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i\OneDrive\文档\"/>
    </mc:Choice>
  </mc:AlternateContent>
  <bookViews>
    <workbookView xWindow="0" yWindow="0" windowWidth="19200" windowHeight="7640" activeTab="6"/>
  </bookViews>
  <sheets>
    <sheet name="DATASET" sheetId="1" r:id="rId1"/>
    <sheet name="FIRST" sheetId="2" r:id="rId2"/>
    <sheet name="SECOND" sheetId="3" r:id="rId3"/>
    <sheet name="THIRD" sheetId="4" r:id="rId4"/>
    <sheet name="FOURTH" sheetId="5" r:id="rId5"/>
    <sheet name="FIFTH" sheetId="10" r:id="rId6"/>
    <sheet name="DASHBOARD" sheetId="14" r:id="rId7"/>
  </sheets>
  <definedNames>
    <definedName name="Slicer_AREA_NAME">#N/A</definedName>
  </definedNames>
  <calcPr calcId="162913"/>
  <pivotCaches>
    <pivotCache cacheId="0" r:id="rId8"/>
    <pivotCache cacheId="1" r:id="rId9"/>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10" l="1"/>
  <c r="E6" i="10"/>
  <c r="E7" i="10"/>
  <c r="E8" i="10"/>
  <c r="E9" i="10"/>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6"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3" i="1"/>
  <c r="AC6354" i="1"/>
  <c r="AC6355" i="1"/>
  <c r="AC6356" i="1"/>
  <c r="AC6357" i="1"/>
  <c r="AC6358" i="1"/>
  <c r="AC6359" i="1"/>
  <c r="AC6360" i="1"/>
  <c r="AC6361" i="1"/>
  <c r="AC6362" i="1"/>
  <c r="AC6363" i="1"/>
  <c r="AC6364" i="1"/>
  <c r="AC6365" i="1"/>
  <c r="AC6366" i="1"/>
  <c r="AC6367" i="1"/>
  <c r="AC6368" i="1"/>
  <c r="AC6369"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09"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735" i="1"/>
  <c r="AC6736" i="1"/>
  <c r="AC6737" i="1"/>
  <c r="AC6738" i="1"/>
  <c r="AC6739" i="1"/>
  <c r="AC6740" i="1"/>
  <c r="AC6741"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C7563" i="1"/>
  <c r="AC7564" i="1"/>
  <c r="AC7565" i="1"/>
  <c r="AC7566" i="1"/>
  <c r="AC7567" i="1"/>
  <c r="AC7568" i="1"/>
  <c r="AC7569" i="1"/>
  <c r="AC7570" i="1"/>
  <c r="AC7571" i="1"/>
  <c r="AC7572" i="1"/>
  <c r="AC7573" i="1"/>
  <c r="AC7574" i="1"/>
  <c r="AC7575" i="1"/>
  <c r="AC7576" i="1"/>
  <c r="AC7577" i="1"/>
  <c r="AC7578" i="1"/>
  <c r="AC7579" i="1"/>
  <c r="AC7580" i="1"/>
  <c r="AC7581"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622" i="1"/>
  <c r="AC7623" i="1"/>
  <c r="AC7624" i="1"/>
  <c r="AC7625" i="1"/>
  <c r="AC7626"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779" i="1"/>
  <c r="AC7780" i="1"/>
  <c r="AC7781" i="1"/>
  <c r="AC7782" i="1"/>
  <c r="AC7783" i="1"/>
  <c r="AC7784" i="1"/>
  <c r="AC7785" i="1"/>
  <c r="AC7786" i="1"/>
  <c r="AC7787" i="1"/>
  <c r="AC7788" i="1"/>
  <c r="AC7789" i="1"/>
  <c r="AC7790" i="1"/>
  <c r="AC7791" i="1"/>
  <c r="AC7792" i="1"/>
  <c r="AC7793" i="1"/>
  <c r="AC7794" i="1"/>
  <c r="AC7795" i="1"/>
  <c r="AC7796" i="1"/>
  <c r="AC7797" i="1"/>
  <c r="AC7798" i="1"/>
  <c r="AC7799" i="1"/>
  <c r="AC7800" i="1"/>
  <c r="AC7801" i="1"/>
  <c r="AC7802" i="1"/>
  <c r="AC7803" i="1"/>
  <c r="AC7804" i="1"/>
  <c r="AC7805" i="1"/>
  <c r="AC7806" i="1"/>
  <c r="AC7807" i="1"/>
  <c r="AC7808" i="1"/>
  <c r="AC7809" i="1"/>
  <c r="AC7810" i="1"/>
  <c r="AC7811" i="1"/>
  <c r="AC7812" i="1"/>
  <c r="AC7813" i="1"/>
  <c r="AC7814" i="1"/>
  <c r="AC7815" i="1"/>
  <c r="AC7816" i="1"/>
  <c r="AC7817" i="1"/>
  <c r="AC7818" i="1"/>
  <c r="AC7819" i="1"/>
  <c r="AC7820" i="1"/>
  <c r="AC7821" i="1"/>
  <c r="AC7822" i="1"/>
  <c r="AC7823" i="1"/>
  <c r="AC7824" i="1"/>
  <c r="AC7825" i="1"/>
  <c r="AC7826" i="1"/>
  <c r="AC7827" i="1"/>
  <c r="AC7828" i="1"/>
  <c r="AC7829" i="1"/>
  <c r="AC7830" i="1"/>
  <c r="AC7831" i="1"/>
  <c r="AC7832" i="1"/>
  <c r="AC7833" i="1"/>
  <c r="AC7834" i="1"/>
  <c r="AC7835" i="1"/>
  <c r="AC7836" i="1"/>
  <c r="AC7837" i="1"/>
  <c r="AC7838" i="1"/>
  <c r="AC7839" i="1"/>
  <c r="AC7840" i="1"/>
  <c r="AC7841" i="1"/>
  <c r="AC7842" i="1"/>
  <c r="AC7843" i="1"/>
  <c r="AC7844" i="1"/>
  <c r="AC7845" i="1"/>
  <c r="AC7846" i="1"/>
  <c r="AC7847" i="1"/>
  <c r="AC7848" i="1"/>
  <c r="AC7849" i="1"/>
  <c r="AC7850" i="1"/>
  <c r="AC7851" i="1"/>
  <c r="AC7852" i="1"/>
  <c r="AC7853" i="1"/>
  <c r="AC7854" i="1"/>
  <c r="AC7855" i="1"/>
  <c r="AC7856" i="1"/>
  <c r="AC7857" i="1"/>
  <c r="AC7858" i="1"/>
  <c r="AC7859" i="1"/>
  <c r="AC7860" i="1"/>
  <c r="AC7861" i="1"/>
  <c r="AC7862" i="1"/>
  <c r="AC7863" i="1"/>
  <c r="AC7864" i="1"/>
  <c r="AC7865" i="1"/>
  <c r="AC7866" i="1"/>
  <c r="AC7867" i="1"/>
  <c r="AC7868" i="1"/>
  <c r="AC7869" i="1"/>
  <c r="AC7870" i="1"/>
  <c r="AC7871" i="1"/>
  <c r="AC7872" i="1"/>
  <c r="AC7873" i="1"/>
  <c r="AC7874" i="1"/>
  <c r="AC7875" i="1"/>
  <c r="AC7876" i="1"/>
  <c r="AC7877" i="1"/>
  <c r="AC7878" i="1"/>
  <c r="AC7879" i="1"/>
  <c r="AC7880" i="1"/>
  <c r="AC7881" i="1"/>
  <c r="AC7882" i="1"/>
  <c r="AC7883" i="1"/>
  <c r="AC7884" i="1"/>
  <c r="AC7885" i="1"/>
  <c r="AC7886" i="1"/>
  <c r="AC7887" i="1"/>
  <c r="AC7888" i="1"/>
  <c r="AC7889" i="1"/>
  <c r="AC7890" i="1"/>
  <c r="AC7891" i="1"/>
  <c r="AC7892"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68" i="1"/>
  <c r="AC7969" i="1"/>
  <c r="AC7970" i="1"/>
  <c r="AC7971" i="1"/>
  <c r="AC7972" i="1"/>
  <c r="AC7973"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19"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0"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2" i="1"/>
  <c r="AC8163" i="1"/>
  <c r="AC8164" i="1"/>
  <c r="AC8165" i="1"/>
  <c r="AC8166" i="1"/>
  <c r="AC8167" i="1"/>
  <c r="AC8168" i="1"/>
  <c r="AC8169" i="1"/>
  <c r="AC8170"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0" i="1"/>
  <c r="AC8201" i="1"/>
  <c r="AC8202" i="1"/>
  <c r="AC8203" i="1"/>
  <c r="AC8204" i="1"/>
  <c r="AC8205" i="1"/>
  <c r="AC8206" i="1"/>
  <c r="AC8207" i="1"/>
  <c r="AC8208" i="1"/>
  <c r="AC8209" i="1"/>
  <c r="AC8210" i="1"/>
  <c r="AC8211" i="1"/>
  <c r="AC8212" i="1"/>
  <c r="AC8213" i="1"/>
  <c r="AC8214"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C8489" i="1"/>
  <c r="AC8490" i="1"/>
  <c r="AC8491" i="1"/>
  <c r="AC8492" i="1"/>
  <c r="AC8493" i="1"/>
  <c r="AC8494" i="1"/>
  <c r="AC8495" i="1"/>
  <c r="AC8496" i="1"/>
  <c r="AC8497" i="1"/>
  <c r="AC8498" i="1"/>
  <c r="AC8499" i="1"/>
  <c r="AC8500" i="1"/>
  <c r="AC8501" i="1"/>
  <c r="AC8502" i="1"/>
  <c r="AC8503" i="1"/>
  <c r="AC8504" i="1"/>
  <c r="AC8505" i="1"/>
  <c r="AC8506" i="1"/>
  <c r="AC8507" i="1"/>
  <c r="AC8508" i="1"/>
  <c r="AC8509" i="1"/>
  <c r="AC8510" i="1"/>
  <c r="AC8511" i="1"/>
  <c r="AC8512" i="1"/>
  <c r="AC8513" i="1"/>
  <c r="AC8514" i="1"/>
  <c r="AC8515" i="1"/>
  <c r="AC8516" i="1"/>
  <c r="AC8517" i="1"/>
  <c r="AC8518" i="1"/>
  <c r="AC8519" i="1"/>
  <c r="AC8520" i="1"/>
  <c r="AC8521" i="1"/>
  <c r="AC8522" i="1"/>
  <c r="AC8523" i="1"/>
  <c r="AC8524" i="1"/>
  <c r="AC8525" i="1"/>
  <c r="AC8526" i="1"/>
  <c r="AC8527" i="1"/>
  <c r="AC8528" i="1"/>
  <c r="AC8529" i="1"/>
  <c r="AC8530" i="1"/>
  <c r="AC8531" i="1"/>
  <c r="AC8532" i="1"/>
  <c r="AC8533" i="1"/>
  <c r="AC8534" i="1"/>
  <c r="AC8535" i="1"/>
  <c r="AC8536" i="1"/>
  <c r="AC8537" i="1"/>
  <c r="AC8538" i="1"/>
  <c r="AC8539" i="1"/>
  <c r="AC8540" i="1"/>
  <c r="AC8541" i="1"/>
  <c r="AC8542" i="1"/>
  <c r="AC8543" i="1"/>
  <c r="AC8544" i="1"/>
  <c r="AC8545" i="1"/>
  <c r="AC8546" i="1"/>
  <c r="AC8547" i="1"/>
  <c r="AC8548" i="1"/>
  <c r="AC8549" i="1"/>
  <c r="AC8550" i="1"/>
  <c r="AC8551" i="1"/>
  <c r="AC8552" i="1"/>
  <c r="AC8553" i="1"/>
  <c r="AC8554" i="1"/>
  <c r="AC8555" i="1"/>
  <c r="AC8556" i="1"/>
  <c r="AC8557" i="1"/>
  <c r="AC8558" i="1"/>
  <c r="AC8559" i="1"/>
  <c r="AC8560" i="1"/>
  <c r="AC8561" i="1"/>
  <c r="AC8562" i="1"/>
  <c r="AC8563" i="1"/>
  <c r="AC8564" i="1"/>
  <c r="AC8565" i="1"/>
  <c r="AC8566" i="1"/>
  <c r="AC8567" i="1"/>
  <c r="AC8568" i="1"/>
  <c r="AC8569" i="1"/>
  <c r="AC8570" i="1"/>
  <c r="AC8571" i="1"/>
  <c r="AC8572" i="1"/>
  <c r="AC8573" i="1"/>
  <c r="AC8574" i="1"/>
  <c r="AC8575" i="1"/>
  <c r="AC8576" i="1"/>
  <c r="AC8577" i="1"/>
  <c r="AC8578" i="1"/>
  <c r="AC8579" i="1"/>
  <c r="AC8580" i="1"/>
  <c r="AC8581" i="1"/>
  <c r="AC8582" i="1"/>
  <c r="AC8583" i="1"/>
  <c r="AC8584" i="1"/>
  <c r="AC8585" i="1"/>
  <c r="AC8586" i="1"/>
  <c r="AC8587" i="1"/>
  <c r="AC8588" i="1"/>
  <c r="AC8589" i="1"/>
  <c r="AC8590" i="1"/>
  <c r="AC8591" i="1"/>
  <c r="AC8592" i="1"/>
  <c r="AC8593" i="1"/>
  <c r="AC8594" i="1"/>
  <c r="AC8595" i="1"/>
  <c r="AC8596" i="1"/>
  <c r="AC8597" i="1"/>
  <c r="AC8598" i="1"/>
  <c r="AC8599" i="1"/>
  <c r="AC8600" i="1"/>
  <c r="AC8601" i="1"/>
  <c r="AC8602" i="1"/>
  <c r="AC8603" i="1"/>
  <c r="AC8604" i="1"/>
  <c r="AC8605" i="1"/>
  <c r="AC8606" i="1"/>
  <c r="AC8607" i="1"/>
  <c r="AC8608" i="1"/>
  <c r="AC8609" i="1"/>
  <c r="AC8610" i="1"/>
  <c r="AC8611" i="1"/>
  <c r="AC8612" i="1"/>
  <c r="AC8613" i="1"/>
  <c r="AC8614" i="1"/>
  <c r="AC8615" i="1"/>
  <c r="AC8616" i="1"/>
  <c r="AC8617" i="1"/>
  <c r="AC8618" i="1"/>
  <c r="AC8619" i="1"/>
  <c r="AC8620" i="1"/>
  <c r="AC8621" i="1"/>
  <c r="AC8622" i="1"/>
  <c r="AC8623" i="1"/>
  <c r="AC8624" i="1"/>
  <c r="AC8625" i="1"/>
  <c r="AC8626" i="1"/>
  <c r="AC8627" i="1"/>
  <c r="AC8628" i="1"/>
  <c r="AC8629" i="1"/>
  <c r="AC8630" i="1"/>
  <c r="AC8631" i="1"/>
  <c r="AC8632" i="1"/>
  <c r="AC8633" i="1"/>
  <c r="AC8634" i="1"/>
  <c r="AC8635" i="1"/>
  <c r="AC8636" i="1"/>
  <c r="AC8637" i="1"/>
  <c r="AC8638" i="1"/>
  <c r="AC8639" i="1"/>
  <c r="AC8640" i="1"/>
  <c r="AC8641" i="1"/>
  <c r="AC8642" i="1"/>
  <c r="AC8643" i="1"/>
  <c r="AC8644" i="1"/>
  <c r="AC8645" i="1"/>
  <c r="AC8646" i="1"/>
  <c r="AC8647" i="1"/>
  <c r="AC8648" i="1"/>
  <c r="AC8649" i="1"/>
  <c r="AC8650" i="1"/>
  <c r="AC8651" i="1"/>
  <c r="AC8652" i="1"/>
  <c r="AC8653" i="1"/>
  <c r="AC8654" i="1"/>
  <c r="AC8655" i="1"/>
  <c r="AC8656" i="1"/>
  <c r="AC8657" i="1"/>
  <c r="AC8658" i="1"/>
  <c r="AC8659" i="1"/>
  <c r="AC8660" i="1"/>
  <c r="AC8661" i="1"/>
  <c r="AC8662" i="1"/>
  <c r="AC8663" i="1"/>
  <c r="AC8664" i="1"/>
  <c r="AC8665" i="1"/>
  <c r="AC8666" i="1"/>
  <c r="AC8667" i="1"/>
  <c r="AC8668" i="1"/>
  <c r="AC8669" i="1"/>
  <c r="AC8670" i="1"/>
  <c r="AC8671" i="1"/>
  <c r="AC8672" i="1"/>
  <c r="AC8673" i="1"/>
  <c r="AC8674" i="1"/>
  <c r="AC8675" i="1"/>
  <c r="AC8676" i="1"/>
  <c r="AC8677" i="1"/>
  <c r="AC8678" i="1"/>
  <c r="AC8679" i="1"/>
  <c r="AC8680" i="1"/>
  <c r="AC8681" i="1"/>
  <c r="AC8682" i="1"/>
  <c r="AC8683" i="1"/>
  <c r="AC8684" i="1"/>
  <c r="AC8685" i="1"/>
  <c r="AC8686" i="1"/>
  <c r="AC8687" i="1"/>
  <c r="AC8688" i="1"/>
  <c r="AC8689" i="1"/>
  <c r="AC8690" i="1"/>
  <c r="AC8691" i="1"/>
  <c r="AC8692" i="1"/>
  <c r="AC8693" i="1"/>
  <c r="AC8694" i="1"/>
  <c r="AC8695" i="1"/>
  <c r="AC8696" i="1"/>
  <c r="AC8697" i="1"/>
  <c r="AC8698" i="1"/>
  <c r="AC8699" i="1"/>
  <c r="AC8700" i="1"/>
  <c r="AC8701" i="1"/>
  <c r="AC8702" i="1"/>
  <c r="AC8703" i="1"/>
  <c r="AC8704" i="1"/>
  <c r="AC8705" i="1"/>
  <c r="AC8706" i="1"/>
  <c r="AC8707" i="1"/>
  <c r="AC8708" i="1"/>
  <c r="AC8709" i="1"/>
  <c r="AC8710" i="1"/>
  <c r="AC8711" i="1"/>
  <c r="AC8712" i="1"/>
  <c r="AC8713" i="1"/>
  <c r="AC8714" i="1"/>
  <c r="AC8715" i="1"/>
  <c r="AC8716" i="1"/>
  <c r="AC8717" i="1"/>
  <c r="AC8718" i="1"/>
  <c r="AC8719" i="1"/>
  <c r="AC8720" i="1"/>
  <c r="AC8721" i="1"/>
  <c r="AC8722" i="1"/>
  <c r="AC8723" i="1"/>
  <c r="AC8724" i="1"/>
  <c r="AC8725" i="1"/>
  <c r="AC8726" i="1"/>
  <c r="AC8727" i="1"/>
  <c r="AC8728" i="1"/>
  <c r="AC8729" i="1"/>
  <c r="AC8730" i="1"/>
  <c r="AC8731" i="1"/>
  <c r="AC8732" i="1"/>
  <c r="AC8733" i="1"/>
  <c r="AC8734" i="1"/>
  <c r="AC8735" i="1"/>
  <c r="AC8736" i="1"/>
  <c r="AC8737" i="1"/>
  <c r="AC8738" i="1"/>
  <c r="AC8739" i="1"/>
  <c r="AC8740" i="1"/>
  <c r="AC8741" i="1"/>
  <c r="AC8742" i="1"/>
  <c r="AC8743" i="1"/>
  <c r="AC8744" i="1"/>
  <c r="AC8745" i="1"/>
  <c r="AC8746" i="1"/>
  <c r="AC8747" i="1"/>
  <c r="AC8748" i="1"/>
  <c r="AC8749" i="1"/>
  <c r="AC8750" i="1"/>
  <c r="AC8751" i="1"/>
  <c r="AC8752" i="1"/>
  <c r="AC8753" i="1"/>
  <c r="AC8754" i="1"/>
  <c r="AC8755" i="1"/>
  <c r="AC8756" i="1"/>
  <c r="AC8757" i="1"/>
  <c r="AC8758" i="1"/>
  <c r="AC8759" i="1"/>
  <c r="AC8760" i="1"/>
  <c r="AC8761" i="1"/>
  <c r="AC8762" i="1"/>
  <c r="AC8763" i="1"/>
  <c r="AC8764" i="1"/>
  <c r="AC8765" i="1"/>
  <c r="AC8766" i="1"/>
  <c r="AC8767" i="1"/>
  <c r="AC8768" i="1"/>
  <c r="AC8769" i="1"/>
  <c r="AC8770" i="1"/>
  <c r="AC8771" i="1"/>
  <c r="AC8772" i="1"/>
  <c r="AC8773" i="1"/>
  <c r="AC8774" i="1"/>
  <c r="AC8775" i="1"/>
  <c r="AC8776" i="1"/>
  <c r="AC8777" i="1"/>
  <c r="AC8778" i="1"/>
  <c r="AC8779" i="1"/>
  <c r="AC8780" i="1"/>
  <c r="AC8781" i="1"/>
  <c r="AC8782" i="1"/>
  <c r="AC8783" i="1"/>
  <c r="AC8784" i="1"/>
  <c r="AC8785" i="1"/>
  <c r="AC8786" i="1"/>
  <c r="AC8787" i="1"/>
  <c r="AC8788" i="1"/>
  <c r="AC8789" i="1"/>
  <c r="AC8790" i="1"/>
  <c r="AC8791" i="1"/>
  <c r="AC8792" i="1"/>
  <c r="AC8793" i="1"/>
  <c r="AC8794" i="1"/>
  <c r="AC8795" i="1"/>
  <c r="AC8796" i="1"/>
  <c r="AC8797" i="1"/>
  <c r="AC8798" i="1"/>
  <c r="AC8799" i="1"/>
  <c r="AC8800" i="1"/>
  <c r="AC8801" i="1"/>
  <c r="AC8802" i="1"/>
  <c r="AC8803" i="1"/>
  <c r="AC8804" i="1"/>
  <c r="AC8805" i="1"/>
  <c r="AC8806" i="1"/>
  <c r="AC8807" i="1"/>
  <c r="AC8808" i="1"/>
  <c r="AC8809" i="1"/>
  <c r="AC8810" i="1"/>
  <c r="AC8811" i="1"/>
  <c r="AC8812" i="1"/>
  <c r="AC8813" i="1"/>
  <c r="AC8814" i="1"/>
  <c r="AC8815" i="1"/>
  <c r="AC8816" i="1"/>
  <c r="AC8817" i="1"/>
  <c r="AC8818" i="1"/>
  <c r="AC8819" i="1"/>
  <c r="AC8820" i="1"/>
  <c r="AC8821" i="1"/>
  <c r="AC8822" i="1"/>
  <c r="AC8823" i="1"/>
  <c r="AC8824" i="1"/>
  <c r="AC8825" i="1"/>
  <c r="AC8826" i="1"/>
  <c r="AC8827" i="1"/>
  <c r="AC8828" i="1"/>
  <c r="AC8829" i="1"/>
  <c r="AC8830" i="1"/>
  <c r="AC8831" i="1"/>
  <c r="AC8832" i="1"/>
  <c r="AC8833" i="1"/>
  <c r="AC8834" i="1"/>
  <c r="AC8835" i="1"/>
  <c r="AC8836" i="1"/>
  <c r="AC8837" i="1"/>
  <c r="AC8838" i="1"/>
  <c r="AC8839" i="1"/>
  <c r="AC8840" i="1"/>
  <c r="AC8841" i="1"/>
  <c r="AC8842" i="1"/>
  <c r="AC8843" i="1"/>
  <c r="AC8844" i="1"/>
  <c r="AC8845" i="1"/>
  <c r="AC8846" i="1"/>
  <c r="AC8847" i="1"/>
  <c r="AC8848" i="1"/>
  <c r="AC8849" i="1"/>
  <c r="AC8850" i="1"/>
  <c r="AC8851" i="1"/>
  <c r="AC8852" i="1"/>
  <c r="AC8853" i="1"/>
  <c r="AC2" i="1"/>
  <c r="G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E28" i="5"/>
  <c r="F28" i="5"/>
  <c r="D28" i="5"/>
  <c r="C28" i="5"/>
  <c r="B28" i="5"/>
  <c r="E24" i="10"/>
  <c r="E23" i="10"/>
  <c r="E22" i="10"/>
  <c r="E21" i="10"/>
  <c r="E20" i="10"/>
  <c r="E19" i="10"/>
  <c r="E18" i="10"/>
  <c r="E17" i="10"/>
  <c r="E16" i="10"/>
  <c r="E15" i="10"/>
  <c r="E14" i="10"/>
  <c r="E13" i="10"/>
  <c r="E12" i="10"/>
  <c r="E11" i="10"/>
  <c r="E10" i="10"/>
  <c r="E4" i="10"/>
</calcChain>
</file>

<file path=xl/sharedStrings.xml><?xml version="1.0" encoding="utf-8"?>
<sst xmlns="http://schemas.openxmlformats.org/spreadsheetml/2006/main" count="80208" uniqueCount="12221">
  <si>
    <t>DR_NO</t>
  </si>
  <si>
    <t>Date Rptd</t>
  </si>
  <si>
    <t>DATE OCC</t>
  </si>
  <si>
    <t>TIME OCC</t>
  </si>
  <si>
    <t>AREA</t>
  </si>
  <si>
    <t>AREA NAME</t>
  </si>
  <si>
    <t>Rpt Dist No</t>
  </si>
  <si>
    <t>Part 1-2</t>
  </si>
  <si>
    <t>Crm Cd</t>
  </si>
  <si>
    <t>Crm Cd Desc</t>
  </si>
  <si>
    <t>Mocodes</t>
  </si>
  <si>
    <t>Vict Age</t>
  </si>
  <si>
    <t>Vict Sex</t>
  </si>
  <si>
    <t>Vict Descent</t>
  </si>
  <si>
    <t>Premis Cd</t>
  </si>
  <si>
    <t>Premis Desc</t>
  </si>
  <si>
    <t>Weapon Used Cd</t>
  </si>
  <si>
    <t>Weapon Desc</t>
  </si>
  <si>
    <t>Status</t>
  </si>
  <si>
    <t>Status Desc</t>
  </si>
  <si>
    <t>Crm Cd 1</t>
  </si>
  <si>
    <t>Crm Cd 2</t>
  </si>
  <si>
    <t>Crm Cd 3</t>
  </si>
  <si>
    <t>Crm Cd 4</t>
  </si>
  <si>
    <t>LOCATION</t>
  </si>
  <si>
    <t>Cross Street</t>
  </si>
  <si>
    <t>LAT</t>
  </si>
  <si>
    <t>LON</t>
  </si>
  <si>
    <t>Wilshire</t>
  </si>
  <si>
    <t>VEHICLE - STOLEN</t>
  </si>
  <si>
    <t>M</t>
  </si>
  <si>
    <t>O</t>
  </si>
  <si>
    <t>STREET</t>
  </si>
  <si>
    <t>AA</t>
  </si>
  <si>
    <t>Adult Arrest</t>
  </si>
  <si>
    <t>1900 S  LONGWOOD                     AV</t>
  </si>
  <si>
    <t>Central</t>
  </si>
  <si>
    <t>BURGLARY FROM VEHICLE</t>
  </si>
  <si>
    <t>1822 1402 0344</t>
  </si>
  <si>
    <t>BUS STOP/LAYOVER (ALSO QUERY 124)</t>
  </si>
  <si>
    <t>IC</t>
  </si>
  <si>
    <t>Invest Cont</t>
  </si>
  <si>
    <t>1000 S  FLOWER                       ST</t>
  </si>
  <si>
    <t>Southwest</t>
  </si>
  <si>
    <t>BIKE - STOLEN</t>
  </si>
  <si>
    <t>0344 1251</t>
  </si>
  <si>
    <t>X</t>
  </si>
  <si>
    <t>MULTI-UNIT DWELLING (APARTMENT, DUPLEX, ETC)</t>
  </si>
  <si>
    <t>1400 W  37TH                         ST</t>
  </si>
  <si>
    <t>Van Nuys</t>
  </si>
  <si>
    <t>SHOPLIFTING-GRAND THEFT ($950.01 &amp; OVER)</t>
  </si>
  <si>
    <t>0325 1501</t>
  </si>
  <si>
    <t>CLOTHING STORE</t>
  </si>
  <si>
    <t>14000    RIVERSIDE                    DR</t>
  </si>
  <si>
    <t>Hollenbeck</t>
  </si>
  <si>
    <t>200 E  AVENUE 28</t>
  </si>
  <si>
    <t>Rampart</t>
  </si>
  <si>
    <t>2500 W  4TH                          ST</t>
  </si>
  <si>
    <t>ARSON</t>
  </si>
  <si>
    <t>0329 1402 2004 1501</t>
  </si>
  <si>
    <t>JAMES M WOOD</t>
  </si>
  <si>
    <t>ALVARADO</t>
  </si>
  <si>
    <t>Newton</t>
  </si>
  <si>
    <t>3200 S  SAN PEDRO                    ST</t>
  </si>
  <si>
    <t>Northeast</t>
  </si>
  <si>
    <t>KENMORE                      ST</t>
  </si>
  <si>
    <t>FOUNTAIN</t>
  </si>
  <si>
    <t>400    SOLANO                       AV</t>
  </si>
  <si>
    <t>77th Street</t>
  </si>
  <si>
    <t>FLORENCE</t>
  </si>
  <si>
    <t>WADSWORTH</t>
  </si>
  <si>
    <t>BURGLARY</t>
  </si>
  <si>
    <t>0344 1607</t>
  </si>
  <si>
    <t>W</t>
  </si>
  <si>
    <t>PUBLIC STORAGE</t>
  </si>
  <si>
    <t>4500    HUNTINGTON DR</t>
  </si>
  <si>
    <t>6TH                          ST</t>
  </si>
  <si>
    <t>CROCKER</t>
  </si>
  <si>
    <t>BESSEMER</t>
  </si>
  <si>
    <t>RANCHITO</t>
  </si>
  <si>
    <t>1900    MIRAMAR                      ST</t>
  </si>
  <si>
    <t>1609 0344</t>
  </si>
  <si>
    <t>JEWELRY STORE</t>
  </si>
  <si>
    <t>600 S  BROADWAY</t>
  </si>
  <si>
    <t>AO</t>
  </si>
  <si>
    <t>Adult Other</t>
  </si>
  <si>
    <t>AETNA</t>
  </si>
  <si>
    <t>ATOLL</t>
  </si>
  <si>
    <t>1600 W  COURT                        ST</t>
  </si>
  <si>
    <t>VERMONT</t>
  </si>
  <si>
    <t>24TH</t>
  </si>
  <si>
    <t>Hollywood</t>
  </si>
  <si>
    <t>PIMPING</t>
  </si>
  <si>
    <t>1300 1402</t>
  </si>
  <si>
    <t>F</t>
  </si>
  <si>
    <t>H</t>
  </si>
  <si>
    <t>HOLLYWOOD</t>
  </si>
  <si>
    <t>MC CADDEN</t>
  </si>
  <si>
    <t>Harbor</t>
  </si>
  <si>
    <t>1400    BRETT                        PL</t>
  </si>
  <si>
    <t>1600 W  PACIFIC COAST                HY</t>
  </si>
  <si>
    <t>OTHER BUSINESS</t>
  </si>
  <si>
    <t>100    AVENUE 56</t>
  </si>
  <si>
    <t>West Valley</t>
  </si>
  <si>
    <t>0344 1602 1822 1402</t>
  </si>
  <si>
    <t>PARKING LOT</t>
  </si>
  <si>
    <t>18600    HATTERAS                     ST</t>
  </si>
  <si>
    <t>2900 S  KERCKHOFF                    AV</t>
  </si>
  <si>
    <t>300 E  AVENUE 31</t>
  </si>
  <si>
    <t>West LA</t>
  </si>
  <si>
    <t>ROBERTSON                    BL</t>
  </si>
  <si>
    <t>GIBSON                       ST</t>
  </si>
  <si>
    <t>81ST</t>
  </si>
  <si>
    <t>DENKER</t>
  </si>
  <si>
    <t>700 S  UNION                        AV</t>
  </si>
  <si>
    <t>800 N  FULLER                       AV</t>
  </si>
  <si>
    <t>PANDERING</t>
  </si>
  <si>
    <t>0908 1212 1402</t>
  </si>
  <si>
    <t>SEPULVEDA</t>
  </si>
  <si>
    <t>BASSETT</t>
  </si>
  <si>
    <t>900 S  ALVARADO                     ST</t>
  </si>
  <si>
    <t>ORANGE</t>
  </si>
  <si>
    <t>SUNSET</t>
  </si>
  <si>
    <t>JEFFERSON</t>
  </si>
  <si>
    <t>HARCOURT</t>
  </si>
  <si>
    <t>OTHER MISCELLANEOUS CRIME</t>
  </si>
  <si>
    <t>1501 0906 1816</t>
  </si>
  <si>
    <t>G</t>
  </si>
  <si>
    <t>ISLAND</t>
  </si>
  <si>
    <t>8800 W  PICO                         BL</t>
  </si>
  <si>
    <t>1300    WOODRUFF                     AV</t>
  </si>
  <si>
    <t>200 S  AVENUE 51</t>
  </si>
  <si>
    <t>14TH                         ST</t>
  </si>
  <si>
    <t>PACIFIC                      AV</t>
  </si>
  <si>
    <t>700 N  AVENUE 50</t>
  </si>
  <si>
    <t>1800    CONWAY                       PL</t>
  </si>
  <si>
    <t>4TH</t>
  </si>
  <si>
    <t>CLARENCE</t>
  </si>
  <si>
    <t>100 S  SOTO                         ST</t>
  </si>
  <si>
    <t>VANDALISM - MISDEAMEANOR ($399 OR UNDER)</t>
  </si>
  <si>
    <t>6100    DELPHI                       ST</t>
  </si>
  <si>
    <t>INTIMATE PARTNER - SIMPLE ASSAULT</t>
  </si>
  <si>
    <t>2000 0416 0913</t>
  </si>
  <si>
    <t>STRONG-ARM (HANDS, FIST, FEET OR BODILY FORCE)</t>
  </si>
  <si>
    <t>700 N  HILL                         PL</t>
  </si>
  <si>
    <t>1307 1822 0377 0329 1414 1609 0344</t>
  </si>
  <si>
    <t>ALLEY</t>
  </si>
  <si>
    <t>9TH</t>
  </si>
  <si>
    <t>MAIN</t>
  </si>
  <si>
    <t>ROBBERY</t>
  </si>
  <si>
    <t>0344 0305 0355</t>
  </si>
  <si>
    <t>VERBAL THREAT</t>
  </si>
  <si>
    <t>SAN PEDRO</t>
  </si>
  <si>
    <t>85TH                         ST</t>
  </si>
  <si>
    <t>0329 0325 0344 1601</t>
  </si>
  <si>
    <t>GAS STATION</t>
  </si>
  <si>
    <t>3700 S  LA BREA                      AV</t>
  </si>
  <si>
    <t>THEFT-GRAND ($950.01 &amp; OVER)EXCPT,GUNS,FOWL,LIVESTK,PROD</t>
  </si>
  <si>
    <t>1822 0344 1309 0601</t>
  </si>
  <si>
    <t>CAR WASH</t>
  </si>
  <si>
    <t>1600 W  TEMPLE                       ST</t>
  </si>
  <si>
    <t>ASSAULT WITH DEADLY WEAPON, AGGRAVATED ASSAULT</t>
  </si>
  <si>
    <t>1822 0411</t>
  </si>
  <si>
    <t>B</t>
  </si>
  <si>
    <t>SINGLE FAMILY DWELLING</t>
  </si>
  <si>
    <t>KNIFE WITH BLADE OVER 6 INCHES IN LENGTH</t>
  </si>
  <si>
    <t>100 E  82ND                         ST</t>
  </si>
  <si>
    <t>THEFT OF IDENTITY</t>
  </si>
  <si>
    <t>0377 1822 0928</t>
  </si>
  <si>
    <t>CONDOMINIUM/TOWNHOUSE</t>
  </si>
  <si>
    <t>13600    LEADWELL                     ST</t>
  </si>
  <si>
    <t>BATTERY - SIMPLE ASSAULT</t>
  </si>
  <si>
    <t>0913 0400</t>
  </si>
  <si>
    <t>A</t>
  </si>
  <si>
    <t>200 E  BLOOM                        ST</t>
  </si>
  <si>
    <t>0344 0352 1307</t>
  </si>
  <si>
    <t>2700 N  VERMONT                      AV</t>
  </si>
  <si>
    <t>0930 1822</t>
  </si>
  <si>
    <t>2000 N  VERMONT                      AV</t>
  </si>
  <si>
    <t>SHOPLIFTING - PETTY THEFT ($950 &amp; UNDER)</t>
  </si>
  <si>
    <t>0325 0104</t>
  </si>
  <si>
    <t>8400    BEVERLY                      BL</t>
  </si>
  <si>
    <t>1822 1609 0329 0344 0352</t>
  </si>
  <si>
    <t>RESTAURANT/FAST FOOD</t>
  </si>
  <si>
    <t>UNKNOWN WEAPON/OTHER WEAPON</t>
  </si>
  <si>
    <t>1500 W  SUNSET                       BL</t>
  </si>
  <si>
    <t>SIDEWALK</t>
  </si>
  <si>
    <t>14100    SYLVAN                       ST</t>
  </si>
  <si>
    <t>1202 0448</t>
  </si>
  <si>
    <t>NURSING/CONVALESCENT/RETIREMENT HOME</t>
  </si>
  <si>
    <t>12100    SANTA MONICA                 BL</t>
  </si>
  <si>
    <t>BUNCO, GRAND THEFT</t>
  </si>
  <si>
    <t>0701 0913 0361</t>
  </si>
  <si>
    <t>2100    HYPERION                     AV</t>
  </si>
  <si>
    <t>0315 0325 0344 0324</t>
  </si>
  <si>
    <t>MARKET</t>
  </si>
  <si>
    <t>5900 S  FIGUEROA                     ST</t>
  </si>
  <si>
    <t>VIOLATION OF COURT ORDER</t>
  </si>
  <si>
    <t>2000 2038</t>
  </si>
  <si>
    <t>GOVERNMENT FACILITY (FEDERAL,STATE, COUNTY &amp; CITY)</t>
  </si>
  <si>
    <t>6200    SYLMAR                       AV</t>
  </si>
  <si>
    <t>DRIVEWAY</t>
  </si>
  <si>
    <t>400    BAUCHET                      ST</t>
  </si>
  <si>
    <t>23400    PRESIDENT                    AV</t>
  </si>
  <si>
    <t>5700    HOLLYWOOD                    BL</t>
  </si>
  <si>
    <t>1822 2024 0445 0411 1218 2033</t>
  </si>
  <si>
    <t>MACHETE</t>
  </si>
  <si>
    <t>74TH                         ST</t>
  </si>
  <si>
    <t>AVALON</t>
  </si>
  <si>
    <t>6000 W  6TH                          ST</t>
  </si>
  <si>
    <t>VIOLATION OF RESTRAINING ORDER</t>
  </si>
  <si>
    <t>1813 2000 2038</t>
  </si>
  <si>
    <t>200 W  AMAR                         ST</t>
  </si>
  <si>
    <t>THEFT PLAIN - PETTY ($950 &amp; UNDER)</t>
  </si>
  <si>
    <t>0319 0344 0429 0448 0305</t>
  </si>
  <si>
    <t>PACIFIC COAST</t>
  </si>
  <si>
    <t>1609 0344 1307 1822 0329</t>
  </si>
  <si>
    <t>1000 S  BROADWAY</t>
  </si>
  <si>
    <t>1822 0202 1309 1310 0906 0302 1100 0430</t>
  </si>
  <si>
    <t>HAND GUN</t>
  </si>
  <si>
    <t>BELLEVUE                     AV</t>
  </si>
  <si>
    <t>CORONADO                     ST</t>
  </si>
  <si>
    <t>1300 1309 1607 0344 0326</t>
  </si>
  <si>
    <t>1800 S  COCHRAN                      AV</t>
  </si>
  <si>
    <t>VANDALISM - FELONY ($400 &amp; OVER, ALL CHURCH VANDALISMS)</t>
  </si>
  <si>
    <t>0329 1822 1420</t>
  </si>
  <si>
    <t>6800    RESEDA                       BL</t>
  </si>
  <si>
    <t>RAPE, FORCIBLE</t>
  </si>
  <si>
    <t>0537 0527 1814 0522 0516 2000 1206 2001 0913</t>
  </si>
  <si>
    <t>500 S  MAIN                         ST</t>
  </si>
  <si>
    <t>0325 0601 0104 0400 0945 1822</t>
  </si>
  <si>
    <t>MINI-MART</t>
  </si>
  <si>
    <t>7000 W  SUNSET                       BL</t>
  </si>
  <si>
    <t>THEFT FROM MOTOR VEHICLE - GRAND ($950.01 AND OVER)</t>
  </si>
  <si>
    <t>1822 0344 1300 0385</t>
  </si>
  <si>
    <t>400 N  ALTA VISTA                   BL</t>
  </si>
  <si>
    <t>2200    VALLEY                       ST</t>
  </si>
  <si>
    <t>0344 0385</t>
  </si>
  <si>
    <t>4600    WILLIS                       AV</t>
  </si>
  <si>
    <t>0329 1822</t>
  </si>
  <si>
    <t>6600 W  SUNSET                       BL</t>
  </si>
  <si>
    <t>2004 0334 0445 0416 1822 1218 0429 1223 0400</t>
  </si>
  <si>
    <t>BENTON                       WY</t>
  </si>
  <si>
    <t>0344 1612</t>
  </si>
  <si>
    <t>1600 N  ALVARADO                     ST</t>
  </si>
  <si>
    <t>0344 1822</t>
  </si>
  <si>
    <t>YARD (RESIDENTIAL/BUSINESS)</t>
  </si>
  <si>
    <t>2600    ORCHARD                      AV</t>
  </si>
  <si>
    <t>0913 0554 0508 0602 2001</t>
  </si>
  <si>
    <t>4300    NORMAL                       AV</t>
  </si>
  <si>
    <t>TRESPASSING</t>
  </si>
  <si>
    <t>1822 2004</t>
  </si>
  <si>
    <t>19500    INGOMAR                      ST</t>
  </si>
  <si>
    <t>1202 0329</t>
  </si>
  <si>
    <t>1000 E  28TH                         ST</t>
  </si>
  <si>
    <t>WESTERN                      AV</t>
  </si>
  <si>
    <t>221ST                        ST</t>
  </si>
  <si>
    <t>0400 0416 2000 1814 0913</t>
  </si>
  <si>
    <t>6700 S  FIGUEROA                     ST</t>
  </si>
  <si>
    <t>0377 0344 1822</t>
  </si>
  <si>
    <t>1700 W  JEFFERSON                    BL</t>
  </si>
  <si>
    <t>0913 0400 0416 1813 2000 2002</t>
  </si>
  <si>
    <t>100 E  84TH                         PL</t>
  </si>
  <si>
    <t>FLOWER                       ST</t>
  </si>
  <si>
    <t>49TH                         ST</t>
  </si>
  <si>
    <t>SEMI-AUTOMATIC PISTOL</t>
  </si>
  <si>
    <t>2000 W  80TH                         ST</t>
  </si>
  <si>
    <t>0344 1822 1606</t>
  </si>
  <si>
    <t>16800    BURBANK                      BL</t>
  </si>
  <si>
    <t>2400 N  ALVARADO                     ST</t>
  </si>
  <si>
    <t>900    MATEO                        ST</t>
  </si>
  <si>
    <t>VEHICLE - ATTEMPT STOLEN</t>
  </si>
  <si>
    <t>1300 0329 1612 1202</t>
  </si>
  <si>
    <t>3900    HUBERT                       AV</t>
  </si>
  <si>
    <t>0329 0311 1202</t>
  </si>
  <si>
    <t>VEHICLE, PASSENGER/TRUCK</t>
  </si>
  <si>
    <t>1200    BROWNING                     BL</t>
  </si>
  <si>
    <t>200 E  1ST                          ST</t>
  </si>
  <si>
    <t>10200    CRESTA                       DR</t>
  </si>
  <si>
    <t>1822 1601 0344 0386 1300</t>
  </si>
  <si>
    <t>GARAGE/CARPORT</t>
  </si>
  <si>
    <t>5100    CRENSHAW                     BL</t>
  </si>
  <si>
    <t>14200    LEADWELL                     ST</t>
  </si>
  <si>
    <t>RESISTING ARREST</t>
  </si>
  <si>
    <t>FLORENCE                     AV</t>
  </si>
  <si>
    <t>VAN NESS                     AV</t>
  </si>
  <si>
    <t>5400    SHELLEY                      ST</t>
  </si>
  <si>
    <t>EMBEZZLEMENT, GRAND THEFT ($950.01 &amp; OVER)</t>
  </si>
  <si>
    <t>3800    3RD                          AV</t>
  </si>
  <si>
    <t>0344 0321</t>
  </si>
  <si>
    <t>PARKING UNDERGROUND/BUILDING</t>
  </si>
  <si>
    <t>200 W  6TH                          ST</t>
  </si>
  <si>
    <t>2004 1820 0913 0329 1202</t>
  </si>
  <si>
    <t>700 E  73RD                         ST</t>
  </si>
  <si>
    <t>0416 0446 0913 0361 0603</t>
  </si>
  <si>
    <t>4800    COLISEUM                     ST</t>
  </si>
  <si>
    <t>1600 N  LA BREA                      AV</t>
  </si>
  <si>
    <t>0913 1817 0104 0344</t>
  </si>
  <si>
    <t>1300 W  6TH                          ST</t>
  </si>
  <si>
    <t>0100 0930 1822</t>
  </si>
  <si>
    <t>500 S  BURLINGAME                   AV</t>
  </si>
  <si>
    <t>0344 0334 1100 1315 0430 1407 2004</t>
  </si>
  <si>
    <t>5800 W  SUNSET                       BL</t>
  </si>
  <si>
    <t>BURGLARY FROM VEHICLE, ATTEMPTED</t>
  </si>
  <si>
    <t>2004 0329 1402</t>
  </si>
  <si>
    <t>CENTRAL                      AV</t>
  </si>
  <si>
    <t>20TH                         ST</t>
  </si>
  <si>
    <t>1822 1300 0344 2019</t>
  </si>
  <si>
    <t>PICO                         BL</t>
  </si>
  <si>
    <t>COCHRAN</t>
  </si>
  <si>
    <t>1600 S  BENTLEY                      AV</t>
  </si>
  <si>
    <t>6200    MT ANGELUS                   DR</t>
  </si>
  <si>
    <t>0555 0400 0416 0419 0913</t>
  </si>
  <si>
    <t>6000    CRESTWOOD                    WY</t>
  </si>
  <si>
    <t>2000 0444 0913</t>
  </si>
  <si>
    <t>100 E  6TH                          ST</t>
  </si>
  <si>
    <t>0344 0346 1822</t>
  </si>
  <si>
    <t>1500    BARRY                        AV</t>
  </si>
  <si>
    <t>ECHO PARK                    AV</t>
  </si>
  <si>
    <t>0400 0408 0913 0429</t>
  </si>
  <si>
    <t>1700 W  48TH                         ST</t>
  </si>
  <si>
    <t>2000 1814 0400</t>
  </si>
  <si>
    <t>7200    KATHERINE                    AV</t>
  </si>
  <si>
    <t>2004 1402 1020 1307 0329</t>
  </si>
  <si>
    <t>2400    COLORADO                     BL</t>
  </si>
  <si>
    <t>1822 1609 0321 1420</t>
  </si>
  <si>
    <t>NAIL SALON</t>
  </si>
  <si>
    <t>19000    VENTURA                      BL</t>
  </si>
  <si>
    <t>LETTERS, LEWD  -  TELEPHONE CALLS, LEWD</t>
  </si>
  <si>
    <t>14900    SHERMAN                      WY</t>
  </si>
  <si>
    <t>1600    ECHO PARK                    AV</t>
  </si>
  <si>
    <t>1100 S  FICKETT                      ST</t>
  </si>
  <si>
    <t>0394 0344</t>
  </si>
  <si>
    <t>PORCH, RESIDENTIAL</t>
  </si>
  <si>
    <t>KESTER                       AV</t>
  </si>
  <si>
    <t>MAGNOLIA                     BL</t>
  </si>
  <si>
    <t>0325 1309 0342 2021 0104</t>
  </si>
  <si>
    <t>DRUG STORE</t>
  </si>
  <si>
    <t>3700    CRENSHAW                     BL</t>
  </si>
  <si>
    <t>CRIMINAL THREATS - NO WEAPON DISPLAYED</t>
  </si>
  <si>
    <t>0432 0443 0913</t>
  </si>
  <si>
    <t>900 N  FRIES                        AV</t>
  </si>
  <si>
    <t>1609 0344 1822</t>
  </si>
  <si>
    <t>W  24TH                         ST</t>
  </si>
  <si>
    <t>ARLINGTON                    AV</t>
  </si>
  <si>
    <t>SEX OFFENDER REGISTRANT OUT OF COMPLIANCE</t>
  </si>
  <si>
    <t>8100 N  BALBOA                       PL</t>
  </si>
  <si>
    <t>UNAUTHORIZED COMPUTER ACCESS</t>
  </si>
  <si>
    <t>1904 1914 1822 1911</t>
  </si>
  <si>
    <t>4600    ELLENWOOD                    DR</t>
  </si>
  <si>
    <t>0416 0444 0913</t>
  </si>
  <si>
    <t>1800 W  MARTIN LUTHER KING JR        BL</t>
  </si>
  <si>
    <t>THEFT FROM MOTOR VEHICLE - PETTY ($950 &amp; UNDER)</t>
  </si>
  <si>
    <t>1500 N  SAINT ANDREWS                PL</t>
  </si>
  <si>
    <t>0344 0334 1311 1302 1822 1218 0302 1309 2024 0916</t>
  </si>
  <si>
    <t>JA</t>
  </si>
  <si>
    <t>Juv Arrest</t>
  </si>
  <si>
    <t>BROADWAY</t>
  </si>
  <si>
    <t>PICO</t>
  </si>
  <si>
    <t>0344 1822 1309 0216</t>
  </si>
  <si>
    <t>200 E  MANCHESTER                   AV</t>
  </si>
  <si>
    <t>0446 0416</t>
  </si>
  <si>
    <t>13300    RIVERSIDE                    DR</t>
  </si>
  <si>
    <t>1822 0344 1300</t>
  </si>
  <si>
    <t>7900    BOTHWELL                     RD</t>
  </si>
  <si>
    <t>0416 0444</t>
  </si>
  <si>
    <t>1500    VINE                         ST</t>
  </si>
  <si>
    <t>0522 0527 1814 2000 1415 1409 0913</t>
  </si>
  <si>
    <t>4200    DEGNAN                       BL</t>
  </si>
  <si>
    <t>4800 W  MARTIN LUTHER KING JR        BL</t>
  </si>
  <si>
    <t>24900    FRAMPTON                     AV</t>
  </si>
  <si>
    <t>8TH                          ST</t>
  </si>
  <si>
    <t>CONCORD</t>
  </si>
  <si>
    <t>1802 0913 0319 0416 1309</t>
  </si>
  <si>
    <t>CARSON</t>
  </si>
  <si>
    <t>HARVARD</t>
  </si>
  <si>
    <t>400 S  OCCIDENTAL                   BL</t>
  </si>
  <si>
    <t>7000    WOODLEY                      AV</t>
  </si>
  <si>
    <t>1822 0329 0321 1601 0344 0325</t>
  </si>
  <si>
    <t>7000    HOLLYWOOD                    BL</t>
  </si>
  <si>
    <t>1822 0421 1218 0447 1202 2033 0910</t>
  </si>
  <si>
    <t>MTA BUS</t>
  </si>
  <si>
    <t>HILL                         ST</t>
  </si>
  <si>
    <t>4300    2ND                          AV</t>
  </si>
  <si>
    <t>0910 0344 1822 0432 0345 0305 0355 0346 0400 2048</t>
  </si>
  <si>
    <t>MTA - RED LINE - VERMONT/BEVERLY</t>
  </si>
  <si>
    <t>SIMULATED GUN</t>
  </si>
  <si>
    <t>300 N  VERMONT                      AV</t>
  </si>
  <si>
    <t>2300    CHARLOTTE                    ST</t>
  </si>
  <si>
    <t>2003 0561 0913 0602 1202 1402 0416</t>
  </si>
  <si>
    <t>HAMMER</t>
  </si>
  <si>
    <t>600 W  23RD                         ST</t>
  </si>
  <si>
    <t>0400 0432 0421 0913</t>
  </si>
  <si>
    <t>700 N  ARDMORE                      AV</t>
  </si>
  <si>
    <t>OTHER PREMISE</t>
  </si>
  <si>
    <t>600 W  JEFFERSON                    BL</t>
  </si>
  <si>
    <t>CRM AGNST CHLD (13 OR UNDER) (14-15 &amp; SUSP 10 YRS OLDER)</t>
  </si>
  <si>
    <t>0913 0552 1258</t>
  </si>
  <si>
    <t>1400 W  45TH                         ST</t>
  </si>
  <si>
    <t>2900    SAINT GEORGE                 ST</t>
  </si>
  <si>
    <t>0344 1606 0354 0913 1810</t>
  </si>
  <si>
    <t>7000    CORBIN                       AV</t>
  </si>
  <si>
    <t>700 S  SPRING                       ST</t>
  </si>
  <si>
    <t>BRANDISH WEAPON</t>
  </si>
  <si>
    <t>2004 1822 1402 0334 0421</t>
  </si>
  <si>
    <t>COLISEUM</t>
  </si>
  <si>
    <t>LA BREA                      BL</t>
  </si>
  <si>
    <t>1814 2038 2000</t>
  </si>
  <si>
    <t>DAY CARE/CHILDREN*</t>
  </si>
  <si>
    <t>3900    VIRGINIA                     RD</t>
  </si>
  <si>
    <t>0334 1822 0443 0319 0910</t>
  </si>
  <si>
    <t>BUS STOP</t>
  </si>
  <si>
    <t>RAZOR</t>
  </si>
  <si>
    <t>TAMPA</t>
  </si>
  <si>
    <t>VICTORY</t>
  </si>
  <si>
    <t>1606 1403 1202 0321 0344 1822</t>
  </si>
  <si>
    <t>2700    MCCONNELL                    DR</t>
  </si>
  <si>
    <t>2038 1300 0913 2000 0329 1814</t>
  </si>
  <si>
    <t>1500 W  224TH                        ST</t>
  </si>
  <si>
    <t>1912 0913 1814 2000 0421</t>
  </si>
  <si>
    <t>600 S  MAIN                         ST</t>
  </si>
  <si>
    <t>2038 0913</t>
  </si>
  <si>
    <t>3900    URSULA                       AV</t>
  </si>
  <si>
    <t>1822 0334 0302 1310 1407 0906 0450</t>
  </si>
  <si>
    <t>48TH                         ST</t>
  </si>
  <si>
    <t>CRENSHAW                     BL</t>
  </si>
  <si>
    <t>2000 0416 1814 0408</t>
  </si>
  <si>
    <t>6400    11TH                         AV</t>
  </si>
  <si>
    <t>0344 0325 1822 1420 0104</t>
  </si>
  <si>
    <t>11900    SAN VICENTE                  BL</t>
  </si>
  <si>
    <t>4300    GATEWAY                      AV</t>
  </si>
  <si>
    <t>1601 0344 1403 1822 1414 1420</t>
  </si>
  <si>
    <t>500 S  FREMONT                      AV</t>
  </si>
  <si>
    <t>0100 0917 1822</t>
  </si>
  <si>
    <t>600 W  41ST                         DR</t>
  </si>
  <si>
    <t>BURGLARY, ATTEMPTED</t>
  </si>
  <si>
    <t>1202 1607 1822</t>
  </si>
  <si>
    <t>200    WOODRUFF                     AV</t>
  </si>
  <si>
    <t>0329 1202</t>
  </si>
  <si>
    <t>76TH                         ST</t>
  </si>
  <si>
    <t>VERMONT                      AV</t>
  </si>
  <si>
    <t>0329 0361 1202</t>
  </si>
  <si>
    <t>2200    MARICOPA                     DR</t>
  </si>
  <si>
    <t>1402 0202 0216 1309 1609 0913 1814</t>
  </si>
  <si>
    <t>11700    TEXAS                        AV</t>
  </si>
  <si>
    <t>1100 0913</t>
  </si>
  <si>
    <t>0913 2004</t>
  </si>
  <si>
    <t>1400 W  HILL                         DR</t>
  </si>
  <si>
    <t>1606 0344 1300</t>
  </si>
  <si>
    <t>2500    4TH                          AV</t>
  </si>
  <si>
    <t>2000 0913 1814 0444 0448 1813</t>
  </si>
  <si>
    <t>5700    CHICOPEE                     AV</t>
  </si>
  <si>
    <t>DISCHARGE FIREARMS/SHOTS FIRED</t>
  </si>
  <si>
    <t>1100 1402 1407 0913</t>
  </si>
  <si>
    <t>OTHER FIREARM</t>
  </si>
  <si>
    <t>14600    KITTRIDGE                    ST</t>
  </si>
  <si>
    <t>0329 1300</t>
  </si>
  <si>
    <t>1800    OVERLAND                     AV</t>
  </si>
  <si>
    <t>1608 0344</t>
  </si>
  <si>
    <t>3600    EFFIE                        ST</t>
  </si>
  <si>
    <t>2000 0913 0416 1813 1243</t>
  </si>
  <si>
    <t>300 N  EVERGREEN                    AV</t>
  </si>
  <si>
    <t>700 S  OLIVE                        ST</t>
  </si>
  <si>
    <t>1822 0100 0930</t>
  </si>
  <si>
    <t>10700    LINDBROOK                    DR</t>
  </si>
  <si>
    <t>BATTERY POLICE (SIMPLE)</t>
  </si>
  <si>
    <t>1212 0417 1822</t>
  </si>
  <si>
    <t>POLICE FACILITY</t>
  </si>
  <si>
    <t>7600 S  BROADWAY</t>
  </si>
  <si>
    <t>0401 0432 0913 1241 1243 1813 2000</t>
  </si>
  <si>
    <t>MISSIONS/SHELTERS</t>
  </si>
  <si>
    <t>500 S  HARBOR                       BL</t>
  </si>
  <si>
    <t>0100 0922 1822</t>
  </si>
  <si>
    <t>700    GARLAND                      AV</t>
  </si>
  <si>
    <t>82ND                         ST</t>
  </si>
  <si>
    <t>MAIN                         ST</t>
  </si>
  <si>
    <t>1814 0400 0913 2000</t>
  </si>
  <si>
    <t>4800    HILLSDALE                    DR</t>
  </si>
  <si>
    <t>0344 0603</t>
  </si>
  <si>
    <t>MANSFIELD</t>
  </si>
  <si>
    <t>BANGOR</t>
  </si>
  <si>
    <t>1307 0329 1609 0344 1822</t>
  </si>
  <si>
    <t>GRAND</t>
  </si>
  <si>
    <t>7TH</t>
  </si>
  <si>
    <t>0561 0432 0400 1601 1202 1701 1242 0444</t>
  </si>
  <si>
    <t>1300    HEPNER                       AV</t>
  </si>
  <si>
    <t>7200 W  SUNSET                       BL</t>
  </si>
  <si>
    <t>100 N  CLARK                        DR</t>
  </si>
  <si>
    <t>0329 1236</t>
  </si>
  <si>
    <t>CHURCH/CHAPEL (CHANGED 03-03 FROM CHURCH/TEMPLE)</t>
  </si>
  <si>
    <t>400 W  6TH                          ST</t>
  </si>
  <si>
    <t>1420 0344 1607 2004 1822</t>
  </si>
  <si>
    <t>600 S  LOS ANGELES                  ST</t>
  </si>
  <si>
    <t>0913 1814 2000 0334 0444</t>
  </si>
  <si>
    <t>2100    CITY VIEW                    AV</t>
  </si>
  <si>
    <t>3900    STEVELY                      AV</t>
  </si>
  <si>
    <t>1218 2004 0416 0913</t>
  </si>
  <si>
    <t>500    WALL                         ST</t>
  </si>
  <si>
    <t>500 S  FAIRFAX                      AV</t>
  </si>
  <si>
    <t>7100    FIRMAMENT                    AV</t>
  </si>
  <si>
    <t>VEHICLE, STOLEN - OTHER (MOTORIZED SCOOTERS, BIKES, ETC)</t>
  </si>
  <si>
    <t>1700    CLINTON                      ST</t>
  </si>
  <si>
    <t>1822 0344 0325</t>
  </si>
  <si>
    <t>PHARMACY INSIDE STORE OR SUPERMARKET*</t>
  </si>
  <si>
    <t>7500    MELROSE                      AV</t>
  </si>
  <si>
    <t>0394 1822</t>
  </si>
  <si>
    <t>1500 N  HARVARD                      BL</t>
  </si>
  <si>
    <t>300    HAUSER                       BL</t>
  </si>
  <si>
    <t>4800 W  17TH                         ST</t>
  </si>
  <si>
    <t>0344 0325</t>
  </si>
  <si>
    <t>2800    COLORADO                     BL</t>
  </si>
  <si>
    <t>DISCOUNT STORE (99 CENT,DOLLAR,ETC.</t>
  </si>
  <si>
    <t>4600    HUNTINGTON DR</t>
  </si>
  <si>
    <t>0329 1822 1414 1420 1402 1300 1307</t>
  </si>
  <si>
    <t>18500    SATICOY                      ST</t>
  </si>
  <si>
    <t>0913 0603 0400 0361</t>
  </si>
  <si>
    <t>2500 W  6TH                          ST</t>
  </si>
  <si>
    <t>5000 S  WESTERN                      AV</t>
  </si>
  <si>
    <t>1000 S  PACIFIC                      AV</t>
  </si>
  <si>
    <t>1202 1701 2021 0913 0562 0444 0443</t>
  </si>
  <si>
    <t>8800 S  HALLDALE                     AV</t>
  </si>
  <si>
    <t>WARING                       AV</t>
  </si>
  <si>
    <t>N  EDINBURGH                    AV</t>
  </si>
  <si>
    <t>1500    SILVER LAKE                  BL</t>
  </si>
  <si>
    <t>11600    MISSOURI                     AV</t>
  </si>
  <si>
    <t>1100    GLENVILLE                    DR</t>
  </si>
  <si>
    <t>5400    WILSHIRE                     BL</t>
  </si>
  <si>
    <t>0344 1607 0396</t>
  </si>
  <si>
    <t>1000 W  WASHINGTON                   BL</t>
  </si>
  <si>
    <t>1822 1605 1218 0344</t>
  </si>
  <si>
    <t>500 S  SAN PEDRO                    ST</t>
  </si>
  <si>
    <t>1300 0913</t>
  </si>
  <si>
    <t>1600 N  GOWER                        ST</t>
  </si>
  <si>
    <t>ORAL COPULATION</t>
  </si>
  <si>
    <t>0400 0913 0443 0512 0413</t>
  </si>
  <si>
    <t>17100    COVELLO                      ST</t>
  </si>
  <si>
    <t>0910 0416 2004 1822</t>
  </si>
  <si>
    <t>MTA - RED LINE - 7TH AND METRO CENTER</t>
  </si>
  <si>
    <t>600 S  FIGUEROA                     ST</t>
  </si>
  <si>
    <t>900    FIGUEROA                     TR</t>
  </si>
  <si>
    <t>1100    BROAD                        AV</t>
  </si>
  <si>
    <t>FRIES</t>
  </si>
  <si>
    <t>ANAHEIM</t>
  </si>
  <si>
    <t>14800 W  VENTURA                      BL</t>
  </si>
  <si>
    <t>0100 0930 0922</t>
  </si>
  <si>
    <t>5300    CARLIN                       ST</t>
  </si>
  <si>
    <t>LEGION                       LN</t>
  </si>
  <si>
    <t>DOVER                        ST</t>
  </si>
  <si>
    <t>1822 0344 0394</t>
  </si>
  <si>
    <t>0397 0344 0358</t>
  </si>
  <si>
    <t>100 N  VISTA                        ST</t>
  </si>
  <si>
    <t>0913 0400 0432 0443 0422 2040 1202</t>
  </si>
  <si>
    <t>OFFICE BUILDING/OFFICE</t>
  </si>
  <si>
    <t>0344 0449 0216 0432</t>
  </si>
  <si>
    <t>FIRST                        ST</t>
  </si>
  <si>
    <t>LARCHMENT                    BL</t>
  </si>
  <si>
    <t>0344 0377 1822</t>
  </si>
  <si>
    <t>10900    WILSHIRE                     BL</t>
  </si>
  <si>
    <t>0400 0416 1309</t>
  </si>
  <si>
    <t>8400    MELROSE                      PL</t>
  </si>
  <si>
    <t>0329 2004</t>
  </si>
  <si>
    <t>0100 1202 0930 0922</t>
  </si>
  <si>
    <t>16700    SHERMAN                      WY</t>
  </si>
  <si>
    <t>INDECENT EXPOSURE</t>
  </si>
  <si>
    <t>0603 0361 0529 1822</t>
  </si>
  <si>
    <t>300    COLUMBIA                     AV</t>
  </si>
  <si>
    <t>1300 1822 0377 0321 0344</t>
  </si>
  <si>
    <t>400 W  PICO                         BL</t>
  </si>
  <si>
    <t>1822 0329 0416 1300 1309</t>
  </si>
  <si>
    <t>3600    11TH                         AV</t>
  </si>
  <si>
    <t>0361 0431 0913</t>
  </si>
  <si>
    <t>1200    EXPOSITION                   BL</t>
  </si>
  <si>
    <t>1822 1300 1307 0344</t>
  </si>
  <si>
    <t>5600    WILSHIRE                     BL</t>
  </si>
  <si>
    <t>THEFT FROM PERSON - ATTEMPT</t>
  </si>
  <si>
    <t>1100 N  VERMONT                      AV</t>
  </si>
  <si>
    <t>0930 0929</t>
  </si>
  <si>
    <t>700 N  HAYWORTH                     AV</t>
  </si>
  <si>
    <t>1822 1402 0344 0432</t>
  </si>
  <si>
    <t>KITCHEN KNIFE</t>
  </si>
  <si>
    <t>42ND                         ST</t>
  </si>
  <si>
    <t>1822 0344 0378</t>
  </si>
  <si>
    <t>OTHER STORE</t>
  </si>
  <si>
    <t>8500    BEVERLY                      BL</t>
  </si>
  <si>
    <t>0450 0913 1100 0334 1407 0603 0421 0353</t>
  </si>
  <si>
    <t>5600    FERNWOOD                     AV</t>
  </si>
  <si>
    <t>1822 1202 1300 1309</t>
  </si>
  <si>
    <t>6900    LOS TILOS                    RD</t>
  </si>
  <si>
    <t>1307 0329 0421 0432 0913 1310 0334</t>
  </si>
  <si>
    <t>STICK</t>
  </si>
  <si>
    <t>1500 W  59TH                         ST</t>
  </si>
  <si>
    <t>1822 0913 1817</t>
  </si>
  <si>
    <t>UNKNOWN FIREARM</t>
  </si>
  <si>
    <t>MENLO                        AV</t>
  </si>
  <si>
    <t>DELIVERY SERVICE (FED EX, UPS, COURIERS,COURIER SERVICE)*</t>
  </si>
  <si>
    <t>3000    FOLSOM                       ST</t>
  </si>
  <si>
    <t>0344 0358</t>
  </si>
  <si>
    <t>400 E  83RD                         ST</t>
  </si>
  <si>
    <t>0602 0913 2024 0417 0562</t>
  </si>
  <si>
    <t>900    BANNING                      BL</t>
  </si>
  <si>
    <t>0443 1822</t>
  </si>
  <si>
    <t>100 W  1ST                          ST</t>
  </si>
  <si>
    <t>1800    PARK                         DR</t>
  </si>
  <si>
    <t>4700    WOODMAN                      AV</t>
  </si>
  <si>
    <t>0344 1822 0321</t>
  </si>
  <si>
    <t>1600    BARRY                        AV</t>
  </si>
  <si>
    <t>0344 0358 1300 1609</t>
  </si>
  <si>
    <t>HAWTHORN                     AV</t>
  </si>
  <si>
    <t>SYCAMORE                     AV</t>
  </si>
  <si>
    <t>600 W  VERNON                       AV</t>
  </si>
  <si>
    <t>1100 1407</t>
  </si>
  <si>
    <t>LINCOLN PARK                 AV</t>
  </si>
  <si>
    <t>POMONA                       ST</t>
  </si>
  <si>
    <t>0100 0344 0924 1822</t>
  </si>
  <si>
    <t>14400    HAMLIN                       ST</t>
  </si>
  <si>
    <t>5900    CHULA VISTA                  WY</t>
  </si>
  <si>
    <t>CHILD ABUSE (PHYSICAL) - SIMPLE ASSAULT</t>
  </si>
  <si>
    <t>0400 0416 1258 0553 0913</t>
  </si>
  <si>
    <t>1700 S  PACIFIC                      AV</t>
  </si>
  <si>
    <t>5600 N  FIGUEROA                     ST</t>
  </si>
  <si>
    <t>1302 1307</t>
  </si>
  <si>
    <t>100 N  AVENUE 23</t>
  </si>
  <si>
    <t>2004 0329 2028</t>
  </si>
  <si>
    <t>7000 W  HOLLYWOOD                    BL</t>
  </si>
  <si>
    <t>2004 1822 0416 0400 1218</t>
  </si>
  <si>
    <t>1000 N  MANSFIELD                    AV</t>
  </si>
  <si>
    <t>1822 0342 0400 0329 2024 1236</t>
  </si>
  <si>
    <t>4300 S  VERMONT                      AV</t>
  </si>
  <si>
    <t>OTHER ASSAULT</t>
  </si>
  <si>
    <t>0416 0446 1277 1309 1822</t>
  </si>
  <si>
    <t>4000 S  NORMANDIE                    AV</t>
  </si>
  <si>
    <t>0330 1300 0601</t>
  </si>
  <si>
    <t>4500 W  HOLLYWOOD                    BL</t>
  </si>
  <si>
    <t>PARK                         ST</t>
  </si>
  <si>
    <t>GLENDALE                     BL</t>
  </si>
  <si>
    <t>700    CORNWELL                     ST</t>
  </si>
  <si>
    <t>500 N  FIGUEROA                     ST</t>
  </si>
  <si>
    <t>1307 0344</t>
  </si>
  <si>
    <t>1000    WALL                         ST</t>
  </si>
  <si>
    <t>0334 1822 1218</t>
  </si>
  <si>
    <t>79TH                         ST</t>
  </si>
  <si>
    <t>CIMARRON                     ST</t>
  </si>
  <si>
    <t>0344 0377 1822 1606 1300</t>
  </si>
  <si>
    <t>800 S  OLIVE                        ST</t>
  </si>
  <si>
    <t>5200    SANTA MONICA                 BL</t>
  </si>
  <si>
    <t>1822 1609 0329</t>
  </si>
  <si>
    <t>1600    PALO ALTO                    ST</t>
  </si>
  <si>
    <t>1822 1906</t>
  </si>
  <si>
    <t>19000    INGOMAR                      ST</t>
  </si>
  <si>
    <t>2000 0444</t>
  </si>
  <si>
    <t>HOTEL</t>
  </si>
  <si>
    <t>OLYMPIC                      BL</t>
  </si>
  <si>
    <t>LONG BEACH                   BL</t>
  </si>
  <si>
    <t>0329 0216</t>
  </si>
  <si>
    <t>VINE</t>
  </si>
  <si>
    <t>2000 1813 1309 1243 0421</t>
  </si>
  <si>
    <t>4200    GARTHWAITE                   AV</t>
  </si>
  <si>
    <t>DISTURBING THE PEACE</t>
  </si>
  <si>
    <t>1259 1251 0416</t>
  </si>
  <si>
    <t>MORTUARY</t>
  </si>
  <si>
    <t>5700 S  BROADWAY</t>
  </si>
  <si>
    <t>4500    VALLEY                       BL</t>
  </si>
  <si>
    <t>1402 0334 0432 2004 1822 1266 0601 2001</t>
  </si>
  <si>
    <t>KNIFE WITH BLADE 6INCHES OR LESS</t>
  </si>
  <si>
    <t>WILSHIRE</t>
  </si>
  <si>
    <t>BURLINGTON                   ST</t>
  </si>
  <si>
    <t>1822 2026 1202</t>
  </si>
  <si>
    <t>5500    EDWARD E HORTON              LN</t>
  </si>
  <si>
    <t>0400 1243 2000 0416 1814 2026 0913 1260</t>
  </si>
  <si>
    <t>500 N  AVALON                       BL</t>
  </si>
  <si>
    <t>0344 1606</t>
  </si>
  <si>
    <t>6500    HOLLYWOOD                    BL</t>
  </si>
  <si>
    <t>2038 0913 0361</t>
  </si>
  <si>
    <t>OTHER RESIDENCE</t>
  </si>
  <si>
    <t>2400 E  7TH                          ST</t>
  </si>
  <si>
    <t>0344 0416 0334 1822 1281 0302 1218</t>
  </si>
  <si>
    <t>SAN PEDRO                    ST</t>
  </si>
  <si>
    <t>5TH                          ST</t>
  </si>
  <si>
    <t>0334 1822</t>
  </si>
  <si>
    <t>PIEDMONT</t>
  </si>
  <si>
    <t>AVENUE 61</t>
  </si>
  <si>
    <t>0329 1300 1309</t>
  </si>
  <si>
    <t>2200    COLORADO                     BL</t>
  </si>
  <si>
    <t>0100 1822 0928</t>
  </si>
  <si>
    <t>3000    RAYMOND                      AV</t>
  </si>
  <si>
    <t>0344 1605 1501</t>
  </si>
  <si>
    <t>700 N  SIERRA BONITA                AV</t>
  </si>
  <si>
    <t>0344 1822 1606 1420 1202 1300 1309</t>
  </si>
  <si>
    <t>7700    RESEDA                       BL</t>
  </si>
  <si>
    <t>5200    ALMONT                       ST</t>
  </si>
  <si>
    <t>1302 0344</t>
  </si>
  <si>
    <t>2100    PARKSIDE                     AV</t>
  </si>
  <si>
    <t>INTIMATE PARTNER - AGGRAVATED ASSAULT</t>
  </si>
  <si>
    <t>2000 0913 1243 1814 0416 0334</t>
  </si>
  <si>
    <t>500 S  SAINT LOUIS                  ST</t>
  </si>
  <si>
    <t>12TH</t>
  </si>
  <si>
    <t>ALBANY</t>
  </si>
  <si>
    <t>1822 0446 0417</t>
  </si>
  <si>
    <t>900    MARIETTA                     ST</t>
  </si>
  <si>
    <t>2032 0344 1822</t>
  </si>
  <si>
    <t>10900    ROEBLING                     AV</t>
  </si>
  <si>
    <t>1407 1100 1259 0430 1822 0906</t>
  </si>
  <si>
    <t>OTHER/OUTSIDE</t>
  </si>
  <si>
    <t>700 N  STATE                        ST</t>
  </si>
  <si>
    <t>0432 0444 0913 1241 1243 1813 2000</t>
  </si>
  <si>
    <t>1300 W  SEPULVEDA                    BL</t>
  </si>
  <si>
    <t>1300 1822 0329</t>
  </si>
  <si>
    <t>6600    FRANKLIN                     AV</t>
  </si>
  <si>
    <t>1300 1307 1601 1609 0329 0344 0352</t>
  </si>
  <si>
    <t>7200 W  HOLLYWOOD                    BL</t>
  </si>
  <si>
    <t>0344 1300 1822</t>
  </si>
  <si>
    <t>6200    HOLLY MONT                   DR</t>
  </si>
  <si>
    <t>0329 1822 1300</t>
  </si>
  <si>
    <t>4300 W  MELROSE                      AV</t>
  </si>
  <si>
    <t>0329 1300 1402</t>
  </si>
  <si>
    <t>5600 W  PICO                         BL</t>
  </si>
  <si>
    <t>0416 1402 1822 0445 2004</t>
  </si>
  <si>
    <t>PIPE/METAL PIPE</t>
  </si>
  <si>
    <t>VAN NUYS</t>
  </si>
  <si>
    <t>1300 1822 1606 0386 0344</t>
  </si>
  <si>
    <t>S  MAIN                         ST</t>
  </si>
  <si>
    <t>W  OLYMPIC                      BL</t>
  </si>
  <si>
    <t>0913 0319 0443 0421</t>
  </si>
  <si>
    <t>800 E  6TH                          ST</t>
  </si>
  <si>
    <t>0562 0446</t>
  </si>
  <si>
    <t>2800    GANAHL                       ST</t>
  </si>
  <si>
    <t>1000 W  PAPEETE                      ST</t>
  </si>
  <si>
    <t>1600    HILLHURST                    AV</t>
  </si>
  <si>
    <t>1000 S  COCHRAN                      AV</t>
  </si>
  <si>
    <t>1822 0344 1602 0385 1300 1202</t>
  </si>
  <si>
    <t>ZELZAH                       AV</t>
  </si>
  <si>
    <t>GAULT                        ST</t>
  </si>
  <si>
    <t>0701 0800 1202 1822</t>
  </si>
  <si>
    <t>2100    CENTURY PARK</t>
  </si>
  <si>
    <t>2000 1814 0913 0432 1906</t>
  </si>
  <si>
    <t>2400    COUNCIL                      ST</t>
  </si>
  <si>
    <t>0416 0401 1822 0446 0917 2004</t>
  </si>
  <si>
    <t>1100 N  AVALON                       BL</t>
  </si>
  <si>
    <t>0329 1402</t>
  </si>
  <si>
    <t>2050 0910 0344 0377 2052 2034</t>
  </si>
  <si>
    <t>MTA - EXPO LINE - EXPO/LA BREA</t>
  </si>
  <si>
    <t>5000    EXPOSITION                   BL</t>
  </si>
  <si>
    <t>4900    LYNNFIELD                    ST</t>
  </si>
  <si>
    <t>0351 1601 1300 1309 0329 0385 1822 0209 0216 0326</t>
  </si>
  <si>
    <t>1300 W  7TH                          ST</t>
  </si>
  <si>
    <t>0400 0443</t>
  </si>
  <si>
    <t>6400    LEXINGTON                    AV</t>
  </si>
  <si>
    <t>1202 1307 0329 1822</t>
  </si>
  <si>
    <t>500 S  BARRINGTON                   AV</t>
  </si>
  <si>
    <t>3200 W  63RD                         ST</t>
  </si>
  <si>
    <t>2000 W  84TH                         PL</t>
  </si>
  <si>
    <t>1822 0342 1100 0334 0302 0430 1300 1309 1407 1409</t>
  </si>
  <si>
    <t>OBAMA                        BL</t>
  </si>
  <si>
    <t>VIRGINIA                     RD</t>
  </si>
  <si>
    <t>1612 1300</t>
  </si>
  <si>
    <t>CRESCENT                     ST</t>
  </si>
  <si>
    <t>AVENUE 65</t>
  </si>
  <si>
    <t>1822 1605 0344</t>
  </si>
  <si>
    <t>700 N  FIGUEROA                     ST</t>
  </si>
  <si>
    <t>1822 1300 0302 0421 0334</t>
  </si>
  <si>
    <t>1100 E  53RD                         ST</t>
  </si>
  <si>
    <t>1822 0344</t>
  </si>
  <si>
    <t>500 W  83RD                         ST</t>
  </si>
  <si>
    <t>1309 0443</t>
  </si>
  <si>
    <t>VENICE                       BL</t>
  </si>
  <si>
    <t>RIMPAU</t>
  </si>
  <si>
    <t>0329 0321</t>
  </si>
  <si>
    <t>JUNIOR HIGH SCHOOL</t>
  </si>
  <si>
    <t>5900 S  VERMONT                      AV</t>
  </si>
  <si>
    <t>15100    ENCANTO                      DR</t>
  </si>
  <si>
    <t>1822 0344 0397 1602 0352 1402 1267</t>
  </si>
  <si>
    <t>3300 S  BEVERLY                      DR</t>
  </si>
  <si>
    <t>1822 1501 1218</t>
  </si>
  <si>
    <t>AIR PISTOL/REVOLVER/RIFLE/BB GUN</t>
  </si>
  <si>
    <t>5700 W  HOLLYWOOD                    BL</t>
  </si>
  <si>
    <t>1822 0922 0929</t>
  </si>
  <si>
    <t>7800    TEXHOMA                      AV</t>
  </si>
  <si>
    <t>100 N  RAMPART                      BL</t>
  </si>
  <si>
    <t>NIGHT CLUB (OPEN EVENINGS ONLY)</t>
  </si>
  <si>
    <t>1600 N  EL CENTRO                    AV</t>
  </si>
  <si>
    <t>0344 0394 1822</t>
  </si>
  <si>
    <t>1900 S  LA CIENEGA                   BL</t>
  </si>
  <si>
    <t>1822 0421</t>
  </si>
  <si>
    <t>COFFEE SHOP (STARBUCKS, COFFEE BEAN, PEET'S, ETC.)</t>
  </si>
  <si>
    <t>11700    SAN VICENTE                  BL</t>
  </si>
  <si>
    <t>0400 0416 2000 1814 0913 0429 0344 0445 0419</t>
  </si>
  <si>
    <t>700 W  74TH                         ST</t>
  </si>
  <si>
    <t>1402 2004 1822 0411</t>
  </si>
  <si>
    <t>6TH</t>
  </si>
  <si>
    <t>ANDERSON</t>
  </si>
  <si>
    <t>0913 1243 1813</t>
  </si>
  <si>
    <t>1600    WILMINGTON                   BL</t>
  </si>
  <si>
    <t>1402 1202 1822 0342</t>
  </si>
  <si>
    <t>700 E  76TH                         ST</t>
  </si>
  <si>
    <t>2000 1813 0913 2021 1202 0416 0432 0421 0319</t>
  </si>
  <si>
    <t>7200 S  HARVARD                      BL</t>
  </si>
  <si>
    <t>15300    SHERMAN                      WY</t>
  </si>
  <si>
    <t>1609 0344 1300</t>
  </si>
  <si>
    <t>13600    SHERMAN                      WY</t>
  </si>
  <si>
    <t>1822 1602 0397 0329</t>
  </si>
  <si>
    <t>1200    ALVIRA                       ST</t>
  </si>
  <si>
    <t>1218 0356 0305 0344 0416 1822</t>
  </si>
  <si>
    <t>7TH                          ST</t>
  </si>
  <si>
    <t>1236 1307 0329 0913</t>
  </si>
  <si>
    <t>3900 W  ADAMS                        BL</t>
  </si>
  <si>
    <t>5600    CARLTON                      WY</t>
  </si>
  <si>
    <t>0385 1300 1822</t>
  </si>
  <si>
    <t>17800    MARGATE                      ST</t>
  </si>
  <si>
    <t>1814 0913 2000 1813 0444</t>
  </si>
  <si>
    <t>22800    LOCKNESS                     AV</t>
  </si>
  <si>
    <t>800 N  VISTA                        ST</t>
  </si>
  <si>
    <t>300    DALKEITH                     AV</t>
  </si>
  <si>
    <t>BOMB SCARE</t>
  </si>
  <si>
    <t>0344 0443 0404 0913</t>
  </si>
  <si>
    <t>0305 0355 0319 0334 0302 0344 1309 1822</t>
  </si>
  <si>
    <t>700 W  9TH                          ST</t>
  </si>
  <si>
    <t>CYBERSPACE</t>
  </si>
  <si>
    <t>5500    ATLAS                        ST</t>
  </si>
  <si>
    <t>5500    HAROLD                       WY</t>
  </si>
  <si>
    <t>1300 0329</t>
  </si>
  <si>
    <t>1500 N  AVALON                       BL</t>
  </si>
  <si>
    <t>6600    COSTELLO                     AV</t>
  </si>
  <si>
    <t>1300 0344 0385</t>
  </si>
  <si>
    <t>7200    HILLSIDE                     AV</t>
  </si>
  <si>
    <t>1606 1822 0385 1300</t>
  </si>
  <si>
    <t>2500    WELLINGTON                   RD</t>
  </si>
  <si>
    <t>0344 0329 1822 1307 1609</t>
  </si>
  <si>
    <t>HOPE                         ST</t>
  </si>
  <si>
    <t>HIGH SCHOOL</t>
  </si>
  <si>
    <t>1300 N  WILTON                       PL</t>
  </si>
  <si>
    <t>0344 0329 1307</t>
  </si>
  <si>
    <t>LAKE HOLLYWOOD</t>
  </si>
  <si>
    <t>WONDER VIEW</t>
  </si>
  <si>
    <t>900 S  BROADWAY</t>
  </si>
  <si>
    <t>0913 0416 1822</t>
  </si>
  <si>
    <t>2100    BONSALLO                     AV</t>
  </si>
  <si>
    <t>FAILURE TO YIELD</t>
  </si>
  <si>
    <t>1309 1501 0202 1822</t>
  </si>
  <si>
    <t>MARTIN LUTHER KING JR        BL</t>
  </si>
  <si>
    <t>0344 1309 1822 0352 0216 1606</t>
  </si>
  <si>
    <t>4800    WESTHAVEN                    ST</t>
  </si>
  <si>
    <t>1200    BRONSON                      AV</t>
  </si>
  <si>
    <t>2600 E  4TH                          ST</t>
  </si>
  <si>
    <t>0416 1822</t>
  </si>
  <si>
    <t>YORK</t>
  </si>
  <si>
    <t>AVENUE 52</t>
  </si>
  <si>
    <t>0913 0443</t>
  </si>
  <si>
    <t>19300    VANOWEN                      ST</t>
  </si>
  <si>
    <t>0416 0446 0913 0429 1202 1701 1309 0361 2003 0444</t>
  </si>
  <si>
    <t>4300 W  59TH                         ST</t>
  </si>
  <si>
    <t>1300 1607 1822 0329</t>
  </si>
  <si>
    <t>16100    VANOWEN                      ST</t>
  </si>
  <si>
    <t>4700    AMBROSE                      AV</t>
  </si>
  <si>
    <t>1822 1419 0342 0449 0355 0371 0906 0327 0344 0377</t>
  </si>
  <si>
    <t>GRATTAN</t>
  </si>
  <si>
    <t>3500 S  NORMANDIE                    AV</t>
  </si>
  <si>
    <t>28TH                         ST</t>
  </si>
  <si>
    <t>1607 0344 0358 0321 1414 1420</t>
  </si>
  <si>
    <t>CONSTRUCTION SITE</t>
  </si>
  <si>
    <t>7100    VAN NUYS                     BL</t>
  </si>
  <si>
    <t>0400 0416 1814 2000 0913</t>
  </si>
  <si>
    <t>5600    VIRGINIA                     AV</t>
  </si>
  <si>
    <t>1822 0701 0800 0100</t>
  </si>
  <si>
    <t>1500    COUNCIL                      ST</t>
  </si>
  <si>
    <t>0377 0352 1606 0344</t>
  </si>
  <si>
    <t>600 E  GAGE                         AV</t>
  </si>
  <si>
    <t>FIGUEROA                     ST</t>
  </si>
  <si>
    <t>2000 0416 0913 1814 0417 0340 0445 0411 1309 0359</t>
  </si>
  <si>
    <t>OTHER CUTTING INSTRUMENT</t>
  </si>
  <si>
    <t>VALERIO</t>
  </si>
  <si>
    <t>RESEDA</t>
  </si>
  <si>
    <t>1600 W  66TH                         ST</t>
  </si>
  <si>
    <t>0344 1822 1607</t>
  </si>
  <si>
    <t>8000    BALBOA                       BL</t>
  </si>
  <si>
    <t>1822 0325 0355</t>
  </si>
  <si>
    <t>1700 S  SOTO                         ST</t>
  </si>
  <si>
    <t>1810 0416</t>
  </si>
  <si>
    <t>1300    PENNSYLVANIA                 AV</t>
  </si>
  <si>
    <t>0394 0344 0346</t>
  </si>
  <si>
    <t>1900    SELBY                        AV</t>
  </si>
  <si>
    <t>1609 1402 1601 0329 0344 0352</t>
  </si>
  <si>
    <t>2600 W  30TH                         ST</t>
  </si>
  <si>
    <t>0202 0344 0394 1822</t>
  </si>
  <si>
    <t>1100 W  6TH                          ST</t>
  </si>
  <si>
    <t>2300    JUPITER                      DR</t>
  </si>
  <si>
    <t>0329 1307</t>
  </si>
  <si>
    <t>1500 W  46TH                         ST</t>
  </si>
  <si>
    <t>0400 0416 1814 0913 2000</t>
  </si>
  <si>
    <t>STUDIO (FILM/PHOTOGRAPHIC/MUSIC)</t>
  </si>
  <si>
    <t>1900    KEMPER                       ST</t>
  </si>
  <si>
    <t>500    BRITTANIA                    ST</t>
  </si>
  <si>
    <t>1822 0400 0416 0417 1218 0216 0342 0359</t>
  </si>
  <si>
    <t>5600 W  SUNSET                       BL</t>
  </si>
  <si>
    <t>CONTEMPT OF COURT</t>
  </si>
  <si>
    <t>0913 2038 1312 1814</t>
  </si>
  <si>
    <t>600 W  GAGE                         AV</t>
  </si>
  <si>
    <t>1822 0305 0334 0371 1816 0906</t>
  </si>
  <si>
    <t>4200 S  VERMONT                      AV</t>
  </si>
  <si>
    <t>1202 0121 1822 0100</t>
  </si>
  <si>
    <t>3900    MARLTON                      AV</t>
  </si>
  <si>
    <t>1822 0342 0344 0354 0352 0417 2033</t>
  </si>
  <si>
    <t>3800    WELLAND                      AV</t>
  </si>
  <si>
    <t>1402 0329 1822</t>
  </si>
  <si>
    <t>11100    SANTA MONICA                 BL</t>
  </si>
  <si>
    <t>1800 S  BONNIE BRAE                  ST</t>
  </si>
  <si>
    <t>1300 1601 1606 0344 1822 0209 0216</t>
  </si>
  <si>
    <t>CAHUENGA</t>
  </si>
  <si>
    <t>1602 0344 0358 0397</t>
  </si>
  <si>
    <t>2200    FAIR PARK                    AV</t>
  </si>
  <si>
    <t>0329 1300 1309 1307 1609 0342</t>
  </si>
  <si>
    <t>10TH                         AV</t>
  </si>
  <si>
    <t>14300    VANOWEN                      ST</t>
  </si>
  <si>
    <t>2000 1813 2002 0334 0445 1601 0913</t>
  </si>
  <si>
    <t>600 S  UNION                        AV</t>
  </si>
  <si>
    <t>800 S  WESTGATE                     AV</t>
  </si>
  <si>
    <t>1822 1501</t>
  </si>
  <si>
    <t>700    AMADOR                       ST</t>
  </si>
  <si>
    <t>1822 1300 0344</t>
  </si>
  <si>
    <t>5900    SPELTHORNE                   LN</t>
  </si>
  <si>
    <t>ATTEMPTED ROBBERY</t>
  </si>
  <si>
    <t>0358 0302</t>
  </si>
  <si>
    <t>6000    COMEY                        AV</t>
  </si>
  <si>
    <t>1900    MARENGO                      ST</t>
  </si>
  <si>
    <t>700 S  LOS ANGELES                  ST</t>
  </si>
  <si>
    <t>2000 0416 0446 1821 1241</t>
  </si>
  <si>
    <t>1400 W  36TH                         ST</t>
  </si>
  <si>
    <t>1822 0329 1300 1601</t>
  </si>
  <si>
    <t>30TH                         ST</t>
  </si>
  <si>
    <t>BUDLONG                      AV</t>
  </si>
  <si>
    <t>GLORIA                       AV</t>
  </si>
  <si>
    <t>SHERMAN                      WY</t>
  </si>
  <si>
    <t>600 S  WESTLAKE                     AV</t>
  </si>
  <si>
    <t>1814 1313 2000 0444 0429</t>
  </si>
  <si>
    <t>NORMANDIE                    AV</t>
  </si>
  <si>
    <t>0329 0344 1609 1402</t>
  </si>
  <si>
    <t>BEAUTY/BARBER SHOP</t>
  </si>
  <si>
    <t>500    ALPINE                       ST</t>
  </si>
  <si>
    <t>0329 1601 0377 0344</t>
  </si>
  <si>
    <t>700    VALENCIA                     ST</t>
  </si>
  <si>
    <t>2004 0421 1822</t>
  </si>
  <si>
    <t>PENNSYLVANIA</t>
  </si>
  <si>
    <t>STATE</t>
  </si>
  <si>
    <t>0344 2004 1218 1202</t>
  </si>
  <si>
    <t>1822 0329 1300 1307</t>
  </si>
  <si>
    <t>DARBY                        AV</t>
  </si>
  <si>
    <t>LORNE                        ST</t>
  </si>
  <si>
    <t>2900    COVINA                       ST</t>
  </si>
  <si>
    <t>0329 0344 1300 1302 1601</t>
  </si>
  <si>
    <t>1300 W  C                            ST</t>
  </si>
  <si>
    <t>0448 0400 0853</t>
  </si>
  <si>
    <t>SLAUSON                      AV</t>
  </si>
  <si>
    <t>0344 1902</t>
  </si>
  <si>
    <t>1700 W  VERNON                       AV</t>
  </si>
  <si>
    <t>MOTEL</t>
  </si>
  <si>
    <t>500 W  38TH                         ST</t>
  </si>
  <si>
    <t>0100 1822 1210</t>
  </si>
  <si>
    <t>3800 W  27TH                         ST</t>
  </si>
  <si>
    <t>1822 1212 0444 1300 1309</t>
  </si>
  <si>
    <t>STOCKER                      ST</t>
  </si>
  <si>
    <t>LA BREA                      AV</t>
  </si>
  <si>
    <t>0334 2060 0340 0417 0416 1402 2004 1218 0913</t>
  </si>
  <si>
    <t>LA LIVE                      WY</t>
  </si>
  <si>
    <t>11TH                         ST</t>
  </si>
  <si>
    <t>1402 0358 0344 1822</t>
  </si>
  <si>
    <t>2100    BAXTER                       ST</t>
  </si>
  <si>
    <t>2900    HILLCREST                    DR</t>
  </si>
  <si>
    <t>1822 0444 0429 0400 1202</t>
  </si>
  <si>
    <t>12400    WILSHIRE                     BL</t>
  </si>
  <si>
    <t>4100 W  PICO                         BL</t>
  </si>
  <si>
    <t>200 N  AVENUE 25</t>
  </si>
  <si>
    <t>1402 0325 0344 0416 1822</t>
  </si>
  <si>
    <t>10900    SANTA MONICA                 BL</t>
  </si>
  <si>
    <t>1822 0450</t>
  </si>
  <si>
    <t>DENKER                       AV</t>
  </si>
  <si>
    <t>MANCHESTER                   AV</t>
  </si>
  <si>
    <t>0913 2038 2000 1814 2004 1309 0216</t>
  </si>
  <si>
    <t>3000 S  CLOVERDALE                   AV</t>
  </si>
  <si>
    <t>2800 N  BROADWAY</t>
  </si>
  <si>
    <t>1822 0930</t>
  </si>
  <si>
    <t>5800    LA MIRADA                    AV</t>
  </si>
  <si>
    <t>0329 1300 0344</t>
  </si>
  <si>
    <t>14200    RIVERSIDE                    DR</t>
  </si>
  <si>
    <t>1822 0929</t>
  </si>
  <si>
    <t>5100 W  OLYMPIC                      BL</t>
  </si>
  <si>
    <t>14800    BURBANK                      BL</t>
  </si>
  <si>
    <t>0906 0913 0430 0416 0446 0400 1817</t>
  </si>
  <si>
    <t>1300 W  2ND                          ST</t>
  </si>
  <si>
    <t>0913 0344</t>
  </si>
  <si>
    <t>1100 W  81ST                         PL</t>
  </si>
  <si>
    <t>1300 1307 0344</t>
  </si>
  <si>
    <t>MELROSE                      AV</t>
  </si>
  <si>
    <t>CITRUS</t>
  </si>
  <si>
    <t>900 W  17TH                         ST</t>
  </si>
  <si>
    <t>0344 0352 2024</t>
  </si>
  <si>
    <t>FIGUEROA</t>
  </si>
  <si>
    <t>AVENUE 54</t>
  </si>
  <si>
    <t>0329 0910 2004 1414 1307 0913</t>
  </si>
  <si>
    <t>5TH</t>
  </si>
  <si>
    <t>0416 1814 2000 2004</t>
  </si>
  <si>
    <t>WASHINGTON                   BL</t>
  </si>
  <si>
    <t>WESTVIEW                     ST</t>
  </si>
  <si>
    <t>ASSAULT WITH DEADLY WEAPON ON POLICE OFFICER</t>
  </si>
  <si>
    <t>1501 0400 1212 1822</t>
  </si>
  <si>
    <t>0358 1302 0321 0344 1307 1609</t>
  </si>
  <si>
    <t>900 N  AVALON                       BL</t>
  </si>
  <si>
    <t>200    WINSTON                      ST</t>
  </si>
  <si>
    <t>SCISSORS</t>
  </si>
  <si>
    <t>LAUREL</t>
  </si>
  <si>
    <t>0344 1822 0910 2049</t>
  </si>
  <si>
    <t>ALVARADO                     ST</t>
  </si>
  <si>
    <t>1309 0344 1402 0913 0800</t>
  </si>
  <si>
    <t>VALET</t>
  </si>
  <si>
    <t>900 W  OLYMPIC                      BL</t>
  </si>
  <si>
    <t>0344 0329 1606 1402</t>
  </si>
  <si>
    <t>3700    WHITTIER                     BL</t>
  </si>
  <si>
    <t>84TH                         ST</t>
  </si>
  <si>
    <t>2100 W  30TH                         ST</t>
  </si>
  <si>
    <t>14900    VICTORY                      BL</t>
  </si>
  <si>
    <t>1600    SCHRADER                     BL</t>
  </si>
  <si>
    <t>0917 0344 1309 0429 1202 1822 1414</t>
  </si>
  <si>
    <t>11TH</t>
  </si>
  <si>
    <t>MAPLE</t>
  </si>
  <si>
    <t>WHITLEY</t>
  </si>
  <si>
    <t>0400 0913 0602 0561</t>
  </si>
  <si>
    <t>2100    WESTERN                      AV</t>
  </si>
  <si>
    <t>1822 0400</t>
  </si>
  <si>
    <t>DILLON</t>
  </si>
  <si>
    <t>SAYRE                        LN</t>
  </si>
  <si>
    <t>2000 0913 0562 0444 0329</t>
  </si>
  <si>
    <t>3400 W  78TH                         PL</t>
  </si>
  <si>
    <t>1307 0329 1822</t>
  </si>
  <si>
    <t>EXPOSITION                   BL</t>
  </si>
  <si>
    <t>2700    HAUSER                       BL</t>
  </si>
  <si>
    <t>1822 0401 1236</t>
  </si>
  <si>
    <t>2800    CRENSHAW                     BL</t>
  </si>
  <si>
    <t>0334 0344 0355 0342 0202 0209 1822 0916</t>
  </si>
  <si>
    <t>SWITCH BLADE</t>
  </si>
  <si>
    <t>10300    BELLWOOD                     AV</t>
  </si>
  <si>
    <t>DOCUMENT FORGERY / STOLEN FELONY</t>
  </si>
  <si>
    <t>0360 0100</t>
  </si>
  <si>
    <t>13800    SHERMAN                      WY</t>
  </si>
  <si>
    <t>1500    COTNER                       AV</t>
  </si>
  <si>
    <t>0356 1822 1416 2029</t>
  </si>
  <si>
    <t>PARK/PLAYGROUND</t>
  </si>
  <si>
    <t>LOS FELIZ</t>
  </si>
  <si>
    <t>FERN DELL</t>
  </si>
  <si>
    <t>0913 0344 1307 1609 0329 1810</t>
  </si>
  <si>
    <t>400 S  LAKE                         ST</t>
  </si>
  <si>
    <t>2800    LANCASTER                    AV</t>
  </si>
  <si>
    <t>2000 1814 0913</t>
  </si>
  <si>
    <t>1200 W  57TH                         ST</t>
  </si>
  <si>
    <t>200 N  AVENUE 49</t>
  </si>
  <si>
    <t>1300 0385</t>
  </si>
  <si>
    <t>18400    SHERMAN                      WY</t>
  </si>
  <si>
    <t>1822 1609 1210</t>
  </si>
  <si>
    <t>1100 1402 1407</t>
  </si>
  <si>
    <t>1500 W  50TH                         ST</t>
  </si>
  <si>
    <t>1601 0344</t>
  </si>
  <si>
    <t>5900    PICKFORD                     ST</t>
  </si>
  <si>
    <t>1822 0325</t>
  </si>
  <si>
    <t>5900    SANTA MONICA                 BL</t>
  </si>
  <si>
    <t>0206 0416 0400 0913 0432 1817</t>
  </si>
  <si>
    <t>1200 N  EDGEMONT                     ST</t>
  </si>
  <si>
    <t>0344 1300</t>
  </si>
  <si>
    <t>1200    BAY VIEW                     AV</t>
  </si>
  <si>
    <t>0329 0344 1601 1608 1822</t>
  </si>
  <si>
    <t>NICOLET                      AV</t>
  </si>
  <si>
    <t>COCO</t>
  </si>
  <si>
    <t>0913 2000 1814 1810 0429 0400</t>
  </si>
  <si>
    <t>400 S  GRAND VIEW                   ST</t>
  </si>
  <si>
    <t>0325 0945 0344 0352 1822 2028 0443 1420</t>
  </si>
  <si>
    <t>10800    WEYBURN                      AV</t>
  </si>
  <si>
    <t>300 W  9TH                          ST</t>
  </si>
  <si>
    <t>CESAR E CHAVEZ               AV</t>
  </si>
  <si>
    <t>CHICAGO</t>
  </si>
  <si>
    <t>0416 0446 0913 1266 0329</t>
  </si>
  <si>
    <t>TRANSITIONAL HOUSING/HALFWAY HOUSE</t>
  </si>
  <si>
    <t>4200 S  HOOVER                       ST</t>
  </si>
  <si>
    <t>100 E  36TH                         ST</t>
  </si>
  <si>
    <t>0305 0416 0913</t>
  </si>
  <si>
    <t>9600 S  WESTERN                      AV</t>
  </si>
  <si>
    <t>0397 0344</t>
  </si>
  <si>
    <t>1200 N  MARIPOSA                     AV</t>
  </si>
  <si>
    <t>0416 1501</t>
  </si>
  <si>
    <t>6200 W  3RD                          ST</t>
  </si>
  <si>
    <t>1300 W  MANCHESTER                   AV</t>
  </si>
  <si>
    <t>600 N  AVENUE 64</t>
  </si>
  <si>
    <t>SOTO                         ST</t>
  </si>
  <si>
    <t>INEZ                         ST</t>
  </si>
  <si>
    <t>0930 0377</t>
  </si>
  <si>
    <t>900    WHITE KNOLL                  DR</t>
  </si>
  <si>
    <t>5000 W  21ST                         ST</t>
  </si>
  <si>
    <t>0344 1822 0385 1309 1602 1420</t>
  </si>
  <si>
    <t>11400    MISSISSIPPI                  AV</t>
  </si>
  <si>
    <t>1822 0416 0446 0419</t>
  </si>
  <si>
    <t>LAUNDROMAT</t>
  </si>
  <si>
    <t>3800 S  WESTERN                      AV</t>
  </si>
  <si>
    <t>1606 0344 1822 1300</t>
  </si>
  <si>
    <t>0344 0348 1817</t>
  </si>
  <si>
    <t>600    ST PAUL                      AV</t>
  </si>
  <si>
    <t>2038 0913 0562 2004</t>
  </si>
  <si>
    <t>3900    MONTEREY                     RD</t>
  </si>
  <si>
    <t>15100    SHERMAN                      WY</t>
  </si>
  <si>
    <t>0913 0444 1813 2000 2002</t>
  </si>
  <si>
    <t>1000    BROAD                        AV</t>
  </si>
  <si>
    <t>1300 0329 1822</t>
  </si>
  <si>
    <t>600 W  49TH                         ST</t>
  </si>
  <si>
    <t>1218 0447 0334 1822</t>
  </si>
  <si>
    <t>ROCK/THROWN OBJECT</t>
  </si>
  <si>
    <t>0416 0446 0408 1822 1402 0411</t>
  </si>
  <si>
    <t>OTHER KNIFE</t>
  </si>
  <si>
    <t>2300    CRENSHAW                     BL</t>
  </si>
  <si>
    <t>0344 1822 1309 0342</t>
  </si>
  <si>
    <t>8200 S  SAN PEDRO                    ST</t>
  </si>
  <si>
    <t>0329 0603 0913 0311 2004 1202</t>
  </si>
  <si>
    <t>800 S  UNION                        AV</t>
  </si>
  <si>
    <t>0344 2004 1822 0321 1402 1605 1414</t>
  </si>
  <si>
    <t>8TH</t>
  </si>
  <si>
    <t>LOS ANGELES</t>
  </si>
  <si>
    <t>0923 1822</t>
  </si>
  <si>
    <t>5600    WHITE OAK                    AV</t>
  </si>
  <si>
    <t>1218 0416 1822</t>
  </si>
  <si>
    <t>VAN NESS</t>
  </si>
  <si>
    <t>HOLLYWOOD                    BL</t>
  </si>
  <si>
    <t>WHITLEY                      AV</t>
  </si>
  <si>
    <t>BUNCO, PETTY THEFT</t>
  </si>
  <si>
    <t>1822 0800 0701 1900</t>
  </si>
  <si>
    <t>400    WITMER                       ST</t>
  </si>
  <si>
    <t>1307 0344 0329 1609 1822 1403</t>
  </si>
  <si>
    <t>15200    EARLHAM                      ST</t>
  </si>
  <si>
    <t>0344 1202 1822 0352 0346 0305</t>
  </si>
  <si>
    <t>0913 2038</t>
  </si>
  <si>
    <t>7000    COSTELLO                     AV</t>
  </si>
  <si>
    <t>0603 0416 0446 0319 0913</t>
  </si>
  <si>
    <t>900 S  ALBANY                       ST</t>
  </si>
  <si>
    <t>2038 0913 0360 1202</t>
  </si>
  <si>
    <t>3400    MARMION                      WY</t>
  </si>
  <si>
    <t>0321 0344 1607</t>
  </si>
  <si>
    <t>2300    DUANE                        ST</t>
  </si>
  <si>
    <t>0400 0416 1309 1218</t>
  </si>
  <si>
    <t>FORMOSA                      AV</t>
  </si>
  <si>
    <t>ROMAINE</t>
  </si>
  <si>
    <t>1200 W  9TH                          ST</t>
  </si>
  <si>
    <t>2700    WYNWOOD                      LN</t>
  </si>
  <si>
    <t>0344 0346</t>
  </si>
  <si>
    <t>K</t>
  </si>
  <si>
    <t>CAMDEN                       AV</t>
  </si>
  <si>
    <t>SANTA MONICA                 BL</t>
  </si>
  <si>
    <t>0302 1820 0334 0913</t>
  </si>
  <si>
    <t>0913 2021 1202 2038 0555</t>
  </si>
  <si>
    <t>5900    JULIAN                       LN</t>
  </si>
  <si>
    <t>22ND                         ST</t>
  </si>
  <si>
    <t>UNION                        AV</t>
  </si>
  <si>
    <t>300 N  ALFRED                       ST</t>
  </si>
  <si>
    <t>14600    SATICOY                      ST</t>
  </si>
  <si>
    <t>14900    VANOWEN                      ST</t>
  </si>
  <si>
    <t>1000 S  OGDEN                        DR</t>
  </si>
  <si>
    <t>0400 0401 0446</t>
  </si>
  <si>
    <t>1300    MARINETTE                    RD</t>
  </si>
  <si>
    <t>7600 S  CENTRAL                      AV</t>
  </si>
  <si>
    <t>1822 0906 0446 0342 0416 0417 0421 1218</t>
  </si>
  <si>
    <t>700    KING                         AV</t>
  </si>
  <si>
    <t>0329 1202 1300</t>
  </si>
  <si>
    <t>2200 N  FIGUEROA                     ST</t>
  </si>
  <si>
    <t>1822 0344 0342</t>
  </si>
  <si>
    <t>400 W  79TH                         ST</t>
  </si>
  <si>
    <t>1300 0447 2004 1310 1822</t>
  </si>
  <si>
    <t>BOTTLE</t>
  </si>
  <si>
    <t>VICTORY                      BL</t>
  </si>
  <si>
    <t>TYRONE</t>
  </si>
  <si>
    <t>SEXUAL PENETRATION W/FOREIGN OBJECT</t>
  </si>
  <si>
    <t>0503 0515 0556 0522 0913</t>
  </si>
  <si>
    <t>1600    256TH                        ST</t>
  </si>
  <si>
    <t>200 W  12TH                         ST</t>
  </si>
  <si>
    <t>0913 0510 1415 1206</t>
  </si>
  <si>
    <t>ALSACE                       AV</t>
  </si>
  <si>
    <t>N  ADAMS                        BL</t>
  </si>
  <si>
    <t>0344 0913</t>
  </si>
  <si>
    <t>1500 N  BRONSON                      AV</t>
  </si>
  <si>
    <t>0400 0416 0344 2034</t>
  </si>
  <si>
    <t>4800 W  HOLLYWOOD                    BL</t>
  </si>
  <si>
    <t>0432 0913 1813 2000 0356 0416</t>
  </si>
  <si>
    <t>700 W  17TH                         ST</t>
  </si>
  <si>
    <t>2700    MINER                        ST</t>
  </si>
  <si>
    <t>AUTO SALES LOT</t>
  </si>
  <si>
    <t>2000 S  FIGUEROA                     ST</t>
  </si>
  <si>
    <t>0344 0329</t>
  </si>
  <si>
    <t>6700    MARMION                      WY</t>
  </si>
  <si>
    <t>1206 1309 1822 0429 0444 1202 1218</t>
  </si>
  <si>
    <t>900 W  PACIFIC COAST                HY</t>
  </si>
  <si>
    <t>SAN VICENTE                  BL</t>
  </si>
  <si>
    <t>COCHRAN                      AV</t>
  </si>
  <si>
    <t>1606 0314 1402 2004</t>
  </si>
  <si>
    <t>14900    VENTURA                      BL</t>
  </si>
  <si>
    <t>2600 N  BROADWAY</t>
  </si>
  <si>
    <t>10500    WILSHIRE                     BL</t>
  </si>
  <si>
    <t>0100 0930 0928</t>
  </si>
  <si>
    <t>700 S  CORONADO                     ST</t>
  </si>
  <si>
    <t>51ST                         ST</t>
  </si>
  <si>
    <t>0344 0342 1822 0355 0908</t>
  </si>
  <si>
    <t>1300 W  78TH                         ST</t>
  </si>
  <si>
    <t>0329 1300 1307</t>
  </si>
  <si>
    <t>2600 E  OLYMPIC                      BL</t>
  </si>
  <si>
    <t>0344 0329 1602</t>
  </si>
  <si>
    <t>ELEMENTARY SCHOOL</t>
  </si>
  <si>
    <t>1900 E  2ND                          ST</t>
  </si>
  <si>
    <t>600 N  ALTA VISTA                   BL</t>
  </si>
  <si>
    <t>5200 W  OLYMPIC                      BL</t>
  </si>
  <si>
    <t>0344 0329 0397 1602 1607 1822 1414</t>
  </si>
  <si>
    <t>1822 0344 1202</t>
  </si>
  <si>
    <t>0913 0553 0552 0400 0416 0417 1420</t>
  </si>
  <si>
    <t>18300    VANOWEN                      ST</t>
  </si>
  <si>
    <t>1501 2021</t>
  </si>
  <si>
    <t>100 W  AVENUE 45</t>
  </si>
  <si>
    <t>3200 W  36TH                         ST</t>
  </si>
  <si>
    <t>0394 0344 1822</t>
  </si>
  <si>
    <t>6600 W  6TH                          ST</t>
  </si>
  <si>
    <t>0945 0344 0421 2004</t>
  </si>
  <si>
    <t>6100    WILSHIRE                     BL</t>
  </si>
  <si>
    <t>6200    LEMONA                       AV</t>
  </si>
  <si>
    <t>5400    HOLLYWOOD                    BL</t>
  </si>
  <si>
    <t>1606 0344 0352 0377 1202</t>
  </si>
  <si>
    <t>2400    JAMES M WOOD                 BL</t>
  </si>
  <si>
    <t>1307 1609 1822 0344 0329 1300</t>
  </si>
  <si>
    <t>900 W  85TH                         ST</t>
  </si>
  <si>
    <t>2000 1823 1276 2047 0416 0338 0340 2038 0329 0913</t>
  </si>
  <si>
    <t>1200 W  56TH                         ST</t>
  </si>
  <si>
    <t>0344 0385 1822</t>
  </si>
  <si>
    <t>LA GRANGE</t>
  </si>
  <si>
    <t>GLENDON</t>
  </si>
  <si>
    <t>13100    VALLEYHEART                  DR</t>
  </si>
  <si>
    <t>0400 0344 1300 1822</t>
  </si>
  <si>
    <t>6700    SANTA MONICA                 BL</t>
  </si>
  <si>
    <t>C</t>
  </si>
  <si>
    <t>19600    BASSETT                      ST</t>
  </si>
  <si>
    <t>1900 N  SERRANO                      AV</t>
  </si>
  <si>
    <t>1300 0377 0344 1606 1822</t>
  </si>
  <si>
    <t>17100    VENTURA                      BL</t>
  </si>
  <si>
    <t>4400 W  PICO                         BL</t>
  </si>
  <si>
    <t>0444 1218 0913</t>
  </si>
  <si>
    <t>600    BYNNER                       DR</t>
  </si>
  <si>
    <t>2700    TRINITY                      ST</t>
  </si>
  <si>
    <t>0913 1814 1813 0356 0444 0416 0334 0446 0419 2000</t>
  </si>
  <si>
    <t>800    BEACON                       AV</t>
  </si>
  <si>
    <t>1200    STONE                        ST</t>
  </si>
  <si>
    <t>1822 0913 0400 0342 0416</t>
  </si>
  <si>
    <t>3900 S  BUDLONG                      AV</t>
  </si>
  <si>
    <t>1100 S  PATTON                       AV</t>
  </si>
  <si>
    <t>0910 0344 1822</t>
  </si>
  <si>
    <t>LA UNION STATION (NOT LINE SPECIFIC)</t>
  </si>
  <si>
    <t>800 N  ALAMEDA                      ST</t>
  </si>
  <si>
    <t>0416 1822 1218 2003</t>
  </si>
  <si>
    <t>600 S  SAN PEDRO                    ST</t>
  </si>
  <si>
    <t>SHOTS FIRED AT INHABITED DWELLING</t>
  </si>
  <si>
    <t>0329 1202 1822</t>
  </si>
  <si>
    <t>2900 S  REDONDO                      BL</t>
  </si>
  <si>
    <t>0371 0906 1822 0334</t>
  </si>
  <si>
    <t>50TH                         ST</t>
  </si>
  <si>
    <t>700 S  CARONDELET                   ST</t>
  </si>
  <si>
    <t>0352 0344 0394</t>
  </si>
  <si>
    <t>15100    MAGNOLIA                     BL</t>
  </si>
  <si>
    <t>1812 0913 2004 0416</t>
  </si>
  <si>
    <t>BALBOA                       BL</t>
  </si>
  <si>
    <t>ROSCOE                       BL</t>
  </si>
  <si>
    <t>0344 1822 0394</t>
  </si>
  <si>
    <t>NEWCASTLE</t>
  </si>
  <si>
    <t>VENTURA</t>
  </si>
  <si>
    <t>1822 0305 0390 0344</t>
  </si>
  <si>
    <t>1100 1407 0329</t>
  </si>
  <si>
    <t>300 S  PECAN                        ST</t>
  </si>
  <si>
    <t>100 N  MYERS                        ST</t>
  </si>
  <si>
    <t>5400    BRYNHURST                    AV</t>
  </si>
  <si>
    <t>0329 0311</t>
  </si>
  <si>
    <t>100 S  CONCORD                      ST</t>
  </si>
  <si>
    <t>CHILD STEALING</t>
  </si>
  <si>
    <t>4800 S  BUDLONG                      AV</t>
  </si>
  <si>
    <t>1200    BLINN                        AV</t>
  </si>
  <si>
    <t>0344 0358 1402 1602 0397</t>
  </si>
  <si>
    <t>600 W  184TH                        ST</t>
  </si>
  <si>
    <t>5000    STERN                        AV</t>
  </si>
  <si>
    <t>1300 1822 1609 0344</t>
  </si>
  <si>
    <t>3RD                          ST</t>
  </si>
  <si>
    <t>EDINBURGH                    AV</t>
  </si>
  <si>
    <t>1822 0443 0319 0334 0302 1309</t>
  </si>
  <si>
    <t>HOOVER                       ST</t>
  </si>
  <si>
    <t>0344 1402</t>
  </si>
  <si>
    <t>HAUSER</t>
  </si>
  <si>
    <t>WILSHIRE                     BL</t>
  </si>
  <si>
    <t>2002 1816 0906 0400 0561 0913 0416 0447</t>
  </si>
  <si>
    <t>7800    BAIRD                        AV</t>
  </si>
  <si>
    <t>0344 1300 1606</t>
  </si>
  <si>
    <t>900    WILMINGTON                   BL</t>
  </si>
  <si>
    <t>0917 0416 1822 0209 1212 0447</t>
  </si>
  <si>
    <t>FAIRFAX                      AV</t>
  </si>
  <si>
    <t>0910 0344 0216 1822 1258 0346 2049 2051</t>
  </si>
  <si>
    <t>2000 0448 1309 1813 1243</t>
  </si>
  <si>
    <t>HOOPER                       ST</t>
  </si>
  <si>
    <t>1822 2048 0910 2052 0301</t>
  </si>
  <si>
    <t>MTA - EXPO LINE - EXPO/VERMONT</t>
  </si>
  <si>
    <t>1000    EXPOSITION                   BL</t>
  </si>
  <si>
    <t>0334 0421 1822</t>
  </si>
  <si>
    <t>1800 S  REDONDO                      BL</t>
  </si>
  <si>
    <t>DEFRAUDING INNKEEPER/THEFT OF SERVICES, $950 &amp; UNDER</t>
  </si>
  <si>
    <t>0325 0601 0104 1822</t>
  </si>
  <si>
    <t>7100 W  SUNSET                       BL</t>
  </si>
  <si>
    <t>0433 1912 2000 1814</t>
  </si>
  <si>
    <t>1500    4TH                          AV</t>
  </si>
  <si>
    <t>0913 0416 2004 1202 0561</t>
  </si>
  <si>
    <t>2300 E  1ST                          ST</t>
  </si>
  <si>
    <t>2000 1814 0444</t>
  </si>
  <si>
    <t>1500 N  EL CENTRO                    AV</t>
  </si>
  <si>
    <t>4300    VENTURA CANYON               AV</t>
  </si>
  <si>
    <t>BIXEL</t>
  </si>
  <si>
    <t>3100 W  78TH                         ST</t>
  </si>
  <si>
    <t>100 S  WESTGATE                     AV</t>
  </si>
  <si>
    <t>7200 W  MELROSE                      AV</t>
  </si>
  <si>
    <t>2100    ALLESANDRO                   ST</t>
  </si>
  <si>
    <t>2000 0446 0400 1601 2004 1218 0432 1814</t>
  </si>
  <si>
    <t>5100    ZOO                          DR</t>
  </si>
  <si>
    <t>100 N  FREMONT                      AV</t>
  </si>
  <si>
    <t>1300 N  BENTON                       WY</t>
  </si>
  <si>
    <t>0358 0344</t>
  </si>
  <si>
    <t>100 W  57TH                         ST</t>
  </si>
  <si>
    <t>0443 1822 0319 0334 0416 1402 2004</t>
  </si>
  <si>
    <t>CLUB/BAT</t>
  </si>
  <si>
    <t>800 W  9TH                          ST</t>
  </si>
  <si>
    <t>100 S  CLARK                        DR</t>
  </si>
  <si>
    <t>2900    WHITTIER                     BL</t>
  </si>
  <si>
    <t>1400    VETERAN                      AV</t>
  </si>
  <si>
    <t>18500    CLARK                        ST</t>
  </si>
  <si>
    <t>0416 0446 0408 2000 1814 0913 0216 1309 0329</t>
  </si>
  <si>
    <t>3000    WELLINGTON                   RD</t>
  </si>
  <si>
    <t>0913 0408 0337 0344 1813 2000 2004</t>
  </si>
  <si>
    <t>14000    OXNARD                       ST</t>
  </si>
  <si>
    <t>1822 0329 1420</t>
  </si>
  <si>
    <t>15900    VANOWEN                      ST</t>
  </si>
  <si>
    <t>6000    ARLINGTON                    AV</t>
  </si>
  <si>
    <t>3100 N  SAN FERNANDO                 RD</t>
  </si>
  <si>
    <t>FIRMAMENT                    AV</t>
  </si>
  <si>
    <t>1606 1309 0377 0354 1300 0344</t>
  </si>
  <si>
    <t>1500    VAN TRESS                    AV</t>
  </si>
  <si>
    <t>1402 0344 0397 1602 1822</t>
  </si>
  <si>
    <t>BUS DEPOT/TERMINAL, OTHER THAN MTA</t>
  </si>
  <si>
    <t>200 E  6TH                          ST</t>
  </si>
  <si>
    <t>0344 1402 1419 1407</t>
  </si>
  <si>
    <t>1800    ACADEMY                      DR</t>
  </si>
  <si>
    <t>1822 0385</t>
  </si>
  <si>
    <t>2600 W  74TH                         ST</t>
  </si>
  <si>
    <t>0400 0416 1822</t>
  </si>
  <si>
    <t>6300 S  WESTERN                      AV</t>
  </si>
  <si>
    <t>VALLEY                       BL</t>
  </si>
  <si>
    <t>SAN PABLO                    ST</t>
  </si>
  <si>
    <t>CITRUS                       AV</t>
  </si>
  <si>
    <t>DE LONGPRE</t>
  </si>
  <si>
    <t>1609 0344 1202 1300 1307</t>
  </si>
  <si>
    <t>1500    FRANCISCO                    ST</t>
  </si>
  <si>
    <t>3200 S  CENTRAL                      AV</t>
  </si>
  <si>
    <t>1822 2004 0345 0344 1402</t>
  </si>
  <si>
    <t>BELOIT</t>
  </si>
  <si>
    <t>0344 1309 1313 2033</t>
  </si>
  <si>
    <t>500 W  43RD                         PL</t>
  </si>
  <si>
    <t>SPECIALTY SCHOOL/OTHER</t>
  </si>
  <si>
    <t>1400    LOGAN                        ST</t>
  </si>
  <si>
    <t>0906 0302 1309 0334 1100 1407 1822</t>
  </si>
  <si>
    <t>2200    THOMAS                       ST</t>
  </si>
  <si>
    <t>0915 0421 0913</t>
  </si>
  <si>
    <t>8100    BALBOA                       BL</t>
  </si>
  <si>
    <t>100 S  GRAND                        AV</t>
  </si>
  <si>
    <t>0913 0329 1300</t>
  </si>
  <si>
    <t>BLUNT INSTRUMENT</t>
  </si>
  <si>
    <t>22400    HALLDALE                     AV</t>
  </si>
  <si>
    <t>1251 1258 0361 0500 0529</t>
  </si>
  <si>
    <t>5700 S  NORMANDIE                    AV</t>
  </si>
  <si>
    <t>1822 0443 0344</t>
  </si>
  <si>
    <t>700 S  BROADWAY</t>
  </si>
  <si>
    <t>1822 0928</t>
  </si>
  <si>
    <t>7500    WHITAKER                     AV</t>
  </si>
  <si>
    <t>0344 0321 1606</t>
  </si>
  <si>
    <t>800 W  41ST                         ST</t>
  </si>
  <si>
    <t>1100 0329 1822 1301 1407 1402</t>
  </si>
  <si>
    <t>600 W  82ND                         ST</t>
  </si>
  <si>
    <t>CONVENTION CENTER</t>
  </si>
  <si>
    <t>1200 S  FIGUEROA                     ST</t>
  </si>
  <si>
    <t>9100    CORDELL                      DR</t>
  </si>
  <si>
    <t>2000 1813 1814 0400 0444 0429 0416 0913</t>
  </si>
  <si>
    <t>5100 W  MELROSE                      AV</t>
  </si>
  <si>
    <t>1212 0416 0417</t>
  </si>
  <si>
    <t>DETENTION/JAIL FACILITY</t>
  </si>
  <si>
    <t>15000    DICKENS                      ST</t>
  </si>
  <si>
    <t>1822 0329 1300 1309</t>
  </si>
  <si>
    <t>43RD                         PL</t>
  </si>
  <si>
    <t>10700    SANTA MONICA                 BL</t>
  </si>
  <si>
    <t>0394 1822 0344</t>
  </si>
  <si>
    <t>1300 W  53RD                         ST</t>
  </si>
  <si>
    <t>5100    HOLLYWOOD                    BL</t>
  </si>
  <si>
    <t>1605 0329 1822 1420</t>
  </si>
  <si>
    <t>11000    SANTA MONICA                 BL</t>
  </si>
  <si>
    <t>0311 0329 0906 1816 1402</t>
  </si>
  <si>
    <t>300 S  UNION                        AV</t>
  </si>
  <si>
    <t>KIDNAPPING - GRAND ATTEMPT</t>
  </si>
  <si>
    <t>1257 1822</t>
  </si>
  <si>
    <t>300 E  76TH                         PL</t>
  </si>
  <si>
    <t>VIOLET                       ST</t>
  </si>
  <si>
    <t>MATEO</t>
  </si>
  <si>
    <t>1822 1309 0202 0342 0334 0421 0416 0446</t>
  </si>
  <si>
    <t>2800 S  VERMONT                      AV</t>
  </si>
  <si>
    <t>2300 S  FAIRFAX                      AV</t>
  </si>
  <si>
    <t>0344 0397</t>
  </si>
  <si>
    <t>1400    ALVARADO                     TR</t>
  </si>
  <si>
    <t>1822 0342 1300 0416 0446 1310 1312</t>
  </si>
  <si>
    <t>1400 W  6TH                          ST</t>
  </si>
  <si>
    <t>0329 0311 0216 1300 1309</t>
  </si>
  <si>
    <t>2300    DAMON                        ST</t>
  </si>
  <si>
    <t>0325 1822 1420 0345 0202</t>
  </si>
  <si>
    <t>DIY CENTER (LOWE'S,HOME DEPOT,OSH,CONTRACTORS WAREHOUSE)</t>
  </si>
  <si>
    <t>16800    ROSCOE                       BL</t>
  </si>
  <si>
    <t>0913 0400 0444 1814 2000</t>
  </si>
  <si>
    <t>200 W  81ST                         ST</t>
  </si>
  <si>
    <t>0416 0344 0429 1822</t>
  </si>
  <si>
    <t>55TH                         ST</t>
  </si>
  <si>
    <t>1309 0216 0416 0440 1218</t>
  </si>
  <si>
    <t>LA BREA</t>
  </si>
  <si>
    <t>WILLOUGHBY</t>
  </si>
  <si>
    <t>1700 N  AVALON                       BL</t>
  </si>
  <si>
    <t>200 E  2ND                          ST</t>
  </si>
  <si>
    <t>1300    WILCOX                       AV</t>
  </si>
  <si>
    <t>0344 0349</t>
  </si>
  <si>
    <t>6700    HILLPARK                     DR</t>
  </si>
  <si>
    <t>1202 0913 1810 0444 0400</t>
  </si>
  <si>
    <t>4000 S  BUDLONG                      AV</t>
  </si>
  <si>
    <t>11800    DOROTHY                      ST</t>
  </si>
  <si>
    <t>1500 N  OCCIDENTAL                   BL</t>
  </si>
  <si>
    <t>1822 1602 0397 0344 1414</t>
  </si>
  <si>
    <t>NURSERY/FLOWER SHOP</t>
  </si>
  <si>
    <t>18800    VICTORY                      BL</t>
  </si>
  <si>
    <t>1814 2000 0913 0444</t>
  </si>
  <si>
    <t>25600    BELLE PORTE                  AV</t>
  </si>
  <si>
    <t>0443 0319 0913 1816</t>
  </si>
  <si>
    <t>8600 S  WESTERN                      AV</t>
  </si>
  <si>
    <t>1402 1300</t>
  </si>
  <si>
    <t>4200    EAGLE ROCK                   BL</t>
  </si>
  <si>
    <t>0913 1402 0334 0421 0400</t>
  </si>
  <si>
    <t>3400 S  CENTRAL                      AV</t>
  </si>
  <si>
    <t>0444 0913</t>
  </si>
  <si>
    <t>7100    TAMPA                        AV</t>
  </si>
  <si>
    <t>900 W  66TH                         ST</t>
  </si>
  <si>
    <t>0416 0329 0360 0602 0913</t>
  </si>
  <si>
    <t>2200 S  PACIFIC                      AV</t>
  </si>
  <si>
    <t>0400 0416 0913 1202</t>
  </si>
  <si>
    <t>1700 W  54TH                         ST</t>
  </si>
  <si>
    <t>0329 1822 2004</t>
  </si>
  <si>
    <t>6800    SYLVIA                       AV</t>
  </si>
  <si>
    <t>0913 0561 0400 0416</t>
  </si>
  <si>
    <t>900 W  50TH                         PL</t>
  </si>
  <si>
    <t>0416 0432 1814 2000</t>
  </si>
  <si>
    <t>6000 S  SAN PEDRO                    ST</t>
  </si>
  <si>
    <t>0342 0330 0344 0416 0446 0913 0916 1310 1311 1815</t>
  </si>
  <si>
    <t>80TH</t>
  </si>
  <si>
    <t>HOOVER</t>
  </si>
  <si>
    <t>0100 1822 0928 1202</t>
  </si>
  <si>
    <t>1300 W  35TH                         PL</t>
  </si>
  <si>
    <t>0906 0358</t>
  </si>
  <si>
    <t>7300    MELROSE                      AV</t>
  </si>
  <si>
    <t>0913 0361 0445 1309 0202</t>
  </si>
  <si>
    <t>1900 S  GRAND                        AV</t>
  </si>
  <si>
    <t>0329 0913 1309 0202 2004 1420 0359 1817 0529 0445</t>
  </si>
  <si>
    <t>1501 1307</t>
  </si>
  <si>
    <t>5000    KESTER                       AV</t>
  </si>
  <si>
    <t>1822 0344 0384</t>
  </si>
  <si>
    <t>2300 S  BRONSON                      AV</t>
  </si>
  <si>
    <t>0444 1822</t>
  </si>
  <si>
    <t>600    SAINT PAUL                   AV</t>
  </si>
  <si>
    <t>0344 2032 1822</t>
  </si>
  <si>
    <t>1822 0443 1906</t>
  </si>
  <si>
    <t>16800    OAK VIEW                     DR</t>
  </si>
  <si>
    <t>1822 0344 0216 0321 0324</t>
  </si>
  <si>
    <t>900 W  FLORENCE                     AV</t>
  </si>
  <si>
    <t>0329 0913 1309</t>
  </si>
  <si>
    <t>800 W  42ND                         PL</t>
  </si>
  <si>
    <t>5200    BUCHANAN                     ST</t>
  </si>
  <si>
    <t>300 N  ROSSMORE                     AV</t>
  </si>
  <si>
    <t>1606 1822 0342 0344 0385 1300 1309</t>
  </si>
  <si>
    <t>HALLDALE                     AV</t>
  </si>
  <si>
    <t>37TH                         ST</t>
  </si>
  <si>
    <t>GROUP HOME</t>
  </si>
  <si>
    <t>400 E  81ST                         ST</t>
  </si>
  <si>
    <t>1402 1822 0400 0444 0443</t>
  </si>
  <si>
    <t>700 W  59TH                         PL</t>
  </si>
  <si>
    <t>0334 0302 0913 0906</t>
  </si>
  <si>
    <t>MISSION                      RD</t>
  </si>
  <si>
    <t>MARENGO</t>
  </si>
  <si>
    <t>0512 0415 0344 1822 1402 0940 0216 0334 1823 2024</t>
  </si>
  <si>
    <t>6700    WOODLEY                      AV</t>
  </si>
  <si>
    <t>0400 0416 0448 0429 0344 1814 2000 0913</t>
  </si>
  <si>
    <t>6800 W  SUNSET                       BL</t>
  </si>
  <si>
    <t>0400 0448 0913</t>
  </si>
  <si>
    <t>1600 S  CREST                        DR</t>
  </si>
  <si>
    <t>700 N  EVERGREEN                    AV</t>
  </si>
  <si>
    <t>1100 0430 0906</t>
  </si>
  <si>
    <t>CENTURY</t>
  </si>
  <si>
    <t>1307 0329 1822 0377 1609 0344</t>
  </si>
  <si>
    <t>Z</t>
  </si>
  <si>
    <t>200 S  SPRING                       ST</t>
  </si>
  <si>
    <t>0416 0400 1822</t>
  </si>
  <si>
    <t>0334 1402 1822 2004 1218 0421 0445</t>
  </si>
  <si>
    <t>RECYCLING CENTER</t>
  </si>
  <si>
    <t>GRAMERCY</t>
  </si>
  <si>
    <t>SLAUSON</t>
  </si>
  <si>
    <t>0400 0913 1813</t>
  </si>
  <si>
    <t>8600    VENICE                       BL</t>
  </si>
  <si>
    <t>0329 1402 1822</t>
  </si>
  <si>
    <t>BOARD</t>
  </si>
  <si>
    <t>0344 0385 1606 1300</t>
  </si>
  <si>
    <t>2800 W  VERNON                       AV</t>
  </si>
  <si>
    <t>0416 0305 1822 1218 1202 1414 1420 0910 2004 2034</t>
  </si>
  <si>
    <t>7TH AND METRO CENTER (NOT LINE SPECIFIC)</t>
  </si>
  <si>
    <t>0432 0913 1258</t>
  </si>
  <si>
    <t>200 N  SOTO                         ST</t>
  </si>
  <si>
    <t>0906 1402 1407 1100 0450 1822 1309</t>
  </si>
  <si>
    <t>1822 0352 1218 0344</t>
  </si>
  <si>
    <t>FRAT HOUSE/SORORITY/DORMITORY</t>
  </si>
  <si>
    <t>300 S  FIGUEROA                     ST</t>
  </si>
  <si>
    <t>0416 0450 1822 1407 1402 1309</t>
  </si>
  <si>
    <t>0344 1251 1822</t>
  </si>
  <si>
    <t>1200 W  ADAMS                        BL</t>
  </si>
  <si>
    <t>600    LITTLE                       ST</t>
  </si>
  <si>
    <t>1822 1300 0344 1309 0386 1606 1420</t>
  </si>
  <si>
    <t>17000    OAK VIEW                     DR</t>
  </si>
  <si>
    <t>1501 0321</t>
  </si>
  <si>
    <t>1900 S  CORNING                      ST</t>
  </si>
  <si>
    <t>0329 1300 1822</t>
  </si>
  <si>
    <t>GORDON                       ST</t>
  </si>
  <si>
    <t>SUNSET                       BL</t>
  </si>
  <si>
    <t>0344 1609 1822 1403</t>
  </si>
  <si>
    <t>1000    GRANVILLE                    AV</t>
  </si>
  <si>
    <t>LAKE                         ST</t>
  </si>
  <si>
    <t>VALLEY                       ST</t>
  </si>
  <si>
    <t>UNION                        PL</t>
  </si>
  <si>
    <t>0913 2000 1814 0443</t>
  </si>
  <si>
    <t>4700    TACANA                       ST</t>
  </si>
  <si>
    <t>200 N  ALVARADO                     ST</t>
  </si>
  <si>
    <t>7400    TYRONE                       AV</t>
  </si>
  <si>
    <t>SHOTS FIRED AT MOVING VEHICLE, TRAIN OR AIRCRAFT</t>
  </si>
  <si>
    <t>1822 1100 0329 1310 1309 0334 0302 0430 1407 0202</t>
  </si>
  <si>
    <t>VERNON                       AV</t>
  </si>
  <si>
    <t>0385 1822 1300</t>
  </si>
  <si>
    <t>LANGDALE                     AV</t>
  </si>
  <si>
    <t>ELLENWOOD                    DR</t>
  </si>
  <si>
    <t>400 S  SAN VICENTE                  BL</t>
  </si>
  <si>
    <t>MONTANA                      ST</t>
  </si>
  <si>
    <t>WATERLOO                     ST</t>
  </si>
  <si>
    <t>TAXI</t>
  </si>
  <si>
    <t>LA MIRADA</t>
  </si>
  <si>
    <t>2600    BLIMP                        ST</t>
  </si>
  <si>
    <t>2000 1814 0913 1309 0416 0446</t>
  </si>
  <si>
    <t>1500 W  35TH                         ST</t>
  </si>
  <si>
    <t>0910 1612 0416</t>
  </si>
  <si>
    <t>PHYSICAL PRESENCE</t>
  </si>
  <si>
    <t>CLARK</t>
  </si>
  <si>
    <t>1800    LAUREL CANYON                BL</t>
  </si>
  <si>
    <t>1822 0416</t>
  </si>
  <si>
    <t>600 W  7TH                          ST</t>
  </si>
  <si>
    <t>0552 0448 0444 1251 1258</t>
  </si>
  <si>
    <t>800 W  43RD                         ST</t>
  </si>
  <si>
    <t>1700 N  STANLEY                      AV</t>
  </si>
  <si>
    <t>0416 1309 1259</t>
  </si>
  <si>
    <t>14600    WYANDOTTE                    ST</t>
  </si>
  <si>
    <t>0913 0361 2038</t>
  </si>
  <si>
    <t>5000 S  FIGUEROA                     ST</t>
  </si>
  <si>
    <t>100 N  LA CIENEGA                   BL</t>
  </si>
  <si>
    <t>0385 1300</t>
  </si>
  <si>
    <t>600 W  SANTA CRUZ                   ST</t>
  </si>
  <si>
    <t>0358 1309 0321 0216 1601</t>
  </si>
  <si>
    <t>200 W  5TH                          ST</t>
  </si>
  <si>
    <t>1100 N  ALEXANDRIA                   AV</t>
  </si>
  <si>
    <t>1822 0917 1914</t>
  </si>
  <si>
    <t>0922 1822</t>
  </si>
  <si>
    <t>14800    VICTORY                      BL</t>
  </si>
  <si>
    <t>2004 1822 0447 0356 1266</t>
  </si>
  <si>
    <t>300 S  BROADWAY</t>
  </si>
  <si>
    <t>2000 1814 0913 0444 0400 0344</t>
  </si>
  <si>
    <t>2700 W  TEMPLE                       ST</t>
  </si>
  <si>
    <t>8000    CHIMINEAS                    AV</t>
  </si>
  <si>
    <t>1700    ALAMEDA                      ST</t>
  </si>
  <si>
    <t>2000 0416 1814</t>
  </si>
  <si>
    <t>500    SAN JULIAN                   ST</t>
  </si>
  <si>
    <t>0945 1822 0325 0601 0400 0334 0432 0209</t>
  </si>
  <si>
    <t>1800 N  WESTERN                      AV</t>
  </si>
  <si>
    <t>0344 1300 1501 1822</t>
  </si>
  <si>
    <t>1700 N  ORANGE                       DR</t>
  </si>
  <si>
    <t>1402 0913 0325 2028</t>
  </si>
  <si>
    <t>THEFT, PERSON</t>
  </si>
  <si>
    <t>WESTERN</t>
  </si>
  <si>
    <t>HAWTHORN</t>
  </si>
  <si>
    <t>FULLER</t>
  </si>
  <si>
    <t>1300 S  GAFFEY                       ST</t>
  </si>
  <si>
    <t>0325 0344</t>
  </si>
  <si>
    <t>6000 N  FIGUEROA                     ST</t>
  </si>
  <si>
    <t>VIA MARISOL</t>
  </si>
  <si>
    <t>VIA ARBOLADA</t>
  </si>
  <si>
    <t>0344 1307</t>
  </si>
  <si>
    <t>1900    TALMADGE                     ST</t>
  </si>
  <si>
    <t>BEVERLY                      BL</t>
  </si>
  <si>
    <t>CROFT                        AV</t>
  </si>
  <si>
    <t>1218 2004 0913 2000 1813 2033 1206 0448 0416</t>
  </si>
  <si>
    <t>OMAR</t>
  </si>
  <si>
    <t>1200 S  ALBANY                       ST</t>
  </si>
  <si>
    <t>2018 1822 0432 1100 0344 0329 1402 1309</t>
  </si>
  <si>
    <t>RIFLE</t>
  </si>
  <si>
    <t>6500 S  MAIN                         ST</t>
  </si>
  <si>
    <t>HOSPITAL</t>
  </si>
  <si>
    <t>1300 N  VERMONT                      AV</t>
  </si>
  <si>
    <t>1202 0377 2034 0344</t>
  </si>
  <si>
    <t>500    RAMIREZ                      ST</t>
  </si>
  <si>
    <t>0416 0329 1810 0913 0411</t>
  </si>
  <si>
    <t>1800 W  45TH                         ST</t>
  </si>
  <si>
    <t>ADDISON</t>
  </si>
  <si>
    <t>VAN NUYS                     BL</t>
  </si>
  <si>
    <t>2ND                          ST</t>
  </si>
  <si>
    <t>0701 0344 0800 1000 0100 1822</t>
  </si>
  <si>
    <t>500 S  UNION                        AV</t>
  </si>
  <si>
    <t>0929 0930</t>
  </si>
  <si>
    <t>S  ARNAZ                        DR</t>
  </si>
  <si>
    <t>COLGATE</t>
  </si>
  <si>
    <t>CHILD ABUSE (PHYSICAL) - AGGRAVATED ASSAULT</t>
  </si>
  <si>
    <t>1000 S  HILL                         ST</t>
  </si>
  <si>
    <t>100 E  AVENUE 33</t>
  </si>
  <si>
    <t>0202 0344 1210 1309 1822 2032</t>
  </si>
  <si>
    <t>3500 S  LA CIENEGA                   BL</t>
  </si>
  <si>
    <t>1402 0329</t>
  </si>
  <si>
    <t>700 E  54TH                         ST</t>
  </si>
  <si>
    <t>0416 1266 1420 1822</t>
  </si>
  <si>
    <t>4600 S  GRAMERCY                     PL</t>
  </si>
  <si>
    <t>0400 0444 0913</t>
  </si>
  <si>
    <t>4300    ALPHA                        ST</t>
  </si>
  <si>
    <t>14700    ERWIN                        ST</t>
  </si>
  <si>
    <t>5100    WOODMAN                      AV</t>
  </si>
  <si>
    <t>DEPARTMENT STORE</t>
  </si>
  <si>
    <t>2700    COLORADO                     BL</t>
  </si>
  <si>
    <t>15200    LEADWELL                     ST</t>
  </si>
  <si>
    <t>2038 0553 1309</t>
  </si>
  <si>
    <t>2600 S  MANHATTAN                    PL</t>
  </si>
  <si>
    <t>14900    VOSE                         ST</t>
  </si>
  <si>
    <t>3300 W  FLORENCE                     AV</t>
  </si>
  <si>
    <t>0325 1236 1402</t>
  </si>
  <si>
    <t>NORMANDIE</t>
  </si>
  <si>
    <t>190TH</t>
  </si>
  <si>
    <t>0344 0358 1307</t>
  </si>
  <si>
    <t>2600    ARMSTRONG                    AV</t>
  </si>
  <si>
    <t>1300 1307 1601 1609 0329 0344</t>
  </si>
  <si>
    <t>PINE TREE                    DR</t>
  </si>
  <si>
    <t>LONDONDERRY                  PL</t>
  </si>
  <si>
    <t>0361 0416</t>
  </si>
  <si>
    <t>1400    WRIGHT                       ST</t>
  </si>
  <si>
    <t>0342 1402 0416 0445 1822</t>
  </si>
  <si>
    <t>1800 W  SLAUSON                      AV</t>
  </si>
  <si>
    <t>0429 1218 2000</t>
  </si>
  <si>
    <t>1414 0342 0416</t>
  </si>
  <si>
    <t>14100    DELANO                       ST</t>
  </si>
  <si>
    <t>0906 0329 0342 1309 0311</t>
  </si>
  <si>
    <t>7200    WOODMAN                      AV</t>
  </si>
  <si>
    <t>0913 0329 0432</t>
  </si>
  <si>
    <t>6000    BRYNHURST                    AV</t>
  </si>
  <si>
    <t>1822 0601 0344 0398 1602 0382 0329</t>
  </si>
  <si>
    <t>6700 W  SUNSET                       BL</t>
  </si>
  <si>
    <t>1300 1307 1601 1609 0344 0352</t>
  </si>
  <si>
    <t>CANYON LAKE                  DR</t>
  </si>
  <si>
    <t>ARROWHEAD                    DR</t>
  </si>
  <si>
    <t>0400 0416 0913</t>
  </si>
  <si>
    <t>8000 S  HOOVER                       ST</t>
  </si>
  <si>
    <t>43RD</t>
  </si>
  <si>
    <t>1501 0323</t>
  </si>
  <si>
    <t>100 W  79TH                         ST</t>
  </si>
  <si>
    <t>PROJECT/TENEMENT/PUBLIC HOUSING</t>
  </si>
  <si>
    <t>OLYMPIC</t>
  </si>
  <si>
    <t>LORENA</t>
  </si>
  <si>
    <t>0344 1609 0216 1822 1309 1420</t>
  </si>
  <si>
    <t>1300    KELTON                       AV</t>
  </si>
  <si>
    <t>1300 1609 1307 0344 1206 0358 1302</t>
  </si>
  <si>
    <t>LOMITA</t>
  </si>
  <si>
    <t>1822 0344 0336</t>
  </si>
  <si>
    <t>1202 1701 0444 0360</t>
  </si>
  <si>
    <t>2400 S  ORANGE                       DR</t>
  </si>
  <si>
    <t>2700 S  ROBERTSON                    BL</t>
  </si>
  <si>
    <t>EXTORTION</t>
  </si>
  <si>
    <t>0202 0209 0422 1912 1916</t>
  </si>
  <si>
    <t>1900    ESTRELLA                     AV</t>
  </si>
  <si>
    <t>300 S  MAIN                         ST</t>
  </si>
  <si>
    <t>0104 0325 0344 1309 1822</t>
  </si>
  <si>
    <t>8700 W  PICO                         BL</t>
  </si>
  <si>
    <t>0344 1609 1307 0329 1822</t>
  </si>
  <si>
    <t>HEWITT</t>
  </si>
  <si>
    <t>1402 1822 0344 0930</t>
  </si>
  <si>
    <t>GENESEE</t>
  </si>
  <si>
    <t>1822 0925</t>
  </si>
  <si>
    <t>18400    HATTERAS                     ST</t>
  </si>
  <si>
    <t>0400 0416 1278</t>
  </si>
  <si>
    <t>BUNDY</t>
  </si>
  <si>
    <t>MISSOURI</t>
  </si>
  <si>
    <t>6300    COLGATE                      AV</t>
  </si>
  <si>
    <t>1822 0344 1202 1602 0329</t>
  </si>
  <si>
    <t>COLE                         AV</t>
  </si>
  <si>
    <t>400 S  AVENUE 60</t>
  </si>
  <si>
    <t>2000 0913 0444</t>
  </si>
  <si>
    <t>500 E  68TH                         ST</t>
  </si>
  <si>
    <t>0913 0444 0603 2021</t>
  </si>
  <si>
    <t>18600    HART                         ST</t>
  </si>
  <si>
    <t>11600    MAYFIELD                     AV</t>
  </si>
  <si>
    <t>1822 1402 1407 1100 0430 0906</t>
  </si>
  <si>
    <t>2000 1823 0913 0448 0356 0319 1203</t>
  </si>
  <si>
    <t>9300 S  WESTERN                      AV</t>
  </si>
  <si>
    <t>0906 0342 1402 0312 0334 0324 2024 1236 0432 1414</t>
  </si>
  <si>
    <t>0377 0930 1822</t>
  </si>
  <si>
    <t>14600    FRIAR                        ST</t>
  </si>
  <si>
    <t>6400    NEWCASTLE                    AV</t>
  </si>
  <si>
    <t>1500 N  POINSETTIA                   PL</t>
  </si>
  <si>
    <t>0371 0445 1816 0906 1822</t>
  </si>
  <si>
    <t>REVOLVER</t>
  </si>
  <si>
    <t>LOCKWOOD</t>
  </si>
  <si>
    <t>2000 1241 1243 1813 1821 0913 0416 0446 0212</t>
  </si>
  <si>
    <t>900 W  75TH                         ST</t>
  </si>
  <si>
    <t>400 N  FOREST                       AV</t>
  </si>
  <si>
    <t>1822 0342 0400 0305 0448 0401 0370 0216</t>
  </si>
  <si>
    <t>BIXEL                        ST</t>
  </si>
  <si>
    <t>1402 1822 0325 0344 2024</t>
  </si>
  <si>
    <t>7200 S  BROADWAY</t>
  </si>
  <si>
    <t>0447 1212 1822</t>
  </si>
  <si>
    <t>BEVERLY</t>
  </si>
  <si>
    <t>FAIRFAX</t>
  </si>
  <si>
    <t>0344 1822 2032</t>
  </si>
  <si>
    <t>300 S  HILL                         ST</t>
  </si>
  <si>
    <t>0334 1822 2033 0910</t>
  </si>
  <si>
    <t>CRENSHAW</t>
  </si>
  <si>
    <t>WOODMAN                      AV</t>
  </si>
  <si>
    <t>WOODMAN                      PL</t>
  </si>
  <si>
    <t>ETIWANDA</t>
  </si>
  <si>
    <t>OXNARD</t>
  </si>
  <si>
    <t>0344 1300 0377 1606</t>
  </si>
  <si>
    <t>800 S  GRAND                        AV</t>
  </si>
  <si>
    <t>0344 0448 1309 0346 1822</t>
  </si>
  <si>
    <t>VESPER</t>
  </si>
  <si>
    <t>HAMLIN</t>
  </si>
  <si>
    <t>8800 S  WESTERN                      AV</t>
  </si>
  <si>
    <t>0416 1810</t>
  </si>
  <si>
    <t>14400    EMELITA                      ST</t>
  </si>
  <si>
    <t>2004 0334 0416 0421</t>
  </si>
  <si>
    <t>BELLEVUE</t>
  </si>
  <si>
    <t>CORONADO</t>
  </si>
  <si>
    <t>1814 2000 0416 0446</t>
  </si>
  <si>
    <t>1400 S  WESTGATE                     AV</t>
  </si>
  <si>
    <t>0344 1300 1601</t>
  </si>
  <si>
    <t>400 W  7TH                          ST</t>
  </si>
  <si>
    <t>0344 2004</t>
  </si>
  <si>
    <t>4900    COLDWATER CANYON             AV</t>
  </si>
  <si>
    <t>2004 1218 0334 0432 0913 1817</t>
  </si>
  <si>
    <t>TRANSIENT ENCAMPMENT</t>
  </si>
  <si>
    <t>CLEAVER</t>
  </si>
  <si>
    <t>SILVER LAKE                  BL</t>
  </si>
  <si>
    <t>HOLLYWOOD                    FY</t>
  </si>
  <si>
    <t>0344 2032</t>
  </si>
  <si>
    <t>1400 W  PACIFIC COAST                HY</t>
  </si>
  <si>
    <t>11700    SANTA MONICA                 BL</t>
  </si>
  <si>
    <t>1822 0342 0344 0400 0416 0446 1308 1309 1313 0390</t>
  </si>
  <si>
    <t>100 N  ALVARADO                     ST</t>
  </si>
  <si>
    <t>0358 0344 1300 1609 1822</t>
  </si>
  <si>
    <t>1300 1309 0349 1822</t>
  </si>
  <si>
    <t>LAS PALMAS</t>
  </si>
  <si>
    <t>LEXINGTON</t>
  </si>
  <si>
    <t>1822 1307 0329</t>
  </si>
  <si>
    <t>VIRGIL</t>
  </si>
  <si>
    <t>8900    HARGIS                       ST</t>
  </si>
  <si>
    <t>0329 1307 1609</t>
  </si>
  <si>
    <t>1000 N  WILTON                       PL</t>
  </si>
  <si>
    <t>LA CIENEGA</t>
  </si>
  <si>
    <t>0325 0104 0342 1309 0216</t>
  </si>
  <si>
    <t>2000 W  MARTIN LUTHER KING           BL</t>
  </si>
  <si>
    <t>2000 0416</t>
  </si>
  <si>
    <t>15500    VANOWEN                      ST</t>
  </si>
  <si>
    <t>0344 0358 1300 1609 1822</t>
  </si>
  <si>
    <t>ARGYLE</t>
  </si>
  <si>
    <t>SELMA</t>
  </si>
  <si>
    <t>600 E  85TH                         ST</t>
  </si>
  <si>
    <t>6300 S  VICTORIA                     AV</t>
  </si>
  <si>
    <t>0416 2000 1813 0445 0913 1414</t>
  </si>
  <si>
    <t>700 S  MAIN                         ST</t>
  </si>
  <si>
    <t>1800 W  12TH                         ST</t>
  </si>
  <si>
    <t>1822 1202 1420</t>
  </si>
  <si>
    <t>7000    AURA                         AV</t>
  </si>
  <si>
    <t>SHERBOURNE</t>
  </si>
  <si>
    <t>0344 1236 1607</t>
  </si>
  <si>
    <t>900 N  MEYLER                       ST</t>
  </si>
  <si>
    <t>4300 S  FIGUEROA                     ST</t>
  </si>
  <si>
    <t>0305 0334 0444 0448 0432 1251 1822</t>
  </si>
  <si>
    <t>23RD                         ST</t>
  </si>
  <si>
    <t>0446 1202 0416 2021 0554</t>
  </si>
  <si>
    <t>3900    ROXANNE                      AV</t>
  </si>
  <si>
    <t>3800    LOCKE                        AV</t>
  </si>
  <si>
    <t>1200 S  SOTO                         ST</t>
  </si>
  <si>
    <t>0377 0344 2032</t>
  </si>
  <si>
    <t>3700 S  WESTERN                      AV</t>
  </si>
  <si>
    <t>0913 1100 2021</t>
  </si>
  <si>
    <t>18500    WYANDOTTE                    ST</t>
  </si>
  <si>
    <t>2004 1218 0334 0432 0344 0355 1310 0913 1817 0910</t>
  </si>
  <si>
    <t>MTA - RED LINE - WESTLAKE/MACARTHUR PARK</t>
  </si>
  <si>
    <t>600 S  ALVARADO                     ST</t>
  </si>
  <si>
    <t>0344 0394 1822 1420</t>
  </si>
  <si>
    <t>8500    SATURN                       ST</t>
  </si>
  <si>
    <t>2000 1813 0432 0444 1241 0401</t>
  </si>
  <si>
    <t>5600    CORBETT                      ST</t>
  </si>
  <si>
    <t>0344 0329 1602 1822</t>
  </si>
  <si>
    <t>6300 W  SUNSET                       BL</t>
  </si>
  <si>
    <t>0344 0202</t>
  </si>
  <si>
    <t>THE GROVE</t>
  </si>
  <si>
    <t>6300 W  3RD                          ST</t>
  </si>
  <si>
    <t>CHILD NEGLECT (SEE 300 W.I.C.)</t>
  </si>
  <si>
    <t>100 W  MARTIN LUTHER KING JR        BL</t>
  </si>
  <si>
    <t>0344 1218</t>
  </si>
  <si>
    <t>COLORADO                     BL</t>
  </si>
  <si>
    <t>MT ROYAL                     DR</t>
  </si>
  <si>
    <t>2400 S  RIDGELEY                     DR</t>
  </si>
  <si>
    <t>2000 1813 0444 0408 0416 0913</t>
  </si>
  <si>
    <t>3100    SHEFFIELD                    AV</t>
  </si>
  <si>
    <t>0450 1300 0216 0209 0329 1822</t>
  </si>
  <si>
    <t>400 S  UNION                        AV</t>
  </si>
  <si>
    <t>2011 0913 1817 1252 0444 0601 2004 2021</t>
  </si>
  <si>
    <t>BURLINGTON</t>
  </si>
  <si>
    <t>400 S  SAN PEDRO                    ST</t>
  </si>
  <si>
    <t>1822 1906 0421 0443</t>
  </si>
  <si>
    <t>0329 0361</t>
  </si>
  <si>
    <t>600    REDFIELD                     AV</t>
  </si>
  <si>
    <t>2000 1814 0913 0448 0443</t>
  </si>
  <si>
    <t>4100 W  SLAUSON                      AV</t>
  </si>
  <si>
    <t>2200 W  3RD                          ST</t>
  </si>
  <si>
    <t>SINGLE RESIDENCE OCCUPANCY (SRO'S) LOCATIONS</t>
  </si>
  <si>
    <t>400 E  5TH                          ST</t>
  </si>
  <si>
    <t>13800    VALLEY VISTA                 BL</t>
  </si>
  <si>
    <t>0344 1251 0397</t>
  </si>
  <si>
    <t>COLLEGE/JUNIOR COLLEGE/UNIVERSITY</t>
  </si>
  <si>
    <t>3100 S  HOOVER                       ST</t>
  </si>
  <si>
    <t>0400 0416 0913 1817</t>
  </si>
  <si>
    <t>5100    MONTE VISTA                  ST</t>
  </si>
  <si>
    <t>0945 0344 0421 1402 0907 2004 0325</t>
  </si>
  <si>
    <t>1600 N  VERMONT                      AV</t>
  </si>
  <si>
    <t>1420 1609 0321 1822</t>
  </si>
  <si>
    <t>400 W  8TH                          ST</t>
  </si>
  <si>
    <t>300 W  ANAHEIM                      ST</t>
  </si>
  <si>
    <t>1822 0216 0329</t>
  </si>
  <si>
    <t>800 N  VERMONT                      AV</t>
  </si>
  <si>
    <t>0329 0602 1300 1402 2004 0345 0554</t>
  </si>
  <si>
    <t>PARK VIEW</t>
  </si>
  <si>
    <t>0358 0329 1307 1609 0344</t>
  </si>
  <si>
    <t>6300 S  FIGUEROA                     ST</t>
  </si>
  <si>
    <t>1609 0321 1202 0344 0352 1822</t>
  </si>
  <si>
    <t>16900 W  SUNSET                       BL</t>
  </si>
  <si>
    <t>15300    MAGNOLIA                     BL</t>
  </si>
  <si>
    <t>0400 0913 0319 0334 1817 0329</t>
  </si>
  <si>
    <t>STUN GUN</t>
  </si>
  <si>
    <t>500 N  CORONADO                     ST</t>
  </si>
  <si>
    <t>0913 0561 0416 0446</t>
  </si>
  <si>
    <t>1400 W  35TH                         PL</t>
  </si>
  <si>
    <t>VETERINARIAN/ANIMAL HOSPITAL</t>
  </si>
  <si>
    <t>4600    COLORADO                     BL</t>
  </si>
  <si>
    <t>200 E  3RD                          ST</t>
  </si>
  <si>
    <t>1218 0305 2033 1414 0429 2004 0907 2000 0416 0913</t>
  </si>
  <si>
    <t>SPRING                       ST</t>
  </si>
  <si>
    <t>NEW HIGH</t>
  </si>
  <si>
    <t>1100 S  OAKHURST                     DR</t>
  </si>
  <si>
    <t>0400 2000 1814 0448</t>
  </si>
  <si>
    <t>7600 W  HOLLYWOOD                    BL</t>
  </si>
  <si>
    <t>0344 1300 0216 0355 1281 0400 0416 0429</t>
  </si>
  <si>
    <t>2500    EL ROSA                      DR</t>
  </si>
  <si>
    <t>0562 0602 0913 0400 0419 0447</t>
  </si>
  <si>
    <t>1700 W  84TH                         PL</t>
  </si>
  <si>
    <t>0344 0377</t>
  </si>
  <si>
    <t>7300    RUBIO                        AV</t>
  </si>
  <si>
    <t>0906 0400</t>
  </si>
  <si>
    <t>CHADWICK</t>
  </si>
  <si>
    <t>TEMPLETON</t>
  </si>
  <si>
    <t>1822 0329 2204</t>
  </si>
  <si>
    <t>7500    RAYMOND                      AV</t>
  </si>
  <si>
    <t>0344 1612 1300</t>
  </si>
  <si>
    <t>LOMA LINDA                   AV</t>
  </si>
  <si>
    <t>SERRANO                      AV</t>
  </si>
  <si>
    <t>1606 0321 0344 0352 1202</t>
  </si>
  <si>
    <t>4400    ESTRONDO                     DR</t>
  </si>
  <si>
    <t>VIOLET</t>
  </si>
  <si>
    <t>0919 0416 1300</t>
  </si>
  <si>
    <t>ARDEN</t>
  </si>
  <si>
    <t>1912 0421 0422 0913 1823</t>
  </si>
  <si>
    <t>7700    RHEA                         AV</t>
  </si>
  <si>
    <t>1414 0329 1822</t>
  </si>
  <si>
    <t>100 E  7TH                          ST</t>
  </si>
  <si>
    <t>0342 0344 0325 1822</t>
  </si>
  <si>
    <t>1900 W  SLAUSON                      AV</t>
  </si>
  <si>
    <t>1822 0344 1300 1609</t>
  </si>
  <si>
    <t>1100    CRENSHAW                     BL</t>
  </si>
  <si>
    <t>0601 1402 0344 0924</t>
  </si>
  <si>
    <t>CHECK CASHING*</t>
  </si>
  <si>
    <t>3300 E  OLYMPIC                      BL</t>
  </si>
  <si>
    <t>0913 0400 0444 0448 0500 0507 0512 0515 0342</t>
  </si>
  <si>
    <t>1300 W  60TH                         ST</t>
  </si>
  <si>
    <t>0913 0360 0342 0419 0448 1259</t>
  </si>
  <si>
    <t>2100 W  JEFFERSON                    BL</t>
  </si>
  <si>
    <t>1822 0443</t>
  </si>
  <si>
    <t>1900 W  57TH                         ST</t>
  </si>
  <si>
    <t>1600    CAMDEN                       AV</t>
  </si>
  <si>
    <t>0444 0447 0429 1822</t>
  </si>
  <si>
    <t>800 W  7TH                          ST</t>
  </si>
  <si>
    <t>2900 S  HARCOURT                     AV</t>
  </si>
  <si>
    <t>1309 0400</t>
  </si>
  <si>
    <t>1200    KENISTON                     AV</t>
  </si>
  <si>
    <t>0329 1307 1814 2000</t>
  </si>
  <si>
    <t>3000 N  SAN FERNANDO                 RD</t>
  </si>
  <si>
    <t>6100    MONTEREY                     RD</t>
  </si>
  <si>
    <t>7300    WOODLEY                      AV</t>
  </si>
  <si>
    <t>5500    WOODMAN                      AV</t>
  </si>
  <si>
    <t>1822 0356 1253 0910 2051 0209</t>
  </si>
  <si>
    <t>SANTA ROSALIA</t>
  </si>
  <si>
    <t>HILLCREST</t>
  </si>
  <si>
    <t>1400    WEST                         BL</t>
  </si>
  <si>
    <t>200 S  SANTA FE                     AV</t>
  </si>
  <si>
    <t>0400 2002</t>
  </si>
  <si>
    <t>2000 S  RIMPAU                       BL</t>
  </si>
  <si>
    <t>1822 0344 1210 1612</t>
  </si>
  <si>
    <t>TEMESCAL CAN                 RD</t>
  </si>
  <si>
    <t>1822 1607 0344</t>
  </si>
  <si>
    <t>0100 0377</t>
  </si>
  <si>
    <t>1900 W  65TH                         PL</t>
  </si>
  <si>
    <t>200 S  AVENUE 54</t>
  </si>
  <si>
    <t>1822 0329 1300</t>
  </si>
  <si>
    <t>1822 1309 0334</t>
  </si>
  <si>
    <t>ADAMS                        BL</t>
  </si>
  <si>
    <t>PASADENA                     AV</t>
  </si>
  <si>
    <t>0334 0344 0355 2004 1822</t>
  </si>
  <si>
    <t>UNDERPASS/BRIDGE*</t>
  </si>
  <si>
    <t>ALAMEDA                      ST</t>
  </si>
  <si>
    <t>EUBANK                       AV</t>
  </si>
  <si>
    <t>1609 0344 0329 1607 1822 0400</t>
  </si>
  <si>
    <t>5100 W  SUNSET                       BL</t>
  </si>
  <si>
    <t>ECHANDIA                     ST</t>
  </si>
  <si>
    <t>BRIDGE                       ST</t>
  </si>
  <si>
    <t>1100 W  40TH                         PL</t>
  </si>
  <si>
    <t>1822 0344 0329 1307 0358 1609</t>
  </si>
  <si>
    <t>53RD</t>
  </si>
  <si>
    <t>0913 0416 0446 0444 0429 1218</t>
  </si>
  <si>
    <t>1236 1822 0344 1609</t>
  </si>
  <si>
    <t>HEALTH SPA/GYM</t>
  </si>
  <si>
    <t>2100    WESTWOOD                     BL</t>
  </si>
  <si>
    <t>1822 0342 0216 1310 0334 0312 0374 0906</t>
  </si>
  <si>
    <t>1240 0354 0337 0416 0446 0334 0445 1822 2004</t>
  </si>
  <si>
    <t>SCREWDRIVER</t>
  </si>
  <si>
    <t>73RD                         ST</t>
  </si>
  <si>
    <t>1813 1243 0408 0432 2000 1814 0400 0913</t>
  </si>
  <si>
    <t>1500 W  207TH                        ST</t>
  </si>
  <si>
    <t>3900    BRUNSWICK                    AV</t>
  </si>
  <si>
    <t>LATONA                       RD</t>
  </si>
  <si>
    <t>LATONA                       AV</t>
  </si>
  <si>
    <t>1265 0349 0216 1822</t>
  </si>
  <si>
    <t>MAIL BOX</t>
  </si>
  <si>
    <t>600 N  MARIPOSA                     AV</t>
  </si>
  <si>
    <t>1822 0344 1306 1606</t>
  </si>
  <si>
    <t>1300 S  CARMELINA                    AV</t>
  </si>
  <si>
    <t>1300 1609 0344 1822 1420 0216 0209 0321 0377 0930</t>
  </si>
  <si>
    <t>5500    NEWCASTLE                    AV</t>
  </si>
  <si>
    <t>0342 0601 0344 1607 0329 0345 1822</t>
  </si>
  <si>
    <t>MEDICAL/DENTAL OFFICES</t>
  </si>
  <si>
    <t>1500    WILSHIRE                     BL</t>
  </si>
  <si>
    <t>0325 0400</t>
  </si>
  <si>
    <t>2900    MARENGO                      ST</t>
  </si>
  <si>
    <t>0601 0344 0397 1605 1822 0202 0209</t>
  </si>
  <si>
    <t>LIQUOR STORE</t>
  </si>
  <si>
    <t>500 S  OCCIDENTAL                   BL</t>
  </si>
  <si>
    <t>1300 1601 0344</t>
  </si>
  <si>
    <t>CLOVERDALE</t>
  </si>
  <si>
    <t>0910 0202 1822 0448 0344 0429</t>
  </si>
  <si>
    <t>1415 1409 0913 0400 1402 1206 0522 0448</t>
  </si>
  <si>
    <t>4500    ESTRONDO                     DR</t>
  </si>
  <si>
    <t>2000 0913 1814 0345 0444 0408 0417 0344 2004</t>
  </si>
  <si>
    <t>S  HOOVER                       ST</t>
  </si>
  <si>
    <t>W  76TH                         ST</t>
  </si>
  <si>
    <t>0329 0910 1300 0373 1822 0104</t>
  </si>
  <si>
    <t>10200 S  HOBART                       BL</t>
  </si>
  <si>
    <t>2000 1813 0419</t>
  </si>
  <si>
    <t>7400    WOODMAN                      AV</t>
  </si>
  <si>
    <t>0913 2038 0554</t>
  </si>
  <si>
    <t>2300    HUMBOLDT                     ST</t>
  </si>
  <si>
    <t>1602 0329 0344 0397 1822 0352 0325 0375 1414 1420</t>
  </si>
  <si>
    <t>1200    MAPLE                        AV</t>
  </si>
  <si>
    <t>1822 0447 0416 2004</t>
  </si>
  <si>
    <t>BURNSIDE                     AV</t>
  </si>
  <si>
    <t>BANGOR                       ST</t>
  </si>
  <si>
    <t>0358 0385 0344 0346</t>
  </si>
  <si>
    <t>1000    KAGAWA                       ST</t>
  </si>
  <si>
    <t>0344 0352 1601 1606</t>
  </si>
  <si>
    <t>8800    WONDERLAND                   AV</t>
  </si>
  <si>
    <t>1212 0917 0444 0319 0417 0429</t>
  </si>
  <si>
    <t>1600    257TH                        ST</t>
  </si>
  <si>
    <t>AVENUE 50</t>
  </si>
  <si>
    <t>ELDRED</t>
  </si>
  <si>
    <t>0408 1813 0305 0429 2000 0444 1814 0913</t>
  </si>
  <si>
    <t>500 W  18TH                         ST</t>
  </si>
  <si>
    <t>0416 0411 0913 0334 0445 0342</t>
  </si>
  <si>
    <t>UNKNOWN TYPE CUTTING INSTRUMENT</t>
  </si>
  <si>
    <t>251ST</t>
  </si>
  <si>
    <t>FRAMPTON</t>
  </si>
  <si>
    <t>0913 2000 1814 0400 0416 0446 0429</t>
  </si>
  <si>
    <t>1000    WILSHIRE                     BL</t>
  </si>
  <si>
    <t>1000    HYPERION                     AV</t>
  </si>
  <si>
    <t>1000    CARY                         AV</t>
  </si>
  <si>
    <t>2004 1822 1266 1420 1402 2028</t>
  </si>
  <si>
    <t>0447 0209 1278 1310 1822</t>
  </si>
  <si>
    <t>1606 0344</t>
  </si>
  <si>
    <t>4400    BOWMAN                       BL</t>
  </si>
  <si>
    <t>0421 1822 2004</t>
  </si>
  <si>
    <t>1800 S  BENTLEY                      AV</t>
  </si>
  <si>
    <t>0344 0800 1822</t>
  </si>
  <si>
    <t>13900    BESSEMER                     ST</t>
  </si>
  <si>
    <t>TILL TAP - GRAND THEFT ($950.01 &amp; OVER)</t>
  </si>
  <si>
    <t>0315 0344 1236 0325 0352 1221 0104 0202 0380</t>
  </si>
  <si>
    <t>2100 N  GAFFEY                       ST</t>
  </si>
  <si>
    <t>0910 0416 1266 0917 2004</t>
  </si>
  <si>
    <t>800 N  VIGNES                       ST</t>
  </si>
  <si>
    <t>0929 1822</t>
  </si>
  <si>
    <t>1700 N  KENMORE                      AV</t>
  </si>
  <si>
    <t>0913 0400 0443 1814</t>
  </si>
  <si>
    <t>5500 S  MANHATTAN                    PL</t>
  </si>
  <si>
    <t>1822 0416 0446 1202</t>
  </si>
  <si>
    <t>1400 W  MARTIN LUTHER KING JR        BL</t>
  </si>
  <si>
    <t>SEX,UNLAWFUL(INC MUTUAL CONSENT, PENETRATION W/ FRGN OBJ</t>
  </si>
  <si>
    <t>1259 1215 0527 1822 0526</t>
  </si>
  <si>
    <t>AUTO REPAIR SHOP</t>
  </si>
  <si>
    <t>8200 S  FIGUEROA                     ST</t>
  </si>
  <si>
    <t>600 N  SWEETZER                     AV</t>
  </si>
  <si>
    <t>5000    VARNA                        AV</t>
  </si>
  <si>
    <t>1822 1212 0400 0416 2003</t>
  </si>
  <si>
    <t>2000 W  93RD                         ST</t>
  </si>
  <si>
    <t>3800    CRENSHAW                     BL</t>
  </si>
  <si>
    <t>1202 0344 0385 1822</t>
  </si>
  <si>
    <t>10500    ALMAYO                       AV</t>
  </si>
  <si>
    <t>3200    PYRITES                      ST</t>
  </si>
  <si>
    <t>0344 0394</t>
  </si>
  <si>
    <t>BARTON</t>
  </si>
  <si>
    <t>8700 W  BEVERLY                      BL</t>
  </si>
  <si>
    <t>0329 1309 1402</t>
  </si>
  <si>
    <t>400 E  GAGE                         AV</t>
  </si>
  <si>
    <t>7900    BEVERLY                      BL</t>
  </si>
  <si>
    <t>1307 0344 0329 1609 1822</t>
  </si>
  <si>
    <t>1100 W  SUNSET                       BL</t>
  </si>
  <si>
    <t>1307 1300 1609 1822 0329 0344</t>
  </si>
  <si>
    <t>7500 S  BROADWAY</t>
  </si>
  <si>
    <t>1257 0416 0400</t>
  </si>
  <si>
    <t>1300 S  SOTO                         ST</t>
  </si>
  <si>
    <t>1814 1821 0913 0421 2004</t>
  </si>
  <si>
    <t>0329 0344 1602</t>
  </si>
  <si>
    <t>25900    FRAMPTON                     AV</t>
  </si>
  <si>
    <t>0400 1814 0913 2021</t>
  </si>
  <si>
    <t>7200    VALJEAN                      AV</t>
  </si>
  <si>
    <t>2000 0913 1813 1821 1241 0400 0448 0416</t>
  </si>
  <si>
    <t>3100    DREW                         ST</t>
  </si>
  <si>
    <t>1700 W  37TH                         DR</t>
  </si>
  <si>
    <t>1822 0216 0344 1309</t>
  </si>
  <si>
    <t>1400 W  54TH                         ST</t>
  </si>
  <si>
    <t>2000 1813 0913 2002 0416 0446 0212</t>
  </si>
  <si>
    <t>100 E  85TH                         ST</t>
  </si>
  <si>
    <t>0329 1309</t>
  </si>
  <si>
    <t>4400 W  ADAMS                        BL</t>
  </si>
  <si>
    <t>1822 1402 0344 0352 0448</t>
  </si>
  <si>
    <t>BEVERLY                      AV</t>
  </si>
  <si>
    <t>1609 0344 1300 1822</t>
  </si>
  <si>
    <t>6100 W  SUNSET                       BL</t>
  </si>
  <si>
    <t>0334 1813 2000</t>
  </si>
  <si>
    <t>1200 W  84TH                         ST</t>
  </si>
  <si>
    <t>1307 0344 0346</t>
  </si>
  <si>
    <t>11700    IDAHO                        AV</t>
  </si>
  <si>
    <t>0344 0349 1822 0394</t>
  </si>
  <si>
    <t>6200    DE LONGPRE                   AV</t>
  </si>
  <si>
    <t>8400    OAKWOOD                      AV</t>
  </si>
  <si>
    <t>2000 0416 1814 0913</t>
  </si>
  <si>
    <t>9500 S  WESTERN                      AV</t>
  </si>
  <si>
    <t>600 W  MCCARTHY                     WY</t>
  </si>
  <si>
    <t>0329 0344 0377 1300 1602</t>
  </si>
  <si>
    <t>JEFFERSON                    BL</t>
  </si>
  <si>
    <t>HOLDREGE                     AV</t>
  </si>
  <si>
    <t>5600    HALBRENT                     AV</t>
  </si>
  <si>
    <t>0314 0913 1606</t>
  </si>
  <si>
    <t>3900    NICOLET                      AV</t>
  </si>
  <si>
    <t>1230 0917 0601 0913 1310 0919 0447 0344 0356</t>
  </si>
  <si>
    <t>600 W  84TH                         ST</t>
  </si>
  <si>
    <t>2000    MARENGO                      ST</t>
  </si>
  <si>
    <t>0448 0444 0400 1814</t>
  </si>
  <si>
    <t>TUNNEL</t>
  </si>
  <si>
    <t>3RD</t>
  </si>
  <si>
    <t>HILL</t>
  </si>
  <si>
    <t>0385 1309 0344 0342 1822 1601</t>
  </si>
  <si>
    <t>1400 W  37TH                         PL</t>
  </si>
  <si>
    <t>0397 1602 1601 0344 1822</t>
  </si>
  <si>
    <t>1822 0329 1609</t>
  </si>
  <si>
    <t>2000    WESTWOOD                     BL</t>
  </si>
  <si>
    <t>AUTO SUPPLY STORE*</t>
  </si>
  <si>
    <t>4000    MARTIN LUTHER KING JR        BL</t>
  </si>
  <si>
    <t>0344 1300 1402</t>
  </si>
  <si>
    <t>1900 W  3RD                          ST</t>
  </si>
  <si>
    <t>0416 0432 0552 0913 0446 0602</t>
  </si>
  <si>
    <t>500 W  8TH                          ST</t>
  </si>
  <si>
    <t>1822 0394 0344 1202</t>
  </si>
  <si>
    <t>16300    VENTURA                      BL</t>
  </si>
  <si>
    <t>1822 0930 0929</t>
  </si>
  <si>
    <t>7900    WISH                         AV</t>
  </si>
  <si>
    <t>2000 1814 0913 0448 0429 0401</t>
  </si>
  <si>
    <t>0344 0329 1612 1822 1202</t>
  </si>
  <si>
    <t>300 S  SANTA FE                     AV</t>
  </si>
  <si>
    <t>1259 0503 0522 0913</t>
  </si>
  <si>
    <t>1000    SENTINEL                     AV</t>
  </si>
  <si>
    <t>7800 W  SUNSET                       BL</t>
  </si>
  <si>
    <t>0906 0334 0371 1309 1822 0312</t>
  </si>
  <si>
    <t>18600    STRATHERN                    ST</t>
  </si>
  <si>
    <t>100 W  42ND                         PL</t>
  </si>
  <si>
    <t>0913 2000 1814 1309 0432 0421 0422 1235</t>
  </si>
  <si>
    <t>900 N  VENDOME                      ST</t>
  </si>
  <si>
    <t>200 W  14TH                         ST</t>
  </si>
  <si>
    <t>0913 0400 0416 0417 0429</t>
  </si>
  <si>
    <t>3500    PERCY                        ST</t>
  </si>
  <si>
    <t>2000 1813 1821 0913 0416 0446 1309</t>
  </si>
  <si>
    <t>10600    WELLWORTH                    AV</t>
  </si>
  <si>
    <t>0701 1822</t>
  </si>
  <si>
    <t>5900    BARTON                       AV</t>
  </si>
  <si>
    <t>1822 0334 0916 0302 0337 0344</t>
  </si>
  <si>
    <t>3500    ATLANTIC                     ST</t>
  </si>
  <si>
    <t>18500    GAULT                        ST</t>
  </si>
  <si>
    <t>7300    WOODMAN                      AV</t>
  </si>
  <si>
    <t>2000 1814 0913 1243 0400 0444 0429</t>
  </si>
  <si>
    <t>1200 N  SOTO                         ST</t>
  </si>
  <si>
    <t>0913 1820 0443</t>
  </si>
  <si>
    <t>1100 W  60TH                         PL</t>
  </si>
  <si>
    <t>0358 1609 1414 1202 0389 0344 0329 0321</t>
  </si>
  <si>
    <t>13200    CUMPSTON                     ST</t>
  </si>
  <si>
    <t>1822 0202 0378 0334 0421 2052 2050 0910 2048</t>
  </si>
  <si>
    <t>MTA - EXPO LINE - EXPO/WESTERN</t>
  </si>
  <si>
    <t>FOLDING KNIFE</t>
  </si>
  <si>
    <t>1500    EXPOSITION                   BL</t>
  </si>
  <si>
    <t>14600    DELANO                       ST</t>
  </si>
  <si>
    <t>0344 0358 1300 1606 0216</t>
  </si>
  <si>
    <t>1400    DODSON                       AV</t>
  </si>
  <si>
    <t>0325 1420</t>
  </si>
  <si>
    <t>14700 W  VENTURA                      BL</t>
  </si>
  <si>
    <t>0329 1609</t>
  </si>
  <si>
    <t>SELMA                        AV</t>
  </si>
  <si>
    <t>VINE                         ST</t>
  </si>
  <si>
    <t>400 N  FRESNO                       ST</t>
  </si>
  <si>
    <t>2000 0913 0419 0400</t>
  </si>
  <si>
    <t>5700    DUARTE                       ST</t>
  </si>
  <si>
    <t>1609 0344 1307 1822 0329 1266</t>
  </si>
  <si>
    <t>VENICE</t>
  </si>
  <si>
    <t>1267 1203 1602 0329 1420 0339 1607 1822 0397 0344</t>
  </si>
  <si>
    <t>100 N  BENTLEY                      AV</t>
  </si>
  <si>
    <t>1309 1822 0334 0445 2004 1218 2033</t>
  </si>
  <si>
    <t>11TH                         AV</t>
  </si>
  <si>
    <t>W  43RD                         PL</t>
  </si>
  <si>
    <t>0444 0429 0417 1822 1202 1218</t>
  </si>
  <si>
    <t>600 S  SPRING                       ST</t>
  </si>
  <si>
    <t>0445 1402 0561 0913 0311</t>
  </si>
  <si>
    <t>HOBART                       BL</t>
  </si>
  <si>
    <t>0342 0334 0432 1822 0216 1300 0312</t>
  </si>
  <si>
    <t>GRAND                        AV</t>
  </si>
  <si>
    <t>1601 0344 1822 1300</t>
  </si>
  <si>
    <t>3600 S  VICTORIA                     AV</t>
  </si>
  <si>
    <t>0400 0416 0913 2004</t>
  </si>
  <si>
    <t>1822 0100</t>
  </si>
  <si>
    <t>SHOPPING MALL (COMMON AREA)</t>
  </si>
  <si>
    <t>3000    MANNING                      AV</t>
  </si>
  <si>
    <t>100 E  5TH                          ST</t>
  </si>
  <si>
    <t>700 S  SOTO                         ST</t>
  </si>
  <si>
    <t>0429 0416 1822</t>
  </si>
  <si>
    <t>LOS ANGELES                  ST</t>
  </si>
  <si>
    <t>1822 0447 0910</t>
  </si>
  <si>
    <t>0906 0311 0371 0416 0446 1414 1822</t>
  </si>
  <si>
    <t>14600    VANOWEN                      ST</t>
  </si>
  <si>
    <t>1813 0319 0421 2002</t>
  </si>
  <si>
    <t>16100 W  SUNSET                       BL</t>
  </si>
  <si>
    <t>0321 0344 0377 1210 1300 1601 1822</t>
  </si>
  <si>
    <t>2000 0400 0416 0913 1814</t>
  </si>
  <si>
    <t>8100    RESEDA                       BL</t>
  </si>
  <si>
    <t>400 E  2ND                          ST</t>
  </si>
  <si>
    <t>0344 0329 1307 1609</t>
  </si>
  <si>
    <t>4TH                          ST</t>
  </si>
  <si>
    <t>1800 S  GRAND                        AV</t>
  </si>
  <si>
    <t>100 S  LA FAYETTE P                 PL</t>
  </si>
  <si>
    <t>0377 1822 0929</t>
  </si>
  <si>
    <t>400 S  CURSON                       AV</t>
  </si>
  <si>
    <t>1402 0325 0601 0104 0400 0444 0945 1822</t>
  </si>
  <si>
    <t>1500 N  CAHUENGA                     BL</t>
  </si>
  <si>
    <t>VANOWEN                      ST</t>
  </si>
  <si>
    <t>HAZELTINE                    AV</t>
  </si>
  <si>
    <t>0447 2000 1814 0448 0319 0429 0913</t>
  </si>
  <si>
    <t>1202 1822 2032 0344 2005</t>
  </si>
  <si>
    <t>0400 0416 0603 1822</t>
  </si>
  <si>
    <t>1200 N  MC CADDEN                    PL</t>
  </si>
  <si>
    <t>15500    SHERMAN                      WY</t>
  </si>
  <si>
    <t>1000 E  COLON                        ST</t>
  </si>
  <si>
    <t>0344 0701 1822 1202</t>
  </si>
  <si>
    <t>3000    PASADENA                     AV</t>
  </si>
  <si>
    <t>0344 1822 1501</t>
  </si>
  <si>
    <t>6200    HOLLYWOOD                    BL</t>
  </si>
  <si>
    <t>1822 0416 0429</t>
  </si>
  <si>
    <t>3400 S  DENISON                      AV</t>
  </si>
  <si>
    <t>1822 0416 0432 0917 2004</t>
  </si>
  <si>
    <t>2800 S  BEDFORD                      ST</t>
  </si>
  <si>
    <t>0800 1822 1915</t>
  </si>
  <si>
    <t>6100    TOPHAM REGENCY               LN</t>
  </si>
  <si>
    <t>0329 1300 1309 1609</t>
  </si>
  <si>
    <t>4700 W  PICO                         BL</t>
  </si>
  <si>
    <t>0913 0448 1814 2000</t>
  </si>
  <si>
    <t>200 S  GAFFEY                       ST</t>
  </si>
  <si>
    <t>800 W  78TH                         ST</t>
  </si>
  <si>
    <t>4300    LOWELL                       AV</t>
  </si>
  <si>
    <t>600    SAN LORENZO                  ST</t>
  </si>
  <si>
    <t>400 N  LA BREA                      AV</t>
  </si>
  <si>
    <t>0104 0325 0342 0444 0945 0346</t>
  </si>
  <si>
    <t>BEAUTY SUPPLY STORE</t>
  </si>
  <si>
    <t>5700    OBAMA                        BL</t>
  </si>
  <si>
    <t>BATTERY WITH SEXUAL CONTACT</t>
  </si>
  <si>
    <t>1822 0522 0551</t>
  </si>
  <si>
    <t>11800    SANTA MONICA                 BL</t>
  </si>
  <si>
    <t>1300 1310 0344 1231 1822 0104</t>
  </si>
  <si>
    <t>SAINT ANDREWS</t>
  </si>
  <si>
    <t>2000 1814 0444 0446 0408 0334 0913</t>
  </si>
  <si>
    <t>1300 E  55TH                         ST</t>
  </si>
  <si>
    <t>2004 1218 0416 0305 0913 1817</t>
  </si>
  <si>
    <t>0344 2004 0325 0104 1822 2028</t>
  </si>
  <si>
    <t>9600 W  PICO                         BL</t>
  </si>
  <si>
    <t>1402 0411 1218 0913 0360 0334 1401 1414</t>
  </si>
  <si>
    <t>14500    SATICOY                      ST</t>
  </si>
  <si>
    <t>1402 1224 1822 1309 0334 0445 0411 0416 0446 2021</t>
  </si>
  <si>
    <t>DRIVE THRU*</t>
  </si>
  <si>
    <t>500 W  FLORENCE                     AV</t>
  </si>
  <si>
    <t>1800    INDUSTRIAL                   ST</t>
  </si>
  <si>
    <t>2000 0913 0447 0416 0400 1814</t>
  </si>
  <si>
    <t>5800    MADDEN                       AV</t>
  </si>
  <si>
    <t>3500    FARMDALE                     AV</t>
  </si>
  <si>
    <t>5700 W  6TH                          ST</t>
  </si>
  <si>
    <t>0344 0325 0104 0444 0400 1822 0945</t>
  </si>
  <si>
    <t>1600 S  HOOVER                       ST</t>
  </si>
  <si>
    <t>2038 0913 1814 0329</t>
  </si>
  <si>
    <t>2500    HANCOCK                      ST</t>
  </si>
  <si>
    <t>1822 1912</t>
  </si>
  <si>
    <t>1500 N  FORMOSA                      AV</t>
  </si>
  <si>
    <t>2000 0416 1402</t>
  </si>
  <si>
    <t>7500    ZOMBAR                       AV</t>
  </si>
  <si>
    <t>4800    EAGLE ROCK                   BL</t>
  </si>
  <si>
    <t>2000 0913 1814</t>
  </si>
  <si>
    <t>2900    DIVISION                     ST</t>
  </si>
  <si>
    <t>3300    GASSEN                       PL</t>
  </si>
  <si>
    <t>1300 1601 1606 0344 1822</t>
  </si>
  <si>
    <t>1400 N  POINSETTIA                   PL</t>
  </si>
  <si>
    <t>0913 2000 0910 0416 1206 2033 1814</t>
  </si>
  <si>
    <t>1609 0344 1307</t>
  </si>
  <si>
    <t>1700 W  60TH                         ST</t>
  </si>
  <si>
    <t>0913 0416</t>
  </si>
  <si>
    <t>3400    PERCY                        ST</t>
  </si>
  <si>
    <t>0450 1822 0906</t>
  </si>
  <si>
    <t>5400 S  FIGUEROA                     ST</t>
  </si>
  <si>
    <t>0329 0344 1607</t>
  </si>
  <si>
    <t>1700    MIRAMAR                      ST</t>
  </si>
  <si>
    <t>1420 1822 1609 1202 0202 0209 0216</t>
  </si>
  <si>
    <t>3000    DEEP CANYON                  DR</t>
  </si>
  <si>
    <t>1700 W  43RD                         ST</t>
  </si>
  <si>
    <t>1822 0302 0312 1019 0449</t>
  </si>
  <si>
    <t>0344 1501</t>
  </si>
  <si>
    <t>1501 2004</t>
  </si>
  <si>
    <t>800 S  GAFFEY                       ST</t>
  </si>
  <si>
    <t>0344 1606 0202 1420 1822</t>
  </si>
  <si>
    <t>2000    CAMDEN                       AV</t>
  </si>
  <si>
    <t>2000 1813 0924</t>
  </si>
  <si>
    <t>3800 W  28TH                         ST</t>
  </si>
  <si>
    <t>1400 N  DETROIT                      ST</t>
  </si>
  <si>
    <t>0913 1309 0416</t>
  </si>
  <si>
    <t>VEHICLE</t>
  </si>
  <si>
    <t>66TH                         ST</t>
  </si>
  <si>
    <t>1212 0400 1822</t>
  </si>
  <si>
    <t>0356 0445</t>
  </si>
  <si>
    <t>SATICOY                      ST</t>
  </si>
  <si>
    <t>1822 1606 0344</t>
  </si>
  <si>
    <t>17900    DUNCAN                       ST</t>
  </si>
  <si>
    <t>0448 0416 1420</t>
  </si>
  <si>
    <t>14500    VICTORY                      BL</t>
  </si>
  <si>
    <t>0342 0444 0416 1810</t>
  </si>
  <si>
    <t>1100 W  MARTIN LUTHER KING           BL</t>
  </si>
  <si>
    <t>1309 1402</t>
  </si>
  <si>
    <t>800 W  255TH                        ST</t>
  </si>
  <si>
    <t>LEIMERT                      BL</t>
  </si>
  <si>
    <t>43RD                         ST</t>
  </si>
  <si>
    <t>0554 0329 1300</t>
  </si>
  <si>
    <t>10500    RUTHELEN                     ST</t>
  </si>
  <si>
    <t>7800    HASKELL                      AV</t>
  </si>
  <si>
    <t>0907 1420 0312 1100 1407 1402 0430 1218 1822</t>
  </si>
  <si>
    <t>1609 0344 1307 1822 0329 1414</t>
  </si>
  <si>
    <t>JESSE</t>
  </si>
  <si>
    <t>IMPERIAL</t>
  </si>
  <si>
    <t>0444 1820 0913</t>
  </si>
  <si>
    <t>LOGAN</t>
  </si>
  <si>
    <t>0344 0448 0355 0419 0417 1309 1313 0432 1822 0852</t>
  </si>
  <si>
    <t>AVALON                       BL</t>
  </si>
  <si>
    <t>700 W  56TH                         ST</t>
  </si>
  <si>
    <t>0344 1823 2034 0913 0354</t>
  </si>
  <si>
    <t>3500 S  FLOWER                       ST</t>
  </si>
  <si>
    <t>8200    WALL                         ST</t>
  </si>
  <si>
    <t>0911 1906</t>
  </si>
  <si>
    <t>4200    LONGRIDGE                    AV</t>
  </si>
  <si>
    <t>0344 1402 2004</t>
  </si>
  <si>
    <t>5600    TOPEKA                       DR</t>
  </si>
  <si>
    <t>0344 0352 1822 0386 0321 1420 0377 0930</t>
  </si>
  <si>
    <t>1800    HOLMBY                       AV</t>
  </si>
  <si>
    <t>1822 1212 0447</t>
  </si>
  <si>
    <t>7500 W  MELROSE                      AV</t>
  </si>
  <si>
    <t>0319 0605 0326 0356 1309 1822</t>
  </si>
  <si>
    <t>0344 1202</t>
  </si>
  <si>
    <t>0329 0913</t>
  </si>
  <si>
    <t>5400    DUARTE                       ST</t>
  </si>
  <si>
    <t>0421 0940 1202 1402 1702</t>
  </si>
  <si>
    <t>15000    SHERMAN                      WY</t>
  </si>
  <si>
    <t>0913 0562 0416 1202 1309 0602 0443</t>
  </si>
  <si>
    <t>6800    BAIRD                        AV</t>
  </si>
  <si>
    <t>1400 N  EDGEMONT                     ST</t>
  </si>
  <si>
    <t>1402 0329 0311 0906</t>
  </si>
  <si>
    <t>0342 1301 1822 1402</t>
  </si>
  <si>
    <t>83RD                         ST</t>
  </si>
  <si>
    <t>0344 1810 0913</t>
  </si>
  <si>
    <t>2200 S  BEVERLY GLEN                 BL</t>
  </si>
  <si>
    <t>0421 0361</t>
  </si>
  <si>
    <t>1600 S  BRONSON                      AV</t>
  </si>
  <si>
    <t>0913 0400 0416 0429</t>
  </si>
  <si>
    <t>900 E  76TH                         ST</t>
  </si>
  <si>
    <t>SAN JULIAN</t>
  </si>
  <si>
    <t>600 W  49TH                         PL</t>
  </si>
  <si>
    <t>1300 1307 1601 1609 0329 0344 0352 1822</t>
  </si>
  <si>
    <t>2600    LA CUESTA                    DR</t>
  </si>
  <si>
    <t>1300 1822 0329 1202</t>
  </si>
  <si>
    <t>0421 0443 0556</t>
  </si>
  <si>
    <t>4600    RODEO                        LN</t>
  </si>
  <si>
    <t>0321 1822 1307 0329</t>
  </si>
  <si>
    <t>1822 0416 0444</t>
  </si>
  <si>
    <t>1420 1402 1202 0358 1607 0321 0344 0352 1221 1822</t>
  </si>
  <si>
    <t>11800 W  OLYMPIC                      BL</t>
  </si>
  <si>
    <t>1822 1258</t>
  </si>
  <si>
    <t>6400    BRYN MAWR                    DR</t>
  </si>
  <si>
    <t>4200    EDGEHILL                     DR</t>
  </si>
  <si>
    <t>1402 0416 0445 0432 0334 0913 0400 0561 0421</t>
  </si>
  <si>
    <t>1500    FAIR PARK                    AV</t>
  </si>
  <si>
    <t>0329 1601 1822 1414 1403 0417 1402</t>
  </si>
  <si>
    <t>800 S  FLOWER                       ST</t>
  </si>
  <si>
    <t>1822 0202 0345 1310 1225 0416 0446 0605</t>
  </si>
  <si>
    <t>62ND                         ST</t>
  </si>
  <si>
    <t>2000 0913 1243 0416</t>
  </si>
  <si>
    <t>1700    SILVER LAKE                  BL</t>
  </si>
  <si>
    <t>16800    VENTURA                      BL</t>
  </si>
  <si>
    <t>5500 W  HOLLYWOOD                    BL</t>
  </si>
  <si>
    <t>0329 1609 1822 1307</t>
  </si>
  <si>
    <t>1200 S  GRAND                        AV</t>
  </si>
  <si>
    <t>0344 1300 1609</t>
  </si>
  <si>
    <t>1000 S  LONGWOOD                     AV</t>
  </si>
  <si>
    <t>0416 0421 1813</t>
  </si>
  <si>
    <t>7000    KESTER                       AV</t>
  </si>
  <si>
    <t>2000 0913 1814 0400 2002 1206 1414</t>
  </si>
  <si>
    <t>6600    DARBY                        AV</t>
  </si>
  <si>
    <t>0443 1822 0302</t>
  </si>
  <si>
    <t>700 W  73RD                         ST</t>
  </si>
  <si>
    <t>300 W  1ST                          ST</t>
  </si>
  <si>
    <t>0913 0400 0444 2000 1814</t>
  </si>
  <si>
    <t>5400    3RD                          AV</t>
  </si>
  <si>
    <t>0701 0337</t>
  </si>
  <si>
    <t>1100 N  NORMANDIE                    AV</t>
  </si>
  <si>
    <t>2004 0913 0411 1402</t>
  </si>
  <si>
    <t>BROADWAY                     AV</t>
  </si>
  <si>
    <t>47TH</t>
  </si>
  <si>
    <t>0216 0342 1609 0344 0358</t>
  </si>
  <si>
    <t>1900    HILLHURST                    AV</t>
  </si>
  <si>
    <t>1900    CYRIL                        AV</t>
  </si>
  <si>
    <t>1000 W  CRUCES                       ST</t>
  </si>
  <si>
    <t>1202 1822 0334 0400 0432 0329</t>
  </si>
  <si>
    <t>1500    CANYON                       DR</t>
  </si>
  <si>
    <t>0325 0601 1822 2006</t>
  </si>
  <si>
    <t>1000 N  HIGHLAND                     AV</t>
  </si>
  <si>
    <t>16900    SATICOY                      ST</t>
  </si>
  <si>
    <t>1822 1300 0329</t>
  </si>
  <si>
    <t>WILLOUGHBY                   AV</t>
  </si>
  <si>
    <t>VISTA</t>
  </si>
  <si>
    <t>MARTIN LUTHER KING</t>
  </si>
  <si>
    <t>1822 0344 0329 1420</t>
  </si>
  <si>
    <t>5400    NEWCASTLE                    AV</t>
  </si>
  <si>
    <t>1202 0400 0444 0429 0913</t>
  </si>
  <si>
    <t>900 W  76TH                         ST</t>
  </si>
  <si>
    <t>1400    NADEAU                       DR</t>
  </si>
  <si>
    <t>1822 1309 1606 0321 1420 0386 0344 0352 0202</t>
  </si>
  <si>
    <t>2000    STRADELLA                    RD</t>
  </si>
  <si>
    <t>2024 0342 0371 1402 0906 1816 0443 1815 1822 0334</t>
  </si>
  <si>
    <t>2200 W  6TH                          ST</t>
  </si>
  <si>
    <t>1822 0302 0216 1309 0104 0325 0443 0342 0329 1402</t>
  </si>
  <si>
    <t>1300 W  29TH                         ST</t>
  </si>
  <si>
    <t>0344 1302 0329</t>
  </si>
  <si>
    <t>2300    LILLYVALE                    AV</t>
  </si>
  <si>
    <t>1906 1212 0913 0443</t>
  </si>
  <si>
    <t>6600    VANALDEN                     AV</t>
  </si>
  <si>
    <t>1822 1309</t>
  </si>
  <si>
    <t>MANCHESTER</t>
  </si>
  <si>
    <t>1019 0346 0344 1822 0216 0209</t>
  </si>
  <si>
    <t>75TH                         ST</t>
  </si>
  <si>
    <t>0358 1307 0344 1251</t>
  </si>
  <si>
    <t>2800 E  OBSERVATORY                  RD</t>
  </si>
  <si>
    <t>1600    ELLSMERE                     AV</t>
  </si>
  <si>
    <t>0400 0416 0429 1206 0305</t>
  </si>
  <si>
    <t>1300 N  WILCOX                       AV</t>
  </si>
  <si>
    <t>4700 N  SEPULVEDA                    BL</t>
  </si>
  <si>
    <t>2000    BARNETT                      RD</t>
  </si>
  <si>
    <t>3200    PASADENA                     AV</t>
  </si>
  <si>
    <t>2000 0444 1814 0913</t>
  </si>
  <si>
    <t>100 N  LOS ANGELES                  ST</t>
  </si>
  <si>
    <t>2000 0416 0448 0400</t>
  </si>
  <si>
    <t>1600    VINE                         ST</t>
  </si>
  <si>
    <t>0923 1822 0100</t>
  </si>
  <si>
    <t>1300    INGRAHAM                     ST</t>
  </si>
  <si>
    <t>0400 0432 0421 0913 0603 0361</t>
  </si>
  <si>
    <t>1500 N  KINGSLEY                     DR</t>
  </si>
  <si>
    <t>0913 2038 2000 1814</t>
  </si>
  <si>
    <t>3900    DENKER                       AV</t>
  </si>
  <si>
    <t>0344 0385 1822 1309</t>
  </si>
  <si>
    <t>2300 S  CORNING                      ST</t>
  </si>
  <si>
    <t>2400    SILVER LAKE                  BL</t>
  </si>
  <si>
    <t>800 W  BLOOMWOOD                    RD</t>
  </si>
  <si>
    <t>0444 0361</t>
  </si>
  <si>
    <t>500 W  46TH                         ST</t>
  </si>
  <si>
    <t>2038 0913 2000 1814</t>
  </si>
  <si>
    <t>1202 0321 2018 1822 1609</t>
  </si>
  <si>
    <t>7500    WOODLEY                      AV</t>
  </si>
  <si>
    <t>100 W  22ND                         ST</t>
  </si>
  <si>
    <t>300 S  RAMPART                      BL</t>
  </si>
  <si>
    <t>19000    SHERMAN                      WY</t>
  </si>
  <si>
    <t>1212 1309 1822</t>
  </si>
  <si>
    <t>DALTON                       AV</t>
  </si>
  <si>
    <t>27TH                         ST</t>
  </si>
  <si>
    <t>0344 0397 1822 0345</t>
  </si>
  <si>
    <t>6300 W  HOLLYWOOD                    BL</t>
  </si>
  <si>
    <t>2000 1814 0448</t>
  </si>
  <si>
    <t>1400 E  48TH                         PL</t>
  </si>
  <si>
    <t>0416 2021 0558 0446 0602</t>
  </si>
  <si>
    <t>4400    ARLINGTON                    AV</t>
  </si>
  <si>
    <t>0329 2004 1402</t>
  </si>
  <si>
    <t>600 N  LA BREA                      AV</t>
  </si>
  <si>
    <t>1100 1402 1407 1419</t>
  </si>
  <si>
    <t>5200 S  SAINT ANDREWS                PL</t>
  </si>
  <si>
    <t>0400 1243 2000</t>
  </si>
  <si>
    <t>SEPULVEDA                    BL</t>
  </si>
  <si>
    <t>MULHOLLAND                   DR</t>
  </si>
  <si>
    <t>1400 S  LA CIENEGA                   BL</t>
  </si>
  <si>
    <t>1414 1266 1822 2003 0334 0416 2004 1402</t>
  </si>
  <si>
    <t>300 S  SPRING                       ST</t>
  </si>
  <si>
    <t>1251 0344 1822</t>
  </si>
  <si>
    <t>2600    ELLENDALE                    PL</t>
  </si>
  <si>
    <t>ROSALIND                     PL</t>
  </si>
  <si>
    <t>DACOTAH</t>
  </si>
  <si>
    <t>1800    MARENGO                      ST</t>
  </si>
  <si>
    <t>1822 0416 0419 0429 0342</t>
  </si>
  <si>
    <t>6300    RESEDA                       BL</t>
  </si>
  <si>
    <t>0344 2004 0325 0104 1822</t>
  </si>
  <si>
    <t>0344 0342 0432 0370 0444 0445 0416 1822 0337 0906</t>
  </si>
  <si>
    <t>0358 1267 1275 1414 1602 1402 0344 0397</t>
  </si>
  <si>
    <t>14400    TIARA                        ST</t>
  </si>
  <si>
    <t>0945 1309 1822 0325 0447 1420 1236</t>
  </si>
  <si>
    <t>16400 W  VENTURA                      BL</t>
  </si>
  <si>
    <t>0100 1202</t>
  </si>
  <si>
    <t>300 N  KENTER                       AV</t>
  </si>
  <si>
    <t>1100    NORTON                       AV</t>
  </si>
  <si>
    <t>2000 1814 0913 0444 0448 0429</t>
  </si>
  <si>
    <t>5100    HUNTINGTON                   DR</t>
  </si>
  <si>
    <t>0358 1302 1307 1609 0344 1822</t>
  </si>
  <si>
    <t>SAWTELLE                     BL</t>
  </si>
  <si>
    <t>MISSISSIPPI                  AV</t>
  </si>
  <si>
    <t>THE BEVERLY CONNECTION</t>
  </si>
  <si>
    <t>0913 0432 0421 0360 1266</t>
  </si>
  <si>
    <t>3900    GIBRALTAR                    AV</t>
  </si>
  <si>
    <t>1300 0344 1822 1202 0385</t>
  </si>
  <si>
    <t>18500    LEMAY                        ST</t>
  </si>
  <si>
    <t>1309 1420 1822 0202 0344 0394</t>
  </si>
  <si>
    <t>300 N  SKYEWIAY                     RD</t>
  </si>
  <si>
    <t>1300 0344 0385 0329</t>
  </si>
  <si>
    <t>1700 N  HARVARD                      BL</t>
  </si>
  <si>
    <t>0104 0325 0601 1822 0209</t>
  </si>
  <si>
    <t>1026 0344 1822 0216 0345</t>
  </si>
  <si>
    <t>1500 W  57TH                         ST</t>
  </si>
  <si>
    <t>0401 0913 0603 1810 0305</t>
  </si>
  <si>
    <t>1000 W  18TH                         ST</t>
  </si>
  <si>
    <t>0329 2004 1822 0400</t>
  </si>
  <si>
    <t>2400 W  TEMPLE                       ST</t>
  </si>
  <si>
    <t>0416 0429 0446 0448 1309 1822</t>
  </si>
  <si>
    <t>0342 1309 1822 0416 0446 0448 1310</t>
  </si>
  <si>
    <t>6700    BONSALLO                     AV</t>
  </si>
  <si>
    <t>0325 2004 1822</t>
  </si>
  <si>
    <t>16400    VENTURA                      BL</t>
  </si>
  <si>
    <t>1307 1822 0329 0377 1403 1609 0344</t>
  </si>
  <si>
    <t>0216 0209 0315 0344 0346 1309 1822</t>
  </si>
  <si>
    <t>2000 W  PICO                         BL</t>
  </si>
  <si>
    <t>3300 S  HOOVER                       ST</t>
  </si>
  <si>
    <t>0329 0903 1822 0334 2055 1516 1414</t>
  </si>
  <si>
    <t>S  14TH                         ST</t>
  </si>
  <si>
    <t>1307 1822 0329 1609 0344</t>
  </si>
  <si>
    <t>V</t>
  </si>
  <si>
    <t>1822 0385 1300</t>
  </si>
  <si>
    <t>200 S  ARDEN                        BL</t>
  </si>
  <si>
    <t>0344 0913 1300</t>
  </si>
  <si>
    <t>20800    DENKER                       AV</t>
  </si>
  <si>
    <t>0913 0416 0602 0555 0446 1206</t>
  </si>
  <si>
    <t>22500    HALLDALE                     AV</t>
  </si>
  <si>
    <t>0913 1814 0448 2000</t>
  </si>
  <si>
    <t>0344 1501 1822</t>
  </si>
  <si>
    <t>6200 W  HOLLYWOOD                    BL</t>
  </si>
  <si>
    <t>1822 0329</t>
  </si>
  <si>
    <t>5500 S  WESTERN                      AV</t>
  </si>
  <si>
    <t>19500    SHERMAN                      WY</t>
  </si>
  <si>
    <t>PERRINO                      PL</t>
  </si>
  <si>
    <t>1822 0344 1606</t>
  </si>
  <si>
    <t>7600    GLORIA                       AV</t>
  </si>
  <si>
    <t>1822 0334 0432 1266</t>
  </si>
  <si>
    <t>900 W  190TH                        ST</t>
  </si>
  <si>
    <t>2004 0913 1218 2000 1814 0416 2033</t>
  </si>
  <si>
    <t>1822 1206 2034</t>
  </si>
  <si>
    <t>1800 W  OLYMPIC                      BL</t>
  </si>
  <si>
    <t>1500 N  VERMONT                      AV</t>
  </si>
  <si>
    <t>1822 0334 2004</t>
  </si>
  <si>
    <t>TAMPA                        AV</t>
  </si>
  <si>
    <t>1309 0315 0344 0209</t>
  </si>
  <si>
    <t>W  12TH                         ST</t>
  </si>
  <si>
    <t>S  HOPE                         ST</t>
  </si>
  <si>
    <t>0100 0394</t>
  </si>
  <si>
    <t>1000 S  WOOSTER                      ST</t>
  </si>
  <si>
    <t>1300    PARK WESTERN                 DR</t>
  </si>
  <si>
    <t>1601 0344 0358</t>
  </si>
  <si>
    <t>800 E  E                            ST</t>
  </si>
  <si>
    <t>5400    COLUMBUS                     AV</t>
  </si>
  <si>
    <t>2000 1814 0416</t>
  </si>
  <si>
    <t>2300    WESTWOOD                     BL</t>
  </si>
  <si>
    <t>HUMAN TRAFFICKING - COMMERCIAL SEX ACTS</t>
  </si>
  <si>
    <t>0943 1259</t>
  </si>
  <si>
    <t>82ND</t>
  </si>
  <si>
    <t>0400 0416 0913 1210 1815</t>
  </si>
  <si>
    <t>JO</t>
  </si>
  <si>
    <t>Juv Other</t>
  </si>
  <si>
    <t>1600    EASTLAKE                     AV</t>
  </si>
  <si>
    <t>1251 1822 0202 0344</t>
  </si>
  <si>
    <t>I</t>
  </si>
  <si>
    <t>2700    ELLENDALE                    PL</t>
  </si>
  <si>
    <t>GLENDALE                     AV</t>
  </si>
  <si>
    <t>0329 2000 1813</t>
  </si>
  <si>
    <t>2500 S  HARCOURT                     AV</t>
  </si>
  <si>
    <t>1000    BLINN                        AV</t>
  </si>
  <si>
    <t>0400 0344 1822</t>
  </si>
  <si>
    <t>400 S  HEWITT                       ST</t>
  </si>
  <si>
    <t>500 E  7TH                          ST</t>
  </si>
  <si>
    <t>6600    LINDENHURST                  AV</t>
  </si>
  <si>
    <t>15400    SHERMAN                      WY</t>
  </si>
  <si>
    <t>0329 1414 1822</t>
  </si>
  <si>
    <t>PUBLIC RESTROOM(INDOORS-INSIDE)</t>
  </si>
  <si>
    <t>16900    VENTURA                      BL</t>
  </si>
  <si>
    <t>4100 S  BROADWAY</t>
  </si>
  <si>
    <t>1300 0400 0416 1822</t>
  </si>
  <si>
    <t>HYDE PARK                    BL</t>
  </si>
  <si>
    <t>0342 1602 0321 0325 0329</t>
  </si>
  <si>
    <t>CHILD ANNOYING (17YRS &amp; UNDER)</t>
  </si>
  <si>
    <t>0913 0510 0522 0556 1259</t>
  </si>
  <si>
    <t>1600    ANAHEIM                      ST</t>
  </si>
  <si>
    <t>1822 1402 1407 1419</t>
  </si>
  <si>
    <t>2400 W  74TH                         ST</t>
  </si>
  <si>
    <t>2500    FOLSOM                       ST</t>
  </si>
  <si>
    <t>0913 0447 2000 1814 0444 0421 1805</t>
  </si>
  <si>
    <t>1900    WILSHIRE                     BL</t>
  </si>
  <si>
    <t>100 N  LAUREL                       AV</t>
  </si>
  <si>
    <t>BLANCHARD                    ST</t>
  </si>
  <si>
    <t>BLADES                       ST</t>
  </si>
  <si>
    <t>1300 1822 2004</t>
  </si>
  <si>
    <t>0344 0416</t>
  </si>
  <si>
    <t>800 W  56TH                         ST</t>
  </si>
  <si>
    <t>1822 0906 0334 0371 0342 0430 1309 0302 2033</t>
  </si>
  <si>
    <t>700    IMOGEN                       AV</t>
  </si>
  <si>
    <t>1822 0344 0337 0302 1313 0342</t>
  </si>
  <si>
    <t>19100    HARBORGATE                   WY</t>
  </si>
  <si>
    <t>0346 0216 1414</t>
  </si>
  <si>
    <t>4200    MELROSE                      AV</t>
  </si>
  <si>
    <t>0400 1257 0913 0360</t>
  </si>
  <si>
    <t>900    BAYVIEW                      LN</t>
  </si>
  <si>
    <t>OPP</t>
  </si>
  <si>
    <t>MCFARLAND</t>
  </si>
  <si>
    <t>0334 1822 2021 1300 1309</t>
  </si>
  <si>
    <t>700 N  OXFORD                       AV</t>
  </si>
  <si>
    <t>2000 0913 0444 1241 1821</t>
  </si>
  <si>
    <t>2300    BULLARD                      AV</t>
  </si>
  <si>
    <t>1300 1309 0329 0344 1601</t>
  </si>
  <si>
    <t>1300 W  M                            ST</t>
  </si>
  <si>
    <t>200    LUCAS                        AV</t>
  </si>
  <si>
    <t>0913 0329</t>
  </si>
  <si>
    <t>1200 W  80TH                         ST</t>
  </si>
  <si>
    <t>1822 1266 2004 0445 1402 0334</t>
  </si>
  <si>
    <t>1400    HAYWORTH                     AV</t>
  </si>
  <si>
    <t>2000 0913 1814 0408 0416</t>
  </si>
  <si>
    <t>1300    SAN FERNANDO                 RD</t>
  </si>
  <si>
    <t>0400 0416 0355 1822</t>
  </si>
  <si>
    <t>GAGE                         AV</t>
  </si>
  <si>
    <t>1822 0445</t>
  </si>
  <si>
    <t>2800 S  FIGUEROA                     ST</t>
  </si>
  <si>
    <t>300 N  MANSFIELD                    AV</t>
  </si>
  <si>
    <t>1609 0344 1307 0329 1822</t>
  </si>
  <si>
    <t>4100 S  VERMONT                      AV</t>
  </si>
  <si>
    <t>1822 1606 0344 0910</t>
  </si>
  <si>
    <t>1100 E  6TH                          ST</t>
  </si>
  <si>
    <t>0329 1817 1300</t>
  </si>
  <si>
    <t>1200 W  37TH                         ST</t>
  </si>
  <si>
    <t>0910 1822 0345 0447 1420 0329 1304</t>
  </si>
  <si>
    <t>0913 2000 0421 0422 0443 1813</t>
  </si>
  <si>
    <t>600 W  12TH                         ST</t>
  </si>
  <si>
    <t>0352 1607 1609 0321 0344 1822 1420 0209</t>
  </si>
  <si>
    <t>9500 W  PICO                         BL</t>
  </si>
  <si>
    <t>0559 0416</t>
  </si>
  <si>
    <t>1700 S  BARRINGTON                   AV</t>
  </si>
  <si>
    <t>0325 0104 0378</t>
  </si>
  <si>
    <t>0910 0416 0417 0429 0913 2033</t>
  </si>
  <si>
    <t>300 E  2ND                          ST</t>
  </si>
  <si>
    <t>1402 0349 0923 1265 1822</t>
  </si>
  <si>
    <t>17100    LORNE                        ST</t>
  </si>
  <si>
    <t>1822 1100 1402 1407 0906</t>
  </si>
  <si>
    <t>1000 W  49TH                         ST</t>
  </si>
  <si>
    <t>0913 0554 0421 0422 2004</t>
  </si>
  <si>
    <t>3400    BEN LOMOND                   PL</t>
  </si>
  <si>
    <t>0337 1202 0416 0400 0305 0429 0369 0421 1822</t>
  </si>
  <si>
    <t>WESTLAKE</t>
  </si>
  <si>
    <t>2000 1814 0400 0416 0913</t>
  </si>
  <si>
    <t>1200 W  60TH                         ST</t>
  </si>
  <si>
    <t>1300 0334 0443 1402 2003 0913</t>
  </si>
  <si>
    <t>5500    HOOPER                       AV</t>
  </si>
  <si>
    <t>2038 0561 1202</t>
  </si>
  <si>
    <t>1700 W  65TH                         PL</t>
  </si>
  <si>
    <t>900 W  71ST                         ST</t>
  </si>
  <si>
    <t>9000    CRESCENT                     DR</t>
  </si>
  <si>
    <t>1206 0356 0416 2004 0910</t>
  </si>
  <si>
    <t>MTA - GOLD LINE - UNION STATION</t>
  </si>
  <si>
    <t>00    GATEWAY PLZ</t>
  </si>
  <si>
    <t>DOCUMENT WORTHLESS ($200.01 &amp; OVER)</t>
  </si>
  <si>
    <t>0100 0923 0601 0913 1817</t>
  </si>
  <si>
    <t>200 S  RAMPART                      BL</t>
  </si>
  <si>
    <t>2000 1813 0400 0602 1821 0913</t>
  </si>
  <si>
    <t>1300 W  218TH                        ST</t>
  </si>
  <si>
    <t>0329 2004 1822 1607 1420</t>
  </si>
  <si>
    <t>WERDIN</t>
  </si>
  <si>
    <t>0416 1212</t>
  </si>
  <si>
    <t>14700    SHERMAN                      WY</t>
  </si>
  <si>
    <t>1100 0430 1407 1822 0906 0371 0216</t>
  </si>
  <si>
    <t>0329 2000</t>
  </si>
  <si>
    <t>600 W  14TH                         ST</t>
  </si>
  <si>
    <t>0913 1814 1259 2041</t>
  </si>
  <si>
    <t>300 N  AVENUE 52</t>
  </si>
  <si>
    <t>0913 2000 1814 0400 0416</t>
  </si>
  <si>
    <t>2300    SHERIDAN                     ST</t>
  </si>
  <si>
    <t>2000 0913 1814 0416</t>
  </si>
  <si>
    <t>1800    BRIDGE                       ST</t>
  </si>
  <si>
    <t>RAPE, ATTEMPTED</t>
  </si>
  <si>
    <t>1309 0537 1259 2004 1206 1415 1409 0522 0342 1822</t>
  </si>
  <si>
    <t>LUCAS                        ST</t>
  </si>
  <si>
    <t>900 W  8TH                          ST</t>
  </si>
  <si>
    <t>2004 0329 0447 0416 0417 1609 1307 1822 1402 0910</t>
  </si>
  <si>
    <t>WASHINGTON</t>
  </si>
  <si>
    <t>0913 0400 0421 0416 1802 1414</t>
  </si>
  <si>
    <t>18300    VENTURA                      BL</t>
  </si>
  <si>
    <t>0216 0329 1822</t>
  </si>
  <si>
    <t>2500    HILLCREST                    DR</t>
  </si>
  <si>
    <t>0356 0400 0913 1259</t>
  </si>
  <si>
    <t>4200    9TH                          AV</t>
  </si>
  <si>
    <t>0411 2004 0446 0334 0416 1822</t>
  </si>
  <si>
    <t>0344 1300 1822 1202</t>
  </si>
  <si>
    <t>1200 S  REDONDO                      BL</t>
  </si>
  <si>
    <t>0913 0334 0216 1310</t>
  </si>
  <si>
    <t>6200 S  FIGUEROA                     ST</t>
  </si>
  <si>
    <t>1814 0421</t>
  </si>
  <si>
    <t>2100 S  RIMPAU                       BL</t>
  </si>
  <si>
    <t>1601 0321 0344 1822</t>
  </si>
  <si>
    <t>4900 S  GRAMERCY                     PL</t>
  </si>
  <si>
    <t>1900 W  SUNSET                       BL</t>
  </si>
  <si>
    <t>10900    BELLAGIO                     RD</t>
  </si>
  <si>
    <t>1402 0447 1822</t>
  </si>
  <si>
    <t>MACE/PEPPER SPRAY</t>
  </si>
  <si>
    <t>700 N  HIGHLAND                     AV</t>
  </si>
  <si>
    <t>0411 2004 0334 0445 1822</t>
  </si>
  <si>
    <t>E</t>
  </si>
  <si>
    <t>1500 N  SERRANO                      AV</t>
  </si>
  <si>
    <t>0400 2000 1813</t>
  </si>
  <si>
    <t>900 S  FAIRFAX                      AV</t>
  </si>
  <si>
    <t>1300 N  MARTEL                       AV</t>
  </si>
  <si>
    <t>0329 1402 1601</t>
  </si>
  <si>
    <t>1000 S  DACOTAH                      ST</t>
  </si>
  <si>
    <t>1259 1251 0913 0533 1309</t>
  </si>
  <si>
    <t>400 W  47TH                         ST</t>
  </si>
  <si>
    <t>2038 0913 2000 1814 1309</t>
  </si>
  <si>
    <t>100 W  84TH                         PL</t>
  </si>
  <si>
    <t>POST OFFICE</t>
  </si>
  <si>
    <t>200 N  BARRINGTON                   AV</t>
  </si>
  <si>
    <t>2021 1822 0416</t>
  </si>
  <si>
    <t>APARTMENT/CONDO COMMON LAUNDRY ROOM</t>
  </si>
  <si>
    <t>5000    WOODMAN                      AV</t>
  </si>
  <si>
    <t>0444 0601 0603 0913 1817</t>
  </si>
  <si>
    <t>3200    HOLLYDALE                    DR</t>
  </si>
  <si>
    <t>6000    PICKFORD                     PL</t>
  </si>
  <si>
    <t>0444 0416</t>
  </si>
  <si>
    <t>4700 S  RIMPAU                       BL</t>
  </si>
  <si>
    <t>AVENUE 26</t>
  </si>
  <si>
    <t>HUMBOLDT                     ST</t>
  </si>
  <si>
    <t>1402 0913 0302 0400 0445 2002</t>
  </si>
  <si>
    <t>4700 S  VERMONT                      AV</t>
  </si>
  <si>
    <t>0906 1100 0302 1822 1402 0430</t>
  </si>
  <si>
    <t>500 W  77TH                         ST</t>
  </si>
  <si>
    <t>1402 0445 0443 0361 0432 0913</t>
  </si>
  <si>
    <t>600 S  RAMPART                      BL</t>
  </si>
  <si>
    <t>1822 0325 0344 1309 2028 0104 1420</t>
  </si>
  <si>
    <t>1800 S  LA CIENEGA                   BL</t>
  </si>
  <si>
    <t>0555 0416 0446 2002 0602 0445 0913</t>
  </si>
  <si>
    <t>1900    SANTA YNEZ                   ST</t>
  </si>
  <si>
    <t>0329 1302 0344</t>
  </si>
  <si>
    <t>AVENUE 19</t>
  </si>
  <si>
    <t>1822 0416 0446</t>
  </si>
  <si>
    <t>500 S  WESTLAKE                     AV</t>
  </si>
  <si>
    <t>2204 1501 1402</t>
  </si>
  <si>
    <t>4000 W  JOHNNIE COCHRAN VISTA</t>
  </si>
  <si>
    <t>0913 0416 0446 1309 1210</t>
  </si>
  <si>
    <t>2500    LA SALLE                     AV</t>
  </si>
  <si>
    <t>2000 1813 0913 0448 2038 0421</t>
  </si>
  <si>
    <t>SYNAGOGUE/TEMPLE</t>
  </si>
  <si>
    <t>ENCINO</t>
  </si>
  <si>
    <t>VENTURA                      BL</t>
  </si>
  <si>
    <t>13900    COHASSET                     ST</t>
  </si>
  <si>
    <t>1800 N  BERENDO                      ST</t>
  </si>
  <si>
    <t>0344 1420</t>
  </si>
  <si>
    <t>6900    VAN NUYS                     BL</t>
  </si>
  <si>
    <t>2000 N  HIGHLAND                     AV</t>
  </si>
  <si>
    <t>1300    WILLOW                       ST</t>
  </si>
  <si>
    <t>0100 0929</t>
  </si>
  <si>
    <t>200 S  ANITA                        AV</t>
  </si>
  <si>
    <t>1822 0906 0400 0334 1100 0430 1402</t>
  </si>
  <si>
    <t>800 N  LA BREA                      AV</t>
  </si>
  <si>
    <t>400    EUCLID                       AV</t>
  </si>
  <si>
    <t>5600 W  JEFFERSON                    BL</t>
  </si>
  <si>
    <t>0913 1202 1702 1818</t>
  </si>
  <si>
    <t>7300    DARBY                        PL</t>
  </si>
  <si>
    <t>0906 0432 0342 0337 0334 0344 1822 0305 0444 0411</t>
  </si>
  <si>
    <t>1258 0553 2002</t>
  </si>
  <si>
    <t>COCHRAN                      PL</t>
  </si>
  <si>
    <t>2700    GLENDALE                     BL</t>
  </si>
  <si>
    <t>1202 0416</t>
  </si>
  <si>
    <t>14100    FRIAR                        ST</t>
  </si>
  <si>
    <t>1822 1307 0329 1609 0344</t>
  </si>
  <si>
    <t>0500 1501 1906 0513</t>
  </si>
  <si>
    <t>1307 0344 0329</t>
  </si>
  <si>
    <t>2100 W  SILVER LAKE                  DR</t>
  </si>
  <si>
    <t>0329 0913 2004</t>
  </si>
  <si>
    <t>2100    FAIRFIELD                    AV</t>
  </si>
  <si>
    <t>0344 1218 2032</t>
  </si>
  <si>
    <t>11500    GATEWAY                      BL</t>
  </si>
  <si>
    <t>1000 S  INDIANA                      ST</t>
  </si>
  <si>
    <t>1300    DOUGLAS                      ST</t>
  </si>
  <si>
    <t>11700    OHIO                         AV</t>
  </si>
  <si>
    <t>1212 0401 2004 0910</t>
  </si>
  <si>
    <t>4600    MASCOT                       ST</t>
  </si>
  <si>
    <t>0334 0355 0443 0344 1822 0853</t>
  </si>
  <si>
    <t>GAGE</t>
  </si>
  <si>
    <t>600 W  62ND                         ST</t>
  </si>
  <si>
    <t>0400 0603 0913</t>
  </si>
  <si>
    <t>8300    BUDLONG                      AV</t>
  </si>
  <si>
    <t>1100 S  HOPE                         ST</t>
  </si>
  <si>
    <t>2004 0400 0416 2021 1822 0910 1236</t>
  </si>
  <si>
    <t>2004 0416 0344 1822 1218</t>
  </si>
  <si>
    <t>3400    VERDUGO                      RD</t>
  </si>
  <si>
    <t>1200    WEST                         BL</t>
  </si>
  <si>
    <t>P</t>
  </si>
  <si>
    <t>5800    CARLTON                      WY</t>
  </si>
  <si>
    <t>0371 0416 0446 1206 1822</t>
  </si>
  <si>
    <t>25TH                         ST</t>
  </si>
  <si>
    <t>1202 0400 0444 0913 1810</t>
  </si>
  <si>
    <t>1600 N  IVAR                         AV</t>
  </si>
  <si>
    <t>1822 0344 0346 0390 0910</t>
  </si>
  <si>
    <t>2000 1414 0400 0416 0401 0913</t>
  </si>
  <si>
    <t>5300    MONROE                       ST</t>
  </si>
  <si>
    <t>2038 1309 1817</t>
  </si>
  <si>
    <t>700 S  BIXEL                        ST</t>
  </si>
  <si>
    <t>1822 0329 0416</t>
  </si>
  <si>
    <t>1000    CORSICA                      DR</t>
  </si>
  <si>
    <t>1900    WORKMAN                      ST</t>
  </si>
  <si>
    <t>2004 1822 0601 0329</t>
  </si>
  <si>
    <t>200 S  WESTLAKE                     AV</t>
  </si>
  <si>
    <t>1402 1501 0216 1822 1420 1414</t>
  </si>
  <si>
    <t>2500    BEVERWIL                     DR</t>
  </si>
  <si>
    <t>900 S  BARRINGTON                   AV</t>
  </si>
  <si>
    <t>0334 1822 0416 1300 0446 0906 0371 0202</t>
  </si>
  <si>
    <t>4700    SANTA MONICA                 BL</t>
  </si>
  <si>
    <t>0377 1822</t>
  </si>
  <si>
    <t>13800    VICTORY                      BL</t>
  </si>
  <si>
    <t>900 E  12TH                         ST</t>
  </si>
  <si>
    <t>14500    LEADWELL                     ST</t>
  </si>
  <si>
    <t>0329 1300 1210</t>
  </si>
  <si>
    <t>4500    SANTA ROSALIA                DR</t>
  </si>
  <si>
    <t>1251 1309 1822</t>
  </si>
  <si>
    <t>COVELLO                      ST</t>
  </si>
  <si>
    <t>ZOMBAR                       AV</t>
  </si>
  <si>
    <t>1822 2004 1420 0202 0209</t>
  </si>
  <si>
    <t>17500 W  VENTURA                      BL</t>
  </si>
  <si>
    <t>1300 N  CORONADO                     ST</t>
  </si>
  <si>
    <t>0329 0561</t>
  </si>
  <si>
    <t>3900    DEGNAN                       BL</t>
  </si>
  <si>
    <t>0913 1218 2004 1414 0416</t>
  </si>
  <si>
    <t>2200    BRANDEN                      ST</t>
  </si>
  <si>
    <t>1100 1309 0334 1407 1822</t>
  </si>
  <si>
    <t>KANSAS                       AV</t>
  </si>
  <si>
    <t>700 S  WALKER                       AV</t>
  </si>
  <si>
    <t>700 S  FLOWER                       ST</t>
  </si>
  <si>
    <t>0342 1309 1822 0334 1240 1402 0916</t>
  </si>
  <si>
    <t>BONSALLO</t>
  </si>
  <si>
    <t>1500 W  60TH                         ST</t>
  </si>
  <si>
    <t>2900    BELLEVUE                     AV</t>
  </si>
  <si>
    <t>2004 0421 0913</t>
  </si>
  <si>
    <t>6700    LEXINGTON                    AV</t>
  </si>
  <si>
    <t>12900 W  RIVERSIDE                    DR</t>
  </si>
  <si>
    <t>SAN FERNANDO</t>
  </si>
  <si>
    <t>ARVIA</t>
  </si>
  <si>
    <t>0344 1608 1273</t>
  </si>
  <si>
    <t>20600    DENKER                       AV</t>
  </si>
  <si>
    <t>200 S  CARONDELET                   ST</t>
  </si>
  <si>
    <t>0913 1814 2000 2038</t>
  </si>
  <si>
    <t>800 W  26TH                         ST</t>
  </si>
  <si>
    <t>5100    MIRIAM                       ST</t>
  </si>
  <si>
    <t>MASSAGE PARLOR</t>
  </si>
  <si>
    <t>19600    SHERMAN                      WY</t>
  </si>
  <si>
    <t>4700    BUFFALO                      AV</t>
  </si>
  <si>
    <t>0344 1605 1822 0321</t>
  </si>
  <si>
    <t>5700    CHIMINEAS                    AV</t>
  </si>
  <si>
    <t>900 S  CONCORD                      ST</t>
  </si>
  <si>
    <t>1236 0447 0416 0913</t>
  </si>
  <si>
    <t>7900 S  BROADWAY</t>
  </si>
  <si>
    <t>600 S  BARRINGTON                   AV</t>
  </si>
  <si>
    <t>13300 W  RIVERSIDE                    DR</t>
  </si>
  <si>
    <t>0913 0419 1813 2000 2002 2034</t>
  </si>
  <si>
    <t>800    HAWAIIAN                     AV</t>
  </si>
  <si>
    <t>0334 1822 1420 1402</t>
  </si>
  <si>
    <t>14200    HUSTON                       ST</t>
  </si>
  <si>
    <t>1307 1609 0344 1822 0329</t>
  </si>
  <si>
    <t>0430 1100 1402 1822</t>
  </si>
  <si>
    <t>1800 S  PACIFIC                      AV</t>
  </si>
  <si>
    <t>1500 S  SPAULDING                    AV</t>
  </si>
  <si>
    <t>1300 1302 2004 1307</t>
  </si>
  <si>
    <t>MOTT</t>
  </si>
  <si>
    <t>1606 0344 1202</t>
  </si>
  <si>
    <t>3300    LOWRY                        RD</t>
  </si>
  <si>
    <t>WHITE OAK                    AV</t>
  </si>
  <si>
    <t>0400 0416 0913 1823</t>
  </si>
  <si>
    <t>5900 W  HOLLYWOOD                    BL</t>
  </si>
  <si>
    <t>1309 2000 1813 0416 0446 0408 0913</t>
  </si>
  <si>
    <t>600    LUCAS                        AV</t>
  </si>
  <si>
    <t>BROAD</t>
  </si>
  <si>
    <t>BERKELEY                     AV</t>
  </si>
  <si>
    <t>1822 0416 0400 1212</t>
  </si>
  <si>
    <t>1400 N  GOWER                        ST</t>
  </si>
  <si>
    <t>1309 0340 2000 1813 1814 0419 0432</t>
  </si>
  <si>
    <t>1200 W  36TH                         ST</t>
  </si>
  <si>
    <t>1402 0421 0553 1261</t>
  </si>
  <si>
    <t>MARTEL</t>
  </si>
  <si>
    <t>2000 0408 0444 1814</t>
  </si>
  <si>
    <t>100 S  MOUNTAIN VIEW                AV</t>
  </si>
  <si>
    <t>1414 1822</t>
  </si>
  <si>
    <t>FIRE</t>
  </si>
  <si>
    <t>IVAR</t>
  </si>
  <si>
    <t>1605 1822 0344 1202</t>
  </si>
  <si>
    <t>2600    CRENSHAW                     BL</t>
  </si>
  <si>
    <t>0400 0444</t>
  </si>
  <si>
    <t>2500 S  FIGUEROA                     ST</t>
  </si>
  <si>
    <t>0444 0429 0416</t>
  </si>
  <si>
    <t>14600    VENTURA                      BL</t>
  </si>
  <si>
    <t>1822 0100 0929</t>
  </si>
  <si>
    <t>9300    KRAMERWOOD                   PL</t>
  </si>
  <si>
    <t>1309 0913</t>
  </si>
  <si>
    <t>1400 S  ORANGE                       DR</t>
  </si>
  <si>
    <t>1822 0400 0356 0431 1266 2004</t>
  </si>
  <si>
    <t>0349 1822</t>
  </si>
  <si>
    <t>7500 W  HOLLYWOOD                    BL</t>
  </si>
  <si>
    <t>0601 0329 1307 1609</t>
  </si>
  <si>
    <t>1700    ORCHID                       AV</t>
  </si>
  <si>
    <t>2000 1309 1814 0445 0447 0913</t>
  </si>
  <si>
    <t>5100    DENKER                       AV</t>
  </si>
  <si>
    <t>4900    EDGERTON                     AV</t>
  </si>
  <si>
    <t>0397 1602 0344 1822 1402</t>
  </si>
  <si>
    <t>800 N  BUNKER HILL                  AV</t>
  </si>
  <si>
    <t>0416 0554 0913 0602</t>
  </si>
  <si>
    <t>300 S  CENTRE                       ST</t>
  </si>
  <si>
    <t>0400 0913</t>
  </si>
  <si>
    <t>900 S  CENTRE                       ST</t>
  </si>
  <si>
    <t>1202 1210 0416 1822</t>
  </si>
  <si>
    <t>MUNICIPAL BUS LINE INCLUDES LADOT/DASH</t>
  </si>
  <si>
    <t>WESTWOOD                     BL</t>
  </si>
  <si>
    <t>WEYBURN                      AV</t>
  </si>
  <si>
    <t>0344 1609 0444 0329 1822 0342 0321 0443</t>
  </si>
  <si>
    <t>18900    ROSCOE                       BL</t>
  </si>
  <si>
    <t>8400    BLACKBURN                    AV</t>
  </si>
  <si>
    <t>0947 1309 0919 1310 1822 0429 0448 1311</t>
  </si>
  <si>
    <t>SPRING</t>
  </si>
  <si>
    <t>18100    SHERMAN                      WY</t>
  </si>
  <si>
    <t>0416 0448 0429 0344</t>
  </si>
  <si>
    <t>1000    KING                         AV</t>
  </si>
  <si>
    <t>600 S  ST LOUIS                     ST</t>
  </si>
  <si>
    <t>0913 2034 2032 1817 2004 0344 1202 1218</t>
  </si>
  <si>
    <t>MAYFIELD                     AV</t>
  </si>
  <si>
    <t>SAN VICENTE                  AV</t>
  </si>
  <si>
    <t>1307 1609 0329 0344 1822</t>
  </si>
  <si>
    <t>ABANDONED BUILDING ABANDONED HOUSE</t>
  </si>
  <si>
    <t>800 W  32ND                         ST</t>
  </si>
  <si>
    <t>1402 0400</t>
  </si>
  <si>
    <t>MENLO</t>
  </si>
  <si>
    <t>65TH                         ST</t>
  </si>
  <si>
    <t>FALSE IMPRISONMENT</t>
  </si>
  <si>
    <t>0451 1218 1501 0432 1814 0913 0410</t>
  </si>
  <si>
    <t>600 S  CENTRAL                      AV</t>
  </si>
  <si>
    <t>0906 1501 1822</t>
  </si>
  <si>
    <t>13600    WYANDOTTE                    ST</t>
  </si>
  <si>
    <t>2700    CLEARWATER                   ST</t>
  </si>
  <si>
    <t>1414 0906 1251 0342 0449 0334 0355 0371 0408 1822</t>
  </si>
  <si>
    <t>4000 W  MARTIN LUTHER KING JR        BL</t>
  </si>
  <si>
    <t>THROWING OBJECT AT MOVING VEHICLE</t>
  </si>
  <si>
    <t>1310 1309 1822 0447 0342 1312 0340 0329</t>
  </si>
  <si>
    <t>SOUTHWEST                    DR</t>
  </si>
  <si>
    <t>11300    MONTANA                      AV</t>
  </si>
  <si>
    <t>0400 0416 0334 1822 2004 1402</t>
  </si>
  <si>
    <t>KIRKWOOD</t>
  </si>
  <si>
    <t>LAUREL CANYON</t>
  </si>
  <si>
    <t>0344 0321 1822</t>
  </si>
  <si>
    <t>11700    DARLINGTON                   AV</t>
  </si>
  <si>
    <t>0344 0449 0432 1822 1251 1259</t>
  </si>
  <si>
    <t>1701 0562 0416</t>
  </si>
  <si>
    <t>200 W  7TH                          ST</t>
  </si>
  <si>
    <t>10300    SANTA MONICA                 BL</t>
  </si>
  <si>
    <t>1402 2004 0329</t>
  </si>
  <si>
    <t>1000    CRENSHAW                     BL</t>
  </si>
  <si>
    <t>0400 0416 1309 2033</t>
  </si>
  <si>
    <t>1609 0344 1822 1402</t>
  </si>
  <si>
    <t>800 E  5TH                          ST</t>
  </si>
  <si>
    <t>1309 0334 0421 0913 0561</t>
  </si>
  <si>
    <t>4300 S  BUDLONG                      AV</t>
  </si>
  <si>
    <t>3400    ATLANTIC                     ST</t>
  </si>
  <si>
    <t>1300 1822 0302 0371 1805 1816 1270 0906</t>
  </si>
  <si>
    <t>1300 0344</t>
  </si>
  <si>
    <t>DAMON                        ST</t>
  </si>
  <si>
    <t>MATEO                        ST</t>
  </si>
  <si>
    <t>5300 W  WASHINGTON                   BL</t>
  </si>
  <si>
    <t>6500 S  NORMANDIE                    AV</t>
  </si>
  <si>
    <t>10300    NORTHVALE                    RD</t>
  </si>
  <si>
    <t>1210 0344 1606</t>
  </si>
  <si>
    <t>400    COLINA</t>
  </si>
  <si>
    <t>0421 1822 1501 1300</t>
  </si>
  <si>
    <t>PAWN SHOP</t>
  </si>
  <si>
    <t>1822 0416 0447</t>
  </si>
  <si>
    <t>0344 1307 1609 0329 1300 1202</t>
  </si>
  <si>
    <t>800    GRAND VIEW                   ST</t>
  </si>
  <si>
    <t>7800    BEVERLY                      BL</t>
  </si>
  <si>
    <t>2300 S  RIDGELEY                     DR</t>
  </si>
  <si>
    <t>1822 0313</t>
  </si>
  <si>
    <t>2300 S  REDONDO                      BL</t>
  </si>
  <si>
    <t>300 S  BEAUDRY                      AV</t>
  </si>
  <si>
    <t>5600    LINDLEY                      AV</t>
  </si>
  <si>
    <t>0416 0305 0319 0446 0361 0913</t>
  </si>
  <si>
    <t>1000 W  39TH                         PL</t>
  </si>
  <si>
    <t>1309 1218 1822</t>
  </si>
  <si>
    <t>700 W  27TH                         ST</t>
  </si>
  <si>
    <t>1822 0344 0321 1420 0209 1300</t>
  </si>
  <si>
    <t>6000    MELVIN                       AV</t>
  </si>
  <si>
    <t>2004 0381 0358 1607 1822</t>
  </si>
  <si>
    <t>600    ACANTO                       ST</t>
  </si>
  <si>
    <t>4100    CHEVY CHASE                  DR</t>
  </si>
  <si>
    <t>4500    COMBER                       AV</t>
  </si>
  <si>
    <t>800 N  OGDEN                        DR</t>
  </si>
  <si>
    <t>7600 S  HOBART                       BL</t>
  </si>
  <si>
    <t>0344 0329 1609 1307</t>
  </si>
  <si>
    <t>COLUMBIA</t>
  </si>
  <si>
    <t>4700 N  FIGUEROA                     ST</t>
  </si>
  <si>
    <t>900 N  LA BREA                      AV</t>
  </si>
  <si>
    <t>0329 1813 0913 0400 2000</t>
  </si>
  <si>
    <t>17700    MARTHA                       ST</t>
  </si>
  <si>
    <t>84TH                         PL</t>
  </si>
  <si>
    <t>6600    HOLLYWOOD                    BL</t>
  </si>
  <si>
    <t>0913 2000 0329 1813 0202</t>
  </si>
  <si>
    <t>7200    BRYNHURST                    AV</t>
  </si>
  <si>
    <t>15200    DICKENS                      ST</t>
  </si>
  <si>
    <t>0444 0416 0446 0432 0342 1210 0919 0913 0361</t>
  </si>
  <si>
    <t>600 N  NEW HAMPSHIRE                AV</t>
  </si>
  <si>
    <t>0334 0329 0443 0913 1259 1300 1309</t>
  </si>
  <si>
    <t>4000    STEVELY                      AV</t>
  </si>
  <si>
    <t>1822 0601 0329 1309</t>
  </si>
  <si>
    <t>1202 0446</t>
  </si>
  <si>
    <t>2000 S  CENTRAL                      AV</t>
  </si>
  <si>
    <t>2005 0344 0385 1300</t>
  </si>
  <si>
    <t>1200    PACIFIC COAST                HY</t>
  </si>
  <si>
    <t>25900    BELLE PORTE                  AV</t>
  </si>
  <si>
    <t>2000 1813 1814 0913 1239 0416</t>
  </si>
  <si>
    <t>100 W  5TH                          ST</t>
  </si>
  <si>
    <t>6800    VAN NUYS                     BL</t>
  </si>
  <si>
    <t>600 W  40TH                         PL</t>
  </si>
  <si>
    <t>5200    FRANKLIN                     AV</t>
  </si>
  <si>
    <t>400 N  CONCORD                      ST</t>
  </si>
  <si>
    <t>0906 0444 1822 0334 0387 1414</t>
  </si>
  <si>
    <t>18400    COLLINS                      ST</t>
  </si>
  <si>
    <t>0325 2024</t>
  </si>
  <si>
    <t>5700 N  SEPULVEDA                    BL</t>
  </si>
  <si>
    <t>MAGNOLIA</t>
  </si>
  <si>
    <t>WOODMAN</t>
  </si>
  <si>
    <t>0421 1309</t>
  </si>
  <si>
    <t>13300    MOORPARK                     ST</t>
  </si>
  <si>
    <t>2031 0416 0449 2000 1814 0913 0446 0445 1506 0334</t>
  </si>
  <si>
    <t>700 N  MARTEL                       AV</t>
  </si>
  <si>
    <t>4700    SAN VICENTE                  BL</t>
  </si>
  <si>
    <t>1822 1300</t>
  </si>
  <si>
    <t>5600    SATURN                       ST</t>
  </si>
  <si>
    <t>1202 0930 0928 0100</t>
  </si>
  <si>
    <t>10600    CUSHDON                      AV</t>
  </si>
  <si>
    <t>600    ALPINE                       ST</t>
  </si>
  <si>
    <t>11700 W  PICO                         BL</t>
  </si>
  <si>
    <t>1501 1402 1409</t>
  </si>
  <si>
    <t>7100    MAMMOTH                      AV</t>
  </si>
  <si>
    <t>0913 2000 0444 1813 1300</t>
  </si>
  <si>
    <t>1300    JAMES M WOOD                 BL</t>
  </si>
  <si>
    <t>6200 S  VAN NESS                     AV</t>
  </si>
  <si>
    <t>0344 0334 1822 1202</t>
  </si>
  <si>
    <t>SATICOY</t>
  </si>
  <si>
    <t>1822 0344 1606 1309</t>
  </si>
  <si>
    <t>8400 S  FIGUEROA                     ST</t>
  </si>
  <si>
    <t>29TH                         ST</t>
  </si>
  <si>
    <t>GRIFFITH</t>
  </si>
  <si>
    <t>100 S  ROBERTSON                    BL</t>
  </si>
  <si>
    <t>2000 0913 0448 0444 0408 1814</t>
  </si>
  <si>
    <t>1100 N  KENMORE                      AV</t>
  </si>
  <si>
    <t>1906 0913 0601 1237</t>
  </si>
  <si>
    <t>5400    BARTON                       AV</t>
  </si>
  <si>
    <t>1202 1218 0416 1822</t>
  </si>
  <si>
    <t>0100 0377 0935 1822</t>
  </si>
  <si>
    <t>14600    HAYNES                       ST</t>
  </si>
  <si>
    <t>100 N  HAYWORTH                     AV</t>
  </si>
  <si>
    <t>1300 1402 1501</t>
  </si>
  <si>
    <t>1500    GREENFIELD                   AV</t>
  </si>
  <si>
    <t>0344 1822 1313</t>
  </si>
  <si>
    <t>59TH                         PL</t>
  </si>
  <si>
    <t>1402 0334 0917 1266 1822 2004 0445</t>
  </si>
  <si>
    <t>LEWD CONDUCT</t>
  </si>
  <si>
    <t>1822 1309 0528 0529</t>
  </si>
  <si>
    <t>2900 S  HOOVER                       ST</t>
  </si>
  <si>
    <t>1700    TAFT                         AV</t>
  </si>
  <si>
    <t>1200 W  190TH                        ST</t>
  </si>
  <si>
    <t>0416 0408 2000 1813 1814 0913</t>
  </si>
  <si>
    <t>4000 S  VAN NESS                     AV</t>
  </si>
  <si>
    <t>2900 S  NORMANDIE                    AV</t>
  </si>
  <si>
    <t>2004 2002 0913 1414 1218 0416</t>
  </si>
  <si>
    <t>14400    KITTRIDGE                    ST</t>
  </si>
  <si>
    <t>0344 0325 1822</t>
  </si>
  <si>
    <t>6800 W  HOLLYWOOD                    BL</t>
  </si>
  <si>
    <t>6100    ALCOTT                       ST</t>
  </si>
  <si>
    <t>2000 0400 1814 0408</t>
  </si>
  <si>
    <t>5200    HOLLYWOOD                    BL</t>
  </si>
  <si>
    <t>1202 0344 0346</t>
  </si>
  <si>
    <t>ROSCOMARE                    RD</t>
  </si>
  <si>
    <t>LINDA FLORA                  DR</t>
  </si>
  <si>
    <t>0344 0377 2032</t>
  </si>
  <si>
    <t>7000    BERTRAND                     AV</t>
  </si>
  <si>
    <t>1310 0302 1100 1822 0906</t>
  </si>
  <si>
    <t>0913 0400 0416</t>
  </si>
  <si>
    <t>1600    SILVER OAK                   TR</t>
  </si>
  <si>
    <t>MOSS                         AV</t>
  </si>
  <si>
    <t>AVENUE 33</t>
  </si>
  <si>
    <t>0329 0344 1606</t>
  </si>
  <si>
    <t>6000 W  JEFFERSON                    BL</t>
  </si>
  <si>
    <t>4800 N  MENDOTA                      AV</t>
  </si>
  <si>
    <t>14000    ARCHWOOD                     ST</t>
  </si>
  <si>
    <t>0385 1822 1300 0344</t>
  </si>
  <si>
    <t>900 W  TEMPLE                       ST</t>
  </si>
  <si>
    <t>0602 0913 2021</t>
  </si>
  <si>
    <t>7900 S  VERMONT                      AV</t>
  </si>
  <si>
    <t>0334 0432 1822 2004</t>
  </si>
  <si>
    <t>11900    WILSHIRE                     BL</t>
  </si>
  <si>
    <t>0913 0416 2024 1206 0445</t>
  </si>
  <si>
    <t>LINDLEY</t>
  </si>
  <si>
    <t>VANOWEN</t>
  </si>
  <si>
    <t>0400 0416 1822 0334 0421</t>
  </si>
  <si>
    <t>80TH                         ST</t>
  </si>
  <si>
    <t>2700    FOLSOM                       ST</t>
  </si>
  <si>
    <t>1822 1420 1608 0344</t>
  </si>
  <si>
    <t>1814 0448 2000</t>
  </si>
  <si>
    <t>1400    HAUSER                       BL</t>
  </si>
  <si>
    <t>600 S  MISSION                      RD</t>
  </si>
  <si>
    <t>0416 0400 0448 1822 1402</t>
  </si>
  <si>
    <t>STOCKER</t>
  </si>
  <si>
    <t>DEGNAN</t>
  </si>
  <si>
    <t>5200 W  20TH                         ST</t>
  </si>
  <si>
    <t>0400 0416</t>
  </si>
  <si>
    <t>11700 W  OLYMPIC                      BL</t>
  </si>
  <si>
    <t>1202 0421 0432 0603 0361 2038</t>
  </si>
  <si>
    <t>300 E  GAGE                         AV</t>
  </si>
  <si>
    <t>0352 1822 0344 0329 1609</t>
  </si>
  <si>
    <t>200 E  82ND                         ST</t>
  </si>
  <si>
    <t>1606 0344 1822</t>
  </si>
  <si>
    <t>10300    TENNESSEE                    AV</t>
  </si>
  <si>
    <t>0421 0445 0334 0913</t>
  </si>
  <si>
    <t>15000    SUNSTONE                     PL</t>
  </si>
  <si>
    <t>1607 1402 1822 0329 1420</t>
  </si>
  <si>
    <t>7800    RESEDA                       BL</t>
  </si>
  <si>
    <t>0400 0416 1218 0913 2004</t>
  </si>
  <si>
    <t>4100    BRUNSWICK                    AV</t>
  </si>
  <si>
    <t>0444 0431 0429 0417 0913 1414</t>
  </si>
  <si>
    <t>1300 S  FLOWER                       ST</t>
  </si>
  <si>
    <t>1402 1822 0344 0400 0432 0312 0353 0384 0342</t>
  </si>
  <si>
    <t>SEWARD</t>
  </si>
  <si>
    <t>0603 1202</t>
  </si>
  <si>
    <t>2700    CINCINNATI                   ST</t>
  </si>
  <si>
    <t>0913 0416 1820 2004</t>
  </si>
  <si>
    <t>1200 S  ALVARADO                     ST</t>
  </si>
  <si>
    <t>17600    SHERMAN                      WY</t>
  </si>
  <si>
    <t>1822 1602 1420</t>
  </si>
  <si>
    <t>WOODLEY                      AV</t>
  </si>
  <si>
    <t>BASSETT                      ST</t>
  </si>
  <si>
    <t>VERNON</t>
  </si>
  <si>
    <t>0329 1605 1609 0321 0325 1822</t>
  </si>
  <si>
    <t>0325 0342</t>
  </si>
  <si>
    <t>7300 W  MELROSE                      AV</t>
  </si>
  <si>
    <t>1822 0329 2004</t>
  </si>
  <si>
    <t>200    ORD                          ST</t>
  </si>
  <si>
    <t>HARDWARE/BUILDING SUPPLY</t>
  </si>
  <si>
    <t>4500 W  PICO                         BL</t>
  </si>
  <si>
    <t>800 W  6TH                          ST</t>
  </si>
  <si>
    <t>ELYSIAN PARK</t>
  </si>
  <si>
    <t>BOYLSTON</t>
  </si>
  <si>
    <t>2000 W  76TH                         ST</t>
  </si>
  <si>
    <t>1822 0906 0432 1309</t>
  </si>
  <si>
    <t>STANFORD</t>
  </si>
  <si>
    <t>800 W  10TH                         ST</t>
  </si>
  <si>
    <t>1309 2038</t>
  </si>
  <si>
    <t>1600    251ST                        ST</t>
  </si>
  <si>
    <t>0913 0329 1236 0358 0603 0361 1420 1275</t>
  </si>
  <si>
    <t>5900    RESEDA                       BL</t>
  </si>
  <si>
    <t>3200    BETTY                        DR</t>
  </si>
  <si>
    <t>1822 1218 0416 0445 1402</t>
  </si>
  <si>
    <t>300 N  WESTMORELAND                 AV</t>
  </si>
  <si>
    <t>0344 1822 1609 0329</t>
  </si>
  <si>
    <t>4100 S  FIGUEROA                     ST</t>
  </si>
  <si>
    <t>100 S  CARMELINA                    AV</t>
  </si>
  <si>
    <t>0416 1822 0429</t>
  </si>
  <si>
    <t>1822 1240 0344 0302 0355 0334 0330 0916</t>
  </si>
  <si>
    <t>78TH                         ST</t>
  </si>
  <si>
    <t>2038 0913 1814</t>
  </si>
  <si>
    <t>1000 N  AVENUE 51</t>
  </si>
  <si>
    <t>0321 1822 1300 0344</t>
  </si>
  <si>
    <t>3400    WHITE ROSE                   WY</t>
  </si>
  <si>
    <t>2000 1814 0444 0448 0913 1202</t>
  </si>
  <si>
    <t>6400 S  DENKER                       AV</t>
  </si>
  <si>
    <t>1402 0334 0344 0302 0443 0416 0321 0342 1822 0917</t>
  </si>
  <si>
    <t>MARTIN LUTHER KING JR</t>
  </si>
  <si>
    <t>6800    11TH                         AV</t>
  </si>
  <si>
    <t>1202 0913 1810 0416 0446 0305 0417</t>
  </si>
  <si>
    <t>1300    CONNECTICUT                  ST</t>
  </si>
  <si>
    <t>NORTON                       AV</t>
  </si>
  <si>
    <t>700 W  30TH                         ST</t>
  </si>
  <si>
    <t>0913 2003 2029 0443 0361</t>
  </si>
  <si>
    <t>STAPLES CENTER *</t>
  </si>
  <si>
    <t>1100 S  FIGUEROA                     ST</t>
  </si>
  <si>
    <t>1822 0342 0202 0416 0446</t>
  </si>
  <si>
    <t>COLISEUM                     ST</t>
  </si>
  <si>
    <t>1202 0432 0416 0429 0319 0443 1822</t>
  </si>
  <si>
    <t>5800 S  VERMONT                      AV</t>
  </si>
  <si>
    <t>1700 W  45TH                         ST</t>
  </si>
  <si>
    <t>2900    LOS FELIZ                    BL</t>
  </si>
  <si>
    <t>13400    BURBANK                      BL</t>
  </si>
  <si>
    <t>2049 0910</t>
  </si>
  <si>
    <t>WESTWOOD</t>
  </si>
  <si>
    <t>0334 1822 0443</t>
  </si>
  <si>
    <t>0358 1606 0397 1309 1602</t>
  </si>
  <si>
    <t>1600 W  204TH                        ST</t>
  </si>
  <si>
    <t>1822 1309 0342 0344 1607 1302</t>
  </si>
  <si>
    <t>200 N  BIXEL                        ST</t>
  </si>
  <si>
    <t>600    SAN BENITO                   ST</t>
  </si>
  <si>
    <t>4100    GLENALBYN                    DR</t>
  </si>
  <si>
    <t>RIVERSIDE                    DR</t>
  </si>
  <si>
    <t>MURIETTA                     AV</t>
  </si>
  <si>
    <t>10300    ILONA                        AV</t>
  </si>
  <si>
    <t>1402 0431 2004 1822</t>
  </si>
  <si>
    <t>CAUSTIC CHEMICAL/POISON</t>
  </si>
  <si>
    <t>14200 W  VENTURA                      BL</t>
  </si>
  <si>
    <t>0400 0416 1822 1202 0429 1028</t>
  </si>
  <si>
    <t>500 W  84TH                         ST</t>
  </si>
  <si>
    <t>1202 1218 2004 0444 0416</t>
  </si>
  <si>
    <t>0400 0416 1810 0913</t>
  </si>
  <si>
    <t>900 N  GOWER                        ST</t>
  </si>
  <si>
    <t>0344 1602</t>
  </si>
  <si>
    <t>900 S  SOTO                         ST</t>
  </si>
  <si>
    <t>0344 0910</t>
  </si>
  <si>
    <t>MTA - BLUE LINE - WASHINGTON</t>
  </si>
  <si>
    <t>1900    LONG BEACH                   AV</t>
  </si>
  <si>
    <t>1601 1606 1202 1205 2037 2042 1822 0314</t>
  </si>
  <si>
    <t>6800    FOUNTAIN                     AV</t>
  </si>
  <si>
    <t>0913 1814 1906</t>
  </si>
  <si>
    <t>3800    SCADLOCK                     LN</t>
  </si>
  <si>
    <t>2000 0913 1814 0416 0446 0344 0354 1240</t>
  </si>
  <si>
    <t>3500 W  FLORENCE                     AV</t>
  </si>
  <si>
    <t>0344 1300 1609 1402</t>
  </si>
  <si>
    <t>700 N  LA CIENEGA                   BL</t>
  </si>
  <si>
    <t>1822 0400 0334 1402 2004</t>
  </si>
  <si>
    <t>4700    CRYSTAL SPRINGS              DR</t>
  </si>
  <si>
    <t>2500 W  FLORENCE                     AV</t>
  </si>
  <si>
    <t>0329 0913 0344 0202 1420</t>
  </si>
  <si>
    <t>17400 W  VENTURA                      BL</t>
  </si>
  <si>
    <t>0319 0359 0369 0444 1822 1309 0605</t>
  </si>
  <si>
    <t>3700    SANTA ROSALIA                DR</t>
  </si>
  <si>
    <t>1822 0329 1414</t>
  </si>
  <si>
    <t>18900 W  VENTURA                      BL</t>
  </si>
  <si>
    <t>200 N  BOYLSTON                     ST</t>
  </si>
  <si>
    <t>700 N  VISTA                        ST</t>
  </si>
  <si>
    <t>1419 1407 1822 0342 0325 0344 0302 0337 0906</t>
  </si>
  <si>
    <t>1200    BELLEVUE                     AV</t>
  </si>
  <si>
    <t>HART                         ST</t>
  </si>
  <si>
    <t>400 N  AVENUE 50</t>
  </si>
  <si>
    <t>5300    YARMOUTH                     AV</t>
  </si>
  <si>
    <t>2004 1822 0416 0446 1309</t>
  </si>
  <si>
    <t>3300 W  43RD                         ST</t>
  </si>
  <si>
    <t>2000 0400 0416 0431 0913 1814</t>
  </si>
  <si>
    <t>FRANKLIN</t>
  </si>
  <si>
    <t>0344 0397 1602 1822</t>
  </si>
  <si>
    <t>0500 0360 0527 0913 1402</t>
  </si>
  <si>
    <t>1000    MARK                         ST</t>
  </si>
  <si>
    <t>1420 1822 0344</t>
  </si>
  <si>
    <t>400    BEIRUT                       AV</t>
  </si>
  <si>
    <t>0416 0344</t>
  </si>
  <si>
    <t>HAYWORTH</t>
  </si>
  <si>
    <t>0515 0913 1259</t>
  </si>
  <si>
    <t>1800    YOSEMITE                     DR</t>
  </si>
  <si>
    <t>10400    WILSHIRE                     BL</t>
  </si>
  <si>
    <t>PEEPING TOM</t>
  </si>
  <si>
    <t>7100    HILLSIDE                     AV</t>
  </si>
  <si>
    <t>1402 1415 1822 0400 0334 0432 0527 1218</t>
  </si>
  <si>
    <t>PARK VIEW                    ST</t>
  </si>
  <si>
    <t>0913 1820 0344 1202</t>
  </si>
  <si>
    <t>800 W  68TH                         ST</t>
  </si>
  <si>
    <t>1300 1822 0344</t>
  </si>
  <si>
    <t>14300    FRIAR                        ST</t>
  </si>
  <si>
    <t>1817 0923</t>
  </si>
  <si>
    <t>4000    BRUNSWICK                    AV</t>
  </si>
  <si>
    <t>0305 0445 0416 0913 0361</t>
  </si>
  <si>
    <t>1000 S  WESTLAKE                     AV</t>
  </si>
  <si>
    <t>0913 0416 0429</t>
  </si>
  <si>
    <t>WHITTIER</t>
  </si>
  <si>
    <t>COSTELLO                     AV</t>
  </si>
  <si>
    <t>OXNARD                       ST</t>
  </si>
  <si>
    <t>0401 1814</t>
  </si>
  <si>
    <t>0325 0352 1822 0104</t>
  </si>
  <si>
    <t>0913 0416 0445 1309</t>
  </si>
  <si>
    <t>4100    CRENSHAW                     BL</t>
  </si>
  <si>
    <t>1400 W  65TH                         ST</t>
  </si>
  <si>
    <t>2000 0400 1814 0913</t>
  </si>
  <si>
    <t>6200    LA MIRADA                    AV</t>
  </si>
  <si>
    <t>1500    ARGYLE                       AV</t>
  </si>
  <si>
    <t>0400 0416 0605 1822</t>
  </si>
  <si>
    <t>7300 W  SUNSET                       BL</t>
  </si>
  <si>
    <t>1300 0329 1822 1252</t>
  </si>
  <si>
    <t>500    WITMER                       ST</t>
  </si>
  <si>
    <t>0913 2000 0416 1601 1814</t>
  </si>
  <si>
    <t>LAKE</t>
  </si>
  <si>
    <t>6100    PACKARD                      ST</t>
  </si>
  <si>
    <t>0329 0913 1814 2000</t>
  </si>
  <si>
    <t>6500    BALBOA                       BL</t>
  </si>
  <si>
    <t>200 S  MAIN                         ST</t>
  </si>
  <si>
    <t>7200 S  FIGUEROA                     ST</t>
  </si>
  <si>
    <t>3100    VAN BUREN                    PL</t>
  </si>
  <si>
    <t>0400 1822 0329</t>
  </si>
  <si>
    <t>LIBRARY</t>
  </si>
  <si>
    <t>0342 0344 0385 1300 0209 0416 1313</t>
  </si>
  <si>
    <t>23900    WESTERN                      AV</t>
  </si>
  <si>
    <t>1202 0356 0361 0913</t>
  </si>
  <si>
    <t>800 W  65TH                         ST</t>
  </si>
  <si>
    <t>KIDNAPPING</t>
  </si>
  <si>
    <t>0418 1300 0423 0438</t>
  </si>
  <si>
    <t>YORK                         BL</t>
  </si>
  <si>
    <t>MESA                         AV</t>
  </si>
  <si>
    <t>1202 0344 1822</t>
  </si>
  <si>
    <t>FURNITURE STORE</t>
  </si>
  <si>
    <t>8000 S  BROADWAY</t>
  </si>
  <si>
    <t>100 S  AVE 55</t>
  </si>
  <si>
    <t>14500    VOSE                         ST</t>
  </si>
  <si>
    <t>0361 0913 1268</t>
  </si>
  <si>
    <t>1100 N  GOWER                        ST</t>
  </si>
  <si>
    <t>1300    MCDONALD                     AV</t>
  </si>
  <si>
    <t>20900    BRIGHTON                     AV</t>
  </si>
  <si>
    <t>1202 0100 0913 0923</t>
  </si>
  <si>
    <t>1000    HARBOR HEIGHTS               DR</t>
  </si>
  <si>
    <t>1100 W  20TH                         ST</t>
  </si>
  <si>
    <t>0344 1608 0358</t>
  </si>
  <si>
    <t>5600    AIRDROME                     ST</t>
  </si>
  <si>
    <t>4200    VIA MARISOL</t>
  </si>
  <si>
    <t>5700    CARLTON                      WY</t>
  </si>
  <si>
    <t>800    YALE                         ST</t>
  </si>
  <si>
    <t>1ST</t>
  </si>
  <si>
    <t>0444 0553 1251 1259 0913</t>
  </si>
  <si>
    <t>300 E  ANAHEIM                      ST</t>
  </si>
  <si>
    <t>0400 0913 0416 1414 1202</t>
  </si>
  <si>
    <t>18500    SHERMAN                      WY</t>
  </si>
  <si>
    <t>1822 0605 0416 0446</t>
  </si>
  <si>
    <t>LA CIENEGA                   BL</t>
  </si>
  <si>
    <t>400 E  L                            ST</t>
  </si>
  <si>
    <t>1307 0329 1822 1609 0344</t>
  </si>
  <si>
    <t>5000    2ND                          AV</t>
  </si>
  <si>
    <t>OHIO                         AV</t>
  </si>
  <si>
    <t>MANNING                      AV</t>
  </si>
  <si>
    <t>200 W  ADAMS                        BL</t>
  </si>
  <si>
    <t>0329 1238 1202 0913</t>
  </si>
  <si>
    <t>3800    POTOMAC                      AV</t>
  </si>
  <si>
    <t>0913 2004 1218 1100 1242 0302 0334 2000</t>
  </si>
  <si>
    <t>SHOTGUN</t>
  </si>
  <si>
    <t>800 E  16TH                         ST</t>
  </si>
  <si>
    <t>1300 S  CLOVERDALE                   AV</t>
  </si>
  <si>
    <t>1814 2000 0446 0416 2002 0344 0913</t>
  </si>
  <si>
    <t>200 W  71ST                         ST</t>
  </si>
  <si>
    <t>1202 0329 1601 1822</t>
  </si>
  <si>
    <t>2300 S  ALMA                         ST</t>
  </si>
  <si>
    <t>1202 1420 1822 0329 1414</t>
  </si>
  <si>
    <t>17900    EMELITA                      ST</t>
  </si>
  <si>
    <t>0344 1202 1300 1607 1822</t>
  </si>
  <si>
    <t>2500 S  BRONSON                      AV</t>
  </si>
  <si>
    <t>0344 1402 1822 1300 1605</t>
  </si>
  <si>
    <t>800 S  HILL                         ST</t>
  </si>
  <si>
    <t>0913 2000 1813 0416 0446</t>
  </si>
  <si>
    <t>4800 S  SAN PEDRO                    ST</t>
  </si>
  <si>
    <t>1813 1814 1206 2002 0416</t>
  </si>
  <si>
    <t>2400 W  54TH                         ST</t>
  </si>
  <si>
    <t>0913 2038 0334 0416 0400 2000 1814 1402</t>
  </si>
  <si>
    <t>1400 W  10TH                         PL</t>
  </si>
  <si>
    <t>2004 0334 0913 1218</t>
  </si>
  <si>
    <t>7900 S  WESTERN                      AV</t>
  </si>
  <si>
    <t>2000 1218 2004 0907 0411 0913</t>
  </si>
  <si>
    <t>400 S  MAIN                         ST</t>
  </si>
  <si>
    <t>1100 S  OGDEN                        DR</t>
  </si>
  <si>
    <t>0913 1814 0344 0444 2000 1601</t>
  </si>
  <si>
    <t>200    WITMER                       ST</t>
  </si>
  <si>
    <t>CRIMINAL HOMICIDE</t>
  </si>
  <si>
    <t>1218 1402 2004 0411 1822</t>
  </si>
  <si>
    <t>STAIRWELL*</t>
  </si>
  <si>
    <t>300 S  OLIVE                        ST</t>
  </si>
  <si>
    <t>0913 0344 1817 0416</t>
  </si>
  <si>
    <t>300 N  NEW HAMPSHIRE                AV</t>
  </si>
  <si>
    <t>6500    LONGRIDGE                    AV</t>
  </si>
  <si>
    <t>6400    LA MIRADA                    AV</t>
  </si>
  <si>
    <t>2000 1814 0913 0400 0329</t>
  </si>
  <si>
    <t>8900 S  SAINT ANDREWS                PL</t>
  </si>
  <si>
    <t>2000 1210 0913 1241 0448 1300</t>
  </si>
  <si>
    <t>RAMPART</t>
  </si>
  <si>
    <t>COUNCIL</t>
  </si>
  <si>
    <t>15000    MARLIN                       PL</t>
  </si>
  <si>
    <t>1200 N  ORANGE                       DR</t>
  </si>
  <si>
    <t>1307 0329</t>
  </si>
  <si>
    <t>2100    PORTLAND                     ST</t>
  </si>
  <si>
    <t>2700 N  SAN FERNANDO                 RD</t>
  </si>
  <si>
    <t>1300 1602 0344 0385</t>
  </si>
  <si>
    <t>800    DOWNEY                       WY</t>
  </si>
  <si>
    <t>0329 0400 0416 1310 1822 0345 0446</t>
  </si>
  <si>
    <t>ORANGE                       DR</t>
  </si>
  <si>
    <t>700 W  40TH                         ST</t>
  </si>
  <si>
    <t>1100 W  28TH                         ST</t>
  </si>
  <si>
    <t>1100 S  FAIRFAX                      AV</t>
  </si>
  <si>
    <t>0449 0443 0305 0913 2004</t>
  </si>
  <si>
    <t>2600 S  CORNING                      ST</t>
  </si>
  <si>
    <t>0358 1607 1822 0321 0329 0344</t>
  </si>
  <si>
    <t>1400 W  49TH                         ST</t>
  </si>
  <si>
    <t>1206 1218 0334 0411 0445 0369 1817 0443 0913</t>
  </si>
  <si>
    <t>VALENCIA</t>
  </si>
  <si>
    <t>0400 0416 0429 1822 1309</t>
  </si>
  <si>
    <t>4400    EAGLE ROCK                   BL</t>
  </si>
  <si>
    <t>1700 N  MARIPOSA                     AV</t>
  </si>
  <si>
    <t>0397 1822 0344 0358</t>
  </si>
  <si>
    <t>STORAGE SHED</t>
  </si>
  <si>
    <t>1300    COLORADO                     BL</t>
  </si>
  <si>
    <t>1822 0344 0385 1402</t>
  </si>
  <si>
    <t>1100 W  71ST                         ST</t>
  </si>
  <si>
    <t>1400 W  227TH                        ST</t>
  </si>
  <si>
    <t>0701 0800 1210</t>
  </si>
  <si>
    <t>1600 W  11TH                         PL</t>
  </si>
  <si>
    <t>3300    WHITTIER                     BL</t>
  </si>
  <si>
    <t>1822 1420 0329 1402 0344 2004</t>
  </si>
  <si>
    <t>6500    LA MIRADA                    AV</t>
  </si>
  <si>
    <t>0913 2002 2000 1813 1206 0416 1601</t>
  </si>
  <si>
    <t>MADISON</t>
  </si>
  <si>
    <t>MARATHON</t>
  </si>
  <si>
    <t>48TH</t>
  </si>
  <si>
    <t>CEDROS</t>
  </si>
  <si>
    <t>FRIAR</t>
  </si>
  <si>
    <t>0913 1823 0372 0416 0445 0917 0359</t>
  </si>
  <si>
    <t>FIXED OBJECT</t>
  </si>
  <si>
    <t>5900    BALBOA                       BL</t>
  </si>
  <si>
    <t>0344 1822 0352 0910 2034 1218</t>
  </si>
  <si>
    <t>CENTRAL</t>
  </si>
  <si>
    <t>0913 0416 1202 1810 1270 0906</t>
  </si>
  <si>
    <t>7700    CORBIN                       AV</t>
  </si>
  <si>
    <t>1402 1822 0443</t>
  </si>
  <si>
    <t>8500 S  VERMONT                      AV</t>
  </si>
  <si>
    <t>0385 0344</t>
  </si>
  <si>
    <t>800    SOLANO                       AV</t>
  </si>
  <si>
    <t>0448 1822 0416 0446 0356 0910 2050 2052 2003</t>
  </si>
  <si>
    <t>0913 2038 0377 0400 0344 2000 1814</t>
  </si>
  <si>
    <t>MCDONALD                     AV</t>
  </si>
  <si>
    <t>PACIFIC COAST                HY</t>
  </si>
  <si>
    <t>0927 1822</t>
  </si>
  <si>
    <t>6300 W  6TH                          ST</t>
  </si>
  <si>
    <t>0329 0332</t>
  </si>
  <si>
    <t>1600 W  JEFFERSON                    BL</t>
  </si>
  <si>
    <t>0329 0910 1238 2051</t>
  </si>
  <si>
    <t>500 S  OLIVE                        ST</t>
  </si>
  <si>
    <t>0602 0558 0416 0446 0417 0913</t>
  </si>
  <si>
    <t>700 S  ALVARADO                     ST</t>
  </si>
  <si>
    <t>7900    MELROSE                      AV</t>
  </si>
  <si>
    <t>100 N  PLYMOUTH                     BL</t>
  </si>
  <si>
    <t>1402 0416 2034 2004 1822</t>
  </si>
  <si>
    <t>BONNIE BRAE</t>
  </si>
  <si>
    <t>1300 1606 0344</t>
  </si>
  <si>
    <t>1100 S  STANLEY                      AV</t>
  </si>
  <si>
    <t>2011 1252 1817 0913</t>
  </si>
  <si>
    <t>2000 0913 1814 0444</t>
  </si>
  <si>
    <t>500 W  60TH                         ST</t>
  </si>
  <si>
    <t>1402 0329 0344 1607</t>
  </si>
  <si>
    <t>1800 E  WASHINGTON                   BL</t>
  </si>
  <si>
    <t>2000 0913 1814 1243 0400 0334</t>
  </si>
  <si>
    <t>200 N  CHICAGO                      ST</t>
  </si>
  <si>
    <t>0344 0352 1822</t>
  </si>
  <si>
    <t>0416 1202 2021 0913</t>
  </si>
  <si>
    <t>6300    BUDLONG                      AV</t>
  </si>
  <si>
    <t>4100    SEQUOIA                      ST</t>
  </si>
  <si>
    <t>0329 0202</t>
  </si>
  <si>
    <t>1700    ENSLEY                       AV</t>
  </si>
  <si>
    <t>7800 W  MELROSE                      AV</t>
  </si>
  <si>
    <t>3500 W  17TH                         ST</t>
  </si>
  <si>
    <t>2000 S  SHERBOURNE                   DR</t>
  </si>
  <si>
    <t>800 W  71ST                         ST</t>
  </si>
  <si>
    <t>0344 0352 1609 1307 1822 0216 0329</t>
  </si>
  <si>
    <t>0400 0416 0913 1259 1813</t>
  </si>
  <si>
    <t>4400    LA CLEDE                     AV</t>
  </si>
  <si>
    <t>0334 1309 1206 0913 0602 0554 2002</t>
  </si>
  <si>
    <t>SEMI-AUTOMATIC RIFLE</t>
  </si>
  <si>
    <t>25600    PRESIDENT                    AV</t>
  </si>
  <si>
    <t>1500 W  81ST                         ST</t>
  </si>
  <si>
    <t>1822 0906 1407 1100 0450 0399</t>
  </si>
  <si>
    <t>2600    ROSEVIEW                     AV</t>
  </si>
  <si>
    <t>0421 0422 1822</t>
  </si>
  <si>
    <t>5500    VIRGINIA                     AV</t>
  </si>
  <si>
    <t>76TH</t>
  </si>
  <si>
    <t>MCKINLEY</t>
  </si>
  <si>
    <t>1309 0430 0302 0355 0344 1310 1822</t>
  </si>
  <si>
    <t>0444 1309 1814 2000 0448</t>
  </si>
  <si>
    <t>1300    FIGUEROA                     PL</t>
  </si>
  <si>
    <t>COMMERCIAL</t>
  </si>
  <si>
    <t>VIGNES</t>
  </si>
  <si>
    <t>1400 W  190TH                        ST</t>
  </si>
  <si>
    <t>0344 1218 0913</t>
  </si>
  <si>
    <t>11500    SAN VICENTE                  BL</t>
  </si>
  <si>
    <t>2004 1822 0416 0344 0400</t>
  </si>
  <si>
    <t>YUCCA</t>
  </si>
  <si>
    <t>1300 1822 1606 0344 0321</t>
  </si>
  <si>
    <t>HIGH-RISE BUILDING</t>
  </si>
  <si>
    <t>1200 S  HOPE                         ST</t>
  </si>
  <si>
    <t>1300 N  AVALON                       BL</t>
  </si>
  <si>
    <t>2038 1236</t>
  </si>
  <si>
    <t>11300    CHALON                       RD</t>
  </si>
  <si>
    <t>4000    CRENSHAW                     BL</t>
  </si>
  <si>
    <t>1900 N  MARIANNA                     AV</t>
  </si>
  <si>
    <t>0216 0561 2004 2038</t>
  </si>
  <si>
    <t>14500    SHERMAN                      WY</t>
  </si>
  <si>
    <t>16800    VANOWEN                      ST</t>
  </si>
  <si>
    <t>0416 0432 0913 1243 1813 2000 0447</t>
  </si>
  <si>
    <t>1500 S  WEYMOUTH                     PL</t>
  </si>
  <si>
    <t>1402 0305 0411 0344 0390 1822</t>
  </si>
  <si>
    <t>5800    SANTA MONICA                 BL</t>
  </si>
  <si>
    <t>0913 0602 1259 1251 0552 0416 0445 1402</t>
  </si>
  <si>
    <t>BELT FLAILING INSTRUMENT/CHAIN</t>
  </si>
  <si>
    <t>1200 S  WESTLAKE                     AV</t>
  </si>
  <si>
    <t>1814 0913 0334 0449 2000</t>
  </si>
  <si>
    <t>0416 0917 1212 0447 1822</t>
  </si>
  <si>
    <t>S  WESTGATE                     AV</t>
  </si>
  <si>
    <t>IOWA                         AV</t>
  </si>
  <si>
    <t>1501 1420</t>
  </si>
  <si>
    <t>4000    LOS FELIZ                    BL</t>
  </si>
  <si>
    <t>1218 0416 1822 2033</t>
  </si>
  <si>
    <t>1202 0344 1309 1822</t>
  </si>
  <si>
    <t>FEDERAL</t>
  </si>
  <si>
    <t>MISSISSIPPI</t>
  </si>
  <si>
    <t>1608 0385</t>
  </si>
  <si>
    <t>1906 1822</t>
  </si>
  <si>
    <t>1000 W  10TH                         ST</t>
  </si>
  <si>
    <t>0444 0400 0429 0554 0913 2002 0602</t>
  </si>
  <si>
    <t>6500    WOODLEY                      AV</t>
  </si>
  <si>
    <t>2200 E  I                            ST</t>
  </si>
  <si>
    <t>500 S  CARONDELET                   ST</t>
  </si>
  <si>
    <t>1822 0100 1402</t>
  </si>
  <si>
    <t>WITMER</t>
  </si>
  <si>
    <t>300 S  FULLER                       AV</t>
  </si>
  <si>
    <t>1100 0913 0334 0450 0329 1402 1817</t>
  </si>
  <si>
    <t>1822 0601</t>
  </si>
  <si>
    <t>0906 1402 1212 2004 1822 1809 0915 0334 0359</t>
  </si>
  <si>
    <t>1414 1407 1822 0907 1402 0450 0906</t>
  </si>
  <si>
    <t>ELMYRA                       ST</t>
  </si>
  <si>
    <t>N  MAIN                         ST</t>
  </si>
  <si>
    <t>1609 0386 0344 1307 0329 1822</t>
  </si>
  <si>
    <t>200 E  7TH                          ST</t>
  </si>
  <si>
    <t>1822 1218</t>
  </si>
  <si>
    <t>0325 2004</t>
  </si>
  <si>
    <t>700 W  7TH                          ST</t>
  </si>
  <si>
    <t>3900 S  NORMANDIE                    AV</t>
  </si>
  <si>
    <t>300 S  HOPE                         ST</t>
  </si>
  <si>
    <t>1307 1609 0344 0329 1822</t>
  </si>
  <si>
    <t>18TH                         ST</t>
  </si>
  <si>
    <t>S  LA BREA</t>
  </si>
  <si>
    <t>S  SYCAMORE</t>
  </si>
  <si>
    <t>0400 0561</t>
  </si>
  <si>
    <t>1400    EAGLE VISTA                  DR</t>
  </si>
  <si>
    <t>GARNET</t>
  </si>
  <si>
    <t>ORME</t>
  </si>
  <si>
    <t>600    HAUSER                       BL</t>
  </si>
  <si>
    <t>1300 1601 0344 1606</t>
  </si>
  <si>
    <t>2100    OUTPOST                      DR</t>
  </si>
  <si>
    <t>0913 0400 0448 1814 2000</t>
  </si>
  <si>
    <t>600 W  77TH                         ST</t>
  </si>
  <si>
    <t>0329 0601 0325 1402 1409</t>
  </si>
  <si>
    <t>6500 W  HOLLYWOOD                    BL</t>
  </si>
  <si>
    <t>0329 1402 0913</t>
  </si>
  <si>
    <t>NEWCASTLE                    AV</t>
  </si>
  <si>
    <t>1822 1609 0321 1414 1420 0389</t>
  </si>
  <si>
    <t>5400    SHIRLEY                      AV</t>
  </si>
  <si>
    <t>2000 1813 0444 0416 0408 0913 2004</t>
  </si>
  <si>
    <t>900 N  BROADWAY</t>
  </si>
  <si>
    <t>0800 0120 0701</t>
  </si>
  <si>
    <t>8100    CHASTAIN                     AV</t>
  </si>
  <si>
    <t>7300    KESTER                       AV</t>
  </si>
  <si>
    <t>0329 1501 1609</t>
  </si>
  <si>
    <t>6500    SANTA MONICA                 BL</t>
  </si>
  <si>
    <t>0800 0701</t>
  </si>
  <si>
    <t>2100 W  MANCHESTER                   AV</t>
  </si>
  <si>
    <t>5100    SUNLIGHT                     PL</t>
  </si>
  <si>
    <t>0400 1822 0448</t>
  </si>
  <si>
    <t>3500    ARROYO SECO                  AV</t>
  </si>
  <si>
    <t>1822 0342 0216 1309 0329 1202 1607</t>
  </si>
  <si>
    <t>4000 S  CLOVERDALE                   AV</t>
  </si>
  <si>
    <t>3400    LOOSMORE                     ST</t>
  </si>
  <si>
    <t>1800    WILCOX                       AV</t>
  </si>
  <si>
    <t>HOOPER</t>
  </si>
  <si>
    <t>0344 1606 0321</t>
  </si>
  <si>
    <t>2000 0334 0445 1813 2004 0913</t>
  </si>
  <si>
    <t>21ST                         ST</t>
  </si>
  <si>
    <t>OAK                          ST</t>
  </si>
  <si>
    <t>0342 0913 0416 1420 0429</t>
  </si>
  <si>
    <t>KESWICK                      ST</t>
  </si>
  <si>
    <t>SHIRLEY                      AV</t>
  </si>
  <si>
    <t>900 S  SANTEE                       ST</t>
  </si>
  <si>
    <t>0344 1822 1606 0321 0930</t>
  </si>
  <si>
    <t>17900    CALIFA                       ST</t>
  </si>
  <si>
    <t>0421 2000 0319 1309 2038 0913</t>
  </si>
  <si>
    <t>1200 S  MEYLER                       ST</t>
  </si>
  <si>
    <t>0342 0416 0431 0605 1822 1309 2029 0417 0906</t>
  </si>
  <si>
    <t>BRASS KNUCKLES</t>
  </si>
  <si>
    <t>0342 1822 0416 0446 0417 0344 0352</t>
  </si>
  <si>
    <t>1600 N  CAHUENGA                     BL</t>
  </si>
  <si>
    <t>0400 0500 1822 0536 1251</t>
  </si>
  <si>
    <t>1210 0100 0928 1822</t>
  </si>
  <si>
    <t>2900    MANDEVILLE CANYON            RD</t>
  </si>
  <si>
    <t>THE BEVERLY CENTER</t>
  </si>
  <si>
    <t>11000 W  PICO                         BL</t>
  </si>
  <si>
    <t>2000 1814 0400 0913</t>
  </si>
  <si>
    <t>2400    RICHELIEU                    AV</t>
  </si>
  <si>
    <t>600 S  BONNIE BRAE                  ST</t>
  </si>
  <si>
    <t>0913 1813 1814 0448 2000 1243</t>
  </si>
  <si>
    <t>0342 1202 0344 0327 1822</t>
  </si>
  <si>
    <t>TV/RADIO/APPLIANCE</t>
  </si>
  <si>
    <t>6400 S  WESTERN                      AV</t>
  </si>
  <si>
    <t>1822 0400 0448 2004</t>
  </si>
  <si>
    <t>15700    VANOWEN                      ST</t>
  </si>
  <si>
    <t>1202 0400 0416 1814 2000 0329</t>
  </si>
  <si>
    <t>200 W  82ND                         ST</t>
  </si>
  <si>
    <t>0602 0417 0416 0360 0913</t>
  </si>
  <si>
    <t>1300 0329 0370 0344 0340 0411 1202 0913</t>
  </si>
  <si>
    <t>7400    CRENSHAW                     BL</t>
  </si>
  <si>
    <t>0344 0329 1601 1607</t>
  </si>
  <si>
    <t>1400 N  VISTA                        ST</t>
  </si>
  <si>
    <t>1200    WESTWOOD                     BL</t>
  </si>
  <si>
    <t>2000 1814 0444 0537 0913</t>
  </si>
  <si>
    <t>1200 S  LELAND                       ST</t>
  </si>
  <si>
    <t>10500    EASTBORNE                    AV</t>
  </si>
  <si>
    <t>2000 1814 0447 0340 0913</t>
  </si>
  <si>
    <t>BELMONT</t>
  </si>
  <si>
    <t>200 W  SANTA CRUZ                   ST</t>
  </si>
  <si>
    <t>1402 0913 1817 2034</t>
  </si>
  <si>
    <t>1200 N  VIRGIL                       AV</t>
  </si>
  <si>
    <t>2000 1813 0913 0334 0329 0407 2001</t>
  </si>
  <si>
    <t>7900    WADSWORTH                    AV</t>
  </si>
  <si>
    <t>6400    TYRONE                       AV</t>
  </si>
  <si>
    <t>0416 0361 1202 1218 2004 0444</t>
  </si>
  <si>
    <t>0906 1100 1402 1407 1822</t>
  </si>
  <si>
    <t>1100 W  60TH                         ST</t>
  </si>
  <si>
    <t>800 N  HIGHLAND                     AV</t>
  </si>
  <si>
    <t>0325 0444</t>
  </si>
  <si>
    <t>TIRE IRON</t>
  </si>
  <si>
    <t>1218 0400 0416 0913 1817</t>
  </si>
  <si>
    <t>CARONDELET</t>
  </si>
  <si>
    <t>0334 0605 1822 0432</t>
  </si>
  <si>
    <t>BURBANK                      BL</t>
  </si>
  <si>
    <t>0701 0800 0344 1822</t>
  </si>
  <si>
    <t>0344 1605</t>
  </si>
  <si>
    <t>9700 W  PICO                         BL</t>
  </si>
  <si>
    <t>0344 9999 1822 0377</t>
  </si>
  <si>
    <t>15200    HARTSOOK                     ST</t>
  </si>
  <si>
    <t>1822 0104 0325</t>
  </si>
  <si>
    <t>2600 S  NORMANDIE                    AV</t>
  </si>
  <si>
    <t>1822 0444 0429</t>
  </si>
  <si>
    <t>700 S  FIGUEROA                     ST</t>
  </si>
  <si>
    <t>0344 1202 0913 0603</t>
  </si>
  <si>
    <t>1900 S  GARTH                        AV</t>
  </si>
  <si>
    <t>1822 1309 0329</t>
  </si>
  <si>
    <t>900 S  MAIN                         ST</t>
  </si>
  <si>
    <t>TOBACCO SHOP</t>
  </si>
  <si>
    <t>100 W  7TH                          ST</t>
  </si>
  <si>
    <t>14400    VICTORY                      BL</t>
  </si>
  <si>
    <t>0325 1402</t>
  </si>
  <si>
    <t>6400    VAN NUYS                     BL</t>
  </si>
  <si>
    <t>0432 0444 0554 0913 0602</t>
  </si>
  <si>
    <t>1500 W  226TH                        ST</t>
  </si>
  <si>
    <t>0922 0100</t>
  </si>
  <si>
    <t>13400    VANOWEN                      ST</t>
  </si>
  <si>
    <t>1822 0924</t>
  </si>
  <si>
    <t>7000    VAN NUYS                     BL</t>
  </si>
  <si>
    <t>0344 1609 1822 0216 0321</t>
  </si>
  <si>
    <t>19400    SHENANGO                     DR</t>
  </si>
  <si>
    <t>1822 1218 0377 0913 1817 0344</t>
  </si>
  <si>
    <t>500    CERES                        AV</t>
  </si>
  <si>
    <t>2000 0913 0344 1813 1243</t>
  </si>
  <si>
    <t>900 S  GRAND VIEW                   ST</t>
  </si>
  <si>
    <t>1202 2038 0913 0561 2004</t>
  </si>
  <si>
    <t>1100 W  41ST                         PL</t>
  </si>
  <si>
    <t>1420 0344 0394 0352 1822</t>
  </si>
  <si>
    <t>2600    OVERLAND                     AV</t>
  </si>
  <si>
    <t>2600 W  AVENUE 31</t>
  </si>
  <si>
    <t>14000    DICKENS                      ST</t>
  </si>
  <si>
    <t>0344 2004 1822</t>
  </si>
  <si>
    <t>400    LANDFAIR                     AV</t>
  </si>
  <si>
    <t>2400    SAWTELLE                     BL</t>
  </si>
  <si>
    <t>2200 N  INDIANA                      AV</t>
  </si>
  <si>
    <t>2400 W  SLAUSON                      AV</t>
  </si>
  <si>
    <t>0326 0325 1236 1309 0202</t>
  </si>
  <si>
    <t>0358 1302 0344 0352 1221 1822</t>
  </si>
  <si>
    <t>1900    OVERLAND                     AV</t>
  </si>
  <si>
    <t>18600    VENTURA                      BL</t>
  </si>
  <si>
    <t>1606 0314</t>
  </si>
  <si>
    <t>6200    KESTER                       AV</t>
  </si>
  <si>
    <t>1300 1309 0416 1822 0919 1310</t>
  </si>
  <si>
    <t>ROBINSON</t>
  </si>
  <si>
    <t>GALLARDO</t>
  </si>
  <si>
    <t>MISSION</t>
  </si>
  <si>
    <t>1400 S  POINT VIEW                   ST</t>
  </si>
  <si>
    <t>1822 0356 0209</t>
  </si>
  <si>
    <t>ETIWANDA                     AV</t>
  </si>
  <si>
    <t>5100    VENICE                       BL</t>
  </si>
  <si>
    <t>1822 0344 1300 1420</t>
  </si>
  <si>
    <t>5400    WHITE OAK                    AV</t>
  </si>
  <si>
    <t>1822 1609 0344 0329 1606 1307</t>
  </si>
  <si>
    <t>3800 W  AVENUE 41</t>
  </si>
  <si>
    <t>1500 S  MAIN                         ST</t>
  </si>
  <si>
    <t>0100 0930</t>
  </si>
  <si>
    <t>1800 W  29TH                         ST</t>
  </si>
  <si>
    <t>5900    CARLTON                      WY</t>
  </si>
  <si>
    <t>0344 0385 1822 1420</t>
  </si>
  <si>
    <t>10900    WELLWORTH                    AV</t>
  </si>
  <si>
    <t>0344 1609</t>
  </si>
  <si>
    <t>4300    MAMMOTH                      AV</t>
  </si>
  <si>
    <t>19100    ENADIA                       WY</t>
  </si>
  <si>
    <t>0325 1822</t>
  </si>
  <si>
    <t>3300 S  FIGUEROA                     ST</t>
  </si>
  <si>
    <t>2000 0913 1814 0400 0416 1218</t>
  </si>
  <si>
    <t>AVENUE 57</t>
  </si>
  <si>
    <t>MONTE VISTA</t>
  </si>
  <si>
    <t>1100    CAMULOS                      ST</t>
  </si>
  <si>
    <t>1800 W  76TH                         ST</t>
  </si>
  <si>
    <t>0913 0554 0400 0444 0421 0319 2004</t>
  </si>
  <si>
    <t>600 W  63RD                         PL</t>
  </si>
  <si>
    <t>0356 1822 1266 0917 0910</t>
  </si>
  <si>
    <t>MTA - RED LINE - UNION STATION</t>
  </si>
  <si>
    <t>16100    ROYAL MT                     DR</t>
  </si>
  <si>
    <t>800 W  58TH                         ST</t>
  </si>
  <si>
    <t>0553 2021 0334 0445 0329 1307 0913</t>
  </si>
  <si>
    <t>0913 0400 0416 1814 2000</t>
  </si>
  <si>
    <t>5300 S  FIGUEROA                     ST</t>
  </si>
  <si>
    <t>2900    GILROY                       ST</t>
  </si>
  <si>
    <t>1822 2024 0344</t>
  </si>
  <si>
    <t>1000 W  38TH                         ST</t>
  </si>
  <si>
    <t>0913 2000 1813 0416 0444 0429</t>
  </si>
  <si>
    <t>1218 2004 1402 0913 0361 0421 0334 2029</t>
  </si>
  <si>
    <t>0913 0444 1803</t>
  </si>
  <si>
    <t>500 W  AVENUE 26</t>
  </si>
  <si>
    <t>TEMPLE</t>
  </si>
  <si>
    <t>0329 0344 2004 1822 1609</t>
  </si>
  <si>
    <t>800 S  LOS ANGELES                  ST</t>
  </si>
  <si>
    <t>1822 1302 1300 0344 0377</t>
  </si>
  <si>
    <t>WILBUR                       AV</t>
  </si>
  <si>
    <t>1206 2034 1219 0940 1822</t>
  </si>
  <si>
    <t>4000    OAKWOOD                      AV</t>
  </si>
  <si>
    <t>1822 0344 1609</t>
  </si>
  <si>
    <t>1822 1402 0216 1309 0342 0906 0853</t>
  </si>
  <si>
    <t>1600 W  SLAUSON                      AV</t>
  </si>
  <si>
    <t>0421 0443 1906 1210</t>
  </si>
  <si>
    <t>5800    BOWCROFT                     ST</t>
  </si>
  <si>
    <t>1900 W  6TH                          ST</t>
  </si>
  <si>
    <t>900 N  VISTA                        ST</t>
  </si>
  <si>
    <t>1202 0344 2032</t>
  </si>
  <si>
    <t>4000    BUCKINGHAM                   RD</t>
  </si>
  <si>
    <t>0603 0421</t>
  </si>
  <si>
    <t>100    BLOOM                        ST</t>
  </si>
  <si>
    <t>0202 1420 0344 1822 1309</t>
  </si>
  <si>
    <t>1700 S  BENTLEY                      AV</t>
  </si>
  <si>
    <t>0416 0913 1218</t>
  </si>
  <si>
    <t>77TH                         ST</t>
  </si>
  <si>
    <t>1251 1259 0913 1817 0503 0522 0510</t>
  </si>
  <si>
    <t>100 S  PARK VIEW                    ST</t>
  </si>
  <si>
    <t>1822 0342 1309 0344 0385 0216</t>
  </si>
  <si>
    <t>0321 1601</t>
  </si>
  <si>
    <t>1500 S  COCHRAN                      AV</t>
  </si>
  <si>
    <t>0400 0554 0913 0416</t>
  </si>
  <si>
    <t>5800    ZELZAH                       AV</t>
  </si>
  <si>
    <t>1822 0416 0446 2004</t>
  </si>
  <si>
    <t>WASHINGTON                   AV</t>
  </si>
  <si>
    <t>600 S  CARONDELET                   ST</t>
  </si>
  <si>
    <t>0446 1414 0906 2000 0913 1814 0416</t>
  </si>
  <si>
    <t>13500    SHERMAN                      WY</t>
  </si>
  <si>
    <t>1400    255TH                        ST</t>
  </si>
  <si>
    <t>6400    IVARENE                      AV</t>
  </si>
  <si>
    <t>6200    HAZELTINE                    AV</t>
  </si>
  <si>
    <t>0906 1100 1402 1407 0334 0450 1822</t>
  </si>
  <si>
    <t>2400 W  75TH                         ST</t>
  </si>
  <si>
    <t>0913 1810 1906</t>
  </si>
  <si>
    <t>1100 S  GRAND                        AV</t>
  </si>
  <si>
    <t>1500    COLORADO                     BL</t>
  </si>
  <si>
    <t>J</t>
  </si>
  <si>
    <t>900 S  LAKE                         ST</t>
  </si>
  <si>
    <t>25600    MARIGOLD                     AV</t>
  </si>
  <si>
    <t>0344 0385 1300 1302 1601</t>
  </si>
  <si>
    <t>700 W  24TH                         ST</t>
  </si>
  <si>
    <t>0447 2004 1822</t>
  </si>
  <si>
    <t>1000    VINE                         ST</t>
  </si>
  <si>
    <t>1400    GLENDALE                     BL</t>
  </si>
  <si>
    <t>0448 1822</t>
  </si>
  <si>
    <t>7800    WHITE OAK                    AV</t>
  </si>
  <si>
    <t>1605 1822 0344 1266</t>
  </si>
  <si>
    <t>19200    VENTURA                      BL</t>
  </si>
  <si>
    <t>0913 0554 0400 0416 1259 1251</t>
  </si>
  <si>
    <t>10000 S  WESTERN                      AV</t>
  </si>
  <si>
    <t>STALKING</t>
  </si>
  <si>
    <t>0347 2004 0360</t>
  </si>
  <si>
    <t>6500    FULTON                       AV</t>
  </si>
  <si>
    <t>3000 W  SLAUSON                      AV</t>
  </si>
  <si>
    <t>1300 1302 0344</t>
  </si>
  <si>
    <t>GLEASON</t>
  </si>
  <si>
    <t>1420 1822 0349</t>
  </si>
  <si>
    <t>14100    SHERMAN                      WY</t>
  </si>
  <si>
    <t>1822 1100 0329</t>
  </si>
  <si>
    <t>300 W  2ND                          ST</t>
  </si>
  <si>
    <t>1814 2000 0913 0400 1243 0416</t>
  </si>
  <si>
    <t>5400    ALLAN                        ST</t>
  </si>
  <si>
    <t>0417 0913 0603 1309</t>
  </si>
  <si>
    <t>200 E  80TH                         ST</t>
  </si>
  <si>
    <t>0416 0400</t>
  </si>
  <si>
    <t>4500 W  OLYMPIC                      BL</t>
  </si>
  <si>
    <t>1822 0411 0400 2033 0305</t>
  </si>
  <si>
    <t>1822 0930 0349</t>
  </si>
  <si>
    <t>1700 N  FULLER                       AV</t>
  </si>
  <si>
    <t>0400 0416 0417 0913</t>
  </si>
  <si>
    <t>15400    MOORPARK                     ST</t>
  </si>
  <si>
    <t>0446 0913 0400 0416 0361 0443 0447</t>
  </si>
  <si>
    <t>7300 N  HASKELL                      AV</t>
  </si>
  <si>
    <t>0416 1822 1300 0429</t>
  </si>
  <si>
    <t>2100    BEVERLY                      BL</t>
  </si>
  <si>
    <t>1300 W  77TH                         ST</t>
  </si>
  <si>
    <t>0400 0416 0552 0913</t>
  </si>
  <si>
    <t>3400    GARDEN                       AV</t>
  </si>
  <si>
    <t>6000 S  VERMONT                      AV</t>
  </si>
  <si>
    <t>5300    YORK                         BL</t>
  </si>
  <si>
    <t>0917 0319 0416</t>
  </si>
  <si>
    <t>600 W  6TH                          ST</t>
  </si>
  <si>
    <t>0416 2000 0913 1813 1814 0445 0329 1402</t>
  </si>
  <si>
    <t>3100 W  36TH                         ST</t>
  </si>
  <si>
    <t>0344 2032 1251</t>
  </si>
  <si>
    <t>1000 W  34TH                         ST</t>
  </si>
  <si>
    <t>0421 1822</t>
  </si>
  <si>
    <t>4100    OAKWOOD                      AV</t>
  </si>
  <si>
    <t>1402 1407 0906 1822 1300 1100</t>
  </si>
  <si>
    <t>3300    SEYMOUR                      ST</t>
  </si>
  <si>
    <t>1609 1601 0344</t>
  </si>
  <si>
    <t>8000 W  3RD                          ST</t>
  </si>
  <si>
    <t>0329 1822 1309</t>
  </si>
  <si>
    <t>2800 W  JEFFERSON                    BL</t>
  </si>
  <si>
    <t>1609 1608 0344</t>
  </si>
  <si>
    <t>HYPERION</t>
  </si>
  <si>
    <t>EVANS</t>
  </si>
  <si>
    <t>0444 1309 0913</t>
  </si>
  <si>
    <t>4400    CRENSHAW                     BL</t>
  </si>
  <si>
    <t>1309 1251 0416 0417 1801</t>
  </si>
  <si>
    <t>0352 1609 1501 0358 0325 0329</t>
  </si>
  <si>
    <t>8100    MELROSE                      AV</t>
  </si>
  <si>
    <t>0416 0913 1820</t>
  </si>
  <si>
    <t>1906 0913 1802 1501</t>
  </si>
  <si>
    <t>7900 W  SUNSET                       BL</t>
  </si>
  <si>
    <t>0344 1302</t>
  </si>
  <si>
    <t>1900    ALLESANDRO                   ST</t>
  </si>
  <si>
    <t>0305 0334 0443 1810 0913</t>
  </si>
  <si>
    <t>900 W  23RD                         ST</t>
  </si>
  <si>
    <t>3400    4TH                          AV</t>
  </si>
  <si>
    <t>6400 S  SAN PEDRO                    ST</t>
  </si>
  <si>
    <t>THEFT PLAIN - ATTEMPT</t>
  </si>
  <si>
    <t>1300 1309 1822</t>
  </si>
  <si>
    <t>2800    VIA CABRILLO MARINA</t>
  </si>
  <si>
    <t>2200 S  BRONSON                      AV</t>
  </si>
  <si>
    <t>0329 1402 0311 0910</t>
  </si>
  <si>
    <t>MELROSE</t>
  </si>
  <si>
    <t>900 N  VERMONT                      AV</t>
  </si>
  <si>
    <t>0906 1300 1310 1822</t>
  </si>
  <si>
    <t>IRVINGTON                    PL</t>
  </si>
  <si>
    <t>ALDAMA                       ST</t>
  </si>
  <si>
    <t>0913 0344 1202 1817</t>
  </si>
  <si>
    <t>4700    6TH                          AV</t>
  </si>
  <si>
    <t>1609 0329 0344 1822</t>
  </si>
  <si>
    <t>W  75TH                         ST</t>
  </si>
  <si>
    <t>0913 2000 1814 0444 0400 0429</t>
  </si>
  <si>
    <t>700    ECHO PARK                    AV</t>
  </si>
  <si>
    <t>1700 N  GAFFEY                       ST</t>
  </si>
  <si>
    <t>1100 W  25TH                         ST</t>
  </si>
  <si>
    <t>W  ADAMS                        BL</t>
  </si>
  <si>
    <t>S  FIGUEROA                     ST</t>
  </si>
  <si>
    <t>0202 0358 0432 0444 0561 1242 0913 0602 2038</t>
  </si>
  <si>
    <t>800    BAY VIEW                     AV</t>
  </si>
  <si>
    <t>500 S  GRAND                        AV</t>
  </si>
  <si>
    <t>1202 1602 0397 0321 1607 0329</t>
  </si>
  <si>
    <t>900 W  51ST                         ST</t>
  </si>
  <si>
    <t>700    WILSHIRE                     BL</t>
  </si>
  <si>
    <t>5300    ZOO                          DR</t>
  </si>
  <si>
    <t>300 S  LA BREA                      AV</t>
  </si>
  <si>
    <t>0906 1501</t>
  </si>
  <si>
    <t>1200 N  NEW HAMPSHIRE                AV</t>
  </si>
  <si>
    <t>1251 1259 0416 0417</t>
  </si>
  <si>
    <t>1200 W  6TH                          ST</t>
  </si>
  <si>
    <t>300 W  84TH                         PL</t>
  </si>
  <si>
    <t>WALL                         ST</t>
  </si>
  <si>
    <t>WINSTON                      ST</t>
  </si>
  <si>
    <t>0337 1906 1912</t>
  </si>
  <si>
    <t>3400    ESTRADA                      ST</t>
  </si>
  <si>
    <t>1402 0330 0354 0342 1822 0104 1231 1315 0917 0601</t>
  </si>
  <si>
    <t>SODOMY/SEXUAL CONTACT B/W PENIS OF ONE PERS TO ANUS OTH</t>
  </si>
  <si>
    <t>1822 0519 0377 0507 0344 1309 0526 0448 0432 0319</t>
  </si>
  <si>
    <t>600 W  66TH                         ST</t>
  </si>
  <si>
    <t>15300    VENTURA                      BL</t>
  </si>
  <si>
    <t>1501 1906</t>
  </si>
  <si>
    <t>FAIR PARK</t>
  </si>
  <si>
    <t>COLLEGE VIEW</t>
  </si>
  <si>
    <t>0352 0344 1606 1822</t>
  </si>
  <si>
    <t>0926 0935 0928 0929 1822</t>
  </si>
  <si>
    <t>1000 N  SERRANO                      AV</t>
  </si>
  <si>
    <t>2204 0321 1822 1601</t>
  </si>
  <si>
    <t>100 N  CORONADO                     ST</t>
  </si>
  <si>
    <t>0344 0385 1300</t>
  </si>
  <si>
    <t>204TH                        ST</t>
  </si>
  <si>
    <t>0553 0416 0445 1251 1259 0446</t>
  </si>
  <si>
    <t>1000    BROWNING                     BL</t>
  </si>
  <si>
    <t>0344 1822 0400</t>
  </si>
  <si>
    <t>4100 S  WESTERN                      AV</t>
  </si>
  <si>
    <t>1100 0913 1817 0450</t>
  </si>
  <si>
    <t>18100    GREEN MEADOW                 DR</t>
  </si>
  <si>
    <t>1309 2000 1814 0416 0913</t>
  </si>
  <si>
    <t>1200 W  59TH                         ST</t>
  </si>
  <si>
    <t>SILVER LAKE</t>
  </si>
  <si>
    <t>EARL</t>
  </si>
  <si>
    <t>0913 0603 0361 0444</t>
  </si>
  <si>
    <t>1609 1307 0329 0603</t>
  </si>
  <si>
    <t>3900    SENECA                       AV</t>
  </si>
  <si>
    <t>1813 2000 1241 0444</t>
  </si>
  <si>
    <t>15000    BURBANK                      BL</t>
  </si>
  <si>
    <t>0344 1609 1307 0329</t>
  </si>
  <si>
    <t>GRAND VIEW</t>
  </si>
  <si>
    <t>9100 S  WESTERN                      AV</t>
  </si>
  <si>
    <t>1822 1609 0344</t>
  </si>
  <si>
    <t>5400 W  SUNSET                       BL</t>
  </si>
  <si>
    <t>1218 1814 0446 1300 0445 0913 1414 0416 2000 2004</t>
  </si>
  <si>
    <t>14100    BESSEMER                     ST</t>
  </si>
  <si>
    <t>AFTON                        AV</t>
  </si>
  <si>
    <t>EL CENTRO                    AV</t>
  </si>
  <si>
    <t>4100    LEIMERT                      BL</t>
  </si>
  <si>
    <t>0913 2000 0319 0329 0408 0305 1813 1310 1419 1309</t>
  </si>
  <si>
    <t>19400    KESWICK                      ST</t>
  </si>
  <si>
    <t>13200    VICTORY                      BL</t>
  </si>
  <si>
    <t>1202 0421 0432 0561 0913</t>
  </si>
  <si>
    <t>9300    KIRKSIDE                     RD</t>
  </si>
  <si>
    <t>1400 W  223RD                        ST</t>
  </si>
  <si>
    <t>1309 0385</t>
  </si>
  <si>
    <t>47TH                         ST</t>
  </si>
  <si>
    <t>1607 1402 0329 1822 0209 0321</t>
  </si>
  <si>
    <t>8500    TOWNE                        AV</t>
  </si>
  <si>
    <t>0529 0913</t>
  </si>
  <si>
    <t>6100    LEXINGTON                    AV</t>
  </si>
  <si>
    <t>1307 0358 1609 0344 0377</t>
  </si>
  <si>
    <t>800    WILCOX                       AV</t>
  </si>
  <si>
    <t>2004 0344 1607 0329 1402 1409</t>
  </si>
  <si>
    <t>1400 W  ADAMS                        BL</t>
  </si>
  <si>
    <t>100 W  AVENUE 34</t>
  </si>
  <si>
    <t>6600    GAVIOTA                      AV</t>
  </si>
  <si>
    <t>100    THE GROVE                    DR</t>
  </si>
  <si>
    <t>1218 0913 1309 0421 0334</t>
  </si>
  <si>
    <t>LILLIAN</t>
  </si>
  <si>
    <t>0344 1822 1251 1607</t>
  </si>
  <si>
    <t>9600    HEATHER                      RD</t>
  </si>
  <si>
    <t>900 S  OLIVE                        ST</t>
  </si>
  <si>
    <t>1500 N  WESTERN                      AV</t>
  </si>
  <si>
    <t>0906 0913 1402 1407 1823 1817 0416 0400 1913 0445</t>
  </si>
  <si>
    <t>400    HARTFORD                     AV</t>
  </si>
  <si>
    <t>1309 0329 0334 0913 1813 1814 1251 0319 1310 2000</t>
  </si>
  <si>
    <t>500 N  LA BREA                      AV</t>
  </si>
  <si>
    <t>800 N  WILTON                       PL</t>
  </si>
  <si>
    <t>12600    RIVERSIDE                    DR</t>
  </si>
  <si>
    <t>1300 1612 1202</t>
  </si>
  <si>
    <t>300 N  AVALON                       BL</t>
  </si>
  <si>
    <t>1200 E  7TH                          ST</t>
  </si>
  <si>
    <t>0344 1251 2032</t>
  </si>
  <si>
    <t>3000    MC CLINTOCK                  AV</t>
  </si>
  <si>
    <t>2000 1813 0446 0401 0513</t>
  </si>
  <si>
    <t>1000    MEADOWBROOK                  AV</t>
  </si>
  <si>
    <t>600 S  PALOS VERDES                 ST</t>
  </si>
  <si>
    <t>1000    EVERETT                      PL</t>
  </si>
  <si>
    <t>0447 0371 0334 0335 0445 1822 0906 2004</t>
  </si>
  <si>
    <t>3400 S  PACIFIC                      AV</t>
  </si>
  <si>
    <t>0913 2000 1814 0416</t>
  </si>
  <si>
    <t>400 W  21ST                         ST</t>
  </si>
  <si>
    <t>2000 1813 0444</t>
  </si>
  <si>
    <t>1609 1822 0321 0344</t>
  </si>
  <si>
    <t>200    OCEAN                        WY</t>
  </si>
  <si>
    <t>1501 2004 1402 0907</t>
  </si>
  <si>
    <t>500 W  6TH                          ST</t>
  </si>
  <si>
    <t>1822 0416 0527 1415 2034 1262 1206 1402 0446 0406</t>
  </si>
  <si>
    <t>3900 W  28TH                         ST</t>
  </si>
  <si>
    <t>1218 2004 0334 0400 0411 0416 1402 1822</t>
  </si>
  <si>
    <t>8700 S  SAINT ANDREWS                PL</t>
  </si>
  <si>
    <t>1400    ESPERANZA                    ST</t>
  </si>
  <si>
    <t>VIOLATION OF TEMPORARY RESTRAINING ORDER</t>
  </si>
  <si>
    <t>1402 2038 0913 0554</t>
  </si>
  <si>
    <t>3800    LINCOLN HIGH                 CT</t>
  </si>
  <si>
    <t>1000 N  WESTERN                      AV</t>
  </si>
  <si>
    <t>0334 0344 0352 0913 0851</t>
  </si>
  <si>
    <t>1800 E  53RD                         ST</t>
  </si>
  <si>
    <t>1300 0344 1609</t>
  </si>
  <si>
    <t>15100    BURBANK                      BL</t>
  </si>
  <si>
    <t>0444 0447 2007 2000 1814 1222 0913 0344</t>
  </si>
  <si>
    <t>4100    PALMYRA                      RD</t>
  </si>
  <si>
    <t>0356 2004 1212</t>
  </si>
  <si>
    <t>MUIRFIELD</t>
  </si>
  <si>
    <t>1100 N  SYCAMORE                     AV</t>
  </si>
  <si>
    <t>2038 0319</t>
  </si>
  <si>
    <t>2100    QUEENSBOROUGH                LN</t>
  </si>
  <si>
    <t>2004 1822 0903 2055 1513</t>
  </si>
  <si>
    <t>3800    MONTEREY                     RD</t>
  </si>
  <si>
    <t>1822 0344 0394 0947</t>
  </si>
  <si>
    <t>3700    EXPOSITION                   BL</t>
  </si>
  <si>
    <t>0400 0447 1212 1822</t>
  </si>
  <si>
    <t>CONCRETE BLOCK/BRICK</t>
  </si>
  <si>
    <t>1601 1300 1307 1609 0329 0344</t>
  </si>
  <si>
    <t>WILCOX</t>
  </si>
  <si>
    <t>800 N  STANLEY                      AV</t>
  </si>
  <si>
    <t>2000 0416 0444 0400 1814 0432</t>
  </si>
  <si>
    <t>8600 W  OLYMPIC                      BL</t>
  </si>
  <si>
    <t>11700    WILSHIRE                     BL</t>
  </si>
  <si>
    <t>MONTGOMERY                   AV</t>
  </si>
  <si>
    <t>HAYNES                       ST</t>
  </si>
  <si>
    <t>1402 1218 1238 1822 2047 0337 0416 0445 0411 2033</t>
  </si>
  <si>
    <t>ST ANDREWS                   PL</t>
  </si>
  <si>
    <t>60TH                         ST</t>
  </si>
  <si>
    <t>0448 1810 0416</t>
  </si>
  <si>
    <t>1200    MEADOWBROOK                  AV</t>
  </si>
  <si>
    <t>1300 0334 1402 0913 0400 0416 0603 0361 0447 0906</t>
  </si>
  <si>
    <t>18400    KITTRIDGE                    ST</t>
  </si>
  <si>
    <t>SWAN                         PL</t>
  </si>
  <si>
    <t>WESTERLY                     TR</t>
  </si>
  <si>
    <t>0344 1822 1202 1420 0339</t>
  </si>
  <si>
    <t>18500    HATTERAS                     ST</t>
  </si>
  <si>
    <t>0344 1822 1501 1300</t>
  </si>
  <si>
    <t>5400    FRANKLIN                     AV</t>
  </si>
  <si>
    <t>4200    ETHEL                        AV</t>
  </si>
  <si>
    <t>700 S  AVENUE 60</t>
  </si>
  <si>
    <t>1202 0408 0561 0913</t>
  </si>
  <si>
    <t>300 E  25TH                         ST</t>
  </si>
  <si>
    <t>VENTURA                      FY</t>
  </si>
  <si>
    <t>0344 1300 1309</t>
  </si>
  <si>
    <t>0408 0448 1814 2000</t>
  </si>
  <si>
    <t>4100    PALMWOOD                     DR</t>
  </si>
  <si>
    <t>1260 0446 1822</t>
  </si>
  <si>
    <t>COLUMBIA                     AV</t>
  </si>
  <si>
    <t>2100 E  4TH                          ST</t>
  </si>
  <si>
    <t>W  28TH                         ST</t>
  </si>
  <si>
    <t>1822 0344 1420 0345</t>
  </si>
  <si>
    <t>15900    SHERMAN                      WY</t>
  </si>
  <si>
    <t>0906 1805 1270 1313 0447 0416 0913 1820</t>
  </si>
  <si>
    <t>400 S  RAMPART                      BL</t>
  </si>
  <si>
    <t>0400 0432 0913</t>
  </si>
  <si>
    <t>1500    SCHRADER                     BL</t>
  </si>
  <si>
    <t>700 E  MANCHESTER                   AV</t>
  </si>
  <si>
    <t>0913 0421 0319</t>
  </si>
  <si>
    <t>5200    LONG BEACH                   AV</t>
  </si>
  <si>
    <t>0344 1607 0386</t>
  </si>
  <si>
    <t>0329 0344 0358 1307 1309</t>
  </si>
  <si>
    <t>1400 W  LOMITA                       BL</t>
  </si>
  <si>
    <t>1414 0400 1251 2000 1813 0409</t>
  </si>
  <si>
    <t>2700    CAHUENGA                     BL</t>
  </si>
  <si>
    <t>14700    VENTURA                      BL</t>
  </si>
  <si>
    <t>0416 0446 1822 0202</t>
  </si>
  <si>
    <t>7100 S  VERMONT                      AV</t>
  </si>
  <si>
    <t>1100 N  AVENUE 56</t>
  </si>
  <si>
    <t>7800    TOWNE                        AV</t>
  </si>
  <si>
    <t>0913 1241 1243 1813 2000 0416 0429 0432</t>
  </si>
  <si>
    <t>1300 W  227TH                        ST</t>
  </si>
  <si>
    <t>0533 1251 1259 0913</t>
  </si>
  <si>
    <t>0302 1402 1822 1300</t>
  </si>
  <si>
    <t>BERNAL</t>
  </si>
  <si>
    <t>1202 1822 1414 0344</t>
  </si>
  <si>
    <t>600 S  SANTA FE                     AV</t>
  </si>
  <si>
    <t>0329 0913 1820</t>
  </si>
  <si>
    <t>1200 W  51ST                         ST</t>
  </si>
  <si>
    <t>KILLION</t>
  </si>
  <si>
    <t>ZELZAH</t>
  </si>
  <si>
    <t>0416 0417 1822 1278 0305</t>
  </si>
  <si>
    <t>0448 0344 0216</t>
  </si>
  <si>
    <t>1309 1310 1822 0202 0919</t>
  </si>
  <si>
    <t>MARTIN LUTHER KING           BL</t>
  </si>
  <si>
    <t>0445 1253 1402 2004 0416 0447 0917 1822</t>
  </si>
  <si>
    <t>17TH</t>
  </si>
  <si>
    <t>OLIVE</t>
  </si>
  <si>
    <t>1822 1100 0430 1407</t>
  </si>
  <si>
    <t>4600 W  MARTIN LUTHER KING JR        BL</t>
  </si>
  <si>
    <t>2300    FOX HILLS                    DR</t>
  </si>
  <si>
    <t>1267 1822 1608 0344</t>
  </si>
  <si>
    <t>3700    ROYAL WOODS                  DR</t>
  </si>
  <si>
    <t>800    COLE                         AV</t>
  </si>
  <si>
    <t>0400 0444 0913 1814 2000</t>
  </si>
  <si>
    <t>900 N  OXFORD                       AV</t>
  </si>
  <si>
    <t>0216 0400 0334 0432 0312</t>
  </si>
  <si>
    <t>6400    SELMA                        AV</t>
  </si>
  <si>
    <t>4000    SUNNYSLOPE                   AV</t>
  </si>
  <si>
    <t>0913 0416 0561 0446 0602</t>
  </si>
  <si>
    <t>900 N  WILMINGTON                   BL</t>
  </si>
  <si>
    <t>2400    IVANHOE                      DR</t>
  </si>
  <si>
    <t>ERWIN</t>
  </si>
  <si>
    <t>0342 0421 0319 0360 1822</t>
  </si>
  <si>
    <t>1700 W  41ST                         ST</t>
  </si>
  <si>
    <t>3600 E  OLYMPIC                      BL</t>
  </si>
  <si>
    <t>3000    HOLLYCREST                   DR</t>
  </si>
  <si>
    <t>1419 1407 2004</t>
  </si>
  <si>
    <t>1822 0334 0344 0400</t>
  </si>
  <si>
    <t>EAST SIDE</t>
  </si>
  <si>
    <t>EVERGREEN</t>
  </si>
  <si>
    <t>2000 1813 0416</t>
  </si>
  <si>
    <t>1800 S  HOLT                         AV</t>
  </si>
  <si>
    <t>13TH                         ST</t>
  </si>
  <si>
    <t>GAFFEY</t>
  </si>
  <si>
    <t>0416 0429 2004 1218</t>
  </si>
  <si>
    <t>7600    BEVERLY                      BL</t>
  </si>
  <si>
    <t>2000 1813 1821 0913</t>
  </si>
  <si>
    <t>2900    ANGUS                        ST</t>
  </si>
  <si>
    <t>15500    SATICOY                      ST</t>
  </si>
  <si>
    <t>0344 0358 0352</t>
  </si>
  <si>
    <t>3500    MARMION                      WY</t>
  </si>
  <si>
    <t>4500 N  FIGUEROA                     ST</t>
  </si>
  <si>
    <t>0913 0554 0416 1414 0601</t>
  </si>
  <si>
    <t>18200    SATICOY                      ST</t>
  </si>
  <si>
    <t>2004 1814 1813 0444</t>
  </si>
  <si>
    <t>500 S  LOS ANGELES                  ST</t>
  </si>
  <si>
    <t>0329 1307 1609 0344 1822</t>
  </si>
  <si>
    <t>100 S  VIGNES                       ST</t>
  </si>
  <si>
    <t>0913 0602 0421 0416 1801 0319</t>
  </si>
  <si>
    <t>0329 1300 1822 2004</t>
  </si>
  <si>
    <t>2500 S  ORANGE                       DR</t>
  </si>
  <si>
    <t>800 N  HUDSON                       AV</t>
  </si>
  <si>
    <t>0344 1822 2001 0400</t>
  </si>
  <si>
    <t>PATIO*</t>
  </si>
  <si>
    <t>800 N  HILL                         ST</t>
  </si>
  <si>
    <t>0913 0329 1309 1814 2000 0431 0447</t>
  </si>
  <si>
    <t>1200    GULF                         AV</t>
  </si>
  <si>
    <t>RAYMOND</t>
  </si>
  <si>
    <t>100 N  CHURCH                       LN</t>
  </si>
  <si>
    <t>0325 0104 1822</t>
  </si>
  <si>
    <t>2004 0443 0421 0334 1822</t>
  </si>
  <si>
    <t>1202 0344 0397 1822</t>
  </si>
  <si>
    <t>15200    DE PAUW                      ST</t>
  </si>
  <si>
    <t>4500    VAN NUYS                     BL</t>
  </si>
  <si>
    <t>0356 0325</t>
  </si>
  <si>
    <t>800 S  LA BREA                      AV</t>
  </si>
  <si>
    <t>300 S  CLOVERDALE                   AV</t>
  </si>
  <si>
    <t>5000    HERMOSA                      AV</t>
  </si>
  <si>
    <t>0552 2002 1257 1258 0913 0602</t>
  </si>
  <si>
    <t>19700    HENSHAW                      ST</t>
  </si>
  <si>
    <t>500    MONTECITO                    DR</t>
  </si>
  <si>
    <t>1700 W  MANCHESTER                   AV</t>
  </si>
  <si>
    <t>5300 W  8TH                          ST</t>
  </si>
  <si>
    <t>1200    QUEEN ANNE                   PL</t>
  </si>
  <si>
    <t>2000 0913 1813 1814 0448</t>
  </si>
  <si>
    <t>4200    BURNS                        AV</t>
  </si>
  <si>
    <t>300 W  76TH                         ST</t>
  </si>
  <si>
    <t>1218 0344 0352 2032 1202</t>
  </si>
  <si>
    <t>14700    CALVERT                      ST</t>
  </si>
  <si>
    <t>0334 0411 1822 0416 0446 2033</t>
  </si>
  <si>
    <t>0344 1609 0329</t>
  </si>
  <si>
    <t>1822 0342 0344 0400</t>
  </si>
  <si>
    <t>0377 1822 1606 0344</t>
  </si>
  <si>
    <t>18700    LULL                         ST</t>
  </si>
  <si>
    <t>HAYVENHURST                  AV</t>
  </si>
  <si>
    <t>0380 1602 1309 0104 0325 0209</t>
  </si>
  <si>
    <t>CELL PHONE STORE</t>
  </si>
  <si>
    <t>3000 W  VERNON                       AV</t>
  </si>
  <si>
    <t>15300    WEDDINGTON                   ST</t>
  </si>
  <si>
    <t>100 S  AVENUE 64</t>
  </si>
  <si>
    <t>1400 N  INDIANA                      ST</t>
  </si>
  <si>
    <t>1420 1822 0325 0344 0104 0380</t>
  </si>
  <si>
    <t>1400    WESTWOOD                     BL</t>
  </si>
  <si>
    <t>6400    8TH                          AV</t>
  </si>
  <si>
    <t>VALERIO                      ST</t>
  </si>
  <si>
    <t>0329 2024</t>
  </si>
  <si>
    <t>1100 N  FRIES                        AV</t>
  </si>
  <si>
    <t>1822 0432 1300 1302 1310 2004 0906</t>
  </si>
  <si>
    <t>1600    ARLINGTON                    AV</t>
  </si>
  <si>
    <t>0913 2038 1309 0553 0360</t>
  </si>
  <si>
    <t>1800 N  CAHUENGA                     BL</t>
  </si>
  <si>
    <t>2000 1814 0913 0400 0416</t>
  </si>
  <si>
    <t>2300    COLORADO                     BL</t>
  </si>
  <si>
    <t>0444 0416 0216 0945</t>
  </si>
  <si>
    <t>1000 W  ANAHEIM                      ST</t>
  </si>
  <si>
    <t>0400 0416 0913 0553 1258</t>
  </si>
  <si>
    <t>2000 1814 0400 0444 0913</t>
  </si>
  <si>
    <t>5000    LINCOLN                      AV</t>
  </si>
  <si>
    <t>1607 0344 1402 0358</t>
  </si>
  <si>
    <t>MUSEUM</t>
  </si>
  <si>
    <t>400 E  M                            ST</t>
  </si>
  <si>
    <t>0913 2000 0443 2004 1813 1309</t>
  </si>
  <si>
    <t>900 S  GRAND                        AV</t>
  </si>
  <si>
    <t>2038 1814</t>
  </si>
  <si>
    <t>3100    ROWENA                       AV</t>
  </si>
  <si>
    <t>0344 0352</t>
  </si>
  <si>
    <t>4500    LEXINGTON                    AV</t>
  </si>
  <si>
    <t>CHILD PORNOGRAPHY</t>
  </si>
  <si>
    <t>1402 0514 1501</t>
  </si>
  <si>
    <t>2800    AVENEL                       ST</t>
  </si>
  <si>
    <t>500 N  BEAUDRY                      AV</t>
  </si>
  <si>
    <t>WAVERLY                      DR</t>
  </si>
  <si>
    <t>AUBURN                       ST</t>
  </si>
  <si>
    <t>100 N  HARBOR                       BL</t>
  </si>
  <si>
    <t>1300 W  68TH                         ST</t>
  </si>
  <si>
    <t>3600    ARLINGTON                    AV</t>
  </si>
  <si>
    <t>1202 1606 0344 1300 0377</t>
  </si>
  <si>
    <t>4600    VENICE                       BL</t>
  </si>
  <si>
    <t>1258 0344</t>
  </si>
  <si>
    <t>1700 W  37TH                         PL</t>
  </si>
  <si>
    <t>18800    LA AMISTAD                   PL</t>
  </si>
  <si>
    <t>2004 1822 0416 0417 0401 0319 0429 1266 0910 1414</t>
  </si>
  <si>
    <t>MTA - PURPLE LINE - CIVIC CENTER/GRAND PARK</t>
  </si>
  <si>
    <t>100 S  HILL                         ST</t>
  </si>
  <si>
    <t>0342 0344 1309 0913</t>
  </si>
  <si>
    <t>3100    VAQUERO                      AV</t>
  </si>
  <si>
    <t>3500 S  WESTERN                      AV</t>
  </si>
  <si>
    <t>2000 0913 1821 1241 0416 0444</t>
  </si>
  <si>
    <t>0416 0561 0913</t>
  </si>
  <si>
    <t>5000    SAN RAFAEL                   AV</t>
  </si>
  <si>
    <t>2000 0334 1813 0913 0906 2004</t>
  </si>
  <si>
    <t>1100 N  NEW HAMPSHIRE                AV</t>
  </si>
  <si>
    <t>0913 0344 0361</t>
  </si>
  <si>
    <t>400 N  CORONADO                     ST</t>
  </si>
  <si>
    <t>1822 0356 1501</t>
  </si>
  <si>
    <t>5600    MELROSE                      AV</t>
  </si>
  <si>
    <t>0329 0913 2000 1814 0448</t>
  </si>
  <si>
    <t>2300 W  30TH                         ST</t>
  </si>
  <si>
    <t>1310 0334 1309 1822</t>
  </si>
  <si>
    <t>94TH                         ST</t>
  </si>
  <si>
    <t>100 W  85TH                         PL</t>
  </si>
  <si>
    <t>2100 S  BEVERLY GLEN                 BL</t>
  </si>
  <si>
    <t>4700    FOUNTAIN                     AV</t>
  </si>
  <si>
    <t>4200    VAN BUREN                    PL</t>
  </si>
  <si>
    <t>12TH                         AV</t>
  </si>
  <si>
    <t>1800 W  MANCHESTER                   AV</t>
  </si>
  <si>
    <t>1822 0319 0400 0416 0429 0417 0342</t>
  </si>
  <si>
    <t>5800    BONSALLO                     AV</t>
  </si>
  <si>
    <t>0417 1606 0449 1300</t>
  </si>
  <si>
    <t>6500    WHITWORTH                    DR</t>
  </si>
  <si>
    <t>2000 0416 1814 1813 0913 1414</t>
  </si>
  <si>
    <t>16100    VICTORY                      BL</t>
  </si>
  <si>
    <t>1822 0935 0923</t>
  </si>
  <si>
    <t>7700    ENCINO                       AV</t>
  </si>
  <si>
    <t>0344 0416 0446 1218 1822 2021</t>
  </si>
  <si>
    <t>35TH                         PL</t>
  </si>
  <si>
    <t>2000 0416 1814 0408 0429 0913 1812 2004 1218</t>
  </si>
  <si>
    <t>6800    HASKELL                      AV</t>
  </si>
  <si>
    <t>0342 0334 0344 0416 0445 1822 1218</t>
  </si>
  <si>
    <t>4000 S  LA BREA                      AV</t>
  </si>
  <si>
    <t>0913 2000 1813 0444 0408 2002 2001</t>
  </si>
  <si>
    <t>300 S  WESTLAKE                     AV</t>
  </si>
  <si>
    <t>0344 1822 0354</t>
  </si>
  <si>
    <t>54TH                         ST</t>
  </si>
  <si>
    <t>200 S  RIMPAU                       BL</t>
  </si>
  <si>
    <t>1600    252ND                        ST</t>
  </si>
  <si>
    <t>1817 0344 1309 0342 0419 0416 0446 1820 1313 0326</t>
  </si>
  <si>
    <t>600 S  CORONADO                     ST</t>
  </si>
  <si>
    <t>4100    MENLO                        AV</t>
  </si>
  <si>
    <t>0906 1822 0319 1501</t>
  </si>
  <si>
    <t>4000    SEA VIEW                     AV</t>
  </si>
  <si>
    <t>2200    DUVALL                       ST</t>
  </si>
  <si>
    <t>1822 0344 1606 0386</t>
  </si>
  <si>
    <t>1000    INGRAHAM                     ST</t>
  </si>
  <si>
    <t>0344 1218 2032 1822</t>
  </si>
  <si>
    <t>1ST                          ST</t>
  </si>
  <si>
    <t>59TH                         ST</t>
  </si>
  <si>
    <t>VERDUGO</t>
  </si>
  <si>
    <t>DELEVAN</t>
  </si>
  <si>
    <t>1822 0928 0917</t>
  </si>
  <si>
    <t>19400    COLLIER                      ST</t>
  </si>
  <si>
    <t>1309 0344 1022 0431 0342 1822 1206</t>
  </si>
  <si>
    <t>1600 E  SLAUSON                      AV</t>
  </si>
  <si>
    <t>0416 1100 1419 1407 0361 0913</t>
  </si>
  <si>
    <t>19500    VICTORY                      BL</t>
  </si>
  <si>
    <t>0344 1300 0334 0302 1822</t>
  </si>
  <si>
    <t>NEVIN</t>
  </si>
  <si>
    <t>7400    WHITE OAK                    AV</t>
  </si>
  <si>
    <t>600 S  BURLINGTON                   AV</t>
  </si>
  <si>
    <t>0334 0356 1202 1822 1218</t>
  </si>
  <si>
    <t>2000 0446 0416 1814</t>
  </si>
  <si>
    <t>1000 E  55TH                         ST</t>
  </si>
  <si>
    <t>2058 1510 0903 0342 1822 1239 0447 0416 1312 2036</t>
  </si>
  <si>
    <t>56TH                         ST</t>
  </si>
  <si>
    <t>1218 0305 0334 0340 0342 0443 0906 1407 1419 1822</t>
  </si>
  <si>
    <t>22ND</t>
  </si>
  <si>
    <t>1822 2004 0446</t>
  </si>
  <si>
    <t>8500    VENICE                       BL</t>
  </si>
  <si>
    <t>500    UPLAND                       AV</t>
  </si>
  <si>
    <t>0334 0447 0913 1218</t>
  </si>
  <si>
    <t>2500 S  BURNSIDE                     AV</t>
  </si>
  <si>
    <t>COURT</t>
  </si>
  <si>
    <t>7500    CALVIN                       AV</t>
  </si>
  <si>
    <t>0448 0913 1309</t>
  </si>
  <si>
    <t>1200 W  84TH                         PL</t>
  </si>
  <si>
    <t>0344 1202 0400 0432 0216</t>
  </si>
  <si>
    <t>1700 W  FLORENCE                     AV</t>
  </si>
  <si>
    <t>4800    5TH                          AV</t>
  </si>
  <si>
    <t>0345 1822 0312 0319 0334 1266</t>
  </si>
  <si>
    <t>1814 0913 2000 0408 0432 0444 2004</t>
  </si>
  <si>
    <t>39TH                         ST</t>
  </si>
  <si>
    <t>0334 0913 0316 0443</t>
  </si>
  <si>
    <t>1214 0329 1402 0344 0202 0216 0209 0380 1822 1608</t>
  </si>
  <si>
    <t>400 E  42ND                         PL</t>
  </si>
  <si>
    <t>0329 1607 1822</t>
  </si>
  <si>
    <t>2400 S  HOLT                         AV</t>
  </si>
  <si>
    <t>0421 0906 0361</t>
  </si>
  <si>
    <t>4600    LOMITA                       ST</t>
  </si>
  <si>
    <t>1202 1822 1307 0329 1609 0344</t>
  </si>
  <si>
    <t>OMAR                         ST</t>
  </si>
  <si>
    <t>0302 0312 0334 1822</t>
  </si>
  <si>
    <t>100 N  MANSFIELD                    AV</t>
  </si>
  <si>
    <t>400    GRAND VIEW                   ST</t>
  </si>
  <si>
    <t>1402 1822 1100 0430 0906</t>
  </si>
  <si>
    <t>0910 0329</t>
  </si>
  <si>
    <t>1609 0344 1607 0321 0389 1822</t>
  </si>
  <si>
    <t>9500    MOONRIDGE TERRACE            PL</t>
  </si>
  <si>
    <t>2004 0344 0346 1420 1414 1822</t>
  </si>
  <si>
    <t>0913 0400 0444 0360</t>
  </si>
  <si>
    <t>5300    MARMION                      WY</t>
  </si>
  <si>
    <t>1402 0447 0554 0913</t>
  </si>
  <si>
    <t>1407 1100 0906 1822</t>
  </si>
  <si>
    <t>100 N  STATE                        ST</t>
  </si>
  <si>
    <t>2000 1814 0421 1906</t>
  </si>
  <si>
    <t>3400    CRENSHAW                     BL</t>
  </si>
  <si>
    <t>1300 1822</t>
  </si>
  <si>
    <t>4500    WILLOW BROOK                 AV</t>
  </si>
  <si>
    <t>0447 1822</t>
  </si>
  <si>
    <t>1600 N  WESTERN                      AV</t>
  </si>
  <si>
    <t>0400 0913 1814</t>
  </si>
  <si>
    <t>1800    FEDERAL                      AV</t>
  </si>
  <si>
    <t>0913 1814 2000 0416</t>
  </si>
  <si>
    <t>2800    WYNWOOD                      LN</t>
  </si>
  <si>
    <t>0329 1300 1202</t>
  </si>
  <si>
    <t>4100    DALTON                       AV</t>
  </si>
  <si>
    <t>1402 0329 0342 1309 1602</t>
  </si>
  <si>
    <t>3000    ROYAL                        ST</t>
  </si>
  <si>
    <t>1822 0314 1602 0344 1402</t>
  </si>
  <si>
    <t>1200 S  FAIRFAX                      AV</t>
  </si>
  <si>
    <t>2000 0913 1814 0400 0448 0344</t>
  </si>
  <si>
    <t>100 W  53RD                         ST</t>
  </si>
  <si>
    <t>1420 1822 0325 1609 0358</t>
  </si>
  <si>
    <t>1000    WESTWOOD                     BL</t>
  </si>
  <si>
    <t>1000 N  MISSION                      RD</t>
  </si>
  <si>
    <t>0913 1814 2000</t>
  </si>
  <si>
    <t>1100 N  MARINE                       AV</t>
  </si>
  <si>
    <t>0945 0334 0444 1402</t>
  </si>
  <si>
    <t>6100    ORANGE                       ST</t>
  </si>
  <si>
    <t>2000 1814 0416 0446 0329</t>
  </si>
  <si>
    <t>1822 0416 1202</t>
  </si>
  <si>
    <t>6500    WEST                         BL</t>
  </si>
  <si>
    <t>0302 0334 0913 0450 1266 0906</t>
  </si>
  <si>
    <t>1300    GLENNFIELD                   CT</t>
  </si>
  <si>
    <t>6000    ALDEA                        AV</t>
  </si>
  <si>
    <t>2000 0913 1814 0400 0416</t>
  </si>
  <si>
    <t>400 N  EVERGREEN                    AV</t>
  </si>
  <si>
    <t>0329 1609 1822 1420</t>
  </si>
  <si>
    <t>0400 0913 0448 0360 1601</t>
  </si>
  <si>
    <t>4100    MANOR                        CT</t>
  </si>
  <si>
    <t>6300    WEIDLAKE                     DR</t>
  </si>
  <si>
    <t>0917 0416 1309 1300 0400</t>
  </si>
  <si>
    <t>0416 0429 0361 0913</t>
  </si>
  <si>
    <t>CLINTON                      ST</t>
  </si>
  <si>
    <t>1609 0344 0352 0329 1307</t>
  </si>
  <si>
    <t>900 W  54TH                         ST</t>
  </si>
  <si>
    <t>2000    DALY                         ST</t>
  </si>
  <si>
    <t>2000 1814 0419 0416</t>
  </si>
  <si>
    <t>2600    IDELL                        ST</t>
  </si>
  <si>
    <t>5400    ASH                          ST</t>
  </si>
  <si>
    <t>1607 0913 2038 1813</t>
  </si>
  <si>
    <t>400    NEWLAND                      ST</t>
  </si>
  <si>
    <t>0359 0432 1822 1266</t>
  </si>
  <si>
    <t>3800    DON TOMASO                   DR</t>
  </si>
  <si>
    <t>0601 0325 0913</t>
  </si>
  <si>
    <t>6700    HOLLYWOOD                    BL</t>
  </si>
  <si>
    <t>0325 0344 1822 2028 1420</t>
  </si>
  <si>
    <t>11600    WILSHIRE                     BL</t>
  </si>
  <si>
    <t>0329 1300 1310</t>
  </si>
  <si>
    <t>14100    CALVERT                      ST</t>
  </si>
  <si>
    <t>0363 1822 1281 1414 0344 0334 0421 1402 0416</t>
  </si>
  <si>
    <t>5600    KESTER                       AV</t>
  </si>
  <si>
    <t>2048 0342 0910 1822 0344</t>
  </si>
  <si>
    <t>2000 0430 2004</t>
  </si>
  <si>
    <t>1822 0923 1202</t>
  </si>
  <si>
    <t>1822 1300 0345 1605 0329</t>
  </si>
  <si>
    <t>LUCAS                        AV</t>
  </si>
  <si>
    <t>4200    NORMAL                       AV</t>
  </si>
  <si>
    <t>200 S  LA BREA                      AV</t>
  </si>
  <si>
    <t>1822 0101 0416 0446 0429</t>
  </si>
  <si>
    <t>2400 S  WESTERN                      AV</t>
  </si>
  <si>
    <t>9300    MONTE MAR                    DR</t>
  </si>
  <si>
    <t>54TH</t>
  </si>
  <si>
    <t>0344 1822 0378 2004 2028 0325</t>
  </si>
  <si>
    <t>10800    WELLWORTH                    AV</t>
  </si>
  <si>
    <t>1700 S  LA CIENEGA                   BL</t>
  </si>
  <si>
    <t>41ST</t>
  </si>
  <si>
    <t>1259 2002</t>
  </si>
  <si>
    <t>CORNWELL</t>
  </si>
  <si>
    <t>8200    BLACKBURN                    AV</t>
  </si>
  <si>
    <t>5200 S  HUNTINGTON DR</t>
  </si>
  <si>
    <t>0913 0361 0416</t>
  </si>
  <si>
    <t>1600 W  206TH                        ST</t>
  </si>
  <si>
    <t>0334 1402 0400 0432 0913</t>
  </si>
  <si>
    <t>1200    GORDON                       ST</t>
  </si>
  <si>
    <t>0344 1300 0330 1822 0416</t>
  </si>
  <si>
    <t>3300    BARHAM                       BL</t>
  </si>
  <si>
    <t>100 N  AVENUE 66</t>
  </si>
  <si>
    <t>200 N  WESTLAKE                     AV</t>
  </si>
  <si>
    <t>2033 0913 0361 0416 0337</t>
  </si>
  <si>
    <t>800 S  CARONDELET                   ST</t>
  </si>
  <si>
    <t>600 N  ROSSMORE                     AV</t>
  </si>
  <si>
    <t>0450 1419 1407 0400 1100 0302 1300 1402 1817 0913</t>
  </si>
  <si>
    <t>6700    HAWTHORN                     AV</t>
  </si>
  <si>
    <t>CLEANER/LAUNDROMAT</t>
  </si>
  <si>
    <t>0416 1259 0913</t>
  </si>
  <si>
    <t>4600 W  OLYMPIC                      BL</t>
  </si>
  <si>
    <t>1906 0112</t>
  </si>
  <si>
    <t>1400 S  NORTON                       AV</t>
  </si>
  <si>
    <t>600 N  CITRUS                       AV</t>
  </si>
  <si>
    <t>0344 0386 0321</t>
  </si>
  <si>
    <t>S  BIXEL                        ST</t>
  </si>
  <si>
    <t>W  1ST                          ST</t>
  </si>
  <si>
    <t>2200    FERN DELL                    DR</t>
  </si>
  <si>
    <t>0344 0913 0930</t>
  </si>
  <si>
    <t>800 W  43RD                         PL</t>
  </si>
  <si>
    <t>0329 2000 0444 0446 1813 1814 0429 0416</t>
  </si>
  <si>
    <t>4000    NICOLET                      AV</t>
  </si>
  <si>
    <t>0344 2034 1202</t>
  </si>
  <si>
    <t>MOUNTAIN VIEW</t>
  </si>
  <si>
    <t>5500    SPOKANE                      ST</t>
  </si>
  <si>
    <t>1300 N  SIERRA BONITA                AV</t>
  </si>
  <si>
    <t>0416 2000 2004 1814 0913</t>
  </si>
  <si>
    <t>CENTRE</t>
  </si>
  <si>
    <t>0325 0352 1236 1309</t>
  </si>
  <si>
    <t>19500    NORMANDIE                    AV</t>
  </si>
  <si>
    <t>1202 1822 0321 1607</t>
  </si>
  <si>
    <t>1600 W  64TH                         ST</t>
  </si>
  <si>
    <t>VICTORIA</t>
  </si>
  <si>
    <t>1402 0500 1822 1206 2034</t>
  </si>
  <si>
    <t>N  SERRANO                      AV</t>
  </si>
  <si>
    <t>SERRANO</t>
  </si>
  <si>
    <t>600 W  OPP                          ST</t>
  </si>
  <si>
    <t>1822 0701 0800</t>
  </si>
  <si>
    <t>7200    RAYMOND                      AV</t>
  </si>
  <si>
    <t>0913 1281 1813 2000 2038 0400 0416 0334 1402</t>
  </si>
  <si>
    <t>17000    BURTON                       ST</t>
  </si>
  <si>
    <t>0302 1822 0327 0371 0906</t>
  </si>
  <si>
    <t>BESWICK</t>
  </si>
  <si>
    <t>2005 1822 1420 0416 2004</t>
  </si>
  <si>
    <t>0329 1300 0345 0216 1601 1822</t>
  </si>
  <si>
    <t>1000 W  17TH                         ST</t>
  </si>
  <si>
    <t>1000 S  BEACON                       ST</t>
  </si>
  <si>
    <t>1822 1407 1100</t>
  </si>
  <si>
    <t>2900    LINCOLN PARK                 AV</t>
  </si>
  <si>
    <t>1822 0416 0445 2004 0449 1402</t>
  </si>
  <si>
    <t>8400 W  3RD                          ST</t>
  </si>
  <si>
    <t>1100 0430 1407 1309 0334 0302 1822</t>
  </si>
  <si>
    <t>400 W  OFARRELL                     ST</t>
  </si>
  <si>
    <t>0329 1822 1609 0906 1402</t>
  </si>
  <si>
    <t>2000    CLYDE                        AV</t>
  </si>
  <si>
    <t>2004 0913 1206 1218 0400 0416</t>
  </si>
  <si>
    <t>CANBY                        AV</t>
  </si>
  <si>
    <t>1000    ALPINE                       ST</t>
  </si>
  <si>
    <t>1310 1309 1822 1240</t>
  </si>
  <si>
    <t>4100    GREENBUSH                    AV</t>
  </si>
  <si>
    <t>1223 1822 2033 1206 0445 0411 0344 1218</t>
  </si>
  <si>
    <t>4800 W  WASHINGTON                   BL</t>
  </si>
  <si>
    <t>0344 1307 1609 0329</t>
  </si>
  <si>
    <t>900    SANBORN                      AV</t>
  </si>
  <si>
    <t>0329 0416 1300 0446 1822 2033</t>
  </si>
  <si>
    <t>1400    GULF                         AV</t>
  </si>
  <si>
    <t>0448 0444 0429</t>
  </si>
  <si>
    <t>1000    TIVERTON                     AV</t>
  </si>
  <si>
    <t>YUCCA                        ST</t>
  </si>
  <si>
    <t>600 N  MARTEL                       AV</t>
  </si>
  <si>
    <t>1501 0314 0358 1608 1606</t>
  </si>
  <si>
    <t>4800    LENNOX                       AV</t>
  </si>
  <si>
    <t>0377 0930 1822 1202</t>
  </si>
  <si>
    <t>13900 W  RIVERSIDE                    DR</t>
  </si>
  <si>
    <t>0400 0417 0416 0432</t>
  </si>
  <si>
    <t>42ND                         PL</t>
  </si>
  <si>
    <t>0352 0416 0446 0444 1402 1414 0913</t>
  </si>
  <si>
    <t>4000    STANSBURY                    AV</t>
  </si>
  <si>
    <t>0100 1202 0923</t>
  </si>
  <si>
    <t>15400    MILLDALE                     DR</t>
  </si>
  <si>
    <t>4000    GUARDIA                      AV</t>
  </si>
  <si>
    <t>GRANDE VISTA                 AV</t>
  </si>
  <si>
    <t>1402 0400 0416 2004 1218 0913 1202 0447</t>
  </si>
  <si>
    <t>7500    FOUNTAIN                     AV</t>
  </si>
  <si>
    <t>1202 1607 0329 0344 0321 1822</t>
  </si>
  <si>
    <t>600 W  58TH                         ST</t>
  </si>
  <si>
    <t>WEAPONS POSSESSION/BOMBING</t>
  </si>
  <si>
    <t>1402 1407 1419 1822</t>
  </si>
  <si>
    <t>SANTA MONICA                 FY</t>
  </si>
  <si>
    <t>0312 0334 0337 0316 0344 1822</t>
  </si>
  <si>
    <t>GOWER</t>
  </si>
  <si>
    <t>0329 1602</t>
  </si>
  <si>
    <t>3RD                          AV</t>
  </si>
  <si>
    <t>10200    SANTA MONICA                 BL</t>
  </si>
  <si>
    <t>0913 2000 1813 0344 0416 0400 1309</t>
  </si>
  <si>
    <t>1200 S  LAKE                         ST</t>
  </si>
  <si>
    <t>0344 1822 1606 0352</t>
  </si>
  <si>
    <t>1402 1407 1100 1309 1822 0302 0329 0450 2033 0906</t>
  </si>
  <si>
    <t>2400 W  67TH                         ST</t>
  </si>
  <si>
    <t>1822 0400 0344 0346</t>
  </si>
  <si>
    <t>3400 S  SAINT ANDREWS                PL</t>
  </si>
  <si>
    <t>0344 1609 1307</t>
  </si>
  <si>
    <t>200 E  69TH                         ST</t>
  </si>
  <si>
    <t>1700 W  L                            ST</t>
  </si>
  <si>
    <t>1307 1609 1822 0329 1414 0344 2004</t>
  </si>
  <si>
    <t>500 S  BROADWAY</t>
  </si>
  <si>
    <t>0913 0554 0416</t>
  </si>
  <si>
    <t>400 S  EVERGREEN                    AV</t>
  </si>
  <si>
    <t>2000 2004 1218 1813 1814 0913 0416 2060 0533</t>
  </si>
  <si>
    <t>1402 1822 1606 0344 0202 1420 0377</t>
  </si>
  <si>
    <t>0906 1822 1259 0416 0417 0400 0342 0344 0371</t>
  </si>
  <si>
    <t>SOTO</t>
  </si>
  <si>
    <t>LANCASTER</t>
  </si>
  <si>
    <t>11600    MONTANA                      AV</t>
  </si>
  <si>
    <t>0400 1822 0447</t>
  </si>
  <si>
    <t>700 N  WESTERN                      AV</t>
  </si>
  <si>
    <t>1000    ELYSIAN PARK                 DR</t>
  </si>
  <si>
    <t>BRIDEWELL</t>
  </si>
  <si>
    <t>HOUGH</t>
  </si>
  <si>
    <t>1900    LAUREL CANYON                BL</t>
  </si>
  <si>
    <t>1606 1501 1402</t>
  </si>
  <si>
    <t>9000 W  PICO                         BL</t>
  </si>
  <si>
    <t>1822 1701 1202 0417 1420</t>
  </si>
  <si>
    <t>17900 W  VENTURA                      BL</t>
  </si>
  <si>
    <t>0342 1906 0913 1251</t>
  </si>
  <si>
    <t>200 N  BREED                        ST</t>
  </si>
  <si>
    <t>14000    CALVERT                      ST</t>
  </si>
  <si>
    <t>0329 0561 1202 1309</t>
  </si>
  <si>
    <t>1402 0907 0447 1822 0329 1414</t>
  </si>
  <si>
    <t>200 N  LOS ANGELES                  ST</t>
  </si>
  <si>
    <t>1822 1309 0605 1402 0421</t>
  </si>
  <si>
    <t>HI POINT                     ST</t>
  </si>
  <si>
    <t>SATURN                       ST</t>
  </si>
  <si>
    <t>1243 1813 2000 1814 0416 0446 0408 0913</t>
  </si>
  <si>
    <t>2400 W  VERNON                       AV</t>
  </si>
  <si>
    <t>0344 0385 1822 1202</t>
  </si>
  <si>
    <t>19100    JOVAN                        ST</t>
  </si>
  <si>
    <t>2031 2004 1300 1317 1240 1822 2035 0444 0355 0432</t>
  </si>
  <si>
    <t>2400 S  BARRINGTON                   AV</t>
  </si>
  <si>
    <t>0924 1822 0800 0701 0344</t>
  </si>
  <si>
    <t>25000    VERMONT                      AV</t>
  </si>
  <si>
    <t>HARTFORD                     AV</t>
  </si>
  <si>
    <t>1605 1822 0344</t>
  </si>
  <si>
    <t>800 E  COMMERCIAL                   ST</t>
  </si>
  <si>
    <t>2000 1814 0416 0446</t>
  </si>
  <si>
    <t>6400    WEST                         BL</t>
  </si>
  <si>
    <t>0701 1822 1202</t>
  </si>
  <si>
    <t>5600    PARK OAK                     PL</t>
  </si>
  <si>
    <t>4200    VERDANT                      ST</t>
  </si>
  <si>
    <t>1822 2004 0344 0346 1252</t>
  </si>
  <si>
    <t>200    ROSEMONT                     AV</t>
  </si>
  <si>
    <t>1814 0444 2000 0913</t>
  </si>
  <si>
    <t>300 W  5TH                          ST</t>
  </si>
  <si>
    <t>MONTE VISTA                  ST</t>
  </si>
  <si>
    <t>0344 2004 0321 0314</t>
  </si>
  <si>
    <t>5200    LA RODA                      AV</t>
  </si>
  <si>
    <t>12200 W  PICO                         BL</t>
  </si>
  <si>
    <t>8200 W  4TH                          ST</t>
  </si>
  <si>
    <t>0913 1813 2000 0416</t>
  </si>
  <si>
    <t>INDIANA                      ST</t>
  </si>
  <si>
    <t>0344 0378 1822 0216 0325</t>
  </si>
  <si>
    <t>DRIVING WITHOUT OWNER CONSENT (DWOC)</t>
  </si>
  <si>
    <t>0605 1309</t>
  </si>
  <si>
    <t>SANTA CRUZ                   ST</t>
  </si>
  <si>
    <t>PALOS VERDES                 ST</t>
  </si>
  <si>
    <t>1300 1202</t>
  </si>
  <si>
    <t>400 W  ANAHEIM                      ST</t>
  </si>
  <si>
    <t>5300    SAN VICENTE                  BL</t>
  </si>
  <si>
    <t>1822 1402</t>
  </si>
  <si>
    <t>11000    EXPOSITION                   BL</t>
  </si>
  <si>
    <t>1402 0421 0334 1309 0319 0913 0558 2004</t>
  </si>
  <si>
    <t>1700 W  25TH                         ST</t>
  </si>
  <si>
    <t>SPENCE                       ST</t>
  </si>
  <si>
    <t>UNION PACIFIC</t>
  </si>
  <si>
    <t>38TH</t>
  </si>
  <si>
    <t>0400 0444 1822</t>
  </si>
  <si>
    <t>5500    SIERRA VISTA                 AV</t>
  </si>
  <si>
    <t>8500    BURTON                       WY</t>
  </si>
  <si>
    <t>2038 0913 0602 0561</t>
  </si>
  <si>
    <t>400    UNION                        DR</t>
  </si>
  <si>
    <t>2000 0400 0416</t>
  </si>
  <si>
    <t>CHEROKEE                     AV</t>
  </si>
  <si>
    <t>0400 0334 1218 1822</t>
  </si>
  <si>
    <t>5600    FOUNTAIN                     AV</t>
  </si>
  <si>
    <t>2038 1202 0561 0913 1242 0602</t>
  </si>
  <si>
    <t>400    GULF                         AV</t>
  </si>
  <si>
    <t>14400    BENEFIT                      ST</t>
  </si>
  <si>
    <t>900 W  50TH                         ST</t>
  </si>
  <si>
    <t>GAREY                        ST</t>
  </si>
  <si>
    <t>1822 0345 0401 0416 0344 0356 0319 1414</t>
  </si>
  <si>
    <t>500 W  5TH                          ST</t>
  </si>
  <si>
    <t>0344 2014</t>
  </si>
  <si>
    <t>12900    CHANDLER                     BL</t>
  </si>
  <si>
    <t>0342 0416 0446 1309</t>
  </si>
  <si>
    <t>1900 W  JEFFERSON                    BL</t>
  </si>
  <si>
    <t>0913 1309 2000 1814 0400</t>
  </si>
  <si>
    <t>4600    LENNOX                       AV</t>
  </si>
  <si>
    <t>0342 1309 1100 1822 1402 1407 0216</t>
  </si>
  <si>
    <t>TEMESCAL CAN</t>
  </si>
  <si>
    <t>0329 1300 1822 1307</t>
  </si>
  <si>
    <t>COLE                         PL</t>
  </si>
  <si>
    <t>GOWER                        ST</t>
  </si>
  <si>
    <t>5000 N  MAYWOOD                      AV</t>
  </si>
  <si>
    <t>0923 0100</t>
  </si>
  <si>
    <t>100 S  BONNIE BRAE                  ST</t>
  </si>
  <si>
    <t>1309 1257 0522 0552</t>
  </si>
  <si>
    <t>10700    WILSHIRE                     BL</t>
  </si>
  <si>
    <t>1300 2000 0329 1309</t>
  </si>
  <si>
    <t>200 W  1ST                          ST</t>
  </si>
  <si>
    <t>0913 2000 0416 0444 0401 1814 2004 1218</t>
  </si>
  <si>
    <t>BROAD                        ST</t>
  </si>
  <si>
    <t>F                            ST</t>
  </si>
  <si>
    <t>0916 0216 0354 0330 0344 0416 0429 0432 1309</t>
  </si>
  <si>
    <t>700 N  WILMINGTON                   BL</t>
  </si>
  <si>
    <t>0329 0910</t>
  </si>
  <si>
    <t>MTA - RED LINE - CIVIC CENTER/GRAND PARK</t>
  </si>
  <si>
    <t>1402 0913 0334 0443 0421 0417</t>
  </si>
  <si>
    <t>8900 S  GRAMERCY                     PL</t>
  </si>
  <si>
    <t>0344 0319 1822 1309</t>
  </si>
  <si>
    <t>5900    BUDLONG                      AV</t>
  </si>
  <si>
    <t>1309 2000 1310 1813 1243 0913 0416 0446 0408</t>
  </si>
  <si>
    <t>0358 1420 0344 1609</t>
  </si>
  <si>
    <t>4700    KATHERINE                    AV</t>
  </si>
  <si>
    <t>0344 1822 0701</t>
  </si>
  <si>
    <t>4400    COLDWATER CANYON             AV</t>
  </si>
  <si>
    <t>500 W  12TH                         ST</t>
  </si>
  <si>
    <t>0432 0449 0319 0334 0216 0344 0377 0305 0302 1822</t>
  </si>
  <si>
    <t>2000 0400 0913</t>
  </si>
  <si>
    <t>4900    WADSWORTH                    AV</t>
  </si>
  <si>
    <t>0344 1822 1309 0922 1214</t>
  </si>
  <si>
    <t>AUTOMATED TELLER MACHINE (ATM)</t>
  </si>
  <si>
    <t>0913 0500 0519 0527 1402 1415 1817 0540</t>
  </si>
  <si>
    <t>3900    EAGLE ROCK                   BL</t>
  </si>
  <si>
    <t>1822 0529</t>
  </si>
  <si>
    <t>CHEROKEE</t>
  </si>
  <si>
    <t>1251 0416 1822</t>
  </si>
  <si>
    <t>0446 1266 2004 0447 0443 1822</t>
  </si>
  <si>
    <t>400 S  BROADWAY</t>
  </si>
  <si>
    <t>0344 1609 1307 1822 0377 0329</t>
  </si>
  <si>
    <t>0386 1822 1607 0329 0344</t>
  </si>
  <si>
    <t>800 S  BROADWAY</t>
  </si>
  <si>
    <t>1813 0400 2000 0913 0602 1821</t>
  </si>
  <si>
    <t>1100 N  WILMINGTON                   BL</t>
  </si>
  <si>
    <t>1606 1822 0344 1300</t>
  </si>
  <si>
    <t>3400 S  LA BREA                      AV</t>
  </si>
  <si>
    <t>0421 1218 1822</t>
  </si>
  <si>
    <t>ALBION                       ST</t>
  </si>
  <si>
    <t>AVENUE 17</t>
  </si>
  <si>
    <t>3100    MCCLINTOCK                   AV</t>
  </si>
  <si>
    <t>0913 2000 1814 1310 1309 1312 0421 0329 1307</t>
  </si>
  <si>
    <t>8100    GARDEN GROVE                 AV</t>
  </si>
  <si>
    <t>800 N  AVENUE 65</t>
  </si>
  <si>
    <t>1300 0329 0561</t>
  </si>
  <si>
    <t>1822 1202 0344 0346</t>
  </si>
  <si>
    <t>ROSEMEAD</t>
  </si>
  <si>
    <t>NAVARETH</t>
  </si>
  <si>
    <t>1814 2000 0913 0416 0444</t>
  </si>
  <si>
    <t>900 W  80TH                         ST</t>
  </si>
  <si>
    <t>1100    INGRAHAM                     ST</t>
  </si>
  <si>
    <t>800    CLEVELAND                    ST</t>
  </si>
  <si>
    <t>0334 1822 2004</t>
  </si>
  <si>
    <t>AXE</t>
  </si>
  <si>
    <t>1700 N  VERMONT                      AV</t>
  </si>
  <si>
    <t>0417 0429 0416 0446 0342 1822 1309</t>
  </si>
  <si>
    <t>1000 E  75TH                         ST</t>
  </si>
  <si>
    <t>0344 1206 1218 1202 1822</t>
  </si>
  <si>
    <t>WALL</t>
  </si>
  <si>
    <t>1612 1300 0329 0344</t>
  </si>
  <si>
    <t>3400 E  14TH                         ST</t>
  </si>
  <si>
    <t>0416 0447 1822 1218</t>
  </si>
  <si>
    <t>MOULTON                      ST</t>
  </si>
  <si>
    <t>400 E  16TH                         ST</t>
  </si>
  <si>
    <t>0311 0329</t>
  </si>
  <si>
    <t>CHANNEL                      AV</t>
  </si>
  <si>
    <t>GAFFEY                       ST</t>
  </si>
  <si>
    <t>1822 0701 0121 0800 1202</t>
  </si>
  <si>
    <t>3700 S  WILTON                       PL</t>
  </si>
  <si>
    <t>5900 W  SPELTHORNE                   LN</t>
  </si>
  <si>
    <t>300 S  CURSON                       AV</t>
  </si>
  <si>
    <t>1400 W  3RD                          ST</t>
  </si>
  <si>
    <t>1822 0302 0340 0334 0520</t>
  </si>
  <si>
    <t>WATSON</t>
  </si>
  <si>
    <t>0344 1822 1501 0329 1602 0321</t>
  </si>
  <si>
    <t>6800    SANTA MONICA                 BL</t>
  </si>
  <si>
    <t>0344 1218 1202 1300 1814</t>
  </si>
  <si>
    <t>500    MAPLE                        AV</t>
  </si>
  <si>
    <t>600    NEW DEPOT                    ST</t>
  </si>
  <si>
    <t>2038 2000 0913</t>
  </si>
  <si>
    <t>3300    PORTOLA                      AV</t>
  </si>
  <si>
    <t>0329 0603</t>
  </si>
  <si>
    <t>800 W  3RD                          ST</t>
  </si>
  <si>
    <t>1822 1609 0321 0344</t>
  </si>
  <si>
    <t>7400    MELROSE                      AV</t>
  </si>
  <si>
    <t>15100 W  VENTURA                      BL</t>
  </si>
  <si>
    <t>1212 0400</t>
  </si>
  <si>
    <t>0701 0800</t>
  </si>
  <si>
    <t>300 S  ALVARADO                     ST</t>
  </si>
  <si>
    <t>0913 1817 0416</t>
  </si>
  <si>
    <t>700    BEACON                       AV</t>
  </si>
  <si>
    <t>4400    BERENICE                     AV</t>
  </si>
  <si>
    <t>1822 0202 1607</t>
  </si>
  <si>
    <t>0344 0329 1609</t>
  </si>
  <si>
    <t>600 N  FAIRFAX                      AV</t>
  </si>
  <si>
    <t>THEFT FROM MOTOR VEHICLE - ATTEMPT</t>
  </si>
  <si>
    <t>1310 0400 0416 0913 1813 2000</t>
  </si>
  <si>
    <t>2300    RIVERSIDE                    DR</t>
  </si>
  <si>
    <t>HOPE</t>
  </si>
  <si>
    <t>2000    MIDVALE                      AV</t>
  </si>
  <si>
    <t>1414 1822 0417</t>
  </si>
  <si>
    <t>1822 0216 1501</t>
  </si>
  <si>
    <t>2300    PORTLAND                     ST</t>
  </si>
  <si>
    <t>0913 2038 0603 2004</t>
  </si>
  <si>
    <t>1822 0344 1602</t>
  </si>
  <si>
    <t>8500    ALCOTT                       ST</t>
  </si>
  <si>
    <t>0344 0352 0329 0377 1501</t>
  </si>
  <si>
    <t>0358 1609 1420 1414 0321 0344 0389</t>
  </si>
  <si>
    <t>5200    SUNNYSLOPE                   AV</t>
  </si>
  <si>
    <t>0344 2042 1822</t>
  </si>
  <si>
    <t>SHORT-TERM VACATION RENTAL</t>
  </si>
  <si>
    <t>1600    COSMO                        ST</t>
  </si>
  <si>
    <t>1420 0358 1609 0344 1822 0206</t>
  </si>
  <si>
    <t>11300 W  PICO                         BL</t>
  </si>
  <si>
    <t>1822 0305 0522 0444</t>
  </si>
  <si>
    <t>2700 E  1ST                          ST</t>
  </si>
  <si>
    <t>BRONSON</t>
  </si>
  <si>
    <t>25TH</t>
  </si>
  <si>
    <t>100 N  LA BREA                      AV</t>
  </si>
  <si>
    <t>1400    LONG BEACH                   AV</t>
  </si>
  <si>
    <t>0352 1606 0344 1300</t>
  </si>
  <si>
    <t>13700    COHASSET                     ST</t>
  </si>
  <si>
    <t>1822 0342 0344 0346 0444 0301 0910 2049 2051</t>
  </si>
  <si>
    <t>1202 0329 1609 1822</t>
  </si>
  <si>
    <t>1000    MAYBROOK                     DR</t>
  </si>
  <si>
    <t>0344 1605 1300 1822</t>
  </si>
  <si>
    <t>2300 W  36TH                         ST</t>
  </si>
  <si>
    <t>1822 0344 0386 1300</t>
  </si>
  <si>
    <t>1200 S  SYCAMORE                     AV</t>
  </si>
  <si>
    <t>6700    SYLMAR                       AV</t>
  </si>
  <si>
    <t>0344 1813 0913</t>
  </si>
  <si>
    <t>1000    KINGSTON                     AV</t>
  </si>
  <si>
    <t>1402 1100 1309 1822 0302 0450 0308 0336 0352 0334</t>
  </si>
  <si>
    <t>MARIPOSA                     AV</t>
  </si>
  <si>
    <t>1200 W  3RD                          ST</t>
  </si>
  <si>
    <t>0329 0344</t>
  </si>
  <si>
    <t>4000 S  SAN PEDRO                    ST</t>
  </si>
  <si>
    <t>2004 1822</t>
  </si>
  <si>
    <t>1200    FACTORY                      PL</t>
  </si>
  <si>
    <t>400 W  20TH                         ST</t>
  </si>
  <si>
    <t>1609 0329 0321</t>
  </si>
  <si>
    <t>4000 W  SUNSET                       BL</t>
  </si>
  <si>
    <t>2000 1813 0913 1309 2002 0448 0432</t>
  </si>
  <si>
    <t>1100 W  62ND                         ST</t>
  </si>
  <si>
    <t>2000    ROCKFORD                     RD</t>
  </si>
  <si>
    <t>16600    VALERIO                      ST</t>
  </si>
  <si>
    <t>0329 1822 0334 0443 1266 1300</t>
  </si>
  <si>
    <t>0344 1218 0334 2034 1822</t>
  </si>
  <si>
    <t>100 W  D                            ST</t>
  </si>
  <si>
    <t>0321 1822 0344</t>
  </si>
  <si>
    <t>1400    LONGWORTH                    DR</t>
  </si>
  <si>
    <t>0345 1607 1501</t>
  </si>
  <si>
    <t>400 S  CLOVERDALE                   AV</t>
  </si>
  <si>
    <t>700    WILCOX                       AV</t>
  </si>
  <si>
    <t>0358 1307 0344</t>
  </si>
  <si>
    <t>14400    SHERMAN                      WY</t>
  </si>
  <si>
    <t>LEXINGTON                    AV</t>
  </si>
  <si>
    <t>0352 0104 0325 1822 0378 0346 1309</t>
  </si>
  <si>
    <t>1202 2033 2011 2048 0910 1822 1218 0416</t>
  </si>
  <si>
    <t>0429 1300 0400 0444 1402 1202 1822</t>
  </si>
  <si>
    <t>19600    VENTURA                      BL</t>
  </si>
  <si>
    <t>2300 N  HIGHLAND                     AV</t>
  </si>
  <si>
    <t>BUNDY                        DR</t>
  </si>
  <si>
    <t>SHETLAND                     LN</t>
  </si>
  <si>
    <t>1822 0344 1601 1300</t>
  </si>
  <si>
    <t>15800    HART                         ST</t>
  </si>
  <si>
    <t>0386 0344 1202 1822 1606 0321</t>
  </si>
  <si>
    <t>17100    BURBANK                      BL</t>
  </si>
  <si>
    <t>0431 1822</t>
  </si>
  <si>
    <t>300 E  12TH                         ST</t>
  </si>
  <si>
    <t>04400 W  SUNSET                       BL</t>
  </si>
  <si>
    <t>4900    VAN NUYS                     BL</t>
  </si>
  <si>
    <t>0329 1210 1609 1307</t>
  </si>
  <si>
    <t>1200    DOUGLAS                      ST</t>
  </si>
  <si>
    <t>228TH</t>
  </si>
  <si>
    <t>0416 0445 2004 1822 1266</t>
  </si>
  <si>
    <t>0444 0421</t>
  </si>
  <si>
    <t>3400    GLEASON                      AV</t>
  </si>
  <si>
    <t>800 S  STANLEY                      AV</t>
  </si>
  <si>
    <t>3800    BEVERLY                      BL</t>
  </si>
  <si>
    <t>1000 S  GRAND                        AV</t>
  </si>
  <si>
    <t>19700    PACIFIC GATEWAY              DR</t>
  </si>
  <si>
    <t>1402 0344 1606</t>
  </si>
  <si>
    <t>3000 W  SUNSET                       BL</t>
  </si>
  <si>
    <t>1800    ALTA MURA                    RD</t>
  </si>
  <si>
    <t>0312 0334 0302 1309 1822 1218</t>
  </si>
  <si>
    <t>EDGEWOOD                     DR</t>
  </si>
  <si>
    <t>1822 0344 0352</t>
  </si>
  <si>
    <t>1500    BELLEVUE                     AV</t>
  </si>
  <si>
    <t>1310 2000 0354 0444 0913 1814 1218</t>
  </si>
  <si>
    <t>1600    COMPTON                      AV</t>
  </si>
  <si>
    <t>BATES                        AV</t>
  </si>
  <si>
    <t>0945 0344 1822 1300</t>
  </si>
  <si>
    <t>2600 S  VICTORIA                     AV</t>
  </si>
  <si>
    <t>7500    HASKELL                      AV</t>
  </si>
  <si>
    <t>1000    BAYVIEW                      LN</t>
  </si>
  <si>
    <t>BERENDO                      ST</t>
  </si>
  <si>
    <t>8900 S  WESTERN                      AV</t>
  </si>
  <si>
    <t>1100 0430 1822</t>
  </si>
  <si>
    <t>5400    MONROE                       ST</t>
  </si>
  <si>
    <t>0913 0361 0344 0394</t>
  </si>
  <si>
    <t>600 W  18TH                         ST</t>
  </si>
  <si>
    <t>1309 1822 1000 1313 0416 0446 0429 0906 0371</t>
  </si>
  <si>
    <t>SPAULDING                    AV</t>
  </si>
  <si>
    <t>DE LONGPRE                   ST</t>
  </si>
  <si>
    <t>WILCOX                       AV</t>
  </si>
  <si>
    <t>15200    BURBANK                      BL</t>
  </si>
  <si>
    <t>0533 1259 0940 0913 1417 1402</t>
  </si>
  <si>
    <t>1300    MASSELIN                     AV</t>
  </si>
  <si>
    <t>1202 1607 0342 0344 1309 1822 0202 0216</t>
  </si>
  <si>
    <t>200 S  VENDOME                      ST</t>
  </si>
  <si>
    <t>2400    OCEAN VIEW                   AV</t>
  </si>
  <si>
    <t>0360 0408 0419 0421 0448 0561 0913 1242 0416 0446</t>
  </si>
  <si>
    <t>2100 W  25TH                         ST</t>
  </si>
  <si>
    <t>1500 S  OLIVE                        ST</t>
  </si>
  <si>
    <t>0416 1218 1822 1414</t>
  </si>
  <si>
    <t>1202 1822 1609 1307 0344 0329</t>
  </si>
  <si>
    <t>0311 0329 2014</t>
  </si>
  <si>
    <t>2900 S  VERMONT                      AV</t>
  </si>
  <si>
    <t>0913 1820 0421 0334</t>
  </si>
  <si>
    <t>2000 S  BURNSIDE                     AV</t>
  </si>
  <si>
    <t>100 S  LA JOLLA                     AV</t>
  </si>
  <si>
    <t>0913 2000 1813 0400 0416</t>
  </si>
  <si>
    <t>7900 S  SAN PEDRO                    ST</t>
  </si>
  <si>
    <t>0334 0913 1813 0340 0448 1814 2000</t>
  </si>
  <si>
    <t>500 W  20TH                         ST</t>
  </si>
  <si>
    <t>1100 W  47TH                         ST</t>
  </si>
  <si>
    <t>300    LOMA                         DR</t>
  </si>
  <si>
    <t>2000 0913 1813 1243 0408 0444 0429</t>
  </si>
  <si>
    <t>4000    WEST                         BL</t>
  </si>
  <si>
    <t>1609 1822 0344</t>
  </si>
  <si>
    <t>15800    STRATHERN                    ST</t>
  </si>
  <si>
    <t>1612 0358 1302 1300 1309 0329</t>
  </si>
  <si>
    <t>20900    HALLDALE                     AV</t>
  </si>
  <si>
    <t>5300    TEMPLETON                    ST</t>
  </si>
  <si>
    <t>2000 0913 0444 1814 1276</t>
  </si>
  <si>
    <t>4700    RODEO                        LN</t>
  </si>
  <si>
    <t>PICKPOCKET</t>
  </si>
  <si>
    <t>ADAMS</t>
  </si>
  <si>
    <t>0400 0416 0445 2000 2004 1218 1814 1402</t>
  </si>
  <si>
    <t>5900    MONTEREY                     RD</t>
  </si>
  <si>
    <t>1500 W  SEPULVEDA                    BL</t>
  </si>
  <si>
    <t>0329 1402 1601 1300</t>
  </si>
  <si>
    <t>1609 1307 0344 0329</t>
  </si>
  <si>
    <t>1400 S  GRAND                        AV</t>
  </si>
  <si>
    <t>0416 0446 0401 0603 0361 0913 0319</t>
  </si>
  <si>
    <t>1915 1822 0344 0337</t>
  </si>
  <si>
    <t>1300 0355 1402</t>
  </si>
  <si>
    <t>ROSEWOOD</t>
  </si>
  <si>
    <t>0377 0923</t>
  </si>
  <si>
    <t>0416 0446 0429 1822 1420</t>
  </si>
  <si>
    <t>14800    MAGNOLIA                     BL</t>
  </si>
  <si>
    <t>0500 1259 0913 0510</t>
  </si>
  <si>
    <t>600 S  JUNE                         ST</t>
  </si>
  <si>
    <t>1402 0329 1822 1307 1300</t>
  </si>
  <si>
    <t>1309 1310 2038 2000 0913 1813</t>
  </si>
  <si>
    <t>TOPHAM                       ST</t>
  </si>
  <si>
    <t>GRANDE VISTA</t>
  </si>
  <si>
    <t>0344 1251 0216 1822 1606 1420</t>
  </si>
  <si>
    <t>1400 S  SHENANDOAH                   ST</t>
  </si>
  <si>
    <t>4900    LA CALANDRIA                 DR</t>
  </si>
  <si>
    <t>5200    NOBLE                        AV</t>
  </si>
  <si>
    <t>0416 0446 0603 0913</t>
  </si>
  <si>
    <t>17400    VENTURA                      BL</t>
  </si>
  <si>
    <t>0329 1822 0417 1300</t>
  </si>
  <si>
    <t>1402 0344 2004 1218</t>
  </si>
  <si>
    <t>WOODLEY</t>
  </si>
  <si>
    <t>1000 W  61ST                         ST</t>
  </si>
  <si>
    <t>1218 1822 1501</t>
  </si>
  <si>
    <t>0344 1420 0349 1822</t>
  </si>
  <si>
    <t>0202 0216 0325 1236</t>
  </si>
  <si>
    <t>900    PACIFIC COAST                HY</t>
  </si>
  <si>
    <t>0400 0408 0416 1822</t>
  </si>
  <si>
    <t>SANTA MONICA</t>
  </si>
  <si>
    <t>1606 0344 0385 1300</t>
  </si>
  <si>
    <t>W  29TH                         ST</t>
  </si>
  <si>
    <t>S  WESTERN                      AV</t>
  </si>
  <si>
    <t>1402 0344</t>
  </si>
  <si>
    <t>10300    LA SALLE                     AV</t>
  </si>
  <si>
    <t>1500    LAKE SHORE                   AV</t>
  </si>
  <si>
    <t>1309 1414 0913 1100 1402 0430</t>
  </si>
  <si>
    <t>1821 1414 2000 0416</t>
  </si>
  <si>
    <t>6700    ORION                        AV</t>
  </si>
  <si>
    <t>0321 1607 1202</t>
  </si>
  <si>
    <t>1400 W  60TH                         ST</t>
  </si>
  <si>
    <t>AMABEL                       ST</t>
  </si>
  <si>
    <t>0913 0329 1300 1306</t>
  </si>
  <si>
    <t>3400    EDGEHILL                     DR</t>
  </si>
  <si>
    <t>6800    HOLLYWOOD                    BL</t>
  </si>
  <si>
    <t>0342 1822 0344 0400 0319</t>
  </si>
  <si>
    <t>0356 1822</t>
  </si>
  <si>
    <t>PET STORE</t>
  </si>
  <si>
    <t>5500    HOLLYWOOD                    BL</t>
  </si>
  <si>
    <t>5800    OBAMA                        BL</t>
  </si>
  <si>
    <t>0344 1609 1822 0329 1420</t>
  </si>
  <si>
    <t>1400 W  87TH                         ST</t>
  </si>
  <si>
    <t>0329 1607</t>
  </si>
  <si>
    <t>200 W  FLORENCE                     AV</t>
  </si>
  <si>
    <t>0913 0429 1202</t>
  </si>
  <si>
    <t>8300 S  CENTRAL                      AV</t>
  </si>
  <si>
    <t>1414 2000 0444 0429 1814</t>
  </si>
  <si>
    <t>11800    MISSOURI                     AV</t>
  </si>
  <si>
    <t>2038 2004</t>
  </si>
  <si>
    <t>ST LOUIS</t>
  </si>
  <si>
    <t>4500 W  WASHINGTON                   BL</t>
  </si>
  <si>
    <t>4100    LOS FELIZ                    BL</t>
  </si>
  <si>
    <t>0421 0302 0361 0913</t>
  </si>
  <si>
    <t>6200    RESEDA                       BL</t>
  </si>
  <si>
    <t>600 W  5TH                          ST</t>
  </si>
  <si>
    <t>8700 W  GRACIE ALLEN                 DR</t>
  </si>
  <si>
    <t>15800    SATICOY                      ST</t>
  </si>
  <si>
    <t>1500 N  AVE 56</t>
  </si>
  <si>
    <t>N  ALEXANDRIA                   AV</t>
  </si>
  <si>
    <t>ROMAINE                      ST</t>
  </si>
  <si>
    <t>0375 1822 0344 0329 1609 1607</t>
  </si>
  <si>
    <t>1402 1820 0444 0913</t>
  </si>
  <si>
    <t>1822 1202 0344 0346 0390</t>
  </si>
  <si>
    <t>KESTER</t>
  </si>
  <si>
    <t>MARATHON                     ST</t>
  </si>
  <si>
    <t>SAINT ANDREWS                PL</t>
  </si>
  <si>
    <t>0910 2004 1822</t>
  </si>
  <si>
    <t>1822 0329 1100</t>
  </si>
  <si>
    <t>600    ISLAND                       AV</t>
  </si>
  <si>
    <t>0910 1501 2004</t>
  </si>
  <si>
    <t>0344 1822 1420 2032</t>
  </si>
  <si>
    <t>0344 0358 1601</t>
  </si>
  <si>
    <t>800 W  ANAHEIM                      ST</t>
  </si>
  <si>
    <t>0216 1100 1402 1407</t>
  </si>
  <si>
    <t>KING</t>
  </si>
  <si>
    <t>1236 1822 0400 0416 0315 1420</t>
  </si>
  <si>
    <t>6200 W  SUNSET                       BL</t>
  </si>
  <si>
    <t>1609 1822 0321 0930 1300 1302 0344</t>
  </si>
  <si>
    <t>6300    BALBOA                       BL</t>
  </si>
  <si>
    <t>1400    PEERLESS                     PL</t>
  </si>
  <si>
    <t>1206 0413 0522 0500 0512 0400 0361 1817</t>
  </si>
  <si>
    <t>1300 N  FORMOSA                      AV</t>
  </si>
  <si>
    <t>0913 1817 1258</t>
  </si>
  <si>
    <t>19400    VICTORY                      BL</t>
  </si>
  <si>
    <t>0344 1607 0397</t>
  </si>
  <si>
    <t>7900 W  MELROSE                      AV</t>
  </si>
  <si>
    <t>6100    SANTA MONICA                 BL</t>
  </si>
  <si>
    <t>1822 0329 0311 2024</t>
  </si>
  <si>
    <t>1400 W  7TH                          ST</t>
  </si>
  <si>
    <t>0400 0394 1822</t>
  </si>
  <si>
    <t>1800 N  CHEROKEE                     AV</t>
  </si>
  <si>
    <t>0913 0416 0446 0417 0603 0361</t>
  </si>
  <si>
    <t>1100 W  MARTIN LUTHER KING JR        BL</t>
  </si>
  <si>
    <t>800 W  40TH                         PL</t>
  </si>
  <si>
    <t>1601 1300 0321 0344</t>
  </si>
  <si>
    <t>2500    VIRGINIA                     RD</t>
  </si>
  <si>
    <t>0913 1814 2000 0416 0444 0448</t>
  </si>
  <si>
    <t>500 E  AVENUE 28</t>
  </si>
  <si>
    <t>1300 1309 1822 0400 0431 1313</t>
  </si>
  <si>
    <t>5400    LEXINGTON                    AV</t>
  </si>
  <si>
    <t>0416 0342 0344</t>
  </si>
  <si>
    <t>2000 0329 0913 1814</t>
  </si>
  <si>
    <t>0603 0913 1202 0342 1501</t>
  </si>
  <si>
    <t>1900 W  MARTIN LUTHER KING JR        BL</t>
  </si>
  <si>
    <t>6800    MATILIJA                     AV</t>
  </si>
  <si>
    <t>3300 N  SAN FERNANDO                 RD</t>
  </si>
  <si>
    <t>0100 0701</t>
  </si>
  <si>
    <t>1300    MARINE                       AV</t>
  </si>
  <si>
    <t>11100    MISSOURI                     AV</t>
  </si>
  <si>
    <t>1822 2004 0356 0400 0319</t>
  </si>
  <si>
    <t>0354 2032 1300 0344 0216</t>
  </si>
  <si>
    <t>3800 S  PACIFIC                      AV</t>
  </si>
  <si>
    <t>15000    VANOWEN                      ST</t>
  </si>
  <si>
    <t>2800 S  HOOVER                       ST</t>
  </si>
  <si>
    <t>1822 0400 0432 0421 1236</t>
  </si>
  <si>
    <t>1257 1251 0913 0360 0500 2021</t>
  </si>
  <si>
    <t>6400    BRYNHURST                    AV</t>
  </si>
  <si>
    <t>1403 1822 0329 1609 1402 1414 1307 0344</t>
  </si>
  <si>
    <t>200 W  9TH                          ST</t>
  </si>
  <si>
    <t>1822 1606 0321 0216</t>
  </si>
  <si>
    <t>10400    CHEVIOT                      DR</t>
  </si>
  <si>
    <t>0344 1210</t>
  </si>
  <si>
    <t>0400 0416 0913 1814 2000 2004</t>
  </si>
  <si>
    <t>2000 0913 0444 1202 1813</t>
  </si>
  <si>
    <t>2100    AVON                         ST</t>
  </si>
  <si>
    <t>2000 S  BEDFORD                      ST</t>
  </si>
  <si>
    <t>1822 1402 1407 0302</t>
  </si>
  <si>
    <t>1100 W  37TH                         DR</t>
  </si>
  <si>
    <t>0329 0913 0216</t>
  </si>
  <si>
    <t>18200    KITTRIDGE                    ST</t>
  </si>
  <si>
    <t>5400 W  HOLLYWOOD                    BL</t>
  </si>
  <si>
    <t>2000    JOHN S GIBSON                BL</t>
  </si>
  <si>
    <t>0378 0342 0325 0329 1236</t>
  </si>
  <si>
    <t>2000 0913 1814 0416 0444 2038</t>
  </si>
  <si>
    <t>3400    ANDRITA                      ST</t>
  </si>
  <si>
    <t>1300 0344 1822</t>
  </si>
  <si>
    <t>0913 2000 1813 0416 0400 2004</t>
  </si>
  <si>
    <t>2300    BELLEVUE                     AV</t>
  </si>
  <si>
    <t>7400 N  HASKELL                      AV</t>
  </si>
  <si>
    <t>4400 S  ALAMEDA                      ST</t>
  </si>
  <si>
    <t>14400    GREENLEAF                    ST</t>
  </si>
  <si>
    <t>3500    SIERRA                       ST</t>
  </si>
  <si>
    <t>0344 2024 0561 0913</t>
  </si>
  <si>
    <t>300 W  SANTA CRUZ                   ST</t>
  </si>
  <si>
    <t>18000    MARTHA                       ST</t>
  </si>
  <si>
    <t>0344 1602 1309</t>
  </si>
  <si>
    <t>13600    CHANDLER                     BL</t>
  </si>
  <si>
    <t>0344 0329 1202 1609</t>
  </si>
  <si>
    <t>4100 W  41ST                         ST</t>
  </si>
  <si>
    <t>0334 0421 1218 1822 2004</t>
  </si>
  <si>
    <t>TOWNE</t>
  </si>
  <si>
    <t>19600    PACIFIC GATEWAY              DR</t>
  </si>
  <si>
    <t>64TH</t>
  </si>
  <si>
    <t>800 W  74TH                         ST</t>
  </si>
  <si>
    <t>0344 1606 2032</t>
  </si>
  <si>
    <t>0416 0429 0342 0913 0602</t>
  </si>
  <si>
    <t>1800 S  MAIN                         ST</t>
  </si>
  <si>
    <t>1822 1309 0344 0104 0432 0945</t>
  </si>
  <si>
    <t>7600 S  SAN PEDRO                    ST</t>
  </si>
  <si>
    <t>0913 0561 1307 0329 0602</t>
  </si>
  <si>
    <t>1300    LINWOOD                      AV</t>
  </si>
  <si>
    <t>S  RAMPART                      BL</t>
  </si>
  <si>
    <t>0342 0334 0337 1202 0448 0352 0344 0432 1822</t>
  </si>
  <si>
    <t>2000 W  6TH                          ST</t>
  </si>
  <si>
    <t>0326 0344 0385 1300 1309</t>
  </si>
  <si>
    <t>24600 S  WESTERN                      AV</t>
  </si>
  <si>
    <t>1000    VIA DE LA PAZ</t>
  </si>
  <si>
    <t>0329 0344 1300 1822</t>
  </si>
  <si>
    <t>400 W  2ND                          ST</t>
  </si>
  <si>
    <t>2300 S  LONGWOOD                     AV</t>
  </si>
  <si>
    <t>2500 S  SEPULVEDA                    BL</t>
  </si>
  <si>
    <t>0334 0337 0344 1309 0913 0444 0429</t>
  </si>
  <si>
    <t>100 S  GAFFEY                       ST</t>
  </si>
  <si>
    <t>0342 0325 0344 1822</t>
  </si>
  <si>
    <t>5400    DENKER                       AV</t>
  </si>
  <si>
    <t>7300 W  HOLLYWOOD                    BL</t>
  </si>
  <si>
    <t>9100    OLIN                         ST</t>
  </si>
  <si>
    <t>1100 1822 0329</t>
  </si>
  <si>
    <t>1500 W  83RD                         ST</t>
  </si>
  <si>
    <t>1822 0302 0919 1300</t>
  </si>
  <si>
    <t>DALY</t>
  </si>
  <si>
    <t>4300    ALLOTT                       AV</t>
  </si>
  <si>
    <t>1202 0329 0358 0321</t>
  </si>
  <si>
    <t>15500    EARLHAM                      ST</t>
  </si>
  <si>
    <t>14900    DICKENS                      ST</t>
  </si>
  <si>
    <t>0400 0416 1258 1414</t>
  </si>
  <si>
    <t>1900 S  SHENANDOAH                   ST</t>
  </si>
  <si>
    <t>300 W  AVENUE 37</t>
  </si>
  <si>
    <t>0342 0416 0446 0445 1822 1313 0334</t>
  </si>
  <si>
    <t>BROWNING                     BL</t>
  </si>
  <si>
    <t>1402 0334 0411 0416 0445 0446 0913 1202 2004 2021</t>
  </si>
  <si>
    <t>HARCOURT                     AV</t>
  </si>
  <si>
    <t>2900    DALTON                       AV</t>
  </si>
  <si>
    <t>1822 0344 0346 1026</t>
  </si>
  <si>
    <t>BILL ROBERTSON               LN</t>
  </si>
  <si>
    <t>7200    FRANKLIN                     AV</t>
  </si>
  <si>
    <t>0408 0416 0446 0448 0913 1243 1813 2000</t>
  </si>
  <si>
    <t>3100 S  FIGUEROA                     ST</t>
  </si>
  <si>
    <t>1300 1822 1100 0450 1309 0334 0302 1407</t>
  </si>
  <si>
    <t>4100    HILLCREST                    DR</t>
  </si>
  <si>
    <t>5300    VIRGINIA                     AV</t>
  </si>
  <si>
    <t>CURSON</t>
  </si>
  <si>
    <t>1210 0344 1822 0394</t>
  </si>
  <si>
    <t>600    VETERAN                      AV</t>
  </si>
  <si>
    <t>1402 1202 2004 2000 1823 1218 0319 0416 0913</t>
  </si>
  <si>
    <t>2000 W  FLORENCE                     AV</t>
  </si>
  <si>
    <t>0349 0344 1300 1601 1822</t>
  </si>
  <si>
    <t>4600    OBAMA                        BL</t>
  </si>
  <si>
    <t>0334 1402 0355 2004 1822</t>
  </si>
  <si>
    <t>27TH</t>
  </si>
  <si>
    <t>0444 1822 2021</t>
  </si>
  <si>
    <t>2200 W  SLAUSON                      AV</t>
  </si>
  <si>
    <t>1602 1420 1822 0344 0397</t>
  </si>
  <si>
    <t>1600    COTNER                       AV</t>
  </si>
  <si>
    <t>2000 1814 0400 0408 0913</t>
  </si>
  <si>
    <t>8100 S  HOOVER                       ST</t>
  </si>
  <si>
    <t>0344 0701 0800</t>
  </si>
  <si>
    <t>2300 W  10TH                         ST</t>
  </si>
  <si>
    <t>OLIN</t>
  </si>
  <si>
    <t>HOLT</t>
  </si>
  <si>
    <t>1822 0358 0321 0344 1300 1607</t>
  </si>
  <si>
    <t>7200    CANBY                        AV</t>
  </si>
  <si>
    <t>0913 0416 1259 1251</t>
  </si>
  <si>
    <t>4100    SOMERSET                     DR</t>
  </si>
  <si>
    <t>LOMITA                       BL</t>
  </si>
  <si>
    <t>GULF                         AV</t>
  </si>
  <si>
    <t>5600    VAN NUYS                     BL</t>
  </si>
  <si>
    <t>6000    LA PRADA                     ST</t>
  </si>
  <si>
    <t>2004 0344 0354 1822</t>
  </si>
  <si>
    <t>2500    BEVERLY                      BL</t>
  </si>
  <si>
    <t>1267 0344 0352 1822 1606 1420 1402</t>
  </si>
  <si>
    <t>1000 S  BUNDY                        DR</t>
  </si>
  <si>
    <t>0913 0329 1820 1420</t>
  </si>
  <si>
    <t>18900    SHERMAN                      WY</t>
  </si>
  <si>
    <t>1300 0311 0329 1202</t>
  </si>
  <si>
    <t>4500    8TH                          AV</t>
  </si>
  <si>
    <t>0319 0305 0444 0429 0416 1822</t>
  </si>
  <si>
    <t>700 E  3RD                          ST</t>
  </si>
  <si>
    <t>3000 E  WASHINGTON                   BL</t>
  </si>
  <si>
    <t>1000    WILCOX                       AV</t>
  </si>
  <si>
    <t>2004 0561 1309 1310 1312 2038</t>
  </si>
  <si>
    <t>0421 0422 0913 1814 2038</t>
  </si>
  <si>
    <t>6100 S  VICTORIA                     AV</t>
  </si>
  <si>
    <t>1501 0913</t>
  </si>
  <si>
    <t>1402 1407 0354 0444 0342 1309 0916 1227 0853</t>
  </si>
  <si>
    <t>1600 W  60TH                         PL</t>
  </si>
  <si>
    <t>5400    SANTA MONICA                 BL</t>
  </si>
  <si>
    <t>0416 1218 2004</t>
  </si>
  <si>
    <t>TENNESSEE                    AV</t>
  </si>
  <si>
    <t>1251 0344 0394 0352 1822</t>
  </si>
  <si>
    <t>17300 W  SUNSET                       BL</t>
  </si>
  <si>
    <t>0361 0334 0447 0445 0400 0913</t>
  </si>
  <si>
    <t>0913 0361 0394 1420</t>
  </si>
  <si>
    <t>2300 W  11TH                         ST</t>
  </si>
  <si>
    <t>0355 0302 1300 1822</t>
  </si>
  <si>
    <t>300 E  55TH                         ST</t>
  </si>
  <si>
    <t>0344 1607 0329 1236</t>
  </si>
  <si>
    <t>400 N  MARINE                       AV</t>
  </si>
  <si>
    <t>0202 0344 0216</t>
  </si>
  <si>
    <t>1200    RONAN                        AV</t>
  </si>
  <si>
    <t>0913 2000 1814 0416 0446 1222 2007</t>
  </si>
  <si>
    <t>3400    6TH                          AV</t>
  </si>
  <si>
    <t>6500    WOODMAN                      AV</t>
  </si>
  <si>
    <t>0444 0429 0561 0913</t>
  </si>
  <si>
    <t>1300 S  TOBERMAN                     ST</t>
  </si>
  <si>
    <t>1309 0344 0352 1221 0325 0326 2028</t>
  </si>
  <si>
    <t>1822 0447</t>
  </si>
  <si>
    <t>5300    WILSHIRE                     BL</t>
  </si>
  <si>
    <t>1822 1420 0344 0346 0358 0385</t>
  </si>
  <si>
    <t>10700    WEYBURN                      AV</t>
  </si>
  <si>
    <t>4100 W  59TH                         ST</t>
  </si>
  <si>
    <t>20100    HAMILTON                     AV</t>
  </si>
  <si>
    <t>1266 0444 1822 1309</t>
  </si>
  <si>
    <t>2000 0400 0448 0913 1813</t>
  </si>
  <si>
    <t>17300    HATTERAS                     ST</t>
  </si>
  <si>
    <t>1501 0930</t>
  </si>
  <si>
    <t>5900    WILLOUGHBY                   AV</t>
  </si>
  <si>
    <t>1600    235TH                        ST</t>
  </si>
  <si>
    <t>0416 1822 0910 2048 2047 1218</t>
  </si>
  <si>
    <t>MTA - GOLD LINE - HIGHLAND PARK</t>
  </si>
  <si>
    <t>100 N  AVENUE 57</t>
  </si>
  <si>
    <t>2004 0400 0416 0344 0417 1822</t>
  </si>
  <si>
    <t>1501 0913 1813 2000</t>
  </si>
  <si>
    <t>7700    PASO ROBLES                  AV</t>
  </si>
  <si>
    <t>1609 1822 0352 1307 0344 0329</t>
  </si>
  <si>
    <t>500 S  SPRING                       ST</t>
  </si>
  <si>
    <t>0344 0337 0416 0913 2004 1218 1820 0334</t>
  </si>
  <si>
    <t>1300 1601 1606 0344</t>
  </si>
  <si>
    <t>1800    WINONA                       BL</t>
  </si>
  <si>
    <t>1822 2004 0444 1202 0344 0202 1420 1414 0363 0429</t>
  </si>
  <si>
    <t>6700    HAYVENHURST                  AV</t>
  </si>
  <si>
    <t>2000 0444 1813 1814 0913</t>
  </si>
  <si>
    <t>1400 S  FIGUEROA                     ST</t>
  </si>
  <si>
    <t>8500    BURTON WAY</t>
  </si>
  <si>
    <t>2200    WHITTIER                     BL</t>
  </si>
  <si>
    <t>1242 0913 2000 0444 0429 1309</t>
  </si>
  <si>
    <t>1100 E  20TH                         ST</t>
  </si>
  <si>
    <t>1300 W  8TH                          ST</t>
  </si>
  <si>
    <t>GILMORE                      ST</t>
  </si>
  <si>
    <t>2000 1814 0400 1300 1309 0913</t>
  </si>
  <si>
    <t>700 E  SLAUSON                      AV</t>
  </si>
  <si>
    <t>1822 0400 0416 0444 0429 1251</t>
  </si>
  <si>
    <t>400 S  SAINT LOUIS                  ST</t>
  </si>
  <si>
    <t>0443 1309 1822 0359 0325 0202 1266</t>
  </si>
  <si>
    <t>0100 1822</t>
  </si>
  <si>
    <t>5100    KESTER                       AV</t>
  </si>
  <si>
    <t>6100    PIEDMONT                     AV</t>
  </si>
  <si>
    <t>1822 0344 1202 0314 1309 1402</t>
  </si>
  <si>
    <t>5600    BOWESFIELD                   ST</t>
  </si>
  <si>
    <t>N  CRESCENT HEIGHTS             BL</t>
  </si>
  <si>
    <t>1218 1310 0411 1822 0319</t>
  </si>
  <si>
    <t>100 S  FAIRFAX                      AV</t>
  </si>
  <si>
    <t>0945 1309 1822 0325 0447 1420 1236 0416</t>
  </si>
  <si>
    <t>5100 W  HOLLYWOOD                    BL</t>
  </si>
  <si>
    <t>0913 1100 0334 0416 0302 0906</t>
  </si>
  <si>
    <t>1600 E  33RD                         ST</t>
  </si>
  <si>
    <t>2000 0416 0417 1813 2004</t>
  </si>
  <si>
    <t>7100    SEPULVEDA                    BL</t>
  </si>
  <si>
    <t>0417 1202 1242 0602 0913 0561 0429</t>
  </si>
  <si>
    <t>1700 S  ALMA                         ST</t>
  </si>
  <si>
    <t>1202 0344 1501</t>
  </si>
  <si>
    <t>1309 0342 0344</t>
  </si>
  <si>
    <t>12900    MAGNOLIA                     BL</t>
  </si>
  <si>
    <t>400 S  DETROIT                      ST</t>
  </si>
  <si>
    <t>0329 0443 0319 0913</t>
  </si>
  <si>
    <t>100 N  OCCIDENTAL                   BL</t>
  </si>
  <si>
    <t>8900    OLIN                         ST</t>
  </si>
  <si>
    <t>0416 0417</t>
  </si>
  <si>
    <t>1822 0344 0325 0209</t>
  </si>
  <si>
    <t>1600 W  OLYMPIC                      BL</t>
  </si>
  <si>
    <t>1822 0329 0906</t>
  </si>
  <si>
    <t>1300 W  69TH                         ST</t>
  </si>
  <si>
    <t>2400    BELLEVUE                     AV</t>
  </si>
  <si>
    <t>0416 0431</t>
  </si>
  <si>
    <t>2700    VETERAN                      AV</t>
  </si>
  <si>
    <t>0344 0386 1202 1300 1606</t>
  </si>
  <si>
    <t>1300 1601 0344 0352</t>
  </si>
  <si>
    <t>700    EL CENTRO                    AV</t>
  </si>
  <si>
    <t>0329 0360 0561 0913 1238 1242</t>
  </si>
  <si>
    <t>4500    AUGUST                       ST</t>
  </si>
  <si>
    <t>1400 S  BENTLEY                      AV</t>
  </si>
  <si>
    <t>0400 1258 1251 0553 0913 0416</t>
  </si>
  <si>
    <t>400 S  AVENUE 20</t>
  </si>
  <si>
    <t>3500    VALLEY                       BL</t>
  </si>
  <si>
    <t>0907 0913 1820 1810 2001 0334 0443 1218 2004</t>
  </si>
  <si>
    <t>600    CORNWELL                     ST</t>
  </si>
  <si>
    <t>16100    COHASSET                     ST</t>
  </si>
  <si>
    <t>2800 W  SUNSET                       BL</t>
  </si>
  <si>
    <t>1266 0913 0603 0361 1300 0329</t>
  </si>
  <si>
    <t>1309 2038 2000 1814</t>
  </si>
  <si>
    <t>0408 0432 0913 1241 1243 1813 2000</t>
  </si>
  <si>
    <t>1300 1309 0329</t>
  </si>
  <si>
    <t>HARBOR</t>
  </si>
  <si>
    <t>MINER</t>
  </si>
  <si>
    <t>2000 1814 0416 0445</t>
  </si>
  <si>
    <t>1000 W  39TH                         ST</t>
  </si>
  <si>
    <t>1607 1822 0344 0325</t>
  </si>
  <si>
    <t>2100 W  94TH                         ST</t>
  </si>
  <si>
    <t>1822 0216 0450</t>
  </si>
  <si>
    <t>600 W  61ST                         ST</t>
  </si>
  <si>
    <t>1822 1402 1415 1259 2034 0537 1817 0409 0527 0547</t>
  </si>
  <si>
    <t>1200 W  65TH                         PL</t>
  </si>
  <si>
    <t>0913 0553 1257</t>
  </si>
  <si>
    <t>7100    10TH                         AV</t>
  </si>
  <si>
    <t>1257 1310</t>
  </si>
  <si>
    <t>6400 N  SEPULVEDA                    BL</t>
  </si>
  <si>
    <t>0416 2000 1813 2002 1414</t>
  </si>
  <si>
    <t>500 N  BROADWAY</t>
  </si>
  <si>
    <t>5600    IRVINGTON                    PL</t>
  </si>
  <si>
    <t>2200    LINDA FLORA                  DR</t>
  </si>
  <si>
    <t>1822 0344 0416 0400 0417 1206 0342 0429</t>
  </si>
  <si>
    <t>VETERAN</t>
  </si>
  <si>
    <t>0913 0400 1202 0444 0416 0561 1206 1414</t>
  </si>
  <si>
    <t>17200    LEADWELL                     ST</t>
  </si>
  <si>
    <t>1200    SANFORD                      AV</t>
  </si>
  <si>
    <t>3600    COLISEUM                     PL</t>
  </si>
  <si>
    <t>500 W  39TH                         ST</t>
  </si>
  <si>
    <t>1212 0400 0416 0906</t>
  </si>
  <si>
    <t>HALLDALE                     ST</t>
  </si>
  <si>
    <t>2200    SAN YSIDRO                   DR</t>
  </si>
  <si>
    <t>1822 1309 0329 0342</t>
  </si>
  <si>
    <t>2300 W  29TH                         PL</t>
  </si>
  <si>
    <t>1309 0325 0104 1822</t>
  </si>
  <si>
    <t>0429 0444</t>
  </si>
  <si>
    <t>15200    PALISADES VILLAGE            LN</t>
  </si>
  <si>
    <t>1200 W  7TH                          ST</t>
  </si>
  <si>
    <t>3000 N  BROADWAY</t>
  </si>
  <si>
    <t>1402 1822 1262 0527</t>
  </si>
  <si>
    <t>0913 0509 0522 0503 0541</t>
  </si>
  <si>
    <t>5900 S  ST ANDREWS                   PL</t>
  </si>
  <si>
    <t>1200    MCDONALD                     AV</t>
  </si>
  <si>
    <t>3200    BOAZ                         ST</t>
  </si>
  <si>
    <t>0913 0512 0527 1259 1251 1913 1823</t>
  </si>
  <si>
    <t>2900    HAUSER                       BL</t>
  </si>
  <si>
    <t>11300 W  OLYMPIC                      BL</t>
  </si>
  <si>
    <t>1300 1302 0334</t>
  </si>
  <si>
    <t>4200    VIA ARBOLADA</t>
  </si>
  <si>
    <t>300 S  SYCAMORE                     AV</t>
  </si>
  <si>
    <t>200 S  HOPE                         ST</t>
  </si>
  <si>
    <t>1100 S  TREMAINE                     AV</t>
  </si>
  <si>
    <t>1822 1605 0344 0385 1300 0329</t>
  </si>
  <si>
    <t>2900    2ND                          AV</t>
  </si>
  <si>
    <t>1822 0929 0100</t>
  </si>
  <si>
    <t>400 W  66TH                         ST</t>
  </si>
  <si>
    <t>0913 1804 0443 0601</t>
  </si>
  <si>
    <t>2038 2000 1814</t>
  </si>
  <si>
    <t>PALMWOOD                     AV</t>
  </si>
  <si>
    <t>BUCKINGHAM                   RD</t>
  </si>
  <si>
    <t>2004 1822 1310 0356</t>
  </si>
  <si>
    <t>7100 N  SEPULVEDA                    BL</t>
  </si>
  <si>
    <t>1257 0400 1251 1814 2000 2024 0444 0913</t>
  </si>
  <si>
    <t>1300 E  DENNI                        ST</t>
  </si>
  <si>
    <t>7300    LENNOX                       AV</t>
  </si>
  <si>
    <t>1802 0444</t>
  </si>
  <si>
    <t>1100 S  MAIN                         ST</t>
  </si>
  <si>
    <t>1420 0325 0358 1607 1309 1822</t>
  </si>
  <si>
    <t>11300    SANTA MONICA                 BL</t>
  </si>
  <si>
    <t>0342 0344 1822 1259 1309</t>
  </si>
  <si>
    <t>0907 0344 1822</t>
  </si>
  <si>
    <t>1000 W  E                            ST</t>
  </si>
  <si>
    <t>2029 0400 0913</t>
  </si>
  <si>
    <t>1800 S  CRESCENT                     AV</t>
  </si>
  <si>
    <t>14300    SHERMAN                      WY</t>
  </si>
  <si>
    <t>0913 0444 0429 0370 0344</t>
  </si>
  <si>
    <t>4400 S  WESTERN                      AV</t>
  </si>
  <si>
    <t>1420 1822 0344 1609 0329</t>
  </si>
  <si>
    <t>1309 1402 0344 0417 0390 0429 0342</t>
  </si>
  <si>
    <t>190TH                        ST</t>
  </si>
  <si>
    <t>1100 W  18TH                         ST</t>
  </si>
  <si>
    <t>0344 1609 1822</t>
  </si>
  <si>
    <t>18100    SATICOY                      ST</t>
  </si>
  <si>
    <t>4300    MAYCREST                     AV</t>
  </si>
  <si>
    <t>0329 0400 0444 0913 1243 1309 1813 1814 2000</t>
  </si>
  <si>
    <t>2000 2038 1814</t>
  </si>
  <si>
    <t>1100    256TH                        ST</t>
  </si>
  <si>
    <t>3500    UNION PACIFIC                AV</t>
  </si>
  <si>
    <t>1200 W  8TH                          ST</t>
  </si>
  <si>
    <t>0522 1822 0416</t>
  </si>
  <si>
    <t>ELEVATOR</t>
  </si>
  <si>
    <t>0416 0444 0913 1817 2004</t>
  </si>
  <si>
    <t>1310 0400 1302 1225</t>
  </si>
  <si>
    <t>61ST                         ST</t>
  </si>
  <si>
    <t>1822 0334 0345 0355</t>
  </si>
  <si>
    <t>6300    WOODLEY                      AV</t>
  </si>
  <si>
    <t>0358 0321 0344 0352 1221 1822</t>
  </si>
  <si>
    <t>2500    PATRICIA                     AV</t>
  </si>
  <si>
    <t>200 N  PARK VIEW                    ST</t>
  </si>
  <si>
    <t>6100 S  FIGUEROA                     ST</t>
  </si>
  <si>
    <t>0344 0386</t>
  </si>
  <si>
    <t>MOBILE HOME/TRAILERS/CONSTRUCTION TRAILERS/RV'S/MOTORHOME</t>
  </si>
  <si>
    <t>600 N  SAN FERNANDO                 RD</t>
  </si>
  <si>
    <t>0344 0321 1601 0377 0352 1300</t>
  </si>
  <si>
    <t>0913 0561 0443 0337 2004 1218</t>
  </si>
  <si>
    <t>3400 E  PICO                         BL</t>
  </si>
  <si>
    <t>600    MILL                         ST</t>
  </si>
  <si>
    <t>1414 0416 0561 0913 1202 1402 0411</t>
  </si>
  <si>
    <t>14600    HESBY                        ST</t>
  </si>
  <si>
    <t>104TH                        ST</t>
  </si>
  <si>
    <t>1259 0913 1814 0533 1276 0500</t>
  </si>
  <si>
    <t>7400    HASKELL                      AV</t>
  </si>
  <si>
    <t>0913 2000 1814 0400 0416 0408</t>
  </si>
  <si>
    <t>1300 W  FLORENCE                     AV</t>
  </si>
  <si>
    <t>1822 1420 0325 0344</t>
  </si>
  <si>
    <t>1200    HARVARD                      BL</t>
  </si>
  <si>
    <t>0701 0344 0100 1501 1202</t>
  </si>
  <si>
    <t>7500    HOLLYWOOD                    BL</t>
  </si>
  <si>
    <t>2000 1814 0416 0447 0401 0913 2002 1206 1414</t>
  </si>
  <si>
    <t>LULL                         ST</t>
  </si>
  <si>
    <t>TOBIAS                       AV</t>
  </si>
  <si>
    <t>5200 W  WASHINGTON                   BL</t>
  </si>
  <si>
    <t>0329 1302</t>
  </si>
  <si>
    <t>2900 E  WASHINGTON                   BL</t>
  </si>
  <si>
    <t>6300    BRYNHURST                    AV</t>
  </si>
  <si>
    <t>1822 0359 0319 0443 1310 1309</t>
  </si>
  <si>
    <t>4TH                          AV</t>
  </si>
  <si>
    <t>0529 2021 0212 0913 0361</t>
  </si>
  <si>
    <t>2200 W  ADAMS                        BL</t>
  </si>
  <si>
    <t>1822 0344 1609 1307 0352 0377 0930</t>
  </si>
  <si>
    <t>500    LOS LIONES                   DR</t>
  </si>
  <si>
    <t>0342 0344 0913 1202 1309 1822 0329</t>
  </si>
  <si>
    <t>2500 W  MARTIN LUTHER KING JR        BL</t>
  </si>
  <si>
    <t>2100    PARK                         DR</t>
  </si>
  <si>
    <t>2100    VINE                         ST</t>
  </si>
  <si>
    <t>600 N  SOTO                         ST</t>
  </si>
  <si>
    <t>0913 0416 2002</t>
  </si>
  <si>
    <t>0928 1822</t>
  </si>
  <si>
    <t>100 S  MARTEL                       AV</t>
  </si>
  <si>
    <t>2100    WHITTIER                     BL</t>
  </si>
  <si>
    <t>1400 W  94TH                         PL</t>
  </si>
  <si>
    <t>2000 1814 2038</t>
  </si>
  <si>
    <t>1500 W  MARTIN LUTHER KING JR        BL</t>
  </si>
  <si>
    <t>1000 W  186TH                        ST</t>
  </si>
  <si>
    <t>0360 0913</t>
  </si>
  <si>
    <t>1100    GULF                         AV</t>
  </si>
  <si>
    <t>0605 1822 1414 0416 0447 1312</t>
  </si>
  <si>
    <t>0800 1402</t>
  </si>
  <si>
    <t>2000 1813 0447 0417 1601 0913</t>
  </si>
  <si>
    <t>0344 1822 2032 2004</t>
  </si>
  <si>
    <t>CORBIN                       AV</t>
  </si>
  <si>
    <t>0444 0429 0561 1278</t>
  </si>
  <si>
    <t>2800    6TH                          AV</t>
  </si>
  <si>
    <t>600 N  LA CIENEGA                   BL</t>
  </si>
  <si>
    <t>14900    BURBANK                      BL</t>
  </si>
  <si>
    <t>COURTNEY</t>
  </si>
  <si>
    <t>1402 1407 1419 0906</t>
  </si>
  <si>
    <t>900 W  84TH                         ST</t>
  </si>
  <si>
    <t>900 E  42ND                         PL</t>
  </si>
  <si>
    <t>800 N  VENDOME                      ST</t>
  </si>
  <si>
    <t>SHOPLIFTING - ATTEMPT</t>
  </si>
  <si>
    <t>1300 0326 0342 0344 0104 0209</t>
  </si>
  <si>
    <t>2000 N  FIGUEROA                     ST</t>
  </si>
  <si>
    <t>0448 0602 0360 1202</t>
  </si>
  <si>
    <t>15300    VOSE                         ST</t>
  </si>
  <si>
    <t>0913 2014</t>
  </si>
  <si>
    <t>2300 S  SEPULVEDA                    BL</t>
  </si>
  <si>
    <t>2000 1814 0444 0429 0400</t>
  </si>
  <si>
    <t>0337 0432 0603 0913 1402 1206 0389</t>
  </si>
  <si>
    <t>100 W  12TH                         ST</t>
  </si>
  <si>
    <t>0913 1415 0443 0503 0516 0302 0400 2000 1814 1243</t>
  </si>
  <si>
    <t>4100 E  ABNER                        ST</t>
  </si>
  <si>
    <t>0390 1402 0432 0429</t>
  </si>
  <si>
    <t>1200    5TH                          AV</t>
  </si>
  <si>
    <t>1822 0329 1300 1414</t>
  </si>
  <si>
    <t>7500    GAYNOR                       AV</t>
  </si>
  <si>
    <t>HAZELTINE</t>
  </si>
  <si>
    <t>0344 0352 0359 0432 1309 1822 0329 0342</t>
  </si>
  <si>
    <t>RIDGELEY                     DR</t>
  </si>
  <si>
    <t>7600 S  WESTERN                      AV</t>
  </si>
  <si>
    <t>1309 1300 0329</t>
  </si>
  <si>
    <t>ROSSMORE</t>
  </si>
  <si>
    <t>ARDEN                        BL</t>
  </si>
  <si>
    <t>0416 0400 0552 0913 0448 1259</t>
  </si>
  <si>
    <t>19600    GIFFORD                      ST</t>
  </si>
  <si>
    <t>0347 2041 2040 1906 1912 1822</t>
  </si>
  <si>
    <t>2200    LOMA VISTA                   PL</t>
  </si>
  <si>
    <t>1213 1307 0344 1609</t>
  </si>
  <si>
    <t>3100 E  11TH                         ST</t>
  </si>
  <si>
    <t>1822 0329 1414 1420</t>
  </si>
  <si>
    <t>DRIVE THRU BANKING (WINDOW)*</t>
  </si>
  <si>
    <t>0913 0603 0421 0319 0416 0447</t>
  </si>
  <si>
    <t>200 W  85TH                         ST</t>
  </si>
  <si>
    <t>1817 1218 0527 0519 0408 0419 0429 0421 0526 0913</t>
  </si>
  <si>
    <t>0325 0202 1402</t>
  </si>
  <si>
    <t>1822 0321</t>
  </si>
  <si>
    <t>6200    FOUNTAIN                     AV</t>
  </si>
  <si>
    <t>1400 N  AVENUE 46</t>
  </si>
  <si>
    <t>1822 0329 1300 2004</t>
  </si>
  <si>
    <t>1822 1606 1309 0342 0344</t>
  </si>
  <si>
    <t>3700 S  VAN NESS                     AV</t>
  </si>
  <si>
    <t>1100 W  SUMMERLAND                   AV</t>
  </si>
  <si>
    <t>19400    WYANDOTTE                    ST</t>
  </si>
  <si>
    <t>1212 1822</t>
  </si>
  <si>
    <t>1822 1309 0329 0400</t>
  </si>
  <si>
    <t>4100    BUCKINGHAM                   RD</t>
  </si>
  <si>
    <t>0334 1218 1822 0305 0337 0202 0344</t>
  </si>
  <si>
    <t>0334 2024 0913 0416 0446 0429 0417</t>
  </si>
  <si>
    <t>0916 1822 1300 0334 0344 1310 0432 0355 0342</t>
  </si>
  <si>
    <t>SALTAIR                      AV</t>
  </si>
  <si>
    <t>2000 0400 0416 0913 1814 1501 0429</t>
  </si>
  <si>
    <t>8900    RUTHELEN                     ST</t>
  </si>
  <si>
    <t>0329 2000 1814 1222 2007</t>
  </si>
  <si>
    <t>0334 1309 0353 2000 0913 1813 1814</t>
  </si>
  <si>
    <t>0554 0416 0602 0446 0429</t>
  </si>
  <si>
    <t>0444 0448 0344 0342 0400 0906 0913 0361</t>
  </si>
  <si>
    <t>2000 1823 0913 2004 1218 0448 0408 0410 0444</t>
  </si>
  <si>
    <t>8100    AVALON                       BL</t>
  </si>
  <si>
    <t>1600    BUTLER                       AV</t>
  </si>
  <si>
    <t>1402 0411 0342 0416 0417 1215 0913</t>
  </si>
  <si>
    <t>0344 1606 1822 1414</t>
  </si>
  <si>
    <t>0344 2032 0352 1221 0321 0346</t>
  </si>
  <si>
    <t>19TH</t>
  </si>
  <si>
    <t>0400 0913 1202 1309</t>
  </si>
  <si>
    <t>0344 2000 0336 1813 0913 0352 1221 1243</t>
  </si>
  <si>
    <t>800    KING                         AV</t>
  </si>
  <si>
    <t>1212 0400 0356 2004 1822</t>
  </si>
  <si>
    <t>700    SANTEE                       ST</t>
  </si>
  <si>
    <t>6000 S  BROADWAY</t>
  </si>
  <si>
    <t>18400    VICTORY                      BL</t>
  </si>
  <si>
    <t>1202 2000 0416 0446 1814 0447</t>
  </si>
  <si>
    <t>4200    WOODCLIFF                    RD</t>
  </si>
  <si>
    <t>1609 0344 0329 1307</t>
  </si>
  <si>
    <t>4800 S  FIGUEROA                     ST</t>
  </si>
  <si>
    <t>0416 0432 0447 1822</t>
  </si>
  <si>
    <t>300 W  PACIFIC COAST                HY</t>
  </si>
  <si>
    <t>2400    VALENTINE                    ST</t>
  </si>
  <si>
    <t>1237 0319</t>
  </si>
  <si>
    <t>0906 0913 2000 2002 0334 0421 0449 0371 1813 1402</t>
  </si>
  <si>
    <t>0344 1606 0352 1822 1300 1420 1414</t>
  </si>
  <si>
    <t>1822 0342 2024 0416 0446 0337 1019</t>
  </si>
  <si>
    <t>0329 0397</t>
  </si>
  <si>
    <t>1300 S  BROADWAY</t>
  </si>
  <si>
    <t>0906 0371 0302 0334 0913</t>
  </si>
  <si>
    <t>0344 0394 0935</t>
  </si>
  <si>
    <t>13900    HARTSOOK                     ST</t>
  </si>
  <si>
    <t>0385 0327</t>
  </si>
  <si>
    <t>7400 N  FIGUEROA                     ST</t>
  </si>
  <si>
    <t>0400 1822 1414 1420 2004</t>
  </si>
  <si>
    <t>1307 0329 1251</t>
  </si>
  <si>
    <t>900 W  28TH                         ST</t>
  </si>
  <si>
    <t>1822 1609 0321 0329 0344 1307</t>
  </si>
  <si>
    <t>0342 1822 0213 0334 0906 0371 0354 0355 0344 0352</t>
  </si>
  <si>
    <t>8300 S  HOOVER                       ST</t>
  </si>
  <si>
    <t>0104 0325 1822</t>
  </si>
  <si>
    <t>1600 W  ADAMS                        BL</t>
  </si>
  <si>
    <t>0344 0329 1602 1822 1501 1300 1402</t>
  </si>
  <si>
    <t>2300    ALLESANDRO                   ST</t>
  </si>
  <si>
    <t>0400 0416 0913 1813 1821 2000 1300</t>
  </si>
  <si>
    <t>FREEWAY</t>
  </si>
  <si>
    <t>GLENDALE                     FY</t>
  </si>
  <si>
    <t>GOLDEN STATE                 FY</t>
  </si>
  <si>
    <t>W  6TH                          ST</t>
  </si>
  <si>
    <t>S  LA JOLLA                     AV</t>
  </si>
  <si>
    <t>0344 1609 1822 0329 0377 1307</t>
  </si>
  <si>
    <t>1200    VIN SCULLY                   AV</t>
  </si>
  <si>
    <t>1800    TAMARIND                     AV</t>
  </si>
  <si>
    <t>1601 0417 1218</t>
  </si>
  <si>
    <t>ALAMEDA</t>
  </si>
  <si>
    <t>0329 0314 1607</t>
  </si>
  <si>
    <t>1500 W  204TH                        ST</t>
  </si>
  <si>
    <t>1415 0913 1402 1309 1913 1823 0416 0408 0443 0500</t>
  </si>
  <si>
    <t>16800    ENCINO HILLS                 DR</t>
  </si>
  <si>
    <t>1822 0345 0400 0346 0390 0202</t>
  </si>
  <si>
    <t>BAR/COCKTAIL/NIGHTCLUB</t>
  </si>
  <si>
    <t>2700 W  7TH                          ST</t>
  </si>
  <si>
    <t>0416 1822 0446</t>
  </si>
  <si>
    <t>59TH</t>
  </si>
  <si>
    <t>0325 1236 0913 0344 0104 0352 1221</t>
  </si>
  <si>
    <t>1200 E  PACIFIC COAST                HY</t>
  </si>
  <si>
    <t>1300 0329 1609 0344</t>
  </si>
  <si>
    <t>67TH                         ST</t>
  </si>
  <si>
    <t>0342 0344 1300 1822 0400</t>
  </si>
  <si>
    <t>3600    CRENSHAW                     BL</t>
  </si>
  <si>
    <t>0302 0342 0344 1309 1822 0945</t>
  </si>
  <si>
    <t>2400 N  BROADWAY</t>
  </si>
  <si>
    <t>1822 0344 0321 1607 1202 0352 1221</t>
  </si>
  <si>
    <t>10700    ASHBY                        AV</t>
  </si>
  <si>
    <t>0400 0408</t>
  </si>
  <si>
    <t>100 E  WASHINGTON                   BL</t>
  </si>
  <si>
    <t>1822 0701</t>
  </si>
  <si>
    <t>1600 N  FORMOSA                      AV</t>
  </si>
  <si>
    <t>0344 1307 0329 1609</t>
  </si>
  <si>
    <t>1309 1240 1312 0431 1822</t>
  </si>
  <si>
    <t>400 N  HOOVER                       ST</t>
  </si>
  <si>
    <t>4000    LEIMERT                      BL</t>
  </si>
  <si>
    <t>0334 0913 1259 0555</t>
  </si>
  <si>
    <t>2400    BOULDER                      ST</t>
  </si>
  <si>
    <t>3600 W  MARTIN LUTHER KING           BL</t>
  </si>
  <si>
    <t>1822 0416 0342 1309</t>
  </si>
  <si>
    <t>7800    BRIGHTON                     AV</t>
  </si>
  <si>
    <t>0361 2038 0913</t>
  </si>
  <si>
    <t>600    IMOGEN                       AV</t>
  </si>
  <si>
    <t>1822 1300 0344 0329 1609</t>
  </si>
  <si>
    <t>10400    WINDTREE                     DR</t>
  </si>
  <si>
    <t>0329 1814</t>
  </si>
  <si>
    <t>1400 S  SHERBOURNE                   DR</t>
  </si>
  <si>
    <t>2000 0416 1241 1821</t>
  </si>
  <si>
    <t>2400 S  ROBERTSON                    BL</t>
  </si>
  <si>
    <t>2000 1813 0419 0913</t>
  </si>
  <si>
    <t>2200 S  BURNSIDE                     AV</t>
  </si>
  <si>
    <t>3200    LOS FELIZ                    BL</t>
  </si>
  <si>
    <t>100    PASEO DE LA PLAZA</t>
  </si>
  <si>
    <t>5700    SAN VICENTE                  BL</t>
  </si>
  <si>
    <t>2000 1813 0447 0913 2002 0408 0444 0416</t>
  </si>
  <si>
    <t>14300    VOSE                         ST</t>
  </si>
  <si>
    <t>0314 0321 1822 1202 2034</t>
  </si>
  <si>
    <t>2900    QUEENSBURY                   DR</t>
  </si>
  <si>
    <t>700 E  6TH                          ST</t>
  </si>
  <si>
    <t>1607 1501</t>
  </si>
  <si>
    <t>2300    BEN LOMOND                   DR</t>
  </si>
  <si>
    <t>1822 0344 0416 0446 0345 1218</t>
  </si>
  <si>
    <t>1607 1601 0344</t>
  </si>
  <si>
    <t>5400 W  PICO                         BL</t>
  </si>
  <si>
    <t>9900    HAAS                         AV</t>
  </si>
  <si>
    <t>600    CHILDS                       WY</t>
  </si>
  <si>
    <t>1822 0329 1601 1609 0344 0352</t>
  </si>
  <si>
    <t>1600 N  VISTA                        ST</t>
  </si>
  <si>
    <t>0561 2038 0913</t>
  </si>
  <si>
    <t>0344 0416 1300 0446 1822 1251 1240</t>
  </si>
  <si>
    <t>200 W  84TH                         PL</t>
  </si>
  <si>
    <t>3000 S  CAROLINA                     ST</t>
  </si>
  <si>
    <t>7100    HAWTHORN                     AV</t>
  </si>
  <si>
    <t>0104 0432 2004 0355</t>
  </si>
  <si>
    <t>1300 0329 1307</t>
  </si>
  <si>
    <t>HOLMES</t>
  </si>
  <si>
    <t>900 W  74TH                         ST</t>
  </si>
  <si>
    <t>0329 2000 1814 0448 1309 2004 0913</t>
  </si>
  <si>
    <t>800 W  70TH                         ST</t>
  </si>
  <si>
    <t>2000    CHARITON                     ST</t>
  </si>
  <si>
    <t>1402 1307 1609 0329 0344</t>
  </si>
  <si>
    <t>0344 1300 0906 0913</t>
  </si>
  <si>
    <t>64TH                         ST</t>
  </si>
  <si>
    <t>0202 0429 0400 1402 1415 1822 0500 0527 1409 0522</t>
  </si>
  <si>
    <t>600    FLINT                        AV</t>
  </si>
  <si>
    <t>DICKENS                      ST</t>
  </si>
  <si>
    <t>CEDROS                       AV</t>
  </si>
  <si>
    <t>5300 N  HUNTINGTON DR</t>
  </si>
  <si>
    <t>300 W  79TH                         ST</t>
  </si>
  <si>
    <t>0344 1822 1206</t>
  </si>
  <si>
    <t>VERMONT                      BL</t>
  </si>
  <si>
    <t>0325 1822 1402</t>
  </si>
  <si>
    <t>FERNWOOD</t>
  </si>
  <si>
    <t>1900    CORINTH                      AV</t>
  </si>
  <si>
    <t>DOUGLAS                      ST</t>
  </si>
  <si>
    <t>CARROLL                      AV</t>
  </si>
  <si>
    <t>2004 1218 1402 0429 0416 0417 0411 1822</t>
  </si>
  <si>
    <t>0344 1822 0397 1602</t>
  </si>
  <si>
    <t>11600    GOSHEN                       AV</t>
  </si>
  <si>
    <t>0400 0445 2004 1822</t>
  </si>
  <si>
    <t>400 S  FAIRFAX                      AV</t>
  </si>
  <si>
    <t>1300    253RD                        ST</t>
  </si>
  <si>
    <t>1822 0302 0344 0355 1310 0342</t>
  </si>
  <si>
    <t>18700    VENTURA                      BL</t>
  </si>
  <si>
    <t>1822 1202 0344 0352</t>
  </si>
  <si>
    <t>1400    AVENIDA DE CORTEZ</t>
  </si>
  <si>
    <t>0325 0329 1609 1822</t>
  </si>
  <si>
    <t>1300    CORTEZ                       ST</t>
  </si>
  <si>
    <t>2000 1813 1821 1243 1241 0416 0447 0913</t>
  </si>
  <si>
    <t>2600 S  SPAULDING                    AV</t>
  </si>
  <si>
    <t>0448 1309 1814 2000 0913</t>
  </si>
  <si>
    <t>500 S  PARK VIEW                    ST</t>
  </si>
  <si>
    <t>0329 1218 1307</t>
  </si>
  <si>
    <t>100 S  SANTA FE                     AV</t>
  </si>
  <si>
    <t>1612 1822 0344 0354 1300</t>
  </si>
  <si>
    <t>4500    3RD                          AV</t>
  </si>
  <si>
    <t>7500    WOODMAN                      AV</t>
  </si>
  <si>
    <t>2000 0913 1241 1821 0416</t>
  </si>
  <si>
    <t>0924 1822</t>
  </si>
  <si>
    <t>700 N  SWEETZER                     AV</t>
  </si>
  <si>
    <t>1218 2004 2000 1814 2033 0416</t>
  </si>
  <si>
    <t>1822 0329 2037</t>
  </si>
  <si>
    <t>4200 N  SEPULVEDA                    BL</t>
  </si>
  <si>
    <t>2000 1814 0913 0416</t>
  </si>
  <si>
    <t>900 W  53RD                         ST</t>
  </si>
  <si>
    <t>MEMBERSHIP STORE (COSTCO,SAMS CLUB)*</t>
  </si>
  <si>
    <t>600 S  BREED                        ST</t>
  </si>
  <si>
    <t>0913 0400 0416 0344 1814 2000</t>
  </si>
  <si>
    <t>0352 1420 0344</t>
  </si>
  <si>
    <t>2000 1813 0906 0416 1821 0913 2002 0448 0444 0446</t>
  </si>
  <si>
    <t>8800    RUTHELEN                     ST</t>
  </si>
  <si>
    <t>1700 E  41ST                         PL</t>
  </si>
  <si>
    <t>19100    VENTURA                      BL</t>
  </si>
  <si>
    <t>700    STATE                        DR</t>
  </si>
  <si>
    <t>1218 2060 0447 0416</t>
  </si>
  <si>
    <t>S  ALAMEDA                      ST</t>
  </si>
  <si>
    <t>ALISO                        ST</t>
  </si>
  <si>
    <t>2000 0913 0416 1814 2033</t>
  </si>
  <si>
    <t>200 E  5TH                          ST</t>
  </si>
  <si>
    <t>G                            ST</t>
  </si>
  <si>
    <t>KING                         AV</t>
  </si>
  <si>
    <t>0910 1822 0444 0356</t>
  </si>
  <si>
    <t>1607 0344</t>
  </si>
  <si>
    <t>14300    HARTSOOK                     ST</t>
  </si>
  <si>
    <t>0400 0448 1822 0503 0522 0509</t>
  </si>
  <si>
    <t>BRITTANIA</t>
  </si>
  <si>
    <t>0416 1822 0342 0417 0446 2034 0906</t>
  </si>
  <si>
    <t>STATE                        DR</t>
  </si>
  <si>
    <t>KINSEY                       DR</t>
  </si>
  <si>
    <t>0397 0216 1609 0209 0344</t>
  </si>
  <si>
    <t>200 N  HARBOR                       BL</t>
  </si>
  <si>
    <t>0444 1601</t>
  </si>
  <si>
    <t>500 S  HILL                         ST</t>
  </si>
  <si>
    <t>4500    COLBATH                      AV</t>
  </si>
  <si>
    <t>2000 1813 0913 1243 0448 0401 0400 1218 2004 1300</t>
  </si>
  <si>
    <t>WESTLAKE                     AV</t>
  </si>
  <si>
    <t>0329 0601</t>
  </si>
  <si>
    <t>1822 0356</t>
  </si>
  <si>
    <t>0913 0360 0522 0532 0516</t>
  </si>
  <si>
    <t>300    PARKMAN                      AV</t>
  </si>
  <si>
    <t>1300 1822 0400 1302</t>
  </si>
  <si>
    <t>900 N  NORMANDIE                    AV</t>
  </si>
  <si>
    <t>0519 2000 0400 1813 1814 0401 0913</t>
  </si>
  <si>
    <t>3200    TARECO                       DR</t>
  </si>
  <si>
    <t>1400    KELTON                       AV</t>
  </si>
  <si>
    <t>JEFFERSON                    ST</t>
  </si>
  <si>
    <t>1900    NORWOOD                      ST</t>
  </si>
  <si>
    <t>0601 1236 1822 0445 0432</t>
  </si>
  <si>
    <t>LA FAYETTE PARK</t>
  </si>
  <si>
    <t>2000 1814 0913 0416 0446 2004 1310</t>
  </si>
  <si>
    <t>200 N  AVE 55</t>
  </si>
  <si>
    <t>3200 W  SLAUSON                      AV</t>
  </si>
  <si>
    <t>0100 0928</t>
  </si>
  <si>
    <t>1000 N  BONNIE BRAE                  ST</t>
  </si>
  <si>
    <t>0352 0344 0358 1307 1609 1607</t>
  </si>
  <si>
    <t>600 S  BIXEL                        ST</t>
  </si>
  <si>
    <t>0302 0334 1100 1309 1822</t>
  </si>
  <si>
    <t>1100 W  41ST                         ST</t>
  </si>
  <si>
    <t>0601 0329 0344</t>
  </si>
  <si>
    <t>800 N  WESTERN                      AV</t>
  </si>
  <si>
    <t>0344 0352 1607 1822</t>
  </si>
  <si>
    <t>1700    BARRY                        AV</t>
  </si>
  <si>
    <t>800 S  ALVARADO                     ST</t>
  </si>
  <si>
    <t>5800 W  8TH                          ST</t>
  </si>
  <si>
    <t>1822 0344 1300 1606</t>
  </si>
  <si>
    <t>300 S  DETROIT                      ST</t>
  </si>
  <si>
    <t>1300 1605 0344</t>
  </si>
  <si>
    <t>6100    DEL VALLE                    DR</t>
  </si>
  <si>
    <t>0416 0401</t>
  </si>
  <si>
    <t>0377 0930</t>
  </si>
  <si>
    <t>1609 1822 1307</t>
  </si>
  <si>
    <t>1000 W  MANCHESTER                   AV</t>
  </si>
  <si>
    <t>14600    DICKENS                      ST</t>
  </si>
  <si>
    <t>0329 0913 1817 1307</t>
  </si>
  <si>
    <t>2500    OCEAN VIEW                   AV</t>
  </si>
  <si>
    <t>1420 0421 1822 1402 2004 0344</t>
  </si>
  <si>
    <t>1300 S  FIGUEROA                     ST</t>
  </si>
  <si>
    <t>14000    MOORPARK                     ST</t>
  </si>
  <si>
    <t>1309 1822 0329 1420 2004</t>
  </si>
  <si>
    <t>6500    WHITE OAK                    AV</t>
  </si>
  <si>
    <t>4400    ROMERO                       DR</t>
  </si>
  <si>
    <t>0444 0429 1822 1206</t>
  </si>
  <si>
    <t>700 N  HUDSON                       AV</t>
  </si>
  <si>
    <t>1402 2024 1414</t>
  </si>
  <si>
    <t>4800    VENICE                       BL</t>
  </si>
  <si>
    <t>400 W  39TH                         ST</t>
  </si>
  <si>
    <t>0554 0446 2004</t>
  </si>
  <si>
    <t>3800 N  BROADWAY</t>
  </si>
  <si>
    <t>0416 1822 0417</t>
  </si>
  <si>
    <t>200 S  AVENUE 59</t>
  </si>
  <si>
    <t>0605 1300 0344 1822</t>
  </si>
  <si>
    <t>7400 S  MAIN                         ST</t>
  </si>
  <si>
    <t>0416 0446 0216 1822</t>
  </si>
  <si>
    <t>6100 N  SEPULVEDA                    BL</t>
  </si>
  <si>
    <t>6300    WILSHIRE                     BL</t>
  </si>
  <si>
    <t>0906 1822 1407 1100 0430</t>
  </si>
  <si>
    <t>500 W  81ST                         ST</t>
  </si>
  <si>
    <t>9100    LA SALLE                     AV</t>
  </si>
  <si>
    <t>0344 0417 0444 0429 1822 1202</t>
  </si>
  <si>
    <t>FULTON</t>
  </si>
  <si>
    <t>5200    LEXINGTON                    AV</t>
  </si>
  <si>
    <t>5100    BRYNHURST                    AV</t>
  </si>
  <si>
    <t>0906 1100 1402 1407</t>
  </si>
  <si>
    <t>0344 1606 1822</t>
  </si>
  <si>
    <t>17000    BALTAR                       ST</t>
  </si>
  <si>
    <t>0416 1822 1609</t>
  </si>
  <si>
    <t>MESA</t>
  </si>
  <si>
    <t>0416 0446 1822</t>
  </si>
  <si>
    <t>2100 W  8TH                          ST</t>
  </si>
  <si>
    <t>0416 0432 1822 0449 0344</t>
  </si>
  <si>
    <t>300 S  DOHENY                       DR</t>
  </si>
  <si>
    <t>0913 0337 0416 0445 0344 0334 1817 0369</t>
  </si>
  <si>
    <t>2032 0344</t>
  </si>
  <si>
    <t>3000    VINEYARD                     AV</t>
  </si>
  <si>
    <t>ALLESANDRO</t>
  </si>
  <si>
    <t>MONTANA</t>
  </si>
  <si>
    <t>4600    LEXINGTON                    AV</t>
  </si>
  <si>
    <t>0913 2000 1814 0401 0416</t>
  </si>
  <si>
    <t>1000 S  UNION                        AV</t>
  </si>
  <si>
    <t>1266 2029 0910 1822</t>
  </si>
  <si>
    <t>0416 0913</t>
  </si>
  <si>
    <t>5100 S  NORMANDIE                    AV</t>
  </si>
  <si>
    <t>W  PICO                         BL</t>
  </si>
  <si>
    <t>14500    BENEFIT                      ST</t>
  </si>
  <si>
    <t>1822 1309 1300 2004</t>
  </si>
  <si>
    <t>1400    BELLEVUE                     AV</t>
  </si>
  <si>
    <t>7000    LANEWOOD                     AV</t>
  </si>
  <si>
    <t>6800    LOUISE                       AV</t>
  </si>
  <si>
    <t>COTNER</t>
  </si>
  <si>
    <t>0913 0421</t>
  </si>
  <si>
    <t>6000    BURWOOD                      AV</t>
  </si>
  <si>
    <t>0913 1814 0400 0416 1402</t>
  </si>
  <si>
    <t>600 N  AVENUE 50</t>
  </si>
  <si>
    <t>0448 0429 0913 1202</t>
  </si>
  <si>
    <t>1900 W  48TH                         ST</t>
  </si>
  <si>
    <t>2ND                          AV</t>
  </si>
  <si>
    <t>2000 1814 0416 0446 2034 0913</t>
  </si>
  <si>
    <t>700 S  WESTLAKE                     AV</t>
  </si>
  <si>
    <t>1202 0447 0431 0913</t>
  </si>
  <si>
    <t>0361 0913 0416</t>
  </si>
  <si>
    <t>100 E  3RD                          ST</t>
  </si>
  <si>
    <t>32ND                         ST</t>
  </si>
  <si>
    <t>1100 1822 1402 1420 1407</t>
  </si>
  <si>
    <t>6100    TAMPA                        AV</t>
  </si>
  <si>
    <t>6500    TAMPA                        AV</t>
  </si>
  <si>
    <t>2000 1813 0400 0913</t>
  </si>
  <si>
    <t>2900    THE MALL                     ST</t>
  </si>
  <si>
    <t>0913 2000 0448 0400 1821</t>
  </si>
  <si>
    <t>1000 W  13TH                         ST</t>
  </si>
  <si>
    <t>0400 2000 1814 0408 0419 1822</t>
  </si>
  <si>
    <t>200 W  78TH                         ST</t>
  </si>
  <si>
    <t>3500    LIFUR                        AV</t>
  </si>
  <si>
    <t>1813 0913 2000 1814 0416 1414 2038 0448 0429 0344</t>
  </si>
  <si>
    <t>6900    ETIWANDA                     AV</t>
  </si>
  <si>
    <t>1822 2024 0334 0431</t>
  </si>
  <si>
    <t>0416 1202</t>
  </si>
  <si>
    <t>1700 S  FIGUEROA                     ST</t>
  </si>
  <si>
    <t>2000 1814 0432 0400 1240 0913</t>
  </si>
  <si>
    <t>0202 0216 1309 2004</t>
  </si>
  <si>
    <t>1200 W  PACIFIC COAST                HY</t>
  </si>
  <si>
    <t>1822 0400 0448 0522</t>
  </si>
  <si>
    <t>1200 N  BEACHWOOD                    DR</t>
  </si>
  <si>
    <t>CHAPMAN                      ST</t>
  </si>
  <si>
    <t>AVENUE 32</t>
  </si>
  <si>
    <t>1200 W  64TH                         ST</t>
  </si>
  <si>
    <t>2053 1528 0903 1202 2036 0421 0329</t>
  </si>
  <si>
    <t>1700 S  ROBERTSON                    BL</t>
  </si>
  <si>
    <t>2021 0329</t>
  </si>
  <si>
    <t>500 W  27TH                         ST</t>
  </si>
  <si>
    <t>700 S  GRAND                        AV</t>
  </si>
  <si>
    <t>BANK</t>
  </si>
  <si>
    <t>12900    VENTURA                      BL</t>
  </si>
  <si>
    <t>900 N  MARIPOSA                     AV</t>
  </si>
  <si>
    <t>3900    WEST POINT                   DR</t>
  </si>
  <si>
    <t>1200 N  HARVARD                      BL</t>
  </si>
  <si>
    <t>2600 N  FIGUEROA                     ST</t>
  </si>
  <si>
    <t>1402 1407 1100 0906</t>
  </si>
  <si>
    <t>0400 0416 0344 1310 0913 1817</t>
  </si>
  <si>
    <t>7200    VAN NUYS                     BL</t>
  </si>
  <si>
    <t>1800    MOUNTAIN VIEW                AV</t>
  </si>
  <si>
    <t>253RD                        ST</t>
  </si>
  <si>
    <t>PRESIDENT                    AV</t>
  </si>
  <si>
    <t>WISCONSIN</t>
  </si>
  <si>
    <t>7600    RESEDA                       BL</t>
  </si>
  <si>
    <t>1100    CRYSTAL                      ST</t>
  </si>
  <si>
    <t>6100    VAN NUYS                     BL</t>
  </si>
  <si>
    <t>DAY CARE/ADULTS*</t>
  </si>
  <si>
    <t>18300    SHERMAN                      WY</t>
  </si>
  <si>
    <t>0903 2055 0342 1822 1516 2024 0319 0416 0429 0340</t>
  </si>
  <si>
    <t>1400 W  JEFFERSON                    BL</t>
  </si>
  <si>
    <t>1402 1601</t>
  </si>
  <si>
    <t>0329 1822 1414</t>
  </si>
  <si>
    <t>800 W  50TH                         ST</t>
  </si>
  <si>
    <t>0416 0408 1822</t>
  </si>
  <si>
    <t>3100    BUDAU                        AV</t>
  </si>
  <si>
    <t>0400 0416 0445 0342 1822</t>
  </si>
  <si>
    <t>1500    BLUE JAY                     WY</t>
  </si>
  <si>
    <t>0329 1307 1202 1822 1309 1310</t>
  </si>
  <si>
    <t>6300 S  VERMONT                      AV</t>
  </si>
  <si>
    <t>1822 1402 0329 0445 0202</t>
  </si>
  <si>
    <t>2200 W  SUNSET                       BL</t>
  </si>
  <si>
    <t>1822 1309 0216 1420 0321 0377 0344</t>
  </si>
  <si>
    <t>2700    MONTE MAR                    TR</t>
  </si>
  <si>
    <t>600 N  GARDNER                      ST</t>
  </si>
  <si>
    <t>6300    ARROYO GLEN                  ST</t>
  </si>
  <si>
    <t>500 W  47TH                         ST</t>
  </si>
  <si>
    <t>1800 W  78TH                         ST</t>
  </si>
  <si>
    <t>2000 1813 0408 0447 0913</t>
  </si>
  <si>
    <t>1900 W  41ST                         ST</t>
  </si>
  <si>
    <t>57TH                         ST</t>
  </si>
  <si>
    <t>DUARTE                       ST</t>
  </si>
  <si>
    <t>1500    LE GRANDE                    TR</t>
  </si>
  <si>
    <t>1266 0913 0334</t>
  </si>
  <si>
    <t>5700 S  WESTERN                      AV</t>
  </si>
  <si>
    <t>DAVID                        AV</t>
  </si>
  <si>
    <t>1700 S  MANSFIELD                    AV</t>
  </si>
  <si>
    <t>900 S  WOOSTER                      ST</t>
  </si>
  <si>
    <t>1202 1822 0329</t>
  </si>
  <si>
    <t>1600    ROTARY                       DR</t>
  </si>
  <si>
    <t>1402 0397 0329 1309 0358 0344</t>
  </si>
  <si>
    <t>5500    AIRDROME                     ST</t>
  </si>
  <si>
    <t>0421 0913</t>
  </si>
  <si>
    <t>800 E  7TH                          ST</t>
  </si>
  <si>
    <t>2700 W  SUNSET                       BL</t>
  </si>
  <si>
    <t>0408 0913 0602 1242 0319 0561</t>
  </si>
  <si>
    <t>7300 N  SEPULVEDA                    BL</t>
  </si>
  <si>
    <t>1900    WESTWOOD                     BL</t>
  </si>
  <si>
    <t>0910 1822 0416 2004 2001 2003</t>
  </si>
  <si>
    <t>0913 2038 0561 0340</t>
  </si>
  <si>
    <t>2600 S  HARVARD                      BL</t>
  </si>
  <si>
    <t>2000 1814 0329 0319 1307 1300 1309 0913</t>
  </si>
  <si>
    <t>2000 0416 1814 0448 0419 1813</t>
  </si>
  <si>
    <t>6900 S  FIGUEROA                     ST</t>
  </si>
  <si>
    <t>RIDGELEY</t>
  </si>
  <si>
    <t>0913 1251 1258 0416 0556</t>
  </si>
  <si>
    <t>2021 0603 0913</t>
  </si>
  <si>
    <t>8400 S  NORMANDIE                    AV</t>
  </si>
  <si>
    <t>0329 0444 0448 1813 2000 0913</t>
  </si>
  <si>
    <t>300 W  OPP                          ST</t>
  </si>
  <si>
    <t>700 W  19TH                         ST</t>
  </si>
  <si>
    <t>0344 9999 1822 1275</t>
  </si>
  <si>
    <t>4600    HARRIMAN                     AV</t>
  </si>
  <si>
    <t>1600    CRENSHAW                     BL</t>
  </si>
  <si>
    <t>0344 1822 0342 0209 1309</t>
  </si>
  <si>
    <t>5500    WORSTER                      AV</t>
  </si>
  <si>
    <t>0447 0913 0416</t>
  </si>
  <si>
    <t>1200 W  59TH                         PL</t>
  </si>
  <si>
    <t>1822 1601</t>
  </si>
  <si>
    <t>3700    MCCLINTOCK                   AV</t>
  </si>
  <si>
    <t>1606 0913 0344 1300 1402</t>
  </si>
  <si>
    <t>1200    AVERILL                      AV</t>
  </si>
  <si>
    <t>1212 0401 2004 1414</t>
  </si>
  <si>
    <t>1822 1814</t>
  </si>
  <si>
    <t>700 N  TIGERTAIL                    RD</t>
  </si>
  <si>
    <t>2033 1822 0411</t>
  </si>
  <si>
    <t>15000    VICTORY                      BL</t>
  </si>
  <si>
    <t>1300 0344 0358</t>
  </si>
  <si>
    <t>14600    ERWIN                        ST</t>
  </si>
  <si>
    <t>0329 1822 1202</t>
  </si>
  <si>
    <t>200    LEROY                        ST</t>
  </si>
  <si>
    <t>1100 1822</t>
  </si>
  <si>
    <t>600 N  HARBOR                       BL</t>
  </si>
  <si>
    <t>1603 0344 1202</t>
  </si>
  <si>
    <t>900 W  79TH                         ST</t>
  </si>
  <si>
    <t>1400    MURCHISON                    ST</t>
  </si>
  <si>
    <t>0334 1402 1822</t>
  </si>
  <si>
    <t>5100    SANTA MONICA                 BL</t>
  </si>
  <si>
    <t>1300 0329 0202</t>
  </si>
  <si>
    <t>1822 1257 0400 0429</t>
  </si>
  <si>
    <t>800 N  CURSON                       AV</t>
  </si>
  <si>
    <t>1100 1402 1407 0430 1822 1309 0906</t>
  </si>
  <si>
    <t>400 E  82ND                         ST</t>
  </si>
  <si>
    <t>3000 W  AVENUE 34</t>
  </si>
  <si>
    <t>700    VINE                         ST</t>
  </si>
  <si>
    <t>0913 1814 2000 0400 0416 0429 0444</t>
  </si>
  <si>
    <t>6500 S  FIGUEROA                     ST</t>
  </si>
  <si>
    <t>16900    WYANDOTTE                    ST</t>
  </si>
  <si>
    <t>0334 0445 0416 1822</t>
  </si>
  <si>
    <t>1500 N  INDIANA                      ST</t>
  </si>
  <si>
    <t>1202 2021 0602 0562 0444 0429 0913</t>
  </si>
  <si>
    <t>600 N  COMMONWEALTH                 AV</t>
  </si>
  <si>
    <t>1300 W  COURT                        ST</t>
  </si>
  <si>
    <t>1700 E  CESAR E CHAVEZ               AV</t>
  </si>
  <si>
    <t>1912 1906</t>
  </si>
  <si>
    <t>6900    HAZELTINE                    AV</t>
  </si>
  <si>
    <t>0419 1240 1311 1822 0342 0344 0330 0916</t>
  </si>
  <si>
    <t>FLOWER</t>
  </si>
  <si>
    <t>0100 1822 0930</t>
  </si>
  <si>
    <t>13700    OXNARD                       ST</t>
  </si>
  <si>
    <t>900 N  KENMORE                      AV</t>
  </si>
  <si>
    <t>0344 1606 0352 0321 1822</t>
  </si>
  <si>
    <t>4700    LOUISE                       AV</t>
  </si>
  <si>
    <t>2004 0400 0444 0429 1814 1218 2000</t>
  </si>
  <si>
    <t>0329 0408 0448 0913 1813 1814 2000</t>
  </si>
  <si>
    <t>1200 W  30TH                         ST</t>
  </si>
  <si>
    <t>1822 0342 0344 0302 0334 1309 0355 0326 1100 0450</t>
  </si>
  <si>
    <t>1400    MIRASOL                      ST</t>
  </si>
  <si>
    <t>0431 0400 0416 0913 0361</t>
  </si>
  <si>
    <t>3200    GRANADA                      ST</t>
  </si>
  <si>
    <t>1601 0344 0329</t>
  </si>
  <si>
    <t>100 W  59TH                         PL</t>
  </si>
  <si>
    <t>1800 W  VERNON                       AV</t>
  </si>
  <si>
    <t>1817 0417 0416 1202</t>
  </si>
  <si>
    <t>600 W  42ND                         ST</t>
  </si>
  <si>
    <t>2004 1822 0443 0910 2003 1266 0334</t>
  </si>
  <si>
    <t>MTA - RED LINE - PERSHING SQUARE</t>
  </si>
  <si>
    <t>1822 0400 0411 0906</t>
  </si>
  <si>
    <t>7TH                          AV</t>
  </si>
  <si>
    <t>7500    BALBOA                       BL</t>
  </si>
  <si>
    <t>900 S  MEYLER                       ST</t>
  </si>
  <si>
    <t>3100 N  BROADWAY</t>
  </si>
  <si>
    <t>6300    INNSDALE                     DR</t>
  </si>
  <si>
    <t>0386 0344 0358</t>
  </si>
  <si>
    <t>2200    LAKE SHORE                   AV</t>
  </si>
  <si>
    <t>0930 0928</t>
  </si>
  <si>
    <t>600 S  MCCADDEN                     PL</t>
  </si>
  <si>
    <t>0906 1822 1501</t>
  </si>
  <si>
    <t>200 S  AVENUE 57</t>
  </si>
  <si>
    <t>0416 0444 0408</t>
  </si>
  <si>
    <t>1000 S  ORLANDO                      AV</t>
  </si>
  <si>
    <t>1218 1822 0400 0416 1309 0342</t>
  </si>
  <si>
    <t>3300 W  54TH                         ST</t>
  </si>
  <si>
    <t>0522 0500 0448 0400 0509</t>
  </si>
  <si>
    <t>MALCOLM</t>
  </si>
  <si>
    <t>0913 0416 0446 0419</t>
  </si>
  <si>
    <t>1600 W  47TH                         ST</t>
  </si>
  <si>
    <t>0913 0360 0443 0448 0421</t>
  </si>
  <si>
    <t>7500    8TH                          AV</t>
  </si>
  <si>
    <t>1822 1606 0344 0385 1300</t>
  </si>
  <si>
    <t>4300    LEIMERT                      BL</t>
  </si>
  <si>
    <t>800 W  OLYMPIC                      BL</t>
  </si>
  <si>
    <t>1822 0446</t>
  </si>
  <si>
    <t>STATE                        ST</t>
  </si>
  <si>
    <t>1813 2000 0444 0416</t>
  </si>
  <si>
    <t>3400 E  5TH                          ST</t>
  </si>
  <si>
    <t>6500    DENVER                       AV</t>
  </si>
  <si>
    <t>1307 0329 0344</t>
  </si>
  <si>
    <t>0913 0329 0321 0359 0212 1420 2003 0603 1817</t>
  </si>
  <si>
    <t>5400    ZELZAH                       AV</t>
  </si>
  <si>
    <t>600 W  57TH                         ST</t>
  </si>
  <si>
    <t>1309 1501</t>
  </si>
  <si>
    <t>15200    KITTRIDGE                    ST</t>
  </si>
  <si>
    <t>400 N  FAIRFAX                      AV</t>
  </si>
  <si>
    <t>1822 0334 0302 0400 1309</t>
  </si>
  <si>
    <t>3800 W  MONT CLAIR                   ST</t>
  </si>
  <si>
    <t>5000 W  WASHINGTON                   BL</t>
  </si>
  <si>
    <t>1700 N  MC CADDEN                    PL</t>
  </si>
  <si>
    <t>1307 1609 0329 0344 0377</t>
  </si>
  <si>
    <t>500 W  41ST                         DR</t>
  </si>
  <si>
    <t>2000    GLENCOE                      WY</t>
  </si>
  <si>
    <t>1420 0216 0344</t>
  </si>
  <si>
    <t>6900    GEYSER                       AV</t>
  </si>
  <si>
    <t>INGOMAR</t>
  </si>
  <si>
    <t>SLIPS/DOCK/MARINA/BOAT</t>
  </si>
  <si>
    <t>100 E  SWINFORD                     ST</t>
  </si>
  <si>
    <t>1266 2004 1822 0334</t>
  </si>
  <si>
    <t>0400 0416 1300 1822 1402</t>
  </si>
  <si>
    <t>6000    ELEANOR                      AV</t>
  </si>
  <si>
    <t>0394 0344 0349 1822</t>
  </si>
  <si>
    <t>900 W  62ND                         PL</t>
  </si>
  <si>
    <t>5600    YORK                         BL</t>
  </si>
  <si>
    <t>0344 1607 1402</t>
  </si>
  <si>
    <t>4000 N  MISSION                      RD</t>
  </si>
  <si>
    <t>0325 0601 0400 0334 0432 1822 0345 0945</t>
  </si>
  <si>
    <t>6000    HOLLYWOOD                    BL</t>
  </si>
  <si>
    <t>65TH</t>
  </si>
  <si>
    <t>1500 W  94TH                         ST</t>
  </si>
  <si>
    <t>2004 0446 1266</t>
  </si>
  <si>
    <t>HUBBARD</t>
  </si>
  <si>
    <t>0416 0446 0419 1810 1251</t>
  </si>
  <si>
    <t>5500    COLBATH                      AV</t>
  </si>
  <si>
    <t>2300    9TH                          AV</t>
  </si>
  <si>
    <t>WHITE OAK</t>
  </si>
  <si>
    <t>1822 0411 0416</t>
  </si>
  <si>
    <t>SILVERLAKE                   BL</t>
  </si>
  <si>
    <t>0416 2034 2060 0913 1218 1414 0329 2004</t>
  </si>
  <si>
    <t>1800 S  HOPE                         ST</t>
  </si>
  <si>
    <t>0344 0385 1300 1202</t>
  </si>
  <si>
    <t>700    FIGUEROA                     ST</t>
  </si>
  <si>
    <t>5200    WILLIS                       AV</t>
  </si>
  <si>
    <t>1218 2004 2033 0445 1414 1402 0411 0603 0907 0913</t>
  </si>
  <si>
    <t>0329 1822 0417 0603</t>
  </si>
  <si>
    <t>0344 0913 0562</t>
  </si>
  <si>
    <t>1800 W  84TH                         ST</t>
  </si>
  <si>
    <t>1409 1415 0943 1402 1259 1822</t>
  </si>
  <si>
    <t>35TH</t>
  </si>
  <si>
    <t>HAUSER                       BL</t>
  </si>
  <si>
    <t>1402 2004</t>
  </si>
  <si>
    <t>GILMORE                      AV</t>
  </si>
  <si>
    <t>0913 0444 1206 1813 2000 2002</t>
  </si>
  <si>
    <t>600 N  WILMINGTON                   BL</t>
  </si>
  <si>
    <t>1300 0344 0321</t>
  </si>
  <si>
    <t>1300 W  CRUCES                       ST</t>
  </si>
  <si>
    <t>0216 0329 1822 2004</t>
  </si>
  <si>
    <t>2400    WEST VIEW                    ST</t>
  </si>
  <si>
    <t>3800    LOS FELIZ                    BL</t>
  </si>
  <si>
    <t>0329 0601 0311 1414</t>
  </si>
  <si>
    <t>7600    MELROSE                      AV</t>
  </si>
  <si>
    <t>1100 1300 1402</t>
  </si>
  <si>
    <t>GRAMERCY                     PL</t>
  </si>
  <si>
    <t>1501 0913 1813</t>
  </si>
  <si>
    <t>4900    OAK TERRACE                  DR</t>
  </si>
  <si>
    <t>0913 0603 0302 0334 1817</t>
  </si>
  <si>
    <t>2000 1814 0421 0913</t>
  </si>
  <si>
    <t>5900 S  HOOVER                       ST</t>
  </si>
  <si>
    <t>1300    CENTINELA                    AV</t>
  </si>
  <si>
    <t>1800    HILLHURST                    AV</t>
  </si>
  <si>
    <t>1402 2034 1601 1218 2004 1415 1822 2060</t>
  </si>
  <si>
    <t>WILDE                        ST</t>
  </si>
  <si>
    <t>0372 2104</t>
  </si>
  <si>
    <t>6500    DE LONGPRE                   AV</t>
  </si>
  <si>
    <t>2004 1501</t>
  </si>
  <si>
    <t>KENMORE                      AV</t>
  </si>
  <si>
    <t>1236 0329</t>
  </si>
  <si>
    <t>24800    BROAD                        AV</t>
  </si>
  <si>
    <t>4200 W  SUNSET                       BL</t>
  </si>
  <si>
    <t>0386 1606 0321</t>
  </si>
  <si>
    <t>6900    RHEA                         AV</t>
  </si>
  <si>
    <t>1300 0329 1307 1822</t>
  </si>
  <si>
    <t>600 W  4TH                          ST</t>
  </si>
  <si>
    <t>1300 0329 2004</t>
  </si>
  <si>
    <t>6300    WOODMAN                      AV</t>
  </si>
  <si>
    <t>0416 0446 1402 0325 0945</t>
  </si>
  <si>
    <t>5100    OBAMA                        BL</t>
  </si>
  <si>
    <t>DIVISION                     ST</t>
  </si>
  <si>
    <t>3300 W  MARTIN LUTHER KING           BL</t>
  </si>
  <si>
    <t>1402 1407 1100 0450 1822 1414 1307</t>
  </si>
  <si>
    <t>900 S  FIGUEROA                     ST</t>
  </si>
  <si>
    <t>1803 0913 0352 0377 1202</t>
  </si>
  <si>
    <t>1100 S  ELM                          DR</t>
  </si>
  <si>
    <t>900 S  LUCERNE                      BL</t>
  </si>
  <si>
    <t>BALCONY*</t>
  </si>
  <si>
    <t>BUTLER                       AV</t>
  </si>
  <si>
    <t>MISSOURI                     AV</t>
  </si>
  <si>
    <t>1822 0329 0202</t>
  </si>
  <si>
    <t>200 S  UNION                        AV</t>
  </si>
  <si>
    <t>1606 0377 0344 1822 1202</t>
  </si>
  <si>
    <t>13000    MONTANA                      AV</t>
  </si>
  <si>
    <t>1309 1822 0450</t>
  </si>
  <si>
    <t>700 W  2ND                          ST</t>
  </si>
  <si>
    <t>1212 2004 0356</t>
  </si>
  <si>
    <t>1259 0443 0421 2040 1816 0371 0906 0913 1817</t>
  </si>
  <si>
    <t>1309 1822 1300 1402 0330</t>
  </si>
  <si>
    <t>5900    SHOSHONE                     AV</t>
  </si>
  <si>
    <t>0930 1822 1202</t>
  </si>
  <si>
    <t>1400 W  COURT                        ST</t>
  </si>
  <si>
    <t>0325 0344 2004</t>
  </si>
  <si>
    <t>0913 1300 0416</t>
  </si>
  <si>
    <t>IDYLWILD</t>
  </si>
  <si>
    <t>0397 1202 1420 0344 1602 0202</t>
  </si>
  <si>
    <t>10500    SANTA MONICA                 BL</t>
  </si>
  <si>
    <t>14400    SYLVAN                       ST</t>
  </si>
  <si>
    <t>3200 E  4TH                          ST</t>
  </si>
  <si>
    <t>BEAUDRY</t>
  </si>
  <si>
    <t>0302 0450 0913 1100 1407 1810</t>
  </si>
  <si>
    <t>1700    COLDWATER CANYON             DR</t>
  </si>
  <si>
    <t>2200    AARON                        ST</t>
  </si>
  <si>
    <t>WEST</t>
  </si>
  <si>
    <t>2000 0913 1241 1821 1813 1276 0421 0422 0432</t>
  </si>
  <si>
    <t>6300    CRENSHAW                     BL</t>
  </si>
  <si>
    <t>ARCHWOOD                     ST</t>
  </si>
  <si>
    <t>DE CELIS                     PL</t>
  </si>
  <si>
    <t>0360 1202 0416 0446</t>
  </si>
  <si>
    <t>1000 W  42ND                         PL</t>
  </si>
  <si>
    <t>0344 1300 0302 0355 1310 0416 0445</t>
  </si>
  <si>
    <t>66TH</t>
  </si>
  <si>
    <t>0519 0305 0408 0416 0446 1822 2034 0522 0532</t>
  </si>
  <si>
    <t>JULIET                       ST</t>
  </si>
  <si>
    <t>24TH                         ST</t>
  </si>
  <si>
    <t>0344 0327</t>
  </si>
  <si>
    <t>6400    YORK                         BL</t>
  </si>
  <si>
    <t>0334 0337 0443 1822 0216 0202 0206</t>
  </si>
  <si>
    <t>7800 S  WESTERN                      AV</t>
  </si>
  <si>
    <t>15000    SATICOY                      ST</t>
  </si>
  <si>
    <t>2024 1402 2004 1822 0432 0344 0355 1218</t>
  </si>
  <si>
    <t>2400    BUTLER                       AV</t>
  </si>
  <si>
    <t>100 W  30TH                         ST</t>
  </si>
  <si>
    <t>0913 1309 0445 0334</t>
  </si>
  <si>
    <t>600 E  81ST                         ST</t>
  </si>
  <si>
    <t>8000 S  MARIPOSA                     AV</t>
  </si>
  <si>
    <t>0344 0329 0417 1414 1822</t>
  </si>
  <si>
    <t>200    VENICE                       BL</t>
  </si>
  <si>
    <t>1822 0344 1300 1414 1420 1606</t>
  </si>
  <si>
    <t>18700    SHERMAN                      WY</t>
  </si>
  <si>
    <t>1822 1402 1414 0302</t>
  </si>
  <si>
    <t>2000 1814 2038 1906</t>
  </si>
  <si>
    <t>0913 2000 1814 0408 0444 0448 1402 1419 1407</t>
  </si>
  <si>
    <t>0344 1822 1606 0314</t>
  </si>
  <si>
    <t>5700    DONNA                        AV</t>
  </si>
  <si>
    <t>0444 0429 1218</t>
  </si>
  <si>
    <t>1300 1601 1609 0344</t>
  </si>
  <si>
    <t>ORANGE GROVE                 AV</t>
  </si>
  <si>
    <t>OAKWOOD                      AV</t>
  </si>
  <si>
    <t>0400 1822</t>
  </si>
  <si>
    <t>D</t>
  </si>
  <si>
    <t>0334 0312 1822</t>
  </si>
  <si>
    <t>1100 N  HUDSON                       AV</t>
  </si>
  <si>
    <t>4200 S  NORTON                       AV</t>
  </si>
  <si>
    <t>1300 1601 0344 1605</t>
  </si>
  <si>
    <t>2700    LAUREL CANYON                BL</t>
  </si>
  <si>
    <t>0552 0416 1258 0417 1414</t>
  </si>
  <si>
    <t>3800    HAYVENHURST                  AV</t>
  </si>
  <si>
    <t>2000 1813 0416 0446 1218 0400 1606 1302 1310 0913</t>
  </si>
  <si>
    <t>0416 1218</t>
  </si>
  <si>
    <t>2800 S  CENTRAL                      AV</t>
  </si>
  <si>
    <t>1822 0344 0910 2049 2051</t>
  </si>
  <si>
    <t>0329 1300 1601 1606 0344 0377</t>
  </si>
  <si>
    <t>1600 N  CRESCENT HEIGHTS             BL</t>
  </si>
  <si>
    <t>1822 0445 0416 0522 0527</t>
  </si>
  <si>
    <t>4500 S  VERMONT                      AV</t>
  </si>
  <si>
    <t>1300 1822 1202</t>
  </si>
  <si>
    <t>400 N  BURLINGTON                   AV</t>
  </si>
  <si>
    <t>0344 1607 0377 0321 0329</t>
  </si>
  <si>
    <t>1200 W  WASHINGTON                   BL</t>
  </si>
  <si>
    <t>0347 1309 2000 1814 1906</t>
  </si>
  <si>
    <t>5500 W  6TH                          ST</t>
  </si>
  <si>
    <t>0444 0913 0602 1202 1701 0360</t>
  </si>
  <si>
    <t>700 N  GENESEE                      AV</t>
  </si>
  <si>
    <t>ORD                          ST</t>
  </si>
  <si>
    <t>2000 1813 0408 0416 0913</t>
  </si>
  <si>
    <t>600 N  SPRING                       ST</t>
  </si>
  <si>
    <t>1251 1259 0416 0913 0556</t>
  </si>
  <si>
    <t>6400    BONSALLO                     AV</t>
  </si>
  <si>
    <t>1500    AMHERST                      AV</t>
  </si>
  <si>
    <t>0416 0602 0360 0913 2001</t>
  </si>
  <si>
    <t>20TH</t>
  </si>
  <si>
    <t>ESTRELLA</t>
  </si>
  <si>
    <t>900    CENTENNIAL                   ST</t>
  </si>
  <si>
    <t>19100 W  VENTURA                      BL</t>
  </si>
  <si>
    <t>2000 0913 1814 1309 0443 0334 0444</t>
  </si>
  <si>
    <t>700 E  80TH                         ST</t>
  </si>
  <si>
    <t>1822 0329 1309 1402</t>
  </si>
  <si>
    <t>100 S  ALVARADO                     ST</t>
  </si>
  <si>
    <t>1700 N  KINGSLEY                     DR</t>
  </si>
  <si>
    <t>1202 1822 0329 2032 0910 0344</t>
  </si>
  <si>
    <t>THURMAN</t>
  </si>
  <si>
    <t>3400 W  52ND                         ST</t>
  </si>
  <si>
    <t>0913 2000 0444</t>
  </si>
  <si>
    <t>2100    CLINTON                      ST</t>
  </si>
  <si>
    <t>1822 0400 0447</t>
  </si>
  <si>
    <t>62ND                         PL</t>
  </si>
  <si>
    <t>0344 1300 0377</t>
  </si>
  <si>
    <t>900 W  F                            ST</t>
  </si>
  <si>
    <t>0100 0928 1822</t>
  </si>
  <si>
    <t>5500    CIMARRON                     ST</t>
  </si>
  <si>
    <t>COLUMBIA                     ST</t>
  </si>
  <si>
    <t>THEATRE/MOVIE</t>
  </si>
  <si>
    <t>0419 1300 1310 0913 0554 0400 1414</t>
  </si>
  <si>
    <t>FORBES                       AV</t>
  </si>
  <si>
    <t>ARCHWOOD</t>
  </si>
  <si>
    <t>0913 0446 2000 0416 1814 1309</t>
  </si>
  <si>
    <t>2000 0400 0913 0416 1813 0329 1414</t>
  </si>
  <si>
    <t>18600    CLARK                        ST</t>
  </si>
  <si>
    <t>2038 1906 0913</t>
  </si>
  <si>
    <t>5700 S  BUDLONG                      AV</t>
  </si>
  <si>
    <t>1202 1210 0344 1822</t>
  </si>
  <si>
    <t>10500    LE CONTE                     AV</t>
  </si>
  <si>
    <t>1259 0913 1817</t>
  </si>
  <si>
    <t>VEHICLE STORAGE LOT (CARS, TRUCKS, RV'S, BOATS, TRAILERS, ETC.)</t>
  </si>
  <si>
    <t>6200    YORK                         BL</t>
  </si>
  <si>
    <t>2000 0913 1814 0446 0416</t>
  </si>
  <si>
    <t>4600    PICKFORD                     ST</t>
  </si>
  <si>
    <t>21200    HOBART                       BL</t>
  </si>
  <si>
    <t>1822 0400 0416 0448 0446 0302 0342</t>
  </si>
  <si>
    <t>E  FIGUEROA                     ST</t>
  </si>
  <si>
    <t>1300 E  LOMITA                       BL</t>
  </si>
  <si>
    <t>0906 1817 0913 0305 0352 0432 0308 0334 0216 0327</t>
  </si>
  <si>
    <t>1100    BELLEVUE                     AV</t>
  </si>
  <si>
    <t>1402 0385</t>
  </si>
  <si>
    <t>AVE 53</t>
  </si>
  <si>
    <t>0100 0344 0701 0800 1822 1916</t>
  </si>
  <si>
    <t>1609 0358 0344 0342 1822 1309</t>
  </si>
  <si>
    <t>7300    BEVERLY                      BL</t>
  </si>
  <si>
    <t>14300    VICTORY                      BL</t>
  </si>
  <si>
    <t>1822 0334 0443 1402</t>
  </si>
  <si>
    <t>3700    SAN RAFAEL                   AV</t>
  </si>
  <si>
    <t>2100    OAK                          ST</t>
  </si>
  <si>
    <t>1251 1259 2032 0344</t>
  </si>
  <si>
    <t>1300 W  182ND                        ST</t>
  </si>
  <si>
    <t>0344 1307 0358</t>
  </si>
  <si>
    <t>4600    WELCH                        PL</t>
  </si>
  <si>
    <t>2004 0325</t>
  </si>
  <si>
    <t>4000 S  BROADWAY</t>
  </si>
  <si>
    <t>19600    LEMAY                        ST</t>
  </si>
  <si>
    <t>3100    RIVERSIDE                    DR</t>
  </si>
  <si>
    <t>1822 0329 2004 0356</t>
  </si>
  <si>
    <t>0344 1601</t>
  </si>
  <si>
    <t>13900    VANOWEN                      ST</t>
  </si>
  <si>
    <t>0429 1822 0416 0417</t>
  </si>
  <si>
    <t>HARLEM</t>
  </si>
  <si>
    <t>0344 0342 0216 2024 0329</t>
  </si>
  <si>
    <t>600 W  34TH                         ST</t>
  </si>
  <si>
    <t>2000 0400 0913 1814</t>
  </si>
  <si>
    <t>7100    DE LONGPRE                   AV</t>
  </si>
  <si>
    <t>4000    CREED                        AV</t>
  </si>
  <si>
    <t>0334 0302 0443 0913 1309 0329 1414 1402</t>
  </si>
  <si>
    <t>SAWED OFF RIFLE/SHOTGUN</t>
  </si>
  <si>
    <t>COUNTERFEIT</t>
  </si>
  <si>
    <t>1402 1822</t>
  </si>
  <si>
    <t>1400    VINE                         ST</t>
  </si>
  <si>
    <t>0416 0444 0913 0360</t>
  </si>
  <si>
    <t>2000    GRIFFITH PARK                BL</t>
  </si>
  <si>
    <t>4900 N  FIGUEROA                     ST</t>
  </si>
  <si>
    <t>0329 1822 1275</t>
  </si>
  <si>
    <t>6800    LINDLEY                      AV</t>
  </si>
  <si>
    <t>1300 0344 0329</t>
  </si>
  <si>
    <t>2000 W  78TH                         PL</t>
  </si>
  <si>
    <t>1822 0202 0314 1601 1414 0444 0429</t>
  </si>
  <si>
    <t>18900    VICTORY                      BL</t>
  </si>
  <si>
    <t>0342 2000 0913 1814 2002 0416 1240</t>
  </si>
  <si>
    <t>600 W  81ST                         ST</t>
  </si>
  <si>
    <t>100 N  ARDEN                        BL</t>
  </si>
  <si>
    <t>0701 0344</t>
  </si>
  <si>
    <t>1200 E  43RD                         PL</t>
  </si>
  <si>
    <t>1402 1202 1701 0913 0417 0602 0421 2003 0561 2047</t>
  </si>
  <si>
    <t>4900    RUBIO                        AV</t>
  </si>
  <si>
    <t>1236 1420 0603 0202 1823 1275 2028 0913 1309</t>
  </si>
  <si>
    <t>0344 0352 1606 1822 1420 1309</t>
  </si>
  <si>
    <t>1100    KAGAWA                       ST</t>
  </si>
  <si>
    <t>7000    FIRMAMENT                    AV</t>
  </si>
  <si>
    <t>14600 W  VENTURA                      BL</t>
  </si>
  <si>
    <t>2500    COMMODORE                    ST</t>
  </si>
  <si>
    <t>1310 1100 1402 1407 1822 0302 0450 1309 1313</t>
  </si>
  <si>
    <t>0945 1402 2029 0104 0443 1018 0344 0342 0432 1822</t>
  </si>
  <si>
    <t>1000 S  HOPE                         ST</t>
  </si>
  <si>
    <t>1300 1309 0340 0913</t>
  </si>
  <si>
    <t>3700 W  PICO                         BL</t>
  </si>
  <si>
    <t>1822 0448 0444 0419 0910 2048</t>
  </si>
  <si>
    <t>1251 1258 0448 0419 2024 0507 0913 1409 1824</t>
  </si>
  <si>
    <t>1500 S  CABRILLO                     AV</t>
  </si>
  <si>
    <t>1000 W  65TH                         ST</t>
  </si>
  <si>
    <t>1400 S  BUNDY                        DR</t>
  </si>
  <si>
    <t>0329 2004 1300</t>
  </si>
  <si>
    <t>GLADYS                       ST</t>
  </si>
  <si>
    <t>0329 0344 1402</t>
  </si>
  <si>
    <t>4000    WOODLAWN                     AV</t>
  </si>
  <si>
    <t>0329 0325 1609</t>
  </si>
  <si>
    <t>1200 E  WASHINGTON                   BL</t>
  </si>
  <si>
    <t>6700    SUNNYSLOPE                   AV</t>
  </si>
  <si>
    <t>0400 0913 0416</t>
  </si>
  <si>
    <t>1402 1822 1300 0344</t>
  </si>
  <si>
    <t>1800    COCHRAN                      PL</t>
  </si>
  <si>
    <t>0416 2000 1300</t>
  </si>
  <si>
    <t>11900 W  SUNSET                       BL</t>
  </si>
  <si>
    <t>0342 0421</t>
  </si>
  <si>
    <t>1000 S  HUDSON                       AV</t>
  </si>
  <si>
    <t>1816 0906 0561 1414 0400 0416 0445 0913</t>
  </si>
  <si>
    <t>MARTIAL ARTS WEAPONS</t>
  </si>
  <si>
    <t>7600    BALBOA                       BL</t>
  </si>
  <si>
    <t>2300    KELTON                       AV</t>
  </si>
  <si>
    <t>1602 0344</t>
  </si>
  <si>
    <t>OMAHA                        ST</t>
  </si>
  <si>
    <t>ARROYO</t>
  </si>
  <si>
    <t>14300 W  RIVERSIDE                    DR</t>
  </si>
  <si>
    <t>1309 0344 1900 1414 1822</t>
  </si>
  <si>
    <t>1402 1100 1822 1407</t>
  </si>
  <si>
    <t>700 E  84TH                         ST</t>
  </si>
  <si>
    <t>COLUMBUS</t>
  </si>
  <si>
    <t>0334 0305 1822 0503 0542 0400 0449 0500</t>
  </si>
  <si>
    <t>RODNEY</t>
  </si>
  <si>
    <t>MELBOURNE</t>
  </si>
  <si>
    <t>0913 0512 0500 0432 0537 1402 1415 1409</t>
  </si>
  <si>
    <t>7100    11TH                         AV</t>
  </si>
  <si>
    <t>2004 0400 0411 0913</t>
  </si>
  <si>
    <t>S  VERMONT                      AV</t>
  </si>
  <si>
    <t>ENTRADA                      DR</t>
  </si>
  <si>
    <t>SHORT                        ST</t>
  </si>
  <si>
    <t>1218 0430 1202 1100 1822 1402</t>
  </si>
  <si>
    <t>4200    CHEVY CHASE                  DR</t>
  </si>
  <si>
    <t>4400    FLORIZEL                     ST</t>
  </si>
  <si>
    <t>0421 1501 1906</t>
  </si>
  <si>
    <t>100 S  SWEETZER                     AV</t>
  </si>
  <si>
    <t>0913 0302 1259 0329</t>
  </si>
  <si>
    <t>4700    BALTIMORE                    ST</t>
  </si>
  <si>
    <t>1813 1814 0448 0416 0356 2000</t>
  </si>
  <si>
    <t>1900    RODNEY                       DR</t>
  </si>
  <si>
    <t>0913 1414 1402 0411</t>
  </si>
  <si>
    <t>14200    FRIAR                        ST</t>
  </si>
  <si>
    <t>1810 0913 0421</t>
  </si>
  <si>
    <t>600 E  84TH                         PL</t>
  </si>
  <si>
    <t>1200    LYMAN                        PL</t>
  </si>
  <si>
    <t>1822 0329 1307 1202</t>
  </si>
  <si>
    <t>700 E  76TH                         PL</t>
  </si>
  <si>
    <t>900    BEL AIR                      RD</t>
  </si>
  <si>
    <t>0400 0340 0326 1402 0430 0302 1100 1309</t>
  </si>
  <si>
    <t>6000 W  SUNSET                       BL</t>
  </si>
  <si>
    <t>1202 0917 0913 0601 0432 0319 0906 1816 0443</t>
  </si>
  <si>
    <t>3100 W  77TH                         ST</t>
  </si>
  <si>
    <t>0701 0800 0344</t>
  </si>
  <si>
    <t>1700    GLENDON                      AV</t>
  </si>
  <si>
    <t>8100 W  SUNSET                       BL</t>
  </si>
  <si>
    <t>5200    VIRGINIA                     AV</t>
  </si>
  <si>
    <t>6000 W  HOLLYWOOD                    BL</t>
  </si>
  <si>
    <t>1400    EWING                        ST</t>
  </si>
  <si>
    <t>2000 0913 1814 1813 0416 1601</t>
  </si>
  <si>
    <t>0104 0344 1300</t>
  </si>
  <si>
    <t>7100    WOODLEY                      AV</t>
  </si>
  <si>
    <t>0344 0329 1402</t>
  </si>
  <si>
    <t>1262 2034 0913</t>
  </si>
  <si>
    <t>2600 S  HOBART                       BL</t>
  </si>
  <si>
    <t>4600 N  SEPULVEDA                    BL</t>
  </si>
  <si>
    <t>0329 1402 0907 2004</t>
  </si>
  <si>
    <t>GOLDEN GATE</t>
  </si>
  <si>
    <t>14400    MAGNOLIA                     BL</t>
  </si>
  <si>
    <t>2000 1814 0448 0344 1251</t>
  </si>
  <si>
    <t>5400    CARLIN                       ST</t>
  </si>
  <si>
    <t>1300 0344 0385 1608</t>
  </si>
  <si>
    <t>CLINTON</t>
  </si>
  <si>
    <t>HELIOTROPE</t>
  </si>
  <si>
    <t>1309 1310 1822 0207 0302 0334 1251 0605 0906</t>
  </si>
  <si>
    <t>3000    HALLDALE                     AV</t>
  </si>
  <si>
    <t>0329 1612</t>
  </si>
  <si>
    <t>14TH</t>
  </si>
  <si>
    <t>1822 0100 0928</t>
  </si>
  <si>
    <t>800 W  SEPULVEDA                    ST</t>
  </si>
  <si>
    <t>1300 1609 0329 1822 1414</t>
  </si>
  <si>
    <t>3300    STOCKER                      ST</t>
  </si>
  <si>
    <t>1822 0342 0349</t>
  </si>
  <si>
    <t>300 N  JUANITA                      AV</t>
  </si>
  <si>
    <t>0356 2004 1212 1822</t>
  </si>
  <si>
    <t>500 W  7TH                          ST</t>
  </si>
  <si>
    <t>2000 1814 0400 0416 0446</t>
  </si>
  <si>
    <t>1210 0913 1022 0344 0342 1822 1202 1310 2021</t>
  </si>
  <si>
    <t>4500    MARTIN LUTHER KING JR        BL</t>
  </si>
  <si>
    <t>0104 0329 0416 0445 1822</t>
  </si>
  <si>
    <t>0400 0444 1822 1501</t>
  </si>
  <si>
    <t>0913 1820 2002 0421 0432 0334 0216</t>
  </si>
  <si>
    <t>400 W  42ND                         ST</t>
  </si>
  <si>
    <t>1200 S  GENESEE                      AV</t>
  </si>
  <si>
    <t>0329 0342 1309 1822 1307</t>
  </si>
  <si>
    <t>800 W  50TH                         PL</t>
  </si>
  <si>
    <t>1822 2046 1414 1420 0329</t>
  </si>
  <si>
    <t>1300 0329 1609 1307 0344</t>
  </si>
  <si>
    <t>5700 S  MAIN                         ST</t>
  </si>
  <si>
    <t>0344 0370 0448 1309 1822</t>
  </si>
  <si>
    <t>1259 0360 0553 0417 0416 0446 0444 0429 0437 0448</t>
  </si>
  <si>
    <t>0100 0928 0929</t>
  </si>
  <si>
    <t>10800    VIA VERONA                   ST</t>
  </si>
  <si>
    <t>0202 1402 1822 0391 0432</t>
  </si>
  <si>
    <t>DEMAND NOTE</t>
  </si>
  <si>
    <t>2500    GLENDALE                     BL</t>
  </si>
  <si>
    <t>3400    CHAPMAN                      ST</t>
  </si>
  <si>
    <t>6300    FULTON                       AV</t>
  </si>
  <si>
    <t>0311 0329 0345 0910 2048</t>
  </si>
  <si>
    <t>1900 S  SPAULDING                    AV</t>
  </si>
  <si>
    <t>0400 1300</t>
  </si>
  <si>
    <t>5000 W  PICO                         BL</t>
  </si>
  <si>
    <t>1266 0344 0400 1202 1309</t>
  </si>
  <si>
    <t>600 S  GAFFEY                       ST</t>
  </si>
  <si>
    <t>0400 0416 1278 1822</t>
  </si>
  <si>
    <t>0903 0913 2036 1239 1215 1240 0908 2054 1539 1218</t>
  </si>
  <si>
    <t>4100    EAGLE ROCK                   BL</t>
  </si>
  <si>
    <t>1822 1300 0385 0344</t>
  </si>
  <si>
    <t>4500    ST ELMO                      DR</t>
  </si>
  <si>
    <t>0443 0334 0342 1402 0913 0448 0416 0344</t>
  </si>
  <si>
    <t>2300 S  GRAND                        AV</t>
  </si>
  <si>
    <t>200    WATCHORN WALK</t>
  </si>
  <si>
    <t>0421 0422 0913</t>
  </si>
  <si>
    <t>6000    ROMAINE                      ST</t>
  </si>
  <si>
    <t>1400 W  53RD                         ST</t>
  </si>
  <si>
    <t>0913 2000 1814 0448 0400 0408</t>
  </si>
  <si>
    <t>1822 0334 0400 2004</t>
  </si>
  <si>
    <t>0448 1251 0345 1822 0305 0551</t>
  </si>
  <si>
    <t>1822 0416 0417 0429 0432</t>
  </si>
  <si>
    <t>9TH                          ST</t>
  </si>
  <si>
    <t>1822 0397 1602 0344 0329</t>
  </si>
  <si>
    <t>0329 1300 1501</t>
  </si>
  <si>
    <t>2060 2000 1218 1402 2004 1813 0913 0334 0445 1414</t>
  </si>
  <si>
    <t>300    CROCKER                      ST</t>
  </si>
  <si>
    <t>1822 1402 0314 1606 1414</t>
  </si>
  <si>
    <t>7700    MELVIN                       AV</t>
  </si>
  <si>
    <t>2000 0400 0444 1814 0913</t>
  </si>
  <si>
    <t>800 W  80TH                         ST</t>
  </si>
  <si>
    <t>1800    LAS FLORES                   DR</t>
  </si>
  <si>
    <t>12100    SAN VICENTE                  BL</t>
  </si>
  <si>
    <t>1822 0329 0432</t>
  </si>
  <si>
    <t>800 E  42ND                         ST</t>
  </si>
  <si>
    <t>0416 0446 1822 0605 0344</t>
  </si>
  <si>
    <t>14800    VANOWEN                      ST</t>
  </si>
  <si>
    <t>500 N  MARINE                       AV</t>
  </si>
  <si>
    <t>0344 1822 0385 1602</t>
  </si>
  <si>
    <t>11800    WILSHIRE                     BL</t>
  </si>
  <si>
    <t>5200    STAUNTON                     AV</t>
  </si>
  <si>
    <t>0400 1300 1822</t>
  </si>
  <si>
    <t>BLACKBURN                    AV</t>
  </si>
  <si>
    <t>0344 1822 0358</t>
  </si>
  <si>
    <t>2400    CLAREMONT                    AV</t>
  </si>
  <si>
    <t>S  FAIRFAX                      AV</t>
  </si>
  <si>
    <t>1300 1606 0344 1202</t>
  </si>
  <si>
    <t>2000 0344 1814 0319 0444 0416 0432 0913</t>
  </si>
  <si>
    <t>2004 0528 0529</t>
  </si>
  <si>
    <t>0392 2004</t>
  </si>
  <si>
    <t>7300    VAN NUYS                     BL</t>
  </si>
  <si>
    <t>0329 0311 1413</t>
  </si>
  <si>
    <t>1259 0527</t>
  </si>
  <si>
    <t>2000 1813 0408 0416</t>
  </si>
  <si>
    <t>500 S  BURNSIDE                     AV</t>
  </si>
  <si>
    <t>7900 W  3RD                          ST</t>
  </si>
  <si>
    <t>CEMETARY*</t>
  </si>
  <si>
    <t>0342 0344 1822</t>
  </si>
  <si>
    <t>PARK                         AV</t>
  </si>
  <si>
    <t>LOGAN                        ST</t>
  </si>
  <si>
    <t>2ND</t>
  </si>
  <si>
    <t>1822 1601 1218 0344</t>
  </si>
  <si>
    <t>13300    WOODBRIDGE                   ST</t>
  </si>
  <si>
    <t>600    MESQUIT                      ST</t>
  </si>
  <si>
    <t>7500    YARMOUTH                     AV</t>
  </si>
  <si>
    <t>2018 1402 0907 2024 1607 0329 0358 0344</t>
  </si>
  <si>
    <t>1200    PALOMA                       ST</t>
  </si>
  <si>
    <t>1100 S  BEVERLY                      DR</t>
  </si>
  <si>
    <t>1822 0445 0400</t>
  </si>
  <si>
    <t>1822 0100 0923</t>
  </si>
  <si>
    <t>1500 N  BEVERLY GLEN                 BL</t>
  </si>
  <si>
    <t>0344 0377 1822 0209</t>
  </si>
  <si>
    <t>1202 0344</t>
  </si>
  <si>
    <t>4300    GARTHWAITE                   AV</t>
  </si>
  <si>
    <t>0342 0701 0344 1309 1202</t>
  </si>
  <si>
    <t>700 N  FRESNO                       ST</t>
  </si>
  <si>
    <t>1218 2004 2000 0913 1814 0444</t>
  </si>
  <si>
    <t>2000 0421 1814 0913 2002</t>
  </si>
  <si>
    <t>3600 N  LOCKE                        AV</t>
  </si>
  <si>
    <t>0344 1300 1221 0352</t>
  </si>
  <si>
    <t>1100    MAPLE                        AV</t>
  </si>
  <si>
    <t>5000 W  SUNSET                       BL</t>
  </si>
  <si>
    <t>400 E  41ST                         ST</t>
  </si>
  <si>
    <t>0344 1307 1609 0352 0345</t>
  </si>
  <si>
    <t>0334 1402 0913 1817</t>
  </si>
  <si>
    <t>JUANITA</t>
  </si>
  <si>
    <t>200    QUARTERMASTER                CT</t>
  </si>
  <si>
    <t>1822 1420 1601 0209</t>
  </si>
  <si>
    <t>11700    EXPOSITION                   BL</t>
  </si>
  <si>
    <t>0342 0421 0444 1822 0400</t>
  </si>
  <si>
    <t>2100 W  37TH                         PL</t>
  </si>
  <si>
    <t>0400 0416 0411 0344 0337 1822 1402</t>
  </si>
  <si>
    <t>1100 N  BEACHWOOD                    DR</t>
  </si>
  <si>
    <t>1609 1822 1307 0344 0329 0321</t>
  </si>
  <si>
    <t>0416 2004 1266 1822</t>
  </si>
  <si>
    <t>0358 1420 1602 1607 0321 1402 0344</t>
  </si>
  <si>
    <t>14500    VANOWEN                      ST</t>
  </si>
  <si>
    <t>1402 0400 0919 0445 1822</t>
  </si>
  <si>
    <t>900    EARL                         AV</t>
  </si>
  <si>
    <t>0416 0910 1822 1402 1266 2048</t>
  </si>
  <si>
    <t>1402 0500 0515 0913 1814</t>
  </si>
  <si>
    <t>0913 2000 1814 0448 0444 0429 1202</t>
  </si>
  <si>
    <t>1100    VALENCIA                     ST</t>
  </si>
  <si>
    <t>0400 0444 0913 1810</t>
  </si>
  <si>
    <t>6200    SAYLIN                       LN</t>
  </si>
  <si>
    <t>0800 0344</t>
  </si>
  <si>
    <t>0943 1259 1251 2033 1402</t>
  </si>
  <si>
    <t>7000 S  FIGUEROA                     ST</t>
  </si>
  <si>
    <t>PALM GROVE                   AV</t>
  </si>
  <si>
    <t>0361 0448 0400 0913</t>
  </si>
  <si>
    <t>0344 0416 0446 1309 1822</t>
  </si>
  <si>
    <t>3400 S  WESTERN                      AV</t>
  </si>
  <si>
    <t>1420 1607 1822</t>
  </si>
  <si>
    <t>8100    VANALDEN                     AV</t>
  </si>
  <si>
    <t>300 S  WILLAMAN                     DR</t>
  </si>
  <si>
    <t>6500    MATILIJA                     AV</t>
  </si>
  <si>
    <t>0421 1266</t>
  </si>
  <si>
    <t>800 W  SUMMERLAND                   AV</t>
  </si>
  <si>
    <t>1202 1402 1409 0314 2004 1822 1606</t>
  </si>
  <si>
    <t>1700    CAMDEN                       AV</t>
  </si>
  <si>
    <t>200 N  TOLUCA                       ST</t>
  </si>
  <si>
    <t>16600    COVELLO                      ST</t>
  </si>
  <si>
    <t>1900 1822</t>
  </si>
  <si>
    <t>1700 N  OGDEN                        DR</t>
  </si>
  <si>
    <t>3600    9TH                          AV</t>
  </si>
  <si>
    <t>2002 0913 2003 0446 0416 2000 0401 1814</t>
  </si>
  <si>
    <t>900 W  18TH                         ST</t>
  </si>
  <si>
    <t>0553 0913 1257</t>
  </si>
  <si>
    <t>1000 S  GAFFEY                       ST</t>
  </si>
  <si>
    <t>300 N  CENTRE                       ST</t>
  </si>
  <si>
    <t>6500    BELLA VISTA                  WY</t>
  </si>
  <si>
    <t>1820 0444 0408 0448 0400 0334 1309 0913</t>
  </si>
  <si>
    <t>1218 0400 0417 1822</t>
  </si>
  <si>
    <t>5300    SANTA MONICA                 BL</t>
  </si>
  <si>
    <t>1402 0344 0329 0321 1609 1822 1414</t>
  </si>
  <si>
    <t>2004 0400 0416 0429 1822 1218</t>
  </si>
  <si>
    <t>HAROLD</t>
  </si>
  <si>
    <t>1300 E  33RD                         ST</t>
  </si>
  <si>
    <t>0377 0344 1300 1822 1609</t>
  </si>
  <si>
    <t>7200    RESEDA                       BL</t>
  </si>
  <si>
    <t>1309 0344 0213 1822 0342 0346 0355</t>
  </si>
  <si>
    <t>1100 W  37TH                         ST</t>
  </si>
  <si>
    <t>0344 0910 2032 2050</t>
  </si>
  <si>
    <t>MTA - EXPO LINE - FARMDALE</t>
  </si>
  <si>
    <t>4400    EXPOSITION                   BL</t>
  </si>
  <si>
    <t>2800 W  OBSERVATORY                  RD</t>
  </si>
  <si>
    <t>2900    ST GEORGE                    ST</t>
  </si>
  <si>
    <t>MESA                         ST</t>
  </si>
  <si>
    <t>17TH                         ST</t>
  </si>
  <si>
    <t>0344 0701 1309</t>
  </si>
  <si>
    <t>3300 E  2ND                          ST</t>
  </si>
  <si>
    <t>700 W  OLIVER                       ST</t>
  </si>
  <si>
    <t>400 N  SIERRA BONITA                AV</t>
  </si>
  <si>
    <t>N  HOOVER                       ST</t>
  </si>
  <si>
    <t>SUNSET                       DR</t>
  </si>
  <si>
    <t>0913 0400 0416 1814 2000 1309 1310</t>
  </si>
  <si>
    <t>1700 N  NEPTUNE                      AV</t>
  </si>
  <si>
    <t>3100    KENWOOD                      AV</t>
  </si>
  <si>
    <t>1218 1822 1309 1313 0446 0416 0445 1268</t>
  </si>
  <si>
    <t>CATTARAUGUS                  AV</t>
  </si>
  <si>
    <t>3000 S  ROBERTSON                    BL</t>
  </si>
  <si>
    <t>0913 1309 1814 2000 2038</t>
  </si>
  <si>
    <t>4100 W  JEFFERSON                    BL</t>
  </si>
  <si>
    <t>1607 0344 0358</t>
  </si>
  <si>
    <t>15200 W  VENTURA                      BL</t>
  </si>
  <si>
    <t>1822 0344 1251 0394</t>
  </si>
  <si>
    <t>1100 W  37TH                         PL</t>
  </si>
  <si>
    <t>1822 1300 0344 0377</t>
  </si>
  <si>
    <t>5100    RUBIO                        AV</t>
  </si>
  <si>
    <t>1310 0302 0355 0344 1822 0216 0209 0329 1100 0450</t>
  </si>
  <si>
    <t>10400    SANTA MONICA                 BL</t>
  </si>
  <si>
    <t>1822 0394 0344 1309 1420</t>
  </si>
  <si>
    <t>900    STRADELLA                    RD</t>
  </si>
  <si>
    <t>47TH                         PL</t>
  </si>
  <si>
    <t>7700 W  HOLLYWOOD                    BL</t>
  </si>
  <si>
    <t>2000 1813 0444 0408 0448 1243 0913</t>
  </si>
  <si>
    <t>1200 W  JEFFERSON                    BL</t>
  </si>
  <si>
    <t>1822 1300 1309 1310</t>
  </si>
  <si>
    <t>WILMINGTON                   BL</t>
  </si>
  <si>
    <t>0400 0416 1218 2004 2060 0913</t>
  </si>
  <si>
    <t>2004 0344</t>
  </si>
  <si>
    <t>2800    THE MALL</t>
  </si>
  <si>
    <t>19500    KITTRIDGE                    ST</t>
  </si>
  <si>
    <t>0913 2000 0444 0417 0429 1813 0400</t>
  </si>
  <si>
    <t>VERMONT                      ST</t>
  </si>
  <si>
    <t>81ST                         ST</t>
  </si>
  <si>
    <t>1607 1822</t>
  </si>
  <si>
    <t>1800    CENTURY PARK</t>
  </si>
  <si>
    <t>1420 0416 1822</t>
  </si>
  <si>
    <t>700 W  CESAR E CHAVEZ               AV</t>
  </si>
  <si>
    <t>0329 0358 1300 1822</t>
  </si>
  <si>
    <t>1800 N  WILTON                       PL</t>
  </si>
  <si>
    <t>1100 N  HOOVER                       ST</t>
  </si>
  <si>
    <t>0342 0344 1606 0913 1822 1402</t>
  </si>
  <si>
    <t>0421 0554</t>
  </si>
  <si>
    <t>2000 S  GARTH                        AV</t>
  </si>
  <si>
    <t>1822 0344 2037</t>
  </si>
  <si>
    <t>2200    BEVERLY GLEN                 PL</t>
  </si>
  <si>
    <t>0450 0400 1300 1309 1310 1822 0399</t>
  </si>
  <si>
    <t>1307 0329 0561</t>
  </si>
  <si>
    <t>200    HOMEWOOD                     RD</t>
  </si>
  <si>
    <t>0312 0359 1822 0334</t>
  </si>
  <si>
    <t>0913 0422 0421</t>
  </si>
  <si>
    <t>2600    WEST                         BL</t>
  </si>
  <si>
    <t>MEDIA</t>
  </si>
  <si>
    <t>AVENUE 56</t>
  </si>
  <si>
    <t>17600    VANOWEN                      ST</t>
  </si>
  <si>
    <t>1500 S  ORANGE GROVE                 AV</t>
  </si>
  <si>
    <t>0913 1258 0553 2002 0444</t>
  </si>
  <si>
    <t>0445 0334 0431 0305 0913</t>
  </si>
  <si>
    <t>1200    CRENSHAW                     BL</t>
  </si>
  <si>
    <t>1816 0602 0906 0552 0913 1309</t>
  </si>
  <si>
    <t>17100    GAULT                        ST</t>
  </si>
  <si>
    <t>0305 0400</t>
  </si>
  <si>
    <t>14600    SHERMAN                      WY</t>
  </si>
  <si>
    <t>0344 1302 1307</t>
  </si>
  <si>
    <t>12900    RIVERSIDE                    DR</t>
  </si>
  <si>
    <t>4100    LONGRIDGE                    AV</t>
  </si>
  <si>
    <t>0344 1601 1202</t>
  </si>
  <si>
    <t>1400 N  BENTON                       WY</t>
  </si>
  <si>
    <t>0913 0334 1802</t>
  </si>
  <si>
    <t>1400    LOS PALOS                    ST</t>
  </si>
  <si>
    <t>0913 1251 0444 0400 2003 0342</t>
  </si>
  <si>
    <t>900 S  SHENANDOAH                   ST</t>
  </si>
  <si>
    <t>1402 0913 2000 1814 0334 0445 0416 0446</t>
  </si>
  <si>
    <t>HARVARD                      BL</t>
  </si>
  <si>
    <t>1822 0416 1202 1206 1268</t>
  </si>
  <si>
    <t>1400 E  3RD                          ST</t>
  </si>
  <si>
    <t>0416 0419 1251 1258 0552</t>
  </si>
  <si>
    <t>4200 S  KANSAS                       AV</t>
  </si>
  <si>
    <t>1202 0416 0445 0561 1242 0337 0305 0602</t>
  </si>
  <si>
    <t>900 N  BENTON                       WY</t>
  </si>
  <si>
    <t>8800    APPIAN                       WY</t>
  </si>
  <si>
    <t>0701 0344 0800 1202 0100</t>
  </si>
  <si>
    <t>5000    TILDEN                       AV</t>
  </si>
  <si>
    <t>1212 1300 1822</t>
  </si>
  <si>
    <t>LARCHMONT                    BL</t>
  </si>
  <si>
    <t>1000 N  MAIN                         ST</t>
  </si>
  <si>
    <t>0400 0448 0416 2000 1813 1814 0913</t>
  </si>
  <si>
    <t>3100    DERONDA                      DR</t>
  </si>
  <si>
    <t>0416 0446</t>
  </si>
  <si>
    <t>14200    CALVERT                      ST</t>
  </si>
  <si>
    <t>1317 0319 0416 1300 1309 1822</t>
  </si>
  <si>
    <t>1822 0344 1601 1606</t>
  </si>
  <si>
    <t>1900    CARMEN                       AV</t>
  </si>
  <si>
    <t>0329 1100 1407 1300</t>
  </si>
  <si>
    <t>2000 S  ALMA                         ST</t>
  </si>
  <si>
    <t>0913 0416 2000</t>
  </si>
  <si>
    <t>1900 W  60TH                         ST</t>
  </si>
  <si>
    <t>0325 0104 0344 1309 1420 0209</t>
  </si>
  <si>
    <t>11200 W  PICO                         BL</t>
  </si>
  <si>
    <t>0913 2000 1813 0448 0416 0446 1218 2004</t>
  </si>
  <si>
    <t>11500    SANTA MONICA                 BL</t>
  </si>
  <si>
    <t>1100 1822 0216</t>
  </si>
  <si>
    <t>3400    WELLINGTON                   RD</t>
  </si>
  <si>
    <t>0408 0913 1601 0448 1814</t>
  </si>
  <si>
    <t>700 N  LA BREA                      AV</t>
  </si>
  <si>
    <t>0385 1609 1307 1300</t>
  </si>
  <si>
    <t>7300    ANATOLA                      AV</t>
  </si>
  <si>
    <t>0329 0344 1300 1601</t>
  </si>
  <si>
    <t>0325 0352 0344 1822 0104</t>
  </si>
  <si>
    <t>600 S  HILL                         ST</t>
  </si>
  <si>
    <t>0334 1236 0104 1822 2002</t>
  </si>
  <si>
    <t>2300    JAMES M WOOD                 BL</t>
  </si>
  <si>
    <t>0344 1822 1300</t>
  </si>
  <si>
    <t>0377 0100 1822</t>
  </si>
  <si>
    <t>6500    COLBATH                      AV</t>
  </si>
  <si>
    <t>0906 0334 0421 0302 1822</t>
  </si>
  <si>
    <t>1700    COLORADO                     BL</t>
  </si>
  <si>
    <t>0321 0344 1606 1822 0352 1420 0354</t>
  </si>
  <si>
    <t>1218 2004 1402 0421 0334 1822</t>
  </si>
  <si>
    <t>OLIVE                        ST</t>
  </si>
  <si>
    <t>1400 N  SPRING                       ST</t>
  </si>
  <si>
    <t>LAMONT                       DR</t>
  </si>
  <si>
    <t>OUTLOOK                      AV</t>
  </si>
  <si>
    <t>2200    ELMGROVE                     ST</t>
  </si>
  <si>
    <t>0429 1822</t>
  </si>
  <si>
    <t>1300 1822 1227</t>
  </si>
  <si>
    <t>700 S  RAMPART                      BL</t>
  </si>
  <si>
    <t>KENILWORTH                   AV</t>
  </si>
  <si>
    <t>MORENO</t>
  </si>
  <si>
    <t>1402 1501</t>
  </si>
  <si>
    <t>4900    TYRONE                       AV</t>
  </si>
  <si>
    <t>1822 1300 0344 0352 1606 1402 1221</t>
  </si>
  <si>
    <t>1100    HARTZELL                     ST</t>
  </si>
  <si>
    <t>1218 2004 0913 1414 2000 1814 0408 0444 0401</t>
  </si>
  <si>
    <t>0344 1822 1300 0321 0352</t>
  </si>
  <si>
    <t>YOLANDA</t>
  </si>
  <si>
    <t>2000 0431 0448 1814 0400 0381 0913</t>
  </si>
  <si>
    <t>1800 W  41ST                         ST</t>
  </si>
  <si>
    <t>0913 2004 0400 0356</t>
  </si>
  <si>
    <t>700 S  SAN PEDRO                    ST</t>
  </si>
  <si>
    <t>2700    PORTLAND                     ST</t>
  </si>
  <si>
    <t>0448 0913 1813 2000 0432 1814 1309</t>
  </si>
  <si>
    <t>300 W  D                            ST</t>
  </si>
  <si>
    <t>2004 1822 1501</t>
  </si>
  <si>
    <t>2200    VETERAN                      AV</t>
  </si>
  <si>
    <t>1210 0209 1420 1822 0344 1607</t>
  </si>
  <si>
    <t>1200    BROCKTON                     AV</t>
  </si>
  <si>
    <t>2700    COLDWATER CANYON             DR</t>
  </si>
  <si>
    <t>0329 1307 2003 0910</t>
  </si>
  <si>
    <t>CLOVERDALE                   AV</t>
  </si>
  <si>
    <t>1309 1100 1402 1407 0202 0209 0450 0906 0326 1822</t>
  </si>
  <si>
    <t>900    FLINT                        AV</t>
  </si>
  <si>
    <t>1822 0334 0443 0445 2004 1266</t>
  </si>
  <si>
    <t>0913 2038 0561</t>
  </si>
  <si>
    <t>5600    HAROLD                       WY</t>
  </si>
  <si>
    <t>4600    BURNET                       AV</t>
  </si>
  <si>
    <t>1822 0344 1606 1420 1414</t>
  </si>
  <si>
    <t>5700    AURA                         AV</t>
  </si>
  <si>
    <t>1309 0432 0913</t>
  </si>
  <si>
    <t>6700 S  NORMANDIE                    AV</t>
  </si>
  <si>
    <t>2200 W  COURT                        ST</t>
  </si>
  <si>
    <t>2021 1822 1309 0603 0319 0416 0446</t>
  </si>
  <si>
    <t>6600 S  FIGUEROA                     ST</t>
  </si>
  <si>
    <t>0416 0554 0305 0448 0408 0429</t>
  </si>
  <si>
    <t>800    HYPERION                     AV</t>
  </si>
  <si>
    <t>2000 0913 0329 1307 1813 1309 0319 0359</t>
  </si>
  <si>
    <t>8100    BIANCA                       AV</t>
  </si>
  <si>
    <t>2200 E  7TH                          ST</t>
  </si>
  <si>
    <t>1822 0400 0344 1300 0112</t>
  </si>
  <si>
    <t>0400 0419 0913</t>
  </si>
  <si>
    <t>400    CAMULOS                      ST</t>
  </si>
  <si>
    <t>15100    VANOWEN                      ST</t>
  </si>
  <si>
    <t>1100 S  BUNDY                        DR</t>
  </si>
  <si>
    <t>1906 1822 1402</t>
  </si>
  <si>
    <t>1609 0344 0321 0207 1822</t>
  </si>
  <si>
    <t>500 S  CLARENCE                     ST</t>
  </si>
  <si>
    <t>0432 0444 0448 0913 2003</t>
  </si>
  <si>
    <t>0334 1822 1402 0445 0329 1300</t>
  </si>
  <si>
    <t>RAYMOND                      AV</t>
  </si>
  <si>
    <t>0305 1822 0209 1402 0105 0202</t>
  </si>
  <si>
    <t>13100    MORRISON                     ST</t>
  </si>
  <si>
    <t>1900 S  ROBERTSON                    BL</t>
  </si>
  <si>
    <t>1200 W  39TH                         ST</t>
  </si>
  <si>
    <t>1402 0913 1309 1310 1203 0302</t>
  </si>
  <si>
    <t>900 E  74TH                         ST</t>
  </si>
  <si>
    <t>0913 0354 1310 2000 1276 1309 1813</t>
  </si>
  <si>
    <t>1100 W  SEPULVEDA                    ST</t>
  </si>
  <si>
    <t>2000 1813 0329 1300</t>
  </si>
  <si>
    <t>1500 W  11TH                         PL</t>
  </si>
  <si>
    <t>0400 1212</t>
  </si>
  <si>
    <t>1200    LODI                         PL</t>
  </si>
  <si>
    <t>1202 1601 0344 1300</t>
  </si>
  <si>
    <t>3800 S  BRONSON                      AV</t>
  </si>
  <si>
    <t>4300 N  SEPULVEDA                    BL</t>
  </si>
  <si>
    <t>1300 0344 1601 1606</t>
  </si>
  <si>
    <t>SYCAMORE</t>
  </si>
  <si>
    <t>0913 0421 1817</t>
  </si>
  <si>
    <t>1600 W  62ND                         ST</t>
  </si>
  <si>
    <t>700    SOLANO                       AV</t>
  </si>
  <si>
    <t>1218 1822 2033 0411</t>
  </si>
  <si>
    <t>0329 0344 0385 1300</t>
  </si>
  <si>
    <t>1822 1309 0444</t>
  </si>
  <si>
    <t>LUCERNE</t>
  </si>
  <si>
    <t>0202 0329</t>
  </si>
  <si>
    <t>1609 0344 0358 1239 0382 1608</t>
  </si>
  <si>
    <t>1800 N  NORMANDIE                    AV</t>
  </si>
  <si>
    <t>0113 0344 0701 0800 1822</t>
  </si>
  <si>
    <t>700 N  ALVARADO                     ST</t>
  </si>
  <si>
    <t>2004 1402 1414 0344 0342 0321</t>
  </si>
  <si>
    <t>5800 W  PICO                         BL</t>
  </si>
  <si>
    <t>17000 W  SUNSET                       BL</t>
  </si>
  <si>
    <t>1700 N  HIGHLAND                     AV</t>
  </si>
  <si>
    <t>1313 0334 0309 0913 0360 0302 1100 0450</t>
  </si>
  <si>
    <t>1000 E  SANDISON                     ST</t>
  </si>
  <si>
    <t>1300 S  HOPE                         ST</t>
  </si>
  <si>
    <t>0334 1822 1501</t>
  </si>
  <si>
    <t>4500    GRIFFIN                      AV</t>
  </si>
  <si>
    <t>700 W  20TH                         ST</t>
  </si>
  <si>
    <t>600 N  CORONADO                     ST</t>
  </si>
  <si>
    <t>0334 1402 0302 0400 0344 1822</t>
  </si>
  <si>
    <t>HOLMES                       AV</t>
  </si>
  <si>
    <t>0416 0446 2000 1814 0913</t>
  </si>
  <si>
    <t>0329 1300 1310 1817</t>
  </si>
  <si>
    <t>0202 1822 0601 1236 2028 0432 0421 2004</t>
  </si>
  <si>
    <t>4500    MELROSE                      AV</t>
  </si>
  <si>
    <t>300 S  HAMEL                        RD</t>
  </si>
  <si>
    <t>0401 0913 0329 1307</t>
  </si>
  <si>
    <t>BUCKINGHAM</t>
  </si>
  <si>
    <t>PALMYRA</t>
  </si>
  <si>
    <t>WILMINGTON                   AV</t>
  </si>
  <si>
    <t>MAURETANIA                   ST</t>
  </si>
  <si>
    <t>0334 0449 1206 1402 1817 2002 1419 0913</t>
  </si>
  <si>
    <t>2300 S  CABRILLO                     AV</t>
  </si>
  <si>
    <t>2000 0416 0417 1813 0913 1414</t>
  </si>
  <si>
    <t>1900    MATEO                        ST</t>
  </si>
  <si>
    <t>0913 0554 0400 0421</t>
  </si>
  <si>
    <t>2900 N  COOLIDGE                     AV</t>
  </si>
  <si>
    <t>1300 0329 1202</t>
  </si>
  <si>
    <t>1600 W  259TH                        PL</t>
  </si>
  <si>
    <t>1906 1814 0913</t>
  </si>
  <si>
    <t>7000    FRANKLIN                     AV</t>
  </si>
  <si>
    <t>500 N  ALAMEDA                      ST</t>
  </si>
  <si>
    <t>1822 0342 1402 0400 0416</t>
  </si>
  <si>
    <t>5900    LEXINGTON                    AV</t>
  </si>
  <si>
    <t>0400 2000</t>
  </si>
  <si>
    <t>4600    SATURN                       ST</t>
  </si>
  <si>
    <t>0329 1822 0104</t>
  </si>
  <si>
    <t>2600 S  LA BREA                      AV</t>
  </si>
  <si>
    <t>WESTGATE                     AV</t>
  </si>
  <si>
    <t>1822 0344 0385</t>
  </si>
  <si>
    <t>15300    BESTOR                       BL</t>
  </si>
  <si>
    <t>0400 0416 0448 0913 1414 1202 2000</t>
  </si>
  <si>
    <t>8500    LOOKOUT MOUNTAIN             AV</t>
  </si>
  <si>
    <t>1501 2004 0358 1609</t>
  </si>
  <si>
    <t>600    HILGARD                      AV</t>
  </si>
  <si>
    <t>1218 2004 2000 1814 0913 0416 0417</t>
  </si>
  <si>
    <t>CERES                        AV</t>
  </si>
  <si>
    <t>0913 1402 0421 0334 2000 1814</t>
  </si>
  <si>
    <t>5200    TEMPLETON                    ST</t>
  </si>
  <si>
    <t>0906 1100 1402 1309</t>
  </si>
  <si>
    <t>63RD                         ST</t>
  </si>
  <si>
    <t>0913 1257 0552 2038 2004</t>
  </si>
  <si>
    <t>7700 S  HARVARD                      BL</t>
  </si>
  <si>
    <t>0913 2000 1813 1814 0400 0401</t>
  </si>
  <si>
    <t>6300    QUEBEC                       DR</t>
  </si>
  <si>
    <t>2000 1813 0602 2038</t>
  </si>
  <si>
    <t>5100    7TH                          AV</t>
  </si>
  <si>
    <t>0913 1817 0416 1218 0408</t>
  </si>
  <si>
    <t>19200    SATICOY                      ST</t>
  </si>
  <si>
    <t>0329 1300 1212</t>
  </si>
  <si>
    <t>2100 N  SAN FERNANDO                 RD</t>
  </si>
  <si>
    <t>1822 0344 1606 1420</t>
  </si>
  <si>
    <t>1300    ARMACOST                     AV</t>
  </si>
  <si>
    <t>0344 1822 1300 1605</t>
  </si>
  <si>
    <t>1900    WHITLEY                      AV</t>
  </si>
  <si>
    <t>0329 1259 2024 1814 2000 0448 0913</t>
  </si>
  <si>
    <t>600 S  LA FAYETTE PARK              PL</t>
  </si>
  <si>
    <t>1822 0411 0334 0432 2047 0340</t>
  </si>
  <si>
    <t>1600    WILSHIRE                     BL</t>
  </si>
  <si>
    <t>1500 W  85TH                         ST</t>
  </si>
  <si>
    <t>500 W  55TH                         ST</t>
  </si>
  <si>
    <t>1309 2000 1813 0429 0913</t>
  </si>
  <si>
    <t>15400    VISTA HAVEN                  PL</t>
  </si>
  <si>
    <t>0358 1414 1420 0345 0344 1601</t>
  </si>
  <si>
    <t>5200    TYRONE                       AV</t>
  </si>
  <si>
    <t>ROKEBY                       ST</t>
  </si>
  <si>
    <t>6500    WILBUR                       AV</t>
  </si>
  <si>
    <t>1822 0329 1307</t>
  </si>
  <si>
    <t>2800    HYDE PARK                    BL</t>
  </si>
  <si>
    <t>1606 0329 0344 1822</t>
  </si>
  <si>
    <t>BEVERLYWOOD</t>
  </si>
  <si>
    <t>1300 0344 1606</t>
  </si>
  <si>
    <t>PARK WESTERN                 AV</t>
  </si>
  <si>
    <t>0444 2004 1822 1420</t>
  </si>
  <si>
    <t>19300    SHERMAN                      WY</t>
  </si>
  <si>
    <t>1202 1822 1420</t>
  </si>
  <si>
    <t>11800    KIOWA                        AV</t>
  </si>
  <si>
    <t>1822 1420 0385</t>
  </si>
  <si>
    <t>6100    RESEDA                       BL</t>
  </si>
  <si>
    <t>14000    VANOWEN                      ST</t>
  </si>
  <si>
    <t>1822 0334 0416 0371 0906 0421 0342 0355 1206 0411</t>
  </si>
  <si>
    <t>2001 2002 0401 0444 0419</t>
  </si>
  <si>
    <t>500    KENDALL                      AV</t>
  </si>
  <si>
    <t>0342 1822</t>
  </si>
  <si>
    <t>78TH                         PL</t>
  </si>
  <si>
    <t>1200 N  LAS PALMAS                   AV</t>
  </si>
  <si>
    <t>0430 1402 1100 1822 0907 1414 1420 1407</t>
  </si>
  <si>
    <t>ROSEWOOD                     AV</t>
  </si>
  <si>
    <t>CARLTON                      WY</t>
  </si>
  <si>
    <t>TAFT</t>
  </si>
  <si>
    <t>0913 0400 0416 0448 1813 2000</t>
  </si>
  <si>
    <t>6500    BRYNHURST                    AV</t>
  </si>
  <si>
    <t>1700 W  6TH                          ST</t>
  </si>
  <si>
    <t>ST</t>
  </si>
  <si>
    <t>0913 2000 1814 0400 0444</t>
  </si>
  <si>
    <t>300 W  AVENUE 26</t>
  </si>
  <si>
    <t>0377 1822 0400 0342 0448 0906</t>
  </si>
  <si>
    <t>5400    VAN NUYS                     BL</t>
  </si>
  <si>
    <t>2000 1813 0913 0416</t>
  </si>
  <si>
    <t>2900    BRIGHTON                     AV</t>
  </si>
  <si>
    <t>3700 W  SUNSET                       BL</t>
  </si>
  <si>
    <t>0371 1310 0302 0216 0209 1822 0334 0906</t>
  </si>
  <si>
    <t>1822 0344 1606 0329 1414</t>
  </si>
  <si>
    <t>16500    VANOWEN                      ST</t>
  </si>
  <si>
    <t>1608 0344 0358</t>
  </si>
  <si>
    <t>14500    HAMLIN                       ST</t>
  </si>
  <si>
    <t>1822 0329 1414 1609 1607 0345</t>
  </si>
  <si>
    <t>1300 0400 0329 2000 1813</t>
  </si>
  <si>
    <t>2000    VISTA DEL MAR                AV</t>
  </si>
  <si>
    <t>0601 0329 0913</t>
  </si>
  <si>
    <t>7400    DENSMORE                     AV</t>
  </si>
  <si>
    <t>WINSTON</t>
  </si>
  <si>
    <t>2600    WAVERLY                      DR</t>
  </si>
  <si>
    <t>BUNCO, ATTEMPT</t>
  </si>
  <si>
    <t>0800 0913</t>
  </si>
  <si>
    <t>800 N  DETROIT                      ST</t>
  </si>
  <si>
    <t>1407 1100 1822</t>
  </si>
  <si>
    <t>0444 0448</t>
  </si>
  <si>
    <t>9400    READCREST                    DR</t>
  </si>
  <si>
    <t>600    KELTON                       AV</t>
  </si>
  <si>
    <t>1602 0344 0385 1822</t>
  </si>
  <si>
    <t>3300    MANNING                      AV</t>
  </si>
  <si>
    <t>1000 W  42ND                         ST</t>
  </si>
  <si>
    <t>0329 1501</t>
  </si>
  <si>
    <t>1900 W  MARTIN LUTHER KING           BL</t>
  </si>
  <si>
    <t>2004 0445 0411 1402 1266</t>
  </si>
  <si>
    <t>DIRK/DAGGER</t>
  </si>
  <si>
    <t>2100    FAIR PARK                    AV</t>
  </si>
  <si>
    <t>1200 E  22ND                         ST</t>
  </si>
  <si>
    <t>1817 0500 1501 0913</t>
  </si>
  <si>
    <t>1822 0344 1402 1602 1236 1420 0358</t>
  </si>
  <si>
    <t>16300 W  VENTURA                      BL</t>
  </si>
  <si>
    <t>4700    WILLIS                       AV</t>
  </si>
  <si>
    <t>15400    VANOWEN                      ST</t>
  </si>
  <si>
    <t>1816 1402</t>
  </si>
  <si>
    <t>223RD                        ST</t>
  </si>
  <si>
    <t>1822 1000 0416 0305</t>
  </si>
  <si>
    <t>0416 1820 0913 0446</t>
  </si>
  <si>
    <t>600 W  UPLAND                       AV</t>
  </si>
  <si>
    <t>0430 1822 1414 0906</t>
  </si>
  <si>
    <t>1236 1300 0329</t>
  </si>
  <si>
    <t>4300    KENWOOD                      AV</t>
  </si>
  <si>
    <t>700    SAN LORENZO                  ST</t>
  </si>
  <si>
    <t>600 W  76TH                         ST</t>
  </si>
  <si>
    <t>1822 0359 0432 1266 0216 0209 1309</t>
  </si>
  <si>
    <t>4000 S  VERMONT                      AV</t>
  </si>
  <si>
    <t>5800 S  CENTRAL                      AV</t>
  </si>
  <si>
    <t>0344 1601 1822 0216 1420</t>
  </si>
  <si>
    <t>19500    VENTURA                      BL</t>
  </si>
  <si>
    <t>10800    SANTA MONICA                 BL</t>
  </si>
  <si>
    <t>6600    HAZELTINE                    AV</t>
  </si>
  <si>
    <t>600 E  2ND                          ST</t>
  </si>
  <si>
    <t>0344 1608</t>
  </si>
  <si>
    <t>800 E  76TH                         ST</t>
  </si>
  <si>
    <t>1822 0302 0448 0522 0500</t>
  </si>
  <si>
    <t>0556 1259</t>
  </si>
  <si>
    <t>2034 0913 0344</t>
  </si>
  <si>
    <t>18600 S  VERMONT                      AV</t>
  </si>
  <si>
    <t>6800    WOODMAN                      AV</t>
  </si>
  <si>
    <t>1218 2004 0411 1822</t>
  </si>
  <si>
    <t>0562 0416 0319 0448 0429 0913</t>
  </si>
  <si>
    <t>900 W  62ND                         ST</t>
  </si>
  <si>
    <t>1300    LAS FLORES                   DR</t>
  </si>
  <si>
    <t>0701 0800 1202 0121</t>
  </si>
  <si>
    <t>2800    FORRESTER                    DR</t>
  </si>
  <si>
    <t>1402 0416 0446 0342 0444 0429 1822 1251 0445 0400</t>
  </si>
  <si>
    <t>800 W  57TH                         ST</t>
  </si>
  <si>
    <t>0329 0311 0202</t>
  </si>
  <si>
    <t>TAHQUITZ                     PL</t>
  </si>
  <si>
    <t>ALMAR                        AV</t>
  </si>
  <si>
    <t>0913 0361 0603 0416 2021</t>
  </si>
  <si>
    <t>6300    8TH                          AV</t>
  </si>
  <si>
    <t>DEFRAUDING INNKEEPER/THEFT OF SERVICES, OVER $950.01</t>
  </si>
  <si>
    <t>1822 0344 1218</t>
  </si>
  <si>
    <t>1822 0416 0374 0334 0445 0342 0353 0302 1309 0216</t>
  </si>
  <si>
    <t>1600 W  SEPULVEDA                    BL</t>
  </si>
  <si>
    <t>1800    GLENDALE                     BL</t>
  </si>
  <si>
    <t>0329 1813</t>
  </si>
  <si>
    <t>5700    WOODMAN                      AV</t>
  </si>
  <si>
    <t>2000 1814 0419 0416 0913</t>
  </si>
  <si>
    <t>2900 E  CESAR E CHAVEZ               AV</t>
  </si>
  <si>
    <t>0329 1609 1414</t>
  </si>
  <si>
    <t>PRIVATE SCHOOL/PRESCHOOL</t>
  </si>
  <si>
    <t>TOY GUN</t>
  </si>
  <si>
    <t>1400 S  FAIRFAX                      AV</t>
  </si>
  <si>
    <t>600    LAGOON                       AV</t>
  </si>
  <si>
    <t>STONER                       AV</t>
  </si>
  <si>
    <t>IDAHO                        AV</t>
  </si>
  <si>
    <t>0446 0913 0552 0400 2002 1414 0416</t>
  </si>
  <si>
    <t>16000    VANOWEN                      ST</t>
  </si>
  <si>
    <t>1822 0344 0417 0416 0429 0945</t>
  </si>
  <si>
    <t>0344 0385 1822 1602</t>
  </si>
  <si>
    <t>1203 2000 1243 1813 0913 2002 0416 0445 0340</t>
  </si>
  <si>
    <t>7100    BONSALLO                     AV</t>
  </si>
  <si>
    <t>800 N  SYCAMORE                     AV</t>
  </si>
  <si>
    <t>0358 1609 0321 0344 1822 1402</t>
  </si>
  <si>
    <t>2900    DEEP CANYON                  DR</t>
  </si>
  <si>
    <t>1400 E  48TH                         ST</t>
  </si>
  <si>
    <t>1814 0400</t>
  </si>
  <si>
    <t>5600    FRANKLIN                     AV</t>
  </si>
  <si>
    <t>5900    TUXEDO                       TR</t>
  </si>
  <si>
    <t>0913 2000 0448 0400 1814</t>
  </si>
  <si>
    <t>0945 1822 0104 0444 0416</t>
  </si>
  <si>
    <t>14700    GREENLEAF                    ST</t>
  </si>
  <si>
    <t>5100 N  FIGUEROA                     ST</t>
  </si>
  <si>
    <t>4600    LA MIRADA                    AV</t>
  </si>
  <si>
    <t>HIGHLAND                     AV</t>
  </si>
  <si>
    <t>1251 0344</t>
  </si>
  <si>
    <t>900 W  JEFFERSON                    BL</t>
  </si>
  <si>
    <t>1309 1414 1822 0329</t>
  </si>
  <si>
    <t>400 E  9TH                          ST</t>
  </si>
  <si>
    <t>100 S  KINGS                        RD</t>
  </si>
  <si>
    <t>900 N  MARTEL                       AV</t>
  </si>
  <si>
    <t>4400    STANFORD                     AV</t>
  </si>
  <si>
    <t>0913 2000 1814 0416 0446</t>
  </si>
  <si>
    <t>TEMPLE                       ST</t>
  </si>
  <si>
    <t>HARBOR                       FY</t>
  </si>
  <si>
    <t>W  41ST</t>
  </si>
  <si>
    <t>0305 0913 0344</t>
  </si>
  <si>
    <t>7300 S  BROADWAY</t>
  </si>
  <si>
    <t>1600 W  84TH                         PL</t>
  </si>
  <si>
    <t>0913 0400 0401 0416 0417 0419 2024 2003 0562</t>
  </si>
  <si>
    <t>6600    BRYNHURST                    AV</t>
  </si>
  <si>
    <t>0329 0913 0603</t>
  </si>
  <si>
    <t>1600 S  HOPE                         ST</t>
  </si>
  <si>
    <t>0305 0429 0344 1822</t>
  </si>
  <si>
    <t>600 N  GRAND                        AV</t>
  </si>
  <si>
    <t>0923 0100 1202</t>
  </si>
  <si>
    <t>CREDIT UNION</t>
  </si>
  <si>
    <t>3700 S  FLOWER                       ST</t>
  </si>
  <si>
    <t>1218 2004 0334 0443 0913 0603</t>
  </si>
  <si>
    <t>TRAMONTO                     DR</t>
  </si>
  <si>
    <t>VICINO                       WY</t>
  </si>
  <si>
    <t>4200    FULTON                       AV</t>
  </si>
  <si>
    <t>8000 S  VERMONT                      AV</t>
  </si>
  <si>
    <t>1800 S  FAIRFAX                      AV</t>
  </si>
  <si>
    <t>SIGNAL</t>
  </si>
  <si>
    <t>BERTH</t>
  </si>
  <si>
    <t>8200 W  MELROSE                      AV</t>
  </si>
  <si>
    <t>18300    HATTERAS                     ST</t>
  </si>
  <si>
    <t>0421 1820 0913 1609</t>
  </si>
  <si>
    <t>500 N  ROSSMORE                     AV</t>
  </si>
  <si>
    <t>W  57TH                         ST</t>
  </si>
  <si>
    <t>S  WILTON                       PL</t>
  </si>
  <si>
    <t>1420 1300 0344</t>
  </si>
  <si>
    <t>3400    COY                          DR</t>
  </si>
  <si>
    <t>0344 1822 0352</t>
  </si>
  <si>
    <t>13900    AUBREY                       RD</t>
  </si>
  <si>
    <t>2700    KELTON                       AV</t>
  </si>
  <si>
    <t>0444 0401</t>
  </si>
  <si>
    <t>1300    12TH                         AV</t>
  </si>
  <si>
    <t>0344 0394 1251 2032</t>
  </si>
  <si>
    <t>900    VALENCIA                     ST</t>
  </si>
  <si>
    <t>2004 0416 0913 0562</t>
  </si>
  <si>
    <t>0344 0385 1300 1309</t>
  </si>
  <si>
    <t>1300 W  219TH                        ST</t>
  </si>
  <si>
    <t>0913 0561 0400 0448 0416</t>
  </si>
  <si>
    <t>LINDLEY                      AV</t>
  </si>
  <si>
    <t>0344 0216 1822</t>
  </si>
  <si>
    <t>3900    MARATHON                     ST</t>
  </si>
  <si>
    <t>1275 1402 1822</t>
  </si>
  <si>
    <t>0344 1218 2032 1202 0345 1822 0352 0910</t>
  </si>
  <si>
    <t>0913 1814 2000 0416 0334 0421 0449</t>
  </si>
  <si>
    <t>BOYLE                        ST</t>
  </si>
  <si>
    <t>1822 0329 1300 1414 1420</t>
  </si>
  <si>
    <t>1800    OUTPOST                      DR</t>
  </si>
  <si>
    <t>2004 0344 0447 0416</t>
  </si>
  <si>
    <t>KITTRIDGE</t>
  </si>
  <si>
    <t>0334 1501 1810 0913</t>
  </si>
  <si>
    <t>1600 N  HOBART                       BL</t>
  </si>
  <si>
    <t>1822 0344 1236 1420</t>
  </si>
  <si>
    <t>7000    RESEDA                       BL</t>
  </si>
  <si>
    <t>0344 1822 2004 1202 0377 1420</t>
  </si>
  <si>
    <t>900    SUN MUN                      WY</t>
  </si>
  <si>
    <t>0344 1822 1601</t>
  </si>
  <si>
    <t>VALLEY</t>
  </si>
  <si>
    <t>13100    VICTORY                      BL</t>
  </si>
  <si>
    <t>0913 2038 2004 1813</t>
  </si>
  <si>
    <t>900    MCFARLAND                    AV</t>
  </si>
  <si>
    <t>0344 1822 1420</t>
  </si>
  <si>
    <t>1900    BELOIT                       AV</t>
  </si>
  <si>
    <t>0352 1309 1251 1822 0443 0344 1240</t>
  </si>
  <si>
    <t>0344 0554</t>
  </si>
  <si>
    <t>1200 N  BRONSON                      AV</t>
  </si>
  <si>
    <t>1822 0344 1251</t>
  </si>
  <si>
    <t>2600 S  SEVERANCE                    ST</t>
  </si>
  <si>
    <t>0416 0445 2004 0913 1218</t>
  </si>
  <si>
    <t>WYANDOTTE                    ST</t>
  </si>
  <si>
    <t>0329 1202 0913</t>
  </si>
  <si>
    <t>1810 1701 1202 0554 0416 0446</t>
  </si>
  <si>
    <t>3000    5TH                          AV</t>
  </si>
  <si>
    <t>1300 2000 0416 0400 0913</t>
  </si>
  <si>
    <t>1414 1420 0345 0329 1822</t>
  </si>
  <si>
    <t>300    BOYD                         ST</t>
  </si>
  <si>
    <t>1200 S  OLIVE                        ST</t>
  </si>
  <si>
    <t>600 N  DILLON                       ST</t>
  </si>
  <si>
    <t>CORONADO                     TR</t>
  </si>
  <si>
    <t>1402 1814</t>
  </si>
  <si>
    <t>1100    253RD                        ST</t>
  </si>
  <si>
    <t>0906 0342 0202 1309 0302 1310 0371 0374 1822</t>
  </si>
  <si>
    <t>0551 0913</t>
  </si>
  <si>
    <t>2000    HOLLENBECK                   DR</t>
  </si>
  <si>
    <t>0377 0930 0344 1822</t>
  </si>
  <si>
    <t>LOS LIONES</t>
  </si>
  <si>
    <t>24700    PRESIDENT                    AV</t>
  </si>
  <si>
    <t>1402 0416 0913 1814 0319 0444 0429 1218 2004 2000</t>
  </si>
  <si>
    <t>WILBUR</t>
  </si>
  <si>
    <t>0377 1402 0413 0344 1822</t>
  </si>
  <si>
    <t>1200    WALL                         ST</t>
  </si>
  <si>
    <t>1309 0913 2000 1814 0447 1310</t>
  </si>
  <si>
    <t>1500 W  22ND                         ST</t>
  </si>
  <si>
    <t>0913 0401 0408 0419 0432 1243 1813 2000</t>
  </si>
  <si>
    <t>300 W  81ST                         ST</t>
  </si>
  <si>
    <t>0329 0603 0913</t>
  </si>
  <si>
    <t>3600    BUCKINGHAM                   RD</t>
  </si>
  <si>
    <t>0329 0311 1501</t>
  </si>
  <si>
    <t>8300    MELROSE                      AV</t>
  </si>
  <si>
    <t>1607 1302</t>
  </si>
  <si>
    <t>0356 0443</t>
  </si>
  <si>
    <t>6400    WARING                       AV</t>
  </si>
  <si>
    <t>800    LAVETA                       TR</t>
  </si>
  <si>
    <t>0329 0344 1307 1609</t>
  </si>
  <si>
    <t>6100    HAAS                         AV</t>
  </si>
  <si>
    <t>0334 1822 2004 1402</t>
  </si>
  <si>
    <t>MENLO                        ST</t>
  </si>
  <si>
    <t>0344 0329 1601 1609 1307 1822 0216 0209</t>
  </si>
  <si>
    <t>1000    SANBORN                      AV</t>
  </si>
  <si>
    <t>5800    BURWOOD                      AV</t>
  </si>
  <si>
    <t>2000 0913 0444 1814 0400 2002</t>
  </si>
  <si>
    <t>6700    WHITE OAK                    AV</t>
  </si>
  <si>
    <t>7800    PASO ROBLES                  AV</t>
  </si>
  <si>
    <t>0334 0416 0913 1814 2000 0443 2004 1218</t>
  </si>
  <si>
    <t>0325 0104 2004</t>
  </si>
  <si>
    <t>4300 S  WESTERN                      AV</t>
  </si>
  <si>
    <t>1300 0344 1607 1307</t>
  </si>
  <si>
    <t>12700 W  RIVERSIDE                    DR</t>
  </si>
  <si>
    <t>0359 0416 1822 0319 0202 0443</t>
  </si>
  <si>
    <t>BURBANK</t>
  </si>
  <si>
    <t>200 E  30TH                         ST</t>
  </si>
  <si>
    <t>EDGEWOOD                     PL</t>
  </si>
  <si>
    <t>LONGWOOD                     PL</t>
  </si>
  <si>
    <t>2700 W  43RD                         PL</t>
  </si>
  <si>
    <t>0329 0302 1310 1822 0342 0450 2024 1240</t>
  </si>
  <si>
    <t>1822 0429 0400 0416</t>
  </si>
  <si>
    <t>MIRAFLORES                   AV</t>
  </si>
  <si>
    <t>EVENING SHADE                DR</t>
  </si>
  <si>
    <t>0329 0344 0358 1300 1612</t>
  </si>
  <si>
    <t>MEYLER                       ST</t>
  </si>
  <si>
    <t>N  KINGS                        RD</t>
  </si>
  <si>
    <t>1202 0344 1822 2032</t>
  </si>
  <si>
    <t>HOMELAND                     DR</t>
  </si>
  <si>
    <t>4200    CRENSHAW                     BL</t>
  </si>
  <si>
    <t>100 E  AVENUE 35</t>
  </si>
  <si>
    <t>0913 0361 0416 0446 0447 0429 2034 0603</t>
  </si>
  <si>
    <t>WILLIS</t>
  </si>
  <si>
    <t>CAMARILLO</t>
  </si>
  <si>
    <t>1822 1100 1402 1407 1309 0209 0302 0309 0450 0906</t>
  </si>
  <si>
    <t>3400 W  59TH                         PL</t>
  </si>
  <si>
    <t>1822 0337 0334 0443 1309 1310 1313</t>
  </si>
  <si>
    <t>BRYNHURST                    AV</t>
  </si>
  <si>
    <t>0913 1605 1802 0344</t>
  </si>
  <si>
    <t>1400 S  ROBERTSON                    BL</t>
  </si>
  <si>
    <t>1300 1307 0344 0329 1609 0358 1302</t>
  </si>
  <si>
    <t>300 N  GRAND                        AV</t>
  </si>
  <si>
    <t>11TH                         PL</t>
  </si>
  <si>
    <t>100 E  AVENUE 42</t>
  </si>
  <si>
    <t>MALCOLM                      AV</t>
  </si>
  <si>
    <t>MASSACHUSETTS                AV</t>
  </si>
  <si>
    <t>1309 2000 1813 0913 0329 0447</t>
  </si>
  <si>
    <t>2500 S  REDONDO                      BL</t>
  </si>
  <si>
    <t>500 S  FLOWER                       ST</t>
  </si>
  <si>
    <t>8700 S  HOBART                       BL</t>
  </si>
  <si>
    <t>1822 0325 0344</t>
  </si>
  <si>
    <t>0329 1300 1822 2024 1212 2003</t>
  </si>
  <si>
    <t>4100    2ND                          AV</t>
  </si>
  <si>
    <t>1609 0329</t>
  </si>
  <si>
    <t>0515 0503 0522 1402 1415 0400 0913</t>
  </si>
  <si>
    <t>4100    MC CLUNG                     DR</t>
  </si>
  <si>
    <t>1202 1822 0202 0209 0216 1309 0344</t>
  </si>
  <si>
    <t>12100    OHIO                         AV</t>
  </si>
  <si>
    <t>1300 W  5TH                          ST</t>
  </si>
  <si>
    <t>1822 0342 1309</t>
  </si>
  <si>
    <t>3000    BRIGHTON                     AV</t>
  </si>
  <si>
    <t>400 E  73RD                         ST</t>
  </si>
  <si>
    <t>0913 1906</t>
  </si>
  <si>
    <t>0358 1607 0344 1822</t>
  </si>
  <si>
    <t>1900    PANDORA                      AV</t>
  </si>
  <si>
    <t>3100    WAVERLY                      DR</t>
  </si>
  <si>
    <t>1822 1420 0344 0394</t>
  </si>
  <si>
    <t>10900    AYRES                        AV</t>
  </si>
  <si>
    <t>0329 1822 1414 1202</t>
  </si>
  <si>
    <t>1300 0344 1822 0321</t>
  </si>
  <si>
    <t>0913 1824 1258 1251 1815 0416 0446 2024</t>
  </si>
  <si>
    <t>1000    MOHAWK                       ST</t>
  </si>
  <si>
    <t>0602 1300 0554 1310 1240 0416 0446 0913</t>
  </si>
  <si>
    <t>200 S  PACIFIC                      AV</t>
  </si>
  <si>
    <t>4500 S  ALAMEDA                      ST</t>
  </si>
  <si>
    <t>2000 1813 0444 1202 2021</t>
  </si>
  <si>
    <t>400 S  WILLAMAN                     DR</t>
  </si>
  <si>
    <t>2700 S  GRAND                        AV</t>
  </si>
  <si>
    <t>9999 0344 1822 1420</t>
  </si>
  <si>
    <t>0913 0602 0553 0416</t>
  </si>
  <si>
    <t>1200 S  PALOS VERDES                 ST</t>
  </si>
  <si>
    <t>0913 0561 0421</t>
  </si>
  <si>
    <t>15300    VANOWEN                      ST</t>
  </si>
  <si>
    <t>0344 0385 1608 1300</t>
  </si>
  <si>
    <t>0104 0325 0344 1236 1606 0216 2004</t>
  </si>
  <si>
    <t>3900    BUCKINGHAM                   RD</t>
  </si>
  <si>
    <t>2004 0344 1606 1822</t>
  </si>
  <si>
    <t>1000 S  SHERBOURNE                   DR</t>
  </si>
  <si>
    <t>0928 0929</t>
  </si>
  <si>
    <t>0416 0446 0913</t>
  </si>
  <si>
    <t>0913 2000 1814 0448</t>
  </si>
  <si>
    <t>900 W  9TH                          ST</t>
  </si>
  <si>
    <t>0334 0422 0443 1814 2000 0913</t>
  </si>
  <si>
    <t>2000 2038 1813 0913</t>
  </si>
  <si>
    <t>1000    LAGUNA                       AV</t>
  </si>
  <si>
    <t>4400 S  VERMONT                      AV</t>
  </si>
  <si>
    <t>0929 1822 0924 0930 0935 0922</t>
  </si>
  <si>
    <t>1309 0342 1822 1307 0329 1609 0358 0344</t>
  </si>
  <si>
    <t>5500    YORK                         BL</t>
  </si>
  <si>
    <t>COLBY                        AV</t>
  </si>
  <si>
    <t>WYOMING                      AV</t>
  </si>
  <si>
    <t>1309 1822 0319</t>
  </si>
  <si>
    <t>300 W  C                            ST</t>
  </si>
  <si>
    <t>2000 1814 0913 0416 1218</t>
  </si>
  <si>
    <t>88TH                         ST</t>
  </si>
  <si>
    <t>3700    LOCKLAND                     DR</t>
  </si>
  <si>
    <t>2004 0319 0421 1402 0334 1822 0903 1516 2055</t>
  </si>
  <si>
    <t>2600    BRIGHTON                     AV</t>
  </si>
  <si>
    <t>0447 0416 0449 0913</t>
  </si>
  <si>
    <t>500 S  SOTO                         ST</t>
  </si>
  <si>
    <t>1420 0325</t>
  </si>
  <si>
    <t>5700    SEPULVEDA                    BL</t>
  </si>
  <si>
    <t>0344 0448 1218 1309 1402 1822 1900 0429</t>
  </si>
  <si>
    <t>1822 0344 0349 1607</t>
  </si>
  <si>
    <t>2600 S  SEPULVEDA                    BL</t>
  </si>
  <si>
    <t>2004 2033 0416 1218 1822 1414</t>
  </si>
  <si>
    <t>BOYD</t>
  </si>
  <si>
    <t>0561 0334 1402 1407 1419</t>
  </si>
  <si>
    <t>6200    CRENSHAW                     BL</t>
  </si>
  <si>
    <t>3100    PYRITES                      ST</t>
  </si>
  <si>
    <t>0429 0209</t>
  </si>
  <si>
    <t>1912 0421 0337</t>
  </si>
  <si>
    <t>4000    WALL                         ST</t>
  </si>
  <si>
    <t>0416 1822 0344</t>
  </si>
  <si>
    <t>0325 0104 0342 1309</t>
  </si>
  <si>
    <t>1259 0527 0913 0533</t>
  </si>
  <si>
    <t>0913 1402 0443 0329 0447 0411 0432</t>
  </si>
  <si>
    <t>GLASS</t>
  </si>
  <si>
    <t>0416 1814 0444</t>
  </si>
  <si>
    <t>600 S  BURNSIDE                     AV</t>
  </si>
  <si>
    <t>WAREHOUSE</t>
  </si>
  <si>
    <t>1100    NAGOYA                       WY</t>
  </si>
  <si>
    <t>3600    REVERE                       AV</t>
  </si>
  <si>
    <t>1414 0913 0416 1814 1501 2000</t>
  </si>
  <si>
    <t>0400 0416 0561 0913</t>
  </si>
  <si>
    <t>1300    MIDVALE                      AV</t>
  </si>
  <si>
    <t>0445 1218 0416 1822</t>
  </si>
  <si>
    <t>6500    VAN NUYS                     BL</t>
  </si>
  <si>
    <t>2004 2038</t>
  </si>
  <si>
    <t>800 W  F                            ST</t>
  </si>
  <si>
    <t>1822 0375 1402</t>
  </si>
  <si>
    <t>RUNNYMEDE                    ST</t>
  </si>
  <si>
    <t>5500 W  SUNSET                       BL</t>
  </si>
  <si>
    <t>1402 0416 0447 0913 1202</t>
  </si>
  <si>
    <t>1300 1309 2000 0416 0913</t>
  </si>
  <si>
    <t>2000 W  96TH                         ST</t>
  </si>
  <si>
    <t>1420 0447 0329</t>
  </si>
  <si>
    <t>1100 S  LA PEER                      DR</t>
  </si>
  <si>
    <t>0910 1822 0334 0431 2052 2050 1259</t>
  </si>
  <si>
    <t>1822 1309 1310 0356 0919 0202</t>
  </si>
  <si>
    <t>39TH</t>
  </si>
  <si>
    <t>1900    CITY VIEW                    AV</t>
  </si>
  <si>
    <t>0910 2049 1501</t>
  </si>
  <si>
    <t>1822 1202 2032 0344 1218 0910</t>
  </si>
  <si>
    <t>0913 0344 0400 0408 1814 2000</t>
  </si>
  <si>
    <t>100 W  80TH                         ST</t>
  </si>
  <si>
    <t>1000 W  184TH                        ST</t>
  </si>
  <si>
    <t>700    LAGOON                       AV</t>
  </si>
  <si>
    <t>5500    VALLEY                       BL</t>
  </si>
  <si>
    <t>0344 1608 1601 1202 0314 0216 0358</t>
  </si>
  <si>
    <t>25300    MCCOY                        AV</t>
  </si>
  <si>
    <t>1822 0417 0446 1402 2004</t>
  </si>
  <si>
    <t>1600    7TH                          AV</t>
  </si>
  <si>
    <t>2000 0913 0400 1243 1814 0416 1310</t>
  </si>
  <si>
    <t>0302 0309 0334 0450 1100 1309 1407 1822 1414</t>
  </si>
  <si>
    <t>LA SALLE                     AV</t>
  </si>
  <si>
    <t>0913 0334 0443 0400 0421 0329</t>
  </si>
  <si>
    <t>0334 0906 0344 0342 0355</t>
  </si>
  <si>
    <t>3500    VENICE                       BL</t>
  </si>
  <si>
    <t>0377 1278 2004 0305 0416 0429 0344 1822</t>
  </si>
  <si>
    <t>200 W  TEMPLE                       ST</t>
  </si>
  <si>
    <t>1400    MITCHELL                     PL</t>
  </si>
  <si>
    <t>0913 0561 2038 1202 2004</t>
  </si>
  <si>
    <t>STADIUM                      WY</t>
  </si>
  <si>
    <t>1218 0344</t>
  </si>
  <si>
    <t>AVENUE 43</t>
  </si>
  <si>
    <t>0913 0446 0417 0429 2002</t>
  </si>
  <si>
    <t>2700    WYNGLEN                      LN</t>
  </si>
  <si>
    <t>1609 0344 1307 0329 1822 1202</t>
  </si>
  <si>
    <t>1822 0342 1227</t>
  </si>
  <si>
    <t>1600 W  51ST                         PL</t>
  </si>
  <si>
    <t>TRINITY                      ST</t>
  </si>
  <si>
    <t>0448 1810</t>
  </si>
  <si>
    <t>1400 S  BARRINGTON                   AV</t>
  </si>
  <si>
    <t>9000    HARGIS                       ST</t>
  </si>
  <si>
    <t>HUMBOLDT</t>
  </si>
  <si>
    <t>1402 0344 0216 1822 0334 1300</t>
  </si>
  <si>
    <t>HUSTON</t>
  </si>
  <si>
    <t>LENNOX</t>
  </si>
  <si>
    <t>1822 0448 0906</t>
  </si>
  <si>
    <t>1609 0344 1822 0352</t>
  </si>
  <si>
    <t>0344 1817 2028 0325</t>
  </si>
  <si>
    <t>1100    PACIFIC COAST                HY</t>
  </si>
  <si>
    <t>REDESDALE</t>
  </si>
  <si>
    <t>ROTARY</t>
  </si>
  <si>
    <t>0416 0216 1822</t>
  </si>
  <si>
    <t>200 E  84TH                         PL</t>
  </si>
  <si>
    <t>2000 1814 0443 0416 0913</t>
  </si>
  <si>
    <t>4600    ARLINGTON                    AV</t>
  </si>
  <si>
    <t>7300    HAWTHORN                     AV</t>
  </si>
  <si>
    <t>0344 1609 1307 0329 0377</t>
  </si>
  <si>
    <t>1300 1307 0329</t>
  </si>
  <si>
    <t>2000 E  4TH                          ST</t>
  </si>
  <si>
    <t>5800    ARROYO                       DR</t>
  </si>
  <si>
    <t>1822 0319 0416 0446</t>
  </si>
  <si>
    <t>4000    PALMYRA                      RD</t>
  </si>
  <si>
    <t>2700    WINTER                       ST</t>
  </si>
  <si>
    <t>0305 1218</t>
  </si>
  <si>
    <t>200 S  AVENUE 50</t>
  </si>
  <si>
    <t>2000 1813 2004 1218 0416 0449</t>
  </si>
  <si>
    <t>2000 1814 0446 0416 1402 0340</t>
  </si>
  <si>
    <t>4500 W  16TH                         PL</t>
  </si>
  <si>
    <t>2700    BAGLEY                       AV</t>
  </si>
  <si>
    <t>1300 0329 1402 1309</t>
  </si>
  <si>
    <t>900    VINE                         ST</t>
  </si>
  <si>
    <t>MAHAR                        AV</t>
  </si>
  <si>
    <t>OPP                          ST</t>
  </si>
  <si>
    <t>2100 S  VIEW                         ST</t>
  </si>
  <si>
    <t>0919 0400 0356 0444 1822</t>
  </si>
  <si>
    <t>CALIFA                       ST</t>
  </si>
  <si>
    <t>1309 0302 0355 0344</t>
  </si>
  <si>
    <t>12TH                         ST</t>
  </si>
  <si>
    <t>0344 0329 1607</t>
  </si>
  <si>
    <t>1600 N  SERRANO                      AV</t>
  </si>
  <si>
    <t>0321 1402 0344 0352 0913 1810</t>
  </si>
  <si>
    <t>1100 S  CORNING                      ST</t>
  </si>
  <si>
    <t>0385 0344 1822</t>
  </si>
  <si>
    <t>2300    MALCOLM                      AV</t>
  </si>
  <si>
    <t>SAINT GEORGE                 ST</t>
  </si>
  <si>
    <t>MONON                        ST</t>
  </si>
  <si>
    <t>0342 0344 1309 1822 1607 1402 0329 0321</t>
  </si>
  <si>
    <t>5400    ALHAMBRA                     AV</t>
  </si>
  <si>
    <t>1822 1612 0344</t>
  </si>
  <si>
    <t>0421 0404 1822 1501</t>
  </si>
  <si>
    <t>BOMB THREAT</t>
  </si>
  <si>
    <t>6500    YUCCA                        ST</t>
  </si>
  <si>
    <t>2004 2033 0411 1218 0913</t>
  </si>
  <si>
    <t>2400    ROSCOMARE                    RD</t>
  </si>
  <si>
    <t>1000    ADELANTE                     AV</t>
  </si>
  <si>
    <t>0329 1822 1300 2004 0319 0359 2051 1253 1420 0910</t>
  </si>
  <si>
    <t>1100 1402 1822 1420 1407</t>
  </si>
  <si>
    <t>6600    BALCOM                       AV</t>
  </si>
  <si>
    <t>1212 1409 0917 0342 0302 1309 1822 1402 1407</t>
  </si>
  <si>
    <t>0104 0329 0202</t>
  </si>
  <si>
    <t>0532 0515 1218 2004 0913</t>
  </si>
  <si>
    <t>0416 1822 1202 0605 0446</t>
  </si>
  <si>
    <t>0913 1814 2004 0344 0416 2000 2002</t>
  </si>
  <si>
    <t>700    PARKMAN                      AV</t>
  </si>
  <si>
    <t>1236 1822 0447 0431</t>
  </si>
  <si>
    <t>3300    HYDE PARK                    BL</t>
  </si>
  <si>
    <t>1100 1407 1202</t>
  </si>
  <si>
    <t>4900    LA CALANDRIA                 WY</t>
  </si>
  <si>
    <t>0400 0432 0421 1822 2004</t>
  </si>
  <si>
    <t>1400 N  HOBART                       BL</t>
  </si>
  <si>
    <t>1420 0216 0344 1822</t>
  </si>
  <si>
    <t>1100    MONUMENT                     ST</t>
  </si>
  <si>
    <t>0913 1309 0329 1307</t>
  </si>
  <si>
    <t>1822 0319 1414 0334</t>
  </si>
  <si>
    <t>TILDEN                       AV</t>
  </si>
  <si>
    <t>MIRANDA                      AV</t>
  </si>
  <si>
    <t>18200    SHERMAN                      WY</t>
  </si>
  <si>
    <t>1415 0448 0429 0515 0527 1206 0409 1601 1817 0913</t>
  </si>
  <si>
    <t>2600 S  BUDLONG                      AV</t>
  </si>
  <si>
    <t>2000 1814 0448 0419 1276</t>
  </si>
  <si>
    <t>1800    THAYER                       AV</t>
  </si>
  <si>
    <t>4600    ZANE                         ST</t>
  </si>
  <si>
    <t>0446 1821 1243 2000</t>
  </si>
  <si>
    <t>1300 E  21ST                         ST</t>
  </si>
  <si>
    <t>2000 0400</t>
  </si>
  <si>
    <t>1800 S  RIDGELEY                     DR</t>
  </si>
  <si>
    <t>CANTO                        DR</t>
  </si>
  <si>
    <t>RESEDA                       BL</t>
  </si>
  <si>
    <t>0446 0913</t>
  </si>
  <si>
    <t>1820 0913 1912</t>
  </si>
  <si>
    <t>10300 W  OLYMPIC                      BL</t>
  </si>
  <si>
    <t>2038 1813</t>
  </si>
  <si>
    <t>0416 0319 1822</t>
  </si>
  <si>
    <t>OHIO</t>
  </si>
  <si>
    <t>GRANVILLE</t>
  </si>
  <si>
    <t>1807 0509 0522 0913</t>
  </si>
  <si>
    <t>21800    HALLDALE                     AV</t>
  </si>
  <si>
    <t>1310 1309 0919 1312 0334 1822 0319</t>
  </si>
  <si>
    <t>0334 1822 0411 1218</t>
  </si>
  <si>
    <t>2600    MICHIGAN                     AV</t>
  </si>
  <si>
    <t>2000 0913 1814 0416 0417 0401</t>
  </si>
  <si>
    <t>2300 W  SLAUSON                      AV</t>
  </si>
  <si>
    <t>15500    MOORPARK                     ST</t>
  </si>
  <si>
    <t>17500    BURMA                        ST</t>
  </si>
  <si>
    <t>1822 0416 0344</t>
  </si>
  <si>
    <t>6TH                          AV</t>
  </si>
  <si>
    <t>0408 0444 0416 0561 0446 0913</t>
  </si>
  <si>
    <t>0429 0444 0913 1814 2000 2004</t>
  </si>
  <si>
    <t>300 W  3RD                          ST</t>
  </si>
  <si>
    <t>14400    VALERIO                      ST</t>
  </si>
  <si>
    <t>1200 N  JUNE                         ST</t>
  </si>
  <si>
    <t>0344 0334 1822 1420 0910 0202 0209 0359 0301 1266</t>
  </si>
  <si>
    <t>6500    WILSHIRE                     BL</t>
  </si>
  <si>
    <t>0352 0344 0321</t>
  </si>
  <si>
    <t>N  VENDOME                      ST</t>
  </si>
  <si>
    <t>LONDON                       ST</t>
  </si>
  <si>
    <t>0337 0344 0342 0305 0416 0431 0448 0421 0853</t>
  </si>
  <si>
    <t>N  SLAUSON</t>
  </si>
  <si>
    <t>E  WESTERN</t>
  </si>
  <si>
    <t>1300 N  HIGHLAND                     AV</t>
  </si>
  <si>
    <t>2000 0913 1243 1813 0444 0400 0416</t>
  </si>
  <si>
    <t>0385 1236 0344 1300</t>
  </si>
  <si>
    <t>1200    RIO VISTA                    AV</t>
  </si>
  <si>
    <t>1402 1415 0527 0526 0913 1820 1203 2034 2021 0507</t>
  </si>
  <si>
    <t>700 W  81ST                         ST</t>
  </si>
  <si>
    <t>1300 0416 1309 0329</t>
  </si>
  <si>
    <t>ADAIR</t>
  </si>
  <si>
    <t>16TH                         ST</t>
  </si>
  <si>
    <t>3000    CHADWICK                     DR</t>
  </si>
  <si>
    <t>3400 S  LA CIENEGA                   BL</t>
  </si>
  <si>
    <t>0400 0416 1822 1402</t>
  </si>
  <si>
    <t>1200 W  CAPITOL                      DR</t>
  </si>
  <si>
    <t>0344 1202 0913 1820</t>
  </si>
  <si>
    <t>17100    SATICOY                      ST</t>
  </si>
  <si>
    <t>0344 0385 1822 0202 0216 1414 1420</t>
  </si>
  <si>
    <t>6600    YOLANDA                      AV</t>
  </si>
  <si>
    <t>12800    RIVERSIDE                    DR</t>
  </si>
  <si>
    <t>1822 1403 0344 1300 1609</t>
  </si>
  <si>
    <t>2000 1815 0416 0447 1813 1243 1251</t>
  </si>
  <si>
    <t>6400    FULTON                       AV</t>
  </si>
  <si>
    <t>1202 0344 0377</t>
  </si>
  <si>
    <t>0202 0349 1607 0358 1420</t>
  </si>
  <si>
    <t>12900    VALLEYHEART                  DR</t>
  </si>
  <si>
    <t>1900    FOX HILLS                    DR</t>
  </si>
  <si>
    <t>4000    MUIRFIELD                    RD</t>
  </si>
  <si>
    <t>5600 W  ADAMS                        BL</t>
  </si>
  <si>
    <t>0356 1300</t>
  </si>
  <si>
    <t>8300 W  3RD                          ST</t>
  </si>
  <si>
    <t>0342 0325 1609 1309 0329</t>
  </si>
  <si>
    <t>8300    BEVERLY                      BL</t>
  </si>
  <si>
    <t>0913 2038 2000</t>
  </si>
  <si>
    <t>1400    COURTLAND                    ST</t>
  </si>
  <si>
    <t>2038 1402 1020 2004 0913 0360</t>
  </si>
  <si>
    <t>0443 0334 1816 0906 0913</t>
  </si>
  <si>
    <t>300 E  BLOOM                        ST</t>
  </si>
  <si>
    <t>600 S  CHICAGO                      ST</t>
  </si>
  <si>
    <t>3500    DIVISION                     ST</t>
  </si>
  <si>
    <t>AVENUE 40</t>
  </si>
  <si>
    <t>KELTON                       AV</t>
  </si>
  <si>
    <t>WILKINS                      AV</t>
  </si>
  <si>
    <t>1415 0943 1259</t>
  </si>
  <si>
    <t>INSTITUTE</t>
  </si>
  <si>
    <t>0358 0344 0206 1607</t>
  </si>
  <si>
    <t>GARDENA</t>
  </si>
  <si>
    <t>1402 0334 0421 1822</t>
  </si>
  <si>
    <t>BEACHWOOD</t>
  </si>
  <si>
    <t>0554 0913 0444</t>
  </si>
  <si>
    <t>1500    CRENSHAW                     BL</t>
  </si>
  <si>
    <t>5500    MONTE VISTA                  ST</t>
  </si>
  <si>
    <t>0325 1402 0104 1822 1414</t>
  </si>
  <si>
    <t>3400    CLUB                         DR</t>
  </si>
  <si>
    <t>1403 1822 1420 0344 0329 1402 1607</t>
  </si>
  <si>
    <t>0913 1810 0443</t>
  </si>
  <si>
    <t>1900 N  LAS PALMAS                   AV</t>
  </si>
  <si>
    <t>25800    VERMONT                      AV</t>
  </si>
  <si>
    <t>10700    WILKINS                      AV</t>
  </si>
  <si>
    <t>2004 0344 0346 1822</t>
  </si>
  <si>
    <t>1257 1310 0553 0913 0413 1206 2001 2002</t>
  </si>
  <si>
    <t>DEL GADO                     DR</t>
  </si>
  <si>
    <t>1822 1602 0344 1402 1407 0907</t>
  </si>
  <si>
    <t>1700    BLAKE                        AV</t>
  </si>
  <si>
    <t>2800 S  COCHRAN                      AV</t>
  </si>
  <si>
    <t>1500 N  SOTO                         ST</t>
  </si>
  <si>
    <t>7500    WOODMAN                      PL</t>
  </si>
  <si>
    <t>1607 0358 0344</t>
  </si>
  <si>
    <t>2200    WALL                         ST</t>
  </si>
  <si>
    <t>2000 1243 1813 1276 1309 2038 0913</t>
  </si>
  <si>
    <t>6300    MADDEN                       AV</t>
  </si>
  <si>
    <t>4600    LOUISE                       AV</t>
  </si>
  <si>
    <t>OIL REFINERY</t>
  </si>
  <si>
    <t>2100 E  PACIFIC COAST                HY</t>
  </si>
  <si>
    <t>0411 0444 1202 1822</t>
  </si>
  <si>
    <t>1309 0342 1822 0448 0344 0216</t>
  </si>
  <si>
    <t>300 E  FLORENCE                     AV</t>
  </si>
  <si>
    <t>0400 0416 1309 0444</t>
  </si>
  <si>
    <t>5000    NOBLE                        AV</t>
  </si>
  <si>
    <t>18000    VENTURA                      BL</t>
  </si>
  <si>
    <t>REDONDO                      BL</t>
  </si>
  <si>
    <t>500 N  HAYWORTH                     AV</t>
  </si>
  <si>
    <t>1218 1822 0344</t>
  </si>
  <si>
    <t>3600    ADAIR                        ST</t>
  </si>
  <si>
    <t>0344 2000</t>
  </si>
  <si>
    <t>1822 1402 1300 1607 1605</t>
  </si>
  <si>
    <t>19600    DICKENS                      ST</t>
  </si>
  <si>
    <t>0913 0400 0341 1309</t>
  </si>
  <si>
    <t>N  VERMONT                      AV</t>
  </si>
  <si>
    <t>45TH                         ST</t>
  </si>
  <si>
    <t>WILL ROGERS STATE PARK</t>
  </si>
  <si>
    <t>0344 1402 1601 1822 0216 0202</t>
  </si>
  <si>
    <t>5800    TAMPA                        AV</t>
  </si>
  <si>
    <t>1212 2004 0444 1822 0910</t>
  </si>
  <si>
    <t>1402 1407 1100 2004 0430 1822</t>
  </si>
  <si>
    <t>2900    DORCHESTER                   AV</t>
  </si>
  <si>
    <t>0202 1420 1606 1822 0349 0394 0344 0321</t>
  </si>
  <si>
    <t>0325 0344 1822 0202 0378 1420 1606</t>
  </si>
  <si>
    <t>0344 1820 1414 1420</t>
  </si>
  <si>
    <t>1814 0416</t>
  </si>
  <si>
    <t>6200 W  6TH                          ST</t>
  </si>
  <si>
    <t>0329 0311 0906 1300 1822</t>
  </si>
  <si>
    <t>1419 2000 0400 0416 0302 1402 1407 1270 0906 0913</t>
  </si>
  <si>
    <t>200 S  AVENUE 63</t>
  </si>
  <si>
    <t>1500 W  SANTA CRUZ                   ST</t>
  </si>
  <si>
    <t>1300 1307 1601 1609 0329 0321</t>
  </si>
  <si>
    <t>600 S  DUNSMUIR                     AV</t>
  </si>
  <si>
    <t>5000    OBAMA                        BL</t>
  </si>
  <si>
    <t>1500    205TH                        ST</t>
  </si>
  <si>
    <t>100    COPA DE ORO                  RD</t>
  </si>
  <si>
    <t>0344 2032 1606 0345 1822</t>
  </si>
  <si>
    <t>700    LUCILE                       AV</t>
  </si>
  <si>
    <t>0913 2004 1218 0407 0340</t>
  </si>
  <si>
    <t>0913 0603</t>
  </si>
  <si>
    <t>1700 W  37TH                         ST</t>
  </si>
  <si>
    <t>6000    TERRACE                      DR</t>
  </si>
  <si>
    <t>1307 0329 0321 1609 0344 1822</t>
  </si>
  <si>
    <t>1600 N  SPRING                       ST</t>
  </si>
  <si>
    <t>20000 S  WESTERN                      AV</t>
  </si>
  <si>
    <t>1606 0321 0344</t>
  </si>
  <si>
    <t>13400    HUSTON                       ST</t>
  </si>
  <si>
    <t>2000 1814 0913 0417 0432 0421 2038 1309</t>
  </si>
  <si>
    <t>5000    MAMMOTH                      AV</t>
  </si>
  <si>
    <t>RODEO                        DR</t>
  </si>
  <si>
    <t>SKATEBOARD FACILITY/SKATEBOARD PARK*</t>
  </si>
  <si>
    <t>2900    MARSH                        ST</t>
  </si>
  <si>
    <t>1300 0329 0345</t>
  </si>
  <si>
    <t>100 N  HOPE                         ST</t>
  </si>
  <si>
    <t>700 N  PACIFIC                      AV</t>
  </si>
  <si>
    <t>2000 0913 1309</t>
  </si>
  <si>
    <t>36TH                         ST</t>
  </si>
  <si>
    <t>CRAWFORD</t>
  </si>
  <si>
    <t>1000 W  70TH                         ST</t>
  </si>
  <si>
    <t>0358 0385</t>
  </si>
  <si>
    <t>LINNINGTON                   AV</t>
  </si>
  <si>
    <t>LOUISIANA                    AV</t>
  </si>
  <si>
    <t>1605 1300 0344</t>
  </si>
  <si>
    <t>900 S  CURSON                       AV</t>
  </si>
  <si>
    <t>0444 0429 0446 0913 1817 0416 1414</t>
  </si>
  <si>
    <t>1200    MULLEN                       AV</t>
  </si>
  <si>
    <t>0305 0416 0446 1822</t>
  </si>
  <si>
    <t>1822 1309 1305 0418 0500</t>
  </si>
  <si>
    <t>0448 0419 0913 1309 1310</t>
  </si>
  <si>
    <t>2200 S  HOOVER                       ST</t>
  </si>
  <si>
    <t>13900    BURBANK                      BL</t>
  </si>
  <si>
    <t>0400 1810 0913</t>
  </si>
  <si>
    <t>6200    LEXINGTON                    AV</t>
  </si>
  <si>
    <t>400 N  BERNAL                       AV</t>
  </si>
  <si>
    <t>1600 W  60TH                         ST</t>
  </si>
  <si>
    <t>1307 1822 0329 1609 0344 1402</t>
  </si>
  <si>
    <t>W  BROADWAY</t>
  </si>
  <si>
    <t>5700    KESTER                       AV</t>
  </si>
  <si>
    <t>2000 1813 0416 1243 0913</t>
  </si>
  <si>
    <t>600 W  17TH                         ST</t>
  </si>
  <si>
    <t>1822 0344 1607</t>
  </si>
  <si>
    <t>1000 S  PLYMOUTH                     BL</t>
  </si>
  <si>
    <t>1822 2004 1601 0421 1402</t>
  </si>
  <si>
    <t>1402 1822 1275 1607 0216 1309</t>
  </si>
  <si>
    <t>17700    SHERMAN                      WY</t>
  </si>
  <si>
    <t>0444 1822 2004</t>
  </si>
  <si>
    <t>1000 W  MARTIN LUTHER KING           BL</t>
  </si>
  <si>
    <t>1402 0329 1607 0344</t>
  </si>
  <si>
    <t>2200 E  1ST                          ST</t>
  </si>
  <si>
    <t>14200    DICKENS                      ST</t>
  </si>
  <si>
    <t>14500    BURBANK                      BL</t>
  </si>
  <si>
    <t>0416 0417 1414 1822 0446</t>
  </si>
  <si>
    <t>200 W  CHANNEL                      RD</t>
  </si>
  <si>
    <t>1822 2014 0334</t>
  </si>
  <si>
    <t>0342 1607 0344 0358</t>
  </si>
  <si>
    <t>1300    WATERLOO                     ST</t>
  </si>
  <si>
    <t>0416 0913 0602</t>
  </si>
  <si>
    <t>1200 E  27TH                         ST</t>
  </si>
  <si>
    <t>1236 2018 1402 1409 0344 0448 1272</t>
  </si>
  <si>
    <t>25900    WESTERN                      AV</t>
  </si>
  <si>
    <t>1822 1309 0605 0421</t>
  </si>
  <si>
    <t>2000 0913 1814 1243 0400 0416</t>
  </si>
  <si>
    <t>1600    MURCHISON                    ST</t>
  </si>
  <si>
    <t>10600    WILSHIRE                     BL</t>
  </si>
  <si>
    <t>0344 1202 2032</t>
  </si>
  <si>
    <t>800 W  28TH                         ST</t>
  </si>
  <si>
    <t>1822 0334 0411 0445</t>
  </si>
  <si>
    <t>2004 0319 0411 0913 1402 2000 1218</t>
  </si>
  <si>
    <t>0913 2000 1814 0421 0447 0446 0449 0448 1402</t>
  </si>
  <si>
    <t>0355 2048 0400 2004 0910 1822</t>
  </si>
  <si>
    <t>MTA - RED LINE - VERMONT/SUNSET</t>
  </si>
  <si>
    <t>5000    BALBOA                       BL</t>
  </si>
  <si>
    <t>1800 S  POINT VIEW                   ST</t>
  </si>
  <si>
    <t>0216 1420 0394 1822 1601 0344</t>
  </si>
  <si>
    <t>2300    HIGHBURY                     AV</t>
  </si>
  <si>
    <t>0432 0603 0421 0913</t>
  </si>
  <si>
    <t>0416 2004 1218</t>
  </si>
  <si>
    <t>GILMORE</t>
  </si>
  <si>
    <t>0358 1302 1607 0344 0352 1822</t>
  </si>
  <si>
    <t>11300 W  ISLETA                       ST</t>
  </si>
  <si>
    <t>1501 1300</t>
  </si>
  <si>
    <t>500 S  BREED                        ST</t>
  </si>
  <si>
    <t>1822 0430 1100</t>
  </si>
  <si>
    <t>300 N  NEPTUNE                      AV</t>
  </si>
  <si>
    <t>1200 W  83RD                         ST</t>
  </si>
  <si>
    <t>1802 0421 0432 1912</t>
  </si>
  <si>
    <t>3800    GIBRALTAR                    AV</t>
  </si>
  <si>
    <t>1822 0416 0445 0202 1026 1236 1402 1420</t>
  </si>
  <si>
    <t>16100    SHERMAN                      WY</t>
  </si>
  <si>
    <t>0344 0352 0397 0329 1202</t>
  </si>
  <si>
    <t>LUCAS</t>
  </si>
  <si>
    <t>1251 1259 1822 0416 0446 0344 0216 0346 0853</t>
  </si>
  <si>
    <t>0377 0928</t>
  </si>
  <si>
    <t>200 N  SPRING                       ST</t>
  </si>
  <si>
    <t>1700 N  LA BREA                      AV</t>
  </si>
  <si>
    <t>1200 E  33RD                         ST</t>
  </si>
  <si>
    <t>4400    MURIETTA                     AV</t>
  </si>
  <si>
    <t>20200 S  VERMONT                      AV</t>
  </si>
  <si>
    <t>0325 0344 0378 1309 1420 2028 1822</t>
  </si>
  <si>
    <t>0100 0344 1309 1822 0352 1420</t>
  </si>
  <si>
    <t>900    WESTWOOD                     BL</t>
  </si>
  <si>
    <t>2004 1402 1822</t>
  </si>
  <si>
    <t>20800 S  HARVARD                      BL</t>
  </si>
  <si>
    <t>1822 0416 1237</t>
  </si>
  <si>
    <t>2400    RIVERSIDE                    DR</t>
  </si>
  <si>
    <t>1309 0522 0527 0913 2004 1258 1251 1402 1409 1415</t>
  </si>
  <si>
    <t>3200 W  JEFFERSON                    BL</t>
  </si>
  <si>
    <t>18300 W  VENTURA                      BL</t>
  </si>
  <si>
    <t>W  SLAUSON                      AV</t>
  </si>
  <si>
    <t>0913 0337 0416 0446 1817 1310 1300 1309 1206 0429</t>
  </si>
  <si>
    <t>800 S  FAIRFAX                      AV</t>
  </si>
  <si>
    <t>1300 0329 1309 0913</t>
  </si>
  <si>
    <t>7500    AVALON                       BL</t>
  </si>
  <si>
    <t>0913 2000 1814 0446 0344</t>
  </si>
  <si>
    <t>3200 E  OLYMPIC                      BL</t>
  </si>
  <si>
    <t>0527 0940 1258 0533 1251 1815 0913</t>
  </si>
  <si>
    <t>4400    WESTDALE                     AV</t>
  </si>
  <si>
    <t>1402 0314 1822 0344 1606 2034 1601 0930 2004</t>
  </si>
  <si>
    <t>18600    COLLINS                      ST</t>
  </si>
  <si>
    <t>1600 S  WESTGATE                     AV</t>
  </si>
  <si>
    <t>500 S  AVENUE 60</t>
  </si>
  <si>
    <t>0913 0554 0400 0416 2004</t>
  </si>
  <si>
    <t>1400 W  80TH                         ST</t>
  </si>
  <si>
    <t>700 E  FLORENCE                     AV</t>
  </si>
  <si>
    <t>3700    HELLMAN                      AV</t>
  </si>
  <si>
    <t>1822 1309 1402 0448 1305 1240 0940</t>
  </si>
  <si>
    <t>3500 S  FIGUEROA                     ST</t>
  </si>
  <si>
    <t>2500 S  DENISON                      AV</t>
  </si>
  <si>
    <t>0334 1402 1212 1822</t>
  </si>
  <si>
    <t>2400    SAN MARCO                    DR</t>
  </si>
  <si>
    <t>1822 0202 0344 0400</t>
  </si>
  <si>
    <t>1100 W  58TH                         ST</t>
  </si>
  <si>
    <t>5400    TYRONE                       AV</t>
  </si>
  <si>
    <t>2000 0913 1813 1243 0444 0416</t>
  </si>
  <si>
    <t>1500 W  11TH                         ST</t>
  </si>
  <si>
    <t>2300    OVERLAND                     AV</t>
  </si>
  <si>
    <t>HILLHURST</t>
  </si>
  <si>
    <t>600 S  SYCAMORE                     AV</t>
  </si>
  <si>
    <t>0913 2000 1814 0334 0421 2002 0448 0444</t>
  </si>
  <si>
    <t>5600    MONTEREY                     RD</t>
  </si>
  <si>
    <t>1822 1266 0400 0447</t>
  </si>
  <si>
    <t>1822 1218 0416 0445</t>
  </si>
  <si>
    <t>AZUSA</t>
  </si>
  <si>
    <t>1251 1822 0400 0444 0448 0340 1259</t>
  </si>
  <si>
    <t>ARGYLE                       AV</t>
  </si>
  <si>
    <t>1300 1310 0342 1822 0377 0344 0432 0355 0334 0329</t>
  </si>
  <si>
    <t>BLAINE                       ST</t>
  </si>
  <si>
    <t>0416 0603 0361</t>
  </si>
  <si>
    <t>1300 0344 1606 0321 1251</t>
  </si>
  <si>
    <t>3600    MCCLINTOCK                   AV</t>
  </si>
  <si>
    <t>0603 0356</t>
  </si>
  <si>
    <t>7100    KESTER                       AV</t>
  </si>
  <si>
    <t>3400    CHESAPEAKE                   AV</t>
  </si>
  <si>
    <t>RODGERTON                    DR</t>
  </si>
  <si>
    <t>DERONDA                      DR</t>
  </si>
  <si>
    <t>1202 1822 0329 1307 1609 0344</t>
  </si>
  <si>
    <t>1000 S  OLIVE                        ST</t>
  </si>
  <si>
    <t>1402 1607 0344 0216</t>
  </si>
  <si>
    <t>5000    BUFFALO                      AV</t>
  </si>
  <si>
    <t>0344 1240 2000 1814 1309 0448 1251 1310 0444 0913</t>
  </si>
  <si>
    <t>1822 0216 0344 1420</t>
  </si>
  <si>
    <t>15600    DICKENS                      ST</t>
  </si>
  <si>
    <t>1257 1309 0913</t>
  </si>
  <si>
    <t>6500 S  WESTERN                      AV</t>
  </si>
  <si>
    <t>0344 2032 1822 1309 0377</t>
  </si>
  <si>
    <t>2000 0913 1814 1813 2002 1206 0334 0411 1402</t>
  </si>
  <si>
    <t>0400 1300 1310 0432 0334 0302 0916 0327</t>
  </si>
  <si>
    <t>800 N  VAN NESS                     AV</t>
  </si>
  <si>
    <t>1202 1822 0386 1300 1606</t>
  </si>
  <si>
    <t>4600    WHITE OAK                    AV</t>
  </si>
  <si>
    <t>1414 1822 0329</t>
  </si>
  <si>
    <t>200 N  MAIN                         ST</t>
  </si>
  <si>
    <t>0908 1822</t>
  </si>
  <si>
    <t>1822 2004 1402 1414</t>
  </si>
  <si>
    <t>15700    SATICOY                      ST</t>
  </si>
  <si>
    <t>0913 1402 1415 1409 0942 1206 0522 0551 0529</t>
  </si>
  <si>
    <t>0344 0329 1609 1300 1307 1822 1501</t>
  </si>
  <si>
    <t>600 N  ORANGE                       DR</t>
  </si>
  <si>
    <t>0302 0334 0450 1822 0906</t>
  </si>
  <si>
    <t>1100 E  28TH                         ST</t>
  </si>
  <si>
    <t>14100    ERWIN                        ST</t>
  </si>
  <si>
    <t>1822 0358 1402 1601 0314</t>
  </si>
  <si>
    <t>11900    DARLINGTON                   AV</t>
  </si>
  <si>
    <t>1822 1609 0329 0344 0394 0386 1307</t>
  </si>
  <si>
    <t>3700    SOMERSET                     DR</t>
  </si>
  <si>
    <t>23300 S  WESTERN                      AV</t>
  </si>
  <si>
    <t>0329 1822 0321</t>
  </si>
  <si>
    <t>5400    RODEO                        PL</t>
  </si>
  <si>
    <t>0344 0358 1822</t>
  </si>
  <si>
    <t>2400    GATEWOOD                     ST</t>
  </si>
  <si>
    <t>0394 1402</t>
  </si>
  <si>
    <t>1500    LUCRETIA                     AV</t>
  </si>
  <si>
    <t>3900    CHEVY CHASE                  DR</t>
  </si>
  <si>
    <t>600    NIMES                        RD</t>
  </si>
  <si>
    <t>5900 W  OLYMPIC                      BL</t>
  </si>
  <si>
    <t>1822 0416 1218</t>
  </si>
  <si>
    <t>1407 0913 0432 1100</t>
  </si>
  <si>
    <t>COLLEGE</t>
  </si>
  <si>
    <t>3900 S  WESTERN                      AV</t>
  </si>
  <si>
    <t>1609 0344 1822 0325</t>
  </si>
  <si>
    <t>2000 0400 0448 0913 1814</t>
  </si>
  <si>
    <t>1400 N  VERMONT                      AV</t>
  </si>
  <si>
    <t>1100    SEWARD                       ST</t>
  </si>
  <si>
    <t>500    FRIGATE                      AV</t>
  </si>
  <si>
    <t>4000    URSULA                       AV</t>
  </si>
  <si>
    <t>7200    TYRONE                       AV</t>
  </si>
  <si>
    <t>MOORPARK                     ST</t>
  </si>
  <si>
    <t>0903 2055 1514 1822 1300 0319 0345 1310 0919 0447</t>
  </si>
  <si>
    <t>1200 W  PICO                         BL</t>
  </si>
  <si>
    <t>1822 0344 2032</t>
  </si>
  <si>
    <t>1202 0344 0377 2032</t>
  </si>
  <si>
    <t>0104 0325 0378</t>
  </si>
  <si>
    <t>4600    KESTER                       AV</t>
  </si>
  <si>
    <t>3200    MOTOR                        AV</t>
  </si>
  <si>
    <t>4500    MULTNOMAH                    ST</t>
  </si>
  <si>
    <t>0419 0416 0446 0913</t>
  </si>
  <si>
    <t>700    YALE                         ST</t>
  </si>
  <si>
    <t>0104 0325 0945 0342 0416 0444 0378</t>
  </si>
  <si>
    <t>1307 0344 0329 0321 1609 1822 0352</t>
  </si>
  <si>
    <t>INDUSTRIAL</t>
  </si>
  <si>
    <t>KOHLER</t>
  </si>
  <si>
    <t>0443 0913 0361</t>
  </si>
  <si>
    <t>1700 N  GOWER                        ST</t>
  </si>
  <si>
    <t>8000    MCKINLEY                     AV</t>
  </si>
  <si>
    <t>1602 0385</t>
  </si>
  <si>
    <t>CYPRESS</t>
  </si>
  <si>
    <t>GRANADA</t>
  </si>
  <si>
    <t>200    COLUMBIA                     AV</t>
  </si>
  <si>
    <t>2000 1814 0408 1251 0913 1414</t>
  </si>
  <si>
    <t>0928 0377</t>
  </si>
  <si>
    <t>1400 S  WOOSTER                      ST</t>
  </si>
  <si>
    <t>0416 0334 2004 1822</t>
  </si>
  <si>
    <t>1822 1609 1300 0385</t>
  </si>
  <si>
    <t>5600    VENICE                       BL</t>
  </si>
  <si>
    <t>2000 1309 0416 0444 0446 1814</t>
  </si>
  <si>
    <t>0400 0416 1801 2000</t>
  </si>
  <si>
    <t>4400    VENTURA CANYON               AV</t>
  </si>
  <si>
    <t>100 N  KINGS                        RD</t>
  </si>
  <si>
    <t>200 N  FICKETT                      ST</t>
  </si>
  <si>
    <t>4000    VIA MARISOL</t>
  </si>
  <si>
    <t>1800 W  71ST                         ST</t>
  </si>
  <si>
    <t>1202 1822 1309 0369 0531 1312 0448 1420</t>
  </si>
  <si>
    <t>GAULT</t>
  </si>
  <si>
    <t>CANBY</t>
  </si>
  <si>
    <t>15500    MEADOWGATE                   RD</t>
  </si>
  <si>
    <t>14100    GILMORE                      ST</t>
  </si>
  <si>
    <t>0513 0514</t>
  </si>
  <si>
    <t>0329 1822 1609</t>
  </si>
  <si>
    <t>5000    8TH                          AV</t>
  </si>
  <si>
    <t>0344 1501 0329</t>
  </si>
  <si>
    <t>400 N  GRAND                        AV</t>
  </si>
  <si>
    <t>200 S  BROADWAY</t>
  </si>
  <si>
    <t>2004 1822 0400</t>
  </si>
  <si>
    <t>3700    FLOWER                       ST</t>
  </si>
  <si>
    <t>0500 1915</t>
  </si>
  <si>
    <t>1609 0344 0321</t>
  </si>
  <si>
    <t>0329 0344 0375 1236 1609</t>
  </si>
  <si>
    <t>1900 N  GAFFEY                       ST</t>
  </si>
  <si>
    <t>CRUELTY TO ANIMALS</t>
  </si>
  <si>
    <t>1822 2020 1236 0500</t>
  </si>
  <si>
    <t>6700    BALBOA                       BL</t>
  </si>
  <si>
    <t>1822 0344 1601 0377 1300</t>
  </si>
  <si>
    <t>1900 N  BEACHWOOD                    DR</t>
  </si>
  <si>
    <t>2200 N  BROADWAY</t>
  </si>
  <si>
    <t>1822 0344 0321 0601 1609</t>
  </si>
  <si>
    <t>8000    BEVERLY                      BL</t>
  </si>
  <si>
    <t>7200 N  SEPULVEDA                    BL</t>
  </si>
  <si>
    <t>5700    CAMERFORD                    AV</t>
  </si>
  <si>
    <t>5000    WILSHIRE                     BL</t>
  </si>
  <si>
    <t>1612 0344 0329 0385 1607 0358</t>
  </si>
  <si>
    <t>0416 0446 0448 0408 1822 1266 0910</t>
  </si>
  <si>
    <t>1822 0344 1202 0209 1309 0394 1420</t>
  </si>
  <si>
    <t>15400    LA MAIDA                     ST</t>
  </si>
  <si>
    <t>400 N  AVENUE 52</t>
  </si>
  <si>
    <t>1822 1601 0321</t>
  </si>
  <si>
    <t>1100    WILSHIRE                     BL</t>
  </si>
  <si>
    <t>1302 1309 1310 1202 0448 0308 0326</t>
  </si>
  <si>
    <t>0430 1300 1310 1402 0906 1822</t>
  </si>
  <si>
    <t>0344 0913 0603</t>
  </si>
  <si>
    <t>1500 N  HAYWORTH                     AV</t>
  </si>
  <si>
    <t>1606 2004 1309 0344 1822</t>
  </si>
  <si>
    <t>8600    CADILLAC                     AV</t>
  </si>
  <si>
    <t>1822 1100 0302 1407</t>
  </si>
  <si>
    <t>2700    PHELPS                       AV</t>
  </si>
  <si>
    <t>0325 1420 1822</t>
  </si>
  <si>
    <t>00    VISTA                        TR</t>
  </si>
  <si>
    <t>15700    LEADWELL                     ST</t>
  </si>
  <si>
    <t>1414 1822 0216 0202</t>
  </si>
  <si>
    <t>10200    MISSOURI                     AV</t>
  </si>
  <si>
    <t>0344 0400 1822</t>
  </si>
  <si>
    <t>5800    WILSHIRE                     BL</t>
  </si>
  <si>
    <t>BRIGHTON                     AV</t>
  </si>
  <si>
    <t>1822 0344 0349</t>
  </si>
  <si>
    <t>2500    GREENVALLEY                  RD</t>
  </si>
  <si>
    <t>300    KIRBY                        ST</t>
  </si>
  <si>
    <t>1800    VINE                         ST</t>
  </si>
  <si>
    <t>1307 0329 1302 0344 1609</t>
  </si>
  <si>
    <t>1813 0449 2000 0334 1206 0913</t>
  </si>
  <si>
    <t>200 W  2ND                          ST</t>
  </si>
  <si>
    <t>1500    HI POINT                     ST</t>
  </si>
  <si>
    <t>0100 0922 0929 1202 1822</t>
  </si>
  <si>
    <t>3900 S  BURNSIDE                     AV</t>
  </si>
  <si>
    <t>2300    2ND                          AV</t>
  </si>
  <si>
    <t>0917 0913 1802 0340 0448 0522 0510 0527 0532 1414</t>
  </si>
  <si>
    <t>3900    VIA MARISOL</t>
  </si>
  <si>
    <t>0100 0922 0930 0935 1822</t>
  </si>
  <si>
    <t>4600    BRUNSWICK                    AV</t>
  </si>
  <si>
    <t>1822 1300 0334 1402 0907 1606 0344</t>
  </si>
  <si>
    <t>13900 W  VENTURA                      BL</t>
  </si>
  <si>
    <t>0447 0416 1218 1309 2034 1822</t>
  </si>
  <si>
    <t>2038 0913 1810 1309</t>
  </si>
  <si>
    <t>2300 W  42ND                         ST</t>
  </si>
  <si>
    <t>1309 1822 1100 1310 0302 1407 0430 0326</t>
  </si>
  <si>
    <t>UNION</t>
  </si>
  <si>
    <t>0917 1822 0319 1309</t>
  </si>
  <si>
    <t>900 N  HILL                         ST</t>
  </si>
  <si>
    <t>200 S  BONNIE BRAE                  ST</t>
  </si>
  <si>
    <t>15400    GAULT                        ST</t>
  </si>
  <si>
    <t>2004 1822 0913 1817</t>
  </si>
  <si>
    <t>1000 S  ALVARADO                     ST</t>
  </si>
  <si>
    <t>1300 1310 0329 1307 1822 2004 0400 0447</t>
  </si>
  <si>
    <t>5800    FRANKLIN                     AV</t>
  </si>
  <si>
    <t>8200    TAMPA                        AV</t>
  </si>
  <si>
    <t>1402 0344 1822</t>
  </si>
  <si>
    <t>2000 1243 0913 1814 0400 0416</t>
  </si>
  <si>
    <t>2900    VAQUERO                      AV</t>
  </si>
  <si>
    <t>0913 0444 0429</t>
  </si>
  <si>
    <t>5500 S  NORMANDIE                    AV</t>
  </si>
  <si>
    <t>400 W  SANTA CRUZ                   ST</t>
  </si>
  <si>
    <t>0913 2004 0344 1420</t>
  </si>
  <si>
    <t>2000 0913 1813 2002 0444 0416 0359</t>
  </si>
  <si>
    <t>7900    RESEDA                       BL</t>
  </si>
  <si>
    <t>800 W  18TH                         ST</t>
  </si>
  <si>
    <t>1402 2000 1814 0913 0416 0445</t>
  </si>
  <si>
    <t>1822 0417 0400</t>
  </si>
  <si>
    <t>0344 1822 0385</t>
  </si>
  <si>
    <t>2004 0917 0356 0345</t>
  </si>
  <si>
    <t>5400 N  SEPULVEDA                    BL</t>
  </si>
  <si>
    <t>1822 2004 0601 0356 1236 0400</t>
  </si>
  <si>
    <t>1500 W  6TH                          ST</t>
  </si>
  <si>
    <t>2000 1823 0913 1310 0319 0408</t>
  </si>
  <si>
    <t>9800    HAAS                         AV</t>
  </si>
  <si>
    <t>2000 1814 0444 0400 0913</t>
  </si>
  <si>
    <t>3700    MAPLE                        AV</t>
  </si>
  <si>
    <t>2500    HARGRAVE                     DR</t>
  </si>
  <si>
    <t>1822 0334 0445 0416</t>
  </si>
  <si>
    <t>3200 W  AVENUE 32</t>
  </si>
  <si>
    <t>7400    OSTROM                       AV</t>
  </si>
  <si>
    <t>1822 0935</t>
  </si>
  <si>
    <t>1501 1300 0913</t>
  </si>
  <si>
    <t>6300    HOLLYWOOD                    BL</t>
  </si>
  <si>
    <t>1800 W  24TH                         ST</t>
  </si>
  <si>
    <t>0447 0416</t>
  </si>
  <si>
    <t>900    FISKE                        ST</t>
  </si>
  <si>
    <t>1202 1402 1606 0344 1822 0377</t>
  </si>
  <si>
    <t>12400    TEXAS                        AV</t>
  </si>
  <si>
    <t>0913 2000 1814 0344 0329 0416 0445 2021 1402</t>
  </si>
  <si>
    <t>0329 1310 1309 0913</t>
  </si>
  <si>
    <t>4100    SANTO TOMAS                  DR</t>
  </si>
  <si>
    <t>1822 0334 0355 0302 0344 0312 0319 0207 1309 0216</t>
  </si>
  <si>
    <t>SANBORN                      AV</t>
  </si>
  <si>
    <t>DEL MAR                      AV</t>
  </si>
  <si>
    <t>0329 1300 0209 1822</t>
  </si>
  <si>
    <t>18100    KITTRIDGE                    ST</t>
  </si>
  <si>
    <t>1206 1822 0400 0416 2033</t>
  </si>
  <si>
    <t>92ND                         ST</t>
  </si>
  <si>
    <t>MANHATTAN                    PL</t>
  </si>
  <si>
    <t>0906 0450 1100 1407 1822</t>
  </si>
  <si>
    <t>4500 S  FIGUEROA                     ST</t>
  </si>
  <si>
    <t>2200 E  4TH                          ST</t>
  </si>
  <si>
    <t>1202 0444 0913</t>
  </si>
  <si>
    <t>2800    EDGEHILL                     DR</t>
  </si>
  <si>
    <t>7700    BALBOA                       BL</t>
  </si>
  <si>
    <t>0913 0444 0603 0361</t>
  </si>
  <si>
    <t>6600    LELAND                       WY</t>
  </si>
  <si>
    <t>700 E  50TH                         ST</t>
  </si>
  <si>
    <t>0329 1307 0344</t>
  </si>
  <si>
    <t>1218 2004 1813 1414 2000 0416 0408 0913</t>
  </si>
  <si>
    <t>1822 0416 0400</t>
  </si>
  <si>
    <t>2000 0400 0416 0444 0913 1814 1501</t>
  </si>
  <si>
    <t>5800    LEXINGTON                    AV</t>
  </si>
  <si>
    <t>1202 2021 0416 0446 1822</t>
  </si>
  <si>
    <t>VERMONT                      PL</t>
  </si>
  <si>
    <t>0400 0344 0448 1501</t>
  </si>
  <si>
    <t>3000    8TH                          AV</t>
  </si>
  <si>
    <t>1402 0344 1822 1236 0329 0358 0382 1607</t>
  </si>
  <si>
    <t>15600    VENTURA                      BL</t>
  </si>
  <si>
    <t>0400 0408 0416 0448 1259 2024</t>
  </si>
  <si>
    <t>1700    YOSEMITE                     DR</t>
  </si>
  <si>
    <t>6900    LINDLEY                      AV</t>
  </si>
  <si>
    <t>1212 0416 0447</t>
  </si>
  <si>
    <t>VIN SCULLY                   AV</t>
  </si>
  <si>
    <t>2000 1813 0408 0416 1414 2004 0445 0913</t>
  </si>
  <si>
    <t>14200    BURBANK                      BL</t>
  </si>
  <si>
    <t>0355 0411 0445 1822</t>
  </si>
  <si>
    <t>0400 0416 0913 2000</t>
  </si>
  <si>
    <t>0329 1822 1309 0601</t>
  </si>
  <si>
    <t>9100    HILLSBORO                    DR</t>
  </si>
  <si>
    <t>0342 0416 0446 0913</t>
  </si>
  <si>
    <t>1000 W  30TH                         ST</t>
  </si>
  <si>
    <t>1800 S  SEPULVEDA                    BL</t>
  </si>
  <si>
    <t>1259 0400</t>
  </si>
  <si>
    <t>1300 0344 1601</t>
  </si>
  <si>
    <t>1300 1309 0913 0329 1817</t>
  </si>
  <si>
    <t>10200 S  ST ANDREWS                   PL</t>
  </si>
  <si>
    <t>1822 1309 0342</t>
  </si>
  <si>
    <t>6800    CRENSHAW                     BL</t>
  </si>
  <si>
    <t>1900    BERKELEY                     AV</t>
  </si>
  <si>
    <t>2004 0334 0913 0445 2002 0400 0432 1402</t>
  </si>
  <si>
    <t>0329 0400 1822 1501</t>
  </si>
  <si>
    <t>0913 2000 0400 0416 1814</t>
  </si>
  <si>
    <t>2000    NEW JERSEY                   ST</t>
  </si>
  <si>
    <t>0913 0555 0400</t>
  </si>
  <si>
    <t>1500    SAN FERNANDO                 RD</t>
  </si>
  <si>
    <t>400 N  CITRUS                       AV</t>
  </si>
  <si>
    <t>3500 E  6TH                          ST</t>
  </si>
  <si>
    <t>1822 0344 0352 1606 1202</t>
  </si>
  <si>
    <t>1300 1822 1606 0344</t>
  </si>
  <si>
    <t>1202 1300 1315 1309 1822</t>
  </si>
  <si>
    <t>0447 0416 2004 1266 1822</t>
  </si>
  <si>
    <t>02400    MARIONDALE                   AV</t>
  </si>
  <si>
    <t>2000 1814 0329 1307 2038 0432 1906 0421 0443 0913</t>
  </si>
  <si>
    <t>200 N  MOUNTAIN VIEW                AV</t>
  </si>
  <si>
    <t>0421 0334 1822 0329</t>
  </si>
  <si>
    <t>400 N  JUNE                         ST</t>
  </si>
  <si>
    <t>2000 1813 1243 0416 0446 0419 2002 0913</t>
  </si>
  <si>
    <t>1822 0363 0202 0209 0321 0400 1202</t>
  </si>
  <si>
    <t>7300    WHITE OAK                    AV</t>
  </si>
  <si>
    <t>1822 0416 0361 0421 0447 2004 1402</t>
  </si>
  <si>
    <t>700 N  ALFRED                       ST</t>
  </si>
  <si>
    <t>0329 0913 0561</t>
  </si>
  <si>
    <t>2700    MARENGO                      ST</t>
  </si>
  <si>
    <t>1501 1822</t>
  </si>
  <si>
    <t>POINSETTIA                   PL</t>
  </si>
  <si>
    <t>2000 1814 0416 0446 1309 0329</t>
  </si>
  <si>
    <t>5600    SMILEY                       DR</t>
  </si>
  <si>
    <t>1822 0202 1309 0445 0340 0411</t>
  </si>
  <si>
    <t>12000    ROCHESTER                    AV</t>
  </si>
  <si>
    <t>LA FAYETTE                   PK</t>
  </si>
  <si>
    <t>7500 W  SUNSET                       BL</t>
  </si>
  <si>
    <t>0917 1212 1822 0400</t>
  </si>
  <si>
    <t>0945 0325 0104 1309 0601 0334 0432 0400 1822 2028</t>
  </si>
  <si>
    <t>0910 2048 1822 0202 0305 0416</t>
  </si>
  <si>
    <t>MACARTHUR                    PK</t>
  </si>
  <si>
    <t>1100 S  SIERRA BONITA                AV</t>
  </si>
  <si>
    <t>0416 0361</t>
  </si>
  <si>
    <t>0913 0421 0319 0360 0602 0400</t>
  </si>
  <si>
    <t>3100    OBAMA                        BL</t>
  </si>
  <si>
    <t>0800 0344 1822 0701</t>
  </si>
  <si>
    <t>1600 N  HARVARD                      BL</t>
  </si>
  <si>
    <t>1817 0416 0421 0432 0913</t>
  </si>
  <si>
    <t>500 N  BENTON                       WY</t>
  </si>
  <si>
    <t>900 N  RIDGEWOOD                    PL</t>
  </si>
  <si>
    <t>0344 0334 0400 0416 1309 1313</t>
  </si>
  <si>
    <t>26TH                         ST</t>
  </si>
  <si>
    <t>0344 1602 1402</t>
  </si>
  <si>
    <t>2500 E  CESAR E CHAVEZ               AV</t>
  </si>
  <si>
    <t>900 W  82ND                         ST</t>
  </si>
  <si>
    <t>5500    COMPTON                      AV</t>
  </si>
  <si>
    <t>2800    SOUTHWEST                    DR</t>
  </si>
  <si>
    <t>0325 1601</t>
  </si>
  <si>
    <t>2400 W  6TH                          ST</t>
  </si>
  <si>
    <t>0352 1221 0344 1606</t>
  </si>
  <si>
    <t>1202 0100 0930 1822</t>
  </si>
  <si>
    <t>1700 S  SHENANDOAH                   ST</t>
  </si>
  <si>
    <t>0442 0443 1803</t>
  </si>
  <si>
    <t>12300    WILSHIRE                     BL</t>
  </si>
  <si>
    <t>0302 0334 0430 1100 1309 1402 1407 1419 1822</t>
  </si>
  <si>
    <t>1415 1402 2004 1218 0913 0527 1817 1020</t>
  </si>
  <si>
    <t>300 S  BRISTOL                      AV</t>
  </si>
  <si>
    <t>0913 2004 0400 0416 1814 2000</t>
  </si>
  <si>
    <t>400 W  80TH                         ST</t>
  </si>
  <si>
    <t>0329 1402 1414 1822 1300 1612</t>
  </si>
  <si>
    <t>800 S  MAIN                         ST</t>
  </si>
  <si>
    <t>0913 2000 1813 0319 0400 0344</t>
  </si>
  <si>
    <t>1202 0913 0561 0400 0416</t>
  </si>
  <si>
    <t>1600 W  84TH                         ST</t>
  </si>
  <si>
    <t>0329 1309 1310</t>
  </si>
  <si>
    <t>1822 0344 1300 1202</t>
  </si>
  <si>
    <t>17200    VENTURA                      BL</t>
  </si>
  <si>
    <t>1100 1402 1407 1822</t>
  </si>
  <si>
    <t>0444 0446</t>
  </si>
  <si>
    <t>ELGIN</t>
  </si>
  <si>
    <t>AVENUE 64</t>
  </si>
  <si>
    <t>0913 2024 1815 0416</t>
  </si>
  <si>
    <t>1000 W  15TH                         ST</t>
  </si>
  <si>
    <t>0397 1202 1822 0344</t>
  </si>
  <si>
    <t>1822 0929 0930 1402</t>
  </si>
  <si>
    <t>3800    LATROBE                      ST</t>
  </si>
  <si>
    <t>0354 1606 0344 1822</t>
  </si>
  <si>
    <t>ALMA                         ST</t>
  </si>
  <si>
    <t>900 S  GENESEE                      AV</t>
  </si>
  <si>
    <t>26100    FRAMPTON                     AV</t>
  </si>
  <si>
    <t>0329 1609 2004</t>
  </si>
  <si>
    <t>700 W  52ND                         ST</t>
  </si>
  <si>
    <t>1100 W  29TH                         ST</t>
  </si>
  <si>
    <t>400 S  SOTO                         ST</t>
  </si>
  <si>
    <t>1822 0935 1402 0930</t>
  </si>
  <si>
    <t>HIGHLAND</t>
  </si>
  <si>
    <t>14500    DICKENS                      ST</t>
  </si>
  <si>
    <t>1822 0416 0446 1218 1309 0202</t>
  </si>
  <si>
    <t>4000    HALLDALE                     AV</t>
  </si>
  <si>
    <t>1600 W  35TH                         PL</t>
  </si>
  <si>
    <t>2700    WILSHIRE                     BL</t>
  </si>
  <si>
    <t>3000    WHITTIER                     BL</t>
  </si>
  <si>
    <t>900 N  WESTERN                      AV</t>
  </si>
  <si>
    <t>14900    RAYMER                       ST</t>
  </si>
  <si>
    <t>0344 1202 0554 2021</t>
  </si>
  <si>
    <t>1000 E  84TH                         ST</t>
  </si>
  <si>
    <t>0913 0400 0416 0361</t>
  </si>
  <si>
    <t>400 E  79TH                         ST</t>
  </si>
  <si>
    <t>5700    SANTA MONICA                 BL</t>
  </si>
  <si>
    <t>0444 0429 1822</t>
  </si>
  <si>
    <t>1218 1822 0345 0344 2034</t>
  </si>
  <si>
    <t>1822 1218 0416</t>
  </si>
  <si>
    <t>FLETCHER</t>
  </si>
  <si>
    <t>0325 0202 0104 0344 1309 0216</t>
  </si>
  <si>
    <t>6300    VAN NUYS                     BL</t>
  </si>
  <si>
    <t>0321 1607 0344</t>
  </si>
  <si>
    <t>1600    GREENFIELD                   AV</t>
  </si>
  <si>
    <t>900    WILCOX                       AV</t>
  </si>
  <si>
    <t>0448 2000 1813 1814 0408 1419 0443 0913</t>
  </si>
  <si>
    <t>0913 0448 0416</t>
  </si>
  <si>
    <t>1100 S  FRESNO                       ST</t>
  </si>
  <si>
    <t>0913 0561 0319 0443 0334 0432 0602</t>
  </si>
  <si>
    <t>1500    ARMACOST                     AV</t>
  </si>
  <si>
    <t>0913 1810 1402 0416</t>
  </si>
  <si>
    <t>2500    ELSINORE                     ST</t>
  </si>
  <si>
    <t>1100 1402 1419 1407 0913 0361 0906</t>
  </si>
  <si>
    <t>2000 W  65TH                         ST</t>
  </si>
  <si>
    <t>2000 E  OLYMPIC                      BL</t>
  </si>
  <si>
    <t>0344 0448 1402 0314 0500</t>
  </si>
  <si>
    <t>0344 1307 1501</t>
  </si>
  <si>
    <t>4000 W  PICO                         BL</t>
  </si>
  <si>
    <t>0361 0447 0416 2002 0913</t>
  </si>
  <si>
    <t>1800    WORKMAN                      ST</t>
  </si>
  <si>
    <t>0519 0507 1218 1206 1415 1409 0913 0545</t>
  </si>
  <si>
    <t>1000 E  53RD                         ST</t>
  </si>
  <si>
    <t>3600    WESTFALL                     DR</t>
  </si>
  <si>
    <t>0302 0344</t>
  </si>
  <si>
    <t>0913 1258 1906</t>
  </si>
  <si>
    <t>2000 0446 0416 0408 0448 1813 1814 1243 2002</t>
  </si>
  <si>
    <t>2800 S  NORMANDIE                    AV</t>
  </si>
  <si>
    <t>4000    GARDEN                       AV</t>
  </si>
  <si>
    <t>2900 S  PALM GROVE                   AV</t>
  </si>
  <si>
    <t>3600    RANDOLPH                     AV</t>
  </si>
  <si>
    <t>0913 2000 1813 0329 0344</t>
  </si>
  <si>
    <t>1822 0329 0447</t>
  </si>
  <si>
    <t>1300 0329 1309 0340 1822</t>
  </si>
  <si>
    <t>0344 1300 1605 0329</t>
  </si>
  <si>
    <t>1019 1916 1202 0337 0422 0344</t>
  </si>
  <si>
    <t>0913 0416 0429 0444 1218 1309 1310 2000 2004</t>
  </si>
  <si>
    <t>186TH</t>
  </si>
  <si>
    <t>4400 W  12TH                         ST</t>
  </si>
  <si>
    <t>1700    SANTEE                       ST</t>
  </si>
  <si>
    <t>1822 1609 1300 0344</t>
  </si>
  <si>
    <t>8400    RIDPATH                      DR</t>
  </si>
  <si>
    <t>5900    CARLOS                       AV</t>
  </si>
  <si>
    <t>1000 S  MEYLER                       ST</t>
  </si>
  <si>
    <t>2800    3RD                          AV</t>
  </si>
  <si>
    <t>1302 1307 0344</t>
  </si>
  <si>
    <t>300 N  MATHEWS                      ST</t>
  </si>
  <si>
    <t>1300 0344 0394 0329</t>
  </si>
  <si>
    <t>900 N  EL CENTRO                    AV</t>
  </si>
  <si>
    <t>6200    ATOLL                        AV</t>
  </si>
  <si>
    <t>2000 1813 1202 2021 1821 1241 0408 2002 0913</t>
  </si>
  <si>
    <t>0344 0337 0342 0346 0913 0416 0446 1218 0352 1309</t>
  </si>
  <si>
    <t>0329 0400</t>
  </si>
  <si>
    <t>14100 W  VENTURA                      BL</t>
  </si>
  <si>
    <t>1822 2024 1100 0450 1402 1407 0906 1419</t>
  </si>
  <si>
    <t>SHULTS                       ST</t>
  </si>
  <si>
    <t>ARROYO                       DR</t>
  </si>
  <si>
    <t>2000 0913 1243 1814 0400 0444 0429</t>
  </si>
  <si>
    <t>3300    THELMA                       AV</t>
  </si>
  <si>
    <t>0943 1259 1309 1402</t>
  </si>
  <si>
    <t>70TH                         ST</t>
  </si>
  <si>
    <t>1218 2032</t>
  </si>
  <si>
    <t>MARENGO                      ST</t>
  </si>
  <si>
    <t>TREMONT                      ST</t>
  </si>
  <si>
    <t>0311 0329 1236</t>
  </si>
  <si>
    <t>1200 E  ANAHEIM                      ST</t>
  </si>
  <si>
    <t>0913 2000 1821 1241 0416</t>
  </si>
  <si>
    <t>1900    LANSDOWNE                    AV</t>
  </si>
  <si>
    <t>0334 1606 1822 1402</t>
  </si>
  <si>
    <t>1212 0356 0416</t>
  </si>
  <si>
    <t>5900    BUFFALO                      AV</t>
  </si>
  <si>
    <t>2900 W  67TH                         ST</t>
  </si>
  <si>
    <t>2000 0416 1402 1814 0913 1218 2002 1206 1414</t>
  </si>
  <si>
    <t>1300 1302 1307 0344</t>
  </si>
  <si>
    <t>3500 N  BROADWAY</t>
  </si>
  <si>
    <t>BEACH</t>
  </si>
  <si>
    <t>3700    STEPHEN M WHITE              DR</t>
  </si>
  <si>
    <t>1302 0344 1601 0358</t>
  </si>
  <si>
    <t>800 N  OCCIDENTAL                   BL</t>
  </si>
  <si>
    <t>6700    GAVIOTA                      AV</t>
  </si>
  <si>
    <t>1602 0344 0346</t>
  </si>
  <si>
    <t>CHENAULT                     ST</t>
  </si>
  <si>
    <t>BARRINGTON                   AV</t>
  </si>
  <si>
    <t>2000    GRIFFIN                      AV</t>
  </si>
  <si>
    <t>1822 0400 0446</t>
  </si>
  <si>
    <t>1200    VINE                         ST</t>
  </si>
  <si>
    <t>2000 1814 0421 0432</t>
  </si>
  <si>
    <t>8200    AVALON                       BL</t>
  </si>
  <si>
    <t>1266 1501</t>
  </si>
  <si>
    <t>1200 N  KINGSLEY                     DR</t>
  </si>
  <si>
    <t>2038 0913 1813</t>
  </si>
  <si>
    <t>19000    VANOWEN                      ST</t>
  </si>
  <si>
    <t>15100    SATICOY                      ST</t>
  </si>
  <si>
    <t>0443 1218 2004 0334 0361 0913</t>
  </si>
  <si>
    <t>0416 0913 0400</t>
  </si>
  <si>
    <t>1822 0329 0311</t>
  </si>
  <si>
    <t>2700 S  WESTERN                      AV</t>
  </si>
  <si>
    <t>1300 1302 0344 1307</t>
  </si>
  <si>
    <t>5600 N  HUNTINGTON                   DR</t>
  </si>
  <si>
    <t>1822 1300 1601 0344</t>
  </si>
  <si>
    <t>1607 0329 0344</t>
  </si>
  <si>
    <t>4700 S  CENTRAL                      AV</t>
  </si>
  <si>
    <t>3000    SOMERSET                     DR</t>
  </si>
  <si>
    <t>200 N  CUMMINGS                     ST</t>
  </si>
  <si>
    <t>1601 1302 0344 0377 0321</t>
  </si>
  <si>
    <t>2000 1813 1821 0416 0446</t>
  </si>
  <si>
    <t>5100    PICKFORD                     ST</t>
  </si>
  <si>
    <t>GLENDALE</t>
  </si>
  <si>
    <t>2038 1814 0913 2000</t>
  </si>
  <si>
    <t>800 W  OPP                          ST</t>
  </si>
  <si>
    <t>1000 S  FAIRFAX                      AV</t>
  </si>
  <si>
    <t>1822 0342 0385</t>
  </si>
  <si>
    <t>0430 1100</t>
  </si>
  <si>
    <t>0400 0416 0913 0419 0431 2021</t>
  </si>
  <si>
    <t>6400    MONTGOMERY                   AV</t>
  </si>
  <si>
    <t>1600 W  37TH                         PL</t>
  </si>
  <si>
    <t>BUDLONG</t>
  </si>
  <si>
    <t>100 E  N                            ST</t>
  </si>
  <si>
    <t>1251 1259 0361 0913 1402</t>
  </si>
  <si>
    <t>1300    EXPOSITION                   BL</t>
  </si>
  <si>
    <t>0603 0421 0913</t>
  </si>
  <si>
    <t>MARYLAND</t>
  </si>
  <si>
    <t>0431 0913 1218 2004</t>
  </si>
  <si>
    <t>700 N  HOOVER                       ST</t>
  </si>
  <si>
    <t>3100 S  CANFIELD                     AV</t>
  </si>
  <si>
    <t>1822 1100 0430 1313 1402 1407</t>
  </si>
  <si>
    <t>HIGHLAND VIEW                AV</t>
  </si>
  <si>
    <t>2038 0913 0443 0361</t>
  </si>
  <si>
    <t>900 S  CITRUS                       AV</t>
  </si>
  <si>
    <t>1700 N  CURSON                       AV</t>
  </si>
  <si>
    <t>1602 0344 0346 0397 0358</t>
  </si>
  <si>
    <t>1200 S  SHENANDOAH                   ST</t>
  </si>
  <si>
    <t>10800 W  OLYMPIC                      BL</t>
  </si>
  <si>
    <t>CARLOS</t>
  </si>
  <si>
    <t>7600 W  MELROSE                      AV</t>
  </si>
  <si>
    <t>0354 0344 0321 1822</t>
  </si>
  <si>
    <t>1800    SELBY                        AV</t>
  </si>
  <si>
    <t>1218 0344 1822 0448 0352 1221</t>
  </si>
  <si>
    <t>2000 1241 0416 0432</t>
  </si>
  <si>
    <t>5600 S  SAN PEDRO                    ST</t>
  </si>
  <si>
    <t>1402 2000 0443</t>
  </si>
  <si>
    <t>VOSE</t>
  </si>
  <si>
    <t>16500    SHERMAN                      WY</t>
  </si>
  <si>
    <t>2000 1813 2002 0429</t>
  </si>
  <si>
    <t>6100    8TH                          AV</t>
  </si>
  <si>
    <t>1822 0371 0355 0446 0906</t>
  </si>
  <si>
    <t>TRAIN TRACKS</t>
  </si>
  <si>
    <t>KEARNEY</t>
  </si>
  <si>
    <t>MYERS</t>
  </si>
  <si>
    <t>0344 1822 1251 2032</t>
  </si>
  <si>
    <t>3500    TROUSDALE                    PY</t>
  </si>
  <si>
    <t>1700 W  58TH                         ST</t>
  </si>
  <si>
    <t>0329 0913 0561 2002 0319</t>
  </si>
  <si>
    <t>0344 0377 1606</t>
  </si>
  <si>
    <t>400 W  3RD                          ST</t>
  </si>
  <si>
    <t>0400 0417 0446 2024 1259</t>
  </si>
  <si>
    <t>0334 0421 1822 1402</t>
  </si>
  <si>
    <t>EDGEMONT</t>
  </si>
  <si>
    <t>2000 0913 0416 0408 1814</t>
  </si>
  <si>
    <t>1800    MONTANA                      ST</t>
  </si>
  <si>
    <t>1100 E  5TH                          ST</t>
  </si>
  <si>
    <t>1251 1259 0943</t>
  </si>
  <si>
    <t>84TH</t>
  </si>
  <si>
    <t>0344 1607 0358</t>
  </si>
  <si>
    <t>4200    LOS NIETOS                   DR</t>
  </si>
  <si>
    <t>1822 0416 0445 2034</t>
  </si>
  <si>
    <t>2600    WORKMAN                      ST</t>
  </si>
  <si>
    <t>1606 0321</t>
  </si>
  <si>
    <t>0342 1258 1251 0913 0444 0429 0417</t>
  </si>
  <si>
    <t>800 W  77TH                         ST</t>
  </si>
  <si>
    <t>14100    DICKENS                      ST</t>
  </si>
  <si>
    <t>0450 1309 1100 1407</t>
  </si>
  <si>
    <t>18200    BURBANK                      BL</t>
  </si>
  <si>
    <t>3700    COLLIS                       AV</t>
  </si>
  <si>
    <t>1601 1607 1822 0344 0352</t>
  </si>
  <si>
    <t>1600 N  FULLER                       AV</t>
  </si>
  <si>
    <t>6600    WARING                       AV</t>
  </si>
  <si>
    <t>0913 1202 0561 2038</t>
  </si>
  <si>
    <t>5400    VESPER                       AV</t>
  </si>
  <si>
    <t>GORDON</t>
  </si>
  <si>
    <t>0448 1257 0913</t>
  </si>
  <si>
    <t>5500    ASH                          ST</t>
  </si>
  <si>
    <t>1402 0329 0344</t>
  </si>
  <si>
    <t>100 N  SYCAMORE                     AV</t>
  </si>
  <si>
    <t>SABINA</t>
  </si>
  <si>
    <t>ESPERANZA</t>
  </si>
  <si>
    <t>1822 1266 0356 2003</t>
  </si>
  <si>
    <t>18300    ROSCOE                       BL</t>
  </si>
  <si>
    <t>1309 1310 0443 1822 0919 0605</t>
  </si>
  <si>
    <t>1200 N  CHEROKEE                     AV</t>
  </si>
  <si>
    <t>0444 1218 0429</t>
  </si>
  <si>
    <t>5400    KEATS                        ST</t>
  </si>
  <si>
    <t>0417 0401</t>
  </si>
  <si>
    <t>2300 S  GARTH                        AV</t>
  </si>
  <si>
    <t>0913 2000 1310 0369 1813 0416</t>
  </si>
  <si>
    <t>1300 1309 1601 1402</t>
  </si>
  <si>
    <t>REDONDO</t>
  </si>
  <si>
    <t>0100 0928 0930</t>
  </si>
  <si>
    <t>1900    PELHAM                       AV</t>
  </si>
  <si>
    <t>1612 1402 1407 1419 0342 0358 1822</t>
  </si>
  <si>
    <t>0344 1822 0349 0394</t>
  </si>
  <si>
    <t>1300 0337 0334 0445 0342 0416 1822 0216</t>
  </si>
  <si>
    <t>MCKINLEY                     AV</t>
  </si>
  <si>
    <t>5000 W  ADAMS                        BL</t>
  </si>
  <si>
    <t>0342 0344 0201 1822 0416 0446 0370 0305 0429</t>
  </si>
  <si>
    <t>HELIOTROPE                   DR</t>
  </si>
  <si>
    <t>WILLOWBROOK</t>
  </si>
  <si>
    <t>1822 0430 0302 0312</t>
  </si>
  <si>
    <t>6700 W  HOLLYWOOD                    BL</t>
  </si>
  <si>
    <t>0910 0416 0429 0301</t>
  </si>
  <si>
    <t>1822 0935 1202 0924 0922</t>
  </si>
  <si>
    <t>3800    CORBIN                       AV</t>
  </si>
  <si>
    <t>0913 0361 0522</t>
  </si>
  <si>
    <t>4500    ARLINGTON                    AV</t>
  </si>
  <si>
    <t>0344 1822 0342 0397 0444 0329 1210</t>
  </si>
  <si>
    <t>2000 0400 0416 1814 0913</t>
  </si>
  <si>
    <t>0344 1822 0216 0377 2032 0104 1420</t>
  </si>
  <si>
    <t>10800    LINDBROOK                    DR</t>
  </si>
  <si>
    <t>2054 1538 0903 0319 0443 0603 0913</t>
  </si>
  <si>
    <t>0358 0344 0321</t>
  </si>
  <si>
    <t>1800 E  20TH                         ST</t>
  </si>
  <si>
    <t>0416 0411 0344 0377 1414 1822 2003</t>
  </si>
  <si>
    <t>BAUCHET</t>
  </si>
  <si>
    <t>CESAR E CHAVEZ</t>
  </si>
  <si>
    <t>3700 S  NORMANDIE                    AV</t>
  </si>
  <si>
    <t>SWEETZER</t>
  </si>
  <si>
    <t>0344 1278 0104 1300 1310</t>
  </si>
  <si>
    <t>4200 W  PICO                         BL</t>
  </si>
  <si>
    <t>1822 0444</t>
  </si>
  <si>
    <t>TYBURN</t>
  </si>
  <si>
    <t>GREENSWARD</t>
  </si>
  <si>
    <t>LIVONIA                      AV</t>
  </si>
  <si>
    <t>2200 W  73RD                         ST</t>
  </si>
  <si>
    <t>0930 1210 0358 0344 1822</t>
  </si>
  <si>
    <t>1500 N  NORMANDIE                    AV</t>
  </si>
  <si>
    <t>0400 0416 0444 1814 2000 0913</t>
  </si>
  <si>
    <t>600 W  55TH                         ST</t>
  </si>
  <si>
    <t>1400 S  CRESCENT HEIGHTS             BL</t>
  </si>
  <si>
    <t>2000 0400 1813 1243 0411 0913</t>
  </si>
  <si>
    <t>1000 S  PALOS VERDES                 ST</t>
  </si>
  <si>
    <t>0100 0930 0929 0922</t>
  </si>
  <si>
    <t>3500    STOCKER                      ST</t>
  </si>
  <si>
    <t>100 S  HOPE                         ST</t>
  </si>
  <si>
    <t>1251 1822 0344</t>
  </si>
  <si>
    <t>400 E  68TH                         ST</t>
  </si>
  <si>
    <t>1310 2004 2000 0416 0419 1814 0913</t>
  </si>
  <si>
    <t>700 S  PACIFIC                      AV</t>
  </si>
  <si>
    <t>3700    BALDWIN                      ST</t>
  </si>
  <si>
    <t>2600 E  1ST                          ST</t>
  </si>
  <si>
    <t>5100 W  JEFFERSON                    BL</t>
  </si>
  <si>
    <t>1200 N  HOOVER                       ST</t>
  </si>
  <si>
    <t>0377 1822 0930</t>
  </si>
  <si>
    <t>1300    COIL                         AV</t>
  </si>
  <si>
    <t>0329 1300 1202 1307</t>
  </si>
  <si>
    <t>2400    NOTTINGHAM                   AV</t>
  </si>
  <si>
    <t>0416 2004 1402 1822</t>
  </si>
  <si>
    <t>1300 0329 0400 0416 0408 1822</t>
  </si>
  <si>
    <t>800 S  SHERBOURNE                   DR</t>
  </si>
  <si>
    <t>0416 1822 1218 2004</t>
  </si>
  <si>
    <t>1218 0519 2004 1202 2060 2034 1822 2033</t>
  </si>
  <si>
    <t>300 S  OCCIDENTAL                   BL</t>
  </si>
  <si>
    <t>100 E  47TH                         ST</t>
  </si>
  <si>
    <t>1822 0342 0416 0446 0448 1238 1202 0319</t>
  </si>
  <si>
    <t>4000    COCO                         AV</t>
  </si>
  <si>
    <t>WEST                         BL</t>
  </si>
  <si>
    <t>1700 S  RIMPAU                       BL</t>
  </si>
  <si>
    <t>2000 0448 0432 0400</t>
  </si>
  <si>
    <t>0913 1814 1202</t>
  </si>
  <si>
    <t>2000    BALMER                       DR</t>
  </si>
  <si>
    <t>600 W  42ND                         PL</t>
  </si>
  <si>
    <t>2000 0913 1813 0448</t>
  </si>
  <si>
    <t>2800    PARTRIDGE                    AV</t>
  </si>
  <si>
    <t>0449 1028 0355 0344 0432 0377</t>
  </si>
  <si>
    <t>MARINE</t>
  </si>
  <si>
    <t>1822 0411 1218 2033</t>
  </si>
  <si>
    <t>2038 0913 2004</t>
  </si>
  <si>
    <t>HILLCREST                    DR</t>
  </si>
  <si>
    <t>1800    MIDVALE                      AV</t>
  </si>
  <si>
    <t>0344 1402 2004 0945 0400 0416 1822</t>
  </si>
  <si>
    <t>HARTLAND</t>
  </si>
  <si>
    <t>0561 0913 2002 0443 0416</t>
  </si>
  <si>
    <t>200 E  84TH                         ST</t>
  </si>
  <si>
    <t>1309 0329 0202 1822</t>
  </si>
  <si>
    <t>500 N  FAIRFAX                      AV</t>
  </si>
  <si>
    <t>0400 1601 2000 1814</t>
  </si>
  <si>
    <t>1300    WESTERLY                     TR</t>
  </si>
  <si>
    <t>0329 1300 1100</t>
  </si>
  <si>
    <t>2000 N  ROWAN                        AV</t>
  </si>
  <si>
    <t>1822 0378 0416 0446</t>
  </si>
  <si>
    <t>3600 S  LA BREA                      AV</t>
  </si>
  <si>
    <t>0416 0903 1309 1514 1822 2055</t>
  </si>
  <si>
    <t>1500 S  BUNDY                        DR</t>
  </si>
  <si>
    <t>1609 0344 1822 0375 0329 1420</t>
  </si>
  <si>
    <t>800 S  HOPE                         ST</t>
  </si>
  <si>
    <t>0302 1822 1310</t>
  </si>
  <si>
    <t>RAYMOND                      ST</t>
  </si>
  <si>
    <t>0935 1402 1822 0930 1420</t>
  </si>
  <si>
    <t>0344 0448 0910 1251 0216 1822 0400 0346</t>
  </si>
  <si>
    <t>3500    BESWICK                      ST</t>
  </si>
  <si>
    <t>1700 N  SPRING                       ST</t>
  </si>
  <si>
    <t>0344 1202 1822 0397</t>
  </si>
  <si>
    <t>600 S  GRAND                        AV</t>
  </si>
  <si>
    <t>1307 1822 0329 0352 1609 0344</t>
  </si>
  <si>
    <t>400    BAMBOO                       LN</t>
  </si>
  <si>
    <t>0329 1300 0311</t>
  </si>
  <si>
    <t>2000 S  REDONDO                      BL</t>
  </si>
  <si>
    <t>11200    SANTA MONICA                 BL</t>
  </si>
  <si>
    <t>0344 1822 1403 0329</t>
  </si>
  <si>
    <t>300 W  67TH                         ST</t>
  </si>
  <si>
    <t>0913 0603 0361 0400</t>
  </si>
  <si>
    <t>1600    MIDDLETON                    PL</t>
  </si>
  <si>
    <t>1202 0100 1822 0930</t>
  </si>
  <si>
    <t>0329 2004 1822</t>
  </si>
  <si>
    <t>JUDGE JOHN A                 ST</t>
  </si>
  <si>
    <t>0416 1218 2004 1822</t>
  </si>
  <si>
    <t>EXPOSITION</t>
  </si>
  <si>
    <t>CARMELINA</t>
  </si>
  <si>
    <t>HARTFORD</t>
  </si>
  <si>
    <t>0429 1822 0448 0449</t>
  </si>
  <si>
    <t>AVALON                       ST</t>
  </si>
  <si>
    <t>0377 1822 0100 0924</t>
  </si>
  <si>
    <t>14900    DELANO                       ST</t>
  </si>
  <si>
    <t>0344 0400 0444 0421 1402 1822 2004 0916</t>
  </si>
  <si>
    <t>0416 0334 0445 0553 1251 1258 1402 0913</t>
  </si>
  <si>
    <t>0344 0913 1810</t>
  </si>
  <si>
    <t>2400 S  BUDLONG                      AV</t>
  </si>
  <si>
    <t>N  COMMONWEALTH                 AV</t>
  </si>
  <si>
    <t>RUSSELL                      AV</t>
  </si>
  <si>
    <t>4800    COLDWATER CANYON             AV</t>
  </si>
  <si>
    <t>1810 0913 0416</t>
  </si>
  <si>
    <t>3600 N  BROADWAY</t>
  </si>
  <si>
    <t>600 E  82ND                         ST</t>
  </si>
  <si>
    <t>100 N  WESTERN                      AV</t>
  </si>
  <si>
    <t>1822 1307 0329 1609</t>
  </si>
  <si>
    <t>100 W  40TH                         PL</t>
  </si>
  <si>
    <t>1300 0400 0444 1822</t>
  </si>
  <si>
    <t>MULHOLLAND</t>
  </si>
  <si>
    <t>0385 0344 1608 1822</t>
  </si>
  <si>
    <t>S  UNION                        AV</t>
  </si>
  <si>
    <t>W  3RD                          ST</t>
  </si>
  <si>
    <t>0360 0416 0419 0429 0913 2021</t>
  </si>
  <si>
    <t>3900    HILLCREST                    DR</t>
  </si>
  <si>
    <t>0444 0429 0417 1206 1822</t>
  </si>
  <si>
    <t>600    WITMER                       ST</t>
  </si>
  <si>
    <t>0344 0345 1822</t>
  </si>
  <si>
    <t>1309 0355 0334 0302 0319 0432 0344 0357 1822</t>
  </si>
  <si>
    <t>3200    GLEASON                      AV</t>
  </si>
  <si>
    <t>0361 0443 0913</t>
  </si>
  <si>
    <t>1600    RODNEY                       DR</t>
  </si>
  <si>
    <t>1218 0913 1402 0411 0906</t>
  </si>
  <si>
    <t>8TH                          AV</t>
  </si>
  <si>
    <t>900 S  BOYLE                        AV</t>
  </si>
  <si>
    <t>1405 1309 2038 0913 1312 1814 2000 0917</t>
  </si>
  <si>
    <t>1600 W  CARSON                       ST</t>
  </si>
  <si>
    <t>1700 S  CORNING                      ST</t>
  </si>
  <si>
    <t>0913 0302 0400 1817 1310</t>
  </si>
  <si>
    <t>200 W  79TH                         ST</t>
  </si>
  <si>
    <t>0329 1602 1822</t>
  </si>
  <si>
    <t>300 N  AVENUE 57</t>
  </si>
  <si>
    <t>6200    FULTON                       AV</t>
  </si>
  <si>
    <t>0701 0800 0344 1202 1822</t>
  </si>
  <si>
    <t>2500    ARVIA                        ST</t>
  </si>
  <si>
    <t>1822 1402 0358 0329 0202</t>
  </si>
  <si>
    <t>600 E  28TH                         ST</t>
  </si>
  <si>
    <t>0404 0910 1402 2021 2180 2051</t>
  </si>
  <si>
    <t>COURTLAND</t>
  </si>
  <si>
    <t>1822 0209 1402 0344 1605 0394</t>
  </si>
  <si>
    <t>400    VETERAN                      AV</t>
  </si>
  <si>
    <t>500    STANFORD                     AV</t>
  </si>
  <si>
    <t>1307 1302 0344</t>
  </si>
  <si>
    <t>14200    GILMORE                      ST</t>
  </si>
  <si>
    <t>VINEYARD                     AV</t>
  </si>
  <si>
    <t>800 E  40TH                         PL</t>
  </si>
  <si>
    <t>0329 1822 0417 1266</t>
  </si>
  <si>
    <t>0400 0448 0429 0913 1814 2000</t>
  </si>
  <si>
    <t>300 N  AVENUE 59</t>
  </si>
  <si>
    <t>8000 W  MELROSE                      AV</t>
  </si>
  <si>
    <t>1300 1100 0329 0302 1822 0906</t>
  </si>
  <si>
    <t>CRAWFORD                     ST</t>
  </si>
  <si>
    <t>1602 1607 0344 0397 1822</t>
  </si>
  <si>
    <t>2600    DARWIN                       AV</t>
  </si>
  <si>
    <t>5800    NORWICH                      AV</t>
  </si>
  <si>
    <t>1800 W  3RD                          ST</t>
  </si>
  <si>
    <t>0344 0352 0603 0913 1202</t>
  </si>
  <si>
    <t>12600 W  RIVERSIDE                    DR</t>
  </si>
  <si>
    <t>0913 0448 1300 0408</t>
  </si>
  <si>
    <t>1822 1309 0408 1305 0418 0448</t>
  </si>
  <si>
    <t>1258 0448 0913</t>
  </si>
  <si>
    <t>1000 S  LORENA                       ST</t>
  </si>
  <si>
    <t>0344 1605 1822</t>
  </si>
  <si>
    <t>10400    TENNESSEE                    AV</t>
  </si>
  <si>
    <t>2300    LA SALLE                     AV</t>
  </si>
  <si>
    <t>4500    AMBROSE                      AV</t>
  </si>
  <si>
    <t>0329 1402 1300</t>
  </si>
  <si>
    <t>1700    SICHEL                       ST</t>
  </si>
  <si>
    <t>1822 0603 0416</t>
  </si>
  <si>
    <t>3600    BRUNSWICK                    AV</t>
  </si>
  <si>
    <t>0416 0319 0419</t>
  </si>
  <si>
    <t>5500 W  OLYMPIC                      BL</t>
  </si>
  <si>
    <t>37TH                         PL</t>
  </si>
  <si>
    <t>0416 0417 0344 0334 0345 0429 1019 0446 0327 0342</t>
  </si>
  <si>
    <t>EUBANK</t>
  </si>
  <si>
    <t>600    SILVER LAKE                  BL</t>
  </si>
  <si>
    <t>0408 0416 0446 0448 0913 1243 1813 1814 2000 0419</t>
  </si>
  <si>
    <t>16800    PACIFIC COAST HY</t>
  </si>
  <si>
    <t>S  PLYMOUTH                     BL</t>
  </si>
  <si>
    <t>1402 1419 1407 0334 0421 2000 1823 0913</t>
  </si>
  <si>
    <t>200 E  83RD                         ST</t>
  </si>
  <si>
    <t>1402 0358 1607</t>
  </si>
  <si>
    <t>700 N  MC CADDEN                    PL</t>
  </si>
  <si>
    <t>0344 1817</t>
  </si>
  <si>
    <t>4600 W  ADAMS                        BL</t>
  </si>
  <si>
    <t>0325 0104 0378 0202</t>
  </si>
  <si>
    <t>0913 2002 0334</t>
  </si>
  <si>
    <t>7600 S  HOOVER                       ST</t>
  </si>
  <si>
    <t>0400 0444 2000 0913</t>
  </si>
  <si>
    <t>5900    VENICE                       BL</t>
  </si>
  <si>
    <t>0432 0906 0361 0421</t>
  </si>
  <si>
    <t>400    MAR VISTA                    AV</t>
  </si>
  <si>
    <t>0408 2000 1814 0913</t>
  </si>
  <si>
    <t>6100 S  HOBART                       BL</t>
  </si>
  <si>
    <t>5900    NAGLE                        AV</t>
  </si>
  <si>
    <t>0416 1813</t>
  </si>
  <si>
    <t>1200 S  BROADWAY</t>
  </si>
  <si>
    <t>1300 1601 0344 1822</t>
  </si>
  <si>
    <t>0913 2038 1202</t>
  </si>
  <si>
    <t>6300    GRAPE                        PL</t>
  </si>
  <si>
    <t>1500 E  VERNON                       AV</t>
  </si>
  <si>
    <t>1700    WILCOX                       AV</t>
  </si>
  <si>
    <t>200    MUSEUM                       DR</t>
  </si>
  <si>
    <t>2000 2004 1218 0446 1814</t>
  </si>
  <si>
    <t>1500 S  LA CIENEGA                   BL</t>
  </si>
  <si>
    <t>2500 E  6TH                          ST</t>
  </si>
  <si>
    <t>0448 0429 0406 0400 0444 0445</t>
  </si>
  <si>
    <t>LEMON GROVE</t>
  </si>
  <si>
    <t>OXFORD</t>
  </si>
  <si>
    <t>6700    WOODMAN                      AV</t>
  </si>
  <si>
    <t>1500    SANBORN                      AV</t>
  </si>
  <si>
    <t>5700 S  HOOVER                       ST</t>
  </si>
  <si>
    <t>0329 1309 1822</t>
  </si>
  <si>
    <t>2200 S  WESTERN                      AV</t>
  </si>
  <si>
    <t>1822 1300 1210 1607 0344</t>
  </si>
  <si>
    <t>0400 0416 0913 1202 1701</t>
  </si>
  <si>
    <t>0917 0100 1822</t>
  </si>
  <si>
    <t>0325 0329</t>
  </si>
  <si>
    <t>900    CRENSHAW                     BL</t>
  </si>
  <si>
    <t>2000 0913 1814 0408 0416 0446 1310 0216</t>
  </si>
  <si>
    <t>VICTORIA                     AV</t>
  </si>
  <si>
    <t>1202 0329 0344 0342 1309 1300 1822 0385</t>
  </si>
  <si>
    <t>6700    GERALD                       AV</t>
  </si>
  <si>
    <t>1822 0344 2004</t>
  </si>
  <si>
    <t>700    HYPERION                     AV</t>
  </si>
  <si>
    <t>0416 0913 0305 0408</t>
  </si>
  <si>
    <t>2028 0325</t>
  </si>
  <si>
    <t>7300 S  WESTERN                      AV</t>
  </si>
  <si>
    <t>0329 0561 1300 2004 2038</t>
  </si>
  <si>
    <t>1600    LAGOON                       AV</t>
  </si>
  <si>
    <t>1822 1100 0216 1309 1407 0209</t>
  </si>
  <si>
    <t>800    FRIGATE                      AV</t>
  </si>
  <si>
    <t>0500 0522 0551</t>
  </si>
  <si>
    <t>1100    EMERY                        PL</t>
  </si>
  <si>
    <t>0305 0503 0522 1822</t>
  </si>
  <si>
    <t>WEYBURN</t>
  </si>
  <si>
    <t>0400 1276 0361 0448 0913</t>
  </si>
  <si>
    <t>2033 0416 0446 1822</t>
  </si>
  <si>
    <t>LAFAYETTE PARK</t>
  </si>
  <si>
    <t>PCH</t>
  </si>
  <si>
    <t>0400 0448 0419</t>
  </si>
  <si>
    <t>1700    WHITLEY                      AV</t>
  </si>
  <si>
    <t>1822 0431 1237</t>
  </si>
  <si>
    <t>1822 0104 1420 1300</t>
  </si>
  <si>
    <t>18100    VALLEY VISTA                 BL</t>
  </si>
  <si>
    <t>900 N  SERRANO                      AV</t>
  </si>
  <si>
    <t>1300 0329 1609 0202</t>
  </si>
  <si>
    <t>3300    TRINITY                      ST</t>
  </si>
  <si>
    <t>0528 0529 1300</t>
  </si>
  <si>
    <t>1814 2000 1312 0913</t>
  </si>
  <si>
    <t>1000    LORD                         ST</t>
  </si>
  <si>
    <t>2000 1241 0444</t>
  </si>
  <si>
    <t>14700    COVELLO                      ST</t>
  </si>
  <si>
    <t>0329 1251 0913 2024 1300</t>
  </si>
  <si>
    <t>1200 W  38TH                         ST</t>
  </si>
  <si>
    <t>0400 0334 1822 2004 1402</t>
  </si>
  <si>
    <t>DETROIT                      ST</t>
  </si>
  <si>
    <t>0325 1236 0913 2028 0358 2003 0359 0906 1816</t>
  </si>
  <si>
    <t>900    HILGARD                      AV</t>
  </si>
  <si>
    <t>1822 0431 1266 1402 0356 2004</t>
  </si>
  <si>
    <t>15500    VENTURA                      BL</t>
  </si>
  <si>
    <t>0342 0400 0344 0416 1822 1309</t>
  </si>
  <si>
    <t>POMEROY</t>
  </si>
  <si>
    <t>14800    HARTSOOK                     ST</t>
  </si>
  <si>
    <t>17300    BURBANK                      BL</t>
  </si>
  <si>
    <t>1609 0344 1402 1822 1307 0329 1420 1403</t>
  </si>
  <si>
    <t>2021 0913 0400 0444 0416</t>
  </si>
  <si>
    <t>1609 1822 0344 1307 0329</t>
  </si>
  <si>
    <t>JUDGE JOHN A</t>
  </si>
  <si>
    <t>1814 0913 0416 2000</t>
  </si>
  <si>
    <t>VIRGIL                       AV</t>
  </si>
  <si>
    <t>1822 0400 0416 1501</t>
  </si>
  <si>
    <t>0913 0344 0358 1606 0554 2004</t>
  </si>
  <si>
    <t>1300 W  220TH                        ST</t>
  </si>
  <si>
    <t>4200    HOMER                        ST</t>
  </si>
  <si>
    <t>1300 0344 1606 1822 0377</t>
  </si>
  <si>
    <t>1202 1606 0344 1822</t>
  </si>
  <si>
    <t>5900    WEST                         BL</t>
  </si>
  <si>
    <t>100 S  LOS ANGELES                  ST</t>
  </si>
  <si>
    <t>8300    AVALON                       BL</t>
  </si>
  <si>
    <t>0319 0913 1402 2004</t>
  </si>
  <si>
    <t>2700    GLENDOWER                    AV</t>
  </si>
  <si>
    <t>0346 1822 1414 1402 0344 0416</t>
  </si>
  <si>
    <t>0344 1606 2004</t>
  </si>
  <si>
    <t>6200    ORION                        AV</t>
  </si>
  <si>
    <t>1300 1606 0344 1251 1402</t>
  </si>
  <si>
    <t>4300 W  MARTIN LUTHER KING JR        BL</t>
  </si>
  <si>
    <t>0445 0416 0345 0913 1402 2000</t>
  </si>
  <si>
    <t>1420 0344 1822</t>
  </si>
  <si>
    <t>1900    ARMACOST                     AV</t>
  </si>
  <si>
    <t>0400 0448 0429 0419 2000 1821 1243 0913 1813 1814</t>
  </si>
  <si>
    <t>5200    MARATHON                     ST</t>
  </si>
  <si>
    <t>0906 0342 0400 0416 1822</t>
  </si>
  <si>
    <t>2700 S  SARATOGA</t>
  </si>
  <si>
    <t>1420 1822 0344 1609</t>
  </si>
  <si>
    <t>2000 0444 0400 1813 0448 0446 0432</t>
  </si>
  <si>
    <t>1900 S  BEDFORD                      ST</t>
  </si>
  <si>
    <t>0344 1402 1822 0352</t>
  </si>
  <si>
    <t>0913 2000 1814 0444 0416 1309</t>
  </si>
  <si>
    <t>1700 W  24TH                         ST</t>
  </si>
  <si>
    <t>2600    MENLO                        AV</t>
  </si>
  <si>
    <t>4600 W  WASHINGTON                   BL</t>
  </si>
  <si>
    <t>1000 W  AVENUE 37</t>
  </si>
  <si>
    <t>AMESTOY                      AV</t>
  </si>
  <si>
    <t>HARTLAND                     ST</t>
  </si>
  <si>
    <t>5200    COLDWATER CANYON             AV</t>
  </si>
  <si>
    <t>0100 1822 0923</t>
  </si>
  <si>
    <t>100 E  79TH                         ST</t>
  </si>
  <si>
    <t>0429 0906 1822 0371 0416 2034 0216</t>
  </si>
  <si>
    <t>L                            ST</t>
  </si>
  <si>
    <t>1822 0371 0416 0446 0342 1251 0202 0209</t>
  </si>
  <si>
    <t>1900    ARLINGTON                    AV</t>
  </si>
  <si>
    <t>1400 S  UNION                        AV</t>
  </si>
  <si>
    <t>SYLMAR</t>
  </si>
  <si>
    <t>MOORPARK</t>
  </si>
  <si>
    <t>7300 S  FIGUEROA                     ST</t>
  </si>
  <si>
    <t>7800 S  FIGUEROA                     ST</t>
  </si>
  <si>
    <t>5000    VALLEY                       BL</t>
  </si>
  <si>
    <t>FOUNTAIN                     AV</t>
  </si>
  <si>
    <t>1251 1822 1100 0450</t>
  </si>
  <si>
    <t>2000 1813 1309 0329 1300</t>
  </si>
  <si>
    <t>400 W  84TH                         ST</t>
  </si>
  <si>
    <t>0325 0202 0209</t>
  </si>
  <si>
    <t>1400 W  25TH                         ST</t>
  </si>
  <si>
    <t>2000 0408 0361 0913</t>
  </si>
  <si>
    <t>1300 0334 0355 0354 0216 1202 1822</t>
  </si>
  <si>
    <t>300 W  62ND                         ST</t>
  </si>
  <si>
    <t>8800    OLIN                         ST</t>
  </si>
  <si>
    <t>0344 1822 0342 0400 0416</t>
  </si>
  <si>
    <t>1300 1607 0344</t>
  </si>
  <si>
    <t>1200 S  SPAULDING                    AV</t>
  </si>
  <si>
    <t>1302 1609 1307 0344 0352</t>
  </si>
  <si>
    <t>IVAR                         ST</t>
  </si>
  <si>
    <t>1309 0100 0372 0923 1913</t>
  </si>
  <si>
    <t>100 N  TOLUCA                       ST</t>
  </si>
  <si>
    <t>0352 1822 0344</t>
  </si>
  <si>
    <t>1400    SANTEE                       ST</t>
  </si>
  <si>
    <t>1600 W  65TH                         ST</t>
  </si>
  <si>
    <t>1608 0344 1822</t>
  </si>
  <si>
    <t>1800    ARMACOST                     AV</t>
  </si>
  <si>
    <t>1212 0416 2048 0910</t>
  </si>
  <si>
    <t>1309 1822 0342 0400 0305 0429 0344</t>
  </si>
  <si>
    <t>700 S  BONNIE BRAE                  ST</t>
  </si>
  <si>
    <t>0400 0555 2024</t>
  </si>
  <si>
    <t>2400    VIRGINIA                     RD</t>
  </si>
  <si>
    <t>400 S  SAVANNAH                     ST</t>
  </si>
  <si>
    <t>0417 1243 2000</t>
  </si>
  <si>
    <t>15000    LEADWELL                     ST</t>
  </si>
  <si>
    <t>0325 1822 0344 0319</t>
  </si>
  <si>
    <t>0917 2038 1802 1906</t>
  </si>
  <si>
    <t>1000    LOMITA                       BL</t>
  </si>
  <si>
    <t>7900 S  HARVARD                      BL</t>
  </si>
  <si>
    <t>E  EDGEWARE                     RD</t>
  </si>
  <si>
    <t>KELLAM                       AV</t>
  </si>
  <si>
    <t>5400    LA MIRADA                    AV</t>
  </si>
  <si>
    <t>0342 1240 1822 0355 0354 0344</t>
  </si>
  <si>
    <t>71ST                         ST</t>
  </si>
  <si>
    <t>2000 0913 1814 0416 0419 1813</t>
  </si>
  <si>
    <t>2004 0449 0337 0355 1822</t>
  </si>
  <si>
    <t>SAWTELLE</t>
  </si>
  <si>
    <t>68TH                         ST</t>
  </si>
  <si>
    <t>KANSAS</t>
  </si>
  <si>
    <t>58TH                         ST</t>
  </si>
  <si>
    <t>1309 1402 0527 1823 0913 1415 1409</t>
  </si>
  <si>
    <t>3900 S  HARVARD                      BL</t>
  </si>
  <si>
    <t>1700 W  56TH                         ST</t>
  </si>
  <si>
    <t>0342 0400 0444 0913 1251 1259</t>
  </si>
  <si>
    <t>2200    TERRACE HEIGHTS              AV</t>
  </si>
  <si>
    <t>4200    LEVITT                       LN</t>
  </si>
  <si>
    <t>1200 S  BUNDY                        DR</t>
  </si>
  <si>
    <t>5000    MARATHON                     ST</t>
  </si>
  <si>
    <t>0321 1420 1309 1822 1606 0344 0209</t>
  </si>
  <si>
    <t>10400    RAVENWOOD                    CT</t>
  </si>
  <si>
    <t>0329 0321 0328 0304 1420 0344 1822</t>
  </si>
  <si>
    <t>16900    ROSCOE                       BL</t>
  </si>
  <si>
    <t>1266 1822 0344 0910</t>
  </si>
  <si>
    <t>0344 1607 0321</t>
  </si>
  <si>
    <t>1000 W  62ND                         ST</t>
  </si>
  <si>
    <t>4900    GLENALBYN                    DR</t>
  </si>
  <si>
    <t>0344 0352 1501</t>
  </si>
  <si>
    <t>2800    MANITOU                      AV</t>
  </si>
  <si>
    <t>0325 0316 0432 0443 0352 1221 1402 0324 0334 0337</t>
  </si>
  <si>
    <t>1900    COLORADO                     BL</t>
  </si>
  <si>
    <t>1501 0910</t>
  </si>
  <si>
    <t>0360 1258 0500 0913 0515 0532 1415</t>
  </si>
  <si>
    <t>2200 E  2ND                          ST</t>
  </si>
  <si>
    <t>1202 2038 0913</t>
  </si>
  <si>
    <t>4600    9TH                          AV</t>
  </si>
  <si>
    <t>0329 0913 2004 0561</t>
  </si>
  <si>
    <t>1300 S  COCHRAN                      AV</t>
  </si>
  <si>
    <t>0411 0419 0444 0445 0448 1241 1309 1821 2000 0913</t>
  </si>
  <si>
    <t>1608 0394</t>
  </si>
  <si>
    <t>4600    LOS FELIZ                    BL</t>
  </si>
  <si>
    <t>2004 1212 0917</t>
  </si>
  <si>
    <t>800    FRANCISCO                    ST</t>
  </si>
  <si>
    <t>2004 0913 2000 1814 0416</t>
  </si>
  <si>
    <t>ANDERSON                     ST</t>
  </si>
  <si>
    <t>0913 0400 0416 1810</t>
  </si>
  <si>
    <t>5300 W  SUNSET                       BL</t>
  </si>
  <si>
    <t>1251 0448 0553 0913 1257</t>
  </si>
  <si>
    <t>1300 W  35TH                         ST</t>
  </si>
  <si>
    <t>MARIPOSA</t>
  </si>
  <si>
    <t>0329 0910 0447</t>
  </si>
  <si>
    <t>1202 2034 0416 2004 1218 1822</t>
  </si>
  <si>
    <t>300 E  5TH                          ST</t>
  </si>
  <si>
    <t>300    ISLAND                       AV</t>
  </si>
  <si>
    <t>1202 0344 1300</t>
  </si>
  <si>
    <t>6200    ETHEL                        AV</t>
  </si>
  <si>
    <t>1420 1309 0344 1822 1609 0329 1402</t>
  </si>
  <si>
    <t>10500 W  PICO                         BL</t>
  </si>
  <si>
    <t>1822 0397 1402</t>
  </si>
  <si>
    <t>5700    2ND                          AV</t>
  </si>
  <si>
    <t>1501 0209 1202</t>
  </si>
  <si>
    <t>0358 1607 0344 1822 1402</t>
  </si>
  <si>
    <t>4000    BROADWAY                     PL</t>
  </si>
  <si>
    <t>2000 0913 1814 0401 0408</t>
  </si>
  <si>
    <t>1402 0344 0325 2004</t>
  </si>
  <si>
    <t>2600    FLETCHER                     DR</t>
  </si>
  <si>
    <t>2000 1813 1243 0416 0446 2002 0913</t>
  </si>
  <si>
    <t>0353 0302 0450 0200 0906 1822</t>
  </si>
  <si>
    <t>APPLE</t>
  </si>
  <si>
    <t>1307 0344 0329 1609 1822 0352</t>
  </si>
  <si>
    <t>700 S  HOPE                         ST</t>
  </si>
  <si>
    <t>0400 0431 0913 1817</t>
  </si>
  <si>
    <t>900 W  64TH                         ST</t>
  </si>
  <si>
    <t>0344 0378 1822 1420 0346 0104 0325 0416 0445 0945</t>
  </si>
  <si>
    <t>9800    NATIONAL                     BL</t>
  </si>
  <si>
    <t>0913 2021 0408 1206 2033 1814 0400 0416 2000</t>
  </si>
  <si>
    <t>3800    FLOWER                       DR</t>
  </si>
  <si>
    <t>0385 1300 0344</t>
  </si>
  <si>
    <t>HATTERAS</t>
  </si>
  <si>
    <t>1300 W  49TH                         ST</t>
  </si>
  <si>
    <t>0329 1251 1307</t>
  </si>
  <si>
    <t>2700    MENLO                        AV</t>
  </si>
  <si>
    <t>400 N  HAYWORTH                     AV</t>
  </si>
  <si>
    <t>1700 W  SUNSET                       BL</t>
  </si>
  <si>
    <t>4300    WOODMAN                      AV</t>
  </si>
  <si>
    <t>1822 1251 1307 1609 0329 0344</t>
  </si>
  <si>
    <t>COLYTON                      ST</t>
  </si>
  <si>
    <t>COHASSET</t>
  </si>
  <si>
    <t>Z0MBAR</t>
  </si>
  <si>
    <t>1210 0344 2004</t>
  </si>
  <si>
    <t>800    GREEN                        AV</t>
  </si>
  <si>
    <t>1309 0605 1212 0416 1822</t>
  </si>
  <si>
    <t>0329 0334 1238 1300 1607 1822</t>
  </si>
  <si>
    <t>ORCHARD                      AV</t>
  </si>
  <si>
    <t>1202 0344 1605 1822</t>
  </si>
  <si>
    <t>8700 S  HARVARD                      BL</t>
  </si>
  <si>
    <t>13800    VANOWEN                      ST</t>
  </si>
  <si>
    <t>0913 1814 0328 0344 1402 1607 1822</t>
  </si>
  <si>
    <t>11500    OHIO                         AV</t>
  </si>
  <si>
    <t>2004 0329 1218</t>
  </si>
  <si>
    <t>0202 0344 1822</t>
  </si>
  <si>
    <t>7800 S  HOOVER                       ST</t>
  </si>
  <si>
    <t>0334 2004</t>
  </si>
  <si>
    <t>4800    RAY                          CT</t>
  </si>
  <si>
    <t>5400    YARMOUTH                     AV</t>
  </si>
  <si>
    <t>2200    BERKELEY                     AV</t>
  </si>
  <si>
    <t>1822 0400 1300</t>
  </si>
  <si>
    <t>W  FIGUEROA                     ST</t>
  </si>
  <si>
    <t>HOBART</t>
  </si>
  <si>
    <t>0325 1402 0945 2004</t>
  </si>
  <si>
    <t>1400 W  FLORENCE                     AV</t>
  </si>
  <si>
    <t>2000 1813 0913 0400 0416</t>
  </si>
  <si>
    <t>4100    ROSEWOOD                     AV</t>
  </si>
  <si>
    <t>BALBOA</t>
  </si>
  <si>
    <t>7200    SHIRLEY                      AV</t>
  </si>
  <si>
    <t>0334 0913 0361 0319 0443 0312</t>
  </si>
  <si>
    <t>2200    WORKMAN                      ST</t>
  </si>
  <si>
    <t>0344 1609 1822 1307 0329</t>
  </si>
  <si>
    <t>1414 0400 0913</t>
  </si>
  <si>
    <t>TRUMAN</t>
  </si>
  <si>
    <t>0416 0553</t>
  </si>
  <si>
    <t>CRESCENT HEIGHTS</t>
  </si>
  <si>
    <t>0416 1206 1813 2000 2002 0913 0602 2033 1821</t>
  </si>
  <si>
    <t>1822 0444 0446 0344 2004</t>
  </si>
  <si>
    <t>500 S  MISSION                      RD</t>
  </si>
  <si>
    <t>1200 S  CLOVERDALE                   AV</t>
  </si>
  <si>
    <t>1822 0345 1266 0344</t>
  </si>
  <si>
    <t>800 S  FIGUEROA                     ST</t>
  </si>
  <si>
    <t>7200    BALBOA                       BL</t>
  </si>
  <si>
    <t>300 N  LA CIENEGA                   BL</t>
  </si>
  <si>
    <t>1817 1309 0913 0431 0416</t>
  </si>
  <si>
    <t>1800 N  IVAR                         AV</t>
  </si>
  <si>
    <t>2000 W  CENTURY                      BL</t>
  </si>
  <si>
    <t>0329 0336 0344 0408 0432 0913 1243 1309 1813 2000</t>
  </si>
  <si>
    <t>3700 S  PACIFIC                      AV</t>
  </si>
  <si>
    <t>0913 0361 2021 0431</t>
  </si>
  <si>
    <t>3100 W  63RD                         ST</t>
  </si>
  <si>
    <t>0344 0358 1302 1602</t>
  </si>
  <si>
    <t>18700 S  NORMANDIE                    AV</t>
  </si>
  <si>
    <t>600 S  DETROIT                      ST</t>
  </si>
  <si>
    <t>900 E  2ND                          ST</t>
  </si>
  <si>
    <t>1309 0104 1236 1822 0416</t>
  </si>
  <si>
    <t>0913 0448 0319</t>
  </si>
  <si>
    <t>900 E  7TH                          ST</t>
  </si>
  <si>
    <t>0344 0325 0104</t>
  </si>
  <si>
    <t>1200 S  GAFFEY                       ST</t>
  </si>
  <si>
    <t>0444 0601 1803 0913</t>
  </si>
  <si>
    <t>1100 S  LOS ANGELES                  ST</t>
  </si>
  <si>
    <t>W  66TH                         ST</t>
  </si>
  <si>
    <t>2038 1813 2000</t>
  </si>
  <si>
    <t>1202 0344 0202 1309 1822 0349 1420</t>
  </si>
  <si>
    <t>2500    ROSCOMARE                    RD</t>
  </si>
  <si>
    <t>0344 1402 1606</t>
  </si>
  <si>
    <t>5500    SYLMAR                       AV</t>
  </si>
  <si>
    <t>1100 0329 1300 1402</t>
  </si>
  <si>
    <t>26200    GOVERNOR                     AV</t>
  </si>
  <si>
    <t>0344 1300 1822 1605</t>
  </si>
  <si>
    <t>300 S  HEWITT                       ST</t>
  </si>
  <si>
    <t>500 E  DOLORES                      ST</t>
  </si>
  <si>
    <t>2000 1814 0913 0444 0355 2004 0340</t>
  </si>
  <si>
    <t>29TH</t>
  </si>
  <si>
    <t>0400 0416 1218 1414</t>
  </si>
  <si>
    <t>7600    VAN NUYS                     BL</t>
  </si>
  <si>
    <t>2000 0913 1814 0416 0446 0419 0329 2004</t>
  </si>
  <si>
    <t>3600    RUTHELEN                     ST</t>
  </si>
  <si>
    <t>2004 1501 0907 1402</t>
  </si>
  <si>
    <t>COLBY</t>
  </si>
  <si>
    <t>0913 2000 0411 1814 1402</t>
  </si>
  <si>
    <t>1300 E  56TH                         ST</t>
  </si>
  <si>
    <t>0421 0913 1823</t>
  </si>
  <si>
    <t>0329 0344 1300 1307 1609</t>
  </si>
  <si>
    <t>1300 W  PARK WESTERN                 DR</t>
  </si>
  <si>
    <t>16600    SHERMAN                      WY</t>
  </si>
  <si>
    <t>1822 1300 1501</t>
  </si>
  <si>
    <t>0342 0416 0445 0449 1822 1402 0906</t>
  </si>
  <si>
    <t>MEADOWBROOK                  AV</t>
  </si>
  <si>
    <t>0416 0417 0419 0913 1259</t>
  </si>
  <si>
    <t>8000    MELROSE                      AV</t>
  </si>
  <si>
    <t>2004 0329</t>
  </si>
  <si>
    <t>700 S  HILL                         ST</t>
  </si>
  <si>
    <t>0408 0444 1276 0416 0432 0913 1243 1813 2000</t>
  </si>
  <si>
    <t>1601 1606 0344 0352</t>
  </si>
  <si>
    <t>2100    SUNSET PLAZA                 DR</t>
  </si>
  <si>
    <t>0325 1822 0216</t>
  </si>
  <si>
    <t>CALIFA</t>
  </si>
  <si>
    <t>LENNOX                       AV</t>
  </si>
  <si>
    <t>HUSTON                       ST</t>
  </si>
  <si>
    <t>1419 1100 1242 0561 2001 0421 0422 2003 0334 0913</t>
  </si>
  <si>
    <t>0329 0401 0416 0419 0446 0432 0913 1814 2000 2002</t>
  </si>
  <si>
    <t>5800    HAROLD                       WY</t>
  </si>
  <si>
    <t>2038 0344 1813 0913 2000</t>
  </si>
  <si>
    <t>2300    COTNER                       AV</t>
  </si>
  <si>
    <t>400 S  BREED                        ST</t>
  </si>
  <si>
    <t>0329 1300 1307 1822</t>
  </si>
  <si>
    <t>GRACE</t>
  </si>
  <si>
    <t>0400 0416 0444 0561 2038</t>
  </si>
  <si>
    <t>0500 0400 2044 1822 2033 1823</t>
  </si>
  <si>
    <t>1202 0913 0400 0408 1813 2000</t>
  </si>
  <si>
    <t>900 W  56TH                         ST</t>
  </si>
  <si>
    <t>1822 0329 1307 1302 0358 0344</t>
  </si>
  <si>
    <t>1800 N  NEW HAMPSHIRE                AV</t>
  </si>
  <si>
    <t>0701 0344 1822</t>
  </si>
  <si>
    <t>100 W  64TH                         ST</t>
  </si>
  <si>
    <t>1251 1309 1822 0416 0446 0305 1313 0319</t>
  </si>
  <si>
    <t>1402 0416 1822 0445</t>
  </si>
  <si>
    <t>15500    COHASSET                     ST</t>
  </si>
  <si>
    <t>0913 1817 1259 1906</t>
  </si>
  <si>
    <t>3200    DIVISION                     ST</t>
  </si>
  <si>
    <t>4700    DOCKWEILER                   ST</t>
  </si>
  <si>
    <t>0400 0416 1822 1300</t>
  </si>
  <si>
    <t>0329 1300 1501 1307 1822</t>
  </si>
  <si>
    <t>6100    TEMPLE HILL                  DR</t>
  </si>
  <si>
    <t>1900    ROSALIA                      RD</t>
  </si>
  <si>
    <t>0416 1822 2004 1236 0319 0444 0417 1420 0425 0446</t>
  </si>
  <si>
    <t>17700    VANOWEN                      ST</t>
  </si>
  <si>
    <t>4200    PALMERO                      DR</t>
  </si>
  <si>
    <t>1822 1402 0344 1607</t>
  </si>
  <si>
    <t>3000    LAKERIDGE                    DR</t>
  </si>
  <si>
    <t>1402 1822 0334 0445</t>
  </si>
  <si>
    <t>RAZOR BLADE</t>
  </si>
  <si>
    <t>RUTHELEN                     ST</t>
  </si>
  <si>
    <t>1218 0913 1814 1202 0416 2000 0344</t>
  </si>
  <si>
    <t>500 S  CENTRAL                      AV</t>
  </si>
  <si>
    <t>2021 0408 0416 1414 0913</t>
  </si>
  <si>
    <t>6700 N  SEPULVEDA                    BL</t>
  </si>
  <si>
    <t>0344 1606 2032 1251</t>
  </si>
  <si>
    <t>2600    PORTLAND                     ST</t>
  </si>
  <si>
    <t>800 N  FORMOSA                      AV</t>
  </si>
  <si>
    <t>0416 1822 1414 1402</t>
  </si>
  <si>
    <t>0945 0344 0342 1309 1822 0334</t>
  </si>
  <si>
    <t>1000 W  56TH                         ST</t>
  </si>
  <si>
    <t>3300    DARWIN                       AV</t>
  </si>
  <si>
    <t>0432 0342 0400 1402 1300 1310 0913 1817 1814 2004</t>
  </si>
  <si>
    <t>0358 0344 1607 1822</t>
  </si>
  <si>
    <t>THOMPSON</t>
  </si>
  <si>
    <t>MANITOU</t>
  </si>
  <si>
    <t>100 W  76TH                         ST</t>
  </si>
  <si>
    <t>0400 0500 0413 0913 2021 0342 2034 1268 1817</t>
  </si>
  <si>
    <t>600 W  1ST                          ST</t>
  </si>
  <si>
    <t>1822 0342 0329 1609 0327</t>
  </si>
  <si>
    <t>1000 N  VERMONT                      AV</t>
  </si>
  <si>
    <t>0344 1822 0352 1609</t>
  </si>
  <si>
    <t>1600 S  REDONDO                      BL</t>
  </si>
  <si>
    <t>LEBANON</t>
  </si>
  <si>
    <t>0344 0202 1822</t>
  </si>
  <si>
    <t>6900    VESPER                       AV</t>
  </si>
  <si>
    <t>1810 1414 0411 0913 1402</t>
  </si>
  <si>
    <t>14500    VALERIO                      ST</t>
  </si>
  <si>
    <t>0906 1309 0450 1822</t>
  </si>
  <si>
    <t>2900 W  59TH                         ST</t>
  </si>
  <si>
    <t>1822 0400 0416</t>
  </si>
  <si>
    <t>ARTESIAN                     PL</t>
  </si>
  <si>
    <t>2000 1813 1814 0913 0400 0429 0413</t>
  </si>
  <si>
    <t>6700    YUCCA                        ST</t>
  </si>
  <si>
    <t>2300    SUNSET PLAZA                 DR</t>
  </si>
  <si>
    <t>0416 0400 1822 0305</t>
  </si>
  <si>
    <t>0325 0352 1236 0344 0104</t>
  </si>
  <si>
    <t>5500    WILSHIRE                     BL</t>
  </si>
  <si>
    <t>0325 0344 1822</t>
  </si>
  <si>
    <t>6600    BOVEY                        AV</t>
  </si>
  <si>
    <t>1300 0906 1309 0334 0302 0450 0326 1310 1822 0342</t>
  </si>
  <si>
    <t>2000 1813 0444 1402</t>
  </si>
  <si>
    <t>12100 W  SUNSET                       BL</t>
  </si>
  <si>
    <t>0329 1414</t>
  </si>
  <si>
    <t>0400 0448 0913 0444</t>
  </si>
  <si>
    <t>0400 0444 0429 1822</t>
  </si>
  <si>
    <t>6500 W  SUNSET                       BL</t>
  </si>
  <si>
    <t>1238 0344 2032 1202</t>
  </si>
  <si>
    <t>5700 W  JEFFERSON                    BL</t>
  </si>
  <si>
    <t>2600 S  CATALINA                     ST</t>
  </si>
  <si>
    <t>BLOOM</t>
  </si>
  <si>
    <t>MAGDALENA</t>
  </si>
  <si>
    <t>1606 1300 1822 0344</t>
  </si>
  <si>
    <t>13700    SYLVAN                       ST</t>
  </si>
  <si>
    <t>0553 1501 1258 1251 1257</t>
  </si>
  <si>
    <t>1415 0400 1218 1822 2004</t>
  </si>
  <si>
    <t>0329 1402 0311</t>
  </si>
  <si>
    <t>1822 0216 1607 0334 0342</t>
  </si>
  <si>
    <t>0334 0344 0371 0408 0429 0445 1402 1822</t>
  </si>
  <si>
    <t>2600    PASADENA                     AV</t>
  </si>
  <si>
    <t>1402 1407 1100 1822 0430 0906 1270 1816</t>
  </si>
  <si>
    <t>1200    VENICE                       BL</t>
  </si>
  <si>
    <t>0305 0443 0449 0337 1822</t>
  </si>
  <si>
    <t>1200 S  HOLT                         AV</t>
  </si>
  <si>
    <t>1202 0344 1606 1300</t>
  </si>
  <si>
    <t>PORTLAND                     ST</t>
  </si>
  <si>
    <t>0329 0447 1309 1310 1312 1822 0432</t>
  </si>
  <si>
    <t>0913 0416 0445</t>
  </si>
  <si>
    <t>200    CHARLES E YOUNG              DR</t>
  </si>
  <si>
    <t>2000 0913 1814 0429</t>
  </si>
  <si>
    <t>1501 1402</t>
  </si>
  <si>
    <t>VIRGINIA</t>
  </si>
  <si>
    <t>1218 1822 0377 0444 0429 0344 0305 1202</t>
  </si>
  <si>
    <t>2000 W  28TH                         ST</t>
  </si>
  <si>
    <t>2600 S  CABRILLO                     AV</t>
  </si>
  <si>
    <t>5300    ZELZAH                       AV</t>
  </si>
  <si>
    <t>2000 0334 0416 0913 1814 1813 2004 1218</t>
  </si>
  <si>
    <t>OAK</t>
  </si>
  <si>
    <t>N  FLORENCE                     AV</t>
  </si>
  <si>
    <t>4100 S  BRONSON                      AV</t>
  </si>
  <si>
    <t>0302 0337 1822 0945 0207</t>
  </si>
  <si>
    <t>0321 0344 1609 0325 1822</t>
  </si>
  <si>
    <t>2500 S  PALM GROVE                   AV</t>
  </si>
  <si>
    <t>0100 0929 0935 0555</t>
  </si>
  <si>
    <t>600    ST VINCENT                   CT</t>
  </si>
  <si>
    <t>2000 1813 0448</t>
  </si>
  <si>
    <t>N  GRAMERCY                     PL</t>
  </si>
  <si>
    <t>FRANKLIN                     AV</t>
  </si>
  <si>
    <t>0446 1810 0416 0447</t>
  </si>
  <si>
    <t>1200 S  COCHRAN                      AV</t>
  </si>
  <si>
    <t>6600    FULTON                       AV</t>
  </si>
  <si>
    <t>1900    SAWTELLE                     BL</t>
  </si>
  <si>
    <t>MADISON                      AV</t>
  </si>
  <si>
    <t>0321 0344 1610 1602 1607 0329 1202</t>
  </si>
  <si>
    <t>1212 0400 0401 1822</t>
  </si>
  <si>
    <t>1202 1822 0400 0421 0447</t>
  </si>
  <si>
    <t>300 S  SAN VICENTE                  BL</t>
  </si>
  <si>
    <t>SANFORD</t>
  </si>
  <si>
    <t>0342 0913 0329 1310</t>
  </si>
  <si>
    <t>1822 0416 0429 1414 0907</t>
  </si>
  <si>
    <t>0432 1236 1817 0421</t>
  </si>
  <si>
    <t>4400    YORK                         BL</t>
  </si>
  <si>
    <t>0917 1266 0421 2004 0447 0371</t>
  </si>
  <si>
    <t>ARCADIA</t>
  </si>
  <si>
    <t>2200 S  OLIVE                        ST</t>
  </si>
  <si>
    <t>1800    WESTHOLME                    AV</t>
  </si>
  <si>
    <t>0325 0342 0432 0400 0329 0216</t>
  </si>
  <si>
    <t>1600 W  PICO                         BL</t>
  </si>
  <si>
    <t>0551 0913 1817 1259 1251 0448 0510 0522 0444 0509</t>
  </si>
  <si>
    <t>0906 2034 0411 0400 1822</t>
  </si>
  <si>
    <t>LITTLE</t>
  </si>
  <si>
    <t>0444 0913 0554</t>
  </si>
  <si>
    <t>1218 2000 0416 1601 1309 0913</t>
  </si>
  <si>
    <t>VICTOR</t>
  </si>
  <si>
    <t>MARGATE</t>
  </si>
  <si>
    <t>2000 0400 0329 0421 0448 1814 2007 1222 0913</t>
  </si>
  <si>
    <t>1900 W  OLYMPIC                      BL</t>
  </si>
  <si>
    <t>4500    WOODMAN                      AV</t>
  </si>
  <si>
    <t>1500    RICARDO                      ST</t>
  </si>
  <si>
    <t>0522 1259 1801</t>
  </si>
  <si>
    <t>900 N  ARDMORE                      AV</t>
  </si>
  <si>
    <t>1300 0321 0344 1601 1822</t>
  </si>
  <si>
    <t>0945 0325 0344 0416 0209 1202 1402 0913 1236 2047</t>
  </si>
  <si>
    <t>25500    NORMANDIE                    AV</t>
  </si>
  <si>
    <t>2000 1813 0913 0416 0446 0417</t>
  </si>
  <si>
    <t>2600    LOCKSLEY                     PL</t>
  </si>
  <si>
    <t>2004 1822 0917 0334 0444 0400</t>
  </si>
  <si>
    <t>500    BROAD                        AV</t>
  </si>
  <si>
    <t>3100    VERDUGO                      RD</t>
  </si>
  <si>
    <t>900    LINDA FLORA                  DR</t>
  </si>
  <si>
    <t>1300 1609 1822 0344</t>
  </si>
  <si>
    <t>1800    IVAR                         AV</t>
  </si>
  <si>
    <t>0919 0329 1501</t>
  </si>
  <si>
    <t>1100 S  CLOVERDALE                   AV</t>
  </si>
  <si>
    <t>1400 S  SOTO                         ST</t>
  </si>
  <si>
    <t>1609 0344 0325 1822 0375 1414 0342</t>
  </si>
  <si>
    <t>3500 S  MUIRFIELD                    RD</t>
  </si>
  <si>
    <t>0400 0447 0416 1300 1822</t>
  </si>
  <si>
    <t>2500    DEARBORN                     DR</t>
  </si>
  <si>
    <t>0913 1810 0400 0448 0408</t>
  </si>
  <si>
    <t>900 S  BEDFORD                      ST</t>
  </si>
  <si>
    <t>3000    EAST SIDE                    BL</t>
  </si>
  <si>
    <t>0450 1822 1310 1100 1402</t>
  </si>
  <si>
    <t>BELLWOOD                     AV</t>
  </si>
  <si>
    <t>6300    COLBATH                      AV</t>
  </si>
  <si>
    <t>1822 1309 0329 0342 0450</t>
  </si>
  <si>
    <t>1236 1822 0329 1414</t>
  </si>
  <si>
    <t>GUN/SPORTING GOODS</t>
  </si>
  <si>
    <t>17000    VENTURA                      BL</t>
  </si>
  <si>
    <t>0416 1202 0360</t>
  </si>
  <si>
    <t>4800    7TH                          AV</t>
  </si>
  <si>
    <t>0344 0325 1822 2028 0104</t>
  </si>
  <si>
    <t>0400 0416 0361 0913</t>
  </si>
  <si>
    <t>900 S  CAMULOUS                     ST</t>
  </si>
  <si>
    <t>0344 1307 1609 0329 1822</t>
  </si>
  <si>
    <t>1606 0344 1822 1420</t>
  </si>
  <si>
    <t>1822 0321 1300</t>
  </si>
  <si>
    <t>2900    ROSCOMARE                    RD</t>
  </si>
  <si>
    <t>0344 0329 1822 1601</t>
  </si>
  <si>
    <t>02800    DELEVAN                      DR</t>
  </si>
  <si>
    <t>1212 0917 0447 0416 1822 1420</t>
  </si>
  <si>
    <t>5500 S  FIGUEROA                     ST</t>
  </si>
  <si>
    <t>1822 0601 1609 0325 0344</t>
  </si>
  <si>
    <t>500 N  KENMORE                      AV</t>
  </si>
  <si>
    <t>WILTON                       PL</t>
  </si>
  <si>
    <t>39TH                         PL</t>
  </si>
  <si>
    <t>14500    HARTLAND                     ST</t>
  </si>
  <si>
    <t>0327 0326 1822 0344 0202 0216 1309</t>
  </si>
  <si>
    <t>1400 S  SEPULVEDA                    BL</t>
  </si>
  <si>
    <t>700 N  KINGSLEY                     DR</t>
  </si>
  <si>
    <t>0202 0344 1300</t>
  </si>
  <si>
    <t>0329 0344 1300 1612</t>
  </si>
  <si>
    <t>1400 W  23RD                         ST</t>
  </si>
  <si>
    <t>0446 1309 1822 0416</t>
  </si>
  <si>
    <t>5100 W  20TH                         ST</t>
  </si>
  <si>
    <t>0416 1402 0562</t>
  </si>
  <si>
    <t>2000 W  54TH                         ST</t>
  </si>
  <si>
    <t>0329 1300 0913 1802 0917</t>
  </si>
  <si>
    <t>2000 0416 1814 0913 0429 0448</t>
  </si>
  <si>
    <t>1500    CRUSADO                      LN</t>
  </si>
  <si>
    <t>0329 1609 1822</t>
  </si>
  <si>
    <t>1500 S  BEVERLY                      DR</t>
  </si>
  <si>
    <t>0554 1309 1310 0605 2002 0913 0416</t>
  </si>
  <si>
    <t>3700 S  HARVARD                      BL</t>
  </si>
  <si>
    <t>1822 0430 0906</t>
  </si>
  <si>
    <t>200 S  SOTO                         ST</t>
  </si>
  <si>
    <t>ROSE                         ST</t>
  </si>
  <si>
    <t>TRACTION                     AV</t>
  </si>
  <si>
    <t>2800    ROWENA                       AV</t>
  </si>
  <si>
    <t>13300    HUSTON                       ST</t>
  </si>
  <si>
    <t>1914 1822</t>
  </si>
  <si>
    <t>6400    WHITMAN                      AV</t>
  </si>
  <si>
    <t>1822 0416 0445 0334 0432 2047 0906</t>
  </si>
  <si>
    <t>0514 0911 0913 2041 0500 1814 1259</t>
  </si>
  <si>
    <t>0344 1300 1307</t>
  </si>
  <si>
    <t>SENECA</t>
  </si>
  <si>
    <t>0342 1309 0344 0329</t>
  </si>
  <si>
    <t>1800    HANCOCK                      ST</t>
  </si>
  <si>
    <t>0416 1206 2002 2000 1814</t>
  </si>
  <si>
    <t>1600 W  208TH                        ST</t>
  </si>
  <si>
    <t>600    MATEO                        ST</t>
  </si>
  <si>
    <t>1402 1602</t>
  </si>
  <si>
    <t>1200 E  G                            ST</t>
  </si>
  <si>
    <t>13200 W  RIVERSIDE                    DR</t>
  </si>
  <si>
    <t>2000 1813 1821 1243 1241 0444</t>
  </si>
  <si>
    <t>2700 S  SPAULDING                    AV</t>
  </si>
  <si>
    <t>0342 0913 0344 0355 0319 0334 0432 0370 0421 0327</t>
  </si>
  <si>
    <t>7400 S  HOOVER                       ST</t>
  </si>
  <si>
    <t>2000 0329 0913 1814 1420</t>
  </si>
  <si>
    <t>8100    ENCINO                       AV</t>
  </si>
  <si>
    <t>2000 1814 0340 2002 0444 0913</t>
  </si>
  <si>
    <t>2500    JOHNSTON                     ST</t>
  </si>
  <si>
    <t>2004 1402</t>
  </si>
  <si>
    <t>16100    ALCIMA                       AV</t>
  </si>
  <si>
    <t>19300    PATIRENE                     PL</t>
  </si>
  <si>
    <t>4800    OSULLIVAN                    DR</t>
  </si>
  <si>
    <t>0329 0447 1501</t>
  </si>
  <si>
    <t>2038 2004 1218</t>
  </si>
  <si>
    <t>BOYLE</t>
  </si>
  <si>
    <t>1200 S  FLOWER                       ST</t>
  </si>
  <si>
    <t>600 W  13TH                         ST</t>
  </si>
  <si>
    <t>BRONSON                      AV</t>
  </si>
  <si>
    <t>2038 0913 2004 0389</t>
  </si>
  <si>
    <t>1000 W  DENNI                        ST</t>
  </si>
  <si>
    <t>1300 0329 1814 1307 2000 0913</t>
  </si>
  <si>
    <t>1600    TORRANCE                     BL</t>
  </si>
  <si>
    <t>14800    HUSTON                       ST</t>
  </si>
  <si>
    <t>200 S  LA FAYETTE PARK              PL</t>
  </si>
  <si>
    <t>0325 0421 0945 0344 0342 0104 0334 0432 1309</t>
  </si>
  <si>
    <t>700 W  182ND                        ST</t>
  </si>
  <si>
    <t>HAYWORTH                     AV</t>
  </si>
  <si>
    <t>1822 0411 1408 0903 0334 0448 0443 2055 1514</t>
  </si>
  <si>
    <t>800 W  MANCHESTER                   AV</t>
  </si>
  <si>
    <t>1000    COLE                         AV</t>
  </si>
  <si>
    <t>1309 2000 1822 0302 0337 0344 0377 0352 0416 0446</t>
  </si>
  <si>
    <t>1000 W  MARTIN LUTHER KING JR        BL</t>
  </si>
  <si>
    <t>0913 0360 0444 1202</t>
  </si>
  <si>
    <t>1900 W  25TH                         ST</t>
  </si>
  <si>
    <t>0913 2004 0447 1309 1817</t>
  </si>
  <si>
    <t>1000    ALAMEDA                      ST</t>
  </si>
  <si>
    <t>18900    GAULT                        ST</t>
  </si>
  <si>
    <t>0344 1402 1822</t>
  </si>
  <si>
    <t>5700    LINDLEY                      AV</t>
  </si>
  <si>
    <t>0913 1820 0444 0429 1309</t>
  </si>
  <si>
    <t>1600 W  82ND                         ST</t>
  </si>
  <si>
    <t>3600    RODERICK                     RD</t>
  </si>
  <si>
    <t>1228 0325 0913</t>
  </si>
  <si>
    <t>5800    LIVI                         LN</t>
  </si>
  <si>
    <t>1822 0334 1240 0342 0329 0450 1307 1309 1257</t>
  </si>
  <si>
    <t>1309 0446 0344 0352 0913 2000 1814 0448 0416</t>
  </si>
  <si>
    <t>100 W  FLORENCE                     AV</t>
  </si>
  <si>
    <t>300 S  RENO                         ST</t>
  </si>
  <si>
    <t>600 W  SEPULVEDA                    ST</t>
  </si>
  <si>
    <t>1822 0344 1218 0416</t>
  </si>
  <si>
    <t>2000 S  CRESCENT                     AV</t>
  </si>
  <si>
    <t>1300 1310 1402</t>
  </si>
  <si>
    <t>FOOTE</t>
  </si>
  <si>
    <t>4200    3RD                          AV</t>
  </si>
  <si>
    <t>7500    SHIRLEY                      AV</t>
  </si>
  <si>
    <t>2000 N  EASTERN                      AV</t>
  </si>
  <si>
    <t>2800 S  HOLT                         AV</t>
  </si>
  <si>
    <t>1814 2000 0329 0448</t>
  </si>
  <si>
    <t>9000 S  NORMANDIE                    AV</t>
  </si>
  <si>
    <t>0329 1822 0416</t>
  </si>
  <si>
    <t>1822 1420 0344</t>
  </si>
  <si>
    <t>4100    GREEN MEADOW                 CT</t>
  </si>
  <si>
    <t>1202 1701 0913 0416 1810</t>
  </si>
  <si>
    <t>1309 0601 0344 0104</t>
  </si>
  <si>
    <t>0906 1822 0302 0400 1300 0334 0416</t>
  </si>
  <si>
    <t>600 W  AVENUE 27</t>
  </si>
  <si>
    <t>1602 1300 0385</t>
  </si>
  <si>
    <t>1100 W  SANTA CRUZ                   ST</t>
  </si>
  <si>
    <t>1822 0344 1420 0216 0209</t>
  </si>
  <si>
    <t>15600    SHERMAN                      WY</t>
  </si>
  <si>
    <t>2004 0319 0344</t>
  </si>
  <si>
    <t>1800 N  SERRANO                      AV</t>
  </si>
  <si>
    <t>7900    ZEUS                         DR</t>
  </si>
  <si>
    <t>0906 1206 0371 0416 0446 1822 0342 0344</t>
  </si>
  <si>
    <t>7400    MCKINLEY                     AV</t>
  </si>
  <si>
    <t>7400 W  SUNSET                       BL</t>
  </si>
  <si>
    <t>1218 0302 1822 1420 0334</t>
  </si>
  <si>
    <t>14500 W  VENTURA                      BL</t>
  </si>
  <si>
    <t>1400    NAUD                         ST</t>
  </si>
  <si>
    <t>1202 1218 1268 0431 1822</t>
  </si>
  <si>
    <t>1822 0342 0416 0417 1218 1309</t>
  </si>
  <si>
    <t>0100 0377 0926 1822</t>
  </si>
  <si>
    <t>OPAL</t>
  </si>
  <si>
    <t>0913 0421 1402</t>
  </si>
  <si>
    <t>800 N  BROADWAY</t>
  </si>
  <si>
    <t>0400 0416 0429 0408 0305 1822</t>
  </si>
  <si>
    <t>1700 N  BRONSON                      AV</t>
  </si>
  <si>
    <t>1822 0917 0448</t>
  </si>
  <si>
    <t>0416 1218 1822</t>
  </si>
  <si>
    <t>0416 0913 0361</t>
  </si>
  <si>
    <t>14600    CALVERT                      ST</t>
  </si>
  <si>
    <t>0329 1307 1609 1266</t>
  </si>
  <si>
    <t>UNION                        ST</t>
  </si>
  <si>
    <t>PALO ALTO</t>
  </si>
  <si>
    <t>1000    ILIFF                        ST</t>
  </si>
  <si>
    <t>19300    ARCHWOOD                     ST</t>
  </si>
  <si>
    <t>1402 0421 1414 2004 0447 1609 0344</t>
  </si>
  <si>
    <t>0344 1822 0400 0416 0336</t>
  </si>
  <si>
    <t>0397 0344 1822 1602</t>
  </si>
  <si>
    <t>900 S  SHERBOURNE                   DR</t>
  </si>
  <si>
    <t>200 S  MANSFIELD                    AV</t>
  </si>
  <si>
    <t>0908 1300 1822</t>
  </si>
  <si>
    <t>1266 2004 1822 0416 0446</t>
  </si>
  <si>
    <t>200 S  LOS ANGELES                  ST</t>
  </si>
  <si>
    <t>1817 0411 0913</t>
  </si>
  <si>
    <t>800 E  76TH                         PL</t>
  </si>
  <si>
    <t>0416 1813 2000</t>
  </si>
  <si>
    <t>REDONDO                      ST</t>
  </si>
  <si>
    <t>0913 2011 0432 0421 0443 2000 1813</t>
  </si>
  <si>
    <t>800 S  WESTLAKE                     AV</t>
  </si>
  <si>
    <t>FALSE POLICE REPORT</t>
  </si>
  <si>
    <t>0392 1402 1419 1407</t>
  </si>
  <si>
    <t>1822 1309 0445 0416 0605</t>
  </si>
  <si>
    <t>0329 1822 1307 1609 0344</t>
  </si>
  <si>
    <t>1606 0344 1251 0352 0386</t>
  </si>
  <si>
    <t>1200 W  29TH                         ST</t>
  </si>
  <si>
    <t>400 W  65TH                         ST</t>
  </si>
  <si>
    <t>0334 0445 1822</t>
  </si>
  <si>
    <t>CASANOVA</t>
  </si>
  <si>
    <t>2600    MARENGO                      ST</t>
  </si>
  <si>
    <t>6000    VENICE                       BL</t>
  </si>
  <si>
    <t>800 W  73RD                         ST</t>
  </si>
  <si>
    <t>1822 1218 2004 0416 0445</t>
  </si>
  <si>
    <t>BEAUDRY                      BL</t>
  </si>
  <si>
    <t>1822 0329 1251 1307 0345</t>
  </si>
  <si>
    <t>600 W  28TH                         ST</t>
  </si>
  <si>
    <t>1822 0342 1300 0417 0429 0416 0446 1218 1313</t>
  </si>
  <si>
    <t>GARLAND</t>
  </si>
  <si>
    <t>0329 1822 0447 1420 0209 1414</t>
  </si>
  <si>
    <t>0910 0344 1822 2032</t>
  </si>
  <si>
    <t>00    GATEWAY PLAZA                DR</t>
  </si>
  <si>
    <t>0913 1242 0561 1206 2002 0305 0408 0421 1309 0602</t>
  </si>
  <si>
    <t>RIVERSIDE</t>
  </si>
  <si>
    <t>ELMGROVE                     ST</t>
  </si>
  <si>
    <t>0447 1420 0913</t>
  </si>
  <si>
    <t>12000    WILSHIRE                     BL</t>
  </si>
  <si>
    <t>1202 1822 0334</t>
  </si>
  <si>
    <t>3500 W  15TH                         ST</t>
  </si>
  <si>
    <t>3700    WISCONSIN                    ST</t>
  </si>
  <si>
    <t>1822 0344 0346 0305</t>
  </si>
  <si>
    <t>5900    HOLLYWOOD                    BL</t>
  </si>
  <si>
    <t>1822 0394 0209 1420 2032</t>
  </si>
  <si>
    <t>16600    COHASSET                     ST</t>
  </si>
  <si>
    <t>1606 1300 0344 1822</t>
  </si>
  <si>
    <t>900 W  69TH                         ST</t>
  </si>
  <si>
    <t>0342 0358 0344 0216</t>
  </si>
  <si>
    <t>3700    AMESBURY                     RD</t>
  </si>
  <si>
    <t>1601 0416 1822</t>
  </si>
  <si>
    <t>0913 0446 0416</t>
  </si>
  <si>
    <t>0913 0400 0444 1813 2000</t>
  </si>
  <si>
    <t>18200    ARMINTA                      ST</t>
  </si>
  <si>
    <t>300 W  7TH                          ST</t>
  </si>
  <si>
    <t>RIPPLE</t>
  </si>
  <si>
    <t>NEWELL</t>
  </si>
  <si>
    <t>1906 2021 0913</t>
  </si>
  <si>
    <t>1500    LINDA ROSA                   AV</t>
  </si>
  <si>
    <t>0344 1814 0913</t>
  </si>
  <si>
    <t>1822 0344 1420</t>
  </si>
  <si>
    <t>7500    LINDLEY                      AV</t>
  </si>
  <si>
    <t>0329 0344 0358 1307 1609</t>
  </si>
  <si>
    <t>SANFORD                      AV</t>
  </si>
  <si>
    <t>I                            ST</t>
  </si>
  <si>
    <t>0329 2004 0447</t>
  </si>
  <si>
    <t>1822 0334 1218</t>
  </si>
  <si>
    <t>7400    VAN NUYS                     BL</t>
  </si>
  <si>
    <t>0522 0551 1811 1259 0913</t>
  </si>
  <si>
    <t>24900    AVALON                       BL</t>
  </si>
  <si>
    <t>1100 1822 1402 1419</t>
  </si>
  <si>
    <t>100 E  22ND                         ST</t>
  </si>
  <si>
    <t>1309 0334 0432 0302 1313 1822</t>
  </si>
  <si>
    <t>1800 W  8TH                          ST</t>
  </si>
  <si>
    <t>1202 0913 2004 0344 0360</t>
  </si>
  <si>
    <t>0605 0416 0446 0334 1420 1414 1822</t>
  </si>
  <si>
    <t>WYANDOTTE</t>
  </si>
  <si>
    <t>0345 1822 0344 1308</t>
  </si>
  <si>
    <t>3800    OLMSTED                      AV</t>
  </si>
  <si>
    <t>0334 0445 0416 0446 0329 0906 0913 1817</t>
  </si>
  <si>
    <t>200    BELMONT                      AV</t>
  </si>
  <si>
    <t>2000 0448 0305 0913 1814 1813</t>
  </si>
  <si>
    <t>1822 0334 0450 0906</t>
  </si>
  <si>
    <t>1822 1402 0400 0416 0445</t>
  </si>
  <si>
    <t>CAHUENGA                     BL</t>
  </si>
  <si>
    <t>1822 1212 0447 0917 2004</t>
  </si>
  <si>
    <t>0416 2004</t>
  </si>
  <si>
    <t>18300    OXNARD                       ST</t>
  </si>
  <si>
    <t>0444 0429 2034 2002 2047 0913 1817</t>
  </si>
  <si>
    <t>1822 0432 0400 0411 1218</t>
  </si>
  <si>
    <t>CUMMINGS</t>
  </si>
  <si>
    <t>1500    WESTWOOD                     BL</t>
  </si>
  <si>
    <t>0329 1300 0906 1100</t>
  </si>
  <si>
    <t>3600 W  SLAUSON                      AV</t>
  </si>
  <si>
    <t>1822 1300 1402 0329</t>
  </si>
  <si>
    <t>2000 1814 0913 0416 0448 0419</t>
  </si>
  <si>
    <t>6600 S  BUDLONG                      AV</t>
  </si>
  <si>
    <t>0344 0329 0342 1300 1607 1822 1309</t>
  </si>
  <si>
    <t>3600    4TH                          AV</t>
  </si>
  <si>
    <t>2000 1241 1243 1813 1821 0913 2002 0444 0429</t>
  </si>
  <si>
    <t>0344 0337</t>
  </si>
  <si>
    <t>MC CARTHY VISTA              AV</t>
  </si>
  <si>
    <t>2004 2038 1814</t>
  </si>
  <si>
    <t>1822 1218 0431</t>
  </si>
  <si>
    <t>PARK</t>
  </si>
  <si>
    <t>1822 2004 0400 0448 0401</t>
  </si>
  <si>
    <t>1900 N  BRONSON                      AV</t>
  </si>
  <si>
    <t>2300    SILVER RIDGE                 AV</t>
  </si>
  <si>
    <t>1822 1602 0344 1607 0330 0354 0202 1402 1420 1236</t>
  </si>
  <si>
    <t>MEDICAL MARIJUANA FACILITIES/BUSINESSES</t>
  </si>
  <si>
    <t>1822 1606 0344 1300</t>
  </si>
  <si>
    <t>1300    DE NEVE                      LN</t>
  </si>
  <si>
    <t>0334 0913 0421 0554 1402</t>
  </si>
  <si>
    <t>600 W  41ST                         ST</t>
  </si>
  <si>
    <t>1822 0344 0385 1300 0329</t>
  </si>
  <si>
    <t>5300    NEWCASTLE                    AV</t>
  </si>
  <si>
    <t>6600    DENSMORE                     AV</t>
  </si>
  <si>
    <t>1609 1822</t>
  </si>
  <si>
    <t>2000    PARNELL                      AV</t>
  </si>
  <si>
    <t>1500    BROCKTON                     AV</t>
  </si>
  <si>
    <t>300 W  8TH                          ST</t>
  </si>
  <si>
    <t>0325 0344 0202 1822</t>
  </si>
  <si>
    <t>1000 W  SUNSET                       BL</t>
  </si>
  <si>
    <t>0329 0342 0344 0416 0431 0913 1239 1510 2058 0903</t>
  </si>
  <si>
    <t>2700 W  MARTIN LUTHER KING JR        BL</t>
  </si>
  <si>
    <t>1822 0334 0418 0443 0916</t>
  </si>
  <si>
    <t>ASSAULT WEAPON/UZI/AK47/ETC</t>
  </si>
  <si>
    <t>RUTHELEN</t>
  </si>
  <si>
    <t>0528 0529 1259 2050 2052 1822 0910</t>
  </si>
  <si>
    <t>0400 0432 0421 0913 1912</t>
  </si>
  <si>
    <t>4500    FRANKLIN                     AV</t>
  </si>
  <si>
    <t>1200 W  58TH                         PL</t>
  </si>
  <si>
    <t>2000 0913 1814 1813 0444</t>
  </si>
  <si>
    <t>18700    ERWIN                        ST</t>
  </si>
  <si>
    <t>DENSMORE                     ST</t>
  </si>
  <si>
    <t>900 S  HILL                         ST</t>
  </si>
  <si>
    <t>1202 0701 0344 0100 1916</t>
  </si>
  <si>
    <t>800 E  41ST                         ST</t>
  </si>
  <si>
    <t>4100    MARLTON                      AV</t>
  </si>
  <si>
    <t>1100 0329 1822 1240 0450 1309 0334 0906</t>
  </si>
  <si>
    <t>0321 1822 0358 0344</t>
  </si>
  <si>
    <t>1600 N  MARIPOSA                     AV</t>
  </si>
  <si>
    <t>0329 0344 0386 1300 1822 1607</t>
  </si>
  <si>
    <t>0344 0923 1818 0100</t>
  </si>
  <si>
    <t>10300    WILSHIRE                     BL</t>
  </si>
  <si>
    <t>1813 0448 0344 1822</t>
  </si>
  <si>
    <t>1200 S  NORTON                       AV</t>
  </si>
  <si>
    <t>1307 1609 0329</t>
  </si>
  <si>
    <t>4700    DON ALBERTO                  PL</t>
  </si>
  <si>
    <t>800 W  83RD                         ST</t>
  </si>
  <si>
    <t>0444 2021</t>
  </si>
  <si>
    <t>0329 1402 0913 0361</t>
  </si>
  <si>
    <t>800    SANBORN                      AV</t>
  </si>
  <si>
    <t>0344 1300 1606 1817 0913</t>
  </si>
  <si>
    <t>1300 E  COLON                        ST</t>
  </si>
  <si>
    <t>0408 0421 0416 0446 0329 1243 1813 2000 2002 0913</t>
  </si>
  <si>
    <t>5600 W  6TH                          ST</t>
  </si>
  <si>
    <t>1300 1601 1606 0344 0377</t>
  </si>
  <si>
    <t>1822 1212 0416 0444</t>
  </si>
  <si>
    <t>1822 1606 1202 0344</t>
  </si>
  <si>
    <t>2051 2049 0910 0356 1822 1253</t>
  </si>
  <si>
    <t>0344 0202 1309 1609 0346 1822 1420</t>
  </si>
  <si>
    <t>6700    3RD                          AV</t>
  </si>
  <si>
    <t>1402 0552 0913 0416 0444 1414 2021</t>
  </si>
  <si>
    <t>7700    WILBUR                       AV</t>
  </si>
  <si>
    <t>2000 0448</t>
  </si>
  <si>
    <t>200    BRANCH                       ST</t>
  </si>
  <si>
    <t>0202 1420 0344 0394 1822</t>
  </si>
  <si>
    <t>2100    KELTON                       AV</t>
  </si>
  <si>
    <t>ARLINGTON</t>
  </si>
  <si>
    <t>0344 0385 1202 1300</t>
  </si>
  <si>
    <t>800 W  24TH                         ST</t>
  </si>
  <si>
    <t>0800 1822 0929</t>
  </si>
  <si>
    <t>5800    HOOPER                       AV</t>
  </si>
  <si>
    <t>2004 1221 2028 0104 1420 1822 0344 0325</t>
  </si>
  <si>
    <t>1500 N  EDGEMONT                     ST</t>
  </si>
  <si>
    <t>1609 0344 1822 1403 1414</t>
  </si>
  <si>
    <t>1300 E  6TH                          ST</t>
  </si>
  <si>
    <t>1606 1302 0344</t>
  </si>
  <si>
    <t>13400    MOORPARK                     ST</t>
  </si>
  <si>
    <t>0400 1822 0342 2034 0337 0344 0352 0316 1300 0329</t>
  </si>
  <si>
    <t>3900    HALLDALE                     AV</t>
  </si>
  <si>
    <t>5500 N  FIGUEROA                     ST</t>
  </si>
  <si>
    <t>300    MIRALESTE                    DR</t>
  </si>
  <si>
    <t>1259 1251 0344 1822 2032</t>
  </si>
  <si>
    <t>800 W  60TH                         ST</t>
  </si>
  <si>
    <t>1822 0209</t>
  </si>
  <si>
    <t>5800    VANALDEN                     AV</t>
  </si>
  <si>
    <t>19400    STAGG                        ST</t>
  </si>
  <si>
    <t>0104 0325</t>
  </si>
  <si>
    <t>4800 W  PICO                         BL</t>
  </si>
  <si>
    <t>7500 S  DENKER                       AV</t>
  </si>
  <si>
    <t>1212 0356</t>
  </si>
  <si>
    <t>FIGUEROA                     WY</t>
  </si>
  <si>
    <t>1822 1402 0305 0400</t>
  </si>
  <si>
    <t>1402 0913 0209 0321 0344 0342 0416 0446 1409 0363</t>
  </si>
  <si>
    <t>0334 0432 0531 0913 1259 2024 2003 1222</t>
  </si>
  <si>
    <t>15300    SATICOY                      ST</t>
  </si>
  <si>
    <t>2000 0448 0421 2021 1206 1814 1419 1407 0319 0353</t>
  </si>
  <si>
    <t>4100 W  ADAMS                        BL</t>
  </si>
  <si>
    <t>0321 0344 0913 1814</t>
  </si>
  <si>
    <t>ASTRONAUT ELLISON S ONI</t>
  </si>
  <si>
    <t>1822 0335 0400 0416</t>
  </si>
  <si>
    <t>KANSAS                       ST</t>
  </si>
  <si>
    <t>0416 1822 1259 1309 1414 1251</t>
  </si>
  <si>
    <t>COTTAGE HOME                 ST</t>
  </si>
  <si>
    <t>N  BROADWAY</t>
  </si>
  <si>
    <t>2100    HILLHURST                    AV</t>
  </si>
  <si>
    <t>4900    ROMAINE                      ST</t>
  </si>
  <si>
    <t>0419 1822 0344</t>
  </si>
  <si>
    <t>400 S  FIGUEROA                     ST</t>
  </si>
  <si>
    <t>1000 N  RAMPART                      BL</t>
  </si>
  <si>
    <t>0314 1822 1601 1607 0344 1300 1309</t>
  </si>
  <si>
    <t>1600 N  POINSETTIA                   PL</t>
  </si>
  <si>
    <t>100 N  MISSION                      RD</t>
  </si>
  <si>
    <t>1822 0400 0416 0344</t>
  </si>
  <si>
    <t>CENTURY                      BL</t>
  </si>
  <si>
    <t>1822 0377 0344 1202</t>
  </si>
  <si>
    <t>0421 0913 1810 0603</t>
  </si>
  <si>
    <t>7200    CORBIN                       AV</t>
  </si>
  <si>
    <t>14100    MOORPARK                     ST</t>
  </si>
  <si>
    <t>LORD</t>
  </si>
  <si>
    <t>0913 2038 1814 1501</t>
  </si>
  <si>
    <t>1300 N  MAIN                         ST</t>
  </si>
  <si>
    <t>0342 0329 0311</t>
  </si>
  <si>
    <t>5200 E  HUNTINGTON DR</t>
  </si>
  <si>
    <t>0400 0416 0334 0421 2000 0913</t>
  </si>
  <si>
    <t>1400 N  MANSFIELD                    AV</t>
  </si>
  <si>
    <t>1822 2004 0329 1609 2001</t>
  </si>
  <si>
    <t>0408 2000 1814</t>
  </si>
  <si>
    <t>5400 S  ST ANDREWS                   PL</t>
  </si>
  <si>
    <t>1818 0913 1202 1701</t>
  </si>
  <si>
    <t>17200    KITTRIDGE                    ST</t>
  </si>
  <si>
    <t>1822 1606 1309</t>
  </si>
  <si>
    <t>16700    MCCORMICK                    ST</t>
  </si>
  <si>
    <t>0910 0342 0416 1822 0400 0432 2048 2033</t>
  </si>
  <si>
    <t>AVENUE 58</t>
  </si>
  <si>
    <t>MARMION                      WY</t>
  </si>
  <si>
    <t>1309 0302 0334 1100 0430 1822 1218</t>
  </si>
  <si>
    <t>2900    JEFFRIES                     AV</t>
  </si>
  <si>
    <t>1100 N  BERENDO                      ST</t>
  </si>
  <si>
    <t>0416 0913 2000 1813</t>
  </si>
  <si>
    <t>1700 S  LA BREA                      AV</t>
  </si>
  <si>
    <t>0511 0342 0344 0432 0443 1227</t>
  </si>
  <si>
    <t>0444 0448 1259 0913</t>
  </si>
  <si>
    <t>3400    MANNING                      AV</t>
  </si>
  <si>
    <t>13900    OXNARD                       ST</t>
  </si>
  <si>
    <t>2900    WAVERLY                      DR</t>
  </si>
  <si>
    <t>1310 0305 0444 0429 0344 1204 0209 0216 1822</t>
  </si>
  <si>
    <t>4200    LEIMERT                      BL</t>
  </si>
  <si>
    <t>0913 2000 1813 1243 0444 0429</t>
  </si>
  <si>
    <t>1000    VIN SCULLY                   AV</t>
  </si>
  <si>
    <t>5500    ZELZAH                       AV</t>
  </si>
  <si>
    <t>1606 1402 0344</t>
  </si>
  <si>
    <t>BALDWIN</t>
  </si>
  <si>
    <t>JOHNSTON</t>
  </si>
  <si>
    <t>0325 0344 0358 1300</t>
  </si>
  <si>
    <t>WINDSOR</t>
  </si>
  <si>
    <t>FRANCIS</t>
  </si>
  <si>
    <t>4900 S  WESTERN                      AV</t>
  </si>
  <si>
    <t>2038 0913 1202</t>
  </si>
  <si>
    <t>400 E  AVENUE 28</t>
  </si>
  <si>
    <t>2800 N  FIGUEROA                     ST</t>
  </si>
  <si>
    <t>1259 0443 0432 1822</t>
  </si>
  <si>
    <t>2800    LA CIENEGA                   AV</t>
  </si>
  <si>
    <t>0344 1609 1300 1822</t>
  </si>
  <si>
    <t>1218 2004 0416</t>
  </si>
  <si>
    <t>KITTRIDGE                    ST</t>
  </si>
  <si>
    <t>0206 0321 0358 1607 0216 0209</t>
  </si>
  <si>
    <t>800    PACIFIC COAST                HY</t>
  </si>
  <si>
    <t>1700 N  MCCADDEN                     PL</t>
  </si>
  <si>
    <t>0913 1817 0400 2004 1822</t>
  </si>
  <si>
    <t>0916 0305 1309 0330 0355 0377 1313 0302 0345 0342</t>
  </si>
  <si>
    <t>400 W  15TH                         ST</t>
  </si>
  <si>
    <t>1600    WESTWOOD                     BL</t>
  </si>
  <si>
    <t>BELLEVIEW                    AV</t>
  </si>
  <si>
    <t>RENO                         ST</t>
  </si>
  <si>
    <t>0913 1501</t>
  </si>
  <si>
    <t>0334 0443 0913 1402</t>
  </si>
  <si>
    <t>0416 1402 0431 0913</t>
  </si>
  <si>
    <t>18500    COLLINS                      ST</t>
  </si>
  <si>
    <t>0400 0416 0522 1822</t>
  </si>
  <si>
    <t>6600 W  HOLLYWOOD                    BL</t>
  </si>
  <si>
    <t>0416 0446 0913 1810</t>
  </si>
  <si>
    <t>1200 W  39TH                         PL</t>
  </si>
  <si>
    <t>1200 W  37TH                         PL</t>
  </si>
  <si>
    <t>1822 0377</t>
  </si>
  <si>
    <t>1300 0344 1607 0358</t>
  </si>
  <si>
    <t>1822 0394 0325</t>
  </si>
  <si>
    <t>7600 W  SUNSET                       BL</t>
  </si>
  <si>
    <t>1822 1609 0344 0329 1402</t>
  </si>
  <si>
    <t>300 N  FORMOSA                      AV</t>
  </si>
  <si>
    <t>1402 0913 0337 0421 0422</t>
  </si>
  <si>
    <t>1822 2004 0400 1212</t>
  </si>
  <si>
    <t>0416 0417 1822 2021</t>
  </si>
  <si>
    <t>700 N  BROADWAY</t>
  </si>
  <si>
    <t>13600    VALERIO                      ST</t>
  </si>
  <si>
    <t>6000    MERIDIAN                     ST</t>
  </si>
  <si>
    <t>0400 0416 1822 1501 1202 1402</t>
  </si>
  <si>
    <t>0913 0603 0361 0334</t>
  </si>
  <si>
    <t>3800 S  HILL                         ST</t>
  </si>
  <si>
    <t>0444 0416 0448 0913 0603 0361</t>
  </si>
  <si>
    <t>1800 S  HOOVER                       ST</t>
  </si>
  <si>
    <t>1609 1307 0329 0344</t>
  </si>
  <si>
    <t>COLTON</t>
  </si>
  <si>
    <t>1822 0344 1420 1202</t>
  </si>
  <si>
    <t>17400    BULLOCK                      ST</t>
  </si>
  <si>
    <t>0344 0316</t>
  </si>
  <si>
    <t>6600    SEPULVEDA                    BL</t>
  </si>
  <si>
    <t>800 W  82ND                         ST</t>
  </si>
  <si>
    <t>1300 1822 0344 0321 1420</t>
  </si>
  <si>
    <t>17800    MARTHA                       ST</t>
  </si>
  <si>
    <t>0344 0385 1822 1300</t>
  </si>
  <si>
    <t>0416 0913 0602 0554</t>
  </si>
  <si>
    <t>1600    KEMPER                       ST</t>
  </si>
  <si>
    <t>THE GROVE                    DR</t>
  </si>
  <si>
    <t>1600    SAN PABLO                    ST</t>
  </si>
  <si>
    <t>700 S  BOYLE                        AV</t>
  </si>
  <si>
    <t>1402 0329 0903 2053 1525</t>
  </si>
  <si>
    <t>REGENT</t>
  </si>
  <si>
    <t>CATTARAUGUS</t>
  </si>
  <si>
    <t>600 W  79TH                         ST</t>
  </si>
  <si>
    <t>0344 0603 1202 1300 1309</t>
  </si>
  <si>
    <t>100 W  11TH                         ST</t>
  </si>
  <si>
    <t>0400 0429 1822</t>
  </si>
  <si>
    <t>1403 1822 0344 0397 1602</t>
  </si>
  <si>
    <t>200 S  GRAND                        AV</t>
  </si>
  <si>
    <t>0906 1402 1407 0430 1100 1309 1822</t>
  </si>
  <si>
    <t>1601 0344 2004</t>
  </si>
  <si>
    <t>1600    SAWTELLE                     BL</t>
  </si>
  <si>
    <t>0342 1822 0344 0432 0216 0916 0330</t>
  </si>
  <si>
    <t>4300    MELROSE                      AV</t>
  </si>
  <si>
    <t>1609 0344 0329 0321</t>
  </si>
  <si>
    <t>2100    COLORADO                     BL</t>
  </si>
  <si>
    <t>0345 1414 1008 1822 1218 1202 0416 0417 0429 0344</t>
  </si>
  <si>
    <t>1822 0910 1218 0345 0411 2047 0334 0432</t>
  </si>
  <si>
    <t>800 N  SOTO                         ST</t>
  </si>
  <si>
    <t>5700    MELROSE                      AV</t>
  </si>
  <si>
    <t>5600 N  SEPULVEDA                    BL</t>
  </si>
  <si>
    <t>2000 0416 0408</t>
  </si>
  <si>
    <t>0342 1309 0400 0444 0326 0344 1822 0916 1402</t>
  </si>
  <si>
    <t>0416 0360 0408 0429 0554 0906 1309 1816 2034 0913</t>
  </si>
  <si>
    <t>0558 0416 0445</t>
  </si>
  <si>
    <t>1500 S  WESTGATE                     AV</t>
  </si>
  <si>
    <t>0302 0309 0334 0430 1309 1822</t>
  </si>
  <si>
    <t>4600 S  FIGUEROA                     ST</t>
  </si>
  <si>
    <t>0334 0329 0444 0448 0913 1243 1402 1813 2000</t>
  </si>
  <si>
    <t>4600    COLISEUM                     ST</t>
  </si>
  <si>
    <t>1822 0344 0352 1823 0359</t>
  </si>
  <si>
    <t>1822 0344 1402 0443 0209</t>
  </si>
  <si>
    <t>VANALDEN                     AV</t>
  </si>
  <si>
    <t>1100    MAHAR                        AV</t>
  </si>
  <si>
    <t>1822 1601 1236 0329 1420</t>
  </si>
  <si>
    <t>1300 0216 0342</t>
  </si>
  <si>
    <t>3300    CAROLINA                     ST</t>
  </si>
  <si>
    <t>0416 0446 1202</t>
  </si>
  <si>
    <t>4200 W  ADAMS                        BL</t>
  </si>
  <si>
    <t>25000    MARIGOLD                     AV</t>
  </si>
  <si>
    <t>1609 1822 1307 0344 0329</t>
  </si>
  <si>
    <t>0314 1202 1403 1822 0321 0344</t>
  </si>
  <si>
    <t>3100    CLUB                         DR</t>
  </si>
  <si>
    <t>1300 1602 0344</t>
  </si>
  <si>
    <t>1607 0344 1202</t>
  </si>
  <si>
    <t>24400    FRAMPTON                     AV</t>
  </si>
  <si>
    <t>LINDBROOK</t>
  </si>
  <si>
    <t>1814 0444 2000 0401</t>
  </si>
  <si>
    <t>800 S  DETROIT                      ST</t>
  </si>
  <si>
    <t>0913 0444 0361</t>
  </si>
  <si>
    <t>AMYTHIST</t>
  </si>
  <si>
    <t>TURQUOSE</t>
  </si>
  <si>
    <t>1218 0400 0416 0450 1100 1822</t>
  </si>
  <si>
    <t>WABASH                       AV</t>
  </si>
  <si>
    <t>MOTT                         ST</t>
  </si>
  <si>
    <t>STRATHERN</t>
  </si>
  <si>
    <t>0913 2000 1814 0448 0408 0416 0446 1309 1240</t>
  </si>
  <si>
    <t>1606 0344 1822 1202</t>
  </si>
  <si>
    <t>5800    HALBRENT                     AV</t>
  </si>
  <si>
    <t>1402 1309 0342 0202 0329 1307 1822 0334</t>
  </si>
  <si>
    <t>0910 1822</t>
  </si>
  <si>
    <t>11600    KIOWA                        AV</t>
  </si>
  <si>
    <t>1500 W  22ND                         PL</t>
  </si>
  <si>
    <t>0329 1822 0209</t>
  </si>
  <si>
    <t>1400 S  BRONSON                      AV</t>
  </si>
  <si>
    <t>15800    VANOWEN                      ST</t>
  </si>
  <si>
    <t>4000 W  23RD                         ST</t>
  </si>
  <si>
    <t>PROWLER</t>
  </si>
  <si>
    <t>0100 1202 1822</t>
  </si>
  <si>
    <t>1100    BANNING                      BL</t>
  </si>
  <si>
    <t>3100 W  15TH                         ST</t>
  </si>
  <si>
    <t>1300 N  ALEXANDRIA                   AV</t>
  </si>
  <si>
    <t>0446 0416 1810 0913</t>
  </si>
  <si>
    <t>0701 0344 0940</t>
  </si>
  <si>
    <t>1822 0514 1906 0911</t>
  </si>
  <si>
    <t>5200    LINDLEY                      AV</t>
  </si>
  <si>
    <t>0800 0701 0432 0344 0930</t>
  </si>
  <si>
    <t>0913 0416 0446</t>
  </si>
  <si>
    <t>2000 W  MARTIN LUTHER KING JR        BL</t>
  </si>
  <si>
    <t>0447 1300 1309</t>
  </si>
  <si>
    <t>E  4TH                          ST</t>
  </si>
  <si>
    <t>2000 1814</t>
  </si>
  <si>
    <t>3200 W  FLORENCE                     AV</t>
  </si>
  <si>
    <t>2000 1813 0913 1241 2038</t>
  </si>
  <si>
    <t>SYLMAR                       AV</t>
  </si>
  <si>
    <t>CHANDLER                     AV</t>
  </si>
  <si>
    <t>1402 0416 1822</t>
  </si>
  <si>
    <t>1000    ECHO PARK                    AV</t>
  </si>
  <si>
    <t>3000    CRENSHAW                     BL</t>
  </si>
  <si>
    <t>0344 0429 0390 0216 0327 1300 1309 0346 1822</t>
  </si>
  <si>
    <t>BONNIE BRAE                  ST</t>
  </si>
  <si>
    <t>0344 1601 1822 0329 0345</t>
  </si>
  <si>
    <t>18000 W  VENTURA                      BL</t>
  </si>
  <si>
    <t>6800    FORBES                       AV</t>
  </si>
  <si>
    <t>0445 1822 0334 0319 2004 0446 1271 0443</t>
  </si>
  <si>
    <t>0913 0400 0444</t>
  </si>
  <si>
    <t>0329 1822 0603</t>
  </si>
  <si>
    <t>19400    ENADIA                       WY</t>
  </si>
  <si>
    <t>2300 E  7TH                          ST</t>
  </si>
  <si>
    <t>18300    SATICOY                      ST</t>
  </si>
  <si>
    <t>0913 0400 0416 0408 1814 2000</t>
  </si>
  <si>
    <t>9100 S  NORMANDIE                    AV</t>
  </si>
  <si>
    <t>1300 1822 0329 0385 0344</t>
  </si>
  <si>
    <t>2038 1906 1814 2000</t>
  </si>
  <si>
    <t>7200    BEVERLY                      BL</t>
  </si>
  <si>
    <t>0444 0416 1818</t>
  </si>
  <si>
    <t>5700 W  OLYMPIC                      BL</t>
  </si>
  <si>
    <t>1900 0800 1822 0344</t>
  </si>
  <si>
    <t>7300    HASKELL                      AV</t>
  </si>
  <si>
    <t>1822 0344 1420 0325</t>
  </si>
  <si>
    <t>1822 0416 0446 0445 1258 1251</t>
  </si>
  <si>
    <t>1000 W  8TH                          ST</t>
  </si>
  <si>
    <t>0411 0913 0416 2000 1402 1206 2002 1813 1414</t>
  </si>
  <si>
    <t>900 E  1ST                          ST</t>
  </si>
  <si>
    <t>0344 1822 2032 0346 0377 0390</t>
  </si>
  <si>
    <t>0344 1300 0400 0916 1822</t>
  </si>
  <si>
    <t>600 N  HIGHLAND                     AV</t>
  </si>
  <si>
    <t>0377 0344 0416 0342 0446 0417 0429</t>
  </si>
  <si>
    <t>1814 2000</t>
  </si>
  <si>
    <t>25500    PRESIDENT                    AV</t>
  </si>
  <si>
    <t>1100    COLORADO                     BL</t>
  </si>
  <si>
    <t>1202 0344 0352 1822</t>
  </si>
  <si>
    <t>1500 S  SEPULVEDA                    BL</t>
  </si>
  <si>
    <t>1251 1259 2024 0913 0400</t>
  </si>
  <si>
    <t>0400 0444 0913 1813 1821 2000</t>
  </si>
  <si>
    <t>1700 N  NORMANDIE                    AV</t>
  </si>
  <si>
    <t>0358 1420 1402 0344 2004</t>
  </si>
  <si>
    <t>0344 1606 1402</t>
  </si>
  <si>
    <t>5100    WILSHIRE                     BL</t>
  </si>
  <si>
    <t>2200 W  SELIG                        DR</t>
  </si>
  <si>
    <t>3400    SOMERSET                     DR</t>
  </si>
  <si>
    <t>0361 0913 0603 0416</t>
  </si>
  <si>
    <t>400 W  12TH                         ST</t>
  </si>
  <si>
    <t>0352 0329 0344</t>
  </si>
  <si>
    <t>0913 2000 1813 0416 2004 1218</t>
  </si>
  <si>
    <t>CENTER                       ST</t>
  </si>
  <si>
    <t>COMMERCIAL                   ST</t>
  </si>
  <si>
    <t>1822 0344 0325 1402</t>
  </si>
  <si>
    <t>100 N  FAIRFAX                      AV</t>
  </si>
  <si>
    <t>5700    LA MIRADA                    AV</t>
  </si>
  <si>
    <t>1212 0917 0447 0416 1822</t>
  </si>
  <si>
    <t>S  OLYMPIC                      BL</t>
  </si>
  <si>
    <t>FRANCISCO</t>
  </si>
  <si>
    <t>1822 1236 0344 1420 0379</t>
  </si>
  <si>
    <t>1300 0344 1607</t>
  </si>
  <si>
    <t>25900 S  NORMANDIE                    AV</t>
  </si>
  <si>
    <t>1300 S  BARRINGTON                   AV</t>
  </si>
  <si>
    <t>2300    WORKMAN                      ST</t>
  </si>
  <si>
    <t>1402 1202 0344 0432 0443 1822</t>
  </si>
  <si>
    <t>0910 1202 1252 0344 1822</t>
  </si>
  <si>
    <t>0400 0416 0448 0429 1814 2000 0913</t>
  </si>
  <si>
    <t>6600 N  HASKELL                      AV</t>
  </si>
  <si>
    <t>0344 0216 0346 1822</t>
  </si>
  <si>
    <t>4100    CANTO                        DR</t>
  </si>
  <si>
    <t>4300    PROSPECT                     AV</t>
  </si>
  <si>
    <t>1100 N  WESTERN                      AV</t>
  </si>
  <si>
    <t>2800 E  11TH                         ST</t>
  </si>
  <si>
    <t>0329 1300 1822 1609</t>
  </si>
  <si>
    <t>WILTON</t>
  </si>
  <si>
    <t>1309 1212 1822</t>
  </si>
  <si>
    <t>1202 0416 0344 1822 1218</t>
  </si>
  <si>
    <t>2500    MEDFORD                      ST</t>
  </si>
  <si>
    <t>0358 0344 1822</t>
  </si>
  <si>
    <t>6900 N  SEPULVEDA                    BL</t>
  </si>
  <si>
    <t>0913 2000 1814 0416 0446 0359</t>
  </si>
  <si>
    <t>2000 0400 0448 0416 1814</t>
  </si>
  <si>
    <t>2800    RESERVOIR                    ST</t>
  </si>
  <si>
    <t>1822 1300 1606 0344</t>
  </si>
  <si>
    <t>600    STANFORD                     AV</t>
  </si>
  <si>
    <t>0416 0429 2004 1822 0444 0344</t>
  </si>
  <si>
    <t>0913 0400 2034 1309 0202</t>
  </si>
  <si>
    <t>1300 1302</t>
  </si>
  <si>
    <t>1200 E  CESAR E CHAVEZ               AV</t>
  </si>
  <si>
    <t>100 E  AVENUE 32</t>
  </si>
  <si>
    <t>0394 1607 0344 0216</t>
  </si>
  <si>
    <t>12100 W  SAN VICENTE                  BL</t>
  </si>
  <si>
    <t>5000    COLDWATER CANYON             AV</t>
  </si>
  <si>
    <t>0344 0913 0346 1000 1026</t>
  </si>
  <si>
    <t>6900    HOLLYWOOD                    BL</t>
  </si>
  <si>
    <t>0385 0358 0344 0346</t>
  </si>
  <si>
    <t>2100 S  BENTLEY                      AV</t>
  </si>
  <si>
    <t>0400 0411 1414 1822</t>
  </si>
  <si>
    <t>0411 0448 0416 0913</t>
  </si>
  <si>
    <t>1601 0344 0354 2034 1300 0314 1210</t>
  </si>
  <si>
    <t>4900    LINSCOTT                     PL</t>
  </si>
  <si>
    <t>0906 1822 1402 0430 1309 1100</t>
  </si>
  <si>
    <t>1500 W  36TH                         ST</t>
  </si>
  <si>
    <t>500 W  22ND                         ST</t>
  </si>
  <si>
    <t>1403 1822 1606 0321 0344 0352 0389</t>
  </si>
  <si>
    <t>900    ILIFF                        ST</t>
  </si>
  <si>
    <t>COSTELLO</t>
  </si>
  <si>
    <t>0344 1822 0354 0330 1414 1606</t>
  </si>
  <si>
    <t>7600    LOUISE                       AV</t>
  </si>
  <si>
    <t>0913 0416 2000 2004 2007 1222 1218</t>
  </si>
  <si>
    <t>MONROE                       ST</t>
  </si>
  <si>
    <t>1414 1822 0344 1402 0314</t>
  </si>
  <si>
    <t>5000    SERENA CIR</t>
  </si>
  <si>
    <t>0216 0432 1309 0355 0370 0340 0448 0419 0416 1822</t>
  </si>
  <si>
    <t>1822 0945 1420 1414 0325</t>
  </si>
  <si>
    <t>5600    SEPULVEDA                    BL</t>
  </si>
  <si>
    <t>0603 0913 0355 2024</t>
  </si>
  <si>
    <t>1243 0416 2000 1814 0913</t>
  </si>
  <si>
    <t>GAFFEY                       PL</t>
  </si>
  <si>
    <t>ELBERON</t>
  </si>
  <si>
    <t>0344 0385 1300 1606</t>
  </si>
  <si>
    <t>800 N  BANNING                      BL</t>
  </si>
  <si>
    <t>0400 0416 0417 0342 0334 1822</t>
  </si>
  <si>
    <t>0344 1309 1822</t>
  </si>
  <si>
    <t>5400 S  VERMONT                      AV</t>
  </si>
  <si>
    <t>1300 N  POINSETTIA                   PL</t>
  </si>
  <si>
    <t>200 N  MYERS                        ST</t>
  </si>
  <si>
    <t>DISHONEST EMPLOYEE - GRAND THEFT</t>
  </si>
  <si>
    <t>2600    GREENFIELD                   AV</t>
  </si>
  <si>
    <t>0370 0354 0355 0342 0344 0432 0444 1309 1310</t>
  </si>
  <si>
    <t>1200    FIGUEROA                     PL</t>
  </si>
  <si>
    <t>0408 0416 0446 1813 2000 1309 0913 0602 1821</t>
  </si>
  <si>
    <t>1200 W  C                            ST</t>
  </si>
  <si>
    <t>2000 N  LAS PALMAS                   AV</t>
  </si>
  <si>
    <t>0329 0913 1300</t>
  </si>
  <si>
    <t>1600 W  MARTIN LUTHER KING JR        BL</t>
  </si>
  <si>
    <t>0913 0554 0400 1501</t>
  </si>
  <si>
    <t>2300    WARWICK                      AV</t>
  </si>
  <si>
    <t>0344 1822 0336</t>
  </si>
  <si>
    <t>1300    SAN PABLO                    ST</t>
  </si>
  <si>
    <t>3500 W  ADAMS                        BL</t>
  </si>
  <si>
    <t>2000 1814 1243 0913 0400 0416 0401 0419</t>
  </si>
  <si>
    <t>700 N  MISSION                      RD</t>
  </si>
  <si>
    <t>2000 0329 1307 1609 0913 1814 1402</t>
  </si>
  <si>
    <t>1822 0334 0416 0321 0421 0432 0400 2004 1218</t>
  </si>
  <si>
    <t>0344 1609 0329 0358 0375</t>
  </si>
  <si>
    <t>7500 N  SEPULVEDA                    BL</t>
  </si>
  <si>
    <t>0913 0562 2002 0419 0416 0400 0429 0602</t>
  </si>
  <si>
    <t>100 S  DILLON                       ST</t>
  </si>
  <si>
    <t>1700 W  85TH                         ST</t>
  </si>
  <si>
    <t>0443 1259</t>
  </si>
  <si>
    <t>3000    ROSALIND                     PL</t>
  </si>
  <si>
    <t>2800    GLENN                        AV</t>
  </si>
  <si>
    <t>1822 0344 0400 0416 0342 0916 0354 1310</t>
  </si>
  <si>
    <t>1212 0400 1822 0416</t>
  </si>
  <si>
    <t>0400 0552 1257 0416</t>
  </si>
  <si>
    <t>6500 N  SEPULVEDA                    BL</t>
  </si>
  <si>
    <t>0329 1300 1822 0910</t>
  </si>
  <si>
    <t>SAN VICENTE</t>
  </si>
  <si>
    <t>800 N  CROFT                        AV</t>
  </si>
  <si>
    <t>0344 0330 0354</t>
  </si>
  <si>
    <t>6000    FRANKLIN                     AV</t>
  </si>
  <si>
    <t>1500    DOGWOOD                      PL</t>
  </si>
  <si>
    <t>1402 0329 1414 1609 0321 0344</t>
  </si>
  <si>
    <t>600 S  HUDSON                       AV</t>
  </si>
  <si>
    <t>1822 0430 0342 1309 0906</t>
  </si>
  <si>
    <t>0701 0800 0100</t>
  </si>
  <si>
    <t>12000    RHODE ISLAND                 AV</t>
  </si>
  <si>
    <t>ST ANDREWS</t>
  </si>
  <si>
    <t>0416 1266 0305 1822</t>
  </si>
  <si>
    <t>1600    MICHAEL                      LN</t>
  </si>
  <si>
    <t>1822 0202 0334 0319 0432 0421</t>
  </si>
  <si>
    <t>1200 E  25TH                         ST</t>
  </si>
  <si>
    <t>800 S  PLYMOUTH                     BL</t>
  </si>
  <si>
    <t>2000 1243 1813 0913 1222 2007 0408 0340 0416 0446</t>
  </si>
  <si>
    <t>6500 S  VERMONT                      AV</t>
  </si>
  <si>
    <t>1307 0344 0329 1609 1822 1414</t>
  </si>
  <si>
    <t>1600    SANTEE                       ST</t>
  </si>
  <si>
    <t>4500    HOLLYWOOD                    BL</t>
  </si>
  <si>
    <t>0913 0421 0432 2021</t>
  </si>
  <si>
    <t>6000    5TH                          AV</t>
  </si>
  <si>
    <t>0561 0913 0444 0416</t>
  </si>
  <si>
    <t>5700    YOLANDA                      AV</t>
  </si>
  <si>
    <t>0917 0344 2004 2032 1822</t>
  </si>
  <si>
    <t>800 N  SPRING                       ST</t>
  </si>
  <si>
    <t>0416 0605</t>
  </si>
  <si>
    <t>DENVER</t>
  </si>
  <si>
    <t>0603 0344 0913 0337</t>
  </si>
  <si>
    <t>800 W  FLORENCE                     AV</t>
  </si>
  <si>
    <t>1300 0344 1307 1609 0329</t>
  </si>
  <si>
    <t>PORTIA                       ST</t>
  </si>
  <si>
    <t>3000    MOTOR                        AV</t>
  </si>
  <si>
    <t>CAMROSE</t>
  </si>
  <si>
    <t>1420 0344 1822 1307 0321</t>
  </si>
  <si>
    <t>1212 0416 0447 1822 1420</t>
  </si>
  <si>
    <t>0344 0355 0337 0302 0334 1310 0312 1822</t>
  </si>
  <si>
    <t>2100 W  6TH                          ST</t>
  </si>
  <si>
    <t>13100    VALLEY VISTA                 BL</t>
  </si>
  <si>
    <t>600 W  WASHINGTON                   BL</t>
  </si>
  <si>
    <t>1900 S  ORANGE                       DR</t>
  </si>
  <si>
    <t>TYRONE                       AV</t>
  </si>
  <si>
    <t>0913 0556 0443 2004</t>
  </si>
  <si>
    <t>2700    WABASH                       AV</t>
  </si>
  <si>
    <t>1407 1822 0216 1100 0430 1310 0334 0906</t>
  </si>
  <si>
    <t>0913 0361 0416 0446</t>
  </si>
  <si>
    <t>3100 W  27TH                         ST</t>
  </si>
  <si>
    <t>7400 W  HOLLYWOOD                    BL</t>
  </si>
  <si>
    <t>1200 N  BANNING                      BL</t>
  </si>
  <si>
    <t>2000 1814 0913 0408</t>
  </si>
  <si>
    <t>4200 S  FIGUEROA                     ST</t>
  </si>
  <si>
    <t>1414 1822 1606 0344</t>
  </si>
  <si>
    <t>1822 0377 2032 1606 0930 0344 1251</t>
  </si>
  <si>
    <t>6500 W  5TH                          ST</t>
  </si>
  <si>
    <t>BRUNSWICK</t>
  </si>
  <si>
    <t>0329 1307 1609 0342 1309 1822</t>
  </si>
  <si>
    <t>0325 0344 1236 0216 0207</t>
  </si>
  <si>
    <t>100 N  GAFFEY                       ST</t>
  </si>
  <si>
    <t>0329 0358 1420 1610</t>
  </si>
  <si>
    <t>1402 1407 1419 0421 0561</t>
  </si>
  <si>
    <t>100 W  78TH                         ST</t>
  </si>
  <si>
    <t>6000 W  OLYMPIC                      BL</t>
  </si>
  <si>
    <t>6700    DENSMORE                     AV</t>
  </si>
  <si>
    <t>1251 1258 0500 0515 2024 1822</t>
  </si>
  <si>
    <t>2038 0319 0913 1202</t>
  </si>
  <si>
    <t>1900 W  77TH                         ST</t>
  </si>
  <si>
    <t>OCEANVIEW                    AV</t>
  </si>
  <si>
    <t>1300 0329 0342 0913 1817 1310</t>
  </si>
  <si>
    <t>0450 1100 1309 1822</t>
  </si>
  <si>
    <t>1257 0400 1251 1822</t>
  </si>
  <si>
    <t>1500 S  MESA                         ST</t>
  </si>
  <si>
    <t>5900    AIRDROME                     ST</t>
  </si>
  <si>
    <t>1900 W  54TH                         ST</t>
  </si>
  <si>
    <t>0553 0444 0446</t>
  </si>
  <si>
    <t>2900 E  1ST                          ST</t>
  </si>
  <si>
    <t>0400 0416 0302 1822 1402</t>
  </si>
  <si>
    <t>0416 0417 1822</t>
  </si>
  <si>
    <t>0342 1309 1822 0344</t>
  </si>
  <si>
    <t>0342 0408 0416 0429 0432 0556 0913 0602 2002</t>
  </si>
  <si>
    <t>900 E  DENNI                        ST</t>
  </si>
  <si>
    <t>0400 2004 0445 1822</t>
  </si>
  <si>
    <t>600 N  MESA                         ST</t>
  </si>
  <si>
    <t>3400    CASITAS                      AV</t>
  </si>
  <si>
    <t>2024 1259 2000 0334 1814 0913</t>
  </si>
  <si>
    <t>255TH                        ST</t>
  </si>
  <si>
    <t>MARIGOLD                     AV</t>
  </si>
  <si>
    <t>0400 0344 1402 0907</t>
  </si>
  <si>
    <t>2100 S  COCHRAN                      AV</t>
  </si>
  <si>
    <t>300 W  SEPULVEDA                    ST</t>
  </si>
  <si>
    <t>0907 0344 2018 1020</t>
  </si>
  <si>
    <t>0344 1300 1606 1251</t>
  </si>
  <si>
    <t>1309 0342 0309 0302 0430 0906</t>
  </si>
  <si>
    <t>8900 S  HOBART                       BL</t>
  </si>
  <si>
    <t>1814 2038</t>
  </si>
  <si>
    <t>800    OCEANSIDE                    ST</t>
  </si>
  <si>
    <t>1822 0701 0800 0120 1202 0344</t>
  </si>
  <si>
    <t>1218 1822 0202 0334 0411 2033 2004 1402</t>
  </si>
  <si>
    <t>4600    SANTA MONICA                 BL</t>
  </si>
  <si>
    <t>1822 0394 0352 0344</t>
  </si>
  <si>
    <t>100 W  9TH                          ST</t>
  </si>
  <si>
    <t>BELOIT                       AV</t>
  </si>
  <si>
    <t>2000 0913 1243 1814 0400 0344 0448 0429 1402</t>
  </si>
  <si>
    <t>ROSALIND</t>
  </si>
  <si>
    <t>1822 1300 1601 1602 0329 0344 0352</t>
  </si>
  <si>
    <t>1500 N  LAUREL                       AV</t>
  </si>
  <si>
    <t>100 N  JUDGE JOHN AISO              ST</t>
  </si>
  <si>
    <t>1900 E  PACIFIC COAST                HY</t>
  </si>
  <si>
    <t>1100 1402 1419</t>
  </si>
  <si>
    <t>LONG BEACH</t>
  </si>
  <si>
    <t>48TH                         PL</t>
  </si>
  <si>
    <t>1202 0448 0522</t>
  </si>
  <si>
    <t>2000 1814 0913 0448 0419</t>
  </si>
  <si>
    <t>6400    CRENSHAW                     BL</t>
  </si>
  <si>
    <t>3900    LONGVIEW VALLEY              RD</t>
  </si>
  <si>
    <t>1218 1822 0344 0202 0319 0411</t>
  </si>
  <si>
    <t>1309 1310 1218 1817</t>
  </si>
  <si>
    <t>0913 0561 0416</t>
  </si>
  <si>
    <t>2900    HOLLISTER                    AV</t>
  </si>
  <si>
    <t>1402 0329 1414 1822</t>
  </si>
  <si>
    <t>400 E  3RD                          ST</t>
  </si>
  <si>
    <t>1100 S  SWALL                        DR</t>
  </si>
  <si>
    <t>0344 0216 0334 0337 1823 1309 1240 1215</t>
  </si>
  <si>
    <t>MCCLINTOCK                   AV</t>
  </si>
  <si>
    <t>0377 1300 0344 1606 1822</t>
  </si>
  <si>
    <t>BECKFORD                     AV</t>
  </si>
  <si>
    <t>0913 2038 1814</t>
  </si>
  <si>
    <t>6200    MENLO                        AV</t>
  </si>
  <si>
    <t>2000 0448 0913 1813 0444</t>
  </si>
  <si>
    <t>16900    BURBANK                      BL</t>
  </si>
  <si>
    <t>1200 W  69TH                         ST</t>
  </si>
  <si>
    <t>0305 0416 0446 1802</t>
  </si>
  <si>
    <t>3300    DERONDA                      DR</t>
  </si>
  <si>
    <t>17300 W  VENTURA                      BL</t>
  </si>
  <si>
    <t>0421 2004 0913</t>
  </si>
  <si>
    <t>1202 0100 0929 1822</t>
  </si>
  <si>
    <t>100    GRANVILLE                    AV</t>
  </si>
  <si>
    <t>2000 1814 0448 0416 0446 2004 1310 1300 0913</t>
  </si>
  <si>
    <t>1400 W  PICO                         BL</t>
  </si>
  <si>
    <t>0906 1309 0342 1822 0344 0337 0334 0432 0326</t>
  </si>
  <si>
    <t>KENT                         ST</t>
  </si>
  <si>
    <t>ROSEMONT                     AV</t>
  </si>
  <si>
    <t>1300    QUINTERO                     ST</t>
  </si>
  <si>
    <t>0325 0344 0378 0352 1822 1420 0216</t>
  </si>
  <si>
    <t>1601 0344 0321 1300</t>
  </si>
  <si>
    <t>0329 1822 0358 1607</t>
  </si>
  <si>
    <t>1300    WESTWOOD                     BL</t>
  </si>
  <si>
    <t>1202 1242 0561 0602 0416 0446 1309</t>
  </si>
  <si>
    <t>3400 W  78TH                         ST</t>
  </si>
  <si>
    <t>1100 W  54TH                         ST</t>
  </si>
  <si>
    <t>1402 0344 2004</t>
  </si>
  <si>
    <t>0329 0344 1607 0321 0352</t>
  </si>
  <si>
    <t>4100    FLOWER                       ST</t>
  </si>
  <si>
    <t>1000 W  85TH                         ST</t>
  </si>
  <si>
    <t>2400    SICHEL                       ST</t>
  </si>
  <si>
    <t>1501 0444 0432 1822</t>
  </si>
  <si>
    <t>100 N  MAPLETON                     DR</t>
  </si>
  <si>
    <t>1822 0344 0945</t>
  </si>
  <si>
    <t>0344 1602 1300 1309</t>
  </si>
  <si>
    <t>0448 0305 1822</t>
  </si>
  <si>
    <t>1700    WESTWOOD                     BL</t>
  </si>
  <si>
    <t>8500    MCKINLEY                     AV</t>
  </si>
  <si>
    <t>1200 E  20TH                         ST</t>
  </si>
  <si>
    <t>0500 1822 0400 0416</t>
  </si>
  <si>
    <t>2000 0913 1814 0416 0429 1309</t>
  </si>
  <si>
    <t>4000    PALMWOOD                     DR</t>
  </si>
  <si>
    <t>0344 0354 1026</t>
  </si>
  <si>
    <t>0329 1609 1307 0202 1822 1402 0345</t>
  </si>
  <si>
    <t>0319 0400 0408 0913</t>
  </si>
  <si>
    <t>400 S  BARRINGTON                   AV</t>
  </si>
  <si>
    <t>0344 0386 1202 1300</t>
  </si>
  <si>
    <t>0500 1259 0527</t>
  </si>
  <si>
    <t>2300 S  MARVIN                       AV</t>
  </si>
  <si>
    <t>0344 0397 1266</t>
  </si>
  <si>
    <t>1822 1609 0329 0344</t>
  </si>
  <si>
    <t>1000 S  LA CIENEGA                   BL</t>
  </si>
  <si>
    <t>0344 1605 1822 0352 0321</t>
  </si>
  <si>
    <t>7400    BOTHWELL                     RD</t>
  </si>
  <si>
    <t>1822 0935 0930 1300 0330</t>
  </si>
  <si>
    <t>TORRANCE                     BL</t>
  </si>
  <si>
    <t>0400 0416 1822 1501</t>
  </si>
  <si>
    <t>0344 1822 0377</t>
  </si>
  <si>
    <t>0344 1822 0377 0321</t>
  </si>
  <si>
    <t>0344 1606 1202</t>
  </si>
  <si>
    <t>1100    HYATT                        AV</t>
  </si>
  <si>
    <t>0416 1218 1813 2004 0448 2000 1414</t>
  </si>
  <si>
    <t>7000 N  SEPULVEDA                    BL</t>
  </si>
  <si>
    <t>300    KING                         AV</t>
  </si>
  <si>
    <t>1402 1822 0397 1602 0344</t>
  </si>
  <si>
    <t>4700    CATALPA                      ST</t>
  </si>
  <si>
    <t>0329 2004 0319 1822</t>
  </si>
  <si>
    <t>2500    GREENFIELD                   AV</t>
  </si>
  <si>
    <t>6300    COLDWATER CANYON             AV</t>
  </si>
  <si>
    <t>6100    BURWOOD                      AV</t>
  </si>
  <si>
    <t>11600    NEPTUNE                      AV</t>
  </si>
  <si>
    <t>0416 0400 0913</t>
  </si>
  <si>
    <t>1414 0344</t>
  </si>
  <si>
    <t>1822 0903 2053 1309 0421 0319 1528 2036</t>
  </si>
  <si>
    <t>4900    WILSHIRE                     BL</t>
  </si>
  <si>
    <t>0553 0416 1258 0913</t>
  </si>
  <si>
    <t>1100 N  CAHUENGA                     BL</t>
  </si>
  <si>
    <t>1206 1822 0400 0411 2033 0342</t>
  </si>
  <si>
    <t>3600 W  PICO                         BL</t>
  </si>
  <si>
    <t>1814 0334 0443</t>
  </si>
  <si>
    <t>0432 0913 1817</t>
  </si>
  <si>
    <t>1600    LEMOYNE                      ST</t>
  </si>
  <si>
    <t>2000 1814 0416 0329 2033 0913</t>
  </si>
  <si>
    <t>600 W  16TH                         ST</t>
  </si>
  <si>
    <t>1300    254TH                        ST</t>
  </si>
  <si>
    <t>2000 1813 0400</t>
  </si>
  <si>
    <t>1100    LEIGHTON                     AV</t>
  </si>
  <si>
    <t>0416 0329 0429 0340 0913 1202</t>
  </si>
  <si>
    <t>2100 W  29TH                         PL</t>
  </si>
  <si>
    <t>700 E  8TH                          ST</t>
  </si>
  <si>
    <t>2600 S  BENTLEY                      AV</t>
  </si>
  <si>
    <t>2000 1813</t>
  </si>
  <si>
    <t>5100 S  MAIN                         ST</t>
  </si>
  <si>
    <t>0913 0400 0416 0356 1814 2000</t>
  </si>
  <si>
    <t>1607 1822 1420</t>
  </si>
  <si>
    <t>1200 S  CORNING                      ST</t>
  </si>
  <si>
    <t>0377 0929 1822</t>
  </si>
  <si>
    <t>WEBSITE</t>
  </si>
  <si>
    <t>13700    LA MAIDA                     ST</t>
  </si>
  <si>
    <t>1822 0216 0448 0444 0421 0334 0450</t>
  </si>
  <si>
    <t>0913 1813 0344</t>
  </si>
  <si>
    <t>900 W  77TH                         ST</t>
  </si>
  <si>
    <t>0416 0305 0906 0344 0371 1822</t>
  </si>
  <si>
    <t>LONG BEACH                   AV</t>
  </si>
  <si>
    <t>0913 0603 0421 1222 0319</t>
  </si>
  <si>
    <t>2800    MACON                        ST</t>
  </si>
  <si>
    <t>0416 1822 1212 0447</t>
  </si>
  <si>
    <t>0913 2000 1814 0416 0447 2001</t>
  </si>
  <si>
    <t>1218 0416</t>
  </si>
  <si>
    <t>0419 0444 0913</t>
  </si>
  <si>
    <t>300 N  LAS CASAS                    AV</t>
  </si>
  <si>
    <t>1402 1822 0344 1420 0385</t>
  </si>
  <si>
    <t>19100    DELANO                       ST</t>
  </si>
  <si>
    <t>1000 E  34TH                         ST</t>
  </si>
  <si>
    <t>1814 0913 2000 1243 0401</t>
  </si>
  <si>
    <t>1202 1822 1206 0444 0429 0400 1218</t>
  </si>
  <si>
    <t>2028 0913 0325 0344 0378 0352 2021</t>
  </si>
  <si>
    <t>14400    HAYNES                       ST</t>
  </si>
  <si>
    <t>1202 1820 2001 0445 0429 0416 0913</t>
  </si>
  <si>
    <t>1259 1251 0342 1822 0346 0344</t>
  </si>
  <si>
    <t>1309 0342 0371 0444 0429 0416 0446 0326 1822</t>
  </si>
  <si>
    <t>W  65TH                         ST</t>
  </si>
  <si>
    <t>0400 0444 0429 2004 1822</t>
  </si>
  <si>
    <t>0104 0344 1822</t>
  </si>
  <si>
    <t>1822 2204 0344</t>
  </si>
  <si>
    <t>6000 S  FIGUEROA                     ST</t>
  </si>
  <si>
    <t>5900    COMEY                        AV</t>
  </si>
  <si>
    <t>0443 1501</t>
  </si>
  <si>
    <t>0443 0416 0400 2002 1206 0334 2021 0913</t>
  </si>
  <si>
    <t>19000    ARMINTA                      ST</t>
  </si>
  <si>
    <t>0906 1100 0329 1407 0302 1822</t>
  </si>
  <si>
    <t>4000 W  21ST                         ST</t>
  </si>
  <si>
    <t>2300 W  31ST                         ST</t>
  </si>
  <si>
    <t>1822 0344 1606 0352 1252</t>
  </si>
  <si>
    <t>1200    COURT                        ST</t>
  </si>
  <si>
    <t>2032 0344 1300 1309</t>
  </si>
  <si>
    <t>1100 N  GAFFEY                       ST</t>
  </si>
  <si>
    <t>CAMARILLO                    ST</t>
  </si>
  <si>
    <t>1601 0344 1300 1402</t>
  </si>
  <si>
    <t>2200 S  HARVARD                      BL</t>
  </si>
  <si>
    <t>0334 0431 2021 1309 0353 0305 1202 1822</t>
  </si>
  <si>
    <t>1300 S  DODSON                       AV</t>
  </si>
  <si>
    <t>3300 W  SUNSET                       BL</t>
  </si>
  <si>
    <t>0528 1822 1278 1300 0520 0529 0531</t>
  </si>
  <si>
    <t>6700    2ND                          AV</t>
  </si>
  <si>
    <t>0342 1822 0344 0416 0446 0370 0429</t>
  </si>
  <si>
    <t>900 S  BONNIE BRAE                  ST</t>
  </si>
  <si>
    <t>800    GRETNA GREEN                 WY</t>
  </si>
  <si>
    <t>1251 0527 0913 1402 1415</t>
  </si>
  <si>
    <t>1814 0416 0913</t>
  </si>
  <si>
    <t>6100    MYOSOTIS                     ST</t>
  </si>
  <si>
    <t>1822 1607 0344 1404</t>
  </si>
  <si>
    <t>6000    TOPEKA                       DR</t>
  </si>
  <si>
    <t>1607 0344 1822 1300 0352</t>
  </si>
  <si>
    <t>3700    CIMARRON                     ST</t>
  </si>
  <si>
    <t>1600 S  MAIN                         ST</t>
  </si>
  <si>
    <t>0913 0416 0446 0355 0342 0344 0370 2004 1218</t>
  </si>
  <si>
    <t>4400 S  FIGUEROA                     ST</t>
  </si>
  <si>
    <t>1822 1300 0344 1420</t>
  </si>
  <si>
    <t>18600    SATICOY                      ST</t>
  </si>
  <si>
    <t>1000 S  HOLT                         AV</t>
  </si>
  <si>
    <t>2200 N  BEACHWOOD                    DR</t>
  </si>
  <si>
    <t>1202 1606 0344 1822 1605</t>
  </si>
  <si>
    <t>0448 0416 0419 1259 0913 1817</t>
  </si>
  <si>
    <t>FOSTER HOME BOYS OR GIRLS*</t>
  </si>
  <si>
    <t>0527 0400 0536 0913</t>
  </si>
  <si>
    <t>0906 0342 1822 0371 0411 0334 0344 0370</t>
  </si>
  <si>
    <t>MC CLURE</t>
  </si>
  <si>
    <t>N  SAN FERNANDO                 RD</t>
  </si>
  <si>
    <t>MAYFIELD</t>
  </si>
  <si>
    <t>1202 0344 0377 1822</t>
  </si>
  <si>
    <t>0913 0359 0448 2043 0603 0400</t>
  </si>
  <si>
    <t>0421 0906 0913 2002 0371</t>
  </si>
  <si>
    <t>6200    HALBRENT                     AV</t>
  </si>
  <si>
    <t>1822 0394 0344</t>
  </si>
  <si>
    <t>PALMETTO</t>
  </si>
  <si>
    <t>1000    EL PASO                      DR</t>
  </si>
  <si>
    <t>1700 E  4TH                          ST</t>
  </si>
  <si>
    <t>1000    MCFARLAND                    AV</t>
  </si>
  <si>
    <t>1202 0202 1218 0445 0416 1822 2021</t>
  </si>
  <si>
    <t>12900    BURBANK                      BL</t>
  </si>
  <si>
    <t>0344 0327 0342 0325</t>
  </si>
  <si>
    <t>1402 0913 2002 0416 0417 0447 1266</t>
  </si>
  <si>
    <t>2400    DALY                         ST</t>
  </si>
  <si>
    <t>0100 0917 1257 1822</t>
  </si>
  <si>
    <t>0416 0913 0334 1817</t>
  </si>
  <si>
    <t>14100    MULHOLLAND                   DR</t>
  </si>
  <si>
    <t>1100    WILMINGTON                   BL</t>
  </si>
  <si>
    <t>0344 0385 1300 1822</t>
  </si>
  <si>
    <t>0416 1258 1251 0419 0602</t>
  </si>
  <si>
    <t>13500    VANOWEN                      ST</t>
  </si>
  <si>
    <t>2000 1241 0416 0446 0401 0913</t>
  </si>
  <si>
    <t>1822 1414 0329</t>
  </si>
  <si>
    <t>800 W  62ND                         ST</t>
  </si>
  <si>
    <t>1800    SILVERWOOD                   TR</t>
  </si>
  <si>
    <t>500 W  SANTA CRUZ                   ST</t>
  </si>
  <si>
    <t>OFARRELL                     ST</t>
  </si>
  <si>
    <t>1100 S  MOTT                         ST</t>
  </si>
  <si>
    <t>2000 0913 1814 0448 0421</t>
  </si>
  <si>
    <t>1500    WILDWOOD                     DR</t>
  </si>
  <si>
    <t>1400 N  FORMOSA                      AV</t>
  </si>
  <si>
    <t>900 S  LOS ANGELES                  ST</t>
  </si>
  <si>
    <t>0344 1601 0321 1275 0216</t>
  </si>
  <si>
    <t>16300    ROYAL HILLS                  DR</t>
  </si>
  <si>
    <t>1822 0342 0325 0344</t>
  </si>
  <si>
    <t>800 S  PALOS VERDES                 ST</t>
  </si>
  <si>
    <t>5800    PICKFORD                     ST</t>
  </si>
  <si>
    <t>7000    DENVER                       AV</t>
  </si>
  <si>
    <t>3300    LONDON                       ST</t>
  </si>
  <si>
    <t>3300    LIVONIA                      AV</t>
  </si>
  <si>
    <t>1100 W  PICO                         BL</t>
  </si>
  <si>
    <t>0344 1601 1236</t>
  </si>
  <si>
    <t>500 S  GAFFEY                       ST</t>
  </si>
  <si>
    <t>0342 1309 1822 0326 0344 0352 0336 0400</t>
  </si>
  <si>
    <t>WITMER                       ST</t>
  </si>
  <si>
    <t>0400 0342 0446 0429</t>
  </si>
  <si>
    <t>ROCHESTER                    AV</t>
  </si>
  <si>
    <t>WELLESLEY</t>
  </si>
  <si>
    <t>0329 1312 1309 0913</t>
  </si>
  <si>
    <t>9999 0910 2004 2028</t>
  </si>
  <si>
    <t>0913 1309 1817 0344 1202</t>
  </si>
  <si>
    <t>100    LUCAS                        AV</t>
  </si>
  <si>
    <t>0432 2036 2035 0903 0431 0319 0216 1822</t>
  </si>
  <si>
    <t>10800    LE CONTE                     AV</t>
  </si>
  <si>
    <t>0430 1822 0302 0906</t>
  </si>
  <si>
    <t>700 W  51ST                         ST</t>
  </si>
  <si>
    <t>0344 0305 0910</t>
  </si>
  <si>
    <t>0358 1302 1307 1609 0344 0377 1822</t>
  </si>
  <si>
    <t>0421 0603 1402 0913 1419 1407</t>
  </si>
  <si>
    <t>8100    GOULD                        AV</t>
  </si>
  <si>
    <t>300 S  MEDIO                        DR</t>
  </si>
  <si>
    <t>1501 1822 1300</t>
  </si>
  <si>
    <t>1000 S  SIERRA BONITA                AV</t>
  </si>
  <si>
    <t>0602 0913 0334 1402 0562</t>
  </si>
  <si>
    <t>0344 0378</t>
  </si>
  <si>
    <t>1200    MARINE                       AV</t>
  </si>
  <si>
    <t>0416 0910 1822</t>
  </si>
  <si>
    <t>ELMYRA</t>
  </si>
  <si>
    <t>2004 0528 1822 0344 0509</t>
  </si>
  <si>
    <t>6900    RESEDA                       BL</t>
  </si>
  <si>
    <t>0913 2000 1814 0408</t>
  </si>
  <si>
    <t>2400    POMEROY                      AV</t>
  </si>
  <si>
    <t>0321 0344 1607 0329 1822</t>
  </si>
  <si>
    <t>1501 1420 1822</t>
  </si>
  <si>
    <t>1200 S  LA BREA                      AV</t>
  </si>
  <si>
    <t>0913 2000 0416 0445 1814</t>
  </si>
  <si>
    <t>700 W  57TH                         ST</t>
  </si>
  <si>
    <t>1251 1258 0556 0510 0522</t>
  </si>
  <si>
    <t>3800    STEVELY                      AV</t>
  </si>
  <si>
    <t>1822 0344 0358 1609</t>
  </si>
  <si>
    <t>100 E  76TH                         ST</t>
  </si>
  <si>
    <t>1100 0430 0906 1270 1822 1402 1419</t>
  </si>
  <si>
    <t>CALZONA                      ST</t>
  </si>
  <si>
    <t>1900    VISTA DEL MAR                AV</t>
  </si>
  <si>
    <t>5300 W  9TH                          ST</t>
  </si>
  <si>
    <t>1822 0407 0910</t>
  </si>
  <si>
    <t>MTA - RED LINE - VERMONT/SANTA MONICA</t>
  </si>
  <si>
    <t>1822 1278 0449 0421 0371</t>
  </si>
  <si>
    <t>2000 1814 0913 0444 0408 1251 0429</t>
  </si>
  <si>
    <t>2200 S  SANTA FE                     AV</t>
  </si>
  <si>
    <t>1258 0401</t>
  </si>
  <si>
    <t>4000    GELBER                       PL</t>
  </si>
  <si>
    <t>2000 1813 0913 2021 0416 1821 1241</t>
  </si>
  <si>
    <t>3400 W  36TH                         ST</t>
  </si>
  <si>
    <t>400 S  FLOWER                       ST</t>
  </si>
  <si>
    <t>1300 1822 0344 0386 0930 1420</t>
  </si>
  <si>
    <t>17800    VENTURA                      BL</t>
  </si>
  <si>
    <t>0906 1402 1100 1300</t>
  </si>
  <si>
    <t>1202 0913 1820 0302 0334 0413 0500 1402 1415 1262</t>
  </si>
  <si>
    <t>MASSELIN                     AV</t>
  </si>
  <si>
    <t>0344 1817 2034 0913 0370</t>
  </si>
  <si>
    <t>1607 1609 0329 1202 1822</t>
  </si>
  <si>
    <t>WABASH</t>
  </si>
  <si>
    <t>SENTINEL</t>
  </si>
  <si>
    <t>1609 1822 0329 0352 1414 1307 0344</t>
  </si>
  <si>
    <t>1000 S  LOS ANGELES                  ST</t>
  </si>
  <si>
    <t>1822 1605 0344 1202</t>
  </si>
  <si>
    <t>0329 1307 1300</t>
  </si>
  <si>
    <t>200 E  AVENUE 39</t>
  </si>
  <si>
    <t>1822 1309 1300 0416 1271 0329</t>
  </si>
  <si>
    <t>900 W  34TH                         ST</t>
  </si>
  <si>
    <t>3200 N  KNOLL                        DR</t>
  </si>
  <si>
    <t>0385 0344 1822 1202</t>
  </si>
  <si>
    <t>3100    VERA                         AV</t>
  </si>
  <si>
    <t>238TH                        ST</t>
  </si>
  <si>
    <t>0444 0429 0445 0447 1202 1218 1237 0416 0319</t>
  </si>
  <si>
    <t>0344 0342 1309 1609</t>
  </si>
  <si>
    <t>300 N  FLORES                       ST</t>
  </si>
  <si>
    <t>1700    SAWTELLE                     BL</t>
  </si>
  <si>
    <t>0913 1307 0940</t>
  </si>
  <si>
    <t>1400 E  52ND                         ST</t>
  </si>
  <si>
    <t>0418 1822 1309 0429 1305 1000</t>
  </si>
  <si>
    <t>18TH</t>
  </si>
  <si>
    <t>0329 1300 1259 1251</t>
  </si>
  <si>
    <t>1609 0344 0329 1822 1307</t>
  </si>
  <si>
    <t>AVERY                        ST</t>
  </si>
  <si>
    <t>14600    SYLVAN                       ST</t>
  </si>
  <si>
    <t>1402 0907 1814 0429 0416 2000 2004 0913</t>
  </si>
  <si>
    <t>ARCADIA                      ST</t>
  </si>
  <si>
    <t>2600    MERCED                       ST</t>
  </si>
  <si>
    <t>900    MALTMAN                      AV</t>
  </si>
  <si>
    <t>3600    WHITTIER                     BL</t>
  </si>
  <si>
    <t>1822 0325 1020</t>
  </si>
  <si>
    <t>0913 0319 0400 0421 0443 1814</t>
  </si>
  <si>
    <t>0344 1601 0329 1822</t>
  </si>
  <si>
    <t>2700    GRAYSBY                      AV</t>
  </si>
  <si>
    <t>1900    GRACE                        AV</t>
  </si>
  <si>
    <t>0800 1900 0701 0344</t>
  </si>
  <si>
    <t>1501 1309</t>
  </si>
  <si>
    <t>2300 S  PALM GROVE                   AV</t>
  </si>
  <si>
    <t>1300 S  LOS ANGELES                  ST</t>
  </si>
  <si>
    <t>2700    GANAHL                       ST</t>
  </si>
  <si>
    <t>1606 0329 0344 0385 1300</t>
  </si>
  <si>
    <t>W  27TH                         ST</t>
  </si>
  <si>
    <t>S  HOBART                       BL</t>
  </si>
  <si>
    <t>1202 1822</t>
  </si>
  <si>
    <t>0913 0444</t>
  </si>
  <si>
    <t>3200    JOHNSTON                     ST</t>
  </si>
  <si>
    <t>38TH                         PL</t>
  </si>
  <si>
    <t>2058 1510 1822 1414 0910 0319 0446 0417 0400 0903</t>
  </si>
  <si>
    <t>MTA - EXPO LINE - EXPO/SEPULVEDA</t>
  </si>
  <si>
    <t>11200    EXPOSITION                   BL</t>
  </si>
  <si>
    <t>1242 1202 0602 0561 0329</t>
  </si>
  <si>
    <t>5400    CRENSHAW                     BL</t>
  </si>
  <si>
    <t>600 S  SAINT LOUIS                  ST</t>
  </si>
  <si>
    <t>ELECTRONICS STORE (IE:RADIO SHACK, ETC.)</t>
  </si>
  <si>
    <t>1700 S  ORANGE GROVE                 AV</t>
  </si>
  <si>
    <t>0416 0334 1813 1243 1309 2000 0913 1814</t>
  </si>
  <si>
    <t>PACIFIC</t>
  </si>
  <si>
    <t>3900 S  FIGUEROA                     ST</t>
  </si>
  <si>
    <t>400 W  5TH                          ST</t>
  </si>
  <si>
    <t>0377 0930 0929 1822</t>
  </si>
  <si>
    <t>1600 N  AVENUE 55</t>
  </si>
  <si>
    <t>300 W  MANCHESTER                   AV</t>
  </si>
  <si>
    <t>1822 0342 0344 0448 1309 0305 0326</t>
  </si>
  <si>
    <t>0329 1307 1609 0344</t>
  </si>
  <si>
    <t>ROBINSON                     ST</t>
  </si>
  <si>
    <t>ELLSWORTH                    ST</t>
  </si>
  <si>
    <t>1202 1606 1300 0344 1402</t>
  </si>
  <si>
    <t>1400 W  9TH                          ST</t>
  </si>
  <si>
    <t>0377 0910</t>
  </si>
  <si>
    <t>600    TRACTION                     AV</t>
  </si>
  <si>
    <t>0329 0562</t>
  </si>
  <si>
    <t>0345 1218 1822 0416 2060 0400</t>
  </si>
  <si>
    <t>0329 0344 1612 1402 1822 1300 1403</t>
  </si>
  <si>
    <t>0334 0432 1822</t>
  </si>
  <si>
    <t>31ST                         ST</t>
  </si>
  <si>
    <t>0416 1019 2004 0329 1300 0202 1822</t>
  </si>
  <si>
    <t>17700    BURBANK                      BL</t>
  </si>
  <si>
    <t>0906 1309 1100 1407 2047 1822 0430 2033 0309 0334</t>
  </si>
  <si>
    <t>14700    FRIAR                        ST</t>
  </si>
  <si>
    <t>300 N  GENESEE                      AV</t>
  </si>
  <si>
    <t>0329 1100 1822</t>
  </si>
  <si>
    <t>900    NICHOLSON                    AV</t>
  </si>
  <si>
    <t>0605 1822 1309 1310 0342 0853</t>
  </si>
  <si>
    <t>HECKLER &amp; KOCH 93 SEMIAUTOMATIC ASSAULT RIFLE</t>
  </si>
  <si>
    <t>6300    BERTRAND                     AV</t>
  </si>
  <si>
    <t>3300 S  CENTRAL                      AV</t>
  </si>
  <si>
    <t>0321 0344 1822 0216 1606 0352 0325 1420</t>
  </si>
  <si>
    <t>1822 0344 1601</t>
  </si>
  <si>
    <t>0930 0929 0922</t>
  </si>
  <si>
    <t>2400    MARATHON                     ST</t>
  </si>
  <si>
    <t>1309 1822</t>
  </si>
  <si>
    <t>2033 1822 0344 0400 0416 0417 0429 0906</t>
  </si>
  <si>
    <t>2004 1212 0416 1822 0910</t>
  </si>
  <si>
    <t>0400 0448</t>
  </si>
  <si>
    <t>100 N  SOTO                         ST</t>
  </si>
  <si>
    <t>0554 0432 0443 2021 1202</t>
  </si>
  <si>
    <t>0555 0913</t>
  </si>
  <si>
    <t>1700 W  49TH                         ST</t>
  </si>
  <si>
    <t>2800    BUDAU                        AV</t>
  </si>
  <si>
    <t>0314 0358 2034 1609</t>
  </si>
  <si>
    <t>1600    OAKHORNE                     DR</t>
  </si>
  <si>
    <t>2000 0913 1813 0400 1210</t>
  </si>
  <si>
    <t>1900    PARK                         AV</t>
  </si>
  <si>
    <t>1218 0416 0446</t>
  </si>
  <si>
    <t>1300 0344 0377 1822 1601 0386</t>
  </si>
  <si>
    <t>1822 0216 0528 1300</t>
  </si>
  <si>
    <t>HASKELL</t>
  </si>
  <si>
    <t>1822 1309 0344 1275 1202</t>
  </si>
  <si>
    <t>15900    BLYTHE                       ST</t>
  </si>
  <si>
    <t>15600 W  VENTURA                      BL</t>
  </si>
  <si>
    <t>N  VIRGIL</t>
  </si>
  <si>
    <t>1822 0431 1309</t>
  </si>
  <si>
    <t>6500    CRENSHAW                     BL</t>
  </si>
  <si>
    <t>3100 S  LA CIENEGA                   BL</t>
  </si>
  <si>
    <t>300 N  BREED                        ST</t>
  </si>
  <si>
    <t>0344 0342 0202 1309</t>
  </si>
  <si>
    <t>0421 1419 1407 0312 1309 2038 0334 1402</t>
  </si>
  <si>
    <t>2000    2ND                          AV</t>
  </si>
  <si>
    <t>14100    VICTORY                      BL</t>
  </si>
  <si>
    <t>5700    TOPEKA                       DR</t>
  </si>
  <si>
    <t>14000    VICTORY                      BL</t>
  </si>
  <si>
    <t>1900 N  HIGHLAND                     AV</t>
  </si>
  <si>
    <t>0329 0311 1402 0906 2004</t>
  </si>
  <si>
    <t>1800    PASEO RANCHO CASTILLA</t>
  </si>
  <si>
    <t>1402 0400 0411 1822 1218</t>
  </si>
  <si>
    <t>0602 0329 0369 0913 0554 1307</t>
  </si>
  <si>
    <t>1600    OAK                          ST</t>
  </si>
  <si>
    <t>MONTE VISTA                  AV</t>
  </si>
  <si>
    <t>AVENUE 51</t>
  </si>
  <si>
    <t>2000 0416 1414 1814 0447 0421 0913</t>
  </si>
  <si>
    <t>EMELITA</t>
  </si>
  <si>
    <t>0400 0329 2004 1822</t>
  </si>
  <si>
    <t>2038 0329 1300 0400 0319 1402 0913 0334</t>
  </si>
  <si>
    <t>1300 0344 1606 1822</t>
  </si>
  <si>
    <t>3400    GIBRALTAR                    AV</t>
  </si>
  <si>
    <t>0377 2004 1822 1402</t>
  </si>
  <si>
    <t>OAKWOOD</t>
  </si>
  <si>
    <t>2000 0416 0419 1310 1414 1814 0913 0446</t>
  </si>
  <si>
    <t>600 N  AVALON                       BL</t>
  </si>
  <si>
    <t>0910 1218 1822 0416 0344 0429</t>
  </si>
  <si>
    <t>1300 0321 1307 0344</t>
  </si>
  <si>
    <t>1500 N  ALEXANDRIA                   AV</t>
  </si>
  <si>
    <t>0329 0361 0913</t>
  </si>
  <si>
    <t>6600 S  DENKER                       AV</t>
  </si>
  <si>
    <t>0344 0321 0329 1607 1822 0352 1420 0382</t>
  </si>
  <si>
    <t>0553 2021 0419 0400 0448 0416</t>
  </si>
  <si>
    <t>4600    VIA APUESTA</t>
  </si>
  <si>
    <t>0533 0500 1259 1251 1276</t>
  </si>
  <si>
    <t>1300 1420 1606 0344</t>
  </si>
  <si>
    <t>TOW YARD*</t>
  </si>
  <si>
    <t>7800    BURNET                       AV</t>
  </si>
  <si>
    <t>2000 1309 1310 1813 1814 0913 0416</t>
  </si>
  <si>
    <t>100 S  SPRING                       ST</t>
  </si>
  <si>
    <t>0913 1821 2038</t>
  </si>
  <si>
    <t>5400    VIRGINIA                     AV</t>
  </si>
  <si>
    <t>0913 0603 0416</t>
  </si>
  <si>
    <t>6600    NESTLE                       AV</t>
  </si>
  <si>
    <t>1307 0344 1609 1822</t>
  </si>
  <si>
    <t>0913 1814 2003 2000</t>
  </si>
  <si>
    <t>6800    YOLANDA                      AV</t>
  </si>
  <si>
    <t>0319 0421 0913</t>
  </si>
  <si>
    <t>4600 W  63RD                         ST</t>
  </si>
  <si>
    <t>2000 1813 0913 2004 0408 0416 0446</t>
  </si>
  <si>
    <t>6200 S  HOOVER                       ST</t>
  </si>
  <si>
    <t>1402 0342 1309 0216 0416 0334 0400 1822 1814</t>
  </si>
  <si>
    <t>2000 0913 2004 1814</t>
  </si>
  <si>
    <t>200 E  53RD                         ST</t>
  </si>
  <si>
    <t>1803 0382 0913</t>
  </si>
  <si>
    <t>4100    VENICE                       BL</t>
  </si>
  <si>
    <t>1202 0100 1822</t>
  </si>
  <si>
    <t>1800 S  BEVERLY GLEN                 BL</t>
  </si>
  <si>
    <t>INEZ</t>
  </si>
  <si>
    <t>HOLLENBECK</t>
  </si>
  <si>
    <t>1822 0443 1420</t>
  </si>
  <si>
    <t>0344 1609 1822 1300</t>
  </si>
  <si>
    <t>5000    6TH                          AV</t>
  </si>
  <si>
    <t>0533 0527 1259 1276 0913 1814</t>
  </si>
  <si>
    <t>1300    ANAHEIM                      ST</t>
  </si>
  <si>
    <t>0416 0552 0913 1257</t>
  </si>
  <si>
    <t>0344 1218 1822 2032</t>
  </si>
  <si>
    <t>2000 0400 1813 0913 0444 0408 1414</t>
  </si>
  <si>
    <t>16000    WOODVALE                     RD</t>
  </si>
  <si>
    <t>1822 0923</t>
  </si>
  <si>
    <t>700 W  SLAUSON                      AV</t>
  </si>
  <si>
    <t>0358 0329 0344 1609</t>
  </si>
  <si>
    <t>VISION CARE FACILITY*</t>
  </si>
  <si>
    <t>14500    HAYNES                       ST</t>
  </si>
  <si>
    <t>1206 1420 1218 2004 0913 0334</t>
  </si>
  <si>
    <t>1310 0329 1307</t>
  </si>
  <si>
    <t>0344 1251 1307 0321 1609</t>
  </si>
  <si>
    <t>1100 W  JEFFERSON                    BL</t>
  </si>
  <si>
    <t>1501 1202 1822</t>
  </si>
  <si>
    <t>1600 N  AMALFI                       DR</t>
  </si>
  <si>
    <t>2000 0444 0416 0408 1814</t>
  </si>
  <si>
    <t>500 E  5TH                          ST</t>
  </si>
  <si>
    <t>0104 0325 0378 1822</t>
  </si>
  <si>
    <t>0416 1822 2049 2051 0342 0910 0853</t>
  </si>
  <si>
    <t>0416 0913 1259 2034 1501 0906</t>
  </si>
  <si>
    <t>7800    MELROSE                      AV</t>
  </si>
  <si>
    <t>0344 0378 0334 0421 0443 0913 0945 1420 1414 2004</t>
  </si>
  <si>
    <t>1822 0416 1310</t>
  </si>
  <si>
    <t>6200    WOODLEY                      AV</t>
  </si>
  <si>
    <t>0209 0216 0302 0334 1300 1309 1822</t>
  </si>
  <si>
    <t>1814 0522 1262 0515 0913 2034</t>
  </si>
  <si>
    <t>0913 0416 0429 1309</t>
  </si>
  <si>
    <t>500    KING                         AV</t>
  </si>
  <si>
    <t>5500    NAGLE                        AV</t>
  </si>
  <si>
    <t>1402 2004 0917 0913 0444 0416</t>
  </si>
  <si>
    <t>1414 0358 1607 0344</t>
  </si>
  <si>
    <t>14100    BURBANK                      BL</t>
  </si>
  <si>
    <t>0344 1605 0352 1822 1300</t>
  </si>
  <si>
    <t>1822 0450 1402</t>
  </si>
  <si>
    <t>2500    GRIFFITH PARK                BL</t>
  </si>
  <si>
    <t>5400    HALBRENT                     AV</t>
  </si>
  <si>
    <t>4600 S  HUNTINGTON                   DR</t>
  </si>
  <si>
    <t>0913 0344 0444 1402</t>
  </si>
  <si>
    <t>1822 0443 0906</t>
  </si>
  <si>
    <t>2100 E  7TH                          ST</t>
  </si>
  <si>
    <t>0342 0216 0429 1309 0390 1822 0344</t>
  </si>
  <si>
    <t>1300    PLAZA DEL SOL</t>
  </si>
  <si>
    <t>1822 0416 0445</t>
  </si>
  <si>
    <t>EXPLOXIVE DEVICE</t>
  </si>
  <si>
    <t>0344 0400</t>
  </si>
  <si>
    <t>100 N  CROFT                        AV</t>
  </si>
  <si>
    <t>3500    LONDON                       ST</t>
  </si>
  <si>
    <t>18400 S  WESTERN                      AV</t>
  </si>
  <si>
    <t>1420 1608 1822 0209</t>
  </si>
  <si>
    <t>1402 0445 0913 0603 2021</t>
  </si>
  <si>
    <t>14200    SYLVAN                       ST</t>
  </si>
  <si>
    <t>4000    EAGLE ROCK                   BL</t>
  </si>
  <si>
    <t>5800    GREGORY                      AV</t>
  </si>
  <si>
    <t>0319 0913 2001 1236 0601 0359 0447</t>
  </si>
  <si>
    <t>2004 0321 0344 1402 1607 0358 1420 1414</t>
  </si>
  <si>
    <t>2000 1814 0408 1300</t>
  </si>
  <si>
    <t>VETERAN                      AV</t>
  </si>
  <si>
    <t>4900    SAN FERNANDO                 RD</t>
  </si>
  <si>
    <t>0411 1206 0553 0408</t>
  </si>
  <si>
    <t>0344 1609 1307 1822 0329</t>
  </si>
  <si>
    <t>0334 0913 0603</t>
  </si>
  <si>
    <t>300 E  85TH                         ST</t>
  </si>
  <si>
    <t>1407 1419 1822 1402 1100 1309 0342 0216 0906 0853</t>
  </si>
  <si>
    <t>2000 0408 0400 0416 1813 0444 0913</t>
  </si>
  <si>
    <t>200 S  RENO                         ST</t>
  </si>
  <si>
    <t>0913 1813 2000 0416 1222 2007 0448 1300</t>
  </si>
  <si>
    <t>2400    WILSHIRE                     BL</t>
  </si>
  <si>
    <t>1307 0344 0358</t>
  </si>
  <si>
    <t>1500    EWING                        ST</t>
  </si>
  <si>
    <t>1100 0913 1309 0309 0329 1307 0421 0319 0302 0450</t>
  </si>
  <si>
    <t>6400 S  VERMONT                      AV</t>
  </si>
  <si>
    <t>1309 1310 0400 0421 1822</t>
  </si>
  <si>
    <t>4400 N  FIGUEROA                     ST</t>
  </si>
  <si>
    <t>1300 0344 0329 1307</t>
  </si>
  <si>
    <t>300 E  52ND                         ST</t>
  </si>
  <si>
    <t>0356 0400 0416 1822</t>
  </si>
  <si>
    <t>2000    SAWTELLE                     BL</t>
  </si>
  <si>
    <t>1822 0329 1609 1307 0344</t>
  </si>
  <si>
    <t>0329 0344 1609 1307</t>
  </si>
  <si>
    <t>GRAND VIEW                   AV</t>
  </si>
  <si>
    <t>OCEAN VIEW                   AV</t>
  </si>
  <si>
    <t>1202 1822 1268 0344</t>
  </si>
  <si>
    <t>0913 1810 0448</t>
  </si>
  <si>
    <t>200 N  BENTON                       WY</t>
  </si>
  <si>
    <t>1822 2004 1402 0356 0416 0445 0359 0446</t>
  </si>
  <si>
    <t>HYATT                        AV</t>
  </si>
  <si>
    <t>YOUNG                        ST</t>
  </si>
  <si>
    <t>2002 1206 0419 0444 0416 2000 1813 0401 0913</t>
  </si>
  <si>
    <t>4000 W  MELROSE                      AV</t>
  </si>
  <si>
    <t>SYLVAN</t>
  </si>
  <si>
    <t>0334 0342 0432 1252 1402 1419 2021 1822</t>
  </si>
  <si>
    <t>0602 1402 1206 0561 0334 0411 0913</t>
  </si>
  <si>
    <t>0930 1822 1300</t>
  </si>
  <si>
    <t>0361 0400 0444 0913</t>
  </si>
  <si>
    <t>1600 W  89TH                         ST</t>
  </si>
  <si>
    <t>0334 0337</t>
  </si>
  <si>
    <t>300 N  SIERRA BONITA                AV</t>
  </si>
  <si>
    <t>2600    PENNSYLVANIA                 AV</t>
  </si>
  <si>
    <t>1500 W  28TH                         ST</t>
  </si>
  <si>
    <t>1307 0358 1300 0344</t>
  </si>
  <si>
    <t>14500    MARGATE                      ST</t>
  </si>
  <si>
    <t>300 S  AVENUE 60</t>
  </si>
  <si>
    <t>0416 1300</t>
  </si>
  <si>
    <t>1100 1822 0430 1309 1313 0329 1402 1407 0906</t>
  </si>
  <si>
    <t>0342 0400 0416 0417 0429 1822</t>
  </si>
  <si>
    <t>1300 N  WESTERN                      AV</t>
  </si>
  <si>
    <t>8500 S  CENTRAL                      AV</t>
  </si>
  <si>
    <t>2000    BELOIT                       AV</t>
  </si>
  <si>
    <t>1200    DEVON                        AV</t>
  </si>
  <si>
    <t>1500 W  84TH                         ST</t>
  </si>
  <si>
    <t>0329 1822 2004 1202</t>
  </si>
  <si>
    <t>1600 W  254TH                        ST</t>
  </si>
  <si>
    <t>1202 1822 0342 0370 0416 0429 0400</t>
  </si>
  <si>
    <t>0344 1606 1300</t>
  </si>
  <si>
    <t>3300    TYBURN                       ST</t>
  </si>
  <si>
    <t>1822 1316 0444 0947 0916</t>
  </si>
  <si>
    <t>1202 0913 0602 0562 2002 0416 0444</t>
  </si>
  <si>
    <t>0334 1402 0913 1414 1310 2024</t>
  </si>
  <si>
    <t>VENTURA CANYON</t>
  </si>
  <si>
    <t>RAND</t>
  </si>
  <si>
    <t>1200 S  ALFRED                       ST</t>
  </si>
  <si>
    <t>900    TEAKWOOD                     RD</t>
  </si>
  <si>
    <t>2004 0400 0421 0416 0417 0444 0429 1822</t>
  </si>
  <si>
    <t>BERENDO</t>
  </si>
  <si>
    <t>0913 0329 2002</t>
  </si>
  <si>
    <t>4700 S  NORMANDIE                    AV</t>
  </si>
  <si>
    <t>4100    BERENICE                     AV</t>
  </si>
  <si>
    <t>0324 1402</t>
  </si>
  <si>
    <t>9600    CRESTA                       DR</t>
  </si>
  <si>
    <t>0358 1609 0344 1822 1275</t>
  </si>
  <si>
    <t>1200    ROBERTO                      LN</t>
  </si>
  <si>
    <t>0913 2000 0432 0443 1813 2029</t>
  </si>
  <si>
    <t>500    NEVA                         PL</t>
  </si>
  <si>
    <t>W  AVENUE 41</t>
  </si>
  <si>
    <t>GLENALBYN                    DR</t>
  </si>
  <si>
    <t>1602 1218 0344 1601</t>
  </si>
  <si>
    <t>6600    WILSHIRE                     BL</t>
  </si>
  <si>
    <t>0344 0701 0800 1202 1822</t>
  </si>
  <si>
    <t>4300    BRIGHTON                     AV</t>
  </si>
  <si>
    <t>7400 S  VERMONT                      AV</t>
  </si>
  <si>
    <t>0906 0334 0337 2004 1822 0449 0359 0387 0104 1402</t>
  </si>
  <si>
    <t>1822 1100 0334 0450 1309 0302</t>
  </si>
  <si>
    <t>4800    11TH                         AV</t>
  </si>
  <si>
    <t>3500    COPELAND                     PL</t>
  </si>
  <si>
    <t>1822 1601 0344 0321 0352</t>
  </si>
  <si>
    <t>2800    BEVERLY                      BL</t>
  </si>
  <si>
    <t>1218 1605 1822 2034 1420 0344</t>
  </si>
  <si>
    <t>0450 1822</t>
  </si>
  <si>
    <t>FRESNO</t>
  </si>
  <si>
    <t>OREGON</t>
  </si>
  <si>
    <t>1409 1815 0216 0325 0408 0342 0945 1309 0104 1822</t>
  </si>
  <si>
    <t>2900    CRENSHAW                     BL</t>
  </si>
  <si>
    <t>2000 1814 0416 0446 1251 0913</t>
  </si>
  <si>
    <t>3800    LOCKLAND                     DR</t>
  </si>
  <si>
    <t>6200    LONGRIDGE                    AV</t>
  </si>
  <si>
    <t>0358 1605 1414 1420 0344</t>
  </si>
  <si>
    <t>5100    COLDWATER CANYON             AV</t>
  </si>
  <si>
    <t>1266 0416 0445 2004 2001 1402</t>
  </si>
  <si>
    <t>6000    CADILLAC                     AV</t>
  </si>
  <si>
    <t>1309 0329 0913</t>
  </si>
  <si>
    <t>0400 0444 0432 0421 1822</t>
  </si>
  <si>
    <t>7000    ROMAINE                      ST</t>
  </si>
  <si>
    <t>3900    COLLIS                       AV</t>
  </si>
  <si>
    <t>0913 2002 1206 2000 1821 0416 0446 0408 0443 0421</t>
  </si>
  <si>
    <t>KINGSLEY</t>
  </si>
  <si>
    <t>1402 1822 0344 1609 1414 1300</t>
  </si>
  <si>
    <t>0344 0352 0394</t>
  </si>
  <si>
    <t>0913 0359 0432 0443 1906 0319</t>
  </si>
  <si>
    <t>3600    3RD                          AV</t>
  </si>
  <si>
    <t>0334 0432 0603 1218 0913</t>
  </si>
  <si>
    <t>0344 1300 1606 1420</t>
  </si>
  <si>
    <t>4700    VENTURA CANYON               AV</t>
  </si>
  <si>
    <t>1601 0329 0344</t>
  </si>
  <si>
    <t>3600 W  MARTIN LUTHER KING JR        BL</t>
  </si>
  <si>
    <t>2000 0400 0408 1814 0913</t>
  </si>
  <si>
    <t>800 W  61ST                         ST</t>
  </si>
  <si>
    <t>2000 1402 1814 0913 0400 0429</t>
  </si>
  <si>
    <t>4800    EDISON                       ST</t>
  </si>
  <si>
    <t>0400 0429 0913</t>
  </si>
  <si>
    <t>1822 1218 0430 1501 1100</t>
  </si>
  <si>
    <t>41ST                         PL</t>
  </si>
  <si>
    <t>6400 S  VAN NESS                     AV</t>
  </si>
  <si>
    <t>1822 0344 1606 0100 0202 0209</t>
  </si>
  <si>
    <t>1500    PIZARRO                      ST</t>
  </si>
  <si>
    <t>100 S  ARDEN                        BL</t>
  </si>
  <si>
    <t>1609 0329 0104 0325 0321 0216 0202</t>
  </si>
  <si>
    <t>3900    MANDEVILLE CANYON            RD</t>
  </si>
  <si>
    <t>1822 0334 0906 0852</t>
  </si>
  <si>
    <t>300 E  51ST                         ST</t>
  </si>
  <si>
    <t>0416 1822 2004</t>
  </si>
  <si>
    <t>1000 S  BEDFORD                      DR</t>
  </si>
  <si>
    <t>1822 1606 1300 0321</t>
  </si>
  <si>
    <t>1822 0421 0422 1236 0601 1912</t>
  </si>
  <si>
    <t>1800 W  35TH                         ST</t>
  </si>
  <si>
    <t>0444 0400</t>
  </si>
  <si>
    <t>3300    BAGLEY                       AV</t>
  </si>
  <si>
    <t>1822 0445 0432 2001</t>
  </si>
  <si>
    <t>600 N  WESTMORELAND                 AV</t>
  </si>
  <si>
    <t>2000 1814 0416 0445 0913</t>
  </si>
  <si>
    <t>1822 1266 0400 0416 1202</t>
  </si>
  <si>
    <t>0344 0321 1420</t>
  </si>
  <si>
    <t>13600    RIVERSIDE                    DR</t>
  </si>
  <si>
    <t>6000    LEXINGTON                    AV</t>
  </si>
  <si>
    <t>300 N  OGDEN                        DR</t>
  </si>
  <si>
    <t>200 E  81ST                         ST</t>
  </si>
  <si>
    <t>2000 1814 0334 1402 1243 0913</t>
  </si>
  <si>
    <t>DETROIT</t>
  </si>
  <si>
    <t>0913 0334 0443 1258 2024</t>
  </si>
  <si>
    <t>1822 0344 2032 1202</t>
  </si>
  <si>
    <t>6700    RESEDA                       BL</t>
  </si>
  <si>
    <t>0913 0400 0444 0429 0408 1814 2000 0329</t>
  </si>
  <si>
    <t>1814 0400 0416 2000 1813 0913</t>
  </si>
  <si>
    <t>0334 1822 0361</t>
  </si>
  <si>
    <t>300 W  82ND                         ST</t>
  </si>
  <si>
    <t>1400    ARMACOST                     AV</t>
  </si>
  <si>
    <t>2000 1241 1814 0408 0416 0913</t>
  </si>
  <si>
    <t>1202 0603 2038</t>
  </si>
  <si>
    <t>6700    FOUNTAIN                     AV</t>
  </si>
  <si>
    <t>0432 1822 0443</t>
  </si>
  <si>
    <t>6100    10TH                         AV</t>
  </si>
  <si>
    <t>2200 W  26TH                         PL</t>
  </si>
  <si>
    <t>1822 1259 0334 0302 0355</t>
  </si>
  <si>
    <t>2014 0344 1822 1300</t>
  </si>
  <si>
    <t>1600 W  57TH                         ST</t>
  </si>
  <si>
    <t>TRASH CAN/TRASH DUMPSTER</t>
  </si>
  <si>
    <t>0380 0344 1822</t>
  </si>
  <si>
    <t>0334 0443 0312 1822</t>
  </si>
  <si>
    <t>W  52ND                         ST</t>
  </si>
  <si>
    <t>0344 0400 0416 0945 1822</t>
  </si>
  <si>
    <t>5500    YOLANDA                      AV</t>
  </si>
  <si>
    <t>THREATENING PHONE CALLS/LETTERS</t>
  </si>
  <si>
    <t>1309 0913 0432 0443</t>
  </si>
  <si>
    <t>0913 1823 1415 0519 1402 0533 0541</t>
  </si>
  <si>
    <t>1817 0500 0512 0400</t>
  </si>
  <si>
    <t>2000 1814 0416 0444</t>
  </si>
  <si>
    <t>0417 2024 1259 2033 1824 0913</t>
  </si>
  <si>
    <t>300    LUCAS                        AV</t>
  </si>
  <si>
    <t>0329 0913 1300 1309</t>
  </si>
  <si>
    <t>3700    SUTRO                        AV</t>
  </si>
  <si>
    <t>1803 0344 0924</t>
  </si>
  <si>
    <t>1200 E  6TH                          ST</t>
  </si>
  <si>
    <t>1822 0930 0928 0100</t>
  </si>
  <si>
    <t>0400 0444 0601 1822</t>
  </si>
  <si>
    <t>5800 N  FIGUEROA                     ST</t>
  </si>
  <si>
    <t>69TH                         ST</t>
  </si>
  <si>
    <t>900 E  3RD                          ST</t>
  </si>
  <si>
    <t>6100 S  MAIN                         ST</t>
  </si>
  <si>
    <t>1822 1407 1100 1402</t>
  </si>
  <si>
    <t>2700 S  HARVARD                      BL</t>
  </si>
  <si>
    <t>1218 0444 1814 2000 0913</t>
  </si>
  <si>
    <t>5900    YORK                         BL</t>
  </si>
  <si>
    <t>0908 0913 1820 0500</t>
  </si>
  <si>
    <t>0446 0416 0417 1300 1402 0368</t>
  </si>
  <si>
    <t>SPENCE</t>
  </si>
  <si>
    <t>0930 1822 0100</t>
  </si>
  <si>
    <t>800 N  HOOVER                       ST</t>
  </si>
  <si>
    <t>0361 2038 0216</t>
  </si>
  <si>
    <t>2800    12TH                         AV</t>
  </si>
  <si>
    <t>0416 1309 1822 0446 1310</t>
  </si>
  <si>
    <t>41ST                         DR</t>
  </si>
  <si>
    <t>0329 0913 0408 0429 0554 0319 0416 1307 0602 2002</t>
  </si>
  <si>
    <t>17900    VALLEY VISTA                 BL</t>
  </si>
  <si>
    <t>0334 0429 0432 0448 0515 0527 0537 1409 1415 1822</t>
  </si>
  <si>
    <t>5200 W  JEFFERSON                    BL</t>
  </si>
  <si>
    <t>0325 0104 0945 0446</t>
  </si>
  <si>
    <t>1307 1822 0329 0344 1609</t>
  </si>
  <si>
    <t>0329 0913 1310 2000 1814</t>
  </si>
  <si>
    <t>700 W  41ST                         ST</t>
  </si>
  <si>
    <t>0416 0342 0329 1307 1822</t>
  </si>
  <si>
    <t>2000 1814 0913 0344</t>
  </si>
  <si>
    <t>1900    MCGARRY                      ST</t>
  </si>
  <si>
    <t>0344 1609 1414</t>
  </si>
  <si>
    <t>1822 0421 1501</t>
  </si>
  <si>
    <t>3200    CANYON                       DR</t>
  </si>
  <si>
    <t>0411 0355 0342 1822 0432 0216 0416 0906 1816</t>
  </si>
  <si>
    <t>0329 1307 1609 0344 1601</t>
  </si>
  <si>
    <t>1607 0417</t>
  </si>
  <si>
    <t>0342 0344 0346 1259 1822</t>
  </si>
  <si>
    <t>0421 0422 2000 0913 1814 0443 2004</t>
  </si>
  <si>
    <t>19400    GAULT                        ST</t>
  </si>
  <si>
    <t>0334 2004 0445 1822</t>
  </si>
  <si>
    <t>1309 0104 0325 0202</t>
  </si>
  <si>
    <t>1420 0344 0325</t>
  </si>
  <si>
    <t>0926 0100</t>
  </si>
  <si>
    <t>100 S  SWALL                        DR</t>
  </si>
  <si>
    <t>0319 0361 0419 0342 0416 0448</t>
  </si>
  <si>
    <t>200 W  84TH                         ST</t>
  </si>
  <si>
    <t>0344 1402 0321</t>
  </si>
  <si>
    <t>4700 S  BROADWAY</t>
  </si>
  <si>
    <t>1822 0329 1202</t>
  </si>
  <si>
    <t>6600    BERTRAND                     AV</t>
  </si>
  <si>
    <t>1200 N  CAHUENGA                     BL</t>
  </si>
  <si>
    <t>0443 0906</t>
  </si>
  <si>
    <t>LE CLAIRE                    DR</t>
  </si>
  <si>
    <t>0416 0446 0602</t>
  </si>
  <si>
    <t>0400 0431 1822</t>
  </si>
  <si>
    <t>6900 W  HOLLYWOOD                    BL</t>
  </si>
  <si>
    <t>1607 0344 1822 0216 1420 1309 1403</t>
  </si>
  <si>
    <t>0906 0329 1300</t>
  </si>
  <si>
    <t>LONGWOOD                     AV</t>
  </si>
  <si>
    <t>MASCOT                       ST</t>
  </si>
  <si>
    <t>0385 1822</t>
  </si>
  <si>
    <t>1600 W  59TH                         PL</t>
  </si>
  <si>
    <t>900 W  60TH                         ST</t>
  </si>
  <si>
    <t>2004 0356 1212 0917</t>
  </si>
  <si>
    <t>4200 W  AVENUE 41</t>
  </si>
  <si>
    <t>0500 0522 0528</t>
  </si>
  <si>
    <t>1609 0329 1307 0344</t>
  </si>
  <si>
    <t>N  OCCIDENTAL                   BL</t>
  </si>
  <si>
    <t>W  TEMPLE                       ST</t>
  </si>
  <si>
    <t>2000 0416 1814 2004 1414 0910 1266</t>
  </si>
  <si>
    <t>1100 1300</t>
  </si>
  <si>
    <t>18100    MEDLEY                       DR</t>
  </si>
  <si>
    <t>0325 0342 1822 1402</t>
  </si>
  <si>
    <t>3200 W  ADAMS                        BL</t>
  </si>
  <si>
    <t>300 N  SAN FERNANDO                 RD</t>
  </si>
  <si>
    <t>1800    BLAKE                        AV</t>
  </si>
  <si>
    <t>0329 0216 0104</t>
  </si>
  <si>
    <t>3500 S  LA BREA                      AV</t>
  </si>
  <si>
    <t>2000 0416 1814 0446 1813 1243 0913</t>
  </si>
  <si>
    <t>0344 1218 2004</t>
  </si>
  <si>
    <t>FLETCHER                     DR</t>
  </si>
  <si>
    <t>CRYSTAL                      ST</t>
  </si>
  <si>
    <t>0913 2000 0400 1813</t>
  </si>
  <si>
    <t>500 W  1ST                          ST</t>
  </si>
  <si>
    <t>2000 0913 1813</t>
  </si>
  <si>
    <t>700 N  AVENUE 66</t>
  </si>
  <si>
    <t>4200 S  HARVARD                      BL</t>
  </si>
  <si>
    <t>0400 1251 1258 0416 0553</t>
  </si>
  <si>
    <t>0400 0319</t>
  </si>
  <si>
    <t>10800 W  PICO                         BL</t>
  </si>
  <si>
    <t>0416 0553 1218 1257 0319 1414</t>
  </si>
  <si>
    <t>0344 0400 0334 0302 0432 1822</t>
  </si>
  <si>
    <t>1310 1822 0329 0447</t>
  </si>
  <si>
    <t>36TH                         PL</t>
  </si>
  <si>
    <t>0344 0605 0416 0429 0354 0342</t>
  </si>
  <si>
    <t>DENNI                        ST</t>
  </si>
  <si>
    <t>NEPTUNE                      AV</t>
  </si>
  <si>
    <t>14000    SYLVAN                       ST</t>
  </si>
  <si>
    <t>0321 0334 2032</t>
  </si>
  <si>
    <t>800 S  GRAND VIEW                   ST</t>
  </si>
  <si>
    <t>1501 0500 2004</t>
  </si>
  <si>
    <t>1402 0400 2004 1822</t>
  </si>
  <si>
    <t>1100 N  MISSION                      RD</t>
  </si>
  <si>
    <t>2000 0400 0408 1276</t>
  </si>
  <si>
    <t>5600    LA MIRADA                    AV</t>
  </si>
  <si>
    <t>0416 0445 1822 0429 0342 1414 1234</t>
  </si>
  <si>
    <t>0400 0416 0429 1218 2004 0913</t>
  </si>
  <si>
    <t>1402 1419 1407 1100 0216 0345 0334 0906 1816 1809</t>
  </si>
  <si>
    <t>1307 1822 0329 1414 1609 0344</t>
  </si>
  <si>
    <t>1600 S  LOS ANGELES                  ST</t>
  </si>
  <si>
    <t>0528 2021 1202</t>
  </si>
  <si>
    <t>251ST                        ST</t>
  </si>
  <si>
    <t>Devonshire</t>
  </si>
  <si>
    <t>16600    NORDHOFF                     ST</t>
  </si>
  <si>
    <t>Pacific</t>
  </si>
  <si>
    <t>1822 0394 0349 0344 0400</t>
  </si>
  <si>
    <t>400 S  VENICE                       BL</t>
  </si>
  <si>
    <t>Topanga</t>
  </si>
  <si>
    <t>6700    DE SOTO                      AV</t>
  </si>
  <si>
    <t>2200 N  STONEWOOD                    CT</t>
  </si>
  <si>
    <t>1822 0377 0344 2032</t>
  </si>
  <si>
    <t>400 W  COLLEGE                      ST</t>
  </si>
  <si>
    <t>5400    APPLE                        ST</t>
  </si>
  <si>
    <t>1501 0913 1817 2004</t>
  </si>
  <si>
    <t>2400    RIVERSIDE                    PL</t>
  </si>
  <si>
    <t>0344 1822 0346</t>
  </si>
  <si>
    <t>1914 1915</t>
  </si>
  <si>
    <t>8300    NORTHGATE                    AV</t>
  </si>
  <si>
    <t>Mission</t>
  </si>
  <si>
    <t>11100    LAUREL CANYON                BL</t>
  </si>
  <si>
    <t>Southeast</t>
  </si>
  <si>
    <t>1822 0302 0337 0432 0443 1300 0344</t>
  </si>
  <si>
    <t>500 W  EL SEGUNDO                   BL</t>
  </si>
  <si>
    <t>N Hollywood</t>
  </si>
  <si>
    <t>11300    MAGNOLIA                     BL</t>
  </si>
  <si>
    <t>2004 0416 0446 0345</t>
  </si>
  <si>
    <t>13700    RIVERSIDE                    DR</t>
  </si>
  <si>
    <t>700 N  WILTON                       PL</t>
  </si>
  <si>
    <t>0444 0416 0603</t>
  </si>
  <si>
    <t>17700    SATICOY                      ST</t>
  </si>
  <si>
    <t>6700    LAUREL CANYON                BL</t>
  </si>
  <si>
    <t>0701 1822 0601</t>
  </si>
  <si>
    <t>400 S  LE DOUX                      RD</t>
  </si>
  <si>
    <t>Olympic</t>
  </si>
  <si>
    <t>1822 0448 0429</t>
  </si>
  <si>
    <t>2500 W  OLYMPIC                      BL</t>
  </si>
  <si>
    <t>0913 0448 1414 1420 0400 1257 1817</t>
  </si>
  <si>
    <t>6500    BELMAR                       AV</t>
  </si>
  <si>
    <t>RECKLESS DRIVING</t>
  </si>
  <si>
    <t>1300 1501</t>
  </si>
  <si>
    <t>1309 0337 1822 0369</t>
  </si>
  <si>
    <t>1402 0329 1300</t>
  </si>
  <si>
    <t>5100    LANKERSHIM                   BL</t>
  </si>
  <si>
    <t>0344 0321 0385 0329</t>
  </si>
  <si>
    <t>11100    BALBOA                       BL</t>
  </si>
  <si>
    <t>5700    MESMER                       AV</t>
  </si>
  <si>
    <t>12700    CASWELL                      AV</t>
  </si>
  <si>
    <t>BUS-CHARTER/PRIVATE</t>
  </si>
  <si>
    <t>VIGNES                       ST</t>
  </si>
  <si>
    <t>1822 0312 0334 0450 1218</t>
  </si>
  <si>
    <t>3000 N  MAIN                         ST</t>
  </si>
  <si>
    <t>2000 0416 0329 1307</t>
  </si>
  <si>
    <t>3600    METTLER                      ST</t>
  </si>
  <si>
    <t>0344 1300 2004</t>
  </si>
  <si>
    <t>OUTRIGGER                    ST</t>
  </si>
  <si>
    <t>13000    SHERMAN                      WY</t>
  </si>
  <si>
    <t>1601 0447 0416</t>
  </si>
  <si>
    <t>S  11TH                         ST</t>
  </si>
  <si>
    <t>2004 0416 0400</t>
  </si>
  <si>
    <t>2100    PONTIUS                      AV</t>
  </si>
  <si>
    <t>10100    HAYVENHURST                  AV</t>
  </si>
  <si>
    <t>1822 0329 0321 0344 1300 1202</t>
  </si>
  <si>
    <t>13100    BORDEN                       AV</t>
  </si>
  <si>
    <t>5800    BECK                         AV</t>
  </si>
  <si>
    <t>1822 0416 0305 0448</t>
  </si>
  <si>
    <t>10000 S  FIGUEROA                     ST</t>
  </si>
  <si>
    <t>0400 0416 0417 0419 0913</t>
  </si>
  <si>
    <t>3400    MACEO                        ST</t>
  </si>
  <si>
    <t>2000 0444 0416 0408</t>
  </si>
  <si>
    <t>2300 S  CLOVERDALE                   AV</t>
  </si>
  <si>
    <t>1822 0342 1601 0344 0321 0443 0432 0343 0337</t>
  </si>
  <si>
    <t>10900 S  VERMONT                      AV</t>
  </si>
  <si>
    <t>13700    BRANFORD                     ST</t>
  </si>
  <si>
    <t>13400    BEACH                        AV</t>
  </si>
  <si>
    <t>7300    FOUNTAIN                     AV</t>
  </si>
  <si>
    <t>0321 1607 1822</t>
  </si>
  <si>
    <t>11800    TEXAS                        AV</t>
  </si>
  <si>
    <t>7500    VANTAGE                      AV</t>
  </si>
  <si>
    <t>2000 0913 1814 1243 0444 0416 2002</t>
  </si>
  <si>
    <t>1800 E  115TH                        ST</t>
  </si>
  <si>
    <t>0421 1822 0432 2002 1019 0319 0369</t>
  </si>
  <si>
    <t>200 S  NORMANDIE                    AV</t>
  </si>
  <si>
    <t>1257 1258 0913 0360 2021 0522 0503 0551</t>
  </si>
  <si>
    <t>500 W  75TH                         ST</t>
  </si>
  <si>
    <t>7300    WILLOUGHBY                   AV</t>
  </si>
  <si>
    <t>11800    GILMORE                      ST</t>
  </si>
  <si>
    <t>VINELAND</t>
  </si>
  <si>
    <t>600 E  IMPERIAL                     HY</t>
  </si>
  <si>
    <t>0382 0344 0913 1814 2000 0346</t>
  </si>
  <si>
    <t>1822 2004 1240 0421 0334 0329 0445 0400 0432 0910</t>
  </si>
  <si>
    <t>3200    UNION PACIFIC                AV</t>
  </si>
  <si>
    <t>2000 0523 1814 0507 0529 0500 1817</t>
  </si>
  <si>
    <t>1501 1822 2004</t>
  </si>
  <si>
    <t>2100 N  BRONSON                      AV</t>
  </si>
  <si>
    <t>0334 0906 0371 0450 1822</t>
  </si>
  <si>
    <t>800    CYPRESS                      AV</t>
  </si>
  <si>
    <t>8600    WOODMAN                      AV</t>
  </si>
  <si>
    <t>Foothill</t>
  </si>
  <si>
    <t>1822 0358 1307</t>
  </si>
  <si>
    <t>7100    HILLROSE                     ST</t>
  </si>
  <si>
    <t>2038 0913 2004 2003 0602 0554</t>
  </si>
  <si>
    <t>1200 W  65TH                         ST</t>
  </si>
  <si>
    <t>600    LANDFAIR                     AV</t>
  </si>
  <si>
    <t>2004 1822 1402 0411 0334 1266</t>
  </si>
  <si>
    <t>GREYHOUND OR INTERSTATE BUS</t>
  </si>
  <si>
    <t>1700 E  7TH                          ST</t>
  </si>
  <si>
    <t>1300 1309 0329 1822 0448</t>
  </si>
  <si>
    <t>0305 0446 0416 0431 0913 1309 0853</t>
  </si>
  <si>
    <t>12400    SAN FERNANDO                 RD</t>
  </si>
  <si>
    <t>1822 0342 1310 1309 0334 0449</t>
  </si>
  <si>
    <t>1500    248TH                        ST</t>
  </si>
  <si>
    <t>0561 0356 2002</t>
  </si>
  <si>
    <t>4400    METTLER                      ST</t>
  </si>
  <si>
    <t>GLENOAKS</t>
  </si>
  <si>
    <t>0421 1402 1407 1419 0302 0443 1822</t>
  </si>
  <si>
    <t>BEDFORD</t>
  </si>
  <si>
    <t>PICKFORD</t>
  </si>
  <si>
    <t>0329 0344 1822 1610</t>
  </si>
  <si>
    <t>18500    ERWIN                        ST</t>
  </si>
  <si>
    <t>0344 1300 1822 0385 1414 1606</t>
  </si>
  <si>
    <t>11600    VICTORY                      BL</t>
  </si>
  <si>
    <t>11100    OTSEGO                       ST</t>
  </si>
  <si>
    <t>500 S  WILTON                       PL</t>
  </si>
  <si>
    <t>0416 0913 1814 2000</t>
  </si>
  <si>
    <t>2004 0446 0416 1822</t>
  </si>
  <si>
    <t>0928 1501 1822</t>
  </si>
  <si>
    <t>7700    HOLLYWOOD                    BL</t>
  </si>
  <si>
    <t>0400 0432 0603 1817</t>
  </si>
  <si>
    <t>1500 N  FULLER                       AV</t>
  </si>
  <si>
    <t>SUNNYSLOPE</t>
  </si>
  <si>
    <t>13900    SAYRE                        ST</t>
  </si>
  <si>
    <t>800 E  108TH                        ST</t>
  </si>
  <si>
    <t>0400 1814 2000</t>
  </si>
  <si>
    <t>CLUBHOUSE</t>
  </si>
  <si>
    <t>IDELL                        ST</t>
  </si>
  <si>
    <t>CYPRESS                      ST</t>
  </si>
  <si>
    <t>1700 W  PICO                         BL</t>
  </si>
  <si>
    <t>0907 1822 1402 0432 0344 0334</t>
  </si>
  <si>
    <t>100 S  VERMONT                      AV</t>
  </si>
  <si>
    <t>8100    HAZELTINE                    AV</t>
  </si>
  <si>
    <t>7000    DARBY                        AV</t>
  </si>
  <si>
    <t>100 W  111TH                        ST</t>
  </si>
  <si>
    <t>0358 0344 2004</t>
  </si>
  <si>
    <t>100 E  AVENUE 45</t>
  </si>
  <si>
    <t>0416 0446 1822 0305 0344</t>
  </si>
  <si>
    <t>4200 S  NORMANDIE                    AV</t>
  </si>
  <si>
    <t>1202 0100 0922 1822</t>
  </si>
  <si>
    <t>10600    SANTA MONICA                 BL</t>
  </si>
  <si>
    <t>ROSE</t>
  </si>
  <si>
    <t>1400    HI POINT                     ST</t>
  </si>
  <si>
    <t>MTA - SILVER LINE - DOWNTOWN STREET STOPS</t>
  </si>
  <si>
    <t>2000 1813 0416 0913</t>
  </si>
  <si>
    <t>11100 N  SEPULVEDA                    BL</t>
  </si>
  <si>
    <t>1606 1300 0344 1402 0202 1822</t>
  </si>
  <si>
    <t>1000 W  187TH                        PL</t>
  </si>
  <si>
    <t>0202 1414 1420 1607 0344 1402 1822</t>
  </si>
  <si>
    <t>11900 W  PICO                         BL</t>
  </si>
  <si>
    <t>0935 1822</t>
  </si>
  <si>
    <t>100 S  CATALINA                     ST</t>
  </si>
  <si>
    <t>0400 0446</t>
  </si>
  <si>
    <t>MAGNOLIA                     AV</t>
  </si>
  <si>
    <t>0602 0444 0555 0913</t>
  </si>
  <si>
    <t>KINZIE                       ST</t>
  </si>
  <si>
    <t>OSO                          AV</t>
  </si>
  <si>
    <t>S  WILSHIRE</t>
  </si>
  <si>
    <t>0913 0400 0421 1814 2000</t>
  </si>
  <si>
    <t>1100 0430 0340</t>
  </si>
  <si>
    <t>N  SUNSET                       BL</t>
  </si>
  <si>
    <t>0913 0416 0446 1814 2000 2021</t>
  </si>
  <si>
    <t>0913 0553 1258</t>
  </si>
  <si>
    <t>16000    CANTLAY                      ST</t>
  </si>
  <si>
    <t>0334 1100 0329 0302 1407 0450 0913</t>
  </si>
  <si>
    <t>300 W  61ST                         ST</t>
  </si>
  <si>
    <t>17000    SHERMAN                      WY</t>
  </si>
  <si>
    <t>14200    VICTORY                      BL</t>
  </si>
  <si>
    <t>9300    NATICK                       AV</t>
  </si>
  <si>
    <t>WESTMORELAND</t>
  </si>
  <si>
    <t>1822 1903</t>
  </si>
  <si>
    <t>1814 0444 2000 0429</t>
  </si>
  <si>
    <t>200 S  OLIVE                        ST</t>
  </si>
  <si>
    <t>1600 N  WILTON                       PL</t>
  </si>
  <si>
    <t>2000 0913 1814 0447 0416 1300</t>
  </si>
  <si>
    <t>13800 S  VERMONT                      AV</t>
  </si>
  <si>
    <t>3500    HYDE PARK                    BL</t>
  </si>
  <si>
    <t>0329 1309 0913 0360</t>
  </si>
  <si>
    <t>1500 W  82ND                         ST</t>
  </si>
  <si>
    <t>0416 0344 1822 1414</t>
  </si>
  <si>
    <t>500 N  GARDNER                      ST</t>
  </si>
  <si>
    <t>2004 0910 1822 0344 1501</t>
  </si>
  <si>
    <t>0913 0400 1813 2000</t>
  </si>
  <si>
    <t>3800    HUGHES                       AV</t>
  </si>
  <si>
    <t>600 E  30TH                         ST</t>
  </si>
  <si>
    <t>1400 S  ALAMEDA                      ST</t>
  </si>
  <si>
    <t>0431 0400 1822</t>
  </si>
  <si>
    <t>N  SEPULVEDA                    BL</t>
  </si>
  <si>
    <t>9400    WADSWORTH                    AV</t>
  </si>
  <si>
    <t>0344 1602 0385</t>
  </si>
  <si>
    <t>KATHERINE</t>
  </si>
  <si>
    <t>1700 N  ALEXANDRIA                   AV</t>
  </si>
  <si>
    <t>15100    CURSON</t>
  </si>
  <si>
    <t>0344 1822 1501 2032</t>
  </si>
  <si>
    <t>GARFIELD                     PL</t>
  </si>
  <si>
    <t>0416 0917 1822</t>
  </si>
  <si>
    <t>0100 0917</t>
  </si>
  <si>
    <t>1300 0329 1309</t>
  </si>
  <si>
    <t>6900 W  SUNSET                       BL</t>
  </si>
  <si>
    <t>1601 1822 0344 0358</t>
  </si>
  <si>
    <t>2100    KENT                         ST</t>
  </si>
  <si>
    <t>0202 0930 0344 1607</t>
  </si>
  <si>
    <t>8300    RESEDA                       BL</t>
  </si>
  <si>
    <t>2000 0913 0416 0417 1814</t>
  </si>
  <si>
    <t>HYDE                         PK</t>
  </si>
  <si>
    <t>11800    SHELDON                      ST</t>
  </si>
  <si>
    <t>500 W  41ST                         ST</t>
  </si>
  <si>
    <t>1310 0432 1259 1251 0507 0510 0530 0536</t>
  </si>
  <si>
    <t>BERENICE                     AV</t>
  </si>
  <si>
    <t>1601 0329 0344 1822</t>
  </si>
  <si>
    <t>0400 0416 1822 0445 1218</t>
  </si>
  <si>
    <t>W  AVENUE 27</t>
  </si>
  <si>
    <t>2000 0913 1823 0344</t>
  </si>
  <si>
    <t>0344 0325 1822 1501</t>
  </si>
  <si>
    <t>2300    ZENO                         PL</t>
  </si>
  <si>
    <t>BREED                        ST</t>
  </si>
  <si>
    <t>0908 1215 0513 1309 1822 0302 0355 0507</t>
  </si>
  <si>
    <t>0411 1822 0400 1218</t>
  </si>
  <si>
    <t>1402 2180 1822</t>
  </si>
  <si>
    <t>15000    DELANO                       ST</t>
  </si>
  <si>
    <t>6000 W  CENTURY                      BL</t>
  </si>
  <si>
    <t>14900    HARTSOOK                     ST</t>
  </si>
  <si>
    <t>0345 0329 0311 0906</t>
  </si>
  <si>
    <t>1100    BAY VIEW                     AV</t>
  </si>
  <si>
    <t>1822 0325 2004</t>
  </si>
  <si>
    <t>2000 0913 1813 2002 0344 0416 0446 0400</t>
  </si>
  <si>
    <t>2000 W  8TH                          ST</t>
  </si>
  <si>
    <t>2000 0913 1814 0416 0447</t>
  </si>
  <si>
    <t>1822 0344 0416 0446 0400</t>
  </si>
  <si>
    <t>5000    HOLLYWOOD                    BL</t>
  </si>
  <si>
    <t>1000 N  FRIES                        AV</t>
  </si>
  <si>
    <t>8900 S  SEPULVEDA                    BL</t>
  </si>
  <si>
    <t>BRYNHURST                    ST</t>
  </si>
  <si>
    <t>1202 1822 0925</t>
  </si>
  <si>
    <t>15200    RAYNETA                      DR</t>
  </si>
  <si>
    <t>1300 1602 0385 1822</t>
  </si>
  <si>
    <t>1400 S  GENESEE                      AV</t>
  </si>
  <si>
    <t>1822 0358 1607</t>
  </si>
  <si>
    <t>12400    ROSCOE                       BL</t>
  </si>
  <si>
    <t>2200    ELECTRIC                     ST</t>
  </si>
  <si>
    <t>2004 1822 1300</t>
  </si>
  <si>
    <t>1822 1606 0344 1251 0352</t>
  </si>
  <si>
    <t>700 W  28TH                         ST</t>
  </si>
  <si>
    <t>2900    WILSHIRE                     BL</t>
  </si>
  <si>
    <t>10400    WOODLEY                      AV</t>
  </si>
  <si>
    <t>0329 1822 1307</t>
  </si>
  <si>
    <t>1300 W  23RD                         ST</t>
  </si>
  <si>
    <t>0935 1822 0344 0100</t>
  </si>
  <si>
    <t>400 W  52ND                         ST</t>
  </si>
  <si>
    <t>0302 0355 0344 0330 0369 1317 0916 1822</t>
  </si>
  <si>
    <t>20800    ROSCOE                       BL</t>
  </si>
  <si>
    <t>0352 0344 1822 0394</t>
  </si>
  <si>
    <t>TILL TAP - PETTY ($950 &amp; UNDER)</t>
  </si>
  <si>
    <t>1822 0344 0325 0910</t>
  </si>
  <si>
    <t>1204 1202 0321 0344 1822 1601</t>
  </si>
  <si>
    <t>5800    GRAVES                       AV</t>
  </si>
  <si>
    <t>1218 0400 1822 2004 1402 0445 0334</t>
  </si>
  <si>
    <t>12400    VANOWEN                      ST</t>
  </si>
  <si>
    <t>0913 1309 0411 2000 1813</t>
  </si>
  <si>
    <t>1000 W  CAPITOL                      DR</t>
  </si>
  <si>
    <t>1000    COLORADO                     BL</t>
  </si>
  <si>
    <t>1900 S  FIGUEROA                     ST</t>
  </si>
  <si>
    <t>0443 0913 1810 2021</t>
  </si>
  <si>
    <t>16200    TUPPER                       ST</t>
  </si>
  <si>
    <t>1000    FIGUEROA                     TR</t>
  </si>
  <si>
    <t>0416 0913 1810</t>
  </si>
  <si>
    <t>500 N  NORMANDIE                    AV</t>
  </si>
  <si>
    <t>0344 0336 0400 0601 0435 1300 0216 1258</t>
  </si>
  <si>
    <t>1600 E  103RD                        ST</t>
  </si>
  <si>
    <t>1200 S  HILL                         ST</t>
  </si>
  <si>
    <t>1822 0416 0429 2004</t>
  </si>
  <si>
    <t>108TH</t>
  </si>
  <si>
    <t>COMPTON</t>
  </si>
  <si>
    <t>21900    VENTURA                      BL</t>
  </si>
  <si>
    <t>1309 0206 1822 0334 0432 0421 1310</t>
  </si>
  <si>
    <t>FARMDALE                     AV</t>
  </si>
  <si>
    <t>0325 0378 0345 0334 0945 2028 1822</t>
  </si>
  <si>
    <t>21400    VICTORY                      BL</t>
  </si>
  <si>
    <t>1607 0344 0321 1822</t>
  </si>
  <si>
    <t>TRANSPORTATION FACILITY (AIRPORT)</t>
  </si>
  <si>
    <t>16900    VANOWEN                      ST</t>
  </si>
  <si>
    <t>0342 0216 1202 0336 0344 0429 1309 1822</t>
  </si>
  <si>
    <t>6100    RAYMOND                      AV</t>
  </si>
  <si>
    <t>2000 1814 0913 0344 2038 0329 0419 0448 0417 0416</t>
  </si>
  <si>
    <t>11800 S  FIGUEROA                     ST</t>
  </si>
  <si>
    <t>1100 0334</t>
  </si>
  <si>
    <t>6100 S  HOOVER                       ST</t>
  </si>
  <si>
    <t>100 N  AVENUE 51</t>
  </si>
  <si>
    <t>1822 0344 0358</t>
  </si>
  <si>
    <t>EDGEMAR                      AV</t>
  </si>
  <si>
    <t>58TH                         PL</t>
  </si>
  <si>
    <t>0344 1501 0394</t>
  </si>
  <si>
    <t>18300    SUPERIOR                     ST</t>
  </si>
  <si>
    <t>5300    DENNY                        AV</t>
  </si>
  <si>
    <t>1307 1822 0329</t>
  </si>
  <si>
    <t>SAN FERNANDO                 RD</t>
  </si>
  <si>
    <t>POLK                         ST</t>
  </si>
  <si>
    <t>1252 1822 0416</t>
  </si>
  <si>
    <t>2300 S  CENTRAL                      AV</t>
  </si>
  <si>
    <t>8900    HAAS                         AV</t>
  </si>
  <si>
    <t>1822 0928 0929</t>
  </si>
  <si>
    <t>1309 1300 0394 1822</t>
  </si>
  <si>
    <t>3300    MANNING                      CT</t>
  </si>
  <si>
    <t>1265 1822</t>
  </si>
  <si>
    <t>TEXAS</t>
  </si>
  <si>
    <t>ARMACOST</t>
  </si>
  <si>
    <t>1300 0329 1402 1822 2004</t>
  </si>
  <si>
    <t>7000    WHITE OAK                    AV</t>
  </si>
  <si>
    <t>3300 S  GRAND                        AV</t>
  </si>
  <si>
    <t>4100    ARCH                         DR</t>
  </si>
  <si>
    <t>1300 0400 0416 0356</t>
  </si>
  <si>
    <t>6900    LAUREL CANYON                BL</t>
  </si>
  <si>
    <t>16400 S  FIGUEROA                     ST</t>
  </si>
  <si>
    <t>0344 0400 0432 0334 0337 1822</t>
  </si>
  <si>
    <t>11100    CAMARILLO                    ST</t>
  </si>
  <si>
    <t>1212 1822 0400</t>
  </si>
  <si>
    <t>5900    LANKERSHIM                   BL</t>
  </si>
  <si>
    <t>0408 0416 1402 1813 2000 0913 0429 0503 0522 0510</t>
  </si>
  <si>
    <t>0443 0422 1814 2000</t>
  </si>
  <si>
    <t>22600    VICTORY                      BL</t>
  </si>
  <si>
    <t>WICKS</t>
  </si>
  <si>
    <t>0202 0216 0529 0538 1822</t>
  </si>
  <si>
    <t>0305 0416 0419 0444 0446 0913 0555</t>
  </si>
  <si>
    <t>3900 W  6TH                          ST</t>
  </si>
  <si>
    <t>0942 0520 1822 0408 0446 0416</t>
  </si>
  <si>
    <t>300 S  CATALINA                     ST</t>
  </si>
  <si>
    <t>0913 2002 0416</t>
  </si>
  <si>
    <t>400    NORMANDIE                    PL</t>
  </si>
  <si>
    <t>2034 0551 0527</t>
  </si>
  <si>
    <t>700    ALPINE                       ST</t>
  </si>
  <si>
    <t>1259 2024 0913 1817 1824 0515</t>
  </si>
  <si>
    <t>11100    OMELVENY                     AV</t>
  </si>
  <si>
    <t>200    ROSELAKE                     AV</t>
  </si>
  <si>
    <t>9800    YOAKUM                       DR</t>
  </si>
  <si>
    <t>1300 W  SANDISON                     ST</t>
  </si>
  <si>
    <t>0329 1822 0311</t>
  </si>
  <si>
    <t>18700    BLYTHE                       ST</t>
  </si>
  <si>
    <t>2004 1402 0344 0910 2049</t>
  </si>
  <si>
    <t>MTA - ORANGE LINE - NORTH HOLLYWOOD</t>
  </si>
  <si>
    <t>5300    LANKERSHIM                   BL</t>
  </si>
  <si>
    <t>0329 0202 0311 0342 2024 1816 0906</t>
  </si>
  <si>
    <t>3300 W  ADAMS                        BL</t>
  </si>
  <si>
    <t>0344 2021 1202 0701</t>
  </si>
  <si>
    <t>17100    ROSCOE                       BL</t>
  </si>
  <si>
    <t>0342 1414 0305 0400 0416 1218 1822</t>
  </si>
  <si>
    <t>BARNSDALL</t>
  </si>
  <si>
    <t>10500    ROSE                         AV</t>
  </si>
  <si>
    <t>500 S  OGDEN                        DR</t>
  </si>
  <si>
    <t>4700    AZUCENA                      RD</t>
  </si>
  <si>
    <t>17000    EMPANADA                     PL</t>
  </si>
  <si>
    <t>12000    HART                         ST</t>
  </si>
  <si>
    <t>1822 1212 0400</t>
  </si>
  <si>
    <t>1822 0342 0334 1100 0449 0430 1407 1419 0906 0371</t>
  </si>
  <si>
    <t>4800 W  ADAMS                        BL</t>
  </si>
  <si>
    <t>0913 2000 0416 1814</t>
  </si>
  <si>
    <t>UNION                        WY</t>
  </si>
  <si>
    <t>19000    NORDHOFF                     ST</t>
  </si>
  <si>
    <t>3300    CABRILLO                     BL</t>
  </si>
  <si>
    <t>3700    MCLAUGHLIN                   AV</t>
  </si>
  <si>
    <t>0552 1259 0443 0432 0602 0913</t>
  </si>
  <si>
    <t>400 W  18TH                         ST</t>
  </si>
  <si>
    <t>13300    HERRON                       ST</t>
  </si>
  <si>
    <t>600    HAMPTON                      DR</t>
  </si>
  <si>
    <t>0329 0342 1822</t>
  </si>
  <si>
    <t>200 N  CATALINA                     ST</t>
  </si>
  <si>
    <t>1822 0321 0344</t>
  </si>
  <si>
    <t>3700 W  6TH                          ST</t>
  </si>
  <si>
    <t>2002 2000 0913 1402 0408 1821 0421 0444 0419</t>
  </si>
  <si>
    <t>18400    NAPA                         ST</t>
  </si>
  <si>
    <t>1822 0334 0919</t>
  </si>
  <si>
    <t>14600    PARTHENIA                    ST</t>
  </si>
  <si>
    <t>3100    SAWTELLE                     BL</t>
  </si>
  <si>
    <t>1814 0446</t>
  </si>
  <si>
    <t>0216 1300 1309</t>
  </si>
  <si>
    <t>800    GULF                         AV</t>
  </si>
  <si>
    <t>4100    CUMBERLAND                   AV</t>
  </si>
  <si>
    <t>0347 0913 1813</t>
  </si>
  <si>
    <t>8400    VAN NUYS                     BL</t>
  </si>
  <si>
    <t>2024 1402 0906 0311 0329 0202 0327</t>
  </si>
  <si>
    <t>500 E  23RD                         ST</t>
  </si>
  <si>
    <t>1309 0416</t>
  </si>
  <si>
    <t>10100    WILSHIRE                     BL</t>
  </si>
  <si>
    <t>1822 0447 0416</t>
  </si>
  <si>
    <t>3100 W  4TH                          ST</t>
  </si>
  <si>
    <t>5200    ZOO                          DR</t>
  </si>
  <si>
    <t>1914 1822 1501</t>
  </si>
  <si>
    <t>700    LILLIAN                      WY</t>
  </si>
  <si>
    <t>JASMINE                      AV</t>
  </si>
  <si>
    <t>0344 0446</t>
  </si>
  <si>
    <t>6300    PEACH                        AV</t>
  </si>
  <si>
    <t>0562 0929</t>
  </si>
  <si>
    <t>8300    WILLIS                       AV</t>
  </si>
  <si>
    <t>1400    BARRY                        AV</t>
  </si>
  <si>
    <t>21000    INGOMAR                      ST</t>
  </si>
  <si>
    <t>17700    RHODA                        ST</t>
  </si>
  <si>
    <t>7900    OAKDALE                      AV</t>
  </si>
  <si>
    <t>22100    GILMORE                      ST</t>
  </si>
  <si>
    <t>0400 0429 0342 1822 1218</t>
  </si>
  <si>
    <t>00    BROOKS                       AV</t>
  </si>
  <si>
    <t>0443 1309 1202 1822 0104 0432 1312</t>
  </si>
  <si>
    <t>0344 1822 1501 0400 0449 0355</t>
  </si>
  <si>
    <t>MELROSE                      BL</t>
  </si>
  <si>
    <t>8700    STANSBURY                    AV</t>
  </si>
  <si>
    <t>2024 1309 0913 0360 0448 0446</t>
  </si>
  <si>
    <t>0344 1307 1609</t>
  </si>
  <si>
    <t>7400    LA TUNA CANYON               RD</t>
  </si>
  <si>
    <t>1409 1609 0344 1822</t>
  </si>
  <si>
    <t>0344 1822 1609</t>
  </si>
  <si>
    <t>1822 0417 0305 0446</t>
  </si>
  <si>
    <t>1822 0334</t>
  </si>
  <si>
    <t>0908 0316 0337 0913</t>
  </si>
  <si>
    <t>11000    OTSEGO                       ST</t>
  </si>
  <si>
    <t>100 S  LA FAYETTE PARK              PL</t>
  </si>
  <si>
    <t>1300 0334 0302 2004</t>
  </si>
  <si>
    <t>0386 0329 0344 0358 1307 1402 1609</t>
  </si>
  <si>
    <t>800 E  ANAHEIM                      ST</t>
  </si>
  <si>
    <t>2000 1813 0913 0444 1821 1241 1243</t>
  </si>
  <si>
    <t>2800 W  VIEW                         ST</t>
  </si>
  <si>
    <t>0394 1501</t>
  </si>
  <si>
    <t>3200    WILSHIRE                     BL</t>
  </si>
  <si>
    <t>0913 0509 0510 0522 0551 1820 1251 1259</t>
  </si>
  <si>
    <t>3400    RAYMOND                      AV</t>
  </si>
  <si>
    <t>4800    DENNY                        AV</t>
  </si>
  <si>
    <t>1609 0416 0344</t>
  </si>
  <si>
    <t>00    WINDWARD                     AV</t>
  </si>
  <si>
    <t>0913 0448 0429 0416</t>
  </si>
  <si>
    <t>1700 N  GRAMERCY                     PL</t>
  </si>
  <si>
    <t>8600    BELFORD                      AV</t>
  </si>
  <si>
    <t>1300 0385 0344 1822 1608</t>
  </si>
  <si>
    <t>S  BURLINGTON                   AV</t>
  </si>
  <si>
    <t>KINGSLEY                     ST</t>
  </si>
  <si>
    <t>600    SAN FERNANDO                 RD</t>
  </si>
  <si>
    <t>1822 0430 0342 1300 0906 0857</t>
  </si>
  <si>
    <t>2100 E  101ST                        ST</t>
  </si>
  <si>
    <t>300 S  BURNSIDE                     AV</t>
  </si>
  <si>
    <t>0603 0913</t>
  </si>
  <si>
    <t>5100 S  ST ANDREWS                   PL</t>
  </si>
  <si>
    <t>1803 0913 0344 0324</t>
  </si>
  <si>
    <t>400 S  MUIRFIELD                    RD</t>
  </si>
  <si>
    <t>11600    ROCHESTER                    AV</t>
  </si>
  <si>
    <t>0321 1822 1414</t>
  </si>
  <si>
    <t>17000    BURBANK                      BL</t>
  </si>
  <si>
    <t>E  38TH                         ST</t>
  </si>
  <si>
    <t>0344 2021 1916</t>
  </si>
  <si>
    <t>1700 W  38TH                         PL</t>
  </si>
  <si>
    <t>0325 0443 0945 2004 0342</t>
  </si>
  <si>
    <t>0913 1813 2000 0400 0448</t>
  </si>
  <si>
    <t>4700    TWINING                      ST</t>
  </si>
  <si>
    <t>1309 0329</t>
  </si>
  <si>
    <t>100 W  38TH                         ST</t>
  </si>
  <si>
    <t>1822 1300 0327</t>
  </si>
  <si>
    <t>900 W  88TH                         ST</t>
  </si>
  <si>
    <t>11800    JEFFERSON                    BL</t>
  </si>
  <si>
    <t>7800 S  NORMANDIE                    AV</t>
  </si>
  <si>
    <t>2000 1814 0913 1309</t>
  </si>
  <si>
    <t>5700    9TH                          AV</t>
  </si>
  <si>
    <t>5700    CRANER                       AV</t>
  </si>
  <si>
    <t>1200 S  HARVARD                      BL</t>
  </si>
  <si>
    <t>0344 0377 1300 1822 1609 1307 0329</t>
  </si>
  <si>
    <t>1822 2014 0344 1309</t>
  </si>
  <si>
    <t>AGNES</t>
  </si>
  <si>
    <t>CHANDLER</t>
  </si>
  <si>
    <t>0913 0446 2004 0416 1402 1202</t>
  </si>
  <si>
    <t>5300    CORTEEN                      PL</t>
  </si>
  <si>
    <t>500 W  REDONDO BEACH                BL</t>
  </si>
  <si>
    <t>11100    GLENOAKS                     BL</t>
  </si>
  <si>
    <t>0917 0446 0416 0216 1822</t>
  </si>
  <si>
    <t>200 W  11TH                         ST</t>
  </si>
  <si>
    <t>0416 1822 1402 0417 1414 1218 2004 1266</t>
  </si>
  <si>
    <t>500 N  SPRING                       ST</t>
  </si>
  <si>
    <t>1300 0329 0913 1814 1307</t>
  </si>
  <si>
    <t>3400    ISABEL                       DR</t>
  </si>
  <si>
    <t>1800    CAMDEN                       AV</t>
  </si>
  <si>
    <t>7200    KELVIN                       AV</t>
  </si>
  <si>
    <t>0930 0100 0922 1822</t>
  </si>
  <si>
    <t>4200    BRUNSWICK                    AV</t>
  </si>
  <si>
    <t>0104 0325 0202 1822</t>
  </si>
  <si>
    <t>5400    TUJUNGA                      AV</t>
  </si>
  <si>
    <t>0344 1300 0385</t>
  </si>
  <si>
    <t>9800    LA SALLE                     AV</t>
  </si>
  <si>
    <t>7400    PASO ROBLES                  AV</t>
  </si>
  <si>
    <t>0522 0531</t>
  </si>
  <si>
    <t>6100    HAZELTINE                    AV</t>
  </si>
  <si>
    <t>0321 0344 0358 0377 1307 1609 1822</t>
  </si>
  <si>
    <t>1800 S  WESTERN                      AV</t>
  </si>
  <si>
    <t>1402 2000 0408 0334 1813 0448 0913</t>
  </si>
  <si>
    <t>4500    SATURN                       ST</t>
  </si>
  <si>
    <t>0444 1823 0416 0432 0940 2000 0913</t>
  </si>
  <si>
    <t>900 W  25TH                         ST</t>
  </si>
  <si>
    <t>1822 0417 1414 0377 0352 0321 1601 0344 0389 0906</t>
  </si>
  <si>
    <t>1700 S  SHERBOURNE                   DR</t>
  </si>
  <si>
    <t>PALMS                        BL</t>
  </si>
  <si>
    <t>0352 1414 0344 2004</t>
  </si>
  <si>
    <t>13500    MOORPARK                     ST</t>
  </si>
  <si>
    <t>3200    OVERLAND                     AV</t>
  </si>
  <si>
    <t>1822 1407 1100 1218 0432 0430</t>
  </si>
  <si>
    <t>700 E  29TH                         ST</t>
  </si>
  <si>
    <t>1302 0344 1307</t>
  </si>
  <si>
    <t>0302 0334 1822 2004</t>
  </si>
  <si>
    <t>700    STANFORD                     AV</t>
  </si>
  <si>
    <t>0913 0400 0603</t>
  </si>
  <si>
    <t>1816 0913 2000 1814 0329 1609 1307 0319 0421 0432</t>
  </si>
  <si>
    <t>2200    99TH                         PL</t>
  </si>
  <si>
    <t>0325 0447 0416</t>
  </si>
  <si>
    <t>1257 0545 0522 0558 0559 0913</t>
  </si>
  <si>
    <t>13400    POLK                         ST</t>
  </si>
  <si>
    <t>0394 0554 0906</t>
  </si>
  <si>
    <t>12500    HUNNEWELL                    AV</t>
  </si>
  <si>
    <t>1813 2038</t>
  </si>
  <si>
    <t>1900    BUTLER                       AV</t>
  </si>
  <si>
    <t>1218 1822 0334 0416 1309</t>
  </si>
  <si>
    <t>4600    YORK                         BL</t>
  </si>
  <si>
    <t>21200    SHERMAN                      WY</t>
  </si>
  <si>
    <t>0416 0447 0601 0913</t>
  </si>
  <si>
    <t>800 E  9TH                          ST</t>
  </si>
  <si>
    <t>0400 0554 0602 0334 2024 0913 1402 0447</t>
  </si>
  <si>
    <t>19600    SATICOY                      ST</t>
  </si>
  <si>
    <t>TOOL SHED*</t>
  </si>
  <si>
    <t>11000    WRIGHTWOOD                   PL</t>
  </si>
  <si>
    <t>8000    VINELAND                     AV</t>
  </si>
  <si>
    <t>6200    MORLEY                       AV</t>
  </si>
  <si>
    <t>10300    LINDLEY                      AV</t>
  </si>
  <si>
    <t>1822 0922</t>
  </si>
  <si>
    <t>7300    WINNETKA                     AV</t>
  </si>
  <si>
    <t>0910 0416 0417 2049</t>
  </si>
  <si>
    <t>0416 1000 1822 0445 0429 1420</t>
  </si>
  <si>
    <t>6600    LAUREL CANYON                BL</t>
  </si>
  <si>
    <t>0906 1822 0411 1206 0305 0371 0416 2033</t>
  </si>
  <si>
    <t>11700 S  MAIN                         ST</t>
  </si>
  <si>
    <t>NAOMI</t>
  </si>
  <si>
    <t>1822 0421 2040 1258</t>
  </si>
  <si>
    <t>22000    SCHOOLCRAFT                  ST</t>
  </si>
  <si>
    <t>9800    VICKSBURG                    AV</t>
  </si>
  <si>
    <t>2000 0444 0448 0429 1814 0913 0416 1300 1402</t>
  </si>
  <si>
    <t>PARTHENIA</t>
  </si>
  <si>
    <t>900 E  41ST                         ST</t>
  </si>
  <si>
    <t>17200    LOS ALIMOS                   ST</t>
  </si>
  <si>
    <t>1200    ELDEN                        AV</t>
  </si>
  <si>
    <t>600 N  MISSION                      RD</t>
  </si>
  <si>
    <t>0400 1822 1402 1415</t>
  </si>
  <si>
    <t>1600    ABBOT KINNEY                 BL</t>
  </si>
  <si>
    <t>9700    ZELZAH                       AV</t>
  </si>
  <si>
    <t>1822 0446 0400 1300</t>
  </si>
  <si>
    <t>1218 1402 2004 0417 0400 0416</t>
  </si>
  <si>
    <t>11300    VENTURA                      BL</t>
  </si>
  <si>
    <t>5100    HOOPER                       AV</t>
  </si>
  <si>
    <t>0913 0416 0603 1202 2021 0361</t>
  </si>
  <si>
    <t>15800    HORACE                       ST</t>
  </si>
  <si>
    <t>0344 1251 1822 0394</t>
  </si>
  <si>
    <t>9500    GLADBECK                     AV</t>
  </si>
  <si>
    <t>AIRPORT                      BL</t>
  </si>
  <si>
    <t>W  CENTURY                      BL</t>
  </si>
  <si>
    <t>1402 0411 2004 0334 0445 1218 1822</t>
  </si>
  <si>
    <t>SAN PEDRO                    BL</t>
  </si>
  <si>
    <t>1100 1822 0430</t>
  </si>
  <si>
    <t>EAGLE ROCK                   BL</t>
  </si>
  <si>
    <t>2600 S  CENTRAL                      AV</t>
  </si>
  <si>
    <t>2000 0444 2002 0913 1414</t>
  </si>
  <si>
    <t>2004 0400 0416 0446 0305 1822</t>
  </si>
  <si>
    <t>ECHO PARK</t>
  </si>
  <si>
    <t>0444 1309 0202</t>
  </si>
  <si>
    <t>CURSON                       AV</t>
  </si>
  <si>
    <t>0121 0701 1822 0800</t>
  </si>
  <si>
    <t>18900    VENTURA                      BL</t>
  </si>
  <si>
    <t>21400    ROSCOE                       BL</t>
  </si>
  <si>
    <t>1300 1822 0431</t>
  </si>
  <si>
    <t>CIMARRON                     AV</t>
  </si>
  <si>
    <t>1200 W  88TH                         ST</t>
  </si>
  <si>
    <t>KEESHEN                      DR</t>
  </si>
  <si>
    <t>1309 0302 0209 0305 0906 1100 1402 1407 0400 0430</t>
  </si>
  <si>
    <t>600 W  51ST                         ST</t>
  </si>
  <si>
    <t>11300    NUTMEG                       AV</t>
  </si>
  <si>
    <t>100 S  EVERGREEN                    AV</t>
  </si>
  <si>
    <t>111TH</t>
  </si>
  <si>
    <t>AVIATION                     ST</t>
  </si>
  <si>
    <t>2400 W  WASHINGTON                   BL</t>
  </si>
  <si>
    <t>3100    GLENDALE                     BL</t>
  </si>
  <si>
    <t>23RD</t>
  </si>
  <si>
    <t>2000 0334 0408 0448 0356 0913</t>
  </si>
  <si>
    <t>WINNETKA                     AV</t>
  </si>
  <si>
    <t>0329 1822 1602</t>
  </si>
  <si>
    <t>1000    ELDEN                        AV</t>
  </si>
  <si>
    <t>0329 1822 1501 1300 1307 1609</t>
  </si>
  <si>
    <t>0344 1300 1822 1606</t>
  </si>
  <si>
    <t>800    LUCILE                       AV</t>
  </si>
  <si>
    <t>0416 0913 1817 2004</t>
  </si>
  <si>
    <t>13600    ROSCOE                       BL</t>
  </si>
  <si>
    <t>0344 1913</t>
  </si>
  <si>
    <t>2700 S  BEVERLY                      DR</t>
  </si>
  <si>
    <t>0397 1602 1218 1822 0344</t>
  </si>
  <si>
    <t>IMPERIAL                     HY</t>
  </si>
  <si>
    <t>CROESUS</t>
  </si>
  <si>
    <t>1309 0450 1402 1407 0329 1310 1312 0334 1100 1822</t>
  </si>
  <si>
    <t>BRADFORD                     PL</t>
  </si>
  <si>
    <t>NUGENT                       DR</t>
  </si>
  <si>
    <t>0400 1822 1310 0416 0342 0356</t>
  </si>
  <si>
    <t>2200    SAWTELLE                     BL</t>
  </si>
  <si>
    <t>12700    MILLENNIUM                   DR</t>
  </si>
  <si>
    <t>0400 0416 0913 1810</t>
  </si>
  <si>
    <t>2300 S  PACIFIC                      AV</t>
  </si>
  <si>
    <t>0344 0394 0352</t>
  </si>
  <si>
    <t>17200    TUBA                         ST</t>
  </si>
  <si>
    <t>0400 0416 1402 1218 2004 0913 0906 1816 0918</t>
  </si>
  <si>
    <t>ELECTRIC                     AV</t>
  </si>
  <si>
    <t>0377 1822 1501 0344 0930</t>
  </si>
  <si>
    <t>2400    ACHILLES                     DR</t>
  </si>
  <si>
    <t>14900    ASTORIA                      ST</t>
  </si>
  <si>
    <t>22200    VICTORY                      BL</t>
  </si>
  <si>
    <t>0913 2000 1813 1814 0329 1309</t>
  </si>
  <si>
    <t>1300 0450 1822 0342</t>
  </si>
  <si>
    <t>109TH                        ST</t>
  </si>
  <si>
    <t>WILMINGTON</t>
  </si>
  <si>
    <t>4900    ZELZAH                       AV</t>
  </si>
  <si>
    <t>1206 2000 0913 1814 0400</t>
  </si>
  <si>
    <t>17800    SHERMAN                      WY</t>
  </si>
  <si>
    <t>21900    VANOWEN                      ST</t>
  </si>
  <si>
    <t>0919 0416</t>
  </si>
  <si>
    <t>MASON</t>
  </si>
  <si>
    <t>19700    PARTHENIA                    ST</t>
  </si>
  <si>
    <t>1813 0334 2002 2000 0913 1402 0421</t>
  </si>
  <si>
    <t>11400    EDENBERG                     AV</t>
  </si>
  <si>
    <t>0344 2034</t>
  </si>
  <si>
    <t>2004 1822 0334</t>
  </si>
  <si>
    <t>21700    VENTURA                      BL</t>
  </si>
  <si>
    <t>2050 1822 0522 0551 1218 0910</t>
  </si>
  <si>
    <t>MTA - PURPLE LINE - WILSHIRE/WESTERN</t>
  </si>
  <si>
    <t>3700    WILSHIRE                     BL</t>
  </si>
  <si>
    <t>19500    NORDHOFF                     ST</t>
  </si>
  <si>
    <t>4600    YOSEMITE                     WY</t>
  </si>
  <si>
    <t>2004 2000 0913 1814 0416 1206</t>
  </si>
  <si>
    <t>10100 S  SAN PEDRO                    ST</t>
  </si>
  <si>
    <t>0344 1822 1307 1609 0329 2032</t>
  </si>
  <si>
    <t>700 E  109TH                        PL</t>
  </si>
  <si>
    <t>1100 S  CREST                        DR</t>
  </si>
  <si>
    <t>2800    CAMULOS                      PL</t>
  </si>
  <si>
    <t>14300    FOOTHILL                     BL</t>
  </si>
  <si>
    <t>0344 0416 0302 0334 1300 1309 0913 2000</t>
  </si>
  <si>
    <t>300 W  59TH                         PL</t>
  </si>
  <si>
    <t>0400 0416 0913 0554 1817</t>
  </si>
  <si>
    <t>3100    ESTARA                       AV</t>
  </si>
  <si>
    <t>500 S  AVENUE 20</t>
  </si>
  <si>
    <t>700 W  107TH                        ST</t>
  </si>
  <si>
    <t>HERMOSA                      AV</t>
  </si>
  <si>
    <t>HILL                         DR</t>
  </si>
  <si>
    <t>0431 0319 1822 1300</t>
  </si>
  <si>
    <t>DEVONSHIRE                   ST</t>
  </si>
  <si>
    <t>1817 0432 0342 0416 0446 0419 0429 0334 0913</t>
  </si>
  <si>
    <t>1500    CAMBRIA                      ST</t>
  </si>
  <si>
    <t>2400    GRAMERCY                     PK</t>
  </si>
  <si>
    <t>0344 0104 0325 0378 1822</t>
  </si>
  <si>
    <t>400 S  ALVARADO                     ST</t>
  </si>
  <si>
    <t>1822 0315 0325 0329 0344 0337 0334 0327</t>
  </si>
  <si>
    <t>0448 1822 0344</t>
  </si>
  <si>
    <t>8800 S  BROADWAY</t>
  </si>
  <si>
    <t>21100    SHERMAN                      WY</t>
  </si>
  <si>
    <t>2000 0913 1813 0443 0334</t>
  </si>
  <si>
    <t>0100 1822 0929 0935</t>
  </si>
  <si>
    <t>12600    LOUVRE                       ST</t>
  </si>
  <si>
    <t>1202 1607 0344</t>
  </si>
  <si>
    <t>0329 0603 0913 2001 2002 2003</t>
  </si>
  <si>
    <t>100 S  NORMANDIE                    AV</t>
  </si>
  <si>
    <t>11400    HELA                         AV</t>
  </si>
  <si>
    <t>0416 2000 0913 1814 0401 1218 1402</t>
  </si>
  <si>
    <t>500 W  CENTURY                      BL</t>
  </si>
  <si>
    <t>1202 1822 0344</t>
  </si>
  <si>
    <t>2200    BEVERLY                      BL</t>
  </si>
  <si>
    <t>0342 0344 0329 1602</t>
  </si>
  <si>
    <t>1800 N  MAIN                         ST</t>
  </si>
  <si>
    <t>0358 1300 1609 0344 0913</t>
  </si>
  <si>
    <t>1822 0342 1300 0355 0432 0431</t>
  </si>
  <si>
    <t>0344 0603 1309</t>
  </si>
  <si>
    <t>0329 1813 2000</t>
  </si>
  <si>
    <t>400 S  AVE 56</t>
  </si>
  <si>
    <t>0352 0344 1607 1822</t>
  </si>
  <si>
    <t>0342 0344 0431 0916 1266 1300 1402 1822 0906 0917</t>
  </si>
  <si>
    <t>100 S  WETHERLY                     DR</t>
  </si>
  <si>
    <t>1606 0342 1309 1822 0202 0344 0385</t>
  </si>
  <si>
    <t>6800    TOPANGA CANYON               BL</t>
  </si>
  <si>
    <t>1822 1300 0329 0344 0385</t>
  </si>
  <si>
    <t>600 N  BENTON                       WY</t>
  </si>
  <si>
    <t>4300    SANTO TOMAS                  DR</t>
  </si>
  <si>
    <t>0344 1822 0325 1414</t>
  </si>
  <si>
    <t>0400 1501</t>
  </si>
  <si>
    <t>8700    RESEDA                       BL</t>
  </si>
  <si>
    <t>0945 1822 0432 0104 0325 0344 0334</t>
  </si>
  <si>
    <t>3100 W  PICO                         BL</t>
  </si>
  <si>
    <t>0603 0334 0361 0913</t>
  </si>
  <si>
    <t>400 E  84TH                         ST</t>
  </si>
  <si>
    <t>0411 0445 1218 1822 0910 2048 1414</t>
  </si>
  <si>
    <t>2038 0561</t>
  </si>
  <si>
    <t>13500    RAVEN                        ST</t>
  </si>
  <si>
    <t>1310 0416 0421 0356 0432 0605 2021 0913</t>
  </si>
  <si>
    <t>200 E  LANZIT                       AV</t>
  </si>
  <si>
    <t>1500 W  PICO                         BL</t>
  </si>
  <si>
    <t>PAULCREST                    DR</t>
  </si>
  <si>
    <t>BRIAR SUMMIT                 DR</t>
  </si>
  <si>
    <t>0448 2002 1803</t>
  </si>
  <si>
    <t>15300    PARTHENIA                    ST</t>
  </si>
  <si>
    <t>0305 0448 0419 0429 1822 1218 2004 0603</t>
  </si>
  <si>
    <t>21200    LASSEN                       ST</t>
  </si>
  <si>
    <t>2400 W  VIEW                         ST</t>
  </si>
  <si>
    <t>1822 0344 2034</t>
  </si>
  <si>
    <t>TOPHAM                       AV</t>
  </si>
  <si>
    <t>11200    DORA                         ST</t>
  </si>
  <si>
    <t>WATSEKA</t>
  </si>
  <si>
    <t>1822 0416 0104 0447</t>
  </si>
  <si>
    <t>1000    WEYBURN                      PL</t>
  </si>
  <si>
    <t>4000    VENICE                       BL</t>
  </si>
  <si>
    <t>0913 0400 0401 0416 0445 2021 0447 0553</t>
  </si>
  <si>
    <t>300 W  118TH                        ST</t>
  </si>
  <si>
    <t>LAKME                        AV</t>
  </si>
  <si>
    <t>5200 W  ADAMS                        BL</t>
  </si>
  <si>
    <t>0329 0553</t>
  </si>
  <si>
    <t>900 E  32ND                         ST</t>
  </si>
  <si>
    <t>2500    GLENDOWER                    AV</t>
  </si>
  <si>
    <t>13000    EUSTACE                      ST</t>
  </si>
  <si>
    <t>1300    LYMAN                        PL</t>
  </si>
  <si>
    <t>15900    VALLEY VIEW                  CT</t>
  </si>
  <si>
    <t>0913 0416 0448</t>
  </si>
  <si>
    <t>20100    LEADWELL                     ST</t>
  </si>
  <si>
    <t>1402 0342 1822 0411 0400 0355 0445 0906 0371 1313</t>
  </si>
  <si>
    <t>1800 W  7TH                          ST</t>
  </si>
  <si>
    <t>LONDELIUS</t>
  </si>
  <si>
    <t>0906 1822 0344</t>
  </si>
  <si>
    <t>HASKELL                      AV</t>
  </si>
  <si>
    <t>STAGG                        ST</t>
  </si>
  <si>
    <t>0418 0342 0406</t>
  </si>
  <si>
    <t>1300 S  LA BREA                      AV</t>
  </si>
  <si>
    <t>0358 1822 1607 0344</t>
  </si>
  <si>
    <t>1100 W  36TH                         PL</t>
  </si>
  <si>
    <t>1259 1822 0522 1402</t>
  </si>
  <si>
    <t>17000    HAYNES                       ST</t>
  </si>
  <si>
    <t>0903 0400 0431 2031 1516 1822 2055</t>
  </si>
  <si>
    <t>1822 1202 0930</t>
  </si>
  <si>
    <t>6100 S  MANHATTAN                    PL</t>
  </si>
  <si>
    <t>2004 1266 0913 0334 1402</t>
  </si>
  <si>
    <t>2050 2052 0910 0319 0416 0447 0448 1822</t>
  </si>
  <si>
    <t>0913 1813</t>
  </si>
  <si>
    <t>6300    WHITSETT                     AV</t>
  </si>
  <si>
    <t>LOS FELIZ                    BL</t>
  </si>
  <si>
    <t>2004 0443</t>
  </si>
  <si>
    <t>7200    LAURA ANN                    LN</t>
  </si>
  <si>
    <t>1202 0361 0603 0444 0913</t>
  </si>
  <si>
    <t>1400    MIRAMAR                      ST</t>
  </si>
  <si>
    <t>11500    RIVERSIDE                    DR</t>
  </si>
  <si>
    <t>1822 1202 0923 0377</t>
  </si>
  <si>
    <t>9800    CRAIG MITCHELL               LN</t>
  </si>
  <si>
    <t>8200    FOOTHILL                     BL</t>
  </si>
  <si>
    <t>300 W  PICO                         BL</t>
  </si>
  <si>
    <t>1822 0916 1311 0400</t>
  </si>
  <si>
    <t>500 S  ALAMEDA                      ST</t>
  </si>
  <si>
    <t>UNION PACIFIC                AV</t>
  </si>
  <si>
    <t>CALADA                       ST</t>
  </si>
  <si>
    <t>1601 1822 0344</t>
  </si>
  <si>
    <t>RADIO</t>
  </si>
  <si>
    <t>0416 1822 0400 0417</t>
  </si>
  <si>
    <t>18600    ROSCOE                       BL</t>
  </si>
  <si>
    <t>1906 0601</t>
  </si>
  <si>
    <t>2900    OVERLAND                     AV</t>
  </si>
  <si>
    <t>0329 0361 1609</t>
  </si>
  <si>
    <t>5600    CALHOUN                      AV</t>
  </si>
  <si>
    <t>0100 1822 0922</t>
  </si>
  <si>
    <t>1400 E  99TH                         ST</t>
  </si>
  <si>
    <t>0913 0601 0329</t>
  </si>
  <si>
    <t>17800    OSBORNE                      ST</t>
  </si>
  <si>
    <t>2004 0529 1822</t>
  </si>
  <si>
    <t>800    TRACTION                     AV</t>
  </si>
  <si>
    <t>0913 2038 0361</t>
  </si>
  <si>
    <t>19600    CANTARA                      ST</t>
  </si>
  <si>
    <t>0416 0554 0906 0913 0602</t>
  </si>
  <si>
    <t>14400    PLUMMER                      ST</t>
  </si>
  <si>
    <t>0913 0344 2023</t>
  </si>
  <si>
    <t>100 W  74TH                         ST</t>
  </si>
  <si>
    <t>0329 0554</t>
  </si>
  <si>
    <t>14400    CARLSBAD                     ST</t>
  </si>
  <si>
    <t>0906 0329</t>
  </si>
  <si>
    <t>11800    CHANDLER                     BL</t>
  </si>
  <si>
    <t>2048 0910 1822 0416 0446 1202</t>
  </si>
  <si>
    <t>2000 0913 1259 0400 0416 0432 1814</t>
  </si>
  <si>
    <t>10400 S  CENTRAL                      AV</t>
  </si>
  <si>
    <t>900 E  6TH                          ST</t>
  </si>
  <si>
    <t>3100    WILSHIRE                     BL</t>
  </si>
  <si>
    <t>0400 1414 1822 0416 2004</t>
  </si>
  <si>
    <t>300    OCEAN FRONT                  WK</t>
  </si>
  <si>
    <t>17900    SHERMAN                      WY</t>
  </si>
  <si>
    <t>118TH                        ST</t>
  </si>
  <si>
    <t>00    WASHINGTON                   BL</t>
  </si>
  <si>
    <t>0400 0500 0522 0507 0913 1309 1218</t>
  </si>
  <si>
    <t>TUJUNGA</t>
  </si>
  <si>
    <t>0329 0913 1609</t>
  </si>
  <si>
    <t>1000 E  33RD                         ST</t>
  </si>
  <si>
    <t>0216 0342 1822</t>
  </si>
  <si>
    <t>3900    DON DIABLO                   DR</t>
  </si>
  <si>
    <t>11000    ARMINTA                      ST</t>
  </si>
  <si>
    <t>0314 1607</t>
  </si>
  <si>
    <t>7100    MILWOOD                      AV</t>
  </si>
  <si>
    <t>1822 0344 0329 1307 1302 1609</t>
  </si>
  <si>
    <t>9100 S  FIGUEROA                     ST</t>
  </si>
  <si>
    <t>PURSE SNATCHING</t>
  </si>
  <si>
    <t>0305 0344 0400 1822</t>
  </si>
  <si>
    <t>1100 S  SANTEE                       ST</t>
  </si>
  <si>
    <t>0913 0416 1402</t>
  </si>
  <si>
    <t>9900    GLENOAKS                     BL</t>
  </si>
  <si>
    <t>0329 0447 1402 0446 0421 0913 0561</t>
  </si>
  <si>
    <t>6600    BONSALLO                     AV</t>
  </si>
  <si>
    <t>0329 1822 0344 1307 1609</t>
  </si>
  <si>
    <t>300 S  CENTRAL                      AV</t>
  </si>
  <si>
    <t>21800    SCHOENBORN                   ST</t>
  </si>
  <si>
    <t>0325 1822 1607</t>
  </si>
  <si>
    <t>7100    BEVERLY                      BL</t>
  </si>
  <si>
    <t>0329 1307 1822</t>
  </si>
  <si>
    <t>2900 S  ORANGE                       DR</t>
  </si>
  <si>
    <t>12900    RUBENS                       AV</t>
  </si>
  <si>
    <t>1200 W  74TH                         ST</t>
  </si>
  <si>
    <t>0329 1822 1218 2004</t>
  </si>
  <si>
    <t>2000 0913 1814 0400 0408 0334 1278 0344</t>
  </si>
  <si>
    <t>3700 W  27TH                         ST</t>
  </si>
  <si>
    <t>1202 1822 0923</t>
  </si>
  <si>
    <t>18100    STALLION MEADOW              LN</t>
  </si>
  <si>
    <t>0421 1202 1822</t>
  </si>
  <si>
    <t>8800    WOODLEY                      AV</t>
  </si>
  <si>
    <t>0344 0945 1822 1420 1414 0346</t>
  </si>
  <si>
    <t>GLESS                        ST</t>
  </si>
  <si>
    <t>1822 1300 1601 1606 0344</t>
  </si>
  <si>
    <t>1500    TONAWANDA                    AV</t>
  </si>
  <si>
    <t>OSO</t>
  </si>
  <si>
    <t>0924 0555 0344 0913 0602</t>
  </si>
  <si>
    <t>800    ISLAND                       AV</t>
  </si>
  <si>
    <t>MULLEN                       AV</t>
  </si>
  <si>
    <t>0345 0344</t>
  </si>
  <si>
    <t>700    OXFORD                       AV</t>
  </si>
  <si>
    <t>700 S  OGDEN                        DR</t>
  </si>
  <si>
    <t>9300    SUNLAND PARK                 DR</t>
  </si>
  <si>
    <t>300    WORLD WAY</t>
  </si>
  <si>
    <t>3000    DORCHESTER                   AV</t>
  </si>
  <si>
    <t>3400    GALENA                       ST</t>
  </si>
  <si>
    <t>4800    LEXINGTON                    AV</t>
  </si>
  <si>
    <t>1400 W  OLYMPIC                      BL</t>
  </si>
  <si>
    <t>0448 0444 0417 2000 0400 1501</t>
  </si>
  <si>
    <t>6600    SANTA MONICA                 BL</t>
  </si>
  <si>
    <t>2000 1814 2038 0416</t>
  </si>
  <si>
    <t>4200 W  5TH                          ST</t>
  </si>
  <si>
    <t>0216 0325 1300 1822</t>
  </si>
  <si>
    <t>20700    SCHOOLCRAFT                  ST</t>
  </si>
  <si>
    <t>0416 0400 1822 0429 0448 0369 0419</t>
  </si>
  <si>
    <t>1800 S  ORANGE                       DR</t>
  </si>
  <si>
    <t>3200    MOUNTAIN VIEW                AV</t>
  </si>
  <si>
    <t>0907 2000 0416 0913 1814 1402</t>
  </si>
  <si>
    <t>2038 1906</t>
  </si>
  <si>
    <t>9700    NATIONAL                     BL</t>
  </si>
  <si>
    <t>0344 0400 1309 1402 0326 0346</t>
  </si>
  <si>
    <t>11400    SHERMAN                      WY</t>
  </si>
  <si>
    <t>700 W  50TH                         ST</t>
  </si>
  <si>
    <t>1212 0444 0917 0906 1816</t>
  </si>
  <si>
    <t>0416 1822 1309 1218</t>
  </si>
  <si>
    <t>COLDWATER CA</t>
  </si>
  <si>
    <t>1800    PELHAM                       AV</t>
  </si>
  <si>
    <t>800 E  4TH                          ST</t>
  </si>
  <si>
    <t>0344 0358 1609 1822</t>
  </si>
  <si>
    <t>11200 W  OLYMPIC                      BL</t>
  </si>
  <si>
    <t>1822 1300 0377 1601</t>
  </si>
  <si>
    <t>0344 2049 2051 1822 0910</t>
  </si>
  <si>
    <t>600 S  NORMANDIE                    AV</t>
  </si>
  <si>
    <t>0516 0913</t>
  </si>
  <si>
    <t>30TH</t>
  </si>
  <si>
    <t>8000    CANBY                        AV</t>
  </si>
  <si>
    <t>10800    HICKORY                      ST</t>
  </si>
  <si>
    <t>0603 1822 0361 0444</t>
  </si>
  <si>
    <t>1402 1259 1215 0908 0943</t>
  </si>
  <si>
    <t>100 W  85TH                         ST</t>
  </si>
  <si>
    <t>6300    LAUREL CANYON                BL</t>
  </si>
  <si>
    <t>2032 1822 0344</t>
  </si>
  <si>
    <t>300 E  7TH                          ST</t>
  </si>
  <si>
    <t>1606 1300 0344</t>
  </si>
  <si>
    <t>LINCOLN</t>
  </si>
  <si>
    <t>2100 W  SUNSET                       BL</t>
  </si>
  <si>
    <t>0443 1822 1310 0432</t>
  </si>
  <si>
    <t>100 N  HARVARD                      BL</t>
  </si>
  <si>
    <t>1259 0416 0446</t>
  </si>
  <si>
    <t>13100    GLAMIS                       ST</t>
  </si>
  <si>
    <t>1202 2004 1414 0910 1822 0522 2052 2050</t>
  </si>
  <si>
    <t>800 E  104TH                        ST</t>
  </si>
  <si>
    <t>2400 E  24TH                         ST</t>
  </si>
  <si>
    <t>9900 W  WASHINGTON                   BL</t>
  </si>
  <si>
    <t>0940 1251 0337 1912 0421 1915 1906 0347 0422 1258</t>
  </si>
  <si>
    <t>1300 S  VAN NESS                     AV</t>
  </si>
  <si>
    <t>2000 1814 0416 0400 0913 0446</t>
  </si>
  <si>
    <t>1822 0344 0400 0444</t>
  </si>
  <si>
    <t>8500    TOBIAS                       AV</t>
  </si>
  <si>
    <t>1822 0342 1607 0329 0344</t>
  </si>
  <si>
    <t>3500 W  SUNSET                       BL</t>
  </si>
  <si>
    <t>13100    MINDANAO                     WY</t>
  </si>
  <si>
    <t>5800    HAZELTINE                    AV</t>
  </si>
  <si>
    <t>0329 0400 0913 1814</t>
  </si>
  <si>
    <t>1100    SUNSET HILLS                 RD</t>
  </si>
  <si>
    <t>1822 0922 0930</t>
  </si>
  <si>
    <t>19100    SHERMAN                      WY</t>
  </si>
  <si>
    <t>2000 0913 0400 1251 1309 1310 1814</t>
  </si>
  <si>
    <t>800 N  HELIOTROPE                   DR</t>
  </si>
  <si>
    <t>1822 1300 0344 0377 0329 1307 1601 1609</t>
  </si>
  <si>
    <t>0924 0913 1803 0344</t>
  </si>
  <si>
    <t>20500    NORDHOFF                     ST</t>
  </si>
  <si>
    <t>10400 W  PICO                         BL</t>
  </si>
  <si>
    <t>2000 0913 1813 1243 0448 0444</t>
  </si>
  <si>
    <t>700 E  87TH                         ST</t>
  </si>
  <si>
    <t>0400 0416 0913 0602 0562 0401</t>
  </si>
  <si>
    <t>1300 W  GAGE                         AV</t>
  </si>
  <si>
    <t>4800    SAN FERNANDO                 RD</t>
  </si>
  <si>
    <t>200 E  OPP                          ST</t>
  </si>
  <si>
    <t>1402 2004 1514 2036 0903 2055 0443 0334 0302</t>
  </si>
  <si>
    <t>2100 W  FLORENCE                     AV</t>
  </si>
  <si>
    <t>700 W  70TH                         ST</t>
  </si>
  <si>
    <t>1822 0309 0906 1309 0430 1100 1407</t>
  </si>
  <si>
    <t>1300 W  ANAHEIM                      ST</t>
  </si>
  <si>
    <t>0603 0361 0913 0432</t>
  </si>
  <si>
    <t>400 E  59TH                         PL</t>
  </si>
  <si>
    <t>12200    VANOWEN                      ST</t>
  </si>
  <si>
    <t>2900    FRANCIS                      AV</t>
  </si>
  <si>
    <t>0325 0378</t>
  </si>
  <si>
    <t>8900    BALBOA                       BL</t>
  </si>
  <si>
    <t>1822 1609 0344 0329 2004</t>
  </si>
  <si>
    <t>8700    RAMSGATE                     AV</t>
  </si>
  <si>
    <t>OTHER RR TRAIN (UNION PAC, SANTE FE ETC</t>
  </si>
  <si>
    <t>HENRY FORD</t>
  </si>
  <si>
    <t>PIER A</t>
  </si>
  <si>
    <t>1822 0344 0800</t>
  </si>
  <si>
    <t>17800    SATICOY                      ST</t>
  </si>
  <si>
    <t>0329 0417</t>
  </si>
  <si>
    <t>10500    LINDBROOK                    DR</t>
  </si>
  <si>
    <t>18600    LASSEN                       ST</t>
  </si>
  <si>
    <t>7600    CANOGA                       AV</t>
  </si>
  <si>
    <t>600    WORLD                        WY</t>
  </si>
  <si>
    <t>500 E  4TH                          ST</t>
  </si>
  <si>
    <t>0358 1236 1402 1602 0344</t>
  </si>
  <si>
    <t>TERMINAL                     WY</t>
  </si>
  <si>
    <t>NAVY                         WY</t>
  </si>
  <si>
    <t>0202 0325 0400 0443 0945 1822 0344 0104</t>
  </si>
  <si>
    <t>1100 1822 1402 1407 0430</t>
  </si>
  <si>
    <t>600 W  9TH                          ST</t>
  </si>
  <si>
    <t>1822 0450 1309</t>
  </si>
  <si>
    <t>0375 0344 1609 1822 0216 0209</t>
  </si>
  <si>
    <t>600    PARKMAN                      AV</t>
  </si>
  <si>
    <t>6100    CANOGA                       AV</t>
  </si>
  <si>
    <t>2700    COLBY                        AV</t>
  </si>
  <si>
    <t>0329 0419 0416 2000 0319 0913 1814</t>
  </si>
  <si>
    <t>PLUMMER                      ST</t>
  </si>
  <si>
    <t>LURLINE                      AV</t>
  </si>
  <si>
    <t>1407 1607 1100 1822</t>
  </si>
  <si>
    <t>13500    DESMOND                      ST</t>
  </si>
  <si>
    <t>1416 1300 1822 1218 0605 0411 1402</t>
  </si>
  <si>
    <t>8000    ROMAINE                      ST</t>
  </si>
  <si>
    <t>2000 1813 0408 0913</t>
  </si>
  <si>
    <t>200 W  10TH                         ST</t>
  </si>
  <si>
    <t>0334 1218</t>
  </si>
  <si>
    <t>7600    SIMPSON                      AV</t>
  </si>
  <si>
    <t>1300 W  58TH                         ST</t>
  </si>
  <si>
    <t>12500    SATICOY                      ST</t>
  </si>
  <si>
    <t>1822 1202 1218 0411 0345 2024</t>
  </si>
  <si>
    <t>ANAHEIM                      ST</t>
  </si>
  <si>
    <t>0394 1420 0209</t>
  </si>
  <si>
    <t>22300    LANARK                       ST</t>
  </si>
  <si>
    <t>0913 0554 0602 0444</t>
  </si>
  <si>
    <t>14000    FOX                          ST</t>
  </si>
  <si>
    <t>15200    WYANDOTTE                    ST</t>
  </si>
  <si>
    <t>0400 0913 0342</t>
  </si>
  <si>
    <t>4900    HOOPER                       AV</t>
  </si>
  <si>
    <t>1813 0400 2000 0448 2029 1814</t>
  </si>
  <si>
    <t>10800    MAGNOLIA                     BL</t>
  </si>
  <si>
    <t>1501 0329</t>
  </si>
  <si>
    <t>11800    ROSCOE                       BL</t>
  </si>
  <si>
    <t>1822 0344 0385 1602</t>
  </si>
  <si>
    <t>300 N  MADISON                      AV</t>
  </si>
  <si>
    <t>0377 1822 1501 0929 0930</t>
  </si>
  <si>
    <t>600    LINCOLN                      BL</t>
  </si>
  <si>
    <t>0913 0602 0562 0344 0416 0444 2002</t>
  </si>
  <si>
    <t>600 W  IMPERIAL                     HY</t>
  </si>
  <si>
    <t>1822 1309 0444 0429 0361 0603 0305</t>
  </si>
  <si>
    <t>0361 0446</t>
  </si>
  <si>
    <t>1822 0342 0337 0429 0416 0417</t>
  </si>
  <si>
    <t>9700    LAUREL CANYON                BL</t>
  </si>
  <si>
    <t>1202 0913 0444 0417 0416 0602 0360</t>
  </si>
  <si>
    <t>2200 E  111TH                        ST</t>
  </si>
  <si>
    <t>2004 0325 1822</t>
  </si>
  <si>
    <t>N  12TH</t>
  </si>
  <si>
    <t>0601 0302 1300 1822 1100 0450</t>
  </si>
  <si>
    <t>0400 0416 0913 1402</t>
  </si>
  <si>
    <t>3800 S  GRAND                        AV</t>
  </si>
  <si>
    <t>0344 1822 2032 1606</t>
  </si>
  <si>
    <t>1200 W  COURT                        ST</t>
  </si>
  <si>
    <t>0334 0329 0555 2004 0913 1300 1307 0602</t>
  </si>
  <si>
    <t>10400    LOU DILLON                   AV</t>
  </si>
  <si>
    <t>100 W  43RD                         ST</t>
  </si>
  <si>
    <t>0377 0330 1501 0344 0930 1822</t>
  </si>
  <si>
    <t>12200    BRADFORD                     PL</t>
  </si>
  <si>
    <t>2004 0329 1822</t>
  </si>
  <si>
    <t>100 N  MARINE                       AV</t>
  </si>
  <si>
    <t>0400 0444 0417 0910</t>
  </si>
  <si>
    <t>2200 S  LONGWOOD                     AV</t>
  </si>
  <si>
    <t>0325 0344 0104 1822 0378</t>
  </si>
  <si>
    <t>900    GAYLEY                       AV</t>
  </si>
  <si>
    <t>0913 0400 0421 0319 0448 0361</t>
  </si>
  <si>
    <t>1000 W  46TH                         ST</t>
  </si>
  <si>
    <t>3200    WELDON                       AV</t>
  </si>
  <si>
    <t>1200 W  21ST                         ST</t>
  </si>
  <si>
    <t>4200    CLEAR VALLEY                 DR</t>
  </si>
  <si>
    <t>1300    BIENVENEDA                   AV</t>
  </si>
  <si>
    <t>1822 0329 2004 1414 1420</t>
  </si>
  <si>
    <t>16200    VICTORY                      BL</t>
  </si>
  <si>
    <t>20500    VENTURA                      BL</t>
  </si>
  <si>
    <t>1822 0400 0416 0910 1414</t>
  </si>
  <si>
    <t>14300    RIVERSIDE                    DR</t>
  </si>
  <si>
    <t>1000    NOWITA                       PL</t>
  </si>
  <si>
    <t>2004 0561 1202 2038 0602 0913</t>
  </si>
  <si>
    <t>19800    ACRE                         ST</t>
  </si>
  <si>
    <t>12100    SHELDON                      ST</t>
  </si>
  <si>
    <t>20100    ROSCOE                       BL</t>
  </si>
  <si>
    <t>1822 1402 1100 1407 0430 1309</t>
  </si>
  <si>
    <t>22100    CLARENDON                    ST</t>
  </si>
  <si>
    <t>1202 0913 1906 0602 0360 0422</t>
  </si>
  <si>
    <t>11300    SUCCESS                      AV</t>
  </si>
  <si>
    <t>0100 0922</t>
  </si>
  <si>
    <t>1822 0344 0929</t>
  </si>
  <si>
    <t>1822 0344 1501</t>
  </si>
  <si>
    <t>1822 0334 0344 0352 0355 0312 0432 0906 0371 1221</t>
  </si>
  <si>
    <t>1300 1606 0344 1822</t>
  </si>
  <si>
    <t>600 N  FULLER                       AV</t>
  </si>
  <si>
    <t>0344 2004 1218 0334</t>
  </si>
  <si>
    <t>ESSEX                        ST</t>
  </si>
  <si>
    <t>1300 1609 0329 1822</t>
  </si>
  <si>
    <t>9100    RESEDA                       BL</t>
  </si>
  <si>
    <t>0602 0913 1259 0416 0446 0553</t>
  </si>
  <si>
    <t>0450 1822 0329 1100</t>
  </si>
  <si>
    <t>1900    BEVERLY                      BL</t>
  </si>
  <si>
    <t>0417 0416 1258 2024 0913 1824 1815 1251</t>
  </si>
  <si>
    <t>NORDHOFF                     BL</t>
  </si>
  <si>
    <t>1601 1420 1414 1402 0344 2004 0358</t>
  </si>
  <si>
    <t>6200 N  SEPULVEDA                    BL</t>
  </si>
  <si>
    <t>5500    RESEDA                       BL</t>
  </si>
  <si>
    <t>BEVERLY GLEN</t>
  </si>
  <si>
    <t>1501 1302</t>
  </si>
  <si>
    <t>3400    EDLOFT                       AV</t>
  </si>
  <si>
    <t>0361 0416 0447 0913</t>
  </si>
  <si>
    <t>1500 S  HOOVER                       ST</t>
  </si>
  <si>
    <t>1602 0397 0344 1822 0327</t>
  </si>
  <si>
    <t>1100 1218 0430 0400 2033 0853</t>
  </si>
  <si>
    <t>0329 0344 1307 1609 1822 1414</t>
  </si>
  <si>
    <t>800    JAMES M WOOD                 BL</t>
  </si>
  <si>
    <t>0913 0555 0400 0448 0419 0429</t>
  </si>
  <si>
    <t>1000 S  CONCORD                      ST</t>
  </si>
  <si>
    <t>1822 1607 1414 0344 1402</t>
  </si>
  <si>
    <t>4900    BAKMAN                       AV</t>
  </si>
  <si>
    <t>1402 1822 0444 0411 0421 0334 0917 0202</t>
  </si>
  <si>
    <t>3500    WILSHIRE                     BL</t>
  </si>
  <si>
    <t>0913 0400 0416 0419 0429</t>
  </si>
  <si>
    <t>2300    SUNRISE                      ST</t>
  </si>
  <si>
    <t>1251 2038 0913</t>
  </si>
  <si>
    <t>3800    WISCONSIN                    ST</t>
  </si>
  <si>
    <t>1822 0342 0327 1402</t>
  </si>
  <si>
    <t>3800    WILSHIRE                     BL</t>
  </si>
  <si>
    <t>2000 0913 1813 1206 2002 2034 0416 0329 2033</t>
  </si>
  <si>
    <t>1900 E  114TH                        ST</t>
  </si>
  <si>
    <t>1202 0416 0446</t>
  </si>
  <si>
    <t>0903 0421 2053 2055 1514 1402 0400</t>
  </si>
  <si>
    <t>0329 1300 0342 1822 1307 1302</t>
  </si>
  <si>
    <t>4200    DALTON                       AV</t>
  </si>
  <si>
    <t>0913 1300 2000 0416 1218 1814 0319 0444</t>
  </si>
  <si>
    <t>113TH                        ST</t>
  </si>
  <si>
    <t>BELHAVEN                     AV</t>
  </si>
  <si>
    <t>2000 0401 1823</t>
  </si>
  <si>
    <t>0917 1822 0344 2032 1236 2004</t>
  </si>
  <si>
    <t>0400 0913 2034 0522 0532 0531 0536 0527</t>
  </si>
  <si>
    <t>6200 S  VICTORIA                     AV</t>
  </si>
  <si>
    <t>7100    DUNFIELD                     AV</t>
  </si>
  <si>
    <t>1822 0444 1309</t>
  </si>
  <si>
    <t>2200 W  MARTIN LUTHER KING JR        BL</t>
  </si>
  <si>
    <t>2000 1814 1243 0447</t>
  </si>
  <si>
    <t>21200    KITTRIDGE                    ST</t>
  </si>
  <si>
    <t>1300 1822 0447</t>
  </si>
  <si>
    <t>18400    PLUMMER                      ST</t>
  </si>
  <si>
    <t>1300 0342 1822 0326 1259 1312 0416</t>
  </si>
  <si>
    <t>AVE 54</t>
  </si>
  <si>
    <t>0377 0344 1822 1501</t>
  </si>
  <si>
    <t>1000 N  ST ANDREWS                   PL</t>
  </si>
  <si>
    <t>0344 0351</t>
  </si>
  <si>
    <t>5100    FRANKLIN                     AV</t>
  </si>
  <si>
    <t>0361 0913 0329 1300 0603</t>
  </si>
  <si>
    <t>3600    8TH                          AV</t>
  </si>
  <si>
    <t>2800 W  SLAUSON                      AV</t>
  </si>
  <si>
    <t>1822 1100</t>
  </si>
  <si>
    <t>0334 0329 1402 2004</t>
  </si>
  <si>
    <t>0908 1402 1019 0420 0370 0421 0344 0352 0354 1309</t>
  </si>
  <si>
    <t>7100 S  HOOVER                       ST</t>
  </si>
  <si>
    <t>0344 2032 1822 1606</t>
  </si>
  <si>
    <t>15800    STARE                        ST</t>
  </si>
  <si>
    <t>1200    CHEROKEE                     AV</t>
  </si>
  <si>
    <t>1822 0344 1414</t>
  </si>
  <si>
    <t>7400    TAMPA                        AV</t>
  </si>
  <si>
    <t>N  EDGEMONT                     ST</t>
  </si>
  <si>
    <t>0344 1259 1251 2032</t>
  </si>
  <si>
    <t>3900    BERENICE                     AV</t>
  </si>
  <si>
    <t>1300 0344 1822 1606</t>
  </si>
  <si>
    <t>2000    BROWNING                     BL</t>
  </si>
  <si>
    <t>1601 1402 0344 1822</t>
  </si>
  <si>
    <t>300 S  CRESCENT HEIGHTS             BL</t>
  </si>
  <si>
    <t>2000 S  RIDGELEY                     DR</t>
  </si>
  <si>
    <t>0701 0800 0344 1202 1501</t>
  </si>
  <si>
    <t>21900    LASSEN                       ST</t>
  </si>
  <si>
    <t>0322 1822</t>
  </si>
  <si>
    <t>0344 0345 0346 1202 1822</t>
  </si>
  <si>
    <t>1300 1206 1822 0416 0444 0429</t>
  </si>
  <si>
    <t>11400    TWIN HILLS                   AV</t>
  </si>
  <si>
    <t>3800    GOODLAND                     AV</t>
  </si>
  <si>
    <t>11600    BLUCHER                      AV</t>
  </si>
  <si>
    <t>24000    WESTERN                      AV</t>
  </si>
  <si>
    <t>2000 W  27TH                         ST</t>
  </si>
  <si>
    <t>0919 1822 0400 0411</t>
  </si>
  <si>
    <t>7100    BELLAIRE                     AV</t>
  </si>
  <si>
    <t>13000    VAUGHN                       ST</t>
  </si>
  <si>
    <t>0444 0910</t>
  </si>
  <si>
    <t>0935 0929 0922</t>
  </si>
  <si>
    <t>8100    LANGDON                      AV</t>
  </si>
  <si>
    <t>4700 S  SLAUSON                      AV</t>
  </si>
  <si>
    <t>0344 0913 1817 1218</t>
  </si>
  <si>
    <t>SHERMAN</t>
  </si>
  <si>
    <t>SAN DIEGO FW</t>
  </si>
  <si>
    <t>15000    SAN FERNANDO                 RD</t>
  </si>
  <si>
    <t>2700 E  OLYMPIC                      BL</t>
  </si>
  <si>
    <t>1200    HYPERION                     AV</t>
  </si>
  <si>
    <t>1609 0321</t>
  </si>
  <si>
    <t>20900    VENTURA                      BL</t>
  </si>
  <si>
    <t>0432 1822 0443 1266</t>
  </si>
  <si>
    <t>0344 0342 0432 1822 1218 0305 0312 0202 0906</t>
  </si>
  <si>
    <t>2000 W  3RD                          ST</t>
  </si>
  <si>
    <t>1300    MYRTLE                       ST</t>
  </si>
  <si>
    <t>0408 1258</t>
  </si>
  <si>
    <t>6800    COLDWATER CANYON             AV</t>
  </si>
  <si>
    <t>1822 1281 1402 0919 0416</t>
  </si>
  <si>
    <t>0419 0416 0446 0448 0913</t>
  </si>
  <si>
    <t>400 N  ORLANDO                      AV</t>
  </si>
  <si>
    <t>500    LILLIAN                      WY</t>
  </si>
  <si>
    <t>1281 0342 1822 0213 1309 0416 0344 0202</t>
  </si>
  <si>
    <t>4500    MERCURY                      AV</t>
  </si>
  <si>
    <t>0329 0342 0913 1309 1814 0202</t>
  </si>
  <si>
    <t>CATALINA                     ST</t>
  </si>
  <si>
    <t>8700    PARTHENIA                    PL</t>
  </si>
  <si>
    <t>0329 1822 1501 1300</t>
  </si>
  <si>
    <t>1200 N  HOBART                       BL</t>
  </si>
  <si>
    <t>400 S  LA BREA                      AV</t>
  </si>
  <si>
    <t>0400 0416 0913 1266 0601 0448</t>
  </si>
  <si>
    <t>5300 S  VERMONT                      AV</t>
  </si>
  <si>
    <t>2000 1814 0913 1243 0400 0416</t>
  </si>
  <si>
    <t>1400 S  HAYWORTH                     AV</t>
  </si>
  <si>
    <t>WORTHEN                      AV</t>
  </si>
  <si>
    <t>0913 1814 2000 0444 0416</t>
  </si>
  <si>
    <t>15600    ROSALES                      ST</t>
  </si>
  <si>
    <t>COLDWATER CANYON</t>
  </si>
  <si>
    <t>0358 0344 1822 1609 0321 0342 0216 0206 0352 1221</t>
  </si>
  <si>
    <t>1900 S  CRESCENT HEIGHTS             BL</t>
  </si>
  <si>
    <t>1800 N  GRAMERCY                     PL</t>
  </si>
  <si>
    <t>16600    ADLON                        RD</t>
  </si>
  <si>
    <t>0344 0397 1607 1822</t>
  </si>
  <si>
    <t>0342 1309 0312 1822</t>
  </si>
  <si>
    <t>1100 W  57TH                         ST</t>
  </si>
  <si>
    <t>1414 0329 1822 0344 1307 1609</t>
  </si>
  <si>
    <t>1500    HAZELWOOD                    AV</t>
  </si>
  <si>
    <t>3500    DIXIE CANYON                 PL</t>
  </si>
  <si>
    <t>1802 1501 0913 0522</t>
  </si>
  <si>
    <t>4600    COLDWATER CANYON             AV</t>
  </si>
  <si>
    <t>300 E  61ST                         ST</t>
  </si>
  <si>
    <t>0417 1300</t>
  </si>
  <si>
    <t>12000    BRADDOCK                     DR</t>
  </si>
  <si>
    <t>1202 1822 0928</t>
  </si>
  <si>
    <t>11700    OAKHURST                     WY</t>
  </si>
  <si>
    <t>11600    EXPOSITION                   BL</t>
  </si>
  <si>
    <t>2000 0913 1814 0329 0400 1206 2002 0432 2021</t>
  </si>
  <si>
    <t>3100 W  SLAUSON                      AV</t>
  </si>
  <si>
    <t>17500    SAN JOSE                     ST</t>
  </si>
  <si>
    <t>0448 0421 0444</t>
  </si>
  <si>
    <t>700 W  47TH                         ST</t>
  </si>
  <si>
    <t>0344 1822 0394 1221</t>
  </si>
  <si>
    <t>5100    4TH                          AV</t>
  </si>
  <si>
    <t>2800 E  7TH                          ST</t>
  </si>
  <si>
    <t>1822 0929 0930</t>
  </si>
  <si>
    <t>1100    ARAPAHOE                     ST</t>
  </si>
  <si>
    <t>1266 1309 1414 0913 0416</t>
  </si>
  <si>
    <t>3200    ARVIA                        ST</t>
  </si>
  <si>
    <t>7000    TOPANGA CANYON               BL</t>
  </si>
  <si>
    <t>3500    OCEAN VIEW                   AV</t>
  </si>
  <si>
    <t>1822 0100 0922</t>
  </si>
  <si>
    <t>1814 0421 1309 0334</t>
  </si>
  <si>
    <t>0344 1300 2004 1218</t>
  </si>
  <si>
    <t>0500 1814 1276 1259</t>
  </si>
  <si>
    <t>300 S  NEW HAMPSHIRE                AV</t>
  </si>
  <si>
    <t>300 N  HILL                         ST</t>
  </si>
  <si>
    <t>0416 0913 1817</t>
  </si>
  <si>
    <t>9200    ARLETA                       AV</t>
  </si>
  <si>
    <t>INDEPENDENCE                 AV</t>
  </si>
  <si>
    <t>0344 0352 0358 0377 1221 1307 1609 1822 2032 0386</t>
  </si>
  <si>
    <t>0342 0448 0429 0416 0446 0419</t>
  </si>
  <si>
    <t>900 W  SLAUSON                      AV</t>
  </si>
  <si>
    <t>0344 1302 1822</t>
  </si>
  <si>
    <t>2004 0400 1822 0329 0344 1609</t>
  </si>
  <si>
    <t>2400    MILITARY                     AV</t>
  </si>
  <si>
    <t>1218 0334 0416 0400 0447 0445 1822</t>
  </si>
  <si>
    <t>OCEAN FRONT                  WK</t>
  </si>
  <si>
    <t>KETCH</t>
  </si>
  <si>
    <t>2004 1822 0346</t>
  </si>
  <si>
    <t>LOMA</t>
  </si>
  <si>
    <t>4400 N  HUNTINGTON                   DR</t>
  </si>
  <si>
    <t>0416 0913 1202 1810</t>
  </si>
  <si>
    <t>100 E  119TH                        ST</t>
  </si>
  <si>
    <t>1400 E  20TH                         ST</t>
  </si>
  <si>
    <t>11700    MOORPARK                     ST</t>
  </si>
  <si>
    <t>3100 W  OLYMPIC                      BL</t>
  </si>
  <si>
    <t>CRANER                       ST</t>
  </si>
  <si>
    <t>6000    TOPANGA CANYON               BL</t>
  </si>
  <si>
    <t>8700    APPERSON                     ST</t>
  </si>
  <si>
    <t>77TH</t>
  </si>
  <si>
    <t>0603 1501 0913</t>
  </si>
  <si>
    <t>0429 0432 1822 0400 0444 2004</t>
  </si>
  <si>
    <t>600 N  WILTON                       PL</t>
  </si>
  <si>
    <t>1200 S  SHERBOURNE                   DR</t>
  </si>
  <si>
    <t>1700 W  ADAMS                        BL</t>
  </si>
  <si>
    <t>0344 0358 1609</t>
  </si>
  <si>
    <t>DUANE                        ST</t>
  </si>
  <si>
    <t>2600    SAN MARINO                   ST</t>
  </si>
  <si>
    <t>0913 0602 0561 0444</t>
  </si>
  <si>
    <t>1600 W  23RD                         ST</t>
  </si>
  <si>
    <t>0913 0417 2033 1276 1810</t>
  </si>
  <si>
    <t>600 E  115TH                        ST</t>
  </si>
  <si>
    <t>3900    BARRETT                      RD</t>
  </si>
  <si>
    <t>8200    LANKERSHIM                   BL</t>
  </si>
  <si>
    <t>10400    JORDAN                       AV</t>
  </si>
  <si>
    <t>0416 0447 1810 0913</t>
  </si>
  <si>
    <t>1810 1906</t>
  </si>
  <si>
    <t>1300 S  CATALINA                     ST</t>
  </si>
  <si>
    <t>1402 1822 1407 0334 0337 0302 1100 0432 0344 1419</t>
  </si>
  <si>
    <t>2400    GLENDALE                     BL</t>
  </si>
  <si>
    <t>0344 1607 1309</t>
  </si>
  <si>
    <t>1200 W  TEMPLE                       ST</t>
  </si>
  <si>
    <t>1420 0344 1607</t>
  </si>
  <si>
    <t>22100    BURBANK                      BL</t>
  </si>
  <si>
    <t>1400 E  O                            ST</t>
  </si>
  <si>
    <t>1100 1402 1822</t>
  </si>
  <si>
    <t>300 N  HOBART                       BL</t>
  </si>
  <si>
    <t>0930 1822 1202 0100</t>
  </si>
  <si>
    <t>400 E  49TH                         ST</t>
  </si>
  <si>
    <t>1822 0432 1402 1300 0334</t>
  </si>
  <si>
    <t>VACANT LOT</t>
  </si>
  <si>
    <t>200 S  STATE                        ST</t>
  </si>
  <si>
    <t>0344 0397 0358 1402</t>
  </si>
  <si>
    <t>200    LINCOLN                      BL</t>
  </si>
  <si>
    <t>0329 0416 0913 2000 0334 1813 1300</t>
  </si>
  <si>
    <t>1400 E  54TH                         ST</t>
  </si>
  <si>
    <t>0416 1258</t>
  </si>
  <si>
    <t>7400    OAKDALE                      AV</t>
  </si>
  <si>
    <t>1100 W  52ND                         ST</t>
  </si>
  <si>
    <t>0913 2024 0334 0443</t>
  </si>
  <si>
    <t>20700    HARTLAND                     ST</t>
  </si>
  <si>
    <t>8800    BELLANCA                     AV</t>
  </si>
  <si>
    <t>8400    INDEPENDENCE                 AV</t>
  </si>
  <si>
    <t>17900    SCHOENBORN                   ST</t>
  </si>
  <si>
    <t>2000 1813 0913 0444 0429 0416 0417</t>
  </si>
  <si>
    <t>9800    DE SOTO                      AV</t>
  </si>
  <si>
    <t>0344 0386 1606</t>
  </si>
  <si>
    <t>13400    AZORES                       AV</t>
  </si>
  <si>
    <t>YBARRA</t>
  </si>
  <si>
    <t>DUMETZ</t>
  </si>
  <si>
    <t>100 N  BENTON                       WY</t>
  </si>
  <si>
    <t>1000 N  NORMANDIE                    AV</t>
  </si>
  <si>
    <t>0400 0416 2004 1402 0907 1266 1822</t>
  </si>
  <si>
    <t>1822 1313 0355 0416 0429 0344</t>
  </si>
  <si>
    <t>700 E  WASHINGTON                   BL</t>
  </si>
  <si>
    <t>0913 1402 2000 1814 0411</t>
  </si>
  <si>
    <t>0344 0913 1817</t>
  </si>
  <si>
    <t>400 E  84TH                         PL</t>
  </si>
  <si>
    <t>4400    FINLEY                       AV</t>
  </si>
  <si>
    <t>8300    WESTLAWN                     AV</t>
  </si>
  <si>
    <t>400 W  83RD                         ST</t>
  </si>
  <si>
    <t>2038 0314 0344 2004</t>
  </si>
  <si>
    <t>11100    BURTON                       ST</t>
  </si>
  <si>
    <t>1822 0342 1309 0344 0336 0326</t>
  </si>
  <si>
    <t>9200 S  HOOVER                       ST</t>
  </si>
  <si>
    <t>900 S  MANSFIELD                    AV</t>
  </si>
  <si>
    <t>1822 0344 0394 0352 1221</t>
  </si>
  <si>
    <t>900 S  HARVARD                      BL</t>
  </si>
  <si>
    <t>1609 0329 1402</t>
  </si>
  <si>
    <t>7800    VAN NUYS                     BL</t>
  </si>
  <si>
    <t>2000 1813 0913 0444 0416</t>
  </si>
  <si>
    <t>5600 S  WESTERN                      AV</t>
  </si>
  <si>
    <t>11100    TELFAIR                      AV</t>
  </si>
  <si>
    <t>3700    MENTONE                      AV</t>
  </si>
  <si>
    <t>1100    GORDON                       ST</t>
  </si>
  <si>
    <t>1500    ABBOT KINNEY                 BL</t>
  </si>
  <si>
    <t>0344 0325 0945 1822 0104 0416 0340 0444</t>
  </si>
  <si>
    <t>1822 0701 0344 1300</t>
  </si>
  <si>
    <t>9300    FIRTH                        BL</t>
  </si>
  <si>
    <t>0342 1822 0446 0416</t>
  </si>
  <si>
    <t>4100 S  NORMANDIE                    AV</t>
  </si>
  <si>
    <t>1607 0321 1822 0344</t>
  </si>
  <si>
    <t>10700 W  PICO                         BL</t>
  </si>
  <si>
    <t>1307 1822 0344 1609 0329</t>
  </si>
  <si>
    <t>DUCOMMUN                     ST</t>
  </si>
  <si>
    <t>GAREY</t>
  </si>
  <si>
    <t>0352 1822 0603</t>
  </si>
  <si>
    <t>800 S  NORMANDIE                    AV</t>
  </si>
  <si>
    <t>1258 0416 0552 0913</t>
  </si>
  <si>
    <t>13000    ALEXANDER                    ST</t>
  </si>
  <si>
    <t>6600    FALLBROOK                    AV</t>
  </si>
  <si>
    <t>2800    FREDERICK                    ST</t>
  </si>
  <si>
    <t>8700    WHITAKER                     AV</t>
  </si>
  <si>
    <t>0344 1822 1300 1313 0371 0449 0319 0352 0906</t>
  </si>
  <si>
    <t>W  97TH                         ST</t>
  </si>
  <si>
    <t>0385 1608 1602 1822</t>
  </si>
  <si>
    <t>NESTLE                       AV</t>
  </si>
  <si>
    <t>CHASE                        ST</t>
  </si>
  <si>
    <t>1912 0913 2038 1501</t>
  </si>
  <si>
    <t>300    WORLD                        WY</t>
  </si>
  <si>
    <t>0325 0352</t>
  </si>
  <si>
    <t>0344 0325 0104 0376</t>
  </si>
  <si>
    <t>VELASCO                      ST</t>
  </si>
  <si>
    <t>3100 E  4TH                          ST</t>
  </si>
  <si>
    <t>0334 0913 1310</t>
  </si>
  <si>
    <t>100 E  90TH                         ST</t>
  </si>
  <si>
    <t>0913 0408 1813 2000</t>
  </si>
  <si>
    <t>400 S  KINGSLEY                     DR</t>
  </si>
  <si>
    <t>3600    CASTALIA                     AV</t>
  </si>
  <si>
    <t>0913 0421 0334 1817 0302</t>
  </si>
  <si>
    <t>1000 W  84TH                         PL</t>
  </si>
  <si>
    <t>0447 1300 0361</t>
  </si>
  <si>
    <t>6200    CAHUENGA                     BL</t>
  </si>
  <si>
    <t>0913 0400 0416 2000 0522 1813</t>
  </si>
  <si>
    <t>5000    11TH                         AV</t>
  </si>
  <si>
    <t>0329 0913 1814</t>
  </si>
  <si>
    <t>10300    ARMINTA                      ST</t>
  </si>
  <si>
    <t>5600    HAZELTINE                    AV</t>
  </si>
  <si>
    <t>7200    ALABAMA                      AV</t>
  </si>
  <si>
    <t>8500    LURLINE                      AV</t>
  </si>
  <si>
    <t>8900    TOBIAS                       AV</t>
  </si>
  <si>
    <t>0913 1814 0446 0400</t>
  </si>
  <si>
    <t>VALJEAN                      AV</t>
  </si>
  <si>
    <t>0329 0344 1609 1307 1822</t>
  </si>
  <si>
    <t>600 E  3RD                          ST</t>
  </si>
  <si>
    <t>4700    LEMONA                       AV</t>
  </si>
  <si>
    <t>14000    ROBLAR                       RD</t>
  </si>
  <si>
    <t>3900    SCANDIA                      WY</t>
  </si>
  <si>
    <t>12300    SHELDON                      ST</t>
  </si>
  <si>
    <t>1607 1402 1822 0329</t>
  </si>
  <si>
    <t>1000    WATERLOO                     ST</t>
  </si>
  <si>
    <t>0913 0446 0416 0602</t>
  </si>
  <si>
    <t>200 W  49TH                         ST</t>
  </si>
  <si>
    <t>1420 1822 0329 0325</t>
  </si>
  <si>
    <t>6000    TAMPA                        AV</t>
  </si>
  <si>
    <t>11200    COMETA                       AV</t>
  </si>
  <si>
    <t>0361 0603 0913</t>
  </si>
  <si>
    <t>300 S  MANHATTAN                    PL</t>
  </si>
  <si>
    <t>1402 0346 0400 1822 0344 2050 2004 0910</t>
  </si>
  <si>
    <t>1300    LEBANON                      ST</t>
  </si>
  <si>
    <t>6600    TOPANGA CANYON               BL</t>
  </si>
  <si>
    <t>0913 1814 2000 0444 0448 0417 0432</t>
  </si>
  <si>
    <t>500 S  ST ANDREWS                   PL</t>
  </si>
  <si>
    <t>1822 2001 1212 0445 0334 1402</t>
  </si>
  <si>
    <t>8700    CEDROS                       AV</t>
  </si>
  <si>
    <t>0913 2000 1814 0416 0444</t>
  </si>
  <si>
    <t>400 W  F                            ST</t>
  </si>
  <si>
    <t>1501 0342 1202 1309</t>
  </si>
  <si>
    <t>1000 W  25TH                         ST</t>
  </si>
  <si>
    <t>3600 W  3RD                          ST</t>
  </si>
  <si>
    <t>1822 0416 0445 0429 0337 0316 0344</t>
  </si>
  <si>
    <t>17800    HALSTED                      ST</t>
  </si>
  <si>
    <t>8300    DE SOTO                      AV</t>
  </si>
  <si>
    <t>1822 0344 1300 0916 0355 0432 0330</t>
  </si>
  <si>
    <t>7000    ROSEWOOD                     AV</t>
  </si>
  <si>
    <t>2500 W  8TH                          ST</t>
  </si>
  <si>
    <t>3900    LOS FELIZ                    BL</t>
  </si>
  <si>
    <t>600    SAN JULIAN                   ST</t>
  </si>
  <si>
    <t>0913 1810 0447</t>
  </si>
  <si>
    <t>100 S  RENO                         ST</t>
  </si>
  <si>
    <t>3700 S  SEPULVEDA                    BL</t>
  </si>
  <si>
    <t>0329 2000 1814 0913</t>
  </si>
  <si>
    <t>22400    OXNARD                       ST</t>
  </si>
  <si>
    <t>1900 W  ROCHESTER                    CI</t>
  </si>
  <si>
    <t>1500 W  58TH                         ST</t>
  </si>
  <si>
    <t>400    BAY VIEW                     AV</t>
  </si>
  <si>
    <t>16300 S  VERMONT                      AV</t>
  </si>
  <si>
    <t>300 S  KENMORE                      AV</t>
  </si>
  <si>
    <t>3500 S  BRONSON                      AV</t>
  </si>
  <si>
    <t>2700    CAMULOS                      PL</t>
  </si>
  <si>
    <t>4300    COLFAX                       AV</t>
  </si>
  <si>
    <t>1822 2004 0337 0404</t>
  </si>
  <si>
    <t>2200    DAMON                        ST</t>
  </si>
  <si>
    <t>8100    FAIRCHILD                    AV</t>
  </si>
  <si>
    <t>200 S  BARRINGTON                   AV</t>
  </si>
  <si>
    <t>13200    ROSCOE                       BL</t>
  </si>
  <si>
    <t>0913 0443 1803</t>
  </si>
  <si>
    <t>MANUFACTURING COMPANY</t>
  </si>
  <si>
    <t>21400    PRAIRIE                      ST</t>
  </si>
  <si>
    <t>0913 2000 1814</t>
  </si>
  <si>
    <t>12200    PACIFIC                      AV</t>
  </si>
  <si>
    <t>1822 2032 0344</t>
  </si>
  <si>
    <t>0302 1309 1312 1822</t>
  </si>
  <si>
    <t>8400    CEDROS                       AV</t>
  </si>
  <si>
    <t>1206 1822 2034 1309 1402 1415 1218</t>
  </si>
  <si>
    <t>HARRY BRIDGE</t>
  </si>
  <si>
    <t>4800    LAUREL CANYON                BL</t>
  </si>
  <si>
    <t>OAKSHIRE                     DR</t>
  </si>
  <si>
    <t>ELLINGTON                    DR</t>
  </si>
  <si>
    <t>1100 S  FLOWER                       ST</t>
  </si>
  <si>
    <t>1822 1100 0450 1419 1407 1402</t>
  </si>
  <si>
    <t>10300    FOOTHILL                     BL</t>
  </si>
  <si>
    <t>0344 0352 1822 1420 0444 0945</t>
  </si>
  <si>
    <t>2000 0400 0416 1813 1814</t>
  </si>
  <si>
    <t>12400    MAGNOLIA                     BL</t>
  </si>
  <si>
    <t>0444 0447 0421</t>
  </si>
  <si>
    <t>20900    VANOWEN                      ST</t>
  </si>
  <si>
    <t>0446 3004 4013 0605 0416 1822</t>
  </si>
  <si>
    <t>N  CENTRAL                      AV</t>
  </si>
  <si>
    <t>W  SLAUSON                      ST</t>
  </si>
  <si>
    <t>20700    BASSETT                      ST</t>
  </si>
  <si>
    <t>600 E  MARTIN LUTHER KING JR        BL</t>
  </si>
  <si>
    <t>900    FEDORA                       ST</t>
  </si>
  <si>
    <t>3000 S  ORANGE                       DR</t>
  </si>
  <si>
    <t>9400    CORBIN                       AV</t>
  </si>
  <si>
    <t>1600    PONTIUS                      AV</t>
  </si>
  <si>
    <t>1822 0432 0421</t>
  </si>
  <si>
    <t>LANKERSHIM                   BL</t>
  </si>
  <si>
    <t>CHANDLER                     BL</t>
  </si>
  <si>
    <t>BURNET                       AV</t>
  </si>
  <si>
    <t>KINGSBURY                    ST</t>
  </si>
  <si>
    <t>0377 1822 0344</t>
  </si>
  <si>
    <t>700 S  WESTERN                      AV</t>
  </si>
  <si>
    <t>14500    NORDHOFF                     ST</t>
  </si>
  <si>
    <t>0913 1814 2038</t>
  </si>
  <si>
    <t>0329 0360 0603 0913 1202</t>
  </si>
  <si>
    <t>9400    WILMINGTON                   AV</t>
  </si>
  <si>
    <t>7200    COLLETT                      AV</t>
  </si>
  <si>
    <t>7400    ARIZONA                      AV</t>
  </si>
  <si>
    <t>4900    TWINING                      ST</t>
  </si>
  <si>
    <t>2000 0416 0401 1814 0446 0447 0913 1218 2002</t>
  </si>
  <si>
    <t>15600    VANOWEN                      ST</t>
  </si>
  <si>
    <t>E  78TH                         ST</t>
  </si>
  <si>
    <t>9100 S  VAN NESS                     AV</t>
  </si>
  <si>
    <t>1822 1601 1300 0344</t>
  </si>
  <si>
    <t>0906 1822 1100 1313 1402 1407 0430 0432 0342 0855</t>
  </si>
  <si>
    <t>105TH                        ST</t>
  </si>
  <si>
    <t>ANTWERP                      ST</t>
  </si>
  <si>
    <t>1606 0344 1300 1822 1414</t>
  </si>
  <si>
    <t>800    WALL                         ST</t>
  </si>
  <si>
    <t>0100 0935 1822</t>
  </si>
  <si>
    <t>1500    SAN PABLO                    ST</t>
  </si>
  <si>
    <t>0916 1822 0449 0355 0344</t>
  </si>
  <si>
    <t>5700 S  VERMONT                      AV</t>
  </si>
  <si>
    <t>1822 2004 0329 1300 0918</t>
  </si>
  <si>
    <t>0344 1609 1202 1402</t>
  </si>
  <si>
    <t>20800    COMMUNITY                    ST</t>
  </si>
  <si>
    <t>10500    WINNEBAGO                    AV</t>
  </si>
  <si>
    <t>300 S  OXFORD                       AV</t>
  </si>
  <si>
    <t>8900    WILLIS                       AV</t>
  </si>
  <si>
    <t>2500    CHELSEA                      ST</t>
  </si>
  <si>
    <t>23900    ARCHWOOD                     ST</t>
  </si>
  <si>
    <t>5400 W  77TH                         ST</t>
  </si>
  <si>
    <t>3300    DREW                         ST</t>
  </si>
  <si>
    <t>4400    VAN NUYS                     BL</t>
  </si>
  <si>
    <t>1609 1822 1414 0329</t>
  </si>
  <si>
    <t>1822 0400 0446 0417 1266 1309</t>
  </si>
  <si>
    <t>CONTRIBUTING</t>
  </si>
  <si>
    <t>1020 1815 1258</t>
  </si>
  <si>
    <t>0100 1822 0929 0922</t>
  </si>
  <si>
    <t>1800 E  108TH                        ST</t>
  </si>
  <si>
    <t>1822 1206 1237 0416</t>
  </si>
  <si>
    <t>1700    BEVERLY                      BL</t>
  </si>
  <si>
    <t>6600    SEABLUFF                     DR</t>
  </si>
  <si>
    <t>0344 1608 1609 1822</t>
  </si>
  <si>
    <t>8800    ETIWANDA                     AV</t>
  </si>
  <si>
    <t>0352 1402 0325</t>
  </si>
  <si>
    <t>9300    TAMPA                        AV</t>
  </si>
  <si>
    <t>1822 0329 1420 0361</t>
  </si>
  <si>
    <t>1822 0443 0337 1912 0432 1915</t>
  </si>
  <si>
    <t>14700    ESTRELLA                     AV</t>
  </si>
  <si>
    <t>1800 E  107TH                        ST</t>
  </si>
  <si>
    <t>17100    SAN JOSE                     ST</t>
  </si>
  <si>
    <t>3000    GLENMANOR                    PL</t>
  </si>
  <si>
    <t>1822 2004 0446 0416</t>
  </si>
  <si>
    <t>0344 0328 1309</t>
  </si>
  <si>
    <t>0400 0444 2000 0448 0432 1203 1243 1813</t>
  </si>
  <si>
    <t>1500 S  WILTON                       PL</t>
  </si>
  <si>
    <t>1500 W  LOMITA                       BL</t>
  </si>
  <si>
    <t>2038 0913 2000</t>
  </si>
  <si>
    <t>1100    BLINN                        AV</t>
  </si>
  <si>
    <t>BELMONT                      AV</t>
  </si>
  <si>
    <t>ROCKWOOD                     ST</t>
  </si>
  <si>
    <t>1822 0919 0334 0421</t>
  </si>
  <si>
    <t>NORDHOFF</t>
  </si>
  <si>
    <t>0800 0701 1822 1823 1309 0940 1210</t>
  </si>
  <si>
    <t>500    SILVER LAKE                  BL</t>
  </si>
  <si>
    <t>1212 0342 1309</t>
  </si>
  <si>
    <t>0913 0360 2024 1258 1251 0522</t>
  </si>
  <si>
    <t>8900    COLLETT                      AV</t>
  </si>
  <si>
    <t>0906 1300 0344 1606 2004</t>
  </si>
  <si>
    <t>1800    THURMAN                      AV</t>
  </si>
  <si>
    <t>1606 1822 0344</t>
  </si>
  <si>
    <t>1400    12TH                         AV</t>
  </si>
  <si>
    <t>0913 2000 0400 0416</t>
  </si>
  <si>
    <t>8900    WONDERLAND                   AV</t>
  </si>
  <si>
    <t>1906 0913</t>
  </si>
  <si>
    <t>4100    RHODES                       AV</t>
  </si>
  <si>
    <t>1307 1609 1300 0344</t>
  </si>
  <si>
    <t>2028 0345 0325</t>
  </si>
  <si>
    <t>10300 N  SEPULVEDA                    BL</t>
  </si>
  <si>
    <t>1409 1310 0416 0344 0342 0337 1822 0858</t>
  </si>
  <si>
    <t>COMPTON                      AV</t>
  </si>
  <si>
    <t>1822 0394</t>
  </si>
  <si>
    <t>300 N  ORANGE                       DR</t>
  </si>
  <si>
    <t>8200    WYNGATE                      ST</t>
  </si>
  <si>
    <t>13400    MAXELLA                      AV</t>
  </si>
  <si>
    <t>2004 0329 1402 1020</t>
  </si>
  <si>
    <t>500 N  AVENUE 63</t>
  </si>
  <si>
    <t>2000 1814 0416 1300</t>
  </si>
  <si>
    <t>9400    SYLMAR                       AV</t>
  </si>
  <si>
    <t>BAR/SPORTS BAR (OPEN DAY &amp; NIGHT)</t>
  </si>
  <si>
    <t>1700 N  LAS PALMAS                   AV</t>
  </si>
  <si>
    <t>13200    SHERMAN                      WY</t>
  </si>
  <si>
    <t>12800    SHERMAN                      WY</t>
  </si>
  <si>
    <t>5000    ESCOBEDO                     DR</t>
  </si>
  <si>
    <t>7800    LANKERSHIM                   BL</t>
  </si>
  <si>
    <t>2500    BRIARCREST                   RD</t>
  </si>
  <si>
    <t>BAXTER                       ST</t>
  </si>
  <si>
    <t>LEMOYNE                      ST</t>
  </si>
  <si>
    <t>0421 2004</t>
  </si>
  <si>
    <t>3800    FREDONIA                     DR</t>
  </si>
  <si>
    <t>14800    PARTHENIA                    ST</t>
  </si>
  <si>
    <t>0337 1822 2024 0334 0344 0443 0432</t>
  </si>
  <si>
    <t>21400    PLUMMER                      ST</t>
  </si>
  <si>
    <t>1822 0344 1601 1402</t>
  </si>
  <si>
    <t>300 S  WESTERN                      AV</t>
  </si>
  <si>
    <t>0945 0334 0325 1402</t>
  </si>
  <si>
    <t>S  SOTO                         ST</t>
  </si>
  <si>
    <t>E  8TH                          ST</t>
  </si>
  <si>
    <t>1400    GRIFFITH                     AV</t>
  </si>
  <si>
    <t>0100 0929 1822</t>
  </si>
  <si>
    <t>8200    ARIA                         DR</t>
  </si>
  <si>
    <t>0324 1609 0344</t>
  </si>
  <si>
    <t>10000    VENICE                       BL</t>
  </si>
  <si>
    <t>21400    VANOWEN                      ST</t>
  </si>
  <si>
    <t>1814 0400 0448</t>
  </si>
  <si>
    <t>100 S  DOHENY                       DR</t>
  </si>
  <si>
    <t>0418 1215 0359 0421 0400</t>
  </si>
  <si>
    <t>21800    ROSCOE                       BL</t>
  </si>
  <si>
    <t>0913 2000 1814 2038 1309</t>
  </si>
  <si>
    <t>0913 0444 0416 1817</t>
  </si>
  <si>
    <t>12400    MONTAGUE                     ST</t>
  </si>
  <si>
    <t>0344 0913 1609 0361</t>
  </si>
  <si>
    <t>1500 W  53RD                         ST</t>
  </si>
  <si>
    <t>2900 N  MAIN                         ST</t>
  </si>
  <si>
    <t>1300 1822 0344 1606 1205</t>
  </si>
  <si>
    <t>7900    NEWCASTLE                    AV</t>
  </si>
  <si>
    <t>3300    BEVERLY                      BL</t>
  </si>
  <si>
    <t>7400    CLINTON                      ST</t>
  </si>
  <si>
    <t>0400 1822 0344 0432 0355</t>
  </si>
  <si>
    <t>5800    TOBIAS                       AV</t>
  </si>
  <si>
    <t>1416 1402 0344 0940 0913 1817 0416 0417 1913 0429</t>
  </si>
  <si>
    <t>SUNBURST</t>
  </si>
  <si>
    <t>DARBY</t>
  </si>
  <si>
    <t>0929 0935 1822</t>
  </si>
  <si>
    <t>13800    KINBROOK                     ST</t>
  </si>
  <si>
    <t>9400    LA TIJERA                    BL</t>
  </si>
  <si>
    <t>1822 1302 0344 1609 1307</t>
  </si>
  <si>
    <t>1501 0344</t>
  </si>
  <si>
    <t>9100    TAMPA                        AV</t>
  </si>
  <si>
    <t>8800    TAMPA                        AV</t>
  </si>
  <si>
    <t>BORDEN                       AV</t>
  </si>
  <si>
    <t>CORCORAN                     ST</t>
  </si>
  <si>
    <t>0344 0329 1822 1609 0216 1300</t>
  </si>
  <si>
    <t>0416 0334</t>
  </si>
  <si>
    <t>2400    CHELSEA                      ST</t>
  </si>
  <si>
    <t>0913 2000 1813 0305 0416 0447 1309</t>
  </si>
  <si>
    <t>12500    FILMORE                      ST</t>
  </si>
  <si>
    <t>1822 1307 0329 1302 0344</t>
  </si>
  <si>
    <t>300    BELMONT                      AV</t>
  </si>
  <si>
    <t>0321 0344</t>
  </si>
  <si>
    <t>7100 W  MANCHESTER                   AV</t>
  </si>
  <si>
    <t>5700    CANTALOUPE                   AV</t>
  </si>
  <si>
    <t>1813 0444 0416 1414 0913 2000 0448 0447</t>
  </si>
  <si>
    <t>7600 N  SEPULVEDA                    BL</t>
  </si>
  <si>
    <t>0344 1310 2014 1309</t>
  </si>
  <si>
    <t>700 W  39TH                         ST</t>
  </si>
  <si>
    <t>0344 1822 1307 1609 0329</t>
  </si>
  <si>
    <t>400    MOLINO                       ST</t>
  </si>
  <si>
    <t>8700 N  SEPULVEDA                    BL</t>
  </si>
  <si>
    <t>2000 1243 0334 1813 0445 0913</t>
  </si>
  <si>
    <t>100 E  47TH                         PL</t>
  </si>
  <si>
    <t>1300 0344 1822 0386 1606</t>
  </si>
  <si>
    <t>2000 W  29TH                         ST</t>
  </si>
  <si>
    <t>0448 0446 2034 0400 1601 0416 0429 1501 1300</t>
  </si>
  <si>
    <t>0344 0329 1309 1609</t>
  </si>
  <si>
    <t>600 S  MANSFIELD                    AV</t>
  </si>
  <si>
    <t>1402 1407 1100 0329 1822</t>
  </si>
  <si>
    <t>100 E  103RD                        ST</t>
  </si>
  <si>
    <t>1501 1906 1822</t>
  </si>
  <si>
    <t>9900    COLLETT                      AV</t>
  </si>
  <si>
    <t>0344 0342 0216 1822</t>
  </si>
  <si>
    <t>11900 W  GORHAM                       AV</t>
  </si>
  <si>
    <t>6700    SHOUP                        AV</t>
  </si>
  <si>
    <t>5500    HOMESIDE                     AV</t>
  </si>
  <si>
    <t>1218 0305 0416 0356</t>
  </si>
  <si>
    <t>0334 0913</t>
  </si>
  <si>
    <t>900 W  81ST                         ST</t>
  </si>
  <si>
    <t>0910 0329 2004</t>
  </si>
  <si>
    <t>1200    STANFORD                     AV</t>
  </si>
  <si>
    <t>5500    BONNER                       AV</t>
  </si>
  <si>
    <t>13700    NORRIS                       AV</t>
  </si>
  <si>
    <t>0910 1251 0346 0344 1822 2048</t>
  </si>
  <si>
    <t>1609 1307 0358 0344 1822</t>
  </si>
  <si>
    <t>1212 1822 0400 0444</t>
  </si>
  <si>
    <t>MEADOWVALE                   AV</t>
  </si>
  <si>
    <t>0398 0344 1822</t>
  </si>
  <si>
    <t>4600 S  ALAMEDA                      ST</t>
  </si>
  <si>
    <t>1822 0344 0444 0940 1913</t>
  </si>
  <si>
    <t>2300 S  FIGUEROA                     ST</t>
  </si>
  <si>
    <t>NAOMI                        AV</t>
  </si>
  <si>
    <t>0344 0342 0400 0370 0429 0417 1218</t>
  </si>
  <si>
    <t>0323 0334 0416 0445 0446 1266 1822 2048 1402 0910</t>
  </si>
  <si>
    <t>1259 0411 0449 0355 2032 0913 1817 0344</t>
  </si>
  <si>
    <t>PANORAMA</t>
  </si>
  <si>
    <t>SANFORD                      ST</t>
  </si>
  <si>
    <t>0397 0344 1602</t>
  </si>
  <si>
    <t>12400    FIELDING CIR</t>
  </si>
  <si>
    <t>5700    COLUMBUS                     AV</t>
  </si>
  <si>
    <t>12300    SHERMAN                      WY</t>
  </si>
  <si>
    <t>1100 0430 1822 0342 0334 0906 2004 1218</t>
  </si>
  <si>
    <t>5800 S  WESTERN                      AV</t>
  </si>
  <si>
    <t>1212 0910</t>
  </si>
  <si>
    <t>15600    CASTLEWOODS                  DR</t>
  </si>
  <si>
    <t>1300 0913 2000 0448 1814</t>
  </si>
  <si>
    <t>8500    RESEDA                       BL</t>
  </si>
  <si>
    <t>12300 W  PICO                         BL</t>
  </si>
  <si>
    <t>HALBRENT                     AV</t>
  </si>
  <si>
    <t>ERWIN                        ST</t>
  </si>
  <si>
    <t>2000 2033 0429 0448 1813 0913 0527 0444 0532</t>
  </si>
  <si>
    <t>1309 1300 1822 0919 0329 0605</t>
  </si>
  <si>
    <t>10100    SANTA MONICA                 BL</t>
  </si>
  <si>
    <t>10700    ROSE                         AV</t>
  </si>
  <si>
    <t>0329 0913 1817</t>
  </si>
  <si>
    <t>2800 W  42ND                         ST</t>
  </si>
  <si>
    <t>500 W  9TH                          ST</t>
  </si>
  <si>
    <t>7100    FLIGHT                       AV</t>
  </si>
  <si>
    <t>100 S  FIGUEROA                     ST</t>
  </si>
  <si>
    <t>0602 0334 0432 0913 0553 1251 1258 0416 0445</t>
  </si>
  <si>
    <t>1700 W  104TH                        ST</t>
  </si>
  <si>
    <t>1218 0416 0446 0913 2000</t>
  </si>
  <si>
    <t>1300 S  MANSFIELD                    AV</t>
  </si>
  <si>
    <t>0400 0416 1822 0417</t>
  </si>
  <si>
    <t>0602 0552 0913 1258</t>
  </si>
  <si>
    <t>2100 W  COURT                        ST</t>
  </si>
  <si>
    <t>21200    BRYANT                       ST</t>
  </si>
  <si>
    <t>0355 0334 1822</t>
  </si>
  <si>
    <t>ALISO</t>
  </si>
  <si>
    <t>1822 0344 0352 1221</t>
  </si>
  <si>
    <t>9700    FOOTHILL                     PL</t>
  </si>
  <si>
    <t>4500    MONT EAGLE                   PL</t>
  </si>
  <si>
    <t>12100    HUSTON                       ST</t>
  </si>
  <si>
    <t>600 S  HOBART                       BL</t>
  </si>
  <si>
    <t>0913 0527 0510 0448 0507 0400</t>
  </si>
  <si>
    <t>0302 0334 0443 0353 1309 0913 0603</t>
  </si>
  <si>
    <t>1300 0358 1307 1609 1822 0344</t>
  </si>
  <si>
    <t>0913 1810 0416</t>
  </si>
  <si>
    <t>20600    COHASSET                     ST</t>
  </si>
  <si>
    <t>1200    INGRAHAM                     ST</t>
  </si>
  <si>
    <t>12700    ENCINITAS                    AV</t>
  </si>
  <si>
    <t>2038 0913 1814 2004 2000</t>
  </si>
  <si>
    <t>800 W  75TH                         ST</t>
  </si>
  <si>
    <t>7200    ARIZONA                      AV</t>
  </si>
  <si>
    <t>0421 0344 1822 0432 1912</t>
  </si>
  <si>
    <t>600 S  WESTERN                      AV</t>
  </si>
  <si>
    <t>19200    ARCHWOOD                     ST</t>
  </si>
  <si>
    <t>1822 1307 0344 1300 1609</t>
  </si>
  <si>
    <t>1309 1300 1822</t>
  </si>
  <si>
    <t>1500 W  8TH                          ST</t>
  </si>
  <si>
    <t>7800 N  SEPULVEDA                    BL</t>
  </si>
  <si>
    <t>0416 0447 0913 1300</t>
  </si>
  <si>
    <t>3700    CRAWFORD                     ST</t>
  </si>
  <si>
    <t>11900    BALBOA                       BL</t>
  </si>
  <si>
    <t>1100    ECHO PARK                    AV</t>
  </si>
  <si>
    <t>1822 0302 0334 0337 0443 0312 0327 0906 2004</t>
  </si>
  <si>
    <t>0400 2000 1813 1814 0416</t>
  </si>
  <si>
    <t>800 N  HARVARD                      BL</t>
  </si>
  <si>
    <t>1822 0945 2024 0325 0443</t>
  </si>
  <si>
    <t>22800    VICTORY                      BL</t>
  </si>
  <si>
    <t>1822 0329 1420 1414</t>
  </si>
  <si>
    <t>1402 0907 2004</t>
  </si>
  <si>
    <t>0344 0358 1307 1822</t>
  </si>
  <si>
    <t>1609 0344 1822 0321 0216 0213 0206</t>
  </si>
  <si>
    <t>1822 2004 1275 1420</t>
  </si>
  <si>
    <t>0913 0443 0432 0603 1202</t>
  </si>
  <si>
    <t>2000 0913 1814 0448 0444</t>
  </si>
  <si>
    <t>1822 0325 1309 0344</t>
  </si>
  <si>
    <t>1822 0344 1300 1501</t>
  </si>
  <si>
    <t>1822 1609 0344 1307</t>
  </si>
  <si>
    <t>Row Labels</t>
  </si>
  <si>
    <t>Count of AREA NAME</t>
  </si>
  <si>
    <t>Grand Total</t>
  </si>
  <si>
    <t>Sum of Crm Cd</t>
  </si>
  <si>
    <t>2020</t>
  </si>
  <si>
    <t>2021</t>
  </si>
  <si>
    <t>2022</t>
  </si>
  <si>
    <t>2023</t>
  </si>
  <si>
    <t>2024</t>
  </si>
  <si>
    <t>Column Labels</t>
  </si>
  <si>
    <t>Count of DR_NO</t>
  </si>
  <si>
    <t>HIGHEST CRIME</t>
  </si>
  <si>
    <t>CC</t>
  </si>
  <si>
    <t>RESOLVED</t>
  </si>
  <si>
    <t>RESOLUTION RATE</t>
  </si>
  <si>
    <t>Sum of RESOLVED</t>
  </si>
  <si>
    <t>Count of RESOLVED</t>
  </si>
  <si>
    <t>HELPER</t>
  </si>
  <si>
    <t>(blank)</t>
  </si>
  <si>
    <t>&lt;1/1/2020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</si>
</sst>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22" fontId="0" fillId="0" borderId="0" xfId="0" applyNumberFormat="1"/>
    <xf numFmtId="0" fontId="0" fillId="0" borderId="0" xfId="0" applyAlignment="1">
      <alignment horizontal="left"/>
    </xf>
    <xf numFmtId="0" fontId="0" fillId="0" borderId="0" xfId="0" applyNumberFormat="1"/>
    <xf numFmtId="0" fontId="0" fillId="0" borderId="0" xfId="0" pivotButton="1"/>
    <xf numFmtId="0" fontId="2" fillId="0" borderId="0" xfId="0" applyFont="1" applyAlignment="1">
      <alignment horizontal="left"/>
    </xf>
    <xf numFmtId="0" fontId="2" fillId="0" borderId="0" xfId="0" applyFont="1"/>
    <xf numFmtId="9" fontId="0" fillId="0" borderId="0" xfId="1" applyFont="1"/>
    <xf numFmtId="0" fontId="0" fillId="2" borderId="0" xfId="0" applyFill="1"/>
  </cellXfs>
  <cellStyles count="2">
    <cellStyle name="Normal" xfId="0" builtinId="0"/>
    <cellStyle name="Percent" xfId="1" builtinId="5"/>
  </cellStyles>
  <dxfs count="0"/>
  <tableStyles count="0" defaultTableStyle="TableStyleMedium2" defaultPivotStyle="PivotStyleLight16"/>
  <colors>
    <mruColors>
      <color rgb="FF000000"/>
      <color rgb="FF00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PROJECT.xlsx]FIRST!PivotTable1</c:name>
    <c:fmtId val="2"/>
  </c:pivotSource>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stacked"/>
        <c:varyColors val="0"/>
        <c:ser>
          <c:idx val="0"/>
          <c:order val="0"/>
          <c:tx>
            <c:strRef>
              <c:f>FIRST!$B$3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FIRST!$A$4:$A$26</c:f>
              <c:strCache>
                <c:ptCount val="22"/>
                <c:pt idx="0">
                  <c:v>77th Street</c:v>
                </c:pt>
                <c:pt idx="1">
                  <c:v>Central</c:v>
                </c:pt>
                <c:pt idx="2">
                  <c:v>Devonshire</c:v>
                </c:pt>
                <c:pt idx="3">
                  <c:v>Foothill</c:v>
                </c:pt>
                <c:pt idx="4">
                  <c:v>Harbor</c:v>
                </c:pt>
                <c:pt idx="5">
                  <c:v>Hollenbeck</c:v>
                </c:pt>
                <c:pt idx="6">
                  <c:v>Hollywood</c:v>
                </c:pt>
                <c:pt idx="7">
                  <c:v>Mission</c:v>
                </c:pt>
                <c:pt idx="8">
                  <c:v>N Hollywood</c:v>
                </c:pt>
                <c:pt idx="9">
                  <c:v>Newton</c:v>
                </c:pt>
                <c:pt idx="10">
                  <c:v>Northeast</c:v>
                </c:pt>
                <c:pt idx="11">
                  <c:v>Olympic</c:v>
                </c:pt>
                <c:pt idx="12">
                  <c:v>Pacific</c:v>
                </c:pt>
                <c:pt idx="13">
                  <c:v>Rampart</c:v>
                </c:pt>
                <c:pt idx="14">
                  <c:v>Southeast</c:v>
                </c:pt>
                <c:pt idx="15">
                  <c:v>Southwest</c:v>
                </c:pt>
                <c:pt idx="16">
                  <c:v>Topanga</c:v>
                </c:pt>
                <c:pt idx="17">
                  <c:v>Van Nuys</c:v>
                </c:pt>
                <c:pt idx="18">
                  <c:v>West LA</c:v>
                </c:pt>
                <c:pt idx="19">
                  <c:v>West Valley</c:v>
                </c:pt>
                <c:pt idx="20">
                  <c:v>Wilshire</c:v>
                </c:pt>
                <c:pt idx="21">
                  <c:v>(blank)</c:v>
                </c:pt>
              </c:strCache>
            </c:strRef>
          </c:cat>
          <c:val>
            <c:numRef>
              <c:f>FIRST!$B$4:$B$26</c:f>
              <c:numCache>
                <c:formatCode>General</c:formatCode>
                <c:ptCount val="22"/>
                <c:pt idx="0">
                  <c:v>918</c:v>
                </c:pt>
                <c:pt idx="1">
                  <c:v>853</c:v>
                </c:pt>
                <c:pt idx="2">
                  <c:v>69</c:v>
                </c:pt>
                <c:pt idx="3">
                  <c:v>41</c:v>
                </c:pt>
                <c:pt idx="4">
                  <c:v>599</c:v>
                </c:pt>
                <c:pt idx="5">
                  <c:v>527</c:v>
                </c:pt>
                <c:pt idx="6">
                  <c:v>678</c:v>
                </c:pt>
                <c:pt idx="7">
                  <c:v>55</c:v>
                </c:pt>
                <c:pt idx="8">
                  <c:v>66</c:v>
                </c:pt>
                <c:pt idx="9">
                  <c:v>263</c:v>
                </c:pt>
                <c:pt idx="10">
                  <c:v>589</c:v>
                </c:pt>
                <c:pt idx="11">
                  <c:v>71</c:v>
                </c:pt>
                <c:pt idx="12">
                  <c:v>76</c:v>
                </c:pt>
                <c:pt idx="13">
                  <c:v>645</c:v>
                </c:pt>
                <c:pt idx="14">
                  <c:v>68</c:v>
                </c:pt>
                <c:pt idx="15">
                  <c:v>840</c:v>
                </c:pt>
                <c:pt idx="16">
                  <c:v>69</c:v>
                </c:pt>
                <c:pt idx="17">
                  <c:v>603</c:v>
                </c:pt>
                <c:pt idx="18">
                  <c:v>629</c:v>
                </c:pt>
                <c:pt idx="19">
                  <c:v>543</c:v>
                </c:pt>
                <c:pt idx="20">
                  <c:v>650</c:v>
                </c:pt>
              </c:numCache>
            </c:numRef>
          </c:val>
          <c:extLst>
            <c:ext xmlns:c16="http://schemas.microsoft.com/office/drawing/2014/chart" uri="{C3380CC4-5D6E-409C-BE32-E72D297353CC}">
              <c16:uniqueId val="{00000000-8741-4B54-8C45-6EEED96E4E45}"/>
            </c:ext>
          </c:extLst>
        </c:ser>
        <c:dLbls>
          <c:showLegendKey val="0"/>
          <c:showVal val="0"/>
          <c:showCatName val="0"/>
          <c:showSerName val="0"/>
          <c:showPercent val="0"/>
          <c:showBubbleSize val="0"/>
        </c:dLbls>
        <c:gapWidth val="150"/>
        <c:overlap val="100"/>
        <c:axId val="1851759360"/>
        <c:axId val="1851763936"/>
      </c:barChart>
      <c:catAx>
        <c:axId val="18517593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763936"/>
        <c:crosses val="autoZero"/>
        <c:auto val="1"/>
        <c:lblAlgn val="ctr"/>
        <c:lblOffset val="100"/>
        <c:noMultiLvlLbl val="0"/>
      </c:catAx>
      <c:valAx>
        <c:axId val="185176393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759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PROJECT.xlsx]SECOND!PivotTable3</c:name>
    <c:fmtId val="1"/>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SECOND!$B$4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SECOND!$A$5:$A$11</c:f>
              <c:strCache>
                <c:ptCount val="6"/>
                <c:pt idx="0">
                  <c:v>&lt;1/1/2020</c:v>
                </c:pt>
                <c:pt idx="1">
                  <c:v>2020</c:v>
                </c:pt>
                <c:pt idx="2">
                  <c:v>2021</c:v>
                </c:pt>
                <c:pt idx="3">
                  <c:v>2022</c:v>
                </c:pt>
                <c:pt idx="4">
                  <c:v>2023</c:v>
                </c:pt>
                <c:pt idx="5">
                  <c:v>2024</c:v>
                </c:pt>
              </c:strCache>
            </c:strRef>
          </c:cat>
          <c:val>
            <c:numRef>
              <c:f>SECOND!$B$5:$B$11</c:f>
              <c:numCache>
                <c:formatCode>General</c:formatCode>
                <c:ptCount val="6"/>
                <c:pt idx="1">
                  <c:v>7456</c:v>
                </c:pt>
                <c:pt idx="2">
                  <c:v>574</c:v>
                </c:pt>
                <c:pt idx="3">
                  <c:v>719</c:v>
                </c:pt>
                <c:pt idx="4">
                  <c:v>73</c:v>
                </c:pt>
                <c:pt idx="5">
                  <c:v>30</c:v>
                </c:pt>
              </c:numCache>
            </c:numRef>
          </c:val>
          <c:smooth val="0"/>
          <c:extLst>
            <c:ext xmlns:c16="http://schemas.microsoft.com/office/drawing/2014/chart" uri="{C3380CC4-5D6E-409C-BE32-E72D297353CC}">
              <c16:uniqueId val="{00000000-34D4-4FEA-B627-DE08B52C3349}"/>
            </c:ext>
          </c:extLst>
        </c:ser>
        <c:dLbls>
          <c:dLblPos val="ctr"/>
          <c:showLegendKey val="0"/>
          <c:showVal val="1"/>
          <c:showCatName val="0"/>
          <c:showSerName val="0"/>
          <c:showPercent val="0"/>
          <c:showBubbleSize val="0"/>
        </c:dLbls>
        <c:marker val="1"/>
        <c:smooth val="0"/>
        <c:axId val="1328715743"/>
        <c:axId val="1328714079"/>
      </c:lineChart>
      <c:catAx>
        <c:axId val="13287157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28714079"/>
        <c:crosses val="autoZero"/>
        <c:auto val="1"/>
        <c:lblAlgn val="ctr"/>
        <c:lblOffset val="100"/>
        <c:noMultiLvlLbl val="0"/>
      </c:catAx>
      <c:valAx>
        <c:axId val="132871407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28715743"/>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PROJECT.xlsx]THIRD!PivotTable2</c:name>
    <c:fmtId val="3"/>
  </c:pivotSource>
  <c:chart>
    <c:title>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THIRD!$B$4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THIRD!$A$5:$A$11</c:f>
              <c:strCache>
                <c:ptCount val="6"/>
                <c:pt idx="0">
                  <c:v>&lt;1/1/2020</c:v>
                </c:pt>
                <c:pt idx="1">
                  <c:v>2020</c:v>
                </c:pt>
                <c:pt idx="2">
                  <c:v>2021</c:v>
                </c:pt>
                <c:pt idx="3">
                  <c:v>2022</c:v>
                </c:pt>
                <c:pt idx="4">
                  <c:v>2023</c:v>
                </c:pt>
                <c:pt idx="5">
                  <c:v>2024</c:v>
                </c:pt>
              </c:strCache>
            </c:strRef>
          </c:cat>
          <c:val>
            <c:numRef>
              <c:f>THIRD!$B$5:$B$11</c:f>
              <c:numCache>
                <c:formatCode>General</c:formatCode>
                <c:ptCount val="6"/>
                <c:pt idx="1">
                  <c:v>3800828</c:v>
                </c:pt>
                <c:pt idx="2">
                  <c:v>287591</c:v>
                </c:pt>
                <c:pt idx="3">
                  <c:v>350304</c:v>
                </c:pt>
                <c:pt idx="4">
                  <c:v>35922</c:v>
                </c:pt>
                <c:pt idx="5">
                  <c:v>15326</c:v>
                </c:pt>
              </c:numCache>
            </c:numRef>
          </c:val>
          <c:smooth val="0"/>
          <c:extLst>
            <c:ext xmlns:c16="http://schemas.microsoft.com/office/drawing/2014/chart" uri="{C3380CC4-5D6E-409C-BE32-E72D297353CC}">
              <c16:uniqueId val="{00000000-604B-4090-B7E1-29EE98665F4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06209407"/>
        <c:axId val="1706221887"/>
      </c:lineChart>
      <c:catAx>
        <c:axId val="170620940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06221887"/>
        <c:crosses val="autoZero"/>
        <c:auto val="1"/>
        <c:lblAlgn val="ctr"/>
        <c:lblOffset val="100"/>
        <c:noMultiLvlLbl val="0"/>
      </c:catAx>
      <c:valAx>
        <c:axId val="1706221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062094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PROJECT.xlsx]THIRD!PivotTable2</c:name>
    <c:fmtId val="7"/>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THIRD!$B$4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54D-44FC-B16B-9091943690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54D-44FC-B16B-9091943690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54D-44FC-B16B-90919436904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54D-44FC-B16B-90919436904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54D-44FC-B16B-90919436904F}"/>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A54D-44FC-B16B-9091943690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THIRD!$A$5:$A$11</c:f>
              <c:strCache>
                <c:ptCount val="6"/>
                <c:pt idx="0">
                  <c:v>&lt;1/1/2020</c:v>
                </c:pt>
                <c:pt idx="1">
                  <c:v>2020</c:v>
                </c:pt>
                <c:pt idx="2">
                  <c:v>2021</c:v>
                </c:pt>
                <c:pt idx="3">
                  <c:v>2022</c:v>
                </c:pt>
                <c:pt idx="4">
                  <c:v>2023</c:v>
                </c:pt>
                <c:pt idx="5">
                  <c:v>2024</c:v>
                </c:pt>
              </c:strCache>
            </c:strRef>
          </c:cat>
          <c:val>
            <c:numRef>
              <c:f>THIRD!$B$5:$B$11</c:f>
              <c:numCache>
                <c:formatCode>General</c:formatCode>
                <c:ptCount val="6"/>
                <c:pt idx="1">
                  <c:v>3800828</c:v>
                </c:pt>
                <c:pt idx="2">
                  <c:v>287591</c:v>
                </c:pt>
                <c:pt idx="3">
                  <c:v>350304</c:v>
                </c:pt>
                <c:pt idx="4">
                  <c:v>35922</c:v>
                </c:pt>
                <c:pt idx="5">
                  <c:v>15326</c:v>
                </c:pt>
              </c:numCache>
            </c:numRef>
          </c:val>
          <c:extLst>
            <c:ext xmlns:c16="http://schemas.microsoft.com/office/drawing/2014/chart" uri="{C3380CC4-5D6E-409C-BE32-E72D297353CC}">
              <c16:uniqueId val="{00000000-C262-4FE4-8361-CA1EC18E64D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PROJECT.xlsx]THIRD!PivotTable2</c:name>
    <c:fmtId val="1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THIRD!$B$4</c:f>
              <c:strCache>
                <c:ptCount val="1"/>
                <c:pt idx="0">
                  <c:v>Total</c:v>
                </c:pt>
              </c:strCache>
            </c:strRef>
          </c:tx>
          <c:spPr>
            <a:solidFill>
              <a:schemeClr val="accent1"/>
            </a:solidFill>
            <a:ln>
              <a:noFill/>
            </a:ln>
            <a:effectLst/>
            <a:sp3d/>
          </c:spPr>
          <c:invertIfNegative val="0"/>
          <c:cat>
            <c:strRef>
              <c:f>THIRD!$A$5:$A$11</c:f>
              <c:strCache>
                <c:ptCount val="6"/>
                <c:pt idx="0">
                  <c:v>&lt;1/1/2020</c:v>
                </c:pt>
                <c:pt idx="1">
                  <c:v>2020</c:v>
                </c:pt>
                <c:pt idx="2">
                  <c:v>2021</c:v>
                </c:pt>
                <c:pt idx="3">
                  <c:v>2022</c:v>
                </c:pt>
                <c:pt idx="4">
                  <c:v>2023</c:v>
                </c:pt>
                <c:pt idx="5">
                  <c:v>2024</c:v>
                </c:pt>
              </c:strCache>
            </c:strRef>
          </c:cat>
          <c:val>
            <c:numRef>
              <c:f>THIRD!$B$5:$B$11</c:f>
              <c:numCache>
                <c:formatCode>General</c:formatCode>
                <c:ptCount val="6"/>
                <c:pt idx="1">
                  <c:v>3800828</c:v>
                </c:pt>
                <c:pt idx="2">
                  <c:v>287591</c:v>
                </c:pt>
                <c:pt idx="3">
                  <c:v>350304</c:v>
                </c:pt>
                <c:pt idx="4">
                  <c:v>35922</c:v>
                </c:pt>
                <c:pt idx="5">
                  <c:v>15326</c:v>
                </c:pt>
              </c:numCache>
            </c:numRef>
          </c:val>
          <c:extLst>
            <c:ext xmlns:c16="http://schemas.microsoft.com/office/drawing/2014/chart" uri="{C3380CC4-5D6E-409C-BE32-E72D297353CC}">
              <c16:uniqueId val="{00000000-62A8-4B3F-91D4-5F99AA280CED}"/>
            </c:ext>
          </c:extLst>
        </c:ser>
        <c:dLbls>
          <c:showLegendKey val="0"/>
          <c:showVal val="0"/>
          <c:showCatName val="0"/>
          <c:showSerName val="0"/>
          <c:showPercent val="0"/>
          <c:showBubbleSize val="0"/>
        </c:dLbls>
        <c:gapWidth val="150"/>
        <c:shape val="box"/>
        <c:axId val="1659013727"/>
        <c:axId val="1659019135"/>
        <c:axId val="0"/>
      </c:bar3DChart>
      <c:catAx>
        <c:axId val="16590137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019135"/>
        <c:crosses val="autoZero"/>
        <c:auto val="1"/>
        <c:lblAlgn val="ctr"/>
        <c:lblOffset val="100"/>
        <c:noMultiLvlLbl val="0"/>
      </c:catAx>
      <c:valAx>
        <c:axId val="165901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0137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RESOLUTION RATE</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val>
            <c:numRef>
              <c:f>FIFTH!$E$4:$E$24</c:f>
              <c:numCache>
                <c:formatCode>0%</c:formatCode>
                <c:ptCount val="21"/>
                <c:pt idx="0">
                  <c:v>0.10893246187363835</c:v>
                </c:pt>
                <c:pt idx="1">
                  <c:v>8.9097303634232128E-2</c:v>
                </c:pt>
                <c:pt idx="2">
                  <c:v>0.11594202898550725</c:v>
                </c:pt>
                <c:pt idx="3">
                  <c:v>9.7560975609756101E-2</c:v>
                </c:pt>
                <c:pt idx="4">
                  <c:v>0.14691151919866444</c:v>
                </c:pt>
                <c:pt idx="5">
                  <c:v>9.4876660341555979E-2</c:v>
                </c:pt>
                <c:pt idx="6">
                  <c:v>9.5870206489675522E-2</c:v>
                </c:pt>
                <c:pt idx="7">
                  <c:v>0.16363636363636364</c:v>
                </c:pt>
                <c:pt idx="8">
                  <c:v>0.13636363636363635</c:v>
                </c:pt>
                <c:pt idx="9">
                  <c:v>9.8859315589353611E-2</c:v>
                </c:pt>
                <c:pt idx="10">
                  <c:v>0.100169779286927</c:v>
                </c:pt>
                <c:pt idx="11">
                  <c:v>0.14084507042253522</c:v>
                </c:pt>
                <c:pt idx="12">
                  <c:v>9.2105263157894732E-2</c:v>
                </c:pt>
                <c:pt idx="13">
                  <c:v>0.10852713178294573</c:v>
                </c:pt>
                <c:pt idx="14">
                  <c:v>7.3529411764705885E-2</c:v>
                </c:pt>
                <c:pt idx="15">
                  <c:v>0.10714285714285714</c:v>
                </c:pt>
                <c:pt idx="16">
                  <c:v>5.7971014492753624E-2</c:v>
                </c:pt>
                <c:pt idx="17">
                  <c:v>0.14096185737976782</c:v>
                </c:pt>
                <c:pt idx="18">
                  <c:v>6.8362480127186015E-2</c:v>
                </c:pt>
                <c:pt idx="19">
                  <c:v>0.16022099447513813</c:v>
                </c:pt>
                <c:pt idx="20">
                  <c:v>0.10923076923076923</c:v>
                </c:pt>
              </c:numCache>
            </c:numRef>
          </c:val>
          <c:extLst>
            <c:ext xmlns:c16="http://schemas.microsoft.com/office/drawing/2014/chart" uri="{C3380CC4-5D6E-409C-BE32-E72D297353CC}">
              <c16:uniqueId val="{00000000-1A9B-4A09-91BA-4B76F4A4855F}"/>
            </c:ext>
          </c:extLst>
        </c:ser>
        <c:dLbls>
          <c:showLegendKey val="0"/>
          <c:showVal val="0"/>
          <c:showCatName val="0"/>
          <c:showSerName val="0"/>
          <c:showPercent val="0"/>
          <c:showBubbleSize val="0"/>
        </c:dLbls>
        <c:gapWidth val="150"/>
        <c:shape val="box"/>
        <c:axId val="1912395839"/>
        <c:axId val="1912378783"/>
        <c:axId val="0"/>
      </c:bar3DChart>
      <c:catAx>
        <c:axId val="191239583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12378783"/>
        <c:crosses val="autoZero"/>
        <c:auto val="1"/>
        <c:lblAlgn val="ctr"/>
        <c:lblOffset val="100"/>
        <c:noMultiLvlLbl val="0"/>
      </c:catAx>
      <c:valAx>
        <c:axId val="1912378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123958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PROJECT.xlsx]FIRST!PivotTable1</c:name>
    <c:fmtId val="5"/>
  </c:pivotSource>
  <c:chart>
    <c:title>
      <c:layout>
        <c:manualLayout>
          <c:xMode val="edge"/>
          <c:yMode val="edge"/>
          <c:x val="0.41831395114072278"/>
          <c:y val="0.12888632823336107"/>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stacked"/>
        <c:varyColors val="0"/>
        <c:ser>
          <c:idx val="0"/>
          <c:order val="0"/>
          <c:tx>
            <c:strRef>
              <c:f>FIRST!$B$3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FIRST!$A$4:$A$26</c:f>
              <c:strCache>
                <c:ptCount val="22"/>
                <c:pt idx="0">
                  <c:v>77th Street</c:v>
                </c:pt>
                <c:pt idx="1">
                  <c:v>Central</c:v>
                </c:pt>
                <c:pt idx="2">
                  <c:v>Devonshire</c:v>
                </c:pt>
                <c:pt idx="3">
                  <c:v>Foothill</c:v>
                </c:pt>
                <c:pt idx="4">
                  <c:v>Harbor</c:v>
                </c:pt>
                <c:pt idx="5">
                  <c:v>Hollenbeck</c:v>
                </c:pt>
                <c:pt idx="6">
                  <c:v>Hollywood</c:v>
                </c:pt>
                <c:pt idx="7">
                  <c:v>Mission</c:v>
                </c:pt>
                <c:pt idx="8">
                  <c:v>N Hollywood</c:v>
                </c:pt>
                <c:pt idx="9">
                  <c:v>Newton</c:v>
                </c:pt>
                <c:pt idx="10">
                  <c:v>Northeast</c:v>
                </c:pt>
                <c:pt idx="11">
                  <c:v>Olympic</c:v>
                </c:pt>
                <c:pt idx="12">
                  <c:v>Pacific</c:v>
                </c:pt>
                <c:pt idx="13">
                  <c:v>Rampart</c:v>
                </c:pt>
                <c:pt idx="14">
                  <c:v>Southeast</c:v>
                </c:pt>
                <c:pt idx="15">
                  <c:v>Southwest</c:v>
                </c:pt>
                <c:pt idx="16">
                  <c:v>Topanga</c:v>
                </c:pt>
                <c:pt idx="17">
                  <c:v>Van Nuys</c:v>
                </c:pt>
                <c:pt idx="18">
                  <c:v>West LA</c:v>
                </c:pt>
                <c:pt idx="19">
                  <c:v>West Valley</c:v>
                </c:pt>
                <c:pt idx="20">
                  <c:v>Wilshire</c:v>
                </c:pt>
                <c:pt idx="21">
                  <c:v>(blank)</c:v>
                </c:pt>
              </c:strCache>
            </c:strRef>
          </c:cat>
          <c:val>
            <c:numRef>
              <c:f>FIRST!$B$4:$B$26</c:f>
              <c:numCache>
                <c:formatCode>General</c:formatCode>
                <c:ptCount val="22"/>
                <c:pt idx="0">
                  <c:v>918</c:v>
                </c:pt>
                <c:pt idx="1">
                  <c:v>853</c:v>
                </c:pt>
                <c:pt idx="2">
                  <c:v>69</c:v>
                </c:pt>
                <c:pt idx="3">
                  <c:v>41</c:v>
                </c:pt>
                <c:pt idx="4">
                  <c:v>599</c:v>
                </c:pt>
                <c:pt idx="5">
                  <c:v>527</c:v>
                </c:pt>
                <c:pt idx="6">
                  <c:v>678</c:v>
                </c:pt>
                <c:pt idx="7">
                  <c:v>55</c:v>
                </c:pt>
                <c:pt idx="8">
                  <c:v>66</c:v>
                </c:pt>
                <c:pt idx="9">
                  <c:v>263</c:v>
                </c:pt>
                <c:pt idx="10">
                  <c:v>589</c:v>
                </c:pt>
                <c:pt idx="11">
                  <c:v>71</c:v>
                </c:pt>
                <c:pt idx="12">
                  <c:v>76</c:v>
                </c:pt>
                <c:pt idx="13">
                  <c:v>645</c:v>
                </c:pt>
                <c:pt idx="14">
                  <c:v>68</c:v>
                </c:pt>
                <c:pt idx="15">
                  <c:v>840</c:v>
                </c:pt>
                <c:pt idx="16">
                  <c:v>69</c:v>
                </c:pt>
                <c:pt idx="17">
                  <c:v>603</c:v>
                </c:pt>
                <c:pt idx="18">
                  <c:v>629</c:v>
                </c:pt>
                <c:pt idx="19">
                  <c:v>543</c:v>
                </c:pt>
                <c:pt idx="20">
                  <c:v>650</c:v>
                </c:pt>
              </c:numCache>
            </c:numRef>
          </c:val>
          <c:extLst>
            <c:ext xmlns:c16="http://schemas.microsoft.com/office/drawing/2014/chart" uri="{C3380CC4-5D6E-409C-BE32-E72D297353CC}">
              <c16:uniqueId val="{00000000-2B03-4769-B16F-923F3613A5C7}"/>
            </c:ext>
          </c:extLst>
        </c:ser>
        <c:dLbls>
          <c:showLegendKey val="0"/>
          <c:showVal val="0"/>
          <c:showCatName val="0"/>
          <c:showSerName val="0"/>
          <c:showPercent val="0"/>
          <c:showBubbleSize val="0"/>
        </c:dLbls>
        <c:gapWidth val="150"/>
        <c:overlap val="100"/>
        <c:axId val="1851759360"/>
        <c:axId val="1851763936"/>
      </c:barChart>
      <c:catAx>
        <c:axId val="185175936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763936"/>
        <c:crosses val="autoZero"/>
        <c:auto val="1"/>
        <c:lblAlgn val="ctr"/>
        <c:lblOffset val="100"/>
        <c:noMultiLvlLbl val="0"/>
      </c:catAx>
      <c:valAx>
        <c:axId val="185176393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7593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PROJECT.xlsx]THIRD!PivotTable2</c:name>
    <c:fmtId val="13"/>
  </c:pivotSource>
  <c:chart>
    <c:title>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pivotFmt>
    </c:pivotFmts>
    <c:plotArea>
      <c:layout/>
      <c:lineChart>
        <c:grouping val="standard"/>
        <c:varyColors val="0"/>
        <c:ser>
          <c:idx val="0"/>
          <c:order val="0"/>
          <c:tx>
            <c:strRef>
              <c:f>THIRD!$B$4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THIRD!$A$5:$A$11</c:f>
              <c:strCache>
                <c:ptCount val="6"/>
                <c:pt idx="0">
                  <c:v>&lt;1/1/2020</c:v>
                </c:pt>
                <c:pt idx="1">
                  <c:v>2020</c:v>
                </c:pt>
                <c:pt idx="2">
                  <c:v>2021</c:v>
                </c:pt>
                <c:pt idx="3">
                  <c:v>2022</c:v>
                </c:pt>
                <c:pt idx="4">
                  <c:v>2023</c:v>
                </c:pt>
                <c:pt idx="5">
                  <c:v>2024</c:v>
                </c:pt>
              </c:strCache>
            </c:strRef>
          </c:cat>
          <c:val>
            <c:numRef>
              <c:f>THIRD!$B$5:$B$11</c:f>
              <c:numCache>
                <c:formatCode>General</c:formatCode>
                <c:ptCount val="6"/>
                <c:pt idx="1">
                  <c:v>3800828</c:v>
                </c:pt>
                <c:pt idx="2">
                  <c:v>287591</c:v>
                </c:pt>
                <c:pt idx="3">
                  <c:v>350304</c:v>
                </c:pt>
                <c:pt idx="4">
                  <c:v>35922</c:v>
                </c:pt>
                <c:pt idx="5">
                  <c:v>15326</c:v>
                </c:pt>
              </c:numCache>
            </c:numRef>
          </c:val>
          <c:smooth val="0"/>
          <c:extLst>
            <c:ext xmlns:c16="http://schemas.microsoft.com/office/drawing/2014/chart" uri="{C3380CC4-5D6E-409C-BE32-E72D297353CC}">
              <c16:uniqueId val="{00000000-9924-42B1-9904-E512F1527F2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706209407"/>
        <c:axId val="1706221887"/>
      </c:lineChart>
      <c:catAx>
        <c:axId val="1706209407"/>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06221887"/>
        <c:crosses val="autoZero"/>
        <c:auto val="1"/>
        <c:lblAlgn val="ctr"/>
        <c:lblOffset val="100"/>
        <c:noMultiLvlLbl val="0"/>
      </c:catAx>
      <c:valAx>
        <c:axId val="1706221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062094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PROJECT.xlsx]THIRD!PivotTable2</c:name>
    <c:fmtId val="15"/>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THIRD!$B$4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08A-466E-9AFB-7CEB80A4E66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08A-466E-9AFB-7CEB80A4E66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8A-466E-9AFB-7CEB80A4E66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8A-466E-9AFB-7CEB80A4E66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08A-466E-9AFB-7CEB80A4E66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D08A-466E-9AFB-7CEB80A4E66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THIRD!$A$5:$A$11</c:f>
              <c:strCache>
                <c:ptCount val="6"/>
                <c:pt idx="0">
                  <c:v>&lt;1/1/2020</c:v>
                </c:pt>
                <c:pt idx="1">
                  <c:v>2020</c:v>
                </c:pt>
                <c:pt idx="2">
                  <c:v>2021</c:v>
                </c:pt>
                <c:pt idx="3">
                  <c:v>2022</c:v>
                </c:pt>
                <c:pt idx="4">
                  <c:v>2023</c:v>
                </c:pt>
                <c:pt idx="5">
                  <c:v>2024</c:v>
                </c:pt>
              </c:strCache>
            </c:strRef>
          </c:cat>
          <c:val>
            <c:numRef>
              <c:f>THIRD!$B$5:$B$11</c:f>
              <c:numCache>
                <c:formatCode>General</c:formatCode>
                <c:ptCount val="6"/>
                <c:pt idx="1">
                  <c:v>3800828</c:v>
                </c:pt>
                <c:pt idx="2">
                  <c:v>287591</c:v>
                </c:pt>
                <c:pt idx="3">
                  <c:v>350304</c:v>
                </c:pt>
                <c:pt idx="4">
                  <c:v>35922</c:v>
                </c:pt>
                <c:pt idx="5">
                  <c:v>15326</c:v>
                </c:pt>
              </c:numCache>
            </c:numRef>
          </c:val>
          <c:extLst>
            <c:ext xmlns:c16="http://schemas.microsoft.com/office/drawing/2014/chart" uri="{C3380CC4-5D6E-409C-BE32-E72D297353CC}">
              <c16:uniqueId val="{0000000C-D08A-466E-9AFB-7CEB80A4E66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CA2 PROJECT.xlsx]SECOND!PivotTable3</c:name>
    <c:fmtId val="3"/>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7777777777777776E-2"/>
          <c:y val="0.33759642332843987"/>
          <c:w val="0.78327734033245844"/>
          <c:h val="0.40829173895635928"/>
        </c:manualLayout>
      </c:layout>
      <c:lineChart>
        <c:grouping val="standard"/>
        <c:varyColors val="0"/>
        <c:ser>
          <c:idx val="0"/>
          <c:order val="0"/>
          <c:tx>
            <c:strRef>
              <c:f>SECOND!$B$4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SECOND!$A$5:$A$11</c:f>
              <c:strCache>
                <c:ptCount val="6"/>
                <c:pt idx="0">
                  <c:v>&lt;1/1/2020</c:v>
                </c:pt>
                <c:pt idx="1">
                  <c:v>2020</c:v>
                </c:pt>
                <c:pt idx="2">
                  <c:v>2021</c:v>
                </c:pt>
                <c:pt idx="3">
                  <c:v>2022</c:v>
                </c:pt>
                <c:pt idx="4">
                  <c:v>2023</c:v>
                </c:pt>
                <c:pt idx="5">
                  <c:v>2024</c:v>
                </c:pt>
              </c:strCache>
            </c:strRef>
          </c:cat>
          <c:val>
            <c:numRef>
              <c:f>SECOND!$B$5:$B$11</c:f>
              <c:numCache>
                <c:formatCode>General</c:formatCode>
                <c:ptCount val="6"/>
                <c:pt idx="1">
                  <c:v>7456</c:v>
                </c:pt>
                <c:pt idx="2">
                  <c:v>574</c:v>
                </c:pt>
                <c:pt idx="3">
                  <c:v>719</c:v>
                </c:pt>
                <c:pt idx="4">
                  <c:v>73</c:v>
                </c:pt>
                <c:pt idx="5">
                  <c:v>30</c:v>
                </c:pt>
              </c:numCache>
            </c:numRef>
          </c:val>
          <c:smooth val="0"/>
          <c:extLst>
            <c:ext xmlns:c16="http://schemas.microsoft.com/office/drawing/2014/chart" uri="{C3380CC4-5D6E-409C-BE32-E72D297353CC}">
              <c16:uniqueId val="{00000000-6268-4D7B-8433-62FFFCAE42FE}"/>
            </c:ext>
          </c:extLst>
        </c:ser>
        <c:dLbls>
          <c:dLblPos val="ctr"/>
          <c:showLegendKey val="0"/>
          <c:showVal val="1"/>
          <c:showCatName val="0"/>
          <c:showSerName val="0"/>
          <c:showPercent val="0"/>
          <c:showBubbleSize val="0"/>
        </c:dLbls>
        <c:marker val="1"/>
        <c:smooth val="0"/>
        <c:axId val="1328715743"/>
        <c:axId val="1328714079"/>
      </c:lineChart>
      <c:catAx>
        <c:axId val="13287157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28714079"/>
        <c:crosses val="autoZero"/>
        <c:auto val="1"/>
        <c:lblAlgn val="ctr"/>
        <c:lblOffset val="100"/>
        <c:noMultiLvlLbl val="0"/>
      </c:catAx>
      <c:valAx>
        <c:axId val="132871407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28715743"/>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241300</xdr:colOff>
      <xdr:row>2</xdr:row>
      <xdr:rowOff>171450</xdr:rowOff>
    </xdr:from>
    <xdr:to>
      <xdr:col>13</xdr:col>
      <xdr:colOff>552450</xdr:colOff>
      <xdr:row>20</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304800</xdr:colOff>
      <xdr:row>2</xdr:row>
      <xdr:rowOff>47625</xdr:rowOff>
    </xdr:from>
    <xdr:to>
      <xdr:col>11</xdr:col>
      <xdr:colOff>0</xdr:colOff>
      <xdr:row>17</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501650</xdr:colOff>
      <xdr:row>2</xdr:row>
      <xdr:rowOff>9525</xdr:rowOff>
    </xdr:from>
    <xdr:to>
      <xdr:col>10</xdr:col>
      <xdr:colOff>196850</xdr:colOff>
      <xdr:row>16</xdr:row>
      <xdr:rowOff>174625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488950</xdr:colOff>
      <xdr:row>17</xdr:row>
      <xdr:rowOff>155575</xdr:rowOff>
    </xdr:from>
    <xdr:to>
      <xdr:col>10</xdr:col>
      <xdr:colOff>184150</xdr:colOff>
      <xdr:row>32</xdr:row>
      <xdr:rowOff>136525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412750</xdr:colOff>
      <xdr:row>2</xdr:row>
      <xdr:rowOff>9525</xdr:rowOff>
    </xdr:from>
    <xdr:to>
      <xdr:col>18</xdr:col>
      <xdr:colOff>107950</xdr:colOff>
      <xdr:row>16</xdr:row>
      <xdr:rowOff>174625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219075</xdr:colOff>
      <xdr:row>1</xdr:row>
      <xdr:rowOff>95250</xdr:rowOff>
    </xdr:from>
    <xdr:to>
      <xdr:col>14</xdr:col>
      <xdr:colOff>523875</xdr:colOff>
      <xdr:row>16</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16</xdr:col>
      <xdr:colOff>120650</xdr:colOff>
      <xdr:row>3</xdr:row>
      <xdr:rowOff>38101</xdr:rowOff>
    </xdr:to>
    <mc:AlternateContent xmlns:mc="http://schemas.openxmlformats.org/markup-compatibility/2006" xmlns:a14="http://schemas.microsoft.com/office/drawing/2010/main">
      <mc:Choice Requires="a14">
        <xdr:graphicFrame macro="">
          <xdr:nvGraphicFramePr>
            <xdr:cNvPr id="2" name="AREA NAME 1"/>
            <xdr:cNvGraphicFramePr/>
          </xdr:nvGraphicFramePr>
          <xdr:xfrm>
            <a:off x="0" y="0"/>
            <a:ext cx="0" cy="0"/>
          </xdr:xfrm>
          <a:graphic>
            <a:graphicData uri="http://schemas.microsoft.com/office/drawing/2010/slicer">
              <sle:slicer xmlns:sle="http://schemas.microsoft.com/office/drawing/2010/slicer" name="AREA NAME 1"/>
            </a:graphicData>
          </a:graphic>
        </xdr:graphicFrame>
      </mc:Choice>
      <mc:Fallback xmlns="">
        <xdr:sp macro="" textlink="">
          <xdr:nvSpPr>
            <xdr:cNvPr id="0" name=""/>
            <xdr:cNvSpPr>
              <a:spLocks noTextEdit="1"/>
            </xdr:cNvSpPr>
          </xdr:nvSpPr>
          <xdr:spPr>
            <a:xfrm>
              <a:off x="0" y="1"/>
              <a:ext cx="9874250" cy="59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425450</xdr:colOff>
      <xdr:row>3</xdr:row>
      <xdr:rowOff>82550</xdr:rowOff>
    </xdr:from>
    <xdr:to>
      <xdr:col>8</xdr:col>
      <xdr:colOff>501650</xdr:colOff>
      <xdr:row>16</xdr:row>
      <xdr:rowOff>31750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419100</xdr:colOff>
      <xdr:row>16</xdr:row>
      <xdr:rowOff>76200</xdr:rowOff>
    </xdr:from>
    <xdr:to>
      <xdr:col>8</xdr:col>
      <xdr:colOff>488950</xdr:colOff>
      <xdr:row>31</xdr:row>
      <xdr:rowOff>38100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342900</xdr:colOff>
      <xdr:row>17</xdr:row>
      <xdr:rowOff>25400</xdr:rowOff>
    </xdr:from>
    <xdr:to>
      <xdr:col>17</xdr:col>
      <xdr:colOff>190500</xdr:colOff>
      <xdr:row>32</xdr:row>
      <xdr:rowOff>12700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342900</xdr:colOff>
      <xdr:row>3</xdr:row>
      <xdr:rowOff>88900</xdr:rowOff>
    </xdr:from>
    <xdr:to>
      <xdr:col>17</xdr:col>
      <xdr:colOff>146050</xdr:colOff>
      <xdr:row>16</xdr:row>
      <xdr:rowOff>133350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i" refreshedDate="45754.013437268521" createdVersion="6" refreshedVersion="6" minRefreshableVersion="3" recordCount="8852">
  <cacheSource type="worksheet">
    <worksheetSource ref="A1:AB8853" sheet="DATASET"/>
  </cacheSource>
  <cacheFields count="31">
    <cacheField name="DR_NO" numFmtId="0">
      <sharedItems containsSemiMixedTypes="0" containsString="0" containsNumber="1" containsInteger="1" minValue="190326475" maxValue="242113446"/>
    </cacheField>
    <cacheField name="Date Rptd" numFmtId="22">
      <sharedItems containsSemiMixedTypes="0" containsNonDate="0" containsDate="1" containsString="0" minDate="2020-01-01T00:00:00" maxDate="2024-12-09T00:00:00"/>
    </cacheField>
    <cacheField name="DATE OCC" numFmtId="22">
      <sharedItems containsSemiMixedTypes="0" containsNonDate="0" containsDate="1" containsString="0" minDate="2020-01-01T00:00:00" maxDate="2024-12-07T00:00:00" count="1043">
        <d v="2020-03-01T00:00:00"/>
        <d v="2020-02-08T00:00:00"/>
        <d v="2020-11-04T00:00:00"/>
        <d v="2020-03-10T00:00:00"/>
        <d v="2020-09-09T00:00:00"/>
        <d v="2020-05-02T00:00:00"/>
        <d v="2020-07-07T00:00:00"/>
        <d v="2020-03-27T00:00:00"/>
        <d v="2020-07-30T00:00:00"/>
        <d v="2020-12-03T00:00:00"/>
        <d v="2020-06-25T00:00:00"/>
        <d v="2020-07-04T00:00:00"/>
        <d v="2020-07-20T00:00:00"/>
        <d v="2020-03-19T00:00:00"/>
        <d v="2020-05-30T00:00:00"/>
        <d v="2020-02-07T00:00:00"/>
        <d v="2020-09-25T00:00:00"/>
        <d v="2020-03-06T00:00:00"/>
        <d v="2020-11-30T00:00:00"/>
        <d v="2020-02-22T00:00:00"/>
        <d v="2020-06-08T00:00:00"/>
        <d v="2020-07-13T00:00:00"/>
        <d v="2020-06-24T00:00:00"/>
        <d v="2020-09-24T00:00:00"/>
        <d v="2020-06-29T00:00:00"/>
        <d v="2020-05-12T00:00:00"/>
        <d v="2020-09-22T00:00:00"/>
        <d v="2020-02-13T00:00:00"/>
        <d v="2020-12-10T00:00:00"/>
        <d v="2020-11-27T00:00:00"/>
        <d v="2020-08-29T00:00:00"/>
        <d v="2020-01-01T00:00:00"/>
        <d v="2020-04-21T00:00:00"/>
        <d v="2020-06-16T00:00:00"/>
        <d v="2020-12-26T00:00:00"/>
        <d v="2020-03-21T00:00:00"/>
        <d v="2020-10-18T00:00:00"/>
        <d v="2020-06-27T00:00:00"/>
        <d v="2020-03-02T00:00:00"/>
        <d v="2020-05-10T00:00:00"/>
        <d v="2020-03-29T00:00:00"/>
        <d v="2020-12-02T00:00:00"/>
        <d v="2020-04-04T00:00:00"/>
        <d v="2020-06-06T00:00:00"/>
        <d v="2020-05-01T00:00:00"/>
        <d v="2020-01-18T00:00:00"/>
        <d v="2020-02-15T00:00:00"/>
        <d v="2020-11-23T00:00:00"/>
        <d v="2020-11-15T00:00:00"/>
        <d v="2020-08-27T00:00:00"/>
        <d v="2020-06-20T00:00:00"/>
        <d v="2020-07-16T00:00:00"/>
        <d v="2020-05-05T00:00:00"/>
        <d v="2020-12-07T00:00:00"/>
        <d v="2020-01-16T00:00:00"/>
        <d v="2020-11-12T00:00:00"/>
        <d v="2020-04-12T00:00:00"/>
        <d v="2020-04-11T00:00:00"/>
        <d v="2020-02-16T00:00:00"/>
        <d v="2020-09-17T00:00:00"/>
        <d v="2020-10-23T00:00:00"/>
        <d v="2020-02-27T00:00:00"/>
        <d v="2020-05-20T00:00:00"/>
        <d v="2020-05-11T00:00:00"/>
        <d v="2020-09-01T00:00:00"/>
        <d v="2020-06-01T00:00:00"/>
        <d v="2020-06-26T00:00:00"/>
        <d v="2020-09-27T00:00:00"/>
        <d v="2020-11-08T00:00:00"/>
        <d v="2020-11-11T00:00:00"/>
        <d v="2020-06-04T00:00:00"/>
        <d v="2020-03-12T00:00:00"/>
        <d v="2020-02-28T00:00:00"/>
        <d v="2020-03-08T00:00:00"/>
        <d v="2020-08-04T00:00:00"/>
        <d v="2020-04-25T00:00:00"/>
        <d v="2020-10-04T00:00:00"/>
        <d v="2020-04-16T00:00:00"/>
        <d v="2020-05-13T00:00:00"/>
        <d v="2020-06-11T00:00:00"/>
        <d v="2020-05-14T00:00:00"/>
        <d v="2020-01-04T00:00:00"/>
        <d v="2020-10-24T00:00:00"/>
        <d v="2020-09-23T00:00:00"/>
        <d v="2020-09-03T00:00:00"/>
        <d v="2020-06-15T00:00:00"/>
        <d v="2020-05-03T00:00:00"/>
        <d v="2020-02-01T00:00:00"/>
        <d v="2020-05-25T00:00:00"/>
        <d v="2020-08-11T00:00:00"/>
        <d v="2020-09-16T00:00:00"/>
        <d v="2020-10-05T00:00:00"/>
        <d v="2020-11-19T00:00:00"/>
        <d v="2020-06-13T00:00:00"/>
        <d v="2020-01-30T00:00:00"/>
        <d v="2020-10-09T00:00:00"/>
        <d v="2020-04-15T00:00:00"/>
        <d v="2020-12-13T00:00:00"/>
        <d v="2020-12-16T00:00:00"/>
        <d v="2020-02-11T00:00:00"/>
        <d v="2020-02-20T00:00:00"/>
        <d v="2020-07-05T00:00:00"/>
        <d v="2020-07-21T00:00:00"/>
        <d v="2020-08-30T00:00:00"/>
        <d v="2020-03-18T00:00:00"/>
        <d v="2020-02-23T00:00:00"/>
        <d v="2020-10-13T00:00:00"/>
        <d v="2020-10-15T00:00:00"/>
        <d v="2020-06-09T00:00:00"/>
        <d v="2020-07-27T00:00:00"/>
        <d v="2020-07-15T00:00:00"/>
        <d v="2020-09-30T00:00:00"/>
        <d v="2020-05-15T00:00:00"/>
        <d v="2020-11-20T00:00:00"/>
        <d v="2020-08-02T00:00:00"/>
        <d v="2020-08-06T00:00:00"/>
        <d v="2020-08-16T00:00:00"/>
        <d v="2020-04-28T00:00:00"/>
        <d v="2020-11-29T00:00:00"/>
        <d v="2020-01-26T00:00:00"/>
        <d v="2020-09-05T00:00:00"/>
        <d v="2020-12-06T00:00:00"/>
        <d v="2020-11-16T00:00:00"/>
        <d v="2020-06-14T00:00:00"/>
        <d v="2020-03-14T00:00:00"/>
        <d v="2020-02-29T00:00:00"/>
        <d v="2020-04-07T00:00:00"/>
        <d v="2020-03-23T00:00:00"/>
        <d v="2020-03-28T00:00:00"/>
        <d v="2020-09-08T00:00:00"/>
        <d v="2020-11-10T00:00:00"/>
        <d v="2020-12-08T00:00:00"/>
        <d v="2020-01-10T00:00:00"/>
        <d v="2020-08-09T00:00:00"/>
        <d v="2020-02-05T00:00:00"/>
        <d v="2020-05-17T00:00:00"/>
        <d v="2020-04-06T00:00:00"/>
        <d v="2020-08-18T00:00:00"/>
        <d v="2020-07-01T00:00:00"/>
        <d v="2020-04-08T00:00:00"/>
        <d v="2020-04-18T00:00:00"/>
        <d v="2020-01-14T00:00:00"/>
        <d v="2020-05-07T00:00:00"/>
        <d v="2020-05-09T00:00:00"/>
        <d v="2020-08-20T00:00:00"/>
        <d v="2020-09-02T00:00:00"/>
        <d v="2020-03-22T00:00:00"/>
        <d v="2020-10-28T00:00:00"/>
        <d v="2020-07-24T00:00:00"/>
        <d v="2020-10-10T00:00:00"/>
        <d v="2020-06-05T00:00:00"/>
        <d v="2020-08-31T00:00:00"/>
        <d v="2020-03-30T00:00:00"/>
        <d v="2020-07-02T00:00:00"/>
        <d v="2020-09-04T00:00:00"/>
        <d v="2020-10-11T00:00:00"/>
        <d v="2020-05-31T00:00:00"/>
        <d v="2020-03-31T00:00:00"/>
        <d v="2020-07-12T00:00:00"/>
        <d v="2020-02-10T00:00:00"/>
        <d v="2020-10-20T00:00:00"/>
        <d v="2020-10-21T00:00:00"/>
        <d v="2020-05-06T00:00:00"/>
        <d v="2020-10-02T00:00:00"/>
        <d v="2020-11-05T00:00:00"/>
        <d v="2020-05-08T00:00:00"/>
        <d v="2020-11-06T00:00:00"/>
        <d v="2020-10-22T00:00:00"/>
        <d v="2020-04-22T00:00:00"/>
        <d v="2020-01-31T00:00:00"/>
        <d v="2020-10-01T00:00:00"/>
        <d v="2020-09-12T00:00:00"/>
        <d v="2020-01-08T00:00:00"/>
        <d v="2020-04-02T00:00:00"/>
        <d v="2020-11-24T00:00:00"/>
        <d v="2020-08-12T00:00:00"/>
        <d v="2020-10-26T00:00:00"/>
        <d v="2020-05-28T00:00:00"/>
        <d v="2020-10-29T00:00:00"/>
        <d v="2020-04-27T00:00:00"/>
        <d v="2020-05-04T00:00:00"/>
        <d v="2020-12-21T00:00:00"/>
        <d v="2020-08-28T00:00:00"/>
        <d v="2020-08-21T00:00:00"/>
        <d v="2020-02-18T00:00:00"/>
        <d v="2020-09-29T00:00:00"/>
        <d v="2020-10-06T00:00:00"/>
        <d v="2020-05-18T00:00:00"/>
        <d v="2020-01-15T00:00:00"/>
        <d v="2020-05-24T00:00:00"/>
        <d v="2020-07-29T00:00:00"/>
        <d v="2020-03-11T00:00:00"/>
        <d v="2020-12-22T00:00:00"/>
        <d v="2020-04-05T00:00:00"/>
        <d v="2020-12-01T00:00:00"/>
        <d v="2020-12-05T00:00:00"/>
        <d v="2020-09-21T00:00:00"/>
        <d v="2020-12-27T00:00:00"/>
        <d v="2020-03-20T00:00:00"/>
        <d v="2020-02-06T00:00:00"/>
        <d v="2020-08-01T00:00:00"/>
        <d v="2020-09-07T00:00:00"/>
        <d v="2020-01-21T00:00:00"/>
        <d v="2020-12-24T00:00:00"/>
        <d v="2020-01-20T00:00:00"/>
        <d v="2020-01-02T00:00:00"/>
        <d v="2020-02-14T00:00:00"/>
        <d v="2020-01-07T00:00:00"/>
        <d v="2020-04-20T00:00:00"/>
        <d v="2020-03-26T00:00:00"/>
        <d v="2020-12-17T00:00:00"/>
        <d v="2020-10-16T00:00:00"/>
        <d v="2020-10-08T00:00:00"/>
        <d v="2020-04-14T00:00:00"/>
        <d v="2020-08-24T00:00:00"/>
        <d v="2020-10-12T00:00:00"/>
        <d v="2020-03-04T00:00:00"/>
        <d v="2020-08-13T00:00:00"/>
        <d v="2020-08-26T00:00:00"/>
        <d v="2020-11-22T00:00:00"/>
        <d v="2020-04-23T00:00:00"/>
        <d v="2020-07-19T00:00:00"/>
        <d v="2020-01-12T00:00:00"/>
        <d v="2020-08-22T00:00:00"/>
        <d v="2020-09-19T00:00:00"/>
        <d v="2020-01-27T00:00:00"/>
        <d v="2020-06-12T00:00:00"/>
        <d v="2020-01-25T00:00:00"/>
        <d v="2020-12-18T00:00:00"/>
        <d v="2020-10-27T00:00:00"/>
        <d v="2020-01-19T00:00:00"/>
        <d v="2020-07-22T00:00:00"/>
        <d v="2020-04-30T00:00:00"/>
        <d v="2020-02-03T00:00:00"/>
        <d v="2020-06-30T00:00:00"/>
        <d v="2020-08-08T00:00:00"/>
        <d v="2020-12-19T00:00:00"/>
        <d v="2020-09-20T00:00:00"/>
        <d v="2020-09-10T00:00:00"/>
        <d v="2020-12-23T00:00:00"/>
        <d v="2020-02-02T00:00:00"/>
        <d v="2020-01-03T00:00:00"/>
        <d v="2020-11-21T00:00:00"/>
        <d v="2020-04-03T00:00:00"/>
        <d v="2020-03-05T00:00:00"/>
        <d v="2020-11-02T00:00:00"/>
        <d v="2020-07-09T00:00:00"/>
        <d v="2020-07-11T00:00:00"/>
        <d v="2020-12-20T00:00:00"/>
        <d v="2020-11-07T00:00:00"/>
        <d v="2020-06-02T00:00:00"/>
        <d v="2020-05-27T00:00:00"/>
        <d v="2020-06-23T00:00:00"/>
        <d v="2020-02-04T00:00:00"/>
        <d v="2020-01-24T00:00:00"/>
        <d v="2020-06-18T00:00:00"/>
        <d v="2020-09-06T00:00:00"/>
        <d v="2020-04-19T00:00:00"/>
        <d v="2020-01-09T00:00:00"/>
        <d v="2020-01-28T00:00:00"/>
        <d v="2020-09-13T00:00:00"/>
        <d v="2020-07-03T00:00:00"/>
        <d v="2020-03-13T00:00:00"/>
        <d v="2020-10-03T00:00:00"/>
        <d v="2020-07-18T00:00:00"/>
        <d v="2020-01-11T00:00:00"/>
        <d v="2020-07-31T00:00:00"/>
        <d v="2020-05-21T00:00:00"/>
        <d v="2020-08-05T00:00:00"/>
        <d v="2020-06-22T00:00:00"/>
        <d v="2020-02-19T00:00:00"/>
        <d v="2020-08-10T00:00:00"/>
        <d v="2020-09-26T00:00:00"/>
        <d v="2020-08-23T00:00:00"/>
        <d v="2020-04-24T00:00:00"/>
        <d v="2020-01-05T00:00:00"/>
        <d v="2020-10-07T00:00:00"/>
        <d v="2020-01-17T00:00:00"/>
        <d v="2020-11-18T00:00:00"/>
        <d v="2020-07-26T00:00:00"/>
        <d v="2020-05-16T00:00:00"/>
        <d v="2020-01-06T00:00:00"/>
        <d v="2020-06-03T00:00:00"/>
        <d v="2020-08-07T00:00:00"/>
        <d v="2020-07-14T00:00:00"/>
        <d v="2020-03-17T00:00:00"/>
        <d v="2020-07-23T00:00:00"/>
        <d v="2020-11-25T00:00:00"/>
        <d v="2020-07-28T00:00:00"/>
        <d v="2020-11-28T00:00:00"/>
        <d v="2020-04-10T00:00:00"/>
        <d v="2020-11-26T00:00:00"/>
        <d v="2020-04-13T00:00:00"/>
        <d v="2020-05-23T00:00:00"/>
        <d v="2020-09-28T00:00:00"/>
        <d v="2020-07-10T00:00:00"/>
        <d v="2020-04-09T00:00:00"/>
        <d v="2020-10-30T00:00:00"/>
        <d v="2020-07-06T00:00:00"/>
        <d v="2020-05-29T00:00:00"/>
        <d v="2020-12-15T00:00:00"/>
        <d v="2020-03-03T00:00:00"/>
        <d v="2020-12-04T00:00:00"/>
        <d v="2020-04-26T00:00:00"/>
        <d v="2020-02-24T00:00:00"/>
        <d v="2020-03-09T00:00:00"/>
        <d v="2020-08-19T00:00:00"/>
        <d v="2020-10-25T00:00:00"/>
        <d v="2020-12-09T00:00:00"/>
        <d v="2020-02-25T00:00:00"/>
        <d v="2020-02-09T00:00:00"/>
        <d v="2020-09-14T00:00:00"/>
        <d v="2020-11-03T00:00:00"/>
        <d v="2020-11-09T00:00:00"/>
        <d v="2020-06-07T00:00:00"/>
        <d v="2020-07-08T00:00:00"/>
        <d v="2020-04-29T00:00:00"/>
        <d v="2020-04-17T00:00:00"/>
        <d v="2020-06-17T00:00:00"/>
        <d v="2020-08-25T00:00:00"/>
        <d v="2020-02-12T00:00:00"/>
        <d v="2020-03-24T00:00:00"/>
        <d v="2020-06-28T00:00:00"/>
        <d v="2020-02-21T00:00:00"/>
        <d v="2020-02-26T00:00:00"/>
        <d v="2020-12-14T00:00:00"/>
        <d v="2020-10-31T00:00:00"/>
        <d v="2020-01-22T00:00:00"/>
        <d v="2020-03-25T00:00:00"/>
        <d v="2020-05-19T00:00:00"/>
        <d v="2020-03-07T00:00:00"/>
        <d v="2020-11-13T00:00:00"/>
        <d v="2020-04-01T00:00:00"/>
        <d v="2020-09-18T00:00:00"/>
        <d v="2020-06-21T00:00:00"/>
        <d v="2020-09-11T00:00:00"/>
        <d v="2020-10-19T00:00:00"/>
        <d v="2020-08-17T00:00:00"/>
        <d v="2020-07-25T00:00:00"/>
        <d v="2020-06-19T00:00:00"/>
        <d v="2020-12-25T00:00:00"/>
        <d v="2020-12-12T00:00:00"/>
        <d v="2020-03-15T00:00:00"/>
        <d v="2020-06-10T00:00:00"/>
        <d v="2020-01-23T00:00:00"/>
        <d v="2020-11-01T00:00:00"/>
        <d v="2020-09-15T00:00:00"/>
        <d v="2020-08-14T00:00:00"/>
        <d v="2020-02-17T00:00:00"/>
        <d v="2020-10-14T00:00:00"/>
        <d v="2020-01-13T00:00:00"/>
        <d v="2020-11-14T00:00:00"/>
        <d v="2020-08-15T00:00:00"/>
        <d v="2020-07-17T00:00:00"/>
        <d v="2020-05-22T00:00:00"/>
        <d v="2020-12-11T00:00:00"/>
        <d v="2020-01-29T00:00:00"/>
        <d v="2020-08-03T00:00:00"/>
        <d v="2020-12-30T00:00:00"/>
        <d v="2020-05-26T00:00:00"/>
        <d v="2020-12-28T00:00:00"/>
        <d v="2020-12-31T00:00:00"/>
        <d v="2020-12-29T00:00:00"/>
        <d v="2020-11-17T00:00:00"/>
        <d v="2020-03-16T00:00:00"/>
        <d v="2020-10-17T00:00:00"/>
        <d v="2021-10-26T00:00:00"/>
        <d v="2021-10-27T00:00:00"/>
        <d v="2021-07-13T00:00:00"/>
        <d v="2021-10-01T00:00:00"/>
        <d v="2021-08-20T00:00:00"/>
        <d v="2021-09-21T00:00:00"/>
        <d v="2021-12-27T00:00:00"/>
        <d v="2021-10-30T00:00:00"/>
        <d v="2021-12-24T00:00:00"/>
        <d v="2021-06-20T00:00:00"/>
        <d v="2021-04-10T00:00:00"/>
        <d v="2021-12-17T00:00:00"/>
        <d v="2021-04-03T00:00:00"/>
        <d v="2021-02-24T00:00:00"/>
        <d v="2021-09-07T00:00:00"/>
        <d v="2021-10-17T00:00:00"/>
        <d v="2021-08-16T00:00:00"/>
        <d v="2021-05-20T00:00:00"/>
        <d v="2021-11-05T00:00:00"/>
        <d v="2021-09-16T00:00:00"/>
        <d v="2021-06-08T00:00:00"/>
        <d v="2021-03-27T00:00:00"/>
        <d v="2021-07-21T00:00:00"/>
        <d v="2021-04-08T00:00:00"/>
        <d v="2021-08-31T00:00:00"/>
        <d v="2021-02-18T00:00:00"/>
        <d v="2021-02-02T00:00:00"/>
        <d v="2021-07-08T00:00:00"/>
        <d v="2021-12-21T00:00:00"/>
        <d v="2021-01-15T00:00:00"/>
        <d v="2021-11-09T00:00:00"/>
        <d v="2021-07-30T00:00:00"/>
        <d v="2021-02-16T00:00:00"/>
        <d v="2021-08-14T00:00:00"/>
        <d v="2021-08-03T00:00:00"/>
        <d v="2021-07-11T00:00:00"/>
        <d v="2021-05-29T00:00:00"/>
        <d v="2021-03-25T00:00:00"/>
        <d v="2021-11-12T00:00:00"/>
        <d v="2021-12-08T00:00:00"/>
        <d v="2021-08-13T00:00:00"/>
        <d v="2021-12-09T00:00:00"/>
        <d v="2021-06-24T00:00:00"/>
        <d v="2021-03-06T00:00:00"/>
        <d v="2021-05-03T00:00:00"/>
        <d v="2021-07-12T00:00:00"/>
        <d v="2021-03-13T00:00:00"/>
        <d v="2021-01-21T00:00:00"/>
        <d v="2021-02-21T00:00:00"/>
        <d v="2021-05-15T00:00:00"/>
        <d v="2021-04-26T00:00:00"/>
        <d v="2021-11-24T00:00:00"/>
        <d v="2021-04-06T00:00:00"/>
        <d v="2021-01-01T00:00:00"/>
        <d v="2021-01-06T00:00:00"/>
        <d v="2021-11-28T00:00:00"/>
        <d v="2021-04-23T00:00:00"/>
        <d v="2021-10-18T00:00:00"/>
        <d v="2021-04-05T00:00:00"/>
        <d v="2021-07-23T00:00:00"/>
        <d v="2021-06-19T00:00:00"/>
        <d v="2021-02-03T00:00:00"/>
        <d v="2021-06-16T00:00:00"/>
        <d v="2021-12-18T00:00:00"/>
        <d v="2021-02-13T00:00:00"/>
        <d v="2021-07-02T00:00:00"/>
        <d v="2021-02-28T00:00:00"/>
        <d v="2021-10-06T00:00:00"/>
        <d v="2021-08-24T00:00:00"/>
        <d v="2021-02-17T00:00:00"/>
        <d v="2021-04-25T00:00:00"/>
        <d v="2021-09-10T00:00:00"/>
        <d v="2021-04-04T00:00:00"/>
        <d v="2021-08-17T00:00:00"/>
        <d v="2021-09-29T00:00:00"/>
        <d v="2021-05-30T00:00:00"/>
        <d v="2021-03-05T00:00:00"/>
        <d v="2021-05-25T00:00:00"/>
        <d v="2021-09-08T00:00:00"/>
        <d v="2021-03-15T00:00:00"/>
        <d v="2021-11-07T00:00:00"/>
        <d v="2021-05-24T00:00:00"/>
        <d v="2021-03-17T00:00:00"/>
        <d v="2021-02-05T00:00:00"/>
        <d v="2021-11-10T00:00:00"/>
        <d v="2021-05-18T00:00:00"/>
        <d v="2021-02-10T00:00:00"/>
        <d v="2021-06-27T00:00:00"/>
        <d v="2021-03-24T00:00:00"/>
        <d v="2021-06-06T00:00:00"/>
        <d v="2021-01-26T00:00:00"/>
        <d v="2021-01-10T00:00:00"/>
        <d v="2021-08-12T00:00:00"/>
        <d v="2021-12-14T00:00:00"/>
        <d v="2021-03-28T00:00:00"/>
        <d v="2021-03-12T00:00:00"/>
        <d v="2021-07-05T00:00:00"/>
        <d v="2021-08-23T00:00:00"/>
        <d v="2021-05-13T00:00:00"/>
        <d v="2021-07-25T00:00:00"/>
        <d v="2021-07-03T00:00:00"/>
        <d v="2021-03-18T00:00:00"/>
        <d v="2021-11-02T00:00:00"/>
        <d v="2021-01-29T00:00:00"/>
        <d v="2021-12-11T00:00:00"/>
        <d v="2021-08-15T00:00:00"/>
        <d v="2021-12-19T00:00:00"/>
        <d v="2021-11-23T00:00:00"/>
        <d v="2021-03-19T00:00:00"/>
        <d v="2021-04-19T00:00:00"/>
        <d v="2021-06-23T00:00:00"/>
        <d v="2021-01-19T00:00:00"/>
        <d v="2021-04-14T00:00:00"/>
        <d v="2021-06-15T00:00:00"/>
        <d v="2021-01-22T00:00:00"/>
        <d v="2021-04-27T00:00:00"/>
        <d v="2021-04-09T00:00:00"/>
        <d v="2021-09-02T00:00:00"/>
        <d v="2021-01-18T00:00:00"/>
        <d v="2021-09-17T00:00:00"/>
        <d v="2021-12-25T00:00:00"/>
        <d v="2021-08-02T00:00:00"/>
        <d v="2021-02-08T00:00:00"/>
        <d v="2021-11-26T00:00:00"/>
        <d v="2021-06-10T00:00:00"/>
        <d v="2021-06-30T00:00:00"/>
        <d v="2021-07-31T00:00:00"/>
        <d v="2021-10-23T00:00:00"/>
        <d v="2021-03-03T00:00:00"/>
        <d v="2021-02-01T00:00:00"/>
        <d v="2021-03-26T00:00:00"/>
        <d v="2021-10-12T00:00:00"/>
        <d v="2021-02-07T00:00:00"/>
        <d v="2021-09-25T00:00:00"/>
        <d v="2021-03-11T00:00:00"/>
        <d v="2021-11-19T00:00:00"/>
        <d v="2021-02-19T00:00:00"/>
        <d v="2021-08-29T00:00:00"/>
        <d v="2021-02-23T00:00:00"/>
        <d v="2021-10-07T00:00:00"/>
        <d v="2021-08-11T00:00:00"/>
        <d v="2021-07-06T00:00:00"/>
        <d v="2021-09-24T00:00:00"/>
        <d v="2021-10-05T00:00:00"/>
        <d v="2021-08-21T00:00:00"/>
        <d v="2021-01-28T00:00:00"/>
        <d v="2021-11-30T00:00:00"/>
        <d v="2021-12-04T00:00:00"/>
        <d v="2021-06-29T00:00:00"/>
        <d v="2021-08-27T00:00:00"/>
        <d v="2021-12-16T00:00:00"/>
        <d v="2021-08-09T00:00:00"/>
        <d v="2021-07-10T00:00:00"/>
        <d v="2021-12-03T00:00:00"/>
        <d v="2021-06-18T00:00:00"/>
        <d v="2021-11-15T00:00:00"/>
        <d v="2021-04-01T00:00:00"/>
        <d v="2021-06-03T00:00:00"/>
        <d v="2021-05-06T00:00:00"/>
        <d v="2021-01-31T00:00:00"/>
        <d v="2021-09-03T00:00:00"/>
        <d v="2021-06-13T00:00:00"/>
        <d v="2021-01-27T00:00:00"/>
        <d v="2021-09-26T00:00:00"/>
        <d v="2021-08-08T00:00:00"/>
        <d v="2021-07-29T00:00:00"/>
        <d v="2021-11-16T00:00:00"/>
        <d v="2021-04-18T00:00:00"/>
        <d v="2021-05-05T00:00:00"/>
        <d v="2021-11-14T00:00:00"/>
        <d v="2021-05-07T00:00:00"/>
        <d v="2021-02-20T00:00:00"/>
        <d v="2021-06-12T00:00:00"/>
        <d v="2021-09-22T00:00:00"/>
        <d v="2021-04-29T00:00:00"/>
        <d v="2021-01-11T00:00:00"/>
        <d v="2021-10-15T00:00:00"/>
        <d v="2021-10-03T00:00:00"/>
        <d v="2021-10-31T00:00:00"/>
        <d v="2021-06-11T00:00:00"/>
        <d v="2021-11-04T00:00:00"/>
        <d v="2021-02-26T00:00:00"/>
        <d v="2021-04-30T00:00:00"/>
        <d v="2021-10-10T00:00:00"/>
        <d v="2021-09-14T00:00:00"/>
        <d v="2021-08-10T00:00:00"/>
        <d v="2021-02-09T00:00:00"/>
        <d v="2021-11-03T00:00:00"/>
        <d v="2021-03-04T00:00:00"/>
        <d v="2021-09-13T00:00:00"/>
        <d v="2021-02-04T00:00:00"/>
        <d v="2021-03-21T00:00:00"/>
        <d v="2021-03-22T00:00:00"/>
        <d v="2021-07-22T00:00:00"/>
        <d v="2021-11-20T00:00:00"/>
        <d v="2021-09-12T00:00:00"/>
        <d v="2021-01-14T00:00:00"/>
        <d v="2021-08-30T00:00:00"/>
        <d v="2021-02-15T00:00:00"/>
        <d v="2021-11-08T00:00:00"/>
        <d v="2021-09-30T00:00:00"/>
        <d v="2021-12-07T00:00:00"/>
        <d v="2021-11-17T00:00:00"/>
        <d v="2021-11-21T00:00:00"/>
        <d v="2021-08-01T00:00:00"/>
        <d v="2021-01-16T00:00:00"/>
        <d v="2021-10-28T00:00:00"/>
        <d v="2021-12-02T00:00:00"/>
        <d v="2021-11-29T00:00:00"/>
        <d v="2021-01-23T00:00:00"/>
        <d v="2021-11-01T00:00:00"/>
        <d v="2021-01-03T00:00:00"/>
        <d v="2021-01-08T00:00:00"/>
        <d v="2021-09-06T00:00:00"/>
        <d v="2021-12-10T00:00:00"/>
        <d v="2021-04-22T00:00:00"/>
        <d v="2021-05-21T00:00:00"/>
        <d v="2021-06-22T00:00:00"/>
        <d v="2021-08-07T00:00:00"/>
        <d v="2021-12-30T00:00:00"/>
        <d v="2021-01-20T00:00:00"/>
        <d v="2021-09-11T00:00:00"/>
        <d v="2021-06-21T00:00:00"/>
        <d v="2021-07-17T00:00:00"/>
        <d v="2021-07-26T00:00:00"/>
        <d v="2021-08-22T00:00:00"/>
        <d v="2021-10-16T00:00:00"/>
        <d v="2021-09-05T00:00:00"/>
        <d v="2021-05-01T00:00:00"/>
        <d v="2021-05-14T00:00:00"/>
        <d v="2021-01-17T00:00:00"/>
        <d v="2021-12-15T00:00:00"/>
        <d v="2021-10-21T00:00:00"/>
        <d v="2021-01-04T00:00:00"/>
        <d v="2021-01-24T00:00:00"/>
        <d v="2021-01-30T00:00:00"/>
        <d v="2021-02-27T00:00:00"/>
        <d v="2021-05-11T00:00:00"/>
        <d v="2021-01-02T00:00:00"/>
        <d v="2021-12-22T00:00:00"/>
        <d v="2021-08-06T00:00:00"/>
        <d v="2021-07-28T00:00:00"/>
        <d v="2021-05-28T00:00:00"/>
        <d v="2021-10-24T00:00:00"/>
        <d v="2021-05-08T00:00:00"/>
        <d v="2021-10-11T00:00:00"/>
        <d v="2021-09-23T00:00:00"/>
        <d v="2021-04-20T00:00:00"/>
        <d v="2021-06-26T00:00:00"/>
        <d v="2021-09-09T00:00:00"/>
        <d v="2021-03-10T00:00:00"/>
        <d v="2021-09-15T00:00:00"/>
        <d v="2021-05-09T00:00:00"/>
        <d v="2021-09-28T00:00:00"/>
        <d v="2021-10-14T00:00:00"/>
        <d v="2021-01-13T00:00:00"/>
        <d v="2021-09-01T00:00:00"/>
        <d v="2021-02-22T00:00:00"/>
        <d v="2021-11-06T00:00:00"/>
        <d v="2021-07-09T00:00:00"/>
        <d v="2021-03-29T00:00:00"/>
        <d v="2021-10-02T00:00:00"/>
        <d v="2021-10-04T00:00:00"/>
        <d v="2021-06-05T00:00:00"/>
        <d v="2021-12-28T00:00:00"/>
        <d v="2021-07-15T00:00:00"/>
        <d v="2021-03-30T00:00:00"/>
        <d v="2021-05-12T00:00:00"/>
        <d v="2021-10-29T00:00:00"/>
        <d v="2021-05-16T00:00:00"/>
        <d v="2021-12-05T00:00:00"/>
        <d v="2021-04-28T00:00:00"/>
        <d v="2021-08-18T00:00:00"/>
        <d v="2021-12-01T00:00:00"/>
        <d v="2021-04-12T00:00:00"/>
        <d v="2021-11-25T00:00:00"/>
        <d v="2021-10-08T00:00:00"/>
        <d v="2021-04-21T00:00:00"/>
        <d v="2021-05-10T00:00:00"/>
        <d v="2021-11-22T00:00:00"/>
        <d v="2021-07-20T00:00:00"/>
        <d v="2021-05-26T00:00:00"/>
        <d v="2021-03-08T00:00:00"/>
        <d v="2021-06-14T00:00:00"/>
        <d v="2021-09-20T00:00:00"/>
        <d v="2021-06-07T00:00:00"/>
        <d v="2021-05-23T00:00:00"/>
        <d v="2022-06-21T00:00:00"/>
        <d v="2022-03-31T00:00:00"/>
        <d v="2022-05-15T00:00:00"/>
        <d v="2022-09-20T00:00:00"/>
        <d v="2022-01-28T00:00:00"/>
        <d v="2022-01-11T00:00:00"/>
        <d v="2022-07-15T00:00:00"/>
        <d v="2022-10-19T00:00:00"/>
        <d v="2022-03-08T00:00:00"/>
        <d v="2022-02-18T00:00:00"/>
        <d v="2022-07-18T00:00:00"/>
        <d v="2022-08-25T00:00:00"/>
        <d v="2022-01-26T00:00:00"/>
        <d v="2022-10-11T00:00:00"/>
        <d v="2022-08-09T00:00:00"/>
        <d v="2022-08-06T00:00:00"/>
        <d v="2022-05-02T00:00:00"/>
        <d v="2022-11-21T00:00:00"/>
        <d v="2022-04-26T00:00:00"/>
        <d v="2022-05-23T00:00:00"/>
        <d v="2022-08-13T00:00:00"/>
        <d v="2022-08-14T00:00:00"/>
        <d v="2022-03-18T00:00:00"/>
        <d v="2022-12-18T00:00:00"/>
        <d v="2022-06-15T00:00:00"/>
        <d v="2022-09-24T00:00:00"/>
        <d v="2022-10-01T00:00:00"/>
        <d v="2022-03-28T00:00:00"/>
        <d v="2022-05-31T00:00:00"/>
        <d v="2022-02-23T00:00:00"/>
        <d v="2022-05-09T00:00:00"/>
        <d v="2022-03-03T00:00:00"/>
        <d v="2022-05-03T00:00:00"/>
        <d v="2022-05-30T00:00:00"/>
        <d v="2022-12-01T00:00:00"/>
        <d v="2022-09-15T00:00:00"/>
        <d v="2022-12-07T00:00:00"/>
        <d v="2022-03-05T00:00:00"/>
        <d v="2022-05-28T00:00:00"/>
        <d v="2022-06-07T00:00:00"/>
        <d v="2022-03-15T00:00:00"/>
        <d v="2022-05-06T00:00:00"/>
        <d v="2022-01-21T00:00:00"/>
        <d v="2022-10-03T00:00:00"/>
        <d v="2022-01-07T00:00:00"/>
        <d v="2022-07-30T00:00:00"/>
        <d v="2022-11-25T00:00:00"/>
        <d v="2022-06-01T00:00:00"/>
        <d v="2022-11-27T00:00:00"/>
        <d v="2022-01-20T00:00:00"/>
        <d v="2022-05-13T00:00:00"/>
        <d v="2022-02-03T00:00:00"/>
        <d v="2022-02-15T00:00:00"/>
        <d v="2022-03-09T00:00:00"/>
        <d v="2022-09-28T00:00:00"/>
        <d v="2022-07-01T00:00:00"/>
        <d v="2022-12-15T00:00:00"/>
        <d v="2022-06-20T00:00:00"/>
        <d v="2022-04-04T00:00:00"/>
        <d v="2022-10-15T00:00:00"/>
        <d v="2022-09-23T00:00:00"/>
        <d v="2022-06-13T00:00:00"/>
        <d v="2022-08-21T00:00:00"/>
        <d v="2022-09-01T00:00:00"/>
        <d v="2022-01-15T00:00:00"/>
        <d v="2022-04-10T00:00:00"/>
        <d v="2022-12-29T00:00:00"/>
        <d v="2022-12-12T00:00:00"/>
        <d v="2022-11-03T00:00:00"/>
        <d v="2022-11-22T00:00:00"/>
        <d v="2022-07-27T00:00:00"/>
        <d v="2022-01-23T00:00:00"/>
        <d v="2022-06-16T00:00:00"/>
        <d v="2022-10-21T00:00:00"/>
        <d v="2022-03-30T00:00:00"/>
        <d v="2022-05-20T00:00:00"/>
        <d v="2022-02-01T00:00:00"/>
        <d v="2022-02-21T00:00:00"/>
        <d v="2022-02-28T00:00:00"/>
        <d v="2022-11-13T00:00:00"/>
        <d v="2022-01-24T00:00:00"/>
        <d v="2022-08-29T00:00:00"/>
        <d v="2022-01-27T00:00:00"/>
        <d v="2022-12-11T00:00:00"/>
        <d v="2022-06-19T00:00:00"/>
        <d v="2022-11-09T00:00:00"/>
        <d v="2022-09-08T00:00:00"/>
        <d v="2022-01-02T00:00:00"/>
        <d v="2022-03-22T00:00:00"/>
        <d v="2022-04-18T00:00:00"/>
        <d v="2022-10-08T00:00:00"/>
        <d v="2022-08-02T00:00:00"/>
        <d v="2022-08-12T00:00:00"/>
        <d v="2022-02-05T00:00:00"/>
        <d v="2022-09-03T00:00:00"/>
        <d v="2022-07-26T00:00:00"/>
        <d v="2022-01-18T00:00:00"/>
        <d v="2022-11-19T00:00:00"/>
        <d v="2022-06-06T00:00:00"/>
        <d v="2022-02-13T00:00:00"/>
        <d v="2022-05-25T00:00:00"/>
        <d v="2022-01-10T00:00:00"/>
        <d v="2022-12-22T00:00:00"/>
        <d v="2022-01-22T00:00:00"/>
        <d v="2022-12-30T00:00:00"/>
        <d v="2022-01-12T00:00:00"/>
        <d v="2022-02-24T00:00:00"/>
        <d v="2022-02-07T00:00:00"/>
        <d v="2022-03-25T00:00:00"/>
        <d v="2022-07-05T00:00:00"/>
        <d v="2022-10-28T00:00:00"/>
        <d v="2022-05-17T00:00:00"/>
        <d v="2022-04-20T00:00:00"/>
        <d v="2022-02-02T00:00:00"/>
        <d v="2022-11-06T00:00:00"/>
        <d v="2022-12-06T00:00:00"/>
        <d v="2022-07-21T00:00:00"/>
        <d v="2022-11-18T00:00:00"/>
        <d v="2022-07-29T00:00:00"/>
        <d v="2022-09-14T00:00:00"/>
        <d v="2022-07-16T00:00:00"/>
        <d v="2022-08-28T00:00:00"/>
        <d v="2022-03-10T00:00:00"/>
        <d v="2022-04-07T00:00:00"/>
        <d v="2022-12-14T00:00:00"/>
        <d v="2022-05-04T00:00:00"/>
        <d v="2022-01-09T00:00:00"/>
        <d v="2022-06-03T00:00:00"/>
        <d v="2022-09-04T00:00:00"/>
        <d v="2022-01-19T00:00:00"/>
        <d v="2022-02-14T00:00:00"/>
        <d v="2022-07-28T00:00:00"/>
        <d v="2022-07-14T00:00:00"/>
        <d v="2022-12-02T00:00:00"/>
        <d v="2022-10-02T00:00:00"/>
        <d v="2022-05-11T00:00:00"/>
        <d v="2022-02-20T00:00:00"/>
        <d v="2022-03-11T00:00:00"/>
        <d v="2022-12-03T00:00:00"/>
        <d v="2022-05-12T00:00:00"/>
        <d v="2022-03-17T00:00:00"/>
        <d v="2022-03-21T00:00:00"/>
        <d v="2022-08-15T00:00:00"/>
        <d v="2022-07-24T00:00:00"/>
        <d v="2022-09-18T00:00:00"/>
        <d v="2022-11-26T00:00:00"/>
        <d v="2022-01-05T00:00:00"/>
        <d v="2022-11-15T00:00:00"/>
        <d v="2022-11-12T00:00:00"/>
        <d v="2022-03-14T00:00:00"/>
        <d v="2022-04-19T00:00:00"/>
        <d v="2022-08-19T00:00:00"/>
        <d v="2022-08-10T00:00:00"/>
        <d v="2022-05-21T00:00:00"/>
        <d v="2022-10-25T00:00:00"/>
        <d v="2022-07-17T00:00:00"/>
        <d v="2022-04-27T00:00:00"/>
        <d v="2022-06-28T00:00:00"/>
        <d v="2022-06-24T00:00:00"/>
        <d v="2022-09-11T00:00:00"/>
        <d v="2022-12-31T00:00:00"/>
        <d v="2022-12-24T00:00:00"/>
        <d v="2022-01-03T00:00:00"/>
        <d v="2022-11-10T00:00:00"/>
        <d v="2022-12-23T00:00:00"/>
        <d v="2022-12-04T00:00:00"/>
        <d v="2022-09-19T00:00:00"/>
        <d v="2022-02-08T00:00:00"/>
        <d v="2022-04-21T00:00:00"/>
        <d v="2022-03-27T00:00:00"/>
        <d v="2022-12-05T00:00:00"/>
        <d v="2022-10-14T00:00:00"/>
        <d v="2022-04-02T00:00:00"/>
        <d v="2022-03-26T00:00:00"/>
        <d v="2022-05-14T00:00:00"/>
        <d v="2022-11-24T00:00:00"/>
        <d v="2022-09-30T00:00:00"/>
        <d v="2022-02-19T00:00:00"/>
        <d v="2022-07-02T00:00:00"/>
        <d v="2022-06-11T00:00:00"/>
        <d v="2022-06-08T00:00:00"/>
        <d v="2022-08-05T00:00:00"/>
        <d v="2022-12-16T00:00:00"/>
        <d v="2022-03-07T00:00:00"/>
        <d v="2022-01-16T00:00:00"/>
        <d v="2022-09-26T00:00:00"/>
        <d v="2022-03-12T00:00:00"/>
        <d v="2022-04-28T00:00:00"/>
        <d v="2022-08-31T00:00:00"/>
        <d v="2022-10-07T00:00:00"/>
        <d v="2022-10-16T00:00:00"/>
        <d v="2022-04-22T00:00:00"/>
        <d v="2022-07-04T00:00:00"/>
        <d v="2022-02-06T00:00:00"/>
        <d v="2022-06-02T00:00:00"/>
        <d v="2022-10-23T00:00:00"/>
        <d v="2022-11-14T00:00:00"/>
        <d v="2022-02-27T00:00:00"/>
        <d v="2022-10-20T00:00:00"/>
        <d v="2022-06-04T00:00:00"/>
        <d v="2022-04-30T00:00:00"/>
        <d v="2022-03-02T00:00:00"/>
        <d v="2022-05-18T00:00:00"/>
        <d v="2022-11-02T00:00:00"/>
        <d v="2022-09-12T00:00:00"/>
        <d v="2022-05-29T00:00:00"/>
        <d v="2022-06-25T00:00:00"/>
        <d v="2022-07-23T00:00:00"/>
        <d v="2022-03-01T00:00:00"/>
        <d v="2022-08-24T00:00:00"/>
        <d v="2022-02-11T00:00:00"/>
        <d v="2022-08-22T00:00:00"/>
        <d v="2022-09-21T00:00:00"/>
        <d v="2022-04-08T00:00:00"/>
        <d v="2022-08-01T00:00:00"/>
        <d v="2022-11-28T00:00:00"/>
        <d v="2022-04-23T00:00:00"/>
        <d v="2022-09-22T00:00:00"/>
        <d v="2022-04-15T00:00:00"/>
        <d v="2022-03-29T00:00:00"/>
        <d v="2022-04-06T00:00:00"/>
        <d v="2022-03-06T00:00:00"/>
        <d v="2022-10-04T00:00:00"/>
        <d v="2022-11-29T00:00:00"/>
        <d v="2022-01-01T00:00:00"/>
        <d v="2022-10-26T00:00:00"/>
        <d v="2022-12-13T00:00:00"/>
        <d v="2022-07-22T00:00:00"/>
        <d v="2022-08-07T00:00:00"/>
        <d v="2022-07-19T00:00:00"/>
        <d v="2022-04-09T00:00:00"/>
        <d v="2022-12-09T00:00:00"/>
        <d v="2022-11-08T00:00:00"/>
        <d v="2022-04-01T00:00:00"/>
        <d v="2022-06-29T00:00:00"/>
        <d v="2022-11-16T00:00:00"/>
        <d v="2022-06-22T00:00:00"/>
        <d v="2022-07-09T00:00:00"/>
        <d v="2022-04-03T00:00:00"/>
        <d v="2022-11-11T00:00:00"/>
        <d v="2022-01-13T00:00:00"/>
        <d v="2022-10-22T00:00:00"/>
        <d v="2022-01-31T00:00:00"/>
        <d v="2022-10-10T00:00:00"/>
        <d v="2022-12-08T00:00:00"/>
        <d v="2022-01-25T00:00:00"/>
        <d v="2022-05-05T00:00:00"/>
        <d v="2022-12-10T00:00:00"/>
        <d v="2022-05-24T00:00:00"/>
        <d v="2022-09-13T00:00:00"/>
        <d v="2022-04-05T00:00:00"/>
        <d v="2022-01-17T00:00:00"/>
        <d v="2022-07-31T00:00:00"/>
        <d v="2022-06-23T00:00:00"/>
        <d v="2022-05-08T00:00:00"/>
        <d v="2022-08-30T00:00:00"/>
        <d v="2022-08-03T00:00:00"/>
        <d v="2022-10-30T00:00:00"/>
        <d v="2022-04-12T00:00:00"/>
        <d v="2022-01-06T00:00:00"/>
        <d v="2022-12-20T00:00:00"/>
        <d v="2022-08-27T00:00:00"/>
        <d v="2022-09-07T00:00:00"/>
        <d v="2022-01-04T00:00:00"/>
        <d v="2022-04-16T00:00:00"/>
        <d v="2022-03-20T00:00:00"/>
        <d v="2022-06-26T00:00:00"/>
        <d v="2022-08-04T00:00:00"/>
        <d v="2022-11-04T00:00:00"/>
        <d v="2022-07-08T00:00:00"/>
        <d v="2022-07-07T00:00:00"/>
        <d v="2022-11-01T00:00:00"/>
        <d v="2022-09-02T00:00:00"/>
        <d v="2022-02-17T00:00:00"/>
        <d v="2022-08-26T00:00:00"/>
        <d v="2022-07-10T00:00:00"/>
        <d v="2022-02-09T00:00:00"/>
        <d v="2022-04-17T00:00:00"/>
        <d v="2022-07-11T00:00:00"/>
        <d v="2022-02-26T00:00:00"/>
        <d v="2022-01-29T00:00:00"/>
        <d v="2022-07-03T00:00:00"/>
        <d v="2022-12-28T00:00:00"/>
        <d v="2022-08-23T00:00:00"/>
        <d v="2022-05-01T00:00:00"/>
        <d v="2022-05-27T00:00:00"/>
        <d v="2022-12-17T00:00:00"/>
        <d v="2022-03-04T00:00:00"/>
        <d v="2022-06-14T00:00:00"/>
        <d v="2022-08-18T00:00:00"/>
        <d v="2022-05-19T00:00:00"/>
        <d v="2022-09-06T00:00:00"/>
        <d v="2022-10-29T00:00:00"/>
        <d v="2022-05-22T00:00:00"/>
        <d v="2022-10-13T00:00:00"/>
        <d v="2022-04-14T00:00:00"/>
        <d v="2022-04-25T00:00:00"/>
        <d v="2022-05-10T00:00:00"/>
        <d v="2022-03-13T00:00:00"/>
        <d v="2023-01-10T00:00:00"/>
        <d v="2023-06-10T00:00:00"/>
        <d v="2023-06-13T00:00:00"/>
        <d v="2023-11-17T00:00:00"/>
        <d v="2023-10-31T00:00:00"/>
        <d v="2023-10-27T00:00:00"/>
        <d v="2023-08-13T00:00:00"/>
        <d v="2023-03-20T00:00:00"/>
        <d v="2023-04-26T00:00:00"/>
        <d v="2023-02-26T00:00:00"/>
        <d v="2023-01-09T00:00:00"/>
        <d v="2023-02-15T00:00:00"/>
        <d v="2023-09-17T00:00:00"/>
        <d v="2023-01-26T00:00:00"/>
        <d v="2023-12-14T00:00:00"/>
        <d v="2023-05-19T00:00:00"/>
        <d v="2023-07-01T00:00:00"/>
        <d v="2023-05-09T00:00:00"/>
        <d v="2023-05-13T00:00:00"/>
        <d v="2023-05-12T00:00:00"/>
        <d v="2023-12-21T00:00:00"/>
        <d v="2023-03-18T00:00:00"/>
        <d v="2023-06-04T00:00:00"/>
        <d v="2023-10-05T00:00:00"/>
        <d v="2023-03-01T00:00:00"/>
        <d v="2023-12-06T00:00:00"/>
        <d v="2023-04-11T00:00:00"/>
        <d v="2023-04-16T00:00:00"/>
        <d v="2023-12-28T00:00:00"/>
        <d v="2023-05-05T00:00:00"/>
        <d v="2023-03-10T00:00:00"/>
        <d v="2023-09-26T00:00:00"/>
        <d v="2023-12-27T00:00:00"/>
        <d v="2023-04-28T00:00:00"/>
        <d v="2023-11-27T00:00:00"/>
        <d v="2023-05-10T00:00:00"/>
        <d v="2023-03-15T00:00:00"/>
        <d v="2023-12-25T00:00:00"/>
        <d v="2023-12-13T00:00:00"/>
        <d v="2023-02-11T00:00:00"/>
        <d v="2023-12-07T00:00:00"/>
        <d v="2023-04-14T00:00:00"/>
        <d v="2023-02-23T00:00:00"/>
        <d v="2023-01-01T00:00:00"/>
        <d v="2023-10-25T00:00:00"/>
        <d v="2023-11-06T00:00:00"/>
        <d v="2023-12-15T00:00:00"/>
        <d v="2023-01-06T00:00:00"/>
        <d v="2023-09-24T00:00:00"/>
        <d v="2023-12-08T00:00:00"/>
        <d v="2023-05-26T00:00:00"/>
        <d v="2023-11-07T00:00:00"/>
        <d v="2023-04-08T00:00:00"/>
        <d v="2023-11-26T00:00:00"/>
        <d v="2023-02-18T00:00:00"/>
        <d v="2023-08-08T00:00:00"/>
        <d v="2023-09-11T00:00:00"/>
        <d v="2023-09-02T00:00:00"/>
        <d v="2023-04-20T00:00:00"/>
        <d v="2023-03-21T00:00:00"/>
        <d v="2023-08-24T00:00:00"/>
        <d v="2023-07-11T00:00:00"/>
        <d v="2024-10-20T00:00:00"/>
        <d v="2024-04-08T00:00:00"/>
        <d v="2024-03-10T00:00:00"/>
        <d v="2024-09-09T00:00:00"/>
        <d v="2024-04-17T00:00:00"/>
        <d v="2024-02-01T00:00:00"/>
        <d v="2024-05-02T00:00:00"/>
        <d v="2024-04-16T00:00:00"/>
        <d v="2024-10-04T00:00:00"/>
        <d v="2024-10-06T00:00:00"/>
        <d v="2024-07-12T00:00:00"/>
        <d v="2024-11-23T00:00:00"/>
        <d v="2024-01-28T00:00:00"/>
        <d v="2024-04-19T00:00:00"/>
        <d v="2024-07-05T00:00:00"/>
        <d v="2024-02-25T00:00:00"/>
        <d v="2024-07-25T00:00:00"/>
        <d v="2024-06-13T00:00:00"/>
        <d v="2024-07-20T00:00:00"/>
        <d v="2024-02-21T00:00:00"/>
        <d v="2024-12-06T00:00:00"/>
        <d v="2024-11-29T00:00:00"/>
        <d v="2024-04-11T00:00:00"/>
        <d v="2024-08-22T00:00:00"/>
        <d v="2024-06-17T00:00:00"/>
        <d v="2024-04-30T00:00:00"/>
        <d v="2024-02-26T00:00:00"/>
        <d v="2024-01-04T00:00:00"/>
        <d v="2024-02-17T00:00:00"/>
      </sharedItems>
      <fieldGroup par="30" base="2">
        <rangePr groupBy="days" startDate="2020-01-01T00:00:00" endDate="2024-12-07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7/2024"/>
        </groupItems>
      </fieldGroup>
    </cacheField>
    <cacheField name="TIME OCC" numFmtId="0">
      <sharedItems containsSemiMixedTypes="0" containsString="0" containsNumber="1" containsInteger="1" minValue="1" maxValue="2359"/>
    </cacheField>
    <cacheField name="AREA" numFmtId="0">
      <sharedItems containsSemiMixedTypes="0" containsString="0" containsNumber="1" containsInteger="1" minValue="1" maxValue="21"/>
    </cacheField>
    <cacheField name="AREA NAME" numFmtId="0">
      <sharedItems count="21">
        <s v="Wilshire"/>
        <s v="Central"/>
        <s v="Southwest"/>
        <s v="Van Nuys"/>
        <s v="Hollenbeck"/>
        <s v="Rampart"/>
        <s v="Newton"/>
        <s v="Northeast"/>
        <s v="77th Street"/>
        <s v="Hollywood"/>
        <s v="Harbor"/>
        <s v="West Valley"/>
        <s v="West LA"/>
        <s v="Devonshire"/>
        <s v="Pacific"/>
        <s v="Topanga"/>
        <s v="Mission"/>
        <s v="Southeast"/>
        <s v="N Hollywood"/>
        <s v="Olympic"/>
        <s v="Foothill"/>
      </sharedItems>
    </cacheField>
    <cacheField name="Rpt Dist No" numFmtId="0">
      <sharedItems containsSemiMixedTypes="0" containsString="0" containsNumber="1" containsInteger="1" minValue="101" maxValue="2196"/>
    </cacheField>
    <cacheField name="Part 1-2" numFmtId="0">
      <sharedItems containsSemiMixedTypes="0" containsString="0" containsNumber="1" containsInteger="1" minValue="1" maxValue="2"/>
    </cacheField>
    <cacheField name="Crm Cd" numFmtId="0">
      <sharedItems containsSemiMixedTypes="0" containsString="0" containsNumber="1" containsInteger="1" minValue="110" maxValue="956"/>
    </cacheField>
    <cacheField name="Crm Cd Desc" numFmtId="0">
      <sharedItems count="99">
        <s v="VEHICLE - STOLEN"/>
        <s v="BURGLARY FROM VEHICLE"/>
        <s v="BIKE - STOLEN"/>
        <s v="SHOPLIFTING-GRAND THEFT ($950.01 &amp; OVER)"/>
        <s v="ARSON"/>
        <s v="BURGLARY"/>
        <s v="PIMPING"/>
        <s v="PANDERING"/>
        <s v="OTHER MISCELLANEOUS CRIME"/>
        <s v="VANDALISM - MISDEAMEANOR ($399 OR UNDER)"/>
        <s v="INTIMATE PARTNER - SIMPLE ASSAULT"/>
        <s v="ROBBERY"/>
        <s v="THEFT-GRAND ($950.01 &amp; OVER)EXCPT,GUNS,FOWL,LIVESTK,PROD"/>
        <s v="ASSAULT WITH DEADLY WEAPON, AGGRAVATED ASSAULT"/>
        <s v="THEFT OF IDENTITY"/>
        <s v="BATTERY - SIMPLE ASSAULT"/>
        <s v="SHOPLIFTING - PETTY THEFT ($950 &amp; UNDER)"/>
        <s v="BUNCO, GRAND THEFT"/>
        <s v="VIOLATION OF COURT ORDER"/>
        <s v="VIOLATION OF RESTRAINING ORDER"/>
        <s v="THEFT PLAIN - PETTY ($950 &amp; UNDER)"/>
        <s v="VANDALISM - FELONY ($400 &amp; OVER, ALL CHURCH VANDALISMS)"/>
        <s v="RAPE, FORCIBLE"/>
        <s v="THEFT FROM MOTOR VEHICLE - GRAND ($950.01 AND OVER)"/>
        <s v="TRESPASSING"/>
        <s v="VEHICLE - ATTEMPT STOLEN"/>
        <s v="RESISTING ARREST"/>
        <s v="EMBEZZLEMENT, GRAND THEFT ($950.01 &amp; OVER)"/>
        <s v="BURGLARY FROM VEHICLE, ATTEMPTED"/>
        <s v="LETTERS, LEWD  -  TELEPHONE CALLS, LEWD"/>
        <s v="CRIMINAL THREATS - NO WEAPON DISPLAYED"/>
        <s v="SEX OFFENDER REGISTRANT OUT OF COMPLIANCE"/>
        <s v="UNAUTHORIZED COMPUTER ACCESS"/>
        <s v="THEFT FROM MOTOR VEHICLE - PETTY ($950 &amp; UNDER)"/>
        <s v="CRM AGNST CHLD (13 OR UNDER) (14-15 &amp; SUSP 10 YRS OLDER)"/>
        <s v="BRANDISH WEAPON"/>
        <s v="BURGLARY, ATTEMPTED"/>
        <s v="DISCHARGE FIREARMS/SHOTS FIRED"/>
        <s v="BATTERY POLICE (SIMPLE)"/>
        <s v="VEHICLE, STOLEN - OTHER (MOTORIZED SCOOTERS, BIKES, ETC)"/>
        <s v="ORAL COPULATION"/>
        <s v="INDECENT EXPOSURE"/>
        <s v="THEFT FROM PERSON - ATTEMPT"/>
        <s v="CHILD ABUSE (PHYSICAL) - SIMPLE ASSAULT"/>
        <s v="OTHER ASSAULT"/>
        <s v="DISTURBING THE PEACE"/>
        <s v="INTIMATE PARTNER - AGGRAVATED ASSAULT"/>
        <s v="BOMB SCARE"/>
        <s v="FAILURE TO YIELD"/>
        <s v="CONTEMPT OF COURT"/>
        <s v="ATTEMPTED ROBBERY"/>
        <s v="ASSAULT WITH DEADLY WEAPON ON POLICE OFFICER"/>
        <s v="DOCUMENT FORGERY / STOLEN FELONY"/>
        <s v="BUNCO, PETTY THEFT"/>
        <s v="SEXUAL PENETRATION W/FOREIGN OBJECT"/>
        <s v="SHOTS FIRED AT INHABITED DWELLING"/>
        <s v="CHILD STEALING"/>
        <s v="DEFRAUDING INNKEEPER/THEFT OF SERVICES, $950 &amp; UNDER"/>
        <s v="KIDNAPPING - GRAND ATTEMPT"/>
        <s v="SHOTS FIRED AT MOVING VEHICLE, TRAIN OR AIRCRAFT"/>
        <s v="THEFT, PERSON"/>
        <s v="CHILD ABUSE (PHYSICAL) - AGGRAVATED ASSAULT"/>
        <s v="EXTORTION"/>
        <s v="CHILD NEGLECT (SEE 300 W.I.C.)"/>
        <s v="TILL TAP - GRAND THEFT ($950.01 &amp; OVER)"/>
        <s v="SEX,UNLAWFUL(INC MUTUAL CONSENT, PENETRATION W/ FRGN OBJ"/>
        <s v="BATTERY WITH SEXUAL CONTACT"/>
        <s v="HUMAN TRAFFICKING - COMMERCIAL SEX ACTS"/>
        <s v="CHILD ANNOYING (17YRS &amp; UNDER)"/>
        <s v="DOCUMENT WORTHLESS ($200.01 &amp; OVER)"/>
        <s v="RAPE, ATTEMPTED"/>
        <s v="FALSE IMPRISONMENT"/>
        <s v="THROWING OBJECT AT MOVING VEHICLE"/>
        <s v="LEWD CONDUCT"/>
        <s v="PEEPING TOM"/>
        <s v="KIDNAPPING"/>
        <s v="CRIMINAL HOMICIDE"/>
        <s v="STALKING"/>
        <s v="THEFT PLAIN - ATTEMPT"/>
        <s v="SODOMY/SEXUAL CONTACT B/W PENIS OF ONE PERS TO ANUS OTH"/>
        <s v="VIOLATION OF TEMPORARY RESTRAINING ORDER"/>
        <s v="CHILD PORNOGRAPHY"/>
        <s v="WEAPONS POSSESSION/BOMBING"/>
        <s v="DRIVING WITHOUT OWNER CONSENT (DWOC)"/>
        <s v="THEFT FROM MOTOR VEHICLE - ATTEMPT"/>
        <s v="PICKPOCKET"/>
        <s v="SHOPLIFTING - ATTEMPT"/>
        <s v="COUNTERFEIT"/>
        <s v="BUNCO, ATTEMPT"/>
        <s v="DEFRAUDING INNKEEPER/THEFT OF SERVICES, OVER $950.01"/>
        <s v="CRUELTY TO ANIMALS"/>
        <s v="FALSE POLICE REPORT"/>
        <s v="PROWLER"/>
        <s v="DISHONEST EMPLOYEE - GRAND THEFT"/>
        <s v="THREATENING PHONE CALLS/LETTERS"/>
        <s v="RECKLESS DRIVING"/>
        <s v="TILL TAP - PETTY ($950 &amp; UNDER)"/>
        <s v="PURSE SNATCHING"/>
        <s v="CONTRIBUTING"/>
      </sharedItems>
    </cacheField>
    <cacheField name="Mocodes" numFmtId="0">
      <sharedItems containsBlank="1" containsMixedTypes="1" containsNumber="1" containsInteger="1" minValue="100" maxValue="2301"/>
    </cacheField>
    <cacheField name="Vict Age" numFmtId="0">
      <sharedItems containsSemiMixedTypes="0" containsString="0" containsNumber="1" containsInteger="1" minValue="-1" maxValue="99"/>
    </cacheField>
    <cacheField name="Vict Sex" numFmtId="0">
      <sharedItems containsBlank="1"/>
    </cacheField>
    <cacheField name="Vict Descent" numFmtId="0">
      <sharedItems containsBlank="1"/>
    </cacheField>
    <cacheField name="Premis Cd" numFmtId="0">
      <sharedItems containsSemiMixedTypes="0" containsString="0" containsNumber="1" containsInteger="1" minValue="101" maxValue="971"/>
    </cacheField>
    <cacheField name="Premis Desc" numFmtId="0">
      <sharedItems containsBlank="1"/>
    </cacheField>
    <cacheField name="Weapon Used Cd" numFmtId="0">
      <sharedItems containsString="0" containsBlank="1" containsNumber="1" containsInteger="1" minValue="101" maxValue="515"/>
    </cacheField>
    <cacheField name="Weapon Desc" numFmtId="0">
      <sharedItems containsBlank="1"/>
    </cacheField>
    <cacheField name="Status" numFmtId="0">
      <sharedItems/>
    </cacheField>
    <cacheField name="Status Desc" numFmtId="0">
      <sharedItems/>
    </cacheField>
    <cacheField name="Crm Cd 1" numFmtId="0">
      <sharedItems containsString="0" containsBlank="1" containsNumber="1" containsInteger="1" minValue="110" maxValue="956"/>
    </cacheField>
    <cacheField name="Crm Cd 2" numFmtId="0">
      <sharedItems containsString="0" containsBlank="1" containsNumber="1" containsInteger="1" minValue="230" maxValue="999"/>
    </cacheField>
    <cacheField name="Crm Cd 3" numFmtId="0">
      <sharedItems containsString="0" containsBlank="1" containsNumber="1" containsInteger="1" minValue="930" maxValue="998"/>
    </cacheField>
    <cacheField name="Crm Cd 4" numFmtId="0">
      <sharedItems containsString="0" containsBlank="1" containsNumber="1" containsInteger="1" minValue="998" maxValue="998"/>
    </cacheField>
    <cacheField name="LOCATION" numFmtId="0">
      <sharedItems containsBlank="1"/>
    </cacheField>
    <cacheField name="Cross Street" numFmtId="0">
      <sharedItems containsBlank="1"/>
    </cacheField>
    <cacheField name="LAT" numFmtId="0">
      <sharedItems containsString="0" containsBlank="1" containsNumber="1" minValue="0" maxValue="34.329700000000003"/>
    </cacheField>
    <cacheField name="LON" numFmtId="0">
      <sharedItems containsString="0" containsBlank="1" containsNumber="1" minValue="-118.6467" maxValue="0"/>
    </cacheField>
    <cacheField name="Months" numFmtId="0" databaseField="0">
      <fieldGroup base="2">
        <rangePr groupBy="months" startDate="2020-01-01T00:00:00" endDate="2024-12-07T00:00:00"/>
        <groupItems count="14">
          <s v="&lt;1/1/2020"/>
          <s v="Jan"/>
          <s v="Feb"/>
          <s v="Mar"/>
          <s v="Apr"/>
          <s v="May"/>
          <s v="Jun"/>
          <s v="Jul"/>
          <s v="Aug"/>
          <s v="Sep"/>
          <s v="Oct"/>
          <s v="Nov"/>
          <s v="Dec"/>
          <s v="&gt;12/7/2024"/>
        </groupItems>
      </fieldGroup>
    </cacheField>
    <cacheField name="Quarters" numFmtId="0" databaseField="0">
      <fieldGroup base="2">
        <rangePr groupBy="quarters" startDate="2020-01-01T00:00:00" endDate="2024-12-07T00:00:00"/>
        <groupItems count="6">
          <s v="&lt;1/1/2020"/>
          <s v="Qtr1"/>
          <s v="Qtr2"/>
          <s v="Qtr3"/>
          <s v="Qtr4"/>
          <s v="&gt;12/7/2024"/>
        </groupItems>
      </fieldGroup>
    </cacheField>
    <cacheField name="Years" numFmtId="0" databaseField="0">
      <fieldGroup base="2">
        <rangePr groupBy="years" startDate="2020-01-01T00:00:00" endDate="2024-12-07T00:00:00"/>
        <groupItems count="7">
          <s v="&lt;1/1/2020"/>
          <s v="2020"/>
          <s v="2021"/>
          <s v="2022"/>
          <s v="2023"/>
          <s v="2024"/>
          <s v="&gt;12/7/2024"/>
        </groupItems>
      </fieldGroup>
    </cacheField>
  </cacheFields>
  <extLst>
    <ext xmlns:x14="http://schemas.microsoft.com/office/spreadsheetml/2009/9/main" uri="{725AE2AE-9491-48be-B2B4-4EB974FC3084}">
      <x14:pivotCacheDefinition pivotCacheId="5"/>
    </ext>
  </extLst>
</pivotCacheDefinition>
</file>

<file path=xl/pivotCache/pivotCacheDefinition2.xml><?xml version="1.0" encoding="utf-8"?>
<pivotCacheDefinition xmlns="http://schemas.openxmlformats.org/spreadsheetml/2006/main" xmlns:r="http://schemas.openxmlformats.org/officeDocument/2006/relationships" r:id="rId1" refreshedBy="mi" refreshedDate="45754.077660532406" createdVersion="6" refreshedVersion="6" minRefreshableVersion="3" recordCount="8852">
  <cacheSource type="worksheet">
    <worksheetSource ref="A1:AC8853" sheet="DATASET"/>
  </cacheSource>
  <cacheFields count="29">
    <cacheField name="DR_NO" numFmtId="0">
      <sharedItems containsSemiMixedTypes="0" containsString="0" containsNumber="1" containsInteger="1" minValue="190326475" maxValue="242113446"/>
    </cacheField>
    <cacheField name="Date Rptd" numFmtId="22">
      <sharedItems containsSemiMixedTypes="0" containsNonDate="0" containsDate="1" containsString="0" minDate="2020-01-01T00:00:00" maxDate="2024-12-09T00:00:00"/>
    </cacheField>
    <cacheField name="DATE OCC" numFmtId="22">
      <sharedItems containsSemiMixedTypes="0" containsNonDate="0" containsDate="1" containsString="0" minDate="2020-01-01T00:00:00" maxDate="2024-12-07T00:00:00"/>
    </cacheField>
    <cacheField name="TIME OCC" numFmtId="0">
      <sharedItems containsSemiMixedTypes="0" containsString="0" containsNumber="1" containsInteger="1" minValue="1" maxValue="2359"/>
    </cacheField>
    <cacheField name="AREA" numFmtId="0">
      <sharedItems containsSemiMixedTypes="0" containsString="0" containsNumber="1" containsInteger="1" minValue="1" maxValue="21"/>
    </cacheField>
    <cacheField name="AREA NAME" numFmtId="0">
      <sharedItems count="21">
        <s v="Wilshire"/>
        <s v="Central"/>
        <s v="Southwest"/>
        <s v="Van Nuys"/>
        <s v="Hollenbeck"/>
        <s v="Rampart"/>
        <s v="Newton"/>
        <s v="Northeast"/>
        <s v="77th Street"/>
        <s v="Hollywood"/>
        <s v="Harbor"/>
        <s v="West Valley"/>
        <s v="West LA"/>
        <s v="Devonshire"/>
        <s v="Pacific"/>
        <s v="Topanga"/>
        <s v="Mission"/>
        <s v="Southeast"/>
        <s v="N Hollywood"/>
        <s v="Olympic"/>
        <s v="Foothill"/>
      </sharedItems>
    </cacheField>
    <cacheField name="Rpt Dist No" numFmtId="0">
      <sharedItems containsSemiMixedTypes="0" containsString="0" containsNumber="1" containsInteger="1" minValue="101" maxValue="2196"/>
    </cacheField>
    <cacheField name="Part 1-2" numFmtId="0">
      <sharedItems containsSemiMixedTypes="0" containsString="0" containsNumber="1" containsInteger="1" minValue="1" maxValue="2"/>
    </cacheField>
    <cacheField name="Crm Cd" numFmtId="0">
      <sharedItems containsSemiMixedTypes="0" containsString="0" containsNumber="1" containsInteger="1" minValue="110" maxValue="956"/>
    </cacheField>
    <cacheField name="Crm Cd Desc" numFmtId="0">
      <sharedItems/>
    </cacheField>
    <cacheField name="Mocodes" numFmtId="0">
      <sharedItems containsBlank="1" containsMixedTypes="1" containsNumber="1" containsInteger="1" minValue="100" maxValue="2301"/>
    </cacheField>
    <cacheField name="Vict Age" numFmtId="0">
      <sharedItems containsSemiMixedTypes="0" containsString="0" containsNumber="1" containsInteger="1" minValue="-1" maxValue="99"/>
    </cacheField>
    <cacheField name="Vict Sex" numFmtId="0">
      <sharedItems containsBlank="1"/>
    </cacheField>
    <cacheField name="Vict Descent" numFmtId="0">
      <sharedItems containsBlank="1"/>
    </cacheField>
    <cacheField name="Premis Cd" numFmtId="0">
      <sharedItems containsSemiMixedTypes="0" containsString="0" containsNumber="1" containsInteger="1" minValue="101" maxValue="971"/>
    </cacheField>
    <cacheField name="Premis Desc" numFmtId="0">
      <sharedItems containsBlank="1"/>
    </cacheField>
    <cacheField name="Weapon Used Cd" numFmtId="0">
      <sharedItems containsString="0" containsBlank="1" containsNumber="1" containsInteger="1" minValue="101" maxValue="515"/>
    </cacheField>
    <cacheField name="Weapon Desc" numFmtId="0">
      <sharedItems containsBlank="1"/>
    </cacheField>
    <cacheField name="Status" numFmtId="0">
      <sharedItems/>
    </cacheField>
    <cacheField name="Status Desc" numFmtId="0">
      <sharedItems/>
    </cacheField>
    <cacheField name="Crm Cd 1" numFmtId="0">
      <sharedItems containsString="0" containsBlank="1" containsNumber="1" containsInteger="1" minValue="110" maxValue="956"/>
    </cacheField>
    <cacheField name="Crm Cd 2" numFmtId="0">
      <sharedItems containsString="0" containsBlank="1" containsNumber="1" containsInteger="1" minValue="230" maxValue="999"/>
    </cacheField>
    <cacheField name="Crm Cd 3" numFmtId="0">
      <sharedItems containsString="0" containsBlank="1" containsNumber="1" containsInteger="1" minValue="930" maxValue="998"/>
    </cacheField>
    <cacheField name="Crm Cd 4" numFmtId="0">
      <sharedItems containsString="0" containsBlank="1" containsNumber="1" containsInteger="1" minValue="998" maxValue="998"/>
    </cacheField>
    <cacheField name="LOCATION" numFmtId="0">
      <sharedItems containsBlank="1"/>
    </cacheField>
    <cacheField name="Cross Street" numFmtId="0">
      <sharedItems containsBlank="1"/>
    </cacheField>
    <cacheField name="LAT" numFmtId="0">
      <sharedItems containsString="0" containsBlank="1" containsNumber="1" minValue="0" maxValue="34.329700000000003"/>
    </cacheField>
    <cacheField name="LON" numFmtId="0">
      <sharedItems containsString="0" containsBlank="1" containsNumber="1" minValue="-118.6467" maxValue="0"/>
    </cacheField>
    <cacheField name="RESOLV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i" refreshedDate="45755.08623148148" createdVersion="6" refreshedVersion="6" minRefreshableVersion="3" recordCount="8853">
  <cacheSource type="worksheet">
    <worksheetSource ref="A1:AD1048576" sheet="DATASET"/>
  </cacheSource>
  <cacheFields count="32">
    <cacheField name="DR_NO" numFmtId="0">
      <sharedItems containsString="0" containsBlank="1" containsNumber="1" containsInteger="1" minValue="190326475" maxValue="242113446"/>
    </cacheField>
    <cacheField name="Date Rptd" numFmtId="0">
      <sharedItems containsNonDate="0" containsDate="1" containsString="0" containsBlank="1" minDate="2020-01-01T00:00:00" maxDate="2024-12-09T00:00:00"/>
    </cacheField>
    <cacheField name="DATE OCC" numFmtId="0">
      <sharedItems containsNonDate="0" containsDate="1" containsString="0" containsBlank="1" minDate="2020-01-01T00:00:00" maxDate="2024-12-07T00:00:00" count="1044">
        <d v="2020-03-01T00:00:00"/>
        <d v="2020-02-08T00:00:00"/>
        <d v="2020-11-04T00:00:00"/>
        <d v="2020-03-10T00:00:00"/>
        <d v="2020-09-09T00:00:00"/>
        <d v="2020-05-02T00:00:00"/>
        <d v="2020-07-07T00:00:00"/>
        <d v="2020-03-27T00:00:00"/>
        <d v="2020-07-30T00:00:00"/>
        <d v="2020-12-03T00:00:00"/>
        <d v="2020-06-25T00:00:00"/>
        <d v="2020-07-04T00:00:00"/>
        <d v="2020-07-20T00:00:00"/>
        <d v="2020-03-19T00:00:00"/>
        <d v="2020-05-30T00:00:00"/>
        <d v="2020-02-07T00:00:00"/>
        <d v="2020-09-25T00:00:00"/>
        <d v="2020-03-06T00:00:00"/>
        <d v="2020-11-30T00:00:00"/>
        <d v="2020-02-22T00:00:00"/>
        <d v="2020-06-08T00:00:00"/>
        <d v="2020-07-13T00:00:00"/>
        <d v="2020-06-24T00:00:00"/>
        <d v="2020-09-24T00:00:00"/>
        <d v="2020-06-29T00:00:00"/>
        <d v="2020-05-12T00:00:00"/>
        <d v="2020-09-22T00:00:00"/>
        <d v="2020-02-13T00:00:00"/>
        <d v="2020-12-10T00:00:00"/>
        <d v="2020-11-27T00:00:00"/>
        <d v="2020-08-29T00:00:00"/>
        <d v="2020-01-01T00:00:00"/>
        <d v="2020-04-21T00:00:00"/>
        <d v="2020-06-16T00:00:00"/>
        <d v="2020-12-26T00:00:00"/>
        <d v="2020-03-21T00:00:00"/>
        <d v="2020-10-18T00:00:00"/>
        <d v="2020-06-27T00:00:00"/>
        <d v="2020-03-02T00:00:00"/>
        <d v="2020-05-10T00:00:00"/>
        <d v="2020-03-29T00:00:00"/>
        <d v="2020-12-02T00:00:00"/>
        <d v="2020-04-04T00:00:00"/>
        <d v="2020-06-06T00:00:00"/>
        <d v="2020-05-01T00:00:00"/>
        <d v="2020-01-18T00:00:00"/>
        <d v="2020-02-15T00:00:00"/>
        <d v="2020-11-23T00:00:00"/>
        <d v="2020-11-15T00:00:00"/>
        <d v="2020-08-27T00:00:00"/>
        <d v="2020-06-20T00:00:00"/>
        <d v="2020-07-16T00:00:00"/>
        <d v="2020-05-05T00:00:00"/>
        <d v="2020-12-07T00:00:00"/>
        <d v="2020-01-16T00:00:00"/>
        <d v="2020-11-12T00:00:00"/>
        <d v="2020-04-12T00:00:00"/>
        <d v="2020-04-11T00:00:00"/>
        <d v="2020-02-16T00:00:00"/>
        <d v="2020-09-17T00:00:00"/>
        <d v="2020-10-23T00:00:00"/>
        <d v="2020-02-27T00:00:00"/>
        <d v="2020-05-20T00:00:00"/>
        <d v="2020-05-11T00:00:00"/>
        <d v="2020-09-01T00:00:00"/>
        <d v="2020-06-01T00:00:00"/>
        <d v="2020-06-26T00:00:00"/>
        <d v="2020-09-27T00:00:00"/>
        <d v="2020-11-08T00:00:00"/>
        <d v="2020-11-11T00:00:00"/>
        <d v="2020-06-04T00:00:00"/>
        <d v="2020-03-12T00:00:00"/>
        <d v="2020-02-28T00:00:00"/>
        <d v="2020-03-08T00:00:00"/>
        <d v="2020-08-04T00:00:00"/>
        <d v="2020-04-25T00:00:00"/>
        <d v="2020-10-04T00:00:00"/>
        <d v="2020-04-16T00:00:00"/>
        <d v="2020-05-13T00:00:00"/>
        <d v="2020-06-11T00:00:00"/>
        <d v="2020-05-14T00:00:00"/>
        <d v="2020-01-04T00:00:00"/>
        <d v="2020-10-24T00:00:00"/>
        <d v="2020-09-23T00:00:00"/>
        <d v="2020-09-03T00:00:00"/>
        <d v="2020-06-15T00:00:00"/>
        <d v="2020-05-03T00:00:00"/>
        <d v="2020-02-01T00:00:00"/>
        <d v="2020-05-25T00:00:00"/>
        <d v="2020-08-11T00:00:00"/>
        <d v="2020-09-16T00:00:00"/>
        <d v="2020-10-05T00:00:00"/>
        <d v="2020-11-19T00:00:00"/>
        <d v="2020-06-13T00:00:00"/>
        <d v="2020-01-30T00:00:00"/>
        <d v="2020-10-09T00:00:00"/>
        <d v="2020-04-15T00:00:00"/>
        <d v="2020-12-13T00:00:00"/>
        <d v="2020-12-16T00:00:00"/>
        <d v="2020-02-11T00:00:00"/>
        <d v="2020-02-20T00:00:00"/>
        <d v="2020-07-05T00:00:00"/>
        <d v="2020-07-21T00:00:00"/>
        <d v="2020-08-30T00:00:00"/>
        <d v="2020-03-18T00:00:00"/>
        <d v="2020-02-23T00:00:00"/>
        <d v="2020-10-13T00:00:00"/>
        <d v="2020-10-15T00:00:00"/>
        <d v="2020-06-09T00:00:00"/>
        <d v="2020-07-27T00:00:00"/>
        <d v="2020-07-15T00:00:00"/>
        <d v="2020-09-30T00:00:00"/>
        <d v="2020-05-15T00:00:00"/>
        <d v="2020-11-20T00:00:00"/>
        <d v="2020-08-02T00:00:00"/>
        <d v="2020-08-06T00:00:00"/>
        <d v="2020-08-16T00:00:00"/>
        <d v="2020-04-28T00:00:00"/>
        <d v="2020-11-29T00:00:00"/>
        <d v="2020-01-26T00:00:00"/>
        <d v="2020-09-05T00:00:00"/>
        <d v="2020-12-06T00:00:00"/>
        <d v="2020-11-16T00:00:00"/>
        <d v="2020-06-14T00:00:00"/>
        <d v="2020-03-14T00:00:00"/>
        <d v="2020-02-29T00:00:00"/>
        <d v="2020-04-07T00:00:00"/>
        <d v="2020-03-23T00:00:00"/>
        <d v="2020-03-28T00:00:00"/>
        <d v="2020-09-08T00:00:00"/>
        <d v="2020-11-10T00:00:00"/>
        <d v="2020-12-08T00:00:00"/>
        <d v="2020-01-10T00:00:00"/>
        <d v="2020-08-09T00:00:00"/>
        <d v="2020-02-05T00:00:00"/>
        <d v="2020-05-17T00:00:00"/>
        <d v="2020-04-06T00:00:00"/>
        <d v="2020-08-18T00:00:00"/>
        <d v="2020-07-01T00:00:00"/>
        <d v="2020-04-08T00:00:00"/>
        <d v="2020-04-18T00:00:00"/>
        <d v="2020-01-14T00:00:00"/>
        <d v="2020-05-07T00:00:00"/>
        <d v="2020-05-09T00:00:00"/>
        <d v="2020-08-20T00:00:00"/>
        <d v="2020-09-02T00:00:00"/>
        <d v="2020-03-22T00:00:00"/>
        <d v="2020-10-28T00:00:00"/>
        <d v="2020-07-24T00:00:00"/>
        <d v="2020-10-10T00:00:00"/>
        <d v="2020-06-05T00:00:00"/>
        <d v="2020-08-31T00:00:00"/>
        <d v="2020-03-30T00:00:00"/>
        <d v="2020-07-02T00:00:00"/>
        <d v="2020-09-04T00:00:00"/>
        <d v="2020-10-11T00:00:00"/>
        <d v="2020-05-31T00:00:00"/>
        <d v="2020-03-31T00:00:00"/>
        <d v="2020-07-12T00:00:00"/>
        <d v="2020-02-10T00:00:00"/>
        <d v="2020-10-20T00:00:00"/>
        <d v="2020-10-21T00:00:00"/>
        <d v="2020-05-06T00:00:00"/>
        <d v="2020-10-02T00:00:00"/>
        <d v="2020-11-05T00:00:00"/>
        <d v="2020-05-08T00:00:00"/>
        <d v="2020-11-06T00:00:00"/>
        <d v="2020-10-22T00:00:00"/>
        <d v="2020-04-22T00:00:00"/>
        <d v="2020-01-31T00:00:00"/>
        <d v="2020-10-01T00:00:00"/>
        <d v="2020-09-12T00:00:00"/>
        <d v="2020-01-08T00:00:00"/>
        <d v="2020-04-02T00:00:00"/>
        <d v="2020-11-24T00:00:00"/>
        <d v="2020-08-12T00:00:00"/>
        <d v="2020-10-26T00:00:00"/>
        <d v="2020-05-28T00:00:00"/>
        <d v="2020-10-29T00:00:00"/>
        <d v="2020-04-27T00:00:00"/>
        <d v="2020-05-04T00:00:00"/>
        <d v="2020-12-21T00:00:00"/>
        <d v="2020-08-28T00:00:00"/>
        <d v="2020-08-21T00:00:00"/>
        <d v="2020-02-18T00:00:00"/>
        <d v="2020-09-29T00:00:00"/>
        <d v="2020-10-06T00:00:00"/>
        <d v="2020-05-18T00:00:00"/>
        <d v="2020-01-15T00:00:00"/>
        <d v="2020-05-24T00:00:00"/>
        <d v="2020-07-29T00:00:00"/>
        <d v="2020-03-11T00:00:00"/>
        <d v="2020-12-22T00:00:00"/>
        <d v="2020-04-05T00:00:00"/>
        <d v="2020-12-01T00:00:00"/>
        <d v="2020-12-05T00:00:00"/>
        <d v="2020-09-21T00:00:00"/>
        <d v="2020-12-27T00:00:00"/>
        <d v="2020-03-20T00:00:00"/>
        <d v="2020-02-06T00:00:00"/>
        <d v="2020-08-01T00:00:00"/>
        <d v="2020-09-07T00:00:00"/>
        <d v="2020-01-21T00:00:00"/>
        <d v="2020-12-24T00:00:00"/>
        <d v="2020-01-20T00:00:00"/>
        <d v="2020-01-02T00:00:00"/>
        <d v="2020-02-14T00:00:00"/>
        <d v="2020-01-07T00:00:00"/>
        <d v="2020-04-20T00:00:00"/>
        <d v="2020-03-26T00:00:00"/>
        <d v="2020-12-17T00:00:00"/>
        <d v="2020-10-16T00:00:00"/>
        <d v="2020-10-08T00:00:00"/>
        <d v="2020-04-14T00:00:00"/>
        <d v="2020-08-24T00:00:00"/>
        <d v="2020-10-12T00:00:00"/>
        <d v="2020-03-04T00:00:00"/>
        <d v="2020-08-13T00:00:00"/>
        <d v="2020-08-26T00:00:00"/>
        <d v="2020-11-22T00:00:00"/>
        <d v="2020-04-23T00:00:00"/>
        <d v="2020-07-19T00:00:00"/>
        <d v="2020-01-12T00:00:00"/>
        <d v="2020-08-22T00:00:00"/>
        <d v="2020-09-19T00:00:00"/>
        <d v="2020-01-27T00:00:00"/>
        <d v="2020-06-12T00:00:00"/>
        <d v="2020-01-25T00:00:00"/>
        <d v="2020-12-18T00:00:00"/>
        <d v="2020-10-27T00:00:00"/>
        <d v="2020-01-19T00:00:00"/>
        <d v="2020-07-22T00:00:00"/>
        <d v="2020-04-30T00:00:00"/>
        <d v="2020-02-03T00:00:00"/>
        <d v="2020-06-30T00:00:00"/>
        <d v="2020-08-08T00:00:00"/>
        <d v="2020-12-19T00:00:00"/>
        <d v="2020-09-20T00:00:00"/>
        <d v="2020-09-10T00:00:00"/>
        <d v="2020-12-23T00:00:00"/>
        <d v="2020-02-02T00:00:00"/>
        <d v="2020-01-03T00:00:00"/>
        <d v="2020-11-21T00:00:00"/>
        <d v="2020-04-03T00:00:00"/>
        <d v="2020-03-05T00:00:00"/>
        <d v="2020-11-02T00:00:00"/>
        <d v="2020-07-09T00:00:00"/>
        <d v="2020-07-11T00:00:00"/>
        <d v="2020-12-20T00:00:00"/>
        <d v="2020-11-07T00:00:00"/>
        <d v="2020-06-02T00:00:00"/>
        <d v="2020-05-27T00:00:00"/>
        <d v="2020-06-23T00:00:00"/>
        <d v="2020-02-04T00:00:00"/>
        <d v="2020-01-24T00:00:00"/>
        <d v="2020-06-18T00:00:00"/>
        <d v="2020-09-06T00:00:00"/>
        <d v="2020-04-19T00:00:00"/>
        <d v="2020-01-09T00:00:00"/>
        <d v="2020-01-28T00:00:00"/>
        <d v="2020-09-13T00:00:00"/>
        <d v="2020-07-03T00:00:00"/>
        <d v="2020-03-13T00:00:00"/>
        <d v="2020-10-03T00:00:00"/>
        <d v="2020-07-18T00:00:00"/>
        <d v="2020-01-11T00:00:00"/>
        <d v="2020-07-31T00:00:00"/>
        <d v="2020-05-21T00:00:00"/>
        <d v="2020-08-05T00:00:00"/>
        <d v="2020-06-22T00:00:00"/>
        <d v="2020-02-19T00:00:00"/>
        <d v="2020-08-10T00:00:00"/>
        <d v="2020-09-26T00:00:00"/>
        <d v="2020-08-23T00:00:00"/>
        <d v="2020-04-24T00:00:00"/>
        <d v="2020-01-05T00:00:00"/>
        <d v="2020-10-07T00:00:00"/>
        <d v="2020-01-17T00:00:00"/>
        <d v="2020-11-18T00:00:00"/>
        <d v="2020-07-26T00:00:00"/>
        <d v="2020-05-16T00:00:00"/>
        <d v="2020-01-06T00:00:00"/>
        <d v="2020-06-03T00:00:00"/>
        <d v="2020-08-07T00:00:00"/>
        <d v="2020-07-14T00:00:00"/>
        <d v="2020-03-17T00:00:00"/>
        <d v="2020-07-23T00:00:00"/>
        <d v="2020-11-25T00:00:00"/>
        <d v="2020-07-28T00:00:00"/>
        <d v="2020-11-28T00:00:00"/>
        <d v="2020-04-10T00:00:00"/>
        <d v="2020-11-26T00:00:00"/>
        <d v="2020-04-13T00:00:00"/>
        <d v="2020-05-23T00:00:00"/>
        <d v="2020-09-28T00:00:00"/>
        <d v="2020-07-10T00:00:00"/>
        <d v="2020-04-09T00:00:00"/>
        <d v="2020-10-30T00:00:00"/>
        <d v="2020-07-06T00:00:00"/>
        <d v="2020-05-29T00:00:00"/>
        <d v="2020-12-15T00:00:00"/>
        <d v="2020-03-03T00:00:00"/>
        <d v="2020-12-04T00:00:00"/>
        <d v="2020-04-26T00:00:00"/>
        <d v="2020-02-24T00:00:00"/>
        <d v="2020-03-09T00:00:00"/>
        <d v="2020-08-19T00:00:00"/>
        <d v="2020-10-25T00:00:00"/>
        <d v="2020-12-09T00:00:00"/>
        <d v="2020-02-25T00:00:00"/>
        <d v="2020-02-09T00:00:00"/>
        <d v="2020-09-14T00:00:00"/>
        <d v="2020-11-03T00:00:00"/>
        <d v="2020-11-09T00:00:00"/>
        <d v="2020-06-07T00:00:00"/>
        <d v="2020-07-08T00:00:00"/>
        <d v="2020-04-29T00:00:00"/>
        <d v="2020-04-17T00:00:00"/>
        <d v="2020-06-17T00:00:00"/>
        <d v="2020-08-25T00:00:00"/>
        <d v="2020-02-12T00:00:00"/>
        <d v="2020-03-24T00:00:00"/>
        <d v="2020-06-28T00:00:00"/>
        <d v="2020-02-21T00:00:00"/>
        <d v="2020-02-26T00:00:00"/>
        <d v="2020-12-14T00:00:00"/>
        <d v="2020-10-31T00:00:00"/>
        <d v="2020-01-22T00:00:00"/>
        <d v="2020-03-25T00:00:00"/>
        <d v="2020-05-19T00:00:00"/>
        <d v="2020-03-07T00:00:00"/>
        <d v="2020-11-13T00:00:00"/>
        <d v="2020-04-01T00:00:00"/>
        <d v="2020-09-18T00:00:00"/>
        <d v="2020-06-21T00:00:00"/>
        <d v="2020-09-11T00:00:00"/>
        <d v="2020-10-19T00:00:00"/>
        <d v="2020-08-17T00:00:00"/>
        <d v="2020-07-25T00:00:00"/>
        <d v="2020-06-19T00:00:00"/>
        <d v="2020-12-25T00:00:00"/>
        <d v="2020-12-12T00:00:00"/>
        <d v="2020-03-15T00:00:00"/>
        <d v="2020-06-10T00:00:00"/>
        <d v="2020-01-23T00:00:00"/>
        <d v="2020-11-01T00:00:00"/>
        <d v="2020-09-15T00:00:00"/>
        <d v="2020-08-14T00:00:00"/>
        <d v="2020-02-17T00:00:00"/>
        <d v="2020-10-14T00:00:00"/>
        <d v="2020-01-13T00:00:00"/>
        <d v="2020-11-14T00:00:00"/>
        <d v="2020-08-15T00:00:00"/>
        <d v="2020-07-17T00:00:00"/>
        <d v="2020-05-22T00:00:00"/>
        <d v="2020-12-11T00:00:00"/>
        <d v="2020-01-29T00:00:00"/>
        <d v="2020-08-03T00:00:00"/>
        <d v="2020-12-30T00:00:00"/>
        <d v="2020-05-26T00:00:00"/>
        <d v="2020-12-28T00:00:00"/>
        <d v="2020-12-31T00:00:00"/>
        <d v="2020-12-29T00:00:00"/>
        <d v="2020-11-17T00:00:00"/>
        <d v="2020-03-16T00:00:00"/>
        <d v="2020-10-17T00:00:00"/>
        <d v="2021-10-26T00:00:00"/>
        <d v="2021-10-27T00:00:00"/>
        <d v="2021-07-13T00:00:00"/>
        <d v="2021-10-01T00:00:00"/>
        <d v="2021-08-20T00:00:00"/>
        <d v="2021-09-21T00:00:00"/>
        <d v="2021-12-27T00:00:00"/>
        <d v="2021-10-30T00:00:00"/>
        <d v="2021-12-24T00:00:00"/>
        <d v="2021-06-20T00:00:00"/>
        <d v="2021-04-10T00:00:00"/>
        <d v="2021-12-17T00:00:00"/>
        <d v="2021-04-03T00:00:00"/>
        <d v="2021-02-24T00:00:00"/>
        <d v="2021-09-07T00:00:00"/>
        <d v="2021-10-17T00:00:00"/>
        <d v="2021-08-16T00:00:00"/>
        <d v="2021-05-20T00:00:00"/>
        <d v="2021-11-05T00:00:00"/>
        <d v="2021-09-16T00:00:00"/>
        <d v="2021-06-08T00:00:00"/>
        <d v="2021-03-27T00:00:00"/>
        <d v="2021-07-21T00:00:00"/>
        <d v="2021-04-08T00:00:00"/>
        <d v="2021-08-31T00:00:00"/>
        <d v="2021-02-18T00:00:00"/>
        <d v="2021-02-02T00:00:00"/>
        <d v="2021-07-08T00:00:00"/>
        <d v="2021-12-21T00:00:00"/>
        <d v="2021-01-15T00:00:00"/>
        <d v="2021-11-09T00:00:00"/>
        <d v="2021-07-30T00:00:00"/>
        <d v="2021-02-16T00:00:00"/>
        <d v="2021-08-14T00:00:00"/>
        <d v="2021-08-03T00:00:00"/>
        <d v="2021-07-11T00:00:00"/>
        <d v="2021-05-29T00:00:00"/>
        <d v="2021-03-25T00:00:00"/>
        <d v="2021-11-12T00:00:00"/>
        <d v="2021-12-08T00:00:00"/>
        <d v="2021-08-13T00:00:00"/>
        <d v="2021-12-09T00:00:00"/>
        <d v="2021-06-24T00:00:00"/>
        <d v="2021-03-06T00:00:00"/>
        <d v="2021-05-03T00:00:00"/>
        <d v="2021-07-12T00:00:00"/>
        <d v="2021-03-13T00:00:00"/>
        <d v="2021-01-21T00:00:00"/>
        <d v="2021-02-21T00:00:00"/>
        <d v="2021-05-15T00:00:00"/>
        <d v="2021-04-26T00:00:00"/>
        <d v="2021-11-24T00:00:00"/>
        <d v="2021-04-06T00:00:00"/>
        <d v="2021-01-01T00:00:00"/>
        <d v="2021-01-06T00:00:00"/>
        <d v="2021-11-28T00:00:00"/>
        <d v="2021-04-23T00:00:00"/>
        <d v="2021-10-18T00:00:00"/>
        <d v="2021-04-05T00:00:00"/>
        <d v="2021-07-23T00:00:00"/>
        <d v="2021-06-19T00:00:00"/>
        <d v="2021-02-03T00:00:00"/>
        <d v="2021-06-16T00:00:00"/>
        <d v="2021-12-18T00:00:00"/>
        <d v="2021-02-13T00:00:00"/>
        <d v="2021-07-02T00:00:00"/>
        <d v="2021-02-28T00:00:00"/>
        <d v="2021-10-06T00:00:00"/>
        <d v="2021-08-24T00:00:00"/>
        <d v="2021-02-17T00:00:00"/>
        <d v="2021-04-25T00:00:00"/>
        <d v="2021-09-10T00:00:00"/>
        <d v="2021-04-04T00:00:00"/>
        <d v="2021-08-17T00:00:00"/>
        <d v="2021-09-29T00:00:00"/>
        <d v="2021-05-30T00:00:00"/>
        <d v="2021-03-05T00:00:00"/>
        <d v="2021-05-25T00:00:00"/>
        <d v="2021-09-08T00:00:00"/>
        <d v="2021-03-15T00:00:00"/>
        <d v="2021-11-07T00:00:00"/>
        <d v="2021-05-24T00:00:00"/>
        <d v="2021-03-17T00:00:00"/>
        <d v="2021-02-05T00:00:00"/>
        <d v="2021-11-10T00:00:00"/>
        <d v="2021-05-18T00:00:00"/>
        <d v="2021-02-10T00:00:00"/>
        <d v="2021-06-27T00:00:00"/>
        <d v="2021-03-24T00:00:00"/>
        <d v="2021-06-06T00:00:00"/>
        <d v="2021-01-26T00:00:00"/>
        <d v="2021-01-10T00:00:00"/>
        <d v="2021-08-12T00:00:00"/>
        <d v="2021-12-14T00:00:00"/>
        <d v="2021-03-28T00:00:00"/>
        <d v="2021-03-12T00:00:00"/>
        <d v="2021-07-05T00:00:00"/>
        <d v="2021-08-23T00:00:00"/>
        <d v="2021-05-13T00:00:00"/>
        <d v="2021-07-25T00:00:00"/>
        <d v="2021-07-03T00:00:00"/>
        <d v="2021-03-18T00:00:00"/>
        <d v="2021-11-02T00:00:00"/>
        <d v="2021-01-29T00:00:00"/>
        <d v="2021-12-11T00:00:00"/>
        <d v="2021-08-15T00:00:00"/>
        <d v="2021-12-19T00:00:00"/>
        <d v="2021-11-23T00:00:00"/>
        <d v="2021-03-19T00:00:00"/>
        <d v="2021-04-19T00:00:00"/>
        <d v="2021-06-23T00:00:00"/>
        <d v="2021-01-19T00:00:00"/>
        <d v="2021-04-14T00:00:00"/>
        <d v="2021-06-15T00:00:00"/>
        <d v="2021-01-22T00:00:00"/>
        <d v="2021-04-27T00:00:00"/>
        <d v="2021-04-09T00:00:00"/>
        <d v="2021-09-02T00:00:00"/>
        <d v="2021-01-18T00:00:00"/>
        <d v="2021-09-17T00:00:00"/>
        <d v="2021-12-25T00:00:00"/>
        <d v="2021-08-02T00:00:00"/>
        <d v="2021-02-08T00:00:00"/>
        <d v="2021-11-26T00:00:00"/>
        <d v="2021-06-10T00:00:00"/>
        <d v="2021-06-30T00:00:00"/>
        <d v="2021-07-31T00:00:00"/>
        <d v="2021-10-23T00:00:00"/>
        <d v="2021-03-03T00:00:00"/>
        <d v="2021-02-01T00:00:00"/>
        <d v="2021-03-26T00:00:00"/>
        <d v="2021-10-12T00:00:00"/>
        <d v="2021-02-07T00:00:00"/>
        <d v="2021-09-25T00:00:00"/>
        <d v="2021-03-11T00:00:00"/>
        <d v="2021-11-19T00:00:00"/>
        <d v="2021-02-19T00:00:00"/>
        <d v="2021-08-29T00:00:00"/>
        <d v="2021-02-23T00:00:00"/>
        <d v="2021-10-07T00:00:00"/>
        <d v="2021-08-11T00:00:00"/>
        <d v="2021-07-06T00:00:00"/>
        <d v="2021-09-24T00:00:00"/>
        <d v="2021-10-05T00:00:00"/>
        <d v="2021-08-21T00:00:00"/>
        <d v="2021-01-28T00:00:00"/>
        <d v="2021-11-30T00:00:00"/>
        <d v="2021-12-04T00:00:00"/>
        <d v="2021-06-29T00:00:00"/>
        <d v="2021-08-27T00:00:00"/>
        <d v="2021-12-16T00:00:00"/>
        <d v="2021-08-09T00:00:00"/>
        <d v="2021-07-10T00:00:00"/>
        <d v="2021-12-03T00:00:00"/>
        <d v="2021-06-18T00:00:00"/>
        <d v="2021-11-15T00:00:00"/>
        <d v="2021-04-01T00:00:00"/>
        <d v="2021-06-03T00:00:00"/>
        <d v="2021-05-06T00:00:00"/>
        <d v="2021-01-31T00:00:00"/>
        <d v="2021-09-03T00:00:00"/>
        <d v="2021-06-13T00:00:00"/>
        <d v="2021-01-27T00:00:00"/>
        <d v="2021-09-26T00:00:00"/>
        <d v="2021-08-08T00:00:00"/>
        <d v="2021-07-29T00:00:00"/>
        <d v="2021-11-16T00:00:00"/>
        <d v="2021-04-18T00:00:00"/>
        <d v="2021-05-05T00:00:00"/>
        <d v="2021-11-14T00:00:00"/>
        <d v="2021-05-07T00:00:00"/>
        <d v="2021-02-20T00:00:00"/>
        <d v="2021-06-12T00:00:00"/>
        <d v="2021-09-22T00:00:00"/>
        <d v="2021-04-29T00:00:00"/>
        <d v="2021-01-11T00:00:00"/>
        <d v="2021-10-15T00:00:00"/>
        <d v="2021-10-03T00:00:00"/>
        <d v="2021-10-31T00:00:00"/>
        <d v="2021-06-11T00:00:00"/>
        <d v="2021-11-04T00:00:00"/>
        <d v="2021-02-26T00:00:00"/>
        <d v="2021-04-30T00:00:00"/>
        <d v="2021-10-10T00:00:00"/>
        <d v="2021-09-14T00:00:00"/>
        <d v="2021-08-10T00:00:00"/>
        <d v="2021-02-09T00:00:00"/>
        <d v="2021-11-03T00:00:00"/>
        <d v="2021-03-04T00:00:00"/>
        <d v="2021-09-13T00:00:00"/>
        <d v="2021-02-04T00:00:00"/>
        <d v="2021-03-21T00:00:00"/>
        <d v="2021-03-22T00:00:00"/>
        <d v="2021-07-22T00:00:00"/>
        <d v="2021-11-20T00:00:00"/>
        <d v="2021-09-12T00:00:00"/>
        <d v="2021-01-14T00:00:00"/>
        <d v="2021-08-30T00:00:00"/>
        <d v="2021-02-15T00:00:00"/>
        <d v="2021-11-08T00:00:00"/>
        <d v="2021-09-30T00:00:00"/>
        <d v="2021-12-07T00:00:00"/>
        <d v="2021-11-17T00:00:00"/>
        <d v="2021-11-21T00:00:00"/>
        <d v="2021-08-01T00:00:00"/>
        <d v="2021-01-16T00:00:00"/>
        <d v="2021-10-28T00:00:00"/>
        <d v="2021-12-02T00:00:00"/>
        <d v="2021-11-29T00:00:00"/>
        <d v="2021-01-23T00:00:00"/>
        <d v="2021-11-01T00:00:00"/>
        <d v="2021-01-03T00:00:00"/>
        <d v="2021-01-08T00:00:00"/>
        <d v="2021-09-06T00:00:00"/>
        <d v="2021-12-10T00:00:00"/>
        <d v="2021-04-22T00:00:00"/>
        <d v="2021-05-21T00:00:00"/>
        <d v="2021-06-22T00:00:00"/>
        <d v="2021-08-07T00:00:00"/>
        <d v="2021-12-30T00:00:00"/>
        <d v="2021-01-20T00:00:00"/>
        <d v="2021-09-11T00:00:00"/>
        <d v="2021-06-21T00:00:00"/>
        <d v="2021-07-17T00:00:00"/>
        <d v="2021-07-26T00:00:00"/>
        <d v="2021-08-22T00:00:00"/>
        <d v="2021-10-16T00:00:00"/>
        <d v="2021-09-05T00:00:00"/>
        <d v="2021-05-01T00:00:00"/>
        <d v="2021-05-14T00:00:00"/>
        <d v="2021-01-17T00:00:00"/>
        <d v="2021-12-15T00:00:00"/>
        <d v="2021-10-21T00:00:00"/>
        <d v="2021-01-04T00:00:00"/>
        <d v="2021-01-24T00:00:00"/>
        <d v="2021-01-30T00:00:00"/>
        <d v="2021-02-27T00:00:00"/>
        <d v="2021-05-11T00:00:00"/>
        <d v="2021-01-02T00:00:00"/>
        <d v="2021-12-22T00:00:00"/>
        <d v="2021-08-06T00:00:00"/>
        <d v="2021-07-28T00:00:00"/>
        <d v="2021-05-28T00:00:00"/>
        <d v="2021-10-24T00:00:00"/>
        <d v="2021-05-08T00:00:00"/>
        <d v="2021-10-11T00:00:00"/>
        <d v="2021-09-23T00:00:00"/>
        <d v="2021-04-20T00:00:00"/>
        <d v="2021-06-26T00:00:00"/>
        <d v="2021-09-09T00:00:00"/>
        <d v="2021-03-10T00:00:00"/>
        <d v="2021-09-15T00:00:00"/>
        <d v="2021-05-09T00:00:00"/>
        <d v="2021-09-28T00:00:00"/>
        <d v="2021-10-14T00:00:00"/>
        <d v="2021-01-13T00:00:00"/>
        <d v="2021-09-01T00:00:00"/>
        <d v="2021-02-22T00:00:00"/>
        <d v="2021-11-06T00:00:00"/>
        <d v="2021-07-09T00:00:00"/>
        <d v="2021-03-29T00:00:00"/>
        <d v="2021-10-02T00:00:00"/>
        <d v="2021-10-04T00:00:00"/>
        <d v="2021-06-05T00:00:00"/>
        <d v="2021-12-28T00:00:00"/>
        <d v="2021-07-15T00:00:00"/>
        <d v="2021-03-30T00:00:00"/>
        <d v="2021-05-12T00:00:00"/>
        <d v="2021-10-29T00:00:00"/>
        <d v="2021-05-16T00:00:00"/>
        <d v="2021-12-05T00:00:00"/>
        <d v="2021-04-28T00:00:00"/>
        <d v="2021-08-18T00:00:00"/>
        <d v="2021-12-01T00:00:00"/>
        <d v="2021-04-12T00:00:00"/>
        <d v="2021-11-25T00:00:00"/>
        <d v="2021-10-08T00:00:00"/>
        <d v="2021-04-21T00:00:00"/>
        <d v="2021-05-10T00:00:00"/>
        <d v="2021-11-22T00:00:00"/>
        <d v="2021-07-20T00:00:00"/>
        <d v="2021-05-26T00:00:00"/>
        <d v="2021-03-08T00:00:00"/>
        <d v="2021-06-14T00:00:00"/>
        <d v="2021-09-20T00:00:00"/>
        <d v="2021-06-07T00:00:00"/>
        <d v="2021-05-23T00:00:00"/>
        <d v="2022-06-21T00:00:00"/>
        <d v="2022-03-31T00:00:00"/>
        <d v="2022-05-15T00:00:00"/>
        <d v="2022-09-20T00:00:00"/>
        <d v="2022-01-28T00:00:00"/>
        <d v="2022-01-11T00:00:00"/>
        <d v="2022-07-15T00:00:00"/>
        <d v="2022-10-19T00:00:00"/>
        <d v="2022-03-08T00:00:00"/>
        <d v="2022-02-18T00:00:00"/>
        <d v="2022-07-18T00:00:00"/>
        <d v="2022-08-25T00:00:00"/>
        <d v="2022-01-26T00:00:00"/>
        <d v="2022-10-11T00:00:00"/>
        <d v="2022-08-09T00:00:00"/>
        <d v="2022-08-06T00:00:00"/>
        <d v="2022-05-02T00:00:00"/>
        <d v="2022-11-21T00:00:00"/>
        <d v="2022-04-26T00:00:00"/>
        <d v="2022-05-23T00:00:00"/>
        <d v="2022-08-13T00:00:00"/>
        <d v="2022-08-14T00:00:00"/>
        <d v="2022-03-18T00:00:00"/>
        <d v="2022-12-18T00:00:00"/>
        <d v="2022-06-15T00:00:00"/>
        <d v="2022-09-24T00:00:00"/>
        <d v="2022-10-01T00:00:00"/>
        <d v="2022-03-28T00:00:00"/>
        <d v="2022-05-31T00:00:00"/>
        <d v="2022-02-23T00:00:00"/>
        <d v="2022-05-09T00:00:00"/>
        <d v="2022-03-03T00:00:00"/>
        <d v="2022-05-03T00:00:00"/>
        <d v="2022-05-30T00:00:00"/>
        <d v="2022-12-01T00:00:00"/>
        <d v="2022-09-15T00:00:00"/>
        <d v="2022-12-07T00:00:00"/>
        <d v="2022-03-05T00:00:00"/>
        <d v="2022-05-28T00:00:00"/>
        <d v="2022-06-07T00:00:00"/>
        <d v="2022-03-15T00:00:00"/>
        <d v="2022-05-06T00:00:00"/>
        <d v="2022-01-21T00:00:00"/>
        <d v="2022-10-03T00:00:00"/>
        <d v="2022-01-07T00:00:00"/>
        <d v="2022-07-30T00:00:00"/>
        <d v="2022-11-25T00:00:00"/>
        <d v="2022-06-01T00:00:00"/>
        <d v="2022-11-27T00:00:00"/>
        <d v="2022-01-20T00:00:00"/>
        <d v="2022-05-13T00:00:00"/>
        <d v="2022-02-03T00:00:00"/>
        <d v="2022-02-15T00:00:00"/>
        <d v="2022-03-09T00:00:00"/>
        <d v="2022-09-28T00:00:00"/>
        <d v="2022-07-01T00:00:00"/>
        <d v="2022-12-15T00:00:00"/>
        <d v="2022-06-20T00:00:00"/>
        <d v="2022-04-04T00:00:00"/>
        <d v="2022-10-15T00:00:00"/>
        <d v="2022-09-23T00:00:00"/>
        <d v="2022-06-13T00:00:00"/>
        <d v="2022-08-21T00:00:00"/>
        <d v="2022-09-01T00:00:00"/>
        <d v="2022-01-15T00:00:00"/>
        <d v="2022-04-10T00:00:00"/>
        <d v="2022-12-29T00:00:00"/>
        <d v="2022-12-12T00:00:00"/>
        <d v="2022-11-03T00:00:00"/>
        <d v="2022-11-22T00:00:00"/>
        <d v="2022-07-27T00:00:00"/>
        <d v="2022-01-23T00:00:00"/>
        <d v="2022-06-16T00:00:00"/>
        <d v="2022-10-21T00:00:00"/>
        <d v="2022-03-30T00:00:00"/>
        <d v="2022-05-20T00:00:00"/>
        <d v="2022-02-01T00:00:00"/>
        <d v="2022-02-21T00:00:00"/>
        <d v="2022-02-28T00:00:00"/>
        <d v="2022-11-13T00:00:00"/>
        <d v="2022-01-24T00:00:00"/>
        <d v="2022-08-29T00:00:00"/>
        <d v="2022-01-27T00:00:00"/>
        <d v="2022-12-11T00:00:00"/>
        <d v="2022-06-19T00:00:00"/>
        <d v="2022-11-09T00:00:00"/>
        <d v="2022-09-08T00:00:00"/>
        <d v="2022-01-02T00:00:00"/>
        <d v="2022-03-22T00:00:00"/>
        <d v="2022-04-18T00:00:00"/>
        <d v="2022-10-08T00:00:00"/>
        <d v="2022-08-02T00:00:00"/>
        <d v="2022-08-12T00:00:00"/>
        <d v="2022-02-05T00:00:00"/>
        <d v="2022-09-03T00:00:00"/>
        <d v="2022-07-26T00:00:00"/>
        <d v="2022-01-18T00:00:00"/>
        <d v="2022-11-19T00:00:00"/>
        <d v="2022-06-06T00:00:00"/>
        <d v="2022-02-13T00:00:00"/>
        <d v="2022-05-25T00:00:00"/>
        <d v="2022-01-10T00:00:00"/>
        <d v="2022-12-22T00:00:00"/>
        <d v="2022-01-22T00:00:00"/>
        <d v="2022-12-30T00:00:00"/>
        <d v="2022-01-12T00:00:00"/>
        <d v="2022-02-24T00:00:00"/>
        <d v="2022-02-07T00:00:00"/>
        <d v="2022-03-25T00:00:00"/>
        <d v="2022-07-05T00:00:00"/>
        <d v="2022-10-28T00:00:00"/>
        <d v="2022-05-17T00:00:00"/>
        <d v="2022-04-20T00:00:00"/>
        <d v="2022-02-02T00:00:00"/>
        <d v="2022-11-06T00:00:00"/>
        <d v="2022-12-06T00:00:00"/>
        <d v="2022-07-21T00:00:00"/>
        <d v="2022-11-18T00:00:00"/>
        <d v="2022-07-29T00:00:00"/>
        <d v="2022-09-14T00:00:00"/>
        <d v="2022-07-16T00:00:00"/>
        <d v="2022-08-28T00:00:00"/>
        <d v="2022-03-10T00:00:00"/>
        <d v="2022-04-07T00:00:00"/>
        <d v="2022-12-14T00:00:00"/>
        <d v="2022-05-04T00:00:00"/>
        <d v="2022-01-09T00:00:00"/>
        <d v="2022-06-03T00:00:00"/>
        <d v="2022-09-04T00:00:00"/>
        <d v="2022-01-19T00:00:00"/>
        <d v="2022-02-14T00:00:00"/>
        <d v="2022-07-28T00:00:00"/>
        <d v="2022-07-14T00:00:00"/>
        <d v="2022-12-02T00:00:00"/>
        <d v="2022-10-02T00:00:00"/>
        <d v="2022-05-11T00:00:00"/>
        <d v="2022-02-20T00:00:00"/>
        <d v="2022-03-11T00:00:00"/>
        <d v="2022-12-03T00:00:00"/>
        <d v="2022-05-12T00:00:00"/>
        <d v="2022-03-17T00:00:00"/>
        <d v="2022-03-21T00:00:00"/>
        <d v="2022-08-15T00:00:00"/>
        <d v="2022-07-24T00:00:00"/>
        <d v="2022-09-18T00:00:00"/>
        <d v="2022-11-26T00:00:00"/>
        <d v="2022-01-05T00:00:00"/>
        <d v="2022-11-15T00:00:00"/>
        <d v="2022-11-12T00:00:00"/>
        <d v="2022-03-14T00:00:00"/>
        <d v="2022-04-19T00:00:00"/>
        <d v="2022-08-19T00:00:00"/>
        <d v="2022-08-10T00:00:00"/>
        <d v="2022-05-21T00:00:00"/>
        <d v="2022-10-25T00:00:00"/>
        <d v="2022-07-17T00:00:00"/>
        <d v="2022-04-27T00:00:00"/>
        <d v="2022-06-28T00:00:00"/>
        <d v="2022-06-24T00:00:00"/>
        <d v="2022-09-11T00:00:00"/>
        <d v="2022-12-31T00:00:00"/>
        <d v="2022-12-24T00:00:00"/>
        <d v="2022-01-03T00:00:00"/>
        <d v="2022-11-10T00:00:00"/>
        <d v="2022-12-23T00:00:00"/>
        <d v="2022-12-04T00:00:00"/>
        <d v="2022-09-19T00:00:00"/>
        <d v="2022-02-08T00:00:00"/>
        <d v="2022-04-21T00:00:00"/>
        <d v="2022-03-27T00:00:00"/>
        <d v="2022-12-05T00:00:00"/>
        <d v="2022-10-14T00:00:00"/>
        <d v="2022-04-02T00:00:00"/>
        <d v="2022-03-26T00:00:00"/>
        <d v="2022-05-14T00:00:00"/>
        <d v="2022-11-24T00:00:00"/>
        <d v="2022-09-30T00:00:00"/>
        <d v="2022-02-19T00:00:00"/>
        <d v="2022-07-02T00:00:00"/>
        <d v="2022-06-11T00:00:00"/>
        <d v="2022-06-08T00:00:00"/>
        <d v="2022-08-05T00:00:00"/>
        <d v="2022-12-16T00:00:00"/>
        <d v="2022-03-07T00:00:00"/>
        <d v="2022-01-16T00:00:00"/>
        <d v="2022-09-26T00:00:00"/>
        <d v="2022-03-12T00:00:00"/>
        <d v="2022-04-28T00:00:00"/>
        <d v="2022-08-31T00:00:00"/>
        <d v="2022-10-07T00:00:00"/>
        <d v="2022-10-16T00:00:00"/>
        <d v="2022-04-22T00:00:00"/>
        <d v="2022-07-04T00:00:00"/>
        <d v="2022-02-06T00:00:00"/>
        <d v="2022-06-02T00:00:00"/>
        <d v="2022-10-23T00:00:00"/>
        <d v="2022-11-14T00:00:00"/>
        <d v="2022-02-27T00:00:00"/>
        <d v="2022-10-20T00:00:00"/>
        <d v="2022-06-04T00:00:00"/>
        <d v="2022-04-30T00:00:00"/>
        <d v="2022-03-02T00:00:00"/>
        <d v="2022-05-18T00:00:00"/>
        <d v="2022-11-02T00:00:00"/>
        <d v="2022-09-12T00:00:00"/>
        <d v="2022-05-29T00:00:00"/>
        <d v="2022-06-25T00:00:00"/>
        <d v="2022-07-23T00:00:00"/>
        <d v="2022-03-01T00:00:00"/>
        <d v="2022-08-24T00:00:00"/>
        <d v="2022-02-11T00:00:00"/>
        <d v="2022-08-22T00:00:00"/>
        <d v="2022-09-21T00:00:00"/>
        <d v="2022-04-08T00:00:00"/>
        <d v="2022-08-01T00:00:00"/>
        <d v="2022-11-28T00:00:00"/>
        <d v="2022-04-23T00:00:00"/>
        <d v="2022-09-22T00:00:00"/>
        <d v="2022-04-15T00:00:00"/>
        <d v="2022-03-29T00:00:00"/>
        <d v="2022-04-06T00:00:00"/>
        <d v="2022-03-06T00:00:00"/>
        <d v="2022-10-04T00:00:00"/>
        <d v="2022-11-29T00:00:00"/>
        <d v="2022-01-01T00:00:00"/>
        <d v="2022-10-26T00:00:00"/>
        <d v="2022-12-13T00:00:00"/>
        <d v="2022-07-22T00:00:00"/>
        <d v="2022-08-07T00:00:00"/>
        <d v="2022-07-19T00:00:00"/>
        <d v="2022-04-09T00:00:00"/>
        <d v="2022-12-09T00:00:00"/>
        <d v="2022-11-08T00:00:00"/>
        <d v="2022-04-01T00:00:00"/>
        <d v="2022-06-29T00:00:00"/>
        <d v="2022-11-16T00:00:00"/>
        <d v="2022-06-22T00:00:00"/>
        <d v="2022-07-09T00:00:00"/>
        <d v="2022-04-03T00:00:00"/>
        <d v="2022-11-11T00:00:00"/>
        <d v="2022-01-13T00:00:00"/>
        <d v="2022-10-22T00:00:00"/>
        <d v="2022-01-31T00:00:00"/>
        <d v="2022-10-10T00:00:00"/>
        <d v="2022-12-08T00:00:00"/>
        <d v="2022-01-25T00:00:00"/>
        <d v="2022-05-05T00:00:00"/>
        <d v="2022-12-10T00:00:00"/>
        <d v="2022-05-24T00:00:00"/>
        <d v="2022-09-13T00:00:00"/>
        <d v="2022-04-05T00:00:00"/>
        <d v="2022-01-17T00:00:00"/>
        <d v="2022-07-31T00:00:00"/>
        <d v="2022-06-23T00:00:00"/>
        <d v="2022-05-08T00:00:00"/>
        <d v="2022-08-30T00:00:00"/>
        <d v="2022-08-03T00:00:00"/>
        <d v="2022-10-30T00:00:00"/>
        <d v="2022-04-12T00:00:00"/>
        <d v="2022-01-06T00:00:00"/>
        <d v="2022-12-20T00:00:00"/>
        <d v="2022-08-27T00:00:00"/>
        <d v="2022-09-07T00:00:00"/>
        <d v="2022-01-04T00:00:00"/>
        <d v="2022-04-16T00:00:00"/>
        <d v="2022-03-20T00:00:00"/>
        <d v="2022-06-26T00:00:00"/>
        <d v="2022-08-04T00:00:00"/>
        <d v="2022-11-04T00:00:00"/>
        <d v="2022-07-08T00:00:00"/>
        <d v="2022-07-07T00:00:00"/>
        <d v="2022-11-01T00:00:00"/>
        <d v="2022-09-02T00:00:00"/>
        <d v="2022-02-17T00:00:00"/>
        <d v="2022-08-26T00:00:00"/>
        <d v="2022-07-10T00:00:00"/>
        <d v="2022-02-09T00:00:00"/>
        <d v="2022-04-17T00:00:00"/>
        <d v="2022-07-11T00:00:00"/>
        <d v="2022-02-26T00:00:00"/>
        <d v="2022-01-29T00:00:00"/>
        <d v="2022-07-03T00:00:00"/>
        <d v="2022-12-28T00:00:00"/>
        <d v="2022-08-23T00:00:00"/>
        <d v="2022-05-01T00:00:00"/>
        <d v="2022-05-27T00:00:00"/>
        <d v="2022-12-17T00:00:00"/>
        <d v="2022-03-04T00:00:00"/>
        <d v="2022-06-14T00:00:00"/>
        <d v="2022-08-18T00:00:00"/>
        <d v="2022-05-19T00:00:00"/>
        <d v="2022-09-06T00:00:00"/>
        <d v="2022-10-29T00:00:00"/>
        <d v="2022-05-22T00:00:00"/>
        <d v="2022-10-13T00:00:00"/>
        <d v="2022-04-14T00:00:00"/>
        <d v="2022-04-25T00:00:00"/>
        <d v="2022-05-10T00:00:00"/>
        <d v="2022-03-13T00:00:00"/>
        <d v="2023-01-10T00:00:00"/>
        <d v="2023-06-10T00:00:00"/>
        <d v="2023-06-13T00:00:00"/>
        <d v="2023-11-17T00:00:00"/>
        <d v="2023-10-31T00:00:00"/>
        <d v="2023-10-27T00:00:00"/>
        <d v="2023-08-13T00:00:00"/>
        <d v="2023-03-20T00:00:00"/>
        <d v="2023-04-26T00:00:00"/>
        <d v="2023-02-26T00:00:00"/>
        <d v="2023-01-09T00:00:00"/>
        <d v="2023-02-15T00:00:00"/>
        <d v="2023-09-17T00:00:00"/>
        <d v="2023-01-26T00:00:00"/>
        <d v="2023-12-14T00:00:00"/>
        <d v="2023-05-19T00:00:00"/>
        <d v="2023-07-01T00:00:00"/>
        <d v="2023-05-09T00:00:00"/>
        <d v="2023-05-13T00:00:00"/>
        <d v="2023-05-12T00:00:00"/>
        <d v="2023-12-21T00:00:00"/>
        <d v="2023-03-18T00:00:00"/>
        <d v="2023-06-04T00:00:00"/>
        <d v="2023-10-05T00:00:00"/>
        <d v="2023-03-01T00:00:00"/>
        <d v="2023-12-06T00:00:00"/>
        <d v="2023-04-11T00:00:00"/>
        <d v="2023-04-16T00:00:00"/>
        <d v="2023-12-28T00:00:00"/>
        <d v="2023-05-05T00:00:00"/>
        <d v="2023-03-10T00:00:00"/>
        <d v="2023-09-26T00:00:00"/>
        <d v="2023-12-27T00:00:00"/>
        <d v="2023-04-28T00:00:00"/>
        <d v="2023-11-27T00:00:00"/>
        <d v="2023-05-10T00:00:00"/>
        <d v="2023-03-15T00:00:00"/>
        <d v="2023-12-25T00:00:00"/>
        <d v="2023-12-13T00:00:00"/>
        <d v="2023-02-11T00:00:00"/>
        <d v="2023-12-07T00:00:00"/>
        <d v="2023-04-14T00:00:00"/>
        <d v="2023-02-23T00:00:00"/>
        <d v="2023-01-01T00:00:00"/>
        <d v="2023-10-25T00:00:00"/>
        <d v="2023-11-06T00:00:00"/>
        <d v="2023-12-15T00:00:00"/>
        <d v="2023-01-06T00:00:00"/>
        <d v="2023-09-24T00:00:00"/>
        <d v="2023-12-08T00:00:00"/>
        <d v="2023-05-26T00:00:00"/>
        <d v="2023-11-07T00:00:00"/>
        <d v="2023-04-08T00:00:00"/>
        <d v="2023-11-26T00:00:00"/>
        <d v="2023-02-18T00:00:00"/>
        <d v="2023-08-08T00:00:00"/>
        <d v="2023-09-11T00:00:00"/>
        <d v="2023-09-02T00:00:00"/>
        <d v="2023-04-20T00:00:00"/>
        <d v="2023-03-21T00:00:00"/>
        <d v="2023-08-24T00:00:00"/>
        <d v="2023-07-11T00:00:00"/>
        <d v="2024-10-20T00:00:00"/>
        <d v="2024-04-08T00:00:00"/>
        <d v="2024-03-10T00:00:00"/>
        <d v="2024-09-09T00:00:00"/>
        <d v="2024-04-17T00:00:00"/>
        <d v="2024-02-01T00:00:00"/>
        <d v="2024-05-02T00:00:00"/>
        <d v="2024-04-16T00:00:00"/>
        <d v="2024-10-04T00:00:00"/>
        <d v="2024-10-06T00:00:00"/>
        <d v="2024-07-12T00:00:00"/>
        <d v="2024-11-23T00:00:00"/>
        <d v="2024-01-28T00:00:00"/>
        <d v="2024-04-19T00:00:00"/>
        <d v="2024-07-05T00:00:00"/>
        <d v="2024-02-25T00:00:00"/>
        <d v="2024-07-25T00:00:00"/>
        <d v="2024-06-13T00:00:00"/>
        <d v="2024-07-20T00:00:00"/>
        <d v="2024-02-21T00:00:00"/>
        <d v="2024-12-06T00:00:00"/>
        <d v="2024-11-29T00:00:00"/>
        <d v="2024-04-11T00:00:00"/>
        <d v="2024-08-22T00:00:00"/>
        <d v="2024-06-17T00:00:00"/>
        <d v="2024-04-30T00:00:00"/>
        <d v="2024-02-26T00:00:00"/>
        <d v="2024-01-04T00:00:00"/>
        <d v="2024-02-17T00:00:00"/>
        <m/>
      </sharedItems>
      <fieldGroup par="31" base="2">
        <rangePr groupBy="months" startDate="2020-01-01T00:00:00" endDate="2024-12-07T00:00:00"/>
        <groupItems count="14">
          <s v="(blank)"/>
          <s v="Jan"/>
          <s v="Feb"/>
          <s v="Mar"/>
          <s v="Apr"/>
          <s v="May"/>
          <s v="Jun"/>
          <s v="Jul"/>
          <s v="Aug"/>
          <s v="Sep"/>
          <s v="Oct"/>
          <s v="Nov"/>
          <s v="Dec"/>
          <s v="&gt;12/7/2024"/>
        </groupItems>
      </fieldGroup>
    </cacheField>
    <cacheField name="TIME OCC" numFmtId="0">
      <sharedItems containsString="0" containsBlank="1" containsNumber="1" containsInteger="1" minValue="1" maxValue="2359"/>
    </cacheField>
    <cacheField name="AREA" numFmtId="0">
      <sharedItems containsString="0" containsBlank="1" containsNumber="1" containsInteger="1" minValue="1" maxValue="21"/>
    </cacheField>
    <cacheField name="AREA NAME" numFmtId="0">
      <sharedItems containsBlank="1" count="22">
        <s v="Wilshire"/>
        <s v="Central"/>
        <s v="Southwest"/>
        <s v="Van Nuys"/>
        <s v="Hollenbeck"/>
        <s v="Rampart"/>
        <s v="Newton"/>
        <s v="Northeast"/>
        <s v="77th Street"/>
        <s v="Hollywood"/>
        <s v="Harbor"/>
        <s v="West Valley"/>
        <s v="West LA"/>
        <s v="Devonshire"/>
        <s v="Pacific"/>
        <s v="Topanga"/>
        <s v="Mission"/>
        <s v="Southeast"/>
        <s v="N Hollywood"/>
        <s v="Olympic"/>
        <s v="Foothill"/>
        <m/>
      </sharedItems>
    </cacheField>
    <cacheField name="Rpt Dist No" numFmtId="0">
      <sharedItems containsString="0" containsBlank="1" containsNumber="1" containsInteger="1" minValue="101" maxValue="2196"/>
    </cacheField>
    <cacheField name="Part 1-2" numFmtId="0">
      <sharedItems containsString="0" containsBlank="1" containsNumber="1" containsInteger="1" minValue="1" maxValue="2"/>
    </cacheField>
    <cacheField name="Crm Cd" numFmtId="0">
      <sharedItems containsString="0" containsBlank="1" containsNumber="1" containsInteger="1" minValue="110" maxValue="956"/>
    </cacheField>
    <cacheField name="Crm Cd Desc" numFmtId="0">
      <sharedItems containsBlank="1"/>
    </cacheField>
    <cacheField name="Mocodes" numFmtId="0">
      <sharedItems containsBlank="1" containsMixedTypes="1" containsNumber="1" containsInteger="1" minValue="100" maxValue="2301"/>
    </cacheField>
    <cacheField name="Vict Age" numFmtId="0">
      <sharedItems containsString="0" containsBlank="1" containsNumber="1" containsInteger="1" minValue="-1" maxValue="99"/>
    </cacheField>
    <cacheField name="Vict Sex" numFmtId="0">
      <sharedItems containsBlank="1"/>
    </cacheField>
    <cacheField name="Vict Descent" numFmtId="0">
      <sharedItems containsBlank="1"/>
    </cacheField>
    <cacheField name="Premis Cd" numFmtId="0">
      <sharedItems containsString="0" containsBlank="1" containsNumber="1" containsInteger="1" minValue="101" maxValue="971"/>
    </cacheField>
    <cacheField name="Premis Desc" numFmtId="0">
      <sharedItems containsBlank="1"/>
    </cacheField>
    <cacheField name="Weapon Used Cd" numFmtId="0">
      <sharedItems containsString="0" containsBlank="1" containsNumber="1" containsInteger="1" minValue="101" maxValue="515"/>
    </cacheField>
    <cacheField name="Weapon Desc" numFmtId="0">
      <sharedItems containsBlank="1"/>
    </cacheField>
    <cacheField name="Status" numFmtId="0">
      <sharedItems containsBlank="1"/>
    </cacheField>
    <cacheField name="Status Desc" numFmtId="0">
      <sharedItems containsBlank="1"/>
    </cacheField>
    <cacheField name="Crm Cd 1" numFmtId="0">
      <sharedItems containsString="0" containsBlank="1" containsNumber="1" containsInteger="1" minValue="110" maxValue="956"/>
    </cacheField>
    <cacheField name="Crm Cd 2" numFmtId="0">
      <sharedItems containsString="0" containsBlank="1" containsNumber="1" containsInteger="1" minValue="230" maxValue="999"/>
    </cacheField>
    <cacheField name="Crm Cd 3" numFmtId="0">
      <sharedItems containsString="0" containsBlank="1" containsNumber="1" containsInteger="1" minValue="930" maxValue="998"/>
    </cacheField>
    <cacheField name="Crm Cd 4" numFmtId="0">
      <sharedItems containsString="0" containsBlank="1" containsNumber="1" containsInteger="1" minValue="998" maxValue="998"/>
    </cacheField>
    <cacheField name="LOCATION" numFmtId="0">
      <sharedItems containsBlank="1"/>
    </cacheField>
    <cacheField name="Cross Street" numFmtId="0">
      <sharedItems containsBlank="1"/>
    </cacheField>
    <cacheField name="LAT" numFmtId="0">
      <sharedItems containsString="0" containsBlank="1" containsNumber="1" minValue="0" maxValue="34.329700000000003"/>
    </cacheField>
    <cacheField name="LON" numFmtId="0">
      <sharedItems containsString="0" containsBlank="1" containsNumber="1" minValue="-118.6467" maxValue="0"/>
    </cacheField>
    <cacheField name="RESOLVED" numFmtId="0">
      <sharedItems containsString="0" containsBlank="1" containsNumber="1" containsInteger="1" minValue="0" maxValue="1"/>
    </cacheField>
    <cacheField name="HELPER" numFmtId="0">
      <sharedItems containsString="0" containsBlank="1" containsNumber="1" containsInteger="1" minValue="201" maxValue="812" count="13">
        <n v="586"/>
        <n v="483"/>
        <n v="563"/>
        <n v="553"/>
        <n v="759"/>
        <n v="582"/>
        <n v="518"/>
        <n v="201"/>
        <n v="618"/>
        <n v="482"/>
        <n v="746"/>
        <n v="812"/>
        <m/>
      </sharedItems>
    </cacheField>
    <cacheField name="Quarters" numFmtId="0" databaseField="0">
      <fieldGroup base="2">
        <rangePr groupBy="quarters" startDate="2020-01-01T00:00:00" endDate="2024-12-07T00:00:00"/>
        <groupItems count="6">
          <s v="&lt;1/1/2020"/>
          <s v="Qtr1"/>
          <s v="Qtr2"/>
          <s v="Qtr3"/>
          <s v="Qtr4"/>
          <s v="&gt;12/7/2024"/>
        </groupItems>
      </fieldGroup>
    </cacheField>
    <cacheField name="Years" numFmtId="0" databaseField="0">
      <fieldGroup base="2">
        <rangePr groupBy="years" startDate="2020-01-01T00:00:00" endDate="2024-12-07T00:00:00"/>
        <groupItems count="7">
          <s v="&lt;1/1/2020"/>
          <s v="2020"/>
          <s v="2021"/>
          <s v="2022"/>
          <s v="2023"/>
          <s v="2024"/>
          <s v="&gt;12/7/2024"/>
        </groupItems>
      </fieldGroup>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8852">
  <r>
    <n v="190326475"/>
    <d v="2020-03-01T00:00:00"/>
    <x v="0"/>
    <n v="2130"/>
    <n v="7"/>
    <x v="0"/>
    <n v="784"/>
    <n v="1"/>
    <n v="510"/>
    <x v="0"/>
    <m/>
    <n v="0"/>
    <s v="M"/>
    <s v="O"/>
    <n v="101"/>
    <s v="STREET"/>
    <m/>
    <m/>
    <s v="AA"/>
    <s v="Adult Arrest"/>
    <n v="510"/>
    <n v="998"/>
    <m/>
    <m/>
    <s v="1900 S  LONGWOOD                     AV"/>
    <m/>
    <n v="34.037500000000001"/>
    <n v="-118.3506"/>
  </r>
  <r>
    <n v="200106753"/>
    <d v="2020-02-09T00:00:00"/>
    <x v="1"/>
    <n v="1800"/>
    <n v="1"/>
    <x v="1"/>
    <n v="182"/>
    <n v="1"/>
    <n v="330"/>
    <x v="1"/>
    <s v="1822 1402 0344"/>
    <n v="47"/>
    <s v="M"/>
    <s v="O"/>
    <n v="128"/>
    <s v="BUS STOP/LAYOVER (ALSO QUERY 124)"/>
    <m/>
    <m/>
    <s v="IC"/>
    <s v="Invest Cont"/>
    <n v="330"/>
    <n v="998"/>
    <m/>
    <m/>
    <s v="1000 S  FLOWER                       ST"/>
    <m/>
    <n v="34.044400000000003"/>
    <n v="-118.2628"/>
  </r>
  <r>
    <n v="200320258"/>
    <d v="2020-11-11T00:00:00"/>
    <x v="2"/>
    <n v="1700"/>
    <n v="3"/>
    <x v="2"/>
    <n v="356"/>
    <n v="1"/>
    <n v="480"/>
    <x v="2"/>
    <s v="0344 1251"/>
    <n v="19"/>
    <s v="X"/>
    <s v="X"/>
    <n v="502"/>
    <s v="MULTI-UNIT DWELLING (APARTMENT, DUPLEX, ETC)"/>
    <m/>
    <m/>
    <s v="IC"/>
    <s v="Invest Cont"/>
    <n v="480"/>
    <m/>
    <m/>
    <m/>
    <s v="1400 W  37TH                         ST"/>
    <m/>
    <n v="34.021000000000001"/>
    <n v="-118.3002"/>
  </r>
  <r>
    <n v="200907217"/>
    <d v="2023-05-10T00:00:00"/>
    <x v="3"/>
    <n v="2037"/>
    <n v="9"/>
    <x v="3"/>
    <n v="964"/>
    <n v="1"/>
    <n v="343"/>
    <x v="3"/>
    <s v="0325 1501"/>
    <n v="19"/>
    <s v="M"/>
    <s v="O"/>
    <n v="405"/>
    <s v="CLOTHING STORE"/>
    <m/>
    <m/>
    <s v="IC"/>
    <s v="Invest Cont"/>
    <n v="343"/>
    <m/>
    <m/>
    <m/>
    <s v="14000    RIVERSIDE                    DR"/>
    <m/>
    <n v="34.157600000000002"/>
    <n v="-118.4387"/>
  </r>
  <r>
    <n v="200412582"/>
    <d v="2020-09-09T00:00:00"/>
    <x v="4"/>
    <n v="630"/>
    <n v="4"/>
    <x v="4"/>
    <n v="413"/>
    <n v="1"/>
    <n v="510"/>
    <x v="0"/>
    <m/>
    <n v="0"/>
    <m/>
    <m/>
    <n v="101"/>
    <s v="STREET"/>
    <m/>
    <m/>
    <s v="IC"/>
    <s v="Invest Cont"/>
    <n v="510"/>
    <m/>
    <m/>
    <m/>
    <s v="200 E  AVENUE 28"/>
    <m/>
    <n v="34.082000000000001"/>
    <n v="-118.21299999999999"/>
  </r>
  <r>
    <n v="200209713"/>
    <d v="2020-05-03T00:00:00"/>
    <x v="5"/>
    <n v="1800"/>
    <n v="2"/>
    <x v="5"/>
    <n v="245"/>
    <n v="1"/>
    <n v="510"/>
    <x v="0"/>
    <m/>
    <n v="0"/>
    <m/>
    <m/>
    <n v="101"/>
    <s v="STREET"/>
    <m/>
    <m/>
    <s v="IC"/>
    <s v="Invest Cont"/>
    <n v="510"/>
    <m/>
    <m/>
    <m/>
    <s v="2500 W  4TH                          ST"/>
    <m/>
    <n v="34.0642"/>
    <n v="-118.2771"/>
  </r>
  <r>
    <n v="200200759"/>
    <d v="2020-07-07T00:00:00"/>
    <x v="6"/>
    <n v="1340"/>
    <n v="2"/>
    <x v="5"/>
    <n v="265"/>
    <n v="1"/>
    <n v="648"/>
    <x v="4"/>
    <s v="0329 1402 2004 1501"/>
    <n v="0"/>
    <s v="X"/>
    <s v="X"/>
    <n v="101"/>
    <s v="STREET"/>
    <m/>
    <m/>
    <s v="IC"/>
    <s v="Invest Cont"/>
    <n v="648"/>
    <n v="998"/>
    <m/>
    <m/>
    <s v="JAMES M WOOD"/>
    <s v="ALVARADO"/>
    <n v="34.053600000000003"/>
    <n v="-118.2788"/>
  </r>
  <r>
    <n v="201308739"/>
    <d v="2020-03-27T00:00:00"/>
    <x v="7"/>
    <n v="1210"/>
    <n v="13"/>
    <x v="6"/>
    <n v="1333"/>
    <n v="1"/>
    <n v="510"/>
    <x v="0"/>
    <m/>
    <n v="0"/>
    <m/>
    <m/>
    <n v="101"/>
    <s v="STREET"/>
    <m/>
    <m/>
    <s v="IC"/>
    <s v="Invest Cont"/>
    <n v="510"/>
    <m/>
    <m/>
    <m/>
    <s v="3200 S  SAN PEDRO                    ST"/>
    <m/>
    <n v="34.017000000000003"/>
    <n v="-118.26430000000001"/>
  </r>
  <r>
    <n v="201112065"/>
    <d v="2020-07-31T00:00:00"/>
    <x v="8"/>
    <n v="2030"/>
    <n v="11"/>
    <x v="7"/>
    <n v="1161"/>
    <n v="1"/>
    <n v="510"/>
    <x v="0"/>
    <m/>
    <n v="0"/>
    <m/>
    <m/>
    <n v="101"/>
    <s v="STREET"/>
    <m/>
    <m/>
    <s v="AA"/>
    <s v="Adult Arrest"/>
    <n v="510"/>
    <m/>
    <m/>
    <m/>
    <s v="KENMORE                      ST"/>
    <s v="FOUNTAIN"/>
    <n v="34.095300000000002"/>
    <n v="-118.2974"/>
  </r>
  <r>
    <n v="200121929"/>
    <d v="2020-12-04T00:00:00"/>
    <x v="9"/>
    <n v="2300"/>
    <n v="1"/>
    <x v="1"/>
    <n v="105"/>
    <n v="1"/>
    <n v="510"/>
    <x v="0"/>
    <m/>
    <n v="0"/>
    <m/>
    <m/>
    <n v="101"/>
    <s v="STREET"/>
    <m/>
    <m/>
    <s v="IC"/>
    <s v="Invest Cont"/>
    <n v="510"/>
    <m/>
    <m/>
    <m/>
    <s v="400    SOLANO                       AV"/>
    <m/>
    <n v="34.070999999999998"/>
    <n v="-118.2302"/>
  </r>
  <r>
    <n v="201215394"/>
    <d v="2020-06-26T00:00:00"/>
    <x v="10"/>
    <n v="2200"/>
    <n v="12"/>
    <x v="8"/>
    <n v="1259"/>
    <n v="1"/>
    <n v="510"/>
    <x v="0"/>
    <m/>
    <n v="0"/>
    <m/>
    <m/>
    <n v="101"/>
    <s v="STREET"/>
    <m/>
    <m/>
    <s v="IC"/>
    <s v="Invest Cont"/>
    <n v="510"/>
    <m/>
    <m/>
    <m/>
    <s v="FLORENCE"/>
    <s v="WADSWORTH"/>
    <n v="33.974699999999999"/>
    <n v="-118.2587"/>
  </r>
  <r>
    <n v="200406391"/>
    <d v="2020-03-02T00:00:00"/>
    <x v="0"/>
    <n v="1430"/>
    <n v="4"/>
    <x v="4"/>
    <n v="407"/>
    <n v="1"/>
    <n v="310"/>
    <x v="5"/>
    <s v="0344 1607"/>
    <n v="27"/>
    <s v="M"/>
    <s v="W"/>
    <n v="221"/>
    <s v="PUBLIC STORAGE"/>
    <m/>
    <m/>
    <s v="IC"/>
    <s v="Invest Cont"/>
    <n v="310"/>
    <m/>
    <m/>
    <m/>
    <s v="4500    HUNTINGTON DR"/>
    <m/>
    <n v="34.088099999999997"/>
    <n v="-118.18770000000001"/>
  </r>
  <r>
    <n v="200114396"/>
    <d v="2020-07-06T00:00:00"/>
    <x v="11"/>
    <n v="100"/>
    <n v="1"/>
    <x v="1"/>
    <n v="157"/>
    <n v="1"/>
    <n v="510"/>
    <x v="0"/>
    <m/>
    <n v="0"/>
    <m/>
    <m/>
    <n v="101"/>
    <s v="STREET"/>
    <m/>
    <m/>
    <s v="IC"/>
    <s v="Invest Cont"/>
    <n v="510"/>
    <m/>
    <m/>
    <m/>
    <s v="6TH                          ST"/>
    <s v="CROCKER"/>
    <n v="34.042299999999997"/>
    <n v="-118.2453"/>
  </r>
  <r>
    <n v="200912561"/>
    <d v="2020-07-20T00:00:00"/>
    <x v="12"/>
    <n v="700"/>
    <n v="9"/>
    <x v="3"/>
    <n v="937"/>
    <n v="1"/>
    <n v="510"/>
    <x v="0"/>
    <m/>
    <n v="0"/>
    <m/>
    <m/>
    <n v="101"/>
    <s v="STREET"/>
    <m/>
    <m/>
    <s v="IC"/>
    <s v="Invest Cont"/>
    <n v="510"/>
    <m/>
    <m/>
    <m/>
    <s v="BESSEMER"/>
    <s v="RANCHITO"/>
    <n v="34.181199999999997"/>
    <n v="-118.43559999999999"/>
  </r>
  <r>
    <n v="200207955"/>
    <d v="2020-03-19T00:00:00"/>
    <x v="13"/>
    <n v="130"/>
    <n v="2"/>
    <x v="5"/>
    <n v="236"/>
    <n v="1"/>
    <n v="510"/>
    <x v="0"/>
    <m/>
    <n v="0"/>
    <m/>
    <m/>
    <n v="101"/>
    <s v="STREET"/>
    <m/>
    <m/>
    <s v="IC"/>
    <s v="Invest Cont"/>
    <n v="510"/>
    <m/>
    <m/>
    <m/>
    <s v="1900    MIRAMAR                      ST"/>
    <m/>
    <n v="34.063200000000002"/>
    <n v="-118.2693"/>
  </r>
  <r>
    <n v="200112598"/>
    <d v="2020-06-01T00:00:00"/>
    <x v="14"/>
    <n v="30"/>
    <n v="1"/>
    <x v="1"/>
    <n v="153"/>
    <n v="1"/>
    <n v="310"/>
    <x v="5"/>
    <s v="1609 0344"/>
    <n v="0"/>
    <s v="M"/>
    <s v="W"/>
    <n v="201"/>
    <s v="JEWELRY STORE"/>
    <m/>
    <m/>
    <s v="AA"/>
    <s v="Adult Arrest"/>
    <n v="310"/>
    <m/>
    <m/>
    <m/>
    <s v="600 S  BROADWAY"/>
    <m/>
    <n v="34.046700000000001"/>
    <n v="-118.252"/>
  </r>
  <r>
    <n v="200905707"/>
    <d v="2020-02-08T00:00:00"/>
    <x v="15"/>
    <n v="2000"/>
    <n v="9"/>
    <x v="3"/>
    <n v="939"/>
    <n v="1"/>
    <n v="510"/>
    <x v="0"/>
    <m/>
    <n v="0"/>
    <m/>
    <m/>
    <n v="101"/>
    <s v="STREET"/>
    <m/>
    <m/>
    <s v="AO"/>
    <s v="Adult Other"/>
    <n v="510"/>
    <m/>
    <m/>
    <m/>
    <s v="AETNA"/>
    <s v="ATOLL"/>
    <n v="34.180300000000003"/>
    <n v="-118.4204"/>
  </r>
  <r>
    <n v="200215463"/>
    <d v="2020-09-26T00:00:00"/>
    <x v="16"/>
    <n v="1900"/>
    <n v="2"/>
    <x v="5"/>
    <n v="237"/>
    <n v="1"/>
    <n v="510"/>
    <x v="0"/>
    <m/>
    <n v="0"/>
    <m/>
    <m/>
    <n v="101"/>
    <s v="STREET"/>
    <m/>
    <m/>
    <s v="IC"/>
    <s v="Invest Cont"/>
    <n v="510"/>
    <m/>
    <m/>
    <m/>
    <s v="1600 W  COURT                        ST"/>
    <m/>
    <n v="34.066800000000001"/>
    <n v="-118.2627"/>
  </r>
  <r>
    <n v="200308100"/>
    <d v="2020-03-07T00:00:00"/>
    <x v="17"/>
    <n v="2200"/>
    <n v="3"/>
    <x v="2"/>
    <n v="317"/>
    <n v="1"/>
    <n v="510"/>
    <x v="0"/>
    <m/>
    <n v="0"/>
    <m/>
    <m/>
    <n v="101"/>
    <s v="STREET"/>
    <m/>
    <m/>
    <s v="IC"/>
    <s v="Invest Cont"/>
    <n v="510"/>
    <m/>
    <m/>
    <m/>
    <s v="VERMONT"/>
    <s v="24TH"/>
    <n v="34.034399999999998"/>
    <n v="-118.2915"/>
  </r>
  <r>
    <n v="200606074"/>
    <d v="2020-02-12T00:00:00"/>
    <x v="15"/>
    <n v="1615"/>
    <n v="6"/>
    <x v="9"/>
    <n v="646"/>
    <n v="2"/>
    <n v="805"/>
    <x v="6"/>
    <s v="1300 1402"/>
    <n v="23"/>
    <s v="F"/>
    <s v="H"/>
    <n v="101"/>
    <s v="STREET"/>
    <m/>
    <m/>
    <s v="AA"/>
    <s v="Adult Arrest"/>
    <n v="805"/>
    <n v="998"/>
    <m/>
    <m/>
    <s v="HOLLYWOOD"/>
    <s v="MC CADDEN"/>
    <n v="34.101599999999998"/>
    <n v="-118.337"/>
  </r>
  <r>
    <n v="200517540"/>
    <d v="2020-12-07T00:00:00"/>
    <x v="18"/>
    <n v="2255"/>
    <n v="5"/>
    <x v="10"/>
    <n v="541"/>
    <n v="1"/>
    <n v="510"/>
    <x v="0"/>
    <m/>
    <n v="0"/>
    <m/>
    <m/>
    <n v="101"/>
    <s v="STREET"/>
    <m/>
    <m/>
    <s v="IC"/>
    <s v="Invest Cont"/>
    <n v="510"/>
    <m/>
    <m/>
    <m/>
    <s v="1400    BRETT                        PL"/>
    <m/>
    <n v="33.755299999999998"/>
    <n v="-118.3056"/>
  </r>
  <r>
    <n v="200506977"/>
    <d v="2020-03-10T00:00:00"/>
    <x v="19"/>
    <n v="30"/>
    <n v="5"/>
    <x v="10"/>
    <n v="511"/>
    <n v="1"/>
    <n v="510"/>
    <x v="0"/>
    <m/>
    <n v="0"/>
    <m/>
    <m/>
    <n v="101"/>
    <s v="STREET"/>
    <m/>
    <m/>
    <s v="AA"/>
    <s v="Adult Arrest"/>
    <n v="510"/>
    <m/>
    <m/>
    <m/>
    <s v="1600 W  PACIFIC COAST                HY"/>
    <m/>
    <n v="33.7926"/>
    <n v="-118.3043"/>
  </r>
  <r>
    <n v="201110303"/>
    <d v="2020-06-11T00:00:00"/>
    <x v="20"/>
    <n v="2000"/>
    <n v="11"/>
    <x v="7"/>
    <n v="1118"/>
    <n v="1"/>
    <n v="310"/>
    <x v="5"/>
    <s v="0344 1607"/>
    <n v="0"/>
    <s v="M"/>
    <s v="O"/>
    <n v="203"/>
    <s v="OTHER BUSINESS"/>
    <m/>
    <m/>
    <s v="IC"/>
    <s v="Invest Cont"/>
    <n v="310"/>
    <m/>
    <m/>
    <m/>
    <s v="100    AVENUE 56"/>
    <m/>
    <n v="34.108899999999998"/>
    <n v="-118.1942"/>
  </r>
  <r>
    <n v="201000767"/>
    <d v="2020-07-14T00:00:00"/>
    <x v="21"/>
    <n v="2000"/>
    <n v="10"/>
    <x v="11"/>
    <n v="1043"/>
    <n v="1"/>
    <n v="330"/>
    <x v="1"/>
    <s v="0344 1602 1822 1402"/>
    <n v="41"/>
    <s v="M"/>
    <s v="W"/>
    <n v="108"/>
    <s v="PARKING LOT"/>
    <m/>
    <m/>
    <s v="AA"/>
    <s v="Adult Arrest"/>
    <n v="330"/>
    <n v="998"/>
    <m/>
    <m/>
    <s v="18600    HATTERAS                     ST"/>
    <m/>
    <n v="34.177399999999999"/>
    <n v="-118.53870000000001"/>
  </r>
  <r>
    <n v="200510354"/>
    <d v="2020-06-08T00:00:00"/>
    <x v="20"/>
    <n v="330"/>
    <n v="5"/>
    <x v="10"/>
    <n v="587"/>
    <n v="1"/>
    <n v="510"/>
    <x v="0"/>
    <m/>
    <n v="0"/>
    <m/>
    <m/>
    <n v="101"/>
    <s v="STREET"/>
    <m/>
    <m/>
    <s v="IC"/>
    <s v="Invest Cont"/>
    <n v="510"/>
    <m/>
    <m/>
    <m/>
    <s v="2900 S  KERCKHOFF                    AV"/>
    <m/>
    <n v="33.7179"/>
    <n v="-118.2898"/>
  </r>
  <r>
    <n v="200410136"/>
    <d v="2020-06-24T00:00:00"/>
    <x v="22"/>
    <n v="700"/>
    <n v="4"/>
    <x v="4"/>
    <n v="413"/>
    <n v="1"/>
    <n v="510"/>
    <x v="0"/>
    <m/>
    <n v="0"/>
    <m/>
    <m/>
    <n v="101"/>
    <s v="STREET"/>
    <m/>
    <m/>
    <s v="IC"/>
    <s v="Invest Cont"/>
    <n v="510"/>
    <m/>
    <m/>
    <m/>
    <s v="300 E  AVENUE 31"/>
    <m/>
    <n v="34.0809"/>
    <n v="-118.2132"/>
  </r>
  <r>
    <n v="200814461"/>
    <d v="2020-09-24T00:00:00"/>
    <x v="23"/>
    <n v="1710"/>
    <n v="8"/>
    <x v="12"/>
    <n v="898"/>
    <n v="1"/>
    <n v="510"/>
    <x v="0"/>
    <m/>
    <n v="0"/>
    <m/>
    <m/>
    <n v="101"/>
    <s v="STREET"/>
    <m/>
    <m/>
    <s v="IC"/>
    <s v="Invest Cont"/>
    <n v="510"/>
    <m/>
    <m/>
    <m/>
    <s v="ROBERTSON                    BL"/>
    <s v="GIBSON                       ST"/>
    <n v="34.037500000000001"/>
    <n v="-118.3886"/>
  </r>
  <r>
    <n v="201215562"/>
    <d v="2020-06-29T00:00:00"/>
    <x v="24"/>
    <n v="730"/>
    <n v="12"/>
    <x v="8"/>
    <n v="1263"/>
    <n v="1"/>
    <n v="510"/>
    <x v="0"/>
    <m/>
    <n v="0"/>
    <m/>
    <m/>
    <n v="101"/>
    <s v="STREET"/>
    <m/>
    <m/>
    <s v="IC"/>
    <s v="Invest Cont"/>
    <n v="510"/>
    <m/>
    <m/>
    <m/>
    <s v="81ST"/>
    <s v="DENKER"/>
    <n v="33.965499999999999"/>
    <n v="-118.30459999999999"/>
  </r>
  <r>
    <n v="200210168"/>
    <d v="2020-05-14T00:00:00"/>
    <x v="25"/>
    <n v="2100"/>
    <n v="2"/>
    <x v="5"/>
    <n v="266"/>
    <n v="1"/>
    <n v="510"/>
    <x v="0"/>
    <m/>
    <n v="0"/>
    <m/>
    <m/>
    <n v="101"/>
    <s v="STREET"/>
    <m/>
    <m/>
    <s v="IC"/>
    <s v="Invest Cont"/>
    <n v="510"/>
    <m/>
    <m/>
    <m/>
    <s v="700 S  UNION                        AV"/>
    <m/>
    <n v="34.053100000000001"/>
    <n v="-118.27379999999999"/>
  </r>
  <r>
    <n v="200714301"/>
    <d v="2020-09-27T00:00:00"/>
    <x v="26"/>
    <n v="1430"/>
    <n v="7"/>
    <x v="0"/>
    <n v="702"/>
    <n v="1"/>
    <n v="510"/>
    <x v="0"/>
    <m/>
    <n v="0"/>
    <m/>
    <m/>
    <n v="101"/>
    <s v="STREET"/>
    <m/>
    <m/>
    <s v="IC"/>
    <s v="Invest Cont"/>
    <n v="510"/>
    <m/>
    <m/>
    <m/>
    <s v="800 N  FULLER                       AV"/>
    <m/>
    <n v="34.085299999999997"/>
    <n v="-118.34990000000001"/>
  </r>
  <r>
    <n v="200906009"/>
    <d v="2020-02-14T00:00:00"/>
    <x v="27"/>
    <n v="2230"/>
    <n v="9"/>
    <x v="3"/>
    <n v="914"/>
    <n v="2"/>
    <n v="806"/>
    <x v="7"/>
    <s v="0908 1212 1402"/>
    <n v="0"/>
    <s v="F"/>
    <s v="X"/>
    <n v="101"/>
    <s v="STREET"/>
    <m/>
    <m/>
    <s v="AO"/>
    <s v="Adult Other"/>
    <n v="806"/>
    <n v="998"/>
    <m/>
    <m/>
    <s v="SEPULVEDA"/>
    <s v="BASSETT"/>
    <n v="34.195799999999998"/>
    <n v="-118.4662"/>
  </r>
  <r>
    <n v="200218448"/>
    <d v="2020-12-11T00:00:00"/>
    <x v="28"/>
    <n v="2000"/>
    <n v="2"/>
    <x v="5"/>
    <n v="271"/>
    <n v="1"/>
    <n v="510"/>
    <x v="0"/>
    <m/>
    <n v="0"/>
    <m/>
    <m/>
    <n v="101"/>
    <s v="STREET"/>
    <m/>
    <m/>
    <s v="IC"/>
    <s v="Invest Cont"/>
    <n v="510"/>
    <m/>
    <m/>
    <m/>
    <s v="900 S  ALVARADO                     ST"/>
    <m/>
    <n v="34.052900000000001"/>
    <n v="-118.28189999999999"/>
  </r>
  <r>
    <n v="200618540"/>
    <d v="2020-11-27T00:00:00"/>
    <x v="29"/>
    <n v="950"/>
    <n v="6"/>
    <x v="9"/>
    <n v="642"/>
    <n v="1"/>
    <n v="510"/>
    <x v="0"/>
    <m/>
    <n v="0"/>
    <m/>
    <m/>
    <n v="101"/>
    <s v="STREET"/>
    <m/>
    <m/>
    <s v="IC"/>
    <s v="Invest Cont"/>
    <n v="510"/>
    <m/>
    <m/>
    <m/>
    <s v="ORANGE"/>
    <s v="SUNSET"/>
    <n v="34.098100000000002"/>
    <n v="-118.35769999999999"/>
  </r>
  <r>
    <n v="200316510"/>
    <d v="2020-08-30T00:00:00"/>
    <x v="30"/>
    <n v="2050"/>
    <n v="3"/>
    <x v="2"/>
    <n v="333"/>
    <n v="1"/>
    <n v="510"/>
    <x v="0"/>
    <m/>
    <n v="0"/>
    <m/>
    <m/>
    <n v="101"/>
    <s v="STREET"/>
    <m/>
    <m/>
    <s v="AO"/>
    <s v="Adult Other"/>
    <n v="510"/>
    <m/>
    <m/>
    <m/>
    <s v="JEFFERSON"/>
    <s v="HARCOURT"/>
    <n v="34.027799999999999"/>
    <n v="-118.3378"/>
  </r>
  <r>
    <n v="200504009"/>
    <d v="2020-01-01T00:00:00"/>
    <x v="31"/>
    <n v="2100"/>
    <n v="5"/>
    <x v="10"/>
    <n v="526"/>
    <n v="2"/>
    <n v="946"/>
    <x v="8"/>
    <s v="1501 0906 1816"/>
    <n v="0"/>
    <s v="X"/>
    <s v="X"/>
    <n v="101"/>
    <s v="STREET"/>
    <m/>
    <m/>
    <s v="AA"/>
    <s v="Adult Arrest"/>
    <n v="946"/>
    <m/>
    <m/>
    <m/>
    <s v="G"/>
    <s v="ISLAND"/>
    <n v="33.778300000000002"/>
    <n v="-118.2662"/>
  </r>
  <r>
    <n v="200808682"/>
    <d v="2020-04-25T00:00:00"/>
    <x v="32"/>
    <n v="1400"/>
    <n v="8"/>
    <x v="12"/>
    <n v="858"/>
    <n v="1"/>
    <n v="510"/>
    <x v="0"/>
    <m/>
    <n v="0"/>
    <m/>
    <m/>
    <n v="101"/>
    <s v="STREET"/>
    <m/>
    <m/>
    <s v="IC"/>
    <s v="Invest Cont"/>
    <n v="510"/>
    <m/>
    <m/>
    <m/>
    <s v="8800 W  PICO                         BL"/>
    <m/>
    <n v="34.0548"/>
    <n v="-118.3837"/>
  </r>
  <r>
    <n v="200810737"/>
    <d v="2020-06-17T00:00:00"/>
    <x v="33"/>
    <n v="1600"/>
    <n v="8"/>
    <x v="12"/>
    <n v="829"/>
    <n v="1"/>
    <n v="510"/>
    <x v="0"/>
    <m/>
    <n v="0"/>
    <m/>
    <m/>
    <n v="101"/>
    <s v="STREET"/>
    <m/>
    <m/>
    <s v="IC"/>
    <s v="Invest Cont"/>
    <n v="510"/>
    <m/>
    <m/>
    <m/>
    <s v="1300    WOODRUFF                     AV"/>
    <m/>
    <n v="34.063299999999998"/>
    <n v="-118.42919999999999"/>
  </r>
  <r>
    <n v="201116973"/>
    <d v="2020-12-26T00:00:00"/>
    <x v="34"/>
    <n v="332"/>
    <n v="11"/>
    <x v="7"/>
    <n v="1169"/>
    <n v="1"/>
    <n v="510"/>
    <x v="0"/>
    <m/>
    <n v="0"/>
    <m/>
    <m/>
    <n v="101"/>
    <s v="STREET"/>
    <m/>
    <m/>
    <s v="IC"/>
    <s v="Invest Cont"/>
    <n v="510"/>
    <m/>
    <m/>
    <m/>
    <s v="200 S  AVENUE 51"/>
    <m/>
    <n v="34.1038"/>
    <n v="-118.1987"/>
  </r>
  <r>
    <n v="200510994"/>
    <d v="2020-06-25T00:00:00"/>
    <x v="10"/>
    <n v="230"/>
    <n v="5"/>
    <x v="10"/>
    <n v="563"/>
    <n v="1"/>
    <n v="510"/>
    <x v="0"/>
    <m/>
    <n v="0"/>
    <m/>
    <m/>
    <n v="108"/>
    <s v="PARKING LOT"/>
    <m/>
    <m/>
    <s v="IC"/>
    <s v="Invest Cont"/>
    <n v="510"/>
    <m/>
    <m/>
    <m/>
    <s v="14TH                         ST"/>
    <s v="PACIFIC                      AV"/>
    <n v="33.731499999999997"/>
    <n v="-118.28789999999999"/>
  </r>
  <r>
    <n v="201107590"/>
    <d v="2020-03-22T00:00:00"/>
    <x v="35"/>
    <n v="2000"/>
    <n v="11"/>
    <x v="7"/>
    <n v="1137"/>
    <n v="1"/>
    <n v="510"/>
    <x v="0"/>
    <m/>
    <n v="0"/>
    <m/>
    <m/>
    <n v="101"/>
    <s v="STREET"/>
    <m/>
    <m/>
    <s v="IC"/>
    <s v="Invest Cont"/>
    <n v="510"/>
    <m/>
    <m/>
    <m/>
    <s v="700 N  AVENUE 50"/>
    <m/>
    <n v="34.110900000000001"/>
    <n v="-118.2016"/>
  </r>
  <r>
    <n v="200119680"/>
    <d v="2020-10-19T00:00:00"/>
    <x v="36"/>
    <n v="1800"/>
    <n v="1"/>
    <x v="1"/>
    <n v="159"/>
    <n v="1"/>
    <n v="510"/>
    <x v="0"/>
    <m/>
    <n v="0"/>
    <m/>
    <m/>
    <n v="108"/>
    <s v="PARKING LOT"/>
    <m/>
    <m/>
    <s v="IC"/>
    <s v="Invest Cont"/>
    <n v="510"/>
    <m/>
    <m/>
    <m/>
    <s v="1800    CONWAY                       PL"/>
    <m/>
    <n v="34.0366"/>
    <n v="-118.2325"/>
  </r>
  <r>
    <n v="200410224"/>
    <d v="2020-06-27T00:00:00"/>
    <x v="37"/>
    <n v="400"/>
    <n v="4"/>
    <x v="4"/>
    <n v="471"/>
    <n v="1"/>
    <n v="510"/>
    <x v="0"/>
    <m/>
    <n v="0"/>
    <m/>
    <m/>
    <n v="108"/>
    <s v="PARKING LOT"/>
    <m/>
    <m/>
    <s v="IC"/>
    <s v="Invest Cont"/>
    <n v="510"/>
    <m/>
    <m/>
    <m/>
    <s v="4TH"/>
    <s v="CLARENCE"/>
    <n v="34.042700000000004"/>
    <n v="-118.22369999999999"/>
  </r>
  <r>
    <n v="200412621"/>
    <d v="2020-09-10T00:00:00"/>
    <x v="4"/>
    <n v="1800"/>
    <n v="4"/>
    <x v="4"/>
    <n v="467"/>
    <n v="1"/>
    <n v="510"/>
    <x v="0"/>
    <m/>
    <n v="0"/>
    <m/>
    <m/>
    <n v="101"/>
    <s v="STREET"/>
    <m/>
    <m/>
    <s v="IC"/>
    <s v="Invest Cont"/>
    <n v="510"/>
    <m/>
    <m/>
    <m/>
    <s v="100 S  SOTO                         ST"/>
    <m/>
    <n v="34.042400000000001"/>
    <n v="-118.2107"/>
  </r>
  <r>
    <n v="201106871"/>
    <d v="2020-03-04T00:00:00"/>
    <x v="38"/>
    <n v="2130"/>
    <n v="11"/>
    <x v="7"/>
    <n v="1107"/>
    <n v="2"/>
    <n v="745"/>
    <x v="9"/>
    <m/>
    <n v="50"/>
    <s v="M"/>
    <s v="H"/>
    <n v="101"/>
    <s v="STREET"/>
    <m/>
    <m/>
    <s v="IC"/>
    <s v="Invest Cont"/>
    <n v="745"/>
    <m/>
    <m/>
    <m/>
    <s v="6100    DELPHI                       ST"/>
    <m/>
    <n v="34.124099999999999"/>
    <n v="-118.1878"/>
  </r>
  <r>
    <n v="200111627"/>
    <d v="2020-05-12T00:00:00"/>
    <x v="39"/>
    <n v="2200"/>
    <n v="1"/>
    <x v="1"/>
    <n v="111"/>
    <n v="2"/>
    <n v="626"/>
    <x v="10"/>
    <s v="2000 0416 0913"/>
    <n v="30"/>
    <s v="F"/>
    <s v="W"/>
    <n v="502"/>
    <s v="MULTI-UNIT DWELLING (APARTMENT, DUPLEX, ETC)"/>
    <n v="400"/>
    <s v="STRONG-ARM (HANDS, FIST, FEET OR BODILY FORCE)"/>
    <s v="AA"/>
    <s v="Adult Arrest"/>
    <n v="626"/>
    <n v="998"/>
    <m/>
    <m/>
    <s v="700 N  HILL                         PL"/>
    <m/>
    <n v="34.061799999999998"/>
    <n v="-118.2424"/>
  </r>
  <r>
    <n v="200109800"/>
    <d v="2020-03-29T00:00:00"/>
    <x v="40"/>
    <n v="930"/>
    <n v="1"/>
    <x v="1"/>
    <n v="163"/>
    <n v="1"/>
    <n v="330"/>
    <x v="1"/>
    <s v="1307 1822 0377 0329 1414 1609 0344"/>
    <n v="0"/>
    <s v="M"/>
    <s v="W"/>
    <n v="103"/>
    <s v="ALLEY"/>
    <m/>
    <m/>
    <s v="IC"/>
    <s v="Invest Cont"/>
    <n v="330"/>
    <m/>
    <m/>
    <m/>
    <s v="9TH"/>
    <s v="MAIN"/>
    <n v="34.041600000000003"/>
    <n v="-118.255"/>
  </r>
  <r>
    <n v="201225656"/>
    <d v="2020-12-02T00:00:00"/>
    <x v="41"/>
    <n v="2245"/>
    <n v="12"/>
    <x v="8"/>
    <n v="1268"/>
    <n v="1"/>
    <n v="210"/>
    <x v="11"/>
    <s v="0344 0305 0355"/>
    <n v="21"/>
    <s v="M"/>
    <s v="H"/>
    <n v="101"/>
    <s v="STREET"/>
    <n v="511"/>
    <s v="VERBAL THREAT"/>
    <s v="IC"/>
    <s v="Invest Cont"/>
    <n v="210"/>
    <m/>
    <m/>
    <m/>
    <s v="SAN PEDRO"/>
    <s v="85TH                         ST"/>
    <n v="33.960999999999999"/>
    <n v="-118.26949999999999"/>
  </r>
  <r>
    <n v="200309451"/>
    <d v="2020-04-04T00:00:00"/>
    <x v="42"/>
    <n v="1210"/>
    <n v="3"/>
    <x v="2"/>
    <n v="361"/>
    <n v="1"/>
    <n v="310"/>
    <x v="5"/>
    <s v="0329 0325 0344 1601"/>
    <n v="19"/>
    <s v="X"/>
    <s v="X"/>
    <n v="301"/>
    <s v="GAS STATION"/>
    <m/>
    <m/>
    <s v="IC"/>
    <s v="Invest Cont"/>
    <n v="310"/>
    <m/>
    <m/>
    <m/>
    <s v="3700 S  LA BREA                      AV"/>
    <m/>
    <n v="34.0199"/>
    <n v="-118.3556"/>
  </r>
  <r>
    <n v="200211094"/>
    <d v="2020-06-08T00:00:00"/>
    <x v="43"/>
    <n v="1200"/>
    <n v="2"/>
    <x v="5"/>
    <n v="237"/>
    <n v="1"/>
    <n v="341"/>
    <x v="12"/>
    <s v="1822 0344 1309 0601"/>
    <n v="0"/>
    <s v="X"/>
    <s v="X"/>
    <n v="247"/>
    <s v="CAR WASH"/>
    <m/>
    <m/>
    <s v="IC"/>
    <s v="Invest Cont"/>
    <n v="341"/>
    <m/>
    <m/>
    <m/>
    <s v="1600 W  TEMPLE                       ST"/>
    <m/>
    <n v="34.068199999999997"/>
    <n v="-118.26090000000001"/>
  </r>
  <r>
    <n v="201212036"/>
    <d v="2020-05-02T00:00:00"/>
    <x v="44"/>
    <n v="2330"/>
    <n v="12"/>
    <x v="8"/>
    <n v="1268"/>
    <n v="1"/>
    <n v="230"/>
    <x v="13"/>
    <s v="1822 0411"/>
    <n v="28"/>
    <s v="F"/>
    <s v="B"/>
    <n v="501"/>
    <s v="SINGLE FAMILY DWELLING"/>
    <n v="201"/>
    <s v="KNIFE WITH BLADE OVER 6 INCHES IN LENGTH"/>
    <s v="IC"/>
    <s v="Invest Cont"/>
    <n v="230"/>
    <m/>
    <m/>
    <m/>
    <s v="100 E  82ND                         ST"/>
    <m/>
    <n v="33.965400000000002"/>
    <n v="-118.2739"/>
  </r>
  <r>
    <n v="200914517"/>
    <d v="2020-09-10T00:00:00"/>
    <x v="4"/>
    <n v="1735"/>
    <n v="9"/>
    <x v="3"/>
    <n v="909"/>
    <n v="2"/>
    <n v="354"/>
    <x v="14"/>
    <s v="0377 1822 0928"/>
    <n v="40"/>
    <s v="M"/>
    <s v="O"/>
    <n v="507"/>
    <s v="CONDOMINIUM/TOWNHOUSE"/>
    <m/>
    <m/>
    <s v="IC"/>
    <s v="Invest Cont"/>
    <n v="354"/>
    <m/>
    <m/>
    <m/>
    <s v="13600    LEADWELL                     ST"/>
    <m/>
    <n v="34.203899999999997"/>
    <n v="-118.4312"/>
  </r>
  <r>
    <n v="200105246"/>
    <d v="2020-01-18T00:00:00"/>
    <x v="45"/>
    <n v="940"/>
    <n v="1"/>
    <x v="1"/>
    <n v="118"/>
    <n v="2"/>
    <n v="624"/>
    <x v="15"/>
    <s v="0913 0400"/>
    <n v="42"/>
    <s v="M"/>
    <s v="A"/>
    <n v="502"/>
    <s v="MULTI-UNIT DWELLING (APARTMENT, DUPLEX, ETC)"/>
    <n v="400"/>
    <s v="STRONG-ARM (HANDS, FIST, FEET OR BODILY FORCE)"/>
    <s v="AA"/>
    <s v="Adult Arrest"/>
    <n v="624"/>
    <m/>
    <m/>
    <m/>
    <s v="200 E  BLOOM                        ST"/>
    <m/>
    <n v="34.063899999999997"/>
    <n v="-118.2295"/>
  </r>
  <r>
    <n v="201106067"/>
    <d v="2020-02-15T00:00:00"/>
    <x v="46"/>
    <n v="1830"/>
    <n v="11"/>
    <x v="7"/>
    <n v="1101"/>
    <n v="1"/>
    <n v="330"/>
    <x v="1"/>
    <s v="0344 0352 1307"/>
    <n v="43"/>
    <s v="M"/>
    <s v="A"/>
    <n v="108"/>
    <s v="PARKING LOT"/>
    <m/>
    <m/>
    <s v="IC"/>
    <s v="Invest Cont"/>
    <n v="330"/>
    <m/>
    <m/>
    <m/>
    <s v="2700 N  VERMONT                      AV"/>
    <m/>
    <n v="34.117899999999999"/>
    <n v="-118.29300000000001"/>
  </r>
  <r>
    <n v="201116118"/>
    <d v="2020-11-27T00:00:00"/>
    <x v="47"/>
    <n v="1200"/>
    <n v="11"/>
    <x v="7"/>
    <n v="1141"/>
    <n v="2"/>
    <n v="354"/>
    <x v="14"/>
    <s v="0930 1822"/>
    <n v="26"/>
    <s v="M"/>
    <s v="W"/>
    <n v="501"/>
    <s v="SINGLE FAMILY DWELLING"/>
    <m/>
    <m/>
    <s v="IC"/>
    <s v="Invest Cont"/>
    <n v="354"/>
    <m/>
    <m/>
    <m/>
    <s v="2000 N  VERMONT                      AV"/>
    <m/>
    <n v="34.109499999999997"/>
    <n v="-118.2958"/>
  </r>
  <r>
    <n v="200716724"/>
    <d v="2020-12-04T00:00:00"/>
    <x v="9"/>
    <n v="811"/>
    <n v="7"/>
    <x v="0"/>
    <n v="722"/>
    <n v="1"/>
    <n v="442"/>
    <x v="16"/>
    <s v="0325 0104"/>
    <n v="19"/>
    <s v="M"/>
    <s v="O"/>
    <n v="203"/>
    <s v="OTHER BUSINESS"/>
    <m/>
    <m/>
    <s v="IC"/>
    <s v="Invest Cont"/>
    <n v="442"/>
    <m/>
    <m/>
    <m/>
    <s v="8400    BEVERLY                      BL"/>
    <m/>
    <n v="34.076099999999997"/>
    <n v="-118.3737"/>
  </r>
  <r>
    <n v="200217442"/>
    <d v="2020-11-15T00:00:00"/>
    <x v="48"/>
    <n v="310"/>
    <n v="2"/>
    <x v="5"/>
    <n v="218"/>
    <n v="1"/>
    <n v="310"/>
    <x v="5"/>
    <s v="1822 1609 0329 0344 0352"/>
    <n v="36"/>
    <s v="M"/>
    <s v="W"/>
    <n v="210"/>
    <s v="RESTAURANT/FAST FOOD"/>
    <n v="500"/>
    <s v="UNKNOWN WEAPON/OTHER WEAPON"/>
    <s v="IC"/>
    <s v="Invest Cont"/>
    <n v="310"/>
    <m/>
    <m/>
    <m/>
    <s v="1500 W  SUNSET                       BL"/>
    <m/>
    <n v="34.075800000000001"/>
    <n v="-118.2552"/>
  </r>
  <r>
    <n v="200914052"/>
    <d v="2020-08-27T00:00:00"/>
    <x v="49"/>
    <n v="1255"/>
    <n v="9"/>
    <x v="3"/>
    <n v="935"/>
    <n v="2"/>
    <n v="624"/>
    <x v="15"/>
    <n v="444"/>
    <n v="57"/>
    <s v="F"/>
    <s v="H"/>
    <n v="102"/>
    <s v="SIDEWALK"/>
    <n v="400"/>
    <s v="STRONG-ARM (HANDS, FIST, FEET OR BODILY FORCE)"/>
    <s v="IC"/>
    <s v="Invest Cont"/>
    <n v="624"/>
    <m/>
    <m/>
    <m/>
    <s v="14100    SYLVAN                       ST"/>
    <m/>
    <n v="34.184699999999999"/>
    <n v="-118.44"/>
  </r>
  <r>
    <n v="200810920"/>
    <d v="2020-06-20T00:00:00"/>
    <x v="50"/>
    <n v="1000"/>
    <n v="8"/>
    <x v="12"/>
    <n v="841"/>
    <n v="2"/>
    <n v="624"/>
    <x v="15"/>
    <s v="1202 0448"/>
    <n v="78"/>
    <s v="F"/>
    <s v="W"/>
    <n v="510"/>
    <s v="NURSING/CONVALESCENT/RETIREMENT HOME"/>
    <n v="400"/>
    <s v="STRONG-ARM (HANDS, FIST, FEET OR BODILY FORCE)"/>
    <s v="AO"/>
    <s v="Adult Other"/>
    <n v="624"/>
    <m/>
    <m/>
    <m/>
    <s v="12100    SANTA MONICA                 BL"/>
    <m/>
    <n v="34.042299999999997"/>
    <n v="-118.46559999999999"/>
  </r>
  <r>
    <n v="201112187"/>
    <d v="2020-08-04T00:00:00"/>
    <x v="51"/>
    <n v="1900"/>
    <n v="11"/>
    <x v="7"/>
    <n v="1144"/>
    <n v="2"/>
    <n v="662"/>
    <x v="17"/>
    <s v="0701 0913 0361"/>
    <n v="51"/>
    <s v="F"/>
    <s v="W"/>
    <n v="501"/>
    <s v="SINGLE FAMILY DWELLING"/>
    <m/>
    <m/>
    <s v="IC"/>
    <s v="Invest Cont"/>
    <n v="662"/>
    <m/>
    <m/>
    <m/>
    <s v="2100    HYPERION                     AV"/>
    <m/>
    <n v="34.098999999999997"/>
    <n v="-118.27379999999999"/>
  </r>
  <r>
    <n v="201212259"/>
    <d v="2020-05-05T00:00:00"/>
    <x v="52"/>
    <n v="932"/>
    <n v="12"/>
    <x v="8"/>
    <n v="1239"/>
    <n v="1"/>
    <n v="343"/>
    <x v="3"/>
    <s v="0315 0325 0344 0324"/>
    <n v="0"/>
    <s v="X"/>
    <s v="X"/>
    <n v="402"/>
    <s v="MARKET"/>
    <m/>
    <m/>
    <s v="IC"/>
    <s v="Invest Cont"/>
    <n v="343"/>
    <m/>
    <m/>
    <m/>
    <s v="5900 S  FIGUEROA                     ST"/>
    <m/>
    <n v="33.987400000000001"/>
    <n v="-118.28270000000001"/>
  </r>
  <r>
    <n v="200918185"/>
    <d v="2020-12-07T00:00:00"/>
    <x v="53"/>
    <n v="1203"/>
    <n v="9"/>
    <x v="3"/>
    <n v="935"/>
    <n v="2"/>
    <n v="900"/>
    <x v="18"/>
    <s v="2000 2038"/>
    <n v="52"/>
    <s v="F"/>
    <s v="W"/>
    <n v="725"/>
    <s v="GOVERNMENT FACILITY (FEDERAL,STATE, COUNTY &amp; CITY)"/>
    <m/>
    <m/>
    <s v="AA"/>
    <s v="Adult Arrest"/>
    <n v="900"/>
    <m/>
    <m/>
    <m/>
    <s v="6200    SYLMAR                       AV"/>
    <m/>
    <n v="34.183700000000002"/>
    <n v="-118.4465"/>
  </r>
  <r>
    <n v="200105289"/>
    <d v="2020-01-19T00:00:00"/>
    <x v="54"/>
    <n v="1700"/>
    <n v="1"/>
    <x v="1"/>
    <n v="119"/>
    <n v="1"/>
    <n v="510"/>
    <x v="0"/>
    <m/>
    <n v="0"/>
    <m/>
    <m/>
    <n v="104"/>
    <s v="DRIVEWAY"/>
    <m/>
    <m/>
    <s v="IC"/>
    <s v="Invest Cont"/>
    <n v="510"/>
    <m/>
    <m/>
    <m/>
    <s v="400    BAUCHET                      ST"/>
    <m/>
    <n v="34.058700000000002"/>
    <n v="-118.233"/>
  </r>
  <r>
    <n v="200516527"/>
    <d v="2020-11-12T00:00:00"/>
    <x v="55"/>
    <n v="430"/>
    <n v="5"/>
    <x v="10"/>
    <n v="508"/>
    <n v="1"/>
    <n v="510"/>
    <x v="0"/>
    <m/>
    <n v="0"/>
    <m/>
    <m/>
    <n v="104"/>
    <s v="DRIVEWAY"/>
    <m/>
    <m/>
    <s v="IC"/>
    <s v="Invest Cont"/>
    <n v="510"/>
    <m/>
    <m/>
    <m/>
    <s v="23400    PRESIDENT                    AV"/>
    <m/>
    <n v="33.812899999999999"/>
    <n v="-118.30710000000001"/>
  </r>
  <r>
    <n v="200609101"/>
    <d v="2020-04-15T00:00:00"/>
    <x v="56"/>
    <n v="1300"/>
    <n v="6"/>
    <x v="9"/>
    <n v="648"/>
    <n v="1"/>
    <n v="510"/>
    <x v="0"/>
    <m/>
    <n v="0"/>
    <m/>
    <m/>
    <n v="108"/>
    <s v="PARKING LOT"/>
    <m/>
    <m/>
    <s v="AO"/>
    <s v="Adult Other"/>
    <n v="510"/>
    <m/>
    <m/>
    <m/>
    <s v="5700    HOLLYWOOD                    BL"/>
    <m/>
    <n v="34.101700000000001"/>
    <n v="-118.31359999999999"/>
  </r>
  <r>
    <n v="201210786"/>
    <d v="2020-04-11T00:00:00"/>
    <x v="57"/>
    <n v="2035"/>
    <n v="12"/>
    <x v="8"/>
    <n v="1259"/>
    <n v="1"/>
    <n v="230"/>
    <x v="13"/>
    <s v="1822 2024 0445 0411 1218 2033"/>
    <n v="26"/>
    <s v="F"/>
    <s v="B"/>
    <n v="103"/>
    <s v="ALLEY"/>
    <n v="215"/>
    <s v="MACHETE"/>
    <s v="IC"/>
    <s v="Invest Cont"/>
    <n v="230"/>
    <m/>
    <m/>
    <m/>
    <s v="74TH                         ST"/>
    <s v="AVALON"/>
    <n v="33.972999999999999"/>
    <n v="-118.26519999999999"/>
  </r>
  <r>
    <n v="200706211"/>
    <d v="2020-02-17T00:00:00"/>
    <x v="58"/>
    <n v="2350"/>
    <n v="7"/>
    <x v="0"/>
    <n v="734"/>
    <n v="2"/>
    <n v="624"/>
    <x v="15"/>
    <n v="444"/>
    <n v="29"/>
    <s v="F"/>
    <s v="H"/>
    <n v="502"/>
    <s v="MULTI-UNIT DWELLING (APARTMENT, DUPLEX, ETC)"/>
    <n v="400"/>
    <s v="STRONG-ARM (HANDS, FIST, FEET OR BODILY FORCE)"/>
    <s v="AO"/>
    <s v="Adult Other"/>
    <n v="624"/>
    <m/>
    <m/>
    <m/>
    <s v="6000 W  6TH                          ST"/>
    <m/>
    <n v="34.067700000000002"/>
    <n v="-118.3548"/>
  </r>
  <r>
    <n v="200514277"/>
    <d v="2020-09-17T00:00:00"/>
    <x v="59"/>
    <n v="2255"/>
    <n v="5"/>
    <x v="10"/>
    <n v="558"/>
    <n v="2"/>
    <n v="901"/>
    <x v="19"/>
    <s v="1813 2000 2038"/>
    <n v="46"/>
    <s v="F"/>
    <s v="H"/>
    <n v="502"/>
    <s v="MULTI-UNIT DWELLING (APARTMENT, DUPLEX, ETC)"/>
    <m/>
    <m/>
    <s v="AO"/>
    <s v="Adult Other"/>
    <n v="901"/>
    <m/>
    <m/>
    <m/>
    <s v="200 W  AMAR                         ST"/>
    <m/>
    <n v="33.747799999999998"/>
    <n v="-118.2822"/>
  </r>
  <r>
    <n v="200506268"/>
    <d v="2020-02-22T00:00:00"/>
    <x v="19"/>
    <n v="1900"/>
    <n v="5"/>
    <x v="10"/>
    <n v="511"/>
    <n v="1"/>
    <n v="440"/>
    <x v="20"/>
    <s v="0319 0344 0429 0448 0305"/>
    <n v="29"/>
    <s v="F"/>
    <s v="W"/>
    <n v="102"/>
    <s v="SIDEWALK"/>
    <n v="400"/>
    <s v="STRONG-ARM (HANDS, FIST, FEET OR BODILY FORCE)"/>
    <s v="IC"/>
    <s v="Invest Cont"/>
    <n v="440"/>
    <n v="624"/>
    <m/>
    <m/>
    <s v="PACIFIC COAST"/>
    <s v="VERMONT"/>
    <n v="33.7926"/>
    <n v="-118.3043"/>
  </r>
  <r>
    <n v="200119908"/>
    <d v="2020-10-24T00:00:00"/>
    <x v="60"/>
    <n v="2330"/>
    <n v="1"/>
    <x v="1"/>
    <n v="185"/>
    <n v="1"/>
    <n v="330"/>
    <x v="1"/>
    <s v="1609 0344 1307 1822 0329"/>
    <n v="0"/>
    <s v="F"/>
    <s v="B"/>
    <n v="108"/>
    <s v="PARKING LOT"/>
    <m/>
    <m/>
    <s v="IC"/>
    <s v="Invest Cont"/>
    <n v="330"/>
    <m/>
    <m/>
    <m/>
    <s v="1000 S  BROADWAY"/>
    <m/>
    <n v="34.040599999999998"/>
    <n v="-118.2578"/>
  </r>
  <r>
    <n v="200206940"/>
    <d v="2020-02-27T00:00:00"/>
    <x v="61"/>
    <n v="1255"/>
    <n v="2"/>
    <x v="5"/>
    <n v="216"/>
    <n v="1"/>
    <n v="230"/>
    <x v="13"/>
    <s v="1822 0202 1309 1310 0906 0302 1100 0430"/>
    <n v="28"/>
    <s v="M"/>
    <s v="H"/>
    <n v="101"/>
    <s v="STREET"/>
    <n v="102"/>
    <s v="HAND GUN"/>
    <s v="IC"/>
    <s v="Invest Cont"/>
    <n v="230"/>
    <m/>
    <m/>
    <m/>
    <s v="BELLEVUE                     AV"/>
    <s v="CORONADO                     ST"/>
    <n v="34.075099999999999"/>
    <n v="-118.2717"/>
  </r>
  <r>
    <n v="200709456"/>
    <d v="2020-05-20T00:00:00"/>
    <x v="62"/>
    <n v="1250"/>
    <n v="7"/>
    <x v="0"/>
    <n v="773"/>
    <n v="1"/>
    <n v="330"/>
    <x v="1"/>
    <s v="1300 1309 1607 0344 0326"/>
    <n v="53"/>
    <s v="F"/>
    <s v="W"/>
    <n v="501"/>
    <s v="SINGLE FAMILY DWELLING"/>
    <m/>
    <m/>
    <s v="IC"/>
    <s v="Invest Cont"/>
    <n v="330"/>
    <m/>
    <m/>
    <m/>
    <s v="1800 S  COCHRAN                      AV"/>
    <m/>
    <n v="34.0443"/>
    <n v="-118.35380000000001"/>
  </r>
  <r>
    <n v="201014375"/>
    <d v="2020-10-24T00:00:00"/>
    <x v="60"/>
    <n v="2330"/>
    <n v="10"/>
    <x v="11"/>
    <n v="1025"/>
    <n v="2"/>
    <n v="740"/>
    <x v="21"/>
    <s v="0329 1822 1420"/>
    <n v="0"/>
    <s v="M"/>
    <s v="W"/>
    <n v="210"/>
    <s v="RESTAURANT/FAST FOOD"/>
    <m/>
    <m/>
    <s v="IC"/>
    <s v="Invest Cont"/>
    <n v="740"/>
    <m/>
    <m/>
    <m/>
    <s v="6800    RESEDA                       BL"/>
    <m/>
    <n v="34.193899999999999"/>
    <n v="-118.536"/>
  </r>
  <r>
    <n v="200117110"/>
    <d v="2020-08-28T00:00:00"/>
    <x v="44"/>
    <n v="100"/>
    <n v="1"/>
    <x v="1"/>
    <n v="154"/>
    <n v="1"/>
    <n v="121"/>
    <x v="22"/>
    <s v="0537 0527 1814 0522 0516 2000 1206 2001 0913"/>
    <n v="22"/>
    <s v="F"/>
    <s v="H"/>
    <n v="502"/>
    <s v="MULTI-UNIT DWELLING (APARTMENT, DUPLEX, ETC)"/>
    <n v="400"/>
    <s v="STRONG-ARM (HANDS, FIST, FEET OR BODILY FORCE)"/>
    <s v="IC"/>
    <s v="Invest Cont"/>
    <n v="121"/>
    <m/>
    <m/>
    <m/>
    <s v="500 S  MAIN                         ST"/>
    <m/>
    <n v="34.046500000000002"/>
    <n v="-118.2488"/>
  </r>
  <r>
    <n v="200610130"/>
    <d v="2020-05-11T00:00:00"/>
    <x v="63"/>
    <n v="1130"/>
    <n v="6"/>
    <x v="9"/>
    <n v="645"/>
    <n v="1"/>
    <n v="210"/>
    <x v="11"/>
    <s v="0325 0601 0104 0400 0945 1822"/>
    <n v="0"/>
    <s v="X"/>
    <s v="X"/>
    <n v="401"/>
    <s v="MINI-MART"/>
    <n v="400"/>
    <s v="STRONG-ARM (HANDS, FIST, FEET OR BODILY FORCE)"/>
    <s v="AA"/>
    <s v="Adult Arrest"/>
    <n v="210"/>
    <m/>
    <m/>
    <m/>
    <s v="7000 W  SUNSET                       BL"/>
    <m/>
    <n v="34.097999999999999"/>
    <n v="-118.3416"/>
  </r>
  <r>
    <n v="200714035"/>
    <d v="2020-09-20T00:00:00"/>
    <x v="64"/>
    <n v="1"/>
    <n v="7"/>
    <x v="0"/>
    <n v="715"/>
    <n v="1"/>
    <n v="331"/>
    <x v="23"/>
    <s v="1822 0344 1300 0385"/>
    <n v="70"/>
    <s v="F"/>
    <s v="W"/>
    <n v="101"/>
    <s v="STREET"/>
    <m/>
    <m/>
    <s v="IC"/>
    <s v="Invest Cont"/>
    <n v="331"/>
    <m/>
    <m/>
    <m/>
    <s v="400 N  ALTA VISTA                   BL"/>
    <m/>
    <n v="34.078299999999999"/>
    <n v="-118.34739999999999"/>
  </r>
  <r>
    <n v="200210863"/>
    <d v="2020-06-01T00:00:00"/>
    <x v="65"/>
    <n v="1525"/>
    <n v="2"/>
    <x v="5"/>
    <n v="235"/>
    <n v="1"/>
    <n v="510"/>
    <x v="0"/>
    <m/>
    <n v="0"/>
    <m/>
    <m/>
    <n v="101"/>
    <s v="STREET"/>
    <m/>
    <m/>
    <s v="IC"/>
    <s v="Invest Cont"/>
    <n v="510"/>
    <m/>
    <m/>
    <m/>
    <s v="2200    VALLEY                       ST"/>
    <m/>
    <n v="34.065300000000001"/>
    <n v="-118.27249999999999"/>
  </r>
  <r>
    <n v="200911839"/>
    <d v="2020-07-02T00:00:00"/>
    <x v="66"/>
    <n v="1200"/>
    <n v="9"/>
    <x v="3"/>
    <n v="974"/>
    <n v="1"/>
    <n v="331"/>
    <x v="23"/>
    <s v="0344 0385"/>
    <n v="36"/>
    <s v="M"/>
    <s v="W"/>
    <n v="101"/>
    <s v="STREET"/>
    <m/>
    <m/>
    <s v="IC"/>
    <s v="Invest Cont"/>
    <n v="331"/>
    <m/>
    <m/>
    <m/>
    <s v="4600    WILLIS                       AV"/>
    <m/>
    <n v="34.154499999999999"/>
    <n v="-118.4552"/>
  </r>
  <r>
    <n v="200615995"/>
    <d v="2020-09-28T00:00:00"/>
    <x v="67"/>
    <n v="35"/>
    <n v="6"/>
    <x v="9"/>
    <n v="646"/>
    <n v="2"/>
    <n v="740"/>
    <x v="21"/>
    <s v="0329 1822"/>
    <n v="0"/>
    <s v="X"/>
    <s v="X"/>
    <n v="203"/>
    <s v="OTHER BUSINESS"/>
    <m/>
    <m/>
    <s v="IC"/>
    <s v="Invest Cont"/>
    <n v="740"/>
    <m/>
    <m/>
    <m/>
    <s v="6600 W  SUNSET                       BL"/>
    <m/>
    <n v="34.097999999999999"/>
    <n v="-118.3335"/>
  </r>
  <r>
    <n v="200200760"/>
    <d v="2020-07-07T00:00:00"/>
    <x v="6"/>
    <n v="1620"/>
    <n v="2"/>
    <x v="5"/>
    <n v="241"/>
    <n v="1"/>
    <n v="230"/>
    <x v="13"/>
    <s v="2004 0334 0445 0416 1822 1218 0429 1223 0400"/>
    <n v="45"/>
    <s v="M"/>
    <s v="B"/>
    <n v="102"/>
    <s v="SIDEWALK"/>
    <n v="500"/>
    <s v="UNKNOWN WEAPON/OTHER WEAPON"/>
    <s v="IC"/>
    <s v="Invest Cont"/>
    <n v="230"/>
    <m/>
    <m/>
    <m/>
    <s v="6TH                          ST"/>
    <s v="BENTON                       WY"/>
    <n v="34.062800000000003"/>
    <n v="-118.2821"/>
  </r>
  <r>
    <n v="201115543"/>
    <d v="2020-11-08T00:00:00"/>
    <x v="68"/>
    <n v="1500"/>
    <n v="11"/>
    <x v="7"/>
    <n v="1183"/>
    <n v="1"/>
    <n v="330"/>
    <x v="1"/>
    <s v="0344 1612"/>
    <n v="42"/>
    <s v="M"/>
    <s v="W"/>
    <n v="101"/>
    <s v="STREET"/>
    <m/>
    <m/>
    <s v="IC"/>
    <s v="Invest Cont"/>
    <n v="330"/>
    <m/>
    <m/>
    <m/>
    <s v="1600 N  ALVARADO                     ST"/>
    <m/>
    <n v="34.083399999999997"/>
    <n v="-118.2599"/>
  </r>
  <r>
    <n v="200320615"/>
    <d v="2020-11-18T00:00:00"/>
    <x v="69"/>
    <n v="2300"/>
    <n v="3"/>
    <x v="2"/>
    <n v="327"/>
    <n v="1"/>
    <n v="480"/>
    <x v="2"/>
    <s v="0344 1822"/>
    <n v="22"/>
    <s v="M"/>
    <s v="W"/>
    <n v="121"/>
    <s v="YARD (RESIDENTIAL/BUSINESS)"/>
    <m/>
    <m/>
    <s v="IC"/>
    <s v="Invest Cont"/>
    <n v="480"/>
    <m/>
    <m/>
    <m/>
    <s v="2600    ORCHARD                      AV"/>
    <m/>
    <n v="34.030299999999997"/>
    <n v="-118.28740000000001"/>
  </r>
  <r>
    <n v="200200724"/>
    <d v="2020-06-05T00:00:00"/>
    <x v="70"/>
    <n v="1850"/>
    <n v="2"/>
    <x v="5"/>
    <n v="202"/>
    <n v="2"/>
    <n v="624"/>
    <x v="15"/>
    <s v="0913 0554 0508 0602 2001"/>
    <n v="39"/>
    <s v="M"/>
    <s v="H"/>
    <n v="502"/>
    <s v="MULTI-UNIT DWELLING (APARTMENT, DUPLEX, ETC)"/>
    <n v="400"/>
    <s v="STRONG-ARM (HANDS, FIST, FEET OR BODILY FORCE)"/>
    <s v="AA"/>
    <s v="Adult Arrest"/>
    <n v="624"/>
    <m/>
    <m/>
    <m/>
    <s v="4300    NORMAL                       AV"/>
    <m/>
    <n v="34.088799999999999"/>
    <n v="-118.2881"/>
  </r>
  <r>
    <n v="201007153"/>
    <d v="2020-03-12T00:00:00"/>
    <x v="71"/>
    <n v="640"/>
    <n v="10"/>
    <x v="11"/>
    <n v="1001"/>
    <n v="2"/>
    <n v="888"/>
    <x v="24"/>
    <s v="1822 2004"/>
    <n v="45"/>
    <s v="F"/>
    <s v="H"/>
    <n v="501"/>
    <s v="SINGLE FAMILY DWELLING"/>
    <m/>
    <m/>
    <s v="AA"/>
    <s v="Adult Arrest"/>
    <n v="888"/>
    <m/>
    <m/>
    <m/>
    <s v="19500    INGOMAR                      ST"/>
    <m/>
    <n v="34.212000000000003"/>
    <n v="-118.5579"/>
  </r>
  <r>
    <n v="201308239"/>
    <d v="2020-03-16T00:00:00"/>
    <x v="72"/>
    <n v="2300"/>
    <n v="13"/>
    <x v="6"/>
    <n v="1333"/>
    <n v="2"/>
    <n v="745"/>
    <x v="9"/>
    <s v="1202 0329"/>
    <n v="62"/>
    <s v="M"/>
    <s v="W"/>
    <n v="510"/>
    <s v="NURSING/CONVALESCENT/RETIREMENT HOME"/>
    <m/>
    <m/>
    <s v="IC"/>
    <s v="Invest Cont"/>
    <n v="745"/>
    <m/>
    <m/>
    <m/>
    <s v="1000 E  28TH                         ST"/>
    <m/>
    <n v="34.017499999999998"/>
    <n v="-118.2574"/>
  </r>
  <r>
    <n v="200506936"/>
    <d v="2020-03-09T00:00:00"/>
    <x v="73"/>
    <n v="1830"/>
    <n v="5"/>
    <x v="10"/>
    <n v="506"/>
    <n v="1"/>
    <n v="510"/>
    <x v="0"/>
    <m/>
    <n v="0"/>
    <m/>
    <m/>
    <n v="101"/>
    <s v="STREET"/>
    <m/>
    <m/>
    <s v="IC"/>
    <s v="Invest Cont"/>
    <n v="510"/>
    <m/>
    <m/>
    <m/>
    <s v="WESTERN                      AV"/>
    <s v="221ST                        ST"/>
    <n v="33.826799999999999"/>
    <n v="-118.309"/>
  </r>
  <r>
    <n v="201217850"/>
    <d v="2020-08-04T00:00:00"/>
    <x v="74"/>
    <n v="1000"/>
    <n v="12"/>
    <x v="8"/>
    <n v="1249"/>
    <n v="2"/>
    <n v="626"/>
    <x v="10"/>
    <s v="0400 0416 2000 1814 0913"/>
    <n v="31"/>
    <s v="F"/>
    <s v="H"/>
    <n v="501"/>
    <s v="SINGLE FAMILY DWELLING"/>
    <n v="400"/>
    <s v="STRONG-ARM (HANDS, FIST, FEET OR BODILY FORCE)"/>
    <s v="AO"/>
    <s v="Adult Other"/>
    <n v="626"/>
    <m/>
    <m/>
    <m/>
    <s v="6700 S  FIGUEROA                     ST"/>
    <m/>
    <n v="33.9786"/>
    <n v="-118.28270000000001"/>
  </r>
  <r>
    <n v="200310566"/>
    <d v="2020-04-25T00:00:00"/>
    <x v="75"/>
    <n v="950"/>
    <n v="3"/>
    <x v="2"/>
    <n v="356"/>
    <n v="1"/>
    <n v="440"/>
    <x v="20"/>
    <s v="0377 0344 1822"/>
    <n v="37"/>
    <s v="M"/>
    <s v="B"/>
    <n v="402"/>
    <s v="MARKET"/>
    <m/>
    <m/>
    <s v="IC"/>
    <s v="Invest Cont"/>
    <n v="440"/>
    <m/>
    <m/>
    <m/>
    <s v="1700 W  JEFFERSON                    BL"/>
    <m/>
    <n v="34.025599999999997"/>
    <n v="-118.3061"/>
  </r>
  <r>
    <n v="201222029"/>
    <d v="2020-10-04T00:00:00"/>
    <x v="76"/>
    <n v="1800"/>
    <n v="12"/>
    <x v="8"/>
    <n v="1268"/>
    <n v="2"/>
    <n v="626"/>
    <x v="10"/>
    <s v="0913 0400 0416 1813 2000 2002"/>
    <n v="32"/>
    <s v="F"/>
    <s v="H"/>
    <n v="101"/>
    <s v="STREET"/>
    <n v="400"/>
    <s v="STRONG-ARM (HANDS, FIST, FEET OR BODILY FORCE)"/>
    <s v="IC"/>
    <s v="Invest Cont"/>
    <n v="626"/>
    <m/>
    <m/>
    <m/>
    <s v="100 E  84TH                         PL"/>
    <m/>
    <n v="33.9619"/>
    <n v="-118.2717"/>
  </r>
  <r>
    <n v="201211083"/>
    <d v="2020-04-17T00:00:00"/>
    <x v="77"/>
    <n v="1700"/>
    <n v="12"/>
    <x v="8"/>
    <n v="1209"/>
    <n v="1"/>
    <n v="510"/>
    <x v="0"/>
    <m/>
    <n v="0"/>
    <m/>
    <m/>
    <n v="101"/>
    <s v="STREET"/>
    <m/>
    <m/>
    <s v="IC"/>
    <s v="Invest Cont"/>
    <n v="510"/>
    <m/>
    <m/>
    <m/>
    <s v="FLOWER                       ST"/>
    <s v="49TH                         ST"/>
    <n v="33.9983"/>
    <n v="-118.2813"/>
  </r>
  <r>
    <n v="201209876"/>
    <d v="2020-03-27T00:00:00"/>
    <x v="7"/>
    <n v="1650"/>
    <n v="12"/>
    <x v="8"/>
    <n v="1263"/>
    <n v="1"/>
    <n v="210"/>
    <x v="11"/>
    <m/>
    <n v="0"/>
    <s v="M"/>
    <s v="W"/>
    <n v="101"/>
    <s v="STREET"/>
    <n v="109"/>
    <s v="SEMI-AUTOMATIC PISTOL"/>
    <s v="IC"/>
    <s v="Invest Cont"/>
    <n v="210"/>
    <m/>
    <m/>
    <m/>
    <s v="2000 W  80TH                         ST"/>
    <m/>
    <n v="33.9664"/>
    <n v="-118.3134"/>
  </r>
  <r>
    <n v="201009044"/>
    <d v="2020-05-15T00:00:00"/>
    <x v="78"/>
    <n v="1315"/>
    <n v="10"/>
    <x v="11"/>
    <n v="1049"/>
    <n v="1"/>
    <n v="331"/>
    <x v="23"/>
    <s v="0344 1822 1606"/>
    <n v="0"/>
    <s v="M"/>
    <s v="W"/>
    <n v="104"/>
    <s v="DRIVEWAY"/>
    <m/>
    <m/>
    <s v="IC"/>
    <s v="Invest Cont"/>
    <n v="331"/>
    <m/>
    <m/>
    <m/>
    <s v="16800    BURBANK                      BL"/>
    <m/>
    <n v="34.171799999999998"/>
    <n v="-118.49930000000001"/>
  </r>
  <r>
    <n v="201110399"/>
    <d v="2020-06-13T00:00:00"/>
    <x v="79"/>
    <n v="1700"/>
    <n v="11"/>
    <x v="7"/>
    <n v="1145"/>
    <n v="1"/>
    <n v="330"/>
    <x v="1"/>
    <n v="385"/>
    <n v="34"/>
    <s v="F"/>
    <s v="O"/>
    <n v="101"/>
    <s v="STREET"/>
    <m/>
    <m/>
    <s v="IC"/>
    <s v="Invest Cont"/>
    <n v="330"/>
    <m/>
    <m/>
    <m/>
    <s v="2400 N  ALVARADO                     ST"/>
    <m/>
    <n v="34.097000000000001"/>
    <n v="-118.2518"/>
  </r>
  <r>
    <n v="201307829"/>
    <d v="2020-03-09T00:00:00"/>
    <x v="72"/>
    <n v="1600"/>
    <n v="13"/>
    <x v="6"/>
    <n v="1309"/>
    <n v="1"/>
    <n v="510"/>
    <x v="0"/>
    <m/>
    <n v="0"/>
    <m/>
    <m/>
    <n v="104"/>
    <s v="DRIVEWAY"/>
    <m/>
    <m/>
    <s v="IC"/>
    <s v="Invest Cont"/>
    <n v="510"/>
    <m/>
    <m/>
    <m/>
    <s v="900    MATEO                        ST"/>
    <m/>
    <n v="34.032600000000002"/>
    <n v="-118.23220000000001"/>
  </r>
  <r>
    <n v="200311518"/>
    <d v="2020-05-18T00:00:00"/>
    <x v="80"/>
    <n v="1900"/>
    <n v="3"/>
    <x v="2"/>
    <n v="373"/>
    <n v="1"/>
    <n v="520"/>
    <x v="25"/>
    <s v="1300 0329 1612 1202"/>
    <n v="65"/>
    <s v="M"/>
    <s v="B"/>
    <n v="101"/>
    <s v="STREET"/>
    <m/>
    <m/>
    <s v="IC"/>
    <s v="Invest Cont"/>
    <n v="520"/>
    <m/>
    <m/>
    <m/>
    <s v="3900    HUBERT                       AV"/>
    <m/>
    <n v="34.014200000000002"/>
    <n v="-118.32810000000001"/>
  </r>
  <r>
    <n v="200304274"/>
    <d v="2020-01-05T00:00:00"/>
    <x v="81"/>
    <n v="2030"/>
    <n v="3"/>
    <x v="2"/>
    <n v="377"/>
    <n v="2"/>
    <n v="740"/>
    <x v="21"/>
    <s v="0329 0311 1202"/>
    <n v="60"/>
    <s v="F"/>
    <s v="B"/>
    <n v="122"/>
    <s v="VEHICLE, PASSENGER/TRUCK"/>
    <m/>
    <m/>
    <s v="IC"/>
    <s v="Invest Cont"/>
    <n v="740"/>
    <m/>
    <m/>
    <m/>
    <s v="1200    BROWNING                     BL"/>
    <m/>
    <n v="34.012099999999997"/>
    <n v="-118.2968"/>
  </r>
  <r>
    <n v="200119934"/>
    <d v="2020-10-24T00:00:00"/>
    <x v="82"/>
    <n v="645"/>
    <n v="1"/>
    <x v="1"/>
    <n v="128"/>
    <n v="2"/>
    <n v="354"/>
    <x v="14"/>
    <n v="377"/>
    <n v="49"/>
    <s v="M"/>
    <s v="H"/>
    <n v="502"/>
    <s v="MULTI-UNIT DWELLING (APARTMENT, DUPLEX, ETC)"/>
    <m/>
    <m/>
    <s v="IC"/>
    <s v="Invest Cont"/>
    <n v="354"/>
    <m/>
    <m/>
    <m/>
    <s v="200 E  1ST                          ST"/>
    <m/>
    <n v="34.051200000000001"/>
    <n v="-118.2419"/>
  </r>
  <r>
    <n v="200814436"/>
    <d v="2020-09-23T00:00:00"/>
    <x v="83"/>
    <n v="1100"/>
    <n v="8"/>
    <x v="12"/>
    <n v="885"/>
    <n v="1"/>
    <n v="510"/>
    <x v="0"/>
    <m/>
    <n v="0"/>
    <m/>
    <m/>
    <n v="101"/>
    <s v="STREET"/>
    <m/>
    <m/>
    <s v="IC"/>
    <s v="Invest Cont"/>
    <n v="510"/>
    <m/>
    <m/>
    <m/>
    <s v="10200    CRESTA                       DR"/>
    <m/>
    <n v="34.041699999999999"/>
    <n v="-118.4041"/>
  </r>
  <r>
    <n v="200316872"/>
    <d v="2020-09-04T00:00:00"/>
    <x v="84"/>
    <n v="900"/>
    <n v="3"/>
    <x v="2"/>
    <n v="392"/>
    <n v="1"/>
    <n v="330"/>
    <x v="1"/>
    <s v="1822 1601 0344 0386 1300"/>
    <n v="38"/>
    <s v="M"/>
    <s v="B"/>
    <n v="707"/>
    <s v="GARAGE/CARPORT"/>
    <m/>
    <m/>
    <s v="IC"/>
    <s v="Invest Cont"/>
    <n v="330"/>
    <m/>
    <m/>
    <m/>
    <s v="5100    CRENSHAW                     BL"/>
    <m/>
    <n v="33.996699999999997"/>
    <n v="-118.3306"/>
  </r>
  <r>
    <n v="200911119"/>
    <d v="2020-06-16T00:00:00"/>
    <x v="85"/>
    <n v="2300"/>
    <n v="9"/>
    <x v="3"/>
    <n v="906"/>
    <n v="1"/>
    <n v="330"/>
    <x v="1"/>
    <n v="344"/>
    <n v="37"/>
    <s v="M"/>
    <s v="O"/>
    <n v="101"/>
    <s v="STREET"/>
    <m/>
    <m/>
    <s v="IC"/>
    <s v="Invest Cont"/>
    <n v="330"/>
    <m/>
    <m/>
    <m/>
    <s v="14200    LEADWELL                     ST"/>
    <m/>
    <n v="34.204099999999997"/>
    <n v="-118.4425"/>
  </r>
  <r>
    <n v="201212066"/>
    <d v="2020-05-03T00:00:00"/>
    <x v="86"/>
    <n v="1235"/>
    <n v="12"/>
    <x v="8"/>
    <n v="1252"/>
    <n v="2"/>
    <n v="437"/>
    <x v="26"/>
    <n v="1309"/>
    <n v="0"/>
    <s v="X"/>
    <s v="X"/>
    <n v="101"/>
    <s v="STREET"/>
    <n v="400"/>
    <s v="STRONG-ARM (HANDS, FIST, FEET OR BODILY FORCE)"/>
    <s v="AA"/>
    <s v="Adult Arrest"/>
    <n v="437"/>
    <m/>
    <m/>
    <m/>
    <s v="FLORENCE                     AV"/>
    <s v="VAN NESS                     AV"/>
    <n v="33.974600000000002"/>
    <n v="-118.3177"/>
  </r>
  <r>
    <n v="200410047"/>
    <d v="2020-06-22T00:00:00"/>
    <x v="87"/>
    <n v="1"/>
    <n v="4"/>
    <x v="4"/>
    <n v="429"/>
    <n v="1"/>
    <n v="510"/>
    <x v="0"/>
    <m/>
    <n v="0"/>
    <m/>
    <m/>
    <n v="101"/>
    <s v="STREET"/>
    <m/>
    <m/>
    <s v="IC"/>
    <s v="Invest Cont"/>
    <n v="510"/>
    <m/>
    <m/>
    <m/>
    <s v="5400    SHELLEY                      ST"/>
    <m/>
    <n v="34.091200000000001"/>
    <n v="-118.16240000000001"/>
  </r>
  <r>
    <n v="200312493"/>
    <d v="2020-06-10T00:00:00"/>
    <x v="88"/>
    <n v="1500"/>
    <n v="3"/>
    <x v="2"/>
    <n v="374"/>
    <n v="2"/>
    <n v="668"/>
    <x v="27"/>
    <m/>
    <n v="0"/>
    <m/>
    <m/>
    <n v="203"/>
    <s v="OTHER BUSINESS"/>
    <m/>
    <m/>
    <s v="IC"/>
    <s v="Invest Cont"/>
    <n v="668"/>
    <m/>
    <m/>
    <m/>
    <s v="3800    3RD                          AV"/>
    <m/>
    <n v="34.018300000000004"/>
    <n v="-118.32040000000001"/>
  </r>
  <r>
    <n v="200513373"/>
    <d v="2020-08-25T00:00:00"/>
    <x v="89"/>
    <n v="246"/>
    <n v="5"/>
    <x v="10"/>
    <n v="564"/>
    <n v="1"/>
    <n v="310"/>
    <x v="5"/>
    <s v="0344 0321"/>
    <n v="0"/>
    <s v="X"/>
    <s v="X"/>
    <n v="123"/>
    <s v="PARKING UNDERGROUND/BUILDING"/>
    <m/>
    <m/>
    <s v="IC"/>
    <s v="Invest Cont"/>
    <n v="310"/>
    <m/>
    <m/>
    <m/>
    <s v="200 W  6TH                          ST"/>
    <m/>
    <n v="33.738700000000001"/>
    <n v="-118.2814"/>
  </r>
  <r>
    <n v="201220752"/>
    <d v="2020-09-16T00:00:00"/>
    <x v="90"/>
    <n v="1230"/>
    <n v="12"/>
    <x v="8"/>
    <n v="1259"/>
    <n v="2"/>
    <n v="745"/>
    <x v="9"/>
    <s v="2004 1820 0913 0329 1202"/>
    <n v="62"/>
    <s v="M"/>
    <s v="B"/>
    <n v="502"/>
    <s v="MULTI-UNIT DWELLING (APARTMENT, DUPLEX, ETC)"/>
    <m/>
    <m/>
    <s v="IC"/>
    <s v="Invest Cont"/>
    <n v="745"/>
    <m/>
    <m/>
    <m/>
    <s v="700 E  73RD                         ST"/>
    <m/>
    <n v="33.9739"/>
    <n v="-118.26300000000001"/>
  </r>
  <r>
    <n v="200318436"/>
    <d v="2020-10-05T00:00:00"/>
    <x v="91"/>
    <n v="2250"/>
    <n v="3"/>
    <x v="2"/>
    <n v="361"/>
    <n v="2"/>
    <n v="624"/>
    <x v="15"/>
    <s v="0416 0446 0913 0361 0603"/>
    <n v="29"/>
    <s v="F"/>
    <s v="H"/>
    <n v="101"/>
    <s v="STREET"/>
    <n v="400"/>
    <s v="STRONG-ARM (HANDS, FIST, FEET OR BODILY FORCE)"/>
    <s v="AA"/>
    <s v="Adult Arrest"/>
    <n v="624"/>
    <m/>
    <m/>
    <m/>
    <s v="4800    COLISEUM                     ST"/>
    <m/>
    <n v="34.018300000000004"/>
    <n v="-118.35039999999999"/>
  </r>
  <r>
    <n v="200618244"/>
    <d v="2020-11-20T00:00:00"/>
    <x v="92"/>
    <n v="2030"/>
    <n v="6"/>
    <x v="9"/>
    <n v="643"/>
    <n v="1"/>
    <n v="510"/>
    <x v="0"/>
    <m/>
    <n v="0"/>
    <m/>
    <m/>
    <n v="101"/>
    <s v="STREET"/>
    <m/>
    <m/>
    <s v="IC"/>
    <s v="Invest Cont"/>
    <n v="510"/>
    <m/>
    <m/>
    <m/>
    <s v="1600 N  LA BREA                      AV"/>
    <m/>
    <n v="34.100700000000003"/>
    <n v="-118.3494"/>
  </r>
  <r>
    <n v="200214497"/>
    <d v="2020-09-01T00:00:00"/>
    <x v="93"/>
    <n v="1340"/>
    <n v="2"/>
    <x v="5"/>
    <n v="248"/>
    <n v="2"/>
    <n v="668"/>
    <x v="27"/>
    <s v="0913 1817 0104 0344"/>
    <n v="0"/>
    <s v="X"/>
    <s v="X"/>
    <n v="108"/>
    <s v="PARKING LOT"/>
    <m/>
    <m/>
    <s v="IC"/>
    <s v="Invest Cont"/>
    <n v="668"/>
    <m/>
    <m/>
    <m/>
    <s v="1300 W  6TH                          ST"/>
    <m/>
    <n v="34.057899999999997"/>
    <n v="-118.2649"/>
  </r>
  <r>
    <n v="200805831"/>
    <d v="2020-02-10T00:00:00"/>
    <x v="94"/>
    <n v="5"/>
    <n v="8"/>
    <x v="12"/>
    <n v="831"/>
    <n v="2"/>
    <n v="354"/>
    <x v="14"/>
    <s v="0100 0930 1822"/>
    <n v="57"/>
    <s v="F"/>
    <s v="W"/>
    <n v="501"/>
    <s v="SINGLE FAMILY DWELLING"/>
    <m/>
    <m/>
    <s v="IC"/>
    <s v="Invest Cont"/>
    <n v="354"/>
    <m/>
    <m/>
    <m/>
    <s v="500 S  BURLINGAME                   AV"/>
    <m/>
    <n v="34.049399999999999"/>
    <n v="-118.4866"/>
  </r>
  <r>
    <n v="200616504"/>
    <d v="2020-10-10T00:00:00"/>
    <x v="95"/>
    <n v="2345"/>
    <n v="6"/>
    <x v="9"/>
    <n v="647"/>
    <n v="1"/>
    <n v="210"/>
    <x v="11"/>
    <s v="0344 0334 1100 1315 0430 1407 2004"/>
    <n v="29"/>
    <s v="F"/>
    <s v="B"/>
    <n v="707"/>
    <s v="GARAGE/CARPORT"/>
    <n v="109"/>
    <s v="SEMI-AUTOMATIC PISTOL"/>
    <s v="IC"/>
    <s v="Invest Cont"/>
    <n v="210"/>
    <n v="998"/>
    <m/>
    <m/>
    <s v="5800 W  SUNSET                       BL"/>
    <m/>
    <n v="34.099800000000002"/>
    <n v="-118.3211"/>
  </r>
  <r>
    <n v="201309446"/>
    <d v="2020-04-15T00:00:00"/>
    <x v="96"/>
    <n v="1730"/>
    <n v="13"/>
    <x v="6"/>
    <n v="1324"/>
    <n v="1"/>
    <n v="410"/>
    <x v="28"/>
    <s v="2004 0329 1402"/>
    <n v="30"/>
    <s v="M"/>
    <s v="H"/>
    <n v="101"/>
    <s v="STREET"/>
    <m/>
    <m/>
    <s v="AA"/>
    <s v="Adult Arrest"/>
    <n v="410"/>
    <n v="998"/>
    <m/>
    <m/>
    <s v="CENTRAL                      AV"/>
    <s v="20TH                         ST"/>
    <n v="34.023299999999999"/>
    <n v="-118.2516"/>
  </r>
  <r>
    <n v="200717189"/>
    <d v="2020-12-16T00:00:00"/>
    <x v="97"/>
    <n v="1500"/>
    <n v="7"/>
    <x v="0"/>
    <n v="765"/>
    <n v="1"/>
    <n v="330"/>
    <x v="1"/>
    <s v="1822 1300 0344 2019"/>
    <n v="43"/>
    <s v="F"/>
    <s v="B"/>
    <n v="102"/>
    <s v="SIDEWALK"/>
    <m/>
    <m/>
    <s v="IC"/>
    <s v="Invest Cont"/>
    <n v="330"/>
    <m/>
    <m/>
    <m/>
    <s v="PICO                         BL"/>
    <s v="COCHRAN"/>
    <n v="34.049599999999998"/>
    <n v="-118.3425"/>
  </r>
  <r>
    <n v="200817626"/>
    <d v="2020-12-17T00:00:00"/>
    <x v="98"/>
    <n v="1600"/>
    <n v="8"/>
    <x v="12"/>
    <n v="855"/>
    <n v="1"/>
    <n v="510"/>
    <x v="0"/>
    <m/>
    <n v="0"/>
    <m/>
    <m/>
    <n v="101"/>
    <s v="STREET"/>
    <m/>
    <m/>
    <s v="IC"/>
    <s v="Invest Cont"/>
    <n v="510"/>
    <m/>
    <m/>
    <m/>
    <s v="1600 S  BENTLEY                      AV"/>
    <m/>
    <n v="34.048400000000001"/>
    <n v="-118.44370000000001"/>
  </r>
  <r>
    <n v="201110326"/>
    <d v="2020-06-12T00:00:00"/>
    <x v="79"/>
    <n v="2000"/>
    <n v="11"/>
    <x v="7"/>
    <n v="1138"/>
    <n v="1"/>
    <n v="510"/>
    <x v="0"/>
    <m/>
    <n v="0"/>
    <m/>
    <m/>
    <n v="101"/>
    <s v="STREET"/>
    <m/>
    <m/>
    <s v="IC"/>
    <s v="Invest Cont"/>
    <n v="510"/>
    <m/>
    <m/>
    <m/>
    <s v="6200    MT ANGELUS                   DR"/>
    <m/>
    <n v="34.114800000000002"/>
    <n v="-118.18689999999999"/>
  </r>
  <r>
    <n v="201106089"/>
    <d v="2020-02-16T00:00:00"/>
    <x v="58"/>
    <n v="915"/>
    <n v="11"/>
    <x v="7"/>
    <n v="1107"/>
    <n v="2"/>
    <n v="624"/>
    <x v="15"/>
    <s v="0555 0400 0416 0419 0913"/>
    <n v="24"/>
    <s v="F"/>
    <s v="H"/>
    <n v="501"/>
    <s v="SINGLE FAMILY DWELLING"/>
    <n v="400"/>
    <s v="STRONG-ARM (HANDS, FIST, FEET OR BODILY FORCE)"/>
    <s v="AA"/>
    <s v="Adult Arrest"/>
    <n v="624"/>
    <m/>
    <m/>
    <m/>
    <s v="6000    CRESTWOOD                    WY"/>
    <m/>
    <n v="34.130699999999997"/>
    <n v="-118.19070000000001"/>
  </r>
  <r>
    <n v="200106948"/>
    <d v="2020-02-11T00:00:00"/>
    <x v="99"/>
    <n v="1915"/>
    <n v="1"/>
    <x v="1"/>
    <n v="154"/>
    <n v="2"/>
    <n v="626"/>
    <x v="10"/>
    <s v="2000 0444 0913"/>
    <n v="34"/>
    <s v="M"/>
    <s v="O"/>
    <n v="502"/>
    <s v="MULTI-UNIT DWELLING (APARTMENT, DUPLEX, ETC)"/>
    <n v="400"/>
    <s v="STRONG-ARM (HANDS, FIST, FEET OR BODILY FORCE)"/>
    <s v="IC"/>
    <s v="Invest Cont"/>
    <n v="626"/>
    <m/>
    <m/>
    <m/>
    <s v="100 E  6TH                          ST"/>
    <m/>
    <n v="34.045999999999999"/>
    <n v="-118.24930000000001"/>
  </r>
  <r>
    <n v="200806568"/>
    <d v="2020-02-27T00:00:00"/>
    <x v="100"/>
    <n v="1200"/>
    <n v="8"/>
    <x v="12"/>
    <n v="852"/>
    <n v="1"/>
    <n v="480"/>
    <x v="2"/>
    <s v="0344 0346 1822"/>
    <n v="35"/>
    <s v="M"/>
    <s v="W"/>
    <n v="707"/>
    <s v="GARAGE/CARPORT"/>
    <m/>
    <m/>
    <s v="IC"/>
    <s v="Invest Cont"/>
    <n v="480"/>
    <m/>
    <m/>
    <m/>
    <s v="1500    BARRY                        AV"/>
    <m/>
    <n v="34.045000000000002"/>
    <n v="-118.45569999999999"/>
  </r>
  <r>
    <n v="200212443"/>
    <d v="2020-07-11T00:00:00"/>
    <x v="101"/>
    <n v="900"/>
    <n v="2"/>
    <x v="5"/>
    <n v="218"/>
    <n v="1"/>
    <n v="510"/>
    <x v="0"/>
    <m/>
    <n v="0"/>
    <m/>
    <m/>
    <n v="101"/>
    <s v="STREET"/>
    <m/>
    <m/>
    <s v="IC"/>
    <s v="Invest Cont"/>
    <n v="510"/>
    <m/>
    <m/>
    <m/>
    <s v="BELLEVUE                     AV"/>
    <s v="ECHO PARK                    AV"/>
    <n v="34.069800000000001"/>
    <n v="-118.2595"/>
  </r>
  <r>
    <n v="201216960"/>
    <d v="2020-07-21T00:00:00"/>
    <x v="102"/>
    <n v="1820"/>
    <n v="12"/>
    <x v="8"/>
    <n v="1203"/>
    <n v="1"/>
    <n v="230"/>
    <x v="13"/>
    <s v="0400 0408 0913 0429"/>
    <n v="61"/>
    <s v="M"/>
    <s v="H"/>
    <n v="501"/>
    <s v="SINGLE FAMILY DWELLING"/>
    <n v="400"/>
    <s v="STRONG-ARM (HANDS, FIST, FEET OR BODILY FORCE)"/>
    <s v="AA"/>
    <s v="Adult Arrest"/>
    <n v="230"/>
    <m/>
    <m/>
    <m/>
    <s v="1700 W  48TH                         ST"/>
    <m/>
    <n v="34.000100000000003"/>
    <n v="-118.3096"/>
  </r>
  <r>
    <n v="200914159"/>
    <d v="2020-08-30T00:00:00"/>
    <x v="103"/>
    <n v="1420"/>
    <n v="9"/>
    <x v="3"/>
    <n v="906"/>
    <n v="2"/>
    <n v="626"/>
    <x v="10"/>
    <s v="2000 1814 0400"/>
    <n v="23"/>
    <s v="M"/>
    <s v="B"/>
    <n v="501"/>
    <s v="SINGLE FAMILY DWELLING"/>
    <n v="400"/>
    <s v="STRONG-ARM (HANDS, FIST, FEET OR BODILY FORCE)"/>
    <s v="AO"/>
    <s v="Adult Other"/>
    <n v="626"/>
    <m/>
    <m/>
    <m/>
    <s v="7200    KATHERINE                    AV"/>
    <m/>
    <n v="34.2012"/>
    <n v="-118.4432"/>
  </r>
  <r>
    <n v="201104052"/>
    <d v="2020-01-01T00:00:00"/>
    <x v="31"/>
    <n v="2030"/>
    <n v="11"/>
    <x v="7"/>
    <n v="1105"/>
    <n v="2"/>
    <n v="740"/>
    <x v="21"/>
    <s v="2004 1402 1020 1307 0329"/>
    <n v="0"/>
    <s v="X"/>
    <s v="X"/>
    <n v="502"/>
    <s v="MULTI-UNIT DWELLING (APARTMENT, DUPLEX, ETC)"/>
    <m/>
    <m/>
    <s v="AA"/>
    <s v="Adult Arrest"/>
    <n v="740"/>
    <n v="998"/>
    <m/>
    <m/>
    <s v="2400    COLORADO                     BL"/>
    <m/>
    <n v="34.144199999999998"/>
    <n v="-118.218"/>
  </r>
  <r>
    <n v="201007391"/>
    <d v="2020-03-19T00:00:00"/>
    <x v="104"/>
    <n v="1800"/>
    <n v="10"/>
    <x v="11"/>
    <n v="1063"/>
    <n v="1"/>
    <n v="310"/>
    <x v="5"/>
    <s v="1822 1609 0321 1420"/>
    <n v="0"/>
    <s v="M"/>
    <s v="W"/>
    <n v="220"/>
    <s v="NAIL SALON"/>
    <m/>
    <m/>
    <s v="IC"/>
    <s v="Invest Cont"/>
    <n v="310"/>
    <m/>
    <m/>
    <m/>
    <s v="19000    VENTURA                      BL"/>
    <m/>
    <n v="34.172499999999999"/>
    <n v="-118.5475"/>
  </r>
  <r>
    <n v="200906435"/>
    <d v="2020-02-24T00:00:00"/>
    <x v="105"/>
    <n v="1800"/>
    <n v="9"/>
    <x v="3"/>
    <n v="914"/>
    <n v="2"/>
    <n v="956"/>
    <x v="29"/>
    <n v="1912"/>
    <n v="34"/>
    <s v="F"/>
    <s v="W"/>
    <n v="502"/>
    <s v="MULTI-UNIT DWELLING (APARTMENT, DUPLEX, ETC)"/>
    <m/>
    <m/>
    <s v="IC"/>
    <s v="Invest Cont"/>
    <n v="956"/>
    <m/>
    <m/>
    <m/>
    <s v="14900    SHERMAN                      WY"/>
    <m/>
    <n v="34.2012"/>
    <n v="-118.45740000000001"/>
  </r>
  <r>
    <n v="201114637"/>
    <d v="2020-10-14T00:00:00"/>
    <x v="106"/>
    <n v="2200"/>
    <n v="11"/>
    <x v="7"/>
    <n v="1184"/>
    <n v="1"/>
    <n v="510"/>
    <x v="0"/>
    <m/>
    <n v="0"/>
    <m/>
    <m/>
    <n v="101"/>
    <s v="STREET"/>
    <m/>
    <m/>
    <s v="IC"/>
    <s v="Invest Cont"/>
    <n v="510"/>
    <m/>
    <m/>
    <m/>
    <s v="1600    ECHO PARK                    AV"/>
    <m/>
    <n v="34.081499999999998"/>
    <n v="-118.2546"/>
  </r>
  <r>
    <n v="200414361"/>
    <d v="2020-10-28T00:00:00"/>
    <x v="107"/>
    <n v="1200"/>
    <n v="4"/>
    <x v="4"/>
    <n v="487"/>
    <n v="2"/>
    <n v="354"/>
    <x v="14"/>
    <n v="100"/>
    <n v="49"/>
    <s v="M"/>
    <s v="W"/>
    <n v="501"/>
    <s v="SINGLE FAMILY DWELLING"/>
    <m/>
    <m/>
    <s v="IC"/>
    <s v="Invest Cont"/>
    <n v="354"/>
    <m/>
    <m/>
    <m/>
    <s v="1100 S  FICKETT                      ST"/>
    <m/>
    <n v="34.027299999999997"/>
    <n v="-118.2176"/>
  </r>
  <r>
    <n v="200911049"/>
    <d v="2020-06-15T00:00:00"/>
    <x v="108"/>
    <n v="1025"/>
    <n v="9"/>
    <x v="3"/>
    <n v="963"/>
    <n v="1"/>
    <n v="440"/>
    <x v="20"/>
    <s v="0394 0344"/>
    <n v="35"/>
    <s v="F"/>
    <s v="W"/>
    <n v="119"/>
    <s v="PORCH, RESIDENTIAL"/>
    <m/>
    <m/>
    <s v="IC"/>
    <s v="Invest Cont"/>
    <n v="440"/>
    <m/>
    <m/>
    <m/>
    <s v="KESTER                       AV"/>
    <s v="MAGNOLIA                     BL"/>
    <n v="34.164900000000003"/>
    <n v="-118.45740000000001"/>
  </r>
  <r>
    <n v="200312753"/>
    <d v="2020-06-16T00:00:00"/>
    <x v="33"/>
    <n v="720"/>
    <n v="3"/>
    <x v="2"/>
    <n v="353"/>
    <n v="1"/>
    <n v="442"/>
    <x v="16"/>
    <s v="0325 1309 0342 2021 0104"/>
    <n v="19"/>
    <s v="X"/>
    <s v="X"/>
    <n v="403"/>
    <s v="DRUG STORE"/>
    <m/>
    <m/>
    <s v="IC"/>
    <s v="Invest Cont"/>
    <n v="442"/>
    <m/>
    <m/>
    <m/>
    <s v="3700    CRENSHAW                     BL"/>
    <m/>
    <n v="34.019100000000002"/>
    <n v="-118.3351"/>
  </r>
  <r>
    <n v="200517895"/>
    <d v="2020-12-16T00:00:00"/>
    <x v="98"/>
    <n v="2125"/>
    <n v="5"/>
    <x v="10"/>
    <n v="526"/>
    <n v="2"/>
    <n v="930"/>
    <x v="30"/>
    <s v="0432 0443 0913"/>
    <n v="40"/>
    <s v="M"/>
    <s v="H"/>
    <n v="502"/>
    <s v="MULTI-UNIT DWELLING (APARTMENT, DUPLEX, ETC)"/>
    <n v="511"/>
    <s v="VERBAL THREAT"/>
    <s v="AO"/>
    <s v="Adult Other"/>
    <n v="930"/>
    <m/>
    <m/>
    <m/>
    <s v="900 N  FRIES                        AV"/>
    <m/>
    <n v="33.781500000000001"/>
    <n v="-118.265"/>
  </r>
  <r>
    <n v="200321494"/>
    <d v="2020-12-08T00:00:00"/>
    <x v="53"/>
    <n v="1700"/>
    <n v="3"/>
    <x v="2"/>
    <n v="315"/>
    <n v="1"/>
    <n v="330"/>
    <x v="1"/>
    <s v="1609 0344 1822"/>
    <n v="67"/>
    <s v="M"/>
    <s v="B"/>
    <n v="501"/>
    <s v="SINGLE FAMILY DWELLING"/>
    <m/>
    <m/>
    <s v="IC"/>
    <s v="Invest Cont"/>
    <n v="330"/>
    <m/>
    <m/>
    <m/>
    <s v="W  24TH                         ST"/>
    <s v="ARLINGTON                    AV"/>
    <n v="34.0349"/>
    <n v="-118.3177"/>
  </r>
  <r>
    <n v="201012706"/>
    <d v="2020-09-03T00:00:00"/>
    <x v="109"/>
    <n v="700"/>
    <n v="10"/>
    <x v="11"/>
    <n v="1008"/>
    <n v="2"/>
    <n v="845"/>
    <x v="31"/>
    <n v="1501"/>
    <n v="46"/>
    <s v="M"/>
    <s v="H"/>
    <n v="501"/>
    <s v="SINGLE FAMILY DWELLING"/>
    <m/>
    <m/>
    <s v="AA"/>
    <s v="Adult Arrest"/>
    <n v="845"/>
    <m/>
    <m/>
    <m/>
    <s v="8100 N  BALBOA                       PL"/>
    <m/>
    <n v="34.2179"/>
    <n v="-118.5014"/>
  </r>
  <r>
    <n v="201111473"/>
    <d v="2020-07-15T00:00:00"/>
    <x v="110"/>
    <n v="1134"/>
    <n v="11"/>
    <x v="7"/>
    <n v="1117"/>
    <n v="2"/>
    <n v="661"/>
    <x v="32"/>
    <s v="1904 1914 1822 1911"/>
    <n v="40"/>
    <s v="F"/>
    <s v="H"/>
    <n v="501"/>
    <s v="SINGLE FAMILY DWELLING"/>
    <m/>
    <m/>
    <s v="IC"/>
    <s v="Invest Cont"/>
    <n v="661"/>
    <m/>
    <m/>
    <m/>
    <s v="4600    ELLENWOOD                    DR"/>
    <m/>
    <n v="34.129300000000001"/>
    <n v="-118.21899999999999"/>
  </r>
  <r>
    <n v="200310910"/>
    <d v="2020-05-05T00:00:00"/>
    <x v="52"/>
    <n v="1130"/>
    <n v="3"/>
    <x v="2"/>
    <n v="395"/>
    <n v="2"/>
    <n v="624"/>
    <x v="15"/>
    <s v="0416 0444 0913"/>
    <n v="29"/>
    <s v="M"/>
    <s v="W"/>
    <n v="501"/>
    <s v="SINGLE FAMILY DWELLING"/>
    <n v="400"/>
    <s v="STRONG-ARM (HANDS, FIST, FEET OR BODILY FORCE)"/>
    <s v="AO"/>
    <s v="Adult Other"/>
    <n v="624"/>
    <m/>
    <m/>
    <m/>
    <s v="1800 W  MARTIN LUTHER KING JR        BL"/>
    <m/>
    <n v="34.010899999999999"/>
    <n v="-118.3113"/>
  </r>
  <r>
    <n v="200609150"/>
    <d v="2020-04-16T00:00:00"/>
    <x v="77"/>
    <n v="1900"/>
    <n v="6"/>
    <x v="9"/>
    <n v="648"/>
    <n v="1"/>
    <n v="420"/>
    <x v="33"/>
    <s v="0344 1822"/>
    <n v="26"/>
    <s v="F"/>
    <s v="O"/>
    <n v="104"/>
    <s v="DRIVEWAY"/>
    <m/>
    <m/>
    <s v="IC"/>
    <s v="Invest Cont"/>
    <n v="420"/>
    <m/>
    <m/>
    <m/>
    <s v="1500 N  SAINT ANDREWS                PL"/>
    <m/>
    <n v="34.098100000000002"/>
    <n v="-118.31140000000001"/>
  </r>
  <r>
    <n v="200118692"/>
    <d v="2020-09-30T00:00:00"/>
    <x v="111"/>
    <n v="410"/>
    <n v="1"/>
    <x v="1"/>
    <n v="185"/>
    <n v="1"/>
    <n v="210"/>
    <x v="11"/>
    <s v="0344 0334 1311 1302 1822 1218 0302 1309 2024 0916"/>
    <n v="29"/>
    <s v="M"/>
    <s v="H"/>
    <n v="101"/>
    <s v="STREET"/>
    <n v="109"/>
    <s v="SEMI-AUTOMATIC PISTOL"/>
    <s v="JA"/>
    <s v="Juv Arrest"/>
    <n v="210"/>
    <m/>
    <m/>
    <m/>
    <s v="BROADWAY"/>
    <s v="PICO"/>
    <n v="34.037700000000001"/>
    <n v="-118.2607"/>
  </r>
  <r>
    <n v="201212836"/>
    <d v="2020-05-15T00:00:00"/>
    <x v="112"/>
    <n v="540"/>
    <n v="12"/>
    <x v="8"/>
    <n v="1268"/>
    <n v="1"/>
    <n v="420"/>
    <x v="33"/>
    <s v="0344 1822 1309 0216"/>
    <n v="25"/>
    <s v="F"/>
    <s v="B"/>
    <n v="301"/>
    <s v="GAS STATION"/>
    <m/>
    <m/>
    <s v="IC"/>
    <s v="Invest Cont"/>
    <n v="420"/>
    <m/>
    <m/>
    <m/>
    <s v="200 E  MANCHESTER                   AV"/>
    <m/>
    <n v="33.963999999999999"/>
    <n v="-118.2739"/>
  </r>
  <r>
    <n v="200917497"/>
    <d v="2020-11-20T00:00:00"/>
    <x v="113"/>
    <n v="1130"/>
    <n v="9"/>
    <x v="3"/>
    <n v="966"/>
    <n v="2"/>
    <n v="624"/>
    <x v="15"/>
    <s v="0446 0416"/>
    <n v="33"/>
    <s v="F"/>
    <s v="W"/>
    <n v="220"/>
    <s v="NAIL SALON"/>
    <n v="500"/>
    <s v="UNKNOWN WEAPON/OTHER WEAPON"/>
    <s v="IC"/>
    <s v="Invest Cont"/>
    <n v="624"/>
    <m/>
    <m/>
    <m/>
    <s v="13300    RIVERSIDE                    DR"/>
    <m/>
    <n v="34.157600000000002"/>
    <n v="-118.42310000000001"/>
  </r>
  <r>
    <n v="201011914"/>
    <d v="2020-08-10T00:00:00"/>
    <x v="114"/>
    <n v="1005"/>
    <n v="10"/>
    <x v="11"/>
    <n v="1001"/>
    <n v="1"/>
    <n v="330"/>
    <x v="1"/>
    <s v="1822 0344 1300"/>
    <n v="0"/>
    <s v="M"/>
    <s v="W"/>
    <n v="101"/>
    <s v="STREET"/>
    <m/>
    <m/>
    <s v="IC"/>
    <s v="Invest Cont"/>
    <n v="330"/>
    <m/>
    <m/>
    <m/>
    <s v="7900    BOTHWELL                     RD"/>
    <m/>
    <n v="34.214100000000002"/>
    <n v="-118.5612"/>
  </r>
  <r>
    <n v="200613614"/>
    <d v="2020-08-06T00:00:00"/>
    <x v="115"/>
    <n v="2300"/>
    <n v="6"/>
    <x v="9"/>
    <n v="647"/>
    <n v="2"/>
    <n v="624"/>
    <x v="15"/>
    <s v="0416 0444"/>
    <n v="19"/>
    <s v="F"/>
    <s v="B"/>
    <n v="501"/>
    <s v="SINGLE FAMILY DWELLING"/>
    <n v="400"/>
    <s v="STRONG-ARM (HANDS, FIST, FEET OR BODILY FORCE)"/>
    <s v="IC"/>
    <s v="Invest Cont"/>
    <n v="624"/>
    <m/>
    <m/>
    <m/>
    <s v="1500    VINE                         ST"/>
    <m/>
    <n v="34.097999999999999"/>
    <n v="-118.3266"/>
  </r>
  <r>
    <n v="200307284"/>
    <d v="2020-02-24T00:00:00"/>
    <x v="105"/>
    <n v="1200"/>
    <n v="3"/>
    <x v="2"/>
    <n v="393"/>
    <n v="1"/>
    <n v="121"/>
    <x v="22"/>
    <s v="0522 0527 1814 2000 1415 1409 0913"/>
    <n v="46"/>
    <s v="F"/>
    <s v="H"/>
    <n v="502"/>
    <s v="MULTI-UNIT DWELLING (APARTMENT, DUPLEX, ETC)"/>
    <n v="400"/>
    <s v="STRONG-ARM (HANDS, FIST, FEET OR BODILY FORCE)"/>
    <s v="AO"/>
    <s v="Adult Other"/>
    <n v="121"/>
    <m/>
    <m/>
    <m/>
    <s v="4200    DEGNAN                       BL"/>
    <m/>
    <n v="34.008000000000003"/>
    <n v="-118.3314"/>
  </r>
  <r>
    <n v="200315866"/>
    <d v="2020-08-16T00:00:00"/>
    <x v="116"/>
    <n v="1310"/>
    <n v="3"/>
    <x v="2"/>
    <n v="362"/>
    <n v="2"/>
    <n v="745"/>
    <x v="9"/>
    <n v="329"/>
    <n v="30"/>
    <s v="M"/>
    <s v="B"/>
    <n v="502"/>
    <s v="MULTI-UNIT DWELLING (APARTMENT, DUPLEX, ETC)"/>
    <m/>
    <m/>
    <s v="IC"/>
    <s v="Invest Cont"/>
    <n v="745"/>
    <m/>
    <m/>
    <m/>
    <s v="4800 W  MARTIN LUTHER KING JR        BL"/>
    <m/>
    <n v="34.017000000000003"/>
    <n v="-118.3477"/>
  </r>
  <r>
    <n v="200516175"/>
    <d v="2020-11-04T00:00:00"/>
    <x v="2"/>
    <n v="1300"/>
    <n v="5"/>
    <x v="10"/>
    <n v="509"/>
    <n v="1"/>
    <n v="510"/>
    <x v="0"/>
    <m/>
    <n v="0"/>
    <m/>
    <m/>
    <n v="108"/>
    <s v="PARKING LOT"/>
    <m/>
    <m/>
    <s v="IC"/>
    <s v="Invest Cont"/>
    <n v="510"/>
    <m/>
    <m/>
    <m/>
    <s v="24900    FRAMPTON                     AV"/>
    <m/>
    <n v="33.798299999999998"/>
    <n v="-118.2992"/>
  </r>
  <r>
    <n v="200408306"/>
    <d v="2020-04-28T00:00:00"/>
    <x v="117"/>
    <n v="1650"/>
    <n v="4"/>
    <x v="4"/>
    <n v="488"/>
    <n v="2"/>
    <n v="624"/>
    <x v="15"/>
    <n v="446"/>
    <n v="43"/>
    <s v="F"/>
    <s v="H"/>
    <n v="102"/>
    <s v="SIDEWALK"/>
    <n v="400"/>
    <s v="STRONG-ARM (HANDS, FIST, FEET OR BODILY FORCE)"/>
    <s v="IC"/>
    <s v="Invest Cont"/>
    <n v="624"/>
    <m/>
    <m/>
    <m/>
    <s v="8TH                          ST"/>
    <s v="CONCORD"/>
    <n v="34.022599999999997"/>
    <n v="-118.20699999999999"/>
  </r>
  <r>
    <n v="200517231"/>
    <d v="2020-11-29T00:00:00"/>
    <x v="118"/>
    <n v="1900"/>
    <n v="5"/>
    <x v="10"/>
    <n v="506"/>
    <n v="2"/>
    <n v="624"/>
    <x v="15"/>
    <s v="1802 0913 0319 0416 1309"/>
    <n v="41"/>
    <s v="M"/>
    <s v="H"/>
    <n v="301"/>
    <s v="GAS STATION"/>
    <n v="400"/>
    <s v="STRONG-ARM (HANDS, FIST, FEET OR BODILY FORCE)"/>
    <s v="AO"/>
    <s v="Adult Other"/>
    <n v="624"/>
    <m/>
    <m/>
    <m/>
    <s v="CARSON"/>
    <s v="HARVARD"/>
    <n v="33.831499999999998"/>
    <n v="-118.3065"/>
  </r>
  <r>
    <n v="200205286"/>
    <d v="2020-01-27T00:00:00"/>
    <x v="119"/>
    <n v="2000"/>
    <n v="2"/>
    <x v="5"/>
    <n v="241"/>
    <n v="1"/>
    <n v="510"/>
    <x v="0"/>
    <m/>
    <n v="0"/>
    <m/>
    <m/>
    <n v="101"/>
    <s v="STREET"/>
    <m/>
    <m/>
    <s v="IC"/>
    <s v="Invest Cont"/>
    <n v="510"/>
    <m/>
    <m/>
    <m/>
    <s v="400 S  OCCIDENTAL                   BL"/>
    <m/>
    <n v="34.066499999999998"/>
    <n v="-118.28279999999999"/>
  </r>
  <r>
    <n v="201012938"/>
    <d v="2020-09-10T00:00:00"/>
    <x v="120"/>
    <n v="1800"/>
    <n v="10"/>
    <x v="11"/>
    <n v="1029"/>
    <n v="1"/>
    <n v="510"/>
    <x v="0"/>
    <m/>
    <n v="0"/>
    <m/>
    <m/>
    <n v="101"/>
    <s v="STREET"/>
    <m/>
    <m/>
    <s v="AO"/>
    <s v="Adult Other"/>
    <n v="510"/>
    <m/>
    <m/>
    <m/>
    <s v="7000    WOODLEY                      AV"/>
    <m/>
    <n v="34.197499999999998"/>
    <n v="-118.4837"/>
  </r>
  <r>
    <n v="200614026"/>
    <d v="2020-08-16T00:00:00"/>
    <x v="116"/>
    <n v="40"/>
    <n v="6"/>
    <x v="9"/>
    <n v="645"/>
    <n v="1"/>
    <n v="310"/>
    <x v="5"/>
    <s v="1822 0329 0321 1601 0344 0325"/>
    <n v="0"/>
    <s v="X"/>
    <s v="X"/>
    <n v="210"/>
    <s v="RESTAURANT/FAST FOOD"/>
    <m/>
    <m/>
    <s v="AA"/>
    <s v="Adult Arrest"/>
    <n v="310"/>
    <m/>
    <m/>
    <m/>
    <s v="7000    HOLLYWOOD                    BL"/>
    <m/>
    <n v="34.101500000000001"/>
    <n v="-118.3425"/>
  </r>
  <r>
    <n v="200122014"/>
    <d v="2020-12-06T00:00:00"/>
    <x v="121"/>
    <n v="1930"/>
    <n v="1"/>
    <x v="1"/>
    <n v="162"/>
    <n v="2"/>
    <n v="624"/>
    <x v="15"/>
    <s v="1822 0421 1218 0447 1202 2033 0910"/>
    <n v="66"/>
    <s v="F"/>
    <s v="W"/>
    <n v="801"/>
    <s v="MTA BUS"/>
    <n v="500"/>
    <s v="UNKNOWN WEAPON/OTHER WEAPON"/>
    <s v="IC"/>
    <s v="Invest Cont"/>
    <n v="624"/>
    <m/>
    <m/>
    <m/>
    <s v="8TH                          ST"/>
    <s v="HILL                         ST"/>
    <n v="34.045200000000001"/>
    <n v="-118.2569"/>
  </r>
  <r>
    <n v="200320495"/>
    <d v="2020-11-17T00:00:00"/>
    <x v="122"/>
    <n v="2115"/>
    <n v="3"/>
    <x v="2"/>
    <n v="394"/>
    <n v="1"/>
    <n v="420"/>
    <x v="33"/>
    <m/>
    <n v="0"/>
    <m/>
    <m/>
    <n v="101"/>
    <s v="STREET"/>
    <m/>
    <m/>
    <s v="IC"/>
    <s v="Invest Cont"/>
    <n v="420"/>
    <m/>
    <m/>
    <m/>
    <s v="4300    2ND                          AV"/>
    <m/>
    <n v="34.004100000000001"/>
    <n v="-118.3193"/>
  </r>
  <r>
    <n v="200211325"/>
    <d v="2020-06-14T00:00:00"/>
    <x v="123"/>
    <n v="1830"/>
    <n v="2"/>
    <x v="5"/>
    <n v="221"/>
    <n v="1"/>
    <n v="210"/>
    <x v="11"/>
    <s v="0910 0344 1822 0432 0345 0305 0355 0346 0400 2048"/>
    <n v="51"/>
    <s v="M"/>
    <s v="B"/>
    <n v="906"/>
    <s v="MTA - RED LINE - VERMONT/BEVERLY"/>
    <n v="113"/>
    <s v="SIMULATED GUN"/>
    <s v="IC"/>
    <s v="Invest Cont"/>
    <n v="210"/>
    <m/>
    <m/>
    <m/>
    <s v="300 N  VERMONT                      AV"/>
    <m/>
    <n v="34.0777"/>
    <n v="-118.2961"/>
  </r>
  <r>
    <n v="200406978"/>
    <d v="2020-03-16T00:00:00"/>
    <x v="124"/>
    <n v="58"/>
    <n v="4"/>
    <x v="4"/>
    <n v="443"/>
    <n v="1"/>
    <n v="510"/>
    <x v="0"/>
    <m/>
    <n v="0"/>
    <m/>
    <m/>
    <n v="108"/>
    <s v="PARKING LOT"/>
    <m/>
    <m/>
    <s v="IC"/>
    <s v="Invest Cont"/>
    <n v="510"/>
    <m/>
    <m/>
    <m/>
    <s v="2300    CHARLOTTE                    ST"/>
    <m/>
    <n v="34.056699999999999"/>
    <n v="-118.2024"/>
  </r>
  <r>
    <n v="200512066"/>
    <d v="2020-07-20T00:00:00"/>
    <x v="12"/>
    <n v="750"/>
    <n v="5"/>
    <x v="10"/>
    <n v="585"/>
    <n v="1"/>
    <n v="230"/>
    <x v="13"/>
    <s v="2003 0561 0913 0602 1202 1402 0416"/>
    <n v="60"/>
    <s v="F"/>
    <s v="B"/>
    <n v="501"/>
    <s v="SINGLE FAMILY DWELLING"/>
    <n v="311"/>
    <s v="HAMMER"/>
    <s v="AA"/>
    <s v="Adult Arrest"/>
    <n v="230"/>
    <n v="998"/>
    <m/>
    <m/>
    <s v="600 W  23RD                         ST"/>
    <m/>
    <n v="33.723399999999998"/>
    <n v="-118.2907"/>
  </r>
  <r>
    <n v="200607168"/>
    <d v="2020-02-29T00:00:00"/>
    <x v="125"/>
    <n v="1915"/>
    <n v="6"/>
    <x v="9"/>
    <n v="678"/>
    <n v="2"/>
    <n v="930"/>
    <x v="30"/>
    <s v="0400 0432 0421 0913"/>
    <n v="38"/>
    <s v="F"/>
    <s v="H"/>
    <n v="501"/>
    <s v="SINGLE FAMILY DWELLING"/>
    <n v="511"/>
    <s v="VERBAL THREAT"/>
    <s v="IC"/>
    <s v="Invest Cont"/>
    <n v="930"/>
    <m/>
    <m/>
    <m/>
    <s v="700 N  ARDMORE                      AV"/>
    <m/>
    <n v="34.083599999999997"/>
    <n v="-118.30159999999999"/>
  </r>
  <r>
    <n v="200306462"/>
    <d v="2020-02-10T00:00:00"/>
    <x v="1"/>
    <n v="45"/>
    <n v="3"/>
    <x v="2"/>
    <n v="328"/>
    <n v="1"/>
    <n v="341"/>
    <x v="12"/>
    <n v="344"/>
    <n v="35"/>
    <s v="F"/>
    <s v="W"/>
    <n v="710"/>
    <s v="OTHER PREMISE"/>
    <m/>
    <m/>
    <s v="IC"/>
    <s v="Invest Cont"/>
    <n v="341"/>
    <m/>
    <m/>
    <m/>
    <s v="600 W  JEFFERSON                    BL"/>
    <m/>
    <n v="34.026800000000001"/>
    <n v="-118.2808"/>
  </r>
  <r>
    <n v="201215770"/>
    <d v="2020-07-01T00:00:00"/>
    <x v="0"/>
    <n v="700"/>
    <n v="12"/>
    <x v="8"/>
    <n v="1204"/>
    <n v="2"/>
    <n v="812"/>
    <x v="34"/>
    <s v="0913 0552 1258"/>
    <n v="7"/>
    <s v="F"/>
    <s v="H"/>
    <n v="501"/>
    <s v="SINGLE FAMILY DWELLING"/>
    <n v="400"/>
    <s v="STRONG-ARM (HANDS, FIST, FEET OR BODILY FORCE)"/>
    <s v="AA"/>
    <s v="Adult Arrest"/>
    <n v="237"/>
    <n v="812"/>
    <m/>
    <m/>
    <s v="1400 W  45TH                         ST"/>
    <m/>
    <n v="34.002800000000001"/>
    <n v="-118.30070000000001"/>
  </r>
  <r>
    <n v="201108617"/>
    <d v="2020-04-22T00:00:00"/>
    <x v="126"/>
    <n v="1420"/>
    <n v="11"/>
    <x v="7"/>
    <n v="1143"/>
    <n v="2"/>
    <n v="354"/>
    <x v="14"/>
    <s v="0930 1822"/>
    <n v="48"/>
    <s v="M"/>
    <s v="H"/>
    <n v="707"/>
    <s v="GARAGE/CARPORT"/>
    <m/>
    <m/>
    <s v="IC"/>
    <s v="Invest Cont"/>
    <n v="354"/>
    <m/>
    <m/>
    <m/>
    <s v="2900    SAINT GEORGE                 ST"/>
    <m/>
    <n v="34.109699999999997"/>
    <n v="-118.2739"/>
  </r>
  <r>
    <n v="201008496"/>
    <d v="2020-04-28T00:00:00"/>
    <x v="75"/>
    <n v="1800"/>
    <n v="10"/>
    <x v="11"/>
    <n v="1021"/>
    <n v="1"/>
    <n v="420"/>
    <x v="33"/>
    <s v="0344 1606 0354 0913 1810"/>
    <n v="59"/>
    <s v="M"/>
    <s v="O"/>
    <n v="101"/>
    <s v="STREET"/>
    <m/>
    <m/>
    <s v="AO"/>
    <s v="Adult Other"/>
    <n v="420"/>
    <m/>
    <m/>
    <m/>
    <s v="7000    CORBIN                       AV"/>
    <m/>
    <n v="34.197499999999998"/>
    <n v="-118.56229999999999"/>
  </r>
  <r>
    <n v="200111454"/>
    <d v="2020-05-07T00:00:00"/>
    <x v="94"/>
    <n v="1800"/>
    <n v="1"/>
    <x v="1"/>
    <n v="174"/>
    <n v="1"/>
    <n v="510"/>
    <x v="0"/>
    <m/>
    <n v="0"/>
    <m/>
    <m/>
    <n v="707"/>
    <s v="GARAGE/CARPORT"/>
    <m/>
    <m/>
    <s v="IC"/>
    <s v="Invest Cont"/>
    <n v="510"/>
    <m/>
    <m/>
    <m/>
    <s v="700 S  SPRING                       ST"/>
    <m/>
    <n v="34.044499999999999"/>
    <n v="-118.25230000000001"/>
  </r>
  <r>
    <n v="200321686"/>
    <d v="2020-12-13T00:00:00"/>
    <x v="97"/>
    <n v="2125"/>
    <n v="3"/>
    <x v="2"/>
    <n v="341"/>
    <n v="1"/>
    <n v="761"/>
    <x v="35"/>
    <s v="2004 1822 1402 0334 0421"/>
    <n v="53"/>
    <s v="M"/>
    <s v="H"/>
    <n v="301"/>
    <s v="GAS STATION"/>
    <n v="500"/>
    <s v="UNKNOWN WEAPON/OTHER WEAPON"/>
    <s v="AA"/>
    <s v="Adult Arrest"/>
    <n v="761"/>
    <n v="930"/>
    <m/>
    <m/>
    <s v="COLISEUM"/>
    <s v="LA BREA                      BL"/>
    <n v="34.018300000000004"/>
    <n v="-118.3556"/>
  </r>
  <r>
    <n v="200308939"/>
    <d v="2020-03-23T00:00:00"/>
    <x v="127"/>
    <n v="1200"/>
    <n v="3"/>
    <x v="2"/>
    <n v="363"/>
    <n v="2"/>
    <n v="900"/>
    <x v="18"/>
    <s v="1814 2038 2000"/>
    <n v="21"/>
    <s v="F"/>
    <s v="B"/>
    <n v="231"/>
    <s v="DAY CARE/CHILDREN*"/>
    <n v="400"/>
    <s v="STRONG-ARM (HANDS, FIST, FEET OR BODILY FORCE)"/>
    <s v="AO"/>
    <s v="Adult Other"/>
    <n v="900"/>
    <m/>
    <m/>
    <m/>
    <s v="3900    VIRGINIA                     RD"/>
    <m/>
    <n v="34.014499999999998"/>
    <n v="-118.3408"/>
  </r>
  <r>
    <n v="201007631"/>
    <d v="2020-03-28T00:00:00"/>
    <x v="128"/>
    <n v="1645"/>
    <n v="10"/>
    <x v="11"/>
    <n v="1033"/>
    <n v="1"/>
    <n v="761"/>
    <x v="35"/>
    <s v="0334 1822 0443 0319 0910"/>
    <n v="24"/>
    <s v="F"/>
    <s v="W"/>
    <n v="124"/>
    <s v="BUS STOP"/>
    <n v="208"/>
    <s v="RAZOR"/>
    <s v="IC"/>
    <s v="Invest Cont"/>
    <n v="761"/>
    <m/>
    <m/>
    <m/>
    <s v="TAMPA"/>
    <s v="VICTORY"/>
    <n v="34.186599999999999"/>
    <n v="-118.5535"/>
  </r>
  <r>
    <n v="200813946"/>
    <d v="2020-09-10T00:00:00"/>
    <x v="129"/>
    <n v="1430"/>
    <n v="8"/>
    <x v="12"/>
    <n v="886"/>
    <n v="1"/>
    <n v="310"/>
    <x v="5"/>
    <s v="1606 1403 1202 0321 0344 1822"/>
    <n v="66"/>
    <s v="F"/>
    <s v="W"/>
    <n v="501"/>
    <s v="SINGLE FAMILY DWELLING"/>
    <m/>
    <m/>
    <s v="IC"/>
    <s v="Invest Cont"/>
    <n v="310"/>
    <m/>
    <m/>
    <m/>
    <s v="2700    MCCONNELL                    DR"/>
    <m/>
    <n v="34.044499999999999"/>
    <n v="-118.40349999999999"/>
  </r>
  <r>
    <n v="200516455"/>
    <d v="2020-11-10T00:00:00"/>
    <x v="130"/>
    <n v="1130"/>
    <n v="5"/>
    <x v="10"/>
    <n v="507"/>
    <n v="2"/>
    <n v="626"/>
    <x v="10"/>
    <s v="2038 1300 0913 2000 0329 1814"/>
    <n v="29"/>
    <s v="F"/>
    <s v="W"/>
    <n v="122"/>
    <s v="VEHICLE, PASSENGER/TRUCK"/>
    <n v="400"/>
    <s v="STRONG-ARM (HANDS, FIST, FEET OR BODILY FORCE)"/>
    <s v="AA"/>
    <s v="Adult Arrest"/>
    <n v="626"/>
    <n v="740"/>
    <m/>
    <m/>
    <s v="1500 W  224TH                        ST"/>
    <m/>
    <n v="33.823300000000003"/>
    <n v="-118.3064"/>
  </r>
  <r>
    <n v="200122119"/>
    <d v="2020-12-08T00:00:00"/>
    <x v="131"/>
    <n v="2007"/>
    <n v="1"/>
    <x v="1"/>
    <n v="164"/>
    <n v="2"/>
    <n v="930"/>
    <x v="30"/>
    <s v="1912 0913 1814 2000 0421"/>
    <n v="25"/>
    <s v="F"/>
    <s v="W"/>
    <n v="502"/>
    <s v="MULTI-UNIT DWELLING (APARTMENT, DUPLEX, ETC)"/>
    <n v="500"/>
    <s v="UNKNOWN WEAPON/OTHER WEAPON"/>
    <s v="IC"/>
    <s v="Invest Cont"/>
    <n v="930"/>
    <m/>
    <m/>
    <m/>
    <s v="600 S  MAIN                         ST"/>
    <m/>
    <n v="34.044800000000002"/>
    <n v="-118.2504"/>
  </r>
  <r>
    <n v="200304583"/>
    <d v="2020-01-10T00:00:00"/>
    <x v="132"/>
    <n v="705"/>
    <n v="3"/>
    <x v="2"/>
    <n v="361"/>
    <n v="2"/>
    <n v="901"/>
    <x v="19"/>
    <s v="2038 0913"/>
    <n v="37"/>
    <s v="F"/>
    <s v="B"/>
    <n v="502"/>
    <s v="MULTI-UNIT DWELLING (APARTMENT, DUPLEX, ETC)"/>
    <m/>
    <m/>
    <s v="AO"/>
    <s v="Adult Other"/>
    <n v="901"/>
    <m/>
    <m/>
    <m/>
    <s v="3900    URSULA                       AV"/>
    <m/>
    <n v="34.016300000000001"/>
    <n v="-118.3523"/>
  </r>
  <r>
    <n v="200315476"/>
    <d v="2020-08-09T00:00:00"/>
    <x v="133"/>
    <n v="1515"/>
    <n v="3"/>
    <x v="2"/>
    <n v="392"/>
    <n v="1"/>
    <n v="230"/>
    <x v="13"/>
    <s v="1822 0334 0302 1310 1407 0906 0450"/>
    <n v="21"/>
    <s v="M"/>
    <s v="B"/>
    <n v="101"/>
    <s v="STREET"/>
    <n v="109"/>
    <s v="SEMI-AUTOMATIC PISTOL"/>
    <s v="IC"/>
    <s v="Invest Cont"/>
    <n v="230"/>
    <m/>
    <m/>
    <m/>
    <s v="48TH                         ST"/>
    <s v="CRENSHAW                     BL"/>
    <n v="34"/>
    <n v="-118.33069999999999"/>
  </r>
  <r>
    <n v="201207213"/>
    <d v="2020-02-05T00:00:00"/>
    <x v="134"/>
    <n v="800"/>
    <n v="12"/>
    <x v="8"/>
    <n v="1241"/>
    <n v="2"/>
    <n v="626"/>
    <x v="10"/>
    <s v="2000 0416 1814 0408"/>
    <n v="48"/>
    <s v="F"/>
    <s v="B"/>
    <n v="101"/>
    <s v="STREET"/>
    <n v="400"/>
    <s v="STRONG-ARM (HANDS, FIST, FEET OR BODILY FORCE)"/>
    <s v="IC"/>
    <s v="Invest Cont"/>
    <n v="626"/>
    <m/>
    <m/>
    <m/>
    <s v="6400    11TH                         AV"/>
    <m/>
    <n v="33.981699999999996"/>
    <n v="-118.32940000000001"/>
  </r>
  <r>
    <n v="200809562"/>
    <d v="2020-05-17T00:00:00"/>
    <x v="135"/>
    <n v="1430"/>
    <n v="8"/>
    <x v="12"/>
    <n v="826"/>
    <n v="1"/>
    <n v="442"/>
    <x v="16"/>
    <s v="0344 0325 1822 1420 0104"/>
    <n v="0"/>
    <s v="X"/>
    <s v="X"/>
    <n v="403"/>
    <s v="DRUG STORE"/>
    <m/>
    <m/>
    <s v="IC"/>
    <s v="Invest Cont"/>
    <n v="442"/>
    <m/>
    <m/>
    <m/>
    <s v="11900    SAN VICENTE                  BL"/>
    <m/>
    <n v="34.057099999999998"/>
    <n v="-118.474"/>
  </r>
  <r>
    <n v="201108104"/>
    <d v="2020-04-07T00:00:00"/>
    <x v="136"/>
    <n v="1900"/>
    <n v="11"/>
    <x v="7"/>
    <n v="1162"/>
    <n v="1"/>
    <n v="510"/>
    <x v="0"/>
    <m/>
    <n v="0"/>
    <m/>
    <m/>
    <n v="101"/>
    <s v="STREET"/>
    <m/>
    <m/>
    <s v="IC"/>
    <s v="Invest Cont"/>
    <n v="510"/>
    <m/>
    <m/>
    <m/>
    <s v="4300    GATEWAY                      AV"/>
    <m/>
    <n v="34.094099999999997"/>
    <n v="-118.2835"/>
  </r>
  <r>
    <n v="200116579"/>
    <d v="2020-08-18T00:00:00"/>
    <x v="137"/>
    <n v="405"/>
    <n v="1"/>
    <x v="1"/>
    <n v="151"/>
    <n v="1"/>
    <n v="310"/>
    <x v="5"/>
    <s v="1601 0344 1403 1822 1414 1420"/>
    <n v="0"/>
    <s v="X"/>
    <s v="X"/>
    <n v="108"/>
    <s v="PARKING LOT"/>
    <n v="400"/>
    <s v="STRONG-ARM (HANDS, FIST, FEET OR BODILY FORCE)"/>
    <s v="IC"/>
    <s v="Invest Cont"/>
    <n v="310"/>
    <m/>
    <m/>
    <m/>
    <s v="500 S  FREMONT                      AV"/>
    <m/>
    <n v="34.052599999999998"/>
    <n v="-118.2582"/>
  </r>
  <r>
    <n v="200321584"/>
    <d v="2020-12-11T00:00:00"/>
    <x v="138"/>
    <n v="900"/>
    <n v="3"/>
    <x v="2"/>
    <n v="398"/>
    <n v="2"/>
    <n v="354"/>
    <x v="14"/>
    <s v="0100 0917 1822"/>
    <n v="27"/>
    <s v="F"/>
    <s v="B"/>
    <n v="502"/>
    <s v="MULTI-UNIT DWELLING (APARTMENT, DUPLEX, ETC)"/>
    <m/>
    <m/>
    <s v="IC"/>
    <s v="Invest Cont"/>
    <n v="354"/>
    <m/>
    <m/>
    <m/>
    <s v="600 W  41ST                         DR"/>
    <m/>
    <n v="34.008699999999997"/>
    <n v="-118.28660000000001"/>
  </r>
  <r>
    <n v="200815069"/>
    <d v="2020-10-09T00:00:00"/>
    <x v="95"/>
    <n v="1400"/>
    <n v="8"/>
    <x v="12"/>
    <n v="819"/>
    <n v="1"/>
    <n v="320"/>
    <x v="36"/>
    <s v="1202 1607 1822"/>
    <n v="68"/>
    <s v="F"/>
    <s v="O"/>
    <n v="501"/>
    <s v="SINGLE FAMILY DWELLING"/>
    <m/>
    <m/>
    <s v="IC"/>
    <s v="Invest Cont"/>
    <n v="320"/>
    <m/>
    <m/>
    <m/>
    <s v="200    WOODRUFF                     AV"/>
    <m/>
    <n v="34.076799999999999"/>
    <n v="-118.43519999999999"/>
  </r>
  <r>
    <n v="201214966"/>
    <d v="2020-06-19T00:00:00"/>
    <x v="108"/>
    <n v="1"/>
    <n v="12"/>
    <x v="8"/>
    <n v="1255"/>
    <n v="2"/>
    <n v="745"/>
    <x v="9"/>
    <s v="0329 1202"/>
    <n v="63"/>
    <s v="M"/>
    <s v="H"/>
    <n v="122"/>
    <s v="VEHICLE, PASSENGER/TRUCK"/>
    <m/>
    <m/>
    <s v="IC"/>
    <s v="Invest Cont"/>
    <n v="745"/>
    <m/>
    <m/>
    <m/>
    <s v="76TH                         ST"/>
    <s v="VERMONT                      AV"/>
    <n v="33.9711"/>
    <n v="-118.29179999999999"/>
  </r>
  <r>
    <n v="201108147"/>
    <d v="2020-04-08T00:00:00"/>
    <x v="139"/>
    <n v="745"/>
    <n v="11"/>
    <x v="7"/>
    <n v="1135"/>
    <n v="2"/>
    <n v="745"/>
    <x v="9"/>
    <s v="0329 0361 1202"/>
    <n v="63"/>
    <s v="F"/>
    <s v="W"/>
    <n v="501"/>
    <s v="SINGLE FAMILY DWELLING"/>
    <m/>
    <m/>
    <s v="AO"/>
    <s v="Adult Other"/>
    <n v="745"/>
    <m/>
    <m/>
    <m/>
    <s v="2200    MARICOPA                     DR"/>
    <m/>
    <n v="34.110500000000002"/>
    <n v="-118.2239"/>
  </r>
  <r>
    <n v="200808438"/>
    <d v="2020-04-18T00:00:00"/>
    <x v="140"/>
    <n v="1930"/>
    <n v="8"/>
    <x v="12"/>
    <n v="842"/>
    <n v="1"/>
    <n v="330"/>
    <x v="1"/>
    <s v="1402 0202 0216 1309 1609 0913 1814"/>
    <n v="25"/>
    <s v="F"/>
    <s v="W"/>
    <n v="707"/>
    <s v="GARAGE/CARPORT"/>
    <m/>
    <m/>
    <s v="AA"/>
    <s v="Adult Arrest"/>
    <n v="330"/>
    <n v="998"/>
    <m/>
    <m/>
    <s v="11700    TEXAS                        AV"/>
    <m/>
    <n v="34.047199999999997"/>
    <n v="-118.459"/>
  </r>
  <r>
    <n v="201004548"/>
    <d v="2020-01-14T00:00:00"/>
    <x v="141"/>
    <n v="1316"/>
    <n v="10"/>
    <x v="11"/>
    <n v="1043"/>
    <n v="2"/>
    <n v="930"/>
    <x v="30"/>
    <s v="1100 0913"/>
    <n v="18"/>
    <s v="F"/>
    <s v="O"/>
    <n v="502"/>
    <s v="MULTI-UNIT DWELLING (APARTMENT, DUPLEX, ETC)"/>
    <n v="102"/>
    <s v="HAND GUN"/>
    <s v="AA"/>
    <s v="Adult Arrest"/>
    <n v="930"/>
    <m/>
    <m/>
    <m/>
    <s v="18600    HATTERAS                     ST"/>
    <m/>
    <n v="34.177399999999999"/>
    <n v="-118.53870000000001"/>
  </r>
  <r>
    <n v="201109103"/>
    <d v="2020-05-07T00:00:00"/>
    <x v="142"/>
    <n v="140"/>
    <n v="11"/>
    <x v="7"/>
    <n v="1109"/>
    <n v="2"/>
    <n v="888"/>
    <x v="24"/>
    <s v="0913 2004"/>
    <n v="60"/>
    <s v="M"/>
    <s v="H"/>
    <n v="501"/>
    <s v="SINGLE FAMILY DWELLING"/>
    <m/>
    <m/>
    <s v="IC"/>
    <s v="Invest Cont"/>
    <n v="888"/>
    <m/>
    <m/>
    <m/>
    <s v="1400 W  HILL                         DR"/>
    <m/>
    <n v="34.144100000000002"/>
    <n v="-118.1952"/>
  </r>
  <r>
    <n v="200310106"/>
    <d v="2020-04-19T00:00:00"/>
    <x v="77"/>
    <n v="1600"/>
    <n v="3"/>
    <x v="2"/>
    <n v="314"/>
    <n v="1"/>
    <n v="420"/>
    <x v="33"/>
    <s v="1606 0344 1300"/>
    <n v="38"/>
    <s v="M"/>
    <s v="H"/>
    <n v="101"/>
    <s v="STREET"/>
    <m/>
    <m/>
    <s v="IC"/>
    <s v="Invest Cont"/>
    <n v="420"/>
    <m/>
    <m/>
    <m/>
    <s v="2500    4TH                          AV"/>
    <m/>
    <n v="34.034399999999998"/>
    <n v="-118.3212"/>
  </r>
  <r>
    <n v="201008883"/>
    <d v="2020-05-09T00:00:00"/>
    <x v="143"/>
    <n v="540"/>
    <n v="10"/>
    <x v="11"/>
    <n v="1047"/>
    <n v="2"/>
    <n v="626"/>
    <x v="10"/>
    <s v="2000 0913 1814 0444 0448 1813"/>
    <n v="38"/>
    <s v="F"/>
    <s v="O"/>
    <n v="501"/>
    <s v="SINGLE FAMILY DWELLING"/>
    <n v="400"/>
    <s v="STRONG-ARM (HANDS, FIST, FEET OR BODILY FORCE)"/>
    <s v="AA"/>
    <s v="Adult Arrest"/>
    <n v="626"/>
    <m/>
    <m/>
    <m/>
    <s v="5700    CHICOPEE                     AV"/>
    <m/>
    <n v="34.174799999999998"/>
    <n v="-118.5123"/>
  </r>
  <r>
    <n v="200913781"/>
    <d v="2020-08-21T00:00:00"/>
    <x v="144"/>
    <n v="503"/>
    <n v="9"/>
    <x v="3"/>
    <n v="923"/>
    <n v="2"/>
    <n v="753"/>
    <x v="37"/>
    <s v="1100 1402 1407 0913"/>
    <n v="0"/>
    <s v="X"/>
    <s v="X"/>
    <n v="101"/>
    <s v="STREET"/>
    <n v="107"/>
    <s v="OTHER FIREARM"/>
    <s v="AO"/>
    <s v="Adult Other"/>
    <n v="753"/>
    <n v="998"/>
    <m/>
    <m/>
    <s v="14600    KITTRIDGE                    ST"/>
    <m/>
    <n v="34.1907"/>
    <n v="-118.4509"/>
  </r>
  <r>
    <n v="200812870"/>
    <d v="2020-08-11T00:00:00"/>
    <x v="114"/>
    <n v="2300"/>
    <n v="8"/>
    <x v="12"/>
    <n v="835"/>
    <n v="2"/>
    <n v="745"/>
    <x v="9"/>
    <s v="0329 1300"/>
    <n v="22"/>
    <s v="F"/>
    <s v="W"/>
    <n v="501"/>
    <s v="SINGLE FAMILY DWELLING"/>
    <m/>
    <m/>
    <s v="IC"/>
    <s v="Invest Cont"/>
    <n v="745"/>
    <m/>
    <m/>
    <m/>
    <s v="1800    OVERLAND                     AV"/>
    <m/>
    <n v="34.046199999999999"/>
    <n v="-118.4361"/>
  </r>
  <r>
    <n v="201113281"/>
    <d v="2020-09-04T00:00:00"/>
    <x v="145"/>
    <n v="1800"/>
    <n v="11"/>
    <x v="7"/>
    <n v="1171"/>
    <n v="1"/>
    <n v="310"/>
    <x v="5"/>
    <s v="1608 0344"/>
    <n v="37"/>
    <s v="F"/>
    <s v="H"/>
    <n v="707"/>
    <s v="GARAGE/CARPORT"/>
    <m/>
    <m/>
    <s v="IC"/>
    <s v="Invest Cont"/>
    <n v="310"/>
    <m/>
    <m/>
    <m/>
    <s v="3600    EFFIE                        ST"/>
    <m/>
    <n v="34.092399999999998"/>
    <n v="-118.2752"/>
  </r>
  <r>
    <n v="200407198"/>
    <d v="2020-03-22T00:00:00"/>
    <x v="146"/>
    <n v="430"/>
    <n v="4"/>
    <x v="4"/>
    <n v="466"/>
    <n v="2"/>
    <n v="626"/>
    <x v="10"/>
    <s v="2000 0913 0416 1813 1243"/>
    <n v="27"/>
    <s v="F"/>
    <s v="H"/>
    <n v="501"/>
    <s v="SINGLE FAMILY DWELLING"/>
    <n v="400"/>
    <s v="STRONG-ARM (HANDS, FIST, FEET OR BODILY FORCE)"/>
    <s v="AO"/>
    <s v="Adult Other"/>
    <n v="626"/>
    <m/>
    <m/>
    <m/>
    <s v="300 N  EVERGREEN                    AV"/>
    <m/>
    <n v="34.043599999999998"/>
    <n v="-118.2051"/>
  </r>
  <r>
    <n v="200104316"/>
    <d v="2020-01-05T00:00:00"/>
    <x v="81"/>
    <n v="747"/>
    <n v="1"/>
    <x v="1"/>
    <n v="162"/>
    <n v="2"/>
    <n v="930"/>
    <x v="30"/>
    <n v="421"/>
    <n v="32"/>
    <s v="F"/>
    <s v="W"/>
    <n v="502"/>
    <s v="MULTI-UNIT DWELLING (APARTMENT, DUPLEX, ETC)"/>
    <n v="511"/>
    <s v="VERBAL THREAT"/>
    <s v="IC"/>
    <s v="Invest Cont"/>
    <n v="930"/>
    <m/>
    <m/>
    <m/>
    <s v="700 S  OLIVE                        ST"/>
    <m/>
    <n v="34.046700000000001"/>
    <n v="-118.2556"/>
  </r>
  <r>
    <n v="200815799"/>
    <d v="2020-10-28T00:00:00"/>
    <x v="147"/>
    <n v="730"/>
    <n v="8"/>
    <x v="12"/>
    <n v="828"/>
    <n v="2"/>
    <n v="354"/>
    <x v="14"/>
    <s v="1822 0100 0930"/>
    <n v="80"/>
    <s v="F"/>
    <s v="W"/>
    <n v="501"/>
    <s v="SINGLE FAMILY DWELLING"/>
    <m/>
    <m/>
    <s v="IC"/>
    <s v="Invest Cont"/>
    <n v="354"/>
    <m/>
    <m/>
    <m/>
    <s v="10700    LINDBROOK                    DR"/>
    <m/>
    <n v="34.061399999999999"/>
    <n v="-118.43810000000001"/>
  </r>
  <r>
    <n v="201211062"/>
    <d v="2020-04-16T00:00:00"/>
    <x v="77"/>
    <n v="1900"/>
    <n v="12"/>
    <x v="8"/>
    <n v="1258"/>
    <n v="2"/>
    <n v="623"/>
    <x v="38"/>
    <s v="1212 0417 1822"/>
    <n v="0"/>
    <s v="X"/>
    <s v="X"/>
    <n v="726"/>
    <s v="POLICE FACILITY"/>
    <n v="400"/>
    <s v="STRONG-ARM (HANDS, FIST, FEET OR BODILY FORCE)"/>
    <s v="IC"/>
    <s v="Invest Cont"/>
    <n v="623"/>
    <m/>
    <m/>
    <m/>
    <s v="7600 S  BROADWAY"/>
    <m/>
    <n v="33.970799999999997"/>
    <n v="-118.2783"/>
  </r>
  <r>
    <n v="200512280"/>
    <d v="2020-07-24T00:00:00"/>
    <x v="148"/>
    <n v="1600"/>
    <n v="5"/>
    <x v="10"/>
    <n v="564"/>
    <n v="2"/>
    <n v="626"/>
    <x v="10"/>
    <s v="0401 0432 0913 1241 1243 1813 2000"/>
    <n v="55"/>
    <s v="F"/>
    <s v="H"/>
    <n v="517"/>
    <s v="MISSIONS/SHELTERS"/>
    <n v="400"/>
    <s v="STRONG-ARM (HANDS, FIST, FEET OR BODILY FORCE)"/>
    <s v="AA"/>
    <s v="Adult Arrest"/>
    <n v="626"/>
    <m/>
    <m/>
    <m/>
    <s v="500 S  HARBOR                       BL"/>
    <m/>
    <n v="33.741"/>
    <n v="-118.2838"/>
  </r>
  <r>
    <n v="200216646"/>
    <d v="2020-10-25T00:00:00"/>
    <x v="149"/>
    <n v="1200"/>
    <n v="2"/>
    <x v="5"/>
    <n v="269"/>
    <n v="2"/>
    <n v="354"/>
    <x v="14"/>
    <s v="0100 0922 1822"/>
    <n v="31"/>
    <s v="M"/>
    <s v="B"/>
    <n v="710"/>
    <s v="OTHER PREMISE"/>
    <m/>
    <m/>
    <s v="IC"/>
    <s v="Invest Cont"/>
    <n v="354"/>
    <m/>
    <m/>
    <m/>
    <s v="700    GARLAND                      AV"/>
    <m/>
    <n v="34.049599999999998"/>
    <n v="-118.2677"/>
  </r>
  <r>
    <n v="201219692"/>
    <d v="2020-08-31T00:00:00"/>
    <x v="150"/>
    <n v="1800"/>
    <n v="12"/>
    <x v="8"/>
    <n v="1268"/>
    <n v="1"/>
    <n v="420"/>
    <x v="33"/>
    <m/>
    <n v="0"/>
    <m/>
    <m/>
    <n v="101"/>
    <s v="STREET"/>
    <m/>
    <m/>
    <s v="IC"/>
    <s v="Invest Cont"/>
    <n v="420"/>
    <m/>
    <m/>
    <m/>
    <s v="82ND                         ST"/>
    <s v="MAIN                         ST"/>
    <n v="33.9651"/>
    <n v="-118.2739"/>
  </r>
  <r>
    <n v="200413464"/>
    <d v="2020-10-04T00:00:00"/>
    <x v="76"/>
    <n v="1745"/>
    <n v="4"/>
    <x v="4"/>
    <n v="408"/>
    <n v="2"/>
    <n v="626"/>
    <x v="10"/>
    <s v="1814 0400 0913 2000"/>
    <n v="43"/>
    <s v="F"/>
    <s v="H"/>
    <n v="501"/>
    <s v="SINGLE FAMILY DWELLING"/>
    <n v="400"/>
    <s v="STRONG-ARM (HANDS, FIST, FEET OR BODILY FORCE)"/>
    <s v="AO"/>
    <s v="Adult Other"/>
    <n v="626"/>
    <m/>
    <m/>
    <m/>
    <s v="4800    HILLSDALE                    DR"/>
    <m/>
    <n v="34.086500000000001"/>
    <n v="-118.1806"/>
  </r>
  <r>
    <n v="200713539"/>
    <d v="2020-09-04T00:00:00"/>
    <x v="151"/>
    <n v="1000"/>
    <n v="7"/>
    <x v="0"/>
    <n v="784"/>
    <n v="1"/>
    <n v="440"/>
    <x v="20"/>
    <s v="0344 0603"/>
    <n v="64"/>
    <s v="M"/>
    <s v="O"/>
    <n v="101"/>
    <s v="STREET"/>
    <m/>
    <m/>
    <s v="IC"/>
    <s v="Invest Cont"/>
    <n v="440"/>
    <m/>
    <m/>
    <m/>
    <s v="MANSFIELD"/>
    <s v="BANGOR"/>
    <n v="34.036099999999998"/>
    <n v="-118.3505"/>
  </r>
  <r>
    <n v="200120973"/>
    <d v="2020-11-13T00:00:00"/>
    <x v="55"/>
    <n v="2100"/>
    <n v="1"/>
    <x v="1"/>
    <n v="152"/>
    <n v="1"/>
    <n v="330"/>
    <x v="1"/>
    <s v="1307 0329 1609 0344 1822"/>
    <n v="30"/>
    <s v="M"/>
    <s v="B"/>
    <n v="101"/>
    <s v="STREET"/>
    <m/>
    <m/>
    <s v="IC"/>
    <s v="Invest Cont"/>
    <n v="330"/>
    <m/>
    <m/>
    <m/>
    <s v="GRAND"/>
    <s v="7TH"/>
    <n v="34.047600000000003"/>
    <n v="-118.2564"/>
  </r>
  <r>
    <n v="201108111"/>
    <d v="2020-04-07T00:00:00"/>
    <x v="126"/>
    <n v="500"/>
    <n v="11"/>
    <x v="7"/>
    <n v="1107"/>
    <n v="2"/>
    <n v="624"/>
    <x v="15"/>
    <s v="0561 0432 0400 1601 1202 1701 1242 0444"/>
    <n v="70"/>
    <s v="F"/>
    <s v="W"/>
    <n v="501"/>
    <s v="SINGLE FAMILY DWELLING"/>
    <n v="400"/>
    <s v="STRONG-ARM (HANDS, FIST, FEET OR BODILY FORCE)"/>
    <s v="AO"/>
    <s v="Adult Other"/>
    <n v="624"/>
    <m/>
    <m/>
    <m/>
    <s v="1300    HEPNER                       AV"/>
    <m/>
    <n v="34.131799999999998"/>
    <n v="-118.1957"/>
  </r>
  <r>
    <n v="200608531"/>
    <d v="2020-03-30T00:00:00"/>
    <x v="152"/>
    <n v="1305"/>
    <n v="6"/>
    <x v="9"/>
    <n v="643"/>
    <n v="1"/>
    <n v="442"/>
    <x v="16"/>
    <s v="0344 1822"/>
    <n v="0"/>
    <s v="X"/>
    <s v="X"/>
    <n v="402"/>
    <s v="MARKET"/>
    <m/>
    <m/>
    <s v="IC"/>
    <s v="Invest Cont"/>
    <n v="442"/>
    <m/>
    <m/>
    <m/>
    <s v="7200 W  SUNSET                       BL"/>
    <m/>
    <n v="34.100700000000003"/>
    <n v="-118.3494"/>
  </r>
  <r>
    <n v="200711738"/>
    <d v="2020-07-17T00:00:00"/>
    <x v="153"/>
    <n v="400"/>
    <n v="7"/>
    <x v="0"/>
    <n v="721"/>
    <n v="2"/>
    <n v="661"/>
    <x v="32"/>
    <n v="344"/>
    <n v="25"/>
    <s v="M"/>
    <s v="W"/>
    <n v="502"/>
    <s v="MULTI-UNIT DWELLING (APARTMENT, DUPLEX, ETC)"/>
    <m/>
    <m/>
    <s v="IC"/>
    <s v="Invest Cont"/>
    <n v="661"/>
    <m/>
    <m/>
    <m/>
    <s v="100 N  CLARK                        DR"/>
    <m/>
    <n v="34.075299999999999"/>
    <n v="-118.3849"/>
  </r>
  <r>
    <n v="200513966"/>
    <d v="2020-09-08T00:00:00"/>
    <x v="154"/>
    <n v="1430"/>
    <n v="5"/>
    <x v="10"/>
    <n v="564"/>
    <n v="2"/>
    <n v="745"/>
    <x v="9"/>
    <s v="0329 1236"/>
    <n v="0"/>
    <s v="M"/>
    <s v="O"/>
    <n v="708"/>
    <s v="CHURCH/CHAPEL (CHANGED 03-03 FROM CHURCH/TEMPLE)"/>
    <m/>
    <m/>
    <s v="IC"/>
    <s v="Invest Cont"/>
    <n v="745"/>
    <m/>
    <m/>
    <m/>
    <s v="400 W  6TH                          ST"/>
    <m/>
    <n v="33.738799999999998"/>
    <n v="-118.2869"/>
  </r>
  <r>
    <n v="200119228"/>
    <d v="2020-10-11T00:00:00"/>
    <x v="155"/>
    <n v="2045"/>
    <n v="1"/>
    <x v="1"/>
    <n v="164"/>
    <n v="1"/>
    <n v="310"/>
    <x v="5"/>
    <s v="1420 0344 1607 2004 1822"/>
    <n v="0"/>
    <s v="X"/>
    <s v="X"/>
    <n v="203"/>
    <s v="OTHER BUSINESS"/>
    <n v="500"/>
    <s v="UNKNOWN WEAPON/OTHER WEAPON"/>
    <s v="AA"/>
    <s v="Adult Arrest"/>
    <n v="310"/>
    <n v="998"/>
    <m/>
    <m/>
    <s v="600 S  LOS ANGELES                  ST"/>
    <m/>
    <n v="34.044600000000003"/>
    <n v="-118.25069999999999"/>
  </r>
  <r>
    <n v="200409389"/>
    <d v="2020-05-31T00:00:00"/>
    <x v="156"/>
    <n v="1800"/>
    <n v="4"/>
    <x v="4"/>
    <n v="455"/>
    <n v="1"/>
    <n v="761"/>
    <x v="35"/>
    <s v="0913 1814 2000 0334 0444"/>
    <n v="25"/>
    <s v="F"/>
    <s v="H"/>
    <n v="501"/>
    <s v="SINGLE FAMILY DWELLING"/>
    <n v="400"/>
    <s v="STRONG-ARM (HANDS, FIST, FEET OR BODILY FORCE)"/>
    <s v="AO"/>
    <s v="Adult Other"/>
    <n v="626"/>
    <n v="761"/>
    <m/>
    <m/>
    <s v="2100    CITY VIEW                    AV"/>
    <m/>
    <n v="34.051499999999997"/>
    <n v="-118.2073"/>
  </r>
  <r>
    <n v="200107228"/>
    <d v="2020-02-15T00:00:00"/>
    <x v="46"/>
    <n v="2200"/>
    <n v="1"/>
    <x v="1"/>
    <n v="153"/>
    <n v="2"/>
    <n v="745"/>
    <x v="9"/>
    <n v="329"/>
    <n v="26"/>
    <s v="F"/>
    <s v="B"/>
    <n v="502"/>
    <s v="MULTI-UNIT DWELLING (APARTMENT, DUPLEX, ETC)"/>
    <m/>
    <m/>
    <s v="IC"/>
    <s v="Invest Cont"/>
    <n v="745"/>
    <m/>
    <m/>
    <m/>
    <s v="200 W  6TH                          ST"/>
    <m/>
    <n v="34.045999999999999"/>
    <n v="-118.2509"/>
  </r>
  <r>
    <n v="200321313"/>
    <d v="2020-12-06T00:00:00"/>
    <x v="121"/>
    <n v="1530"/>
    <n v="3"/>
    <x v="2"/>
    <n v="361"/>
    <n v="1"/>
    <n v="510"/>
    <x v="0"/>
    <m/>
    <n v="0"/>
    <m/>
    <m/>
    <n v="101"/>
    <s v="STREET"/>
    <m/>
    <m/>
    <s v="AO"/>
    <s v="Adult Other"/>
    <n v="510"/>
    <m/>
    <m/>
    <m/>
    <s v="3900    STEVELY                      AV"/>
    <m/>
    <n v="34.015900000000002"/>
    <n v="-118.3536"/>
  </r>
  <r>
    <n v="200109910"/>
    <d v="2020-03-31T00:00:00"/>
    <x v="157"/>
    <n v="2240"/>
    <n v="1"/>
    <x v="1"/>
    <n v="156"/>
    <n v="2"/>
    <n v="624"/>
    <x v="15"/>
    <s v="1218 2004 0416 0913"/>
    <n v="60"/>
    <s v="M"/>
    <s v="B"/>
    <n v="102"/>
    <s v="SIDEWALK"/>
    <n v="500"/>
    <s v="UNKNOWN WEAPON/OTHER WEAPON"/>
    <s v="IC"/>
    <s v="Invest Cont"/>
    <n v="624"/>
    <m/>
    <m/>
    <m/>
    <s v="500    WALL                         ST"/>
    <m/>
    <n v="34.044899999999998"/>
    <n v="-118.2458"/>
  </r>
  <r>
    <n v="200705720"/>
    <d v="2020-02-05T00:00:00"/>
    <x v="87"/>
    <n v="1400"/>
    <n v="7"/>
    <x v="0"/>
    <n v="732"/>
    <n v="1"/>
    <n v="341"/>
    <x v="12"/>
    <m/>
    <n v="0"/>
    <s v="M"/>
    <s v="O"/>
    <n v="203"/>
    <s v="OTHER BUSINESS"/>
    <m/>
    <m/>
    <s v="IC"/>
    <s v="Invest Cont"/>
    <n v="341"/>
    <m/>
    <m/>
    <m/>
    <s v="500 S  FAIRFAX                      AV"/>
    <m/>
    <n v="34.066499999999998"/>
    <n v="-118.36620000000001"/>
  </r>
  <r>
    <n v="200912278"/>
    <d v="2020-07-13T00:00:00"/>
    <x v="158"/>
    <n v="2230"/>
    <n v="9"/>
    <x v="3"/>
    <n v="911"/>
    <n v="2"/>
    <n v="624"/>
    <x v="15"/>
    <n v="400"/>
    <n v="30"/>
    <s v="F"/>
    <s v="H"/>
    <n v="119"/>
    <s v="PORCH, RESIDENTIAL"/>
    <n v="400"/>
    <s v="STRONG-ARM (HANDS, FIST, FEET OR BODILY FORCE)"/>
    <s v="AO"/>
    <s v="Adult Other"/>
    <n v="624"/>
    <m/>
    <m/>
    <m/>
    <s v="7100    FIRMAMENT                    AV"/>
    <m/>
    <n v="34.199300000000001"/>
    <n v="-118.47239999999999"/>
  </r>
  <r>
    <n v="200208642"/>
    <d v="2020-04-06T00:00:00"/>
    <x v="136"/>
    <n v="1"/>
    <n v="2"/>
    <x v="5"/>
    <n v="217"/>
    <n v="1"/>
    <n v="522"/>
    <x v="39"/>
    <m/>
    <n v="0"/>
    <m/>
    <m/>
    <n v="121"/>
    <s v="YARD (RESIDENTIAL/BUSINESS)"/>
    <m/>
    <m/>
    <s v="IC"/>
    <s v="Invest Cont"/>
    <n v="522"/>
    <m/>
    <m/>
    <m/>
    <s v="1700    CLINTON                      ST"/>
    <m/>
    <n v="34.072099999999999"/>
    <n v="-118.262"/>
  </r>
  <r>
    <n v="200709141"/>
    <d v="2020-05-11T00:00:00"/>
    <x v="63"/>
    <n v="950"/>
    <n v="7"/>
    <x v="0"/>
    <n v="702"/>
    <n v="1"/>
    <n v="440"/>
    <x v="20"/>
    <s v="1822 0344 0325"/>
    <n v="48"/>
    <s v="M"/>
    <s v="H"/>
    <n v="235"/>
    <s v="PHARMACY INSIDE STORE OR SUPERMARKET*"/>
    <m/>
    <m/>
    <s v="IC"/>
    <s v="Invest Cont"/>
    <n v="440"/>
    <m/>
    <m/>
    <m/>
    <s v="7500    MELROSE                      AV"/>
    <m/>
    <n v="34.0837"/>
    <n v="-118.3532"/>
  </r>
  <r>
    <n v="200605994"/>
    <d v="2020-02-11T00:00:00"/>
    <x v="159"/>
    <n v="900"/>
    <n v="6"/>
    <x v="9"/>
    <n v="649"/>
    <n v="1"/>
    <n v="440"/>
    <x v="20"/>
    <s v="0394 1822"/>
    <n v="31"/>
    <s v="F"/>
    <s v="O"/>
    <n v="121"/>
    <s v="YARD (RESIDENTIAL/BUSINESS)"/>
    <m/>
    <m/>
    <s v="IC"/>
    <s v="Invest Cont"/>
    <n v="440"/>
    <m/>
    <m/>
    <m/>
    <s v="1500 N  HARVARD                      BL"/>
    <m/>
    <n v="34.098100000000002"/>
    <n v="-118.3044"/>
  </r>
  <r>
    <n v="200707378"/>
    <d v="2020-03-13T00:00:00"/>
    <x v="71"/>
    <n v="915"/>
    <n v="7"/>
    <x v="0"/>
    <n v="734"/>
    <n v="1"/>
    <n v="341"/>
    <x v="12"/>
    <s v="0344 1822"/>
    <n v="31"/>
    <s v="F"/>
    <s v="A"/>
    <n v="502"/>
    <s v="MULTI-UNIT DWELLING (APARTMENT, DUPLEX, ETC)"/>
    <m/>
    <m/>
    <s v="IC"/>
    <s v="Invest Cont"/>
    <n v="341"/>
    <m/>
    <m/>
    <m/>
    <s v="300    HAUSER                       BL"/>
    <m/>
    <n v="34.069899999999997"/>
    <n v="-118.3511"/>
  </r>
  <r>
    <n v="200715141"/>
    <d v="2020-10-21T00:00:00"/>
    <x v="160"/>
    <n v="1200"/>
    <n v="7"/>
    <x v="0"/>
    <n v="775"/>
    <n v="1"/>
    <n v="420"/>
    <x v="33"/>
    <m/>
    <n v="0"/>
    <m/>
    <m/>
    <n v="101"/>
    <s v="STREET"/>
    <m/>
    <m/>
    <s v="IC"/>
    <s v="Invest Cont"/>
    <n v="420"/>
    <m/>
    <m/>
    <m/>
    <s v="4800 W  17TH                         ST"/>
    <m/>
    <n v="34.044899999999998"/>
    <n v="-118.3411"/>
  </r>
  <r>
    <n v="201105686"/>
    <d v="2020-02-08T00:00:00"/>
    <x v="15"/>
    <n v="1550"/>
    <n v="11"/>
    <x v="7"/>
    <n v="1113"/>
    <n v="1"/>
    <n v="440"/>
    <x v="20"/>
    <s v="0344 0325"/>
    <n v="0"/>
    <s v="M"/>
    <s v="O"/>
    <n v="203"/>
    <s v="OTHER BUSINESS"/>
    <m/>
    <m/>
    <s v="IC"/>
    <s v="Invest Cont"/>
    <n v="440"/>
    <m/>
    <m/>
    <m/>
    <s v="2800    COLORADO                     BL"/>
    <m/>
    <n v="34.142800000000001"/>
    <n v="-118.226"/>
  </r>
  <r>
    <n v="200407426"/>
    <d v="2020-03-30T00:00:00"/>
    <x v="152"/>
    <n v="1830"/>
    <n v="4"/>
    <x v="4"/>
    <n v="407"/>
    <n v="1"/>
    <n v="442"/>
    <x v="16"/>
    <n v="325"/>
    <n v="0"/>
    <s v="X"/>
    <s v="X"/>
    <n v="242"/>
    <s v="DISCOUNT STORE (99 CENT,DOLLAR,ETC."/>
    <m/>
    <m/>
    <s v="IC"/>
    <s v="Invest Cont"/>
    <n v="442"/>
    <m/>
    <m/>
    <m/>
    <s v="4600    HUNTINGTON DR"/>
    <m/>
    <n v="34.088099999999997"/>
    <n v="-118.18770000000001"/>
  </r>
  <r>
    <n v="201014312"/>
    <d v="2020-10-22T00:00:00"/>
    <x v="161"/>
    <n v="2000"/>
    <n v="10"/>
    <x v="11"/>
    <n v="1003"/>
    <n v="2"/>
    <n v="740"/>
    <x v="21"/>
    <s v="0329 1822 1414 1420 1402 1300 1307"/>
    <n v="34"/>
    <s v="M"/>
    <s v="H"/>
    <n v="122"/>
    <s v="VEHICLE, PASSENGER/TRUCK"/>
    <m/>
    <m/>
    <s v="IC"/>
    <s v="Invest Cont"/>
    <n v="740"/>
    <n v="998"/>
    <m/>
    <m/>
    <s v="18500    SATICOY                      ST"/>
    <m/>
    <n v="34.214799999999997"/>
    <n v="-118.54040000000001"/>
  </r>
  <r>
    <n v="200217634"/>
    <d v="2020-11-19T00:00:00"/>
    <x v="92"/>
    <n v="1840"/>
    <n v="2"/>
    <x v="5"/>
    <n v="245"/>
    <n v="2"/>
    <n v="624"/>
    <x v="15"/>
    <s v="0913 0603 0400 0361"/>
    <n v="52"/>
    <s v="F"/>
    <s v="W"/>
    <n v="502"/>
    <s v="MULTI-UNIT DWELLING (APARTMENT, DUPLEX, ETC)"/>
    <n v="400"/>
    <s v="STRONG-ARM (HANDS, FIST, FEET OR BODILY FORCE)"/>
    <s v="AO"/>
    <s v="Adult Other"/>
    <n v="624"/>
    <m/>
    <m/>
    <m/>
    <s v="2500 W  6TH                          ST"/>
    <m/>
    <n v="34.061700000000002"/>
    <n v="-118.2795"/>
  </r>
  <r>
    <n v="201212398"/>
    <d v="2020-05-07T00:00:00"/>
    <x v="162"/>
    <n v="1800"/>
    <n v="12"/>
    <x v="8"/>
    <n v="1203"/>
    <n v="1"/>
    <n v="341"/>
    <x v="12"/>
    <n v="344"/>
    <n v="32"/>
    <s v="M"/>
    <s v="H"/>
    <n v="108"/>
    <s v="PARKING LOT"/>
    <m/>
    <m/>
    <s v="IC"/>
    <s v="Invest Cont"/>
    <n v="341"/>
    <m/>
    <m/>
    <m/>
    <s v="5000 S  WESTERN                      AV"/>
    <m/>
    <n v="33.997999999999998"/>
    <n v="-118.30889999999999"/>
  </r>
  <r>
    <n v="200505875"/>
    <d v="2020-02-14T00:00:00"/>
    <x v="27"/>
    <n v="2030"/>
    <n v="5"/>
    <x v="10"/>
    <n v="566"/>
    <n v="1"/>
    <n v="510"/>
    <x v="0"/>
    <m/>
    <n v="0"/>
    <m/>
    <m/>
    <n v="108"/>
    <s v="PARKING LOT"/>
    <m/>
    <m/>
    <s v="IC"/>
    <s v="Invest Cont"/>
    <n v="510"/>
    <m/>
    <m/>
    <m/>
    <s v="1000 S  PACIFIC                      AV"/>
    <m/>
    <n v="33.735199999999999"/>
    <n v="-118.28789999999999"/>
  </r>
  <r>
    <n v="201221820"/>
    <d v="2020-10-02T00:00:00"/>
    <x v="163"/>
    <n v="600"/>
    <n v="12"/>
    <x v="8"/>
    <n v="1273"/>
    <n v="2"/>
    <n v="624"/>
    <x v="15"/>
    <s v="1202 1701 2021 0913 0562 0444 0443"/>
    <n v="85"/>
    <s v="F"/>
    <s v="B"/>
    <n v="501"/>
    <s v="SINGLE FAMILY DWELLING"/>
    <n v="400"/>
    <s v="STRONG-ARM (HANDS, FIST, FEET OR BODILY FORCE)"/>
    <s v="AO"/>
    <s v="Adult Other"/>
    <n v="624"/>
    <m/>
    <m/>
    <m/>
    <s v="8800 S  HALLDALE                     AV"/>
    <m/>
    <n v="33.9574"/>
    <n v="-118.30249999999999"/>
  </r>
  <r>
    <n v="200715653"/>
    <d v="2020-11-05T00:00:00"/>
    <x v="164"/>
    <n v="1600"/>
    <n v="7"/>
    <x v="0"/>
    <n v="701"/>
    <n v="1"/>
    <n v="510"/>
    <x v="0"/>
    <m/>
    <n v="0"/>
    <m/>
    <m/>
    <n v="101"/>
    <s v="STREET"/>
    <m/>
    <m/>
    <s v="IC"/>
    <s v="Invest Cont"/>
    <n v="510"/>
    <m/>
    <m/>
    <m/>
    <s v="WARING                       AV"/>
    <s v="N  EDINBURGH                    AV"/>
    <n v="34.085500000000003"/>
    <n v="-118.3638"/>
  </r>
  <r>
    <n v="201109241"/>
    <d v="2020-05-11T00:00:00"/>
    <x v="165"/>
    <n v="1500"/>
    <n v="11"/>
    <x v="7"/>
    <n v="1172"/>
    <n v="1"/>
    <n v="420"/>
    <x v="33"/>
    <m/>
    <n v="0"/>
    <m/>
    <m/>
    <n v="101"/>
    <s v="STREET"/>
    <m/>
    <m/>
    <s v="IC"/>
    <s v="Invest Cont"/>
    <n v="420"/>
    <m/>
    <m/>
    <m/>
    <s v="1500    SILVER LAKE                  BL"/>
    <m/>
    <n v="34.0867"/>
    <n v="-118.2701"/>
  </r>
  <r>
    <n v="200816363"/>
    <d v="2020-11-13T00:00:00"/>
    <x v="166"/>
    <n v="836"/>
    <n v="8"/>
    <x v="12"/>
    <n v="881"/>
    <n v="2"/>
    <n v="956"/>
    <x v="29"/>
    <n v="337"/>
    <n v="73"/>
    <s v="M"/>
    <s v="W"/>
    <n v="502"/>
    <s v="MULTI-UNIT DWELLING (APARTMENT, DUPLEX, ETC)"/>
    <m/>
    <m/>
    <s v="IC"/>
    <s v="Invest Cont"/>
    <n v="956"/>
    <m/>
    <m/>
    <m/>
    <s v="11600    MISSOURI                     AV"/>
    <m/>
    <n v="34.039099999999998"/>
    <n v="-118.45059999999999"/>
  </r>
  <r>
    <n v="200815583"/>
    <d v="2020-10-22T00:00:00"/>
    <x v="167"/>
    <n v="1700"/>
    <n v="8"/>
    <x v="12"/>
    <n v="857"/>
    <n v="1"/>
    <n v="310"/>
    <x v="5"/>
    <s v="0344 1822 1606"/>
    <n v="32"/>
    <s v="M"/>
    <s v="W"/>
    <n v="707"/>
    <s v="GARAGE/CARPORT"/>
    <m/>
    <m/>
    <s v="IC"/>
    <s v="Invest Cont"/>
    <n v="310"/>
    <m/>
    <m/>
    <m/>
    <s v="1100    GLENVILLE                    DR"/>
    <m/>
    <n v="34.055700000000002"/>
    <n v="-118.39279999999999"/>
  </r>
  <r>
    <n v="200709021"/>
    <d v="2020-05-07T00:00:00"/>
    <x v="162"/>
    <n v="1730"/>
    <n v="7"/>
    <x v="0"/>
    <n v="735"/>
    <n v="2"/>
    <n v="930"/>
    <x v="30"/>
    <n v="421"/>
    <n v="41"/>
    <s v="F"/>
    <s v="A"/>
    <n v="203"/>
    <s v="OTHER BUSINESS"/>
    <n v="511"/>
    <s v="VERBAL THREAT"/>
    <s v="AO"/>
    <s v="Adult Other"/>
    <n v="930"/>
    <m/>
    <m/>
    <m/>
    <s v="5400    WILSHIRE                     BL"/>
    <m/>
    <n v="34.063299999999998"/>
    <n v="-118.3473"/>
  </r>
  <r>
    <n v="200200671"/>
    <d v="2020-04-22T00:00:00"/>
    <x v="168"/>
    <n v="1030"/>
    <n v="2"/>
    <x v="5"/>
    <n v="292"/>
    <n v="1"/>
    <n v="310"/>
    <x v="5"/>
    <s v="0344 1607 0396"/>
    <n v="64"/>
    <s v="M"/>
    <s v="H"/>
    <n v="221"/>
    <s v="PUBLIC STORAGE"/>
    <m/>
    <m/>
    <s v="IC"/>
    <s v="Invest Cont"/>
    <n v="310"/>
    <m/>
    <m/>
    <m/>
    <s v="1000 W  WASHINGTON                   BL"/>
    <m/>
    <n v="34.0396"/>
    <n v="-118.2833"/>
  </r>
  <r>
    <n v="200106175"/>
    <d v="2020-01-31T00:00:00"/>
    <x v="169"/>
    <n v="830"/>
    <n v="1"/>
    <x v="1"/>
    <n v="157"/>
    <n v="1"/>
    <n v="341"/>
    <x v="12"/>
    <s v="1822 1605 1218 0344"/>
    <n v="49"/>
    <s v="F"/>
    <s v="H"/>
    <n v="502"/>
    <s v="MULTI-UNIT DWELLING (APARTMENT, DUPLEX, ETC)"/>
    <m/>
    <m/>
    <s v="IC"/>
    <s v="Invest Cont"/>
    <n v="341"/>
    <m/>
    <m/>
    <m/>
    <s v="500 S  SAN PEDRO                    ST"/>
    <m/>
    <n v="34.044199999999996"/>
    <n v="-118.2439"/>
  </r>
  <r>
    <n v="200617010"/>
    <d v="2020-10-22T00:00:00"/>
    <x v="170"/>
    <n v="1400"/>
    <n v="6"/>
    <x v="9"/>
    <n v="647"/>
    <n v="2"/>
    <n v="668"/>
    <x v="27"/>
    <s v="1300 0913"/>
    <n v="27"/>
    <s v="M"/>
    <s v="H"/>
    <n v="203"/>
    <s v="OTHER BUSINESS"/>
    <m/>
    <m/>
    <s v="IC"/>
    <s v="Invest Cont"/>
    <n v="668"/>
    <m/>
    <m/>
    <m/>
    <s v="1600 N  GOWER                        ST"/>
    <m/>
    <n v="34.099800000000002"/>
    <n v="-118.3223"/>
  </r>
  <r>
    <n v="201013217"/>
    <d v="2020-09-18T00:00:00"/>
    <x v="171"/>
    <n v="1"/>
    <n v="10"/>
    <x v="11"/>
    <n v="1017"/>
    <n v="1"/>
    <n v="820"/>
    <x v="40"/>
    <s v="0400 0913 0443 0512 0413"/>
    <n v="30"/>
    <s v="M"/>
    <s v="W"/>
    <n v="501"/>
    <s v="SINGLE FAMILY DWELLING"/>
    <n v="400"/>
    <s v="STRONG-ARM (HANDS, FIST, FEET OR BODILY FORCE)"/>
    <s v="IC"/>
    <s v="Invest Cont"/>
    <n v="820"/>
    <m/>
    <m/>
    <m/>
    <s v="17100    COVELLO                      ST"/>
    <m/>
    <n v="34.207500000000003"/>
    <n v="-118.5068"/>
  </r>
  <r>
    <n v="200104594"/>
    <d v="2020-01-08T00:00:00"/>
    <x v="172"/>
    <n v="2145"/>
    <n v="1"/>
    <x v="1"/>
    <n v="152"/>
    <n v="2"/>
    <n v="624"/>
    <x v="15"/>
    <s v="0910 0416 2004 1822"/>
    <n v="20"/>
    <s v="M"/>
    <s v="H"/>
    <n v="903"/>
    <s v="MTA - RED LINE - 7TH AND METRO CENTER"/>
    <n v="400"/>
    <s v="STRONG-ARM (HANDS, FIST, FEET OR BODILY FORCE)"/>
    <s v="IC"/>
    <s v="Invest Cont"/>
    <n v="624"/>
    <m/>
    <m/>
    <m/>
    <s v="600 S  FIGUEROA                     ST"/>
    <m/>
    <n v="34.050899999999999"/>
    <n v="-118.2585"/>
  </r>
  <r>
    <n v="200110052"/>
    <d v="2020-04-04T00:00:00"/>
    <x v="173"/>
    <n v="2000"/>
    <n v="1"/>
    <x v="1"/>
    <n v="101"/>
    <n v="1"/>
    <n v="510"/>
    <x v="0"/>
    <m/>
    <n v="0"/>
    <m/>
    <m/>
    <n v="101"/>
    <s v="STREET"/>
    <m/>
    <m/>
    <s v="IC"/>
    <s v="Invest Cont"/>
    <n v="510"/>
    <m/>
    <m/>
    <m/>
    <s v="900    FIGUEROA                     TR"/>
    <m/>
    <n v="34.066299999999998"/>
    <n v="-118.2441"/>
  </r>
  <r>
    <n v="200517669"/>
    <d v="2020-12-10T00:00:00"/>
    <x v="53"/>
    <n v="1100"/>
    <n v="5"/>
    <x v="10"/>
    <n v="517"/>
    <n v="1"/>
    <n v="510"/>
    <x v="0"/>
    <m/>
    <n v="0"/>
    <m/>
    <m/>
    <n v="101"/>
    <s v="STREET"/>
    <m/>
    <m/>
    <s v="IC"/>
    <s v="Invest Cont"/>
    <n v="510"/>
    <m/>
    <m/>
    <m/>
    <s v="1100    BROAD                        AV"/>
    <m/>
    <n v="33.7849"/>
    <n v="-118.2612"/>
  </r>
  <r>
    <n v="200510674"/>
    <d v="2020-06-16T00:00:00"/>
    <x v="85"/>
    <n v="1800"/>
    <n v="5"/>
    <x v="10"/>
    <n v="526"/>
    <n v="1"/>
    <n v="510"/>
    <x v="0"/>
    <m/>
    <n v="0"/>
    <m/>
    <m/>
    <n v="101"/>
    <s v="STREET"/>
    <m/>
    <m/>
    <s v="IC"/>
    <s v="Invest Cont"/>
    <n v="510"/>
    <m/>
    <m/>
    <m/>
    <s v="FRIES"/>
    <s v="ANAHEIM"/>
    <n v="33.779899999999998"/>
    <n v="-118.265"/>
  </r>
  <r>
    <n v="200916925"/>
    <d v="2020-11-06T00:00:00"/>
    <x v="166"/>
    <n v="700"/>
    <n v="9"/>
    <x v="3"/>
    <n v="981"/>
    <n v="1"/>
    <n v="440"/>
    <x v="20"/>
    <n v="344"/>
    <n v="52"/>
    <s v="M"/>
    <s v="W"/>
    <n v="108"/>
    <s v="PARKING LOT"/>
    <m/>
    <m/>
    <s v="IC"/>
    <s v="Invest Cont"/>
    <n v="440"/>
    <m/>
    <m/>
    <m/>
    <s v="14800 W  VENTURA                      BL"/>
    <m/>
    <n v="34.154000000000003"/>
    <n v="-118.4674"/>
  </r>
  <r>
    <n v="200321746"/>
    <d v="2020-12-14T00:00:00"/>
    <x v="174"/>
    <n v="1355"/>
    <n v="3"/>
    <x v="2"/>
    <n v="311"/>
    <n v="2"/>
    <n v="354"/>
    <x v="14"/>
    <s v="0100 0930 0922"/>
    <n v="41"/>
    <s v="M"/>
    <s v="H"/>
    <n v="501"/>
    <s v="SINGLE FAMILY DWELLING"/>
    <m/>
    <m/>
    <s v="IC"/>
    <s v="Invest Cont"/>
    <n v="354"/>
    <m/>
    <m/>
    <m/>
    <s v="5300    CARLIN                       ST"/>
    <m/>
    <n v="34.029899999999998"/>
    <n v="-118.3595"/>
  </r>
  <r>
    <n v="201110606"/>
    <d v="2020-06-19T00:00:00"/>
    <x v="33"/>
    <n v="2002"/>
    <n v="11"/>
    <x v="7"/>
    <n v="1123"/>
    <n v="1"/>
    <n v="331"/>
    <x v="23"/>
    <n v="344"/>
    <n v="40"/>
    <s v="F"/>
    <s v="W"/>
    <n v="101"/>
    <s v="STREET"/>
    <m/>
    <m/>
    <s v="AO"/>
    <s v="Adult Other"/>
    <n v="331"/>
    <m/>
    <m/>
    <m/>
    <s v="LEGION                       LN"/>
    <s v="DOVER                        ST"/>
    <n v="34.121000000000002"/>
    <n v="-118.2685"/>
  </r>
  <r>
    <n v="200116446"/>
    <d v="2020-08-15T00:00:00"/>
    <x v="175"/>
    <n v="1700"/>
    <n v="1"/>
    <x v="1"/>
    <n v="164"/>
    <n v="1"/>
    <n v="440"/>
    <x v="20"/>
    <s v="1822 0344 0394"/>
    <n v="41"/>
    <s v="F"/>
    <s v="O"/>
    <n v="502"/>
    <s v="MULTI-UNIT DWELLING (APARTMENT, DUPLEX, ETC)"/>
    <m/>
    <m/>
    <s v="IC"/>
    <s v="Invest Cont"/>
    <n v="440"/>
    <m/>
    <m/>
    <m/>
    <s v="600 S  MAIN                         ST"/>
    <m/>
    <n v="34.044800000000002"/>
    <n v="-118.2504"/>
  </r>
  <r>
    <n v="200708242"/>
    <d v="2020-04-13T00:00:00"/>
    <x v="139"/>
    <n v="1700"/>
    <n v="7"/>
    <x v="0"/>
    <n v="725"/>
    <n v="1"/>
    <n v="310"/>
    <x v="5"/>
    <s v="0397 0344 0358"/>
    <n v="52"/>
    <s v="M"/>
    <s v="W"/>
    <n v="501"/>
    <s v="SINGLE FAMILY DWELLING"/>
    <m/>
    <m/>
    <s v="IC"/>
    <s v="Invest Cont"/>
    <n v="310"/>
    <m/>
    <m/>
    <m/>
    <s v="100 N  VISTA                        ST"/>
    <m/>
    <n v="34.073599999999999"/>
    <n v="-118.3522"/>
  </r>
  <r>
    <n v="200617231"/>
    <d v="2020-10-26T00:00:00"/>
    <x v="176"/>
    <n v="1900"/>
    <n v="6"/>
    <x v="9"/>
    <n v="667"/>
    <n v="2"/>
    <n v="930"/>
    <x v="30"/>
    <s v="0913 0400 0432 0443 0422 2040 1202"/>
    <n v="62"/>
    <s v="M"/>
    <s v="W"/>
    <n v="702"/>
    <s v="OFFICE BUILDING/OFFICE"/>
    <n v="511"/>
    <s v="VERBAL THREAT"/>
    <s v="AO"/>
    <s v="Adult Other"/>
    <n v="930"/>
    <m/>
    <m/>
    <m/>
    <s v="5800 W  SUNSET                       BL"/>
    <m/>
    <n v="34.098100000000002"/>
    <n v="-118.3158"/>
  </r>
  <r>
    <n v="200716147"/>
    <d v="2020-11-19T00:00:00"/>
    <x v="92"/>
    <n v="1800"/>
    <n v="7"/>
    <x v="0"/>
    <n v="729"/>
    <n v="1"/>
    <n v="210"/>
    <x v="11"/>
    <s v="0344 0449 0216 0432"/>
    <n v="34"/>
    <s v="F"/>
    <s v="W"/>
    <n v="102"/>
    <s v="SIDEWALK"/>
    <n v="102"/>
    <s v="HAND GUN"/>
    <s v="IC"/>
    <s v="Invest Cont"/>
    <n v="210"/>
    <m/>
    <m/>
    <m/>
    <s v="FIRST                        ST"/>
    <s v="LARCHMENT                    BL"/>
    <n v="34.072600000000001"/>
    <n v="-118.3279"/>
  </r>
  <r>
    <n v="200807585"/>
    <d v="2020-03-22T00:00:00"/>
    <x v="104"/>
    <n v="1030"/>
    <n v="8"/>
    <x v="12"/>
    <n v="833"/>
    <n v="1"/>
    <n v="440"/>
    <x v="20"/>
    <s v="0344 0377 1822"/>
    <n v="50"/>
    <s v="F"/>
    <s v="W"/>
    <n v="702"/>
    <s v="OFFICE BUILDING/OFFICE"/>
    <m/>
    <m/>
    <s v="IC"/>
    <s v="Invest Cont"/>
    <n v="440"/>
    <m/>
    <m/>
    <m/>
    <s v="10900    WILSHIRE                     BL"/>
    <m/>
    <n v="34.058799999999998"/>
    <n v="-118.4439"/>
  </r>
  <r>
    <n v="200709741"/>
    <d v="2020-05-28T00:00:00"/>
    <x v="177"/>
    <n v="1453"/>
    <n v="7"/>
    <x v="0"/>
    <n v="701"/>
    <n v="2"/>
    <n v="624"/>
    <x v="15"/>
    <s v="0400 0416 1309"/>
    <n v="31"/>
    <s v="F"/>
    <s v="W"/>
    <n v="203"/>
    <s v="OTHER BUSINESS"/>
    <n v="400"/>
    <s v="STRONG-ARM (HANDS, FIST, FEET OR BODILY FORCE)"/>
    <s v="IC"/>
    <s v="Invest Cont"/>
    <n v="624"/>
    <m/>
    <m/>
    <m/>
    <s v="8400    MELROSE                      PL"/>
    <m/>
    <n v="34.083500000000001"/>
    <n v="-118.3734"/>
  </r>
  <r>
    <n v="200111101"/>
    <d v="2020-04-28T00:00:00"/>
    <x v="117"/>
    <n v="830"/>
    <n v="1"/>
    <x v="1"/>
    <n v="154"/>
    <n v="2"/>
    <n v="740"/>
    <x v="21"/>
    <s v="0329 2004"/>
    <n v="57"/>
    <s v="F"/>
    <s v="B"/>
    <n v="710"/>
    <s v="OTHER PREMISE"/>
    <m/>
    <m/>
    <s v="AO"/>
    <s v="Adult Other"/>
    <n v="740"/>
    <m/>
    <m/>
    <m/>
    <s v="500 S  MAIN                         ST"/>
    <m/>
    <n v="34.046700000000001"/>
    <n v="-118.24850000000001"/>
  </r>
  <r>
    <n v="201005417"/>
    <d v="2020-02-03T00:00:00"/>
    <x v="87"/>
    <n v="1"/>
    <n v="10"/>
    <x v="11"/>
    <n v="1008"/>
    <n v="2"/>
    <n v="354"/>
    <x v="14"/>
    <s v="0100 1202 0930 0922"/>
    <n v="74"/>
    <s v="M"/>
    <s v="A"/>
    <n v="502"/>
    <s v="MULTI-UNIT DWELLING (APARTMENT, DUPLEX, ETC)"/>
    <m/>
    <m/>
    <s v="IC"/>
    <s v="Invest Cont"/>
    <n v="354"/>
    <m/>
    <m/>
    <m/>
    <s v="16700    SHERMAN                      WY"/>
    <m/>
    <n v="34.207700000000003"/>
    <n v="-118.49120000000001"/>
  </r>
  <r>
    <n v="200215572"/>
    <d v="2020-09-27T00:00:00"/>
    <x v="109"/>
    <n v="1600"/>
    <n v="2"/>
    <x v="5"/>
    <n v="248"/>
    <n v="2"/>
    <n v="850"/>
    <x v="41"/>
    <s v="0603 0361 0529 1822"/>
    <n v="42"/>
    <s v="F"/>
    <s v="H"/>
    <n v="502"/>
    <s v="MULTI-UNIT DWELLING (APARTMENT, DUPLEX, ETC)"/>
    <m/>
    <m/>
    <s v="IC"/>
    <s v="Invest Cont"/>
    <n v="850"/>
    <m/>
    <m/>
    <m/>
    <s v="300    COLUMBIA                     AV"/>
    <m/>
    <n v="34.057200000000002"/>
    <n v="-118.2658"/>
  </r>
  <r>
    <n v="200105054"/>
    <d v="2020-01-15T00:00:00"/>
    <x v="132"/>
    <n v="1700"/>
    <n v="1"/>
    <x v="1"/>
    <n v="192"/>
    <n v="1"/>
    <n v="420"/>
    <x v="33"/>
    <s v="1300 1822 0377 0321 0344"/>
    <n v="32"/>
    <s v="F"/>
    <s v="H"/>
    <n v="707"/>
    <s v="GARAGE/CARPORT"/>
    <m/>
    <m/>
    <s v="IC"/>
    <s v="Invest Cont"/>
    <n v="420"/>
    <m/>
    <m/>
    <m/>
    <s v="400 W  PICO                         BL"/>
    <m/>
    <n v="34.038899999999998"/>
    <n v="-118.26430000000001"/>
  </r>
  <r>
    <n v="200319565"/>
    <d v="2020-10-29T00:00:00"/>
    <x v="178"/>
    <n v="1600"/>
    <n v="3"/>
    <x v="2"/>
    <n v="334"/>
    <n v="2"/>
    <n v="624"/>
    <x v="15"/>
    <s v="1822 0329 0416 1300 1309"/>
    <n v="31"/>
    <s v="F"/>
    <s v="O"/>
    <n v="108"/>
    <s v="PARKING LOT"/>
    <n v="400"/>
    <s v="STRONG-ARM (HANDS, FIST, FEET OR BODILY FORCE)"/>
    <s v="IC"/>
    <s v="Invest Cont"/>
    <n v="624"/>
    <m/>
    <m/>
    <m/>
    <s v="3600    11TH                         AV"/>
    <m/>
    <n v="34.021599999999999"/>
    <n v="-118.3296"/>
  </r>
  <r>
    <n v="200316589"/>
    <d v="2020-08-31T00:00:00"/>
    <x v="151"/>
    <n v="1245"/>
    <n v="3"/>
    <x v="2"/>
    <n v="357"/>
    <n v="2"/>
    <n v="624"/>
    <x v="15"/>
    <s v="0361 0431 0913"/>
    <n v="19"/>
    <s v="F"/>
    <s v="B"/>
    <n v="502"/>
    <s v="MULTI-UNIT DWELLING (APARTMENT, DUPLEX, ETC)"/>
    <n v="500"/>
    <s v="UNKNOWN WEAPON/OTHER WEAPON"/>
    <s v="AA"/>
    <s v="Adult Arrest"/>
    <n v="624"/>
    <m/>
    <m/>
    <m/>
    <s v="1200    EXPOSITION                   BL"/>
    <m/>
    <n v="34.0184"/>
    <n v="-118.29519999999999"/>
  </r>
  <r>
    <n v="200708689"/>
    <d v="2020-04-28T00:00:00"/>
    <x v="179"/>
    <n v="1030"/>
    <n v="7"/>
    <x v="0"/>
    <n v="745"/>
    <n v="1"/>
    <n v="330"/>
    <x v="1"/>
    <s v="1822 1300 1307 0344"/>
    <n v="52"/>
    <s v="F"/>
    <s v="W"/>
    <n v="123"/>
    <s v="PARKING UNDERGROUND/BUILDING"/>
    <m/>
    <m/>
    <s v="IC"/>
    <s v="Invest Cont"/>
    <n v="330"/>
    <m/>
    <m/>
    <m/>
    <s v="5600    WILSHIRE                     BL"/>
    <m/>
    <n v="34.062399999999997"/>
    <n v="-118.35039999999999"/>
  </r>
  <r>
    <n v="201111404"/>
    <d v="2020-07-14T00:00:00"/>
    <x v="21"/>
    <n v="1630"/>
    <n v="11"/>
    <x v="7"/>
    <n v="1162"/>
    <n v="1"/>
    <n v="450"/>
    <x v="42"/>
    <n v="355"/>
    <n v="14"/>
    <s v="F"/>
    <s v="H"/>
    <n v="101"/>
    <s v="STREET"/>
    <n v="400"/>
    <s v="STRONG-ARM (HANDS, FIST, FEET OR BODILY FORCE)"/>
    <s v="AA"/>
    <s v="Adult Arrest"/>
    <n v="450"/>
    <m/>
    <m/>
    <m/>
    <s v="1100 N  VERMONT                      AV"/>
    <m/>
    <n v="34.090899999999998"/>
    <n v="-118.29170000000001"/>
  </r>
  <r>
    <n v="200708936"/>
    <d v="2020-05-05T00:00:00"/>
    <x v="180"/>
    <n v="920"/>
    <n v="7"/>
    <x v="0"/>
    <n v="701"/>
    <n v="2"/>
    <n v="354"/>
    <x v="14"/>
    <s v="0930 0929"/>
    <n v="35"/>
    <s v="F"/>
    <s v="W"/>
    <n v="501"/>
    <s v="SINGLE FAMILY DWELLING"/>
    <m/>
    <m/>
    <s v="IC"/>
    <s v="Invest Cont"/>
    <n v="354"/>
    <m/>
    <m/>
    <m/>
    <s v="700 N  HAYWORTH                     AV"/>
    <m/>
    <n v="34.083799999999997"/>
    <n v="-118.3627"/>
  </r>
  <r>
    <n v="201300868"/>
    <d v="2020-07-20T00:00:00"/>
    <x v="12"/>
    <n v="215"/>
    <n v="13"/>
    <x v="6"/>
    <n v="1344"/>
    <n v="1"/>
    <n v="210"/>
    <x v="11"/>
    <s v="1822 1402 0344 0432"/>
    <n v="0"/>
    <s v="M"/>
    <s v="H"/>
    <n v="101"/>
    <s v="STREET"/>
    <n v="205"/>
    <s v="KITCHEN KNIFE"/>
    <s v="AA"/>
    <s v="Adult Arrest"/>
    <n v="210"/>
    <n v="998"/>
    <m/>
    <m/>
    <s v="CENTRAL                      AV"/>
    <s v="42ND                         ST"/>
    <n v="34.0075"/>
    <n v="-118.2565"/>
  </r>
  <r>
    <n v="200711610"/>
    <d v="2020-07-14T00:00:00"/>
    <x v="21"/>
    <n v="1430"/>
    <n v="7"/>
    <x v="0"/>
    <n v="721"/>
    <n v="1"/>
    <n v="341"/>
    <x v="12"/>
    <s v="1822 0344 0378"/>
    <n v="29"/>
    <s v="M"/>
    <s v="B"/>
    <n v="406"/>
    <s v="OTHER STORE"/>
    <m/>
    <m/>
    <s v="IC"/>
    <s v="Invest Cont"/>
    <n v="341"/>
    <m/>
    <m/>
    <m/>
    <s v="8500    BEVERLY                      BL"/>
    <m/>
    <n v="34.076099999999997"/>
    <n v="-118.3772"/>
  </r>
  <r>
    <n v="200619489"/>
    <d v="2020-12-21T00:00:00"/>
    <x v="181"/>
    <n v="300"/>
    <n v="6"/>
    <x v="9"/>
    <n v="668"/>
    <n v="1"/>
    <n v="761"/>
    <x v="35"/>
    <s v="0450 0913 1100 0334 1407 0603 0421 0353"/>
    <n v="51"/>
    <s v="M"/>
    <s v="B"/>
    <n v="502"/>
    <s v="MULTI-UNIT DWELLING (APARTMENT, DUPLEX, ETC)"/>
    <n v="102"/>
    <s v="HAND GUN"/>
    <s v="AA"/>
    <s v="Adult Arrest"/>
    <n v="753"/>
    <n v="761"/>
    <n v="930"/>
    <n v="998"/>
    <s v="5600    FERNWOOD                     AV"/>
    <m/>
    <n v="34.095799999999997"/>
    <n v="-118.31100000000001"/>
  </r>
  <r>
    <n v="200614630"/>
    <d v="2020-08-28T00:00:00"/>
    <x v="182"/>
    <n v="1500"/>
    <n v="6"/>
    <x v="9"/>
    <n v="625"/>
    <n v="2"/>
    <n v="888"/>
    <x v="24"/>
    <s v="1822 1202 1300 1309"/>
    <n v="82"/>
    <s v="F"/>
    <s v="W"/>
    <n v="121"/>
    <s v="YARD (RESIDENTIAL/BUSINESS)"/>
    <m/>
    <m/>
    <s v="IC"/>
    <s v="Invest Cont"/>
    <n v="888"/>
    <m/>
    <m/>
    <m/>
    <s v="6900    LOS TILOS                    RD"/>
    <m/>
    <n v="34.109099999999998"/>
    <n v="-118.34310000000001"/>
  </r>
  <r>
    <n v="201213202"/>
    <d v="2020-05-20T00:00:00"/>
    <x v="62"/>
    <n v="2230"/>
    <n v="12"/>
    <x v="8"/>
    <n v="1235"/>
    <n v="2"/>
    <n v="930"/>
    <x v="30"/>
    <s v="1307 0329 0421 0432 0913 1310 0334"/>
    <n v="45"/>
    <s v="M"/>
    <s v="H"/>
    <n v="101"/>
    <s v="STREET"/>
    <n v="308"/>
    <s v="STICK"/>
    <s v="IC"/>
    <s v="Invest Cont"/>
    <n v="930"/>
    <m/>
    <m/>
    <m/>
    <s v="1500 W  59TH                         ST"/>
    <m/>
    <n v="33.9876"/>
    <n v="-118.30240000000001"/>
  </r>
  <r>
    <n v="201224533"/>
    <d v="2020-11-16T00:00:00"/>
    <x v="122"/>
    <n v="5"/>
    <n v="12"/>
    <x v="8"/>
    <n v="1256"/>
    <n v="1"/>
    <n v="230"/>
    <x v="13"/>
    <s v="1822 0913 1817"/>
    <n v="53"/>
    <s v="M"/>
    <s v="H"/>
    <n v="108"/>
    <s v="PARKING LOT"/>
    <n v="106"/>
    <s v="UNKNOWN FIREARM"/>
    <s v="AO"/>
    <s v="Adult Other"/>
    <n v="230"/>
    <m/>
    <m/>
    <m/>
    <s v="FLORENCE                     AV"/>
    <s v="MENLO                        AV"/>
    <n v="33.974600000000002"/>
    <n v="-118.28919999999999"/>
  </r>
  <r>
    <n v="200412397"/>
    <d v="2020-09-02T00:00:00"/>
    <x v="183"/>
    <n v="800"/>
    <n v="4"/>
    <x v="4"/>
    <n v="459"/>
    <n v="1"/>
    <n v="440"/>
    <x v="20"/>
    <n v="344"/>
    <n v="46"/>
    <s v="M"/>
    <s v="H"/>
    <n v="232"/>
    <s v="DELIVERY SERVICE (FED EX, UPS, COURIERS,COURIER SERVICE)*"/>
    <m/>
    <m/>
    <s v="IC"/>
    <s v="Invest Cont"/>
    <n v="440"/>
    <m/>
    <m/>
    <m/>
    <s v="3000    FOLSOM                       ST"/>
    <m/>
    <n v="34.0441"/>
    <n v="-118.1978"/>
  </r>
  <r>
    <n v="201204978"/>
    <d v="2020-01-15T00:00:00"/>
    <x v="141"/>
    <n v="1730"/>
    <n v="12"/>
    <x v="8"/>
    <n v="1269"/>
    <n v="1"/>
    <n v="330"/>
    <x v="1"/>
    <s v="0344 0358"/>
    <n v="38"/>
    <s v="M"/>
    <s v="H"/>
    <n v="501"/>
    <s v="SINGLE FAMILY DWELLING"/>
    <m/>
    <m/>
    <s v="IC"/>
    <s v="Invest Cont"/>
    <n v="330"/>
    <m/>
    <m/>
    <m/>
    <s v="400 E  83RD                         ST"/>
    <m/>
    <n v="33.963799999999999"/>
    <n v="-118.26730000000001"/>
  </r>
  <r>
    <n v="200506064"/>
    <d v="2020-02-18T00:00:00"/>
    <x v="184"/>
    <n v="1730"/>
    <n v="5"/>
    <x v="10"/>
    <n v="529"/>
    <n v="2"/>
    <n v="624"/>
    <x v="15"/>
    <s v="0602 0913 2024 0417 0562"/>
    <n v="31"/>
    <s v="F"/>
    <s v="H"/>
    <n v="502"/>
    <s v="MULTI-UNIT DWELLING (APARTMENT, DUPLEX, ETC)"/>
    <n v="400"/>
    <s v="STRONG-ARM (HANDS, FIST, FEET OR BODILY FORCE)"/>
    <s v="JA"/>
    <s v="Juv Arrest"/>
    <n v="624"/>
    <m/>
    <m/>
    <m/>
    <s v="900    BANNING                      BL"/>
    <m/>
    <n v="33.781700000000001"/>
    <n v="-118.2574"/>
  </r>
  <r>
    <n v="200118974"/>
    <d v="2020-10-06T00:00:00"/>
    <x v="185"/>
    <n v="1340"/>
    <n v="1"/>
    <x v="1"/>
    <n v="124"/>
    <n v="2"/>
    <n v="930"/>
    <x v="30"/>
    <s v="0443 1822"/>
    <n v="22"/>
    <s v="M"/>
    <s v="H"/>
    <n v="102"/>
    <s v="SIDEWALK"/>
    <n v="511"/>
    <s v="VERBAL THREAT"/>
    <s v="IC"/>
    <s v="Invest Cont"/>
    <n v="930"/>
    <m/>
    <m/>
    <m/>
    <s v="100 W  1ST                          ST"/>
    <m/>
    <n v="34.052199999999999"/>
    <n v="-118.24339999999999"/>
  </r>
  <r>
    <n v="201113027"/>
    <d v="2020-08-29T00:00:00"/>
    <x v="182"/>
    <n v="2335"/>
    <n v="11"/>
    <x v="7"/>
    <n v="1184"/>
    <n v="1"/>
    <n v="331"/>
    <x v="23"/>
    <n v="385"/>
    <n v="58"/>
    <s v="F"/>
    <s v="W"/>
    <n v="104"/>
    <s v="DRIVEWAY"/>
    <m/>
    <m/>
    <s v="IC"/>
    <s v="Invest Cont"/>
    <n v="331"/>
    <m/>
    <m/>
    <m/>
    <s v="1800    PARK                         DR"/>
    <m/>
    <n v="34.081200000000003"/>
    <n v="-118.252"/>
  </r>
  <r>
    <n v="200915605"/>
    <d v="2020-10-06T00:00:00"/>
    <x v="186"/>
    <n v="930"/>
    <n v="9"/>
    <x v="3"/>
    <n v="964"/>
    <n v="2"/>
    <n v="354"/>
    <x v="14"/>
    <s v="0344 1822"/>
    <n v="33"/>
    <s v="M"/>
    <s v="H"/>
    <n v="108"/>
    <s v="PARKING LOT"/>
    <m/>
    <m/>
    <s v="IC"/>
    <s v="Invest Cont"/>
    <n v="354"/>
    <m/>
    <m/>
    <m/>
    <s v="4700    WOODMAN                      AV"/>
    <m/>
    <n v="34.160299999999999"/>
    <n v="-118.43989999999999"/>
  </r>
  <r>
    <n v="200809661"/>
    <d v="2020-05-19T00:00:00"/>
    <x v="187"/>
    <n v="1730"/>
    <n v="8"/>
    <x v="12"/>
    <n v="852"/>
    <n v="1"/>
    <n v="330"/>
    <x v="1"/>
    <s v="0344 1822 0321"/>
    <n v="33"/>
    <s v="F"/>
    <s v="W"/>
    <n v="104"/>
    <s v="DRIVEWAY"/>
    <m/>
    <m/>
    <s v="IC"/>
    <s v="Invest Cont"/>
    <n v="330"/>
    <m/>
    <m/>
    <m/>
    <s v="1600    BARRY                        AV"/>
    <m/>
    <n v="34.043199999999999"/>
    <n v="-118.4541"/>
  </r>
  <r>
    <n v="200604700"/>
    <d v="2020-01-16T00:00:00"/>
    <x v="188"/>
    <n v="1"/>
    <n v="6"/>
    <x v="9"/>
    <n v="645"/>
    <n v="1"/>
    <n v="330"/>
    <x v="1"/>
    <s v="0344 0358 1300 1609"/>
    <n v="35"/>
    <s v="M"/>
    <s v="O"/>
    <n v="101"/>
    <s v="STREET"/>
    <m/>
    <m/>
    <s v="IC"/>
    <s v="Invest Cont"/>
    <n v="330"/>
    <m/>
    <m/>
    <m/>
    <s v="HAWTHORN                     AV"/>
    <s v="SYCAMORE                     AV"/>
    <n v="34.1004"/>
    <n v="-118.3433"/>
  </r>
  <r>
    <n v="200305025"/>
    <d v="2020-01-18T00:00:00"/>
    <x v="45"/>
    <n v="1400"/>
    <n v="3"/>
    <x v="2"/>
    <n v="398"/>
    <n v="1"/>
    <n v="510"/>
    <x v="0"/>
    <m/>
    <n v="0"/>
    <m/>
    <m/>
    <n v="101"/>
    <s v="STREET"/>
    <m/>
    <m/>
    <s v="IC"/>
    <s v="Invest Cont"/>
    <n v="510"/>
    <m/>
    <m/>
    <m/>
    <s v="600 W  VERNON                       AV"/>
    <m/>
    <n v="34.007399999999997"/>
    <n v="-118.285"/>
  </r>
  <r>
    <n v="200409165"/>
    <d v="2020-05-24T00:00:00"/>
    <x v="189"/>
    <n v="135"/>
    <n v="4"/>
    <x v="4"/>
    <n v="416"/>
    <n v="2"/>
    <n v="753"/>
    <x v="37"/>
    <s v="1100 1407"/>
    <n v="0"/>
    <s v="M"/>
    <s v="X"/>
    <n v="101"/>
    <s v="STREET"/>
    <n v="106"/>
    <s v="UNKNOWN FIREARM"/>
    <s v="IC"/>
    <s v="Invest Cont"/>
    <n v="753"/>
    <n v="998"/>
    <m/>
    <m/>
    <s v="LINCOLN PARK                 AV"/>
    <s v="POMONA                       ST"/>
    <n v="34.078699999999998"/>
    <n v="-118.2028"/>
  </r>
  <r>
    <n v="200908879"/>
    <d v="2020-04-24T00:00:00"/>
    <x v="134"/>
    <n v="800"/>
    <n v="9"/>
    <x v="3"/>
    <n v="926"/>
    <n v="2"/>
    <n v="662"/>
    <x v="17"/>
    <s v="0100 0344 0924 1822"/>
    <n v="34"/>
    <s v="M"/>
    <s v="O"/>
    <n v="710"/>
    <s v="OTHER PREMISE"/>
    <m/>
    <m/>
    <s v="IC"/>
    <s v="Invest Cont"/>
    <n v="662"/>
    <m/>
    <m/>
    <m/>
    <s v="14400    HAMLIN                       ST"/>
    <m/>
    <n v="34.188699999999997"/>
    <n v="-118.4465"/>
  </r>
  <r>
    <n v="200613265"/>
    <d v="2020-07-30T00:00:00"/>
    <x v="190"/>
    <n v="730"/>
    <n v="6"/>
    <x v="9"/>
    <n v="628"/>
    <n v="1"/>
    <n v="510"/>
    <x v="0"/>
    <m/>
    <n v="0"/>
    <m/>
    <m/>
    <n v="101"/>
    <s v="STREET"/>
    <m/>
    <m/>
    <s v="IC"/>
    <s v="Invest Cont"/>
    <n v="510"/>
    <m/>
    <m/>
    <m/>
    <s v="5900    CHULA VISTA                  WY"/>
    <m/>
    <n v="34.107399999999998"/>
    <n v="-118.3193"/>
  </r>
  <r>
    <n v="200507119"/>
    <d v="2020-03-12T00:00:00"/>
    <x v="87"/>
    <n v="1"/>
    <n v="5"/>
    <x v="10"/>
    <n v="567"/>
    <n v="2"/>
    <n v="627"/>
    <x v="43"/>
    <s v="0400 0416 1258 0553 0913"/>
    <n v="10"/>
    <s v="F"/>
    <s v="O"/>
    <n v="502"/>
    <s v="MULTI-UNIT DWELLING (APARTMENT, DUPLEX, ETC)"/>
    <n v="400"/>
    <s v="STRONG-ARM (HANDS, FIST, FEET OR BODILY FORCE)"/>
    <s v="AA"/>
    <s v="Adult Arrest"/>
    <n v="627"/>
    <m/>
    <m/>
    <m/>
    <s v="1700 S  PACIFIC                      AV"/>
    <m/>
    <n v="33.7288"/>
    <n v="-118.288"/>
  </r>
  <r>
    <n v="201107194"/>
    <d v="2020-03-11T00:00:00"/>
    <x v="191"/>
    <n v="1100"/>
    <n v="11"/>
    <x v="7"/>
    <n v="1118"/>
    <n v="1"/>
    <n v="510"/>
    <x v="0"/>
    <m/>
    <n v="0"/>
    <m/>
    <m/>
    <n v="108"/>
    <s v="PARKING LOT"/>
    <m/>
    <m/>
    <s v="IC"/>
    <s v="Invest Cont"/>
    <n v="510"/>
    <m/>
    <m/>
    <m/>
    <s v="5600 N  FIGUEROA                     ST"/>
    <m/>
    <n v="34.113999999999997"/>
    <n v="-118.1949"/>
  </r>
  <r>
    <n v="200416216"/>
    <d v="2020-12-23T00:00:00"/>
    <x v="192"/>
    <n v="1800"/>
    <n v="4"/>
    <x v="4"/>
    <n v="412"/>
    <n v="1"/>
    <n v="330"/>
    <x v="1"/>
    <s v="1302 1307"/>
    <n v="40"/>
    <s v="F"/>
    <s v="B"/>
    <n v="101"/>
    <s v="STREET"/>
    <m/>
    <m/>
    <s v="IC"/>
    <s v="Invest Cont"/>
    <n v="330"/>
    <m/>
    <m/>
    <m/>
    <s v="100 N  AVENUE 23"/>
    <m/>
    <n v="34.075699999999998"/>
    <n v="-118.21769999999999"/>
  </r>
  <r>
    <n v="200608743"/>
    <d v="2020-04-05T00:00:00"/>
    <x v="193"/>
    <n v="1600"/>
    <n v="6"/>
    <x v="9"/>
    <n v="645"/>
    <n v="2"/>
    <n v="740"/>
    <x v="21"/>
    <s v="2004 0329 2028"/>
    <n v="52"/>
    <s v="F"/>
    <s v="H"/>
    <n v="403"/>
    <s v="DRUG STORE"/>
    <m/>
    <m/>
    <s v="AO"/>
    <s v="Adult Other"/>
    <n v="740"/>
    <m/>
    <m/>
    <m/>
    <s v="7000 W  HOLLYWOOD                    BL"/>
    <m/>
    <n v="34.101500000000001"/>
    <n v="-118.3425"/>
  </r>
  <r>
    <n v="200618728"/>
    <d v="2020-12-01T00:00:00"/>
    <x v="194"/>
    <n v="235"/>
    <n v="6"/>
    <x v="9"/>
    <n v="663"/>
    <n v="1"/>
    <n v="230"/>
    <x v="13"/>
    <s v="2004 1822 0416 0400 1218"/>
    <n v="40"/>
    <s v="F"/>
    <s v="A"/>
    <n v="102"/>
    <s v="SIDEWALK"/>
    <n v="500"/>
    <s v="UNKNOWN WEAPON/OTHER WEAPON"/>
    <s v="IC"/>
    <s v="Invest Cont"/>
    <n v="230"/>
    <m/>
    <m/>
    <m/>
    <s v="1000 N  MANSFIELD                    AV"/>
    <m/>
    <n v="34.088900000000002"/>
    <n v="-118.34050000000001"/>
  </r>
  <r>
    <n v="200321294"/>
    <d v="2020-12-05T00:00:00"/>
    <x v="195"/>
    <n v="1230"/>
    <n v="3"/>
    <x v="2"/>
    <n v="397"/>
    <n v="2"/>
    <n v="624"/>
    <x v="15"/>
    <s v="1822 0342 0400 0329 2024 1236"/>
    <n v="46"/>
    <s v="F"/>
    <s v="H"/>
    <n v="242"/>
    <s v="DISCOUNT STORE (99 CENT,DOLLAR,ETC."/>
    <n v="400"/>
    <s v="STRONG-ARM (HANDS, FIST, FEET OR BODILY FORCE)"/>
    <s v="AO"/>
    <s v="Adult Other"/>
    <n v="624"/>
    <m/>
    <m/>
    <m/>
    <s v="4300 S  VERMONT                      AV"/>
    <m/>
    <n v="34.007300000000001"/>
    <n v="-118.298"/>
  </r>
  <r>
    <n v="200322296"/>
    <d v="2020-12-26T00:00:00"/>
    <x v="34"/>
    <n v="1900"/>
    <n v="3"/>
    <x v="2"/>
    <n v="397"/>
    <n v="2"/>
    <n v="625"/>
    <x v="44"/>
    <s v="0416 0446 1277 1309 1822"/>
    <n v="58"/>
    <s v="M"/>
    <s v="H"/>
    <n v="102"/>
    <s v="SIDEWALK"/>
    <n v="400"/>
    <s v="STRONG-ARM (HANDS, FIST, FEET OR BODILY FORCE)"/>
    <s v="IC"/>
    <s v="Invest Cont"/>
    <n v="625"/>
    <m/>
    <m/>
    <m/>
    <s v="4000 S  NORMANDIE                    AV"/>
    <m/>
    <n v="34.010300000000001"/>
    <n v="-118.3002"/>
  </r>
  <r>
    <n v="201113970"/>
    <d v="2020-09-25T00:00:00"/>
    <x v="196"/>
    <n v="942"/>
    <n v="11"/>
    <x v="7"/>
    <n v="1162"/>
    <n v="2"/>
    <n v="668"/>
    <x v="27"/>
    <s v="0330 1300 0601"/>
    <n v="0"/>
    <s v="X"/>
    <s v="X"/>
    <n v="203"/>
    <s v="OTHER BUSINESS"/>
    <m/>
    <m/>
    <s v="IC"/>
    <s v="Invest Cont"/>
    <n v="668"/>
    <m/>
    <m/>
    <m/>
    <s v="4500 W  HOLLYWOOD                    BL"/>
    <m/>
    <n v="34.098399999999998"/>
    <n v="-118.28740000000001"/>
  </r>
  <r>
    <n v="200219047"/>
    <d v="2020-12-27T00:00:00"/>
    <x v="197"/>
    <n v="1630"/>
    <n v="2"/>
    <x v="5"/>
    <n v="218"/>
    <n v="1"/>
    <n v="510"/>
    <x v="0"/>
    <m/>
    <n v="0"/>
    <m/>
    <m/>
    <n v="101"/>
    <s v="STREET"/>
    <m/>
    <m/>
    <s v="IC"/>
    <s v="Invest Cont"/>
    <n v="510"/>
    <m/>
    <m/>
    <m/>
    <s v="PARK                         ST"/>
    <s v="GLENDALE                     BL"/>
    <n v="34.076300000000003"/>
    <n v="-118.26130000000001"/>
  </r>
  <r>
    <n v="200407117"/>
    <d v="2020-03-20T00:00:00"/>
    <x v="198"/>
    <n v="230"/>
    <n v="4"/>
    <x v="4"/>
    <n v="455"/>
    <n v="2"/>
    <n v="740"/>
    <x v="21"/>
    <n v="329"/>
    <n v="44"/>
    <s v="M"/>
    <s v="H"/>
    <n v="502"/>
    <s v="MULTI-UNIT DWELLING (APARTMENT, DUPLEX, ETC)"/>
    <m/>
    <m/>
    <s v="IC"/>
    <s v="Invest Cont"/>
    <n v="740"/>
    <m/>
    <m/>
    <m/>
    <s v="700    CORNWELL                     ST"/>
    <m/>
    <n v="34.052300000000002"/>
    <n v="-118.2068"/>
  </r>
  <r>
    <n v="200117988"/>
    <d v="2020-09-15T00:00:00"/>
    <x v="84"/>
    <n v="2000"/>
    <n v="1"/>
    <x v="1"/>
    <n v="111"/>
    <n v="1"/>
    <n v="510"/>
    <x v="0"/>
    <m/>
    <n v="0"/>
    <m/>
    <m/>
    <n v="707"/>
    <s v="GARAGE/CARPORT"/>
    <m/>
    <m/>
    <s v="IC"/>
    <s v="Invest Cont"/>
    <n v="510"/>
    <m/>
    <m/>
    <m/>
    <s v="500 N  FIGUEROA                     ST"/>
    <m/>
    <n v="34.061500000000002"/>
    <n v="-118.247"/>
  </r>
  <r>
    <n v="201306108"/>
    <d v="2020-02-06T00:00:00"/>
    <x v="199"/>
    <n v="1225"/>
    <n v="13"/>
    <x v="6"/>
    <n v="1303"/>
    <n v="1"/>
    <n v="330"/>
    <x v="1"/>
    <s v="1307 0344"/>
    <n v="24"/>
    <s v="F"/>
    <s v="H"/>
    <n v="101"/>
    <s v="STREET"/>
    <m/>
    <m/>
    <s v="IC"/>
    <s v="Invest Cont"/>
    <n v="330"/>
    <m/>
    <m/>
    <m/>
    <s v="1000    WALL                         ST"/>
    <m/>
    <n v="34.037599999999998"/>
    <n v="-118.2531"/>
  </r>
  <r>
    <n v="201215288"/>
    <d v="2020-06-24T00:00:00"/>
    <x v="22"/>
    <n v="930"/>
    <n v="12"/>
    <x v="8"/>
    <n v="1253"/>
    <n v="1"/>
    <n v="761"/>
    <x v="35"/>
    <s v="0334 1822 1218"/>
    <n v="66"/>
    <s v="M"/>
    <s v="B"/>
    <n v="101"/>
    <s v="STREET"/>
    <n v="109"/>
    <s v="SEMI-AUTOMATIC PISTOL"/>
    <s v="AO"/>
    <s v="Adult Other"/>
    <n v="761"/>
    <m/>
    <m/>
    <m/>
    <s v="79TH                         ST"/>
    <s v="CIMARRON                     ST"/>
    <n v="33.967300000000002"/>
    <n v="-118.3156"/>
  </r>
  <r>
    <n v="200115686"/>
    <d v="2020-08-01T00:00:00"/>
    <x v="200"/>
    <n v="100"/>
    <n v="1"/>
    <x v="1"/>
    <n v="162"/>
    <n v="1"/>
    <n v="330"/>
    <x v="1"/>
    <s v="0344 0377 1822 1606 1300"/>
    <n v="21"/>
    <s v="F"/>
    <s v="B"/>
    <n v="123"/>
    <s v="PARKING UNDERGROUND/BUILDING"/>
    <m/>
    <m/>
    <s v="IC"/>
    <s v="Invest Cont"/>
    <n v="330"/>
    <m/>
    <m/>
    <m/>
    <s v="800 S  OLIVE                        ST"/>
    <m/>
    <n v="34.043700000000001"/>
    <n v="-118.2582"/>
  </r>
  <r>
    <n v="200615196"/>
    <d v="2020-09-07T00:00:00"/>
    <x v="201"/>
    <n v="1830"/>
    <n v="6"/>
    <x v="9"/>
    <n v="679"/>
    <n v="1"/>
    <n v="341"/>
    <x v="12"/>
    <s v="0344 1822"/>
    <n v="34"/>
    <s v="M"/>
    <s v="H"/>
    <n v="108"/>
    <s v="PARKING LOT"/>
    <m/>
    <m/>
    <s v="IC"/>
    <s v="Invest Cont"/>
    <n v="341"/>
    <m/>
    <m/>
    <m/>
    <s v="5200    SANTA MONICA                 BL"/>
    <m/>
    <n v="34.090800000000002"/>
    <n v="-118.303"/>
  </r>
  <r>
    <n v="200205103"/>
    <d v="2020-01-22T00:00:00"/>
    <x v="202"/>
    <n v="2200"/>
    <n v="2"/>
    <x v="5"/>
    <n v="217"/>
    <n v="2"/>
    <n v="740"/>
    <x v="21"/>
    <s v="1822 1609 0329"/>
    <n v="25"/>
    <s v="F"/>
    <s v="W"/>
    <n v="122"/>
    <s v="VEHICLE, PASSENGER/TRUCK"/>
    <m/>
    <m/>
    <s v="IC"/>
    <s v="Invest Cont"/>
    <n v="740"/>
    <m/>
    <m/>
    <m/>
    <s v="1600    PALO ALTO                    ST"/>
    <m/>
    <n v="34.069699999999997"/>
    <n v="-118.26260000000001"/>
  </r>
  <r>
    <n v="201016381"/>
    <d v="2020-12-24T00:00:00"/>
    <x v="203"/>
    <n v="2254"/>
    <n v="10"/>
    <x v="11"/>
    <n v="1001"/>
    <n v="2"/>
    <n v="956"/>
    <x v="29"/>
    <s v="1822 1906"/>
    <n v="50"/>
    <s v="F"/>
    <s v="W"/>
    <n v="101"/>
    <s v="STREET"/>
    <m/>
    <m/>
    <s v="IC"/>
    <s v="Invest Cont"/>
    <n v="956"/>
    <m/>
    <m/>
    <m/>
    <s v="19000    INGOMAR                      ST"/>
    <m/>
    <n v="34.212000000000003"/>
    <n v="-118.5475"/>
  </r>
  <r>
    <n v="200712903"/>
    <d v="2020-08-18T00:00:00"/>
    <x v="137"/>
    <n v="2015"/>
    <n v="7"/>
    <x v="0"/>
    <n v="711"/>
    <n v="2"/>
    <n v="626"/>
    <x v="10"/>
    <s v="2000 0444"/>
    <n v="25"/>
    <s v="M"/>
    <s v="B"/>
    <n v="503"/>
    <s v="HOTEL"/>
    <n v="400"/>
    <s v="STRONG-ARM (HANDS, FIST, FEET OR BODILY FORCE)"/>
    <s v="AO"/>
    <s v="Adult Other"/>
    <n v="626"/>
    <m/>
    <m/>
    <m/>
    <s v="8400    BEVERLY                      BL"/>
    <m/>
    <n v="34.078200000000002"/>
    <n v="-118.3695"/>
  </r>
  <r>
    <n v="201307940"/>
    <d v="2020-03-11T00:00:00"/>
    <x v="191"/>
    <n v="900"/>
    <n v="13"/>
    <x v="6"/>
    <n v="1317"/>
    <n v="1"/>
    <n v="420"/>
    <x v="33"/>
    <m/>
    <n v="0"/>
    <m/>
    <m/>
    <n v="101"/>
    <s v="STREET"/>
    <m/>
    <m/>
    <s v="IC"/>
    <s v="Invest Cont"/>
    <n v="420"/>
    <m/>
    <m/>
    <m/>
    <s v="OLYMPIC                      BL"/>
    <s v="LONG BEACH                   BL"/>
    <n v="34.029299999999999"/>
    <n v="-118.241"/>
  </r>
  <r>
    <n v="200604861"/>
    <d v="2020-01-20T00:00:00"/>
    <x v="204"/>
    <n v="210"/>
    <n v="6"/>
    <x v="9"/>
    <n v="646"/>
    <n v="2"/>
    <n v="740"/>
    <x v="21"/>
    <s v="0329 0216"/>
    <n v="35"/>
    <s v="M"/>
    <s v="W"/>
    <n v="101"/>
    <s v="STREET"/>
    <m/>
    <m/>
    <s v="IC"/>
    <s v="Invest Cont"/>
    <n v="740"/>
    <m/>
    <m/>
    <m/>
    <s v="HOLLYWOOD"/>
    <s v="VINE"/>
    <n v="34.101599999999998"/>
    <n v="-118.3267"/>
  </r>
  <r>
    <n v="200304189"/>
    <d v="2020-01-02T00:00:00"/>
    <x v="205"/>
    <n v="100"/>
    <n v="3"/>
    <x v="2"/>
    <n v="393"/>
    <n v="2"/>
    <n v="930"/>
    <x v="30"/>
    <s v="2000 1813 1309 1243 0421"/>
    <n v="38"/>
    <s v="F"/>
    <s v="B"/>
    <n v="710"/>
    <s v="OTHER PREMISE"/>
    <n v="511"/>
    <s v="VERBAL THREAT"/>
    <s v="AO"/>
    <s v="Adult Other"/>
    <n v="930"/>
    <m/>
    <m/>
    <m/>
    <s v="4200    GARTHWAITE                   AV"/>
    <m/>
    <n v="34.007100000000001"/>
    <n v="-118.32599999999999"/>
  </r>
  <r>
    <n v="201307077"/>
    <d v="2020-02-24T00:00:00"/>
    <x v="206"/>
    <n v="40"/>
    <n v="13"/>
    <x v="6"/>
    <n v="1371"/>
    <n v="2"/>
    <n v="886"/>
    <x v="45"/>
    <s v="1259 1251 0416"/>
    <n v="15"/>
    <s v="F"/>
    <s v="H"/>
    <n v="253"/>
    <s v="MORTUARY"/>
    <m/>
    <m/>
    <s v="IC"/>
    <s v="Invest Cont"/>
    <n v="886"/>
    <m/>
    <m/>
    <m/>
    <s v="5700 S  BROADWAY"/>
    <m/>
    <n v="33.990600000000001"/>
    <n v="-118.2783"/>
  </r>
  <r>
    <n v="200404296"/>
    <d v="2020-01-08T00:00:00"/>
    <x v="207"/>
    <n v="1530"/>
    <n v="4"/>
    <x v="4"/>
    <n v="437"/>
    <n v="2"/>
    <n v="740"/>
    <x v="21"/>
    <n v="329"/>
    <n v="0"/>
    <s v="X"/>
    <s v="X"/>
    <n v="203"/>
    <s v="OTHER BUSINESS"/>
    <m/>
    <m/>
    <s v="IC"/>
    <s v="Invest Cont"/>
    <n v="740"/>
    <m/>
    <m/>
    <m/>
    <s v="4500    VALLEY                       BL"/>
    <m/>
    <n v="34.0627"/>
    <n v="-118.18689999999999"/>
  </r>
  <r>
    <n v="200209181"/>
    <d v="2020-04-20T00:00:00"/>
    <x v="208"/>
    <n v="1610"/>
    <n v="2"/>
    <x v="5"/>
    <n v="256"/>
    <n v="1"/>
    <n v="230"/>
    <x v="13"/>
    <s v="1402 0334 0432 2004 1822 1266 0601 2001"/>
    <n v="33"/>
    <s v="M"/>
    <s v="H"/>
    <n v="102"/>
    <s v="SIDEWALK"/>
    <n v="200"/>
    <s v="KNIFE WITH BLADE 6INCHES OR LESS"/>
    <s v="AA"/>
    <s v="Adult Arrest"/>
    <n v="230"/>
    <n v="998"/>
    <m/>
    <m/>
    <s v="WILSHIRE"/>
    <s v="BURLINGTON                   ST"/>
    <n v="34.056399999999996"/>
    <n v="-118.27249999999999"/>
  </r>
  <r>
    <n v="201007567"/>
    <d v="2020-03-26T00:00:00"/>
    <x v="209"/>
    <n v="1840"/>
    <n v="10"/>
    <x v="11"/>
    <n v="1047"/>
    <n v="2"/>
    <n v="888"/>
    <x v="24"/>
    <s v="1822 2026 1202"/>
    <n v="66"/>
    <s v="F"/>
    <s v="W"/>
    <n v="502"/>
    <s v="MULTI-UNIT DWELLING (APARTMENT, DUPLEX, ETC)"/>
    <m/>
    <m/>
    <s v="AO"/>
    <s v="Adult Other"/>
    <n v="888"/>
    <m/>
    <m/>
    <m/>
    <s v="5500    EDWARD E HORTON              LN"/>
    <m/>
    <n v="34.171900000000001"/>
    <n v="-118.5055"/>
  </r>
  <r>
    <n v="200505250"/>
    <d v="2020-01-30T00:00:00"/>
    <x v="94"/>
    <n v="1600"/>
    <n v="5"/>
    <x v="10"/>
    <n v="525"/>
    <n v="2"/>
    <n v="626"/>
    <x v="10"/>
    <s v="0400 1243 2000 0416 1814 2026 0913 1260"/>
    <n v="39"/>
    <s v="F"/>
    <s v="B"/>
    <n v="502"/>
    <s v="MULTI-UNIT DWELLING (APARTMENT, DUPLEX, ETC)"/>
    <n v="400"/>
    <s v="STRONG-ARM (HANDS, FIST, FEET OR BODILY FORCE)"/>
    <s v="AO"/>
    <s v="Adult Other"/>
    <n v="626"/>
    <m/>
    <m/>
    <m/>
    <s v="500 N  AVALON                       BL"/>
    <m/>
    <n v="33.773899999999998"/>
    <n v="-118.26779999999999"/>
  </r>
  <r>
    <n v="200605740"/>
    <d v="2020-02-06T00:00:00"/>
    <x v="199"/>
    <n v="720"/>
    <n v="6"/>
    <x v="9"/>
    <n v="646"/>
    <n v="1"/>
    <n v="341"/>
    <x v="12"/>
    <s v="0344 1606"/>
    <n v="0"/>
    <s v="X"/>
    <s v="X"/>
    <n v="101"/>
    <s v="STREET"/>
    <m/>
    <m/>
    <s v="AA"/>
    <s v="Adult Arrest"/>
    <n v="341"/>
    <m/>
    <m/>
    <m/>
    <s v="6500    HOLLYWOOD                    BL"/>
    <m/>
    <n v="34.101599999999998"/>
    <n v="-118.331"/>
  </r>
  <r>
    <n v="200416028"/>
    <d v="2020-12-17T00:00:00"/>
    <x v="210"/>
    <n v="1525"/>
    <n v="4"/>
    <x v="4"/>
    <n v="473"/>
    <n v="2"/>
    <n v="900"/>
    <x v="18"/>
    <s v="2038 0913 0361"/>
    <n v="65"/>
    <s v="M"/>
    <s v="H"/>
    <n v="504"/>
    <s v="OTHER RESIDENCE"/>
    <m/>
    <m/>
    <s v="IC"/>
    <s v="Invest Cont"/>
    <n v="900"/>
    <m/>
    <m/>
    <m/>
    <s v="2400 E  7TH                          ST"/>
    <m/>
    <n v="0"/>
    <n v="0"/>
  </r>
  <r>
    <n v="200109244"/>
    <d v="2020-03-16T00:00:00"/>
    <x v="124"/>
    <n v="2000"/>
    <n v="1"/>
    <x v="1"/>
    <n v="147"/>
    <n v="1"/>
    <n v="210"/>
    <x v="11"/>
    <s v="0344 0416 0334 1822 1281 0302 1218"/>
    <n v="48"/>
    <s v="M"/>
    <s v="B"/>
    <n v="102"/>
    <s v="SIDEWALK"/>
    <n v="102"/>
    <s v="HAND GUN"/>
    <s v="IC"/>
    <s v="Invest Cont"/>
    <n v="210"/>
    <m/>
    <m/>
    <m/>
    <s v="SAN PEDRO                    ST"/>
    <s v="5TH                          ST"/>
    <n v="34.044199999999996"/>
    <n v="-118.2439"/>
  </r>
  <r>
    <n v="201116336"/>
    <d v="2020-12-05T00:00:00"/>
    <x v="60"/>
    <n v="2000"/>
    <n v="11"/>
    <x v="7"/>
    <n v="1138"/>
    <n v="1"/>
    <n v="761"/>
    <x v="35"/>
    <s v="0334 1822"/>
    <n v="25"/>
    <s v="M"/>
    <s v="H"/>
    <n v="101"/>
    <s v="STREET"/>
    <n v="200"/>
    <s v="KNIFE WITH BLADE 6INCHES OR LESS"/>
    <s v="IC"/>
    <s v="Invest Cont"/>
    <n v="761"/>
    <m/>
    <m/>
    <m/>
    <s v="PIEDMONT"/>
    <s v="AVENUE 61"/>
    <n v="34.113100000000003"/>
    <n v="-118.18940000000001"/>
  </r>
  <r>
    <n v="201114782"/>
    <d v="2020-10-17T00:00:00"/>
    <x v="211"/>
    <n v="1805"/>
    <n v="11"/>
    <x v="7"/>
    <n v="1115"/>
    <n v="2"/>
    <n v="740"/>
    <x v="21"/>
    <s v="0329 1300 1309"/>
    <n v="50"/>
    <s v="M"/>
    <s v="W"/>
    <n v="108"/>
    <s v="PARKING LOT"/>
    <m/>
    <m/>
    <s v="IC"/>
    <s v="Invest Cont"/>
    <n v="740"/>
    <m/>
    <m/>
    <m/>
    <s v="2200    COLORADO                     BL"/>
    <m/>
    <n v="34.139099999999999"/>
    <n v="-118.2141"/>
  </r>
  <r>
    <n v="200310416"/>
    <d v="2020-04-24T00:00:00"/>
    <x v="77"/>
    <n v="900"/>
    <n v="3"/>
    <x v="2"/>
    <n v="337"/>
    <n v="2"/>
    <n v="354"/>
    <x v="14"/>
    <s v="0100 1822 0928"/>
    <n v="45"/>
    <s v="F"/>
    <s v="H"/>
    <n v="502"/>
    <s v="MULTI-UNIT DWELLING (APARTMENT, DUPLEX, ETC)"/>
    <m/>
    <m/>
    <s v="IC"/>
    <s v="Invest Cont"/>
    <n v="354"/>
    <m/>
    <m/>
    <m/>
    <s v="3000    RAYMOND                      AV"/>
    <m/>
    <n v="34.027299999999997"/>
    <n v="-118.29810000000001"/>
  </r>
  <r>
    <n v="200707342"/>
    <d v="2020-03-11T00:00:00"/>
    <x v="3"/>
    <n v="1515"/>
    <n v="7"/>
    <x v="0"/>
    <n v="702"/>
    <n v="1"/>
    <n v="310"/>
    <x v="5"/>
    <s v="0344 1605 1501"/>
    <n v="41"/>
    <s v="M"/>
    <s v="W"/>
    <n v="501"/>
    <s v="SINGLE FAMILY DWELLING"/>
    <m/>
    <m/>
    <s v="IC"/>
    <s v="Invest Cont"/>
    <n v="310"/>
    <m/>
    <m/>
    <m/>
    <s v="700 N  SIERRA BONITA                AV"/>
    <m/>
    <n v="34.0837"/>
    <n v="-118.35429999999999"/>
  </r>
  <r>
    <n v="201014283"/>
    <d v="2020-10-21T00:00:00"/>
    <x v="212"/>
    <n v="1330"/>
    <n v="10"/>
    <x v="11"/>
    <n v="1004"/>
    <n v="1"/>
    <n v="331"/>
    <x v="23"/>
    <s v="0344 1822 1606 1420 1202 1300 1309"/>
    <n v="66"/>
    <s v="M"/>
    <s v="H"/>
    <n v="108"/>
    <s v="PARKING LOT"/>
    <m/>
    <m/>
    <s v="IC"/>
    <s v="Invest Cont"/>
    <n v="331"/>
    <m/>
    <m/>
    <m/>
    <s v="7700    RESEDA                       BL"/>
    <m/>
    <n v="34.2102"/>
    <n v="-118.5361"/>
  </r>
  <r>
    <n v="200414791"/>
    <d v="2020-11-11T00:00:00"/>
    <x v="69"/>
    <n v="1400"/>
    <n v="4"/>
    <x v="4"/>
    <n v="409"/>
    <n v="2"/>
    <n v="901"/>
    <x v="19"/>
    <n v="2038"/>
    <n v="37"/>
    <s v="F"/>
    <s v="H"/>
    <n v="501"/>
    <s v="SINGLE FAMILY DWELLING"/>
    <m/>
    <m/>
    <s v="AO"/>
    <s v="Adult Other"/>
    <n v="901"/>
    <m/>
    <m/>
    <m/>
    <s v="5200    ALMONT                       ST"/>
    <m/>
    <n v="34.091099999999997"/>
    <n v="-118.1678"/>
  </r>
  <r>
    <n v="200408618"/>
    <d v="2020-05-07T00:00:00"/>
    <x v="162"/>
    <n v="1800"/>
    <n v="4"/>
    <x v="4"/>
    <n v="424"/>
    <n v="1"/>
    <n v="330"/>
    <x v="1"/>
    <s v="1302 0344"/>
    <n v="53"/>
    <s v="M"/>
    <s v="H"/>
    <n v="101"/>
    <s v="STREET"/>
    <m/>
    <m/>
    <s v="IC"/>
    <s v="Invest Cont"/>
    <n v="330"/>
    <m/>
    <m/>
    <m/>
    <s v="2100    PARKSIDE                     AV"/>
    <m/>
    <n v="34.069299999999998"/>
    <n v="-118.2"/>
  </r>
  <r>
    <n v="200407521"/>
    <d v="2020-04-02T00:00:00"/>
    <x v="173"/>
    <n v="1240"/>
    <n v="4"/>
    <x v="4"/>
    <n v="473"/>
    <n v="1"/>
    <n v="236"/>
    <x v="46"/>
    <s v="2000 0913 1243 1814 0416 0334"/>
    <n v="21"/>
    <s v="F"/>
    <s v="H"/>
    <n v="504"/>
    <s v="OTHER RESIDENCE"/>
    <n v="500"/>
    <s v="UNKNOWN WEAPON/OTHER WEAPON"/>
    <s v="AO"/>
    <s v="Adult Other"/>
    <n v="236"/>
    <m/>
    <m/>
    <m/>
    <s v="500 S  SAINT LOUIS                  ST"/>
    <m/>
    <n v="34.040500000000002"/>
    <n v="-118.2165"/>
  </r>
  <r>
    <n v="200208350"/>
    <d v="2020-03-30T00:00:00"/>
    <x v="40"/>
    <n v="1700"/>
    <n v="2"/>
    <x v="5"/>
    <n v="289"/>
    <n v="1"/>
    <n v="510"/>
    <x v="0"/>
    <m/>
    <n v="0"/>
    <m/>
    <m/>
    <n v="101"/>
    <s v="STREET"/>
    <m/>
    <m/>
    <s v="IC"/>
    <s v="Invest Cont"/>
    <n v="510"/>
    <m/>
    <m/>
    <m/>
    <s v="12TH"/>
    <s v="ALBANY"/>
    <n v="34.044899999999998"/>
    <n v="-118.2731"/>
  </r>
  <r>
    <n v="200414488"/>
    <d v="2020-10-30T00:00:00"/>
    <x v="178"/>
    <n v="2200"/>
    <n v="4"/>
    <x v="4"/>
    <n v="477"/>
    <n v="2"/>
    <n v="624"/>
    <x v="15"/>
    <s v="1822 0446 0417"/>
    <n v="20"/>
    <s v="F"/>
    <s v="H"/>
    <n v="501"/>
    <s v="SINGLE FAMILY DWELLING"/>
    <n v="400"/>
    <s v="STRONG-ARM (HANDS, FIST, FEET OR BODILY FORCE)"/>
    <s v="IC"/>
    <s v="Invest Cont"/>
    <n v="624"/>
    <m/>
    <m/>
    <m/>
    <s v="900    MARIETTA                     ST"/>
    <m/>
    <n v="34.0319"/>
    <n v="-118.21129999999999"/>
  </r>
  <r>
    <n v="200808302"/>
    <d v="2020-04-14T00:00:00"/>
    <x v="213"/>
    <n v="1930"/>
    <n v="8"/>
    <x v="12"/>
    <n v="838"/>
    <n v="1"/>
    <n v="341"/>
    <x v="12"/>
    <s v="2032 0344 1822"/>
    <n v="22"/>
    <s v="M"/>
    <s v="W"/>
    <n v="707"/>
    <s v="GARAGE/CARPORT"/>
    <m/>
    <m/>
    <s v="AO"/>
    <s v="Adult Other"/>
    <n v="341"/>
    <m/>
    <m/>
    <m/>
    <s v="10900    ROEBLING                     AV"/>
    <m/>
    <n v="34.066099999999999"/>
    <n v="-118.4485"/>
  </r>
  <r>
    <n v="200408755"/>
    <d v="2020-05-11T00:00:00"/>
    <x v="63"/>
    <n v="2030"/>
    <n v="4"/>
    <x v="4"/>
    <n v="455"/>
    <n v="1"/>
    <n v="230"/>
    <x v="13"/>
    <s v="1407 1100 1259 0430 1822 0906"/>
    <n v="17"/>
    <s v="M"/>
    <s v="H"/>
    <n v="116"/>
    <s v="OTHER/OUTSIDE"/>
    <n v="106"/>
    <s v="UNKNOWN FIREARM"/>
    <s v="IC"/>
    <s v="Invest Cont"/>
    <n v="230"/>
    <n v="998"/>
    <m/>
    <m/>
    <s v="700 N  STATE                        ST"/>
    <m/>
    <n v="34.052900000000001"/>
    <n v="-118.2133"/>
  </r>
  <r>
    <n v="200505068"/>
    <d v="2020-01-26T00:00:00"/>
    <x v="119"/>
    <n v="1000"/>
    <n v="5"/>
    <x v="10"/>
    <n v="507"/>
    <n v="2"/>
    <n v="626"/>
    <x v="10"/>
    <s v="0432 0444 0913 1241 1243 1813 2000"/>
    <n v="43"/>
    <s v="F"/>
    <s v="B"/>
    <n v="502"/>
    <s v="MULTI-UNIT DWELLING (APARTMENT, DUPLEX, ETC)"/>
    <n v="400"/>
    <s v="STRONG-ARM (HANDS, FIST, FEET OR BODILY FORCE)"/>
    <s v="AA"/>
    <s v="Adult Arrest"/>
    <n v="626"/>
    <m/>
    <m/>
    <m/>
    <s v="1300 W  SEPULVEDA                    BL"/>
    <m/>
    <n v="33.820399999999999"/>
    <n v="-118.30370000000001"/>
  </r>
  <r>
    <n v="200614595"/>
    <d v="2020-08-24T00:00:00"/>
    <x v="214"/>
    <n v="40"/>
    <n v="6"/>
    <x v="9"/>
    <n v="635"/>
    <n v="2"/>
    <n v="740"/>
    <x v="21"/>
    <s v="1300 1822 0329"/>
    <n v="44"/>
    <s v="M"/>
    <s v="W"/>
    <n v="707"/>
    <s v="GARAGE/CARPORT"/>
    <m/>
    <m/>
    <s v="IC"/>
    <s v="Invest Cont"/>
    <n v="740"/>
    <m/>
    <m/>
    <m/>
    <s v="6600    FRANKLIN                     AV"/>
    <m/>
    <n v="34.107900000000001"/>
    <n v="-118.33369999999999"/>
  </r>
  <r>
    <n v="200615043"/>
    <d v="2020-09-06T00:00:00"/>
    <x v="154"/>
    <n v="1700"/>
    <n v="6"/>
    <x v="9"/>
    <n v="643"/>
    <n v="1"/>
    <n v="330"/>
    <x v="1"/>
    <s v="1300 1307 1601 1609 0329 0344 0352"/>
    <n v="58"/>
    <s v="M"/>
    <s v="W"/>
    <n v="123"/>
    <s v="PARKING UNDERGROUND/BUILDING"/>
    <m/>
    <m/>
    <s v="IC"/>
    <s v="Invest Cont"/>
    <n v="330"/>
    <m/>
    <m/>
    <m/>
    <s v="7200 W  HOLLYWOOD                    BL"/>
    <m/>
    <n v="34.101599999999998"/>
    <n v="-118.3471"/>
  </r>
  <r>
    <n v="200616644"/>
    <d v="2020-10-13T00:00:00"/>
    <x v="215"/>
    <n v="2030"/>
    <n v="6"/>
    <x v="9"/>
    <n v="628"/>
    <n v="1"/>
    <n v="420"/>
    <x v="33"/>
    <s v="0344 1300 1822"/>
    <n v="59"/>
    <s v="F"/>
    <s v="W"/>
    <n v="101"/>
    <s v="STREET"/>
    <m/>
    <m/>
    <s v="IC"/>
    <s v="Invest Cont"/>
    <n v="420"/>
    <m/>
    <m/>
    <m/>
    <s v="6200    HOLLY MONT                   DR"/>
    <m/>
    <n v="34.108600000000003"/>
    <n v="-118.3236"/>
  </r>
  <r>
    <n v="200216455"/>
    <d v="2020-10-21T00:00:00"/>
    <x v="106"/>
    <n v="900"/>
    <n v="2"/>
    <x v="5"/>
    <n v="201"/>
    <n v="2"/>
    <n v="745"/>
    <x v="9"/>
    <s v="0329 1822 1300"/>
    <n v="53"/>
    <s v="M"/>
    <s v="H"/>
    <n v="108"/>
    <s v="PARKING LOT"/>
    <n v="400"/>
    <s v="STRONG-ARM (HANDS, FIST, FEET OR BODILY FORCE)"/>
    <s v="IC"/>
    <s v="Invest Cont"/>
    <n v="745"/>
    <m/>
    <m/>
    <m/>
    <s v="4300 W  MELROSE                      AV"/>
    <m/>
    <n v="34.087299999999999"/>
    <n v="-118.29600000000001"/>
  </r>
  <r>
    <n v="200712594"/>
    <d v="2020-08-09T00:00:00"/>
    <x v="133"/>
    <n v="1930"/>
    <n v="7"/>
    <x v="0"/>
    <n v="753"/>
    <n v="2"/>
    <n v="740"/>
    <x v="21"/>
    <s v="0329 1300 1402"/>
    <n v="55"/>
    <s v="M"/>
    <s v="H"/>
    <n v="101"/>
    <s v="STREET"/>
    <m/>
    <m/>
    <s v="AO"/>
    <s v="Adult Other"/>
    <n v="740"/>
    <n v="998"/>
    <m/>
    <m/>
    <s v="5600 W  PICO                         BL"/>
    <m/>
    <n v="34.053699999999999"/>
    <n v="-118.36190000000001"/>
  </r>
  <r>
    <n v="200915696"/>
    <d v="2020-10-09T00:00:00"/>
    <x v="95"/>
    <n v="220"/>
    <n v="9"/>
    <x v="3"/>
    <n v="941"/>
    <n v="1"/>
    <n v="230"/>
    <x v="13"/>
    <s v="0416 1402 1822 0445 2004"/>
    <n v="59"/>
    <s v="M"/>
    <s v="B"/>
    <n v="101"/>
    <s v="STREET"/>
    <n v="312"/>
    <s v="PIPE/METAL PIPE"/>
    <s v="AO"/>
    <s v="Adult Other"/>
    <n v="230"/>
    <n v="998"/>
    <m/>
    <m/>
    <s v="AETNA"/>
    <s v="VAN NUYS"/>
    <n v="34.180199999999999"/>
    <n v="-118.4487"/>
  </r>
  <r>
    <n v="200108556"/>
    <d v="2020-03-05T00:00:00"/>
    <x v="216"/>
    <n v="1435"/>
    <n v="1"/>
    <x v="1"/>
    <n v="185"/>
    <n v="1"/>
    <n v="330"/>
    <x v="1"/>
    <s v="1300 1822 1606 0386 0344"/>
    <n v="30"/>
    <s v="M"/>
    <s v="W"/>
    <n v="116"/>
    <s v="OTHER/OUTSIDE"/>
    <m/>
    <m/>
    <s v="IC"/>
    <s v="Invest Cont"/>
    <n v="330"/>
    <m/>
    <m/>
    <m/>
    <s v="S  MAIN                         ST"/>
    <s v="W  OLYMPIC                      BL"/>
    <n v="34.040500000000002"/>
    <n v="-118.2567"/>
  </r>
  <r>
    <n v="200116354"/>
    <d v="2020-08-13T00:00:00"/>
    <x v="217"/>
    <n v="1425"/>
    <n v="1"/>
    <x v="1"/>
    <n v="158"/>
    <n v="2"/>
    <n v="930"/>
    <x v="30"/>
    <s v="0913 0319 0443 0421"/>
    <n v="35"/>
    <s v="M"/>
    <s v="B"/>
    <n v="102"/>
    <s v="SIDEWALK"/>
    <n v="511"/>
    <s v="VERBAL THREAT"/>
    <s v="AO"/>
    <s v="Adult Other"/>
    <n v="930"/>
    <m/>
    <m/>
    <m/>
    <s v="800 E  6TH                          ST"/>
    <m/>
    <n v="34.040700000000001"/>
    <n v="-118.2427"/>
  </r>
  <r>
    <n v="200412172"/>
    <d v="2020-08-26T00:00:00"/>
    <x v="218"/>
    <n v="1030"/>
    <n v="4"/>
    <x v="4"/>
    <n v="449"/>
    <n v="2"/>
    <n v="624"/>
    <x v="15"/>
    <s v="0562 0446"/>
    <n v="65"/>
    <s v="F"/>
    <s v="H"/>
    <n v="501"/>
    <s v="SINGLE FAMILY DWELLING"/>
    <n v="400"/>
    <s v="STRONG-ARM (HANDS, FIST, FEET OR BODILY FORCE)"/>
    <s v="IC"/>
    <s v="Invest Cont"/>
    <n v="624"/>
    <m/>
    <m/>
    <m/>
    <s v="2800    GANAHL                       ST"/>
    <m/>
    <n v="34.052399999999999"/>
    <n v="-118.1969"/>
  </r>
  <r>
    <n v="200512111"/>
    <d v="2020-07-21T00:00:00"/>
    <x v="102"/>
    <n v="1900"/>
    <n v="5"/>
    <x v="10"/>
    <n v="514"/>
    <n v="1"/>
    <n v="510"/>
    <x v="0"/>
    <m/>
    <n v="0"/>
    <m/>
    <m/>
    <n v="121"/>
    <s v="YARD (RESIDENTIAL/BUSINESS)"/>
    <m/>
    <m/>
    <s v="IC"/>
    <s v="Invest Cont"/>
    <n v="510"/>
    <m/>
    <m/>
    <m/>
    <s v="1000 W  PAPEETE                      ST"/>
    <m/>
    <n v="33.786900000000003"/>
    <n v="-118.2778"/>
  </r>
  <r>
    <n v="201113064"/>
    <d v="2020-08-30T00:00:00"/>
    <x v="103"/>
    <n v="1500"/>
    <n v="11"/>
    <x v="7"/>
    <n v="1152"/>
    <n v="2"/>
    <n v="745"/>
    <x v="9"/>
    <n v="329"/>
    <n v="51"/>
    <s v="F"/>
    <s v="W"/>
    <n v="501"/>
    <s v="SINGLE FAMILY DWELLING"/>
    <m/>
    <m/>
    <s v="IC"/>
    <s v="Invest Cont"/>
    <n v="745"/>
    <m/>
    <m/>
    <m/>
    <s v="1600    HILLHURST                    AV"/>
    <m/>
    <n v="34.1"/>
    <n v="-118.28740000000001"/>
  </r>
  <r>
    <n v="200708317"/>
    <d v="2020-04-16T00:00:00"/>
    <x v="7"/>
    <n v="1800"/>
    <n v="7"/>
    <x v="0"/>
    <n v="745"/>
    <n v="1"/>
    <n v="420"/>
    <x v="33"/>
    <n v="344"/>
    <n v="67"/>
    <s v="M"/>
    <s v="W"/>
    <n v="104"/>
    <s v="DRIVEWAY"/>
    <m/>
    <m/>
    <s v="AO"/>
    <s v="Adult Other"/>
    <n v="420"/>
    <m/>
    <m/>
    <m/>
    <s v="1000 S  COCHRAN                      AV"/>
    <m/>
    <n v="34.054900000000004"/>
    <n v="-118.3501"/>
  </r>
  <r>
    <n v="201015685"/>
    <d v="2020-12-02T00:00:00"/>
    <x v="219"/>
    <n v="1900"/>
    <n v="10"/>
    <x v="11"/>
    <n v="1025"/>
    <n v="1"/>
    <n v="331"/>
    <x v="23"/>
    <s v="1822 0344 1602 0385 1300 1202"/>
    <n v="64"/>
    <s v="M"/>
    <s v="W"/>
    <n v="101"/>
    <s v="STREET"/>
    <m/>
    <m/>
    <s v="IC"/>
    <s v="Invest Cont"/>
    <n v="331"/>
    <m/>
    <m/>
    <m/>
    <s v="ZELZAH                       AV"/>
    <s v="GAULT                        ST"/>
    <n v="34.199300000000001"/>
    <n v="-118.52249999999999"/>
  </r>
  <r>
    <n v="200808801"/>
    <d v="2020-04-28T00:00:00"/>
    <x v="220"/>
    <n v="1030"/>
    <n v="8"/>
    <x v="12"/>
    <n v="848"/>
    <n v="2"/>
    <n v="662"/>
    <x v="17"/>
    <s v="0701 0800 1202 1822"/>
    <n v="81"/>
    <s v="M"/>
    <s v="W"/>
    <n v="501"/>
    <s v="SINGLE FAMILY DWELLING"/>
    <m/>
    <m/>
    <s v="IC"/>
    <s v="Invest Cont"/>
    <n v="662"/>
    <m/>
    <m/>
    <m/>
    <s v="2100    CENTURY PARK"/>
    <m/>
    <n v="34.058500000000002"/>
    <n v="-118.4119"/>
  </r>
  <r>
    <n v="200212736"/>
    <d v="2020-07-19T00:00:00"/>
    <x v="221"/>
    <n v="15"/>
    <n v="2"/>
    <x v="5"/>
    <n v="235"/>
    <n v="2"/>
    <n v="956"/>
    <x v="29"/>
    <s v="2000 1814 0913 0432 1906"/>
    <n v="23"/>
    <s v="F"/>
    <s v="H"/>
    <n v="501"/>
    <s v="SINGLE FAMILY DWELLING"/>
    <m/>
    <m/>
    <s v="IC"/>
    <s v="Invest Cont"/>
    <n v="956"/>
    <m/>
    <m/>
    <m/>
    <s v="2400    COUNCIL                      ST"/>
    <m/>
    <n v="34.069699999999997"/>
    <n v="-118.273"/>
  </r>
  <r>
    <n v="200515258"/>
    <d v="2020-10-14T00:00:00"/>
    <x v="215"/>
    <n v="1230"/>
    <n v="5"/>
    <x v="10"/>
    <n v="516"/>
    <n v="2"/>
    <n v="624"/>
    <x v="15"/>
    <s v="0416 0401 1822 0446 0917 2004"/>
    <n v="50"/>
    <s v="F"/>
    <s v="H"/>
    <n v="121"/>
    <s v="YARD (RESIDENTIAL/BUSINESS)"/>
    <n v="400"/>
    <s v="STRONG-ARM (HANDS, FIST, FEET OR BODILY FORCE)"/>
    <s v="IC"/>
    <s v="Invest Cont"/>
    <n v="624"/>
    <m/>
    <m/>
    <m/>
    <s v="1100 N  AVALON                       BL"/>
    <m/>
    <n v="33.786799999999999"/>
    <n v="-118.2658"/>
  </r>
  <r>
    <n v="200716781"/>
    <d v="2020-12-06T00:00:00"/>
    <x v="121"/>
    <n v="1230"/>
    <n v="7"/>
    <x v="0"/>
    <n v="702"/>
    <n v="2"/>
    <n v="740"/>
    <x v="21"/>
    <s v="0329 1402"/>
    <n v="26"/>
    <s v="F"/>
    <s v="W"/>
    <n v="501"/>
    <s v="SINGLE FAMILY DWELLING"/>
    <m/>
    <m/>
    <s v="IC"/>
    <s v="Invest Cont"/>
    <n v="740"/>
    <n v="998"/>
    <m/>
    <m/>
    <s v="700 N  SIERRA BONITA                AV"/>
    <m/>
    <n v="34.0837"/>
    <n v="-118.35429999999999"/>
  </r>
  <r>
    <n v="200304700"/>
    <d v="2020-01-12T00:00:00"/>
    <x v="222"/>
    <n v="2030"/>
    <n v="3"/>
    <x v="2"/>
    <n v="351"/>
    <n v="1"/>
    <n v="341"/>
    <x v="12"/>
    <s v="2050 0910 0344 0377 2052 2034"/>
    <n v="49"/>
    <s v="F"/>
    <s v="B"/>
    <n v="949"/>
    <s v="MTA - EXPO LINE - EXPO/LA BREA"/>
    <m/>
    <m/>
    <s v="IC"/>
    <s v="Invest Cont"/>
    <n v="341"/>
    <m/>
    <m/>
    <m/>
    <s v="5000    EXPOSITION                   BL"/>
    <m/>
    <n v="34.024700000000003"/>
    <n v="-118.352"/>
  </r>
  <r>
    <n v="200409594"/>
    <d v="2020-06-08T00:00:00"/>
    <x v="43"/>
    <n v="2000"/>
    <n v="4"/>
    <x v="4"/>
    <n v="428"/>
    <n v="2"/>
    <n v="745"/>
    <x v="9"/>
    <s v="0329 1300"/>
    <n v="35"/>
    <s v="F"/>
    <s v="B"/>
    <n v="707"/>
    <s v="GARAGE/CARPORT"/>
    <m/>
    <m/>
    <s v="IC"/>
    <s v="Invest Cont"/>
    <n v="745"/>
    <m/>
    <m/>
    <m/>
    <s v="4900    LYNNFIELD                    ST"/>
    <m/>
    <n v="34.08"/>
    <n v="-118.1756"/>
  </r>
  <r>
    <n v="200208066"/>
    <d v="2020-03-22T00:00:00"/>
    <x v="146"/>
    <n v="440"/>
    <n v="2"/>
    <x v="5"/>
    <n v="269"/>
    <n v="1"/>
    <n v="520"/>
    <x v="25"/>
    <s v="0351 1601 1300 1309 0329 0385 1822 0209 0216 0326"/>
    <n v="27"/>
    <s v="M"/>
    <s v="H"/>
    <n v="123"/>
    <s v="PARKING UNDERGROUND/BUILDING"/>
    <n v="500"/>
    <s v="UNKNOWN WEAPON/OTHER WEAPON"/>
    <s v="IC"/>
    <s v="Invest Cont"/>
    <n v="520"/>
    <m/>
    <m/>
    <m/>
    <s v="1300 W  7TH                          ST"/>
    <m/>
    <n v="34.052300000000002"/>
    <n v="-118.2676"/>
  </r>
  <r>
    <n v="200618580"/>
    <d v="2020-11-28T00:00:00"/>
    <x v="29"/>
    <n v="1500"/>
    <n v="6"/>
    <x v="9"/>
    <n v="666"/>
    <n v="2"/>
    <n v="930"/>
    <x v="30"/>
    <s v="0400 0443"/>
    <n v="53"/>
    <s v="F"/>
    <s v="B"/>
    <n v="501"/>
    <s v="SINGLE FAMILY DWELLING"/>
    <n v="511"/>
    <s v="VERBAL THREAT"/>
    <s v="IC"/>
    <s v="Invest Cont"/>
    <n v="930"/>
    <m/>
    <m/>
    <m/>
    <s v="6400    LEXINGTON                    AV"/>
    <m/>
    <n v="34.092500000000001"/>
    <n v="-118.3291"/>
  </r>
  <r>
    <n v="200816680"/>
    <d v="2020-11-16T00:00:00"/>
    <x v="48"/>
    <n v="1900"/>
    <n v="8"/>
    <x v="12"/>
    <n v="827"/>
    <n v="2"/>
    <n v="740"/>
    <x v="21"/>
    <s v="1202 1307 0329 1822"/>
    <n v="76"/>
    <s v="F"/>
    <s v="W"/>
    <n v="123"/>
    <s v="PARKING UNDERGROUND/BUILDING"/>
    <m/>
    <m/>
    <s v="IC"/>
    <s v="Invest Cont"/>
    <n v="740"/>
    <m/>
    <m/>
    <m/>
    <s v="500 S  BARRINGTON                   AV"/>
    <m/>
    <n v="34.060400000000001"/>
    <n v="-118.4684"/>
  </r>
  <r>
    <n v="201212144"/>
    <d v="2020-05-04T00:00:00"/>
    <x v="180"/>
    <n v="100"/>
    <n v="12"/>
    <x v="8"/>
    <n v="1241"/>
    <n v="1"/>
    <n v="510"/>
    <x v="0"/>
    <m/>
    <n v="0"/>
    <m/>
    <m/>
    <n v="101"/>
    <s v="STREET"/>
    <m/>
    <m/>
    <s v="AO"/>
    <s v="Adult Other"/>
    <n v="510"/>
    <m/>
    <m/>
    <m/>
    <s v="3200 W  63RD                         ST"/>
    <m/>
    <n v="33.982900000000001"/>
    <n v="-118.32940000000001"/>
  </r>
  <r>
    <n v="201219304"/>
    <d v="2020-08-26T00:00:00"/>
    <x v="223"/>
    <n v="1700"/>
    <n v="12"/>
    <x v="8"/>
    <n v="1263"/>
    <n v="1"/>
    <n v="510"/>
    <x v="0"/>
    <m/>
    <n v="0"/>
    <m/>
    <m/>
    <n v="101"/>
    <s v="STREET"/>
    <m/>
    <m/>
    <s v="AA"/>
    <s v="Adult Arrest"/>
    <n v="510"/>
    <m/>
    <m/>
    <m/>
    <s v="2000 W  84TH                         PL"/>
    <m/>
    <n v="33.961799999999997"/>
    <n v="-118.3156"/>
  </r>
  <r>
    <n v="200317571"/>
    <d v="2020-09-19T00:00:00"/>
    <x v="224"/>
    <n v="1040"/>
    <n v="3"/>
    <x v="2"/>
    <n v="353"/>
    <n v="1"/>
    <n v="210"/>
    <x v="11"/>
    <s v="1822 0342 1100 0334 0302 0430 1300 1309 1407 1409"/>
    <n v="23"/>
    <s v="M"/>
    <s v="B"/>
    <n v="101"/>
    <s v="STREET"/>
    <n v="102"/>
    <s v="HAND GUN"/>
    <s v="IC"/>
    <s v="Invest Cont"/>
    <n v="210"/>
    <m/>
    <m/>
    <m/>
    <s v="OBAMA                        BL"/>
    <s v="VIRGINIA                     RD"/>
    <n v="34.021500000000003"/>
    <n v="-118.33929999999999"/>
  </r>
  <r>
    <n v="201109063"/>
    <d v="2020-05-06T00:00:00"/>
    <x v="52"/>
    <n v="240"/>
    <n v="11"/>
    <x v="7"/>
    <n v="1129"/>
    <n v="1"/>
    <n v="520"/>
    <x v="25"/>
    <s v="1612 1300"/>
    <n v="56"/>
    <s v="M"/>
    <s v="W"/>
    <n v="101"/>
    <s v="STREET"/>
    <m/>
    <m/>
    <s v="IC"/>
    <s v="Invest Cont"/>
    <n v="520"/>
    <m/>
    <m/>
    <m/>
    <s v="CRESCENT                     ST"/>
    <s v="AVENUE 65"/>
    <n v="34.116399999999999"/>
    <n v="-118.1776"/>
  </r>
  <r>
    <n v="200109962"/>
    <d v="2020-04-02T00:00:00"/>
    <x v="209"/>
    <n v="1030"/>
    <n v="1"/>
    <x v="1"/>
    <n v="111"/>
    <n v="1"/>
    <n v="330"/>
    <x v="1"/>
    <s v="1822 1605 0344"/>
    <n v="33"/>
    <s v="M"/>
    <s v="W"/>
    <n v="101"/>
    <s v="STREET"/>
    <m/>
    <m/>
    <s v="IC"/>
    <s v="Invest Cont"/>
    <n v="330"/>
    <m/>
    <m/>
    <m/>
    <s v="700 N  FIGUEROA                     ST"/>
    <m/>
    <n v="34.063499999999998"/>
    <n v="-118.2458"/>
  </r>
  <r>
    <n v="201307804"/>
    <d v="2020-03-09T00:00:00"/>
    <x v="225"/>
    <n v="2140"/>
    <n v="13"/>
    <x v="6"/>
    <n v="1375"/>
    <n v="1"/>
    <n v="230"/>
    <x v="13"/>
    <s v="1822 1300 0302 0421 0334"/>
    <n v="37"/>
    <s v="F"/>
    <s v="H"/>
    <n v="101"/>
    <s v="STREET"/>
    <n v="109"/>
    <s v="SEMI-AUTOMATIC PISTOL"/>
    <s v="AA"/>
    <s v="Adult Arrest"/>
    <n v="230"/>
    <m/>
    <m/>
    <m/>
    <s v="1100 E  53RD                         ST"/>
    <m/>
    <n v="33.994799999999998"/>
    <n v="-118.2565"/>
  </r>
  <r>
    <n v="201214594"/>
    <d v="2020-06-13T00:00:00"/>
    <x v="226"/>
    <n v="2215"/>
    <n v="12"/>
    <x v="8"/>
    <n v="1267"/>
    <n v="1"/>
    <n v="330"/>
    <x v="1"/>
    <s v="1822 0344"/>
    <n v="66"/>
    <s v="M"/>
    <s v="B"/>
    <n v="122"/>
    <s v="VEHICLE, PASSENGER/TRUCK"/>
    <m/>
    <m/>
    <s v="IC"/>
    <s v="Invest Cont"/>
    <n v="330"/>
    <m/>
    <m/>
    <m/>
    <s v="500 W  83RD                         ST"/>
    <m/>
    <n v="33.963200000000001"/>
    <n v="-118.28270000000001"/>
  </r>
  <r>
    <n v="200716734"/>
    <d v="2020-12-05T00:00:00"/>
    <x v="195"/>
    <n v="915"/>
    <n v="7"/>
    <x v="0"/>
    <n v="765"/>
    <n v="2"/>
    <n v="930"/>
    <x v="30"/>
    <s v="1309 0443"/>
    <n v="59"/>
    <s v="F"/>
    <s v="W"/>
    <n v="108"/>
    <s v="PARKING LOT"/>
    <n v="511"/>
    <s v="VERBAL THREAT"/>
    <s v="IC"/>
    <s v="Invest Cont"/>
    <n v="930"/>
    <m/>
    <m/>
    <m/>
    <s v="VENICE                       BL"/>
    <s v="RIMPAU"/>
    <n v="34.046700000000001"/>
    <n v="-118.34059999999999"/>
  </r>
  <r>
    <n v="201212831"/>
    <d v="2020-05-15T00:00:00"/>
    <x v="180"/>
    <n v="700"/>
    <n v="12"/>
    <x v="8"/>
    <n v="1239"/>
    <n v="2"/>
    <n v="740"/>
    <x v="21"/>
    <s v="0329 0321"/>
    <n v="57"/>
    <s v="M"/>
    <s v="B"/>
    <n v="720"/>
    <s v="JUNIOR HIGH SCHOOL"/>
    <m/>
    <m/>
    <s v="IC"/>
    <s v="Invest Cont"/>
    <n v="740"/>
    <m/>
    <m/>
    <m/>
    <s v="5900 S  VERMONT                      AV"/>
    <m/>
    <n v="33.987499999999997"/>
    <n v="-118.2915"/>
  </r>
  <r>
    <n v="200906646"/>
    <d v="2020-02-28T00:00:00"/>
    <x v="61"/>
    <n v="1030"/>
    <n v="9"/>
    <x v="3"/>
    <n v="991"/>
    <n v="1"/>
    <n v="310"/>
    <x v="5"/>
    <s v="0344 1606"/>
    <n v="44"/>
    <s v="M"/>
    <s v="W"/>
    <n v="501"/>
    <s v="SINGLE FAMILY DWELLING"/>
    <m/>
    <m/>
    <s v="IC"/>
    <s v="Invest Cont"/>
    <n v="310"/>
    <m/>
    <m/>
    <m/>
    <s v="15100    ENCANTO                      DR"/>
    <m/>
    <n v="34.146599999999999"/>
    <n v="-118.462"/>
  </r>
  <r>
    <n v="200816285"/>
    <d v="2020-11-11T00:00:00"/>
    <x v="130"/>
    <n v="1700"/>
    <n v="8"/>
    <x v="12"/>
    <n v="897"/>
    <n v="1"/>
    <n v="310"/>
    <x v="5"/>
    <s v="1822 0344 0397 1602 0352 1402 1267"/>
    <n v="31"/>
    <s v="M"/>
    <s v="W"/>
    <n v="707"/>
    <s v="GARAGE/CARPORT"/>
    <m/>
    <m/>
    <s v="IC"/>
    <s v="Invest Cont"/>
    <n v="310"/>
    <n v="998"/>
    <m/>
    <m/>
    <s v="3300 S  BEVERLY                      DR"/>
    <m/>
    <n v="34.030999999999999"/>
    <n v="-118.3989"/>
  </r>
  <r>
    <n v="200616417"/>
    <d v="2020-10-08T00:00:00"/>
    <x v="212"/>
    <n v="230"/>
    <n v="6"/>
    <x v="9"/>
    <n v="648"/>
    <n v="1"/>
    <n v="230"/>
    <x v="13"/>
    <s v="1822 1501 1218"/>
    <n v="34"/>
    <s v="M"/>
    <s v="W"/>
    <n v="101"/>
    <s v="STREET"/>
    <n v="114"/>
    <s v="AIR PISTOL/REVOLVER/RIFLE/BB GUN"/>
    <s v="IC"/>
    <s v="Invest Cont"/>
    <n v="230"/>
    <m/>
    <m/>
    <m/>
    <s v="5700 W  HOLLYWOOD                    BL"/>
    <m/>
    <n v="34.101700000000001"/>
    <n v="-118.3141"/>
  </r>
  <r>
    <n v="201014150"/>
    <d v="2020-10-17T00:00:00"/>
    <x v="149"/>
    <n v="1"/>
    <n v="10"/>
    <x v="11"/>
    <n v="1006"/>
    <n v="2"/>
    <n v="354"/>
    <x v="14"/>
    <s v="1822 0922 0929"/>
    <n v="29"/>
    <s v="F"/>
    <s v="O"/>
    <n v="501"/>
    <s v="SINGLE FAMILY DWELLING"/>
    <m/>
    <m/>
    <s v="IC"/>
    <s v="Invest Cont"/>
    <n v="354"/>
    <m/>
    <m/>
    <m/>
    <s v="7800    TEXHOMA                      AV"/>
    <m/>
    <n v="34.212000000000003"/>
    <n v="-118.5154"/>
  </r>
  <r>
    <n v="200212614"/>
    <d v="2020-07-16T00:00:00"/>
    <x v="32"/>
    <n v="900"/>
    <n v="2"/>
    <x v="5"/>
    <n v="233"/>
    <n v="1"/>
    <n v="420"/>
    <x v="33"/>
    <m/>
    <n v="0"/>
    <m/>
    <m/>
    <n v="101"/>
    <s v="STREET"/>
    <m/>
    <m/>
    <s v="IC"/>
    <s v="Invest Cont"/>
    <n v="420"/>
    <m/>
    <m/>
    <m/>
    <s v="100 N  RAMPART                      BL"/>
    <m/>
    <n v="34.069499999999998"/>
    <n v="-118.27679999999999"/>
  </r>
  <r>
    <n v="200605329"/>
    <d v="2020-01-29T00:00:00"/>
    <x v="227"/>
    <n v="1400"/>
    <n v="6"/>
    <x v="9"/>
    <n v="647"/>
    <n v="1"/>
    <n v="440"/>
    <x v="20"/>
    <s v="0344 1822"/>
    <n v="75"/>
    <s v="F"/>
    <s v="A"/>
    <n v="735"/>
    <s v="NIGHT CLUB (OPEN EVENINGS ONLY)"/>
    <m/>
    <m/>
    <s v="IC"/>
    <s v="Invest Cont"/>
    <n v="440"/>
    <m/>
    <m/>
    <m/>
    <s v="1600 N  EL CENTRO                    AV"/>
    <m/>
    <n v="34.099800000000002"/>
    <n v="-118.3237"/>
  </r>
  <r>
    <n v="200706186"/>
    <d v="2020-02-16T00:00:00"/>
    <x v="206"/>
    <n v="1615"/>
    <n v="7"/>
    <x v="0"/>
    <n v="782"/>
    <n v="1"/>
    <n v="341"/>
    <x v="12"/>
    <s v="0344 0394 1822"/>
    <n v="32"/>
    <s v="M"/>
    <s v="W"/>
    <n v="203"/>
    <s v="OTHER BUSINESS"/>
    <m/>
    <m/>
    <s v="IC"/>
    <s v="Invest Cont"/>
    <n v="341"/>
    <m/>
    <m/>
    <m/>
    <s v="1900 S  LA CIENEGA                   BL"/>
    <m/>
    <n v="34.0426"/>
    <n v="-118.3764"/>
  </r>
  <r>
    <n v="200815198"/>
    <d v="2020-10-09T00:00:00"/>
    <x v="95"/>
    <n v="1330"/>
    <n v="8"/>
    <x v="12"/>
    <n v="827"/>
    <n v="2"/>
    <n v="624"/>
    <x v="15"/>
    <s v="1822 0421"/>
    <n v="29"/>
    <s v="F"/>
    <s v="W"/>
    <n v="252"/>
    <s v="COFFEE SHOP (STARBUCKS, COFFEE BEAN, PEET'S, ETC.)"/>
    <n v="400"/>
    <s v="STRONG-ARM (HANDS, FIST, FEET OR BODILY FORCE)"/>
    <s v="AO"/>
    <s v="Adult Other"/>
    <n v="624"/>
    <m/>
    <m/>
    <m/>
    <s v="11700    SAN VICENTE                  BL"/>
    <m/>
    <n v="34.053600000000003"/>
    <n v="-118.4662"/>
  </r>
  <r>
    <n v="201218195"/>
    <d v="2020-08-09T00:00:00"/>
    <x v="133"/>
    <n v="200"/>
    <n v="12"/>
    <x v="8"/>
    <n v="1256"/>
    <n v="1"/>
    <n v="236"/>
    <x v="46"/>
    <s v="0400 0416 2000 1814 0913 0429 0344 0445 0419"/>
    <n v="35"/>
    <s v="F"/>
    <s v="B"/>
    <n v="502"/>
    <s v="MULTI-UNIT DWELLING (APARTMENT, DUPLEX, ETC)"/>
    <n v="400"/>
    <s v="STRONG-ARM (HANDS, FIST, FEET OR BODILY FORCE)"/>
    <s v="AA"/>
    <s v="Adult Arrest"/>
    <n v="236"/>
    <m/>
    <m/>
    <m/>
    <s v="700 W  74TH                         ST"/>
    <m/>
    <n v="33.972700000000003"/>
    <n v="-118.2846"/>
  </r>
  <r>
    <n v="200408096"/>
    <d v="2020-04-22T00:00:00"/>
    <x v="168"/>
    <n v="1900"/>
    <n v="4"/>
    <x v="4"/>
    <n v="471"/>
    <n v="1"/>
    <n v="230"/>
    <x v="13"/>
    <s v="1402 2004 1822 0411"/>
    <n v="32"/>
    <s v="M"/>
    <s v="H"/>
    <n v="101"/>
    <s v="STREET"/>
    <n v="205"/>
    <s v="KITCHEN KNIFE"/>
    <s v="AA"/>
    <s v="Adult Arrest"/>
    <n v="230"/>
    <n v="998"/>
    <m/>
    <m/>
    <s v="6TH"/>
    <s v="ANDERSON"/>
    <n v="34.039099999999998"/>
    <n v="-118.2236"/>
  </r>
  <r>
    <n v="200508431"/>
    <d v="2020-04-18T00:00:00"/>
    <x v="140"/>
    <n v="2200"/>
    <n v="5"/>
    <x v="10"/>
    <n v="515"/>
    <n v="2"/>
    <n v="946"/>
    <x v="8"/>
    <s v="0913 1243 1813"/>
    <n v="58"/>
    <s v="F"/>
    <s v="H"/>
    <n v="502"/>
    <s v="MULTI-UNIT DWELLING (APARTMENT, DUPLEX, ETC)"/>
    <m/>
    <m/>
    <s v="IC"/>
    <s v="Invest Cont"/>
    <n v="946"/>
    <m/>
    <m/>
    <m/>
    <s v="1600    WILMINGTON                   BL"/>
    <m/>
    <n v="33.795099999999998"/>
    <n v="-118.2752"/>
  </r>
  <r>
    <n v="201219454"/>
    <d v="2020-08-28T00:00:00"/>
    <x v="182"/>
    <n v="20"/>
    <n v="12"/>
    <x v="8"/>
    <n v="1259"/>
    <n v="2"/>
    <n v="888"/>
    <x v="24"/>
    <s v="1402 1202 1822 0342"/>
    <n v="68"/>
    <s v="F"/>
    <s v="B"/>
    <n v="501"/>
    <s v="SINGLE FAMILY DWELLING"/>
    <m/>
    <m/>
    <s v="IC"/>
    <s v="Invest Cont"/>
    <n v="888"/>
    <n v="998"/>
    <m/>
    <m/>
    <s v="700 E  76TH                         ST"/>
    <m/>
    <n v="33.971200000000003"/>
    <n v="-118.26300000000001"/>
  </r>
  <r>
    <n v="201219885"/>
    <d v="2020-09-03T00:00:00"/>
    <x v="84"/>
    <n v="835"/>
    <n v="12"/>
    <x v="8"/>
    <n v="1253"/>
    <n v="2"/>
    <n v="626"/>
    <x v="10"/>
    <s v="2000 1813 0913 2021 1202 0416 0432 0421 0319"/>
    <n v="81"/>
    <s v="F"/>
    <s v="B"/>
    <n v="501"/>
    <s v="SINGLE FAMILY DWELLING"/>
    <n v="400"/>
    <s v="STRONG-ARM (HANDS, FIST, FEET OR BODILY FORCE)"/>
    <s v="AO"/>
    <s v="Adult Other"/>
    <n v="626"/>
    <n v="930"/>
    <m/>
    <m/>
    <s v="7200 S  HARVARD                      BL"/>
    <m/>
    <n v="33.9741"/>
    <n v="-118.3068"/>
  </r>
  <r>
    <n v="200913371"/>
    <d v="2020-08-10T00:00:00"/>
    <x v="198"/>
    <n v="600"/>
    <n v="9"/>
    <x v="3"/>
    <n v="911"/>
    <n v="2"/>
    <n v="845"/>
    <x v="31"/>
    <n v="1501"/>
    <n v="0"/>
    <s v="M"/>
    <s v="X"/>
    <n v="501"/>
    <s v="SINGLE FAMILY DWELLING"/>
    <m/>
    <m/>
    <s v="AA"/>
    <s v="Adult Arrest"/>
    <n v="845"/>
    <m/>
    <m/>
    <m/>
    <s v="15300    SHERMAN                      WY"/>
    <m/>
    <n v="34.201099999999997"/>
    <n v="-118.4669"/>
  </r>
  <r>
    <n v="200909092"/>
    <d v="2020-04-29T00:00:00"/>
    <x v="179"/>
    <n v="2100"/>
    <n v="9"/>
    <x v="3"/>
    <n v="919"/>
    <n v="1"/>
    <n v="330"/>
    <x v="1"/>
    <s v="1609 0344 1300"/>
    <n v="54"/>
    <s v="M"/>
    <s v="B"/>
    <n v="101"/>
    <s v="STREET"/>
    <m/>
    <m/>
    <s v="IC"/>
    <s v="Invest Cont"/>
    <n v="330"/>
    <m/>
    <m/>
    <m/>
    <s v="13600    SHERMAN                      WY"/>
    <m/>
    <n v="34.2012"/>
    <n v="-118.4294"/>
  </r>
  <r>
    <n v="200717236"/>
    <d v="2020-12-18T00:00:00"/>
    <x v="228"/>
    <n v="1100"/>
    <n v="7"/>
    <x v="0"/>
    <n v="752"/>
    <n v="1"/>
    <n v="320"/>
    <x v="36"/>
    <s v="1822 1602 0397 0329"/>
    <n v="84"/>
    <s v="F"/>
    <s v="B"/>
    <n v="501"/>
    <s v="SINGLE FAMILY DWELLING"/>
    <m/>
    <m/>
    <s v="IC"/>
    <s v="Invest Cont"/>
    <n v="320"/>
    <m/>
    <m/>
    <m/>
    <s v="1200    ALVIRA                       ST"/>
    <m/>
    <n v="34.053199999999997"/>
    <n v="-118.3729"/>
  </r>
  <r>
    <n v="200115046"/>
    <d v="2020-07-19T00:00:00"/>
    <x v="221"/>
    <n v="1425"/>
    <n v="1"/>
    <x v="1"/>
    <n v="166"/>
    <n v="2"/>
    <n v="624"/>
    <x v="15"/>
    <s v="1218 0356 0305 0344 0416 1822"/>
    <n v="54"/>
    <s v="F"/>
    <s v="H"/>
    <n v="102"/>
    <s v="SIDEWALK"/>
    <n v="400"/>
    <s v="STRONG-ARM (HANDS, FIST, FEET OR BODILY FORCE)"/>
    <s v="AA"/>
    <s v="Adult Arrest"/>
    <n v="624"/>
    <m/>
    <m/>
    <m/>
    <s v="7TH                          ST"/>
    <s v="SAN PEDRO                    ST"/>
    <n v="34.041200000000003"/>
    <n v="-118.2474"/>
  </r>
  <r>
    <n v="200319472"/>
    <d v="2020-10-27T00:00:00"/>
    <x v="229"/>
    <n v="1330"/>
    <n v="3"/>
    <x v="2"/>
    <n v="314"/>
    <n v="2"/>
    <n v="740"/>
    <x v="21"/>
    <s v="1236 1307 0329 0913"/>
    <n v="18"/>
    <s v="M"/>
    <s v="B"/>
    <n v="122"/>
    <s v="VEHICLE, PASSENGER/TRUCK"/>
    <m/>
    <m/>
    <s v="AA"/>
    <s v="Adult Arrest"/>
    <n v="740"/>
    <m/>
    <m/>
    <m/>
    <s v="3900 W  ADAMS                        BL"/>
    <m/>
    <n v="34.032600000000002"/>
    <n v="-118.3284"/>
  </r>
  <r>
    <n v="200610699"/>
    <d v="2020-05-27T00:00:00"/>
    <x v="189"/>
    <n v="1730"/>
    <n v="6"/>
    <x v="9"/>
    <n v="648"/>
    <n v="1"/>
    <n v="440"/>
    <x v="20"/>
    <n v="344"/>
    <n v="24"/>
    <s v="M"/>
    <s v="W"/>
    <n v="502"/>
    <s v="MULTI-UNIT DWELLING (APARTMENT, DUPLEX, ETC)"/>
    <m/>
    <m/>
    <s v="IC"/>
    <s v="Invest Cont"/>
    <n v="440"/>
    <m/>
    <m/>
    <m/>
    <s v="5600    CARLTON                      WY"/>
    <m/>
    <n v="34.100499999999997"/>
    <n v="-118.3115"/>
  </r>
  <r>
    <n v="201005330"/>
    <d v="2020-02-01T00:00:00"/>
    <x v="87"/>
    <n v="945"/>
    <n v="10"/>
    <x v="11"/>
    <n v="1065"/>
    <n v="1"/>
    <n v="420"/>
    <x v="33"/>
    <s v="0385 1300 1822"/>
    <n v="43"/>
    <s v="M"/>
    <s v="O"/>
    <n v="101"/>
    <s v="STREET"/>
    <m/>
    <m/>
    <s v="IC"/>
    <s v="Invest Cont"/>
    <n v="420"/>
    <m/>
    <m/>
    <m/>
    <s v="17800    MARGATE                      ST"/>
    <m/>
    <n v="34.168599999999998"/>
    <n v="-118.52030000000001"/>
  </r>
  <r>
    <n v="200504809"/>
    <d v="2020-01-20T00:00:00"/>
    <x v="204"/>
    <n v="945"/>
    <n v="5"/>
    <x v="10"/>
    <n v="507"/>
    <n v="2"/>
    <n v="626"/>
    <x v="10"/>
    <s v="1814 0913 2000 1813 0444"/>
    <n v="42"/>
    <s v="F"/>
    <s v="B"/>
    <n v="101"/>
    <s v="STREET"/>
    <n v="400"/>
    <s v="STRONG-ARM (HANDS, FIST, FEET OR BODILY FORCE)"/>
    <s v="IC"/>
    <s v="Invest Cont"/>
    <n v="626"/>
    <m/>
    <m/>
    <m/>
    <s v="22800    LOCKNESS                     AV"/>
    <m/>
    <n v="33.819000000000003"/>
    <n v="-118.3066"/>
  </r>
  <r>
    <n v="200705134"/>
    <d v="2020-01-20T00:00:00"/>
    <x v="230"/>
    <n v="1930"/>
    <n v="7"/>
    <x v="0"/>
    <n v="702"/>
    <n v="1"/>
    <n v="480"/>
    <x v="2"/>
    <n v="344"/>
    <n v="30"/>
    <s v="F"/>
    <s v="W"/>
    <n v="501"/>
    <s v="SINGLE FAMILY DWELLING"/>
    <m/>
    <m/>
    <s v="IC"/>
    <s v="Invest Cont"/>
    <n v="480"/>
    <m/>
    <m/>
    <m/>
    <s v="800 N  VISTA                        ST"/>
    <m/>
    <n v="34.0854"/>
    <n v="-118.3522"/>
  </r>
  <r>
    <n v="200812232"/>
    <d v="2020-07-22T00:00:00"/>
    <x v="231"/>
    <n v="1100"/>
    <n v="8"/>
    <x v="12"/>
    <n v="815"/>
    <n v="2"/>
    <n v="354"/>
    <x v="14"/>
    <n v="930"/>
    <n v="45"/>
    <s v="M"/>
    <s v="W"/>
    <n v="501"/>
    <s v="SINGLE FAMILY DWELLING"/>
    <m/>
    <m/>
    <s v="IC"/>
    <s v="Invest Cont"/>
    <n v="354"/>
    <m/>
    <m/>
    <m/>
    <s v="300    DALKEITH                     AV"/>
    <m/>
    <n v="34.069099999999999"/>
    <n v="-118.4619"/>
  </r>
  <r>
    <n v="200611438"/>
    <d v="2020-06-15T00:00:00"/>
    <x v="123"/>
    <n v="1300"/>
    <n v="6"/>
    <x v="9"/>
    <n v="667"/>
    <n v="2"/>
    <n v="755"/>
    <x v="47"/>
    <s v="0344 0443 0404 0913"/>
    <n v="0"/>
    <s v="X"/>
    <s v="X"/>
    <n v="203"/>
    <s v="OTHER BUSINESS"/>
    <n v="511"/>
    <s v="VERBAL THREAT"/>
    <s v="IC"/>
    <s v="Invest Cont"/>
    <n v="755"/>
    <m/>
    <m/>
    <m/>
    <s v="5800 W  SUNSET                       BL"/>
    <m/>
    <n v="34.098100000000002"/>
    <n v="-118.3158"/>
  </r>
  <r>
    <n v="200111209"/>
    <d v="2020-05-01T00:00:00"/>
    <x v="232"/>
    <n v="1803"/>
    <n v="1"/>
    <x v="1"/>
    <n v="162"/>
    <n v="1"/>
    <n v="210"/>
    <x v="11"/>
    <s v="0305 0355 0319 0334 0302 0344 1309 1822"/>
    <n v="37"/>
    <s v="M"/>
    <s v="H"/>
    <n v="123"/>
    <s v="PARKING UNDERGROUND/BUILDING"/>
    <n v="102"/>
    <s v="HAND GUN"/>
    <s v="IC"/>
    <s v="Invest Cont"/>
    <n v="210"/>
    <m/>
    <m/>
    <m/>
    <s v="700 W  9TH                          ST"/>
    <m/>
    <n v="34.046199999999999"/>
    <n v="-118.2585"/>
  </r>
  <r>
    <n v="200415454"/>
    <d v="2020-12-01T00:00:00"/>
    <x v="122"/>
    <n v="1200"/>
    <n v="4"/>
    <x v="4"/>
    <n v="409"/>
    <n v="2"/>
    <n v="354"/>
    <x v="14"/>
    <n v="100"/>
    <n v="47"/>
    <s v="F"/>
    <s v="H"/>
    <n v="750"/>
    <s v="CYBERSPACE"/>
    <m/>
    <m/>
    <s v="IC"/>
    <s v="Invest Cont"/>
    <n v="354"/>
    <m/>
    <m/>
    <m/>
    <s v="5500    ATLAS                        ST"/>
    <m/>
    <n v="34.0976"/>
    <n v="-118.1602"/>
  </r>
  <r>
    <n v="200605686"/>
    <d v="2020-02-05T00:00:00"/>
    <x v="233"/>
    <n v="1"/>
    <n v="6"/>
    <x v="9"/>
    <n v="648"/>
    <n v="1"/>
    <n v="341"/>
    <x v="12"/>
    <s v="0344 1822"/>
    <n v="22"/>
    <s v="M"/>
    <s v="H"/>
    <n v="108"/>
    <s v="PARKING LOT"/>
    <m/>
    <m/>
    <s v="IC"/>
    <s v="Invest Cont"/>
    <n v="341"/>
    <m/>
    <m/>
    <m/>
    <s v="5500    HAROLD                       WY"/>
    <m/>
    <n v="34.099400000000003"/>
    <n v="-118.30929999999999"/>
  </r>
  <r>
    <n v="200508796"/>
    <d v="2020-04-27T00:00:00"/>
    <x v="75"/>
    <n v="1700"/>
    <n v="5"/>
    <x v="10"/>
    <n v="515"/>
    <n v="2"/>
    <n v="740"/>
    <x v="21"/>
    <s v="1300 0329"/>
    <n v="40"/>
    <s v="F"/>
    <s v="H"/>
    <n v="122"/>
    <s v="VEHICLE, PASSENGER/TRUCK"/>
    <m/>
    <m/>
    <s v="IC"/>
    <s v="Invest Cont"/>
    <n v="740"/>
    <m/>
    <m/>
    <m/>
    <s v="1500 N  AVALON                       BL"/>
    <m/>
    <n v="33.794800000000002"/>
    <n v="-118.2694"/>
  </r>
  <r>
    <n v="200909232"/>
    <d v="2020-05-02T00:00:00"/>
    <x v="44"/>
    <n v="2200"/>
    <n v="9"/>
    <x v="3"/>
    <n v="926"/>
    <n v="1"/>
    <n v="330"/>
    <x v="1"/>
    <n v="344"/>
    <n v="38"/>
    <s v="F"/>
    <s v="H"/>
    <n v="101"/>
    <s v="STREET"/>
    <m/>
    <m/>
    <s v="IC"/>
    <s v="Invest Cont"/>
    <n v="330"/>
    <m/>
    <m/>
    <m/>
    <s v="6600    COSTELLO                     AV"/>
    <m/>
    <n v="34.190300000000001"/>
    <n v="-118.4378"/>
  </r>
  <r>
    <n v="200605833"/>
    <d v="2020-02-07T00:00:00"/>
    <x v="134"/>
    <n v="1300"/>
    <n v="6"/>
    <x v="9"/>
    <n v="622"/>
    <n v="1"/>
    <n v="331"/>
    <x v="23"/>
    <s v="1300 0344 0385"/>
    <n v="34"/>
    <s v="M"/>
    <s v="H"/>
    <n v="707"/>
    <s v="GARAGE/CARPORT"/>
    <m/>
    <m/>
    <s v="IC"/>
    <s v="Invest Cont"/>
    <n v="331"/>
    <m/>
    <m/>
    <m/>
    <s v="7200    HILLSIDE                     AV"/>
    <m/>
    <n v="34.104599999999998"/>
    <n v="-118.34610000000001"/>
  </r>
  <r>
    <n v="200313632"/>
    <d v="2020-07-01T00:00:00"/>
    <x v="234"/>
    <n v="2030"/>
    <n v="3"/>
    <x v="2"/>
    <n v="307"/>
    <n v="1"/>
    <n v="331"/>
    <x v="23"/>
    <s v="1606 1822 0385 1300"/>
    <n v="38"/>
    <s v="F"/>
    <s v="H"/>
    <n v="122"/>
    <s v="VEHICLE, PASSENGER/TRUCK"/>
    <m/>
    <m/>
    <s v="IC"/>
    <s v="Invest Cont"/>
    <n v="331"/>
    <m/>
    <m/>
    <m/>
    <s v="2500    WELLINGTON                   RD"/>
    <m/>
    <n v="34.033900000000003"/>
    <n v="-118.337"/>
  </r>
  <r>
    <n v="200116174"/>
    <d v="2020-08-10T00:00:00"/>
    <x v="235"/>
    <n v="1300"/>
    <n v="1"/>
    <x v="1"/>
    <n v="152"/>
    <n v="1"/>
    <n v="330"/>
    <x v="1"/>
    <s v="0344 0329 1822 1307 1609"/>
    <n v="31"/>
    <s v="F"/>
    <s v="A"/>
    <n v="101"/>
    <s v="STREET"/>
    <m/>
    <m/>
    <s v="IC"/>
    <s v="Invest Cont"/>
    <n v="330"/>
    <m/>
    <m/>
    <m/>
    <s v="HOPE                         ST"/>
    <s v="6TH                          ST"/>
    <n v="34.049500000000002"/>
    <n v="-118.2564"/>
  </r>
  <r>
    <n v="200606007"/>
    <d v="2020-02-11T00:00:00"/>
    <x v="99"/>
    <n v="1055"/>
    <n v="6"/>
    <x v="9"/>
    <n v="668"/>
    <n v="1"/>
    <n v="440"/>
    <x v="20"/>
    <s v="0344 1822"/>
    <n v="16"/>
    <s v="M"/>
    <s v="W"/>
    <n v="721"/>
    <s v="HIGH SCHOOL"/>
    <m/>
    <m/>
    <s v="IC"/>
    <s v="Invest Cont"/>
    <n v="440"/>
    <m/>
    <m/>
    <m/>
    <s v="1300 N  WILTON                       PL"/>
    <m/>
    <n v="34.094799999999999"/>
    <n v="-118.31359999999999"/>
  </r>
  <r>
    <n v="200608399"/>
    <d v="2020-03-28T00:00:00"/>
    <x v="7"/>
    <n v="1700"/>
    <n v="6"/>
    <x v="9"/>
    <n v="615"/>
    <n v="1"/>
    <n v="330"/>
    <x v="1"/>
    <s v="0344 0329 1307"/>
    <n v="30"/>
    <s v="M"/>
    <s v="H"/>
    <n v="101"/>
    <s v="STREET"/>
    <m/>
    <m/>
    <s v="IC"/>
    <s v="Invest Cont"/>
    <n v="330"/>
    <m/>
    <m/>
    <m/>
    <s v="LAKE HOLLYWOOD"/>
    <s v="WONDER VIEW"/>
    <n v="34.132199999999997"/>
    <n v="-118.33839999999999"/>
  </r>
  <r>
    <n v="200122630"/>
    <d v="2020-12-20T00:00:00"/>
    <x v="236"/>
    <n v="200"/>
    <n v="1"/>
    <x v="1"/>
    <n v="185"/>
    <n v="2"/>
    <n v="740"/>
    <x v="21"/>
    <n v="329"/>
    <n v="0"/>
    <s v="X"/>
    <s v="X"/>
    <n v="122"/>
    <s v="VEHICLE, PASSENGER/TRUCK"/>
    <m/>
    <m/>
    <s v="IC"/>
    <s v="Invest Cont"/>
    <n v="740"/>
    <m/>
    <m/>
    <m/>
    <s v="900 S  BROADWAY"/>
    <m/>
    <n v="34.041899999999998"/>
    <n v="-118.2564"/>
  </r>
  <r>
    <n v="201208742"/>
    <d v="2020-03-08T00:00:00"/>
    <x v="73"/>
    <n v="1300"/>
    <n v="12"/>
    <x v="8"/>
    <n v="1239"/>
    <n v="1"/>
    <n v="230"/>
    <x v="13"/>
    <s v="0913 0416 1822"/>
    <n v="46"/>
    <s v="F"/>
    <s v="B"/>
    <n v="101"/>
    <s v="STREET"/>
    <n v="500"/>
    <s v="UNKNOWN WEAPON/OTHER WEAPON"/>
    <s v="AO"/>
    <s v="Adult Other"/>
    <n v="230"/>
    <m/>
    <m/>
    <m/>
    <s v="5900 S  FIGUEROA                     ST"/>
    <m/>
    <n v="33.987099999999998"/>
    <n v="-118.28270000000001"/>
  </r>
  <r>
    <n v="200314858"/>
    <d v="2020-07-28T00:00:00"/>
    <x v="109"/>
    <n v="2130"/>
    <n v="3"/>
    <x v="2"/>
    <n v="319"/>
    <n v="1"/>
    <n v="510"/>
    <x v="0"/>
    <m/>
    <n v="0"/>
    <m/>
    <m/>
    <n v="101"/>
    <s v="STREET"/>
    <m/>
    <m/>
    <s v="AA"/>
    <s v="Adult Arrest"/>
    <n v="510"/>
    <m/>
    <m/>
    <m/>
    <s v="2100    BONSALLO                     AV"/>
    <m/>
    <n v="34.032299999999999"/>
    <n v="-118.27760000000001"/>
  </r>
  <r>
    <n v="200315958"/>
    <d v="2020-08-18T00:00:00"/>
    <x v="137"/>
    <n v="12"/>
    <n v="3"/>
    <x v="2"/>
    <n v="373"/>
    <n v="2"/>
    <n v="890"/>
    <x v="48"/>
    <s v="1309 1501 0202 1822"/>
    <n v="19"/>
    <s v="X"/>
    <s v="X"/>
    <n v="101"/>
    <s v="STREET"/>
    <m/>
    <m/>
    <s v="IC"/>
    <s v="Invest Cont"/>
    <n v="890"/>
    <m/>
    <m/>
    <m/>
    <s v="MARTIN LUTHER KING JR        BL"/>
    <s v="CRENSHAW                     BL"/>
    <n v="34.010899999999999"/>
    <n v="-118.3351"/>
  </r>
  <r>
    <n v="200313281"/>
    <d v="2020-06-27T00:00:00"/>
    <x v="66"/>
    <n v="2305"/>
    <n v="3"/>
    <x v="2"/>
    <n v="331"/>
    <n v="1"/>
    <n v="331"/>
    <x v="23"/>
    <s v="0344 1309 1822 0352 0216 1606"/>
    <n v="44"/>
    <s v="M"/>
    <s v="B"/>
    <n v="101"/>
    <s v="STREET"/>
    <m/>
    <m/>
    <s v="IC"/>
    <s v="Invest Cont"/>
    <n v="331"/>
    <m/>
    <m/>
    <m/>
    <s v="4800    WESTHAVEN                    ST"/>
    <m/>
    <n v="34.026400000000002"/>
    <n v="-118.3481"/>
  </r>
  <r>
    <n v="200707668"/>
    <d v="2020-03-22T00:00:00"/>
    <x v="35"/>
    <n v="550"/>
    <n v="7"/>
    <x v="0"/>
    <n v="759"/>
    <n v="1"/>
    <n v="510"/>
    <x v="0"/>
    <m/>
    <n v="0"/>
    <m/>
    <m/>
    <n v="101"/>
    <s v="STREET"/>
    <m/>
    <m/>
    <s v="IC"/>
    <s v="Invest Cont"/>
    <n v="510"/>
    <m/>
    <m/>
    <m/>
    <s v="1200    BRONSON                      AV"/>
    <m/>
    <n v="34.049900000000001"/>
    <n v="-118.3242"/>
  </r>
  <r>
    <n v="200413270"/>
    <d v="2020-09-29T00:00:00"/>
    <x v="185"/>
    <n v="215"/>
    <n v="4"/>
    <x v="4"/>
    <n v="467"/>
    <n v="2"/>
    <n v="900"/>
    <x v="18"/>
    <n v="2038"/>
    <n v="47"/>
    <s v="F"/>
    <s v="H"/>
    <n v="501"/>
    <s v="SINGLE FAMILY DWELLING"/>
    <m/>
    <m/>
    <s v="AO"/>
    <s v="Adult Other"/>
    <n v="900"/>
    <m/>
    <m/>
    <m/>
    <s v="2600 E  4TH                          ST"/>
    <m/>
    <n v="34.038899999999998"/>
    <n v="-118.208"/>
  </r>
  <r>
    <n v="201113788"/>
    <d v="2020-09-20T00:00:00"/>
    <x v="237"/>
    <n v="30"/>
    <n v="11"/>
    <x v="7"/>
    <n v="1126"/>
    <n v="1"/>
    <n v="230"/>
    <x v="13"/>
    <s v="0416 1822"/>
    <n v="17"/>
    <s v="M"/>
    <s v="H"/>
    <n v="102"/>
    <s v="SIDEWALK"/>
    <n v="500"/>
    <s v="UNKNOWN WEAPON/OTHER WEAPON"/>
    <s v="IC"/>
    <s v="Invest Cont"/>
    <n v="230"/>
    <m/>
    <m/>
    <m/>
    <s v="YORK"/>
    <s v="AVENUE 52"/>
    <n v="34.120699999999999"/>
    <n v="-118.2026"/>
  </r>
  <r>
    <n v="201011314"/>
    <d v="2020-07-24T00:00:00"/>
    <x v="148"/>
    <n v="1540"/>
    <n v="10"/>
    <x v="11"/>
    <n v="1021"/>
    <n v="2"/>
    <n v="930"/>
    <x v="30"/>
    <s v="0913 0443"/>
    <n v="34"/>
    <s v="M"/>
    <s v="W"/>
    <n v="406"/>
    <s v="OTHER STORE"/>
    <n v="511"/>
    <s v="VERBAL THREAT"/>
    <s v="AA"/>
    <s v="Adult Arrest"/>
    <n v="930"/>
    <m/>
    <m/>
    <m/>
    <s v="19300    VANOWEN                      ST"/>
    <m/>
    <n v="34.193800000000003"/>
    <n v="-118.5534"/>
  </r>
  <r>
    <n v="201220280"/>
    <d v="2020-09-08T00:00:00"/>
    <x v="129"/>
    <n v="1900"/>
    <n v="12"/>
    <x v="8"/>
    <n v="1231"/>
    <n v="2"/>
    <n v="624"/>
    <x v="15"/>
    <s v="0416 0446 0913 0429 1202 1701 1309 0361 2003 0444"/>
    <n v="66"/>
    <s v="M"/>
    <s v="B"/>
    <n v="501"/>
    <s v="SINGLE FAMILY DWELLING"/>
    <n v="400"/>
    <s v="STRONG-ARM (HANDS, FIST, FEET OR BODILY FORCE)"/>
    <s v="IC"/>
    <s v="Invest Cont"/>
    <n v="624"/>
    <m/>
    <m/>
    <m/>
    <s v="4300 W  59TH                         ST"/>
    <m/>
    <n v="33.987099999999998"/>
    <n v="-118.3519"/>
  </r>
  <r>
    <n v="201011557"/>
    <d v="2020-08-01T00:00:00"/>
    <x v="200"/>
    <n v="1"/>
    <n v="10"/>
    <x v="11"/>
    <n v="1029"/>
    <n v="1"/>
    <n v="520"/>
    <x v="25"/>
    <s v="1300 1607 1822 0329"/>
    <n v="40"/>
    <s v="F"/>
    <s v="H"/>
    <n v="108"/>
    <s v="PARKING LOT"/>
    <m/>
    <m/>
    <s v="IC"/>
    <s v="Invest Cont"/>
    <n v="520"/>
    <m/>
    <m/>
    <m/>
    <s v="16100    VANOWEN                      ST"/>
    <m/>
    <n v="34.197600000000001"/>
    <n v="-118.4799"/>
  </r>
  <r>
    <n v="201110895"/>
    <d v="2020-06-27T00:00:00"/>
    <x v="66"/>
    <n v="2200"/>
    <n v="11"/>
    <x v="7"/>
    <n v="1141"/>
    <n v="1"/>
    <n v="420"/>
    <x v="33"/>
    <m/>
    <n v="0"/>
    <m/>
    <m/>
    <n v="707"/>
    <s v="GARAGE/CARPORT"/>
    <m/>
    <m/>
    <s v="IC"/>
    <s v="Invest Cont"/>
    <n v="420"/>
    <m/>
    <m/>
    <m/>
    <s v="4700    AMBROSE                      AV"/>
    <m/>
    <n v="34.109900000000003"/>
    <n v="-118.2923"/>
  </r>
  <r>
    <n v="200209757"/>
    <d v="2020-05-03T00:00:00"/>
    <x v="86"/>
    <n v="1130"/>
    <n v="2"/>
    <x v="5"/>
    <n v="269"/>
    <n v="1"/>
    <n v="210"/>
    <x v="11"/>
    <s v="1822 1419 0342 0449 0355 0371 0906 0327 0344 0377"/>
    <n v="35"/>
    <s v="M"/>
    <s v="H"/>
    <n v="102"/>
    <s v="SIDEWALK"/>
    <n v="200"/>
    <s v="KNIFE WITH BLADE 6INCHES OR LESS"/>
    <s v="AA"/>
    <s v="Adult Arrest"/>
    <n v="210"/>
    <n v="998"/>
    <m/>
    <m/>
    <s v="JAMES M WOOD"/>
    <s v="GRATTAN"/>
    <n v="34.050400000000003"/>
    <n v="-118.2722"/>
  </r>
  <r>
    <n v="200317128"/>
    <d v="2020-09-10T00:00:00"/>
    <x v="238"/>
    <n v="1930"/>
    <n v="3"/>
    <x v="2"/>
    <n v="357"/>
    <n v="2"/>
    <n v="956"/>
    <x v="29"/>
    <n v="1822"/>
    <n v="39"/>
    <s v="M"/>
    <s v="H"/>
    <n v="501"/>
    <s v="SINGLE FAMILY DWELLING"/>
    <m/>
    <m/>
    <s v="IC"/>
    <s v="Invest Cont"/>
    <n v="956"/>
    <m/>
    <m/>
    <m/>
    <s v="3500 S  NORMANDIE                    AV"/>
    <m/>
    <n v="34.0242"/>
    <n v="-118.3002"/>
  </r>
  <r>
    <n v="200320465"/>
    <d v="2020-11-16T00:00:00"/>
    <x v="48"/>
    <n v="1000"/>
    <n v="3"/>
    <x v="2"/>
    <n v="329"/>
    <n v="1"/>
    <n v="510"/>
    <x v="0"/>
    <m/>
    <n v="0"/>
    <m/>
    <m/>
    <n v="101"/>
    <s v="STREET"/>
    <m/>
    <m/>
    <s v="IC"/>
    <s v="Invest Cont"/>
    <n v="510"/>
    <m/>
    <m/>
    <m/>
    <s v="28TH                         ST"/>
    <s v="FLOWER                       ST"/>
    <n v="34.026000000000003"/>
    <n v="-118.2758"/>
  </r>
  <r>
    <n v="200919016"/>
    <d v="2020-12-31T00:00:00"/>
    <x v="239"/>
    <n v="1200"/>
    <n v="9"/>
    <x v="3"/>
    <n v="915"/>
    <n v="1"/>
    <n v="310"/>
    <x v="5"/>
    <s v="1607 0344 0358 0321 1414 1420"/>
    <n v="0"/>
    <s v="X"/>
    <s v="X"/>
    <n v="118"/>
    <s v="CONSTRUCTION SITE"/>
    <m/>
    <m/>
    <s v="IC"/>
    <s v="Invest Cont"/>
    <n v="310"/>
    <m/>
    <m/>
    <m/>
    <s v="7100    VAN NUYS                     BL"/>
    <m/>
    <n v="34.199399999999997"/>
    <n v="-118.44880000000001"/>
  </r>
  <r>
    <n v="200610306"/>
    <d v="2020-05-17T00:00:00"/>
    <x v="135"/>
    <n v="50"/>
    <n v="6"/>
    <x v="9"/>
    <n v="668"/>
    <n v="2"/>
    <n v="626"/>
    <x v="10"/>
    <s v="0400 0416 1814 2000 0913"/>
    <n v="34"/>
    <s v="F"/>
    <s v="H"/>
    <n v="502"/>
    <s v="MULTI-UNIT DWELLING (APARTMENT, DUPLEX, ETC)"/>
    <n v="400"/>
    <s v="STRONG-ARM (HANDS, FIST, FEET OR BODILY FORCE)"/>
    <s v="AA"/>
    <s v="Adult Arrest"/>
    <n v="626"/>
    <m/>
    <m/>
    <m/>
    <s v="5600    VIRGINIA                     AV"/>
    <m/>
    <n v="34.091799999999999"/>
    <n v="-118.3109"/>
  </r>
  <r>
    <n v="200219096"/>
    <d v="2020-12-28T00:00:00"/>
    <x v="197"/>
    <n v="1645"/>
    <n v="2"/>
    <x v="5"/>
    <n v="237"/>
    <n v="2"/>
    <n v="662"/>
    <x v="17"/>
    <s v="1822 0701 0800 0100"/>
    <n v="38"/>
    <s v="F"/>
    <s v="W"/>
    <n v="502"/>
    <s v="MULTI-UNIT DWELLING (APARTMENT, DUPLEX, ETC)"/>
    <m/>
    <m/>
    <s v="IC"/>
    <s v="Invest Cont"/>
    <n v="662"/>
    <m/>
    <m/>
    <m/>
    <s v="1500    COUNCIL                      ST"/>
    <m/>
    <n v="34.065600000000003"/>
    <n v="-118.2616"/>
  </r>
  <r>
    <n v="201305867"/>
    <d v="2020-02-02T00:00:00"/>
    <x v="240"/>
    <n v="1210"/>
    <n v="13"/>
    <x v="6"/>
    <n v="1385"/>
    <n v="1"/>
    <n v="420"/>
    <x v="33"/>
    <s v="0377 0352 1606 0344"/>
    <n v="49"/>
    <s v="F"/>
    <s v="H"/>
    <n v="104"/>
    <s v="DRIVEWAY"/>
    <m/>
    <m/>
    <s v="IC"/>
    <s v="Invest Cont"/>
    <n v="420"/>
    <m/>
    <m/>
    <m/>
    <s v="600 E  GAGE                         AV"/>
    <m/>
    <n v="33.985700000000001"/>
    <n v="-118.2628"/>
  </r>
  <r>
    <n v="201213641"/>
    <d v="2020-05-27T00:00:00"/>
    <x v="88"/>
    <n v="1640"/>
    <n v="12"/>
    <x v="8"/>
    <n v="1208"/>
    <n v="1"/>
    <n v="510"/>
    <x v="0"/>
    <m/>
    <n v="0"/>
    <m/>
    <m/>
    <n v="101"/>
    <s v="STREET"/>
    <m/>
    <m/>
    <s v="IC"/>
    <s v="Invest Cont"/>
    <n v="510"/>
    <m/>
    <m/>
    <m/>
    <s v="48TH                         ST"/>
    <s v="FIGUEROA                     ST"/>
    <n v="33.999699999999997"/>
    <n v="-118.28270000000001"/>
  </r>
  <r>
    <n v="201013650"/>
    <d v="2020-10-02T00:00:00"/>
    <x v="163"/>
    <n v="845"/>
    <n v="10"/>
    <x v="11"/>
    <n v="1012"/>
    <n v="1"/>
    <n v="236"/>
    <x v="46"/>
    <s v="2000 0416 0913 1814 0417 0340 0445 0411 1309 0359"/>
    <n v="22"/>
    <s v="M"/>
    <s v="O"/>
    <n v="102"/>
    <s v="SIDEWALK"/>
    <n v="218"/>
    <s v="OTHER CUTTING INSTRUMENT"/>
    <s v="AA"/>
    <s v="Adult Arrest"/>
    <n v="236"/>
    <m/>
    <m/>
    <m/>
    <s v="VALERIO"/>
    <s v="RESEDA"/>
    <n v="34.204799999999999"/>
    <n v="-118.536"/>
  </r>
  <r>
    <n v="201208702"/>
    <d v="2020-03-08T00:00:00"/>
    <x v="73"/>
    <n v="1300"/>
    <n v="12"/>
    <x v="8"/>
    <n v="1243"/>
    <n v="1"/>
    <n v="510"/>
    <x v="0"/>
    <m/>
    <n v="0"/>
    <m/>
    <m/>
    <n v="101"/>
    <s v="STREET"/>
    <m/>
    <m/>
    <s v="IC"/>
    <s v="Invest Cont"/>
    <n v="510"/>
    <m/>
    <m/>
    <m/>
    <s v="1600 W  66TH                         ST"/>
    <m/>
    <n v="33.979199999999999"/>
    <n v="-118.30459999999999"/>
  </r>
  <r>
    <n v="201005390"/>
    <d v="2020-02-03T00:00:00"/>
    <x v="169"/>
    <n v="1500"/>
    <n v="10"/>
    <x v="11"/>
    <n v="1008"/>
    <n v="1"/>
    <n v="420"/>
    <x v="33"/>
    <s v="0344 1822 1607"/>
    <n v="0"/>
    <s v="M"/>
    <s v="O"/>
    <n v="121"/>
    <s v="YARD (RESIDENTIAL/BUSINESS)"/>
    <m/>
    <m/>
    <s v="IC"/>
    <s v="Invest Cont"/>
    <n v="420"/>
    <m/>
    <m/>
    <m/>
    <s v="8000    BALBOA                       BL"/>
    <m/>
    <n v="34.215699999999998"/>
    <n v="-118.50109999999999"/>
  </r>
  <r>
    <n v="200400819"/>
    <d v="2020-05-24T00:00:00"/>
    <x v="189"/>
    <n v="2145"/>
    <n v="4"/>
    <x v="4"/>
    <n v="491"/>
    <n v="1"/>
    <n v="210"/>
    <x v="11"/>
    <s v="1822 0325 0355"/>
    <n v="0"/>
    <s v="X"/>
    <s v="X"/>
    <n v="203"/>
    <s v="OTHER BUSINESS"/>
    <n v="500"/>
    <s v="UNKNOWN WEAPON/OTHER WEAPON"/>
    <s v="IC"/>
    <s v="Invest Cont"/>
    <n v="210"/>
    <m/>
    <m/>
    <m/>
    <s v="1700 S  SOTO                         ST"/>
    <m/>
    <n v="34.023299999999999"/>
    <n v="-118.2222"/>
  </r>
  <r>
    <n v="200404133"/>
    <d v="2020-01-03T00:00:00"/>
    <x v="241"/>
    <n v="2045"/>
    <n v="4"/>
    <x v="4"/>
    <n v="453"/>
    <n v="2"/>
    <n v="624"/>
    <x v="15"/>
    <s v="1810 0416"/>
    <n v="40"/>
    <s v="M"/>
    <s v="B"/>
    <n v="501"/>
    <s v="SINGLE FAMILY DWELLING"/>
    <n v="500"/>
    <s v="UNKNOWN WEAPON/OTHER WEAPON"/>
    <s v="AA"/>
    <s v="Adult Arrest"/>
    <n v="624"/>
    <m/>
    <m/>
    <m/>
    <s v="1300    PENNSYLVANIA                 AV"/>
    <m/>
    <n v="34.052799999999998"/>
    <n v="-118.22150000000001"/>
  </r>
  <r>
    <n v="200813949"/>
    <d v="2020-09-11T00:00:00"/>
    <x v="154"/>
    <n v="1458"/>
    <n v="8"/>
    <x v="12"/>
    <n v="835"/>
    <n v="1"/>
    <n v="341"/>
    <x v="12"/>
    <s v="0394 0344 0346"/>
    <n v="37"/>
    <s v="F"/>
    <s v="W"/>
    <n v="502"/>
    <s v="MULTI-UNIT DWELLING (APARTMENT, DUPLEX, ETC)"/>
    <m/>
    <m/>
    <s v="IC"/>
    <s v="Invest Cont"/>
    <n v="341"/>
    <m/>
    <m/>
    <m/>
    <s v="1900    SELBY                        AV"/>
    <m/>
    <n v="34.048699999999997"/>
    <n v="-118.4319"/>
  </r>
  <r>
    <n v="200300601"/>
    <d v="2020-03-19T00:00:00"/>
    <x v="104"/>
    <n v="1200"/>
    <n v="3"/>
    <x v="2"/>
    <n v="335"/>
    <n v="1"/>
    <n v="330"/>
    <x v="1"/>
    <s v="1609 1402 1601 0329 0344 0352"/>
    <n v="29"/>
    <s v="M"/>
    <s v="W"/>
    <n v="101"/>
    <s v="STREET"/>
    <m/>
    <m/>
    <s v="IC"/>
    <s v="Invest Cont"/>
    <n v="330"/>
    <m/>
    <m/>
    <m/>
    <s v="2600 W  30TH                         ST"/>
    <m/>
    <n v="34.0276"/>
    <n v="-118.3236"/>
  </r>
  <r>
    <n v="200211375"/>
    <d v="2020-06-15T00:00:00"/>
    <x v="85"/>
    <n v="1630"/>
    <n v="2"/>
    <x v="5"/>
    <n v="249"/>
    <n v="1"/>
    <n v="440"/>
    <x v="20"/>
    <s v="0202 0344 0394 1822"/>
    <n v="0"/>
    <s v="M"/>
    <s v="W"/>
    <n v="502"/>
    <s v="MULTI-UNIT DWELLING (APARTMENT, DUPLEX, ETC)"/>
    <m/>
    <m/>
    <s v="IC"/>
    <s v="Invest Cont"/>
    <n v="440"/>
    <m/>
    <m/>
    <m/>
    <s v="1100 W  6TH                          ST"/>
    <m/>
    <n v="34.054099999999998"/>
    <n v="-118.2621"/>
  </r>
  <r>
    <n v="200618301"/>
    <d v="2020-11-21T00:00:00"/>
    <x v="242"/>
    <n v="600"/>
    <n v="6"/>
    <x v="9"/>
    <n v="622"/>
    <n v="1"/>
    <n v="510"/>
    <x v="0"/>
    <m/>
    <n v="0"/>
    <m/>
    <m/>
    <n v="108"/>
    <s v="PARKING LOT"/>
    <m/>
    <m/>
    <s v="IC"/>
    <s v="Invest Cont"/>
    <n v="510"/>
    <m/>
    <m/>
    <m/>
    <s v="2300    JUPITER                      DR"/>
    <m/>
    <n v="34.110599999999998"/>
    <n v="-118.3646"/>
  </r>
  <r>
    <n v="201210589"/>
    <d v="2020-04-03T00:00:00"/>
    <x v="243"/>
    <n v="2030"/>
    <n v="12"/>
    <x v="8"/>
    <n v="1203"/>
    <n v="2"/>
    <n v="745"/>
    <x v="9"/>
    <s v="0329 1307"/>
    <n v="22"/>
    <s v="F"/>
    <s v="H"/>
    <n v="101"/>
    <s v="STREET"/>
    <m/>
    <m/>
    <s v="IC"/>
    <s v="Invest Cont"/>
    <n v="745"/>
    <m/>
    <m/>
    <m/>
    <s v="1500 W  46TH                         ST"/>
    <m/>
    <n v="34.001899999999999"/>
    <n v="-118.3056"/>
  </r>
  <r>
    <n v="201116284"/>
    <d v="2020-12-03T00:00:00"/>
    <x v="9"/>
    <n v="805"/>
    <n v="11"/>
    <x v="7"/>
    <n v="1147"/>
    <n v="2"/>
    <n v="626"/>
    <x v="10"/>
    <s v="0400 0416 1814 0913 2000"/>
    <n v="24"/>
    <s v="F"/>
    <s v="H"/>
    <n v="254"/>
    <s v="STUDIO (FILM/PHOTOGRAPHIC/MUSIC)"/>
    <n v="400"/>
    <s v="STRONG-ARM (HANDS, FIST, FEET OR BODILY FORCE)"/>
    <s v="AO"/>
    <s v="Adult Other"/>
    <n v="626"/>
    <m/>
    <m/>
    <m/>
    <s v="1900    KEMPER                       ST"/>
    <m/>
    <n v="34.101799999999997"/>
    <n v="-118.2325"/>
  </r>
  <r>
    <n v="200406644"/>
    <d v="2020-03-08T00:00:00"/>
    <x v="244"/>
    <n v="2200"/>
    <n v="4"/>
    <x v="4"/>
    <n v="455"/>
    <n v="1"/>
    <n v="331"/>
    <x v="23"/>
    <n v="344"/>
    <n v="28"/>
    <s v="F"/>
    <s v="W"/>
    <n v="101"/>
    <s v="STREET"/>
    <m/>
    <m/>
    <s v="IC"/>
    <s v="Invest Cont"/>
    <n v="331"/>
    <m/>
    <m/>
    <m/>
    <s v="500    BRITTANIA                    ST"/>
    <m/>
    <n v="34.049300000000002"/>
    <n v="-118.2133"/>
  </r>
  <r>
    <n v="200617539"/>
    <d v="2020-11-03T00:00:00"/>
    <x v="245"/>
    <n v="500"/>
    <n v="6"/>
    <x v="9"/>
    <n v="648"/>
    <n v="2"/>
    <n v="624"/>
    <x v="15"/>
    <s v="1822 0400 0416 0417 1218 0216 0342 0359"/>
    <n v="57"/>
    <s v="M"/>
    <s v="W"/>
    <n v="108"/>
    <s v="PARKING LOT"/>
    <n v="400"/>
    <s v="STRONG-ARM (HANDS, FIST, FEET OR BODILY FORCE)"/>
    <s v="IC"/>
    <s v="Invest Cont"/>
    <n v="624"/>
    <m/>
    <m/>
    <m/>
    <s v="5600 W  SUNSET                       BL"/>
    <m/>
    <n v="34.1"/>
    <n v="-118.3113"/>
  </r>
  <r>
    <n v="201222549"/>
    <d v="2020-10-13T00:00:00"/>
    <x v="106"/>
    <n v="1620"/>
    <n v="12"/>
    <x v="8"/>
    <n v="1249"/>
    <n v="2"/>
    <n v="903"/>
    <x v="49"/>
    <s v="0913 2038 1312 1814"/>
    <n v="39"/>
    <s v="F"/>
    <s v="H"/>
    <n v="101"/>
    <s v="STREET"/>
    <m/>
    <m/>
    <s v="AO"/>
    <s v="Adult Other"/>
    <n v="903"/>
    <m/>
    <m/>
    <m/>
    <s v="600 W  GAGE                         AV"/>
    <m/>
    <n v="33.982399999999998"/>
    <n v="-118.28440000000001"/>
  </r>
  <r>
    <n v="200313886"/>
    <d v="2020-07-09T00:00:00"/>
    <x v="246"/>
    <n v="315"/>
    <n v="3"/>
    <x v="2"/>
    <n v="397"/>
    <n v="1"/>
    <n v="230"/>
    <x v="13"/>
    <s v="1822 0305 0334 0371 1816 0906"/>
    <n v="19"/>
    <s v="F"/>
    <s v="H"/>
    <n v="502"/>
    <s v="MULTI-UNIT DWELLING (APARTMENT, DUPLEX, ETC)"/>
    <n v="200"/>
    <s v="KNIFE WITH BLADE 6INCHES OR LESS"/>
    <s v="IC"/>
    <s v="Invest Cont"/>
    <n v="230"/>
    <m/>
    <m/>
    <m/>
    <s v="4200 S  VERMONT                      AV"/>
    <m/>
    <n v="34.007300000000001"/>
    <n v="-118.298"/>
  </r>
  <r>
    <n v="200314030"/>
    <d v="2020-07-11T00:00:00"/>
    <x v="247"/>
    <n v="1500"/>
    <n v="3"/>
    <x v="2"/>
    <n v="363"/>
    <n v="2"/>
    <n v="354"/>
    <x v="14"/>
    <s v="1202 0121 1822 0100"/>
    <n v="90"/>
    <s v="F"/>
    <s v="B"/>
    <n v="502"/>
    <s v="MULTI-UNIT DWELLING (APARTMENT, DUPLEX, ETC)"/>
    <m/>
    <m/>
    <s v="IC"/>
    <s v="Invest Cont"/>
    <n v="354"/>
    <m/>
    <m/>
    <m/>
    <s v="3900    MARLTON                      AV"/>
    <m/>
    <n v="34.013300000000001"/>
    <n v="-118.337"/>
  </r>
  <r>
    <n v="200304179"/>
    <d v="2020-01-04T00:00:00"/>
    <x v="81"/>
    <n v="147"/>
    <n v="3"/>
    <x v="2"/>
    <n v="374"/>
    <n v="1"/>
    <n v="210"/>
    <x v="11"/>
    <s v="1822 0342 0344 0354 0352 0417 2033"/>
    <n v="20"/>
    <s v="F"/>
    <s v="B"/>
    <n v="101"/>
    <s v="STREET"/>
    <n v="400"/>
    <s v="STRONG-ARM (HANDS, FIST, FEET OR BODILY FORCE)"/>
    <s v="IC"/>
    <s v="Invest Cont"/>
    <n v="210"/>
    <m/>
    <m/>
    <m/>
    <s v="3800    WELLAND                      AV"/>
    <m/>
    <n v="34.017299999999999"/>
    <n v="-118.3261"/>
  </r>
  <r>
    <n v="200817734"/>
    <d v="2020-12-20T00:00:00"/>
    <x v="248"/>
    <n v="1050"/>
    <n v="8"/>
    <x v="12"/>
    <n v="854"/>
    <n v="2"/>
    <n v="740"/>
    <x v="21"/>
    <s v="1402 0329 1822"/>
    <n v="0"/>
    <s v="X"/>
    <s v="X"/>
    <n v="252"/>
    <s v="COFFEE SHOP (STARBUCKS, COFFEE BEAN, PEET'S, ETC.)"/>
    <m/>
    <m/>
    <s v="IC"/>
    <s v="Invest Cont"/>
    <n v="740"/>
    <n v="998"/>
    <m/>
    <m/>
    <s v="11100    SANTA MONICA                 BL"/>
    <m/>
    <n v="34.047400000000003"/>
    <n v="-118.44499999999999"/>
  </r>
  <r>
    <n v="200217162"/>
    <d v="2020-11-07T00:00:00"/>
    <x v="249"/>
    <n v="950"/>
    <n v="2"/>
    <x v="5"/>
    <n v="295"/>
    <n v="1"/>
    <n v="510"/>
    <x v="0"/>
    <m/>
    <n v="0"/>
    <m/>
    <m/>
    <n v="101"/>
    <s v="STREET"/>
    <m/>
    <m/>
    <s v="IC"/>
    <s v="Invest Cont"/>
    <n v="510"/>
    <m/>
    <m/>
    <m/>
    <s v="1800 S  BONNIE BRAE                  ST"/>
    <m/>
    <n v="34.040199999999999"/>
    <n v="-118.28360000000001"/>
  </r>
  <r>
    <n v="200616654"/>
    <d v="2020-10-13T00:00:00"/>
    <x v="106"/>
    <n v="2120"/>
    <n v="6"/>
    <x v="9"/>
    <n v="666"/>
    <n v="1"/>
    <n v="420"/>
    <x v="33"/>
    <s v="1300 1601 1606 0344 1822 0209 0216"/>
    <n v="27"/>
    <s v="M"/>
    <s v="H"/>
    <n v="101"/>
    <s v="STREET"/>
    <m/>
    <m/>
    <s v="IC"/>
    <s v="Invest Cont"/>
    <n v="420"/>
    <n v="480"/>
    <m/>
    <m/>
    <s v="FOUNTAIN"/>
    <s v="CAHUENGA"/>
    <n v="34.0944"/>
    <n v="-118.3288"/>
  </r>
  <r>
    <n v="201113171"/>
    <d v="2020-09-02T00:00:00"/>
    <x v="214"/>
    <n v="1630"/>
    <n v="11"/>
    <x v="7"/>
    <n v="1115"/>
    <n v="1"/>
    <n v="310"/>
    <x v="5"/>
    <s v="1602 0344 0358 0397"/>
    <n v="0"/>
    <s v="X"/>
    <s v="X"/>
    <n v="203"/>
    <s v="OTHER BUSINESS"/>
    <m/>
    <m/>
    <s v="IC"/>
    <s v="Invest Cont"/>
    <n v="310"/>
    <m/>
    <m/>
    <m/>
    <s v="2200    FAIR PARK                    AV"/>
    <m/>
    <n v="34.136099999999999"/>
    <n v="-118.215"/>
  </r>
  <r>
    <n v="201210975"/>
    <d v="2020-04-15T00:00:00"/>
    <x v="96"/>
    <n v="520"/>
    <n v="12"/>
    <x v="8"/>
    <n v="1251"/>
    <n v="1"/>
    <n v="520"/>
    <x v="25"/>
    <s v="0329 1300 1309 1307 1609 0342"/>
    <n v="48"/>
    <s v="M"/>
    <s v="H"/>
    <n v="101"/>
    <s v="STREET"/>
    <m/>
    <m/>
    <s v="IC"/>
    <s v="Invest Cont"/>
    <n v="520"/>
    <m/>
    <m/>
    <m/>
    <s v="10TH                         AV"/>
    <s v="76TH                         ST"/>
    <n v="33.9709"/>
    <n v="-118.3287"/>
  </r>
  <r>
    <n v="200910474"/>
    <d v="2020-06-03T00:00:00"/>
    <x v="250"/>
    <n v="2000"/>
    <n v="9"/>
    <x v="3"/>
    <n v="926"/>
    <n v="1"/>
    <n v="510"/>
    <x v="0"/>
    <m/>
    <n v="0"/>
    <m/>
    <m/>
    <n v="101"/>
    <s v="STREET"/>
    <m/>
    <m/>
    <s v="IC"/>
    <s v="Invest Cont"/>
    <n v="510"/>
    <m/>
    <m/>
    <m/>
    <s v="14300    VANOWEN                      ST"/>
    <m/>
    <n v="34.193899999999999"/>
    <n v="-118.4444"/>
  </r>
  <r>
    <n v="200206684"/>
    <d v="2020-02-23T00:00:00"/>
    <x v="105"/>
    <n v="315"/>
    <n v="2"/>
    <x v="5"/>
    <n v="256"/>
    <n v="1"/>
    <n v="236"/>
    <x v="46"/>
    <s v="2000 1813 2002 0334 0445 1601 0913"/>
    <n v="37"/>
    <s v="M"/>
    <s v="H"/>
    <n v="502"/>
    <s v="MULTI-UNIT DWELLING (APARTMENT, DUPLEX, ETC)"/>
    <n v="200"/>
    <s v="KNIFE WITH BLADE 6INCHES OR LESS"/>
    <s v="AO"/>
    <s v="Adult Other"/>
    <n v="236"/>
    <m/>
    <m/>
    <m/>
    <s v="600 S  UNION                        AV"/>
    <m/>
    <n v="34.0565"/>
    <n v="-118.2724"/>
  </r>
  <r>
    <n v="200817902"/>
    <d v="2020-12-25T00:00:00"/>
    <x v="236"/>
    <n v="1200"/>
    <n v="8"/>
    <x v="12"/>
    <n v="832"/>
    <n v="2"/>
    <n v="745"/>
    <x v="9"/>
    <n v="329"/>
    <n v="38"/>
    <s v="M"/>
    <s v="W"/>
    <n v="123"/>
    <s v="PARKING UNDERGROUND/BUILDING"/>
    <m/>
    <m/>
    <s v="IC"/>
    <s v="Invest Cont"/>
    <n v="745"/>
    <m/>
    <m/>
    <m/>
    <s v="800 S  WESTGATE                     AV"/>
    <m/>
    <n v="34.052100000000003"/>
    <n v="-118.4699"/>
  </r>
  <r>
    <n v="201109834"/>
    <d v="2020-05-27T00:00:00"/>
    <x v="251"/>
    <n v="1230"/>
    <n v="11"/>
    <x v="7"/>
    <n v="1199"/>
    <n v="2"/>
    <n v="888"/>
    <x v="24"/>
    <s v="1822 1501"/>
    <n v="45"/>
    <s v="F"/>
    <s v="W"/>
    <n v="501"/>
    <s v="SINGLE FAMILY DWELLING"/>
    <m/>
    <m/>
    <s v="IC"/>
    <s v="Invest Cont"/>
    <n v="888"/>
    <m/>
    <m/>
    <m/>
    <s v="700    AMADOR                       ST"/>
    <m/>
    <n v="34.076300000000003"/>
    <n v="-118.2336"/>
  </r>
  <r>
    <n v="200710378"/>
    <d v="2020-06-12T00:00:00"/>
    <x v="79"/>
    <n v="2232"/>
    <n v="7"/>
    <x v="0"/>
    <n v="782"/>
    <n v="1"/>
    <n v="420"/>
    <x v="33"/>
    <s v="1822 1300 0344"/>
    <n v="49"/>
    <s v="M"/>
    <s v="A"/>
    <n v="104"/>
    <s v="DRIVEWAY"/>
    <m/>
    <m/>
    <s v="IC"/>
    <s v="Invest Cont"/>
    <n v="420"/>
    <m/>
    <m/>
    <m/>
    <s v="5900    SPELTHORNE                   LN"/>
    <m/>
    <n v="34.041200000000003"/>
    <n v="-118.3711"/>
  </r>
  <r>
    <n v="200707946"/>
    <d v="2020-04-02T00:00:00"/>
    <x v="173"/>
    <n v="1450"/>
    <n v="7"/>
    <x v="0"/>
    <n v="782"/>
    <n v="1"/>
    <n v="220"/>
    <x v="50"/>
    <s v="0358 0302"/>
    <n v="17"/>
    <s v="M"/>
    <s v="H"/>
    <n v="101"/>
    <s v="STREET"/>
    <n v="113"/>
    <s v="SIMULATED GUN"/>
    <s v="JA"/>
    <s v="Juv Arrest"/>
    <n v="220"/>
    <m/>
    <m/>
    <m/>
    <s v="6000    COMEY                        AV"/>
    <m/>
    <n v="34.033900000000003"/>
    <n v="-118.3747"/>
  </r>
  <r>
    <n v="200410108"/>
    <d v="2020-06-23T00:00:00"/>
    <x v="252"/>
    <n v="750"/>
    <n v="4"/>
    <x v="4"/>
    <n v="445"/>
    <n v="1"/>
    <n v="510"/>
    <x v="0"/>
    <m/>
    <n v="0"/>
    <m/>
    <m/>
    <n v="108"/>
    <s v="PARKING LOT"/>
    <m/>
    <m/>
    <s v="IC"/>
    <s v="Invest Cont"/>
    <n v="510"/>
    <m/>
    <m/>
    <m/>
    <s v="1900    MARENGO                      ST"/>
    <m/>
    <n v="34.057499999999997"/>
    <n v="-118.2093"/>
  </r>
  <r>
    <n v="200121645"/>
    <d v="2020-11-28T00:00:00"/>
    <x v="166"/>
    <n v="800"/>
    <n v="1"/>
    <x v="1"/>
    <n v="176"/>
    <n v="1"/>
    <n v="341"/>
    <x v="12"/>
    <s v="0344 0394 1822"/>
    <n v="24"/>
    <s v="M"/>
    <s v="B"/>
    <n v="502"/>
    <s v="MULTI-UNIT DWELLING (APARTMENT, DUPLEX, ETC)"/>
    <m/>
    <m/>
    <s v="IC"/>
    <s v="Invest Cont"/>
    <n v="341"/>
    <m/>
    <m/>
    <m/>
    <s v="700 S  LOS ANGELES                  ST"/>
    <m/>
    <n v="34.0426"/>
    <n v="-118.2513"/>
  </r>
  <r>
    <n v="200306662"/>
    <d v="2020-02-14T00:00:00"/>
    <x v="253"/>
    <n v="2330"/>
    <n v="3"/>
    <x v="2"/>
    <n v="356"/>
    <n v="2"/>
    <n v="626"/>
    <x v="10"/>
    <s v="2000 0416 0446 1821 1241"/>
    <n v="30"/>
    <s v="F"/>
    <s v="W"/>
    <n v="501"/>
    <s v="SINGLE FAMILY DWELLING"/>
    <n v="400"/>
    <s v="STRONG-ARM (HANDS, FIST, FEET OR BODILY FORCE)"/>
    <s v="AO"/>
    <s v="Adult Other"/>
    <n v="626"/>
    <m/>
    <m/>
    <m/>
    <s v="1400 W  36TH                         ST"/>
    <m/>
    <n v="34.022799999999997"/>
    <n v="-118.3002"/>
  </r>
  <r>
    <n v="200313179"/>
    <d v="2020-06-25T00:00:00"/>
    <x v="22"/>
    <n v="1900"/>
    <n v="3"/>
    <x v="2"/>
    <n v="337"/>
    <n v="1"/>
    <n v="520"/>
    <x v="25"/>
    <s v="1822 0329 1300 1601"/>
    <n v="44"/>
    <s v="M"/>
    <s v="H"/>
    <n v="101"/>
    <s v="STREET"/>
    <m/>
    <m/>
    <s v="IC"/>
    <s v="Invest Cont"/>
    <n v="520"/>
    <m/>
    <m/>
    <m/>
    <s v="30TH                         ST"/>
    <s v="BUDLONG                      AV"/>
    <n v="34.0274"/>
    <n v="-118.2959"/>
  </r>
  <r>
    <n v="201014056"/>
    <d v="2020-10-15T00:00:00"/>
    <x v="111"/>
    <n v="1330"/>
    <n v="10"/>
    <x v="11"/>
    <n v="1018"/>
    <n v="1"/>
    <n v="510"/>
    <x v="0"/>
    <m/>
    <n v="0"/>
    <m/>
    <m/>
    <n v="101"/>
    <s v="STREET"/>
    <m/>
    <m/>
    <s v="IC"/>
    <s v="Invest Cont"/>
    <n v="510"/>
    <m/>
    <m/>
    <m/>
    <s v="GLORIA                       AV"/>
    <s v="SHERMAN                      WY"/>
    <n v="34.201300000000003"/>
    <n v="-118.47929999999999"/>
  </r>
  <r>
    <n v="200214424"/>
    <d v="2020-08-31T00:00:00"/>
    <x v="103"/>
    <n v="1900"/>
    <n v="2"/>
    <x v="5"/>
    <n v="246"/>
    <n v="1"/>
    <n v="510"/>
    <x v="0"/>
    <m/>
    <n v="0"/>
    <m/>
    <m/>
    <n v="101"/>
    <s v="STREET"/>
    <m/>
    <m/>
    <s v="IC"/>
    <s v="Invest Cont"/>
    <n v="510"/>
    <m/>
    <m/>
    <m/>
    <s v="600 S  WESTLAKE                     AV"/>
    <m/>
    <n v="34.059800000000003"/>
    <n v="-118.2734"/>
  </r>
  <r>
    <n v="200305373"/>
    <d v="2020-01-24T00:00:00"/>
    <x v="254"/>
    <n v="1330"/>
    <n v="3"/>
    <x v="2"/>
    <n v="397"/>
    <n v="2"/>
    <n v="626"/>
    <x v="10"/>
    <s v="1814 1313 2000 0444 0429"/>
    <n v="35"/>
    <s v="F"/>
    <s v="B"/>
    <n v="102"/>
    <s v="SIDEWALK"/>
    <n v="400"/>
    <s v="STRONG-ARM (HANDS, FIST, FEET OR BODILY FORCE)"/>
    <s v="IC"/>
    <s v="Invest Cont"/>
    <n v="626"/>
    <m/>
    <m/>
    <m/>
    <s v="MARTIN LUTHER KING JR        BL"/>
    <s v="NORMANDIE                    AV"/>
    <n v="34.010899999999999"/>
    <n v="-118.3002"/>
  </r>
  <r>
    <n v="200113649"/>
    <d v="2020-06-19T00:00:00"/>
    <x v="255"/>
    <n v="1900"/>
    <n v="1"/>
    <x v="1"/>
    <n v="111"/>
    <n v="1"/>
    <n v="310"/>
    <x v="5"/>
    <s v="0329 0344 1609 1402"/>
    <n v="48"/>
    <s v="F"/>
    <s v="A"/>
    <n v="218"/>
    <s v="BEAUTY/BARBER SHOP"/>
    <m/>
    <m/>
    <s v="IC"/>
    <s v="Invest Cont"/>
    <n v="310"/>
    <n v="998"/>
    <m/>
    <m/>
    <s v="500    ALPINE                       ST"/>
    <m/>
    <n v="34.062800000000003"/>
    <n v="-118.23950000000001"/>
  </r>
  <r>
    <n v="200214882"/>
    <d v="2020-09-07T00:00:00"/>
    <x v="256"/>
    <n v="2100"/>
    <n v="2"/>
    <x v="5"/>
    <n v="269"/>
    <n v="1"/>
    <n v="330"/>
    <x v="1"/>
    <s v="0329 1601 0377 0344"/>
    <n v="52"/>
    <s v="M"/>
    <s v="H"/>
    <n v="108"/>
    <s v="PARKING LOT"/>
    <m/>
    <m/>
    <s v="IC"/>
    <s v="Invest Cont"/>
    <n v="330"/>
    <m/>
    <m/>
    <m/>
    <s v="700    VALENCIA                     ST"/>
    <m/>
    <n v="34.052700000000002"/>
    <n v="-118.2696"/>
  </r>
  <r>
    <n v="200411610"/>
    <d v="2020-08-09T00:00:00"/>
    <x v="133"/>
    <n v="1730"/>
    <n v="4"/>
    <x v="4"/>
    <n v="453"/>
    <n v="2"/>
    <n v="930"/>
    <x v="30"/>
    <s v="2004 0421 1822"/>
    <n v="24"/>
    <s v="F"/>
    <s v="H"/>
    <n v="102"/>
    <s v="SIDEWALK"/>
    <n v="511"/>
    <s v="VERBAL THREAT"/>
    <s v="AA"/>
    <s v="Adult Arrest"/>
    <n v="930"/>
    <m/>
    <m/>
    <m/>
    <s v="PENNSYLVANIA"/>
    <s v="STATE"/>
    <n v="34.048000000000002"/>
    <n v="-118.21810000000001"/>
  </r>
  <r>
    <n v="200110192"/>
    <d v="2020-04-08T00:00:00"/>
    <x v="139"/>
    <n v="1100"/>
    <n v="1"/>
    <x v="1"/>
    <n v="152"/>
    <n v="1"/>
    <n v="341"/>
    <x v="12"/>
    <s v="0344 2004 1218 1202"/>
    <n v="79"/>
    <s v="M"/>
    <s v="B"/>
    <n v="102"/>
    <s v="SIDEWALK"/>
    <n v="400"/>
    <s v="STRONG-ARM (HANDS, FIST, FEET OR BODILY FORCE)"/>
    <s v="IC"/>
    <s v="Invest Cont"/>
    <n v="341"/>
    <m/>
    <m/>
    <m/>
    <s v="6TH                          ST"/>
    <s v="FIGUEROA                     ST"/>
    <n v="34.050899999999999"/>
    <n v="-118.2585"/>
  </r>
  <r>
    <n v="201008401"/>
    <d v="2020-04-22T00:00:00"/>
    <x v="257"/>
    <n v="1600"/>
    <n v="10"/>
    <x v="11"/>
    <n v="1004"/>
    <n v="2"/>
    <n v="740"/>
    <x v="21"/>
    <s v="1822 0329 1300 1307"/>
    <n v="35"/>
    <s v="F"/>
    <s v="H"/>
    <n v="122"/>
    <s v="VEHICLE, PASSENGER/TRUCK"/>
    <m/>
    <m/>
    <s v="IC"/>
    <s v="Invest Cont"/>
    <n v="740"/>
    <m/>
    <m/>
    <m/>
    <s v="DARBY                        AV"/>
    <s v="LORNE                        ST"/>
    <n v="34.2164"/>
    <n v="-118.5334"/>
  </r>
  <r>
    <n v="200405985"/>
    <d v="2020-02-20T00:00:00"/>
    <x v="46"/>
    <n v="1500"/>
    <n v="4"/>
    <x v="4"/>
    <n v="438"/>
    <n v="2"/>
    <n v="740"/>
    <x v="21"/>
    <n v="329"/>
    <n v="47"/>
    <s v="M"/>
    <s v="H"/>
    <n v="101"/>
    <s v="STREET"/>
    <m/>
    <m/>
    <s v="IC"/>
    <s v="Invest Cont"/>
    <n v="740"/>
    <m/>
    <m/>
    <m/>
    <s v="2900    COVINA                       ST"/>
    <m/>
    <n v="34.078800000000001"/>
    <n v="-118.1653"/>
  </r>
  <r>
    <n v="200509288"/>
    <d v="2020-05-10T00:00:00"/>
    <x v="143"/>
    <n v="2100"/>
    <n v="5"/>
    <x v="10"/>
    <n v="524"/>
    <n v="1"/>
    <n v="330"/>
    <x v="1"/>
    <s v="0329 0344 1300 1302 1601"/>
    <n v="43"/>
    <s v="M"/>
    <s v="H"/>
    <n v="101"/>
    <s v="STREET"/>
    <m/>
    <m/>
    <s v="IC"/>
    <s v="Invest Cont"/>
    <n v="330"/>
    <m/>
    <m/>
    <m/>
    <s v="1300 W  C                            ST"/>
    <m/>
    <n v="33.771900000000002"/>
    <n v="-118.2775"/>
  </r>
  <r>
    <n v="201204576"/>
    <d v="2020-01-09T00:00:00"/>
    <x v="258"/>
    <n v="525"/>
    <n v="12"/>
    <x v="8"/>
    <n v="1215"/>
    <n v="1"/>
    <n v="220"/>
    <x v="50"/>
    <s v="0448 0400 0853"/>
    <n v="18"/>
    <s v="M"/>
    <s v="H"/>
    <n v="102"/>
    <s v="SIDEWALK"/>
    <n v="400"/>
    <s v="STRONG-ARM (HANDS, FIST, FEET OR BODILY FORCE)"/>
    <s v="IC"/>
    <s v="Invest Cont"/>
    <n v="220"/>
    <m/>
    <m/>
    <m/>
    <s v="SLAUSON                      AV"/>
    <s v="NORMANDIE                    AV"/>
    <n v="33.989199999999997"/>
    <n v="-118.3002"/>
  </r>
  <r>
    <n v="201214447"/>
    <d v="2020-06-10T00:00:00"/>
    <x v="108"/>
    <n v="1800"/>
    <n v="12"/>
    <x v="8"/>
    <n v="1203"/>
    <n v="1"/>
    <n v="440"/>
    <x v="20"/>
    <s v="0344 1902"/>
    <n v="28"/>
    <s v="F"/>
    <s v="B"/>
    <n v="501"/>
    <s v="SINGLE FAMILY DWELLING"/>
    <m/>
    <m/>
    <s v="IC"/>
    <s v="Invest Cont"/>
    <n v="440"/>
    <m/>
    <m/>
    <m/>
    <s v="1700 W  VERNON                       AV"/>
    <m/>
    <n v="34.003700000000002"/>
    <n v="-118.30889999999999"/>
  </r>
  <r>
    <n v="200512410"/>
    <d v="2020-07-29T00:00:00"/>
    <x v="190"/>
    <n v="1345"/>
    <n v="5"/>
    <x v="10"/>
    <n v="587"/>
    <n v="1"/>
    <n v="440"/>
    <x v="20"/>
    <n v="344"/>
    <n v="39"/>
    <s v="M"/>
    <s v="H"/>
    <n v="505"/>
    <s v="MOTEL"/>
    <m/>
    <m/>
    <s v="IC"/>
    <s v="Invest Cont"/>
    <n v="440"/>
    <m/>
    <m/>
    <m/>
    <s v="500 W  38TH                         ST"/>
    <m/>
    <n v="33.709600000000002"/>
    <n v="-118.2885"/>
  </r>
  <r>
    <n v="200305663"/>
    <d v="2020-01-28T00:00:00"/>
    <x v="259"/>
    <n v="1310"/>
    <n v="3"/>
    <x v="2"/>
    <n v="314"/>
    <n v="2"/>
    <n v="354"/>
    <x v="14"/>
    <s v="0100 1822 1210"/>
    <n v="39"/>
    <s v="M"/>
    <s v="W"/>
    <n v="501"/>
    <s v="SINGLE FAMILY DWELLING"/>
    <m/>
    <m/>
    <s v="IC"/>
    <s v="Invest Cont"/>
    <n v="354"/>
    <m/>
    <m/>
    <m/>
    <s v="3800 W  27TH                         ST"/>
    <m/>
    <n v="34.031199999999998"/>
    <n v="-118.3262"/>
  </r>
  <r>
    <n v="200300943"/>
    <d v="2020-12-17T00:00:00"/>
    <x v="210"/>
    <n v="550"/>
    <n v="3"/>
    <x v="2"/>
    <n v="391"/>
    <n v="2"/>
    <n v="624"/>
    <x v="15"/>
    <s v="1822 1212 0444 1300 1309"/>
    <n v="50"/>
    <s v="M"/>
    <s v="B"/>
    <n v="108"/>
    <s v="PARKING LOT"/>
    <n v="400"/>
    <s v="STRONG-ARM (HANDS, FIST, FEET OR BODILY FORCE)"/>
    <s v="IC"/>
    <s v="Invest Cont"/>
    <n v="624"/>
    <m/>
    <m/>
    <m/>
    <s v="STOCKER                      ST"/>
    <s v="LA BREA                      AV"/>
    <n v="33.997399999999999"/>
    <n v="-118.3579"/>
  </r>
  <r>
    <n v="200113869"/>
    <d v="2020-06-24T00:00:00"/>
    <x v="22"/>
    <n v="650"/>
    <n v="1"/>
    <x v="1"/>
    <n v="171"/>
    <n v="1"/>
    <n v="230"/>
    <x v="13"/>
    <s v="0334 2060 0340 0417 0416 1402 2004 1218 0913"/>
    <n v="24"/>
    <s v="M"/>
    <s v="B"/>
    <n v="101"/>
    <s v="STREET"/>
    <n v="200"/>
    <s v="KNIFE WITH BLADE 6INCHES OR LESS"/>
    <s v="AO"/>
    <s v="Adult Other"/>
    <n v="230"/>
    <n v="998"/>
    <m/>
    <m/>
    <s v="LA LIVE                      WY"/>
    <s v="11TH                         ST"/>
    <n v="34.045099999999998"/>
    <n v="-118.2701"/>
  </r>
  <r>
    <n v="201113583"/>
    <d v="2020-09-14T00:00:00"/>
    <x v="260"/>
    <n v="1700"/>
    <n v="11"/>
    <x v="7"/>
    <n v="1173"/>
    <n v="1"/>
    <n v="310"/>
    <x v="5"/>
    <s v="1402 0358 0344 1822"/>
    <n v="35"/>
    <s v="M"/>
    <s v="H"/>
    <n v="501"/>
    <s v="SINGLE FAMILY DWELLING"/>
    <m/>
    <m/>
    <s v="IC"/>
    <s v="Invest Cont"/>
    <n v="310"/>
    <n v="998"/>
    <m/>
    <m/>
    <s v="2100    BAXTER                       ST"/>
    <m/>
    <n v="34.091500000000003"/>
    <n v="-118.255"/>
  </r>
  <r>
    <n v="200313965"/>
    <d v="2020-07-10T00:00:00"/>
    <x v="261"/>
    <n v="2300"/>
    <n v="3"/>
    <x v="2"/>
    <n v="332"/>
    <n v="2"/>
    <n v="740"/>
    <x v="21"/>
    <s v="0329 1300"/>
    <n v="39"/>
    <s v="M"/>
    <s v="H"/>
    <n v="101"/>
    <s v="STREET"/>
    <m/>
    <m/>
    <s v="IC"/>
    <s v="Invest Cont"/>
    <n v="740"/>
    <m/>
    <m/>
    <m/>
    <s v="2900    HILLCREST                    DR"/>
    <m/>
    <n v="34.0276"/>
    <n v="-118.3429"/>
  </r>
  <r>
    <n v="200804664"/>
    <d v="2020-01-16T00:00:00"/>
    <x v="54"/>
    <n v="1810"/>
    <n v="8"/>
    <x v="12"/>
    <n v="831"/>
    <n v="1"/>
    <n v="230"/>
    <x v="13"/>
    <s v="1822 0444 0429 0400 1202"/>
    <n v="61"/>
    <s v="F"/>
    <s v="W"/>
    <n v="102"/>
    <s v="SIDEWALK"/>
    <n v="400"/>
    <s v="STRONG-ARM (HANDS, FIST, FEET OR BODILY FORCE)"/>
    <s v="IC"/>
    <s v="Invest Cont"/>
    <n v="230"/>
    <m/>
    <m/>
    <m/>
    <s v="12400    WILSHIRE                     BL"/>
    <m/>
    <n v="34.0473"/>
    <n v="-118.4768"/>
  </r>
  <r>
    <n v="200708413"/>
    <d v="2020-04-19T00:00:00"/>
    <x v="140"/>
    <n v="1600"/>
    <n v="7"/>
    <x v="0"/>
    <n v="759"/>
    <n v="1"/>
    <n v="330"/>
    <x v="1"/>
    <s v="1609 0344"/>
    <n v="38"/>
    <s v="M"/>
    <s v="H"/>
    <n v="108"/>
    <s v="PARKING LOT"/>
    <m/>
    <m/>
    <s v="IC"/>
    <s v="Invest Cont"/>
    <n v="330"/>
    <m/>
    <m/>
    <m/>
    <s v="4100 W  PICO                         BL"/>
    <m/>
    <n v="34.049500000000002"/>
    <n v="-118.3215"/>
  </r>
  <r>
    <n v="200413927"/>
    <d v="2020-10-17T00:00:00"/>
    <x v="211"/>
    <n v="2100"/>
    <n v="4"/>
    <x v="4"/>
    <n v="412"/>
    <n v="2"/>
    <n v="740"/>
    <x v="21"/>
    <s v="0329 1307"/>
    <n v="50"/>
    <s v="M"/>
    <s v="W"/>
    <n v="108"/>
    <s v="PARKING LOT"/>
    <m/>
    <m/>
    <s v="IC"/>
    <s v="Invest Cont"/>
    <n v="740"/>
    <m/>
    <m/>
    <m/>
    <s v="200 N  AVENUE 25"/>
    <m/>
    <n v="34.078000000000003"/>
    <n v="-118.21810000000001"/>
  </r>
  <r>
    <n v="200814785"/>
    <d v="2020-10-02T00:00:00"/>
    <x v="163"/>
    <n v="1045"/>
    <n v="8"/>
    <x v="12"/>
    <n v="855"/>
    <n v="1"/>
    <n v="210"/>
    <x v="11"/>
    <s v="1402 0325 0344 0416 1822"/>
    <n v="0"/>
    <s v="X"/>
    <s v="X"/>
    <n v="301"/>
    <s v="GAS STATION"/>
    <n v="500"/>
    <s v="UNKNOWN WEAPON/OTHER WEAPON"/>
    <s v="IC"/>
    <s v="Invest Cont"/>
    <n v="210"/>
    <n v="998"/>
    <m/>
    <m/>
    <s v="10900    SANTA MONICA                 BL"/>
    <m/>
    <n v="34.0503"/>
    <n v="-118.43519999999999"/>
  </r>
  <r>
    <n v="200115887"/>
    <d v="2020-08-05T00:00:00"/>
    <x v="190"/>
    <n v="2100"/>
    <n v="1"/>
    <x v="1"/>
    <n v="162"/>
    <n v="1"/>
    <n v="510"/>
    <x v="0"/>
    <m/>
    <n v="0"/>
    <m/>
    <m/>
    <n v="101"/>
    <s v="STREET"/>
    <m/>
    <m/>
    <s v="IC"/>
    <s v="Invest Cont"/>
    <n v="510"/>
    <m/>
    <m/>
    <m/>
    <s v="800 S  OLIVE                        ST"/>
    <m/>
    <n v="34.043700000000001"/>
    <n v="-118.2582"/>
  </r>
  <r>
    <n v="201223062"/>
    <d v="2020-10-21T00:00:00"/>
    <x v="161"/>
    <n v="2130"/>
    <n v="12"/>
    <x v="8"/>
    <n v="1263"/>
    <n v="1"/>
    <n v="230"/>
    <x v="13"/>
    <s v="1822 0450"/>
    <n v="0"/>
    <s v="M"/>
    <s v="B"/>
    <n v="101"/>
    <s v="STREET"/>
    <n v="106"/>
    <s v="UNKNOWN FIREARM"/>
    <s v="IC"/>
    <s v="Invest Cont"/>
    <n v="230"/>
    <m/>
    <m/>
    <m/>
    <s v="DENKER                       AV"/>
    <s v="MANCHESTER                   AV"/>
    <n v="33.96"/>
    <n v="-118.3047"/>
  </r>
  <r>
    <n v="200322320"/>
    <d v="2020-12-27T00:00:00"/>
    <x v="197"/>
    <n v="2030"/>
    <n v="3"/>
    <x v="2"/>
    <n v="312"/>
    <n v="2"/>
    <n v="901"/>
    <x v="19"/>
    <s v="0913 2038 2000 1814 2004 1309 0216"/>
    <n v="39"/>
    <s v="F"/>
    <s v="H"/>
    <n v="502"/>
    <s v="MULTI-UNIT DWELLING (APARTMENT, DUPLEX, ETC)"/>
    <m/>
    <m/>
    <s v="IC"/>
    <s v="Invest Cont"/>
    <n v="901"/>
    <m/>
    <m/>
    <m/>
    <s v="3000 S  CLOVERDALE                   AV"/>
    <m/>
    <n v="34.027299999999997"/>
    <n v="-118.35939999999999"/>
  </r>
  <r>
    <n v="200415366"/>
    <d v="2020-11-29T00:00:00"/>
    <x v="118"/>
    <n v="130"/>
    <n v="4"/>
    <x v="4"/>
    <n v="415"/>
    <n v="2"/>
    <n v="745"/>
    <x v="9"/>
    <n v="329"/>
    <n v="0"/>
    <s v="X"/>
    <s v="X"/>
    <n v="301"/>
    <s v="GAS STATION"/>
    <m/>
    <m/>
    <s v="IC"/>
    <s v="Invest Cont"/>
    <n v="745"/>
    <m/>
    <m/>
    <m/>
    <s v="2800 N  BROADWAY"/>
    <m/>
    <n v="34.0762"/>
    <n v="-118.2119"/>
  </r>
  <r>
    <n v="200617078"/>
    <d v="2020-10-22T00:00:00"/>
    <x v="163"/>
    <n v="1235"/>
    <n v="6"/>
    <x v="9"/>
    <n v="667"/>
    <n v="2"/>
    <n v="354"/>
    <x v="14"/>
    <s v="1822 0930"/>
    <n v="28"/>
    <s v="M"/>
    <s v="O"/>
    <n v="501"/>
    <s v="SINGLE FAMILY DWELLING"/>
    <m/>
    <m/>
    <s v="IC"/>
    <s v="Invest Cont"/>
    <n v="354"/>
    <m/>
    <m/>
    <m/>
    <s v="5800    LA MIRADA                    AV"/>
    <m/>
    <n v="34.093699999999998"/>
    <n v="-118.3175"/>
  </r>
  <r>
    <n v="200907410"/>
    <d v="2020-03-13T00:00:00"/>
    <x v="262"/>
    <n v="300"/>
    <n v="9"/>
    <x v="3"/>
    <n v="964"/>
    <n v="1"/>
    <n v="331"/>
    <x v="23"/>
    <s v="0329 1300 0344"/>
    <n v="19"/>
    <s v="M"/>
    <s v="O"/>
    <n v="101"/>
    <s v="STREET"/>
    <m/>
    <m/>
    <s v="IC"/>
    <s v="Invest Cont"/>
    <n v="331"/>
    <n v="740"/>
    <m/>
    <m/>
    <s v="14200    RIVERSIDE                    DR"/>
    <m/>
    <n v="34.157600000000002"/>
    <n v="-118.4422"/>
  </r>
  <r>
    <n v="200712536"/>
    <d v="2020-08-08T00:00:00"/>
    <x v="8"/>
    <n v="2105"/>
    <n v="7"/>
    <x v="0"/>
    <n v="747"/>
    <n v="2"/>
    <n v="354"/>
    <x v="14"/>
    <s v="1822 0929"/>
    <n v="39"/>
    <s v="F"/>
    <s v="W"/>
    <n v="501"/>
    <s v="SINGLE FAMILY DWELLING"/>
    <m/>
    <m/>
    <s v="IC"/>
    <s v="Invest Cont"/>
    <n v="354"/>
    <m/>
    <m/>
    <m/>
    <s v="5100 W  OLYMPIC                      BL"/>
    <m/>
    <n v="34.057099999999998"/>
    <n v="-118.34"/>
  </r>
  <r>
    <n v="200908380"/>
    <d v="2020-04-12T00:00:00"/>
    <x v="198"/>
    <n v="224"/>
    <n v="9"/>
    <x v="3"/>
    <n v="941"/>
    <n v="1"/>
    <n v="341"/>
    <x v="12"/>
    <n v="344"/>
    <n v="48"/>
    <s v="M"/>
    <s v="B"/>
    <n v="210"/>
    <s v="RESTAURANT/FAST FOOD"/>
    <m/>
    <m/>
    <s v="IC"/>
    <s v="Invest Cont"/>
    <n v="341"/>
    <m/>
    <m/>
    <m/>
    <s v="14800    BURBANK                      BL"/>
    <m/>
    <n v="34.176600000000001"/>
    <n v="-118.4589"/>
  </r>
  <r>
    <n v="201225510"/>
    <d v="2020-12-01T00:00:00"/>
    <x v="194"/>
    <n v="210"/>
    <n v="12"/>
    <x v="8"/>
    <n v="1258"/>
    <n v="1"/>
    <n v="510"/>
    <x v="0"/>
    <m/>
    <n v="0"/>
    <m/>
    <m/>
    <n v="108"/>
    <s v="PARKING LOT"/>
    <m/>
    <m/>
    <s v="IC"/>
    <s v="Invest Cont"/>
    <n v="510"/>
    <m/>
    <m/>
    <m/>
    <s v="FLORENCE                     AV"/>
    <s v="SAN PEDRO                    ST"/>
    <n v="33.974699999999999"/>
    <n v="-118.2696"/>
  </r>
  <r>
    <n v="200216018"/>
    <d v="2020-10-10T00:00:00"/>
    <x v="149"/>
    <n v="2345"/>
    <n v="2"/>
    <x v="5"/>
    <n v="237"/>
    <n v="1"/>
    <n v="230"/>
    <x v="13"/>
    <s v="0906 0913 0430 0416 0446 0400 1817"/>
    <n v="23"/>
    <s v="M"/>
    <s v="H"/>
    <n v="702"/>
    <s v="OFFICE BUILDING/OFFICE"/>
    <n v="109"/>
    <s v="SEMI-AUTOMATIC PISTOL"/>
    <s v="AO"/>
    <s v="Adult Other"/>
    <n v="230"/>
    <m/>
    <m/>
    <m/>
    <s v="1300 W  2ND                          ST"/>
    <m/>
    <n v="34.060899999999997"/>
    <n v="-118.2586"/>
  </r>
  <r>
    <n v="201215291"/>
    <d v="2020-06-24T00:00:00"/>
    <x v="252"/>
    <n v="900"/>
    <n v="12"/>
    <x v="8"/>
    <n v="1265"/>
    <n v="1"/>
    <n v="440"/>
    <x v="20"/>
    <s v="0913 0344"/>
    <n v="49"/>
    <s v="F"/>
    <s v="B"/>
    <n v="501"/>
    <s v="SINGLE FAMILY DWELLING"/>
    <m/>
    <m/>
    <s v="IC"/>
    <s v="Invest Cont"/>
    <n v="440"/>
    <m/>
    <m/>
    <m/>
    <s v="1100 W  81ST                         PL"/>
    <m/>
    <n v="33.965400000000002"/>
    <n v="-118.2937"/>
  </r>
  <r>
    <n v="200714563"/>
    <d v="2020-10-03T00:00:00"/>
    <x v="263"/>
    <n v="1730"/>
    <n v="7"/>
    <x v="0"/>
    <n v="706"/>
    <n v="1"/>
    <n v="330"/>
    <x v="1"/>
    <s v="1300 1307 0344"/>
    <n v="40"/>
    <s v="M"/>
    <s v="W"/>
    <n v="101"/>
    <s v="STREET"/>
    <m/>
    <m/>
    <s v="IC"/>
    <s v="Invest Cont"/>
    <n v="330"/>
    <m/>
    <m/>
    <m/>
    <s v="MELROSE                      AV"/>
    <s v="CITRUS"/>
    <n v="34.083500000000001"/>
    <n v="-118.33969999999999"/>
  </r>
  <r>
    <n v="200315742"/>
    <d v="2020-08-14T00:00:00"/>
    <x v="175"/>
    <n v="2100"/>
    <n v="3"/>
    <x v="2"/>
    <n v="397"/>
    <n v="1"/>
    <n v="310"/>
    <x v="5"/>
    <s v="0344 1606"/>
    <n v="57"/>
    <s v="F"/>
    <s v="B"/>
    <n v="502"/>
    <s v="MULTI-UNIT DWELLING (APARTMENT, DUPLEX, ETC)"/>
    <m/>
    <m/>
    <s v="IC"/>
    <s v="Invest Cont"/>
    <n v="310"/>
    <m/>
    <m/>
    <m/>
    <s v="4000 S  NORMANDIE                    AV"/>
    <m/>
    <n v="34.010300000000001"/>
    <n v="-118.3002"/>
  </r>
  <r>
    <n v="200511995"/>
    <d v="2020-07-18T00:00:00"/>
    <x v="264"/>
    <n v="800"/>
    <n v="5"/>
    <x v="10"/>
    <n v="563"/>
    <n v="1"/>
    <n v="510"/>
    <x v="0"/>
    <m/>
    <n v="0"/>
    <m/>
    <m/>
    <n v="101"/>
    <s v="STREET"/>
    <m/>
    <m/>
    <s v="IC"/>
    <s v="Invest Cont"/>
    <n v="510"/>
    <m/>
    <m/>
    <m/>
    <s v="900 W  17TH                         ST"/>
    <m/>
    <n v="33.7288"/>
    <n v="-118.29730000000001"/>
  </r>
  <r>
    <n v="201105172"/>
    <d v="2020-01-28T00:00:00"/>
    <x v="225"/>
    <n v="1540"/>
    <n v="11"/>
    <x v="7"/>
    <n v="1149"/>
    <n v="1"/>
    <n v="440"/>
    <x v="20"/>
    <s v="0344 0352 2024"/>
    <n v="40"/>
    <s v="F"/>
    <s v="H"/>
    <n v="102"/>
    <s v="SIDEWALK"/>
    <m/>
    <m/>
    <s v="IC"/>
    <s v="Invest Cont"/>
    <n v="440"/>
    <m/>
    <m/>
    <m/>
    <s v="FIGUEROA"/>
    <s v="AVENUE 54"/>
    <n v="34.107599999999998"/>
    <n v="-118.1968"/>
  </r>
  <r>
    <n v="200104750"/>
    <d v="2020-01-11T00:00:00"/>
    <x v="265"/>
    <n v="720"/>
    <n v="1"/>
    <x v="1"/>
    <n v="143"/>
    <n v="2"/>
    <n v="740"/>
    <x v="21"/>
    <s v="0329 0910 2004 1414 1307 0913"/>
    <n v="0"/>
    <s v="M"/>
    <s v="W"/>
    <n v="124"/>
    <s v="BUS STOP"/>
    <m/>
    <m/>
    <s v="IC"/>
    <s v="Invest Cont"/>
    <n v="740"/>
    <m/>
    <m/>
    <m/>
    <s v="5TH"/>
    <s v="BROADWAY"/>
    <n v="34.048099999999998"/>
    <n v="-118.25069999999999"/>
  </r>
  <r>
    <n v="200712273"/>
    <d v="2020-07-31T00:00:00"/>
    <x v="266"/>
    <n v="2020"/>
    <n v="7"/>
    <x v="0"/>
    <n v="775"/>
    <n v="2"/>
    <n v="626"/>
    <x v="10"/>
    <s v="0416 1814 2000 2004"/>
    <n v="38"/>
    <s v="F"/>
    <s v="B"/>
    <n v="101"/>
    <s v="STREET"/>
    <m/>
    <m/>
    <s v="AO"/>
    <s v="Adult Other"/>
    <n v="626"/>
    <m/>
    <m/>
    <m/>
    <s v="WASHINGTON                   BL"/>
    <s v="WESTVIEW                     ST"/>
    <n v="34.042700000000004"/>
    <n v="-118.34229999999999"/>
  </r>
  <r>
    <n v="200116884"/>
    <d v="2020-08-24T00:00:00"/>
    <x v="214"/>
    <n v="2245"/>
    <n v="1"/>
    <x v="1"/>
    <n v="124"/>
    <n v="1"/>
    <n v="231"/>
    <x v="51"/>
    <s v="1501 0400 1212 1822"/>
    <n v="0"/>
    <s v="M"/>
    <s v="H"/>
    <n v="726"/>
    <s v="POLICE FACILITY"/>
    <n v="500"/>
    <s v="UNKNOWN WEAPON/OTHER WEAPON"/>
    <s v="IC"/>
    <s v="Invest Cont"/>
    <n v="231"/>
    <m/>
    <m/>
    <m/>
    <s v="100 W  1ST                          ST"/>
    <m/>
    <n v="34.052199999999999"/>
    <n v="-118.24339999999999"/>
  </r>
  <r>
    <n v="200509761"/>
    <d v="2020-05-21T00:00:00"/>
    <x v="267"/>
    <n v="1330"/>
    <n v="5"/>
    <x v="10"/>
    <n v="526"/>
    <n v="1"/>
    <n v="330"/>
    <x v="1"/>
    <s v="0358 1302 0321 0344 1307 1609"/>
    <n v="57"/>
    <s v="F"/>
    <s v="H"/>
    <n v="103"/>
    <s v="ALLEY"/>
    <m/>
    <m/>
    <s v="IC"/>
    <s v="Invest Cont"/>
    <n v="330"/>
    <m/>
    <m/>
    <m/>
    <s v="900 N  AVALON                       BL"/>
    <m/>
    <n v="33.779800000000002"/>
    <n v="-118.26560000000001"/>
  </r>
  <r>
    <n v="200115928"/>
    <d v="2020-08-05T00:00:00"/>
    <x v="268"/>
    <n v="1230"/>
    <n v="1"/>
    <x v="1"/>
    <n v="146"/>
    <n v="2"/>
    <n v="740"/>
    <x v="21"/>
    <n v="329"/>
    <n v="32"/>
    <s v="F"/>
    <s v="H"/>
    <n v="122"/>
    <s v="VEHICLE, PASSENGER/TRUCK"/>
    <m/>
    <m/>
    <s v="IC"/>
    <s v="Invest Cont"/>
    <n v="740"/>
    <m/>
    <m/>
    <m/>
    <s v="200    WINSTON                      ST"/>
    <m/>
    <n v="34.046300000000002"/>
    <n v="-118.2467"/>
  </r>
  <r>
    <n v="200611658"/>
    <d v="2020-06-22T00:00:00"/>
    <x v="269"/>
    <n v="628"/>
    <n v="6"/>
    <x v="9"/>
    <n v="632"/>
    <n v="1"/>
    <n v="761"/>
    <x v="35"/>
    <s v="0334 1822"/>
    <n v="59"/>
    <s v="F"/>
    <s v="O"/>
    <n v="101"/>
    <s v="STREET"/>
    <n v="216"/>
    <s v="SCISSORS"/>
    <s v="IC"/>
    <s v="Invest Cont"/>
    <n v="761"/>
    <m/>
    <m/>
    <m/>
    <s v="SUNSET"/>
    <s v="LAUREL"/>
    <n v="34.097999999999999"/>
    <n v="-118.36450000000001"/>
  </r>
  <r>
    <n v="200205356"/>
    <d v="2020-01-28T00:00:00"/>
    <x v="259"/>
    <n v="1545"/>
    <n v="2"/>
    <x v="5"/>
    <n v="245"/>
    <n v="1"/>
    <n v="480"/>
    <x v="2"/>
    <s v="0344 1822 0910 2049"/>
    <n v="99"/>
    <s v="M"/>
    <s v="H"/>
    <n v="801"/>
    <s v="MTA BUS"/>
    <m/>
    <m/>
    <s v="IC"/>
    <s v="Invest Cont"/>
    <n v="480"/>
    <m/>
    <m/>
    <m/>
    <s v="7TH                          ST"/>
    <s v="ALVARADO                     ST"/>
    <n v="34.057000000000002"/>
    <n v="-118.2779"/>
  </r>
  <r>
    <n v="200100612"/>
    <d v="2020-02-19T00:00:00"/>
    <x v="270"/>
    <n v="2110"/>
    <n v="1"/>
    <x v="1"/>
    <n v="171"/>
    <n v="2"/>
    <n v="662"/>
    <x v="17"/>
    <s v="1309 0344 1402 0913 0800"/>
    <n v="26"/>
    <s v="M"/>
    <s v="O"/>
    <n v="156"/>
    <s v="VALET"/>
    <n v="500"/>
    <s v="UNKNOWN WEAPON/OTHER WEAPON"/>
    <s v="IC"/>
    <s v="Invest Cont"/>
    <n v="662"/>
    <n v="998"/>
    <m/>
    <m/>
    <s v="900 W  OLYMPIC                      BL"/>
    <m/>
    <n v="34.045400000000001"/>
    <n v="-118.2657"/>
  </r>
  <r>
    <n v="200401034"/>
    <d v="2020-09-08T00:00:00"/>
    <x v="129"/>
    <n v="700"/>
    <n v="4"/>
    <x v="4"/>
    <n v="479"/>
    <n v="1"/>
    <n v="310"/>
    <x v="5"/>
    <s v="0344 0329 1606 1402"/>
    <n v="0"/>
    <s v="M"/>
    <s v="W"/>
    <n v="203"/>
    <s v="OTHER BUSINESS"/>
    <m/>
    <m/>
    <s v="IC"/>
    <s v="Invest Cont"/>
    <n v="310"/>
    <n v="998"/>
    <m/>
    <m/>
    <s v="3700    WHITTIER                     BL"/>
    <m/>
    <n v="34.0244"/>
    <n v="-118.1934"/>
  </r>
  <r>
    <n v="200908452"/>
    <d v="2020-04-15T00:00:00"/>
    <x v="96"/>
    <n v="2123"/>
    <n v="9"/>
    <x v="3"/>
    <n v="952"/>
    <n v="2"/>
    <n v="624"/>
    <x v="15"/>
    <n v="400"/>
    <n v="31"/>
    <s v="M"/>
    <s v="H"/>
    <n v="502"/>
    <s v="MULTI-UNIT DWELLING (APARTMENT, DUPLEX, ETC)"/>
    <n v="400"/>
    <s v="STRONG-ARM (HANDS, FIST, FEET OR BODILY FORCE)"/>
    <s v="AA"/>
    <s v="Adult Arrest"/>
    <n v="624"/>
    <m/>
    <m/>
    <m/>
    <s v="14800    BURBANK                      BL"/>
    <m/>
    <n v="34.1721"/>
    <n v="-118.45529999999999"/>
  </r>
  <r>
    <n v="201207405"/>
    <d v="2020-02-18T00:00:00"/>
    <x v="184"/>
    <n v="945"/>
    <n v="12"/>
    <x v="8"/>
    <n v="1268"/>
    <n v="1"/>
    <n v="420"/>
    <x v="33"/>
    <m/>
    <n v="0"/>
    <m/>
    <m/>
    <n v="101"/>
    <s v="STREET"/>
    <m/>
    <m/>
    <s v="IC"/>
    <s v="Invest Cont"/>
    <n v="420"/>
    <m/>
    <m/>
    <m/>
    <s v="84TH                         ST"/>
    <s v="BROADWAY"/>
    <n v="33.963299999999997"/>
    <n v="-118.2783"/>
  </r>
  <r>
    <n v="200315653"/>
    <d v="2020-08-12T00:00:00"/>
    <x v="271"/>
    <n v="1600"/>
    <n v="3"/>
    <x v="2"/>
    <n v="336"/>
    <n v="1"/>
    <n v="510"/>
    <x v="0"/>
    <m/>
    <n v="0"/>
    <m/>
    <m/>
    <n v="101"/>
    <s v="STREET"/>
    <m/>
    <m/>
    <s v="IC"/>
    <s v="Invest Cont"/>
    <n v="510"/>
    <m/>
    <m/>
    <m/>
    <s v="2100 W  30TH                         ST"/>
    <m/>
    <n v="34.0274"/>
    <n v="-118.3151"/>
  </r>
  <r>
    <n v="200915186"/>
    <d v="2020-09-27T00:00:00"/>
    <x v="272"/>
    <n v="1930"/>
    <n v="9"/>
    <x v="3"/>
    <n v="932"/>
    <n v="1"/>
    <n v="420"/>
    <x v="33"/>
    <s v="0344 1822"/>
    <n v="41"/>
    <s v="F"/>
    <s v="W"/>
    <n v="123"/>
    <s v="PARKING UNDERGROUND/BUILDING"/>
    <m/>
    <m/>
    <s v="IC"/>
    <s v="Invest Cont"/>
    <n v="420"/>
    <m/>
    <m/>
    <m/>
    <s v="14900    VICTORY                      BL"/>
    <m/>
    <n v="34.186700000000002"/>
    <n v="-118.45820000000001"/>
  </r>
  <r>
    <n v="200609594"/>
    <d v="2020-04-22T00:00:00"/>
    <x v="139"/>
    <n v="700"/>
    <n v="6"/>
    <x v="9"/>
    <n v="646"/>
    <n v="2"/>
    <n v="354"/>
    <x v="14"/>
    <n v="1822"/>
    <n v="41"/>
    <s v="M"/>
    <s v="B"/>
    <n v="750"/>
    <s v="CYBERSPACE"/>
    <m/>
    <m/>
    <s v="IC"/>
    <s v="Invest Cont"/>
    <n v="354"/>
    <m/>
    <m/>
    <m/>
    <s v="1600    SCHRADER                     BL"/>
    <m/>
    <n v="34.099800000000002"/>
    <n v="-118.33240000000001"/>
  </r>
  <r>
    <n v="200113263"/>
    <d v="2020-06-11T00:00:00"/>
    <x v="79"/>
    <n v="1200"/>
    <n v="1"/>
    <x v="1"/>
    <n v="185"/>
    <n v="1"/>
    <n v="210"/>
    <x v="11"/>
    <s v="0917 0344 1309 0429 1202 1822 1414"/>
    <n v="63"/>
    <s v="M"/>
    <s v="H"/>
    <n v="102"/>
    <s v="SIDEWALK"/>
    <n v="400"/>
    <s v="STRONG-ARM (HANDS, FIST, FEET OR BODILY FORCE)"/>
    <s v="IC"/>
    <s v="Invest Cont"/>
    <n v="210"/>
    <m/>
    <m/>
    <m/>
    <s v="11TH"/>
    <s v="MAPLE"/>
    <n v="34.037100000000002"/>
    <n v="-118.2551"/>
  </r>
  <r>
    <n v="200614366"/>
    <d v="2020-08-23T00:00:00"/>
    <x v="273"/>
    <n v="920"/>
    <n v="6"/>
    <x v="9"/>
    <n v="646"/>
    <n v="1"/>
    <n v="341"/>
    <x v="12"/>
    <n v="344"/>
    <n v="48"/>
    <s v="M"/>
    <s v="B"/>
    <n v="101"/>
    <s v="STREET"/>
    <m/>
    <m/>
    <s v="IC"/>
    <s v="Invest Cont"/>
    <n v="341"/>
    <m/>
    <m/>
    <m/>
    <s v="HOLLYWOOD"/>
    <s v="WHITLEY"/>
    <n v="34.101599999999998"/>
    <n v="-118.33329999999999"/>
  </r>
  <r>
    <n v="200508664"/>
    <d v="2020-04-24T00:00:00"/>
    <x v="274"/>
    <n v="800"/>
    <n v="5"/>
    <x v="10"/>
    <n v="506"/>
    <n v="1"/>
    <n v="761"/>
    <x v="35"/>
    <s v="0400 0913 0602 0561"/>
    <n v="49"/>
    <s v="M"/>
    <s v="H"/>
    <n v="502"/>
    <s v="MULTI-UNIT DWELLING (APARTMENT, DUPLEX, ETC)"/>
    <n v="511"/>
    <s v="VERBAL THREAT"/>
    <s v="AO"/>
    <s v="Adult Other"/>
    <n v="761"/>
    <m/>
    <m/>
    <m/>
    <s v="2100    WESTERN                      AV"/>
    <m/>
    <n v="33.836500000000001"/>
    <n v="-118.3092"/>
  </r>
  <r>
    <n v="200216132"/>
    <d v="2020-10-13T00:00:00"/>
    <x v="106"/>
    <n v="2000"/>
    <n v="2"/>
    <x v="5"/>
    <n v="205"/>
    <n v="2"/>
    <n v="624"/>
    <x v="15"/>
    <s v="1822 0400"/>
    <n v="51"/>
    <s v="F"/>
    <s v="H"/>
    <n v="102"/>
    <s v="SIDEWALK"/>
    <n v="400"/>
    <s v="STRONG-ARM (HANDS, FIST, FEET OR BODILY FORCE)"/>
    <s v="AO"/>
    <s v="Adult Other"/>
    <n v="624"/>
    <m/>
    <m/>
    <m/>
    <s v="DILLON"/>
    <s v="SAYRE                        LN"/>
    <n v="34.0824"/>
    <n v="-118.27679999999999"/>
  </r>
  <r>
    <n v="201215480"/>
    <d v="2020-06-27T00:00:00"/>
    <x v="37"/>
    <n v="1115"/>
    <n v="12"/>
    <x v="8"/>
    <n v="1251"/>
    <n v="2"/>
    <n v="625"/>
    <x v="44"/>
    <s v="2000 0913 0562 0444 0329"/>
    <n v="65"/>
    <s v="F"/>
    <s v="B"/>
    <n v="501"/>
    <s v="SINGLE FAMILY DWELLING"/>
    <n v="400"/>
    <s v="STRONG-ARM (HANDS, FIST, FEET OR BODILY FORCE)"/>
    <s v="AO"/>
    <s v="Adult Other"/>
    <n v="625"/>
    <m/>
    <m/>
    <m/>
    <s v="3400 W  78TH                         PL"/>
    <m/>
    <n v="33.9681"/>
    <n v="-118.333"/>
  </r>
  <r>
    <n v="200316094"/>
    <d v="2020-08-21T00:00:00"/>
    <x v="183"/>
    <n v="330"/>
    <n v="3"/>
    <x v="2"/>
    <n v="376"/>
    <n v="2"/>
    <n v="740"/>
    <x v="21"/>
    <s v="1307 0329 1822"/>
    <n v="47"/>
    <s v="F"/>
    <s v="B"/>
    <n v="122"/>
    <s v="VEHICLE, PASSENGER/TRUCK"/>
    <m/>
    <m/>
    <s v="AA"/>
    <s v="Adult Arrest"/>
    <n v="740"/>
    <m/>
    <m/>
    <m/>
    <s v="EXPOSITION                   BL"/>
    <s v="WESTERN                      AV"/>
    <n v="34.018300000000004"/>
    <n v="-118.30889999999999"/>
  </r>
  <r>
    <n v="200315220"/>
    <d v="2020-08-04T00:00:00"/>
    <x v="200"/>
    <n v="2000"/>
    <n v="3"/>
    <x v="2"/>
    <n v="311"/>
    <n v="1"/>
    <n v="510"/>
    <x v="0"/>
    <m/>
    <n v="0"/>
    <m/>
    <m/>
    <n v="101"/>
    <s v="STREET"/>
    <m/>
    <m/>
    <s v="IC"/>
    <s v="Invest Cont"/>
    <n v="510"/>
    <m/>
    <m/>
    <m/>
    <s v="2700    HAUSER                       BL"/>
    <m/>
    <n v="34.029400000000003"/>
    <n v="-118.3639"/>
  </r>
  <r>
    <n v="200317915"/>
    <d v="2020-09-26T00:00:00"/>
    <x v="272"/>
    <n v="1420"/>
    <n v="3"/>
    <x v="2"/>
    <n v="333"/>
    <n v="2"/>
    <n v="624"/>
    <x v="15"/>
    <s v="1822 0401 1236"/>
    <n v="34"/>
    <s v="F"/>
    <s v="H"/>
    <n v="210"/>
    <s v="RESTAURANT/FAST FOOD"/>
    <n v="400"/>
    <s v="STRONG-ARM (HANDS, FIST, FEET OR BODILY FORCE)"/>
    <s v="IC"/>
    <s v="Invest Cont"/>
    <n v="624"/>
    <m/>
    <m/>
    <m/>
    <s v="2800    CRENSHAW                     BL"/>
    <m/>
    <n v="34.027799999999999"/>
    <n v="-118.3378"/>
  </r>
  <r>
    <n v="200812103"/>
    <d v="2020-07-21T00:00:00"/>
    <x v="102"/>
    <n v="110"/>
    <n v="8"/>
    <x v="12"/>
    <n v="847"/>
    <n v="1"/>
    <n v="210"/>
    <x v="11"/>
    <s v="0334 0344 0355 0342 0202 0209 1822 0916"/>
    <n v="39"/>
    <s v="M"/>
    <s v="W"/>
    <n v="101"/>
    <s v="STREET"/>
    <n v="206"/>
    <s v="SWITCH BLADE"/>
    <s v="IC"/>
    <s v="Invest Cont"/>
    <n v="210"/>
    <m/>
    <m/>
    <m/>
    <s v="10300    BELLWOOD                     AV"/>
    <m/>
    <n v="34.051499999999997"/>
    <n v="-118.41800000000001"/>
  </r>
  <r>
    <n v="200911420"/>
    <d v="2020-06-22T00:00:00"/>
    <x v="243"/>
    <n v="1"/>
    <n v="9"/>
    <x v="3"/>
    <n v="916"/>
    <n v="2"/>
    <n v="649"/>
    <x v="52"/>
    <s v="0360 0100"/>
    <n v="56"/>
    <s v="M"/>
    <s v="H"/>
    <n v="501"/>
    <s v="SINGLE FAMILY DWELLING"/>
    <m/>
    <m/>
    <s v="IC"/>
    <s v="Invest Cont"/>
    <n v="649"/>
    <m/>
    <m/>
    <m/>
    <s v="13800    SHERMAN                      WY"/>
    <m/>
    <n v="34.2012"/>
    <n v="-118.4335"/>
  </r>
  <r>
    <n v="200804371"/>
    <d v="2020-01-08T00:00:00"/>
    <x v="275"/>
    <n v="800"/>
    <n v="8"/>
    <x v="12"/>
    <n v="854"/>
    <n v="2"/>
    <n v="740"/>
    <x v="21"/>
    <s v="0329 1822"/>
    <n v="77"/>
    <s v="M"/>
    <s v="W"/>
    <n v="203"/>
    <s v="OTHER BUSINESS"/>
    <m/>
    <m/>
    <s v="IC"/>
    <s v="Invest Cont"/>
    <n v="740"/>
    <m/>
    <m/>
    <m/>
    <s v="1500    COTNER                       AV"/>
    <m/>
    <n v="34.049500000000002"/>
    <n v="-118.4481"/>
  </r>
  <r>
    <n v="201111795"/>
    <d v="2020-07-24T00:00:00"/>
    <x v="148"/>
    <n v="915"/>
    <n v="11"/>
    <x v="7"/>
    <n v="1153"/>
    <n v="2"/>
    <n v="625"/>
    <x v="44"/>
    <s v="0356 1822 1416 2029"/>
    <n v="69"/>
    <s v="M"/>
    <s v="O"/>
    <n v="109"/>
    <s v="PARK/PLAYGROUND"/>
    <n v="500"/>
    <s v="UNKNOWN WEAPON/OTHER WEAPON"/>
    <s v="IC"/>
    <s v="Invest Cont"/>
    <n v="625"/>
    <m/>
    <m/>
    <m/>
    <s v="LOS FELIZ"/>
    <s v="FERN DELL"/>
    <n v="34.1081"/>
    <n v="-118.3079"/>
  </r>
  <r>
    <n v="200210233"/>
    <d v="2020-05-15T00:00:00"/>
    <x v="112"/>
    <n v="2100"/>
    <n v="2"/>
    <x v="5"/>
    <n v="245"/>
    <n v="1"/>
    <n v="330"/>
    <x v="1"/>
    <s v="0913 0344 1307 1609 0329 1810"/>
    <n v="29"/>
    <s v="F"/>
    <s v="H"/>
    <n v="101"/>
    <s v="STREET"/>
    <m/>
    <m/>
    <s v="IC"/>
    <s v="Invest Cont"/>
    <n v="330"/>
    <m/>
    <m/>
    <m/>
    <s v="400 S  LAKE                         ST"/>
    <m/>
    <n v="34.062100000000001"/>
    <n v="-118.2747"/>
  </r>
  <r>
    <n v="200708114"/>
    <d v="2020-04-08T00:00:00"/>
    <x v="139"/>
    <n v="1845"/>
    <n v="7"/>
    <x v="0"/>
    <n v="722"/>
    <n v="1"/>
    <n v="310"/>
    <x v="5"/>
    <n v="325"/>
    <n v="0"/>
    <s v="F"/>
    <s v="W"/>
    <n v="242"/>
    <s v="DISCOUNT STORE (99 CENT,DOLLAR,ETC."/>
    <m/>
    <m/>
    <s v="AA"/>
    <s v="Adult Arrest"/>
    <n v="310"/>
    <m/>
    <m/>
    <m/>
    <s v="8400    BEVERLY                      BL"/>
    <m/>
    <n v="34.076099999999997"/>
    <n v="-118.37309999999999"/>
  </r>
  <r>
    <n v="200413565"/>
    <d v="2020-10-07T00:00:00"/>
    <x v="276"/>
    <n v="1300"/>
    <n v="4"/>
    <x v="4"/>
    <n v="448"/>
    <n v="2"/>
    <n v="740"/>
    <x v="21"/>
    <n v="329"/>
    <n v="0"/>
    <s v="X"/>
    <s v="X"/>
    <n v="101"/>
    <s v="STREET"/>
    <m/>
    <m/>
    <s v="IC"/>
    <s v="Invest Cont"/>
    <n v="740"/>
    <m/>
    <m/>
    <m/>
    <s v="2800    LANCASTER                    AV"/>
    <m/>
    <n v="34.057200000000002"/>
    <n v="-118.1942"/>
  </r>
  <r>
    <n v="201206824"/>
    <d v="2020-02-10T00:00:00"/>
    <x v="159"/>
    <n v="445"/>
    <n v="12"/>
    <x v="8"/>
    <n v="1215"/>
    <n v="2"/>
    <n v="626"/>
    <x v="10"/>
    <s v="2000 1814 0913"/>
    <n v="37"/>
    <s v="F"/>
    <s v="H"/>
    <n v="501"/>
    <s v="SINGLE FAMILY DWELLING"/>
    <n v="400"/>
    <s v="STRONG-ARM (HANDS, FIST, FEET OR BODILY FORCE)"/>
    <s v="IC"/>
    <s v="Invest Cont"/>
    <n v="626"/>
    <m/>
    <m/>
    <m/>
    <s v="1200 W  57TH                         ST"/>
    <m/>
    <n v="33.991"/>
    <n v="-118.2958"/>
  </r>
  <r>
    <n v="201105065"/>
    <d v="2020-01-24T00:00:00"/>
    <x v="277"/>
    <n v="1530"/>
    <n v="11"/>
    <x v="7"/>
    <n v="1148"/>
    <n v="1"/>
    <n v="341"/>
    <x v="12"/>
    <s v="0344 0385"/>
    <n v="56"/>
    <s v="M"/>
    <s v="H"/>
    <n v="101"/>
    <s v="STREET"/>
    <m/>
    <m/>
    <s v="IC"/>
    <s v="Invest Cont"/>
    <n v="341"/>
    <m/>
    <m/>
    <m/>
    <s v="200 N  AVENUE 49"/>
    <m/>
    <n v="34.104799999999997"/>
    <n v="-118.2043"/>
  </r>
  <r>
    <n v="201004415"/>
    <d v="2020-01-11T00:00:00"/>
    <x v="132"/>
    <n v="2230"/>
    <n v="10"/>
    <x v="11"/>
    <n v="1015"/>
    <n v="1"/>
    <n v="331"/>
    <x v="23"/>
    <s v="1300 0385"/>
    <n v="52"/>
    <s v="M"/>
    <s v="O"/>
    <n v="101"/>
    <s v="STREET"/>
    <m/>
    <m/>
    <s v="IC"/>
    <s v="Invest Cont"/>
    <n v="331"/>
    <m/>
    <m/>
    <m/>
    <s v="18400    SHERMAN                      WY"/>
    <m/>
    <n v="34.204799999999999"/>
    <n v="-118.5273"/>
  </r>
  <r>
    <n v="200817301"/>
    <d v="2020-12-07T00:00:00"/>
    <x v="53"/>
    <n v="1530"/>
    <n v="8"/>
    <x v="12"/>
    <n v="897"/>
    <n v="1"/>
    <n v="320"/>
    <x v="36"/>
    <s v="1822 1609 1210"/>
    <n v="54"/>
    <s v="F"/>
    <s v="W"/>
    <n v="501"/>
    <s v="SINGLE FAMILY DWELLING"/>
    <m/>
    <m/>
    <s v="IC"/>
    <s v="Invest Cont"/>
    <n v="320"/>
    <m/>
    <m/>
    <m/>
    <s v="3300 S  BEVERLY                      DR"/>
    <m/>
    <n v="34.030999999999999"/>
    <n v="-118.3989"/>
  </r>
  <r>
    <n v="201224761"/>
    <d v="2020-11-18T00:00:00"/>
    <x v="278"/>
    <n v="1940"/>
    <n v="12"/>
    <x v="8"/>
    <n v="1203"/>
    <n v="2"/>
    <n v="753"/>
    <x v="37"/>
    <s v="1100 1402 1407"/>
    <n v="0"/>
    <s v="X"/>
    <s v="X"/>
    <n v="101"/>
    <s v="STREET"/>
    <n v="106"/>
    <s v="UNKNOWN FIREARM"/>
    <s v="IC"/>
    <s v="Invest Cont"/>
    <n v="753"/>
    <n v="998"/>
    <m/>
    <m/>
    <s v="1500 W  50TH                         ST"/>
    <m/>
    <n v="33.998199999999997"/>
    <n v="-118.3086"/>
  </r>
  <r>
    <n v="200705874"/>
    <d v="2020-02-09T00:00:00"/>
    <x v="134"/>
    <n v="1700"/>
    <n v="7"/>
    <x v="0"/>
    <n v="762"/>
    <n v="1"/>
    <n v="310"/>
    <x v="5"/>
    <s v="1601 0344"/>
    <n v="76"/>
    <s v="M"/>
    <s v="W"/>
    <n v="501"/>
    <s v="SINGLE FAMILY DWELLING"/>
    <m/>
    <m/>
    <s v="IC"/>
    <s v="Invest Cont"/>
    <n v="310"/>
    <m/>
    <m/>
    <m/>
    <s v="5900    PICKFORD                     ST"/>
    <m/>
    <n v="34.047800000000002"/>
    <n v="-118.3686"/>
  </r>
  <r>
    <n v="200617967"/>
    <d v="2020-11-13T00:00:00"/>
    <x v="55"/>
    <n v="1230"/>
    <n v="6"/>
    <x v="9"/>
    <n v="677"/>
    <n v="1"/>
    <n v="341"/>
    <x v="12"/>
    <s v="1822 0325"/>
    <n v="0"/>
    <s v="X"/>
    <s v="X"/>
    <n v="203"/>
    <s v="OTHER BUSINESS"/>
    <m/>
    <m/>
    <s v="IC"/>
    <s v="Invest Cont"/>
    <n v="341"/>
    <m/>
    <m/>
    <m/>
    <s v="5900    SANTA MONICA                 BL"/>
    <m/>
    <n v="34.086500000000001"/>
    <n v="-118.3169"/>
  </r>
  <r>
    <n v="201112838"/>
    <d v="2020-08-24T00:00:00"/>
    <x v="214"/>
    <n v="800"/>
    <n v="11"/>
    <x v="7"/>
    <n v="1163"/>
    <n v="2"/>
    <n v="624"/>
    <x v="15"/>
    <s v="0206 0416 0400 0913 0432 1817"/>
    <n v="41"/>
    <s v="F"/>
    <s v="B"/>
    <n v="502"/>
    <s v="MULTI-UNIT DWELLING (APARTMENT, DUPLEX, ETC)"/>
    <n v="400"/>
    <s v="STRONG-ARM (HANDS, FIST, FEET OR BODILY FORCE)"/>
    <s v="IC"/>
    <s v="Invest Cont"/>
    <n v="624"/>
    <m/>
    <m/>
    <m/>
    <s v="1200 N  EDGEMONT                     ST"/>
    <m/>
    <n v="34.093400000000003"/>
    <n v="-118.2961"/>
  </r>
  <r>
    <n v="200512288"/>
    <d v="2020-07-26T00:00:00"/>
    <x v="279"/>
    <n v="400"/>
    <n v="5"/>
    <x v="10"/>
    <n v="532"/>
    <n v="1"/>
    <n v="330"/>
    <x v="1"/>
    <s v="0344 1300"/>
    <n v="21"/>
    <s v="M"/>
    <s v="H"/>
    <n v="104"/>
    <s v="DRIVEWAY"/>
    <m/>
    <m/>
    <s v="IC"/>
    <s v="Invest Cont"/>
    <n v="330"/>
    <m/>
    <m/>
    <m/>
    <s v="1200    BAY VIEW                     AV"/>
    <m/>
    <n v="33.786700000000003"/>
    <n v="-118.2705"/>
  </r>
  <r>
    <n v="200312831"/>
    <d v="2020-06-17T00:00:00"/>
    <x v="85"/>
    <n v="1700"/>
    <n v="3"/>
    <x v="2"/>
    <n v="362"/>
    <n v="1"/>
    <n v="330"/>
    <x v="1"/>
    <s v="0329 0344 1601 1608 1822"/>
    <n v="33"/>
    <s v="F"/>
    <s v="B"/>
    <n v="707"/>
    <s v="GARAGE/CARPORT"/>
    <m/>
    <m/>
    <s v="IC"/>
    <s v="Invest Cont"/>
    <n v="330"/>
    <m/>
    <m/>
    <m/>
    <s v="NICOLET                      AV"/>
    <s v="COCO"/>
    <n v="34.012900000000002"/>
    <n v="-118.35129999999999"/>
  </r>
  <r>
    <n v="200218879"/>
    <d v="2020-12-22T00:00:00"/>
    <x v="248"/>
    <n v="700"/>
    <n v="2"/>
    <x v="5"/>
    <n v="245"/>
    <n v="2"/>
    <n v="626"/>
    <x v="10"/>
    <s v="0913 2000 1814 1810 0429 0400"/>
    <n v="32"/>
    <s v="F"/>
    <s v="B"/>
    <n v="502"/>
    <s v="MULTI-UNIT DWELLING (APARTMENT, DUPLEX, ETC)"/>
    <n v="400"/>
    <s v="STRONG-ARM (HANDS, FIST, FEET OR BODILY FORCE)"/>
    <s v="IC"/>
    <s v="Invest Cont"/>
    <n v="626"/>
    <m/>
    <m/>
    <m/>
    <s v="400 S  GRAND VIEW                   ST"/>
    <m/>
    <n v="34.063000000000002"/>
    <n v="-118.2754"/>
  </r>
  <r>
    <n v="200808920"/>
    <d v="2020-04-30T00:00:00"/>
    <x v="232"/>
    <n v="1040"/>
    <n v="8"/>
    <x v="12"/>
    <n v="817"/>
    <n v="1"/>
    <n v="210"/>
    <x v="11"/>
    <s v="0325 0945 0344 0352 1822 2028 0443 1420"/>
    <n v="0"/>
    <s v="X"/>
    <s v="X"/>
    <n v="203"/>
    <s v="OTHER BUSINESS"/>
    <n v="500"/>
    <s v="UNKNOWN WEAPON/OTHER WEAPON"/>
    <s v="IC"/>
    <s v="Invest Cont"/>
    <n v="210"/>
    <m/>
    <m/>
    <m/>
    <s v="10800    WEYBURN                      AV"/>
    <m/>
    <n v="34.0623"/>
    <n v="-118.4434"/>
  </r>
  <r>
    <n v="200121312"/>
    <d v="2020-11-20T00:00:00"/>
    <x v="113"/>
    <n v="100"/>
    <n v="1"/>
    <x v="1"/>
    <n v="162"/>
    <n v="2"/>
    <n v="740"/>
    <x v="21"/>
    <n v="329"/>
    <n v="24"/>
    <s v="F"/>
    <s v="B"/>
    <n v="122"/>
    <s v="VEHICLE, PASSENGER/TRUCK"/>
    <m/>
    <m/>
    <s v="IC"/>
    <s v="Invest Cont"/>
    <n v="740"/>
    <m/>
    <m/>
    <m/>
    <s v="300 W  9TH                          ST"/>
    <m/>
    <n v="34.046199999999999"/>
    <n v="-118.2585"/>
  </r>
  <r>
    <n v="200410794"/>
    <d v="2020-07-15T00:00:00"/>
    <x v="110"/>
    <n v="1100"/>
    <n v="4"/>
    <x v="4"/>
    <n v="464"/>
    <n v="1"/>
    <n v="331"/>
    <x v="23"/>
    <n v="344"/>
    <n v="46"/>
    <s v="M"/>
    <s v="H"/>
    <n v="101"/>
    <s v="STREET"/>
    <m/>
    <m/>
    <s v="IC"/>
    <s v="Invest Cont"/>
    <n v="331"/>
    <m/>
    <m/>
    <m/>
    <s v="CESAR E CHAVEZ               AV"/>
    <s v="CHICAGO"/>
    <n v="34.047899999999998"/>
    <n v="-118.2103"/>
  </r>
  <r>
    <n v="200306510"/>
    <d v="2020-02-11T00:00:00"/>
    <x v="99"/>
    <n v="2120"/>
    <n v="3"/>
    <x v="2"/>
    <n v="396"/>
    <n v="2"/>
    <n v="624"/>
    <x v="15"/>
    <s v="0416 0446 0913 1266 0329"/>
    <n v="43"/>
    <s v="M"/>
    <s v="B"/>
    <n v="518"/>
    <s v="TRANSITIONAL HOUSING/HALFWAY HOUSE"/>
    <n v="400"/>
    <s v="STRONG-ARM (HANDS, FIST, FEET OR BODILY FORCE)"/>
    <s v="IC"/>
    <s v="Invest Cont"/>
    <n v="624"/>
    <m/>
    <m/>
    <m/>
    <s v="4200 S  HOOVER                       ST"/>
    <m/>
    <n v="34.007300000000001"/>
    <n v="-118.2894"/>
  </r>
  <r>
    <n v="201307641"/>
    <d v="2020-03-05T00:00:00"/>
    <x v="244"/>
    <n v="1200"/>
    <n v="13"/>
    <x v="6"/>
    <n v="1342"/>
    <n v="1"/>
    <n v="510"/>
    <x v="0"/>
    <m/>
    <n v="0"/>
    <m/>
    <m/>
    <n v="101"/>
    <s v="STREET"/>
    <m/>
    <m/>
    <s v="IC"/>
    <s v="Invest Cont"/>
    <n v="510"/>
    <m/>
    <m/>
    <m/>
    <s v="100 E  36TH                         ST"/>
    <m/>
    <n v="34.017099999999999"/>
    <n v="-118.2736"/>
  </r>
  <r>
    <n v="200111785"/>
    <d v="2020-05-16T00:00:00"/>
    <x v="280"/>
    <n v="1150"/>
    <n v="1"/>
    <x v="1"/>
    <n v="154"/>
    <n v="2"/>
    <n v="624"/>
    <x v="15"/>
    <s v="0305 0416 0913"/>
    <n v="2"/>
    <s v="M"/>
    <s v="B"/>
    <n v="102"/>
    <s v="SIDEWALK"/>
    <n v="400"/>
    <s v="STRONG-ARM (HANDS, FIST, FEET OR BODILY FORCE)"/>
    <s v="IC"/>
    <s v="Invest Cont"/>
    <n v="624"/>
    <m/>
    <m/>
    <m/>
    <s v="500 S  MAIN                         ST"/>
    <m/>
    <n v="34.046700000000001"/>
    <n v="-118.24850000000001"/>
  </r>
  <r>
    <n v="201222324"/>
    <d v="2020-10-10T00:00:00"/>
    <x v="95"/>
    <n v="2200"/>
    <n v="12"/>
    <x v="8"/>
    <n v="1283"/>
    <n v="1"/>
    <n v="510"/>
    <x v="0"/>
    <m/>
    <n v="0"/>
    <m/>
    <m/>
    <n v="101"/>
    <s v="STREET"/>
    <m/>
    <m/>
    <s v="IC"/>
    <s v="Invest Cont"/>
    <n v="510"/>
    <m/>
    <m/>
    <m/>
    <s v="9600 S  WESTERN                      AV"/>
    <m/>
    <n v="33.948"/>
    <n v="-118.309"/>
  </r>
  <r>
    <n v="201110029"/>
    <d v="2020-06-03T00:00:00"/>
    <x v="14"/>
    <n v="1710"/>
    <n v="11"/>
    <x v="7"/>
    <n v="1161"/>
    <n v="1"/>
    <n v="480"/>
    <x v="2"/>
    <s v="0397 0344"/>
    <n v="27"/>
    <s v="F"/>
    <s v="O"/>
    <n v="501"/>
    <s v="SINGLE FAMILY DWELLING"/>
    <m/>
    <m/>
    <s v="IC"/>
    <s v="Invest Cont"/>
    <n v="480"/>
    <m/>
    <m/>
    <m/>
    <s v="1200 N  MARIPOSA                     AV"/>
    <m/>
    <n v="34.0931"/>
    <n v="-118.29940000000001"/>
  </r>
  <r>
    <n v="200704537"/>
    <d v="2020-01-11T00:00:00"/>
    <x v="281"/>
    <n v="1845"/>
    <n v="7"/>
    <x v="0"/>
    <n v="734"/>
    <n v="2"/>
    <n v="624"/>
    <x v="15"/>
    <s v="0416 1501"/>
    <n v="63"/>
    <s v="F"/>
    <s v="W"/>
    <n v="203"/>
    <s v="OTHER BUSINESS"/>
    <n v="400"/>
    <s v="STRONG-ARM (HANDS, FIST, FEET OR BODILY FORCE)"/>
    <s v="IC"/>
    <s v="Invest Cont"/>
    <n v="624"/>
    <m/>
    <m/>
    <m/>
    <s v="6200 W  3RD                          ST"/>
    <m/>
    <n v="34.070799999999998"/>
    <n v="-118.3563"/>
  </r>
  <r>
    <n v="201223034"/>
    <d v="2020-10-21T00:00:00"/>
    <x v="212"/>
    <n v="1200"/>
    <n v="12"/>
    <x v="8"/>
    <n v="1265"/>
    <n v="2"/>
    <n v="888"/>
    <x v="24"/>
    <n v="1822"/>
    <n v="0"/>
    <s v="X"/>
    <s v="X"/>
    <n v="502"/>
    <s v="MULTI-UNIT DWELLING (APARTMENT, DUPLEX, ETC)"/>
    <m/>
    <m/>
    <s v="IC"/>
    <s v="Invest Cont"/>
    <n v="888"/>
    <m/>
    <m/>
    <m/>
    <s v="1300 W  MANCHESTER                   AV"/>
    <m/>
    <n v="33.96"/>
    <n v="-118.29859999999999"/>
  </r>
  <r>
    <n v="201107834"/>
    <d v="2020-03-28T00:00:00"/>
    <x v="7"/>
    <n v="2130"/>
    <n v="11"/>
    <x v="7"/>
    <n v="1128"/>
    <n v="2"/>
    <n v="740"/>
    <x v="21"/>
    <n v="329"/>
    <n v="0"/>
    <s v="X"/>
    <s v="X"/>
    <n v="402"/>
    <s v="MARKET"/>
    <m/>
    <m/>
    <s v="IC"/>
    <s v="Invest Cont"/>
    <n v="740"/>
    <m/>
    <m/>
    <m/>
    <s v="600 N  AVENUE 64"/>
    <m/>
    <n v="34.122500000000002"/>
    <n v="-118.1818"/>
  </r>
  <r>
    <n v="200410168"/>
    <d v="2020-06-25T00:00:00"/>
    <x v="10"/>
    <n v="10"/>
    <n v="4"/>
    <x v="4"/>
    <n v="473"/>
    <n v="2"/>
    <n v="745"/>
    <x v="9"/>
    <s v="0329 1300"/>
    <n v="32"/>
    <s v="F"/>
    <s v="H"/>
    <n v="101"/>
    <s v="STREET"/>
    <m/>
    <m/>
    <s v="IC"/>
    <s v="Invest Cont"/>
    <n v="745"/>
    <m/>
    <m/>
    <m/>
    <s v="SOTO                         ST"/>
    <s v="INEZ                         ST"/>
    <n v="34.036499999999997"/>
    <n v="-118.2144"/>
  </r>
  <r>
    <n v="200114908"/>
    <d v="2020-07-16T00:00:00"/>
    <x v="110"/>
    <n v="2045"/>
    <n v="1"/>
    <x v="1"/>
    <n v="101"/>
    <n v="2"/>
    <n v="354"/>
    <x v="14"/>
    <s v="0930 0377"/>
    <n v="28"/>
    <s v="F"/>
    <s v="O"/>
    <n v="501"/>
    <s v="SINGLE FAMILY DWELLING"/>
    <m/>
    <m/>
    <s v="IC"/>
    <s v="Invest Cont"/>
    <n v="354"/>
    <m/>
    <m/>
    <m/>
    <s v="900    WHITE KNOLL                  DR"/>
    <m/>
    <n v="34.067100000000003"/>
    <n v="-118.2483"/>
  </r>
  <r>
    <n v="200712242"/>
    <d v="2020-07-31T00:00:00"/>
    <x v="266"/>
    <n v="5"/>
    <n v="7"/>
    <x v="0"/>
    <n v="784"/>
    <n v="1"/>
    <n v="510"/>
    <x v="0"/>
    <m/>
    <n v="0"/>
    <m/>
    <m/>
    <n v="101"/>
    <s v="STREET"/>
    <m/>
    <m/>
    <s v="IC"/>
    <s v="Invest Cont"/>
    <n v="510"/>
    <m/>
    <m/>
    <m/>
    <s v="5000 W  21ST                         ST"/>
    <m/>
    <n v="34.038499999999999"/>
    <n v="-118.3485"/>
  </r>
  <r>
    <n v="200817762"/>
    <d v="2020-12-20T00:00:00"/>
    <x v="236"/>
    <n v="1430"/>
    <n v="8"/>
    <x v="12"/>
    <n v="882"/>
    <n v="1"/>
    <n v="331"/>
    <x v="23"/>
    <s v="0344 1822 0385 1309 1602 1420"/>
    <n v="49"/>
    <s v="F"/>
    <s v="O"/>
    <n v="101"/>
    <s v="STREET"/>
    <m/>
    <m/>
    <s v="IC"/>
    <s v="Invest Cont"/>
    <n v="331"/>
    <m/>
    <m/>
    <m/>
    <s v="11400    MISSISSIPPI                  AV"/>
    <m/>
    <n v="34.0379"/>
    <n v="-118.4453"/>
  </r>
  <r>
    <n v="200308567"/>
    <d v="2020-03-14T00:00:00"/>
    <x v="124"/>
    <n v="2250"/>
    <n v="3"/>
    <x v="2"/>
    <n v="375"/>
    <n v="2"/>
    <n v="624"/>
    <x v="15"/>
    <s v="1822 0416 0446 0419"/>
    <n v="28"/>
    <s v="F"/>
    <s v="H"/>
    <n v="222"/>
    <s v="LAUNDROMAT"/>
    <n v="400"/>
    <s v="STRONG-ARM (HANDS, FIST, FEET OR BODILY FORCE)"/>
    <s v="IC"/>
    <s v="Invest Cont"/>
    <n v="624"/>
    <m/>
    <m/>
    <m/>
    <s v="3800 S  WESTERN                      AV"/>
    <m/>
    <n v="34.014600000000002"/>
    <n v="-118.313"/>
  </r>
  <r>
    <n v="200119622"/>
    <d v="2020-10-17T00:00:00"/>
    <x v="201"/>
    <n v="1200"/>
    <n v="1"/>
    <x v="1"/>
    <n v="182"/>
    <n v="1"/>
    <n v="330"/>
    <x v="1"/>
    <s v="1606 0344 1822 1300"/>
    <n v="23"/>
    <s v="M"/>
    <s v="W"/>
    <n v="707"/>
    <s v="GARAGE/CARPORT"/>
    <m/>
    <m/>
    <s v="IC"/>
    <s v="Invest Cont"/>
    <n v="330"/>
    <m/>
    <m/>
    <m/>
    <s v="1000 S  FLOWER                       ST"/>
    <m/>
    <n v="34.043799999999997"/>
    <n v="-118.2634"/>
  </r>
  <r>
    <n v="200211437"/>
    <d v="2020-06-14T00:00:00"/>
    <x v="282"/>
    <n v="1"/>
    <n v="2"/>
    <x v="5"/>
    <n v="249"/>
    <n v="2"/>
    <n v="668"/>
    <x v="27"/>
    <s v="0344 0348 1817"/>
    <n v="0"/>
    <s v="M"/>
    <s v="O"/>
    <n v="101"/>
    <s v="STREET"/>
    <m/>
    <m/>
    <s v="IC"/>
    <s v="Invest Cont"/>
    <n v="668"/>
    <m/>
    <m/>
    <m/>
    <s v="600    ST PAUL                      AV"/>
    <m/>
    <n v="34.0535"/>
    <n v="-118.26090000000001"/>
  </r>
  <r>
    <n v="200415682"/>
    <d v="2020-12-06T00:00:00"/>
    <x v="121"/>
    <n v="2130"/>
    <n v="4"/>
    <x v="4"/>
    <n v="407"/>
    <n v="2"/>
    <n v="900"/>
    <x v="18"/>
    <s v="2038 0913 0562 2004"/>
    <n v="67"/>
    <s v="F"/>
    <s v="H"/>
    <n v="501"/>
    <s v="SINGLE FAMILY DWELLING"/>
    <n v="400"/>
    <s v="STRONG-ARM (HANDS, FIST, FEET OR BODILY FORCE)"/>
    <s v="IC"/>
    <s v="Invest Cont"/>
    <n v="900"/>
    <m/>
    <m/>
    <m/>
    <s v="3900    MONTEREY                     RD"/>
    <m/>
    <n v="34.091799999999999"/>
    <n v="-118.1887"/>
  </r>
  <r>
    <n v="200904935"/>
    <d v="2020-01-23T00:00:00"/>
    <x v="45"/>
    <n v="1450"/>
    <n v="9"/>
    <x v="3"/>
    <n v="914"/>
    <n v="1"/>
    <n v="440"/>
    <x v="20"/>
    <s v="0394 0344"/>
    <n v="30"/>
    <s v="F"/>
    <s v="H"/>
    <n v="119"/>
    <s v="PORCH, RESIDENTIAL"/>
    <m/>
    <m/>
    <s v="IC"/>
    <s v="Invest Cont"/>
    <n v="440"/>
    <m/>
    <m/>
    <m/>
    <s v="15100    SHERMAN                      WY"/>
    <m/>
    <n v="34.2012"/>
    <n v="-118.4618"/>
  </r>
  <r>
    <n v="200518024"/>
    <d v="2020-12-20T00:00:00"/>
    <x v="248"/>
    <n v="1630"/>
    <n v="5"/>
    <x v="10"/>
    <n v="517"/>
    <n v="2"/>
    <n v="626"/>
    <x v="10"/>
    <s v="0913 0444 1813 2000 2002"/>
    <n v="33"/>
    <s v="F"/>
    <s v="H"/>
    <n v="502"/>
    <s v="MULTI-UNIT DWELLING (APARTMENT, DUPLEX, ETC)"/>
    <n v="400"/>
    <s v="STRONG-ARM (HANDS, FIST, FEET OR BODILY FORCE)"/>
    <s v="AA"/>
    <s v="Adult Arrest"/>
    <n v="626"/>
    <m/>
    <m/>
    <m/>
    <s v="1000    BROAD                        AV"/>
    <m/>
    <n v="33.783000000000001"/>
    <n v="-118.261"/>
  </r>
  <r>
    <n v="201209427"/>
    <d v="2020-03-19T00:00:00"/>
    <x v="104"/>
    <n v="1300"/>
    <n v="12"/>
    <x v="8"/>
    <n v="1208"/>
    <n v="2"/>
    <n v="745"/>
    <x v="9"/>
    <s v="1300 0329 1822"/>
    <n v="26"/>
    <s v="F"/>
    <s v="H"/>
    <n v="122"/>
    <s v="VEHICLE, PASSENGER/TRUCK"/>
    <m/>
    <m/>
    <s v="IC"/>
    <s v="Invest Cont"/>
    <n v="745"/>
    <m/>
    <m/>
    <m/>
    <s v="600 W  49TH                         ST"/>
    <m/>
    <n v="33.998800000000003"/>
    <n v="-118.2842"/>
  </r>
  <r>
    <n v="200411004"/>
    <d v="2020-07-21T00:00:00"/>
    <x v="264"/>
    <n v="1900"/>
    <n v="4"/>
    <x v="4"/>
    <n v="443"/>
    <n v="1"/>
    <n v="230"/>
    <x v="13"/>
    <s v="1218 0447 0334 1822"/>
    <n v="56"/>
    <s v="M"/>
    <s v="H"/>
    <n v="101"/>
    <s v="STREET"/>
    <n v="306"/>
    <s v="ROCK/THROWN OBJECT"/>
    <s v="IC"/>
    <s v="Invest Cont"/>
    <n v="230"/>
    <m/>
    <m/>
    <m/>
    <s v="CESAR E CHAVEZ               AV"/>
    <s v="SOTO                         ST"/>
    <n v="34.060899999999997"/>
    <n v="-118.2052"/>
  </r>
  <r>
    <n v="200913246"/>
    <d v="2020-08-08T00:00:00"/>
    <x v="283"/>
    <n v="1900"/>
    <n v="9"/>
    <x v="3"/>
    <n v="905"/>
    <n v="1"/>
    <n v="230"/>
    <x v="13"/>
    <s v="0416 0446 0408 1822 1402 0411"/>
    <n v="19"/>
    <s v="M"/>
    <s v="H"/>
    <n v="108"/>
    <s v="PARKING LOT"/>
    <n v="207"/>
    <s v="OTHER KNIFE"/>
    <s v="AA"/>
    <s v="Adult Arrest"/>
    <n v="230"/>
    <n v="998"/>
    <m/>
    <m/>
    <s v="VAN NUYS"/>
    <s v="SHERMAN                      WY"/>
    <n v="34.2012"/>
    <n v="-118.4487"/>
  </r>
  <r>
    <n v="200705401"/>
    <d v="2020-01-30T00:00:00"/>
    <x v="225"/>
    <n v="1800"/>
    <n v="7"/>
    <x v="0"/>
    <n v="787"/>
    <n v="1"/>
    <n v="440"/>
    <x v="20"/>
    <n v="344"/>
    <n v="22"/>
    <s v="M"/>
    <s v="B"/>
    <n v="101"/>
    <s v="STREET"/>
    <m/>
    <m/>
    <s v="IC"/>
    <s v="Invest Cont"/>
    <n v="440"/>
    <m/>
    <m/>
    <m/>
    <s v="2300    CRENSHAW                     BL"/>
    <m/>
    <n v="34.037500000000001"/>
    <n v="-118.33499999999999"/>
  </r>
  <r>
    <n v="201214563"/>
    <d v="2020-06-12T00:00:00"/>
    <x v="226"/>
    <n v="800"/>
    <n v="12"/>
    <x v="8"/>
    <n v="1268"/>
    <n v="1"/>
    <n v="341"/>
    <x v="12"/>
    <s v="0344 1822 1309 0342"/>
    <n v="0"/>
    <s v="X"/>
    <s v="X"/>
    <n v="402"/>
    <s v="MARKET"/>
    <m/>
    <m/>
    <s v="IC"/>
    <s v="Invest Cont"/>
    <n v="341"/>
    <m/>
    <m/>
    <m/>
    <s v="8200 S  SAN PEDRO                    ST"/>
    <m/>
    <n v="33.963999999999999"/>
    <n v="-118.2739"/>
  </r>
  <r>
    <n v="200213814"/>
    <d v="2020-08-17T00:00:00"/>
    <x v="116"/>
    <n v="1900"/>
    <n v="2"/>
    <x v="5"/>
    <n v="266"/>
    <n v="2"/>
    <n v="740"/>
    <x v="21"/>
    <s v="0329 0603 0913 0311 2004 1202"/>
    <n v="85"/>
    <s v="F"/>
    <s v="H"/>
    <n v="502"/>
    <s v="MULTI-UNIT DWELLING (APARTMENT, DUPLEX, ETC)"/>
    <n v="500"/>
    <s v="UNKNOWN WEAPON/OTHER WEAPON"/>
    <s v="AA"/>
    <s v="Adult Arrest"/>
    <n v="740"/>
    <m/>
    <m/>
    <m/>
    <s v="800 S  UNION                        AV"/>
    <m/>
    <n v="34.053100000000001"/>
    <n v="-118.27379999999999"/>
  </r>
  <r>
    <n v="200100882"/>
    <d v="2020-07-07T00:00:00"/>
    <x v="6"/>
    <n v="2020"/>
    <n v="1"/>
    <x v="1"/>
    <n v="174"/>
    <n v="1"/>
    <n v="330"/>
    <x v="1"/>
    <s v="0344 2004 1822 0321 1402 1605 1414"/>
    <n v="0"/>
    <s v="X"/>
    <s v="X"/>
    <n v="203"/>
    <s v="OTHER BUSINESS"/>
    <m/>
    <m/>
    <s v="AA"/>
    <s v="Adult Arrest"/>
    <n v="330"/>
    <n v="998"/>
    <m/>
    <m/>
    <s v="8TH"/>
    <s v="LOS ANGELES"/>
    <n v="34.041899999999998"/>
    <n v="-118.25230000000001"/>
  </r>
  <r>
    <n v="201009466"/>
    <d v="2020-05-28T00:00:00"/>
    <x v="44"/>
    <n v="1200"/>
    <n v="10"/>
    <x v="11"/>
    <n v="1047"/>
    <n v="2"/>
    <n v="649"/>
    <x v="52"/>
    <s v="0923 1822"/>
    <n v="33"/>
    <s v="F"/>
    <s v="O"/>
    <n v="501"/>
    <s v="SINGLE FAMILY DWELLING"/>
    <m/>
    <m/>
    <s v="IC"/>
    <s v="Invest Cont"/>
    <n v="649"/>
    <m/>
    <m/>
    <m/>
    <s v="5600    WHITE OAK                    AV"/>
    <m/>
    <n v="34.1723"/>
    <n v="-118.5185"/>
  </r>
  <r>
    <n v="200614849"/>
    <d v="2020-09-02T00:00:00"/>
    <x v="145"/>
    <n v="2000"/>
    <n v="6"/>
    <x v="9"/>
    <n v="667"/>
    <n v="1"/>
    <n v="230"/>
    <x v="13"/>
    <s v="1218 0416 1822"/>
    <n v="21"/>
    <s v="F"/>
    <s v="H"/>
    <n v="101"/>
    <s v="STREET"/>
    <n v="106"/>
    <s v="UNKNOWN FIREARM"/>
    <s v="IC"/>
    <s v="Invest Cont"/>
    <n v="230"/>
    <m/>
    <m/>
    <m/>
    <s v="SUNSET"/>
    <s v="VAN NESS"/>
    <n v="34.098100000000002"/>
    <n v="-118.3158"/>
  </r>
  <r>
    <n v="200613294"/>
    <d v="2020-07-31T00:00:00"/>
    <x v="8"/>
    <n v="1915"/>
    <n v="6"/>
    <x v="9"/>
    <n v="636"/>
    <n v="1"/>
    <n v="761"/>
    <x v="35"/>
    <s v="0334 1822"/>
    <n v="27"/>
    <s v="M"/>
    <s v="B"/>
    <n v="102"/>
    <s v="SIDEWALK"/>
    <n v="102"/>
    <s v="HAND GUN"/>
    <s v="AO"/>
    <s v="Adult Other"/>
    <n v="761"/>
    <m/>
    <m/>
    <m/>
    <s v="HOLLYWOOD                    BL"/>
    <s v="WHITLEY                      AV"/>
    <n v="34.101599999999998"/>
    <n v="-118.33329999999999"/>
  </r>
  <r>
    <n v="200210888"/>
    <d v="2020-06-02T00:00:00"/>
    <x v="177"/>
    <n v="900"/>
    <n v="2"/>
    <x v="5"/>
    <n v="248"/>
    <n v="2"/>
    <n v="664"/>
    <x v="53"/>
    <s v="1822 0800 0701 1900"/>
    <n v="28"/>
    <s v="F"/>
    <s v="H"/>
    <n v="502"/>
    <s v="MULTI-UNIT DWELLING (APARTMENT, DUPLEX, ETC)"/>
    <m/>
    <m/>
    <s v="IC"/>
    <s v="Invest Cont"/>
    <n v="664"/>
    <m/>
    <m/>
    <m/>
    <s v="400    WITMER                       ST"/>
    <m/>
    <n v="34.057600000000001"/>
    <n v="-118.26439999999999"/>
  </r>
  <r>
    <n v="200122480"/>
    <d v="2020-12-17T00:00:00"/>
    <x v="210"/>
    <n v="1815"/>
    <n v="1"/>
    <x v="1"/>
    <n v="185"/>
    <n v="1"/>
    <n v="330"/>
    <x v="1"/>
    <s v="1307 0344 0329 1609 1822 1403"/>
    <n v="23"/>
    <s v="M"/>
    <s v="W"/>
    <n v="108"/>
    <s v="PARKING LOT"/>
    <m/>
    <m/>
    <s v="IC"/>
    <s v="Invest Cont"/>
    <n v="330"/>
    <m/>
    <m/>
    <m/>
    <s v="900 S  BROADWAY"/>
    <m/>
    <n v="34.041899999999998"/>
    <n v="-118.2564"/>
  </r>
  <r>
    <n v="200811623"/>
    <d v="2020-07-08T00:00:00"/>
    <x v="6"/>
    <n v="2000"/>
    <n v="8"/>
    <x v="12"/>
    <n v="823"/>
    <n v="1"/>
    <n v="510"/>
    <x v="0"/>
    <m/>
    <n v="0"/>
    <m/>
    <m/>
    <n v="101"/>
    <s v="STREET"/>
    <m/>
    <m/>
    <s v="IC"/>
    <s v="Invest Cont"/>
    <n v="510"/>
    <m/>
    <m/>
    <m/>
    <s v="15200    EARLHAM                      ST"/>
    <m/>
    <n v="34.0364"/>
    <n v="-118.5254"/>
  </r>
  <r>
    <n v="200120187"/>
    <d v="2020-10-28T00:00:00"/>
    <x v="229"/>
    <n v="1700"/>
    <n v="1"/>
    <x v="1"/>
    <n v="162"/>
    <n v="1"/>
    <n v="341"/>
    <x v="12"/>
    <s v="0344 1202 1822 0352 0346 0305"/>
    <n v="67"/>
    <s v="M"/>
    <s v="W"/>
    <n v="102"/>
    <s v="SIDEWALK"/>
    <m/>
    <m/>
    <s v="IC"/>
    <s v="Invest Cont"/>
    <n v="341"/>
    <m/>
    <m/>
    <m/>
    <s v="7TH"/>
    <s v="GRAND"/>
    <n v="34.0473"/>
    <n v="-118.25660000000001"/>
  </r>
  <r>
    <n v="200911999"/>
    <d v="2020-07-05T00:00:00"/>
    <x v="11"/>
    <n v="2330"/>
    <n v="9"/>
    <x v="3"/>
    <n v="916"/>
    <n v="2"/>
    <n v="900"/>
    <x v="18"/>
    <s v="0913 2038"/>
    <n v="57"/>
    <s v="M"/>
    <s v="H"/>
    <n v="502"/>
    <s v="MULTI-UNIT DWELLING (APARTMENT, DUPLEX, ETC)"/>
    <m/>
    <m/>
    <s v="IC"/>
    <s v="Invest Cont"/>
    <n v="900"/>
    <m/>
    <m/>
    <m/>
    <s v="7000    COSTELLO                     AV"/>
    <m/>
    <n v="34.197600000000001"/>
    <n v="-118.4378"/>
  </r>
  <r>
    <n v="200211831"/>
    <d v="2020-06-26T00:00:00"/>
    <x v="66"/>
    <n v="1800"/>
    <n v="2"/>
    <x v="5"/>
    <n v="279"/>
    <n v="2"/>
    <n v="624"/>
    <x v="15"/>
    <s v="0603 0416 0446 0319 0913"/>
    <n v="54"/>
    <s v="M"/>
    <s v="H"/>
    <n v="502"/>
    <s v="MULTI-UNIT DWELLING (APARTMENT, DUPLEX, ETC)"/>
    <n v="400"/>
    <s v="STRONG-ARM (HANDS, FIST, FEET OR BODILY FORCE)"/>
    <s v="AO"/>
    <s v="Adult Other"/>
    <n v="624"/>
    <m/>
    <m/>
    <m/>
    <s v="900 S  ALBANY                       ST"/>
    <m/>
    <n v="34.049199999999999"/>
    <n v="-118.2702"/>
  </r>
  <r>
    <n v="201112727"/>
    <d v="2020-08-21T00:00:00"/>
    <x v="183"/>
    <n v="50"/>
    <n v="11"/>
    <x v="7"/>
    <n v="1189"/>
    <n v="2"/>
    <n v="900"/>
    <x v="18"/>
    <s v="2038 0913 0360 1202"/>
    <n v="77"/>
    <s v="F"/>
    <s v="H"/>
    <n v="501"/>
    <s v="SINGLE FAMILY DWELLING"/>
    <m/>
    <m/>
    <s v="AO"/>
    <s v="Adult Other"/>
    <n v="900"/>
    <m/>
    <m/>
    <m/>
    <s v="3400    MARMION                      WY"/>
    <m/>
    <n v="34.086399999999998"/>
    <n v="-118.21550000000001"/>
  </r>
  <r>
    <n v="201105588"/>
    <d v="2020-02-06T00:00:00"/>
    <x v="134"/>
    <n v="1500"/>
    <n v="11"/>
    <x v="7"/>
    <n v="1172"/>
    <n v="1"/>
    <n v="310"/>
    <x v="5"/>
    <s v="0321 0344 1607"/>
    <n v="77"/>
    <s v="M"/>
    <s v="W"/>
    <n v="502"/>
    <s v="MULTI-UNIT DWELLING (APARTMENT, DUPLEX, ETC)"/>
    <m/>
    <m/>
    <s v="IC"/>
    <s v="Invest Cont"/>
    <n v="310"/>
    <m/>
    <m/>
    <m/>
    <s v="2300    DUANE                        ST"/>
    <m/>
    <n v="34.091099999999997"/>
    <n v="-118.2619"/>
  </r>
  <r>
    <n v="200711696"/>
    <d v="2020-07-14T00:00:00"/>
    <x v="284"/>
    <n v="1235"/>
    <n v="7"/>
    <x v="0"/>
    <n v="705"/>
    <n v="2"/>
    <n v="624"/>
    <x v="15"/>
    <s v="0400 0416 1309 1218"/>
    <n v="44"/>
    <s v="M"/>
    <s v="W"/>
    <n v="102"/>
    <s v="SIDEWALK"/>
    <n v="400"/>
    <s v="STRONG-ARM (HANDS, FIST, FEET OR BODILY FORCE)"/>
    <s v="IC"/>
    <s v="Invest Cont"/>
    <n v="624"/>
    <m/>
    <m/>
    <m/>
    <s v="FORMOSA                      AV"/>
    <s v="ROMAINE"/>
    <n v="34.088900000000002"/>
    <n v="-118.3462"/>
  </r>
  <r>
    <n v="200518007"/>
    <d v="2020-12-20T00:00:00"/>
    <x v="236"/>
    <n v="2200"/>
    <n v="5"/>
    <x v="10"/>
    <n v="562"/>
    <n v="1"/>
    <n v="510"/>
    <x v="0"/>
    <m/>
    <n v="0"/>
    <m/>
    <m/>
    <n v="101"/>
    <s v="STREET"/>
    <m/>
    <m/>
    <s v="IC"/>
    <s v="Invest Cont"/>
    <n v="510"/>
    <m/>
    <m/>
    <m/>
    <s v="1200 W  9TH                          ST"/>
    <m/>
    <n v="33.7361"/>
    <n v="-118.3039"/>
  </r>
  <r>
    <n v="200411203"/>
    <d v="2020-07-27T00:00:00"/>
    <x v="279"/>
    <n v="2355"/>
    <n v="4"/>
    <x v="4"/>
    <n v="489"/>
    <n v="1"/>
    <n v="510"/>
    <x v="0"/>
    <m/>
    <n v="0"/>
    <m/>
    <m/>
    <n v="101"/>
    <s v="STREET"/>
    <m/>
    <m/>
    <s v="IC"/>
    <s v="Invest Cont"/>
    <n v="510"/>
    <m/>
    <m/>
    <m/>
    <s v="2700    WYNWOOD                      LN"/>
    <m/>
    <n v="34.026400000000002"/>
    <n v="-118.2171"/>
  </r>
  <r>
    <n v="200808108"/>
    <d v="2020-04-06T00:00:00"/>
    <x v="136"/>
    <n v="1"/>
    <n v="8"/>
    <x v="12"/>
    <n v="835"/>
    <n v="1"/>
    <n v="480"/>
    <x v="2"/>
    <s v="0344 0346"/>
    <n v="35"/>
    <s v="M"/>
    <s v="K"/>
    <n v="101"/>
    <s v="STREET"/>
    <m/>
    <m/>
    <s v="IC"/>
    <s v="Invest Cont"/>
    <n v="480"/>
    <m/>
    <m/>
    <m/>
    <s v="CAMDEN                       AV"/>
    <s v="SANTA MONICA                 BL"/>
    <n v="34.048099999999998"/>
    <n v="-118.4421"/>
  </r>
  <r>
    <n v="200109311"/>
    <d v="2020-03-17T00:00:00"/>
    <x v="285"/>
    <n v="445"/>
    <n v="1"/>
    <x v="1"/>
    <n v="111"/>
    <n v="1"/>
    <n v="230"/>
    <x v="13"/>
    <s v="0302 1820 0334 0913"/>
    <n v="26"/>
    <s v="F"/>
    <s v="B"/>
    <n v="502"/>
    <s v="MULTI-UNIT DWELLING (APARTMENT, DUPLEX, ETC)"/>
    <n v="102"/>
    <s v="HAND GUN"/>
    <s v="IC"/>
    <s v="Invest Cont"/>
    <n v="230"/>
    <m/>
    <m/>
    <m/>
    <s v="500 N  FIGUEROA                     ST"/>
    <m/>
    <n v="34.061700000000002"/>
    <n v="-118.2469"/>
  </r>
  <r>
    <n v="201011299"/>
    <d v="2020-07-23T00:00:00"/>
    <x v="286"/>
    <n v="930"/>
    <n v="10"/>
    <x v="11"/>
    <n v="1041"/>
    <n v="2"/>
    <n v="900"/>
    <x v="18"/>
    <s v="0913 2021 1202 2038 0555"/>
    <n v="70"/>
    <s v="F"/>
    <s v="W"/>
    <n v="501"/>
    <s v="SINGLE FAMILY DWELLING"/>
    <m/>
    <m/>
    <s v="AO"/>
    <s v="Adult Other"/>
    <n v="900"/>
    <m/>
    <m/>
    <m/>
    <s v="5900    JULIAN                       LN"/>
    <m/>
    <n v="34.177599999999998"/>
    <n v="-118.55410000000001"/>
  </r>
  <r>
    <n v="200320956"/>
    <d v="2020-11-27T00:00:00"/>
    <x v="287"/>
    <n v="800"/>
    <n v="3"/>
    <x v="2"/>
    <n v="308"/>
    <n v="1"/>
    <n v="510"/>
    <x v="0"/>
    <m/>
    <n v="0"/>
    <m/>
    <m/>
    <n v="101"/>
    <s v="STREET"/>
    <m/>
    <m/>
    <s v="IC"/>
    <s v="Invest Cont"/>
    <n v="510"/>
    <m/>
    <m/>
    <m/>
    <s v="22ND                         ST"/>
    <s v="UNION                        AV"/>
    <n v="34.035699999999999"/>
    <n v="-118.2829"/>
  </r>
  <r>
    <n v="200714797"/>
    <d v="2020-10-11T00:00:00"/>
    <x v="155"/>
    <n v="1140"/>
    <n v="7"/>
    <x v="0"/>
    <n v="711"/>
    <n v="2"/>
    <n v="745"/>
    <x v="9"/>
    <n v="329"/>
    <n v="80"/>
    <s v="F"/>
    <s v="W"/>
    <n v="101"/>
    <s v="STREET"/>
    <m/>
    <m/>
    <s v="IC"/>
    <s v="Invest Cont"/>
    <n v="745"/>
    <m/>
    <m/>
    <m/>
    <s v="300 N  ALFRED                       ST"/>
    <m/>
    <n v="34.076099999999997"/>
    <n v="-118.3753"/>
  </r>
  <r>
    <n v="200905915"/>
    <d v="2020-02-11T00:00:00"/>
    <x v="159"/>
    <n v="1700"/>
    <n v="9"/>
    <x v="3"/>
    <n v="904"/>
    <n v="1"/>
    <n v="330"/>
    <x v="1"/>
    <s v="1302 1307"/>
    <n v="29"/>
    <s v="M"/>
    <s v="H"/>
    <n v="101"/>
    <s v="STREET"/>
    <n v="500"/>
    <s v="UNKNOWN WEAPON/OTHER WEAPON"/>
    <s v="IC"/>
    <s v="Invest Cont"/>
    <n v="330"/>
    <m/>
    <m/>
    <m/>
    <s v="14600    SATICOY                      ST"/>
    <m/>
    <n v="34.208399999999997"/>
    <n v="-118.4599"/>
  </r>
  <r>
    <n v="200913093"/>
    <d v="2020-08-04T00:00:00"/>
    <x v="288"/>
    <n v="800"/>
    <n v="9"/>
    <x v="3"/>
    <n v="914"/>
    <n v="1"/>
    <n v="420"/>
    <x v="33"/>
    <m/>
    <n v="0"/>
    <m/>
    <m/>
    <n v="101"/>
    <s v="STREET"/>
    <m/>
    <m/>
    <s v="IC"/>
    <s v="Invest Cont"/>
    <n v="420"/>
    <m/>
    <m/>
    <m/>
    <s v="14900    VANOWEN                      ST"/>
    <m/>
    <n v="34.197600000000001"/>
    <n v="-118.45740000000001"/>
  </r>
  <r>
    <n v="200706789"/>
    <d v="2020-02-24T00:00:00"/>
    <x v="254"/>
    <n v="1"/>
    <n v="7"/>
    <x v="0"/>
    <n v="753"/>
    <n v="2"/>
    <n v="354"/>
    <x v="14"/>
    <s v="0930 1822"/>
    <n v="30"/>
    <s v="M"/>
    <s v="W"/>
    <n v="501"/>
    <s v="SINGLE FAMILY DWELLING"/>
    <m/>
    <m/>
    <s v="IC"/>
    <s v="Invest Cont"/>
    <n v="354"/>
    <m/>
    <m/>
    <m/>
    <s v="1000 S  OGDEN                        DR"/>
    <m/>
    <n v="34.057400000000001"/>
    <n v="-118.36190000000001"/>
  </r>
  <r>
    <n v="200814291"/>
    <d v="2020-09-20T00:00:00"/>
    <x v="237"/>
    <n v="130"/>
    <n v="8"/>
    <x v="12"/>
    <n v="802"/>
    <n v="2"/>
    <n v="624"/>
    <x v="15"/>
    <s v="0400 0401 0446"/>
    <n v="25"/>
    <s v="F"/>
    <s v="W"/>
    <n v="501"/>
    <s v="SINGLE FAMILY DWELLING"/>
    <n v="400"/>
    <s v="STRONG-ARM (HANDS, FIST, FEET OR BODILY FORCE)"/>
    <s v="AO"/>
    <s v="Adult Other"/>
    <n v="624"/>
    <m/>
    <m/>
    <m/>
    <s v="1300    MARINETTE                    RD"/>
    <m/>
    <n v="34.054000000000002"/>
    <n v="-118.51909999999999"/>
  </r>
  <r>
    <n v="201206297"/>
    <d v="2020-02-02T00:00:00"/>
    <x v="169"/>
    <n v="2000"/>
    <n v="12"/>
    <x v="8"/>
    <n v="1259"/>
    <n v="1"/>
    <n v="510"/>
    <x v="0"/>
    <m/>
    <n v="0"/>
    <m/>
    <m/>
    <n v="101"/>
    <s v="STREET"/>
    <m/>
    <m/>
    <s v="IC"/>
    <s v="Invest Cont"/>
    <n v="510"/>
    <m/>
    <m/>
    <m/>
    <s v="7600 S  CENTRAL                      AV"/>
    <m/>
    <n v="33.9711"/>
    <n v="-118.2629"/>
  </r>
  <r>
    <n v="200507569"/>
    <d v="2020-03-24T00:00:00"/>
    <x v="285"/>
    <n v="2200"/>
    <n v="5"/>
    <x v="10"/>
    <n v="524"/>
    <n v="2"/>
    <n v="930"/>
    <x v="30"/>
    <s v="1822 0906 0446 0342 0416 0417 0421 1218"/>
    <n v="34"/>
    <s v="M"/>
    <s v="H"/>
    <n v="102"/>
    <s v="SIDEWALK"/>
    <n v="400"/>
    <s v="STRONG-ARM (HANDS, FIST, FEET OR BODILY FORCE)"/>
    <s v="IC"/>
    <s v="Invest Cont"/>
    <n v="930"/>
    <m/>
    <m/>
    <m/>
    <s v="700    KING                         AV"/>
    <m/>
    <n v="33.777799999999999"/>
    <n v="-118.2753"/>
  </r>
  <r>
    <n v="200517068"/>
    <d v="2020-11-23T00:00:00"/>
    <x v="47"/>
    <n v="1100"/>
    <n v="5"/>
    <x v="10"/>
    <n v="526"/>
    <n v="2"/>
    <n v="740"/>
    <x v="21"/>
    <s v="0329 1202 1300"/>
    <n v="60"/>
    <s v="F"/>
    <s v="H"/>
    <n v="122"/>
    <s v="VEHICLE, PASSENGER/TRUCK"/>
    <m/>
    <m/>
    <s v="IC"/>
    <s v="Invest Cont"/>
    <n v="740"/>
    <m/>
    <m/>
    <m/>
    <s v="ANAHEIM"/>
    <s v="FRIES"/>
    <n v="33.779800000000002"/>
    <n v="-118.2651"/>
  </r>
  <r>
    <n v="201115225"/>
    <d v="2020-10-29T00:00:00"/>
    <x v="178"/>
    <n v="530"/>
    <n v="11"/>
    <x v="7"/>
    <n v="1177"/>
    <n v="1"/>
    <n v="510"/>
    <x v="0"/>
    <m/>
    <n v="0"/>
    <m/>
    <m/>
    <n v="108"/>
    <s v="PARKING LOT"/>
    <m/>
    <m/>
    <s v="IC"/>
    <s v="Invest Cont"/>
    <n v="510"/>
    <m/>
    <m/>
    <m/>
    <s v="2200 N  FIGUEROA                     ST"/>
    <m/>
    <n v="34.0884"/>
    <n v="-118.22580000000001"/>
  </r>
  <r>
    <n v="201206986"/>
    <d v="2020-02-11T00:00:00"/>
    <x v="99"/>
    <n v="10"/>
    <n v="12"/>
    <x v="8"/>
    <n v="1257"/>
    <n v="1"/>
    <n v="210"/>
    <x v="11"/>
    <s v="1822 0344 0342"/>
    <n v="28"/>
    <s v="F"/>
    <s v="H"/>
    <n v="501"/>
    <s v="SINGLE FAMILY DWELLING"/>
    <n v="400"/>
    <s v="STRONG-ARM (HANDS, FIST, FEET OR BODILY FORCE)"/>
    <s v="IC"/>
    <s v="Invest Cont"/>
    <n v="210"/>
    <m/>
    <m/>
    <m/>
    <s v="400 W  79TH                         ST"/>
    <m/>
    <n v="33.969299999999997"/>
    <n v="-118.285"/>
  </r>
  <r>
    <n v="200912584"/>
    <d v="2020-07-20T00:00:00"/>
    <x v="12"/>
    <n v="1445"/>
    <n v="9"/>
    <x v="3"/>
    <n v="935"/>
    <n v="1"/>
    <n v="230"/>
    <x v="13"/>
    <s v="1300 0447 2004 1310 1822"/>
    <n v="46"/>
    <s v="M"/>
    <s v="W"/>
    <n v="101"/>
    <s v="STREET"/>
    <n v="212"/>
    <s v="BOTTLE"/>
    <s v="IC"/>
    <s v="Invest Cont"/>
    <n v="230"/>
    <m/>
    <m/>
    <m/>
    <s v="VICTORY                      BL"/>
    <s v="TYRONE"/>
    <n v="34.186700000000002"/>
    <n v="-118.4443"/>
  </r>
  <r>
    <n v="200517191"/>
    <d v="2020-11-28T00:00:00"/>
    <x v="289"/>
    <n v="1500"/>
    <n v="5"/>
    <x v="10"/>
    <n v="511"/>
    <n v="1"/>
    <n v="815"/>
    <x v="54"/>
    <s v="0503 0515 0556 0522 0913"/>
    <n v="34"/>
    <s v="F"/>
    <s v="H"/>
    <n v="501"/>
    <s v="SINGLE FAMILY DWELLING"/>
    <n v="400"/>
    <s v="STRONG-ARM (HANDS, FIST, FEET OR BODILY FORCE)"/>
    <s v="IC"/>
    <s v="Invest Cont"/>
    <n v="815"/>
    <m/>
    <m/>
    <m/>
    <s v="1600    256TH                        ST"/>
    <m/>
    <n v="33.791499999999999"/>
    <n v="-118.3043"/>
  </r>
  <r>
    <n v="200508143"/>
    <d v="2020-04-11T00:00:00"/>
    <x v="290"/>
    <n v="2000"/>
    <n v="5"/>
    <x v="10"/>
    <n v="566"/>
    <n v="1"/>
    <n v="510"/>
    <x v="0"/>
    <m/>
    <n v="0"/>
    <m/>
    <m/>
    <n v="101"/>
    <s v="STREET"/>
    <m/>
    <m/>
    <s v="IC"/>
    <s v="Invest Cont"/>
    <n v="510"/>
    <m/>
    <m/>
    <m/>
    <s v="200 W  12TH                         ST"/>
    <m/>
    <n v="33.7333"/>
    <n v="-118.2814"/>
  </r>
  <r>
    <n v="200304718"/>
    <d v="2020-01-13T00:00:00"/>
    <x v="222"/>
    <n v="400"/>
    <n v="3"/>
    <x v="2"/>
    <n v="312"/>
    <n v="1"/>
    <n v="121"/>
    <x v="22"/>
    <s v="0913 0510 1415 1206"/>
    <n v="19"/>
    <s v="F"/>
    <s v="H"/>
    <n v="501"/>
    <s v="SINGLE FAMILY DWELLING"/>
    <n v="400"/>
    <s v="STRONG-ARM (HANDS, FIST, FEET OR BODILY FORCE)"/>
    <s v="IC"/>
    <s v="Invest Cont"/>
    <n v="121"/>
    <m/>
    <m/>
    <m/>
    <s v="ALSACE                       AV"/>
    <s v="N  ADAMS                        BL"/>
    <n v="34.032499999999999"/>
    <n v="-118.3557"/>
  </r>
  <r>
    <n v="200616545"/>
    <d v="2020-10-09T00:00:00"/>
    <x v="95"/>
    <n v="500"/>
    <n v="6"/>
    <x v="9"/>
    <n v="647"/>
    <n v="1"/>
    <n v="440"/>
    <x v="20"/>
    <s v="0344 0913"/>
    <n v="20"/>
    <s v="F"/>
    <s v="B"/>
    <n v="501"/>
    <s v="SINGLE FAMILY DWELLING"/>
    <m/>
    <m/>
    <s v="IC"/>
    <s v="Invest Cont"/>
    <n v="440"/>
    <m/>
    <m/>
    <m/>
    <s v="1500 N  BRONSON                      AV"/>
    <m/>
    <n v="34.097999999999999"/>
    <n v="-118.318"/>
  </r>
  <r>
    <n v="201112958"/>
    <d v="2020-08-27T00:00:00"/>
    <x v="223"/>
    <n v="1600"/>
    <n v="11"/>
    <x v="7"/>
    <n v="1151"/>
    <n v="1"/>
    <n v="210"/>
    <x v="11"/>
    <s v="0400 0416 0344 2034"/>
    <n v="61"/>
    <s v="M"/>
    <s v="H"/>
    <n v="101"/>
    <s v="STREET"/>
    <n v="400"/>
    <s v="STRONG-ARM (HANDS, FIST, FEET OR BODILY FORCE)"/>
    <s v="IC"/>
    <s v="Invest Cont"/>
    <n v="210"/>
    <m/>
    <m/>
    <m/>
    <s v="4800 W  HOLLYWOOD                    BL"/>
    <m/>
    <n v="34.101799999999997"/>
    <n v="-118.2953"/>
  </r>
  <r>
    <n v="200508041"/>
    <d v="2020-04-08T00:00:00"/>
    <x v="139"/>
    <n v="345"/>
    <n v="5"/>
    <x v="10"/>
    <n v="563"/>
    <n v="2"/>
    <n v="626"/>
    <x v="10"/>
    <s v="0432 0913 1813 2000 0356 0416"/>
    <n v="38"/>
    <s v="F"/>
    <s v="H"/>
    <n v="502"/>
    <s v="MULTI-UNIT DWELLING (APARTMENT, DUPLEX, ETC)"/>
    <n v="400"/>
    <s v="STRONG-ARM (HANDS, FIST, FEET OR BODILY FORCE)"/>
    <s v="AO"/>
    <s v="Adult Other"/>
    <n v="626"/>
    <m/>
    <m/>
    <m/>
    <s v="700 W  17TH                         ST"/>
    <m/>
    <n v="33.7288"/>
    <n v="-118.2929"/>
  </r>
  <r>
    <n v="200506941"/>
    <d v="2020-03-09T00:00:00"/>
    <x v="73"/>
    <n v="1800"/>
    <n v="5"/>
    <x v="10"/>
    <n v="569"/>
    <n v="1"/>
    <n v="510"/>
    <x v="0"/>
    <m/>
    <n v="0"/>
    <m/>
    <m/>
    <n v="108"/>
    <s v="PARKING LOT"/>
    <m/>
    <m/>
    <s v="IC"/>
    <s v="Invest Cont"/>
    <n v="510"/>
    <m/>
    <m/>
    <m/>
    <s v="2700    MINER                        ST"/>
    <m/>
    <n v="33.720999999999997"/>
    <n v="-118.2764"/>
  </r>
  <r>
    <n v="201304825"/>
    <d v="2020-01-15T00:00:00"/>
    <x v="81"/>
    <n v="1200"/>
    <n v="13"/>
    <x v="6"/>
    <n v="1311"/>
    <n v="1"/>
    <n v="510"/>
    <x v="0"/>
    <m/>
    <n v="0"/>
    <m/>
    <m/>
    <n v="208"/>
    <s v="AUTO SALES LOT"/>
    <m/>
    <m/>
    <s v="IC"/>
    <s v="Invest Cont"/>
    <n v="510"/>
    <m/>
    <m/>
    <m/>
    <s v="2000 S  FIGUEROA                     ST"/>
    <m/>
    <n v="34.033499999999997"/>
    <n v="-118.27370000000001"/>
  </r>
  <r>
    <n v="200405424"/>
    <d v="2020-02-06T00:00:00"/>
    <x v="253"/>
    <n v="1400"/>
    <n v="4"/>
    <x v="4"/>
    <n v="402"/>
    <n v="1"/>
    <n v="310"/>
    <x v="5"/>
    <s v="0344 0329"/>
    <n v="0"/>
    <s v="M"/>
    <s v="W"/>
    <n v="725"/>
    <s v="GOVERNMENT FACILITY (FEDERAL,STATE, COUNTY &amp; CITY)"/>
    <m/>
    <m/>
    <s v="IC"/>
    <s v="Invest Cont"/>
    <n v="310"/>
    <m/>
    <m/>
    <m/>
    <s v="6700    MARMION                      WY"/>
    <m/>
    <n v="34.092300000000002"/>
    <n v="-118.1978"/>
  </r>
  <r>
    <n v="200512756"/>
    <d v="2020-08-07T00:00:00"/>
    <x v="283"/>
    <n v="1935"/>
    <n v="5"/>
    <x v="10"/>
    <n v="503"/>
    <n v="2"/>
    <n v="624"/>
    <x v="15"/>
    <s v="1206 1309 1822 0429 0444 1202 1218"/>
    <n v="63"/>
    <s v="M"/>
    <s v="H"/>
    <n v="301"/>
    <s v="GAS STATION"/>
    <n v="400"/>
    <s v="STRONG-ARM (HANDS, FIST, FEET OR BODILY FORCE)"/>
    <s v="IC"/>
    <s v="Invest Cont"/>
    <n v="624"/>
    <m/>
    <m/>
    <m/>
    <s v="900 W  PACIFIC COAST                HY"/>
    <m/>
    <n v="33.7941"/>
    <n v="-118.29"/>
  </r>
  <r>
    <n v="200716533"/>
    <d v="2020-11-30T00:00:00"/>
    <x v="291"/>
    <n v="1130"/>
    <n v="7"/>
    <x v="0"/>
    <n v="745"/>
    <n v="2"/>
    <n v="740"/>
    <x v="21"/>
    <n v="329"/>
    <n v="42"/>
    <s v="M"/>
    <s v="H"/>
    <n v="101"/>
    <s v="STREET"/>
    <m/>
    <m/>
    <s v="IC"/>
    <s v="Invest Cont"/>
    <n v="740"/>
    <m/>
    <m/>
    <m/>
    <s v="SAN VICENTE                  BL"/>
    <s v="COCHRAN                      AV"/>
    <n v="34.052700000000002"/>
    <n v="-118.3509"/>
  </r>
  <r>
    <n v="200908411"/>
    <d v="2020-04-13T00:00:00"/>
    <x v="292"/>
    <n v="1320"/>
    <n v="9"/>
    <x v="3"/>
    <n v="971"/>
    <n v="1"/>
    <n v="310"/>
    <x v="5"/>
    <s v="1606 0314 1402 2004"/>
    <n v="63"/>
    <s v="F"/>
    <s v="B"/>
    <n v="501"/>
    <s v="SINGLE FAMILY DWELLING"/>
    <m/>
    <m/>
    <s v="AA"/>
    <s v="Adult Arrest"/>
    <n v="310"/>
    <n v="998"/>
    <m/>
    <m/>
    <s v="14900    VENTURA                      BL"/>
    <m/>
    <n v="34.156399999999998"/>
    <n v="-118.46299999999999"/>
  </r>
  <r>
    <n v="200407318"/>
    <d v="2020-03-27T00:00:00"/>
    <x v="7"/>
    <n v="315"/>
    <n v="4"/>
    <x v="4"/>
    <n v="422"/>
    <n v="2"/>
    <n v="740"/>
    <x v="21"/>
    <n v="329"/>
    <n v="40"/>
    <s v="M"/>
    <s v="O"/>
    <n v="203"/>
    <s v="OTHER BUSINESS"/>
    <m/>
    <m/>
    <s v="IC"/>
    <s v="Invest Cont"/>
    <n v="740"/>
    <m/>
    <m/>
    <m/>
    <s v="2600 N  BROADWAY"/>
    <m/>
    <n v="34.073599999999999"/>
    <n v="-118.21559999999999"/>
  </r>
  <r>
    <n v="200811367"/>
    <d v="2020-07-01T00:00:00"/>
    <x v="138"/>
    <n v="1000"/>
    <n v="8"/>
    <x v="12"/>
    <n v="828"/>
    <n v="2"/>
    <n v="745"/>
    <x v="9"/>
    <n v="329"/>
    <n v="0"/>
    <s v="X"/>
    <s v="X"/>
    <n v="502"/>
    <s v="MULTI-UNIT DWELLING (APARTMENT, DUPLEX, ETC)"/>
    <m/>
    <m/>
    <s v="IC"/>
    <s v="Invest Cont"/>
    <n v="745"/>
    <m/>
    <m/>
    <m/>
    <s v="10500    WILSHIRE                     BL"/>
    <m/>
    <n v="34.064900000000002"/>
    <n v="-118.4372"/>
  </r>
  <r>
    <n v="200216757"/>
    <d v="2020-10-27T00:00:00"/>
    <x v="161"/>
    <n v="600"/>
    <n v="2"/>
    <x v="5"/>
    <n v="261"/>
    <n v="2"/>
    <n v="354"/>
    <x v="14"/>
    <s v="0100 0930 0928"/>
    <n v="56"/>
    <s v="M"/>
    <s v="K"/>
    <n v="502"/>
    <s v="MULTI-UNIT DWELLING (APARTMENT, DUPLEX, ETC)"/>
    <m/>
    <m/>
    <s v="IC"/>
    <s v="Invest Cont"/>
    <n v="354"/>
    <m/>
    <m/>
    <m/>
    <s v="700 S  CORONADO                     ST"/>
    <m/>
    <n v="34.058399999999999"/>
    <n v="-118.2824"/>
  </r>
  <r>
    <n v="201005802"/>
    <d v="2020-02-11T00:00:00"/>
    <x v="159"/>
    <n v="1143"/>
    <n v="10"/>
    <x v="11"/>
    <n v="1029"/>
    <n v="2"/>
    <n v="956"/>
    <x v="29"/>
    <n v="1501"/>
    <n v="44"/>
    <s v="M"/>
    <s v="O"/>
    <n v="502"/>
    <s v="MULTI-UNIT DWELLING (APARTMENT, DUPLEX, ETC)"/>
    <m/>
    <m/>
    <s v="AO"/>
    <s v="Adult Other"/>
    <n v="956"/>
    <m/>
    <m/>
    <m/>
    <s v="7000    WOODLEY                      AV"/>
    <m/>
    <n v="34.197600000000001"/>
    <n v="-118.4837"/>
  </r>
  <r>
    <n v="201306017"/>
    <d v="2020-02-06T00:00:00"/>
    <x v="134"/>
    <n v="930"/>
    <n v="13"/>
    <x v="6"/>
    <n v="1364"/>
    <n v="2"/>
    <n v="624"/>
    <x v="15"/>
    <n v="446"/>
    <n v="18"/>
    <s v="M"/>
    <s v="H"/>
    <n v="101"/>
    <s v="STREET"/>
    <n v="400"/>
    <s v="STRONG-ARM (HANDS, FIST, FEET OR BODILY FORCE)"/>
    <s v="IC"/>
    <s v="Invest Cont"/>
    <n v="624"/>
    <m/>
    <m/>
    <m/>
    <s v="CENTRAL                      AV"/>
    <s v="51ST                         ST"/>
    <n v="33.996699999999997"/>
    <n v="-118.2565"/>
  </r>
  <r>
    <n v="201214933"/>
    <d v="2020-06-18T00:00:00"/>
    <x v="255"/>
    <n v="100"/>
    <n v="12"/>
    <x v="8"/>
    <n v="1255"/>
    <n v="1"/>
    <n v="210"/>
    <x v="11"/>
    <s v="0344 0342 1822 0355 0908"/>
    <n v="24"/>
    <s v="M"/>
    <s v="H"/>
    <n v="101"/>
    <s v="STREET"/>
    <n v="102"/>
    <s v="HAND GUN"/>
    <s v="IC"/>
    <s v="Invest Cont"/>
    <n v="210"/>
    <m/>
    <m/>
    <m/>
    <s v="1300 W  78TH                         ST"/>
    <m/>
    <n v="33.9694"/>
    <n v="-118.29810000000001"/>
  </r>
  <r>
    <n v="200406517"/>
    <d v="2020-03-04T00:00:00"/>
    <x v="216"/>
    <n v="1405"/>
    <n v="4"/>
    <x v="4"/>
    <n v="491"/>
    <n v="2"/>
    <n v="740"/>
    <x v="21"/>
    <s v="0329 1300 1307"/>
    <n v="47"/>
    <s v="F"/>
    <s v="H"/>
    <n v="108"/>
    <s v="PARKING LOT"/>
    <m/>
    <m/>
    <s v="IC"/>
    <s v="Invest Cont"/>
    <n v="740"/>
    <m/>
    <m/>
    <m/>
    <s v="2600 E  OLYMPIC                      BL"/>
    <m/>
    <n v="34.025300000000001"/>
    <n v="-118.22239999999999"/>
  </r>
  <r>
    <n v="200410977"/>
    <d v="2020-07-20T00:00:00"/>
    <x v="21"/>
    <n v="1330"/>
    <n v="4"/>
    <x v="4"/>
    <n v="463"/>
    <n v="1"/>
    <n v="310"/>
    <x v="5"/>
    <s v="0344 0329 1602"/>
    <n v="0"/>
    <s v="M"/>
    <s v="W"/>
    <n v="704"/>
    <s v="ELEMENTARY SCHOOL"/>
    <m/>
    <m/>
    <s v="IC"/>
    <s v="Invest Cont"/>
    <n v="310"/>
    <m/>
    <m/>
    <m/>
    <s v="1900 E  2ND                          ST"/>
    <m/>
    <n v="34.045000000000002"/>
    <n v="-118.2165"/>
  </r>
  <r>
    <n v="200710724"/>
    <d v="2020-06-19T00:00:00"/>
    <x v="293"/>
    <n v="1330"/>
    <n v="7"/>
    <x v="0"/>
    <n v="705"/>
    <n v="1"/>
    <n v="310"/>
    <x v="5"/>
    <s v="0344 1606"/>
    <n v="54"/>
    <s v="M"/>
    <s v="W"/>
    <n v="501"/>
    <s v="SINGLE FAMILY DWELLING"/>
    <m/>
    <m/>
    <s v="IC"/>
    <s v="Invest Cont"/>
    <n v="310"/>
    <m/>
    <m/>
    <m/>
    <s v="600 N  ALTA VISTA                   BL"/>
    <m/>
    <n v="34.081899999999997"/>
    <n v="-118.34739999999999"/>
  </r>
  <r>
    <n v="200714668"/>
    <d v="2020-10-08T00:00:00"/>
    <x v="186"/>
    <n v="1340"/>
    <n v="7"/>
    <x v="0"/>
    <n v="745"/>
    <n v="1"/>
    <n v="440"/>
    <x v="20"/>
    <n v="344"/>
    <n v="33"/>
    <s v="F"/>
    <s v="B"/>
    <n v="720"/>
    <s v="JUNIOR HIGH SCHOOL"/>
    <m/>
    <m/>
    <s v="IC"/>
    <s v="Invest Cont"/>
    <n v="440"/>
    <m/>
    <m/>
    <m/>
    <s v="5200 W  OLYMPIC                      BL"/>
    <m/>
    <n v="34.057200000000002"/>
    <n v="-118.3428"/>
  </r>
  <r>
    <n v="200120169"/>
    <d v="2020-10-28T00:00:00"/>
    <x v="229"/>
    <n v="1600"/>
    <n v="1"/>
    <x v="1"/>
    <n v="153"/>
    <n v="1"/>
    <n v="310"/>
    <x v="5"/>
    <s v="0344 0329 0397 1602 1607 1822 1414"/>
    <n v="32"/>
    <s v="M"/>
    <s v="W"/>
    <n v="118"/>
    <s v="CONSTRUCTION SITE"/>
    <m/>
    <m/>
    <s v="IC"/>
    <s v="Invest Cont"/>
    <n v="310"/>
    <m/>
    <m/>
    <m/>
    <s v="600 S  BROADWAY"/>
    <m/>
    <n v="34.045900000000003"/>
    <n v="-118.2526"/>
  </r>
  <r>
    <n v="200515535"/>
    <d v="2020-10-20T00:00:00"/>
    <x v="160"/>
    <n v="1007"/>
    <n v="5"/>
    <x v="10"/>
    <n v="564"/>
    <n v="1"/>
    <n v="510"/>
    <x v="0"/>
    <m/>
    <n v="0"/>
    <m/>
    <m/>
    <n v="108"/>
    <s v="PARKING LOT"/>
    <m/>
    <m/>
    <s v="AA"/>
    <s v="Adult Arrest"/>
    <n v="510"/>
    <m/>
    <m/>
    <m/>
    <s v="200 W  6TH                          ST"/>
    <m/>
    <n v="33.738700000000001"/>
    <n v="-118.2814"/>
  </r>
  <r>
    <n v="201008887"/>
    <d v="2020-05-10T00:00:00"/>
    <x v="52"/>
    <n v="2030"/>
    <n v="10"/>
    <x v="11"/>
    <n v="1004"/>
    <n v="1"/>
    <n v="341"/>
    <x v="12"/>
    <s v="1822 0344 1202"/>
    <n v="60"/>
    <s v="F"/>
    <s v="B"/>
    <n v="502"/>
    <s v="MULTI-UNIT DWELLING (APARTMENT, DUPLEX, ETC)"/>
    <m/>
    <m/>
    <s v="IC"/>
    <s v="Invest Cont"/>
    <n v="341"/>
    <m/>
    <m/>
    <m/>
    <s v="7700    RESEDA                       BL"/>
    <m/>
    <n v="34.2102"/>
    <n v="-118.5361"/>
  </r>
  <r>
    <n v="201013600"/>
    <d v="2020-09-30T00:00:00"/>
    <x v="294"/>
    <n v="1900"/>
    <n v="10"/>
    <x v="11"/>
    <n v="1025"/>
    <n v="2"/>
    <n v="627"/>
    <x v="43"/>
    <s v="0913 0553 0552 0400 0416 0417 1420"/>
    <n v="9"/>
    <s v="M"/>
    <s v="O"/>
    <n v="502"/>
    <s v="MULTI-UNIT DWELLING (APARTMENT, DUPLEX, ETC)"/>
    <n v="400"/>
    <s v="STRONG-ARM (HANDS, FIST, FEET OR BODILY FORCE)"/>
    <s v="AO"/>
    <s v="Adult Other"/>
    <n v="627"/>
    <m/>
    <m/>
    <m/>
    <s v="18300    VANOWEN                      ST"/>
    <m/>
    <n v="34.197499999999998"/>
    <n v="-118.5273"/>
  </r>
  <r>
    <n v="201111371"/>
    <d v="2020-07-13T00:00:00"/>
    <x v="295"/>
    <n v="1420"/>
    <n v="11"/>
    <x v="7"/>
    <n v="1148"/>
    <n v="2"/>
    <n v="888"/>
    <x v="24"/>
    <s v="1501 2021"/>
    <n v="0"/>
    <s v="X"/>
    <s v="X"/>
    <n v="203"/>
    <s v="OTHER BUSINESS"/>
    <m/>
    <m/>
    <s v="IC"/>
    <s v="Invest Cont"/>
    <n v="888"/>
    <m/>
    <m/>
    <m/>
    <s v="100 W  AVENUE 45"/>
    <m/>
    <n v="34.0959"/>
    <n v="-118.2073"/>
  </r>
  <r>
    <n v="200313942"/>
    <d v="2020-07-10T00:00:00"/>
    <x v="246"/>
    <n v="1700"/>
    <n v="3"/>
    <x v="2"/>
    <n v="334"/>
    <n v="1"/>
    <n v="510"/>
    <x v="0"/>
    <m/>
    <n v="0"/>
    <m/>
    <m/>
    <n v="101"/>
    <s v="STREET"/>
    <m/>
    <m/>
    <s v="IC"/>
    <s v="Invest Cont"/>
    <n v="510"/>
    <m/>
    <m/>
    <m/>
    <s v="3200 W  36TH                         ST"/>
    <m/>
    <n v="34.023099999999999"/>
    <n v="-118.3305"/>
  </r>
  <r>
    <n v="200708167"/>
    <d v="2020-04-10T00:00:00"/>
    <x v="296"/>
    <n v="1558"/>
    <n v="7"/>
    <x v="0"/>
    <n v="722"/>
    <n v="1"/>
    <n v="440"/>
    <x v="20"/>
    <s v="0394 0344 1822"/>
    <n v="30"/>
    <s v="F"/>
    <s v="H"/>
    <n v="501"/>
    <s v="SINGLE FAMILY DWELLING"/>
    <m/>
    <m/>
    <s v="IC"/>
    <s v="Invest Cont"/>
    <n v="440"/>
    <m/>
    <m/>
    <m/>
    <s v="6600 W  6TH                          ST"/>
    <m/>
    <n v="34.066000000000003"/>
    <n v="-118.3711"/>
  </r>
  <r>
    <n v="200709574"/>
    <d v="2020-05-23T00:00:00"/>
    <x v="293"/>
    <n v="1920"/>
    <n v="7"/>
    <x v="0"/>
    <n v="732"/>
    <n v="1"/>
    <n v="210"/>
    <x v="11"/>
    <s v="0945 0344 0421 2004"/>
    <n v="0"/>
    <s v="M"/>
    <s v="O"/>
    <n v="203"/>
    <s v="OTHER BUSINESS"/>
    <n v="511"/>
    <s v="VERBAL THREAT"/>
    <s v="AA"/>
    <s v="Adult Arrest"/>
    <n v="210"/>
    <m/>
    <m/>
    <m/>
    <s v="6100    WILSHIRE                     BL"/>
    <m/>
    <n v="34.066499999999998"/>
    <n v="-118.36620000000001"/>
  </r>
  <r>
    <n v="200904337"/>
    <d v="2020-01-08T00:00:00"/>
    <x v="207"/>
    <n v="2200"/>
    <n v="9"/>
    <x v="3"/>
    <n v="932"/>
    <n v="1"/>
    <n v="420"/>
    <x v="33"/>
    <s v="0344 1606"/>
    <n v="36"/>
    <s v="M"/>
    <s v="B"/>
    <n v="108"/>
    <s v="PARKING LOT"/>
    <m/>
    <m/>
    <s v="IC"/>
    <s v="Invest Cont"/>
    <n v="420"/>
    <m/>
    <m/>
    <m/>
    <s v="6200    LEMONA                       AV"/>
    <m/>
    <n v="34.182600000000001"/>
    <n v="-118.45959999999999"/>
  </r>
  <r>
    <n v="200609026"/>
    <d v="2020-04-13T00:00:00"/>
    <x v="136"/>
    <n v="200"/>
    <n v="6"/>
    <x v="9"/>
    <n v="648"/>
    <n v="1"/>
    <n v="440"/>
    <x v="20"/>
    <s v="0344 1822"/>
    <n v="60"/>
    <s v="M"/>
    <s v="W"/>
    <n v="503"/>
    <s v="HOTEL"/>
    <m/>
    <m/>
    <s v="IC"/>
    <s v="Invest Cont"/>
    <n v="440"/>
    <m/>
    <m/>
    <m/>
    <s v="5400    HOLLYWOOD                    BL"/>
    <m/>
    <n v="34.101799999999997"/>
    <n v="-118.30710000000001"/>
  </r>
  <r>
    <n v="200205402"/>
    <d v="2020-01-17T00:00:00"/>
    <x v="54"/>
    <n v="1600"/>
    <n v="2"/>
    <x v="5"/>
    <n v="261"/>
    <n v="1"/>
    <n v="331"/>
    <x v="23"/>
    <s v="1606 0344 0352 0377 1202"/>
    <n v="65"/>
    <s v="M"/>
    <s v="H"/>
    <n v="108"/>
    <s v="PARKING LOT"/>
    <m/>
    <m/>
    <s v="IC"/>
    <s v="Invest Cont"/>
    <n v="331"/>
    <m/>
    <m/>
    <m/>
    <s v="2400    JAMES M WOOD                 BL"/>
    <m/>
    <n v="34.056699999999999"/>
    <n v="-118.28149999999999"/>
  </r>
  <r>
    <n v="201209121"/>
    <d v="2020-03-14T00:00:00"/>
    <x v="262"/>
    <n v="2100"/>
    <n v="12"/>
    <x v="8"/>
    <n v="1267"/>
    <n v="1"/>
    <n v="330"/>
    <x v="1"/>
    <s v="1307 1609 1822 0344 0329 1300"/>
    <n v="22"/>
    <s v="M"/>
    <s v="B"/>
    <n v="101"/>
    <s v="STREET"/>
    <m/>
    <m/>
    <s v="IC"/>
    <s v="Invest Cont"/>
    <n v="330"/>
    <m/>
    <m/>
    <m/>
    <s v="900 W  85TH                         ST"/>
    <m/>
    <n v="33.961300000000001"/>
    <n v="-118.2893"/>
  </r>
  <r>
    <n v="201215423"/>
    <d v="2020-06-26T00:00:00"/>
    <x v="66"/>
    <n v="1000"/>
    <n v="12"/>
    <x v="8"/>
    <n v="1215"/>
    <n v="2"/>
    <n v="626"/>
    <x v="10"/>
    <s v="2000 1823 1276 2047 0416 0338 0340 2038 0329 0913"/>
    <n v="21"/>
    <s v="F"/>
    <s v="B"/>
    <n v="518"/>
    <s v="TRANSITIONAL HOUSING/HALFWAY HOUSE"/>
    <n v="400"/>
    <s v="STRONG-ARM (HANDS, FIST, FEET OR BODILY FORCE)"/>
    <s v="AA"/>
    <s v="Adult Arrest"/>
    <n v="626"/>
    <m/>
    <m/>
    <m/>
    <s v="1200 W  56TH                         ST"/>
    <m/>
    <n v="33.991500000000002"/>
    <n v="-118.2959"/>
  </r>
  <r>
    <n v="200804730"/>
    <d v="2020-01-17T00:00:00"/>
    <x v="54"/>
    <n v="1900"/>
    <n v="8"/>
    <x v="12"/>
    <n v="835"/>
    <n v="1"/>
    <n v="331"/>
    <x v="23"/>
    <s v="0344 0385 1822"/>
    <n v="31"/>
    <s v="M"/>
    <s v="W"/>
    <n v="101"/>
    <s v="STREET"/>
    <m/>
    <m/>
    <s v="IC"/>
    <s v="Invest Cont"/>
    <n v="331"/>
    <m/>
    <m/>
    <m/>
    <s v="LA GRANGE"/>
    <s v="GLENDON"/>
    <n v="34.047199999999997"/>
    <n v="-118.4333"/>
  </r>
  <r>
    <n v="200909717"/>
    <d v="2020-05-15T00:00:00"/>
    <x v="25"/>
    <n v="1605"/>
    <n v="9"/>
    <x v="3"/>
    <n v="998"/>
    <n v="2"/>
    <n v="850"/>
    <x v="41"/>
    <n v="529"/>
    <n v="26"/>
    <s v="F"/>
    <s v="W"/>
    <n v="502"/>
    <s v="MULTI-UNIT DWELLING (APARTMENT, DUPLEX, ETC)"/>
    <m/>
    <m/>
    <s v="IC"/>
    <s v="Invest Cont"/>
    <n v="850"/>
    <m/>
    <m/>
    <m/>
    <s v="13100    VALLEYHEART                  DR"/>
    <m/>
    <n v="34.147399999999998"/>
    <n v="-118.4183"/>
  </r>
  <r>
    <n v="200618640"/>
    <d v="2020-11-30T00:00:00"/>
    <x v="29"/>
    <n v="1900"/>
    <n v="6"/>
    <x v="9"/>
    <n v="663"/>
    <n v="1"/>
    <n v="210"/>
    <x v="11"/>
    <s v="0400 0344 1300 1822"/>
    <n v="20"/>
    <s v="M"/>
    <s v="B"/>
    <n v="401"/>
    <s v="MINI-MART"/>
    <n v="102"/>
    <s v="HAND GUN"/>
    <s v="IC"/>
    <s v="Invest Cont"/>
    <n v="210"/>
    <m/>
    <m/>
    <m/>
    <s v="6700    SANTA MONICA                 BL"/>
    <m/>
    <n v="34.090699999999998"/>
    <n v="-118.3368"/>
  </r>
  <r>
    <n v="201014895"/>
    <d v="2020-11-09T00:00:00"/>
    <x v="297"/>
    <n v="1145"/>
    <n v="10"/>
    <x v="11"/>
    <n v="1021"/>
    <n v="1"/>
    <n v="331"/>
    <x v="23"/>
    <s v="1822 0344 1300"/>
    <n v="44"/>
    <s v="M"/>
    <s v="C"/>
    <n v="101"/>
    <s v="STREET"/>
    <m/>
    <m/>
    <s v="IC"/>
    <s v="Invest Cont"/>
    <n v="331"/>
    <m/>
    <m/>
    <m/>
    <s v="19600    BASSETT                      ST"/>
    <m/>
    <n v="34.195999999999998"/>
    <n v="-118.56"/>
  </r>
  <r>
    <n v="201116312"/>
    <d v="2020-12-04T00:00:00"/>
    <x v="41"/>
    <n v="2330"/>
    <n v="11"/>
    <x v="7"/>
    <n v="1153"/>
    <n v="1"/>
    <n v="331"/>
    <x v="23"/>
    <n v="385"/>
    <n v="56"/>
    <s v="M"/>
    <s v="W"/>
    <n v="101"/>
    <s v="STREET"/>
    <m/>
    <m/>
    <s v="IC"/>
    <s v="Invest Cont"/>
    <n v="331"/>
    <m/>
    <m/>
    <m/>
    <s v="1900 N  SERRANO                      AV"/>
    <m/>
    <n v="34.105400000000003"/>
    <n v="-118.30710000000001"/>
  </r>
  <r>
    <n v="201015594"/>
    <d v="2020-11-30T00:00:00"/>
    <x v="18"/>
    <n v="1300"/>
    <n v="10"/>
    <x v="11"/>
    <n v="1077"/>
    <n v="1"/>
    <n v="331"/>
    <x v="23"/>
    <s v="1300 0377 0344 1606 1822"/>
    <n v="23"/>
    <s v="F"/>
    <s v="O"/>
    <n v="108"/>
    <s v="PARKING LOT"/>
    <m/>
    <m/>
    <s v="IC"/>
    <s v="Invest Cont"/>
    <n v="331"/>
    <m/>
    <m/>
    <m/>
    <s v="17100    VENTURA                      BL"/>
    <m/>
    <n v="34.160200000000003"/>
    <n v="-118.50539999999999"/>
  </r>
  <r>
    <n v="200712307"/>
    <d v="2020-08-02T00:00:00"/>
    <x v="200"/>
    <n v="800"/>
    <n v="7"/>
    <x v="0"/>
    <n v="766"/>
    <n v="2"/>
    <n v="664"/>
    <x v="53"/>
    <n v="701"/>
    <n v="36"/>
    <s v="F"/>
    <s v="B"/>
    <n v="501"/>
    <s v="SINGLE FAMILY DWELLING"/>
    <m/>
    <m/>
    <s v="IC"/>
    <s v="Invest Cont"/>
    <n v="664"/>
    <m/>
    <m/>
    <m/>
    <s v="4400 W  PICO                         BL"/>
    <m/>
    <n v="34.048200000000001"/>
    <n v="-118.3308"/>
  </r>
  <r>
    <n v="200505760"/>
    <d v="2020-02-11T00:00:00"/>
    <x v="99"/>
    <n v="2100"/>
    <n v="5"/>
    <x v="10"/>
    <n v="551"/>
    <n v="2"/>
    <n v="624"/>
    <x v="15"/>
    <s v="0444 1218 0913"/>
    <n v="43"/>
    <s v="M"/>
    <s v="H"/>
    <n v="502"/>
    <s v="MULTI-UNIT DWELLING (APARTMENT, DUPLEX, ETC)"/>
    <n v="400"/>
    <s v="STRONG-ARM (HANDS, FIST, FEET OR BODILY FORCE)"/>
    <s v="IC"/>
    <s v="Invest Cont"/>
    <n v="624"/>
    <m/>
    <m/>
    <m/>
    <s v="600    BYNNER                       DR"/>
    <m/>
    <n v="33.738500000000002"/>
    <n v="-118.3171"/>
  </r>
  <r>
    <n v="201308570"/>
    <d v="2020-03-23T00:00:00"/>
    <x v="146"/>
    <n v="2000"/>
    <n v="13"/>
    <x v="6"/>
    <n v="1333"/>
    <n v="1"/>
    <n v="510"/>
    <x v="0"/>
    <m/>
    <n v="0"/>
    <m/>
    <m/>
    <n v="101"/>
    <s v="STREET"/>
    <m/>
    <m/>
    <s v="IC"/>
    <s v="Invest Cont"/>
    <n v="510"/>
    <m/>
    <m/>
    <m/>
    <s v="2700    TRINITY                      ST"/>
    <m/>
    <n v="34.021599999999999"/>
    <n v="-118.2638"/>
  </r>
  <r>
    <n v="200210793"/>
    <d v="2020-05-29T00:00:00"/>
    <x v="177"/>
    <n v="1230"/>
    <n v="2"/>
    <x v="5"/>
    <n v="266"/>
    <n v="1"/>
    <n v="236"/>
    <x v="46"/>
    <s v="0913 1814 1813 0356 0444 0416 0334 0446 0419 2000"/>
    <n v="24"/>
    <s v="F"/>
    <s v="H"/>
    <n v="502"/>
    <s v="MULTI-UNIT DWELLING (APARTMENT, DUPLEX, ETC)"/>
    <n v="400"/>
    <s v="STRONG-ARM (HANDS, FIST, FEET OR BODILY FORCE)"/>
    <s v="AO"/>
    <s v="Adult Other"/>
    <n v="236"/>
    <m/>
    <m/>
    <m/>
    <s v="800    BEACON                       AV"/>
    <m/>
    <n v="34.052100000000003"/>
    <n v="-118.27379999999999"/>
  </r>
  <r>
    <n v="200405314"/>
    <d v="2020-02-03T00:00:00"/>
    <x v="233"/>
    <n v="1615"/>
    <n v="4"/>
    <x v="4"/>
    <n v="449"/>
    <n v="1"/>
    <n v="510"/>
    <x v="0"/>
    <m/>
    <n v="0"/>
    <m/>
    <m/>
    <n v="104"/>
    <s v="DRIVEWAY"/>
    <m/>
    <m/>
    <s v="IC"/>
    <s v="Invest Cont"/>
    <n v="510"/>
    <m/>
    <m/>
    <m/>
    <s v="1200    STONE                        ST"/>
    <m/>
    <n v="34.052900000000001"/>
    <n v="-118.1931"/>
  </r>
  <r>
    <n v="200313761"/>
    <d v="2020-07-06T00:00:00"/>
    <x v="298"/>
    <n v="2200"/>
    <n v="3"/>
    <x v="2"/>
    <n v="377"/>
    <n v="2"/>
    <n v="624"/>
    <x v="15"/>
    <s v="1822 0913 0400 0342 0416"/>
    <n v="22"/>
    <s v="M"/>
    <s v="H"/>
    <n v="101"/>
    <s v="STREET"/>
    <n v="400"/>
    <s v="STRONG-ARM (HANDS, FIST, FEET OR BODILY FORCE)"/>
    <s v="IC"/>
    <s v="Invest Cont"/>
    <n v="624"/>
    <m/>
    <m/>
    <m/>
    <s v="3900 S  BUDLONG                      AV"/>
    <m/>
    <n v="34.014499999999998"/>
    <n v="-118.298"/>
  </r>
  <r>
    <n v="200514132"/>
    <d v="2020-09-14T00:00:00"/>
    <x v="256"/>
    <n v="1000"/>
    <n v="5"/>
    <x v="10"/>
    <n v="562"/>
    <n v="1"/>
    <n v="440"/>
    <x v="20"/>
    <n v="344"/>
    <n v="49"/>
    <s v="F"/>
    <s v="H"/>
    <n v="501"/>
    <s v="SINGLE FAMILY DWELLING"/>
    <m/>
    <m/>
    <s v="IC"/>
    <s v="Invest Cont"/>
    <n v="440"/>
    <m/>
    <m/>
    <m/>
    <s v="1100 S  PATTON                       AV"/>
    <m/>
    <n v="33.734299999999998"/>
    <n v="-118.3056"/>
  </r>
  <r>
    <n v="200110957"/>
    <d v="2020-04-24T00:00:00"/>
    <x v="274"/>
    <n v="255"/>
    <n v="1"/>
    <x v="1"/>
    <n v="119"/>
    <n v="1"/>
    <n v="341"/>
    <x v="12"/>
    <s v="0910 0344 1822"/>
    <n v="0"/>
    <s v="X"/>
    <s v="X"/>
    <n v="834"/>
    <s v="LA UNION STATION (NOT LINE SPECIFIC)"/>
    <m/>
    <m/>
    <s v="IC"/>
    <s v="Invest Cont"/>
    <n v="341"/>
    <m/>
    <m/>
    <m/>
    <s v="800 N  ALAMEDA                      ST"/>
    <m/>
    <n v="34.0563"/>
    <n v="-118.23739999999999"/>
  </r>
  <r>
    <n v="200116609"/>
    <d v="2020-08-18T00:00:00"/>
    <x v="137"/>
    <n v="1800"/>
    <n v="1"/>
    <x v="1"/>
    <n v="166"/>
    <n v="2"/>
    <n v="624"/>
    <x v="15"/>
    <s v="0416 1822 1218 2003"/>
    <n v="58"/>
    <s v="F"/>
    <s v="B"/>
    <n v="102"/>
    <s v="SIDEWALK"/>
    <n v="500"/>
    <s v="UNKNOWN WEAPON/OTHER WEAPON"/>
    <s v="IC"/>
    <s v="Invest Cont"/>
    <n v="624"/>
    <m/>
    <m/>
    <m/>
    <s v="600 S  SAN PEDRO                    ST"/>
    <m/>
    <n v="34.042099999999998"/>
    <n v="-118.2469"/>
  </r>
  <r>
    <n v="200312028"/>
    <d v="2020-05-29T00:00:00"/>
    <x v="299"/>
    <n v="125"/>
    <n v="3"/>
    <x v="2"/>
    <n v="312"/>
    <n v="1"/>
    <n v="251"/>
    <x v="55"/>
    <s v="0329 1202 1822"/>
    <n v="60"/>
    <s v="F"/>
    <s v="H"/>
    <n v="502"/>
    <s v="MULTI-UNIT DWELLING (APARTMENT, DUPLEX, ETC)"/>
    <n v="102"/>
    <s v="HAND GUN"/>
    <s v="IC"/>
    <s v="Invest Cont"/>
    <n v="251"/>
    <m/>
    <m/>
    <m/>
    <s v="2900 S  REDONDO                      BL"/>
    <m/>
    <n v="34.027099999999997"/>
    <n v="-118.35850000000001"/>
  </r>
  <r>
    <n v="201222162"/>
    <d v="2020-10-07T00:00:00"/>
    <x v="276"/>
    <n v="900"/>
    <n v="12"/>
    <x v="8"/>
    <n v="1205"/>
    <n v="1"/>
    <n v="230"/>
    <x v="13"/>
    <s v="0371 0906 1822 0334"/>
    <n v="24"/>
    <s v="M"/>
    <s v="B"/>
    <n v="101"/>
    <s v="STREET"/>
    <n v="102"/>
    <s v="HAND GUN"/>
    <s v="IC"/>
    <s v="Invest Cont"/>
    <n v="230"/>
    <n v="761"/>
    <m/>
    <m/>
    <s v="VERMONT                      AV"/>
    <s v="50TH                         ST"/>
    <n v="33.997799999999998"/>
    <n v="-118.2915"/>
  </r>
  <r>
    <n v="200208387"/>
    <d v="2020-03-31T00:00:00"/>
    <x v="152"/>
    <n v="1900"/>
    <n v="2"/>
    <x v="5"/>
    <n v="261"/>
    <n v="1"/>
    <n v="510"/>
    <x v="0"/>
    <m/>
    <n v="0"/>
    <m/>
    <m/>
    <n v="101"/>
    <s v="STREET"/>
    <m/>
    <m/>
    <s v="IC"/>
    <s v="Invest Cont"/>
    <n v="510"/>
    <m/>
    <m/>
    <m/>
    <s v="700 S  CARONDELET                   ST"/>
    <m/>
    <n v="34.058399999999999"/>
    <n v="-118.28100000000001"/>
  </r>
  <r>
    <n v="200909837"/>
    <d v="2020-05-18T00:00:00"/>
    <x v="25"/>
    <n v="1810"/>
    <n v="9"/>
    <x v="3"/>
    <n v="963"/>
    <n v="1"/>
    <n v="440"/>
    <x v="20"/>
    <s v="0352 0344 0394"/>
    <n v="34"/>
    <s v="F"/>
    <s v="F"/>
    <n v="119"/>
    <s v="PORCH, RESIDENTIAL"/>
    <m/>
    <m/>
    <s v="IC"/>
    <s v="Invest Cont"/>
    <n v="440"/>
    <m/>
    <m/>
    <m/>
    <s v="15100    MAGNOLIA                     BL"/>
    <m/>
    <n v="34.164900000000003"/>
    <n v="-118.4618"/>
  </r>
  <r>
    <n v="201008675"/>
    <d v="2020-05-04T00:00:00"/>
    <x v="180"/>
    <n v="1000"/>
    <n v="10"/>
    <x v="11"/>
    <n v="1008"/>
    <n v="2"/>
    <n v="624"/>
    <x v="15"/>
    <s v="1812 0913 2004 0416"/>
    <n v="47"/>
    <s v="M"/>
    <s v="H"/>
    <n v="108"/>
    <s v="PARKING LOT"/>
    <n v="400"/>
    <s v="STRONG-ARM (HANDS, FIST, FEET OR BODILY FORCE)"/>
    <s v="AO"/>
    <s v="Adult Other"/>
    <n v="624"/>
    <m/>
    <m/>
    <m/>
    <s v="BALBOA                       BL"/>
    <s v="ROSCOE                       BL"/>
    <n v="34.221200000000003"/>
    <n v="-118.5027"/>
  </r>
  <r>
    <n v="201011604"/>
    <d v="2020-07-31T00:00:00"/>
    <x v="246"/>
    <n v="1340"/>
    <n v="10"/>
    <x v="11"/>
    <n v="1065"/>
    <n v="1"/>
    <n v="440"/>
    <x v="20"/>
    <s v="0344 1822 0394"/>
    <n v="39"/>
    <s v="F"/>
    <s v="W"/>
    <n v="501"/>
    <s v="SINGLE FAMILY DWELLING"/>
    <m/>
    <m/>
    <s v="IC"/>
    <s v="Invest Cont"/>
    <n v="440"/>
    <m/>
    <m/>
    <m/>
    <s v="NEWCASTLE"/>
    <s v="VENTURA"/>
    <n v="34.1648"/>
    <n v="-118.5244"/>
  </r>
  <r>
    <n v="201218009"/>
    <d v="2020-08-07T00:00:00"/>
    <x v="283"/>
    <n v="550"/>
    <n v="12"/>
    <x v="8"/>
    <n v="1269"/>
    <n v="1"/>
    <n v="210"/>
    <x v="11"/>
    <s v="1822 0305 0390 0344"/>
    <n v="34"/>
    <s v="F"/>
    <s v="B"/>
    <n v="101"/>
    <s v="STREET"/>
    <n v="400"/>
    <s v="STRONG-ARM (HANDS, FIST, FEET OR BODILY FORCE)"/>
    <s v="IC"/>
    <s v="Invest Cont"/>
    <n v="210"/>
    <m/>
    <m/>
    <m/>
    <s v="MANCHESTER                   AV"/>
    <s v="CENTRAL                      AV"/>
    <n v="33.9602"/>
    <n v="-118.2564"/>
  </r>
  <r>
    <n v="200405697"/>
    <d v="2020-02-13T00:00:00"/>
    <x v="27"/>
    <n v="2300"/>
    <n v="4"/>
    <x v="4"/>
    <n v="461"/>
    <n v="2"/>
    <n v="740"/>
    <x v="21"/>
    <s v="1100 1407 0329"/>
    <n v="0"/>
    <s v="F"/>
    <s v="H"/>
    <n v="101"/>
    <s v="STREET"/>
    <m/>
    <m/>
    <s v="IC"/>
    <s v="Invest Cont"/>
    <n v="740"/>
    <n v="998"/>
    <m/>
    <m/>
    <s v="300 S  PECAN                        ST"/>
    <m/>
    <n v="34.045299999999997"/>
    <n v="-118.2218"/>
  </r>
  <r>
    <n v="200407822"/>
    <d v="2020-04-14T00:00:00"/>
    <x v="136"/>
    <n v="1100"/>
    <n v="4"/>
    <x v="4"/>
    <n v="451"/>
    <n v="1"/>
    <n v="510"/>
    <x v="0"/>
    <m/>
    <n v="0"/>
    <m/>
    <m/>
    <n v="101"/>
    <s v="STREET"/>
    <m/>
    <m/>
    <s v="IC"/>
    <s v="Invest Cont"/>
    <n v="510"/>
    <m/>
    <m/>
    <m/>
    <s v="100 N  MYERS                        ST"/>
    <m/>
    <n v="34.047800000000002"/>
    <n v="-118.22880000000001"/>
  </r>
  <r>
    <n v="201226495"/>
    <d v="2020-12-16T00:00:00"/>
    <x v="300"/>
    <n v="2200"/>
    <n v="12"/>
    <x v="8"/>
    <n v="1211"/>
    <n v="1"/>
    <n v="510"/>
    <x v="0"/>
    <m/>
    <n v="0"/>
    <m/>
    <m/>
    <n v="101"/>
    <s v="STREET"/>
    <m/>
    <m/>
    <s v="IC"/>
    <s v="Invest Cont"/>
    <n v="510"/>
    <m/>
    <m/>
    <m/>
    <s v="5400    BRYNHURST                    AV"/>
    <m/>
    <n v="33.990900000000003"/>
    <n v="-118.33329999999999"/>
  </r>
  <r>
    <n v="200412026"/>
    <d v="2020-08-22T00:00:00"/>
    <x v="183"/>
    <n v="1850"/>
    <n v="4"/>
    <x v="4"/>
    <n v="468"/>
    <n v="2"/>
    <n v="745"/>
    <x v="9"/>
    <s v="0329 0311"/>
    <n v="41"/>
    <s v="F"/>
    <s v="O"/>
    <n v="501"/>
    <s v="SINGLE FAMILY DWELLING"/>
    <m/>
    <m/>
    <s v="IC"/>
    <s v="Invest Cont"/>
    <n v="745"/>
    <m/>
    <m/>
    <m/>
    <s v="100 S  CONCORD                      ST"/>
    <m/>
    <n v="34.037500000000001"/>
    <n v="-118.1969"/>
  </r>
  <r>
    <n v="200910314"/>
    <d v="2020-05-30T00:00:00"/>
    <x v="299"/>
    <n v="2215"/>
    <n v="9"/>
    <x v="3"/>
    <n v="914"/>
    <n v="2"/>
    <n v="740"/>
    <x v="21"/>
    <s v="0329 1300"/>
    <n v="25"/>
    <s v="F"/>
    <s v="H"/>
    <n v="108"/>
    <s v="PARKING LOT"/>
    <m/>
    <m/>
    <s v="AO"/>
    <s v="Adult Other"/>
    <n v="740"/>
    <m/>
    <m/>
    <m/>
    <s v="14900    VANOWEN                      ST"/>
    <m/>
    <n v="34.197600000000001"/>
    <n v="-118.45740000000001"/>
  </r>
  <r>
    <n v="201213261"/>
    <d v="2020-05-16T00:00:00"/>
    <x v="280"/>
    <n v="1800"/>
    <n v="12"/>
    <x v="8"/>
    <n v="1205"/>
    <n v="2"/>
    <n v="922"/>
    <x v="56"/>
    <n v="913"/>
    <n v="41"/>
    <s v="M"/>
    <s v="H"/>
    <n v="501"/>
    <s v="SINGLE FAMILY DWELLING"/>
    <m/>
    <m/>
    <s v="AO"/>
    <s v="Adult Other"/>
    <n v="922"/>
    <m/>
    <m/>
    <m/>
    <s v="4800 S  BUDLONG                      AV"/>
    <m/>
    <n v="33.999200000000002"/>
    <n v="-118.2959"/>
  </r>
  <r>
    <n v="200508408"/>
    <d v="2020-04-18T00:00:00"/>
    <x v="140"/>
    <n v="1200"/>
    <n v="5"/>
    <x v="10"/>
    <n v="528"/>
    <n v="1"/>
    <n v="420"/>
    <x v="33"/>
    <m/>
    <n v="0"/>
    <m/>
    <m/>
    <n v="108"/>
    <s v="PARKING LOT"/>
    <m/>
    <m/>
    <s v="IC"/>
    <s v="Invest Cont"/>
    <n v="420"/>
    <m/>
    <m/>
    <m/>
    <s v="1200    BLINN                        AV"/>
    <m/>
    <n v="33.787599999999998"/>
    <n v="-118.2452"/>
  </r>
  <r>
    <n v="200517938"/>
    <d v="2020-12-18T00:00:00"/>
    <x v="228"/>
    <n v="342"/>
    <n v="5"/>
    <x v="10"/>
    <n v="501"/>
    <n v="1"/>
    <n v="310"/>
    <x v="5"/>
    <s v="0344 0358 1402 1602 0397"/>
    <n v="0"/>
    <s v="X"/>
    <s v="X"/>
    <n v="221"/>
    <s v="PUBLIC STORAGE"/>
    <m/>
    <m/>
    <s v="IC"/>
    <s v="Invest Cont"/>
    <n v="310"/>
    <m/>
    <m/>
    <m/>
    <s v="600 W  184TH                        ST"/>
    <m/>
    <n v="33.868400000000001"/>
    <n v="-118.2842"/>
  </r>
  <r>
    <n v="200912991"/>
    <d v="2020-08-01T00:00:00"/>
    <x v="200"/>
    <n v="530"/>
    <n v="9"/>
    <x v="3"/>
    <n v="964"/>
    <n v="1"/>
    <n v="510"/>
    <x v="0"/>
    <m/>
    <n v="0"/>
    <m/>
    <m/>
    <n v="104"/>
    <s v="DRIVEWAY"/>
    <m/>
    <m/>
    <s v="IC"/>
    <s v="Invest Cont"/>
    <n v="510"/>
    <m/>
    <m/>
    <m/>
    <s v="5000    STERN                        AV"/>
    <m/>
    <n v="34.161200000000001"/>
    <n v="-118.4346"/>
  </r>
  <r>
    <n v="200704920"/>
    <d v="2020-01-14T00:00:00"/>
    <x v="141"/>
    <n v="2130"/>
    <n v="7"/>
    <x v="0"/>
    <n v="723"/>
    <n v="1"/>
    <n v="330"/>
    <x v="1"/>
    <s v="1300 1822 1609 0344"/>
    <n v="26"/>
    <s v="F"/>
    <s v="W"/>
    <n v="101"/>
    <s v="STREET"/>
    <m/>
    <m/>
    <s v="IC"/>
    <s v="Invest Cont"/>
    <n v="330"/>
    <m/>
    <m/>
    <m/>
    <s v="3RD                          ST"/>
    <s v="EDINBURGH                    AV"/>
    <n v="34.071899999999999"/>
    <n v="-118.36369999999999"/>
  </r>
  <r>
    <n v="201224479"/>
    <d v="2020-11-15T00:00:00"/>
    <x v="48"/>
    <n v="200"/>
    <n v="12"/>
    <x v="8"/>
    <n v="1208"/>
    <n v="1"/>
    <n v="230"/>
    <x v="13"/>
    <s v="1822 0443 0319 0334 0302 1309"/>
    <n v="47"/>
    <s v="M"/>
    <s v="B"/>
    <n v="101"/>
    <s v="STREET"/>
    <n v="109"/>
    <s v="SEMI-AUTOMATIC PISTOL"/>
    <s v="AO"/>
    <s v="Adult Other"/>
    <n v="230"/>
    <m/>
    <m/>
    <m/>
    <s v="HOOVER                       ST"/>
    <s v="48TH                         ST"/>
    <n v="33.999600000000001"/>
    <n v="-118.2871"/>
  </r>
  <r>
    <n v="200712310"/>
    <d v="2020-08-02T00:00:00"/>
    <x v="200"/>
    <n v="1230"/>
    <n v="7"/>
    <x v="0"/>
    <n v="735"/>
    <n v="1"/>
    <n v="341"/>
    <x v="12"/>
    <s v="0344 1402"/>
    <n v="81"/>
    <s v="F"/>
    <s v="W"/>
    <n v="203"/>
    <s v="OTHER BUSINESS"/>
    <m/>
    <m/>
    <s v="IC"/>
    <s v="Invest Cont"/>
    <n v="341"/>
    <n v="998"/>
    <m/>
    <m/>
    <s v="HAUSER"/>
    <s v="WILSHIRE                     BL"/>
    <n v="34.062399999999997"/>
    <n v="-118.3514"/>
  </r>
  <r>
    <n v="201009608"/>
    <d v="2020-06-02T00:00:00"/>
    <x v="250"/>
    <n v="10"/>
    <n v="10"/>
    <x v="11"/>
    <n v="1003"/>
    <n v="1"/>
    <n v="230"/>
    <x v="13"/>
    <s v="2002 1816 0906 0400 0561 0913 0416 0447"/>
    <n v="38"/>
    <s v="M"/>
    <s v="H"/>
    <n v="502"/>
    <s v="MULTI-UNIT DWELLING (APARTMENT, DUPLEX, ETC)"/>
    <n v="500"/>
    <s v="UNKNOWN WEAPON/OTHER WEAPON"/>
    <s v="IC"/>
    <s v="Invest Cont"/>
    <n v="230"/>
    <m/>
    <m/>
    <m/>
    <s v="7800    BAIRD                        AV"/>
    <m/>
    <n v="34.212000000000003"/>
    <n v="-118.53740000000001"/>
  </r>
  <r>
    <n v="200504057"/>
    <d v="2020-01-02T00:00:00"/>
    <x v="31"/>
    <n v="2030"/>
    <n v="5"/>
    <x v="10"/>
    <n v="514"/>
    <n v="1"/>
    <n v="420"/>
    <x v="33"/>
    <s v="0344 1300 1606"/>
    <n v="33"/>
    <s v="F"/>
    <s v="H"/>
    <n v="707"/>
    <s v="GARAGE/CARPORT"/>
    <m/>
    <m/>
    <s v="IC"/>
    <s v="Invest Cont"/>
    <n v="420"/>
    <m/>
    <m/>
    <m/>
    <s v="900    WILMINGTON                   BL"/>
    <m/>
    <n v="33.789700000000003"/>
    <n v="-118.2787"/>
  </r>
  <r>
    <n v="200710521"/>
    <d v="2020-06-15T00:00:00"/>
    <x v="14"/>
    <n v="1420"/>
    <n v="7"/>
    <x v="0"/>
    <n v="723"/>
    <n v="2"/>
    <n v="623"/>
    <x v="38"/>
    <s v="0917 0416 1822 0209 1212 0447"/>
    <n v="0"/>
    <s v="M"/>
    <s v="X"/>
    <n v="101"/>
    <s v="STREET"/>
    <n v="500"/>
    <s v="UNKNOWN WEAPON/OTHER WEAPON"/>
    <s v="IC"/>
    <s v="Invest Cont"/>
    <n v="623"/>
    <m/>
    <m/>
    <m/>
    <s v="3RD                          ST"/>
    <s v="FAIRFAX                      AV"/>
    <n v="34.071899999999999"/>
    <n v="-118.3614"/>
  </r>
  <r>
    <n v="201207530"/>
    <d v="2020-02-20T00:00:00"/>
    <x v="100"/>
    <n v="1620"/>
    <n v="12"/>
    <x v="8"/>
    <n v="1266"/>
    <n v="1"/>
    <n v="341"/>
    <x v="12"/>
    <s v="0910 0344 0216 1822 1258 0346 2049 2051"/>
    <n v="17"/>
    <s v="F"/>
    <s v="H"/>
    <n v="801"/>
    <s v="MTA BUS"/>
    <m/>
    <m/>
    <s v="IC"/>
    <s v="Invest Cont"/>
    <n v="341"/>
    <m/>
    <m/>
    <m/>
    <s v="FIGUEROA"/>
    <s v="79TH                         ST"/>
    <n v="33.9679"/>
    <n v="-118.28270000000001"/>
  </r>
  <r>
    <n v="201305498"/>
    <d v="2020-01-27T00:00:00"/>
    <x v="225"/>
    <n v="1000"/>
    <n v="13"/>
    <x v="6"/>
    <n v="1365"/>
    <n v="2"/>
    <n v="626"/>
    <x v="10"/>
    <s v="2000 0448 1309 1813 1243"/>
    <n v="28"/>
    <s v="F"/>
    <s v="H"/>
    <n v="101"/>
    <s v="STREET"/>
    <n v="400"/>
    <s v="STRONG-ARM (HANDS, FIST, FEET OR BODILY FORCE)"/>
    <s v="AO"/>
    <s v="Adult Other"/>
    <n v="626"/>
    <m/>
    <m/>
    <m/>
    <s v="HOOPER                       ST"/>
    <s v="48TH                         ST"/>
    <n v="34.0002"/>
    <n v="-118.2521"/>
  </r>
  <r>
    <n v="200307640"/>
    <d v="2020-03-01T00:00:00"/>
    <x v="0"/>
    <n v="845"/>
    <n v="3"/>
    <x v="2"/>
    <n v="357"/>
    <n v="1"/>
    <n v="450"/>
    <x v="42"/>
    <s v="1822 2048 0910 2052 0301"/>
    <n v="55"/>
    <s v="F"/>
    <s v="H"/>
    <n v="945"/>
    <s v="MTA - EXPO LINE - EXPO/VERMONT"/>
    <m/>
    <m/>
    <s v="IC"/>
    <s v="Invest Cont"/>
    <n v="450"/>
    <m/>
    <m/>
    <m/>
    <s v="1000    EXPOSITION                   BL"/>
    <m/>
    <n v="34.021900000000002"/>
    <n v="-118.2959"/>
  </r>
  <r>
    <n v="200706917"/>
    <d v="2020-03-03T00:00:00"/>
    <x v="301"/>
    <n v="1140"/>
    <n v="7"/>
    <x v="0"/>
    <n v="773"/>
    <n v="1"/>
    <n v="761"/>
    <x v="35"/>
    <s v="0334 0421 1822"/>
    <n v="47"/>
    <s v="M"/>
    <s v="H"/>
    <n v="502"/>
    <s v="MULTI-UNIT DWELLING (APARTMENT, DUPLEX, ETC)"/>
    <n v="102"/>
    <s v="HAND GUN"/>
    <s v="IC"/>
    <s v="Invest Cont"/>
    <n v="761"/>
    <m/>
    <m/>
    <m/>
    <s v="1800 S  REDONDO                      BL"/>
    <m/>
    <n v="34.041699999999999"/>
    <n v="-118.3588"/>
  </r>
  <r>
    <n v="200616577"/>
    <d v="2020-10-12T00:00:00"/>
    <x v="215"/>
    <n v="115"/>
    <n v="6"/>
    <x v="9"/>
    <n v="643"/>
    <n v="2"/>
    <n v="951"/>
    <x v="57"/>
    <s v="0325 0601 0104 1822"/>
    <n v="0"/>
    <s v="X"/>
    <s v="X"/>
    <n v="210"/>
    <s v="RESTAURANT/FAST FOOD"/>
    <m/>
    <m/>
    <s v="IC"/>
    <s v="Invest Cont"/>
    <n v="951"/>
    <m/>
    <m/>
    <m/>
    <s v="7100 W  SUNSET                       BL"/>
    <m/>
    <n v="34.100700000000003"/>
    <n v="-118.3494"/>
  </r>
  <r>
    <n v="200711079"/>
    <d v="2020-06-30T00:00:00"/>
    <x v="24"/>
    <n v="1550"/>
    <n v="7"/>
    <x v="0"/>
    <n v="769"/>
    <n v="2"/>
    <n v="930"/>
    <x v="30"/>
    <s v="0433 1912 2000 1814"/>
    <n v="26"/>
    <s v="F"/>
    <s v="H"/>
    <n v="502"/>
    <s v="MULTI-UNIT DWELLING (APARTMENT, DUPLEX, ETC)"/>
    <n v="511"/>
    <s v="VERBAL THREAT"/>
    <s v="AA"/>
    <s v="Adult Arrest"/>
    <n v="930"/>
    <m/>
    <m/>
    <m/>
    <s v="1500    4TH                          AV"/>
    <m/>
    <n v="34.043599999999998"/>
    <n v="-118.32129999999999"/>
  </r>
  <r>
    <n v="200411607"/>
    <d v="2020-08-08T00:00:00"/>
    <x v="235"/>
    <n v="1830"/>
    <n v="4"/>
    <x v="4"/>
    <n v="464"/>
    <n v="2"/>
    <n v="624"/>
    <x v="15"/>
    <s v="0913 0416 2004 1202 0561"/>
    <n v="61"/>
    <s v="F"/>
    <s v="H"/>
    <n v="501"/>
    <s v="SINGLE FAMILY DWELLING"/>
    <n v="400"/>
    <s v="STRONG-ARM (HANDS, FIST, FEET OR BODILY FORCE)"/>
    <s v="IC"/>
    <s v="Invest Cont"/>
    <n v="624"/>
    <m/>
    <m/>
    <m/>
    <s v="2300 E  1ST                          ST"/>
    <m/>
    <n v="34.0441"/>
    <n v="-118.2105"/>
  </r>
  <r>
    <n v="200606525"/>
    <d v="2020-02-19T00:00:00"/>
    <x v="270"/>
    <n v="937"/>
    <n v="6"/>
    <x v="9"/>
    <n v="647"/>
    <n v="2"/>
    <n v="626"/>
    <x v="10"/>
    <s v="2000 1814 0444"/>
    <n v="32"/>
    <s v="F"/>
    <s v="H"/>
    <n v="501"/>
    <s v="SINGLE FAMILY DWELLING"/>
    <n v="400"/>
    <s v="STRONG-ARM (HANDS, FIST, FEET OR BODILY FORCE)"/>
    <s v="AO"/>
    <s v="Adult Other"/>
    <n v="626"/>
    <m/>
    <m/>
    <m/>
    <s v="1500 N  EL CENTRO                    AV"/>
    <m/>
    <n v="34.097999999999999"/>
    <n v="-118.3237"/>
  </r>
  <r>
    <n v="200909957"/>
    <d v="2020-05-21T00:00:00"/>
    <x v="112"/>
    <n v="2205"/>
    <n v="9"/>
    <x v="3"/>
    <n v="989"/>
    <n v="1"/>
    <n v="420"/>
    <x v="33"/>
    <s v="0344 1822"/>
    <n v="26"/>
    <s v="F"/>
    <s v="W"/>
    <n v="101"/>
    <s v="STREET"/>
    <m/>
    <m/>
    <s v="IC"/>
    <s v="Invest Cont"/>
    <n v="420"/>
    <m/>
    <m/>
    <m/>
    <s v="4300    VENTURA CANYON               AV"/>
    <m/>
    <n v="34.147799999999997"/>
    <n v="-118.42959999999999"/>
  </r>
  <r>
    <n v="200218229"/>
    <d v="2020-12-05T00:00:00"/>
    <x v="302"/>
    <n v="2300"/>
    <n v="2"/>
    <x v="5"/>
    <n v="249"/>
    <n v="1"/>
    <n v="510"/>
    <x v="0"/>
    <m/>
    <n v="0"/>
    <m/>
    <m/>
    <n v="101"/>
    <s v="STREET"/>
    <m/>
    <m/>
    <s v="IC"/>
    <s v="Invest Cont"/>
    <n v="510"/>
    <m/>
    <m/>
    <m/>
    <s v="3RD                          ST"/>
    <s v="BIXEL"/>
    <n v="34.057600000000001"/>
    <n v="-118.2598"/>
  </r>
  <r>
    <n v="201218738"/>
    <d v="2020-07-21T00:00:00"/>
    <x v="102"/>
    <n v="1750"/>
    <n v="12"/>
    <x v="8"/>
    <n v="1251"/>
    <n v="2"/>
    <n v="956"/>
    <x v="29"/>
    <m/>
    <n v="59"/>
    <s v="F"/>
    <s v="B"/>
    <n v="501"/>
    <s v="SINGLE FAMILY DWELLING"/>
    <m/>
    <m/>
    <s v="IC"/>
    <s v="Invest Cont"/>
    <n v="956"/>
    <m/>
    <m/>
    <m/>
    <s v="3100 W  78TH                         ST"/>
    <m/>
    <n v="33.969099999999997"/>
    <n v="-118.3265"/>
  </r>
  <r>
    <n v="200808741"/>
    <d v="2020-04-27T00:00:00"/>
    <x v="303"/>
    <n v="1900"/>
    <n v="8"/>
    <x v="12"/>
    <n v="826"/>
    <n v="1"/>
    <n v="510"/>
    <x v="0"/>
    <m/>
    <n v="0"/>
    <m/>
    <m/>
    <n v="104"/>
    <s v="DRIVEWAY"/>
    <m/>
    <m/>
    <s v="IC"/>
    <s v="Invest Cont"/>
    <n v="510"/>
    <m/>
    <m/>
    <m/>
    <s v="100 S  WESTGATE                     AV"/>
    <m/>
    <n v="34.062899999999999"/>
    <n v="-118.47280000000001"/>
  </r>
  <r>
    <n v="200710996"/>
    <d v="2020-06-26T00:00:00"/>
    <x v="66"/>
    <n v="1315"/>
    <n v="7"/>
    <x v="0"/>
    <n v="705"/>
    <n v="2"/>
    <n v="930"/>
    <x v="30"/>
    <n v="421"/>
    <n v="30"/>
    <s v="F"/>
    <s v="W"/>
    <n v="210"/>
    <s v="RESTAURANT/FAST FOOD"/>
    <n v="511"/>
    <s v="VERBAL THREAT"/>
    <s v="AO"/>
    <s v="Adult Other"/>
    <n v="930"/>
    <m/>
    <m/>
    <m/>
    <s v="7200 W  MELROSE                      AV"/>
    <m/>
    <n v="34.083500000000001"/>
    <n v="-118.3462"/>
  </r>
  <r>
    <n v="201115112"/>
    <d v="2020-10-26T00:00:00"/>
    <x v="82"/>
    <n v="1800"/>
    <n v="11"/>
    <x v="7"/>
    <n v="1173"/>
    <n v="1"/>
    <n v="510"/>
    <x v="0"/>
    <m/>
    <n v="0"/>
    <m/>
    <m/>
    <n v="101"/>
    <s v="STREET"/>
    <m/>
    <m/>
    <s v="IC"/>
    <s v="Invest Cont"/>
    <n v="510"/>
    <m/>
    <m/>
    <m/>
    <s v="2100    ALLESANDRO                   ST"/>
    <m/>
    <n v="34.092399999999998"/>
    <n v="-118.2568"/>
  </r>
  <r>
    <n v="201108692"/>
    <d v="2020-04-24T00:00:00"/>
    <x v="168"/>
    <n v="1500"/>
    <n v="11"/>
    <x v="7"/>
    <n v="1101"/>
    <n v="2"/>
    <n v="626"/>
    <x v="10"/>
    <s v="2000 0446 0400 1601 2004 1218 0432 1814"/>
    <n v="40"/>
    <s v="F"/>
    <s v="W"/>
    <n v="109"/>
    <s v="PARK/PLAYGROUND"/>
    <n v="400"/>
    <s v="STRONG-ARM (HANDS, FIST, FEET OR BODILY FORCE)"/>
    <s v="AO"/>
    <s v="Adult Other"/>
    <n v="626"/>
    <m/>
    <m/>
    <m/>
    <s v="5100    ZOO                          DR"/>
    <m/>
    <n v="34.153399999999998"/>
    <n v="-118.30970000000001"/>
  </r>
  <r>
    <n v="200116512"/>
    <d v="2020-08-17T00:00:00"/>
    <x v="89"/>
    <n v="1657"/>
    <n v="1"/>
    <x v="1"/>
    <n v="121"/>
    <n v="1"/>
    <n v="510"/>
    <x v="0"/>
    <m/>
    <n v="0"/>
    <m/>
    <m/>
    <n v="101"/>
    <s v="STREET"/>
    <m/>
    <m/>
    <s v="IC"/>
    <s v="Invest Cont"/>
    <n v="510"/>
    <m/>
    <m/>
    <m/>
    <s v="100 N  FREMONT                      AV"/>
    <m/>
    <n v="34.058399999999999"/>
    <n v="-118.2531"/>
  </r>
  <r>
    <n v="201107660"/>
    <d v="2020-03-24T00:00:00"/>
    <x v="304"/>
    <n v="910"/>
    <n v="11"/>
    <x v="7"/>
    <n v="1181"/>
    <n v="1"/>
    <n v="341"/>
    <x v="12"/>
    <s v="0394 0344"/>
    <n v="35"/>
    <s v="F"/>
    <s v="W"/>
    <n v="501"/>
    <s v="SINGLE FAMILY DWELLING"/>
    <m/>
    <m/>
    <s v="IC"/>
    <s v="Invest Cont"/>
    <n v="341"/>
    <m/>
    <m/>
    <m/>
    <s v="1300 N  BENTON                       WY"/>
    <m/>
    <n v="34.082000000000001"/>
    <n v="-118.2694"/>
  </r>
  <r>
    <n v="201307831"/>
    <d v="2020-03-09T00:00:00"/>
    <x v="305"/>
    <n v="1000"/>
    <n v="13"/>
    <x v="6"/>
    <n v="1371"/>
    <n v="1"/>
    <n v="310"/>
    <x v="5"/>
    <s v="0358 0344"/>
    <n v="40"/>
    <s v="F"/>
    <s v="B"/>
    <n v="501"/>
    <s v="SINGLE FAMILY DWELLING"/>
    <m/>
    <m/>
    <s v="IC"/>
    <s v="Invest Cont"/>
    <n v="310"/>
    <m/>
    <m/>
    <m/>
    <s v="100 W  57TH                         ST"/>
    <m/>
    <n v="33.990600000000001"/>
    <n v="-118.2739"/>
  </r>
  <r>
    <n v="200500566"/>
    <d v="2020-02-24T00:00:00"/>
    <x v="304"/>
    <n v="330"/>
    <n v="5"/>
    <x v="10"/>
    <n v="565"/>
    <n v="1"/>
    <n v="761"/>
    <x v="35"/>
    <s v="0443 1822 0319 0334 0416 1402 2004"/>
    <n v="35"/>
    <s v="M"/>
    <s v="W"/>
    <n v="108"/>
    <s v="PARKING LOT"/>
    <n v="304"/>
    <s v="CLUB/BAT"/>
    <s v="AO"/>
    <s v="Adult Other"/>
    <n v="761"/>
    <n v="998"/>
    <m/>
    <m/>
    <s v="800 W  9TH                          ST"/>
    <m/>
    <n v="33.7361"/>
    <n v="-118.2946"/>
  </r>
  <r>
    <n v="200712725"/>
    <d v="2020-08-13T00:00:00"/>
    <x v="133"/>
    <n v="1500"/>
    <n v="7"/>
    <x v="0"/>
    <n v="721"/>
    <n v="1"/>
    <n v="331"/>
    <x v="23"/>
    <s v="1822 1300 0344"/>
    <n v="65"/>
    <s v="F"/>
    <s v="W"/>
    <n v="123"/>
    <s v="PARKING UNDERGROUND/BUILDING"/>
    <m/>
    <m/>
    <s v="IC"/>
    <s v="Invest Cont"/>
    <n v="331"/>
    <m/>
    <m/>
    <m/>
    <s v="100 S  CLARK                        DR"/>
    <m/>
    <n v="34.073599999999999"/>
    <n v="-118.3848"/>
  </r>
  <r>
    <n v="200411904"/>
    <d v="2020-08-19T00:00:00"/>
    <x v="306"/>
    <n v="1345"/>
    <n v="4"/>
    <x v="4"/>
    <n v="477"/>
    <n v="2"/>
    <n v="624"/>
    <x v="15"/>
    <n v="446"/>
    <n v="43"/>
    <s v="M"/>
    <s v="H"/>
    <n v="103"/>
    <s v="ALLEY"/>
    <n v="400"/>
    <s v="STRONG-ARM (HANDS, FIST, FEET OR BODILY FORCE)"/>
    <s v="AA"/>
    <s v="Adult Arrest"/>
    <n v="624"/>
    <m/>
    <m/>
    <m/>
    <s v="2900    WHITTIER                     BL"/>
    <m/>
    <n v="34.031700000000001"/>
    <n v="-118.2097"/>
  </r>
  <r>
    <n v="200815772"/>
    <d v="2020-10-27T00:00:00"/>
    <x v="307"/>
    <n v="1930"/>
    <n v="8"/>
    <x v="12"/>
    <n v="855"/>
    <n v="1"/>
    <n v="420"/>
    <x v="33"/>
    <m/>
    <n v="0"/>
    <m/>
    <m/>
    <n v="101"/>
    <s v="STREET"/>
    <m/>
    <m/>
    <s v="IC"/>
    <s v="Invest Cont"/>
    <n v="420"/>
    <m/>
    <m/>
    <m/>
    <s v="1400    VETERAN                      AV"/>
    <m/>
    <n v="34.051699999999997"/>
    <n v="-118.44199999999999"/>
  </r>
  <r>
    <n v="201006193"/>
    <d v="2020-02-19T00:00:00"/>
    <x v="270"/>
    <n v="745"/>
    <n v="10"/>
    <x v="11"/>
    <n v="1063"/>
    <n v="2"/>
    <n v="901"/>
    <x v="19"/>
    <s v="2038 0913 0361"/>
    <n v="23"/>
    <s v="F"/>
    <s v="H"/>
    <n v="102"/>
    <s v="SIDEWALK"/>
    <m/>
    <m/>
    <s v="AO"/>
    <s v="Adult Other"/>
    <n v="901"/>
    <m/>
    <m/>
    <m/>
    <s v="18500    CLARK                        ST"/>
    <m/>
    <n v="34.170400000000001"/>
    <n v="-118.536"/>
  </r>
  <r>
    <n v="200321450"/>
    <d v="2020-12-09T00:00:00"/>
    <x v="308"/>
    <n v="300"/>
    <n v="3"/>
    <x v="2"/>
    <n v="333"/>
    <n v="1"/>
    <n v="236"/>
    <x v="46"/>
    <s v="0416 0446 0408 2000 1814 0913 0216 1309 0329"/>
    <n v="54"/>
    <s v="F"/>
    <s v="W"/>
    <n v="501"/>
    <s v="SINGLE FAMILY DWELLING"/>
    <n v="400"/>
    <s v="STRONG-ARM (HANDS, FIST, FEET OR BODILY FORCE)"/>
    <s v="AO"/>
    <s v="Adult Other"/>
    <n v="236"/>
    <m/>
    <m/>
    <m/>
    <s v="3000    WELLINGTON                   RD"/>
    <m/>
    <n v="34.0261"/>
    <n v="-118.33839999999999"/>
  </r>
  <r>
    <n v="200900618"/>
    <d v="2020-03-01T00:00:00"/>
    <x v="0"/>
    <n v="800"/>
    <n v="9"/>
    <x v="3"/>
    <n v="946"/>
    <n v="1"/>
    <n v="210"/>
    <x v="11"/>
    <s v="0913 0408 0337 0344 1813 2000 2004"/>
    <n v="40"/>
    <s v="F"/>
    <s v="H"/>
    <n v="502"/>
    <s v="MULTI-UNIT DWELLING (APARTMENT, DUPLEX, ETC)"/>
    <n v="400"/>
    <s v="STRONG-ARM (HANDS, FIST, FEET OR BODILY FORCE)"/>
    <s v="AO"/>
    <s v="Adult Other"/>
    <n v="210"/>
    <n v="626"/>
    <m/>
    <m/>
    <s v="14000    OXNARD                       ST"/>
    <m/>
    <n v="34.179400000000001"/>
    <n v="-118.43770000000001"/>
  </r>
  <r>
    <n v="201006630"/>
    <d v="2020-02-29T00:00:00"/>
    <x v="72"/>
    <n v="2340"/>
    <n v="10"/>
    <x v="11"/>
    <n v="1039"/>
    <n v="2"/>
    <n v="740"/>
    <x v="21"/>
    <s v="1822 0329 1420"/>
    <n v="0"/>
    <s v="M"/>
    <s v="W"/>
    <n v="502"/>
    <s v="MULTI-UNIT DWELLING (APARTMENT, DUPLEX, ETC)"/>
    <m/>
    <m/>
    <s v="IC"/>
    <s v="Invest Cont"/>
    <n v="740"/>
    <m/>
    <m/>
    <m/>
    <s v="15900    VANOWEN                      ST"/>
    <m/>
    <n v="34.193899999999999"/>
    <n v="-118.47929999999999"/>
  </r>
  <r>
    <n v="201211594"/>
    <d v="2020-04-26T00:00:00"/>
    <x v="274"/>
    <n v="1820"/>
    <n v="12"/>
    <x v="8"/>
    <n v="1242"/>
    <n v="1"/>
    <n v="510"/>
    <x v="0"/>
    <m/>
    <n v="0"/>
    <m/>
    <m/>
    <n v="101"/>
    <s v="STREET"/>
    <m/>
    <m/>
    <s v="IC"/>
    <s v="Invest Cont"/>
    <n v="510"/>
    <m/>
    <m/>
    <m/>
    <s v="6000    ARLINGTON                    AV"/>
    <m/>
    <n v="33.985500000000002"/>
    <n v="-118.3186"/>
  </r>
  <r>
    <n v="201100605"/>
    <d v="2020-04-06T00:00:00"/>
    <x v="193"/>
    <n v="1617"/>
    <n v="11"/>
    <x v="7"/>
    <n v="1124"/>
    <n v="1"/>
    <n v="310"/>
    <x v="5"/>
    <s v="0344 1402"/>
    <n v="0"/>
    <s v="X"/>
    <s v="X"/>
    <n v="203"/>
    <s v="OTHER BUSINESS"/>
    <m/>
    <m/>
    <s v="IC"/>
    <s v="Invest Cont"/>
    <n v="310"/>
    <n v="998"/>
    <m/>
    <m/>
    <s v="3100 N  SAN FERNANDO                 RD"/>
    <m/>
    <n v="34.114899999999999"/>
    <n v="-118.2458"/>
  </r>
  <r>
    <n v="200915687"/>
    <d v="2020-10-08T00:00:00"/>
    <x v="294"/>
    <n v="1900"/>
    <n v="9"/>
    <x v="3"/>
    <n v="931"/>
    <n v="1"/>
    <n v="331"/>
    <x v="23"/>
    <s v="0344 0385"/>
    <n v="34"/>
    <s v="F"/>
    <s v="W"/>
    <n v="101"/>
    <s v="STREET"/>
    <m/>
    <m/>
    <s v="IC"/>
    <s v="Invest Cont"/>
    <n v="331"/>
    <m/>
    <m/>
    <m/>
    <s v="FIRMAMENT                    AV"/>
    <s v="VICTORY                      BL"/>
    <n v="34.186599999999999"/>
    <n v="-118.47190000000001"/>
  </r>
  <r>
    <n v="200511560"/>
    <d v="2020-07-07T00:00:00"/>
    <x v="6"/>
    <n v="100"/>
    <n v="5"/>
    <x v="10"/>
    <n v="514"/>
    <n v="1"/>
    <n v="420"/>
    <x v="33"/>
    <s v="1606 1309 0377 0354 1300 0344"/>
    <n v="33"/>
    <s v="M"/>
    <s v="H"/>
    <n v="104"/>
    <s v="DRIVEWAY"/>
    <m/>
    <m/>
    <s v="IC"/>
    <s v="Invest Cont"/>
    <n v="420"/>
    <m/>
    <m/>
    <m/>
    <s v="1500    VAN TRESS                    AV"/>
    <m/>
    <n v="33.793199999999999"/>
    <n v="-118.2792"/>
  </r>
  <r>
    <n v="200111713"/>
    <d v="2020-05-14T00:00:00"/>
    <x v="78"/>
    <n v="1400"/>
    <n v="1"/>
    <x v="1"/>
    <n v="165"/>
    <n v="1"/>
    <n v="341"/>
    <x v="12"/>
    <s v="1402 0344 0397 1602 1822"/>
    <n v="56"/>
    <s v="M"/>
    <s v="H"/>
    <n v="214"/>
    <s v="BUS DEPOT/TERMINAL, OTHER THAN MTA"/>
    <m/>
    <m/>
    <s v="IC"/>
    <s v="Invest Cont"/>
    <n v="341"/>
    <n v="998"/>
    <m/>
    <m/>
    <s v="200 E  6TH                          ST"/>
    <m/>
    <n v="34.044600000000003"/>
    <n v="-118.249"/>
  </r>
  <r>
    <n v="201106617"/>
    <d v="2020-02-28T00:00:00"/>
    <x v="72"/>
    <n v="1"/>
    <n v="11"/>
    <x v="7"/>
    <n v="1186"/>
    <n v="1"/>
    <n v="310"/>
    <x v="5"/>
    <s v="0344 1402 1419 1407"/>
    <n v="0"/>
    <s v="X"/>
    <s v="X"/>
    <n v="726"/>
    <s v="POLICE FACILITY"/>
    <m/>
    <m/>
    <s v="IC"/>
    <s v="Invest Cont"/>
    <n v="310"/>
    <n v="998"/>
    <m/>
    <m/>
    <s v="1800    ACADEMY                      DR"/>
    <m/>
    <n v="34.0807"/>
    <n v="-118.24250000000001"/>
  </r>
  <r>
    <n v="200510041"/>
    <d v="2020-05-28T00:00:00"/>
    <x v="177"/>
    <n v="1530"/>
    <n v="5"/>
    <x v="10"/>
    <n v="528"/>
    <n v="1"/>
    <n v="510"/>
    <x v="0"/>
    <m/>
    <n v="0"/>
    <m/>
    <m/>
    <n v="108"/>
    <s v="PARKING LOT"/>
    <m/>
    <m/>
    <s v="IC"/>
    <s v="Invest Cont"/>
    <n v="510"/>
    <m/>
    <m/>
    <m/>
    <s v="1200    BLINN                        AV"/>
    <m/>
    <n v="33.787599999999998"/>
    <n v="-118.2452"/>
  </r>
  <r>
    <n v="201217288"/>
    <d v="2020-07-27T00:00:00"/>
    <x v="12"/>
    <n v="800"/>
    <n v="12"/>
    <x v="8"/>
    <n v="1252"/>
    <n v="1"/>
    <n v="330"/>
    <x v="1"/>
    <s v="1822 0385"/>
    <n v="0"/>
    <s v="X"/>
    <s v="X"/>
    <n v="501"/>
    <s v="SINGLE FAMILY DWELLING"/>
    <m/>
    <m/>
    <s v="IC"/>
    <s v="Invest Cont"/>
    <n v="330"/>
    <m/>
    <m/>
    <m/>
    <s v="2600 W  74TH                         ST"/>
    <m/>
    <n v="33.972799999999999"/>
    <n v="-118.32429999999999"/>
  </r>
  <r>
    <n v="201207841"/>
    <d v="2020-02-25T00:00:00"/>
    <x v="309"/>
    <n v="1200"/>
    <n v="12"/>
    <x v="8"/>
    <n v="1243"/>
    <n v="1"/>
    <n v="230"/>
    <x v="13"/>
    <s v="0400 0416 1822"/>
    <n v="58"/>
    <s v="F"/>
    <s v="B"/>
    <n v="101"/>
    <s v="STREET"/>
    <n v="500"/>
    <s v="UNKNOWN WEAPON/OTHER WEAPON"/>
    <s v="IC"/>
    <s v="Invest Cont"/>
    <n v="230"/>
    <m/>
    <m/>
    <m/>
    <s v="6300 S  WESTERN                      AV"/>
    <m/>
    <n v="33.981999999999999"/>
    <n v="-118.30889999999999"/>
  </r>
  <r>
    <n v="200415653"/>
    <d v="2020-12-05T00:00:00"/>
    <x v="195"/>
    <n v="2310"/>
    <n v="4"/>
    <x v="4"/>
    <n v="424"/>
    <n v="1"/>
    <n v="440"/>
    <x v="20"/>
    <n v="344"/>
    <n v="21"/>
    <s v="M"/>
    <s v="A"/>
    <n v="101"/>
    <s v="STREET"/>
    <m/>
    <m/>
    <s v="IC"/>
    <s v="Invest Cont"/>
    <n v="440"/>
    <m/>
    <m/>
    <m/>
    <s v="VALLEY                       BL"/>
    <s v="SAN PABLO                    ST"/>
    <n v="34.0655"/>
    <n v="-118.2022"/>
  </r>
  <r>
    <n v="200605905"/>
    <d v="2020-02-10T00:00:00"/>
    <x v="310"/>
    <n v="1200"/>
    <n v="6"/>
    <x v="9"/>
    <n v="645"/>
    <n v="1"/>
    <n v="510"/>
    <x v="0"/>
    <m/>
    <n v="0"/>
    <m/>
    <m/>
    <n v="101"/>
    <s v="STREET"/>
    <m/>
    <m/>
    <s v="IC"/>
    <s v="Invest Cont"/>
    <n v="510"/>
    <m/>
    <m/>
    <m/>
    <s v="CITRUS                       AV"/>
    <s v="DE LONGPRE"/>
    <n v="34.096200000000003"/>
    <n v="-118.3398"/>
  </r>
  <r>
    <n v="200507876"/>
    <d v="2020-04-02T00:00:00"/>
    <x v="173"/>
    <n v="620"/>
    <n v="5"/>
    <x v="10"/>
    <n v="504"/>
    <n v="1"/>
    <n v="330"/>
    <x v="1"/>
    <s v="1609 0344 1202 1300 1307"/>
    <n v="56"/>
    <s v="F"/>
    <s v="A"/>
    <n v="108"/>
    <s v="PARKING LOT"/>
    <m/>
    <m/>
    <s v="IC"/>
    <s v="Invest Cont"/>
    <n v="330"/>
    <m/>
    <m/>
    <m/>
    <s v="1500    FRANCISCO                    ST"/>
    <m/>
    <n v="33.85"/>
    <n v="-118.3032"/>
  </r>
  <r>
    <n v="201307623"/>
    <d v="2020-03-05T00:00:00"/>
    <x v="216"/>
    <n v="1500"/>
    <n v="13"/>
    <x v="6"/>
    <n v="1325"/>
    <n v="1"/>
    <n v="440"/>
    <x v="20"/>
    <n v="344"/>
    <n v="64"/>
    <s v="M"/>
    <s v="B"/>
    <n v="502"/>
    <s v="MULTI-UNIT DWELLING (APARTMENT, DUPLEX, ETC)"/>
    <m/>
    <m/>
    <s v="IC"/>
    <s v="Invest Cont"/>
    <n v="440"/>
    <m/>
    <m/>
    <m/>
    <s v="3200 S  CENTRAL                      AV"/>
    <m/>
    <n v="34.014600000000002"/>
    <n v="-118.2565"/>
  </r>
  <r>
    <n v="200817064"/>
    <d v="2020-12-01T00:00:00"/>
    <x v="194"/>
    <n v="1340"/>
    <n v="8"/>
    <x v="12"/>
    <n v="882"/>
    <n v="1"/>
    <n v="440"/>
    <x v="20"/>
    <s v="1822 2004 0345 0344 1402"/>
    <n v="0"/>
    <s v="X"/>
    <s v="X"/>
    <n v="101"/>
    <s v="STREET"/>
    <m/>
    <m/>
    <s v="IC"/>
    <s v="Invest Cont"/>
    <n v="440"/>
    <n v="998"/>
    <m/>
    <m/>
    <s v="OLYMPIC                      BL"/>
    <s v="BELOIT"/>
    <n v="0"/>
    <n v="0"/>
  </r>
  <r>
    <n v="201112056"/>
    <d v="2020-07-31T00:00:00"/>
    <x v="266"/>
    <n v="1250"/>
    <n v="11"/>
    <x v="7"/>
    <n v="1149"/>
    <n v="1"/>
    <n v="210"/>
    <x v="11"/>
    <s v="0344 1309 1313 2033"/>
    <n v="25"/>
    <s v="M"/>
    <s v="H"/>
    <n v="108"/>
    <s v="PARKING LOT"/>
    <n v="304"/>
    <s v="CLUB/BAT"/>
    <s v="IC"/>
    <s v="Invest Cont"/>
    <n v="210"/>
    <m/>
    <m/>
    <m/>
    <s v="5600 N  FIGUEROA                     ST"/>
    <m/>
    <n v="34.109000000000002"/>
    <n v="-118.194"/>
  </r>
  <r>
    <n v="200315282"/>
    <d v="2020-08-05T00:00:00"/>
    <x v="74"/>
    <n v="1830"/>
    <n v="3"/>
    <x v="2"/>
    <n v="398"/>
    <n v="1"/>
    <n v="510"/>
    <x v="0"/>
    <m/>
    <n v="0"/>
    <m/>
    <m/>
    <n v="101"/>
    <s v="STREET"/>
    <m/>
    <m/>
    <s v="IC"/>
    <s v="Invest Cont"/>
    <n v="510"/>
    <m/>
    <m/>
    <m/>
    <s v="500 W  43RD                         PL"/>
    <m/>
    <n v="34.0045"/>
    <n v="-118.2869"/>
  </r>
  <r>
    <n v="201100565"/>
    <d v="2020-03-03T00:00:00"/>
    <x v="301"/>
    <n v="1400"/>
    <n v="11"/>
    <x v="7"/>
    <n v="1183"/>
    <n v="2"/>
    <n v="888"/>
    <x v="24"/>
    <n v="2004"/>
    <n v="0"/>
    <s v="F"/>
    <s v="W"/>
    <n v="729"/>
    <s v="SPECIALTY SCHOOL/OTHER"/>
    <m/>
    <m/>
    <s v="IC"/>
    <s v="Invest Cont"/>
    <n v="888"/>
    <m/>
    <m/>
    <m/>
    <s v="1400    LOGAN                        ST"/>
    <m/>
    <n v="34.078400000000002"/>
    <n v="-118.2577"/>
  </r>
  <r>
    <n v="200400694"/>
    <d v="2020-03-26T00:00:00"/>
    <x v="209"/>
    <n v="1435"/>
    <n v="4"/>
    <x v="4"/>
    <n v="422"/>
    <n v="1"/>
    <n v="230"/>
    <x v="13"/>
    <s v="0906 0302 1309 0334 1100 1407 1822"/>
    <n v="23"/>
    <s v="M"/>
    <s v="H"/>
    <n v="102"/>
    <s v="SIDEWALK"/>
    <n v="102"/>
    <s v="HAND GUN"/>
    <s v="IC"/>
    <s v="Invest Cont"/>
    <n v="230"/>
    <n v="998"/>
    <m/>
    <m/>
    <s v="2200    THOMAS                       ST"/>
    <m/>
    <n v="34.070700000000002"/>
    <n v="-118.2103"/>
  </r>
  <r>
    <n v="201013089"/>
    <d v="2020-09-14T00:00:00"/>
    <x v="238"/>
    <n v="930"/>
    <n v="10"/>
    <x v="11"/>
    <n v="1008"/>
    <n v="2"/>
    <n v="930"/>
    <x v="30"/>
    <s v="0915 0421 0913"/>
    <n v="56"/>
    <s v="F"/>
    <s v="W"/>
    <n v="702"/>
    <s v="OFFICE BUILDING/OFFICE"/>
    <n v="511"/>
    <s v="VERBAL THREAT"/>
    <s v="AA"/>
    <s v="Adult Arrest"/>
    <n v="930"/>
    <m/>
    <m/>
    <m/>
    <s v="8100    BALBOA                       BL"/>
    <m/>
    <n v="34.217599999999997"/>
    <n v="-118.5013"/>
  </r>
  <r>
    <n v="200105026"/>
    <d v="2020-01-06T00:00:00"/>
    <x v="275"/>
    <n v="1910"/>
    <n v="1"/>
    <x v="1"/>
    <n v="132"/>
    <n v="1"/>
    <n v="341"/>
    <x v="12"/>
    <s v="2032 0344 1822"/>
    <n v="22"/>
    <s v="M"/>
    <s v="K"/>
    <n v="102"/>
    <s v="SIDEWALK"/>
    <m/>
    <m/>
    <s v="IC"/>
    <s v="Invest Cont"/>
    <n v="341"/>
    <m/>
    <m/>
    <m/>
    <s v="100 S  GRAND                        AV"/>
    <m/>
    <n v="34.055700000000002"/>
    <n v="-118.2488"/>
  </r>
  <r>
    <n v="200517520"/>
    <d v="2020-12-06T00:00:00"/>
    <x v="121"/>
    <n v="1510"/>
    <n v="5"/>
    <x v="10"/>
    <n v="507"/>
    <n v="2"/>
    <n v="745"/>
    <x v="9"/>
    <s v="0913 0329 1300"/>
    <n v="28"/>
    <s v="M"/>
    <s v="A"/>
    <n v="122"/>
    <s v="VEHICLE, PASSENGER/TRUCK"/>
    <n v="302"/>
    <s v="BLUNT INSTRUMENT"/>
    <s v="AO"/>
    <s v="Adult Other"/>
    <n v="745"/>
    <m/>
    <m/>
    <m/>
    <s v="22400    HALLDALE                     AV"/>
    <m/>
    <n v="33.822200000000002"/>
    <n v="-118.3015"/>
  </r>
  <r>
    <n v="201215860"/>
    <d v="2020-07-01T00:00:00"/>
    <x v="37"/>
    <n v="1900"/>
    <n v="12"/>
    <x v="8"/>
    <n v="1215"/>
    <n v="2"/>
    <n v="850"/>
    <x v="41"/>
    <s v="1251 1258 0361 0500 0529"/>
    <n v="10"/>
    <s v="F"/>
    <s v="H"/>
    <n v="502"/>
    <s v="MULTI-UNIT DWELLING (APARTMENT, DUPLEX, ETC)"/>
    <n v="400"/>
    <s v="STRONG-ARM (HANDS, FIST, FEET OR BODILY FORCE)"/>
    <s v="AO"/>
    <s v="Adult Other"/>
    <n v="850"/>
    <m/>
    <m/>
    <m/>
    <s v="5700 S  NORMANDIE                    AV"/>
    <m/>
    <n v="33.990900000000003"/>
    <n v="-118.3002"/>
  </r>
  <r>
    <n v="200117954"/>
    <d v="2020-09-14T00:00:00"/>
    <x v="311"/>
    <n v="1245"/>
    <n v="1"/>
    <x v="1"/>
    <n v="163"/>
    <n v="1"/>
    <n v="442"/>
    <x v="16"/>
    <s v="1822 0443 0344"/>
    <n v="25"/>
    <s v="M"/>
    <s v="H"/>
    <n v="203"/>
    <s v="OTHER BUSINESS"/>
    <m/>
    <m/>
    <s v="IC"/>
    <s v="Invest Cont"/>
    <n v="442"/>
    <m/>
    <m/>
    <m/>
    <s v="700 S  BROADWAY"/>
    <m/>
    <n v="34.044400000000003"/>
    <n v="-118.25409999999999"/>
  </r>
  <r>
    <n v="201005196"/>
    <d v="2020-01-28T00:00:00"/>
    <x v="241"/>
    <n v="1400"/>
    <n v="10"/>
    <x v="11"/>
    <n v="1008"/>
    <n v="2"/>
    <n v="354"/>
    <x v="14"/>
    <s v="1822 0928"/>
    <n v="37"/>
    <s v="M"/>
    <s v="O"/>
    <n v="501"/>
    <s v="SINGLE FAMILY DWELLING"/>
    <m/>
    <m/>
    <s v="IC"/>
    <s v="Invest Cont"/>
    <n v="354"/>
    <m/>
    <m/>
    <m/>
    <s v="7500    WHITAKER                     AV"/>
    <m/>
    <n v="34.206400000000002"/>
    <n v="-118.498"/>
  </r>
  <r>
    <n v="200306830"/>
    <d v="2020-02-16T00:00:00"/>
    <x v="58"/>
    <n v="1800"/>
    <n v="3"/>
    <x v="2"/>
    <n v="396"/>
    <n v="1"/>
    <n v="310"/>
    <x v="5"/>
    <s v="0344 0321 1606"/>
    <n v="25"/>
    <s v="M"/>
    <s v="H"/>
    <n v="501"/>
    <s v="SINGLE FAMILY DWELLING"/>
    <m/>
    <m/>
    <s v="IC"/>
    <s v="Invest Cont"/>
    <n v="310"/>
    <m/>
    <m/>
    <m/>
    <s v="800 W  41ST                         ST"/>
    <m/>
    <n v="34.0092"/>
    <n v="-118.2872"/>
  </r>
  <r>
    <n v="201213943"/>
    <d v="2020-06-01T00:00:00"/>
    <x v="65"/>
    <n v="1000"/>
    <n v="12"/>
    <x v="8"/>
    <n v="1267"/>
    <n v="1"/>
    <n v="251"/>
    <x v="55"/>
    <s v="1100 0329 1822 1301 1407 1402"/>
    <n v="49"/>
    <s v="F"/>
    <s v="B"/>
    <n v="501"/>
    <s v="SINGLE FAMILY DWELLING"/>
    <n v="102"/>
    <s v="HAND GUN"/>
    <s v="AA"/>
    <s v="Adult Arrest"/>
    <n v="251"/>
    <m/>
    <m/>
    <m/>
    <s v="600 W  82ND                         ST"/>
    <m/>
    <n v="33.964399999999998"/>
    <n v="-118.2842"/>
  </r>
  <r>
    <n v="200105709"/>
    <d v="2020-01-25T00:00:00"/>
    <x v="227"/>
    <n v="1040"/>
    <n v="1"/>
    <x v="1"/>
    <n v="181"/>
    <n v="1"/>
    <n v="341"/>
    <x v="12"/>
    <s v="0344 1822"/>
    <n v="29"/>
    <s v="M"/>
    <s v="O"/>
    <n v="713"/>
    <s v="CONVENTION CENTER"/>
    <m/>
    <m/>
    <s v="IC"/>
    <s v="Invest Cont"/>
    <n v="341"/>
    <m/>
    <m/>
    <m/>
    <s v="1200 S  FIGUEROA                     ST"/>
    <m/>
    <n v="34.043100000000003"/>
    <n v="-118.2692"/>
  </r>
  <r>
    <n v="200612288"/>
    <d v="2020-07-07T00:00:00"/>
    <x v="6"/>
    <n v="1525"/>
    <n v="6"/>
    <x v="9"/>
    <n v="631"/>
    <n v="1"/>
    <n v="510"/>
    <x v="0"/>
    <m/>
    <n v="0"/>
    <m/>
    <m/>
    <n v="101"/>
    <s v="STREET"/>
    <m/>
    <m/>
    <s v="IC"/>
    <s v="Invest Cont"/>
    <n v="510"/>
    <m/>
    <m/>
    <m/>
    <s v="9100    CORDELL                      DR"/>
    <m/>
    <n v="34.094000000000001"/>
    <n v="-118.39"/>
  </r>
  <r>
    <n v="200611886"/>
    <d v="2020-06-27T00:00:00"/>
    <x v="37"/>
    <n v="220"/>
    <n v="6"/>
    <x v="9"/>
    <n v="677"/>
    <n v="2"/>
    <n v="626"/>
    <x v="10"/>
    <s v="2000 1813 1814 0400 0444 0429 0416 0913"/>
    <n v="22"/>
    <s v="F"/>
    <s v="H"/>
    <n v="502"/>
    <s v="MULTI-UNIT DWELLING (APARTMENT, DUPLEX, ETC)"/>
    <n v="400"/>
    <s v="STRONG-ARM (HANDS, FIST, FEET OR BODILY FORCE)"/>
    <s v="AO"/>
    <s v="Adult Other"/>
    <n v="626"/>
    <m/>
    <m/>
    <m/>
    <s v="5100 W  MELROSE                      AV"/>
    <m/>
    <n v="34.086500000000001"/>
    <n v="-118.3169"/>
  </r>
  <r>
    <n v="201226612"/>
    <d v="2020-12-09T00:00:00"/>
    <x v="131"/>
    <n v="1500"/>
    <n v="12"/>
    <x v="8"/>
    <n v="1258"/>
    <n v="2"/>
    <n v="623"/>
    <x v="38"/>
    <s v="1212 0416 0417"/>
    <n v="0"/>
    <s v="F"/>
    <s v="W"/>
    <n v="753"/>
    <s v="DETENTION/JAIL FACILITY"/>
    <n v="400"/>
    <s v="STRONG-ARM (HANDS, FIST, FEET OR BODILY FORCE)"/>
    <s v="AA"/>
    <s v="Adult Arrest"/>
    <n v="623"/>
    <m/>
    <m/>
    <m/>
    <s v="7600 S  BROADWAY"/>
    <m/>
    <n v="33.970300000000002"/>
    <n v="-118.2783"/>
  </r>
  <r>
    <n v="200916764"/>
    <d v="2020-11-03T00:00:00"/>
    <x v="312"/>
    <n v="300"/>
    <n v="9"/>
    <x v="3"/>
    <n v="981"/>
    <n v="2"/>
    <n v="624"/>
    <x v="15"/>
    <n v="416"/>
    <n v="31"/>
    <s v="M"/>
    <s v="W"/>
    <n v="502"/>
    <s v="MULTI-UNIT DWELLING (APARTMENT, DUPLEX, ETC)"/>
    <n v="400"/>
    <s v="STRONG-ARM (HANDS, FIST, FEET OR BODILY FORCE)"/>
    <s v="AO"/>
    <s v="Adult Other"/>
    <n v="624"/>
    <m/>
    <m/>
    <m/>
    <s v="15000    DICKENS                      ST"/>
    <m/>
    <n v="34.151499999999999"/>
    <n v="-118.4601"/>
  </r>
  <r>
    <n v="200321099"/>
    <d v="2020-11-30T00:00:00"/>
    <x v="18"/>
    <n v="805"/>
    <n v="3"/>
    <x v="2"/>
    <n v="393"/>
    <n v="2"/>
    <n v="740"/>
    <x v="21"/>
    <s v="1822 0329 1300 1309"/>
    <n v="19"/>
    <s v="X"/>
    <s v="X"/>
    <n v="122"/>
    <s v="VEHICLE, PASSENGER/TRUCK"/>
    <n v="304"/>
    <s v="CLUB/BAT"/>
    <s v="IC"/>
    <s v="Invest Cont"/>
    <n v="740"/>
    <m/>
    <m/>
    <m/>
    <s v="43RD                         PL"/>
    <s v="CRENSHAW                     BL"/>
    <n v="34.004100000000001"/>
    <n v="-118.3325"/>
  </r>
  <r>
    <n v="200816822"/>
    <d v="2020-11-24T00:00:00"/>
    <x v="297"/>
    <n v="921"/>
    <n v="8"/>
    <x v="12"/>
    <n v="855"/>
    <n v="2"/>
    <n v="668"/>
    <x v="27"/>
    <m/>
    <n v="0"/>
    <m/>
    <m/>
    <n v="203"/>
    <s v="OTHER BUSINESS"/>
    <m/>
    <m/>
    <s v="IC"/>
    <s v="Invest Cont"/>
    <n v="668"/>
    <m/>
    <m/>
    <m/>
    <s v="10700    SANTA MONICA                 BL"/>
    <m/>
    <n v="34.049199999999999"/>
    <n v="-118.43940000000001"/>
  </r>
  <r>
    <n v="201216955"/>
    <d v="2020-07-22T00:00:00"/>
    <x v="12"/>
    <n v="1700"/>
    <n v="12"/>
    <x v="8"/>
    <n v="1215"/>
    <n v="1"/>
    <n v="440"/>
    <x v="20"/>
    <s v="0394 1822 0344"/>
    <n v="29"/>
    <s v="M"/>
    <s v="B"/>
    <n v="501"/>
    <s v="SINGLE FAMILY DWELLING"/>
    <m/>
    <m/>
    <s v="IC"/>
    <s v="Invest Cont"/>
    <n v="440"/>
    <m/>
    <m/>
    <m/>
    <s v="1300 W  53RD                         ST"/>
    <m/>
    <n v="33.994100000000003"/>
    <n v="-118.2985"/>
  </r>
  <r>
    <n v="200609358"/>
    <d v="2020-04-22T00:00:00"/>
    <x v="168"/>
    <n v="100"/>
    <n v="6"/>
    <x v="9"/>
    <n v="649"/>
    <n v="1"/>
    <n v="320"/>
    <x v="36"/>
    <s v="0344 1607"/>
    <n v="0"/>
    <s v="X"/>
    <s v="X"/>
    <n v="210"/>
    <s v="RESTAURANT/FAST FOOD"/>
    <m/>
    <m/>
    <s v="AA"/>
    <s v="Adult Arrest"/>
    <n v="320"/>
    <m/>
    <m/>
    <m/>
    <s v="5100    HOLLYWOOD                    BL"/>
    <m/>
    <n v="34.101799999999997"/>
    <n v="-118.3009"/>
  </r>
  <r>
    <n v="200804757"/>
    <d v="2020-01-15T00:00:00"/>
    <x v="188"/>
    <n v="1030"/>
    <n v="8"/>
    <x v="12"/>
    <n v="855"/>
    <n v="2"/>
    <n v="740"/>
    <x v="21"/>
    <s v="1605 0329 1822 1420"/>
    <n v="53"/>
    <s v="F"/>
    <s v="A"/>
    <n v="108"/>
    <s v="PARKING LOT"/>
    <m/>
    <m/>
    <s v="IC"/>
    <s v="Invest Cont"/>
    <n v="740"/>
    <m/>
    <m/>
    <m/>
    <s v="11000    SANTA MONICA                 BL"/>
    <m/>
    <n v="34.049199999999999"/>
    <n v="-118.4397"/>
  </r>
  <r>
    <n v="200204557"/>
    <d v="2020-01-12T00:00:00"/>
    <x v="222"/>
    <n v="1650"/>
    <n v="2"/>
    <x v="5"/>
    <n v="247"/>
    <n v="2"/>
    <n v="740"/>
    <x v="21"/>
    <s v="0311 0329 0906 1816 1402"/>
    <n v="0"/>
    <s v="X"/>
    <s v="X"/>
    <n v="502"/>
    <s v="MULTI-UNIT DWELLING (APARTMENT, DUPLEX, ETC)"/>
    <n v="500"/>
    <s v="UNKNOWN WEAPON/OTHER WEAPON"/>
    <s v="JA"/>
    <s v="Juv Arrest"/>
    <n v="740"/>
    <n v="998"/>
    <m/>
    <m/>
    <s v="300 S  UNION                        AV"/>
    <m/>
    <n v="34.059600000000003"/>
    <n v="-118.2701"/>
  </r>
  <r>
    <n v="201224191"/>
    <d v="2020-11-09T00:00:00"/>
    <x v="313"/>
    <n v="1730"/>
    <n v="12"/>
    <x v="8"/>
    <n v="1259"/>
    <n v="2"/>
    <n v="920"/>
    <x v="58"/>
    <s v="1257 1822"/>
    <n v="4"/>
    <s v="M"/>
    <s v="H"/>
    <n v="102"/>
    <s v="SIDEWALK"/>
    <n v="400"/>
    <s v="STRONG-ARM (HANDS, FIST, FEET OR BODILY FORCE)"/>
    <s v="IC"/>
    <s v="Invest Cont"/>
    <n v="920"/>
    <m/>
    <m/>
    <m/>
    <s v="300 E  76TH                         PL"/>
    <m/>
    <n v="33.970500000000001"/>
    <n v="-118.2696"/>
  </r>
  <r>
    <n v="201307162"/>
    <d v="2020-02-23T00:00:00"/>
    <x v="19"/>
    <n v="900"/>
    <n v="13"/>
    <x v="6"/>
    <n v="1309"/>
    <n v="1"/>
    <n v="330"/>
    <x v="1"/>
    <n v="344"/>
    <n v="26"/>
    <s v="F"/>
    <s v="W"/>
    <n v="101"/>
    <s v="STREET"/>
    <m/>
    <m/>
    <s v="IC"/>
    <s v="Invest Cont"/>
    <n v="330"/>
    <m/>
    <m/>
    <m/>
    <s v="VIOLET                       ST"/>
    <s v="MATEO"/>
    <n v="34.032600000000002"/>
    <n v="-118.23"/>
  </r>
  <r>
    <n v="200315092"/>
    <d v="2020-08-01T00:00:00"/>
    <x v="200"/>
    <n v="2320"/>
    <n v="3"/>
    <x v="2"/>
    <n v="325"/>
    <n v="1"/>
    <n v="761"/>
    <x v="35"/>
    <s v="1822 1309 0202 0342 0334 0421 0416 0446"/>
    <n v="34"/>
    <s v="M"/>
    <s v="H"/>
    <n v="108"/>
    <s v="PARKING LOT"/>
    <n v="201"/>
    <s v="KNIFE WITH BLADE OVER 6 INCHES IN LENGTH"/>
    <s v="IC"/>
    <s v="Invest Cont"/>
    <n v="761"/>
    <n v="930"/>
    <m/>
    <m/>
    <s v="2800 S  VERMONT                      AV"/>
    <m/>
    <n v="34.0291"/>
    <n v="-118.2915"/>
  </r>
  <r>
    <n v="200714705"/>
    <d v="2020-10-09T00:00:00"/>
    <x v="95"/>
    <n v="1000"/>
    <n v="7"/>
    <x v="0"/>
    <n v="782"/>
    <n v="1"/>
    <n v="510"/>
    <x v="0"/>
    <m/>
    <n v="0"/>
    <m/>
    <m/>
    <n v="108"/>
    <s v="PARKING LOT"/>
    <m/>
    <m/>
    <s v="IC"/>
    <s v="Invest Cont"/>
    <n v="510"/>
    <m/>
    <m/>
    <m/>
    <s v="2300 S  FAIRFAX                      AV"/>
    <m/>
    <n v="34.037100000000002"/>
    <n v="-118.3687"/>
  </r>
  <r>
    <n v="200209184"/>
    <d v="2020-04-20T00:00:00"/>
    <x v="205"/>
    <n v="935"/>
    <n v="2"/>
    <x v="5"/>
    <n v="291"/>
    <n v="1"/>
    <n v="480"/>
    <x v="2"/>
    <s v="0344 0397"/>
    <n v="32"/>
    <s v="M"/>
    <s v="O"/>
    <n v="502"/>
    <s v="MULTI-UNIT DWELLING (APARTMENT, DUPLEX, ETC)"/>
    <m/>
    <m/>
    <s v="IC"/>
    <s v="Invest Cont"/>
    <n v="480"/>
    <m/>
    <m/>
    <m/>
    <s v="1400    ALVARADO                     TR"/>
    <m/>
    <n v="34.045000000000002"/>
    <n v="-118.2818"/>
  </r>
  <r>
    <n v="200211061"/>
    <d v="2020-06-07T00:00:00"/>
    <x v="314"/>
    <n v="2200"/>
    <n v="2"/>
    <x v="5"/>
    <n v="257"/>
    <n v="2"/>
    <n v="624"/>
    <x v="15"/>
    <s v="1822 0342 1300 0416 0446 1310 1312"/>
    <n v="27"/>
    <s v="M"/>
    <s v="H"/>
    <n v="108"/>
    <s v="PARKING LOT"/>
    <n v="400"/>
    <s v="STRONG-ARM (HANDS, FIST, FEET OR BODILY FORCE)"/>
    <s v="IC"/>
    <s v="Invest Cont"/>
    <n v="624"/>
    <m/>
    <m/>
    <m/>
    <s v="1400 W  6TH                          ST"/>
    <m/>
    <n v="34.056199999999997"/>
    <n v="-118.26730000000001"/>
  </r>
  <r>
    <n v="201307981"/>
    <d v="2020-03-11T00:00:00"/>
    <x v="73"/>
    <n v="1800"/>
    <n v="13"/>
    <x v="6"/>
    <n v="1309"/>
    <n v="2"/>
    <n v="740"/>
    <x v="21"/>
    <s v="0329 0311 0216 1300 1309"/>
    <n v="0"/>
    <s v="M"/>
    <s v="O"/>
    <n v="108"/>
    <s v="PARKING LOT"/>
    <m/>
    <m/>
    <s v="IC"/>
    <s v="Invest Cont"/>
    <n v="740"/>
    <m/>
    <m/>
    <m/>
    <s v="2300    DAMON                        ST"/>
    <m/>
    <n v="34.028700000000001"/>
    <n v="-118.23220000000001"/>
  </r>
  <r>
    <n v="201006192"/>
    <d v="2020-02-19T00:00:00"/>
    <x v="270"/>
    <n v="1309"/>
    <n v="10"/>
    <x v="11"/>
    <n v="1008"/>
    <n v="1"/>
    <n v="442"/>
    <x v="16"/>
    <s v="0325 1822 1420 0345 0202"/>
    <n v="0"/>
    <s v="M"/>
    <s v="W"/>
    <n v="243"/>
    <s v="DIY CENTER (LOWE'S,HOME DEPOT,OSH,CONTRACTORS WAREHOUSE)"/>
    <m/>
    <m/>
    <s v="IC"/>
    <s v="Invest Cont"/>
    <n v="442"/>
    <m/>
    <m/>
    <m/>
    <s v="16800    ROSCOE                       BL"/>
    <m/>
    <n v="34.220999999999997"/>
    <n v="-118.49890000000001"/>
  </r>
  <r>
    <n v="201223646"/>
    <d v="2020-10-30T00:00:00"/>
    <x v="297"/>
    <n v="2240"/>
    <n v="12"/>
    <x v="8"/>
    <n v="1268"/>
    <n v="2"/>
    <n v="626"/>
    <x v="10"/>
    <s v="0913 0400 0444 1814 2000"/>
    <n v="22"/>
    <s v="F"/>
    <s v="H"/>
    <n v="502"/>
    <s v="MULTI-UNIT DWELLING (APARTMENT, DUPLEX, ETC)"/>
    <n v="400"/>
    <s v="STRONG-ARM (HANDS, FIST, FEET OR BODILY FORCE)"/>
    <s v="AA"/>
    <s v="Adult Arrest"/>
    <n v="626"/>
    <m/>
    <m/>
    <m/>
    <s v="200 W  81ST                         ST"/>
    <m/>
    <n v="33.965899999999998"/>
    <n v="-118.2765"/>
  </r>
  <r>
    <n v="200912679"/>
    <d v="2020-07-23T00:00:00"/>
    <x v="61"/>
    <n v="900"/>
    <n v="9"/>
    <x v="3"/>
    <n v="942"/>
    <n v="2"/>
    <n v="888"/>
    <x v="24"/>
    <n v="1501"/>
    <n v="0"/>
    <s v="X"/>
    <s v="X"/>
    <n v="101"/>
    <s v="STREET"/>
    <m/>
    <m/>
    <s v="IC"/>
    <s v="Invest Cont"/>
    <n v="888"/>
    <m/>
    <m/>
    <m/>
    <s v="TYRONE"/>
    <s v="AETNA"/>
    <n v="34.180199999999999"/>
    <n v="-118.4443"/>
  </r>
  <r>
    <n v="201309884"/>
    <d v="2020-04-25T00:00:00"/>
    <x v="220"/>
    <n v="2030"/>
    <n v="13"/>
    <x v="6"/>
    <n v="1372"/>
    <n v="1"/>
    <n v="210"/>
    <x v="11"/>
    <s v="0416 0344 0429 1822"/>
    <n v="54"/>
    <s v="M"/>
    <s v="H"/>
    <n v="101"/>
    <s v="STREET"/>
    <n v="400"/>
    <s v="STRONG-ARM (HANDS, FIST, FEET OR BODILY FORCE)"/>
    <s v="IC"/>
    <s v="Invest Cont"/>
    <n v="210"/>
    <m/>
    <m/>
    <m/>
    <s v="55TH                         ST"/>
    <s v="SAN PEDRO"/>
    <n v="33.9925"/>
    <n v="-118.2701"/>
  </r>
  <r>
    <n v="200704937"/>
    <d v="2020-01-19T00:00:00"/>
    <x v="230"/>
    <n v="300"/>
    <n v="7"/>
    <x v="0"/>
    <n v="705"/>
    <n v="2"/>
    <n v="624"/>
    <x v="15"/>
    <s v="1309 0216 0416 0440 1218"/>
    <n v="31"/>
    <s v="M"/>
    <s v="W"/>
    <n v="103"/>
    <s v="ALLEY"/>
    <n v="400"/>
    <s v="STRONG-ARM (HANDS, FIST, FEET OR BODILY FORCE)"/>
    <s v="IC"/>
    <s v="Invest Cont"/>
    <n v="624"/>
    <m/>
    <m/>
    <m/>
    <s v="LA BREA"/>
    <s v="WILLOUGHBY"/>
    <n v="34.0871"/>
    <n v="-118.3441"/>
  </r>
  <r>
    <n v="200511633"/>
    <d v="2020-07-09T00:00:00"/>
    <x v="315"/>
    <n v="1700"/>
    <n v="5"/>
    <x v="10"/>
    <n v="515"/>
    <n v="1"/>
    <n v="510"/>
    <x v="0"/>
    <m/>
    <n v="0"/>
    <m/>
    <m/>
    <n v="101"/>
    <s v="STREET"/>
    <m/>
    <m/>
    <s v="IC"/>
    <s v="Invest Cont"/>
    <n v="510"/>
    <m/>
    <m/>
    <m/>
    <s v="1700 N  AVALON                       BL"/>
    <m/>
    <n v="33.794800000000002"/>
    <n v="-118.2694"/>
  </r>
  <r>
    <n v="200111581"/>
    <d v="2020-05-11T00:00:00"/>
    <x v="316"/>
    <n v="1030"/>
    <n v="1"/>
    <x v="1"/>
    <n v="138"/>
    <n v="2"/>
    <n v="740"/>
    <x v="21"/>
    <n v="329"/>
    <n v="46"/>
    <s v="F"/>
    <s v="C"/>
    <n v="122"/>
    <s v="VEHICLE, PASSENGER/TRUCK"/>
    <m/>
    <m/>
    <s v="IC"/>
    <s v="Invest Cont"/>
    <n v="740"/>
    <m/>
    <m/>
    <m/>
    <s v="200 E  2ND                          ST"/>
    <m/>
    <n v="34.0503"/>
    <n v="-118.2433"/>
  </r>
  <r>
    <n v="200608099"/>
    <d v="2020-03-19T00:00:00"/>
    <x v="13"/>
    <n v="545"/>
    <n v="6"/>
    <x v="9"/>
    <n v="666"/>
    <n v="2"/>
    <n v="740"/>
    <x v="21"/>
    <n v="1402"/>
    <n v="0"/>
    <s v="X"/>
    <s v="X"/>
    <n v="726"/>
    <s v="POLICE FACILITY"/>
    <m/>
    <m/>
    <s v="IC"/>
    <s v="Invest Cont"/>
    <n v="740"/>
    <n v="998"/>
    <m/>
    <m/>
    <s v="1300    WILCOX                       AV"/>
    <m/>
    <n v="34.0944"/>
    <n v="-118.331"/>
  </r>
  <r>
    <n v="200610376"/>
    <d v="2020-05-14T00:00:00"/>
    <x v="52"/>
    <n v="1200"/>
    <n v="6"/>
    <x v="9"/>
    <n v="625"/>
    <n v="1"/>
    <n v="341"/>
    <x v="12"/>
    <s v="0344 0349"/>
    <n v="34"/>
    <s v="M"/>
    <s v="W"/>
    <n v="501"/>
    <s v="SINGLE FAMILY DWELLING"/>
    <m/>
    <m/>
    <s v="IC"/>
    <s v="Invest Cont"/>
    <n v="341"/>
    <m/>
    <m/>
    <m/>
    <s v="6700    HILLPARK                     DR"/>
    <m/>
    <n v="34.1173"/>
    <n v="-118.3379"/>
  </r>
  <r>
    <n v="200312335"/>
    <d v="2020-06-05T00:00:00"/>
    <x v="150"/>
    <n v="1635"/>
    <n v="3"/>
    <x v="2"/>
    <n v="397"/>
    <n v="2"/>
    <n v="624"/>
    <x v="15"/>
    <s v="1202 0913 1810 0444 0400"/>
    <n v="66"/>
    <s v="M"/>
    <s v="B"/>
    <n v="502"/>
    <s v="MULTI-UNIT DWELLING (APARTMENT, DUPLEX, ETC)"/>
    <n v="400"/>
    <s v="STRONG-ARM (HANDS, FIST, FEET OR BODILY FORCE)"/>
    <s v="AO"/>
    <s v="Adult Other"/>
    <n v="624"/>
    <m/>
    <m/>
    <m/>
    <s v="4000 S  BUDLONG                      AV"/>
    <m/>
    <n v="34.009900000000002"/>
    <n v="-118.2959"/>
  </r>
  <r>
    <n v="200809925"/>
    <d v="2020-05-07T00:00:00"/>
    <x v="142"/>
    <n v="1500"/>
    <n v="8"/>
    <x v="12"/>
    <n v="832"/>
    <n v="2"/>
    <n v="354"/>
    <x v="14"/>
    <s v="1822 0100 0930"/>
    <n v="85"/>
    <s v="M"/>
    <s v="W"/>
    <n v="502"/>
    <s v="MULTI-UNIT DWELLING (APARTMENT, DUPLEX, ETC)"/>
    <m/>
    <m/>
    <s v="IC"/>
    <s v="Invest Cont"/>
    <n v="354"/>
    <m/>
    <m/>
    <m/>
    <s v="11800    DOROTHY                      ST"/>
    <m/>
    <n v="34.052"/>
    <n v="-118.4667"/>
  </r>
  <r>
    <n v="201109222"/>
    <d v="2020-05-10T00:00:00"/>
    <x v="317"/>
    <n v="1200"/>
    <n v="11"/>
    <x v="7"/>
    <n v="1172"/>
    <n v="1"/>
    <n v="510"/>
    <x v="0"/>
    <m/>
    <n v="0"/>
    <m/>
    <m/>
    <n v="707"/>
    <s v="GARAGE/CARPORT"/>
    <m/>
    <m/>
    <s v="IC"/>
    <s v="Invest Cont"/>
    <n v="510"/>
    <m/>
    <m/>
    <m/>
    <s v="1500 N  OCCIDENTAL                   BL"/>
    <m/>
    <n v="34.086500000000001"/>
    <n v="-118.2694"/>
  </r>
  <r>
    <n v="201015689"/>
    <d v="2020-12-03T00:00:00"/>
    <x v="41"/>
    <n v="1730"/>
    <n v="10"/>
    <x v="11"/>
    <n v="1033"/>
    <n v="1"/>
    <n v="341"/>
    <x v="12"/>
    <s v="1822 1602 0397 0344 1414"/>
    <n v="0"/>
    <s v="M"/>
    <s v="W"/>
    <n v="249"/>
    <s v="NURSERY/FLOWER SHOP"/>
    <m/>
    <m/>
    <s v="IC"/>
    <s v="Invest Cont"/>
    <n v="341"/>
    <m/>
    <m/>
    <m/>
    <s v="18800    VICTORY                      BL"/>
    <m/>
    <n v="34.186599999999999"/>
    <n v="-118.54219999999999"/>
  </r>
  <r>
    <n v="200507310"/>
    <d v="2020-03-17T00:00:00"/>
    <x v="285"/>
    <n v="1930"/>
    <n v="5"/>
    <x v="10"/>
    <n v="509"/>
    <n v="2"/>
    <n v="626"/>
    <x v="10"/>
    <s v="1814 2000 0913 0444"/>
    <n v="33"/>
    <s v="F"/>
    <s v="O"/>
    <n v="501"/>
    <s v="SINGLE FAMILY DWELLING"/>
    <n v="400"/>
    <s v="STRONG-ARM (HANDS, FIST, FEET OR BODILY FORCE)"/>
    <s v="IC"/>
    <s v="Invest Cont"/>
    <n v="626"/>
    <m/>
    <m/>
    <m/>
    <s v="25600    BELLE PORTE                  AV"/>
    <m/>
    <n v="33.797600000000003"/>
    <n v="-118.30110000000001"/>
  </r>
  <r>
    <n v="201205748"/>
    <d v="2020-01-25T00:00:00"/>
    <x v="254"/>
    <n v="801"/>
    <n v="12"/>
    <x v="8"/>
    <n v="1273"/>
    <n v="2"/>
    <n v="930"/>
    <x v="30"/>
    <s v="0443 0319 0913 1816"/>
    <n v="44"/>
    <s v="F"/>
    <s v="B"/>
    <n v="301"/>
    <s v="GAS STATION"/>
    <n v="511"/>
    <s v="VERBAL THREAT"/>
    <s v="AO"/>
    <s v="Adult Other"/>
    <n v="930"/>
    <m/>
    <m/>
    <m/>
    <s v="8600 S  WESTERN                      AV"/>
    <m/>
    <n v="33.96"/>
    <n v="-118.309"/>
  </r>
  <r>
    <n v="201100811"/>
    <d v="2020-12-20T00:00:00"/>
    <x v="248"/>
    <n v="1700"/>
    <n v="11"/>
    <x v="7"/>
    <n v="1136"/>
    <n v="1"/>
    <n v="520"/>
    <x v="25"/>
    <s v="1402 1300"/>
    <n v="53"/>
    <s v="M"/>
    <s v="H"/>
    <n v="108"/>
    <s v="PARKING LOT"/>
    <m/>
    <m/>
    <s v="IC"/>
    <s v="Invest Cont"/>
    <n v="520"/>
    <n v="998"/>
    <m/>
    <m/>
    <s v="4200    EAGLE ROCK                   BL"/>
    <m/>
    <n v="34.1218"/>
    <n v="-118.2251"/>
  </r>
  <r>
    <n v="201304422"/>
    <d v="2020-01-09T00:00:00"/>
    <x v="172"/>
    <n v="2100"/>
    <n v="13"/>
    <x v="6"/>
    <n v="1345"/>
    <n v="1"/>
    <n v="230"/>
    <x v="13"/>
    <s v="0913 1402 0334 0421 0400"/>
    <n v="20"/>
    <s v="F"/>
    <s v="H"/>
    <n v="501"/>
    <s v="SINGLE FAMILY DWELLING"/>
    <n v="200"/>
    <s v="KNIFE WITH BLADE 6INCHES OR LESS"/>
    <s v="AA"/>
    <s v="Adult Arrest"/>
    <n v="230"/>
    <n v="998"/>
    <m/>
    <m/>
    <s v="3400 S  CENTRAL                      AV"/>
    <m/>
    <n v="34.012799999999999"/>
    <n v="-118.2565"/>
  </r>
  <r>
    <n v="201007123"/>
    <d v="2020-03-11T00:00:00"/>
    <x v="191"/>
    <n v="1655"/>
    <n v="10"/>
    <x v="11"/>
    <n v="1023"/>
    <n v="2"/>
    <n v="624"/>
    <x v="15"/>
    <s v="0444 0913"/>
    <n v="47"/>
    <s v="M"/>
    <s v="O"/>
    <n v="102"/>
    <s v="SIDEWALK"/>
    <n v="400"/>
    <s v="STRONG-ARM (HANDS, FIST, FEET OR BODILY FORCE)"/>
    <s v="AO"/>
    <s v="Adult Other"/>
    <n v="624"/>
    <m/>
    <m/>
    <m/>
    <s v="7100    TAMPA                        AV"/>
    <m/>
    <n v="34.199300000000001"/>
    <n v="-118.5535"/>
  </r>
  <r>
    <n v="201214881"/>
    <d v="2020-06-18T00:00:00"/>
    <x v="318"/>
    <n v="1000"/>
    <n v="12"/>
    <x v="8"/>
    <n v="1248"/>
    <n v="1"/>
    <n v="510"/>
    <x v="0"/>
    <m/>
    <n v="0"/>
    <m/>
    <m/>
    <n v="101"/>
    <s v="STREET"/>
    <m/>
    <m/>
    <s v="IC"/>
    <s v="Invest Cont"/>
    <n v="510"/>
    <m/>
    <m/>
    <m/>
    <s v="900 W  66TH                         ST"/>
    <m/>
    <n v="33.979199999999999"/>
    <n v="-118.28919999999999"/>
  </r>
  <r>
    <n v="200505655"/>
    <d v="2020-02-09T00:00:00"/>
    <x v="310"/>
    <n v="1845"/>
    <n v="5"/>
    <x v="10"/>
    <n v="585"/>
    <n v="2"/>
    <n v="624"/>
    <x v="15"/>
    <s v="0416 0329 0360 0602 0913"/>
    <n v="31"/>
    <s v="F"/>
    <s v="H"/>
    <n v="222"/>
    <s v="LAUNDROMAT"/>
    <n v="400"/>
    <s v="STRONG-ARM (HANDS, FIST, FEET OR BODILY FORCE)"/>
    <s v="IC"/>
    <s v="Invest Cont"/>
    <n v="624"/>
    <m/>
    <m/>
    <m/>
    <s v="2200 S  PACIFIC                      AV"/>
    <m/>
    <n v="33.724299999999999"/>
    <n v="-118.2963"/>
  </r>
  <r>
    <n v="201204813"/>
    <d v="2020-01-12T00:00:00"/>
    <x v="222"/>
    <n v="1530"/>
    <n v="12"/>
    <x v="8"/>
    <n v="1213"/>
    <n v="2"/>
    <n v="624"/>
    <x v="15"/>
    <s v="0400 0416 0913 1202"/>
    <n v="61"/>
    <s v="M"/>
    <s v="B"/>
    <n v="501"/>
    <s v="SINGLE FAMILY DWELLING"/>
    <n v="400"/>
    <s v="STRONG-ARM (HANDS, FIST, FEET OR BODILY FORCE)"/>
    <s v="AA"/>
    <s v="Adult Arrest"/>
    <n v="624"/>
    <m/>
    <m/>
    <m/>
    <s v="1700 W  54TH                         ST"/>
    <m/>
    <n v="33.993299999999998"/>
    <n v="-118.307"/>
  </r>
  <r>
    <n v="201012465"/>
    <d v="2020-08-26T00:00:00"/>
    <x v="319"/>
    <n v="1800"/>
    <n v="10"/>
    <x v="11"/>
    <n v="1023"/>
    <n v="2"/>
    <n v="740"/>
    <x v="21"/>
    <s v="0329 1822 2004"/>
    <n v="55"/>
    <s v="M"/>
    <s v="W"/>
    <n v="122"/>
    <s v="VEHICLE, PASSENGER/TRUCK"/>
    <m/>
    <m/>
    <s v="IC"/>
    <s v="Invest Cont"/>
    <n v="740"/>
    <m/>
    <m/>
    <m/>
    <s v="6800    SYLVIA                       AV"/>
    <m/>
    <n v="34.193800000000003"/>
    <n v="-118.55240000000001"/>
  </r>
  <r>
    <n v="201210854"/>
    <d v="2020-04-13T00:00:00"/>
    <x v="292"/>
    <n v="100"/>
    <n v="12"/>
    <x v="8"/>
    <n v="1207"/>
    <n v="2"/>
    <n v="624"/>
    <x v="15"/>
    <s v="0913 0561 0400 0416"/>
    <n v="42"/>
    <s v="F"/>
    <s v="H"/>
    <n v="102"/>
    <s v="SIDEWALK"/>
    <n v="400"/>
    <s v="STRONG-ARM (HANDS, FIST, FEET OR BODILY FORCE)"/>
    <s v="AO"/>
    <s v="Adult Other"/>
    <n v="624"/>
    <m/>
    <m/>
    <m/>
    <s v="900 W  50TH                         PL"/>
    <m/>
    <n v="33.997"/>
    <n v="-118.2886"/>
  </r>
  <r>
    <n v="201305189"/>
    <d v="2020-01-22T00:00:00"/>
    <x v="202"/>
    <n v="1800"/>
    <n v="13"/>
    <x v="6"/>
    <n v="1385"/>
    <n v="2"/>
    <n v="626"/>
    <x v="10"/>
    <s v="0416 0432 1814 2000"/>
    <n v="26"/>
    <s v="F"/>
    <s v="B"/>
    <n v="203"/>
    <s v="OTHER BUSINESS"/>
    <n v="400"/>
    <s v="STRONG-ARM (HANDS, FIST, FEET OR BODILY FORCE)"/>
    <s v="IC"/>
    <s v="Invest Cont"/>
    <n v="626"/>
    <m/>
    <m/>
    <m/>
    <s v="6000 S  SAN PEDRO                    ST"/>
    <m/>
    <n v="33.985199999999999"/>
    <n v="-118.2696"/>
  </r>
  <r>
    <n v="201207670"/>
    <d v="2020-02-23T00:00:00"/>
    <x v="105"/>
    <n v="200"/>
    <n v="12"/>
    <x v="8"/>
    <n v="1266"/>
    <n v="1"/>
    <n v="210"/>
    <x v="11"/>
    <s v="0342 0330 0344 0416 0446 0913 0916 1310 1311 1815"/>
    <n v="29"/>
    <s v="M"/>
    <s v="H"/>
    <n v="101"/>
    <s v="STREET"/>
    <n v="400"/>
    <s v="STRONG-ARM (HANDS, FIST, FEET OR BODILY FORCE)"/>
    <s v="IC"/>
    <s v="Invest Cont"/>
    <n v="210"/>
    <m/>
    <m/>
    <m/>
    <s v="80TH"/>
    <s v="HOOVER"/>
    <n v="33.966700000000003"/>
    <n v="-118.2871"/>
  </r>
  <r>
    <n v="200318844"/>
    <d v="2020-10-14T00:00:00"/>
    <x v="276"/>
    <n v="800"/>
    <n v="3"/>
    <x v="2"/>
    <n v="357"/>
    <n v="2"/>
    <n v="354"/>
    <x v="14"/>
    <s v="0100 1822 0928 1202"/>
    <n v="80"/>
    <s v="F"/>
    <s v="H"/>
    <n v="501"/>
    <s v="SINGLE FAMILY DWELLING"/>
    <m/>
    <m/>
    <s v="IC"/>
    <s v="Invest Cont"/>
    <n v="354"/>
    <m/>
    <m/>
    <m/>
    <s v="1300 W  35TH                         PL"/>
    <m/>
    <n v="34.023699999999998"/>
    <n v="-118.29770000000001"/>
  </r>
  <r>
    <n v="200709908"/>
    <d v="2020-05-31T00:00:00"/>
    <x v="156"/>
    <n v="130"/>
    <n v="7"/>
    <x v="0"/>
    <n v="702"/>
    <n v="1"/>
    <n v="310"/>
    <x v="5"/>
    <s v="0906 0358"/>
    <n v="0"/>
    <s v="F"/>
    <s v="O"/>
    <n v="406"/>
    <s v="OTHER STORE"/>
    <m/>
    <m/>
    <s v="AO"/>
    <s v="Adult Other"/>
    <n v="310"/>
    <m/>
    <m/>
    <m/>
    <s v="7300    MELROSE                      AV"/>
    <m/>
    <n v="34.083599999999997"/>
    <n v="-118.34869999999999"/>
  </r>
  <r>
    <n v="200507899"/>
    <d v="2020-04-03T00:00:00"/>
    <x v="243"/>
    <n v="1200"/>
    <n v="5"/>
    <x v="10"/>
    <n v="585"/>
    <n v="1"/>
    <n v="230"/>
    <x v="13"/>
    <s v="0913 0361 0445 1309 0202"/>
    <n v="29"/>
    <s v="M"/>
    <s v="B"/>
    <n v="103"/>
    <s v="ALLEY"/>
    <n v="302"/>
    <s v="BLUNT INSTRUMENT"/>
    <s v="AO"/>
    <s v="Adult Other"/>
    <n v="230"/>
    <m/>
    <m/>
    <m/>
    <s v="1900 S  GRAND                        AV"/>
    <m/>
    <n v="33.726999999999997"/>
    <n v="-118.2902"/>
  </r>
  <r>
    <n v="201008392"/>
    <d v="2020-04-25T00:00:00"/>
    <x v="75"/>
    <n v="2000"/>
    <n v="10"/>
    <x v="11"/>
    <n v="1003"/>
    <n v="2"/>
    <n v="740"/>
    <x v="21"/>
    <s v="0329 0913 1309 0202 2004 1420 0359 1817 0529 0445"/>
    <n v="30"/>
    <s v="F"/>
    <s v="H"/>
    <n v="502"/>
    <s v="MULTI-UNIT DWELLING (APARTMENT, DUPLEX, ETC)"/>
    <m/>
    <m/>
    <s v="IC"/>
    <s v="Invest Cont"/>
    <n v="740"/>
    <m/>
    <m/>
    <m/>
    <s v="7800    BAIRD                        AV"/>
    <m/>
    <n v="34.212000000000003"/>
    <n v="-118.53740000000001"/>
  </r>
  <r>
    <n v="200909336"/>
    <d v="2020-05-05T00:00:00"/>
    <x v="52"/>
    <n v="315"/>
    <n v="9"/>
    <x v="3"/>
    <n v="963"/>
    <n v="1"/>
    <n v="330"/>
    <x v="1"/>
    <s v="1501 1307"/>
    <n v="41"/>
    <s v="M"/>
    <s v="H"/>
    <n v="101"/>
    <s v="STREET"/>
    <m/>
    <m/>
    <s v="IC"/>
    <s v="Invest Cont"/>
    <n v="330"/>
    <m/>
    <m/>
    <m/>
    <s v="5000    KESTER                       AV"/>
    <m/>
    <n v="34.161200000000001"/>
    <n v="-118.45740000000001"/>
  </r>
  <r>
    <n v="200716814"/>
    <d v="2020-12-07T00:00:00"/>
    <x v="121"/>
    <n v="1800"/>
    <n v="7"/>
    <x v="0"/>
    <n v="788"/>
    <n v="1"/>
    <n v="331"/>
    <x v="23"/>
    <s v="1822 0344 0384"/>
    <n v="57"/>
    <s v="M"/>
    <s v="H"/>
    <n v="101"/>
    <s v="STREET"/>
    <m/>
    <m/>
    <s v="IC"/>
    <s v="Invest Cont"/>
    <n v="331"/>
    <m/>
    <m/>
    <m/>
    <s v="2300 S  BRONSON                      AV"/>
    <m/>
    <n v="34.035699999999999"/>
    <n v="-118.33199999999999"/>
  </r>
  <r>
    <n v="200204562"/>
    <d v="2020-01-11T00:00:00"/>
    <x v="265"/>
    <n v="2040"/>
    <n v="2"/>
    <x v="5"/>
    <n v="249"/>
    <n v="2"/>
    <n v="624"/>
    <x v="15"/>
    <s v="0444 1822"/>
    <n v="30"/>
    <s v="F"/>
    <s v="W"/>
    <n v="502"/>
    <s v="MULTI-UNIT DWELLING (APARTMENT, DUPLEX, ETC)"/>
    <n v="400"/>
    <s v="STRONG-ARM (HANDS, FIST, FEET OR BODILY FORCE)"/>
    <s v="IC"/>
    <s v="Invest Cont"/>
    <n v="624"/>
    <m/>
    <m/>
    <m/>
    <s v="600    SAINT PAUL                   AV"/>
    <m/>
    <n v="34.0535"/>
    <n v="-118.26090000000001"/>
  </r>
  <r>
    <n v="200315504"/>
    <d v="2020-08-09T00:00:00"/>
    <x v="133"/>
    <n v="1950"/>
    <n v="3"/>
    <x v="2"/>
    <n v="397"/>
    <n v="1"/>
    <n v="440"/>
    <x v="20"/>
    <s v="0344 2032 1822"/>
    <n v="57"/>
    <s v="F"/>
    <s v="B"/>
    <n v="102"/>
    <s v="SIDEWALK"/>
    <m/>
    <m/>
    <s v="IC"/>
    <s v="Invest Cont"/>
    <n v="440"/>
    <m/>
    <m/>
    <m/>
    <s v="4000 S  NORMANDIE                    AV"/>
    <m/>
    <n v="34.010300000000001"/>
    <n v="-118.3002"/>
  </r>
  <r>
    <n v="201009982"/>
    <d v="2020-06-14T00:00:00"/>
    <x v="226"/>
    <n v="1119"/>
    <n v="10"/>
    <x v="11"/>
    <n v="1088"/>
    <n v="2"/>
    <n v="930"/>
    <x v="30"/>
    <s v="1822 0443 1906"/>
    <n v="38"/>
    <s v="F"/>
    <s v="W"/>
    <n v="501"/>
    <s v="SINGLE FAMILY DWELLING"/>
    <n v="500"/>
    <s v="UNKNOWN WEAPON/OTHER WEAPON"/>
    <s v="IC"/>
    <s v="Invest Cont"/>
    <n v="930"/>
    <m/>
    <m/>
    <m/>
    <s v="16800    OAK VIEW                     DR"/>
    <m/>
    <n v="34.1541"/>
    <n v="-118.501"/>
  </r>
  <r>
    <n v="200909368"/>
    <d v="2020-05-06T00:00:00"/>
    <x v="52"/>
    <n v="830"/>
    <n v="9"/>
    <x v="3"/>
    <n v="914"/>
    <n v="2"/>
    <n v="930"/>
    <x v="30"/>
    <n v="432"/>
    <n v="41"/>
    <s v="M"/>
    <s v="H"/>
    <n v="502"/>
    <s v="MULTI-UNIT DWELLING (APARTMENT, DUPLEX, ETC)"/>
    <n v="511"/>
    <s v="VERBAL THREAT"/>
    <s v="IC"/>
    <s v="Invest Cont"/>
    <n v="930"/>
    <m/>
    <m/>
    <m/>
    <s v="14900    SHERMAN                      WY"/>
    <m/>
    <n v="34.2012"/>
    <n v="-118.45740000000001"/>
  </r>
  <r>
    <n v="201221512"/>
    <d v="2020-09-27T00:00:00"/>
    <x v="16"/>
    <n v="520"/>
    <n v="12"/>
    <x v="8"/>
    <n v="1248"/>
    <n v="1"/>
    <n v="440"/>
    <x v="20"/>
    <s v="1822 0344 0216 0321 0324"/>
    <n v="0"/>
    <s v="X"/>
    <s v="X"/>
    <n v="210"/>
    <s v="RESTAURANT/FAST FOOD"/>
    <m/>
    <m/>
    <s v="IC"/>
    <s v="Invest Cont"/>
    <n v="440"/>
    <m/>
    <m/>
    <m/>
    <s v="900 W  FLORENCE                     AV"/>
    <m/>
    <n v="33.979199999999999"/>
    <n v="-118.2893"/>
  </r>
  <r>
    <n v="200320945"/>
    <d v="2020-11-26T00:00:00"/>
    <x v="291"/>
    <n v="1230"/>
    <n v="3"/>
    <x v="2"/>
    <n v="396"/>
    <n v="2"/>
    <n v="740"/>
    <x v="21"/>
    <s v="0329 0913 1309"/>
    <n v="42"/>
    <s v="F"/>
    <s v="B"/>
    <n v="122"/>
    <s v="VEHICLE, PASSENGER/TRUCK"/>
    <n v="500"/>
    <s v="UNKNOWN WEAPON/OTHER WEAPON"/>
    <s v="IC"/>
    <s v="Invest Cont"/>
    <n v="740"/>
    <m/>
    <m/>
    <m/>
    <s v="800 W  42ND                         PL"/>
    <m/>
    <n v="34.006399999999999"/>
    <n v="-118.28789999999999"/>
  </r>
  <r>
    <n v="201108544"/>
    <d v="2020-04-20T00:00:00"/>
    <x v="140"/>
    <n v="1700"/>
    <n v="11"/>
    <x v="7"/>
    <n v="1126"/>
    <n v="1"/>
    <n v="420"/>
    <x v="33"/>
    <m/>
    <n v="0"/>
    <m/>
    <m/>
    <n v="101"/>
    <s v="STREET"/>
    <m/>
    <m/>
    <s v="IC"/>
    <s v="Invest Cont"/>
    <n v="420"/>
    <m/>
    <m/>
    <m/>
    <s v="5200    BUCHANAN                     ST"/>
    <m/>
    <n v="34.118899999999996"/>
    <n v="-118.20310000000001"/>
  </r>
  <r>
    <n v="200700649"/>
    <d v="2020-04-04T00:00:00"/>
    <x v="243"/>
    <n v="2300"/>
    <n v="7"/>
    <x v="0"/>
    <n v="719"/>
    <n v="1"/>
    <n v="440"/>
    <x v="20"/>
    <s v="0344 1402"/>
    <n v="45"/>
    <s v="F"/>
    <s v="H"/>
    <n v="203"/>
    <s v="OTHER BUSINESS"/>
    <m/>
    <m/>
    <s v="IC"/>
    <s v="Invest Cont"/>
    <n v="440"/>
    <n v="998"/>
    <m/>
    <m/>
    <s v="300 N  ROSSMORE                     AV"/>
    <m/>
    <n v="34.076099999999997"/>
    <n v="-118.3272"/>
  </r>
  <r>
    <n v="200300896"/>
    <d v="2020-11-23T00:00:00"/>
    <x v="47"/>
    <n v="915"/>
    <n v="3"/>
    <x v="2"/>
    <n v="356"/>
    <n v="1"/>
    <n v="331"/>
    <x v="23"/>
    <s v="1606 1822 0342 0344 0385 1300 1309"/>
    <n v="47"/>
    <s v="M"/>
    <s v="H"/>
    <n v="101"/>
    <s v="STREET"/>
    <m/>
    <m/>
    <s v="AA"/>
    <s v="Adult Arrest"/>
    <n v="331"/>
    <m/>
    <m/>
    <m/>
    <s v="HALLDALE                     AV"/>
    <s v="37TH                         ST"/>
    <n v="34.020000000000003"/>
    <n v="-118.30289999999999"/>
  </r>
  <r>
    <n v="201210465"/>
    <d v="2020-03-26T00:00:00"/>
    <x v="209"/>
    <n v="2020"/>
    <n v="12"/>
    <x v="8"/>
    <n v="1269"/>
    <n v="1"/>
    <n v="341"/>
    <x v="12"/>
    <n v="344"/>
    <n v="32"/>
    <s v="M"/>
    <s v="B"/>
    <n v="514"/>
    <s v="GROUP HOME"/>
    <m/>
    <m/>
    <s v="IC"/>
    <s v="Invest Cont"/>
    <n v="341"/>
    <m/>
    <m/>
    <m/>
    <s v="400 E  81ST                         ST"/>
    <m/>
    <n v="33.965600000000002"/>
    <n v="-118.26730000000001"/>
  </r>
  <r>
    <n v="201214515"/>
    <d v="2020-06-11T00:00:00"/>
    <x v="79"/>
    <n v="2130"/>
    <n v="12"/>
    <x v="8"/>
    <n v="1239"/>
    <n v="1"/>
    <n v="230"/>
    <x v="13"/>
    <s v="1402 1822 0400 0444 0443"/>
    <n v="27"/>
    <s v="F"/>
    <s v="H"/>
    <n v="501"/>
    <s v="SINGLE FAMILY DWELLING"/>
    <n v="207"/>
    <s v="OTHER KNIFE"/>
    <s v="AA"/>
    <s v="Adult Arrest"/>
    <n v="230"/>
    <n v="998"/>
    <m/>
    <m/>
    <s v="700 W  59TH                         PL"/>
    <m/>
    <n v="33.985999999999997"/>
    <n v="-118.2859"/>
  </r>
  <r>
    <n v="200411785"/>
    <d v="2020-08-16T00:00:00"/>
    <x v="116"/>
    <n v="455"/>
    <n v="4"/>
    <x v="4"/>
    <n v="423"/>
    <n v="1"/>
    <n v="230"/>
    <x v="13"/>
    <s v="0334 0302 0913 0906"/>
    <n v="35"/>
    <s v="F"/>
    <s v="H"/>
    <n v="101"/>
    <s v="STREET"/>
    <n v="102"/>
    <s v="HAND GUN"/>
    <s v="IC"/>
    <s v="Invest Cont"/>
    <n v="230"/>
    <m/>
    <m/>
    <m/>
    <s v="MISSION                      RD"/>
    <s v="MARENGO"/>
    <n v="34.060600000000001"/>
    <n v="-118.2144"/>
  </r>
  <r>
    <n v="201011570"/>
    <d v="2020-08-01T00:00:00"/>
    <x v="200"/>
    <n v="1400"/>
    <n v="10"/>
    <x v="11"/>
    <n v="1039"/>
    <n v="1"/>
    <n v="210"/>
    <x v="11"/>
    <s v="0512 0415 0344 1822 1402 0940 0216 0334 1823 2024"/>
    <n v="18"/>
    <s v="M"/>
    <s v="B"/>
    <n v="502"/>
    <s v="MULTI-UNIT DWELLING (APARTMENT, DUPLEX, ETC)"/>
    <n v="200"/>
    <s v="KNIFE WITH BLADE 6INCHES OR LESS"/>
    <s v="IC"/>
    <s v="Invest Cont"/>
    <n v="210"/>
    <m/>
    <m/>
    <m/>
    <s v="6700    WOODLEY                      AV"/>
    <m/>
    <n v="34.192399999999999"/>
    <n v="-118.4837"/>
  </r>
  <r>
    <n v="200611456"/>
    <d v="2020-06-16T00:00:00"/>
    <x v="85"/>
    <n v="1430"/>
    <n v="6"/>
    <x v="9"/>
    <n v="645"/>
    <n v="2"/>
    <n v="626"/>
    <x v="10"/>
    <s v="0400 0416 0448 0429 0344 1814 2000 0913"/>
    <n v="22"/>
    <s v="F"/>
    <s v="H"/>
    <n v="503"/>
    <s v="HOTEL"/>
    <n v="400"/>
    <s v="STRONG-ARM (HANDS, FIST, FEET OR BODILY FORCE)"/>
    <s v="IC"/>
    <s v="Invest Cont"/>
    <n v="626"/>
    <m/>
    <m/>
    <m/>
    <s v="6800 W  SUNSET                       BL"/>
    <m/>
    <n v="34.097999999999999"/>
    <n v="-118.33929999999999"/>
  </r>
  <r>
    <n v="200817047"/>
    <d v="2020-12-01T00:00:00"/>
    <x v="113"/>
    <n v="1145"/>
    <n v="8"/>
    <x v="12"/>
    <n v="858"/>
    <n v="2"/>
    <n v="624"/>
    <x v="15"/>
    <s v="0400 0448 0913"/>
    <n v="62"/>
    <s v="M"/>
    <s v="W"/>
    <n v="502"/>
    <s v="MULTI-UNIT DWELLING (APARTMENT, DUPLEX, ETC)"/>
    <n v="400"/>
    <s v="STRONG-ARM (HANDS, FIST, FEET OR BODILY FORCE)"/>
    <s v="AO"/>
    <s v="Adult Other"/>
    <n v="624"/>
    <m/>
    <m/>
    <m/>
    <s v="1600 S  CREST                        DR"/>
    <m/>
    <n v="34.049599999999998"/>
    <n v="-118.3875"/>
  </r>
  <r>
    <n v="200404183"/>
    <d v="2020-01-05T00:00:00"/>
    <x v="275"/>
    <n v="2010"/>
    <n v="4"/>
    <x v="4"/>
    <n v="456"/>
    <n v="2"/>
    <n v="745"/>
    <x v="9"/>
    <n v="329"/>
    <n v="63"/>
    <s v="F"/>
    <s v="H"/>
    <n v="501"/>
    <s v="SINGLE FAMILY DWELLING"/>
    <m/>
    <m/>
    <s v="AO"/>
    <s v="Adult Other"/>
    <n v="745"/>
    <m/>
    <m/>
    <m/>
    <s v="700 N  EVERGREEN                    AV"/>
    <m/>
    <n v="34.049900000000001"/>
    <n v="-118.2009"/>
  </r>
  <r>
    <n v="201223136"/>
    <d v="2020-10-22T00:00:00"/>
    <x v="167"/>
    <n v="1915"/>
    <n v="12"/>
    <x v="8"/>
    <n v="1283"/>
    <n v="1"/>
    <n v="230"/>
    <x v="13"/>
    <s v="1100 0430 0906"/>
    <n v="20"/>
    <s v="F"/>
    <s v="B"/>
    <n v="102"/>
    <s v="SIDEWALK"/>
    <n v="106"/>
    <s v="UNKNOWN FIREARM"/>
    <s v="IC"/>
    <s v="Invest Cont"/>
    <n v="230"/>
    <m/>
    <m/>
    <m/>
    <s v="WESTERN                      AV"/>
    <s v="CENTURY"/>
    <n v="33.945500000000003"/>
    <n v="-118.309"/>
  </r>
  <r>
    <n v="200107564"/>
    <d v="2020-02-13T00:00:00"/>
    <x v="320"/>
    <n v="1930"/>
    <n v="1"/>
    <x v="1"/>
    <n v="133"/>
    <n v="1"/>
    <n v="330"/>
    <x v="1"/>
    <s v="1307 0329 1822 0377 1609 0344"/>
    <n v="33"/>
    <s v="M"/>
    <s v="Z"/>
    <n v="101"/>
    <s v="STREET"/>
    <m/>
    <m/>
    <s v="IC"/>
    <s v="Invest Cont"/>
    <n v="330"/>
    <m/>
    <m/>
    <m/>
    <s v="200 S  SPRING                       ST"/>
    <m/>
    <n v="34.051699999999997"/>
    <n v="-118.2474"/>
  </r>
  <r>
    <n v="200608304"/>
    <d v="2020-03-24T00:00:00"/>
    <x v="321"/>
    <n v="1550"/>
    <n v="6"/>
    <x v="9"/>
    <n v="666"/>
    <n v="2"/>
    <n v="624"/>
    <x v="15"/>
    <s v="0416 0400 1822"/>
    <n v="20"/>
    <s v="F"/>
    <s v="B"/>
    <n v="101"/>
    <s v="STREET"/>
    <n v="400"/>
    <s v="STRONG-ARM (HANDS, FIST, FEET OR BODILY FORCE)"/>
    <s v="IC"/>
    <s v="Invest Cont"/>
    <n v="624"/>
    <m/>
    <m/>
    <m/>
    <s v="HOLLYWOOD"/>
    <s v="VINE"/>
    <n v="34.0944"/>
    <n v="-118.32769999999999"/>
  </r>
  <r>
    <n v="201205074"/>
    <d v="2020-01-16T00:00:00"/>
    <x v="54"/>
    <n v="1625"/>
    <n v="12"/>
    <x v="8"/>
    <n v="1213"/>
    <n v="1"/>
    <n v="761"/>
    <x v="35"/>
    <s v="0334 1402 1822 2004 1218 0421 0445"/>
    <n v="69"/>
    <s v="M"/>
    <s v="B"/>
    <n v="251"/>
    <s v="RECYCLING CENTER"/>
    <n v="201"/>
    <s v="KNIFE WITH BLADE OVER 6 INCHES IN LENGTH"/>
    <s v="AA"/>
    <s v="Adult Arrest"/>
    <n v="761"/>
    <n v="930"/>
    <m/>
    <m/>
    <s v="GRAMERCY"/>
    <s v="SLAUSON"/>
    <n v="33.989100000000001"/>
    <n v="-118.3139"/>
  </r>
  <r>
    <n v="200816338"/>
    <d v="2020-11-11T00:00:00"/>
    <x v="69"/>
    <n v="2205"/>
    <n v="8"/>
    <x v="12"/>
    <n v="899"/>
    <n v="2"/>
    <n v="626"/>
    <x v="10"/>
    <s v="0400 0913 1813"/>
    <n v="0"/>
    <s v="M"/>
    <s v="H"/>
    <n v="505"/>
    <s v="MOTEL"/>
    <n v="400"/>
    <s v="STRONG-ARM (HANDS, FIST, FEET OR BODILY FORCE)"/>
    <s v="IC"/>
    <s v="Invest Cont"/>
    <n v="626"/>
    <m/>
    <m/>
    <m/>
    <s v="8600    VENICE                       BL"/>
    <m/>
    <n v="34.0336"/>
    <n v="-118.3807"/>
  </r>
  <r>
    <n v="200101052"/>
    <d v="2020-10-11T00:00:00"/>
    <x v="149"/>
    <n v="2130"/>
    <n v="1"/>
    <x v="1"/>
    <n v="153"/>
    <n v="2"/>
    <n v="740"/>
    <x v="21"/>
    <s v="0329 1402 1822"/>
    <n v="0"/>
    <s v="X"/>
    <s v="X"/>
    <n v="102"/>
    <s v="SIDEWALK"/>
    <n v="309"/>
    <s v="BOARD"/>
    <s v="AA"/>
    <s v="Adult Arrest"/>
    <n v="740"/>
    <n v="998"/>
    <m/>
    <m/>
    <s v="200 W  6TH                          ST"/>
    <m/>
    <n v="34.045999999999999"/>
    <n v="-118.251"/>
  </r>
  <r>
    <n v="200305889"/>
    <d v="2020-02-01T00:00:00"/>
    <x v="169"/>
    <n v="2000"/>
    <n v="3"/>
    <x v="2"/>
    <n v="393"/>
    <n v="1"/>
    <n v="420"/>
    <x v="33"/>
    <s v="0344 0385 1606 1300"/>
    <n v="29"/>
    <s v="F"/>
    <s v="H"/>
    <n v="101"/>
    <s v="STREET"/>
    <m/>
    <m/>
    <s v="IC"/>
    <s v="Invest Cont"/>
    <n v="420"/>
    <m/>
    <m/>
    <m/>
    <s v="2800 W  VERNON                       AV"/>
    <m/>
    <n v="34.007399999999997"/>
    <n v="-118.32899999999999"/>
  </r>
  <r>
    <n v="200114073"/>
    <d v="2020-06-29T00:00:00"/>
    <x v="322"/>
    <n v="2346"/>
    <n v="1"/>
    <x v="1"/>
    <n v="152"/>
    <n v="1"/>
    <n v="230"/>
    <x v="13"/>
    <s v="0416 0305 1822 1218 1202 1414 1420 0910 2004 2034"/>
    <n v="61"/>
    <s v="F"/>
    <s v="B"/>
    <n v="835"/>
    <s v="7TH AND METRO CENTER (NOT LINE SPECIFIC)"/>
    <n v="400"/>
    <s v="STRONG-ARM (HANDS, FIST, FEET OR BODILY FORCE)"/>
    <s v="IC"/>
    <s v="Invest Cont"/>
    <n v="230"/>
    <m/>
    <m/>
    <m/>
    <s v="600 S  FIGUEROA                     ST"/>
    <m/>
    <n v="34.0505"/>
    <n v="-118.25879999999999"/>
  </r>
  <r>
    <n v="200405489"/>
    <d v="2020-02-07T00:00:00"/>
    <x v="199"/>
    <n v="2115"/>
    <n v="4"/>
    <x v="4"/>
    <n v="464"/>
    <n v="2"/>
    <n v="946"/>
    <x v="8"/>
    <s v="0432 0913 1258"/>
    <n v="12"/>
    <s v="F"/>
    <s v="H"/>
    <n v="501"/>
    <s v="SINGLE FAMILY DWELLING"/>
    <n v="500"/>
    <s v="UNKNOWN WEAPON/OTHER WEAPON"/>
    <s v="AO"/>
    <s v="Adult Other"/>
    <n v="946"/>
    <m/>
    <m/>
    <m/>
    <s v="200 N  SOTO                         ST"/>
    <m/>
    <n v="34.044499999999999"/>
    <n v="-118.2116"/>
  </r>
  <r>
    <n v="201211063"/>
    <d v="2020-04-17T00:00:00"/>
    <x v="317"/>
    <n v="5"/>
    <n v="12"/>
    <x v="8"/>
    <n v="1258"/>
    <n v="1"/>
    <n v="230"/>
    <x v="13"/>
    <s v="0906 1402 1407 1100 0450 1822 1309"/>
    <n v="20"/>
    <s v="F"/>
    <s v="H"/>
    <n v="101"/>
    <s v="STREET"/>
    <n v="102"/>
    <s v="HAND GUN"/>
    <s v="IC"/>
    <s v="Invest Cont"/>
    <n v="230"/>
    <n v="998"/>
    <m/>
    <m/>
    <s v="79TH                         ST"/>
    <s v="SAN PEDRO"/>
    <n v="33.9679"/>
    <n v="-118.26949999999999"/>
  </r>
  <r>
    <n v="200112245"/>
    <d v="2020-05-28T00:00:00"/>
    <x v="251"/>
    <n v="100"/>
    <n v="1"/>
    <x v="1"/>
    <n v="141"/>
    <n v="1"/>
    <n v="440"/>
    <x v="20"/>
    <s v="1822 0352 1218 0344"/>
    <n v="59"/>
    <s v="M"/>
    <s v="B"/>
    <n v="508"/>
    <s v="FRAT HOUSE/SORORITY/DORMITORY"/>
    <m/>
    <m/>
    <s v="IC"/>
    <s v="Invest Cont"/>
    <n v="440"/>
    <m/>
    <m/>
    <m/>
    <s v="300 S  FIGUEROA                     ST"/>
    <m/>
    <n v="34.054200000000002"/>
    <n v="-118.25660000000001"/>
  </r>
  <r>
    <n v="200117177"/>
    <d v="2020-08-31T00:00:00"/>
    <x v="30"/>
    <n v="220"/>
    <n v="1"/>
    <x v="1"/>
    <n v="162"/>
    <n v="1"/>
    <n v="230"/>
    <x v="13"/>
    <s v="0416 0450 1822 1407 1402 1309"/>
    <n v="0"/>
    <s v="M"/>
    <s v="B"/>
    <n v="101"/>
    <s v="STREET"/>
    <n v="102"/>
    <s v="HAND GUN"/>
    <s v="IC"/>
    <s v="Invest Cont"/>
    <n v="230"/>
    <m/>
    <m/>
    <m/>
    <s v="800 S  OLIVE                        ST"/>
    <m/>
    <n v="34.043700000000001"/>
    <n v="-118.2582"/>
  </r>
  <r>
    <n v="200317330"/>
    <d v="2020-09-14T00:00:00"/>
    <x v="171"/>
    <n v="2000"/>
    <n v="3"/>
    <x v="2"/>
    <n v="327"/>
    <n v="1"/>
    <n v="480"/>
    <x v="2"/>
    <s v="0344 1251 1822"/>
    <n v="24"/>
    <s v="M"/>
    <s v="O"/>
    <n v="502"/>
    <s v="MULTI-UNIT DWELLING (APARTMENT, DUPLEX, ETC)"/>
    <m/>
    <m/>
    <s v="IC"/>
    <s v="Invest Cont"/>
    <n v="480"/>
    <m/>
    <m/>
    <m/>
    <s v="1200 W  ADAMS                        BL"/>
    <m/>
    <n v="34.032800000000002"/>
    <n v="-118.2865"/>
  </r>
  <r>
    <n v="200209078"/>
    <d v="2020-04-17T00:00:00"/>
    <x v="77"/>
    <n v="1430"/>
    <n v="2"/>
    <x v="5"/>
    <n v="256"/>
    <n v="2"/>
    <n v="740"/>
    <x v="21"/>
    <s v="0329 0311"/>
    <n v="19"/>
    <s v="X"/>
    <s v="X"/>
    <n v="704"/>
    <s v="ELEMENTARY SCHOOL"/>
    <m/>
    <m/>
    <s v="IC"/>
    <s v="Invest Cont"/>
    <n v="740"/>
    <m/>
    <m/>
    <m/>
    <s v="600    LITTLE                       ST"/>
    <m/>
    <n v="34.055500000000002"/>
    <n v="-118.27249999999999"/>
  </r>
  <r>
    <n v="201015278"/>
    <d v="2020-11-21T00:00:00"/>
    <x v="242"/>
    <n v="335"/>
    <n v="10"/>
    <x v="11"/>
    <n v="1088"/>
    <n v="1"/>
    <n v="420"/>
    <x v="33"/>
    <s v="1822 1300 0344 1309 0386 1606 1420"/>
    <n v="49"/>
    <s v="M"/>
    <s v="W"/>
    <n v="101"/>
    <s v="STREET"/>
    <m/>
    <m/>
    <s v="IC"/>
    <s v="Invest Cont"/>
    <n v="420"/>
    <m/>
    <m/>
    <m/>
    <s v="17000    OAK VIEW                     DR"/>
    <m/>
    <n v="34.151499999999999"/>
    <n v="-118.50360000000001"/>
  </r>
  <r>
    <n v="200805781"/>
    <d v="2020-02-09T00:00:00"/>
    <x v="310"/>
    <n v="1450"/>
    <n v="8"/>
    <x v="12"/>
    <n v="889"/>
    <n v="2"/>
    <n v="946"/>
    <x v="8"/>
    <s v="1501 0321"/>
    <n v="37"/>
    <s v="M"/>
    <s v="W"/>
    <n v="101"/>
    <s v="STREET"/>
    <n v="400"/>
    <s v="STRONG-ARM (HANDS, FIST, FEET OR BODILY FORCE)"/>
    <s v="IC"/>
    <s v="Invest Cont"/>
    <n v="946"/>
    <m/>
    <m/>
    <m/>
    <s v="1900 S  CORNING                      ST"/>
    <m/>
    <n v="34.043199999999999"/>
    <n v="-118.3796"/>
  </r>
  <r>
    <n v="200614702"/>
    <d v="2020-08-30T00:00:00"/>
    <x v="49"/>
    <n v="1400"/>
    <n v="6"/>
    <x v="9"/>
    <n v="667"/>
    <n v="2"/>
    <n v="740"/>
    <x v="21"/>
    <s v="0329 1300 1822"/>
    <n v="72"/>
    <s v="M"/>
    <s v="B"/>
    <n v="122"/>
    <s v="VEHICLE, PASSENGER/TRUCK"/>
    <m/>
    <m/>
    <s v="IC"/>
    <s v="Invest Cont"/>
    <n v="740"/>
    <m/>
    <m/>
    <m/>
    <s v="GORDON                       ST"/>
    <s v="SUNSET                       BL"/>
    <n v="34.097999999999999"/>
    <n v="-118.3201"/>
  </r>
  <r>
    <n v="200804066"/>
    <d v="2020-01-02T00:00:00"/>
    <x v="205"/>
    <n v="1300"/>
    <n v="8"/>
    <x v="12"/>
    <n v="832"/>
    <n v="1"/>
    <n v="330"/>
    <x v="1"/>
    <s v="0344 1609 1822 1403"/>
    <n v="28"/>
    <s v="F"/>
    <s v="H"/>
    <n v="707"/>
    <s v="GARAGE/CARPORT"/>
    <m/>
    <m/>
    <s v="IC"/>
    <s v="Invest Cont"/>
    <n v="330"/>
    <m/>
    <m/>
    <m/>
    <s v="1000    GRANVILLE                    AV"/>
    <m/>
    <n v="34.0505"/>
    <n v="-118.465"/>
  </r>
  <r>
    <n v="200218813"/>
    <d v="2020-12-20T00:00:00"/>
    <x v="236"/>
    <n v="1900"/>
    <n v="2"/>
    <x v="5"/>
    <n v="235"/>
    <n v="1"/>
    <n v="420"/>
    <x v="33"/>
    <m/>
    <n v="0"/>
    <m/>
    <m/>
    <n v="101"/>
    <s v="STREET"/>
    <m/>
    <m/>
    <s v="IC"/>
    <s v="Invest Cont"/>
    <n v="420"/>
    <m/>
    <m/>
    <m/>
    <s v="LAKE                         ST"/>
    <s v="VALLEY                       ST"/>
    <n v="34.065300000000001"/>
    <n v="-118.27249999999999"/>
  </r>
  <r>
    <n v="200206644"/>
    <d v="2020-02-22T00:00:00"/>
    <x v="323"/>
    <n v="1900"/>
    <n v="2"/>
    <x v="5"/>
    <n v="237"/>
    <n v="1"/>
    <n v="510"/>
    <x v="0"/>
    <m/>
    <n v="0"/>
    <m/>
    <m/>
    <n v="101"/>
    <s v="STREET"/>
    <m/>
    <m/>
    <s v="IC"/>
    <s v="Invest Cont"/>
    <n v="510"/>
    <m/>
    <m/>
    <m/>
    <s v="UNION                        PL"/>
    <s v="3RD                          ST"/>
    <n v="34.060600000000001"/>
    <n v="-118.2672"/>
  </r>
  <r>
    <n v="200321043"/>
    <d v="2020-11-28T00:00:00"/>
    <x v="29"/>
    <n v="1900"/>
    <n v="3"/>
    <x v="2"/>
    <n v="361"/>
    <n v="2"/>
    <n v="930"/>
    <x v="30"/>
    <s v="0913 2000 1814 0443"/>
    <n v="33"/>
    <s v="F"/>
    <s v="B"/>
    <n v="502"/>
    <s v="MULTI-UNIT DWELLING (APARTMENT, DUPLEX, ETC)"/>
    <n v="511"/>
    <s v="VERBAL THREAT"/>
    <s v="AO"/>
    <s v="Adult Other"/>
    <n v="930"/>
    <m/>
    <m/>
    <m/>
    <s v="4700    TACANA                       ST"/>
    <m/>
    <n v="34.016300000000001"/>
    <n v="-118.3523"/>
  </r>
  <r>
    <n v="200214459"/>
    <d v="2020-09-01T00:00:00"/>
    <x v="151"/>
    <n v="1900"/>
    <n v="2"/>
    <x v="5"/>
    <n v="235"/>
    <n v="1"/>
    <n v="510"/>
    <x v="0"/>
    <m/>
    <n v="0"/>
    <m/>
    <m/>
    <n v="101"/>
    <s v="STREET"/>
    <m/>
    <m/>
    <s v="IC"/>
    <s v="Invest Cont"/>
    <n v="510"/>
    <m/>
    <m/>
    <m/>
    <s v="200 N  ALVARADO                     ST"/>
    <m/>
    <n v="34.067700000000002"/>
    <n v="-118.2731"/>
  </r>
  <r>
    <n v="200908604"/>
    <d v="2020-04-18T00:00:00"/>
    <x v="96"/>
    <n v="1800"/>
    <n v="9"/>
    <x v="3"/>
    <n v="906"/>
    <n v="2"/>
    <n v="740"/>
    <x v="21"/>
    <s v="0329 1300"/>
    <n v="34"/>
    <s v="M"/>
    <s v="H"/>
    <n v="101"/>
    <s v="STREET"/>
    <m/>
    <m/>
    <s v="IC"/>
    <s v="Invest Cont"/>
    <n v="740"/>
    <m/>
    <m/>
    <m/>
    <s v="7400    TYRONE                       AV"/>
    <m/>
    <n v="34.204799999999999"/>
    <n v="-118.4443"/>
  </r>
  <r>
    <n v="200300900"/>
    <d v="2020-11-25T00:00:00"/>
    <x v="287"/>
    <n v="615"/>
    <n v="3"/>
    <x v="2"/>
    <n v="399"/>
    <n v="1"/>
    <n v="250"/>
    <x v="59"/>
    <s v="1822 1100 0329 1310 1309 0334 0302 0430 1407 0202"/>
    <n v="32"/>
    <s v="F"/>
    <s v="H"/>
    <n v="101"/>
    <s v="STREET"/>
    <n v="109"/>
    <s v="SEMI-AUTOMATIC PISTOL"/>
    <s v="IC"/>
    <s v="Invest Cont"/>
    <n v="250"/>
    <m/>
    <m/>
    <m/>
    <s v="VERNON                       AV"/>
    <s v="FIGUEROA                     ST"/>
    <n v="34.003799999999998"/>
    <n v="-118.28270000000001"/>
  </r>
  <r>
    <n v="201116834"/>
    <d v="2020-12-21T00:00:00"/>
    <x v="228"/>
    <n v="1800"/>
    <n v="11"/>
    <x v="7"/>
    <n v="1117"/>
    <n v="1"/>
    <n v="331"/>
    <x v="23"/>
    <s v="0385 1822 1300"/>
    <n v="56"/>
    <s v="M"/>
    <s v="H"/>
    <n v="101"/>
    <s v="STREET"/>
    <m/>
    <m/>
    <s v="IC"/>
    <s v="Invest Cont"/>
    <n v="331"/>
    <m/>
    <m/>
    <m/>
    <s v="LANGDALE                     AV"/>
    <s v="ELLENWOOD                    DR"/>
    <n v="34.130200000000002"/>
    <n v="-118.2174"/>
  </r>
  <r>
    <n v="200709995"/>
    <d v="2020-06-04T00:00:00"/>
    <x v="14"/>
    <n v="1830"/>
    <n v="7"/>
    <x v="0"/>
    <n v="722"/>
    <n v="1"/>
    <n v="310"/>
    <x v="5"/>
    <s v="0358 0344"/>
    <n v="46"/>
    <s v="M"/>
    <s v="H"/>
    <n v="403"/>
    <s v="DRUG STORE"/>
    <m/>
    <m/>
    <s v="IC"/>
    <s v="Invest Cont"/>
    <n v="310"/>
    <m/>
    <m/>
    <m/>
    <s v="400 S  SAN VICENTE                  BL"/>
    <m/>
    <n v="34.0715"/>
    <n v="-118.3764"/>
  </r>
  <r>
    <n v="201105237"/>
    <d v="2020-01-29T00:00:00"/>
    <x v="259"/>
    <n v="2300"/>
    <n v="11"/>
    <x v="7"/>
    <n v="1181"/>
    <n v="1"/>
    <n v="331"/>
    <x v="23"/>
    <s v="0344 0385"/>
    <n v="28"/>
    <s v="F"/>
    <s v="K"/>
    <n v="101"/>
    <s v="STREET"/>
    <m/>
    <m/>
    <s v="IC"/>
    <s v="Invest Cont"/>
    <n v="331"/>
    <m/>
    <m/>
    <m/>
    <s v="MONTANA                      ST"/>
    <s v="WATERLOO                     ST"/>
    <n v="34.081899999999997"/>
    <n v="-118.2649"/>
  </r>
  <r>
    <n v="200608036"/>
    <d v="2020-03-17T00:00:00"/>
    <x v="285"/>
    <n v="430"/>
    <n v="6"/>
    <x v="9"/>
    <n v="666"/>
    <n v="1"/>
    <n v="220"/>
    <x v="50"/>
    <n v="334"/>
    <n v="34"/>
    <s v="M"/>
    <s v="O"/>
    <n v="114"/>
    <s v="TAXI"/>
    <n v="107"/>
    <s v="OTHER FIREARM"/>
    <s v="IC"/>
    <s v="Invest Cont"/>
    <n v="220"/>
    <m/>
    <m/>
    <m/>
    <s v="LA MIRADA"/>
    <s v="VINE"/>
    <n v="34.093499999999999"/>
    <n v="-118.3266"/>
  </r>
  <r>
    <n v="201107149"/>
    <d v="2020-03-10T00:00:00"/>
    <x v="305"/>
    <n v="1300"/>
    <n v="11"/>
    <x v="7"/>
    <n v="1146"/>
    <n v="1"/>
    <n v="510"/>
    <x v="0"/>
    <m/>
    <n v="0"/>
    <m/>
    <m/>
    <n v="101"/>
    <s v="STREET"/>
    <m/>
    <m/>
    <s v="IC"/>
    <s v="Invest Cont"/>
    <n v="510"/>
    <m/>
    <m/>
    <m/>
    <s v="2600    BLIMP                        ST"/>
    <m/>
    <n v="34.096299999999999"/>
    <n v="-118.2431"/>
  </r>
  <r>
    <n v="200321894"/>
    <d v="2020-12-17T00:00:00"/>
    <x v="210"/>
    <n v="1510"/>
    <n v="3"/>
    <x v="2"/>
    <n v="356"/>
    <n v="2"/>
    <n v="626"/>
    <x v="10"/>
    <s v="2000 1814 0913 1309 0416 0446"/>
    <n v="42"/>
    <s v="F"/>
    <s v="B"/>
    <n v="501"/>
    <s v="SINGLE FAMILY DWELLING"/>
    <n v="400"/>
    <s v="STRONG-ARM (HANDS, FIST, FEET OR BODILY FORCE)"/>
    <s v="IC"/>
    <s v="Invest Cont"/>
    <n v="626"/>
    <m/>
    <m/>
    <m/>
    <s v="1500 W  35TH                         ST"/>
    <m/>
    <n v="34.0246"/>
    <n v="-118.3032"/>
  </r>
  <r>
    <n v="200906541"/>
    <d v="2020-02-26T00:00:00"/>
    <x v="324"/>
    <n v="625"/>
    <n v="9"/>
    <x v="3"/>
    <n v="952"/>
    <n v="2"/>
    <n v="624"/>
    <x v="15"/>
    <s v="0910 1612 0416"/>
    <n v="45"/>
    <s v="F"/>
    <s v="W"/>
    <n v="801"/>
    <s v="MTA BUS"/>
    <n v="515"/>
    <s v="PHYSICAL PRESENCE"/>
    <s v="IC"/>
    <s v="Invest Cont"/>
    <n v="624"/>
    <m/>
    <m/>
    <m/>
    <s v="CLARK"/>
    <s v="SEPULVEDA"/>
    <n v="34.168500000000002"/>
    <n v="-118.4659"/>
  </r>
  <r>
    <n v="200613058"/>
    <d v="2020-07-25T00:00:00"/>
    <x v="298"/>
    <n v="1300"/>
    <n v="6"/>
    <x v="9"/>
    <n v="622"/>
    <n v="1"/>
    <n v="510"/>
    <x v="0"/>
    <m/>
    <n v="0"/>
    <m/>
    <m/>
    <n v="101"/>
    <s v="STREET"/>
    <m/>
    <m/>
    <s v="IC"/>
    <s v="Invest Cont"/>
    <n v="510"/>
    <m/>
    <m/>
    <m/>
    <s v="1800    LAUREL CANYON                BL"/>
    <m/>
    <n v="34.103700000000003"/>
    <n v="-118.3659"/>
  </r>
  <r>
    <n v="200113642"/>
    <d v="2020-06-19T00:00:00"/>
    <x v="255"/>
    <n v="1500"/>
    <n v="1"/>
    <x v="1"/>
    <n v="152"/>
    <n v="2"/>
    <n v="624"/>
    <x v="15"/>
    <s v="1822 0416"/>
    <n v="24"/>
    <s v="F"/>
    <s v="H"/>
    <n v="403"/>
    <s v="DRUG STORE"/>
    <n v="400"/>
    <s v="STRONG-ARM (HANDS, FIST, FEET OR BODILY FORCE)"/>
    <s v="IC"/>
    <s v="Invest Cont"/>
    <n v="624"/>
    <m/>
    <m/>
    <m/>
    <s v="600 W  7TH                          ST"/>
    <m/>
    <n v="34.049100000000003"/>
    <n v="-118.25579999999999"/>
  </r>
  <r>
    <n v="200311722"/>
    <d v="2020-05-21T00:00:00"/>
    <x v="62"/>
    <n v="2230"/>
    <n v="3"/>
    <x v="2"/>
    <n v="396"/>
    <n v="2"/>
    <n v="627"/>
    <x v="43"/>
    <s v="0552 0448 0444 1251 1258"/>
    <n v="13"/>
    <s v="F"/>
    <s v="H"/>
    <n v="502"/>
    <s v="MULTI-UNIT DWELLING (APARTMENT, DUPLEX, ETC)"/>
    <n v="400"/>
    <s v="STRONG-ARM (HANDS, FIST, FEET OR BODILY FORCE)"/>
    <s v="IC"/>
    <s v="Invest Cont"/>
    <n v="627"/>
    <m/>
    <m/>
    <m/>
    <s v="800 W  43RD                         ST"/>
    <m/>
    <n v="34.005499999999998"/>
    <n v="-118.2872"/>
  </r>
  <r>
    <n v="200619000"/>
    <d v="2020-12-08T00:00:00"/>
    <x v="289"/>
    <n v="1550"/>
    <n v="6"/>
    <x v="9"/>
    <n v="622"/>
    <n v="1"/>
    <n v="341"/>
    <x v="12"/>
    <s v="1822 0344 0394"/>
    <n v="31"/>
    <s v="M"/>
    <s v="W"/>
    <n v="502"/>
    <s v="MULTI-UNIT DWELLING (APARTMENT, DUPLEX, ETC)"/>
    <m/>
    <m/>
    <s v="IC"/>
    <s v="Invest Cont"/>
    <n v="341"/>
    <m/>
    <m/>
    <m/>
    <s v="1700 N  STANLEY                      AV"/>
    <m/>
    <n v="34.101700000000001"/>
    <n v="-118.3562"/>
  </r>
  <r>
    <n v="200917659"/>
    <d v="2020-11-24T00:00:00"/>
    <x v="174"/>
    <n v="1230"/>
    <n v="9"/>
    <x v="3"/>
    <n v="905"/>
    <n v="2"/>
    <n v="627"/>
    <x v="43"/>
    <s v="0416 1309 1259"/>
    <n v="15"/>
    <s v="F"/>
    <s v="H"/>
    <n v="502"/>
    <s v="MULTI-UNIT DWELLING (APARTMENT, DUPLEX, ETC)"/>
    <n v="400"/>
    <s v="STRONG-ARM (HANDS, FIST, FEET OR BODILY FORCE)"/>
    <s v="AO"/>
    <s v="Adult Other"/>
    <n v="627"/>
    <m/>
    <m/>
    <m/>
    <s v="14600    WYANDOTTE                    ST"/>
    <m/>
    <n v="34.203000000000003"/>
    <n v="-118.45140000000001"/>
  </r>
  <r>
    <n v="201224609"/>
    <d v="2020-11-15T00:00:00"/>
    <x v="48"/>
    <n v="1730"/>
    <n v="12"/>
    <x v="8"/>
    <n v="1208"/>
    <n v="2"/>
    <n v="903"/>
    <x v="49"/>
    <s v="0913 0361 2038"/>
    <n v="14"/>
    <s v="F"/>
    <s v="H"/>
    <n v="501"/>
    <s v="SINGLE FAMILY DWELLING"/>
    <m/>
    <m/>
    <s v="IC"/>
    <s v="Invest Cont"/>
    <n v="903"/>
    <m/>
    <m/>
    <m/>
    <s v="5000 S  FIGUEROA                     ST"/>
    <m/>
    <n v="33.999699999999997"/>
    <n v="-118.28489999999999"/>
  </r>
  <r>
    <n v="200716993"/>
    <d v="2020-12-11T00:00:00"/>
    <x v="9"/>
    <n v="1630"/>
    <n v="7"/>
    <x v="0"/>
    <n v="722"/>
    <n v="1"/>
    <n v="440"/>
    <x v="20"/>
    <n v="344"/>
    <n v="19"/>
    <s v="M"/>
    <s v="H"/>
    <n v="405"/>
    <s v="CLOTHING STORE"/>
    <m/>
    <m/>
    <s v="IC"/>
    <s v="Invest Cont"/>
    <n v="440"/>
    <m/>
    <m/>
    <m/>
    <s v="100 N  LA CIENEGA                   BL"/>
    <m/>
    <n v="34.073399999999999"/>
    <n v="-118.37649999999999"/>
  </r>
  <r>
    <n v="200508338"/>
    <d v="2020-04-16T00:00:00"/>
    <x v="77"/>
    <n v="515"/>
    <n v="5"/>
    <x v="10"/>
    <n v="555"/>
    <n v="1"/>
    <n v="420"/>
    <x v="33"/>
    <s v="0385 1300"/>
    <n v="51"/>
    <s v="M"/>
    <s v="H"/>
    <n v="101"/>
    <s v="STREET"/>
    <m/>
    <m/>
    <s v="IC"/>
    <s v="Invest Cont"/>
    <n v="420"/>
    <m/>
    <m/>
    <m/>
    <s v="600 W  SANTA CRUZ                   ST"/>
    <m/>
    <n v="33.744199999999999"/>
    <n v="-118.2901"/>
  </r>
  <r>
    <n v="200511333"/>
    <d v="2020-07-02T00:00:00"/>
    <x v="153"/>
    <n v="700"/>
    <n v="5"/>
    <x v="10"/>
    <n v="564"/>
    <n v="1"/>
    <n v="310"/>
    <x v="5"/>
    <s v="0358 1309 0321 0216 1601"/>
    <n v="0"/>
    <s v="X"/>
    <s v="X"/>
    <n v="502"/>
    <s v="MULTI-UNIT DWELLING (APARTMENT, DUPLEX, ETC)"/>
    <n v="400"/>
    <s v="STRONG-ARM (HANDS, FIST, FEET OR BODILY FORCE)"/>
    <s v="IC"/>
    <s v="Invest Cont"/>
    <n v="310"/>
    <m/>
    <m/>
    <m/>
    <s v="200 W  5TH                          ST"/>
    <m/>
    <n v="33.739699999999999"/>
    <n v="-118.2835"/>
  </r>
  <r>
    <n v="201116110"/>
    <d v="2020-11-27T00:00:00"/>
    <x v="291"/>
    <n v="1330"/>
    <n v="11"/>
    <x v="7"/>
    <n v="1161"/>
    <n v="1"/>
    <n v="480"/>
    <x v="2"/>
    <n v="344"/>
    <n v="46"/>
    <s v="M"/>
    <s v="O"/>
    <n v="121"/>
    <s v="YARD (RESIDENTIAL/BUSINESS)"/>
    <m/>
    <m/>
    <s v="IC"/>
    <s v="Invest Cont"/>
    <n v="480"/>
    <m/>
    <m/>
    <m/>
    <s v="1100 N  ALEXANDRIA                   AV"/>
    <m/>
    <n v="34.090800000000002"/>
    <n v="-118.2984"/>
  </r>
  <r>
    <n v="200607338"/>
    <d v="2020-03-04T00:00:00"/>
    <x v="204"/>
    <n v="1700"/>
    <n v="6"/>
    <x v="9"/>
    <n v="646"/>
    <n v="2"/>
    <n v="661"/>
    <x v="32"/>
    <s v="1822 0917 1914"/>
    <n v="50"/>
    <s v="F"/>
    <s v="W"/>
    <n v="203"/>
    <s v="OTHER BUSINESS"/>
    <m/>
    <m/>
    <s v="IC"/>
    <s v="Invest Cont"/>
    <n v="661"/>
    <m/>
    <m/>
    <m/>
    <s v="6600 W  SUNSET                       BL"/>
    <m/>
    <n v="34.097999999999999"/>
    <n v="-118.33320000000001"/>
  </r>
  <r>
    <n v="200918506"/>
    <d v="2020-12-16T00:00:00"/>
    <x v="325"/>
    <n v="1200"/>
    <n v="9"/>
    <x v="3"/>
    <n v="932"/>
    <n v="2"/>
    <n v="354"/>
    <x v="14"/>
    <s v="0922 1822"/>
    <n v="45"/>
    <s v="M"/>
    <s v="H"/>
    <n v="502"/>
    <s v="MULTI-UNIT DWELLING (APARTMENT, DUPLEX, ETC)"/>
    <m/>
    <m/>
    <s v="IC"/>
    <s v="Invest Cont"/>
    <n v="354"/>
    <m/>
    <m/>
    <m/>
    <s v="14800    VICTORY                      BL"/>
    <m/>
    <n v="34.186700000000002"/>
    <n v="-118.4567"/>
  </r>
  <r>
    <n v="200109159"/>
    <d v="2020-03-14T00:00:00"/>
    <x v="124"/>
    <n v="1330"/>
    <n v="1"/>
    <x v="1"/>
    <n v="134"/>
    <n v="2"/>
    <n v="624"/>
    <x v="15"/>
    <s v="2004 1822 0447 0356 1266"/>
    <n v="47"/>
    <s v="M"/>
    <s v="H"/>
    <n v="402"/>
    <s v="MARKET"/>
    <n v="500"/>
    <s v="UNKNOWN WEAPON/OTHER WEAPON"/>
    <s v="IC"/>
    <s v="Invest Cont"/>
    <n v="624"/>
    <m/>
    <m/>
    <m/>
    <s v="300 S  BROADWAY"/>
    <m/>
    <n v="34.051000000000002"/>
    <n v="-118.248"/>
  </r>
  <r>
    <n v="200212860"/>
    <d v="2020-07-21T00:00:00"/>
    <x v="102"/>
    <n v="2250"/>
    <n v="2"/>
    <x v="5"/>
    <n v="233"/>
    <n v="1"/>
    <n v="440"/>
    <x v="20"/>
    <s v="2000 1814 0913 0444 0400 0344"/>
    <n v="38"/>
    <s v="F"/>
    <s v="H"/>
    <n v="502"/>
    <s v="MULTI-UNIT DWELLING (APARTMENT, DUPLEX, ETC)"/>
    <n v="400"/>
    <s v="STRONG-ARM (HANDS, FIST, FEET OR BODILY FORCE)"/>
    <s v="AO"/>
    <s v="Adult Other"/>
    <n v="440"/>
    <n v="626"/>
    <m/>
    <m/>
    <s v="2700 W  TEMPLE                       ST"/>
    <m/>
    <n v="34.072899999999997"/>
    <n v="-118.2757"/>
  </r>
  <r>
    <n v="201007656"/>
    <d v="2020-03-29T00:00:00"/>
    <x v="244"/>
    <n v="2010"/>
    <n v="10"/>
    <x v="11"/>
    <n v="1004"/>
    <n v="2"/>
    <n v="662"/>
    <x v="17"/>
    <n v="701"/>
    <n v="46"/>
    <s v="M"/>
    <s v="H"/>
    <n v="501"/>
    <s v="SINGLE FAMILY DWELLING"/>
    <m/>
    <m/>
    <s v="IC"/>
    <s v="Invest Cont"/>
    <n v="662"/>
    <m/>
    <m/>
    <m/>
    <s v="8000    CHIMINEAS                    AV"/>
    <m/>
    <n v="34.216500000000003"/>
    <n v="-118.5287"/>
  </r>
  <r>
    <n v="200516945"/>
    <d v="2020-11-21T00:00:00"/>
    <x v="55"/>
    <n v="1900"/>
    <n v="5"/>
    <x v="10"/>
    <n v="519"/>
    <n v="1"/>
    <n v="510"/>
    <x v="0"/>
    <m/>
    <n v="0"/>
    <m/>
    <m/>
    <n v="101"/>
    <s v="STREET"/>
    <m/>
    <m/>
    <s v="IC"/>
    <s v="Invest Cont"/>
    <n v="510"/>
    <m/>
    <m/>
    <m/>
    <s v="1700    ALAMEDA                      ST"/>
    <m/>
    <n v="33.797600000000003"/>
    <n v="-118.2385"/>
  </r>
  <r>
    <n v="200114101"/>
    <d v="2020-06-29T00:00:00"/>
    <x v="24"/>
    <n v="700"/>
    <n v="1"/>
    <x v="1"/>
    <n v="156"/>
    <n v="2"/>
    <n v="626"/>
    <x v="10"/>
    <s v="2000 0416 1814"/>
    <n v="31"/>
    <s v="M"/>
    <s v="H"/>
    <n v="502"/>
    <s v="MULTI-UNIT DWELLING (APARTMENT, DUPLEX, ETC)"/>
    <n v="400"/>
    <s v="STRONG-ARM (HANDS, FIST, FEET OR BODILY FORCE)"/>
    <s v="AO"/>
    <s v="Adult Other"/>
    <n v="626"/>
    <m/>
    <m/>
    <m/>
    <s v="500    SAN JULIAN                   ST"/>
    <m/>
    <n v="34.042900000000003"/>
    <n v="-118.2462"/>
  </r>
  <r>
    <n v="200619576"/>
    <d v="2020-12-22T00:00:00"/>
    <x v="192"/>
    <n v="1810"/>
    <n v="6"/>
    <x v="9"/>
    <n v="638"/>
    <n v="1"/>
    <n v="210"/>
    <x v="11"/>
    <s v="0945 1822 0325 0601 0400 0334 0432 0209"/>
    <n v="0"/>
    <s v="X"/>
    <s v="X"/>
    <n v="403"/>
    <s v="DRUG STORE"/>
    <n v="200"/>
    <s v="KNIFE WITH BLADE 6INCHES OR LESS"/>
    <s v="IC"/>
    <s v="Invest Cont"/>
    <n v="210"/>
    <m/>
    <m/>
    <m/>
    <s v="1800 N  WESTERN                      AV"/>
    <m/>
    <n v="34.1038"/>
    <n v="-118.3151"/>
  </r>
  <r>
    <n v="200617466"/>
    <d v="2020-11-01T00:00:00"/>
    <x v="326"/>
    <n v="1700"/>
    <n v="6"/>
    <x v="9"/>
    <n v="645"/>
    <n v="1"/>
    <n v="330"/>
    <x v="1"/>
    <s v="0344 1300 1501 1822"/>
    <n v="63"/>
    <s v="M"/>
    <s v="W"/>
    <n v="101"/>
    <s v="STREET"/>
    <m/>
    <m/>
    <s v="IC"/>
    <s v="Invest Cont"/>
    <n v="330"/>
    <m/>
    <m/>
    <m/>
    <s v="1700 N  ORANGE                       DR"/>
    <m/>
    <n v="34.101500000000001"/>
    <n v="-118.3417"/>
  </r>
  <r>
    <n v="201014693"/>
    <d v="2020-11-03T00:00:00"/>
    <x v="312"/>
    <n v="1330"/>
    <n v="10"/>
    <x v="11"/>
    <n v="1008"/>
    <n v="1"/>
    <n v="343"/>
    <x v="3"/>
    <s v="1402 0913 0325 2028"/>
    <n v="0"/>
    <s v="M"/>
    <s v="W"/>
    <n v="243"/>
    <s v="DIY CENTER (LOWE'S,HOME DEPOT,OSH,CONTRACTORS WAREHOUSE)"/>
    <n v="400"/>
    <s v="STRONG-ARM (HANDS, FIST, FEET OR BODILY FORCE)"/>
    <s v="AA"/>
    <s v="Adult Arrest"/>
    <n v="343"/>
    <n v="998"/>
    <m/>
    <m/>
    <s v="16800    ROSCOE                       BL"/>
    <m/>
    <n v="34.220599999999997"/>
    <n v="-118.4982"/>
  </r>
  <r>
    <n v="200604022"/>
    <d v="2020-01-01T00:00:00"/>
    <x v="31"/>
    <n v="2030"/>
    <n v="6"/>
    <x v="9"/>
    <n v="679"/>
    <n v="1"/>
    <n v="350"/>
    <x v="60"/>
    <n v="344"/>
    <n v="52"/>
    <s v="M"/>
    <s v="H"/>
    <n v="101"/>
    <s v="STREET"/>
    <m/>
    <m/>
    <s v="IC"/>
    <s v="Invest Cont"/>
    <n v="350"/>
    <m/>
    <m/>
    <m/>
    <s v="WESTERN"/>
    <s v="ROMAINE"/>
    <n v="34.0886"/>
    <n v="-118.3027"/>
  </r>
  <r>
    <n v="200615861"/>
    <d v="2020-09-25T00:00:00"/>
    <x v="23"/>
    <n v="2050"/>
    <n v="6"/>
    <x v="9"/>
    <n v="643"/>
    <n v="2"/>
    <n v="740"/>
    <x v="21"/>
    <s v="0329 1822"/>
    <n v="37"/>
    <s v="M"/>
    <s v="B"/>
    <n v="116"/>
    <s v="OTHER/OUTSIDE"/>
    <n v="500"/>
    <s v="UNKNOWN WEAPON/OTHER WEAPON"/>
    <s v="IC"/>
    <s v="Invest Cont"/>
    <n v="740"/>
    <m/>
    <m/>
    <m/>
    <s v="HAWTHORN"/>
    <s v="FULLER"/>
    <n v="34.099800000000002"/>
    <n v="-118.349"/>
  </r>
  <r>
    <n v="200504333"/>
    <d v="2020-01-08T00:00:00"/>
    <x v="172"/>
    <n v="805"/>
    <n v="5"/>
    <x v="10"/>
    <n v="563"/>
    <n v="1"/>
    <n v="510"/>
    <x v="0"/>
    <m/>
    <n v="0"/>
    <m/>
    <m/>
    <n v="103"/>
    <s v="ALLEY"/>
    <m/>
    <m/>
    <s v="IC"/>
    <s v="Invest Cont"/>
    <n v="510"/>
    <m/>
    <m/>
    <m/>
    <s v="1300 S  GAFFEY                       ST"/>
    <m/>
    <n v="33.732399999999998"/>
    <n v="-118.2924"/>
  </r>
  <r>
    <n v="201108056"/>
    <d v="2020-04-06T00:00:00"/>
    <x v="193"/>
    <n v="1350"/>
    <n v="11"/>
    <x v="7"/>
    <n v="1139"/>
    <n v="1"/>
    <n v="440"/>
    <x v="20"/>
    <s v="0325 0344"/>
    <n v="0"/>
    <s v="X"/>
    <s v="X"/>
    <n v="402"/>
    <s v="MARKET"/>
    <m/>
    <m/>
    <s v="IC"/>
    <s v="Invest Cont"/>
    <n v="440"/>
    <m/>
    <m/>
    <m/>
    <s v="6000 N  FIGUEROA                     ST"/>
    <m/>
    <n v="34.1113"/>
    <n v="-118.1893"/>
  </r>
  <r>
    <n v="200414980"/>
    <d v="2020-11-17T00:00:00"/>
    <x v="245"/>
    <n v="1600"/>
    <n v="4"/>
    <x v="4"/>
    <n v="406"/>
    <n v="1"/>
    <n v="330"/>
    <x v="1"/>
    <s v="1302 0344"/>
    <n v="41"/>
    <s v="M"/>
    <s v="H"/>
    <n v="507"/>
    <s v="CONDOMINIUM/TOWNHOUSE"/>
    <m/>
    <m/>
    <s v="IC"/>
    <s v="Invest Cont"/>
    <n v="330"/>
    <m/>
    <m/>
    <m/>
    <s v="VIA MARISOL"/>
    <s v="VIA ARBOLADA"/>
    <n v="34.0976"/>
    <n v="-118.18389999999999"/>
  </r>
  <r>
    <n v="201109104"/>
    <d v="2020-05-07T00:00:00"/>
    <x v="117"/>
    <n v="30"/>
    <n v="11"/>
    <x v="7"/>
    <n v="1143"/>
    <n v="1"/>
    <n v="330"/>
    <x v="1"/>
    <s v="0344 1307"/>
    <n v="34"/>
    <s v="F"/>
    <s v="W"/>
    <n v="101"/>
    <s v="STREET"/>
    <m/>
    <m/>
    <s v="IC"/>
    <s v="Invest Cont"/>
    <n v="330"/>
    <m/>
    <m/>
    <m/>
    <s v="1900    TALMADGE                     ST"/>
    <m/>
    <n v="34.105400000000003"/>
    <n v="-118.283"/>
  </r>
  <r>
    <n v="200716544"/>
    <d v="2020-11-30T00:00:00"/>
    <x v="18"/>
    <n v="1718"/>
    <n v="7"/>
    <x v="0"/>
    <n v="722"/>
    <n v="1"/>
    <n v="420"/>
    <x v="33"/>
    <m/>
    <n v="0"/>
    <m/>
    <m/>
    <n v="101"/>
    <s v="STREET"/>
    <m/>
    <m/>
    <s v="IC"/>
    <s v="Invest Cont"/>
    <n v="420"/>
    <m/>
    <m/>
    <m/>
    <s v="BEVERLY                      BL"/>
    <s v="CROFT                        AV"/>
    <n v="34.076099999999997"/>
    <n v="-118.3742"/>
  </r>
  <r>
    <n v="200116319"/>
    <d v="2020-08-13T00:00:00"/>
    <x v="175"/>
    <n v="2030"/>
    <n v="1"/>
    <x v="1"/>
    <n v="138"/>
    <n v="2"/>
    <n v="626"/>
    <x v="10"/>
    <s v="1218 2004 0913 2000 1813 2033 1206 0448 0416"/>
    <n v="54"/>
    <s v="F"/>
    <s v="B"/>
    <n v="102"/>
    <s v="SIDEWALK"/>
    <n v="400"/>
    <s v="STRONG-ARM (HANDS, FIST, FEET OR BODILY FORCE)"/>
    <s v="AO"/>
    <s v="Adult Other"/>
    <n v="626"/>
    <m/>
    <m/>
    <m/>
    <s v="4TH"/>
    <s v="OMAR"/>
    <n v="34.045400000000001"/>
    <n v="-118.2422"/>
  </r>
  <r>
    <n v="200216270"/>
    <d v="2020-10-17T00:00:00"/>
    <x v="149"/>
    <n v="2000"/>
    <n v="2"/>
    <x v="5"/>
    <n v="289"/>
    <n v="1"/>
    <n v="510"/>
    <x v="0"/>
    <m/>
    <n v="0"/>
    <m/>
    <m/>
    <n v="101"/>
    <s v="STREET"/>
    <m/>
    <m/>
    <s v="IC"/>
    <s v="Invest Cont"/>
    <n v="510"/>
    <m/>
    <m/>
    <m/>
    <s v="1200 S  ALBANY                       ST"/>
    <m/>
    <n v="34.0441"/>
    <n v="-118.2735"/>
  </r>
  <r>
    <n v="201300955"/>
    <d v="2020-09-01T00:00:00"/>
    <x v="64"/>
    <n v="2030"/>
    <n v="13"/>
    <x v="6"/>
    <n v="1394"/>
    <n v="1"/>
    <n v="210"/>
    <x v="11"/>
    <s v="2018 1822 0432 1100 0344 0329 1402 1309"/>
    <n v="0"/>
    <s v="M"/>
    <s v="H"/>
    <n v="418"/>
    <m/>
    <n v="103"/>
    <s v="RIFLE"/>
    <s v="IC"/>
    <s v="Invest Cont"/>
    <n v="210"/>
    <n v="998"/>
    <m/>
    <m/>
    <s v="6500 S  MAIN                         ST"/>
    <m/>
    <n v="33.980200000000004"/>
    <n v="-118.2739"/>
  </r>
  <r>
    <n v="201105774"/>
    <d v="2020-02-11T00:00:00"/>
    <x v="159"/>
    <n v="1000"/>
    <n v="11"/>
    <x v="7"/>
    <n v="1162"/>
    <n v="2"/>
    <n v="930"/>
    <x v="30"/>
    <s v="0443 1822"/>
    <n v="26"/>
    <s v="M"/>
    <s v="W"/>
    <n v="701"/>
    <s v="HOSPITAL"/>
    <n v="511"/>
    <s v="VERBAL THREAT"/>
    <s v="AA"/>
    <s v="Adult Arrest"/>
    <n v="930"/>
    <m/>
    <m/>
    <m/>
    <s v="1300 N  VERMONT                      AV"/>
    <m/>
    <n v="34.095599999999997"/>
    <n v="-118.29179999999999"/>
  </r>
  <r>
    <n v="200105425"/>
    <d v="2020-01-22T00:00:00"/>
    <x v="327"/>
    <n v="5"/>
    <n v="1"/>
    <x v="1"/>
    <n v="119"/>
    <n v="1"/>
    <n v="440"/>
    <x v="20"/>
    <s v="1202 0377 2034 0344"/>
    <n v="61"/>
    <s v="M"/>
    <s v="H"/>
    <n v="210"/>
    <s v="RESTAURANT/FAST FOOD"/>
    <m/>
    <m/>
    <s v="IC"/>
    <s v="Invest Cont"/>
    <n v="440"/>
    <m/>
    <m/>
    <m/>
    <s v="500    RAMIREZ                      ST"/>
    <m/>
    <n v="34.055199999999999"/>
    <n v="-118.23220000000001"/>
  </r>
  <r>
    <n v="201222212"/>
    <d v="2020-10-08T00:00:00"/>
    <x v="212"/>
    <n v="930"/>
    <n v="12"/>
    <x v="8"/>
    <n v="1203"/>
    <n v="1"/>
    <n v="230"/>
    <x v="13"/>
    <s v="0416 0329 1810 0913 0411"/>
    <n v="64"/>
    <s v="F"/>
    <s v="B"/>
    <n v="501"/>
    <s v="SINGLE FAMILY DWELLING"/>
    <n v="500"/>
    <s v="UNKNOWN WEAPON/OTHER WEAPON"/>
    <s v="AA"/>
    <s v="Adult Arrest"/>
    <n v="230"/>
    <m/>
    <m/>
    <m/>
    <s v="1800 W  45TH                         ST"/>
    <m/>
    <n v="34.002800000000001"/>
    <n v="-118.3113"/>
  </r>
  <r>
    <n v="200907147"/>
    <d v="2020-03-09T00:00:00"/>
    <x v="73"/>
    <n v="1830"/>
    <n v="9"/>
    <x v="3"/>
    <n v="963"/>
    <n v="1"/>
    <n v="331"/>
    <x v="23"/>
    <n v="344"/>
    <n v="41"/>
    <s v="F"/>
    <s v="W"/>
    <n v="101"/>
    <s v="STREET"/>
    <m/>
    <m/>
    <s v="IC"/>
    <s v="Invest Cont"/>
    <n v="331"/>
    <m/>
    <m/>
    <m/>
    <s v="ADDISON"/>
    <s v="VAN NUYS                     BL"/>
    <n v="34.161299999999997"/>
    <n v="-118.4486"/>
  </r>
  <r>
    <n v="200118445"/>
    <d v="2020-09-24T00:00:00"/>
    <x v="26"/>
    <n v="1148"/>
    <n v="1"/>
    <x v="1"/>
    <n v="124"/>
    <n v="2"/>
    <n v="740"/>
    <x v="21"/>
    <n v="329"/>
    <n v="0"/>
    <s v="M"/>
    <s v="W"/>
    <n v="101"/>
    <s v="STREET"/>
    <m/>
    <m/>
    <s v="IC"/>
    <s v="Invest Cont"/>
    <n v="740"/>
    <m/>
    <m/>
    <m/>
    <s v="2ND                          ST"/>
    <s v="MAIN"/>
    <n v="34.051000000000002"/>
    <n v="-118.2445"/>
  </r>
  <r>
    <n v="200211796"/>
    <d v="2020-06-25T00:00:00"/>
    <x v="318"/>
    <n v="900"/>
    <n v="2"/>
    <x v="5"/>
    <n v="247"/>
    <n v="2"/>
    <n v="662"/>
    <x v="17"/>
    <s v="0701 0344 0800 1000 0100 1822"/>
    <n v="19"/>
    <s v="F"/>
    <s v="H"/>
    <n v="502"/>
    <s v="MULTI-UNIT DWELLING (APARTMENT, DUPLEX, ETC)"/>
    <m/>
    <m/>
    <s v="IC"/>
    <s v="Invest Cont"/>
    <n v="662"/>
    <m/>
    <m/>
    <m/>
    <s v="500 S  UNION                        AV"/>
    <m/>
    <n v="34.059600000000003"/>
    <n v="-118.2701"/>
  </r>
  <r>
    <n v="200710282"/>
    <d v="2020-06-07T00:00:00"/>
    <x v="314"/>
    <n v="1"/>
    <n v="7"/>
    <x v="0"/>
    <n v="721"/>
    <n v="2"/>
    <n v="354"/>
    <x v="14"/>
    <s v="0929 0930"/>
    <n v="25"/>
    <s v="F"/>
    <s v="W"/>
    <n v="501"/>
    <s v="SINGLE FAMILY DWELLING"/>
    <m/>
    <m/>
    <s v="IC"/>
    <s v="Invest Cont"/>
    <n v="354"/>
    <m/>
    <m/>
    <m/>
    <s v="S  ARNAZ                        DR"/>
    <s v="COLGATE"/>
    <n v="34.070799999999998"/>
    <n v="-118.3827"/>
  </r>
  <r>
    <n v="201016369"/>
    <d v="2020-12-25T00:00:00"/>
    <x v="203"/>
    <n v="2200"/>
    <n v="10"/>
    <x v="11"/>
    <n v="1001"/>
    <n v="1"/>
    <n v="235"/>
    <x v="61"/>
    <m/>
    <n v="0"/>
    <s v="X"/>
    <s v="X"/>
    <n v="501"/>
    <s v="SINGLE FAMILY DWELLING"/>
    <n v="500"/>
    <s v="UNKNOWN WEAPON/OTHER WEAPON"/>
    <s v="AA"/>
    <s v="Adult Arrest"/>
    <n v="235"/>
    <m/>
    <m/>
    <m/>
    <s v="19000    INGOMAR                      ST"/>
    <m/>
    <n v="34.212000000000003"/>
    <n v="-118.5475"/>
  </r>
  <r>
    <n v="200107715"/>
    <d v="2020-02-23T00:00:00"/>
    <x v="105"/>
    <n v="130"/>
    <n v="1"/>
    <x v="1"/>
    <n v="185"/>
    <n v="1"/>
    <n v="230"/>
    <x v="13"/>
    <s v="1822 0416"/>
    <n v="32"/>
    <s v="M"/>
    <s v="B"/>
    <n v="203"/>
    <s v="OTHER BUSINESS"/>
    <n v="400"/>
    <s v="STRONG-ARM (HANDS, FIST, FEET OR BODILY FORCE)"/>
    <s v="AA"/>
    <s v="Adult Arrest"/>
    <n v="230"/>
    <m/>
    <m/>
    <m/>
    <s v="1000 S  HILL                         ST"/>
    <m/>
    <n v="34.040199999999999"/>
    <n v="-118.2598"/>
  </r>
  <r>
    <n v="200412273"/>
    <d v="2020-08-29T00:00:00"/>
    <x v="30"/>
    <n v="540"/>
    <n v="4"/>
    <x v="4"/>
    <n v="413"/>
    <n v="1"/>
    <n v="510"/>
    <x v="0"/>
    <m/>
    <n v="0"/>
    <m/>
    <m/>
    <n v="101"/>
    <s v="STREET"/>
    <m/>
    <m/>
    <s v="IC"/>
    <s v="Invest Cont"/>
    <n v="510"/>
    <m/>
    <m/>
    <m/>
    <s v="100 E  AVENUE 33"/>
    <m/>
    <n v="34.082999999999998"/>
    <n v="-118.2137"/>
  </r>
  <r>
    <n v="200308845"/>
    <d v="2020-03-20T00:00:00"/>
    <x v="198"/>
    <n v="1030"/>
    <n v="3"/>
    <x v="2"/>
    <n v="321"/>
    <n v="1"/>
    <n v="341"/>
    <x v="12"/>
    <s v="0202 0344 1210 1309 1822 2032"/>
    <n v="43"/>
    <s v="F"/>
    <s v="B"/>
    <n v="402"/>
    <s v="MARKET"/>
    <m/>
    <m/>
    <s v="IC"/>
    <s v="Invest Cont"/>
    <n v="341"/>
    <m/>
    <m/>
    <m/>
    <s v="3500 S  LA CIENEGA                   BL"/>
    <m/>
    <n v="34.0242"/>
    <n v="-118.37220000000001"/>
  </r>
  <r>
    <n v="201300890"/>
    <d v="2020-08-01T00:00:00"/>
    <x v="200"/>
    <n v="2300"/>
    <n v="13"/>
    <x v="6"/>
    <n v="1373"/>
    <n v="2"/>
    <n v="740"/>
    <x v="21"/>
    <s v="1402 0329"/>
    <n v="39"/>
    <s v="F"/>
    <s v="B"/>
    <n v="122"/>
    <s v="VEHICLE, PASSENGER/TRUCK"/>
    <m/>
    <m/>
    <s v="IC"/>
    <s v="Invest Cont"/>
    <n v="740"/>
    <n v="998"/>
    <m/>
    <m/>
    <s v="700 E  54TH                         ST"/>
    <m/>
    <n v="33.993299999999998"/>
    <n v="-118.26300000000001"/>
  </r>
  <r>
    <n v="200122487"/>
    <d v="2020-12-17T00:00:00"/>
    <x v="210"/>
    <n v="1625"/>
    <n v="1"/>
    <x v="1"/>
    <n v="153"/>
    <n v="2"/>
    <n v="624"/>
    <x v="15"/>
    <s v="0416 1266 1420 1822"/>
    <n v="32"/>
    <s v="M"/>
    <s v="B"/>
    <n v="405"/>
    <s v="CLOTHING STORE"/>
    <n v="400"/>
    <s v="STRONG-ARM (HANDS, FIST, FEET OR BODILY FORCE)"/>
    <s v="IC"/>
    <s v="Invest Cont"/>
    <n v="624"/>
    <m/>
    <m/>
    <m/>
    <s v="600 S  BROADWAY"/>
    <m/>
    <n v="34.045900000000003"/>
    <n v="-118.2526"/>
  </r>
  <r>
    <n v="201224065"/>
    <d v="2020-11-06T00:00:00"/>
    <x v="176"/>
    <n v="800"/>
    <n v="12"/>
    <x v="8"/>
    <n v="1203"/>
    <n v="1"/>
    <n v="440"/>
    <x v="20"/>
    <s v="0344 0394 1822"/>
    <n v="25"/>
    <s v="F"/>
    <s v="H"/>
    <n v="501"/>
    <s v="SINGLE FAMILY DWELLING"/>
    <m/>
    <m/>
    <s v="IC"/>
    <s v="Invest Cont"/>
    <n v="440"/>
    <m/>
    <m/>
    <m/>
    <s v="4600 S  GRAMERCY                     PL"/>
    <m/>
    <n v="34.000999999999998"/>
    <n v="-118.3138"/>
  </r>
  <r>
    <n v="200608336"/>
    <d v="2020-03-25T00:00:00"/>
    <x v="328"/>
    <n v="1120"/>
    <n v="6"/>
    <x v="9"/>
    <n v="647"/>
    <n v="2"/>
    <n v="624"/>
    <x v="15"/>
    <s v="0400 0444 0913"/>
    <n v="40"/>
    <s v="M"/>
    <s v="O"/>
    <n v="502"/>
    <s v="MULTI-UNIT DWELLING (APARTMENT, DUPLEX, ETC)"/>
    <n v="400"/>
    <s v="STRONG-ARM (HANDS, FIST, FEET OR BODILY FORCE)"/>
    <s v="IC"/>
    <s v="Invest Cont"/>
    <n v="624"/>
    <m/>
    <m/>
    <m/>
    <s v="5800 W  SUNSET                       BL"/>
    <m/>
    <n v="34.099800000000002"/>
    <n v="-118.3211"/>
  </r>
  <r>
    <n v="200413246"/>
    <d v="2020-09-28T00:00:00"/>
    <x v="294"/>
    <n v="30"/>
    <n v="4"/>
    <x v="4"/>
    <n v="409"/>
    <n v="1"/>
    <n v="331"/>
    <x v="23"/>
    <n v="344"/>
    <n v="31"/>
    <s v="M"/>
    <s v="F"/>
    <n v="101"/>
    <s v="STREET"/>
    <m/>
    <m/>
    <s v="IC"/>
    <s v="Invest Cont"/>
    <n v="331"/>
    <m/>
    <m/>
    <m/>
    <s v="4300    ALPHA                        ST"/>
    <m/>
    <n v="34.094499999999996"/>
    <n v="-118.1593"/>
  </r>
  <r>
    <n v="200911713"/>
    <d v="2020-06-29T00:00:00"/>
    <x v="37"/>
    <n v="1700"/>
    <n v="9"/>
    <x v="3"/>
    <n v="933"/>
    <n v="2"/>
    <n v="745"/>
    <x v="9"/>
    <n v="329"/>
    <n v="0"/>
    <s v="X"/>
    <s v="X"/>
    <n v="108"/>
    <s v="PARKING LOT"/>
    <m/>
    <m/>
    <s v="IC"/>
    <s v="Invest Cont"/>
    <n v="745"/>
    <m/>
    <m/>
    <m/>
    <s v="14700    ERWIN                        ST"/>
    <m/>
    <n v="34.183599999999998"/>
    <n v="-118.4575"/>
  </r>
  <r>
    <n v="200909909"/>
    <d v="2020-05-19T00:00:00"/>
    <x v="329"/>
    <n v="2030"/>
    <n v="9"/>
    <x v="3"/>
    <n v="964"/>
    <n v="2"/>
    <n v="956"/>
    <x v="29"/>
    <s v="1822 1906"/>
    <n v="34"/>
    <s v="F"/>
    <s v="W"/>
    <n v="502"/>
    <s v="MULTI-UNIT DWELLING (APARTMENT, DUPLEX, ETC)"/>
    <m/>
    <m/>
    <s v="IC"/>
    <s v="Invest Cont"/>
    <n v="956"/>
    <m/>
    <m/>
    <m/>
    <s v="5100    WOODMAN                      AV"/>
    <m/>
    <n v="34.160299999999999"/>
    <n v="-118.43989999999999"/>
  </r>
  <r>
    <n v="201116142"/>
    <d v="2020-11-28T00:00:00"/>
    <x v="287"/>
    <n v="1000"/>
    <n v="11"/>
    <x v="7"/>
    <n v="1113"/>
    <n v="1"/>
    <n v="341"/>
    <x v="12"/>
    <s v="0325 0344"/>
    <n v="0"/>
    <s v="X"/>
    <s v="X"/>
    <n v="404"/>
    <s v="DEPARTMENT STORE"/>
    <m/>
    <m/>
    <s v="IC"/>
    <s v="Invest Cont"/>
    <n v="341"/>
    <m/>
    <m/>
    <m/>
    <s v="2700    COLORADO                     BL"/>
    <m/>
    <n v="34.142499999999998"/>
    <n v="-118.2239"/>
  </r>
  <r>
    <n v="200904592"/>
    <d v="2020-01-14T00:00:00"/>
    <x v="141"/>
    <n v="1100"/>
    <n v="9"/>
    <x v="3"/>
    <n v="904"/>
    <n v="1"/>
    <n v="510"/>
    <x v="0"/>
    <m/>
    <n v="0"/>
    <m/>
    <m/>
    <n v="101"/>
    <s v="STREET"/>
    <m/>
    <m/>
    <s v="IC"/>
    <s v="Invest Cont"/>
    <n v="510"/>
    <m/>
    <m/>
    <m/>
    <s v="15200    LEADWELL                     ST"/>
    <m/>
    <n v="34.203899999999997"/>
    <n v="-118.464"/>
  </r>
  <r>
    <n v="200308248"/>
    <d v="2020-03-08T00:00:00"/>
    <x v="330"/>
    <n v="1320"/>
    <n v="3"/>
    <x v="2"/>
    <n v="315"/>
    <n v="2"/>
    <n v="901"/>
    <x v="19"/>
    <s v="2038 0553 1309"/>
    <n v="29"/>
    <s v="F"/>
    <s v="B"/>
    <n v="502"/>
    <s v="MULTI-UNIT DWELLING (APARTMENT, DUPLEX, ETC)"/>
    <m/>
    <m/>
    <s v="AO"/>
    <s v="Adult Other"/>
    <n v="901"/>
    <m/>
    <m/>
    <m/>
    <s v="2600 S  MANHATTAN                    PL"/>
    <m/>
    <n v="34.030900000000003"/>
    <n v="-118.31010000000001"/>
  </r>
  <r>
    <n v="200912011"/>
    <d v="2020-07-06T00:00:00"/>
    <x v="11"/>
    <n v="1200"/>
    <n v="9"/>
    <x v="3"/>
    <n v="914"/>
    <n v="1"/>
    <n v="510"/>
    <x v="0"/>
    <m/>
    <n v="0"/>
    <m/>
    <m/>
    <n v="101"/>
    <s v="STREET"/>
    <m/>
    <m/>
    <s v="IC"/>
    <s v="Invest Cont"/>
    <n v="510"/>
    <m/>
    <m/>
    <m/>
    <s v="14900    VOSE                         ST"/>
    <m/>
    <n v="34.198500000000003"/>
    <n v="-118.45910000000001"/>
  </r>
  <r>
    <n v="201213516"/>
    <d v="2020-05-24T00:00:00"/>
    <x v="189"/>
    <n v="300"/>
    <n v="12"/>
    <x v="8"/>
    <n v="1251"/>
    <n v="2"/>
    <n v="624"/>
    <x v="15"/>
    <s v="1822 0416"/>
    <n v="44"/>
    <s v="F"/>
    <s v="B"/>
    <n v="401"/>
    <s v="MINI-MART"/>
    <n v="400"/>
    <s v="STRONG-ARM (HANDS, FIST, FEET OR BODILY FORCE)"/>
    <s v="IC"/>
    <s v="Invest Cont"/>
    <n v="624"/>
    <m/>
    <m/>
    <m/>
    <s v="3300 W  FLORENCE                     AV"/>
    <m/>
    <n v="33.974600000000002"/>
    <n v="-118.32940000000001"/>
  </r>
  <r>
    <n v="200500685"/>
    <d v="2020-06-14T00:00:00"/>
    <x v="123"/>
    <n v="1851"/>
    <n v="5"/>
    <x v="10"/>
    <n v="504"/>
    <n v="1"/>
    <n v="442"/>
    <x v="16"/>
    <s v="0325 1236 1402"/>
    <n v="0"/>
    <s v="X"/>
    <s v="X"/>
    <n v="404"/>
    <s v="DEPARTMENT STORE"/>
    <m/>
    <m/>
    <s v="AA"/>
    <s v="Adult Arrest"/>
    <n v="442"/>
    <n v="998"/>
    <m/>
    <m/>
    <s v="NORMANDIE"/>
    <s v="190TH"/>
    <n v="33.8583"/>
    <n v="-118.2992"/>
  </r>
  <r>
    <n v="201106632"/>
    <d v="2020-02-28T00:00:00"/>
    <x v="72"/>
    <n v="1320"/>
    <n v="11"/>
    <x v="7"/>
    <n v="1144"/>
    <n v="1"/>
    <n v="330"/>
    <x v="1"/>
    <s v="0344 0358 1307"/>
    <n v="32"/>
    <s v="M"/>
    <s v="W"/>
    <n v="101"/>
    <s v="STREET"/>
    <n v="500"/>
    <s v="UNKNOWN WEAPON/OTHER WEAPON"/>
    <s v="IC"/>
    <s v="Invest Cont"/>
    <n v="330"/>
    <m/>
    <m/>
    <m/>
    <s v="2600    ARMSTRONG                    AV"/>
    <m/>
    <n v="34.104199999999999"/>
    <n v="-118.26390000000001"/>
  </r>
  <r>
    <n v="200605491"/>
    <d v="2020-02-01T00:00:00"/>
    <x v="87"/>
    <n v="330"/>
    <n v="6"/>
    <x v="9"/>
    <n v="632"/>
    <n v="1"/>
    <n v="330"/>
    <x v="1"/>
    <s v="1300 1307 1601 1609 0329 0344"/>
    <n v="30"/>
    <s v="M"/>
    <s v="W"/>
    <n v="101"/>
    <s v="STREET"/>
    <m/>
    <m/>
    <s v="IC"/>
    <s v="Invest Cont"/>
    <n v="330"/>
    <m/>
    <m/>
    <m/>
    <s v="PINE TREE                    DR"/>
    <s v="LONDONDERRY                  PL"/>
    <n v="34.103999999999999"/>
    <n v="-118.3755"/>
  </r>
  <r>
    <n v="200116039"/>
    <d v="2020-08-08T00:00:00"/>
    <x v="235"/>
    <n v="200"/>
    <n v="1"/>
    <x v="1"/>
    <n v="191"/>
    <n v="2"/>
    <n v="624"/>
    <x v="15"/>
    <s v="0361 0416"/>
    <n v="43"/>
    <s v="M"/>
    <s v="H"/>
    <n v="502"/>
    <s v="MULTI-UNIT DWELLING (APARTMENT, DUPLEX, ETC)"/>
    <n v="400"/>
    <s v="STRONG-ARM (HANDS, FIST, FEET OR BODILY FORCE)"/>
    <s v="IC"/>
    <s v="Invest Cont"/>
    <n v="624"/>
    <m/>
    <m/>
    <m/>
    <s v="1400    WRIGHT                       ST"/>
    <m/>
    <n v="34.0396"/>
    <n v="-118.2726"/>
  </r>
  <r>
    <n v="201207883"/>
    <d v="2020-02-26T00:00:00"/>
    <x v="324"/>
    <n v="1425"/>
    <n v="12"/>
    <x v="8"/>
    <n v="1233"/>
    <n v="1"/>
    <n v="230"/>
    <x v="13"/>
    <s v="0342 1402 0416 0445 1822"/>
    <n v="53"/>
    <s v="M"/>
    <s v="B"/>
    <n v="108"/>
    <s v="PARKING LOT"/>
    <n v="311"/>
    <s v="HAMMER"/>
    <s v="IC"/>
    <s v="Invest Cont"/>
    <n v="230"/>
    <n v="998"/>
    <m/>
    <m/>
    <s v="1800 W  SLAUSON                      AV"/>
    <m/>
    <n v="33.989199999999997"/>
    <n v="-118.30889999999999"/>
  </r>
  <r>
    <n v="200918905"/>
    <d v="2020-12-28T00:00:00"/>
    <x v="34"/>
    <n v="2040"/>
    <n v="9"/>
    <x v="3"/>
    <n v="935"/>
    <n v="2"/>
    <n v="626"/>
    <x v="10"/>
    <s v="0429 1218 2000"/>
    <n v="25"/>
    <s v="F"/>
    <s v="H"/>
    <n v="502"/>
    <s v="MULTI-UNIT DWELLING (APARTMENT, DUPLEX, ETC)"/>
    <n v="400"/>
    <s v="STRONG-ARM (HANDS, FIST, FEET OR BODILY FORCE)"/>
    <s v="AO"/>
    <s v="Adult Other"/>
    <n v="626"/>
    <m/>
    <m/>
    <m/>
    <s v="14100    SYLVAN                       ST"/>
    <m/>
    <n v="34.184699999999999"/>
    <n v="-118.44"/>
  </r>
  <r>
    <n v="200915292"/>
    <d v="2020-09-28T00:00:00"/>
    <x v="294"/>
    <n v="1730"/>
    <n v="9"/>
    <x v="3"/>
    <n v="935"/>
    <n v="2"/>
    <n v="624"/>
    <x v="15"/>
    <s v="1414 0342 0416"/>
    <n v="57"/>
    <s v="F"/>
    <s v="H"/>
    <n v="502"/>
    <s v="MULTI-UNIT DWELLING (APARTMENT, DUPLEX, ETC)"/>
    <n v="308"/>
    <s v="STICK"/>
    <s v="AO"/>
    <s v="Adult Other"/>
    <n v="624"/>
    <m/>
    <m/>
    <m/>
    <s v="14100    DELANO                       ST"/>
    <m/>
    <n v="34.182600000000001"/>
    <n v="-118.4444"/>
  </r>
  <r>
    <n v="200911790"/>
    <d v="2020-06-30T00:00:00"/>
    <x v="234"/>
    <n v="2020"/>
    <n v="9"/>
    <x v="3"/>
    <n v="909"/>
    <n v="2"/>
    <n v="740"/>
    <x v="21"/>
    <s v="0906 0329 0342 1309 0311"/>
    <n v="54"/>
    <s v="M"/>
    <s v="W"/>
    <n v="406"/>
    <s v="OTHER STORE"/>
    <m/>
    <m/>
    <s v="IC"/>
    <s v="Invest Cont"/>
    <n v="740"/>
    <m/>
    <m/>
    <m/>
    <s v="7200    WOODMAN                      AV"/>
    <m/>
    <n v="34.2012"/>
    <n v="-118.4312"/>
  </r>
  <r>
    <n v="201216112"/>
    <d v="2020-07-08T00:00:00"/>
    <x v="315"/>
    <n v="555"/>
    <n v="12"/>
    <x v="8"/>
    <n v="1241"/>
    <n v="2"/>
    <n v="740"/>
    <x v="21"/>
    <s v="0913 0329 0432"/>
    <n v="50"/>
    <s v="F"/>
    <s v="H"/>
    <n v="502"/>
    <s v="MULTI-UNIT DWELLING (APARTMENT, DUPLEX, ETC)"/>
    <m/>
    <m/>
    <s v="IC"/>
    <s v="Invest Cont"/>
    <n v="740"/>
    <m/>
    <m/>
    <m/>
    <s v="6000    BRYNHURST                    AV"/>
    <m/>
    <n v="33.982900000000001"/>
    <n v="-118.3338"/>
  </r>
  <r>
    <n v="200214549"/>
    <d v="2020-09-02T00:00:00"/>
    <x v="64"/>
    <n v="2000"/>
    <n v="2"/>
    <x v="5"/>
    <n v="218"/>
    <n v="1"/>
    <n v="310"/>
    <x v="5"/>
    <s v="1822 0601 0344 0398 1602 0382 0329"/>
    <n v="0"/>
    <s v="X"/>
    <s v="X"/>
    <n v="210"/>
    <s v="RESTAURANT/FAST FOOD"/>
    <m/>
    <m/>
    <s v="IC"/>
    <s v="Invest Cont"/>
    <n v="310"/>
    <m/>
    <m/>
    <m/>
    <s v="1500 W  SUNSET                       BL"/>
    <m/>
    <n v="34.075800000000001"/>
    <n v="-118.2552"/>
  </r>
  <r>
    <n v="200615818"/>
    <d v="2020-09-24T00:00:00"/>
    <x v="23"/>
    <n v="700"/>
    <n v="6"/>
    <x v="9"/>
    <n v="646"/>
    <n v="1"/>
    <n v="510"/>
    <x v="0"/>
    <m/>
    <n v="0"/>
    <m/>
    <m/>
    <n v="108"/>
    <s v="PARKING LOT"/>
    <m/>
    <m/>
    <s v="IC"/>
    <s v="Invest Cont"/>
    <n v="510"/>
    <m/>
    <m/>
    <m/>
    <s v="6700 W  SUNSET                       BL"/>
    <m/>
    <n v="34.097999999999999"/>
    <n v="-118.3365"/>
  </r>
  <r>
    <n v="200610004"/>
    <d v="2020-04-26T00:00:00"/>
    <x v="75"/>
    <n v="1945"/>
    <n v="6"/>
    <x v="9"/>
    <n v="615"/>
    <n v="1"/>
    <n v="330"/>
    <x v="1"/>
    <s v="1300 1307 1601 1609 0344 0352"/>
    <n v="48"/>
    <s v="M"/>
    <s v="A"/>
    <n v="101"/>
    <s v="STREET"/>
    <m/>
    <m/>
    <s v="IC"/>
    <s v="Invest Cont"/>
    <n v="330"/>
    <m/>
    <m/>
    <m/>
    <s v="CANYON LAKE                  DR"/>
    <s v="ARROWHEAD                    DR"/>
    <n v="34.127600000000001"/>
    <n v="-118.32689999999999"/>
  </r>
  <r>
    <n v="201220162"/>
    <d v="2020-09-07T00:00:00"/>
    <x v="201"/>
    <n v="1340"/>
    <n v="12"/>
    <x v="8"/>
    <n v="1266"/>
    <n v="2"/>
    <n v="624"/>
    <x v="15"/>
    <s v="0400 0416 0913"/>
    <n v="22"/>
    <s v="M"/>
    <s v="H"/>
    <n v="501"/>
    <s v="SINGLE FAMILY DWELLING"/>
    <n v="400"/>
    <s v="STRONG-ARM (HANDS, FIST, FEET OR BODILY FORCE)"/>
    <s v="IC"/>
    <s v="Invest Cont"/>
    <n v="624"/>
    <m/>
    <m/>
    <m/>
    <s v="8000 S  HOOVER                       ST"/>
    <m/>
    <n v="33.966200000000001"/>
    <n v="-118.2871"/>
  </r>
  <r>
    <n v="200312848"/>
    <d v="2020-06-18T00:00:00"/>
    <x v="318"/>
    <n v="700"/>
    <n v="3"/>
    <x v="2"/>
    <n v="397"/>
    <n v="1"/>
    <n v="510"/>
    <x v="0"/>
    <m/>
    <n v="0"/>
    <m/>
    <m/>
    <n v="101"/>
    <s v="STREET"/>
    <m/>
    <m/>
    <s v="IC"/>
    <s v="Invest Cont"/>
    <n v="510"/>
    <m/>
    <m/>
    <m/>
    <s v="43RD"/>
    <s v="VERMONT"/>
    <n v="34.005499999999998"/>
    <n v="-118.2915"/>
  </r>
  <r>
    <n v="201210401"/>
    <d v="2020-03-31T00:00:00"/>
    <x v="157"/>
    <n v="2123"/>
    <n v="12"/>
    <x v="8"/>
    <n v="1268"/>
    <n v="1"/>
    <n v="648"/>
    <x v="4"/>
    <s v="1501 0323"/>
    <n v="56"/>
    <s v="F"/>
    <s v="X"/>
    <n v="501"/>
    <s v="SINGLE FAMILY DWELLING"/>
    <m/>
    <m/>
    <s v="IC"/>
    <s v="Invest Cont"/>
    <n v="648"/>
    <m/>
    <m/>
    <m/>
    <s v="100 W  79TH                         ST"/>
    <m/>
    <n v="33.9679"/>
    <n v="-118.2739"/>
  </r>
  <r>
    <n v="200411060"/>
    <d v="2020-07-22T00:00:00"/>
    <x v="231"/>
    <n v="2210"/>
    <n v="4"/>
    <x v="4"/>
    <n v="497"/>
    <n v="2"/>
    <n v="740"/>
    <x v="21"/>
    <s v="0329 1300"/>
    <n v="0"/>
    <s v="X"/>
    <s v="X"/>
    <n v="511"/>
    <s v="PROJECT/TENEMENT/PUBLIC HOUSING"/>
    <m/>
    <m/>
    <s v="IC"/>
    <s v="Invest Cont"/>
    <n v="740"/>
    <m/>
    <m/>
    <m/>
    <s v="OLYMPIC"/>
    <s v="LORENA"/>
    <n v="34.018799999999999"/>
    <n v="-118.20659999999999"/>
  </r>
  <r>
    <n v="200816451"/>
    <d v="2020-11-14T00:00:00"/>
    <x v="331"/>
    <n v="200"/>
    <n v="8"/>
    <x v="12"/>
    <n v="833"/>
    <n v="1"/>
    <n v="440"/>
    <x v="20"/>
    <s v="0344 1609 0216 1822 1309 1420"/>
    <n v="0"/>
    <s v="X"/>
    <s v="X"/>
    <n v="507"/>
    <s v="CONDOMINIUM/TOWNHOUSE"/>
    <m/>
    <m/>
    <s v="IC"/>
    <s v="Invest Cont"/>
    <n v="440"/>
    <m/>
    <m/>
    <m/>
    <s v="1300    KELTON                       AV"/>
    <m/>
    <n v="34.054299999999998"/>
    <n v="-118.4435"/>
  </r>
  <r>
    <n v="200506572"/>
    <d v="2020-03-01T00:00:00"/>
    <x v="125"/>
    <n v="2100"/>
    <n v="5"/>
    <x v="10"/>
    <n v="509"/>
    <n v="1"/>
    <n v="330"/>
    <x v="1"/>
    <s v="1300 1609 1307 0344 1206 0358 1302"/>
    <n v="55"/>
    <s v="F"/>
    <s v="W"/>
    <n v="108"/>
    <s v="PARKING LOT"/>
    <m/>
    <m/>
    <s v="IC"/>
    <s v="Invest Cont"/>
    <n v="330"/>
    <m/>
    <m/>
    <m/>
    <s v="WESTERN"/>
    <s v="LOMITA"/>
    <n v="33.797800000000002"/>
    <n v="-118.30759999999999"/>
  </r>
  <r>
    <n v="200309303"/>
    <d v="2020-04-01T00:00:00"/>
    <x v="332"/>
    <n v="555"/>
    <n v="3"/>
    <x v="2"/>
    <n v="396"/>
    <n v="2"/>
    <n v="753"/>
    <x v="37"/>
    <s v="1100 1407"/>
    <n v="19"/>
    <s v="X"/>
    <s v="X"/>
    <n v="103"/>
    <s v="ALLEY"/>
    <n v="107"/>
    <s v="OTHER FIREARM"/>
    <s v="IC"/>
    <s v="Invest Cont"/>
    <n v="753"/>
    <n v="998"/>
    <m/>
    <m/>
    <s v="42ND                         ST"/>
    <s v="VERMONT                      AV"/>
    <n v="34.007300000000001"/>
    <n v="-118.2915"/>
  </r>
  <r>
    <n v="201223852"/>
    <d v="2020-11-03T00:00:00"/>
    <x v="312"/>
    <n v="1225"/>
    <n v="12"/>
    <x v="8"/>
    <n v="1215"/>
    <n v="1"/>
    <n v="350"/>
    <x v="60"/>
    <s v="1822 0344 0336"/>
    <n v="29"/>
    <s v="F"/>
    <s v="B"/>
    <n v="101"/>
    <s v="STREET"/>
    <n v="400"/>
    <s v="STRONG-ARM (HANDS, FIST, FEET OR BODILY FORCE)"/>
    <s v="IC"/>
    <s v="Invest Cont"/>
    <n v="350"/>
    <m/>
    <m/>
    <m/>
    <s v="SLAUSON                      AV"/>
    <s v="NORMANDIE"/>
    <n v="33.989100000000001"/>
    <n v="-118.3002"/>
  </r>
  <r>
    <n v="200709746"/>
    <d v="2020-05-28T00:00:00"/>
    <x v="177"/>
    <n v="1115"/>
    <n v="7"/>
    <x v="0"/>
    <n v="784"/>
    <n v="2"/>
    <n v="624"/>
    <x v="15"/>
    <s v="1202 1701 0444 0360"/>
    <n v="67"/>
    <s v="F"/>
    <s v="B"/>
    <n v="501"/>
    <s v="SINGLE FAMILY DWELLING"/>
    <n v="400"/>
    <s v="STRONG-ARM (HANDS, FIST, FEET OR BODILY FORCE)"/>
    <s v="IC"/>
    <s v="Invest Cont"/>
    <n v="624"/>
    <m/>
    <m/>
    <m/>
    <s v="2400 S  ORANGE                       DR"/>
    <m/>
    <n v="34.035800000000002"/>
    <n v="-118.35169999999999"/>
  </r>
  <r>
    <n v="200806342"/>
    <d v="2020-02-22T00:00:00"/>
    <x v="100"/>
    <n v="2100"/>
    <n v="8"/>
    <x v="12"/>
    <n v="898"/>
    <n v="1"/>
    <n v="510"/>
    <x v="0"/>
    <m/>
    <n v="0"/>
    <m/>
    <m/>
    <n v="103"/>
    <s v="ALLEY"/>
    <m/>
    <m/>
    <s v="IC"/>
    <s v="Invest Cont"/>
    <n v="510"/>
    <m/>
    <m/>
    <m/>
    <s v="2700 S  ROBERTSON                    BL"/>
    <m/>
    <n v="34.037399999999998"/>
    <n v="-118.3886"/>
  </r>
  <r>
    <n v="200310293"/>
    <d v="2020-04-22T00:00:00"/>
    <x v="168"/>
    <n v="1000"/>
    <n v="3"/>
    <x v="2"/>
    <n v="319"/>
    <n v="2"/>
    <n v="940"/>
    <x v="62"/>
    <s v="0202 0209 0422 1912 1916"/>
    <n v="22"/>
    <s v="F"/>
    <s v="H"/>
    <n v="501"/>
    <s v="SINGLE FAMILY DWELLING"/>
    <n v="511"/>
    <s v="VERBAL THREAT"/>
    <s v="IC"/>
    <s v="Invest Cont"/>
    <n v="940"/>
    <m/>
    <m/>
    <m/>
    <s v="1900    ESTRELLA                     AV"/>
    <m/>
    <n v="34.033900000000003"/>
    <n v="-118.27549999999999"/>
  </r>
  <r>
    <n v="200113636"/>
    <d v="2020-06-19T00:00:00"/>
    <x v="33"/>
    <n v="1400"/>
    <n v="1"/>
    <x v="1"/>
    <n v="135"/>
    <n v="1"/>
    <n v="330"/>
    <x v="1"/>
    <s v="1307 0344"/>
    <n v="41"/>
    <s v="M"/>
    <s v="W"/>
    <n v="707"/>
    <s v="GARAGE/CARPORT"/>
    <m/>
    <m/>
    <s v="IC"/>
    <s v="Invest Cont"/>
    <n v="330"/>
    <m/>
    <m/>
    <m/>
    <s v="300 S  MAIN                         ST"/>
    <m/>
    <n v="34.048099999999998"/>
    <n v="-118.24720000000001"/>
  </r>
  <r>
    <n v="200808746"/>
    <d v="2020-04-26T00:00:00"/>
    <x v="303"/>
    <n v="1444"/>
    <n v="8"/>
    <x v="12"/>
    <n v="859"/>
    <n v="1"/>
    <n v="442"/>
    <x v="16"/>
    <s v="0104 0325 0344 1309 1822"/>
    <n v="0"/>
    <s v="X"/>
    <s v="X"/>
    <n v="203"/>
    <s v="OTHER BUSINESS"/>
    <m/>
    <m/>
    <s v="IC"/>
    <s v="Invest Cont"/>
    <n v="442"/>
    <m/>
    <m/>
    <m/>
    <s v="8700 W  PICO                         BL"/>
    <m/>
    <n v="34.054400000000001"/>
    <n v="-118.38160000000001"/>
  </r>
  <r>
    <n v="200118182"/>
    <d v="2020-09-18T00:00:00"/>
    <x v="333"/>
    <n v="1800"/>
    <n v="1"/>
    <x v="1"/>
    <n v="139"/>
    <n v="1"/>
    <n v="330"/>
    <x v="1"/>
    <s v="0344 1609 1307 0329 1822"/>
    <n v="23"/>
    <s v="F"/>
    <s v="W"/>
    <n v="102"/>
    <s v="SIDEWALK"/>
    <n v="500"/>
    <s v="UNKNOWN WEAPON/OTHER WEAPON"/>
    <s v="IC"/>
    <s v="Invest Cont"/>
    <n v="330"/>
    <m/>
    <m/>
    <m/>
    <s v="2ND                          ST"/>
    <s v="HEWITT"/>
    <n v="34.047199999999997"/>
    <n v="-118.23520000000001"/>
  </r>
  <r>
    <n v="200609109"/>
    <d v="2020-04-15T00:00:00"/>
    <x v="96"/>
    <n v="1610"/>
    <n v="6"/>
    <x v="9"/>
    <n v="642"/>
    <n v="1"/>
    <n v="331"/>
    <x v="23"/>
    <s v="1402 1822 0344 0930"/>
    <n v="30"/>
    <s v="M"/>
    <s v="W"/>
    <n v="101"/>
    <s v="STREET"/>
    <m/>
    <m/>
    <s v="AA"/>
    <s v="Adult Arrest"/>
    <n v="331"/>
    <n v="998"/>
    <m/>
    <m/>
    <s v="GENESEE"/>
    <s v="SUNSET"/>
    <n v="34.098100000000002"/>
    <n v="-118.3582"/>
  </r>
  <r>
    <n v="201014870"/>
    <d v="2020-11-08T00:00:00"/>
    <x v="68"/>
    <n v="1821"/>
    <n v="10"/>
    <x v="11"/>
    <n v="1044"/>
    <n v="2"/>
    <n v="354"/>
    <x v="14"/>
    <s v="1822 0925"/>
    <n v="33"/>
    <s v="M"/>
    <s v="W"/>
    <n v="502"/>
    <s v="MULTI-UNIT DWELLING (APARTMENT, DUPLEX, ETC)"/>
    <m/>
    <m/>
    <s v="IC"/>
    <s v="Invest Cont"/>
    <n v="354"/>
    <m/>
    <m/>
    <m/>
    <s v="18400    HATTERAS                     ST"/>
    <m/>
    <n v="34.177500000000002"/>
    <n v="-118.5337"/>
  </r>
  <r>
    <n v="200811000"/>
    <d v="2020-06-22T00:00:00"/>
    <x v="334"/>
    <n v="2120"/>
    <n v="8"/>
    <x v="12"/>
    <n v="881"/>
    <n v="2"/>
    <n v="624"/>
    <x v="15"/>
    <s v="0400 0416 1278"/>
    <n v="22"/>
    <s v="M"/>
    <s v="O"/>
    <n v="101"/>
    <s v="STREET"/>
    <n v="400"/>
    <s v="STRONG-ARM (HANDS, FIST, FEET OR BODILY FORCE)"/>
    <s v="IC"/>
    <s v="Invest Cont"/>
    <n v="624"/>
    <m/>
    <m/>
    <m/>
    <s v="BUNDY"/>
    <s v="MISSOURI"/>
    <n v="34.035299999999999"/>
    <n v="-118.4571"/>
  </r>
  <r>
    <n v="200711605"/>
    <d v="2020-07-14T00:00:00"/>
    <x v="329"/>
    <n v="1000"/>
    <n v="7"/>
    <x v="0"/>
    <n v="732"/>
    <n v="2"/>
    <n v="354"/>
    <x v="14"/>
    <s v="1822 0930"/>
    <n v="34"/>
    <s v="F"/>
    <s v="H"/>
    <n v="501"/>
    <s v="SINGLE FAMILY DWELLING"/>
    <m/>
    <m/>
    <s v="IC"/>
    <s v="Invest Cont"/>
    <n v="354"/>
    <m/>
    <m/>
    <m/>
    <s v="6300    COLGATE                      AV"/>
    <m/>
    <n v="34.069000000000003"/>
    <n v="-118.3614"/>
  </r>
  <r>
    <n v="200607457"/>
    <d v="2020-03-06T00:00:00"/>
    <x v="17"/>
    <n v="1720"/>
    <n v="6"/>
    <x v="9"/>
    <n v="656"/>
    <n v="1"/>
    <n v="480"/>
    <x v="2"/>
    <s v="1822 0344 1202 1602 0329"/>
    <n v="70"/>
    <s v="M"/>
    <s v="W"/>
    <n v="108"/>
    <s v="PARKING LOT"/>
    <m/>
    <m/>
    <s v="IC"/>
    <s v="Invest Cont"/>
    <n v="480"/>
    <m/>
    <m/>
    <m/>
    <s v="COLE                         AV"/>
    <s v="ROMAINE"/>
    <n v="34.088900000000002"/>
    <n v="-118.32989999999999"/>
  </r>
  <r>
    <n v="200415554"/>
    <d v="2020-12-03T00:00:00"/>
    <x v="18"/>
    <n v="400"/>
    <n v="4"/>
    <x v="4"/>
    <n v="404"/>
    <n v="2"/>
    <n v="745"/>
    <x v="9"/>
    <n v="329"/>
    <n v="0"/>
    <s v="M"/>
    <s v="X"/>
    <n v="301"/>
    <s v="GAS STATION"/>
    <m/>
    <m/>
    <s v="IC"/>
    <s v="Invest Cont"/>
    <n v="745"/>
    <m/>
    <m/>
    <m/>
    <s v="400 S  AVENUE 60"/>
    <m/>
    <n v="34.107399999999998"/>
    <n v="-118.1858"/>
  </r>
  <r>
    <n v="201305363"/>
    <d v="2020-01-24T00:00:00"/>
    <x v="254"/>
    <n v="1640"/>
    <n v="13"/>
    <x v="6"/>
    <n v="1395"/>
    <n v="2"/>
    <n v="626"/>
    <x v="10"/>
    <s v="2000 0913 0444"/>
    <n v="20"/>
    <s v="F"/>
    <s v="H"/>
    <n v="501"/>
    <s v="SINGLE FAMILY DWELLING"/>
    <n v="400"/>
    <s v="STRONG-ARM (HANDS, FIST, FEET OR BODILY FORCE)"/>
    <s v="IC"/>
    <s v="Invest Cont"/>
    <n v="626"/>
    <m/>
    <m/>
    <m/>
    <s v="500 E  68TH                         ST"/>
    <m/>
    <n v="33.977899999999998"/>
    <n v="-118.2666"/>
  </r>
  <r>
    <n v="201010267"/>
    <d v="2020-06-22T00:00:00"/>
    <x v="269"/>
    <n v="1140"/>
    <n v="10"/>
    <x v="11"/>
    <n v="1024"/>
    <n v="2"/>
    <n v="624"/>
    <x v="15"/>
    <s v="0913 0444 0603 2021"/>
    <n v="51"/>
    <s v="F"/>
    <s v="W"/>
    <n v="104"/>
    <s v="DRIVEWAY"/>
    <n v="400"/>
    <s v="STRONG-ARM (HANDS, FIST, FEET OR BODILY FORCE)"/>
    <s v="AO"/>
    <s v="Adult Other"/>
    <n v="624"/>
    <m/>
    <m/>
    <m/>
    <s v="18600    HART                         ST"/>
    <m/>
    <n v="34.197600000000001"/>
    <n v="-118.54040000000001"/>
  </r>
  <r>
    <n v="200807899"/>
    <d v="2020-04-01T00:00:00"/>
    <x v="332"/>
    <n v="1830"/>
    <n v="8"/>
    <x v="12"/>
    <n v="832"/>
    <n v="1"/>
    <n v="510"/>
    <x v="0"/>
    <m/>
    <n v="0"/>
    <m/>
    <m/>
    <n v="123"/>
    <s v="PARKING UNDERGROUND/BUILDING"/>
    <m/>
    <m/>
    <s v="IC"/>
    <s v="Invest Cont"/>
    <n v="510"/>
    <m/>
    <m/>
    <m/>
    <s v="11600    MAYFIELD                     AV"/>
    <m/>
    <n v="34.053400000000003"/>
    <n v="-118.46129999999999"/>
  </r>
  <r>
    <n v="201221702"/>
    <d v="2020-09-30T00:00:00"/>
    <x v="111"/>
    <n v="2130"/>
    <n v="12"/>
    <x v="8"/>
    <n v="1255"/>
    <n v="1"/>
    <n v="230"/>
    <x v="13"/>
    <s v="1822 1402 1407 1100 0430 0906"/>
    <n v="58"/>
    <s v="M"/>
    <s v="B"/>
    <n v="101"/>
    <s v="STREET"/>
    <n v="102"/>
    <s v="HAND GUN"/>
    <s v="IC"/>
    <s v="Invest Cont"/>
    <n v="230"/>
    <m/>
    <m/>
    <m/>
    <s v="76TH                         ST"/>
    <s v="VERMONT"/>
    <n v="33.9711"/>
    <n v="-118.29170000000001"/>
  </r>
  <r>
    <n v="201217557"/>
    <d v="2020-07-31T00:00:00"/>
    <x v="266"/>
    <n v="1855"/>
    <n v="12"/>
    <x v="8"/>
    <n v="1283"/>
    <n v="2"/>
    <n v="626"/>
    <x v="10"/>
    <s v="2000 1823 0913 0448 0356 0319 1203"/>
    <n v="38"/>
    <s v="F"/>
    <s v="H"/>
    <n v="501"/>
    <s v="SINGLE FAMILY DWELLING"/>
    <n v="400"/>
    <s v="STRONG-ARM (HANDS, FIST, FEET OR BODILY FORCE)"/>
    <s v="AO"/>
    <s v="Adult Other"/>
    <n v="626"/>
    <m/>
    <m/>
    <m/>
    <s v="9300 S  WESTERN                      AV"/>
    <m/>
    <n v="33.951500000000003"/>
    <n v="-118.309"/>
  </r>
  <r>
    <n v="200305032"/>
    <d v="2020-01-18T00:00:00"/>
    <x v="45"/>
    <n v="1310"/>
    <n v="3"/>
    <x v="2"/>
    <n v="343"/>
    <n v="1"/>
    <n v="210"/>
    <x v="11"/>
    <s v="0906 0342 1402 0312 0334 0324 2024 1236 0432 1414"/>
    <n v="19"/>
    <s v="X"/>
    <s v="X"/>
    <n v="210"/>
    <s v="RESTAURANT/FAST FOOD"/>
    <n v="102"/>
    <s v="HAND GUN"/>
    <s v="JA"/>
    <s v="Juv Arrest"/>
    <n v="210"/>
    <m/>
    <m/>
    <m/>
    <s v="3700 S  LA BREA                      AV"/>
    <m/>
    <n v="34.0199"/>
    <n v="-118.3608"/>
  </r>
  <r>
    <n v="200907646"/>
    <d v="2020-03-20T00:00:00"/>
    <x v="104"/>
    <n v="1630"/>
    <n v="9"/>
    <x v="3"/>
    <n v="933"/>
    <n v="2"/>
    <n v="354"/>
    <x v="14"/>
    <s v="0377 0930 1822"/>
    <n v="0"/>
    <s v="M"/>
    <s v="H"/>
    <n v="101"/>
    <s v="STREET"/>
    <m/>
    <m/>
    <s v="IC"/>
    <s v="Invest Cont"/>
    <n v="354"/>
    <m/>
    <m/>
    <m/>
    <s v="14600    FRIAR                        ST"/>
    <m/>
    <n v="34.185699999999997"/>
    <n v="-118.4509"/>
  </r>
  <r>
    <n v="201015320"/>
    <d v="2020-11-23T00:00:00"/>
    <x v="219"/>
    <n v="2200"/>
    <n v="10"/>
    <x v="11"/>
    <n v="1035"/>
    <n v="1"/>
    <n v="331"/>
    <x v="23"/>
    <s v="1822 0344 1300 0385"/>
    <n v="51"/>
    <s v="F"/>
    <s v="W"/>
    <n v="501"/>
    <s v="SINGLE FAMILY DWELLING"/>
    <m/>
    <m/>
    <s v="IC"/>
    <s v="Invest Cont"/>
    <n v="331"/>
    <m/>
    <m/>
    <m/>
    <s v="6400    NEWCASTLE                    AV"/>
    <m/>
    <n v="34.186799999999998"/>
    <n v="-118.52549999999999"/>
  </r>
  <r>
    <n v="200205661"/>
    <d v="2020-01-29T00:00:00"/>
    <x v="259"/>
    <n v="1430"/>
    <n v="2"/>
    <x v="5"/>
    <n v="256"/>
    <n v="2"/>
    <n v="745"/>
    <x v="9"/>
    <n v="329"/>
    <n v="0"/>
    <s v="X"/>
    <s v="X"/>
    <n v="704"/>
    <s v="ELEMENTARY SCHOOL"/>
    <m/>
    <m/>
    <s v="IC"/>
    <s v="Invest Cont"/>
    <n v="745"/>
    <m/>
    <m/>
    <m/>
    <s v="600    LITTLE                       ST"/>
    <m/>
    <n v="34.055500000000002"/>
    <n v="-118.27249999999999"/>
  </r>
  <r>
    <n v="200615303"/>
    <d v="2020-09-12T00:00:00"/>
    <x v="183"/>
    <n v="1500"/>
    <n v="6"/>
    <x v="9"/>
    <n v="643"/>
    <n v="1"/>
    <n v="480"/>
    <x v="2"/>
    <n v="344"/>
    <n v="46"/>
    <s v="F"/>
    <s v="W"/>
    <n v="123"/>
    <s v="PARKING UNDERGROUND/BUILDING"/>
    <m/>
    <m/>
    <s v="IC"/>
    <s v="Invest Cont"/>
    <n v="480"/>
    <m/>
    <m/>
    <m/>
    <s v="1500 N  POINSETTIA                   PL"/>
    <m/>
    <n v="34.097999999999999"/>
    <n v="-118.3479"/>
  </r>
  <r>
    <n v="200205914"/>
    <d v="2020-02-08T00:00:00"/>
    <x v="1"/>
    <n v="1040"/>
    <n v="2"/>
    <x v="5"/>
    <n v="201"/>
    <n v="1"/>
    <n v="230"/>
    <x v="13"/>
    <s v="0371 0445 1816 0906 1822"/>
    <n v="23"/>
    <s v="M"/>
    <s v="H"/>
    <n v="102"/>
    <s v="SIDEWALK"/>
    <n v="101"/>
    <s v="REVOLVER"/>
    <s v="IC"/>
    <s v="Invest Cont"/>
    <n v="230"/>
    <m/>
    <m/>
    <m/>
    <s v="VERMONT                      AV"/>
    <s v="LOCKWOOD"/>
    <n v="34.088799999999999"/>
    <n v="-118.29170000000001"/>
  </r>
  <r>
    <n v="200317171"/>
    <d v="2020-09-12T00:00:00"/>
    <x v="335"/>
    <n v="1900"/>
    <n v="3"/>
    <x v="2"/>
    <n v="353"/>
    <n v="1"/>
    <n v="420"/>
    <x v="33"/>
    <m/>
    <n v="0"/>
    <m/>
    <m/>
    <n v="108"/>
    <s v="PARKING LOT"/>
    <m/>
    <m/>
    <s v="IC"/>
    <s v="Invest Cont"/>
    <n v="420"/>
    <m/>
    <m/>
    <m/>
    <s v="3700    CRENSHAW                     BL"/>
    <m/>
    <n v="34.020899999999997"/>
    <n v="-118.34059999999999"/>
  </r>
  <r>
    <n v="201221933"/>
    <d v="2020-10-03T00:00:00"/>
    <x v="263"/>
    <n v="2245"/>
    <n v="12"/>
    <x v="8"/>
    <n v="1256"/>
    <n v="2"/>
    <n v="626"/>
    <x v="10"/>
    <s v="2000 1241 1243 1813 1821 0913 0416 0446 0212"/>
    <n v="33"/>
    <s v="F"/>
    <s v="H"/>
    <n v="501"/>
    <s v="SINGLE FAMILY DWELLING"/>
    <n v="400"/>
    <s v="STRONG-ARM (HANDS, FIST, FEET OR BODILY FORCE)"/>
    <s v="AO"/>
    <s v="Adult Other"/>
    <n v="626"/>
    <m/>
    <m/>
    <m/>
    <s v="900 W  75TH                         ST"/>
    <m/>
    <n v="33.971699999999998"/>
    <n v="-118.28870000000001"/>
  </r>
  <r>
    <n v="200406662"/>
    <d v="2020-03-08T00:00:00"/>
    <x v="17"/>
    <n v="1800"/>
    <n v="4"/>
    <x v="4"/>
    <n v="457"/>
    <n v="1"/>
    <n v="440"/>
    <x v="20"/>
    <n v="344"/>
    <n v="33"/>
    <s v="M"/>
    <s v="H"/>
    <n v="501"/>
    <s v="SINGLE FAMILY DWELLING"/>
    <m/>
    <m/>
    <s v="IC"/>
    <s v="Invest Cont"/>
    <n v="440"/>
    <m/>
    <m/>
    <m/>
    <s v="400 N  FOREST                       AV"/>
    <m/>
    <n v="34.044499999999999"/>
    <n v="-118.2025"/>
  </r>
  <r>
    <n v="200212426"/>
    <d v="2020-07-11T00:00:00"/>
    <x v="295"/>
    <n v="2230"/>
    <n v="2"/>
    <x v="5"/>
    <n v="249"/>
    <n v="1"/>
    <n v="220"/>
    <x v="50"/>
    <s v="1822 0342 0400 0305 0448 0401 0370 0216"/>
    <n v="27"/>
    <s v="M"/>
    <s v="H"/>
    <n v="102"/>
    <s v="SIDEWALK"/>
    <n v="400"/>
    <s v="STRONG-ARM (HANDS, FIST, FEET OR BODILY FORCE)"/>
    <s v="IC"/>
    <s v="Invest Cont"/>
    <n v="220"/>
    <m/>
    <m/>
    <m/>
    <s v="6TH                          ST"/>
    <s v="BIXEL                        ST"/>
    <n v="34.054099999999998"/>
    <n v="-118.2621"/>
  </r>
  <r>
    <n v="201207118"/>
    <d v="2020-02-13T00:00:00"/>
    <x v="27"/>
    <n v="1736"/>
    <n v="12"/>
    <x v="8"/>
    <n v="1258"/>
    <n v="1"/>
    <n v="341"/>
    <x v="12"/>
    <s v="1402 1822 0325 0344 2024"/>
    <n v="0"/>
    <s v="X"/>
    <s v="X"/>
    <n v="203"/>
    <s v="OTHER BUSINESS"/>
    <m/>
    <m/>
    <s v="JA"/>
    <s v="Juv Arrest"/>
    <n v="341"/>
    <n v="998"/>
    <m/>
    <m/>
    <s v="7200 S  BROADWAY"/>
    <m/>
    <n v="33.974699999999999"/>
    <n v="-118.2783"/>
  </r>
  <r>
    <n v="200710645"/>
    <d v="2020-05-31T00:00:00"/>
    <x v="14"/>
    <n v="1625"/>
    <n v="7"/>
    <x v="0"/>
    <n v="711"/>
    <n v="1"/>
    <n v="231"/>
    <x v="51"/>
    <s v="0447 1212 1822"/>
    <n v="0"/>
    <s v="X"/>
    <s v="X"/>
    <n v="101"/>
    <s v="STREET"/>
    <n v="212"/>
    <s v="BOTTLE"/>
    <s v="IC"/>
    <s v="Invest Cont"/>
    <n v="231"/>
    <m/>
    <m/>
    <m/>
    <s v="BEVERLY"/>
    <s v="FAIRFAX"/>
    <n v="34.076099999999997"/>
    <n v="-118.3614"/>
  </r>
  <r>
    <n v="200108686"/>
    <d v="2020-03-07T00:00:00"/>
    <x v="244"/>
    <n v="2030"/>
    <n v="1"/>
    <x v="1"/>
    <n v="134"/>
    <n v="1"/>
    <n v="440"/>
    <x v="20"/>
    <s v="0344 1822 2032"/>
    <n v="33"/>
    <s v="M"/>
    <s v="W"/>
    <n v="402"/>
    <s v="MARKET"/>
    <m/>
    <m/>
    <s v="IC"/>
    <s v="Invest Cont"/>
    <n v="440"/>
    <m/>
    <m/>
    <m/>
    <s v="300 S  HILL                         ST"/>
    <m/>
    <n v="34.051699999999997"/>
    <n v="-118.2491"/>
  </r>
  <r>
    <n v="201219590"/>
    <d v="2020-08-29T00:00:00"/>
    <x v="30"/>
    <n v="1720"/>
    <n v="12"/>
    <x v="8"/>
    <n v="1251"/>
    <n v="1"/>
    <n v="761"/>
    <x v="35"/>
    <s v="0334 1822 2033 0910"/>
    <n v="50"/>
    <s v="M"/>
    <s v="B"/>
    <n v="101"/>
    <s v="STREET"/>
    <n v="200"/>
    <s v="KNIFE WITH BLADE 6INCHES OR LESS"/>
    <s v="IC"/>
    <s v="Invest Cont"/>
    <n v="761"/>
    <m/>
    <m/>
    <m/>
    <s v="CRENSHAW"/>
    <s v="FLORENCE"/>
    <n v="33.974499999999999"/>
    <n v="-118.3309"/>
  </r>
  <r>
    <n v="200910010"/>
    <d v="2020-05-22T00:00:00"/>
    <x v="267"/>
    <n v="1800"/>
    <n v="9"/>
    <x v="3"/>
    <n v="909"/>
    <n v="1"/>
    <n v="510"/>
    <x v="0"/>
    <m/>
    <n v="0"/>
    <m/>
    <m/>
    <n v="101"/>
    <s v="STREET"/>
    <m/>
    <m/>
    <s v="IC"/>
    <s v="Invest Cont"/>
    <n v="510"/>
    <m/>
    <m/>
    <m/>
    <s v="WOODMAN                      AV"/>
    <s v="WOODMAN                      PL"/>
    <n v="34.2072"/>
    <n v="-118.4312"/>
  </r>
  <r>
    <n v="201011121"/>
    <d v="2020-07-19T00:00:00"/>
    <x v="264"/>
    <n v="1800"/>
    <n v="10"/>
    <x v="11"/>
    <n v="1045"/>
    <n v="1"/>
    <n v="510"/>
    <x v="0"/>
    <m/>
    <n v="0"/>
    <m/>
    <m/>
    <n v="101"/>
    <s v="STREET"/>
    <m/>
    <m/>
    <s v="IC"/>
    <s v="Invest Cont"/>
    <n v="510"/>
    <m/>
    <m/>
    <m/>
    <s v="ETIWANDA"/>
    <s v="OXNARD"/>
    <n v="34.180199999999999"/>
    <n v="-118.5308"/>
  </r>
  <r>
    <n v="200505252"/>
    <d v="2020-01-30T00:00:00"/>
    <x v="259"/>
    <n v="1900"/>
    <n v="5"/>
    <x v="10"/>
    <n v="565"/>
    <n v="1"/>
    <n v="420"/>
    <x v="33"/>
    <s v="0344 1300 0377 1606"/>
    <n v="46"/>
    <s v="F"/>
    <s v="B"/>
    <n v="707"/>
    <s v="GARAGE/CARPORT"/>
    <m/>
    <m/>
    <s v="IC"/>
    <s v="Invest Cont"/>
    <n v="420"/>
    <m/>
    <m/>
    <m/>
    <s v="800 S  GRAND                        AV"/>
    <m/>
    <n v="33.737000000000002"/>
    <n v="-118.2901"/>
  </r>
  <r>
    <n v="200905992"/>
    <d v="2020-02-14T00:00:00"/>
    <x v="27"/>
    <n v="1050"/>
    <n v="9"/>
    <x v="3"/>
    <n v="923"/>
    <n v="1"/>
    <n v="350"/>
    <x v="60"/>
    <s v="0344 0448 1309 0346 1822"/>
    <n v="46"/>
    <s v="M"/>
    <s v="H"/>
    <n v="101"/>
    <s v="STREET"/>
    <n v="400"/>
    <s v="STRONG-ARM (HANDS, FIST, FEET OR BODILY FORCE)"/>
    <s v="IC"/>
    <s v="Invest Cont"/>
    <n v="350"/>
    <m/>
    <m/>
    <m/>
    <s v="VESPER"/>
    <s v="HAMLIN"/>
    <n v="34.188699999999997"/>
    <n v="-118.4509"/>
  </r>
  <r>
    <n v="201212199"/>
    <d v="2020-05-05T00:00:00"/>
    <x v="180"/>
    <n v="1700"/>
    <n v="12"/>
    <x v="8"/>
    <n v="1273"/>
    <n v="1"/>
    <n v="510"/>
    <x v="0"/>
    <m/>
    <n v="0"/>
    <m/>
    <m/>
    <n v="108"/>
    <s v="PARKING LOT"/>
    <m/>
    <m/>
    <s v="IC"/>
    <s v="Invest Cont"/>
    <n v="510"/>
    <m/>
    <m/>
    <m/>
    <s v="8800 S  WESTERN                      AV"/>
    <m/>
    <n v="33.958199999999998"/>
    <n v="-118.309"/>
  </r>
  <r>
    <n v="200910755"/>
    <d v="2020-06-06T00:00:00"/>
    <x v="43"/>
    <n v="1830"/>
    <n v="9"/>
    <x v="3"/>
    <n v="943"/>
    <n v="2"/>
    <n v="624"/>
    <x v="15"/>
    <s v="0416 1810"/>
    <n v="57"/>
    <s v="M"/>
    <s v="W"/>
    <n v="701"/>
    <s v="HOSPITAL"/>
    <n v="400"/>
    <s v="STRONG-ARM (HANDS, FIST, FEET OR BODILY FORCE)"/>
    <s v="AO"/>
    <s v="Adult Other"/>
    <n v="624"/>
    <m/>
    <m/>
    <m/>
    <s v="14400    EMELITA                      ST"/>
    <m/>
    <n v="34.176699999999997"/>
    <n v="-118.4465"/>
  </r>
  <r>
    <n v="200616407"/>
    <d v="2020-10-07T00:00:00"/>
    <x v="276"/>
    <n v="830"/>
    <n v="6"/>
    <x v="9"/>
    <n v="645"/>
    <n v="1"/>
    <n v="230"/>
    <x v="13"/>
    <s v="2004 0334 0416 0421"/>
    <n v="49"/>
    <s v="M"/>
    <s v="H"/>
    <n v="203"/>
    <s v="OTHER BUSINESS"/>
    <n v="500"/>
    <s v="UNKNOWN WEAPON/OTHER WEAPON"/>
    <s v="AA"/>
    <s v="Adult Arrest"/>
    <n v="230"/>
    <n v="930"/>
    <m/>
    <m/>
    <s v="7000 W  SUNSET                       BL"/>
    <m/>
    <n v="34.097999999999999"/>
    <n v="-118.342"/>
  </r>
  <r>
    <n v="200211432"/>
    <d v="2020-06-17T00:00:00"/>
    <x v="33"/>
    <n v="2000"/>
    <n v="2"/>
    <x v="5"/>
    <n v="215"/>
    <n v="1"/>
    <n v="510"/>
    <x v="0"/>
    <m/>
    <n v="0"/>
    <m/>
    <m/>
    <n v="101"/>
    <s v="STREET"/>
    <m/>
    <m/>
    <s v="IC"/>
    <s v="Invest Cont"/>
    <n v="510"/>
    <m/>
    <m/>
    <m/>
    <s v="BELLEVUE"/>
    <s v="CORONADO"/>
    <n v="34.075499999999998"/>
    <n v="-118.2727"/>
  </r>
  <r>
    <n v="200811205"/>
    <d v="2020-06-28T00:00:00"/>
    <x v="37"/>
    <n v="2100"/>
    <n v="8"/>
    <x v="12"/>
    <n v="842"/>
    <n v="2"/>
    <n v="626"/>
    <x v="10"/>
    <s v="1814 2000 0416 0446"/>
    <n v="35"/>
    <s v="M"/>
    <s v="H"/>
    <n v="502"/>
    <s v="MULTI-UNIT DWELLING (APARTMENT, DUPLEX, ETC)"/>
    <n v="400"/>
    <s v="STRONG-ARM (HANDS, FIST, FEET OR BODILY FORCE)"/>
    <s v="AO"/>
    <s v="Adult Other"/>
    <n v="626"/>
    <m/>
    <m/>
    <m/>
    <s v="1400 S  WESTGATE                     AV"/>
    <m/>
    <n v="34.043100000000003"/>
    <n v="-118.4599"/>
  </r>
  <r>
    <n v="200507883"/>
    <d v="2020-04-02T00:00:00"/>
    <x v="209"/>
    <n v="1755"/>
    <n v="5"/>
    <x v="10"/>
    <n v="566"/>
    <n v="1"/>
    <n v="330"/>
    <x v="1"/>
    <s v="0344 1300 1601"/>
    <n v="45"/>
    <s v="F"/>
    <s v="W"/>
    <n v="123"/>
    <s v="PARKING UNDERGROUND/BUILDING"/>
    <m/>
    <m/>
    <s v="IC"/>
    <s v="Invest Cont"/>
    <n v="330"/>
    <m/>
    <m/>
    <m/>
    <s v="400 W  7TH                          ST"/>
    <m/>
    <n v="33.734699999999997"/>
    <n v="-118.2842"/>
  </r>
  <r>
    <n v="200912549"/>
    <d v="2020-07-20T00:00:00"/>
    <x v="221"/>
    <n v="545"/>
    <n v="9"/>
    <x v="3"/>
    <n v="969"/>
    <n v="1"/>
    <n v="330"/>
    <x v="1"/>
    <s v="0344 2004"/>
    <n v="36"/>
    <s v="F"/>
    <s v="X"/>
    <n v="108"/>
    <s v="PARKING LOT"/>
    <m/>
    <m/>
    <s v="AA"/>
    <s v="Adult Arrest"/>
    <n v="330"/>
    <m/>
    <m/>
    <m/>
    <s v="4900    COLDWATER CANYON             AV"/>
    <m/>
    <n v="34.159700000000001"/>
    <n v="-118.41379999999999"/>
  </r>
  <r>
    <n v="200210575"/>
    <d v="2020-05-24T00:00:00"/>
    <x v="189"/>
    <n v="830"/>
    <n v="2"/>
    <x v="5"/>
    <n v="215"/>
    <n v="1"/>
    <n v="761"/>
    <x v="35"/>
    <s v="2004 1218 0334 0432 0913 1817"/>
    <n v="49"/>
    <s v="M"/>
    <s v="W"/>
    <n v="158"/>
    <s v="TRANSIENT ENCAMPMENT"/>
    <n v="213"/>
    <s v="CLEAVER"/>
    <s v="AO"/>
    <s v="Adult Other"/>
    <n v="761"/>
    <m/>
    <m/>
    <m/>
    <s v="SILVER LAKE                  BL"/>
    <s v="HOLLYWOOD                    FY"/>
    <n v="34.077199999999998"/>
    <n v="-118.2818"/>
  </r>
  <r>
    <n v="200514509"/>
    <d v="2020-09-25T00:00:00"/>
    <x v="23"/>
    <n v="2200"/>
    <n v="5"/>
    <x v="10"/>
    <n v="513"/>
    <n v="1"/>
    <n v="440"/>
    <x v="20"/>
    <s v="0344 2032"/>
    <n v="44"/>
    <s v="M"/>
    <s v="W"/>
    <n v="108"/>
    <s v="PARKING LOT"/>
    <m/>
    <m/>
    <s v="IC"/>
    <s v="Invest Cont"/>
    <n v="440"/>
    <m/>
    <m/>
    <m/>
    <s v="1400 W  PACIFIC COAST                HY"/>
    <m/>
    <n v="33.790700000000001"/>
    <n v="-118.2829"/>
  </r>
  <r>
    <n v="200811770"/>
    <d v="2020-07-11T00:00:00"/>
    <x v="247"/>
    <n v="330"/>
    <n v="8"/>
    <x v="12"/>
    <n v="852"/>
    <n v="2"/>
    <n v="745"/>
    <x v="9"/>
    <n v="329"/>
    <n v="0"/>
    <s v="X"/>
    <s v="X"/>
    <n v="301"/>
    <s v="GAS STATION"/>
    <m/>
    <m/>
    <s v="IC"/>
    <s v="Invest Cont"/>
    <n v="745"/>
    <m/>
    <m/>
    <m/>
    <s v="11700    SANTA MONICA                 BL"/>
    <m/>
    <n v="34.043500000000002"/>
    <n v="-118.45650000000001"/>
  </r>
  <r>
    <n v="200216352"/>
    <d v="2020-10-19T00:00:00"/>
    <x v="336"/>
    <n v="1630"/>
    <n v="2"/>
    <x v="5"/>
    <n v="235"/>
    <n v="1"/>
    <n v="210"/>
    <x v="11"/>
    <s v="1822 0342 0344 0400 0416 0446 1308 1309 1313 0390"/>
    <n v="64"/>
    <s v="F"/>
    <s v="O"/>
    <n v="102"/>
    <s v="SIDEWALK"/>
    <n v="400"/>
    <s v="STRONG-ARM (HANDS, FIST, FEET OR BODILY FORCE)"/>
    <s v="IC"/>
    <s v="Invest Cont"/>
    <n v="210"/>
    <m/>
    <m/>
    <m/>
    <s v="100 N  ALVARADO                     ST"/>
    <m/>
    <n v="34.067700000000002"/>
    <n v="-118.2731"/>
  </r>
  <r>
    <n v="200612537"/>
    <d v="2020-07-13T00:00:00"/>
    <x v="247"/>
    <n v="2100"/>
    <n v="6"/>
    <x v="9"/>
    <n v="646"/>
    <n v="1"/>
    <n v="330"/>
    <x v="1"/>
    <s v="0358 0344 1300 1609 1822"/>
    <n v="38"/>
    <s v="F"/>
    <s v="W"/>
    <n v="108"/>
    <s v="PARKING LOT"/>
    <m/>
    <m/>
    <s v="IC"/>
    <s v="Invest Cont"/>
    <n v="330"/>
    <m/>
    <m/>
    <m/>
    <s v="1600    SCHRADER                     BL"/>
    <m/>
    <n v="34.099800000000002"/>
    <n v="-118.3325"/>
  </r>
  <r>
    <n v="200616009"/>
    <d v="2020-09-28T00:00:00"/>
    <x v="294"/>
    <n v="1220"/>
    <n v="6"/>
    <x v="9"/>
    <n v="663"/>
    <n v="1"/>
    <n v="420"/>
    <x v="33"/>
    <s v="1300 1309 0349 1822"/>
    <n v="0"/>
    <s v="X"/>
    <s v="X"/>
    <n v="101"/>
    <s v="STREET"/>
    <m/>
    <m/>
    <s v="IC"/>
    <s v="Invest Cont"/>
    <n v="420"/>
    <m/>
    <m/>
    <m/>
    <s v="LAS PALMAS"/>
    <s v="LEXINGTON"/>
    <n v="34.092599999999997"/>
    <n v="-118.33629999999999"/>
  </r>
  <r>
    <n v="200216535"/>
    <d v="2020-10-23T00:00:00"/>
    <x v="60"/>
    <n v="245"/>
    <n v="2"/>
    <x v="5"/>
    <n v="202"/>
    <n v="2"/>
    <n v="745"/>
    <x v="9"/>
    <s v="1822 1307 0329"/>
    <n v="29"/>
    <s v="M"/>
    <s v="H"/>
    <n v="122"/>
    <s v="VEHICLE, PASSENGER/TRUCK"/>
    <m/>
    <m/>
    <s v="IC"/>
    <s v="Invest Cont"/>
    <n v="745"/>
    <m/>
    <m/>
    <m/>
    <s v="SANTA MONICA                 BL"/>
    <s v="VIRGIL"/>
    <n v="34.090899999999998"/>
    <n v="-118.2867"/>
  </r>
  <r>
    <n v="200811087"/>
    <d v="2020-06-24T00:00:00"/>
    <x v="252"/>
    <n v="2200"/>
    <n v="8"/>
    <x v="12"/>
    <n v="898"/>
    <n v="2"/>
    <n v="624"/>
    <x v="15"/>
    <n v="416"/>
    <n v="24"/>
    <s v="M"/>
    <s v="W"/>
    <n v="514"/>
    <s v="GROUP HOME"/>
    <n v="400"/>
    <s v="STRONG-ARM (HANDS, FIST, FEET OR BODILY FORCE)"/>
    <s v="AO"/>
    <s v="Adult Other"/>
    <n v="624"/>
    <m/>
    <m/>
    <m/>
    <s v="8900    HARGIS                       ST"/>
    <m/>
    <n v="34.035200000000003"/>
    <n v="-118.387"/>
  </r>
  <r>
    <n v="200614091"/>
    <d v="2020-08-17T00:00:00"/>
    <x v="337"/>
    <n v="230"/>
    <n v="6"/>
    <x v="9"/>
    <n v="657"/>
    <n v="2"/>
    <n v="740"/>
    <x v="21"/>
    <s v="0329 1307 1609"/>
    <n v="52"/>
    <s v="M"/>
    <s v="H"/>
    <n v="108"/>
    <s v="PARKING LOT"/>
    <m/>
    <m/>
    <s v="IC"/>
    <s v="Invest Cont"/>
    <n v="740"/>
    <m/>
    <m/>
    <m/>
    <s v="1000 N  WILTON                       PL"/>
    <m/>
    <n v="34.088500000000003"/>
    <n v="-118.31359999999999"/>
  </r>
  <r>
    <n v="200711930"/>
    <d v="2020-06-27T00:00:00"/>
    <x v="37"/>
    <n v="1320"/>
    <n v="7"/>
    <x v="0"/>
    <n v="721"/>
    <n v="1"/>
    <n v="440"/>
    <x v="20"/>
    <n v="344"/>
    <n v="33"/>
    <s v="F"/>
    <s v="W"/>
    <n v="404"/>
    <s v="DEPARTMENT STORE"/>
    <m/>
    <m/>
    <s v="IC"/>
    <s v="Invest Cont"/>
    <n v="440"/>
    <m/>
    <m/>
    <m/>
    <s v="BEVERLY                      BL"/>
    <s v="LA CIENEGA"/>
    <n v="34.076099999999997"/>
    <n v="-118.3766"/>
  </r>
  <r>
    <n v="200305928"/>
    <d v="2020-02-02T00:00:00"/>
    <x v="240"/>
    <n v="1227"/>
    <n v="3"/>
    <x v="2"/>
    <n v="375"/>
    <n v="1"/>
    <n v="442"/>
    <x v="16"/>
    <s v="0325 0104 0342 1309 0216"/>
    <n v="19"/>
    <s v="X"/>
    <s v="X"/>
    <n v="402"/>
    <s v="MARKET"/>
    <m/>
    <m/>
    <s v="IC"/>
    <s v="Invest Cont"/>
    <n v="442"/>
    <m/>
    <m/>
    <m/>
    <s v="2000 W  MARTIN LUTHER KING           BL"/>
    <m/>
    <n v="34.014600000000002"/>
    <n v="-118.313"/>
  </r>
  <r>
    <n v="200917073"/>
    <d v="2020-11-11T00:00:00"/>
    <x v="130"/>
    <n v="2150"/>
    <n v="9"/>
    <x v="3"/>
    <n v="911"/>
    <n v="2"/>
    <n v="626"/>
    <x v="10"/>
    <s v="2000 0416"/>
    <n v="37"/>
    <s v="M"/>
    <s v="H"/>
    <n v="501"/>
    <s v="SINGLE FAMILY DWELLING"/>
    <n v="400"/>
    <s v="STRONG-ARM (HANDS, FIST, FEET OR BODILY FORCE)"/>
    <s v="IC"/>
    <s v="Invest Cont"/>
    <n v="626"/>
    <m/>
    <m/>
    <m/>
    <s v="15500    VANOWEN                      ST"/>
    <m/>
    <n v="34.193899999999999"/>
    <n v="-118.471"/>
  </r>
  <r>
    <n v="200618475"/>
    <d v="2020-11-25T00:00:00"/>
    <x v="47"/>
    <n v="2300"/>
    <n v="6"/>
    <x v="9"/>
    <n v="647"/>
    <n v="1"/>
    <n v="330"/>
    <x v="1"/>
    <s v="0344 0358 1300 1609 1822"/>
    <n v="26"/>
    <s v="F"/>
    <s v="B"/>
    <n v="101"/>
    <s v="STREET"/>
    <m/>
    <m/>
    <s v="IC"/>
    <s v="Invest Cont"/>
    <n v="330"/>
    <m/>
    <m/>
    <m/>
    <s v="ARGYLE"/>
    <s v="SELMA"/>
    <n v="34.099800000000002"/>
    <n v="-118.3252"/>
  </r>
  <r>
    <n v="201210267"/>
    <d v="2020-04-03T00:00:00"/>
    <x v="173"/>
    <n v="2000"/>
    <n v="12"/>
    <x v="8"/>
    <n v="1269"/>
    <n v="2"/>
    <n v="745"/>
    <x v="9"/>
    <n v="329"/>
    <n v="28"/>
    <s v="F"/>
    <s v="H"/>
    <n v="501"/>
    <s v="SINGLE FAMILY DWELLING"/>
    <m/>
    <m/>
    <s v="AO"/>
    <s v="Adult Other"/>
    <n v="745"/>
    <m/>
    <m/>
    <m/>
    <s v="600 E  85TH                         ST"/>
    <m/>
    <n v="33.960999999999999"/>
    <n v="-118.2651"/>
  </r>
  <r>
    <n v="201225434"/>
    <d v="2020-11-25T00:00:00"/>
    <x v="287"/>
    <n v="1800"/>
    <n v="12"/>
    <x v="8"/>
    <n v="1241"/>
    <n v="2"/>
    <n v="922"/>
    <x v="56"/>
    <n v="1501"/>
    <n v="20"/>
    <s v="F"/>
    <s v="B"/>
    <n v="502"/>
    <s v="MULTI-UNIT DWELLING (APARTMENT, DUPLEX, ETC)"/>
    <m/>
    <m/>
    <s v="AO"/>
    <s v="Adult Other"/>
    <n v="922"/>
    <m/>
    <m/>
    <m/>
    <s v="6300 S  VICTORIA                     AV"/>
    <m/>
    <n v="33.980600000000003"/>
    <n v="-118.3323"/>
  </r>
  <r>
    <n v="200115355"/>
    <d v="2020-07-25T00:00:00"/>
    <x v="338"/>
    <n v="1200"/>
    <n v="1"/>
    <x v="1"/>
    <n v="174"/>
    <n v="2"/>
    <n v="626"/>
    <x v="10"/>
    <s v="0416 2000 1813 0445 0913 1414"/>
    <n v="41"/>
    <s v="F"/>
    <s v="B"/>
    <n v="502"/>
    <s v="MULTI-UNIT DWELLING (APARTMENT, DUPLEX, ETC)"/>
    <n v="500"/>
    <s v="UNKNOWN WEAPON/OTHER WEAPON"/>
    <s v="AA"/>
    <s v="Adult Arrest"/>
    <n v="626"/>
    <m/>
    <m/>
    <m/>
    <s v="700 S  MAIN                         ST"/>
    <m/>
    <n v="34.043700000000001"/>
    <n v="-118.2518"/>
  </r>
  <r>
    <n v="200214111"/>
    <d v="2020-08-22T00:00:00"/>
    <x v="338"/>
    <n v="1300"/>
    <n v="2"/>
    <x v="5"/>
    <n v="285"/>
    <n v="2"/>
    <n v="354"/>
    <x v="14"/>
    <s v="0922 1822"/>
    <n v="38"/>
    <s v="M"/>
    <s v="H"/>
    <n v="501"/>
    <s v="SINGLE FAMILY DWELLING"/>
    <m/>
    <m/>
    <s v="IC"/>
    <s v="Invest Cont"/>
    <n v="354"/>
    <m/>
    <m/>
    <m/>
    <s v="1800 W  12TH                         ST"/>
    <m/>
    <n v="34.0473"/>
    <n v="-118.2784"/>
  </r>
  <r>
    <n v="201007576"/>
    <d v="2020-03-26T00:00:00"/>
    <x v="209"/>
    <n v="1845"/>
    <n v="10"/>
    <x v="11"/>
    <n v="1021"/>
    <n v="2"/>
    <n v="940"/>
    <x v="62"/>
    <s v="1822 1202 1420"/>
    <n v="75"/>
    <s v="M"/>
    <s v="H"/>
    <n v="501"/>
    <s v="SINGLE FAMILY DWELLING"/>
    <m/>
    <m/>
    <s v="AO"/>
    <s v="Adult Other"/>
    <n v="940"/>
    <m/>
    <m/>
    <m/>
    <s v="7000    AURA                         AV"/>
    <m/>
    <n v="34.197499999999998"/>
    <n v="-118.55459999999999"/>
  </r>
  <r>
    <n v="200807638"/>
    <d v="2020-03-22T00:00:00"/>
    <x v="35"/>
    <n v="2330"/>
    <n v="8"/>
    <x v="12"/>
    <n v="859"/>
    <n v="2"/>
    <n v="740"/>
    <x v="21"/>
    <n v="329"/>
    <n v="30"/>
    <s v="M"/>
    <s v="W"/>
    <n v="122"/>
    <s v="VEHICLE, PASSENGER/TRUCK"/>
    <m/>
    <m/>
    <s v="IC"/>
    <s v="Invest Cont"/>
    <n v="740"/>
    <m/>
    <m/>
    <m/>
    <s v="PICO                         BL"/>
    <s v="SHERBOURNE"/>
    <n v="34.054000000000002"/>
    <n v="-118.37949999999999"/>
  </r>
  <r>
    <n v="200516239"/>
    <d v="2020-11-05T00:00:00"/>
    <x v="147"/>
    <n v="954"/>
    <n v="5"/>
    <x v="10"/>
    <n v="551"/>
    <n v="1"/>
    <n v="310"/>
    <x v="5"/>
    <s v="0344 1236 1607"/>
    <n v="35"/>
    <s v="M"/>
    <s v="W"/>
    <n v="501"/>
    <s v="SINGLE FAMILY DWELLING"/>
    <m/>
    <m/>
    <s v="IC"/>
    <s v="Invest Cont"/>
    <n v="310"/>
    <m/>
    <m/>
    <m/>
    <s v="900 N  MEYLER                       ST"/>
    <m/>
    <n v="33.744300000000003"/>
    <n v="-118.30880000000001"/>
  </r>
  <r>
    <n v="200317549"/>
    <d v="2020-09-19T00:00:00"/>
    <x v="224"/>
    <n v="630"/>
    <n v="3"/>
    <x v="2"/>
    <n v="398"/>
    <n v="1"/>
    <n v="510"/>
    <x v="0"/>
    <m/>
    <n v="0"/>
    <m/>
    <m/>
    <n v="108"/>
    <s v="PARKING LOT"/>
    <m/>
    <m/>
    <s v="IC"/>
    <s v="Invest Cont"/>
    <n v="510"/>
    <m/>
    <m/>
    <m/>
    <s v="4300 S  FIGUEROA                     ST"/>
    <m/>
    <n v="34.005099999999999"/>
    <n v="-118.28270000000001"/>
  </r>
  <r>
    <n v="200317830"/>
    <d v="2020-09-24T00:00:00"/>
    <x v="83"/>
    <n v="1500"/>
    <n v="3"/>
    <x v="2"/>
    <n v="308"/>
    <n v="1"/>
    <n v="220"/>
    <x v="50"/>
    <s v="0305 0334 0444 0448 0432 1251 1822"/>
    <n v="19"/>
    <s v="M"/>
    <s v="H"/>
    <n v="101"/>
    <s v="STREET"/>
    <n v="102"/>
    <s v="HAND GUN"/>
    <s v="IC"/>
    <s v="Invest Cont"/>
    <n v="220"/>
    <m/>
    <m/>
    <m/>
    <s v="23RD                         ST"/>
    <s v="HOOVER                       ST"/>
    <n v="34.035200000000003"/>
    <n v="-118.28400000000001"/>
  </r>
  <r>
    <n v="200309844"/>
    <d v="2020-04-13T00:00:00"/>
    <x v="292"/>
    <n v="1230"/>
    <n v="3"/>
    <x v="2"/>
    <n v="362"/>
    <n v="2"/>
    <n v="624"/>
    <x v="15"/>
    <s v="0446 1202 0416 2021 0554"/>
    <n v="76"/>
    <s v="F"/>
    <s v="B"/>
    <n v="502"/>
    <s v="MULTI-UNIT DWELLING (APARTMENT, DUPLEX, ETC)"/>
    <n v="400"/>
    <s v="STRONG-ARM (HANDS, FIST, FEET OR BODILY FORCE)"/>
    <s v="IC"/>
    <s v="Invest Cont"/>
    <n v="624"/>
    <m/>
    <m/>
    <m/>
    <s v="3900    ROXANNE                      AV"/>
    <m/>
    <n v="34.016199999999998"/>
    <n v="-118.34820000000001"/>
  </r>
  <r>
    <n v="200406717"/>
    <d v="2020-03-10T00:00:00"/>
    <x v="305"/>
    <n v="2200"/>
    <n v="4"/>
    <x v="4"/>
    <n v="408"/>
    <n v="1"/>
    <n v="510"/>
    <x v="0"/>
    <m/>
    <n v="0"/>
    <m/>
    <m/>
    <n v="101"/>
    <s v="STREET"/>
    <m/>
    <m/>
    <s v="IC"/>
    <s v="Invest Cont"/>
    <n v="510"/>
    <m/>
    <m/>
    <m/>
    <s v="3800    LOCKE                        AV"/>
    <m/>
    <n v="34.090000000000003"/>
    <n v="-118.179"/>
  </r>
  <r>
    <n v="200407998"/>
    <d v="2020-04-19T00:00:00"/>
    <x v="257"/>
    <n v="125"/>
    <n v="4"/>
    <x v="4"/>
    <n v="491"/>
    <n v="2"/>
    <n v="740"/>
    <x v="21"/>
    <n v="329"/>
    <n v="0"/>
    <s v="X"/>
    <s v="X"/>
    <n v="729"/>
    <s v="SPECIALTY SCHOOL/OTHER"/>
    <m/>
    <m/>
    <s v="IC"/>
    <s v="Invest Cont"/>
    <n v="740"/>
    <m/>
    <m/>
    <m/>
    <s v="1200 S  SOTO                         ST"/>
    <m/>
    <n v="34.023299999999999"/>
    <n v="-118.2222"/>
  </r>
  <r>
    <n v="200304898"/>
    <d v="2020-01-16T00:00:00"/>
    <x v="188"/>
    <n v="2100"/>
    <n v="3"/>
    <x v="2"/>
    <n v="375"/>
    <n v="1"/>
    <n v="440"/>
    <x v="20"/>
    <s v="0377 0344 2032"/>
    <n v="24"/>
    <s v="F"/>
    <s v="B"/>
    <n v="203"/>
    <s v="OTHER BUSINESS"/>
    <m/>
    <m/>
    <s v="IC"/>
    <s v="Invest Cont"/>
    <n v="440"/>
    <m/>
    <m/>
    <m/>
    <s v="3700 S  WESTERN                      AV"/>
    <m/>
    <n v="34.014600000000002"/>
    <n v="-118.313"/>
  </r>
  <r>
    <n v="201009803"/>
    <d v="2020-06-07T00:00:00"/>
    <x v="150"/>
    <n v="1700"/>
    <n v="10"/>
    <x v="11"/>
    <n v="1012"/>
    <n v="2"/>
    <n v="753"/>
    <x v="37"/>
    <s v="0913 1100 2021"/>
    <n v="0"/>
    <s v="M"/>
    <s v="W"/>
    <n v="502"/>
    <s v="MULTI-UNIT DWELLING (APARTMENT, DUPLEX, ETC)"/>
    <n v="102"/>
    <s v="HAND GUN"/>
    <s v="AA"/>
    <s v="Adult Arrest"/>
    <n v="753"/>
    <m/>
    <m/>
    <m/>
    <s v="18500    WYANDOTTE                    ST"/>
    <m/>
    <n v="34.2029"/>
    <n v="-118.5367"/>
  </r>
  <r>
    <n v="200209879"/>
    <d v="2020-05-06T00:00:00"/>
    <x v="162"/>
    <n v="2045"/>
    <n v="2"/>
    <x v="5"/>
    <n v="246"/>
    <n v="1"/>
    <n v="210"/>
    <x v="11"/>
    <s v="2004 1218 0334 0432 0344 0355 1310 0913 1817 0910"/>
    <n v="34"/>
    <s v="M"/>
    <s v="W"/>
    <n v="904"/>
    <s v="MTA - RED LINE - WESTLAKE/MACARTHUR PARK"/>
    <n v="109"/>
    <s v="SEMI-AUTOMATIC PISTOL"/>
    <s v="AO"/>
    <s v="Adult Other"/>
    <n v="210"/>
    <m/>
    <m/>
    <m/>
    <s v="600 S  ALVARADO                     ST"/>
    <m/>
    <n v="34.059600000000003"/>
    <n v="-118.2749"/>
  </r>
  <r>
    <n v="200811934"/>
    <d v="2020-07-16T00:00:00"/>
    <x v="284"/>
    <n v="1735"/>
    <n v="8"/>
    <x v="12"/>
    <n v="859"/>
    <n v="1"/>
    <n v="440"/>
    <x v="20"/>
    <s v="0344 0394 1822 1420"/>
    <n v="32"/>
    <s v="M"/>
    <s v="O"/>
    <n v="501"/>
    <s v="SINGLE FAMILY DWELLING"/>
    <m/>
    <m/>
    <s v="IC"/>
    <s v="Invest Cont"/>
    <n v="440"/>
    <m/>
    <m/>
    <m/>
    <s v="8500    SATURN                       ST"/>
    <m/>
    <n v="34.051499999999997"/>
    <n v="-118.3762"/>
  </r>
  <r>
    <n v="200310639"/>
    <d v="2020-04-29T00:00:00"/>
    <x v="316"/>
    <n v="2315"/>
    <n v="3"/>
    <x v="2"/>
    <n v="321"/>
    <n v="2"/>
    <n v="626"/>
    <x v="10"/>
    <s v="2000 1813 0432 0444 1241 0401"/>
    <n v="38"/>
    <s v="F"/>
    <s v="W"/>
    <n v="501"/>
    <s v="SINGLE FAMILY DWELLING"/>
    <n v="400"/>
    <s v="STRONG-ARM (HANDS, FIST, FEET OR BODILY FORCE)"/>
    <s v="AO"/>
    <s v="Adult Other"/>
    <n v="626"/>
    <m/>
    <m/>
    <m/>
    <s v="5600    CORBETT                      ST"/>
    <m/>
    <n v="34.024700000000003"/>
    <n v="-118.3669"/>
  </r>
  <r>
    <n v="200611832"/>
    <d v="2020-06-24T00:00:00"/>
    <x v="339"/>
    <n v="1600"/>
    <n v="6"/>
    <x v="9"/>
    <n v="646"/>
    <n v="1"/>
    <n v="310"/>
    <x v="5"/>
    <s v="0344 0329 1602 1822"/>
    <n v="0"/>
    <s v="X"/>
    <s v="X"/>
    <n v="729"/>
    <s v="SPECIALTY SCHOOL/OTHER"/>
    <n v="500"/>
    <s v="UNKNOWN WEAPON/OTHER WEAPON"/>
    <s v="IC"/>
    <s v="Invest Cont"/>
    <n v="310"/>
    <m/>
    <m/>
    <m/>
    <s v="6300 W  SUNSET                       BL"/>
    <m/>
    <n v="34.098700000000001"/>
    <n v="-118.33369999999999"/>
  </r>
  <r>
    <n v="200711844"/>
    <d v="2020-07-20T00:00:00"/>
    <x v="264"/>
    <n v="1915"/>
    <n v="7"/>
    <x v="0"/>
    <n v="724"/>
    <n v="1"/>
    <n v="440"/>
    <x v="20"/>
    <s v="0344 0202"/>
    <n v="64"/>
    <s v="M"/>
    <s v="W"/>
    <n v="415"/>
    <s v="THE GROVE"/>
    <m/>
    <m/>
    <s v="IC"/>
    <s v="Invest Cont"/>
    <n v="440"/>
    <m/>
    <m/>
    <m/>
    <s v="6300 W  3RD                          ST"/>
    <m/>
    <n v="34.073500000000003"/>
    <n v="-118.3571"/>
  </r>
  <r>
    <n v="201309901"/>
    <d v="2020-04-25T00:00:00"/>
    <x v="75"/>
    <n v="2300"/>
    <n v="13"/>
    <x v="6"/>
    <n v="1351"/>
    <n v="2"/>
    <n v="237"/>
    <x v="63"/>
    <n v="1258"/>
    <n v="4"/>
    <s v="F"/>
    <s v="H"/>
    <n v="503"/>
    <s v="HOTEL"/>
    <m/>
    <m/>
    <s v="IC"/>
    <s v="Invest Cont"/>
    <n v="237"/>
    <m/>
    <m/>
    <m/>
    <s v="100 W  MARTIN LUTHER KING JR        BL"/>
    <m/>
    <n v="34.011099999999999"/>
    <n v="-118.274"/>
  </r>
  <r>
    <n v="201113049"/>
    <d v="2020-08-29T00:00:00"/>
    <x v="30"/>
    <n v="2000"/>
    <n v="11"/>
    <x v="7"/>
    <n v="1115"/>
    <n v="1"/>
    <n v="440"/>
    <x v="20"/>
    <s v="0344 1218"/>
    <n v="65"/>
    <s v="M"/>
    <s v="W"/>
    <n v="101"/>
    <s v="STREET"/>
    <m/>
    <m/>
    <s v="IC"/>
    <s v="Invest Cont"/>
    <n v="440"/>
    <m/>
    <m/>
    <m/>
    <s v="COLORADO                     BL"/>
    <s v="MT ROYAL                     DR"/>
    <n v="34.136699999999998"/>
    <n v="-118.2089"/>
  </r>
  <r>
    <n v="200716491"/>
    <d v="2020-11-29T00:00:00"/>
    <x v="118"/>
    <n v="600"/>
    <n v="7"/>
    <x v="0"/>
    <n v="783"/>
    <n v="2"/>
    <n v="740"/>
    <x v="21"/>
    <s v="0329 1822 1300"/>
    <n v="31"/>
    <s v="F"/>
    <s v="W"/>
    <n v="122"/>
    <s v="VEHICLE, PASSENGER/TRUCK"/>
    <m/>
    <m/>
    <s v="IC"/>
    <s v="Invest Cont"/>
    <n v="740"/>
    <m/>
    <m/>
    <m/>
    <s v="2400 S  RIDGELEY                     DR"/>
    <m/>
    <n v="34.038699999999999"/>
    <n v="-118.35939999999999"/>
  </r>
  <r>
    <n v="200406875"/>
    <d v="2020-03-13T00:00:00"/>
    <x v="262"/>
    <n v="1330"/>
    <n v="4"/>
    <x v="4"/>
    <n v="429"/>
    <n v="1"/>
    <n v="236"/>
    <x v="46"/>
    <s v="2000 1813 0444 0408 0416 0913"/>
    <n v="46"/>
    <s v="F"/>
    <s v="H"/>
    <n v="501"/>
    <s v="SINGLE FAMILY DWELLING"/>
    <n v="400"/>
    <s v="STRONG-ARM (HANDS, FIST, FEET OR BODILY FORCE)"/>
    <s v="AA"/>
    <s v="Adult Arrest"/>
    <n v="236"/>
    <m/>
    <m/>
    <m/>
    <s v="3100    SHEFFIELD                    AV"/>
    <m/>
    <n v="34.081099999999999"/>
    <n v="-118.1614"/>
  </r>
  <r>
    <n v="200210961"/>
    <d v="2020-06-04T00:00:00"/>
    <x v="70"/>
    <n v="1700"/>
    <n v="2"/>
    <x v="5"/>
    <n v="247"/>
    <n v="2"/>
    <n v="745"/>
    <x v="9"/>
    <s v="0450 1300 0216 0209 0329 1822"/>
    <n v="21"/>
    <s v="M"/>
    <s v="H"/>
    <n v="122"/>
    <s v="VEHICLE, PASSENGER/TRUCK"/>
    <m/>
    <m/>
    <s v="IC"/>
    <s v="Invest Cont"/>
    <n v="745"/>
    <m/>
    <m/>
    <m/>
    <s v="400 S  UNION                        AV"/>
    <m/>
    <n v="34.059600000000003"/>
    <n v="-118.2701"/>
  </r>
  <r>
    <n v="200213008"/>
    <d v="2020-07-25T00:00:00"/>
    <x v="338"/>
    <n v="1215"/>
    <n v="2"/>
    <x v="5"/>
    <n v="256"/>
    <n v="2"/>
    <n v="624"/>
    <x v="15"/>
    <s v="2011 0913 1817 1252 0444 0601 2004 2021"/>
    <n v="56"/>
    <s v="F"/>
    <s v="H"/>
    <n v="102"/>
    <s v="SIDEWALK"/>
    <n v="400"/>
    <s v="STRONG-ARM (HANDS, FIST, FEET OR BODILY FORCE)"/>
    <s v="AA"/>
    <s v="Adult Arrest"/>
    <n v="624"/>
    <m/>
    <m/>
    <m/>
    <s v="6TH                          ST"/>
    <s v="BURLINGTON"/>
    <n v="34.058"/>
    <n v="-118.2715"/>
  </r>
  <r>
    <n v="200106825"/>
    <d v="2020-02-10T00:00:00"/>
    <x v="1"/>
    <n v="845"/>
    <n v="1"/>
    <x v="1"/>
    <n v="148"/>
    <n v="2"/>
    <n v="624"/>
    <x v="15"/>
    <n v="416"/>
    <n v="41"/>
    <s v="F"/>
    <s v="B"/>
    <n v="102"/>
    <s v="SIDEWALK"/>
    <n v="400"/>
    <s v="STRONG-ARM (HANDS, FIST, FEET OR BODILY FORCE)"/>
    <s v="IC"/>
    <s v="Invest Cont"/>
    <n v="624"/>
    <m/>
    <m/>
    <m/>
    <s v="400 S  SAN PEDRO                    ST"/>
    <m/>
    <n v="34.0458"/>
    <n v="-118.24299999999999"/>
  </r>
  <r>
    <n v="201011779"/>
    <d v="2020-08-05T00:00:00"/>
    <x v="114"/>
    <n v="30"/>
    <n v="10"/>
    <x v="11"/>
    <n v="1031"/>
    <n v="2"/>
    <n v="956"/>
    <x v="29"/>
    <s v="1822 1906 0421 0443"/>
    <n v="29"/>
    <s v="M"/>
    <s v="H"/>
    <n v="501"/>
    <s v="SINGLE FAMILY DWELLING"/>
    <m/>
    <m/>
    <s v="IC"/>
    <s v="Invest Cont"/>
    <n v="956"/>
    <m/>
    <m/>
    <m/>
    <s v="VICTORY"/>
    <s v="TAMPA"/>
    <n v="34.186599999999999"/>
    <n v="-118.5535"/>
  </r>
  <r>
    <n v="200411135"/>
    <d v="2020-07-25T00:00:00"/>
    <x v="338"/>
    <n v="1"/>
    <n v="4"/>
    <x v="4"/>
    <n v="406"/>
    <n v="2"/>
    <n v="745"/>
    <x v="9"/>
    <s v="0329 0361"/>
    <n v="56"/>
    <s v="M"/>
    <s v="H"/>
    <n v="501"/>
    <s v="SINGLE FAMILY DWELLING"/>
    <n v="500"/>
    <s v="UNKNOWN WEAPON/OTHER WEAPON"/>
    <s v="IC"/>
    <s v="Invest Cont"/>
    <n v="745"/>
    <m/>
    <m/>
    <m/>
    <s v="600    REDFIELD                     AV"/>
    <m/>
    <n v="34.101599999999998"/>
    <n v="-118.18429999999999"/>
  </r>
  <r>
    <n v="201212750"/>
    <d v="2020-05-14T00:00:00"/>
    <x v="80"/>
    <n v="120"/>
    <n v="12"/>
    <x v="8"/>
    <n v="1231"/>
    <n v="2"/>
    <n v="626"/>
    <x v="10"/>
    <s v="2000 1814 0913 0448 0443"/>
    <n v="44"/>
    <s v="F"/>
    <s v="B"/>
    <n v="502"/>
    <s v="MULTI-UNIT DWELLING (APARTMENT, DUPLEX, ETC)"/>
    <n v="400"/>
    <s v="STRONG-ARM (HANDS, FIST, FEET OR BODILY FORCE)"/>
    <s v="AO"/>
    <s v="Adult Other"/>
    <n v="626"/>
    <m/>
    <m/>
    <m/>
    <s v="4100 W  SLAUSON                      AV"/>
    <m/>
    <n v="33.988900000000001"/>
    <n v="-118.3467"/>
  </r>
  <r>
    <n v="200216277"/>
    <d v="2020-10-17T00:00:00"/>
    <x v="211"/>
    <n v="730"/>
    <n v="2"/>
    <x v="5"/>
    <n v="235"/>
    <n v="1"/>
    <n v="510"/>
    <x v="0"/>
    <m/>
    <n v="0"/>
    <m/>
    <m/>
    <n v="101"/>
    <s v="STREET"/>
    <m/>
    <m/>
    <s v="IC"/>
    <s v="Invest Cont"/>
    <n v="510"/>
    <m/>
    <m/>
    <m/>
    <s v="2200 W  3RD                          ST"/>
    <m/>
    <n v="34.067700000000002"/>
    <n v="-118.2731"/>
  </r>
  <r>
    <n v="200111085"/>
    <d v="2020-04-28T00:00:00"/>
    <x v="179"/>
    <n v="1030"/>
    <n v="1"/>
    <x v="1"/>
    <n v="147"/>
    <n v="1"/>
    <n v="440"/>
    <x v="20"/>
    <s v="0913 0344"/>
    <n v="60"/>
    <s v="M"/>
    <s v="B"/>
    <n v="516"/>
    <s v="SINGLE RESIDENCE OCCUPANCY (SRO'S) LOCATIONS"/>
    <m/>
    <m/>
    <s v="IC"/>
    <s v="Invest Cont"/>
    <n v="440"/>
    <m/>
    <m/>
    <m/>
    <s v="400 E  5TH                          ST"/>
    <m/>
    <n v="34.045299999999997"/>
    <n v="-118.2443"/>
  </r>
  <r>
    <n v="200909470"/>
    <d v="2020-05-08T00:00:00"/>
    <x v="165"/>
    <n v="700"/>
    <n v="9"/>
    <x v="3"/>
    <n v="989"/>
    <n v="1"/>
    <n v="510"/>
    <x v="0"/>
    <m/>
    <n v="0"/>
    <m/>
    <m/>
    <n v="101"/>
    <s v="STREET"/>
    <m/>
    <m/>
    <s v="IC"/>
    <s v="Invest Cont"/>
    <n v="510"/>
    <m/>
    <m/>
    <m/>
    <s v="13800    VALLEY VISTA                 BL"/>
    <m/>
    <n v="34.149299999999997"/>
    <n v="-118.4307"/>
  </r>
  <r>
    <n v="200307436"/>
    <d v="2020-02-26T00:00:00"/>
    <x v="324"/>
    <n v="1130"/>
    <n v="3"/>
    <x v="2"/>
    <n v="338"/>
    <n v="1"/>
    <n v="440"/>
    <x v="20"/>
    <s v="0344 1251 0397"/>
    <n v="26"/>
    <s v="F"/>
    <s v="H"/>
    <n v="722"/>
    <s v="COLLEGE/JUNIOR COLLEGE/UNIVERSITY"/>
    <m/>
    <m/>
    <s v="IC"/>
    <s v="Invest Cont"/>
    <n v="440"/>
    <m/>
    <m/>
    <m/>
    <s v="3100 S  HOOVER                       ST"/>
    <m/>
    <n v="34.026800000000001"/>
    <n v="-118.28959999999999"/>
  </r>
  <r>
    <n v="201112278"/>
    <d v="2020-08-07T00:00:00"/>
    <x v="283"/>
    <n v="1315"/>
    <n v="11"/>
    <x v="7"/>
    <n v="1137"/>
    <n v="2"/>
    <n v="624"/>
    <x v="15"/>
    <s v="0400 0416 0913 1817"/>
    <n v="88"/>
    <s v="F"/>
    <s v="W"/>
    <n v="510"/>
    <s v="NURSING/CONVALESCENT/RETIREMENT HOME"/>
    <n v="400"/>
    <s v="STRONG-ARM (HANDS, FIST, FEET OR BODILY FORCE)"/>
    <s v="AO"/>
    <s v="Adult Other"/>
    <n v="624"/>
    <m/>
    <m/>
    <m/>
    <s v="5100    MONTE VISTA                  ST"/>
    <m/>
    <n v="34.110900000000001"/>
    <n v="-118.2016"/>
  </r>
  <r>
    <n v="201104839"/>
    <d v="2020-01-21T00:00:00"/>
    <x v="204"/>
    <n v="1800"/>
    <n v="11"/>
    <x v="7"/>
    <n v="1162"/>
    <n v="1"/>
    <n v="210"/>
    <x v="11"/>
    <s v="0945 0344 0421 1402 0907 2004 0325"/>
    <n v="0"/>
    <s v="X"/>
    <s v="X"/>
    <n v="301"/>
    <s v="GAS STATION"/>
    <n v="500"/>
    <s v="UNKNOWN WEAPON/OTHER WEAPON"/>
    <s v="AA"/>
    <s v="Adult Arrest"/>
    <n v="210"/>
    <n v="998"/>
    <m/>
    <m/>
    <s v="1600 N  VERMONT                      AV"/>
    <m/>
    <n v="34.100200000000001"/>
    <n v="-118.29179999999999"/>
  </r>
  <r>
    <n v="200114870"/>
    <d v="2020-07-15T00:00:00"/>
    <x v="110"/>
    <n v="1000"/>
    <n v="1"/>
    <x v="1"/>
    <n v="163"/>
    <n v="1"/>
    <n v="510"/>
    <x v="0"/>
    <m/>
    <n v="0"/>
    <m/>
    <m/>
    <n v="707"/>
    <s v="GARAGE/CARPORT"/>
    <m/>
    <m/>
    <s v="IC"/>
    <s v="Invest Cont"/>
    <n v="510"/>
    <m/>
    <m/>
    <m/>
    <s v="700 S  SPRING                       ST"/>
    <m/>
    <n v="34.043799999999997"/>
    <n v="-118.2547"/>
  </r>
  <r>
    <n v="200116924"/>
    <d v="2020-08-25T00:00:00"/>
    <x v="319"/>
    <n v="250"/>
    <n v="1"/>
    <x v="1"/>
    <n v="162"/>
    <n v="1"/>
    <n v="310"/>
    <x v="5"/>
    <s v="1420 1609 0321 1822"/>
    <n v="0"/>
    <s v="X"/>
    <s v="X"/>
    <n v="210"/>
    <s v="RESTAURANT/FAST FOOD"/>
    <n v="500"/>
    <s v="UNKNOWN WEAPON/OTHER WEAPON"/>
    <s v="AA"/>
    <s v="Adult Arrest"/>
    <n v="310"/>
    <m/>
    <m/>
    <m/>
    <s v="400 W  8TH                          ST"/>
    <m/>
    <n v="34.044499999999999"/>
    <n v="-118.25579999999999"/>
  </r>
  <r>
    <n v="200509715"/>
    <d v="2020-05-20T00:00:00"/>
    <x v="25"/>
    <n v="1305"/>
    <n v="5"/>
    <x v="10"/>
    <n v="526"/>
    <n v="1"/>
    <n v="442"/>
    <x v="16"/>
    <n v="325"/>
    <n v="0"/>
    <s v="X"/>
    <s v="X"/>
    <n v="402"/>
    <s v="MARKET"/>
    <m/>
    <m/>
    <s v="AA"/>
    <s v="Adult Arrest"/>
    <n v="442"/>
    <m/>
    <m/>
    <m/>
    <s v="300 W  ANAHEIM                      ST"/>
    <m/>
    <n v="33.779800000000002"/>
    <n v="-118.2649"/>
  </r>
  <r>
    <n v="200219013"/>
    <d v="2020-12-25T00:00:00"/>
    <x v="340"/>
    <n v="1845"/>
    <n v="2"/>
    <x v="5"/>
    <n v="203"/>
    <n v="2"/>
    <n v="740"/>
    <x v="21"/>
    <s v="1822 0216 0329"/>
    <n v="0"/>
    <s v="X"/>
    <s v="X"/>
    <n v="210"/>
    <s v="RESTAURANT/FAST FOOD"/>
    <n v="500"/>
    <s v="UNKNOWN WEAPON/OTHER WEAPON"/>
    <s v="IC"/>
    <s v="Invest Cont"/>
    <n v="740"/>
    <m/>
    <m/>
    <m/>
    <s v="800 N  VERMONT                      AV"/>
    <m/>
    <n v="34.085900000000002"/>
    <n v="-118.29170000000001"/>
  </r>
  <r>
    <n v="200208604"/>
    <d v="2020-04-05T00:00:00"/>
    <x v="193"/>
    <n v="2045"/>
    <n v="2"/>
    <x v="5"/>
    <n v="216"/>
    <n v="2"/>
    <n v="740"/>
    <x v="21"/>
    <s v="0329 0602 1300 1402 2004 0345 0554"/>
    <n v="29"/>
    <s v="F"/>
    <s v="H"/>
    <n v="122"/>
    <s v="VEHICLE, PASSENGER/TRUCK"/>
    <m/>
    <m/>
    <s v="AO"/>
    <s v="Adult Other"/>
    <n v="740"/>
    <n v="998"/>
    <m/>
    <m/>
    <s v="CORONADO"/>
    <s v="PARK VIEW"/>
    <n v="34.073599999999999"/>
    <n v="-118.2713"/>
  </r>
  <r>
    <n v="201208602"/>
    <d v="2020-03-06T00:00:00"/>
    <x v="244"/>
    <n v="2100"/>
    <n v="12"/>
    <x v="8"/>
    <n v="1249"/>
    <n v="1"/>
    <n v="330"/>
    <x v="1"/>
    <s v="0358 0329 1307 1609 0344"/>
    <n v="55"/>
    <s v="F"/>
    <s v="H"/>
    <n v="101"/>
    <s v="STREET"/>
    <m/>
    <m/>
    <s v="IC"/>
    <s v="Invest Cont"/>
    <n v="330"/>
    <m/>
    <m/>
    <m/>
    <s v="6300 S  FIGUEROA                     ST"/>
    <m/>
    <n v="33.981999999999999"/>
    <n v="-118.28270000000001"/>
  </r>
  <r>
    <n v="200815580"/>
    <d v="2020-10-22T00:00:00"/>
    <x v="167"/>
    <n v="1300"/>
    <n v="8"/>
    <x v="12"/>
    <n v="811"/>
    <n v="1"/>
    <n v="310"/>
    <x v="5"/>
    <s v="1609 0321 1202 0344 0352 1822"/>
    <n v="67"/>
    <s v="F"/>
    <s v="O"/>
    <n v="501"/>
    <s v="SINGLE FAMILY DWELLING"/>
    <m/>
    <m/>
    <s v="IC"/>
    <s v="Invest Cont"/>
    <n v="310"/>
    <m/>
    <m/>
    <m/>
    <s v="16900 W  SUNSET                       BL"/>
    <m/>
    <n v="34.056100000000001"/>
    <n v="-118.55119999999999"/>
  </r>
  <r>
    <n v="200918956"/>
    <d v="2020-12-28T00:00:00"/>
    <x v="34"/>
    <n v="1700"/>
    <n v="9"/>
    <x v="3"/>
    <n v="952"/>
    <n v="1"/>
    <n v="330"/>
    <x v="1"/>
    <s v="0344 1822"/>
    <n v="33"/>
    <s v="M"/>
    <s v="H"/>
    <n v="123"/>
    <s v="PARKING UNDERGROUND/BUILDING"/>
    <m/>
    <m/>
    <s v="IC"/>
    <s v="Invest Cont"/>
    <n v="330"/>
    <m/>
    <m/>
    <m/>
    <s v="15300    MAGNOLIA                     BL"/>
    <m/>
    <n v="34.168399999999998"/>
    <n v="-118.4586"/>
  </r>
  <r>
    <n v="200212259"/>
    <d v="2020-07-06T00:00:00"/>
    <x v="298"/>
    <n v="1200"/>
    <n v="2"/>
    <x v="5"/>
    <n v="215"/>
    <n v="1"/>
    <n v="230"/>
    <x v="13"/>
    <s v="0400 0913 0319 0334 1817 0329"/>
    <n v="21"/>
    <s v="F"/>
    <s v="H"/>
    <n v="502"/>
    <s v="MULTI-UNIT DWELLING (APARTMENT, DUPLEX, ETC)"/>
    <n v="513"/>
    <s v="STUN GUN"/>
    <s v="AA"/>
    <s v="Adult Arrest"/>
    <n v="230"/>
    <m/>
    <m/>
    <m/>
    <s v="500 N  CORONADO                     ST"/>
    <m/>
    <n v="34.075699999999998"/>
    <n v="-118.2777"/>
  </r>
  <r>
    <n v="200320849"/>
    <d v="2020-11-24T00:00:00"/>
    <x v="174"/>
    <n v="1300"/>
    <n v="3"/>
    <x v="2"/>
    <n v="356"/>
    <n v="2"/>
    <n v="624"/>
    <x v="15"/>
    <s v="0913 0561 0416 0446"/>
    <n v="49"/>
    <s v="F"/>
    <s v="H"/>
    <n v="502"/>
    <s v="MULTI-UNIT DWELLING (APARTMENT, DUPLEX, ETC)"/>
    <n v="400"/>
    <s v="STRONG-ARM (HANDS, FIST, FEET OR BODILY FORCE)"/>
    <s v="IC"/>
    <s v="Invest Cont"/>
    <n v="624"/>
    <m/>
    <m/>
    <m/>
    <s v="1400 W  35TH                         PL"/>
    <m/>
    <n v="34.023699999999998"/>
    <n v="-118.3002"/>
  </r>
  <r>
    <n v="201116830"/>
    <d v="2020-12-21T00:00:00"/>
    <x v="248"/>
    <n v="2215"/>
    <n v="11"/>
    <x v="7"/>
    <n v="1102"/>
    <n v="2"/>
    <n v="745"/>
    <x v="9"/>
    <s v="0329 1822"/>
    <n v="0"/>
    <s v="X"/>
    <s v="X"/>
    <n v="755"/>
    <s v="VETERINARIAN/ANIMAL HOSPITAL"/>
    <m/>
    <m/>
    <s v="IC"/>
    <s v="Invest Cont"/>
    <n v="745"/>
    <m/>
    <m/>
    <m/>
    <s v="4600    COLORADO                     BL"/>
    <m/>
    <n v="34.140799999999999"/>
    <n v="-118.2741"/>
  </r>
  <r>
    <n v="200122724"/>
    <d v="2020-12-24T00:00:00"/>
    <x v="181"/>
    <n v="5"/>
    <n v="1"/>
    <x v="1"/>
    <n v="138"/>
    <n v="2"/>
    <n v="745"/>
    <x v="9"/>
    <n v="329"/>
    <n v="0"/>
    <s v="X"/>
    <s v="X"/>
    <n v="725"/>
    <s v="GOVERNMENT FACILITY (FEDERAL,STATE, COUNTY &amp; CITY)"/>
    <m/>
    <m/>
    <s v="IC"/>
    <s v="Invest Cont"/>
    <n v="745"/>
    <m/>
    <m/>
    <m/>
    <s v="200 E  3RD                          ST"/>
    <m/>
    <n v="34.048299999999998"/>
    <n v="-118.2443"/>
  </r>
  <r>
    <n v="200112148"/>
    <d v="2020-05-25T00:00:00"/>
    <x v="88"/>
    <n v="1430"/>
    <n v="1"/>
    <x v="1"/>
    <n v="111"/>
    <n v="1"/>
    <n v="236"/>
    <x v="46"/>
    <s v="1218 0305 2033 1414 0429 2004 0907 2000 0416 0913"/>
    <n v="29"/>
    <s v="F"/>
    <s v="H"/>
    <n v="102"/>
    <s v="SIDEWALK"/>
    <n v="308"/>
    <s v="STICK"/>
    <s v="IC"/>
    <s v="Invest Cont"/>
    <n v="236"/>
    <m/>
    <m/>
    <m/>
    <s v="SPRING                       ST"/>
    <s v="NEW HIGH"/>
    <n v="34.058300000000003"/>
    <n v="-118.23950000000001"/>
  </r>
  <r>
    <n v="200810460"/>
    <d v="2020-06-10T00:00:00"/>
    <x v="108"/>
    <n v="2317"/>
    <n v="8"/>
    <x v="12"/>
    <n v="857"/>
    <n v="2"/>
    <n v="745"/>
    <x v="9"/>
    <n v="329"/>
    <n v="39"/>
    <s v="F"/>
    <s v="A"/>
    <n v="103"/>
    <s v="ALLEY"/>
    <m/>
    <m/>
    <s v="IC"/>
    <s v="Invest Cont"/>
    <n v="745"/>
    <m/>
    <m/>
    <m/>
    <s v="1100 S  OAKHURST                     DR"/>
    <m/>
    <n v="34.057099999999998"/>
    <n v="-118.3907"/>
  </r>
  <r>
    <n v="200607108"/>
    <d v="2020-02-28T00:00:00"/>
    <x v="72"/>
    <n v="1425"/>
    <n v="6"/>
    <x v="9"/>
    <n v="642"/>
    <n v="2"/>
    <n v="626"/>
    <x v="10"/>
    <s v="0400 2000 1814 0448"/>
    <n v="21"/>
    <s v="M"/>
    <s v="H"/>
    <n v="101"/>
    <s v="STREET"/>
    <n v="400"/>
    <s v="STRONG-ARM (HANDS, FIST, FEET OR BODILY FORCE)"/>
    <s v="AO"/>
    <s v="Adult Other"/>
    <n v="626"/>
    <m/>
    <m/>
    <m/>
    <s v="7600 W  HOLLYWOOD                    BL"/>
    <m/>
    <n v="34.101700000000001"/>
    <n v="-118.3553"/>
  </r>
  <r>
    <n v="201115929"/>
    <d v="2020-11-20T00:00:00"/>
    <x v="113"/>
    <n v="2150"/>
    <n v="11"/>
    <x v="7"/>
    <n v="1135"/>
    <n v="1"/>
    <n v="210"/>
    <x v="11"/>
    <s v="0344 1300 0216 0355 1281 0400 0416 0429"/>
    <n v="22"/>
    <s v="M"/>
    <s v="H"/>
    <n v="101"/>
    <s v="STREET"/>
    <n v="102"/>
    <s v="HAND GUN"/>
    <s v="IC"/>
    <s v="Invest Cont"/>
    <n v="210"/>
    <m/>
    <m/>
    <m/>
    <s v="2500    EL ROSA                      DR"/>
    <m/>
    <n v="34.112900000000003"/>
    <n v="-118.2304"/>
  </r>
  <r>
    <n v="201216732"/>
    <d v="2020-07-18T00:00:00"/>
    <x v="264"/>
    <n v="1900"/>
    <n v="12"/>
    <x v="8"/>
    <n v="1263"/>
    <n v="1"/>
    <n v="230"/>
    <x v="13"/>
    <s v="0562 0602 0913 0400 0419 0447"/>
    <n v="68"/>
    <s v="F"/>
    <s v="H"/>
    <n v="501"/>
    <s v="SINGLE FAMILY DWELLING"/>
    <n v="500"/>
    <s v="UNKNOWN WEAPON/OTHER WEAPON"/>
    <s v="AA"/>
    <s v="Adult Arrest"/>
    <n v="230"/>
    <m/>
    <m/>
    <m/>
    <s v="1700 W  84TH                         PL"/>
    <m/>
    <n v="33.961799999999997"/>
    <n v="-118.309"/>
  </r>
  <r>
    <n v="201004764"/>
    <d v="2020-01-19T00:00:00"/>
    <x v="45"/>
    <n v="1530"/>
    <n v="10"/>
    <x v="11"/>
    <n v="1008"/>
    <n v="1"/>
    <n v="420"/>
    <x v="33"/>
    <s v="0344 0377"/>
    <n v="45"/>
    <s v="M"/>
    <s v="H"/>
    <n v="104"/>
    <s v="DRIVEWAY"/>
    <m/>
    <m/>
    <s v="IC"/>
    <s v="Invest Cont"/>
    <n v="420"/>
    <m/>
    <m/>
    <m/>
    <s v="7300    RUBIO                        AV"/>
    <m/>
    <n v="34.2029"/>
    <n v="-118.4957"/>
  </r>
  <r>
    <n v="200415153"/>
    <d v="2020-11-23T00:00:00"/>
    <x v="47"/>
    <n v="100"/>
    <n v="4"/>
    <x v="4"/>
    <n v="426"/>
    <n v="1"/>
    <n v="230"/>
    <x v="13"/>
    <s v="0906 0400"/>
    <n v="19"/>
    <s v="M"/>
    <s v="H"/>
    <n v="101"/>
    <s v="STREET"/>
    <n v="500"/>
    <s v="UNKNOWN WEAPON/OTHER WEAPON"/>
    <s v="IC"/>
    <s v="Invest Cont"/>
    <n v="230"/>
    <m/>
    <m/>
    <m/>
    <s v="CHADWICK"/>
    <s v="TEMPLETON"/>
    <n v="34.084800000000001"/>
    <n v="-118.17"/>
  </r>
  <r>
    <n v="201219015"/>
    <d v="2020-08-21T00:00:00"/>
    <x v="144"/>
    <n v="1600"/>
    <n v="12"/>
    <x v="8"/>
    <n v="1255"/>
    <n v="2"/>
    <n v="740"/>
    <x v="21"/>
    <s v="1822 0329 2204"/>
    <n v="0"/>
    <s v="X"/>
    <s v="X"/>
    <n v="704"/>
    <s v="ELEMENTARY SCHOOL"/>
    <m/>
    <m/>
    <s v="IC"/>
    <s v="Invest Cont"/>
    <n v="740"/>
    <m/>
    <m/>
    <m/>
    <s v="7500    RAYMOND                      AV"/>
    <m/>
    <n v="33.970999999999997"/>
    <n v="-118.29810000000001"/>
  </r>
  <r>
    <n v="200313153"/>
    <d v="2020-06-23T00:00:00"/>
    <x v="255"/>
    <n v="1130"/>
    <n v="3"/>
    <x v="2"/>
    <n v="338"/>
    <n v="1"/>
    <n v="330"/>
    <x v="1"/>
    <s v="0344 1612 1300"/>
    <n v="58"/>
    <s v="M"/>
    <s v="B"/>
    <n v="101"/>
    <s v="STREET"/>
    <m/>
    <m/>
    <s v="IC"/>
    <s v="Invest Cont"/>
    <n v="330"/>
    <m/>
    <m/>
    <m/>
    <s v="VERMONT                      AV"/>
    <s v="30TH                         ST"/>
    <n v="34.027799999999999"/>
    <n v="-118.2915"/>
  </r>
  <r>
    <n v="200614196"/>
    <d v="2020-08-20T00:00:00"/>
    <x v="337"/>
    <n v="1800"/>
    <n v="6"/>
    <x v="9"/>
    <n v="639"/>
    <n v="1"/>
    <n v="420"/>
    <x v="33"/>
    <m/>
    <n v="0"/>
    <m/>
    <m/>
    <n v="101"/>
    <s v="STREET"/>
    <m/>
    <m/>
    <s v="IC"/>
    <s v="Invest Cont"/>
    <n v="420"/>
    <m/>
    <m/>
    <m/>
    <s v="LOMA LINDA                   AV"/>
    <s v="SERRANO                      AV"/>
    <n v="34.103000000000002"/>
    <n v="-118.30719999999999"/>
  </r>
  <r>
    <n v="201004709"/>
    <d v="2020-01-18T00:00:00"/>
    <x v="277"/>
    <n v="2100"/>
    <n v="10"/>
    <x v="11"/>
    <n v="1088"/>
    <n v="1"/>
    <n v="310"/>
    <x v="5"/>
    <s v="1606 0321 0344 0352 1202"/>
    <n v="63"/>
    <s v="F"/>
    <s v="O"/>
    <n v="501"/>
    <s v="SINGLE FAMILY DWELLING"/>
    <m/>
    <m/>
    <s v="IC"/>
    <s v="Invest Cont"/>
    <n v="310"/>
    <m/>
    <m/>
    <m/>
    <s v="4400    ESTRONDO                     DR"/>
    <m/>
    <n v="34.151499999999999"/>
    <n v="-118.5017"/>
  </r>
  <r>
    <n v="201305787"/>
    <d v="2020-02-01T00:00:00"/>
    <x v="169"/>
    <n v="1950"/>
    <n v="13"/>
    <x v="6"/>
    <n v="1309"/>
    <n v="1"/>
    <n v="330"/>
    <x v="1"/>
    <s v="1609 0344 1300"/>
    <n v="41"/>
    <s v="M"/>
    <s v="O"/>
    <n v="101"/>
    <s v="STREET"/>
    <m/>
    <m/>
    <s v="IC"/>
    <s v="Invest Cont"/>
    <n v="330"/>
    <m/>
    <m/>
    <m/>
    <s v="VIOLET"/>
    <s v="MATEO"/>
    <n v="34.032600000000002"/>
    <n v="-118.23"/>
  </r>
  <r>
    <n v="200711695"/>
    <d v="2020-07-16T00:00:00"/>
    <x v="6"/>
    <n v="1400"/>
    <n v="7"/>
    <x v="0"/>
    <n v="719"/>
    <n v="2"/>
    <n v="624"/>
    <x v="15"/>
    <s v="0919 0416 1300"/>
    <n v="60"/>
    <s v="M"/>
    <s v="W"/>
    <n v="101"/>
    <s v="STREET"/>
    <n v="400"/>
    <s v="STRONG-ARM (HANDS, FIST, FEET OR BODILY FORCE)"/>
    <s v="IC"/>
    <s v="Invest Cont"/>
    <n v="624"/>
    <m/>
    <m/>
    <m/>
    <s v="ARDEN"/>
    <s v="BEVERLY                      BL"/>
    <n v="34.0762"/>
    <n v="-118.32599999999999"/>
  </r>
  <r>
    <n v="201012798"/>
    <d v="2020-09-06T00:00:00"/>
    <x v="120"/>
    <n v="30"/>
    <n v="10"/>
    <x v="11"/>
    <n v="1003"/>
    <n v="2"/>
    <n v="930"/>
    <x v="30"/>
    <s v="1912 0421 0422 0913 1823"/>
    <n v="33"/>
    <s v="F"/>
    <s v="W"/>
    <n v="501"/>
    <s v="SINGLE FAMILY DWELLING"/>
    <n v="511"/>
    <s v="VERBAL THREAT"/>
    <s v="AA"/>
    <s v="Adult Arrest"/>
    <n v="930"/>
    <m/>
    <m/>
    <m/>
    <s v="7700    RHEA                         AV"/>
    <m/>
    <n v="34.2102"/>
    <n v="-118.5415"/>
  </r>
  <r>
    <n v="200109519"/>
    <d v="2020-03-22T00:00:00"/>
    <x v="146"/>
    <n v="1326"/>
    <n v="1"/>
    <x v="1"/>
    <n v="164"/>
    <n v="2"/>
    <n v="740"/>
    <x v="21"/>
    <s v="1414 0329 1822"/>
    <n v="0"/>
    <s v="X"/>
    <s v="X"/>
    <n v="203"/>
    <s v="OTHER BUSINESS"/>
    <n v="500"/>
    <s v="UNKNOWN WEAPON/OTHER WEAPON"/>
    <s v="IC"/>
    <s v="Invest Cont"/>
    <n v="740"/>
    <m/>
    <m/>
    <m/>
    <s v="100 E  7TH                          ST"/>
    <m/>
    <n v="34.044600000000003"/>
    <n v="-118.25069999999999"/>
  </r>
  <r>
    <n v="201208645"/>
    <d v="2020-03-02T00:00:00"/>
    <x v="38"/>
    <n v="1330"/>
    <n v="12"/>
    <x v="8"/>
    <n v="1213"/>
    <n v="1"/>
    <n v="442"/>
    <x v="16"/>
    <s v="0342 0344 0325 1822"/>
    <n v="0"/>
    <s v="X"/>
    <s v="X"/>
    <n v="242"/>
    <s v="DISCOUNT STORE (99 CENT,DOLLAR,ETC."/>
    <m/>
    <m/>
    <s v="IC"/>
    <s v="Invest Cont"/>
    <n v="442"/>
    <m/>
    <m/>
    <m/>
    <s v="1900 W  SLAUSON                      AV"/>
    <m/>
    <n v="33.992100000000001"/>
    <n v="-118.3108"/>
  </r>
  <r>
    <n v="200716541"/>
    <d v="2020-11-29T00:00:00"/>
    <x v="291"/>
    <n v="1200"/>
    <n v="7"/>
    <x v="0"/>
    <n v="759"/>
    <n v="1"/>
    <n v="330"/>
    <x v="1"/>
    <s v="1822 0344 1300 1609"/>
    <n v="22"/>
    <s v="M"/>
    <s v="W"/>
    <n v="101"/>
    <s v="STREET"/>
    <m/>
    <m/>
    <s v="IC"/>
    <s v="Invest Cont"/>
    <n v="330"/>
    <m/>
    <m/>
    <m/>
    <s v="1100    CRENSHAW                     BL"/>
    <m/>
    <n v="34.052700000000002"/>
    <n v="-118.3241"/>
  </r>
  <r>
    <n v="200400627"/>
    <d v="2020-02-21T00:00:00"/>
    <x v="277"/>
    <n v="1730"/>
    <n v="4"/>
    <x v="4"/>
    <n v="497"/>
    <n v="2"/>
    <n v="649"/>
    <x v="52"/>
    <s v="0601 1402 0344 0924"/>
    <n v="0"/>
    <s v="M"/>
    <s v="W"/>
    <n v="229"/>
    <s v="CHECK CASHING*"/>
    <m/>
    <m/>
    <s v="IC"/>
    <s v="Invest Cont"/>
    <n v="649"/>
    <n v="998"/>
    <m/>
    <m/>
    <s v="3300 E  OLYMPIC                      BL"/>
    <m/>
    <n v="34.019100000000002"/>
    <n v="-118.2081"/>
  </r>
  <r>
    <n v="201216786"/>
    <d v="2020-07-18T00:00:00"/>
    <x v="70"/>
    <n v="400"/>
    <n v="12"/>
    <x v="8"/>
    <n v="1235"/>
    <n v="1"/>
    <n v="815"/>
    <x v="54"/>
    <s v="0913 0400 0444 0448 0500 0507 0512 0515 0342"/>
    <n v="19"/>
    <s v="F"/>
    <s v="H"/>
    <n v="122"/>
    <s v="VEHICLE, PASSENGER/TRUCK"/>
    <n v="400"/>
    <s v="STRONG-ARM (HANDS, FIST, FEET OR BODILY FORCE)"/>
    <s v="AO"/>
    <s v="Adult Other"/>
    <n v="815"/>
    <n v="820"/>
    <m/>
    <m/>
    <s v="1300 W  60TH                         ST"/>
    <m/>
    <n v="33.985900000000001"/>
    <n v="-118.3002"/>
  </r>
  <r>
    <n v="200319158"/>
    <d v="2020-10-09T00:00:00"/>
    <x v="88"/>
    <n v="2215"/>
    <n v="3"/>
    <x v="2"/>
    <n v="354"/>
    <n v="2"/>
    <n v="624"/>
    <x v="15"/>
    <s v="0913 0360 0342 0419 0448 1259"/>
    <n v="16"/>
    <s v="F"/>
    <s v="H"/>
    <n v="501"/>
    <s v="SINGLE FAMILY DWELLING"/>
    <n v="400"/>
    <s v="STRONG-ARM (HANDS, FIST, FEET OR BODILY FORCE)"/>
    <s v="IC"/>
    <s v="Invest Cont"/>
    <n v="624"/>
    <m/>
    <m/>
    <m/>
    <s v="2100 W  JEFFERSON                    BL"/>
    <m/>
    <n v="34.025500000000001"/>
    <n v="-118.318"/>
  </r>
  <r>
    <n v="201217384"/>
    <d v="2020-07-29T00:00:00"/>
    <x v="190"/>
    <n v="615"/>
    <n v="12"/>
    <x v="8"/>
    <n v="1213"/>
    <n v="2"/>
    <n v="930"/>
    <x v="30"/>
    <s v="1822 0443"/>
    <n v="41"/>
    <s v="M"/>
    <s v="B"/>
    <n v="103"/>
    <s v="ALLEY"/>
    <n v="511"/>
    <s v="VERBAL THREAT"/>
    <s v="AO"/>
    <s v="Adult Other"/>
    <n v="930"/>
    <m/>
    <m/>
    <m/>
    <s v="1900 W  57TH                         ST"/>
    <m/>
    <n v="33.991"/>
    <n v="-118.312"/>
  </r>
  <r>
    <n v="200813168"/>
    <d v="2020-08-21T00:00:00"/>
    <x v="144"/>
    <n v="2200"/>
    <n v="8"/>
    <x v="12"/>
    <n v="889"/>
    <n v="1"/>
    <n v="510"/>
    <x v="0"/>
    <m/>
    <n v="0"/>
    <m/>
    <m/>
    <n v="101"/>
    <s v="STREET"/>
    <m/>
    <m/>
    <s v="IC"/>
    <s v="Invest Cont"/>
    <n v="510"/>
    <m/>
    <m/>
    <m/>
    <s v="1900 S  CORNING                      ST"/>
    <m/>
    <n v="34.040999999999997"/>
    <n v="-118.3802"/>
  </r>
  <r>
    <n v="200811353"/>
    <d v="2020-06-30T00:00:00"/>
    <x v="322"/>
    <n v="2200"/>
    <n v="8"/>
    <x v="12"/>
    <n v="855"/>
    <n v="1"/>
    <n v="480"/>
    <x v="2"/>
    <s v="0344 0346"/>
    <n v="29"/>
    <s v="M"/>
    <s v="C"/>
    <n v="707"/>
    <s v="GARAGE/CARPORT"/>
    <m/>
    <m/>
    <s v="IC"/>
    <s v="Invest Cont"/>
    <n v="480"/>
    <m/>
    <m/>
    <m/>
    <s v="1600    CAMDEN                       AV"/>
    <m/>
    <n v="34.048699999999997"/>
    <n v="-118.4426"/>
  </r>
  <r>
    <n v="200114835"/>
    <d v="2020-07-14T00:00:00"/>
    <x v="284"/>
    <n v="2120"/>
    <n v="1"/>
    <x v="1"/>
    <n v="152"/>
    <n v="2"/>
    <n v="624"/>
    <x v="15"/>
    <s v="0444 0447 0429 1822"/>
    <n v="32"/>
    <s v="F"/>
    <s v="O"/>
    <n v="210"/>
    <s v="RESTAURANT/FAST FOOD"/>
    <n v="400"/>
    <s v="STRONG-ARM (HANDS, FIST, FEET OR BODILY FORCE)"/>
    <s v="AO"/>
    <s v="Adult Other"/>
    <n v="624"/>
    <m/>
    <m/>
    <m/>
    <s v="800 W  7TH                          ST"/>
    <m/>
    <n v="34.049100000000003"/>
    <n v="-118.25579999999999"/>
  </r>
  <r>
    <n v="200310501"/>
    <d v="2020-04-27T00:00:00"/>
    <x v="303"/>
    <n v="1900"/>
    <n v="3"/>
    <x v="2"/>
    <n v="331"/>
    <n v="1"/>
    <n v="510"/>
    <x v="0"/>
    <m/>
    <n v="0"/>
    <m/>
    <m/>
    <n v="101"/>
    <s v="STREET"/>
    <m/>
    <m/>
    <s v="IC"/>
    <s v="Invest Cont"/>
    <n v="510"/>
    <m/>
    <m/>
    <m/>
    <s v="2900 S  HARCOURT                     AV"/>
    <m/>
    <n v="34.0274"/>
    <n v="-118.34990000000001"/>
  </r>
  <r>
    <n v="200708904"/>
    <d v="2020-05-04T00:00:00"/>
    <x v="180"/>
    <n v="1500"/>
    <n v="7"/>
    <x v="0"/>
    <n v="765"/>
    <n v="2"/>
    <n v="624"/>
    <x v="15"/>
    <s v="1309 0400"/>
    <n v="23"/>
    <s v="F"/>
    <s v="H"/>
    <n v="501"/>
    <s v="SINGLE FAMILY DWELLING"/>
    <n v="400"/>
    <s v="STRONG-ARM (HANDS, FIST, FEET OR BODILY FORCE)"/>
    <s v="AA"/>
    <s v="Adult Arrest"/>
    <n v="624"/>
    <m/>
    <m/>
    <m/>
    <s v="1200    KENISTON                     AV"/>
    <m/>
    <n v="34.051200000000001"/>
    <n v="-118.3386"/>
  </r>
  <r>
    <n v="201109429"/>
    <d v="2020-05-16T00:00:00"/>
    <x v="280"/>
    <n v="1250"/>
    <n v="11"/>
    <x v="7"/>
    <n v="1124"/>
    <n v="2"/>
    <n v="745"/>
    <x v="9"/>
    <s v="0329 1307 1814 2000"/>
    <n v="43"/>
    <s v="M"/>
    <s v="H"/>
    <n v="108"/>
    <s v="PARKING LOT"/>
    <m/>
    <m/>
    <s v="AO"/>
    <s v="Adult Other"/>
    <n v="745"/>
    <m/>
    <m/>
    <m/>
    <s v="3000 N  SAN FERNANDO                 RD"/>
    <m/>
    <n v="34.113300000000002"/>
    <n v="-118.2443"/>
  </r>
  <r>
    <n v="200411816"/>
    <d v="2020-08-17T00:00:00"/>
    <x v="8"/>
    <n v="325"/>
    <n v="4"/>
    <x v="4"/>
    <n v="404"/>
    <n v="2"/>
    <n v="740"/>
    <x v="21"/>
    <n v="329"/>
    <n v="0"/>
    <s v="M"/>
    <s v="W"/>
    <n v="502"/>
    <s v="MULTI-UNIT DWELLING (APARTMENT, DUPLEX, ETC)"/>
    <m/>
    <m/>
    <s v="IC"/>
    <s v="Invest Cont"/>
    <n v="740"/>
    <m/>
    <m/>
    <m/>
    <s v="6100    MONTEREY                     RD"/>
    <m/>
    <n v="34.106900000000003"/>
    <n v="-118.18340000000001"/>
  </r>
  <r>
    <n v="201007901"/>
    <d v="2020-04-09T00:00:00"/>
    <x v="139"/>
    <n v="1500"/>
    <n v="10"/>
    <x v="11"/>
    <n v="1018"/>
    <n v="1"/>
    <n v="510"/>
    <x v="0"/>
    <m/>
    <n v="0"/>
    <m/>
    <m/>
    <n v="101"/>
    <s v="STREET"/>
    <m/>
    <m/>
    <s v="IC"/>
    <s v="Invest Cont"/>
    <n v="510"/>
    <m/>
    <m/>
    <m/>
    <s v="7300    WOODLEY                      AV"/>
    <m/>
    <n v="34.203000000000003"/>
    <n v="-118.4837"/>
  </r>
  <r>
    <n v="200918722"/>
    <d v="2020-12-22T00:00:00"/>
    <x v="236"/>
    <n v="800"/>
    <n v="9"/>
    <x v="3"/>
    <n v="946"/>
    <n v="1"/>
    <n v="510"/>
    <x v="0"/>
    <m/>
    <n v="0"/>
    <m/>
    <m/>
    <n v="101"/>
    <s v="STREET"/>
    <m/>
    <m/>
    <s v="IC"/>
    <s v="Invest Cont"/>
    <n v="510"/>
    <m/>
    <m/>
    <m/>
    <s v="5500    WOODMAN                      AV"/>
    <m/>
    <n v="34.174500000000002"/>
    <n v="-118.43559999999999"/>
  </r>
  <r>
    <n v="201226244"/>
    <d v="2020-12-12T00:00:00"/>
    <x v="341"/>
    <n v="800"/>
    <n v="12"/>
    <x v="8"/>
    <n v="1203"/>
    <n v="1"/>
    <n v="510"/>
    <x v="0"/>
    <m/>
    <n v="0"/>
    <m/>
    <m/>
    <n v="101"/>
    <s v="STREET"/>
    <m/>
    <m/>
    <s v="IC"/>
    <s v="Invest Cont"/>
    <n v="510"/>
    <m/>
    <m/>
    <m/>
    <s v="5000 S  WESTERN                      AV"/>
    <m/>
    <n v="33.998199999999997"/>
    <n v="-118.30889999999999"/>
  </r>
  <r>
    <n v="200318645"/>
    <d v="2020-10-09T00:00:00"/>
    <x v="95"/>
    <n v="2140"/>
    <n v="3"/>
    <x v="2"/>
    <n v="363"/>
    <n v="2"/>
    <n v="625"/>
    <x v="44"/>
    <s v="1822 0356 1253 0910 2051 0209"/>
    <n v="38"/>
    <s v="F"/>
    <s v="H"/>
    <n v="801"/>
    <s v="MTA BUS"/>
    <n v="500"/>
    <s v="UNKNOWN WEAPON/OTHER WEAPON"/>
    <s v="IC"/>
    <s v="Invest Cont"/>
    <n v="625"/>
    <m/>
    <m/>
    <m/>
    <s v="SANTA ROSALIA"/>
    <s v="HILLCREST"/>
    <n v="34.013800000000003"/>
    <n v="-118.34650000000001"/>
  </r>
  <r>
    <n v="200709854"/>
    <d v="2020-06-01T00:00:00"/>
    <x v="14"/>
    <n v="1100"/>
    <n v="7"/>
    <x v="0"/>
    <n v="765"/>
    <n v="1"/>
    <n v="510"/>
    <x v="0"/>
    <m/>
    <n v="0"/>
    <m/>
    <m/>
    <n v="101"/>
    <s v="STREET"/>
    <m/>
    <m/>
    <s v="IC"/>
    <s v="Invest Cont"/>
    <n v="510"/>
    <m/>
    <m/>
    <m/>
    <s v="1400    WEST                         BL"/>
    <m/>
    <n v="34.049599999999998"/>
    <n v="-118.3425"/>
  </r>
  <r>
    <n v="200113521"/>
    <d v="2020-06-17T00:00:00"/>
    <x v="318"/>
    <n v="218"/>
    <n v="1"/>
    <x v="1"/>
    <n v="139"/>
    <n v="1"/>
    <n v="510"/>
    <x v="0"/>
    <m/>
    <n v="0"/>
    <m/>
    <m/>
    <n v="707"/>
    <s v="GARAGE/CARPORT"/>
    <m/>
    <m/>
    <s v="IC"/>
    <s v="Invest Cont"/>
    <n v="510"/>
    <m/>
    <m/>
    <m/>
    <s v="200 S  SANTA FE                     AV"/>
    <m/>
    <n v="34.047199999999997"/>
    <n v="-118.23260000000001"/>
  </r>
  <r>
    <n v="200704861"/>
    <d v="2020-01-18T00:00:00"/>
    <x v="45"/>
    <n v="2200"/>
    <n v="7"/>
    <x v="0"/>
    <n v="785"/>
    <n v="2"/>
    <n v="626"/>
    <x v="10"/>
    <s v="0400 2002"/>
    <n v="59"/>
    <s v="F"/>
    <s v="B"/>
    <n v="501"/>
    <s v="SINGLE FAMILY DWELLING"/>
    <n v="400"/>
    <s v="STRONG-ARM (HANDS, FIST, FEET OR BODILY FORCE)"/>
    <s v="AO"/>
    <s v="Adult Other"/>
    <n v="626"/>
    <m/>
    <m/>
    <m/>
    <s v="2000 S  RIMPAU                       BL"/>
    <m/>
    <n v="34.038499999999999"/>
    <n v="-118.34399999999999"/>
  </r>
  <r>
    <n v="200809276"/>
    <d v="2020-05-10T00:00:00"/>
    <x v="39"/>
    <n v="930"/>
    <n v="8"/>
    <x v="12"/>
    <n v="802"/>
    <n v="1"/>
    <n v="330"/>
    <x v="1"/>
    <s v="1822 0344 1210 1612"/>
    <n v="43"/>
    <s v="M"/>
    <s v="W"/>
    <n v="108"/>
    <s v="PARKING LOT"/>
    <m/>
    <m/>
    <s v="IC"/>
    <s v="Invest Cont"/>
    <n v="330"/>
    <m/>
    <m/>
    <m/>
    <s v="TEMESCAL CAN                 RD"/>
    <s v="SUNSET                       BL"/>
    <n v="34.088900000000002"/>
    <n v="-118.5325"/>
  </r>
  <r>
    <n v="200717386"/>
    <d v="2020-12-22T00:00:00"/>
    <x v="192"/>
    <n v="400"/>
    <n v="7"/>
    <x v="0"/>
    <n v="734"/>
    <n v="1"/>
    <n v="310"/>
    <x v="5"/>
    <s v="1822 1607 0344"/>
    <n v="27"/>
    <s v="F"/>
    <s v="W"/>
    <n v="710"/>
    <s v="OTHER PREMISE"/>
    <m/>
    <m/>
    <s v="IC"/>
    <s v="Invest Cont"/>
    <n v="310"/>
    <m/>
    <m/>
    <m/>
    <s v="300    HAUSER                       BL"/>
    <m/>
    <n v="34.069299999999998"/>
    <n v="-118.351"/>
  </r>
  <r>
    <n v="201217768"/>
    <d v="2020-06-30T00:00:00"/>
    <x v="234"/>
    <n v="1150"/>
    <n v="12"/>
    <x v="8"/>
    <n v="1243"/>
    <n v="2"/>
    <n v="354"/>
    <x v="14"/>
    <s v="0100 0377"/>
    <n v="62"/>
    <s v="M"/>
    <s v="H"/>
    <n v="501"/>
    <s v="SINGLE FAMILY DWELLING"/>
    <m/>
    <m/>
    <s v="IC"/>
    <s v="Invest Cont"/>
    <n v="354"/>
    <m/>
    <m/>
    <m/>
    <s v="1900 W  65TH                         PL"/>
    <m/>
    <n v="33.979799999999997"/>
    <n v="-118.3134"/>
  </r>
  <r>
    <n v="201107515"/>
    <d v="2020-03-19T00:00:00"/>
    <x v="342"/>
    <n v="1630"/>
    <n v="11"/>
    <x v="7"/>
    <n v="1169"/>
    <n v="1"/>
    <n v="510"/>
    <x v="0"/>
    <m/>
    <n v="0"/>
    <m/>
    <m/>
    <n v="101"/>
    <s v="STREET"/>
    <m/>
    <m/>
    <s v="IC"/>
    <s v="Invest Cont"/>
    <n v="510"/>
    <m/>
    <m/>
    <m/>
    <s v="200 S  AVENUE 54"/>
    <m/>
    <n v="34.105899999999998"/>
    <n v="-118.19580000000001"/>
  </r>
  <r>
    <n v="201216066"/>
    <d v="2020-07-07T00:00:00"/>
    <x v="298"/>
    <n v="2300"/>
    <n v="12"/>
    <x v="8"/>
    <n v="1268"/>
    <n v="2"/>
    <n v="745"/>
    <x v="9"/>
    <s v="1822 0329 1300"/>
    <n v="22"/>
    <s v="F"/>
    <s v="B"/>
    <n v="122"/>
    <s v="VEHICLE, PASSENGER/TRUCK"/>
    <m/>
    <m/>
    <s v="IC"/>
    <s v="Invest Cont"/>
    <n v="745"/>
    <m/>
    <m/>
    <m/>
    <s v="84TH                         ST"/>
    <s v="MAIN                         ST"/>
    <n v="33.963299999999997"/>
    <n v="-118.2739"/>
  </r>
  <r>
    <n v="201304405"/>
    <d v="2020-01-08T00:00:00"/>
    <x v="172"/>
    <n v="1720"/>
    <n v="13"/>
    <x v="6"/>
    <n v="1325"/>
    <n v="1"/>
    <n v="761"/>
    <x v="35"/>
    <s v="1822 1309 0334"/>
    <n v="0"/>
    <s v="M"/>
    <s v="H"/>
    <n v="101"/>
    <s v="STREET"/>
    <n v="109"/>
    <s v="SEMI-AUTOMATIC PISTOL"/>
    <s v="AO"/>
    <s v="Adult Other"/>
    <n v="761"/>
    <m/>
    <m/>
    <m/>
    <s v="CENTRAL                      AV"/>
    <s v="ADAMS                        BL"/>
    <n v="34.018999999999998"/>
    <n v="-118.25490000000001"/>
  </r>
  <r>
    <n v="200406332"/>
    <d v="2020-02-29T00:00:00"/>
    <x v="61"/>
    <n v="2100"/>
    <n v="4"/>
    <x v="4"/>
    <n v="411"/>
    <n v="1"/>
    <n v="510"/>
    <x v="0"/>
    <m/>
    <n v="0"/>
    <m/>
    <m/>
    <n v="101"/>
    <s v="STREET"/>
    <m/>
    <m/>
    <s v="IC"/>
    <s v="Invest Cont"/>
    <n v="510"/>
    <m/>
    <m/>
    <m/>
    <s v="BROADWAY"/>
    <s v="PASADENA                     AV"/>
    <n v="34.072000000000003"/>
    <n v="-118.2242"/>
  </r>
  <r>
    <n v="200410246"/>
    <d v="2020-06-27T00:00:00"/>
    <x v="37"/>
    <n v="915"/>
    <n v="4"/>
    <x v="4"/>
    <n v="421"/>
    <n v="1"/>
    <n v="210"/>
    <x v="11"/>
    <s v="0334 0344 0355 2004 1822"/>
    <n v="52"/>
    <s v="F"/>
    <s v="H"/>
    <n v="152"/>
    <s v="UNDERPASS/BRIDGE*"/>
    <n v="207"/>
    <s v="OTHER KNIFE"/>
    <s v="IC"/>
    <s v="Invest Cont"/>
    <n v="210"/>
    <m/>
    <m/>
    <m/>
    <s v="SPRING                       ST"/>
    <s v="BROADWAY"/>
    <n v="34.0717"/>
    <n v="-118.22239999999999"/>
  </r>
  <r>
    <n v="200517620"/>
    <d v="2020-12-09T00:00:00"/>
    <x v="164"/>
    <n v="900"/>
    <n v="5"/>
    <x v="10"/>
    <n v="529"/>
    <n v="1"/>
    <n v="510"/>
    <x v="0"/>
    <m/>
    <n v="0"/>
    <m/>
    <m/>
    <n v="101"/>
    <s v="STREET"/>
    <m/>
    <m/>
    <s v="IC"/>
    <s v="Invest Cont"/>
    <n v="510"/>
    <m/>
    <m/>
    <m/>
    <s v="ALAMEDA                      ST"/>
    <s v="EUBANK                       AV"/>
    <n v="33.775300000000001"/>
    <n v="-118.2456"/>
  </r>
  <r>
    <n v="200618038"/>
    <d v="2020-11-15T00:00:00"/>
    <x v="48"/>
    <n v="650"/>
    <n v="6"/>
    <x v="9"/>
    <n v="649"/>
    <n v="1"/>
    <n v="310"/>
    <x v="5"/>
    <s v="1609 0344 0329 1607 1822 0400"/>
    <n v="0"/>
    <s v="X"/>
    <s v="X"/>
    <n v="203"/>
    <s v="OTHER BUSINESS"/>
    <n v="302"/>
    <s v="BLUNT INSTRUMENT"/>
    <s v="IC"/>
    <s v="Invest Cont"/>
    <n v="310"/>
    <m/>
    <m/>
    <m/>
    <s v="5100 W  SUNSET                       BL"/>
    <m/>
    <n v="34.099899999999998"/>
    <n v="-118.3038"/>
  </r>
  <r>
    <n v="200414957"/>
    <d v="2020-11-17T00:00:00"/>
    <x v="130"/>
    <n v="1500"/>
    <n v="4"/>
    <x v="4"/>
    <n v="453"/>
    <n v="1"/>
    <n v="420"/>
    <x v="33"/>
    <m/>
    <n v="0"/>
    <m/>
    <m/>
    <n v="101"/>
    <s v="STREET"/>
    <m/>
    <m/>
    <s v="IC"/>
    <s v="Invest Cont"/>
    <n v="420"/>
    <m/>
    <m/>
    <m/>
    <s v="ECHANDIA                     ST"/>
    <s v="BRIDGE                       ST"/>
    <n v="34.052700000000002"/>
    <n v="-118.2183"/>
  </r>
  <r>
    <n v="200311424"/>
    <d v="2020-05-14T00:00:00"/>
    <x v="80"/>
    <n v="1400"/>
    <n v="3"/>
    <x v="2"/>
    <n v="397"/>
    <n v="2"/>
    <n v="624"/>
    <x v="15"/>
    <s v="1810 0416"/>
    <n v="31"/>
    <s v="F"/>
    <s v="H"/>
    <n v="501"/>
    <s v="SINGLE FAMILY DWELLING"/>
    <n v="500"/>
    <s v="UNKNOWN WEAPON/OTHER WEAPON"/>
    <s v="AO"/>
    <s v="Adult Other"/>
    <n v="624"/>
    <m/>
    <m/>
    <m/>
    <s v="1100 W  40TH                         PL"/>
    <m/>
    <n v="34.009900000000002"/>
    <n v="-118.2941"/>
  </r>
  <r>
    <n v="201213837"/>
    <d v="2020-05-30T00:00:00"/>
    <x v="299"/>
    <n v="2130"/>
    <n v="12"/>
    <x v="8"/>
    <n v="1215"/>
    <n v="1"/>
    <n v="330"/>
    <x v="1"/>
    <s v="1822 0344 0329 1307 0358 1609"/>
    <n v="62"/>
    <s v="F"/>
    <s v="B"/>
    <n v="101"/>
    <s v="STREET"/>
    <m/>
    <m/>
    <s v="IC"/>
    <s v="Invest Cont"/>
    <n v="330"/>
    <m/>
    <m/>
    <m/>
    <s v="53RD"/>
    <s v="VERMONT"/>
    <n v="33.994100000000003"/>
    <n v="-118.2915"/>
  </r>
  <r>
    <n v="200312417"/>
    <d v="2020-06-08T00:00:00"/>
    <x v="20"/>
    <n v="1000"/>
    <n v="3"/>
    <x v="2"/>
    <n v="326"/>
    <n v="2"/>
    <n v="624"/>
    <x v="15"/>
    <s v="0913 0416 0446 0444 0429 1218"/>
    <n v="55"/>
    <s v="F"/>
    <s v="B"/>
    <n v="102"/>
    <s v="SIDEWALK"/>
    <n v="400"/>
    <s v="STRONG-ARM (HANDS, FIST, FEET OR BODILY FORCE)"/>
    <s v="IC"/>
    <s v="Invest Cont"/>
    <n v="624"/>
    <m/>
    <m/>
    <m/>
    <s v="ADAMS                        BL"/>
    <s v="NORMANDIE                    AV"/>
    <n v="34.032699999999998"/>
    <n v="-118.3002"/>
  </r>
  <r>
    <n v="200810164"/>
    <d v="2020-06-01T00:00:00"/>
    <x v="14"/>
    <n v="1200"/>
    <n v="8"/>
    <x v="12"/>
    <n v="835"/>
    <n v="1"/>
    <n v="310"/>
    <x v="5"/>
    <s v="1236 1822 0344 1609"/>
    <n v="0"/>
    <s v="X"/>
    <s v="X"/>
    <n v="717"/>
    <s v="HEALTH SPA/GYM"/>
    <m/>
    <m/>
    <s v="IC"/>
    <s v="Invest Cont"/>
    <n v="310"/>
    <m/>
    <m/>
    <m/>
    <s v="2100    WESTWOOD                     BL"/>
    <m/>
    <n v="34.045299999999997"/>
    <n v="-118.4329"/>
  </r>
  <r>
    <n v="200213056"/>
    <d v="2020-07-27T00:00:00"/>
    <x v="109"/>
    <n v="245"/>
    <n v="2"/>
    <x v="5"/>
    <n v="245"/>
    <n v="1"/>
    <n v="230"/>
    <x v="13"/>
    <s v="1822 0342 0216 1310 0334 0312 0374 0906"/>
    <n v="36"/>
    <s v="M"/>
    <s v="W"/>
    <n v="101"/>
    <s v="STREET"/>
    <n v="109"/>
    <s v="SEMI-AUTOMATIC PISTOL"/>
    <s v="IC"/>
    <s v="Invest Cont"/>
    <n v="230"/>
    <n v="761"/>
    <m/>
    <m/>
    <s v="ALVARADO"/>
    <s v="7TH                          ST"/>
    <n v="34.056899999999999"/>
    <n v="-118.2765"/>
  </r>
  <r>
    <n v="201211089"/>
    <d v="2020-04-17T00:00:00"/>
    <x v="317"/>
    <n v="830"/>
    <n v="12"/>
    <x v="8"/>
    <n v="1256"/>
    <n v="1"/>
    <n v="210"/>
    <x v="11"/>
    <s v="1240 0354 0337 0416 0446 0334 0445 1822 2004"/>
    <n v="24"/>
    <s v="M"/>
    <s v="H"/>
    <n v="101"/>
    <s v="STREET"/>
    <n v="219"/>
    <s v="SCREWDRIVER"/>
    <s v="AO"/>
    <s v="Adult Other"/>
    <n v="210"/>
    <m/>
    <m/>
    <m/>
    <s v="73RD                         ST"/>
    <s v="FIGUEROA                     ST"/>
    <n v="33.973700000000001"/>
    <n v="-118.28270000000001"/>
  </r>
  <r>
    <n v="200506728"/>
    <d v="2020-03-04T00:00:00"/>
    <x v="216"/>
    <n v="930"/>
    <n v="5"/>
    <x v="10"/>
    <n v="504"/>
    <n v="1"/>
    <n v="236"/>
    <x v="46"/>
    <s v="1813 1243 0408 0432 2000 1814 0400 0913"/>
    <n v="39"/>
    <s v="F"/>
    <s v="B"/>
    <n v="501"/>
    <s v="SINGLE FAMILY DWELLING"/>
    <n v="400"/>
    <s v="STRONG-ARM (HANDS, FIST, FEET OR BODILY FORCE)"/>
    <s v="AA"/>
    <s v="Adult Arrest"/>
    <n v="236"/>
    <m/>
    <m/>
    <m/>
    <s v="1500 W  207TH                        ST"/>
    <m/>
    <n v="33.8429"/>
    <n v="-118.304"/>
  </r>
  <r>
    <n v="201112534"/>
    <d v="2020-08-15T00:00:00"/>
    <x v="190"/>
    <n v="1030"/>
    <n v="11"/>
    <x v="7"/>
    <n v="1123"/>
    <n v="1"/>
    <n v="331"/>
    <x v="23"/>
    <n v="385"/>
    <n v="68"/>
    <s v="F"/>
    <s v="W"/>
    <n v="101"/>
    <s v="STREET"/>
    <m/>
    <m/>
    <s v="IC"/>
    <s v="Invest Cont"/>
    <n v="331"/>
    <m/>
    <m/>
    <m/>
    <s v="3900    BRUNSWICK                    AV"/>
    <m/>
    <n v="34.122999999999998"/>
    <n v="-118.26390000000001"/>
  </r>
  <r>
    <n v="200414493"/>
    <d v="2020-10-31T00:00:00"/>
    <x v="326"/>
    <n v="2047"/>
    <n v="4"/>
    <x v="4"/>
    <n v="402"/>
    <n v="2"/>
    <n v="900"/>
    <x v="18"/>
    <n v="2038"/>
    <n v="45"/>
    <s v="F"/>
    <s v="H"/>
    <n v="101"/>
    <s v="STREET"/>
    <m/>
    <m/>
    <s v="IC"/>
    <s v="Invest Cont"/>
    <n v="900"/>
    <m/>
    <m/>
    <m/>
    <s v="LATONA                       RD"/>
    <s v="LATONA                       AV"/>
    <n v="34.091000000000001"/>
    <n v="-118.2003"/>
  </r>
  <r>
    <n v="200206520"/>
    <d v="2020-02-20T00:00:00"/>
    <x v="99"/>
    <n v="612"/>
    <n v="2"/>
    <x v="5"/>
    <n v="211"/>
    <n v="1"/>
    <n v="440"/>
    <x v="20"/>
    <s v="1265 0349 0216 1822"/>
    <n v="42"/>
    <s v="M"/>
    <s v="B"/>
    <n v="145"/>
    <s v="MAIL BOX"/>
    <m/>
    <m/>
    <s v="IC"/>
    <s v="Invest Cont"/>
    <n v="440"/>
    <m/>
    <m/>
    <m/>
    <s v="600 N  MARIPOSA                     AV"/>
    <m/>
    <n v="34.081299999999999"/>
    <n v="-118.2992"/>
  </r>
  <r>
    <n v="200810910"/>
    <d v="2020-06-20T00:00:00"/>
    <x v="339"/>
    <n v="1830"/>
    <n v="8"/>
    <x v="12"/>
    <n v="841"/>
    <n v="1"/>
    <n v="330"/>
    <x v="1"/>
    <s v="1822 0344 1306 1606"/>
    <n v="29"/>
    <s v="F"/>
    <s v="W"/>
    <n v="707"/>
    <s v="GARAGE/CARPORT"/>
    <m/>
    <m/>
    <s v="IC"/>
    <s v="Invest Cont"/>
    <n v="330"/>
    <m/>
    <m/>
    <m/>
    <s v="1300 S  CARMELINA                    AV"/>
    <m/>
    <n v="34.040799999999997"/>
    <n v="-118.46850000000001"/>
  </r>
  <r>
    <n v="201009886"/>
    <d v="2020-06-11T00:00:00"/>
    <x v="343"/>
    <n v="2100"/>
    <n v="10"/>
    <x v="11"/>
    <n v="1065"/>
    <n v="1"/>
    <n v="330"/>
    <x v="1"/>
    <s v="1300 1609 0344 1822 1420 0216 0209 0321 0377 0930"/>
    <n v="46"/>
    <s v="M"/>
    <s v="O"/>
    <n v="123"/>
    <s v="PARKING UNDERGROUND/BUILDING"/>
    <m/>
    <m/>
    <s v="IC"/>
    <s v="Invest Cont"/>
    <n v="330"/>
    <m/>
    <m/>
    <m/>
    <s v="5500    NEWCASTLE                    AV"/>
    <m/>
    <n v="34.170699999999997"/>
    <n v="-118.5244"/>
  </r>
  <r>
    <n v="200211951"/>
    <d v="2020-06-29T00:00:00"/>
    <x v="322"/>
    <n v="1745"/>
    <n v="2"/>
    <x v="5"/>
    <n v="257"/>
    <n v="1"/>
    <n v="310"/>
    <x v="5"/>
    <s v="0342 0601 0344 1607 0329 0345 1822"/>
    <n v="0"/>
    <s v="X"/>
    <s v="X"/>
    <n v="719"/>
    <s v="MEDICAL/DENTAL OFFICES"/>
    <m/>
    <m/>
    <s v="IC"/>
    <s v="Invest Cont"/>
    <n v="310"/>
    <m/>
    <m/>
    <m/>
    <s v="1500    WILSHIRE                     BL"/>
    <m/>
    <n v="34.054600000000001"/>
    <n v="-118.2684"/>
  </r>
  <r>
    <n v="200705108"/>
    <d v="2020-01-24T00:00:00"/>
    <x v="254"/>
    <n v="2015"/>
    <n v="7"/>
    <x v="0"/>
    <n v="735"/>
    <n v="1"/>
    <n v="210"/>
    <x v="11"/>
    <s v="0325 0400"/>
    <n v="0"/>
    <s v="M"/>
    <s v="W"/>
    <n v="402"/>
    <s v="MARKET"/>
    <n v="400"/>
    <s v="STRONG-ARM (HANDS, FIST, FEET OR BODILY FORCE)"/>
    <s v="AO"/>
    <s v="Adult Other"/>
    <n v="210"/>
    <m/>
    <m/>
    <m/>
    <s v="5600    WILSHIRE                     BL"/>
    <m/>
    <n v="34.063299999999998"/>
    <n v="-118.3473"/>
  </r>
  <r>
    <n v="200406514"/>
    <d v="2020-03-04T00:00:00"/>
    <x v="216"/>
    <n v="2245"/>
    <n v="4"/>
    <x v="4"/>
    <n v="449"/>
    <n v="2"/>
    <n v="624"/>
    <x v="15"/>
    <s v="0400 2002"/>
    <n v="28"/>
    <s v="F"/>
    <s v="H"/>
    <n v="501"/>
    <s v="SINGLE FAMILY DWELLING"/>
    <n v="400"/>
    <s v="STRONG-ARM (HANDS, FIST, FEET OR BODILY FORCE)"/>
    <s v="AO"/>
    <s v="Adult Other"/>
    <n v="624"/>
    <m/>
    <m/>
    <m/>
    <s v="2900    MARENGO                      ST"/>
    <m/>
    <n v="34.054499999999997"/>
    <n v="-118.1949"/>
  </r>
  <r>
    <n v="200214008"/>
    <d v="2020-08-20T00:00:00"/>
    <x v="306"/>
    <n v="2100"/>
    <n v="2"/>
    <x v="5"/>
    <n v="241"/>
    <n v="1"/>
    <n v="310"/>
    <x v="5"/>
    <s v="0601 0344 0397 1605 1822 0202 0209"/>
    <n v="0"/>
    <s v="X"/>
    <s v="X"/>
    <n v="202"/>
    <s v="LIQUOR STORE"/>
    <m/>
    <m/>
    <s v="IC"/>
    <s v="Invest Cont"/>
    <n v="310"/>
    <m/>
    <m/>
    <m/>
    <s v="500 S  OCCIDENTAL                   BL"/>
    <m/>
    <n v="34.066800000000001"/>
    <n v="-118.28279999999999"/>
  </r>
  <r>
    <n v="200716081"/>
    <d v="2020-11-17T00:00:00"/>
    <x v="48"/>
    <n v="1200"/>
    <n v="7"/>
    <x v="0"/>
    <n v="764"/>
    <n v="1"/>
    <n v="331"/>
    <x v="23"/>
    <s v="1300 1601 0344"/>
    <n v="55"/>
    <s v="F"/>
    <s v="W"/>
    <n v="502"/>
    <s v="MULTI-UNIT DWELLING (APARTMENT, DUPLEX, ETC)"/>
    <m/>
    <m/>
    <s v="IC"/>
    <s v="Invest Cont"/>
    <n v="331"/>
    <m/>
    <m/>
    <m/>
    <s v="PICO"/>
    <s v="CLOVERDALE"/>
    <n v="34.048200000000001"/>
    <n v="-118.3515"/>
  </r>
  <r>
    <n v="200205078"/>
    <d v="2020-01-23T00:00:00"/>
    <x v="344"/>
    <n v="1335"/>
    <n v="2"/>
    <x v="5"/>
    <n v="221"/>
    <n v="1"/>
    <n v="210"/>
    <x v="11"/>
    <s v="0910 0202 1822 0448 0344 0429"/>
    <n v="26"/>
    <s v="F"/>
    <s v="H"/>
    <n v="906"/>
    <s v="MTA - RED LINE - VERMONT/BEVERLY"/>
    <n v="400"/>
    <s v="STRONG-ARM (HANDS, FIST, FEET OR BODILY FORCE)"/>
    <s v="IC"/>
    <s v="Invest Cont"/>
    <n v="210"/>
    <m/>
    <m/>
    <m/>
    <s v="VERMONT                      AV"/>
    <s v="BEVERLY                      BL"/>
    <n v="34.0777"/>
    <n v="-118.29170000000001"/>
  </r>
  <r>
    <n v="201010322"/>
    <d v="2020-06-23T00:00:00"/>
    <x v="269"/>
    <n v="200"/>
    <n v="10"/>
    <x v="11"/>
    <n v="1088"/>
    <n v="1"/>
    <n v="121"/>
    <x v="22"/>
    <s v="1415 1409 0913 0400 1402 1206 0522 0448"/>
    <n v="27"/>
    <s v="F"/>
    <s v="H"/>
    <n v="501"/>
    <s v="SINGLE FAMILY DWELLING"/>
    <n v="400"/>
    <s v="STRONG-ARM (HANDS, FIST, FEET OR BODILY FORCE)"/>
    <s v="AO"/>
    <s v="Adult Other"/>
    <n v="121"/>
    <m/>
    <m/>
    <m/>
    <s v="4500    ESTRONDO                     DR"/>
    <m/>
    <n v="34.1526"/>
    <n v="-118.5013"/>
  </r>
  <r>
    <n v="201216525"/>
    <d v="2020-07-14T00:00:00"/>
    <x v="284"/>
    <n v="1630"/>
    <n v="12"/>
    <x v="8"/>
    <n v="1256"/>
    <n v="1"/>
    <n v="236"/>
    <x v="46"/>
    <s v="2000 0913 1814 0345 0444 0408 0417 0344 2004"/>
    <n v="33"/>
    <s v="F"/>
    <s v="B"/>
    <n v="102"/>
    <s v="SIDEWALK"/>
    <n v="400"/>
    <s v="STRONG-ARM (HANDS, FIST, FEET OR BODILY FORCE)"/>
    <s v="AO"/>
    <s v="Adult Other"/>
    <n v="236"/>
    <m/>
    <m/>
    <m/>
    <s v="S  HOOVER                       ST"/>
    <s v="W  76TH                         ST"/>
    <n v="33.970799999999997"/>
    <n v="-118.2871"/>
  </r>
  <r>
    <n v="200312475"/>
    <d v="2020-06-09T00:00:00"/>
    <x v="108"/>
    <n v="1145"/>
    <n v="3"/>
    <x v="2"/>
    <n v="357"/>
    <n v="2"/>
    <n v="745"/>
    <x v="9"/>
    <s v="0329 0910 1300 0373 1822 0104"/>
    <n v="19"/>
    <s v="X"/>
    <s v="X"/>
    <n v="122"/>
    <s v="VEHICLE, PASSENGER/TRUCK"/>
    <m/>
    <m/>
    <s v="IC"/>
    <s v="Invest Cont"/>
    <n v="745"/>
    <m/>
    <m/>
    <m/>
    <s v="VERMONT                      AV"/>
    <s v="EXPOSITION                   BL"/>
    <n v="34.0184"/>
    <n v="-118.2915"/>
  </r>
  <r>
    <n v="201208493"/>
    <d v="2020-03-03T00:00:00"/>
    <x v="301"/>
    <n v="1100"/>
    <n v="12"/>
    <x v="8"/>
    <n v="1283"/>
    <n v="2"/>
    <n v="740"/>
    <x v="21"/>
    <s v="0329 1822"/>
    <n v="51"/>
    <s v="F"/>
    <s v="B"/>
    <n v="501"/>
    <s v="SINGLE FAMILY DWELLING"/>
    <m/>
    <m/>
    <s v="IC"/>
    <s v="Invest Cont"/>
    <n v="740"/>
    <m/>
    <m/>
    <m/>
    <s v="10200 S  HOBART                       BL"/>
    <m/>
    <n v="33.944000000000003"/>
    <n v="-118.3079"/>
  </r>
  <r>
    <n v="200915974"/>
    <d v="2020-10-16T00:00:00"/>
    <x v="107"/>
    <n v="2150"/>
    <n v="9"/>
    <x v="3"/>
    <n v="909"/>
    <n v="2"/>
    <n v="626"/>
    <x v="10"/>
    <s v="2000 1813 0419"/>
    <n v="50"/>
    <s v="F"/>
    <s v="H"/>
    <n v="502"/>
    <s v="MULTI-UNIT DWELLING (APARTMENT, DUPLEX, ETC)"/>
    <n v="400"/>
    <s v="STRONG-ARM (HANDS, FIST, FEET OR BODILY FORCE)"/>
    <s v="IC"/>
    <s v="Invest Cont"/>
    <n v="626"/>
    <m/>
    <m/>
    <m/>
    <s v="7400    WOODMAN                      AV"/>
    <m/>
    <n v="34.204799999999999"/>
    <n v="-118.4312"/>
  </r>
  <r>
    <n v="200404677"/>
    <d v="2020-01-18T00:00:00"/>
    <x v="45"/>
    <n v="1215"/>
    <n v="4"/>
    <x v="4"/>
    <n v="412"/>
    <n v="2"/>
    <n v="901"/>
    <x v="19"/>
    <s v="0913 2038 0554"/>
    <n v="35"/>
    <s v="F"/>
    <s v="H"/>
    <n v="502"/>
    <s v="MULTI-UNIT DWELLING (APARTMENT, DUPLEX, ETC)"/>
    <m/>
    <m/>
    <s v="AA"/>
    <s v="Adult Arrest"/>
    <n v="901"/>
    <m/>
    <m/>
    <m/>
    <s v="2300    HUMBOLDT                     ST"/>
    <m/>
    <n v="34.078800000000001"/>
    <n v="-118.2197"/>
  </r>
  <r>
    <n v="200112811"/>
    <d v="2020-06-03T00:00:00"/>
    <x v="299"/>
    <n v="1800"/>
    <n v="1"/>
    <x v="1"/>
    <n v="185"/>
    <n v="1"/>
    <n v="310"/>
    <x v="5"/>
    <s v="1602 0329 0344 0397 1822 0352 0325 0375 1414 1420"/>
    <n v="0"/>
    <s v="X"/>
    <s v="X"/>
    <n v="203"/>
    <s v="OTHER BUSINESS"/>
    <n v="500"/>
    <s v="UNKNOWN WEAPON/OTHER WEAPON"/>
    <s v="IC"/>
    <s v="Invest Cont"/>
    <n v="310"/>
    <m/>
    <m/>
    <m/>
    <s v="1200    MAPLE                        AV"/>
    <m/>
    <n v="34.038800000000002"/>
    <n v="-118.2574"/>
  </r>
  <r>
    <n v="200715540"/>
    <d v="2020-11-01T00:00:00"/>
    <x v="345"/>
    <n v="1010"/>
    <n v="7"/>
    <x v="0"/>
    <n v="783"/>
    <n v="1"/>
    <n v="230"/>
    <x v="13"/>
    <s v="1822 0447 0416 2004"/>
    <n v="55"/>
    <s v="F"/>
    <s v="B"/>
    <n v="101"/>
    <s v="STREET"/>
    <n v="306"/>
    <s v="ROCK/THROWN OBJECT"/>
    <s v="AA"/>
    <s v="Adult Arrest"/>
    <n v="230"/>
    <m/>
    <m/>
    <m/>
    <s v="BURNSIDE                     AV"/>
    <s v="BANGOR                       ST"/>
    <n v="34.037599999999998"/>
    <n v="-118.35850000000001"/>
  </r>
  <r>
    <n v="200812886"/>
    <d v="2020-08-12T00:00:00"/>
    <x v="89"/>
    <n v="2000"/>
    <n v="8"/>
    <x v="12"/>
    <n v="802"/>
    <n v="1"/>
    <n v="331"/>
    <x v="23"/>
    <s v="0358 0385 0344 0346"/>
    <n v="59"/>
    <s v="M"/>
    <s v="W"/>
    <n v="501"/>
    <s v="SINGLE FAMILY DWELLING"/>
    <m/>
    <m/>
    <s v="AO"/>
    <s v="Adult Other"/>
    <n v="331"/>
    <m/>
    <m/>
    <m/>
    <s v="1000    KAGAWA                       ST"/>
    <m/>
    <n v="34.047800000000002"/>
    <n v="-118.5181"/>
  </r>
  <r>
    <n v="200607298"/>
    <d v="2020-03-03T00:00:00"/>
    <x v="38"/>
    <n v="900"/>
    <n v="6"/>
    <x v="9"/>
    <n v="621"/>
    <n v="1"/>
    <n v="341"/>
    <x v="12"/>
    <s v="0344 0352 1601 1606"/>
    <n v="38"/>
    <s v="M"/>
    <s v="W"/>
    <n v="501"/>
    <s v="SINGLE FAMILY DWELLING"/>
    <m/>
    <m/>
    <s v="IC"/>
    <s v="Invest Cont"/>
    <n v="341"/>
    <m/>
    <m/>
    <m/>
    <s v="8800    WONDERLAND                   AV"/>
    <m/>
    <n v="34.117100000000001"/>
    <n v="-118.3843"/>
  </r>
  <r>
    <n v="200510510"/>
    <d v="2020-06-11T00:00:00"/>
    <x v="79"/>
    <n v="1745"/>
    <n v="5"/>
    <x v="10"/>
    <n v="511"/>
    <n v="2"/>
    <n v="437"/>
    <x v="26"/>
    <s v="1212 0917 0444 0319 0417 0429"/>
    <n v="0"/>
    <s v="X"/>
    <s v="X"/>
    <n v="104"/>
    <s v="DRIVEWAY"/>
    <n v="400"/>
    <s v="STRONG-ARM (HANDS, FIST, FEET OR BODILY FORCE)"/>
    <s v="AA"/>
    <s v="Adult Arrest"/>
    <n v="437"/>
    <m/>
    <m/>
    <m/>
    <s v="1600    257TH                        ST"/>
    <m/>
    <n v="33.790500000000002"/>
    <n v="-118.3075"/>
  </r>
  <r>
    <n v="201107274"/>
    <d v="2020-03-13T00:00:00"/>
    <x v="71"/>
    <n v="2200"/>
    <n v="11"/>
    <x v="7"/>
    <n v="1148"/>
    <n v="1"/>
    <n v="330"/>
    <x v="1"/>
    <n v="344"/>
    <n v="36"/>
    <s v="M"/>
    <s v="W"/>
    <n v="101"/>
    <s v="STREET"/>
    <m/>
    <m/>
    <s v="IC"/>
    <s v="Invest Cont"/>
    <n v="330"/>
    <m/>
    <m/>
    <m/>
    <s v="AVENUE 50"/>
    <s v="ELDRED"/>
    <n v="34.1098"/>
    <n v="-118.2056"/>
  </r>
  <r>
    <n v="200504784"/>
    <d v="2020-01-19T00:00:00"/>
    <x v="230"/>
    <n v="115"/>
    <n v="5"/>
    <x v="10"/>
    <n v="585"/>
    <n v="1"/>
    <n v="236"/>
    <x v="46"/>
    <s v="0408 1813 0305 0429 2000 0444 1814 0913"/>
    <n v="48"/>
    <s v="M"/>
    <s v="H"/>
    <n v="502"/>
    <s v="MULTI-UNIT DWELLING (APARTMENT, DUPLEX, ETC)"/>
    <n v="400"/>
    <s v="STRONG-ARM (HANDS, FIST, FEET OR BODILY FORCE)"/>
    <s v="AA"/>
    <s v="Adult Arrest"/>
    <n v="236"/>
    <m/>
    <m/>
    <m/>
    <s v="500 W  18TH                         ST"/>
    <m/>
    <n v="33.724299999999999"/>
    <n v="-118.2963"/>
  </r>
  <r>
    <n v="200515196"/>
    <d v="2020-10-12T00:00:00"/>
    <x v="215"/>
    <n v="1900"/>
    <n v="5"/>
    <x v="10"/>
    <n v="513"/>
    <n v="1"/>
    <n v="230"/>
    <x v="13"/>
    <s v="0416 0411 0913 0334 0445 0342"/>
    <n v="39"/>
    <s v="F"/>
    <s v="H"/>
    <n v="101"/>
    <s v="STREET"/>
    <n v="223"/>
    <s v="UNKNOWN TYPE CUTTING INSTRUMENT"/>
    <s v="IC"/>
    <s v="Invest Cont"/>
    <n v="230"/>
    <m/>
    <m/>
    <m/>
    <s v="251ST"/>
    <s v="FRAMPTON"/>
    <n v="33.786200000000001"/>
    <n v="-118.2908"/>
  </r>
  <r>
    <n v="200215434"/>
    <d v="2020-09-25T00:00:00"/>
    <x v="16"/>
    <n v="900"/>
    <n v="2"/>
    <x v="5"/>
    <n v="249"/>
    <n v="2"/>
    <n v="626"/>
    <x v="10"/>
    <s v="0913 2000 1814 0400 0416 0446 0429"/>
    <n v="34"/>
    <s v="F"/>
    <s v="B"/>
    <n v="502"/>
    <s v="MULTI-UNIT DWELLING (APARTMENT, DUPLEX, ETC)"/>
    <n v="400"/>
    <s v="STRONG-ARM (HANDS, FIST, FEET OR BODILY FORCE)"/>
    <s v="AO"/>
    <s v="Adult Other"/>
    <n v="626"/>
    <m/>
    <m/>
    <m/>
    <s v="1000    WILSHIRE                     BL"/>
    <m/>
    <n v="34.051900000000003"/>
    <n v="-118.2624"/>
  </r>
  <r>
    <n v="200215063"/>
    <d v="2020-09-16T00:00:00"/>
    <x v="346"/>
    <n v="1800"/>
    <n v="2"/>
    <x v="5"/>
    <n v="204"/>
    <n v="1"/>
    <n v="510"/>
    <x v="0"/>
    <m/>
    <n v="0"/>
    <m/>
    <m/>
    <n v="101"/>
    <s v="STREET"/>
    <m/>
    <m/>
    <s v="IC"/>
    <s v="Invest Cont"/>
    <n v="510"/>
    <m/>
    <m/>
    <m/>
    <s v="1000    HYPERION                     AV"/>
    <m/>
    <n v="34.090000000000003"/>
    <n v="-118.2807"/>
  </r>
  <r>
    <n v="200515050"/>
    <d v="2020-10-09T00:00:00"/>
    <x v="91"/>
    <n v="1200"/>
    <n v="5"/>
    <x v="10"/>
    <n v="517"/>
    <n v="2"/>
    <n v="354"/>
    <x v="14"/>
    <n v="1822"/>
    <n v="60"/>
    <s v="M"/>
    <s v="H"/>
    <n v="501"/>
    <s v="SINGLE FAMILY DWELLING"/>
    <m/>
    <m/>
    <s v="IC"/>
    <s v="Invest Cont"/>
    <n v="354"/>
    <m/>
    <m/>
    <m/>
    <s v="1000    CARY                         AV"/>
    <m/>
    <n v="33.783000000000001"/>
    <n v="-118.2572"/>
  </r>
  <r>
    <n v="201000810"/>
    <d v="2020-08-14T00:00:00"/>
    <x v="347"/>
    <n v="1950"/>
    <n v="10"/>
    <x v="11"/>
    <n v="1043"/>
    <n v="2"/>
    <n v="888"/>
    <x v="24"/>
    <s v="2004 1822 1266 1420 1402 2028"/>
    <n v="0"/>
    <s v="M"/>
    <s v="O"/>
    <n v="502"/>
    <s v="MULTI-UNIT DWELLING (APARTMENT, DUPLEX, ETC)"/>
    <m/>
    <m/>
    <s v="AA"/>
    <s v="Adult Arrest"/>
    <n v="888"/>
    <m/>
    <m/>
    <m/>
    <s v="18600    HATTERAS                     ST"/>
    <m/>
    <n v="34.177199999999999"/>
    <n v="-118.5395"/>
  </r>
  <r>
    <n v="200506070"/>
    <d v="2020-02-18T00:00:00"/>
    <x v="348"/>
    <n v="1600"/>
    <n v="5"/>
    <x v="10"/>
    <n v="509"/>
    <n v="1"/>
    <n v="480"/>
    <x v="2"/>
    <s v="0344 0397"/>
    <n v="32"/>
    <s v="F"/>
    <s v="A"/>
    <n v="108"/>
    <s v="PARKING LOT"/>
    <m/>
    <m/>
    <s v="IC"/>
    <s v="Invest Cont"/>
    <n v="480"/>
    <m/>
    <m/>
    <m/>
    <s v="24900    FRAMPTON                     AV"/>
    <m/>
    <n v="33.801600000000001"/>
    <n v="-118.30419999999999"/>
  </r>
  <r>
    <n v="200217941"/>
    <d v="2020-11-28T00:00:00"/>
    <x v="289"/>
    <n v="1615"/>
    <n v="2"/>
    <x v="5"/>
    <n v="249"/>
    <n v="2"/>
    <n v="624"/>
    <x v="15"/>
    <s v="0447 0209 1278 1310 1822"/>
    <n v="56"/>
    <s v="M"/>
    <s v="O"/>
    <n v="101"/>
    <s v="STREET"/>
    <n v="500"/>
    <s v="UNKNOWN WEAPON/OTHER WEAPON"/>
    <s v="IC"/>
    <s v="Invest Cont"/>
    <n v="624"/>
    <m/>
    <m/>
    <m/>
    <s v="600    ST PAUL                      AV"/>
    <m/>
    <n v="34.054200000000002"/>
    <n v="-118.2611"/>
  </r>
  <r>
    <n v="200408689"/>
    <d v="2020-05-10T00:00:00"/>
    <x v="296"/>
    <n v="1900"/>
    <n v="4"/>
    <x v="4"/>
    <n v="427"/>
    <n v="1"/>
    <n v="310"/>
    <x v="5"/>
    <s v="1606 0344"/>
    <n v="51"/>
    <s v="F"/>
    <s v="O"/>
    <n v="504"/>
    <s v="OTHER RESIDENCE"/>
    <m/>
    <m/>
    <s v="IC"/>
    <s v="Invest Cont"/>
    <n v="310"/>
    <m/>
    <m/>
    <m/>
    <s v="4400    BOWMAN                       BL"/>
    <m/>
    <n v="34.079599999999999"/>
    <n v="-118.1879"/>
  </r>
  <r>
    <n v="200816372"/>
    <d v="2020-11-12T00:00:00"/>
    <x v="55"/>
    <n v="2055"/>
    <n v="8"/>
    <x v="12"/>
    <n v="835"/>
    <n v="2"/>
    <n v="930"/>
    <x v="30"/>
    <s v="0421 1822 2004"/>
    <n v="18"/>
    <s v="M"/>
    <s v="H"/>
    <n v="203"/>
    <s v="OTHER BUSINESS"/>
    <n v="511"/>
    <s v="VERBAL THREAT"/>
    <s v="IC"/>
    <s v="Invest Cont"/>
    <n v="930"/>
    <m/>
    <m/>
    <m/>
    <s v="1800 S  BENTLEY                      AV"/>
    <m/>
    <n v="34.046199999999999"/>
    <n v="-118.4418"/>
  </r>
  <r>
    <n v="200913459"/>
    <d v="2020-08-13T00:00:00"/>
    <x v="74"/>
    <n v="1730"/>
    <n v="9"/>
    <x v="3"/>
    <n v="937"/>
    <n v="2"/>
    <n v="664"/>
    <x v="53"/>
    <s v="0344 0800 1822"/>
    <n v="50"/>
    <s v="M"/>
    <s v="H"/>
    <n v="119"/>
    <s v="PORCH, RESIDENTIAL"/>
    <m/>
    <m/>
    <s v="IC"/>
    <s v="Invest Cont"/>
    <n v="664"/>
    <m/>
    <m/>
    <m/>
    <s v="13900    BESSEMER                     ST"/>
    <m/>
    <n v="34.181199999999997"/>
    <n v="-118.43559999999999"/>
  </r>
  <r>
    <n v="200515571"/>
    <d v="2020-10-20T00:00:00"/>
    <x v="336"/>
    <n v="1445"/>
    <n v="5"/>
    <x v="10"/>
    <n v="521"/>
    <n v="1"/>
    <n v="470"/>
    <x v="64"/>
    <s v="0315 0344 1236 0325 0352 1221 0104 0202 0380"/>
    <n v="0"/>
    <s v="M"/>
    <s v="O"/>
    <n v="203"/>
    <s v="OTHER BUSINESS"/>
    <m/>
    <m/>
    <s v="IC"/>
    <s v="Invest Cont"/>
    <n v="470"/>
    <m/>
    <m/>
    <m/>
    <s v="2100 N  GAFFEY                       ST"/>
    <m/>
    <n v="33.7639"/>
    <n v="-118.29340000000001"/>
  </r>
  <r>
    <n v="200115917"/>
    <d v="2020-08-06T00:00:00"/>
    <x v="115"/>
    <n v="615"/>
    <n v="1"/>
    <x v="1"/>
    <n v="119"/>
    <n v="2"/>
    <n v="624"/>
    <x v="15"/>
    <s v="0910 0416 1266 0917 2004"/>
    <n v="56"/>
    <s v="M"/>
    <s v="B"/>
    <n v="834"/>
    <s v="LA UNION STATION (NOT LINE SPECIFIC)"/>
    <n v="400"/>
    <s v="STRONG-ARM (HANDS, FIST, FEET OR BODILY FORCE)"/>
    <s v="IC"/>
    <s v="Invest Cont"/>
    <n v="624"/>
    <m/>
    <m/>
    <m/>
    <s v="800 N  VIGNES                       ST"/>
    <m/>
    <n v="34.055900000000001"/>
    <n v="-118.232"/>
  </r>
  <r>
    <n v="201106428"/>
    <d v="2020-02-24T00:00:00"/>
    <x v="323"/>
    <n v="1145"/>
    <n v="11"/>
    <x v="7"/>
    <n v="1141"/>
    <n v="2"/>
    <n v="354"/>
    <x v="14"/>
    <s v="0929 1822"/>
    <n v="32"/>
    <s v="M"/>
    <s v="B"/>
    <n v="501"/>
    <s v="SINGLE FAMILY DWELLING"/>
    <m/>
    <m/>
    <s v="IC"/>
    <s v="Invest Cont"/>
    <n v="354"/>
    <m/>
    <m/>
    <m/>
    <s v="1700 N  KENMORE                      AV"/>
    <m/>
    <n v="34.101799999999997"/>
    <n v="-118.2972"/>
  </r>
  <r>
    <n v="201218494"/>
    <d v="2020-08-13T00:00:00"/>
    <x v="217"/>
    <n v="2050"/>
    <n v="12"/>
    <x v="8"/>
    <n v="1213"/>
    <n v="2"/>
    <n v="930"/>
    <x v="30"/>
    <s v="0913 0400 0443 1814"/>
    <n v="35"/>
    <s v="M"/>
    <s v="B"/>
    <n v="501"/>
    <s v="SINGLE FAMILY DWELLING"/>
    <n v="511"/>
    <s v="VERBAL THREAT"/>
    <s v="IC"/>
    <s v="Invest Cont"/>
    <n v="930"/>
    <m/>
    <m/>
    <m/>
    <s v="5500 S  MANHATTAN                    PL"/>
    <m/>
    <n v="33.991599999999998"/>
    <n v="-118.31019999999999"/>
  </r>
  <r>
    <n v="200318863"/>
    <d v="2020-10-14T00:00:00"/>
    <x v="349"/>
    <n v="1630"/>
    <n v="3"/>
    <x v="2"/>
    <n v="397"/>
    <n v="2"/>
    <n v="624"/>
    <x v="15"/>
    <s v="1822 0416 0446 1202"/>
    <n v="60"/>
    <s v="M"/>
    <s v="B"/>
    <n v="301"/>
    <s v="GAS STATION"/>
    <n v="400"/>
    <s v="STRONG-ARM (HANDS, FIST, FEET OR BODILY FORCE)"/>
    <s v="IC"/>
    <s v="Invest Cont"/>
    <n v="624"/>
    <m/>
    <m/>
    <m/>
    <s v="1400 W  MARTIN LUTHER KING JR        BL"/>
    <m/>
    <n v="34.010899999999999"/>
    <n v="-118.30070000000001"/>
  </r>
  <r>
    <n v="201227304"/>
    <d v="2020-12-29T00:00:00"/>
    <x v="65"/>
    <n v="1"/>
    <n v="12"/>
    <x v="8"/>
    <n v="1266"/>
    <n v="2"/>
    <n v="810"/>
    <x v="65"/>
    <s v="1259 1215 0527 1822 0526"/>
    <n v="15"/>
    <s v="F"/>
    <s v="B"/>
    <n v="217"/>
    <s v="AUTO REPAIR SHOP"/>
    <n v="400"/>
    <s v="STRONG-ARM (HANDS, FIST, FEET OR BODILY FORCE)"/>
    <s v="IC"/>
    <s v="Invest Cont"/>
    <n v="810"/>
    <n v="812"/>
    <m/>
    <m/>
    <s v="8200 S  FIGUEROA                     ST"/>
    <m/>
    <n v="33.964399999999998"/>
    <n v="-118.28270000000001"/>
  </r>
  <r>
    <n v="200707725"/>
    <d v="2020-03-25T00:00:00"/>
    <x v="146"/>
    <n v="2000"/>
    <n v="7"/>
    <x v="0"/>
    <n v="701"/>
    <n v="1"/>
    <n v="330"/>
    <x v="1"/>
    <s v="0344 1300"/>
    <n v="39"/>
    <s v="M"/>
    <s v="B"/>
    <n v="502"/>
    <s v="MULTI-UNIT DWELLING (APARTMENT, DUPLEX, ETC)"/>
    <m/>
    <m/>
    <s v="IC"/>
    <s v="Invest Cont"/>
    <n v="330"/>
    <m/>
    <m/>
    <m/>
    <s v="600 N  SWEETZER                     AV"/>
    <m/>
    <n v="34.082000000000001"/>
    <n v="-118.3703"/>
  </r>
  <r>
    <n v="200906746"/>
    <d v="2020-03-01T00:00:00"/>
    <x v="100"/>
    <n v="1800"/>
    <n v="9"/>
    <x v="3"/>
    <n v="966"/>
    <n v="1"/>
    <n v="331"/>
    <x v="23"/>
    <s v="0344 1606"/>
    <n v="39"/>
    <s v="M"/>
    <s v="W"/>
    <n v="104"/>
    <s v="DRIVEWAY"/>
    <m/>
    <m/>
    <s v="IC"/>
    <s v="Invest Cont"/>
    <n v="331"/>
    <m/>
    <m/>
    <m/>
    <s v="5000    VARNA                        AV"/>
    <m/>
    <n v="34.161299999999997"/>
    <n v="-118.4246"/>
  </r>
  <r>
    <n v="201208225"/>
    <d v="2020-03-01T00:00:00"/>
    <x v="0"/>
    <n v="1330"/>
    <n v="12"/>
    <x v="8"/>
    <n v="1283"/>
    <n v="1"/>
    <n v="231"/>
    <x v="51"/>
    <s v="1822 1212 0400 0416 2003"/>
    <n v="0"/>
    <s v="X"/>
    <s v="X"/>
    <n v="104"/>
    <s v="DRIVEWAY"/>
    <n v="400"/>
    <s v="STRONG-ARM (HANDS, FIST, FEET OR BODILY FORCE)"/>
    <s v="AA"/>
    <s v="Adult Arrest"/>
    <n v="231"/>
    <m/>
    <m/>
    <m/>
    <s v="2000 W  93RD                         ST"/>
    <m/>
    <n v="33.951999999999998"/>
    <n v="-118.3134"/>
  </r>
  <r>
    <n v="200318361"/>
    <d v="2020-10-02T00:00:00"/>
    <x v="306"/>
    <n v="1500"/>
    <n v="3"/>
    <x v="2"/>
    <n v="373"/>
    <n v="2"/>
    <n v="668"/>
    <x v="27"/>
    <n v="929"/>
    <n v="0"/>
    <s v="X"/>
    <s v="X"/>
    <n v="203"/>
    <s v="OTHER BUSINESS"/>
    <m/>
    <m/>
    <s v="IC"/>
    <s v="Invest Cont"/>
    <n v="668"/>
    <m/>
    <m/>
    <m/>
    <s v="3800    CRENSHAW                     BL"/>
    <m/>
    <n v="34.017000000000003"/>
    <n v="-118.3349"/>
  </r>
  <r>
    <n v="200312243"/>
    <d v="2020-06-03T00:00:00"/>
    <x v="282"/>
    <n v="200"/>
    <n v="3"/>
    <x v="2"/>
    <n v="312"/>
    <n v="1"/>
    <n v="510"/>
    <x v="0"/>
    <m/>
    <n v="0"/>
    <m/>
    <m/>
    <n v="101"/>
    <s v="STREET"/>
    <m/>
    <m/>
    <s v="IC"/>
    <s v="Invest Cont"/>
    <n v="510"/>
    <m/>
    <m/>
    <m/>
    <s v="JEFFERSON"/>
    <s v="CLOVERDALE"/>
    <n v="34.025500000000001"/>
    <n v="-118.3601"/>
  </r>
  <r>
    <n v="200804196"/>
    <d v="2020-01-06T00:00:00"/>
    <x v="275"/>
    <n v="1900"/>
    <n v="8"/>
    <x v="12"/>
    <n v="847"/>
    <n v="1"/>
    <n v="331"/>
    <x v="23"/>
    <s v="1202 0344 0385 1822"/>
    <n v="76"/>
    <s v="M"/>
    <s v="W"/>
    <n v="101"/>
    <s v="STREET"/>
    <m/>
    <m/>
    <s v="IC"/>
    <s v="Invest Cont"/>
    <n v="331"/>
    <m/>
    <m/>
    <m/>
    <s v="10500    ALMAYO                       AV"/>
    <m/>
    <n v="34.045999999999999"/>
    <n v="-118.4196"/>
  </r>
  <r>
    <n v="200408111"/>
    <d v="2020-04-23T00:00:00"/>
    <x v="220"/>
    <n v="300"/>
    <n v="4"/>
    <x v="4"/>
    <n v="417"/>
    <n v="1"/>
    <n v="420"/>
    <x v="33"/>
    <n v="344"/>
    <n v="40"/>
    <s v="M"/>
    <s v="H"/>
    <n v="108"/>
    <s v="PARKING LOT"/>
    <m/>
    <m/>
    <s v="IC"/>
    <s v="Invest Cont"/>
    <n v="420"/>
    <m/>
    <m/>
    <m/>
    <s v="3200    PYRITES                      ST"/>
    <m/>
    <n v="34.082000000000001"/>
    <n v="-118.1932"/>
  </r>
  <r>
    <n v="200613330"/>
    <d v="2020-07-24T00:00:00"/>
    <x v="221"/>
    <n v="953"/>
    <n v="6"/>
    <x v="9"/>
    <n v="657"/>
    <n v="1"/>
    <n v="341"/>
    <x v="12"/>
    <s v="0344 0394"/>
    <n v="40"/>
    <s v="M"/>
    <s v="C"/>
    <n v="502"/>
    <s v="MULTI-UNIT DWELLING (APARTMENT, DUPLEX, ETC)"/>
    <m/>
    <m/>
    <s v="IC"/>
    <s v="Invest Cont"/>
    <n v="341"/>
    <m/>
    <m/>
    <m/>
    <s v="WESTERN"/>
    <s v="BARTON"/>
    <n v="34.087600000000002"/>
    <n v="-118.3092"/>
  </r>
  <r>
    <n v="200710942"/>
    <d v="2020-06-25T00:00:00"/>
    <x v="10"/>
    <n v="1040"/>
    <n v="7"/>
    <x v="0"/>
    <n v="721"/>
    <n v="2"/>
    <n v="624"/>
    <x v="15"/>
    <n v="356"/>
    <n v="34"/>
    <s v="M"/>
    <s v="H"/>
    <n v="701"/>
    <s v="HOSPITAL"/>
    <n v="500"/>
    <s v="UNKNOWN WEAPON/OTHER WEAPON"/>
    <s v="AO"/>
    <s v="Adult Other"/>
    <n v="624"/>
    <m/>
    <m/>
    <m/>
    <s v="8700 W  BEVERLY                      BL"/>
    <m/>
    <n v="34.076799999999999"/>
    <n v="-118.3806"/>
  </r>
  <r>
    <n v="201300951"/>
    <d v="2020-08-31T00:00:00"/>
    <x v="151"/>
    <n v="400"/>
    <n v="13"/>
    <x v="6"/>
    <n v="1395"/>
    <n v="2"/>
    <n v="740"/>
    <x v="21"/>
    <s v="0329 1309 1402"/>
    <n v="28"/>
    <s v="F"/>
    <s v="H"/>
    <n v="122"/>
    <s v="VEHICLE, PASSENGER/TRUCK"/>
    <m/>
    <m/>
    <s v="AA"/>
    <s v="Adult Arrest"/>
    <n v="740"/>
    <n v="998"/>
    <m/>
    <m/>
    <s v="400 E  GAGE                         AV"/>
    <m/>
    <n v="33.982500000000002"/>
    <n v="-118.26730000000001"/>
  </r>
  <r>
    <n v="200711512"/>
    <d v="2020-07-10T00:00:00"/>
    <x v="101"/>
    <n v="1645"/>
    <n v="7"/>
    <x v="0"/>
    <n v="711"/>
    <n v="1"/>
    <n v="440"/>
    <x v="20"/>
    <n v="344"/>
    <n v="68"/>
    <s v="F"/>
    <s v="B"/>
    <n v="203"/>
    <s v="OTHER BUSINESS"/>
    <m/>
    <m/>
    <s v="IC"/>
    <s v="Invest Cont"/>
    <n v="440"/>
    <m/>
    <m/>
    <m/>
    <s v="7900    BEVERLY                      BL"/>
    <m/>
    <n v="34.078200000000002"/>
    <n v="-118.3695"/>
  </r>
  <r>
    <n v="200116369"/>
    <d v="2020-08-13T00:00:00"/>
    <x v="235"/>
    <n v="1000"/>
    <n v="1"/>
    <x v="1"/>
    <n v="101"/>
    <n v="1"/>
    <n v="330"/>
    <x v="1"/>
    <s v="1307 0344 0329 1609 1822"/>
    <n v="31"/>
    <s v="F"/>
    <s v="A"/>
    <n v="108"/>
    <s v="PARKING LOT"/>
    <m/>
    <m/>
    <s v="IC"/>
    <s v="Invest Cont"/>
    <n v="330"/>
    <m/>
    <m/>
    <m/>
    <s v="1100 W  SUNSET                       BL"/>
    <m/>
    <n v="34.0685"/>
    <n v="-118.246"/>
  </r>
  <r>
    <n v="201209066"/>
    <d v="2020-03-13T00:00:00"/>
    <x v="71"/>
    <n v="2230"/>
    <n v="12"/>
    <x v="8"/>
    <n v="1258"/>
    <n v="1"/>
    <n v="330"/>
    <x v="1"/>
    <s v="1307 1300 1609 1822 0329 0344"/>
    <n v="36"/>
    <s v="M"/>
    <s v="H"/>
    <n v="108"/>
    <s v="PARKING LOT"/>
    <m/>
    <m/>
    <s v="IC"/>
    <s v="Invest Cont"/>
    <n v="330"/>
    <m/>
    <m/>
    <m/>
    <s v="7500 S  BROADWAY"/>
    <m/>
    <n v="33.971800000000002"/>
    <n v="-118.2783"/>
  </r>
  <r>
    <n v="200411934"/>
    <d v="2020-08-19T00:00:00"/>
    <x v="306"/>
    <n v="1940"/>
    <n v="4"/>
    <x v="4"/>
    <n v="491"/>
    <n v="2"/>
    <n v="627"/>
    <x v="43"/>
    <s v="1257 0416 0400"/>
    <n v="0"/>
    <s v="M"/>
    <s v="H"/>
    <n v="203"/>
    <s v="OTHER BUSINESS"/>
    <n v="400"/>
    <s v="STRONG-ARM (HANDS, FIST, FEET OR BODILY FORCE)"/>
    <s v="IC"/>
    <s v="Invest Cont"/>
    <n v="627"/>
    <m/>
    <m/>
    <m/>
    <s v="1300 S  SOTO                         ST"/>
    <m/>
    <n v="34.023299999999999"/>
    <n v="-118.2222"/>
  </r>
  <r>
    <n v="200117607"/>
    <d v="2020-09-08T00:00:00"/>
    <x v="175"/>
    <n v="1700"/>
    <n v="1"/>
    <x v="1"/>
    <n v="153"/>
    <n v="2"/>
    <n v="930"/>
    <x v="30"/>
    <s v="1814 1821 0913 0421 2004"/>
    <n v="34"/>
    <s v="F"/>
    <s v="B"/>
    <n v="502"/>
    <s v="MULTI-UNIT DWELLING (APARTMENT, DUPLEX, ETC)"/>
    <n v="511"/>
    <s v="VERBAL THREAT"/>
    <s v="AO"/>
    <s v="Adult Other"/>
    <n v="930"/>
    <m/>
    <m/>
    <m/>
    <s v="200 W  6TH                          ST"/>
    <m/>
    <n v="34.045999999999999"/>
    <n v="-118.251"/>
  </r>
  <r>
    <n v="200506626"/>
    <d v="2020-03-02T00:00:00"/>
    <x v="72"/>
    <n v="1830"/>
    <n v="5"/>
    <x v="10"/>
    <n v="531"/>
    <n v="1"/>
    <n v="341"/>
    <x v="12"/>
    <s v="0329 0344 1602"/>
    <n v="0"/>
    <s v="M"/>
    <s v="O"/>
    <n v="121"/>
    <s v="YARD (RESIDENTIAL/BUSINESS)"/>
    <m/>
    <m/>
    <s v="IC"/>
    <s v="Invest Cont"/>
    <n v="341"/>
    <m/>
    <m/>
    <m/>
    <s v="25900    FRAMPTON                     AV"/>
    <m/>
    <n v="33.7866"/>
    <n v="-118.3044"/>
  </r>
  <r>
    <n v="201010396"/>
    <d v="2020-06-25T00:00:00"/>
    <x v="10"/>
    <n v="1730"/>
    <n v="10"/>
    <x v="11"/>
    <n v="1008"/>
    <n v="2"/>
    <n v="624"/>
    <x v="15"/>
    <s v="0400 1814 0913 2021"/>
    <n v="49"/>
    <s v="F"/>
    <s v="W"/>
    <n v="503"/>
    <s v="HOTEL"/>
    <n v="400"/>
    <s v="STRONG-ARM (HANDS, FIST, FEET OR BODILY FORCE)"/>
    <s v="IC"/>
    <s v="Invest Cont"/>
    <n v="624"/>
    <m/>
    <m/>
    <m/>
    <s v="7200    VALJEAN                      AV"/>
    <m/>
    <n v="34.207700000000003"/>
    <n v="-118.49120000000001"/>
  </r>
  <r>
    <n v="200713597"/>
    <d v="2020-09-07T00:00:00"/>
    <x v="256"/>
    <n v="1800"/>
    <n v="7"/>
    <x v="0"/>
    <n v="745"/>
    <n v="1"/>
    <n v="510"/>
    <x v="0"/>
    <m/>
    <n v="0"/>
    <m/>
    <m/>
    <n v="101"/>
    <s v="STREET"/>
    <m/>
    <m/>
    <s v="IC"/>
    <s v="Invest Cont"/>
    <n v="510"/>
    <m/>
    <m/>
    <m/>
    <s v="SYCAMORE                     AV"/>
    <s v="WASHINGTON                   BL"/>
    <n v="34.057200000000002"/>
    <n v="-118.34820000000001"/>
  </r>
  <r>
    <n v="201109418"/>
    <d v="2020-05-16T00:00:00"/>
    <x v="280"/>
    <n v="645"/>
    <n v="11"/>
    <x v="7"/>
    <n v="1124"/>
    <n v="2"/>
    <n v="626"/>
    <x v="10"/>
    <s v="2000 0913 1813 1821 1241 0400 0448 0416"/>
    <n v="28"/>
    <s v="F"/>
    <s v="H"/>
    <n v="502"/>
    <s v="MULTI-UNIT DWELLING (APARTMENT, DUPLEX, ETC)"/>
    <n v="400"/>
    <s v="STRONG-ARM (HANDS, FIST, FEET OR BODILY FORCE)"/>
    <s v="AA"/>
    <s v="Adult Arrest"/>
    <n v="626"/>
    <m/>
    <m/>
    <m/>
    <s v="3100    DREW                         ST"/>
    <m/>
    <n v="34.119300000000003"/>
    <n v="-118.2441"/>
  </r>
  <r>
    <n v="200314706"/>
    <d v="2020-07-25T00:00:00"/>
    <x v="231"/>
    <n v="2300"/>
    <n v="3"/>
    <x v="2"/>
    <n v="355"/>
    <n v="1"/>
    <n v="420"/>
    <x v="33"/>
    <m/>
    <n v="0"/>
    <m/>
    <m/>
    <n v="103"/>
    <s v="ALLEY"/>
    <m/>
    <m/>
    <s v="IC"/>
    <s v="Invest Cont"/>
    <n v="420"/>
    <m/>
    <m/>
    <m/>
    <s v="1700 W  37TH                         DR"/>
    <m/>
    <n v="34.019399999999997"/>
    <n v="-118.30929999999999"/>
  </r>
  <r>
    <n v="201211598"/>
    <d v="2020-04-26T00:00:00"/>
    <x v="303"/>
    <n v="924"/>
    <n v="12"/>
    <x v="8"/>
    <n v="1215"/>
    <n v="1"/>
    <n v="442"/>
    <x v="16"/>
    <s v="1822 0216 0344 1309"/>
    <n v="0"/>
    <s v="X"/>
    <s v="X"/>
    <n v="202"/>
    <s v="LIQUOR STORE"/>
    <m/>
    <m/>
    <s v="IC"/>
    <s v="Invest Cont"/>
    <n v="442"/>
    <m/>
    <m/>
    <m/>
    <s v="1400 W  54TH                         ST"/>
    <m/>
    <n v="33.993200000000002"/>
    <n v="-118.3002"/>
  </r>
  <r>
    <n v="201226437"/>
    <d v="2020-12-14T00:00:00"/>
    <x v="325"/>
    <n v="1500"/>
    <n v="12"/>
    <x v="8"/>
    <n v="1268"/>
    <n v="2"/>
    <n v="626"/>
    <x v="10"/>
    <s v="2000 1813 0913 2002 0416 0446 0212"/>
    <n v="33"/>
    <s v="F"/>
    <s v="H"/>
    <n v="501"/>
    <s v="SINGLE FAMILY DWELLING"/>
    <n v="400"/>
    <s v="STRONG-ARM (HANDS, FIST, FEET OR BODILY FORCE)"/>
    <s v="IC"/>
    <s v="Invest Cont"/>
    <n v="626"/>
    <m/>
    <m/>
    <m/>
    <s v="100 E  85TH                         ST"/>
    <m/>
    <n v="33.960999999999999"/>
    <n v="-118.2739"/>
  </r>
  <r>
    <n v="200306052"/>
    <d v="2020-02-04T00:00:00"/>
    <x v="253"/>
    <n v="845"/>
    <n v="3"/>
    <x v="2"/>
    <n v="307"/>
    <n v="2"/>
    <n v="745"/>
    <x v="9"/>
    <s v="0329 1309"/>
    <n v="0"/>
    <s v="X"/>
    <s v="X"/>
    <n v="502"/>
    <s v="MULTI-UNIT DWELLING (APARTMENT, DUPLEX, ETC)"/>
    <n v="200"/>
    <s v="KNIFE WITH BLADE 6INCHES OR LESS"/>
    <s v="IC"/>
    <s v="Invest Cont"/>
    <n v="745"/>
    <m/>
    <m/>
    <m/>
    <s v="4400 W  ADAMS                        BL"/>
    <m/>
    <n v="34.033799999999999"/>
    <n v="-118.337"/>
  </r>
  <r>
    <n v="200217092"/>
    <d v="2020-11-05T00:00:00"/>
    <x v="164"/>
    <n v="1430"/>
    <n v="2"/>
    <x v="5"/>
    <n v="221"/>
    <n v="1"/>
    <n v="210"/>
    <x v="11"/>
    <s v="1822 1402 0344 0352 0448"/>
    <n v="43"/>
    <s v="F"/>
    <s v="H"/>
    <n v="210"/>
    <s v="RESTAURANT/FAST FOOD"/>
    <n v="400"/>
    <s v="STRONG-ARM (HANDS, FIST, FEET OR BODILY FORCE)"/>
    <s v="IC"/>
    <s v="Invest Cont"/>
    <n v="210"/>
    <n v="998"/>
    <m/>
    <m/>
    <s v="BEVERLY                      AV"/>
    <s v="VERMONT"/>
    <n v="34.076300000000003"/>
    <n v="-118.29170000000001"/>
  </r>
  <r>
    <n v="200607526"/>
    <d v="2020-03-08T00:00:00"/>
    <x v="73"/>
    <n v="1"/>
    <n v="6"/>
    <x v="9"/>
    <n v="666"/>
    <n v="1"/>
    <n v="330"/>
    <x v="1"/>
    <s v="1609 0344 1300 1822"/>
    <n v="33"/>
    <s v="M"/>
    <s v="H"/>
    <n v="108"/>
    <s v="PARKING LOT"/>
    <m/>
    <m/>
    <s v="IC"/>
    <s v="Invest Cont"/>
    <n v="330"/>
    <m/>
    <m/>
    <m/>
    <s v="6100 W  SUNSET                       BL"/>
    <m/>
    <n v="34.097999999999999"/>
    <n v="-118.3223"/>
  </r>
  <r>
    <n v="201225158"/>
    <d v="2020-11-23T00:00:00"/>
    <x v="47"/>
    <n v="2130"/>
    <n v="12"/>
    <x v="8"/>
    <n v="1265"/>
    <n v="1"/>
    <n v="761"/>
    <x v="35"/>
    <s v="0334 1813 2000"/>
    <n v="27"/>
    <s v="F"/>
    <s v="H"/>
    <n v="104"/>
    <s v="DRIVEWAY"/>
    <n v="102"/>
    <s v="HAND GUN"/>
    <s v="AO"/>
    <s v="Adult Other"/>
    <n v="761"/>
    <m/>
    <m/>
    <m/>
    <s v="1200 W  84TH                         ST"/>
    <m/>
    <n v="33.962699999999998"/>
    <n v="-118.2976"/>
  </r>
  <r>
    <n v="200812873"/>
    <d v="2020-08-11T00:00:00"/>
    <x v="271"/>
    <n v="1700"/>
    <n v="8"/>
    <x v="12"/>
    <n v="842"/>
    <n v="1"/>
    <n v="330"/>
    <x v="1"/>
    <s v="1307 0344 0346"/>
    <n v="29"/>
    <s v="M"/>
    <s v="W"/>
    <n v="101"/>
    <s v="STREET"/>
    <m/>
    <m/>
    <s v="IC"/>
    <s v="Invest Cont"/>
    <n v="330"/>
    <m/>
    <m/>
    <m/>
    <s v="1400 S  WESTGATE                     AV"/>
    <m/>
    <n v="34.043100000000003"/>
    <n v="-118.4599"/>
  </r>
  <r>
    <n v="200812794"/>
    <d v="2020-08-09T00:00:00"/>
    <x v="114"/>
    <n v="1348"/>
    <n v="8"/>
    <x v="12"/>
    <n v="852"/>
    <n v="1"/>
    <n v="341"/>
    <x v="12"/>
    <s v="1822 0344 0394"/>
    <n v="37"/>
    <s v="M"/>
    <s v="A"/>
    <n v="502"/>
    <s v="MULTI-UNIT DWELLING (APARTMENT, DUPLEX, ETC)"/>
    <m/>
    <m/>
    <s v="IC"/>
    <s v="Invest Cont"/>
    <n v="341"/>
    <m/>
    <m/>
    <m/>
    <s v="11700    IDAHO                        AV"/>
    <m/>
    <n v="34.042499999999997"/>
    <n v="-118.4552"/>
  </r>
  <r>
    <n v="200614568"/>
    <d v="2020-08-27T00:00:00"/>
    <x v="49"/>
    <n v="205"/>
    <n v="6"/>
    <x v="9"/>
    <n v="666"/>
    <n v="1"/>
    <n v="310"/>
    <x v="5"/>
    <s v="0344 0349 1822 0394"/>
    <n v="0"/>
    <s v="X"/>
    <s v="X"/>
    <n v="501"/>
    <s v="SINGLE FAMILY DWELLING"/>
    <m/>
    <m/>
    <s v="AA"/>
    <s v="Adult Arrest"/>
    <n v="310"/>
    <m/>
    <m/>
    <m/>
    <s v="6200    DE LONGPRE                   AV"/>
    <m/>
    <n v="34.096200000000003"/>
    <n v="-118.3237"/>
  </r>
  <r>
    <n v="200714588"/>
    <d v="2020-10-05T00:00:00"/>
    <x v="91"/>
    <n v="1115"/>
    <n v="7"/>
    <x v="0"/>
    <n v="711"/>
    <n v="2"/>
    <n v="745"/>
    <x v="9"/>
    <s v="0329 1822"/>
    <n v="27"/>
    <s v="M"/>
    <s v="O"/>
    <n v="710"/>
    <s v="OTHER PREMISE"/>
    <m/>
    <m/>
    <s v="IC"/>
    <s v="Invest Cont"/>
    <n v="745"/>
    <m/>
    <m/>
    <m/>
    <s v="8400    OAKWOOD                      AV"/>
    <m/>
    <n v="34.078099999999999"/>
    <n v="-118.3742"/>
  </r>
  <r>
    <n v="201225101"/>
    <d v="2020-11-24T00:00:00"/>
    <x v="174"/>
    <n v="230"/>
    <n v="12"/>
    <x v="8"/>
    <n v="1283"/>
    <n v="2"/>
    <n v="626"/>
    <x v="10"/>
    <s v="2000 0416 1814 0913"/>
    <n v="62"/>
    <s v="F"/>
    <s v="B"/>
    <n v="501"/>
    <s v="SINGLE FAMILY DWELLING"/>
    <n v="400"/>
    <s v="STRONG-ARM (HANDS, FIST, FEET OR BODILY FORCE)"/>
    <s v="IC"/>
    <s v="Invest Cont"/>
    <n v="626"/>
    <m/>
    <m/>
    <m/>
    <s v="9500 S  WESTERN                      AV"/>
    <m/>
    <n v="33.950699999999998"/>
    <n v="-118.309"/>
  </r>
  <r>
    <n v="200307803"/>
    <d v="2020-03-03T00:00:00"/>
    <x v="46"/>
    <n v="1800"/>
    <n v="3"/>
    <x v="2"/>
    <n v="358"/>
    <n v="1"/>
    <n v="480"/>
    <x v="2"/>
    <s v="0344 1251"/>
    <n v="19"/>
    <s v="M"/>
    <s v="A"/>
    <n v="722"/>
    <s v="COLLEGE/JUNIOR COLLEGE/UNIVERSITY"/>
    <m/>
    <m/>
    <s v="IC"/>
    <s v="Invest Cont"/>
    <n v="480"/>
    <m/>
    <m/>
    <m/>
    <s v="600 W  MCCARTHY                     WY"/>
    <m/>
    <n v="34.021000000000001"/>
    <n v="-118.28230000000001"/>
  </r>
  <r>
    <n v="200314689"/>
    <d v="2020-07-24T00:00:00"/>
    <x v="148"/>
    <n v="930"/>
    <n v="3"/>
    <x v="2"/>
    <n v="341"/>
    <n v="1"/>
    <n v="330"/>
    <x v="1"/>
    <s v="0329 0344 0377 1300 1602"/>
    <n v="32"/>
    <s v="F"/>
    <s v="B"/>
    <n v="101"/>
    <s v="STREET"/>
    <m/>
    <m/>
    <s v="IC"/>
    <s v="Invest Cont"/>
    <n v="330"/>
    <m/>
    <m/>
    <m/>
    <s v="JEFFERSON                    BL"/>
    <s v="HOLDREGE                     AV"/>
    <n v="34.0212"/>
    <n v="-118.3781"/>
  </r>
  <r>
    <n v="200904951"/>
    <d v="2020-01-23T00:00:00"/>
    <x v="327"/>
    <n v="2030"/>
    <n v="9"/>
    <x v="3"/>
    <n v="941"/>
    <n v="1"/>
    <n v="510"/>
    <x v="0"/>
    <m/>
    <n v="0"/>
    <m/>
    <m/>
    <n v="101"/>
    <s v="STREET"/>
    <m/>
    <m/>
    <s v="IC"/>
    <s v="Invest Cont"/>
    <n v="510"/>
    <m/>
    <m/>
    <m/>
    <s v="5600    HALBRENT                     AV"/>
    <m/>
    <n v="34.174500000000002"/>
    <n v="-118.465"/>
  </r>
  <r>
    <n v="200300726"/>
    <d v="2020-07-11T00:00:00"/>
    <x v="247"/>
    <n v="400"/>
    <n v="3"/>
    <x v="2"/>
    <n v="361"/>
    <n v="1"/>
    <n v="310"/>
    <x v="5"/>
    <s v="0314 0913 1606"/>
    <n v="42"/>
    <s v="F"/>
    <s v="B"/>
    <n v="502"/>
    <s v="MULTI-UNIT DWELLING (APARTMENT, DUPLEX, ETC)"/>
    <m/>
    <m/>
    <s v="AA"/>
    <s v="Adult Arrest"/>
    <n v="310"/>
    <m/>
    <m/>
    <m/>
    <s v="3900    NICOLET                      AV"/>
    <m/>
    <n v="34.017099999999999"/>
    <n v="-118.3531"/>
  </r>
  <r>
    <n v="201220568"/>
    <d v="2020-09-12T00:00:00"/>
    <x v="171"/>
    <n v="1945"/>
    <n v="12"/>
    <x v="8"/>
    <n v="1267"/>
    <n v="1"/>
    <n v="440"/>
    <x v="20"/>
    <s v="1230 0917 0601 0913 1310 0919 0447 0344 0356"/>
    <n v="25"/>
    <s v="F"/>
    <s v="B"/>
    <n v="122"/>
    <s v="VEHICLE, PASSENGER/TRUCK"/>
    <n v="400"/>
    <s v="STRONG-ARM (HANDS, FIST, FEET OR BODILY FORCE)"/>
    <s v="IC"/>
    <s v="Invest Cont"/>
    <n v="440"/>
    <m/>
    <m/>
    <m/>
    <s v="600 W  84TH                         ST"/>
    <m/>
    <n v="33.9621"/>
    <n v="-118.28530000000001"/>
  </r>
  <r>
    <n v="200408198"/>
    <d v="2020-04-25T00:00:00"/>
    <x v="75"/>
    <n v="2150"/>
    <n v="4"/>
    <x v="4"/>
    <n v="445"/>
    <n v="2"/>
    <n v="745"/>
    <x v="9"/>
    <n v="329"/>
    <n v="54"/>
    <s v="M"/>
    <s v="H"/>
    <n v="108"/>
    <s v="PARKING LOT"/>
    <m/>
    <m/>
    <s v="AO"/>
    <s v="Adult Other"/>
    <n v="745"/>
    <m/>
    <m/>
    <m/>
    <s v="2000    MARENGO                      ST"/>
    <m/>
    <n v="34.057000000000002"/>
    <n v="-118.20820000000001"/>
  </r>
  <r>
    <n v="200104267"/>
    <d v="2020-01-04T00:00:00"/>
    <x v="241"/>
    <n v="2330"/>
    <n v="1"/>
    <x v="1"/>
    <n v="182"/>
    <n v="2"/>
    <n v="626"/>
    <x v="10"/>
    <s v="0448 0444 0400 1814"/>
    <n v="18"/>
    <s v="F"/>
    <s v="B"/>
    <n v="106"/>
    <s v="TUNNEL"/>
    <n v="400"/>
    <s v="STRONG-ARM (HANDS, FIST, FEET OR BODILY FORCE)"/>
    <s v="AO"/>
    <s v="Adult Other"/>
    <n v="626"/>
    <m/>
    <m/>
    <m/>
    <s v="3RD"/>
    <s v="HILL"/>
    <n v="34.042000000000002"/>
    <n v="-118.2625"/>
  </r>
  <r>
    <n v="200309522"/>
    <d v="2020-04-05T00:00:00"/>
    <x v="193"/>
    <n v="1920"/>
    <n v="3"/>
    <x v="2"/>
    <n v="356"/>
    <n v="1"/>
    <n v="330"/>
    <x v="1"/>
    <s v="0385 1309 0344 0342 1822 1601"/>
    <n v="52"/>
    <s v="F"/>
    <s v="H"/>
    <n v="101"/>
    <s v="STREET"/>
    <m/>
    <m/>
    <s v="IC"/>
    <s v="Invest Cont"/>
    <n v="330"/>
    <m/>
    <m/>
    <m/>
    <s v="1400 W  37TH                         PL"/>
    <m/>
    <n v="34.020000000000003"/>
    <n v="-118.3002"/>
  </r>
  <r>
    <n v="200115212"/>
    <d v="2020-07-22T00:00:00"/>
    <x v="208"/>
    <n v="1200"/>
    <n v="1"/>
    <x v="1"/>
    <n v="163"/>
    <n v="1"/>
    <n v="480"/>
    <x v="2"/>
    <s v="0397 1602 1601 0344 1822"/>
    <n v="34"/>
    <s v="M"/>
    <s v="W"/>
    <n v="502"/>
    <s v="MULTI-UNIT DWELLING (APARTMENT, DUPLEX, ETC)"/>
    <m/>
    <m/>
    <s v="IC"/>
    <s v="Invest Cont"/>
    <n v="480"/>
    <m/>
    <m/>
    <m/>
    <s v="700 S  SPRING                       ST"/>
    <m/>
    <n v="34.043799999999997"/>
    <n v="-118.2547"/>
  </r>
  <r>
    <n v="200807257"/>
    <d v="2020-03-11T00:00:00"/>
    <x v="3"/>
    <n v="2200"/>
    <n v="8"/>
    <x v="12"/>
    <n v="835"/>
    <n v="2"/>
    <n v="740"/>
    <x v="21"/>
    <s v="1822 0329 1609"/>
    <n v="0"/>
    <s v="X"/>
    <s v="X"/>
    <n v="252"/>
    <s v="COFFEE SHOP (STARBUCKS, COFFEE BEAN, PEET'S, ETC.)"/>
    <m/>
    <m/>
    <s v="IC"/>
    <s v="Invest Cont"/>
    <n v="740"/>
    <m/>
    <m/>
    <m/>
    <s v="2000    WESTWOOD                     BL"/>
    <m/>
    <n v="34.046700000000001"/>
    <n v="-118.4341"/>
  </r>
  <r>
    <n v="200305846"/>
    <d v="2020-01-31T00:00:00"/>
    <x v="169"/>
    <n v="1100"/>
    <n v="3"/>
    <x v="2"/>
    <n v="363"/>
    <n v="1"/>
    <n v="442"/>
    <x v="16"/>
    <s v="0325 0104"/>
    <n v="19"/>
    <s v="X"/>
    <s v="X"/>
    <n v="408"/>
    <s v="AUTO SUPPLY STORE*"/>
    <m/>
    <m/>
    <s v="IC"/>
    <s v="Invest Cont"/>
    <n v="442"/>
    <m/>
    <m/>
    <m/>
    <s v="4000    MARTIN LUTHER KING JR        BL"/>
    <m/>
    <n v="34.015099999999997"/>
    <n v="-118.34220000000001"/>
  </r>
  <r>
    <n v="200215138"/>
    <d v="2020-09-17T00:00:00"/>
    <x v="21"/>
    <n v="800"/>
    <n v="2"/>
    <x v="5"/>
    <n v="246"/>
    <n v="1"/>
    <n v="331"/>
    <x v="23"/>
    <s v="0344 1300 1402"/>
    <n v="31"/>
    <s v="M"/>
    <s v="H"/>
    <n v="122"/>
    <s v="VEHICLE, PASSENGER/TRUCK"/>
    <m/>
    <m/>
    <s v="IC"/>
    <s v="Invest Cont"/>
    <n v="331"/>
    <n v="998"/>
    <m/>
    <m/>
    <s v="1900 W  3RD                          ST"/>
    <m/>
    <n v="34.061900000000001"/>
    <n v="-118.2702"/>
  </r>
  <r>
    <n v="200506623"/>
    <d v="2020-03-02T00:00:00"/>
    <x v="0"/>
    <n v="1230"/>
    <n v="5"/>
    <x v="10"/>
    <n v="565"/>
    <n v="2"/>
    <n v="624"/>
    <x v="15"/>
    <s v="0416 0432 0552 0913 0446 0602"/>
    <n v="27"/>
    <s v="F"/>
    <s v="B"/>
    <n v="501"/>
    <s v="SINGLE FAMILY DWELLING"/>
    <n v="400"/>
    <s v="STRONG-ARM (HANDS, FIST, FEET OR BODILY FORCE)"/>
    <s v="AO"/>
    <s v="Adult Other"/>
    <n v="624"/>
    <m/>
    <m/>
    <m/>
    <s v="500 W  8TH                          ST"/>
    <m/>
    <n v="33.737000000000002"/>
    <n v="-118.28789999999999"/>
  </r>
  <r>
    <n v="201016206"/>
    <d v="2020-12-16T00:00:00"/>
    <x v="325"/>
    <n v="1540"/>
    <n v="10"/>
    <x v="11"/>
    <n v="1088"/>
    <n v="1"/>
    <n v="440"/>
    <x v="20"/>
    <s v="1822 0394 0344 1202"/>
    <n v="61"/>
    <s v="M"/>
    <s v="W"/>
    <n v="232"/>
    <s v="DELIVERY SERVICE (FED EX, UPS, COURIERS,COURIER SERVICE)*"/>
    <m/>
    <m/>
    <s v="IC"/>
    <s v="Invest Cont"/>
    <n v="440"/>
    <m/>
    <m/>
    <m/>
    <s v="16300    VENTURA                      BL"/>
    <m/>
    <n v="34.156999999999996"/>
    <n v="-118.488"/>
  </r>
  <r>
    <n v="201015631"/>
    <d v="2020-11-30T00:00:00"/>
    <x v="18"/>
    <n v="315"/>
    <n v="10"/>
    <x v="11"/>
    <n v="1007"/>
    <n v="2"/>
    <n v="354"/>
    <x v="14"/>
    <s v="1822 0930 0929"/>
    <n v="0"/>
    <s v="F"/>
    <s v="W"/>
    <n v="501"/>
    <s v="SINGLE FAMILY DWELLING"/>
    <m/>
    <m/>
    <s v="IC"/>
    <s v="Invest Cont"/>
    <n v="354"/>
    <m/>
    <m/>
    <m/>
    <s v="7900    WISH                         AV"/>
    <m/>
    <n v="34.213900000000002"/>
    <n v="-118.5063"/>
  </r>
  <r>
    <n v="200408874"/>
    <d v="2020-05-13T00:00:00"/>
    <x v="78"/>
    <n v="630"/>
    <n v="4"/>
    <x v="4"/>
    <n v="464"/>
    <n v="2"/>
    <n v="626"/>
    <x v="10"/>
    <s v="2000 1814 0913 0448 0429 0401"/>
    <n v="29"/>
    <s v="M"/>
    <s v="B"/>
    <n v="505"/>
    <s v="MOTEL"/>
    <n v="400"/>
    <s v="STRONG-ARM (HANDS, FIST, FEET OR BODILY FORCE)"/>
    <s v="IC"/>
    <s v="Invest Cont"/>
    <n v="626"/>
    <m/>
    <m/>
    <m/>
    <s v="200 N  SOTO                         ST"/>
    <m/>
    <n v="34.044499999999999"/>
    <n v="-118.2116"/>
  </r>
  <r>
    <n v="200105240"/>
    <d v="2020-01-18T00:00:00"/>
    <x v="54"/>
    <n v="1900"/>
    <n v="1"/>
    <x v="1"/>
    <n v="139"/>
    <n v="1"/>
    <n v="330"/>
    <x v="1"/>
    <s v="0344 0329 1612 1822 1202"/>
    <n v="61"/>
    <s v="M"/>
    <s v="W"/>
    <n v="123"/>
    <s v="PARKING UNDERGROUND/BUILDING"/>
    <m/>
    <m/>
    <s v="IC"/>
    <s v="Invest Cont"/>
    <n v="330"/>
    <m/>
    <m/>
    <m/>
    <s v="300 S  SANTA FE                     AV"/>
    <m/>
    <n v="34.045999999999999"/>
    <n v="-118.23260000000001"/>
  </r>
  <r>
    <n v="200415884"/>
    <d v="2020-12-05T00:00:00"/>
    <x v="195"/>
    <n v="1900"/>
    <n v="4"/>
    <x v="4"/>
    <n v="449"/>
    <n v="2"/>
    <n v="812"/>
    <x v="34"/>
    <s v="1259 0503 0522 0913"/>
    <n v="14"/>
    <s v="F"/>
    <s v="H"/>
    <n v="502"/>
    <s v="MULTI-UNIT DWELLING (APARTMENT, DUPLEX, ETC)"/>
    <n v="400"/>
    <s v="STRONG-ARM (HANDS, FIST, FEET OR BODILY FORCE)"/>
    <s v="AO"/>
    <s v="Adult Other"/>
    <n v="812"/>
    <n v="860"/>
    <m/>
    <m/>
    <s v="1000    SENTINEL                     AV"/>
    <m/>
    <n v="34.049300000000002"/>
    <n v="-118.1953"/>
  </r>
  <r>
    <n v="200611617"/>
    <d v="2020-06-21T00:00:00"/>
    <x v="50"/>
    <n v="1200"/>
    <n v="6"/>
    <x v="9"/>
    <n v="642"/>
    <n v="1"/>
    <n v="420"/>
    <x v="33"/>
    <m/>
    <n v="0"/>
    <m/>
    <m/>
    <n v="101"/>
    <s v="STREET"/>
    <m/>
    <m/>
    <s v="IC"/>
    <s v="Invest Cont"/>
    <n v="420"/>
    <m/>
    <m/>
    <m/>
    <s v="7800 W  SUNSET                       BL"/>
    <m/>
    <n v="34.098100000000002"/>
    <n v="-118.35939999999999"/>
  </r>
  <r>
    <n v="201008941"/>
    <d v="2020-05-12T00:00:00"/>
    <x v="25"/>
    <n v="130"/>
    <n v="10"/>
    <x v="11"/>
    <n v="1003"/>
    <n v="1"/>
    <n v="761"/>
    <x v="35"/>
    <s v="0906 0334 0371 1309 1822 0312"/>
    <n v="21"/>
    <s v="M"/>
    <s v="H"/>
    <n v="101"/>
    <s v="STREET"/>
    <n v="102"/>
    <s v="HAND GUN"/>
    <s v="IC"/>
    <s v="Invest Cont"/>
    <n v="761"/>
    <m/>
    <m/>
    <m/>
    <s v="18600    STRATHERN                    ST"/>
    <m/>
    <n v="34.215699999999998"/>
    <n v="-118.53830000000001"/>
  </r>
  <r>
    <n v="201305831"/>
    <d v="2020-02-01T00:00:00"/>
    <x v="87"/>
    <n v="1545"/>
    <n v="13"/>
    <x v="6"/>
    <n v="1351"/>
    <n v="2"/>
    <n v="901"/>
    <x v="19"/>
    <n v="2038"/>
    <n v="0"/>
    <s v="M"/>
    <s v="H"/>
    <n v="501"/>
    <s v="SINGLE FAMILY DWELLING"/>
    <m/>
    <m/>
    <s v="IC"/>
    <s v="Invest Cont"/>
    <n v="901"/>
    <m/>
    <m/>
    <m/>
    <s v="100 W  42ND                         PL"/>
    <m/>
    <n v="34.006599999999999"/>
    <n v="-118.274"/>
  </r>
  <r>
    <n v="200210296"/>
    <d v="2020-05-17T00:00:00"/>
    <x v="280"/>
    <n v="2300"/>
    <n v="2"/>
    <x v="5"/>
    <n v="205"/>
    <n v="2"/>
    <n v="930"/>
    <x v="30"/>
    <s v="0913 2000 1814 1309 0432 0421 0422 1235"/>
    <n v="30"/>
    <s v="M"/>
    <s v="B"/>
    <n v="502"/>
    <s v="MULTI-UNIT DWELLING (APARTMENT, DUPLEX, ETC)"/>
    <n v="511"/>
    <s v="VERBAL THREAT"/>
    <s v="AO"/>
    <s v="Adult Other"/>
    <n v="930"/>
    <m/>
    <m/>
    <m/>
    <s v="900 N  VENDOME                      ST"/>
    <m/>
    <n v="34.082500000000003"/>
    <n v="-118.2753"/>
  </r>
  <r>
    <n v="200506397"/>
    <d v="2020-02-26T00:00:00"/>
    <x v="309"/>
    <n v="1730"/>
    <n v="5"/>
    <x v="10"/>
    <n v="566"/>
    <n v="1"/>
    <n v="510"/>
    <x v="0"/>
    <m/>
    <n v="0"/>
    <m/>
    <m/>
    <n v="101"/>
    <s v="STREET"/>
    <m/>
    <m/>
    <s v="IC"/>
    <s v="Invest Cont"/>
    <n v="510"/>
    <m/>
    <m/>
    <m/>
    <s v="200 W  14TH                         ST"/>
    <m/>
    <n v="33.731499999999997"/>
    <n v="-118.2814"/>
  </r>
  <r>
    <n v="200406105"/>
    <d v="2020-02-24T00:00:00"/>
    <x v="99"/>
    <n v="230"/>
    <n v="4"/>
    <x v="4"/>
    <n v="479"/>
    <n v="1"/>
    <n v="230"/>
    <x v="13"/>
    <s v="0913 0400 0416 0417 0429"/>
    <n v="27"/>
    <s v="M"/>
    <s v="H"/>
    <n v="101"/>
    <s v="STREET"/>
    <n v="400"/>
    <s v="STRONG-ARM (HANDS, FIST, FEET OR BODILY FORCE)"/>
    <s v="AO"/>
    <s v="Adult Other"/>
    <n v="230"/>
    <m/>
    <m/>
    <m/>
    <s v="3500    PERCY                        ST"/>
    <m/>
    <n v="34.027700000000003"/>
    <n v="-118.1978"/>
  </r>
  <r>
    <n v="201225777"/>
    <d v="2020-12-04T00:00:00"/>
    <x v="302"/>
    <n v="1715"/>
    <n v="12"/>
    <x v="8"/>
    <n v="1258"/>
    <n v="2"/>
    <n v="626"/>
    <x v="10"/>
    <s v="2000 1813 1821 0913 0416 0446 1309"/>
    <n v="57"/>
    <s v="M"/>
    <s v="B"/>
    <n v="102"/>
    <s v="SIDEWALK"/>
    <n v="400"/>
    <s v="STRONG-ARM (HANDS, FIST, FEET OR BODILY FORCE)"/>
    <s v="AO"/>
    <s v="Adult Other"/>
    <n v="626"/>
    <m/>
    <m/>
    <m/>
    <s v="73RD                         ST"/>
    <s v="SAN PEDRO                    ST"/>
    <n v="33.9739"/>
    <n v="-118.2696"/>
  </r>
  <r>
    <n v="200806296"/>
    <d v="2020-02-20T00:00:00"/>
    <x v="270"/>
    <n v="1830"/>
    <n v="8"/>
    <x v="12"/>
    <n v="834"/>
    <n v="1"/>
    <n v="331"/>
    <x v="23"/>
    <s v="0344 0385 1822"/>
    <n v="36"/>
    <s v="M"/>
    <s v="W"/>
    <n v="101"/>
    <s v="STREET"/>
    <m/>
    <m/>
    <s v="IC"/>
    <s v="Invest Cont"/>
    <n v="331"/>
    <m/>
    <m/>
    <m/>
    <s v="10600    WELLWORTH                    AV"/>
    <m/>
    <n v="34.059800000000003"/>
    <n v="-118.4327"/>
  </r>
  <r>
    <n v="200616082"/>
    <d v="2020-09-30T00:00:00"/>
    <x v="185"/>
    <n v="1500"/>
    <n v="6"/>
    <x v="9"/>
    <n v="656"/>
    <n v="2"/>
    <n v="664"/>
    <x v="53"/>
    <s v="0701 1822"/>
    <n v="38"/>
    <s v="F"/>
    <s v="O"/>
    <n v="501"/>
    <s v="SINGLE FAMILY DWELLING"/>
    <m/>
    <m/>
    <s v="IC"/>
    <s v="Invest Cont"/>
    <n v="664"/>
    <m/>
    <m/>
    <m/>
    <s v="5900    BARTON                       AV"/>
    <m/>
    <n v="34.088000000000001"/>
    <n v="-118.3223"/>
  </r>
  <r>
    <n v="200410780"/>
    <d v="2020-07-15T00:00:00"/>
    <x v="284"/>
    <n v="2245"/>
    <n v="4"/>
    <x v="4"/>
    <n v="479"/>
    <n v="1"/>
    <n v="210"/>
    <x v="11"/>
    <s v="1822 0334 0916 0302 0337 0344"/>
    <n v="32"/>
    <s v="M"/>
    <s v="H"/>
    <n v="101"/>
    <s v="STREET"/>
    <n v="102"/>
    <s v="HAND GUN"/>
    <s v="IC"/>
    <s v="Invest Cont"/>
    <n v="210"/>
    <m/>
    <m/>
    <m/>
    <s v="3500    ATLANTIC                     ST"/>
    <m/>
    <n v="34.023400000000002"/>
    <n v="-118.1999"/>
  </r>
  <r>
    <n v="201006289"/>
    <d v="2020-02-21T00:00:00"/>
    <x v="100"/>
    <n v="2100"/>
    <n v="10"/>
    <x v="11"/>
    <n v="1024"/>
    <n v="1"/>
    <n v="330"/>
    <x v="1"/>
    <s v="1822 0344 1300 1609"/>
    <n v="34"/>
    <s v="M"/>
    <s v="H"/>
    <n v="101"/>
    <s v="STREET"/>
    <m/>
    <m/>
    <s v="IC"/>
    <s v="Invest Cont"/>
    <n v="330"/>
    <m/>
    <m/>
    <m/>
    <s v="18500    GAULT                        ST"/>
    <m/>
    <n v="34.199300000000001"/>
    <n v="-118.536"/>
  </r>
  <r>
    <n v="200911573"/>
    <d v="2020-06-25T00:00:00"/>
    <x v="334"/>
    <n v="2315"/>
    <n v="9"/>
    <x v="3"/>
    <n v="909"/>
    <n v="1"/>
    <n v="330"/>
    <x v="1"/>
    <s v="0344 1300"/>
    <n v="66"/>
    <s v="M"/>
    <s v="H"/>
    <n v="123"/>
    <s v="PARKING UNDERGROUND/BUILDING"/>
    <m/>
    <m/>
    <s v="IC"/>
    <s v="Invest Cont"/>
    <n v="330"/>
    <m/>
    <m/>
    <m/>
    <s v="7300    WOODMAN                      AV"/>
    <m/>
    <n v="34.203099999999999"/>
    <n v="-118.43129999999999"/>
  </r>
  <r>
    <n v="200412210"/>
    <d v="2020-08-27T00:00:00"/>
    <x v="49"/>
    <n v="1330"/>
    <n v="4"/>
    <x v="4"/>
    <n v="448"/>
    <n v="2"/>
    <n v="626"/>
    <x v="10"/>
    <s v="2000 1814 0913 1243 0400 0444 0429"/>
    <n v="44"/>
    <s v="F"/>
    <s v="H"/>
    <n v="504"/>
    <s v="OTHER RESIDENCE"/>
    <n v="400"/>
    <s v="STRONG-ARM (HANDS, FIST, FEET OR BODILY FORCE)"/>
    <s v="IC"/>
    <s v="Invest Cont"/>
    <n v="626"/>
    <m/>
    <m/>
    <m/>
    <s v="1200 N  SOTO                         ST"/>
    <m/>
    <n v="34.056699999999999"/>
    <n v="-118.2016"/>
  </r>
  <r>
    <n v="201224324"/>
    <d v="2020-11-11T00:00:00"/>
    <x v="69"/>
    <n v="900"/>
    <n v="12"/>
    <x v="8"/>
    <n v="1239"/>
    <n v="2"/>
    <n v="930"/>
    <x v="30"/>
    <s v="0913 1820 0443"/>
    <n v="48"/>
    <s v="F"/>
    <s v="B"/>
    <n v="501"/>
    <s v="SINGLE FAMILY DWELLING"/>
    <n v="511"/>
    <s v="VERBAL THREAT"/>
    <s v="IC"/>
    <s v="Invest Cont"/>
    <n v="930"/>
    <m/>
    <m/>
    <m/>
    <s v="1100 W  60TH                         PL"/>
    <m/>
    <n v="33.984999999999999"/>
    <n v="-118.2937"/>
  </r>
  <r>
    <n v="200914535"/>
    <d v="2020-09-10T00:00:00"/>
    <x v="129"/>
    <n v="1730"/>
    <n v="9"/>
    <x v="3"/>
    <n v="948"/>
    <n v="1"/>
    <n v="310"/>
    <x v="5"/>
    <s v="0358 1609 1414 1202 0389 0344 0329 0321"/>
    <n v="71"/>
    <s v="M"/>
    <s v="H"/>
    <n v="501"/>
    <s v="SINGLE FAMILY DWELLING"/>
    <m/>
    <m/>
    <s v="IC"/>
    <s v="Invest Cont"/>
    <n v="310"/>
    <m/>
    <m/>
    <m/>
    <s v="13200    CUMPSTON                     ST"/>
    <m/>
    <n v="34.169699999999999"/>
    <n v="-118.4208"/>
  </r>
  <r>
    <n v="200316010"/>
    <d v="2020-08-19T00:00:00"/>
    <x v="306"/>
    <n v="1100"/>
    <n v="3"/>
    <x v="2"/>
    <n v="356"/>
    <n v="1"/>
    <n v="761"/>
    <x v="35"/>
    <s v="1822 0202 0378 0334 0421 2052 2050 0910 2048"/>
    <n v="58"/>
    <s v="M"/>
    <s v="W"/>
    <n v="946"/>
    <s v="MTA - EXPO LINE - EXPO/WESTERN"/>
    <n v="204"/>
    <s v="FOLDING KNIFE"/>
    <s v="IC"/>
    <s v="Invest Cont"/>
    <n v="761"/>
    <n v="930"/>
    <m/>
    <m/>
    <s v="1500    EXPOSITION                   BL"/>
    <m/>
    <n v="34.021900000000002"/>
    <n v="-118.3045"/>
  </r>
  <r>
    <n v="200907110"/>
    <d v="2020-03-08T00:00:00"/>
    <x v="244"/>
    <n v="1700"/>
    <n v="9"/>
    <x v="3"/>
    <n v="933"/>
    <n v="2"/>
    <n v="740"/>
    <x v="21"/>
    <s v="0329 1300"/>
    <n v="60"/>
    <s v="M"/>
    <s v="H"/>
    <n v="101"/>
    <s v="STREET"/>
    <m/>
    <m/>
    <s v="IC"/>
    <s v="Invest Cont"/>
    <n v="740"/>
    <m/>
    <m/>
    <m/>
    <s v="14600    DELANO                       ST"/>
    <m/>
    <n v="34.182699999999997"/>
    <n v="-118.4509"/>
  </r>
  <r>
    <n v="201204778"/>
    <d v="2020-01-12T00:00:00"/>
    <x v="265"/>
    <n v="1200"/>
    <n v="12"/>
    <x v="8"/>
    <n v="1268"/>
    <n v="1"/>
    <n v="510"/>
    <x v="0"/>
    <m/>
    <n v="0"/>
    <m/>
    <m/>
    <n v="101"/>
    <s v="STREET"/>
    <m/>
    <m/>
    <s v="IC"/>
    <s v="Invest Cont"/>
    <n v="510"/>
    <m/>
    <m/>
    <m/>
    <s v="80TH"/>
    <s v="MAIN"/>
    <n v="33.966999999999999"/>
    <n v="-118.2739"/>
  </r>
  <r>
    <n v="200509190"/>
    <d v="2020-05-08T00:00:00"/>
    <x v="165"/>
    <n v="240"/>
    <n v="5"/>
    <x v="10"/>
    <n v="561"/>
    <n v="1"/>
    <n v="420"/>
    <x v="33"/>
    <s v="0344 0358 1300 1606 0216"/>
    <n v="31"/>
    <s v="F"/>
    <s v="W"/>
    <n v="104"/>
    <s v="DRIVEWAY"/>
    <m/>
    <m/>
    <s v="IC"/>
    <s v="Invest Cont"/>
    <n v="420"/>
    <m/>
    <m/>
    <m/>
    <s v="1400    DODSON                       AV"/>
    <m/>
    <n v="33.7316"/>
    <n v="-118.31189999999999"/>
  </r>
  <r>
    <n v="200914981"/>
    <d v="2020-09-21T00:00:00"/>
    <x v="196"/>
    <n v="1220"/>
    <n v="9"/>
    <x v="3"/>
    <n v="984"/>
    <n v="1"/>
    <n v="442"/>
    <x v="16"/>
    <s v="0325 1420"/>
    <n v="27"/>
    <s v="F"/>
    <s v="H"/>
    <n v="242"/>
    <s v="DISCOUNT STORE (99 CENT,DOLLAR,ETC."/>
    <m/>
    <m/>
    <s v="IC"/>
    <s v="Invest Cont"/>
    <n v="442"/>
    <m/>
    <m/>
    <m/>
    <s v="14700 W  VENTURA                      BL"/>
    <m/>
    <n v="34.151699999999998"/>
    <n v="-118.4534"/>
  </r>
  <r>
    <n v="200607746"/>
    <d v="2020-03-11T00:00:00"/>
    <x v="3"/>
    <n v="2000"/>
    <n v="6"/>
    <x v="9"/>
    <n v="646"/>
    <n v="2"/>
    <n v="740"/>
    <x v="21"/>
    <s v="0329 1609"/>
    <n v="35"/>
    <s v="F"/>
    <s v="O"/>
    <n v="101"/>
    <s v="STREET"/>
    <m/>
    <m/>
    <s v="IC"/>
    <s v="Invest Cont"/>
    <n v="740"/>
    <m/>
    <m/>
    <m/>
    <s v="SELMA                        AV"/>
    <s v="VINE                         ST"/>
    <n v="34.099800000000002"/>
    <n v="-118.3267"/>
  </r>
  <r>
    <n v="200413970"/>
    <d v="2020-10-18T00:00:00"/>
    <x v="36"/>
    <n v="2000"/>
    <n v="4"/>
    <x v="4"/>
    <n v="459"/>
    <n v="1"/>
    <n v="510"/>
    <x v="0"/>
    <m/>
    <n v="0"/>
    <m/>
    <m/>
    <n v="108"/>
    <s v="PARKING LOT"/>
    <m/>
    <m/>
    <s v="IC"/>
    <s v="Invest Cont"/>
    <n v="510"/>
    <m/>
    <m/>
    <m/>
    <s v="400 N  FRESNO                       ST"/>
    <m/>
    <n v="34.041800000000002"/>
    <n v="-118.1964"/>
  </r>
  <r>
    <n v="201305418"/>
    <d v="2020-01-25T00:00:00"/>
    <x v="227"/>
    <n v="2330"/>
    <n v="13"/>
    <x v="6"/>
    <n v="1377"/>
    <n v="2"/>
    <n v="626"/>
    <x v="10"/>
    <s v="2000 0913 0419 0400"/>
    <n v="29"/>
    <s v="F"/>
    <s v="H"/>
    <n v="501"/>
    <s v="SINGLE FAMILY DWELLING"/>
    <n v="400"/>
    <s v="STRONG-ARM (HANDS, FIST, FEET OR BODILY FORCE)"/>
    <s v="IC"/>
    <s v="Invest Cont"/>
    <n v="626"/>
    <m/>
    <m/>
    <m/>
    <s v="5700    DUARTE                       ST"/>
    <m/>
    <n v="33.990699999999997"/>
    <n v="-118.2422"/>
  </r>
  <r>
    <n v="200105663"/>
    <d v="2020-01-25T00:00:00"/>
    <x v="254"/>
    <n v="2215"/>
    <n v="1"/>
    <x v="1"/>
    <n v="191"/>
    <n v="1"/>
    <n v="330"/>
    <x v="1"/>
    <s v="1609 0344 1307 1822 0329 1266"/>
    <n v="23"/>
    <s v="F"/>
    <s v="W"/>
    <n v="108"/>
    <s v="PARKING LOT"/>
    <m/>
    <m/>
    <s v="IC"/>
    <s v="Invest Cont"/>
    <n v="330"/>
    <m/>
    <m/>
    <m/>
    <s v="FIGUEROA"/>
    <s v="VENICE"/>
    <n v="34.037399999999998"/>
    <n v="-118.2701"/>
  </r>
  <r>
    <n v="200812621"/>
    <d v="2020-08-04T00:00:00"/>
    <x v="74"/>
    <n v="230"/>
    <n v="8"/>
    <x v="12"/>
    <n v="805"/>
    <n v="1"/>
    <n v="341"/>
    <x v="12"/>
    <s v="1267 1203 1602 0329 1420 0339 1607 1822 0397 0344"/>
    <n v="0"/>
    <s v="X"/>
    <s v="X"/>
    <n v="118"/>
    <s v="CONSTRUCTION SITE"/>
    <m/>
    <m/>
    <s v="IC"/>
    <s v="Invest Cont"/>
    <n v="341"/>
    <m/>
    <m/>
    <m/>
    <s v="100 N  BENTLEY                      AV"/>
    <m/>
    <n v="34.0745"/>
    <n v="-118.4589"/>
  </r>
  <r>
    <n v="200311662"/>
    <d v="2020-05-21T00:00:00"/>
    <x v="267"/>
    <n v="641"/>
    <n v="3"/>
    <x v="2"/>
    <n v="393"/>
    <n v="1"/>
    <n v="230"/>
    <x v="13"/>
    <s v="1309 1822 0334 0445 2004 1218 2033"/>
    <n v="46"/>
    <s v="F"/>
    <s v="B"/>
    <n v="101"/>
    <s v="STREET"/>
    <n v="204"/>
    <s v="FOLDING KNIFE"/>
    <s v="IC"/>
    <s v="Invest Cont"/>
    <n v="230"/>
    <m/>
    <m/>
    <m/>
    <s v="11TH                         AV"/>
    <s v="W  43RD                         PL"/>
    <n v="34.004399999999997"/>
    <n v="-118.32940000000001"/>
  </r>
  <r>
    <n v="200618506"/>
    <d v="2020-11-24T00:00:00"/>
    <x v="219"/>
    <n v="1200"/>
    <n v="6"/>
    <x v="9"/>
    <n v="647"/>
    <n v="1"/>
    <n v="341"/>
    <x v="12"/>
    <s v="1822 0344"/>
    <n v="56"/>
    <s v="M"/>
    <s v="W"/>
    <n v="502"/>
    <s v="MULTI-UNIT DWELLING (APARTMENT, DUPLEX, ETC)"/>
    <m/>
    <m/>
    <s v="IC"/>
    <s v="Invest Cont"/>
    <n v="341"/>
    <m/>
    <m/>
    <m/>
    <s v="5800 W  SUNSET                       BL"/>
    <m/>
    <n v="34.099800000000002"/>
    <n v="-118.3211"/>
  </r>
  <r>
    <n v="200118281"/>
    <d v="2020-09-20T00:00:00"/>
    <x v="237"/>
    <n v="2130"/>
    <n v="1"/>
    <x v="1"/>
    <n v="164"/>
    <n v="2"/>
    <n v="624"/>
    <x v="15"/>
    <s v="0444 0429 0417 1822 1202 1218"/>
    <n v="50"/>
    <s v="F"/>
    <s v="W"/>
    <n v="102"/>
    <s v="SIDEWALK"/>
    <n v="400"/>
    <s v="STRONG-ARM (HANDS, FIST, FEET OR BODILY FORCE)"/>
    <s v="IC"/>
    <s v="Invest Cont"/>
    <n v="624"/>
    <m/>
    <m/>
    <m/>
    <s v="600 S  SPRING                       ST"/>
    <m/>
    <n v="34.044499999999999"/>
    <n v="-118.25230000000001"/>
  </r>
  <r>
    <n v="200312165"/>
    <d v="2020-06-01T00:00:00"/>
    <x v="65"/>
    <n v="1540"/>
    <n v="3"/>
    <x v="2"/>
    <n v="362"/>
    <n v="1"/>
    <n v="230"/>
    <x v="13"/>
    <s v="0445 1402 0561 0913 0311"/>
    <n v="56"/>
    <s v="F"/>
    <s v="B"/>
    <n v="502"/>
    <s v="MULTI-UNIT DWELLING (APARTMENT, DUPLEX, ETC)"/>
    <n v="311"/>
    <s v="HAMMER"/>
    <s v="AA"/>
    <s v="Adult Arrest"/>
    <n v="230"/>
    <m/>
    <m/>
    <m/>
    <s v="HOBART                       BL"/>
    <s v="MARTIN LUTHER KING JR        BL"/>
    <n v="34.017000000000003"/>
    <n v="-118.3477"/>
  </r>
  <r>
    <n v="201206832"/>
    <d v="2020-02-10T00:00:00"/>
    <x v="159"/>
    <n v="1032"/>
    <n v="12"/>
    <x v="8"/>
    <n v="1266"/>
    <n v="1"/>
    <n v="761"/>
    <x v="35"/>
    <s v="0342 0334 0432 1822 0216 1300 0312"/>
    <n v="24"/>
    <s v="M"/>
    <s v="H"/>
    <n v="101"/>
    <s v="STREET"/>
    <n v="109"/>
    <s v="SEMI-AUTOMATIC PISTOL"/>
    <s v="IC"/>
    <s v="Invest Cont"/>
    <n v="761"/>
    <m/>
    <m/>
    <m/>
    <s v="84TH                         ST"/>
    <s v="GRAND                        AV"/>
    <n v="33.966099999999997"/>
    <n v="-118.28489999999999"/>
  </r>
  <r>
    <n v="200313451"/>
    <d v="2020-06-29T00:00:00"/>
    <x v="322"/>
    <n v="100"/>
    <n v="3"/>
    <x v="2"/>
    <n v="353"/>
    <n v="1"/>
    <n v="330"/>
    <x v="1"/>
    <s v="1601 0344 1822 1300"/>
    <n v="45"/>
    <s v="F"/>
    <s v="B"/>
    <n v="707"/>
    <s v="GARAGE/CARPORT"/>
    <m/>
    <m/>
    <s v="IC"/>
    <s v="Invest Cont"/>
    <n v="330"/>
    <m/>
    <m/>
    <m/>
    <s v="3600 S  VICTORIA                     AV"/>
    <m/>
    <n v="34.021999999999998"/>
    <n v="-118.3364"/>
  </r>
  <r>
    <n v="201207355"/>
    <d v="2020-02-18T00:00:00"/>
    <x v="184"/>
    <n v="140"/>
    <n v="12"/>
    <x v="8"/>
    <n v="1249"/>
    <n v="2"/>
    <n v="625"/>
    <x v="44"/>
    <s v="0400 0416 0913 2004"/>
    <n v="21"/>
    <s v="F"/>
    <s v="B"/>
    <n v="101"/>
    <s v="STREET"/>
    <n v="400"/>
    <s v="STRONG-ARM (HANDS, FIST, FEET OR BODILY FORCE)"/>
    <s v="IC"/>
    <s v="Invest Cont"/>
    <n v="625"/>
    <m/>
    <m/>
    <m/>
    <s v="FLOWER                       ST"/>
    <s v="FLORENCE                     AV"/>
    <n v="33.974699999999999"/>
    <n v="-118.2812"/>
  </r>
  <r>
    <n v="200814536"/>
    <d v="2020-09-25T00:00:00"/>
    <x v="26"/>
    <n v="1700"/>
    <n v="8"/>
    <x v="12"/>
    <n v="885"/>
    <n v="2"/>
    <n v="354"/>
    <x v="14"/>
    <s v="1822 0100"/>
    <n v="69"/>
    <s v="M"/>
    <s v="W"/>
    <n v="727"/>
    <s v="SHOPPING MALL (COMMON AREA)"/>
    <m/>
    <m/>
    <s v="IC"/>
    <s v="Invest Cont"/>
    <n v="354"/>
    <m/>
    <m/>
    <m/>
    <s v="3000    MANNING                      AV"/>
    <m/>
    <n v="34.035400000000003"/>
    <n v="-118.4136"/>
  </r>
  <r>
    <n v="200114029"/>
    <d v="2020-06-27T00:00:00"/>
    <x v="37"/>
    <n v="1510"/>
    <n v="1"/>
    <x v="1"/>
    <n v="145"/>
    <n v="2"/>
    <n v="624"/>
    <x v="15"/>
    <s v="0416 1822"/>
    <n v="35"/>
    <s v="M"/>
    <s v="W"/>
    <n v="102"/>
    <s v="SIDEWALK"/>
    <n v="400"/>
    <s v="STRONG-ARM (HANDS, FIST, FEET OR BODILY FORCE)"/>
    <s v="IC"/>
    <s v="Invest Cont"/>
    <n v="624"/>
    <m/>
    <m/>
    <m/>
    <s v="100 E  5TH                          ST"/>
    <m/>
    <n v="34.0471"/>
    <n v="-118.2474"/>
  </r>
  <r>
    <n v="200404663"/>
    <d v="2020-01-18T00:00:00"/>
    <x v="45"/>
    <n v="1"/>
    <n v="4"/>
    <x v="4"/>
    <n v="473"/>
    <n v="1"/>
    <n v="420"/>
    <x v="33"/>
    <m/>
    <n v="0"/>
    <m/>
    <m/>
    <n v="101"/>
    <s v="STREET"/>
    <m/>
    <m/>
    <s v="IC"/>
    <s v="Invest Cont"/>
    <n v="420"/>
    <m/>
    <m/>
    <m/>
    <s v="700 S  SOTO                         ST"/>
    <m/>
    <n v="34.037599999999998"/>
    <n v="-118.2166"/>
  </r>
  <r>
    <n v="200116947"/>
    <d v="2020-08-25T00:00:00"/>
    <x v="319"/>
    <n v="1530"/>
    <n v="1"/>
    <x v="1"/>
    <n v="164"/>
    <n v="2"/>
    <n v="624"/>
    <x v="15"/>
    <s v="0429 0416 1822"/>
    <n v="23"/>
    <s v="F"/>
    <s v="W"/>
    <n v="101"/>
    <s v="STREET"/>
    <n v="400"/>
    <s v="STRONG-ARM (HANDS, FIST, FEET OR BODILY FORCE)"/>
    <s v="AO"/>
    <s v="Adult Other"/>
    <n v="624"/>
    <m/>
    <m/>
    <m/>
    <s v="LOS ANGELES                  ST"/>
    <s v="7TH                          ST"/>
    <n v="34.043900000000001"/>
    <n v="-118.2497"/>
  </r>
  <r>
    <n v="201305529"/>
    <d v="2020-01-28T00:00:00"/>
    <x v="259"/>
    <n v="1720"/>
    <n v="13"/>
    <x v="6"/>
    <n v="1371"/>
    <n v="2"/>
    <n v="624"/>
    <x v="15"/>
    <s v="1822 0447 0910"/>
    <n v="32"/>
    <s v="F"/>
    <s v="B"/>
    <n v="801"/>
    <s v="MTA BUS"/>
    <n v="500"/>
    <s v="UNKNOWN WEAPON/OTHER WEAPON"/>
    <s v="IC"/>
    <s v="Invest Cont"/>
    <n v="624"/>
    <m/>
    <m/>
    <m/>
    <s v="SLAUSON                      AV"/>
    <s v="BROADWAY"/>
    <n v="33.989199999999997"/>
    <n v="-118.2783"/>
  </r>
  <r>
    <n v="200918367"/>
    <d v="2020-12-12T00:00:00"/>
    <x v="341"/>
    <n v="15"/>
    <n v="9"/>
    <x v="3"/>
    <n v="914"/>
    <n v="1"/>
    <n v="230"/>
    <x v="13"/>
    <s v="0906 0311 0371 0416 0446 1414 1822"/>
    <n v="45"/>
    <s v="M"/>
    <s v="H"/>
    <n v="102"/>
    <s v="SIDEWALK"/>
    <n v="500"/>
    <s v="UNKNOWN WEAPON/OTHER WEAPON"/>
    <s v="IC"/>
    <s v="Invest Cont"/>
    <n v="230"/>
    <m/>
    <m/>
    <m/>
    <s v="14600    VANOWEN                      ST"/>
    <m/>
    <n v="34.197600000000001"/>
    <n v="-118.45740000000001"/>
  </r>
  <r>
    <n v="200810240"/>
    <d v="2020-06-03T00:00:00"/>
    <x v="250"/>
    <n v="1645"/>
    <n v="8"/>
    <x v="12"/>
    <n v="811"/>
    <n v="2"/>
    <n v="930"/>
    <x v="30"/>
    <s v="1813 0319 0421 2002"/>
    <n v="48"/>
    <s v="F"/>
    <s v="W"/>
    <n v="501"/>
    <s v="SINGLE FAMILY DWELLING"/>
    <n v="511"/>
    <s v="VERBAL THREAT"/>
    <s v="AO"/>
    <s v="Adult Other"/>
    <n v="930"/>
    <m/>
    <m/>
    <m/>
    <s v="16100 W  SUNSET                       BL"/>
    <m/>
    <n v="34.056100000000001"/>
    <n v="-118.55119999999999"/>
  </r>
  <r>
    <n v="200312261"/>
    <d v="2020-06-03T00:00:00"/>
    <x v="250"/>
    <n v="1800"/>
    <n v="3"/>
    <x v="2"/>
    <n v="356"/>
    <n v="1"/>
    <n v="330"/>
    <x v="1"/>
    <s v="0321 0344 0377 1210 1300 1601 1822"/>
    <n v="28"/>
    <s v="F"/>
    <s v="H"/>
    <n v="502"/>
    <s v="MULTI-UNIT DWELLING (APARTMENT, DUPLEX, ETC)"/>
    <m/>
    <m/>
    <s v="IC"/>
    <s v="Invest Cont"/>
    <n v="330"/>
    <m/>
    <m/>
    <m/>
    <s v="1400 W  35TH                         PL"/>
    <m/>
    <n v="34.023699999999998"/>
    <n v="-118.3002"/>
  </r>
  <r>
    <n v="201010661"/>
    <d v="2020-07-04T00:00:00"/>
    <x v="11"/>
    <n v="820"/>
    <n v="10"/>
    <x v="11"/>
    <n v="1003"/>
    <n v="2"/>
    <n v="626"/>
    <x v="10"/>
    <s v="2000 0400 0416 0913 1814"/>
    <n v="25"/>
    <s v="M"/>
    <s v="H"/>
    <n v="502"/>
    <s v="MULTI-UNIT DWELLING (APARTMENT, DUPLEX, ETC)"/>
    <n v="400"/>
    <s v="STRONG-ARM (HANDS, FIST, FEET OR BODILY FORCE)"/>
    <s v="IC"/>
    <s v="Invest Cont"/>
    <n v="626"/>
    <m/>
    <m/>
    <m/>
    <s v="8100    RESEDA                       BL"/>
    <m/>
    <n v="34.214799999999997"/>
    <n v="-118.54040000000001"/>
  </r>
  <r>
    <n v="200105212"/>
    <d v="2020-01-17T00:00:00"/>
    <x v="141"/>
    <n v="2000"/>
    <n v="1"/>
    <x v="1"/>
    <n v="138"/>
    <n v="1"/>
    <n v="330"/>
    <x v="1"/>
    <s v="0344 1607"/>
    <n v="68"/>
    <s v="F"/>
    <s v="W"/>
    <n v="727"/>
    <s v="SHOPPING MALL (COMMON AREA)"/>
    <m/>
    <m/>
    <s v="IC"/>
    <s v="Invest Cont"/>
    <n v="330"/>
    <m/>
    <m/>
    <m/>
    <s v="400 E  2ND                          ST"/>
    <m/>
    <n v="34.047699999999999"/>
    <n v="-118.2393"/>
  </r>
  <r>
    <n v="200206498"/>
    <d v="2020-02-20T00:00:00"/>
    <x v="270"/>
    <n v="1730"/>
    <n v="2"/>
    <x v="5"/>
    <n v="249"/>
    <n v="1"/>
    <n v="330"/>
    <x v="1"/>
    <s v="0344 0329 1307 1609"/>
    <n v="51"/>
    <s v="M"/>
    <s v="H"/>
    <n v="101"/>
    <s v="STREET"/>
    <m/>
    <m/>
    <s v="IC"/>
    <s v="Invest Cont"/>
    <n v="330"/>
    <m/>
    <m/>
    <m/>
    <s v="BIXEL"/>
    <s v="4TH                          ST"/>
    <n v="34.055799999999998"/>
    <n v="-118.26090000000001"/>
  </r>
  <r>
    <n v="200510802"/>
    <d v="2020-06-19T00:00:00"/>
    <x v="339"/>
    <n v="510"/>
    <n v="5"/>
    <x v="10"/>
    <n v="585"/>
    <n v="1"/>
    <n v="648"/>
    <x v="4"/>
    <n v="329"/>
    <n v="63"/>
    <s v="F"/>
    <s v="W"/>
    <n v="501"/>
    <s v="SINGLE FAMILY DWELLING"/>
    <m/>
    <m/>
    <s v="IC"/>
    <s v="Invest Cont"/>
    <n v="648"/>
    <n v="740"/>
    <m/>
    <m/>
    <s v="1800 S  GRAND                        AV"/>
    <m/>
    <n v="33.727400000000003"/>
    <n v="-118.2902"/>
  </r>
  <r>
    <n v="200218340"/>
    <d v="2020-12-08T00:00:00"/>
    <x v="53"/>
    <n v="1900"/>
    <n v="2"/>
    <x v="5"/>
    <n v="233"/>
    <n v="1"/>
    <n v="510"/>
    <x v="0"/>
    <m/>
    <n v="0"/>
    <m/>
    <m/>
    <n v="101"/>
    <s v="STREET"/>
    <m/>
    <m/>
    <s v="IC"/>
    <s v="Invest Cont"/>
    <n v="510"/>
    <m/>
    <m/>
    <m/>
    <s v="100 S  LA FAYETTE P                 PL"/>
    <m/>
    <n v="34.069699999999997"/>
    <n v="-118.2779"/>
  </r>
  <r>
    <n v="200705664"/>
    <d v="2020-02-04T00:00:00"/>
    <x v="204"/>
    <n v="800"/>
    <n v="7"/>
    <x v="0"/>
    <n v="734"/>
    <n v="2"/>
    <n v="354"/>
    <x v="14"/>
    <s v="0377 1822 0929"/>
    <n v="50"/>
    <s v="F"/>
    <s v="O"/>
    <n v="502"/>
    <s v="MULTI-UNIT DWELLING (APARTMENT, DUPLEX, ETC)"/>
    <m/>
    <m/>
    <s v="IC"/>
    <s v="Invest Cont"/>
    <n v="354"/>
    <m/>
    <m/>
    <m/>
    <s v="400 S  CURSON                       AV"/>
    <m/>
    <n v="34.069099999999999"/>
    <n v="-118.3552"/>
  </r>
  <r>
    <n v="200604631"/>
    <d v="2020-01-14T00:00:00"/>
    <x v="141"/>
    <n v="2210"/>
    <n v="6"/>
    <x v="9"/>
    <n v="646"/>
    <n v="1"/>
    <n v="210"/>
    <x v="11"/>
    <s v="1402 0325 0601 0104 0400 0444 0945 1822"/>
    <n v="0"/>
    <s v="X"/>
    <s v="X"/>
    <n v="405"/>
    <s v="CLOTHING STORE"/>
    <n v="400"/>
    <s v="STRONG-ARM (HANDS, FIST, FEET OR BODILY FORCE)"/>
    <s v="AO"/>
    <s v="Adult Other"/>
    <n v="210"/>
    <n v="998"/>
    <m/>
    <m/>
    <s v="1500 N  CAHUENGA                     BL"/>
    <m/>
    <n v="34.097999999999999"/>
    <n v="-118.3295"/>
  </r>
  <r>
    <n v="200905028"/>
    <d v="2020-01-24T00:00:00"/>
    <x v="344"/>
    <n v="1800"/>
    <n v="9"/>
    <x v="3"/>
    <n v="915"/>
    <n v="1"/>
    <n v="420"/>
    <x v="33"/>
    <s v="0344 1606"/>
    <n v="31"/>
    <s v="M"/>
    <s v="H"/>
    <n v="101"/>
    <s v="STREET"/>
    <m/>
    <m/>
    <s v="IC"/>
    <s v="Invest Cont"/>
    <n v="420"/>
    <m/>
    <m/>
    <m/>
    <s v="VANOWEN                      ST"/>
    <s v="HAZELTINE                    AV"/>
    <n v="34.193899999999999"/>
    <n v="-118.44"/>
  </r>
  <r>
    <n v="200217233"/>
    <d v="2020-11-09T00:00:00"/>
    <x v="313"/>
    <n v="2130"/>
    <n v="2"/>
    <x v="5"/>
    <n v="266"/>
    <n v="2"/>
    <n v="626"/>
    <x v="10"/>
    <s v="0447 2000 1814 0448 0319 0429 0913"/>
    <n v="35"/>
    <s v="F"/>
    <s v="H"/>
    <n v="101"/>
    <s v="STREET"/>
    <n v="400"/>
    <s v="STRONG-ARM (HANDS, FIST, FEET OR BODILY FORCE)"/>
    <s v="AA"/>
    <s v="Adult Arrest"/>
    <n v="626"/>
    <m/>
    <m/>
    <m/>
    <s v="700 S  UNION                        AV"/>
    <m/>
    <n v="34.053100000000001"/>
    <n v="-118.27379999999999"/>
  </r>
  <r>
    <n v="200107120"/>
    <d v="2020-02-14T00:00:00"/>
    <x v="202"/>
    <n v="845"/>
    <n v="1"/>
    <x v="1"/>
    <n v="162"/>
    <n v="1"/>
    <n v="440"/>
    <x v="20"/>
    <s v="1202 1822 2032 0344 2005"/>
    <n v="71"/>
    <s v="F"/>
    <s v="W"/>
    <n v="406"/>
    <s v="OTHER STORE"/>
    <m/>
    <m/>
    <s v="IC"/>
    <s v="Invest Cont"/>
    <n v="440"/>
    <m/>
    <m/>
    <m/>
    <s v="600 W  7TH                          ST"/>
    <m/>
    <n v="34.0473"/>
    <n v="-118.25660000000001"/>
  </r>
  <r>
    <n v="200609022"/>
    <d v="2020-04-13T00:00:00"/>
    <x v="292"/>
    <n v="1000"/>
    <n v="6"/>
    <x v="9"/>
    <n v="663"/>
    <n v="2"/>
    <n v="624"/>
    <x v="15"/>
    <s v="0400 0416 0603 1822"/>
    <n v="44"/>
    <s v="F"/>
    <s v="O"/>
    <n v="502"/>
    <s v="MULTI-UNIT DWELLING (APARTMENT, DUPLEX, ETC)"/>
    <n v="400"/>
    <s v="STRONG-ARM (HANDS, FIST, FEET OR BODILY FORCE)"/>
    <s v="AO"/>
    <s v="Adult Other"/>
    <n v="624"/>
    <m/>
    <m/>
    <m/>
    <s v="1200 N  MC CADDEN                    PL"/>
    <m/>
    <n v="34.093200000000003"/>
    <n v="-118.33750000000001"/>
  </r>
  <r>
    <n v="200906313"/>
    <d v="2020-02-21T00:00:00"/>
    <x v="100"/>
    <n v="2200"/>
    <n v="9"/>
    <x v="3"/>
    <n v="901"/>
    <n v="1"/>
    <n v="510"/>
    <x v="0"/>
    <m/>
    <n v="0"/>
    <m/>
    <m/>
    <n v="101"/>
    <s v="STREET"/>
    <m/>
    <m/>
    <s v="IC"/>
    <s v="Invest Cont"/>
    <n v="510"/>
    <m/>
    <m/>
    <m/>
    <s v="15500    SHERMAN                      WY"/>
    <m/>
    <n v="34.208500000000001"/>
    <n v="-118.46980000000001"/>
  </r>
  <r>
    <n v="200511656"/>
    <d v="2020-07-10T00:00:00"/>
    <x v="295"/>
    <n v="930"/>
    <n v="5"/>
    <x v="10"/>
    <n v="519"/>
    <n v="1"/>
    <n v="510"/>
    <x v="0"/>
    <m/>
    <n v="0"/>
    <m/>
    <m/>
    <n v="101"/>
    <s v="STREET"/>
    <m/>
    <m/>
    <s v="IC"/>
    <s v="Invest Cont"/>
    <n v="510"/>
    <m/>
    <m/>
    <m/>
    <s v="1000 E  COLON                        ST"/>
    <m/>
    <n v="33.791499999999999"/>
    <n v="-118.25109999999999"/>
  </r>
  <r>
    <n v="200405027"/>
    <d v="2020-01-22T00:00:00"/>
    <x v="202"/>
    <n v="1000"/>
    <n v="4"/>
    <x v="4"/>
    <n v="412"/>
    <n v="1"/>
    <n v="341"/>
    <x v="12"/>
    <s v="0344 0701 1822 1202"/>
    <n v="82"/>
    <s v="M"/>
    <s v="H"/>
    <n v="504"/>
    <s v="OTHER RESIDENCE"/>
    <m/>
    <m/>
    <s v="IC"/>
    <s v="Invest Cont"/>
    <n v="341"/>
    <m/>
    <m/>
    <m/>
    <s v="3000    PASADENA                     AV"/>
    <m/>
    <n v="34.0762"/>
    <n v="-118.2167"/>
  </r>
  <r>
    <n v="200619238"/>
    <d v="2020-12-14T00:00:00"/>
    <x v="28"/>
    <n v="1500"/>
    <n v="6"/>
    <x v="9"/>
    <n v="647"/>
    <n v="1"/>
    <n v="341"/>
    <x v="12"/>
    <s v="0344 1822 1501"/>
    <n v="0"/>
    <s v="X"/>
    <s v="X"/>
    <n v="102"/>
    <s v="SIDEWALK"/>
    <m/>
    <m/>
    <s v="IC"/>
    <s v="Invest Cont"/>
    <n v="341"/>
    <m/>
    <m/>
    <m/>
    <s v="6200    HOLLYWOOD                    BL"/>
    <m/>
    <n v="34.101599999999998"/>
    <n v="-118.3252"/>
  </r>
  <r>
    <n v="200511868"/>
    <d v="2020-07-15T00:00:00"/>
    <x v="247"/>
    <n v="1900"/>
    <n v="5"/>
    <x v="10"/>
    <n v="587"/>
    <n v="1"/>
    <n v="230"/>
    <x v="13"/>
    <s v="1822 0416 0429"/>
    <n v="54"/>
    <s v="M"/>
    <s v="W"/>
    <n v="101"/>
    <s v="STREET"/>
    <n v="400"/>
    <s v="STRONG-ARM (HANDS, FIST, FEET OR BODILY FORCE)"/>
    <s v="IC"/>
    <s v="Invest Cont"/>
    <n v="230"/>
    <m/>
    <m/>
    <m/>
    <s v="3400 S  DENISON                      AV"/>
    <m/>
    <n v="33.711500000000001"/>
    <n v="-118.2889"/>
  </r>
  <r>
    <n v="200512783"/>
    <d v="2020-08-08T00:00:00"/>
    <x v="235"/>
    <n v="2120"/>
    <n v="5"/>
    <x v="10"/>
    <n v="567"/>
    <n v="2"/>
    <n v="624"/>
    <x v="15"/>
    <s v="1822 0416 0432 0917 2004"/>
    <n v="24"/>
    <s v="F"/>
    <s v="H"/>
    <n v="203"/>
    <s v="OTHER BUSINESS"/>
    <n v="400"/>
    <s v="STRONG-ARM (HANDS, FIST, FEET OR BODILY FORCE)"/>
    <s v="IC"/>
    <s v="Invest Cont"/>
    <n v="624"/>
    <m/>
    <m/>
    <m/>
    <s v="PACIFIC                      AV"/>
    <s v="22ND                         ST"/>
    <n v="33.724299999999999"/>
    <n v="-118.288"/>
  </r>
  <r>
    <n v="200812213"/>
    <d v="2020-07-23T00:00:00"/>
    <x v="269"/>
    <n v="2005"/>
    <n v="8"/>
    <x v="12"/>
    <n v="898"/>
    <n v="2"/>
    <n v="956"/>
    <x v="29"/>
    <n v="913"/>
    <n v="42"/>
    <s v="F"/>
    <s v="W"/>
    <n v="501"/>
    <s v="SINGLE FAMILY DWELLING"/>
    <m/>
    <m/>
    <s v="AO"/>
    <s v="Adult Other"/>
    <n v="956"/>
    <m/>
    <m/>
    <m/>
    <s v="2800 S  BEDFORD                      ST"/>
    <m/>
    <n v="34.034599999999998"/>
    <n v="-118.3857"/>
  </r>
  <r>
    <n v="201005385"/>
    <d v="2020-02-02T00:00:00"/>
    <x v="227"/>
    <n v="900"/>
    <n v="10"/>
    <x v="11"/>
    <n v="1033"/>
    <n v="2"/>
    <n v="649"/>
    <x v="52"/>
    <s v="0800 1822 1915"/>
    <n v="50"/>
    <s v="F"/>
    <s v="W"/>
    <n v="501"/>
    <s v="SINGLE FAMILY DWELLING"/>
    <m/>
    <m/>
    <s v="IC"/>
    <s v="Invest Cont"/>
    <n v="649"/>
    <m/>
    <m/>
    <m/>
    <s v="6100    TOPHAM REGENCY               LN"/>
    <m/>
    <n v="34.180599999999998"/>
    <n v="-118.5432"/>
  </r>
  <r>
    <n v="200706765"/>
    <d v="2020-02-29T00:00:00"/>
    <x v="72"/>
    <n v="1730"/>
    <n v="7"/>
    <x v="0"/>
    <n v="765"/>
    <n v="2"/>
    <n v="740"/>
    <x v="21"/>
    <s v="0329 1300 1309 1609"/>
    <n v="41"/>
    <s v="F"/>
    <s v="H"/>
    <n v="108"/>
    <s v="PARKING LOT"/>
    <m/>
    <m/>
    <s v="IC"/>
    <s v="Invest Cont"/>
    <n v="740"/>
    <m/>
    <m/>
    <m/>
    <s v="4700 W  PICO                         BL"/>
    <m/>
    <n v="34.0486"/>
    <n v="-118.3385"/>
  </r>
  <r>
    <n v="200512754"/>
    <d v="2020-08-08T00:00:00"/>
    <x v="235"/>
    <n v="120"/>
    <n v="5"/>
    <x v="10"/>
    <n v="557"/>
    <n v="2"/>
    <n v="626"/>
    <x v="10"/>
    <s v="0913 0448 1814 2000"/>
    <n v="23"/>
    <s v="F"/>
    <s v="H"/>
    <n v="503"/>
    <s v="HOTEL"/>
    <n v="400"/>
    <s v="STRONG-ARM (HANDS, FIST, FEET OR BODILY FORCE)"/>
    <s v="AO"/>
    <s v="Adult Other"/>
    <n v="626"/>
    <m/>
    <m/>
    <m/>
    <s v="200 S  GAFFEY                       ST"/>
    <m/>
    <n v="33.741900000000001"/>
    <n v="-118.2923"/>
  </r>
  <r>
    <n v="201225578"/>
    <d v="2020-12-02T00:00:00"/>
    <x v="194"/>
    <n v="2300"/>
    <n v="12"/>
    <x v="8"/>
    <n v="1257"/>
    <n v="1"/>
    <n v="510"/>
    <x v="0"/>
    <m/>
    <n v="0"/>
    <m/>
    <m/>
    <n v="103"/>
    <s v="ALLEY"/>
    <m/>
    <m/>
    <s v="IC"/>
    <s v="Invest Cont"/>
    <n v="510"/>
    <m/>
    <m/>
    <m/>
    <s v="800 W  78TH                         ST"/>
    <m/>
    <n v="33.968800000000002"/>
    <n v="-118.2873"/>
  </r>
  <r>
    <n v="200408949"/>
    <d v="2020-05-18T00:00:00"/>
    <x v="135"/>
    <n v="1800"/>
    <n v="4"/>
    <x v="4"/>
    <n v="409"/>
    <n v="2"/>
    <n v="354"/>
    <x v="14"/>
    <m/>
    <n v="66"/>
    <s v="M"/>
    <s v="C"/>
    <n v="502"/>
    <s v="MULTI-UNIT DWELLING (APARTMENT, DUPLEX, ETC)"/>
    <m/>
    <m/>
    <s v="IC"/>
    <s v="Invest Cont"/>
    <n v="354"/>
    <m/>
    <m/>
    <m/>
    <s v="4300    LOWELL                       AV"/>
    <m/>
    <n v="34.093800000000002"/>
    <n v="-118.16240000000001"/>
  </r>
  <r>
    <n v="200814504"/>
    <d v="2020-09-24T00:00:00"/>
    <x v="85"/>
    <n v="5"/>
    <n v="8"/>
    <x v="12"/>
    <n v="824"/>
    <n v="2"/>
    <n v="354"/>
    <x v="14"/>
    <s v="1822 0100 0930"/>
    <n v="57"/>
    <s v="F"/>
    <s v="W"/>
    <n v="501"/>
    <s v="SINGLE FAMILY DWELLING"/>
    <m/>
    <m/>
    <s v="IC"/>
    <s v="Invest Cont"/>
    <n v="354"/>
    <m/>
    <m/>
    <m/>
    <s v="600    SAN LORENZO                  ST"/>
    <m/>
    <n v="34.034399999999998"/>
    <n v="-118.5094"/>
  </r>
  <r>
    <n v="200708527"/>
    <d v="2020-04-22T00:00:00"/>
    <x v="168"/>
    <n v="1939"/>
    <n v="7"/>
    <x v="0"/>
    <n v="715"/>
    <n v="2"/>
    <n v="740"/>
    <x v="21"/>
    <n v="329"/>
    <n v="19"/>
    <s v="M"/>
    <s v="O"/>
    <n v="102"/>
    <s v="SIDEWALK"/>
    <m/>
    <m/>
    <s v="IC"/>
    <s v="Invest Cont"/>
    <n v="740"/>
    <m/>
    <m/>
    <m/>
    <s v="400 N  LA BREA                      AV"/>
    <m/>
    <n v="34.078200000000002"/>
    <n v="-118.3463"/>
  </r>
  <r>
    <n v="200306504"/>
    <d v="2020-02-11T00:00:00"/>
    <x v="99"/>
    <n v="1225"/>
    <n v="3"/>
    <x v="2"/>
    <n v="341"/>
    <n v="1"/>
    <n v="210"/>
    <x v="11"/>
    <s v="0104 0325 0342 0444 0945 0346"/>
    <n v="19"/>
    <s v="X"/>
    <s v="X"/>
    <n v="409"/>
    <s v="BEAUTY SUPPLY STORE"/>
    <n v="400"/>
    <s v="STRONG-ARM (HANDS, FIST, FEET OR BODILY FORCE)"/>
    <s v="IC"/>
    <s v="Invest Cont"/>
    <n v="210"/>
    <m/>
    <m/>
    <m/>
    <s v="5700    OBAMA                        BL"/>
    <m/>
    <n v="34.015099999999997"/>
    <n v="-118.3657"/>
  </r>
  <r>
    <n v="200805392"/>
    <d v="2020-01-31T00:00:00"/>
    <x v="227"/>
    <n v="1600"/>
    <n v="8"/>
    <x v="12"/>
    <n v="852"/>
    <n v="2"/>
    <n v="860"/>
    <x v="66"/>
    <s v="1822 0522 0551"/>
    <n v="26"/>
    <s v="F"/>
    <s v="A"/>
    <n v="404"/>
    <s v="DEPARTMENT STORE"/>
    <n v="400"/>
    <s v="STRONG-ARM (HANDS, FIST, FEET OR BODILY FORCE)"/>
    <s v="AA"/>
    <s v="Adult Arrest"/>
    <n v="860"/>
    <m/>
    <m/>
    <m/>
    <s v="11800    SANTA MONICA                 BL"/>
    <m/>
    <n v="34.042700000000004"/>
    <n v="-118.4585"/>
  </r>
  <r>
    <n v="200605883"/>
    <d v="2020-02-07T00:00:00"/>
    <x v="15"/>
    <n v="2020"/>
    <n v="6"/>
    <x v="9"/>
    <n v="668"/>
    <n v="2"/>
    <n v="951"/>
    <x v="57"/>
    <s v="1300 1310 0344 1231 1822 0104"/>
    <n v="58"/>
    <s v="M"/>
    <s v="O"/>
    <n v="114"/>
    <s v="TAXI"/>
    <m/>
    <m/>
    <s v="IC"/>
    <s v="Invest Cont"/>
    <n v="951"/>
    <m/>
    <m/>
    <m/>
    <s v="FOUNTAIN"/>
    <s v="SAINT ANDREWS"/>
    <n v="34.094799999999999"/>
    <n v="-118.31140000000001"/>
  </r>
  <r>
    <n v="201306730"/>
    <d v="2020-02-18T00:00:00"/>
    <x v="184"/>
    <n v="1750"/>
    <n v="13"/>
    <x v="6"/>
    <n v="1375"/>
    <n v="1"/>
    <n v="761"/>
    <x v="35"/>
    <s v="2000 1814 0444 0446 0408 0334 0913"/>
    <n v="24"/>
    <s v="F"/>
    <s v="H"/>
    <n v="501"/>
    <s v="SINGLE FAMILY DWELLING"/>
    <n v="200"/>
    <s v="KNIFE WITH BLADE 6INCHES OR LESS"/>
    <s v="IC"/>
    <s v="Invest Cont"/>
    <n v="626"/>
    <n v="761"/>
    <m/>
    <m/>
    <s v="1300 E  55TH                         ST"/>
    <m/>
    <n v="33.993000000000002"/>
    <n v="-118.2521"/>
  </r>
  <r>
    <n v="200210574"/>
    <d v="2020-05-24T00:00:00"/>
    <x v="189"/>
    <n v="830"/>
    <n v="2"/>
    <x v="5"/>
    <n v="215"/>
    <n v="1"/>
    <n v="230"/>
    <x v="13"/>
    <s v="2004 1218 0416 0305 0913 1817"/>
    <n v="41"/>
    <s v="M"/>
    <s v="H"/>
    <n v="158"/>
    <s v="TRANSIENT ENCAMPMENT"/>
    <n v="114"/>
    <s v="AIR PISTOL/REVOLVER/RIFLE/BB GUN"/>
    <s v="AO"/>
    <s v="Adult Other"/>
    <n v="230"/>
    <m/>
    <m/>
    <m/>
    <s v="SILVER LAKE                  BL"/>
    <s v="HOLLYWOOD                    FY"/>
    <n v="34.077199999999998"/>
    <n v="-118.2818"/>
  </r>
  <r>
    <n v="200810621"/>
    <d v="2020-06-14T00:00:00"/>
    <x v="123"/>
    <n v="1855"/>
    <n v="8"/>
    <x v="12"/>
    <n v="857"/>
    <n v="1"/>
    <n v="442"/>
    <x v="16"/>
    <s v="0344 2004 0325 0104 1822 2028"/>
    <n v="0"/>
    <s v="X"/>
    <s v="X"/>
    <n v="402"/>
    <s v="MARKET"/>
    <m/>
    <m/>
    <s v="IC"/>
    <s v="Invest Cont"/>
    <n v="442"/>
    <m/>
    <m/>
    <m/>
    <s v="9600 W  PICO                         BL"/>
    <m/>
    <n v="34.055199999999999"/>
    <n v="-118.39790000000001"/>
  </r>
  <r>
    <n v="201218536"/>
    <d v="2020-08-14T00:00:00"/>
    <x v="347"/>
    <n v="1445"/>
    <n v="12"/>
    <x v="8"/>
    <n v="1239"/>
    <n v="2"/>
    <n v="624"/>
    <x v="15"/>
    <s v="1822 0416"/>
    <n v="44"/>
    <s v="M"/>
    <s v="H"/>
    <n v="102"/>
    <s v="SIDEWALK"/>
    <n v="400"/>
    <s v="STRONG-ARM (HANDS, FIST, FEET OR BODILY FORCE)"/>
    <s v="IC"/>
    <s v="Invest Cont"/>
    <n v="624"/>
    <m/>
    <m/>
    <m/>
    <s v="SLAUSON                      AV"/>
    <s v="VERMONT                      AV"/>
    <n v="33.989100000000001"/>
    <n v="-118.2915"/>
  </r>
  <r>
    <n v="200900955"/>
    <d v="2020-12-25T00:00:00"/>
    <x v="203"/>
    <n v="2045"/>
    <n v="9"/>
    <x v="3"/>
    <n v="904"/>
    <n v="1"/>
    <n v="230"/>
    <x v="13"/>
    <s v="1402 0411 1218 0913 0360 0334 1401 1414"/>
    <n v="35"/>
    <s v="M"/>
    <s v="H"/>
    <n v="502"/>
    <s v="MULTI-UNIT DWELLING (APARTMENT, DUPLEX, ETC)"/>
    <n v="204"/>
    <s v="FOLDING KNIFE"/>
    <s v="AA"/>
    <s v="Adult Arrest"/>
    <n v="230"/>
    <n v="998"/>
    <m/>
    <m/>
    <s v="14500    SATICOY                      ST"/>
    <m/>
    <n v="34.208399999999997"/>
    <n v="-118.4599"/>
  </r>
  <r>
    <n v="201200563"/>
    <d v="2020-03-04T00:00:00"/>
    <x v="216"/>
    <n v="2222"/>
    <n v="12"/>
    <x v="8"/>
    <n v="1249"/>
    <n v="1"/>
    <n v="230"/>
    <x v="13"/>
    <s v="1402 1224 1822 1309 0334 0445 0411 0416 0446 2021"/>
    <n v="37"/>
    <s v="M"/>
    <s v="H"/>
    <n v="142"/>
    <s v="DRIVE THRU*"/>
    <n v="204"/>
    <s v="FOLDING KNIFE"/>
    <s v="AA"/>
    <s v="Adult Arrest"/>
    <n v="230"/>
    <m/>
    <m/>
    <m/>
    <s v="500 W  FLORENCE                     AV"/>
    <m/>
    <n v="33.978999999999999"/>
    <n v="-118.2839"/>
  </r>
  <r>
    <n v="200105947"/>
    <d v="2020-01-29T00:00:00"/>
    <x v="259"/>
    <n v="1730"/>
    <n v="1"/>
    <x v="1"/>
    <n v="159"/>
    <n v="1"/>
    <n v="510"/>
    <x v="0"/>
    <m/>
    <n v="0"/>
    <m/>
    <m/>
    <n v="101"/>
    <s v="STREET"/>
    <m/>
    <m/>
    <s v="IC"/>
    <s v="Invest Cont"/>
    <n v="510"/>
    <m/>
    <m/>
    <m/>
    <s v="1800    INDUSTRIAL                   ST"/>
    <m/>
    <n v="34.035899999999998"/>
    <n v="-118.23439999999999"/>
  </r>
  <r>
    <n v="201209460"/>
    <d v="2020-03-20T00:00:00"/>
    <x v="198"/>
    <n v="430"/>
    <n v="12"/>
    <x v="8"/>
    <n v="1232"/>
    <n v="2"/>
    <n v="626"/>
    <x v="10"/>
    <s v="2000 0913 0447 0416 0400 1814"/>
    <n v="48"/>
    <s v="F"/>
    <s v="B"/>
    <n v="501"/>
    <s v="SINGLE FAMILY DWELLING"/>
    <n v="302"/>
    <s v="BLUNT INSTRUMENT"/>
    <s v="IC"/>
    <s v="Invest Cont"/>
    <n v="626"/>
    <m/>
    <m/>
    <m/>
    <s v="5800    MADDEN                       AV"/>
    <m/>
    <n v="33.989100000000001"/>
    <n v="-118.32550000000001"/>
  </r>
  <r>
    <n v="200315977"/>
    <d v="2020-08-18T00:00:00"/>
    <x v="137"/>
    <n v="2300"/>
    <n v="3"/>
    <x v="2"/>
    <n v="353"/>
    <n v="2"/>
    <n v="740"/>
    <x v="21"/>
    <s v="1300 0329"/>
    <n v="19"/>
    <s v="X"/>
    <s v="X"/>
    <n v="122"/>
    <s v="VEHICLE, PASSENGER/TRUCK"/>
    <m/>
    <m/>
    <s v="IC"/>
    <s v="Invest Cont"/>
    <n v="740"/>
    <m/>
    <m/>
    <m/>
    <s v="3500    FARMDALE                     AV"/>
    <m/>
    <n v="34.023699999999998"/>
    <n v="-118.34610000000001"/>
  </r>
  <r>
    <n v="200706332"/>
    <d v="2020-02-19T00:00:00"/>
    <x v="27"/>
    <n v="2200"/>
    <n v="7"/>
    <x v="0"/>
    <n v="734"/>
    <n v="1"/>
    <n v="510"/>
    <x v="0"/>
    <m/>
    <n v="0"/>
    <m/>
    <m/>
    <n v="104"/>
    <s v="DRIVEWAY"/>
    <m/>
    <m/>
    <s v="IC"/>
    <s v="Invest Cont"/>
    <n v="510"/>
    <m/>
    <m/>
    <m/>
    <s v="5700 W  6TH                          ST"/>
    <m/>
    <n v="34.067700000000002"/>
    <n v="-118.3548"/>
  </r>
  <r>
    <n v="200211811"/>
    <d v="2020-06-26T00:00:00"/>
    <x v="66"/>
    <n v="430"/>
    <n v="2"/>
    <x v="5"/>
    <n v="291"/>
    <n v="1"/>
    <n v="210"/>
    <x v="11"/>
    <s v="0344 0325 0104 0444 0400 1822 0945"/>
    <n v="0"/>
    <s v="X"/>
    <s v="X"/>
    <n v="210"/>
    <s v="RESTAURANT/FAST FOOD"/>
    <n v="400"/>
    <s v="STRONG-ARM (HANDS, FIST, FEET OR BODILY FORCE)"/>
    <s v="IC"/>
    <s v="Invest Cont"/>
    <n v="210"/>
    <m/>
    <m/>
    <m/>
    <s v="1600 S  HOOVER                       ST"/>
    <m/>
    <n v="34.043300000000002"/>
    <n v="-118.2841"/>
  </r>
  <r>
    <n v="200411380"/>
    <d v="2020-08-01T00:00:00"/>
    <x v="200"/>
    <n v="545"/>
    <n v="4"/>
    <x v="4"/>
    <n v="415"/>
    <n v="2"/>
    <n v="900"/>
    <x v="18"/>
    <s v="2038 0913 1814 0329"/>
    <n v="34"/>
    <s v="F"/>
    <s v="H"/>
    <n v="502"/>
    <s v="MULTI-UNIT DWELLING (APARTMENT, DUPLEX, ETC)"/>
    <m/>
    <m/>
    <s v="AO"/>
    <s v="Adult Other"/>
    <n v="900"/>
    <m/>
    <m/>
    <m/>
    <s v="2500    HANCOCK                      ST"/>
    <m/>
    <n v="34.075499999999998"/>
    <n v="-118.2092"/>
  </r>
  <r>
    <n v="200609268"/>
    <d v="2020-04-20T00:00:00"/>
    <x v="136"/>
    <n v="1900"/>
    <n v="6"/>
    <x v="9"/>
    <n v="643"/>
    <n v="2"/>
    <n v="956"/>
    <x v="29"/>
    <s v="1822 1912"/>
    <n v="24"/>
    <s v="F"/>
    <s v="O"/>
    <n v="501"/>
    <s v="SINGLE FAMILY DWELLING"/>
    <m/>
    <m/>
    <s v="IC"/>
    <s v="Invest Cont"/>
    <n v="956"/>
    <m/>
    <m/>
    <m/>
    <s v="1500 N  FORMOSA                      AV"/>
    <m/>
    <n v="34.097999999999999"/>
    <n v="-118.3468"/>
  </r>
  <r>
    <n v="200900691"/>
    <d v="2020-04-21T00:00:00"/>
    <x v="32"/>
    <n v="30"/>
    <n v="9"/>
    <x v="3"/>
    <n v="901"/>
    <n v="2"/>
    <n v="626"/>
    <x v="10"/>
    <s v="2000 0416 1402"/>
    <n v="54"/>
    <s v="F"/>
    <s v="W"/>
    <n v="502"/>
    <s v="MULTI-UNIT DWELLING (APARTMENT, DUPLEX, ETC)"/>
    <n v="400"/>
    <s v="STRONG-ARM (HANDS, FIST, FEET OR BODILY FORCE)"/>
    <s v="AA"/>
    <s v="Adult Arrest"/>
    <n v="626"/>
    <n v="998"/>
    <m/>
    <m/>
    <s v="7500    ZOMBAR                       AV"/>
    <m/>
    <n v="34.206600000000002"/>
    <n v="-118.46729999999999"/>
  </r>
  <r>
    <n v="201111576"/>
    <d v="2020-07-18T00:00:00"/>
    <x v="290"/>
    <n v="1200"/>
    <n v="11"/>
    <x v="7"/>
    <n v="1117"/>
    <n v="1"/>
    <n v="420"/>
    <x v="33"/>
    <m/>
    <n v="0"/>
    <m/>
    <m/>
    <n v="108"/>
    <s v="PARKING LOT"/>
    <m/>
    <m/>
    <s v="IC"/>
    <s v="Invest Cont"/>
    <n v="420"/>
    <m/>
    <m/>
    <m/>
    <s v="4800    EAGLE ROCK                   BL"/>
    <m/>
    <n v="34.132399999999997"/>
    <n v="-118.21599999999999"/>
  </r>
  <r>
    <n v="201111997"/>
    <d v="2020-07-30T00:00:00"/>
    <x v="190"/>
    <n v="2220"/>
    <n v="11"/>
    <x v="7"/>
    <n v="1147"/>
    <n v="2"/>
    <n v="626"/>
    <x v="10"/>
    <s v="2000 0913 1814"/>
    <n v="55"/>
    <s v="M"/>
    <s v="H"/>
    <n v="501"/>
    <s v="SINGLE FAMILY DWELLING"/>
    <n v="400"/>
    <s v="STRONG-ARM (HANDS, FIST, FEET OR BODILY FORCE)"/>
    <s v="AO"/>
    <s v="Adult Other"/>
    <n v="626"/>
    <m/>
    <m/>
    <m/>
    <s v="2900    DIVISION                     ST"/>
    <m/>
    <n v="34.102699999999999"/>
    <n v="-118.2363"/>
  </r>
  <r>
    <n v="201107215"/>
    <d v="2020-03-12T00:00:00"/>
    <x v="191"/>
    <n v="1630"/>
    <n v="11"/>
    <x v="7"/>
    <n v="1135"/>
    <n v="2"/>
    <n v="745"/>
    <x v="9"/>
    <n v="329"/>
    <n v="37"/>
    <s v="M"/>
    <s v="H"/>
    <n v="108"/>
    <s v="PARKING LOT"/>
    <m/>
    <m/>
    <s v="IC"/>
    <s v="Invest Cont"/>
    <n v="745"/>
    <m/>
    <m/>
    <m/>
    <s v="3300    GASSEN                       PL"/>
    <m/>
    <n v="34.1051"/>
    <n v="-118.2313"/>
  </r>
  <r>
    <n v="200612184"/>
    <d v="2020-07-03T00:00:00"/>
    <x v="261"/>
    <n v="300"/>
    <n v="6"/>
    <x v="9"/>
    <n v="644"/>
    <n v="1"/>
    <n v="420"/>
    <x v="33"/>
    <s v="1300 1601 1606 0344 1822"/>
    <n v="28"/>
    <s v="F"/>
    <s v="W"/>
    <n v="123"/>
    <s v="PARKING UNDERGROUND/BUILDING"/>
    <m/>
    <m/>
    <s v="IC"/>
    <s v="Invest Cont"/>
    <n v="420"/>
    <m/>
    <m/>
    <m/>
    <s v="1400 N  POINSETTIA                   PL"/>
    <m/>
    <n v="34.096200000000003"/>
    <n v="-118.34829999999999"/>
  </r>
  <r>
    <n v="200705431"/>
    <d v="2020-01-31T00:00:00"/>
    <x v="94"/>
    <n v="2340"/>
    <n v="7"/>
    <x v="0"/>
    <n v="782"/>
    <n v="2"/>
    <n v="627"/>
    <x v="43"/>
    <n v="444"/>
    <n v="16"/>
    <s v="M"/>
    <s v="W"/>
    <n v="406"/>
    <s v="OTHER STORE"/>
    <n v="400"/>
    <s v="STRONG-ARM (HANDS, FIST, FEET OR BODILY FORCE)"/>
    <s v="AO"/>
    <s v="Adult Other"/>
    <n v="627"/>
    <m/>
    <m/>
    <m/>
    <s v="1900 S  LA CIENEGA                   BL"/>
    <m/>
    <n v="34.0426"/>
    <n v="-118.3764"/>
  </r>
  <r>
    <n v="200207335"/>
    <d v="2020-02-15T00:00:00"/>
    <x v="46"/>
    <n v="1730"/>
    <n v="2"/>
    <x v="5"/>
    <n v="246"/>
    <n v="2"/>
    <n v="626"/>
    <x v="10"/>
    <s v="0913 2000 0910 0416 1206 2033 1814"/>
    <n v="18"/>
    <s v="M"/>
    <s v="H"/>
    <n v="904"/>
    <s v="MTA - RED LINE - WESTLAKE/MACARTHUR PARK"/>
    <n v="400"/>
    <s v="STRONG-ARM (HANDS, FIST, FEET OR BODILY FORCE)"/>
    <s v="IC"/>
    <s v="Invest Cont"/>
    <n v="626"/>
    <m/>
    <m/>
    <m/>
    <s v="600 S  ALVARADO                     ST"/>
    <m/>
    <n v="34.059600000000003"/>
    <n v="-118.2749"/>
  </r>
  <r>
    <n v="201212518"/>
    <d v="2020-05-09T00:00:00"/>
    <x v="165"/>
    <n v="1900"/>
    <n v="12"/>
    <x v="8"/>
    <n v="1233"/>
    <n v="1"/>
    <n v="330"/>
    <x v="1"/>
    <s v="1609 0344 1307"/>
    <n v="46"/>
    <s v="F"/>
    <s v="H"/>
    <n v="101"/>
    <s v="STREET"/>
    <m/>
    <m/>
    <s v="IC"/>
    <s v="Invest Cont"/>
    <n v="330"/>
    <m/>
    <m/>
    <m/>
    <s v="1700 W  60TH                         ST"/>
    <m/>
    <n v="33.985900000000001"/>
    <n v="-118.3068"/>
  </r>
  <r>
    <n v="200413050"/>
    <d v="2020-09-22T00:00:00"/>
    <x v="26"/>
    <n v="900"/>
    <n v="4"/>
    <x v="4"/>
    <n v="478"/>
    <n v="2"/>
    <n v="624"/>
    <x v="15"/>
    <s v="0913 0416"/>
    <n v="45"/>
    <s v="F"/>
    <s v="W"/>
    <n v="504"/>
    <s v="OTHER RESIDENCE"/>
    <n v="400"/>
    <s v="STRONG-ARM (HANDS, FIST, FEET OR BODILY FORCE)"/>
    <s v="IC"/>
    <s v="Invest Cont"/>
    <n v="624"/>
    <m/>
    <m/>
    <m/>
    <s v="3400    PERCY                        ST"/>
    <m/>
    <n v="34.027700000000003"/>
    <n v="-118.1979"/>
  </r>
  <r>
    <n v="201219428"/>
    <d v="2020-08-27T00:00:00"/>
    <x v="49"/>
    <n v="10"/>
    <n v="12"/>
    <x v="8"/>
    <n v="1218"/>
    <n v="1"/>
    <n v="251"/>
    <x v="55"/>
    <s v="0450 1822 0906"/>
    <n v="64"/>
    <s v="M"/>
    <s v="H"/>
    <n v="401"/>
    <s v="MINI-MART"/>
    <n v="106"/>
    <s v="UNKNOWN FIREARM"/>
    <s v="IC"/>
    <s v="Invest Cont"/>
    <n v="251"/>
    <m/>
    <m/>
    <m/>
    <s v="5400 S  FIGUEROA                     ST"/>
    <m/>
    <n v="33.9923"/>
    <n v="-118.28700000000001"/>
  </r>
  <r>
    <n v="200206499"/>
    <d v="2020-02-19T00:00:00"/>
    <x v="270"/>
    <n v="1200"/>
    <n v="2"/>
    <x v="5"/>
    <n v="236"/>
    <n v="1"/>
    <n v="330"/>
    <x v="1"/>
    <s v="0329 0344 1607"/>
    <n v="25"/>
    <s v="M"/>
    <s v="H"/>
    <n v="101"/>
    <s v="STREET"/>
    <m/>
    <m/>
    <s v="IC"/>
    <s v="Invest Cont"/>
    <n v="330"/>
    <m/>
    <m/>
    <m/>
    <s v="1700    MIRAMAR                      ST"/>
    <m/>
    <n v="34.061599999999999"/>
    <n v="-118.2675"/>
  </r>
  <r>
    <n v="200814006"/>
    <d v="2020-09-12T00:00:00"/>
    <x v="120"/>
    <n v="2040"/>
    <n v="8"/>
    <x v="12"/>
    <n v="808"/>
    <n v="2"/>
    <n v="740"/>
    <x v="21"/>
    <s v="1420 1822 1609 1202 0202 0209 0216"/>
    <n v="62"/>
    <s v="F"/>
    <s v="A"/>
    <n v="501"/>
    <s v="SINGLE FAMILY DWELLING"/>
    <m/>
    <m/>
    <s v="IC"/>
    <s v="Invest Cont"/>
    <n v="740"/>
    <m/>
    <m/>
    <m/>
    <s v="3000    DEEP CANYON                  DR"/>
    <m/>
    <n v="34.128700000000002"/>
    <n v="-118.4302"/>
  </r>
  <r>
    <n v="200316143"/>
    <d v="2020-08-22T00:00:00"/>
    <x v="183"/>
    <n v="2000"/>
    <n v="3"/>
    <x v="2"/>
    <n v="395"/>
    <n v="2"/>
    <n v="740"/>
    <x v="21"/>
    <s v="0329 1300 1822"/>
    <n v="52"/>
    <s v="F"/>
    <s v="B"/>
    <n v="122"/>
    <s v="VEHICLE, PASSENGER/TRUCK"/>
    <m/>
    <m/>
    <s v="IC"/>
    <s v="Invest Cont"/>
    <n v="740"/>
    <m/>
    <m/>
    <m/>
    <s v="1700 W  43RD                         ST"/>
    <m/>
    <n v="34.005499999999998"/>
    <n v="-118.3095"/>
  </r>
  <r>
    <n v="200204647"/>
    <d v="2020-01-14T00:00:00"/>
    <x v="350"/>
    <n v="1155"/>
    <n v="2"/>
    <x v="5"/>
    <n v="265"/>
    <n v="1"/>
    <n v="230"/>
    <x v="13"/>
    <s v="1822 0302 0312 1019 0449"/>
    <n v="53"/>
    <s v="M"/>
    <s v="H"/>
    <n v="102"/>
    <s v="SIDEWALK"/>
    <n v="102"/>
    <s v="HAND GUN"/>
    <s v="IC"/>
    <s v="Invest Cont"/>
    <n v="230"/>
    <m/>
    <m/>
    <m/>
    <s v="8TH                          ST"/>
    <s v="ALVARADO                     ST"/>
    <n v="34.054900000000004"/>
    <n v="-118.2778"/>
  </r>
  <r>
    <n v="200215459"/>
    <d v="2020-09-25T00:00:00"/>
    <x v="120"/>
    <n v="1840"/>
    <n v="2"/>
    <x v="5"/>
    <n v="236"/>
    <n v="1"/>
    <n v="310"/>
    <x v="5"/>
    <s v="0344 1501"/>
    <n v="33"/>
    <s v="M"/>
    <s v="B"/>
    <n v="502"/>
    <s v="MULTI-UNIT DWELLING (APARTMENT, DUPLEX, ETC)"/>
    <m/>
    <m/>
    <s v="IC"/>
    <s v="Invest Cont"/>
    <n v="310"/>
    <m/>
    <m/>
    <m/>
    <s v="100 N  ALVARADO                     ST"/>
    <m/>
    <n v="34.066699999999997"/>
    <n v="-118.27030000000001"/>
  </r>
  <r>
    <n v="200510842"/>
    <d v="2020-06-21T00:00:00"/>
    <x v="334"/>
    <n v="640"/>
    <n v="5"/>
    <x v="10"/>
    <n v="565"/>
    <n v="2"/>
    <n v="888"/>
    <x v="24"/>
    <s v="1501 2004"/>
    <n v="0"/>
    <s v="X"/>
    <s v="X"/>
    <n v="401"/>
    <s v="MINI-MART"/>
    <m/>
    <m/>
    <s v="AA"/>
    <s v="Adult Arrest"/>
    <n v="888"/>
    <m/>
    <m/>
    <m/>
    <s v="800 S  GAFFEY                       ST"/>
    <m/>
    <n v="33.736600000000003"/>
    <n v="-118.2923"/>
  </r>
  <r>
    <n v="200808837"/>
    <d v="2020-04-29T00:00:00"/>
    <x v="117"/>
    <n v="1930"/>
    <n v="8"/>
    <x v="12"/>
    <n v="835"/>
    <n v="1"/>
    <n v="331"/>
    <x v="23"/>
    <s v="0344 1606 0202 1420 1822"/>
    <n v="47"/>
    <s v="F"/>
    <s v="O"/>
    <n v="501"/>
    <s v="SINGLE FAMILY DWELLING"/>
    <n v="500"/>
    <s v="UNKNOWN WEAPON/OTHER WEAPON"/>
    <s v="IC"/>
    <s v="Invest Cont"/>
    <n v="331"/>
    <m/>
    <m/>
    <m/>
    <s v="2000    CAMDEN                       AV"/>
    <m/>
    <n v="34.043999999999997"/>
    <n v="-118.43859999999999"/>
  </r>
  <r>
    <n v="200306481"/>
    <d v="2020-02-11T00:00:00"/>
    <x v="199"/>
    <n v="1200"/>
    <n v="3"/>
    <x v="2"/>
    <n v="314"/>
    <n v="2"/>
    <n v="649"/>
    <x v="52"/>
    <s v="2000 1813 0924"/>
    <n v="35"/>
    <s v="M"/>
    <s v="H"/>
    <n v="501"/>
    <s v="SINGLE FAMILY DWELLING"/>
    <m/>
    <m/>
    <s v="IC"/>
    <s v="Invest Cont"/>
    <n v="649"/>
    <m/>
    <m/>
    <m/>
    <s v="3800 W  28TH                         ST"/>
    <m/>
    <n v="34.030200000000001"/>
    <n v="-118.3267"/>
  </r>
  <r>
    <n v="200615161"/>
    <d v="2020-09-09T00:00:00"/>
    <x v="4"/>
    <n v="1210"/>
    <n v="6"/>
    <x v="9"/>
    <n v="644"/>
    <n v="2"/>
    <n v="946"/>
    <x v="8"/>
    <n v="1501"/>
    <n v="0"/>
    <s v="X"/>
    <s v="X"/>
    <n v="502"/>
    <s v="MULTI-UNIT DWELLING (APARTMENT, DUPLEX, ETC)"/>
    <m/>
    <m/>
    <s v="AA"/>
    <s v="Adult Arrest"/>
    <n v="946"/>
    <m/>
    <m/>
    <m/>
    <s v="1400 N  DETROIT                      ST"/>
    <m/>
    <n v="34.096200000000003"/>
    <n v="-118.34520000000001"/>
  </r>
  <r>
    <n v="200310332"/>
    <d v="2020-04-24T00:00:00"/>
    <x v="168"/>
    <n v="1800"/>
    <n v="3"/>
    <x v="2"/>
    <n v="396"/>
    <n v="1"/>
    <n v="510"/>
    <x v="0"/>
    <m/>
    <n v="0"/>
    <m/>
    <m/>
    <n v="101"/>
    <s v="STREET"/>
    <m/>
    <m/>
    <s v="IC"/>
    <s v="Invest Cont"/>
    <n v="510"/>
    <m/>
    <m/>
    <m/>
    <s v="800 W  41ST                         ST"/>
    <m/>
    <n v="34.0092"/>
    <n v="-118.2872"/>
  </r>
  <r>
    <n v="201214794"/>
    <d v="2020-06-15T00:00:00"/>
    <x v="85"/>
    <n v="600"/>
    <n v="12"/>
    <x v="8"/>
    <n v="1241"/>
    <n v="1"/>
    <n v="230"/>
    <x v="13"/>
    <s v="0913 1309 0416"/>
    <n v="25"/>
    <s v="F"/>
    <s v="B"/>
    <n v="101"/>
    <s v="STREET"/>
    <n v="307"/>
    <s v="VEHICLE"/>
    <s v="AA"/>
    <s v="Adult Arrest"/>
    <n v="230"/>
    <m/>
    <m/>
    <m/>
    <s v="66TH                         ST"/>
    <s v="11TH                         AV"/>
    <n v="33.979700000000001"/>
    <n v="-118.32940000000001"/>
  </r>
  <r>
    <n v="200610874"/>
    <d v="2020-06-02T00:00:00"/>
    <x v="65"/>
    <n v="2000"/>
    <n v="6"/>
    <x v="9"/>
    <n v="666"/>
    <n v="1"/>
    <n v="231"/>
    <x v="51"/>
    <s v="1212 0400 1822"/>
    <n v="0"/>
    <s v="X"/>
    <s v="X"/>
    <n v="101"/>
    <s v="STREET"/>
    <n v="500"/>
    <s v="UNKNOWN WEAPON/OTHER WEAPON"/>
    <s v="AO"/>
    <s v="Adult Other"/>
    <n v="231"/>
    <m/>
    <m/>
    <m/>
    <s v="1300    WILCOX                       AV"/>
    <m/>
    <n v="34.094299999999997"/>
    <n v="-118.331"/>
  </r>
  <r>
    <n v="200918541"/>
    <d v="2020-12-17T00:00:00"/>
    <x v="210"/>
    <n v="1000"/>
    <n v="9"/>
    <x v="3"/>
    <n v="904"/>
    <n v="2"/>
    <n v="625"/>
    <x v="44"/>
    <s v="0356 0445"/>
    <n v="34"/>
    <s v="M"/>
    <s v="H"/>
    <n v="102"/>
    <s v="SIDEWALK"/>
    <n v="500"/>
    <s v="UNKNOWN WEAPON/OTHER WEAPON"/>
    <s v="IC"/>
    <s v="Invest Cont"/>
    <n v="625"/>
    <m/>
    <m/>
    <m/>
    <s v="VAN NUYS"/>
    <s v="SATICOY                      ST"/>
    <n v="34.208500000000001"/>
    <n v="-118.44880000000001"/>
  </r>
  <r>
    <n v="201008140"/>
    <d v="2020-04-17T00:00:00"/>
    <x v="317"/>
    <n v="1430"/>
    <n v="10"/>
    <x v="11"/>
    <n v="1035"/>
    <n v="1"/>
    <n v="331"/>
    <x v="23"/>
    <s v="1822 1606 0344"/>
    <n v="45"/>
    <s v="M"/>
    <s v="W"/>
    <n v="104"/>
    <s v="DRIVEWAY"/>
    <m/>
    <m/>
    <s v="IC"/>
    <s v="Invest Cont"/>
    <n v="331"/>
    <m/>
    <m/>
    <m/>
    <s v="17900    DUNCAN                       ST"/>
    <m/>
    <n v="34.185899999999997"/>
    <n v="-118.52290000000001"/>
  </r>
  <r>
    <n v="200918386"/>
    <d v="2020-12-12T00:00:00"/>
    <x v="341"/>
    <n v="1700"/>
    <n v="9"/>
    <x v="3"/>
    <n v="923"/>
    <n v="2"/>
    <n v="624"/>
    <x v="15"/>
    <s v="0448 0416 1420"/>
    <n v="22"/>
    <s v="M"/>
    <s v="O"/>
    <n v="401"/>
    <s v="MINI-MART"/>
    <n v="400"/>
    <s v="STRONG-ARM (HANDS, FIST, FEET OR BODILY FORCE)"/>
    <s v="AO"/>
    <s v="Adult Other"/>
    <n v="624"/>
    <m/>
    <m/>
    <m/>
    <s v="14500    VICTORY                      BL"/>
    <m/>
    <n v="34.190300000000001"/>
    <n v="-118.45740000000001"/>
  </r>
  <r>
    <n v="200305050"/>
    <d v="2020-01-18T00:00:00"/>
    <x v="45"/>
    <n v="200"/>
    <n v="3"/>
    <x v="2"/>
    <n v="379"/>
    <n v="2"/>
    <n v="624"/>
    <x v="15"/>
    <s v="0342 0444 0416 1810"/>
    <n v="26"/>
    <s v="M"/>
    <s v="H"/>
    <n v="502"/>
    <s v="MULTI-UNIT DWELLING (APARTMENT, DUPLEX, ETC)"/>
    <n v="400"/>
    <s v="STRONG-ARM (HANDS, FIST, FEET OR BODILY FORCE)"/>
    <s v="IC"/>
    <s v="Invest Cont"/>
    <n v="624"/>
    <m/>
    <m/>
    <m/>
    <s v="1100 W  MARTIN LUTHER KING           BL"/>
    <m/>
    <n v="34.014499999999998"/>
    <n v="-118.2937"/>
  </r>
  <r>
    <n v="200500577"/>
    <d v="2020-03-10T00:00:00"/>
    <x v="3"/>
    <n v="1900"/>
    <n v="5"/>
    <x v="10"/>
    <n v="503"/>
    <n v="2"/>
    <n v="888"/>
    <x v="24"/>
    <s v="1309 1402"/>
    <n v="53"/>
    <s v="M"/>
    <s v="A"/>
    <n v="501"/>
    <s v="SINGLE FAMILY DWELLING"/>
    <m/>
    <m/>
    <s v="IC"/>
    <s v="Invest Cont"/>
    <n v="888"/>
    <n v="998"/>
    <m/>
    <m/>
    <s v="800 W  255TH                        ST"/>
    <m/>
    <n v="33.7928"/>
    <n v="-118.29040000000001"/>
  </r>
  <r>
    <n v="200317339"/>
    <d v="2020-09-14T00:00:00"/>
    <x v="311"/>
    <n v="1500"/>
    <n v="3"/>
    <x v="2"/>
    <n v="393"/>
    <n v="1"/>
    <n v="341"/>
    <x v="12"/>
    <s v="0344 1822 2032"/>
    <n v="32"/>
    <s v="M"/>
    <s v="B"/>
    <n v="101"/>
    <s v="STREET"/>
    <m/>
    <m/>
    <s v="IC"/>
    <s v="Invest Cont"/>
    <n v="341"/>
    <m/>
    <m/>
    <m/>
    <s v="LEIMERT                      BL"/>
    <s v="43RD                         ST"/>
    <n v="34.005400000000002"/>
    <n v="-118.3297"/>
  </r>
  <r>
    <n v="201216102"/>
    <d v="2020-07-08T00:00:00"/>
    <x v="315"/>
    <n v="115"/>
    <n v="12"/>
    <x v="8"/>
    <n v="1293"/>
    <n v="2"/>
    <n v="740"/>
    <x v="21"/>
    <s v="0554 0329 1300"/>
    <n v="41"/>
    <s v="F"/>
    <s v="B"/>
    <n v="101"/>
    <s v="STREET"/>
    <m/>
    <m/>
    <s v="IC"/>
    <s v="Invest Cont"/>
    <n v="740"/>
    <m/>
    <m/>
    <m/>
    <s v="10500    RUTHELEN                     ST"/>
    <m/>
    <n v="33.940899999999999"/>
    <n v="-118.31229999999999"/>
  </r>
  <r>
    <n v="201007646"/>
    <d v="2020-03-29T00:00:00"/>
    <x v="128"/>
    <n v="1800"/>
    <n v="10"/>
    <x v="11"/>
    <n v="1018"/>
    <n v="2"/>
    <n v="740"/>
    <x v="21"/>
    <s v="0329 1822"/>
    <n v="0"/>
    <s v="M"/>
    <s v="O"/>
    <n v="501"/>
    <s v="SINGLE FAMILY DWELLING"/>
    <m/>
    <m/>
    <s v="IC"/>
    <s v="Invest Cont"/>
    <n v="740"/>
    <m/>
    <m/>
    <m/>
    <s v="7800    HASKELL                      AV"/>
    <m/>
    <n v="34.2074"/>
    <n v="-118.4794"/>
  </r>
  <r>
    <n v="200100554"/>
    <d v="2020-01-20T00:00:00"/>
    <x v="204"/>
    <n v="2205"/>
    <n v="1"/>
    <x v="1"/>
    <n v="157"/>
    <n v="1"/>
    <n v="230"/>
    <x v="13"/>
    <s v="0907 1420 0312 1100 1407 1402 0430 1218 1822"/>
    <n v="40"/>
    <s v="F"/>
    <s v="B"/>
    <n v="101"/>
    <s v="STREET"/>
    <n v="109"/>
    <s v="SEMI-AUTOMATIC PISTOL"/>
    <s v="IC"/>
    <s v="Invest Cont"/>
    <n v="230"/>
    <n v="998"/>
    <m/>
    <m/>
    <s v="6TH"/>
    <s v="CROCKER"/>
    <n v="34.041200000000003"/>
    <n v="-118.2436"/>
  </r>
  <r>
    <n v="200122222"/>
    <d v="2020-12-10T00:00:00"/>
    <x v="308"/>
    <n v="1900"/>
    <n v="1"/>
    <x v="1"/>
    <n v="159"/>
    <n v="1"/>
    <n v="330"/>
    <x v="1"/>
    <s v="1609 0344 1307 1822 0329 1414"/>
    <n v="32"/>
    <s v="F"/>
    <s v="W"/>
    <n v="101"/>
    <s v="STREET"/>
    <m/>
    <m/>
    <s v="IC"/>
    <s v="Invest Cont"/>
    <n v="330"/>
    <m/>
    <m/>
    <m/>
    <s v="JESSE"/>
    <s v="IMPERIAL"/>
    <n v="34.036299999999997"/>
    <n v="-118.23139999999999"/>
  </r>
  <r>
    <n v="200205512"/>
    <d v="2020-01-31T00:00:00"/>
    <x v="169"/>
    <n v="850"/>
    <n v="2"/>
    <x v="5"/>
    <n v="218"/>
    <n v="2"/>
    <n v="624"/>
    <x v="15"/>
    <s v="0444 1820 0913"/>
    <n v="27"/>
    <s v="M"/>
    <s v="W"/>
    <n v="109"/>
    <s v="PARK/PLAYGROUND"/>
    <n v="400"/>
    <s v="STRONG-ARM (HANDS, FIST, FEET OR BODILY FORCE)"/>
    <s v="AO"/>
    <s v="Adult Other"/>
    <n v="624"/>
    <m/>
    <m/>
    <m/>
    <s v="PARK VIEW"/>
    <s v="LOGAN"/>
    <n v="34.072600000000001"/>
    <n v="-118.2578"/>
  </r>
  <r>
    <n v="201306528"/>
    <d v="2020-02-14T00:00:00"/>
    <x v="206"/>
    <n v="1900"/>
    <n v="13"/>
    <x v="6"/>
    <n v="1363"/>
    <n v="1"/>
    <n v="210"/>
    <x v="11"/>
    <s v="0344 0448 0355 0419 0417 1309 1313 0432 1822 0852"/>
    <n v="12"/>
    <s v="F"/>
    <s v="H"/>
    <n v="102"/>
    <s v="SIDEWALK"/>
    <n v="400"/>
    <s v="STRONG-ARM (HANDS, FIST, FEET OR BODILY FORCE)"/>
    <s v="IC"/>
    <s v="Invest Cont"/>
    <n v="210"/>
    <m/>
    <m/>
    <m/>
    <s v="AVALON                       BL"/>
    <s v="51ST                         ST"/>
    <n v="33.996600000000001"/>
    <n v="-118.26519999999999"/>
  </r>
  <r>
    <n v="201207376"/>
    <d v="2020-02-18T00:00:00"/>
    <x v="348"/>
    <n v="2000"/>
    <n v="12"/>
    <x v="8"/>
    <n v="1218"/>
    <n v="1"/>
    <n v="510"/>
    <x v="0"/>
    <m/>
    <n v="0"/>
    <m/>
    <m/>
    <n v="101"/>
    <s v="STREET"/>
    <m/>
    <m/>
    <s v="IC"/>
    <s v="Invest Cont"/>
    <n v="510"/>
    <m/>
    <m/>
    <m/>
    <s v="700 W  56TH                         ST"/>
    <m/>
    <n v="33.991500000000002"/>
    <n v="-118.2856"/>
  </r>
  <r>
    <n v="200814813"/>
    <d v="2020-10-03T00:00:00"/>
    <x v="163"/>
    <n v="2200"/>
    <n v="8"/>
    <x v="12"/>
    <n v="855"/>
    <n v="1"/>
    <n v="440"/>
    <x v="20"/>
    <s v="0344 1823 2034 0913 0354"/>
    <n v="56"/>
    <s v="M"/>
    <s v="O"/>
    <n v="502"/>
    <s v="MULTI-UNIT DWELLING (APARTMENT, DUPLEX, ETC)"/>
    <m/>
    <m/>
    <s v="AO"/>
    <s v="Adult Other"/>
    <n v="440"/>
    <m/>
    <m/>
    <m/>
    <s v="1600 S  BENTLEY                      AV"/>
    <m/>
    <n v="34.048400000000001"/>
    <n v="-118.44370000000001"/>
  </r>
  <r>
    <n v="200312455"/>
    <d v="2020-06-09T00:00:00"/>
    <x v="156"/>
    <n v="1500"/>
    <n v="3"/>
    <x v="2"/>
    <n v="359"/>
    <n v="1"/>
    <n v="510"/>
    <x v="0"/>
    <m/>
    <n v="0"/>
    <m/>
    <m/>
    <n v="108"/>
    <s v="PARKING LOT"/>
    <m/>
    <m/>
    <s v="IC"/>
    <s v="Invest Cont"/>
    <n v="510"/>
    <m/>
    <m/>
    <m/>
    <s v="3500 S  FLOWER                       ST"/>
    <m/>
    <n v="34.0199"/>
    <n v="-118.27970000000001"/>
  </r>
  <r>
    <n v="201210024"/>
    <d v="2020-03-30T00:00:00"/>
    <x v="152"/>
    <n v="2020"/>
    <n v="12"/>
    <x v="8"/>
    <n v="1268"/>
    <n v="2"/>
    <n v="745"/>
    <x v="9"/>
    <s v="0329 1822"/>
    <n v="42"/>
    <s v="F"/>
    <s v="H"/>
    <n v="501"/>
    <s v="SINGLE FAMILY DWELLING"/>
    <m/>
    <m/>
    <s v="IC"/>
    <s v="Invest Cont"/>
    <n v="745"/>
    <m/>
    <m/>
    <m/>
    <s v="8200    WALL                         ST"/>
    <m/>
    <n v="33.965400000000002"/>
    <n v="-118.2717"/>
  </r>
  <r>
    <n v="200908510"/>
    <d v="2020-04-16T00:00:00"/>
    <x v="77"/>
    <n v="15"/>
    <n v="9"/>
    <x v="3"/>
    <n v="998"/>
    <n v="2"/>
    <n v="946"/>
    <x v="8"/>
    <s v="0911 1906"/>
    <n v="36"/>
    <s v="F"/>
    <s v="O"/>
    <n v="502"/>
    <s v="MULTI-UNIT DWELLING (APARTMENT, DUPLEX, ETC)"/>
    <m/>
    <m/>
    <s v="IC"/>
    <s v="Invest Cont"/>
    <n v="946"/>
    <m/>
    <m/>
    <m/>
    <s v="4200    LONGRIDGE                    AV"/>
    <m/>
    <n v="34.1464"/>
    <n v="-118.4213"/>
  </r>
  <r>
    <n v="201000503"/>
    <d v="2020-01-03T00:00:00"/>
    <x v="241"/>
    <n v="1645"/>
    <n v="10"/>
    <x v="11"/>
    <n v="1041"/>
    <n v="1"/>
    <n v="310"/>
    <x v="5"/>
    <s v="0344 1402 2004"/>
    <n v="55"/>
    <s v="M"/>
    <s v="W"/>
    <n v="501"/>
    <s v="SINGLE FAMILY DWELLING"/>
    <m/>
    <m/>
    <s v="AA"/>
    <s v="Adult Arrest"/>
    <n v="310"/>
    <n v="998"/>
    <m/>
    <m/>
    <s v="5600    TOPEKA                       DR"/>
    <m/>
    <n v="34.174199999999999"/>
    <n v="-118.5461"/>
  </r>
  <r>
    <n v="200816479"/>
    <d v="2020-11-15T00:00:00"/>
    <x v="351"/>
    <n v="2330"/>
    <n v="8"/>
    <x v="12"/>
    <n v="836"/>
    <n v="1"/>
    <n v="330"/>
    <x v="1"/>
    <s v="0344 0352 1822 0386 0321 1420 0377 0930"/>
    <n v="35"/>
    <s v="F"/>
    <s v="W"/>
    <n v="123"/>
    <s v="PARKING UNDERGROUND/BUILDING"/>
    <m/>
    <m/>
    <s v="IC"/>
    <s v="Invest Cont"/>
    <n v="330"/>
    <m/>
    <m/>
    <m/>
    <s v="1800    HOLMBY                       AV"/>
    <m/>
    <n v="34.055700000000002"/>
    <n v="-118.4255"/>
  </r>
  <r>
    <n v="200710079"/>
    <d v="2020-06-05T00:00:00"/>
    <x v="14"/>
    <n v="2145"/>
    <n v="7"/>
    <x v="0"/>
    <n v="702"/>
    <n v="1"/>
    <n v="231"/>
    <x v="51"/>
    <s v="1822 1212 0447"/>
    <n v="0"/>
    <s v="M"/>
    <s v="X"/>
    <n v="101"/>
    <s v="STREET"/>
    <n v="500"/>
    <s v="UNKNOWN WEAPON/OTHER WEAPON"/>
    <s v="IC"/>
    <s v="Invest Cont"/>
    <n v="231"/>
    <m/>
    <m/>
    <m/>
    <s v="7500 W  MELROSE                      AV"/>
    <m/>
    <n v="34.0837"/>
    <n v="-118.3532"/>
  </r>
  <r>
    <n v="200504465"/>
    <d v="2020-01-10T00:00:00"/>
    <x v="132"/>
    <n v="1440"/>
    <n v="5"/>
    <x v="10"/>
    <n v="509"/>
    <n v="2"/>
    <n v="625"/>
    <x v="44"/>
    <s v="0319 0605 0326 0356 1309 1822"/>
    <n v="50"/>
    <s v="F"/>
    <s v="W"/>
    <n v="103"/>
    <s v="ALLEY"/>
    <n v="500"/>
    <s v="UNKNOWN WEAPON/OTHER WEAPON"/>
    <s v="IC"/>
    <s v="Invest Cont"/>
    <n v="625"/>
    <m/>
    <m/>
    <m/>
    <s v="WESTERN"/>
    <s v="251ST"/>
    <n v="33.796799999999998"/>
    <n v="-118.30759999999999"/>
  </r>
  <r>
    <n v="200611732"/>
    <d v="2020-06-23T00:00:00"/>
    <x v="252"/>
    <n v="1530"/>
    <n v="6"/>
    <x v="9"/>
    <n v="647"/>
    <n v="1"/>
    <n v="440"/>
    <x v="20"/>
    <s v="0344 1202"/>
    <n v="61"/>
    <s v="F"/>
    <s v="O"/>
    <n v="717"/>
    <s v="HEALTH SPA/GYM"/>
    <m/>
    <m/>
    <s v="IC"/>
    <s v="Invest Cont"/>
    <n v="440"/>
    <m/>
    <m/>
    <m/>
    <s v="1600 N  EL CENTRO                    AV"/>
    <m/>
    <n v="34.099800000000002"/>
    <n v="-118.3237"/>
  </r>
  <r>
    <n v="201309690"/>
    <d v="2020-04-20T00:00:00"/>
    <x v="208"/>
    <n v="130"/>
    <n v="13"/>
    <x v="6"/>
    <n v="1377"/>
    <n v="2"/>
    <n v="740"/>
    <x v="21"/>
    <s v="0329 0913"/>
    <n v="45"/>
    <s v="F"/>
    <s v="B"/>
    <n v="122"/>
    <s v="VEHICLE, PASSENGER/TRUCK"/>
    <m/>
    <m/>
    <s v="AO"/>
    <s v="Adult Other"/>
    <n v="740"/>
    <m/>
    <m/>
    <m/>
    <s v="5400    DUARTE                       ST"/>
    <m/>
    <n v="33.9938"/>
    <n v="-118.2424"/>
  </r>
  <r>
    <n v="200517972"/>
    <d v="2020-12-18T00:00:00"/>
    <x v="282"/>
    <n v="1200"/>
    <n v="5"/>
    <x v="10"/>
    <n v="557"/>
    <n v="1"/>
    <n v="440"/>
    <x v="20"/>
    <s v="0421 0940 1202 1402 1702"/>
    <n v="66"/>
    <s v="F"/>
    <s v="H"/>
    <n v="501"/>
    <s v="SINGLE FAMILY DWELLING"/>
    <m/>
    <m/>
    <s v="IC"/>
    <s v="Invest Cont"/>
    <n v="440"/>
    <n v="998"/>
    <m/>
    <m/>
    <s v="600 W  SANTA CRUZ                   ST"/>
    <m/>
    <n v="33.741199999999999"/>
    <n v="-118.2924"/>
  </r>
  <r>
    <n v="200910984"/>
    <d v="2020-06-13T00:00:00"/>
    <x v="226"/>
    <n v="2230"/>
    <n v="9"/>
    <x v="3"/>
    <n v="914"/>
    <n v="1"/>
    <n v="510"/>
    <x v="0"/>
    <m/>
    <n v="0"/>
    <m/>
    <m/>
    <n v="123"/>
    <s v="PARKING UNDERGROUND/BUILDING"/>
    <m/>
    <m/>
    <s v="IC"/>
    <s v="Invest Cont"/>
    <n v="510"/>
    <m/>
    <m/>
    <m/>
    <s v="15000    SHERMAN                      WY"/>
    <m/>
    <n v="34.2012"/>
    <n v="-118.45959999999999"/>
  </r>
  <r>
    <n v="201012093"/>
    <d v="2020-08-15T00:00:00"/>
    <x v="352"/>
    <n v="1150"/>
    <n v="10"/>
    <x v="11"/>
    <n v="1024"/>
    <n v="2"/>
    <n v="624"/>
    <x v="15"/>
    <s v="0913 0562 0416 1202 1309 0602 0443"/>
    <n v="60"/>
    <s v="F"/>
    <s v="B"/>
    <n v="502"/>
    <s v="MULTI-UNIT DWELLING (APARTMENT, DUPLEX, ETC)"/>
    <n v="400"/>
    <s v="STRONG-ARM (HANDS, FIST, FEET OR BODILY FORCE)"/>
    <s v="AO"/>
    <s v="Adult Other"/>
    <n v="624"/>
    <m/>
    <m/>
    <m/>
    <s v="6800    BAIRD                        AV"/>
    <m/>
    <n v="34.193899999999999"/>
    <n v="-118.5373"/>
  </r>
  <r>
    <n v="201107548"/>
    <d v="2020-03-20T00:00:00"/>
    <x v="104"/>
    <n v="1400"/>
    <n v="11"/>
    <x v="7"/>
    <n v="1151"/>
    <n v="2"/>
    <n v="745"/>
    <x v="9"/>
    <s v="0329 1307"/>
    <n v="36"/>
    <s v="M"/>
    <s v="W"/>
    <n v="104"/>
    <s v="DRIVEWAY"/>
    <m/>
    <m/>
    <s v="IC"/>
    <s v="Invest Cont"/>
    <n v="745"/>
    <m/>
    <m/>
    <m/>
    <s v="1400 N  EDGEMONT                     ST"/>
    <m/>
    <n v="34.096800000000002"/>
    <n v="-118.2961"/>
  </r>
  <r>
    <n v="200712651"/>
    <d v="2020-08-11T00:00:00"/>
    <x v="89"/>
    <n v="1525"/>
    <n v="7"/>
    <x v="0"/>
    <n v="749"/>
    <n v="2"/>
    <n v="740"/>
    <x v="21"/>
    <s v="1402 0329 0311 0906"/>
    <n v="50"/>
    <s v="M"/>
    <s v="O"/>
    <n v="301"/>
    <s v="GAS STATION"/>
    <m/>
    <m/>
    <s v="AO"/>
    <s v="Adult Other"/>
    <n v="740"/>
    <n v="998"/>
    <m/>
    <m/>
    <s v="CRENSHAW"/>
    <s v="OLYMPIC"/>
    <n v="34.054699999999997"/>
    <n v="-118.32299999999999"/>
  </r>
  <r>
    <n v="201212355"/>
    <d v="2020-05-07T00:00:00"/>
    <x v="162"/>
    <n v="1825"/>
    <n v="12"/>
    <x v="8"/>
    <n v="1268"/>
    <n v="1"/>
    <n v="230"/>
    <x v="13"/>
    <s v="0342 1301 1822 1402"/>
    <n v="50"/>
    <s v="F"/>
    <s v="H"/>
    <n v="102"/>
    <s v="SIDEWALK"/>
    <n v="114"/>
    <s v="AIR PISTOL/REVOLVER/RIFLE/BB GUN"/>
    <s v="IC"/>
    <s v="Invest Cont"/>
    <n v="230"/>
    <m/>
    <m/>
    <m/>
    <s v="SAN PEDRO"/>
    <s v="83RD                         ST"/>
    <n v="33.963799999999999"/>
    <n v="-118.26949999999999"/>
  </r>
  <r>
    <n v="200811130"/>
    <d v="2020-06-24T00:00:00"/>
    <x v="22"/>
    <n v="1900"/>
    <n v="8"/>
    <x v="12"/>
    <n v="847"/>
    <n v="1"/>
    <n v="440"/>
    <x v="20"/>
    <s v="0344 1810 0913"/>
    <n v="26"/>
    <s v="F"/>
    <s v="W"/>
    <n v="502"/>
    <s v="MULTI-UNIT DWELLING (APARTMENT, DUPLEX, ETC)"/>
    <m/>
    <m/>
    <s v="IC"/>
    <s v="Invest Cont"/>
    <n v="440"/>
    <m/>
    <m/>
    <m/>
    <s v="2200 S  BEVERLY GLEN                 BL"/>
    <m/>
    <n v="34.049999999999997"/>
    <n v="-118.42019999999999"/>
  </r>
  <r>
    <n v="200710820"/>
    <d v="2020-06-22T00:00:00"/>
    <x v="269"/>
    <n v="1800"/>
    <n v="7"/>
    <x v="0"/>
    <n v="778"/>
    <n v="2"/>
    <n v="930"/>
    <x v="30"/>
    <s v="0421 0361"/>
    <n v="58"/>
    <s v="M"/>
    <s v="H"/>
    <n v="102"/>
    <s v="SIDEWALK"/>
    <n v="500"/>
    <s v="UNKNOWN WEAPON/OTHER WEAPON"/>
    <s v="IC"/>
    <s v="Invest Cont"/>
    <n v="930"/>
    <m/>
    <m/>
    <m/>
    <s v="1600 S  BRONSON                      AV"/>
    <m/>
    <n v="34.043199999999999"/>
    <n v="-118.328"/>
  </r>
  <r>
    <n v="201223309"/>
    <d v="2020-10-24T00:00:00"/>
    <x v="82"/>
    <n v="1600"/>
    <n v="12"/>
    <x v="8"/>
    <n v="1259"/>
    <n v="2"/>
    <n v="624"/>
    <x v="15"/>
    <s v="0913 0400 0416 0429"/>
    <n v="43"/>
    <s v="F"/>
    <s v="B"/>
    <n v="501"/>
    <s v="SINGLE FAMILY DWELLING"/>
    <n v="400"/>
    <s v="STRONG-ARM (HANDS, FIST, FEET OR BODILY FORCE)"/>
    <s v="AO"/>
    <s v="Adult Other"/>
    <n v="624"/>
    <m/>
    <m/>
    <m/>
    <s v="900 E  76TH                         ST"/>
    <m/>
    <n v="33.971200000000003"/>
    <n v="-118.2586"/>
  </r>
  <r>
    <n v="200113717"/>
    <d v="2020-06-21T00:00:00"/>
    <x v="50"/>
    <n v="2000"/>
    <n v="1"/>
    <x v="1"/>
    <n v="156"/>
    <n v="2"/>
    <n v="624"/>
    <x v="15"/>
    <s v="0416 0444 0913"/>
    <n v="45"/>
    <s v="F"/>
    <s v="B"/>
    <n v="710"/>
    <s v="OTHER PREMISE"/>
    <n v="400"/>
    <s v="STRONG-ARM (HANDS, FIST, FEET OR BODILY FORCE)"/>
    <s v="IC"/>
    <s v="Invest Cont"/>
    <n v="624"/>
    <m/>
    <m/>
    <m/>
    <s v="SAN JULIAN"/>
    <s v="5TH"/>
    <n v="34.044600000000003"/>
    <n v="-118.245"/>
  </r>
  <r>
    <n v="201217883"/>
    <d v="2020-08-05T00:00:00"/>
    <x v="74"/>
    <n v="1500"/>
    <n v="12"/>
    <x v="8"/>
    <n v="1208"/>
    <n v="1"/>
    <n v="510"/>
    <x v="0"/>
    <m/>
    <n v="0"/>
    <m/>
    <m/>
    <n v="101"/>
    <s v="STREET"/>
    <m/>
    <m/>
    <s v="IC"/>
    <s v="Invest Cont"/>
    <n v="510"/>
    <m/>
    <m/>
    <m/>
    <s v="600 W  49TH                         PL"/>
    <m/>
    <n v="33.997999999999998"/>
    <n v="-118.2856"/>
  </r>
  <r>
    <n v="200617482"/>
    <d v="2020-11-01T00:00:00"/>
    <x v="326"/>
    <n v="2300"/>
    <n v="6"/>
    <x v="9"/>
    <n v="622"/>
    <n v="1"/>
    <n v="330"/>
    <x v="1"/>
    <s v="1300 1307 1601 1609 0329 0344 0352 1822"/>
    <n v="30"/>
    <s v="F"/>
    <s v="W"/>
    <n v="101"/>
    <s v="STREET"/>
    <n v="500"/>
    <s v="UNKNOWN WEAPON/OTHER WEAPON"/>
    <s v="IC"/>
    <s v="Invest Cont"/>
    <n v="330"/>
    <m/>
    <m/>
    <m/>
    <s v="2600    LA CUESTA                    DR"/>
    <m/>
    <n v="34.1175"/>
    <n v="-118.35599999999999"/>
  </r>
  <r>
    <n v="200315538"/>
    <d v="2020-08-10T00:00:00"/>
    <x v="200"/>
    <n v="1500"/>
    <n v="3"/>
    <x v="2"/>
    <n v="363"/>
    <n v="2"/>
    <n v="745"/>
    <x v="9"/>
    <s v="1300 1822 0329 1202"/>
    <n v="73"/>
    <s v="F"/>
    <s v="B"/>
    <n v="122"/>
    <s v="VEHICLE, PASSENGER/TRUCK"/>
    <m/>
    <m/>
    <s v="IC"/>
    <s v="Invest Cont"/>
    <n v="745"/>
    <m/>
    <m/>
    <m/>
    <s v="3900    MARLTON                      AV"/>
    <m/>
    <n v="34.013300000000001"/>
    <n v="-118.337"/>
  </r>
  <r>
    <n v="200307687"/>
    <d v="2020-02-26T00:00:00"/>
    <x v="324"/>
    <n v="1740"/>
    <n v="3"/>
    <x v="2"/>
    <n v="362"/>
    <n v="2"/>
    <n v="930"/>
    <x v="30"/>
    <s v="0421 0443 0556"/>
    <n v="22"/>
    <s v="F"/>
    <s v="H"/>
    <n v="502"/>
    <s v="MULTI-UNIT DWELLING (APARTMENT, DUPLEX, ETC)"/>
    <n v="511"/>
    <s v="VERBAL THREAT"/>
    <s v="IC"/>
    <s v="Invest Cont"/>
    <n v="930"/>
    <m/>
    <m/>
    <m/>
    <s v="4600    RODEO                        LN"/>
    <m/>
    <n v="34.020600000000002"/>
    <n v="-118.3473"/>
  </r>
  <r>
    <n v="200108251"/>
    <d v="2020-03-02T00:00:00"/>
    <x v="0"/>
    <n v="1600"/>
    <n v="1"/>
    <x v="1"/>
    <n v="176"/>
    <n v="2"/>
    <n v="745"/>
    <x v="9"/>
    <s v="0321 1822 1307 0329"/>
    <n v="22"/>
    <s v="F"/>
    <s v="B"/>
    <n v="122"/>
    <s v="VEHICLE, PASSENGER/TRUCK"/>
    <m/>
    <m/>
    <s v="IC"/>
    <s v="Invest Cont"/>
    <n v="745"/>
    <m/>
    <m/>
    <m/>
    <s v="8TH"/>
    <s v="LOS ANGELES"/>
    <n v="34.041899999999998"/>
    <n v="-118.25230000000001"/>
  </r>
  <r>
    <n v="200712856"/>
    <d v="2020-08-17T00:00:00"/>
    <x v="337"/>
    <n v="1220"/>
    <n v="7"/>
    <x v="0"/>
    <n v="733"/>
    <n v="1"/>
    <n v="230"/>
    <x v="13"/>
    <s v="1822 0416 0444"/>
    <n v="51"/>
    <s v="M"/>
    <s v="H"/>
    <n v="210"/>
    <s v="RESTAURANT/FAST FOOD"/>
    <n v="400"/>
    <s v="STRONG-ARM (HANDS, FIST, FEET OR BODILY FORCE)"/>
    <s v="IC"/>
    <s v="Invest Cont"/>
    <n v="230"/>
    <m/>
    <m/>
    <m/>
    <s v="5600    WILSHIRE                     BL"/>
    <m/>
    <n v="34.062399999999997"/>
    <n v="-118.3548"/>
  </r>
  <r>
    <n v="200817723"/>
    <d v="2020-12-19T00:00:00"/>
    <x v="345"/>
    <n v="700"/>
    <n v="8"/>
    <x v="12"/>
    <n v="881"/>
    <n v="1"/>
    <n v="310"/>
    <x v="5"/>
    <s v="1420 1402 1202 0358 1607 0321 0344 0352 1221 1822"/>
    <n v="61"/>
    <s v="F"/>
    <s v="W"/>
    <n v="221"/>
    <s v="PUBLIC STORAGE"/>
    <m/>
    <m/>
    <s v="AO"/>
    <s v="Adult Other"/>
    <n v="310"/>
    <n v="998"/>
    <m/>
    <m/>
    <s v="11800 W  OLYMPIC                      BL"/>
    <m/>
    <n v="34.033000000000001"/>
    <n v="-118.4504"/>
  </r>
  <r>
    <n v="200609201"/>
    <d v="2020-04-16T00:00:00"/>
    <x v="152"/>
    <n v="1400"/>
    <n v="6"/>
    <x v="9"/>
    <n v="626"/>
    <n v="2"/>
    <n v="946"/>
    <x v="8"/>
    <s v="1822 1258"/>
    <n v="13"/>
    <s v="F"/>
    <s v="W"/>
    <n v="501"/>
    <s v="SINGLE FAMILY DWELLING"/>
    <m/>
    <m/>
    <s v="IC"/>
    <s v="Invest Cont"/>
    <n v="946"/>
    <m/>
    <m/>
    <m/>
    <s v="6400    BRYN MAWR                    DR"/>
    <m/>
    <n v="34.112900000000003"/>
    <n v="-118.3287"/>
  </r>
  <r>
    <n v="200317003"/>
    <d v="2020-09-08T00:00:00"/>
    <x v="201"/>
    <n v="1840"/>
    <n v="3"/>
    <x v="2"/>
    <n v="393"/>
    <n v="2"/>
    <n v="624"/>
    <x v="15"/>
    <s v="0416 1822"/>
    <n v="34"/>
    <s v="M"/>
    <s v="H"/>
    <n v="501"/>
    <s v="SINGLE FAMILY DWELLING"/>
    <n v="400"/>
    <s v="STRONG-ARM (HANDS, FIST, FEET OR BODILY FORCE)"/>
    <s v="IC"/>
    <s v="Invest Cont"/>
    <n v="624"/>
    <m/>
    <m/>
    <m/>
    <s v="4200    EDGEHILL                     DR"/>
    <m/>
    <n v="34.008299999999998"/>
    <n v="-118.3304"/>
  </r>
  <r>
    <n v="201113717"/>
    <d v="2020-09-17T00:00:00"/>
    <x v="59"/>
    <n v="1340"/>
    <n v="11"/>
    <x v="7"/>
    <n v="1119"/>
    <n v="1"/>
    <n v="230"/>
    <x v="13"/>
    <s v="1402 0416 0445 0432 0334 0913 0400 0561 0421"/>
    <n v="55"/>
    <s v="M"/>
    <s v="W"/>
    <n v="101"/>
    <s v="STREET"/>
    <n v="500"/>
    <s v="UNKNOWN WEAPON/OTHER WEAPON"/>
    <s v="AA"/>
    <s v="Adult Arrest"/>
    <n v="230"/>
    <n v="998"/>
    <m/>
    <m/>
    <s v="1500    FAIR PARK                    AV"/>
    <m/>
    <n v="34.133299999999998"/>
    <n v="-118.1994"/>
  </r>
  <r>
    <n v="200113466"/>
    <d v="2020-06-16T00:00:00"/>
    <x v="33"/>
    <n v="138"/>
    <n v="1"/>
    <x v="1"/>
    <n v="162"/>
    <n v="1"/>
    <n v="310"/>
    <x v="5"/>
    <s v="0329 1601 1822 1414 1403 0417 1402"/>
    <n v="0"/>
    <s v="X"/>
    <s v="X"/>
    <n v="210"/>
    <s v="RESTAURANT/FAST FOOD"/>
    <m/>
    <m/>
    <s v="IC"/>
    <s v="Invest Cont"/>
    <n v="310"/>
    <n v="998"/>
    <m/>
    <m/>
    <s v="800 S  FLOWER                       ST"/>
    <m/>
    <n v="34.0473"/>
    <n v="-118.26009999999999"/>
  </r>
  <r>
    <n v="201208572"/>
    <d v="2020-03-05T00:00:00"/>
    <x v="244"/>
    <n v="1730"/>
    <n v="12"/>
    <x v="8"/>
    <n v="1249"/>
    <n v="2"/>
    <n v="624"/>
    <x v="15"/>
    <s v="1822 0202 0345 1310 1225 0416 0446 0605"/>
    <n v="38"/>
    <s v="M"/>
    <s v="H"/>
    <n v="101"/>
    <s v="STREET"/>
    <n v="400"/>
    <s v="STRONG-ARM (HANDS, FIST, FEET OR BODILY FORCE)"/>
    <s v="IC"/>
    <s v="Invest Cont"/>
    <n v="624"/>
    <m/>
    <m/>
    <m/>
    <s v="62ND                         ST"/>
    <s v="FIGUEROA                     ST"/>
    <n v="33.9833"/>
    <n v="-118.28270000000001"/>
  </r>
  <r>
    <n v="201110170"/>
    <d v="2020-06-06T00:00:00"/>
    <x v="43"/>
    <n v="933"/>
    <n v="11"/>
    <x v="7"/>
    <n v="1172"/>
    <n v="1"/>
    <n v="236"/>
    <x v="46"/>
    <s v="2000 0913 1243 0416"/>
    <n v="34"/>
    <s v="M"/>
    <s v="W"/>
    <n v="121"/>
    <s v="YARD (RESIDENTIAL/BUSINESS)"/>
    <n v="500"/>
    <s v="UNKNOWN WEAPON/OTHER WEAPON"/>
    <s v="AA"/>
    <s v="Adult Arrest"/>
    <n v="236"/>
    <m/>
    <m/>
    <m/>
    <s v="1700    SILVER LAKE                  BL"/>
    <m/>
    <n v="34.089300000000001"/>
    <n v="-118.2685"/>
  </r>
  <r>
    <n v="201004142"/>
    <d v="2020-01-04T00:00:00"/>
    <x v="81"/>
    <n v="2000"/>
    <n v="10"/>
    <x v="11"/>
    <n v="1078"/>
    <n v="1"/>
    <n v="510"/>
    <x v="0"/>
    <m/>
    <n v="0"/>
    <m/>
    <m/>
    <n v="108"/>
    <s v="PARKING LOT"/>
    <m/>
    <m/>
    <s v="AO"/>
    <s v="Adult Other"/>
    <n v="510"/>
    <m/>
    <m/>
    <m/>
    <s v="16800    VENTURA                      BL"/>
    <m/>
    <n v="34.161299999999997"/>
    <n v="-118.49169999999999"/>
  </r>
  <r>
    <n v="200614069"/>
    <d v="2020-08-17T00:00:00"/>
    <x v="116"/>
    <n v="1400"/>
    <n v="6"/>
    <x v="9"/>
    <n v="638"/>
    <n v="1"/>
    <n v="330"/>
    <x v="1"/>
    <s v="1300 1307 1601 1609 0329 0344"/>
    <n v="26"/>
    <s v="M"/>
    <s v="H"/>
    <n v="123"/>
    <s v="PARKING UNDERGROUND/BUILDING"/>
    <m/>
    <m/>
    <s v="IC"/>
    <s v="Invest Cont"/>
    <n v="330"/>
    <m/>
    <m/>
    <m/>
    <s v="5500 W  HOLLYWOOD                    BL"/>
    <m/>
    <n v="34.1038"/>
    <n v="-118.3151"/>
  </r>
  <r>
    <n v="200115035"/>
    <d v="2020-07-13T00:00:00"/>
    <x v="10"/>
    <n v="2230"/>
    <n v="1"/>
    <x v="1"/>
    <n v="182"/>
    <n v="1"/>
    <n v="330"/>
    <x v="1"/>
    <s v="0329 1609 1822 1307"/>
    <n v="34"/>
    <s v="F"/>
    <s v="W"/>
    <n v="707"/>
    <s v="GARAGE/CARPORT"/>
    <m/>
    <m/>
    <s v="IC"/>
    <s v="Invest Cont"/>
    <n v="330"/>
    <m/>
    <m/>
    <m/>
    <s v="1200 S  GRAND                        AV"/>
    <m/>
    <n v="34.039700000000003"/>
    <n v="-118.2637"/>
  </r>
  <r>
    <n v="200710642"/>
    <d v="2020-06-12T00:00:00"/>
    <x v="314"/>
    <n v="300"/>
    <n v="7"/>
    <x v="0"/>
    <n v="747"/>
    <n v="1"/>
    <n v="330"/>
    <x v="1"/>
    <s v="0344 1300 1609"/>
    <n v="41"/>
    <s v="F"/>
    <s v="W"/>
    <n v="101"/>
    <s v="STREET"/>
    <m/>
    <m/>
    <s v="IC"/>
    <s v="Invest Cont"/>
    <n v="330"/>
    <m/>
    <m/>
    <m/>
    <s v="1000 S  LONGWOOD                     AV"/>
    <m/>
    <n v="34.057099999999998"/>
    <n v="-118.33839999999999"/>
  </r>
  <r>
    <n v="200917286"/>
    <d v="2020-11-15T00:00:00"/>
    <x v="48"/>
    <n v="1030"/>
    <n v="9"/>
    <x v="3"/>
    <n v="914"/>
    <n v="2"/>
    <n v="930"/>
    <x v="30"/>
    <s v="0416 0421 1813"/>
    <n v="31"/>
    <s v="F"/>
    <s v="H"/>
    <n v="502"/>
    <s v="MULTI-UNIT DWELLING (APARTMENT, DUPLEX, ETC)"/>
    <n v="400"/>
    <s v="STRONG-ARM (HANDS, FIST, FEET OR BODILY FORCE)"/>
    <s v="AA"/>
    <s v="Adult Arrest"/>
    <n v="930"/>
    <m/>
    <m/>
    <m/>
    <s v="7000    KESTER                       AV"/>
    <m/>
    <n v="34.197499999999998"/>
    <n v="-118.4575"/>
  </r>
  <r>
    <n v="201014827"/>
    <d v="2020-11-08T00:00:00"/>
    <x v="68"/>
    <n v="245"/>
    <n v="10"/>
    <x v="11"/>
    <n v="1035"/>
    <n v="2"/>
    <n v="626"/>
    <x v="10"/>
    <s v="2000 0913 1814 0400 2002 1206 1414"/>
    <n v="37"/>
    <s v="M"/>
    <s v="H"/>
    <n v="502"/>
    <s v="MULTI-UNIT DWELLING (APARTMENT, DUPLEX, ETC)"/>
    <n v="400"/>
    <s v="STRONG-ARM (HANDS, FIST, FEET OR BODILY FORCE)"/>
    <s v="AA"/>
    <s v="Adult Arrest"/>
    <n v="626"/>
    <m/>
    <m/>
    <m/>
    <s v="6600    DARBY                        AV"/>
    <m/>
    <n v="34.190199999999997"/>
    <n v="-118.5335"/>
  </r>
  <r>
    <n v="201222597"/>
    <d v="2020-10-06T00:00:00"/>
    <x v="186"/>
    <n v="1150"/>
    <n v="12"/>
    <x v="8"/>
    <n v="1256"/>
    <n v="1"/>
    <n v="230"/>
    <x v="13"/>
    <s v="0443 1822 0302"/>
    <n v="13"/>
    <s v="M"/>
    <s v="B"/>
    <n v="501"/>
    <s v="SINGLE FAMILY DWELLING"/>
    <n v="109"/>
    <s v="SEMI-AUTOMATIC PISTOL"/>
    <s v="IC"/>
    <s v="Invest Cont"/>
    <n v="230"/>
    <m/>
    <m/>
    <m/>
    <s v="700 W  73RD                         ST"/>
    <m/>
    <n v="33.973700000000001"/>
    <n v="-118.2846"/>
  </r>
  <r>
    <n v="200113451"/>
    <d v="2020-06-15T00:00:00"/>
    <x v="123"/>
    <n v="800"/>
    <n v="1"/>
    <x v="1"/>
    <n v="123"/>
    <n v="2"/>
    <n v="740"/>
    <x v="21"/>
    <n v="329"/>
    <n v="54"/>
    <s v="M"/>
    <s v="H"/>
    <n v="104"/>
    <s v="DRIVEWAY"/>
    <m/>
    <m/>
    <s v="IC"/>
    <s v="Invest Cont"/>
    <n v="740"/>
    <m/>
    <m/>
    <m/>
    <s v="300 W  1ST                          ST"/>
    <m/>
    <n v="34.053699999999999"/>
    <n v="-118.24550000000001"/>
  </r>
  <r>
    <n v="201212630"/>
    <d v="2020-05-11T00:00:00"/>
    <x v="63"/>
    <n v="2020"/>
    <n v="12"/>
    <x v="8"/>
    <n v="1211"/>
    <n v="2"/>
    <n v="626"/>
    <x v="10"/>
    <s v="0913 0400 0444 2000 1814"/>
    <n v="42"/>
    <s v="F"/>
    <s v="B"/>
    <n v="502"/>
    <s v="MULTI-UNIT DWELLING (APARTMENT, DUPLEX, ETC)"/>
    <n v="400"/>
    <s v="STRONG-ARM (HANDS, FIST, FEET OR BODILY FORCE)"/>
    <s v="IC"/>
    <s v="Invest Cont"/>
    <n v="626"/>
    <m/>
    <m/>
    <m/>
    <s v="5400    3RD                          AV"/>
    <m/>
    <n v="33.993200000000002"/>
    <n v="-118.3203"/>
  </r>
  <r>
    <n v="200608658"/>
    <d v="2020-04-03T00:00:00"/>
    <x v="128"/>
    <n v="1400"/>
    <n v="6"/>
    <x v="9"/>
    <n v="669"/>
    <n v="2"/>
    <n v="662"/>
    <x v="17"/>
    <s v="0701 0337"/>
    <n v="22"/>
    <s v="F"/>
    <s v="O"/>
    <n v="501"/>
    <s v="SINGLE FAMILY DWELLING"/>
    <m/>
    <m/>
    <s v="IC"/>
    <s v="Invest Cont"/>
    <n v="662"/>
    <m/>
    <m/>
    <m/>
    <s v="1100 N  NORMANDIE                    AV"/>
    <m/>
    <n v="34.0929"/>
    <n v="-118.3048"/>
  </r>
  <r>
    <n v="201305727"/>
    <d v="2020-01-31T00:00:00"/>
    <x v="169"/>
    <n v="810"/>
    <n v="13"/>
    <x v="6"/>
    <n v="1361"/>
    <n v="1"/>
    <n v="230"/>
    <x v="13"/>
    <s v="2004 0913 0411 1402"/>
    <n v="60"/>
    <s v="M"/>
    <s v="W"/>
    <n v="122"/>
    <s v="VEHICLE, PASSENGER/TRUCK"/>
    <n v="207"/>
    <s v="OTHER KNIFE"/>
    <s v="AO"/>
    <s v="Adult Other"/>
    <n v="230"/>
    <n v="998"/>
    <m/>
    <m/>
    <s v="BROADWAY                     AV"/>
    <s v="47TH"/>
    <n v="34.001100000000001"/>
    <n v="-118.2783"/>
  </r>
  <r>
    <n v="201111893"/>
    <d v="2020-07-27T00:00:00"/>
    <x v="109"/>
    <n v="1530"/>
    <n v="11"/>
    <x v="7"/>
    <n v="1142"/>
    <n v="1"/>
    <n v="310"/>
    <x v="5"/>
    <s v="0216 0342 1609 0344 0358"/>
    <n v="0"/>
    <s v="X"/>
    <s v="X"/>
    <n v="203"/>
    <s v="OTHER BUSINESS"/>
    <n v="312"/>
    <s v="PIPE/METAL PIPE"/>
    <s v="IC"/>
    <s v="Invest Cont"/>
    <n v="310"/>
    <m/>
    <m/>
    <m/>
    <s v="1900    HILLHURST                    AV"/>
    <m/>
    <n v="34.105400000000003"/>
    <n v="-118.28740000000001"/>
  </r>
  <r>
    <n v="200414348"/>
    <d v="2020-10-27T00:00:00"/>
    <x v="229"/>
    <n v="1030"/>
    <n v="4"/>
    <x v="4"/>
    <n v="437"/>
    <n v="1"/>
    <n v="341"/>
    <x v="12"/>
    <n v="344"/>
    <n v="45"/>
    <s v="M"/>
    <s v="H"/>
    <n v="121"/>
    <s v="YARD (RESIDENTIAL/BUSINESS)"/>
    <n v="400"/>
    <s v="STRONG-ARM (HANDS, FIST, FEET OR BODILY FORCE)"/>
    <s v="IC"/>
    <s v="Invest Cont"/>
    <n v="341"/>
    <m/>
    <m/>
    <m/>
    <s v="1900    CYRIL                        AV"/>
    <m/>
    <n v="34.065300000000001"/>
    <n v="-118.18049999999999"/>
  </r>
  <r>
    <n v="200508713"/>
    <d v="2020-04-26T00:00:00"/>
    <x v="140"/>
    <n v="1500"/>
    <n v="5"/>
    <x v="10"/>
    <n v="514"/>
    <n v="1"/>
    <n v="510"/>
    <x v="0"/>
    <m/>
    <n v="0"/>
    <m/>
    <m/>
    <n v="101"/>
    <s v="STREET"/>
    <m/>
    <m/>
    <s v="IC"/>
    <s v="Invest Cont"/>
    <n v="510"/>
    <m/>
    <m/>
    <m/>
    <s v="1000 W  CRUCES                       ST"/>
    <m/>
    <n v="33.791499999999999"/>
    <n v="-118.27509999999999"/>
  </r>
  <r>
    <n v="200605280"/>
    <d v="2020-01-28T00:00:00"/>
    <x v="259"/>
    <n v="2230"/>
    <n v="6"/>
    <x v="9"/>
    <n v="647"/>
    <n v="1"/>
    <n v="230"/>
    <x v="13"/>
    <s v="1202 1822 0334 0400 0432 0329"/>
    <n v="61"/>
    <s v="M"/>
    <s v="W"/>
    <n v="502"/>
    <s v="MULTI-UNIT DWELLING (APARTMENT, DUPLEX, ETC)"/>
    <n v="200"/>
    <s v="KNIFE WITH BLADE 6INCHES OR LESS"/>
    <s v="IC"/>
    <s v="Invest Cont"/>
    <n v="230"/>
    <n v="745"/>
    <m/>
    <m/>
    <s v="1500    CANYON                       DR"/>
    <m/>
    <n v="34.099299999999999"/>
    <n v="-118.31659999999999"/>
  </r>
  <r>
    <n v="200616779"/>
    <d v="2020-10-16T00:00:00"/>
    <x v="211"/>
    <n v="915"/>
    <n v="6"/>
    <x v="9"/>
    <n v="663"/>
    <n v="1"/>
    <n v="440"/>
    <x v="20"/>
    <s v="0325 0601 1822 2006"/>
    <n v="0"/>
    <s v="X"/>
    <s v="X"/>
    <n v="403"/>
    <s v="DRUG STORE"/>
    <m/>
    <m/>
    <s v="IC"/>
    <s v="Invest Cont"/>
    <n v="440"/>
    <m/>
    <m/>
    <m/>
    <s v="1000 N  HIGHLAND                     AV"/>
    <m/>
    <n v="34.088900000000002"/>
    <n v="-118.3386"/>
  </r>
  <r>
    <n v="201005606"/>
    <d v="2020-02-06T00:00:00"/>
    <x v="132"/>
    <n v="1500"/>
    <n v="10"/>
    <x v="11"/>
    <n v="1017"/>
    <n v="1"/>
    <n v="420"/>
    <x v="33"/>
    <m/>
    <n v="0"/>
    <m/>
    <m/>
    <n v="101"/>
    <s v="STREET"/>
    <m/>
    <m/>
    <s v="IC"/>
    <s v="Invest Cont"/>
    <n v="420"/>
    <m/>
    <m/>
    <m/>
    <s v="16900    SATICOY                      ST"/>
    <m/>
    <n v="34.208399999999997"/>
    <n v="-118.50109999999999"/>
  </r>
  <r>
    <n v="200713038"/>
    <d v="2020-08-22T00:00:00"/>
    <x v="223"/>
    <n v="1120"/>
    <n v="7"/>
    <x v="0"/>
    <n v="702"/>
    <n v="2"/>
    <n v="740"/>
    <x v="21"/>
    <s v="1822 1300 0329"/>
    <n v="60"/>
    <s v="M"/>
    <s v="H"/>
    <n v="122"/>
    <s v="VEHICLE, PASSENGER/TRUCK"/>
    <m/>
    <m/>
    <s v="IC"/>
    <s v="Invest Cont"/>
    <n v="740"/>
    <m/>
    <m/>
    <m/>
    <s v="WILLOUGHBY                   AV"/>
    <s v="VISTA"/>
    <n v="34.0871"/>
    <n v="-118.3527"/>
  </r>
  <r>
    <n v="201309188"/>
    <d v="2020-04-08T00:00:00"/>
    <x v="126"/>
    <n v="300"/>
    <n v="13"/>
    <x v="6"/>
    <n v="1341"/>
    <n v="1"/>
    <n v="510"/>
    <x v="0"/>
    <m/>
    <n v="0"/>
    <m/>
    <m/>
    <n v="101"/>
    <s v="STREET"/>
    <m/>
    <m/>
    <s v="IC"/>
    <s v="Invest Cont"/>
    <n v="510"/>
    <m/>
    <m/>
    <m/>
    <s v="MARTIN LUTHER KING"/>
    <s v="BROADWAY"/>
    <n v="34.011099999999999"/>
    <n v="-118.27889999999999"/>
  </r>
  <r>
    <n v="201012662"/>
    <d v="2020-09-01T00:00:00"/>
    <x v="151"/>
    <n v="300"/>
    <n v="10"/>
    <x v="11"/>
    <n v="1065"/>
    <n v="1"/>
    <n v="480"/>
    <x v="2"/>
    <s v="1822 0344 0329 1420"/>
    <n v="51"/>
    <s v="M"/>
    <s v="W"/>
    <n v="707"/>
    <s v="GARAGE/CARPORT"/>
    <m/>
    <m/>
    <s v="IC"/>
    <s v="Invest Cont"/>
    <n v="480"/>
    <m/>
    <m/>
    <m/>
    <s v="5400    NEWCASTLE                    AV"/>
    <m/>
    <n v="34.168700000000001"/>
    <n v="-118.5244"/>
  </r>
  <r>
    <n v="201214502"/>
    <d v="2020-06-11T00:00:00"/>
    <x v="79"/>
    <n v="1730"/>
    <n v="12"/>
    <x v="8"/>
    <n v="1257"/>
    <n v="2"/>
    <n v="625"/>
    <x v="44"/>
    <s v="1202 0400 0444 0429 0913"/>
    <n v="67"/>
    <s v="F"/>
    <s v="W"/>
    <n v="501"/>
    <s v="SINGLE FAMILY DWELLING"/>
    <n v="400"/>
    <s v="STRONG-ARM (HANDS, FIST, FEET OR BODILY FORCE)"/>
    <s v="AA"/>
    <s v="Adult Arrest"/>
    <n v="625"/>
    <m/>
    <m/>
    <m/>
    <s v="900 W  76TH                         ST"/>
    <m/>
    <n v="33.970799999999997"/>
    <n v="-118.28879999999999"/>
  </r>
  <r>
    <n v="200708141"/>
    <d v="2020-04-09T00:00:00"/>
    <x v="296"/>
    <n v="1700"/>
    <n v="7"/>
    <x v="0"/>
    <n v="766"/>
    <n v="2"/>
    <n v="888"/>
    <x v="24"/>
    <n v="1501"/>
    <n v="41"/>
    <s v="M"/>
    <s v="W"/>
    <n v="501"/>
    <s v="SINGLE FAMILY DWELLING"/>
    <m/>
    <m/>
    <s v="IC"/>
    <s v="Invest Cont"/>
    <n v="888"/>
    <m/>
    <m/>
    <m/>
    <s v="1400    NADEAU                       DR"/>
    <m/>
    <n v="34.047199999999997"/>
    <n v="-118.3326"/>
  </r>
  <r>
    <n v="200812013"/>
    <d v="2020-07-18T00:00:00"/>
    <x v="353"/>
    <n v="1600"/>
    <n v="8"/>
    <x v="12"/>
    <n v="806"/>
    <n v="1"/>
    <n v="420"/>
    <x v="33"/>
    <s v="1822 1309 1606 0321 1420 0386 0344 0352 0202"/>
    <n v="52"/>
    <s v="F"/>
    <s v="W"/>
    <n v="101"/>
    <s v="STREET"/>
    <m/>
    <m/>
    <s v="IC"/>
    <s v="Invest Cont"/>
    <n v="420"/>
    <m/>
    <m/>
    <m/>
    <s v="2000    STRADELLA                    RD"/>
    <m/>
    <n v="34.103499999999997"/>
    <n v="-118.46080000000001"/>
  </r>
  <r>
    <n v="200212372"/>
    <d v="2020-07-09T00:00:00"/>
    <x v="246"/>
    <n v="1615"/>
    <n v="2"/>
    <x v="5"/>
    <n v="245"/>
    <n v="1"/>
    <n v="761"/>
    <x v="35"/>
    <s v="2024 0342 0371 1402 0906 1816 0443 1815 1822 0334"/>
    <n v="21"/>
    <s v="F"/>
    <s v="H"/>
    <n v="109"/>
    <s v="PARK/PLAYGROUND"/>
    <n v="200"/>
    <s v="KNIFE WITH BLADE 6INCHES OR LESS"/>
    <s v="IC"/>
    <s v="Invest Cont"/>
    <n v="761"/>
    <n v="930"/>
    <m/>
    <m/>
    <s v="2200 W  6TH                          ST"/>
    <m/>
    <n v="34.060099999999998"/>
    <n v="-118.2761"/>
  </r>
  <r>
    <n v="200319971"/>
    <d v="2020-11-06T00:00:00"/>
    <x v="166"/>
    <n v="1235"/>
    <n v="3"/>
    <x v="2"/>
    <n v="325"/>
    <n v="1"/>
    <n v="210"/>
    <x v="11"/>
    <s v="1822 0302 0216 1309 0104 0325 0443 0342 0329 1402"/>
    <n v="19"/>
    <s v="X"/>
    <s v="X"/>
    <n v="403"/>
    <s v="DRUG STORE"/>
    <n v="102"/>
    <s v="HAND GUN"/>
    <s v="AA"/>
    <s v="Adult Arrest"/>
    <n v="210"/>
    <n v="998"/>
    <m/>
    <m/>
    <s v="1300 W  29TH                         ST"/>
    <m/>
    <n v="34.030700000000003"/>
    <n v="-118.2923"/>
  </r>
  <r>
    <n v="200404211"/>
    <d v="2020-01-06T00:00:00"/>
    <x v="275"/>
    <n v="2130"/>
    <n v="4"/>
    <x v="4"/>
    <n v="439"/>
    <n v="1"/>
    <n v="330"/>
    <x v="1"/>
    <s v="0344 1302 0329"/>
    <n v="63"/>
    <s v="M"/>
    <s v="H"/>
    <n v="502"/>
    <s v="MULTI-UNIT DWELLING (APARTMENT, DUPLEX, ETC)"/>
    <m/>
    <m/>
    <s v="IC"/>
    <s v="Invest Cont"/>
    <n v="330"/>
    <m/>
    <m/>
    <m/>
    <s v="2300    LILLYVALE                    AV"/>
    <m/>
    <n v="34.072000000000003"/>
    <n v="-118.1643"/>
  </r>
  <r>
    <n v="201010736"/>
    <d v="2020-07-06T00:00:00"/>
    <x v="14"/>
    <n v="1727"/>
    <n v="10"/>
    <x v="11"/>
    <n v="1023"/>
    <n v="2"/>
    <n v="956"/>
    <x v="29"/>
    <s v="1906 1212 0913 0443"/>
    <n v="36"/>
    <s v="F"/>
    <s v="W"/>
    <n v="501"/>
    <s v="SINGLE FAMILY DWELLING"/>
    <m/>
    <m/>
    <s v="AO"/>
    <s v="Adult Other"/>
    <n v="956"/>
    <m/>
    <m/>
    <m/>
    <s v="6600    VANALDEN                     AV"/>
    <m/>
    <n v="34.190199999999997"/>
    <n v="-118.5491"/>
  </r>
  <r>
    <n v="201206663"/>
    <d v="2020-02-07T00:00:00"/>
    <x v="15"/>
    <n v="1645"/>
    <n v="12"/>
    <x v="8"/>
    <n v="1263"/>
    <n v="1"/>
    <n v="230"/>
    <x v="13"/>
    <s v="1822 1309"/>
    <n v="32"/>
    <s v="F"/>
    <s v="B"/>
    <n v="108"/>
    <s v="PARKING LOT"/>
    <n v="307"/>
    <s v="VEHICLE"/>
    <s v="IC"/>
    <s v="Invest Cont"/>
    <n v="230"/>
    <m/>
    <m/>
    <m/>
    <s v="MANCHESTER"/>
    <s v="WESTERN"/>
    <n v="33.96"/>
    <n v="-118.309"/>
  </r>
  <r>
    <n v="201215887"/>
    <d v="2020-07-04T00:00:00"/>
    <x v="11"/>
    <n v="1100"/>
    <n v="12"/>
    <x v="8"/>
    <n v="1256"/>
    <n v="1"/>
    <n v="350"/>
    <x v="60"/>
    <s v="1019 0346 0344 1822 0216 0209"/>
    <n v="37"/>
    <s v="F"/>
    <s v="B"/>
    <n v="101"/>
    <s v="STREET"/>
    <n v="400"/>
    <s v="STRONG-ARM (HANDS, FIST, FEET OR BODILY FORCE)"/>
    <s v="IC"/>
    <s v="Invest Cont"/>
    <n v="350"/>
    <m/>
    <m/>
    <m/>
    <s v="75TH                         ST"/>
    <s v="HOOVER                       ST"/>
    <n v="33.971699999999998"/>
    <n v="-118.2871"/>
  </r>
  <r>
    <n v="201104160"/>
    <d v="2020-01-05T00:00:00"/>
    <x v="81"/>
    <n v="2115"/>
    <n v="11"/>
    <x v="7"/>
    <n v="1101"/>
    <n v="1"/>
    <n v="330"/>
    <x v="1"/>
    <s v="0358 1307 0344 1251"/>
    <n v="24"/>
    <s v="M"/>
    <s v="O"/>
    <n v="108"/>
    <s v="PARKING LOT"/>
    <n v="500"/>
    <s v="UNKNOWN WEAPON/OTHER WEAPON"/>
    <s v="IC"/>
    <s v="Invest Cont"/>
    <n v="330"/>
    <m/>
    <m/>
    <m/>
    <s v="2800 E  OBSERVATORY                  RD"/>
    <m/>
    <n v="34.119199999999999"/>
    <n v="-118.3004"/>
  </r>
  <r>
    <n v="200709080"/>
    <d v="2020-05-09T00:00:00"/>
    <x v="143"/>
    <n v="1100"/>
    <n v="7"/>
    <x v="0"/>
    <n v="763"/>
    <n v="2"/>
    <n v="930"/>
    <x v="30"/>
    <n v="421"/>
    <n v="23"/>
    <s v="F"/>
    <s v="H"/>
    <n v="101"/>
    <s v="STREET"/>
    <n v="511"/>
    <s v="VERBAL THREAT"/>
    <s v="AO"/>
    <s v="Adult Other"/>
    <n v="930"/>
    <m/>
    <m/>
    <m/>
    <s v="1600    ELLSMERE                     AV"/>
    <m/>
    <n v="34.044499999999999"/>
    <n v="-118.3623"/>
  </r>
  <r>
    <n v="200604182"/>
    <d v="2020-01-05T00:00:00"/>
    <x v="275"/>
    <n v="1"/>
    <n v="6"/>
    <x v="9"/>
    <n v="666"/>
    <n v="2"/>
    <n v="624"/>
    <x v="15"/>
    <s v="0400 0416 0429 1206 0305"/>
    <n v="31"/>
    <s v="M"/>
    <s v="B"/>
    <n v="101"/>
    <s v="STREET"/>
    <n v="400"/>
    <s v="STRONG-ARM (HANDS, FIST, FEET OR BODILY FORCE)"/>
    <s v="IC"/>
    <s v="Invest Cont"/>
    <n v="624"/>
    <m/>
    <m/>
    <m/>
    <s v="1300 N  WILCOX                       AV"/>
    <m/>
    <n v="34.0944"/>
    <n v="-118.331"/>
  </r>
  <r>
    <n v="200909850"/>
    <d v="2020-05-18T00:00:00"/>
    <x v="112"/>
    <n v="1200"/>
    <n v="9"/>
    <x v="3"/>
    <n v="971"/>
    <n v="1"/>
    <n v="330"/>
    <x v="1"/>
    <n v="344"/>
    <n v="25"/>
    <s v="M"/>
    <s v="W"/>
    <n v="123"/>
    <s v="PARKING UNDERGROUND/BUILDING"/>
    <m/>
    <m/>
    <s v="IC"/>
    <s v="Invest Cont"/>
    <n v="330"/>
    <m/>
    <m/>
    <m/>
    <s v="4700 N  SEPULVEDA                    BL"/>
    <m/>
    <n v="34.155999999999999"/>
    <n v="-118.4662"/>
  </r>
  <r>
    <n v="200409340"/>
    <d v="2020-05-29T00:00:00"/>
    <x v="251"/>
    <n v="1230"/>
    <n v="4"/>
    <x v="4"/>
    <n v="439"/>
    <n v="1"/>
    <n v="420"/>
    <x v="33"/>
    <m/>
    <n v="0"/>
    <m/>
    <m/>
    <n v="101"/>
    <s v="STREET"/>
    <m/>
    <m/>
    <s v="IC"/>
    <s v="Invest Cont"/>
    <n v="420"/>
    <m/>
    <m/>
    <m/>
    <s v="2000    BARNETT                      RD"/>
    <m/>
    <n v="34.066400000000002"/>
    <n v="-118.1722"/>
  </r>
  <r>
    <n v="200406042"/>
    <d v="2020-02-22T00:00:00"/>
    <x v="19"/>
    <n v="245"/>
    <n v="4"/>
    <x v="4"/>
    <n v="412"/>
    <n v="2"/>
    <n v="745"/>
    <x v="9"/>
    <n v="329"/>
    <n v="45"/>
    <s v="M"/>
    <s v="H"/>
    <n v="502"/>
    <s v="MULTI-UNIT DWELLING (APARTMENT, DUPLEX, ETC)"/>
    <m/>
    <m/>
    <s v="IC"/>
    <s v="Invest Cont"/>
    <n v="745"/>
    <m/>
    <m/>
    <m/>
    <s v="3200    PASADENA                     AV"/>
    <m/>
    <n v="34.080599999999997"/>
    <n v="-118.2176"/>
  </r>
  <r>
    <n v="200116190"/>
    <d v="2020-08-11T00:00:00"/>
    <x v="89"/>
    <n v="130"/>
    <n v="1"/>
    <x v="1"/>
    <n v="127"/>
    <n v="2"/>
    <n v="626"/>
    <x v="10"/>
    <s v="2000 0444 1814 0913"/>
    <n v="27"/>
    <s v="F"/>
    <s v="W"/>
    <n v="503"/>
    <s v="HOTEL"/>
    <n v="400"/>
    <s v="STRONG-ARM (HANDS, FIST, FEET OR BODILY FORCE)"/>
    <s v="IC"/>
    <s v="Invest Cont"/>
    <n v="626"/>
    <m/>
    <m/>
    <m/>
    <s v="100 N  LOS ANGELES                  ST"/>
    <m/>
    <n v="34.051499999999997"/>
    <n v="-118.2424"/>
  </r>
  <r>
    <n v="200613040"/>
    <d v="2020-07-24T00:00:00"/>
    <x v="148"/>
    <n v="2100"/>
    <n v="6"/>
    <x v="9"/>
    <n v="646"/>
    <n v="2"/>
    <n v="626"/>
    <x v="10"/>
    <s v="2000 0416 0448 0400"/>
    <n v="42"/>
    <s v="F"/>
    <s v="B"/>
    <n v="502"/>
    <s v="MULTI-UNIT DWELLING (APARTMENT, DUPLEX, ETC)"/>
    <n v="400"/>
    <s v="STRONG-ARM (HANDS, FIST, FEET OR BODILY FORCE)"/>
    <s v="IC"/>
    <s v="Invest Cont"/>
    <n v="626"/>
    <m/>
    <m/>
    <m/>
    <s v="1600    VINE                         ST"/>
    <m/>
    <n v="34.098700000000001"/>
    <n v="-118.33369999999999"/>
  </r>
  <r>
    <n v="200207210"/>
    <d v="2020-03-03T00:00:00"/>
    <x v="207"/>
    <n v="1200"/>
    <n v="2"/>
    <x v="5"/>
    <n v="257"/>
    <n v="2"/>
    <n v="354"/>
    <x v="14"/>
    <s v="0923 1822 0100"/>
    <n v="41"/>
    <s v="F"/>
    <s v="H"/>
    <n v="502"/>
    <s v="MULTI-UNIT DWELLING (APARTMENT, DUPLEX, ETC)"/>
    <m/>
    <m/>
    <s v="IC"/>
    <s v="Invest Cont"/>
    <n v="354"/>
    <m/>
    <m/>
    <m/>
    <s v="1300    INGRAHAM                     ST"/>
    <m/>
    <n v="34.053100000000001"/>
    <n v="-118.2671"/>
  </r>
  <r>
    <n v="200610484"/>
    <d v="2020-05-22T00:00:00"/>
    <x v="354"/>
    <n v="1500"/>
    <n v="6"/>
    <x v="9"/>
    <n v="649"/>
    <n v="2"/>
    <n v="930"/>
    <x v="30"/>
    <s v="0400 0432 0421 0913 0603 0361"/>
    <n v="69"/>
    <s v="F"/>
    <s v="O"/>
    <n v="501"/>
    <s v="SINGLE FAMILY DWELLING"/>
    <n v="511"/>
    <s v="VERBAL THREAT"/>
    <s v="AA"/>
    <s v="Adult Arrest"/>
    <n v="930"/>
    <m/>
    <m/>
    <m/>
    <s v="1500 N  KINGSLEY                     DR"/>
    <m/>
    <n v="34.098100000000002"/>
    <n v="-118.30329999999999"/>
  </r>
  <r>
    <n v="200320020"/>
    <d v="2020-11-07T00:00:00"/>
    <x v="249"/>
    <n v="1030"/>
    <n v="3"/>
    <x v="2"/>
    <n v="376"/>
    <n v="2"/>
    <n v="901"/>
    <x v="19"/>
    <s v="0913 2038 2000 1814"/>
    <n v="25"/>
    <s v="M"/>
    <s v="B"/>
    <n v="501"/>
    <s v="SINGLE FAMILY DWELLING"/>
    <m/>
    <m/>
    <s v="AO"/>
    <s v="Adult Other"/>
    <n v="901"/>
    <m/>
    <m/>
    <m/>
    <s v="3900    DENKER                       AV"/>
    <m/>
    <n v="34.015300000000003"/>
    <n v="-118.3045"/>
  </r>
  <r>
    <n v="200804830"/>
    <d v="2020-01-18T00:00:00"/>
    <x v="45"/>
    <n v="400"/>
    <n v="8"/>
    <x v="12"/>
    <n v="898"/>
    <n v="1"/>
    <n v="331"/>
    <x v="23"/>
    <s v="0344 0385 1822 1309"/>
    <n v="33"/>
    <s v="F"/>
    <s v="H"/>
    <n v="101"/>
    <s v="STREET"/>
    <m/>
    <m/>
    <s v="IC"/>
    <s v="Invest Cont"/>
    <n v="331"/>
    <m/>
    <m/>
    <m/>
    <s v="2300 S  CORNING                      ST"/>
    <m/>
    <n v="34.039099999999998"/>
    <n v="-118.3802"/>
  </r>
  <r>
    <n v="201109255"/>
    <d v="2020-05-12T00:00:00"/>
    <x v="39"/>
    <n v="1900"/>
    <n v="11"/>
    <x v="7"/>
    <n v="1145"/>
    <n v="1"/>
    <n v="310"/>
    <x v="5"/>
    <n v="344"/>
    <n v="36"/>
    <s v="M"/>
    <s v="W"/>
    <n v="707"/>
    <s v="GARAGE/CARPORT"/>
    <m/>
    <m/>
    <s v="IC"/>
    <s v="Invest Cont"/>
    <n v="310"/>
    <m/>
    <m/>
    <m/>
    <s v="2400    SILVER LAKE                  BL"/>
    <m/>
    <n v="34.100900000000003"/>
    <n v="-118.25920000000001"/>
  </r>
  <r>
    <n v="200513050"/>
    <d v="2020-08-16T00:00:00"/>
    <x v="116"/>
    <n v="1500"/>
    <n v="5"/>
    <x v="10"/>
    <n v="521"/>
    <n v="2"/>
    <n v="740"/>
    <x v="21"/>
    <s v="0329 1202"/>
    <n v="63"/>
    <s v="F"/>
    <s v="W"/>
    <n v="501"/>
    <s v="SINGLE FAMILY DWELLING"/>
    <m/>
    <m/>
    <s v="IC"/>
    <s v="Invest Cont"/>
    <n v="740"/>
    <m/>
    <m/>
    <m/>
    <s v="800 W  BLOOMWOOD                    RD"/>
    <m/>
    <n v="33.758200000000002"/>
    <n v="-118.30070000000001"/>
  </r>
  <r>
    <n v="201221464"/>
    <d v="2020-09-26T00:00:00"/>
    <x v="126"/>
    <n v="1200"/>
    <n v="12"/>
    <x v="8"/>
    <n v="1208"/>
    <n v="2"/>
    <n v="624"/>
    <x v="15"/>
    <s v="0444 0361"/>
    <n v="75"/>
    <s v="M"/>
    <s v="H"/>
    <n v="104"/>
    <s v="DRIVEWAY"/>
    <n v="400"/>
    <s v="STRONG-ARM (HANDS, FIST, FEET OR BODILY FORCE)"/>
    <s v="IC"/>
    <s v="Invest Cont"/>
    <n v="624"/>
    <m/>
    <m/>
    <m/>
    <s v="500 W  46TH                         ST"/>
    <m/>
    <n v="34.0017"/>
    <n v="-118.2871"/>
  </r>
  <r>
    <n v="200319949"/>
    <d v="2020-11-05T00:00:00"/>
    <x v="164"/>
    <n v="1925"/>
    <n v="3"/>
    <x v="2"/>
    <n v="397"/>
    <n v="2"/>
    <n v="901"/>
    <x v="19"/>
    <s v="2038 0913 2000 1814"/>
    <n v="28"/>
    <s v="F"/>
    <s v="H"/>
    <n v="203"/>
    <s v="OTHER BUSINESS"/>
    <m/>
    <m/>
    <s v="IC"/>
    <s v="Invest Cont"/>
    <n v="901"/>
    <m/>
    <m/>
    <m/>
    <s v="4200 S  VERMONT                      AV"/>
    <m/>
    <n v="34.007300000000001"/>
    <n v="-118.298"/>
  </r>
  <r>
    <n v="201000898"/>
    <d v="2020-10-03T00:00:00"/>
    <x v="263"/>
    <n v="345"/>
    <n v="10"/>
    <x v="11"/>
    <n v="1018"/>
    <n v="1"/>
    <n v="310"/>
    <x v="5"/>
    <s v="1202 0321 2018 1822 1609"/>
    <n v="0"/>
    <s v="M"/>
    <s v="W"/>
    <n v="418"/>
    <m/>
    <m/>
    <m/>
    <s v="IC"/>
    <s v="Invest Cont"/>
    <n v="310"/>
    <m/>
    <m/>
    <m/>
    <s v="7500    WOODLEY                      AV"/>
    <m/>
    <n v="34.206600000000002"/>
    <n v="-118.4837"/>
  </r>
  <r>
    <n v="200108428"/>
    <d v="2020-03-04T00:00:00"/>
    <x v="216"/>
    <n v="700"/>
    <n v="1"/>
    <x v="1"/>
    <n v="134"/>
    <n v="1"/>
    <n v="440"/>
    <x v="20"/>
    <s v="0344 2032 1822"/>
    <n v="28"/>
    <s v="M"/>
    <s v="W"/>
    <n v="402"/>
    <s v="MARKET"/>
    <m/>
    <m/>
    <s v="IC"/>
    <s v="Invest Cont"/>
    <n v="440"/>
    <m/>
    <m/>
    <m/>
    <s v="300 S  BROADWAY"/>
    <m/>
    <n v="34.051000000000002"/>
    <n v="-118.248"/>
  </r>
  <r>
    <n v="200515253"/>
    <d v="2020-10-14T00:00:00"/>
    <x v="349"/>
    <n v="602"/>
    <n v="5"/>
    <x v="10"/>
    <n v="569"/>
    <n v="2"/>
    <n v="946"/>
    <x v="8"/>
    <m/>
    <n v="0"/>
    <s v="X"/>
    <s v="X"/>
    <n v="109"/>
    <s v="PARK/PLAYGROUND"/>
    <m/>
    <m/>
    <s v="IC"/>
    <s v="Invest Cont"/>
    <n v="946"/>
    <m/>
    <m/>
    <m/>
    <s v="100 W  22ND                         ST"/>
    <m/>
    <n v="33.725000000000001"/>
    <n v="-118.2825"/>
  </r>
  <r>
    <n v="200218507"/>
    <d v="2020-12-12T00:00:00"/>
    <x v="355"/>
    <n v="1930"/>
    <n v="2"/>
    <x v="5"/>
    <n v="251"/>
    <n v="1"/>
    <n v="510"/>
    <x v="0"/>
    <m/>
    <n v="0"/>
    <m/>
    <m/>
    <n v="101"/>
    <s v="STREET"/>
    <m/>
    <m/>
    <s v="IC"/>
    <s v="Invest Cont"/>
    <n v="510"/>
    <m/>
    <m/>
    <m/>
    <s v="300 S  RAMPART                      BL"/>
    <m/>
    <n v="34.0657"/>
    <n v="-118.2792"/>
  </r>
  <r>
    <n v="201013303"/>
    <d v="2020-09-21T00:00:00"/>
    <x v="196"/>
    <n v="830"/>
    <n v="10"/>
    <x v="11"/>
    <n v="1011"/>
    <n v="2"/>
    <n v="664"/>
    <x v="53"/>
    <m/>
    <n v="32"/>
    <s v="F"/>
    <s v="H"/>
    <n v="502"/>
    <s v="MULTI-UNIT DWELLING (APARTMENT, DUPLEX, ETC)"/>
    <m/>
    <m/>
    <s v="IC"/>
    <s v="Invest Cont"/>
    <n v="664"/>
    <m/>
    <m/>
    <m/>
    <s v="19000    SHERMAN                      WY"/>
    <m/>
    <n v="34.2012"/>
    <n v="-118.54640000000001"/>
  </r>
  <r>
    <n v="200314959"/>
    <d v="2020-07-30T00:00:00"/>
    <x v="8"/>
    <n v="2110"/>
    <n v="3"/>
    <x v="2"/>
    <n v="326"/>
    <n v="2"/>
    <n v="890"/>
    <x v="48"/>
    <s v="1212 1309 1822"/>
    <n v="19"/>
    <s v="X"/>
    <s v="X"/>
    <n v="101"/>
    <s v="STREET"/>
    <m/>
    <m/>
    <s v="AA"/>
    <s v="Adult Arrest"/>
    <n v="890"/>
    <m/>
    <m/>
    <m/>
    <s v="DALTON                       AV"/>
    <s v="27TH                         ST"/>
    <n v="34.030900000000003"/>
    <n v="-118.30410000000001"/>
  </r>
  <r>
    <n v="200618033"/>
    <d v="2020-11-14T00:00:00"/>
    <x v="351"/>
    <n v="1940"/>
    <n v="6"/>
    <x v="9"/>
    <n v="646"/>
    <n v="1"/>
    <n v="480"/>
    <x v="2"/>
    <s v="0344 0397 1822 0345"/>
    <n v="26"/>
    <s v="M"/>
    <s v="O"/>
    <n v="101"/>
    <s v="STREET"/>
    <m/>
    <m/>
    <s v="IC"/>
    <s v="Invest Cont"/>
    <n v="480"/>
    <m/>
    <m/>
    <m/>
    <s v="6300 W  HOLLYWOOD                    BL"/>
    <m/>
    <n v="34.101599999999998"/>
    <n v="-118.3271"/>
  </r>
  <r>
    <n v="201305511"/>
    <d v="2020-01-28T00:00:00"/>
    <x v="225"/>
    <n v="1400"/>
    <n v="13"/>
    <x v="6"/>
    <n v="1351"/>
    <n v="1"/>
    <n v="510"/>
    <x v="0"/>
    <m/>
    <n v="0"/>
    <m/>
    <m/>
    <n v="101"/>
    <s v="STREET"/>
    <m/>
    <m/>
    <s v="IC"/>
    <s v="Invest Cont"/>
    <n v="510"/>
    <m/>
    <m/>
    <m/>
    <s v="43RD                         ST"/>
    <s v="BROADWAY                     AV"/>
    <n v="34.005600000000001"/>
    <n v="-118.2784"/>
  </r>
  <r>
    <n v="201305652"/>
    <d v="2020-01-30T00:00:00"/>
    <x v="356"/>
    <n v="1200"/>
    <n v="13"/>
    <x v="6"/>
    <n v="1365"/>
    <n v="2"/>
    <n v="626"/>
    <x v="10"/>
    <s v="2000 1814 0448"/>
    <n v="20"/>
    <s v="M"/>
    <s v="B"/>
    <n v="501"/>
    <s v="SINGLE FAMILY DWELLING"/>
    <n v="400"/>
    <s v="STRONG-ARM (HANDS, FIST, FEET OR BODILY FORCE)"/>
    <s v="AO"/>
    <s v="Adult Other"/>
    <n v="626"/>
    <m/>
    <m/>
    <m/>
    <s v="1400 E  48TH                         PL"/>
    <m/>
    <n v="33.999299999999998"/>
    <n v="-118.2499"/>
  </r>
  <r>
    <n v="200305132"/>
    <d v="2020-01-21T00:00:00"/>
    <x v="202"/>
    <n v="530"/>
    <n v="3"/>
    <x v="2"/>
    <n v="392"/>
    <n v="2"/>
    <n v="624"/>
    <x v="15"/>
    <s v="0416 2021 0558 0446 0602"/>
    <n v="30"/>
    <s v="M"/>
    <s v="B"/>
    <n v="101"/>
    <s v="STREET"/>
    <n v="400"/>
    <s v="STRONG-ARM (HANDS, FIST, FEET OR BODILY FORCE)"/>
    <s v="AA"/>
    <s v="Adult Arrest"/>
    <n v="624"/>
    <m/>
    <m/>
    <m/>
    <s v="4400    ARLINGTON                    AV"/>
    <m/>
    <n v="34.003700000000002"/>
    <n v="-118.318"/>
  </r>
  <r>
    <n v="200705873"/>
    <d v="2020-02-09T00:00:00"/>
    <x v="310"/>
    <n v="1230"/>
    <n v="7"/>
    <x v="0"/>
    <n v="706"/>
    <n v="2"/>
    <n v="745"/>
    <x v="9"/>
    <s v="0329 2004 1402"/>
    <n v="0"/>
    <s v="M"/>
    <s v="W"/>
    <n v="708"/>
    <s v="CHURCH/CHAPEL (CHANGED 03-03 FROM CHURCH/TEMPLE)"/>
    <m/>
    <m/>
    <s v="AA"/>
    <s v="Adult Arrest"/>
    <n v="745"/>
    <n v="998"/>
    <m/>
    <m/>
    <s v="600 N  LA BREA                      AV"/>
    <m/>
    <n v="34.081899999999997"/>
    <n v="-118.3441"/>
  </r>
  <r>
    <n v="201210296"/>
    <d v="2020-04-03T00:00:00"/>
    <x v="243"/>
    <n v="2020"/>
    <n v="12"/>
    <x v="8"/>
    <n v="1213"/>
    <n v="2"/>
    <n v="753"/>
    <x v="37"/>
    <s v="1100 1402 1407 1419"/>
    <n v="0"/>
    <s v="X"/>
    <s v="X"/>
    <n v="501"/>
    <s v="SINGLE FAMILY DWELLING"/>
    <n v="102"/>
    <s v="HAND GUN"/>
    <s v="IC"/>
    <s v="Invest Cont"/>
    <n v="753"/>
    <n v="998"/>
    <m/>
    <m/>
    <s v="5200 S  SAINT ANDREWS                PL"/>
    <m/>
    <n v="33.995100000000001"/>
    <n v="-118.3113"/>
  </r>
  <r>
    <n v="200814018"/>
    <d v="2020-09-13T00:00:00"/>
    <x v="260"/>
    <n v="200"/>
    <n v="8"/>
    <x v="12"/>
    <n v="843"/>
    <n v="2"/>
    <n v="626"/>
    <x v="10"/>
    <s v="0400 1243 2000"/>
    <n v="20"/>
    <s v="F"/>
    <s v="B"/>
    <n v="101"/>
    <s v="STREET"/>
    <n v="400"/>
    <s v="STRONG-ARM (HANDS, FIST, FEET OR BODILY FORCE)"/>
    <s v="AO"/>
    <s v="Adult Other"/>
    <n v="626"/>
    <m/>
    <m/>
    <m/>
    <s v="SEPULVEDA                    BL"/>
    <s v="MULHOLLAND                   DR"/>
    <n v="34.125999999999998"/>
    <n v="-118.47839999999999"/>
  </r>
  <r>
    <n v="200706040"/>
    <d v="2020-02-12T00:00:00"/>
    <x v="159"/>
    <n v="1500"/>
    <n v="7"/>
    <x v="0"/>
    <n v="762"/>
    <n v="2"/>
    <n v="930"/>
    <x v="30"/>
    <n v="443"/>
    <n v="38"/>
    <s v="M"/>
    <s v="W"/>
    <n v="108"/>
    <s v="PARKING LOT"/>
    <n v="511"/>
    <s v="VERBAL THREAT"/>
    <s v="IC"/>
    <s v="Invest Cont"/>
    <n v="930"/>
    <m/>
    <m/>
    <m/>
    <s v="1400 S  LA CIENEGA                   BL"/>
    <m/>
    <n v="34.053400000000003"/>
    <n v="-118.3762"/>
  </r>
  <r>
    <n v="200106897"/>
    <d v="2020-02-11T00:00:00"/>
    <x v="99"/>
    <n v="800"/>
    <n v="1"/>
    <x v="1"/>
    <n v="134"/>
    <n v="1"/>
    <n v="230"/>
    <x v="13"/>
    <s v="1414 1266 1822 2003 0334 0416 2004 1402"/>
    <n v="31"/>
    <s v="M"/>
    <s v="H"/>
    <n v="101"/>
    <s v="STREET"/>
    <n v="216"/>
    <s v="SCISSORS"/>
    <s v="AA"/>
    <s v="Adult Arrest"/>
    <n v="230"/>
    <n v="998"/>
    <m/>
    <m/>
    <s v="300 S  SPRING                       ST"/>
    <m/>
    <n v="34.050199999999997"/>
    <n v="-118.2487"/>
  </r>
  <r>
    <n v="200314826"/>
    <d v="2020-07-27T00:00:00"/>
    <x v="109"/>
    <n v="1340"/>
    <n v="3"/>
    <x v="2"/>
    <n v="325"/>
    <n v="1"/>
    <n v="480"/>
    <x v="2"/>
    <s v="1251 0344 1822"/>
    <n v="23"/>
    <s v="M"/>
    <s v="A"/>
    <n v="502"/>
    <s v="MULTI-UNIT DWELLING (APARTMENT, DUPLEX, ETC)"/>
    <m/>
    <m/>
    <s v="IC"/>
    <s v="Invest Cont"/>
    <n v="480"/>
    <m/>
    <m/>
    <m/>
    <s v="2600    ELLENDALE                    PL"/>
    <m/>
    <n v="34.030700000000003"/>
    <n v="-118.2923"/>
  </r>
  <r>
    <n v="200404380"/>
    <d v="2020-01-11T00:00:00"/>
    <x v="258"/>
    <n v="1600"/>
    <n v="4"/>
    <x v="4"/>
    <n v="489"/>
    <n v="1"/>
    <n v="510"/>
    <x v="0"/>
    <m/>
    <n v="0"/>
    <m/>
    <m/>
    <n v="101"/>
    <s v="STREET"/>
    <m/>
    <m/>
    <s v="IC"/>
    <s v="Invest Cont"/>
    <n v="510"/>
    <m/>
    <m/>
    <m/>
    <s v="ROSALIND                     PL"/>
    <s v="DACOTAH"/>
    <n v="34.0227"/>
    <n v="-118.21129999999999"/>
  </r>
  <r>
    <n v="200413335"/>
    <d v="2020-10-01T00:00:00"/>
    <x v="111"/>
    <n v="2130"/>
    <n v="4"/>
    <x v="4"/>
    <n v="442"/>
    <n v="2"/>
    <n v="740"/>
    <x v="21"/>
    <n v="329"/>
    <n v="0"/>
    <s v="X"/>
    <s v="X"/>
    <n v="210"/>
    <s v="RESTAURANT/FAST FOOD"/>
    <m/>
    <m/>
    <s v="IC"/>
    <s v="Invest Cont"/>
    <n v="740"/>
    <m/>
    <m/>
    <m/>
    <s v="1800    MARENGO                      ST"/>
    <m/>
    <n v="34.058300000000003"/>
    <n v="-118.21129999999999"/>
  </r>
  <r>
    <n v="201011831"/>
    <d v="2020-08-08T00:00:00"/>
    <x v="200"/>
    <n v="2000"/>
    <n v="10"/>
    <x v="11"/>
    <n v="1033"/>
    <n v="2"/>
    <n v="624"/>
    <x v="15"/>
    <s v="1822 0416 0419 0429 0342"/>
    <n v="59"/>
    <s v="M"/>
    <s v="O"/>
    <n v="502"/>
    <s v="MULTI-UNIT DWELLING (APARTMENT, DUPLEX, ETC)"/>
    <n v="400"/>
    <s v="STRONG-ARM (HANDS, FIST, FEET OR BODILY FORCE)"/>
    <s v="AO"/>
    <s v="Adult Other"/>
    <n v="624"/>
    <m/>
    <m/>
    <m/>
    <s v="6300    RESEDA                       BL"/>
    <m/>
    <n v="34.184699999999999"/>
    <n v="-118.5441"/>
  </r>
  <r>
    <n v="200806550"/>
    <d v="2020-02-26T00:00:00"/>
    <x v="324"/>
    <n v="1030"/>
    <n v="8"/>
    <x v="12"/>
    <n v="827"/>
    <n v="1"/>
    <n v="442"/>
    <x v="16"/>
    <s v="0344 2004 0325 0104 1822"/>
    <n v="0"/>
    <s v="X"/>
    <s v="X"/>
    <n v="252"/>
    <s v="COFFEE SHOP (STARBUCKS, COFFEE BEAN, PEET'S, ETC.)"/>
    <m/>
    <m/>
    <s v="IC"/>
    <s v="Invest Cont"/>
    <n v="442"/>
    <m/>
    <m/>
    <m/>
    <s v="11700    SAN VICENTE                  BL"/>
    <m/>
    <n v="34.057899999999997"/>
    <n v="-118.4683"/>
  </r>
  <r>
    <n v="200215862"/>
    <d v="2020-10-06T00:00:00"/>
    <x v="67"/>
    <n v="2200"/>
    <n v="2"/>
    <x v="5"/>
    <n v="245"/>
    <n v="1"/>
    <n v="210"/>
    <x v="11"/>
    <s v="0344 0342 0432 0370 0444 0445 0416 1822 0337 0906"/>
    <n v="75"/>
    <s v="M"/>
    <s v="H"/>
    <n v="109"/>
    <s v="PARK/PLAYGROUND"/>
    <n v="400"/>
    <s v="STRONG-ARM (HANDS, FIST, FEET OR BODILY FORCE)"/>
    <s v="IC"/>
    <s v="Invest Cont"/>
    <n v="210"/>
    <m/>
    <m/>
    <m/>
    <s v="7TH                          ST"/>
    <s v="PARK VIEW"/>
    <n v="34.057699999999997"/>
    <n v="-118.2799"/>
  </r>
  <r>
    <n v="200909229"/>
    <d v="2020-05-02T00:00:00"/>
    <x v="44"/>
    <n v="1600"/>
    <n v="9"/>
    <x v="3"/>
    <n v="943"/>
    <n v="1"/>
    <n v="310"/>
    <x v="5"/>
    <s v="0358 1267 1275 1414 1602 1402 0344 0397"/>
    <n v="0"/>
    <s v="X"/>
    <s v="X"/>
    <n v="507"/>
    <s v="CONDOMINIUM/TOWNHOUSE"/>
    <m/>
    <m/>
    <s v="IC"/>
    <s v="Invest Cont"/>
    <n v="310"/>
    <n v="998"/>
    <m/>
    <m/>
    <s v="14400    TIARA                        ST"/>
    <m/>
    <n v="34.1785"/>
    <n v="-118.4465"/>
  </r>
  <r>
    <n v="201011142"/>
    <d v="2020-07-19T00:00:00"/>
    <x v="221"/>
    <n v="1140"/>
    <n v="10"/>
    <x v="11"/>
    <n v="1088"/>
    <n v="1"/>
    <n v="442"/>
    <x v="16"/>
    <s v="0945 1309 1822 0325 0447 1420 1236"/>
    <n v="0"/>
    <s v="M"/>
    <s v="O"/>
    <n v="402"/>
    <s v="MARKET"/>
    <n v="212"/>
    <s v="BOTTLE"/>
    <s v="IC"/>
    <s v="Invest Cont"/>
    <n v="442"/>
    <m/>
    <m/>
    <m/>
    <s v="16400 W  VENTURA                      BL"/>
    <m/>
    <n v="34.157299999999999"/>
    <n v="-118.4901"/>
  </r>
  <r>
    <n v="200808010"/>
    <d v="2020-04-04T00:00:00"/>
    <x v="332"/>
    <n v="1905"/>
    <n v="8"/>
    <x v="12"/>
    <n v="812"/>
    <n v="2"/>
    <n v="354"/>
    <x v="14"/>
    <s v="0100 1202"/>
    <n v="65"/>
    <s v="M"/>
    <s v="W"/>
    <n v="501"/>
    <s v="SINGLE FAMILY DWELLING"/>
    <m/>
    <m/>
    <s v="IC"/>
    <s v="Invest Cont"/>
    <n v="354"/>
    <m/>
    <m/>
    <m/>
    <s v="300 N  KENTER                       AV"/>
    <m/>
    <n v="34.063600000000001"/>
    <n v="-118.4819"/>
  </r>
  <r>
    <n v="200704339"/>
    <d v="2020-01-08T00:00:00"/>
    <x v="172"/>
    <n v="1"/>
    <n v="7"/>
    <x v="0"/>
    <n v="759"/>
    <n v="2"/>
    <n v="626"/>
    <x v="10"/>
    <s v="2000 1814 0444"/>
    <n v="40"/>
    <s v="M"/>
    <s v="H"/>
    <n v="502"/>
    <s v="MULTI-UNIT DWELLING (APARTMENT, DUPLEX, ETC)"/>
    <n v="400"/>
    <s v="STRONG-ARM (HANDS, FIST, FEET OR BODILY FORCE)"/>
    <s v="AO"/>
    <s v="Adult Other"/>
    <n v="626"/>
    <m/>
    <m/>
    <m/>
    <s v="1100    NORTON                       AV"/>
    <m/>
    <n v="34.051600000000001"/>
    <n v="-118.3219"/>
  </r>
  <r>
    <n v="200404890"/>
    <d v="2020-01-23T00:00:00"/>
    <x v="344"/>
    <n v="1200"/>
    <n v="4"/>
    <x v="4"/>
    <n v="409"/>
    <n v="2"/>
    <n v="626"/>
    <x v="10"/>
    <s v="2000 1814 0913 0444 0448 0429"/>
    <n v="18"/>
    <s v="F"/>
    <s v="H"/>
    <n v="502"/>
    <s v="MULTI-UNIT DWELLING (APARTMENT, DUPLEX, ETC)"/>
    <n v="400"/>
    <s v="STRONG-ARM (HANDS, FIST, FEET OR BODILY FORCE)"/>
    <s v="AO"/>
    <s v="Adult Other"/>
    <n v="626"/>
    <m/>
    <m/>
    <m/>
    <s v="5100    HUNTINGTON                   DR"/>
    <m/>
    <n v="34.089399999999998"/>
    <n v="-118.1705"/>
  </r>
  <r>
    <n v="200208416"/>
    <d v="2020-03-31T00:00:00"/>
    <x v="152"/>
    <n v="1700"/>
    <n v="2"/>
    <x v="5"/>
    <n v="275"/>
    <n v="2"/>
    <n v="740"/>
    <x v="21"/>
    <s v="1300 0329"/>
    <n v="26"/>
    <s v="F"/>
    <s v="W"/>
    <n v="122"/>
    <s v="VEHICLE, PASSENGER/TRUCK"/>
    <m/>
    <m/>
    <s v="IC"/>
    <s v="Invest Cont"/>
    <n v="740"/>
    <m/>
    <m/>
    <m/>
    <s v="900 S  ALVARADO                     ST"/>
    <m/>
    <n v="34.053400000000003"/>
    <n v="-118.2788"/>
  </r>
  <r>
    <n v="200806609"/>
    <d v="2020-02-23T00:00:00"/>
    <x v="19"/>
    <n v="1645"/>
    <n v="8"/>
    <x v="12"/>
    <n v="882"/>
    <n v="1"/>
    <n v="330"/>
    <x v="1"/>
    <s v="0358 1302 1307 1609 0344 1822"/>
    <n v="31"/>
    <s v="M"/>
    <s v="O"/>
    <n v="101"/>
    <s v="STREET"/>
    <m/>
    <m/>
    <s v="IC"/>
    <s v="Invest Cont"/>
    <n v="330"/>
    <m/>
    <m/>
    <m/>
    <s v="SAWTELLE                     BL"/>
    <s v="MISSISSIPPI                  AV"/>
    <n v="34.038200000000003"/>
    <n v="-118.44119999999999"/>
  </r>
  <r>
    <n v="200705863"/>
    <d v="2020-02-08T00:00:00"/>
    <x v="1"/>
    <n v="1510"/>
    <n v="7"/>
    <x v="0"/>
    <n v="722"/>
    <n v="1"/>
    <n v="330"/>
    <x v="1"/>
    <s v="1300 1307 0344"/>
    <n v="36"/>
    <s v="M"/>
    <s v="O"/>
    <n v="417"/>
    <s v="THE BEVERLY CONNECTION"/>
    <m/>
    <m/>
    <s v="IC"/>
    <s v="Invest Cont"/>
    <n v="330"/>
    <m/>
    <m/>
    <m/>
    <s v="8400    BEVERLY                      BL"/>
    <m/>
    <n v="34.076099999999997"/>
    <n v="-118.37309999999999"/>
  </r>
  <r>
    <n v="200316396"/>
    <d v="2020-08-27T00:00:00"/>
    <x v="214"/>
    <n v="1045"/>
    <n v="3"/>
    <x v="2"/>
    <n v="361"/>
    <n v="2"/>
    <n v="930"/>
    <x v="30"/>
    <s v="0913 0432 0421 0360 1266"/>
    <n v="41"/>
    <s v="F"/>
    <s v="B"/>
    <n v="502"/>
    <s v="MULTI-UNIT DWELLING (APARTMENT, DUPLEX, ETC)"/>
    <n v="511"/>
    <s v="VERBAL THREAT"/>
    <s v="IC"/>
    <s v="Invest Cont"/>
    <n v="930"/>
    <m/>
    <m/>
    <m/>
    <s v="3900    GIBRALTAR                    AV"/>
    <m/>
    <n v="34.016100000000002"/>
    <n v="-118.3546"/>
  </r>
  <r>
    <n v="201013323"/>
    <d v="2020-09-22T00:00:00"/>
    <x v="26"/>
    <n v="1"/>
    <n v="10"/>
    <x v="11"/>
    <n v="1024"/>
    <n v="1"/>
    <n v="330"/>
    <x v="1"/>
    <s v="1300 0344 1822 1202 0385"/>
    <n v="72"/>
    <s v="M"/>
    <s v="H"/>
    <n v="101"/>
    <s v="STREET"/>
    <m/>
    <m/>
    <s v="IC"/>
    <s v="Invest Cont"/>
    <n v="330"/>
    <m/>
    <m/>
    <m/>
    <s v="18500    LEMAY                        ST"/>
    <m/>
    <n v="34.191000000000003"/>
    <n v="-118.5386"/>
  </r>
  <r>
    <n v="200817174"/>
    <d v="2020-12-03T00:00:00"/>
    <x v="9"/>
    <n v="1400"/>
    <n v="8"/>
    <x v="12"/>
    <n v="812"/>
    <n v="1"/>
    <n v="440"/>
    <x v="20"/>
    <s v="1309 1420 1822 0202 0344 0394"/>
    <n v="35"/>
    <s v="F"/>
    <s v="W"/>
    <n v="501"/>
    <s v="SINGLE FAMILY DWELLING"/>
    <m/>
    <m/>
    <s v="IC"/>
    <s v="Invest Cont"/>
    <n v="440"/>
    <m/>
    <m/>
    <m/>
    <s v="300 N  SKYEWIAY                     RD"/>
    <m/>
    <n v="34.063499999999998"/>
    <n v="-118.4819"/>
  </r>
  <r>
    <n v="200611992"/>
    <d v="2020-06-29T00:00:00"/>
    <x v="322"/>
    <n v="2300"/>
    <n v="6"/>
    <x v="9"/>
    <n v="639"/>
    <n v="1"/>
    <n v="420"/>
    <x v="33"/>
    <s v="1300 0344 0385 0329"/>
    <n v="47"/>
    <s v="M"/>
    <s v="W"/>
    <n v="123"/>
    <s v="PARKING UNDERGROUND/BUILDING"/>
    <m/>
    <m/>
    <s v="IC"/>
    <s v="Invest Cont"/>
    <n v="420"/>
    <m/>
    <m/>
    <m/>
    <s v="1700 N  HARVARD                      BL"/>
    <m/>
    <n v="34.101799999999997"/>
    <n v="-118.30500000000001"/>
  </r>
  <r>
    <n v="200613787"/>
    <d v="2020-08-10T00:00:00"/>
    <x v="271"/>
    <n v="1535"/>
    <n v="6"/>
    <x v="9"/>
    <n v="639"/>
    <n v="1"/>
    <n v="442"/>
    <x v="16"/>
    <s v="0104 0325 0601 1822 0209"/>
    <n v="0"/>
    <s v="X"/>
    <s v="X"/>
    <n v="405"/>
    <s v="CLOTHING STORE"/>
    <m/>
    <m/>
    <s v="AO"/>
    <s v="Adult Other"/>
    <n v="442"/>
    <m/>
    <m/>
    <m/>
    <s v="5400    HOLLYWOOD                    BL"/>
    <m/>
    <n v="34.1036"/>
    <n v="-118.3049"/>
  </r>
  <r>
    <n v="201213326"/>
    <d v="2020-05-22T00:00:00"/>
    <x v="354"/>
    <n v="345"/>
    <n v="12"/>
    <x v="8"/>
    <n v="1215"/>
    <n v="1"/>
    <n v="350"/>
    <x v="60"/>
    <s v="1026 0344 1822 0216 0345"/>
    <n v="51"/>
    <s v="M"/>
    <s v="H"/>
    <n v="101"/>
    <s v="STREET"/>
    <n v="400"/>
    <s v="STRONG-ARM (HANDS, FIST, FEET OR BODILY FORCE)"/>
    <s v="IC"/>
    <s v="Invest Cont"/>
    <n v="350"/>
    <m/>
    <m/>
    <m/>
    <s v="1500 W  57TH                         ST"/>
    <m/>
    <n v="33.990600000000001"/>
    <n v="-118.3023"/>
  </r>
  <r>
    <n v="200218790"/>
    <d v="2020-12-19T00:00:00"/>
    <x v="236"/>
    <n v="730"/>
    <n v="2"/>
    <x v="5"/>
    <n v="299"/>
    <n v="2"/>
    <n v="624"/>
    <x v="15"/>
    <s v="0401 0913 0603 1810 0305"/>
    <n v="40"/>
    <s v="F"/>
    <s v="W"/>
    <n v="501"/>
    <s v="SINGLE FAMILY DWELLING"/>
    <n v="400"/>
    <s v="STRONG-ARM (HANDS, FIST, FEET OR BODILY FORCE)"/>
    <s v="AA"/>
    <s v="Adult Arrest"/>
    <n v="624"/>
    <m/>
    <m/>
    <m/>
    <s v="1000 W  18TH                         ST"/>
    <m/>
    <n v="34.038699999999999"/>
    <n v="-118.2786"/>
  </r>
  <r>
    <n v="200216975"/>
    <d v="2020-11-01T00:00:00"/>
    <x v="345"/>
    <n v="1740"/>
    <n v="2"/>
    <x v="5"/>
    <n v="235"/>
    <n v="2"/>
    <n v="740"/>
    <x v="21"/>
    <s v="0329 2004 1822 0400"/>
    <n v="0"/>
    <s v="X"/>
    <s v="X"/>
    <n v="210"/>
    <s v="RESTAURANT/FAST FOOD"/>
    <m/>
    <m/>
    <s v="AO"/>
    <s v="Adult Other"/>
    <n v="740"/>
    <m/>
    <m/>
    <m/>
    <s v="2400 W  TEMPLE                       ST"/>
    <m/>
    <n v="34.0715"/>
    <n v="-118.2719"/>
  </r>
  <r>
    <n v="200317798"/>
    <d v="2020-09-23T00:00:00"/>
    <x v="83"/>
    <n v="2050"/>
    <n v="3"/>
    <x v="2"/>
    <n v="321"/>
    <n v="2"/>
    <n v="624"/>
    <x v="15"/>
    <s v="0416 0429 0446 0448 1309 1822"/>
    <n v="25"/>
    <s v="F"/>
    <s v="B"/>
    <n v="108"/>
    <s v="PARKING LOT"/>
    <n v="400"/>
    <s v="STRONG-ARM (HANDS, FIST, FEET OR BODILY FORCE)"/>
    <s v="IC"/>
    <s v="Invest Cont"/>
    <n v="624"/>
    <m/>
    <m/>
    <m/>
    <s v="3500 S  LA CIENEGA                   BL"/>
    <m/>
    <n v="34.023699999999998"/>
    <n v="-118.37220000000001"/>
  </r>
  <r>
    <n v="201221002"/>
    <d v="2020-09-20T00:00:00"/>
    <x v="237"/>
    <n v="315"/>
    <n v="12"/>
    <x v="8"/>
    <n v="1249"/>
    <n v="2"/>
    <n v="624"/>
    <x v="15"/>
    <s v="0342 1309 1822 0416 0446 0448 1310"/>
    <n v="34"/>
    <s v="F"/>
    <s v="H"/>
    <n v="101"/>
    <s v="STREET"/>
    <n v="400"/>
    <s v="STRONG-ARM (HANDS, FIST, FEET OR BODILY FORCE)"/>
    <s v="IC"/>
    <s v="Invest Cont"/>
    <n v="624"/>
    <m/>
    <m/>
    <m/>
    <s v="6700    BONSALLO                     AV"/>
    <m/>
    <n v="33.978900000000003"/>
    <n v="-118.286"/>
  </r>
  <r>
    <n v="201004293"/>
    <d v="2020-01-08T00:00:00"/>
    <x v="172"/>
    <n v="1840"/>
    <n v="10"/>
    <x v="11"/>
    <n v="1088"/>
    <n v="1"/>
    <n v="442"/>
    <x v="16"/>
    <s v="0325 2004 1822"/>
    <n v="0"/>
    <s v="M"/>
    <s v="W"/>
    <n v="402"/>
    <s v="MARKET"/>
    <m/>
    <m/>
    <s v="AA"/>
    <s v="Adult Arrest"/>
    <n v="442"/>
    <m/>
    <m/>
    <m/>
    <s v="16400    VENTURA                      BL"/>
    <m/>
    <n v="34.157299999999999"/>
    <n v="-118.4901"/>
  </r>
  <r>
    <n v="200118738"/>
    <d v="2020-10-01T00:00:00"/>
    <x v="111"/>
    <n v="1900"/>
    <n v="1"/>
    <x v="1"/>
    <n v="164"/>
    <n v="1"/>
    <n v="330"/>
    <x v="1"/>
    <s v="1307 1822 0329 0377 1403 1609 0344"/>
    <n v="24"/>
    <s v="F"/>
    <s v="A"/>
    <n v="102"/>
    <s v="SIDEWALK"/>
    <m/>
    <m/>
    <s v="IC"/>
    <s v="Invest Cont"/>
    <n v="330"/>
    <m/>
    <m/>
    <m/>
    <s v="600 S  LOS ANGELES                  ST"/>
    <m/>
    <n v="34.044600000000003"/>
    <n v="-118.25069999999999"/>
  </r>
  <r>
    <n v="200209549"/>
    <d v="2020-04-28T00:00:00"/>
    <x v="117"/>
    <n v="1720"/>
    <n v="2"/>
    <x v="5"/>
    <n v="281"/>
    <n v="1"/>
    <n v="442"/>
    <x v="16"/>
    <s v="0216 0209 0315 0344 0346 1309 1822"/>
    <n v="0"/>
    <s v="X"/>
    <s v="X"/>
    <n v="202"/>
    <s v="LIQUOR STORE"/>
    <m/>
    <m/>
    <s v="IC"/>
    <s v="Invest Cont"/>
    <n v="442"/>
    <m/>
    <m/>
    <m/>
    <s v="2000 W  PICO                         BL"/>
    <m/>
    <n v="34.049100000000003"/>
    <n v="-118.28230000000001"/>
  </r>
  <r>
    <n v="200307674"/>
    <d v="2020-03-01T00:00:00"/>
    <x v="125"/>
    <n v="1130"/>
    <n v="3"/>
    <x v="2"/>
    <n v="338"/>
    <n v="1"/>
    <n v="420"/>
    <x v="33"/>
    <m/>
    <n v="0"/>
    <m/>
    <m/>
    <n v="101"/>
    <s v="STREET"/>
    <m/>
    <m/>
    <s v="IC"/>
    <s v="Invest Cont"/>
    <n v="420"/>
    <m/>
    <m/>
    <m/>
    <s v="3300 S  HOOVER                       ST"/>
    <m/>
    <n v="34.026800000000001"/>
    <n v="-118.28959999999999"/>
  </r>
  <r>
    <n v="200120570"/>
    <d v="2020-11-04T00:00:00"/>
    <x v="2"/>
    <n v="1330"/>
    <n v="1"/>
    <x v="1"/>
    <n v="195"/>
    <n v="2"/>
    <n v="740"/>
    <x v="21"/>
    <s v="0329 0903 1822 0334 2055 1516 1414"/>
    <n v="36"/>
    <s v="F"/>
    <s v="H"/>
    <n v="101"/>
    <s v="STREET"/>
    <m/>
    <m/>
    <s v="IC"/>
    <s v="Invest Cont"/>
    <n v="740"/>
    <m/>
    <m/>
    <m/>
    <s v="S  14TH                         ST"/>
    <s v="MAIN"/>
    <n v="34.034999999999997"/>
    <n v="-118.2615"/>
  </r>
  <r>
    <n v="200120058"/>
    <d v="2020-10-27T00:00:00"/>
    <x v="307"/>
    <n v="2200"/>
    <n v="1"/>
    <x v="1"/>
    <n v="182"/>
    <n v="1"/>
    <n v="330"/>
    <x v="1"/>
    <s v="1307 1822 0329 1609 0344"/>
    <n v="27"/>
    <s v="F"/>
    <s v="V"/>
    <n v="101"/>
    <s v="STREET"/>
    <m/>
    <m/>
    <s v="IC"/>
    <s v="Invest Cont"/>
    <n v="330"/>
    <m/>
    <m/>
    <m/>
    <s v="HOPE                         ST"/>
    <s v="OLYMPIC                      BL"/>
    <n v="34.043700000000001"/>
    <n v="-118.2617"/>
  </r>
  <r>
    <n v="200711397"/>
    <d v="2020-07-07T00:00:00"/>
    <x v="298"/>
    <n v="2200"/>
    <n v="7"/>
    <x v="0"/>
    <n v="729"/>
    <n v="1"/>
    <n v="330"/>
    <x v="1"/>
    <s v="1822 0385 1300"/>
    <n v="35"/>
    <s v="M"/>
    <s v="K"/>
    <n v="101"/>
    <s v="STREET"/>
    <m/>
    <m/>
    <s v="IC"/>
    <s v="Invest Cont"/>
    <n v="330"/>
    <m/>
    <m/>
    <m/>
    <s v="200 S  ARDEN                        BL"/>
    <m/>
    <n v="34.069000000000003"/>
    <n v="-118.32599999999999"/>
  </r>
  <r>
    <n v="200515482"/>
    <d v="2020-10-19T00:00:00"/>
    <x v="352"/>
    <n v="1200"/>
    <n v="5"/>
    <x v="10"/>
    <n v="504"/>
    <n v="2"/>
    <n v="668"/>
    <x v="27"/>
    <s v="0344 0913 1300"/>
    <n v="49"/>
    <s v="F"/>
    <s v="H"/>
    <n v="501"/>
    <s v="SINGLE FAMILY DWELLING"/>
    <m/>
    <m/>
    <s v="AO"/>
    <s v="Adult Other"/>
    <n v="668"/>
    <m/>
    <m/>
    <m/>
    <s v="20800    DENKER                       AV"/>
    <m/>
    <n v="33.8399"/>
    <n v="-118.3039"/>
  </r>
  <r>
    <n v="200508364"/>
    <d v="2020-04-17T00:00:00"/>
    <x v="317"/>
    <n v="1200"/>
    <n v="5"/>
    <x v="10"/>
    <n v="507"/>
    <n v="2"/>
    <n v="624"/>
    <x v="15"/>
    <s v="0913 0416 0602 0555 0446 1206"/>
    <n v="30"/>
    <s v="F"/>
    <s v="H"/>
    <n v="501"/>
    <s v="SINGLE FAMILY DWELLING"/>
    <n v="400"/>
    <s v="STRONG-ARM (HANDS, FIST, FEET OR BODILY FORCE)"/>
    <s v="AO"/>
    <s v="Adult Other"/>
    <n v="624"/>
    <m/>
    <m/>
    <m/>
    <s v="22500    HALLDALE                     AV"/>
    <m/>
    <n v="33.822299999999998"/>
    <n v="-118.3015"/>
  </r>
  <r>
    <n v="200409682"/>
    <d v="2020-06-10T00:00:00"/>
    <x v="343"/>
    <n v="1900"/>
    <n v="4"/>
    <x v="4"/>
    <n v="412"/>
    <n v="1"/>
    <n v="210"/>
    <x v="11"/>
    <s v="0913 1814 0448 2000"/>
    <n v="24"/>
    <s v="F"/>
    <s v="H"/>
    <n v="501"/>
    <s v="SINGLE FAMILY DWELLING"/>
    <n v="400"/>
    <s v="STRONG-ARM (HANDS, FIST, FEET OR BODILY FORCE)"/>
    <s v="AA"/>
    <s v="Adult Arrest"/>
    <n v="210"/>
    <m/>
    <m/>
    <m/>
    <s v="200 N  AVENUE 25"/>
    <m/>
    <n v="34.078000000000003"/>
    <n v="-118.21810000000001"/>
  </r>
  <r>
    <n v="200617978"/>
    <d v="2020-11-13T00:00:00"/>
    <x v="69"/>
    <n v="2200"/>
    <n v="6"/>
    <x v="9"/>
    <n v="647"/>
    <n v="1"/>
    <n v="341"/>
    <x v="12"/>
    <s v="0344 1501 1822"/>
    <n v="29"/>
    <s v="M"/>
    <s v="A"/>
    <n v="502"/>
    <s v="MULTI-UNIT DWELLING (APARTMENT, DUPLEX, ETC)"/>
    <m/>
    <m/>
    <s v="IC"/>
    <s v="Invest Cont"/>
    <n v="341"/>
    <m/>
    <m/>
    <m/>
    <s v="6200 W  HOLLYWOOD                    BL"/>
    <m/>
    <n v="34.101599999999998"/>
    <n v="-118.3252"/>
  </r>
  <r>
    <n v="201216023"/>
    <d v="2020-07-06T00:00:00"/>
    <x v="101"/>
    <n v="1900"/>
    <n v="12"/>
    <x v="8"/>
    <n v="1213"/>
    <n v="2"/>
    <n v="745"/>
    <x v="9"/>
    <s v="1822 0329"/>
    <n v="40"/>
    <s v="M"/>
    <s v="H"/>
    <n v="122"/>
    <s v="VEHICLE, PASSENGER/TRUCK"/>
    <m/>
    <m/>
    <s v="IC"/>
    <s v="Invest Cont"/>
    <n v="745"/>
    <m/>
    <m/>
    <m/>
    <s v="5500 S  WESTERN                      AV"/>
    <m/>
    <n v="33.991500000000002"/>
    <n v="-118.30889999999999"/>
  </r>
  <r>
    <n v="201012649"/>
    <d v="2020-09-01T00:00:00"/>
    <x v="64"/>
    <n v="245"/>
    <n v="10"/>
    <x v="11"/>
    <n v="1011"/>
    <n v="2"/>
    <n v="946"/>
    <x v="8"/>
    <m/>
    <n v="0"/>
    <s v="M"/>
    <s v="W"/>
    <n v="101"/>
    <s v="STREET"/>
    <m/>
    <m/>
    <s v="IC"/>
    <s v="Invest Cont"/>
    <n v="946"/>
    <m/>
    <m/>
    <m/>
    <s v="19500    SHERMAN                      WY"/>
    <m/>
    <n v="34.2012"/>
    <n v="-118.54689999999999"/>
  </r>
  <r>
    <n v="200415988"/>
    <d v="2020-12-16T00:00:00"/>
    <x v="98"/>
    <n v="325"/>
    <n v="4"/>
    <x v="4"/>
    <n v="491"/>
    <n v="1"/>
    <n v="510"/>
    <x v="0"/>
    <m/>
    <n v="0"/>
    <m/>
    <m/>
    <n v="118"/>
    <s v="CONSTRUCTION SITE"/>
    <m/>
    <m/>
    <s v="IC"/>
    <s v="Invest Cont"/>
    <n v="510"/>
    <m/>
    <m/>
    <m/>
    <s v="WASHINGTON                   BL"/>
    <s v="PERRINO                      PL"/>
    <n v="34.017299999999999"/>
    <n v="-118.22110000000001"/>
  </r>
  <r>
    <n v="201007089"/>
    <d v="2020-03-11T00:00:00"/>
    <x v="3"/>
    <n v="1430"/>
    <n v="10"/>
    <x v="11"/>
    <n v="1018"/>
    <n v="1"/>
    <n v="440"/>
    <x v="20"/>
    <s v="1822 0344 1606"/>
    <n v="0"/>
    <s v="M"/>
    <s v="W"/>
    <n v="108"/>
    <s v="PARKING LOT"/>
    <m/>
    <m/>
    <s v="IC"/>
    <s v="Invest Cont"/>
    <n v="440"/>
    <m/>
    <m/>
    <m/>
    <s v="7600    GLORIA                       AV"/>
    <m/>
    <n v="34.208500000000001"/>
    <n v="-118.47929999999999"/>
  </r>
  <r>
    <n v="200512616"/>
    <d v="2020-08-03T00:00:00"/>
    <x v="357"/>
    <n v="2020"/>
    <n v="5"/>
    <x v="10"/>
    <n v="505"/>
    <n v="2"/>
    <n v="625"/>
    <x v="44"/>
    <s v="1822 0334 0432 1266"/>
    <n v="43"/>
    <s v="M"/>
    <s v="B"/>
    <n v="203"/>
    <s v="OTHER BUSINESS"/>
    <n v="500"/>
    <s v="UNKNOWN WEAPON/OTHER WEAPON"/>
    <s v="IC"/>
    <s v="Invest Cont"/>
    <n v="625"/>
    <m/>
    <m/>
    <m/>
    <s v="900 W  190TH                        ST"/>
    <m/>
    <n v="33.858699999999999"/>
    <n v="-118.291"/>
  </r>
  <r>
    <n v="200116064"/>
    <d v="2020-08-08T00:00:00"/>
    <x v="235"/>
    <n v="1400"/>
    <n v="1"/>
    <x v="1"/>
    <n v="157"/>
    <n v="1"/>
    <n v="236"/>
    <x v="46"/>
    <s v="2004 0913 1218 2000 1814 0416 2033"/>
    <n v="33"/>
    <s v="F"/>
    <s v="B"/>
    <n v="102"/>
    <s v="SIDEWALK"/>
    <n v="500"/>
    <s v="UNKNOWN WEAPON/OTHER WEAPON"/>
    <s v="AA"/>
    <s v="Adult Arrest"/>
    <n v="236"/>
    <m/>
    <m/>
    <m/>
    <s v="500 S  SAN PEDRO                    ST"/>
    <m/>
    <n v="34.043799999999997"/>
    <n v="-118.2441"/>
  </r>
  <r>
    <n v="200215497"/>
    <d v="2020-09-26T00:00:00"/>
    <x v="272"/>
    <n v="1"/>
    <n v="2"/>
    <x v="5"/>
    <n v="275"/>
    <n v="1"/>
    <n v="350"/>
    <x v="60"/>
    <s v="1822 1206 2034"/>
    <n v="33"/>
    <s v="M"/>
    <s v="H"/>
    <n v="101"/>
    <s v="STREET"/>
    <m/>
    <m/>
    <s v="IC"/>
    <s v="Invest Cont"/>
    <n v="350"/>
    <m/>
    <m/>
    <m/>
    <s v="1800 W  OLYMPIC                      BL"/>
    <m/>
    <n v="34.050199999999997"/>
    <n v="-118.2765"/>
  </r>
  <r>
    <n v="201105646"/>
    <d v="2020-02-07T00:00:00"/>
    <x v="15"/>
    <n v="520"/>
    <n v="11"/>
    <x v="7"/>
    <n v="1162"/>
    <n v="1"/>
    <n v="510"/>
    <x v="0"/>
    <m/>
    <n v="0"/>
    <m/>
    <m/>
    <n v="101"/>
    <s v="STREET"/>
    <m/>
    <m/>
    <s v="IC"/>
    <s v="Invest Cont"/>
    <n v="510"/>
    <m/>
    <m/>
    <m/>
    <s v="1500 N  VERMONT                      AV"/>
    <m/>
    <n v="34.098199999999999"/>
    <n v="-118.29179999999999"/>
  </r>
  <r>
    <n v="201009440"/>
    <d v="2020-05-27T00:00:00"/>
    <x v="251"/>
    <n v="1040"/>
    <n v="10"/>
    <x v="11"/>
    <n v="1011"/>
    <n v="1"/>
    <n v="761"/>
    <x v="35"/>
    <s v="1822 0334 2004"/>
    <n v="66"/>
    <s v="M"/>
    <s v="W"/>
    <n v="108"/>
    <s v="PARKING LOT"/>
    <n v="200"/>
    <s v="KNIFE WITH BLADE 6INCHES OR LESS"/>
    <s v="IC"/>
    <s v="Invest Cont"/>
    <n v="761"/>
    <m/>
    <m/>
    <m/>
    <s v="SATICOY                      ST"/>
    <s v="TAMPA                        AV"/>
    <n v="34.208399999999997"/>
    <n v="-118.5535"/>
  </r>
  <r>
    <n v="200512914"/>
    <d v="2020-08-12T00:00:00"/>
    <x v="175"/>
    <n v="1523"/>
    <n v="5"/>
    <x v="10"/>
    <n v="531"/>
    <n v="1"/>
    <n v="442"/>
    <x v="16"/>
    <s v="1309 0315 0344 0209"/>
    <n v="0"/>
    <s v="X"/>
    <s v="X"/>
    <n v="203"/>
    <s v="OTHER BUSINESS"/>
    <m/>
    <m/>
    <s v="IC"/>
    <s v="Invest Cont"/>
    <n v="442"/>
    <m/>
    <m/>
    <m/>
    <s v="1600 W  PACIFIC COAST                HY"/>
    <m/>
    <n v="33.7866"/>
    <n v="-118.3044"/>
  </r>
  <r>
    <n v="200106111"/>
    <d v="2020-01-30T00:00:00"/>
    <x v="94"/>
    <n v="2100"/>
    <n v="1"/>
    <x v="1"/>
    <n v="182"/>
    <n v="1"/>
    <n v="330"/>
    <x v="1"/>
    <s v="1307 0344"/>
    <n v="37"/>
    <s v="M"/>
    <s v="C"/>
    <n v="108"/>
    <s v="PARKING LOT"/>
    <m/>
    <m/>
    <s v="IC"/>
    <s v="Invest Cont"/>
    <n v="330"/>
    <m/>
    <m/>
    <m/>
    <s v="W  12TH                         ST"/>
    <s v="S  HOPE                         ST"/>
    <n v="34.040799999999997"/>
    <n v="-118.26439999999999"/>
  </r>
  <r>
    <n v="200814896"/>
    <d v="2020-10-04T00:00:00"/>
    <x v="59"/>
    <n v="1025"/>
    <n v="8"/>
    <x v="12"/>
    <n v="849"/>
    <n v="2"/>
    <n v="354"/>
    <x v="14"/>
    <s v="0100 0394"/>
    <n v="44"/>
    <s v="F"/>
    <s v="W"/>
    <n v="502"/>
    <s v="MULTI-UNIT DWELLING (APARTMENT, DUPLEX, ETC)"/>
    <m/>
    <m/>
    <s v="IC"/>
    <s v="Invest Cont"/>
    <n v="354"/>
    <m/>
    <m/>
    <m/>
    <s v="1000 S  WOOSTER                      ST"/>
    <m/>
    <n v="34.057099999999998"/>
    <n v="-118.38249999999999"/>
  </r>
  <r>
    <n v="200510123"/>
    <d v="2020-05-31T00:00:00"/>
    <x v="14"/>
    <n v="2100"/>
    <n v="5"/>
    <x v="10"/>
    <n v="541"/>
    <n v="1"/>
    <n v="510"/>
    <x v="0"/>
    <m/>
    <n v="0"/>
    <m/>
    <m/>
    <n v="108"/>
    <s v="PARKING LOT"/>
    <m/>
    <m/>
    <s v="IC"/>
    <s v="Invest Cont"/>
    <n v="510"/>
    <m/>
    <m/>
    <m/>
    <s v="1300    PARK WESTERN                 DR"/>
    <m/>
    <n v="33.753999999999998"/>
    <n v="-118.3048"/>
  </r>
  <r>
    <n v="200506944"/>
    <d v="2020-03-09T00:00:00"/>
    <x v="330"/>
    <n v="1300"/>
    <n v="5"/>
    <x v="10"/>
    <n v="529"/>
    <n v="1"/>
    <n v="310"/>
    <x v="5"/>
    <s v="1601 0344 0358"/>
    <n v="0"/>
    <s v="X"/>
    <s v="X"/>
    <n v="118"/>
    <s v="CONSTRUCTION SITE"/>
    <m/>
    <m/>
    <s v="IC"/>
    <s v="Invest Cont"/>
    <n v="310"/>
    <m/>
    <m/>
    <m/>
    <s v="800 E  E                            ST"/>
    <m/>
    <n v="33.7761"/>
    <n v="-118.2529"/>
  </r>
  <r>
    <n v="200912090"/>
    <d v="2020-07-08T00:00:00"/>
    <x v="315"/>
    <n v="520"/>
    <n v="9"/>
    <x v="3"/>
    <n v="952"/>
    <n v="2"/>
    <n v="740"/>
    <x v="21"/>
    <s v="0329 1307"/>
    <n v="39"/>
    <s v="M"/>
    <s v="W"/>
    <n v="101"/>
    <s v="STREET"/>
    <m/>
    <m/>
    <s v="IC"/>
    <s v="Invest Cont"/>
    <n v="740"/>
    <m/>
    <m/>
    <m/>
    <s v="5400    COLUMBUS                     AV"/>
    <m/>
    <n v="34.168500000000002"/>
    <n v="-118.464"/>
  </r>
  <r>
    <n v="200813734"/>
    <d v="2020-09-05T00:00:00"/>
    <x v="120"/>
    <n v="615"/>
    <n v="8"/>
    <x v="12"/>
    <n v="884"/>
    <n v="2"/>
    <n v="626"/>
    <x v="10"/>
    <s v="2000 1814 0416"/>
    <n v="27"/>
    <s v="F"/>
    <s v="B"/>
    <n v="503"/>
    <s v="HOTEL"/>
    <n v="400"/>
    <s v="STRONG-ARM (HANDS, FIST, FEET OR BODILY FORCE)"/>
    <s v="AA"/>
    <s v="Adult Arrest"/>
    <n v="626"/>
    <m/>
    <m/>
    <m/>
    <s v="2300    WESTWOOD                     BL"/>
    <m/>
    <n v="34.042299999999997"/>
    <n v="-118.43040000000001"/>
  </r>
  <r>
    <n v="201221724"/>
    <d v="2020-10-01T00:00:00"/>
    <x v="111"/>
    <n v="2200"/>
    <n v="12"/>
    <x v="8"/>
    <n v="1266"/>
    <n v="2"/>
    <n v="822"/>
    <x v="67"/>
    <s v="0943 1259"/>
    <n v="15"/>
    <s v="F"/>
    <s v="B"/>
    <n v="101"/>
    <s v="STREET"/>
    <n v="400"/>
    <s v="STRONG-ARM (HANDS, FIST, FEET OR BODILY FORCE)"/>
    <s v="IC"/>
    <s v="Invest Cont"/>
    <n v="822"/>
    <m/>
    <m/>
    <m/>
    <s v="82ND"/>
    <s v="FIGUEROA                     ST"/>
    <n v="33.964300000000001"/>
    <n v="-118.28270000000001"/>
  </r>
  <r>
    <n v="200404614"/>
    <d v="2020-01-16T00:00:00"/>
    <x v="141"/>
    <n v="1345"/>
    <n v="4"/>
    <x v="4"/>
    <n v="443"/>
    <n v="2"/>
    <n v="624"/>
    <x v="15"/>
    <s v="0400 0416 0913 1210 1815"/>
    <n v="56"/>
    <s v="M"/>
    <s v="W"/>
    <n v="753"/>
    <s v="DETENTION/JAIL FACILITY"/>
    <n v="400"/>
    <s v="STRONG-ARM (HANDS, FIST, FEET OR BODILY FORCE)"/>
    <s v="JO"/>
    <s v="Juv Other"/>
    <n v="624"/>
    <m/>
    <m/>
    <m/>
    <s v="1600    EASTLAKE                     AV"/>
    <m/>
    <n v="34.063499999999998"/>
    <n v="-118.2058"/>
  </r>
  <r>
    <n v="200317991"/>
    <d v="2020-09-28T00:00:00"/>
    <x v="294"/>
    <n v="1045"/>
    <n v="3"/>
    <x v="2"/>
    <n v="325"/>
    <n v="1"/>
    <n v="480"/>
    <x v="2"/>
    <s v="1251 1822 0202 0344"/>
    <n v="27"/>
    <s v="M"/>
    <s v="I"/>
    <n v="502"/>
    <s v="MULTI-UNIT DWELLING (APARTMENT, DUPLEX, ETC)"/>
    <m/>
    <m/>
    <s v="IC"/>
    <s v="Invest Cont"/>
    <n v="480"/>
    <m/>
    <m/>
    <m/>
    <s v="2700    ELLENDALE                    PL"/>
    <m/>
    <n v="34.030700000000003"/>
    <n v="-118.2923"/>
  </r>
  <r>
    <n v="201109908"/>
    <d v="2020-05-29T00:00:00"/>
    <x v="299"/>
    <n v="1400"/>
    <n v="11"/>
    <x v="7"/>
    <n v="1144"/>
    <n v="1"/>
    <n v="330"/>
    <x v="1"/>
    <s v="1609 0344"/>
    <n v="56"/>
    <s v="F"/>
    <s v="H"/>
    <n v="102"/>
    <s v="SIDEWALK"/>
    <m/>
    <m/>
    <s v="IC"/>
    <s v="Invest Cont"/>
    <n v="330"/>
    <m/>
    <m/>
    <m/>
    <s v="SILVER LAKE                  BL"/>
    <s v="GLENDALE                     AV"/>
    <n v="34.1008"/>
    <n v="-118.25920000000001"/>
  </r>
  <r>
    <n v="200312457"/>
    <d v="2020-06-09T00:00:00"/>
    <x v="108"/>
    <n v="900"/>
    <n v="3"/>
    <x v="2"/>
    <n v="305"/>
    <n v="2"/>
    <n v="745"/>
    <x v="9"/>
    <s v="0329 2000 1813"/>
    <n v="40"/>
    <s v="F"/>
    <s v="H"/>
    <n v="501"/>
    <s v="SINGLE FAMILY DWELLING"/>
    <n v="400"/>
    <s v="STRONG-ARM (HANDS, FIST, FEET OR BODILY FORCE)"/>
    <s v="IC"/>
    <s v="Invest Cont"/>
    <n v="745"/>
    <m/>
    <m/>
    <m/>
    <s v="2500 S  HARCOURT                     AV"/>
    <m/>
    <n v="34.0334"/>
    <n v="-118.3458"/>
  </r>
  <r>
    <n v="200512726"/>
    <d v="2020-08-07T00:00:00"/>
    <x v="268"/>
    <n v="1200"/>
    <n v="5"/>
    <x v="10"/>
    <n v="528"/>
    <n v="1"/>
    <n v="510"/>
    <x v="0"/>
    <m/>
    <n v="0"/>
    <m/>
    <m/>
    <n v="101"/>
    <s v="STREET"/>
    <m/>
    <m/>
    <s v="IC"/>
    <s v="Invest Cont"/>
    <n v="510"/>
    <m/>
    <m/>
    <m/>
    <s v="1000    BLINN                        AV"/>
    <m/>
    <n v="33.787500000000001"/>
    <n v="-118.2479"/>
  </r>
  <r>
    <n v="200611421"/>
    <d v="2020-06-15T00:00:00"/>
    <x v="65"/>
    <n v="1915"/>
    <n v="6"/>
    <x v="9"/>
    <n v="637"/>
    <n v="2"/>
    <n v="946"/>
    <x v="8"/>
    <s v="0400 0344 1822"/>
    <n v="0"/>
    <s v="X"/>
    <s v="X"/>
    <n v="403"/>
    <s v="DRUG STORE"/>
    <m/>
    <m/>
    <s v="IC"/>
    <s v="Invest Cont"/>
    <n v="946"/>
    <m/>
    <m/>
    <m/>
    <s v="6200 W  HOLLYWOOD                    BL"/>
    <m/>
    <n v="34.103000000000002"/>
    <n v="-118.32250000000001"/>
  </r>
  <r>
    <n v="200107130"/>
    <d v="2020-02-14T00:00:00"/>
    <x v="206"/>
    <n v="1600"/>
    <n v="1"/>
    <x v="1"/>
    <n v="159"/>
    <n v="1"/>
    <n v="510"/>
    <x v="0"/>
    <m/>
    <n v="0"/>
    <m/>
    <m/>
    <n v="101"/>
    <s v="STREET"/>
    <m/>
    <m/>
    <s v="IC"/>
    <s v="Invest Cont"/>
    <n v="510"/>
    <m/>
    <m/>
    <m/>
    <s v="400 S  HEWITT                       ST"/>
    <m/>
    <n v="34.043599999999998"/>
    <n v="-118.2354"/>
  </r>
  <r>
    <n v="200108452"/>
    <d v="2020-03-04T00:00:00"/>
    <x v="320"/>
    <n v="1027"/>
    <n v="1"/>
    <x v="1"/>
    <n v="166"/>
    <n v="2"/>
    <n v="354"/>
    <x v="14"/>
    <s v="1822 0930"/>
    <n v="52"/>
    <s v="M"/>
    <s v="B"/>
    <n v="502"/>
    <s v="MULTI-UNIT DWELLING (APARTMENT, DUPLEX, ETC)"/>
    <m/>
    <m/>
    <s v="IC"/>
    <s v="Invest Cont"/>
    <n v="354"/>
    <m/>
    <m/>
    <m/>
    <s v="500 E  7TH                          ST"/>
    <m/>
    <n v="34.042099999999998"/>
    <n v="-118.2469"/>
  </r>
  <r>
    <n v="200714914"/>
    <d v="2020-10-14T00:00:00"/>
    <x v="349"/>
    <n v="830"/>
    <n v="7"/>
    <x v="0"/>
    <n v="722"/>
    <n v="2"/>
    <n v="888"/>
    <x v="24"/>
    <n v="1501"/>
    <n v="55"/>
    <s v="M"/>
    <s v="W"/>
    <n v="501"/>
    <s v="SINGLE FAMILY DWELLING"/>
    <m/>
    <m/>
    <s v="IC"/>
    <s v="Invest Cont"/>
    <n v="888"/>
    <m/>
    <m/>
    <m/>
    <s v="6600    LINDENHURST                  AV"/>
    <m/>
    <n v="34.066800000000001"/>
    <n v="-118.371"/>
  </r>
  <r>
    <n v="200909602"/>
    <d v="2020-05-12T00:00:00"/>
    <x v="63"/>
    <n v="2200"/>
    <n v="9"/>
    <x v="3"/>
    <n v="911"/>
    <n v="1"/>
    <n v="510"/>
    <x v="0"/>
    <m/>
    <n v="0"/>
    <m/>
    <m/>
    <n v="101"/>
    <s v="STREET"/>
    <m/>
    <m/>
    <s v="IC"/>
    <s v="Invest Cont"/>
    <n v="510"/>
    <m/>
    <m/>
    <m/>
    <s v="15400    SHERMAN                      WY"/>
    <m/>
    <n v="34.2012"/>
    <n v="-118.4684"/>
  </r>
  <r>
    <n v="201005409"/>
    <d v="2020-02-03T00:00:00"/>
    <x v="240"/>
    <n v="900"/>
    <n v="10"/>
    <x v="11"/>
    <n v="1067"/>
    <n v="2"/>
    <n v="740"/>
    <x v="21"/>
    <s v="0329 1414 1822"/>
    <n v="30"/>
    <s v="M"/>
    <s v="H"/>
    <n v="709"/>
    <s v="PUBLIC RESTROOM(INDOORS-INSIDE)"/>
    <m/>
    <m/>
    <s v="IC"/>
    <s v="Invest Cont"/>
    <n v="740"/>
    <m/>
    <m/>
    <m/>
    <s v="16900    VENTURA                      BL"/>
    <m/>
    <n v="34.165999999999997"/>
    <n v="-118.5095"/>
  </r>
  <r>
    <n v="201307082"/>
    <d v="2020-02-25T00:00:00"/>
    <x v="304"/>
    <n v="2030"/>
    <n v="13"/>
    <x v="6"/>
    <n v="1351"/>
    <n v="2"/>
    <n v="740"/>
    <x v="21"/>
    <n v="329"/>
    <n v="0"/>
    <s v="M"/>
    <s v="O"/>
    <n v="401"/>
    <s v="MINI-MART"/>
    <m/>
    <m/>
    <s v="IC"/>
    <s v="Invest Cont"/>
    <n v="740"/>
    <m/>
    <m/>
    <m/>
    <s v="4100 S  BROADWAY"/>
    <m/>
    <n v="34.0092"/>
    <n v="-118.2784"/>
  </r>
  <r>
    <n v="201224104"/>
    <d v="2020-11-07T00:00:00"/>
    <x v="249"/>
    <n v="1945"/>
    <n v="12"/>
    <x v="8"/>
    <n v="1241"/>
    <n v="1"/>
    <n v="230"/>
    <x v="13"/>
    <s v="1300 0400 0416 1822"/>
    <n v="10"/>
    <s v="F"/>
    <s v="H"/>
    <n v="101"/>
    <s v="STREET"/>
    <n v="114"/>
    <s v="AIR PISTOL/REVOLVER/RIFLE/BB GUN"/>
    <s v="IC"/>
    <s v="Invest Cont"/>
    <n v="230"/>
    <m/>
    <m/>
    <m/>
    <s v="CRENSHAW                     BL"/>
    <s v="HYDE PARK                    BL"/>
    <n v="33.980600000000003"/>
    <n v="-118.3309"/>
  </r>
  <r>
    <n v="200312366"/>
    <d v="2020-06-06T00:00:00"/>
    <x v="43"/>
    <n v="250"/>
    <n v="3"/>
    <x v="2"/>
    <n v="325"/>
    <n v="1"/>
    <n v="310"/>
    <x v="5"/>
    <s v="0342 1602 0321 0325 0329"/>
    <n v="19"/>
    <s v="X"/>
    <s v="X"/>
    <n v="203"/>
    <s v="OTHER BUSINESS"/>
    <m/>
    <m/>
    <s v="IC"/>
    <s v="Invest Cont"/>
    <n v="310"/>
    <m/>
    <m/>
    <m/>
    <s v="2800 S  VERMONT                      AV"/>
    <m/>
    <n v="34.029600000000002"/>
    <n v="-118.2915"/>
  </r>
  <r>
    <n v="200514941"/>
    <d v="2020-10-06T00:00:00"/>
    <x v="332"/>
    <n v="2019"/>
    <n v="5"/>
    <x v="10"/>
    <n v="531"/>
    <n v="2"/>
    <n v="813"/>
    <x v="68"/>
    <s v="0913 0510 0522 0556 1259"/>
    <n v="13"/>
    <s v="F"/>
    <s v="H"/>
    <n v="502"/>
    <s v="MULTI-UNIT DWELLING (APARTMENT, DUPLEX, ETC)"/>
    <m/>
    <m/>
    <s v="AA"/>
    <s v="Adult Arrest"/>
    <n v="813"/>
    <m/>
    <m/>
    <m/>
    <s v="1600    ANAHEIM                      ST"/>
    <m/>
    <n v="33.785400000000003"/>
    <n v="-118.30419999999999"/>
  </r>
  <r>
    <n v="201223121"/>
    <d v="2020-10-22T00:00:00"/>
    <x v="167"/>
    <n v="1835"/>
    <n v="12"/>
    <x v="8"/>
    <n v="1252"/>
    <n v="2"/>
    <n v="946"/>
    <x v="8"/>
    <s v="1822 1402 1407 1419"/>
    <n v="0"/>
    <s v="X"/>
    <s v="X"/>
    <n v="501"/>
    <s v="SINGLE FAMILY DWELLING"/>
    <m/>
    <m/>
    <s v="AA"/>
    <s v="Adult Arrest"/>
    <n v="946"/>
    <n v="998"/>
    <m/>
    <m/>
    <s v="2400 W  74TH                         ST"/>
    <m/>
    <n v="33.972799999999999"/>
    <n v="-118.32210000000001"/>
  </r>
  <r>
    <n v="200504703"/>
    <d v="2020-01-17T00:00:00"/>
    <x v="54"/>
    <n v="1200"/>
    <n v="5"/>
    <x v="10"/>
    <n v="517"/>
    <n v="1"/>
    <n v="510"/>
    <x v="0"/>
    <m/>
    <n v="0"/>
    <m/>
    <m/>
    <n v="101"/>
    <s v="STREET"/>
    <m/>
    <m/>
    <s v="IC"/>
    <s v="Invest Cont"/>
    <n v="510"/>
    <m/>
    <m/>
    <m/>
    <s v="1100    BROAD                        AV"/>
    <m/>
    <n v="33.7849"/>
    <n v="-118.2612"/>
  </r>
  <r>
    <n v="200411814"/>
    <d v="2020-08-17T00:00:00"/>
    <x v="116"/>
    <n v="1100"/>
    <n v="4"/>
    <x v="4"/>
    <n v="457"/>
    <n v="1"/>
    <n v="510"/>
    <x v="0"/>
    <m/>
    <n v="0"/>
    <m/>
    <m/>
    <n v="101"/>
    <s v="STREET"/>
    <m/>
    <m/>
    <s v="IC"/>
    <s v="Invest Cont"/>
    <n v="510"/>
    <m/>
    <m/>
    <m/>
    <s v="2500    FOLSOM                       ST"/>
    <m/>
    <n v="34.047199999999997"/>
    <n v="-118.2034"/>
  </r>
  <r>
    <n v="200208149"/>
    <d v="2020-03-24T00:00:00"/>
    <x v="321"/>
    <n v="1126"/>
    <n v="2"/>
    <x v="5"/>
    <n v="256"/>
    <n v="2"/>
    <n v="930"/>
    <x v="30"/>
    <s v="0913 0447 2000 1814 0444 0421 1805"/>
    <n v="29"/>
    <s v="F"/>
    <s v="H"/>
    <n v="502"/>
    <s v="MULTI-UNIT DWELLING (APARTMENT, DUPLEX, ETC)"/>
    <n v="511"/>
    <s v="VERBAL THREAT"/>
    <s v="AO"/>
    <s v="Adult Other"/>
    <n v="930"/>
    <m/>
    <m/>
    <m/>
    <s v="1900    WILSHIRE                     BL"/>
    <m/>
    <n v="34.056899999999999"/>
    <n v="-118.2736"/>
  </r>
  <r>
    <n v="200711150"/>
    <d v="2020-07-01T00:00:00"/>
    <x v="334"/>
    <n v="1800"/>
    <n v="7"/>
    <x v="0"/>
    <n v="723"/>
    <n v="2"/>
    <n v="940"/>
    <x v="62"/>
    <n v="1915"/>
    <n v="18"/>
    <s v="M"/>
    <s v="O"/>
    <n v="501"/>
    <s v="SINGLE FAMILY DWELLING"/>
    <m/>
    <m/>
    <s v="IC"/>
    <s v="Invest Cont"/>
    <n v="940"/>
    <m/>
    <m/>
    <m/>
    <s v="100 N  LAUREL                       AV"/>
    <m/>
    <n v="34.074300000000001"/>
    <n v="-118.3648"/>
  </r>
  <r>
    <n v="200414485"/>
    <d v="2020-10-30T00:00:00"/>
    <x v="178"/>
    <n v="1200"/>
    <n v="4"/>
    <x v="4"/>
    <n v="459"/>
    <n v="1"/>
    <n v="420"/>
    <x v="33"/>
    <n v="344"/>
    <n v="26"/>
    <s v="M"/>
    <s v="H"/>
    <n v="101"/>
    <s v="STREET"/>
    <m/>
    <m/>
    <s v="IC"/>
    <s v="Invest Cont"/>
    <n v="420"/>
    <m/>
    <m/>
    <m/>
    <s v="BLANCHARD                    ST"/>
    <s v="BLADES                       ST"/>
    <n v="34.047699999999999"/>
    <n v="-118.19629999999999"/>
  </r>
  <r>
    <n v="200615566"/>
    <d v="2020-09-19T00:00:00"/>
    <x v="224"/>
    <n v="240"/>
    <n v="6"/>
    <x v="9"/>
    <n v="666"/>
    <n v="1"/>
    <n v="510"/>
    <x v="0"/>
    <s v="1300 1822 2004"/>
    <n v="0"/>
    <s v="X"/>
    <s v="X"/>
    <n v="101"/>
    <s v="STREET"/>
    <m/>
    <m/>
    <s v="AO"/>
    <s v="Adult Other"/>
    <n v="510"/>
    <n v="521"/>
    <m/>
    <m/>
    <s v="CAHUENGA"/>
    <s v="SUNSET"/>
    <n v="34.097999999999999"/>
    <n v="-118.3295"/>
  </r>
  <r>
    <n v="201210269"/>
    <d v="2020-04-02T00:00:00"/>
    <x v="173"/>
    <n v="2340"/>
    <n v="12"/>
    <x v="8"/>
    <n v="1218"/>
    <n v="1"/>
    <n v="210"/>
    <x v="11"/>
    <s v="0344 0416"/>
    <n v="0"/>
    <s v="X"/>
    <s v="X"/>
    <n v="121"/>
    <s v="YARD (RESIDENTIAL/BUSINESS)"/>
    <n v="400"/>
    <s v="STRONG-ARM (HANDS, FIST, FEET OR BODILY FORCE)"/>
    <s v="IC"/>
    <s v="Invest Cont"/>
    <n v="210"/>
    <m/>
    <m/>
    <m/>
    <s v="800 W  56TH                         ST"/>
    <m/>
    <n v="33.991500000000002"/>
    <n v="-118.2871"/>
  </r>
  <r>
    <n v="200206848"/>
    <d v="2020-02-25T00:00:00"/>
    <x v="309"/>
    <n v="2300"/>
    <n v="2"/>
    <x v="5"/>
    <n v="204"/>
    <n v="1"/>
    <n v="230"/>
    <x v="13"/>
    <s v="1822 0906 0334 0371 0342 0430 1309 0302 2033"/>
    <n v="19"/>
    <s v="M"/>
    <s v="B"/>
    <n v="502"/>
    <s v="MULTI-UNIT DWELLING (APARTMENT, DUPLEX, ETC)"/>
    <n v="102"/>
    <s v="HAND GUN"/>
    <s v="IC"/>
    <s v="Invest Cont"/>
    <n v="230"/>
    <m/>
    <m/>
    <m/>
    <s v="700    IMOGEN                       AV"/>
    <m/>
    <n v="34.0822"/>
    <n v="-118.28319999999999"/>
  </r>
  <r>
    <n v="201217735"/>
    <d v="2020-08-03T00:00:00"/>
    <x v="357"/>
    <n v="1910"/>
    <n v="12"/>
    <x v="8"/>
    <n v="1266"/>
    <n v="1"/>
    <n v="210"/>
    <x v="11"/>
    <s v="1822 0344 0337 0302 1313 0342"/>
    <n v="46"/>
    <s v="M"/>
    <s v="H"/>
    <n v="101"/>
    <s v="STREET"/>
    <n v="102"/>
    <s v="HAND GUN"/>
    <s v="AO"/>
    <s v="Adult Other"/>
    <n v="210"/>
    <m/>
    <m/>
    <m/>
    <s v="79TH                         ST"/>
    <s v="HOOVER                       ST"/>
    <n v="33.967799999999997"/>
    <n v="-118.2871"/>
  </r>
  <r>
    <n v="200508158"/>
    <d v="2020-04-11T00:00:00"/>
    <x v="332"/>
    <n v="1500"/>
    <n v="5"/>
    <x v="10"/>
    <n v="504"/>
    <n v="2"/>
    <n v="740"/>
    <x v="21"/>
    <n v="329"/>
    <n v="0"/>
    <s v="X"/>
    <s v="X"/>
    <n v="247"/>
    <s v="CAR WASH"/>
    <m/>
    <m/>
    <s v="IC"/>
    <s v="Invest Cont"/>
    <n v="740"/>
    <m/>
    <m/>
    <m/>
    <s v="19100    HARBORGATE                   WY"/>
    <m/>
    <n v="33.857100000000003"/>
    <n v="-118.3035"/>
  </r>
  <r>
    <n v="200207752"/>
    <d v="2020-03-14T00:00:00"/>
    <x v="124"/>
    <n v="2040"/>
    <n v="2"/>
    <x v="5"/>
    <n v="201"/>
    <n v="1"/>
    <n v="341"/>
    <x v="12"/>
    <s v="0346 0216 1414"/>
    <n v="32"/>
    <s v="F"/>
    <s v="B"/>
    <n v="203"/>
    <s v="OTHER BUSINESS"/>
    <m/>
    <m/>
    <s v="IC"/>
    <s v="Invest Cont"/>
    <n v="341"/>
    <m/>
    <m/>
    <m/>
    <s v="4200    MELROSE                      AV"/>
    <m/>
    <n v="34.087299999999999"/>
    <n v="-118.29600000000001"/>
  </r>
  <r>
    <n v="200505526"/>
    <d v="2020-02-05T00:00:00"/>
    <x v="134"/>
    <n v="2200"/>
    <n v="5"/>
    <x v="10"/>
    <n v="503"/>
    <n v="2"/>
    <n v="627"/>
    <x v="43"/>
    <s v="0400 1257 0913 0360"/>
    <n v="0"/>
    <s v="F"/>
    <s v="H"/>
    <n v="501"/>
    <s v="SINGLE FAMILY DWELLING"/>
    <n v="400"/>
    <s v="STRONG-ARM (HANDS, FIST, FEET OR BODILY FORCE)"/>
    <s v="IC"/>
    <s v="Invest Cont"/>
    <n v="627"/>
    <m/>
    <m/>
    <m/>
    <s v="900    BAYVIEW                      LN"/>
    <m/>
    <n v="33.791600000000003"/>
    <n v="-118.2915"/>
  </r>
  <r>
    <n v="200514102"/>
    <d v="2020-09-14T00:00:00"/>
    <x v="311"/>
    <n v="145"/>
    <n v="5"/>
    <x v="10"/>
    <n v="528"/>
    <n v="2"/>
    <n v="745"/>
    <x v="9"/>
    <s v="0329 1300"/>
    <n v="34"/>
    <s v="M"/>
    <s v="W"/>
    <n v="122"/>
    <s v="VEHICLE, PASSENGER/TRUCK"/>
    <m/>
    <m/>
    <s v="IC"/>
    <s v="Invest Cont"/>
    <n v="745"/>
    <m/>
    <m/>
    <m/>
    <s v="OPP"/>
    <s v="MCFARLAND"/>
    <n v="33.7834"/>
    <n v="-118.2516"/>
  </r>
  <r>
    <n v="200616256"/>
    <d v="2020-10-03T00:00:00"/>
    <x v="263"/>
    <n v="1045"/>
    <n v="6"/>
    <x v="9"/>
    <n v="678"/>
    <n v="1"/>
    <n v="761"/>
    <x v="35"/>
    <s v="0334 1822 2021 1300 1309"/>
    <n v="48"/>
    <s v="M"/>
    <s v="H"/>
    <n v="101"/>
    <s v="STREET"/>
    <n v="102"/>
    <s v="HAND GUN"/>
    <s v="IC"/>
    <s v="Invest Cont"/>
    <n v="761"/>
    <m/>
    <m/>
    <m/>
    <s v="700 N  OXFORD                       AV"/>
    <m/>
    <n v="34.083500000000001"/>
    <n v="-118.3077"/>
  </r>
  <r>
    <n v="200405322"/>
    <d v="2020-02-03T00:00:00"/>
    <x v="233"/>
    <n v="1830"/>
    <n v="4"/>
    <x v="4"/>
    <n v="439"/>
    <n v="2"/>
    <n v="626"/>
    <x v="10"/>
    <s v="2000 0913 0444 1241 1821"/>
    <n v="46"/>
    <s v="M"/>
    <s v="W"/>
    <n v="501"/>
    <s v="SINGLE FAMILY DWELLING"/>
    <n v="400"/>
    <s v="STRONG-ARM (HANDS, FIST, FEET OR BODILY FORCE)"/>
    <s v="IC"/>
    <s v="Invest Cont"/>
    <n v="626"/>
    <m/>
    <m/>
    <m/>
    <s v="2300    BULLARD                      AV"/>
    <m/>
    <n v="34.072800000000001"/>
    <n v="-118.1673"/>
  </r>
  <r>
    <n v="200510675"/>
    <d v="2020-06-16T00:00:00"/>
    <x v="93"/>
    <n v="340"/>
    <n v="5"/>
    <x v="10"/>
    <n v="514"/>
    <n v="1"/>
    <n v="330"/>
    <x v="1"/>
    <s v="1300 1309 0329 0344 1601"/>
    <n v="44"/>
    <s v="F"/>
    <s v="H"/>
    <n v="101"/>
    <s v="STREET"/>
    <m/>
    <m/>
    <s v="IC"/>
    <s v="Invest Cont"/>
    <n v="330"/>
    <m/>
    <m/>
    <m/>
    <s v="1300 W  M                            ST"/>
    <m/>
    <n v="33.788600000000002"/>
    <n v="-118.27930000000001"/>
  </r>
  <r>
    <n v="200211284"/>
    <d v="2020-06-12T00:00:00"/>
    <x v="108"/>
    <n v="1700"/>
    <n v="2"/>
    <x v="5"/>
    <n v="237"/>
    <n v="2"/>
    <n v="740"/>
    <x v="21"/>
    <s v="1300 0329"/>
    <n v="30"/>
    <s v="F"/>
    <s v="H"/>
    <n v="122"/>
    <s v="VEHICLE, PASSENGER/TRUCK"/>
    <m/>
    <m/>
    <s v="IC"/>
    <s v="Invest Cont"/>
    <n v="740"/>
    <m/>
    <m/>
    <m/>
    <s v="200    LUCAS                        AV"/>
    <m/>
    <n v="34.060899999999997"/>
    <n v="-118.26"/>
  </r>
  <r>
    <n v="201221439"/>
    <d v="2020-09-26T00:00:00"/>
    <x v="272"/>
    <n v="1020"/>
    <n v="12"/>
    <x v="8"/>
    <n v="1265"/>
    <n v="2"/>
    <n v="745"/>
    <x v="9"/>
    <s v="0913 0329"/>
    <n v="56"/>
    <s v="M"/>
    <s v="B"/>
    <n v="501"/>
    <s v="SINGLE FAMILY DWELLING"/>
    <m/>
    <m/>
    <s v="IC"/>
    <s v="Invest Cont"/>
    <n v="745"/>
    <m/>
    <m/>
    <m/>
    <s v="1200 W  80TH                         ST"/>
    <m/>
    <n v="33.966500000000003"/>
    <n v="-118.2993"/>
  </r>
  <r>
    <n v="200113126"/>
    <d v="2020-06-09T00:00:00"/>
    <x v="108"/>
    <n v="805"/>
    <n v="1"/>
    <x v="1"/>
    <n v="133"/>
    <n v="1"/>
    <n v="230"/>
    <x v="13"/>
    <s v="1822 1266 2004 0445 1402 0334"/>
    <n v="0"/>
    <s v="M"/>
    <s v="B"/>
    <n v="102"/>
    <s v="SIDEWALK"/>
    <n v="200"/>
    <s v="KNIFE WITH BLADE 6INCHES OR LESS"/>
    <s v="AA"/>
    <s v="Adult Arrest"/>
    <n v="230"/>
    <n v="998"/>
    <m/>
    <m/>
    <s v="200 S  SPRING                       ST"/>
    <m/>
    <n v="34.051699999999997"/>
    <n v="-118.2474"/>
  </r>
  <r>
    <n v="200706844"/>
    <d v="2020-03-02T00:00:00"/>
    <x v="125"/>
    <n v="2230"/>
    <n v="7"/>
    <x v="0"/>
    <n v="762"/>
    <n v="1"/>
    <n v="510"/>
    <x v="0"/>
    <m/>
    <n v="0"/>
    <m/>
    <m/>
    <n v="101"/>
    <s v="STREET"/>
    <m/>
    <m/>
    <s v="IC"/>
    <s v="Invest Cont"/>
    <n v="510"/>
    <m/>
    <m/>
    <m/>
    <s v="1400    HAYWORTH                     AV"/>
    <m/>
    <n v="34.051699999999997"/>
    <n v="-118.36750000000001"/>
  </r>
  <r>
    <n v="201111308"/>
    <d v="2020-07-10T00:00:00"/>
    <x v="295"/>
    <n v="1700"/>
    <n v="11"/>
    <x v="7"/>
    <n v="1147"/>
    <n v="1"/>
    <n v="236"/>
    <x v="46"/>
    <s v="2000 0913 1814 0408 0416"/>
    <n v="31"/>
    <s v="F"/>
    <s v="B"/>
    <n v="101"/>
    <s v="STREET"/>
    <n v="400"/>
    <s v="STRONG-ARM (HANDS, FIST, FEET OR BODILY FORCE)"/>
    <s v="AA"/>
    <s v="Adult Arrest"/>
    <n v="236"/>
    <m/>
    <m/>
    <m/>
    <s v="1300    SAN FERNANDO                 RD"/>
    <m/>
    <n v="34.095599999999997"/>
    <n v="-118.2316"/>
  </r>
  <r>
    <n v="201225066"/>
    <d v="2020-11-22T00:00:00"/>
    <x v="219"/>
    <n v="35"/>
    <n v="12"/>
    <x v="8"/>
    <n v="1248"/>
    <n v="1"/>
    <n v="220"/>
    <x v="50"/>
    <s v="0400 0416 0355 1822"/>
    <n v="54"/>
    <s v="M"/>
    <s v="H"/>
    <n v="101"/>
    <s v="STREET"/>
    <n v="304"/>
    <s v="CLUB/BAT"/>
    <s v="AO"/>
    <s v="Adult Other"/>
    <n v="220"/>
    <m/>
    <m/>
    <m/>
    <s v="HOOVER                       ST"/>
    <s v="GAGE                         AV"/>
    <n v="33.982500000000002"/>
    <n v="-118.2871"/>
  </r>
  <r>
    <n v="200316693"/>
    <d v="2020-09-02T00:00:00"/>
    <x v="145"/>
    <n v="1100"/>
    <n v="3"/>
    <x v="2"/>
    <n v="329"/>
    <n v="1"/>
    <n v="230"/>
    <x v="13"/>
    <s v="1822 0445"/>
    <n v="50"/>
    <s v="M"/>
    <s v="H"/>
    <n v="108"/>
    <s v="PARKING LOT"/>
    <n v="308"/>
    <s v="STICK"/>
    <s v="AA"/>
    <s v="Adult Arrest"/>
    <n v="230"/>
    <m/>
    <m/>
    <m/>
    <s v="2800 S  FIGUEROA                     ST"/>
    <m/>
    <n v="34.026299999999999"/>
    <n v="-118.27719999999999"/>
  </r>
  <r>
    <n v="200709521"/>
    <d v="2020-05-20T00:00:00"/>
    <x v="62"/>
    <n v="1630"/>
    <n v="7"/>
    <x v="0"/>
    <n v="717"/>
    <n v="2"/>
    <n v="740"/>
    <x v="21"/>
    <s v="0329 1300"/>
    <n v="28"/>
    <s v="F"/>
    <s v="W"/>
    <n v="502"/>
    <s v="MULTI-UNIT DWELLING (APARTMENT, DUPLEX, ETC)"/>
    <m/>
    <m/>
    <s v="IC"/>
    <s v="Invest Cont"/>
    <n v="740"/>
    <m/>
    <m/>
    <m/>
    <s v="300 N  MANSFIELD                    AV"/>
    <m/>
    <n v="34.0762"/>
    <n v="-118.3408"/>
  </r>
  <r>
    <n v="200104670"/>
    <d v="2020-01-10T00:00:00"/>
    <x v="258"/>
    <n v="2100"/>
    <n v="1"/>
    <x v="1"/>
    <n v="164"/>
    <n v="1"/>
    <n v="330"/>
    <x v="1"/>
    <s v="1609 0344 1307 0329 1822"/>
    <n v="30"/>
    <s v="F"/>
    <s v="W"/>
    <n v="101"/>
    <s v="STREET"/>
    <m/>
    <m/>
    <s v="IC"/>
    <s v="Invest Cont"/>
    <n v="330"/>
    <m/>
    <m/>
    <m/>
    <s v="6TH"/>
    <s v="LOS ANGELES"/>
    <n v="34.044600000000003"/>
    <n v="-118.249"/>
  </r>
  <r>
    <n v="200309353"/>
    <d v="2020-04-02T00:00:00"/>
    <x v="332"/>
    <n v="1930"/>
    <n v="3"/>
    <x v="2"/>
    <n v="396"/>
    <n v="1"/>
    <n v="510"/>
    <x v="0"/>
    <m/>
    <n v="0"/>
    <m/>
    <m/>
    <n v="101"/>
    <s v="STREET"/>
    <m/>
    <m/>
    <s v="IC"/>
    <s v="Invest Cont"/>
    <n v="510"/>
    <m/>
    <m/>
    <m/>
    <s v="4100 S  VERMONT                      AV"/>
    <m/>
    <n v="34.009099999999997"/>
    <n v="-118.2915"/>
  </r>
  <r>
    <n v="200109836"/>
    <d v="2020-03-30T00:00:00"/>
    <x v="40"/>
    <n v="1840"/>
    <n v="1"/>
    <x v="1"/>
    <n v="158"/>
    <n v="1"/>
    <n v="341"/>
    <x v="12"/>
    <s v="1822 1606 0344 0910"/>
    <n v="0"/>
    <s v="X"/>
    <s v="X"/>
    <n v="203"/>
    <s v="OTHER BUSINESS"/>
    <n v="400"/>
    <s v="STRONG-ARM (HANDS, FIST, FEET OR BODILY FORCE)"/>
    <s v="IC"/>
    <s v="Invest Cont"/>
    <n v="341"/>
    <m/>
    <m/>
    <m/>
    <s v="1100 E  6TH                          ST"/>
    <m/>
    <n v="34.038600000000002"/>
    <n v="-118.2392"/>
  </r>
  <r>
    <n v="200507056"/>
    <d v="2020-03-11T00:00:00"/>
    <x v="191"/>
    <n v="2105"/>
    <n v="5"/>
    <x v="10"/>
    <n v="566"/>
    <n v="2"/>
    <n v="740"/>
    <x v="21"/>
    <s v="0329 1817 1300"/>
    <n v="39"/>
    <s v="M"/>
    <s v="B"/>
    <n v="122"/>
    <s v="VEHICLE, PASSENGER/TRUCK"/>
    <m/>
    <m/>
    <s v="AO"/>
    <s v="Adult Other"/>
    <n v="740"/>
    <m/>
    <m/>
    <m/>
    <s v="400 W  8TH                          ST"/>
    <m/>
    <n v="33.737000000000002"/>
    <n v="-118.28570000000001"/>
  </r>
  <r>
    <n v="200308014"/>
    <d v="2020-03-05T00:00:00"/>
    <x v="87"/>
    <n v="10"/>
    <n v="3"/>
    <x v="2"/>
    <n v="357"/>
    <n v="2"/>
    <n v="354"/>
    <x v="14"/>
    <s v="0100 0930 1822"/>
    <n v="42"/>
    <s v="M"/>
    <s v="B"/>
    <n v="501"/>
    <s v="SINGLE FAMILY DWELLING"/>
    <m/>
    <m/>
    <s v="IC"/>
    <s v="Invest Cont"/>
    <n v="354"/>
    <m/>
    <m/>
    <m/>
    <s v="1200 W  37TH                         ST"/>
    <m/>
    <n v="34.021000000000001"/>
    <n v="-118.2944"/>
  </r>
  <r>
    <n v="200908424"/>
    <d v="2020-04-13T00:00:00"/>
    <x v="292"/>
    <n v="1730"/>
    <n v="9"/>
    <x v="3"/>
    <n v="941"/>
    <n v="2"/>
    <n v="745"/>
    <x v="9"/>
    <s v="0910 1822 0345 0447 1420 0329 1304"/>
    <n v="0"/>
    <s v="M"/>
    <s v="O"/>
    <n v="124"/>
    <s v="BUS STOP"/>
    <n v="500"/>
    <s v="UNKNOWN WEAPON/OTHER WEAPON"/>
    <s v="IC"/>
    <s v="Invest Cont"/>
    <n v="745"/>
    <m/>
    <m/>
    <m/>
    <s v="SEPULVEDA"/>
    <s v="VICTORY"/>
    <n v="34.176600000000001"/>
    <n v="-118.4589"/>
  </r>
  <r>
    <n v="200506170"/>
    <d v="2020-02-20T00:00:00"/>
    <x v="100"/>
    <n v="2000"/>
    <n v="5"/>
    <x v="10"/>
    <n v="563"/>
    <n v="2"/>
    <n v="930"/>
    <x v="30"/>
    <s v="0913 2000 0421 0422 0443 1813"/>
    <n v="33"/>
    <s v="F"/>
    <s v="W"/>
    <n v="501"/>
    <s v="SINGLE FAMILY DWELLING"/>
    <n v="511"/>
    <s v="VERBAL THREAT"/>
    <s v="AO"/>
    <s v="Adult Other"/>
    <n v="930"/>
    <m/>
    <m/>
    <m/>
    <s v="600 W  12TH                         ST"/>
    <m/>
    <n v="33.733400000000003"/>
    <n v="-118.2902"/>
  </r>
  <r>
    <n v="200810082"/>
    <d v="2020-05-30T00:00:00"/>
    <x v="14"/>
    <n v="2322"/>
    <n v="8"/>
    <x v="12"/>
    <n v="857"/>
    <n v="1"/>
    <n v="310"/>
    <x v="5"/>
    <s v="0352 1607 1609 0321 0344 1822 1420 0209"/>
    <n v="0"/>
    <s v="X"/>
    <s v="X"/>
    <n v="201"/>
    <s v="JEWELRY STORE"/>
    <m/>
    <m/>
    <s v="AO"/>
    <s v="Adult Other"/>
    <n v="310"/>
    <m/>
    <m/>
    <m/>
    <s v="9500 W  PICO                         BL"/>
    <m/>
    <n v="34.055300000000003"/>
    <n v="-118.396"/>
  </r>
  <r>
    <n v="200808327"/>
    <d v="2020-04-14T00:00:00"/>
    <x v="213"/>
    <n v="2000"/>
    <n v="8"/>
    <x v="12"/>
    <n v="852"/>
    <n v="2"/>
    <n v="624"/>
    <x v="15"/>
    <s v="0559 0416"/>
    <n v="33"/>
    <s v="M"/>
    <s v="H"/>
    <n v="502"/>
    <s v="MULTI-UNIT DWELLING (APARTMENT, DUPLEX, ETC)"/>
    <n v="400"/>
    <s v="STRONG-ARM (HANDS, FIST, FEET OR BODILY FORCE)"/>
    <s v="AO"/>
    <s v="Adult Other"/>
    <n v="624"/>
    <m/>
    <m/>
    <m/>
    <s v="1700 S  BARRINGTON                   AV"/>
    <m/>
    <n v="34.041400000000003"/>
    <n v="-118.45399999999999"/>
  </r>
  <r>
    <n v="200307912"/>
    <d v="2020-03-04T00:00:00"/>
    <x v="216"/>
    <n v="1949"/>
    <n v="3"/>
    <x v="2"/>
    <n v="321"/>
    <n v="1"/>
    <n v="442"/>
    <x v="16"/>
    <s v="0325 0104 0378"/>
    <n v="19"/>
    <s v="X"/>
    <s v="X"/>
    <n v="404"/>
    <s v="DEPARTMENT STORE"/>
    <m/>
    <m/>
    <s v="IC"/>
    <s v="Invest Cont"/>
    <n v="442"/>
    <m/>
    <m/>
    <m/>
    <s v="3500 S  LA CIENEGA                   BL"/>
    <m/>
    <n v="34.0242"/>
    <n v="-118.37220000000001"/>
  </r>
  <r>
    <n v="200108925"/>
    <d v="2020-03-10T00:00:00"/>
    <x v="3"/>
    <n v="1450"/>
    <n v="1"/>
    <x v="1"/>
    <n v="174"/>
    <n v="2"/>
    <n v="624"/>
    <x v="15"/>
    <s v="0910 0416 0417 0429 0913 2033"/>
    <n v="37"/>
    <s v="F"/>
    <s v="B"/>
    <n v="102"/>
    <s v="SIDEWALK"/>
    <n v="400"/>
    <s v="STRONG-ARM (HANDS, FIST, FEET OR BODILY FORCE)"/>
    <s v="IC"/>
    <s v="Invest Cont"/>
    <n v="624"/>
    <m/>
    <m/>
    <m/>
    <s v="7TH"/>
    <s v="MAIN"/>
    <n v="34.043900000000001"/>
    <n v="-118.2514"/>
  </r>
  <r>
    <n v="200114901"/>
    <d v="2020-07-16T00:00:00"/>
    <x v="110"/>
    <n v="2130"/>
    <n v="1"/>
    <x v="1"/>
    <n v="128"/>
    <n v="2"/>
    <n v="745"/>
    <x v="9"/>
    <n v="329"/>
    <n v="30"/>
    <s v="M"/>
    <s v="B"/>
    <n v="122"/>
    <s v="VEHICLE, PASSENGER/TRUCK"/>
    <n v="311"/>
    <s v="HAMMER"/>
    <s v="IC"/>
    <s v="Invest Cont"/>
    <n v="745"/>
    <m/>
    <m/>
    <m/>
    <s v="300 E  2ND                          ST"/>
    <m/>
    <n v="34.049799999999998"/>
    <n v="-118.24"/>
  </r>
  <r>
    <n v="201007704"/>
    <d v="2020-04-01T00:00:00"/>
    <x v="332"/>
    <n v="1230"/>
    <n v="10"/>
    <x v="11"/>
    <n v="1007"/>
    <n v="2"/>
    <n v="354"/>
    <x v="14"/>
    <s v="1402 0349 0923 1265 1822"/>
    <n v="64"/>
    <s v="M"/>
    <s v="W"/>
    <n v="501"/>
    <s v="SINGLE FAMILY DWELLING"/>
    <m/>
    <m/>
    <s v="AA"/>
    <s v="Adult Arrest"/>
    <n v="354"/>
    <n v="998"/>
    <m/>
    <m/>
    <s v="17100    LORNE                        ST"/>
    <m/>
    <n v="34.217199999999998"/>
    <n v="-118.5055"/>
  </r>
  <r>
    <n v="201204255"/>
    <d v="2020-01-04T00:00:00"/>
    <x v="81"/>
    <n v="1550"/>
    <n v="12"/>
    <x v="8"/>
    <n v="1205"/>
    <n v="1"/>
    <n v="251"/>
    <x v="55"/>
    <s v="1822 1100 1402 1407 0906"/>
    <n v="54"/>
    <s v="F"/>
    <s v="H"/>
    <n v="501"/>
    <s v="SINGLE FAMILY DWELLING"/>
    <n v="106"/>
    <s v="UNKNOWN FIREARM"/>
    <s v="IC"/>
    <s v="Invest Cont"/>
    <n v="251"/>
    <n v="998"/>
    <m/>
    <m/>
    <s v="1000 W  49TH                         ST"/>
    <m/>
    <n v="33.998699999999999"/>
    <n v="-118.2915"/>
  </r>
  <r>
    <n v="200317672"/>
    <d v="2020-09-21T00:00:00"/>
    <x v="196"/>
    <n v="620"/>
    <n v="3"/>
    <x v="2"/>
    <n v="379"/>
    <n v="2"/>
    <n v="930"/>
    <x v="30"/>
    <s v="0913 0554 0421 0422 2004"/>
    <n v="25"/>
    <s v="F"/>
    <s v="H"/>
    <n v="502"/>
    <s v="MULTI-UNIT DWELLING (APARTMENT, DUPLEX, ETC)"/>
    <n v="511"/>
    <s v="VERBAL THREAT"/>
    <s v="AA"/>
    <s v="Adult Arrest"/>
    <n v="930"/>
    <m/>
    <m/>
    <m/>
    <s v="3900 S  BUDLONG                      AV"/>
    <m/>
    <n v="34.014200000000002"/>
    <n v="-118.2959"/>
  </r>
  <r>
    <n v="201115748"/>
    <d v="2020-11-15T00:00:00"/>
    <x v="351"/>
    <n v="2000"/>
    <n v="11"/>
    <x v="7"/>
    <n v="1143"/>
    <n v="1"/>
    <n v="510"/>
    <x v="0"/>
    <m/>
    <n v="0"/>
    <m/>
    <m/>
    <n v="101"/>
    <s v="STREET"/>
    <m/>
    <m/>
    <s v="IC"/>
    <s v="Invest Cont"/>
    <n v="510"/>
    <m/>
    <m/>
    <m/>
    <s v="3400    BEN LOMOND                   PL"/>
    <m/>
    <n v="34.110900000000001"/>
    <n v="-118.2809"/>
  </r>
  <r>
    <n v="200209545"/>
    <d v="2020-04-28T00:00:00"/>
    <x v="117"/>
    <n v="2330"/>
    <n v="2"/>
    <x v="5"/>
    <n v="265"/>
    <n v="1"/>
    <n v="210"/>
    <x v="11"/>
    <s v="0337 1202 0416 0400 0305 0429 0369 0421 1822"/>
    <n v="61"/>
    <s v="M"/>
    <s v="H"/>
    <n v="101"/>
    <s v="STREET"/>
    <n v="308"/>
    <s v="STICK"/>
    <s v="IC"/>
    <s v="Invest Cont"/>
    <n v="210"/>
    <m/>
    <m/>
    <m/>
    <s v="8TH"/>
    <s v="WESTLAKE"/>
    <n v="34.054600000000001"/>
    <n v="-118.27719999999999"/>
  </r>
  <r>
    <n v="201216405"/>
    <d v="2020-07-13T00:00:00"/>
    <x v="158"/>
    <n v="2200"/>
    <n v="12"/>
    <x v="8"/>
    <n v="1235"/>
    <n v="2"/>
    <n v="626"/>
    <x v="10"/>
    <s v="2000 1814 0400 0416 0913"/>
    <n v="27"/>
    <s v="F"/>
    <s v="H"/>
    <n v="501"/>
    <s v="SINGLE FAMILY DWELLING"/>
    <n v="400"/>
    <s v="STRONG-ARM (HANDS, FIST, FEET OR BODILY FORCE)"/>
    <s v="IC"/>
    <s v="Invest Cont"/>
    <n v="626"/>
    <m/>
    <m/>
    <m/>
    <s v="1200 W  60TH                         ST"/>
    <m/>
    <n v="33.985900000000001"/>
    <n v="-118.2968"/>
  </r>
  <r>
    <n v="201300865"/>
    <d v="2020-07-18T00:00:00"/>
    <x v="264"/>
    <n v="1950"/>
    <n v="13"/>
    <x v="6"/>
    <n v="1375"/>
    <n v="1"/>
    <n v="761"/>
    <x v="35"/>
    <s v="1300 0334 0443 1402 2003 0913"/>
    <n v="36"/>
    <s v="M"/>
    <s v="B"/>
    <n v="501"/>
    <s v="SINGLE FAMILY DWELLING"/>
    <n v="200"/>
    <s v="KNIFE WITH BLADE 6INCHES OR LESS"/>
    <s v="AO"/>
    <s v="Adult Other"/>
    <n v="761"/>
    <n v="998"/>
    <m/>
    <m/>
    <s v="5500    HOOPER                       AV"/>
    <m/>
    <n v="33.9925"/>
    <n v="-118.2521"/>
  </r>
  <r>
    <n v="201213840"/>
    <d v="2020-05-30T00:00:00"/>
    <x v="14"/>
    <n v="1000"/>
    <n v="12"/>
    <x v="8"/>
    <n v="1243"/>
    <n v="2"/>
    <n v="901"/>
    <x v="19"/>
    <s v="2038 0561 1202"/>
    <n v="72"/>
    <s v="F"/>
    <s v="B"/>
    <n v="104"/>
    <s v="DRIVEWAY"/>
    <m/>
    <m/>
    <s v="IC"/>
    <s v="Invest Cont"/>
    <n v="901"/>
    <m/>
    <m/>
    <m/>
    <s v="1700 W  65TH                         PL"/>
    <m/>
    <n v="0"/>
    <n v="0"/>
  </r>
  <r>
    <n v="201206579"/>
    <d v="2020-02-06T00:00:00"/>
    <x v="134"/>
    <n v="1900"/>
    <n v="12"/>
    <x v="8"/>
    <n v="1248"/>
    <n v="1"/>
    <n v="510"/>
    <x v="0"/>
    <m/>
    <n v="0"/>
    <m/>
    <m/>
    <n v="104"/>
    <s v="DRIVEWAY"/>
    <m/>
    <m/>
    <s v="IC"/>
    <s v="Invest Cont"/>
    <n v="510"/>
    <m/>
    <m/>
    <m/>
    <s v="900 W  71ST                         ST"/>
    <m/>
    <n v="33.975499999999997"/>
    <n v="-118.28919999999999"/>
  </r>
  <r>
    <n v="200607223"/>
    <d v="2020-03-01T00:00:00"/>
    <x v="0"/>
    <n v="644"/>
    <n v="6"/>
    <x v="9"/>
    <n v="632"/>
    <n v="1"/>
    <n v="420"/>
    <x v="33"/>
    <n v="344"/>
    <n v="42"/>
    <s v="M"/>
    <s v="W"/>
    <n v="102"/>
    <s v="SIDEWALK"/>
    <m/>
    <m/>
    <s v="IC"/>
    <s v="Invest Cont"/>
    <n v="420"/>
    <m/>
    <m/>
    <m/>
    <s v="9000    CRESCENT                     DR"/>
    <m/>
    <n v="34.108899999999998"/>
    <n v="-118.387"/>
  </r>
  <r>
    <n v="200113408"/>
    <d v="2020-06-13T00:00:00"/>
    <x v="93"/>
    <n v="1045"/>
    <n v="1"/>
    <x v="1"/>
    <n v="119"/>
    <n v="2"/>
    <n v="625"/>
    <x v="44"/>
    <s v="1206 0356 0416 2004 0910"/>
    <n v="39"/>
    <s v="M"/>
    <s v="H"/>
    <n v="966"/>
    <s v="MTA - GOLD LINE - UNION STATION"/>
    <n v="400"/>
    <s v="STRONG-ARM (HANDS, FIST, FEET OR BODILY FORCE)"/>
    <s v="AO"/>
    <s v="Adult Other"/>
    <n v="625"/>
    <m/>
    <m/>
    <m/>
    <s v="00    GATEWAY PLZ"/>
    <m/>
    <n v="34.057699999999997"/>
    <n v="-118.23180000000001"/>
  </r>
  <r>
    <n v="200214156"/>
    <d v="2020-08-22T00:00:00"/>
    <x v="223"/>
    <n v="1700"/>
    <n v="2"/>
    <x v="5"/>
    <n v="233"/>
    <n v="2"/>
    <n v="651"/>
    <x v="69"/>
    <s v="0100 0923 0601 0913 1817"/>
    <n v="0"/>
    <s v="X"/>
    <s v="X"/>
    <n v="229"/>
    <s v="CHECK CASHING*"/>
    <m/>
    <m/>
    <s v="IC"/>
    <s v="Invest Cont"/>
    <n v="651"/>
    <m/>
    <m/>
    <m/>
    <s v="200 S  RAMPART                      BL"/>
    <m/>
    <n v="34.068100000000001"/>
    <n v="-118.2777"/>
  </r>
  <r>
    <n v="200511387"/>
    <d v="2020-07-02T00:00:00"/>
    <x v="153"/>
    <n v="1420"/>
    <n v="5"/>
    <x v="10"/>
    <n v="506"/>
    <n v="2"/>
    <n v="626"/>
    <x v="10"/>
    <s v="2000 1813 0400 0602 1821 0913"/>
    <n v="39"/>
    <s v="M"/>
    <s v="H"/>
    <n v="501"/>
    <s v="SINGLE FAMILY DWELLING"/>
    <n v="400"/>
    <s v="STRONG-ARM (HANDS, FIST, FEET OR BODILY FORCE)"/>
    <s v="AO"/>
    <s v="Adult Other"/>
    <n v="626"/>
    <m/>
    <m/>
    <m/>
    <s v="1300 W  218TH                        ST"/>
    <m/>
    <n v="33.830300000000001"/>
    <n v="-118.30159999999999"/>
  </r>
  <r>
    <n v="200114513"/>
    <d v="2020-07-07T00:00:00"/>
    <x v="11"/>
    <n v="1700"/>
    <n v="1"/>
    <x v="1"/>
    <n v="145"/>
    <n v="2"/>
    <n v="740"/>
    <x v="21"/>
    <s v="0329 2004 1822 1607 1420"/>
    <n v="69"/>
    <s v="M"/>
    <s v="B"/>
    <n v="203"/>
    <s v="OTHER BUSINESS"/>
    <m/>
    <m/>
    <s v="AO"/>
    <s v="Adult Other"/>
    <n v="740"/>
    <m/>
    <m/>
    <m/>
    <s v="5TH"/>
    <s v="WERDIN"/>
    <n v="34.046700000000001"/>
    <n v="-118.24850000000001"/>
  </r>
  <r>
    <n v="200909337"/>
    <d v="2020-05-05T00:00:00"/>
    <x v="52"/>
    <n v="1120"/>
    <n v="9"/>
    <x v="3"/>
    <n v="905"/>
    <n v="2"/>
    <n v="623"/>
    <x v="38"/>
    <s v="0416 1212"/>
    <n v="38"/>
    <s v="M"/>
    <s v="H"/>
    <n v="502"/>
    <s v="MULTI-UNIT DWELLING (APARTMENT, DUPLEX, ETC)"/>
    <n v="400"/>
    <s v="STRONG-ARM (HANDS, FIST, FEET OR BODILY FORCE)"/>
    <s v="AA"/>
    <s v="Adult Arrest"/>
    <n v="623"/>
    <m/>
    <m/>
    <m/>
    <s v="14700    SHERMAN                      WY"/>
    <m/>
    <n v="34.204799999999999"/>
    <n v="-118.45310000000001"/>
  </r>
  <r>
    <n v="200206706"/>
    <d v="2020-02-23T00:00:00"/>
    <x v="105"/>
    <n v="2200"/>
    <n v="2"/>
    <x v="5"/>
    <n v="245"/>
    <n v="1"/>
    <n v="230"/>
    <x v="13"/>
    <s v="1100 0430 1407 1822 0906 0371 0216"/>
    <n v="28"/>
    <s v="M"/>
    <s v="H"/>
    <n v="102"/>
    <s v="SIDEWALK"/>
    <n v="102"/>
    <s v="HAND GUN"/>
    <s v="IC"/>
    <s v="Invest Cont"/>
    <n v="230"/>
    <n v="998"/>
    <m/>
    <m/>
    <s v="WILSHIRE"/>
    <s v="ALVARADO"/>
    <n v="34.058"/>
    <n v="-118.27589999999999"/>
  </r>
  <r>
    <n v="200505118"/>
    <d v="2020-01-27T00:00:00"/>
    <x v="225"/>
    <n v="1300"/>
    <n v="5"/>
    <x v="10"/>
    <n v="563"/>
    <n v="2"/>
    <n v="745"/>
    <x v="9"/>
    <s v="0329 2000"/>
    <n v="43"/>
    <s v="F"/>
    <s v="W"/>
    <n v="502"/>
    <s v="MULTI-UNIT DWELLING (APARTMENT, DUPLEX, ETC)"/>
    <m/>
    <m/>
    <s v="IC"/>
    <s v="Invest Cont"/>
    <n v="745"/>
    <m/>
    <m/>
    <m/>
    <s v="600 W  14TH                         ST"/>
    <m/>
    <n v="33.731499999999997"/>
    <n v="-118.2902"/>
  </r>
  <r>
    <n v="201110916"/>
    <d v="2020-06-27T00:00:00"/>
    <x v="314"/>
    <n v="1630"/>
    <n v="11"/>
    <x v="7"/>
    <n v="1137"/>
    <n v="2"/>
    <n v="946"/>
    <x v="8"/>
    <s v="0913 1814 1259 2041"/>
    <n v="15"/>
    <s v="F"/>
    <s v="H"/>
    <n v="501"/>
    <s v="SINGLE FAMILY DWELLING"/>
    <m/>
    <m/>
    <s v="AO"/>
    <s v="Adult Other"/>
    <n v="946"/>
    <m/>
    <m/>
    <m/>
    <s v="300 N  AVENUE 52"/>
    <m/>
    <n v="34.108499999999999"/>
    <n v="-118.2011"/>
  </r>
  <r>
    <n v="200408279"/>
    <d v="2020-04-28T00:00:00"/>
    <x v="179"/>
    <n v="2020"/>
    <n v="4"/>
    <x v="4"/>
    <n v="455"/>
    <n v="2"/>
    <n v="626"/>
    <x v="10"/>
    <s v="0913 2000 1814 0400 0416"/>
    <n v="24"/>
    <s v="M"/>
    <s v="H"/>
    <n v="501"/>
    <s v="SINGLE FAMILY DWELLING"/>
    <n v="400"/>
    <s v="STRONG-ARM (HANDS, FIST, FEET OR BODILY FORCE)"/>
    <s v="AO"/>
    <s v="Adult Other"/>
    <n v="626"/>
    <m/>
    <m/>
    <m/>
    <s v="2300    SHERIDAN                     ST"/>
    <m/>
    <n v="34.050800000000002"/>
    <n v="-118.20780000000001"/>
  </r>
  <r>
    <n v="200404944"/>
    <d v="2020-01-24T00:00:00"/>
    <x v="254"/>
    <n v="220"/>
    <n v="4"/>
    <x v="4"/>
    <n v="453"/>
    <n v="2"/>
    <n v="626"/>
    <x v="10"/>
    <s v="2000 0913 1814 0416"/>
    <n v="37"/>
    <s v="F"/>
    <s v="H"/>
    <n v="101"/>
    <s v="STREET"/>
    <n v="400"/>
    <s v="STRONG-ARM (HANDS, FIST, FEET OR BODILY FORCE)"/>
    <s v="AO"/>
    <s v="Adult Other"/>
    <n v="626"/>
    <m/>
    <m/>
    <m/>
    <s v="1800    BRIDGE                       ST"/>
    <m/>
    <n v="34.051499999999997"/>
    <n v="-118.21559999999999"/>
  </r>
  <r>
    <n v="200214735"/>
    <d v="2020-09-06T00:00:00"/>
    <x v="256"/>
    <n v="1"/>
    <n v="2"/>
    <x v="5"/>
    <n v="249"/>
    <n v="1"/>
    <n v="122"/>
    <x v="70"/>
    <s v="1309 0537 1259 2004 1206 1415 1409 0522 0342 1822"/>
    <n v="16"/>
    <s v="F"/>
    <s v="W"/>
    <n v="102"/>
    <s v="SIDEWALK"/>
    <n v="400"/>
    <s v="STRONG-ARM (HANDS, FIST, FEET OR BODILY FORCE)"/>
    <s v="AO"/>
    <s v="Adult Other"/>
    <n v="122"/>
    <n v="998"/>
    <m/>
    <m/>
    <s v="4TH                          ST"/>
    <s v="LUCAS                        ST"/>
    <n v="34.057400000000001"/>
    <n v="-118.2621"/>
  </r>
  <r>
    <n v="200111008"/>
    <d v="2020-04-26T00:00:00"/>
    <x v="303"/>
    <n v="1330"/>
    <n v="1"/>
    <x v="1"/>
    <n v="161"/>
    <n v="2"/>
    <n v="740"/>
    <x v="21"/>
    <s v="0329 1309"/>
    <n v="21"/>
    <s v="M"/>
    <s v="B"/>
    <n v="123"/>
    <s v="PARKING UNDERGROUND/BUILDING"/>
    <m/>
    <m/>
    <s v="IC"/>
    <s v="Invest Cont"/>
    <n v="740"/>
    <m/>
    <m/>
    <m/>
    <s v="900 W  8TH                          ST"/>
    <m/>
    <n v="34.047899999999998"/>
    <n v="-118.2612"/>
  </r>
  <r>
    <n v="200114527"/>
    <d v="2020-07-08T00:00:00"/>
    <x v="315"/>
    <n v="645"/>
    <n v="1"/>
    <x v="1"/>
    <n v="195"/>
    <n v="2"/>
    <n v="740"/>
    <x v="21"/>
    <s v="2004 0329 0447 0416 0417 1609 1307 1822 1402 0910"/>
    <n v="0"/>
    <s v="X"/>
    <s v="X"/>
    <n v="801"/>
    <s v="MTA BUS"/>
    <m/>
    <m/>
    <s v="IC"/>
    <s v="Invest Cont"/>
    <n v="740"/>
    <n v="998"/>
    <m/>
    <m/>
    <s v="BROADWAY"/>
    <s v="WASHINGTON"/>
    <n v="34.031500000000001"/>
    <n v="-118.26560000000001"/>
  </r>
  <r>
    <n v="201015938"/>
    <d v="2020-12-10T00:00:00"/>
    <x v="28"/>
    <n v="1200"/>
    <n v="10"/>
    <x v="11"/>
    <n v="1063"/>
    <n v="2"/>
    <n v="624"/>
    <x v="15"/>
    <s v="0913 0400 0421 0416 1802 1414"/>
    <n v="50"/>
    <s v="F"/>
    <s v="O"/>
    <n v="510"/>
    <s v="NURSING/CONVALESCENT/RETIREMENT HOME"/>
    <n v="400"/>
    <s v="STRONG-ARM (HANDS, FIST, FEET OR BODILY FORCE)"/>
    <s v="AA"/>
    <s v="Adult Arrest"/>
    <n v="624"/>
    <n v="930"/>
    <m/>
    <m/>
    <s v="18300    VENTURA                      BL"/>
    <m/>
    <n v="34.168199999999999"/>
    <n v="-118.5406"/>
  </r>
  <r>
    <n v="200307086"/>
    <d v="2020-02-19T00:00:00"/>
    <x v="270"/>
    <n v="1200"/>
    <n v="3"/>
    <x v="2"/>
    <n v="305"/>
    <n v="1"/>
    <n v="320"/>
    <x v="36"/>
    <s v="0216 0329 1822"/>
    <n v="44"/>
    <s v="M"/>
    <s v="H"/>
    <n v="501"/>
    <s v="SINGLE FAMILY DWELLING"/>
    <m/>
    <m/>
    <s v="IC"/>
    <s v="Invest Cont"/>
    <n v="320"/>
    <m/>
    <m/>
    <m/>
    <s v="2500    HILLCREST                    DR"/>
    <m/>
    <n v="34.033200000000001"/>
    <n v="-118.34229999999999"/>
  </r>
  <r>
    <n v="200313431"/>
    <d v="2020-06-29T00:00:00"/>
    <x v="24"/>
    <n v="700"/>
    <n v="3"/>
    <x v="2"/>
    <n v="393"/>
    <n v="2"/>
    <n v="624"/>
    <x v="15"/>
    <s v="0356 0400 0913 1259"/>
    <n v="16"/>
    <s v="M"/>
    <s v="B"/>
    <n v="501"/>
    <s v="SINGLE FAMILY DWELLING"/>
    <n v="400"/>
    <s v="STRONG-ARM (HANDS, FIST, FEET OR BODILY FORCE)"/>
    <s v="IC"/>
    <s v="Invest Cont"/>
    <n v="624"/>
    <m/>
    <m/>
    <m/>
    <s v="4200    9TH                          AV"/>
    <m/>
    <n v="34.004399999999997"/>
    <n v="-118.3267"/>
  </r>
  <r>
    <n v="200515550"/>
    <d v="2020-10-20T00:00:00"/>
    <x v="160"/>
    <n v="1020"/>
    <n v="5"/>
    <x v="10"/>
    <n v="564"/>
    <n v="1"/>
    <n v="230"/>
    <x v="13"/>
    <s v="0411 2004 0446 0334 0416 1822"/>
    <n v="51"/>
    <s v="F"/>
    <s v="W"/>
    <n v="108"/>
    <s v="PARKING LOT"/>
    <n v="500"/>
    <s v="UNKNOWN WEAPON/OTHER WEAPON"/>
    <s v="AA"/>
    <s v="Adult Arrest"/>
    <n v="230"/>
    <m/>
    <m/>
    <m/>
    <s v="500 S  HARBOR                       BL"/>
    <m/>
    <n v="33.741"/>
    <n v="-118.2838"/>
  </r>
  <r>
    <n v="200708438"/>
    <d v="2020-04-20T00:00:00"/>
    <x v="140"/>
    <n v="1400"/>
    <n v="7"/>
    <x v="0"/>
    <n v="755"/>
    <n v="1"/>
    <n v="420"/>
    <x v="33"/>
    <s v="0344 1300 1822 1202"/>
    <n v="74"/>
    <s v="F"/>
    <s v="O"/>
    <n v="101"/>
    <s v="STREET"/>
    <m/>
    <m/>
    <s v="IC"/>
    <s v="Invest Cont"/>
    <n v="420"/>
    <m/>
    <m/>
    <m/>
    <s v="1200 S  REDONDO                      BL"/>
    <m/>
    <n v="34.051000000000002"/>
    <n v="-118.35380000000001"/>
  </r>
  <r>
    <n v="201223645"/>
    <d v="2020-10-30T00:00:00"/>
    <x v="297"/>
    <n v="2330"/>
    <n v="12"/>
    <x v="8"/>
    <n v="1249"/>
    <n v="1"/>
    <n v="761"/>
    <x v="35"/>
    <s v="0913 0334 0216 1310"/>
    <n v="35"/>
    <s v="F"/>
    <s v="B"/>
    <n v="301"/>
    <s v="GAS STATION"/>
    <n v="102"/>
    <s v="HAND GUN"/>
    <s v="IC"/>
    <s v="Invest Cont"/>
    <n v="761"/>
    <m/>
    <m/>
    <m/>
    <s v="6200 S  FIGUEROA                     ST"/>
    <m/>
    <n v="33.982999999999997"/>
    <n v="-118.28270000000001"/>
  </r>
  <r>
    <n v="200410792"/>
    <d v="2020-07-15T00:00:00"/>
    <x v="284"/>
    <n v="2355"/>
    <n v="4"/>
    <x v="4"/>
    <n v="449"/>
    <n v="1"/>
    <n v="510"/>
    <x v="0"/>
    <m/>
    <n v="0"/>
    <m/>
    <m/>
    <n v="101"/>
    <s v="STREET"/>
    <m/>
    <m/>
    <s v="IC"/>
    <s v="Invest Cont"/>
    <n v="510"/>
    <m/>
    <m/>
    <m/>
    <s v="1200    STONE                        ST"/>
    <m/>
    <n v="34.052399999999999"/>
    <n v="-118.1931"/>
  </r>
  <r>
    <n v="200716295"/>
    <d v="2020-11-23T00:00:00"/>
    <x v="47"/>
    <n v="900"/>
    <n v="7"/>
    <x v="0"/>
    <n v="785"/>
    <n v="2"/>
    <n v="930"/>
    <x v="30"/>
    <s v="1814 0421"/>
    <n v="33"/>
    <s v="M"/>
    <s v="W"/>
    <n v="501"/>
    <s v="SINGLE FAMILY DWELLING"/>
    <n v="511"/>
    <s v="VERBAL THREAT"/>
    <s v="AO"/>
    <s v="Adult Other"/>
    <n v="930"/>
    <m/>
    <m/>
    <m/>
    <s v="2100 S  RIMPAU                       BL"/>
    <m/>
    <n v="34.035699999999999"/>
    <n v="-118.3455"/>
  </r>
  <r>
    <n v="201215643"/>
    <d v="2020-03-16T00:00:00"/>
    <x v="71"/>
    <n v="300"/>
    <n v="12"/>
    <x v="8"/>
    <n v="1203"/>
    <n v="1"/>
    <n v="310"/>
    <x v="5"/>
    <s v="1601 0321 0344 1822"/>
    <n v="34"/>
    <s v="M"/>
    <s v="H"/>
    <n v="501"/>
    <s v="SINGLE FAMILY DWELLING"/>
    <m/>
    <m/>
    <s v="IC"/>
    <s v="Invest Cont"/>
    <n v="310"/>
    <m/>
    <m/>
    <m/>
    <s v="4900 S  GRAMERCY                     PL"/>
    <m/>
    <n v="33.997999999999998"/>
    <n v="-118.3139"/>
  </r>
  <r>
    <n v="201108156"/>
    <d v="2020-04-08T00:00:00"/>
    <x v="136"/>
    <n v="1515"/>
    <n v="11"/>
    <x v="7"/>
    <n v="1181"/>
    <n v="1"/>
    <n v="440"/>
    <x v="20"/>
    <n v="344"/>
    <n v="0"/>
    <s v="M"/>
    <s v="O"/>
    <n v="203"/>
    <s v="OTHER BUSINESS"/>
    <m/>
    <m/>
    <s v="IC"/>
    <s v="Invest Cont"/>
    <n v="440"/>
    <m/>
    <m/>
    <m/>
    <s v="1900 W  SUNSET                       BL"/>
    <m/>
    <n v="34.080800000000004"/>
    <n v="-118.2655"/>
  </r>
  <r>
    <n v="200814799"/>
    <d v="2020-10-02T00:00:00"/>
    <x v="185"/>
    <n v="1400"/>
    <n v="8"/>
    <x v="12"/>
    <n v="806"/>
    <n v="1"/>
    <n v="341"/>
    <x v="12"/>
    <s v="1822 0344"/>
    <n v="38"/>
    <s v="F"/>
    <s v="W"/>
    <n v="122"/>
    <s v="VEHICLE, PASSENGER/TRUCK"/>
    <n v="500"/>
    <s v="UNKNOWN WEAPON/OTHER WEAPON"/>
    <s v="IC"/>
    <s v="Invest Cont"/>
    <n v="341"/>
    <m/>
    <m/>
    <m/>
    <s v="10900    BELLAGIO                     RD"/>
    <m/>
    <n v="34.095599999999997"/>
    <n v="-118.45099999999999"/>
  </r>
  <r>
    <n v="200704961"/>
    <d v="2020-01-21T00:00:00"/>
    <x v="202"/>
    <n v="1520"/>
    <n v="7"/>
    <x v="0"/>
    <n v="706"/>
    <n v="1"/>
    <n v="230"/>
    <x v="13"/>
    <s v="1402 0447 1822"/>
    <n v="32"/>
    <s v="M"/>
    <s v="W"/>
    <n v="101"/>
    <s v="STREET"/>
    <n v="512"/>
    <s v="MACE/PEPPER SPRAY"/>
    <s v="IC"/>
    <s v="Invest Cont"/>
    <n v="230"/>
    <n v="998"/>
    <m/>
    <m/>
    <s v="700 N  HIGHLAND                     AV"/>
    <m/>
    <n v="34.083500000000001"/>
    <n v="-118.3386"/>
  </r>
  <r>
    <n v="200509281"/>
    <d v="2020-05-10T00:00:00"/>
    <x v="39"/>
    <n v="1430"/>
    <n v="5"/>
    <x v="10"/>
    <n v="525"/>
    <n v="1"/>
    <n v="230"/>
    <x v="13"/>
    <s v="0411 2004 0334 0445 1822"/>
    <n v="72"/>
    <s v="M"/>
    <s v="W"/>
    <n v="101"/>
    <s v="STREET"/>
    <n v="200"/>
    <s v="KNIFE WITH BLADE 6INCHES OR LESS"/>
    <s v="AA"/>
    <s v="Adult Arrest"/>
    <n v="230"/>
    <m/>
    <m/>
    <m/>
    <s v="AVALON"/>
    <s v="E"/>
    <n v="33.775599999999997"/>
    <n v="-118.2621"/>
  </r>
  <r>
    <n v="200614112"/>
    <d v="2020-08-17T00:00:00"/>
    <x v="89"/>
    <n v="1840"/>
    <n v="6"/>
    <x v="9"/>
    <n v="648"/>
    <n v="2"/>
    <n v="354"/>
    <x v="14"/>
    <n v="377"/>
    <n v="28"/>
    <s v="M"/>
    <s v="W"/>
    <n v="501"/>
    <s v="SINGLE FAMILY DWELLING"/>
    <m/>
    <m/>
    <s v="IC"/>
    <s v="Invest Cont"/>
    <n v="354"/>
    <m/>
    <m/>
    <m/>
    <s v="1500 N  SERRANO                      AV"/>
    <m/>
    <n v="34.1"/>
    <n v="-118.3113"/>
  </r>
  <r>
    <n v="200707636"/>
    <d v="2020-03-19T00:00:00"/>
    <x v="13"/>
    <n v="1000"/>
    <n v="7"/>
    <x v="0"/>
    <n v="743"/>
    <n v="2"/>
    <n v="626"/>
    <x v="10"/>
    <s v="0400 2000 1813"/>
    <n v="23"/>
    <s v="F"/>
    <s v="O"/>
    <n v="502"/>
    <s v="MULTI-UNIT DWELLING (APARTMENT, DUPLEX, ETC)"/>
    <n v="400"/>
    <s v="STRONG-ARM (HANDS, FIST, FEET OR BODILY FORCE)"/>
    <s v="AO"/>
    <s v="Adult Other"/>
    <n v="626"/>
    <m/>
    <m/>
    <m/>
    <s v="900 S  FAIRFAX                      AV"/>
    <m/>
    <n v="34.060099999999998"/>
    <n v="-118.3629"/>
  </r>
  <r>
    <n v="200611246"/>
    <d v="2020-06-07T00:00:00"/>
    <x v="282"/>
    <n v="1130"/>
    <n v="6"/>
    <x v="9"/>
    <n v="644"/>
    <n v="1"/>
    <n v="341"/>
    <x v="12"/>
    <n v="344"/>
    <n v="43"/>
    <s v="M"/>
    <s v="W"/>
    <n v="502"/>
    <s v="MULTI-UNIT DWELLING (APARTMENT, DUPLEX, ETC)"/>
    <m/>
    <m/>
    <s v="IC"/>
    <s v="Invest Cont"/>
    <n v="341"/>
    <m/>
    <m/>
    <m/>
    <s v="1300 N  MARTEL                       AV"/>
    <m/>
    <n v="34.0944"/>
    <n v="-118.3506"/>
  </r>
  <r>
    <n v="200400937"/>
    <d v="2020-07-24T00:00:00"/>
    <x v="148"/>
    <n v="145"/>
    <n v="4"/>
    <x v="4"/>
    <n v="478"/>
    <n v="1"/>
    <n v="310"/>
    <x v="5"/>
    <s v="0329 1402 1601"/>
    <n v="53"/>
    <s v="M"/>
    <s v="H"/>
    <n v="504"/>
    <s v="OTHER RESIDENCE"/>
    <m/>
    <m/>
    <s v="IC"/>
    <s v="Invest Cont"/>
    <n v="310"/>
    <n v="998"/>
    <m/>
    <m/>
    <s v="1000 S  DACOTAH                      ST"/>
    <m/>
    <n v="34.027200000000001"/>
    <n v="-118.2085"/>
  </r>
  <r>
    <n v="201215262"/>
    <d v="2020-06-23T00:00:00"/>
    <x v="40"/>
    <n v="1200"/>
    <n v="12"/>
    <x v="8"/>
    <n v="1209"/>
    <n v="2"/>
    <n v="810"/>
    <x v="65"/>
    <s v="1259 1251 0913 0533 1309"/>
    <n v="14"/>
    <s v="F"/>
    <s v="H"/>
    <n v="101"/>
    <s v="STREET"/>
    <m/>
    <m/>
    <s v="AO"/>
    <s v="Adult Other"/>
    <n v="810"/>
    <m/>
    <m/>
    <m/>
    <s v="400 W  47TH                         ST"/>
    <m/>
    <n v="34.000999999999998"/>
    <n v="-118.28149999999999"/>
  </r>
  <r>
    <n v="201217988"/>
    <d v="2020-08-06T00:00:00"/>
    <x v="115"/>
    <n v="1610"/>
    <n v="12"/>
    <x v="8"/>
    <n v="1268"/>
    <n v="2"/>
    <n v="903"/>
    <x v="49"/>
    <s v="2038 0913 2000 1814 1309"/>
    <n v="28"/>
    <s v="F"/>
    <s v="B"/>
    <n v="501"/>
    <s v="SINGLE FAMILY DWELLING"/>
    <m/>
    <m/>
    <s v="AO"/>
    <s v="Adult Other"/>
    <n v="903"/>
    <m/>
    <m/>
    <m/>
    <s v="100 W  84TH                         PL"/>
    <m/>
    <n v="33.962299999999999"/>
    <n v="-118.2783"/>
  </r>
  <r>
    <n v="200809782"/>
    <d v="2020-05-22T00:00:00"/>
    <x v="80"/>
    <n v="1700"/>
    <n v="8"/>
    <x v="12"/>
    <n v="813"/>
    <n v="2"/>
    <n v="354"/>
    <x v="14"/>
    <s v="0923 1822"/>
    <n v="39"/>
    <s v="M"/>
    <s v="W"/>
    <n v="732"/>
    <s v="POST OFFICE"/>
    <m/>
    <m/>
    <s v="IC"/>
    <s v="Invest Cont"/>
    <n v="354"/>
    <m/>
    <m/>
    <m/>
    <s v="200 N  BARRINGTON                   AV"/>
    <m/>
    <n v="34.066800000000001"/>
    <n v="-118.47110000000001"/>
  </r>
  <r>
    <n v="201205175"/>
    <d v="2020-01-18T00:00:00"/>
    <x v="45"/>
    <n v="1030"/>
    <n v="12"/>
    <x v="8"/>
    <n v="1233"/>
    <n v="2"/>
    <n v="624"/>
    <x v="15"/>
    <s v="2021 1822 0416"/>
    <n v="45"/>
    <s v="M"/>
    <s v="H"/>
    <n v="102"/>
    <s v="SIDEWALK"/>
    <n v="400"/>
    <s v="STRONG-ARM (HANDS, FIST, FEET OR BODILY FORCE)"/>
    <s v="IC"/>
    <s v="Invest Cont"/>
    <n v="624"/>
    <m/>
    <m/>
    <m/>
    <s v="WESTERN                      AV"/>
    <s v="SLAUSON                      AV"/>
    <n v="33.989199999999997"/>
    <n v="-118.30889999999999"/>
  </r>
  <r>
    <n v="200904811"/>
    <d v="2020-01-19T00:00:00"/>
    <x v="207"/>
    <n v="1200"/>
    <n v="9"/>
    <x v="3"/>
    <n v="966"/>
    <n v="2"/>
    <n v="740"/>
    <x v="21"/>
    <n v="329"/>
    <n v="0"/>
    <s v="X"/>
    <s v="X"/>
    <n v="515"/>
    <s v="APARTMENT/CONDO COMMON LAUNDRY ROOM"/>
    <m/>
    <m/>
    <s v="IC"/>
    <s v="Invest Cont"/>
    <n v="740"/>
    <m/>
    <m/>
    <m/>
    <s v="5000    WOODMAN                      AV"/>
    <m/>
    <n v="34.161299999999997"/>
    <n v="-118.4312"/>
  </r>
  <r>
    <n v="201113376"/>
    <d v="2020-09-08T00:00:00"/>
    <x v="154"/>
    <n v="1945"/>
    <n v="11"/>
    <x v="7"/>
    <n v="1133"/>
    <n v="2"/>
    <n v="624"/>
    <x v="15"/>
    <s v="0444 0601 0603 0913 1817"/>
    <n v="64"/>
    <s v="F"/>
    <s v="W"/>
    <n v="501"/>
    <s v="SINGLE FAMILY DWELLING"/>
    <n v="400"/>
    <s v="STRONG-ARM (HANDS, FIST, FEET OR BODILY FORCE)"/>
    <s v="IC"/>
    <s v="Invest Cont"/>
    <n v="624"/>
    <m/>
    <m/>
    <m/>
    <s v="3200    HOLLYDALE                    DR"/>
    <m/>
    <n v="34.111199999999997"/>
    <n v="-118.25830000000001"/>
  </r>
  <r>
    <n v="200706820"/>
    <d v="2020-03-01T00:00:00"/>
    <x v="72"/>
    <n v="2200"/>
    <n v="7"/>
    <x v="0"/>
    <n v="762"/>
    <n v="1"/>
    <n v="420"/>
    <x v="33"/>
    <m/>
    <n v="0"/>
    <m/>
    <m/>
    <n v="101"/>
    <s v="STREET"/>
    <m/>
    <m/>
    <s v="IC"/>
    <s v="Invest Cont"/>
    <n v="420"/>
    <m/>
    <m/>
    <m/>
    <s v="6000    PICKFORD                     PL"/>
    <m/>
    <n v="34.048299999999998"/>
    <n v="-118.37220000000001"/>
  </r>
  <r>
    <n v="200713383"/>
    <d v="2020-08-31T00:00:00"/>
    <x v="151"/>
    <n v="2200"/>
    <n v="7"/>
    <x v="0"/>
    <n v="775"/>
    <n v="2"/>
    <n v="624"/>
    <x v="15"/>
    <s v="0444 0416"/>
    <n v="39"/>
    <s v="M"/>
    <s v="B"/>
    <n v="101"/>
    <s v="STREET"/>
    <n v="400"/>
    <s v="STRONG-ARM (HANDS, FIST, FEET OR BODILY FORCE)"/>
    <s v="IC"/>
    <s v="Invest Cont"/>
    <n v="624"/>
    <m/>
    <m/>
    <m/>
    <s v="4700 S  RIMPAU                       BL"/>
    <m/>
    <n v="34.041200000000003"/>
    <n v="-118.3434"/>
  </r>
  <r>
    <n v="200413292"/>
    <d v="2020-09-29T00:00:00"/>
    <x v="185"/>
    <n v="630"/>
    <n v="4"/>
    <x v="4"/>
    <n v="412"/>
    <n v="1"/>
    <n v="510"/>
    <x v="0"/>
    <m/>
    <n v="0"/>
    <m/>
    <m/>
    <n v="101"/>
    <s v="STREET"/>
    <m/>
    <m/>
    <s v="IC"/>
    <s v="Invest Cont"/>
    <n v="510"/>
    <m/>
    <m/>
    <m/>
    <s v="AVENUE 26"/>
    <s v="HUMBOLDT                     ST"/>
    <n v="34.079700000000003"/>
    <n v="-118.2184"/>
  </r>
  <r>
    <n v="201226899"/>
    <d v="2020-12-21T00:00:00"/>
    <x v="181"/>
    <n v="1955"/>
    <n v="12"/>
    <x v="8"/>
    <n v="1207"/>
    <n v="1"/>
    <n v="230"/>
    <x v="13"/>
    <s v="1402 0913 0302 0400 0445 2002"/>
    <n v="41"/>
    <s v="M"/>
    <s v="H"/>
    <n v="518"/>
    <s v="TRANSITIONAL HOUSING/HALFWAY HOUSE"/>
    <n v="204"/>
    <s v="FOLDING KNIFE"/>
    <s v="AA"/>
    <s v="Adult Arrest"/>
    <n v="230"/>
    <n v="761"/>
    <n v="998"/>
    <m/>
    <s v="4700 S  VERMONT                      AV"/>
    <m/>
    <n v="33.999600000000001"/>
    <n v="-118.2915"/>
  </r>
  <r>
    <n v="201216622"/>
    <d v="2020-07-16T00:00:00"/>
    <x v="51"/>
    <n v="2015"/>
    <n v="12"/>
    <x v="8"/>
    <n v="1257"/>
    <n v="1"/>
    <n v="230"/>
    <x v="13"/>
    <s v="0906 1100 0302 1822 1402 0430"/>
    <n v="21"/>
    <s v="M"/>
    <s v="B"/>
    <n v="101"/>
    <s v="STREET"/>
    <n v="103"/>
    <s v="RIFLE"/>
    <s v="IC"/>
    <s v="Invest Cont"/>
    <n v="230"/>
    <n v="998"/>
    <m/>
    <m/>
    <s v="500 W  77TH                         ST"/>
    <m/>
    <n v="33.969799999999999"/>
    <n v="-118.2833"/>
  </r>
  <r>
    <n v="200616478"/>
    <d v="2020-10-09T00:00:00"/>
    <x v="212"/>
    <n v="1550"/>
    <n v="6"/>
    <x v="9"/>
    <n v="648"/>
    <n v="1"/>
    <n v="341"/>
    <x v="12"/>
    <n v="1822"/>
    <n v="0"/>
    <s v="X"/>
    <s v="X"/>
    <n v="203"/>
    <s v="OTHER BUSINESS"/>
    <m/>
    <m/>
    <s v="IC"/>
    <s v="Invest Cont"/>
    <n v="341"/>
    <n v="480"/>
    <m/>
    <m/>
    <s v="5500 W  HOLLYWOOD                    BL"/>
    <m/>
    <n v="34.101700000000001"/>
    <n v="-118.31"/>
  </r>
  <r>
    <n v="200207334"/>
    <d v="2020-03-05T00:00:00"/>
    <x v="244"/>
    <n v="945"/>
    <n v="2"/>
    <x v="5"/>
    <n v="251"/>
    <n v="1"/>
    <n v="230"/>
    <x v="13"/>
    <s v="1402 0445 0443 0361 0432 0913"/>
    <n v="26"/>
    <s v="F"/>
    <s v="W"/>
    <n v="121"/>
    <s v="YARD (RESIDENTIAL/BUSINESS)"/>
    <n v="218"/>
    <s v="OTHER CUTTING INSTRUMENT"/>
    <s v="AA"/>
    <s v="Adult Arrest"/>
    <n v="230"/>
    <n v="998"/>
    <m/>
    <m/>
    <s v="600 S  RAMPART                      BL"/>
    <m/>
    <n v="34.061900000000001"/>
    <n v="-118.2817"/>
  </r>
  <r>
    <n v="200810736"/>
    <d v="2020-06-17T00:00:00"/>
    <x v="318"/>
    <n v="1100"/>
    <n v="8"/>
    <x v="12"/>
    <n v="889"/>
    <n v="1"/>
    <n v="442"/>
    <x v="16"/>
    <s v="1822 0325 0344 1309 2028 0104 1420"/>
    <n v="0"/>
    <s v="X"/>
    <s v="X"/>
    <n v="404"/>
    <s v="DEPARTMENT STORE"/>
    <m/>
    <m/>
    <s v="IC"/>
    <s v="Invest Cont"/>
    <n v="442"/>
    <m/>
    <m/>
    <m/>
    <s v="1800 S  LA CIENEGA                   BL"/>
    <m/>
    <n v="34.042499999999997"/>
    <n v="-118.3818"/>
  </r>
  <r>
    <n v="200214450"/>
    <d v="2020-08-31T00:00:00"/>
    <x v="151"/>
    <n v="1900"/>
    <n v="2"/>
    <x v="5"/>
    <n v="217"/>
    <n v="1"/>
    <n v="230"/>
    <x v="13"/>
    <s v="0555 0416 0446 2002 0602 0445 0913"/>
    <n v="26"/>
    <s v="M"/>
    <s v="H"/>
    <n v="501"/>
    <s v="SINGLE FAMILY DWELLING"/>
    <n v="500"/>
    <s v="UNKNOWN WEAPON/OTHER WEAPON"/>
    <s v="AA"/>
    <s v="Adult Arrest"/>
    <n v="230"/>
    <m/>
    <m/>
    <m/>
    <s v="1900    SANTA YNEZ                   ST"/>
    <m/>
    <n v="34.074800000000003"/>
    <n v="-118.2633"/>
  </r>
  <r>
    <n v="200116611"/>
    <d v="2020-08-18T00:00:00"/>
    <x v="137"/>
    <n v="1019"/>
    <n v="1"/>
    <x v="1"/>
    <n v="111"/>
    <n v="1"/>
    <n v="440"/>
    <x v="20"/>
    <s v="0344 0394 1822"/>
    <n v="29"/>
    <s v="M"/>
    <s v="W"/>
    <n v="108"/>
    <s v="PARKING LOT"/>
    <m/>
    <m/>
    <s v="IC"/>
    <s v="Invest Cont"/>
    <n v="440"/>
    <m/>
    <m/>
    <m/>
    <s v="500 N  FIGUEROA                     ST"/>
    <m/>
    <n v="34.061500000000002"/>
    <n v="-118.247"/>
  </r>
  <r>
    <n v="200409087"/>
    <d v="2020-05-21T00:00:00"/>
    <x v="267"/>
    <n v="1145"/>
    <n v="4"/>
    <x v="4"/>
    <n v="411"/>
    <n v="1"/>
    <n v="520"/>
    <x v="25"/>
    <s v="0329 1302 0344"/>
    <n v="53"/>
    <s v="M"/>
    <s v="H"/>
    <n v="101"/>
    <s v="STREET"/>
    <m/>
    <m/>
    <s v="IC"/>
    <s v="Invest Cont"/>
    <n v="520"/>
    <m/>
    <m/>
    <m/>
    <s v="AVENUE 19"/>
    <s v="HUMBOLDT                     ST"/>
    <n v="34.076099999999997"/>
    <n v="-118.2238"/>
  </r>
  <r>
    <n v="200219162"/>
    <d v="2020-12-30T00:00:00"/>
    <x v="358"/>
    <n v="1800"/>
    <n v="2"/>
    <x v="5"/>
    <n v="246"/>
    <n v="2"/>
    <n v="625"/>
    <x v="44"/>
    <s v="1822 0416 0446"/>
    <n v="51"/>
    <s v="M"/>
    <s v="H"/>
    <n v="502"/>
    <s v="MULTI-UNIT DWELLING (APARTMENT, DUPLEX, ETC)"/>
    <n v="400"/>
    <s v="STRONG-ARM (HANDS, FIST, FEET OR BODILY FORCE)"/>
    <s v="IC"/>
    <s v="Invest Cont"/>
    <n v="625"/>
    <m/>
    <m/>
    <m/>
    <s v="500 S  WESTLAKE                     AV"/>
    <m/>
    <n v="34.059899999999999"/>
    <n v="-118.2731"/>
  </r>
  <r>
    <n v="200708152"/>
    <d v="2020-04-10T00:00:00"/>
    <x v="136"/>
    <n v="1100"/>
    <n v="7"/>
    <x v="0"/>
    <n v="778"/>
    <n v="1"/>
    <n v="310"/>
    <x v="5"/>
    <s v="2204 1501 1402"/>
    <n v="46"/>
    <s v="M"/>
    <s v="H"/>
    <n v="720"/>
    <s v="JUNIOR HIGH SCHOOL"/>
    <m/>
    <m/>
    <s v="IC"/>
    <s v="Invest Cont"/>
    <n v="310"/>
    <m/>
    <m/>
    <m/>
    <s v="4000 W  JOHNNIE COCHRAN VISTA"/>
    <m/>
    <n v="34.042499999999997"/>
    <n v="-118.3258"/>
  </r>
  <r>
    <n v="200311548"/>
    <d v="2020-05-18T00:00:00"/>
    <x v="187"/>
    <n v="1805"/>
    <n v="3"/>
    <x v="2"/>
    <n v="316"/>
    <n v="2"/>
    <n v="624"/>
    <x v="15"/>
    <s v="0913 0416 0446 1309 1210"/>
    <n v="21"/>
    <s v="F"/>
    <s v="B"/>
    <n v="501"/>
    <s v="SINGLE FAMILY DWELLING"/>
    <n v="400"/>
    <s v="STRONG-ARM (HANDS, FIST, FEET OR BODILY FORCE)"/>
    <s v="IC"/>
    <s v="Invest Cont"/>
    <n v="624"/>
    <m/>
    <m/>
    <m/>
    <s v="2500    LA SALLE                     AV"/>
    <m/>
    <n v="34.033700000000003"/>
    <n v="-118.3058"/>
  </r>
  <r>
    <n v="201005964"/>
    <d v="2020-02-14T00:00:00"/>
    <x v="206"/>
    <n v="1400"/>
    <n v="10"/>
    <x v="11"/>
    <n v="1067"/>
    <n v="2"/>
    <n v="626"/>
    <x v="10"/>
    <s v="2000 1813 0913 0448 2038 0421"/>
    <n v="46"/>
    <s v="F"/>
    <s v="W"/>
    <n v="730"/>
    <s v="SYNAGOGUE/TEMPLE"/>
    <n v="400"/>
    <s v="STRONG-ARM (HANDS, FIST, FEET OR BODILY FORCE)"/>
    <s v="AO"/>
    <s v="Adult Other"/>
    <n v="626"/>
    <m/>
    <m/>
    <m/>
    <s v="ENCINO"/>
    <s v="VENTURA                      BL"/>
    <n v="34.1633"/>
    <n v="-118.5142"/>
  </r>
  <r>
    <n v="200908511"/>
    <d v="2020-04-16T00:00:00"/>
    <x v="77"/>
    <n v="146"/>
    <n v="9"/>
    <x v="3"/>
    <n v="909"/>
    <n v="2"/>
    <n v="900"/>
    <x v="18"/>
    <n v="2038"/>
    <n v="56"/>
    <s v="F"/>
    <s v="H"/>
    <n v="501"/>
    <s v="SINGLE FAMILY DWELLING"/>
    <m/>
    <m/>
    <s v="AO"/>
    <s v="Adult Other"/>
    <n v="900"/>
    <m/>
    <m/>
    <m/>
    <s v="13900    COHASSET                     ST"/>
    <m/>
    <n v="34.206600000000002"/>
    <n v="-118.43899999999999"/>
  </r>
  <r>
    <n v="201111198"/>
    <d v="2020-07-07T00:00:00"/>
    <x v="101"/>
    <n v="2200"/>
    <n v="11"/>
    <x v="7"/>
    <n v="1141"/>
    <n v="1"/>
    <n v="420"/>
    <x v="33"/>
    <m/>
    <n v="0"/>
    <m/>
    <m/>
    <n v="101"/>
    <s v="STREET"/>
    <m/>
    <m/>
    <s v="IC"/>
    <s v="Invest Cont"/>
    <n v="420"/>
    <m/>
    <m/>
    <m/>
    <s v="1800 N  BERENDO                      ST"/>
    <m/>
    <n v="34.1036"/>
    <n v="-118.2946"/>
  </r>
  <r>
    <n v="200905138"/>
    <d v="2020-01-27T00:00:00"/>
    <x v="344"/>
    <n v="2315"/>
    <n v="9"/>
    <x v="3"/>
    <n v="915"/>
    <n v="1"/>
    <n v="310"/>
    <x v="5"/>
    <s v="0344 1420"/>
    <n v="21"/>
    <s v="F"/>
    <s v="H"/>
    <n v="704"/>
    <s v="ELEMENTARY SCHOOL"/>
    <m/>
    <m/>
    <s v="IC"/>
    <s v="Invest Cont"/>
    <n v="310"/>
    <m/>
    <m/>
    <m/>
    <s v="6900    VAN NUYS                     BL"/>
    <m/>
    <n v="34.196100000000001"/>
    <n v="-118.4487"/>
  </r>
  <r>
    <n v="200619483"/>
    <d v="2020-12-20T00:00:00"/>
    <x v="248"/>
    <n v="1530"/>
    <n v="6"/>
    <x v="9"/>
    <n v="625"/>
    <n v="1"/>
    <n v="510"/>
    <x v="0"/>
    <m/>
    <n v="0"/>
    <m/>
    <m/>
    <n v="102"/>
    <s v="SIDEWALK"/>
    <m/>
    <m/>
    <s v="IC"/>
    <s v="Invest Cont"/>
    <n v="510"/>
    <m/>
    <m/>
    <m/>
    <s v="2000 N  HIGHLAND                     AV"/>
    <m/>
    <n v="34.106900000000003"/>
    <n v="-118.33750000000001"/>
  </r>
  <r>
    <n v="200114122"/>
    <d v="2020-06-29T00:00:00"/>
    <x v="24"/>
    <n v="915"/>
    <n v="1"/>
    <x v="1"/>
    <n v="159"/>
    <n v="1"/>
    <n v="330"/>
    <x v="1"/>
    <n v="344"/>
    <n v="23"/>
    <s v="M"/>
    <s v="W"/>
    <n v="103"/>
    <s v="ALLEY"/>
    <m/>
    <m/>
    <s v="IC"/>
    <s v="Invest Cont"/>
    <n v="330"/>
    <m/>
    <m/>
    <m/>
    <s v="1300    WILLOW                       ST"/>
    <m/>
    <n v="34.039200000000001"/>
    <n v="-118.2328"/>
  </r>
  <r>
    <n v="200814494"/>
    <d v="2020-09-24T00:00:00"/>
    <x v="133"/>
    <n v="1340"/>
    <n v="8"/>
    <x v="12"/>
    <n v="825"/>
    <n v="2"/>
    <n v="354"/>
    <x v="14"/>
    <s v="0100 0929"/>
    <n v="49"/>
    <s v="M"/>
    <s v="W"/>
    <n v="502"/>
    <s v="MULTI-UNIT DWELLING (APARTMENT, DUPLEX, ETC)"/>
    <m/>
    <m/>
    <s v="IC"/>
    <s v="Invest Cont"/>
    <n v="354"/>
    <m/>
    <m/>
    <m/>
    <s v="200 S  ANITA                        AV"/>
    <m/>
    <n v="34.054900000000004"/>
    <n v="-118.4828"/>
  </r>
  <r>
    <n v="200617494"/>
    <d v="2020-11-01T00:00:00"/>
    <x v="345"/>
    <n v="2030"/>
    <n v="6"/>
    <x v="9"/>
    <n v="647"/>
    <n v="1"/>
    <n v="230"/>
    <x v="13"/>
    <s v="1822 0906 0400 0334 1100 0430 1402"/>
    <n v="23"/>
    <s v="M"/>
    <s v="B"/>
    <n v="101"/>
    <s v="STREET"/>
    <n v="102"/>
    <s v="HAND GUN"/>
    <s v="AO"/>
    <s v="Adult Other"/>
    <n v="230"/>
    <n v="998"/>
    <m/>
    <m/>
    <s v="SELMA"/>
    <s v="ARGYLE"/>
    <n v="34.099800000000002"/>
    <n v="-118.3244"/>
  </r>
  <r>
    <n v="200708940"/>
    <d v="2020-05-05T00:00:00"/>
    <x v="52"/>
    <n v="1338"/>
    <n v="7"/>
    <x v="0"/>
    <n v="705"/>
    <n v="1"/>
    <n v="440"/>
    <x v="20"/>
    <s v="0344 1822"/>
    <n v="16"/>
    <s v="M"/>
    <s v="W"/>
    <n v="102"/>
    <s v="SIDEWALK"/>
    <m/>
    <m/>
    <s v="IC"/>
    <s v="Invest Cont"/>
    <n v="440"/>
    <n v="480"/>
    <m/>
    <m/>
    <s v="800 N  LA BREA                      AV"/>
    <m/>
    <n v="34.084600000000002"/>
    <n v="-118.3464"/>
  </r>
  <r>
    <n v="200414711"/>
    <d v="2020-11-08T00:00:00"/>
    <x v="68"/>
    <n v="130"/>
    <n v="4"/>
    <x v="4"/>
    <n v="467"/>
    <n v="1"/>
    <n v="510"/>
    <x v="0"/>
    <m/>
    <n v="0"/>
    <m/>
    <m/>
    <n v="101"/>
    <s v="STREET"/>
    <m/>
    <m/>
    <s v="IC"/>
    <s v="Invest Cont"/>
    <n v="510"/>
    <m/>
    <m/>
    <m/>
    <s v="400    EUCLID                       AV"/>
    <m/>
    <n v="34.038699999999999"/>
    <n v="-118.2079"/>
  </r>
  <r>
    <n v="200320732"/>
    <d v="2020-11-22T00:00:00"/>
    <x v="219"/>
    <n v="1030"/>
    <n v="3"/>
    <x v="2"/>
    <n v="311"/>
    <n v="1"/>
    <n v="510"/>
    <x v="0"/>
    <m/>
    <n v="0"/>
    <m/>
    <m/>
    <n v="101"/>
    <s v="STREET"/>
    <m/>
    <m/>
    <s v="IC"/>
    <s v="Invest Cont"/>
    <n v="510"/>
    <m/>
    <m/>
    <m/>
    <s v="5600 W  JEFFERSON                    BL"/>
    <m/>
    <n v="34.0261"/>
    <n v="-118.366"/>
  </r>
  <r>
    <n v="201016395"/>
    <d v="2020-12-24T00:00:00"/>
    <x v="48"/>
    <n v="1200"/>
    <n v="10"/>
    <x v="11"/>
    <n v="1015"/>
    <n v="1"/>
    <n v="341"/>
    <x v="12"/>
    <s v="0913 1202 1702 1818"/>
    <n v="84"/>
    <s v="M"/>
    <s v="W"/>
    <n v="501"/>
    <s v="SINGLE FAMILY DWELLING"/>
    <m/>
    <m/>
    <s v="AO"/>
    <s v="Adult Other"/>
    <n v="341"/>
    <m/>
    <m/>
    <m/>
    <s v="7300    DARBY                        PL"/>
    <m/>
    <n v="34.203499999999998"/>
    <n v="-118.5326"/>
  </r>
  <r>
    <n v="200214057"/>
    <d v="2020-08-21T00:00:00"/>
    <x v="183"/>
    <n v="2110"/>
    <n v="2"/>
    <x v="5"/>
    <n v="245"/>
    <n v="1"/>
    <n v="210"/>
    <x v="11"/>
    <s v="0906 0432 0342 0337 0334 0344 1822 0305 0444 0411"/>
    <n v="45"/>
    <s v="M"/>
    <s v="H"/>
    <n v="109"/>
    <s v="PARK/PLAYGROUND"/>
    <n v="215"/>
    <s v="MACHETE"/>
    <s v="IC"/>
    <s v="Invest Cont"/>
    <n v="210"/>
    <m/>
    <m/>
    <m/>
    <s v="2200 W  6TH                          ST"/>
    <m/>
    <n v="34.060099999999998"/>
    <n v="-118.2761"/>
  </r>
  <r>
    <n v="200708195"/>
    <d v="2020-04-11T00:00:00"/>
    <x v="57"/>
    <n v="2240"/>
    <n v="7"/>
    <x v="0"/>
    <n v="773"/>
    <n v="2"/>
    <n v="237"/>
    <x v="63"/>
    <s v="1258 0553 2002"/>
    <n v="8"/>
    <s v="F"/>
    <s v="B"/>
    <n v="101"/>
    <s v="STREET"/>
    <m/>
    <m/>
    <s v="AA"/>
    <s v="Adult Arrest"/>
    <n v="237"/>
    <m/>
    <m/>
    <m/>
    <s v="WASHINGTON                   BL"/>
    <s v="COCHRAN                      PL"/>
    <n v="34.041400000000003"/>
    <n v="-118.3549"/>
  </r>
  <r>
    <n v="201109398"/>
    <d v="2020-05-15T00:00:00"/>
    <x v="39"/>
    <n v="1930"/>
    <n v="11"/>
    <x v="7"/>
    <n v="1145"/>
    <n v="1"/>
    <n v="420"/>
    <x v="33"/>
    <n v="344"/>
    <n v="27"/>
    <s v="F"/>
    <s v="W"/>
    <n v="101"/>
    <s v="STREET"/>
    <m/>
    <m/>
    <s v="IC"/>
    <s v="Invest Cont"/>
    <n v="420"/>
    <m/>
    <m/>
    <m/>
    <s v="2700    GLENDALE                     BL"/>
    <m/>
    <n v="34.1066"/>
    <n v="-118.2624"/>
  </r>
  <r>
    <n v="200917585"/>
    <d v="2020-11-23T00:00:00"/>
    <x v="219"/>
    <n v="1745"/>
    <n v="9"/>
    <x v="3"/>
    <n v="935"/>
    <n v="2"/>
    <n v="624"/>
    <x v="15"/>
    <s v="1202 0416"/>
    <n v="73"/>
    <s v="M"/>
    <s v="W"/>
    <n v="501"/>
    <s v="SINGLE FAMILY DWELLING"/>
    <n v="400"/>
    <s v="STRONG-ARM (HANDS, FIST, FEET OR BODILY FORCE)"/>
    <s v="AO"/>
    <s v="Adult Other"/>
    <n v="624"/>
    <m/>
    <m/>
    <m/>
    <s v="14100    FRIAR                        ST"/>
    <m/>
    <n v="34.185699999999997"/>
    <n v="-118.4443"/>
  </r>
  <r>
    <n v="200106723"/>
    <d v="2020-02-09T00:00:00"/>
    <x v="1"/>
    <n v="2200"/>
    <n v="1"/>
    <x v="1"/>
    <n v="185"/>
    <n v="1"/>
    <n v="330"/>
    <x v="1"/>
    <s v="1822 1307 0329 1609 0344"/>
    <n v="32"/>
    <s v="M"/>
    <s v="B"/>
    <n v="101"/>
    <s v="STREET"/>
    <m/>
    <m/>
    <s v="IC"/>
    <s v="Invest Cont"/>
    <n v="330"/>
    <m/>
    <m/>
    <m/>
    <s v="12TH"/>
    <s v="MAIN"/>
    <n v="34.037300000000002"/>
    <n v="-118.25879999999999"/>
  </r>
  <r>
    <n v="200705916"/>
    <d v="2020-02-10T00:00:00"/>
    <x v="199"/>
    <n v="1800"/>
    <n v="7"/>
    <x v="0"/>
    <n v="743"/>
    <n v="2"/>
    <n v="946"/>
    <x v="8"/>
    <s v="0500 1501 1906 0513"/>
    <n v="19"/>
    <s v="F"/>
    <s v="W"/>
    <n v="502"/>
    <s v="MULTI-UNIT DWELLING (APARTMENT, DUPLEX, ETC)"/>
    <m/>
    <m/>
    <s v="IC"/>
    <s v="Invest Cont"/>
    <n v="946"/>
    <m/>
    <m/>
    <m/>
    <s v="900 S  FAIRFAX                      AV"/>
    <m/>
    <n v="34.060099999999998"/>
    <n v="-118.3629"/>
  </r>
  <r>
    <n v="201113978"/>
    <d v="2020-09-25T00:00:00"/>
    <x v="237"/>
    <n v="1710"/>
    <n v="11"/>
    <x v="7"/>
    <n v="1144"/>
    <n v="1"/>
    <n v="330"/>
    <x v="1"/>
    <s v="1307 0344 0329"/>
    <n v="47"/>
    <s v="F"/>
    <s v="K"/>
    <n v="101"/>
    <s v="STREET"/>
    <m/>
    <m/>
    <s v="IC"/>
    <s v="Invest Cont"/>
    <n v="330"/>
    <m/>
    <m/>
    <m/>
    <s v="2100 W  SILVER LAKE                  DR"/>
    <m/>
    <n v="34.097000000000001"/>
    <n v="-118.26649999999999"/>
  </r>
  <r>
    <n v="200606682"/>
    <d v="2020-02-22T00:00:00"/>
    <x v="270"/>
    <n v="1100"/>
    <n v="6"/>
    <x v="9"/>
    <n v="635"/>
    <n v="2"/>
    <n v="740"/>
    <x v="21"/>
    <s v="0329 0913 2004"/>
    <n v="56"/>
    <s v="F"/>
    <s v="W"/>
    <n v="501"/>
    <s v="SINGLE FAMILY DWELLING"/>
    <m/>
    <m/>
    <s v="IC"/>
    <s v="Invest Cont"/>
    <n v="740"/>
    <m/>
    <m/>
    <m/>
    <s v="2100    FAIRFIELD                    AV"/>
    <m/>
    <n v="34.1098"/>
    <n v="-118.3344"/>
  </r>
  <r>
    <n v="200207600"/>
    <d v="2020-03-11T00:00:00"/>
    <x v="191"/>
    <n v="1600"/>
    <n v="2"/>
    <x v="5"/>
    <n v="257"/>
    <n v="1"/>
    <n v="440"/>
    <x v="20"/>
    <s v="0344 1218 2032"/>
    <n v="50"/>
    <s v="M"/>
    <s v="H"/>
    <n v="222"/>
    <s v="LAUNDROMAT"/>
    <m/>
    <m/>
    <s v="IC"/>
    <s v="Invest Cont"/>
    <n v="440"/>
    <m/>
    <m/>
    <m/>
    <s v="1400 W  6TH                          ST"/>
    <m/>
    <n v="34.056199999999997"/>
    <n v="-118.26730000000001"/>
  </r>
  <r>
    <n v="200808738"/>
    <d v="2020-04-27T00:00:00"/>
    <x v="274"/>
    <n v="1600"/>
    <n v="8"/>
    <x v="12"/>
    <n v="892"/>
    <n v="1"/>
    <n v="510"/>
    <x v="0"/>
    <m/>
    <n v="0"/>
    <m/>
    <m/>
    <n v="101"/>
    <s v="STREET"/>
    <m/>
    <m/>
    <s v="IC"/>
    <s v="Invest Cont"/>
    <n v="510"/>
    <m/>
    <m/>
    <m/>
    <s v="11500    GATEWAY                      BL"/>
    <m/>
    <n v="34.032800000000002"/>
    <n v="-118.44199999999999"/>
  </r>
  <r>
    <n v="200411232"/>
    <d v="2020-07-27T00:00:00"/>
    <x v="109"/>
    <n v="550"/>
    <n v="4"/>
    <x v="4"/>
    <n v="479"/>
    <n v="2"/>
    <n v="624"/>
    <x v="15"/>
    <s v="0416 0444 0913"/>
    <n v="0"/>
    <s v="F"/>
    <s v="X"/>
    <n v="108"/>
    <s v="PARKING LOT"/>
    <n v="400"/>
    <s v="STRONG-ARM (HANDS, FIST, FEET OR BODILY FORCE)"/>
    <s v="IC"/>
    <s v="Invest Cont"/>
    <n v="624"/>
    <m/>
    <m/>
    <m/>
    <s v="1000 S  INDIANA                      ST"/>
    <m/>
    <n v="34.024799999999999"/>
    <n v="-118.1956"/>
  </r>
  <r>
    <n v="201113065"/>
    <d v="2020-08-30T00:00:00"/>
    <x v="103"/>
    <n v="1100"/>
    <n v="11"/>
    <x v="7"/>
    <n v="1184"/>
    <n v="1"/>
    <n v="310"/>
    <x v="5"/>
    <s v="0344 1606"/>
    <n v="46"/>
    <s v="M"/>
    <s v="W"/>
    <n v="707"/>
    <s v="GARAGE/CARPORT"/>
    <m/>
    <m/>
    <s v="IC"/>
    <s v="Invest Cont"/>
    <n v="310"/>
    <m/>
    <m/>
    <m/>
    <s v="1300    DOUGLAS                      ST"/>
    <m/>
    <n v="34.074399999999997"/>
    <n v="-118.2516"/>
  </r>
  <r>
    <n v="200808100"/>
    <d v="2020-04-08T00:00:00"/>
    <x v="193"/>
    <n v="2100"/>
    <n v="8"/>
    <x v="12"/>
    <n v="842"/>
    <n v="1"/>
    <n v="510"/>
    <x v="0"/>
    <m/>
    <n v="0"/>
    <m/>
    <m/>
    <n v="707"/>
    <s v="GARAGE/CARPORT"/>
    <m/>
    <m/>
    <s v="AA"/>
    <s v="Adult Arrest"/>
    <n v="510"/>
    <m/>
    <m/>
    <m/>
    <s v="11700    OHIO                         AV"/>
    <m/>
    <n v="34.046500000000002"/>
    <n v="-118.4588"/>
  </r>
  <r>
    <n v="200209618"/>
    <d v="2020-04-30T00:00:00"/>
    <x v="232"/>
    <n v="1100"/>
    <n v="2"/>
    <x v="5"/>
    <n v="246"/>
    <n v="2"/>
    <n v="623"/>
    <x v="38"/>
    <s v="1212 0401 2004 0910"/>
    <n v="19"/>
    <s v="X"/>
    <s v="X"/>
    <n v="904"/>
    <s v="MTA - RED LINE - WESTLAKE/MACARTHUR PARK"/>
    <n v="400"/>
    <s v="STRONG-ARM (HANDS, FIST, FEET OR BODILY FORCE)"/>
    <s v="AA"/>
    <s v="Adult Arrest"/>
    <n v="623"/>
    <m/>
    <m/>
    <m/>
    <s v="600 S  ALVARADO                     ST"/>
    <m/>
    <n v="34.059600000000003"/>
    <n v="-118.2749"/>
  </r>
  <r>
    <n v="200710038"/>
    <d v="2020-06-05T00:00:00"/>
    <x v="70"/>
    <n v="2100"/>
    <n v="7"/>
    <x v="0"/>
    <n v="775"/>
    <n v="1"/>
    <n v="420"/>
    <x v="33"/>
    <m/>
    <n v="0"/>
    <m/>
    <m/>
    <n v="101"/>
    <s v="STREET"/>
    <m/>
    <m/>
    <s v="IC"/>
    <s v="Invest Cont"/>
    <n v="420"/>
    <m/>
    <m/>
    <m/>
    <s v="4600    MASCOT                       ST"/>
    <m/>
    <n v="34.040900000000001"/>
    <n v="-118.3408"/>
  </r>
  <r>
    <n v="201212842"/>
    <d v="2020-05-15T00:00:00"/>
    <x v="112"/>
    <n v="1600"/>
    <n v="12"/>
    <x v="8"/>
    <n v="1245"/>
    <n v="1"/>
    <n v="210"/>
    <x v="11"/>
    <s v="0334 0355 0443 0344 1822 0853"/>
    <n v="39"/>
    <s v="M"/>
    <s v="H"/>
    <n v="101"/>
    <s v="STREET"/>
    <n v="306"/>
    <s v="ROCK/THROWN OBJECT"/>
    <s v="IC"/>
    <s v="Invest Cont"/>
    <n v="210"/>
    <m/>
    <m/>
    <m/>
    <s v="DENKER"/>
    <s v="GAGE"/>
    <n v="33.982399999999998"/>
    <n v="-118.30459999999999"/>
  </r>
  <r>
    <n v="201225085"/>
    <d v="2020-11-24T00:00:00"/>
    <x v="242"/>
    <n v="1300"/>
    <n v="12"/>
    <x v="8"/>
    <n v="1249"/>
    <n v="1"/>
    <n v="420"/>
    <x v="33"/>
    <m/>
    <n v="0"/>
    <m/>
    <m/>
    <n v="101"/>
    <s v="STREET"/>
    <m/>
    <m/>
    <s v="IC"/>
    <s v="Invest Cont"/>
    <n v="420"/>
    <m/>
    <m/>
    <m/>
    <s v="600 W  62ND                         ST"/>
    <m/>
    <n v="33.983199999999997"/>
    <n v="-118.2856"/>
  </r>
  <r>
    <n v="201224109"/>
    <d v="2020-11-08T00:00:00"/>
    <x v="68"/>
    <n v="1200"/>
    <n v="12"/>
    <x v="8"/>
    <n v="1265"/>
    <n v="2"/>
    <n v="625"/>
    <x v="44"/>
    <s v="0400 0603 0913"/>
    <n v="58"/>
    <s v="M"/>
    <s v="B"/>
    <n v="121"/>
    <s v="YARD (RESIDENTIAL/BUSINESS)"/>
    <n v="400"/>
    <s v="STRONG-ARM (HANDS, FIST, FEET OR BODILY FORCE)"/>
    <s v="IC"/>
    <s v="Invest Cont"/>
    <n v="625"/>
    <m/>
    <m/>
    <m/>
    <s v="8300    BUDLONG                      AV"/>
    <m/>
    <n v="33.962699999999998"/>
    <n v="-118.2959"/>
  </r>
  <r>
    <n v="200111223"/>
    <d v="2020-05-02T00:00:00"/>
    <x v="44"/>
    <n v="1500"/>
    <n v="1"/>
    <x v="1"/>
    <n v="182"/>
    <n v="1"/>
    <n v="420"/>
    <x v="33"/>
    <m/>
    <n v="0"/>
    <m/>
    <m/>
    <n v="101"/>
    <s v="STREET"/>
    <m/>
    <m/>
    <s v="IC"/>
    <s v="Invest Cont"/>
    <n v="420"/>
    <m/>
    <m/>
    <m/>
    <s v="1100 S  HOPE                         ST"/>
    <m/>
    <n v="34.042299999999997"/>
    <n v="-118.26309999999999"/>
  </r>
  <r>
    <n v="200108404"/>
    <d v="2020-03-04T00:00:00"/>
    <x v="216"/>
    <n v="435"/>
    <n v="1"/>
    <x v="1"/>
    <n v="119"/>
    <n v="2"/>
    <n v="624"/>
    <x v="15"/>
    <s v="2004 0400 0416 2021 1822 0910 1236"/>
    <n v="22"/>
    <s v="F"/>
    <s v="H"/>
    <n v="252"/>
    <s v="COFFEE SHOP (STARBUCKS, COFFEE BEAN, PEET'S, ETC.)"/>
    <n v="500"/>
    <s v="UNKNOWN WEAPON/OTHER WEAPON"/>
    <s v="AO"/>
    <s v="Adult Other"/>
    <n v="624"/>
    <m/>
    <m/>
    <m/>
    <s v="800 N  ALAMEDA                      ST"/>
    <m/>
    <n v="34.0563"/>
    <n v="-118.23739999999999"/>
  </r>
  <r>
    <n v="200113365"/>
    <d v="2020-06-13T00:00:00"/>
    <x v="93"/>
    <n v="645"/>
    <n v="1"/>
    <x v="1"/>
    <n v="166"/>
    <n v="1"/>
    <n v="210"/>
    <x v="11"/>
    <s v="2004 0416 0344 1822 1218"/>
    <n v="51"/>
    <s v="M"/>
    <s v="B"/>
    <n v="102"/>
    <s v="SIDEWALK"/>
    <n v="308"/>
    <s v="STICK"/>
    <s v="IC"/>
    <s v="Invest Cont"/>
    <n v="210"/>
    <m/>
    <m/>
    <m/>
    <s v="6TH"/>
    <s v="SAN PEDRO"/>
    <n v="34.042299999999997"/>
    <n v="-118.2452"/>
  </r>
  <r>
    <n v="201106874"/>
    <d v="2020-03-04T00:00:00"/>
    <x v="216"/>
    <n v="1130"/>
    <n v="11"/>
    <x v="7"/>
    <n v="1135"/>
    <n v="1"/>
    <n v="341"/>
    <x v="12"/>
    <n v="344"/>
    <n v="27"/>
    <s v="F"/>
    <s v="W"/>
    <n v="101"/>
    <s v="STREET"/>
    <m/>
    <m/>
    <s v="IC"/>
    <s v="Invest Cont"/>
    <n v="341"/>
    <m/>
    <m/>
    <m/>
    <s v="3400    VERDUGO                      RD"/>
    <m/>
    <n v="34.113700000000001"/>
    <n v="-118.2353"/>
  </r>
  <r>
    <n v="200716649"/>
    <d v="2020-12-02T00:00:00"/>
    <x v="41"/>
    <n v="2015"/>
    <n v="7"/>
    <x v="0"/>
    <n v="758"/>
    <n v="1"/>
    <n v="440"/>
    <x v="20"/>
    <n v="344"/>
    <n v="55"/>
    <s v="M"/>
    <s v="B"/>
    <n v="502"/>
    <s v="MULTI-UNIT DWELLING (APARTMENT, DUPLEX, ETC)"/>
    <m/>
    <m/>
    <s v="IC"/>
    <s v="Invest Cont"/>
    <n v="440"/>
    <m/>
    <m/>
    <m/>
    <s v="1200    WEST                         BL"/>
    <m/>
    <n v="34.050199999999997"/>
    <n v="-118.3331"/>
  </r>
  <r>
    <n v="200614715"/>
    <d v="2020-08-30T00:00:00"/>
    <x v="30"/>
    <n v="2200"/>
    <n v="6"/>
    <x v="9"/>
    <n v="647"/>
    <n v="1"/>
    <n v="480"/>
    <x v="2"/>
    <s v="0344 1822"/>
    <n v="43"/>
    <s v="M"/>
    <s v="P"/>
    <n v="121"/>
    <s v="YARD (RESIDENTIAL/BUSINESS)"/>
    <m/>
    <m/>
    <s v="IC"/>
    <s v="Invest Cont"/>
    <n v="480"/>
    <m/>
    <m/>
    <m/>
    <s v="5800    CARLTON                      WY"/>
    <m/>
    <n v="34.100299999999997"/>
    <n v="-118.31659999999999"/>
  </r>
  <r>
    <n v="200311389"/>
    <d v="2020-05-16T00:00:00"/>
    <x v="280"/>
    <n v="425"/>
    <n v="3"/>
    <x v="2"/>
    <n v="318"/>
    <n v="2"/>
    <n v="624"/>
    <x v="15"/>
    <s v="0371 0416 0446 1206 1822"/>
    <n v="20"/>
    <s v="M"/>
    <s v="H"/>
    <n v="102"/>
    <s v="SIDEWALK"/>
    <n v="400"/>
    <s v="STRONG-ARM (HANDS, FIST, FEET OR BODILY FORCE)"/>
    <s v="IC"/>
    <s v="Invest Cont"/>
    <n v="624"/>
    <m/>
    <m/>
    <m/>
    <s v="25TH                         ST"/>
    <s v="VERMONT                      AV"/>
    <n v="34.0336"/>
    <n v="-118.2915"/>
  </r>
  <r>
    <n v="200105960"/>
    <d v="2020-01-29T00:00:00"/>
    <x v="356"/>
    <n v="1346"/>
    <n v="1"/>
    <x v="1"/>
    <n v="157"/>
    <n v="2"/>
    <n v="900"/>
    <x v="18"/>
    <n v="1501"/>
    <n v="48"/>
    <s v="M"/>
    <s v="F"/>
    <n v="502"/>
    <s v="MULTI-UNIT DWELLING (APARTMENT, DUPLEX, ETC)"/>
    <m/>
    <m/>
    <s v="IC"/>
    <s v="Invest Cont"/>
    <n v="900"/>
    <m/>
    <m/>
    <m/>
    <s v="500 S  SAN PEDRO                    ST"/>
    <m/>
    <n v="34.044199999999996"/>
    <n v="-118.2439"/>
  </r>
  <r>
    <n v="200605772"/>
    <d v="2020-02-06T00:00:00"/>
    <x v="199"/>
    <n v="1000"/>
    <n v="6"/>
    <x v="9"/>
    <n v="646"/>
    <n v="2"/>
    <n v="624"/>
    <x v="15"/>
    <s v="1202 0400 0444 0913 1810"/>
    <n v="68"/>
    <s v="M"/>
    <s v="H"/>
    <n v="502"/>
    <s v="MULTI-UNIT DWELLING (APARTMENT, DUPLEX, ETC)"/>
    <n v="400"/>
    <s v="STRONG-ARM (HANDS, FIST, FEET OR BODILY FORCE)"/>
    <s v="AO"/>
    <s v="Adult Other"/>
    <n v="624"/>
    <m/>
    <m/>
    <m/>
    <s v="1600 N  IVAR                         AV"/>
    <m/>
    <n v="34.099800000000002"/>
    <n v="-118.3282"/>
  </r>
  <r>
    <n v="201209554"/>
    <d v="2020-03-21T00:00:00"/>
    <x v="35"/>
    <n v="1830"/>
    <n v="12"/>
    <x v="8"/>
    <n v="1263"/>
    <n v="1"/>
    <n v="350"/>
    <x v="60"/>
    <s v="1822 0344 0346 0390 0910"/>
    <n v="27"/>
    <s v="F"/>
    <s v="H"/>
    <n v="801"/>
    <s v="MTA BUS"/>
    <m/>
    <m/>
    <s v="IC"/>
    <s v="Invest Cont"/>
    <n v="350"/>
    <m/>
    <m/>
    <m/>
    <s v="WESTERN                      AV"/>
    <s v="79TH                         ST"/>
    <n v="33.967300000000002"/>
    <n v="-118.309"/>
  </r>
  <r>
    <n v="200610590"/>
    <d v="2020-05-25T00:00:00"/>
    <x v="88"/>
    <n v="108"/>
    <n v="6"/>
    <x v="9"/>
    <n v="677"/>
    <n v="1"/>
    <n v="236"/>
    <x v="46"/>
    <s v="2000 1414 0400 0416 0401 0913"/>
    <n v="27"/>
    <s v="F"/>
    <s v="W"/>
    <n v="501"/>
    <s v="SINGLE FAMILY DWELLING"/>
    <n v="400"/>
    <s v="STRONG-ARM (HANDS, FIST, FEET OR BODILY FORCE)"/>
    <s v="AO"/>
    <s v="Adult Other"/>
    <n v="236"/>
    <m/>
    <m/>
    <m/>
    <s v="5300    MONROE                       ST"/>
    <m/>
    <n v="34.085799999999999"/>
    <n v="-118.31180000000001"/>
  </r>
  <r>
    <n v="200204264"/>
    <d v="2020-01-06T00:00:00"/>
    <x v="281"/>
    <n v="1340"/>
    <n v="2"/>
    <x v="5"/>
    <n v="269"/>
    <n v="2"/>
    <n v="901"/>
    <x v="19"/>
    <s v="2038 1309 1817"/>
    <n v="33"/>
    <s v="F"/>
    <s v="H"/>
    <n v="502"/>
    <s v="MULTI-UNIT DWELLING (APARTMENT, DUPLEX, ETC)"/>
    <m/>
    <m/>
    <s v="AO"/>
    <s v="Adult Other"/>
    <n v="901"/>
    <m/>
    <m/>
    <m/>
    <s v="700 S  BIXEL                        ST"/>
    <m/>
    <n v="34.050899999999999"/>
    <n v="-118.2642"/>
  </r>
  <r>
    <n v="200812427"/>
    <d v="2020-07-29T00:00:00"/>
    <x v="190"/>
    <n v="820"/>
    <n v="8"/>
    <x v="12"/>
    <n v="824"/>
    <n v="2"/>
    <n v="740"/>
    <x v="21"/>
    <s v="1822 0329 0416"/>
    <n v="33"/>
    <s v="M"/>
    <s v="H"/>
    <n v="101"/>
    <s v="STREET"/>
    <m/>
    <m/>
    <s v="IC"/>
    <s v="Invest Cont"/>
    <n v="740"/>
    <m/>
    <m/>
    <m/>
    <s v="1000    CORSICA                      DR"/>
    <m/>
    <n v="34.046100000000003"/>
    <n v="-118.50700000000001"/>
  </r>
  <r>
    <n v="200414414"/>
    <d v="2020-10-29T00:00:00"/>
    <x v="160"/>
    <n v="1246"/>
    <n v="4"/>
    <x v="4"/>
    <n v="423"/>
    <n v="1"/>
    <n v="440"/>
    <x v="20"/>
    <n v="344"/>
    <n v="46"/>
    <s v="F"/>
    <s v="H"/>
    <n v="119"/>
    <s v="PORCH, RESIDENTIAL"/>
    <m/>
    <m/>
    <s v="IC"/>
    <s v="Invest Cont"/>
    <n v="440"/>
    <m/>
    <m/>
    <m/>
    <s v="1900    WORKMAN                      ST"/>
    <m/>
    <n v="34.066000000000003"/>
    <n v="-118.2141"/>
  </r>
  <r>
    <n v="200212084"/>
    <d v="2020-07-02T00:00:00"/>
    <x v="153"/>
    <n v="1600"/>
    <n v="2"/>
    <x v="5"/>
    <n v="236"/>
    <n v="2"/>
    <n v="740"/>
    <x v="21"/>
    <s v="2004 1822 0601 0329"/>
    <n v="0"/>
    <s v="X"/>
    <s v="X"/>
    <n v="502"/>
    <s v="MULTI-UNIT DWELLING (APARTMENT, DUPLEX, ETC)"/>
    <m/>
    <m/>
    <s v="AA"/>
    <s v="Adult Arrest"/>
    <n v="740"/>
    <m/>
    <m/>
    <m/>
    <s v="200 S  WESTLAKE                     AV"/>
    <m/>
    <n v="34.064900000000002"/>
    <n v="-118.2696"/>
  </r>
  <r>
    <n v="200804707"/>
    <d v="2020-01-17T00:00:00"/>
    <x v="54"/>
    <n v="2045"/>
    <n v="8"/>
    <x v="12"/>
    <n v="887"/>
    <n v="1"/>
    <n v="320"/>
    <x v="36"/>
    <s v="1402 1501 0216 1822 1420 1414"/>
    <n v="43"/>
    <s v="M"/>
    <s v="W"/>
    <n v="501"/>
    <s v="SINGLE FAMILY DWELLING"/>
    <m/>
    <m/>
    <s v="IC"/>
    <s v="Invest Cont"/>
    <n v="320"/>
    <n v="998"/>
    <m/>
    <m/>
    <s v="2500    BEVERWIL                     DR"/>
    <m/>
    <n v="34.0411"/>
    <n v="-118.39879999999999"/>
  </r>
  <r>
    <n v="200810691"/>
    <d v="2020-06-15T00:00:00"/>
    <x v="85"/>
    <n v="1940"/>
    <n v="8"/>
    <x v="12"/>
    <n v="832"/>
    <n v="2"/>
    <n v="740"/>
    <x v="21"/>
    <s v="1822 0329 1609"/>
    <n v="62"/>
    <s v="M"/>
    <s v="W"/>
    <n v="501"/>
    <s v="SINGLE FAMILY DWELLING"/>
    <n v="306"/>
    <s v="ROCK/THROWN OBJECT"/>
    <s v="IC"/>
    <s v="Invest Cont"/>
    <n v="740"/>
    <m/>
    <m/>
    <m/>
    <s v="900 S  BARRINGTON                   AV"/>
    <m/>
    <n v="34.0533"/>
    <n v="-118.4652"/>
  </r>
  <r>
    <n v="200207562"/>
    <d v="2020-03-10T00:00:00"/>
    <x v="3"/>
    <n v="2240"/>
    <n v="2"/>
    <x v="5"/>
    <n v="201"/>
    <n v="1"/>
    <n v="761"/>
    <x v="35"/>
    <s v="0334 1822 0416 1300 0446 0906 0371 0202"/>
    <n v="29"/>
    <s v="M"/>
    <s v="H"/>
    <n v="101"/>
    <s v="STREET"/>
    <n v="200"/>
    <s v="KNIFE WITH BLADE 6INCHES OR LESS"/>
    <s v="IC"/>
    <s v="Invest Cont"/>
    <n v="761"/>
    <m/>
    <m/>
    <m/>
    <s v="4700    SANTA MONICA                 BL"/>
    <m/>
    <n v="34.090899999999998"/>
    <n v="-118.29170000000001"/>
  </r>
  <r>
    <n v="200911627"/>
    <d v="2020-06-26T00:00:00"/>
    <x v="10"/>
    <n v="1840"/>
    <n v="9"/>
    <x v="3"/>
    <n v="937"/>
    <n v="2"/>
    <n v="354"/>
    <x v="14"/>
    <s v="0377 1822"/>
    <n v="47"/>
    <s v="F"/>
    <s v="W"/>
    <n v="710"/>
    <s v="OTHER PREMISE"/>
    <m/>
    <m/>
    <s v="IC"/>
    <s v="Invest Cont"/>
    <n v="354"/>
    <m/>
    <m/>
    <m/>
    <s v="13800    VICTORY                      BL"/>
    <m/>
    <n v="34.186700000000002"/>
    <n v="-118.434"/>
  </r>
  <r>
    <n v="201306574"/>
    <d v="2020-02-15T00:00:00"/>
    <x v="253"/>
    <n v="1330"/>
    <n v="13"/>
    <x v="6"/>
    <n v="1303"/>
    <n v="1"/>
    <n v="341"/>
    <x v="12"/>
    <n v="344"/>
    <n v="51"/>
    <s v="M"/>
    <s v="B"/>
    <n v="203"/>
    <s v="OTHER BUSINESS"/>
    <m/>
    <m/>
    <s v="IC"/>
    <s v="Invest Cont"/>
    <n v="341"/>
    <m/>
    <m/>
    <m/>
    <s v="900 E  12TH                         ST"/>
    <m/>
    <n v="34.0321"/>
    <n v="-118.2499"/>
  </r>
  <r>
    <n v="200906674"/>
    <d v="2020-02-28T00:00:00"/>
    <x v="324"/>
    <n v="1630"/>
    <n v="9"/>
    <x v="3"/>
    <n v="905"/>
    <n v="1"/>
    <n v="440"/>
    <x v="20"/>
    <n v="344"/>
    <n v="56"/>
    <s v="M"/>
    <s v="W"/>
    <n v="119"/>
    <s v="PORCH, RESIDENTIAL"/>
    <m/>
    <m/>
    <s v="IC"/>
    <s v="Invest Cont"/>
    <n v="440"/>
    <m/>
    <m/>
    <m/>
    <s v="14500    LEADWELL                     ST"/>
    <m/>
    <n v="34.203899999999997"/>
    <n v="-118.45010000000001"/>
  </r>
  <r>
    <n v="200313462"/>
    <d v="2020-06-30T00:00:00"/>
    <x v="24"/>
    <n v="800"/>
    <n v="3"/>
    <x v="2"/>
    <n v="362"/>
    <n v="2"/>
    <n v="740"/>
    <x v="21"/>
    <s v="0329 1300 1210"/>
    <n v="33"/>
    <s v="F"/>
    <s v="B"/>
    <n v="122"/>
    <s v="VEHICLE, PASSENGER/TRUCK"/>
    <m/>
    <m/>
    <s v="IC"/>
    <s v="Invest Cont"/>
    <n v="740"/>
    <m/>
    <m/>
    <m/>
    <s v="4500    SANTA ROSALIA                DR"/>
    <m/>
    <n v="34.015000000000001"/>
    <n v="-118.3472"/>
  </r>
  <r>
    <n v="200912586"/>
    <d v="2020-07-20T00:00:00"/>
    <x v="12"/>
    <n v="1830"/>
    <n v="9"/>
    <x v="3"/>
    <n v="901"/>
    <n v="2"/>
    <n v="813"/>
    <x v="68"/>
    <s v="1251 1309 1822"/>
    <n v="17"/>
    <s v="F"/>
    <s v="B"/>
    <n v="101"/>
    <s v="STREET"/>
    <m/>
    <m/>
    <s v="AO"/>
    <s v="Adult Other"/>
    <n v="813"/>
    <m/>
    <m/>
    <m/>
    <s v="COVELLO                      ST"/>
    <s v="ZOMBAR                       AV"/>
    <n v="34.207599999999999"/>
    <n v="-118.46729999999999"/>
  </r>
  <r>
    <n v="201014253"/>
    <d v="2020-10-20T00:00:00"/>
    <x v="336"/>
    <n v="2100"/>
    <n v="10"/>
    <x v="11"/>
    <n v="1067"/>
    <n v="1"/>
    <n v="310"/>
    <x v="5"/>
    <s v="1822 2004 1420 0202 0209"/>
    <n v="0"/>
    <s v="M"/>
    <s v="W"/>
    <n v="123"/>
    <s v="PARKING UNDERGROUND/BUILDING"/>
    <m/>
    <m/>
    <s v="IC"/>
    <s v="Invest Cont"/>
    <n v="310"/>
    <m/>
    <m/>
    <m/>
    <s v="17500 W  VENTURA                      BL"/>
    <m/>
    <n v="34.165999999999997"/>
    <n v="-118.5095"/>
  </r>
  <r>
    <n v="201109224"/>
    <d v="2020-05-10T00:00:00"/>
    <x v="143"/>
    <n v="707"/>
    <n v="11"/>
    <x v="7"/>
    <n v="1181"/>
    <n v="1"/>
    <n v="420"/>
    <x v="33"/>
    <s v="0344 1606"/>
    <n v="55"/>
    <s v="M"/>
    <s v="W"/>
    <n v="101"/>
    <s v="STREET"/>
    <m/>
    <m/>
    <s v="IC"/>
    <s v="Invest Cont"/>
    <n v="420"/>
    <m/>
    <m/>
    <m/>
    <s v="1300 N  CORONADO                     ST"/>
    <m/>
    <n v="34.081299999999999"/>
    <n v="-118.2679"/>
  </r>
  <r>
    <n v="200308584"/>
    <d v="2020-03-15T00:00:00"/>
    <x v="342"/>
    <n v="700"/>
    <n v="3"/>
    <x v="2"/>
    <n v="373"/>
    <n v="2"/>
    <n v="745"/>
    <x v="9"/>
    <s v="0329 0561"/>
    <n v="58"/>
    <s v="M"/>
    <s v="H"/>
    <n v="501"/>
    <s v="SINGLE FAMILY DWELLING"/>
    <m/>
    <m/>
    <s v="IC"/>
    <s v="Invest Cont"/>
    <n v="745"/>
    <m/>
    <m/>
    <m/>
    <s v="3900    DEGNAN                       BL"/>
    <m/>
    <n v="34.014600000000002"/>
    <n v="-118.3301"/>
  </r>
  <r>
    <n v="200118573"/>
    <d v="2020-09-27T00:00:00"/>
    <x v="67"/>
    <n v="1530"/>
    <n v="1"/>
    <x v="1"/>
    <n v="156"/>
    <n v="2"/>
    <n v="624"/>
    <x v="15"/>
    <s v="0913 1218 2004 1414 0416"/>
    <n v="40"/>
    <s v="F"/>
    <s v="W"/>
    <n v="502"/>
    <s v="MULTI-UNIT DWELLING (APARTMENT, DUPLEX, ETC)"/>
    <n v="400"/>
    <s v="STRONG-ARM (HANDS, FIST, FEET OR BODILY FORCE)"/>
    <s v="IC"/>
    <s v="Invest Cont"/>
    <n v="624"/>
    <m/>
    <m/>
    <m/>
    <s v="500    WALL                         ST"/>
    <m/>
    <n v="34.043999999999997"/>
    <n v="-118.2467"/>
  </r>
  <r>
    <n v="201115573"/>
    <d v="2020-11-09T00:00:00"/>
    <x v="313"/>
    <n v="1800"/>
    <n v="11"/>
    <x v="7"/>
    <n v="1172"/>
    <n v="1"/>
    <n v="510"/>
    <x v="0"/>
    <m/>
    <n v="0"/>
    <m/>
    <m/>
    <n v="101"/>
    <s v="STREET"/>
    <m/>
    <m/>
    <s v="IC"/>
    <s v="Invest Cont"/>
    <n v="510"/>
    <m/>
    <m/>
    <m/>
    <s v="2200    BRANDEN                      ST"/>
    <m/>
    <n v="34.087899999999998"/>
    <n v="-118.25960000000001"/>
  </r>
  <r>
    <n v="200316454"/>
    <d v="2020-08-29T00:00:00"/>
    <x v="30"/>
    <n v="40"/>
    <n v="3"/>
    <x v="2"/>
    <n v="397"/>
    <n v="2"/>
    <n v="753"/>
    <x v="37"/>
    <s v="1100 1309 0334 1407 1822"/>
    <n v="19"/>
    <s v="X"/>
    <s v="X"/>
    <n v="101"/>
    <s v="STREET"/>
    <n v="102"/>
    <s v="HAND GUN"/>
    <s v="IC"/>
    <s v="Invest Cont"/>
    <n v="753"/>
    <m/>
    <m/>
    <m/>
    <s v="42ND                         ST"/>
    <s v="KANSAS                       AV"/>
    <n v="34.007300000000001"/>
    <n v="-118.2937"/>
  </r>
  <r>
    <n v="200513367"/>
    <d v="2020-08-25T00:00:00"/>
    <x v="273"/>
    <n v="1900"/>
    <n v="5"/>
    <x v="10"/>
    <n v="562"/>
    <n v="1"/>
    <n v="510"/>
    <x v="0"/>
    <m/>
    <n v="0"/>
    <m/>
    <m/>
    <n v="101"/>
    <s v="STREET"/>
    <m/>
    <m/>
    <s v="IC"/>
    <s v="Invest Cont"/>
    <n v="510"/>
    <m/>
    <m/>
    <m/>
    <s v="700 S  WALKER                       AV"/>
    <m/>
    <n v="33.737000000000002"/>
    <n v="-118.3034"/>
  </r>
  <r>
    <n v="200108514"/>
    <d v="2020-03-05T00:00:00"/>
    <x v="309"/>
    <n v="1300"/>
    <n v="1"/>
    <x v="1"/>
    <n v="162"/>
    <n v="1"/>
    <n v="341"/>
    <x v="12"/>
    <s v="2032 0344 1822"/>
    <n v="46"/>
    <s v="F"/>
    <s v="H"/>
    <n v="702"/>
    <s v="OFFICE BUILDING/OFFICE"/>
    <m/>
    <m/>
    <s v="IC"/>
    <s v="Invest Cont"/>
    <n v="341"/>
    <m/>
    <m/>
    <m/>
    <s v="700 S  FLOWER                       ST"/>
    <m/>
    <n v="34.048699999999997"/>
    <n v="-118.25879999999999"/>
  </r>
  <r>
    <n v="200310210"/>
    <d v="2020-04-21T00:00:00"/>
    <x v="191"/>
    <n v="1900"/>
    <n v="3"/>
    <x v="2"/>
    <n v="336"/>
    <n v="1"/>
    <n v="510"/>
    <x v="0"/>
    <m/>
    <n v="0"/>
    <m/>
    <m/>
    <n v="101"/>
    <s v="STREET"/>
    <m/>
    <m/>
    <s v="IC"/>
    <s v="Invest Cont"/>
    <n v="510"/>
    <m/>
    <m/>
    <m/>
    <s v="2100 W  30TH                         ST"/>
    <m/>
    <n v="34.0274"/>
    <n v="-118.312"/>
  </r>
  <r>
    <n v="201211964"/>
    <d v="2020-05-01T00:00:00"/>
    <x v="44"/>
    <n v="830"/>
    <n v="12"/>
    <x v="8"/>
    <n v="1249"/>
    <n v="1"/>
    <n v="210"/>
    <x v="11"/>
    <s v="0342 1309 1822 0334 1240 1402 0916"/>
    <n v="45"/>
    <s v="M"/>
    <s v="H"/>
    <n v="101"/>
    <s v="STREET"/>
    <n v="219"/>
    <s v="SCREWDRIVER"/>
    <s v="AA"/>
    <s v="Adult Arrest"/>
    <n v="210"/>
    <n v="998"/>
    <m/>
    <m/>
    <s v="FLORENCE"/>
    <s v="BONSALLO"/>
    <n v="33.974699999999999"/>
    <n v="-118.286"/>
  </r>
  <r>
    <n v="201211690"/>
    <d v="2020-04-20T00:00:00"/>
    <x v="208"/>
    <n v="1725"/>
    <n v="12"/>
    <x v="8"/>
    <n v="1235"/>
    <n v="2"/>
    <n v="745"/>
    <x v="9"/>
    <n v="329"/>
    <n v="30"/>
    <s v="M"/>
    <s v="H"/>
    <n v="502"/>
    <s v="MULTI-UNIT DWELLING (APARTMENT, DUPLEX, ETC)"/>
    <m/>
    <m/>
    <s v="IC"/>
    <s v="Invest Cont"/>
    <n v="745"/>
    <m/>
    <m/>
    <m/>
    <s v="1500 W  60TH                         ST"/>
    <m/>
    <n v="33.985900000000001"/>
    <n v="-118.30240000000001"/>
  </r>
  <r>
    <n v="200215519"/>
    <d v="2020-09-28T00:00:00"/>
    <x v="294"/>
    <n v="230"/>
    <n v="2"/>
    <x v="5"/>
    <n v="205"/>
    <n v="1"/>
    <n v="510"/>
    <x v="0"/>
    <m/>
    <n v="0"/>
    <m/>
    <m/>
    <n v="101"/>
    <s v="STREET"/>
    <m/>
    <m/>
    <s v="IC"/>
    <s v="Invest Cont"/>
    <n v="510"/>
    <m/>
    <m/>
    <m/>
    <s v="2900    BELLEVUE                     AV"/>
    <m/>
    <n v="34.080399999999997"/>
    <n v="-118.27500000000001"/>
  </r>
  <r>
    <n v="200613925"/>
    <d v="2020-08-13T00:00:00"/>
    <x v="217"/>
    <n v="1308"/>
    <n v="6"/>
    <x v="9"/>
    <n v="663"/>
    <n v="2"/>
    <n v="930"/>
    <x v="30"/>
    <s v="2004 0421 0913"/>
    <n v="51"/>
    <s v="F"/>
    <s v="H"/>
    <n v="203"/>
    <s v="OTHER BUSINESS"/>
    <n v="511"/>
    <s v="VERBAL THREAT"/>
    <s v="IC"/>
    <s v="Invest Cont"/>
    <n v="930"/>
    <m/>
    <m/>
    <m/>
    <s v="6700    LEXINGTON                    AV"/>
    <m/>
    <n v="34.092599999999997"/>
    <n v="-118.3366"/>
  </r>
  <r>
    <n v="200914871"/>
    <d v="2020-09-18T00:00:00"/>
    <x v="201"/>
    <n v="1"/>
    <n v="9"/>
    <x v="3"/>
    <n v="969"/>
    <n v="2"/>
    <n v="354"/>
    <x v="14"/>
    <n v="377"/>
    <n v="36"/>
    <s v="F"/>
    <s v="W"/>
    <n v="710"/>
    <s v="OTHER PREMISE"/>
    <m/>
    <m/>
    <s v="IC"/>
    <s v="Invest Cont"/>
    <n v="354"/>
    <m/>
    <m/>
    <m/>
    <s v="12900 W  RIVERSIDE                    DR"/>
    <m/>
    <n v="34.157600000000002"/>
    <n v="-118.4144"/>
  </r>
  <r>
    <n v="201217622"/>
    <d v="2020-08-02T00:00:00"/>
    <x v="200"/>
    <n v="1500"/>
    <n v="12"/>
    <x v="8"/>
    <n v="1257"/>
    <n v="1"/>
    <n v="510"/>
    <x v="0"/>
    <m/>
    <n v="0"/>
    <m/>
    <m/>
    <n v="101"/>
    <s v="STREET"/>
    <m/>
    <m/>
    <s v="IC"/>
    <s v="Invest Cont"/>
    <n v="510"/>
    <m/>
    <m/>
    <m/>
    <s v="800 W  78TH                         ST"/>
    <m/>
    <n v="33.968800000000002"/>
    <n v="-118.2873"/>
  </r>
  <r>
    <n v="201104780"/>
    <d v="2020-01-17T00:00:00"/>
    <x v="277"/>
    <n v="1915"/>
    <n v="11"/>
    <x v="7"/>
    <n v="1147"/>
    <n v="2"/>
    <n v="624"/>
    <x v="15"/>
    <s v="0400 0416 0913"/>
    <n v="31"/>
    <s v="M"/>
    <s v="H"/>
    <n v="101"/>
    <s v="STREET"/>
    <n v="500"/>
    <s v="UNKNOWN WEAPON/OTHER WEAPON"/>
    <s v="IC"/>
    <s v="Invest Cont"/>
    <n v="624"/>
    <m/>
    <m/>
    <m/>
    <s v="SAN FERNANDO"/>
    <s v="ARVIA"/>
    <n v="34.095100000000002"/>
    <n v="-118.2311"/>
  </r>
  <r>
    <n v="200506744"/>
    <d v="2020-03-04T00:00:00"/>
    <x v="0"/>
    <n v="1500"/>
    <n v="5"/>
    <x v="10"/>
    <n v="504"/>
    <n v="1"/>
    <n v="310"/>
    <x v="5"/>
    <s v="0344 1608 1273"/>
    <n v="45"/>
    <s v="M"/>
    <s v="H"/>
    <n v="502"/>
    <s v="MULTI-UNIT DWELLING (APARTMENT, DUPLEX, ETC)"/>
    <m/>
    <m/>
    <s v="IC"/>
    <s v="Invest Cont"/>
    <n v="310"/>
    <m/>
    <m/>
    <m/>
    <s v="20600    DENKER                       AV"/>
    <m/>
    <n v="33.843899999999998"/>
    <n v="-118.304"/>
  </r>
  <r>
    <n v="200206865"/>
    <d v="2020-02-26T00:00:00"/>
    <x v="105"/>
    <n v="1"/>
    <n v="2"/>
    <x v="5"/>
    <n v="235"/>
    <n v="1"/>
    <n v="331"/>
    <x v="23"/>
    <s v="0344 0385"/>
    <n v="56"/>
    <s v="M"/>
    <s v="H"/>
    <n v="101"/>
    <s v="STREET"/>
    <m/>
    <m/>
    <s v="IC"/>
    <s v="Invest Cont"/>
    <n v="331"/>
    <m/>
    <m/>
    <m/>
    <s v="200 S  CARONDELET                   ST"/>
    <m/>
    <n v="34.067399999999999"/>
    <n v="-118.2753"/>
  </r>
  <r>
    <n v="200512437"/>
    <d v="2020-07-29T00:00:00"/>
    <x v="190"/>
    <n v="945"/>
    <n v="5"/>
    <x v="10"/>
    <n v="584"/>
    <n v="2"/>
    <n v="901"/>
    <x v="19"/>
    <s v="0913 1814 2000 2038"/>
    <n v="30"/>
    <s v="F"/>
    <s v="W"/>
    <n v="104"/>
    <s v="DRIVEWAY"/>
    <m/>
    <m/>
    <s v="AA"/>
    <s v="Adult Arrest"/>
    <n v="901"/>
    <m/>
    <m/>
    <m/>
    <s v="800 W  26TH                         ST"/>
    <m/>
    <n v="33.720599999999997"/>
    <n v="-118.2946"/>
  </r>
  <r>
    <n v="201109461"/>
    <d v="2020-05-18T00:00:00"/>
    <x v="135"/>
    <n v="630"/>
    <n v="11"/>
    <x v="7"/>
    <n v="1116"/>
    <n v="1"/>
    <n v="440"/>
    <x v="20"/>
    <n v="344"/>
    <n v="40"/>
    <s v="F"/>
    <s v="W"/>
    <n v="121"/>
    <s v="YARD (RESIDENTIAL/BUSINESS)"/>
    <m/>
    <m/>
    <s v="IC"/>
    <s v="Invest Cont"/>
    <n v="440"/>
    <m/>
    <m/>
    <m/>
    <s v="5100    MIRIAM                       ST"/>
    <m/>
    <n v="34.114899999999999"/>
    <n v="-118.2054"/>
  </r>
  <r>
    <n v="201007734"/>
    <d v="2020-04-02T00:00:00"/>
    <x v="173"/>
    <n v="1815"/>
    <n v="10"/>
    <x v="11"/>
    <n v="1021"/>
    <n v="2"/>
    <n v="946"/>
    <x v="8"/>
    <n v="1501"/>
    <n v="0"/>
    <s v="M"/>
    <s v="W"/>
    <n v="718"/>
    <s v="MASSAGE PARLOR"/>
    <m/>
    <m/>
    <s v="IC"/>
    <s v="Invest Cont"/>
    <n v="946"/>
    <m/>
    <m/>
    <m/>
    <s v="19600    SHERMAN                      WY"/>
    <m/>
    <n v="34.195399999999999"/>
    <n v="-118.5577"/>
  </r>
  <r>
    <n v="200914026"/>
    <d v="2020-08-26T00:00:00"/>
    <x v="273"/>
    <n v="2340"/>
    <n v="9"/>
    <x v="3"/>
    <n v="966"/>
    <n v="1"/>
    <n v="420"/>
    <x v="33"/>
    <s v="0344 1822"/>
    <n v="49"/>
    <s v="M"/>
    <s v="W"/>
    <n v="101"/>
    <s v="STREET"/>
    <m/>
    <m/>
    <s v="IC"/>
    <s v="Invest Cont"/>
    <n v="420"/>
    <m/>
    <m/>
    <m/>
    <s v="4700    BUFFALO                      AV"/>
    <m/>
    <n v="34.155999999999999"/>
    <n v="-118.42910000000001"/>
  </r>
  <r>
    <n v="201010868"/>
    <d v="2020-07-10T00:00:00"/>
    <x v="246"/>
    <n v="2200"/>
    <n v="10"/>
    <x v="11"/>
    <n v="1045"/>
    <n v="1"/>
    <n v="330"/>
    <x v="1"/>
    <s v="0344 1605 1822 0321"/>
    <n v="46"/>
    <s v="M"/>
    <s v="O"/>
    <n v="101"/>
    <s v="STREET"/>
    <m/>
    <m/>
    <s v="IC"/>
    <s v="Invest Cont"/>
    <n v="330"/>
    <m/>
    <m/>
    <m/>
    <s v="5700    CHIMINEAS                    AV"/>
    <m/>
    <n v="34.1753"/>
    <n v="-118.5286"/>
  </r>
  <r>
    <n v="200411078"/>
    <d v="2020-07-23T00:00:00"/>
    <x v="286"/>
    <n v="445"/>
    <n v="4"/>
    <x v="4"/>
    <n v="478"/>
    <n v="1"/>
    <n v="510"/>
    <x v="0"/>
    <m/>
    <n v="0"/>
    <m/>
    <m/>
    <n v="101"/>
    <s v="STREET"/>
    <m/>
    <m/>
    <s v="IC"/>
    <s v="Invest Cont"/>
    <n v="510"/>
    <m/>
    <m/>
    <m/>
    <s v="900 S  CONCORD                      ST"/>
    <m/>
    <n v="34.026600000000002"/>
    <n v="-118.2042"/>
  </r>
  <r>
    <n v="201217503"/>
    <d v="2020-07-30T00:00:00"/>
    <x v="8"/>
    <n v="1445"/>
    <n v="12"/>
    <x v="8"/>
    <n v="1268"/>
    <n v="1"/>
    <n v="230"/>
    <x v="13"/>
    <s v="1236 0447 0416 0913"/>
    <n v="21"/>
    <s v="M"/>
    <s v="I"/>
    <n v="401"/>
    <s v="MINI-MART"/>
    <n v="500"/>
    <s v="UNKNOWN WEAPON/OTHER WEAPON"/>
    <s v="IC"/>
    <s v="Invest Cont"/>
    <n v="230"/>
    <m/>
    <m/>
    <m/>
    <s v="7900 S  BROADWAY"/>
    <m/>
    <n v="33.967300000000002"/>
    <n v="-118.2783"/>
  </r>
  <r>
    <n v="200806016"/>
    <d v="2020-02-13T00:00:00"/>
    <x v="320"/>
    <n v="1140"/>
    <n v="8"/>
    <x v="12"/>
    <n v="827"/>
    <n v="1"/>
    <n v="420"/>
    <x v="33"/>
    <s v="0344 0385 1822"/>
    <n v="39"/>
    <s v="F"/>
    <s v="H"/>
    <n v="101"/>
    <s v="STREET"/>
    <m/>
    <m/>
    <s v="IC"/>
    <s v="Invest Cont"/>
    <n v="420"/>
    <m/>
    <m/>
    <m/>
    <s v="600 S  BARRINGTON                   AV"/>
    <m/>
    <n v="34.057699999999997"/>
    <n v="-118.46810000000001"/>
  </r>
  <r>
    <n v="200910335"/>
    <d v="2020-05-31T00:00:00"/>
    <x v="14"/>
    <n v="1500"/>
    <n v="9"/>
    <x v="3"/>
    <n v="966"/>
    <n v="2"/>
    <n v="740"/>
    <x v="21"/>
    <n v="329"/>
    <n v="0"/>
    <s v="X"/>
    <s v="X"/>
    <n v="203"/>
    <s v="OTHER BUSINESS"/>
    <m/>
    <m/>
    <s v="IC"/>
    <s v="Invest Cont"/>
    <n v="740"/>
    <m/>
    <m/>
    <m/>
    <s v="13300 W  RIVERSIDE                    DR"/>
    <m/>
    <n v="34.157600000000002"/>
    <n v="-118.4225"/>
  </r>
  <r>
    <n v="200517171"/>
    <d v="2020-11-28T00:00:00"/>
    <x v="289"/>
    <n v="200"/>
    <n v="5"/>
    <x v="10"/>
    <n v="514"/>
    <n v="2"/>
    <n v="626"/>
    <x v="10"/>
    <s v="0913 0419 1813 2000 2002 2034"/>
    <n v="42"/>
    <s v="F"/>
    <s v="H"/>
    <n v="502"/>
    <s v="MULTI-UNIT DWELLING (APARTMENT, DUPLEX, ETC)"/>
    <n v="400"/>
    <s v="STRONG-ARM (HANDS, FIST, FEET OR BODILY FORCE)"/>
    <s v="IC"/>
    <s v="Invest Cont"/>
    <n v="626"/>
    <m/>
    <m/>
    <m/>
    <s v="800    HAWAIIAN                     AV"/>
    <m/>
    <n v="33.779200000000003"/>
    <n v="-118.27679999999999"/>
  </r>
  <r>
    <n v="200914158"/>
    <d v="2020-08-30T00:00:00"/>
    <x v="103"/>
    <n v="1530"/>
    <n v="9"/>
    <x v="3"/>
    <n v="964"/>
    <n v="1"/>
    <n v="230"/>
    <x v="13"/>
    <s v="0334 1822 1420 1402"/>
    <n v="29"/>
    <s v="F"/>
    <s v="H"/>
    <n v="109"/>
    <s v="PARK/PLAYGROUND"/>
    <n v="204"/>
    <s v="FOLDING KNIFE"/>
    <s v="AA"/>
    <s v="Adult Arrest"/>
    <n v="230"/>
    <n v="998"/>
    <m/>
    <m/>
    <s v="14200    HUSTON                       ST"/>
    <m/>
    <n v="34.159399999999998"/>
    <n v="-118.44329999999999"/>
  </r>
  <r>
    <n v="200111653"/>
    <d v="2020-05-13T00:00:00"/>
    <x v="63"/>
    <n v="2110"/>
    <n v="1"/>
    <x v="1"/>
    <n v="174"/>
    <n v="1"/>
    <n v="330"/>
    <x v="1"/>
    <s v="1307 1609 0344 1822 0329"/>
    <n v="31"/>
    <s v="F"/>
    <s v="B"/>
    <n v="108"/>
    <s v="PARKING LOT"/>
    <m/>
    <m/>
    <s v="IC"/>
    <s v="Invest Cont"/>
    <n v="330"/>
    <m/>
    <m/>
    <m/>
    <s v="700 S  SPRING                       ST"/>
    <m/>
    <n v="34.044499999999999"/>
    <n v="-118.25230000000001"/>
  </r>
  <r>
    <n v="200517861"/>
    <d v="2020-12-16T00:00:00"/>
    <x v="98"/>
    <n v="200"/>
    <n v="5"/>
    <x v="10"/>
    <n v="585"/>
    <n v="1"/>
    <n v="230"/>
    <x v="13"/>
    <s v="0430 1100 1402 1822"/>
    <n v="23"/>
    <s v="M"/>
    <s v="H"/>
    <n v="108"/>
    <s v="PARKING LOT"/>
    <n v="106"/>
    <s v="UNKNOWN FIREARM"/>
    <s v="AA"/>
    <s v="Adult Arrest"/>
    <n v="230"/>
    <n v="998"/>
    <m/>
    <m/>
    <s v="1800 S  PACIFIC                      AV"/>
    <m/>
    <n v="33.724299999999999"/>
    <n v="-118.2963"/>
  </r>
  <r>
    <n v="200714496"/>
    <d v="2020-10-03T00:00:00"/>
    <x v="163"/>
    <n v="1900"/>
    <n v="7"/>
    <x v="0"/>
    <n v="763"/>
    <n v="1"/>
    <n v="510"/>
    <x v="0"/>
    <m/>
    <n v="0"/>
    <m/>
    <m/>
    <n v="101"/>
    <s v="STREET"/>
    <m/>
    <m/>
    <s v="IC"/>
    <s v="Invest Cont"/>
    <n v="510"/>
    <m/>
    <m/>
    <m/>
    <s v="1500 S  SPAULDING                    AV"/>
    <m/>
    <n v="34.046799999999998"/>
    <n v="-118.36360000000001"/>
  </r>
  <r>
    <n v="200413407"/>
    <d v="2020-10-02T00:00:00"/>
    <x v="163"/>
    <n v="1915"/>
    <n v="4"/>
    <x v="4"/>
    <n v="466"/>
    <n v="1"/>
    <n v="330"/>
    <x v="1"/>
    <s v="1300 1302 2004 1307"/>
    <n v="39"/>
    <s v="M"/>
    <s v="H"/>
    <n v="101"/>
    <s v="STREET"/>
    <m/>
    <m/>
    <s v="IC"/>
    <s v="Invest Cont"/>
    <n v="330"/>
    <m/>
    <m/>
    <m/>
    <s v="MOTT"/>
    <s v="PENNSYLVANIA"/>
    <n v="34.042900000000003"/>
    <n v="-118.2056"/>
  </r>
  <r>
    <n v="201105331"/>
    <d v="2020-01-31T00:00:00"/>
    <x v="94"/>
    <n v="2300"/>
    <n v="11"/>
    <x v="7"/>
    <n v="1132"/>
    <n v="1"/>
    <n v="420"/>
    <x v="33"/>
    <s v="1606 0344 1202"/>
    <n v="75"/>
    <s v="M"/>
    <s v="W"/>
    <n v="101"/>
    <s v="STREET"/>
    <m/>
    <m/>
    <s v="IC"/>
    <s v="Invest Cont"/>
    <n v="420"/>
    <m/>
    <m/>
    <m/>
    <s v="3300    LOWRY                        RD"/>
    <m/>
    <n v="34.113399999999999"/>
    <n v="-118.2791"/>
  </r>
  <r>
    <n v="201015462"/>
    <d v="2020-11-27T00:00:00"/>
    <x v="29"/>
    <n v="1930"/>
    <n v="10"/>
    <x v="11"/>
    <n v="1006"/>
    <n v="1"/>
    <n v="420"/>
    <x v="33"/>
    <m/>
    <n v="0"/>
    <m/>
    <m/>
    <n v="108"/>
    <s v="PARKING LOT"/>
    <m/>
    <m/>
    <s v="IC"/>
    <s v="Invest Cont"/>
    <n v="420"/>
    <m/>
    <m/>
    <m/>
    <s v="WHITE OAK                    AV"/>
    <s v="SATICOY                      ST"/>
    <n v="34.208399999999997"/>
    <n v="-118.51860000000001"/>
  </r>
  <r>
    <n v="200611367"/>
    <d v="2020-06-12T00:00:00"/>
    <x v="226"/>
    <n v="2230"/>
    <n v="6"/>
    <x v="9"/>
    <n v="647"/>
    <n v="2"/>
    <n v="624"/>
    <x v="15"/>
    <s v="0400 0416 0913 1823"/>
    <n v="35"/>
    <s v="M"/>
    <s v="B"/>
    <n v="101"/>
    <s v="STREET"/>
    <n v="400"/>
    <s v="STRONG-ARM (HANDS, FIST, FEET OR BODILY FORCE)"/>
    <s v="IC"/>
    <s v="Invest Cont"/>
    <n v="624"/>
    <m/>
    <m/>
    <m/>
    <s v="5900 W  HOLLYWOOD                    BL"/>
    <m/>
    <n v="34.101700000000001"/>
    <n v="-118.318"/>
  </r>
  <r>
    <n v="200211702"/>
    <d v="2020-06-23T00:00:00"/>
    <x v="150"/>
    <n v="1800"/>
    <n v="2"/>
    <x v="5"/>
    <n v="257"/>
    <n v="1"/>
    <n v="236"/>
    <x v="46"/>
    <s v="1309 2000 1813 0416 0446 0408 0913"/>
    <n v="46"/>
    <s v="F"/>
    <s v="B"/>
    <n v="502"/>
    <s v="MULTI-UNIT DWELLING (APARTMENT, DUPLEX, ETC)"/>
    <n v="400"/>
    <s v="STRONG-ARM (HANDS, FIST, FEET OR BODILY FORCE)"/>
    <s v="AO"/>
    <s v="Adult Other"/>
    <n v="236"/>
    <m/>
    <m/>
    <m/>
    <s v="600    LUCAS                        AV"/>
    <m/>
    <n v="34.055199999999999"/>
    <n v="-118.2675"/>
  </r>
  <r>
    <n v="200511463"/>
    <d v="2020-07-05T00:00:00"/>
    <x v="11"/>
    <n v="2200"/>
    <n v="5"/>
    <x v="10"/>
    <n v="517"/>
    <n v="2"/>
    <n v="740"/>
    <x v="21"/>
    <s v="0329 1300"/>
    <n v="30"/>
    <s v="F"/>
    <s v="H"/>
    <n v="122"/>
    <s v="VEHICLE, PASSENGER/TRUCK"/>
    <m/>
    <m/>
    <s v="IC"/>
    <s v="Invest Cont"/>
    <n v="740"/>
    <m/>
    <m/>
    <m/>
    <s v="OPP"/>
    <s v="BROAD"/>
    <n v="33.783000000000001"/>
    <n v="-118.261"/>
  </r>
  <r>
    <n v="201114650"/>
    <d v="2020-10-14T00:00:00"/>
    <x v="352"/>
    <n v="2000"/>
    <n v="11"/>
    <x v="7"/>
    <n v="1172"/>
    <n v="2"/>
    <n v="740"/>
    <x v="21"/>
    <n v="329"/>
    <n v="52"/>
    <s v="M"/>
    <s v="B"/>
    <n v="101"/>
    <s v="STREET"/>
    <m/>
    <m/>
    <s v="IC"/>
    <s v="Invest Cont"/>
    <n v="740"/>
    <m/>
    <m/>
    <m/>
    <s v="BERKELEY                     AV"/>
    <s v="SILVER LAKE                  BL"/>
    <n v="34.0867"/>
    <n v="-118.2701"/>
  </r>
  <r>
    <n v="200617986"/>
    <d v="2020-11-13T00:00:00"/>
    <x v="331"/>
    <n v="1700"/>
    <n v="6"/>
    <x v="9"/>
    <n v="666"/>
    <n v="2"/>
    <n v="437"/>
    <x v="26"/>
    <s v="1822 0416 0400 1212"/>
    <n v="0"/>
    <s v="X"/>
    <s v="X"/>
    <n v="102"/>
    <s v="SIDEWALK"/>
    <n v="400"/>
    <s v="STRONG-ARM (HANDS, FIST, FEET OR BODILY FORCE)"/>
    <s v="IC"/>
    <s v="Invest Cont"/>
    <n v="437"/>
    <m/>
    <m/>
    <m/>
    <s v="1400 N  GOWER                        ST"/>
    <m/>
    <n v="34.0944"/>
    <n v="-118.32769999999999"/>
  </r>
  <r>
    <n v="200307275"/>
    <d v="2020-02-24T00:00:00"/>
    <x v="304"/>
    <n v="1050"/>
    <n v="3"/>
    <x v="2"/>
    <n v="357"/>
    <n v="2"/>
    <n v="626"/>
    <x v="10"/>
    <s v="1309 0340 2000 1813 1814 0419 0432"/>
    <n v="39"/>
    <s v="F"/>
    <s v="B"/>
    <n v="502"/>
    <s v="MULTI-UNIT DWELLING (APARTMENT, DUPLEX, ETC)"/>
    <n v="400"/>
    <s v="STRONG-ARM (HANDS, FIST, FEET OR BODILY FORCE)"/>
    <s v="IC"/>
    <s v="Invest Cont"/>
    <n v="626"/>
    <m/>
    <m/>
    <m/>
    <s v="1200 W  36TH                         ST"/>
    <m/>
    <n v="34.023000000000003"/>
    <n v="-118.2944"/>
  </r>
  <r>
    <n v="200704765"/>
    <d v="2020-01-17T00:00:00"/>
    <x v="54"/>
    <n v="600"/>
    <n v="7"/>
    <x v="0"/>
    <n v="734"/>
    <n v="2"/>
    <n v="930"/>
    <x v="30"/>
    <s v="1402 0421 0553 1261"/>
    <n v="30"/>
    <s v="F"/>
    <s v="H"/>
    <n v="504"/>
    <s v="OTHER RESIDENCE"/>
    <n v="511"/>
    <s v="VERBAL THREAT"/>
    <s v="IC"/>
    <s v="Invest Cont"/>
    <n v="930"/>
    <n v="998"/>
    <m/>
    <m/>
    <s v="3RD"/>
    <s v="MARTEL"/>
    <n v="34.0702"/>
    <n v="-118.3511"/>
  </r>
  <r>
    <n v="200215059"/>
    <d v="2020-09-16T00:00:00"/>
    <x v="90"/>
    <n v="250"/>
    <n v="2"/>
    <x v="5"/>
    <n v="236"/>
    <n v="2"/>
    <n v="626"/>
    <x v="10"/>
    <s v="2000 0408 0444 1814"/>
    <n v="23"/>
    <s v="F"/>
    <s v="B"/>
    <n v="502"/>
    <s v="MULTI-UNIT DWELLING (APARTMENT, DUPLEX, ETC)"/>
    <n v="400"/>
    <s v="STRONG-ARM (HANDS, FIST, FEET OR BODILY FORCE)"/>
    <s v="IC"/>
    <s v="Invest Cont"/>
    <n v="626"/>
    <m/>
    <m/>
    <m/>
    <s v="100 S  MOUNTAIN VIEW                AV"/>
    <m/>
    <n v="34.064799999999998"/>
    <n v="-118.27079999999999"/>
  </r>
  <r>
    <n v="200616339"/>
    <d v="2020-10-06T00:00:00"/>
    <x v="186"/>
    <n v="530"/>
    <n v="6"/>
    <x v="9"/>
    <n v="639"/>
    <n v="1"/>
    <n v="648"/>
    <x v="4"/>
    <s v="1414 1822"/>
    <n v="0"/>
    <s v="X"/>
    <s v="X"/>
    <n v="102"/>
    <s v="SIDEWALK"/>
    <n v="506"/>
    <s v="FIRE"/>
    <s v="IC"/>
    <s v="Invest Cont"/>
    <n v="648"/>
    <n v="998"/>
    <m/>
    <m/>
    <s v="IVAR"/>
    <s v="HOLLYWOOD"/>
    <n v="34.1036"/>
    <n v="-118.3049"/>
  </r>
  <r>
    <n v="200312495"/>
    <d v="2020-06-10T00:00:00"/>
    <x v="80"/>
    <n v="1200"/>
    <n v="3"/>
    <x v="2"/>
    <n v="333"/>
    <n v="1"/>
    <n v="310"/>
    <x v="5"/>
    <s v="1605 1822 0344 1202"/>
    <n v="66"/>
    <s v="F"/>
    <s v="B"/>
    <n v="502"/>
    <s v="MULTI-UNIT DWELLING (APARTMENT, DUPLEX, ETC)"/>
    <m/>
    <m/>
    <s v="IC"/>
    <s v="Invest Cont"/>
    <n v="310"/>
    <m/>
    <m/>
    <m/>
    <s v="2600    CRENSHAW                     BL"/>
    <m/>
    <n v="34.027799999999999"/>
    <n v="-118.3378"/>
  </r>
  <r>
    <n v="200610810"/>
    <d v="2020-05-29T00:00:00"/>
    <x v="299"/>
    <n v="1130"/>
    <n v="6"/>
    <x v="9"/>
    <n v="622"/>
    <n v="2"/>
    <n v="624"/>
    <x v="15"/>
    <s v="0400 0444"/>
    <n v="56"/>
    <s v="F"/>
    <s v="W"/>
    <n v="501"/>
    <s v="SINGLE FAMILY DWELLING"/>
    <n v="400"/>
    <s v="STRONG-ARM (HANDS, FIST, FEET OR BODILY FORCE)"/>
    <s v="AO"/>
    <s v="Adult Other"/>
    <n v="624"/>
    <m/>
    <m/>
    <m/>
    <s v="2300    JUPITER                      DR"/>
    <m/>
    <n v="34.110599999999998"/>
    <n v="-118.3646"/>
  </r>
  <r>
    <n v="200310873"/>
    <d v="2020-05-03T00:00:00"/>
    <x v="5"/>
    <n v="1900"/>
    <n v="3"/>
    <x v="2"/>
    <n v="319"/>
    <n v="2"/>
    <n v="740"/>
    <x v="21"/>
    <s v="1822 1300 0329"/>
    <n v="22"/>
    <s v="F"/>
    <s v="H"/>
    <n v="122"/>
    <s v="VEHICLE, PASSENGER/TRUCK"/>
    <m/>
    <m/>
    <s v="IC"/>
    <s v="Invest Cont"/>
    <n v="740"/>
    <m/>
    <m/>
    <m/>
    <s v="2500 S  FIGUEROA                     ST"/>
    <m/>
    <n v="34.028799999999997"/>
    <n v="-118.2756"/>
  </r>
  <r>
    <n v="200905765"/>
    <d v="2020-02-09T00:00:00"/>
    <x v="1"/>
    <n v="2040"/>
    <n v="9"/>
    <x v="3"/>
    <n v="984"/>
    <n v="2"/>
    <n v="624"/>
    <x v="15"/>
    <s v="0444 0429 0416"/>
    <n v="20"/>
    <s v="F"/>
    <s v="H"/>
    <n v="210"/>
    <s v="RESTAURANT/FAST FOOD"/>
    <n v="400"/>
    <s v="STRONG-ARM (HANDS, FIST, FEET OR BODILY FORCE)"/>
    <s v="AO"/>
    <s v="Adult Other"/>
    <n v="624"/>
    <m/>
    <m/>
    <m/>
    <s v="14600    VENTURA                      BL"/>
    <m/>
    <n v="34.151299999999999"/>
    <n v="-118.4509"/>
  </r>
  <r>
    <n v="200605012"/>
    <d v="2020-01-23T00:00:00"/>
    <x v="204"/>
    <n v="1115"/>
    <n v="6"/>
    <x v="9"/>
    <n v="639"/>
    <n v="1"/>
    <n v="350"/>
    <x v="60"/>
    <s v="0344 1202"/>
    <n v="66"/>
    <s v="M"/>
    <s v="A"/>
    <n v="108"/>
    <s v="PARKING LOT"/>
    <m/>
    <m/>
    <s v="IC"/>
    <s v="Invest Cont"/>
    <n v="350"/>
    <m/>
    <m/>
    <m/>
    <s v="5400    HOLLYWOOD                    BL"/>
    <m/>
    <n v="34.1036"/>
    <n v="-118.3049"/>
  </r>
  <r>
    <n v="200810638"/>
    <d v="2020-06-14T00:00:00"/>
    <x v="123"/>
    <n v="530"/>
    <n v="8"/>
    <x v="12"/>
    <n v="887"/>
    <n v="2"/>
    <n v="354"/>
    <x v="14"/>
    <s v="1822 0100 0929"/>
    <n v="39"/>
    <s v="M"/>
    <s v="W"/>
    <n v="501"/>
    <s v="SINGLE FAMILY DWELLING"/>
    <m/>
    <m/>
    <s v="IC"/>
    <s v="Invest Cont"/>
    <n v="354"/>
    <m/>
    <m/>
    <m/>
    <s v="9300    KRAMERWOOD                   PL"/>
    <m/>
    <n v="34.0351"/>
    <n v="-118.3931"/>
  </r>
  <r>
    <n v="200119957"/>
    <d v="2020-10-24T00:00:00"/>
    <x v="294"/>
    <n v="2045"/>
    <n v="1"/>
    <x v="1"/>
    <n v="157"/>
    <n v="1"/>
    <n v="440"/>
    <x v="20"/>
    <s v="0344 2032"/>
    <n v="43"/>
    <s v="M"/>
    <s v="B"/>
    <n v="101"/>
    <s v="STREET"/>
    <m/>
    <m/>
    <s v="IC"/>
    <s v="Invest Cont"/>
    <n v="440"/>
    <m/>
    <m/>
    <m/>
    <s v="6TH                          ST"/>
    <s v="SAN PEDRO"/>
    <n v="34.042299999999997"/>
    <n v="-118.2453"/>
  </r>
  <r>
    <n v="200717053"/>
    <d v="2020-12-13T00:00:00"/>
    <x v="97"/>
    <n v="330"/>
    <n v="7"/>
    <x v="0"/>
    <n v="765"/>
    <n v="2"/>
    <n v="888"/>
    <x v="24"/>
    <s v="1309 0913"/>
    <n v="36"/>
    <s v="F"/>
    <s v="W"/>
    <n v="501"/>
    <s v="SINGLE FAMILY DWELLING"/>
    <m/>
    <m/>
    <s v="IC"/>
    <s v="Invest Cont"/>
    <n v="888"/>
    <m/>
    <m/>
    <m/>
    <s v="1400 S  ORANGE                       DR"/>
    <m/>
    <n v="34.0473"/>
    <n v="-118.3472"/>
  </r>
  <r>
    <n v="200613346"/>
    <d v="2020-08-01T00:00:00"/>
    <x v="200"/>
    <n v="935"/>
    <n v="6"/>
    <x v="9"/>
    <n v="645"/>
    <n v="1"/>
    <n v="230"/>
    <x v="13"/>
    <s v="1822 0400 0356 0431 1266 2004"/>
    <n v="37"/>
    <s v="M"/>
    <s v="H"/>
    <n v="102"/>
    <s v="SIDEWALK"/>
    <n v="512"/>
    <s v="MACE/PEPPER SPRAY"/>
    <s v="IC"/>
    <s v="Invest Cont"/>
    <n v="230"/>
    <m/>
    <m/>
    <m/>
    <s v="7000 W  HOLLYWOOD                    BL"/>
    <m/>
    <n v="34.101500000000001"/>
    <n v="-118.3425"/>
  </r>
  <r>
    <n v="200612283"/>
    <d v="2020-07-07T00:00:00"/>
    <x v="37"/>
    <n v="340"/>
    <n v="6"/>
    <x v="9"/>
    <n v="643"/>
    <n v="1"/>
    <n v="440"/>
    <x v="20"/>
    <s v="0349 1822"/>
    <n v="0"/>
    <s v="X"/>
    <s v="X"/>
    <n v="502"/>
    <s v="MULTI-UNIT DWELLING (APARTMENT, DUPLEX, ETC)"/>
    <m/>
    <m/>
    <s v="IC"/>
    <s v="Invest Cont"/>
    <n v="440"/>
    <m/>
    <m/>
    <m/>
    <s v="7500 W  HOLLYWOOD                    BL"/>
    <m/>
    <n v="34.101599999999998"/>
    <n v="-118.3531"/>
  </r>
  <r>
    <n v="200614017"/>
    <d v="2020-08-16T00:00:00"/>
    <x v="116"/>
    <n v="400"/>
    <n v="6"/>
    <x v="9"/>
    <n v="645"/>
    <n v="2"/>
    <n v="740"/>
    <x v="21"/>
    <s v="0601 0329 1307 1609"/>
    <n v="0"/>
    <s v="X"/>
    <s v="X"/>
    <n v="503"/>
    <s v="HOTEL"/>
    <n v="306"/>
    <s v="ROCK/THROWN OBJECT"/>
    <s v="AA"/>
    <s v="Adult Arrest"/>
    <n v="740"/>
    <m/>
    <m/>
    <m/>
    <s v="1700    ORCHID                       AV"/>
    <m/>
    <n v="34.103000000000002"/>
    <n v="-118.3402"/>
  </r>
  <r>
    <n v="201206226"/>
    <d v="2020-02-01T00:00:00"/>
    <x v="87"/>
    <n v="1"/>
    <n v="12"/>
    <x v="8"/>
    <n v="1205"/>
    <n v="1"/>
    <n v="236"/>
    <x v="46"/>
    <s v="2000 1309 1814 0445 0447 0913"/>
    <n v="28"/>
    <s v="F"/>
    <s v="B"/>
    <n v="101"/>
    <s v="STREET"/>
    <n v="212"/>
    <s v="BOTTLE"/>
    <s v="AA"/>
    <s v="Adult Arrest"/>
    <n v="236"/>
    <m/>
    <m/>
    <m/>
    <s v="5100    DENKER                       AV"/>
    <m/>
    <n v="33.996400000000001"/>
    <n v="-118.30459999999999"/>
  </r>
  <r>
    <n v="201007809"/>
    <d v="2020-04-06T00:00:00"/>
    <x v="136"/>
    <n v="930"/>
    <n v="10"/>
    <x v="11"/>
    <n v="1078"/>
    <n v="2"/>
    <n v="745"/>
    <x v="9"/>
    <s v="0329 1822"/>
    <n v="41"/>
    <s v="M"/>
    <s v="W"/>
    <n v="121"/>
    <s v="YARD (RESIDENTIAL/BUSINESS)"/>
    <m/>
    <m/>
    <s v="IC"/>
    <s v="Invest Cont"/>
    <n v="745"/>
    <m/>
    <m/>
    <m/>
    <s v="4900    EDGERTON                     AV"/>
    <m/>
    <n v="34.1584"/>
    <n v="-118.48909999999999"/>
  </r>
  <r>
    <n v="200115420"/>
    <d v="2020-07-27T00:00:00"/>
    <x v="338"/>
    <n v="1500"/>
    <n v="1"/>
    <x v="1"/>
    <n v="111"/>
    <n v="1"/>
    <n v="310"/>
    <x v="5"/>
    <s v="0397 1602 0344 1822 1402"/>
    <n v="0"/>
    <s v="M"/>
    <s v="W"/>
    <n v="118"/>
    <s v="CONSTRUCTION SITE"/>
    <m/>
    <m/>
    <s v="IC"/>
    <s v="Invest Cont"/>
    <n v="310"/>
    <n v="998"/>
    <m/>
    <m/>
    <s v="800 N  BUNKER HILL                  AV"/>
    <m/>
    <n v="34.063699999999997"/>
    <n v="-118.244"/>
  </r>
  <r>
    <n v="200516153"/>
    <d v="2020-11-03T00:00:00"/>
    <x v="312"/>
    <n v="850"/>
    <n v="5"/>
    <x v="10"/>
    <n v="564"/>
    <n v="2"/>
    <n v="624"/>
    <x v="15"/>
    <s v="0416 0554 0913 0602"/>
    <n v="20"/>
    <s v="F"/>
    <s v="H"/>
    <n v="502"/>
    <s v="MULTI-UNIT DWELLING (APARTMENT, DUPLEX, ETC)"/>
    <n v="400"/>
    <s v="STRONG-ARM (HANDS, FIST, FEET OR BODILY FORCE)"/>
    <s v="AO"/>
    <s v="Adult Other"/>
    <n v="624"/>
    <m/>
    <m/>
    <m/>
    <s v="300 S  CENTRE                       ST"/>
    <m/>
    <n v="33.740699999999997"/>
    <n v="-118.2835"/>
  </r>
  <r>
    <n v="200510859"/>
    <d v="2020-06-21T00:00:00"/>
    <x v="334"/>
    <n v="1220"/>
    <n v="5"/>
    <x v="10"/>
    <n v="566"/>
    <n v="2"/>
    <n v="624"/>
    <x v="15"/>
    <s v="0400 0913"/>
    <n v="36"/>
    <s v="F"/>
    <s v="B"/>
    <n v="502"/>
    <s v="MULTI-UNIT DWELLING (APARTMENT, DUPLEX, ETC)"/>
    <n v="500"/>
    <s v="UNKNOWN WEAPON/OTHER WEAPON"/>
    <s v="AO"/>
    <s v="Adult Other"/>
    <n v="624"/>
    <m/>
    <m/>
    <m/>
    <s v="900 S  CENTRE                       ST"/>
    <m/>
    <n v="33.735100000000003"/>
    <n v="-118.28360000000001"/>
  </r>
  <r>
    <n v="200816132"/>
    <d v="2020-11-06T00:00:00"/>
    <x v="166"/>
    <n v="1315"/>
    <n v="8"/>
    <x v="12"/>
    <n v="817"/>
    <n v="2"/>
    <n v="624"/>
    <x v="15"/>
    <s v="1202 1210 0416 1822"/>
    <n v="65"/>
    <s v="M"/>
    <s v="W"/>
    <n v="802"/>
    <s v="MUNICIPAL BUS LINE INCLUDES LADOT/DASH"/>
    <n v="400"/>
    <s v="STRONG-ARM (HANDS, FIST, FEET OR BODILY FORCE)"/>
    <s v="IC"/>
    <s v="Invest Cont"/>
    <n v="624"/>
    <m/>
    <m/>
    <m/>
    <s v="WESTWOOD                     BL"/>
    <s v="WEYBURN                      AV"/>
    <n v="34.062600000000003"/>
    <n v="-118.44540000000001"/>
  </r>
  <r>
    <n v="200904797"/>
    <d v="2020-01-19T00:00:00"/>
    <x v="45"/>
    <n v="1620"/>
    <n v="9"/>
    <x v="3"/>
    <n v="964"/>
    <n v="1"/>
    <n v="343"/>
    <x v="3"/>
    <n v="325"/>
    <n v="0"/>
    <s v="X"/>
    <s v="X"/>
    <n v="710"/>
    <s v="OTHER PREMISE"/>
    <m/>
    <m/>
    <s v="IC"/>
    <s v="Invest Cont"/>
    <n v="343"/>
    <m/>
    <m/>
    <m/>
    <s v="14000    RIVERSIDE                    DR"/>
    <m/>
    <n v="34.157600000000002"/>
    <n v="-118.438"/>
  </r>
  <r>
    <n v="201009599"/>
    <d v="2020-06-01T00:00:00"/>
    <x v="65"/>
    <n v="1800"/>
    <n v="10"/>
    <x v="11"/>
    <n v="1001"/>
    <n v="1"/>
    <n v="210"/>
    <x v="11"/>
    <s v="0344 1609 0444 0329 1822 0342 0321 0443"/>
    <n v="0"/>
    <s v="M"/>
    <s v="W"/>
    <n v="401"/>
    <s v="MINI-MART"/>
    <n v="500"/>
    <s v="UNKNOWN WEAPON/OTHER WEAPON"/>
    <s v="IC"/>
    <s v="Invest Cont"/>
    <n v="210"/>
    <m/>
    <m/>
    <m/>
    <s v="18900    ROSCOE                       BL"/>
    <m/>
    <n v="34.220599999999997"/>
    <n v="-118.5448"/>
  </r>
  <r>
    <n v="200712628"/>
    <d v="2020-08-10T00:00:00"/>
    <x v="235"/>
    <n v="1630"/>
    <n v="7"/>
    <x v="0"/>
    <n v="722"/>
    <n v="1"/>
    <n v="440"/>
    <x v="20"/>
    <n v="394"/>
    <n v="33"/>
    <s v="F"/>
    <s v="W"/>
    <n v="116"/>
    <s v="OTHER/OUTSIDE"/>
    <m/>
    <m/>
    <s v="IC"/>
    <s v="Invest Cont"/>
    <n v="440"/>
    <m/>
    <m/>
    <m/>
    <s v="8400    BLACKBURN                    AV"/>
    <m/>
    <n v="34.072099999999999"/>
    <n v="-118.3733"/>
  </r>
  <r>
    <n v="200122059"/>
    <d v="2020-12-07T00:00:00"/>
    <x v="53"/>
    <n v="1400"/>
    <n v="1"/>
    <x v="1"/>
    <n v="164"/>
    <n v="1"/>
    <n v="230"/>
    <x v="13"/>
    <s v="0947 1309 0919 1310 1822 0429 0448 1311"/>
    <n v="22"/>
    <s v="M"/>
    <s v="H"/>
    <n v="102"/>
    <s v="SIDEWALK"/>
    <n v="400"/>
    <s v="STRONG-ARM (HANDS, FIST, FEET OR BODILY FORCE)"/>
    <s v="IC"/>
    <s v="Invest Cont"/>
    <n v="230"/>
    <m/>
    <m/>
    <m/>
    <s v="6TH"/>
    <s v="SPRING"/>
    <n v="34.045999999999999"/>
    <n v="-118.251"/>
  </r>
  <r>
    <n v="201010007"/>
    <d v="2020-06-15T00:00:00"/>
    <x v="85"/>
    <n v="1000"/>
    <n v="10"/>
    <x v="11"/>
    <n v="1015"/>
    <n v="2"/>
    <n v="740"/>
    <x v="21"/>
    <s v="0329 0913 2004"/>
    <n v="0"/>
    <s v="M"/>
    <s v="W"/>
    <n v="708"/>
    <s v="CHURCH/CHAPEL (CHANGED 03-03 FROM CHURCH/TEMPLE)"/>
    <m/>
    <m/>
    <s v="IC"/>
    <s v="Invest Cont"/>
    <n v="740"/>
    <m/>
    <m/>
    <m/>
    <s v="18100    SHERMAN                      WY"/>
    <m/>
    <n v="34.204799999999999"/>
    <n v="-118.5273"/>
  </r>
  <r>
    <n v="200515831"/>
    <d v="2020-10-26T00:00:00"/>
    <x v="176"/>
    <n v="2045"/>
    <n v="5"/>
    <x v="10"/>
    <n v="514"/>
    <n v="1"/>
    <n v="210"/>
    <x v="11"/>
    <s v="0416 0448 0429 0344"/>
    <n v="31"/>
    <s v="F"/>
    <s v="H"/>
    <n v="501"/>
    <s v="SINGLE FAMILY DWELLING"/>
    <n v="400"/>
    <s v="STRONG-ARM (HANDS, FIST, FEET OR BODILY FORCE)"/>
    <s v="AA"/>
    <s v="Adult Arrest"/>
    <n v="210"/>
    <m/>
    <m/>
    <m/>
    <s v="1000    KING                         AV"/>
    <m/>
    <n v="33.782200000000003"/>
    <n v="-118.2757"/>
  </r>
  <r>
    <n v="200414908"/>
    <d v="2020-11-15T00:00:00"/>
    <x v="331"/>
    <n v="1800"/>
    <n v="4"/>
    <x v="4"/>
    <n v="473"/>
    <n v="1"/>
    <n v="330"/>
    <x v="1"/>
    <s v="0344 1302 0329"/>
    <n v="58"/>
    <s v="F"/>
    <s v="B"/>
    <n v="101"/>
    <s v="STREET"/>
    <m/>
    <m/>
    <s v="IC"/>
    <s v="Invest Cont"/>
    <n v="330"/>
    <m/>
    <m/>
    <m/>
    <s v="600 S  ST LOUIS                     ST"/>
    <m/>
    <n v="34.037599999999998"/>
    <n v="-118.2166"/>
  </r>
  <r>
    <n v="200810358"/>
    <d v="2020-06-08T00:00:00"/>
    <x v="165"/>
    <n v="1200"/>
    <n v="8"/>
    <x v="12"/>
    <n v="832"/>
    <n v="1"/>
    <n v="480"/>
    <x v="2"/>
    <s v="0913 2034 2032 1817 2004 0344 1202 1218"/>
    <n v="59"/>
    <s v="M"/>
    <s v="W"/>
    <n v="102"/>
    <s v="SIDEWALK"/>
    <m/>
    <m/>
    <s v="IC"/>
    <s v="Invest Cont"/>
    <n v="480"/>
    <m/>
    <m/>
    <m/>
    <s v="MAYFIELD                     AV"/>
    <s v="SAN VICENTE                  AV"/>
    <n v="34.0518"/>
    <n v="-118.46339999999999"/>
  </r>
  <r>
    <n v="200314796"/>
    <d v="2020-07-25T00:00:00"/>
    <x v="148"/>
    <n v="2100"/>
    <n v="3"/>
    <x v="2"/>
    <n v="328"/>
    <n v="1"/>
    <n v="330"/>
    <x v="1"/>
    <s v="1307 1609 0329 0344 1822"/>
    <n v="32"/>
    <s v="M"/>
    <s v="B"/>
    <n v="506"/>
    <s v="ABANDONED BUILDING ABANDONED HOUSE"/>
    <m/>
    <m/>
    <s v="IC"/>
    <s v="Invest Cont"/>
    <n v="330"/>
    <m/>
    <m/>
    <m/>
    <s v="800 W  32ND                         ST"/>
    <m/>
    <n v="34.024799999999999"/>
    <n v="-118.2818"/>
  </r>
  <r>
    <n v="201208020"/>
    <d v="2020-02-27T00:00:00"/>
    <x v="61"/>
    <n v="2150"/>
    <n v="12"/>
    <x v="8"/>
    <n v="1248"/>
    <n v="2"/>
    <n v="437"/>
    <x v="26"/>
    <s v="1402 0400"/>
    <n v="0"/>
    <s v="X"/>
    <s v="X"/>
    <n v="101"/>
    <s v="STREET"/>
    <n v="400"/>
    <s v="STRONG-ARM (HANDS, FIST, FEET OR BODILY FORCE)"/>
    <s v="IC"/>
    <s v="Invest Cont"/>
    <n v="437"/>
    <n v="998"/>
    <m/>
    <m/>
    <s v="MENLO"/>
    <s v="65TH                         ST"/>
    <n v="33.9801"/>
    <n v="-118.28919999999999"/>
  </r>
  <r>
    <n v="200113405"/>
    <d v="2020-06-14T00:00:00"/>
    <x v="123"/>
    <n v="1200"/>
    <n v="1"/>
    <x v="1"/>
    <n v="158"/>
    <n v="2"/>
    <n v="434"/>
    <x v="71"/>
    <s v="0451 1218 1501 0432 1814 0913 0410"/>
    <n v="50"/>
    <s v="F"/>
    <s v="W"/>
    <n v="502"/>
    <s v="MULTI-UNIT DWELLING (APARTMENT, DUPLEX, ETC)"/>
    <n v="400"/>
    <s v="STRONG-ARM (HANDS, FIST, FEET OR BODILY FORCE)"/>
    <s v="AO"/>
    <s v="Adult Other"/>
    <n v="434"/>
    <m/>
    <m/>
    <m/>
    <s v="600 S  CENTRAL                      AV"/>
    <m/>
    <n v="34.0381"/>
    <n v="-118.2401"/>
  </r>
  <r>
    <n v="200906038"/>
    <d v="2020-02-14T00:00:00"/>
    <x v="99"/>
    <n v="1900"/>
    <n v="9"/>
    <x v="3"/>
    <n v="909"/>
    <n v="2"/>
    <n v="930"/>
    <x v="30"/>
    <s v="0906 1501 1822"/>
    <n v="39"/>
    <s v="M"/>
    <s v="H"/>
    <n v="101"/>
    <s v="STREET"/>
    <n v="511"/>
    <s v="VERBAL THREAT"/>
    <s v="IC"/>
    <s v="Invest Cont"/>
    <n v="930"/>
    <m/>
    <m/>
    <m/>
    <s v="13600    WYANDOTTE                    ST"/>
    <m/>
    <n v="34.203000000000003"/>
    <n v="-118.42910000000001"/>
  </r>
  <r>
    <n v="201113091"/>
    <d v="2020-08-31T00:00:00"/>
    <x v="103"/>
    <n v="900"/>
    <n v="11"/>
    <x v="7"/>
    <n v="1145"/>
    <n v="1"/>
    <n v="420"/>
    <x v="33"/>
    <m/>
    <n v="0"/>
    <m/>
    <m/>
    <n v="101"/>
    <s v="STREET"/>
    <m/>
    <m/>
    <s v="IC"/>
    <s v="Invest Cont"/>
    <n v="420"/>
    <m/>
    <m/>
    <m/>
    <s v="2700    CLEARWATER                   ST"/>
    <m/>
    <n v="34.104999999999997"/>
    <n v="-118.2547"/>
  </r>
  <r>
    <n v="200300516"/>
    <d v="2020-01-06T00:00:00"/>
    <x v="281"/>
    <n v="1420"/>
    <n v="3"/>
    <x v="2"/>
    <n v="363"/>
    <n v="1"/>
    <n v="210"/>
    <x v="11"/>
    <s v="1414 0906 1251 0342 0449 0334 0355 0371 0408 1822"/>
    <n v="27"/>
    <s v="M"/>
    <s v="B"/>
    <n v="247"/>
    <s v="CAR WASH"/>
    <n v="102"/>
    <s v="HAND GUN"/>
    <s v="JA"/>
    <s v="Juv Arrest"/>
    <n v="210"/>
    <m/>
    <m/>
    <m/>
    <s v="4000 W  MARTIN LUTHER KING JR        BL"/>
    <m/>
    <n v="34.015099999999997"/>
    <n v="-118.34220000000001"/>
  </r>
  <r>
    <n v="201211301"/>
    <d v="2020-04-20T00:00:00"/>
    <x v="136"/>
    <n v="1800"/>
    <n v="12"/>
    <x v="8"/>
    <n v="1242"/>
    <n v="2"/>
    <n v="647"/>
    <x v="72"/>
    <s v="1310 1309 1822 0447 0342 1312 0340 0329"/>
    <n v="28"/>
    <s v="F"/>
    <s v="B"/>
    <n v="101"/>
    <s v="STREET"/>
    <n v="212"/>
    <s v="BOTTLE"/>
    <s v="IC"/>
    <s v="Invest Cont"/>
    <n v="647"/>
    <m/>
    <m/>
    <m/>
    <s v="SOUTHWEST                    DR"/>
    <s v="VAN NESS                     AV"/>
    <n v="33.982900000000001"/>
    <n v="-118.3177"/>
  </r>
  <r>
    <n v="200809088"/>
    <d v="2020-05-04T00:00:00"/>
    <x v="220"/>
    <n v="800"/>
    <n v="8"/>
    <x v="12"/>
    <n v="814"/>
    <n v="2"/>
    <n v="354"/>
    <x v="14"/>
    <n v="100"/>
    <n v="29"/>
    <s v="M"/>
    <s v="W"/>
    <n v="501"/>
    <s v="SINGLE FAMILY DWELLING"/>
    <m/>
    <m/>
    <s v="IC"/>
    <s v="Invest Cont"/>
    <n v="354"/>
    <m/>
    <m/>
    <m/>
    <s v="11300    MONTANA                      AV"/>
    <m/>
    <n v="34.066899999999997"/>
    <n v="-118.4619"/>
  </r>
  <r>
    <n v="200614293"/>
    <d v="2020-08-22T00:00:00"/>
    <x v="223"/>
    <n v="635"/>
    <n v="6"/>
    <x v="9"/>
    <n v="622"/>
    <n v="1"/>
    <n v="230"/>
    <x v="13"/>
    <s v="0400 0416 0334 1822 2004 1402"/>
    <n v="62"/>
    <s v="F"/>
    <s v="W"/>
    <n v="402"/>
    <s v="MARKET"/>
    <n v="200"/>
    <s v="KNIFE WITH BLADE 6INCHES OR LESS"/>
    <s v="AA"/>
    <s v="Adult Arrest"/>
    <n v="230"/>
    <n v="998"/>
    <m/>
    <m/>
    <s v="KIRKWOOD"/>
    <s v="LAUREL CANYON"/>
    <n v="34.114600000000003"/>
    <n v="-118.36069999999999"/>
  </r>
  <r>
    <n v="200807486"/>
    <d v="2020-03-18T00:00:00"/>
    <x v="124"/>
    <n v="1600"/>
    <n v="8"/>
    <x v="12"/>
    <n v="832"/>
    <n v="1"/>
    <n v="330"/>
    <x v="1"/>
    <s v="0344 0321 1822"/>
    <n v="35"/>
    <s v="F"/>
    <s v="O"/>
    <n v="501"/>
    <s v="SINGLE FAMILY DWELLING"/>
    <m/>
    <m/>
    <s v="IC"/>
    <s v="Invest Cont"/>
    <n v="330"/>
    <m/>
    <m/>
    <m/>
    <s v="11700    DARLINGTON                   AV"/>
    <m/>
    <n v="34.052500000000002"/>
    <n v="-118.46429999999999"/>
  </r>
  <r>
    <n v="201218920"/>
    <d v="2020-08-19T00:00:00"/>
    <x v="306"/>
    <n v="1940"/>
    <n v="12"/>
    <x v="8"/>
    <n v="1267"/>
    <n v="1"/>
    <n v="210"/>
    <x v="11"/>
    <s v="0344 0449 0432 1822 1251 1259"/>
    <n v="14"/>
    <s v="M"/>
    <s v="H"/>
    <n v="210"/>
    <s v="RESTAURANT/FAST FOOD"/>
    <n v="200"/>
    <s v="KNIFE WITH BLADE 6INCHES OR LESS"/>
    <s v="IC"/>
    <s v="Invest Cont"/>
    <n v="210"/>
    <m/>
    <m/>
    <m/>
    <s v="MANCHESTER                   AV"/>
    <s v="FIGUEROA                     ST"/>
    <n v="33.960099999999997"/>
    <n v="-118.28270000000001"/>
  </r>
  <r>
    <n v="200110327"/>
    <d v="2020-04-11T00:00:00"/>
    <x v="296"/>
    <n v="1200"/>
    <n v="1"/>
    <x v="1"/>
    <n v="163"/>
    <n v="2"/>
    <n v="946"/>
    <x v="8"/>
    <s v="1701 0562 0416"/>
    <n v="85"/>
    <s v="F"/>
    <s v="O"/>
    <n v="502"/>
    <s v="MULTI-UNIT DWELLING (APARTMENT, DUPLEX, ETC)"/>
    <n v="400"/>
    <s v="STRONG-ARM (HANDS, FIST, FEET OR BODILY FORCE)"/>
    <s v="IC"/>
    <s v="Invest Cont"/>
    <n v="946"/>
    <m/>
    <m/>
    <m/>
    <s v="200 W  7TH                          ST"/>
    <m/>
    <n v="34.044499999999999"/>
    <n v="-118.25230000000001"/>
  </r>
  <r>
    <n v="200812380"/>
    <d v="2020-07-27T00:00:00"/>
    <x v="12"/>
    <n v="1600"/>
    <n v="8"/>
    <x v="12"/>
    <n v="829"/>
    <n v="1"/>
    <n v="480"/>
    <x v="2"/>
    <s v="0344 1822"/>
    <n v="21"/>
    <s v="M"/>
    <s v="H"/>
    <n v="502"/>
    <s v="MULTI-UNIT DWELLING (APARTMENT, DUPLEX, ETC)"/>
    <m/>
    <m/>
    <s v="IC"/>
    <s v="Invest Cont"/>
    <n v="480"/>
    <m/>
    <m/>
    <m/>
    <s v="10300    SANTA MONICA                 BL"/>
    <m/>
    <n v="34.058900000000001"/>
    <n v="-118.4221"/>
  </r>
  <r>
    <n v="200700664"/>
    <d v="2020-04-14T00:00:00"/>
    <x v="213"/>
    <n v="945"/>
    <n v="7"/>
    <x v="0"/>
    <n v="749"/>
    <n v="2"/>
    <n v="740"/>
    <x v="21"/>
    <s v="1402 2004 0329"/>
    <n v="52"/>
    <s v="M"/>
    <s v="A"/>
    <n v="108"/>
    <s v="PARKING LOT"/>
    <n v="400"/>
    <s v="STRONG-ARM (HANDS, FIST, FEET OR BODILY FORCE)"/>
    <s v="AA"/>
    <s v="Adult Arrest"/>
    <n v="740"/>
    <n v="998"/>
    <m/>
    <m/>
    <s v="1000    CRENSHAW                     BL"/>
    <m/>
    <n v="34.058500000000002"/>
    <n v="-118.3262"/>
  </r>
  <r>
    <n v="201204766"/>
    <d v="2020-01-08T00:00:00"/>
    <x v="172"/>
    <n v="2100"/>
    <n v="12"/>
    <x v="8"/>
    <n v="1267"/>
    <n v="2"/>
    <n v="624"/>
    <x v="15"/>
    <s v="0400 0416 1309 2033"/>
    <n v="34"/>
    <s v="F"/>
    <s v="B"/>
    <n v="101"/>
    <s v="STREET"/>
    <n v="400"/>
    <s v="STRONG-ARM (HANDS, FIST, FEET OR BODILY FORCE)"/>
    <s v="IC"/>
    <s v="Invest Cont"/>
    <n v="624"/>
    <m/>
    <m/>
    <m/>
    <s v="84TH                         ST"/>
    <s v="BROADWAY"/>
    <n v="33.963299999999997"/>
    <n v="-118.2783"/>
  </r>
  <r>
    <n v="200113470"/>
    <d v="2020-06-16T00:00:00"/>
    <x v="14"/>
    <n v="1400"/>
    <n v="1"/>
    <x v="1"/>
    <n v="158"/>
    <n v="1"/>
    <n v="310"/>
    <x v="5"/>
    <s v="1609 0344 1822 1402"/>
    <n v="0"/>
    <s v="M"/>
    <s v="W"/>
    <n v="203"/>
    <s v="OTHER BUSINESS"/>
    <m/>
    <m/>
    <s v="IC"/>
    <s v="Invest Cont"/>
    <n v="310"/>
    <n v="998"/>
    <m/>
    <m/>
    <s v="800 E  5TH                          ST"/>
    <m/>
    <n v="34.0426"/>
    <n v="-118.24120000000001"/>
  </r>
  <r>
    <n v="200315539"/>
    <d v="2020-08-10T00:00:00"/>
    <x v="271"/>
    <n v="1130"/>
    <n v="3"/>
    <x v="2"/>
    <n v="397"/>
    <n v="1"/>
    <n v="761"/>
    <x v="35"/>
    <s v="1309 0334 0421 0913 0561"/>
    <n v="43"/>
    <s v="F"/>
    <s v="B"/>
    <n v="501"/>
    <s v="SINGLE FAMILY DWELLING"/>
    <n v="207"/>
    <s v="OTHER KNIFE"/>
    <s v="IC"/>
    <s v="Invest Cont"/>
    <n v="761"/>
    <n v="930"/>
    <m/>
    <m/>
    <s v="4300 S  BUDLONG                      AV"/>
    <m/>
    <n v="34.003700000000002"/>
    <n v="-118.2959"/>
  </r>
  <r>
    <n v="200410582"/>
    <d v="2020-07-07T00:00:00"/>
    <x v="298"/>
    <n v="1625"/>
    <n v="4"/>
    <x v="4"/>
    <n v="478"/>
    <n v="1"/>
    <n v="440"/>
    <x v="20"/>
    <n v="344"/>
    <n v="29"/>
    <s v="F"/>
    <s v="H"/>
    <n v="119"/>
    <s v="PORCH, RESIDENTIAL"/>
    <m/>
    <m/>
    <s v="IC"/>
    <s v="Invest Cont"/>
    <n v="440"/>
    <m/>
    <m/>
    <m/>
    <s v="3400    ATLANTIC                     ST"/>
    <m/>
    <n v="34.024500000000003"/>
    <n v="-118.2024"/>
  </r>
  <r>
    <n v="201007415"/>
    <d v="2020-03-20T00:00:00"/>
    <x v="198"/>
    <n v="1635"/>
    <n v="10"/>
    <x v="11"/>
    <n v="1039"/>
    <n v="1"/>
    <n v="230"/>
    <x v="13"/>
    <s v="1300 1822 0302 0371 1805 1816 1270 0906"/>
    <n v="39"/>
    <s v="M"/>
    <s v="H"/>
    <n v="102"/>
    <s v="SIDEWALK"/>
    <n v="101"/>
    <s v="REVOLVER"/>
    <s v="AA"/>
    <s v="Adult Arrest"/>
    <n v="230"/>
    <m/>
    <m/>
    <m/>
    <s v="6700    WOODLEY                      AV"/>
    <m/>
    <n v="34.192100000000003"/>
    <n v="-118.4836"/>
  </r>
  <r>
    <n v="201308956"/>
    <d v="2020-04-02T00:00:00"/>
    <x v="332"/>
    <n v="1945"/>
    <n v="13"/>
    <x v="6"/>
    <n v="1309"/>
    <n v="1"/>
    <n v="331"/>
    <x v="23"/>
    <s v="1300 0344"/>
    <n v="44"/>
    <s v="F"/>
    <s v="W"/>
    <n v="108"/>
    <s v="PARKING LOT"/>
    <m/>
    <m/>
    <s v="IC"/>
    <s v="Invest Cont"/>
    <n v="331"/>
    <m/>
    <m/>
    <m/>
    <s v="DAMON                        ST"/>
    <s v="MATEO                        ST"/>
    <n v="34.028700000000001"/>
    <n v="-118.23220000000001"/>
  </r>
  <r>
    <n v="200709546"/>
    <d v="2020-05-23T00:00:00"/>
    <x v="354"/>
    <n v="1700"/>
    <n v="7"/>
    <x v="0"/>
    <n v="773"/>
    <n v="1"/>
    <n v="510"/>
    <x v="0"/>
    <m/>
    <n v="0"/>
    <m/>
    <m/>
    <n v="101"/>
    <s v="STREET"/>
    <m/>
    <m/>
    <s v="IC"/>
    <s v="Invest Cont"/>
    <n v="510"/>
    <m/>
    <m/>
    <m/>
    <s v="5300 W  WASHINGTON                   BL"/>
    <m/>
    <n v="34.041699999999999"/>
    <n v="-118.3588"/>
  </r>
  <r>
    <n v="201209518"/>
    <d v="2020-03-21T00:00:00"/>
    <x v="35"/>
    <n v="1500"/>
    <n v="12"/>
    <x v="8"/>
    <n v="1245"/>
    <n v="1"/>
    <n v="510"/>
    <x v="0"/>
    <m/>
    <n v="0"/>
    <m/>
    <m/>
    <n v="101"/>
    <s v="STREET"/>
    <m/>
    <m/>
    <s v="IC"/>
    <s v="Invest Cont"/>
    <n v="510"/>
    <m/>
    <m/>
    <m/>
    <s v="6500 S  NORMANDIE                    AV"/>
    <m/>
    <n v="33.980600000000003"/>
    <n v="-118.30029999999999"/>
  </r>
  <r>
    <n v="200807520"/>
    <d v="2020-03-19T00:00:00"/>
    <x v="13"/>
    <n v="1140"/>
    <n v="8"/>
    <x v="12"/>
    <n v="885"/>
    <n v="2"/>
    <n v="624"/>
    <x v="15"/>
    <n v="1501"/>
    <n v="54"/>
    <s v="M"/>
    <s v="W"/>
    <n v="501"/>
    <s v="SINGLE FAMILY DWELLING"/>
    <n v="500"/>
    <s v="UNKNOWN WEAPON/OTHER WEAPON"/>
    <s v="AO"/>
    <s v="Adult Other"/>
    <n v="624"/>
    <m/>
    <m/>
    <m/>
    <s v="10300    NORTHVALE                    RD"/>
    <m/>
    <n v="34.033099999999997"/>
    <n v="-118.411"/>
  </r>
  <r>
    <n v="201116969"/>
    <d v="2020-12-25T00:00:00"/>
    <x v="340"/>
    <n v="630"/>
    <n v="11"/>
    <x v="7"/>
    <n v="1158"/>
    <n v="1"/>
    <n v="310"/>
    <x v="5"/>
    <s v="1210 0344 1606"/>
    <n v="30"/>
    <s v="F"/>
    <s v="O"/>
    <n v="501"/>
    <s v="SINGLE FAMILY DWELLING"/>
    <n v="500"/>
    <s v="UNKNOWN WEAPON/OTHER WEAPON"/>
    <s v="IC"/>
    <s v="Invest Cont"/>
    <n v="310"/>
    <m/>
    <m/>
    <m/>
    <s v="400    COLINA"/>
    <m/>
    <n v="34.097900000000003"/>
    <n v="-118.21299999999999"/>
  </r>
  <r>
    <n v="200617744"/>
    <d v="2020-11-08T00:00:00"/>
    <x v="68"/>
    <n v="225"/>
    <n v="6"/>
    <x v="9"/>
    <n v="663"/>
    <n v="2"/>
    <n v="930"/>
    <x v="30"/>
    <s v="0421 1822 1501 1300"/>
    <n v="31"/>
    <s v="M"/>
    <s v="H"/>
    <n v="211"/>
    <s v="PAWN SHOP"/>
    <n v="511"/>
    <s v="VERBAL THREAT"/>
    <s v="IC"/>
    <s v="Invest Cont"/>
    <n v="930"/>
    <m/>
    <m/>
    <m/>
    <s v="6700    SANTA MONICA                 BL"/>
    <m/>
    <n v="34.090699999999998"/>
    <n v="-118.3368"/>
  </r>
  <r>
    <n v="200314890"/>
    <d v="2020-07-29T00:00:00"/>
    <x v="190"/>
    <n v="110"/>
    <n v="3"/>
    <x v="2"/>
    <n v="319"/>
    <n v="2"/>
    <n v="624"/>
    <x v="15"/>
    <s v="1822 0416 0447"/>
    <n v="28"/>
    <s v="M"/>
    <s v="O"/>
    <n v="108"/>
    <s v="PARKING LOT"/>
    <n v="500"/>
    <s v="UNKNOWN WEAPON/OTHER WEAPON"/>
    <s v="IC"/>
    <s v="Invest Cont"/>
    <n v="624"/>
    <m/>
    <m/>
    <m/>
    <s v="2500 S  FIGUEROA                     ST"/>
    <m/>
    <n v="34.0289"/>
    <n v="-118.2756"/>
  </r>
  <r>
    <n v="200210364"/>
    <d v="2020-05-19T00:00:00"/>
    <x v="329"/>
    <n v="30"/>
    <n v="2"/>
    <x v="5"/>
    <n v="261"/>
    <n v="1"/>
    <n v="330"/>
    <x v="1"/>
    <s v="0344 1307 1609 0329 1300 1202"/>
    <n v="60"/>
    <s v="M"/>
    <s v="H"/>
    <n v="707"/>
    <s v="GARAGE/CARPORT"/>
    <m/>
    <m/>
    <s v="IC"/>
    <s v="Invest Cont"/>
    <n v="330"/>
    <m/>
    <m/>
    <m/>
    <s v="800    GRAND VIEW                   ST"/>
    <m/>
    <n v="34.055900000000001"/>
    <n v="-118.28"/>
  </r>
  <r>
    <n v="200707049"/>
    <d v="2020-03-05T00:00:00"/>
    <x v="244"/>
    <n v="1100"/>
    <n v="7"/>
    <x v="0"/>
    <n v="713"/>
    <n v="2"/>
    <n v="745"/>
    <x v="9"/>
    <s v="0329 2004"/>
    <n v="27"/>
    <s v="M"/>
    <s v="H"/>
    <n v="203"/>
    <s v="OTHER BUSINESS"/>
    <m/>
    <m/>
    <s v="IC"/>
    <s v="Invest Cont"/>
    <n v="745"/>
    <m/>
    <m/>
    <m/>
    <s v="7800    BEVERLY                      BL"/>
    <m/>
    <n v="34.078200000000002"/>
    <n v="-118.3573"/>
  </r>
  <r>
    <n v="200711350"/>
    <d v="2020-07-06T00:00:00"/>
    <x v="298"/>
    <n v="850"/>
    <n v="7"/>
    <x v="0"/>
    <n v="783"/>
    <n v="2"/>
    <n v="354"/>
    <x v="14"/>
    <n v="917"/>
    <n v="28"/>
    <s v="F"/>
    <s v="H"/>
    <n v="501"/>
    <s v="SINGLE FAMILY DWELLING"/>
    <m/>
    <m/>
    <s v="IC"/>
    <s v="Invest Cont"/>
    <n v="354"/>
    <m/>
    <m/>
    <m/>
    <s v="2300 S  RIDGELEY                     DR"/>
    <m/>
    <n v="34.037599999999998"/>
    <n v="-118.35980000000001"/>
  </r>
  <r>
    <n v="200209588"/>
    <d v="2020-04-30T00:00:00"/>
    <x v="232"/>
    <n v="35"/>
    <n v="2"/>
    <x v="5"/>
    <n v="245"/>
    <n v="2"/>
    <n v="888"/>
    <x v="24"/>
    <s v="1822 0313"/>
    <n v="0"/>
    <s v="X"/>
    <s v="X"/>
    <n v="719"/>
    <s v="MEDICAL/DENTAL OFFICES"/>
    <m/>
    <m/>
    <s v="IC"/>
    <s v="Invest Cont"/>
    <n v="888"/>
    <m/>
    <m/>
    <m/>
    <s v="2200 W  3RD                          ST"/>
    <m/>
    <n v="34.063299999999998"/>
    <n v="-118.27379999999999"/>
  </r>
  <r>
    <n v="200708534"/>
    <d v="2020-04-23T00:00:00"/>
    <x v="140"/>
    <n v="2000"/>
    <n v="7"/>
    <x v="0"/>
    <n v="784"/>
    <n v="1"/>
    <n v="510"/>
    <x v="0"/>
    <m/>
    <n v="0"/>
    <m/>
    <m/>
    <n v="101"/>
    <s v="STREET"/>
    <m/>
    <m/>
    <s v="IC"/>
    <s v="Invest Cont"/>
    <n v="510"/>
    <m/>
    <m/>
    <m/>
    <s v="2300 S  REDONDO                      BL"/>
    <m/>
    <n v="34.0366"/>
    <n v="-118.35469999999999"/>
  </r>
  <r>
    <n v="200215659"/>
    <d v="2020-09-22T00:00:00"/>
    <x v="346"/>
    <n v="1630"/>
    <n v="2"/>
    <x v="5"/>
    <n v="249"/>
    <n v="1"/>
    <n v="210"/>
    <x v="11"/>
    <s v="1822 0344"/>
    <n v="48"/>
    <s v="M"/>
    <s v="H"/>
    <n v="102"/>
    <s v="SIDEWALK"/>
    <n v="400"/>
    <s v="STRONG-ARM (HANDS, FIST, FEET OR BODILY FORCE)"/>
    <s v="IC"/>
    <s v="Invest Cont"/>
    <n v="210"/>
    <m/>
    <m/>
    <m/>
    <s v="300 S  BEAUDRY                      AV"/>
    <m/>
    <n v="34.056199999999997"/>
    <n v="-118.25700000000001"/>
  </r>
  <r>
    <n v="201010262"/>
    <d v="2020-06-22T00:00:00"/>
    <x v="334"/>
    <n v="2200"/>
    <n v="10"/>
    <x v="11"/>
    <n v="1045"/>
    <n v="1"/>
    <n v="510"/>
    <x v="0"/>
    <m/>
    <n v="0"/>
    <m/>
    <m/>
    <n v="101"/>
    <s v="STREET"/>
    <m/>
    <m/>
    <s v="IC"/>
    <s v="Invest Cont"/>
    <n v="510"/>
    <m/>
    <m/>
    <m/>
    <s v="5600    LINDLEY                      AV"/>
    <m/>
    <n v="34.1723"/>
    <n v="-118.5273"/>
  </r>
  <r>
    <n v="200316197"/>
    <d v="2020-08-21T00:00:00"/>
    <x v="183"/>
    <n v="2200"/>
    <n v="3"/>
    <x v="2"/>
    <n v="379"/>
    <n v="2"/>
    <n v="624"/>
    <x v="15"/>
    <s v="0416 0305 0319 0446 0361 0913"/>
    <n v="44"/>
    <s v="F"/>
    <s v="B"/>
    <n v="501"/>
    <s v="SINGLE FAMILY DWELLING"/>
    <n v="400"/>
    <s v="STRONG-ARM (HANDS, FIST, FEET OR BODILY FORCE)"/>
    <s v="IC"/>
    <s v="Invest Cont"/>
    <n v="624"/>
    <m/>
    <m/>
    <m/>
    <s v="1000 W  39TH                         PL"/>
    <m/>
    <n v="34.014200000000002"/>
    <n v="-118.2921"/>
  </r>
  <r>
    <n v="200313476"/>
    <d v="2020-06-30T00:00:00"/>
    <x v="234"/>
    <n v="346"/>
    <n v="3"/>
    <x v="2"/>
    <n v="328"/>
    <n v="1"/>
    <n v="520"/>
    <x v="25"/>
    <s v="1309 1218 1822"/>
    <n v="22"/>
    <s v="M"/>
    <s v="W"/>
    <n v="707"/>
    <s v="GARAGE/CARPORT"/>
    <m/>
    <m/>
    <s v="IC"/>
    <s v="Invest Cont"/>
    <n v="520"/>
    <m/>
    <m/>
    <m/>
    <s v="700 W  27TH                         ST"/>
    <m/>
    <n v="34.028100000000002"/>
    <n v="-118.2788"/>
  </r>
  <r>
    <n v="201009186"/>
    <d v="2020-05-20T00:00:00"/>
    <x v="62"/>
    <n v="445"/>
    <n v="10"/>
    <x v="11"/>
    <n v="1041"/>
    <n v="1"/>
    <n v="420"/>
    <x v="33"/>
    <s v="1822 0344 0321 1420 0209 1300"/>
    <n v="25"/>
    <s v="F"/>
    <s v="B"/>
    <n v="101"/>
    <s v="STREET"/>
    <m/>
    <m/>
    <s v="IC"/>
    <s v="Invest Cont"/>
    <n v="420"/>
    <m/>
    <m/>
    <m/>
    <s v="6000    MELVIN                       AV"/>
    <m/>
    <n v="34.179299999999998"/>
    <n v="-118.56"/>
  </r>
  <r>
    <n v="200808659"/>
    <d v="2020-04-24T00:00:00"/>
    <x v="274"/>
    <n v="550"/>
    <n v="8"/>
    <x v="12"/>
    <n v="805"/>
    <n v="1"/>
    <n v="310"/>
    <x v="5"/>
    <s v="2004 0381 0358 1607 1822"/>
    <n v="30"/>
    <s v="M"/>
    <s v="W"/>
    <n v="502"/>
    <s v="MULTI-UNIT DWELLING (APARTMENT, DUPLEX, ETC)"/>
    <m/>
    <m/>
    <s v="AA"/>
    <s v="Adult Arrest"/>
    <n v="310"/>
    <m/>
    <m/>
    <m/>
    <s v="600    ACANTO                       ST"/>
    <m/>
    <n v="34.076000000000001"/>
    <n v="-118.4679"/>
  </r>
  <r>
    <n v="201111791"/>
    <d v="2020-07-24T00:00:00"/>
    <x v="264"/>
    <n v="1700"/>
    <n v="11"/>
    <x v="7"/>
    <n v="1102"/>
    <n v="2"/>
    <n v="745"/>
    <x v="9"/>
    <n v="329"/>
    <n v="0"/>
    <s v="X"/>
    <s v="X"/>
    <n v="109"/>
    <s v="PARK/PLAYGROUND"/>
    <m/>
    <m/>
    <s v="IC"/>
    <s v="Invest Cont"/>
    <n v="745"/>
    <m/>
    <m/>
    <m/>
    <s v="4100    CHEVY CHASE                  DR"/>
    <m/>
    <n v="34.133400000000002"/>
    <n v="-118.26819999999999"/>
  </r>
  <r>
    <n v="201006111"/>
    <d v="2020-02-18T00:00:00"/>
    <x v="233"/>
    <n v="900"/>
    <n v="10"/>
    <x v="11"/>
    <n v="1097"/>
    <n v="2"/>
    <n v="662"/>
    <x v="17"/>
    <n v="344"/>
    <n v="67"/>
    <s v="M"/>
    <s v="W"/>
    <n v="501"/>
    <s v="SINGLE FAMILY DWELLING"/>
    <m/>
    <m/>
    <s v="IC"/>
    <s v="Invest Cont"/>
    <n v="662"/>
    <m/>
    <m/>
    <m/>
    <s v="4500    COMBER                       AV"/>
    <m/>
    <n v="34.151600000000002"/>
    <n v="-118.5168"/>
  </r>
  <r>
    <n v="200710207"/>
    <d v="2020-06-09T00:00:00"/>
    <x v="314"/>
    <n v="1930"/>
    <n v="7"/>
    <x v="0"/>
    <n v="702"/>
    <n v="1"/>
    <n v="420"/>
    <x v="33"/>
    <m/>
    <n v="0"/>
    <m/>
    <m/>
    <n v="104"/>
    <s v="DRIVEWAY"/>
    <m/>
    <m/>
    <s v="IC"/>
    <s v="Invest Cont"/>
    <n v="420"/>
    <m/>
    <m/>
    <m/>
    <s v="800 N  OGDEN                        DR"/>
    <m/>
    <n v="34.0854"/>
    <n v="-118.3595"/>
  </r>
  <r>
    <n v="201226606"/>
    <d v="2020-12-17T00:00:00"/>
    <x v="341"/>
    <n v="1200"/>
    <n v="12"/>
    <x v="8"/>
    <n v="1253"/>
    <n v="1"/>
    <n v="510"/>
    <x v="0"/>
    <m/>
    <n v="0"/>
    <m/>
    <m/>
    <n v="101"/>
    <s v="STREET"/>
    <m/>
    <m/>
    <s v="IC"/>
    <s v="Invest Cont"/>
    <n v="510"/>
    <m/>
    <m/>
    <m/>
    <s v="7600 S  HOBART                       BL"/>
    <m/>
    <n v="33.969099999999997"/>
    <n v="-118.3079"/>
  </r>
  <r>
    <n v="200206279"/>
    <d v="2020-02-15T00:00:00"/>
    <x v="46"/>
    <n v="600"/>
    <n v="2"/>
    <x v="5"/>
    <n v="269"/>
    <n v="1"/>
    <n v="330"/>
    <x v="1"/>
    <s v="0344 0329 1609 1307"/>
    <n v="19"/>
    <s v="X"/>
    <s v="X"/>
    <n v="101"/>
    <s v="STREET"/>
    <m/>
    <m/>
    <s v="IC"/>
    <s v="Invest Cont"/>
    <n v="330"/>
    <m/>
    <m/>
    <m/>
    <s v="8TH                          ST"/>
    <s v="COLUMBIA"/>
    <n v="34.050600000000003"/>
    <n v="-118.26990000000001"/>
  </r>
  <r>
    <n v="201115866"/>
    <d v="2020-11-18T00:00:00"/>
    <x v="278"/>
    <n v="1850"/>
    <n v="11"/>
    <x v="7"/>
    <n v="1159"/>
    <n v="2"/>
    <n v="624"/>
    <x v="15"/>
    <s v="0400 0444"/>
    <n v="51"/>
    <s v="M"/>
    <s v="B"/>
    <n v="109"/>
    <s v="PARK/PLAYGROUND"/>
    <n v="400"/>
    <s v="STRONG-ARM (HANDS, FIST, FEET OR BODILY FORCE)"/>
    <s v="IC"/>
    <s v="Invest Cont"/>
    <n v="624"/>
    <m/>
    <m/>
    <m/>
    <s v="4700 N  FIGUEROA                     ST"/>
    <m/>
    <n v="34.099800000000002"/>
    <n v="-118.2039"/>
  </r>
  <r>
    <n v="200204310"/>
    <d v="2020-01-07T00:00:00"/>
    <x v="241"/>
    <n v="1200"/>
    <n v="2"/>
    <x v="5"/>
    <n v="257"/>
    <n v="1"/>
    <n v="440"/>
    <x v="20"/>
    <s v="0344 0394"/>
    <n v="44"/>
    <s v="M"/>
    <s v="H"/>
    <n v="502"/>
    <s v="MULTI-UNIT DWELLING (APARTMENT, DUPLEX, ETC)"/>
    <m/>
    <m/>
    <s v="IC"/>
    <s v="Invest Cont"/>
    <n v="440"/>
    <m/>
    <m/>
    <m/>
    <s v="500 S  UNION                        AV"/>
    <m/>
    <n v="34.058599999999998"/>
    <n v="-118.26909999999999"/>
  </r>
  <r>
    <n v="200713982"/>
    <d v="2020-09-18T00:00:00"/>
    <x v="59"/>
    <n v="250"/>
    <n v="7"/>
    <x v="0"/>
    <n v="705"/>
    <n v="2"/>
    <n v="740"/>
    <x v="21"/>
    <s v="1822 0329"/>
    <n v="30"/>
    <s v="M"/>
    <s v="W"/>
    <n v="702"/>
    <s v="OFFICE BUILDING/OFFICE"/>
    <m/>
    <m/>
    <s v="IC"/>
    <s v="Invest Cont"/>
    <n v="740"/>
    <m/>
    <m/>
    <m/>
    <s v="900 N  LA BREA                      AV"/>
    <m/>
    <n v="34.084600000000002"/>
    <n v="-118.3464"/>
  </r>
  <r>
    <n v="201007107"/>
    <d v="2020-03-11T00:00:00"/>
    <x v="191"/>
    <n v="730"/>
    <n v="10"/>
    <x v="11"/>
    <n v="1045"/>
    <n v="2"/>
    <n v="626"/>
    <x v="10"/>
    <s v="0329 1813 0913 0400 2000"/>
    <n v="42"/>
    <s v="F"/>
    <s v="O"/>
    <n v="104"/>
    <s v="DRIVEWAY"/>
    <n v="400"/>
    <s v="STRONG-ARM (HANDS, FIST, FEET OR BODILY FORCE)"/>
    <s v="AA"/>
    <s v="Adult Arrest"/>
    <n v="626"/>
    <m/>
    <m/>
    <m/>
    <s v="17700    MARTHA                       ST"/>
    <m/>
    <n v="34.173200000000001"/>
    <n v="-118.5188"/>
  </r>
  <r>
    <n v="201209656"/>
    <d v="2020-03-24T00:00:00"/>
    <x v="35"/>
    <n v="900"/>
    <n v="12"/>
    <x v="8"/>
    <n v="1268"/>
    <n v="1"/>
    <n v="510"/>
    <x v="0"/>
    <n v="1402"/>
    <n v="0"/>
    <s v="F"/>
    <s v="B"/>
    <n v="101"/>
    <s v="STREET"/>
    <m/>
    <m/>
    <s v="AO"/>
    <s v="Adult Other"/>
    <n v="510"/>
    <n v="998"/>
    <m/>
    <m/>
    <s v="84TH                         PL"/>
    <s v="BROADWAY"/>
    <n v="33.962400000000002"/>
    <n v="-118.2783"/>
  </r>
  <r>
    <n v="200606980"/>
    <d v="2020-02-26T00:00:00"/>
    <x v="324"/>
    <n v="100"/>
    <n v="6"/>
    <x v="9"/>
    <n v="636"/>
    <n v="1"/>
    <n v="440"/>
    <x v="20"/>
    <n v="344"/>
    <n v="40"/>
    <s v="M"/>
    <s v="H"/>
    <n v="710"/>
    <s v="OTHER PREMISE"/>
    <m/>
    <m/>
    <s v="IC"/>
    <s v="Invest Cont"/>
    <n v="440"/>
    <m/>
    <m/>
    <m/>
    <s v="6600    HOLLYWOOD                    BL"/>
    <m/>
    <n v="34.103400000000001"/>
    <n v="-118.3325"/>
  </r>
  <r>
    <n v="201206921"/>
    <d v="2020-02-11T00:00:00"/>
    <x v="99"/>
    <n v="650"/>
    <n v="12"/>
    <x v="8"/>
    <n v="1251"/>
    <n v="2"/>
    <n v="740"/>
    <x v="21"/>
    <s v="0913 2000 0329 1813 0202"/>
    <n v="44"/>
    <s v="F"/>
    <s v="H"/>
    <n v="122"/>
    <s v="VEHICLE, PASSENGER/TRUCK"/>
    <m/>
    <m/>
    <s v="IC"/>
    <s v="Invest Cont"/>
    <n v="740"/>
    <m/>
    <m/>
    <m/>
    <s v="7200    BRYNHURST                    AV"/>
    <m/>
    <n v="33.974499999999999"/>
    <n v="-118.3342"/>
  </r>
  <r>
    <n v="200907767"/>
    <d v="2020-03-23T00:00:00"/>
    <x v="127"/>
    <n v="1300"/>
    <n v="9"/>
    <x v="3"/>
    <n v="981"/>
    <n v="1"/>
    <n v="510"/>
    <x v="0"/>
    <m/>
    <n v="0"/>
    <m/>
    <m/>
    <n v="123"/>
    <s v="PARKING UNDERGROUND/BUILDING"/>
    <m/>
    <m/>
    <s v="AA"/>
    <s v="Adult Arrest"/>
    <n v="510"/>
    <m/>
    <m/>
    <m/>
    <s v="15200    DICKENS                      ST"/>
    <m/>
    <n v="34.152299999999997"/>
    <n v="-118.4641"/>
  </r>
  <r>
    <n v="200210031"/>
    <d v="2020-05-10T00:00:00"/>
    <x v="39"/>
    <n v="2245"/>
    <n v="2"/>
    <x v="5"/>
    <n v="211"/>
    <n v="2"/>
    <n v="624"/>
    <x v="15"/>
    <s v="0444 0416 0446 0432 0342 1210 0919 0913 0361"/>
    <n v="38"/>
    <s v="M"/>
    <s v="H"/>
    <n v="101"/>
    <s v="STREET"/>
    <n v="400"/>
    <s v="STRONG-ARM (HANDS, FIST, FEET OR BODILY FORCE)"/>
    <s v="IC"/>
    <s v="Invest Cont"/>
    <n v="624"/>
    <m/>
    <m/>
    <m/>
    <s v="600 N  NEW HAMPSHIRE                AV"/>
    <m/>
    <n v="34.081800000000001"/>
    <n v="-118.2929"/>
  </r>
  <r>
    <n v="200321341"/>
    <d v="2020-12-06T00:00:00"/>
    <x v="121"/>
    <n v="2305"/>
    <n v="3"/>
    <x v="2"/>
    <n v="361"/>
    <n v="1"/>
    <n v="761"/>
    <x v="35"/>
    <s v="0334 0329 0443 0913 1259 1300 1309"/>
    <n v="12"/>
    <s v="M"/>
    <s v="H"/>
    <n v="103"/>
    <s v="ALLEY"/>
    <n v="102"/>
    <s v="HAND GUN"/>
    <s v="AA"/>
    <s v="Adult Arrest"/>
    <n v="761"/>
    <m/>
    <m/>
    <m/>
    <s v="4000    STEVELY                      AV"/>
    <m/>
    <n v="34.013100000000001"/>
    <n v="-118.3536"/>
  </r>
  <r>
    <n v="200214256"/>
    <d v="2020-08-25T00:00:00"/>
    <x v="319"/>
    <n v="1941"/>
    <n v="2"/>
    <x v="5"/>
    <n v="249"/>
    <n v="2"/>
    <n v="740"/>
    <x v="21"/>
    <s v="1822 0601 0329 1309"/>
    <n v="0"/>
    <s v="X"/>
    <s v="X"/>
    <n v="502"/>
    <s v="MULTI-UNIT DWELLING (APARTMENT, DUPLEX, ETC)"/>
    <m/>
    <m/>
    <s v="IC"/>
    <s v="Invest Cont"/>
    <n v="740"/>
    <m/>
    <m/>
    <m/>
    <s v="600    ST PAUL                      AV"/>
    <m/>
    <n v="34.054200000000002"/>
    <n v="-118.2611"/>
  </r>
  <r>
    <n v="201305733"/>
    <d v="2020-01-31T00:00:00"/>
    <x v="225"/>
    <n v="900"/>
    <n v="13"/>
    <x v="6"/>
    <n v="1324"/>
    <n v="2"/>
    <n v="624"/>
    <x v="15"/>
    <s v="1202 0446"/>
    <n v="60"/>
    <s v="M"/>
    <s v="H"/>
    <n v="402"/>
    <s v="MARKET"/>
    <n v="400"/>
    <s v="STRONG-ARM (HANDS, FIST, FEET OR BODILY FORCE)"/>
    <s v="IC"/>
    <s v="Invest Cont"/>
    <n v="624"/>
    <m/>
    <m/>
    <m/>
    <s v="2000 S  CENTRAL                      AV"/>
    <m/>
    <n v="34.023299999999999"/>
    <n v="-118.2516"/>
  </r>
  <r>
    <n v="200505266"/>
    <d v="2020-01-30T00:00:00"/>
    <x v="356"/>
    <n v="303"/>
    <n v="5"/>
    <x v="10"/>
    <n v="513"/>
    <n v="1"/>
    <n v="420"/>
    <x v="33"/>
    <s v="2005 0344 0385 1300"/>
    <n v="41"/>
    <s v="F"/>
    <s v="W"/>
    <n v="108"/>
    <s v="PARKING LOT"/>
    <m/>
    <m/>
    <s v="AO"/>
    <s v="Adult Other"/>
    <n v="420"/>
    <m/>
    <m/>
    <m/>
    <s v="1200    PACIFIC COAST                HY"/>
    <m/>
    <n v="33.789900000000003"/>
    <n v="-118.2975"/>
  </r>
  <r>
    <n v="200518096"/>
    <d v="2020-12-22T00:00:00"/>
    <x v="192"/>
    <n v="700"/>
    <n v="5"/>
    <x v="10"/>
    <n v="531"/>
    <n v="1"/>
    <n v="510"/>
    <x v="0"/>
    <m/>
    <n v="0"/>
    <m/>
    <m/>
    <n v="101"/>
    <s v="STREET"/>
    <m/>
    <m/>
    <s v="IC"/>
    <s v="Invest Cont"/>
    <n v="510"/>
    <m/>
    <m/>
    <m/>
    <s v="25900    BELLE PORTE                  AV"/>
    <m/>
    <n v="33.787599999999998"/>
    <n v="-118.30119999999999"/>
  </r>
  <r>
    <n v="200117519"/>
    <d v="2020-09-06T00:00:00"/>
    <x v="256"/>
    <n v="1015"/>
    <n v="1"/>
    <x v="1"/>
    <n v="154"/>
    <n v="2"/>
    <n v="626"/>
    <x v="10"/>
    <s v="2000 1813 1814 0913 1239 0416"/>
    <n v="30"/>
    <s v="F"/>
    <s v="B"/>
    <n v="502"/>
    <s v="MULTI-UNIT DWELLING (APARTMENT, DUPLEX, ETC)"/>
    <n v="500"/>
    <s v="UNKNOWN WEAPON/OTHER WEAPON"/>
    <s v="IC"/>
    <s v="Invest Cont"/>
    <n v="626"/>
    <m/>
    <m/>
    <m/>
    <s v="100 W  5TH                          ST"/>
    <m/>
    <n v="34.046700000000001"/>
    <n v="-118.24850000000001"/>
  </r>
  <r>
    <n v="200911873"/>
    <d v="2020-07-02T00:00:00"/>
    <x v="24"/>
    <n v="1700"/>
    <n v="9"/>
    <x v="3"/>
    <n v="914"/>
    <n v="1"/>
    <n v="341"/>
    <x v="12"/>
    <n v="344"/>
    <n v="23"/>
    <s v="F"/>
    <s v="W"/>
    <n v="210"/>
    <s v="RESTAURANT/FAST FOOD"/>
    <m/>
    <m/>
    <s v="IC"/>
    <s v="Invest Cont"/>
    <n v="341"/>
    <m/>
    <m/>
    <m/>
    <s v="6800    VAN NUYS                     BL"/>
    <m/>
    <n v="34.197600000000001"/>
    <n v="-118.45740000000001"/>
  </r>
  <r>
    <n v="200313894"/>
    <d v="2020-07-09T00:00:00"/>
    <x v="315"/>
    <n v="1115"/>
    <n v="3"/>
    <x v="2"/>
    <n v="398"/>
    <n v="2"/>
    <n v="745"/>
    <x v="9"/>
    <n v="329"/>
    <n v="30"/>
    <s v="F"/>
    <s v="B"/>
    <n v="502"/>
    <s v="MULTI-UNIT DWELLING (APARTMENT, DUPLEX, ETC)"/>
    <m/>
    <m/>
    <s v="IC"/>
    <s v="Invest Cont"/>
    <n v="745"/>
    <m/>
    <m/>
    <m/>
    <s v="600 W  40TH                         PL"/>
    <m/>
    <n v="34.010599999999997"/>
    <n v="-118.2842"/>
  </r>
  <r>
    <n v="200606142"/>
    <d v="2020-02-13T00:00:00"/>
    <x v="134"/>
    <n v="1830"/>
    <n v="6"/>
    <x v="9"/>
    <n v="639"/>
    <n v="1"/>
    <n v="510"/>
    <x v="0"/>
    <m/>
    <n v="0"/>
    <m/>
    <m/>
    <n v="101"/>
    <s v="STREET"/>
    <m/>
    <m/>
    <s v="IC"/>
    <s v="Invest Cont"/>
    <n v="510"/>
    <m/>
    <m/>
    <m/>
    <s v="5200    FRANKLIN                     AV"/>
    <m/>
    <n v="34.105400000000003"/>
    <n v="-118.3035"/>
  </r>
  <r>
    <n v="200407886"/>
    <d v="2020-04-16T00:00:00"/>
    <x v="157"/>
    <n v="1405"/>
    <n v="4"/>
    <x v="4"/>
    <n v="459"/>
    <n v="2"/>
    <n v="940"/>
    <x v="62"/>
    <n v="1915"/>
    <n v="24"/>
    <s v="F"/>
    <s v="H"/>
    <n v="501"/>
    <s v="SINGLE FAMILY DWELLING"/>
    <m/>
    <m/>
    <s v="IC"/>
    <s v="Invest Cont"/>
    <n v="940"/>
    <m/>
    <m/>
    <m/>
    <s v="400 N  CONCORD                      ST"/>
    <m/>
    <n v="34.040999999999997"/>
    <n v="-118.1947"/>
  </r>
  <r>
    <n v="201010115"/>
    <d v="2020-06-17T00:00:00"/>
    <x v="318"/>
    <n v="1350"/>
    <n v="10"/>
    <x v="11"/>
    <n v="1044"/>
    <n v="1"/>
    <n v="230"/>
    <x v="13"/>
    <s v="0906 0444 1822 0334 0387 1414"/>
    <n v="27"/>
    <s v="M"/>
    <s v="W"/>
    <n v="502"/>
    <s v="MULTI-UNIT DWELLING (APARTMENT, DUPLEX, ETC)"/>
    <n v="200"/>
    <s v="KNIFE WITH BLADE 6INCHES OR LESS"/>
    <s v="IC"/>
    <s v="Invest Cont"/>
    <n v="230"/>
    <m/>
    <m/>
    <m/>
    <s v="18400    COLLINS                      ST"/>
    <m/>
    <n v="34.174900000000001"/>
    <n v="-118.53440000000001"/>
  </r>
  <r>
    <n v="200905398"/>
    <d v="2020-02-01T00:00:00"/>
    <x v="87"/>
    <n v="1130"/>
    <n v="9"/>
    <x v="3"/>
    <n v="941"/>
    <n v="1"/>
    <n v="442"/>
    <x v="16"/>
    <s v="0325 2024"/>
    <n v="0"/>
    <s v="X"/>
    <s v="X"/>
    <n v="404"/>
    <s v="DEPARTMENT STORE"/>
    <m/>
    <m/>
    <s v="AO"/>
    <s v="Adult Other"/>
    <n v="442"/>
    <m/>
    <m/>
    <m/>
    <s v="5700 N  SEPULVEDA                    BL"/>
    <m/>
    <n v="34.173999999999999"/>
    <n v="-118.4661"/>
  </r>
  <r>
    <n v="200918839"/>
    <d v="2020-12-26T00:00:00"/>
    <x v="340"/>
    <n v="1200"/>
    <n v="9"/>
    <x v="3"/>
    <n v="964"/>
    <n v="1"/>
    <n v="510"/>
    <x v="0"/>
    <m/>
    <n v="0"/>
    <m/>
    <m/>
    <n v="101"/>
    <s v="STREET"/>
    <m/>
    <m/>
    <s v="IC"/>
    <s v="Invest Cont"/>
    <n v="510"/>
    <m/>
    <m/>
    <m/>
    <s v="MAGNOLIA"/>
    <s v="WOODMAN"/>
    <n v="34.164900000000003"/>
    <n v="-118.4312"/>
  </r>
  <r>
    <n v="200905698"/>
    <d v="2020-02-07T00:00:00"/>
    <x v="15"/>
    <n v="1435"/>
    <n v="9"/>
    <x v="3"/>
    <n v="976"/>
    <n v="2"/>
    <n v="930"/>
    <x v="30"/>
    <s v="0421 1309"/>
    <n v="51"/>
    <s v="M"/>
    <s v="O"/>
    <n v="108"/>
    <s v="PARKING LOT"/>
    <n v="511"/>
    <s v="VERBAL THREAT"/>
    <s v="AA"/>
    <s v="Adult Arrest"/>
    <n v="930"/>
    <m/>
    <m/>
    <m/>
    <s v="13300    MOORPARK                     ST"/>
    <m/>
    <n v="34.150399999999998"/>
    <n v="-118.4225"/>
  </r>
  <r>
    <n v="200716336"/>
    <d v="2020-11-24T00:00:00"/>
    <x v="164"/>
    <n v="1545"/>
    <n v="7"/>
    <x v="0"/>
    <n v="702"/>
    <n v="1"/>
    <n v="230"/>
    <x v="13"/>
    <s v="2031 0416 0449 2000 1814 0913 0446 0445 1506 0334"/>
    <n v="32"/>
    <s v="M"/>
    <s v="B"/>
    <n v="501"/>
    <s v="SINGLE FAMILY DWELLING"/>
    <n v="212"/>
    <s v="BOTTLE"/>
    <s v="IC"/>
    <s v="Invest Cont"/>
    <n v="230"/>
    <n v="946"/>
    <m/>
    <m/>
    <s v="700 N  MARTEL                       AV"/>
    <m/>
    <n v="34.083599999999997"/>
    <n v="-118.3511"/>
  </r>
  <r>
    <n v="200707522"/>
    <d v="2020-03-16T00:00:00"/>
    <x v="262"/>
    <n v="2100"/>
    <n v="7"/>
    <x v="0"/>
    <n v="765"/>
    <n v="1"/>
    <n v="420"/>
    <x v="33"/>
    <n v="344"/>
    <n v="48"/>
    <s v="M"/>
    <s v="H"/>
    <n v="108"/>
    <s v="PARKING LOT"/>
    <m/>
    <m/>
    <s v="IC"/>
    <s v="Invest Cont"/>
    <n v="420"/>
    <m/>
    <m/>
    <m/>
    <s v="4700    SAN VICENTE                  BL"/>
    <m/>
    <n v="34.048299999999998"/>
    <n v="-118.3389"/>
  </r>
  <r>
    <n v="200717491"/>
    <d v="2020-12-26T00:00:00"/>
    <x v="340"/>
    <n v="2000"/>
    <n v="7"/>
    <x v="0"/>
    <n v="763"/>
    <n v="1"/>
    <n v="410"/>
    <x v="28"/>
    <s v="1822 1300"/>
    <n v="71"/>
    <s v="F"/>
    <s v="B"/>
    <n v="101"/>
    <s v="STREET"/>
    <m/>
    <m/>
    <s v="IC"/>
    <s v="Invest Cont"/>
    <n v="410"/>
    <m/>
    <m/>
    <m/>
    <s v="5600    SATURN                       ST"/>
    <m/>
    <n v="34.048499999999997"/>
    <n v="-118.3609"/>
  </r>
  <r>
    <n v="200812890"/>
    <d v="2020-08-12T00:00:00"/>
    <x v="200"/>
    <n v="930"/>
    <n v="8"/>
    <x v="12"/>
    <n v="885"/>
    <n v="2"/>
    <n v="354"/>
    <x v="14"/>
    <s v="1202 0930 0928 0100"/>
    <n v="77"/>
    <s v="M"/>
    <s v="W"/>
    <n v="501"/>
    <s v="SINGLE FAMILY DWELLING"/>
    <m/>
    <m/>
    <s v="IC"/>
    <s v="Invest Cont"/>
    <n v="354"/>
    <m/>
    <m/>
    <m/>
    <s v="10600    CUSHDON                      AV"/>
    <m/>
    <n v="34.039900000000003"/>
    <n v="-118.42270000000001"/>
  </r>
  <r>
    <n v="200116043"/>
    <d v="2020-08-08T00:00:00"/>
    <x v="268"/>
    <n v="2100"/>
    <n v="1"/>
    <x v="1"/>
    <n v="111"/>
    <n v="1"/>
    <n v="510"/>
    <x v="0"/>
    <m/>
    <n v="0"/>
    <m/>
    <m/>
    <n v="101"/>
    <s v="STREET"/>
    <m/>
    <m/>
    <s v="IC"/>
    <s v="Invest Cont"/>
    <n v="510"/>
    <m/>
    <m/>
    <m/>
    <s v="600    ALPINE                       ST"/>
    <m/>
    <n v="34.063200000000002"/>
    <n v="-118.24079999999999"/>
  </r>
  <r>
    <n v="200811150"/>
    <d v="2020-06-26T00:00:00"/>
    <x v="66"/>
    <n v="1"/>
    <n v="8"/>
    <x v="12"/>
    <n v="881"/>
    <n v="1"/>
    <n v="341"/>
    <x v="12"/>
    <s v="0344 1822"/>
    <n v="56"/>
    <s v="M"/>
    <s v="H"/>
    <n v="502"/>
    <s v="MULTI-UNIT DWELLING (APARTMENT, DUPLEX, ETC)"/>
    <m/>
    <m/>
    <s v="IC"/>
    <s v="Invest Cont"/>
    <n v="341"/>
    <m/>
    <m/>
    <m/>
    <s v="11700 W  PICO                         BL"/>
    <m/>
    <n v="34.034100000000002"/>
    <n v="-118.4525"/>
  </r>
  <r>
    <n v="200913819"/>
    <d v="2020-08-21T00:00:00"/>
    <x v="183"/>
    <n v="1509"/>
    <n v="9"/>
    <x v="3"/>
    <n v="916"/>
    <n v="1"/>
    <n v="648"/>
    <x v="4"/>
    <s v="1501 1402 1409"/>
    <n v="51"/>
    <s v="M"/>
    <s v="C"/>
    <n v="501"/>
    <s v="SINGLE FAMILY DWELLING"/>
    <n v="506"/>
    <s v="FIRE"/>
    <s v="IC"/>
    <s v="Invest Cont"/>
    <n v="648"/>
    <n v="998"/>
    <m/>
    <m/>
    <s v="7100    MAMMOTH                      AV"/>
    <m/>
    <n v="34.199399999999997"/>
    <n v="-118.4324"/>
  </r>
  <r>
    <n v="200210519"/>
    <d v="2020-05-22T00:00:00"/>
    <x v="354"/>
    <n v="1300"/>
    <n v="2"/>
    <x v="5"/>
    <n v="269"/>
    <n v="2"/>
    <n v="626"/>
    <x v="10"/>
    <s v="0913 2000 0444 1813 1300"/>
    <n v="27"/>
    <s v="F"/>
    <s v="H"/>
    <n v="102"/>
    <s v="SIDEWALK"/>
    <n v="400"/>
    <s v="STRONG-ARM (HANDS, FIST, FEET OR BODILY FORCE)"/>
    <s v="AO"/>
    <s v="Adult Other"/>
    <n v="626"/>
    <m/>
    <m/>
    <m/>
    <s v="1300    JAMES M WOOD                 BL"/>
    <m/>
    <n v="34.050800000000002"/>
    <n v="-118.2683"/>
  </r>
  <r>
    <n v="201209372"/>
    <d v="2020-03-17T00:00:00"/>
    <x v="285"/>
    <n v="200"/>
    <n v="12"/>
    <x v="8"/>
    <n v="1242"/>
    <n v="2"/>
    <n v="745"/>
    <x v="9"/>
    <s v="0329 1822"/>
    <n v="28"/>
    <s v="F"/>
    <s v="B"/>
    <n v="122"/>
    <s v="VEHICLE, PASSENGER/TRUCK"/>
    <m/>
    <m/>
    <s v="IC"/>
    <s v="Invest Cont"/>
    <n v="745"/>
    <m/>
    <m/>
    <m/>
    <s v="6200 S  VAN NESS                     AV"/>
    <m/>
    <n v="33.9818"/>
    <n v="-118.32210000000001"/>
  </r>
  <r>
    <n v="201007282"/>
    <d v="2020-03-16T00:00:00"/>
    <x v="124"/>
    <n v="2230"/>
    <n v="10"/>
    <x v="11"/>
    <n v="1011"/>
    <n v="1"/>
    <n v="210"/>
    <x v="11"/>
    <s v="0344 0334 1822 1202"/>
    <n v="72"/>
    <s v="M"/>
    <s v="W"/>
    <n v="101"/>
    <s v="STREET"/>
    <n v="200"/>
    <s v="KNIFE WITH BLADE 6INCHES OR LESS"/>
    <s v="IC"/>
    <s v="Invest Cont"/>
    <n v="210"/>
    <m/>
    <m/>
    <m/>
    <s v="TAMPA                        AV"/>
    <s v="SATICOY"/>
    <n v="34.208399999999997"/>
    <n v="-118.5535"/>
  </r>
  <r>
    <n v="201214995"/>
    <d v="2020-06-19T00:00:00"/>
    <x v="339"/>
    <n v="1822"/>
    <n v="12"/>
    <x v="8"/>
    <n v="1267"/>
    <n v="1"/>
    <n v="331"/>
    <x v="23"/>
    <s v="1822 0344 1606 1309"/>
    <n v="41"/>
    <s v="M"/>
    <s v="H"/>
    <n v="503"/>
    <s v="HOTEL"/>
    <m/>
    <m/>
    <s v="IC"/>
    <s v="Invest Cont"/>
    <n v="331"/>
    <m/>
    <m/>
    <m/>
    <s v="8400 S  FIGUEROA                     ST"/>
    <m/>
    <n v="33.962299999999999"/>
    <n v="-118.28270000000001"/>
  </r>
  <r>
    <n v="201305763"/>
    <d v="2020-02-01T00:00:00"/>
    <x v="169"/>
    <n v="2100"/>
    <n v="13"/>
    <x v="6"/>
    <n v="1333"/>
    <n v="1"/>
    <n v="510"/>
    <x v="0"/>
    <m/>
    <n v="0"/>
    <m/>
    <m/>
    <n v="101"/>
    <s v="STREET"/>
    <m/>
    <m/>
    <s v="AA"/>
    <s v="Adult Arrest"/>
    <n v="510"/>
    <m/>
    <m/>
    <m/>
    <s v="29TH                         ST"/>
    <s v="GRIFFITH"/>
    <n v="34.018099999999997"/>
    <n v="-118.25920000000001"/>
  </r>
  <r>
    <n v="200209660"/>
    <d v="2020-05-01T00:00:00"/>
    <x v="232"/>
    <n v="1200"/>
    <n v="2"/>
    <x v="5"/>
    <n v="217"/>
    <n v="1"/>
    <n v="510"/>
    <x v="0"/>
    <m/>
    <n v="0"/>
    <m/>
    <m/>
    <n v="123"/>
    <s v="PARKING UNDERGROUND/BUILDING"/>
    <m/>
    <m/>
    <s v="IC"/>
    <s v="Invest Cont"/>
    <n v="510"/>
    <m/>
    <m/>
    <m/>
    <s v="1600 W  TEMPLE                       ST"/>
    <m/>
    <n v="34.072699999999998"/>
    <n v="-118.2637"/>
  </r>
  <r>
    <n v="200704431"/>
    <d v="2020-01-09T00:00:00"/>
    <x v="258"/>
    <n v="1155"/>
    <n v="7"/>
    <x v="0"/>
    <n v="721"/>
    <n v="1"/>
    <n v="343"/>
    <x v="3"/>
    <n v="344"/>
    <n v="19"/>
    <s v="M"/>
    <s v="O"/>
    <n v="203"/>
    <s v="OTHER BUSINESS"/>
    <m/>
    <m/>
    <s v="IC"/>
    <s v="Invest Cont"/>
    <n v="343"/>
    <m/>
    <m/>
    <m/>
    <s v="100 S  ROBERTSON                    BL"/>
    <m/>
    <n v="34.075299999999999"/>
    <n v="-118.3837"/>
  </r>
  <r>
    <n v="201110412"/>
    <d v="2020-06-14T00:00:00"/>
    <x v="93"/>
    <n v="2200"/>
    <n v="11"/>
    <x v="7"/>
    <n v="1161"/>
    <n v="1"/>
    <n v="236"/>
    <x v="46"/>
    <s v="2000 0913 0448 0444 0408 1814"/>
    <n v="28"/>
    <s v="F"/>
    <s v="H"/>
    <n v="501"/>
    <s v="SINGLE FAMILY DWELLING"/>
    <n v="400"/>
    <s v="STRONG-ARM (HANDS, FIST, FEET OR BODILY FORCE)"/>
    <s v="IC"/>
    <s v="Invest Cont"/>
    <n v="236"/>
    <m/>
    <m/>
    <m/>
    <s v="1100 N  KENMORE                      AV"/>
    <m/>
    <n v="34.090899999999998"/>
    <n v="-118.2974"/>
  </r>
  <r>
    <n v="200904837"/>
    <d v="2020-01-20T00:00:00"/>
    <x v="45"/>
    <n v="1600"/>
    <n v="9"/>
    <x v="3"/>
    <n v="937"/>
    <n v="1"/>
    <n v="510"/>
    <x v="0"/>
    <m/>
    <n v="0"/>
    <m/>
    <m/>
    <n v="101"/>
    <s v="STREET"/>
    <m/>
    <m/>
    <s v="IC"/>
    <s v="Invest Cont"/>
    <n v="510"/>
    <m/>
    <m/>
    <m/>
    <s v="13900    BESSEMER                     ST"/>
    <m/>
    <n v="34.1813"/>
    <n v="-118.43559999999999"/>
  </r>
  <r>
    <n v="200616578"/>
    <d v="2020-10-11T00:00:00"/>
    <x v="155"/>
    <n v="2044"/>
    <n v="6"/>
    <x v="9"/>
    <n v="657"/>
    <n v="2"/>
    <n v="956"/>
    <x v="29"/>
    <s v="1906 0913 0601 1237"/>
    <n v="50"/>
    <s v="M"/>
    <s v="H"/>
    <n v="502"/>
    <s v="MULTI-UNIT DWELLING (APARTMENT, DUPLEX, ETC)"/>
    <m/>
    <m/>
    <s v="IC"/>
    <s v="Invest Cont"/>
    <n v="956"/>
    <m/>
    <m/>
    <m/>
    <s v="5400    BARTON                       AV"/>
    <m/>
    <n v="34.087600000000002"/>
    <n v="-118.3108"/>
  </r>
  <r>
    <n v="200110484"/>
    <d v="2020-04-14T00:00:00"/>
    <x v="213"/>
    <n v="2300"/>
    <n v="1"/>
    <x v="1"/>
    <n v="166"/>
    <n v="2"/>
    <n v="624"/>
    <x v="15"/>
    <s v="1202 1218 0416 1822"/>
    <n v="85"/>
    <s v="F"/>
    <s v="W"/>
    <n v="517"/>
    <s v="MISSIONS/SHELTERS"/>
    <n v="400"/>
    <s v="STRONG-ARM (HANDS, FIST, FEET OR BODILY FORCE)"/>
    <s v="IC"/>
    <s v="Invest Cont"/>
    <n v="624"/>
    <m/>
    <m/>
    <m/>
    <s v="600 S  SAN PEDRO                    ST"/>
    <m/>
    <n v="34.042099999999998"/>
    <n v="-118.2469"/>
  </r>
  <r>
    <n v="200904754"/>
    <d v="2020-01-17T00:00:00"/>
    <x v="54"/>
    <n v="1800"/>
    <n v="9"/>
    <x v="3"/>
    <n v="923"/>
    <n v="2"/>
    <n v="354"/>
    <x v="14"/>
    <s v="0100 0377 0935 1822"/>
    <n v="56"/>
    <s v="M"/>
    <s v="W"/>
    <n v="501"/>
    <s v="SINGLE FAMILY DWELLING"/>
    <m/>
    <m/>
    <s v="IC"/>
    <s v="Invest Cont"/>
    <n v="354"/>
    <m/>
    <m/>
    <m/>
    <s v="14600    HAYNES                       ST"/>
    <m/>
    <n v="34.189700000000002"/>
    <n v="-118.4509"/>
  </r>
  <r>
    <n v="200713066"/>
    <d v="2020-08-23T00:00:00"/>
    <x v="283"/>
    <n v="900"/>
    <n v="7"/>
    <x v="0"/>
    <n v="723"/>
    <n v="1"/>
    <n v="310"/>
    <x v="5"/>
    <s v="1822 0344 1606"/>
    <n v="71"/>
    <s v="M"/>
    <s v="W"/>
    <n v="501"/>
    <s v="SINGLE FAMILY DWELLING"/>
    <m/>
    <m/>
    <s v="IC"/>
    <s v="Invest Cont"/>
    <n v="310"/>
    <m/>
    <m/>
    <m/>
    <s v="100 N  HAYWORTH                     AV"/>
    <m/>
    <n v="34.074300000000001"/>
    <n v="-118.3626"/>
  </r>
  <r>
    <n v="200808865"/>
    <d v="2020-04-30T00:00:00"/>
    <x v="232"/>
    <n v="1810"/>
    <n v="8"/>
    <x v="12"/>
    <n v="855"/>
    <n v="2"/>
    <n v="888"/>
    <x v="24"/>
    <s v="1300 1402 1501"/>
    <n v="56"/>
    <s v="M"/>
    <s v="W"/>
    <n v="502"/>
    <s v="MULTI-UNIT DWELLING (APARTMENT, DUPLEX, ETC)"/>
    <m/>
    <m/>
    <s v="AO"/>
    <s v="Adult Other"/>
    <n v="888"/>
    <n v="998"/>
    <m/>
    <m/>
    <s v="1500    GREENFIELD                   AV"/>
    <m/>
    <n v="34.052"/>
    <n v="-118.44410000000001"/>
  </r>
  <r>
    <n v="201204563"/>
    <d v="2020-01-08T00:00:00"/>
    <x v="172"/>
    <n v="1720"/>
    <n v="12"/>
    <x v="8"/>
    <n v="1233"/>
    <n v="1"/>
    <n v="350"/>
    <x v="60"/>
    <s v="0344 1822 1313"/>
    <n v="19"/>
    <s v="M"/>
    <s v="H"/>
    <n v="101"/>
    <s v="STREET"/>
    <n v="400"/>
    <s v="STRONG-ARM (HANDS, FIST, FEET OR BODILY FORCE)"/>
    <s v="IC"/>
    <s v="Invest Cont"/>
    <n v="350"/>
    <m/>
    <m/>
    <m/>
    <s v="59TH                         PL"/>
    <s v="WESTERN                      AV"/>
    <n v="33.986699999999999"/>
    <n v="-118.30889999999999"/>
  </r>
  <r>
    <n v="200104800"/>
    <d v="2020-01-11T00:00:00"/>
    <x v="265"/>
    <n v="215"/>
    <n v="1"/>
    <x v="1"/>
    <n v="119"/>
    <n v="1"/>
    <n v="761"/>
    <x v="35"/>
    <s v="1402 0334 0917 1266 1822 2004 0445"/>
    <n v="22"/>
    <s v="M"/>
    <s v="H"/>
    <n v="108"/>
    <s v="PARKING LOT"/>
    <n v="216"/>
    <s v="SCISSORS"/>
    <s v="IC"/>
    <s v="Invest Cont"/>
    <n v="761"/>
    <n v="998"/>
    <m/>
    <m/>
    <s v="500    RAMIREZ                      ST"/>
    <m/>
    <n v="34.055199999999999"/>
    <n v="-118.23220000000001"/>
  </r>
  <r>
    <n v="200320277"/>
    <d v="2020-11-12T00:00:00"/>
    <x v="55"/>
    <n v="1330"/>
    <n v="3"/>
    <x v="2"/>
    <n v="338"/>
    <n v="2"/>
    <n v="762"/>
    <x v="73"/>
    <s v="1822 1309 0528 0529"/>
    <n v="22"/>
    <s v="F"/>
    <s v="W"/>
    <n v="101"/>
    <s v="STREET"/>
    <m/>
    <m/>
    <s v="IC"/>
    <s v="Invest Cont"/>
    <n v="762"/>
    <m/>
    <m/>
    <m/>
    <s v="2900 S  HOOVER                       ST"/>
    <m/>
    <n v="34.026800000000001"/>
    <n v="-118.28959999999999"/>
  </r>
  <r>
    <n v="200613243"/>
    <d v="2020-07-29T00:00:00"/>
    <x v="109"/>
    <n v="2100"/>
    <n v="6"/>
    <x v="9"/>
    <n v="638"/>
    <n v="1"/>
    <n v="510"/>
    <x v="0"/>
    <m/>
    <n v="0"/>
    <m/>
    <m/>
    <n v="108"/>
    <s v="PARKING LOT"/>
    <m/>
    <m/>
    <s v="IC"/>
    <s v="Invest Cont"/>
    <n v="510"/>
    <m/>
    <m/>
    <m/>
    <s v="1700    TAFT                         AV"/>
    <m/>
    <n v="34.101700000000001"/>
    <n v="-118.3147"/>
  </r>
  <r>
    <n v="200509841"/>
    <d v="2020-05-23T00:00:00"/>
    <x v="293"/>
    <n v="1900"/>
    <n v="5"/>
    <x v="10"/>
    <n v="505"/>
    <n v="2"/>
    <n v="745"/>
    <x v="9"/>
    <s v="0329 1236"/>
    <n v="0"/>
    <s v="X"/>
    <s v="X"/>
    <n v="702"/>
    <s v="OFFICE BUILDING/OFFICE"/>
    <m/>
    <m/>
    <s v="IC"/>
    <s v="Invest Cont"/>
    <n v="745"/>
    <m/>
    <m/>
    <m/>
    <s v="1200 W  190TH                        ST"/>
    <m/>
    <n v="33.8583"/>
    <n v="-118.2971"/>
  </r>
  <r>
    <n v="200316986"/>
    <d v="2020-09-07T00:00:00"/>
    <x v="201"/>
    <n v="1330"/>
    <n v="3"/>
    <x v="2"/>
    <n v="374"/>
    <n v="2"/>
    <n v="626"/>
    <x v="10"/>
    <s v="0416 0408 2000 1813 1814 0913"/>
    <n v="44"/>
    <s v="M"/>
    <s v="B"/>
    <n v="502"/>
    <s v="MULTI-UNIT DWELLING (APARTMENT, DUPLEX, ETC)"/>
    <n v="400"/>
    <s v="STRONG-ARM (HANDS, FIST, FEET OR BODILY FORCE)"/>
    <s v="IC"/>
    <s v="Invest Cont"/>
    <n v="626"/>
    <m/>
    <m/>
    <m/>
    <s v="4000 S  VAN NESS                     AV"/>
    <m/>
    <n v="34.014800000000001"/>
    <n v="-118.3222"/>
  </r>
  <r>
    <n v="200607626"/>
    <d v="2020-03-04T00:00:00"/>
    <x v="38"/>
    <n v="1120"/>
    <n v="6"/>
    <x v="9"/>
    <n v="615"/>
    <n v="1"/>
    <n v="341"/>
    <x v="12"/>
    <s v="0344 2032"/>
    <n v="41"/>
    <s v="M"/>
    <s v="O"/>
    <n v="503"/>
    <s v="HOTEL"/>
    <m/>
    <m/>
    <s v="IC"/>
    <s v="Invest Cont"/>
    <n v="341"/>
    <m/>
    <m/>
    <m/>
    <s v="CAHUENGA"/>
    <s v="CAHUENGA"/>
    <n v="34.112200000000001"/>
    <n v="-118.3352"/>
  </r>
  <r>
    <n v="200308110"/>
    <d v="2020-03-07T00:00:00"/>
    <x v="206"/>
    <n v="2200"/>
    <n v="3"/>
    <x v="2"/>
    <n v="337"/>
    <n v="1"/>
    <n v="420"/>
    <x v="33"/>
    <s v="1300 0344"/>
    <n v="42"/>
    <s v="F"/>
    <s v="H"/>
    <n v="501"/>
    <s v="SINGLE FAMILY DWELLING"/>
    <m/>
    <m/>
    <s v="IC"/>
    <s v="Invest Cont"/>
    <n v="420"/>
    <m/>
    <m/>
    <m/>
    <s v="2900 S  NORMANDIE                    AV"/>
    <m/>
    <n v="34.0291"/>
    <n v="-118.3002"/>
  </r>
  <r>
    <n v="200910888"/>
    <d v="2020-06-11T00:00:00"/>
    <x v="343"/>
    <n v="2030"/>
    <n v="9"/>
    <x v="3"/>
    <n v="926"/>
    <n v="1"/>
    <n v="230"/>
    <x v="13"/>
    <s v="2004 2002 0913 1414 1218 0416"/>
    <n v="0"/>
    <s v="M"/>
    <s v="H"/>
    <n v="101"/>
    <s v="STREET"/>
    <n v="500"/>
    <s v="UNKNOWN WEAPON/OTHER WEAPON"/>
    <s v="AA"/>
    <s v="Adult Arrest"/>
    <n v="230"/>
    <m/>
    <m/>
    <m/>
    <s v="14400    KITTRIDGE                    ST"/>
    <m/>
    <n v="34.1907"/>
    <n v="-118.4465"/>
  </r>
  <r>
    <n v="200614351"/>
    <d v="2020-08-22T00:00:00"/>
    <x v="223"/>
    <n v="1550"/>
    <n v="6"/>
    <x v="9"/>
    <n v="645"/>
    <n v="1"/>
    <n v="341"/>
    <x v="12"/>
    <s v="0344 0325 1822"/>
    <n v="0"/>
    <s v="X"/>
    <s v="X"/>
    <n v="203"/>
    <s v="OTHER BUSINESS"/>
    <m/>
    <m/>
    <s v="AA"/>
    <s v="Adult Arrest"/>
    <n v="341"/>
    <m/>
    <m/>
    <m/>
    <s v="6800 W  HOLLYWOOD                    BL"/>
    <m/>
    <n v="34.101599999999998"/>
    <n v="-118.3391"/>
  </r>
  <r>
    <n v="200618489"/>
    <d v="2020-11-25T00:00:00"/>
    <x v="174"/>
    <n v="1330"/>
    <n v="6"/>
    <x v="9"/>
    <n v="637"/>
    <n v="1"/>
    <n v="341"/>
    <x v="12"/>
    <s v="1822 0344"/>
    <n v="51"/>
    <s v="M"/>
    <s v="A"/>
    <n v="210"/>
    <s v="RESTAURANT/FAST FOOD"/>
    <m/>
    <m/>
    <s v="IC"/>
    <s v="Invest Cont"/>
    <n v="341"/>
    <m/>
    <m/>
    <m/>
    <s v="6200    HOLLYWOOD                    BL"/>
    <m/>
    <n v="34.103000000000002"/>
    <n v="-118.32250000000001"/>
  </r>
  <r>
    <n v="200709215"/>
    <d v="2020-05-13T00:00:00"/>
    <x v="39"/>
    <n v="1000"/>
    <n v="7"/>
    <x v="0"/>
    <n v="762"/>
    <n v="2"/>
    <n v="745"/>
    <x v="9"/>
    <n v="329"/>
    <n v="42"/>
    <s v="M"/>
    <s v="B"/>
    <n v="707"/>
    <s v="GARAGE/CARPORT"/>
    <m/>
    <m/>
    <s v="IC"/>
    <s v="Invest Cont"/>
    <n v="745"/>
    <m/>
    <m/>
    <m/>
    <s v="6100    ALCOTT                       ST"/>
    <m/>
    <n v="34.052"/>
    <n v="-118.3741"/>
  </r>
  <r>
    <n v="200618418"/>
    <d v="2020-11-23T00:00:00"/>
    <x v="47"/>
    <n v="1240"/>
    <n v="6"/>
    <x v="9"/>
    <n v="639"/>
    <n v="1"/>
    <n v="236"/>
    <x v="46"/>
    <s v="2000 0400 1814 0408"/>
    <n v="37"/>
    <s v="M"/>
    <s v="B"/>
    <n v="502"/>
    <s v="MULTI-UNIT DWELLING (APARTMENT, DUPLEX, ETC)"/>
    <n v="400"/>
    <s v="STRONG-ARM (HANDS, FIST, FEET OR BODILY FORCE)"/>
    <s v="AO"/>
    <s v="Adult Other"/>
    <n v="236"/>
    <m/>
    <m/>
    <m/>
    <s v="5200    HOLLYWOOD                    BL"/>
    <m/>
    <n v="34.1036"/>
    <n v="-118.3049"/>
  </r>
  <r>
    <n v="200812265"/>
    <d v="2020-07-24T00:00:00"/>
    <x v="12"/>
    <n v="1830"/>
    <n v="8"/>
    <x v="12"/>
    <n v="805"/>
    <n v="1"/>
    <n v="330"/>
    <x v="1"/>
    <s v="1202 0344 0346"/>
    <n v="62"/>
    <s v="M"/>
    <s v="W"/>
    <n v="501"/>
    <s v="SINGLE FAMILY DWELLING"/>
    <m/>
    <m/>
    <s v="IC"/>
    <s v="Invest Cont"/>
    <n v="330"/>
    <m/>
    <m/>
    <m/>
    <s v="ROSCOMARE                    RD"/>
    <s v="LINDA FLORA                  DR"/>
    <n v="34.115299999999998"/>
    <n v="-118.4636"/>
  </r>
  <r>
    <n v="201005208"/>
    <d v="2020-01-29T00:00:00"/>
    <x v="356"/>
    <n v="1415"/>
    <n v="10"/>
    <x v="11"/>
    <n v="1025"/>
    <n v="1"/>
    <n v="440"/>
    <x v="20"/>
    <s v="0344 0377 2032"/>
    <n v="17"/>
    <s v="M"/>
    <s v="H"/>
    <n v="109"/>
    <s v="PARK/PLAYGROUND"/>
    <m/>
    <m/>
    <s v="IC"/>
    <s v="Invest Cont"/>
    <n v="440"/>
    <m/>
    <m/>
    <m/>
    <s v="7000    BERTRAND                     AV"/>
    <m/>
    <n v="34.197499999999998"/>
    <n v="-118.5243"/>
  </r>
  <r>
    <n v="201212088"/>
    <d v="2020-05-03T00:00:00"/>
    <x v="86"/>
    <n v="1140"/>
    <n v="12"/>
    <x v="8"/>
    <n v="1207"/>
    <n v="1"/>
    <n v="230"/>
    <x v="13"/>
    <s v="1310 0302 1100 1822 0906"/>
    <n v="50"/>
    <s v="F"/>
    <s v="B"/>
    <n v="101"/>
    <s v="STREET"/>
    <n v="102"/>
    <s v="HAND GUN"/>
    <s v="IC"/>
    <s v="Invest Cont"/>
    <n v="230"/>
    <m/>
    <m/>
    <m/>
    <s v="49TH                         ST"/>
    <s v="HOOVER                       ST"/>
    <n v="33.998699999999999"/>
    <n v="-118.2871"/>
  </r>
  <r>
    <n v="201226123"/>
    <d v="2020-12-10T00:00:00"/>
    <x v="49"/>
    <n v="1"/>
    <n v="12"/>
    <x v="8"/>
    <n v="1258"/>
    <n v="2"/>
    <n v="845"/>
    <x v="31"/>
    <m/>
    <n v="0"/>
    <s v="X"/>
    <s v="X"/>
    <n v="726"/>
    <s v="POLICE FACILITY"/>
    <m/>
    <m/>
    <s v="IC"/>
    <s v="Invest Cont"/>
    <n v="845"/>
    <m/>
    <m/>
    <m/>
    <s v="7600 S  BROADWAY"/>
    <m/>
    <n v="33.970300000000002"/>
    <n v="-118.2783"/>
  </r>
  <r>
    <n v="201116741"/>
    <d v="2020-12-18T00:00:00"/>
    <x v="97"/>
    <n v="100"/>
    <n v="11"/>
    <x v="7"/>
    <n v="1117"/>
    <n v="2"/>
    <n v="624"/>
    <x v="15"/>
    <s v="0913 0400 0416"/>
    <n v="28"/>
    <s v="M"/>
    <s v="H"/>
    <n v="514"/>
    <s v="GROUP HOME"/>
    <n v="400"/>
    <s v="STRONG-ARM (HANDS, FIST, FEET OR BODILY FORCE)"/>
    <s v="IC"/>
    <s v="Invest Cont"/>
    <n v="624"/>
    <m/>
    <m/>
    <m/>
    <s v="1600    SILVER OAK                   TR"/>
    <m/>
    <n v="34.129399999999997"/>
    <n v="-118.21080000000001"/>
  </r>
  <r>
    <n v="201109966"/>
    <d v="2020-06-01T00:00:00"/>
    <x v="156"/>
    <n v="1700"/>
    <n v="11"/>
    <x v="7"/>
    <n v="1134"/>
    <n v="1"/>
    <n v="510"/>
    <x v="0"/>
    <m/>
    <n v="0"/>
    <m/>
    <m/>
    <n v="101"/>
    <s v="STREET"/>
    <m/>
    <m/>
    <s v="IC"/>
    <s v="Invest Cont"/>
    <n v="510"/>
    <m/>
    <m/>
    <m/>
    <s v="MOSS                         AV"/>
    <s v="AVENUE 33"/>
    <n v="34.1096"/>
    <n v="-118.2383"/>
  </r>
  <r>
    <n v="200308362"/>
    <d v="2020-03-10T00:00:00"/>
    <x v="216"/>
    <n v="1200"/>
    <n v="3"/>
    <x v="2"/>
    <n v="341"/>
    <n v="1"/>
    <n v="310"/>
    <x v="5"/>
    <s v="0329 0344 1606"/>
    <n v="79"/>
    <s v="M"/>
    <s v="W"/>
    <n v="203"/>
    <s v="OTHER BUSINESS"/>
    <m/>
    <m/>
    <s v="IC"/>
    <s v="Invest Cont"/>
    <n v="310"/>
    <m/>
    <m/>
    <m/>
    <s v="6000 W  JEFFERSON                    BL"/>
    <m/>
    <n v="34.021099999999997"/>
    <n v="-118.37909999999999"/>
  </r>
  <r>
    <n v="201110535"/>
    <d v="2020-06-18T00:00:00"/>
    <x v="318"/>
    <n v="1108"/>
    <n v="11"/>
    <x v="7"/>
    <n v="1136"/>
    <n v="1"/>
    <n v="310"/>
    <x v="5"/>
    <n v="344"/>
    <n v="60"/>
    <s v="M"/>
    <s v="O"/>
    <n v="501"/>
    <s v="SINGLE FAMILY DWELLING"/>
    <m/>
    <m/>
    <s v="AO"/>
    <s v="Adult Other"/>
    <n v="310"/>
    <m/>
    <m/>
    <m/>
    <s v="4800 N  MENDOTA                      AV"/>
    <m/>
    <n v="34.117699999999999"/>
    <n v="-118.2116"/>
  </r>
  <r>
    <n v="200900002"/>
    <d v="2020-08-15T00:00:00"/>
    <x v="347"/>
    <n v="1900"/>
    <n v="9"/>
    <x v="3"/>
    <n v="926"/>
    <n v="1"/>
    <n v="510"/>
    <x v="0"/>
    <m/>
    <n v="0"/>
    <m/>
    <m/>
    <n v="101"/>
    <s v="STREET"/>
    <m/>
    <m/>
    <s v="IC"/>
    <s v="Invest Cont"/>
    <n v="510"/>
    <m/>
    <m/>
    <m/>
    <s v="14000    ARCHWOOD                     ST"/>
    <m/>
    <n v="34.192999999999998"/>
    <n v="-118.4389"/>
  </r>
  <r>
    <n v="200106692"/>
    <d v="2020-02-08T00:00:00"/>
    <x v="199"/>
    <n v="2000"/>
    <n v="1"/>
    <x v="1"/>
    <n v="121"/>
    <n v="1"/>
    <n v="420"/>
    <x v="33"/>
    <s v="0385 1822 1300 0344"/>
    <n v="35"/>
    <s v="F"/>
    <s v="W"/>
    <n v="102"/>
    <s v="SIDEWALK"/>
    <m/>
    <m/>
    <s v="IC"/>
    <s v="Invest Cont"/>
    <n v="420"/>
    <m/>
    <m/>
    <m/>
    <s v="900 W  TEMPLE                       ST"/>
    <m/>
    <n v="34.060699999999997"/>
    <n v="-118.24939999999999"/>
  </r>
  <r>
    <n v="201209129"/>
    <d v="2020-03-13T00:00:00"/>
    <x v="262"/>
    <n v="1440"/>
    <n v="12"/>
    <x v="8"/>
    <n v="1265"/>
    <n v="2"/>
    <n v="900"/>
    <x v="18"/>
    <s v="0602 0913 2021"/>
    <n v="54"/>
    <s v="F"/>
    <s v="W"/>
    <n v="704"/>
    <s v="ELEMENTARY SCHOOL"/>
    <m/>
    <m/>
    <s v="AO"/>
    <s v="Adult Other"/>
    <n v="900"/>
    <m/>
    <m/>
    <m/>
    <s v="7900 S  VERMONT                      AV"/>
    <m/>
    <n v="33.967599999999997"/>
    <n v="-118.29179999999999"/>
  </r>
  <r>
    <n v="200808825"/>
    <d v="2020-04-29T00:00:00"/>
    <x v="316"/>
    <n v="1000"/>
    <n v="8"/>
    <x v="12"/>
    <n v="841"/>
    <n v="1"/>
    <n v="230"/>
    <x v="13"/>
    <s v="0334 0432 1822 2004"/>
    <n v="51"/>
    <s v="M"/>
    <s v="H"/>
    <n v="203"/>
    <s v="OTHER BUSINESS"/>
    <n v="207"/>
    <s v="OTHER KNIFE"/>
    <s v="IC"/>
    <s v="Invest Cont"/>
    <n v="230"/>
    <m/>
    <m/>
    <m/>
    <s v="11900    WILSHIRE                     BL"/>
    <m/>
    <n v="34.046700000000001"/>
    <n v="-118.46429999999999"/>
  </r>
  <r>
    <n v="201010230"/>
    <d v="2020-06-21T00:00:00"/>
    <x v="334"/>
    <n v="25"/>
    <n v="10"/>
    <x v="11"/>
    <n v="1008"/>
    <n v="1"/>
    <n v="230"/>
    <x v="13"/>
    <s v="0913 0416 2024 1206 0445"/>
    <n v="36"/>
    <s v="M"/>
    <s v="H"/>
    <n v="102"/>
    <s v="SIDEWALK"/>
    <n v="304"/>
    <s v="CLUB/BAT"/>
    <s v="IC"/>
    <s v="Invest Cont"/>
    <n v="230"/>
    <m/>
    <m/>
    <m/>
    <s v="LINDLEY"/>
    <s v="VANOWEN"/>
    <n v="34.207700000000003"/>
    <n v="-118.49120000000001"/>
  </r>
  <r>
    <n v="201217031"/>
    <d v="2020-07-23T00:00:00"/>
    <x v="286"/>
    <n v="1930"/>
    <n v="12"/>
    <x v="8"/>
    <n v="1269"/>
    <n v="1"/>
    <n v="230"/>
    <x v="13"/>
    <s v="0400 0416 1822 0334 0421"/>
    <n v="37"/>
    <s v="M"/>
    <s v="H"/>
    <n v="101"/>
    <s v="STREET"/>
    <n v="102"/>
    <s v="HAND GUN"/>
    <s v="IC"/>
    <s v="Invest Cont"/>
    <n v="230"/>
    <m/>
    <m/>
    <m/>
    <s v="80TH                         ST"/>
    <s v="AVALON                       BL"/>
    <n v="33.966500000000003"/>
    <n v="-118.26519999999999"/>
  </r>
  <r>
    <n v="200407034"/>
    <d v="2020-03-17T00:00:00"/>
    <x v="342"/>
    <n v="2300"/>
    <n v="4"/>
    <x v="4"/>
    <n v="457"/>
    <n v="2"/>
    <n v="745"/>
    <x v="9"/>
    <n v="329"/>
    <n v="70"/>
    <s v="M"/>
    <s v="H"/>
    <n v="501"/>
    <s v="SINGLE FAMILY DWELLING"/>
    <m/>
    <m/>
    <s v="IC"/>
    <s v="Invest Cont"/>
    <n v="745"/>
    <m/>
    <m/>
    <m/>
    <s v="2700    FOLSOM                       ST"/>
    <m/>
    <n v="34.046700000000001"/>
    <n v="-118.20310000000001"/>
  </r>
  <r>
    <n v="201005306"/>
    <d v="2020-01-31T00:00:00"/>
    <x v="259"/>
    <n v="1600"/>
    <n v="10"/>
    <x v="11"/>
    <n v="1065"/>
    <n v="1"/>
    <n v="341"/>
    <x v="12"/>
    <s v="1822 1420 1608 0344"/>
    <n v="52"/>
    <s v="F"/>
    <s v="O"/>
    <n v="108"/>
    <s v="PARKING LOT"/>
    <m/>
    <m/>
    <s v="IC"/>
    <s v="Invest Cont"/>
    <n v="341"/>
    <m/>
    <m/>
    <m/>
    <s v="5500    NEWCASTLE                    AV"/>
    <m/>
    <n v="34.170699999999997"/>
    <n v="-118.5244"/>
  </r>
  <r>
    <n v="200717220"/>
    <d v="2020-12-17T00:00:00"/>
    <x v="210"/>
    <n v="2000"/>
    <n v="7"/>
    <x v="0"/>
    <n v="764"/>
    <n v="2"/>
    <n v="626"/>
    <x v="10"/>
    <s v="1814 0448 2000"/>
    <n v="29"/>
    <s v="F"/>
    <s v="B"/>
    <n v="502"/>
    <s v="MULTI-UNIT DWELLING (APARTMENT, DUPLEX, ETC)"/>
    <n v="400"/>
    <s v="STRONG-ARM (HANDS, FIST, FEET OR BODILY FORCE)"/>
    <s v="IC"/>
    <s v="Invest Cont"/>
    <n v="626"/>
    <m/>
    <m/>
    <m/>
    <s v="1400    HAUSER                       BL"/>
    <m/>
    <n v="34.0486"/>
    <n v="-118.3569"/>
  </r>
  <r>
    <n v="200416129"/>
    <d v="2020-12-21T00:00:00"/>
    <x v="228"/>
    <n v="1600"/>
    <n v="4"/>
    <x v="4"/>
    <n v="471"/>
    <n v="1"/>
    <n v="510"/>
    <x v="0"/>
    <m/>
    <n v="0"/>
    <m/>
    <m/>
    <n v="108"/>
    <s v="PARKING LOT"/>
    <m/>
    <m/>
    <s v="IC"/>
    <s v="Invest Cont"/>
    <n v="510"/>
    <m/>
    <m/>
    <m/>
    <s v="600 S  MISSION                      RD"/>
    <m/>
    <n v="34.0381"/>
    <n v="-118.22620000000001"/>
  </r>
  <r>
    <n v="200709235"/>
    <d v="2020-05-14T00:00:00"/>
    <x v="80"/>
    <n v="715"/>
    <n v="7"/>
    <x v="0"/>
    <n v="723"/>
    <n v="2"/>
    <n v="624"/>
    <x v="15"/>
    <s v="0416 0400 0448 1822 1402"/>
    <n v="30"/>
    <s v="F"/>
    <s v="W"/>
    <n v="710"/>
    <s v="OTHER PREMISE"/>
    <n v="400"/>
    <s v="STRONG-ARM (HANDS, FIST, FEET OR BODILY FORCE)"/>
    <s v="IC"/>
    <s v="Invest Cont"/>
    <n v="624"/>
    <n v="998"/>
    <m/>
    <m/>
    <s v="7900    BEVERLY                      BL"/>
    <m/>
    <n v="34.076099999999997"/>
    <n v="-118.3614"/>
  </r>
  <r>
    <n v="200310009"/>
    <d v="2020-04-17T00:00:00"/>
    <x v="77"/>
    <n v="1700"/>
    <n v="3"/>
    <x v="2"/>
    <n v="393"/>
    <n v="1"/>
    <n v="510"/>
    <x v="0"/>
    <m/>
    <n v="0"/>
    <m/>
    <m/>
    <n v="101"/>
    <s v="STREET"/>
    <m/>
    <m/>
    <s v="IC"/>
    <s v="Invest Cont"/>
    <n v="510"/>
    <m/>
    <m/>
    <m/>
    <s v="STOCKER"/>
    <s v="DEGNAN"/>
    <n v="34.008499999999998"/>
    <n v="-118.3314"/>
  </r>
  <r>
    <n v="200707782"/>
    <d v="2020-03-26T00:00:00"/>
    <x v="209"/>
    <n v="930"/>
    <n v="7"/>
    <x v="0"/>
    <n v="783"/>
    <n v="2"/>
    <n v="850"/>
    <x v="41"/>
    <n v="529"/>
    <n v="56"/>
    <s v="M"/>
    <s v="W"/>
    <n v="501"/>
    <s v="SINGLE FAMILY DWELLING"/>
    <m/>
    <m/>
    <s v="IC"/>
    <s v="Invest Cont"/>
    <n v="850"/>
    <m/>
    <m/>
    <m/>
    <s v="5200 W  20TH                         ST"/>
    <m/>
    <n v="34.040399999999998"/>
    <n v="-118.3544"/>
  </r>
  <r>
    <n v="200816888"/>
    <d v="2020-11-25T00:00:00"/>
    <x v="287"/>
    <n v="125"/>
    <n v="8"/>
    <x v="12"/>
    <n v="881"/>
    <n v="2"/>
    <n v="624"/>
    <x v="15"/>
    <s v="0400 0416"/>
    <n v="56"/>
    <s v="M"/>
    <s v="W"/>
    <n v="102"/>
    <s v="SIDEWALK"/>
    <n v="400"/>
    <s v="STRONG-ARM (HANDS, FIST, FEET OR BODILY FORCE)"/>
    <s v="IC"/>
    <s v="Invest Cont"/>
    <n v="624"/>
    <m/>
    <m/>
    <m/>
    <s v="11700 W  OLYMPIC                      BL"/>
    <m/>
    <n v="34.033999999999999"/>
    <n v="-118.4482"/>
  </r>
  <r>
    <n v="201308913"/>
    <d v="2020-03-31T00:00:00"/>
    <x v="157"/>
    <n v="1900"/>
    <n v="13"/>
    <x v="6"/>
    <n v="1385"/>
    <n v="2"/>
    <n v="930"/>
    <x v="30"/>
    <s v="1202 0421 0432 0603 0361 2038"/>
    <n v="70"/>
    <s v="M"/>
    <s v="H"/>
    <n v="501"/>
    <s v="SINGLE FAMILY DWELLING"/>
    <n v="511"/>
    <s v="VERBAL THREAT"/>
    <s v="AO"/>
    <s v="Adult Other"/>
    <n v="930"/>
    <m/>
    <m/>
    <m/>
    <s v="300 E  GAGE                         AV"/>
    <m/>
    <n v="33.985700000000001"/>
    <n v="-118.2628"/>
  </r>
  <r>
    <n v="200112448"/>
    <d v="2020-05-31T00:00:00"/>
    <x v="299"/>
    <n v="1700"/>
    <n v="1"/>
    <x v="1"/>
    <n v="163"/>
    <n v="1"/>
    <n v="310"/>
    <x v="5"/>
    <s v="0352 1822 0344 0329 1609"/>
    <n v="44"/>
    <s v="M"/>
    <s v="W"/>
    <n v="203"/>
    <s v="OTHER BUSINESS"/>
    <m/>
    <m/>
    <s v="IC"/>
    <s v="Invest Cont"/>
    <n v="310"/>
    <m/>
    <m/>
    <m/>
    <s v="700 S  BROADWAY"/>
    <m/>
    <n v="34.045200000000001"/>
    <n v="-118.2534"/>
  </r>
  <r>
    <n v="201219689"/>
    <d v="2020-08-31T00:00:00"/>
    <x v="151"/>
    <n v="400"/>
    <n v="12"/>
    <x v="8"/>
    <n v="1268"/>
    <n v="1"/>
    <n v="510"/>
    <x v="0"/>
    <m/>
    <n v="0"/>
    <m/>
    <m/>
    <n v="101"/>
    <s v="STREET"/>
    <m/>
    <m/>
    <s v="IC"/>
    <s v="Invest Cont"/>
    <n v="510"/>
    <m/>
    <m/>
    <m/>
    <s v="200 E  82ND                         ST"/>
    <m/>
    <n v="33.965400000000002"/>
    <n v="-118.2717"/>
  </r>
  <r>
    <n v="200807531"/>
    <d v="2020-03-20T00:00:00"/>
    <x v="13"/>
    <n v="200"/>
    <n v="8"/>
    <x v="12"/>
    <n v="847"/>
    <n v="1"/>
    <n v="420"/>
    <x v="33"/>
    <s v="1606 0344 1822"/>
    <n v="21"/>
    <s v="M"/>
    <s v="W"/>
    <n v="104"/>
    <s v="DRIVEWAY"/>
    <m/>
    <m/>
    <s v="IC"/>
    <s v="Invest Cont"/>
    <n v="420"/>
    <m/>
    <m/>
    <m/>
    <s v="10300    TENNESSEE                    AV"/>
    <m/>
    <n v="34.050800000000002"/>
    <n v="-118.41500000000001"/>
  </r>
  <r>
    <n v="201005112"/>
    <d v="2020-01-25T00:00:00"/>
    <x v="344"/>
    <n v="2200"/>
    <n v="10"/>
    <x v="11"/>
    <n v="1044"/>
    <n v="2"/>
    <n v="740"/>
    <x v="21"/>
    <n v="329"/>
    <n v="41"/>
    <s v="M"/>
    <s v="W"/>
    <n v="122"/>
    <s v="VEHICLE, PASSENGER/TRUCK"/>
    <m/>
    <m/>
    <s v="IC"/>
    <s v="Invest Cont"/>
    <n v="740"/>
    <m/>
    <m/>
    <m/>
    <s v="18400    HATTERAS                     ST"/>
    <m/>
    <n v="34.177500000000002"/>
    <n v="-118.5338"/>
  </r>
  <r>
    <n v="200911622"/>
    <d v="2020-06-26T00:00:00"/>
    <x v="66"/>
    <n v="1130"/>
    <n v="9"/>
    <x v="3"/>
    <n v="991"/>
    <n v="1"/>
    <n v="230"/>
    <x v="13"/>
    <s v="0421 0445 0334 0913"/>
    <n v="58"/>
    <s v="M"/>
    <s v="O"/>
    <n v="501"/>
    <s v="SINGLE FAMILY DWELLING"/>
    <n v="102"/>
    <s v="HAND GUN"/>
    <s v="AO"/>
    <s v="Adult Other"/>
    <n v="230"/>
    <m/>
    <m/>
    <m/>
    <s v="15000    SUNSTONE                     PL"/>
    <m/>
    <n v="34.136099999999999"/>
    <n v="-118.4601"/>
  </r>
  <r>
    <n v="200816727"/>
    <d v="2020-11-21T00:00:00"/>
    <x v="242"/>
    <n v="2100"/>
    <n v="8"/>
    <x v="12"/>
    <n v="889"/>
    <n v="1"/>
    <n v="310"/>
    <x v="5"/>
    <s v="1607 1402 1822 0329 1420"/>
    <n v="39"/>
    <s v="M"/>
    <s v="H"/>
    <n v="719"/>
    <s v="MEDICAL/DENTAL OFFICES"/>
    <m/>
    <m/>
    <s v="IC"/>
    <s v="Invest Cont"/>
    <n v="310"/>
    <n v="998"/>
    <m/>
    <m/>
    <s v="1800 S  LA CIENEGA                   BL"/>
    <m/>
    <n v="34.042499999999997"/>
    <n v="-118.3818"/>
  </r>
  <r>
    <n v="201008367"/>
    <d v="2020-04-24T00:00:00"/>
    <x v="317"/>
    <n v="800"/>
    <n v="10"/>
    <x v="11"/>
    <n v="1003"/>
    <n v="2"/>
    <n v="740"/>
    <x v="21"/>
    <s v="0329 1822"/>
    <n v="34"/>
    <s v="M"/>
    <s v="O"/>
    <n v="122"/>
    <s v="VEHICLE, PASSENGER/TRUCK"/>
    <m/>
    <m/>
    <s v="IC"/>
    <s v="Invest Cont"/>
    <n v="740"/>
    <m/>
    <m/>
    <m/>
    <s v="7800    RESEDA                       BL"/>
    <m/>
    <n v="34.214799999999997"/>
    <n v="-118.54040000000001"/>
  </r>
  <r>
    <n v="200617661"/>
    <d v="2020-11-06T00:00:00"/>
    <x v="166"/>
    <n v="440"/>
    <n v="6"/>
    <x v="9"/>
    <n v="663"/>
    <n v="1"/>
    <n v="648"/>
    <x v="4"/>
    <s v="0400 0416 1218 0913 2004"/>
    <n v="33"/>
    <s v="F"/>
    <s v="B"/>
    <n v="102"/>
    <s v="SIDEWALK"/>
    <n v="400"/>
    <s v="STRONG-ARM (HANDS, FIST, FEET OR BODILY FORCE)"/>
    <s v="IC"/>
    <s v="Invest Cont"/>
    <n v="624"/>
    <n v="648"/>
    <m/>
    <m/>
    <s v="ROMAINE"/>
    <s v="ORANGE"/>
    <n v="34.088900000000002"/>
    <n v="-118.3416"/>
  </r>
  <r>
    <n v="201109170"/>
    <d v="2020-05-08T00:00:00"/>
    <x v="142"/>
    <n v="1845"/>
    <n v="11"/>
    <x v="7"/>
    <n v="1102"/>
    <n v="1"/>
    <n v="420"/>
    <x v="33"/>
    <n v="385"/>
    <n v="34"/>
    <s v="F"/>
    <s v="H"/>
    <n v="101"/>
    <s v="STREET"/>
    <m/>
    <m/>
    <s v="IC"/>
    <s v="Invest Cont"/>
    <n v="420"/>
    <m/>
    <m/>
    <m/>
    <s v="4100    BRUNSWICK                    AV"/>
    <m/>
    <n v="34.126800000000003"/>
    <n v="-118.2671"/>
  </r>
  <r>
    <n v="200111275"/>
    <d v="2020-05-02T00:00:00"/>
    <x v="274"/>
    <n v="2300"/>
    <n v="1"/>
    <x v="1"/>
    <n v="192"/>
    <n v="1"/>
    <n v="230"/>
    <x v="13"/>
    <s v="0444 0431 0429 0417 0913 1414"/>
    <n v="54"/>
    <s v="M"/>
    <s v="O"/>
    <n v="108"/>
    <s v="PARKING LOT"/>
    <n v="512"/>
    <s v="MACE/PEPPER SPRAY"/>
    <s v="IC"/>
    <s v="Invest Cont"/>
    <n v="230"/>
    <m/>
    <m/>
    <m/>
    <s v="1300 S  FLOWER                       ST"/>
    <m/>
    <n v="34.040100000000002"/>
    <n v="-118.2668"/>
  </r>
  <r>
    <n v="200617146"/>
    <d v="2020-10-24T00:00:00"/>
    <x v="82"/>
    <n v="1900"/>
    <n v="6"/>
    <x v="9"/>
    <n v="646"/>
    <n v="1"/>
    <n v="210"/>
    <x v="11"/>
    <s v="1402 1822 0344 0400 0432 0312 0353 0384 0342"/>
    <n v="22"/>
    <s v="M"/>
    <s v="H"/>
    <n v="101"/>
    <s v="STREET"/>
    <n v="113"/>
    <s v="SIMULATED GUN"/>
    <s v="AO"/>
    <s v="Adult Other"/>
    <n v="210"/>
    <n v="998"/>
    <m/>
    <m/>
    <s v="SUNSET"/>
    <s v="SEWARD"/>
    <n v="34.097999999999999"/>
    <n v="-118.33320000000001"/>
  </r>
  <r>
    <n v="200404863"/>
    <d v="2020-01-22T00:00:00"/>
    <x v="327"/>
    <n v="1820"/>
    <n v="4"/>
    <x v="4"/>
    <n v="457"/>
    <n v="2"/>
    <n v="946"/>
    <x v="8"/>
    <s v="0603 1202"/>
    <n v="79"/>
    <s v="F"/>
    <s v="H"/>
    <n v="501"/>
    <s v="SINGLE FAMILY DWELLING"/>
    <m/>
    <m/>
    <s v="AO"/>
    <s v="Adult Other"/>
    <n v="946"/>
    <m/>
    <m/>
    <m/>
    <s v="2700    CINCINNATI                   ST"/>
    <m/>
    <n v="34.045999999999999"/>
    <n v="-118.20350000000001"/>
  </r>
  <r>
    <n v="200211491"/>
    <d v="2020-06-18T00:00:00"/>
    <x v="255"/>
    <n v="600"/>
    <n v="2"/>
    <x v="5"/>
    <n v="281"/>
    <n v="2"/>
    <n v="624"/>
    <x v="15"/>
    <s v="0913 0416 1820 2004"/>
    <n v="22"/>
    <s v="F"/>
    <s v="W"/>
    <n v="503"/>
    <s v="HOTEL"/>
    <n v="400"/>
    <s v="STRONG-ARM (HANDS, FIST, FEET OR BODILY FORCE)"/>
    <s v="AO"/>
    <s v="Adult Other"/>
    <n v="624"/>
    <m/>
    <m/>
    <m/>
    <s v="1200 S  ALVARADO                     ST"/>
    <m/>
    <n v="34.0486"/>
    <n v="-118.28189999999999"/>
  </r>
  <r>
    <n v="201009428"/>
    <d v="2020-05-27T00:00:00"/>
    <x v="293"/>
    <n v="1700"/>
    <n v="10"/>
    <x v="11"/>
    <n v="1017"/>
    <n v="1"/>
    <n v="510"/>
    <x v="0"/>
    <m/>
    <n v="0"/>
    <m/>
    <m/>
    <n v="108"/>
    <s v="PARKING LOT"/>
    <m/>
    <m/>
    <s v="IC"/>
    <s v="Invest Cont"/>
    <n v="510"/>
    <m/>
    <m/>
    <m/>
    <s v="17600    SHERMAN                      WY"/>
    <m/>
    <n v="34.204799999999999"/>
    <n v="-118.5099"/>
  </r>
  <r>
    <n v="201013643"/>
    <d v="2020-10-02T00:00:00"/>
    <x v="163"/>
    <n v="620"/>
    <n v="10"/>
    <x v="11"/>
    <n v="1029"/>
    <n v="1"/>
    <n v="520"/>
    <x v="25"/>
    <s v="1822 1602 1420"/>
    <n v="32"/>
    <s v="M"/>
    <s v="H"/>
    <n v="101"/>
    <s v="STREET"/>
    <m/>
    <m/>
    <s v="AA"/>
    <s v="Adult Arrest"/>
    <n v="520"/>
    <m/>
    <m/>
    <m/>
    <s v="WOODLEY                      AV"/>
    <s v="BASSETT                      ST"/>
    <n v="34.196100000000001"/>
    <n v="-118.4837"/>
  </r>
  <r>
    <n v="200309277"/>
    <d v="2020-03-31T00:00:00"/>
    <x v="157"/>
    <n v="100"/>
    <n v="3"/>
    <x v="2"/>
    <n v="399"/>
    <n v="1"/>
    <n v="510"/>
    <x v="0"/>
    <m/>
    <n v="0"/>
    <m/>
    <m/>
    <n v="108"/>
    <s v="PARKING LOT"/>
    <m/>
    <m/>
    <s v="IC"/>
    <s v="Invest Cont"/>
    <n v="510"/>
    <m/>
    <m/>
    <m/>
    <s v="VERNON"/>
    <s v="VERMONT"/>
    <n v="34.0075"/>
    <n v="-118.28189999999999"/>
  </r>
  <r>
    <n v="200114078"/>
    <d v="2020-06-27T00:00:00"/>
    <x v="14"/>
    <n v="300"/>
    <n v="1"/>
    <x v="1"/>
    <n v="134"/>
    <n v="1"/>
    <n v="310"/>
    <x v="5"/>
    <s v="0329 1605 1609 0321 0325 1822"/>
    <n v="0"/>
    <s v="X"/>
    <s v="X"/>
    <n v="210"/>
    <s v="RESTAURANT/FAST FOOD"/>
    <n v="312"/>
    <s v="PIPE/METAL PIPE"/>
    <s v="IC"/>
    <s v="Invest Cont"/>
    <n v="310"/>
    <m/>
    <m/>
    <m/>
    <s v="300 S  BROADWAY"/>
    <m/>
    <n v="34.050699999999999"/>
    <n v="-118.2482"/>
  </r>
  <r>
    <n v="200716058"/>
    <d v="2020-11-16T00:00:00"/>
    <x v="122"/>
    <n v="1615"/>
    <n v="7"/>
    <x v="0"/>
    <n v="702"/>
    <n v="1"/>
    <n v="440"/>
    <x v="20"/>
    <s v="0325 0342"/>
    <n v="0"/>
    <s v="M"/>
    <s v="W"/>
    <n v="203"/>
    <s v="OTHER BUSINESS"/>
    <m/>
    <m/>
    <s v="IC"/>
    <s v="Invest Cont"/>
    <n v="440"/>
    <m/>
    <m/>
    <m/>
    <s v="7300 W  MELROSE                      AV"/>
    <m/>
    <n v="34.083599999999997"/>
    <n v="-118.34869999999999"/>
  </r>
  <r>
    <n v="200111642"/>
    <d v="2020-05-12T00:00:00"/>
    <x v="25"/>
    <n v="355"/>
    <n v="1"/>
    <x v="1"/>
    <n v="111"/>
    <n v="1"/>
    <n v="310"/>
    <x v="5"/>
    <s v="1822 0329 2004"/>
    <n v="0"/>
    <s v="X"/>
    <s v="X"/>
    <n v="210"/>
    <s v="RESTAURANT/FAST FOOD"/>
    <n v="306"/>
    <s v="ROCK/THROWN OBJECT"/>
    <s v="AA"/>
    <s v="Adult Arrest"/>
    <n v="310"/>
    <m/>
    <m/>
    <m/>
    <s v="200    ORD                          ST"/>
    <m/>
    <n v="34.059899999999999"/>
    <n v="-118.2379"/>
  </r>
  <r>
    <n v="200515677"/>
    <d v="2020-10-23T00:00:00"/>
    <x v="60"/>
    <n v="200"/>
    <n v="5"/>
    <x v="10"/>
    <n v="521"/>
    <n v="1"/>
    <n v="510"/>
    <x v="0"/>
    <m/>
    <n v="0"/>
    <m/>
    <m/>
    <n v="101"/>
    <s v="STREET"/>
    <m/>
    <m/>
    <s v="IC"/>
    <s v="Invest Cont"/>
    <n v="510"/>
    <m/>
    <m/>
    <m/>
    <s v="2100 N  GAFFEY                       ST"/>
    <m/>
    <n v="33.7639"/>
    <n v="-118.29340000000001"/>
  </r>
  <r>
    <n v="200711920"/>
    <d v="2020-07-22T00:00:00"/>
    <x v="231"/>
    <n v="1545"/>
    <n v="7"/>
    <x v="0"/>
    <n v="765"/>
    <n v="1"/>
    <n v="442"/>
    <x v="16"/>
    <n v="344"/>
    <n v="0"/>
    <s v="M"/>
    <s v="O"/>
    <n v="407"/>
    <s v="HARDWARE/BUILDING SUPPLY"/>
    <m/>
    <m/>
    <s v="IC"/>
    <s v="Invest Cont"/>
    <n v="442"/>
    <m/>
    <m/>
    <m/>
    <s v="4500 W  PICO                         BL"/>
    <m/>
    <n v="34.048499999999997"/>
    <n v="-118.3334"/>
  </r>
  <r>
    <n v="200505841"/>
    <d v="2020-02-13T00:00:00"/>
    <x v="27"/>
    <n v="700"/>
    <n v="5"/>
    <x v="10"/>
    <n v="557"/>
    <n v="2"/>
    <n v="354"/>
    <x v="14"/>
    <n v="929"/>
    <n v="32"/>
    <s v="M"/>
    <s v="O"/>
    <n v="501"/>
    <s v="SINGLE FAMILY DWELLING"/>
    <m/>
    <m/>
    <s v="IC"/>
    <s v="Invest Cont"/>
    <n v="354"/>
    <m/>
    <m/>
    <m/>
    <s v="800 W  6TH                          ST"/>
    <m/>
    <n v="33.738799999999998"/>
    <n v="-118.2945"/>
  </r>
  <r>
    <n v="201106130"/>
    <d v="2020-02-17T00:00:00"/>
    <x v="206"/>
    <n v="830"/>
    <n v="11"/>
    <x v="7"/>
    <n v="1195"/>
    <n v="1"/>
    <n v="510"/>
    <x v="0"/>
    <m/>
    <n v="0"/>
    <m/>
    <m/>
    <n v="101"/>
    <s v="STREET"/>
    <m/>
    <m/>
    <s v="IC"/>
    <s v="Invest Cont"/>
    <n v="510"/>
    <m/>
    <m/>
    <m/>
    <s v="ELYSIAN PARK"/>
    <s v="BOYLSTON"/>
    <n v="34.0747"/>
    <n v="-118.2402"/>
  </r>
  <r>
    <n v="201207344"/>
    <d v="2020-02-17T00:00:00"/>
    <x v="348"/>
    <n v="600"/>
    <n v="12"/>
    <x v="8"/>
    <n v="1253"/>
    <n v="1"/>
    <n v="310"/>
    <x v="5"/>
    <s v="0344 1822"/>
    <n v="35"/>
    <s v="M"/>
    <s v="B"/>
    <n v="501"/>
    <s v="SINGLE FAMILY DWELLING"/>
    <m/>
    <m/>
    <s v="IC"/>
    <s v="Invest Cont"/>
    <n v="310"/>
    <m/>
    <m/>
    <m/>
    <s v="2000 W  76TH                         ST"/>
    <m/>
    <n v="33.970999999999997"/>
    <n v="-118.3135"/>
  </r>
  <r>
    <n v="201306218"/>
    <d v="2020-02-08T00:00:00"/>
    <x v="1"/>
    <n v="2050"/>
    <n v="13"/>
    <x v="6"/>
    <n v="1323"/>
    <n v="1"/>
    <n v="230"/>
    <x v="13"/>
    <s v="1822 0906 0432 1309"/>
    <n v="18"/>
    <s v="M"/>
    <s v="H"/>
    <n v="102"/>
    <s v="SIDEWALK"/>
    <n v="102"/>
    <s v="HAND GUN"/>
    <s v="IC"/>
    <s v="Invest Cont"/>
    <n v="230"/>
    <m/>
    <m/>
    <m/>
    <s v="22ND                         ST"/>
    <s v="STANFORD"/>
    <n v="34.024099999999997"/>
    <n v="-118.2573"/>
  </r>
  <r>
    <n v="200505645"/>
    <d v="2020-02-09T00:00:00"/>
    <x v="134"/>
    <n v="2100"/>
    <n v="5"/>
    <x v="10"/>
    <n v="563"/>
    <n v="1"/>
    <n v="510"/>
    <x v="0"/>
    <m/>
    <n v="0"/>
    <m/>
    <m/>
    <n v="101"/>
    <s v="STREET"/>
    <m/>
    <m/>
    <s v="IC"/>
    <s v="Invest Cont"/>
    <n v="510"/>
    <m/>
    <m/>
    <m/>
    <s v="800 W  10TH                         ST"/>
    <m/>
    <n v="33.732100000000003"/>
    <n v="-118.295"/>
  </r>
  <r>
    <n v="200514316"/>
    <d v="2020-09-18T00:00:00"/>
    <x v="333"/>
    <n v="1825"/>
    <n v="5"/>
    <x v="10"/>
    <n v="509"/>
    <n v="2"/>
    <n v="901"/>
    <x v="19"/>
    <s v="1309 2038"/>
    <n v="34"/>
    <s v="F"/>
    <s v="W"/>
    <n v="101"/>
    <s v="STREET"/>
    <m/>
    <m/>
    <s v="AO"/>
    <s v="Adult Other"/>
    <n v="901"/>
    <m/>
    <m/>
    <m/>
    <s v="1600    251ST                        ST"/>
    <m/>
    <n v="33.796799999999998"/>
    <n v="-118.3043"/>
  </r>
  <r>
    <n v="201013667"/>
    <d v="2020-10-02T00:00:00"/>
    <x v="163"/>
    <n v="910"/>
    <n v="10"/>
    <x v="11"/>
    <n v="1043"/>
    <n v="2"/>
    <n v="740"/>
    <x v="21"/>
    <s v="0913 0329 1236 0358 0603 0361 1420 1275"/>
    <n v="0"/>
    <s v="M"/>
    <s v="O"/>
    <n v="502"/>
    <s v="MULTI-UNIT DWELLING (APARTMENT, DUPLEX, ETC)"/>
    <n v="400"/>
    <s v="STRONG-ARM (HANDS, FIST, FEET OR BODILY FORCE)"/>
    <s v="AA"/>
    <s v="Adult Arrest"/>
    <n v="740"/>
    <m/>
    <m/>
    <m/>
    <s v="5900    RESEDA                       BL"/>
    <m/>
    <n v="34.176900000000003"/>
    <n v="-118.5384"/>
  </r>
  <r>
    <n v="200409462"/>
    <d v="2020-06-03T00:00:00"/>
    <x v="250"/>
    <n v="1530"/>
    <n v="4"/>
    <x v="4"/>
    <n v="427"/>
    <n v="1"/>
    <n v="420"/>
    <x v="33"/>
    <m/>
    <n v="0"/>
    <m/>
    <m/>
    <n v="101"/>
    <s v="STREET"/>
    <m/>
    <m/>
    <s v="IC"/>
    <s v="Invest Cont"/>
    <n v="420"/>
    <m/>
    <m/>
    <m/>
    <s v="3200    BETTY                        DR"/>
    <m/>
    <n v="34.082599999999999"/>
    <n v="-118.1854"/>
  </r>
  <r>
    <n v="200200846"/>
    <d v="2020-09-07T00:00:00"/>
    <x v="201"/>
    <n v="1030"/>
    <n v="2"/>
    <x v="5"/>
    <n v="212"/>
    <n v="1"/>
    <n v="230"/>
    <x v="13"/>
    <s v="1822 1218 0416 0445 1402"/>
    <n v="57"/>
    <s v="M"/>
    <s v="W"/>
    <n v="102"/>
    <s v="SIDEWALK"/>
    <n v="212"/>
    <s v="BOTTLE"/>
    <s v="AA"/>
    <s v="Adult Arrest"/>
    <n v="230"/>
    <n v="998"/>
    <m/>
    <m/>
    <s v="300 N  WESTMORELAND                 AV"/>
    <m/>
    <n v="34.076300000000003"/>
    <n v="-118.288"/>
  </r>
  <r>
    <n v="200310225"/>
    <d v="2020-04-21T00:00:00"/>
    <x v="208"/>
    <n v="1800"/>
    <n v="3"/>
    <x v="2"/>
    <n v="399"/>
    <n v="1"/>
    <n v="330"/>
    <x v="1"/>
    <s v="0344 1822 1609 0329"/>
    <n v="26"/>
    <s v="F"/>
    <s v="H"/>
    <n v="501"/>
    <s v="SINGLE FAMILY DWELLING"/>
    <m/>
    <m/>
    <s v="IC"/>
    <s v="Invest Cont"/>
    <n v="330"/>
    <m/>
    <m/>
    <m/>
    <s v="4100 S  FIGUEROA                     ST"/>
    <m/>
    <n v="34.009399999999999"/>
    <n v="-118.28270000000001"/>
  </r>
  <r>
    <n v="200816568"/>
    <d v="2020-11-18T00:00:00"/>
    <x v="297"/>
    <n v="1900"/>
    <n v="8"/>
    <x v="12"/>
    <n v="825"/>
    <n v="1"/>
    <n v="330"/>
    <x v="1"/>
    <s v="0344 1822 0321"/>
    <n v="55"/>
    <s v="M"/>
    <s v="W"/>
    <n v="501"/>
    <s v="SINGLE FAMILY DWELLING"/>
    <m/>
    <m/>
    <s v="IC"/>
    <s v="Invest Cont"/>
    <n v="330"/>
    <m/>
    <m/>
    <m/>
    <s v="100 S  CARMELINA                    AV"/>
    <m/>
    <n v="34.057099999999998"/>
    <n v="-118.4806"/>
  </r>
  <r>
    <n v="200105351"/>
    <d v="2020-01-20T00:00:00"/>
    <x v="45"/>
    <n v="1715"/>
    <n v="1"/>
    <x v="1"/>
    <n v="156"/>
    <n v="2"/>
    <n v="624"/>
    <x v="15"/>
    <s v="0416 1822 0429"/>
    <n v="30"/>
    <s v="M"/>
    <s v="W"/>
    <n v="102"/>
    <s v="SIDEWALK"/>
    <n v="400"/>
    <s v="STRONG-ARM (HANDS, FIST, FEET OR BODILY FORCE)"/>
    <s v="IC"/>
    <s v="Invest Cont"/>
    <n v="624"/>
    <m/>
    <m/>
    <m/>
    <s v="500 S  SAN PEDRO                    ST"/>
    <m/>
    <n v="34.043700000000001"/>
    <n v="-118.24550000000001"/>
  </r>
  <r>
    <n v="201222649"/>
    <d v="2020-10-15T00:00:00"/>
    <x v="107"/>
    <n v="1800"/>
    <n v="12"/>
    <x v="8"/>
    <n v="1259"/>
    <n v="1"/>
    <n v="210"/>
    <x v="11"/>
    <s v="1822 1240 0344 0302 0355 0334 0330 0916"/>
    <n v="36"/>
    <s v="M"/>
    <s v="H"/>
    <n v="101"/>
    <s v="STREET"/>
    <n v="106"/>
    <s v="UNKNOWN FIREARM"/>
    <s v="IC"/>
    <s v="Invest Cont"/>
    <n v="210"/>
    <m/>
    <m/>
    <m/>
    <s v="78TH                         ST"/>
    <s v="CENTRAL                      AV"/>
    <n v="33.968499999999999"/>
    <n v="-118.2564"/>
  </r>
  <r>
    <n v="201109803"/>
    <d v="2020-05-27T00:00:00"/>
    <x v="359"/>
    <n v="2345"/>
    <n v="11"/>
    <x v="7"/>
    <n v="1116"/>
    <n v="2"/>
    <n v="900"/>
    <x v="18"/>
    <s v="2038 0913 1814"/>
    <n v="18"/>
    <s v="M"/>
    <s v="H"/>
    <n v="101"/>
    <s v="STREET"/>
    <m/>
    <m/>
    <s v="IC"/>
    <s v="Invest Cont"/>
    <n v="900"/>
    <m/>
    <m/>
    <m/>
    <s v="1000 N  AVENUE 51"/>
    <m/>
    <n v="34.116799999999998"/>
    <n v="-118.2051"/>
  </r>
  <r>
    <n v="201013693"/>
    <d v="2020-10-03T00:00:00"/>
    <x v="111"/>
    <n v="340"/>
    <n v="10"/>
    <x v="11"/>
    <n v="1098"/>
    <n v="1"/>
    <n v="420"/>
    <x v="33"/>
    <s v="0321 1822 1300 0344"/>
    <n v="42"/>
    <s v="M"/>
    <s v="O"/>
    <n v="104"/>
    <s v="DRIVEWAY"/>
    <m/>
    <m/>
    <s v="AO"/>
    <s v="Adult Other"/>
    <n v="420"/>
    <m/>
    <m/>
    <m/>
    <s v="3400    WHITE ROSE                   WY"/>
    <m/>
    <n v="34.1327"/>
    <n v="-118.4875"/>
  </r>
  <r>
    <n v="201225575"/>
    <d v="2020-12-02T00:00:00"/>
    <x v="41"/>
    <n v="30"/>
    <n v="12"/>
    <x v="8"/>
    <n v="1245"/>
    <n v="2"/>
    <n v="626"/>
    <x v="10"/>
    <s v="2000 1814 0444 0448 0913 1202"/>
    <n v="22"/>
    <s v="F"/>
    <s v="B"/>
    <n v="501"/>
    <s v="SINGLE FAMILY DWELLING"/>
    <n v="400"/>
    <s v="STRONG-ARM (HANDS, FIST, FEET OR BODILY FORCE)"/>
    <s v="IC"/>
    <s v="Invest Cont"/>
    <n v="626"/>
    <m/>
    <m/>
    <m/>
    <s v="6400 S  DENKER                       AV"/>
    <m/>
    <n v="33.980600000000003"/>
    <n v="-118.30459999999999"/>
  </r>
  <r>
    <n v="200307452"/>
    <d v="2020-02-26T00:00:00"/>
    <x v="324"/>
    <n v="2345"/>
    <n v="3"/>
    <x v="2"/>
    <n v="377"/>
    <n v="1"/>
    <n v="210"/>
    <x v="11"/>
    <s v="1402 0334 0344 0302 0443 0416 0321 0342 1822 0917"/>
    <n v="38"/>
    <s v="F"/>
    <s v="H"/>
    <n v="122"/>
    <s v="VEHICLE, PASSENGER/TRUCK"/>
    <n v="102"/>
    <s v="HAND GUN"/>
    <s v="AA"/>
    <s v="Adult Arrest"/>
    <n v="210"/>
    <n v="910"/>
    <n v="998"/>
    <m/>
    <s v="MARTIN LUTHER KING JR"/>
    <s v="NORMANDIE"/>
    <n v="34.010899999999999"/>
    <n v="-118.3002"/>
  </r>
  <r>
    <n v="201208499"/>
    <d v="2020-03-05T00:00:00"/>
    <x v="216"/>
    <n v="2110"/>
    <n v="12"/>
    <x v="8"/>
    <n v="1251"/>
    <n v="2"/>
    <n v="740"/>
    <x v="21"/>
    <s v="0329 0913 1309"/>
    <n v="43"/>
    <s v="F"/>
    <s v="B"/>
    <n v="502"/>
    <s v="MULTI-UNIT DWELLING (APARTMENT, DUPLEX, ETC)"/>
    <m/>
    <m/>
    <s v="IC"/>
    <s v="Invest Cont"/>
    <n v="740"/>
    <m/>
    <m/>
    <m/>
    <s v="6800    11TH                         AV"/>
    <m/>
    <n v="33.977600000000002"/>
    <n v="-118.32940000000001"/>
  </r>
  <r>
    <n v="200206487"/>
    <d v="2020-02-19T00:00:00"/>
    <x v="270"/>
    <n v="1930"/>
    <n v="2"/>
    <x v="5"/>
    <n v="279"/>
    <n v="2"/>
    <n v="624"/>
    <x v="15"/>
    <s v="1202 0913 1810 0416 0446 0305 0417"/>
    <n v="62"/>
    <s v="F"/>
    <s v="H"/>
    <n v="501"/>
    <s v="SINGLE FAMILY DWELLING"/>
    <n v="400"/>
    <s v="STRONG-ARM (HANDS, FIST, FEET OR BODILY FORCE)"/>
    <s v="AO"/>
    <s v="Adult Other"/>
    <n v="624"/>
    <m/>
    <m/>
    <m/>
    <s v="1300    CONNECTICUT                  ST"/>
    <m/>
    <n v="34.046399999999998"/>
    <n v="-118.27079999999999"/>
  </r>
  <r>
    <n v="200305547"/>
    <d v="2020-01-27T00:00:00"/>
    <x v="119"/>
    <n v="2110"/>
    <n v="3"/>
    <x v="2"/>
    <n v="334"/>
    <n v="1"/>
    <n v="510"/>
    <x v="0"/>
    <m/>
    <n v="0"/>
    <m/>
    <m/>
    <n v="101"/>
    <s v="STREET"/>
    <m/>
    <m/>
    <s v="IC"/>
    <s v="Invest Cont"/>
    <n v="510"/>
    <m/>
    <m/>
    <m/>
    <s v="30TH                         ST"/>
    <s v="NORTON                       AV"/>
    <n v="34.0276"/>
    <n v="-118.3327"/>
  </r>
  <r>
    <n v="200314695"/>
    <d v="2020-07-25T00:00:00"/>
    <x v="148"/>
    <n v="1800"/>
    <n v="3"/>
    <x v="2"/>
    <n v="328"/>
    <n v="1"/>
    <n v="510"/>
    <x v="0"/>
    <m/>
    <n v="0"/>
    <m/>
    <m/>
    <n v="101"/>
    <s v="STREET"/>
    <m/>
    <m/>
    <s v="IC"/>
    <s v="Invest Cont"/>
    <n v="510"/>
    <m/>
    <m/>
    <m/>
    <s v="700 W  30TH                         ST"/>
    <m/>
    <n v="34.025799999999997"/>
    <n v="-118.27970000000001"/>
  </r>
  <r>
    <n v="200118574"/>
    <d v="2020-09-27T00:00:00"/>
    <x v="67"/>
    <n v="1430"/>
    <n v="1"/>
    <x v="1"/>
    <n v="174"/>
    <n v="2"/>
    <n v="930"/>
    <x v="30"/>
    <s v="0913 2003 2029 0443 0361"/>
    <n v="27"/>
    <s v="M"/>
    <s v="W"/>
    <n v="502"/>
    <s v="MULTI-UNIT DWELLING (APARTMENT, DUPLEX, ETC)"/>
    <n v="511"/>
    <s v="VERBAL THREAT"/>
    <s v="IC"/>
    <s v="Invest Cont"/>
    <n v="930"/>
    <m/>
    <m/>
    <m/>
    <s v="700 S  MAIN                         ST"/>
    <m/>
    <n v="34.043700000000001"/>
    <n v="-118.2518"/>
  </r>
  <r>
    <n v="200104459"/>
    <d v="2020-01-03T00:00:00"/>
    <x v="241"/>
    <n v="1940"/>
    <n v="1"/>
    <x v="1"/>
    <n v="181"/>
    <n v="1"/>
    <n v="330"/>
    <x v="1"/>
    <s v="1609 0344 1307 0329 1822"/>
    <n v="23"/>
    <s v="M"/>
    <s v="B"/>
    <n v="741"/>
    <s v="STAPLES CENTER *"/>
    <m/>
    <m/>
    <s v="IC"/>
    <s v="Invest Cont"/>
    <n v="330"/>
    <m/>
    <m/>
    <m/>
    <s v="1100 S  FIGUEROA                     ST"/>
    <m/>
    <n v="34.043100000000003"/>
    <n v="-118.2692"/>
  </r>
  <r>
    <n v="200312037"/>
    <d v="2020-05-28T00:00:00"/>
    <x v="251"/>
    <n v="2110"/>
    <n v="3"/>
    <x v="2"/>
    <n v="374"/>
    <n v="2"/>
    <n v="624"/>
    <x v="15"/>
    <s v="1822 0342 0202 0416 0446"/>
    <n v="30"/>
    <s v="M"/>
    <s v="B"/>
    <n v="401"/>
    <s v="MINI-MART"/>
    <n v="400"/>
    <s v="STRONG-ARM (HANDS, FIST, FEET OR BODILY FORCE)"/>
    <s v="IC"/>
    <s v="Invest Cont"/>
    <n v="624"/>
    <m/>
    <m/>
    <m/>
    <s v="OBAMA                        BL"/>
    <s v="COLISEUM                     ST"/>
    <n v="34.014800000000001"/>
    <n v="-118.3222"/>
  </r>
  <r>
    <n v="201219827"/>
    <d v="2020-09-02T00:00:00"/>
    <x v="49"/>
    <n v="1000"/>
    <n v="12"/>
    <x v="8"/>
    <n v="1239"/>
    <n v="2"/>
    <n v="624"/>
    <x v="15"/>
    <s v="1202 0432 0416 0429 0319 0443 1822"/>
    <n v="66"/>
    <s v="F"/>
    <s v="B"/>
    <n v="403"/>
    <s v="DRUG STORE"/>
    <n v="400"/>
    <s v="STRONG-ARM (HANDS, FIST, FEET OR BODILY FORCE)"/>
    <s v="IC"/>
    <s v="Invest Cont"/>
    <n v="624"/>
    <m/>
    <m/>
    <m/>
    <s v="5800 S  VERMONT                      AV"/>
    <m/>
    <n v="33.988300000000002"/>
    <n v="-118.2915"/>
  </r>
  <r>
    <n v="201226396"/>
    <d v="2020-12-14T00:00:00"/>
    <x v="325"/>
    <n v="1400"/>
    <n v="12"/>
    <x v="8"/>
    <n v="1203"/>
    <n v="2"/>
    <n v="745"/>
    <x v="9"/>
    <s v="0329 1822"/>
    <n v="31"/>
    <s v="F"/>
    <s v="H"/>
    <n v="502"/>
    <s v="MULTI-UNIT DWELLING (APARTMENT, DUPLEX, ETC)"/>
    <m/>
    <m/>
    <s v="IC"/>
    <s v="Invest Cont"/>
    <n v="745"/>
    <m/>
    <m/>
    <m/>
    <s v="1700 W  45TH                         ST"/>
    <m/>
    <n v="34.002800000000001"/>
    <n v="-118.3096"/>
  </r>
  <r>
    <n v="201106986"/>
    <d v="2020-03-06T00:00:00"/>
    <x v="17"/>
    <n v="1330"/>
    <n v="11"/>
    <x v="7"/>
    <n v="1102"/>
    <n v="1"/>
    <n v="440"/>
    <x v="20"/>
    <n v="344"/>
    <n v="0"/>
    <s v="M"/>
    <s v="O"/>
    <n v="203"/>
    <s v="OTHER BUSINESS"/>
    <m/>
    <m/>
    <s v="AO"/>
    <s v="Adult Other"/>
    <n v="440"/>
    <m/>
    <m/>
    <m/>
    <s v="2900    LOS FELIZ                    BL"/>
    <m/>
    <n v="34.136699999999998"/>
    <n v="-118.2713"/>
  </r>
  <r>
    <n v="200906595"/>
    <d v="2020-02-27T00:00:00"/>
    <x v="309"/>
    <n v="1048"/>
    <n v="9"/>
    <x v="3"/>
    <n v="948"/>
    <n v="1"/>
    <n v="440"/>
    <x v="20"/>
    <s v="0344 0394"/>
    <n v="29"/>
    <s v="F"/>
    <s v="O"/>
    <n v="119"/>
    <s v="PORCH, RESIDENTIAL"/>
    <m/>
    <m/>
    <s v="IC"/>
    <s v="Invest Cont"/>
    <n v="440"/>
    <m/>
    <m/>
    <m/>
    <s v="13400    BURBANK                      BL"/>
    <m/>
    <n v="34.172199999999997"/>
    <n v="-118.4247"/>
  </r>
  <r>
    <n v="200815495"/>
    <d v="2020-10-20T00:00:00"/>
    <x v="107"/>
    <n v="1515"/>
    <n v="8"/>
    <x v="12"/>
    <n v="817"/>
    <n v="2"/>
    <n v="886"/>
    <x v="45"/>
    <s v="2049 0910"/>
    <n v="55"/>
    <s v="F"/>
    <s v="B"/>
    <n v="801"/>
    <s v="MTA BUS"/>
    <n v="511"/>
    <s v="VERBAL THREAT"/>
    <s v="IC"/>
    <s v="Invest Cont"/>
    <n v="886"/>
    <m/>
    <m/>
    <m/>
    <s v="WILSHIRE"/>
    <s v="WESTWOOD"/>
    <n v="34.058799999999998"/>
    <n v="-118.4439"/>
  </r>
  <r>
    <n v="200114823"/>
    <d v="2020-07-14T00:00:00"/>
    <x v="284"/>
    <n v="2230"/>
    <n v="1"/>
    <x v="1"/>
    <n v="162"/>
    <n v="1"/>
    <n v="761"/>
    <x v="35"/>
    <s v="0334 1822 0443"/>
    <n v="34"/>
    <s v="M"/>
    <s v="B"/>
    <n v="102"/>
    <s v="SIDEWALK"/>
    <n v="512"/>
    <s v="MACE/PEPPER SPRAY"/>
    <s v="AO"/>
    <s v="Adult Other"/>
    <n v="761"/>
    <m/>
    <m/>
    <m/>
    <s v="7TH"/>
    <s v="GRAND"/>
    <n v="34.0473"/>
    <n v="-118.25660000000001"/>
  </r>
  <r>
    <n v="200511775"/>
    <d v="2020-07-13T00:00:00"/>
    <x v="158"/>
    <n v="1500"/>
    <n v="5"/>
    <x v="10"/>
    <n v="504"/>
    <n v="1"/>
    <n v="310"/>
    <x v="5"/>
    <s v="0358 1606 0397 1309 1602"/>
    <n v="50"/>
    <s v="M"/>
    <s v="W"/>
    <n v="707"/>
    <s v="GARAGE/CARPORT"/>
    <m/>
    <m/>
    <s v="IC"/>
    <s v="Invest Cont"/>
    <n v="310"/>
    <m/>
    <m/>
    <m/>
    <s v="1600 W  204TH                        ST"/>
    <m/>
    <n v="33.845700000000001"/>
    <n v="-118.3092"/>
  </r>
  <r>
    <n v="200218354"/>
    <d v="2020-12-08T00:00:00"/>
    <x v="131"/>
    <n v="345"/>
    <n v="2"/>
    <x v="5"/>
    <n v="238"/>
    <n v="1"/>
    <n v="330"/>
    <x v="1"/>
    <s v="1822 1309 0342 0344 1607 1302"/>
    <n v="57"/>
    <s v="M"/>
    <s v="H"/>
    <n v="707"/>
    <s v="GARAGE/CARPORT"/>
    <m/>
    <m/>
    <s v="IC"/>
    <s v="Invest Cont"/>
    <n v="330"/>
    <m/>
    <m/>
    <m/>
    <s v="200 N  BIXEL                        ST"/>
    <m/>
    <n v="34.062800000000003"/>
    <n v="-118.25530000000001"/>
  </r>
  <r>
    <n v="200413673"/>
    <d v="2020-10-10T00:00:00"/>
    <x v="149"/>
    <n v="1615"/>
    <n v="4"/>
    <x v="4"/>
    <n v="455"/>
    <n v="2"/>
    <n v="740"/>
    <x v="21"/>
    <s v="0329 1300 1307"/>
    <n v="26"/>
    <s v="F"/>
    <s v="H"/>
    <n v="123"/>
    <s v="PARKING UNDERGROUND/BUILDING"/>
    <m/>
    <m/>
    <s v="IC"/>
    <s v="Invest Cont"/>
    <n v="740"/>
    <m/>
    <m/>
    <m/>
    <s v="600    SAN BENITO                   ST"/>
    <m/>
    <n v="34.051499999999997"/>
    <n v="-118.21299999999999"/>
  </r>
  <r>
    <n v="201111417"/>
    <d v="2020-07-14T00:00:00"/>
    <x v="158"/>
    <n v="1900"/>
    <n v="11"/>
    <x v="7"/>
    <n v="1158"/>
    <n v="1"/>
    <n v="420"/>
    <x v="33"/>
    <s v="0344 1606"/>
    <n v="39"/>
    <s v="M"/>
    <s v="W"/>
    <n v="101"/>
    <s v="STREET"/>
    <m/>
    <m/>
    <s v="IC"/>
    <s v="Invest Cont"/>
    <n v="420"/>
    <m/>
    <m/>
    <m/>
    <s v="4100    GLENALBYN                    DR"/>
    <m/>
    <n v="34.095199999999998"/>
    <n v="-118.2119"/>
  </r>
  <r>
    <n v="200900643"/>
    <d v="2020-03-13T00:00:00"/>
    <x v="262"/>
    <n v="1400"/>
    <n v="9"/>
    <x v="3"/>
    <n v="964"/>
    <n v="2"/>
    <n v="354"/>
    <x v="14"/>
    <n v="1402"/>
    <n v="0"/>
    <s v="X"/>
    <s v="X"/>
    <n v="101"/>
    <s v="STREET"/>
    <m/>
    <m/>
    <s v="AA"/>
    <s v="Adult Arrest"/>
    <n v="354"/>
    <m/>
    <m/>
    <m/>
    <s v="RIVERSIDE                    DR"/>
    <s v="MURIETTA                     AV"/>
    <n v="34.157600000000002"/>
    <n v="-118.43899999999999"/>
  </r>
  <r>
    <n v="200808720"/>
    <d v="2020-04-25T00:00:00"/>
    <x v="168"/>
    <n v="1400"/>
    <n v="8"/>
    <x v="12"/>
    <n v="847"/>
    <n v="1"/>
    <n v="420"/>
    <x v="33"/>
    <s v="0358 0385 0344 0346"/>
    <n v="29"/>
    <s v="F"/>
    <s v="K"/>
    <n v="502"/>
    <s v="MULTI-UNIT DWELLING (APARTMENT, DUPLEX, ETC)"/>
    <m/>
    <m/>
    <s v="IC"/>
    <s v="Invest Cont"/>
    <n v="420"/>
    <m/>
    <m/>
    <m/>
    <s v="10300    ILONA                        AV"/>
    <m/>
    <n v="34.0501"/>
    <n v="-118.4144"/>
  </r>
  <r>
    <n v="200916665"/>
    <d v="2020-10-31T00:00:00"/>
    <x v="326"/>
    <n v="1100"/>
    <n v="9"/>
    <x v="3"/>
    <n v="985"/>
    <n v="1"/>
    <n v="230"/>
    <x v="13"/>
    <s v="1402 0431 2004 1822"/>
    <n v="72"/>
    <s v="F"/>
    <s v="W"/>
    <n v="101"/>
    <s v="STREET"/>
    <n v="503"/>
    <s v="CAUSTIC CHEMICAL/POISON"/>
    <s v="AA"/>
    <s v="Adult Arrest"/>
    <n v="230"/>
    <n v="998"/>
    <m/>
    <m/>
    <s v="14200 W  VENTURA                      BL"/>
    <m/>
    <n v="34.149799999999999"/>
    <n v="-118.4421"/>
  </r>
  <r>
    <n v="200612181"/>
    <d v="2020-07-04T00:00:00"/>
    <x v="261"/>
    <n v="830"/>
    <n v="6"/>
    <x v="9"/>
    <n v="647"/>
    <n v="2"/>
    <n v="624"/>
    <x v="15"/>
    <s v="0400 0416 1822 1202 0429 1028"/>
    <n v="76"/>
    <s v="M"/>
    <s v="H"/>
    <n v="108"/>
    <s v="PARKING LOT"/>
    <n v="400"/>
    <s v="STRONG-ARM (HANDS, FIST, FEET OR BODILY FORCE)"/>
    <s v="IC"/>
    <s v="Invest Cont"/>
    <n v="624"/>
    <m/>
    <m/>
    <m/>
    <s v="1500    VINE                         ST"/>
    <m/>
    <n v="34.097999999999999"/>
    <n v="-118.3266"/>
  </r>
  <r>
    <n v="201225017"/>
    <d v="2020-11-23T00:00:00"/>
    <x v="242"/>
    <n v="1730"/>
    <n v="12"/>
    <x v="8"/>
    <n v="1267"/>
    <n v="1"/>
    <n v="510"/>
    <x v="0"/>
    <m/>
    <n v="0"/>
    <m/>
    <m/>
    <n v="104"/>
    <s v="DRIVEWAY"/>
    <m/>
    <m/>
    <s v="IC"/>
    <s v="Invest Cont"/>
    <n v="510"/>
    <m/>
    <m/>
    <m/>
    <s v="500 W  84TH                         ST"/>
    <m/>
    <n v="33.962200000000003"/>
    <n v="-118.2834"/>
  </r>
  <r>
    <n v="200107955"/>
    <d v="2020-02-26T00:00:00"/>
    <x v="309"/>
    <n v="1950"/>
    <n v="1"/>
    <x v="1"/>
    <n v="156"/>
    <n v="2"/>
    <n v="624"/>
    <x v="15"/>
    <s v="1202 1218 2004 0444 0416"/>
    <n v="61"/>
    <s v="F"/>
    <s v="W"/>
    <n v="102"/>
    <s v="SIDEWALK"/>
    <n v="400"/>
    <s v="STRONG-ARM (HANDS, FIST, FEET OR BODILY FORCE)"/>
    <s v="AA"/>
    <s v="Adult Arrest"/>
    <n v="624"/>
    <m/>
    <m/>
    <m/>
    <s v="5TH                          ST"/>
    <s v="SAN JULIAN"/>
    <n v="34.044600000000003"/>
    <n v="-118.245"/>
  </r>
  <r>
    <n v="200608669"/>
    <d v="2020-04-04T00:00:00"/>
    <x v="42"/>
    <n v="300"/>
    <n v="6"/>
    <x v="9"/>
    <n v="656"/>
    <n v="2"/>
    <n v="624"/>
    <x v="15"/>
    <s v="0400 0416 1810 0913"/>
    <n v="46"/>
    <s v="M"/>
    <s v="B"/>
    <n v="502"/>
    <s v="MULTI-UNIT DWELLING (APARTMENT, DUPLEX, ETC)"/>
    <n v="400"/>
    <s v="STRONG-ARM (HANDS, FIST, FEET OR BODILY FORCE)"/>
    <s v="IC"/>
    <s v="Invest Cont"/>
    <n v="624"/>
    <m/>
    <m/>
    <m/>
    <s v="900 N  GOWER                        ST"/>
    <m/>
    <n v="34.088900000000002"/>
    <n v="-118.32769999999999"/>
  </r>
  <r>
    <n v="200412410"/>
    <d v="2020-09-03T00:00:00"/>
    <x v="84"/>
    <n v="500"/>
    <n v="4"/>
    <x v="4"/>
    <n v="464"/>
    <n v="2"/>
    <n v="745"/>
    <x v="9"/>
    <s v="0329 1202 1300"/>
    <n v="64"/>
    <s v="M"/>
    <s v="H"/>
    <n v="108"/>
    <s v="PARKING LOT"/>
    <m/>
    <m/>
    <s v="IC"/>
    <s v="Invest Cont"/>
    <n v="745"/>
    <m/>
    <m/>
    <m/>
    <s v="200 N  SOTO                         ST"/>
    <m/>
    <n v="34.044499999999999"/>
    <n v="-118.2116"/>
  </r>
  <r>
    <n v="200405825"/>
    <d v="2020-02-17T00:00:00"/>
    <x v="348"/>
    <n v="200"/>
    <n v="4"/>
    <x v="4"/>
    <n v="473"/>
    <n v="1"/>
    <n v="310"/>
    <x v="5"/>
    <s v="0344 1602"/>
    <n v="0"/>
    <s v="X"/>
    <s v="X"/>
    <n v="210"/>
    <s v="RESTAURANT/FAST FOOD"/>
    <m/>
    <m/>
    <s v="IC"/>
    <s v="Invest Cont"/>
    <n v="310"/>
    <m/>
    <m/>
    <m/>
    <s v="900 S  SOTO                         ST"/>
    <m/>
    <n v="34.037599999999998"/>
    <n v="-118.2166"/>
  </r>
  <r>
    <n v="201301192"/>
    <d v="2020-12-28T00:00:00"/>
    <x v="360"/>
    <n v="30"/>
    <n v="13"/>
    <x v="6"/>
    <n v="1317"/>
    <n v="1"/>
    <n v="341"/>
    <x v="12"/>
    <s v="0344 0910"/>
    <n v="49"/>
    <s v="M"/>
    <s v="O"/>
    <n v="935"/>
    <s v="MTA - BLUE LINE - WASHINGTON"/>
    <m/>
    <m/>
    <s v="IC"/>
    <s v="Invest Cont"/>
    <n v="341"/>
    <m/>
    <m/>
    <m/>
    <s v="1900    LONG BEACH                   AV"/>
    <m/>
    <n v="34.020099999999999"/>
    <n v="-118.2428"/>
  </r>
  <r>
    <n v="200607854"/>
    <d v="2020-03-13T00:00:00"/>
    <x v="262"/>
    <n v="545"/>
    <n v="6"/>
    <x v="9"/>
    <n v="645"/>
    <n v="1"/>
    <n v="310"/>
    <x v="5"/>
    <s v="1601 1606 1202 1205 2037 2042 1822 0314"/>
    <n v="60"/>
    <s v="M"/>
    <s v="H"/>
    <n v="502"/>
    <s v="MULTI-UNIT DWELLING (APARTMENT, DUPLEX, ETC)"/>
    <m/>
    <m/>
    <s v="IC"/>
    <s v="Invest Cont"/>
    <n v="310"/>
    <m/>
    <m/>
    <m/>
    <s v="6800    FOUNTAIN                     AV"/>
    <m/>
    <n v="34.1006"/>
    <n v="-118.3417"/>
  </r>
  <r>
    <n v="200713063"/>
    <d v="2020-08-22T00:00:00"/>
    <x v="223"/>
    <n v="2000"/>
    <n v="7"/>
    <x v="0"/>
    <n v="722"/>
    <n v="2"/>
    <n v="956"/>
    <x v="29"/>
    <s v="0913 1814 1906"/>
    <n v="35"/>
    <s v="F"/>
    <s v="H"/>
    <n v="502"/>
    <s v="MULTI-UNIT DWELLING (APARTMENT, DUPLEX, ETC)"/>
    <n v="511"/>
    <s v="VERBAL THREAT"/>
    <s v="IC"/>
    <s v="Invest Cont"/>
    <n v="956"/>
    <m/>
    <m/>
    <m/>
    <s v="8400    BLACKBURN                    AV"/>
    <m/>
    <n v="34.072099999999999"/>
    <n v="-118.3733"/>
  </r>
  <r>
    <n v="200914822"/>
    <d v="2020-09-17T00:00:00"/>
    <x v="200"/>
    <n v="800"/>
    <n v="9"/>
    <x v="3"/>
    <n v="991"/>
    <n v="2"/>
    <n v="354"/>
    <x v="14"/>
    <s v="1822 0930"/>
    <n v="53"/>
    <s v="M"/>
    <s v="O"/>
    <n v="501"/>
    <s v="SINGLE FAMILY DWELLING"/>
    <m/>
    <m/>
    <s v="IC"/>
    <s v="Invest Cont"/>
    <n v="354"/>
    <m/>
    <m/>
    <m/>
    <s v="3800    SCADLOCK                     LN"/>
    <m/>
    <n v="34.140099999999997"/>
    <n v="-118.46939999999999"/>
  </r>
  <r>
    <n v="201220125"/>
    <d v="2020-09-07T00:00:00"/>
    <x v="201"/>
    <n v="200"/>
    <n v="12"/>
    <x v="8"/>
    <n v="1251"/>
    <n v="1"/>
    <n v="440"/>
    <x v="20"/>
    <s v="2000 0913 1814 0416 0446 0344 0354 1240"/>
    <n v="59"/>
    <s v="F"/>
    <s v="B"/>
    <n v="103"/>
    <s v="ALLEY"/>
    <n v="400"/>
    <s v="STRONG-ARM (HANDS, FIST, FEET OR BODILY FORCE)"/>
    <s v="AA"/>
    <s v="Adult Arrest"/>
    <n v="440"/>
    <m/>
    <m/>
    <m/>
    <s v="3500 W  FLORENCE                     AV"/>
    <m/>
    <n v="33.974499999999999"/>
    <n v="-118.3335"/>
  </r>
  <r>
    <n v="200706007"/>
    <d v="2020-02-12T00:00:00"/>
    <x v="99"/>
    <n v="2130"/>
    <n v="7"/>
    <x v="0"/>
    <n v="701"/>
    <n v="1"/>
    <n v="330"/>
    <x v="1"/>
    <s v="0344 1300 1609 1402"/>
    <n v="30"/>
    <s v="M"/>
    <s v="W"/>
    <n v="101"/>
    <s v="STREET"/>
    <m/>
    <m/>
    <s v="AA"/>
    <s v="Adult Arrest"/>
    <n v="330"/>
    <n v="998"/>
    <m/>
    <m/>
    <s v="700 N  LA CIENEGA                   BL"/>
    <m/>
    <n v="34.084200000000003"/>
    <n v="-118.37649999999999"/>
  </r>
  <r>
    <n v="201105016"/>
    <d v="2020-01-24T00:00:00"/>
    <x v="254"/>
    <n v="800"/>
    <n v="11"/>
    <x v="7"/>
    <n v="1101"/>
    <n v="1"/>
    <n v="761"/>
    <x v="35"/>
    <s v="1822 0400 0334 1402 2004"/>
    <n v="59"/>
    <s v="M"/>
    <s v="O"/>
    <n v="109"/>
    <s v="PARK/PLAYGROUND"/>
    <n v="212"/>
    <s v="BOTTLE"/>
    <s v="AA"/>
    <s v="Adult Arrest"/>
    <n v="761"/>
    <n v="930"/>
    <n v="998"/>
    <m/>
    <s v="4700    CRYSTAL SPRINGS              DR"/>
    <m/>
    <n v="34.151600000000002"/>
    <n v="-118.2859"/>
  </r>
  <r>
    <n v="201221140"/>
    <d v="2020-09-22T00:00:00"/>
    <x v="114"/>
    <n v="1200"/>
    <n v="12"/>
    <x v="8"/>
    <n v="1252"/>
    <n v="1"/>
    <n v="510"/>
    <x v="0"/>
    <m/>
    <n v="0"/>
    <m/>
    <m/>
    <n v="707"/>
    <s v="GARAGE/CARPORT"/>
    <m/>
    <m/>
    <s v="IC"/>
    <s v="Invest Cont"/>
    <n v="510"/>
    <m/>
    <m/>
    <m/>
    <s v="2500 W  FLORENCE                     AV"/>
    <m/>
    <n v="33.974600000000002"/>
    <n v="-118.32080000000001"/>
  </r>
  <r>
    <n v="201013997"/>
    <d v="2020-10-13T00:00:00"/>
    <x v="106"/>
    <n v="1350"/>
    <n v="10"/>
    <x v="11"/>
    <n v="1077"/>
    <n v="1"/>
    <n v="341"/>
    <x v="12"/>
    <s v="0329 0913 0344 0202 1420"/>
    <n v="54"/>
    <s v="F"/>
    <s v="W"/>
    <n v="203"/>
    <s v="OTHER BUSINESS"/>
    <m/>
    <m/>
    <s v="AA"/>
    <s v="Adult Arrest"/>
    <n v="341"/>
    <m/>
    <m/>
    <m/>
    <s v="17400 W  VENTURA                      BL"/>
    <m/>
    <n v="34.161099999999998"/>
    <n v="-118.5116"/>
  </r>
  <r>
    <n v="200304403"/>
    <d v="2020-01-06T00:00:00"/>
    <x v="281"/>
    <n v="1815"/>
    <n v="3"/>
    <x v="2"/>
    <n v="363"/>
    <n v="2"/>
    <n v="624"/>
    <x v="15"/>
    <s v="0319 0359 0369 0444 1822 1309 0605"/>
    <n v="52"/>
    <s v="F"/>
    <s v="H"/>
    <n v="108"/>
    <s v="PARKING LOT"/>
    <n v="400"/>
    <s v="STRONG-ARM (HANDS, FIST, FEET OR BODILY FORCE)"/>
    <s v="IC"/>
    <s v="Invest Cont"/>
    <n v="624"/>
    <m/>
    <m/>
    <m/>
    <s v="3700    SANTA ROSALIA                DR"/>
    <m/>
    <n v="34.007199999999997"/>
    <n v="-118.3373"/>
  </r>
  <r>
    <n v="201013916"/>
    <d v="2020-10-10T00:00:00"/>
    <x v="95"/>
    <n v="1700"/>
    <n v="10"/>
    <x v="11"/>
    <n v="1063"/>
    <n v="2"/>
    <n v="740"/>
    <x v="21"/>
    <s v="1822 0329 1414"/>
    <n v="0"/>
    <s v="M"/>
    <s v="W"/>
    <n v="702"/>
    <s v="OFFICE BUILDING/OFFICE"/>
    <m/>
    <m/>
    <s v="IC"/>
    <s v="Invest Cont"/>
    <n v="740"/>
    <m/>
    <m/>
    <m/>
    <s v="18900 W  VENTURA                      BL"/>
    <m/>
    <n v="34.172199999999997"/>
    <n v="-118.54470000000001"/>
  </r>
  <r>
    <n v="200218624"/>
    <d v="2020-12-15T00:00:00"/>
    <x v="325"/>
    <n v="1730"/>
    <n v="2"/>
    <x v="5"/>
    <n v="238"/>
    <n v="1"/>
    <n v="510"/>
    <x v="0"/>
    <m/>
    <n v="0"/>
    <m/>
    <m/>
    <n v="101"/>
    <s v="STREET"/>
    <m/>
    <m/>
    <s v="IC"/>
    <s v="Invest Cont"/>
    <n v="510"/>
    <m/>
    <m/>
    <m/>
    <s v="200 N  BOYLSTON                     ST"/>
    <m/>
    <n v="34.0642"/>
    <n v="-118.25700000000001"/>
  </r>
  <r>
    <n v="200705376"/>
    <d v="2020-01-29T00:00:00"/>
    <x v="356"/>
    <n v="1702"/>
    <n v="7"/>
    <x v="0"/>
    <n v="702"/>
    <n v="1"/>
    <n v="440"/>
    <x v="20"/>
    <n v="344"/>
    <n v="29"/>
    <s v="F"/>
    <s v="O"/>
    <n v="501"/>
    <s v="SINGLE FAMILY DWELLING"/>
    <m/>
    <m/>
    <s v="IC"/>
    <s v="Invest Cont"/>
    <n v="440"/>
    <m/>
    <m/>
    <m/>
    <s v="700 N  VISTA                        ST"/>
    <m/>
    <n v="34.083599999999997"/>
    <n v="-118.3522"/>
  </r>
  <r>
    <n v="200216032"/>
    <d v="2020-10-11T00:00:00"/>
    <x v="155"/>
    <n v="1237"/>
    <n v="2"/>
    <x v="5"/>
    <n v="219"/>
    <n v="1"/>
    <n v="210"/>
    <x v="11"/>
    <s v="1419 1407 1822 0342 0325 0344 0302 0337 0906"/>
    <n v="0"/>
    <s v="X"/>
    <s v="X"/>
    <n v="402"/>
    <s v="MARKET"/>
    <n v="102"/>
    <s v="HAND GUN"/>
    <s v="AA"/>
    <s v="Adult Arrest"/>
    <n v="210"/>
    <n v="998"/>
    <m/>
    <m/>
    <s v="1200    BELLEVUE                     AV"/>
    <m/>
    <n v="34.066899999999997"/>
    <n v="-118.25149999999999"/>
  </r>
  <r>
    <n v="201016098"/>
    <d v="2020-12-14T00:00:00"/>
    <x v="325"/>
    <n v="1257"/>
    <n v="10"/>
    <x v="11"/>
    <n v="1029"/>
    <n v="1"/>
    <n v="331"/>
    <x v="23"/>
    <n v="1402"/>
    <n v="31"/>
    <s v="F"/>
    <s v="V"/>
    <n v="101"/>
    <s v="STREET"/>
    <m/>
    <m/>
    <s v="IC"/>
    <s v="Invest Cont"/>
    <n v="331"/>
    <m/>
    <m/>
    <m/>
    <s v="GLORIA                       AV"/>
    <s v="HART                         ST"/>
    <n v="34.197600000000001"/>
    <n v="-118.47929999999999"/>
  </r>
  <r>
    <n v="201105275"/>
    <d v="2020-01-30T00:00:00"/>
    <x v="356"/>
    <n v="1700"/>
    <n v="11"/>
    <x v="7"/>
    <n v="1137"/>
    <n v="1"/>
    <n v="330"/>
    <x v="1"/>
    <s v="0344 0358 1307"/>
    <n v="36"/>
    <s v="M"/>
    <s v="H"/>
    <n v="101"/>
    <s v="STREET"/>
    <n v="500"/>
    <s v="UNKNOWN WEAPON/OTHER WEAPON"/>
    <s v="IC"/>
    <s v="Invest Cont"/>
    <n v="330"/>
    <m/>
    <m/>
    <m/>
    <s v="400 N  AVENUE 50"/>
    <m/>
    <n v="34.110900000000001"/>
    <n v="-118.2016"/>
  </r>
  <r>
    <n v="201009948"/>
    <d v="2020-06-13T00:00:00"/>
    <x v="93"/>
    <n v="430"/>
    <n v="10"/>
    <x v="11"/>
    <n v="1065"/>
    <n v="1"/>
    <n v="510"/>
    <x v="0"/>
    <m/>
    <n v="0"/>
    <m/>
    <m/>
    <n v="123"/>
    <s v="PARKING UNDERGROUND/BUILDING"/>
    <m/>
    <m/>
    <s v="AA"/>
    <s v="Adult Arrest"/>
    <n v="510"/>
    <m/>
    <m/>
    <m/>
    <s v="5300    YARMOUTH                     AV"/>
    <m/>
    <n v="34.167000000000002"/>
    <n v="-118.52030000000001"/>
  </r>
  <r>
    <n v="200319799"/>
    <d v="2020-11-03T00:00:00"/>
    <x v="245"/>
    <n v="2330"/>
    <n v="3"/>
    <x v="2"/>
    <n v="393"/>
    <n v="2"/>
    <n v="624"/>
    <x v="15"/>
    <s v="2004 1822 0416 0446 1309"/>
    <n v="54"/>
    <s v="F"/>
    <s v="B"/>
    <n v="108"/>
    <s v="PARKING LOT"/>
    <n v="400"/>
    <s v="STRONG-ARM (HANDS, FIST, FEET OR BODILY FORCE)"/>
    <s v="IC"/>
    <s v="Invest Cont"/>
    <n v="624"/>
    <m/>
    <m/>
    <m/>
    <s v="3300 W  43RD                         ST"/>
    <m/>
    <n v="34.005400000000002"/>
    <n v="-118.3297"/>
  </r>
  <r>
    <n v="201114543"/>
    <d v="2020-10-11T00:00:00"/>
    <x v="155"/>
    <n v="1420"/>
    <n v="11"/>
    <x v="7"/>
    <n v="1141"/>
    <n v="1"/>
    <n v="236"/>
    <x v="46"/>
    <s v="2000 0400 0416 0431 0913 1814"/>
    <n v="55"/>
    <s v="M"/>
    <s v="B"/>
    <n v="101"/>
    <s v="STREET"/>
    <n v="512"/>
    <s v="MACE/PEPPER SPRAY"/>
    <s v="IC"/>
    <s v="Invest Cont"/>
    <n v="236"/>
    <m/>
    <m/>
    <m/>
    <s v="VERMONT"/>
    <s v="FRANKLIN"/>
    <n v="34.105400000000003"/>
    <n v="-118.29179999999999"/>
  </r>
  <r>
    <n v="200120632"/>
    <d v="2020-11-05T00:00:00"/>
    <x v="336"/>
    <n v="1900"/>
    <n v="1"/>
    <x v="1"/>
    <n v="182"/>
    <n v="1"/>
    <n v="341"/>
    <x v="12"/>
    <s v="0344 0397 1602 1822"/>
    <n v="23"/>
    <s v="M"/>
    <s v="W"/>
    <n v="502"/>
    <s v="MULTI-UNIT DWELLING (APARTMENT, DUPLEX, ETC)"/>
    <m/>
    <m/>
    <s v="IC"/>
    <s v="Invest Cont"/>
    <n v="341"/>
    <m/>
    <m/>
    <m/>
    <s v="1000 S  FLOWER                       ST"/>
    <m/>
    <n v="34.043799999999997"/>
    <n v="-118.2634"/>
  </r>
  <r>
    <n v="200400501"/>
    <d v="2020-01-01T00:00:00"/>
    <x v="31"/>
    <n v="200"/>
    <n v="4"/>
    <x v="4"/>
    <n v="442"/>
    <n v="1"/>
    <n v="121"/>
    <x v="22"/>
    <s v="0500 0360 0527 0913 1402"/>
    <n v="23"/>
    <s v="F"/>
    <s v="H"/>
    <n v="501"/>
    <s v="SINGLE FAMILY DWELLING"/>
    <n v="400"/>
    <s v="STRONG-ARM (HANDS, FIST, FEET OR BODILY FORCE)"/>
    <s v="AA"/>
    <s v="Adult Arrest"/>
    <n v="121"/>
    <n v="998"/>
    <m/>
    <m/>
    <s v="1000    MARK                         ST"/>
    <m/>
    <n v="34.057299999999998"/>
    <n v="-118.21259999999999"/>
  </r>
  <r>
    <n v="200811626"/>
    <d v="2020-07-08T00:00:00"/>
    <x v="315"/>
    <n v="50"/>
    <n v="8"/>
    <x v="12"/>
    <n v="823"/>
    <n v="1"/>
    <n v="341"/>
    <x v="12"/>
    <s v="1420 1822 0344"/>
    <n v="45"/>
    <s v="M"/>
    <s v="W"/>
    <n v="501"/>
    <s v="SINGLE FAMILY DWELLING"/>
    <m/>
    <m/>
    <s v="IC"/>
    <s v="Invest Cont"/>
    <n v="341"/>
    <n v="480"/>
    <m/>
    <m/>
    <s v="400    BEIRUT                       AV"/>
    <m/>
    <n v="34.037300000000002"/>
    <n v="-118.53060000000001"/>
  </r>
  <r>
    <n v="200713387"/>
    <d v="2020-09-01T00:00:00"/>
    <x v="64"/>
    <n v="600"/>
    <n v="7"/>
    <x v="0"/>
    <n v="711"/>
    <n v="1"/>
    <n v="210"/>
    <x v="11"/>
    <s v="0416 0344"/>
    <n v="25"/>
    <s v="M"/>
    <s v="W"/>
    <n v="102"/>
    <s v="SIDEWALK"/>
    <n v="400"/>
    <s v="STRONG-ARM (HANDS, FIST, FEET OR BODILY FORCE)"/>
    <s v="AO"/>
    <s v="Adult Other"/>
    <n v="210"/>
    <m/>
    <m/>
    <m/>
    <s v="BEVERLY"/>
    <s v="HAYWORTH"/>
    <n v="34.076099999999997"/>
    <n v="-118.3626"/>
  </r>
  <r>
    <n v="201106261"/>
    <d v="2020-02-20T00:00:00"/>
    <x v="227"/>
    <n v="2300"/>
    <n v="11"/>
    <x v="7"/>
    <n v="1117"/>
    <n v="1"/>
    <n v="815"/>
    <x v="54"/>
    <s v="0515 0913 1259"/>
    <n v="15"/>
    <s v="F"/>
    <s v="W"/>
    <n v="109"/>
    <s v="PARK/PLAYGROUND"/>
    <n v="500"/>
    <s v="UNKNOWN WEAPON/OTHER WEAPON"/>
    <s v="AO"/>
    <s v="Adult Other"/>
    <n v="815"/>
    <m/>
    <m/>
    <m/>
    <s v="1800    YOSEMITE                     DR"/>
    <m/>
    <n v="34.133499999999998"/>
    <n v="-118.20650000000001"/>
  </r>
  <r>
    <n v="200814044"/>
    <d v="2020-09-12T00:00:00"/>
    <x v="171"/>
    <n v="1830"/>
    <n v="8"/>
    <x v="12"/>
    <n v="819"/>
    <n v="1"/>
    <n v="341"/>
    <x v="12"/>
    <n v="344"/>
    <n v="41"/>
    <s v="M"/>
    <s v="A"/>
    <n v="122"/>
    <s v="VEHICLE, PASSENGER/TRUCK"/>
    <m/>
    <m/>
    <s v="IC"/>
    <s v="Invest Cont"/>
    <n v="341"/>
    <m/>
    <m/>
    <m/>
    <s v="10400    WILSHIRE                     BL"/>
    <m/>
    <n v="34.073700000000002"/>
    <n v="-118.4289"/>
  </r>
  <r>
    <n v="200609610"/>
    <d v="2020-04-27T00:00:00"/>
    <x v="179"/>
    <n v="2100"/>
    <n v="6"/>
    <x v="9"/>
    <n v="622"/>
    <n v="2"/>
    <n v="932"/>
    <x v="74"/>
    <n v="1219"/>
    <n v="40"/>
    <s v="F"/>
    <s v="W"/>
    <n v="501"/>
    <s v="SINGLE FAMILY DWELLING"/>
    <m/>
    <m/>
    <s v="IC"/>
    <s v="Invest Cont"/>
    <n v="932"/>
    <m/>
    <m/>
    <m/>
    <s v="7100    HILLSIDE                     AV"/>
    <m/>
    <n v="34.1053"/>
    <n v="-118.3454"/>
  </r>
  <r>
    <n v="200206350"/>
    <d v="2020-02-17T00:00:00"/>
    <x v="348"/>
    <n v="1040"/>
    <n v="2"/>
    <x v="5"/>
    <n v="245"/>
    <n v="1"/>
    <n v="121"/>
    <x v="22"/>
    <s v="1402 1415 1822 0400 0334 0432 0527 1218"/>
    <n v="44"/>
    <s v="F"/>
    <s v="H"/>
    <n v="109"/>
    <s v="PARK/PLAYGROUND"/>
    <n v="200"/>
    <s v="KNIFE WITH BLADE 6INCHES OR LESS"/>
    <s v="IC"/>
    <s v="Invest Cont"/>
    <n v="121"/>
    <n v="998"/>
    <m/>
    <m/>
    <s v="6TH                          ST"/>
    <s v="PARK VIEW                    ST"/>
    <n v="34.061199999999999"/>
    <n v="-118.27849999999999"/>
  </r>
  <r>
    <n v="201215546"/>
    <d v="2020-06-28T00:00:00"/>
    <x v="322"/>
    <n v="1400"/>
    <n v="12"/>
    <x v="8"/>
    <n v="1248"/>
    <n v="1"/>
    <n v="440"/>
    <x v="20"/>
    <s v="0913 1820 0344 1202"/>
    <n v="68"/>
    <s v="M"/>
    <s v="H"/>
    <n v="502"/>
    <s v="MULTI-UNIT DWELLING (APARTMENT, DUPLEX, ETC)"/>
    <m/>
    <m/>
    <s v="IC"/>
    <s v="Invest Cont"/>
    <n v="440"/>
    <m/>
    <m/>
    <m/>
    <s v="800 W  68TH                         ST"/>
    <m/>
    <n v="33.978200000000001"/>
    <n v="-118.2893"/>
  </r>
  <r>
    <n v="200913102"/>
    <d v="2020-08-04T00:00:00"/>
    <x v="114"/>
    <n v="1700"/>
    <n v="9"/>
    <x v="3"/>
    <n v="935"/>
    <n v="1"/>
    <n v="330"/>
    <x v="1"/>
    <s v="1300 1822 0344"/>
    <n v="31"/>
    <s v="M"/>
    <s v="H"/>
    <n v="101"/>
    <s v="STREET"/>
    <m/>
    <m/>
    <s v="IC"/>
    <s v="Invest Cont"/>
    <n v="330"/>
    <m/>
    <m/>
    <m/>
    <s v="14300    FRIAR                        ST"/>
    <m/>
    <n v="34.185699999999997"/>
    <n v="-118.4443"/>
  </r>
  <r>
    <n v="201110594"/>
    <d v="2020-06-19T00:00:00"/>
    <x v="202"/>
    <n v="1500"/>
    <n v="11"/>
    <x v="7"/>
    <n v="1102"/>
    <n v="2"/>
    <n v="649"/>
    <x v="52"/>
    <s v="1817 0923"/>
    <n v="56"/>
    <s v="M"/>
    <s v="H"/>
    <n v="501"/>
    <s v="SINGLE FAMILY DWELLING"/>
    <m/>
    <m/>
    <s v="IC"/>
    <s v="Invest Cont"/>
    <n v="649"/>
    <m/>
    <m/>
    <m/>
    <s v="4000    BRUNSWICK                    AV"/>
    <m/>
    <n v="34.125"/>
    <n v="-118.26560000000001"/>
  </r>
  <r>
    <n v="200206921"/>
    <d v="2020-02-27T00:00:00"/>
    <x v="324"/>
    <n v="2200"/>
    <n v="2"/>
    <x v="5"/>
    <n v="275"/>
    <n v="2"/>
    <n v="624"/>
    <x v="15"/>
    <s v="0305 0445 0416 0913 0361"/>
    <n v="28"/>
    <s v="F"/>
    <s v="H"/>
    <n v="502"/>
    <s v="MULTI-UNIT DWELLING (APARTMENT, DUPLEX, ETC)"/>
    <n v="500"/>
    <s v="UNKNOWN WEAPON/OTHER WEAPON"/>
    <s v="IC"/>
    <s v="Invest Cont"/>
    <n v="624"/>
    <m/>
    <m/>
    <m/>
    <s v="1000 S  WESTLAKE                     AV"/>
    <m/>
    <n v="34.051200000000001"/>
    <n v="-118.2787"/>
  </r>
  <r>
    <n v="200412940"/>
    <d v="2020-09-19T00:00:00"/>
    <x v="224"/>
    <n v="1015"/>
    <n v="4"/>
    <x v="4"/>
    <n v="466"/>
    <n v="2"/>
    <n v="624"/>
    <x v="15"/>
    <s v="0913 0416 0429"/>
    <n v="41"/>
    <s v="M"/>
    <s v="H"/>
    <n v="101"/>
    <s v="STREET"/>
    <n v="400"/>
    <s v="STRONG-ARM (HANDS, FIST, FEET OR BODILY FORCE)"/>
    <s v="IC"/>
    <s v="Invest Cont"/>
    <n v="624"/>
    <m/>
    <m/>
    <m/>
    <s v="WHITTIER"/>
    <s v="MOTT"/>
    <n v="34.043599999999998"/>
    <n v="-118.2051"/>
  </r>
  <r>
    <n v="200911570"/>
    <d v="2020-06-25T00:00:00"/>
    <x v="33"/>
    <n v="800"/>
    <n v="9"/>
    <x v="3"/>
    <n v="946"/>
    <n v="1"/>
    <n v="510"/>
    <x v="0"/>
    <m/>
    <n v="0"/>
    <m/>
    <m/>
    <n v="101"/>
    <s v="STREET"/>
    <m/>
    <m/>
    <s v="IC"/>
    <s v="Invest Cont"/>
    <n v="510"/>
    <m/>
    <m/>
    <m/>
    <s v="COSTELLO                     AV"/>
    <s v="OXNARD                       ST"/>
    <n v="34.179400000000001"/>
    <n v="-118.43770000000001"/>
  </r>
  <r>
    <n v="201223151"/>
    <d v="2020-10-22T00:00:00"/>
    <x v="167"/>
    <n v="1"/>
    <n v="12"/>
    <x v="8"/>
    <n v="1245"/>
    <n v="2"/>
    <n v="626"/>
    <x v="10"/>
    <s v="0401 1814"/>
    <n v="26"/>
    <s v="M"/>
    <s v="B"/>
    <n v="101"/>
    <s v="STREET"/>
    <n v="400"/>
    <s v="STRONG-ARM (HANDS, FIST, FEET OR BODILY FORCE)"/>
    <s v="IC"/>
    <s v="Invest Cont"/>
    <n v="626"/>
    <m/>
    <m/>
    <m/>
    <s v="65TH                         ST"/>
    <s v="VERMONT"/>
    <n v="33.980499999999999"/>
    <n v="-118.29170000000001"/>
  </r>
  <r>
    <n v="200214631"/>
    <d v="2020-09-03T00:00:00"/>
    <x v="84"/>
    <n v="1030"/>
    <n v="2"/>
    <x v="5"/>
    <n v="245"/>
    <n v="1"/>
    <n v="442"/>
    <x v="16"/>
    <s v="0325 0352 1822 0104"/>
    <n v="0"/>
    <s v="X"/>
    <s v="X"/>
    <n v="406"/>
    <s v="OTHER STORE"/>
    <m/>
    <m/>
    <s v="IC"/>
    <s v="Invest Cont"/>
    <n v="442"/>
    <m/>
    <m/>
    <m/>
    <s v="2500 W  6TH                          ST"/>
    <m/>
    <n v="34.061700000000002"/>
    <n v="-118.2795"/>
  </r>
  <r>
    <n v="200320893"/>
    <d v="2020-11-23T00:00:00"/>
    <x v="47"/>
    <n v="1500"/>
    <n v="3"/>
    <x v="2"/>
    <n v="393"/>
    <n v="1"/>
    <n v="230"/>
    <x v="13"/>
    <s v="0913 0416 0445 1309"/>
    <n v="50"/>
    <s v="M"/>
    <s v="B"/>
    <n v="108"/>
    <s v="PARKING LOT"/>
    <n v="304"/>
    <s v="CLUB/BAT"/>
    <s v="IC"/>
    <s v="Invest Cont"/>
    <n v="230"/>
    <m/>
    <m/>
    <m/>
    <s v="4100    CRENSHAW                     BL"/>
    <m/>
    <n v="34.009900000000002"/>
    <n v="-118.3351"/>
  </r>
  <r>
    <n v="201210802"/>
    <d v="2020-04-13T00:00:00"/>
    <x v="56"/>
    <n v="2350"/>
    <n v="12"/>
    <x v="8"/>
    <n v="1245"/>
    <n v="2"/>
    <n v="745"/>
    <x v="9"/>
    <s v="0329 1307 1609"/>
    <n v="22"/>
    <s v="M"/>
    <s v="H"/>
    <n v="101"/>
    <s v="STREET"/>
    <m/>
    <m/>
    <s v="IC"/>
    <s v="Invest Cont"/>
    <n v="745"/>
    <m/>
    <m/>
    <m/>
    <s v="1400 W  65TH                         ST"/>
    <m/>
    <n v="33.980600000000003"/>
    <n v="-118.30029999999999"/>
  </r>
  <r>
    <n v="200608872"/>
    <d v="2020-04-07T00:00:00"/>
    <x v="126"/>
    <n v="2000"/>
    <n v="6"/>
    <x v="9"/>
    <n v="666"/>
    <n v="2"/>
    <n v="626"/>
    <x v="10"/>
    <s v="2000 0400 1814 0913"/>
    <n v="37"/>
    <s v="F"/>
    <s v="B"/>
    <n v="102"/>
    <s v="SIDEWALK"/>
    <n v="400"/>
    <s v="STRONG-ARM (HANDS, FIST, FEET OR BODILY FORCE)"/>
    <s v="IC"/>
    <s v="Invest Cont"/>
    <n v="626"/>
    <m/>
    <m/>
    <m/>
    <s v="6200    LA MIRADA                    AV"/>
    <m/>
    <n v="34.093499999999999"/>
    <n v="-118.3245"/>
  </r>
  <r>
    <n v="200613355"/>
    <d v="2020-07-29T00:00:00"/>
    <x v="334"/>
    <n v="30"/>
    <n v="6"/>
    <x v="9"/>
    <n v="647"/>
    <n v="1"/>
    <n v="310"/>
    <x v="5"/>
    <s v="1609 0344"/>
    <n v="0"/>
    <s v="M"/>
    <s v="W"/>
    <n v="203"/>
    <s v="OTHER BUSINESS"/>
    <m/>
    <m/>
    <s v="IC"/>
    <s v="Invest Cont"/>
    <n v="310"/>
    <m/>
    <m/>
    <m/>
    <s v="1500    ARGYLE                       AV"/>
    <m/>
    <n v="34.097999999999999"/>
    <n v="-118.32510000000001"/>
  </r>
  <r>
    <n v="200619879"/>
    <d v="2020-12-31T00:00:00"/>
    <x v="361"/>
    <n v="1230"/>
    <n v="6"/>
    <x v="9"/>
    <n v="643"/>
    <n v="2"/>
    <n v="624"/>
    <x v="15"/>
    <s v="0400 0416 0605 1822"/>
    <n v="26"/>
    <s v="M"/>
    <s v="H"/>
    <n v="203"/>
    <s v="OTHER BUSINESS"/>
    <n v="400"/>
    <s v="STRONG-ARM (HANDS, FIST, FEET OR BODILY FORCE)"/>
    <s v="IC"/>
    <s v="Invest Cont"/>
    <n v="624"/>
    <m/>
    <m/>
    <m/>
    <s v="7300 W  SUNSET                       BL"/>
    <m/>
    <n v="34.100700000000003"/>
    <n v="-118.3494"/>
  </r>
  <r>
    <n v="200218318"/>
    <d v="2020-12-07T00:00:00"/>
    <x v="121"/>
    <n v="2000"/>
    <n v="2"/>
    <x v="5"/>
    <n v="248"/>
    <n v="2"/>
    <n v="740"/>
    <x v="21"/>
    <s v="1300 0329 1822 1252"/>
    <n v="41"/>
    <s v="M"/>
    <s v="H"/>
    <n v="122"/>
    <s v="VEHICLE, PASSENGER/TRUCK"/>
    <m/>
    <m/>
    <s v="IC"/>
    <s v="Invest Cont"/>
    <n v="740"/>
    <m/>
    <m/>
    <m/>
    <s v="500    WITMER                       ST"/>
    <m/>
    <n v="34.055500000000002"/>
    <n v="-118.26560000000001"/>
  </r>
  <r>
    <n v="200204966"/>
    <d v="2020-01-21T00:00:00"/>
    <x v="204"/>
    <n v="2030"/>
    <n v="2"/>
    <x v="5"/>
    <n v="249"/>
    <n v="1"/>
    <n v="510"/>
    <x v="0"/>
    <m/>
    <n v="0"/>
    <m/>
    <m/>
    <n v="101"/>
    <s v="STREET"/>
    <m/>
    <m/>
    <s v="IC"/>
    <s v="Invest Cont"/>
    <n v="510"/>
    <m/>
    <m/>
    <m/>
    <s v="6TH                          ST"/>
    <s v="BIXEL"/>
    <n v="34.054000000000002"/>
    <n v="-118.262"/>
  </r>
  <r>
    <n v="200205203"/>
    <d v="2020-01-25T00:00:00"/>
    <x v="227"/>
    <n v="2330"/>
    <n v="2"/>
    <x v="5"/>
    <n v="245"/>
    <n v="2"/>
    <n v="626"/>
    <x v="10"/>
    <s v="0913 2000 0416 1601 1814"/>
    <n v="36"/>
    <s v="M"/>
    <s v="H"/>
    <n v="101"/>
    <s v="STREET"/>
    <n v="400"/>
    <s v="STRONG-ARM (HANDS, FIST, FEET OR BODILY FORCE)"/>
    <s v="IC"/>
    <s v="Invest Cont"/>
    <n v="626"/>
    <m/>
    <m/>
    <m/>
    <s v="3RD"/>
    <s v="LAKE"/>
    <n v="34.063299999999998"/>
    <n v="-118.27379999999999"/>
  </r>
  <r>
    <n v="200705781"/>
    <d v="2020-02-07T00:00:00"/>
    <x v="87"/>
    <n v="1625"/>
    <n v="7"/>
    <x v="0"/>
    <n v="752"/>
    <n v="1"/>
    <n v="440"/>
    <x v="20"/>
    <n v="394"/>
    <n v="53"/>
    <s v="M"/>
    <s v="W"/>
    <n v="502"/>
    <s v="MULTI-UNIT DWELLING (APARTMENT, DUPLEX, ETC)"/>
    <m/>
    <m/>
    <s v="IC"/>
    <s v="Invest Cont"/>
    <n v="440"/>
    <m/>
    <m/>
    <m/>
    <s v="6100    PACKARD                      ST"/>
    <m/>
    <n v="34.055"/>
    <n v="-118.3733"/>
  </r>
  <r>
    <n v="201010032"/>
    <d v="2020-06-15T00:00:00"/>
    <x v="85"/>
    <n v="1920"/>
    <n v="10"/>
    <x v="11"/>
    <n v="1028"/>
    <n v="2"/>
    <n v="740"/>
    <x v="21"/>
    <s v="0329 0913 1814 2000"/>
    <n v="22"/>
    <s v="F"/>
    <s v="W"/>
    <n v="502"/>
    <s v="MULTI-UNIT DWELLING (APARTMENT, DUPLEX, ETC)"/>
    <m/>
    <m/>
    <s v="AO"/>
    <s v="Adult Other"/>
    <n v="740"/>
    <m/>
    <m/>
    <m/>
    <s v="6500    BALBOA                       BL"/>
    <m/>
    <n v="34.189"/>
    <n v="-118.50109999999999"/>
  </r>
  <r>
    <n v="200118253"/>
    <d v="2020-09-20T00:00:00"/>
    <x v="90"/>
    <n v="1700"/>
    <n v="1"/>
    <x v="1"/>
    <n v="135"/>
    <n v="1"/>
    <n v="420"/>
    <x v="33"/>
    <m/>
    <n v="0"/>
    <m/>
    <m/>
    <n v="108"/>
    <s v="PARKING LOT"/>
    <m/>
    <m/>
    <s v="IC"/>
    <s v="Invest Cont"/>
    <n v="420"/>
    <m/>
    <m/>
    <m/>
    <s v="200 S  MAIN                         ST"/>
    <m/>
    <n v="34.050600000000003"/>
    <n v="-118.2449"/>
  </r>
  <r>
    <n v="201225448"/>
    <d v="2020-11-29T00:00:00"/>
    <x v="118"/>
    <n v="1930"/>
    <n v="12"/>
    <x v="8"/>
    <n v="1256"/>
    <n v="2"/>
    <n v="740"/>
    <x v="21"/>
    <n v="329"/>
    <n v="32"/>
    <s v="M"/>
    <s v="H"/>
    <n v="108"/>
    <s v="PARKING LOT"/>
    <m/>
    <m/>
    <s v="IC"/>
    <s v="Invest Cont"/>
    <n v="740"/>
    <m/>
    <m/>
    <m/>
    <s v="7200 S  FIGUEROA                     ST"/>
    <m/>
    <n v="33.9741"/>
    <n v="-118.28270000000001"/>
  </r>
  <r>
    <n v="200312250"/>
    <d v="2020-06-03T00:00:00"/>
    <x v="250"/>
    <n v="1830"/>
    <n v="3"/>
    <x v="2"/>
    <n v="337"/>
    <n v="2"/>
    <n v="740"/>
    <x v="21"/>
    <s v="0329 1300"/>
    <n v="26"/>
    <s v="F"/>
    <s v="W"/>
    <n v="122"/>
    <s v="VEHICLE, PASSENGER/TRUCK"/>
    <m/>
    <m/>
    <s v="IC"/>
    <s v="Invest Cont"/>
    <n v="740"/>
    <m/>
    <m/>
    <m/>
    <s v="3100    VAN BUREN                    PL"/>
    <m/>
    <n v="34.026400000000002"/>
    <n v="-118.297"/>
  </r>
  <r>
    <n v="200607107"/>
    <d v="2020-02-28T00:00:00"/>
    <x v="72"/>
    <n v="1045"/>
    <n v="6"/>
    <x v="9"/>
    <n v="646"/>
    <n v="2"/>
    <n v="745"/>
    <x v="9"/>
    <s v="0400 1822 0329"/>
    <n v="0"/>
    <s v="X"/>
    <s v="X"/>
    <n v="738"/>
    <s v="LIBRARY"/>
    <n v="400"/>
    <s v="STRONG-ARM (HANDS, FIST, FEET OR BODILY FORCE)"/>
    <s v="IC"/>
    <s v="Invest Cont"/>
    <n v="745"/>
    <m/>
    <m/>
    <m/>
    <s v="1600 N  IVAR                         AV"/>
    <m/>
    <n v="34.099800000000002"/>
    <n v="-118.3282"/>
  </r>
  <r>
    <n v="200512425"/>
    <d v="2020-07-29T00:00:00"/>
    <x v="190"/>
    <n v="1850"/>
    <n v="5"/>
    <x v="10"/>
    <n v="508"/>
    <n v="1"/>
    <n v="210"/>
    <x v="11"/>
    <s v="0342 0344 0385 1300 0209 0416 1313"/>
    <n v="46"/>
    <s v="M"/>
    <s v="H"/>
    <n v="101"/>
    <s v="STREET"/>
    <n v="400"/>
    <s v="STRONG-ARM (HANDS, FIST, FEET OR BODILY FORCE)"/>
    <s v="IC"/>
    <s v="Invest Cont"/>
    <n v="210"/>
    <m/>
    <m/>
    <m/>
    <s v="23900    WESTERN                      AV"/>
    <m/>
    <n v="33.807200000000002"/>
    <n v="-118.30759999999999"/>
  </r>
  <r>
    <n v="201215030"/>
    <d v="2020-06-20T00:00:00"/>
    <x v="50"/>
    <n v="1000"/>
    <n v="12"/>
    <x v="8"/>
    <n v="1248"/>
    <n v="2"/>
    <n v="625"/>
    <x v="44"/>
    <s v="1202 0356 0361 0913"/>
    <n v="61"/>
    <s v="F"/>
    <s v="B"/>
    <n v="502"/>
    <s v="MULTI-UNIT DWELLING (APARTMENT, DUPLEX, ETC)"/>
    <n v="400"/>
    <s v="STRONG-ARM (HANDS, FIST, FEET OR BODILY FORCE)"/>
    <s v="IC"/>
    <s v="Invest Cont"/>
    <n v="625"/>
    <m/>
    <m/>
    <m/>
    <s v="800 W  65TH                         ST"/>
    <m/>
    <n v="33.9801"/>
    <n v="-118.28700000000001"/>
  </r>
  <r>
    <n v="201111890"/>
    <d v="2020-07-27T00:00:00"/>
    <x v="338"/>
    <n v="2013"/>
    <n v="11"/>
    <x v="7"/>
    <n v="1138"/>
    <n v="2"/>
    <n v="910"/>
    <x v="75"/>
    <s v="0418 1300 0423 0438"/>
    <n v="0"/>
    <s v="X"/>
    <s v="X"/>
    <n v="101"/>
    <s v="STREET"/>
    <n v="500"/>
    <s v="UNKNOWN WEAPON/OTHER WEAPON"/>
    <s v="IC"/>
    <s v="Invest Cont"/>
    <n v="910"/>
    <m/>
    <m/>
    <m/>
    <s v="YORK                         BL"/>
    <s v="MESA                         AV"/>
    <n v="34.117699999999999"/>
    <n v="-118.1872"/>
  </r>
  <r>
    <n v="201210231"/>
    <d v="2020-04-02T00:00:00"/>
    <x v="328"/>
    <n v="1200"/>
    <n v="12"/>
    <x v="8"/>
    <n v="1266"/>
    <n v="1"/>
    <n v="440"/>
    <x v="20"/>
    <s v="1202 0344 1822"/>
    <n v="79"/>
    <s v="M"/>
    <s v="B"/>
    <n v="413"/>
    <s v="FURNITURE STORE"/>
    <m/>
    <m/>
    <s v="IC"/>
    <s v="Invest Cont"/>
    <n v="440"/>
    <m/>
    <m/>
    <m/>
    <s v="8000 S  BROADWAY"/>
    <m/>
    <n v="33.966099999999997"/>
    <n v="-118.28489999999999"/>
  </r>
  <r>
    <n v="201116364"/>
    <d v="2020-12-06T00:00:00"/>
    <x v="195"/>
    <n v="910"/>
    <n v="11"/>
    <x v="7"/>
    <n v="1149"/>
    <n v="1"/>
    <n v="341"/>
    <x v="12"/>
    <n v="344"/>
    <n v="45"/>
    <s v="M"/>
    <s v="W"/>
    <n v="502"/>
    <s v="MULTI-UNIT DWELLING (APARTMENT, DUPLEX, ETC)"/>
    <m/>
    <m/>
    <s v="IC"/>
    <s v="Invest Cont"/>
    <n v="341"/>
    <m/>
    <m/>
    <m/>
    <s v="100 S  AVE 55"/>
    <m/>
    <n v="34.107399999999998"/>
    <n v="-118.1978"/>
  </r>
  <r>
    <n v="200910040"/>
    <d v="2020-05-22T00:00:00"/>
    <x v="267"/>
    <n v="1950"/>
    <n v="9"/>
    <x v="3"/>
    <n v="914"/>
    <n v="2"/>
    <n v="745"/>
    <x v="9"/>
    <n v="329"/>
    <n v="47"/>
    <s v="F"/>
    <s v="H"/>
    <n v="501"/>
    <s v="SINGLE FAMILY DWELLING"/>
    <m/>
    <m/>
    <s v="IC"/>
    <s v="Invest Cont"/>
    <n v="745"/>
    <m/>
    <m/>
    <m/>
    <s v="14500    VOSE                         ST"/>
    <m/>
    <n v="34.198500000000003"/>
    <n v="-118.4487"/>
  </r>
  <r>
    <n v="200608744"/>
    <d v="2020-04-05T00:00:00"/>
    <x v="104"/>
    <n v="1530"/>
    <n v="6"/>
    <x v="9"/>
    <n v="667"/>
    <n v="2"/>
    <n v="888"/>
    <x v="24"/>
    <s v="0361 0913 1268"/>
    <n v="32"/>
    <s v="F"/>
    <s v="H"/>
    <n v="502"/>
    <s v="MULTI-UNIT DWELLING (APARTMENT, DUPLEX, ETC)"/>
    <m/>
    <m/>
    <s v="IC"/>
    <s v="Invest Cont"/>
    <n v="888"/>
    <m/>
    <m/>
    <m/>
    <s v="1100 N  GOWER                        ST"/>
    <m/>
    <n v="34.090800000000002"/>
    <n v="-118.3223"/>
  </r>
  <r>
    <n v="200516164"/>
    <d v="2020-11-02T00:00:00"/>
    <x v="149"/>
    <n v="1200"/>
    <n v="5"/>
    <x v="10"/>
    <n v="532"/>
    <n v="2"/>
    <n v="354"/>
    <x v="14"/>
    <s v="1822 0929"/>
    <n v="25"/>
    <s v="F"/>
    <s v="H"/>
    <n v="501"/>
    <s v="SINGLE FAMILY DWELLING"/>
    <m/>
    <m/>
    <s v="IC"/>
    <s v="Invest Cont"/>
    <n v="354"/>
    <m/>
    <m/>
    <m/>
    <s v="1300    MCDONALD                     AV"/>
    <m/>
    <n v="33.788699999999999"/>
    <n v="-118.2717"/>
  </r>
  <r>
    <n v="200513225"/>
    <d v="2020-08-21T00:00:00"/>
    <x v="137"/>
    <n v="1200"/>
    <n v="5"/>
    <x v="10"/>
    <n v="504"/>
    <n v="1"/>
    <n v="440"/>
    <x v="20"/>
    <n v="344"/>
    <n v="54"/>
    <s v="F"/>
    <s v="W"/>
    <n v="121"/>
    <s v="YARD (RESIDENTIAL/BUSINESS)"/>
    <m/>
    <m/>
    <s v="IC"/>
    <s v="Invest Cont"/>
    <n v="440"/>
    <m/>
    <m/>
    <m/>
    <s v="20900    BRIGHTON                     AV"/>
    <m/>
    <n v="33.838000000000001"/>
    <n v="-118.3006"/>
  </r>
  <r>
    <n v="200510784"/>
    <d v="2020-06-19T00:00:00"/>
    <x v="318"/>
    <n v="1400"/>
    <n v="5"/>
    <x v="10"/>
    <n v="503"/>
    <n v="2"/>
    <n v="649"/>
    <x v="52"/>
    <s v="1202 0100 0913 0923"/>
    <n v="76"/>
    <s v="F"/>
    <s v="H"/>
    <n v="501"/>
    <s v="SINGLE FAMILY DWELLING"/>
    <m/>
    <m/>
    <s v="IC"/>
    <s v="Invest Cont"/>
    <n v="649"/>
    <m/>
    <m/>
    <m/>
    <s v="1000    HARBOR HEIGHTS               DR"/>
    <m/>
    <n v="33.7928"/>
    <n v="-118.29219999999999"/>
  </r>
  <r>
    <n v="200509077"/>
    <d v="2020-05-04T00:00:00"/>
    <x v="180"/>
    <n v="230"/>
    <n v="5"/>
    <x v="10"/>
    <n v="585"/>
    <n v="1"/>
    <n v="331"/>
    <x v="23"/>
    <s v="0344 1300 1606"/>
    <n v="51"/>
    <s v="M"/>
    <s v="W"/>
    <n v="101"/>
    <s v="STREET"/>
    <m/>
    <m/>
    <s v="IC"/>
    <s v="Invest Cont"/>
    <n v="331"/>
    <m/>
    <m/>
    <m/>
    <s v="1100 W  20TH                         ST"/>
    <m/>
    <n v="33.726100000000002"/>
    <n v="-118.30119999999999"/>
  </r>
  <r>
    <n v="200714788"/>
    <d v="2020-10-10T00:00:00"/>
    <x v="111"/>
    <n v="1800"/>
    <n v="7"/>
    <x v="0"/>
    <n v="763"/>
    <n v="1"/>
    <n v="331"/>
    <x v="23"/>
    <s v="0344 1608 0358"/>
    <n v="73"/>
    <s v="F"/>
    <s v="B"/>
    <n v="101"/>
    <s v="STREET"/>
    <m/>
    <m/>
    <s v="IC"/>
    <s v="Invest Cont"/>
    <n v="331"/>
    <m/>
    <m/>
    <m/>
    <s v="5600    AIRDROME                     ST"/>
    <m/>
    <n v="34.044499999999999"/>
    <n v="-118.3623"/>
  </r>
  <r>
    <n v="200415449"/>
    <d v="2020-12-01T00:00:00"/>
    <x v="289"/>
    <n v="1900"/>
    <n v="4"/>
    <x v="4"/>
    <n v="406"/>
    <n v="1"/>
    <n v="510"/>
    <x v="0"/>
    <m/>
    <n v="0"/>
    <m/>
    <m/>
    <n v="101"/>
    <s v="STREET"/>
    <m/>
    <m/>
    <s v="IC"/>
    <s v="Invest Cont"/>
    <n v="510"/>
    <m/>
    <m/>
    <m/>
    <s v="4200    VIA MARISOL"/>
    <m/>
    <n v="34.096699999999998"/>
    <n v="-118.1845"/>
  </r>
  <r>
    <n v="200611742"/>
    <d v="2020-06-24T00:00:00"/>
    <x v="22"/>
    <n v="750"/>
    <n v="6"/>
    <x v="9"/>
    <n v="648"/>
    <n v="2"/>
    <n v="888"/>
    <x v="24"/>
    <n v="1501"/>
    <n v="32"/>
    <s v="F"/>
    <s v="W"/>
    <n v="501"/>
    <s v="SINGLE FAMILY DWELLING"/>
    <m/>
    <m/>
    <s v="IC"/>
    <s v="Invest Cont"/>
    <n v="888"/>
    <m/>
    <m/>
    <m/>
    <s v="5700    CARLTON                      WY"/>
    <m/>
    <n v="34.100499999999997"/>
    <n v="-118.3141"/>
  </r>
  <r>
    <n v="200107425"/>
    <d v="2020-02-19T00:00:00"/>
    <x v="184"/>
    <n v="2200"/>
    <n v="1"/>
    <x v="1"/>
    <n v="111"/>
    <n v="1"/>
    <n v="510"/>
    <x v="0"/>
    <m/>
    <n v="0"/>
    <m/>
    <m/>
    <n v="101"/>
    <s v="STREET"/>
    <m/>
    <m/>
    <s v="IC"/>
    <s v="Invest Cont"/>
    <n v="510"/>
    <m/>
    <m/>
    <m/>
    <s v="800    YALE                         ST"/>
    <m/>
    <n v="34.063200000000002"/>
    <n v="-118.24079999999999"/>
  </r>
  <r>
    <n v="200407260"/>
    <d v="2020-03-25T00:00:00"/>
    <x v="321"/>
    <n v="1700"/>
    <n v="4"/>
    <x v="4"/>
    <n v="461"/>
    <n v="1"/>
    <n v="510"/>
    <x v="0"/>
    <m/>
    <n v="0"/>
    <m/>
    <m/>
    <n v="101"/>
    <s v="STREET"/>
    <m/>
    <m/>
    <s v="IC"/>
    <s v="Invest Cont"/>
    <n v="510"/>
    <m/>
    <m/>
    <m/>
    <s v="1ST"/>
    <s v="CLARENCE"/>
    <n v="34.047499999999999"/>
    <n v="-118.22410000000001"/>
  </r>
  <r>
    <n v="200513281"/>
    <d v="2020-08-21T00:00:00"/>
    <x v="183"/>
    <n v="1500"/>
    <n v="5"/>
    <x v="10"/>
    <n v="529"/>
    <n v="2"/>
    <n v="627"/>
    <x v="43"/>
    <s v="0444 0553 1251 1259 0913"/>
    <n v="15"/>
    <s v="M"/>
    <s v="B"/>
    <n v="501"/>
    <s v="SINGLE FAMILY DWELLING"/>
    <n v="400"/>
    <s v="STRONG-ARM (HANDS, FIST, FEET OR BODILY FORCE)"/>
    <s v="AO"/>
    <s v="Adult Other"/>
    <n v="627"/>
    <m/>
    <m/>
    <m/>
    <s v="300 E  ANAHEIM                      ST"/>
    <m/>
    <n v="33.780099999999997"/>
    <n v="-118.2595"/>
  </r>
  <r>
    <n v="201013335"/>
    <d v="2020-09-22T00:00:00"/>
    <x v="26"/>
    <n v="1700"/>
    <n v="10"/>
    <x v="11"/>
    <n v="1024"/>
    <n v="2"/>
    <n v="624"/>
    <x v="15"/>
    <s v="0400 0913 0416 1414 1202"/>
    <n v="74"/>
    <s v="M"/>
    <s v="H"/>
    <n v="108"/>
    <s v="PARKING LOT"/>
    <n v="400"/>
    <s v="STRONG-ARM (HANDS, FIST, FEET OR BODILY FORCE)"/>
    <s v="IC"/>
    <s v="Invest Cont"/>
    <n v="624"/>
    <m/>
    <m/>
    <m/>
    <s v="18500    SHERMAN                      WY"/>
    <m/>
    <n v="34.201099999999997"/>
    <n v="-118.5367"/>
  </r>
  <r>
    <n v="200316806"/>
    <d v="2020-09-02T00:00:00"/>
    <x v="145"/>
    <n v="1945"/>
    <n v="3"/>
    <x v="2"/>
    <n v="321"/>
    <n v="2"/>
    <n v="624"/>
    <x v="15"/>
    <s v="1822 0605 0416 0446"/>
    <n v="21"/>
    <s v="M"/>
    <s v="H"/>
    <n v="101"/>
    <s v="STREET"/>
    <n v="400"/>
    <s v="STRONG-ARM (HANDS, FIST, FEET OR BODILY FORCE)"/>
    <s v="AO"/>
    <s v="Adult Other"/>
    <n v="624"/>
    <m/>
    <m/>
    <m/>
    <s v="LA CIENEGA                   BL"/>
    <s v="OBAMA                        BL"/>
    <n v="34.021700000000003"/>
    <n v="-118.3724"/>
  </r>
  <r>
    <n v="200513785"/>
    <d v="2020-09-05T00:00:00"/>
    <x v="120"/>
    <n v="2310"/>
    <n v="5"/>
    <x v="10"/>
    <n v="517"/>
    <n v="2"/>
    <n v="753"/>
    <x v="37"/>
    <s v="1100 1402 1407"/>
    <n v="0"/>
    <s v="X"/>
    <s v="X"/>
    <n v="101"/>
    <s v="STREET"/>
    <n v="102"/>
    <s v="HAND GUN"/>
    <s v="AA"/>
    <s v="Adult Arrest"/>
    <n v="753"/>
    <n v="998"/>
    <m/>
    <m/>
    <s v="400 E  L                            ST"/>
    <m/>
    <n v="33.786999999999999"/>
    <n v="-118.2585"/>
  </r>
  <r>
    <n v="200106479"/>
    <d v="2020-02-04T00:00:00"/>
    <x v="233"/>
    <n v="1830"/>
    <n v="1"/>
    <x v="1"/>
    <n v="153"/>
    <n v="1"/>
    <n v="330"/>
    <x v="1"/>
    <s v="1307 0329 1822 1609 0344"/>
    <n v="46"/>
    <s v="M"/>
    <s v="W"/>
    <n v="108"/>
    <s v="PARKING LOT"/>
    <m/>
    <m/>
    <s v="IC"/>
    <s v="Invest Cont"/>
    <n v="330"/>
    <m/>
    <m/>
    <m/>
    <s v="5TH                          ST"/>
    <s v="HILL                         ST"/>
    <n v="34.0488"/>
    <n v="-118.2518"/>
  </r>
  <r>
    <n v="200316360"/>
    <d v="2020-08-27T00:00:00"/>
    <x v="49"/>
    <n v="1"/>
    <n v="3"/>
    <x v="2"/>
    <n v="392"/>
    <n v="1"/>
    <n v="510"/>
    <x v="0"/>
    <m/>
    <n v="0"/>
    <m/>
    <m/>
    <n v="101"/>
    <s v="STREET"/>
    <m/>
    <m/>
    <s v="IC"/>
    <s v="Invest Cont"/>
    <n v="510"/>
    <m/>
    <m/>
    <m/>
    <s v="5000    2ND                          AV"/>
    <m/>
    <n v="33.997500000000002"/>
    <n v="-118.3192"/>
  </r>
  <r>
    <n v="200814146"/>
    <d v="2020-09-16T00:00:00"/>
    <x v="171"/>
    <n v="2015"/>
    <n v="8"/>
    <x v="12"/>
    <n v="834"/>
    <n v="1"/>
    <n v="331"/>
    <x v="23"/>
    <s v="1202 0344 0346"/>
    <n v="71"/>
    <s v="F"/>
    <s v="W"/>
    <n v="101"/>
    <s v="STREET"/>
    <m/>
    <m/>
    <s v="IC"/>
    <s v="Invest Cont"/>
    <n v="331"/>
    <m/>
    <m/>
    <m/>
    <s v="OHIO                         AV"/>
    <s v="MANNING                      AV"/>
    <n v="34.0563"/>
    <n v="-118.4348"/>
  </r>
  <r>
    <n v="201306286"/>
    <d v="2020-02-10T00:00:00"/>
    <x v="159"/>
    <n v="1200"/>
    <n v="13"/>
    <x v="6"/>
    <n v="1321"/>
    <n v="2"/>
    <n v="651"/>
    <x v="69"/>
    <n v="1402"/>
    <n v="0"/>
    <s v="X"/>
    <s v="X"/>
    <n v="203"/>
    <s v="OTHER BUSINESS"/>
    <m/>
    <m/>
    <s v="IC"/>
    <s v="Invest Cont"/>
    <n v="651"/>
    <n v="998"/>
    <m/>
    <m/>
    <s v="200 W  ADAMS                        BL"/>
    <m/>
    <n v="34.0289"/>
    <n v="-118.26860000000001"/>
  </r>
  <r>
    <n v="200319683"/>
    <d v="2020-10-31T00:00:00"/>
    <x v="82"/>
    <n v="2200"/>
    <n v="3"/>
    <x v="2"/>
    <n v="362"/>
    <n v="2"/>
    <n v="740"/>
    <x v="21"/>
    <s v="0329 1238 1202 0913"/>
    <n v="75"/>
    <s v="M"/>
    <s v="B"/>
    <n v="502"/>
    <s v="MULTI-UNIT DWELLING (APARTMENT, DUPLEX, ETC)"/>
    <m/>
    <m/>
    <s v="IC"/>
    <s v="Invest Cont"/>
    <n v="740"/>
    <m/>
    <m/>
    <m/>
    <s v="3800    POTOMAC                      AV"/>
    <m/>
    <n v="34.015599999999999"/>
    <n v="-118.3463"/>
  </r>
  <r>
    <n v="201308041"/>
    <d v="2020-03-13T00:00:00"/>
    <x v="71"/>
    <n v="2300"/>
    <n v="13"/>
    <x v="6"/>
    <n v="1313"/>
    <n v="1"/>
    <n v="236"/>
    <x v="46"/>
    <s v="0913 2004 1218 1100 1242 0302 0334 2000"/>
    <n v="39"/>
    <s v="F"/>
    <s v="B"/>
    <n v="102"/>
    <s v="SIDEWALK"/>
    <n v="104"/>
    <s v="SHOTGUN"/>
    <s v="AO"/>
    <s v="Adult Other"/>
    <n v="236"/>
    <m/>
    <m/>
    <m/>
    <s v="800 E  16TH                         ST"/>
    <m/>
    <n v="34.028199999999998"/>
    <n v="-118.25239999999999"/>
  </r>
  <r>
    <n v="200708933"/>
    <d v="2020-05-05T00:00:00"/>
    <x v="136"/>
    <n v="1854"/>
    <n v="7"/>
    <x v="0"/>
    <n v="755"/>
    <n v="2"/>
    <n v="354"/>
    <x v="14"/>
    <n v="929"/>
    <n v="29"/>
    <s v="M"/>
    <s v="W"/>
    <n v="501"/>
    <s v="SINGLE FAMILY DWELLING"/>
    <m/>
    <m/>
    <s v="IC"/>
    <s v="Invest Cont"/>
    <n v="354"/>
    <m/>
    <m/>
    <m/>
    <s v="1300 S  CLOVERDALE                   AV"/>
    <m/>
    <n v="34.050600000000003"/>
    <n v="-118.3506"/>
  </r>
  <r>
    <n v="201309677"/>
    <d v="2020-04-19T00:00:00"/>
    <x v="257"/>
    <n v="540"/>
    <n v="13"/>
    <x v="6"/>
    <n v="1393"/>
    <n v="1"/>
    <n v="440"/>
    <x v="20"/>
    <s v="1814 2000 0446 0416 2002 0344 0913"/>
    <n v="38"/>
    <s v="F"/>
    <s v="B"/>
    <n v="101"/>
    <s v="STREET"/>
    <n v="400"/>
    <s v="STRONG-ARM (HANDS, FIST, FEET OR BODILY FORCE)"/>
    <s v="AO"/>
    <s v="Adult Other"/>
    <n v="440"/>
    <n v="626"/>
    <m/>
    <m/>
    <s v="200 W  71ST                         ST"/>
    <m/>
    <n v="33.9756"/>
    <n v="-118.2756"/>
  </r>
  <r>
    <n v="200513459"/>
    <d v="2020-08-27T00:00:00"/>
    <x v="49"/>
    <n v="1945"/>
    <n v="5"/>
    <x v="10"/>
    <n v="585"/>
    <n v="1"/>
    <n v="320"/>
    <x v="36"/>
    <s v="1202 0329 1601 1822"/>
    <n v="59"/>
    <s v="F"/>
    <s v="B"/>
    <n v="501"/>
    <s v="SINGLE FAMILY DWELLING"/>
    <m/>
    <m/>
    <s v="IC"/>
    <s v="Invest Cont"/>
    <n v="320"/>
    <m/>
    <m/>
    <m/>
    <s v="2300 S  ALMA                         ST"/>
    <m/>
    <n v="33.722499999999997"/>
    <n v="-118.29900000000001"/>
  </r>
  <r>
    <n v="201226628"/>
    <d v="2020-12-17T00:00:00"/>
    <x v="53"/>
    <n v="1700"/>
    <n v="12"/>
    <x v="8"/>
    <n v="1268"/>
    <n v="1"/>
    <n v="420"/>
    <x v="33"/>
    <m/>
    <n v="0"/>
    <m/>
    <m/>
    <n v="101"/>
    <s v="STREET"/>
    <m/>
    <m/>
    <s v="IC"/>
    <s v="Invest Cont"/>
    <n v="420"/>
    <m/>
    <m/>
    <m/>
    <s v="8000 S  BROADWAY"/>
    <m/>
    <n v="33.965899999999998"/>
    <n v="-118.2783"/>
  </r>
  <r>
    <n v="201012616"/>
    <d v="2020-09-01T00:00:00"/>
    <x v="64"/>
    <n v="105"/>
    <n v="10"/>
    <x v="11"/>
    <n v="1045"/>
    <n v="2"/>
    <n v="740"/>
    <x v="21"/>
    <s v="1202 1420 1822 0329 1414"/>
    <n v="65"/>
    <s v="M"/>
    <s v="O"/>
    <n v="501"/>
    <s v="SINGLE FAMILY DWELLING"/>
    <m/>
    <m/>
    <s v="IC"/>
    <s v="Invest Cont"/>
    <n v="740"/>
    <m/>
    <m/>
    <m/>
    <s v="17900    EMELITA                      ST"/>
    <m/>
    <n v="34.177599999999998"/>
    <n v="-118.5254"/>
  </r>
  <r>
    <n v="200322255"/>
    <d v="2020-12-25T00:00:00"/>
    <x v="340"/>
    <n v="900"/>
    <n v="3"/>
    <x v="2"/>
    <n v="313"/>
    <n v="1"/>
    <n v="330"/>
    <x v="1"/>
    <s v="0344 1202 1300 1607 1822"/>
    <n v="81"/>
    <s v="F"/>
    <s v="B"/>
    <n v="123"/>
    <s v="PARKING UNDERGROUND/BUILDING"/>
    <m/>
    <m/>
    <s v="IC"/>
    <s v="Invest Cont"/>
    <n v="330"/>
    <m/>
    <m/>
    <m/>
    <s v="2500 S  BRONSON                      AV"/>
    <m/>
    <n v="34.032600000000002"/>
    <n v="-118.33369999999999"/>
  </r>
  <r>
    <n v="200116764"/>
    <d v="2020-08-22T00:00:00"/>
    <x v="183"/>
    <n v="1900"/>
    <n v="1"/>
    <x v="1"/>
    <n v="162"/>
    <n v="1"/>
    <n v="330"/>
    <x v="1"/>
    <s v="0344 1402 1822 1300 1605"/>
    <n v="49"/>
    <s v="M"/>
    <s v="B"/>
    <n v="108"/>
    <s v="PARKING LOT"/>
    <m/>
    <m/>
    <s v="IC"/>
    <s v="Invest Cont"/>
    <n v="330"/>
    <n v="998"/>
    <m/>
    <m/>
    <s v="800 S  HILL                         ST"/>
    <m/>
    <n v="34.046199999999999"/>
    <n v="-118.2585"/>
  </r>
  <r>
    <n v="200317070"/>
    <d v="2020-09-09T00:00:00"/>
    <x v="4"/>
    <n v="1000"/>
    <n v="3"/>
    <x v="2"/>
    <n v="396"/>
    <n v="1"/>
    <n v="236"/>
    <x v="46"/>
    <s v="0913 2000 1813 0416 0446"/>
    <n v="0"/>
    <s v="F"/>
    <s v="B"/>
    <n v="502"/>
    <s v="MULTI-UNIT DWELLING (APARTMENT, DUPLEX, ETC)"/>
    <n v="400"/>
    <s v="STRONG-ARM (HANDS, FIST, FEET OR BODILY FORCE)"/>
    <s v="AA"/>
    <s v="Adult Arrest"/>
    <n v="236"/>
    <m/>
    <m/>
    <m/>
    <s v="800 W  42ND                         PL"/>
    <m/>
    <n v="34.006399999999999"/>
    <n v="-118.28789999999999"/>
  </r>
  <r>
    <n v="201306380"/>
    <d v="2020-02-12T00:00:00"/>
    <x v="99"/>
    <n v="2130"/>
    <n v="13"/>
    <x v="6"/>
    <n v="1362"/>
    <n v="1"/>
    <n v="510"/>
    <x v="0"/>
    <m/>
    <n v="0"/>
    <m/>
    <m/>
    <n v="101"/>
    <s v="STREET"/>
    <m/>
    <m/>
    <s v="IC"/>
    <s v="Invest Cont"/>
    <n v="510"/>
    <m/>
    <m/>
    <m/>
    <s v="4800 S  SAN PEDRO                    ST"/>
    <m/>
    <n v="33.999400000000001"/>
    <n v="-118.2696"/>
  </r>
  <r>
    <n v="201227132"/>
    <d v="2020-12-25T00:00:00"/>
    <x v="340"/>
    <n v="1"/>
    <n v="12"/>
    <x v="8"/>
    <n v="1211"/>
    <n v="2"/>
    <n v="626"/>
    <x v="10"/>
    <s v="1813 1814 1206 2002 0416"/>
    <n v="40"/>
    <s v="F"/>
    <s v="H"/>
    <n v="502"/>
    <s v="MULTI-UNIT DWELLING (APARTMENT, DUPLEX, ETC)"/>
    <n v="400"/>
    <s v="STRONG-ARM (HANDS, FIST, FEET OR BODILY FORCE)"/>
    <s v="AO"/>
    <s v="Adult Other"/>
    <n v="626"/>
    <m/>
    <m/>
    <m/>
    <s v="2400 W  54TH                         ST"/>
    <m/>
    <n v="33.993200000000002"/>
    <n v="-118.3198"/>
  </r>
  <r>
    <n v="200216647"/>
    <d v="2020-10-26T00:00:00"/>
    <x v="176"/>
    <n v="235"/>
    <n v="2"/>
    <x v="5"/>
    <n v="279"/>
    <n v="1"/>
    <n v="761"/>
    <x v="35"/>
    <s v="0913 2038 0334 0416 0400 2000 1814 1402"/>
    <n v="31"/>
    <s v="F"/>
    <s v="H"/>
    <n v="106"/>
    <s v="TUNNEL"/>
    <n v="308"/>
    <s v="STICK"/>
    <s v="AO"/>
    <s v="Adult Other"/>
    <n v="761"/>
    <n v="901"/>
    <n v="998"/>
    <m/>
    <s v="1400 W  10TH                         PL"/>
    <m/>
    <n v="34.047400000000003"/>
    <n v="-118.2714"/>
  </r>
  <r>
    <n v="201205892"/>
    <d v="2020-01-28T00:00:00"/>
    <x v="259"/>
    <n v="145"/>
    <n v="12"/>
    <x v="8"/>
    <n v="1263"/>
    <n v="1"/>
    <n v="761"/>
    <x v="35"/>
    <s v="2004 0334 0913 1218"/>
    <n v="59"/>
    <s v="M"/>
    <s v="B"/>
    <n v="517"/>
    <s v="MISSIONS/SHELTERS"/>
    <n v="204"/>
    <s v="FOLDING KNIFE"/>
    <s v="IC"/>
    <s v="Invest Cont"/>
    <n v="761"/>
    <m/>
    <m/>
    <m/>
    <s v="7900 S  WESTERN                      AV"/>
    <m/>
    <n v="33.967300000000002"/>
    <n v="-118.309"/>
  </r>
  <r>
    <n v="200119219"/>
    <d v="2020-10-11T00:00:00"/>
    <x v="155"/>
    <n v="1415"/>
    <n v="1"/>
    <x v="1"/>
    <n v="145"/>
    <n v="1"/>
    <n v="236"/>
    <x v="46"/>
    <s v="2000 1218 2004 0907 0411 0913"/>
    <n v="47"/>
    <s v="F"/>
    <s v="B"/>
    <n v="502"/>
    <s v="MULTI-UNIT DWELLING (APARTMENT, DUPLEX, ETC)"/>
    <n v="200"/>
    <s v="KNIFE WITH BLADE 6INCHES OR LESS"/>
    <s v="IC"/>
    <s v="Invest Cont"/>
    <n v="236"/>
    <m/>
    <m/>
    <m/>
    <s v="400 S  MAIN                         ST"/>
    <m/>
    <n v="34.047800000000002"/>
    <n v="-118.2475"/>
  </r>
  <r>
    <n v="200714821"/>
    <d v="2020-10-12T00:00:00"/>
    <x v="95"/>
    <n v="1500"/>
    <n v="7"/>
    <x v="0"/>
    <n v="753"/>
    <n v="2"/>
    <n v="354"/>
    <x v="14"/>
    <s v="1822 0930"/>
    <n v="29"/>
    <s v="F"/>
    <s v="W"/>
    <n v="406"/>
    <s v="OTHER STORE"/>
    <m/>
    <m/>
    <s v="IC"/>
    <s v="Invest Cont"/>
    <n v="354"/>
    <m/>
    <m/>
    <m/>
    <s v="1100 S  OGDEN                        DR"/>
    <m/>
    <n v="34.052900000000001"/>
    <n v="-118.3638"/>
  </r>
  <r>
    <n v="200205962"/>
    <d v="2020-02-08T00:00:00"/>
    <x v="1"/>
    <n v="2330"/>
    <n v="2"/>
    <x v="5"/>
    <n v="237"/>
    <n v="1"/>
    <n v="310"/>
    <x v="5"/>
    <s v="0913 1814 0344 0444 2000 1601"/>
    <n v="21"/>
    <s v="F"/>
    <s v="H"/>
    <n v="502"/>
    <s v="MULTI-UNIT DWELLING (APARTMENT, DUPLEX, ETC)"/>
    <m/>
    <m/>
    <s v="AO"/>
    <s v="Adult Other"/>
    <n v="310"/>
    <m/>
    <m/>
    <m/>
    <s v="200    WITMER                       ST"/>
    <m/>
    <n v="34.061"/>
    <n v="-118.2615"/>
  </r>
  <r>
    <n v="200100785"/>
    <d v="2020-05-16T00:00:00"/>
    <x v="112"/>
    <n v="1945"/>
    <n v="1"/>
    <x v="1"/>
    <n v="142"/>
    <n v="1"/>
    <n v="110"/>
    <x v="76"/>
    <s v="1218 1402 2004 0411 1822"/>
    <n v="57"/>
    <s v="M"/>
    <s v="H"/>
    <n v="138"/>
    <s v="STAIRWELL*"/>
    <n v="223"/>
    <s v="UNKNOWN TYPE CUTTING INSTRUMENT"/>
    <s v="AA"/>
    <s v="Adult Arrest"/>
    <n v="110"/>
    <m/>
    <m/>
    <m/>
    <s v="300 S  OLIVE                        ST"/>
    <m/>
    <n v="34.052300000000002"/>
    <n v="-118.25020000000001"/>
  </r>
  <r>
    <n v="200210990"/>
    <d v="2020-06-05T00:00:00"/>
    <x v="150"/>
    <n v="1145"/>
    <n v="2"/>
    <x v="5"/>
    <n v="221"/>
    <n v="2"/>
    <n v="624"/>
    <x v="15"/>
    <s v="0913 0344 1817 0416"/>
    <n v="41"/>
    <s v="F"/>
    <s v="W"/>
    <n v="502"/>
    <s v="MULTI-UNIT DWELLING (APARTMENT, DUPLEX, ETC)"/>
    <n v="400"/>
    <s v="STRONG-ARM (HANDS, FIST, FEET OR BODILY FORCE)"/>
    <s v="AA"/>
    <s v="Adult Arrest"/>
    <n v="624"/>
    <m/>
    <m/>
    <m/>
    <s v="300 N  NEW HAMPSHIRE                AV"/>
    <m/>
    <n v="34.076300000000003"/>
    <n v="-118.2932"/>
  </r>
  <r>
    <n v="200900692"/>
    <d v="2020-04-21T00:00:00"/>
    <x v="257"/>
    <n v="1925"/>
    <n v="9"/>
    <x v="3"/>
    <n v="929"/>
    <n v="2"/>
    <n v="745"/>
    <x v="9"/>
    <s v="0329 1402"/>
    <n v="75"/>
    <s v="F"/>
    <s v="W"/>
    <n v="501"/>
    <s v="SINGLE FAMILY DWELLING"/>
    <m/>
    <m/>
    <s v="IC"/>
    <s v="Invest Cont"/>
    <n v="745"/>
    <n v="998"/>
    <m/>
    <m/>
    <s v="6500    LONGRIDGE                    AV"/>
    <m/>
    <n v="34.189"/>
    <n v="-118.4209"/>
  </r>
  <r>
    <n v="200619173"/>
    <d v="2020-12-12T00:00:00"/>
    <x v="195"/>
    <n v="1400"/>
    <n v="6"/>
    <x v="9"/>
    <n v="666"/>
    <n v="2"/>
    <n v="354"/>
    <x v="14"/>
    <s v="0100 0930 1822"/>
    <n v="43"/>
    <s v="F"/>
    <s v="W"/>
    <n v="502"/>
    <s v="MULTI-UNIT DWELLING (APARTMENT, DUPLEX, ETC)"/>
    <m/>
    <m/>
    <s v="IC"/>
    <s v="Invest Cont"/>
    <n v="354"/>
    <m/>
    <m/>
    <m/>
    <s v="6400    LA MIRADA                    AV"/>
    <m/>
    <n v="34.093499999999999"/>
    <n v="-118.32989999999999"/>
  </r>
  <r>
    <n v="201208306"/>
    <d v="2020-03-02T00:00:00"/>
    <x v="38"/>
    <n v="1500"/>
    <n v="12"/>
    <x v="8"/>
    <n v="1273"/>
    <n v="2"/>
    <n v="626"/>
    <x v="10"/>
    <s v="2000 1814 0913 0400 0329"/>
    <n v="36"/>
    <s v="M"/>
    <s v="B"/>
    <n v="501"/>
    <s v="SINGLE FAMILY DWELLING"/>
    <n v="400"/>
    <s v="STRONG-ARM (HANDS, FIST, FEET OR BODILY FORCE)"/>
    <s v="IC"/>
    <s v="Invest Cont"/>
    <n v="626"/>
    <m/>
    <m/>
    <m/>
    <s v="8900 S  SAINT ANDREWS                PL"/>
    <m/>
    <n v="33.956400000000002"/>
    <n v="-118.3112"/>
  </r>
  <r>
    <n v="201111232"/>
    <d v="2020-07-08T00:00:00"/>
    <x v="24"/>
    <n v="1700"/>
    <n v="11"/>
    <x v="7"/>
    <n v="1162"/>
    <n v="2"/>
    <n v="626"/>
    <x v="10"/>
    <s v="2000 1210 0913 1241 0448 1300"/>
    <n v="38"/>
    <s v="M"/>
    <s v="W"/>
    <n v="501"/>
    <s v="SINGLE FAMILY DWELLING"/>
    <n v="400"/>
    <s v="STRONG-ARM (HANDS, FIST, FEET OR BODILY FORCE)"/>
    <s v="AO"/>
    <s v="Adult Other"/>
    <n v="626"/>
    <m/>
    <m/>
    <m/>
    <s v="4300    GATEWAY                      AV"/>
    <m/>
    <n v="34.094099999999997"/>
    <n v="-118.2835"/>
  </r>
  <r>
    <n v="200204971"/>
    <d v="2020-01-21T00:00:00"/>
    <x v="230"/>
    <n v="2030"/>
    <n v="2"/>
    <x v="5"/>
    <n v="233"/>
    <n v="1"/>
    <n v="510"/>
    <x v="0"/>
    <m/>
    <n v="0"/>
    <m/>
    <m/>
    <n v="101"/>
    <s v="STREET"/>
    <m/>
    <m/>
    <s v="AO"/>
    <s v="Adult Other"/>
    <n v="510"/>
    <m/>
    <m/>
    <m/>
    <s v="RAMPART"/>
    <s v="COUNCIL"/>
    <n v="34.070999999999998"/>
    <n v="-118.27589999999999"/>
  </r>
  <r>
    <n v="200918273"/>
    <d v="2020-12-09T00:00:00"/>
    <x v="308"/>
    <n v="1315"/>
    <n v="9"/>
    <x v="3"/>
    <n v="914"/>
    <n v="2"/>
    <n v="888"/>
    <x v="24"/>
    <n v="1501"/>
    <n v="37"/>
    <s v="F"/>
    <s v="A"/>
    <n v="501"/>
    <s v="SINGLE FAMILY DWELLING"/>
    <m/>
    <m/>
    <s v="IC"/>
    <s v="Invest Cont"/>
    <n v="888"/>
    <m/>
    <m/>
    <m/>
    <s v="15000    MARLIN                       PL"/>
    <m/>
    <n v="34.197099999999999"/>
    <n v="-118.4597"/>
  </r>
  <r>
    <n v="200808402"/>
    <d v="2020-04-13T00:00:00"/>
    <x v="57"/>
    <n v="1930"/>
    <n v="8"/>
    <x v="12"/>
    <n v="817"/>
    <n v="1"/>
    <n v="440"/>
    <x v="20"/>
    <s v="0344 0346"/>
    <n v="53"/>
    <s v="F"/>
    <s v="W"/>
    <n v="402"/>
    <s v="MARKET"/>
    <m/>
    <m/>
    <s v="IC"/>
    <s v="Invest Cont"/>
    <n v="440"/>
    <m/>
    <m/>
    <m/>
    <s v="10800    WEYBURN                      AV"/>
    <m/>
    <n v="34.0623"/>
    <n v="-118.4434"/>
  </r>
  <r>
    <n v="200608725"/>
    <d v="2020-04-01T00:00:00"/>
    <x v="40"/>
    <n v="1000"/>
    <n v="6"/>
    <x v="9"/>
    <n v="663"/>
    <n v="1"/>
    <n v="440"/>
    <x v="20"/>
    <s v="0344 0394"/>
    <n v="28"/>
    <s v="F"/>
    <s v="W"/>
    <n v="501"/>
    <s v="SINGLE FAMILY DWELLING"/>
    <m/>
    <m/>
    <s v="IC"/>
    <s v="Invest Cont"/>
    <n v="440"/>
    <m/>
    <m/>
    <m/>
    <s v="1200 N  ORANGE                       DR"/>
    <m/>
    <n v="34.092599999999997"/>
    <n v="-118.3416"/>
  </r>
  <r>
    <n v="200317006"/>
    <d v="2020-09-08T00:00:00"/>
    <x v="201"/>
    <n v="2200"/>
    <n v="3"/>
    <x v="2"/>
    <n v="308"/>
    <n v="2"/>
    <n v="740"/>
    <x v="21"/>
    <s v="1307 0329"/>
    <n v="27"/>
    <s v="F"/>
    <s v="B"/>
    <n v="122"/>
    <s v="VEHICLE, PASSENGER/TRUCK"/>
    <m/>
    <m/>
    <s v="IC"/>
    <s v="Invest Cont"/>
    <n v="740"/>
    <m/>
    <m/>
    <m/>
    <s v="2100    PORTLAND                     ST"/>
    <m/>
    <n v="34.033799999999999"/>
    <n v="-118.2809"/>
  </r>
  <r>
    <n v="201114821"/>
    <d v="2020-10-18T00:00:00"/>
    <x v="36"/>
    <n v="615"/>
    <n v="11"/>
    <x v="7"/>
    <n v="1134"/>
    <n v="1"/>
    <n v="510"/>
    <x v="0"/>
    <m/>
    <n v="0"/>
    <m/>
    <m/>
    <n v="108"/>
    <s v="PARKING LOT"/>
    <m/>
    <m/>
    <s v="IC"/>
    <s v="Invest Cont"/>
    <n v="510"/>
    <m/>
    <m/>
    <m/>
    <s v="2700 N  SAN FERNANDO                 RD"/>
    <m/>
    <n v="34.109400000000001"/>
    <n v="-118.24209999999999"/>
  </r>
  <r>
    <n v="200312536"/>
    <d v="2020-06-11T00:00:00"/>
    <x v="343"/>
    <n v="1330"/>
    <n v="3"/>
    <x v="2"/>
    <n v="358"/>
    <n v="1"/>
    <n v="420"/>
    <x v="33"/>
    <s v="1300 1602 0344 0385"/>
    <n v="19"/>
    <s v="X"/>
    <s v="X"/>
    <n v="101"/>
    <s v="STREET"/>
    <m/>
    <m/>
    <s v="IC"/>
    <s v="Invest Cont"/>
    <n v="420"/>
    <m/>
    <m/>
    <m/>
    <s v="800    DOWNEY                       WY"/>
    <m/>
    <n v="34.0199"/>
    <n v="-118.2867"/>
  </r>
  <r>
    <n v="200619188"/>
    <d v="2020-12-12T00:00:00"/>
    <x v="341"/>
    <n v="1920"/>
    <n v="6"/>
    <x v="9"/>
    <n v="645"/>
    <n v="2"/>
    <n v="624"/>
    <x v="15"/>
    <s v="0329 0400 0416 1310 1822 0345 0446"/>
    <n v="33"/>
    <s v="M"/>
    <s v="W"/>
    <n v="101"/>
    <s v="STREET"/>
    <n v="400"/>
    <s v="STRONG-ARM (HANDS, FIST, FEET OR BODILY FORCE)"/>
    <s v="IC"/>
    <s v="Invest Cont"/>
    <n v="624"/>
    <m/>
    <m/>
    <m/>
    <s v="HAWTHORN                     AV"/>
    <s v="ORANGE                       DR"/>
    <n v="34.100299999999997"/>
    <n v="-118.34139999999999"/>
  </r>
  <r>
    <n v="200517203"/>
    <d v="2020-11-29T00:00:00"/>
    <x v="289"/>
    <n v="1230"/>
    <n v="5"/>
    <x v="10"/>
    <n v="587"/>
    <n v="1"/>
    <n v="510"/>
    <x v="0"/>
    <m/>
    <n v="0"/>
    <m/>
    <m/>
    <n v="104"/>
    <s v="DRIVEWAY"/>
    <m/>
    <m/>
    <s v="IC"/>
    <s v="Invest Cont"/>
    <n v="510"/>
    <m/>
    <m/>
    <m/>
    <s v="700 W  40TH                         ST"/>
    <m/>
    <n v="33.707900000000002"/>
    <n v="-118.29179999999999"/>
  </r>
  <r>
    <n v="200315252"/>
    <d v="2020-08-04T00:00:00"/>
    <x v="231"/>
    <n v="1230"/>
    <n v="3"/>
    <x v="2"/>
    <n v="327"/>
    <n v="1"/>
    <n v="341"/>
    <x v="12"/>
    <s v="0344 1822 2032"/>
    <n v="32"/>
    <s v="F"/>
    <s v="O"/>
    <n v="501"/>
    <s v="SINGLE FAMILY DWELLING"/>
    <m/>
    <m/>
    <s v="IC"/>
    <s v="Invest Cont"/>
    <n v="341"/>
    <m/>
    <m/>
    <m/>
    <s v="1100 W  28TH                         ST"/>
    <m/>
    <n v="34.029400000000003"/>
    <n v="-118.2846"/>
  </r>
  <r>
    <n v="200712996"/>
    <d v="2020-08-21T00:00:00"/>
    <x v="183"/>
    <n v="930"/>
    <n v="7"/>
    <x v="0"/>
    <n v="753"/>
    <n v="1"/>
    <n v="420"/>
    <x v="33"/>
    <m/>
    <n v="0"/>
    <m/>
    <m/>
    <n v="101"/>
    <s v="STREET"/>
    <m/>
    <m/>
    <s v="IC"/>
    <s v="Invest Cont"/>
    <n v="420"/>
    <m/>
    <m/>
    <m/>
    <s v="1100 S  FAIRFAX                      AV"/>
    <m/>
    <n v="34.055399999999999"/>
    <n v="-118.3651"/>
  </r>
  <r>
    <n v="201222673"/>
    <d v="2020-10-15T00:00:00"/>
    <x v="107"/>
    <n v="1920"/>
    <n v="12"/>
    <x v="8"/>
    <n v="1258"/>
    <n v="1"/>
    <n v="230"/>
    <x v="13"/>
    <s v="0449 0443 0305 0913 2004"/>
    <n v="19"/>
    <s v="X"/>
    <s v="X"/>
    <n v="101"/>
    <s v="STREET"/>
    <n v="200"/>
    <s v="KNIFE WITH BLADE 6INCHES OR LESS"/>
    <s v="AO"/>
    <s v="Adult Other"/>
    <n v="230"/>
    <m/>
    <m/>
    <m/>
    <s v="83RD                         ST"/>
    <s v="SAN PEDRO                    ST"/>
    <n v="33.971299999999999"/>
    <n v="-118.2739"/>
  </r>
  <r>
    <n v="200812312"/>
    <d v="2020-07-26T00:00:00"/>
    <x v="279"/>
    <n v="1330"/>
    <n v="8"/>
    <x v="12"/>
    <n v="899"/>
    <n v="1"/>
    <n v="510"/>
    <x v="0"/>
    <m/>
    <n v="0"/>
    <m/>
    <m/>
    <n v="101"/>
    <s v="STREET"/>
    <m/>
    <m/>
    <s v="AO"/>
    <s v="Adult Other"/>
    <n v="510"/>
    <m/>
    <m/>
    <m/>
    <s v="2600 S  CORNING                      ST"/>
    <m/>
    <n v="34.034799999999997"/>
    <n v="-118.3822"/>
  </r>
  <r>
    <n v="201213100"/>
    <d v="2020-05-18T00:00:00"/>
    <x v="187"/>
    <n v="1845"/>
    <n v="12"/>
    <x v="8"/>
    <n v="1205"/>
    <n v="1"/>
    <n v="310"/>
    <x v="5"/>
    <s v="0358 1607 1822 0321 0329 0344"/>
    <n v="36"/>
    <s v="M"/>
    <s v="B"/>
    <n v="501"/>
    <s v="SINGLE FAMILY DWELLING"/>
    <m/>
    <m/>
    <s v="IC"/>
    <s v="Invest Cont"/>
    <n v="310"/>
    <m/>
    <m/>
    <m/>
    <s v="1400 W  49TH                         ST"/>
    <m/>
    <n v="33.999200000000002"/>
    <n v="-118.3002"/>
  </r>
  <r>
    <n v="200207550"/>
    <d v="2020-03-08T00:00:00"/>
    <x v="73"/>
    <n v="2145"/>
    <n v="2"/>
    <x v="5"/>
    <n v="257"/>
    <n v="1"/>
    <n v="230"/>
    <x v="13"/>
    <s v="1206 1218 0334 0411 0445 0369 1817 0443 0913"/>
    <n v="37"/>
    <s v="M"/>
    <s v="H"/>
    <n v="102"/>
    <s v="SIDEWALK"/>
    <n v="200"/>
    <s v="KNIFE WITH BLADE 6INCHES OR LESS"/>
    <s v="IC"/>
    <s v="Invest Cont"/>
    <n v="230"/>
    <m/>
    <m/>
    <m/>
    <s v="7TH                          ST"/>
    <s v="VALENCIA"/>
    <n v="34.053100000000001"/>
    <n v="-118.2694"/>
  </r>
  <r>
    <n v="201116813"/>
    <d v="2020-12-20T00:00:00"/>
    <x v="248"/>
    <n v="23"/>
    <n v="11"/>
    <x v="7"/>
    <n v="1136"/>
    <n v="2"/>
    <n v="625"/>
    <x v="44"/>
    <s v="0400 0416 0429 1822 1309"/>
    <n v="43"/>
    <s v="M"/>
    <s v="W"/>
    <n v="108"/>
    <s v="PARKING LOT"/>
    <n v="400"/>
    <s v="STRONG-ARM (HANDS, FIST, FEET OR BODILY FORCE)"/>
    <s v="AO"/>
    <s v="Adult Other"/>
    <n v="625"/>
    <m/>
    <m/>
    <m/>
    <s v="4400    EAGLE ROCK                   BL"/>
    <m/>
    <n v="34.124299999999998"/>
    <n v="-118.2205"/>
  </r>
  <r>
    <n v="200410882"/>
    <d v="2020-07-17T00:00:00"/>
    <x v="353"/>
    <n v="700"/>
    <n v="4"/>
    <x v="4"/>
    <n v="413"/>
    <n v="1"/>
    <n v="440"/>
    <x v="20"/>
    <n v="344"/>
    <n v="31"/>
    <s v="M"/>
    <s v="W"/>
    <n v="101"/>
    <s v="STREET"/>
    <m/>
    <m/>
    <s v="IC"/>
    <s v="Invest Cont"/>
    <n v="440"/>
    <m/>
    <m/>
    <m/>
    <s v="100 E  AVENUE 33"/>
    <m/>
    <n v="34.082999999999998"/>
    <n v="-118.2137"/>
  </r>
  <r>
    <n v="201108622"/>
    <d v="2020-04-22T00:00:00"/>
    <x v="208"/>
    <n v="1900"/>
    <n v="11"/>
    <x v="7"/>
    <n v="1141"/>
    <n v="1"/>
    <n v="510"/>
    <x v="0"/>
    <m/>
    <n v="0"/>
    <m/>
    <m/>
    <n v="108"/>
    <s v="PARKING LOT"/>
    <m/>
    <m/>
    <s v="IC"/>
    <s v="Invest Cont"/>
    <n v="510"/>
    <m/>
    <m/>
    <m/>
    <s v="1700 N  MARIPOSA                     AV"/>
    <m/>
    <n v="34.101799999999997"/>
    <n v="-118.29949999999999"/>
  </r>
  <r>
    <n v="201115204"/>
    <d v="2020-10-28T00:00:00"/>
    <x v="307"/>
    <n v="800"/>
    <n v="11"/>
    <x v="7"/>
    <n v="1109"/>
    <n v="1"/>
    <n v="310"/>
    <x v="5"/>
    <s v="0397 1822 0344 0358"/>
    <n v="42"/>
    <s v="M"/>
    <s v="W"/>
    <n v="120"/>
    <s v="STORAGE SHED"/>
    <n v="218"/>
    <s v="OTHER CUTTING INSTRUMENT"/>
    <s v="IC"/>
    <s v="Invest Cont"/>
    <n v="310"/>
    <m/>
    <m/>
    <m/>
    <s v="1300    COLORADO                     BL"/>
    <m/>
    <n v="34.139000000000003"/>
    <n v="-118.1935"/>
  </r>
  <r>
    <n v="201209935"/>
    <d v="2020-03-29T00:00:00"/>
    <x v="128"/>
    <n v="2230"/>
    <n v="12"/>
    <x v="8"/>
    <n v="1245"/>
    <n v="1"/>
    <n v="420"/>
    <x v="33"/>
    <s v="1822 0344 0385 1402"/>
    <n v="57"/>
    <s v="M"/>
    <s v="H"/>
    <n v="101"/>
    <s v="STREET"/>
    <m/>
    <m/>
    <s v="IC"/>
    <s v="Invest Cont"/>
    <n v="420"/>
    <n v="998"/>
    <m/>
    <m/>
    <s v="1100 W  71ST                         ST"/>
    <m/>
    <n v="33.9754"/>
    <n v="-118.2937"/>
  </r>
  <r>
    <n v="200516666"/>
    <d v="2020-11-15T00:00:00"/>
    <x v="48"/>
    <n v="630"/>
    <n v="5"/>
    <x v="10"/>
    <n v="507"/>
    <n v="2"/>
    <n v="745"/>
    <x v="9"/>
    <s v="0913 0329"/>
    <n v="39"/>
    <s v="F"/>
    <s v="B"/>
    <n v="502"/>
    <s v="MULTI-UNIT DWELLING (APARTMENT, DUPLEX, ETC)"/>
    <m/>
    <m/>
    <s v="AO"/>
    <s v="Adult Other"/>
    <n v="745"/>
    <m/>
    <m/>
    <m/>
    <s v="1400 W  227TH                        ST"/>
    <m/>
    <n v="33.820099999999996"/>
    <n v="-118.3015"/>
  </r>
  <r>
    <n v="200216265"/>
    <d v="2020-10-16T00:00:00"/>
    <x v="91"/>
    <n v="723"/>
    <n v="2"/>
    <x v="5"/>
    <n v="285"/>
    <n v="2"/>
    <n v="662"/>
    <x v="17"/>
    <s v="0701 0800 1210"/>
    <n v="23"/>
    <s v="M"/>
    <s v="H"/>
    <n v="710"/>
    <s v="OTHER PREMISE"/>
    <m/>
    <m/>
    <s v="IC"/>
    <s v="Invest Cont"/>
    <n v="662"/>
    <m/>
    <m/>
    <m/>
    <s v="1600 W  11TH                         PL"/>
    <m/>
    <n v="34.046999999999997"/>
    <n v="-118.2756"/>
  </r>
  <r>
    <n v="200404623"/>
    <d v="2020-01-17T00:00:00"/>
    <x v="54"/>
    <n v="2230"/>
    <n v="4"/>
    <x v="4"/>
    <n v="478"/>
    <n v="2"/>
    <n v="901"/>
    <x v="19"/>
    <n v="2038"/>
    <n v="38"/>
    <s v="F"/>
    <s v="H"/>
    <n v="501"/>
    <s v="SINGLE FAMILY DWELLING"/>
    <m/>
    <m/>
    <s v="IC"/>
    <s v="Invest Cont"/>
    <n v="901"/>
    <m/>
    <m/>
    <m/>
    <s v="3300    WHITTIER                     BL"/>
    <m/>
    <n v="34.028599999999997"/>
    <n v="-118.2028"/>
  </r>
  <r>
    <n v="200110798"/>
    <d v="2020-04-21T00:00:00"/>
    <x v="32"/>
    <n v="1100"/>
    <n v="1"/>
    <x v="1"/>
    <n v="135"/>
    <n v="1"/>
    <n v="310"/>
    <x v="5"/>
    <s v="1822 1420 0329 1402 0344 2004"/>
    <n v="49"/>
    <s v="M"/>
    <s v="W"/>
    <n v="203"/>
    <s v="OTHER BUSINESS"/>
    <m/>
    <m/>
    <s v="AA"/>
    <s v="Adult Arrest"/>
    <n v="310"/>
    <n v="998"/>
    <m/>
    <m/>
    <s v="MAIN                         ST"/>
    <s v="2ND                          ST"/>
    <n v="34.051000000000002"/>
    <n v="-118.2445"/>
  </r>
  <r>
    <n v="200615767"/>
    <d v="2020-09-23T00:00:00"/>
    <x v="196"/>
    <n v="2000"/>
    <n v="6"/>
    <x v="9"/>
    <n v="666"/>
    <n v="1"/>
    <n v="510"/>
    <x v="0"/>
    <m/>
    <n v="0"/>
    <m/>
    <m/>
    <n v="108"/>
    <s v="PARKING LOT"/>
    <m/>
    <m/>
    <s v="IC"/>
    <s v="Invest Cont"/>
    <n v="510"/>
    <m/>
    <m/>
    <m/>
    <s v="6500    LA MIRADA                    AV"/>
    <m/>
    <n v="34.093400000000003"/>
    <n v="-118.3317"/>
  </r>
  <r>
    <n v="200204170"/>
    <d v="2020-01-04T00:00:00"/>
    <x v="81"/>
    <n v="1720"/>
    <n v="2"/>
    <x v="5"/>
    <n v="203"/>
    <n v="2"/>
    <n v="626"/>
    <x v="10"/>
    <s v="0913 2002 2000 1813 1206 0416 1601"/>
    <n v="32"/>
    <s v="M"/>
    <s v="H"/>
    <n v="122"/>
    <s v="VEHICLE, PASSENGER/TRUCK"/>
    <n v="400"/>
    <s v="STRONG-ARM (HANDS, FIST, FEET OR BODILY FORCE)"/>
    <s v="AO"/>
    <s v="Adult Other"/>
    <n v="626"/>
    <m/>
    <m/>
    <m/>
    <s v="MADISON"/>
    <s v="MARATHON"/>
    <n v="34.084600000000002"/>
    <n v="-118.28919999999999"/>
  </r>
  <r>
    <n v="201217463"/>
    <d v="2020-07-30T00:00:00"/>
    <x v="190"/>
    <n v="2330"/>
    <n v="12"/>
    <x v="8"/>
    <n v="1208"/>
    <n v="2"/>
    <n v="740"/>
    <x v="21"/>
    <n v="329"/>
    <n v="0"/>
    <s v="X"/>
    <s v="X"/>
    <n v="101"/>
    <s v="STREET"/>
    <m/>
    <m/>
    <s v="IC"/>
    <s v="Invest Cont"/>
    <n v="740"/>
    <m/>
    <m/>
    <m/>
    <s v="48TH"/>
    <s v="FIGUEROA                     ST"/>
    <n v="33.999699999999997"/>
    <n v="-118.28270000000001"/>
  </r>
  <r>
    <n v="200906714"/>
    <d v="2020-02-29T00:00:00"/>
    <x v="324"/>
    <n v="1000"/>
    <n v="9"/>
    <x v="3"/>
    <n v="933"/>
    <n v="1"/>
    <n v="510"/>
    <x v="0"/>
    <m/>
    <n v="0"/>
    <m/>
    <m/>
    <n v="101"/>
    <s v="STREET"/>
    <m/>
    <m/>
    <s v="IC"/>
    <s v="Invest Cont"/>
    <n v="510"/>
    <m/>
    <m/>
    <m/>
    <s v="CEDROS"/>
    <s v="FRIAR"/>
    <n v="34.185699999999997"/>
    <n v="-118.45310000000001"/>
  </r>
  <r>
    <n v="201011115"/>
    <d v="2020-07-18T00:00:00"/>
    <x v="264"/>
    <n v="1155"/>
    <n v="10"/>
    <x v="11"/>
    <n v="1047"/>
    <n v="2"/>
    <n v="624"/>
    <x v="15"/>
    <s v="0913 1823 0372 0416 0445 0917 0359"/>
    <n v="34"/>
    <s v="F"/>
    <s v="W"/>
    <n v="102"/>
    <s v="SIDEWALK"/>
    <n v="305"/>
    <s v="FIXED OBJECT"/>
    <s v="AO"/>
    <s v="Adult Other"/>
    <n v="624"/>
    <m/>
    <m/>
    <m/>
    <s v="5900    BALBOA                       BL"/>
    <m/>
    <n v="34.177300000000002"/>
    <n v="-118.5013"/>
  </r>
  <r>
    <n v="200114879"/>
    <d v="2020-07-15T00:00:00"/>
    <x v="110"/>
    <n v="300"/>
    <n v="1"/>
    <x v="1"/>
    <n v="128"/>
    <n v="1"/>
    <n v="440"/>
    <x v="20"/>
    <s v="0344 1822 0352 0910 2034 1218"/>
    <n v="30"/>
    <s v="M"/>
    <s v="B"/>
    <n v="102"/>
    <s v="SIDEWALK"/>
    <m/>
    <m/>
    <s v="IC"/>
    <s v="Invest Cont"/>
    <n v="440"/>
    <m/>
    <m/>
    <m/>
    <s v="1ST"/>
    <s v="CENTRAL"/>
    <n v="34.049199999999999"/>
    <n v="-118.23909999999999"/>
  </r>
  <r>
    <n v="201008757"/>
    <d v="2020-05-06T00:00:00"/>
    <x v="162"/>
    <n v="1450"/>
    <n v="10"/>
    <x v="11"/>
    <n v="1001"/>
    <n v="2"/>
    <n v="624"/>
    <x v="15"/>
    <s v="0913 0416 1202 1810 1270 0906"/>
    <n v="62"/>
    <s v="M"/>
    <s v="O"/>
    <n v="501"/>
    <s v="SINGLE FAMILY DWELLING"/>
    <n v="400"/>
    <s v="STRONG-ARM (HANDS, FIST, FEET OR BODILY FORCE)"/>
    <s v="AO"/>
    <s v="Adult Other"/>
    <n v="624"/>
    <m/>
    <m/>
    <m/>
    <s v="7700    CORBIN                       AV"/>
    <m/>
    <n v="34.210799999999999"/>
    <n v="-118.56229999999999"/>
  </r>
  <r>
    <n v="201212971"/>
    <d v="2020-05-17T00:00:00"/>
    <x v="135"/>
    <n v="145"/>
    <n v="12"/>
    <x v="8"/>
    <n v="1265"/>
    <n v="1"/>
    <n v="761"/>
    <x v="35"/>
    <s v="1402 1822 0443"/>
    <n v="36"/>
    <s v="F"/>
    <s v="O"/>
    <n v="501"/>
    <s v="SINGLE FAMILY DWELLING"/>
    <n v="201"/>
    <s v="KNIFE WITH BLADE OVER 6 INCHES IN LENGTH"/>
    <s v="AO"/>
    <s v="Adult Other"/>
    <n v="761"/>
    <n v="930"/>
    <n v="998"/>
    <m/>
    <s v="8500 S  VERMONT                      AV"/>
    <m/>
    <n v="33.967599999999997"/>
    <n v="-118.29179999999999"/>
  </r>
  <r>
    <n v="201115625"/>
    <d v="2020-11-11T00:00:00"/>
    <x v="313"/>
    <n v="2130"/>
    <n v="11"/>
    <x v="7"/>
    <n v="1199"/>
    <n v="1"/>
    <n v="420"/>
    <x v="33"/>
    <s v="0385 0344"/>
    <n v="30"/>
    <s v="M"/>
    <s v="W"/>
    <n v="101"/>
    <s v="STREET"/>
    <m/>
    <m/>
    <s v="IC"/>
    <s v="Invest Cont"/>
    <n v="420"/>
    <m/>
    <m/>
    <m/>
    <s v="800    SOLANO                       AV"/>
    <m/>
    <n v="34.078200000000002"/>
    <n v="-118.2346"/>
  </r>
  <r>
    <n v="200307641"/>
    <d v="2020-03-01T00:00:00"/>
    <x v="0"/>
    <n v="845"/>
    <n v="3"/>
    <x v="2"/>
    <n v="351"/>
    <n v="1"/>
    <n v="220"/>
    <x v="50"/>
    <s v="0448 1822 0416 0446 0356 0910 2050 2052 2003"/>
    <n v="55"/>
    <s v="F"/>
    <s v="H"/>
    <n v="949"/>
    <s v="MTA - EXPO LINE - EXPO/LA BREA"/>
    <n v="400"/>
    <s v="STRONG-ARM (HANDS, FIST, FEET OR BODILY FORCE)"/>
    <s v="IC"/>
    <s v="Invest Cont"/>
    <n v="220"/>
    <m/>
    <m/>
    <m/>
    <s v="5000    EXPOSITION                   BL"/>
    <m/>
    <n v="34.024700000000003"/>
    <n v="-118.352"/>
  </r>
  <r>
    <n v="200507832"/>
    <d v="2020-04-01T00:00:00"/>
    <x v="332"/>
    <n v="1120"/>
    <n v="5"/>
    <x v="10"/>
    <n v="515"/>
    <n v="1"/>
    <n v="210"/>
    <x v="11"/>
    <s v="0913 2038 0377 0400 0344 2000 1814"/>
    <n v="22"/>
    <s v="F"/>
    <s v="W"/>
    <n v="101"/>
    <s v="STREET"/>
    <n v="400"/>
    <s v="STRONG-ARM (HANDS, FIST, FEET OR BODILY FORCE)"/>
    <s v="AA"/>
    <s v="Adult Arrest"/>
    <n v="210"/>
    <m/>
    <m/>
    <m/>
    <s v="MCDONALD                     AV"/>
    <s v="PACIFIC COAST                HY"/>
    <n v="33.792900000000003"/>
    <n v="-118.27200000000001"/>
  </r>
  <r>
    <n v="200714156"/>
    <d v="2020-09-22T00:00:00"/>
    <x v="333"/>
    <n v="1500"/>
    <n v="7"/>
    <x v="0"/>
    <n v="732"/>
    <n v="2"/>
    <n v="354"/>
    <x v="14"/>
    <s v="0927 1822"/>
    <n v="74"/>
    <s v="M"/>
    <s v="W"/>
    <n v="502"/>
    <s v="MULTI-UNIT DWELLING (APARTMENT, DUPLEX, ETC)"/>
    <m/>
    <m/>
    <s v="IC"/>
    <s v="Invest Cont"/>
    <n v="354"/>
    <m/>
    <m/>
    <m/>
    <s v="6300 W  6TH                          ST"/>
    <m/>
    <n v="34.065300000000001"/>
    <n v="-118.36499999999999"/>
  </r>
  <r>
    <n v="200912684"/>
    <d v="2020-07-23T00:00:00"/>
    <x v="11"/>
    <n v="1100"/>
    <n v="9"/>
    <x v="3"/>
    <n v="914"/>
    <n v="2"/>
    <n v="745"/>
    <x v="9"/>
    <s v="0329 0332"/>
    <n v="76"/>
    <s v="M"/>
    <s v="O"/>
    <n v="502"/>
    <s v="MULTI-UNIT DWELLING (APARTMENT, DUPLEX, ETC)"/>
    <m/>
    <m/>
    <s v="IC"/>
    <s v="Invest Cont"/>
    <n v="745"/>
    <m/>
    <m/>
    <m/>
    <s v="14600    VANOWEN                      ST"/>
    <m/>
    <n v="34.197600000000001"/>
    <n v="-118.45740000000001"/>
  </r>
  <r>
    <n v="200313276"/>
    <d v="2020-06-27T00:00:00"/>
    <x v="37"/>
    <n v="40"/>
    <n v="3"/>
    <x v="2"/>
    <n v="337"/>
    <n v="1"/>
    <n v="510"/>
    <x v="0"/>
    <m/>
    <n v="0"/>
    <m/>
    <m/>
    <n v="101"/>
    <s v="STREET"/>
    <m/>
    <m/>
    <s v="IC"/>
    <s v="Invest Cont"/>
    <n v="510"/>
    <m/>
    <m/>
    <m/>
    <s v="1600 W  JEFFERSON                    BL"/>
    <m/>
    <n v="34.027299999999997"/>
    <n v="-118.30240000000001"/>
  </r>
  <r>
    <n v="200118896"/>
    <d v="2020-10-04T00:00:00"/>
    <x v="76"/>
    <n v="235"/>
    <n v="1"/>
    <x v="1"/>
    <n v="152"/>
    <n v="2"/>
    <n v="745"/>
    <x v="9"/>
    <s v="0329 0910 1238 2051"/>
    <n v="46"/>
    <s v="M"/>
    <s v="W"/>
    <n v="102"/>
    <s v="SIDEWALK"/>
    <m/>
    <m/>
    <s v="IC"/>
    <s v="Invest Cont"/>
    <n v="745"/>
    <m/>
    <m/>
    <m/>
    <s v="500 S  OLIVE                        ST"/>
    <m/>
    <n v="34.0488"/>
    <n v="-118.2535"/>
  </r>
  <r>
    <n v="200206488"/>
    <d v="2020-02-19T00:00:00"/>
    <x v="270"/>
    <n v="1830"/>
    <n v="2"/>
    <x v="5"/>
    <n v="265"/>
    <n v="2"/>
    <n v="625"/>
    <x v="44"/>
    <s v="0602 0558 0416 0446 0417 0913"/>
    <n v="19"/>
    <s v="M"/>
    <s v="H"/>
    <n v="502"/>
    <s v="MULTI-UNIT DWELLING (APARTMENT, DUPLEX, ETC)"/>
    <n v="400"/>
    <s v="STRONG-ARM (HANDS, FIST, FEET OR BODILY FORCE)"/>
    <s v="IC"/>
    <s v="Invest Cont"/>
    <n v="625"/>
    <m/>
    <m/>
    <m/>
    <s v="700 S  ALVARADO                     ST"/>
    <m/>
    <n v="34.0565"/>
    <n v="-118.27679999999999"/>
  </r>
  <r>
    <n v="200706875"/>
    <d v="2020-03-02T00:00:00"/>
    <x v="125"/>
    <n v="1809"/>
    <n v="7"/>
    <x v="0"/>
    <n v="701"/>
    <n v="2"/>
    <n v="354"/>
    <x v="14"/>
    <s v="0930 0929"/>
    <n v="0"/>
    <s v="M"/>
    <s v="O"/>
    <n v="503"/>
    <s v="HOTEL"/>
    <m/>
    <m/>
    <s v="IC"/>
    <s v="Invest Cont"/>
    <n v="354"/>
    <m/>
    <m/>
    <m/>
    <s v="7900    MELROSE                      AV"/>
    <m/>
    <n v="34.083799999999997"/>
    <n v="-118.3614"/>
  </r>
  <r>
    <n v="200707316"/>
    <d v="2020-03-11T00:00:00"/>
    <x v="244"/>
    <n v="800"/>
    <n v="7"/>
    <x v="0"/>
    <n v="729"/>
    <n v="1"/>
    <n v="310"/>
    <x v="5"/>
    <s v="0344 0358"/>
    <n v="46"/>
    <s v="F"/>
    <s v="W"/>
    <n v="501"/>
    <s v="SINGLE FAMILY DWELLING"/>
    <m/>
    <m/>
    <s v="IC"/>
    <s v="Invest Cont"/>
    <n v="310"/>
    <m/>
    <m/>
    <m/>
    <s v="100 N  PLYMOUTH                     BL"/>
    <m/>
    <n v="34.072600000000001"/>
    <n v="-118.3279"/>
  </r>
  <r>
    <n v="200207116"/>
    <d v="2020-03-01T00:00:00"/>
    <x v="0"/>
    <n v="1330"/>
    <n v="2"/>
    <x v="5"/>
    <n v="246"/>
    <n v="1"/>
    <n v="230"/>
    <x v="13"/>
    <s v="1402 0416 2034 2004 1822"/>
    <n v="39"/>
    <s v="M"/>
    <s v="H"/>
    <n v="102"/>
    <s v="SIDEWALK"/>
    <n v="312"/>
    <s v="PIPE/METAL PIPE"/>
    <s v="AA"/>
    <s v="Adult Arrest"/>
    <n v="230"/>
    <n v="998"/>
    <m/>
    <m/>
    <s v="6TH                          ST"/>
    <s v="BONNIE BRAE"/>
    <n v="34.058500000000002"/>
    <n v="-118.2724"/>
  </r>
  <r>
    <n v="200707512"/>
    <d v="2020-03-16T00:00:00"/>
    <x v="342"/>
    <n v="100"/>
    <n v="7"/>
    <x v="0"/>
    <n v="753"/>
    <n v="1"/>
    <n v="330"/>
    <x v="1"/>
    <s v="1300 1606 0344"/>
    <n v="25"/>
    <s v="F"/>
    <s v="W"/>
    <n v="101"/>
    <s v="STREET"/>
    <m/>
    <m/>
    <s v="IC"/>
    <s v="Invest Cont"/>
    <n v="330"/>
    <m/>
    <m/>
    <m/>
    <s v="1100 S  STANLEY                      AV"/>
    <m/>
    <n v="34.055500000000002"/>
    <n v="-118.3591"/>
  </r>
  <r>
    <n v="200217843"/>
    <d v="2020-11-22T00:00:00"/>
    <x v="219"/>
    <n v="1605"/>
    <n v="2"/>
    <x v="5"/>
    <n v="265"/>
    <n v="2"/>
    <n v="930"/>
    <x v="30"/>
    <s v="2011 1252 1817 0913"/>
    <n v="42"/>
    <s v="F"/>
    <s v="W"/>
    <n v="101"/>
    <s v="STREET"/>
    <n v="511"/>
    <s v="VERBAL THREAT"/>
    <s v="IC"/>
    <s v="Invest Cont"/>
    <n v="930"/>
    <m/>
    <m/>
    <m/>
    <s v="700 S  ALVARADO                     ST"/>
    <m/>
    <n v="34.055999999999997"/>
    <n v="-118.2771"/>
  </r>
  <r>
    <n v="201205778"/>
    <d v="2020-01-26T00:00:00"/>
    <x v="119"/>
    <n v="1030"/>
    <n v="12"/>
    <x v="8"/>
    <n v="1239"/>
    <n v="2"/>
    <n v="626"/>
    <x v="10"/>
    <s v="2000 0913 1814 0444"/>
    <n v="20"/>
    <s v="F"/>
    <s v="B"/>
    <n v="101"/>
    <s v="STREET"/>
    <n v="400"/>
    <s v="STRONG-ARM (HANDS, FIST, FEET OR BODILY FORCE)"/>
    <s v="AO"/>
    <s v="Adult Other"/>
    <n v="626"/>
    <m/>
    <m/>
    <m/>
    <s v="500 W  60TH                         ST"/>
    <m/>
    <n v="33.985100000000003"/>
    <n v="-118.28270000000001"/>
  </r>
  <r>
    <n v="201300769"/>
    <d v="2020-06-01T00:00:00"/>
    <x v="65"/>
    <n v="2330"/>
    <n v="13"/>
    <x v="6"/>
    <n v="1317"/>
    <n v="1"/>
    <n v="310"/>
    <x v="5"/>
    <s v="1402 0329 0344 1607"/>
    <n v="0"/>
    <s v="M"/>
    <s v="O"/>
    <n v="203"/>
    <s v="OTHER BUSINESS"/>
    <m/>
    <m/>
    <s v="IC"/>
    <s v="Invest Cont"/>
    <n v="310"/>
    <n v="998"/>
    <m/>
    <m/>
    <s v="1800 E  WASHINGTON                   BL"/>
    <m/>
    <n v="34.020299999999999"/>
    <n v="-118.2414"/>
  </r>
  <r>
    <n v="200414151"/>
    <d v="2020-10-22T00:00:00"/>
    <x v="167"/>
    <n v="1140"/>
    <n v="4"/>
    <x v="4"/>
    <n v="464"/>
    <n v="1"/>
    <n v="236"/>
    <x v="46"/>
    <s v="2000 0913 1814 1243 0400 0334"/>
    <n v="23"/>
    <s v="F"/>
    <s v="B"/>
    <n v="502"/>
    <s v="MULTI-UNIT DWELLING (APARTMENT, DUPLEX, ETC)"/>
    <n v="400"/>
    <s v="STRONG-ARM (HANDS, FIST, FEET OR BODILY FORCE)"/>
    <s v="AO"/>
    <s v="Adult Other"/>
    <n v="236"/>
    <m/>
    <m/>
    <m/>
    <s v="200 N  CHICAGO                      ST"/>
    <m/>
    <n v="34.046199999999999"/>
    <n v="-118.2114"/>
  </r>
  <r>
    <n v="200617404"/>
    <d v="2020-10-31T00:00:00"/>
    <x v="297"/>
    <n v="2015"/>
    <n v="6"/>
    <x v="9"/>
    <n v="639"/>
    <n v="1"/>
    <n v="440"/>
    <x v="20"/>
    <s v="0344 0352 1822"/>
    <n v="0"/>
    <s v="X"/>
    <s v="X"/>
    <n v="405"/>
    <s v="CLOTHING STORE"/>
    <m/>
    <m/>
    <s v="AO"/>
    <s v="Adult Other"/>
    <n v="440"/>
    <m/>
    <m/>
    <m/>
    <s v="5400    HOLLYWOOD                    BL"/>
    <m/>
    <n v="34.1036"/>
    <n v="-118.3049"/>
  </r>
  <r>
    <n v="200907481"/>
    <d v="2020-03-15T00:00:00"/>
    <x v="124"/>
    <n v="1300"/>
    <n v="9"/>
    <x v="3"/>
    <n v="971"/>
    <n v="1"/>
    <n v="420"/>
    <x v="33"/>
    <s v="1606 0344"/>
    <n v="29"/>
    <s v="M"/>
    <s v="B"/>
    <n v="123"/>
    <s v="PARKING UNDERGROUND/BUILDING"/>
    <m/>
    <m/>
    <s v="IC"/>
    <s v="Invest Cont"/>
    <n v="420"/>
    <m/>
    <m/>
    <m/>
    <s v="4700 N  SEPULVEDA                    BL"/>
    <m/>
    <n v="34.155999999999999"/>
    <n v="-118.4662"/>
  </r>
  <r>
    <n v="201226821"/>
    <d v="2020-12-20T00:00:00"/>
    <x v="248"/>
    <n v="2050"/>
    <n v="12"/>
    <x v="8"/>
    <n v="1245"/>
    <n v="2"/>
    <n v="624"/>
    <x v="15"/>
    <s v="0416 1202 2021 0913"/>
    <n v="67"/>
    <s v="F"/>
    <s v="B"/>
    <n v="102"/>
    <s v="SIDEWALK"/>
    <n v="400"/>
    <s v="STRONG-ARM (HANDS, FIST, FEET OR BODILY FORCE)"/>
    <s v="AA"/>
    <s v="Adult Arrest"/>
    <n v="624"/>
    <m/>
    <m/>
    <m/>
    <s v="6300    BUDLONG                      AV"/>
    <m/>
    <n v="33.981400000000001"/>
    <n v="-118.2959"/>
  </r>
  <r>
    <n v="201106229"/>
    <d v="2020-02-20T00:00:00"/>
    <x v="31"/>
    <n v="1200"/>
    <n v="11"/>
    <x v="7"/>
    <n v="1102"/>
    <n v="2"/>
    <n v="946"/>
    <x v="8"/>
    <n v="1501"/>
    <n v="25"/>
    <s v="F"/>
    <s v="H"/>
    <n v="501"/>
    <s v="SINGLE FAMILY DWELLING"/>
    <m/>
    <m/>
    <s v="IC"/>
    <s v="Invest Cont"/>
    <n v="946"/>
    <m/>
    <m/>
    <m/>
    <s v="4100    SEQUOIA                      ST"/>
    <m/>
    <n v="34.136200000000002"/>
    <n v="-118.26900000000001"/>
  </r>
  <r>
    <n v="200808559"/>
    <d v="2020-04-21T00:00:00"/>
    <x v="257"/>
    <n v="2030"/>
    <n v="8"/>
    <x v="12"/>
    <n v="829"/>
    <n v="2"/>
    <n v="740"/>
    <x v="21"/>
    <s v="0329 0202"/>
    <n v="46"/>
    <s v="F"/>
    <s v="W"/>
    <n v="501"/>
    <s v="SINGLE FAMILY DWELLING"/>
    <n v="500"/>
    <s v="UNKNOWN WEAPON/OTHER WEAPON"/>
    <s v="IC"/>
    <s v="Invest Cont"/>
    <n v="740"/>
    <m/>
    <m/>
    <m/>
    <s v="1700    ENSLEY                       AV"/>
    <m/>
    <n v="34.061700000000002"/>
    <n v="-118.4216"/>
  </r>
  <r>
    <n v="200712122"/>
    <d v="2020-07-28T00:00:00"/>
    <x v="148"/>
    <n v="1515"/>
    <n v="7"/>
    <x v="0"/>
    <n v="702"/>
    <n v="1"/>
    <n v="341"/>
    <x v="12"/>
    <n v="344"/>
    <n v="0"/>
    <s v="X"/>
    <s v="X"/>
    <n v="721"/>
    <s v="HIGH SCHOOL"/>
    <m/>
    <m/>
    <s v="IC"/>
    <s v="Invest Cont"/>
    <n v="341"/>
    <m/>
    <m/>
    <m/>
    <s v="7800 W  MELROSE                      AV"/>
    <m/>
    <n v="34.083799999999997"/>
    <n v="-118.3595"/>
  </r>
  <r>
    <n v="200709012"/>
    <d v="2020-05-07T00:00:00"/>
    <x v="142"/>
    <n v="1420"/>
    <n v="7"/>
    <x v="0"/>
    <n v="779"/>
    <n v="2"/>
    <n v="888"/>
    <x v="24"/>
    <s v="1822 1501"/>
    <n v="56"/>
    <s v="M"/>
    <s v="H"/>
    <n v="501"/>
    <s v="SINGLE FAMILY DWELLING"/>
    <m/>
    <m/>
    <s v="AO"/>
    <s v="Adult Other"/>
    <n v="888"/>
    <m/>
    <m/>
    <m/>
    <s v="3500 W  17TH                         ST"/>
    <m/>
    <n v="34.041800000000002"/>
    <n v="-118.3237"/>
  </r>
  <r>
    <n v="200816097"/>
    <d v="2020-11-05T00:00:00"/>
    <x v="176"/>
    <n v="1140"/>
    <n v="8"/>
    <x v="12"/>
    <n v="889"/>
    <n v="1"/>
    <n v="341"/>
    <x v="12"/>
    <s v="0394 0344 0346"/>
    <n v="34"/>
    <s v="M"/>
    <s v="O"/>
    <n v="501"/>
    <s v="SINGLE FAMILY DWELLING"/>
    <m/>
    <m/>
    <s v="IC"/>
    <s v="Invest Cont"/>
    <n v="341"/>
    <m/>
    <m/>
    <m/>
    <s v="2000 S  SHERBOURNE                   DR"/>
    <m/>
    <n v="34.0398"/>
    <n v="-118.383"/>
  </r>
  <r>
    <n v="201218569"/>
    <d v="2020-08-13T00:00:00"/>
    <x v="217"/>
    <n v="1530"/>
    <n v="12"/>
    <x v="8"/>
    <n v="1248"/>
    <n v="2"/>
    <n v="745"/>
    <x v="9"/>
    <s v="1822 0329"/>
    <n v="41"/>
    <s v="F"/>
    <s v="H"/>
    <n v="501"/>
    <s v="SINGLE FAMILY DWELLING"/>
    <m/>
    <m/>
    <s v="IC"/>
    <s v="Invest Cont"/>
    <n v="745"/>
    <m/>
    <m/>
    <m/>
    <s v="800 W  71ST                         ST"/>
    <m/>
    <n v="33.975499999999997"/>
    <n v="-118.2876"/>
  </r>
  <r>
    <n v="200209268"/>
    <d v="2020-04-22T00:00:00"/>
    <x v="208"/>
    <n v="1200"/>
    <n v="2"/>
    <x v="5"/>
    <n v="245"/>
    <n v="1"/>
    <n v="330"/>
    <x v="1"/>
    <s v="0344 0352 1609 1307 1822 0216 0329"/>
    <n v="23"/>
    <s v="F"/>
    <s v="B"/>
    <n v="502"/>
    <s v="MULTI-UNIT DWELLING (APARTMENT, DUPLEX, ETC)"/>
    <m/>
    <m/>
    <s v="IC"/>
    <s v="Invest Cont"/>
    <n v="330"/>
    <m/>
    <m/>
    <m/>
    <s v="400 S  LAKE                         ST"/>
    <m/>
    <n v="34.062100000000001"/>
    <n v="-118.2747"/>
  </r>
  <r>
    <n v="201112955"/>
    <d v="2020-08-27T00:00:00"/>
    <x v="49"/>
    <n v="700"/>
    <n v="11"/>
    <x v="7"/>
    <n v="1102"/>
    <n v="2"/>
    <n v="626"/>
    <x v="10"/>
    <s v="0400 0416 0913 1259 1813"/>
    <n v="17"/>
    <s v="F"/>
    <s v="H"/>
    <n v="501"/>
    <s v="SINGLE FAMILY DWELLING"/>
    <n v="400"/>
    <s v="STRONG-ARM (HANDS, FIST, FEET OR BODILY FORCE)"/>
    <s v="AA"/>
    <s v="Adult Arrest"/>
    <n v="626"/>
    <m/>
    <m/>
    <m/>
    <s v="4400    LA CLEDE                     AV"/>
    <m/>
    <n v="34.132300000000001"/>
    <n v="-118.2667"/>
  </r>
  <r>
    <n v="200219183"/>
    <d v="2020-12-31T00:00:00"/>
    <x v="361"/>
    <n v="700"/>
    <n v="2"/>
    <x v="5"/>
    <n v="251"/>
    <n v="1"/>
    <n v="510"/>
    <x v="0"/>
    <m/>
    <n v="0"/>
    <m/>
    <m/>
    <n v="101"/>
    <s v="STREET"/>
    <m/>
    <m/>
    <s v="IC"/>
    <s v="Invest Cont"/>
    <n v="510"/>
    <m/>
    <m/>
    <m/>
    <s v="300 S  RAMPART                      BL"/>
    <m/>
    <n v="34.0657"/>
    <n v="-118.2792"/>
  </r>
  <r>
    <n v="200513043"/>
    <d v="2020-08-16T00:00:00"/>
    <x v="116"/>
    <n v="1825"/>
    <n v="5"/>
    <x v="10"/>
    <n v="511"/>
    <n v="1"/>
    <n v="761"/>
    <x v="35"/>
    <s v="0334 1309 1206 0913 0602 0554 2002"/>
    <n v="34"/>
    <s v="M"/>
    <s v="H"/>
    <n v="501"/>
    <s v="SINGLE FAMILY DWELLING"/>
    <n v="110"/>
    <s v="SEMI-AUTOMATIC RIFLE"/>
    <s v="AO"/>
    <s v="Adult Other"/>
    <n v="761"/>
    <m/>
    <m/>
    <m/>
    <s v="25600    PRESIDENT                    AV"/>
    <m/>
    <n v="33.790999999999997"/>
    <n v="-118.3043"/>
  </r>
  <r>
    <n v="201223951"/>
    <d v="2020-11-05T00:00:00"/>
    <x v="2"/>
    <n v="1900"/>
    <n v="12"/>
    <x v="8"/>
    <n v="1265"/>
    <n v="1"/>
    <n v="510"/>
    <x v="0"/>
    <m/>
    <n v="0"/>
    <m/>
    <m/>
    <n v="101"/>
    <s v="STREET"/>
    <m/>
    <m/>
    <s v="IC"/>
    <s v="Invest Cont"/>
    <n v="510"/>
    <m/>
    <m/>
    <m/>
    <s v="1500 W  81ST                         ST"/>
    <m/>
    <n v="33.965499999999999"/>
    <n v="-118.30459999999999"/>
  </r>
  <r>
    <n v="201100801"/>
    <d v="2020-12-10T00:00:00"/>
    <x v="308"/>
    <n v="2200"/>
    <n v="11"/>
    <x v="7"/>
    <n v="1177"/>
    <n v="1"/>
    <n v="230"/>
    <x v="13"/>
    <s v="1822 0906 1407 1100 0450 0399"/>
    <n v="20"/>
    <s v="M"/>
    <s v="H"/>
    <n v="101"/>
    <s v="STREET"/>
    <n v="102"/>
    <s v="HAND GUN"/>
    <s v="IC"/>
    <s v="Invest Cont"/>
    <n v="230"/>
    <n v="998"/>
    <m/>
    <m/>
    <s v="2600    ROSEVIEW                     AV"/>
    <m/>
    <n v="34.092700000000001"/>
    <n v="-118.22920000000001"/>
  </r>
  <r>
    <n v="200608092"/>
    <d v="2020-03-18T00:00:00"/>
    <x v="104"/>
    <n v="1330"/>
    <n v="6"/>
    <x v="9"/>
    <n v="668"/>
    <n v="2"/>
    <n v="930"/>
    <x v="30"/>
    <s v="0421 0422 1822"/>
    <n v="39"/>
    <s v="F"/>
    <s v="H"/>
    <n v="501"/>
    <s v="SINGLE FAMILY DWELLING"/>
    <n v="511"/>
    <s v="VERBAL THREAT"/>
    <s v="IC"/>
    <s v="Invest Cont"/>
    <n v="930"/>
    <m/>
    <m/>
    <m/>
    <s v="5500    VIRGINIA                     AV"/>
    <m/>
    <n v="34.091799999999999"/>
    <n v="-118.3092"/>
  </r>
  <r>
    <n v="201214286"/>
    <d v="2020-06-08T00:00:00"/>
    <x v="20"/>
    <n v="1545"/>
    <n v="12"/>
    <x v="8"/>
    <n v="1259"/>
    <n v="1"/>
    <n v="510"/>
    <x v="0"/>
    <m/>
    <n v="0"/>
    <m/>
    <m/>
    <n v="101"/>
    <s v="STREET"/>
    <m/>
    <m/>
    <s v="IC"/>
    <s v="Invest Cont"/>
    <n v="510"/>
    <m/>
    <m/>
    <m/>
    <s v="76TH"/>
    <s v="MCKINLEY"/>
    <n v="33.971200000000003"/>
    <n v="-118.2608"/>
  </r>
  <r>
    <n v="200321818"/>
    <d v="2020-12-16T00:00:00"/>
    <x v="98"/>
    <n v="1515"/>
    <n v="3"/>
    <x v="2"/>
    <n v="321"/>
    <n v="1"/>
    <n v="210"/>
    <x v="11"/>
    <s v="1309 0430 0302 0355 0344 1310 1822"/>
    <n v="37"/>
    <s v="M"/>
    <s v="B"/>
    <n v="108"/>
    <s v="PARKING LOT"/>
    <n v="102"/>
    <s v="HAND GUN"/>
    <s v="IC"/>
    <s v="Invest Cont"/>
    <n v="210"/>
    <n v="230"/>
    <m/>
    <m/>
    <s v="3500 S  LA CIENEGA                   BL"/>
    <m/>
    <n v="34.023699999999998"/>
    <n v="-118.37220000000001"/>
  </r>
  <r>
    <n v="200511054"/>
    <d v="2020-06-25T00:00:00"/>
    <x v="10"/>
    <n v="1800"/>
    <n v="5"/>
    <x v="10"/>
    <n v="513"/>
    <n v="2"/>
    <n v="626"/>
    <x v="10"/>
    <s v="0444 1309 1814 2000 0448"/>
    <n v="21"/>
    <s v="F"/>
    <s v="B"/>
    <n v="502"/>
    <s v="MULTI-UNIT DWELLING (APARTMENT, DUPLEX, ETC)"/>
    <n v="400"/>
    <s v="STRONG-ARM (HANDS, FIST, FEET OR BODILY FORCE)"/>
    <s v="AO"/>
    <s v="Adult Other"/>
    <n v="626"/>
    <m/>
    <m/>
    <m/>
    <s v="1300    FIGUEROA                     PL"/>
    <m/>
    <n v="33.79"/>
    <n v="-118.2826"/>
  </r>
  <r>
    <n v="200111724"/>
    <d v="2020-05-14T00:00:00"/>
    <x v="80"/>
    <n v="1153"/>
    <n v="1"/>
    <x v="1"/>
    <n v="129"/>
    <n v="2"/>
    <n v="946"/>
    <x v="8"/>
    <s v="0329 2004"/>
    <n v="0"/>
    <s v="X"/>
    <s v="X"/>
    <n v="101"/>
    <s v="STREET"/>
    <m/>
    <m/>
    <s v="IC"/>
    <s v="Invest Cont"/>
    <n v="946"/>
    <m/>
    <m/>
    <m/>
    <s v="COMMERCIAL"/>
    <s v="VIGNES"/>
    <n v="0"/>
    <n v="0"/>
  </r>
  <r>
    <n v="200507312"/>
    <d v="2020-03-17T00:00:00"/>
    <x v="3"/>
    <n v="1500"/>
    <n v="5"/>
    <x v="10"/>
    <n v="504"/>
    <n v="1"/>
    <n v="310"/>
    <x v="5"/>
    <s v="0344 1602"/>
    <n v="64"/>
    <s v="M"/>
    <s v="W"/>
    <n v="221"/>
    <s v="PUBLIC STORAGE"/>
    <m/>
    <m/>
    <s v="IC"/>
    <s v="Invest Cont"/>
    <n v="310"/>
    <m/>
    <m/>
    <m/>
    <s v="1400 W  190TH                        ST"/>
    <m/>
    <n v="33.858400000000003"/>
    <n v="-118.3022"/>
  </r>
  <r>
    <n v="200806418"/>
    <d v="2020-02-23T00:00:00"/>
    <x v="19"/>
    <n v="2000"/>
    <n v="8"/>
    <x v="12"/>
    <n v="832"/>
    <n v="1"/>
    <n v="440"/>
    <x v="20"/>
    <s v="0344 1218 0913"/>
    <n v="36"/>
    <s v="F"/>
    <s v="W"/>
    <n v="102"/>
    <s v="SIDEWALK"/>
    <m/>
    <m/>
    <s v="IC"/>
    <s v="Invest Cont"/>
    <n v="440"/>
    <m/>
    <m/>
    <m/>
    <s v="11500    SAN VICENTE                  BL"/>
    <m/>
    <n v="34.052599999999998"/>
    <n v="-118.4607"/>
  </r>
  <r>
    <n v="200614031"/>
    <d v="2020-08-15T00:00:00"/>
    <x v="352"/>
    <n v="2050"/>
    <n v="6"/>
    <x v="9"/>
    <n v="637"/>
    <n v="1"/>
    <n v="210"/>
    <x v="11"/>
    <s v="2004 1822 0416 0344 0400"/>
    <n v="39"/>
    <s v="M"/>
    <s v="H"/>
    <n v="158"/>
    <s v="TRANSIENT ENCAMPMENT"/>
    <n v="500"/>
    <s v="UNKNOWN WEAPON/OTHER WEAPON"/>
    <s v="IC"/>
    <s v="Invest Cont"/>
    <n v="210"/>
    <m/>
    <m/>
    <m/>
    <s v="ARGYLE"/>
    <s v="YUCCA"/>
    <n v="34.103700000000003"/>
    <n v="-118.3252"/>
  </r>
  <r>
    <n v="200116347"/>
    <d v="2020-08-12T00:00:00"/>
    <x v="271"/>
    <n v="1500"/>
    <n v="1"/>
    <x v="1"/>
    <n v="182"/>
    <n v="1"/>
    <n v="330"/>
    <x v="1"/>
    <s v="1300 1822 1606 0344 0321"/>
    <n v="34"/>
    <s v="F"/>
    <s v="H"/>
    <n v="744"/>
    <s v="HIGH-RISE BUILDING"/>
    <m/>
    <m/>
    <s v="IC"/>
    <s v="Invest Cont"/>
    <n v="330"/>
    <m/>
    <m/>
    <m/>
    <s v="1200 S  HOPE                         ST"/>
    <m/>
    <n v="34.040599999999998"/>
    <n v="-118.2646"/>
  </r>
  <r>
    <n v="200518355"/>
    <d v="2020-12-30T00:00:00"/>
    <x v="362"/>
    <n v="2100"/>
    <n v="5"/>
    <x v="10"/>
    <n v="516"/>
    <n v="1"/>
    <n v="510"/>
    <x v="0"/>
    <m/>
    <n v="0"/>
    <m/>
    <m/>
    <n v="101"/>
    <s v="STREET"/>
    <m/>
    <m/>
    <s v="IC"/>
    <s v="Invest Cont"/>
    <n v="510"/>
    <m/>
    <m/>
    <m/>
    <s v="1300 N  AVALON                       BL"/>
    <m/>
    <n v="33.786799999999999"/>
    <n v="-118.2658"/>
  </r>
  <r>
    <n v="200805372"/>
    <d v="2020-01-30T00:00:00"/>
    <x v="94"/>
    <n v="1320"/>
    <n v="8"/>
    <x v="12"/>
    <n v="805"/>
    <n v="2"/>
    <n v="900"/>
    <x v="18"/>
    <s v="2038 1236"/>
    <n v="49"/>
    <s v="F"/>
    <s v="W"/>
    <n v="501"/>
    <s v="SINGLE FAMILY DWELLING"/>
    <m/>
    <m/>
    <s v="AO"/>
    <s v="Adult Other"/>
    <n v="900"/>
    <m/>
    <m/>
    <m/>
    <s v="11300    CHALON                       RD"/>
    <m/>
    <n v="34.084800000000001"/>
    <n v="-118.4622"/>
  </r>
  <r>
    <n v="200319507"/>
    <d v="2020-10-28T00:00:00"/>
    <x v="229"/>
    <n v="1800"/>
    <n v="3"/>
    <x v="2"/>
    <n v="393"/>
    <n v="2"/>
    <n v="740"/>
    <x v="21"/>
    <s v="1822 0329"/>
    <n v="19"/>
    <s v="X"/>
    <s v="X"/>
    <n v="203"/>
    <s v="OTHER BUSINESS"/>
    <m/>
    <m/>
    <s v="IC"/>
    <s v="Invest Cont"/>
    <n v="740"/>
    <m/>
    <m/>
    <m/>
    <s v="4100    CRENSHAW                     BL"/>
    <m/>
    <n v="34.009900000000002"/>
    <n v="-118.3351"/>
  </r>
  <r>
    <n v="200308454"/>
    <d v="2020-03-12T00:00:00"/>
    <x v="71"/>
    <n v="1730"/>
    <n v="3"/>
    <x v="2"/>
    <n v="363"/>
    <n v="1"/>
    <n v="442"/>
    <x v="16"/>
    <s v="0325 0104 0378"/>
    <n v="19"/>
    <s v="X"/>
    <s v="X"/>
    <n v="404"/>
    <s v="DEPARTMENT STORE"/>
    <m/>
    <m/>
    <s v="IC"/>
    <s v="Invest Cont"/>
    <n v="442"/>
    <m/>
    <m/>
    <m/>
    <s v="4000    CRENSHAW                     BL"/>
    <m/>
    <n v="34.0124"/>
    <n v="-118.3351"/>
  </r>
  <r>
    <n v="200412669"/>
    <d v="2020-09-12T00:00:00"/>
    <x v="335"/>
    <n v="1700"/>
    <n v="4"/>
    <x v="4"/>
    <n v="439"/>
    <n v="1"/>
    <n v="420"/>
    <x v="33"/>
    <m/>
    <n v="0"/>
    <m/>
    <m/>
    <n v="101"/>
    <s v="STREET"/>
    <m/>
    <m/>
    <s v="IC"/>
    <s v="Invest Cont"/>
    <n v="420"/>
    <m/>
    <m/>
    <m/>
    <s v="1900 N  MARIANNA                     AV"/>
    <m/>
    <n v="34.063499999999998"/>
    <n v="-118.17910000000001"/>
  </r>
  <r>
    <n v="200311971"/>
    <d v="2020-05-27T00:00:00"/>
    <x v="251"/>
    <n v="1000"/>
    <n v="3"/>
    <x v="2"/>
    <n v="361"/>
    <n v="2"/>
    <n v="900"/>
    <x v="18"/>
    <s v="0216 0561 2004 2038"/>
    <n v="56"/>
    <s v="F"/>
    <s v="H"/>
    <n v="502"/>
    <s v="MULTI-UNIT DWELLING (APARTMENT, DUPLEX, ETC)"/>
    <m/>
    <m/>
    <s v="IC"/>
    <s v="Invest Cont"/>
    <n v="900"/>
    <m/>
    <m/>
    <m/>
    <s v="4800    COLISEUM                     ST"/>
    <m/>
    <n v="0"/>
    <n v="0"/>
  </r>
  <r>
    <n v="200914713"/>
    <d v="2020-09-15T00:00:00"/>
    <x v="311"/>
    <n v="2030"/>
    <n v="9"/>
    <x v="3"/>
    <n v="905"/>
    <n v="1"/>
    <n v="440"/>
    <x v="20"/>
    <s v="0344 1420"/>
    <n v="0"/>
    <s v="X"/>
    <s v="X"/>
    <n v="210"/>
    <s v="RESTAURANT/FAST FOOD"/>
    <m/>
    <m/>
    <s v="IC"/>
    <s v="Invest Cont"/>
    <n v="440"/>
    <m/>
    <m/>
    <m/>
    <s v="14500    SHERMAN                      WY"/>
    <m/>
    <n v="34.204799999999999"/>
    <n v="-118.45310000000001"/>
  </r>
  <r>
    <n v="201013314"/>
    <d v="2020-09-22T00:00:00"/>
    <x v="196"/>
    <n v="2000"/>
    <n v="10"/>
    <x v="11"/>
    <n v="1028"/>
    <n v="1"/>
    <n v="510"/>
    <x v="0"/>
    <m/>
    <n v="0"/>
    <m/>
    <m/>
    <n v="123"/>
    <s v="PARKING UNDERGROUND/BUILDING"/>
    <m/>
    <m/>
    <s v="AO"/>
    <s v="Adult Other"/>
    <n v="510"/>
    <m/>
    <m/>
    <m/>
    <s v="16800    VANOWEN                      ST"/>
    <m/>
    <n v="34.193899999999999"/>
    <n v="-118.49930000000001"/>
  </r>
  <r>
    <n v="200506494"/>
    <d v="2020-02-27T00:00:00"/>
    <x v="309"/>
    <n v="1530"/>
    <n v="5"/>
    <x v="10"/>
    <n v="551"/>
    <n v="1"/>
    <n v="236"/>
    <x v="46"/>
    <s v="0416 0432 0913 1243 1813 2000 0447"/>
    <n v="53"/>
    <s v="F"/>
    <s v="W"/>
    <n v="501"/>
    <s v="SINGLE FAMILY DWELLING"/>
    <n v="306"/>
    <s v="ROCK/THROWN OBJECT"/>
    <s v="AA"/>
    <s v="Adult Arrest"/>
    <n v="236"/>
    <m/>
    <m/>
    <m/>
    <s v="1500 S  WEYMOUTH                     PL"/>
    <m/>
    <n v="33.742100000000001"/>
    <n v="-118.31019999999999"/>
  </r>
  <r>
    <n v="201105289"/>
    <d v="2020-01-30T00:00:00"/>
    <x v="94"/>
    <n v="1200"/>
    <n v="11"/>
    <x v="7"/>
    <n v="1159"/>
    <n v="1"/>
    <n v="210"/>
    <x v="11"/>
    <s v="1402 0305 0411 0344 0390 1822"/>
    <n v="36"/>
    <s v="F"/>
    <s v="H"/>
    <n v="109"/>
    <s v="PARK/PLAYGROUND"/>
    <n v="500"/>
    <s v="UNKNOWN WEAPON/OTHER WEAPON"/>
    <s v="IC"/>
    <s v="Invest Cont"/>
    <n v="210"/>
    <m/>
    <m/>
    <m/>
    <s v="4700 N  FIGUEROA                     ST"/>
    <m/>
    <n v="34.100200000000001"/>
    <n v="-118.2038"/>
  </r>
  <r>
    <n v="200605747"/>
    <d v="2020-02-06T00:00:00"/>
    <x v="240"/>
    <n v="1700"/>
    <n v="6"/>
    <x v="9"/>
    <n v="667"/>
    <n v="1"/>
    <n v="310"/>
    <x v="5"/>
    <s v="0344 1607"/>
    <n v="73"/>
    <s v="M"/>
    <s v="W"/>
    <n v="221"/>
    <s v="PUBLIC STORAGE"/>
    <m/>
    <m/>
    <s v="IC"/>
    <s v="Invest Cont"/>
    <n v="310"/>
    <m/>
    <m/>
    <m/>
    <s v="5800    SANTA MONICA                 BL"/>
    <m/>
    <n v="34.0944"/>
    <n v="-118.319"/>
  </r>
  <r>
    <n v="200200570"/>
    <d v="2020-02-10T00:00:00"/>
    <x v="1"/>
    <n v="2330"/>
    <n v="2"/>
    <x v="5"/>
    <n v="285"/>
    <n v="2"/>
    <n v="627"/>
    <x v="43"/>
    <s v="0913 0602 1259 1251 0552 0416 0445 1402"/>
    <n v="14"/>
    <s v="F"/>
    <s v="H"/>
    <n v="501"/>
    <s v="SINGLE FAMILY DWELLING"/>
    <n v="301"/>
    <s v="BELT FLAILING INSTRUMENT/CHAIN"/>
    <s v="AA"/>
    <s v="Adult Arrest"/>
    <n v="627"/>
    <n v="998"/>
    <m/>
    <m/>
    <s v="1200 S  WESTLAKE                     AV"/>
    <m/>
    <n v="34.048200000000001"/>
    <n v="-118.2804"/>
  </r>
  <r>
    <n v="200900848"/>
    <d v="2020-09-26T00:00:00"/>
    <x v="272"/>
    <n v="1315"/>
    <n v="9"/>
    <x v="3"/>
    <n v="923"/>
    <n v="1"/>
    <n v="236"/>
    <x v="46"/>
    <s v="1814 0913 0334 0449 2000"/>
    <n v="29"/>
    <s v="F"/>
    <s v="H"/>
    <n v="301"/>
    <s v="GAS STATION"/>
    <n v="200"/>
    <s v="KNIFE WITH BLADE 6INCHES OR LESS"/>
    <s v="AA"/>
    <s v="Adult Arrest"/>
    <n v="236"/>
    <m/>
    <m/>
    <m/>
    <s v="14900    VICTORY                      BL"/>
    <m/>
    <n v="34.190300000000001"/>
    <n v="-118.45740000000001"/>
  </r>
  <r>
    <n v="200710489"/>
    <d v="2020-05-30T00:00:00"/>
    <x v="14"/>
    <n v="1425"/>
    <n v="7"/>
    <x v="0"/>
    <n v="723"/>
    <n v="1"/>
    <n v="231"/>
    <x v="51"/>
    <s v="0416 0917 1212 0447 1822"/>
    <n v="0"/>
    <s v="M"/>
    <s v="X"/>
    <n v="101"/>
    <s v="STREET"/>
    <n v="212"/>
    <s v="BOTTLE"/>
    <s v="IC"/>
    <s v="Invest Cont"/>
    <n v="231"/>
    <m/>
    <m/>
    <m/>
    <s v="3RD                          ST"/>
    <s v="FAIRFAX                      AV"/>
    <n v="34.071899999999999"/>
    <n v="-118.3614"/>
  </r>
  <r>
    <n v="200805812"/>
    <d v="2020-02-08T00:00:00"/>
    <x v="15"/>
    <n v="1945"/>
    <n v="8"/>
    <x v="12"/>
    <n v="852"/>
    <n v="2"/>
    <n v="740"/>
    <x v="21"/>
    <s v="0329 1822"/>
    <n v="33"/>
    <s v="F"/>
    <s v="W"/>
    <n v="502"/>
    <s v="MULTI-UNIT DWELLING (APARTMENT, DUPLEX, ETC)"/>
    <m/>
    <m/>
    <s v="IC"/>
    <s v="Invest Cont"/>
    <n v="740"/>
    <m/>
    <m/>
    <m/>
    <s v="S  WESTGATE                     AV"/>
    <s v="IOWA                         AV"/>
    <n v="34.0383"/>
    <n v="-118.4556"/>
  </r>
  <r>
    <n v="200312906"/>
    <d v="2020-06-19T00:00:00"/>
    <x v="33"/>
    <n v="2000"/>
    <n v="3"/>
    <x v="2"/>
    <n v="336"/>
    <n v="1"/>
    <n v="510"/>
    <x v="0"/>
    <m/>
    <n v="0"/>
    <m/>
    <m/>
    <n v="101"/>
    <s v="STREET"/>
    <m/>
    <m/>
    <s v="IC"/>
    <s v="Invest Cont"/>
    <n v="510"/>
    <m/>
    <m/>
    <m/>
    <s v="30TH                         ST"/>
    <s v="WESTERN"/>
    <n v="34.0274"/>
    <n v="-118.30889999999999"/>
  </r>
  <r>
    <n v="200908232"/>
    <d v="2020-04-07T00:00:00"/>
    <x v="126"/>
    <n v="950"/>
    <n v="9"/>
    <x v="3"/>
    <n v="932"/>
    <n v="2"/>
    <n v="624"/>
    <x v="15"/>
    <s v="1501 1420"/>
    <n v="50"/>
    <s v="M"/>
    <s v="A"/>
    <n v="102"/>
    <s v="SIDEWALK"/>
    <n v="400"/>
    <s v="STRONG-ARM (HANDS, FIST, FEET OR BODILY FORCE)"/>
    <s v="AA"/>
    <s v="Adult Arrest"/>
    <n v="624"/>
    <m/>
    <m/>
    <m/>
    <s v="14900    VICTORY                      BL"/>
    <m/>
    <n v="34.186700000000002"/>
    <n v="-118.45820000000001"/>
  </r>
  <r>
    <n v="201104646"/>
    <d v="2020-01-16T00:00:00"/>
    <x v="141"/>
    <n v="1700"/>
    <n v="11"/>
    <x v="7"/>
    <n v="1132"/>
    <n v="1"/>
    <n v="480"/>
    <x v="2"/>
    <s v="0344 0397"/>
    <n v="32"/>
    <s v="F"/>
    <s v="W"/>
    <n v="707"/>
    <s v="GARAGE/CARPORT"/>
    <m/>
    <m/>
    <s v="IC"/>
    <s v="Invest Cont"/>
    <n v="480"/>
    <m/>
    <m/>
    <m/>
    <s v="4000    LOS FELIZ                    BL"/>
    <m/>
    <n v="34.113399999999999"/>
    <n v="-118.2791"/>
  </r>
  <r>
    <n v="200113047"/>
    <d v="2020-06-07T00:00:00"/>
    <x v="314"/>
    <n v="1715"/>
    <n v="1"/>
    <x v="1"/>
    <n v="147"/>
    <n v="1"/>
    <n v="230"/>
    <x v="13"/>
    <s v="1218 0416 1822 2033"/>
    <n v="40"/>
    <s v="M"/>
    <s v="B"/>
    <n v="102"/>
    <s v="SIDEWALK"/>
    <n v="308"/>
    <s v="STICK"/>
    <s v="IC"/>
    <s v="Invest Cont"/>
    <n v="230"/>
    <m/>
    <m/>
    <m/>
    <s v="5TH"/>
    <s v="SAN PEDRO"/>
    <n v="34.044199999999996"/>
    <n v="-118.2439"/>
  </r>
  <r>
    <n v="200806072"/>
    <d v="2020-02-15T00:00:00"/>
    <x v="240"/>
    <n v="2130"/>
    <n v="8"/>
    <x v="12"/>
    <n v="881"/>
    <n v="1"/>
    <n v="341"/>
    <x v="12"/>
    <s v="1202 0344 1309 1822"/>
    <n v="62"/>
    <s v="F"/>
    <s v="W"/>
    <n v="101"/>
    <s v="STREET"/>
    <m/>
    <m/>
    <s v="IC"/>
    <s v="Invest Cont"/>
    <n v="341"/>
    <m/>
    <m/>
    <m/>
    <s v="FEDERAL"/>
    <s v="MISSISSIPPI"/>
    <n v="34.036799999999999"/>
    <n v="-118.44710000000001"/>
  </r>
  <r>
    <n v="201113351"/>
    <d v="2020-09-06T00:00:00"/>
    <x v="256"/>
    <n v="1800"/>
    <n v="11"/>
    <x v="7"/>
    <n v="1101"/>
    <n v="1"/>
    <n v="420"/>
    <x v="33"/>
    <s v="1608 0385"/>
    <n v="43"/>
    <s v="M"/>
    <s v="H"/>
    <n v="101"/>
    <s v="STREET"/>
    <m/>
    <m/>
    <s v="IC"/>
    <s v="Invest Cont"/>
    <n v="420"/>
    <m/>
    <m/>
    <m/>
    <s v="4700    CRYSTAL SPRINGS              DR"/>
    <m/>
    <n v="34.121299999999998"/>
    <n v="-118.274"/>
  </r>
  <r>
    <n v="200508618"/>
    <d v="2020-04-23T00:00:00"/>
    <x v="168"/>
    <n v="1600"/>
    <n v="5"/>
    <x v="10"/>
    <n v="563"/>
    <n v="2"/>
    <n v="956"/>
    <x v="29"/>
    <s v="1906 1822"/>
    <n v="25"/>
    <s v="F"/>
    <s v="W"/>
    <n v="501"/>
    <s v="SINGLE FAMILY DWELLING"/>
    <m/>
    <m/>
    <s v="IC"/>
    <s v="Invest Cont"/>
    <n v="956"/>
    <m/>
    <m/>
    <m/>
    <s v="1000 W  10TH                         ST"/>
    <m/>
    <n v="33.735300000000002"/>
    <n v="-118.29900000000001"/>
  </r>
  <r>
    <n v="201014816"/>
    <d v="2020-11-06T00:00:00"/>
    <x v="166"/>
    <n v="2250"/>
    <n v="10"/>
    <x v="11"/>
    <n v="1039"/>
    <n v="2"/>
    <n v="624"/>
    <x v="15"/>
    <s v="0444 0400 0429 0554 0913 2002 0602"/>
    <n v="24"/>
    <s v="F"/>
    <s v="H"/>
    <n v="502"/>
    <s v="MULTI-UNIT DWELLING (APARTMENT, DUPLEX, ETC)"/>
    <n v="400"/>
    <s v="STRONG-ARM (HANDS, FIST, FEET OR BODILY FORCE)"/>
    <s v="AO"/>
    <s v="Adult Other"/>
    <n v="624"/>
    <m/>
    <m/>
    <m/>
    <s v="6500    WOODLEY                      AV"/>
    <m/>
    <n v="34.189"/>
    <n v="-118.4836"/>
  </r>
  <r>
    <n v="200511987"/>
    <d v="2020-07-18T00:00:00"/>
    <x v="264"/>
    <n v="1445"/>
    <n v="5"/>
    <x v="10"/>
    <n v="529"/>
    <n v="1"/>
    <n v="510"/>
    <x v="0"/>
    <m/>
    <n v="0"/>
    <m/>
    <m/>
    <n v="101"/>
    <s v="STREET"/>
    <m/>
    <m/>
    <s v="IC"/>
    <s v="Invest Cont"/>
    <n v="510"/>
    <m/>
    <m/>
    <m/>
    <s v="2200 E  I                            ST"/>
    <m/>
    <n v="33.782800000000002"/>
    <n v="-118.2345"/>
  </r>
  <r>
    <n v="200211283"/>
    <d v="2020-06-12T00:00:00"/>
    <x v="343"/>
    <n v="2350"/>
    <n v="2"/>
    <x v="5"/>
    <n v="245"/>
    <n v="2"/>
    <n v="740"/>
    <x v="21"/>
    <n v="329"/>
    <n v="46"/>
    <s v="F"/>
    <s v="H"/>
    <n v="502"/>
    <s v="MULTI-UNIT DWELLING (APARTMENT, DUPLEX, ETC)"/>
    <m/>
    <m/>
    <s v="IC"/>
    <s v="Invest Cont"/>
    <n v="740"/>
    <m/>
    <m/>
    <m/>
    <s v="500 S  CARONDELET                   ST"/>
    <m/>
    <n v="34.0627"/>
    <n v="-118.2782"/>
  </r>
  <r>
    <n v="200216440"/>
    <d v="2020-10-21T00:00:00"/>
    <x v="161"/>
    <n v="145"/>
    <n v="2"/>
    <x v="5"/>
    <n v="248"/>
    <n v="2"/>
    <n v="354"/>
    <x v="14"/>
    <s v="1822 0100 1402"/>
    <n v="24"/>
    <s v="F"/>
    <s v="W"/>
    <n v="101"/>
    <s v="STREET"/>
    <m/>
    <m/>
    <s v="AO"/>
    <s v="Adult Other"/>
    <n v="354"/>
    <n v="998"/>
    <m/>
    <m/>
    <s v="3RD"/>
    <s v="WITMER"/>
    <n v="34.059100000000001"/>
    <n v="-118.26349999999999"/>
  </r>
  <r>
    <n v="200717115"/>
    <d v="2020-12-14T00:00:00"/>
    <x v="29"/>
    <n v="1359"/>
    <n v="7"/>
    <x v="0"/>
    <n v="734"/>
    <n v="1"/>
    <n v="440"/>
    <x v="20"/>
    <s v="1822 0344 0394"/>
    <n v="29"/>
    <s v="M"/>
    <s v="A"/>
    <n v="504"/>
    <s v="OTHER RESIDENCE"/>
    <m/>
    <m/>
    <s v="IC"/>
    <s v="Invest Cont"/>
    <n v="440"/>
    <m/>
    <m/>
    <m/>
    <s v="300 S  FULLER                       AV"/>
    <m/>
    <n v="34.067799999999998"/>
    <n v="-118.3518"/>
  </r>
  <r>
    <n v="200209225"/>
    <d v="2020-04-21T00:00:00"/>
    <x v="32"/>
    <n v="2150"/>
    <n v="2"/>
    <x v="5"/>
    <n v="248"/>
    <n v="1"/>
    <n v="220"/>
    <x v="50"/>
    <s v="1100 0913 0334 0450 0329 1402 1817"/>
    <n v="50"/>
    <s v="M"/>
    <s v="B"/>
    <n v="502"/>
    <s v="MULTI-UNIT DWELLING (APARTMENT, DUPLEX, ETC)"/>
    <n v="101"/>
    <s v="REVOLVER"/>
    <s v="AO"/>
    <s v="Adult Other"/>
    <n v="220"/>
    <n v="998"/>
    <m/>
    <m/>
    <s v="400    WITMER                       ST"/>
    <m/>
    <n v="34.057600000000001"/>
    <n v="-118.26439999999999"/>
  </r>
  <r>
    <n v="200610426"/>
    <d v="2020-05-20T00:00:00"/>
    <x v="62"/>
    <n v="1150"/>
    <n v="6"/>
    <x v="9"/>
    <n v="647"/>
    <n v="2"/>
    <n v="888"/>
    <x v="24"/>
    <s v="1822 0601"/>
    <n v="0"/>
    <s v="X"/>
    <s v="X"/>
    <n v="503"/>
    <s v="HOTEL"/>
    <m/>
    <m/>
    <s v="IC"/>
    <s v="Invest Cont"/>
    <n v="888"/>
    <m/>
    <m/>
    <m/>
    <s v="6200    HOLLYWOOD                    BL"/>
    <m/>
    <n v="34.101700000000001"/>
    <n v="-118.3245"/>
  </r>
  <r>
    <n v="201006427"/>
    <d v="2020-02-24T00:00:00"/>
    <x v="304"/>
    <n v="2345"/>
    <n v="10"/>
    <x v="11"/>
    <n v="1015"/>
    <n v="2"/>
    <n v="437"/>
    <x v="26"/>
    <s v="0906 1402 1212 2004 1822 1809 0915 0334 0359"/>
    <n v="0"/>
    <s v="M"/>
    <s v="O"/>
    <n v="101"/>
    <s v="STREET"/>
    <m/>
    <m/>
    <s v="AA"/>
    <s v="Adult Arrest"/>
    <n v="437"/>
    <n v="998"/>
    <m/>
    <m/>
    <s v="VALERIO"/>
    <s v="RESEDA"/>
    <n v="34.204799999999999"/>
    <n v="-118.5361"/>
  </r>
  <r>
    <n v="200110618"/>
    <d v="2020-04-17T00:00:00"/>
    <x v="317"/>
    <n v="4"/>
    <n v="1"/>
    <x v="1"/>
    <n v="118"/>
    <n v="1"/>
    <n v="230"/>
    <x v="13"/>
    <s v="1414 1407 1822 0907 1402 0450 0906"/>
    <n v="21"/>
    <s v="F"/>
    <s v="B"/>
    <n v="101"/>
    <s v="STREET"/>
    <n v="106"/>
    <s v="UNKNOWN FIREARM"/>
    <s v="IC"/>
    <s v="Invest Cont"/>
    <n v="230"/>
    <n v="998"/>
    <m/>
    <m/>
    <s v="ELMYRA                       ST"/>
    <s v="N  MAIN                         ST"/>
    <n v="34.064399999999999"/>
    <n v="-118.232"/>
  </r>
  <r>
    <n v="200113113"/>
    <d v="2020-06-09T00:00:00"/>
    <x v="150"/>
    <n v="2000"/>
    <n v="1"/>
    <x v="1"/>
    <n v="176"/>
    <n v="1"/>
    <n v="330"/>
    <x v="1"/>
    <s v="1609 0386 0344 1307 0329 1822"/>
    <n v="27"/>
    <s v="M"/>
    <s v="W"/>
    <n v="123"/>
    <s v="PARKING UNDERGROUND/BUILDING"/>
    <n v="500"/>
    <s v="UNKNOWN WEAPON/OTHER WEAPON"/>
    <s v="IC"/>
    <s v="Invest Cont"/>
    <n v="330"/>
    <m/>
    <m/>
    <m/>
    <s v="200 E  7TH                          ST"/>
    <m/>
    <n v="34.043300000000002"/>
    <n v="-118.2504"/>
  </r>
  <r>
    <n v="201220523"/>
    <d v="2020-09-12T00:00:00"/>
    <x v="171"/>
    <n v="1300"/>
    <n v="12"/>
    <x v="8"/>
    <n v="1203"/>
    <n v="2"/>
    <n v="624"/>
    <x v="15"/>
    <s v="1822 1218"/>
    <n v="39"/>
    <s v="F"/>
    <s v="B"/>
    <n v="101"/>
    <s v="STREET"/>
    <n v="500"/>
    <s v="UNKNOWN WEAPON/OTHER WEAPON"/>
    <s v="IC"/>
    <s v="Invest Cont"/>
    <n v="624"/>
    <m/>
    <m/>
    <m/>
    <s v="WESTERN"/>
    <s v="VERNON"/>
    <n v="34.003700000000002"/>
    <n v="-118.30889999999999"/>
  </r>
  <r>
    <n v="200105087"/>
    <d v="2020-01-15T00:00:00"/>
    <x v="188"/>
    <n v="1100"/>
    <n v="1"/>
    <x v="1"/>
    <n v="162"/>
    <n v="1"/>
    <n v="442"/>
    <x v="16"/>
    <s v="0325 2004"/>
    <n v="40"/>
    <s v="M"/>
    <s v="B"/>
    <n v="404"/>
    <s v="DEPARTMENT STORE"/>
    <m/>
    <m/>
    <s v="IC"/>
    <s v="Invest Cont"/>
    <n v="442"/>
    <m/>
    <m/>
    <m/>
    <s v="700 W  7TH                          ST"/>
    <m/>
    <n v="34.048000000000002"/>
    <n v="-118.2577"/>
  </r>
  <r>
    <n v="200315233"/>
    <d v="2020-08-02T00:00:00"/>
    <x v="200"/>
    <n v="1730"/>
    <n v="3"/>
    <x v="2"/>
    <n v="376"/>
    <n v="2"/>
    <n v="740"/>
    <x v="21"/>
    <s v="0329 1300"/>
    <n v="46"/>
    <s v="F"/>
    <s v="H"/>
    <n v="122"/>
    <s v="VEHICLE, PASSENGER/TRUCK"/>
    <m/>
    <m/>
    <s v="IC"/>
    <s v="Invest Cont"/>
    <n v="740"/>
    <m/>
    <m/>
    <m/>
    <s v="3900 S  NORMANDIE                    AV"/>
    <m/>
    <n v="34.014499999999998"/>
    <n v="-118.3045"/>
  </r>
  <r>
    <n v="200112640"/>
    <d v="2020-06-01T00:00:00"/>
    <x v="14"/>
    <n v="235"/>
    <n v="1"/>
    <x v="1"/>
    <n v="142"/>
    <n v="2"/>
    <n v="740"/>
    <x v="21"/>
    <n v="329"/>
    <n v="41"/>
    <s v="M"/>
    <s v="B"/>
    <n v="702"/>
    <s v="OFFICE BUILDING/OFFICE"/>
    <m/>
    <m/>
    <s v="IC"/>
    <s v="Invest Cont"/>
    <n v="740"/>
    <m/>
    <m/>
    <m/>
    <s v="300 S  HOPE                         ST"/>
    <m/>
    <n v="34.053699999999999"/>
    <n v="-118.25230000000001"/>
  </r>
  <r>
    <n v="200105771"/>
    <d v="2020-01-26T00:00:00"/>
    <x v="119"/>
    <n v="2100"/>
    <n v="1"/>
    <x v="1"/>
    <n v="192"/>
    <n v="1"/>
    <n v="330"/>
    <x v="1"/>
    <s v="1307 1609 0344 0329 1822"/>
    <n v="27"/>
    <s v="M"/>
    <s v="O"/>
    <n v="101"/>
    <s v="STREET"/>
    <m/>
    <m/>
    <s v="IC"/>
    <s v="Invest Cont"/>
    <n v="330"/>
    <m/>
    <m/>
    <m/>
    <s v="18TH                         ST"/>
    <s v="FLOWER                       ST"/>
    <n v="34.035299999999999"/>
    <n v="-118.2698"/>
  </r>
  <r>
    <n v="200709519"/>
    <d v="2020-05-21T00:00:00"/>
    <x v="80"/>
    <n v="200"/>
    <n v="7"/>
    <x v="0"/>
    <n v="745"/>
    <n v="1"/>
    <n v="331"/>
    <x v="23"/>
    <s v="1300 0385"/>
    <n v="45"/>
    <s v="M"/>
    <s v="K"/>
    <n v="101"/>
    <s v="STREET"/>
    <m/>
    <m/>
    <s v="IC"/>
    <s v="Invest Cont"/>
    <n v="331"/>
    <m/>
    <m/>
    <m/>
    <s v="S  LA BREA"/>
    <s v="S  SYCAMORE"/>
    <n v="34.056199999999997"/>
    <n v="-118.3449"/>
  </r>
  <r>
    <n v="201109681"/>
    <d v="2020-05-23T00:00:00"/>
    <x v="293"/>
    <n v="730"/>
    <n v="11"/>
    <x v="7"/>
    <n v="1109"/>
    <n v="2"/>
    <n v="624"/>
    <x v="15"/>
    <s v="0400 0561"/>
    <n v="54"/>
    <s v="M"/>
    <s v="H"/>
    <n v="501"/>
    <s v="SINGLE FAMILY DWELLING"/>
    <n v="400"/>
    <s v="STRONG-ARM (HANDS, FIST, FEET OR BODILY FORCE)"/>
    <s v="AO"/>
    <s v="Adult Other"/>
    <n v="624"/>
    <m/>
    <m/>
    <m/>
    <s v="1400    EAGLE VISTA                  DR"/>
    <m/>
    <n v="34.139499999999998"/>
    <n v="-118.1952"/>
  </r>
  <r>
    <n v="200710204"/>
    <d v="2020-06-08T00:00:00"/>
    <x v="20"/>
    <n v="1245"/>
    <n v="7"/>
    <x v="0"/>
    <n v="732"/>
    <n v="1"/>
    <n v="440"/>
    <x v="20"/>
    <n v="325"/>
    <n v="56"/>
    <s v="M"/>
    <s v="B"/>
    <n v="242"/>
    <s v="DISCOUNT STORE (99 CENT,DOLLAR,ETC."/>
    <m/>
    <m/>
    <s v="IC"/>
    <s v="Invest Cont"/>
    <n v="440"/>
    <m/>
    <m/>
    <m/>
    <s v="6100    WILSHIRE                     BL"/>
    <m/>
    <n v="34.066499999999998"/>
    <n v="-118.36620000000001"/>
  </r>
  <r>
    <n v="200414995"/>
    <d v="2020-11-18T00:00:00"/>
    <x v="363"/>
    <n v="1750"/>
    <n v="4"/>
    <x v="4"/>
    <n v="487"/>
    <n v="1"/>
    <n v="510"/>
    <x v="0"/>
    <m/>
    <n v="0"/>
    <m/>
    <m/>
    <n v="101"/>
    <s v="STREET"/>
    <m/>
    <m/>
    <s v="IC"/>
    <s v="Invest Cont"/>
    <n v="510"/>
    <m/>
    <m/>
    <m/>
    <s v="GARNET"/>
    <s v="ORME"/>
    <n v="34.028199999999998"/>
    <n v="-118.21469999999999"/>
  </r>
  <r>
    <n v="200708230"/>
    <d v="2020-04-13T00:00:00"/>
    <x v="139"/>
    <n v="1000"/>
    <n v="7"/>
    <x v="0"/>
    <n v="735"/>
    <n v="1"/>
    <n v="440"/>
    <x v="20"/>
    <n v="394"/>
    <n v="33"/>
    <s v="F"/>
    <s v="B"/>
    <n v="502"/>
    <s v="MULTI-UNIT DWELLING (APARTMENT, DUPLEX, ETC)"/>
    <m/>
    <m/>
    <s v="IC"/>
    <s v="Invest Cont"/>
    <n v="440"/>
    <m/>
    <m/>
    <m/>
    <s v="600    HAUSER                       BL"/>
    <m/>
    <n v="34.064900000000002"/>
    <n v="-118.3514"/>
  </r>
  <r>
    <n v="200609804"/>
    <d v="2020-05-03T00:00:00"/>
    <x v="86"/>
    <n v="1500"/>
    <n v="6"/>
    <x v="9"/>
    <n v="625"/>
    <n v="1"/>
    <n v="420"/>
    <x v="33"/>
    <s v="1300 1601 0344 1606"/>
    <n v="24"/>
    <s v="M"/>
    <s v="W"/>
    <n v="121"/>
    <s v="YARD (RESIDENTIAL/BUSINESS)"/>
    <m/>
    <m/>
    <s v="IC"/>
    <s v="Invest Cont"/>
    <n v="420"/>
    <m/>
    <m/>
    <m/>
    <s v="2100    OUTPOST                      DR"/>
    <m/>
    <n v="34.109099999999998"/>
    <n v="-118.3456"/>
  </r>
  <r>
    <n v="201213061"/>
    <d v="2020-05-17T00:00:00"/>
    <x v="135"/>
    <n v="355"/>
    <n v="12"/>
    <x v="8"/>
    <n v="1257"/>
    <n v="2"/>
    <n v="626"/>
    <x v="10"/>
    <s v="0913 0400 0448 1814 2000"/>
    <n v="27"/>
    <s v="F"/>
    <s v="B"/>
    <n v="104"/>
    <s v="DRIVEWAY"/>
    <n v="400"/>
    <s v="STRONG-ARM (HANDS, FIST, FEET OR BODILY FORCE)"/>
    <s v="AO"/>
    <s v="Adult Other"/>
    <n v="626"/>
    <m/>
    <m/>
    <m/>
    <s v="600 W  77TH                         ST"/>
    <m/>
    <n v="33.969799999999999"/>
    <n v="-118.286"/>
  </r>
  <r>
    <n v="200610799"/>
    <d v="2020-05-31T00:00:00"/>
    <x v="156"/>
    <n v="130"/>
    <n v="6"/>
    <x v="9"/>
    <n v="646"/>
    <n v="1"/>
    <n v="310"/>
    <x v="5"/>
    <s v="0329 0601 0325 1402 1409"/>
    <n v="0"/>
    <s v="X"/>
    <s v="X"/>
    <n v="203"/>
    <s v="OTHER BUSINESS"/>
    <m/>
    <m/>
    <s v="AA"/>
    <s v="Adult Arrest"/>
    <n v="310"/>
    <n v="740"/>
    <n v="998"/>
    <m/>
    <s v="6500 W  HOLLYWOOD                    BL"/>
    <m/>
    <n v="34.101599999999998"/>
    <n v="-118.3317"/>
  </r>
  <r>
    <n v="201008325"/>
    <d v="2020-04-23T00:00:00"/>
    <x v="220"/>
    <n v="1545"/>
    <n v="10"/>
    <x v="11"/>
    <n v="1065"/>
    <n v="2"/>
    <n v="740"/>
    <x v="21"/>
    <s v="0329 1402 0913"/>
    <n v="0"/>
    <s v="M"/>
    <s v="O"/>
    <n v="122"/>
    <s v="VEHICLE, PASSENGER/TRUCK"/>
    <n v="500"/>
    <s v="UNKNOWN WEAPON/OTHER WEAPON"/>
    <s v="AO"/>
    <s v="Adult Other"/>
    <n v="740"/>
    <m/>
    <m/>
    <m/>
    <s v="NEWCASTLE                    AV"/>
    <s v="VENTURA                      BL"/>
    <n v="34.164499999999997"/>
    <n v="-118.5244"/>
  </r>
  <r>
    <n v="201014939"/>
    <d v="2020-11-11T00:00:00"/>
    <x v="130"/>
    <n v="1859"/>
    <n v="10"/>
    <x v="11"/>
    <n v="1061"/>
    <n v="1"/>
    <n v="310"/>
    <x v="5"/>
    <s v="1822 1609 0321 1414 1420 0389"/>
    <n v="63"/>
    <s v="M"/>
    <s v="W"/>
    <n v="501"/>
    <s v="SINGLE FAMILY DWELLING"/>
    <m/>
    <m/>
    <s v="IC"/>
    <s v="Invest Cont"/>
    <n v="310"/>
    <m/>
    <m/>
    <m/>
    <s v="5400    SHIRLEY                      AV"/>
    <m/>
    <n v="34.1691"/>
    <n v="-118.5578"/>
  </r>
  <r>
    <n v="201216389"/>
    <d v="2020-07-13T00:00:00"/>
    <x v="158"/>
    <n v="2030"/>
    <n v="12"/>
    <x v="8"/>
    <n v="1269"/>
    <n v="1"/>
    <n v="510"/>
    <x v="0"/>
    <m/>
    <n v="0"/>
    <m/>
    <m/>
    <n v="101"/>
    <s v="STREET"/>
    <m/>
    <m/>
    <s v="IC"/>
    <s v="Invest Cont"/>
    <n v="510"/>
    <m/>
    <m/>
    <m/>
    <s v="80TH"/>
    <s v="AVALON"/>
    <n v="33.966500000000003"/>
    <n v="-118.26519999999999"/>
  </r>
  <r>
    <n v="200111014"/>
    <d v="2020-04-26T00:00:00"/>
    <x v="303"/>
    <n v="900"/>
    <n v="1"/>
    <x v="1"/>
    <n v="111"/>
    <n v="1"/>
    <n v="236"/>
    <x v="46"/>
    <s v="2000 1813 0444 0416 0408 0913 2004"/>
    <n v="23"/>
    <s v="F"/>
    <s v="H"/>
    <n v="505"/>
    <s v="MOTEL"/>
    <n v="400"/>
    <s v="STRONG-ARM (HANDS, FIST, FEET OR BODILY FORCE)"/>
    <s v="IC"/>
    <s v="Invest Cont"/>
    <n v="236"/>
    <m/>
    <m/>
    <m/>
    <s v="900 N  BROADWAY"/>
    <m/>
    <n v="34.061500000000002"/>
    <n v="-118.24120000000001"/>
  </r>
  <r>
    <n v="201005148"/>
    <d v="2020-01-28T00:00:00"/>
    <x v="225"/>
    <n v="200"/>
    <n v="10"/>
    <x v="11"/>
    <n v="1005"/>
    <n v="2"/>
    <n v="662"/>
    <x v="17"/>
    <s v="0800 0120 0701"/>
    <n v="56"/>
    <s v="F"/>
    <s v="H"/>
    <n v="501"/>
    <s v="SINGLE FAMILY DWELLING"/>
    <m/>
    <m/>
    <s v="IC"/>
    <s v="Invest Cont"/>
    <n v="662"/>
    <m/>
    <m/>
    <m/>
    <s v="8100    CHASTAIN                     AV"/>
    <m/>
    <n v="34.217599999999997"/>
    <n v="-118.52290000000001"/>
  </r>
  <r>
    <n v="200906488"/>
    <d v="2020-02-25T00:00:00"/>
    <x v="323"/>
    <n v="1600"/>
    <n v="9"/>
    <x v="3"/>
    <n v="905"/>
    <n v="1"/>
    <n v="341"/>
    <x v="12"/>
    <n v="344"/>
    <n v="27"/>
    <s v="M"/>
    <s v="O"/>
    <n v="120"/>
    <s v="STORAGE SHED"/>
    <m/>
    <m/>
    <s v="IC"/>
    <s v="Invest Cont"/>
    <n v="341"/>
    <m/>
    <m/>
    <m/>
    <s v="7300    KESTER                       AV"/>
    <m/>
    <n v="34.203000000000003"/>
    <n v="-118.4575"/>
  </r>
  <r>
    <n v="200619124"/>
    <d v="2020-12-11T00:00:00"/>
    <x v="355"/>
    <n v="500"/>
    <n v="6"/>
    <x v="9"/>
    <n v="666"/>
    <n v="2"/>
    <n v="740"/>
    <x v="21"/>
    <s v="0329 1501 1609"/>
    <n v="0"/>
    <s v="X"/>
    <s v="X"/>
    <n v="203"/>
    <s v="OTHER BUSINESS"/>
    <n v="500"/>
    <s v="UNKNOWN WEAPON/OTHER WEAPON"/>
    <s v="IC"/>
    <s v="Invest Cont"/>
    <n v="740"/>
    <m/>
    <m/>
    <m/>
    <s v="6500    SANTA MONICA                 BL"/>
    <m/>
    <n v="34.0944"/>
    <n v="-118.32769999999999"/>
  </r>
  <r>
    <n v="201207733"/>
    <d v="2020-02-22T00:00:00"/>
    <x v="327"/>
    <n v="1520"/>
    <n v="12"/>
    <x v="8"/>
    <n v="1263"/>
    <n v="2"/>
    <n v="662"/>
    <x v="17"/>
    <s v="0800 0701"/>
    <n v="49"/>
    <s v="F"/>
    <s v="B"/>
    <n v="501"/>
    <s v="SINGLE FAMILY DWELLING"/>
    <m/>
    <m/>
    <s v="IC"/>
    <s v="Invest Cont"/>
    <n v="662"/>
    <m/>
    <m/>
    <m/>
    <s v="2100 W  MANCHESTER                   AV"/>
    <m/>
    <n v="33.9636"/>
    <n v="-118.3112"/>
  </r>
  <r>
    <n v="200322186"/>
    <d v="2020-12-23T00:00:00"/>
    <x v="210"/>
    <n v="255"/>
    <n v="3"/>
    <x v="2"/>
    <n v="321"/>
    <n v="2"/>
    <n v="354"/>
    <x v="14"/>
    <s v="0100 1202"/>
    <n v="85"/>
    <s v="M"/>
    <s v="B"/>
    <n v="501"/>
    <s v="SINGLE FAMILY DWELLING"/>
    <m/>
    <m/>
    <s v="IC"/>
    <s v="Invest Cont"/>
    <n v="354"/>
    <m/>
    <m/>
    <m/>
    <s v="5100    SUNLIGHT                     PL"/>
    <m/>
    <n v="34.022500000000001"/>
    <n v="-118.3582"/>
  </r>
  <r>
    <n v="201110162"/>
    <d v="2020-06-07T00:00:00"/>
    <x v="43"/>
    <n v="1600"/>
    <n v="11"/>
    <x v="7"/>
    <n v="1189"/>
    <n v="2"/>
    <n v="624"/>
    <x v="15"/>
    <s v="0400 1822 0448"/>
    <n v="43"/>
    <s v="F"/>
    <s v="H"/>
    <n v="501"/>
    <s v="SINGLE FAMILY DWELLING"/>
    <n v="400"/>
    <s v="STRONG-ARM (HANDS, FIST, FEET OR BODILY FORCE)"/>
    <s v="AO"/>
    <s v="Adult Other"/>
    <n v="624"/>
    <m/>
    <m/>
    <m/>
    <s v="3500    ARROYO SECO                  AV"/>
    <m/>
    <n v="34.087800000000001"/>
    <n v="-118.21510000000001"/>
  </r>
  <r>
    <n v="200319982"/>
    <d v="2020-11-06T00:00:00"/>
    <x v="166"/>
    <n v="811"/>
    <n v="3"/>
    <x v="2"/>
    <n v="341"/>
    <n v="1"/>
    <n v="320"/>
    <x v="36"/>
    <s v="1822 0342 0216 1309 0329 1202 1607"/>
    <n v="78"/>
    <s v="F"/>
    <s v="B"/>
    <n v="501"/>
    <s v="SINGLE FAMILY DWELLING"/>
    <m/>
    <m/>
    <s v="IC"/>
    <s v="Invest Cont"/>
    <n v="320"/>
    <m/>
    <m/>
    <m/>
    <s v="4000 S  CLOVERDALE                   AV"/>
    <m/>
    <n v="34.0137"/>
    <n v="-118.36239999999999"/>
  </r>
  <r>
    <n v="201113561"/>
    <d v="2020-09-13T00:00:00"/>
    <x v="193"/>
    <n v="1200"/>
    <n v="11"/>
    <x v="7"/>
    <n v="1178"/>
    <n v="2"/>
    <n v="354"/>
    <x v="14"/>
    <n v="1822"/>
    <n v="44"/>
    <s v="F"/>
    <s v="C"/>
    <n v="501"/>
    <s v="SINGLE FAMILY DWELLING"/>
    <m/>
    <m/>
    <s v="IC"/>
    <s v="Invest Cont"/>
    <n v="354"/>
    <m/>
    <m/>
    <m/>
    <s v="3400    LOOSMORE                     ST"/>
    <m/>
    <n v="34.094900000000003"/>
    <n v="-118.2243"/>
  </r>
  <r>
    <n v="200105990"/>
    <d v="2020-01-29T00:00:00"/>
    <x v="119"/>
    <n v="2330"/>
    <n v="1"/>
    <x v="1"/>
    <n v="185"/>
    <n v="1"/>
    <n v="330"/>
    <x v="1"/>
    <s v="0344 1609 1307 0329 1822"/>
    <n v="34"/>
    <s v="M"/>
    <s v="W"/>
    <n v="101"/>
    <s v="STREET"/>
    <n v="500"/>
    <s v="UNKNOWN WEAPON/OTHER WEAPON"/>
    <s v="IC"/>
    <s v="Invest Cont"/>
    <n v="330"/>
    <m/>
    <m/>
    <m/>
    <s v="11TH                         ST"/>
    <s v="MAIN                         ST"/>
    <n v="34.039099999999998"/>
    <n v="-118.2581"/>
  </r>
  <r>
    <n v="200613650"/>
    <d v="2020-08-06T00:00:00"/>
    <x v="115"/>
    <n v="300"/>
    <n v="6"/>
    <x v="9"/>
    <n v="636"/>
    <n v="2"/>
    <n v="740"/>
    <x v="21"/>
    <s v="0329 1300"/>
    <n v="32"/>
    <s v="F"/>
    <s v="B"/>
    <n v="502"/>
    <s v="MULTI-UNIT DWELLING (APARTMENT, DUPLEX, ETC)"/>
    <m/>
    <m/>
    <s v="IC"/>
    <s v="Invest Cont"/>
    <n v="740"/>
    <m/>
    <m/>
    <m/>
    <s v="1800    WILCOX                       AV"/>
    <m/>
    <n v="34.103900000000003"/>
    <n v="-118.331"/>
  </r>
  <r>
    <n v="201309593"/>
    <d v="2020-04-19T00:00:00"/>
    <x v="140"/>
    <n v="1600"/>
    <n v="13"/>
    <x v="6"/>
    <n v="1326"/>
    <n v="1"/>
    <n v="510"/>
    <x v="0"/>
    <m/>
    <n v="0"/>
    <m/>
    <m/>
    <n v="101"/>
    <s v="STREET"/>
    <m/>
    <m/>
    <s v="IC"/>
    <s v="Invest Cont"/>
    <n v="510"/>
    <m/>
    <m/>
    <m/>
    <s v="28TH                         ST"/>
    <s v="HOOPER"/>
    <n v="34.014400000000002"/>
    <n v="-118.25"/>
  </r>
  <r>
    <n v="200213976"/>
    <d v="2020-08-19T00:00:00"/>
    <x v="283"/>
    <n v="1305"/>
    <n v="2"/>
    <x v="5"/>
    <n v="216"/>
    <n v="1"/>
    <n v="331"/>
    <x v="23"/>
    <s v="0344 1606 0321"/>
    <n v="36"/>
    <s v="M"/>
    <s v="H"/>
    <n v="101"/>
    <s v="STREET"/>
    <m/>
    <m/>
    <s v="IC"/>
    <s v="Invest Cont"/>
    <n v="331"/>
    <m/>
    <m/>
    <m/>
    <s v="CORONADO"/>
    <s v="SUNSET"/>
    <n v="34.078899999999997"/>
    <n v="-118.2683"/>
  </r>
  <r>
    <n v="200306603"/>
    <d v="2020-02-13T00:00:00"/>
    <x v="27"/>
    <n v="1600"/>
    <n v="3"/>
    <x v="2"/>
    <n v="308"/>
    <n v="1"/>
    <n v="236"/>
    <x v="46"/>
    <s v="2000 0334 0445 1813 2004 0913"/>
    <n v="36"/>
    <s v="F"/>
    <s v="H"/>
    <n v="101"/>
    <s v="STREET"/>
    <n v="219"/>
    <s v="SCREWDRIVER"/>
    <s v="IC"/>
    <s v="Invest Cont"/>
    <n v="236"/>
    <m/>
    <m/>
    <m/>
    <s v="21ST                         ST"/>
    <s v="OAK                          ST"/>
    <n v="34.034700000000001"/>
    <n v="-118.2792"/>
  </r>
  <r>
    <n v="201009451"/>
    <d v="2020-05-27T00:00:00"/>
    <x v="251"/>
    <n v="1010"/>
    <n v="10"/>
    <x v="11"/>
    <n v="1001"/>
    <n v="2"/>
    <n v="624"/>
    <x v="15"/>
    <s v="0342 0913 0416 1420 0429"/>
    <n v="18"/>
    <s v="F"/>
    <s v="A"/>
    <n v="102"/>
    <s v="SIDEWALK"/>
    <n v="400"/>
    <s v="STRONG-ARM (HANDS, FIST, FEET OR BODILY FORCE)"/>
    <s v="IC"/>
    <s v="Invest Cont"/>
    <n v="624"/>
    <m/>
    <m/>
    <m/>
    <s v="KESWICK                      ST"/>
    <s v="SHIRLEY                      AV"/>
    <n v="34.210599999999999"/>
    <n v="-118.5579"/>
  </r>
  <r>
    <n v="200114108"/>
    <d v="2020-06-29T00:00:00"/>
    <x v="322"/>
    <n v="1330"/>
    <n v="1"/>
    <x v="1"/>
    <n v="185"/>
    <n v="2"/>
    <n v="740"/>
    <x v="21"/>
    <n v="329"/>
    <n v="51"/>
    <s v="M"/>
    <s v="O"/>
    <n v="203"/>
    <s v="OTHER BUSINESS"/>
    <m/>
    <m/>
    <s v="IC"/>
    <s v="Invest Cont"/>
    <n v="740"/>
    <m/>
    <m/>
    <m/>
    <s v="900 S  SANTEE                       ST"/>
    <m/>
    <n v="34.039700000000003"/>
    <n v="-118.2538"/>
  </r>
  <r>
    <n v="201011581"/>
    <d v="2020-08-01T00:00:00"/>
    <x v="266"/>
    <n v="2300"/>
    <n v="10"/>
    <x v="11"/>
    <n v="1045"/>
    <n v="1"/>
    <n v="420"/>
    <x v="33"/>
    <s v="0344 1822 1606 0321 0930"/>
    <n v="46"/>
    <s v="M"/>
    <s v="W"/>
    <n v="104"/>
    <s v="DRIVEWAY"/>
    <m/>
    <m/>
    <s v="IC"/>
    <s v="Invest Cont"/>
    <n v="420"/>
    <m/>
    <m/>
    <m/>
    <s v="17900    CALIFA                       ST"/>
    <m/>
    <n v="34.1783"/>
    <n v="-118.523"/>
  </r>
  <r>
    <n v="200510476"/>
    <d v="2020-06-11T00:00:00"/>
    <x v="108"/>
    <n v="1730"/>
    <n v="5"/>
    <x v="10"/>
    <n v="563"/>
    <n v="2"/>
    <n v="901"/>
    <x v="19"/>
    <s v="0421 2000 0319 1309 2038 0913"/>
    <n v="27"/>
    <s v="F"/>
    <s v="H"/>
    <n v="501"/>
    <s v="SINGLE FAMILY DWELLING"/>
    <m/>
    <m/>
    <s v="AA"/>
    <s v="Adult Arrest"/>
    <n v="901"/>
    <m/>
    <m/>
    <m/>
    <s v="1200 S  MEYLER                       ST"/>
    <m/>
    <n v="33.732500000000002"/>
    <n v="-118.2968"/>
  </r>
  <r>
    <n v="201009732"/>
    <d v="2020-04-28T00:00:00"/>
    <x v="117"/>
    <n v="2300"/>
    <n v="10"/>
    <x v="11"/>
    <n v="1003"/>
    <n v="1"/>
    <n v="230"/>
    <x v="13"/>
    <s v="0342 0416 0431 0605 1822 1309 2029 0417 0906"/>
    <n v="33"/>
    <s v="F"/>
    <s v="O"/>
    <n v="103"/>
    <s v="ALLEY"/>
    <n v="303"/>
    <s v="BRASS KNUCKLES"/>
    <s v="AO"/>
    <s v="Adult Other"/>
    <n v="230"/>
    <m/>
    <m/>
    <m/>
    <s v="SATICOY"/>
    <s v="RESEDA"/>
    <n v="34.208399999999997"/>
    <n v="-118.536"/>
  </r>
  <r>
    <n v="200205367"/>
    <d v="2020-01-28T00:00:00"/>
    <x v="259"/>
    <n v="2230"/>
    <n v="2"/>
    <x v="5"/>
    <n v="265"/>
    <n v="1"/>
    <n v="210"/>
    <x v="11"/>
    <s v="0342 1822 0416 0446 0417 0344 0352"/>
    <n v="33"/>
    <s v="M"/>
    <s v="H"/>
    <n v="101"/>
    <s v="STREET"/>
    <n v="400"/>
    <s v="STRONG-ARM (HANDS, FIST, FEET OR BODILY FORCE)"/>
    <s v="IC"/>
    <s v="Invest Cont"/>
    <n v="210"/>
    <m/>
    <m/>
    <m/>
    <s v="LAKE                         ST"/>
    <s v="7TH                          ST"/>
    <n v="34.057000000000002"/>
    <n v="-118.2779"/>
  </r>
  <r>
    <n v="200611305"/>
    <d v="2020-06-11T00:00:00"/>
    <x v="79"/>
    <n v="700"/>
    <n v="6"/>
    <x v="9"/>
    <n v="646"/>
    <n v="2"/>
    <n v="888"/>
    <x v="24"/>
    <n v="1501"/>
    <n v="0"/>
    <s v="X"/>
    <s v="X"/>
    <n v="203"/>
    <s v="OTHER BUSINESS"/>
    <m/>
    <m/>
    <s v="IC"/>
    <s v="Invest Cont"/>
    <n v="888"/>
    <m/>
    <m/>
    <m/>
    <s v="1600 N  CAHUENGA                     BL"/>
    <m/>
    <n v="34.099800000000002"/>
    <n v="-118.3295"/>
  </r>
  <r>
    <n v="200205401"/>
    <d v="2020-01-28T00:00:00"/>
    <x v="259"/>
    <n v="1100"/>
    <n v="2"/>
    <x v="5"/>
    <n v="248"/>
    <n v="2"/>
    <n v="860"/>
    <x v="66"/>
    <s v="0400 0500 1822 0536 1251"/>
    <n v="21"/>
    <s v="F"/>
    <s v="B"/>
    <n v="502"/>
    <s v="MULTI-UNIT DWELLING (APARTMENT, DUPLEX, ETC)"/>
    <n v="400"/>
    <s v="STRONG-ARM (HANDS, FIST, FEET OR BODILY FORCE)"/>
    <s v="IC"/>
    <s v="Invest Cont"/>
    <n v="860"/>
    <m/>
    <m/>
    <m/>
    <s v="400    WITMER                       ST"/>
    <m/>
    <n v="34.057600000000001"/>
    <n v="-118.26439999999999"/>
  </r>
  <r>
    <n v="200814235"/>
    <d v="2020-09-18T00:00:00"/>
    <x v="271"/>
    <n v="1000"/>
    <n v="8"/>
    <x v="12"/>
    <n v="803"/>
    <n v="2"/>
    <n v="354"/>
    <x v="14"/>
    <s v="1210 0100 0928 1822"/>
    <n v="49"/>
    <s v="M"/>
    <s v="W"/>
    <n v="501"/>
    <s v="SINGLE FAMILY DWELLING"/>
    <m/>
    <m/>
    <s v="IC"/>
    <s v="Invest Cont"/>
    <n v="354"/>
    <m/>
    <m/>
    <m/>
    <s v="2900    MANDEVILLE CANYON            RD"/>
    <m/>
    <n v="34.094900000000003"/>
    <n v="-118.5111"/>
  </r>
  <r>
    <n v="200705366"/>
    <d v="2020-01-29T00:00:00"/>
    <x v="356"/>
    <n v="1105"/>
    <n v="7"/>
    <x v="0"/>
    <n v="721"/>
    <n v="1"/>
    <n v="343"/>
    <x v="3"/>
    <n v="325"/>
    <n v="46"/>
    <s v="M"/>
    <s v="W"/>
    <n v="416"/>
    <s v="THE BEVERLY CENTER"/>
    <m/>
    <m/>
    <s v="IC"/>
    <s v="Invest Cont"/>
    <n v="343"/>
    <m/>
    <m/>
    <m/>
    <s v="8500    BEVERLY                      BL"/>
    <m/>
    <n v="34.076099999999997"/>
    <n v="-118.3766"/>
  </r>
  <r>
    <n v="200807440"/>
    <d v="2020-03-16T00:00:00"/>
    <x v="305"/>
    <n v="2000"/>
    <n v="8"/>
    <x v="12"/>
    <n v="884"/>
    <n v="2"/>
    <n v="624"/>
    <x v="15"/>
    <n v="447"/>
    <n v="23"/>
    <s v="F"/>
    <s v="B"/>
    <n v="203"/>
    <s v="OTHER BUSINESS"/>
    <n v="500"/>
    <s v="UNKNOWN WEAPON/OTHER WEAPON"/>
    <s v="AO"/>
    <s v="Adult Other"/>
    <n v="624"/>
    <m/>
    <m/>
    <m/>
    <s v="11000 W  PICO                         BL"/>
    <m/>
    <n v="34.0383"/>
    <n v="-118.4324"/>
  </r>
  <r>
    <n v="200414612"/>
    <d v="2020-11-04T00:00:00"/>
    <x v="2"/>
    <n v="1945"/>
    <n v="4"/>
    <x v="4"/>
    <n v="437"/>
    <n v="2"/>
    <n v="626"/>
    <x v="10"/>
    <s v="2000 1814 0400 0913"/>
    <n v="31"/>
    <s v="F"/>
    <s v="H"/>
    <n v="501"/>
    <s v="SINGLE FAMILY DWELLING"/>
    <n v="400"/>
    <s v="STRONG-ARM (HANDS, FIST, FEET OR BODILY FORCE)"/>
    <s v="AO"/>
    <s v="Adult Other"/>
    <n v="626"/>
    <m/>
    <m/>
    <m/>
    <s v="2400    RICHELIEU                    AV"/>
    <m/>
    <n v="34.072800000000001"/>
    <n v="-118.1829"/>
  </r>
  <r>
    <n v="201215269"/>
    <d v="2020-06-24T00:00:00"/>
    <x v="22"/>
    <n v="945"/>
    <n v="12"/>
    <x v="8"/>
    <n v="1233"/>
    <n v="2"/>
    <n v="888"/>
    <x v="24"/>
    <n v="913"/>
    <n v="32"/>
    <s v="M"/>
    <s v="B"/>
    <n v="203"/>
    <s v="OTHER BUSINESS"/>
    <m/>
    <m/>
    <s v="IC"/>
    <s v="Invest Cont"/>
    <n v="888"/>
    <m/>
    <m/>
    <m/>
    <s v="1900 W  SLAUSON                      AV"/>
    <m/>
    <n v="33.989100000000001"/>
    <n v="-118.3125"/>
  </r>
  <r>
    <n v="200715686"/>
    <d v="2020-11-06T00:00:00"/>
    <x v="345"/>
    <n v="1700"/>
    <n v="7"/>
    <x v="0"/>
    <n v="759"/>
    <n v="1"/>
    <n v="440"/>
    <x v="20"/>
    <s v="1822 0344"/>
    <n v="75"/>
    <s v="M"/>
    <s v="B"/>
    <n v="102"/>
    <s v="SIDEWALK"/>
    <m/>
    <m/>
    <s v="IC"/>
    <s v="Invest Cont"/>
    <n v="440"/>
    <m/>
    <m/>
    <m/>
    <s v="CRENSHAW                     BL"/>
    <s v="PICO                         BL"/>
    <n v="34.047800000000002"/>
    <n v="-118.3265"/>
  </r>
  <r>
    <n v="200207186"/>
    <d v="2020-03-02T00:00:00"/>
    <x v="0"/>
    <n v="1000"/>
    <n v="2"/>
    <x v="5"/>
    <n v="256"/>
    <n v="1"/>
    <n v="420"/>
    <x v="33"/>
    <s v="0385 0344"/>
    <n v="34"/>
    <s v="M"/>
    <s v="H"/>
    <n v="101"/>
    <s v="STREET"/>
    <m/>
    <m/>
    <s v="IC"/>
    <s v="Invest Cont"/>
    <n v="420"/>
    <m/>
    <m/>
    <m/>
    <s v="600 S  BONNIE BRAE                  ST"/>
    <m/>
    <n v="34.058500000000002"/>
    <n v="-118.27249999999999"/>
  </r>
  <r>
    <n v="200706934"/>
    <d v="2020-03-03T00:00:00"/>
    <x v="301"/>
    <n v="1730"/>
    <n v="7"/>
    <x v="0"/>
    <n v="732"/>
    <n v="1"/>
    <n v="341"/>
    <x v="12"/>
    <m/>
    <n v="28"/>
    <s v="F"/>
    <s v="O"/>
    <n v="242"/>
    <s v="DISCOUNT STORE (99 CENT,DOLLAR,ETC."/>
    <m/>
    <m/>
    <s v="IC"/>
    <s v="Invest Cont"/>
    <n v="341"/>
    <m/>
    <m/>
    <m/>
    <s v="6100    WILSHIRE                     BL"/>
    <m/>
    <n v="34.066499999999998"/>
    <n v="-118.36620000000001"/>
  </r>
  <r>
    <n v="201007653"/>
    <d v="2020-03-30T00:00:00"/>
    <x v="152"/>
    <n v="1330"/>
    <n v="10"/>
    <x v="11"/>
    <n v="1039"/>
    <n v="2"/>
    <n v="626"/>
    <x v="10"/>
    <s v="0913 1813 1814 0448 2000 1243"/>
    <n v="41"/>
    <s v="F"/>
    <s v="H"/>
    <n v="502"/>
    <s v="MULTI-UNIT DWELLING (APARTMENT, DUPLEX, ETC)"/>
    <n v="400"/>
    <s v="STRONG-ARM (HANDS, FIST, FEET OR BODILY FORCE)"/>
    <s v="AA"/>
    <s v="Adult Arrest"/>
    <n v="626"/>
    <m/>
    <m/>
    <m/>
    <s v="16100    VANOWEN                      ST"/>
    <m/>
    <n v="34.193899999999999"/>
    <n v="-118.4836"/>
  </r>
  <r>
    <n v="201227065"/>
    <d v="2020-12-24T00:00:00"/>
    <x v="203"/>
    <n v="600"/>
    <n v="12"/>
    <x v="8"/>
    <n v="1243"/>
    <n v="1"/>
    <n v="440"/>
    <x v="20"/>
    <s v="0342 1202 0344 0327 1822"/>
    <n v="0"/>
    <s v="X"/>
    <s v="X"/>
    <n v="206"/>
    <s v="TV/RADIO/APPLIANCE"/>
    <m/>
    <m/>
    <s v="IC"/>
    <s v="Invest Cont"/>
    <n v="440"/>
    <m/>
    <m/>
    <m/>
    <s v="6400 S  WESTERN                      AV"/>
    <m/>
    <n v="33.980600000000003"/>
    <n v="-118.309"/>
  </r>
  <r>
    <n v="200618102"/>
    <d v="2020-11-16T00:00:00"/>
    <x v="122"/>
    <n v="1430"/>
    <n v="6"/>
    <x v="9"/>
    <n v="645"/>
    <n v="2"/>
    <n v="624"/>
    <x v="15"/>
    <s v="1822 0400 0448 2004"/>
    <n v="31"/>
    <s v="M"/>
    <s v="W"/>
    <n v="102"/>
    <s v="SIDEWALK"/>
    <n v="400"/>
    <s v="STRONG-ARM (HANDS, FIST, FEET OR BODILY FORCE)"/>
    <s v="IC"/>
    <s v="Invest Cont"/>
    <n v="624"/>
    <m/>
    <m/>
    <m/>
    <s v="ORANGE"/>
    <s v="HOLLYWOOD"/>
    <n v="0"/>
    <n v="0"/>
  </r>
  <r>
    <n v="201014880"/>
    <d v="2020-11-09T00:00:00"/>
    <x v="68"/>
    <n v="1200"/>
    <n v="10"/>
    <x v="11"/>
    <n v="1039"/>
    <n v="1"/>
    <n v="510"/>
    <x v="0"/>
    <m/>
    <n v="0"/>
    <m/>
    <m/>
    <n v="101"/>
    <s v="STREET"/>
    <m/>
    <m/>
    <s v="IC"/>
    <s v="Invest Cont"/>
    <n v="510"/>
    <m/>
    <m/>
    <m/>
    <s v="15700    VANOWEN                      ST"/>
    <m/>
    <n v="34.193899999999999"/>
    <n v="-118.4756"/>
  </r>
  <r>
    <n v="201214519"/>
    <d v="2020-06-10T00:00:00"/>
    <x v="343"/>
    <n v="130"/>
    <n v="12"/>
    <x v="8"/>
    <n v="1268"/>
    <n v="2"/>
    <n v="626"/>
    <x v="10"/>
    <s v="1202 0400 0416 1814 2000 0329"/>
    <n v="59"/>
    <s v="F"/>
    <s v="B"/>
    <n v="502"/>
    <s v="MULTI-UNIT DWELLING (APARTMENT, DUPLEX, ETC)"/>
    <n v="400"/>
    <s v="STRONG-ARM (HANDS, FIST, FEET OR BODILY FORCE)"/>
    <s v="IC"/>
    <s v="Invest Cont"/>
    <n v="626"/>
    <m/>
    <m/>
    <m/>
    <s v="200 W  82ND                         ST"/>
    <m/>
    <n v="33.9651"/>
    <n v="-118.27679999999999"/>
  </r>
  <r>
    <n v="200810126"/>
    <d v="2020-05-30T00:00:00"/>
    <x v="14"/>
    <n v="30"/>
    <n v="8"/>
    <x v="12"/>
    <n v="827"/>
    <n v="1"/>
    <n v="230"/>
    <x v="13"/>
    <s v="0602 0417 0416 0360 0913"/>
    <n v="56"/>
    <s v="M"/>
    <s v="W"/>
    <n v="502"/>
    <s v="MULTI-UNIT DWELLING (APARTMENT, DUPLEX, ETC)"/>
    <n v="400"/>
    <s v="STRONG-ARM (HANDS, FIST, FEET OR BODILY FORCE)"/>
    <s v="IC"/>
    <s v="Invest Cont"/>
    <n v="230"/>
    <m/>
    <m/>
    <m/>
    <s v="600 S  BARRINGTON                   AV"/>
    <m/>
    <n v="34.057699999999997"/>
    <n v="-118.46810000000001"/>
  </r>
  <r>
    <n v="201206932"/>
    <d v="2020-02-11T00:00:00"/>
    <x v="99"/>
    <n v="1540"/>
    <n v="12"/>
    <x v="8"/>
    <n v="1251"/>
    <n v="1"/>
    <n v="210"/>
    <x v="11"/>
    <s v="1300 0329 0370 0344 0340 0411 1202 0913"/>
    <n v="73"/>
    <s v="M"/>
    <s v="B"/>
    <n v="502"/>
    <s v="MULTI-UNIT DWELLING (APARTMENT, DUPLEX, ETC)"/>
    <n v="200"/>
    <s v="KNIFE WITH BLADE 6INCHES OR LESS"/>
    <s v="AO"/>
    <s v="Adult Other"/>
    <n v="210"/>
    <m/>
    <m/>
    <m/>
    <s v="7400    CRENSHAW                     BL"/>
    <m/>
    <n v="33.972700000000003"/>
    <n v="-118.3309"/>
  </r>
  <r>
    <n v="200609752"/>
    <d v="2020-04-29T00:00:00"/>
    <x v="32"/>
    <n v="920"/>
    <n v="6"/>
    <x v="9"/>
    <n v="644"/>
    <n v="1"/>
    <n v="341"/>
    <x v="12"/>
    <s v="0344 0329 1601 1607"/>
    <n v="59"/>
    <s v="M"/>
    <s v="W"/>
    <n v="119"/>
    <s v="PORCH, RESIDENTIAL"/>
    <m/>
    <m/>
    <s v="IC"/>
    <s v="Invest Cont"/>
    <n v="341"/>
    <m/>
    <m/>
    <m/>
    <s v="1400 N  VISTA                        ST"/>
    <m/>
    <n v="34.096200000000003"/>
    <n v="-118.35169999999999"/>
  </r>
  <r>
    <n v="200816103"/>
    <d v="2020-10-27T00:00:00"/>
    <x v="229"/>
    <n v="1355"/>
    <n v="8"/>
    <x v="12"/>
    <n v="833"/>
    <n v="2"/>
    <n v="860"/>
    <x v="66"/>
    <n v="500"/>
    <n v="20"/>
    <s v="F"/>
    <s v="O"/>
    <n v="102"/>
    <s v="SIDEWALK"/>
    <n v="400"/>
    <s v="STRONG-ARM (HANDS, FIST, FEET OR BODILY FORCE)"/>
    <s v="AA"/>
    <s v="Adult Arrest"/>
    <n v="860"/>
    <m/>
    <m/>
    <m/>
    <s v="1200    WESTWOOD                     BL"/>
    <m/>
    <n v="34.058100000000003"/>
    <n v="-118.4434"/>
  </r>
  <r>
    <n v="200511829"/>
    <d v="2020-07-14T00:00:00"/>
    <x v="295"/>
    <n v="2145"/>
    <n v="5"/>
    <x v="10"/>
    <n v="562"/>
    <n v="2"/>
    <n v="626"/>
    <x v="10"/>
    <s v="2000 1814 0444 0537 0913"/>
    <n v="28"/>
    <s v="F"/>
    <s v="H"/>
    <n v="502"/>
    <s v="MULTI-UNIT DWELLING (APARTMENT, DUPLEX, ETC)"/>
    <n v="400"/>
    <s v="STRONG-ARM (HANDS, FIST, FEET OR BODILY FORCE)"/>
    <s v="AO"/>
    <s v="Adult Other"/>
    <n v="626"/>
    <m/>
    <m/>
    <m/>
    <s v="1200 S  LELAND                       ST"/>
    <m/>
    <n v="33.732599999999998"/>
    <n v="-118.30500000000001"/>
  </r>
  <r>
    <n v="200817541"/>
    <d v="2020-12-14T00:00:00"/>
    <x v="341"/>
    <n v="1300"/>
    <n v="8"/>
    <x v="12"/>
    <n v="834"/>
    <n v="1"/>
    <n v="510"/>
    <x v="0"/>
    <m/>
    <n v="0"/>
    <m/>
    <m/>
    <n v="707"/>
    <s v="GARAGE/CARPORT"/>
    <m/>
    <m/>
    <s v="IC"/>
    <s v="Invest Cont"/>
    <n v="510"/>
    <m/>
    <m/>
    <m/>
    <s v="10500    EASTBORNE                    AV"/>
    <m/>
    <n v="34.055399999999999"/>
    <n v="-118.42919999999999"/>
  </r>
  <r>
    <n v="200206982"/>
    <d v="2020-02-27T00:00:00"/>
    <x v="61"/>
    <n v="2040"/>
    <n v="2"/>
    <x v="5"/>
    <n v="237"/>
    <n v="2"/>
    <n v="626"/>
    <x v="10"/>
    <s v="2000 1814 0447 0340 0913"/>
    <n v="25"/>
    <s v="M"/>
    <s v="H"/>
    <n v="101"/>
    <s v="STREET"/>
    <n v="500"/>
    <s v="UNKNOWN WEAPON/OTHER WEAPON"/>
    <s v="AO"/>
    <s v="Adult Other"/>
    <n v="626"/>
    <m/>
    <m/>
    <m/>
    <s v="BEVERLY"/>
    <s v="BELMONT"/>
    <n v="34.063400000000001"/>
    <n v="-118.26300000000001"/>
  </r>
  <r>
    <n v="200511712"/>
    <d v="2020-07-12T00:00:00"/>
    <x v="247"/>
    <n v="2130"/>
    <n v="5"/>
    <x v="10"/>
    <n v="558"/>
    <n v="1"/>
    <n v="510"/>
    <x v="0"/>
    <m/>
    <n v="0"/>
    <m/>
    <m/>
    <n v="108"/>
    <s v="PARKING LOT"/>
    <m/>
    <m/>
    <s v="IC"/>
    <s v="Invest Cont"/>
    <n v="510"/>
    <m/>
    <m/>
    <m/>
    <s v="200 W  SANTA CRUZ                   ST"/>
    <m/>
    <n v="33.744199999999999"/>
    <n v="-118.2817"/>
  </r>
  <r>
    <n v="201109670"/>
    <d v="2020-05-18T00:00:00"/>
    <x v="135"/>
    <n v="1700"/>
    <n v="11"/>
    <x v="7"/>
    <n v="1162"/>
    <n v="2"/>
    <n v="624"/>
    <x v="15"/>
    <s v="1402 0913 1817 2034"/>
    <n v="23"/>
    <s v="F"/>
    <s v="W"/>
    <n v="501"/>
    <s v="SINGLE FAMILY DWELLING"/>
    <n v="500"/>
    <s v="UNKNOWN WEAPON/OTHER WEAPON"/>
    <s v="AO"/>
    <s v="Adult Other"/>
    <n v="624"/>
    <n v="998"/>
    <m/>
    <m/>
    <s v="1200 N  VIRGIL                       AV"/>
    <m/>
    <n v="34.093499999999999"/>
    <n v="-118.28660000000001"/>
  </r>
  <r>
    <n v="201209022"/>
    <d v="2020-03-11T00:00:00"/>
    <x v="17"/>
    <n v="130"/>
    <n v="12"/>
    <x v="8"/>
    <n v="1269"/>
    <n v="1"/>
    <n v="236"/>
    <x v="46"/>
    <s v="2000 1813 0913 0334 0329 0407 2001"/>
    <n v="37"/>
    <s v="F"/>
    <s v="B"/>
    <n v="501"/>
    <s v="SINGLE FAMILY DWELLING"/>
    <n v="400"/>
    <s v="STRONG-ARM (HANDS, FIST, FEET OR BODILY FORCE)"/>
    <s v="IC"/>
    <s v="Invest Cont"/>
    <n v="236"/>
    <m/>
    <m/>
    <m/>
    <s v="7900    WADSWORTH                    AV"/>
    <m/>
    <n v="33.967500000000001"/>
    <n v="-118.2586"/>
  </r>
  <r>
    <n v="200911267"/>
    <d v="2020-06-19T00:00:00"/>
    <x v="65"/>
    <n v="1630"/>
    <n v="9"/>
    <x v="3"/>
    <n v="926"/>
    <n v="1"/>
    <n v="330"/>
    <x v="1"/>
    <s v="1302 0344"/>
    <n v="29"/>
    <s v="M"/>
    <s v="W"/>
    <n v="101"/>
    <s v="STREET"/>
    <m/>
    <m/>
    <s v="IC"/>
    <s v="Invest Cont"/>
    <n v="330"/>
    <m/>
    <m/>
    <m/>
    <s v="6400    TYRONE                       AV"/>
    <m/>
    <n v="34.186700000000002"/>
    <n v="-118.4444"/>
  </r>
  <r>
    <n v="200110136"/>
    <d v="2020-04-06T00:00:00"/>
    <x v="42"/>
    <n v="1300"/>
    <n v="1"/>
    <x v="1"/>
    <n v="147"/>
    <n v="2"/>
    <n v="624"/>
    <x v="15"/>
    <s v="0416 0361 1202 1218 2004 0444"/>
    <n v="65"/>
    <s v="F"/>
    <s v="W"/>
    <n v="502"/>
    <s v="MULTI-UNIT DWELLING (APARTMENT, DUPLEX, ETC)"/>
    <n v="400"/>
    <s v="STRONG-ARM (HANDS, FIST, FEET OR BODILY FORCE)"/>
    <s v="AO"/>
    <s v="Adult Other"/>
    <n v="624"/>
    <m/>
    <m/>
    <m/>
    <s v="400 E  5TH                          ST"/>
    <m/>
    <n v="34.045299999999997"/>
    <n v="-118.2443"/>
  </r>
  <r>
    <n v="201200730"/>
    <d v="2020-06-17T00:00:00"/>
    <x v="318"/>
    <n v="1550"/>
    <n v="12"/>
    <x v="8"/>
    <n v="1239"/>
    <n v="1"/>
    <n v="251"/>
    <x v="55"/>
    <s v="0906 1100 1402 1407 1822"/>
    <n v="29"/>
    <s v="F"/>
    <s v="H"/>
    <n v="501"/>
    <s v="SINGLE FAMILY DWELLING"/>
    <n v="106"/>
    <s v="UNKNOWN FIREARM"/>
    <s v="IC"/>
    <s v="Invest Cont"/>
    <n v="251"/>
    <n v="998"/>
    <m/>
    <m/>
    <s v="1100 W  60TH                         ST"/>
    <m/>
    <n v="33.985900000000001"/>
    <n v="-118.2937"/>
  </r>
  <r>
    <n v="200707580"/>
    <d v="2020-03-18T00:00:00"/>
    <x v="104"/>
    <n v="1955"/>
    <n v="7"/>
    <x v="0"/>
    <n v="706"/>
    <n v="1"/>
    <n v="210"/>
    <x v="11"/>
    <n v="355"/>
    <n v="20"/>
    <s v="M"/>
    <s v="W"/>
    <n v="108"/>
    <s v="PARKING LOT"/>
    <n v="400"/>
    <s v="STRONG-ARM (HANDS, FIST, FEET OR BODILY FORCE)"/>
    <s v="IC"/>
    <s v="Invest Cont"/>
    <n v="210"/>
    <m/>
    <m/>
    <m/>
    <s v="800 N  HIGHLAND                     AV"/>
    <m/>
    <n v="34.085299999999997"/>
    <n v="-118.3386"/>
  </r>
  <r>
    <n v="200918037"/>
    <d v="2020-12-04T00:00:00"/>
    <x v="9"/>
    <n v="2325"/>
    <n v="9"/>
    <x v="3"/>
    <n v="966"/>
    <n v="2"/>
    <n v="740"/>
    <x v="21"/>
    <s v="0325 0444"/>
    <n v="0"/>
    <s v="X"/>
    <s v="X"/>
    <n v="403"/>
    <s v="DRUG STORE"/>
    <n v="514"/>
    <s v="TIRE IRON"/>
    <s v="IC"/>
    <s v="Invest Cont"/>
    <n v="740"/>
    <m/>
    <m/>
    <m/>
    <s v="13300    RIVERSIDE                    DR"/>
    <m/>
    <n v="34.157600000000002"/>
    <n v="-118.42310000000001"/>
  </r>
  <r>
    <n v="200217303"/>
    <d v="2020-11-12T00:00:00"/>
    <x v="55"/>
    <n v="15"/>
    <n v="2"/>
    <x v="5"/>
    <n v="271"/>
    <n v="2"/>
    <n v="624"/>
    <x v="15"/>
    <s v="1218 0400 0416 0913 1817"/>
    <n v="30"/>
    <s v="M"/>
    <s v="W"/>
    <n v="102"/>
    <s v="SIDEWALK"/>
    <n v="400"/>
    <s v="STRONG-ARM (HANDS, FIST, FEET OR BODILY FORCE)"/>
    <s v="IC"/>
    <s v="Invest Cont"/>
    <n v="624"/>
    <m/>
    <m/>
    <m/>
    <s v="CARONDELET"/>
    <s v="HOOVER"/>
    <n v="34.053899999999999"/>
    <n v="-118.2842"/>
  </r>
  <r>
    <n v="200908665"/>
    <d v="2020-04-20T00:00:00"/>
    <x v="257"/>
    <n v="1930"/>
    <n v="9"/>
    <x v="3"/>
    <n v="943"/>
    <n v="1"/>
    <n v="761"/>
    <x v="35"/>
    <s v="0334 0605 1822 0432"/>
    <n v="48"/>
    <s v="M"/>
    <s v="W"/>
    <n v="101"/>
    <s v="STREET"/>
    <n v="500"/>
    <s v="UNKNOWN WEAPON/OTHER WEAPON"/>
    <s v="AO"/>
    <s v="Adult Other"/>
    <n v="761"/>
    <m/>
    <m/>
    <m/>
    <s v="HAZELTINE                    AV"/>
    <s v="BURBANK                      BL"/>
    <n v="34.1721"/>
    <n v="-118.44"/>
  </r>
  <r>
    <n v="200817718"/>
    <d v="2020-12-19T00:00:00"/>
    <x v="228"/>
    <n v="1318"/>
    <n v="8"/>
    <x v="12"/>
    <n v="822"/>
    <n v="2"/>
    <n v="662"/>
    <x v="17"/>
    <s v="0701 0800 0344 1822"/>
    <n v="48"/>
    <s v="F"/>
    <s v="W"/>
    <n v="502"/>
    <s v="MULTI-UNIT DWELLING (APARTMENT, DUPLEX, ETC)"/>
    <m/>
    <m/>
    <s v="IC"/>
    <s v="Invest Cont"/>
    <n v="662"/>
    <m/>
    <m/>
    <m/>
    <s v="16100 W  SUNSET                       BL"/>
    <m/>
    <n v="34.048900000000003"/>
    <n v="-118.53660000000001"/>
  </r>
  <r>
    <n v="200809872"/>
    <d v="2020-05-25T00:00:00"/>
    <x v="88"/>
    <n v="449"/>
    <n v="8"/>
    <x v="12"/>
    <n v="886"/>
    <n v="1"/>
    <n v="310"/>
    <x v="5"/>
    <s v="0344 1605"/>
    <n v="51"/>
    <s v="F"/>
    <s v="B"/>
    <n v="702"/>
    <s v="OFFICE BUILDING/OFFICE"/>
    <m/>
    <m/>
    <s v="IC"/>
    <s v="Invest Cont"/>
    <n v="310"/>
    <m/>
    <m/>
    <m/>
    <s v="9700 W  PICO                         BL"/>
    <m/>
    <n v="34.047499999999999"/>
    <n v="-118.4032"/>
  </r>
  <r>
    <n v="201011270"/>
    <d v="2020-07-23T00:00:00"/>
    <x v="102"/>
    <n v="2000"/>
    <n v="10"/>
    <x v="11"/>
    <n v="1065"/>
    <n v="1"/>
    <n v="330"/>
    <x v="1"/>
    <s v="0344 9999 1822 0377"/>
    <n v="23"/>
    <s v="F"/>
    <s v="H"/>
    <n v="101"/>
    <s v="STREET"/>
    <m/>
    <m/>
    <s v="IC"/>
    <s v="Invest Cont"/>
    <n v="330"/>
    <m/>
    <m/>
    <m/>
    <s v="ZELZAH                       AV"/>
    <s v="VENTURA                      BL"/>
    <n v="34.164299999999997"/>
    <n v="-118.52209999999999"/>
  </r>
  <r>
    <n v="200907051"/>
    <d v="2020-02-29T00:00:00"/>
    <x v="72"/>
    <n v="640"/>
    <n v="9"/>
    <x v="3"/>
    <n v="963"/>
    <n v="1"/>
    <n v="341"/>
    <x v="12"/>
    <n v="344"/>
    <n v="0"/>
    <s v="X"/>
    <s v="X"/>
    <n v="501"/>
    <s v="SINGLE FAMILY DWELLING"/>
    <m/>
    <m/>
    <s v="IC"/>
    <s v="Invest Cont"/>
    <n v="341"/>
    <m/>
    <m/>
    <m/>
    <s v="15200    HARTSOOK                     ST"/>
    <m/>
    <n v="34.164000000000001"/>
    <n v="-118.464"/>
  </r>
  <r>
    <n v="200317240"/>
    <d v="2020-09-12T00:00:00"/>
    <x v="171"/>
    <n v="1200"/>
    <n v="3"/>
    <x v="2"/>
    <n v="326"/>
    <n v="1"/>
    <n v="442"/>
    <x v="16"/>
    <s v="1822 0104 0325"/>
    <n v="19"/>
    <s v="X"/>
    <s v="X"/>
    <n v="301"/>
    <s v="GAS STATION"/>
    <n v="400"/>
    <s v="STRONG-ARM (HANDS, FIST, FEET OR BODILY FORCE)"/>
    <s v="IC"/>
    <s v="Invest Cont"/>
    <n v="442"/>
    <m/>
    <m/>
    <m/>
    <s v="2600 S  NORMANDIE                    AV"/>
    <m/>
    <n v="34.032200000000003"/>
    <n v="-118.3002"/>
  </r>
  <r>
    <n v="200121573"/>
    <d v="2020-11-25T00:00:00"/>
    <x v="287"/>
    <n v="1300"/>
    <n v="1"/>
    <x v="1"/>
    <n v="161"/>
    <n v="2"/>
    <n v="625"/>
    <x v="44"/>
    <s v="1822 0444 0429"/>
    <n v="56"/>
    <s v="F"/>
    <s v="H"/>
    <n v="102"/>
    <s v="SIDEWALK"/>
    <n v="400"/>
    <s v="STRONG-ARM (HANDS, FIST, FEET OR BODILY FORCE)"/>
    <s v="IC"/>
    <s v="Invest Cont"/>
    <n v="625"/>
    <m/>
    <m/>
    <m/>
    <s v="700 S  FIGUEROA                     ST"/>
    <m/>
    <n v="34.048299999999998"/>
    <n v="-118.26309999999999"/>
  </r>
  <r>
    <n v="200817559"/>
    <d v="2020-12-14T00:00:00"/>
    <x v="325"/>
    <n v="1230"/>
    <n v="8"/>
    <x v="12"/>
    <n v="889"/>
    <n v="1"/>
    <n v="341"/>
    <x v="12"/>
    <s v="0344 1202 0913 0603"/>
    <n v="64"/>
    <s v="F"/>
    <s v="O"/>
    <n v="502"/>
    <s v="MULTI-UNIT DWELLING (APARTMENT, DUPLEX, ETC)"/>
    <m/>
    <m/>
    <s v="IC"/>
    <s v="Invest Cont"/>
    <n v="341"/>
    <m/>
    <m/>
    <m/>
    <s v="1900 S  GARTH                        AV"/>
    <m/>
    <n v="34.040700000000001"/>
    <n v="-118.37909999999999"/>
  </r>
  <r>
    <n v="200116075"/>
    <d v="2020-08-09T00:00:00"/>
    <x v="133"/>
    <n v="1"/>
    <n v="1"/>
    <x v="1"/>
    <n v="185"/>
    <n v="2"/>
    <n v="740"/>
    <x v="21"/>
    <s v="1822 1309 0329"/>
    <n v="0"/>
    <s v="X"/>
    <s v="X"/>
    <n v="123"/>
    <s v="PARKING UNDERGROUND/BUILDING"/>
    <n v="307"/>
    <s v="VEHICLE"/>
    <s v="AO"/>
    <s v="Adult Other"/>
    <n v="740"/>
    <m/>
    <m/>
    <m/>
    <s v="900 S  MAIN                         ST"/>
    <m/>
    <n v="34.0413"/>
    <n v="-118.25539999999999"/>
  </r>
  <r>
    <n v="200122904"/>
    <d v="2020-12-29T00:00:00"/>
    <x v="352"/>
    <n v="415"/>
    <n v="1"/>
    <x v="1"/>
    <n v="164"/>
    <n v="2"/>
    <n v="745"/>
    <x v="9"/>
    <s v="0329 0913"/>
    <n v="0"/>
    <s v="M"/>
    <s v="W"/>
    <n v="244"/>
    <s v="TOBACCO SHOP"/>
    <m/>
    <m/>
    <s v="AO"/>
    <s v="Adult Other"/>
    <n v="745"/>
    <m/>
    <m/>
    <m/>
    <s v="100 W  7TH                          ST"/>
    <m/>
    <n v="34.044600000000003"/>
    <n v="-118.25069999999999"/>
  </r>
  <r>
    <n v="200908366"/>
    <d v="2020-04-12T00:00:00"/>
    <x v="57"/>
    <n v="1940"/>
    <n v="9"/>
    <x v="3"/>
    <n v="935"/>
    <n v="2"/>
    <n v="740"/>
    <x v="21"/>
    <s v="0329 1300"/>
    <n v="49"/>
    <s v="M"/>
    <s v="H"/>
    <n v="108"/>
    <s v="PARKING LOT"/>
    <m/>
    <m/>
    <s v="IC"/>
    <s v="Invest Cont"/>
    <n v="740"/>
    <m/>
    <m/>
    <m/>
    <s v="14400    VICTORY                      BL"/>
    <m/>
    <n v="34.186700000000002"/>
    <n v="-118.4465"/>
  </r>
  <r>
    <n v="200900720"/>
    <d v="2020-06-01T00:00:00"/>
    <x v="65"/>
    <n v="1730"/>
    <n v="9"/>
    <x v="3"/>
    <n v="926"/>
    <n v="1"/>
    <n v="310"/>
    <x v="5"/>
    <s v="0325 1402"/>
    <n v="0"/>
    <s v="M"/>
    <s v="X"/>
    <n v="406"/>
    <s v="OTHER STORE"/>
    <m/>
    <m/>
    <s v="AA"/>
    <s v="Adult Arrest"/>
    <n v="310"/>
    <n v="998"/>
    <m/>
    <m/>
    <s v="6400    VAN NUYS                     BL"/>
    <m/>
    <n v="34.186700000000002"/>
    <n v="-118.4487"/>
  </r>
  <r>
    <n v="200512569"/>
    <d v="2020-08-02T00:00:00"/>
    <x v="114"/>
    <n v="1400"/>
    <n v="5"/>
    <x v="10"/>
    <n v="507"/>
    <n v="2"/>
    <n v="624"/>
    <x v="15"/>
    <s v="0432 0444 0554 0913 0602"/>
    <n v="20"/>
    <s v="F"/>
    <s v="H"/>
    <n v="502"/>
    <s v="MULTI-UNIT DWELLING (APARTMENT, DUPLEX, ETC)"/>
    <n v="400"/>
    <s v="STRONG-ARM (HANDS, FIST, FEET OR BODILY FORCE)"/>
    <s v="IC"/>
    <s v="Invest Cont"/>
    <n v="624"/>
    <m/>
    <m/>
    <m/>
    <s v="1500 W  226TH                        ST"/>
    <m/>
    <n v="33.821300000000001"/>
    <n v="-118.3064"/>
  </r>
  <r>
    <n v="200918485"/>
    <d v="2020-12-15T00:00:00"/>
    <x v="97"/>
    <n v="1555"/>
    <n v="9"/>
    <x v="3"/>
    <n v="919"/>
    <n v="2"/>
    <n v="354"/>
    <x v="14"/>
    <s v="0922 0100"/>
    <n v="34"/>
    <s v="M"/>
    <s v="H"/>
    <n v="501"/>
    <s v="SINGLE FAMILY DWELLING"/>
    <m/>
    <m/>
    <s v="IC"/>
    <s v="Invest Cont"/>
    <n v="354"/>
    <m/>
    <m/>
    <m/>
    <s v="13400    VANOWEN                      ST"/>
    <m/>
    <n v="34.193899999999999"/>
    <n v="-118.4243"/>
  </r>
  <r>
    <n v="200917150"/>
    <d v="2020-11-13T00:00:00"/>
    <x v="55"/>
    <n v="1200"/>
    <n v="9"/>
    <x v="3"/>
    <n v="915"/>
    <n v="2"/>
    <n v="354"/>
    <x v="14"/>
    <s v="1822 0924"/>
    <n v="0"/>
    <s v="X"/>
    <s v="X"/>
    <n v="408"/>
    <s v="AUTO SUPPLY STORE*"/>
    <m/>
    <m/>
    <s v="IC"/>
    <s v="Invest Cont"/>
    <n v="354"/>
    <m/>
    <m/>
    <m/>
    <s v="7000    VAN NUYS                     BL"/>
    <m/>
    <n v="34.197499999999998"/>
    <n v="-118.4487"/>
  </r>
  <r>
    <n v="201007791"/>
    <d v="2020-04-05T00:00:00"/>
    <x v="193"/>
    <n v="747"/>
    <n v="10"/>
    <x v="11"/>
    <n v="1091"/>
    <n v="1"/>
    <n v="310"/>
    <x v="5"/>
    <s v="0344 1609 1822 0216 0321"/>
    <n v="64"/>
    <s v="F"/>
    <s v="O"/>
    <n v="501"/>
    <s v="SINGLE FAMILY DWELLING"/>
    <m/>
    <m/>
    <s v="IC"/>
    <s v="Invest Cont"/>
    <n v="310"/>
    <m/>
    <m/>
    <m/>
    <s v="19400    SHENANGO                     DR"/>
    <m/>
    <n v="34.145200000000003"/>
    <n v="-118.5564"/>
  </r>
  <r>
    <n v="200105637"/>
    <d v="2020-01-24T00:00:00"/>
    <x v="344"/>
    <n v="1145"/>
    <n v="1"/>
    <x v="1"/>
    <n v="158"/>
    <n v="1"/>
    <n v="440"/>
    <x v="20"/>
    <s v="1822 1218 0377 0913 1817 0344"/>
    <n v="28"/>
    <s v="F"/>
    <s v="H"/>
    <n v="502"/>
    <s v="MULTI-UNIT DWELLING (APARTMENT, DUPLEX, ETC)"/>
    <m/>
    <m/>
    <s v="AO"/>
    <s v="Adult Other"/>
    <n v="440"/>
    <m/>
    <m/>
    <m/>
    <s v="500    CERES                        AV"/>
    <m/>
    <n v="34.041600000000003"/>
    <n v="-118.2398"/>
  </r>
  <r>
    <n v="200213832"/>
    <d v="2020-08-16T00:00:00"/>
    <x v="116"/>
    <n v="1330"/>
    <n v="2"/>
    <x v="5"/>
    <n v="271"/>
    <n v="1"/>
    <n v="440"/>
    <x v="20"/>
    <s v="2000 0913 0344 1813 1243"/>
    <n v="21"/>
    <s v="F"/>
    <s v="B"/>
    <n v="502"/>
    <s v="MULTI-UNIT DWELLING (APARTMENT, DUPLEX, ETC)"/>
    <m/>
    <m/>
    <s v="AO"/>
    <s v="Adult Other"/>
    <n v="440"/>
    <m/>
    <m/>
    <m/>
    <s v="900 S  GRAND VIEW                   ST"/>
    <m/>
    <n v="34.052900000000001"/>
    <n v="-118.28189999999999"/>
  </r>
  <r>
    <n v="200315558"/>
    <d v="2020-08-10T00:00:00"/>
    <x v="271"/>
    <n v="1520"/>
    <n v="3"/>
    <x v="2"/>
    <n v="397"/>
    <n v="2"/>
    <n v="900"/>
    <x v="18"/>
    <s v="1202 2038 0913 0561 2004"/>
    <n v="74"/>
    <s v="M"/>
    <s v="W"/>
    <n v="501"/>
    <s v="SINGLE FAMILY DWELLING"/>
    <m/>
    <m/>
    <s v="IC"/>
    <s v="Invest Cont"/>
    <n v="900"/>
    <m/>
    <m/>
    <m/>
    <s v="1100 W  41ST                         PL"/>
    <m/>
    <n v="34.008200000000002"/>
    <n v="-118.29519999999999"/>
  </r>
  <r>
    <n v="200817186"/>
    <d v="2020-12-03T00:00:00"/>
    <x v="41"/>
    <n v="508"/>
    <n v="8"/>
    <x v="12"/>
    <n v="885"/>
    <n v="1"/>
    <n v="440"/>
    <x v="20"/>
    <s v="1420 0344 0394 0352 1822"/>
    <n v="50"/>
    <s v="F"/>
    <s v="W"/>
    <n v="502"/>
    <s v="MULTI-UNIT DWELLING (APARTMENT, DUPLEX, ETC)"/>
    <m/>
    <m/>
    <s v="IC"/>
    <s v="Invest Cont"/>
    <n v="440"/>
    <m/>
    <m/>
    <m/>
    <s v="2600    OVERLAND                     AV"/>
    <m/>
    <n v="34.038200000000003"/>
    <n v="-118.422"/>
  </r>
  <r>
    <n v="201113750"/>
    <d v="2020-09-19T00:00:00"/>
    <x v="333"/>
    <n v="1900"/>
    <n v="11"/>
    <x v="7"/>
    <n v="1134"/>
    <n v="1"/>
    <n v="510"/>
    <x v="0"/>
    <m/>
    <n v="0"/>
    <m/>
    <m/>
    <n v="101"/>
    <s v="STREET"/>
    <m/>
    <m/>
    <s v="IC"/>
    <s v="Invest Cont"/>
    <n v="510"/>
    <m/>
    <m/>
    <m/>
    <s v="2600 W  AVENUE 31"/>
    <m/>
    <n v="34.1096"/>
    <n v="-118.23950000000001"/>
  </r>
  <r>
    <n v="200908398"/>
    <d v="2020-04-13T00:00:00"/>
    <x v="290"/>
    <n v="1800"/>
    <n v="9"/>
    <x v="3"/>
    <n v="985"/>
    <n v="1"/>
    <n v="420"/>
    <x v="33"/>
    <m/>
    <n v="0"/>
    <m/>
    <m/>
    <n v="101"/>
    <s v="STREET"/>
    <m/>
    <m/>
    <s v="IC"/>
    <s v="Invest Cont"/>
    <n v="420"/>
    <m/>
    <m/>
    <m/>
    <s v="14000    DICKENS                      ST"/>
    <m/>
    <n v="34.148099999999999"/>
    <n v="-118.4395"/>
  </r>
  <r>
    <n v="200808456"/>
    <d v="2020-04-18T00:00:00"/>
    <x v="140"/>
    <n v="1305"/>
    <n v="8"/>
    <x v="12"/>
    <n v="837"/>
    <n v="1"/>
    <n v="310"/>
    <x v="5"/>
    <s v="0344 2004 1822"/>
    <n v="21"/>
    <s v="F"/>
    <s v="W"/>
    <n v="502"/>
    <s v="MULTI-UNIT DWELLING (APARTMENT, DUPLEX, ETC)"/>
    <m/>
    <m/>
    <s v="AA"/>
    <s v="Adult Arrest"/>
    <n v="310"/>
    <m/>
    <m/>
    <m/>
    <s v="400    LANDFAIR                     AV"/>
    <m/>
    <n v="34.070500000000003"/>
    <n v="-118.4532"/>
  </r>
  <r>
    <n v="200817443"/>
    <d v="2020-12-11T00:00:00"/>
    <x v="28"/>
    <n v="2100"/>
    <n v="8"/>
    <x v="12"/>
    <n v="892"/>
    <n v="1"/>
    <n v="510"/>
    <x v="0"/>
    <m/>
    <n v="0"/>
    <m/>
    <m/>
    <n v="101"/>
    <s v="STREET"/>
    <m/>
    <m/>
    <s v="IC"/>
    <s v="Invest Cont"/>
    <n v="510"/>
    <m/>
    <m/>
    <m/>
    <s v="2400    SAWTELLE                     BL"/>
    <m/>
    <n v="34.034599999999998"/>
    <n v="-118.43810000000001"/>
  </r>
  <r>
    <n v="200405764"/>
    <d v="2020-02-14T00:00:00"/>
    <x v="188"/>
    <n v="200"/>
    <n v="4"/>
    <x v="4"/>
    <n v="437"/>
    <n v="1"/>
    <n v="331"/>
    <x v="23"/>
    <n v="344"/>
    <n v="0"/>
    <s v="X"/>
    <s v="X"/>
    <n v="108"/>
    <s v="PARKING LOT"/>
    <m/>
    <m/>
    <s v="IC"/>
    <s v="Invest Cont"/>
    <n v="331"/>
    <m/>
    <m/>
    <m/>
    <s v="2200 N  INDIANA                      AV"/>
    <m/>
    <n v="34.069000000000003"/>
    <n v="-118.1927"/>
  </r>
  <r>
    <n v="201207270"/>
    <d v="2020-02-16T00:00:00"/>
    <x v="58"/>
    <n v="300"/>
    <n v="12"/>
    <x v="8"/>
    <n v="1232"/>
    <n v="1"/>
    <n v="420"/>
    <x v="33"/>
    <m/>
    <n v="0"/>
    <m/>
    <m/>
    <n v="108"/>
    <s v="PARKING LOT"/>
    <m/>
    <m/>
    <s v="IC"/>
    <s v="Invest Cont"/>
    <n v="420"/>
    <m/>
    <m/>
    <m/>
    <s v="2400 W  SLAUSON                      AV"/>
    <m/>
    <n v="33.989100000000001"/>
    <n v="-118.31959999999999"/>
  </r>
  <r>
    <n v="200216787"/>
    <d v="2020-10-28T00:00:00"/>
    <x v="307"/>
    <n v="1900"/>
    <n v="2"/>
    <x v="5"/>
    <n v="235"/>
    <n v="1"/>
    <n v="510"/>
    <x v="0"/>
    <m/>
    <n v="0"/>
    <m/>
    <m/>
    <n v="101"/>
    <s v="STREET"/>
    <m/>
    <m/>
    <s v="IC"/>
    <s v="Invest Cont"/>
    <n v="510"/>
    <m/>
    <m/>
    <m/>
    <s v="3RD                          ST"/>
    <s v="ALVARADO                     ST"/>
    <n v="34.063000000000002"/>
    <n v="-118.2727"/>
  </r>
  <r>
    <n v="200116286"/>
    <d v="2020-07-27T00:00:00"/>
    <x v="338"/>
    <n v="1855"/>
    <n v="1"/>
    <x v="1"/>
    <n v="123"/>
    <n v="2"/>
    <n v="745"/>
    <x v="9"/>
    <n v="1501"/>
    <n v="0"/>
    <s v="X"/>
    <s v="X"/>
    <n v="101"/>
    <s v="STREET"/>
    <m/>
    <m/>
    <s v="IC"/>
    <s v="Invest Cont"/>
    <n v="745"/>
    <m/>
    <m/>
    <m/>
    <s v="300 W  1ST                          ST"/>
    <m/>
    <n v="34.053600000000003"/>
    <n v="-118.24550000000001"/>
  </r>
  <r>
    <n v="200511705"/>
    <d v="2020-07-11T00:00:00"/>
    <x v="247"/>
    <n v="1010"/>
    <n v="5"/>
    <x v="10"/>
    <n v="521"/>
    <n v="1"/>
    <n v="442"/>
    <x v="16"/>
    <s v="0326 0325 1236 1309 0202"/>
    <n v="0"/>
    <s v="X"/>
    <s v="X"/>
    <n v="243"/>
    <s v="DIY CENTER (LOWE'S,HOME DEPOT,OSH,CONTRACTORS WAREHOUSE)"/>
    <m/>
    <m/>
    <s v="AA"/>
    <s v="Adult Arrest"/>
    <n v="442"/>
    <m/>
    <m/>
    <m/>
    <s v="2100 N  GAFFEY                       ST"/>
    <m/>
    <n v="33.7639"/>
    <n v="-118.29340000000001"/>
  </r>
  <r>
    <n v="200807308"/>
    <d v="2020-03-13T00:00:00"/>
    <x v="191"/>
    <n v="2300"/>
    <n v="8"/>
    <x v="12"/>
    <n v="835"/>
    <n v="1"/>
    <n v="330"/>
    <x v="1"/>
    <s v="0358 1302 0344 0352 1221 1822"/>
    <n v="24"/>
    <s v="F"/>
    <s v="W"/>
    <n v="502"/>
    <s v="MULTI-UNIT DWELLING (APARTMENT, DUPLEX, ETC)"/>
    <m/>
    <m/>
    <s v="IC"/>
    <s v="Invest Cont"/>
    <n v="330"/>
    <m/>
    <m/>
    <m/>
    <s v="1900    OVERLAND                     AV"/>
    <m/>
    <n v="34.046199999999999"/>
    <n v="-118.4361"/>
  </r>
  <r>
    <n v="201015915"/>
    <d v="2020-12-09T00:00:00"/>
    <x v="131"/>
    <n v="1900"/>
    <n v="10"/>
    <x v="11"/>
    <n v="1063"/>
    <n v="2"/>
    <n v="740"/>
    <x v="21"/>
    <s v="0329 1822"/>
    <n v="0"/>
    <s v="M"/>
    <s v="W"/>
    <n v="409"/>
    <s v="BEAUTY SUPPLY STORE"/>
    <m/>
    <m/>
    <s v="IC"/>
    <s v="Invest Cont"/>
    <n v="740"/>
    <m/>
    <m/>
    <m/>
    <s v="18600    VENTURA                      BL"/>
    <m/>
    <n v="34.169800000000002"/>
    <n v="-118.5386"/>
  </r>
  <r>
    <n v="200715808"/>
    <d v="2020-11-09T00:00:00"/>
    <x v="313"/>
    <n v="1620"/>
    <n v="7"/>
    <x v="0"/>
    <n v="732"/>
    <n v="1"/>
    <n v="442"/>
    <x v="16"/>
    <s v="0325 2004"/>
    <n v="0"/>
    <s v="M"/>
    <s v="B"/>
    <n v="242"/>
    <s v="DISCOUNT STORE (99 CENT,DOLLAR,ETC."/>
    <m/>
    <m/>
    <s v="IC"/>
    <s v="Invest Cont"/>
    <n v="442"/>
    <m/>
    <m/>
    <m/>
    <s v="6100    WILSHIRE                     BL"/>
    <m/>
    <n v="34.066499999999998"/>
    <n v="-118.36620000000001"/>
  </r>
  <r>
    <n v="200904167"/>
    <d v="2020-01-05T00:00:00"/>
    <x v="275"/>
    <n v="615"/>
    <n v="9"/>
    <x v="3"/>
    <n v="933"/>
    <n v="1"/>
    <n v="310"/>
    <x v="5"/>
    <s v="1606 0314"/>
    <n v="57"/>
    <s v="M"/>
    <s v="B"/>
    <n v="502"/>
    <s v="MULTI-UNIT DWELLING (APARTMENT, DUPLEX, ETC)"/>
    <m/>
    <m/>
    <s v="IC"/>
    <s v="Invest Cont"/>
    <n v="310"/>
    <m/>
    <m/>
    <m/>
    <s v="6200    KESTER                       AV"/>
    <m/>
    <n v="34.182699999999997"/>
    <n v="-118.4575"/>
  </r>
  <r>
    <n v="200205884"/>
    <d v="2020-02-07T00:00:00"/>
    <x v="15"/>
    <n v="1515"/>
    <n v="2"/>
    <x v="5"/>
    <n v="231"/>
    <n v="2"/>
    <n v="624"/>
    <x v="15"/>
    <s v="1300 1309 0416 1822 0919 1310"/>
    <n v="38"/>
    <s v="F"/>
    <s v="W"/>
    <n v="101"/>
    <s v="STREET"/>
    <n v="400"/>
    <s v="STRONG-ARM (HANDS, FIST, FEET OR BODILY FORCE)"/>
    <s v="AA"/>
    <s v="Adult Arrest"/>
    <n v="624"/>
    <m/>
    <m/>
    <m/>
    <s v="BEVERLY"/>
    <s v="ROBINSON"/>
    <n v="34.072699999999998"/>
    <n v="-118.28400000000001"/>
  </r>
  <r>
    <n v="200408654"/>
    <d v="2020-05-08T00:00:00"/>
    <x v="165"/>
    <n v="2145"/>
    <n v="4"/>
    <x v="4"/>
    <n v="441"/>
    <n v="2"/>
    <n v="850"/>
    <x v="41"/>
    <n v="529"/>
    <n v="29"/>
    <s v="M"/>
    <s v="H"/>
    <n v="101"/>
    <s v="STREET"/>
    <m/>
    <m/>
    <s v="IC"/>
    <s v="Invest Cont"/>
    <n v="850"/>
    <m/>
    <m/>
    <m/>
    <s v="GALLARDO"/>
    <s v="MISSION"/>
    <n v="34.055500000000002"/>
    <n v="-118.223"/>
  </r>
  <r>
    <n v="200704804"/>
    <d v="2020-01-17T00:00:00"/>
    <x v="277"/>
    <n v="35"/>
    <n v="7"/>
    <x v="0"/>
    <n v="762"/>
    <n v="2"/>
    <n v="237"/>
    <x v="63"/>
    <n v="1259"/>
    <n v="15"/>
    <s v="F"/>
    <s v="B"/>
    <n v="501"/>
    <s v="SINGLE FAMILY DWELLING"/>
    <m/>
    <m/>
    <s v="IC"/>
    <s v="Invest Cont"/>
    <n v="237"/>
    <m/>
    <m/>
    <m/>
    <s v="1400 S  POINT VIEW                   ST"/>
    <m/>
    <n v="34.052199999999999"/>
    <n v="-118.3699"/>
  </r>
  <r>
    <n v="201011177"/>
    <d v="2020-07-19T00:00:00"/>
    <x v="221"/>
    <n v="1030"/>
    <n v="10"/>
    <x v="11"/>
    <n v="1043"/>
    <n v="2"/>
    <n v="625"/>
    <x v="44"/>
    <s v="1822 0356 0209"/>
    <n v="38"/>
    <s v="M"/>
    <s v="O"/>
    <n v="102"/>
    <s v="SIDEWALK"/>
    <n v="500"/>
    <s v="UNKNOWN WEAPON/OTHER WEAPON"/>
    <s v="IC"/>
    <s v="Invest Cont"/>
    <n v="625"/>
    <m/>
    <m/>
    <m/>
    <s v="BURBANK                      BL"/>
    <s v="ETIWANDA                     AV"/>
    <n v="34.176900000000003"/>
    <n v="-118.5384"/>
  </r>
  <r>
    <n v="200712026"/>
    <d v="2020-07-26T00:00:00"/>
    <x v="284"/>
    <n v="100"/>
    <n v="7"/>
    <x v="0"/>
    <n v="773"/>
    <n v="2"/>
    <n v="649"/>
    <x v="52"/>
    <s v="0923 1822"/>
    <n v="33"/>
    <s v="M"/>
    <s v="W"/>
    <n v="102"/>
    <s v="SIDEWALK"/>
    <m/>
    <m/>
    <s v="IC"/>
    <s v="Invest Cont"/>
    <n v="649"/>
    <m/>
    <m/>
    <m/>
    <s v="5100    VENICE                       BL"/>
    <m/>
    <n v="34.045000000000002"/>
    <n v="-118.3511"/>
  </r>
  <r>
    <n v="201013431"/>
    <d v="2020-09-25T00:00:00"/>
    <x v="16"/>
    <n v="500"/>
    <n v="10"/>
    <x v="11"/>
    <n v="1067"/>
    <n v="1"/>
    <n v="331"/>
    <x v="23"/>
    <s v="1822 0344 1300 1420"/>
    <n v="36"/>
    <s v="M"/>
    <s v="W"/>
    <n v="123"/>
    <s v="PARKING UNDERGROUND/BUILDING"/>
    <m/>
    <m/>
    <s v="IC"/>
    <s v="Invest Cont"/>
    <n v="331"/>
    <m/>
    <m/>
    <m/>
    <s v="5400    WHITE OAK                    AV"/>
    <m/>
    <n v="34.1693"/>
    <n v="-118.5184"/>
  </r>
  <r>
    <n v="200109031"/>
    <d v="2020-03-11T00:00:00"/>
    <x v="191"/>
    <n v="1000"/>
    <n v="1"/>
    <x v="1"/>
    <n v="163"/>
    <n v="1"/>
    <n v="330"/>
    <x v="1"/>
    <s v="1822 1609 0344 0329 1606 1307"/>
    <n v="52"/>
    <s v="M"/>
    <s v="H"/>
    <n v="108"/>
    <s v="PARKING LOT"/>
    <n v="500"/>
    <s v="UNKNOWN WEAPON/OTHER WEAPON"/>
    <s v="IC"/>
    <s v="Invest Cont"/>
    <n v="330"/>
    <m/>
    <m/>
    <m/>
    <s v="700 S  BROADWAY"/>
    <m/>
    <n v="34.045200000000001"/>
    <n v="-118.2534"/>
  </r>
  <r>
    <n v="201107786"/>
    <d v="2020-03-27T00:00:00"/>
    <x v="7"/>
    <n v="900"/>
    <n v="11"/>
    <x v="7"/>
    <n v="1136"/>
    <n v="1"/>
    <n v="420"/>
    <x v="33"/>
    <s v="0344 1606"/>
    <n v="29"/>
    <s v="F"/>
    <s v="A"/>
    <n v="502"/>
    <s v="MULTI-UNIT DWELLING (APARTMENT, DUPLEX, ETC)"/>
    <n v="500"/>
    <s v="UNKNOWN WEAPON/OTHER WEAPON"/>
    <s v="IC"/>
    <s v="Invest Cont"/>
    <n v="420"/>
    <m/>
    <m/>
    <m/>
    <s v="3800 W  AVENUE 41"/>
    <m/>
    <n v="34.121000000000002"/>
    <n v="-118.22709999999999"/>
  </r>
  <r>
    <n v="200113063"/>
    <d v="2020-06-07T00:00:00"/>
    <x v="314"/>
    <n v="1740"/>
    <n v="1"/>
    <x v="1"/>
    <n v="195"/>
    <n v="2"/>
    <n v="740"/>
    <x v="21"/>
    <n v="329"/>
    <n v="0"/>
    <s v="X"/>
    <s v="X"/>
    <n v="203"/>
    <s v="OTHER BUSINESS"/>
    <m/>
    <m/>
    <s v="IC"/>
    <s v="Invest Cont"/>
    <n v="740"/>
    <m/>
    <m/>
    <m/>
    <s v="1500 S  MAIN                         ST"/>
    <m/>
    <n v="34.034300000000002"/>
    <n v="-118.262"/>
  </r>
  <r>
    <n v="200318484"/>
    <d v="2020-10-06T00:00:00"/>
    <x v="196"/>
    <n v="1400"/>
    <n v="3"/>
    <x v="2"/>
    <n v="337"/>
    <n v="2"/>
    <n v="354"/>
    <x v="14"/>
    <s v="0100 0930"/>
    <n v="28"/>
    <s v="M"/>
    <s v="H"/>
    <n v="504"/>
    <s v="OTHER RESIDENCE"/>
    <m/>
    <m/>
    <s v="IC"/>
    <s v="Invest Cont"/>
    <n v="354"/>
    <m/>
    <m/>
    <m/>
    <s v="1800 W  29TH                         ST"/>
    <m/>
    <n v="34.0291"/>
    <n v="-118.3034"/>
  </r>
  <r>
    <n v="200614417"/>
    <d v="2020-08-24T00:00:00"/>
    <x v="214"/>
    <n v="900"/>
    <n v="6"/>
    <x v="9"/>
    <n v="647"/>
    <n v="2"/>
    <n v="624"/>
    <x v="15"/>
    <s v="0400 0444 0913"/>
    <n v="48"/>
    <s v="F"/>
    <s v="B"/>
    <n v="108"/>
    <s v="PARKING LOT"/>
    <n v="400"/>
    <s v="STRONG-ARM (HANDS, FIST, FEET OR BODILY FORCE)"/>
    <s v="IC"/>
    <s v="Invest Cont"/>
    <n v="624"/>
    <m/>
    <m/>
    <m/>
    <s v="5900    CARLTON                      WY"/>
    <m/>
    <n v="34.100499999999997"/>
    <n v="-118.318"/>
  </r>
  <r>
    <n v="200815066"/>
    <d v="2020-10-08T00:00:00"/>
    <x v="212"/>
    <n v="2230"/>
    <n v="8"/>
    <x v="12"/>
    <n v="833"/>
    <n v="1"/>
    <n v="331"/>
    <x v="23"/>
    <s v="0344 0385 1822 1420"/>
    <n v="21"/>
    <s v="M"/>
    <s v="O"/>
    <n v="502"/>
    <s v="MULTI-UNIT DWELLING (APARTMENT, DUPLEX, ETC)"/>
    <m/>
    <m/>
    <s v="IC"/>
    <s v="Invest Cont"/>
    <n v="331"/>
    <m/>
    <m/>
    <m/>
    <s v="10900    WELLWORTH                    AV"/>
    <m/>
    <n v="34.056899999999999"/>
    <n v="-118.4431"/>
  </r>
  <r>
    <n v="200906880"/>
    <d v="2020-03-03T00:00:00"/>
    <x v="38"/>
    <n v="1900"/>
    <n v="9"/>
    <x v="3"/>
    <n v="989"/>
    <n v="1"/>
    <n v="330"/>
    <x v="1"/>
    <s v="0344 1609"/>
    <n v="40"/>
    <s v="M"/>
    <s v="W"/>
    <n v="101"/>
    <s v="STREET"/>
    <m/>
    <m/>
    <s v="IC"/>
    <s v="Invest Cont"/>
    <n v="330"/>
    <m/>
    <m/>
    <m/>
    <s v="4300    MAMMOTH                      AV"/>
    <m/>
    <n v="34.148299999999999"/>
    <n v="-118.43259999999999"/>
  </r>
  <r>
    <n v="201004647"/>
    <d v="2020-01-16T00:00:00"/>
    <x v="54"/>
    <n v="1330"/>
    <n v="10"/>
    <x v="11"/>
    <n v="1023"/>
    <n v="1"/>
    <n v="480"/>
    <x v="2"/>
    <n v="344"/>
    <n v="66"/>
    <s v="M"/>
    <s v="W"/>
    <n v="104"/>
    <s v="DRIVEWAY"/>
    <m/>
    <m/>
    <s v="IC"/>
    <s v="Invest Cont"/>
    <n v="480"/>
    <m/>
    <m/>
    <m/>
    <s v="19100    ENADIA                       WY"/>
    <m/>
    <n v="34.200200000000002"/>
    <n v="-118.5492"/>
  </r>
  <r>
    <n v="200122218"/>
    <d v="2020-12-10T00:00:00"/>
    <x v="308"/>
    <n v="2200"/>
    <n v="1"/>
    <x v="1"/>
    <n v="162"/>
    <n v="1"/>
    <n v="510"/>
    <x v="0"/>
    <m/>
    <n v="0"/>
    <m/>
    <m/>
    <n v="707"/>
    <s v="GARAGE/CARPORT"/>
    <m/>
    <m/>
    <s v="IC"/>
    <s v="Invest Cont"/>
    <n v="510"/>
    <m/>
    <m/>
    <m/>
    <s v="800 S  OLIVE                        ST"/>
    <m/>
    <n v="34.043700000000001"/>
    <n v="-118.2582"/>
  </r>
  <r>
    <n v="200315826"/>
    <d v="2020-08-16T00:00:00"/>
    <x v="116"/>
    <n v="1040"/>
    <n v="3"/>
    <x v="2"/>
    <n v="328"/>
    <n v="1"/>
    <n v="442"/>
    <x v="16"/>
    <s v="0325 1822"/>
    <n v="19"/>
    <s v="X"/>
    <s v="X"/>
    <n v="403"/>
    <s v="DRUG STORE"/>
    <m/>
    <m/>
    <s v="IC"/>
    <s v="Invest Cont"/>
    <n v="442"/>
    <m/>
    <m/>
    <m/>
    <s v="3300 S  FIGUEROA                     ST"/>
    <m/>
    <n v="34.026800000000001"/>
    <n v="-118.2808"/>
  </r>
  <r>
    <n v="201109447"/>
    <d v="2020-05-17T00:00:00"/>
    <x v="112"/>
    <n v="1200"/>
    <n v="11"/>
    <x v="7"/>
    <n v="1118"/>
    <n v="1"/>
    <n v="236"/>
    <x v="46"/>
    <s v="2000 0913 1814 0400 0416 1218"/>
    <n v="38"/>
    <s v="F"/>
    <s v="W"/>
    <n v="101"/>
    <s v="STREET"/>
    <n v="102"/>
    <s v="HAND GUN"/>
    <s v="IC"/>
    <s v="Invest Cont"/>
    <n v="236"/>
    <m/>
    <m/>
    <m/>
    <s v="AVENUE 57"/>
    <s v="MONTE VISTA"/>
    <n v="34.114699999999999"/>
    <n v="-118.1938"/>
  </r>
  <r>
    <n v="200407389"/>
    <d v="2020-03-30T00:00:00"/>
    <x v="152"/>
    <n v="30"/>
    <n v="4"/>
    <x v="4"/>
    <n v="487"/>
    <n v="1"/>
    <n v="510"/>
    <x v="0"/>
    <m/>
    <n v="0"/>
    <m/>
    <m/>
    <n v="101"/>
    <s v="STREET"/>
    <m/>
    <m/>
    <s v="IC"/>
    <s v="Invest Cont"/>
    <n v="510"/>
    <m/>
    <m/>
    <m/>
    <s v="1100    CAMULOS                      ST"/>
    <m/>
    <n v="34.026699999999998"/>
    <n v="-118.2133"/>
  </r>
  <r>
    <n v="201217408"/>
    <d v="2020-07-28T00:00:00"/>
    <x v="288"/>
    <n v="1930"/>
    <n v="12"/>
    <x v="8"/>
    <n v="1253"/>
    <n v="1"/>
    <n v="320"/>
    <x v="36"/>
    <n v="329"/>
    <n v="45"/>
    <s v="F"/>
    <s v="B"/>
    <n v="501"/>
    <s v="SINGLE FAMILY DWELLING"/>
    <m/>
    <m/>
    <s v="IC"/>
    <s v="Invest Cont"/>
    <n v="320"/>
    <m/>
    <m/>
    <m/>
    <s v="1800 W  76TH                         ST"/>
    <m/>
    <n v="33.9709"/>
    <n v="-118.3096"/>
  </r>
  <r>
    <n v="201218485"/>
    <d v="2020-08-13T00:00:00"/>
    <x v="217"/>
    <n v="2230"/>
    <n v="12"/>
    <x v="8"/>
    <n v="1249"/>
    <n v="1"/>
    <n v="761"/>
    <x v="35"/>
    <s v="0913 0554 0400 0444 0421 0319 2004"/>
    <n v="28"/>
    <s v="F"/>
    <s v="B"/>
    <n v="501"/>
    <s v="SINGLE FAMILY DWELLING"/>
    <n v="216"/>
    <s v="SCISSORS"/>
    <s v="IC"/>
    <s v="Invest Cont"/>
    <n v="761"/>
    <n v="930"/>
    <m/>
    <m/>
    <s v="600 W  63RD                         PL"/>
    <m/>
    <n v="33.981900000000003"/>
    <n v="-118.28489999999999"/>
  </r>
  <r>
    <n v="200116290"/>
    <d v="2020-08-10T00:00:00"/>
    <x v="271"/>
    <n v="2030"/>
    <n v="1"/>
    <x v="1"/>
    <n v="119"/>
    <n v="2"/>
    <n v="625"/>
    <x v="44"/>
    <s v="0356 1822 1266 0917 0910"/>
    <n v="27"/>
    <s v="M"/>
    <s v="B"/>
    <n v="900"/>
    <s v="MTA - RED LINE - UNION STATION"/>
    <n v="500"/>
    <s v="UNKNOWN WEAPON/OTHER WEAPON"/>
    <s v="IC"/>
    <s v="Invest Cont"/>
    <n v="625"/>
    <m/>
    <m/>
    <m/>
    <s v="800 N  ALAMEDA                      ST"/>
    <m/>
    <n v="34.056100000000001"/>
    <n v="-118.2375"/>
  </r>
  <r>
    <n v="201012806"/>
    <d v="2020-09-06T00:00:00"/>
    <x v="256"/>
    <n v="1030"/>
    <n v="10"/>
    <x v="11"/>
    <n v="1099"/>
    <n v="1"/>
    <n v="420"/>
    <x v="33"/>
    <s v="1822 0344 1300"/>
    <n v="48"/>
    <s v="M"/>
    <s v="W"/>
    <n v="104"/>
    <s v="DRIVEWAY"/>
    <m/>
    <m/>
    <s v="IC"/>
    <s v="Invest Cont"/>
    <n v="420"/>
    <m/>
    <m/>
    <m/>
    <s v="16100    ROYAL MT                     DR"/>
    <m/>
    <n v="34.146099999999997"/>
    <n v="-118.48399999999999"/>
  </r>
  <r>
    <n v="201204271"/>
    <d v="2020-01-04T00:00:00"/>
    <x v="81"/>
    <n v="1700"/>
    <n v="12"/>
    <x v="8"/>
    <n v="1218"/>
    <n v="1"/>
    <n v="440"/>
    <x v="20"/>
    <n v="344"/>
    <n v="55"/>
    <s v="F"/>
    <s v="B"/>
    <n v="501"/>
    <s v="SINGLE FAMILY DWELLING"/>
    <m/>
    <m/>
    <s v="IC"/>
    <s v="Invest Cont"/>
    <n v="440"/>
    <m/>
    <m/>
    <m/>
    <s v="800 W  58TH                         ST"/>
    <m/>
    <n v="33.989699999999999"/>
    <n v="-118.2871"/>
  </r>
  <r>
    <n v="200315764"/>
    <d v="2020-08-13T00:00:00"/>
    <x v="217"/>
    <n v="2300"/>
    <n v="3"/>
    <x v="2"/>
    <n v="375"/>
    <n v="1"/>
    <n v="230"/>
    <x v="13"/>
    <s v="0553 2021 0334 0445 0329 1307 0913"/>
    <n v="34"/>
    <s v="F"/>
    <s v="B"/>
    <n v="502"/>
    <s v="MULTI-UNIT DWELLING (APARTMENT, DUPLEX, ETC)"/>
    <n v="204"/>
    <s v="FOLDING KNIFE"/>
    <s v="AO"/>
    <s v="Adult Other"/>
    <n v="230"/>
    <m/>
    <m/>
    <m/>
    <s v="MARTIN LUTHER KING JR        BL"/>
    <s v="WESTERN"/>
    <n v="34.010899999999999"/>
    <n v="-118.30889999999999"/>
  </r>
  <r>
    <n v="201209220"/>
    <d v="2020-03-16T00:00:00"/>
    <x v="364"/>
    <n v="2320"/>
    <n v="12"/>
    <x v="8"/>
    <n v="1219"/>
    <n v="2"/>
    <n v="626"/>
    <x v="10"/>
    <s v="0913 0400 0416 1814 2000"/>
    <n v="37"/>
    <s v="F"/>
    <s v="B"/>
    <n v="502"/>
    <s v="MULTI-UNIT DWELLING (APARTMENT, DUPLEX, ETC)"/>
    <n v="400"/>
    <s v="STRONG-ARM (HANDS, FIST, FEET OR BODILY FORCE)"/>
    <s v="AO"/>
    <s v="Adult Other"/>
    <n v="626"/>
    <m/>
    <m/>
    <m/>
    <s v="5300 S  FIGUEROA                     ST"/>
    <m/>
    <n v="33.994199999999999"/>
    <n v="-118.28270000000001"/>
  </r>
  <r>
    <n v="200121920"/>
    <d v="2020-12-04T00:00:00"/>
    <x v="9"/>
    <n v="1815"/>
    <n v="1"/>
    <x v="1"/>
    <n v="101"/>
    <n v="1"/>
    <n v="440"/>
    <x v="20"/>
    <s v="0394 1822 0344"/>
    <n v="29"/>
    <s v="F"/>
    <s v="A"/>
    <n v="502"/>
    <s v="MULTI-UNIT DWELLING (APARTMENT, DUPLEX, ETC)"/>
    <m/>
    <m/>
    <s v="IC"/>
    <s v="Invest Cont"/>
    <n v="440"/>
    <m/>
    <m/>
    <m/>
    <s v="900    FIGUEROA                     TR"/>
    <m/>
    <n v="34.066299999999998"/>
    <n v="-118.24420000000001"/>
  </r>
  <r>
    <n v="201113882"/>
    <d v="2020-09-22T00:00:00"/>
    <x v="21"/>
    <n v="1500"/>
    <n v="11"/>
    <x v="7"/>
    <n v="1145"/>
    <n v="1"/>
    <n v="310"/>
    <x v="5"/>
    <s v="1822 0344"/>
    <n v="0"/>
    <s v="X"/>
    <s v="X"/>
    <n v="210"/>
    <s v="RESTAURANT/FAST FOOD"/>
    <m/>
    <m/>
    <s v="IC"/>
    <s v="Invest Cont"/>
    <n v="310"/>
    <m/>
    <m/>
    <m/>
    <s v="2900    GILROY                       ST"/>
    <m/>
    <n v="34.106099999999998"/>
    <n v="-118.2518"/>
  </r>
  <r>
    <n v="200305768"/>
    <d v="2020-01-30T00:00:00"/>
    <x v="94"/>
    <n v="1300"/>
    <n v="3"/>
    <x v="2"/>
    <n v="379"/>
    <n v="1"/>
    <n v="341"/>
    <x v="12"/>
    <s v="1822 2024 0344"/>
    <n v="41"/>
    <s v="F"/>
    <s v="H"/>
    <n v="502"/>
    <s v="MULTI-UNIT DWELLING (APARTMENT, DUPLEX, ETC)"/>
    <n v="400"/>
    <s v="STRONG-ARM (HANDS, FIST, FEET OR BODILY FORCE)"/>
    <s v="IC"/>
    <s v="Invest Cont"/>
    <n v="341"/>
    <m/>
    <m/>
    <m/>
    <s v="1000 W  38TH                         ST"/>
    <m/>
    <n v="34.016800000000003"/>
    <n v="-118.2915"/>
  </r>
  <r>
    <n v="200311721"/>
    <d v="2020-05-21T00:00:00"/>
    <x v="62"/>
    <n v="2230"/>
    <n v="3"/>
    <x v="2"/>
    <n v="396"/>
    <n v="2"/>
    <n v="626"/>
    <x v="10"/>
    <s v="0913 2000 1813 0416 0444 0429"/>
    <n v="29"/>
    <s v="F"/>
    <s v="H"/>
    <n v="502"/>
    <s v="MULTI-UNIT DWELLING (APARTMENT, DUPLEX, ETC)"/>
    <n v="400"/>
    <s v="STRONG-ARM (HANDS, FIST, FEET OR BODILY FORCE)"/>
    <s v="IC"/>
    <s v="Invest Cont"/>
    <n v="626"/>
    <m/>
    <m/>
    <m/>
    <s v="800 W  43RD                         ST"/>
    <m/>
    <n v="34.005499999999998"/>
    <n v="-118.2872"/>
  </r>
  <r>
    <n v="200111975"/>
    <d v="2020-05-20T00:00:00"/>
    <x v="62"/>
    <n v="1505"/>
    <n v="1"/>
    <x v="1"/>
    <n v="156"/>
    <n v="1"/>
    <n v="230"/>
    <x v="13"/>
    <s v="1218 2004 1402 0913 0361 0421 0334 2029"/>
    <n v="55"/>
    <s v="M"/>
    <s v="B"/>
    <n v="502"/>
    <s v="MULTI-UNIT DWELLING (APARTMENT, DUPLEX, ETC)"/>
    <n v="207"/>
    <s v="OTHER KNIFE"/>
    <s v="AA"/>
    <s v="Adult Arrest"/>
    <n v="230"/>
    <n v="998"/>
    <m/>
    <m/>
    <s v="500    WALL                         ST"/>
    <m/>
    <n v="34.044899999999998"/>
    <n v="-118.2458"/>
  </r>
  <r>
    <n v="201110045"/>
    <d v="2020-06-04T00:00:00"/>
    <x v="282"/>
    <n v="1414"/>
    <n v="11"/>
    <x v="7"/>
    <n v="1177"/>
    <n v="2"/>
    <n v="624"/>
    <x v="15"/>
    <s v="0913 0444 1803"/>
    <n v="42"/>
    <s v="M"/>
    <s v="W"/>
    <n v="702"/>
    <s v="OFFICE BUILDING/OFFICE"/>
    <n v="400"/>
    <s v="STRONG-ARM (HANDS, FIST, FEET OR BODILY FORCE)"/>
    <s v="AA"/>
    <s v="Adult Arrest"/>
    <n v="624"/>
    <m/>
    <m/>
    <m/>
    <s v="500 W  AVENUE 26"/>
    <m/>
    <n v="34.0839"/>
    <n v="-118.22239999999999"/>
  </r>
  <r>
    <n v="200111005"/>
    <d v="2020-04-26T00:00:00"/>
    <x v="274"/>
    <n v="700"/>
    <n v="1"/>
    <x v="1"/>
    <n v="122"/>
    <n v="2"/>
    <n v="740"/>
    <x v="21"/>
    <n v="329"/>
    <n v="42"/>
    <s v="M"/>
    <s v="H"/>
    <n v="122"/>
    <s v="VEHICLE, PASSENGER/TRUCK"/>
    <m/>
    <m/>
    <s v="IC"/>
    <s v="Invest Cont"/>
    <n v="740"/>
    <m/>
    <m/>
    <m/>
    <s v="GRAND"/>
    <s v="TEMPLE"/>
    <n v="34.058199999999999"/>
    <n v="-118.2465"/>
  </r>
  <r>
    <n v="200112422"/>
    <d v="2020-05-31T00:00:00"/>
    <x v="14"/>
    <n v="2250"/>
    <n v="1"/>
    <x v="1"/>
    <n v="174"/>
    <n v="2"/>
    <n v="946"/>
    <x v="8"/>
    <s v="0329 0344 2004 1822 1609"/>
    <n v="0"/>
    <s v="M"/>
    <s v="W"/>
    <n v="203"/>
    <s v="OTHER BUSINESS"/>
    <m/>
    <m/>
    <s v="AO"/>
    <s v="Adult Other"/>
    <n v="946"/>
    <m/>
    <m/>
    <m/>
    <s v="800 S  LOS ANGELES                  ST"/>
    <m/>
    <n v="34.0426"/>
    <n v="-118.25279999999999"/>
  </r>
  <r>
    <n v="201005336"/>
    <d v="2020-02-01T00:00:00"/>
    <x v="356"/>
    <n v="1500"/>
    <n v="10"/>
    <x v="11"/>
    <n v="1023"/>
    <n v="1"/>
    <n v="330"/>
    <x v="1"/>
    <s v="1822 1302 1300 0344 0377"/>
    <n v="38"/>
    <s v="F"/>
    <s v="H"/>
    <n v="101"/>
    <s v="STREET"/>
    <m/>
    <m/>
    <s v="IC"/>
    <s v="Invest Cont"/>
    <n v="330"/>
    <m/>
    <m/>
    <m/>
    <s v="WILBUR                       AV"/>
    <s v="VANOWEN                      ST"/>
    <n v="34.193899999999999"/>
    <n v="-118.5448"/>
  </r>
  <r>
    <n v="200708062"/>
    <d v="2020-04-07T00:00:00"/>
    <x v="193"/>
    <n v="2100"/>
    <n v="7"/>
    <x v="0"/>
    <n v="701"/>
    <n v="1"/>
    <n v="330"/>
    <x v="1"/>
    <s v="1300 0344"/>
    <n v="44"/>
    <s v="M"/>
    <s v="O"/>
    <n v="101"/>
    <s v="STREET"/>
    <m/>
    <m/>
    <s v="IC"/>
    <s v="Invest Cont"/>
    <n v="330"/>
    <m/>
    <m/>
    <m/>
    <s v="EDINBURGH                    AV"/>
    <s v="MELROSE                      AV"/>
    <n v="34.083799999999997"/>
    <n v="-118.3638"/>
  </r>
  <r>
    <n v="200214982"/>
    <d v="2020-09-14T00:00:00"/>
    <x v="4"/>
    <n v="2300"/>
    <n v="2"/>
    <x v="5"/>
    <n v="221"/>
    <n v="1"/>
    <n v="121"/>
    <x v="22"/>
    <s v="1206 2034 1219 0940 1822"/>
    <n v="32"/>
    <s v="F"/>
    <s v="W"/>
    <n v="502"/>
    <s v="MULTI-UNIT DWELLING (APARTMENT, DUPLEX, ETC)"/>
    <n v="500"/>
    <s v="UNKNOWN WEAPON/OTHER WEAPON"/>
    <s v="IC"/>
    <s v="Invest Cont"/>
    <n v="121"/>
    <m/>
    <m/>
    <m/>
    <s v="4000    OAKWOOD                      AV"/>
    <m/>
    <n v="34.0777"/>
    <n v="-118.2932"/>
  </r>
  <r>
    <n v="200712641"/>
    <d v="2020-08-11T00:00:00"/>
    <x v="14"/>
    <n v="1700"/>
    <n v="7"/>
    <x v="0"/>
    <n v="735"/>
    <n v="1"/>
    <n v="310"/>
    <x v="5"/>
    <s v="1822 0344 1609"/>
    <n v="40"/>
    <s v="M"/>
    <s v="W"/>
    <n v="409"/>
    <s v="BEAUTY SUPPLY STORE"/>
    <m/>
    <m/>
    <s v="IC"/>
    <s v="Invest Cont"/>
    <n v="310"/>
    <m/>
    <m/>
    <m/>
    <s v="5400    WILSHIRE                     BL"/>
    <m/>
    <n v="34.063299999999998"/>
    <n v="-118.3473"/>
  </r>
  <r>
    <n v="201207697"/>
    <d v="2020-02-23T00:00:00"/>
    <x v="105"/>
    <n v="1205"/>
    <n v="12"/>
    <x v="8"/>
    <n v="1233"/>
    <n v="1"/>
    <n v="230"/>
    <x v="13"/>
    <s v="1822 1402 0216 1309 0342 0906 0853"/>
    <n v="0"/>
    <s v="F"/>
    <s v="B"/>
    <n v="108"/>
    <s v="PARKING LOT"/>
    <n v="109"/>
    <s v="SEMI-AUTOMATIC PISTOL"/>
    <s v="JA"/>
    <s v="Juv Arrest"/>
    <n v="230"/>
    <n v="998"/>
    <m/>
    <m/>
    <s v="1600 W  SLAUSON                      AV"/>
    <m/>
    <n v="33.989199999999997"/>
    <n v="-118.3045"/>
  </r>
  <r>
    <n v="200311576"/>
    <d v="2020-05-19T00:00:00"/>
    <x v="329"/>
    <n v="1710"/>
    <n v="3"/>
    <x v="2"/>
    <n v="341"/>
    <n v="2"/>
    <n v="930"/>
    <x v="30"/>
    <s v="0421 0443 1906 1210"/>
    <n v="36"/>
    <s v="M"/>
    <s v="H"/>
    <n v="501"/>
    <s v="SINGLE FAMILY DWELLING"/>
    <n v="511"/>
    <s v="VERBAL THREAT"/>
    <s v="IC"/>
    <s v="Invest Cont"/>
    <n v="930"/>
    <m/>
    <m/>
    <m/>
    <s v="5800    BOWCROFT                     ST"/>
    <m/>
    <n v="34.020600000000002"/>
    <n v="-118.3725"/>
  </r>
  <r>
    <n v="200205966"/>
    <d v="2020-02-09T00:00:00"/>
    <x v="310"/>
    <n v="1615"/>
    <n v="2"/>
    <x v="5"/>
    <n v="246"/>
    <n v="1"/>
    <n v="510"/>
    <x v="0"/>
    <m/>
    <n v="0"/>
    <m/>
    <m/>
    <n v="108"/>
    <s v="PARKING LOT"/>
    <m/>
    <m/>
    <s v="AA"/>
    <s v="Adult Arrest"/>
    <n v="510"/>
    <m/>
    <m/>
    <m/>
    <s v="1900 W  6TH                          ST"/>
    <m/>
    <n v="34.059800000000003"/>
    <n v="-118.2734"/>
  </r>
  <r>
    <n v="200711295"/>
    <d v="2020-07-06T00:00:00"/>
    <x v="101"/>
    <n v="1300"/>
    <n v="7"/>
    <x v="0"/>
    <n v="702"/>
    <n v="1"/>
    <n v="510"/>
    <x v="0"/>
    <m/>
    <n v="0"/>
    <m/>
    <m/>
    <n v="101"/>
    <s v="STREET"/>
    <m/>
    <m/>
    <s v="IC"/>
    <s v="Invest Cont"/>
    <n v="510"/>
    <m/>
    <m/>
    <m/>
    <s v="900 N  VISTA                        ST"/>
    <m/>
    <n v="34.0871"/>
    <n v="-118.3523"/>
  </r>
  <r>
    <n v="200311703"/>
    <d v="2020-05-22T00:00:00"/>
    <x v="354"/>
    <n v="1615"/>
    <n v="3"/>
    <x v="2"/>
    <n v="363"/>
    <n v="1"/>
    <n v="310"/>
    <x v="5"/>
    <s v="1202 0344 2032"/>
    <n v="66"/>
    <s v="F"/>
    <s v="B"/>
    <n v="502"/>
    <s v="MULTI-UNIT DWELLING (APARTMENT, DUPLEX, ETC)"/>
    <m/>
    <m/>
    <s v="IC"/>
    <s v="Invest Cont"/>
    <n v="310"/>
    <m/>
    <m/>
    <m/>
    <s v="4000    BUCKINGHAM                   RD"/>
    <m/>
    <n v="34.014800000000001"/>
    <n v="-118.3417"/>
  </r>
  <r>
    <n v="200105107"/>
    <d v="2020-01-16T00:00:00"/>
    <x v="54"/>
    <n v="650"/>
    <n v="1"/>
    <x v="1"/>
    <n v="118"/>
    <n v="2"/>
    <n v="930"/>
    <x v="30"/>
    <s v="0603 0421"/>
    <n v="25"/>
    <s v="F"/>
    <s v="H"/>
    <n v="502"/>
    <s v="MULTI-UNIT DWELLING (APARTMENT, DUPLEX, ETC)"/>
    <n v="511"/>
    <s v="VERBAL THREAT"/>
    <s v="AO"/>
    <s v="Adult Other"/>
    <n v="930"/>
    <m/>
    <m/>
    <m/>
    <s v="100    BLOOM                        ST"/>
    <m/>
    <n v="34.065199999999997"/>
    <n v="-118.2306"/>
  </r>
  <r>
    <n v="200120979"/>
    <d v="2020-11-13T00:00:00"/>
    <x v="167"/>
    <n v="1800"/>
    <n v="1"/>
    <x v="1"/>
    <n v="162"/>
    <n v="1"/>
    <n v="510"/>
    <x v="0"/>
    <m/>
    <n v="0"/>
    <m/>
    <m/>
    <n v="101"/>
    <s v="STREET"/>
    <m/>
    <m/>
    <s v="IC"/>
    <s v="Invest Cont"/>
    <n v="510"/>
    <m/>
    <m/>
    <m/>
    <s v="800 S  OLIVE                        ST"/>
    <m/>
    <n v="34.043700000000001"/>
    <n v="-118.2582"/>
  </r>
  <r>
    <n v="200815036"/>
    <d v="2020-10-08T00:00:00"/>
    <x v="212"/>
    <n v="1444"/>
    <n v="8"/>
    <x v="12"/>
    <n v="835"/>
    <n v="1"/>
    <n v="341"/>
    <x v="12"/>
    <s v="0202 1420 0344 1822 1309"/>
    <n v="0"/>
    <s v="X"/>
    <s v="X"/>
    <n v="502"/>
    <s v="MULTI-UNIT DWELLING (APARTMENT, DUPLEX, ETC)"/>
    <m/>
    <m/>
    <s v="IC"/>
    <s v="Invest Cont"/>
    <n v="341"/>
    <m/>
    <m/>
    <m/>
    <s v="1700 S  BENTLEY                      AV"/>
    <m/>
    <n v="34.047499999999999"/>
    <n v="-118.44289999999999"/>
  </r>
  <r>
    <n v="201209578"/>
    <d v="2020-03-22T00:00:00"/>
    <x v="146"/>
    <n v="1930"/>
    <n v="12"/>
    <x v="8"/>
    <n v="1257"/>
    <n v="2"/>
    <n v="624"/>
    <x v="15"/>
    <s v="0416 0913 1218"/>
    <n v="34"/>
    <s v="M"/>
    <s v="B"/>
    <n v="101"/>
    <s v="STREET"/>
    <n v="400"/>
    <s v="STRONG-ARM (HANDS, FIST, FEET OR BODILY FORCE)"/>
    <s v="IC"/>
    <s v="Invest Cont"/>
    <n v="624"/>
    <m/>
    <m/>
    <m/>
    <s v="77TH                         ST"/>
    <s v="GRAND                        AV"/>
    <n v="33.969799999999999"/>
    <n v="-118.2803"/>
  </r>
  <r>
    <n v="200209018"/>
    <d v="2020-04-15T00:00:00"/>
    <x v="213"/>
    <n v="2100"/>
    <n v="2"/>
    <x v="5"/>
    <n v="237"/>
    <n v="1"/>
    <n v="480"/>
    <x v="2"/>
    <n v="344"/>
    <n v="28"/>
    <s v="M"/>
    <s v="W"/>
    <n v="121"/>
    <s v="YARD (RESIDENTIAL/BUSINESS)"/>
    <m/>
    <m/>
    <s v="IC"/>
    <s v="Invest Cont"/>
    <n v="480"/>
    <m/>
    <m/>
    <m/>
    <s v="1500    COUNCIL                      ST"/>
    <m/>
    <n v="34.065600000000003"/>
    <n v="-118.2611"/>
  </r>
  <r>
    <n v="200205534"/>
    <d v="2020-01-31T00:00:00"/>
    <x v="356"/>
    <n v="1600"/>
    <n v="2"/>
    <x v="5"/>
    <n v="235"/>
    <n v="2"/>
    <n v="860"/>
    <x v="66"/>
    <s v="1251 1259 0913 1817 0503 0522 0510"/>
    <n v="14"/>
    <s v="F"/>
    <s v="H"/>
    <n v="502"/>
    <s v="MULTI-UNIT DWELLING (APARTMENT, DUPLEX, ETC)"/>
    <n v="400"/>
    <s v="STRONG-ARM (HANDS, FIST, FEET OR BODILY FORCE)"/>
    <s v="IC"/>
    <s v="Invest Cont"/>
    <n v="860"/>
    <m/>
    <m/>
    <m/>
    <s v="100 S  PARK VIEW                    ST"/>
    <m/>
    <n v="34.068100000000001"/>
    <n v="-118.2735"/>
  </r>
  <r>
    <n v="201217442"/>
    <d v="2020-07-30T00:00:00"/>
    <x v="8"/>
    <n v="545"/>
    <n v="12"/>
    <x v="8"/>
    <n v="1257"/>
    <n v="1"/>
    <n v="420"/>
    <x v="33"/>
    <s v="1822 0342 1309 0344 0385 0216"/>
    <n v="0"/>
    <s v="X"/>
    <s v="X"/>
    <n v="101"/>
    <s v="STREET"/>
    <m/>
    <m/>
    <s v="IC"/>
    <s v="Invest Cont"/>
    <n v="420"/>
    <m/>
    <m/>
    <m/>
    <s v="78TH                         ST"/>
    <s v="FIGUEROA"/>
    <n v="33.968800000000002"/>
    <n v="-118.28270000000001"/>
  </r>
  <r>
    <n v="200716969"/>
    <d v="2020-12-11T00:00:00"/>
    <x v="29"/>
    <n v="930"/>
    <n v="7"/>
    <x v="0"/>
    <n v="764"/>
    <n v="1"/>
    <n v="310"/>
    <x v="5"/>
    <s v="0321 1601"/>
    <n v="46"/>
    <s v="F"/>
    <s v="W"/>
    <n v="501"/>
    <s v="SINGLE FAMILY DWELLING"/>
    <n v="306"/>
    <s v="ROCK/THROWN OBJECT"/>
    <s v="IC"/>
    <s v="Invest Cont"/>
    <n v="310"/>
    <m/>
    <m/>
    <m/>
    <s v="1500 S  COCHRAN                      AV"/>
    <m/>
    <n v="34.047499999999999"/>
    <n v="-118.35299999999999"/>
  </r>
  <r>
    <n v="201010324"/>
    <d v="2020-06-24T00:00:00"/>
    <x v="22"/>
    <n v="725"/>
    <n v="10"/>
    <x v="11"/>
    <n v="1045"/>
    <n v="2"/>
    <n v="624"/>
    <x v="15"/>
    <s v="0400 0554 0913 0416"/>
    <n v="21"/>
    <s v="M"/>
    <s v="O"/>
    <n v="501"/>
    <s v="SINGLE FAMILY DWELLING"/>
    <n v="400"/>
    <s v="STRONG-ARM (HANDS, FIST, FEET OR BODILY FORCE)"/>
    <s v="AA"/>
    <s v="Adult Arrest"/>
    <n v="624"/>
    <m/>
    <m/>
    <m/>
    <s v="5800    ZELZAH                       AV"/>
    <m/>
    <n v="34.175800000000002"/>
    <n v="-118.5215"/>
  </r>
  <r>
    <n v="200707842"/>
    <d v="2020-03-29T00:00:00"/>
    <x v="40"/>
    <n v="2010"/>
    <n v="7"/>
    <x v="0"/>
    <n v="782"/>
    <n v="2"/>
    <n v="624"/>
    <x v="15"/>
    <s v="1822 0416 0446 2004"/>
    <n v="30"/>
    <s v="M"/>
    <s v="H"/>
    <n v="102"/>
    <s v="SIDEWALK"/>
    <n v="400"/>
    <s v="STRONG-ARM (HANDS, FIST, FEET OR BODILY FORCE)"/>
    <s v="AA"/>
    <s v="Adult Arrest"/>
    <n v="624"/>
    <m/>
    <m/>
    <m/>
    <s v="LA CIENEGA                   BL"/>
    <s v="WASHINGTON                   AV"/>
    <n v="34.038699999999999"/>
    <n v="-118.3717"/>
  </r>
  <r>
    <n v="200216579"/>
    <d v="2020-10-23T00:00:00"/>
    <x v="36"/>
    <n v="1800"/>
    <n v="2"/>
    <x v="5"/>
    <n v="245"/>
    <n v="1"/>
    <n v="510"/>
    <x v="0"/>
    <m/>
    <n v="0"/>
    <m/>
    <m/>
    <n v="101"/>
    <s v="STREET"/>
    <m/>
    <m/>
    <s v="IC"/>
    <s v="Invest Cont"/>
    <n v="510"/>
    <m/>
    <m/>
    <m/>
    <s v="600 S  CARONDELET                   ST"/>
    <m/>
    <n v="34.060899999999997"/>
    <n v="-118.28"/>
  </r>
  <r>
    <n v="200900646"/>
    <d v="2020-03-15T00:00:00"/>
    <x v="342"/>
    <n v="1100"/>
    <n v="9"/>
    <x v="3"/>
    <n v="909"/>
    <n v="1"/>
    <n v="236"/>
    <x v="46"/>
    <s v="0446 1414 0906 2000 0913 1814 0416"/>
    <n v="24"/>
    <s v="F"/>
    <s v="H"/>
    <n v="502"/>
    <s v="MULTI-UNIT DWELLING (APARTMENT, DUPLEX, ETC)"/>
    <n v="400"/>
    <s v="STRONG-ARM (HANDS, FIST, FEET OR BODILY FORCE)"/>
    <s v="AA"/>
    <s v="Adult Arrest"/>
    <n v="236"/>
    <m/>
    <m/>
    <m/>
    <s v="13500    SHERMAN                      WY"/>
    <m/>
    <n v="34.204999999999998"/>
    <n v="-118.43389999999999"/>
  </r>
  <r>
    <n v="200505979"/>
    <d v="2020-02-17T00:00:00"/>
    <x v="58"/>
    <n v="2200"/>
    <n v="5"/>
    <x v="10"/>
    <n v="511"/>
    <n v="1"/>
    <n v="420"/>
    <x v="33"/>
    <m/>
    <n v="0"/>
    <m/>
    <m/>
    <n v="104"/>
    <s v="DRIVEWAY"/>
    <m/>
    <m/>
    <s v="IC"/>
    <s v="Invest Cont"/>
    <n v="420"/>
    <m/>
    <m/>
    <m/>
    <s v="1400    255TH                        ST"/>
    <m/>
    <n v="33.792499999999997"/>
    <n v="-118.30119999999999"/>
  </r>
  <r>
    <n v="200618941"/>
    <d v="2020-12-03T00:00:00"/>
    <x v="113"/>
    <n v="1100"/>
    <n v="6"/>
    <x v="9"/>
    <n v="626"/>
    <n v="2"/>
    <n v="354"/>
    <x v="14"/>
    <n v="1822"/>
    <n v="22"/>
    <s v="M"/>
    <s v="O"/>
    <n v="501"/>
    <s v="SINGLE FAMILY DWELLING"/>
    <m/>
    <m/>
    <s v="IC"/>
    <s v="Invest Cont"/>
    <n v="354"/>
    <m/>
    <m/>
    <m/>
    <s v="6400    IVARENE                      AV"/>
    <m/>
    <n v="34.110799999999998"/>
    <n v="-118.3282"/>
  </r>
  <r>
    <n v="200913949"/>
    <d v="2020-08-25T00:00:00"/>
    <x v="214"/>
    <n v="600"/>
    <n v="9"/>
    <x v="3"/>
    <n v="935"/>
    <n v="1"/>
    <n v="420"/>
    <x v="33"/>
    <m/>
    <n v="0"/>
    <m/>
    <m/>
    <n v="108"/>
    <s v="PARKING LOT"/>
    <m/>
    <m/>
    <s v="IC"/>
    <s v="Invest Cont"/>
    <n v="420"/>
    <m/>
    <m/>
    <m/>
    <s v="6200    HAZELTINE                    AV"/>
    <m/>
    <n v="34.183700000000002"/>
    <n v="-118.4443"/>
  </r>
  <r>
    <n v="201209283"/>
    <d v="2020-03-16T00:00:00"/>
    <x v="342"/>
    <n v="410"/>
    <n v="12"/>
    <x v="8"/>
    <n v="1252"/>
    <n v="1"/>
    <n v="230"/>
    <x v="13"/>
    <s v="0906 1100 1402 1407 0334 0450 1822"/>
    <n v="0"/>
    <s v="M"/>
    <s v="B"/>
    <n v="101"/>
    <s v="STREET"/>
    <n v="107"/>
    <s v="OTHER FIREARM"/>
    <s v="IC"/>
    <s v="Invest Cont"/>
    <n v="230"/>
    <n v="998"/>
    <m/>
    <m/>
    <s v="2400 W  75TH                         ST"/>
    <m/>
    <n v="33.971899999999998"/>
    <n v="-118.3199"/>
  </r>
  <r>
    <n v="200312226"/>
    <d v="2020-06-02T00:00:00"/>
    <x v="162"/>
    <n v="1500"/>
    <n v="3"/>
    <x v="2"/>
    <n v="337"/>
    <n v="2"/>
    <n v="956"/>
    <x v="29"/>
    <s v="0913 1810 1906"/>
    <n v="26"/>
    <s v="F"/>
    <s v="W"/>
    <n v="501"/>
    <s v="SINGLE FAMILY DWELLING"/>
    <m/>
    <m/>
    <s v="IC"/>
    <s v="Invest Cont"/>
    <n v="956"/>
    <m/>
    <m/>
    <m/>
    <s v="3100    VAN BUREN                    PL"/>
    <m/>
    <n v="34.026400000000002"/>
    <n v="-118.297"/>
  </r>
  <r>
    <n v="200118993"/>
    <d v="2020-10-06T00:00:00"/>
    <x v="346"/>
    <n v="830"/>
    <n v="1"/>
    <x v="1"/>
    <n v="182"/>
    <n v="2"/>
    <n v="956"/>
    <x v="29"/>
    <n v="2041"/>
    <n v="30"/>
    <s v="F"/>
    <s v="A"/>
    <n v="502"/>
    <s v="MULTI-UNIT DWELLING (APARTMENT, DUPLEX, ETC)"/>
    <m/>
    <m/>
    <s v="IC"/>
    <s v="Invest Cont"/>
    <n v="956"/>
    <m/>
    <m/>
    <m/>
    <s v="1100 S  GRAND                        AV"/>
    <m/>
    <n v="34.040500000000002"/>
    <n v="-118.26300000000001"/>
  </r>
  <r>
    <n v="201109558"/>
    <d v="2020-05-19T00:00:00"/>
    <x v="329"/>
    <n v="1040"/>
    <n v="11"/>
    <x v="7"/>
    <n v="1109"/>
    <n v="2"/>
    <n v="946"/>
    <x v="8"/>
    <n v="1501"/>
    <n v="52"/>
    <s v="M"/>
    <s v="O"/>
    <n v="247"/>
    <s v="CAR WASH"/>
    <m/>
    <m/>
    <s v="IC"/>
    <s v="Invest Cont"/>
    <n v="946"/>
    <m/>
    <m/>
    <m/>
    <s v="1500    COLORADO                     BL"/>
    <m/>
    <n v="34.143900000000002"/>
    <n v="-118.1955"/>
  </r>
  <r>
    <n v="200209655"/>
    <d v="2020-04-30T00:00:00"/>
    <x v="303"/>
    <n v="1045"/>
    <n v="2"/>
    <x v="5"/>
    <n v="271"/>
    <n v="1"/>
    <n v="440"/>
    <x v="20"/>
    <s v="0344 0394"/>
    <n v="29"/>
    <s v="M"/>
    <s v="J"/>
    <n v="502"/>
    <s v="MULTI-UNIT DWELLING (APARTMENT, DUPLEX, ETC)"/>
    <m/>
    <m/>
    <s v="IC"/>
    <s v="Invest Cont"/>
    <n v="440"/>
    <m/>
    <m/>
    <m/>
    <s v="900 S  LAKE                         ST"/>
    <m/>
    <n v="34.053899999999999"/>
    <n v="-118.2799"/>
  </r>
  <r>
    <n v="200504705"/>
    <d v="2020-01-17T00:00:00"/>
    <x v="54"/>
    <n v="2300"/>
    <n v="5"/>
    <x v="10"/>
    <n v="503"/>
    <n v="1"/>
    <n v="510"/>
    <x v="0"/>
    <m/>
    <n v="0"/>
    <m/>
    <m/>
    <n v="101"/>
    <s v="STREET"/>
    <m/>
    <m/>
    <s v="IC"/>
    <s v="Invest Cont"/>
    <n v="510"/>
    <m/>
    <m/>
    <m/>
    <s v="25600    MARIGOLD                     AV"/>
    <m/>
    <n v="33.791899999999998"/>
    <n v="-118.2959"/>
  </r>
  <r>
    <n v="200509089"/>
    <d v="2020-05-05T00:00:00"/>
    <x v="180"/>
    <n v="1830"/>
    <n v="5"/>
    <x v="10"/>
    <n v="585"/>
    <n v="1"/>
    <n v="330"/>
    <x v="1"/>
    <s v="0344 0385 1300 1302 1601"/>
    <n v="31"/>
    <s v="M"/>
    <s v="H"/>
    <n v="103"/>
    <s v="ALLEY"/>
    <m/>
    <m/>
    <s v="IC"/>
    <s v="Invest Cont"/>
    <n v="330"/>
    <m/>
    <m/>
    <m/>
    <s v="700 W  24TH                         ST"/>
    <m/>
    <n v="33.7224"/>
    <n v="-118.2924"/>
  </r>
  <r>
    <n v="200606953"/>
    <d v="2020-02-25T00:00:00"/>
    <x v="309"/>
    <n v="1220"/>
    <n v="6"/>
    <x v="9"/>
    <n v="656"/>
    <n v="1"/>
    <n v="230"/>
    <x v="13"/>
    <s v="0447 2004 1822"/>
    <n v="57"/>
    <s v="M"/>
    <s v="H"/>
    <n v="101"/>
    <s v="STREET"/>
    <n v="306"/>
    <s v="ROCK/THROWN OBJECT"/>
    <s v="AA"/>
    <s v="Adult Arrest"/>
    <n v="230"/>
    <n v="998"/>
    <m/>
    <m/>
    <s v="1000    VINE                         ST"/>
    <m/>
    <n v="34.088900000000002"/>
    <n v="-118.3266"/>
  </r>
  <r>
    <n v="201108743"/>
    <d v="2020-04-24T00:00:00"/>
    <x v="274"/>
    <n v="800"/>
    <n v="11"/>
    <x v="7"/>
    <n v="1181"/>
    <n v="1"/>
    <n v="440"/>
    <x v="20"/>
    <n v="325"/>
    <n v="0"/>
    <s v="X"/>
    <s v="X"/>
    <n v="403"/>
    <s v="DRUG STORE"/>
    <m/>
    <m/>
    <s v="IC"/>
    <s v="Invest Cont"/>
    <n v="440"/>
    <m/>
    <m/>
    <m/>
    <s v="1400    GLENDALE                     BL"/>
    <m/>
    <n v="34.080800000000004"/>
    <n v="-118.2655"/>
  </r>
  <r>
    <n v="200208914"/>
    <d v="2020-04-10T00:00:00"/>
    <x v="290"/>
    <n v="1325"/>
    <n v="2"/>
    <x v="5"/>
    <n v="249"/>
    <n v="2"/>
    <n v="624"/>
    <x v="15"/>
    <s v="0448 1822"/>
    <n v="26"/>
    <s v="M"/>
    <s v="B"/>
    <n v="402"/>
    <s v="MARKET"/>
    <n v="400"/>
    <s v="STRONG-ARM (HANDS, FIST, FEET OR BODILY FORCE)"/>
    <s v="AO"/>
    <s v="Adult Other"/>
    <n v="624"/>
    <m/>
    <m/>
    <m/>
    <s v="1100 W  6TH                          ST"/>
    <m/>
    <n v="34.054099999999998"/>
    <n v="-118.2621"/>
  </r>
  <r>
    <n v="201013044"/>
    <d v="2020-09-14T00:00:00"/>
    <x v="311"/>
    <n v="245"/>
    <n v="10"/>
    <x v="11"/>
    <n v="1005"/>
    <n v="1"/>
    <n v="510"/>
    <x v="0"/>
    <m/>
    <n v="0"/>
    <m/>
    <m/>
    <n v="101"/>
    <s v="STREET"/>
    <m/>
    <m/>
    <s v="IC"/>
    <s v="Invest Cont"/>
    <n v="510"/>
    <m/>
    <m/>
    <m/>
    <s v="7800    WHITE OAK                    AV"/>
    <m/>
    <n v="34.214700000000001"/>
    <n v="-118.523"/>
  </r>
  <r>
    <n v="200109341"/>
    <d v="2020-03-17T00:00:00"/>
    <x v="216"/>
    <n v="1200"/>
    <n v="1"/>
    <x v="1"/>
    <n v="111"/>
    <n v="1"/>
    <n v="440"/>
    <x v="20"/>
    <s v="0394 1822 0344"/>
    <n v="24"/>
    <s v="M"/>
    <s v="W"/>
    <n v="501"/>
    <s v="SINGLE FAMILY DWELLING"/>
    <m/>
    <m/>
    <s v="IC"/>
    <s v="Invest Cont"/>
    <n v="440"/>
    <m/>
    <m/>
    <m/>
    <s v="800 N  BUNKER HILL                  AV"/>
    <m/>
    <n v="34.063699999999997"/>
    <n v="-118.244"/>
  </r>
  <r>
    <n v="201007783"/>
    <d v="2020-04-05T00:00:00"/>
    <x v="42"/>
    <n v="1930"/>
    <n v="10"/>
    <x v="11"/>
    <n v="1061"/>
    <n v="1"/>
    <n v="310"/>
    <x v="5"/>
    <s v="1605 1822 0344 1266"/>
    <n v="0"/>
    <s v="M"/>
    <s v="W"/>
    <n v="203"/>
    <s v="OTHER BUSINESS"/>
    <m/>
    <m/>
    <s v="IC"/>
    <s v="Invest Cont"/>
    <n v="310"/>
    <m/>
    <m/>
    <m/>
    <s v="19200    VENTURA                      BL"/>
    <m/>
    <n v="34.172600000000003"/>
    <n v="-118.5517"/>
  </r>
  <r>
    <n v="201209821"/>
    <d v="2020-03-25T00:00:00"/>
    <x v="35"/>
    <n v="900"/>
    <n v="12"/>
    <x v="8"/>
    <n v="1283"/>
    <n v="2"/>
    <n v="624"/>
    <x v="15"/>
    <s v="0913 0554 0400 0416 1259 1251"/>
    <n v="16"/>
    <s v="F"/>
    <s v="B"/>
    <n v="501"/>
    <s v="SINGLE FAMILY DWELLING"/>
    <n v="400"/>
    <s v="STRONG-ARM (HANDS, FIST, FEET OR BODILY FORCE)"/>
    <s v="IC"/>
    <s v="Invest Cont"/>
    <n v="624"/>
    <m/>
    <m/>
    <m/>
    <s v="10000 S  WESTERN                      AV"/>
    <m/>
    <n v="33.945500000000003"/>
    <n v="-118.309"/>
  </r>
  <r>
    <n v="200317227"/>
    <d v="2020-09-12T00:00:00"/>
    <x v="171"/>
    <n v="1600"/>
    <n v="3"/>
    <x v="2"/>
    <n v="325"/>
    <n v="2"/>
    <n v="745"/>
    <x v="9"/>
    <s v="0329 0311"/>
    <n v="19"/>
    <s v="X"/>
    <s v="X"/>
    <n v="203"/>
    <s v="OTHER BUSINESS"/>
    <m/>
    <m/>
    <s v="IC"/>
    <s v="Invest Cont"/>
    <n v="745"/>
    <m/>
    <m/>
    <m/>
    <s v="2800 S  VERMONT                      AV"/>
    <m/>
    <n v="34.0291"/>
    <n v="-118.2915"/>
  </r>
  <r>
    <n v="201208548"/>
    <d v="2020-03-05T00:00:00"/>
    <x v="244"/>
    <n v="1730"/>
    <n v="12"/>
    <x v="8"/>
    <n v="1205"/>
    <n v="2"/>
    <n v="763"/>
    <x v="77"/>
    <s v="0347 2004 0360"/>
    <n v="73"/>
    <s v="M"/>
    <s v="B"/>
    <n v="501"/>
    <s v="SINGLE FAMILY DWELLING"/>
    <n v="400"/>
    <s v="STRONG-ARM (HANDS, FIST, FEET OR BODILY FORCE)"/>
    <s v="AA"/>
    <s v="Adult Arrest"/>
    <n v="763"/>
    <m/>
    <m/>
    <m/>
    <s v="1400 W  49TH                         ST"/>
    <m/>
    <n v="33.999200000000002"/>
    <n v="-118.3002"/>
  </r>
  <r>
    <n v="200908152"/>
    <d v="2020-04-04T00:00:00"/>
    <x v="243"/>
    <n v="2200"/>
    <n v="9"/>
    <x v="3"/>
    <n v="929"/>
    <n v="1"/>
    <n v="510"/>
    <x v="0"/>
    <m/>
    <n v="0"/>
    <m/>
    <m/>
    <n v="108"/>
    <s v="PARKING LOT"/>
    <m/>
    <m/>
    <s v="IC"/>
    <s v="Invest Cont"/>
    <n v="510"/>
    <m/>
    <m/>
    <m/>
    <s v="6500    FULTON                       AV"/>
    <m/>
    <n v="34.188499999999998"/>
    <n v="-118.4225"/>
  </r>
  <r>
    <n v="201209886"/>
    <d v="2020-03-28T00:00:00"/>
    <x v="128"/>
    <n v="240"/>
    <n v="12"/>
    <x v="8"/>
    <n v="1232"/>
    <n v="1"/>
    <n v="510"/>
    <x v="0"/>
    <m/>
    <n v="0"/>
    <m/>
    <m/>
    <n v="101"/>
    <s v="STREET"/>
    <m/>
    <m/>
    <s v="IC"/>
    <s v="Invest Cont"/>
    <n v="510"/>
    <m/>
    <m/>
    <m/>
    <s v="3000 W  SLAUSON                      AV"/>
    <m/>
    <n v="33.989100000000001"/>
    <n v="-118.3258"/>
  </r>
  <r>
    <n v="200518138"/>
    <d v="2020-12-23T00:00:00"/>
    <x v="192"/>
    <n v="1500"/>
    <n v="5"/>
    <x v="10"/>
    <n v="513"/>
    <n v="1"/>
    <n v="331"/>
    <x v="23"/>
    <s v="1300 0344"/>
    <n v="45"/>
    <s v="M"/>
    <s v="H"/>
    <n v="101"/>
    <s v="STREET"/>
    <m/>
    <m/>
    <s v="IC"/>
    <s v="Invest Cont"/>
    <n v="331"/>
    <m/>
    <m/>
    <m/>
    <s v="VERMONT"/>
    <s v="NORMANDIE"/>
    <n v="33.784799999999997"/>
    <n v="-118.2975"/>
  </r>
  <r>
    <n v="200404741"/>
    <d v="2020-01-20T00:00:00"/>
    <x v="230"/>
    <n v="1900"/>
    <n v="4"/>
    <x v="4"/>
    <n v="468"/>
    <n v="1"/>
    <n v="330"/>
    <x v="1"/>
    <s v="1300 1302 0344"/>
    <n v="25"/>
    <s v="M"/>
    <s v="H"/>
    <n v="101"/>
    <s v="STREET"/>
    <m/>
    <m/>
    <s v="IC"/>
    <s v="Invest Cont"/>
    <n v="330"/>
    <m/>
    <m/>
    <m/>
    <s v="CONCORD"/>
    <s v="GLEASON"/>
    <n v="34.037100000000002"/>
    <n v="-118.1972"/>
  </r>
  <r>
    <n v="200917899"/>
    <d v="2020-11-30T00:00:00"/>
    <x v="316"/>
    <n v="525"/>
    <n v="9"/>
    <x v="3"/>
    <n v="906"/>
    <n v="1"/>
    <n v="440"/>
    <x v="20"/>
    <s v="1420 1822 0349"/>
    <n v="42"/>
    <s v="F"/>
    <s v="H"/>
    <n v="502"/>
    <s v="MULTI-UNIT DWELLING (APARTMENT, DUPLEX, ETC)"/>
    <m/>
    <m/>
    <s v="IC"/>
    <s v="Invest Cont"/>
    <n v="440"/>
    <m/>
    <m/>
    <m/>
    <s v="14100    SHERMAN                      WY"/>
    <m/>
    <n v="34.206000000000003"/>
    <n v="-118.44450000000001"/>
  </r>
  <r>
    <n v="200516927"/>
    <d v="2020-11-20T00:00:00"/>
    <x v="113"/>
    <n v="2100"/>
    <n v="5"/>
    <x v="10"/>
    <n v="564"/>
    <n v="2"/>
    <n v="745"/>
    <x v="9"/>
    <s v="1822 1100 0329"/>
    <n v="43"/>
    <s v="F"/>
    <s v="H"/>
    <n v="501"/>
    <s v="SINGLE FAMILY DWELLING"/>
    <m/>
    <m/>
    <s v="IC"/>
    <s v="Invest Cont"/>
    <n v="745"/>
    <m/>
    <m/>
    <m/>
    <s v="300 W  2ND                          ST"/>
    <m/>
    <n v="33.742400000000004"/>
    <n v="-118.28570000000001"/>
  </r>
  <r>
    <n v="200408941"/>
    <d v="2020-05-17T00:00:00"/>
    <x v="280"/>
    <n v="1800"/>
    <n v="4"/>
    <x v="4"/>
    <n v="429"/>
    <n v="2"/>
    <n v="626"/>
    <x v="10"/>
    <s v="1814 2000 0913 0400 1243 0416"/>
    <n v="37"/>
    <s v="F"/>
    <s v="H"/>
    <n v="504"/>
    <s v="OTHER RESIDENCE"/>
    <n v="400"/>
    <s v="STRONG-ARM (HANDS, FIST, FEET OR BODILY FORCE)"/>
    <s v="AO"/>
    <s v="Adult Other"/>
    <n v="626"/>
    <m/>
    <m/>
    <m/>
    <s v="5400    ALLAN                        ST"/>
    <m/>
    <n v="34.086500000000001"/>
    <n v="-118.1647"/>
  </r>
  <r>
    <n v="201224918"/>
    <d v="2020-11-20T00:00:00"/>
    <x v="113"/>
    <n v="1430"/>
    <n v="12"/>
    <x v="8"/>
    <n v="1268"/>
    <n v="2"/>
    <n v="625"/>
    <x v="44"/>
    <s v="0417 0913 0603 1309"/>
    <n v="20"/>
    <s v="M"/>
    <s v="H"/>
    <n v="501"/>
    <s v="SINGLE FAMILY DWELLING"/>
    <n v="400"/>
    <s v="STRONG-ARM (HANDS, FIST, FEET OR BODILY FORCE)"/>
    <s v="IC"/>
    <s v="Invest Cont"/>
    <n v="625"/>
    <m/>
    <m/>
    <m/>
    <s v="200 E  80TH                         ST"/>
    <m/>
    <n v="33.966999999999999"/>
    <n v="-118.2717"/>
  </r>
  <r>
    <n v="200707374"/>
    <d v="2020-03-13T00:00:00"/>
    <x v="262"/>
    <n v="130"/>
    <n v="7"/>
    <x v="0"/>
    <n v="749"/>
    <n v="2"/>
    <n v="624"/>
    <x v="15"/>
    <s v="0416 0400"/>
    <n v="41"/>
    <s v="M"/>
    <s v="H"/>
    <n v="502"/>
    <s v="MULTI-UNIT DWELLING (APARTMENT, DUPLEX, ETC)"/>
    <n v="400"/>
    <s v="STRONG-ARM (HANDS, FIST, FEET OR BODILY FORCE)"/>
    <s v="IC"/>
    <s v="Invest Cont"/>
    <n v="624"/>
    <m/>
    <m/>
    <m/>
    <s v="4500 W  OLYMPIC                      BL"/>
    <m/>
    <n v="34.058500000000002"/>
    <n v="-118.3262"/>
  </r>
  <r>
    <n v="201015627"/>
    <d v="2020-11-29T00:00:00"/>
    <x v="118"/>
    <n v="1200"/>
    <n v="10"/>
    <x v="11"/>
    <n v="1037"/>
    <n v="1"/>
    <n v="230"/>
    <x v="13"/>
    <s v="1822 0411 0400 2033 0305"/>
    <n v="29"/>
    <s v="F"/>
    <s v="H"/>
    <n v="102"/>
    <s v="SIDEWALK"/>
    <n v="205"/>
    <s v="KITCHEN KNIFE"/>
    <s v="IC"/>
    <s v="Invest Cont"/>
    <n v="230"/>
    <m/>
    <m/>
    <m/>
    <s v="WHITE OAK                    AV"/>
    <s v="VANOWEN                      ST"/>
    <n v="34.193899999999999"/>
    <n v="-118.51860000000001"/>
  </r>
  <r>
    <n v="200613297"/>
    <d v="2020-07-31T00:00:00"/>
    <x v="190"/>
    <n v="1000"/>
    <n v="6"/>
    <x v="9"/>
    <n v="643"/>
    <n v="2"/>
    <n v="354"/>
    <x v="14"/>
    <s v="1822 0930 0349"/>
    <n v="40"/>
    <s v="M"/>
    <s v="B"/>
    <n v="502"/>
    <s v="MULTI-UNIT DWELLING (APARTMENT, DUPLEX, ETC)"/>
    <m/>
    <m/>
    <s v="IC"/>
    <s v="Invest Cont"/>
    <n v="354"/>
    <m/>
    <m/>
    <m/>
    <s v="1700 N  FULLER                       AV"/>
    <m/>
    <n v="34.101599999999998"/>
    <n v="-118.3489"/>
  </r>
  <r>
    <n v="201013124"/>
    <d v="2020-09-15T00:00:00"/>
    <x v="346"/>
    <n v="1530"/>
    <n v="10"/>
    <x v="11"/>
    <n v="1079"/>
    <n v="1"/>
    <n v="230"/>
    <x v="13"/>
    <s v="0400 0416 0417 0913"/>
    <n v="44"/>
    <s v="F"/>
    <s v="W"/>
    <n v="502"/>
    <s v="MULTI-UNIT DWELLING (APARTMENT, DUPLEX, ETC)"/>
    <n v="212"/>
    <s v="BOTTLE"/>
    <s v="AO"/>
    <s v="Adult Other"/>
    <n v="230"/>
    <m/>
    <m/>
    <m/>
    <s v="15400    MOORPARK                     ST"/>
    <m/>
    <n v="34.155700000000003"/>
    <n v="-118.4697"/>
  </r>
  <r>
    <n v="201008105"/>
    <d v="2020-04-16T00:00:00"/>
    <x v="77"/>
    <n v="2140"/>
    <n v="10"/>
    <x v="11"/>
    <n v="1019"/>
    <n v="2"/>
    <n v="624"/>
    <x v="15"/>
    <s v="0446 0913 0400 0416 0361 0443 0447"/>
    <n v="19"/>
    <s v="F"/>
    <s v="H"/>
    <n v="502"/>
    <s v="MULTI-UNIT DWELLING (APARTMENT, DUPLEX, ETC)"/>
    <n v="400"/>
    <s v="STRONG-ARM (HANDS, FIST, FEET OR BODILY FORCE)"/>
    <s v="AO"/>
    <s v="Adult Other"/>
    <n v="624"/>
    <m/>
    <m/>
    <m/>
    <s v="7300 N  HASKELL                      AV"/>
    <m/>
    <n v="34.203000000000003"/>
    <n v="-118.47490000000001"/>
  </r>
  <r>
    <n v="200316223"/>
    <d v="2020-08-20T00:00:00"/>
    <x v="116"/>
    <n v="2100"/>
    <n v="3"/>
    <x v="2"/>
    <n v="361"/>
    <n v="2"/>
    <n v="745"/>
    <x v="9"/>
    <s v="1300 0329"/>
    <n v="37"/>
    <s v="F"/>
    <s v="W"/>
    <n v="122"/>
    <s v="VEHICLE, PASSENGER/TRUCK"/>
    <m/>
    <m/>
    <s v="IC"/>
    <s v="Invest Cont"/>
    <n v="745"/>
    <m/>
    <m/>
    <m/>
    <s v="4000    STEVELY                      AV"/>
    <m/>
    <n v="34.013100000000001"/>
    <n v="-118.3536"/>
  </r>
  <r>
    <n v="200211751"/>
    <d v="2020-06-24T00:00:00"/>
    <x v="22"/>
    <n v="1310"/>
    <n v="2"/>
    <x v="5"/>
    <n v="235"/>
    <n v="2"/>
    <n v="624"/>
    <x v="15"/>
    <s v="0416 1822 1300 0429"/>
    <n v="25"/>
    <s v="M"/>
    <s v="H"/>
    <n v="108"/>
    <s v="PARKING LOT"/>
    <n v="400"/>
    <s v="STRONG-ARM (HANDS, FIST, FEET OR BODILY FORCE)"/>
    <s v="IC"/>
    <s v="Invest Cont"/>
    <n v="624"/>
    <m/>
    <m/>
    <m/>
    <s v="2100    BEVERLY                      BL"/>
    <m/>
    <n v="34.066800000000001"/>
    <n v="-118.2705"/>
  </r>
  <r>
    <n v="201217772"/>
    <d v="2020-07-02T00:00:00"/>
    <x v="37"/>
    <n v="2230"/>
    <n v="12"/>
    <x v="8"/>
    <n v="1255"/>
    <n v="1"/>
    <n v="330"/>
    <x v="1"/>
    <s v="0344 0385"/>
    <n v="22"/>
    <s v="F"/>
    <s v="H"/>
    <n v="101"/>
    <s v="STREET"/>
    <m/>
    <m/>
    <s v="IC"/>
    <s v="Invest Cont"/>
    <n v="330"/>
    <m/>
    <m/>
    <m/>
    <s v="1300 W  77TH                         ST"/>
    <m/>
    <n v="33.970199999999998"/>
    <n v="-118.30029999999999"/>
  </r>
  <r>
    <n v="201116160"/>
    <d v="2020-11-29T00:00:00"/>
    <x v="289"/>
    <n v="1900"/>
    <n v="11"/>
    <x v="7"/>
    <n v="1133"/>
    <n v="2"/>
    <n v="624"/>
    <x v="15"/>
    <s v="0400 0416 0552 0913"/>
    <n v="18"/>
    <s v="F"/>
    <s v="O"/>
    <n v="501"/>
    <s v="SINGLE FAMILY DWELLING"/>
    <n v="500"/>
    <s v="UNKNOWN WEAPON/OTHER WEAPON"/>
    <s v="AO"/>
    <s v="Adult Other"/>
    <n v="624"/>
    <m/>
    <m/>
    <m/>
    <s v="3400    GARDEN                       AV"/>
    <m/>
    <n v="34.115299999999998"/>
    <n v="-118.2586"/>
  </r>
  <r>
    <n v="201223726"/>
    <d v="2020-10-31T00:00:00"/>
    <x v="326"/>
    <n v="2300"/>
    <n v="12"/>
    <x v="8"/>
    <n v="1239"/>
    <n v="2"/>
    <n v="745"/>
    <x v="9"/>
    <s v="0329 1822"/>
    <n v="54"/>
    <s v="M"/>
    <s v="H"/>
    <n v="501"/>
    <s v="SINGLE FAMILY DWELLING"/>
    <m/>
    <m/>
    <s v="IC"/>
    <s v="Invest Cont"/>
    <n v="745"/>
    <m/>
    <m/>
    <m/>
    <s v="6000 S  VERMONT                      AV"/>
    <m/>
    <n v="33.985599999999998"/>
    <n v="-118.2915"/>
  </r>
  <r>
    <n v="201106695"/>
    <d v="2020-02-29T00:00:00"/>
    <x v="125"/>
    <n v="1730"/>
    <n v="11"/>
    <x v="7"/>
    <n v="1126"/>
    <n v="1"/>
    <n v="420"/>
    <x v="33"/>
    <n v="344"/>
    <n v="25"/>
    <s v="M"/>
    <s v="O"/>
    <n v="108"/>
    <s v="PARKING LOT"/>
    <m/>
    <m/>
    <s v="IC"/>
    <s v="Invest Cont"/>
    <n v="420"/>
    <m/>
    <m/>
    <m/>
    <s v="5300    YORK                         BL"/>
    <m/>
    <n v="34.1203"/>
    <n v="-118.20050000000001"/>
  </r>
  <r>
    <n v="200113602"/>
    <d v="2020-06-18T00:00:00"/>
    <x v="255"/>
    <n v="1400"/>
    <n v="1"/>
    <x v="1"/>
    <n v="152"/>
    <n v="2"/>
    <n v="624"/>
    <x v="15"/>
    <s v="0917 0319 0416"/>
    <n v="43"/>
    <s v="F"/>
    <s v="H"/>
    <n v="252"/>
    <s v="COFFEE SHOP (STARBUCKS, COFFEE BEAN, PEET'S, ETC.)"/>
    <n v="500"/>
    <s v="UNKNOWN WEAPON/OTHER WEAPON"/>
    <s v="IC"/>
    <s v="Invest Cont"/>
    <n v="624"/>
    <m/>
    <m/>
    <m/>
    <s v="600 W  6TH                          ST"/>
    <m/>
    <n v="34.0488"/>
    <n v="-118.25530000000001"/>
  </r>
  <r>
    <n v="200313858"/>
    <d v="2020-07-08T00:00:00"/>
    <x v="315"/>
    <n v="1330"/>
    <n v="3"/>
    <x v="2"/>
    <n v="334"/>
    <n v="1"/>
    <n v="236"/>
    <x v="46"/>
    <s v="0416 2000 0913 1813 1814 0445 0329 1402"/>
    <n v="48"/>
    <s v="F"/>
    <s v="B"/>
    <n v="501"/>
    <s v="SINGLE FAMILY DWELLING"/>
    <n v="304"/>
    <s v="CLUB/BAT"/>
    <s v="AA"/>
    <s v="Adult Arrest"/>
    <n v="236"/>
    <m/>
    <m/>
    <m/>
    <s v="3100 W  36TH                         ST"/>
    <m/>
    <n v="34.0229"/>
    <n v="-118.32899999999999"/>
  </r>
  <r>
    <n v="200308096"/>
    <d v="2020-03-06T00:00:00"/>
    <x v="17"/>
    <n v="1900"/>
    <n v="3"/>
    <x v="2"/>
    <n v="358"/>
    <n v="1"/>
    <n v="341"/>
    <x v="12"/>
    <s v="0344 2032 1251"/>
    <n v="24"/>
    <s v="M"/>
    <s v="A"/>
    <n v="717"/>
    <s v="HEALTH SPA/GYM"/>
    <m/>
    <m/>
    <s v="JA"/>
    <s v="Juv Arrest"/>
    <n v="341"/>
    <m/>
    <m/>
    <m/>
    <s v="1000 W  34TH                         ST"/>
    <m/>
    <n v="34.024299999999997"/>
    <n v="-118.2876"/>
  </r>
  <r>
    <n v="200710279"/>
    <d v="2020-06-09T00:00:00"/>
    <x v="70"/>
    <n v="214"/>
    <n v="7"/>
    <x v="0"/>
    <n v="734"/>
    <n v="2"/>
    <n v="354"/>
    <x v="14"/>
    <n v="930"/>
    <n v="30"/>
    <s v="M"/>
    <s v="O"/>
    <n v="502"/>
    <s v="MULTI-UNIT DWELLING (APARTMENT, DUPLEX, ETC)"/>
    <m/>
    <m/>
    <s v="IC"/>
    <s v="Invest Cont"/>
    <n v="354"/>
    <m/>
    <m/>
    <m/>
    <s v="300    HAUSER                       BL"/>
    <m/>
    <n v="34.069899999999997"/>
    <n v="-118.3511"/>
  </r>
  <r>
    <n v="200214291"/>
    <d v="2020-08-27T00:00:00"/>
    <x v="49"/>
    <n v="1200"/>
    <n v="2"/>
    <x v="5"/>
    <n v="221"/>
    <n v="2"/>
    <n v="930"/>
    <x v="30"/>
    <s v="0421 1822"/>
    <n v="22"/>
    <s v="F"/>
    <s v="W"/>
    <n v="101"/>
    <s v="STREET"/>
    <n v="511"/>
    <s v="VERBAL THREAT"/>
    <s v="IC"/>
    <s v="Invest Cont"/>
    <n v="930"/>
    <m/>
    <m/>
    <m/>
    <s v="4100    OAKWOOD                      AV"/>
    <m/>
    <n v="34.0777"/>
    <n v="-118.297"/>
  </r>
  <r>
    <n v="201112132"/>
    <d v="2020-08-03T00:00:00"/>
    <x v="8"/>
    <n v="1200"/>
    <n v="11"/>
    <x v="7"/>
    <n v="1178"/>
    <n v="2"/>
    <n v="753"/>
    <x v="37"/>
    <s v="1402 1407 0906 1822 1300 1100"/>
    <n v="32"/>
    <s v="M"/>
    <s v="W"/>
    <n v="101"/>
    <s v="STREET"/>
    <n v="106"/>
    <s v="UNKNOWN FIREARM"/>
    <s v="IC"/>
    <s v="Invest Cont"/>
    <n v="753"/>
    <n v="998"/>
    <m/>
    <m/>
    <s v="3300    SEYMOUR                      ST"/>
    <m/>
    <n v="34.090299999999999"/>
    <n v="-118.2223"/>
  </r>
  <r>
    <n v="200711361"/>
    <d v="2020-07-07T00:00:00"/>
    <x v="298"/>
    <n v="1800"/>
    <n v="7"/>
    <x v="0"/>
    <n v="723"/>
    <n v="1"/>
    <n v="310"/>
    <x v="5"/>
    <s v="1609 1601 0344"/>
    <n v="28"/>
    <s v="M"/>
    <s v="H"/>
    <n v="203"/>
    <s v="OTHER BUSINESS"/>
    <m/>
    <m/>
    <s v="IC"/>
    <s v="Invest Cont"/>
    <n v="310"/>
    <m/>
    <m/>
    <m/>
    <s v="8000 W  3RD                          ST"/>
    <m/>
    <n v="34.071800000000003"/>
    <n v="-118.36369999999999"/>
  </r>
  <r>
    <n v="200309004"/>
    <d v="2020-03-24T00:00:00"/>
    <x v="73"/>
    <n v="1"/>
    <n v="3"/>
    <x v="2"/>
    <n v="335"/>
    <n v="2"/>
    <n v="740"/>
    <x v="21"/>
    <s v="0329 1822 1309"/>
    <n v="19"/>
    <s v="X"/>
    <s v="X"/>
    <n v="222"/>
    <s v="LAUNDROMAT"/>
    <m/>
    <m/>
    <s v="IC"/>
    <s v="Invest Cont"/>
    <n v="740"/>
    <m/>
    <m/>
    <m/>
    <s v="2800 W  JEFFERSON                    BL"/>
    <m/>
    <n v="34.0276"/>
    <n v="-118.3229"/>
  </r>
  <r>
    <n v="201107079"/>
    <d v="2020-03-08T00:00:00"/>
    <x v="73"/>
    <n v="1700"/>
    <n v="11"/>
    <x v="7"/>
    <n v="1144"/>
    <n v="1"/>
    <n v="330"/>
    <x v="1"/>
    <s v="1609 1608 0344"/>
    <n v="32"/>
    <s v="M"/>
    <s v="W"/>
    <n v="101"/>
    <s v="STREET"/>
    <m/>
    <m/>
    <s v="IC"/>
    <s v="Invest Cont"/>
    <n v="330"/>
    <m/>
    <m/>
    <m/>
    <s v="HYPERION"/>
    <s v="EVANS"/>
    <n v="34.105600000000003"/>
    <n v="-118.2728"/>
  </r>
  <r>
    <n v="200322200"/>
    <d v="2020-12-23T00:00:00"/>
    <x v="239"/>
    <n v="610"/>
    <n v="3"/>
    <x v="2"/>
    <n v="392"/>
    <n v="2"/>
    <n v="624"/>
    <x v="15"/>
    <s v="0444 1309 0913"/>
    <n v="59"/>
    <s v="F"/>
    <s v="B"/>
    <n v="502"/>
    <s v="MULTI-UNIT DWELLING (APARTMENT, DUPLEX, ETC)"/>
    <n v="400"/>
    <s v="STRONG-ARM (HANDS, FIST, FEET OR BODILY FORCE)"/>
    <s v="IC"/>
    <s v="Invest Cont"/>
    <n v="624"/>
    <m/>
    <m/>
    <m/>
    <s v="4400    CRENSHAW                     BL"/>
    <m/>
    <n v="34.0032"/>
    <n v="-118.33159999999999"/>
  </r>
  <r>
    <n v="200310796"/>
    <d v="2020-05-03T00:00:00"/>
    <x v="5"/>
    <n v="2000"/>
    <n v="3"/>
    <x v="2"/>
    <n v="396"/>
    <n v="2"/>
    <n v="627"/>
    <x v="43"/>
    <s v="1309 1251 0416 0417 1801"/>
    <n v="13"/>
    <s v="M"/>
    <s v="H"/>
    <n v="502"/>
    <s v="MULTI-UNIT DWELLING (APARTMENT, DUPLEX, ETC)"/>
    <n v="400"/>
    <s v="STRONG-ARM (HANDS, FIST, FEET OR BODILY FORCE)"/>
    <s v="AO"/>
    <s v="Adult Other"/>
    <n v="627"/>
    <m/>
    <m/>
    <m/>
    <s v="4200 S  HOOVER                       ST"/>
    <m/>
    <n v="34.007300000000001"/>
    <n v="-118.2894"/>
  </r>
  <r>
    <n v="200711626"/>
    <d v="2020-06-19T00:00:00"/>
    <x v="14"/>
    <n v="1230"/>
    <n v="7"/>
    <x v="0"/>
    <n v="701"/>
    <n v="1"/>
    <n v="310"/>
    <x v="5"/>
    <s v="0352 1609 1501 0358 0325 0329"/>
    <n v="0"/>
    <s v="X"/>
    <s v="X"/>
    <n v="405"/>
    <s v="CLOTHING STORE"/>
    <m/>
    <m/>
    <s v="AA"/>
    <s v="Adult Arrest"/>
    <n v="310"/>
    <m/>
    <m/>
    <m/>
    <s v="8100    MELROSE                      AV"/>
    <m/>
    <n v="34.0837"/>
    <n v="-118.3665"/>
  </r>
  <r>
    <n v="200118847"/>
    <d v="2020-10-02T00:00:00"/>
    <x v="163"/>
    <n v="1930"/>
    <n v="1"/>
    <x v="1"/>
    <n v="164"/>
    <n v="2"/>
    <n v="624"/>
    <x v="15"/>
    <s v="0416 0913 1820"/>
    <n v="25"/>
    <s v="F"/>
    <s v="H"/>
    <n v="502"/>
    <s v="MULTI-UNIT DWELLING (APARTMENT, DUPLEX, ETC)"/>
    <n v="400"/>
    <s v="STRONG-ARM (HANDS, FIST, FEET OR BODILY FORCE)"/>
    <s v="AO"/>
    <s v="Adult Other"/>
    <n v="624"/>
    <m/>
    <m/>
    <m/>
    <s v="600 S  MAIN                         ST"/>
    <m/>
    <n v="34.044800000000002"/>
    <n v="-118.2504"/>
  </r>
  <r>
    <n v="200617375"/>
    <d v="2020-10-30T00:00:00"/>
    <x v="168"/>
    <n v="413"/>
    <n v="6"/>
    <x v="9"/>
    <n v="632"/>
    <n v="2"/>
    <n v="956"/>
    <x v="29"/>
    <s v="1906 0913 1802 1501"/>
    <n v="45"/>
    <s v="M"/>
    <s v="W"/>
    <n v="203"/>
    <s v="OTHER BUSINESS"/>
    <n v="500"/>
    <s v="UNKNOWN WEAPON/OTHER WEAPON"/>
    <s v="AA"/>
    <s v="Adult Arrest"/>
    <n v="956"/>
    <m/>
    <m/>
    <m/>
    <s v="7900 W  SUNSET                       BL"/>
    <m/>
    <n v="34.098100000000002"/>
    <n v="-118.36150000000001"/>
  </r>
  <r>
    <n v="201107431"/>
    <d v="2020-03-17T00:00:00"/>
    <x v="342"/>
    <n v="1000"/>
    <n v="11"/>
    <x v="7"/>
    <n v="1173"/>
    <n v="1"/>
    <n v="330"/>
    <x v="1"/>
    <s v="0344 1302"/>
    <n v="63"/>
    <s v="M"/>
    <s v="W"/>
    <n v="104"/>
    <s v="DRIVEWAY"/>
    <m/>
    <m/>
    <s v="IC"/>
    <s v="Invest Cont"/>
    <n v="330"/>
    <m/>
    <m/>
    <m/>
    <s v="1900    ALLESANDRO                   ST"/>
    <m/>
    <n v="34.090000000000003"/>
    <n v="-118.2587"/>
  </r>
  <r>
    <n v="200308382"/>
    <d v="2020-03-11T00:00:00"/>
    <x v="305"/>
    <n v="748"/>
    <n v="3"/>
    <x v="2"/>
    <n v="308"/>
    <n v="1"/>
    <n v="761"/>
    <x v="35"/>
    <s v="0305 0334 0443 1810 0913"/>
    <n v="31"/>
    <s v="F"/>
    <s v="B"/>
    <n v="502"/>
    <s v="MULTI-UNIT DWELLING (APARTMENT, DUPLEX, ETC)"/>
    <n v="500"/>
    <s v="UNKNOWN WEAPON/OTHER WEAPON"/>
    <s v="IC"/>
    <s v="Invest Cont"/>
    <n v="761"/>
    <m/>
    <m/>
    <m/>
    <s v="900 W  23RD                         ST"/>
    <m/>
    <n v="34.0334"/>
    <n v="-118.2799"/>
  </r>
  <r>
    <n v="200309265"/>
    <d v="2020-03-31T00:00:00"/>
    <x v="152"/>
    <n v="2100"/>
    <n v="3"/>
    <x v="2"/>
    <n v="354"/>
    <n v="1"/>
    <n v="510"/>
    <x v="0"/>
    <m/>
    <n v="0"/>
    <m/>
    <m/>
    <n v="101"/>
    <s v="STREET"/>
    <m/>
    <m/>
    <s v="IC"/>
    <s v="Invest Cont"/>
    <n v="510"/>
    <m/>
    <m/>
    <m/>
    <s v="3400    4TH                          AV"/>
    <m/>
    <n v="34.025599999999997"/>
    <n v="-118.3212"/>
  </r>
  <r>
    <n v="201305305"/>
    <d v="2020-01-24T00:00:00"/>
    <x v="254"/>
    <n v="820"/>
    <n v="13"/>
    <x v="6"/>
    <n v="1395"/>
    <n v="1"/>
    <n v="230"/>
    <x v="13"/>
    <s v="0913 0416"/>
    <n v="62"/>
    <s v="F"/>
    <s v="H"/>
    <n v="502"/>
    <s v="MULTI-UNIT DWELLING (APARTMENT, DUPLEX, ETC)"/>
    <n v="400"/>
    <s v="STRONG-ARM (HANDS, FIST, FEET OR BODILY FORCE)"/>
    <s v="AA"/>
    <s v="Adult Arrest"/>
    <n v="230"/>
    <m/>
    <m/>
    <m/>
    <s v="6400 S  SAN PEDRO                    ST"/>
    <m/>
    <n v="33.981499999999997"/>
    <n v="-118.26949999999999"/>
  </r>
  <r>
    <n v="200508121"/>
    <d v="2020-04-10T00:00:00"/>
    <x v="290"/>
    <n v="1220"/>
    <n v="5"/>
    <x v="10"/>
    <n v="589"/>
    <n v="1"/>
    <n v="441"/>
    <x v="78"/>
    <s v="1300 1309 1822"/>
    <n v="24"/>
    <s v="M"/>
    <s v="B"/>
    <n v="108"/>
    <s v="PARKING LOT"/>
    <m/>
    <m/>
    <s v="IC"/>
    <s v="Invest Cont"/>
    <n v="441"/>
    <m/>
    <m/>
    <m/>
    <s v="2800    VIA CABRILLO MARINA"/>
    <m/>
    <n v="33.719200000000001"/>
    <n v="-118.2839"/>
  </r>
  <r>
    <n v="200708136"/>
    <d v="2020-04-09T00:00:00"/>
    <x v="126"/>
    <n v="1830"/>
    <n v="7"/>
    <x v="0"/>
    <n v="788"/>
    <n v="1"/>
    <n v="330"/>
    <x v="1"/>
    <n v="344"/>
    <n v="43"/>
    <s v="M"/>
    <s v="B"/>
    <n v="101"/>
    <s v="STREET"/>
    <m/>
    <m/>
    <s v="IC"/>
    <s v="Invest Cont"/>
    <n v="330"/>
    <m/>
    <m/>
    <m/>
    <s v="2200 S  BRONSON                      AV"/>
    <m/>
    <n v="34.037599999999998"/>
    <n v="-118.331"/>
  </r>
  <r>
    <n v="200214295"/>
    <d v="2020-08-27T00:00:00"/>
    <x v="49"/>
    <n v="1600"/>
    <n v="2"/>
    <x v="5"/>
    <n v="203"/>
    <n v="2"/>
    <n v="740"/>
    <x v="21"/>
    <s v="0329 1402 0311 0910"/>
    <n v="0"/>
    <s v="M"/>
    <s v="W"/>
    <n v="124"/>
    <s v="BUS STOP"/>
    <m/>
    <m/>
    <s v="AA"/>
    <s v="Adult Arrest"/>
    <n v="740"/>
    <n v="998"/>
    <m/>
    <m/>
    <s v="MELROSE"/>
    <s v="VERMONT                      AV"/>
    <n v="34.083599999999997"/>
    <n v="-118.29170000000001"/>
  </r>
  <r>
    <n v="200212917"/>
    <d v="2020-07-23T00:00:00"/>
    <x v="286"/>
    <n v="2100"/>
    <n v="2"/>
    <x v="5"/>
    <n v="202"/>
    <n v="1"/>
    <n v="510"/>
    <x v="0"/>
    <m/>
    <n v="0"/>
    <m/>
    <m/>
    <n v="101"/>
    <s v="STREET"/>
    <m/>
    <m/>
    <s v="IC"/>
    <s v="Invest Cont"/>
    <n v="510"/>
    <m/>
    <m/>
    <m/>
    <s v="900 N  VERMONT                      AV"/>
    <m/>
    <n v="34.087699999999998"/>
    <n v="-118.29170000000001"/>
  </r>
  <r>
    <n v="201107264"/>
    <d v="2020-03-13T00:00:00"/>
    <x v="244"/>
    <n v="2005"/>
    <n v="11"/>
    <x v="7"/>
    <n v="1118"/>
    <n v="1"/>
    <n v="230"/>
    <x v="13"/>
    <s v="0906 1300 1310 1822"/>
    <n v="14"/>
    <s v="F"/>
    <s v="H"/>
    <n v="101"/>
    <s v="STREET"/>
    <n v="102"/>
    <s v="HAND GUN"/>
    <s v="IC"/>
    <s v="Invest Cont"/>
    <n v="230"/>
    <m/>
    <m/>
    <m/>
    <s v="IRVINGTON                    PL"/>
    <s v="ALDAMA                       ST"/>
    <n v="34.115099999999998"/>
    <n v="-118.1955"/>
  </r>
  <r>
    <n v="200911917"/>
    <d v="2020-07-04T00:00:00"/>
    <x v="112"/>
    <n v="2030"/>
    <n v="9"/>
    <x v="3"/>
    <n v="941"/>
    <n v="1"/>
    <n v="440"/>
    <x v="20"/>
    <n v="344"/>
    <n v="26"/>
    <s v="F"/>
    <s v="O"/>
    <n v="203"/>
    <s v="OTHER BUSINESS"/>
    <m/>
    <m/>
    <s v="IC"/>
    <s v="Invest Cont"/>
    <n v="440"/>
    <m/>
    <m/>
    <m/>
    <s v="5700 N  SEPULVEDA                    BL"/>
    <m/>
    <n v="34.173999999999999"/>
    <n v="-118.4661"/>
  </r>
  <r>
    <n v="200321484"/>
    <d v="2020-12-09T00:00:00"/>
    <x v="308"/>
    <n v="200"/>
    <n v="3"/>
    <x v="2"/>
    <n v="392"/>
    <n v="1"/>
    <n v="440"/>
    <x v="20"/>
    <s v="0913 0344 1202 1817"/>
    <n v="66"/>
    <s v="M"/>
    <s v="B"/>
    <n v="501"/>
    <s v="SINGLE FAMILY DWELLING"/>
    <m/>
    <m/>
    <s v="IC"/>
    <s v="Invest Cont"/>
    <n v="440"/>
    <m/>
    <m/>
    <m/>
    <s v="4700    6TH                          AV"/>
    <m/>
    <n v="34.000900000000001"/>
    <n v="-118.3236"/>
  </r>
  <r>
    <n v="201218022"/>
    <d v="2020-08-06T00:00:00"/>
    <x v="268"/>
    <n v="2200"/>
    <n v="12"/>
    <x v="8"/>
    <n v="1251"/>
    <n v="1"/>
    <n v="330"/>
    <x v="1"/>
    <s v="1609 0329 0344 1822"/>
    <n v="33"/>
    <s v="M"/>
    <s v="B"/>
    <n v="101"/>
    <s v="STREET"/>
    <m/>
    <m/>
    <s v="IC"/>
    <s v="Invest Cont"/>
    <n v="330"/>
    <m/>
    <m/>
    <m/>
    <s v="W  75TH                         ST"/>
    <s v="10TH                         AV"/>
    <n v="33.971800000000002"/>
    <n v="-118.3287"/>
  </r>
  <r>
    <n v="200217014"/>
    <d v="2020-11-02T00:00:00"/>
    <x v="245"/>
    <n v="1945"/>
    <n v="2"/>
    <x v="5"/>
    <n v="218"/>
    <n v="2"/>
    <n v="626"/>
    <x v="10"/>
    <s v="0913 2000 1814 0444 0400 0429"/>
    <n v="27"/>
    <s v="F"/>
    <s v="H"/>
    <n v="109"/>
    <s v="PARK/PLAYGROUND"/>
    <n v="400"/>
    <s v="STRONG-ARM (HANDS, FIST, FEET OR BODILY FORCE)"/>
    <s v="AO"/>
    <s v="Adult Other"/>
    <n v="626"/>
    <m/>
    <m/>
    <m/>
    <s v="700    ECHO PARK                    AV"/>
    <m/>
    <n v="34.071100000000001"/>
    <n v="-118.2599"/>
  </r>
  <r>
    <n v="200510124"/>
    <d v="2020-05-31T00:00:00"/>
    <x v="156"/>
    <n v="1109"/>
    <n v="5"/>
    <x v="10"/>
    <n v="521"/>
    <n v="1"/>
    <n v="510"/>
    <x v="0"/>
    <m/>
    <n v="0"/>
    <m/>
    <m/>
    <n v="108"/>
    <s v="PARKING LOT"/>
    <m/>
    <m/>
    <s v="AO"/>
    <s v="Adult Other"/>
    <n v="510"/>
    <m/>
    <m/>
    <m/>
    <s v="1700 N  GAFFEY                       ST"/>
    <m/>
    <n v="33.760100000000001"/>
    <n v="-118.2927"/>
  </r>
  <r>
    <n v="200320255"/>
    <d v="2020-11-12T00:00:00"/>
    <x v="69"/>
    <n v="1900"/>
    <n v="3"/>
    <x v="2"/>
    <n v="318"/>
    <n v="1"/>
    <n v="510"/>
    <x v="0"/>
    <m/>
    <n v="0"/>
    <m/>
    <m/>
    <n v="101"/>
    <s v="STREET"/>
    <m/>
    <m/>
    <s v="AA"/>
    <s v="Adult Arrest"/>
    <n v="510"/>
    <m/>
    <m/>
    <m/>
    <s v="1100 W  25TH                         ST"/>
    <m/>
    <n v="34.0336"/>
    <n v="-118.2852"/>
  </r>
  <r>
    <n v="200319919"/>
    <d v="2020-11-05T00:00:00"/>
    <x v="164"/>
    <n v="830"/>
    <n v="3"/>
    <x v="2"/>
    <n v="329"/>
    <n v="1"/>
    <n v="510"/>
    <x v="0"/>
    <m/>
    <n v="0"/>
    <m/>
    <m/>
    <n v="101"/>
    <s v="STREET"/>
    <m/>
    <m/>
    <s v="AA"/>
    <s v="Adult Arrest"/>
    <n v="510"/>
    <m/>
    <m/>
    <m/>
    <s v="W  ADAMS                        BL"/>
    <s v="S  FIGUEROA                     ST"/>
    <n v="34.028199999999998"/>
    <n v="-118.276"/>
  </r>
  <r>
    <n v="200512572"/>
    <d v="2020-08-02T00:00:00"/>
    <x v="114"/>
    <n v="2135"/>
    <n v="5"/>
    <x v="10"/>
    <n v="522"/>
    <n v="2"/>
    <n v="624"/>
    <x v="15"/>
    <s v="0202 0358 0432 0444 0561 1242 0913 0602 2038"/>
    <n v="54"/>
    <s v="F"/>
    <s v="H"/>
    <n v="502"/>
    <s v="MULTI-UNIT DWELLING (APARTMENT, DUPLEX, ETC)"/>
    <n v="400"/>
    <s v="STRONG-ARM (HANDS, FIST, FEET OR BODILY FORCE)"/>
    <s v="AO"/>
    <s v="Adult Other"/>
    <n v="624"/>
    <n v="901"/>
    <m/>
    <m/>
    <s v="800    BAY VIEW                     AV"/>
    <m/>
    <n v="33.779600000000002"/>
    <n v="-118.26990000000001"/>
  </r>
  <r>
    <n v="200122397"/>
    <d v="2020-12-15T00:00:00"/>
    <x v="300"/>
    <n v="930"/>
    <n v="1"/>
    <x v="1"/>
    <n v="152"/>
    <n v="1"/>
    <n v="510"/>
    <x v="0"/>
    <m/>
    <n v="0"/>
    <m/>
    <m/>
    <n v="104"/>
    <s v="DRIVEWAY"/>
    <m/>
    <m/>
    <s v="IC"/>
    <s v="Invest Cont"/>
    <n v="510"/>
    <m/>
    <m/>
    <m/>
    <s v="500 S  GRAND                        AV"/>
    <m/>
    <n v="34.049500000000002"/>
    <n v="-118.2546"/>
  </r>
  <r>
    <n v="201212828"/>
    <d v="2020-05-14T00:00:00"/>
    <x v="80"/>
    <n v="200"/>
    <n v="12"/>
    <x v="8"/>
    <n v="1207"/>
    <n v="1"/>
    <n v="310"/>
    <x v="5"/>
    <s v="1202 1602 0397 0321 1607 0329"/>
    <n v="66"/>
    <s v="F"/>
    <s v="B"/>
    <n v="120"/>
    <s v="STORAGE SHED"/>
    <m/>
    <m/>
    <s v="IC"/>
    <s v="Invest Cont"/>
    <n v="310"/>
    <m/>
    <m/>
    <m/>
    <s v="900 W  51ST                         ST"/>
    <m/>
    <n v="33.996400000000001"/>
    <n v="-118.2894"/>
  </r>
  <r>
    <n v="200118007"/>
    <d v="2020-09-14T00:00:00"/>
    <x v="311"/>
    <n v="2030"/>
    <n v="1"/>
    <x v="1"/>
    <n v="152"/>
    <n v="1"/>
    <n v="761"/>
    <x v="35"/>
    <s v="0334 1822"/>
    <n v="19"/>
    <s v="M"/>
    <s v="H"/>
    <n v="101"/>
    <s v="STREET"/>
    <n v="102"/>
    <s v="HAND GUN"/>
    <s v="IC"/>
    <s v="Invest Cont"/>
    <n v="761"/>
    <m/>
    <m/>
    <m/>
    <s v="700    WILSHIRE                     BL"/>
    <m/>
    <n v="34.0486"/>
    <n v="-118.25709999999999"/>
  </r>
  <r>
    <n v="201107611"/>
    <d v="2020-03-22T00:00:00"/>
    <x v="146"/>
    <n v="1400"/>
    <n v="11"/>
    <x v="7"/>
    <n v="1101"/>
    <n v="1"/>
    <n v="330"/>
    <x v="1"/>
    <s v="0344 0377"/>
    <n v="39"/>
    <s v="M"/>
    <s v="H"/>
    <n v="108"/>
    <s v="PARKING LOT"/>
    <m/>
    <m/>
    <s v="IC"/>
    <s v="Invest Cont"/>
    <n v="330"/>
    <m/>
    <m/>
    <m/>
    <s v="5300    ZOO                          DR"/>
    <m/>
    <n v="34.1554"/>
    <n v="-118.303"/>
  </r>
  <r>
    <n v="200705805"/>
    <d v="2020-02-06T00:00:00"/>
    <x v="199"/>
    <n v="800"/>
    <n v="7"/>
    <x v="0"/>
    <n v="736"/>
    <n v="1"/>
    <n v="442"/>
    <x v="16"/>
    <n v="325"/>
    <n v="45"/>
    <s v="F"/>
    <s v="H"/>
    <n v="203"/>
    <s v="OTHER BUSINESS"/>
    <m/>
    <m/>
    <s v="IC"/>
    <s v="Invest Cont"/>
    <n v="442"/>
    <m/>
    <m/>
    <m/>
    <s v="300 S  LA BREA                      AV"/>
    <m/>
    <n v="34.066899999999997"/>
    <n v="-118.3456"/>
  </r>
  <r>
    <n v="201111151"/>
    <d v="2020-07-06T00:00:00"/>
    <x v="101"/>
    <n v="2200"/>
    <n v="11"/>
    <x v="7"/>
    <n v="1163"/>
    <n v="2"/>
    <n v="434"/>
    <x v="71"/>
    <s v="0906 1501"/>
    <n v="53"/>
    <s v="F"/>
    <s v="H"/>
    <n v="501"/>
    <s v="SINGLE FAMILY DWELLING"/>
    <m/>
    <m/>
    <s v="AO"/>
    <s v="Adult Other"/>
    <n v="434"/>
    <m/>
    <m/>
    <m/>
    <s v="1200 N  NEW HAMPSHIRE                AV"/>
    <m/>
    <n v="34.093499999999999"/>
    <n v="-118.2932"/>
  </r>
  <r>
    <n v="200207865"/>
    <d v="2020-03-17T00:00:00"/>
    <x v="285"/>
    <n v="1400"/>
    <n v="2"/>
    <x v="5"/>
    <n v="248"/>
    <n v="2"/>
    <n v="624"/>
    <x v="15"/>
    <s v="1251 1259 0416 0417"/>
    <n v="15"/>
    <s v="M"/>
    <s v="H"/>
    <n v="502"/>
    <s v="MULTI-UNIT DWELLING (APARTMENT, DUPLEX, ETC)"/>
    <n v="400"/>
    <s v="STRONG-ARM (HANDS, FIST, FEET OR BODILY FORCE)"/>
    <s v="AA"/>
    <s v="Adult Arrest"/>
    <n v="624"/>
    <m/>
    <m/>
    <m/>
    <s v="1200 W  6TH                          ST"/>
    <m/>
    <n v="34.057899999999997"/>
    <n v="-118.2649"/>
  </r>
  <r>
    <n v="201226659"/>
    <d v="2020-12-18T00:00:00"/>
    <x v="210"/>
    <n v="2100"/>
    <n v="12"/>
    <x v="8"/>
    <n v="1267"/>
    <n v="2"/>
    <n v="956"/>
    <x v="29"/>
    <n v="1814"/>
    <n v="39"/>
    <s v="F"/>
    <s v="H"/>
    <n v="502"/>
    <s v="MULTI-UNIT DWELLING (APARTMENT, DUPLEX, ETC)"/>
    <m/>
    <m/>
    <s v="AO"/>
    <s v="Adult Other"/>
    <n v="956"/>
    <m/>
    <m/>
    <m/>
    <s v="300 W  84TH                         PL"/>
    <m/>
    <n v="33.962299999999999"/>
    <n v="-118.2783"/>
  </r>
  <r>
    <n v="200112041"/>
    <d v="2020-05-22T00:00:00"/>
    <x v="354"/>
    <n v="1405"/>
    <n v="1"/>
    <x v="1"/>
    <n v="146"/>
    <n v="1"/>
    <n v="510"/>
    <x v="0"/>
    <m/>
    <n v="0"/>
    <m/>
    <m/>
    <n v="101"/>
    <s v="STREET"/>
    <m/>
    <m/>
    <s v="IC"/>
    <s v="Invest Cont"/>
    <n v="510"/>
    <m/>
    <m/>
    <m/>
    <s v="WALL                         ST"/>
    <s v="WINSTON                      ST"/>
    <n v="34.045499999999997"/>
    <n v="-118.2452"/>
  </r>
  <r>
    <n v="200411867"/>
    <d v="2020-08-18T00:00:00"/>
    <x v="137"/>
    <n v="600"/>
    <n v="4"/>
    <x v="4"/>
    <n v="497"/>
    <n v="2"/>
    <n v="956"/>
    <x v="29"/>
    <s v="0337 1906 1912"/>
    <n v="29"/>
    <s v="M"/>
    <s v="H"/>
    <n v="504"/>
    <s v="OTHER RESIDENCE"/>
    <m/>
    <m/>
    <s v="IC"/>
    <s v="Invest Cont"/>
    <n v="956"/>
    <m/>
    <m/>
    <m/>
    <s v="3400    ESTRADA                      ST"/>
    <m/>
    <n v="34.019799999999996"/>
    <n v="-118.2028"/>
  </r>
  <r>
    <n v="201215969"/>
    <d v="2020-07-05T00:00:00"/>
    <x v="101"/>
    <n v="1930"/>
    <n v="12"/>
    <x v="8"/>
    <n v="1269"/>
    <n v="1"/>
    <n v="510"/>
    <x v="0"/>
    <s v="1402 0330 0354 0342 1822 0104 1231 1315 0917 0601"/>
    <n v="64"/>
    <s v="M"/>
    <s v="W"/>
    <n v="101"/>
    <s v="STREET"/>
    <m/>
    <m/>
    <s v="IC"/>
    <s v="Invest Cont"/>
    <n v="510"/>
    <n v="998"/>
    <m/>
    <m/>
    <s v="MANCHESTER                   AV"/>
    <s v="FIGUEROA                     ST"/>
    <n v="33.963799999999999"/>
    <n v="-118.2629"/>
  </r>
  <r>
    <n v="201209314"/>
    <d v="2020-03-17T00:00:00"/>
    <x v="285"/>
    <n v="120"/>
    <n v="12"/>
    <x v="8"/>
    <n v="1249"/>
    <n v="1"/>
    <n v="821"/>
    <x v="79"/>
    <s v="1822 0519 0377 0507 0344 1309 0526 0448 0432 0319"/>
    <n v="20"/>
    <s v="F"/>
    <s v="B"/>
    <n v="101"/>
    <s v="STREET"/>
    <n v="207"/>
    <s v="OTHER KNIFE"/>
    <s v="IC"/>
    <s v="Invest Cont"/>
    <n v="821"/>
    <m/>
    <m/>
    <m/>
    <s v="600 W  66TH                         ST"/>
    <m/>
    <n v="33.979500000000002"/>
    <n v="-118.2838"/>
  </r>
  <r>
    <n v="200905791"/>
    <d v="2020-02-09T00:00:00"/>
    <x v="240"/>
    <n v="830"/>
    <n v="9"/>
    <x v="3"/>
    <n v="971"/>
    <n v="1"/>
    <n v="440"/>
    <x v="20"/>
    <s v="0344 2032"/>
    <n v="31"/>
    <s v="M"/>
    <s v="B"/>
    <n v="717"/>
    <s v="HEALTH SPA/GYM"/>
    <m/>
    <m/>
    <s v="IC"/>
    <s v="Invest Cont"/>
    <n v="440"/>
    <m/>
    <m/>
    <m/>
    <s v="15300    VENTURA                      BL"/>
    <m/>
    <n v="34.156399999999998"/>
    <n v="-118.46299999999999"/>
  </r>
  <r>
    <n v="201112077"/>
    <d v="2020-08-01T00:00:00"/>
    <x v="12"/>
    <n v="1115"/>
    <n v="11"/>
    <x v="7"/>
    <n v="1113"/>
    <n v="2"/>
    <n v="956"/>
    <x v="29"/>
    <s v="1501 1906"/>
    <n v="34"/>
    <s v="F"/>
    <s v="W"/>
    <n v="504"/>
    <s v="OTHER RESIDENCE"/>
    <m/>
    <m/>
    <s v="IC"/>
    <s v="Invest Cont"/>
    <n v="956"/>
    <m/>
    <m/>
    <m/>
    <s v="FAIR PARK"/>
    <s v="COLLEGE VIEW"/>
    <n v="34.137099999999997"/>
    <n v="-118.2216"/>
  </r>
  <r>
    <n v="200121513"/>
    <d v="2020-11-24T00:00:00"/>
    <x v="219"/>
    <n v="1830"/>
    <n v="1"/>
    <x v="1"/>
    <n v="163"/>
    <n v="1"/>
    <n v="310"/>
    <x v="5"/>
    <s v="0352 0344 1606 1822"/>
    <n v="20"/>
    <s v="M"/>
    <s v="W"/>
    <n v="502"/>
    <s v="MULTI-UNIT DWELLING (APARTMENT, DUPLEX, ETC)"/>
    <m/>
    <m/>
    <s v="IC"/>
    <s v="Invest Cont"/>
    <n v="310"/>
    <m/>
    <m/>
    <m/>
    <s v="700 S  BROADWAY"/>
    <m/>
    <n v="34.044400000000003"/>
    <n v="-118.25409999999999"/>
  </r>
  <r>
    <n v="200615878"/>
    <d v="2020-09-23T00:00:00"/>
    <x v="39"/>
    <n v="935"/>
    <n v="6"/>
    <x v="9"/>
    <n v="678"/>
    <n v="2"/>
    <n v="354"/>
    <x v="14"/>
    <s v="0926 0935 0928 0929 1822"/>
    <n v="30"/>
    <s v="M"/>
    <s v="B"/>
    <n v="501"/>
    <s v="SINGLE FAMILY DWELLING"/>
    <m/>
    <m/>
    <s v="IC"/>
    <s v="Invest Cont"/>
    <n v="354"/>
    <m/>
    <m/>
    <m/>
    <s v="1000 N  SERRANO                      AV"/>
    <m/>
    <n v="34.088500000000003"/>
    <n v="-118.3064"/>
  </r>
  <r>
    <n v="200211174"/>
    <d v="2020-06-10T00:00:00"/>
    <x v="343"/>
    <n v="2030"/>
    <n v="2"/>
    <x v="5"/>
    <n v="235"/>
    <n v="1"/>
    <n v="310"/>
    <x v="5"/>
    <s v="2204 0321 1822 1601"/>
    <n v="0"/>
    <s v="X"/>
    <s v="X"/>
    <n v="704"/>
    <s v="ELEMENTARY SCHOOL"/>
    <m/>
    <m/>
    <s v="AO"/>
    <s v="Adult Other"/>
    <n v="310"/>
    <m/>
    <m/>
    <m/>
    <s v="100 N  CORONADO                     ST"/>
    <m/>
    <n v="34.069099999999999"/>
    <n v="-118.27589999999999"/>
  </r>
  <r>
    <n v="200513388"/>
    <d v="2020-08-23T00:00:00"/>
    <x v="223"/>
    <n v="2300"/>
    <n v="5"/>
    <x v="10"/>
    <n v="504"/>
    <n v="1"/>
    <n v="331"/>
    <x v="23"/>
    <s v="0344 0385 1300"/>
    <n v="29"/>
    <s v="M"/>
    <s v="W"/>
    <n v="101"/>
    <s v="STREET"/>
    <m/>
    <m/>
    <s v="IC"/>
    <s v="Invest Cont"/>
    <n v="331"/>
    <m/>
    <m/>
    <m/>
    <s v="DENKER                       AV"/>
    <s v="204TH                        ST"/>
    <n v="33.844900000000003"/>
    <n v="-118.304"/>
  </r>
  <r>
    <n v="200315781"/>
    <d v="2020-08-12T00:00:00"/>
    <x v="89"/>
    <n v="600"/>
    <n v="3"/>
    <x v="2"/>
    <n v="379"/>
    <n v="2"/>
    <n v="627"/>
    <x v="43"/>
    <s v="0553 0416 0445 1251 1259 0446"/>
    <n v="16"/>
    <s v="F"/>
    <s v="H"/>
    <n v="501"/>
    <s v="SINGLE FAMILY DWELLING"/>
    <n v="301"/>
    <s v="BELT FLAILING INSTRUMENT/CHAIN"/>
    <s v="IC"/>
    <s v="Invest Cont"/>
    <n v="627"/>
    <m/>
    <m/>
    <m/>
    <s v="1000    BROWNING                     BL"/>
    <m/>
    <n v="34.012099999999997"/>
    <n v="-118.2921"/>
  </r>
  <r>
    <n v="200604353"/>
    <d v="2020-01-09T00:00:00"/>
    <x v="258"/>
    <n v="200"/>
    <n v="6"/>
    <x v="9"/>
    <n v="657"/>
    <n v="1"/>
    <n v="510"/>
    <x v="0"/>
    <m/>
    <n v="0"/>
    <m/>
    <m/>
    <n v="101"/>
    <s v="STREET"/>
    <m/>
    <m/>
    <s v="IC"/>
    <s v="Invest Cont"/>
    <n v="510"/>
    <m/>
    <m/>
    <m/>
    <s v="5400    BARTON                       AV"/>
    <m/>
    <n v="34.087600000000002"/>
    <n v="-118.3091"/>
  </r>
  <r>
    <n v="200313411"/>
    <d v="2020-06-29T00:00:00"/>
    <x v="24"/>
    <n v="1045"/>
    <n v="3"/>
    <x v="2"/>
    <n v="395"/>
    <n v="1"/>
    <n v="210"/>
    <x v="11"/>
    <s v="0344 1822 0400"/>
    <n v="46"/>
    <s v="F"/>
    <s v="H"/>
    <n v="108"/>
    <s v="PARKING LOT"/>
    <n v="400"/>
    <s v="STRONG-ARM (HANDS, FIST, FEET OR BODILY FORCE)"/>
    <s v="AA"/>
    <s v="Adult Arrest"/>
    <n v="210"/>
    <m/>
    <m/>
    <m/>
    <s v="4100 S  WESTERN                      AV"/>
    <m/>
    <n v="34.009099999999997"/>
    <n v="-118.30889999999999"/>
  </r>
  <r>
    <n v="201011392"/>
    <d v="2020-07-27T00:00:00"/>
    <x v="109"/>
    <n v="115"/>
    <n v="10"/>
    <x v="11"/>
    <n v="1094"/>
    <n v="1"/>
    <n v="230"/>
    <x v="13"/>
    <s v="1100 0913 1817 0450"/>
    <n v="42"/>
    <s v="M"/>
    <s v="O"/>
    <n v="501"/>
    <s v="SINGLE FAMILY DWELLING"/>
    <n v="102"/>
    <s v="HAND GUN"/>
    <s v="AA"/>
    <s v="Adult Arrest"/>
    <n v="230"/>
    <m/>
    <m/>
    <m/>
    <s v="18100    GREEN MEADOW                 DR"/>
    <m/>
    <n v="34.1447"/>
    <n v="-118.5284"/>
  </r>
  <r>
    <n v="201212474"/>
    <d v="2020-05-08T00:00:00"/>
    <x v="165"/>
    <n v="2025"/>
    <n v="12"/>
    <x v="8"/>
    <n v="1235"/>
    <n v="2"/>
    <n v="626"/>
    <x v="10"/>
    <s v="1309 2000 1814 0416 0913"/>
    <n v="40"/>
    <s v="F"/>
    <s v="H"/>
    <n v="501"/>
    <s v="SINGLE FAMILY DWELLING"/>
    <n v="400"/>
    <s v="STRONG-ARM (HANDS, FIST, FEET OR BODILY FORCE)"/>
    <s v="AO"/>
    <s v="Adult Other"/>
    <n v="626"/>
    <m/>
    <m/>
    <m/>
    <s v="1200 W  59TH                         ST"/>
    <m/>
    <n v="33.987499999999997"/>
    <n v="-118.298"/>
  </r>
  <r>
    <n v="201116601"/>
    <d v="2020-12-13T00:00:00"/>
    <x v="341"/>
    <n v="1500"/>
    <n v="11"/>
    <x v="7"/>
    <n v="1172"/>
    <n v="1"/>
    <n v="330"/>
    <x v="1"/>
    <s v="0344 1307"/>
    <n v="28"/>
    <s v="M"/>
    <s v="W"/>
    <n v="101"/>
    <s v="STREET"/>
    <m/>
    <m/>
    <s v="IC"/>
    <s v="Invest Cont"/>
    <n v="330"/>
    <m/>
    <m/>
    <m/>
    <s v="SILVER LAKE"/>
    <s v="EARL"/>
    <n v="34.097099999999998"/>
    <n v="-118.2612"/>
  </r>
  <r>
    <n v="200515656"/>
    <d v="2020-10-22T00:00:00"/>
    <x v="167"/>
    <n v="945"/>
    <n v="5"/>
    <x v="10"/>
    <n v="563"/>
    <n v="2"/>
    <n v="624"/>
    <x v="15"/>
    <s v="0913 0603 0361 0444"/>
    <n v="29"/>
    <s v="F"/>
    <s v="H"/>
    <n v="502"/>
    <s v="MULTI-UNIT DWELLING (APARTMENT, DUPLEX, ETC)"/>
    <n v="400"/>
    <s v="STRONG-ARM (HANDS, FIST, FEET OR BODILY FORCE)"/>
    <s v="AO"/>
    <s v="Adult Other"/>
    <n v="624"/>
    <m/>
    <m/>
    <m/>
    <s v="700 W  17TH                         ST"/>
    <m/>
    <n v="33.7288"/>
    <n v="-118.2929"/>
  </r>
  <r>
    <n v="200813719"/>
    <d v="2020-09-04T00:00:00"/>
    <x v="154"/>
    <n v="1434"/>
    <n v="8"/>
    <x v="12"/>
    <n v="849"/>
    <n v="2"/>
    <n v="956"/>
    <x v="29"/>
    <n v="1912"/>
    <n v="41"/>
    <s v="F"/>
    <s v="W"/>
    <n v="502"/>
    <s v="MULTI-UNIT DWELLING (APARTMENT, DUPLEX, ETC)"/>
    <m/>
    <m/>
    <s v="IC"/>
    <s v="Invest Cont"/>
    <n v="956"/>
    <m/>
    <m/>
    <m/>
    <s v="1000 S  WOOSTER                      ST"/>
    <m/>
    <n v="34.057099999999998"/>
    <n v="-118.38249999999999"/>
  </r>
  <r>
    <n v="201108573"/>
    <d v="2020-04-20T00:00:00"/>
    <x v="208"/>
    <n v="2320"/>
    <n v="11"/>
    <x v="7"/>
    <n v="1123"/>
    <n v="2"/>
    <n v="740"/>
    <x v="21"/>
    <s v="1609 1307 0329 0603"/>
    <n v="50"/>
    <s v="F"/>
    <s v="H"/>
    <n v="501"/>
    <s v="SINGLE FAMILY DWELLING"/>
    <m/>
    <m/>
    <s v="AO"/>
    <s v="Adult Other"/>
    <n v="740"/>
    <m/>
    <m/>
    <m/>
    <s v="3900    SENECA                       AV"/>
    <m/>
    <n v="34.124600000000001"/>
    <n v="-118.26130000000001"/>
  </r>
  <r>
    <n v="200913044"/>
    <d v="2020-08-02T00:00:00"/>
    <x v="200"/>
    <n v="2000"/>
    <n v="9"/>
    <x v="3"/>
    <n v="952"/>
    <n v="2"/>
    <n v="626"/>
    <x v="10"/>
    <s v="1813 2000 1241 0444"/>
    <n v="0"/>
    <s v="F"/>
    <s v="H"/>
    <n v="502"/>
    <s v="MULTI-UNIT DWELLING (APARTMENT, DUPLEX, ETC)"/>
    <n v="400"/>
    <s v="STRONG-ARM (HANDS, FIST, FEET OR BODILY FORCE)"/>
    <s v="IC"/>
    <s v="Invest Cont"/>
    <n v="626"/>
    <m/>
    <m/>
    <m/>
    <s v="15000    BURBANK                      BL"/>
    <m/>
    <n v="34.1721"/>
    <n v="-118.459"/>
  </r>
  <r>
    <n v="200204489"/>
    <d v="2020-01-10T00:00:00"/>
    <x v="258"/>
    <n v="2130"/>
    <n v="2"/>
    <x v="5"/>
    <n v="245"/>
    <n v="1"/>
    <n v="330"/>
    <x v="1"/>
    <s v="0344 1609 1307 0329"/>
    <n v="33"/>
    <s v="M"/>
    <s v="B"/>
    <n v="101"/>
    <s v="STREET"/>
    <m/>
    <m/>
    <s v="IC"/>
    <s v="Invest Cont"/>
    <n v="330"/>
    <m/>
    <m/>
    <m/>
    <s v="4TH                          ST"/>
    <s v="GRAND VIEW"/>
    <n v="34.063299999999998"/>
    <n v="-118.27509999999999"/>
  </r>
  <r>
    <n v="201211713"/>
    <d v="2020-04-27T00:00:00"/>
    <x v="179"/>
    <n v="1530"/>
    <n v="12"/>
    <x v="8"/>
    <n v="1273"/>
    <n v="1"/>
    <n v="343"/>
    <x v="3"/>
    <s v="0325 1822"/>
    <n v="0"/>
    <s v="X"/>
    <s v="X"/>
    <n v="242"/>
    <s v="DISCOUNT STORE (99 CENT,DOLLAR,ETC."/>
    <m/>
    <m/>
    <s v="IC"/>
    <s v="Invest Cont"/>
    <n v="343"/>
    <m/>
    <m/>
    <m/>
    <s v="9100 S  WESTERN                      AV"/>
    <m/>
    <n v="33.954500000000003"/>
    <n v="-118.309"/>
  </r>
  <r>
    <n v="200611630"/>
    <d v="2020-06-21T00:00:00"/>
    <x v="50"/>
    <n v="2000"/>
    <n v="6"/>
    <x v="9"/>
    <n v="648"/>
    <n v="1"/>
    <n v="310"/>
    <x v="5"/>
    <s v="1822 1609 0344"/>
    <n v="0"/>
    <s v="X"/>
    <s v="X"/>
    <n v="210"/>
    <s v="RESTAURANT/FAST FOOD"/>
    <m/>
    <m/>
    <s v="IC"/>
    <s v="Invest Cont"/>
    <n v="310"/>
    <m/>
    <m/>
    <m/>
    <s v="5400 W  SUNSET                       BL"/>
    <m/>
    <n v="34.1"/>
    <n v="-118.3113"/>
  </r>
  <r>
    <n v="200914385"/>
    <d v="2020-09-06T00:00:00"/>
    <x v="120"/>
    <n v="2230"/>
    <n v="9"/>
    <x v="3"/>
    <n v="935"/>
    <n v="1"/>
    <n v="236"/>
    <x v="46"/>
    <s v="1218 1814 0446 1300 0445 0913 1414 0416 2000 2004"/>
    <n v="23"/>
    <s v="F"/>
    <s v="H"/>
    <n v="101"/>
    <s v="STREET"/>
    <n v="305"/>
    <s v="FIXED OBJECT"/>
    <s v="AO"/>
    <s v="Adult Other"/>
    <n v="236"/>
    <m/>
    <m/>
    <m/>
    <s v="14100    BESSEMER                     ST"/>
    <m/>
    <n v="34.180799999999998"/>
    <n v="-118.4443"/>
  </r>
  <r>
    <n v="200606134"/>
    <d v="2020-02-13T00:00:00"/>
    <x v="320"/>
    <n v="2000"/>
    <n v="6"/>
    <x v="9"/>
    <n v="666"/>
    <n v="2"/>
    <n v="740"/>
    <x v="21"/>
    <s v="0329 1300 1822"/>
    <n v="55"/>
    <s v="M"/>
    <s v="H"/>
    <n v="121"/>
    <s v="YARD (RESIDENTIAL/BUSINESS)"/>
    <m/>
    <m/>
    <s v="IC"/>
    <s v="Invest Cont"/>
    <n v="740"/>
    <m/>
    <m/>
    <m/>
    <s v="AFTON                        AV"/>
    <s v="EL CENTRO                    AV"/>
    <n v="34.095300000000002"/>
    <n v="-118.3241"/>
  </r>
  <r>
    <n v="200309683"/>
    <d v="2020-04-10T00:00:00"/>
    <x v="126"/>
    <n v="1230"/>
    <n v="3"/>
    <x v="2"/>
    <n v="393"/>
    <n v="1"/>
    <n v="420"/>
    <x v="33"/>
    <m/>
    <n v="0"/>
    <m/>
    <m/>
    <n v="101"/>
    <s v="STREET"/>
    <m/>
    <m/>
    <s v="IC"/>
    <s v="Invest Cont"/>
    <n v="420"/>
    <m/>
    <m/>
    <m/>
    <s v="4100    LEIMERT                      BL"/>
    <m/>
    <n v="34.01"/>
    <n v="-118.32389999999999"/>
  </r>
  <r>
    <n v="201000809"/>
    <d v="2020-08-14T00:00:00"/>
    <x v="347"/>
    <n v="1730"/>
    <n v="10"/>
    <x v="11"/>
    <n v="1001"/>
    <n v="1"/>
    <n v="236"/>
    <x v="46"/>
    <s v="0913 2000 0319 0329 0408 0305 1813 1310 1419 1309"/>
    <n v="37"/>
    <s v="F"/>
    <s v="H"/>
    <n v="501"/>
    <s v="SINGLE FAMILY DWELLING"/>
    <n v="400"/>
    <s v="STRONG-ARM (HANDS, FIST, FEET OR BODILY FORCE)"/>
    <s v="AA"/>
    <s v="Adult Arrest"/>
    <n v="236"/>
    <m/>
    <m/>
    <m/>
    <s v="19400    KESWICK                      ST"/>
    <m/>
    <n v="34.210599999999999"/>
    <n v="-118.5579"/>
  </r>
  <r>
    <n v="200915460"/>
    <d v="2020-10-04T00:00:00"/>
    <x v="76"/>
    <n v="200"/>
    <n v="9"/>
    <x v="3"/>
    <n v="939"/>
    <n v="1"/>
    <n v="510"/>
    <x v="0"/>
    <m/>
    <n v="0"/>
    <m/>
    <m/>
    <n v="108"/>
    <s v="PARKING LOT"/>
    <m/>
    <m/>
    <s v="IC"/>
    <s v="Invest Cont"/>
    <n v="510"/>
    <m/>
    <m/>
    <m/>
    <s v="13200    VICTORY                      BL"/>
    <m/>
    <n v="34.186700000000002"/>
    <n v="-118.4209"/>
  </r>
  <r>
    <n v="200813771"/>
    <d v="2020-09-06T00:00:00"/>
    <x v="256"/>
    <n v="1430"/>
    <n v="8"/>
    <x v="12"/>
    <n v="887"/>
    <n v="2"/>
    <n v="930"/>
    <x v="30"/>
    <s v="1202 0421 0432 0561 0913"/>
    <n v="61"/>
    <s v="M"/>
    <s v="W"/>
    <n v="501"/>
    <s v="SINGLE FAMILY DWELLING"/>
    <n v="511"/>
    <s v="VERBAL THREAT"/>
    <s v="AO"/>
    <s v="Adult Other"/>
    <n v="930"/>
    <m/>
    <m/>
    <m/>
    <s v="9300    KIRKSIDE                     RD"/>
    <m/>
    <n v="34.048200000000001"/>
    <n v="-118.39149999999999"/>
  </r>
  <r>
    <n v="200516686"/>
    <d v="2020-11-15T00:00:00"/>
    <x v="48"/>
    <n v="1015"/>
    <n v="5"/>
    <x v="10"/>
    <n v="507"/>
    <n v="2"/>
    <n v="740"/>
    <x v="21"/>
    <n v="329"/>
    <n v="36"/>
    <s v="M"/>
    <s v="W"/>
    <n v="501"/>
    <s v="SINGLE FAMILY DWELLING"/>
    <m/>
    <m/>
    <s v="IC"/>
    <s v="Invest Cont"/>
    <n v="740"/>
    <m/>
    <m/>
    <m/>
    <s v="1400 W  223RD                        ST"/>
    <m/>
    <n v="33.8245"/>
    <n v="-118.3038"/>
  </r>
  <r>
    <n v="200118505"/>
    <d v="2020-09-25T00:00:00"/>
    <x v="23"/>
    <n v="800"/>
    <n v="1"/>
    <x v="1"/>
    <n v="182"/>
    <n v="2"/>
    <n v="662"/>
    <x v="17"/>
    <n v="800"/>
    <n v="20"/>
    <s v="F"/>
    <s v="W"/>
    <n v="203"/>
    <s v="OTHER BUSINESS"/>
    <m/>
    <m/>
    <s v="IC"/>
    <s v="Invest Cont"/>
    <n v="662"/>
    <m/>
    <m/>
    <m/>
    <s v="1200 S  GRAND                        AV"/>
    <m/>
    <n v="34.039700000000003"/>
    <n v="-118.2637"/>
  </r>
  <r>
    <n v="201306036"/>
    <d v="2020-02-04T00:00:00"/>
    <x v="253"/>
    <n v="500"/>
    <n v="13"/>
    <x v="6"/>
    <n v="1361"/>
    <n v="1"/>
    <n v="420"/>
    <x v="33"/>
    <s v="1309 0385"/>
    <n v="48"/>
    <s v="F"/>
    <s v="H"/>
    <n v="101"/>
    <s v="STREET"/>
    <m/>
    <m/>
    <s v="IC"/>
    <s v="Invest Cont"/>
    <n v="420"/>
    <m/>
    <m/>
    <m/>
    <s v="47TH                         ST"/>
    <s v="MAIN                         ST"/>
    <n v="34.000999999999998"/>
    <n v="-118.274"/>
  </r>
  <r>
    <n v="201215340"/>
    <d v="2020-06-25T00:00:00"/>
    <x v="10"/>
    <n v="651"/>
    <n v="12"/>
    <x v="8"/>
    <n v="1269"/>
    <n v="1"/>
    <n v="310"/>
    <x v="5"/>
    <s v="1607 1402 0329 1822 0209 0321"/>
    <n v="0"/>
    <s v="X"/>
    <s v="X"/>
    <n v="704"/>
    <s v="ELEMENTARY SCHOOL"/>
    <m/>
    <m/>
    <s v="IC"/>
    <s v="Invest Cont"/>
    <n v="310"/>
    <m/>
    <m/>
    <m/>
    <s v="8500    TOWNE                        AV"/>
    <m/>
    <n v="33.960599999999999"/>
    <n v="-118.26730000000001"/>
  </r>
  <r>
    <n v="200613761"/>
    <d v="2020-08-10T00:00:00"/>
    <x v="271"/>
    <n v="905"/>
    <n v="6"/>
    <x v="9"/>
    <n v="666"/>
    <n v="2"/>
    <n v="850"/>
    <x v="41"/>
    <s v="0529 0913"/>
    <n v="49"/>
    <s v="F"/>
    <s v="W"/>
    <n v="502"/>
    <s v="MULTI-UNIT DWELLING (APARTMENT, DUPLEX, ETC)"/>
    <n v="400"/>
    <s v="STRONG-ARM (HANDS, FIST, FEET OR BODILY FORCE)"/>
    <s v="AA"/>
    <s v="Adult Arrest"/>
    <n v="850"/>
    <m/>
    <m/>
    <m/>
    <s v="6100    LEXINGTON                    AV"/>
    <m/>
    <n v="34.092599999999997"/>
    <n v="-118.32340000000001"/>
  </r>
  <r>
    <n v="200615123"/>
    <d v="2020-09-08T00:00:00"/>
    <x v="129"/>
    <n v="1530"/>
    <n v="6"/>
    <x v="9"/>
    <n v="676"/>
    <n v="1"/>
    <n v="330"/>
    <x v="1"/>
    <s v="1307 0358 1609 0344 0377"/>
    <n v="54"/>
    <s v="F"/>
    <s v="H"/>
    <n v="108"/>
    <s v="PARKING LOT"/>
    <m/>
    <m/>
    <s v="IC"/>
    <s v="Invest Cont"/>
    <n v="330"/>
    <m/>
    <m/>
    <m/>
    <s v="800    WILCOX                       AV"/>
    <m/>
    <n v="34.085299999999997"/>
    <n v="-118.331"/>
  </r>
  <r>
    <n v="200310857"/>
    <d v="2020-05-04T00:00:00"/>
    <x v="44"/>
    <n v="1700"/>
    <n v="3"/>
    <x v="2"/>
    <n v="317"/>
    <n v="1"/>
    <n v="310"/>
    <x v="5"/>
    <s v="2004 0344 1607 0329 1402 1409"/>
    <n v="19"/>
    <s v="X"/>
    <s v="X"/>
    <n v="708"/>
    <s v="CHURCH/CHAPEL (CHANGED 03-03 FROM CHURCH/TEMPLE)"/>
    <m/>
    <m/>
    <s v="AA"/>
    <s v="Adult Arrest"/>
    <n v="310"/>
    <m/>
    <m/>
    <m/>
    <s v="1400 W  ADAMS                        BL"/>
    <m/>
    <n v="34.0349"/>
    <n v="-118.2959"/>
  </r>
  <r>
    <n v="200416340"/>
    <d v="2020-12-27T00:00:00"/>
    <x v="197"/>
    <n v="316"/>
    <n v="4"/>
    <x v="4"/>
    <n v="412"/>
    <n v="1"/>
    <n v="441"/>
    <x v="78"/>
    <m/>
    <n v="0"/>
    <s v="X"/>
    <s v="X"/>
    <n v="203"/>
    <s v="OTHER BUSINESS"/>
    <m/>
    <m/>
    <s v="IC"/>
    <s v="Invest Cont"/>
    <n v="441"/>
    <m/>
    <m/>
    <m/>
    <s v="100 W  AVENUE 34"/>
    <m/>
    <n v="34.084000000000003"/>
    <n v="-118.2135"/>
  </r>
  <r>
    <n v="201009796"/>
    <d v="2020-06-08T00:00:00"/>
    <x v="20"/>
    <n v="500"/>
    <n v="10"/>
    <x v="11"/>
    <n v="1039"/>
    <n v="2"/>
    <n v="624"/>
    <x v="15"/>
    <s v="0400 0416 1810 0913"/>
    <n v="60"/>
    <s v="M"/>
    <s v="H"/>
    <n v="514"/>
    <s v="GROUP HOME"/>
    <n v="400"/>
    <s v="STRONG-ARM (HANDS, FIST, FEET OR BODILY FORCE)"/>
    <s v="AO"/>
    <s v="Adult Other"/>
    <n v="624"/>
    <m/>
    <m/>
    <m/>
    <s v="6600    GAVIOTA                      AV"/>
    <m/>
    <n v="34.190300000000001"/>
    <n v="-118.4815"/>
  </r>
  <r>
    <n v="200716012"/>
    <d v="2020-11-15T00:00:00"/>
    <x v="48"/>
    <n v="1520"/>
    <n v="7"/>
    <x v="0"/>
    <n v="724"/>
    <n v="1"/>
    <n v="330"/>
    <x v="1"/>
    <s v="1300 1606 0344"/>
    <n v="31"/>
    <s v="F"/>
    <s v="O"/>
    <n v="123"/>
    <s v="PARKING UNDERGROUND/BUILDING"/>
    <m/>
    <m/>
    <s v="AO"/>
    <s v="Adult Other"/>
    <n v="330"/>
    <m/>
    <m/>
    <m/>
    <s v="100    THE GROVE                    DR"/>
    <m/>
    <n v="34.0747"/>
    <n v="-118.3563"/>
  </r>
  <r>
    <n v="200319421"/>
    <d v="2020-10-26T00:00:00"/>
    <x v="82"/>
    <n v="5"/>
    <n v="3"/>
    <x v="2"/>
    <n v="362"/>
    <n v="2"/>
    <n v="354"/>
    <x v="14"/>
    <s v="1822 0100 0930"/>
    <n v="33"/>
    <s v="F"/>
    <s v="B"/>
    <n v="501"/>
    <s v="SINGLE FAMILY DWELLING"/>
    <m/>
    <m/>
    <s v="IC"/>
    <s v="Invest Cont"/>
    <n v="354"/>
    <m/>
    <m/>
    <m/>
    <s v="3800    POTOMAC                      AV"/>
    <m/>
    <n v="34.015599999999999"/>
    <n v="-118.3463"/>
  </r>
  <r>
    <n v="200608684"/>
    <d v="2020-04-04T00:00:00"/>
    <x v="42"/>
    <n v="1230"/>
    <n v="6"/>
    <x v="9"/>
    <n v="656"/>
    <n v="1"/>
    <n v="230"/>
    <x v="13"/>
    <s v="1218 0913 1309 0421 0334"/>
    <n v="22"/>
    <s v="M"/>
    <s v="B"/>
    <n v="102"/>
    <s v="SIDEWALK"/>
    <n v="307"/>
    <s v="VEHICLE"/>
    <s v="IC"/>
    <s v="Invest Cont"/>
    <n v="230"/>
    <m/>
    <m/>
    <m/>
    <s v="LILLIAN"/>
    <s v="WILLOUGHBY"/>
    <n v="34.0871"/>
    <n v="-118.32769999999999"/>
  </r>
  <r>
    <n v="200806379"/>
    <d v="2020-02-22T00:00:00"/>
    <x v="323"/>
    <n v="2340"/>
    <n v="8"/>
    <x v="12"/>
    <n v="809"/>
    <n v="1"/>
    <n v="310"/>
    <x v="5"/>
    <s v="0344 1822 1251 1607"/>
    <n v="22"/>
    <s v="F"/>
    <s v="B"/>
    <n v="501"/>
    <s v="SINGLE FAMILY DWELLING"/>
    <m/>
    <m/>
    <s v="IC"/>
    <s v="Invest Cont"/>
    <n v="310"/>
    <m/>
    <m/>
    <m/>
    <s v="9600    HEATHER                      RD"/>
    <m/>
    <n v="34.103299999999997"/>
    <n v="-118.4057"/>
  </r>
  <r>
    <n v="200106629"/>
    <d v="2020-02-07T00:00:00"/>
    <x v="199"/>
    <n v="1140"/>
    <n v="1"/>
    <x v="1"/>
    <n v="182"/>
    <n v="2"/>
    <n v="664"/>
    <x v="53"/>
    <n v="701"/>
    <n v="23"/>
    <s v="M"/>
    <s v="O"/>
    <n v="502"/>
    <s v="MULTI-UNIT DWELLING (APARTMENT, DUPLEX, ETC)"/>
    <m/>
    <m/>
    <s v="IC"/>
    <s v="Invest Cont"/>
    <n v="664"/>
    <m/>
    <m/>
    <m/>
    <s v="900 S  OLIVE                        ST"/>
    <m/>
    <n v="34.043700000000001"/>
    <n v="-118.2582"/>
  </r>
  <r>
    <n v="200614061"/>
    <d v="2020-08-17T00:00:00"/>
    <x v="116"/>
    <n v="1700"/>
    <n v="6"/>
    <x v="9"/>
    <n v="648"/>
    <n v="1"/>
    <n v="510"/>
    <x v="0"/>
    <m/>
    <n v="0"/>
    <m/>
    <m/>
    <n v="101"/>
    <s v="STREET"/>
    <m/>
    <m/>
    <s v="IC"/>
    <s v="Invest Cont"/>
    <n v="510"/>
    <m/>
    <m/>
    <m/>
    <s v="1500 N  WESTERN                      AV"/>
    <m/>
    <n v="34.098199999999999"/>
    <n v="-118.3092"/>
  </r>
  <r>
    <n v="200218369"/>
    <d v="2020-12-09T00:00:00"/>
    <x v="308"/>
    <n v="610"/>
    <n v="2"/>
    <x v="5"/>
    <n v="248"/>
    <n v="1"/>
    <n v="230"/>
    <x v="13"/>
    <s v="0906 0913 1402 1407 1823 1817 0416 0400 1913 0445"/>
    <n v="35"/>
    <s v="F"/>
    <s v="O"/>
    <n v="502"/>
    <s v="MULTI-UNIT DWELLING (APARTMENT, DUPLEX, ETC)"/>
    <n v="102"/>
    <s v="HAND GUN"/>
    <s v="IC"/>
    <s v="Invest Cont"/>
    <n v="230"/>
    <n v="998"/>
    <m/>
    <m/>
    <s v="400    HARTFORD                     AV"/>
    <m/>
    <n v="34.057000000000002"/>
    <n v="-118.26349999999999"/>
  </r>
  <r>
    <n v="200312171"/>
    <d v="2020-06-01T00:00:00"/>
    <x v="65"/>
    <n v="1930"/>
    <n v="3"/>
    <x v="2"/>
    <n v="362"/>
    <n v="1"/>
    <n v="230"/>
    <x v="13"/>
    <s v="1309 0329 0334 0913 1813 1814 1251 0319 1310 2000"/>
    <n v="31"/>
    <s v="F"/>
    <s v="H"/>
    <n v="101"/>
    <s v="STREET"/>
    <n v="500"/>
    <s v="UNKNOWN WEAPON/OTHER WEAPON"/>
    <s v="IC"/>
    <s v="Invest Cont"/>
    <n v="230"/>
    <m/>
    <m/>
    <m/>
    <s v="3900    NICOLET                      AV"/>
    <m/>
    <n v="34.016300000000001"/>
    <n v="-118.3507"/>
  </r>
  <r>
    <n v="200708013"/>
    <d v="2020-04-06T00:00:00"/>
    <x v="71"/>
    <n v="800"/>
    <n v="7"/>
    <x v="0"/>
    <n v="706"/>
    <n v="1"/>
    <n v="480"/>
    <x v="2"/>
    <n v="344"/>
    <n v="49"/>
    <s v="M"/>
    <s v="W"/>
    <n v="101"/>
    <s v="STREET"/>
    <m/>
    <m/>
    <s v="IC"/>
    <s v="Invest Cont"/>
    <n v="480"/>
    <m/>
    <m/>
    <m/>
    <s v="500 N  LA BREA                      AV"/>
    <m/>
    <n v="34.080300000000001"/>
    <n v="-118.3441"/>
  </r>
  <r>
    <n v="200607117"/>
    <d v="2020-02-28T00:00:00"/>
    <x v="72"/>
    <n v="1037"/>
    <n v="6"/>
    <x v="9"/>
    <n v="677"/>
    <n v="2"/>
    <n v="888"/>
    <x v="24"/>
    <n v="1822"/>
    <n v="32"/>
    <s v="M"/>
    <s v="B"/>
    <n v="501"/>
    <s v="SINGLE FAMILY DWELLING"/>
    <m/>
    <m/>
    <s v="IC"/>
    <s v="Invest Cont"/>
    <n v="888"/>
    <m/>
    <m/>
    <m/>
    <s v="800 N  WILTON                       PL"/>
    <m/>
    <n v="34.085500000000003"/>
    <n v="-118.3135"/>
  </r>
  <r>
    <n v="200908657"/>
    <d v="2020-04-20T00:00:00"/>
    <x v="257"/>
    <n v="1730"/>
    <n v="9"/>
    <x v="3"/>
    <n v="969"/>
    <n v="2"/>
    <n v="956"/>
    <x v="29"/>
    <n v="1906"/>
    <n v="46"/>
    <s v="F"/>
    <s v="O"/>
    <n v="502"/>
    <s v="MULTI-UNIT DWELLING (APARTMENT, DUPLEX, ETC)"/>
    <m/>
    <m/>
    <s v="IC"/>
    <s v="Invest Cont"/>
    <n v="956"/>
    <m/>
    <m/>
    <m/>
    <s v="12600    RIVERSIDE                    DR"/>
    <m/>
    <n v="34.157600000000002"/>
    <n v="-118.4074"/>
  </r>
  <r>
    <n v="200513223"/>
    <d v="2020-08-20T00:00:00"/>
    <x v="306"/>
    <n v="2323"/>
    <n v="5"/>
    <x v="10"/>
    <n v="529"/>
    <n v="1"/>
    <n v="520"/>
    <x v="25"/>
    <s v="1300 1612 1202"/>
    <n v="60"/>
    <s v="M"/>
    <s v="H"/>
    <n v="101"/>
    <s v="STREET"/>
    <m/>
    <m/>
    <s v="IC"/>
    <s v="Invest Cont"/>
    <n v="520"/>
    <m/>
    <m/>
    <m/>
    <s v="300 N  AVALON                       BL"/>
    <m/>
    <n v="33.7727"/>
    <n v="-118.2619"/>
  </r>
  <r>
    <n v="201307360"/>
    <d v="2020-02-29T00:00:00"/>
    <x v="72"/>
    <n v="2300"/>
    <n v="13"/>
    <x v="6"/>
    <n v="1307"/>
    <n v="1"/>
    <n v="440"/>
    <x v="20"/>
    <s v="0344 1218"/>
    <n v="43"/>
    <s v="M"/>
    <s v="W"/>
    <n v="502"/>
    <s v="MULTI-UNIT DWELLING (APARTMENT, DUPLEX, ETC)"/>
    <m/>
    <m/>
    <s v="IC"/>
    <s v="Invest Cont"/>
    <n v="440"/>
    <m/>
    <m/>
    <m/>
    <s v="1200 E  7TH                          ST"/>
    <m/>
    <n v="34.037500000000001"/>
    <n v="-118.2423"/>
  </r>
  <r>
    <n v="200305723"/>
    <d v="2020-01-29T00:00:00"/>
    <x v="259"/>
    <n v="1300"/>
    <n v="3"/>
    <x v="2"/>
    <n v="338"/>
    <n v="1"/>
    <n v="440"/>
    <x v="20"/>
    <s v="0344 1251 2032"/>
    <n v="20"/>
    <s v="M"/>
    <s v="A"/>
    <n v="710"/>
    <s v="OTHER PREMISE"/>
    <m/>
    <m/>
    <s v="IC"/>
    <s v="Invest Cont"/>
    <n v="440"/>
    <m/>
    <m/>
    <m/>
    <s v="3000    MC CLINTOCK                  AV"/>
    <m/>
    <n v="34.0274"/>
    <n v="-118.285"/>
  </r>
  <r>
    <n v="200709488"/>
    <d v="2020-05-21T00:00:00"/>
    <x v="267"/>
    <n v="545"/>
    <n v="7"/>
    <x v="0"/>
    <n v="745"/>
    <n v="2"/>
    <n v="626"/>
    <x v="10"/>
    <s v="2000 1813 0446 0401 0513"/>
    <n v="76"/>
    <s v="F"/>
    <s v="B"/>
    <n v="502"/>
    <s v="MULTI-UNIT DWELLING (APARTMENT, DUPLEX, ETC)"/>
    <n v="400"/>
    <s v="STRONG-ARM (HANDS, FIST, FEET OR BODILY FORCE)"/>
    <s v="AO"/>
    <s v="Adult Other"/>
    <n v="626"/>
    <m/>
    <m/>
    <m/>
    <s v="1000    MEADOWBROOK                  AV"/>
    <m/>
    <n v="34.0548"/>
    <n v="-118.3477"/>
  </r>
  <r>
    <n v="200514577"/>
    <d v="2020-09-27T00:00:00"/>
    <x v="272"/>
    <n v="30"/>
    <n v="5"/>
    <x v="10"/>
    <n v="564"/>
    <n v="2"/>
    <n v="740"/>
    <x v="21"/>
    <n v="329"/>
    <n v="21"/>
    <s v="M"/>
    <s v="H"/>
    <n v="122"/>
    <s v="VEHICLE, PASSENGER/TRUCK"/>
    <m/>
    <m/>
    <s v="IC"/>
    <s v="Invest Cont"/>
    <n v="740"/>
    <m/>
    <m/>
    <m/>
    <s v="600 S  PALOS VERDES                 ST"/>
    <m/>
    <n v="33.737900000000003"/>
    <n v="-118.2814"/>
  </r>
  <r>
    <n v="200105714"/>
    <d v="2020-01-26T00:00:00"/>
    <x v="227"/>
    <n v="900"/>
    <n v="1"/>
    <x v="1"/>
    <n v="101"/>
    <n v="2"/>
    <n v="740"/>
    <x v="21"/>
    <s v="0329 1309"/>
    <n v="19"/>
    <s v="M"/>
    <s v="W"/>
    <n v="122"/>
    <s v="VEHICLE, PASSENGER/TRUCK"/>
    <m/>
    <m/>
    <s v="IC"/>
    <s v="Invest Cont"/>
    <n v="740"/>
    <m/>
    <m/>
    <m/>
    <s v="1000    EVERETT                      PL"/>
    <m/>
    <n v="34.069299999999998"/>
    <n v="-118.2488"/>
  </r>
  <r>
    <n v="200215195"/>
    <d v="2020-09-19T00:00:00"/>
    <x v="224"/>
    <n v="345"/>
    <n v="2"/>
    <x v="5"/>
    <n v="245"/>
    <n v="1"/>
    <n v="220"/>
    <x v="50"/>
    <s v="0447 0371 0334 0335 0445 1822 0906 2004"/>
    <n v="28"/>
    <s v="M"/>
    <s v="B"/>
    <n v="109"/>
    <s v="PARK/PLAYGROUND"/>
    <n v="200"/>
    <s v="KNIFE WITH BLADE 6INCHES OR LESS"/>
    <s v="AA"/>
    <s v="Adult Arrest"/>
    <n v="220"/>
    <m/>
    <m/>
    <m/>
    <s v="2200 W  6TH                          ST"/>
    <m/>
    <n v="34.060099999999998"/>
    <n v="-118.2761"/>
  </r>
  <r>
    <n v="200518412"/>
    <d v="2020-12-31T00:00:00"/>
    <x v="361"/>
    <n v="900"/>
    <n v="5"/>
    <x v="10"/>
    <n v="587"/>
    <n v="2"/>
    <n v="740"/>
    <x v="21"/>
    <n v="329"/>
    <n v="0"/>
    <s v="X"/>
    <s v="X"/>
    <n v="210"/>
    <s v="RESTAURANT/FAST FOOD"/>
    <m/>
    <m/>
    <s v="IC"/>
    <s v="Invest Cont"/>
    <n v="740"/>
    <m/>
    <m/>
    <m/>
    <s v="3400 S  PACIFIC                      AV"/>
    <m/>
    <n v="33.7136"/>
    <n v="-118.29040000000001"/>
  </r>
  <r>
    <n v="200518210"/>
    <d v="2020-12-25T00:00:00"/>
    <x v="248"/>
    <n v="750"/>
    <n v="5"/>
    <x v="10"/>
    <n v="567"/>
    <n v="2"/>
    <n v="626"/>
    <x v="10"/>
    <s v="0913 2000 1814 0416"/>
    <n v="27"/>
    <s v="F"/>
    <s v="H"/>
    <n v="502"/>
    <s v="MULTI-UNIT DWELLING (APARTMENT, DUPLEX, ETC)"/>
    <n v="400"/>
    <s v="STRONG-ARM (HANDS, FIST, FEET OR BODILY FORCE)"/>
    <s v="IC"/>
    <s v="Invest Cont"/>
    <n v="626"/>
    <m/>
    <m/>
    <m/>
    <s v="400 W  21ST                         ST"/>
    <m/>
    <n v="33.725099999999998"/>
    <n v="-118.28579999999999"/>
  </r>
  <r>
    <n v="200400728"/>
    <d v="2020-04-11T00:00:00"/>
    <x v="296"/>
    <n v="2000"/>
    <n v="4"/>
    <x v="4"/>
    <n v="404"/>
    <n v="2"/>
    <n v="626"/>
    <x v="10"/>
    <s v="2000 1813 0444"/>
    <n v="44"/>
    <s v="F"/>
    <s v="H"/>
    <n v="502"/>
    <s v="MULTI-UNIT DWELLING (APARTMENT, DUPLEX, ETC)"/>
    <n v="400"/>
    <s v="STRONG-ARM (HANDS, FIST, FEET OR BODILY FORCE)"/>
    <s v="AO"/>
    <s v="Adult Other"/>
    <n v="626"/>
    <m/>
    <m/>
    <m/>
    <s v="6100    MONTEREY                     RD"/>
    <m/>
    <n v="34.106699999999996"/>
    <n v="-118.1835"/>
  </r>
  <r>
    <n v="200818014"/>
    <d v="2020-12-29T00:00:00"/>
    <x v="197"/>
    <n v="2000"/>
    <n v="8"/>
    <x v="12"/>
    <n v="824"/>
    <n v="1"/>
    <n v="330"/>
    <x v="1"/>
    <s v="1609 1822 0321 0344"/>
    <n v="45"/>
    <s v="M"/>
    <s v="W"/>
    <n v="101"/>
    <s v="STREET"/>
    <m/>
    <m/>
    <s v="IC"/>
    <s v="Invest Cont"/>
    <n v="330"/>
    <m/>
    <m/>
    <m/>
    <s v="200    OCEAN                        WY"/>
    <m/>
    <n v="34.028300000000002"/>
    <n v="-118.51649999999999"/>
  </r>
  <r>
    <n v="200106806"/>
    <d v="2020-02-10T00:00:00"/>
    <x v="159"/>
    <n v="1155"/>
    <n v="1"/>
    <x v="1"/>
    <n v="152"/>
    <n v="2"/>
    <n v="900"/>
    <x v="18"/>
    <s v="1501 2004 1402 0907"/>
    <n v="0"/>
    <s v="X"/>
    <s v="X"/>
    <n v="252"/>
    <s v="COFFEE SHOP (STARBUCKS, COFFEE BEAN, PEET'S, ETC.)"/>
    <m/>
    <m/>
    <s v="IC"/>
    <s v="Invest Cont"/>
    <n v="900"/>
    <n v="998"/>
    <m/>
    <m/>
    <s v="500 W  6TH                          ST"/>
    <m/>
    <n v="34.048099999999998"/>
    <n v="-118.2542"/>
  </r>
  <r>
    <n v="200318783"/>
    <d v="2020-10-12T00:00:00"/>
    <x v="215"/>
    <n v="2000"/>
    <n v="3"/>
    <x v="2"/>
    <n v="314"/>
    <n v="1"/>
    <n v="121"/>
    <x v="22"/>
    <s v="1822 0416 0527 1415 2034 1262 1206 1402 0446 0406"/>
    <n v="35"/>
    <s v="F"/>
    <s v="H"/>
    <n v="501"/>
    <s v="SINGLE FAMILY DWELLING"/>
    <n v="400"/>
    <s v="STRONG-ARM (HANDS, FIST, FEET OR BODILY FORCE)"/>
    <s v="IC"/>
    <s v="Invest Cont"/>
    <n v="121"/>
    <m/>
    <m/>
    <m/>
    <s v="3900 W  28TH                         ST"/>
    <m/>
    <n v="34.0306"/>
    <n v="-118.32810000000001"/>
  </r>
  <r>
    <n v="201212033"/>
    <d v="2020-05-02T00:00:00"/>
    <x v="5"/>
    <n v="1840"/>
    <n v="12"/>
    <x v="8"/>
    <n v="1273"/>
    <n v="1"/>
    <n v="230"/>
    <x v="13"/>
    <s v="1218 2004 0334 0400 0411 0416 1402 1822"/>
    <n v="41"/>
    <s v="M"/>
    <s v="W"/>
    <n v="109"/>
    <s v="PARK/PLAYGROUND"/>
    <n v="500"/>
    <s v="UNKNOWN WEAPON/OTHER WEAPON"/>
    <s v="AO"/>
    <s v="Adult Other"/>
    <n v="230"/>
    <n v="998"/>
    <m/>
    <m/>
    <s v="8700 S  SAINT ANDREWS                PL"/>
    <m/>
    <n v="33.959099999999999"/>
    <n v="-118.3112"/>
  </r>
  <r>
    <n v="200407878"/>
    <d v="2020-04-16T00:00:00"/>
    <x v="77"/>
    <n v="1152"/>
    <n v="4"/>
    <x v="4"/>
    <n v="499"/>
    <n v="1"/>
    <n v="510"/>
    <x v="0"/>
    <m/>
    <n v="0"/>
    <m/>
    <m/>
    <n v="101"/>
    <s v="STREET"/>
    <m/>
    <m/>
    <s v="IC"/>
    <s v="Invest Cont"/>
    <n v="510"/>
    <m/>
    <m/>
    <m/>
    <s v="1400    ESPERANZA                    ST"/>
    <m/>
    <n v="34.017299999999999"/>
    <n v="-118.20099999999999"/>
  </r>
  <r>
    <n v="200400922"/>
    <d v="2020-07-19T00:00:00"/>
    <x v="264"/>
    <n v="2035"/>
    <n v="4"/>
    <x v="4"/>
    <n v="417"/>
    <n v="2"/>
    <n v="902"/>
    <x v="80"/>
    <s v="1402 2038 0913 0554"/>
    <n v="42"/>
    <s v="F"/>
    <s v="H"/>
    <n v="504"/>
    <s v="OTHER RESIDENCE"/>
    <m/>
    <m/>
    <s v="IC"/>
    <s v="Invest Cont"/>
    <n v="902"/>
    <n v="998"/>
    <m/>
    <m/>
    <s v="3800    LINCOLN HIGH                 CT"/>
    <m/>
    <n v="34.074800000000003"/>
    <n v="-118.1994"/>
  </r>
  <r>
    <n v="200509997"/>
    <d v="2020-05-27T00:00:00"/>
    <x v="251"/>
    <n v="745"/>
    <n v="5"/>
    <x v="10"/>
    <n v="541"/>
    <n v="1"/>
    <n v="510"/>
    <x v="0"/>
    <m/>
    <n v="0"/>
    <m/>
    <m/>
    <n v="101"/>
    <s v="STREET"/>
    <m/>
    <m/>
    <s v="IC"/>
    <s v="Invest Cont"/>
    <n v="510"/>
    <m/>
    <m/>
    <m/>
    <s v="1000 N  WESTERN                      AV"/>
    <m/>
    <n v="33.753700000000002"/>
    <n v="-118.309"/>
  </r>
  <r>
    <n v="201300813"/>
    <d v="2020-07-04T00:00:00"/>
    <x v="153"/>
    <n v="2200"/>
    <n v="13"/>
    <x v="6"/>
    <n v="1367"/>
    <n v="1"/>
    <n v="210"/>
    <x v="11"/>
    <s v="0334 0344 0352 0913 0851"/>
    <n v="18"/>
    <s v="M"/>
    <s v="H"/>
    <n v="102"/>
    <s v="SIDEWALK"/>
    <n v="109"/>
    <s v="SEMI-AUTOMATIC PISTOL"/>
    <s v="IC"/>
    <s v="Invest Cont"/>
    <n v="210"/>
    <m/>
    <m/>
    <m/>
    <s v="1800 E  53RD                         ST"/>
    <m/>
    <n v="33.999299999999998"/>
    <n v="-118.2432"/>
  </r>
  <r>
    <n v="200911493"/>
    <d v="2020-06-24T00:00:00"/>
    <x v="269"/>
    <n v="1800"/>
    <n v="9"/>
    <x v="3"/>
    <n v="952"/>
    <n v="1"/>
    <n v="330"/>
    <x v="1"/>
    <s v="1300 0344 1609"/>
    <n v="50"/>
    <s v="M"/>
    <s v="O"/>
    <n v="123"/>
    <s v="PARKING UNDERGROUND/BUILDING"/>
    <m/>
    <m/>
    <s v="IC"/>
    <s v="Invest Cont"/>
    <n v="330"/>
    <m/>
    <m/>
    <m/>
    <s v="15100    BURBANK                      BL"/>
    <m/>
    <n v="34.1721"/>
    <n v="-118.46250000000001"/>
  </r>
  <r>
    <n v="200311918"/>
    <d v="2020-05-26T00:00:00"/>
    <x v="359"/>
    <n v="1230"/>
    <n v="3"/>
    <x v="2"/>
    <n v="363"/>
    <n v="1"/>
    <n v="440"/>
    <x v="20"/>
    <s v="0444 0447 2007 2000 1814 1222 0913 0344"/>
    <n v="29"/>
    <s v="M"/>
    <s v="B"/>
    <n v="502"/>
    <s v="MULTI-UNIT DWELLING (APARTMENT, DUPLEX, ETC)"/>
    <n v="400"/>
    <s v="STRONG-ARM (HANDS, FIST, FEET OR BODILY FORCE)"/>
    <s v="AO"/>
    <s v="Adult Other"/>
    <n v="440"/>
    <n v="626"/>
    <m/>
    <m/>
    <s v="4100    PALMYRA                      RD"/>
    <m/>
    <n v="34.014899999999997"/>
    <n v="-118.3436"/>
  </r>
  <r>
    <n v="200712364"/>
    <d v="2020-08-04T00:00:00"/>
    <x v="357"/>
    <n v="1030"/>
    <n v="7"/>
    <x v="0"/>
    <n v="765"/>
    <n v="2"/>
    <n v="623"/>
    <x v="38"/>
    <s v="0356 2004 1212"/>
    <n v="19"/>
    <s v="M"/>
    <s v="H"/>
    <n v="243"/>
    <s v="DIY CENTER (LOWE'S,HOME DEPOT,OSH,CONTRACTORS WAREHOUSE)"/>
    <n v="511"/>
    <s v="VERBAL THREAT"/>
    <s v="AA"/>
    <s v="Adult Arrest"/>
    <n v="623"/>
    <m/>
    <m/>
    <m/>
    <s v="PICO                         BL"/>
    <s v="MUIRFIELD"/>
    <n v="34.0486"/>
    <n v="-118.3347"/>
  </r>
  <r>
    <n v="200619636"/>
    <d v="2020-12-24T00:00:00"/>
    <x v="174"/>
    <n v="1000"/>
    <n v="6"/>
    <x v="9"/>
    <n v="663"/>
    <n v="1"/>
    <n v="510"/>
    <x v="0"/>
    <m/>
    <n v="0"/>
    <m/>
    <m/>
    <n v="101"/>
    <s v="STREET"/>
    <m/>
    <m/>
    <s v="IC"/>
    <s v="Invest Cont"/>
    <n v="510"/>
    <m/>
    <m/>
    <m/>
    <s v="1100 N  SYCAMORE                     AV"/>
    <m/>
    <n v="34.090699999999998"/>
    <n v="-118.3428"/>
  </r>
  <r>
    <n v="200810312"/>
    <d v="2020-06-06T00:00:00"/>
    <x v="43"/>
    <n v="1545"/>
    <n v="8"/>
    <x v="12"/>
    <n v="805"/>
    <n v="2"/>
    <n v="901"/>
    <x v="19"/>
    <s v="2038 0319"/>
    <n v="42"/>
    <s v="F"/>
    <s v="W"/>
    <n v="501"/>
    <s v="SINGLE FAMILY DWELLING"/>
    <m/>
    <m/>
    <s v="AA"/>
    <s v="Adult Arrest"/>
    <n v="901"/>
    <m/>
    <m/>
    <m/>
    <s v="2100    QUEENSBOROUGH                LN"/>
    <m/>
    <n v="34.107500000000002"/>
    <n v="-118.47620000000001"/>
  </r>
  <r>
    <n v="200110131"/>
    <d v="2020-04-06T00:00:00"/>
    <x v="136"/>
    <n v="1330"/>
    <n v="1"/>
    <x v="1"/>
    <n v="182"/>
    <n v="2"/>
    <n v="624"/>
    <x v="15"/>
    <s v="2004 1822 0903 2055 1513"/>
    <n v="49"/>
    <s v="M"/>
    <s v="K"/>
    <n v="102"/>
    <s v="SIDEWALK"/>
    <n v="500"/>
    <s v="UNKNOWN WEAPON/OTHER WEAPON"/>
    <s v="IC"/>
    <s v="Invest Cont"/>
    <n v="624"/>
    <m/>
    <m/>
    <m/>
    <s v="OLYMPIC"/>
    <s v="GRAND                        AV"/>
    <n v="34.042999999999999"/>
    <n v="-118.2606"/>
  </r>
  <r>
    <n v="200415405"/>
    <d v="2020-11-30T00:00:00"/>
    <x v="289"/>
    <n v="1200"/>
    <n v="4"/>
    <x v="4"/>
    <n v="407"/>
    <n v="1"/>
    <n v="510"/>
    <x v="0"/>
    <m/>
    <n v="0"/>
    <m/>
    <m/>
    <n v="101"/>
    <s v="STREET"/>
    <m/>
    <m/>
    <s v="IC"/>
    <s v="Invest Cont"/>
    <n v="510"/>
    <m/>
    <m/>
    <m/>
    <s v="3800    MONTEREY                     RD"/>
    <m/>
    <n v="34.091000000000001"/>
    <n v="-118.18819999999999"/>
  </r>
  <r>
    <n v="200316320"/>
    <d v="2020-08-25T00:00:00"/>
    <x v="183"/>
    <n v="700"/>
    <n v="3"/>
    <x v="2"/>
    <n v="333"/>
    <n v="1"/>
    <n v="522"/>
    <x v="39"/>
    <s v="1822 0344 0394 0947"/>
    <n v="36"/>
    <s v="M"/>
    <s v="I"/>
    <n v="119"/>
    <s v="PORCH, RESIDENTIAL"/>
    <m/>
    <m/>
    <s v="IC"/>
    <s v="Invest Cont"/>
    <n v="522"/>
    <m/>
    <m/>
    <m/>
    <s v="3700    EXPOSITION                   BL"/>
    <m/>
    <n v="34.023499999999999"/>
    <n v="-118.34"/>
  </r>
  <r>
    <n v="200113144"/>
    <d v="2020-06-09T00:00:00"/>
    <x v="14"/>
    <n v="2230"/>
    <n v="1"/>
    <x v="1"/>
    <n v="134"/>
    <n v="1"/>
    <n v="231"/>
    <x v="51"/>
    <s v="0400 0447 1212 1822"/>
    <n v="30"/>
    <s v="M"/>
    <s v="X"/>
    <n v="101"/>
    <s v="STREET"/>
    <n v="310"/>
    <s v="CONCRETE BLOCK/BRICK"/>
    <s v="IC"/>
    <s v="Invest Cont"/>
    <n v="231"/>
    <m/>
    <m/>
    <m/>
    <s v="BROADWAY"/>
    <s v="4TH"/>
    <n v="34.049500000000002"/>
    <n v="-118.24939999999999"/>
  </r>
  <r>
    <n v="200605160"/>
    <d v="2020-01-27T00:00:00"/>
    <x v="119"/>
    <n v="2000"/>
    <n v="6"/>
    <x v="9"/>
    <n v="646"/>
    <n v="1"/>
    <n v="330"/>
    <x v="1"/>
    <s v="1601 1300 1307 1609 0329 0344"/>
    <n v="34"/>
    <s v="M"/>
    <s v="H"/>
    <n v="108"/>
    <s v="PARKING LOT"/>
    <m/>
    <m/>
    <s v="IC"/>
    <s v="Invest Cont"/>
    <n v="330"/>
    <m/>
    <m/>
    <m/>
    <s v="WILCOX"/>
    <s v="SELMA"/>
    <n v="34.099800000000002"/>
    <n v="-118.331"/>
  </r>
  <r>
    <n v="200709093"/>
    <d v="2020-05-09T00:00:00"/>
    <x v="143"/>
    <n v="2035"/>
    <n v="7"/>
    <x v="0"/>
    <n v="702"/>
    <n v="2"/>
    <n v="740"/>
    <x v="21"/>
    <n v="329"/>
    <n v="52"/>
    <s v="F"/>
    <s v="W"/>
    <n v="501"/>
    <s v="SINGLE FAMILY DWELLING"/>
    <m/>
    <m/>
    <s v="AA"/>
    <s v="Adult Arrest"/>
    <n v="740"/>
    <m/>
    <m/>
    <m/>
    <s v="800 N  STANLEY                      AV"/>
    <m/>
    <n v="34.085299999999997"/>
    <n v="-118.35639999999999"/>
  </r>
  <r>
    <n v="200815685"/>
    <d v="2020-10-23T00:00:00"/>
    <x v="60"/>
    <n v="1400"/>
    <n v="8"/>
    <x v="12"/>
    <n v="849"/>
    <n v="2"/>
    <n v="626"/>
    <x v="10"/>
    <s v="2000 0416 0444 0400 1814 0432"/>
    <n v="34"/>
    <s v="M"/>
    <s v="W"/>
    <n v="502"/>
    <s v="MULTI-UNIT DWELLING (APARTMENT, DUPLEX, ETC)"/>
    <n v="400"/>
    <s v="STRONG-ARM (HANDS, FIST, FEET OR BODILY FORCE)"/>
    <s v="AO"/>
    <s v="Adult Other"/>
    <n v="626"/>
    <m/>
    <m/>
    <m/>
    <s v="8600 W  OLYMPIC                      BL"/>
    <m/>
    <n v="34.059399999999997"/>
    <n v="-118.3783"/>
  </r>
  <r>
    <n v="200812296"/>
    <d v="2020-07-25T00:00:00"/>
    <x v="51"/>
    <n v="1655"/>
    <n v="8"/>
    <x v="12"/>
    <n v="842"/>
    <n v="2"/>
    <n v="354"/>
    <x v="14"/>
    <s v="0100 0930"/>
    <n v="38"/>
    <s v="F"/>
    <s v="B"/>
    <n v="501"/>
    <s v="SINGLE FAMILY DWELLING"/>
    <m/>
    <m/>
    <s v="IC"/>
    <s v="Invest Cont"/>
    <n v="354"/>
    <m/>
    <m/>
    <m/>
    <s v="11700    WILSHIRE                     BL"/>
    <m/>
    <n v="34.049100000000003"/>
    <n v="-118.4614"/>
  </r>
  <r>
    <n v="201011697"/>
    <d v="2020-08-03T00:00:00"/>
    <x v="114"/>
    <n v="1100"/>
    <n v="10"/>
    <x v="11"/>
    <n v="1039"/>
    <n v="2"/>
    <n v="745"/>
    <x v="9"/>
    <s v="1822 1300 0329"/>
    <n v="36"/>
    <s v="M"/>
    <s v="H"/>
    <n v="122"/>
    <s v="VEHICLE, PASSENGER/TRUCK"/>
    <m/>
    <m/>
    <s v="IC"/>
    <s v="Invest Cont"/>
    <n v="745"/>
    <m/>
    <m/>
    <m/>
    <s v="MONTGOMERY                   AV"/>
    <s v="HAYNES                       ST"/>
    <n v="34.1892"/>
    <n v="-118.4825"/>
  </r>
  <r>
    <n v="201218769"/>
    <d v="2020-08-18T00:00:00"/>
    <x v="137"/>
    <n v="1030"/>
    <n v="12"/>
    <x v="8"/>
    <n v="1233"/>
    <n v="1"/>
    <n v="220"/>
    <x v="50"/>
    <s v="1402 1218 1238 1822 2047 0337 0416 0445 0411 2033"/>
    <n v="56"/>
    <s v="M"/>
    <s v="H"/>
    <n v="101"/>
    <s v="STREET"/>
    <n v="312"/>
    <s v="PIPE/METAL PIPE"/>
    <s v="IC"/>
    <s v="Invest Cont"/>
    <n v="220"/>
    <m/>
    <m/>
    <m/>
    <s v="ST ANDREWS                   PL"/>
    <s v="60TH                         ST"/>
    <n v="33.986199999999997"/>
    <n v="-118.3111"/>
  </r>
  <r>
    <n v="200105015"/>
    <d v="2020-01-14T00:00:00"/>
    <x v="172"/>
    <n v="1200"/>
    <n v="1"/>
    <x v="1"/>
    <n v="156"/>
    <n v="2"/>
    <n v="354"/>
    <x v="14"/>
    <n v="377"/>
    <n v="0"/>
    <s v="M"/>
    <s v="O"/>
    <n v="502"/>
    <s v="MULTI-UNIT DWELLING (APARTMENT, DUPLEX, ETC)"/>
    <m/>
    <m/>
    <s v="IC"/>
    <s v="Invest Cont"/>
    <n v="354"/>
    <m/>
    <m/>
    <m/>
    <s v="500    SAN JULIAN                   ST"/>
    <m/>
    <n v="34.044600000000003"/>
    <n v="-118.245"/>
  </r>
  <r>
    <n v="200706638"/>
    <d v="2020-02-25T00:00:00"/>
    <x v="309"/>
    <n v="1400"/>
    <n v="7"/>
    <x v="0"/>
    <n v="755"/>
    <n v="2"/>
    <n v="624"/>
    <x v="15"/>
    <s v="0448 1810 0416"/>
    <n v="24"/>
    <s v="M"/>
    <s v="H"/>
    <n v="501"/>
    <s v="SINGLE FAMILY DWELLING"/>
    <n v="400"/>
    <s v="STRONG-ARM (HANDS, FIST, FEET OR BODILY FORCE)"/>
    <s v="IC"/>
    <s v="Invest Cont"/>
    <n v="624"/>
    <m/>
    <m/>
    <m/>
    <s v="1200    MEADOWBROOK                  AV"/>
    <m/>
    <n v="34.048400000000001"/>
    <n v="-118.3503"/>
  </r>
  <r>
    <n v="200715136"/>
    <d v="2020-10-21T00:00:00"/>
    <x v="160"/>
    <n v="1945"/>
    <n v="7"/>
    <x v="0"/>
    <n v="773"/>
    <n v="1"/>
    <n v="510"/>
    <x v="0"/>
    <m/>
    <n v="0"/>
    <m/>
    <m/>
    <n v="101"/>
    <s v="STREET"/>
    <m/>
    <m/>
    <s v="IC"/>
    <s v="Invest Cont"/>
    <n v="510"/>
    <m/>
    <m/>
    <m/>
    <s v="1800 S  REDONDO                      BL"/>
    <m/>
    <n v="34.041699999999999"/>
    <n v="-118.3588"/>
  </r>
  <r>
    <n v="201000766"/>
    <d v="2020-07-13T00:00:00"/>
    <x v="21"/>
    <n v="1920"/>
    <n v="10"/>
    <x v="11"/>
    <n v="1035"/>
    <n v="1"/>
    <n v="230"/>
    <x v="13"/>
    <s v="1300 0334 1402 0913 0400 0416 0603 0361 0447 0906"/>
    <n v="43"/>
    <s v="M"/>
    <s v="H"/>
    <n v="502"/>
    <s v="MULTI-UNIT DWELLING (APARTMENT, DUPLEX, ETC)"/>
    <n v="204"/>
    <s v="FOLDING KNIFE"/>
    <s v="AA"/>
    <s v="Adult Arrest"/>
    <n v="230"/>
    <n v="998"/>
    <m/>
    <m/>
    <s v="18400    KITTRIDGE                    ST"/>
    <m/>
    <n v="34.190199999999997"/>
    <n v="-118.5335"/>
  </r>
  <r>
    <n v="201111883"/>
    <d v="2020-07-27T00:00:00"/>
    <x v="102"/>
    <n v="1200"/>
    <n v="11"/>
    <x v="7"/>
    <n v="1171"/>
    <n v="1"/>
    <n v="420"/>
    <x v="33"/>
    <s v="0344 0385"/>
    <n v="32"/>
    <s v="M"/>
    <s v="W"/>
    <n v="101"/>
    <s v="STREET"/>
    <m/>
    <m/>
    <s v="IC"/>
    <s v="Invest Cont"/>
    <n v="420"/>
    <m/>
    <m/>
    <m/>
    <s v="SWAN                         PL"/>
    <s v="WESTERLY                     TR"/>
    <n v="34.091700000000003"/>
    <n v="-118.2741"/>
  </r>
  <r>
    <n v="201008203"/>
    <d v="2020-04-20T00:00:00"/>
    <x v="208"/>
    <n v="105"/>
    <n v="10"/>
    <x v="11"/>
    <n v="1043"/>
    <n v="1"/>
    <n v="440"/>
    <x v="20"/>
    <s v="0344 1822 1202 1420 0339"/>
    <n v="73"/>
    <s v="M"/>
    <s v="O"/>
    <n v="501"/>
    <s v="SINGLE FAMILY DWELLING"/>
    <m/>
    <m/>
    <s v="IC"/>
    <s v="Invest Cont"/>
    <n v="440"/>
    <m/>
    <m/>
    <m/>
    <s v="18500    HATTERAS                     ST"/>
    <m/>
    <n v="34.177500000000002"/>
    <n v="-118.536"/>
  </r>
  <r>
    <n v="200618388"/>
    <d v="2020-11-23T00:00:00"/>
    <x v="47"/>
    <n v="600"/>
    <n v="6"/>
    <x v="9"/>
    <n v="639"/>
    <n v="1"/>
    <n v="420"/>
    <x v="33"/>
    <s v="0344 1822 1501 1300"/>
    <n v="35"/>
    <s v="M"/>
    <s v="W"/>
    <n v="123"/>
    <s v="PARKING UNDERGROUND/BUILDING"/>
    <m/>
    <m/>
    <s v="IC"/>
    <s v="Invest Cont"/>
    <n v="420"/>
    <m/>
    <m/>
    <m/>
    <s v="5400    FRANKLIN                     AV"/>
    <m/>
    <n v="34.105400000000003"/>
    <n v="-118.3074"/>
  </r>
  <r>
    <n v="200914075"/>
    <d v="2020-08-28T00:00:00"/>
    <x v="182"/>
    <n v="200"/>
    <n v="9"/>
    <x v="3"/>
    <n v="998"/>
    <n v="1"/>
    <n v="510"/>
    <x v="0"/>
    <m/>
    <n v="0"/>
    <m/>
    <m/>
    <n v="707"/>
    <s v="GARAGE/CARPORT"/>
    <m/>
    <m/>
    <s v="IC"/>
    <s v="Invest Cont"/>
    <n v="510"/>
    <m/>
    <m/>
    <m/>
    <s v="4200    ETHEL                        AV"/>
    <m/>
    <n v="34.145899999999997"/>
    <n v="-118.4183"/>
  </r>
  <r>
    <n v="200413025"/>
    <d v="2020-09-22T00:00:00"/>
    <x v="196"/>
    <n v="2100"/>
    <n v="4"/>
    <x v="4"/>
    <n v="406"/>
    <n v="1"/>
    <n v="510"/>
    <x v="0"/>
    <m/>
    <n v="0"/>
    <m/>
    <m/>
    <n v="101"/>
    <s v="STREET"/>
    <m/>
    <m/>
    <s v="IC"/>
    <s v="Invest Cont"/>
    <n v="510"/>
    <m/>
    <m/>
    <m/>
    <s v="700 S  AVENUE 60"/>
    <m/>
    <n v="34.104399999999998"/>
    <n v="-118.1797"/>
  </r>
  <r>
    <n v="201308775"/>
    <d v="2020-03-28T00:00:00"/>
    <x v="128"/>
    <n v="120"/>
    <n v="13"/>
    <x v="6"/>
    <n v="1321"/>
    <n v="1"/>
    <n v="230"/>
    <x v="13"/>
    <s v="1202 0408 0561 0913"/>
    <n v="75"/>
    <s v="M"/>
    <s v="O"/>
    <n v="501"/>
    <s v="SINGLE FAMILY DWELLING"/>
    <n v="400"/>
    <s v="STRONG-ARM (HANDS, FIST, FEET OR BODILY FORCE)"/>
    <s v="AA"/>
    <s v="Adult Arrest"/>
    <n v="230"/>
    <m/>
    <m/>
    <m/>
    <s v="300 E  25TH                         ST"/>
    <m/>
    <n v="34.024799999999999"/>
    <n v="-118.26600000000001"/>
  </r>
  <r>
    <n v="200915358"/>
    <d v="2020-10-01T00:00:00"/>
    <x v="111"/>
    <n v="2150"/>
    <n v="9"/>
    <x v="3"/>
    <n v="966"/>
    <n v="2"/>
    <n v="890"/>
    <x v="48"/>
    <n v="1501"/>
    <n v="0"/>
    <s v="X"/>
    <s v="X"/>
    <n v="101"/>
    <s v="STREET"/>
    <m/>
    <m/>
    <s v="AA"/>
    <s v="Adult Arrest"/>
    <n v="890"/>
    <m/>
    <m/>
    <m/>
    <s v="WOODMAN                      AV"/>
    <s v="VENTURA                      FY"/>
    <n v="34.162199999999999"/>
    <n v="-118.4269"/>
  </r>
  <r>
    <n v="200413654"/>
    <d v="2020-10-10T00:00:00"/>
    <x v="149"/>
    <n v="500"/>
    <n v="4"/>
    <x v="4"/>
    <n v="451"/>
    <n v="1"/>
    <n v="210"/>
    <x v="11"/>
    <s v="0344 1300 1309"/>
    <n v="25"/>
    <s v="F"/>
    <s v="H"/>
    <n v="101"/>
    <s v="STREET"/>
    <n v="400"/>
    <s v="STRONG-ARM (HANDS, FIST, FEET OR BODILY FORCE)"/>
    <s v="IC"/>
    <s v="Invest Cont"/>
    <n v="210"/>
    <m/>
    <m/>
    <m/>
    <s v="100 N  MYERS                        ST"/>
    <m/>
    <n v="34.048000000000002"/>
    <n v="-118.22880000000001"/>
  </r>
  <r>
    <n v="200707965"/>
    <d v="2020-04-03T00:00:00"/>
    <x v="243"/>
    <n v="840"/>
    <n v="7"/>
    <x v="0"/>
    <n v="763"/>
    <n v="1"/>
    <n v="310"/>
    <x v="5"/>
    <s v="0358 0344"/>
    <n v="24"/>
    <s v="M"/>
    <s v="H"/>
    <n v="501"/>
    <s v="SINGLE FAMILY DWELLING"/>
    <m/>
    <m/>
    <s v="IC"/>
    <s v="Invest Cont"/>
    <n v="310"/>
    <m/>
    <m/>
    <m/>
    <s v="1500 S  SPAULDING                    AV"/>
    <m/>
    <n v="34.048900000000003"/>
    <n v="-118.363"/>
  </r>
  <r>
    <n v="200306001"/>
    <d v="2020-02-03T00:00:00"/>
    <x v="233"/>
    <n v="830"/>
    <n v="3"/>
    <x v="2"/>
    <n v="363"/>
    <n v="2"/>
    <n v="626"/>
    <x v="10"/>
    <s v="0408 0448 1814 2000"/>
    <n v="24"/>
    <s v="F"/>
    <s v="B"/>
    <n v="102"/>
    <s v="SIDEWALK"/>
    <n v="400"/>
    <s v="STRONG-ARM (HANDS, FIST, FEET OR BODILY FORCE)"/>
    <s v="AO"/>
    <s v="Adult Other"/>
    <n v="626"/>
    <m/>
    <m/>
    <m/>
    <s v="4100    PALMWOOD                     DR"/>
    <m/>
    <n v="34.0137"/>
    <n v="-118.34350000000001"/>
  </r>
  <r>
    <n v="200209054"/>
    <d v="2020-04-17T00:00:00"/>
    <x v="77"/>
    <n v="1300"/>
    <n v="2"/>
    <x v="5"/>
    <n v="237"/>
    <n v="2"/>
    <n v="624"/>
    <x v="15"/>
    <s v="1260 0446 1822"/>
    <n v="55"/>
    <s v="M"/>
    <s v="H"/>
    <n v="102"/>
    <s v="SIDEWALK"/>
    <n v="400"/>
    <s v="STRONG-ARM (HANDS, FIST, FEET OR BODILY FORCE)"/>
    <s v="AA"/>
    <s v="Adult Arrest"/>
    <n v="624"/>
    <m/>
    <m/>
    <m/>
    <s v="COLUMBIA                     AV"/>
    <s v="3RD                          ST"/>
    <n v="34.059399999999997"/>
    <n v="-118.26430000000001"/>
  </r>
  <r>
    <n v="200409802"/>
    <d v="2020-06-15T00:00:00"/>
    <x v="123"/>
    <n v="2000"/>
    <n v="4"/>
    <x v="4"/>
    <n v="464"/>
    <n v="1"/>
    <n v="510"/>
    <x v="0"/>
    <m/>
    <n v="0"/>
    <m/>
    <m/>
    <n v="101"/>
    <s v="STREET"/>
    <m/>
    <m/>
    <s v="IC"/>
    <s v="Invest Cont"/>
    <n v="510"/>
    <m/>
    <m/>
    <m/>
    <s v="2100 E  4TH                          ST"/>
    <m/>
    <n v="34.044499999999999"/>
    <n v="-118.2116"/>
  </r>
  <r>
    <n v="201309014"/>
    <d v="2020-04-03T00:00:00"/>
    <x v="243"/>
    <n v="330"/>
    <n v="13"/>
    <x v="6"/>
    <n v="1331"/>
    <n v="1"/>
    <n v="330"/>
    <x v="1"/>
    <s v="1609 0344"/>
    <n v="23"/>
    <s v="M"/>
    <s v="H"/>
    <n v="101"/>
    <s v="STREET"/>
    <m/>
    <m/>
    <s v="IC"/>
    <s v="Invest Cont"/>
    <n v="330"/>
    <m/>
    <m/>
    <m/>
    <s v="W  28TH                         ST"/>
    <s v="GRAND                        AV"/>
    <n v="34.024700000000003"/>
    <n v="-118.2734"/>
  </r>
  <r>
    <n v="201011896"/>
    <d v="2020-08-11T00:00:00"/>
    <x v="271"/>
    <n v="630"/>
    <n v="10"/>
    <x v="11"/>
    <n v="1018"/>
    <n v="1"/>
    <n v="480"/>
    <x v="2"/>
    <s v="1822 0344 1420 0345"/>
    <n v="16"/>
    <s v="M"/>
    <s v="O"/>
    <n v="707"/>
    <s v="GARAGE/CARPORT"/>
    <m/>
    <m/>
    <s v="IC"/>
    <s v="Invest Cont"/>
    <n v="480"/>
    <m/>
    <m/>
    <m/>
    <s v="15900    SHERMAN                      WY"/>
    <m/>
    <n v="34.201300000000003"/>
    <n v="-118.4756"/>
  </r>
  <r>
    <n v="200204625"/>
    <d v="2020-01-13T00:00:00"/>
    <x v="350"/>
    <n v="1245"/>
    <n v="2"/>
    <x v="5"/>
    <n v="251"/>
    <n v="1"/>
    <n v="230"/>
    <x v="13"/>
    <s v="0906 1805 1270 1313 0447 0416 0913 1820"/>
    <n v="33"/>
    <s v="M"/>
    <s v="H"/>
    <n v="101"/>
    <s v="STREET"/>
    <n v="500"/>
    <s v="UNKNOWN WEAPON/OTHER WEAPON"/>
    <s v="IC"/>
    <s v="Invest Cont"/>
    <n v="230"/>
    <m/>
    <m/>
    <m/>
    <s v="400 S  RAMPART                      BL"/>
    <m/>
    <n v="34.064900000000002"/>
    <n v="-118.27970000000001"/>
  </r>
  <r>
    <n v="200606309"/>
    <d v="2020-02-17T00:00:00"/>
    <x v="348"/>
    <n v="1210"/>
    <n v="6"/>
    <x v="9"/>
    <n v="646"/>
    <n v="2"/>
    <n v="930"/>
    <x v="30"/>
    <s v="0400 0432 0913"/>
    <n v="22"/>
    <s v="F"/>
    <s v="W"/>
    <n v="102"/>
    <s v="SIDEWALK"/>
    <n v="511"/>
    <s v="VERBAL THREAT"/>
    <s v="IC"/>
    <s v="Invest Cont"/>
    <n v="930"/>
    <m/>
    <m/>
    <m/>
    <s v="1500    SCHRADER                     BL"/>
    <m/>
    <n v="34.097999999999999"/>
    <n v="-118.33240000000001"/>
  </r>
  <r>
    <n v="201220390"/>
    <d v="2020-09-10T00:00:00"/>
    <x v="129"/>
    <n v="1200"/>
    <n v="12"/>
    <x v="8"/>
    <n v="1269"/>
    <n v="2"/>
    <n v="740"/>
    <x v="21"/>
    <s v="0329 1822"/>
    <n v="0"/>
    <s v="X"/>
    <s v="X"/>
    <n v="719"/>
    <s v="MEDICAL/DENTAL OFFICES"/>
    <m/>
    <m/>
    <s v="IC"/>
    <s v="Invest Cont"/>
    <n v="740"/>
    <m/>
    <m/>
    <m/>
    <s v="700 E  MANCHESTER                   AV"/>
    <m/>
    <n v="33.963799999999999"/>
    <n v="-118.2629"/>
  </r>
  <r>
    <n v="201308493"/>
    <d v="2020-03-20T00:00:00"/>
    <x v="198"/>
    <n v="1930"/>
    <n v="13"/>
    <x v="6"/>
    <n v="1367"/>
    <n v="2"/>
    <n v="930"/>
    <x v="30"/>
    <s v="0913 0421 0319"/>
    <n v="21"/>
    <s v="F"/>
    <s v="B"/>
    <n v="501"/>
    <s v="SINGLE FAMILY DWELLING"/>
    <n v="102"/>
    <s v="HAND GUN"/>
    <s v="AA"/>
    <s v="Adult Arrest"/>
    <n v="930"/>
    <m/>
    <m/>
    <m/>
    <s v="5200    LONG BEACH                   AV"/>
    <m/>
    <n v="33.995100000000001"/>
    <n v="-118.2432"/>
  </r>
  <r>
    <n v="201205980"/>
    <d v="2020-01-28T00:00:00"/>
    <x v="119"/>
    <n v="1630"/>
    <n v="12"/>
    <x v="8"/>
    <n v="1215"/>
    <n v="1"/>
    <n v="330"/>
    <x v="1"/>
    <s v="0344 1607 0386"/>
    <n v="52"/>
    <s v="F"/>
    <s v="B"/>
    <n v="122"/>
    <s v="VEHICLE, PASSENGER/TRUCK"/>
    <m/>
    <m/>
    <s v="IC"/>
    <s v="Invest Cont"/>
    <n v="330"/>
    <m/>
    <m/>
    <m/>
    <s v="1200 W  56TH                         ST"/>
    <m/>
    <n v="33.991599999999998"/>
    <n v="-118.2958"/>
  </r>
  <r>
    <n v="200513256"/>
    <d v="2020-08-22T00:00:00"/>
    <x v="223"/>
    <n v="716"/>
    <n v="5"/>
    <x v="10"/>
    <n v="509"/>
    <n v="1"/>
    <n v="330"/>
    <x v="1"/>
    <s v="0329 0344 0358 1307 1309"/>
    <n v="35"/>
    <s v="M"/>
    <s v="A"/>
    <n v="123"/>
    <s v="PARKING UNDERGROUND/BUILDING"/>
    <m/>
    <m/>
    <s v="IC"/>
    <s v="Invest Cont"/>
    <n v="330"/>
    <m/>
    <m/>
    <m/>
    <s v="1400 W  LOMITA                       BL"/>
    <m/>
    <n v="33.797800000000002"/>
    <n v="-118.3015"/>
  </r>
  <r>
    <n v="200604969"/>
    <d v="2020-01-18T00:00:00"/>
    <x v="45"/>
    <n v="120"/>
    <n v="6"/>
    <x v="9"/>
    <n v="615"/>
    <n v="2"/>
    <n v="626"/>
    <x v="10"/>
    <s v="1414 0400 1251 2000 1813 0409"/>
    <n v="30"/>
    <s v="F"/>
    <s v="O"/>
    <n v="502"/>
    <s v="MULTI-UNIT DWELLING (APARTMENT, DUPLEX, ETC)"/>
    <n v="400"/>
    <s v="STRONG-ARM (HANDS, FIST, FEET OR BODILY FORCE)"/>
    <s v="IC"/>
    <s v="Invest Cont"/>
    <n v="626"/>
    <m/>
    <m/>
    <m/>
    <s v="2700    CAHUENGA                     BL"/>
    <m/>
    <n v="34.117100000000001"/>
    <n v="-118.3373"/>
  </r>
  <r>
    <n v="200905230"/>
    <d v="2020-01-29T00:00:00"/>
    <x v="259"/>
    <n v="1950"/>
    <n v="9"/>
    <x v="3"/>
    <n v="984"/>
    <n v="1"/>
    <n v="510"/>
    <x v="0"/>
    <m/>
    <n v="0"/>
    <m/>
    <m/>
    <n v="108"/>
    <s v="PARKING LOT"/>
    <m/>
    <m/>
    <s v="IC"/>
    <s v="Invest Cont"/>
    <n v="510"/>
    <m/>
    <m/>
    <m/>
    <s v="14700    VENTURA                      BL"/>
    <m/>
    <n v="34.151699999999998"/>
    <n v="-118.45310000000001"/>
  </r>
  <r>
    <n v="201219050"/>
    <d v="2020-08-20T00:00:00"/>
    <x v="144"/>
    <n v="1520"/>
    <n v="12"/>
    <x v="8"/>
    <n v="1245"/>
    <n v="1"/>
    <n v="210"/>
    <x v="11"/>
    <s v="0416 0446 1822 0202"/>
    <n v="0"/>
    <s v="X"/>
    <s v="X"/>
    <n v="401"/>
    <s v="MINI-MART"/>
    <n v="400"/>
    <s v="STRONG-ARM (HANDS, FIST, FEET OR BODILY FORCE)"/>
    <s v="IC"/>
    <s v="Invest Cont"/>
    <n v="210"/>
    <m/>
    <m/>
    <m/>
    <s v="7100 S  VERMONT                      AV"/>
    <m/>
    <n v="33.980800000000002"/>
    <n v="-118.29170000000001"/>
  </r>
  <r>
    <n v="201105229"/>
    <d v="2020-01-29T00:00:00"/>
    <x v="227"/>
    <n v="1400"/>
    <n v="11"/>
    <x v="7"/>
    <n v="1127"/>
    <n v="1"/>
    <n v="341"/>
    <x v="12"/>
    <n v="344"/>
    <n v="0"/>
    <s v="X"/>
    <s v="X"/>
    <n v="118"/>
    <s v="CONSTRUCTION SITE"/>
    <m/>
    <m/>
    <s v="IC"/>
    <s v="Invest Cont"/>
    <n v="341"/>
    <m/>
    <m/>
    <m/>
    <s v="1100 N  AVENUE 56"/>
    <m/>
    <n v="34.119399999999999"/>
    <n v="-118.19670000000001"/>
  </r>
  <r>
    <n v="201207507"/>
    <d v="2020-02-19T00:00:00"/>
    <x v="270"/>
    <n v="1300"/>
    <n v="12"/>
    <x v="8"/>
    <n v="1259"/>
    <n v="2"/>
    <n v="940"/>
    <x v="62"/>
    <n v="422"/>
    <n v="20"/>
    <s v="F"/>
    <s v="H"/>
    <n v="502"/>
    <s v="MULTI-UNIT DWELLING (APARTMENT, DUPLEX, ETC)"/>
    <m/>
    <m/>
    <s v="IC"/>
    <s v="Invest Cont"/>
    <n v="940"/>
    <m/>
    <m/>
    <m/>
    <s v="7800    TOWNE                        AV"/>
    <m/>
    <n v="33.968800000000002"/>
    <n v="-118.26739999999999"/>
  </r>
  <r>
    <n v="200512785"/>
    <d v="2020-08-08T00:00:00"/>
    <x v="235"/>
    <n v="1643"/>
    <n v="5"/>
    <x v="10"/>
    <n v="507"/>
    <n v="2"/>
    <n v="626"/>
    <x v="10"/>
    <s v="0913 1241 1243 1813 2000 0416 0429 0432"/>
    <n v="36"/>
    <s v="F"/>
    <s v="H"/>
    <n v="502"/>
    <s v="MULTI-UNIT DWELLING (APARTMENT, DUPLEX, ETC)"/>
    <n v="400"/>
    <s v="STRONG-ARM (HANDS, FIST, FEET OR BODILY FORCE)"/>
    <s v="AO"/>
    <s v="Adult Other"/>
    <n v="626"/>
    <m/>
    <m/>
    <m/>
    <s v="1300 W  227TH                        ST"/>
    <m/>
    <n v="33.820099999999996"/>
    <n v="-118.3015"/>
  </r>
  <r>
    <n v="200611429"/>
    <d v="2020-06-15T00:00:00"/>
    <x v="31"/>
    <n v="1"/>
    <n v="6"/>
    <x v="9"/>
    <n v="657"/>
    <n v="2"/>
    <n v="810"/>
    <x v="65"/>
    <s v="0533 1251 1259 0913"/>
    <n v="14"/>
    <s v="F"/>
    <s v="H"/>
    <n v="501"/>
    <s v="SINGLE FAMILY DWELLING"/>
    <m/>
    <m/>
    <s v="IC"/>
    <s v="Invest Cont"/>
    <n v="810"/>
    <m/>
    <m/>
    <m/>
    <s v="1000 N  WILTON                       PL"/>
    <m/>
    <n v="34.088500000000003"/>
    <n v="-118.31359999999999"/>
  </r>
  <r>
    <n v="200616913"/>
    <d v="2020-10-18T00:00:00"/>
    <x v="36"/>
    <n v="2030"/>
    <n v="6"/>
    <x v="9"/>
    <n v="656"/>
    <n v="2"/>
    <n v="740"/>
    <x v="21"/>
    <s v="0329 1822"/>
    <n v="58"/>
    <s v="F"/>
    <s v="H"/>
    <n v="502"/>
    <s v="MULTI-UNIT DWELLING (APARTMENT, DUPLEX, ETC)"/>
    <n v="304"/>
    <s v="CLUB/BAT"/>
    <s v="AA"/>
    <s v="Adult Arrest"/>
    <n v="740"/>
    <m/>
    <m/>
    <m/>
    <s v="1000    VINE                         ST"/>
    <m/>
    <n v="34.088900000000002"/>
    <n v="-118.3266"/>
  </r>
  <r>
    <n v="200401204"/>
    <d v="2020-11-21T00:00:00"/>
    <x v="242"/>
    <n v="1530"/>
    <n v="4"/>
    <x v="4"/>
    <n v="465"/>
    <n v="1"/>
    <n v="230"/>
    <x v="13"/>
    <s v="0302 1402 1822 1300"/>
    <n v="0"/>
    <s v="M"/>
    <s v="X"/>
    <n v="101"/>
    <s v="STREET"/>
    <n v="102"/>
    <s v="HAND GUN"/>
    <s v="AO"/>
    <s v="Adult Other"/>
    <n v="230"/>
    <n v="998"/>
    <m/>
    <m/>
    <s v="BERNAL"/>
    <s v="6TH"/>
    <n v="34.031500000000001"/>
    <n v="-118.2"/>
  </r>
  <r>
    <n v="200119382"/>
    <d v="2020-10-13T00:00:00"/>
    <x v="106"/>
    <n v="340"/>
    <n v="1"/>
    <x v="1"/>
    <n v="159"/>
    <n v="1"/>
    <n v="420"/>
    <x v="33"/>
    <s v="1202 1822 1414 0344"/>
    <n v="61"/>
    <s v="M"/>
    <s v="W"/>
    <n v="108"/>
    <s v="PARKING LOT"/>
    <m/>
    <m/>
    <s v="IC"/>
    <s v="Invest Cont"/>
    <n v="420"/>
    <m/>
    <m/>
    <m/>
    <s v="600 S  SANTA FE                     AV"/>
    <m/>
    <n v="34.0364"/>
    <n v="-118.2303"/>
  </r>
  <r>
    <n v="201224450"/>
    <d v="2020-11-14T00:00:00"/>
    <x v="351"/>
    <n v="700"/>
    <n v="12"/>
    <x v="8"/>
    <n v="1205"/>
    <n v="2"/>
    <n v="745"/>
    <x v="9"/>
    <s v="0329 0913 1820"/>
    <n v="28"/>
    <s v="M"/>
    <s v="H"/>
    <n v="501"/>
    <s v="SINGLE FAMILY DWELLING"/>
    <m/>
    <m/>
    <s v="IC"/>
    <s v="Invest Cont"/>
    <n v="745"/>
    <m/>
    <m/>
    <m/>
    <s v="1200 W  51ST                         ST"/>
    <m/>
    <n v="33.996899999999997"/>
    <n v="-118.2959"/>
  </r>
  <r>
    <n v="201008474"/>
    <d v="2020-04-21T00:00:00"/>
    <x v="136"/>
    <n v="1335"/>
    <n v="10"/>
    <x v="11"/>
    <n v="1065"/>
    <n v="1"/>
    <n v="341"/>
    <x v="12"/>
    <s v="0394 1822"/>
    <n v="33"/>
    <s v="F"/>
    <s v="F"/>
    <n v="119"/>
    <s v="PORCH, RESIDENTIAL"/>
    <m/>
    <m/>
    <s v="IC"/>
    <s v="Invest Cont"/>
    <n v="341"/>
    <m/>
    <m/>
    <m/>
    <s v="KILLION"/>
    <s v="ZELZAH"/>
    <n v="34.170900000000003"/>
    <n v="-118.52200000000001"/>
  </r>
  <r>
    <n v="201005453"/>
    <d v="2020-02-04T00:00:00"/>
    <x v="253"/>
    <n v="720"/>
    <n v="10"/>
    <x v="11"/>
    <n v="1029"/>
    <n v="2"/>
    <n v="624"/>
    <x v="15"/>
    <s v="0416 0417 1822 1278 0305"/>
    <n v="52"/>
    <s v="M"/>
    <s v="H"/>
    <n v="101"/>
    <s v="STREET"/>
    <n v="400"/>
    <s v="STRONG-ARM (HANDS, FIST, FEET OR BODILY FORCE)"/>
    <s v="AO"/>
    <s v="Adult Other"/>
    <n v="624"/>
    <m/>
    <m/>
    <m/>
    <s v="WOODLEY                      AV"/>
    <s v="SHERMAN                      WY"/>
    <n v="34.2012"/>
    <n v="-118.4837"/>
  </r>
  <r>
    <n v="201304608"/>
    <d v="2020-01-10T00:00:00"/>
    <x v="132"/>
    <n v="1850"/>
    <n v="13"/>
    <x v="6"/>
    <n v="1361"/>
    <n v="1"/>
    <n v="341"/>
    <x v="12"/>
    <s v="0448 0344 0216"/>
    <n v="24"/>
    <s v="F"/>
    <s v="H"/>
    <n v="710"/>
    <s v="OTHER PREMISE"/>
    <m/>
    <m/>
    <s v="IC"/>
    <s v="Invest Cont"/>
    <n v="341"/>
    <m/>
    <m/>
    <m/>
    <s v="VERNON"/>
    <s v="BROADWAY"/>
    <n v="34.003799999999998"/>
    <n v="-118.2784"/>
  </r>
  <r>
    <n v="200308776"/>
    <d v="2020-03-18T00:00:00"/>
    <x v="104"/>
    <n v="1840"/>
    <n v="3"/>
    <x v="2"/>
    <n v="395"/>
    <n v="1"/>
    <n v="230"/>
    <x v="13"/>
    <s v="1309 1310 1822 0202 0919"/>
    <n v="26"/>
    <s v="M"/>
    <s v="H"/>
    <n v="101"/>
    <s v="STREET"/>
    <n v="307"/>
    <s v="VEHICLE"/>
    <s v="IC"/>
    <s v="Invest Cont"/>
    <n v="230"/>
    <m/>
    <m/>
    <m/>
    <s v="MARTIN LUTHER KING           BL"/>
    <s v="WESTERN                      AV"/>
    <n v="34.010899999999999"/>
    <n v="-118.30889999999999"/>
  </r>
  <r>
    <n v="200113874"/>
    <d v="2020-06-24T00:00:00"/>
    <x v="22"/>
    <n v="1110"/>
    <n v="1"/>
    <x v="1"/>
    <n v="192"/>
    <n v="1"/>
    <n v="230"/>
    <x v="13"/>
    <s v="0445 1253 1402 2004 0416 0447 0917 1822"/>
    <n v="32"/>
    <s v="M"/>
    <s v="H"/>
    <n v="802"/>
    <s v="MUNICIPAL BUS LINE INCLUDES LADOT/DASH"/>
    <n v="312"/>
    <s v="PIPE/METAL PIPE"/>
    <s v="AA"/>
    <s v="Adult Arrest"/>
    <n v="230"/>
    <n v="998"/>
    <m/>
    <m/>
    <s v="17TH"/>
    <s v="OLIVE"/>
    <n v="34.034199999999998"/>
    <n v="-118.26600000000001"/>
  </r>
  <r>
    <n v="200320734"/>
    <d v="2020-11-22T00:00:00"/>
    <x v="219"/>
    <n v="700"/>
    <n v="3"/>
    <x v="2"/>
    <n v="362"/>
    <n v="1"/>
    <n v="230"/>
    <x v="13"/>
    <s v="1822 1100 0430 1407"/>
    <n v="18"/>
    <s v="M"/>
    <s v="H"/>
    <n v="101"/>
    <s v="STREET"/>
    <n v="102"/>
    <s v="HAND GUN"/>
    <s v="IC"/>
    <s v="Invest Cont"/>
    <n v="230"/>
    <m/>
    <m/>
    <m/>
    <s v="4600 W  MARTIN LUTHER KING JR        BL"/>
    <m/>
    <n v="34.019500000000001"/>
    <n v="-118.3489"/>
  </r>
  <r>
    <n v="200804963"/>
    <d v="2020-01-22T00:00:00"/>
    <x v="327"/>
    <n v="1928"/>
    <n v="8"/>
    <x v="12"/>
    <n v="847"/>
    <n v="2"/>
    <n v="888"/>
    <x v="24"/>
    <n v="1501"/>
    <n v="49"/>
    <s v="F"/>
    <s v="W"/>
    <n v="502"/>
    <s v="MULTI-UNIT DWELLING (APARTMENT, DUPLEX, ETC)"/>
    <m/>
    <m/>
    <s v="IC"/>
    <s v="Invest Cont"/>
    <n v="888"/>
    <m/>
    <m/>
    <m/>
    <s v="2300    FOX HILLS                    DR"/>
    <m/>
    <n v="34.0473"/>
    <n v="-118.42059999999999"/>
  </r>
  <r>
    <n v="201011707"/>
    <d v="2020-08-05T00:00:00"/>
    <x v="74"/>
    <n v="1530"/>
    <n v="10"/>
    <x v="11"/>
    <n v="1099"/>
    <n v="1"/>
    <n v="310"/>
    <x v="5"/>
    <s v="1267 1822 1608 0344"/>
    <n v="39"/>
    <s v="F"/>
    <s v="W"/>
    <n v="501"/>
    <s v="SINGLE FAMILY DWELLING"/>
    <m/>
    <m/>
    <s v="IC"/>
    <s v="Invest Cont"/>
    <n v="310"/>
    <m/>
    <m/>
    <m/>
    <s v="3700    ROYAL WOODS                  DR"/>
    <m/>
    <n v="34.137999999999998"/>
    <n v="-118.4727"/>
  </r>
  <r>
    <n v="200611690"/>
    <d v="2020-06-22T00:00:00"/>
    <x v="269"/>
    <n v="1620"/>
    <n v="6"/>
    <x v="9"/>
    <n v="676"/>
    <n v="2"/>
    <n v="740"/>
    <x v="21"/>
    <n v="329"/>
    <n v="0"/>
    <s v="X"/>
    <s v="X"/>
    <n v="406"/>
    <s v="OTHER STORE"/>
    <m/>
    <m/>
    <s v="IC"/>
    <s v="Invest Cont"/>
    <n v="740"/>
    <m/>
    <m/>
    <m/>
    <s v="800    COLE                         AV"/>
    <m/>
    <n v="34.085299999999997"/>
    <n v="-118.32989999999999"/>
  </r>
  <r>
    <n v="200613510"/>
    <d v="2020-08-05T00:00:00"/>
    <x v="114"/>
    <n v="1845"/>
    <n v="6"/>
    <x v="9"/>
    <n v="678"/>
    <n v="2"/>
    <n v="626"/>
    <x v="10"/>
    <s v="0400 0444 0913 1814 2000"/>
    <n v="46"/>
    <s v="M"/>
    <s v="H"/>
    <n v="502"/>
    <s v="MULTI-UNIT DWELLING (APARTMENT, DUPLEX, ETC)"/>
    <n v="400"/>
    <s v="STRONG-ARM (HANDS, FIST, FEET OR BODILY FORCE)"/>
    <s v="IC"/>
    <s v="Invest Cont"/>
    <n v="626"/>
    <m/>
    <m/>
    <m/>
    <s v="900 N  OXFORD                       AV"/>
    <m/>
    <n v="34.086199999999998"/>
    <n v="-118.3078"/>
  </r>
  <r>
    <n v="200607615"/>
    <d v="2020-03-09T00:00:00"/>
    <x v="73"/>
    <n v="2330"/>
    <n v="6"/>
    <x v="9"/>
    <n v="646"/>
    <n v="1"/>
    <n v="761"/>
    <x v="35"/>
    <s v="0216 0400 0334 0432 0312"/>
    <n v="20"/>
    <s v="F"/>
    <s v="W"/>
    <n v="210"/>
    <s v="RESTAURANT/FAST FOOD"/>
    <n v="212"/>
    <s v="BOTTLE"/>
    <s v="IC"/>
    <s v="Invest Cont"/>
    <n v="761"/>
    <m/>
    <m/>
    <m/>
    <s v="6400    SELMA                        AV"/>
    <m/>
    <n v="34.099800000000002"/>
    <n v="-118.3295"/>
  </r>
  <r>
    <n v="200913628"/>
    <d v="2020-08-17T00:00:00"/>
    <x v="337"/>
    <n v="530"/>
    <n v="9"/>
    <x v="3"/>
    <n v="994"/>
    <n v="1"/>
    <n v="510"/>
    <x v="0"/>
    <m/>
    <n v="0"/>
    <m/>
    <m/>
    <n v="101"/>
    <s v="STREET"/>
    <m/>
    <m/>
    <s v="IC"/>
    <s v="Invest Cont"/>
    <n v="510"/>
    <m/>
    <m/>
    <m/>
    <s v="4000    SUNNYSLOPE                   AV"/>
    <m/>
    <n v="34.142200000000003"/>
    <n v="-118.4264"/>
  </r>
  <r>
    <n v="200517932"/>
    <d v="2020-12-17T00:00:00"/>
    <x v="210"/>
    <n v="2215"/>
    <n v="5"/>
    <x v="10"/>
    <n v="514"/>
    <n v="2"/>
    <n v="624"/>
    <x v="15"/>
    <s v="0913 0416 0561 0446 0602"/>
    <n v="51"/>
    <s v="M"/>
    <s v="H"/>
    <n v="502"/>
    <s v="MULTI-UNIT DWELLING (APARTMENT, DUPLEX, ETC)"/>
    <n v="400"/>
    <s v="STRONG-ARM (HANDS, FIST, FEET OR BODILY FORCE)"/>
    <s v="IC"/>
    <s v="Invest Cont"/>
    <n v="624"/>
    <m/>
    <m/>
    <m/>
    <s v="900 N  WILMINGTON                   BL"/>
    <m/>
    <n v="33.789700000000003"/>
    <n v="-118.2787"/>
  </r>
  <r>
    <n v="201109830"/>
    <d v="2020-05-27T00:00:00"/>
    <x v="251"/>
    <n v="1200"/>
    <n v="11"/>
    <x v="7"/>
    <n v="1144"/>
    <n v="1"/>
    <n v="510"/>
    <x v="0"/>
    <m/>
    <n v="0"/>
    <m/>
    <m/>
    <n v="101"/>
    <s v="STREET"/>
    <m/>
    <m/>
    <s v="IC"/>
    <s v="Invest Cont"/>
    <n v="510"/>
    <m/>
    <m/>
    <m/>
    <s v="2400    IVANHOE                      DR"/>
    <m/>
    <n v="34.101700000000001"/>
    <n v="-118.26090000000001"/>
  </r>
  <r>
    <n v="200911607"/>
    <d v="2020-06-26T00:00:00"/>
    <x v="10"/>
    <n v="700"/>
    <n v="9"/>
    <x v="3"/>
    <n v="931"/>
    <n v="1"/>
    <n v="420"/>
    <x v="33"/>
    <m/>
    <n v="0"/>
    <m/>
    <m/>
    <n v="108"/>
    <s v="PARKING LOT"/>
    <m/>
    <m/>
    <s v="IC"/>
    <s v="Invest Cont"/>
    <n v="420"/>
    <m/>
    <m/>
    <m/>
    <s v="ERWIN"/>
    <s v="SEPULVEDA"/>
    <n v="34.183"/>
    <n v="-118.4662"/>
  </r>
  <r>
    <n v="200309308"/>
    <d v="2020-04-01T00:00:00"/>
    <x v="157"/>
    <n v="2300"/>
    <n v="3"/>
    <x v="2"/>
    <n v="395"/>
    <n v="2"/>
    <n v="930"/>
    <x v="30"/>
    <s v="0342 0421 0319 0360 1822"/>
    <n v="57"/>
    <s v="M"/>
    <s v="H"/>
    <n v="501"/>
    <s v="SINGLE FAMILY DWELLING"/>
    <n v="511"/>
    <s v="VERBAL THREAT"/>
    <s v="IC"/>
    <s v="Invest Cont"/>
    <n v="930"/>
    <m/>
    <m/>
    <m/>
    <s v="1700 W  41ST                         ST"/>
    <m/>
    <n v="34.009900000000002"/>
    <n v="-118.30889999999999"/>
  </r>
  <r>
    <n v="200405954"/>
    <d v="2020-02-20T00:00:00"/>
    <x v="100"/>
    <n v="45"/>
    <n v="4"/>
    <x v="4"/>
    <n v="499"/>
    <n v="1"/>
    <n v="648"/>
    <x v="4"/>
    <n v="1822"/>
    <n v="0"/>
    <s v="X"/>
    <s v="X"/>
    <n v="203"/>
    <s v="OTHER BUSINESS"/>
    <m/>
    <m/>
    <s v="IC"/>
    <s v="Invest Cont"/>
    <n v="648"/>
    <m/>
    <m/>
    <m/>
    <s v="3600 E  OLYMPIC                      BL"/>
    <m/>
    <n v="34.018799999999999"/>
    <n v="-118.20099999999999"/>
  </r>
  <r>
    <n v="200607046"/>
    <d v="2020-02-27T00:00:00"/>
    <x v="309"/>
    <n v="2030"/>
    <n v="6"/>
    <x v="9"/>
    <n v="615"/>
    <n v="1"/>
    <n v="331"/>
    <x v="23"/>
    <s v="1300 1822 0344"/>
    <n v="37"/>
    <s v="F"/>
    <s v="H"/>
    <n v="101"/>
    <s v="STREET"/>
    <m/>
    <m/>
    <s v="IC"/>
    <s v="Invest Cont"/>
    <n v="331"/>
    <m/>
    <m/>
    <m/>
    <s v="3000    HOLLYCREST                   DR"/>
    <m/>
    <n v="34.126100000000001"/>
    <n v="-118.3442"/>
  </r>
  <r>
    <n v="200309279"/>
    <d v="2020-03-31T00:00:00"/>
    <x v="157"/>
    <n v="1130"/>
    <n v="3"/>
    <x v="2"/>
    <n v="395"/>
    <n v="2"/>
    <n v="946"/>
    <x v="8"/>
    <s v="1419 1407 2004"/>
    <n v="0"/>
    <s v="X"/>
    <s v="X"/>
    <n v="101"/>
    <s v="STREET"/>
    <m/>
    <m/>
    <s v="IC"/>
    <s v="Invest Cont"/>
    <n v="946"/>
    <n v="998"/>
    <m/>
    <m/>
    <s v="WESTERN                      AV"/>
    <s v="43RD"/>
    <n v="34.004600000000003"/>
    <n v="-118.30889999999999"/>
  </r>
  <r>
    <n v="200413122"/>
    <d v="2020-09-25T00:00:00"/>
    <x v="26"/>
    <n v="12"/>
    <n v="4"/>
    <x v="4"/>
    <n v="459"/>
    <n v="1"/>
    <n v="210"/>
    <x v="11"/>
    <s v="1822 0334 0344 0400"/>
    <n v="40"/>
    <s v="M"/>
    <s v="H"/>
    <n v="101"/>
    <s v="STREET"/>
    <n v="200"/>
    <s v="KNIFE WITH BLADE 6INCHES OR LESS"/>
    <s v="IC"/>
    <s v="Invest Cont"/>
    <n v="210"/>
    <m/>
    <m/>
    <m/>
    <s v="EAST SIDE"/>
    <s v="EVERGREEN"/>
    <n v="34.043599999999998"/>
    <n v="-118.2003"/>
  </r>
  <r>
    <n v="200116373"/>
    <d v="2020-08-13T00:00:00"/>
    <x v="217"/>
    <n v="2000"/>
    <n v="1"/>
    <x v="1"/>
    <n v="134"/>
    <n v="2"/>
    <n v="740"/>
    <x v="21"/>
    <s v="1822 1300 0329"/>
    <n v="27"/>
    <s v="M"/>
    <s v="W"/>
    <n v="122"/>
    <s v="VEHICLE, PASSENGER/TRUCK"/>
    <m/>
    <m/>
    <s v="IC"/>
    <s v="Invest Cont"/>
    <n v="740"/>
    <m/>
    <m/>
    <m/>
    <s v="4TH"/>
    <s v="BROADWAY"/>
    <n v="34.049500000000002"/>
    <n v="-118.24939999999999"/>
  </r>
  <r>
    <n v="200809522"/>
    <d v="2020-05-15T00:00:00"/>
    <x v="112"/>
    <n v="1820"/>
    <n v="8"/>
    <x v="12"/>
    <n v="889"/>
    <n v="2"/>
    <n v="626"/>
    <x v="10"/>
    <s v="2000 1813 0416"/>
    <n v="52"/>
    <s v="F"/>
    <s v="O"/>
    <n v="710"/>
    <s v="OTHER PREMISE"/>
    <n v="400"/>
    <s v="STRONG-ARM (HANDS, FIST, FEET OR BODILY FORCE)"/>
    <s v="AO"/>
    <s v="Adult Other"/>
    <n v="626"/>
    <m/>
    <m/>
    <m/>
    <s v="1800 S  HOLT                         AV"/>
    <m/>
    <n v="34.043399999999998"/>
    <n v="-118.38079999999999"/>
  </r>
  <r>
    <n v="200511467"/>
    <d v="2020-07-06T00:00:00"/>
    <x v="261"/>
    <n v="1200"/>
    <n v="5"/>
    <x v="10"/>
    <n v="563"/>
    <n v="1"/>
    <n v="510"/>
    <x v="0"/>
    <m/>
    <n v="0"/>
    <m/>
    <m/>
    <n v="101"/>
    <s v="STREET"/>
    <m/>
    <m/>
    <s v="IC"/>
    <s v="Invest Cont"/>
    <n v="510"/>
    <m/>
    <m/>
    <m/>
    <s v="13TH                         ST"/>
    <s v="GAFFEY"/>
    <n v="33.732399999999998"/>
    <n v="-118.2924"/>
  </r>
  <r>
    <n v="200707911"/>
    <d v="2020-03-31T00:00:00"/>
    <x v="157"/>
    <n v="1020"/>
    <n v="7"/>
    <x v="0"/>
    <n v="724"/>
    <n v="2"/>
    <n v="624"/>
    <x v="15"/>
    <s v="0416 0429 2004 1218"/>
    <n v="57"/>
    <s v="M"/>
    <s v="W"/>
    <n v="109"/>
    <s v="PARK/PLAYGROUND"/>
    <n v="400"/>
    <s v="STRONG-ARM (HANDS, FIST, FEET OR BODILY FORCE)"/>
    <s v="IC"/>
    <s v="Invest Cont"/>
    <n v="624"/>
    <m/>
    <m/>
    <m/>
    <s v="7600    BEVERLY                      BL"/>
    <m/>
    <n v="34.076099999999997"/>
    <n v="-118.35550000000001"/>
  </r>
  <r>
    <n v="201113484"/>
    <d v="2020-08-17T00:00:00"/>
    <x v="150"/>
    <n v="2100"/>
    <n v="11"/>
    <x v="7"/>
    <n v="1144"/>
    <n v="2"/>
    <n v="946"/>
    <x v="8"/>
    <s v="2000 1813 1821 0913"/>
    <n v="75"/>
    <s v="F"/>
    <s v="W"/>
    <n v="501"/>
    <s v="SINGLE FAMILY DWELLING"/>
    <m/>
    <m/>
    <s v="IC"/>
    <s v="Invest Cont"/>
    <n v="946"/>
    <n v="999"/>
    <m/>
    <m/>
    <s v="2900    ANGUS                        ST"/>
    <m/>
    <n v="34.107100000000003"/>
    <n v="-118.26900000000001"/>
  </r>
  <r>
    <n v="200918831"/>
    <d v="2020-12-25T00:00:00"/>
    <x v="203"/>
    <n v="839"/>
    <n v="9"/>
    <x v="3"/>
    <n v="901"/>
    <n v="2"/>
    <n v="901"/>
    <x v="19"/>
    <n v="2038"/>
    <n v="36"/>
    <s v="F"/>
    <s v="H"/>
    <n v="501"/>
    <s v="SINGLE FAMILY DWELLING"/>
    <m/>
    <m/>
    <s v="AO"/>
    <s v="Adult Other"/>
    <n v="901"/>
    <m/>
    <m/>
    <m/>
    <s v="15500    SATICOY                      ST"/>
    <m/>
    <n v="34.208300000000001"/>
    <n v="-118.4706"/>
  </r>
  <r>
    <n v="201112911"/>
    <d v="2020-08-26T00:00:00"/>
    <x v="338"/>
    <n v="1200"/>
    <n v="11"/>
    <x v="7"/>
    <n v="1189"/>
    <n v="1"/>
    <n v="330"/>
    <x v="1"/>
    <s v="0344 0358 0352"/>
    <n v="33"/>
    <s v="F"/>
    <s v="B"/>
    <n v="502"/>
    <s v="MULTI-UNIT DWELLING (APARTMENT, DUPLEX, ETC)"/>
    <n v="400"/>
    <s v="STRONG-ARM (HANDS, FIST, FEET OR BODILY FORCE)"/>
    <s v="AO"/>
    <s v="Adult Other"/>
    <n v="330"/>
    <m/>
    <m/>
    <m/>
    <s v="3500    MARMION                      WY"/>
    <m/>
    <n v="34.0871"/>
    <n v="-118.2141"/>
  </r>
  <r>
    <n v="201111348"/>
    <d v="2020-07-13T00:00:00"/>
    <x v="295"/>
    <n v="1930"/>
    <n v="11"/>
    <x v="7"/>
    <n v="1159"/>
    <n v="2"/>
    <n v="624"/>
    <x v="15"/>
    <s v="0416 1822"/>
    <n v="49"/>
    <s v="F"/>
    <s v="H"/>
    <n v="501"/>
    <s v="SINGLE FAMILY DWELLING"/>
    <n v="400"/>
    <s v="STRONG-ARM (HANDS, FIST, FEET OR BODILY FORCE)"/>
    <s v="AO"/>
    <s v="Adult Other"/>
    <n v="624"/>
    <m/>
    <m/>
    <m/>
    <s v="4500 N  FIGUEROA                     ST"/>
    <m/>
    <n v="34.100900000000003"/>
    <n v="-118.20359999999999"/>
  </r>
  <r>
    <n v="201011838"/>
    <d v="2020-08-08T00:00:00"/>
    <x v="283"/>
    <n v="2100"/>
    <n v="10"/>
    <x v="11"/>
    <n v="1004"/>
    <n v="2"/>
    <n v="624"/>
    <x v="15"/>
    <s v="0913 0554 0416 1414 0601"/>
    <n v="46"/>
    <s v="M"/>
    <s v="H"/>
    <n v="501"/>
    <s v="SINGLE FAMILY DWELLING"/>
    <n v="400"/>
    <s v="STRONG-ARM (HANDS, FIST, FEET OR BODILY FORCE)"/>
    <s v="AO"/>
    <s v="Adult Other"/>
    <n v="624"/>
    <m/>
    <m/>
    <m/>
    <s v="18200    SATICOY                      ST"/>
    <m/>
    <n v="34.214599999999997"/>
    <n v="-118.5317"/>
  </r>
  <r>
    <n v="200105154"/>
    <d v="2020-01-17T00:00:00"/>
    <x v="277"/>
    <n v="1145"/>
    <n v="1"/>
    <x v="1"/>
    <n v="154"/>
    <n v="2"/>
    <n v="626"/>
    <x v="10"/>
    <s v="2004 1814 1813 0444"/>
    <n v="46"/>
    <s v="F"/>
    <s v="O"/>
    <n v="503"/>
    <s v="HOTEL"/>
    <n v="400"/>
    <s v="STRONG-ARM (HANDS, FIST, FEET OR BODILY FORCE)"/>
    <s v="AA"/>
    <s v="Adult Arrest"/>
    <n v="626"/>
    <m/>
    <m/>
    <m/>
    <s v="500 S  LOS ANGELES                  ST"/>
    <m/>
    <n v="34.045999999999999"/>
    <n v="-118.24930000000001"/>
  </r>
  <r>
    <n v="200120975"/>
    <d v="2020-11-13T00:00:00"/>
    <x v="55"/>
    <n v="2330"/>
    <n v="1"/>
    <x v="1"/>
    <n v="139"/>
    <n v="1"/>
    <n v="330"/>
    <x v="1"/>
    <s v="0329 1307 1609 0344 1822"/>
    <n v="23"/>
    <s v="F"/>
    <s v="O"/>
    <n v="101"/>
    <s v="STREET"/>
    <m/>
    <m/>
    <s v="IC"/>
    <s v="Invest Cont"/>
    <n v="330"/>
    <m/>
    <m/>
    <m/>
    <s v="100 S  VIGNES                       ST"/>
    <m/>
    <n v="34.048000000000002"/>
    <n v="-118.23390000000001"/>
  </r>
  <r>
    <n v="200205918"/>
    <d v="2020-02-07T00:00:00"/>
    <x v="15"/>
    <n v="1700"/>
    <n v="2"/>
    <x v="5"/>
    <n v="237"/>
    <n v="1"/>
    <n v="230"/>
    <x v="13"/>
    <s v="0913 0602 0421 0416 1801 0319"/>
    <n v="25"/>
    <s v="M"/>
    <s v="H"/>
    <n v="502"/>
    <s v="MULTI-UNIT DWELLING (APARTMENT, DUPLEX, ETC)"/>
    <n v="400"/>
    <s v="STRONG-ARM (HANDS, FIST, FEET OR BODILY FORCE)"/>
    <s v="AA"/>
    <s v="Adult Arrest"/>
    <n v="230"/>
    <m/>
    <m/>
    <m/>
    <s v="200    WITMER                       ST"/>
    <m/>
    <n v="34.060299999999998"/>
    <n v="-118.2619"/>
  </r>
  <r>
    <n v="200304615"/>
    <d v="2020-01-11T00:00:00"/>
    <x v="265"/>
    <n v="1730"/>
    <n v="3"/>
    <x v="2"/>
    <n v="303"/>
    <n v="2"/>
    <n v="740"/>
    <x v="21"/>
    <s v="0329 1300 1822 2004"/>
    <n v="43"/>
    <s v="M"/>
    <s v="H"/>
    <n v="122"/>
    <s v="VEHICLE, PASSENGER/TRUCK"/>
    <n v="306"/>
    <s v="ROCK/THROWN OBJECT"/>
    <s v="IC"/>
    <s v="Invest Cont"/>
    <n v="740"/>
    <m/>
    <m/>
    <m/>
    <s v="2500 S  ORANGE                       DR"/>
    <m/>
    <n v="34.0336"/>
    <n v="-118.3526"/>
  </r>
  <r>
    <n v="200604838"/>
    <d v="2020-01-18T00:00:00"/>
    <x v="45"/>
    <n v="1100"/>
    <n v="6"/>
    <x v="9"/>
    <n v="676"/>
    <n v="2"/>
    <n v="901"/>
    <x v="19"/>
    <s v="2000 2038"/>
    <n v="22"/>
    <s v="F"/>
    <s v="A"/>
    <n v="102"/>
    <s v="SIDEWALK"/>
    <n v="511"/>
    <s v="VERBAL THREAT"/>
    <s v="AA"/>
    <s v="Adult Arrest"/>
    <n v="901"/>
    <m/>
    <m/>
    <m/>
    <s v="800 N  HUDSON                       AV"/>
    <m/>
    <n v="34.085299999999997"/>
    <n v="-118.3321"/>
  </r>
  <r>
    <n v="200100586"/>
    <d v="2020-02-06T00:00:00"/>
    <x v="199"/>
    <n v="1300"/>
    <n v="1"/>
    <x v="1"/>
    <n v="111"/>
    <n v="1"/>
    <n v="341"/>
    <x v="12"/>
    <s v="0344 1822 2001 0400"/>
    <n v="62"/>
    <s v="M"/>
    <s v="A"/>
    <n v="146"/>
    <s v="PATIO*"/>
    <m/>
    <m/>
    <s v="AA"/>
    <s v="Adult Arrest"/>
    <n v="341"/>
    <m/>
    <m/>
    <m/>
    <s v="800 N  HILL                         ST"/>
    <m/>
    <n v="34.062800000000003"/>
    <n v="-118.23950000000001"/>
  </r>
  <r>
    <n v="200514973"/>
    <d v="2020-10-07T00:00:00"/>
    <x v="276"/>
    <n v="1340"/>
    <n v="5"/>
    <x v="10"/>
    <n v="532"/>
    <n v="1"/>
    <n v="236"/>
    <x v="46"/>
    <s v="0913 0329 1309 1814 2000 0431 0447"/>
    <n v="23"/>
    <s v="F"/>
    <s v="H"/>
    <n v="501"/>
    <s v="SINGLE FAMILY DWELLING"/>
    <n v="503"/>
    <s v="CAUSTIC CHEMICAL/POISON"/>
    <s v="AO"/>
    <s v="Adult Other"/>
    <n v="236"/>
    <m/>
    <m/>
    <m/>
    <s v="1200    GULF                         AV"/>
    <m/>
    <n v="33.786499999999997"/>
    <n v="-118.27370000000001"/>
  </r>
  <r>
    <n v="200310880"/>
    <d v="2020-05-05T00:00:00"/>
    <x v="180"/>
    <n v="1600"/>
    <n v="3"/>
    <x v="2"/>
    <n v="397"/>
    <n v="2"/>
    <n v="740"/>
    <x v="21"/>
    <s v="1300 0329"/>
    <n v="44"/>
    <s v="F"/>
    <s v="H"/>
    <n v="122"/>
    <s v="VEHICLE, PASSENGER/TRUCK"/>
    <m/>
    <m/>
    <s v="IC"/>
    <s v="Invest Cont"/>
    <n v="740"/>
    <m/>
    <m/>
    <m/>
    <s v="RAYMOND"/>
    <s v="MARTIN LUTHER KING JR        BL"/>
    <n v="34.010899999999999"/>
    <n v="-118.298"/>
  </r>
  <r>
    <n v="200800704"/>
    <d v="2020-06-26T00:00:00"/>
    <x v="66"/>
    <n v="2150"/>
    <n v="8"/>
    <x v="12"/>
    <n v="813"/>
    <n v="2"/>
    <n v="901"/>
    <x v="19"/>
    <n v="2038"/>
    <n v="42"/>
    <s v="F"/>
    <s v="O"/>
    <n v="503"/>
    <s v="HOTEL"/>
    <m/>
    <m/>
    <s v="IC"/>
    <s v="Invest Cont"/>
    <n v="901"/>
    <m/>
    <m/>
    <m/>
    <s v="100 N  CHURCH                       LN"/>
    <m/>
    <n v="34.073099999999997"/>
    <n v="-118.46810000000001"/>
  </r>
  <r>
    <n v="200217045"/>
    <d v="2020-11-03T00:00:00"/>
    <x v="312"/>
    <n v="1230"/>
    <n v="2"/>
    <x v="5"/>
    <n v="275"/>
    <n v="1"/>
    <n v="440"/>
    <x v="20"/>
    <s v="0325 0104 1822"/>
    <n v="0"/>
    <s v="X"/>
    <s v="X"/>
    <n v="401"/>
    <s v="MINI-MART"/>
    <n v="400"/>
    <s v="STRONG-ARM (HANDS, FIST, FEET OR BODILY FORCE)"/>
    <s v="IC"/>
    <s v="Invest Cont"/>
    <n v="440"/>
    <m/>
    <m/>
    <m/>
    <s v="1800 W  OLYMPIC                      BL"/>
    <m/>
    <n v="34.050199999999997"/>
    <n v="-118.2765"/>
  </r>
  <r>
    <n v="200800869"/>
    <d v="2020-11-24T00:00:00"/>
    <x v="174"/>
    <n v="2045"/>
    <n v="8"/>
    <x v="12"/>
    <n v="884"/>
    <n v="1"/>
    <n v="761"/>
    <x v="35"/>
    <s v="2004 0443 0421 0334 1822"/>
    <n v="62"/>
    <s v="M"/>
    <s v="W"/>
    <n v="203"/>
    <s v="OTHER BUSINESS"/>
    <n v="200"/>
    <s v="KNIFE WITH BLADE 6INCHES OR LESS"/>
    <s v="AA"/>
    <s v="Adult Arrest"/>
    <n v="761"/>
    <n v="998"/>
    <m/>
    <m/>
    <s v="11000 W  PICO                         BL"/>
    <m/>
    <n v="34.0383"/>
    <n v="-118.4325"/>
  </r>
  <r>
    <n v="200810527"/>
    <d v="2020-06-12T00:00:00"/>
    <x v="299"/>
    <n v="1600"/>
    <n v="8"/>
    <x v="12"/>
    <n v="823"/>
    <n v="1"/>
    <n v="310"/>
    <x v="5"/>
    <s v="1202 0344 0397 1822"/>
    <n v="66"/>
    <s v="M"/>
    <s v="O"/>
    <n v="118"/>
    <s v="CONSTRUCTION SITE"/>
    <m/>
    <m/>
    <s v="IC"/>
    <s v="Invest Cont"/>
    <n v="310"/>
    <m/>
    <m/>
    <m/>
    <s v="15200    DE PAUW                      ST"/>
    <m/>
    <n v="34.036499999999997"/>
    <n v="-118.5252"/>
  </r>
  <r>
    <n v="200916841"/>
    <d v="2020-11-04T00:00:00"/>
    <x v="161"/>
    <n v="1900"/>
    <n v="9"/>
    <x v="3"/>
    <n v="985"/>
    <n v="1"/>
    <n v="331"/>
    <x v="23"/>
    <n v="344"/>
    <n v="65"/>
    <s v="M"/>
    <s v="W"/>
    <n v="108"/>
    <s v="PARKING LOT"/>
    <m/>
    <m/>
    <s v="IC"/>
    <s v="Invest Cont"/>
    <n v="331"/>
    <m/>
    <m/>
    <m/>
    <s v="4500    VAN NUYS                     BL"/>
    <m/>
    <n v="34.153100000000002"/>
    <n v="-118.4487"/>
  </r>
  <r>
    <n v="200713742"/>
    <d v="2020-09-11T00:00:00"/>
    <x v="335"/>
    <n v="1327"/>
    <n v="7"/>
    <x v="0"/>
    <n v="745"/>
    <n v="1"/>
    <n v="440"/>
    <x v="20"/>
    <s v="0356 0325"/>
    <n v="56"/>
    <s v="F"/>
    <s v="H"/>
    <n v="203"/>
    <s v="OTHER BUSINESS"/>
    <n v="400"/>
    <s v="STRONG-ARM (HANDS, FIST, FEET OR BODILY FORCE)"/>
    <s v="IC"/>
    <s v="Invest Cont"/>
    <n v="440"/>
    <m/>
    <m/>
    <m/>
    <s v="800 S  LA BREA                      AV"/>
    <m/>
    <n v="34.060099999999998"/>
    <n v="-118.34480000000001"/>
  </r>
  <r>
    <n v="200716526"/>
    <d v="2020-11-29T00:00:00"/>
    <x v="118"/>
    <n v="1435"/>
    <n v="7"/>
    <x v="0"/>
    <n v="736"/>
    <n v="1"/>
    <n v="440"/>
    <x v="20"/>
    <s v="1822 0344 0394"/>
    <n v="28"/>
    <s v="M"/>
    <s v="W"/>
    <n v="502"/>
    <s v="MULTI-UNIT DWELLING (APARTMENT, DUPLEX, ETC)"/>
    <m/>
    <m/>
    <s v="IC"/>
    <s v="Invest Cont"/>
    <n v="440"/>
    <m/>
    <m/>
    <m/>
    <s v="300 S  CLOVERDALE                   AV"/>
    <m/>
    <n v="34.068600000000004"/>
    <n v="-118.3462"/>
  </r>
  <r>
    <n v="201112555"/>
    <d v="2020-08-16T00:00:00"/>
    <x v="25"/>
    <n v="1150"/>
    <n v="11"/>
    <x v="7"/>
    <n v="1115"/>
    <n v="2"/>
    <n v="354"/>
    <x v="14"/>
    <n v="1822"/>
    <n v="29"/>
    <s v="M"/>
    <s v="F"/>
    <n v="501"/>
    <s v="SINGLE FAMILY DWELLING"/>
    <m/>
    <m/>
    <s v="IC"/>
    <s v="Invest Cont"/>
    <n v="354"/>
    <m/>
    <m/>
    <m/>
    <s v="5000    HERMOSA                      AV"/>
    <m/>
    <n v="34.137700000000002"/>
    <n v="-118.2073"/>
  </r>
  <r>
    <n v="201006565"/>
    <d v="2020-02-27T00:00:00"/>
    <x v="61"/>
    <n v="1700"/>
    <n v="10"/>
    <x v="11"/>
    <n v="1061"/>
    <n v="2"/>
    <n v="237"/>
    <x v="63"/>
    <s v="0552 2002 1257 1258 0913 0602"/>
    <n v="4"/>
    <s v="F"/>
    <s v="H"/>
    <n v="122"/>
    <s v="VEHICLE, PASSENGER/TRUCK"/>
    <m/>
    <m/>
    <s v="AA"/>
    <s v="Adult Arrest"/>
    <n v="237"/>
    <m/>
    <m/>
    <m/>
    <s v="19700    HENSHAW                      ST"/>
    <m/>
    <n v="34.169800000000002"/>
    <n v="-118.5625"/>
  </r>
  <r>
    <n v="200416179"/>
    <d v="2020-12-22T00:00:00"/>
    <x v="181"/>
    <n v="2300"/>
    <n v="4"/>
    <x v="4"/>
    <n v="402"/>
    <n v="1"/>
    <n v="510"/>
    <x v="0"/>
    <m/>
    <n v="0"/>
    <m/>
    <m/>
    <n v="101"/>
    <s v="STREET"/>
    <m/>
    <m/>
    <s v="IC"/>
    <s v="Invest Cont"/>
    <n v="510"/>
    <m/>
    <m/>
    <m/>
    <s v="500    MONTECITO                    DR"/>
    <m/>
    <n v="34.094999999999999"/>
    <n v="-118.20180000000001"/>
  </r>
  <r>
    <n v="201212005"/>
    <d v="2020-05-02T00:00:00"/>
    <x v="44"/>
    <n v="1630"/>
    <n v="12"/>
    <x v="8"/>
    <n v="1273"/>
    <n v="1"/>
    <n v="420"/>
    <x v="33"/>
    <m/>
    <n v="0"/>
    <m/>
    <m/>
    <n v="101"/>
    <s v="STREET"/>
    <m/>
    <m/>
    <s v="IC"/>
    <s v="Invest Cont"/>
    <n v="420"/>
    <m/>
    <m/>
    <m/>
    <s v="1700 W  MANCHESTER                   AV"/>
    <m/>
    <n v="33.96"/>
    <n v="-118.3068"/>
  </r>
  <r>
    <n v="200706375"/>
    <d v="2020-02-17T00:00:00"/>
    <x v="1"/>
    <n v="1200"/>
    <n v="7"/>
    <x v="0"/>
    <n v="735"/>
    <n v="1"/>
    <n v="440"/>
    <x v="20"/>
    <s v="1601 0344"/>
    <n v="33"/>
    <s v="M"/>
    <s v="W"/>
    <n v="120"/>
    <s v="STORAGE SHED"/>
    <m/>
    <m/>
    <s v="IC"/>
    <s v="Invest Cont"/>
    <n v="440"/>
    <m/>
    <m/>
    <m/>
    <s v="5300 W  8TH                          ST"/>
    <m/>
    <n v="34.063299999999998"/>
    <n v="-118.3473"/>
  </r>
  <r>
    <n v="200712537"/>
    <d v="2020-08-08T00:00:00"/>
    <x v="283"/>
    <n v="1900"/>
    <n v="7"/>
    <x v="0"/>
    <n v="758"/>
    <n v="1"/>
    <n v="510"/>
    <x v="0"/>
    <m/>
    <n v="0"/>
    <m/>
    <m/>
    <n v="101"/>
    <s v="STREET"/>
    <m/>
    <m/>
    <s v="IC"/>
    <s v="Invest Cont"/>
    <n v="510"/>
    <m/>
    <m/>
    <m/>
    <s v="1200    QUEEN ANNE                   PL"/>
    <m/>
    <n v="34.049900000000001"/>
    <n v="-118.33199999999999"/>
  </r>
  <r>
    <n v="200209359"/>
    <d v="2020-04-24T00:00:00"/>
    <x v="274"/>
    <n v="1500"/>
    <n v="2"/>
    <x v="5"/>
    <n v="202"/>
    <n v="2"/>
    <n v="626"/>
    <x v="10"/>
    <s v="2000 0913 1813 1814 0448"/>
    <n v="28"/>
    <s v="F"/>
    <s v="B"/>
    <n v="502"/>
    <s v="MULTI-UNIT DWELLING (APARTMENT, DUPLEX, ETC)"/>
    <n v="400"/>
    <s v="STRONG-ARM (HANDS, FIST, FEET OR BODILY FORCE)"/>
    <s v="AA"/>
    <s v="Adult Arrest"/>
    <n v="626"/>
    <m/>
    <m/>
    <m/>
    <s v="4200    BURNS                        AV"/>
    <m/>
    <n v="34.087699999999998"/>
    <n v="-118.28449999999999"/>
  </r>
  <r>
    <n v="201208749"/>
    <d v="2020-03-09T00:00:00"/>
    <x v="73"/>
    <n v="1930"/>
    <n v="12"/>
    <x v="8"/>
    <n v="1256"/>
    <n v="1"/>
    <n v="510"/>
    <x v="0"/>
    <m/>
    <n v="0"/>
    <m/>
    <m/>
    <n v="101"/>
    <s v="STREET"/>
    <m/>
    <m/>
    <s v="IC"/>
    <s v="Invest Cont"/>
    <n v="510"/>
    <m/>
    <m/>
    <m/>
    <s v="300 W  76TH                         ST"/>
    <m/>
    <n v="33.972700000000003"/>
    <n v="-118.285"/>
  </r>
  <r>
    <n v="200218284"/>
    <d v="2020-12-06T00:00:00"/>
    <x v="121"/>
    <n v="1130"/>
    <n v="2"/>
    <x v="5"/>
    <n v="246"/>
    <n v="1"/>
    <n v="440"/>
    <x v="20"/>
    <s v="1218 0344 0352 2032 1202"/>
    <n v="63"/>
    <s v="F"/>
    <s v="H"/>
    <n v="102"/>
    <s v="SIDEWALK"/>
    <m/>
    <m/>
    <s v="IC"/>
    <s v="Invest Cont"/>
    <n v="440"/>
    <m/>
    <m/>
    <m/>
    <s v="600 S  ALVARADO                     ST"/>
    <m/>
    <n v="34.0593"/>
    <n v="-118.27500000000001"/>
  </r>
  <r>
    <n v="200917718"/>
    <d v="2020-11-26T00:00:00"/>
    <x v="278"/>
    <n v="1325"/>
    <n v="9"/>
    <x v="3"/>
    <n v="933"/>
    <n v="1"/>
    <n v="440"/>
    <x v="20"/>
    <n v="344"/>
    <n v="45"/>
    <s v="M"/>
    <s v="W"/>
    <n v="707"/>
    <s v="GARAGE/CARPORT"/>
    <m/>
    <m/>
    <s v="AO"/>
    <s v="Adult Other"/>
    <n v="440"/>
    <m/>
    <m/>
    <m/>
    <s v="14700    CALVERT                      ST"/>
    <m/>
    <n v="34.181600000000003"/>
    <n v="-118.45310000000001"/>
  </r>
  <r>
    <n v="200414827"/>
    <d v="2020-11-13T00:00:00"/>
    <x v="331"/>
    <n v="520"/>
    <n v="4"/>
    <x v="4"/>
    <n v="457"/>
    <n v="1"/>
    <n v="510"/>
    <x v="0"/>
    <m/>
    <n v="0"/>
    <m/>
    <m/>
    <n v="101"/>
    <s v="STREET"/>
    <m/>
    <m/>
    <s v="IC"/>
    <s v="Invest Cont"/>
    <n v="510"/>
    <m/>
    <m/>
    <m/>
    <s v="2700    CINCINNATI                   ST"/>
    <m/>
    <n v="34.045299999999997"/>
    <n v="-118.20189999999999"/>
  </r>
  <r>
    <n v="200910138"/>
    <d v="2020-05-26T00:00:00"/>
    <x v="359"/>
    <n v="30"/>
    <n v="9"/>
    <x v="3"/>
    <n v="911"/>
    <n v="1"/>
    <n v="230"/>
    <x v="13"/>
    <s v="0334 0411 1822 0416 0446 2033"/>
    <n v="24"/>
    <s v="M"/>
    <s v="B"/>
    <n v="102"/>
    <s v="SIDEWALK"/>
    <n v="200"/>
    <s v="KNIFE WITH BLADE 6INCHES OR LESS"/>
    <s v="IC"/>
    <s v="Invest Cont"/>
    <n v="230"/>
    <m/>
    <m/>
    <m/>
    <s v="SEPULVEDA                    BL"/>
    <s v="VANOWEN                      ST"/>
    <n v="34.193899999999999"/>
    <n v="-118.4662"/>
  </r>
  <r>
    <n v="200208234"/>
    <d v="2020-03-26T00:00:00"/>
    <x v="328"/>
    <n v="1900"/>
    <n v="2"/>
    <x v="5"/>
    <n v="245"/>
    <n v="2"/>
    <n v="740"/>
    <x v="21"/>
    <s v="0329 1307"/>
    <n v="22"/>
    <s v="F"/>
    <s v="H"/>
    <n v="122"/>
    <s v="VEHICLE, PASSENGER/TRUCK"/>
    <m/>
    <m/>
    <s v="IC"/>
    <s v="Invest Cont"/>
    <n v="740"/>
    <m/>
    <m/>
    <m/>
    <s v="6TH                          ST"/>
    <s v="ALVARADO                     ST"/>
    <n v="34.060099999999998"/>
    <n v="-118.2761"/>
  </r>
  <r>
    <n v="200105271"/>
    <d v="2020-01-19T00:00:00"/>
    <x v="45"/>
    <n v="2354"/>
    <n v="1"/>
    <x v="1"/>
    <n v="171"/>
    <n v="1"/>
    <n v="442"/>
    <x v="16"/>
    <s v="0344 1822"/>
    <n v="0"/>
    <s v="M"/>
    <s v="W"/>
    <n v="102"/>
    <s v="SIDEWALK"/>
    <m/>
    <m/>
    <s v="IC"/>
    <s v="Invest Cont"/>
    <n v="442"/>
    <m/>
    <m/>
    <m/>
    <s v="900 W  OLYMPIC                      BL"/>
    <m/>
    <n v="34.045400000000001"/>
    <n v="-118.2657"/>
  </r>
  <r>
    <n v="201104713"/>
    <d v="2020-01-16T00:00:00"/>
    <x v="54"/>
    <n v="1030"/>
    <n v="11"/>
    <x v="7"/>
    <n v="1101"/>
    <n v="1"/>
    <n v="330"/>
    <x v="1"/>
    <s v="0344 1609 0329"/>
    <n v="37"/>
    <s v="F"/>
    <s v="O"/>
    <n v="109"/>
    <s v="PARK/PLAYGROUND"/>
    <m/>
    <m/>
    <s v="IC"/>
    <s v="Invest Cont"/>
    <n v="330"/>
    <m/>
    <m/>
    <m/>
    <s v="4700    CRYSTAL SPRINGS              DR"/>
    <m/>
    <n v="34.151600000000002"/>
    <n v="-118.2859"/>
  </r>
  <r>
    <n v="200308044"/>
    <d v="2020-03-06T00:00:00"/>
    <x v="17"/>
    <n v="800"/>
    <n v="3"/>
    <x v="2"/>
    <n v="395"/>
    <n v="1"/>
    <n v="210"/>
    <x v="11"/>
    <s v="1822 0342 0344 0400"/>
    <n v="31"/>
    <s v="M"/>
    <s v="H"/>
    <n v="505"/>
    <s v="MOTEL"/>
    <n v="400"/>
    <s v="STRONG-ARM (HANDS, FIST, FEET OR BODILY FORCE)"/>
    <s v="AA"/>
    <s v="Adult Arrest"/>
    <n v="210"/>
    <m/>
    <m/>
    <m/>
    <s v="4100 S  WESTERN                      AV"/>
    <m/>
    <n v="34.009900000000002"/>
    <n v="-118.30889999999999"/>
  </r>
  <r>
    <n v="201004944"/>
    <d v="2020-01-23T00:00:00"/>
    <x v="204"/>
    <n v="1900"/>
    <n v="10"/>
    <x v="11"/>
    <n v="1003"/>
    <n v="1"/>
    <n v="420"/>
    <x v="33"/>
    <s v="0377 1822 1606 0344"/>
    <n v="33"/>
    <s v="M"/>
    <s v="H"/>
    <n v="101"/>
    <s v="STREET"/>
    <m/>
    <m/>
    <s v="AA"/>
    <s v="Adult Arrest"/>
    <n v="420"/>
    <m/>
    <m/>
    <m/>
    <s v="18700    LULL                         ST"/>
    <m/>
    <n v="34.209400000000002"/>
    <n v="-118.54049999999999"/>
  </r>
  <r>
    <n v="201016033"/>
    <d v="2020-12-13T00:00:00"/>
    <x v="97"/>
    <n v="1250"/>
    <n v="10"/>
    <x v="11"/>
    <n v="1028"/>
    <n v="1"/>
    <n v="440"/>
    <x v="20"/>
    <s v="0344 1822"/>
    <n v="63"/>
    <s v="M"/>
    <s v="A"/>
    <n v="101"/>
    <s v="STREET"/>
    <m/>
    <m/>
    <s v="IC"/>
    <s v="Invest Cont"/>
    <n v="440"/>
    <m/>
    <m/>
    <m/>
    <s v="HAYVENHURST                  AV"/>
    <s v="VANOWEN                      ST"/>
    <n v="34.193899999999999"/>
    <n v="-118.4924"/>
  </r>
  <r>
    <n v="200516720"/>
    <d v="2020-11-16T00:00:00"/>
    <x v="48"/>
    <n v="1225"/>
    <n v="5"/>
    <x v="10"/>
    <n v="531"/>
    <n v="1"/>
    <n v="341"/>
    <x v="12"/>
    <s v="0380 1602 1309 0104 0325 0209"/>
    <n v="0"/>
    <s v="X"/>
    <s v="X"/>
    <n v="248"/>
    <s v="CELL PHONE STORE"/>
    <m/>
    <m/>
    <s v="IC"/>
    <s v="Invest Cont"/>
    <n v="341"/>
    <m/>
    <m/>
    <m/>
    <s v="1600 W  PACIFIC COAST                HY"/>
    <m/>
    <n v="33.7866"/>
    <n v="-118.3044"/>
  </r>
  <r>
    <n v="200110636"/>
    <d v="2020-04-09T00:00:00"/>
    <x v="139"/>
    <n v="942"/>
    <n v="1"/>
    <x v="1"/>
    <n v="153"/>
    <n v="2"/>
    <n v="745"/>
    <x v="9"/>
    <n v="329"/>
    <n v="0"/>
    <s v="X"/>
    <s v="X"/>
    <n v="203"/>
    <s v="OTHER BUSINESS"/>
    <m/>
    <m/>
    <s v="IC"/>
    <s v="Invest Cont"/>
    <n v="745"/>
    <m/>
    <m/>
    <m/>
    <s v="600 S  BROADWAY"/>
    <m/>
    <n v="34.046700000000001"/>
    <n v="-118.252"/>
  </r>
  <r>
    <n v="200316323"/>
    <d v="2020-08-26T00:00:00"/>
    <x v="319"/>
    <n v="1500"/>
    <n v="3"/>
    <x v="2"/>
    <n v="392"/>
    <n v="1"/>
    <n v="510"/>
    <x v="0"/>
    <m/>
    <n v="0"/>
    <m/>
    <m/>
    <n v="101"/>
    <s v="STREET"/>
    <m/>
    <m/>
    <s v="AO"/>
    <s v="Adult Other"/>
    <n v="510"/>
    <m/>
    <m/>
    <m/>
    <s v="3000 W  VERNON                       AV"/>
    <m/>
    <n v="34.003700000000002"/>
    <n v="-118.3262"/>
  </r>
  <r>
    <n v="200906983"/>
    <d v="2020-03-06T00:00:00"/>
    <x v="301"/>
    <n v="1"/>
    <n v="9"/>
    <x v="3"/>
    <n v="952"/>
    <n v="1"/>
    <n v="420"/>
    <x v="33"/>
    <n v="344"/>
    <n v="30"/>
    <s v="F"/>
    <s v="H"/>
    <n v="108"/>
    <s v="PARKING LOT"/>
    <m/>
    <m/>
    <s v="IC"/>
    <s v="Invest Cont"/>
    <n v="420"/>
    <m/>
    <m/>
    <m/>
    <s v="15300    WEDDINGTON                   ST"/>
    <m/>
    <n v="34.166699999999999"/>
    <n v="-118.4662"/>
  </r>
  <r>
    <n v="201114075"/>
    <d v="2020-09-28T00:00:00"/>
    <x v="272"/>
    <n v="2200"/>
    <n v="11"/>
    <x v="7"/>
    <n v="1128"/>
    <n v="1"/>
    <n v="510"/>
    <x v="0"/>
    <m/>
    <n v="0"/>
    <m/>
    <m/>
    <n v="101"/>
    <s v="STREET"/>
    <m/>
    <m/>
    <s v="IC"/>
    <s v="Invest Cont"/>
    <n v="510"/>
    <m/>
    <m/>
    <m/>
    <s v="100 S  AVENUE 64"/>
    <m/>
    <n v="34.122500000000002"/>
    <n v="-118.1818"/>
  </r>
  <r>
    <n v="200409309"/>
    <d v="2020-05-28T00:00:00"/>
    <x v="142"/>
    <n v="2300"/>
    <n v="4"/>
    <x v="4"/>
    <n v="448"/>
    <n v="1"/>
    <n v="420"/>
    <x v="33"/>
    <m/>
    <n v="0"/>
    <m/>
    <m/>
    <n v="101"/>
    <s v="STREET"/>
    <m/>
    <m/>
    <s v="IC"/>
    <s v="Invest Cont"/>
    <n v="420"/>
    <m/>
    <m/>
    <m/>
    <s v="1400 N  INDIANA                      ST"/>
    <m/>
    <n v="34.059100000000001"/>
    <n v="-118.1965"/>
  </r>
  <r>
    <n v="200807907"/>
    <d v="2020-04-01T00:00:00"/>
    <x v="332"/>
    <n v="1810"/>
    <n v="8"/>
    <x v="12"/>
    <n v="833"/>
    <n v="1"/>
    <n v="442"/>
    <x v="16"/>
    <s v="1420 1822 0325 0344 0104 0380"/>
    <n v="0"/>
    <s v="X"/>
    <s v="X"/>
    <n v="203"/>
    <s v="OTHER BUSINESS"/>
    <m/>
    <m/>
    <s v="IC"/>
    <s v="Invest Cont"/>
    <n v="442"/>
    <m/>
    <m/>
    <m/>
    <s v="1400    WESTWOOD                     BL"/>
    <m/>
    <n v="34.055399999999999"/>
    <n v="-118.4418"/>
  </r>
  <r>
    <n v="201224096"/>
    <d v="2020-11-08T00:00:00"/>
    <x v="68"/>
    <n v="613"/>
    <n v="12"/>
    <x v="8"/>
    <n v="1242"/>
    <n v="1"/>
    <n v="510"/>
    <x v="0"/>
    <m/>
    <n v="0"/>
    <m/>
    <m/>
    <n v="101"/>
    <s v="STREET"/>
    <m/>
    <m/>
    <s v="IC"/>
    <s v="Invest Cont"/>
    <n v="510"/>
    <m/>
    <m/>
    <m/>
    <s v="6400    8TH                          AV"/>
    <m/>
    <n v="33.980699999999999"/>
    <n v="-118.3265"/>
  </r>
  <r>
    <n v="200912327"/>
    <d v="2020-07-14T00:00:00"/>
    <x v="234"/>
    <n v="700"/>
    <n v="9"/>
    <x v="3"/>
    <n v="905"/>
    <n v="1"/>
    <n v="510"/>
    <x v="0"/>
    <m/>
    <n v="0"/>
    <m/>
    <m/>
    <n v="101"/>
    <s v="STREET"/>
    <m/>
    <m/>
    <s v="IC"/>
    <s v="Invest Cont"/>
    <n v="510"/>
    <m/>
    <m/>
    <m/>
    <s v="VALERIO                      ST"/>
    <s v="VAN NUYS                     BL"/>
    <n v="34.204799999999999"/>
    <n v="-118.4487"/>
  </r>
  <r>
    <n v="200506555"/>
    <d v="2020-02-29T00:00:00"/>
    <x v="125"/>
    <n v="1900"/>
    <n v="5"/>
    <x v="10"/>
    <n v="516"/>
    <n v="2"/>
    <n v="745"/>
    <x v="9"/>
    <s v="0329 2024"/>
    <n v="32"/>
    <s v="M"/>
    <s v="H"/>
    <n v="502"/>
    <s v="MULTI-UNIT DWELLING (APARTMENT, DUPLEX, ETC)"/>
    <m/>
    <m/>
    <s v="IC"/>
    <s v="Invest Cont"/>
    <n v="745"/>
    <m/>
    <m/>
    <m/>
    <s v="1100 N  FRIES                        AV"/>
    <m/>
    <n v="33.784799999999997"/>
    <n v="-118.26519999999999"/>
  </r>
  <r>
    <n v="200709910"/>
    <d v="2020-06-01T00:00:00"/>
    <x v="65"/>
    <n v="1150"/>
    <n v="7"/>
    <x v="0"/>
    <n v="779"/>
    <n v="1"/>
    <n v="220"/>
    <x v="50"/>
    <s v="1822 0432 1300 1302 1310 2004 0906"/>
    <n v="24"/>
    <s v="F"/>
    <s v="H"/>
    <n v="101"/>
    <s v="STREET"/>
    <n v="515"/>
    <s v="PHYSICAL PRESENCE"/>
    <s v="AA"/>
    <s v="Adult Arrest"/>
    <n v="220"/>
    <m/>
    <m/>
    <m/>
    <s v="1600    ARLINGTON                    AV"/>
    <m/>
    <n v="34.041699999999999"/>
    <n v="-118.3207"/>
  </r>
  <r>
    <n v="200320395"/>
    <d v="2020-11-14T00:00:00"/>
    <x v="351"/>
    <n v="1815"/>
    <n v="3"/>
    <x v="2"/>
    <n v="315"/>
    <n v="2"/>
    <n v="900"/>
    <x v="18"/>
    <s v="0913 2038 1309 0553 0360"/>
    <n v="30"/>
    <s v="F"/>
    <s v="B"/>
    <n v="502"/>
    <s v="MULTI-UNIT DWELLING (APARTMENT, DUPLEX, ETC)"/>
    <m/>
    <m/>
    <s v="IC"/>
    <s v="Invest Cont"/>
    <n v="900"/>
    <m/>
    <m/>
    <m/>
    <s v="2600 S  MANHATTAN                    PL"/>
    <m/>
    <n v="34.030900000000003"/>
    <n v="-118.31010000000001"/>
  </r>
  <r>
    <n v="200611872"/>
    <d v="2020-06-27T00:00:00"/>
    <x v="66"/>
    <n v="1020"/>
    <n v="6"/>
    <x v="9"/>
    <n v="636"/>
    <n v="2"/>
    <n v="354"/>
    <x v="14"/>
    <s v="1822 0344"/>
    <n v="26"/>
    <s v="F"/>
    <s v="H"/>
    <n v="501"/>
    <s v="SINGLE FAMILY DWELLING"/>
    <m/>
    <m/>
    <s v="IC"/>
    <s v="Invest Cont"/>
    <n v="354"/>
    <m/>
    <m/>
    <m/>
    <s v="1800 N  CAHUENGA                     BL"/>
    <m/>
    <n v="34.103900000000003"/>
    <n v="-118.3297"/>
  </r>
  <r>
    <n v="201115957"/>
    <d v="2020-11-21T00:00:00"/>
    <x v="242"/>
    <n v="1150"/>
    <n v="11"/>
    <x v="7"/>
    <n v="1115"/>
    <n v="2"/>
    <n v="626"/>
    <x v="10"/>
    <s v="2000 1814 0913 0400 0416"/>
    <n v="32"/>
    <s v="F"/>
    <s v="W"/>
    <n v="503"/>
    <s v="HOTEL"/>
    <n v="400"/>
    <s v="STRONG-ARM (HANDS, FIST, FEET OR BODILY FORCE)"/>
    <s v="AO"/>
    <s v="Adult Other"/>
    <n v="626"/>
    <m/>
    <m/>
    <m/>
    <s v="2300    COLORADO                     BL"/>
    <m/>
    <n v="34.139499999999998"/>
    <n v="-118.2163"/>
  </r>
  <r>
    <n v="200506551"/>
    <d v="2020-02-29T00:00:00"/>
    <x v="125"/>
    <n v="1940"/>
    <n v="5"/>
    <x v="10"/>
    <n v="524"/>
    <n v="1"/>
    <n v="220"/>
    <x v="50"/>
    <s v="0444 0416 0216 0945"/>
    <n v="0"/>
    <s v="X"/>
    <s v="X"/>
    <n v="203"/>
    <s v="OTHER BUSINESS"/>
    <n v="400"/>
    <s v="STRONG-ARM (HANDS, FIST, FEET OR BODILY FORCE)"/>
    <s v="IC"/>
    <s v="Invest Cont"/>
    <n v="220"/>
    <m/>
    <m/>
    <m/>
    <s v="1000 W  ANAHEIM                      ST"/>
    <m/>
    <n v="33.779400000000003"/>
    <n v="-118.27419999999999"/>
  </r>
  <r>
    <n v="200616934"/>
    <d v="2020-10-19T00:00:00"/>
    <x v="36"/>
    <n v="1100"/>
    <n v="6"/>
    <x v="9"/>
    <n v="678"/>
    <n v="2"/>
    <n v="812"/>
    <x v="34"/>
    <s v="0400 0416 0913 0553 1258"/>
    <n v="10"/>
    <s v="F"/>
    <s v="B"/>
    <n v="203"/>
    <s v="OTHER BUSINESS"/>
    <n v="301"/>
    <s v="BELT FLAILING INSTRUMENT/CHAIN"/>
    <s v="AA"/>
    <s v="Adult Arrest"/>
    <n v="627"/>
    <n v="812"/>
    <m/>
    <m/>
    <s v="1000 N  SERRANO                      AV"/>
    <m/>
    <n v="34.088500000000003"/>
    <n v="-118.3064"/>
  </r>
  <r>
    <n v="200219011"/>
    <d v="2020-12-25T00:00:00"/>
    <x v="340"/>
    <n v="2330"/>
    <n v="2"/>
    <x v="5"/>
    <n v="245"/>
    <n v="2"/>
    <n v="626"/>
    <x v="10"/>
    <s v="2000 1814 0400 0444 0913"/>
    <n v="22"/>
    <s v="F"/>
    <s v="H"/>
    <n v="108"/>
    <s v="PARKING LOT"/>
    <n v="400"/>
    <s v="STRONG-ARM (HANDS, FIST, FEET OR BODILY FORCE)"/>
    <s v="IC"/>
    <s v="Invest Cont"/>
    <n v="626"/>
    <m/>
    <m/>
    <m/>
    <s v="6TH"/>
    <s v="CARONDELET"/>
    <n v="34.061700000000002"/>
    <n v="-118.2795"/>
  </r>
  <r>
    <n v="201110805"/>
    <d v="2020-06-25T00:00:00"/>
    <x v="22"/>
    <n v="1930"/>
    <n v="11"/>
    <x v="7"/>
    <n v="1125"/>
    <n v="2"/>
    <n v="626"/>
    <x v="10"/>
    <s v="2000 0913 1814 0416"/>
    <n v="21"/>
    <s v="F"/>
    <s v="H"/>
    <n v="501"/>
    <s v="SINGLE FAMILY DWELLING"/>
    <n v="400"/>
    <s v="STRONG-ARM (HANDS, FIST, FEET OR BODILY FORCE)"/>
    <s v="AO"/>
    <s v="Adult Other"/>
    <n v="626"/>
    <m/>
    <m/>
    <m/>
    <s v="5000    LINCOLN                      AV"/>
    <m/>
    <n v="34.120199999999997"/>
    <n v="-118.205"/>
  </r>
  <r>
    <n v="200512610"/>
    <d v="2020-08-03T00:00:00"/>
    <x v="266"/>
    <n v="1630"/>
    <n v="5"/>
    <x v="10"/>
    <n v="517"/>
    <n v="1"/>
    <n v="310"/>
    <x v="5"/>
    <s v="1607 0344 1402 0358"/>
    <n v="0"/>
    <s v="X"/>
    <s v="X"/>
    <n v="754"/>
    <s v="MUSEUM"/>
    <m/>
    <m/>
    <s v="AA"/>
    <s v="Adult Arrest"/>
    <n v="310"/>
    <n v="998"/>
    <m/>
    <m/>
    <s v="400 E  M                            ST"/>
    <m/>
    <n v="33.789099999999998"/>
    <n v="-118.2586"/>
  </r>
  <r>
    <n v="200504494"/>
    <d v="2020-01-11T00:00:00"/>
    <x v="265"/>
    <n v="1340"/>
    <n v="5"/>
    <x v="10"/>
    <n v="565"/>
    <n v="2"/>
    <n v="930"/>
    <x v="30"/>
    <s v="0913 2000 0443 2004 1813 1309"/>
    <n v="33"/>
    <s v="F"/>
    <s v="H"/>
    <n v="203"/>
    <s v="OTHER BUSINESS"/>
    <n v="511"/>
    <s v="VERBAL THREAT"/>
    <s v="AA"/>
    <s v="Adult Arrest"/>
    <n v="930"/>
    <m/>
    <m/>
    <m/>
    <s v="900 S  GRAND                        AV"/>
    <m/>
    <n v="33.7361"/>
    <n v="-118.2901"/>
  </r>
  <r>
    <n v="201114947"/>
    <d v="2020-10-22T00:00:00"/>
    <x v="161"/>
    <n v="2150"/>
    <n v="11"/>
    <x v="7"/>
    <n v="1143"/>
    <n v="2"/>
    <n v="901"/>
    <x v="19"/>
    <s v="2038 1814"/>
    <n v="55"/>
    <s v="M"/>
    <s v="O"/>
    <n v="501"/>
    <s v="SINGLE FAMILY DWELLING"/>
    <m/>
    <m/>
    <s v="AA"/>
    <s v="Adult Arrest"/>
    <n v="901"/>
    <m/>
    <m/>
    <m/>
    <s v="3100    ROWENA                       AV"/>
    <m/>
    <n v="34.109200000000001"/>
    <n v="-118.2713"/>
  </r>
  <r>
    <n v="201116163"/>
    <d v="2020-11-29T00:00:00"/>
    <x v="289"/>
    <n v="1800"/>
    <n v="11"/>
    <x v="7"/>
    <n v="1162"/>
    <n v="1"/>
    <n v="341"/>
    <x v="12"/>
    <s v="0344 0352"/>
    <n v="28"/>
    <s v="M"/>
    <s v="B"/>
    <n v="501"/>
    <s v="SINGLE FAMILY DWELLING"/>
    <m/>
    <m/>
    <s v="IC"/>
    <s v="Invest Cont"/>
    <n v="341"/>
    <m/>
    <m/>
    <m/>
    <s v="4500    LEXINGTON                    AV"/>
    <m/>
    <n v="34.093499999999999"/>
    <n v="-118.2869"/>
  </r>
  <r>
    <n v="201104370"/>
    <d v="2020-01-09T00:00:00"/>
    <x v="258"/>
    <n v="700"/>
    <n v="11"/>
    <x v="7"/>
    <n v="1132"/>
    <n v="2"/>
    <n v="814"/>
    <x v="81"/>
    <s v="1402 0514 1501"/>
    <n v="34"/>
    <s v="M"/>
    <s v="W"/>
    <n v="502"/>
    <s v="MULTI-UNIT DWELLING (APARTMENT, DUPLEX, ETC)"/>
    <m/>
    <m/>
    <s v="IC"/>
    <s v="Invest Cont"/>
    <n v="814"/>
    <n v="998"/>
    <m/>
    <m/>
    <s v="2800    AVENEL                       ST"/>
    <m/>
    <n v="34.108699999999999"/>
    <n v="-118.26949999999999"/>
  </r>
  <r>
    <n v="200206394"/>
    <d v="2020-02-17T00:00:00"/>
    <x v="27"/>
    <n v="2130"/>
    <n v="2"/>
    <x v="5"/>
    <n v="219"/>
    <n v="1"/>
    <n v="440"/>
    <x v="20"/>
    <n v="344"/>
    <n v="36"/>
    <s v="M"/>
    <s v="W"/>
    <n v="203"/>
    <s v="OTHER BUSINESS"/>
    <m/>
    <m/>
    <s v="IC"/>
    <s v="Invest Cont"/>
    <n v="440"/>
    <m/>
    <m/>
    <m/>
    <s v="500 N  BEAUDRY                      AV"/>
    <m/>
    <n v="34.064300000000003"/>
    <n v="-118.2501"/>
  </r>
  <r>
    <n v="201115414"/>
    <d v="2020-11-04T00:00:00"/>
    <x v="312"/>
    <n v="1700"/>
    <n v="11"/>
    <x v="7"/>
    <n v="1132"/>
    <n v="1"/>
    <n v="510"/>
    <x v="0"/>
    <m/>
    <n v="0"/>
    <m/>
    <m/>
    <n v="101"/>
    <s v="STREET"/>
    <m/>
    <m/>
    <s v="IC"/>
    <s v="Invest Cont"/>
    <n v="510"/>
    <m/>
    <m/>
    <m/>
    <s v="WAVERLY                      DR"/>
    <s v="AUBURN                       ST"/>
    <n v="34.109000000000002"/>
    <n v="-118.2653"/>
  </r>
  <r>
    <n v="200516989"/>
    <d v="2020-11-22T00:00:00"/>
    <x v="219"/>
    <n v="1600"/>
    <n v="5"/>
    <x v="10"/>
    <n v="564"/>
    <n v="2"/>
    <n v="956"/>
    <x v="29"/>
    <n v="913"/>
    <n v="35"/>
    <s v="F"/>
    <s v="W"/>
    <n v="501"/>
    <s v="SINGLE FAMILY DWELLING"/>
    <m/>
    <m/>
    <s v="AO"/>
    <s v="Adult Other"/>
    <n v="956"/>
    <m/>
    <m/>
    <m/>
    <s v="100 N  HARBOR                       BL"/>
    <m/>
    <n v="33.741"/>
    <n v="-118.2838"/>
  </r>
  <r>
    <n v="200611279"/>
    <d v="2020-06-10T00:00:00"/>
    <x v="343"/>
    <n v="1215"/>
    <n v="6"/>
    <x v="9"/>
    <n v="648"/>
    <n v="1"/>
    <n v="442"/>
    <x v="16"/>
    <s v="1822 0325"/>
    <n v="0"/>
    <s v="X"/>
    <s v="X"/>
    <n v="403"/>
    <s v="DRUG STORE"/>
    <m/>
    <m/>
    <s v="IC"/>
    <s v="Invest Cont"/>
    <n v="442"/>
    <m/>
    <m/>
    <m/>
    <s v="5400 W  SUNSET                       BL"/>
    <m/>
    <n v="34.1"/>
    <n v="-118.3113"/>
  </r>
  <r>
    <n v="201208010"/>
    <d v="2020-02-26T00:00:00"/>
    <x v="324"/>
    <n v="1600"/>
    <n v="12"/>
    <x v="8"/>
    <n v="1245"/>
    <n v="2"/>
    <n v="745"/>
    <x v="9"/>
    <n v="329"/>
    <n v="56"/>
    <s v="F"/>
    <s v="H"/>
    <n v="501"/>
    <s v="SINGLE FAMILY DWELLING"/>
    <m/>
    <m/>
    <s v="IC"/>
    <s v="Invest Cont"/>
    <n v="745"/>
    <m/>
    <m/>
    <m/>
    <s v="1300 W  68TH                         ST"/>
    <m/>
    <n v="33.977800000000002"/>
    <n v="-118.29810000000001"/>
  </r>
  <r>
    <n v="200317652"/>
    <d v="2020-09-20T00:00:00"/>
    <x v="237"/>
    <n v="1600"/>
    <n v="3"/>
    <x v="2"/>
    <n v="355"/>
    <n v="1"/>
    <n v="341"/>
    <x v="12"/>
    <s v="1822 0344"/>
    <n v="46"/>
    <s v="M"/>
    <s v="H"/>
    <n v="120"/>
    <s v="STORAGE SHED"/>
    <m/>
    <m/>
    <s v="IC"/>
    <s v="Invest Cont"/>
    <n v="341"/>
    <m/>
    <m/>
    <m/>
    <s v="3600    ARLINGTON                    AV"/>
    <m/>
    <n v="34.022199999999998"/>
    <n v="-118.3177"/>
  </r>
  <r>
    <n v="200704941"/>
    <d v="2020-01-20T00:00:00"/>
    <x v="204"/>
    <n v="1945"/>
    <n v="7"/>
    <x v="0"/>
    <n v="765"/>
    <n v="1"/>
    <n v="420"/>
    <x v="33"/>
    <s v="1202 1606 0344 1300 0377"/>
    <n v="61"/>
    <s v="F"/>
    <s v="B"/>
    <n v="108"/>
    <s v="PARKING LOT"/>
    <m/>
    <m/>
    <s v="IC"/>
    <s v="Invest Cont"/>
    <n v="420"/>
    <m/>
    <m/>
    <m/>
    <s v="4600    VENICE                       BL"/>
    <m/>
    <n v="34.049599999999998"/>
    <n v="-118.3425"/>
  </r>
  <r>
    <n v="200305005"/>
    <d v="2020-01-15T00:00:00"/>
    <x v="188"/>
    <n v="1200"/>
    <n v="3"/>
    <x v="2"/>
    <n v="355"/>
    <n v="1"/>
    <n v="440"/>
    <x v="20"/>
    <s v="1258 0344"/>
    <n v="13"/>
    <s v="F"/>
    <s v="H"/>
    <n v="720"/>
    <s v="JUNIOR HIGH SCHOOL"/>
    <m/>
    <m/>
    <s v="IC"/>
    <s v="Invest Cont"/>
    <n v="440"/>
    <m/>
    <m/>
    <m/>
    <s v="1700 W  37TH                         PL"/>
    <m/>
    <n v="34.020299999999999"/>
    <n v="-118.30889999999999"/>
  </r>
  <r>
    <n v="201015025"/>
    <d v="2020-11-13T00:00:00"/>
    <x v="331"/>
    <n v="230"/>
    <n v="10"/>
    <x v="11"/>
    <n v="1083"/>
    <n v="2"/>
    <n v="354"/>
    <x v="14"/>
    <s v="1822 0930"/>
    <n v="59"/>
    <s v="F"/>
    <s v="W"/>
    <n v="501"/>
    <s v="SINGLE FAMILY DWELLING"/>
    <m/>
    <m/>
    <s v="IC"/>
    <s v="Invest Cont"/>
    <n v="354"/>
    <m/>
    <m/>
    <m/>
    <s v="18800    LA AMISTAD                   PL"/>
    <m/>
    <n v="34.1511"/>
    <n v="-118.5429"/>
  </r>
  <r>
    <n v="200104990"/>
    <d v="2020-01-14T00:00:00"/>
    <x v="141"/>
    <n v="1630"/>
    <n v="1"/>
    <x v="1"/>
    <n v="132"/>
    <n v="2"/>
    <n v="624"/>
    <x v="15"/>
    <s v="2004 1822 0416 0417 0401 0319 0429 1266 0910 1414"/>
    <n v="27"/>
    <s v="M"/>
    <s v="B"/>
    <n v="916"/>
    <s v="MTA - PURPLE LINE - CIVIC CENTER/GRAND PARK"/>
    <n v="400"/>
    <s v="STRONG-ARM (HANDS, FIST, FEET OR BODILY FORCE)"/>
    <s v="AA"/>
    <s v="Adult Arrest"/>
    <n v="624"/>
    <m/>
    <m/>
    <m/>
    <s v="100 S  HILL                         ST"/>
    <m/>
    <n v="34.054699999999997"/>
    <n v="-118.2505"/>
  </r>
  <r>
    <n v="200411601"/>
    <d v="2020-08-09T00:00:00"/>
    <x v="133"/>
    <n v="1325"/>
    <n v="4"/>
    <x v="4"/>
    <n v="438"/>
    <n v="1"/>
    <n v="440"/>
    <x v="20"/>
    <s v="0342 0344 1309 0913"/>
    <n v="53"/>
    <s v="M"/>
    <s v="H"/>
    <n v="104"/>
    <s v="DRIVEWAY"/>
    <m/>
    <m/>
    <s v="IC"/>
    <s v="Invest Cont"/>
    <n v="440"/>
    <m/>
    <m/>
    <m/>
    <s v="3100    VAQUERO                      AV"/>
    <m/>
    <n v="34.080599999999997"/>
    <n v="-118.1694"/>
  </r>
  <r>
    <n v="200321508"/>
    <d v="2020-12-10T00:00:00"/>
    <x v="41"/>
    <n v="2200"/>
    <n v="3"/>
    <x v="2"/>
    <n v="356"/>
    <n v="1"/>
    <n v="510"/>
    <x v="0"/>
    <m/>
    <n v="0"/>
    <m/>
    <m/>
    <n v="101"/>
    <s v="STREET"/>
    <m/>
    <m/>
    <s v="IC"/>
    <s v="Invest Cont"/>
    <n v="510"/>
    <m/>
    <m/>
    <m/>
    <s v="3500 S  WESTERN                      AV"/>
    <m/>
    <n v="34.023699999999998"/>
    <n v="-118.30889999999999"/>
  </r>
  <r>
    <n v="200405526"/>
    <d v="2020-02-08T00:00:00"/>
    <x v="1"/>
    <n v="1430"/>
    <n v="4"/>
    <x v="4"/>
    <n v="424"/>
    <n v="2"/>
    <n v="626"/>
    <x v="10"/>
    <s v="2000 0913 1821 1241 0416 0444"/>
    <n v="27"/>
    <s v="F"/>
    <s v="H"/>
    <n v="501"/>
    <s v="SINGLE FAMILY DWELLING"/>
    <n v="400"/>
    <s v="STRONG-ARM (HANDS, FIST, FEET OR BODILY FORCE)"/>
    <s v="AO"/>
    <s v="Adult Other"/>
    <n v="626"/>
    <m/>
    <m/>
    <m/>
    <s v="2200    THOMAS                       ST"/>
    <m/>
    <n v="34.070300000000003"/>
    <n v="-118.2052"/>
  </r>
  <r>
    <n v="201116990"/>
    <d v="2020-12-26T00:00:00"/>
    <x v="34"/>
    <n v="1230"/>
    <n v="11"/>
    <x v="7"/>
    <n v="1116"/>
    <n v="2"/>
    <n v="624"/>
    <x v="15"/>
    <s v="0416 0561 0913"/>
    <n v="48"/>
    <s v="M"/>
    <s v="H"/>
    <n v="501"/>
    <s v="SINGLE FAMILY DWELLING"/>
    <n v="400"/>
    <s v="STRONG-ARM (HANDS, FIST, FEET OR BODILY FORCE)"/>
    <s v="IC"/>
    <s v="Invest Cont"/>
    <n v="624"/>
    <m/>
    <m/>
    <m/>
    <s v="5000    SAN RAFAEL                   AV"/>
    <m/>
    <n v="34.112699999999997"/>
    <n v="-118.20699999999999"/>
  </r>
  <r>
    <n v="201104795"/>
    <d v="2020-01-20T00:00:00"/>
    <x v="230"/>
    <n v="245"/>
    <n v="11"/>
    <x v="7"/>
    <n v="1163"/>
    <n v="1"/>
    <n v="761"/>
    <x v="35"/>
    <s v="2000 0334 1813 0913 0906 2004"/>
    <n v="41"/>
    <s v="F"/>
    <s v="H"/>
    <n v="501"/>
    <s v="SINGLE FAMILY DWELLING"/>
    <n v="511"/>
    <s v="VERBAL THREAT"/>
    <s v="AA"/>
    <s v="Adult Arrest"/>
    <n v="761"/>
    <n v="930"/>
    <m/>
    <m/>
    <s v="1100 N  NEW HAMPSHIRE                AV"/>
    <m/>
    <n v="34.090899999999998"/>
    <n v="-118.2928"/>
  </r>
  <r>
    <n v="200204808"/>
    <d v="2020-01-16T00:00:00"/>
    <x v="54"/>
    <n v="1445"/>
    <n v="2"/>
    <x v="5"/>
    <n v="216"/>
    <n v="1"/>
    <n v="440"/>
    <x v="20"/>
    <s v="0913 0344 0361"/>
    <n v="23"/>
    <s v="F"/>
    <s v="H"/>
    <n v="502"/>
    <s v="MULTI-UNIT DWELLING (APARTMENT, DUPLEX, ETC)"/>
    <m/>
    <m/>
    <s v="IC"/>
    <s v="Invest Cont"/>
    <n v="440"/>
    <m/>
    <m/>
    <m/>
    <s v="400 N  CORONADO                     ST"/>
    <m/>
    <n v="34.0732"/>
    <n v="-118.2728"/>
  </r>
  <r>
    <n v="200619817"/>
    <d v="2020-12-30T00:00:00"/>
    <x v="362"/>
    <n v="1840"/>
    <n v="6"/>
    <x v="9"/>
    <n v="676"/>
    <n v="2"/>
    <n v="625"/>
    <x v="44"/>
    <s v="1822 0356 1501"/>
    <n v="36"/>
    <s v="F"/>
    <s v="H"/>
    <n v="142"/>
    <s v="DRIVE THRU*"/>
    <n v="500"/>
    <s v="UNKNOWN WEAPON/OTHER WEAPON"/>
    <s v="IC"/>
    <s v="Invest Cont"/>
    <n v="625"/>
    <m/>
    <m/>
    <m/>
    <s v="5600    MELROSE                      AV"/>
    <m/>
    <n v="34.085299999999997"/>
    <n v="-118.32769999999999"/>
  </r>
  <r>
    <n v="200320114"/>
    <d v="2020-11-09T00:00:00"/>
    <x v="313"/>
    <n v="500"/>
    <n v="3"/>
    <x v="2"/>
    <n v="335"/>
    <n v="2"/>
    <n v="626"/>
    <x v="10"/>
    <s v="0329 0913 2000 1814 0448"/>
    <n v="20"/>
    <s v="F"/>
    <s v="H"/>
    <n v="501"/>
    <s v="SINGLE FAMILY DWELLING"/>
    <n v="400"/>
    <s v="STRONG-ARM (HANDS, FIST, FEET OR BODILY FORCE)"/>
    <s v="IC"/>
    <s v="Invest Cont"/>
    <n v="626"/>
    <m/>
    <m/>
    <m/>
    <s v="2300 W  30TH                         ST"/>
    <m/>
    <n v="34.0274"/>
    <n v="-118.3194"/>
  </r>
  <r>
    <n v="201204632"/>
    <d v="2020-01-09T00:00:00"/>
    <x v="258"/>
    <n v="1510"/>
    <n v="12"/>
    <x v="8"/>
    <n v="1273"/>
    <n v="1"/>
    <n v="761"/>
    <x v="35"/>
    <s v="1310 0334 1309 1822"/>
    <n v="30"/>
    <s v="M"/>
    <s v="H"/>
    <n v="101"/>
    <s v="STREET"/>
    <n v="102"/>
    <s v="HAND GUN"/>
    <s v="IC"/>
    <s v="Invest Cont"/>
    <n v="761"/>
    <m/>
    <m/>
    <m/>
    <s v="94TH                         ST"/>
    <s v="NORMANDIE"/>
    <n v="33.956400000000002"/>
    <n v="-118.309"/>
  </r>
  <r>
    <n v="201222192"/>
    <d v="2020-10-08T00:00:00"/>
    <x v="276"/>
    <n v="1830"/>
    <n v="12"/>
    <x v="8"/>
    <n v="1268"/>
    <n v="1"/>
    <n v="510"/>
    <x v="0"/>
    <m/>
    <n v="0"/>
    <m/>
    <m/>
    <n v="101"/>
    <s v="STREET"/>
    <m/>
    <m/>
    <s v="IC"/>
    <s v="Invest Cont"/>
    <n v="510"/>
    <m/>
    <m/>
    <m/>
    <s v="100 W  85TH                         PL"/>
    <m/>
    <n v="33.960799999999999"/>
    <n v="-118.2739"/>
  </r>
  <r>
    <n v="200814276"/>
    <d v="2020-09-20T00:00:00"/>
    <x v="237"/>
    <n v="1300"/>
    <n v="8"/>
    <x v="12"/>
    <n v="836"/>
    <n v="1"/>
    <n v="510"/>
    <x v="0"/>
    <m/>
    <n v="0"/>
    <m/>
    <m/>
    <n v="101"/>
    <s v="STREET"/>
    <m/>
    <m/>
    <s v="IC"/>
    <s v="Invest Cont"/>
    <n v="510"/>
    <m/>
    <m/>
    <m/>
    <s v="2100 S  BEVERLY GLEN                 BL"/>
    <m/>
    <n v="34.051400000000001"/>
    <n v="-118.42149999999999"/>
  </r>
  <r>
    <n v="201116411"/>
    <d v="2020-12-07T00:00:00"/>
    <x v="311"/>
    <n v="1500"/>
    <n v="11"/>
    <x v="7"/>
    <n v="1163"/>
    <n v="1"/>
    <n v="310"/>
    <x v="5"/>
    <s v="0344 0352"/>
    <n v="44"/>
    <s v="M"/>
    <s v="W"/>
    <n v="221"/>
    <s v="PUBLIC STORAGE"/>
    <m/>
    <m/>
    <s v="IC"/>
    <s v="Invest Cont"/>
    <n v="310"/>
    <m/>
    <m/>
    <m/>
    <s v="4700    FOUNTAIN                     AV"/>
    <m/>
    <n v="34.095500000000001"/>
    <n v="-118.29219999999999"/>
  </r>
  <r>
    <n v="200305711"/>
    <d v="2020-01-29T00:00:00"/>
    <x v="259"/>
    <n v="2100"/>
    <n v="3"/>
    <x v="2"/>
    <n v="397"/>
    <n v="2"/>
    <n v="740"/>
    <x v="21"/>
    <s v="0329 1300"/>
    <n v="52"/>
    <s v="F"/>
    <s v="B"/>
    <n v="122"/>
    <s v="VEHICLE, PASSENGER/TRUCK"/>
    <m/>
    <m/>
    <s v="IC"/>
    <s v="Invest Cont"/>
    <n v="740"/>
    <m/>
    <m/>
    <m/>
    <s v="4200    VAN BUREN                    PL"/>
    <m/>
    <n v="34.007300000000001"/>
    <n v="-118.29689999999999"/>
  </r>
  <r>
    <n v="200316875"/>
    <d v="2020-09-05T00:00:00"/>
    <x v="154"/>
    <n v="500"/>
    <n v="3"/>
    <x v="2"/>
    <n v="313"/>
    <n v="1"/>
    <n v="510"/>
    <x v="0"/>
    <m/>
    <n v="0"/>
    <m/>
    <m/>
    <n v="101"/>
    <s v="STREET"/>
    <m/>
    <m/>
    <s v="IC"/>
    <s v="Invest Cont"/>
    <n v="510"/>
    <m/>
    <m/>
    <m/>
    <s v="25TH                         ST"/>
    <s v="12TH                         AV"/>
    <n v="34.034300000000002"/>
    <n v="-118.3308"/>
  </r>
  <r>
    <n v="200321366"/>
    <d v="2020-12-07T00:00:00"/>
    <x v="53"/>
    <n v="1600"/>
    <n v="3"/>
    <x v="2"/>
    <n v="377"/>
    <n v="1"/>
    <n v="510"/>
    <x v="0"/>
    <m/>
    <n v="0"/>
    <m/>
    <m/>
    <n v="101"/>
    <s v="STREET"/>
    <m/>
    <m/>
    <s v="IC"/>
    <s v="Invest Cont"/>
    <n v="510"/>
    <m/>
    <m/>
    <m/>
    <s v="3900 S  NORMANDIE                    AV"/>
    <m/>
    <n v="34.0152"/>
    <n v="-118.3002"/>
  </r>
  <r>
    <n v="201219093"/>
    <d v="2020-08-22T00:00:00"/>
    <x v="223"/>
    <n v="1420"/>
    <n v="12"/>
    <x v="8"/>
    <n v="1273"/>
    <n v="2"/>
    <n v="624"/>
    <x v="15"/>
    <s v="0913 0400 0416"/>
    <n v="30"/>
    <s v="F"/>
    <s v="B"/>
    <n v="409"/>
    <s v="BEAUTY SUPPLY STORE"/>
    <n v="400"/>
    <s v="STRONG-ARM (HANDS, FIST, FEET OR BODILY FORCE)"/>
    <s v="AO"/>
    <s v="Adult Other"/>
    <n v="624"/>
    <m/>
    <m/>
    <m/>
    <s v="1800 W  MANCHESTER                   AV"/>
    <m/>
    <n v="33.96"/>
    <n v="-118.30970000000001"/>
  </r>
  <r>
    <n v="201214506"/>
    <d v="2020-06-11T00:00:00"/>
    <x v="79"/>
    <n v="1430"/>
    <n v="12"/>
    <x v="8"/>
    <n v="1239"/>
    <n v="1"/>
    <n v="230"/>
    <x v="13"/>
    <s v="1822 0319 0400 0416 0429 0417 0342"/>
    <n v="53"/>
    <s v="M"/>
    <s v="H"/>
    <n v="121"/>
    <s v="YARD (RESIDENTIAL/BUSINESS)"/>
    <n v="511"/>
    <s v="VERBAL THREAT"/>
    <s v="IC"/>
    <s v="Invest Cont"/>
    <n v="230"/>
    <m/>
    <m/>
    <m/>
    <s v="5800    BONSALLO                     AV"/>
    <m/>
    <n v="33.987499999999997"/>
    <n v="-118.286"/>
  </r>
  <r>
    <n v="200709500"/>
    <d v="2020-05-21T00:00:00"/>
    <x v="267"/>
    <n v="2250"/>
    <n v="7"/>
    <x v="0"/>
    <n v="752"/>
    <n v="2"/>
    <n v="624"/>
    <x v="15"/>
    <s v="0417 1606 0449 1300"/>
    <n v="18"/>
    <s v="M"/>
    <s v="O"/>
    <n v="101"/>
    <s v="STREET"/>
    <n v="400"/>
    <s v="STRONG-ARM (HANDS, FIST, FEET OR BODILY FORCE)"/>
    <s v="AO"/>
    <s v="Adult Other"/>
    <n v="624"/>
    <m/>
    <m/>
    <m/>
    <s v="6500    WHITWORTH                    DR"/>
    <m/>
    <n v="34.057000000000002"/>
    <n v="-118.3724"/>
  </r>
  <r>
    <n v="201013950"/>
    <d v="2020-10-12T00:00:00"/>
    <x v="215"/>
    <n v="40"/>
    <n v="10"/>
    <x v="11"/>
    <n v="1039"/>
    <n v="2"/>
    <n v="626"/>
    <x v="10"/>
    <s v="2000 0416 1814 1813 0913 1414"/>
    <n v="29"/>
    <s v="F"/>
    <s v="H"/>
    <n v="101"/>
    <s v="STREET"/>
    <n v="400"/>
    <s v="STRONG-ARM (HANDS, FIST, FEET OR BODILY FORCE)"/>
    <s v="AA"/>
    <s v="Adult Arrest"/>
    <n v="626"/>
    <m/>
    <m/>
    <m/>
    <s v="16100    VICTORY                      BL"/>
    <m/>
    <n v="34.190300000000001"/>
    <n v="-118.48"/>
  </r>
  <r>
    <n v="201007698"/>
    <d v="2020-03-31T00:00:00"/>
    <x v="198"/>
    <n v="2104"/>
    <n v="10"/>
    <x v="11"/>
    <n v="1006"/>
    <n v="2"/>
    <n v="354"/>
    <x v="14"/>
    <s v="1822 0935 0923"/>
    <n v="31"/>
    <s v="F"/>
    <s v="O"/>
    <n v="732"/>
    <s v="POST OFFICE"/>
    <m/>
    <m/>
    <s v="IC"/>
    <s v="Invest Cont"/>
    <n v="354"/>
    <m/>
    <m/>
    <m/>
    <s v="7700    ENCINO                       AV"/>
    <m/>
    <n v="34.210299999999997"/>
    <n v="-118.5142"/>
  </r>
  <r>
    <n v="200313309"/>
    <d v="2020-06-26T00:00:00"/>
    <x v="66"/>
    <n v="1845"/>
    <n v="3"/>
    <x v="2"/>
    <n v="356"/>
    <n v="1"/>
    <n v="210"/>
    <x v="11"/>
    <s v="0344 0416 0446 1218 1822 2021"/>
    <n v="49"/>
    <s v="F"/>
    <s v="B"/>
    <n v="101"/>
    <s v="STREET"/>
    <n v="400"/>
    <s v="STRONG-ARM (HANDS, FIST, FEET OR BODILY FORCE)"/>
    <s v="IC"/>
    <s v="Invest Cont"/>
    <n v="210"/>
    <m/>
    <m/>
    <m/>
    <s v="35TH                         PL"/>
    <s v="WESTERN                      AV"/>
    <n v="34.023699999999998"/>
    <n v="-118.30889999999999"/>
  </r>
  <r>
    <n v="201004369"/>
    <d v="2020-01-10T00:00:00"/>
    <x v="132"/>
    <n v="400"/>
    <n v="10"/>
    <x v="11"/>
    <n v="1029"/>
    <n v="1"/>
    <n v="236"/>
    <x v="46"/>
    <s v="2000 0416 1814 0408 0429 0913 1812 2004 1218"/>
    <n v="40"/>
    <s v="F"/>
    <s v="H"/>
    <n v="506"/>
    <s v="ABANDONED BUILDING ABANDONED HOUSE"/>
    <n v="400"/>
    <s v="STRONG-ARM (HANDS, FIST, FEET OR BODILY FORCE)"/>
    <s v="IC"/>
    <s v="Invest Cont"/>
    <n v="236"/>
    <m/>
    <m/>
    <m/>
    <s v="6800    HASKELL                      AV"/>
    <m/>
    <n v="34.193899999999999"/>
    <n v="-118.47490000000001"/>
  </r>
  <r>
    <n v="200310296"/>
    <d v="2020-04-22T00:00:00"/>
    <x v="168"/>
    <n v="1945"/>
    <n v="3"/>
    <x v="2"/>
    <n v="391"/>
    <n v="1"/>
    <n v="210"/>
    <x v="11"/>
    <s v="0342 0334 0344 0416 0445 1822 1218"/>
    <n v="49"/>
    <s v="M"/>
    <s v="B"/>
    <n v="109"/>
    <s v="PARK/PLAYGROUND"/>
    <n v="400"/>
    <s v="STRONG-ARM (HANDS, FIST, FEET OR BODILY FORCE)"/>
    <s v="IC"/>
    <s v="Invest Cont"/>
    <n v="210"/>
    <m/>
    <m/>
    <m/>
    <s v="4000 S  LA BREA                      AV"/>
    <m/>
    <n v="34.012300000000003"/>
    <n v="-118.3556"/>
  </r>
  <r>
    <n v="200218258"/>
    <d v="2020-12-05T00:00:00"/>
    <x v="195"/>
    <n v="2230"/>
    <n v="2"/>
    <x v="5"/>
    <n v="246"/>
    <n v="2"/>
    <n v="626"/>
    <x v="10"/>
    <s v="0913 2000 1813 0444 0408 2002 2001"/>
    <n v="29"/>
    <s v="F"/>
    <s v="W"/>
    <n v="502"/>
    <s v="MULTI-UNIT DWELLING (APARTMENT, DUPLEX, ETC)"/>
    <n v="400"/>
    <s v="STRONG-ARM (HANDS, FIST, FEET OR BODILY FORCE)"/>
    <s v="IC"/>
    <s v="Invest Cont"/>
    <n v="626"/>
    <m/>
    <m/>
    <m/>
    <s v="300 S  WESTLAKE                     AV"/>
    <m/>
    <n v="34.0608"/>
    <n v="-118.2726"/>
  </r>
  <r>
    <n v="201218117"/>
    <d v="2020-08-07T00:00:00"/>
    <x v="283"/>
    <n v="830"/>
    <n v="12"/>
    <x v="8"/>
    <n v="1213"/>
    <n v="1"/>
    <n v="350"/>
    <x v="60"/>
    <s v="0344 1822 0354"/>
    <n v="41"/>
    <s v="F"/>
    <s v="B"/>
    <n v="103"/>
    <s v="ALLEY"/>
    <m/>
    <m/>
    <s v="IC"/>
    <s v="Invest Cont"/>
    <n v="350"/>
    <m/>
    <m/>
    <m/>
    <s v="WESTERN"/>
    <s v="54TH                         ST"/>
    <n v="33.993299999999998"/>
    <n v="-118.30889999999999"/>
  </r>
  <r>
    <n v="200714564"/>
    <d v="2020-10-04T00:00:00"/>
    <x v="263"/>
    <n v="1225"/>
    <n v="7"/>
    <x v="0"/>
    <n v="729"/>
    <n v="1"/>
    <n v="480"/>
    <x v="2"/>
    <n v="344"/>
    <n v="50"/>
    <s v="F"/>
    <s v="O"/>
    <n v="501"/>
    <s v="SINGLE FAMILY DWELLING"/>
    <m/>
    <m/>
    <s v="IC"/>
    <s v="Invest Cont"/>
    <n v="480"/>
    <m/>
    <m/>
    <m/>
    <s v="200 S  RIMPAU                       BL"/>
    <m/>
    <n v="34.068899999999999"/>
    <n v="-118.33029999999999"/>
  </r>
  <r>
    <n v="200515243"/>
    <d v="2020-10-14T00:00:00"/>
    <x v="76"/>
    <n v="1100"/>
    <n v="5"/>
    <x v="10"/>
    <n v="509"/>
    <n v="1"/>
    <n v="440"/>
    <x v="20"/>
    <n v="344"/>
    <n v="37"/>
    <s v="F"/>
    <s v="W"/>
    <n v="501"/>
    <s v="SINGLE FAMILY DWELLING"/>
    <m/>
    <m/>
    <s v="IC"/>
    <s v="Invest Cont"/>
    <n v="440"/>
    <m/>
    <m/>
    <m/>
    <s v="1600    252ND                        ST"/>
    <m/>
    <n v="33.801600000000001"/>
    <n v="-118.30419999999999"/>
  </r>
  <r>
    <n v="200309393"/>
    <d v="2020-04-03T00:00:00"/>
    <x v="243"/>
    <n v="1340"/>
    <n v="3"/>
    <x v="2"/>
    <n v="356"/>
    <n v="1"/>
    <n v="210"/>
    <x v="11"/>
    <s v="1817 0344 1309 0342 0419 0416 0446 1820 1313 0326"/>
    <n v="53"/>
    <s v="F"/>
    <s v="H"/>
    <n v="108"/>
    <s v="PARKING LOT"/>
    <n v="400"/>
    <s v="STRONG-ARM (HANDS, FIST, FEET OR BODILY FORCE)"/>
    <s v="AA"/>
    <s v="Adult Arrest"/>
    <n v="210"/>
    <m/>
    <m/>
    <m/>
    <s v="1700 W  JEFFERSON                    BL"/>
    <m/>
    <n v="34.025599999999997"/>
    <n v="-118.3061"/>
  </r>
  <r>
    <n v="200204706"/>
    <d v="2020-01-15T00:00:00"/>
    <x v="141"/>
    <n v="1200"/>
    <n v="2"/>
    <x v="5"/>
    <n v="245"/>
    <n v="1"/>
    <n v="510"/>
    <x v="0"/>
    <m/>
    <n v="0"/>
    <m/>
    <m/>
    <n v="108"/>
    <s v="PARKING LOT"/>
    <m/>
    <m/>
    <s v="IC"/>
    <s v="Invest Cont"/>
    <n v="510"/>
    <m/>
    <m/>
    <m/>
    <s v="600 S  CORONADO                     ST"/>
    <m/>
    <n v="34.061999999999998"/>
    <n v="-118.2804"/>
  </r>
  <r>
    <n v="200110276"/>
    <d v="2020-04-07T00:00:00"/>
    <x v="136"/>
    <n v="2200"/>
    <n v="1"/>
    <x v="1"/>
    <n v="111"/>
    <n v="2"/>
    <n v="740"/>
    <x v="21"/>
    <n v="329"/>
    <n v="0"/>
    <s v="X"/>
    <s v="X"/>
    <n v="717"/>
    <s v="HEALTH SPA/GYM"/>
    <m/>
    <m/>
    <s v="IC"/>
    <s v="Invest Cont"/>
    <n v="740"/>
    <m/>
    <m/>
    <m/>
    <s v="800    YALE                         ST"/>
    <m/>
    <n v="34.063200000000002"/>
    <n v="-118.24079999999999"/>
  </r>
  <r>
    <n v="200321705"/>
    <d v="2020-12-14T00:00:00"/>
    <x v="97"/>
    <n v="1300"/>
    <n v="3"/>
    <x v="2"/>
    <n v="396"/>
    <n v="1"/>
    <n v="510"/>
    <x v="0"/>
    <m/>
    <n v="0"/>
    <m/>
    <m/>
    <n v="101"/>
    <s v="STREET"/>
    <m/>
    <m/>
    <s v="AA"/>
    <s v="Adult Arrest"/>
    <n v="510"/>
    <m/>
    <m/>
    <m/>
    <s v="4100    MENLO                        AV"/>
    <m/>
    <n v="34.0092"/>
    <n v="-118.29"/>
  </r>
  <r>
    <n v="201107830"/>
    <d v="2020-03-29T00:00:00"/>
    <x v="40"/>
    <n v="1900"/>
    <n v="11"/>
    <x v="7"/>
    <n v="1148"/>
    <n v="2"/>
    <n v="946"/>
    <x v="8"/>
    <s v="0906 1822 0319 1501"/>
    <n v="24"/>
    <s v="M"/>
    <s v="W"/>
    <n v="102"/>
    <s v="SIDEWALK"/>
    <m/>
    <m/>
    <s v="IC"/>
    <s v="Invest Cont"/>
    <n v="946"/>
    <m/>
    <m/>
    <m/>
    <s v="4000    SEA VIEW                     AV"/>
    <m/>
    <n v="34.107399999999998"/>
    <n v="-118.217"/>
  </r>
  <r>
    <n v="201106043"/>
    <d v="2020-02-15T00:00:00"/>
    <x v="159"/>
    <n v="1100"/>
    <n v="11"/>
    <x v="7"/>
    <n v="1176"/>
    <n v="1"/>
    <n v="310"/>
    <x v="5"/>
    <n v="344"/>
    <n v="34"/>
    <s v="F"/>
    <s v="W"/>
    <n v="120"/>
    <s v="STORAGE SHED"/>
    <m/>
    <m/>
    <s v="IC"/>
    <s v="Invest Cont"/>
    <n v="310"/>
    <m/>
    <m/>
    <m/>
    <s v="2200    DUVALL                       ST"/>
    <m/>
    <n v="34.086399999999998"/>
    <n v="-118.2304"/>
  </r>
  <r>
    <n v="200210906"/>
    <d v="2020-06-02T00:00:00"/>
    <x v="359"/>
    <n v="1730"/>
    <n v="2"/>
    <x v="5"/>
    <n v="249"/>
    <n v="1"/>
    <n v="420"/>
    <x v="33"/>
    <s v="1822 0344 1606 0386"/>
    <n v="30"/>
    <s v="M"/>
    <s v="H"/>
    <n v="707"/>
    <s v="GARAGE/CARPORT"/>
    <m/>
    <m/>
    <s v="IC"/>
    <s v="Invest Cont"/>
    <n v="420"/>
    <m/>
    <m/>
    <m/>
    <s v="1000    INGRAHAM                     ST"/>
    <m/>
    <n v="34.051499999999997"/>
    <n v="-118.2615"/>
  </r>
  <r>
    <n v="200122015"/>
    <d v="2020-12-06T00:00:00"/>
    <x v="121"/>
    <n v="1730"/>
    <n v="1"/>
    <x v="1"/>
    <n v="127"/>
    <n v="1"/>
    <n v="480"/>
    <x v="2"/>
    <s v="0344 1218 2032 1822"/>
    <n v="50"/>
    <s v="M"/>
    <s v="H"/>
    <n v="102"/>
    <s v="SIDEWALK"/>
    <m/>
    <m/>
    <s v="IC"/>
    <s v="Invest Cont"/>
    <n v="480"/>
    <m/>
    <m/>
    <m/>
    <s v="1ST                          ST"/>
    <s v="SAN PEDRO"/>
    <n v="34.050699999999999"/>
    <n v="-118.2414"/>
  </r>
  <r>
    <n v="201210682"/>
    <d v="2020-04-10T00:00:00"/>
    <x v="290"/>
    <n v="1320"/>
    <n v="12"/>
    <x v="8"/>
    <n v="1239"/>
    <n v="2"/>
    <n v="626"/>
    <x v="10"/>
    <s v="0913 0400 0448 1814 2000"/>
    <n v="21"/>
    <s v="F"/>
    <s v="H"/>
    <n v="102"/>
    <s v="SIDEWALK"/>
    <n v="400"/>
    <s v="STRONG-ARM (HANDS, FIST, FEET OR BODILY FORCE)"/>
    <s v="IC"/>
    <s v="Invest Cont"/>
    <n v="626"/>
    <m/>
    <m/>
    <m/>
    <s v="VERMONT                      AV"/>
    <s v="59TH                         ST"/>
    <n v="33.987499999999997"/>
    <n v="-118.2915"/>
  </r>
  <r>
    <n v="201110383"/>
    <d v="2020-06-13T00:00:00"/>
    <x v="79"/>
    <n v="1200"/>
    <n v="11"/>
    <x v="7"/>
    <n v="1135"/>
    <n v="1"/>
    <n v="480"/>
    <x v="2"/>
    <s v="0344 1218"/>
    <n v="41"/>
    <s v="M"/>
    <s v="O"/>
    <n v="101"/>
    <s v="STREET"/>
    <m/>
    <m/>
    <s v="IC"/>
    <s v="Invest Cont"/>
    <n v="480"/>
    <m/>
    <m/>
    <m/>
    <s v="VERDUGO"/>
    <s v="DELEVAN"/>
    <n v="34.122999999999998"/>
    <n v="-118.2313"/>
  </r>
  <r>
    <n v="201012391"/>
    <d v="2020-08-24T00:00:00"/>
    <x v="116"/>
    <n v="1120"/>
    <n v="10"/>
    <x v="11"/>
    <n v="1061"/>
    <n v="2"/>
    <n v="354"/>
    <x v="14"/>
    <s v="1822 0928 0917"/>
    <n v="56"/>
    <s v="M"/>
    <s v="W"/>
    <n v="501"/>
    <s v="SINGLE FAMILY DWELLING"/>
    <m/>
    <m/>
    <s v="IC"/>
    <s v="Invest Cont"/>
    <n v="354"/>
    <m/>
    <m/>
    <m/>
    <s v="19400    COLLIER                      ST"/>
    <m/>
    <n v="34.166699999999999"/>
    <n v="-118.55549999999999"/>
  </r>
  <r>
    <n v="201305980"/>
    <d v="2020-02-04T00:00:00"/>
    <x v="45"/>
    <n v="250"/>
    <n v="13"/>
    <x v="6"/>
    <n v="1377"/>
    <n v="1"/>
    <n v="210"/>
    <x v="11"/>
    <s v="1309 0344 1022 0431 0342 1822 1206"/>
    <n v="38"/>
    <s v="M"/>
    <s v="H"/>
    <n v="102"/>
    <s v="SIDEWALK"/>
    <n v="512"/>
    <s v="MACE/PEPPER SPRAY"/>
    <s v="IC"/>
    <s v="Invest Cont"/>
    <n v="210"/>
    <m/>
    <m/>
    <m/>
    <s v="1600 E  SLAUSON                      AV"/>
    <m/>
    <n v="33.989600000000003"/>
    <n v="-118.24509999999999"/>
  </r>
  <r>
    <n v="201000509"/>
    <d v="2020-01-11T00:00:00"/>
    <x v="265"/>
    <n v="430"/>
    <n v="10"/>
    <x v="11"/>
    <n v="1031"/>
    <n v="1"/>
    <n v="251"/>
    <x v="55"/>
    <s v="0416 1100 1419 1407 0361 0913"/>
    <n v="68"/>
    <s v="M"/>
    <s v="O"/>
    <n v="501"/>
    <s v="SINGLE FAMILY DWELLING"/>
    <n v="103"/>
    <s v="RIFLE"/>
    <s v="AA"/>
    <s v="Adult Arrest"/>
    <n v="251"/>
    <n v="998"/>
    <m/>
    <m/>
    <s v="19500    VICTORY                      BL"/>
    <m/>
    <n v="34.186599999999999"/>
    <n v="-118.5582"/>
  </r>
  <r>
    <n v="201309257"/>
    <d v="2020-04-11T00:00:00"/>
    <x v="57"/>
    <n v="2000"/>
    <n v="13"/>
    <x v="6"/>
    <n v="1347"/>
    <n v="1"/>
    <n v="210"/>
    <x v="11"/>
    <s v="0344 1300 0334 0302 1822"/>
    <n v="19"/>
    <s v="F"/>
    <s v="H"/>
    <n v="101"/>
    <s v="STREET"/>
    <n v="109"/>
    <s v="SEMI-AUTOMATIC PISTOL"/>
    <s v="IC"/>
    <s v="Invest Cont"/>
    <n v="210"/>
    <m/>
    <m/>
    <m/>
    <s v="27TH                         ST"/>
    <s v="NEVIN"/>
    <n v="34.012900000000002"/>
    <n v="-118.2454"/>
  </r>
  <r>
    <n v="201009865"/>
    <d v="2020-06-10T00:00:00"/>
    <x v="108"/>
    <n v="1500"/>
    <n v="10"/>
    <x v="11"/>
    <n v="1017"/>
    <n v="1"/>
    <n v="420"/>
    <x v="33"/>
    <m/>
    <n v="0"/>
    <m/>
    <m/>
    <n v="101"/>
    <s v="STREET"/>
    <m/>
    <m/>
    <s v="IC"/>
    <s v="Invest Cont"/>
    <n v="420"/>
    <m/>
    <m/>
    <m/>
    <s v="7400    WHITE OAK                    AV"/>
    <m/>
    <n v="34.204799999999999"/>
    <n v="-118.51860000000001"/>
  </r>
  <r>
    <n v="200217715"/>
    <d v="2020-11-22T00:00:00"/>
    <x v="113"/>
    <n v="2140"/>
    <n v="2"/>
    <x v="5"/>
    <n v="256"/>
    <n v="1"/>
    <n v="420"/>
    <x v="33"/>
    <m/>
    <n v="0"/>
    <m/>
    <m/>
    <n v="101"/>
    <s v="STREET"/>
    <m/>
    <m/>
    <s v="IC"/>
    <s v="Invest Cont"/>
    <n v="420"/>
    <n v="998"/>
    <m/>
    <m/>
    <s v="600 S  BURLINGTON                   AV"/>
    <m/>
    <n v="34.057200000000002"/>
    <n v="-118.27200000000001"/>
  </r>
  <r>
    <n v="200122644"/>
    <d v="2020-12-22T00:00:00"/>
    <x v="192"/>
    <n v="315"/>
    <n v="1"/>
    <x v="1"/>
    <n v="153"/>
    <n v="1"/>
    <n v="761"/>
    <x v="35"/>
    <s v="0334 0356 1202 1822 1218"/>
    <n v="64"/>
    <s v="F"/>
    <s v="B"/>
    <n v="101"/>
    <s v="STREET"/>
    <n v="102"/>
    <s v="HAND GUN"/>
    <s v="IC"/>
    <s v="Invest Cont"/>
    <n v="761"/>
    <m/>
    <m/>
    <m/>
    <s v="7TH"/>
    <s v="BROADWAY"/>
    <n v="34.045200000000001"/>
    <n v="-118.2533"/>
  </r>
  <r>
    <n v="201307930"/>
    <d v="2020-03-10T00:00:00"/>
    <x v="3"/>
    <n v="1900"/>
    <n v="13"/>
    <x v="6"/>
    <n v="1373"/>
    <n v="1"/>
    <n v="441"/>
    <x v="78"/>
    <s v="2000 0446 0416 1814"/>
    <n v="27"/>
    <s v="F"/>
    <s v="H"/>
    <n v="501"/>
    <s v="SINGLE FAMILY DWELLING"/>
    <n v="400"/>
    <s v="STRONG-ARM (HANDS, FIST, FEET OR BODILY FORCE)"/>
    <s v="IC"/>
    <s v="Invest Cont"/>
    <n v="441"/>
    <n v="626"/>
    <m/>
    <m/>
    <s v="1000 E  55TH                         ST"/>
    <m/>
    <n v="33.9925"/>
    <n v="-118.25790000000001"/>
  </r>
  <r>
    <n v="201204785"/>
    <d v="2020-01-11T00:00:00"/>
    <x v="265"/>
    <n v="1600"/>
    <n v="12"/>
    <x v="8"/>
    <n v="1215"/>
    <n v="2"/>
    <n v="624"/>
    <x v="15"/>
    <s v="2058 1510 0903 0342 1822 1239 0447 0416 1312 2036"/>
    <n v="25"/>
    <s v="M"/>
    <s v="H"/>
    <n v="102"/>
    <s v="SIDEWALK"/>
    <n v="400"/>
    <s v="STRONG-ARM (HANDS, FIST, FEET OR BODILY FORCE)"/>
    <s v="IC"/>
    <s v="Invest Cont"/>
    <n v="624"/>
    <m/>
    <m/>
    <m/>
    <s v="DENKER                       AV"/>
    <s v="56TH                         ST"/>
    <n v="33.991500000000002"/>
    <n v="-118.3045"/>
  </r>
  <r>
    <n v="201308123"/>
    <d v="2020-03-13T00:00:00"/>
    <x v="3"/>
    <n v="1200"/>
    <n v="13"/>
    <x v="6"/>
    <n v="1321"/>
    <n v="1"/>
    <n v="230"/>
    <x v="13"/>
    <s v="1218 0305 0334 0340 0342 0443 0906 1407 1419 1822"/>
    <n v="23"/>
    <s v="M"/>
    <s v="H"/>
    <n v="101"/>
    <s v="STREET"/>
    <n v="109"/>
    <s v="SEMI-AUTOMATIC PISTOL"/>
    <s v="AO"/>
    <s v="Adult Other"/>
    <n v="230"/>
    <n v="998"/>
    <m/>
    <m/>
    <s v="22ND"/>
    <s v="MAIN"/>
    <n v="34.028799999999997"/>
    <n v="-118.2675"/>
  </r>
  <r>
    <n v="200804589"/>
    <d v="2020-01-14T00:00:00"/>
    <x v="141"/>
    <n v="1600"/>
    <n v="8"/>
    <x v="12"/>
    <n v="899"/>
    <n v="2"/>
    <n v="625"/>
    <x v="44"/>
    <s v="1822 2004 0446"/>
    <n v="56"/>
    <s v="M"/>
    <s v="A"/>
    <n v="102"/>
    <s v="SIDEWALK"/>
    <n v="400"/>
    <s v="STRONG-ARM (HANDS, FIST, FEET OR BODILY FORCE)"/>
    <s v="IC"/>
    <s v="Invest Cont"/>
    <n v="625"/>
    <m/>
    <m/>
    <m/>
    <s v="8500    VENICE                       BL"/>
    <m/>
    <n v="34.0351"/>
    <n v="-118.3779"/>
  </r>
  <r>
    <n v="200507745"/>
    <d v="2020-03-30T00:00:00"/>
    <x v="152"/>
    <n v="343"/>
    <n v="5"/>
    <x v="10"/>
    <n v="555"/>
    <n v="1"/>
    <n v="510"/>
    <x v="0"/>
    <m/>
    <n v="0"/>
    <m/>
    <m/>
    <n v="101"/>
    <s v="STREET"/>
    <m/>
    <m/>
    <s v="IC"/>
    <s v="Invest Cont"/>
    <n v="510"/>
    <m/>
    <m/>
    <m/>
    <s v="500    UPLAND                       AV"/>
    <m/>
    <n v="33.749299999999998"/>
    <n v="-118.2876"/>
  </r>
  <r>
    <n v="200310943"/>
    <d v="2020-05-05T00:00:00"/>
    <x v="52"/>
    <n v="1850"/>
    <n v="3"/>
    <x v="2"/>
    <n v="301"/>
    <n v="1"/>
    <n v="230"/>
    <x v="13"/>
    <s v="0334 0447 0913 1218"/>
    <n v="36"/>
    <s v="M"/>
    <s v="H"/>
    <n v="101"/>
    <s v="STREET"/>
    <n v="207"/>
    <s v="OTHER KNIFE"/>
    <s v="IC"/>
    <s v="Invest Cont"/>
    <n v="230"/>
    <m/>
    <m/>
    <m/>
    <s v="2500 S  BURNSIDE                     AV"/>
    <m/>
    <n v="34.0334"/>
    <n v="-118.36"/>
  </r>
  <r>
    <n v="200218535"/>
    <d v="2020-12-13T00:00:00"/>
    <x v="341"/>
    <n v="2230"/>
    <n v="2"/>
    <x v="5"/>
    <n v="235"/>
    <n v="1"/>
    <n v="510"/>
    <x v="0"/>
    <m/>
    <n v="0"/>
    <m/>
    <m/>
    <n v="101"/>
    <s v="STREET"/>
    <m/>
    <m/>
    <s v="IC"/>
    <s v="Invest Cont"/>
    <n v="510"/>
    <m/>
    <m/>
    <m/>
    <s v="ALVARADO"/>
    <s v="COURT"/>
    <n v="34.067700000000002"/>
    <n v="-118.2731"/>
  </r>
  <r>
    <n v="201014445"/>
    <d v="2020-10-26T00:00:00"/>
    <x v="163"/>
    <n v="800"/>
    <n v="10"/>
    <x v="11"/>
    <n v="1011"/>
    <n v="2"/>
    <n v="354"/>
    <x v="14"/>
    <s v="0100 0930 1822"/>
    <n v="35"/>
    <s v="F"/>
    <s v="H"/>
    <n v="501"/>
    <s v="SINGLE FAMILY DWELLING"/>
    <m/>
    <m/>
    <s v="IC"/>
    <s v="Invest Cont"/>
    <n v="354"/>
    <m/>
    <m/>
    <m/>
    <s v="7500    CALVIN                       AV"/>
    <m/>
    <n v="34.206600000000002"/>
    <n v="-118.5557"/>
  </r>
  <r>
    <n v="201205991"/>
    <d v="2020-01-28T00:00:00"/>
    <x v="259"/>
    <n v="1430"/>
    <n v="12"/>
    <x v="8"/>
    <n v="1265"/>
    <n v="2"/>
    <n v="624"/>
    <x v="15"/>
    <s v="0448 0913 1309"/>
    <n v="36"/>
    <s v="F"/>
    <s v="H"/>
    <n v="501"/>
    <s v="SINGLE FAMILY DWELLING"/>
    <n v="400"/>
    <s v="STRONG-ARM (HANDS, FIST, FEET OR BODILY FORCE)"/>
    <s v="IC"/>
    <s v="Invest Cont"/>
    <n v="624"/>
    <m/>
    <m/>
    <m/>
    <s v="1200 W  84TH                         PL"/>
    <m/>
    <n v="33.961799999999997"/>
    <n v="-118.2959"/>
  </r>
  <r>
    <n v="200807858"/>
    <d v="2020-03-30T00:00:00"/>
    <x v="152"/>
    <n v="2130"/>
    <n v="8"/>
    <x v="12"/>
    <n v="889"/>
    <n v="1"/>
    <n v="210"/>
    <x v="11"/>
    <s v="0344 1202 0400 0432 0216"/>
    <n v="63"/>
    <s v="M"/>
    <s v="O"/>
    <n v="101"/>
    <s v="STREET"/>
    <n v="400"/>
    <s v="STRONG-ARM (HANDS, FIST, FEET OR BODILY FORCE)"/>
    <s v="IC"/>
    <s v="Invest Cont"/>
    <n v="210"/>
    <m/>
    <m/>
    <m/>
    <s v="1900 S  GARTH                        AV"/>
    <m/>
    <n v="34.042999999999999"/>
    <n v="-118.3785"/>
  </r>
  <r>
    <n v="201210209"/>
    <d v="2020-04-02T00:00:00"/>
    <x v="173"/>
    <n v="1430"/>
    <n v="12"/>
    <x v="8"/>
    <n v="1253"/>
    <n v="2"/>
    <n v="946"/>
    <x v="8"/>
    <m/>
    <n v="0"/>
    <s v="X"/>
    <s v="X"/>
    <n v="203"/>
    <s v="OTHER BUSINESS"/>
    <m/>
    <m/>
    <s v="IC"/>
    <s v="Invest Cont"/>
    <n v="946"/>
    <m/>
    <m/>
    <m/>
    <s v="1700 W  FLORENCE                     AV"/>
    <m/>
    <n v="0"/>
    <n v="0"/>
  </r>
  <r>
    <n v="200313981"/>
    <d v="2020-07-10T00:00:00"/>
    <x v="246"/>
    <n v="2200"/>
    <n v="3"/>
    <x v="2"/>
    <n v="392"/>
    <n v="2"/>
    <n v="740"/>
    <x v="21"/>
    <s v="0329 1202 1822"/>
    <n v="78"/>
    <s v="F"/>
    <s v="B"/>
    <n v="501"/>
    <s v="SINGLE FAMILY DWELLING"/>
    <m/>
    <m/>
    <s v="IC"/>
    <s v="Invest Cont"/>
    <n v="740"/>
    <m/>
    <m/>
    <m/>
    <s v="4800    5TH                          AV"/>
    <m/>
    <n v="33.994999999999997"/>
    <n v="-118.32259999999999"/>
  </r>
  <r>
    <n v="200117301"/>
    <d v="2020-09-02T00:00:00"/>
    <x v="64"/>
    <n v="2345"/>
    <n v="1"/>
    <x v="1"/>
    <n v="134"/>
    <n v="1"/>
    <n v="761"/>
    <x v="35"/>
    <s v="0345 1822 0312 0319 0334 1266"/>
    <n v="27"/>
    <s v="M"/>
    <s v="H"/>
    <n v="101"/>
    <s v="STREET"/>
    <n v="102"/>
    <s v="HAND GUN"/>
    <s v="IC"/>
    <s v="Invest Cont"/>
    <n v="761"/>
    <m/>
    <m/>
    <m/>
    <s v="300 S  SPRING                       ST"/>
    <m/>
    <n v="34.050199999999997"/>
    <n v="-118.2487"/>
  </r>
  <r>
    <n v="201306222"/>
    <d v="2020-02-08T00:00:00"/>
    <x v="1"/>
    <n v="1530"/>
    <n v="13"/>
    <x v="6"/>
    <n v="1341"/>
    <n v="2"/>
    <n v="626"/>
    <x v="10"/>
    <s v="1814 0913 2000 0408 0432 0444 2004"/>
    <n v="55"/>
    <s v="F"/>
    <s v="B"/>
    <n v="101"/>
    <s v="STREET"/>
    <n v="400"/>
    <s v="STRONG-ARM (HANDS, FIST, FEET OR BODILY FORCE)"/>
    <s v="IC"/>
    <s v="Invest Cont"/>
    <n v="626"/>
    <m/>
    <m/>
    <m/>
    <s v="39TH                         ST"/>
    <s v="BROADWAY"/>
    <n v="34.012099999999997"/>
    <n v="-118.27679999999999"/>
  </r>
  <r>
    <n v="201008614"/>
    <d v="2020-05-01T00:00:00"/>
    <x v="42"/>
    <n v="1545"/>
    <n v="10"/>
    <x v="11"/>
    <n v="1031"/>
    <n v="1"/>
    <n v="761"/>
    <x v="35"/>
    <s v="0334 0913 0316 0443"/>
    <n v="69"/>
    <s v="F"/>
    <s v="W"/>
    <n v="101"/>
    <s v="STREET"/>
    <n v="304"/>
    <s v="CLUB/BAT"/>
    <s v="AO"/>
    <s v="Adult Other"/>
    <n v="761"/>
    <m/>
    <m/>
    <m/>
    <s v="HAYNES                       ST"/>
    <s v="BALBOA                       BL"/>
    <n v="34.186300000000003"/>
    <n v="-118.5578"/>
  </r>
  <r>
    <n v="200800727"/>
    <d v="2020-07-27T00:00:00"/>
    <x v="109"/>
    <n v="1945"/>
    <n v="8"/>
    <x v="12"/>
    <n v="855"/>
    <n v="1"/>
    <n v="341"/>
    <x v="12"/>
    <s v="1214 0329 1402 0344 0202 0216 0209 0380 1822 1608"/>
    <n v="0"/>
    <s v="X"/>
    <s v="X"/>
    <n v="301"/>
    <s v="GAS STATION"/>
    <n v="219"/>
    <s v="SCREWDRIVER"/>
    <s v="IC"/>
    <s v="Invest Cont"/>
    <n v="341"/>
    <n v="998"/>
    <m/>
    <m/>
    <s v="10900    SANTA MONICA                 BL"/>
    <m/>
    <n v="34.0503"/>
    <n v="-118.43519999999999"/>
  </r>
  <r>
    <n v="201309303"/>
    <d v="2020-04-12T00:00:00"/>
    <x v="56"/>
    <n v="920"/>
    <n v="13"/>
    <x v="6"/>
    <n v="1344"/>
    <n v="2"/>
    <n v="745"/>
    <x v="9"/>
    <s v="1300 0329"/>
    <n v="30"/>
    <s v="M"/>
    <s v="H"/>
    <n v="122"/>
    <s v="VEHICLE, PASSENGER/TRUCK"/>
    <m/>
    <m/>
    <s v="AO"/>
    <s v="Adult Other"/>
    <n v="745"/>
    <m/>
    <m/>
    <m/>
    <s v="400 E  42ND                         PL"/>
    <m/>
    <n v="34.007800000000003"/>
    <n v="-118.2636"/>
  </r>
  <r>
    <n v="200808030"/>
    <d v="2020-04-05T00:00:00"/>
    <x v="193"/>
    <n v="1"/>
    <n v="8"/>
    <x v="12"/>
    <n v="898"/>
    <n v="2"/>
    <n v="740"/>
    <x v="21"/>
    <s v="0329 1607 1822"/>
    <n v="50"/>
    <s v="M"/>
    <s v="A"/>
    <n v="501"/>
    <s v="SINGLE FAMILY DWELLING"/>
    <m/>
    <m/>
    <s v="IC"/>
    <s v="Invest Cont"/>
    <n v="740"/>
    <m/>
    <m/>
    <m/>
    <s v="2400 S  HOLT                         AV"/>
    <m/>
    <n v="34.038499999999999"/>
    <n v="-118.3815"/>
  </r>
  <r>
    <n v="200704808"/>
    <d v="2020-01-17T00:00:00"/>
    <x v="277"/>
    <n v="1630"/>
    <n v="7"/>
    <x v="0"/>
    <n v="776"/>
    <n v="2"/>
    <n v="930"/>
    <x v="30"/>
    <s v="0421 0906 0361"/>
    <n v="33"/>
    <s v="F"/>
    <s v="B"/>
    <n v="502"/>
    <s v="MULTI-UNIT DWELLING (APARTMENT, DUPLEX, ETC)"/>
    <n v="511"/>
    <s v="VERBAL THREAT"/>
    <s v="AO"/>
    <s v="Adult Other"/>
    <n v="930"/>
    <m/>
    <m/>
    <m/>
    <s v="4600    LOMITA                       ST"/>
    <m/>
    <n v="34.045900000000003"/>
    <n v="-118.3374"/>
  </r>
  <r>
    <n v="200113781"/>
    <d v="2020-06-22T00:00:00"/>
    <x v="269"/>
    <n v="1400"/>
    <n v="1"/>
    <x v="1"/>
    <n v="138"/>
    <n v="1"/>
    <n v="330"/>
    <x v="1"/>
    <s v="1202 1822 1307 0329 1609 0344"/>
    <n v="68"/>
    <s v="F"/>
    <s v="A"/>
    <n v="101"/>
    <s v="STREET"/>
    <m/>
    <m/>
    <s v="IC"/>
    <s v="Invest Cont"/>
    <n v="330"/>
    <m/>
    <m/>
    <m/>
    <s v="OMAR                         ST"/>
    <s v="3RD                          ST"/>
    <n v="34.046700000000001"/>
    <n v="-118.2411"/>
  </r>
  <r>
    <n v="200707775"/>
    <d v="2020-02-24T00:00:00"/>
    <x v="304"/>
    <n v="1510"/>
    <n v="7"/>
    <x v="0"/>
    <n v="778"/>
    <n v="1"/>
    <n v="230"/>
    <x v="13"/>
    <s v="0302 0312 0334 1822"/>
    <n v="12"/>
    <s v="M"/>
    <s v="B"/>
    <n v="102"/>
    <s v="SIDEWALK"/>
    <n v="102"/>
    <s v="HAND GUN"/>
    <s v="AO"/>
    <s v="Adult Other"/>
    <n v="230"/>
    <m/>
    <m/>
    <m/>
    <s v="4000 W  JOHNNIE COCHRAN VISTA"/>
    <m/>
    <n v="34.042499999999997"/>
    <n v="-118.3258"/>
  </r>
  <r>
    <n v="200705385"/>
    <d v="2020-01-28T00:00:00"/>
    <x v="230"/>
    <n v="115"/>
    <n v="7"/>
    <x v="0"/>
    <n v="727"/>
    <n v="1"/>
    <n v="330"/>
    <x v="1"/>
    <s v="1300 0344"/>
    <n v="40"/>
    <s v="M"/>
    <s v="W"/>
    <n v="101"/>
    <s v="STREET"/>
    <m/>
    <m/>
    <s v="IC"/>
    <s v="Invest Cont"/>
    <n v="330"/>
    <m/>
    <m/>
    <m/>
    <s v="100 N  MANSFIELD                    AV"/>
    <m/>
    <n v="34.073599999999999"/>
    <n v="-118.3408"/>
  </r>
  <r>
    <n v="200204546"/>
    <d v="2020-01-12T00:00:00"/>
    <x v="222"/>
    <n v="300"/>
    <n v="2"/>
    <x v="5"/>
    <n v="245"/>
    <n v="1"/>
    <n v="510"/>
    <x v="0"/>
    <m/>
    <n v="0"/>
    <m/>
    <m/>
    <n v="101"/>
    <s v="STREET"/>
    <m/>
    <m/>
    <s v="IC"/>
    <s v="Invest Cont"/>
    <n v="510"/>
    <m/>
    <m/>
    <m/>
    <s v="400    GRAND VIEW                   ST"/>
    <m/>
    <n v="34.063000000000002"/>
    <n v="-118.2753"/>
  </r>
  <r>
    <n v="200615401"/>
    <d v="2020-09-15T00:00:00"/>
    <x v="346"/>
    <n v="1"/>
    <n v="6"/>
    <x v="9"/>
    <n v="668"/>
    <n v="1"/>
    <n v="230"/>
    <x v="13"/>
    <s v="1402 1822 1100 0430 0906"/>
    <n v="28"/>
    <s v="M"/>
    <s v="H"/>
    <n v="101"/>
    <s v="STREET"/>
    <n v="106"/>
    <s v="UNKNOWN FIREARM"/>
    <s v="IC"/>
    <s v="Invest Cont"/>
    <n v="230"/>
    <n v="998"/>
    <m/>
    <m/>
    <s v="5500    VIRGINIA                     AV"/>
    <m/>
    <n v="34.091799999999999"/>
    <n v="-118.3109"/>
  </r>
  <r>
    <n v="200312300"/>
    <d v="2020-06-01T00:00:00"/>
    <x v="65"/>
    <n v="930"/>
    <n v="3"/>
    <x v="2"/>
    <n v="331"/>
    <n v="2"/>
    <n v="740"/>
    <x v="21"/>
    <s v="0910 0329"/>
    <n v="0"/>
    <s v="X"/>
    <s v="X"/>
    <n v="949"/>
    <s v="MTA - EXPO LINE - EXPO/LA BREA"/>
    <m/>
    <m/>
    <s v="IC"/>
    <s v="Invest Cont"/>
    <n v="740"/>
    <m/>
    <m/>
    <m/>
    <s v="5000    EXPOSITION                   BL"/>
    <m/>
    <n v="34.0246"/>
    <n v="-118.352"/>
  </r>
  <r>
    <n v="200817140"/>
    <d v="2020-12-03T00:00:00"/>
    <x v="118"/>
    <n v="1400"/>
    <n v="8"/>
    <x v="12"/>
    <n v="809"/>
    <n v="1"/>
    <n v="310"/>
    <x v="5"/>
    <s v="1609 0344 1607 0321 0389 1822"/>
    <n v="60"/>
    <s v="F"/>
    <s v="O"/>
    <n v="501"/>
    <s v="SINGLE FAMILY DWELLING"/>
    <n v="500"/>
    <s v="UNKNOWN WEAPON/OTHER WEAPON"/>
    <s v="IC"/>
    <s v="Invest Cont"/>
    <n v="310"/>
    <m/>
    <m/>
    <m/>
    <s v="9500    MOONRIDGE TERRACE            PL"/>
    <m/>
    <n v="34.122999999999998"/>
    <n v="-118.40219999999999"/>
  </r>
  <r>
    <n v="200806565"/>
    <d v="2020-02-27T00:00:00"/>
    <x v="61"/>
    <n v="110"/>
    <n v="8"/>
    <x v="12"/>
    <n v="834"/>
    <n v="1"/>
    <n v="210"/>
    <x v="11"/>
    <s v="2004 0344 0346 1420 1414 1822"/>
    <n v="40"/>
    <s v="M"/>
    <s v="W"/>
    <n v="501"/>
    <s v="SINGLE FAMILY DWELLING"/>
    <n v="400"/>
    <s v="STRONG-ARM (HANDS, FIST, FEET OR BODILY FORCE)"/>
    <s v="AA"/>
    <s v="Adult Arrest"/>
    <n v="210"/>
    <m/>
    <m/>
    <m/>
    <s v="10500    EASTBORNE                    AV"/>
    <m/>
    <n v="34.0565"/>
    <n v="-118.42749999999999"/>
  </r>
  <r>
    <n v="201114565"/>
    <d v="2020-10-11T00:00:00"/>
    <x v="149"/>
    <n v="2030"/>
    <n v="11"/>
    <x v="7"/>
    <n v="1149"/>
    <n v="2"/>
    <n v="624"/>
    <x v="15"/>
    <s v="0913 0400 0444 0360"/>
    <n v="36"/>
    <s v="F"/>
    <s v="H"/>
    <n v="104"/>
    <s v="DRIVEWAY"/>
    <n v="400"/>
    <s v="STRONG-ARM (HANDS, FIST, FEET OR BODILY FORCE)"/>
    <s v="AA"/>
    <s v="Adult Arrest"/>
    <n v="624"/>
    <m/>
    <m/>
    <m/>
    <s v="5300    MARMION                      WY"/>
    <m/>
    <n v="34.107999999999997"/>
    <n v="-118.19889999999999"/>
  </r>
  <r>
    <n v="200405647"/>
    <d v="2020-02-12T00:00:00"/>
    <x v="320"/>
    <n v="1910"/>
    <n v="4"/>
    <x v="4"/>
    <n v="457"/>
    <n v="1"/>
    <n v="230"/>
    <x v="13"/>
    <s v="1402 0447 0554 0913"/>
    <n v="16"/>
    <s v="F"/>
    <s v="H"/>
    <n v="501"/>
    <s v="SINGLE FAMILY DWELLING"/>
    <n v="500"/>
    <s v="UNKNOWN WEAPON/OTHER WEAPON"/>
    <s v="AA"/>
    <s v="Adult Arrest"/>
    <n v="230"/>
    <n v="998"/>
    <m/>
    <m/>
    <s v="2500    FOLSOM                       ST"/>
    <m/>
    <n v="34.047699999999999"/>
    <n v="-118.2047"/>
  </r>
  <r>
    <n v="200407161"/>
    <d v="2020-03-21T00:00:00"/>
    <x v="35"/>
    <n v="2100"/>
    <n v="4"/>
    <x v="4"/>
    <n v="463"/>
    <n v="1"/>
    <n v="251"/>
    <x v="55"/>
    <s v="1407 1100 0906 1822"/>
    <n v="64"/>
    <s v="F"/>
    <s v="H"/>
    <n v="501"/>
    <s v="SINGLE FAMILY DWELLING"/>
    <n v="106"/>
    <s v="UNKNOWN FIREARM"/>
    <s v="IC"/>
    <s v="Invest Cont"/>
    <n v="251"/>
    <n v="998"/>
    <m/>
    <m/>
    <s v="100 N  STATE                        ST"/>
    <m/>
    <n v="34.046599999999998"/>
    <n v="-118.2174"/>
  </r>
  <r>
    <n v="200304935"/>
    <d v="2020-01-17T00:00:00"/>
    <x v="277"/>
    <n v="300"/>
    <n v="3"/>
    <x v="2"/>
    <n v="333"/>
    <n v="2"/>
    <n v="930"/>
    <x v="30"/>
    <s v="2000 1814 0421 1906"/>
    <n v="30"/>
    <s v="F"/>
    <s v="B"/>
    <n v="502"/>
    <s v="MULTI-UNIT DWELLING (APARTMENT, DUPLEX, ETC)"/>
    <n v="511"/>
    <s v="VERBAL THREAT"/>
    <s v="IC"/>
    <s v="Invest Cont"/>
    <n v="930"/>
    <m/>
    <m/>
    <m/>
    <s v="3400    CRENSHAW                     BL"/>
    <m/>
    <n v="34.027799999999999"/>
    <n v="-118.3378"/>
  </r>
  <r>
    <n v="200214897"/>
    <d v="2020-09-12T00:00:00"/>
    <x v="238"/>
    <n v="200"/>
    <n v="2"/>
    <x v="5"/>
    <n v="202"/>
    <n v="1"/>
    <n v="648"/>
    <x v="4"/>
    <s v="1300 1822"/>
    <n v="52"/>
    <s v="M"/>
    <s v="H"/>
    <n v="101"/>
    <s v="STREET"/>
    <n v="506"/>
    <s v="FIRE"/>
    <s v="IC"/>
    <s v="Invest Cont"/>
    <n v="648"/>
    <m/>
    <m/>
    <m/>
    <s v="4500    WILLOW BROOK                 AV"/>
    <m/>
    <n v="34.089700000000001"/>
    <n v="-118.28919999999999"/>
  </r>
  <r>
    <n v="200617058"/>
    <d v="2020-10-23T00:00:00"/>
    <x v="60"/>
    <n v="315"/>
    <n v="6"/>
    <x v="9"/>
    <n v="648"/>
    <n v="2"/>
    <n v="624"/>
    <x v="15"/>
    <s v="0447 1822"/>
    <n v="27"/>
    <s v="M"/>
    <s v="O"/>
    <n v="102"/>
    <s v="SIDEWALK"/>
    <n v="500"/>
    <s v="UNKNOWN WEAPON/OTHER WEAPON"/>
    <s v="IC"/>
    <s v="Invest Cont"/>
    <n v="624"/>
    <m/>
    <m/>
    <m/>
    <s v="1600 N  WESTERN                      AV"/>
    <m/>
    <n v="34.100099999999998"/>
    <n v="-118.3092"/>
  </r>
  <r>
    <n v="200811637"/>
    <d v="2020-07-08T00:00:00"/>
    <x v="315"/>
    <n v="900"/>
    <n v="8"/>
    <x v="12"/>
    <n v="881"/>
    <n v="2"/>
    <n v="626"/>
    <x v="10"/>
    <s v="0400 0913 1814"/>
    <n v="33"/>
    <s v="F"/>
    <s v="A"/>
    <n v="501"/>
    <s v="SINGLE FAMILY DWELLING"/>
    <n v="400"/>
    <s v="STRONG-ARM (HANDS, FIST, FEET OR BODILY FORCE)"/>
    <s v="AO"/>
    <s v="Adult Other"/>
    <n v="626"/>
    <m/>
    <m/>
    <m/>
    <s v="1800    FEDERAL                      AV"/>
    <m/>
    <n v="34.034100000000002"/>
    <n v="-118.4525"/>
  </r>
  <r>
    <n v="200410127"/>
    <d v="2020-06-24T00:00:00"/>
    <x v="252"/>
    <n v="110"/>
    <n v="4"/>
    <x v="4"/>
    <n v="489"/>
    <n v="2"/>
    <n v="626"/>
    <x v="10"/>
    <s v="0913 1814 2000 0416"/>
    <n v="31"/>
    <s v="F"/>
    <s v="H"/>
    <n v="502"/>
    <s v="MULTI-UNIT DWELLING (APARTMENT, DUPLEX, ETC)"/>
    <n v="400"/>
    <s v="STRONG-ARM (HANDS, FIST, FEET OR BODILY FORCE)"/>
    <s v="AA"/>
    <s v="Adult Arrest"/>
    <n v="626"/>
    <m/>
    <m/>
    <m/>
    <s v="2800    WYNWOOD                      LN"/>
    <m/>
    <n v="34.025500000000001"/>
    <n v="-118.2153"/>
  </r>
  <r>
    <n v="200317656"/>
    <d v="2020-09-20T00:00:00"/>
    <x v="224"/>
    <n v="2100"/>
    <n v="3"/>
    <x v="2"/>
    <n v="397"/>
    <n v="2"/>
    <n v="740"/>
    <x v="21"/>
    <s v="0329 1300 1202"/>
    <n v="69"/>
    <s v="F"/>
    <s v="B"/>
    <n v="122"/>
    <s v="VEHICLE, PASSENGER/TRUCK"/>
    <m/>
    <m/>
    <s v="IC"/>
    <s v="Invest Cont"/>
    <n v="740"/>
    <m/>
    <m/>
    <m/>
    <s v="4100    DALTON                       AV"/>
    <m/>
    <n v="34.009700000000002"/>
    <n v="-118.3034"/>
  </r>
  <r>
    <n v="200311021"/>
    <d v="2020-05-08T00:00:00"/>
    <x v="165"/>
    <n v="953"/>
    <n v="3"/>
    <x v="2"/>
    <n v="328"/>
    <n v="1"/>
    <n v="410"/>
    <x v="28"/>
    <s v="1402 0329 0342 1309 1602"/>
    <n v="0"/>
    <s v="X"/>
    <s v="X"/>
    <n v="108"/>
    <s v="PARKING LOT"/>
    <m/>
    <m/>
    <s v="IC"/>
    <s v="Invest Cont"/>
    <n v="410"/>
    <n v="998"/>
    <m/>
    <m/>
    <s v="3000    ROYAL                        ST"/>
    <m/>
    <n v="34.026299999999999"/>
    <n v="-118.2808"/>
  </r>
  <r>
    <n v="200714772"/>
    <d v="2020-10-11T00:00:00"/>
    <x v="155"/>
    <n v="230"/>
    <n v="7"/>
    <x v="0"/>
    <n v="752"/>
    <n v="1"/>
    <n v="310"/>
    <x v="5"/>
    <s v="1822 0314 1602 0344 1402"/>
    <n v="24"/>
    <s v="F"/>
    <s v="H"/>
    <n v="502"/>
    <s v="MULTI-UNIT DWELLING (APARTMENT, DUPLEX, ETC)"/>
    <m/>
    <m/>
    <s v="IC"/>
    <s v="Invest Cont"/>
    <n v="310"/>
    <n v="998"/>
    <m/>
    <m/>
    <s v="1200 S  FAIRFAX                      AV"/>
    <m/>
    <n v="34.055799999999998"/>
    <n v="-118.3706"/>
  </r>
  <r>
    <n v="201309406"/>
    <d v="2020-04-14T00:00:00"/>
    <x v="213"/>
    <n v="1000"/>
    <n v="13"/>
    <x v="6"/>
    <n v="1371"/>
    <n v="1"/>
    <n v="210"/>
    <x v="11"/>
    <s v="2000 0913 1814 0400 0448 0344"/>
    <n v="23"/>
    <s v="F"/>
    <s v="H"/>
    <n v="501"/>
    <s v="SINGLE FAMILY DWELLING"/>
    <n v="400"/>
    <s v="STRONG-ARM (HANDS, FIST, FEET OR BODILY FORCE)"/>
    <s v="IC"/>
    <s v="Invest Cont"/>
    <n v="210"/>
    <m/>
    <m/>
    <m/>
    <s v="100 W  53RD                         ST"/>
    <m/>
    <n v="33.994300000000003"/>
    <n v="-118.2739"/>
  </r>
  <r>
    <n v="200810116"/>
    <d v="2020-06-01T00:00:00"/>
    <x v="156"/>
    <n v="1630"/>
    <n v="8"/>
    <x v="12"/>
    <n v="817"/>
    <n v="1"/>
    <n v="310"/>
    <x v="5"/>
    <s v="1420 1822 0325 1609 0358"/>
    <n v="0"/>
    <s v="X"/>
    <s v="X"/>
    <n v="403"/>
    <s v="DRUG STORE"/>
    <m/>
    <m/>
    <s v="IC"/>
    <s v="Invest Cont"/>
    <n v="310"/>
    <m/>
    <m/>
    <m/>
    <s v="1000    WESTWOOD                     BL"/>
    <m/>
    <n v="34.062600000000003"/>
    <n v="-118.44540000000001"/>
  </r>
  <r>
    <n v="200415936"/>
    <d v="2020-12-14T00:00:00"/>
    <x v="355"/>
    <n v="1415"/>
    <n v="4"/>
    <x v="4"/>
    <n v="442"/>
    <n v="1"/>
    <n v="330"/>
    <x v="1"/>
    <s v="0344 1302 0329"/>
    <n v="0"/>
    <s v="M"/>
    <s v="W"/>
    <n v="108"/>
    <s v="PARKING LOT"/>
    <m/>
    <m/>
    <s v="IC"/>
    <s v="Invest Cont"/>
    <n v="330"/>
    <m/>
    <m/>
    <m/>
    <s v="1000 N  MISSION                      RD"/>
    <m/>
    <n v="34.058999999999997"/>
    <n v="-118.21639999999999"/>
  </r>
  <r>
    <n v="200513730"/>
    <d v="2020-07-04T00:00:00"/>
    <x v="153"/>
    <n v="20"/>
    <n v="5"/>
    <x v="10"/>
    <n v="516"/>
    <n v="2"/>
    <n v="900"/>
    <x v="18"/>
    <s v="0913 1814 2000"/>
    <n v="38"/>
    <s v="F"/>
    <s v="H"/>
    <n v="101"/>
    <s v="STREET"/>
    <m/>
    <m/>
    <s v="AA"/>
    <s v="Adult Arrest"/>
    <n v="900"/>
    <m/>
    <m/>
    <m/>
    <s v="1100 N  MARINE                       AV"/>
    <m/>
    <n v="33.784700000000001"/>
    <n v="-118.2641"/>
  </r>
  <r>
    <n v="200700612"/>
    <d v="2020-03-18T00:00:00"/>
    <x v="104"/>
    <n v="1400"/>
    <n v="7"/>
    <x v="0"/>
    <n v="732"/>
    <n v="1"/>
    <n v="210"/>
    <x v="11"/>
    <s v="0945 0334 0444 1402"/>
    <n v="0"/>
    <s v="M"/>
    <s v="O"/>
    <n v="203"/>
    <s v="OTHER BUSINESS"/>
    <n v="219"/>
    <s v="SCREWDRIVER"/>
    <s v="AA"/>
    <s v="Adult Arrest"/>
    <n v="210"/>
    <m/>
    <m/>
    <m/>
    <s v="6100    ORANGE                       ST"/>
    <m/>
    <n v="34.064"/>
    <n v="-118.3614"/>
  </r>
  <r>
    <n v="200307788"/>
    <d v="2020-03-03T00:00:00"/>
    <x v="301"/>
    <n v="440"/>
    <n v="3"/>
    <x v="2"/>
    <n v="356"/>
    <n v="2"/>
    <n v="626"/>
    <x v="10"/>
    <s v="2000 1814 0416 0446 0329"/>
    <n v="29"/>
    <s v="F"/>
    <s v="H"/>
    <n v="502"/>
    <s v="MULTI-UNIT DWELLING (APARTMENT, DUPLEX, ETC)"/>
    <n v="400"/>
    <s v="STRONG-ARM (HANDS, FIST, FEET OR BODILY FORCE)"/>
    <s v="AA"/>
    <s v="Adult Arrest"/>
    <n v="626"/>
    <n v="740"/>
    <m/>
    <m/>
    <s v="1400 W  35TH                         PL"/>
    <m/>
    <n v="34.023699999999998"/>
    <n v="-118.3002"/>
  </r>
  <r>
    <n v="201206570"/>
    <d v="2020-02-06T00:00:00"/>
    <x v="134"/>
    <n v="2200"/>
    <n v="12"/>
    <x v="8"/>
    <n v="1241"/>
    <n v="2"/>
    <n v="624"/>
    <x v="15"/>
    <s v="1822 0416 1202"/>
    <n v="67"/>
    <s v="M"/>
    <s v="W"/>
    <n v="719"/>
    <s v="MEDICAL/DENTAL OFFICES"/>
    <n v="400"/>
    <s v="STRONG-ARM (HANDS, FIST, FEET OR BODILY FORCE)"/>
    <s v="AO"/>
    <s v="Adult Other"/>
    <n v="624"/>
    <m/>
    <m/>
    <m/>
    <s v="6500    WEST                         BL"/>
    <m/>
    <n v="33.980200000000004"/>
    <n v="-118.3352"/>
  </r>
  <r>
    <n v="200411393"/>
    <d v="2020-08-02T00:00:00"/>
    <x v="114"/>
    <n v="1215"/>
    <n v="4"/>
    <x v="4"/>
    <n v="497"/>
    <n v="1"/>
    <n v="230"/>
    <x v="13"/>
    <s v="0302 0334 0913 0450 1266 0906"/>
    <n v="23"/>
    <s v="M"/>
    <s v="B"/>
    <n v="101"/>
    <s v="STREET"/>
    <n v="102"/>
    <s v="HAND GUN"/>
    <s v="IC"/>
    <s v="Invest Cont"/>
    <n v="230"/>
    <m/>
    <m/>
    <m/>
    <s v="1300    GLENNFIELD                   CT"/>
    <m/>
    <n v="34.018700000000003"/>
    <n v="-118.2118"/>
  </r>
  <r>
    <n v="201006496"/>
    <d v="2020-02-26T00:00:00"/>
    <x v="206"/>
    <n v="1105"/>
    <n v="10"/>
    <x v="11"/>
    <n v="1047"/>
    <n v="2"/>
    <n v="740"/>
    <x v="21"/>
    <s v="0329 1822"/>
    <n v="57"/>
    <s v="M"/>
    <s v="W"/>
    <n v="122"/>
    <s v="VEHICLE, PASSENGER/TRUCK"/>
    <m/>
    <m/>
    <s v="IC"/>
    <s v="Invest Cont"/>
    <n v="740"/>
    <m/>
    <m/>
    <m/>
    <s v="6000    ALDEA                        AV"/>
    <m/>
    <n v="34.179099999999998"/>
    <n v="-118.5076"/>
  </r>
  <r>
    <n v="201107216"/>
    <d v="2020-03-11T00:00:00"/>
    <x v="191"/>
    <n v="1500"/>
    <n v="11"/>
    <x v="7"/>
    <n v="1189"/>
    <n v="2"/>
    <n v="626"/>
    <x v="10"/>
    <s v="2000 0913 1814 0400 0416"/>
    <n v="22"/>
    <s v="F"/>
    <s v="H"/>
    <n v="101"/>
    <s v="STREET"/>
    <n v="400"/>
    <s v="STRONG-ARM (HANDS, FIST, FEET OR BODILY FORCE)"/>
    <s v="AO"/>
    <s v="Adult Other"/>
    <n v="626"/>
    <m/>
    <m/>
    <m/>
    <s v="AVENUE 26"/>
    <s v="FIGUEROA"/>
    <n v="34.0839"/>
    <n v="-118.22239999999999"/>
  </r>
  <r>
    <n v="200405506"/>
    <d v="2020-02-04T00:00:00"/>
    <x v="233"/>
    <n v="1700"/>
    <n v="4"/>
    <x v="4"/>
    <n v="459"/>
    <n v="1"/>
    <n v="331"/>
    <x v="23"/>
    <n v="344"/>
    <n v="0"/>
    <s v="M"/>
    <s v="X"/>
    <n v="101"/>
    <s v="STREET"/>
    <m/>
    <m/>
    <s v="IC"/>
    <s v="Invest Cont"/>
    <n v="331"/>
    <m/>
    <m/>
    <m/>
    <s v="400 N  EVERGREEN                    AV"/>
    <m/>
    <n v="34.043599999999998"/>
    <n v="-118.2004"/>
  </r>
  <r>
    <n v="200216664"/>
    <d v="2020-10-26T00:00:00"/>
    <x v="176"/>
    <n v="1500"/>
    <n v="2"/>
    <x v="5"/>
    <n v="299"/>
    <n v="1"/>
    <n v="510"/>
    <x v="0"/>
    <m/>
    <n v="0"/>
    <m/>
    <m/>
    <n v="101"/>
    <s v="STREET"/>
    <m/>
    <m/>
    <s v="IC"/>
    <s v="Invest Cont"/>
    <n v="510"/>
    <m/>
    <m/>
    <m/>
    <s v="UNION                        AV"/>
    <s v="WASHINGTON                   BL"/>
    <n v="34.0396"/>
    <n v="-118.2804"/>
  </r>
  <r>
    <n v="200113234"/>
    <d v="2020-06-10T00:00:00"/>
    <x v="14"/>
    <n v="400"/>
    <n v="1"/>
    <x v="1"/>
    <n v="162"/>
    <n v="2"/>
    <n v="740"/>
    <x v="21"/>
    <s v="0329 1609 1822 1420"/>
    <n v="0"/>
    <s v="X"/>
    <s v="X"/>
    <n v="203"/>
    <s v="OTHER BUSINESS"/>
    <m/>
    <m/>
    <s v="IC"/>
    <s v="Invest Cont"/>
    <n v="740"/>
    <m/>
    <m/>
    <m/>
    <s v="800 W  7TH                          ST"/>
    <m/>
    <n v="34.048699999999997"/>
    <n v="-118.25879999999999"/>
  </r>
  <r>
    <n v="201109794"/>
    <d v="2020-05-26T00:00:00"/>
    <x v="104"/>
    <n v="1230"/>
    <n v="11"/>
    <x v="7"/>
    <n v="1136"/>
    <n v="2"/>
    <n v="624"/>
    <x v="15"/>
    <s v="0400 0913 0448 0360 1601"/>
    <n v="47"/>
    <s v="F"/>
    <s v="H"/>
    <n v="501"/>
    <s v="SINGLE FAMILY DWELLING"/>
    <n v="400"/>
    <s v="STRONG-ARM (HANDS, FIST, FEET OR BODILY FORCE)"/>
    <s v="AO"/>
    <s v="Adult Other"/>
    <n v="624"/>
    <m/>
    <m/>
    <m/>
    <s v="4100    MANOR                        CT"/>
    <m/>
    <n v="34.122"/>
    <n v="-118.2278"/>
  </r>
  <r>
    <n v="200608276"/>
    <d v="2020-03-23T00:00:00"/>
    <x v="127"/>
    <n v="630"/>
    <n v="6"/>
    <x v="9"/>
    <n v="626"/>
    <n v="2"/>
    <n v="740"/>
    <x v="21"/>
    <n v="329"/>
    <n v="55"/>
    <s v="M"/>
    <s v="W"/>
    <n v="101"/>
    <s v="STREET"/>
    <m/>
    <m/>
    <s v="IC"/>
    <s v="Invest Cont"/>
    <n v="740"/>
    <m/>
    <m/>
    <m/>
    <s v="6300    WEIDLAKE                     DR"/>
    <m/>
    <n v="34.1158"/>
    <n v="-118.3258"/>
  </r>
  <r>
    <n v="200917586"/>
    <d v="2020-11-23T00:00:00"/>
    <x v="219"/>
    <n v="2030"/>
    <n v="9"/>
    <x v="3"/>
    <n v="984"/>
    <n v="2"/>
    <n v="624"/>
    <x v="15"/>
    <n v="416"/>
    <n v="30"/>
    <s v="F"/>
    <s v="H"/>
    <n v="203"/>
    <s v="OTHER BUSINESS"/>
    <n v="400"/>
    <s v="STRONG-ARM (HANDS, FIST, FEET OR BODILY FORCE)"/>
    <s v="IC"/>
    <s v="Invest Cont"/>
    <n v="624"/>
    <m/>
    <m/>
    <m/>
    <s v="14600    VENTURA                      BL"/>
    <m/>
    <n v="34.151299999999999"/>
    <n v="-118.4511"/>
  </r>
  <r>
    <n v="200606998"/>
    <d v="2020-02-26T00:00:00"/>
    <x v="324"/>
    <n v="1700"/>
    <n v="6"/>
    <x v="9"/>
    <n v="646"/>
    <n v="2"/>
    <n v="624"/>
    <x v="15"/>
    <s v="0917 0416 1309 1300 0400"/>
    <n v="42"/>
    <s v="F"/>
    <s v="B"/>
    <n v="101"/>
    <s v="STREET"/>
    <n v="400"/>
    <s v="STRONG-ARM (HANDS, FIST, FEET OR BODILY FORCE)"/>
    <s v="AA"/>
    <s v="Adult Arrest"/>
    <n v="624"/>
    <m/>
    <m/>
    <m/>
    <s v="CAHUENGA"/>
    <s v="SUNSET"/>
    <n v="34.097999999999999"/>
    <n v="-118.3295"/>
  </r>
  <r>
    <n v="200113702"/>
    <d v="2020-06-21T00:00:00"/>
    <x v="50"/>
    <n v="2345"/>
    <n v="1"/>
    <x v="1"/>
    <n v="154"/>
    <n v="2"/>
    <n v="624"/>
    <x v="15"/>
    <s v="0416 0429 0361 0913"/>
    <n v="59"/>
    <s v="M"/>
    <s v="W"/>
    <n v="502"/>
    <s v="MULTI-UNIT DWELLING (APARTMENT, DUPLEX, ETC)"/>
    <n v="400"/>
    <s v="STRONG-ARM (HANDS, FIST, FEET OR BODILY FORCE)"/>
    <s v="IC"/>
    <s v="Invest Cont"/>
    <n v="624"/>
    <m/>
    <m/>
    <m/>
    <s v="100 W  5TH                          ST"/>
    <m/>
    <n v="34.046700000000001"/>
    <n v="-118.24850000000001"/>
  </r>
  <r>
    <n v="200709721"/>
    <d v="2020-05-26T00:00:00"/>
    <x v="88"/>
    <n v="1900"/>
    <n v="7"/>
    <x v="0"/>
    <n v="701"/>
    <n v="1"/>
    <n v="330"/>
    <x v="1"/>
    <s v="1300 1601 0344"/>
    <n v="54"/>
    <s v="F"/>
    <s v="W"/>
    <n v="102"/>
    <s v="SIDEWALK"/>
    <m/>
    <m/>
    <s v="IC"/>
    <s v="Invest Cont"/>
    <n v="330"/>
    <m/>
    <m/>
    <m/>
    <s v="EDINBURGH                    AV"/>
    <s v="CLINTON                      ST"/>
    <n v="34.081600000000002"/>
    <n v="-118.36369999999999"/>
  </r>
  <r>
    <n v="201209907"/>
    <d v="2020-03-28T00:00:00"/>
    <x v="7"/>
    <n v="1900"/>
    <n v="12"/>
    <x v="8"/>
    <n v="1218"/>
    <n v="1"/>
    <n v="330"/>
    <x v="1"/>
    <s v="1609 0344 0352 0329 1307"/>
    <n v="26"/>
    <s v="M"/>
    <s v="H"/>
    <n v="101"/>
    <s v="STREET"/>
    <m/>
    <m/>
    <s v="IC"/>
    <s v="Invest Cont"/>
    <n v="330"/>
    <m/>
    <m/>
    <m/>
    <s v="900 W  54TH                         ST"/>
    <m/>
    <n v="33.993200000000002"/>
    <n v="-118.2893"/>
  </r>
  <r>
    <n v="200409461"/>
    <d v="2020-06-03T00:00:00"/>
    <x v="250"/>
    <n v="1730"/>
    <n v="4"/>
    <x v="4"/>
    <n v="422"/>
    <n v="1"/>
    <n v="420"/>
    <x v="33"/>
    <m/>
    <n v="0"/>
    <m/>
    <m/>
    <n v="101"/>
    <s v="STREET"/>
    <m/>
    <m/>
    <s v="IC"/>
    <s v="Invest Cont"/>
    <n v="420"/>
    <m/>
    <m/>
    <m/>
    <s v="2000    DALY                         ST"/>
    <m/>
    <n v="34.067500000000003"/>
    <n v="-118.21550000000001"/>
  </r>
  <r>
    <n v="201104503"/>
    <d v="2020-01-13T00:00:00"/>
    <x v="222"/>
    <n v="2340"/>
    <n v="11"/>
    <x v="7"/>
    <n v="1177"/>
    <n v="2"/>
    <n v="626"/>
    <x v="10"/>
    <s v="2000 1814 0419 0416"/>
    <n v="25"/>
    <s v="F"/>
    <s v="H"/>
    <n v="502"/>
    <s v="MULTI-UNIT DWELLING (APARTMENT, DUPLEX, ETC)"/>
    <n v="500"/>
    <s v="UNKNOWN WEAPON/OTHER WEAPON"/>
    <s v="IC"/>
    <s v="Invest Cont"/>
    <n v="626"/>
    <m/>
    <m/>
    <m/>
    <s v="2600    IDELL                        ST"/>
    <m/>
    <n v="34.085999999999999"/>
    <n v="-118.2248"/>
  </r>
  <r>
    <n v="201108780"/>
    <d v="2020-04-27T00:00:00"/>
    <x v="179"/>
    <n v="1300"/>
    <n v="11"/>
    <x v="7"/>
    <n v="1137"/>
    <n v="2"/>
    <n v="354"/>
    <x v="14"/>
    <m/>
    <n v="35"/>
    <s v="F"/>
    <s v="H"/>
    <n v="501"/>
    <s v="SINGLE FAMILY DWELLING"/>
    <m/>
    <m/>
    <s v="IC"/>
    <s v="Invest Cont"/>
    <n v="354"/>
    <m/>
    <m/>
    <m/>
    <s v="5400    ASH                          ST"/>
    <m/>
    <n v="34.110599999999998"/>
    <n v="-118.199"/>
  </r>
  <r>
    <n v="201107825"/>
    <d v="2020-03-29T00:00:00"/>
    <x v="40"/>
    <n v="630"/>
    <n v="11"/>
    <x v="7"/>
    <n v="1127"/>
    <n v="2"/>
    <n v="901"/>
    <x v="19"/>
    <s v="1607 0913 2038 1813"/>
    <n v="65"/>
    <s v="F"/>
    <s v="H"/>
    <n v="501"/>
    <s v="SINGLE FAMILY DWELLING"/>
    <m/>
    <m/>
    <s v="AO"/>
    <s v="Adult Other"/>
    <n v="901"/>
    <m/>
    <m/>
    <m/>
    <s v="400    NEWLAND                      ST"/>
    <m/>
    <n v="34.120199999999997"/>
    <n v="-118.185"/>
  </r>
  <r>
    <n v="200306556"/>
    <d v="2020-02-12T00:00:00"/>
    <x v="320"/>
    <n v="1100"/>
    <n v="3"/>
    <x v="2"/>
    <n v="391"/>
    <n v="2"/>
    <n v="930"/>
    <x v="30"/>
    <s v="0359 0432 1822 1266"/>
    <n v="58"/>
    <s v="M"/>
    <s v="B"/>
    <n v="102"/>
    <s v="SIDEWALK"/>
    <n v="511"/>
    <s v="VERBAL THREAT"/>
    <s v="IC"/>
    <s v="Invest Cont"/>
    <n v="930"/>
    <m/>
    <m/>
    <m/>
    <s v="3800    DON TOMASO                   DR"/>
    <m/>
    <n v="34.006700000000002"/>
    <n v="-118.3515"/>
  </r>
  <r>
    <n v="200618487"/>
    <d v="2020-11-24T00:00:00"/>
    <x v="174"/>
    <n v="2135"/>
    <n v="6"/>
    <x v="9"/>
    <n v="636"/>
    <n v="1"/>
    <n v="442"/>
    <x v="16"/>
    <s v="0601 0325 0913"/>
    <n v="0"/>
    <s v="X"/>
    <s v="X"/>
    <n v="203"/>
    <s v="OTHER BUSINESS"/>
    <m/>
    <m/>
    <s v="IC"/>
    <s v="Invest Cont"/>
    <n v="442"/>
    <m/>
    <m/>
    <m/>
    <s v="6700    HOLLYWOOD                    BL"/>
    <m/>
    <n v="34.103400000000001"/>
    <n v="-118.3325"/>
  </r>
  <r>
    <n v="200817873"/>
    <d v="2020-12-23T00:00:00"/>
    <x v="239"/>
    <n v="300"/>
    <n v="8"/>
    <x v="12"/>
    <n v="842"/>
    <n v="1"/>
    <n v="442"/>
    <x v="16"/>
    <s v="0325 0344 1822 2028 1420"/>
    <n v="0"/>
    <s v="X"/>
    <s v="X"/>
    <n v="203"/>
    <s v="OTHER BUSINESS"/>
    <m/>
    <m/>
    <s v="IC"/>
    <s v="Invest Cont"/>
    <n v="442"/>
    <m/>
    <m/>
    <m/>
    <s v="11600    WILSHIRE                     BL"/>
    <m/>
    <n v="34.050800000000002"/>
    <n v="-118.4592"/>
  </r>
  <r>
    <n v="200604493"/>
    <d v="2020-01-11T00:00:00"/>
    <x v="265"/>
    <n v="2050"/>
    <n v="6"/>
    <x v="9"/>
    <n v="642"/>
    <n v="2"/>
    <n v="740"/>
    <x v="21"/>
    <s v="0329 1300 1310"/>
    <n v="23"/>
    <s v="M"/>
    <s v="W"/>
    <n v="301"/>
    <s v="GAS STATION"/>
    <m/>
    <m/>
    <s v="IC"/>
    <s v="Invest Cont"/>
    <n v="740"/>
    <m/>
    <m/>
    <m/>
    <s v="7800 W  SUNSET                       BL"/>
    <m/>
    <n v="34.098100000000002"/>
    <n v="-118.35939999999999"/>
  </r>
  <r>
    <n v="200917736"/>
    <d v="2020-11-27T00:00:00"/>
    <x v="335"/>
    <n v="700"/>
    <n v="9"/>
    <x v="3"/>
    <n v="935"/>
    <n v="1"/>
    <n v="310"/>
    <x v="5"/>
    <n v="344"/>
    <n v="29"/>
    <s v="F"/>
    <s v="B"/>
    <n v="502"/>
    <s v="MULTI-UNIT DWELLING (APARTMENT, DUPLEX, ETC)"/>
    <m/>
    <m/>
    <s v="IC"/>
    <s v="Invest Cont"/>
    <n v="310"/>
    <m/>
    <m/>
    <m/>
    <s v="14100    CALVERT                      ST"/>
    <m/>
    <n v="34.181699999999999"/>
    <n v="-118.44"/>
  </r>
  <r>
    <n v="200904221"/>
    <d v="2020-01-06T00:00:00"/>
    <x v="281"/>
    <n v="550"/>
    <n v="9"/>
    <x v="3"/>
    <n v="941"/>
    <n v="1"/>
    <n v="210"/>
    <x v="11"/>
    <s v="0363 1822 1281 1414 0344 0334 0421 1402 0416"/>
    <n v="36"/>
    <s v="M"/>
    <s v="W"/>
    <n v="102"/>
    <s v="SIDEWALK"/>
    <n v="109"/>
    <s v="SEMI-AUTOMATIC PISTOL"/>
    <s v="IC"/>
    <s v="Invest Cont"/>
    <n v="210"/>
    <n v="998"/>
    <m/>
    <m/>
    <s v="5600    KESTER                       AV"/>
    <m/>
    <n v="34.1721"/>
    <n v="-118.45740000000001"/>
  </r>
  <r>
    <n v="200121336"/>
    <d v="2020-11-21T00:00:00"/>
    <x v="242"/>
    <n v="415"/>
    <n v="1"/>
    <x v="1"/>
    <n v="119"/>
    <n v="1"/>
    <n v="440"/>
    <x v="20"/>
    <s v="2048 0342 0910 1822 0344"/>
    <n v="35"/>
    <s v="M"/>
    <s v="B"/>
    <n v="900"/>
    <s v="MTA - RED LINE - UNION STATION"/>
    <m/>
    <m/>
    <s v="IC"/>
    <s v="Invest Cont"/>
    <n v="440"/>
    <m/>
    <m/>
    <m/>
    <s v="800 N  ALAMEDA                      ST"/>
    <m/>
    <n v="34.056100000000001"/>
    <n v="-118.2375"/>
  </r>
  <r>
    <n v="200320509"/>
    <d v="2020-11-17T00:00:00"/>
    <x v="129"/>
    <n v="300"/>
    <n v="3"/>
    <x v="2"/>
    <n v="376"/>
    <n v="1"/>
    <n v="236"/>
    <x v="46"/>
    <s v="2000 0430 2004"/>
    <n v="42"/>
    <s v="F"/>
    <s v="B"/>
    <n v="502"/>
    <s v="MULTI-UNIT DWELLING (APARTMENT, DUPLEX, ETC)"/>
    <n v="114"/>
    <s v="AIR PISTOL/REVOLVER/RIFLE/BB GUN"/>
    <s v="IC"/>
    <s v="Invest Cont"/>
    <n v="236"/>
    <m/>
    <m/>
    <m/>
    <s v="3900 S  NORMANDIE                    AV"/>
    <m/>
    <n v="34.014499999999998"/>
    <n v="-118.3045"/>
  </r>
  <r>
    <n v="200812809"/>
    <d v="2020-08-08T00:00:00"/>
    <x v="292"/>
    <n v="1200"/>
    <n v="8"/>
    <x v="12"/>
    <n v="832"/>
    <n v="2"/>
    <n v="649"/>
    <x v="52"/>
    <s v="1822 0923 1202"/>
    <n v="88"/>
    <s v="M"/>
    <s v="W"/>
    <n v="710"/>
    <s v="OTHER PREMISE"/>
    <m/>
    <m/>
    <s v="IC"/>
    <s v="Invest Cont"/>
    <n v="649"/>
    <m/>
    <m/>
    <m/>
    <s v="11800    DOROTHY                      ST"/>
    <m/>
    <n v="34.050699999999999"/>
    <n v="-118.4683"/>
  </r>
  <r>
    <n v="200211895"/>
    <d v="2020-06-28T00:00:00"/>
    <x v="322"/>
    <n v="1540"/>
    <n v="2"/>
    <x v="5"/>
    <n v="248"/>
    <n v="1"/>
    <n v="330"/>
    <x v="1"/>
    <s v="1822 1300 0345 1605 0329"/>
    <n v="33"/>
    <s v="F"/>
    <s v="H"/>
    <n v="101"/>
    <s v="STREET"/>
    <m/>
    <m/>
    <s v="IC"/>
    <s v="Invest Cont"/>
    <n v="330"/>
    <m/>
    <m/>
    <m/>
    <s v="LUCAS                        AV"/>
    <s v="4TH                          ST"/>
    <n v="34.057400000000001"/>
    <n v="-118.2621"/>
  </r>
  <r>
    <n v="200204348"/>
    <d v="2020-01-08T00:00:00"/>
    <x v="207"/>
    <n v="1500"/>
    <n v="2"/>
    <x v="5"/>
    <n v="203"/>
    <n v="1"/>
    <n v="510"/>
    <x v="0"/>
    <m/>
    <n v="0"/>
    <m/>
    <m/>
    <n v="101"/>
    <s v="STREET"/>
    <m/>
    <m/>
    <s v="AA"/>
    <s v="Adult Arrest"/>
    <n v="510"/>
    <m/>
    <m/>
    <m/>
    <s v="4200    NORMAL                       AV"/>
    <m/>
    <n v="34.0867"/>
    <n v="-118.2869"/>
  </r>
  <r>
    <n v="200713937"/>
    <d v="2020-07-16T00:00:00"/>
    <x v="51"/>
    <n v="2015"/>
    <n v="7"/>
    <x v="0"/>
    <n v="727"/>
    <n v="2"/>
    <n v="624"/>
    <x v="15"/>
    <n v="416"/>
    <n v="22"/>
    <s v="M"/>
    <s v="B"/>
    <n v="203"/>
    <s v="OTHER BUSINESS"/>
    <n v="400"/>
    <s v="STRONG-ARM (HANDS, FIST, FEET OR BODILY FORCE)"/>
    <s v="IC"/>
    <s v="Invest Cont"/>
    <n v="624"/>
    <m/>
    <m/>
    <m/>
    <s v="200 S  LA BREA                      AV"/>
    <m/>
    <n v="34.069899999999997"/>
    <n v="-118.34399999999999"/>
  </r>
  <r>
    <n v="200319281"/>
    <d v="2020-10-22T00:00:00"/>
    <x v="167"/>
    <n v="1313"/>
    <n v="3"/>
    <x v="2"/>
    <n v="315"/>
    <n v="2"/>
    <n v="624"/>
    <x v="15"/>
    <s v="1822 0101 0416 0446 0429"/>
    <n v="36"/>
    <s v="M"/>
    <s v="O"/>
    <n v="203"/>
    <s v="OTHER BUSINESS"/>
    <n v="400"/>
    <s v="STRONG-ARM (HANDS, FIST, FEET OR BODILY FORCE)"/>
    <s v="AO"/>
    <s v="Adult Other"/>
    <n v="624"/>
    <m/>
    <m/>
    <m/>
    <s v="2400 S  WESTERN                      AV"/>
    <m/>
    <n v="34.033999999999999"/>
    <n v="-118.3133"/>
  </r>
  <r>
    <n v="200811241"/>
    <d v="2020-06-29T00:00:00"/>
    <x v="322"/>
    <n v="2100"/>
    <n v="8"/>
    <x v="12"/>
    <n v="857"/>
    <n v="1"/>
    <n v="510"/>
    <x v="0"/>
    <m/>
    <n v="0"/>
    <m/>
    <m/>
    <n v="104"/>
    <s v="DRIVEWAY"/>
    <m/>
    <m/>
    <s v="IC"/>
    <s v="Invest Cont"/>
    <n v="510"/>
    <m/>
    <m/>
    <m/>
    <s v="9300    MONTE MAR                    DR"/>
    <m/>
    <n v="34.053100000000001"/>
    <n v="-118.39409999999999"/>
  </r>
  <r>
    <n v="201216369"/>
    <d v="2020-07-12T00:00:00"/>
    <x v="158"/>
    <n v="1800"/>
    <n v="12"/>
    <x v="8"/>
    <n v="1219"/>
    <n v="1"/>
    <n v="510"/>
    <x v="0"/>
    <m/>
    <n v="0"/>
    <m/>
    <m/>
    <n v="101"/>
    <s v="STREET"/>
    <m/>
    <m/>
    <s v="IC"/>
    <s v="Invest Cont"/>
    <n v="510"/>
    <m/>
    <m/>
    <m/>
    <s v="54TH"/>
    <s v="MAIN"/>
    <n v="33.9925"/>
    <n v="-118.2816"/>
  </r>
  <r>
    <n v="200816548"/>
    <d v="2020-10-17T00:00:00"/>
    <x v="365"/>
    <n v="2100"/>
    <n v="8"/>
    <x v="12"/>
    <n v="833"/>
    <n v="1"/>
    <n v="442"/>
    <x v="16"/>
    <s v="0344 1822 0378 2004 2028 0325"/>
    <n v="0"/>
    <s v="X"/>
    <s v="X"/>
    <n v="203"/>
    <s v="OTHER BUSINESS"/>
    <m/>
    <m/>
    <s v="IC"/>
    <s v="Invest Cont"/>
    <n v="442"/>
    <m/>
    <m/>
    <m/>
    <s v="10800    WELLWORTH                    AV"/>
    <m/>
    <n v="34.057499999999997"/>
    <n v="-118.4406"/>
  </r>
  <r>
    <n v="200905770"/>
    <d v="2020-02-09T00:00:00"/>
    <x v="1"/>
    <n v="2300"/>
    <n v="9"/>
    <x v="3"/>
    <n v="909"/>
    <n v="1"/>
    <n v="420"/>
    <x v="33"/>
    <m/>
    <n v="0"/>
    <m/>
    <m/>
    <n v="707"/>
    <s v="GARAGE/CARPORT"/>
    <m/>
    <m/>
    <s v="IC"/>
    <s v="Invest Cont"/>
    <n v="420"/>
    <m/>
    <m/>
    <m/>
    <s v="13800    SHERMAN                      WY"/>
    <m/>
    <n v="34.204999999999998"/>
    <n v="-118.43389999999999"/>
  </r>
  <r>
    <n v="200709702"/>
    <d v="2020-05-27T00:00:00"/>
    <x v="251"/>
    <n v="1215"/>
    <n v="7"/>
    <x v="0"/>
    <n v="762"/>
    <n v="2"/>
    <n v="930"/>
    <x v="30"/>
    <n v="1501"/>
    <n v="33"/>
    <s v="M"/>
    <s v="J"/>
    <n v="203"/>
    <s v="OTHER BUSINESS"/>
    <n v="511"/>
    <s v="VERBAL THREAT"/>
    <s v="IC"/>
    <s v="Invest Cont"/>
    <n v="930"/>
    <m/>
    <m/>
    <m/>
    <s v="1700 S  LA CIENEGA                   BL"/>
    <m/>
    <n v="34.0471"/>
    <n v="-118.3762"/>
  </r>
  <r>
    <n v="201309089"/>
    <d v="2020-04-06T00:00:00"/>
    <x v="193"/>
    <n v="1950"/>
    <n v="13"/>
    <x v="6"/>
    <n v="1346"/>
    <n v="2"/>
    <n v="890"/>
    <x v="48"/>
    <n v="1501"/>
    <n v="0"/>
    <s v="M"/>
    <s v="W"/>
    <n v="101"/>
    <s v="STREET"/>
    <m/>
    <m/>
    <s v="IC"/>
    <s v="Invest Cont"/>
    <n v="890"/>
    <m/>
    <m/>
    <m/>
    <s v="41ST"/>
    <s v="HOOPER"/>
    <n v="34.008299999999998"/>
    <n v="-118.2521"/>
  </r>
  <r>
    <n v="200411664"/>
    <d v="2020-08-11T00:00:00"/>
    <x v="89"/>
    <n v="1700"/>
    <n v="4"/>
    <x v="4"/>
    <n v="443"/>
    <n v="2"/>
    <n v="813"/>
    <x v="68"/>
    <s v="1259 2002"/>
    <n v="16"/>
    <s v="F"/>
    <s v="W"/>
    <n v="103"/>
    <s v="ALLEY"/>
    <m/>
    <m/>
    <s v="IC"/>
    <s v="Invest Cont"/>
    <n v="813"/>
    <m/>
    <m/>
    <m/>
    <s v="CORNWELL"/>
    <s v="MARENGO"/>
    <n v="34.055999999999997"/>
    <n v="-118.20480000000001"/>
  </r>
  <r>
    <n v="200712269"/>
    <d v="2020-08-01T00:00:00"/>
    <x v="266"/>
    <n v="2100"/>
    <n v="7"/>
    <x v="0"/>
    <n v="723"/>
    <n v="1"/>
    <n v="510"/>
    <x v="0"/>
    <m/>
    <n v="0"/>
    <m/>
    <m/>
    <n v="101"/>
    <s v="STREET"/>
    <m/>
    <m/>
    <s v="IC"/>
    <s v="Invest Cont"/>
    <n v="510"/>
    <m/>
    <m/>
    <m/>
    <s v="8200    BLACKBURN                    AV"/>
    <m/>
    <n v="34.0715"/>
    <n v="-118.36790000000001"/>
  </r>
  <r>
    <n v="200414532"/>
    <d v="2020-11-02T00:00:00"/>
    <x v="345"/>
    <n v="1200"/>
    <n v="4"/>
    <x v="4"/>
    <n v="429"/>
    <n v="2"/>
    <n v="740"/>
    <x v="21"/>
    <s v="0329 0311"/>
    <n v="0"/>
    <s v="M"/>
    <s v="W"/>
    <n v="203"/>
    <s v="OTHER BUSINESS"/>
    <m/>
    <m/>
    <s v="IC"/>
    <s v="Invest Cont"/>
    <n v="740"/>
    <m/>
    <m/>
    <m/>
    <s v="5200 S  HUNTINGTON DR"/>
    <m/>
    <n v="34.089399999999998"/>
    <n v="-118.16930000000001"/>
  </r>
  <r>
    <n v="200505338"/>
    <d v="2020-02-01T00:00:00"/>
    <x v="87"/>
    <n v="1905"/>
    <n v="5"/>
    <x v="10"/>
    <n v="504"/>
    <n v="2"/>
    <n v="624"/>
    <x v="15"/>
    <s v="0913 0361 0416"/>
    <n v="54"/>
    <s v="M"/>
    <s v="B"/>
    <n v="104"/>
    <s v="DRIVEWAY"/>
    <n v="400"/>
    <s v="STRONG-ARM (HANDS, FIST, FEET OR BODILY FORCE)"/>
    <s v="AA"/>
    <s v="Adult Arrest"/>
    <n v="624"/>
    <m/>
    <m/>
    <m/>
    <s v="1600 W  206TH                        ST"/>
    <m/>
    <n v="33.843800000000002"/>
    <n v="-118.3066"/>
  </r>
  <r>
    <n v="200600696"/>
    <d v="2020-05-12T00:00:00"/>
    <x v="25"/>
    <n v="1050"/>
    <n v="6"/>
    <x v="9"/>
    <n v="667"/>
    <n v="1"/>
    <n v="761"/>
    <x v="35"/>
    <s v="0334 1402 0400 0432 0913"/>
    <n v="21"/>
    <s v="F"/>
    <s v="H"/>
    <n v="710"/>
    <s v="OTHER PREMISE"/>
    <n v="215"/>
    <s v="MACHETE"/>
    <s v="IC"/>
    <s v="Invest Cont"/>
    <n v="761"/>
    <n v="998"/>
    <m/>
    <m/>
    <s v="1200    GORDON                       ST"/>
    <m/>
    <n v="34.092599999999997"/>
    <n v="-118.3201"/>
  </r>
  <r>
    <n v="200614178"/>
    <d v="2020-08-20T00:00:00"/>
    <x v="144"/>
    <n v="330"/>
    <n v="6"/>
    <x v="9"/>
    <n v="615"/>
    <n v="1"/>
    <n v="210"/>
    <x v="11"/>
    <s v="0344 1300 0330 1822 0416"/>
    <n v="37"/>
    <s v="M"/>
    <s v="W"/>
    <n v="102"/>
    <s v="SIDEWALK"/>
    <n v="400"/>
    <s v="STRONG-ARM (HANDS, FIST, FEET OR BODILY FORCE)"/>
    <s v="IC"/>
    <s v="Invest Cont"/>
    <n v="210"/>
    <m/>
    <m/>
    <m/>
    <s v="3300    BARHAM                       BL"/>
    <m/>
    <n v="34.130899999999997"/>
    <n v="-118.34520000000001"/>
  </r>
  <r>
    <n v="201115768"/>
    <d v="2020-11-16T00:00:00"/>
    <x v="331"/>
    <n v="1130"/>
    <n v="11"/>
    <x v="7"/>
    <n v="1129"/>
    <n v="1"/>
    <n v="510"/>
    <x v="0"/>
    <m/>
    <n v="0"/>
    <m/>
    <m/>
    <n v="101"/>
    <s v="STREET"/>
    <m/>
    <m/>
    <s v="IC"/>
    <s v="Invest Cont"/>
    <n v="510"/>
    <m/>
    <m/>
    <m/>
    <s v="100 N  AVENUE 66"/>
    <m/>
    <n v="34.113799999999998"/>
    <n v="-118.1798"/>
  </r>
  <r>
    <n v="200211181"/>
    <d v="2020-06-11T00:00:00"/>
    <x v="343"/>
    <n v="1700"/>
    <n v="2"/>
    <x v="5"/>
    <n v="236"/>
    <n v="1"/>
    <n v="510"/>
    <x v="0"/>
    <m/>
    <n v="0"/>
    <m/>
    <m/>
    <n v="101"/>
    <s v="STREET"/>
    <m/>
    <m/>
    <s v="IC"/>
    <s v="Invest Cont"/>
    <n v="510"/>
    <m/>
    <m/>
    <m/>
    <s v="200 N  WESTLAKE                     AV"/>
    <m/>
    <n v="34.067399999999999"/>
    <n v="-118.268"/>
  </r>
  <r>
    <n v="200210901"/>
    <d v="2020-05-29T00:00:00"/>
    <x v="299"/>
    <n v="1540"/>
    <n v="2"/>
    <x v="5"/>
    <n v="261"/>
    <n v="2"/>
    <n v="624"/>
    <x v="15"/>
    <s v="2033 0913 0361 0416 0337"/>
    <n v="51"/>
    <s v="F"/>
    <s v="B"/>
    <n v="502"/>
    <s v="MULTI-UNIT DWELLING (APARTMENT, DUPLEX, ETC)"/>
    <n v="400"/>
    <s v="STRONG-ARM (HANDS, FIST, FEET OR BODILY FORCE)"/>
    <s v="AO"/>
    <s v="Adult Other"/>
    <n v="624"/>
    <m/>
    <m/>
    <m/>
    <s v="800 S  CARONDELET                   ST"/>
    <m/>
    <n v="34.055300000000003"/>
    <n v="-118.283"/>
  </r>
  <r>
    <n v="200707611"/>
    <d v="2020-03-07T00:00:00"/>
    <x v="330"/>
    <n v="200"/>
    <n v="7"/>
    <x v="0"/>
    <n v="719"/>
    <n v="2"/>
    <n v="740"/>
    <x v="21"/>
    <n v="329"/>
    <n v="33"/>
    <s v="F"/>
    <s v="B"/>
    <n v="501"/>
    <s v="SINGLE FAMILY DWELLING"/>
    <m/>
    <m/>
    <s v="IC"/>
    <s v="Invest Cont"/>
    <n v="740"/>
    <m/>
    <m/>
    <m/>
    <s v="600 N  ROSSMORE                     AV"/>
    <m/>
    <n v="34.081699999999998"/>
    <n v="-118.3272"/>
  </r>
  <r>
    <n v="200618145"/>
    <d v="2020-11-17T00:00:00"/>
    <x v="363"/>
    <n v="540"/>
    <n v="6"/>
    <x v="9"/>
    <n v="646"/>
    <n v="1"/>
    <n v="230"/>
    <x v="13"/>
    <s v="0450 1419 1407 0400 1100 0302 1300 1402 1817 0913"/>
    <n v="21"/>
    <s v="F"/>
    <s v="O"/>
    <n v="101"/>
    <s v="STREET"/>
    <n v="102"/>
    <s v="HAND GUN"/>
    <s v="AA"/>
    <s v="Adult Arrest"/>
    <n v="230"/>
    <n v="998"/>
    <m/>
    <m/>
    <s v="6700    HAWTHORN                     AV"/>
    <m/>
    <n v="34.100499999999997"/>
    <n v="-118.3381"/>
  </r>
  <r>
    <n v="201211326"/>
    <d v="2020-04-21T00:00:00"/>
    <x v="32"/>
    <n v="1345"/>
    <n v="12"/>
    <x v="8"/>
    <n v="1259"/>
    <n v="2"/>
    <n v="860"/>
    <x v="66"/>
    <n v="522"/>
    <n v="24"/>
    <s v="F"/>
    <s v="H"/>
    <n v="219"/>
    <s v="CLEANER/LAUNDROMAT"/>
    <n v="400"/>
    <s v="STRONG-ARM (HANDS, FIST, FEET OR BODILY FORCE)"/>
    <s v="IC"/>
    <s v="Invest Cont"/>
    <n v="860"/>
    <m/>
    <m/>
    <m/>
    <s v="73RD                         ST"/>
    <s v="SAN PEDRO                    ST"/>
    <n v="33.9739"/>
    <n v="-118.26949999999999"/>
  </r>
  <r>
    <n v="200705347"/>
    <d v="2020-01-29T00:00:00"/>
    <x v="259"/>
    <n v="1330"/>
    <n v="7"/>
    <x v="0"/>
    <n v="758"/>
    <n v="1"/>
    <n v="230"/>
    <x v="13"/>
    <s v="0416 1259 0913"/>
    <n v="17"/>
    <s v="F"/>
    <s v="H"/>
    <n v="721"/>
    <s v="HIGH SCHOOL"/>
    <n v="400"/>
    <s v="STRONG-ARM (HANDS, FIST, FEET OR BODILY FORCE)"/>
    <s v="JA"/>
    <s v="Juv Arrest"/>
    <n v="230"/>
    <m/>
    <m/>
    <m/>
    <s v="4600 W  OLYMPIC                      BL"/>
    <m/>
    <n v="34.0563"/>
    <n v="-118.3313"/>
  </r>
  <r>
    <n v="200706268"/>
    <d v="2020-02-17T00:00:00"/>
    <x v="27"/>
    <n v="1108"/>
    <n v="7"/>
    <x v="0"/>
    <n v="767"/>
    <n v="2"/>
    <n v="956"/>
    <x v="29"/>
    <s v="1906 0112"/>
    <n v="48"/>
    <s v="M"/>
    <s v="H"/>
    <n v="502"/>
    <s v="MULTI-UNIT DWELLING (APARTMENT, DUPLEX, ETC)"/>
    <m/>
    <m/>
    <s v="IC"/>
    <s v="Invest Cont"/>
    <n v="956"/>
    <m/>
    <m/>
    <m/>
    <s v="1400 S  NORTON                       AV"/>
    <m/>
    <n v="34.045900000000003"/>
    <n v="-118.32429999999999"/>
  </r>
  <r>
    <n v="200716321"/>
    <d v="2020-11-24T00:00:00"/>
    <x v="174"/>
    <n v="620"/>
    <n v="7"/>
    <x v="0"/>
    <n v="706"/>
    <n v="1"/>
    <n v="440"/>
    <x v="20"/>
    <n v="394"/>
    <n v="34"/>
    <s v="M"/>
    <s v="W"/>
    <n v="119"/>
    <s v="PORCH, RESIDENTIAL"/>
    <m/>
    <m/>
    <s v="IC"/>
    <s v="Invest Cont"/>
    <n v="440"/>
    <m/>
    <m/>
    <m/>
    <s v="600 N  CITRUS                       AV"/>
    <m/>
    <n v="34.081899999999997"/>
    <n v="-118.33969999999999"/>
  </r>
  <r>
    <n v="200214157"/>
    <d v="2020-08-23T00:00:00"/>
    <x v="223"/>
    <n v="300"/>
    <n v="2"/>
    <x v="5"/>
    <n v="239"/>
    <n v="1"/>
    <n v="330"/>
    <x v="1"/>
    <s v="0344 0386 0321"/>
    <n v="26"/>
    <s v="F"/>
    <s v="B"/>
    <n v="101"/>
    <s v="STREET"/>
    <m/>
    <m/>
    <s v="IC"/>
    <s v="Invest Cont"/>
    <n v="330"/>
    <m/>
    <m/>
    <m/>
    <s v="S  BIXEL                        ST"/>
    <s v="W  1ST                          ST"/>
    <n v="34.060600000000001"/>
    <n v="-118.2568"/>
  </r>
  <r>
    <n v="201110996"/>
    <d v="2020-07-01T00:00:00"/>
    <x v="24"/>
    <n v="1830"/>
    <n v="11"/>
    <x v="7"/>
    <n v="1153"/>
    <n v="1"/>
    <n v="330"/>
    <x v="1"/>
    <s v="0344 1307"/>
    <n v="37"/>
    <s v="F"/>
    <s v="H"/>
    <n v="101"/>
    <s v="STREET"/>
    <m/>
    <m/>
    <s v="IC"/>
    <s v="Invest Cont"/>
    <n v="330"/>
    <m/>
    <m/>
    <m/>
    <s v="2200    FERN DELL                    DR"/>
    <m/>
    <n v="34.110700000000001"/>
    <n v="-118.3074"/>
  </r>
  <r>
    <n v="200315009"/>
    <d v="2020-05-25T00:00:00"/>
    <x v="88"/>
    <n v="1553"/>
    <n v="3"/>
    <x v="2"/>
    <n v="396"/>
    <n v="1"/>
    <n v="440"/>
    <x v="20"/>
    <s v="0344 0913 0930"/>
    <n v="22"/>
    <s v="F"/>
    <s v="H"/>
    <n v="501"/>
    <s v="SINGLE FAMILY DWELLING"/>
    <m/>
    <m/>
    <s v="IC"/>
    <s v="Invest Cont"/>
    <n v="440"/>
    <m/>
    <m/>
    <m/>
    <s v="800 W  43RD                         PL"/>
    <m/>
    <n v="34.004600000000003"/>
    <n v="-118.2894"/>
  </r>
  <r>
    <n v="200310484"/>
    <d v="2020-04-26T00:00:00"/>
    <x v="303"/>
    <n v="1200"/>
    <n v="3"/>
    <x v="2"/>
    <n v="361"/>
    <n v="1"/>
    <n v="350"/>
    <x v="60"/>
    <s v="0329 2000 0444 0446 1813 1814 0429 0416"/>
    <n v="27"/>
    <s v="F"/>
    <s v="B"/>
    <n v="502"/>
    <s v="MULTI-UNIT DWELLING (APARTMENT, DUPLEX, ETC)"/>
    <n v="400"/>
    <s v="STRONG-ARM (HANDS, FIST, FEET OR BODILY FORCE)"/>
    <s v="AA"/>
    <s v="Adult Arrest"/>
    <n v="350"/>
    <n v="626"/>
    <m/>
    <m/>
    <s v="4000    NICOLET                      AV"/>
    <m/>
    <n v="34.017099999999999"/>
    <n v="-118.3531"/>
  </r>
  <r>
    <n v="200213107"/>
    <d v="2020-07-28T00:00:00"/>
    <x v="88"/>
    <n v="900"/>
    <n v="2"/>
    <x v="5"/>
    <n v="236"/>
    <n v="1"/>
    <n v="440"/>
    <x v="20"/>
    <s v="0344 2034 1202"/>
    <n v="47"/>
    <s v="F"/>
    <s v="W"/>
    <n v="101"/>
    <s v="STREET"/>
    <m/>
    <m/>
    <s v="IC"/>
    <s v="Invest Cont"/>
    <n v="440"/>
    <m/>
    <m/>
    <m/>
    <s v="BEVERLY                      BL"/>
    <s v="MOUNTAIN VIEW"/>
    <n v="34.066400000000002"/>
    <n v="-118.2698"/>
  </r>
  <r>
    <n v="200320168"/>
    <d v="2020-11-10T00:00:00"/>
    <x v="313"/>
    <n v="1600"/>
    <n v="3"/>
    <x v="2"/>
    <n v="311"/>
    <n v="1"/>
    <n v="510"/>
    <x v="0"/>
    <m/>
    <n v="0"/>
    <m/>
    <m/>
    <n v="101"/>
    <s v="STREET"/>
    <m/>
    <m/>
    <s v="IC"/>
    <s v="Invest Cont"/>
    <n v="510"/>
    <m/>
    <m/>
    <m/>
    <s v="5500    SPOKANE                      ST"/>
    <m/>
    <n v="34.027000000000001"/>
    <n v="-118.3669"/>
  </r>
  <r>
    <n v="200608312"/>
    <d v="2020-03-24T00:00:00"/>
    <x v="127"/>
    <n v="425"/>
    <n v="6"/>
    <x v="9"/>
    <n v="644"/>
    <n v="1"/>
    <n v="420"/>
    <x v="33"/>
    <s v="0344 1300 1822"/>
    <n v="23"/>
    <s v="F"/>
    <s v="H"/>
    <n v="123"/>
    <s v="PARKING UNDERGROUND/BUILDING"/>
    <m/>
    <m/>
    <s v="IC"/>
    <s v="Invest Cont"/>
    <n v="420"/>
    <m/>
    <m/>
    <m/>
    <s v="1300 N  SIERRA BONITA                AV"/>
    <m/>
    <n v="34.0944"/>
    <n v="-118.3539"/>
  </r>
  <r>
    <n v="200513784"/>
    <d v="2020-09-05T00:00:00"/>
    <x v="120"/>
    <n v="1850"/>
    <n v="5"/>
    <x v="10"/>
    <n v="566"/>
    <n v="2"/>
    <n v="626"/>
    <x v="10"/>
    <s v="0416 2000 2004 1814 0913"/>
    <n v="26"/>
    <s v="F"/>
    <s v="B"/>
    <n v="101"/>
    <s v="STREET"/>
    <n v="400"/>
    <s v="STRONG-ARM (HANDS, FIST, FEET OR BODILY FORCE)"/>
    <s v="AA"/>
    <s v="Adult Arrest"/>
    <n v="626"/>
    <m/>
    <m/>
    <m/>
    <s v="11TH"/>
    <s v="CENTRE"/>
    <n v="33.734200000000001"/>
    <n v="-118.28360000000001"/>
  </r>
  <r>
    <n v="200513242"/>
    <d v="2020-08-21T00:00:00"/>
    <x v="183"/>
    <n v="1825"/>
    <n v="5"/>
    <x v="10"/>
    <n v="504"/>
    <n v="1"/>
    <n v="442"/>
    <x v="16"/>
    <s v="0325 0352 1236 1309"/>
    <n v="0"/>
    <s v="X"/>
    <s v="X"/>
    <n v="404"/>
    <s v="DEPARTMENT STORE"/>
    <m/>
    <m/>
    <s v="IC"/>
    <s v="Invest Cont"/>
    <n v="442"/>
    <m/>
    <m/>
    <m/>
    <s v="19500    NORMANDIE                    AV"/>
    <m/>
    <n v="33.853499999999997"/>
    <n v="-118.2992"/>
  </r>
  <r>
    <n v="201214997"/>
    <d v="2020-06-19T00:00:00"/>
    <x v="226"/>
    <n v="1330"/>
    <n v="12"/>
    <x v="8"/>
    <n v="1243"/>
    <n v="1"/>
    <n v="310"/>
    <x v="5"/>
    <s v="1202 1822 0321 1607"/>
    <n v="72"/>
    <s v="F"/>
    <s v="B"/>
    <n v="501"/>
    <s v="SINGLE FAMILY DWELLING"/>
    <m/>
    <m/>
    <s v="IC"/>
    <s v="Invest Cont"/>
    <n v="310"/>
    <m/>
    <m/>
    <m/>
    <s v="1600 W  64TH                         ST"/>
    <m/>
    <n v="33.981400000000001"/>
    <n v="-118.30459999999999"/>
  </r>
  <r>
    <n v="200317381"/>
    <d v="2020-09-16T00:00:00"/>
    <x v="335"/>
    <n v="1900"/>
    <n v="3"/>
    <x v="2"/>
    <n v="307"/>
    <n v="1"/>
    <n v="510"/>
    <x v="0"/>
    <m/>
    <n v="0"/>
    <m/>
    <m/>
    <n v="101"/>
    <s v="STREET"/>
    <m/>
    <m/>
    <s v="IC"/>
    <s v="Invest Cont"/>
    <n v="510"/>
    <m/>
    <m/>
    <m/>
    <s v="ADAMS                        BL"/>
    <s v="VICTORIA"/>
    <n v="34.032600000000002"/>
    <n v="-118.33629999999999"/>
  </r>
  <r>
    <n v="200604889"/>
    <d v="2020-01-17T00:00:00"/>
    <x v="54"/>
    <n v="2100"/>
    <n v="6"/>
    <x v="9"/>
    <n v="669"/>
    <n v="1"/>
    <n v="121"/>
    <x v="22"/>
    <s v="1402 0500 1822 1206 2034"/>
    <n v="23"/>
    <s v="F"/>
    <s v="H"/>
    <n v="103"/>
    <s v="ALLEY"/>
    <n v="500"/>
    <s v="UNKNOWN WEAPON/OTHER WEAPON"/>
    <s v="AO"/>
    <s v="Adult Other"/>
    <n v="121"/>
    <n v="998"/>
    <m/>
    <m/>
    <s v="N  SERRANO                      AV"/>
    <s v="SERRANO"/>
    <n v="34.090800000000002"/>
    <n v="-118.306"/>
  </r>
  <r>
    <n v="200516021"/>
    <d v="2020-10-31T00:00:00"/>
    <x v="297"/>
    <n v="2300"/>
    <n v="5"/>
    <x v="10"/>
    <n v="532"/>
    <n v="1"/>
    <n v="510"/>
    <x v="0"/>
    <m/>
    <n v="0"/>
    <m/>
    <m/>
    <n v="101"/>
    <s v="STREET"/>
    <m/>
    <m/>
    <s v="IC"/>
    <s v="Invest Cont"/>
    <n v="510"/>
    <m/>
    <m/>
    <m/>
    <s v="600 W  OPP                          ST"/>
    <m/>
    <n v="33.7866"/>
    <n v="-118.2717"/>
  </r>
  <r>
    <n v="201227383"/>
    <d v="2020-12-30T00:00:00"/>
    <x v="106"/>
    <n v="1200"/>
    <n v="12"/>
    <x v="8"/>
    <n v="1255"/>
    <n v="2"/>
    <n v="662"/>
    <x v="17"/>
    <s v="1822 0701 0800"/>
    <n v="33"/>
    <s v="F"/>
    <s v="B"/>
    <n v="502"/>
    <s v="MULTI-UNIT DWELLING (APARTMENT, DUPLEX, ETC)"/>
    <m/>
    <m/>
    <s v="IC"/>
    <s v="Invest Cont"/>
    <n v="662"/>
    <m/>
    <m/>
    <m/>
    <s v="7200    RAYMOND                      AV"/>
    <m/>
    <n v="33.973599999999998"/>
    <n v="-118.29810000000001"/>
  </r>
  <r>
    <n v="201000615"/>
    <d v="2020-03-21T00:00:00"/>
    <x v="35"/>
    <n v="15"/>
    <n v="10"/>
    <x v="11"/>
    <n v="1007"/>
    <n v="1"/>
    <n v="236"/>
    <x v="46"/>
    <s v="0913 1281 1813 2000 2038 0400 0416 0334 1402"/>
    <n v="45"/>
    <s v="F"/>
    <s v="A"/>
    <n v="501"/>
    <s v="SINGLE FAMILY DWELLING"/>
    <n v="114"/>
    <s v="AIR PISTOL/REVOLVER/RIFLE/BB GUN"/>
    <s v="AA"/>
    <s v="Adult Arrest"/>
    <n v="236"/>
    <n v="998"/>
    <m/>
    <m/>
    <s v="17000    BURTON                       ST"/>
    <m/>
    <n v="34.220199999999998"/>
    <n v="-118.503"/>
  </r>
  <r>
    <n v="200412766"/>
    <d v="2020-09-14T00:00:00"/>
    <x v="311"/>
    <n v="1840"/>
    <n v="4"/>
    <x v="4"/>
    <n v="488"/>
    <n v="1"/>
    <n v="230"/>
    <x v="13"/>
    <s v="0302 1822 0327 0371 0906"/>
    <n v="45"/>
    <s v="M"/>
    <s v="H"/>
    <n v="102"/>
    <s v="SIDEWALK"/>
    <n v="109"/>
    <s v="SEMI-AUTOMATIC PISTOL"/>
    <s v="AA"/>
    <s v="Adult Arrest"/>
    <n v="230"/>
    <m/>
    <m/>
    <m/>
    <s v="CONCORD"/>
    <s v="BESWICK"/>
    <n v="34.024799999999999"/>
    <n v="-118.2054"/>
  </r>
  <r>
    <n v="200906823"/>
    <d v="2020-03-02T00:00:00"/>
    <x v="38"/>
    <n v="1330"/>
    <n v="9"/>
    <x v="3"/>
    <n v="941"/>
    <n v="1"/>
    <n v="230"/>
    <x v="13"/>
    <s v="2005 1822 1420 0416 2004"/>
    <n v="30"/>
    <s v="F"/>
    <s v="O"/>
    <n v="403"/>
    <s v="DRUG STORE"/>
    <n v="212"/>
    <s v="BOTTLE"/>
    <s v="AA"/>
    <s v="Adult Arrest"/>
    <n v="230"/>
    <m/>
    <m/>
    <m/>
    <s v="BURBANK                      BL"/>
    <s v="VAN NUYS                     BL"/>
    <n v="34.1721"/>
    <n v="-118.4509"/>
  </r>
  <r>
    <n v="200218734"/>
    <d v="2020-12-17T00:00:00"/>
    <x v="210"/>
    <n v="1400"/>
    <n v="2"/>
    <x v="5"/>
    <n v="299"/>
    <n v="2"/>
    <n v="740"/>
    <x v="21"/>
    <s v="0329 1300 0345 0216 1601 1822"/>
    <n v="56"/>
    <s v="M"/>
    <s v="H"/>
    <n v="122"/>
    <s v="VEHICLE, PASSENGER/TRUCK"/>
    <m/>
    <m/>
    <s v="IC"/>
    <s v="Invest Cont"/>
    <n v="740"/>
    <m/>
    <m/>
    <m/>
    <s v="1000 W  17TH                         ST"/>
    <m/>
    <n v="34.0398"/>
    <n v="-118.27800000000001"/>
  </r>
  <r>
    <n v="200806023"/>
    <d v="2020-02-14T00:00:00"/>
    <x v="205"/>
    <n v="800"/>
    <n v="8"/>
    <x v="12"/>
    <n v="854"/>
    <n v="2"/>
    <n v="956"/>
    <x v="29"/>
    <s v="1906 1822"/>
    <n v="38"/>
    <s v="M"/>
    <s v="W"/>
    <n v="702"/>
    <s v="OFFICE BUILDING/OFFICE"/>
    <m/>
    <m/>
    <s v="IC"/>
    <s v="Invest Cont"/>
    <n v="956"/>
    <m/>
    <m/>
    <m/>
    <s v="11100    SANTA MONICA                 BL"/>
    <m/>
    <n v="34.047699999999999"/>
    <n v="-118.4443"/>
  </r>
  <r>
    <n v="200509559"/>
    <d v="2020-05-17T00:00:00"/>
    <x v="280"/>
    <n v="1500"/>
    <n v="5"/>
    <x v="10"/>
    <n v="566"/>
    <n v="1"/>
    <n v="331"/>
    <x v="23"/>
    <s v="0385 1300"/>
    <n v="0"/>
    <s v="X"/>
    <s v="X"/>
    <n v="101"/>
    <s v="STREET"/>
    <m/>
    <m/>
    <s v="IC"/>
    <s v="Invest Cont"/>
    <n v="331"/>
    <m/>
    <m/>
    <m/>
    <s v="1000 S  BEACON                       ST"/>
    <m/>
    <n v="33.734699999999997"/>
    <n v="-118.2842"/>
  </r>
  <r>
    <n v="200415858"/>
    <d v="2020-12-11T00:00:00"/>
    <x v="355"/>
    <n v="2230"/>
    <n v="4"/>
    <x v="4"/>
    <n v="416"/>
    <n v="1"/>
    <n v="251"/>
    <x v="55"/>
    <s v="1822 1407 1100"/>
    <n v="38"/>
    <s v="M"/>
    <s v="H"/>
    <n v="502"/>
    <s v="MULTI-UNIT DWELLING (APARTMENT, DUPLEX, ETC)"/>
    <n v="109"/>
    <s v="SEMI-AUTOMATIC PISTOL"/>
    <s v="IC"/>
    <s v="Invest Cont"/>
    <n v="251"/>
    <n v="998"/>
    <m/>
    <m/>
    <s v="2900    LINCOLN PARK                 AV"/>
    <m/>
    <n v="34.079599999999999"/>
    <n v="-118.2029"/>
  </r>
  <r>
    <n v="200700849"/>
    <d v="2020-12-02T00:00:00"/>
    <x v="194"/>
    <n v="1510"/>
    <n v="7"/>
    <x v="0"/>
    <n v="722"/>
    <n v="1"/>
    <n v="230"/>
    <x v="13"/>
    <s v="1822 0416 0445 2004 0449 1402"/>
    <n v="37"/>
    <s v="M"/>
    <s v="W"/>
    <n v="103"/>
    <s v="ALLEY"/>
    <n v="302"/>
    <s v="BLUNT INSTRUMENT"/>
    <s v="AA"/>
    <s v="Adult Arrest"/>
    <n v="230"/>
    <n v="998"/>
    <m/>
    <m/>
    <s v="8400 W  3RD                          ST"/>
    <m/>
    <n v="34.073"/>
    <n v="-118.3732"/>
  </r>
  <r>
    <n v="200515220"/>
    <d v="2020-10-13T00:00:00"/>
    <x v="106"/>
    <n v="2300"/>
    <n v="5"/>
    <x v="10"/>
    <n v="558"/>
    <n v="1"/>
    <n v="230"/>
    <x v="13"/>
    <s v="1100 0430 1407 1309 0334 0302 1822"/>
    <n v="16"/>
    <s v="M"/>
    <s v="H"/>
    <n v="101"/>
    <s v="STREET"/>
    <n v="102"/>
    <s v="HAND GUN"/>
    <s v="IC"/>
    <s v="Invest Cont"/>
    <n v="230"/>
    <n v="998"/>
    <m/>
    <m/>
    <s v="400 W  OFARRELL                     ST"/>
    <m/>
    <n v="33.746000000000002"/>
    <n v="-118.28570000000001"/>
  </r>
  <r>
    <n v="201225273"/>
    <d v="2020-11-27T00:00:00"/>
    <x v="287"/>
    <n v="2200"/>
    <n v="12"/>
    <x v="8"/>
    <n v="1266"/>
    <n v="1"/>
    <n v="510"/>
    <x v="0"/>
    <m/>
    <n v="0"/>
    <m/>
    <m/>
    <n v="101"/>
    <s v="STREET"/>
    <m/>
    <m/>
    <s v="IC"/>
    <s v="Invest Cont"/>
    <n v="510"/>
    <m/>
    <m/>
    <m/>
    <s v="8000 S  BROADWAY"/>
    <m/>
    <n v="33.966099999999997"/>
    <n v="-118.28489999999999"/>
  </r>
  <r>
    <n v="200709681"/>
    <d v="2020-05-26T00:00:00"/>
    <x v="359"/>
    <n v="2010"/>
    <n v="7"/>
    <x v="0"/>
    <n v="773"/>
    <n v="2"/>
    <n v="740"/>
    <x v="21"/>
    <s v="0329 1822 1609 0906 1402"/>
    <n v="23"/>
    <s v="M"/>
    <s v="O"/>
    <n v="501"/>
    <s v="SINGLE FAMILY DWELLING"/>
    <m/>
    <m/>
    <s v="IC"/>
    <s v="Invest Cont"/>
    <n v="740"/>
    <n v="998"/>
    <m/>
    <m/>
    <s v="2000    CLYDE                        AV"/>
    <m/>
    <n v="34.040199999999999"/>
    <n v="-118.3644"/>
  </r>
  <r>
    <n v="201005117"/>
    <d v="2020-01-27T00:00:00"/>
    <x v="225"/>
    <n v="2010"/>
    <n v="10"/>
    <x v="11"/>
    <n v="1025"/>
    <n v="1"/>
    <n v="230"/>
    <x v="13"/>
    <s v="2004 0913 1206 1218 0400 0416"/>
    <n v="34"/>
    <s v="M"/>
    <s v="H"/>
    <n v="108"/>
    <s v="PARKING LOT"/>
    <n v="500"/>
    <s v="UNKNOWN WEAPON/OTHER WEAPON"/>
    <s v="IC"/>
    <s v="Invest Cont"/>
    <n v="230"/>
    <m/>
    <m/>
    <m/>
    <s v="SHERMAN                      WY"/>
    <s v="CANBY                        AV"/>
    <n v="34.2012"/>
    <n v="-118.5348"/>
  </r>
  <r>
    <n v="200811785"/>
    <d v="2020-07-12T00:00:00"/>
    <x v="6"/>
    <n v="830"/>
    <n v="8"/>
    <x v="12"/>
    <n v="841"/>
    <n v="1"/>
    <n v="310"/>
    <x v="5"/>
    <s v="1822 0344"/>
    <n v="49"/>
    <s v="F"/>
    <s v="W"/>
    <n v="502"/>
    <s v="MULTI-UNIT DWELLING (APARTMENT, DUPLEX, ETC)"/>
    <m/>
    <m/>
    <s v="IC"/>
    <s v="Invest Cont"/>
    <n v="310"/>
    <m/>
    <m/>
    <m/>
    <s v="1300 S  CARMELINA                    AV"/>
    <m/>
    <n v="34.0398"/>
    <n v="-118.46729999999999"/>
  </r>
  <r>
    <n v="200606735"/>
    <d v="2020-02-23T00:00:00"/>
    <x v="19"/>
    <n v="1320"/>
    <n v="6"/>
    <x v="9"/>
    <n v="668"/>
    <n v="2"/>
    <n v="740"/>
    <x v="21"/>
    <s v="1822 1300 0329"/>
    <n v="60"/>
    <s v="M"/>
    <s v="H"/>
    <n v="122"/>
    <s v="VEHICLE, PASSENGER/TRUCK"/>
    <m/>
    <m/>
    <s v="IC"/>
    <s v="Invest Cont"/>
    <n v="740"/>
    <m/>
    <m/>
    <m/>
    <s v="5600 W  SUNSET                       BL"/>
    <m/>
    <n v="34.098100000000002"/>
    <n v="-118.3113"/>
  </r>
  <r>
    <n v="200114117"/>
    <d v="2020-06-29T00:00:00"/>
    <x v="10"/>
    <n v="2300"/>
    <n v="1"/>
    <x v="1"/>
    <n v="101"/>
    <n v="1"/>
    <n v="440"/>
    <x v="20"/>
    <s v="0344 1822"/>
    <n v="0"/>
    <s v="M"/>
    <s v="W"/>
    <n v="203"/>
    <s v="OTHER BUSINESS"/>
    <m/>
    <m/>
    <s v="IC"/>
    <s v="Invest Cont"/>
    <n v="440"/>
    <m/>
    <m/>
    <m/>
    <s v="1000    ALPINE                       ST"/>
    <m/>
    <n v="34.064900000000002"/>
    <n v="-118.2465"/>
  </r>
  <r>
    <n v="200300801"/>
    <d v="2020-09-08T00:00:00"/>
    <x v="129"/>
    <n v="650"/>
    <n v="3"/>
    <x v="2"/>
    <n v="326"/>
    <n v="1"/>
    <n v="230"/>
    <x v="13"/>
    <s v="1310 1309 1822 1240"/>
    <n v="27"/>
    <s v="M"/>
    <s v="B"/>
    <n v="101"/>
    <s v="STREET"/>
    <n v="307"/>
    <s v="VEHICLE"/>
    <s v="AA"/>
    <s v="Adult Arrest"/>
    <n v="230"/>
    <m/>
    <m/>
    <m/>
    <s v="27TH                         ST"/>
    <s v="NORMANDIE                    AV"/>
    <n v="34.030900000000003"/>
    <n v="-118.3002"/>
  </r>
  <r>
    <n v="201108829"/>
    <d v="2020-04-29T00:00:00"/>
    <x v="117"/>
    <n v="2312"/>
    <n v="11"/>
    <x v="7"/>
    <n v="1151"/>
    <n v="1"/>
    <n v="510"/>
    <x v="0"/>
    <m/>
    <n v="0"/>
    <m/>
    <m/>
    <n v="401"/>
    <s v="MINI-MART"/>
    <m/>
    <m/>
    <s v="IC"/>
    <s v="Invest Cont"/>
    <n v="510"/>
    <m/>
    <m/>
    <m/>
    <s v="NORMANDIE"/>
    <s v="SUNSET"/>
    <n v="34.098100000000002"/>
    <n v="-118.3005"/>
  </r>
  <r>
    <n v="200918635"/>
    <d v="2020-12-20T00:00:00"/>
    <x v="248"/>
    <n v="500"/>
    <n v="9"/>
    <x v="3"/>
    <n v="989"/>
    <n v="2"/>
    <n v="740"/>
    <x v="21"/>
    <s v="1300 0329"/>
    <n v="42"/>
    <s v="M"/>
    <s v="W"/>
    <n v="501"/>
    <s v="SINGLE FAMILY DWELLING"/>
    <m/>
    <m/>
    <s v="AA"/>
    <s v="Adult Arrest"/>
    <n v="740"/>
    <m/>
    <m/>
    <m/>
    <s v="4100    GREENBUSH                    AV"/>
    <m/>
    <n v="34.143999999999998"/>
    <n v="-118.42610000000001"/>
  </r>
  <r>
    <n v="200106676"/>
    <d v="2020-02-08T00:00:00"/>
    <x v="1"/>
    <n v="315"/>
    <n v="1"/>
    <x v="1"/>
    <n v="182"/>
    <n v="1"/>
    <n v="220"/>
    <x v="50"/>
    <s v="1223 1822 2033 1206 0445 0411 0344 1218"/>
    <n v="27"/>
    <s v="M"/>
    <s v="H"/>
    <n v="102"/>
    <s v="SIDEWALK"/>
    <n v="207"/>
    <s v="OTHER KNIFE"/>
    <s v="IC"/>
    <s v="Invest Cont"/>
    <n v="220"/>
    <m/>
    <m/>
    <m/>
    <s v="PICO"/>
    <s v="GRAND"/>
    <n v="34.038899999999998"/>
    <n v="-118.26430000000001"/>
  </r>
  <r>
    <n v="200218578"/>
    <d v="2020-12-13T00:00:00"/>
    <x v="341"/>
    <n v="800"/>
    <n v="2"/>
    <x v="5"/>
    <n v="249"/>
    <n v="2"/>
    <n v="740"/>
    <x v="21"/>
    <s v="1822 1307 0329"/>
    <n v="51"/>
    <s v="F"/>
    <s v="O"/>
    <n v="122"/>
    <s v="VEHICLE, PASSENGER/TRUCK"/>
    <m/>
    <m/>
    <s v="IC"/>
    <s v="Invest Cont"/>
    <n v="740"/>
    <m/>
    <m/>
    <m/>
    <s v="BIXEL                        ST"/>
    <s v="4TH                          ST"/>
    <n v="34.056699999999999"/>
    <n v="-118.2604"/>
  </r>
  <r>
    <n v="200706124"/>
    <d v="2020-02-14T00:00:00"/>
    <x v="206"/>
    <n v="2030"/>
    <n v="7"/>
    <x v="0"/>
    <n v="785"/>
    <n v="2"/>
    <n v="624"/>
    <x v="15"/>
    <n v="400"/>
    <n v="58"/>
    <s v="M"/>
    <s v="H"/>
    <n v="203"/>
    <s v="OTHER BUSINESS"/>
    <n v="400"/>
    <s v="STRONG-ARM (HANDS, FIST, FEET OR BODILY FORCE)"/>
    <s v="AO"/>
    <s v="Adult Other"/>
    <n v="624"/>
    <m/>
    <m/>
    <m/>
    <s v="4800 W  WASHINGTON                   BL"/>
    <m/>
    <n v="34.039900000000003"/>
    <n v="-118.34350000000001"/>
  </r>
  <r>
    <n v="200204392"/>
    <d v="2020-01-09T00:00:00"/>
    <x v="258"/>
    <n v="100"/>
    <n v="2"/>
    <x v="5"/>
    <n v="204"/>
    <n v="1"/>
    <n v="330"/>
    <x v="1"/>
    <s v="0344 1307 1609 0329"/>
    <n v="23"/>
    <s v="F"/>
    <s v="W"/>
    <n v="101"/>
    <s v="STREET"/>
    <m/>
    <m/>
    <s v="IC"/>
    <s v="Invest Cont"/>
    <n v="330"/>
    <m/>
    <m/>
    <m/>
    <s v="900    SANBORN                      AV"/>
    <m/>
    <n v="34.088299999999997"/>
    <n v="-118.2831"/>
  </r>
  <r>
    <n v="200112226"/>
    <d v="2020-05-27T00:00:00"/>
    <x v="354"/>
    <n v="1130"/>
    <n v="1"/>
    <x v="1"/>
    <n v="157"/>
    <n v="1"/>
    <n v="510"/>
    <x v="0"/>
    <m/>
    <n v="0"/>
    <m/>
    <m/>
    <n v="101"/>
    <s v="STREET"/>
    <m/>
    <m/>
    <s v="IC"/>
    <s v="Invest Cont"/>
    <n v="510"/>
    <m/>
    <m/>
    <m/>
    <s v="6TH"/>
    <s v="SAN PEDRO"/>
    <n v="34.041699999999999"/>
    <n v="-118.2443"/>
  </r>
  <r>
    <n v="200517966"/>
    <d v="2020-12-18T00:00:00"/>
    <x v="228"/>
    <n v="1530"/>
    <n v="5"/>
    <x v="10"/>
    <n v="515"/>
    <n v="2"/>
    <n v="624"/>
    <x v="15"/>
    <s v="0329 0416 1300 0446 1822 2033"/>
    <n v="32"/>
    <s v="M"/>
    <s v="H"/>
    <n v="501"/>
    <s v="SINGLE FAMILY DWELLING"/>
    <n v="400"/>
    <s v="STRONG-ARM (HANDS, FIST, FEET OR BODILY FORCE)"/>
    <s v="IC"/>
    <s v="Invest Cont"/>
    <n v="624"/>
    <m/>
    <m/>
    <m/>
    <s v="1400    GULF                         AV"/>
    <m/>
    <n v="33.790599999999998"/>
    <n v="-118.2739"/>
  </r>
  <r>
    <n v="200312805"/>
    <d v="2020-06-17T00:00:00"/>
    <x v="33"/>
    <n v="2300"/>
    <n v="3"/>
    <x v="2"/>
    <n v="396"/>
    <n v="2"/>
    <n v="745"/>
    <x v="9"/>
    <n v="329"/>
    <n v="30"/>
    <s v="M"/>
    <s v="H"/>
    <n v="502"/>
    <s v="MULTI-UNIT DWELLING (APARTMENT, DUPLEX, ETC)"/>
    <m/>
    <m/>
    <s v="IC"/>
    <s v="Invest Cont"/>
    <n v="745"/>
    <m/>
    <m/>
    <m/>
    <s v="800 W  43RD                         ST"/>
    <m/>
    <n v="34.005499999999998"/>
    <n v="-118.2872"/>
  </r>
  <r>
    <n v="200804645"/>
    <d v="2020-01-15T00:00:00"/>
    <x v="222"/>
    <n v="450"/>
    <n v="8"/>
    <x v="12"/>
    <n v="817"/>
    <n v="2"/>
    <n v="624"/>
    <x v="15"/>
    <s v="0448 0444 0429"/>
    <n v="21"/>
    <s v="F"/>
    <s v="W"/>
    <n v="502"/>
    <s v="MULTI-UNIT DWELLING (APARTMENT, DUPLEX, ETC)"/>
    <n v="400"/>
    <s v="STRONG-ARM (HANDS, FIST, FEET OR BODILY FORCE)"/>
    <s v="AO"/>
    <s v="Adult Other"/>
    <n v="624"/>
    <m/>
    <m/>
    <m/>
    <s v="1000    TIVERTON                     AV"/>
    <m/>
    <n v="34.062100000000001"/>
    <n v="-118.44280000000001"/>
  </r>
  <r>
    <n v="200607885"/>
    <d v="2020-03-14T00:00:00"/>
    <x v="124"/>
    <n v="200"/>
    <n v="6"/>
    <x v="9"/>
    <n v="637"/>
    <n v="1"/>
    <n v="510"/>
    <x v="0"/>
    <m/>
    <n v="0"/>
    <m/>
    <m/>
    <n v="101"/>
    <s v="STREET"/>
    <m/>
    <m/>
    <s v="IC"/>
    <s v="Invest Cont"/>
    <n v="510"/>
    <m/>
    <m/>
    <m/>
    <s v="VINE                         ST"/>
    <s v="YUCCA                        ST"/>
    <n v="34.1038"/>
    <n v="-118.3267"/>
  </r>
  <r>
    <n v="200716616"/>
    <d v="2020-12-02T00:00:00"/>
    <x v="122"/>
    <n v="1145"/>
    <n v="7"/>
    <x v="0"/>
    <n v="702"/>
    <n v="1"/>
    <n v="330"/>
    <x v="1"/>
    <s v="1300 1606 0344"/>
    <n v="27"/>
    <s v="M"/>
    <s v="H"/>
    <n v="101"/>
    <s v="STREET"/>
    <m/>
    <m/>
    <s v="IC"/>
    <s v="Invest Cont"/>
    <n v="330"/>
    <m/>
    <m/>
    <m/>
    <s v="600 N  MARTEL                       AV"/>
    <m/>
    <n v="34.081800000000001"/>
    <n v="-118.3511"/>
  </r>
  <r>
    <n v="200911600"/>
    <d v="2020-06-25T00:00:00"/>
    <x v="10"/>
    <n v="1930"/>
    <n v="9"/>
    <x v="3"/>
    <n v="964"/>
    <n v="1"/>
    <n v="310"/>
    <x v="5"/>
    <s v="1501 0314 0358 1608 1606"/>
    <n v="71"/>
    <s v="M"/>
    <s v="A"/>
    <n v="501"/>
    <s v="SINGLE FAMILY DWELLING"/>
    <m/>
    <m/>
    <s v="AA"/>
    <s v="Adult Arrest"/>
    <n v="310"/>
    <m/>
    <m/>
    <m/>
    <s v="4800    LENNOX                       AV"/>
    <m/>
    <n v="34.157600000000002"/>
    <n v="-118.44540000000001"/>
  </r>
  <r>
    <n v="200910968"/>
    <d v="2020-06-12T00:00:00"/>
    <x v="267"/>
    <n v="1345"/>
    <n v="9"/>
    <x v="3"/>
    <n v="964"/>
    <n v="2"/>
    <n v="354"/>
    <x v="14"/>
    <s v="0377 0930 1822 1202"/>
    <n v="61"/>
    <s v="M"/>
    <s v="W"/>
    <n v="502"/>
    <s v="MULTI-UNIT DWELLING (APARTMENT, DUPLEX, ETC)"/>
    <m/>
    <m/>
    <s v="IC"/>
    <s v="Invest Cont"/>
    <n v="354"/>
    <m/>
    <m/>
    <m/>
    <s v="13900 W  RIVERSIDE                    DR"/>
    <m/>
    <n v="34.157600000000002"/>
    <n v="-118.43519999999999"/>
  </r>
  <r>
    <n v="201306219"/>
    <d v="2020-02-08T00:00:00"/>
    <x v="1"/>
    <n v="1420"/>
    <n v="13"/>
    <x v="6"/>
    <n v="1381"/>
    <n v="2"/>
    <n v="624"/>
    <x v="15"/>
    <s v="0400 0417 0416 0432"/>
    <n v="17"/>
    <s v="F"/>
    <s v="H"/>
    <n v="102"/>
    <s v="SIDEWALK"/>
    <n v="400"/>
    <s v="STRONG-ARM (HANDS, FIST, FEET OR BODILY FORCE)"/>
    <s v="IC"/>
    <s v="Invest Cont"/>
    <n v="624"/>
    <m/>
    <m/>
    <m/>
    <s v="42ND                         PL"/>
    <s v="AVALON                       BL"/>
    <n v="33.986199999999997"/>
    <n v="-118.2794"/>
  </r>
  <r>
    <n v="200918744"/>
    <d v="2020-12-22T00:00:00"/>
    <x v="192"/>
    <n v="1840"/>
    <n v="9"/>
    <x v="3"/>
    <n v="994"/>
    <n v="1"/>
    <n v="210"/>
    <x v="11"/>
    <s v="0352 0416 0446 0444 1402 1414 0913"/>
    <n v="57"/>
    <s v="F"/>
    <s v="W"/>
    <n v="501"/>
    <s v="SINGLE FAMILY DWELLING"/>
    <n v="400"/>
    <s v="STRONG-ARM (HANDS, FIST, FEET OR BODILY FORCE)"/>
    <s v="IC"/>
    <s v="Invest Cont"/>
    <n v="210"/>
    <n v="998"/>
    <m/>
    <m/>
    <s v="4000    STANSBURY                    AV"/>
    <m/>
    <n v="34.142699999999998"/>
    <n v="-118.4417"/>
  </r>
  <r>
    <n v="200809800"/>
    <d v="2020-05-22T00:00:00"/>
    <x v="5"/>
    <n v="1330"/>
    <n v="8"/>
    <x v="12"/>
    <n v="805"/>
    <n v="2"/>
    <n v="354"/>
    <x v="14"/>
    <s v="0100 1202 0923"/>
    <n v="77"/>
    <s v="M"/>
    <s v="W"/>
    <n v="501"/>
    <s v="SINGLE FAMILY DWELLING"/>
    <m/>
    <m/>
    <s v="IC"/>
    <s v="Invest Cont"/>
    <n v="354"/>
    <m/>
    <m/>
    <m/>
    <s v="15400    MILLDALE                     DR"/>
    <m/>
    <n v="34.125599999999999"/>
    <n v="-118.4675"/>
  </r>
  <r>
    <n v="200409308"/>
    <d v="2020-05-28T00:00:00"/>
    <x v="177"/>
    <n v="100"/>
    <n v="4"/>
    <x v="4"/>
    <n v="409"/>
    <n v="1"/>
    <n v="510"/>
    <x v="0"/>
    <m/>
    <n v="0"/>
    <m/>
    <m/>
    <n v="101"/>
    <s v="STREET"/>
    <m/>
    <m/>
    <s v="IC"/>
    <s v="Invest Cont"/>
    <n v="510"/>
    <m/>
    <m/>
    <m/>
    <s v="4000    GUARDIA                      AV"/>
    <m/>
    <n v="34.0914"/>
    <n v="-118.16970000000001"/>
  </r>
  <r>
    <n v="200412768"/>
    <d v="2020-09-15T00:00:00"/>
    <x v="311"/>
    <n v="1730"/>
    <n v="4"/>
    <x v="4"/>
    <n v="478"/>
    <n v="1"/>
    <n v="510"/>
    <x v="0"/>
    <m/>
    <n v="0"/>
    <m/>
    <m/>
    <n v="101"/>
    <s v="STREET"/>
    <m/>
    <m/>
    <s v="IC"/>
    <s v="Invest Cont"/>
    <n v="510"/>
    <m/>
    <m/>
    <m/>
    <s v="7TH                          ST"/>
    <s v="GRANDE VISTA                 AV"/>
    <n v="34.027000000000001"/>
    <n v="-118.2051"/>
  </r>
  <r>
    <n v="200608033"/>
    <d v="2020-03-16T00:00:00"/>
    <x v="364"/>
    <n v="2315"/>
    <n v="6"/>
    <x v="9"/>
    <n v="646"/>
    <n v="1"/>
    <n v="230"/>
    <x v="13"/>
    <s v="1402 0400 0416 2004 1218 0913 1202 0447"/>
    <n v="62"/>
    <s v="M"/>
    <s v="W"/>
    <n v="504"/>
    <s v="OTHER RESIDENCE"/>
    <n v="500"/>
    <s v="UNKNOWN WEAPON/OTHER WEAPON"/>
    <s v="AA"/>
    <s v="Adult Arrest"/>
    <n v="230"/>
    <n v="998"/>
    <m/>
    <m/>
    <s v="1500    SCHRADER                     BL"/>
    <m/>
    <n v="34.097999999999999"/>
    <n v="-118.33240000000001"/>
  </r>
  <r>
    <n v="200616646"/>
    <d v="2020-10-12T00:00:00"/>
    <x v="276"/>
    <n v="1759"/>
    <n v="6"/>
    <x v="9"/>
    <n v="644"/>
    <n v="1"/>
    <n v="440"/>
    <x v="20"/>
    <s v="0344 0394 1822"/>
    <n v="31"/>
    <s v="M"/>
    <s v="H"/>
    <n v="501"/>
    <s v="SINGLE FAMILY DWELLING"/>
    <m/>
    <m/>
    <s v="IC"/>
    <s v="Invest Cont"/>
    <n v="440"/>
    <m/>
    <m/>
    <m/>
    <s v="7500    FOUNTAIN                     AV"/>
    <m/>
    <n v="34.096200000000003"/>
    <n v="-118.349"/>
  </r>
  <r>
    <n v="201209556"/>
    <d v="2020-03-20T00:00:00"/>
    <x v="262"/>
    <n v="1600"/>
    <n v="12"/>
    <x v="8"/>
    <n v="1218"/>
    <n v="1"/>
    <n v="310"/>
    <x v="5"/>
    <s v="1202 1607 0329 0344 0321 1822"/>
    <n v="59"/>
    <s v="F"/>
    <s v="B"/>
    <n v="501"/>
    <s v="SINGLE FAMILY DWELLING"/>
    <m/>
    <m/>
    <s v="IC"/>
    <s v="Invest Cont"/>
    <n v="310"/>
    <m/>
    <m/>
    <m/>
    <s v="600 W  58TH                         ST"/>
    <m/>
    <n v="33.989699999999999"/>
    <n v="-118.2842"/>
  </r>
  <r>
    <n v="201309918"/>
    <d v="2020-04-25T00:00:00"/>
    <x v="75"/>
    <n v="1715"/>
    <n v="13"/>
    <x v="6"/>
    <n v="1309"/>
    <n v="2"/>
    <n v="756"/>
    <x v="82"/>
    <s v="1402 1407 1419 1822"/>
    <n v="0"/>
    <s v="X"/>
    <s v="X"/>
    <n v="122"/>
    <s v="VEHICLE, PASSENGER/TRUCK"/>
    <n v="109"/>
    <s v="SEMI-AUTOMATIC PISTOL"/>
    <s v="IC"/>
    <s v="Invest Cont"/>
    <n v="756"/>
    <n v="998"/>
    <m/>
    <m/>
    <s v="SANTA MONICA                 FY"/>
    <s v="ALAMEDA                      ST"/>
    <n v="34.024099999999997"/>
    <n v="-118.232"/>
  </r>
  <r>
    <n v="200612114"/>
    <d v="2020-07-02T00:00:00"/>
    <x v="153"/>
    <n v="1655"/>
    <n v="6"/>
    <x v="9"/>
    <n v="637"/>
    <n v="1"/>
    <n v="220"/>
    <x v="50"/>
    <s v="0312 0334 0337 0316 0344 1822"/>
    <n v="43"/>
    <s v="M"/>
    <s v="W"/>
    <n v="102"/>
    <s v="SIDEWALK"/>
    <n v="102"/>
    <s v="HAND GUN"/>
    <s v="IC"/>
    <s v="Invest Cont"/>
    <n v="220"/>
    <m/>
    <m/>
    <m/>
    <s v="GOWER"/>
    <s v="HOLLYWOOD"/>
    <n v="34.104399999999998"/>
    <n v="-118.3224"/>
  </r>
  <r>
    <n v="200914640"/>
    <d v="2020-09-12T00:00:00"/>
    <x v="129"/>
    <n v="1113"/>
    <n v="9"/>
    <x v="3"/>
    <n v="914"/>
    <n v="1"/>
    <n v="320"/>
    <x v="36"/>
    <s v="0329 1602"/>
    <n v="64"/>
    <s v="F"/>
    <s v="O"/>
    <n v="120"/>
    <s v="STORAGE SHED"/>
    <m/>
    <m/>
    <s v="AO"/>
    <s v="Adult Other"/>
    <n v="320"/>
    <m/>
    <m/>
    <m/>
    <s v="15000    SHERMAN                      WY"/>
    <m/>
    <n v="34.201099999999997"/>
    <n v="-118.4605"/>
  </r>
  <r>
    <n v="200318492"/>
    <d v="2020-10-07T00:00:00"/>
    <x v="170"/>
    <n v="1400"/>
    <n v="3"/>
    <x v="2"/>
    <n v="374"/>
    <n v="1"/>
    <n v="510"/>
    <x v="0"/>
    <m/>
    <n v="0"/>
    <m/>
    <m/>
    <n v="101"/>
    <s v="STREET"/>
    <m/>
    <m/>
    <s v="IC"/>
    <s v="Invest Cont"/>
    <n v="510"/>
    <m/>
    <m/>
    <m/>
    <s v="39TH                         ST"/>
    <s v="3RD                          AV"/>
    <n v="34.014600000000002"/>
    <n v="-118.32040000000001"/>
  </r>
  <r>
    <n v="200805323"/>
    <d v="2020-01-30T00:00:00"/>
    <x v="94"/>
    <n v="1310"/>
    <n v="8"/>
    <x v="12"/>
    <n v="839"/>
    <n v="1"/>
    <n v="442"/>
    <x v="16"/>
    <s v="1822 0325"/>
    <n v="0"/>
    <s v="X"/>
    <s v="X"/>
    <n v="203"/>
    <s v="OTHER BUSINESS"/>
    <m/>
    <m/>
    <s v="IC"/>
    <s v="Invest Cont"/>
    <n v="442"/>
    <m/>
    <m/>
    <m/>
    <s v="10200    SANTA MONICA                 BL"/>
    <m/>
    <n v="34.060499999999998"/>
    <n v="-118.41930000000001"/>
  </r>
  <r>
    <n v="200209750"/>
    <d v="2020-05-02T00:00:00"/>
    <x v="5"/>
    <n v="1930"/>
    <n v="2"/>
    <x v="5"/>
    <n v="281"/>
    <n v="2"/>
    <n v="626"/>
    <x v="10"/>
    <s v="0913 2000 1813 0344 0416 0400 1309"/>
    <n v="41"/>
    <s v="F"/>
    <s v="H"/>
    <n v="502"/>
    <s v="MULTI-UNIT DWELLING (APARTMENT, DUPLEX, ETC)"/>
    <n v="400"/>
    <s v="STRONG-ARM (HANDS, FIST, FEET OR BODILY FORCE)"/>
    <s v="AA"/>
    <s v="Adult Arrest"/>
    <n v="626"/>
    <m/>
    <m/>
    <m/>
    <s v="1200 S  LAKE                         ST"/>
    <m/>
    <n v="34.049300000000002"/>
    <n v="-118.28279999999999"/>
  </r>
  <r>
    <n v="201010031"/>
    <d v="2020-06-15T00:00:00"/>
    <x v="85"/>
    <n v="315"/>
    <n v="10"/>
    <x v="11"/>
    <n v="1029"/>
    <n v="1"/>
    <n v="331"/>
    <x v="23"/>
    <s v="0344 1822 1606 0352"/>
    <n v="23"/>
    <s v="F"/>
    <s v="B"/>
    <n v="707"/>
    <s v="GARAGE/CARPORT"/>
    <m/>
    <m/>
    <s v="IC"/>
    <s v="Invest Cont"/>
    <n v="331"/>
    <m/>
    <m/>
    <m/>
    <s v="7000    WOODLEY                      AV"/>
    <m/>
    <n v="34.197600000000001"/>
    <n v="-118.4837"/>
  </r>
  <r>
    <n v="201222873"/>
    <d v="2020-10-19T00:00:00"/>
    <x v="336"/>
    <n v="1320"/>
    <n v="12"/>
    <x v="8"/>
    <n v="1252"/>
    <n v="1"/>
    <n v="230"/>
    <x v="13"/>
    <s v="1402 1407 1100 1309 1822 0302 0329 0450 2033 0906"/>
    <n v="33"/>
    <s v="M"/>
    <s v="B"/>
    <n v="101"/>
    <s v="STREET"/>
    <n v="109"/>
    <s v="SEMI-AUTOMATIC PISTOL"/>
    <s v="IC"/>
    <s v="Invest Cont"/>
    <n v="230"/>
    <m/>
    <m/>
    <m/>
    <s v="2400 W  67TH                         ST"/>
    <m/>
    <n v="33.978200000000001"/>
    <n v="-118.3207"/>
  </r>
  <r>
    <n v="200616329"/>
    <d v="2020-10-06T00:00:00"/>
    <x v="186"/>
    <n v="35"/>
    <n v="6"/>
    <x v="9"/>
    <n v="647"/>
    <n v="1"/>
    <n v="350"/>
    <x v="60"/>
    <s v="1822 0400 0344 0346"/>
    <n v="24"/>
    <s v="M"/>
    <s v="H"/>
    <n v="101"/>
    <s v="STREET"/>
    <n v="400"/>
    <s v="STRONG-ARM (HANDS, FIST, FEET OR BODILY FORCE)"/>
    <s v="IC"/>
    <s v="Invest Cont"/>
    <n v="350"/>
    <m/>
    <m/>
    <m/>
    <s v="ARGYLE"/>
    <s v="HOLLYWOOD"/>
    <n v="34.101599999999998"/>
    <n v="-118.3252"/>
  </r>
  <r>
    <n v="200306215"/>
    <d v="2020-02-07T00:00:00"/>
    <x v="199"/>
    <n v="2100"/>
    <n v="3"/>
    <x v="2"/>
    <n v="355"/>
    <n v="2"/>
    <n v="740"/>
    <x v="21"/>
    <s v="0329 1300"/>
    <n v="26"/>
    <s v="F"/>
    <s v="H"/>
    <n v="122"/>
    <s v="VEHICLE, PASSENGER/TRUCK"/>
    <m/>
    <m/>
    <s v="AO"/>
    <s v="Adult Other"/>
    <n v="740"/>
    <m/>
    <m/>
    <m/>
    <s v="3400 S  SAINT ANDREWS                PL"/>
    <m/>
    <n v="34.025599999999997"/>
    <n v="-118.31189999999999"/>
  </r>
  <r>
    <n v="201306179"/>
    <d v="2020-02-08T00:00:00"/>
    <x v="15"/>
    <n v="1800"/>
    <n v="13"/>
    <x v="6"/>
    <n v="1394"/>
    <n v="1"/>
    <n v="330"/>
    <x v="1"/>
    <s v="0344 1609 1307"/>
    <n v="41"/>
    <s v="M"/>
    <s v="H"/>
    <n v="101"/>
    <s v="STREET"/>
    <m/>
    <m/>
    <s v="IC"/>
    <s v="Invest Cont"/>
    <n v="330"/>
    <m/>
    <m/>
    <m/>
    <s v="200 E  69TH                         ST"/>
    <m/>
    <n v="33.976999999999997"/>
    <n v="-118.2717"/>
  </r>
  <r>
    <n v="200516864"/>
    <d v="2020-11-18T00:00:00"/>
    <x v="122"/>
    <n v="1300"/>
    <n v="5"/>
    <x v="10"/>
    <n v="513"/>
    <n v="2"/>
    <n v="745"/>
    <x v="9"/>
    <s v="0329 1236"/>
    <n v="0"/>
    <s v="M"/>
    <s v="O"/>
    <n v="121"/>
    <s v="YARD (RESIDENTIAL/BUSINESS)"/>
    <m/>
    <m/>
    <s v="IC"/>
    <s v="Invest Cont"/>
    <n v="745"/>
    <m/>
    <m/>
    <m/>
    <s v="1700 W  L                            ST"/>
    <m/>
    <n v="33.784999999999997"/>
    <n v="-118.28700000000001"/>
  </r>
  <r>
    <n v="200118125"/>
    <d v="2020-09-17T00:00:00"/>
    <x v="59"/>
    <n v="2345"/>
    <n v="1"/>
    <x v="1"/>
    <n v="153"/>
    <n v="1"/>
    <n v="330"/>
    <x v="1"/>
    <s v="1307 1609 1822 0329 1414 0344 2004"/>
    <n v="41"/>
    <s v="M"/>
    <s v="W"/>
    <n v="101"/>
    <s v="STREET"/>
    <n v="500"/>
    <s v="UNKNOWN WEAPON/OTHER WEAPON"/>
    <s v="AA"/>
    <s v="Adult Arrest"/>
    <n v="330"/>
    <m/>
    <m/>
    <m/>
    <s v="500 S  BROADWAY"/>
    <m/>
    <n v="34.047400000000003"/>
    <n v="-118.2513"/>
  </r>
  <r>
    <n v="200715693"/>
    <d v="2020-11-06T00:00:00"/>
    <x v="166"/>
    <n v="1200"/>
    <n v="7"/>
    <x v="0"/>
    <n v="723"/>
    <n v="1"/>
    <n v="440"/>
    <x v="20"/>
    <s v="1822 0344"/>
    <n v="40"/>
    <s v="F"/>
    <s v="H"/>
    <n v="702"/>
    <s v="OFFICE BUILDING/OFFICE"/>
    <m/>
    <m/>
    <s v="IC"/>
    <s v="Invest Cont"/>
    <n v="440"/>
    <m/>
    <m/>
    <m/>
    <s v="8000 W  3RD                          ST"/>
    <m/>
    <n v="34.071800000000003"/>
    <n v="-118.36369999999999"/>
  </r>
  <r>
    <n v="200401210"/>
    <d v="2020-11-26T00:00:00"/>
    <x v="291"/>
    <n v="1820"/>
    <n v="4"/>
    <x v="4"/>
    <n v="467"/>
    <n v="2"/>
    <n v="624"/>
    <x v="15"/>
    <s v="0913 0554 0416"/>
    <n v="28"/>
    <s v="F"/>
    <s v="H"/>
    <n v="501"/>
    <s v="SINGLE FAMILY DWELLING"/>
    <n v="400"/>
    <s v="STRONG-ARM (HANDS, FIST, FEET OR BODILY FORCE)"/>
    <s v="AO"/>
    <s v="Adult Other"/>
    <n v="624"/>
    <m/>
    <m/>
    <m/>
    <s v="400 S  EVERGREEN                    AV"/>
    <m/>
    <n v="34.035200000000003"/>
    <n v="-118.2058"/>
  </r>
  <r>
    <n v="200111715"/>
    <d v="2020-05-14T00:00:00"/>
    <x v="80"/>
    <n v="100"/>
    <n v="1"/>
    <x v="1"/>
    <n v="148"/>
    <n v="2"/>
    <n v="626"/>
    <x v="10"/>
    <s v="2000 2004 1218 1813 1814 0913 0416 2060 0533"/>
    <n v="37"/>
    <s v="F"/>
    <s v="H"/>
    <n v="102"/>
    <s v="SIDEWALK"/>
    <n v="400"/>
    <s v="STRONG-ARM (HANDS, FIST, FEET OR BODILY FORCE)"/>
    <s v="AO"/>
    <s v="Adult Other"/>
    <n v="626"/>
    <m/>
    <m/>
    <m/>
    <s v="3RD"/>
    <s v="MAIN"/>
    <n v="34.043799999999997"/>
    <n v="-118.24160000000001"/>
  </r>
  <r>
    <n v="201000956"/>
    <d v="2020-11-06T00:00:00"/>
    <x v="164"/>
    <n v="2347"/>
    <n v="10"/>
    <x v="11"/>
    <n v="1088"/>
    <n v="1"/>
    <n v="420"/>
    <x v="33"/>
    <s v="1402 1822 1606 0344 0202 1420 0377"/>
    <n v="38"/>
    <s v="F"/>
    <s v="H"/>
    <n v="108"/>
    <s v="PARKING LOT"/>
    <m/>
    <m/>
    <s v="AA"/>
    <s v="Adult Arrest"/>
    <n v="420"/>
    <n v="998"/>
    <m/>
    <m/>
    <s v="16800    VENTURA                      BL"/>
    <m/>
    <n v="34.158799999999999"/>
    <n v="-118.49930000000001"/>
  </r>
  <r>
    <n v="200413458"/>
    <d v="2020-10-04T00:00:00"/>
    <x v="76"/>
    <n v="1730"/>
    <n v="4"/>
    <x v="4"/>
    <n v="443"/>
    <n v="1"/>
    <n v="210"/>
    <x v="11"/>
    <s v="0906 1822 1259 0416 0417 0400 0342 0344 0371"/>
    <n v="15"/>
    <s v="M"/>
    <s v="H"/>
    <n v="101"/>
    <s v="STREET"/>
    <n v="304"/>
    <s v="CLUB/BAT"/>
    <s v="IC"/>
    <s v="Invest Cont"/>
    <n v="210"/>
    <m/>
    <m/>
    <m/>
    <s v="SOTO"/>
    <s v="LANCASTER"/>
    <n v="34.059199999999997"/>
    <n v="-118.2"/>
  </r>
  <r>
    <n v="200807021"/>
    <d v="2020-03-07T00:00:00"/>
    <x v="216"/>
    <n v="2030"/>
    <n v="8"/>
    <x v="12"/>
    <n v="827"/>
    <n v="2"/>
    <n v="740"/>
    <x v="21"/>
    <n v="329"/>
    <n v="55"/>
    <s v="M"/>
    <s v="W"/>
    <n v="122"/>
    <s v="VEHICLE, PASSENGER/TRUCK"/>
    <m/>
    <m/>
    <s v="IC"/>
    <s v="Invest Cont"/>
    <n v="740"/>
    <m/>
    <m/>
    <m/>
    <s v="11600    MONTANA                      AV"/>
    <m/>
    <n v="34.057000000000002"/>
    <n v="-118.4646"/>
  </r>
  <r>
    <n v="200611176"/>
    <d v="2020-06-07T00:00:00"/>
    <x v="314"/>
    <n v="1530"/>
    <n v="6"/>
    <x v="9"/>
    <n v="678"/>
    <n v="2"/>
    <n v="624"/>
    <x v="15"/>
    <s v="0400 1822 0447"/>
    <n v="57"/>
    <s v="M"/>
    <s v="H"/>
    <n v="108"/>
    <s v="PARKING LOT"/>
    <n v="306"/>
    <s v="ROCK/THROWN OBJECT"/>
    <s v="AA"/>
    <s v="Adult Arrest"/>
    <n v="624"/>
    <m/>
    <m/>
    <m/>
    <s v="700 N  WESTERN                      AV"/>
    <m/>
    <n v="34.083500000000001"/>
    <n v="-118.3091"/>
  </r>
  <r>
    <n v="201113332"/>
    <d v="2020-09-06T00:00:00"/>
    <x v="154"/>
    <n v="1400"/>
    <n v="11"/>
    <x v="7"/>
    <n v="1175"/>
    <n v="1"/>
    <n v="341"/>
    <x v="12"/>
    <n v="344"/>
    <n v="0"/>
    <s v="X"/>
    <s v="X"/>
    <n v="109"/>
    <s v="PARK/PLAYGROUND"/>
    <m/>
    <m/>
    <s v="IC"/>
    <s v="Invest Cont"/>
    <n v="341"/>
    <m/>
    <m/>
    <m/>
    <s v="1000    ELYSIAN PARK                 DR"/>
    <m/>
    <n v="34.085700000000003"/>
    <n v="-118.2458"/>
  </r>
  <r>
    <n v="201116348"/>
    <d v="2020-12-05T00:00:00"/>
    <x v="41"/>
    <n v="2200"/>
    <n v="11"/>
    <x v="7"/>
    <n v="1129"/>
    <n v="1"/>
    <n v="330"/>
    <x v="1"/>
    <s v="0344 1307"/>
    <n v="29"/>
    <s v="F"/>
    <s v="H"/>
    <n v="101"/>
    <s v="STREET"/>
    <m/>
    <m/>
    <s v="IC"/>
    <s v="Invest Cont"/>
    <n v="330"/>
    <m/>
    <m/>
    <m/>
    <s v="BRIDEWELL"/>
    <s v="HOUGH"/>
    <n v="34.116900000000001"/>
    <n v="-118.17059999999999"/>
  </r>
  <r>
    <n v="200607567"/>
    <d v="2020-03-08T00:00:00"/>
    <x v="330"/>
    <n v="2030"/>
    <n v="6"/>
    <x v="9"/>
    <n v="622"/>
    <n v="2"/>
    <n v="740"/>
    <x v="21"/>
    <n v="329"/>
    <n v="39"/>
    <s v="F"/>
    <s v="W"/>
    <n v="501"/>
    <s v="SINGLE FAMILY DWELLING"/>
    <m/>
    <m/>
    <s v="IC"/>
    <s v="Invest Cont"/>
    <n v="740"/>
    <m/>
    <m/>
    <m/>
    <s v="1900    LAUREL CANYON                BL"/>
    <m/>
    <n v="34.105899999999998"/>
    <n v="-118.3668"/>
  </r>
  <r>
    <n v="200800692"/>
    <d v="2020-06-17T00:00:00"/>
    <x v="318"/>
    <n v="1835"/>
    <n v="8"/>
    <x v="12"/>
    <n v="857"/>
    <n v="1"/>
    <n v="520"/>
    <x v="25"/>
    <s v="1606 1501 1402"/>
    <n v="44"/>
    <s v="F"/>
    <s v="O"/>
    <n v="301"/>
    <s v="GAS STATION"/>
    <m/>
    <m/>
    <s v="IC"/>
    <s v="Invest Cont"/>
    <n v="520"/>
    <n v="998"/>
    <m/>
    <m/>
    <s v="9000 W  PICO                         BL"/>
    <m/>
    <n v="34.055300000000003"/>
    <n v="-118.3878"/>
  </r>
  <r>
    <n v="201012791"/>
    <d v="2020-09-05T00:00:00"/>
    <x v="120"/>
    <n v="1530"/>
    <n v="10"/>
    <x v="11"/>
    <n v="1065"/>
    <n v="2"/>
    <n v="624"/>
    <x v="15"/>
    <s v="1822 1701 1202 0417 1420"/>
    <n v="90"/>
    <s v="M"/>
    <s v="H"/>
    <n v="406"/>
    <s v="OTHER STORE"/>
    <n v="400"/>
    <s v="STRONG-ARM (HANDS, FIST, FEET OR BODILY FORCE)"/>
    <s v="IC"/>
    <s v="Invest Cont"/>
    <n v="624"/>
    <m/>
    <m/>
    <m/>
    <s v="17900 W  VENTURA                      BL"/>
    <m/>
    <n v="34.167499999999997"/>
    <n v="-118.5226"/>
  </r>
  <r>
    <n v="201013010"/>
    <d v="2020-09-13T00:00:00"/>
    <x v="260"/>
    <n v="230"/>
    <n v="10"/>
    <x v="11"/>
    <n v="1065"/>
    <n v="1"/>
    <n v="510"/>
    <x v="0"/>
    <m/>
    <n v="0"/>
    <m/>
    <m/>
    <n v="101"/>
    <s v="STREET"/>
    <m/>
    <m/>
    <s v="IC"/>
    <s v="Invest Cont"/>
    <n v="510"/>
    <m/>
    <m/>
    <m/>
    <s v="5500    NEWCASTLE                    AV"/>
    <m/>
    <n v="34.170699999999997"/>
    <n v="-118.5244"/>
  </r>
  <r>
    <n v="200411247"/>
    <d v="2020-07-28T00:00:00"/>
    <x v="100"/>
    <n v="2000"/>
    <n v="4"/>
    <x v="4"/>
    <n v="464"/>
    <n v="2"/>
    <n v="956"/>
    <x v="29"/>
    <s v="0342 1906 0913 1251"/>
    <n v="15"/>
    <s v="F"/>
    <s v="H"/>
    <n v="504"/>
    <s v="OTHER RESIDENCE"/>
    <m/>
    <m/>
    <s v="IC"/>
    <s v="Invest Cont"/>
    <n v="956"/>
    <m/>
    <m/>
    <m/>
    <s v="200 N  BREED                        ST"/>
    <m/>
    <n v="34.0456"/>
    <n v="-118.2101"/>
  </r>
  <r>
    <n v="200909332"/>
    <d v="2020-05-05T00:00:00"/>
    <x v="180"/>
    <n v="455"/>
    <n v="9"/>
    <x v="3"/>
    <n v="937"/>
    <n v="1"/>
    <n v="420"/>
    <x v="33"/>
    <n v="344"/>
    <n v="29"/>
    <s v="M"/>
    <s v="O"/>
    <n v="104"/>
    <s v="DRIVEWAY"/>
    <m/>
    <m/>
    <s v="IC"/>
    <s v="Invest Cont"/>
    <n v="420"/>
    <m/>
    <m/>
    <m/>
    <s v="14000    CALVERT                      ST"/>
    <m/>
    <n v="34.182200000000002"/>
    <n v="-118.43770000000001"/>
  </r>
  <r>
    <n v="200708960"/>
    <d v="2020-05-05T00:00:00"/>
    <x v="52"/>
    <n v="2200"/>
    <n v="7"/>
    <x v="0"/>
    <n v="701"/>
    <n v="2"/>
    <n v="745"/>
    <x v="9"/>
    <s v="0329 0561 1202 1309"/>
    <n v="70"/>
    <s v="M"/>
    <s v="W"/>
    <n v="502"/>
    <s v="MULTI-UNIT DWELLING (APARTMENT, DUPLEX, ETC)"/>
    <m/>
    <m/>
    <s v="AO"/>
    <s v="Adult Other"/>
    <n v="745"/>
    <m/>
    <m/>
    <m/>
    <s v="700 N  HAYWORTH                     AV"/>
    <m/>
    <n v="34.083799999999997"/>
    <n v="-118.3627"/>
  </r>
  <r>
    <n v="200120777"/>
    <d v="2020-11-09T00:00:00"/>
    <x v="313"/>
    <n v="310"/>
    <n v="1"/>
    <x v="1"/>
    <n v="124"/>
    <n v="2"/>
    <n v="946"/>
    <x v="8"/>
    <s v="1402 0907 0447 1822 0329 1414"/>
    <n v="52"/>
    <s v="M"/>
    <s v="H"/>
    <n v="101"/>
    <s v="STREET"/>
    <n v="212"/>
    <s v="BOTTLE"/>
    <s v="AA"/>
    <s v="Adult Arrest"/>
    <n v="946"/>
    <n v="998"/>
    <m/>
    <m/>
    <s v="200 N  LOS ANGELES                  ST"/>
    <m/>
    <n v="34.052500000000002"/>
    <n v="-118.2432"/>
  </r>
  <r>
    <n v="200316458"/>
    <d v="2020-08-29T00:00:00"/>
    <x v="182"/>
    <n v="2100"/>
    <n v="3"/>
    <x v="2"/>
    <n v="357"/>
    <n v="1"/>
    <n v="761"/>
    <x v="35"/>
    <s v="1822 1309 0605 1402 0421"/>
    <n v="30"/>
    <s v="F"/>
    <s v="A"/>
    <n v="101"/>
    <s v="STREET"/>
    <n v="200"/>
    <s v="KNIFE WITH BLADE 6INCHES OR LESS"/>
    <s v="AA"/>
    <s v="Adult Arrest"/>
    <n v="761"/>
    <m/>
    <m/>
    <m/>
    <s v="NORMANDIE"/>
    <s v="EXPOSITION                   BL"/>
    <n v="34.0184"/>
    <n v="-118.3002"/>
  </r>
  <r>
    <n v="200715422"/>
    <d v="2020-10-27T00:00:00"/>
    <x v="21"/>
    <n v="1022"/>
    <n v="7"/>
    <x v="0"/>
    <n v="762"/>
    <n v="1"/>
    <n v="341"/>
    <x v="12"/>
    <n v="394"/>
    <n v="47"/>
    <s v="F"/>
    <s v="W"/>
    <n v="502"/>
    <s v="MULTI-UNIT DWELLING (APARTMENT, DUPLEX, ETC)"/>
    <m/>
    <m/>
    <s v="IC"/>
    <s v="Invest Cont"/>
    <n v="341"/>
    <m/>
    <m/>
    <m/>
    <s v="HI POINT                     ST"/>
    <s v="SATURN                       ST"/>
    <n v="34.0501"/>
    <n v="-118.36920000000001"/>
  </r>
  <r>
    <n v="200307751"/>
    <d v="2020-03-02T00:00:00"/>
    <x v="38"/>
    <n v="910"/>
    <n v="3"/>
    <x v="2"/>
    <n v="394"/>
    <n v="1"/>
    <n v="236"/>
    <x v="46"/>
    <s v="1243 1813 2000 1814 0416 0446 0408 0913"/>
    <n v="33"/>
    <s v="F"/>
    <s v="B"/>
    <n v="502"/>
    <s v="MULTI-UNIT DWELLING (APARTMENT, DUPLEX, ETC)"/>
    <n v="400"/>
    <s v="STRONG-ARM (HANDS, FIST, FEET OR BODILY FORCE)"/>
    <s v="AA"/>
    <s v="Adult Arrest"/>
    <n v="236"/>
    <m/>
    <m/>
    <m/>
    <s v="2400 W  VERNON                       AV"/>
    <m/>
    <n v="34.007199999999997"/>
    <n v="-118.3201"/>
  </r>
  <r>
    <n v="201009815"/>
    <d v="2020-06-08T00:00:00"/>
    <x v="150"/>
    <n v="1700"/>
    <n v="10"/>
    <x v="11"/>
    <n v="1033"/>
    <n v="1"/>
    <n v="331"/>
    <x v="23"/>
    <s v="0344 0385 1822 1202"/>
    <n v="69"/>
    <s v="M"/>
    <s v="W"/>
    <n v="101"/>
    <s v="STREET"/>
    <m/>
    <m/>
    <s v="IC"/>
    <s v="Invest Cont"/>
    <n v="331"/>
    <m/>
    <m/>
    <m/>
    <s v="19100    JOVAN                        ST"/>
    <m/>
    <n v="34.183300000000003"/>
    <n v="-118.5485"/>
  </r>
  <r>
    <n v="200707302"/>
    <d v="2020-03-11T00:00:00"/>
    <x v="134"/>
    <n v="800"/>
    <n v="7"/>
    <x v="0"/>
    <n v="721"/>
    <n v="2"/>
    <n v="354"/>
    <x v="14"/>
    <s v="0930 1822"/>
    <n v="41"/>
    <s v="F"/>
    <s v="W"/>
    <n v="502"/>
    <s v="MULTI-UNIT DWELLING (APARTMENT, DUPLEX, ETC)"/>
    <m/>
    <m/>
    <s v="IC"/>
    <s v="Invest Cont"/>
    <n v="354"/>
    <m/>
    <m/>
    <m/>
    <s v="100 S  CLARK                        DR"/>
    <m/>
    <n v="34.075299999999999"/>
    <n v="-118.3849"/>
  </r>
  <r>
    <n v="200808589"/>
    <d v="2020-04-22T00:00:00"/>
    <x v="168"/>
    <n v="1420"/>
    <n v="8"/>
    <x v="12"/>
    <n v="892"/>
    <n v="1"/>
    <n v="220"/>
    <x v="50"/>
    <s v="2031 2004 1300 1317 1240 1822 2035 0444 0355 0432"/>
    <n v="59"/>
    <s v="M"/>
    <s v="B"/>
    <n v="101"/>
    <s v="STREET"/>
    <n v="400"/>
    <s v="STRONG-ARM (HANDS, FIST, FEET OR BODILY FORCE)"/>
    <s v="AA"/>
    <s v="Adult Arrest"/>
    <n v="220"/>
    <m/>
    <m/>
    <m/>
    <s v="2400 S  BARRINGTON                   AV"/>
    <m/>
    <n v="34.031599999999997"/>
    <n v="-118.4457"/>
  </r>
  <r>
    <n v="200511002"/>
    <d v="2020-06-24T00:00:00"/>
    <x v="20"/>
    <n v="1200"/>
    <n v="5"/>
    <x v="10"/>
    <n v="503"/>
    <n v="2"/>
    <n v="662"/>
    <x v="17"/>
    <s v="0924 1822 0800 0701 0344"/>
    <n v="0"/>
    <s v="X"/>
    <s v="X"/>
    <n v="203"/>
    <s v="OTHER BUSINESS"/>
    <m/>
    <m/>
    <s v="IC"/>
    <s v="Invest Cont"/>
    <n v="662"/>
    <m/>
    <m/>
    <m/>
    <s v="25000    VERMONT                      AV"/>
    <m/>
    <n v="33.7973"/>
    <n v="-118.2908"/>
  </r>
  <r>
    <n v="200219111"/>
    <d v="2020-12-29T00:00:00"/>
    <x v="360"/>
    <n v="1900"/>
    <n v="2"/>
    <x v="5"/>
    <n v="269"/>
    <n v="1"/>
    <n v="510"/>
    <x v="0"/>
    <m/>
    <n v="0"/>
    <m/>
    <m/>
    <n v="101"/>
    <s v="STREET"/>
    <m/>
    <m/>
    <s v="IC"/>
    <s v="Invest Cont"/>
    <n v="510"/>
    <m/>
    <m/>
    <m/>
    <s v="HARTFORD                     AV"/>
    <s v="7TH                          ST"/>
    <n v="34.052199999999999"/>
    <n v="-118.26730000000001"/>
  </r>
  <r>
    <n v="200117294"/>
    <d v="2020-09-01T00:00:00"/>
    <x v="318"/>
    <n v="1900"/>
    <n v="1"/>
    <x v="1"/>
    <n v="129"/>
    <n v="1"/>
    <n v="310"/>
    <x v="5"/>
    <s v="1605 1822 0344"/>
    <n v="43"/>
    <s v="M"/>
    <s v="H"/>
    <n v="120"/>
    <s v="STORAGE SHED"/>
    <n v="500"/>
    <s v="UNKNOWN WEAPON/OTHER WEAPON"/>
    <s v="IC"/>
    <s v="Invest Cont"/>
    <n v="310"/>
    <m/>
    <m/>
    <m/>
    <s v="800 E  COMMERCIAL                   ST"/>
    <m/>
    <n v="34.052500000000002"/>
    <n v="-118.23009999999999"/>
  </r>
  <r>
    <n v="201207119"/>
    <d v="2020-02-13T00:00:00"/>
    <x v="15"/>
    <n v="2300"/>
    <n v="12"/>
    <x v="8"/>
    <n v="1241"/>
    <n v="2"/>
    <n v="626"/>
    <x v="10"/>
    <s v="2000 1814 0416 0446"/>
    <n v="25"/>
    <s v="F"/>
    <s v="B"/>
    <n v="501"/>
    <s v="SINGLE FAMILY DWELLING"/>
    <n v="400"/>
    <s v="STRONG-ARM (HANDS, FIST, FEET OR BODILY FORCE)"/>
    <s v="IC"/>
    <s v="Invest Cont"/>
    <n v="626"/>
    <m/>
    <m/>
    <m/>
    <s v="6400    WEST                         BL"/>
    <m/>
    <n v="33.9818"/>
    <n v="-118.3352"/>
  </r>
  <r>
    <n v="200617281"/>
    <d v="2020-10-27T00:00:00"/>
    <x v="229"/>
    <n v="1235"/>
    <n v="6"/>
    <x v="9"/>
    <n v="629"/>
    <n v="2"/>
    <n v="664"/>
    <x v="53"/>
    <s v="0701 1822 1202"/>
    <n v="74"/>
    <s v="F"/>
    <s v="A"/>
    <n v="501"/>
    <s v="SINGLE FAMILY DWELLING"/>
    <m/>
    <m/>
    <s v="IC"/>
    <s v="Invest Cont"/>
    <n v="664"/>
    <m/>
    <m/>
    <m/>
    <s v="5600    PARK OAK                     PL"/>
    <m/>
    <n v="34.116799999999998"/>
    <n v="-118.3113"/>
  </r>
  <r>
    <n v="201114079"/>
    <d v="2020-09-28T00:00:00"/>
    <x v="67"/>
    <n v="530"/>
    <n v="11"/>
    <x v="7"/>
    <n v="1102"/>
    <n v="1"/>
    <n v="330"/>
    <x v="1"/>
    <s v="0344 1605"/>
    <n v="0"/>
    <s v="X"/>
    <s v="X"/>
    <n v="108"/>
    <s v="PARKING LOT"/>
    <m/>
    <m/>
    <s v="IC"/>
    <s v="Invest Cont"/>
    <n v="330"/>
    <m/>
    <m/>
    <m/>
    <s v="4200    VERDANT                      ST"/>
    <m/>
    <n v="34.131500000000003"/>
    <n v="-118.2657"/>
  </r>
  <r>
    <n v="200205631"/>
    <d v="2020-02-03T00:00:00"/>
    <x v="233"/>
    <n v="1445"/>
    <n v="2"/>
    <x v="5"/>
    <n v="256"/>
    <n v="1"/>
    <n v="350"/>
    <x v="60"/>
    <s v="1822 2004 0344 0346 1252"/>
    <n v="32"/>
    <s v="M"/>
    <s v="H"/>
    <n v="102"/>
    <s v="SIDEWALK"/>
    <m/>
    <m/>
    <s v="AO"/>
    <s v="Adult Other"/>
    <n v="350"/>
    <m/>
    <m/>
    <m/>
    <s v="600 S  WESTLAKE                     AV"/>
    <m/>
    <n v="34.058500000000002"/>
    <n v="-118.274"/>
  </r>
  <r>
    <n v="200213709"/>
    <d v="2020-08-14T00:00:00"/>
    <x v="217"/>
    <n v="2200"/>
    <n v="2"/>
    <x v="5"/>
    <n v="235"/>
    <n v="1"/>
    <n v="510"/>
    <x v="0"/>
    <m/>
    <n v="0"/>
    <m/>
    <m/>
    <n v="101"/>
    <s v="STREET"/>
    <m/>
    <m/>
    <s v="IC"/>
    <s v="Invest Cont"/>
    <n v="510"/>
    <m/>
    <m/>
    <m/>
    <s v="200    ROSEMONT                     AV"/>
    <m/>
    <n v="34.069299999999998"/>
    <n v="-118.2719"/>
  </r>
  <r>
    <n v="200116806"/>
    <d v="2020-08-23T00:00:00"/>
    <x v="273"/>
    <n v="35"/>
    <n v="1"/>
    <x v="1"/>
    <n v="153"/>
    <n v="2"/>
    <n v="626"/>
    <x v="10"/>
    <s v="1814 0444 2000 0913"/>
    <n v="25"/>
    <s v="F"/>
    <s v="H"/>
    <n v="502"/>
    <s v="MULTI-UNIT DWELLING (APARTMENT, DUPLEX, ETC)"/>
    <n v="400"/>
    <s v="STRONG-ARM (HANDS, FIST, FEET OR BODILY FORCE)"/>
    <s v="IC"/>
    <s v="Invest Cont"/>
    <n v="626"/>
    <m/>
    <m/>
    <m/>
    <s v="300 W  5TH                          ST"/>
    <m/>
    <n v="34.048099999999998"/>
    <n v="-118.25069999999999"/>
  </r>
  <r>
    <n v="201112276"/>
    <d v="2020-08-07T00:00:00"/>
    <x v="283"/>
    <n v="300"/>
    <n v="11"/>
    <x v="7"/>
    <n v="1149"/>
    <n v="1"/>
    <n v="510"/>
    <x v="0"/>
    <m/>
    <n v="0"/>
    <m/>
    <m/>
    <n v="101"/>
    <s v="STREET"/>
    <m/>
    <m/>
    <s v="IC"/>
    <s v="Invest Cont"/>
    <n v="510"/>
    <m/>
    <m/>
    <m/>
    <s v="MONTE VISTA                  ST"/>
    <s v="AVENUE 54"/>
    <n v="34.107399999999998"/>
    <n v="-118.1978"/>
  </r>
  <r>
    <n v="201100613"/>
    <d v="2020-04-12T00:00:00"/>
    <x v="57"/>
    <n v="900"/>
    <n v="11"/>
    <x v="7"/>
    <n v="1109"/>
    <n v="1"/>
    <n v="310"/>
    <x v="5"/>
    <s v="0344 2004 0321 0314"/>
    <n v="51"/>
    <s v="M"/>
    <s v="H"/>
    <n v="501"/>
    <s v="SINGLE FAMILY DWELLING"/>
    <m/>
    <m/>
    <s v="AA"/>
    <s v="Adult Arrest"/>
    <n v="310"/>
    <m/>
    <m/>
    <m/>
    <s v="5200    LA RODA                      AV"/>
    <m/>
    <n v="34.141399999999997"/>
    <n v="-118.20480000000001"/>
  </r>
  <r>
    <n v="200808673"/>
    <d v="2020-04-24T00:00:00"/>
    <x v="274"/>
    <n v="1120"/>
    <n v="8"/>
    <x v="12"/>
    <n v="891"/>
    <n v="2"/>
    <n v="745"/>
    <x v="9"/>
    <n v="329"/>
    <n v="0"/>
    <s v="X"/>
    <s v="X"/>
    <n v="210"/>
    <s v="RESTAURANT/FAST FOOD"/>
    <m/>
    <m/>
    <s v="IC"/>
    <s v="Invest Cont"/>
    <n v="745"/>
    <m/>
    <m/>
    <m/>
    <s v="12200 W  PICO                         BL"/>
    <m/>
    <n v="34.0289"/>
    <n v="-118.4513"/>
  </r>
  <r>
    <n v="200709704"/>
    <d v="2020-05-27T00:00:00"/>
    <x v="251"/>
    <n v="1725"/>
    <n v="7"/>
    <x v="0"/>
    <n v="723"/>
    <n v="1"/>
    <n v="440"/>
    <x v="20"/>
    <n v="344"/>
    <n v="46"/>
    <s v="M"/>
    <s v="W"/>
    <n v="707"/>
    <s v="GARAGE/CARPORT"/>
    <m/>
    <m/>
    <s v="IC"/>
    <s v="Invest Cont"/>
    <n v="440"/>
    <m/>
    <m/>
    <m/>
    <s v="8200 W  4TH                          ST"/>
    <m/>
    <n v="34.070599999999999"/>
    <n v="-118.3674"/>
  </r>
  <r>
    <n v="200415195"/>
    <d v="2020-11-23T00:00:00"/>
    <x v="219"/>
    <n v="2045"/>
    <n v="4"/>
    <x v="4"/>
    <n v="499"/>
    <n v="2"/>
    <n v="626"/>
    <x v="10"/>
    <s v="0913 1813 2000 0416"/>
    <n v="37"/>
    <s v="F"/>
    <s v="H"/>
    <n v="101"/>
    <s v="STREET"/>
    <n v="400"/>
    <s v="STRONG-ARM (HANDS, FIST, FEET OR BODILY FORCE)"/>
    <s v="AO"/>
    <s v="Adult Other"/>
    <n v="626"/>
    <m/>
    <m/>
    <m/>
    <s v="OLYMPIC"/>
    <s v="INDIANA                      ST"/>
    <n v="34.018900000000002"/>
    <n v="-118.1922"/>
  </r>
  <r>
    <n v="200815488"/>
    <d v="2020-10-20T00:00:00"/>
    <x v="160"/>
    <n v="1710"/>
    <n v="8"/>
    <x v="12"/>
    <n v="833"/>
    <n v="1"/>
    <n v="442"/>
    <x v="16"/>
    <s v="0344 0378 1822 0216 0325"/>
    <n v="0"/>
    <s v="X"/>
    <s v="X"/>
    <n v="203"/>
    <s v="OTHER BUSINESS"/>
    <m/>
    <m/>
    <s v="IC"/>
    <s v="Invest Cont"/>
    <n v="442"/>
    <m/>
    <m/>
    <m/>
    <s v="10800    WELLWORTH                    AV"/>
    <m/>
    <n v="34.057499999999997"/>
    <n v="-118.4406"/>
  </r>
  <r>
    <n v="200512612"/>
    <d v="2020-08-03T00:00:00"/>
    <x v="357"/>
    <n v="2235"/>
    <n v="5"/>
    <x v="10"/>
    <n v="558"/>
    <n v="1"/>
    <n v="433"/>
    <x v="83"/>
    <s v="0605 1309"/>
    <n v="31"/>
    <s v="F"/>
    <s v="B"/>
    <n v="101"/>
    <s v="STREET"/>
    <m/>
    <m/>
    <s v="AO"/>
    <s v="Adult Other"/>
    <n v="433"/>
    <m/>
    <m/>
    <m/>
    <s v="SANTA CRUZ                   ST"/>
    <s v="PALOS VERDES                 ST"/>
    <n v="33.744199999999999"/>
    <n v="-118.2817"/>
  </r>
  <r>
    <n v="200511993"/>
    <d v="2020-07-18T00:00:00"/>
    <x v="264"/>
    <n v="1445"/>
    <n v="5"/>
    <x v="10"/>
    <n v="526"/>
    <n v="1"/>
    <n v="520"/>
    <x v="25"/>
    <s v="1300 1202"/>
    <n v="59"/>
    <s v="M"/>
    <s v="H"/>
    <n v="101"/>
    <s v="STREET"/>
    <m/>
    <m/>
    <s v="IC"/>
    <s v="Invest Cont"/>
    <n v="520"/>
    <m/>
    <m/>
    <m/>
    <s v="400 W  ANAHEIM                      ST"/>
    <m/>
    <n v="33.779800000000002"/>
    <n v="-118.2664"/>
  </r>
  <r>
    <n v="200700819"/>
    <d v="2020-11-04T00:00:00"/>
    <x v="245"/>
    <n v="1400"/>
    <n v="7"/>
    <x v="0"/>
    <n v="745"/>
    <n v="1"/>
    <n v="331"/>
    <x v="23"/>
    <s v="0344 1402"/>
    <n v="33"/>
    <s v="M"/>
    <s v="W"/>
    <n v="707"/>
    <s v="GARAGE/CARPORT"/>
    <m/>
    <m/>
    <s v="IC"/>
    <s v="Invest Cont"/>
    <n v="331"/>
    <n v="998"/>
    <m/>
    <m/>
    <s v="5300    SAN VICENTE                  BL"/>
    <m/>
    <n v="34.052199999999999"/>
    <n v="-118.3494"/>
  </r>
  <r>
    <n v="200800817"/>
    <d v="2020-10-07T00:00:00"/>
    <x v="276"/>
    <n v="1350"/>
    <n v="8"/>
    <x v="12"/>
    <n v="893"/>
    <n v="2"/>
    <n v="888"/>
    <x v="24"/>
    <s v="1822 1402"/>
    <n v="21"/>
    <s v="M"/>
    <s v="W"/>
    <n v="501"/>
    <s v="SINGLE FAMILY DWELLING"/>
    <m/>
    <m/>
    <s v="IC"/>
    <s v="Invest Cont"/>
    <n v="888"/>
    <n v="998"/>
    <m/>
    <m/>
    <s v="11000    EXPOSITION                   BL"/>
    <m/>
    <n v="34.035499999999999"/>
    <n v="-118.43210000000001"/>
  </r>
  <r>
    <n v="200312473"/>
    <d v="2020-06-09T00:00:00"/>
    <x v="108"/>
    <n v="2105"/>
    <n v="3"/>
    <x v="2"/>
    <n v="316"/>
    <n v="1"/>
    <n v="761"/>
    <x v="35"/>
    <s v="1402 0421 0334 1309 0319 0913 0558 2004"/>
    <n v="44"/>
    <s v="F"/>
    <s v="B"/>
    <n v="501"/>
    <s v="SINGLE FAMILY DWELLING"/>
    <n v="215"/>
    <s v="MACHETE"/>
    <s v="AA"/>
    <s v="Adult Arrest"/>
    <n v="761"/>
    <n v="930"/>
    <m/>
    <m/>
    <s v="1700 W  25TH                         ST"/>
    <m/>
    <n v="34.033700000000003"/>
    <n v="-118.30029999999999"/>
  </r>
  <r>
    <n v="200414042"/>
    <d v="2020-10-20T00:00:00"/>
    <x v="160"/>
    <n v="1400"/>
    <n v="4"/>
    <x v="4"/>
    <n v="499"/>
    <n v="1"/>
    <n v="510"/>
    <x v="0"/>
    <m/>
    <n v="0"/>
    <m/>
    <m/>
    <n v="101"/>
    <s v="STREET"/>
    <m/>
    <m/>
    <s v="IC"/>
    <s v="Invest Cont"/>
    <n v="510"/>
    <m/>
    <m/>
    <m/>
    <s v="SPENCE                       ST"/>
    <s v="UNION PACIFIC"/>
    <n v="34.016599999999997"/>
    <n v="-118.2028"/>
  </r>
  <r>
    <n v="200308632"/>
    <d v="2020-03-16T00:00:00"/>
    <x v="342"/>
    <n v="1800"/>
    <n v="3"/>
    <x v="2"/>
    <n v="376"/>
    <n v="1"/>
    <n v="510"/>
    <x v="0"/>
    <m/>
    <n v="0"/>
    <m/>
    <m/>
    <n v="101"/>
    <s v="STREET"/>
    <m/>
    <m/>
    <s v="IC"/>
    <s v="Invest Cont"/>
    <n v="510"/>
    <m/>
    <m/>
    <m/>
    <s v="WESTERN"/>
    <s v="38TH"/>
    <n v="34.016500000000001"/>
    <n v="-118.30889999999999"/>
  </r>
  <r>
    <n v="200608724"/>
    <d v="2020-04-04T00:00:00"/>
    <x v="42"/>
    <n v="930"/>
    <n v="6"/>
    <x v="9"/>
    <n v="657"/>
    <n v="2"/>
    <n v="624"/>
    <x v="15"/>
    <s v="0400 0444 1822"/>
    <n v="32"/>
    <s v="M"/>
    <s v="H"/>
    <n v="116"/>
    <s v="OTHER/OUTSIDE"/>
    <n v="400"/>
    <s v="STRONG-ARM (HANDS, FIST, FEET OR BODILY FORCE)"/>
    <s v="IC"/>
    <s v="Invest Cont"/>
    <n v="624"/>
    <m/>
    <m/>
    <m/>
    <s v="5500    SIERRA VISTA                 AV"/>
    <m/>
    <n v="34.089599999999997"/>
    <n v="-118.31140000000001"/>
  </r>
  <r>
    <n v="200713008"/>
    <d v="2020-08-21T00:00:00"/>
    <x v="246"/>
    <n v="1000"/>
    <n v="7"/>
    <x v="0"/>
    <n v="721"/>
    <n v="2"/>
    <n v="668"/>
    <x v="27"/>
    <n v="1402"/>
    <n v="0"/>
    <s v="M"/>
    <s v="W"/>
    <n v="203"/>
    <s v="OTHER BUSINESS"/>
    <m/>
    <m/>
    <s v="IC"/>
    <s v="Invest Cont"/>
    <n v="668"/>
    <n v="998"/>
    <m/>
    <m/>
    <s v="8500    BURTON                       WY"/>
    <m/>
    <n v="34.0717"/>
    <n v="-118.3771"/>
  </r>
  <r>
    <n v="200214838"/>
    <d v="2020-09-10T00:00:00"/>
    <x v="238"/>
    <n v="1"/>
    <n v="2"/>
    <x v="5"/>
    <n v="257"/>
    <n v="2"/>
    <n v="900"/>
    <x v="18"/>
    <s v="2038 0913 0602 0561"/>
    <n v="45"/>
    <s v="F"/>
    <s v="H"/>
    <n v="502"/>
    <s v="MULTI-UNIT DWELLING (APARTMENT, DUPLEX, ETC)"/>
    <m/>
    <m/>
    <s v="IC"/>
    <s v="Invest Cont"/>
    <n v="900"/>
    <m/>
    <m/>
    <m/>
    <s v="400    UNION                        DR"/>
    <m/>
    <n v="34.057299999999998"/>
    <n v="-118.26860000000001"/>
  </r>
  <r>
    <n v="200910532"/>
    <d v="2020-06-04T00:00:00"/>
    <x v="282"/>
    <n v="1600"/>
    <n v="9"/>
    <x v="3"/>
    <n v="998"/>
    <n v="1"/>
    <n v="510"/>
    <x v="0"/>
    <m/>
    <n v="0"/>
    <m/>
    <m/>
    <n v="101"/>
    <s v="STREET"/>
    <m/>
    <m/>
    <s v="IC"/>
    <s v="Invest Cont"/>
    <n v="510"/>
    <m/>
    <m/>
    <m/>
    <s v="13100    VALLEYHEART                  DR"/>
    <m/>
    <n v="34.147399999999998"/>
    <n v="-118.4183"/>
  </r>
  <r>
    <n v="200617160"/>
    <d v="2020-10-25T00:00:00"/>
    <x v="307"/>
    <n v="5"/>
    <n v="6"/>
    <x v="9"/>
    <n v="636"/>
    <n v="2"/>
    <n v="626"/>
    <x v="10"/>
    <s v="2000 0400 0416"/>
    <n v="44"/>
    <s v="F"/>
    <s v="H"/>
    <n v="707"/>
    <s v="GARAGE/CARPORT"/>
    <n v="400"/>
    <s v="STRONG-ARM (HANDS, FIST, FEET OR BODILY FORCE)"/>
    <s v="IC"/>
    <s v="Invest Cont"/>
    <n v="626"/>
    <m/>
    <m/>
    <m/>
    <s v="HOLLYWOOD                    BL"/>
    <s v="CHEROKEE                     AV"/>
    <n v="34.101599999999998"/>
    <n v="-118.33499999999999"/>
  </r>
  <r>
    <n v="200610592"/>
    <d v="2020-05-24T00:00:00"/>
    <x v="189"/>
    <n v="1520"/>
    <n v="6"/>
    <x v="9"/>
    <n v="668"/>
    <n v="1"/>
    <n v="761"/>
    <x v="35"/>
    <s v="0400 0334 1218 1822"/>
    <n v="33"/>
    <s v="M"/>
    <s v="H"/>
    <n v="116"/>
    <s v="OTHER/OUTSIDE"/>
    <n v="109"/>
    <s v="SEMI-AUTOMATIC PISTOL"/>
    <s v="IC"/>
    <s v="Invest Cont"/>
    <n v="761"/>
    <m/>
    <m/>
    <m/>
    <s v="5600    FOUNTAIN                     AV"/>
    <m/>
    <n v="34.094799999999999"/>
    <n v="-118.3109"/>
  </r>
  <r>
    <n v="200512688"/>
    <d v="2020-08-06T00:00:00"/>
    <x v="115"/>
    <n v="45"/>
    <n v="5"/>
    <x v="10"/>
    <n v="525"/>
    <n v="2"/>
    <n v="901"/>
    <x v="19"/>
    <s v="2038 1202 0561 0913 1242 0602"/>
    <n v="60"/>
    <s v="F"/>
    <s v="H"/>
    <n v="501"/>
    <s v="SINGLE FAMILY DWELLING"/>
    <m/>
    <m/>
    <s v="AA"/>
    <s v="Adult Arrest"/>
    <n v="901"/>
    <m/>
    <m/>
    <m/>
    <s v="400    GULF                         AV"/>
    <m/>
    <n v="33.773600000000002"/>
    <n v="-118.2724"/>
  </r>
  <r>
    <n v="200913538"/>
    <d v="2020-08-15T00:00:00"/>
    <x v="347"/>
    <n v="1100"/>
    <n v="9"/>
    <x v="3"/>
    <n v="985"/>
    <n v="1"/>
    <n v="510"/>
    <x v="0"/>
    <m/>
    <n v="0"/>
    <m/>
    <m/>
    <n v="101"/>
    <s v="STREET"/>
    <m/>
    <m/>
    <s v="IC"/>
    <s v="Invest Cont"/>
    <n v="510"/>
    <m/>
    <m/>
    <m/>
    <s v="14400    BENEFIT                      ST"/>
    <m/>
    <n v="34.148600000000002"/>
    <n v="-118.44629999999999"/>
  </r>
  <r>
    <n v="201008514"/>
    <d v="2020-04-29T00:00:00"/>
    <x v="274"/>
    <n v="1120"/>
    <n v="10"/>
    <x v="11"/>
    <n v="1063"/>
    <n v="2"/>
    <n v="946"/>
    <x v="8"/>
    <m/>
    <n v="49"/>
    <s v="F"/>
    <s v="V"/>
    <n v="220"/>
    <s v="NAIL SALON"/>
    <m/>
    <m/>
    <s v="IC"/>
    <s v="Invest Cont"/>
    <n v="946"/>
    <m/>
    <m/>
    <m/>
    <s v="18300    VENTURA                      BL"/>
    <m/>
    <n v="34.168199999999999"/>
    <n v="-118.5406"/>
  </r>
  <r>
    <n v="201218764"/>
    <d v="2020-08-17T00:00:00"/>
    <x v="337"/>
    <n v="1703"/>
    <n v="12"/>
    <x v="8"/>
    <n v="1207"/>
    <n v="2"/>
    <n v="740"/>
    <x v="21"/>
    <s v="0329 1822"/>
    <n v="37"/>
    <s v="F"/>
    <s v="B"/>
    <n v="501"/>
    <s v="SINGLE FAMILY DWELLING"/>
    <m/>
    <m/>
    <s v="IC"/>
    <s v="Invest Cont"/>
    <n v="740"/>
    <m/>
    <m/>
    <m/>
    <s v="900 W  50TH                         ST"/>
    <m/>
    <n v="33.997900000000001"/>
    <n v="-118.2884"/>
  </r>
  <r>
    <n v="200113719"/>
    <d v="2020-06-21T00:00:00"/>
    <x v="50"/>
    <n v="2300"/>
    <n v="1"/>
    <x v="1"/>
    <n v="139"/>
    <n v="1"/>
    <n v="330"/>
    <x v="1"/>
    <s v="1609 0344 1307 0329 1822"/>
    <n v="30"/>
    <s v="M"/>
    <s v="F"/>
    <n v="101"/>
    <s v="STREET"/>
    <m/>
    <m/>
    <s v="IC"/>
    <s v="Invest Cont"/>
    <n v="330"/>
    <m/>
    <m/>
    <m/>
    <s v="2ND                          ST"/>
    <s v="GAREY                        ST"/>
    <n v="34.047199999999997"/>
    <n v="-118.23520000000001"/>
  </r>
  <r>
    <n v="200122696"/>
    <d v="2020-12-23T00:00:00"/>
    <x v="239"/>
    <n v="940"/>
    <n v="1"/>
    <x v="1"/>
    <n v="142"/>
    <n v="1"/>
    <n v="220"/>
    <x v="50"/>
    <s v="1822 0345 0401 0416 0344 0356 0319 1414"/>
    <n v="42"/>
    <s v="M"/>
    <s v="H"/>
    <n v="102"/>
    <s v="SIDEWALK"/>
    <n v="400"/>
    <s v="STRONG-ARM (HANDS, FIST, FEET OR BODILY FORCE)"/>
    <s v="IC"/>
    <s v="Invest Cont"/>
    <n v="220"/>
    <n v="480"/>
    <m/>
    <m/>
    <s v="500 W  5TH                          ST"/>
    <m/>
    <n v="34.051900000000003"/>
    <n v="-118.2531"/>
  </r>
  <r>
    <n v="200915526"/>
    <d v="2020-10-05T00:00:00"/>
    <x v="263"/>
    <n v="2020"/>
    <n v="9"/>
    <x v="3"/>
    <n v="911"/>
    <n v="1"/>
    <n v="440"/>
    <x v="20"/>
    <s v="0344 2014"/>
    <n v="21"/>
    <s v="F"/>
    <s v="H"/>
    <n v="101"/>
    <s v="STREET"/>
    <m/>
    <m/>
    <s v="IC"/>
    <s v="Invest Cont"/>
    <n v="440"/>
    <m/>
    <m/>
    <m/>
    <s v="SEPULVEDA                    BL"/>
    <s v="VANOWEN                      ST"/>
    <n v="34.193899999999999"/>
    <n v="-118.4662"/>
  </r>
  <r>
    <n v="200908118"/>
    <d v="2020-04-03T00:00:00"/>
    <x v="146"/>
    <n v="630"/>
    <n v="9"/>
    <x v="3"/>
    <n v="939"/>
    <n v="1"/>
    <n v="330"/>
    <x v="1"/>
    <s v="1302 0344"/>
    <n v="38"/>
    <s v="M"/>
    <s v="W"/>
    <n v="101"/>
    <s v="STREET"/>
    <m/>
    <m/>
    <s v="IC"/>
    <s v="Invest Cont"/>
    <n v="330"/>
    <m/>
    <m/>
    <m/>
    <s v="12900    CHANDLER                     BL"/>
    <m/>
    <n v="34.168700000000001"/>
    <n v="-118.4153"/>
  </r>
  <r>
    <n v="200321986"/>
    <d v="2020-12-20T00:00:00"/>
    <x v="210"/>
    <n v="2145"/>
    <n v="3"/>
    <x v="2"/>
    <n v="355"/>
    <n v="2"/>
    <n v="624"/>
    <x v="15"/>
    <s v="0342 0416 0446 1309"/>
    <n v="38"/>
    <s v="F"/>
    <s v="B"/>
    <n v="501"/>
    <s v="SINGLE FAMILY DWELLING"/>
    <n v="400"/>
    <s v="STRONG-ARM (HANDS, FIST, FEET OR BODILY FORCE)"/>
    <s v="AO"/>
    <s v="Adult Other"/>
    <n v="624"/>
    <m/>
    <m/>
    <m/>
    <s v="1900 W  JEFFERSON                    BL"/>
    <m/>
    <n v="34.025500000000001"/>
    <n v="-118.3125"/>
  </r>
  <r>
    <n v="200514711"/>
    <d v="2020-09-30T00:00:00"/>
    <x v="111"/>
    <n v="2317"/>
    <n v="5"/>
    <x v="10"/>
    <n v="564"/>
    <n v="1"/>
    <n v="236"/>
    <x v="46"/>
    <s v="0913 1309 2000 1814 0400"/>
    <n v="31"/>
    <s v="F"/>
    <s v="W"/>
    <n v="503"/>
    <s v="HOTEL"/>
    <n v="400"/>
    <s v="STRONG-ARM (HANDS, FIST, FEET OR BODILY FORCE)"/>
    <s v="AA"/>
    <s v="Adult Arrest"/>
    <n v="236"/>
    <m/>
    <m/>
    <m/>
    <s v="600 S  PALOS VERDES                 ST"/>
    <m/>
    <n v="33.737900000000003"/>
    <n v="-118.2814"/>
  </r>
  <r>
    <n v="200910730"/>
    <d v="2020-06-07T00:00:00"/>
    <x v="150"/>
    <n v="900"/>
    <n v="9"/>
    <x v="3"/>
    <n v="926"/>
    <n v="1"/>
    <n v="341"/>
    <x v="12"/>
    <n v="344"/>
    <n v="53"/>
    <s v="M"/>
    <s v="B"/>
    <n v="502"/>
    <s v="MULTI-UNIT DWELLING (APARTMENT, DUPLEX, ETC)"/>
    <m/>
    <m/>
    <s v="IC"/>
    <s v="Invest Cont"/>
    <n v="341"/>
    <m/>
    <m/>
    <m/>
    <s v="14400    HAMLIN                       ST"/>
    <m/>
    <n v="34.188699999999997"/>
    <n v="-118.4465"/>
  </r>
  <r>
    <n v="200909000"/>
    <d v="2020-04-27T00:00:00"/>
    <x v="75"/>
    <n v="1700"/>
    <n v="9"/>
    <x v="3"/>
    <n v="985"/>
    <n v="2"/>
    <n v="740"/>
    <x v="21"/>
    <n v="329"/>
    <n v="64"/>
    <s v="F"/>
    <s v="O"/>
    <n v="501"/>
    <s v="SINGLE FAMILY DWELLING"/>
    <m/>
    <m/>
    <s v="IC"/>
    <s v="Invest Cont"/>
    <n v="740"/>
    <m/>
    <m/>
    <m/>
    <s v="4600    LENNOX                       AV"/>
    <m/>
    <n v="34.154800000000002"/>
    <n v="-118.44540000000001"/>
  </r>
  <r>
    <n v="201225295"/>
    <d v="2020-11-27T00:00:00"/>
    <x v="29"/>
    <n v="1315"/>
    <n v="12"/>
    <x v="8"/>
    <n v="1255"/>
    <n v="2"/>
    <n v="753"/>
    <x v="37"/>
    <s v="0342 1309 1100 1822 1402 1407 0216"/>
    <n v="0"/>
    <s v="X"/>
    <s v="X"/>
    <n v="102"/>
    <s v="SIDEWALK"/>
    <n v="102"/>
    <s v="HAND GUN"/>
    <s v="IC"/>
    <s v="Invest Cont"/>
    <n v="753"/>
    <m/>
    <m/>
    <m/>
    <s v="BUDLONG                      AV"/>
    <s v="77TH                         ST"/>
    <n v="33.970199999999998"/>
    <n v="-118.2962"/>
  </r>
  <r>
    <n v="200809203"/>
    <d v="2020-05-08T00:00:00"/>
    <x v="165"/>
    <n v="1120"/>
    <n v="8"/>
    <x v="12"/>
    <n v="823"/>
    <n v="1"/>
    <n v="330"/>
    <x v="1"/>
    <s v="1609 0344 1822"/>
    <n v="29"/>
    <s v="F"/>
    <s v="W"/>
    <n v="101"/>
    <s v="STREET"/>
    <m/>
    <m/>
    <s v="IC"/>
    <s v="Invest Cont"/>
    <n v="330"/>
    <m/>
    <m/>
    <m/>
    <s v="TEMESCAL CAN"/>
    <s v="PACIFIC COAST                HY"/>
    <n v="34.038499999999999"/>
    <n v="-118.5258"/>
  </r>
  <r>
    <n v="200605912"/>
    <d v="2020-02-10T00:00:00"/>
    <x v="310"/>
    <n v="1700"/>
    <n v="6"/>
    <x v="9"/>
    <n v="666"/>
    <n v="2"/>
    <n v="745"/>
    <x v="9"/>
    <s v="0329 1300 1822 1307"/>
    <n v="72"/>
    <s v="M"/>
    <s v="H"/>
    <n v="101"/>
    <s v="STREET"/>
    <m/>
    <m/>
    <s v="IC"/>
    <s v="Invest Cont"/>
    <n v="745"/>
    <m/>
    <m/>
    <m/>
    <s v="COLE                         PL"/>
    <s v="SUNSET                       BL"/>
    <n v="34.097999999999999"/>
    <n v="-118.33029999999999"/>
  </r>
  <r>
    <n v="200100694"/>
    <d v="2020-03-20T00:00:00"/>
    <x v="285"/>
    <n v="230"/>
    <n v="1"/>
    <x v="1"/>
    <n v="162"/>
    <n v="2"/>
    <n v="745"/>
    <x v="9"/>
    <s v="0329 1822"/>
    <n v="0"/>
    <s v="M"/>
    <s v="W"/>
    <n v="203"/>
    <s v="OTHER BUSINESS"/>
    <m/>
    <m/>
    <s v="IC"/>
    <s v="Invest Cont"/>
    <n v="745"/>
    <m/>
    <m/>
    <m/>
    <s v="700 W  7TH                          ST"/>
    <m/>
    <n v="34.048000000000002"/>
    <n v="-118.2577"/>
  </r>
  <r>
    <n v="200604699"/>
    <d v="2020-01-16T00:00:00"/>
    <x v="188"/>
    <n v="1800"/>
    <n v="6"/>
    <x v="9"/>
    <n v="667"/>
    <n v="1"/>
    <n v="350"/>
    <x v="60"/>
    <s v="0344 1202"/>
    <n v="78"/>
    <s v="M"/>
    <s v="O"/>
    <n v="101"/>
    <s v="STREET"/>
    <m/>
    <m/>
    <s v="IC"/>
    <s v="Invest Cont"/>
    <n v="350"/>
    <m/>
    <m/>
    <m/>
    <s v="GOWER                        ST"/>
    <s v="SANTA MONICA                 BL"/>
    <n v="34.090800000000002"/>
    <n v="-118.3223"/>
  </r>
  <r>
    <n v="201114433"/>
    <d v="2020-10-08T00:00:00"/>
    <x v="212"/>
    <n v="900"/>
    <n v="11"/>
    <x v="7"/>
    <n v="1115"/>
    <n v="1"/>
    <n v="510"/>
    <x v="0"/>
    <m/>
    <n v="0"/>
    <m/>
    <m/>
    <n v="101"/>
    <s v="STREET"/>
    <m/>
    <m/>
    <s v="IC"/>
    <s v="Invest Cont"/>
    <n v="510"/>
    <m/>
    <m/>
    <m/>
    <s v="5000 N  MAYWOOD                      AV"/>
    <m/>
    <n v="34.136699999999998"/>
    <n v="-118.2116"/>
  </r>
  <r>
    <n v="200209607"/>
    <d v="2020-04-29T00:00:00"/>
    <x v="348"/>
    <n v="1130"/>
    <n v="2"/>
    <x v="5"/>
    <n v="236"/>
    <n v="2"/>
    <n v="354"/>
    <x v="14"/>
    <s v="0923 0100"/>
    <n v="24"/>
    <s v="M"/>
    <s v="H"/>
    <n v="502"/>
    <s v="MULTI-UNIT DWELLING (APARTMENT, DUPLEX, ETC)"/>
    <m/>
    <m/>
    <s v="IC"/>
    <s v="Invest Cont"/>
    <n v="354"/>
    <m/>
    <m/>
    <m/>
    <s v="100 S  BONNIE BRAE                  ST"/>
    <m/>
    <n v="34.065600000000003"/>
    <n v="-118.26779999999999"/>
  </r>
  <r>
    <n v="200113458"/>
    <d v="2020-06-15T00:00:00"/>
    <x v="156"/>
    <n v="900"/>
    <n v="1"/>
    <x v="1"/>
    <n v="124"/>
    <n v="2"/>
    <n v="812"/>
    <x v="34"/>
    <s v="1309 1257 0522 0552"/>
    <n v="2"/>
    <s v="M"/>
    <s v="H"/>
    <n v="122"/>
    <s v="VEHICLE, PASSENGER/TRUCK"/>
    <n v="400"/>
    <s v="STRONG-ARM (HANDS, FIST, FEET OR BODILY FORCE)"/>
    <s v="IC"/>
    <s v="Invest Cont"/>
    <n v="812"/>
    <n v="860"/>
    <m/>
    <m/>
    <s v="100 W  1ST                          ST"/>
    <m/>
    <n v="34.052199999999999"/>
    <n v="-118.24339999999999"/>
  </r>
  <r>
    <n v="200810158"/>
    <d v="2020-05-29T00:00:00"/>
    <x v="299"/>
    <n v="1200"/>
    <n v="8"/>
    <x v="12"/>
    <n v="828"/>
    <n v="2"/>
    <n v="354"/>
    <x v="14"/>
    <s v="1822 0100"/>
    <n v="63"/>
    <s v="M"/>
    <s v="O"/>
    <n v="501"/>
    <s v="SINGLE FAMILY DWELLING"/>
    <m/>
    <m/>
    <s v="IC"/>
    <s v="Invest Cont"/>
    <n v="354"/>
    <m/>
    <m/>
    <m/>
    <s v="10700    WILSHIRE                     BL"/>
    <m/>
    <n v="34.064900000000002"/>
    <n v="-118.4372"/>
  </r>
  <r>
    <n v="200506609"/>
    <d v="2020-03-02T00:00:00"/>
    <x v="324"/>
    <n v="1300"/>
    <n v="5"/>
    <x v="10"/>
    <n v="564"/>
    <n v="2"/>
    <n v="740"/>
    <x v="21"/>
    <s v="1300 2000 0329 1309"/>
    <n v="25"/>
    <s v="F"/>
    <s v="B"/>
    <n v="122"/>
    <s v="VEHICLE, PASSENGER/TRUCK"/>
    <m/>
    <m/>
    <s v="AO"/>
    <s v="Adult Other"/>
    <n v="740"/>
    <m/>
    <m/>
    <m/>
    <s v="200 W  1ST                          ST"/>
    <m/>
    <n v="33.743299999999998"/>
    <n v="-118.2821"/>
  </r>
  <r>
    <n v="200506697"/>
    <d v="2020-03-03T00:00:00"/>
    <x v="265"/>
    <n v="1130"/>
    <n v="5"/>
    <x v="10"/>
    <n v="529"/>
    <n v="2"/>
    <n v="626"/>
    <x v="10"/>
    <s v="0913 2000 0416 0444 0401 1814 2004 1218"/>
    <n v="52"/>
    <s v="F"/>
    <s v="W"/>
    <n v="103"/>
    <s v="ALLEY"/>
    <n v="400"/>
    <s v="STRONG-ARM (HANDS, FIST, FEET OR BODILY FORCE)"/>
    <s v="IC"/>
    <s v="Invest Cont"/>
    <n v="626"/>
    <m/>
    <m/>
    <m/>
    <s v="BROAD                        ST"/>
    <s v="F                            ST"/>
    <n v="33.777200000000001"/>
    <n v="-118.26090000000001"/>
  </r>
  <r>
    <n v="200518261"/>
    <d v="2020-12-28T00:00:00"/>
    <x v="360"/>
    <n v="134"/>
    <n v="5"/>
    <x v="10"/>
    <n v="522"/>
    <n v="1"/>
    <n v="210"/>
    <x v="11"/>
    <s v="0916 0216 0354 0330 0344 0416 0429 0432 1309"/>
    <n v="47"/>
    <s v="M"/>
    <s v="H"/>
    <n v="103"/>
    <s v="ALLEY"/>
    <n v="400"/>
    <s v="STRONG-ARM (HANDS, FIST, FEET OR BODILY FORCE)"/>
    <s v="IC"/>
    <s v="Invest Cont"/>
    <n v="210"/>
    <m/>
    <m/>
    <m/>
    <s v="700 N  WILMINGTON                   BL"/>
    <m/>
    <n v="33.777900000000002"/>
    <n v="-118.274"/>
  </r>
  <r>
    <n v="200112979"/>
    <d v="2020-06-04T00:00:00"/>
    <x v="70"/>
    <n v="1200"/>
    <n v="1"/>
    <x v="1"/>
    <n v="132"/>
    <n v="2"/>
    <n v="740"/>
    <x v="21"/>
    <s v="0329 0910"/>
    <n v="0"/>
    <s v="X"/>
    <s v="X"/>
    <n v="901"/>
    <s v="MTA - RED LINE - CIVIC CENTER/GRAND PARK"/>
    <m/>
    <m/>
    <s v="IC"/>
    <s v="Invest Cont"/>
    <n v="740"/>
    <m/>
    <m/>
    <m/>
    <s v="100 S  HILL                         ST"/>
    <m/>
    <n v="34.054699999999997"/>
    <n v="-118.2505"/>
  </r>
  <r>
    <n v="201205642"/>
    <d v="2020-01-24T00:00:00"/>
    <x v="254"/>
    <n v="1015"/>
    <n v="12"/>
    <x v="8"/>
    <n v="1273"/>
    <n v="1"/>
    <n v="230"/>
    <x v="13"/>
    <s v="1402 0913 0334 0443 0421 0417"/>
    <n v="30"/>
    <s v="M"/>
    <s v="B"/>
    <n v="501"/>
    <s v="SINGLE FAMILY DWELLING"/>
    <n v="204"/>
    <s v="FOLDING KNIFE"/>
    <s v="AO"/>
    <s v="Adult Other"/>
    <n v="230"/>
    <m/>
    <m/>
    <m/>
    <s v="8900 S  GRAMERCY                     PL"/>
    <m/>
    <n v="33.956400000000002"/>
    <n v="-118.3134"/>
  </r>
  <r>
    <n v="201214299"/>
    <d v="2020-06-12T00:00:00"/>
    <x v="226"/>
    <n v="1030"/>
    <n v="12"/>
    <x v="8"/>
    <n v="1239"/>
    <n v="1"/>
    <n v="440"/>
    <x v="20"/>
    <s v="0344 0319 1822 1309"/>
    <n v="37"/>
    <s v="F"/>
    <s v="H"/>
    <n v="704"/>
    <s v="ELEMENTARY SCHOOL"/>
    <m/>
    <m/>
    <s v="AO"/>
    <s v="Adult Other"/>
    <n v="440"/>
    <m/>
    <m/>
    <m/>
    <s v="5900    BUDLONG                      AV"/>
    <m/>
    <n v="33.986699999999999"/>
    <n v="-118.2959"/>
  </r>
  <r>
    <n v="200212634"/>
    <d v="2020-07-16T00:00:00"/>
    <x v="51"/>
    <n v="1345"/>
    <n v="2"/>
    <x v="5"/>
    <n v="249"/>
    <n v="1"/>
    <n v="236"/>
    <x v="46"/>
    <s v="1309 2000 1310 1813 1243 0913 0416 0446 0408"/>
    <n v="42"/>
    <s v="F"/>
    <s v="B"/>
    <n v="122"/>
    <s v="VEHICLE, PASSENGER/TRUCK"/>
    <n v="400"/>
    <s v="STRONG-ARM (HANDS, FIST, FEET OR BODILY FORCE)"/>
    <s v="IC"/>
    <s v="Invest Cont"/>
    <n v="236"/>
    <m/>
    <m/>
    <m/>
    <s v="7TH                          ST"/>
    <s v="BIXEL"/>
    <n v="34.050899999999999"/>
    <n v="-118.2642"/>
  </r>
  <r>
    <n v="200909991"/>
    <d v="2020-05-21T00:00:00"/>
    <x v="62"/>
    <n v="1600"/>
    <n v="9"/>
    <x v="3"/>
    <n v="964"/>
    <n v="1"/>
    <n v="310"/>
    <x v="5"/>
    <s v="0358 1420 0344 1609"/>
    <n v="55"/>
    <s v="M"/>
    <s v="O"/>
    <n v="501"/>
    <s v="SINGLE FAMILY DWELLING"/>
    <m/>
    <m/>
    <s v="IC"/>
    <s v="Invest Cont"/>
    <n v="310"/>
    <m/>
    <m/>
    <m/>
    <s v="4700    KATHERINE                    AV"/>
    <m/>
    <n v="34.156399999999998"/>
    <n v="-118.4432"/>
  </r>
  <r>
    <n v="200916152"/>
    <d v="2020-10-19T00:00:00"/>
    <x v="95"/>
    <n v="1200"/>
    <n v="9"/>
    <x v="3"/>
    <n v="979"/>
    <n v="2"/>
    <n v="662"/>
    <x v="17"/>
    <s v="0344 1822 0701"/>
    <n v="48"/>
    <s v="F"/>
    <s v="W"/>
    <n v="501"/>
    <s v="SINGLE FAMILY DWELLING"/>
    <m/>
    <m/>
    <s v="IC"/>
    <s v="Invest Cont"/>
    <n v="662"/>
    <m/>
    <m/>
    <m/>
    <s v="4400    COLDWATER CANYON             AV"/>
    <m/>
    <n v="34.153599999999997"/>
    <n v="-118.4181"/>
  </r>
  <r>
    <n v="200507649"/>
    <d v="2020-03-26T00:00:00"/>
    <x v="328"/>
    <n v="2100"/>
    <n v="5"/>
    <x v="10"/>
    <n v="563"/>
    <n v="1"/>
    <n v="510"/>
    <x v="0"/>
    <m/>
    <n v="0"/>
    <m/>
    <m/>
    <n v="108"/>
    <s v="PARKING LOT"/>
    <m/>
    <m/>
    <s v="IC"/>
    <s v="Invest Cont"/>
    <n v="510"/>
    <m/>
    <m/>
    <m/>
    <s v="500 W  12TH                         ST"/>
    <m/>
    <n v="33.7333"/>
    <n v="-118.28789999999999"/>
  </r>
  <r>
    <n v="200305811"/>
    <d v="2020-01-31T00:00:00"/>
    <x v="169"/>
    <n v="540"/>
    <n v="3"/>
    <x v="2"/>
    <n v="326"/>
    <n v="1"/>
    <n v="210"/>
    <x v="11"/>
    <s v="0432 0449 0319 0334 0216 0344 0377 0305 0302 1822"/>
    <n v="43"/>
    <s v="M"/>
    <s v="H"/>
    <n v="101"/>
    <s v="STREET"/>
    <n v="109"/>
    <s v="SEMI-AUTOMATIC PISTOL"/>
    <s v="IC"/>
    <s v="Invest Cont"/>
    <n v="210"/>
    <m/>
    <m/>
    <m/>
    <s v="WESTERN                      AV"/>
    <s v="29TH                         ST"/>
    <n v="34.0291"/>
    <n v="-118.30889999999999"/>
  </r>
  <r>
    <n v="201308050"/>
    <d v="2020-03-13T00:00:00"/>
    <x v="262"/>
    <n v="500"/>
    <n v="13"/>
    <x v="6"/>
    <n v="1363"/>
    <n v="2"/>
    <n v="626"/>
    <x v="10"/>
    <s v="2000 0400 0913"/>
    <n v="31"/>
    <s v="F"/>
    <s v="H"/>
    <n v="101"/>
    <s v="STREET"/>
    <n v="400"/>
    <s v="STRONG-ARM (HANDS, FIST, FEET OR BODILY FORCE)"/>
    <s v="AO"/>
    <s v="Adult Other"/>
    <n v="626"/>
    <m/>
    <m/>
    <m/>
    <s v="4900    WADSWORTH                    AV"/>
    <m/>
    <n v="33.999299999999998"/>
    <n v="-118.2587"/>
  </r>
  <r>
    <n v="201008839"/>
    <d v="2020-05-08T00:00:00"/>
    <x v="165"/>
    <n v="2000"/>
    <n v="10"/>
    <x v="11"/>
    <n v="1025"/>
    <n v="1"/>
    <n v="440"/>
    <x v="20"/>
    <s v="0344 1822 1309 0922 1214"/>
    <n v="19"/>
    <s v="F"/>
    <s v="W"/>
    <n v="605"/>
    <s v="AUTOMATED TELLER MACHINE (ATM)"/>
    <m/>
    <m/>
    <s v="IC"/>
    <s v="Invest Cont"/>
    <n v="440"/>
    <m/>
    <m/>
    <m/>
    <s v="18100    SHERMAN                      WY"/>
    <m/>
    <n v="34.201099999999997"/>
    <n v="-118.5273"/>
  </r>
  <r>
    <n v="201110362"/>
    <d v="2020-06-13T00:00:00"/>
    <x v="20"/>
    <n v="2000"/>
    <n v="11"/>
    <x v="7"/>
    <n v="1135"/>
    <n v="1"/>
    <n v="122"/>
    <x v="70"/>
    <s v="0913 0500 0519 0527 1402 1415 1817 0540"/>
    <n v="28"/>
    <s v="F"/>
    <s v="H"/>
    <n v="501"/>
    <s v="SINGLE FAMILY DWELLING"/>
    <n v="400"/>
    <s v="STRONG-ARM (HANDS, FIST, FEET OR BODILY FORCE)"/>
    <s v="AO"/>
    <s v="Adult Other"/>
    <n v="122"/>
    <n v="821"/>
    <m/>
    <m/>
    <s v="3900    EAGLE ROCK                   BL"/>
    <m/>
    <n v="34.119199999999999"/>
    <n v="-118.23050000000001"/>
  </r>
  <r>
    <n v="200614937"/>
    <d v="2020-09-04T00:00:00"/>
    <x v="154"/>
    <n v="1755"/>
    <n v="6"/>
    <x v="9"/>
    <n v="636"/>
    <n v="2"/>
    <n v="850"/>
    <x v="41"/>
    <s v="1822 0529"/>
    <n v="22"/>
    <s v="F"/>
    <s v="W"/>
    <n v="101"/>
    <s v="STREET"/>
    <n v="400"/>
    <s v="STRONG-ARM (HANDS, FIST, FEET OR BODILY FORCE)"/>
    <s v="AA"/>
    <s v="Adult Arrest"/>
    <n v="850"/>
    <m/>
    <m/>
    <m/>
    <s v="CHEROKEE"/>
    <s v="YUCCA"/>
    <n v="34.103200000000001"/>
    <n v="-118.3348"/>
  </r>
  <r>
    <n v="201308887"/>
    <d v="2020-03-30T00:00:00"/>
    <x v="152"/>
    <n v="1805"/>
    <n v="13"/>
    <x v="6"/>
    <n v="1371"/>
    <n v="2"/>
    <n v="624"/>
    <x v="15"/>
    <s v="1251 0416 1822"/>
    <n v="10"/>
    <s v="M"/>
    <s v="H"/>
    <n v="102"/>
    <s v="SIDEWALK"/>
    <n v="500"/>
    <s v="UNKNOWN WEAPON/OTHER WEAPON"/>
    <s v="IC"/>
    <s v="Invest Cont"/>
    <n v="624"/>
    <m/>
    <m/>
    <m/>
    <s v="5700 S  BROADWAY"/>
    <m/>
    <n v="33.990600000000001"/>
    <n v="-118.2783"/>
  </r>
  <r>
    <n v="200118994"/>
    <d v="2020-10-06T00:00:00"/>
    <x v="186"/>
    <n v="950"/>
    <n v="1"/>
    <x v="1"/>
    <n v="143"/>
    <n v="2"/>
    <n v="930"/>
    <x v="30"/>
    <s v="0446 1266 2004 0447 0443 1822"/>
    <n v="49"/>
    <s v="M"/>
    <s v="H"/>
    <n v="404"/>
    <s v="DEPARTMENT STORE"/>
    <n v="500"/>
    <s v="UNKNOWN WEAPON/OTHER WEAPON"/>
    <s v="AO"/>
    <s v="Adult Other"/>
    <n v="930"/>
    <m/>
    <m/>
    <m/>
    <s v="400 S  BROADWAY"/>
    <m/>
    <n v="34.048900000000003"/>
    <n v="-118.2499"/>
  </r>
  <r>
    <n v="200104700"/>
    <d v="2020-01-10T00:00:00"/>
    <x v="172"/>
    <n v="1845"/>
    <n v="1"/>
    <x v="1"/>
    <n v="185"/>
    <n v="1"/>
    <n v="330"/>
    <x v="1"/>
    <s v="0344 1609 1307 1822 0377 0329"/>
    <n v="29"/>
    <s v="M"/>
    <s v="W"/>
    <n v="108"/>
    <s v="PARKING LOT"/>
    <n v="500"/>
    <s v="UNKNOWN WEAPON/OTHER WEAPON"/>
    <s v="IC"/>
    <s v="Invest Cont"/>
    <n v="330"/>
    <m/>
    <m/>
    <m/>
    <s v="900 S  BROADWAY"/>
    <m/>
    <n v="34.042299999999997"/>
    <n v="-118.2561"/>
  </r>
  <r>
    <n v="200117334"/>
    <d v="2020-09-02T00:00:00"/>
    <x v="338"/>
    <n v="1100"/>
    <n v="1"/>
    <x v="1"/>
    <n v="163"/>
    <n v="1"/>
    <n v="330"/>
    <x v="1"/>
    <s v="0386 1822 1607 0329 0344"/>
    <n v="37"/>
    <s v="M"/>
    <s v="W"/>
    <n v="108"/>
    <s v="PARKING LOT"/>
    <m/>
    <m/>
    <s v="IC"/>
    <s v="Invest Cont"/>
    <n v="330"/>
    <m/>
    <m/>
    <m/>
    <s v="800 S  BROADWAY"/>
    <m/>
    <n v="34.043399999999998"/>
    <n v="-118.255"/>
  </r>
  <r>
    <n v="200518206"/>
    <d v="2020-12-25T00:00:00"/>
    <x v="340"/>
    <n v="1155"/>
    <n v="5"/>
    <x v="10"/>
    <n v="532"/>
    <n v="2"/>
    <n v="626"/>
    <x v="10"/>
    <s v="1813 0400 2000 0913 0602 1821"/>
    <n v="51"/>
    <s v="F"/>
    <s v="O"/>
    <n v="502"/>
    <s v="MULTI-UNIT DWELLING (APARTMENT, DUPLEX, ETC)"/>
    <n v="400"/>
    <s v="STRONG-ARM (HANDS, FIST, FEET OR BODILY FORCE)"/>
    <s v="IC"/>
    <s v="Invest Cont"/>
    <n v="626"/>
    <m/>
    <m/>
    <m/>
    <s v="1100 N  WILMINGTON                   BL"/>
    <m/>
    <n v="33.784300000000002"/>
    <n v="-118.27460000000001"/>
  </r>
  <r>
    <n v="200318101"/>
    <d v="2020-09-28T00:00:00"/>
    <x v="294"/>
    <n v="1950"/>
    <n v="3"/>
    <x v="2"/>
    <n v="351"/>
    <n v="1"/>
    <n v="420"/>
    <x v="33"/>
    <s v="1606 1822 0344 1300"/>
    <n v="30"/>
    <s v="M"/>
    <s v="F"/>
    <n v="108"/>
    <s v="PARKING LOT"/>
    <m/>
    <m/>
    <s v="IC"/>
    <s v="Invest Cont"/>
    <n v="420"/>
    <m/>
    <m/>
    <m/>
    <s v="3400 S  LA BREA                      AV"/>
    <m/>
    <n v="34.021799999999999"/>
    <n v="-118.3556"/>
  </r>
  <r>
    <n v="200713724"/>
    <d v="2020-09-10T00:00:00"/>
    <x v="238"/>
    <n v="2115"/>
    <n v="7"/>
    <x v="0"/>
    <n v="745"/>
    <n v="2"/>
    <n v="624"/>
    <x v="15"/>
    <s v="0400 0416"/>
    <n v="64"/>
    <s v="M"/>
    <s v="O"/>
    <n v="203"/>
    <s v="OTHER BUSINESS"/>
    <n v="400"/>
    <s v="STRONG-ARM (HANDS, FIST, FEET OR BODILY FORCE)"/>
    <s v="IC"/>
    <s v="Invest Cont"/>
    <n v="624"/>
    <m/>
    <m/>
    <m/>
    <s v="5200 W  OLYMPIC                      BL"/>
    <m/>
    <n v="34.057200000000002"/>
    <n v="-118.3428"/>
  </r>
  <r>
    <n v="200606258"/>
    <d v="2020-02-16T00:00:00"/>
    <x v="58"/>
    <n v="1500"/>
    <n v="6"/>
    <x v="9"/>
    <n v="645"/>
    <n v="2"/>
    <n v="930"/>
    <x v="30"/>
    <s v="0421 1218 1822"/>
    <n v="69"/>
    <s v="M"/>
    <s v="W"/>
    <n v="101"/>
    <s v="STREET"/>
    <n v="511"/>
    <s v="VERBAL THREAT"/>
    <s v="IC"/>
    <s v="Invest Cont"/>
    <n v="930"/>
    <m/>
    <m/>
    <m/>
    <s v="HOLLYWOOD"/>
    <s v="ORANGE"/>
    <n v="34.101599999999998"/>
    <n v="-118.34139999999999"/>
  </r>
  <r>
    <n v="200405124"/>
    <d v="2020-01-29T00:00:00"/>
    <x v="227"/>
    <n v="145"/>
    <n v="4"/>
    <x v="4"/>
    <n v="421"/>
    <n v="1"/>
    <n v="440"/>
    <x v="20"/>
    <n v="344"/>
    <n v="52"/>
    <s v="M"/>
    <s v="H"/>
    <n v="109"/>
    <s v="PARK/PLAYGROUND"/>
    <m/>
    <m/>
    <s v="IC"/>
    <s v="Invest Cont"/>
    <n v="440"/>
    <m/>
    <m/>
    <m/>
    <s v="ALBION                       ST"/>
    <s v="AVENUE 17"/>
    <n v="34.069200000000002"/>
    <n v="-118.2223"/>
  </r>
  <r>
    <n v="200314189"/>
    <d v="2020-07-14T00:00:00"/>
    <x v="262"/>
    <n v="1700"/>
    <n v="3"/>
    <x v="2"/>
    <n v="338"/>
    <n v="1"/>
    <n v="522"/>
    <x v="39"/>
    <s v="0344 1251 1822"/>
    <n v="20"/>
    <s v="M"/>
    <s v="B"/>
    <n v="116"/>
    <s v="OTHER/OUTSIDE"/>
    <m/>
    <m/>
    <s v="IC"/>
    <s v="Invest Cont"/>
    <n v="522"/>
    <m/>
    <m/>
    <m/>
    <s v="3100    MCCLINTOCK                   AV"/>
    <m/>
    <n v="34.0274"/>
    <n v="-118.2851"/>
  </r>
  <r>
    <n v="201008424"/>
    <d v="2020-04-27T00:00:00"/>
    <x v="179"/>
    <n v="400"/>
    <n v="10"/>
    <x v="11"/>
    <n v="1004"/>
    <n v="2"/>
    <n v="930"/>
    <x v="30"/>
    <s v="0913 2000 1814 1310 1309 1312 0421 0329 1307"/>
    <n v="24"/>
    <s v="F"/>
    <s v="W"/>
    <n v="101"/>
    <s v="STREET"/>
    <n v="500"/>
    <s v="UNKNOWN WEAPON/OTHER WEAPON"/>
    <s v="AO"/>
    <s v="Adult Other"/>
    <n v="930"/>
    <m/>
    <m/>
    <m/>
    <s v="8100    GARDEN GROVE                 AV"/>
    <m/>
    <n v="34.217599999999997"/>
    <n v="-118.52889999999999"/>
  </r>
  <r>
    <n v="201111457"/>
    <d v="2020-07-15T00:00:00"/>
    <x v="284"/>
    <n v="1830"/>
    <n v="11"/>
    <x v="7"/>
    <n v="1129"/>
    <n v="1"/>
    <n v="510"/>
    <x v="0"/>
    <m/>
    <n v="0"/>
    <m/>
    <m/>
    <n v="101"/>
    <s v="STREET"/>
    <m/>
    <m/>
    <s v="IC"/>
    <s v="Invest Cont"/>
    <n v="510"/>
    <m/>
    <m/>
    <m/>
    <s v="800 N  AVENUE 65"/>
    <m/>
    <n v="34.120199999999997"/>
    <n v="-118.17659999999999"/>
  </r>
  <r>
    <n v="200313903"/>
    <d v="2020-06-30T00:00:00"/>
    <x v="234"/>
    <n v="400"/>
    <n v="3"/>
    <x v="2"/>
    <n v="356"/>
    <n v="2"/>
    <n v="745"/>
    <x v="9"/>
    <s v="1300 0329 0561"/>
    <n v="58"/>
    <s v="M"/>
    <s v="H"/>
    <n v="122"/>
    <s v="VEHICLE, PASSENGER/TRUCK"/>
    <m/>
    <m/>
    <s v="IC"/>
    <s v="Invest Cont"/>
    <n v="745"/>
    <m/>
    <m/>
    <m/>
    <s v="1500 W  35TH                         ST"/>
    <m/>
    <n v="34.0246"/>
    <n v="-118.3032"/>
  </r>
  <r>
    <n v="200805192"/>
    <d v="2020-01-28T00:00:00"/>
    <x v="225"/>
    <n v="1554"/>
    <n v="8"/>
    <x v="12"/>
    <n v="817"/>
    <n v="1"/>
    <n v="341"/>
    <x v="12"/>
    <s v="1822 1202 0344 0346"/>
    <n v="63"/>
    <s v="F"/>
    <s v="W"/>
    <n v="402"/>
    <s v="MARKET"/>
    <m/>
    <m/>
    <s v="IC"/>
    <s v="Invest Cont"/>
    <n v="341"/>
    <m/>
    <m/>
    <m/>
    <s v="10800    WEYBURN                      AV"/>
    <m/>
    <n v="34.0623"/>
    <n v="-118.4434"/>
  </r>
  <r>
    <n v="200409142"/>
    <d v="2020-05-23T00:00:00"/>
    <x v="354"/>
    <n v="1900"/>
    <n v="4"/>
    <x v="4"/>
    <n v="408"/>
    <n v="1"/>
    <n v="510"/>
    <x v="0"/>
    <m/>
    <n v="0"/>
    <m/>
    <m/>
    <n v="101"/>
    <s v="STREET"/>
    <m/>
    <m/>
    <s v="IC"/>
    <s v="Invest Cont"/>
    <n v="510"/>
    <m/>
    <m/>
    <m/>
    <s v="ROSEMEAD"/>
    <s v="NAVARETH"/>
    <n v="34.088700000000003"/>
    <n v="-118.1785"/>
  </r>
  <r>
    <n v="201223096"/>
    <d v="2020-10-22T00:00:00"/>
    <x v="167"/>
    <n v="830"/>
    <n v="12"/>
    <x v="8"/>
    <n v="1266"/>
    <n v="2"/>
    <n v="626"/>
    <x v="10"/>
    <s v="1814 2000 0913 0416 0444"/>
    <n v="52"/>
    <s v="F"/>
    <s v="H"/>
    <n v="501"/>
    <s v="SINGLE FAMILY DWELLING"/>
    <n v="400"/>
    <s v="STRONG-ARM (HANDS, FIST, FEET OR BODILY FORCE)"/>
    <s v="AO"/>
    <s v="Adult Other"/>
    <n v="626"/>
    <m/>
    <m/>
    <m/>
    <s v="900 W  80TH                         ST"/>
    <m/>
    <n v="33.966700000000003"/>
    <n v="-118.2889"/>
  </r>
  <r>
    <n v="200209182"/>
    <d v="2020-04-21T00:00:00"/>
    <x v="208"/>
    <n v="600"/>
    <n v="2"/>
    <x v="5"/>
    <n v="249"/>
    <n v="1"/>
    <n v="510"/>
    <x v="0"/>
    <m/>
    <n v="0"/>
    <m/>
    <m/>
    <n v="101"/>
    <s v="STREET"/>
    <m/>
    <m/>
    <s v="IC"/>
    <s v="Invest Cont"/>
    <n v="510"/>
    <m/>
    <m/>
    <m/>
    <s v="1100    INGRAHAM                     ST"/>
    <m/>
    <n v="34.0518"/>
    <n v="-118.2637"/>
  </r>
  <r>
    <n v="200122376"/>
    <d v="2020-12-14T00:00:00"/>
    <x v="325"/>
    <n v="825"/>
    <n v="1"/>
    <x v="1"/>
    <n v="111"/>
    <n v="1"/>
    <n v="420"/>
    <x v="33"/>
    <m/>
    <n v="0"/>
    <m/>
    <m/>
    <n v="707"/>
    <s v="GARAGE/CARPORT"/>
    <m/>
    <m/>
    <s v="IC"/>
    <s v="Invest Cont"/>
    <n v="420"/>
    <m/>
    <m/>
    <m/>
    <s v="800    CLEVELAND                    ST"/>
    <m/>
    <n v="34.063499999999998"/>
    <n v="-118.24160000000001"/>
  </r>
  <r>
    <n v="201107340"/>
    <d v="2020-03-14T00:00:00"/>
    <x v="124"/>
    <n v="1520"/>
    <n v="11"/>
    <x v="7"/>
    <n v="1142"/>
    <n v="1"/>
    <n v="761"/>
    <x v="35"/>
    <s v="0334 1822 2004"/>
    <n v="36"/>
    <s v="F"/>
    <s v="H"/>
    <n v="252"/>
    <s v="COFFEE SHOP (STARBUCKS, COFFEE BEAN, PEET'S, ETC.)"/>
    <n v="211"/>
    <s v="AXE"/>
    <s v="IC"/>
    <s v="Invest Cont"/>
    <n v="761"/>
    <m/>
    <m/>
    <m/>
    <s v="1700 N  VERMONT                      AV"/>
    <m/>
    <n v="34.101799999999997"/>
    <n v="-118.29179999999999"/>
  </r>
  <r>
    <n v="201223732"/>
    <d v="2020-10-31T00:00:00"/>
    <x v="326"/>
    <n v="2140"/>
    <n v="12"/>
    <x v="8"/>
    <n v="1259"/>
    <n v="2"/>
    <n v="624"/>
    <x v="15"/>
    <s v="0417 0429 0416 0446 0342 1822 1309"/>
    <n v="31"/>
    <s v="M"/>
    <s v="H"/>
    <n v="101"/>
    <s v="STREET"/>
    <n v="400"/>
    <s v="STRONG-ARM (HANDS, FIST, FEET OR BODILY FORCE)"/>
    <s v="IC"/>
    <s v="Invest Cont"/>
    <n v="624"/>
    <m/>
    <m/>
    <m/>
    <s v="1000 E  75TH                         ST"/>
    <m/>
    <n v="33.972099999999998"/>
    <n v="-118.2574"/>
  </r>
  <r>
    <n v="200114248"/>
    <d v="2020-07-02T00:00:00"/>
    <x v="153"/>
    <n v="2230"/>
    <n v="1"/>
    <x v="1"/>
    <n v="155"/>
    <n v="1"/>
    <n v="350"/>
    <x v="60"/>
    <s v="0344 1206 1218 1202 1822"/>
    <n v="66"/>
    <s v="M"/>
    <s v="H"/>
    <n v="102"/>
    <s v="SIDEWALK"/>
    <n v="400"/>
    <s v="STRONG-ARM (HANDS, FIST, FEET OR BODILY FORCE)"/>
    <s v="IC"/>
    <s v="Invest Cont"/>
    <n v="350"/>
    <m/>
    <m/>
    <m/>
    <s v="5TH"/>
    <s v="WALL"/>
    <n v="34.044899999999998"/>
    <n v="-118.2458"/>
  </r>
  <r>
    <n v="200508896"/>
    <d v="2020-05-01T00:00:00"/>
    <x v="232"/>
    <n v="1800"/>
    <n v="5"/>
    <x v="10"/>
    <n v="563"/>
    <n v="1"/>
    <n v="520"/>
    <x v="25"/>
    <s v="1612 1300 0329 0344"/>
    <n v="58"/>
    <s v="M"/>
    <s v="H"/>
    <n v="101"/>
    <s v="STREET"/>
    <m/>
    <m/>
    <s v="IC"/>
    <s v="Invest Cont"/>
    <n v="520"/>
    <m/>
    <m/>
    <m/>
    <s v="11TH"/>
    <s v="PACIFIC                      AV"/>
    <n v="33.734200000000001"/>
    <n v="-118.28789999999999"/>
  </r>
  <r>
    <n v="200414571"/>
    <d v="2020-11-02T00:00:00"/>
    <x v="245"/>
    <n v="1300"/>
    <n v="4"/>
    <x v="4"/>
    <n v="497"/>
    <n v="2"/>
    <n v="662"/>
    <x v="17"/>
    <n v="701"/>
    <n v="40"/>
    <s v="M"/>
    <s v="W"/>
    <n v="203"/>
    <s v="OTHER BUSINESS"/>
    <m/>
    <m/>
    <s v="IC"/>
    <s v="Invest Cont"/>
    <n v="662"/>
    <m/>
    <m/>
    <m/>
    <s v="3400 E  14TH                         ST"/>
    <m/>
    <n v="34.017299999999999"/>
    <n v="-118.20659999999999"/>
  </r>
  <r>
    <n v="200110219"/>
    <d v="2020-04-08T00:00:00"/>
    <x v="139"/>
    <n v="1430"/>
    <n v="1"/>
    <x v="1"/>
    <n v="148"/>
    <n v="2"/>
    <n v="624"/>
    <x v="15"/>
    <s v="0416 0447 1822 1218"/>
    <n v="56"/>
    <s v="F"/>
    <s v="W"/>
    <n v="102"/>
    <s v="SIDEWALK"/>
    <n v="500"/>
    <s v="UNKNOWN WEAPON/OTHER WEAPON"/>
    <s v="IC"/>
    <s v="Invest Cont"/>
    <n v="624"/>
    <m/>
    <m/>
    <m/>
    <s v="400 S  SAN PEDRO                    ST"/>
    <m/>
    <n v="34.0458"/>
    <n v="-118.24299999999999"/>
  </r>
  <r>
    <n v="200406941"/>
    <d v="2020-03-15T00:00:00"/>
    <x v="342"/>
    <n v="1300"/>
    <n v="4"/>
    <x v="4"/>
    <n v="421"/>
    <n v="2"/>
    <n v="740"/>
    <x v="21"/>
    <s v="1300 0329"/>
    <n v="36"/>
    <s v="F"/>
    <s v="W"/>
    <n v="101"/>
    <s v="STREET"/>
    <m/>
    <m/>
    <s v="IC"/>
    <s v="Invest Cont"/>
    <n v="740"/>
    <m/>
    <m/>
    <m/>
    <s v="MAIN                         ST"/>
    <s v="MOULTON                      ST"/>
    <n v="34.066000000000003"/>
    <n v="-118.2189"/>
  </r>
  <r>
    <n v="201307157"/>
    <d v="2020-02-22T00:00:00"/>
    <x v="100"/>
    <n v="2130"/>
    <n v="13"/>
    <x v="6"/>
    <n v="1313"/>
    <n v="1"/>
    <n v="330"/>
    <x v="1"/>
    <n v="344"/>
    <n v="53"/>
    <s v="M"/>
    <s v="W"/>
    <n v="108"/>
    <s v="PARKING LOT"/>
    <m/>
    <m/>
    <s v="IC"/>
    <s v="Invest Cont"/>
    <n v="330"/>
    <m/>
    <m/>
    <m/>
    <s v="400 E  16TH                         ST"/>
    <m/>
    <n v="34.0319"/>
    <n v="-118.2594"/>
  </r>
  <r>
    <n v="200518043"/>
    <d v="2020-12-21T00:00:00"/>
    <x v="355"/>
    <n v="800"/>
    <n v="5"/>
    <x v="10"/>
    <n v="521"/>
    <n v="2"/>
    <n v="740"/>
    <x v="21"/>
    <s v="0311 0329"/>
    <n v="0"/>
    <s v="X"/>
    <s v="X"/>
    <n v="710"/>
    <s v="OTHER PREMISE"/>
    <m/>
    <m/>
    <s v="IC"/>
    <s v="Invest Cont"/>
    <n v="740"/>
    <m/>
    <m/>
    <m/>
    <s v="CHANNEL                      AV"/>
    <s v="GAFFEY                       ST"/>
    <n v="33.753799999999998"/>
    <n v="-118.2923"/>
  </r>
  <r>
    <n v="200311984"/>
    <d v="2020-05-27T00:00:00"/>
    <x v="267"/>
    <n v="900"/>
    <n v="3"/>
    <x v="2"/>
    <n v="355"/>
    <n v="2"/>
    <n v="664"/>
    <x v="53"/>
    <s v="1822 0701 0121 0800 1202"/>
    <n v="68"/>
    <s v="F"/>
    <s v="B"/>
    <n v="501"/>
    <s v="SINGLE FAMILY DWELLING"/>
    <m/>
    <m/>
    <s v="IC"/>
    <s v="Invest Cont"/>
    <n v="664"/>
    <m/>
    <m/>
    <m/>
    <s v="3700 S  WILTON                       PL"/>
    <m/>
    <n v="34.020299999999999"/>
    <n v="-118.31480000000001"/>
  </r>
  <r>
    <n v="200709780"/>
    <d v="2020-05-29T00:00:00"/>
    <x v="299"/>
    <n v="300"/>
    <n v="7"/>
    <x v="0"/>
    <n v="782"/>
    <n v="1"/>
    <n v="310"/>
    <x v="5"/>
    <n v="344"/>
    <n v="41"/>
    <s v="M"/>
    <s v="W"/>
    <n v="501"/>
    <s v="SINGLE FAMILY DWELLING"/>
    <m/>
    <m/>
    <s v="IC"/>
    <s v="Invest Cont"/>
    <n v="310"/>
    <m/>
    <m/>
    <m/>
    <s v="5900 W  SPELTHORNE                   LN"/>
    <m/>
    <n v="34.041200000000003"/>
    <n v="-118.3711"/>
  </r>
  <r>
    <n v="200715239"/>
    <d v="2020-10-24T00:00:00"/>
    <x v="215"/>
    <n v="2100"/>
    <n v="7"/>
    <x v="0"/>
    <n v="734"/>
    <n v="1"/>
    <n v="420"/>
    <x v="33"/>
    <m/>
    <n v="0"/>
    <m/>
    <m/>
    <n v="101"/>
    <s v="STREET"/>
    <m/>
    <m/>
    <s v="IC"/>
    <s v="Invest Cont"/>
    <n v="420"/>
    <m/>
    <m/>
    <m/>
    <s v="300 S  CURSON                       AV"/>
    <m/>
    <n v="34.068800000000003"/>
    <n v="-118.3552"/>
  </r>
  <r>
    <n v="200208415"/>
    <d v="2020-03-31T00:00:00"/>
    <x v="209"/>
    <n v="1"/>
    <n v="2"/>
    <x v="5"/>
    <n v="237"/>
    <n v="2"/>
    <n v="740"/>
    <x v="21"/>
    <s v="1300 0329"/>
    <n v="27"/>
    <s v="F"/>
    <s v="H"/>
    <n v="122"/>
    <s v="VEHICLE, PASSENGER/TRUCK"/>
    <m/>
    <m/>
    <s v="IC"/>
    <s v="Invest Cont"/>
    <n v="740"/>
    <m/>
    <m/>
    <m/>
    <s v="1400 W  3RD                          ST"/>
    <m/>
    <n v="34.062100000000001"/>
    <n v="-118.2619"/>
  </r>
  <r>
    <n v="200512012"/>
    <d v="2020-07-18T00:00:00"/>
    <x v="264"/>
    <n v="1800"/>
    <n v="5"/>
    <x v="10"/>
    <n v="529"/>
    <n v="1"/>
    <n v="122"/>
    <x v="70"/>
    <s v="1822 0302 0340 0334 0520"/>
    <n v="46"/>
    <s v="F"/>
    <s v="B"/>
    <n v="102"/>
    <s v="SIDEWALK"/>
    <n v="204"/>
    <s v="FOLDING KNIFE"/>
    <s v="IC"/>
    <s v="Invest Cont"/>
    <n v="122"/>
    <m/>
    <m/>
    <m/>
    <s v="ANAHEIM"/>
    <s v="WATSON"/>
    <n v="33.780799999999999"/>
    <n v="-118.2469"/>
  </r>
  <r>
    <n v="200619237"/>
    <d v="2020-12-13T00:00:00"/>
    <x v="341"/>
    <n v="1200"/>
    <n v="6"/>
    <x v="9"/>
    <n v="663"/>
    <n v="1"/>
    <n v="310"/>
    <x v="5"/>
    <s v="0344 1822 1501 0329 1602 0321"/>
    <n v="32"/>
    <s v="M"/>
    <s v="W"/>
    <n v="221"/>
    <s v="PUBLIC STORAGE"/>
    <n v="500"/>
    <s v="UNKNOWN WEAPON/OTHER WEAPON"/>
    <s v="IC"/>
    <s v="Invest Cont"/>
    <n v="310"/>
    <m/>
    <m/>
    <m/>
    <s v="6800    SANTA MONICA                 BL"/>
    <m/>
    <n v="34.090699999999998"/>
    <n v="-118.33929999999999"/>
  </r>
  <r>
    <n v="200107420"/>
    <d v="2020-02-19T00:00:00"/>
    <x v="270"/>
    <n v="650"/>
    <n v="1"/>
    <x v="1"/>
    <n v="155"/>
    <n v="1"/>
    <n v="440"/>
    <x v="20"/>
    <s v="0344 1218 1202 1300 1814"/>
    <n v="64"/>
    <s v="M"/>
    <s v="B"/>
    <n v="102"/>
    <s v="SIDEWALK"/>
    <m/>
    <m/>
    <s v="AO"/>
    <s v="Adult Other"/>
    <n v="440"/>
    <m/>
    <m/>
    <m/>
    <s v="500    MAPLE                        AV"/>
    <m/>
    <n v="34.045400000000001"/>
    <n v="-118.2466"/>
  </r>
  <r>
    <n v="200114977"/>
    <d v="2020-07-17T00:00:00"/>
    <x v="353"/>
    <n v="1800"/>
    <n v="1"/>
    <x v="1"/>
    <n v="111"/>
    <n v="1"/>
    <n v="510"/>
    <x v="0"/>
    <m/>
    <n v="0"/>
    <m/>
    <m/>
    <n v="101"/>
    <s v="STREET"/>
    <m/>
    <m/>
    <s v="IC"/>
    <s v="Invest Cont"/>
    <n v="510"/>
    <m/>
    <m/>
    <m/>
    <s v="600    NEW DEPOT                    ST"/>
    <m/>
    <n v="34.064999999999998"/>
    <n v="-118.2418"/>
  </r>
  <r>
    <n v="200408691"/>
    <d v="2020-05-10T00:00:00"/>
    <x v="39"/>
    <n v="950"/>
    <n v="4"/>
    <x v="4"/>
    <n v="426"/>
    <n v="2"/>
    <n v="900"/>
    <x v="18"/>
    <s v="2038 2000 0913"/>
    <n v="45"/>
    <s v="F"/>
    <s v="H"/>
    <n v="504"/>
    <s v="OTHER RESIDENCE"/>
    <m/>
    <m/>
    <s v="AO"/>
    <s v="Adult Other"/>
    <n v="900"/>
    <m/>
    <m/>
    <m/>
    <s v="3300    PORTOLA                      AV"/>
    <m/>
    <n v="34.0839"/>
    <n v="-118.17310000000001"/>
  </r>
  <r>
    <n v="200505944"/>
    <d v="2020-02-15T00:00:00"/>
    <x v="54"/>
    <n v="1200"/>
    <n v="5"/>
    <x v="10"/>
    <n v="557"/>
    <n v="2"/>
    <n v="740"/>
    <x v="21"/>
    <s v="0329 0603"/>
    <n v="57"/>
    <s v="M"/>
    <s v="W"/>
    <n v="502"/>
    <s v="MULTI-UNIT DWELLING (APARTMENT, DUPLEX, ETC)"/>
    <m/>
    <m/>
    <s v="AA"/>
    <s v="Adult Arrest"/>
    <n v="740"/>
    <m/>
    <m/>
    <m/>
    <s v="800 W  3RD                          ST"/>
    <m/>
    <n v="33.741500000000002"/>
    <n v="-118.2945"/>
  </r>
  <r>
    <n v="200709618"/>
    <d v="2020-05-25T00:00:00"/>
    <x v="189"/>
    <n v="2100"/>
    <n v="7"/>
    <x v="0"/>
    <n v="702"/>
    <n v="1"/>
    <n v="310"/>
    <x v="5"/>
    <s v="1822 1609 0321 0344"/>
    <n v="49"/>
    <s v="M"/>
    <s v="H"/>
    <n v="210"/>
    <s v="RESTAURANT/FAST FOOD"/>
    <m/>
    <m/>
    <s v="IC"/>
    <s v="Invest Cont"/>
    <n v="310"/>
    <m/>
    <m/>
    <m/>
    <s v="7400    MELROSE                      AV"/>
    <m/>
    <n v="34.083599999999997"/>
    <n v="-118.3511"/>
  </r>
  <r>
    <n v="200912019"/>
    <d v="2020-07-06T00:00:00"/>
    <x v="261"/>
    <n v="1430"/>
    <n v="9"/>
    <x v="3"/>
    <n v="971"/>
    <n v="1"/>
    <n v="420"/>
    <x v="33"/>
    <m/>
    <n v="0"/>
    <m/>
    <m/>
    <n v="108"/>
    <s v="PARKING LOT"/>
    <m/>
    <m/>
    <s v="IC"/>
    <s v="Invest Cont"/>
    <n v="420"/>
    <m/>
    <m/>
    <m/>
    <s v="15100 W  VENTURA                      BL"/>
    <m/>
    <n v="34.156399999999998"/>
    <n v="-118.46299999999999"/>
  </r>
  <r>
    <n v="200611065"/>
    <d v="2020-06-04T00:00:00"/>
    <x v="70"/>
    <n v="2235"/>
    <n v="6"/>
    <x v="9"/>
    <n v="646"/>
    <n v="2"/>
    <n v="623"/>
    <x v="38"/>
    <s v="1212 0400"/>
    <n v="0"/>
    <s v="X"/>
    <s v="X"/>
    <n v="101"/>
    <s v="STREET"/>
    <n v="500"/>
    <s v="UNKNOWN WEAPON/OTHER WEAPON"/>
    <s v="IC"/>
    <s v="Invest Cont"/>
    <n v="623"/>
    <m/>
    <m/>
    <m/>
    <s v="CAHUENGA"/>
    <s v="SELMA"/>
    <n v="34.099800000000002"/>
    <n v="-118.3295"/>
  </r>
  <r>
    <n v="200204731"/>
    <d v="2020-01-15T00:00:00"/>
    <x v="141"/>
    <n v="1535"/>
    <n v="2"/>
    <x v="5"/>
    <n v="245"/>
    <n v="2"/>
    <n v="662"/>
    <x v="17"/>
    <s v="0701 0800"/>
    <n v="28"/>
    <s v="F"/>
    <s v="H"/>
    <n v="502"/>
    <s v="MULTI-UNIT DWELLING (APARTMENT, DUPLEX, ETC)"/>
    <m/>
    <m/>
    <s v="IC"/>
    <s v="Invest Cont"/>
    <n v="662"/>
    <m/>
    <m/>
    <m/>
    <s v="300 S  ALVARADO                     ST"/>
    <m/>
    <n v="34.061"/>
    <n v="-118.2775"/>
  </r>
  <r>
    <n v="200206608"/>
    <d v="2020-02-21T00:00:00"/>
    <x v="323"/>
    <n v="930"/>
    <n v="2"/>
    <x v="5"/>
    <n v="266"/>
    <n v="2"/>
    <n v="624"/>
    <x v="15"/>
    <s v="0913 1817 0416"/>
    <n v="40"/>
    <s v="M"/>
    <s v="W"/>
    <n v="502"/>
    <s v="MULTI-UNIT DWELLING (APARTMENT, DUPLEX, ETC)"/>
    <n v="400"/>
    <s v="STRONG-ARM (HANDS, FIST, FEET OR BODILY FORCE)"/>
    <s v="IC"/>
    <s v="Invest Cont"/>
    <n v="624"/>
    <m/>
    <m/>
    <m/>
    <s v="700    BEACON                       AV"/>
    <m/>
    <n v="34.054400000000001"/>
    <n v="-118.2723"/>
  </r>
  <r>
    <n v="200416134"/>
    <d v="2020-12-21T00:00:00"/>
    <x v="181"/>
    <n v="800"/>
    <n v="4"/>
    <x v="4"/>
    <n v="402"/>
    <n v="2"/>
    <n v="901"/>
    <x v="19"/>
    <n v="2038"/>
    <n v="24"/>
    <s v="F"/>
    <s v="H"/>
    <n v="101"/>
    <s v="STREET"/>
    <m/>
    <m/>
    <s v="AA"/>
    <s v="Adult Arrest"/>
    <n v="901"/>
    <m/>
    <m/>
    <m/>
    <s v="4400    BERENICE                     AV"/>
    <m/>
    <n v="34.091999999999999"/>
    <n v="-118.2028"/>
  </r>
  <r>
    <n v="200812545"/>
    <d v="2020-08-02T00:00:00"/>
    <x v="200"/>
    <n v="1740"/>
    <n v="8"/>
    <x v="12"/>
    <n v="839"/>
    <n v="1"/>
    <n v="320"/>
    <x v="36"/>
    <s v="1822 0202 1607"/>
    <n v="0"/>
    <s v="X"/>
    <s v="X"/>
    <n v="248"/>
    <s v="CELL PHONE STORE"/>
    <m/>
    <m/>
    <s v="IC"/>
    <s v="Invest Cont"/>
    <n v="320"/>
    <m/>
    <m/>
    <m/>
    <s v="10200    SANTA MONICA                 BL"/>
    <m/>
    <n v="34.06"/>
    <n v="-118.42"/>
  </r>
  <r>
    <n v="200707399"/>
    <d v="2020-03-14T00:00:00"/>
    <x v="262"/>
    <n v="2121"/>
    <n v="7"/>
    <x v="0"/>
    <n v="701"/>
    <n v="1"/>
    <n v="330"/>
    <x v="1"/>
    <s v="0344 0329 1609"/>
    <n v="49"/>
    <s v="F"/>
    <s v="A"/>
    <n v="101"/>
    <s v="STREET"/>
    <m/>
    <m/>
    <s v="IC"/>
    <s v="Invest Cont"/>
    <n v="330"/>
    <m/>
    <m/>
    <m/>
    <s v="600 N  FAIRFAX                      AV"/>
    <m/>
    <n v="34.084699999999998"/>
    <n v="-118.3686"/>
  </r>
  <r>
    <n v="200908387"/>
    <d v="2020-04-12T00:00:00"/>
    <x v="56"/>
    <n v="1205"/>
    <n v="9"/>
    <x v="3"/>
    <n v="926"/>
    <n v="1"/>
    <n v="421"/>
    <x v="84"/>
    <n v="1501"/>
    <n v="25"/>
    <s v="M"/>
    <s v="H"/>
    <n v="108"/>
    <s v="PARKING LOT"/>
    <m/>
    <m/>
    <s v="AO"/>
    <s v="Adult Other"/>
    <n v="421"/>
    <m/>
    <m/>
    <m/>
    <s v="14400    VICTORY                      BL"/>
    <m/>
    <n v="34.190300000000001"/>
    <n v="-118.43989999999999"/>
  </r>
  <r>
    <n v="201115716"/>
    <d v="2020-11-14T00:00:00"/>
    <x v="331"/>
    <n v="1300"/>
    <n v="11"/>
    <x v="7"/>
    <n v="1105"/>
    <n v="1"/>
    <n v="230"/>
    <x v="13"/>
    <s v="1310 0400 0416 0913 1813 2000"/>
    <n v="39"/>
    <s v="F"/>
    <s v="H"/>
    <n v="101"/>
    <s v="STREET"/>
    <n v="307"/>
    <s v="VEHICLE"/>
    <s v="IC"/>
    <s v="Invest Cont"/>
    <n v="230"/>
    <m/>
    <m/>
    <m/>
    <s v="COLORADO                     BL"/>
    <s v="ELLENWOOD                    DR"/>
    <n v="34.14"/>
    <n v="-118.21899999999999"/>
  </r>
  <r>
    <n v="201104757"/>
    <d v="2020-01-18T00:00:00"/>
    <x v="45"/>
    <n v="915"/>
    <n v="11"/>
    <x v="7"/>
    <n v="1145"/>
    <n v="1"/>
    <n v="330"/>
    <x v="1"/>
    <s v="0344 1307"/>
    <n v="63"/>
    <s v="M"/>
    <s v="W"/>
    <n v="101"/>
    <s v="STREET"/>
    <m/>
    <m/>
    <s v="IC"/>
    <s v="Invest Cont"/>
    <n v="330"/>
    <m/>
    <m/>
    <m/>
    <s v="2300    RIVERSIDE                    DR"/>
    <m/>
    <n v="34.103400000000001"/>
    <n v="-118.25239999999999"/>
  </r>
  <r>
    <n v="200112641"/>
    <d v="2020-06-01T00:00:00"/>
    <x v="14"/>
    <n v="400"/>
    <n v="1"/>
    <x v="1"/>
    <n v="162"/>
    <n v="2"/>
    <n v="740"/>
    <x v="21"/>
    <n v="329"/>
    <n v="48"/>
    <s v="F"/>
    <s v="W"/>
    <n v="203"/>
    <s v="OTHER BUSINESS"/>
    <m/>
    <m/>
    <s v="IC"/>
    <s v="Invest Cont"/>
    <n v="740"/>
    <m/>
    <m/>
    <m/>
    <s v="7TH"/>
    <s v="HOPE"/>
    <n v="34.048699999999997"/>
    <n v="-118.25879999999999"/>
  </r>
  <r>
    <n v="200808587"/>
    <d v="2020-04-22T00:00:00"/>
    <x v="168"/>
    <n v="224"/>
    <n v="8"/>
    <x v="12"/>
    <n v="835"/>
    <n v="1"/>
    <n v="331"/>
    <x v="23"/>
    <s v="0344 0346"/>
    <n v="34"/>
    <s v="M"/>
    <s v="W"/>
    <n v="101"/>
    <s v="STREET"/>
    <m/>
    <m/>
    <s v="IC"/>
    <s v="Invest Cont"/>
    <n v="331"/>
    <m/>
    <m/>
    <m/>
    <s v="2000    MIDVALE                      AV"/>
    <m/>
    <n v="34.046199999999999"/>
    <n v="-118.43510000000001"/>
  </r>
  <r>
    <n v="200108707"/>
    <d v="2020-03-08T00:00:00"/>
    <x v="73"/>
    <n v="155"/>
    <n v="1"/>
    <x v="1"/>
    <n v="171"/>
    <n v="2"/>
    <n v="624"/>
    <x v="15"/>
    <s v="1414 1822 0417"/>
    <n v="30"/>
    <s v="F"/>
    <s v="H"/>
    <n v="108"/>
    <s v="PARKING LOT"/>
    <n v="400"/>
    <s v="STRONG-ARM (HANDS, FIST, FEET OR BODILY FORCE)"/>
    <s v="IC"/>
    <s v="Invest Cont"/>
    <n v="624"/>
    <m/>
    <m/>
    <m/>
    <s v="900 W  OLYMPIC                      BL"/>
    <m/>
    <n v="34.045400000000001"/>
    <n v="-118.2657"/>
  </r>
  <r>
    <n v="200322234"/>
    <d v="2020-12-24T00:00:00"/>
    <x v="203"/>
    <n v="145"/>
    <n v="3"/>
    <x v="2"/>
    <n v="308"/>
    <n v="2"/>
    <n v="932"/>
    <x v="74"/>
    <s v="1822 0216 1501"/>
    <n v="57"/>
    <s v="F"/>
    <s v="B"/>
    <n v="502"/>
    <s v="MULTI-UNIT DWELLING (APARTMENT, DUPLEX, ETC)"/>
    <m/>
    <m/>
    <s v="IC"/>
    <s v="Invest Cont"/>
    <n v="932"/>
    <m/>
    <m/>
    <m/>
    <s v="2300    PORTLAND                     ST"/>
    <m/>
    <n v="34.0334"/>
    <n v="-118.2813"/>
  </r>
  <r>
    <n v="200206579"/>
    <d v="2020-02-20T00:00:00"/>
    <x v="100"/>
    <n v="1900"/>
    <n v="2"/>
    <x v="5"/>
    <n v="245"/>
    <n v="2"/>
    <n v="900"/>
    <x v="18"/>
    <s v="0913 2038 0603 2004"/>
    <n v="0"/>
    <s v="F"/>
    <s v="O"/>
    <n v="502"/>
    <s v="MULTI-UNIT DWELLING (APARTMENT, DUPLEX, ETC)"/>
    <n v="400"/>
    <s v="STRONG-ARM (HANDS, FIST, FEET OR BODILY FORCE)"/>
    <s v="IC"/>
    <s v="Invest Cont"/>
    <n v="900"/>
    <m/>
    <m/>
    <m/>
    <s v="2500 W  6TH                          ST"/>
    <m/>
    <n v="34.061599999999999"/>
    <n v="-118.2794"/>
  </r>
  <r>
    <n v="200812181"/>
    <d v="2020-07-22T00:00:00"/>
    <x v="102"/>
    <n v="2100"/>
    <n v="8"/>
    <x v="12"/>
    <n v="859"/>
    <n v="1"/>
    <n v="330"/>
    <x v="1"/>
    <s v="1822 0344 1602"/>
    <n v="0"/>
    <s v="X"/>
    <s v="X"/>
    <n v="101"/>
    <s v="STREET"/>
    <m/>
    <m/>
    <s v="IC"/>
    <s v="Invest Cont"/>
    <n v="330"/>
    <m/>
    <m/>
    <m/>
    <s v="8500    ALCOTT                       ST"/>
    <m/>
    <n v="34.052399999999999"/>
    <n v="-118.3762"/>
  </r>
  <r>
    <n v="200108721"/>
    <d v="2020-03-05T00:00:00"/>
    <x v="244"/>
    <n v="1045"/>
    <n v="1"/>
    <x v="1"/>
    <n v="101"/>
    <n v="1"/>
    <n v="330"/>
    <x v="1"/>
    <s v="0344 0352 0329 0377 1501"/>
    <n v="25"/>
    <s v="F"/>
    <s v="W"/>
    <n v="101"/>
    <s v="STREET"/>
    <m/>
    <m/>
    <s v="IC"/>
    <s v="Invest Cont"/>
    <n v="330"/>
    <m/>
    <m/>
    <m/>
    <s v="900    WHITE KNOLL                  DR"/>
    <m/>
    <n v="34.067100000000003"/>
    <n v="-118.2483"/>
  </r>
  <r>
    <n v="200911985"/>
    <d v="2020-07-05T00:00:00"/>
    <x v="11"/>
    <n v="1600"/>
    <n v="9"/>
    <x v="3"/>
    <n v="966"/>
    <n v="1"/>
    <n v="310"/>
    <x v="5"/>
    <s v="0358 1609 1420 1414 0321 0344 0389"/>
    <n v="38"/>
    <s v="F"/>
    <s v="A"/>
    <n v="501"/>
    <s v="SINGLE FAMILY DWELLING"/>
    <m/>
    <m/>
    <s v="IC"/>
    <s v="Invest Cont"/>
    <n v="310"/>
    <m/>
    <m/>
    <m/>
    <s v="5200    SUNNYSLOPE                   AV"/>
    <m/>
    <n v="34.164999999999999"/>
    <n v="-118.4269"/>
  </r>
  <r>
    <n v="200612477"/>
    <d v="2020-07-12T00:00:00"/>
    <x v="247"/>
    <n v="1900"/>
    <n v="6"/>
    <x v="9"/>
    <n v="646"/>
    <n v="1"/>
    <n v="310"/>
    <x v="5"/>
    <s v="0344 2042 1822"/>
    <n v="21"/>
    <s v="F"/>
    <s v="B"/>
    <n v="519"/>
    <s v="SHORT-TERM VACATION RENTAL"/>
    <n v="500"/>
    <s v="UNKNOWN WEAPON/OTHER WEAPON"/>
    <s v="IC"/>
    <s v="Invest Cont"/>
    <n v="310"/>
    <m/>
    <m/>
    <m/>
    <s v="1600    COSMO                        ST"/>
    <m/>
    <n v="34.099800000000002"/>
    <n v="-118.3288"/>
  </r>
  <r>
    <n v="200817452"/>
    <d v="2020-12-11T00:00:00"/>
    <x v="355"/>
    <n v="406"/>
    <n v="8"/>
    <x v="12"/>
    <n v="884"/>
    <n v="1"/>
    <n v="310"/>
    <x v="5"/>
    <s v="1420 0358 1609 0344 1822 0206"/>
    <n v="0"/>
    <s v="X"/>
    <s v="X"/>
    <n v="202"/>
    <s v="LIQUOR STORE"/>
    <m/>
    <m/>
    <s v="IC"/>
    <s v="Invest Cont"/>
    <n v="310"/>
    <m/>
    <m/>
    <m/>
    <s v="11300 W  PICO                         BL"/>
    <m/>
    <n v="34.0349"/>
    <n v="-118.4393"/>
  </r>
  <r>
    <n v="200204041"/>
    <d v="2020-01-01T00:00:00"/>
    <x v="31"/>
    <n v="1600"/>
    <n v="2"/>
    <x v="5"/>
    <n v="246"/>
    <n v="2"/>
    <n v="860"/>
    <x v="66"/>
    <s v="1822 0305 0522 0444"/>
    <n v="45"/>
    <s v="F"/>
    <s v="H"/>
    <n v="102"/>
    <s v="SIDEWALK"/>
    <n v="400"/>
    <s v="STRONG-ARM (HANDS, FIST, FEET OR BODILY FORCE)"/>
    <s v="AO"/>
    <s v="Adult Other"/>
    <n v="860"/>
    <m/>
    <m/>
    <m/>
    <s v="ALVARADO"/>
    <s v="6TH"/>
    <n v="34.0593"/>
    <n v="-118.2749"/>
  </r>
  <r>
    <n v="200407269"/>
    <d v="2020-03-25T00:00:00"/>
    <x v="328"/>
    <n v="1425"/>
    <n v="4"/>
    <x v="4"/>
    <n v="467"/>
    <n v="1"/>
    <n v="330"/>
    <x v="1"/>
    <s v="1302 0344"/>
    <n v="49"/>
    <s v="M"/>
    <s v="H"/>
    <n v="203"/>
    <s v="OTHER BUSINESS"/>
    <m/>
    <m/>
    <s v="IC"/>
    <s v="Invest Cont"/>
    <n v="330"/>
    <m/>
    <m/>
    <m/>
    <s v="2700 E  1ST                          ST"/>
    <m/>
    <n v="34.042099999999998"/>
    <n v="-118.206"/>
  </r>
  <r>
    <n v="200306764"/>
    <d v="2020-02-16T00:00:00"/>
    <x v="27"/>
    <n v="1"/>
    <n v="3"/>
    <x v="2"/>
    <n v="313"/>
    <n v="1"/>
    <n v="420"/>
    <x v="33"/>
    <m/>
    <n v="0"/>
    <m/>
    <m/>
    <n v="101"/>
    <s v="STREET"/>
    <m/>
    <m/>
    <s v="IC"/>
    <s v="Invest Cont"/>
    <n v="420"/>
    <m/>
    <m/>
    <m/>
    <s v="BRONSON"/>
    <s v="25TH"/>
    <n v="34.032600000000002"/>
    <n v="-118.33369999999999"/>
  </r>
  <r>
    <n v="200717082"/>
    <d v="2020-12-14T00:00:00"/>
    <x v="308"/>
    <n v="1200"/>
    <n v="7"/>
    <x v="0"/>
    <n v="726"/>
    <n v="1"/>
    <n v="310"/>
    <x v="5"/>
    <s v="1822 0344"/>
    <n v="23"/>
    <s v="F"/>
    <s v="W"/>
    <n v="203"/>
    <s v="OTHER BUSINESS"/>
    <m/>
    <m/>
    <s v="IC"/>
    <s v="Invest Cont"/>
    <n v="310"/>
    <m/>
    <m/>
    <m/>
    <s v="100 N  LA BREA                      AV"/>
    <m/>
    <n v="34.072600000000001"/>
    <n v="-118.3463"/>
  </r>
  <r>
    <n v="201308747"/>
    <d v="2020-03-27T00:00:00"/>
    <x v="7"/>
    <n v="1159"/>
    <n v="13"/>
    <x v="6"/>
    <n v="1317"/>
    <n v="1"/>
    <n v="341"/>
    <x v="12"/>
    <n v="344"/>
    <n v="44"/>
    <s v="M"/>
    <s v="O"/>
    <n v="108"/>
    <s v="PARKING LOT"/>
    <m/>
    <m/>
    <s v="IC"/>
    <s v="Invest Cont"/>
    <n v="341"/>
    <m/>
    <m/>
    <m/>
    <s v="1400    LONG BEACH                   AV"/>
    <m/>
    <n v="34.026000000000003"/>
    <n v="-118.24120000000001"/>
  </r>
  <r>
    <n v="200911558"/>
    <d v="2020-06-25T00:00:00"/>
    <x v="10"/>
    <n v="315"/>
    <n v="9"/>
    <x v="3"/>
    <n v="909"/>
    <n v="1"/>
    <n v="310"/>
    <x v="5"/>
    <s v="0352 1606 0344 1300"/>
    <n v="27"/>
    <s v="F"/>
    <s v="W"/>
    <n v="707"/>
    <s v="GARAGE/CARPORT"/>
    <m/>
    <m/>
    <s v="IC"/>
    <s v="Invest Cont"/>
    <n v="310"/>
    <m/>
    <m/>
    <m/>
    <s v="13700    COHASSET                     ST"/>
    <m/>
    <n v="34.206600000000002"/>
    <n v="-118.43259999999999"/>
  </r>
  <r>
    <n v="200313358"/>
    <d v="2020-06-28T00:00:00"/>
    <x v="322"/>
    <n v="1740"/>
    <n v="3"/>
    <x v="2"/>
    <n v="358"/>
    <n v="1"/>
    <n v="210"/>
    <x v="11"/>
    <s v="1822 0342 0344 0346 0444 0301 0910 2049 2051"/>
    <n v="48"/>
    <s v="F"/>
    <s v="H"/>
    <n v="102"/>
    <s v="SIDEWALK"/>
    <n v="400"/>
    <s v="STRONG-ARM (HANDS, FIST, FEET OR BODILY FORCE)"/>
    <s v="IC"/>
    <s v="Invest Cont"/>
    <n v="210"/>
    <m/>
    <m/>
    <m/>
    <s v="EXPOSITION                   BL"/>
    <s v="VERMONT                      AV"/>
    <n v="34.018300000000004"/>
    <n v="-118.2915"/>
  </r>
  <r>
    <n v="200806390"/>
    <d v="2020-02-21T00:00:00"/>
    <x v="323"/>
    <n v="300"/>
    <n v="8"/>
    <x v="12"/>
    <n v="807"/>
    <n v="2"/>
    <n v="740"/>
    <x v="21"/>
    <s v="1202 0329 1609 1822"/>
    <n v="60"/>
    <s v="F"/>
    <s v="W"/>
    <n v="501"/>
    <s v="SINGLE FAMILY DWELLING"/>
    <m/>
    <m/>
    <s v="IC"/>
    <s v="Invest Cont"/>
    <n v="740"/>
    <m/>
    <m/>
    <m/>
    <s v="1000    MAYBROOK                     DR"/>
    <m/>
    <n v="34.089599999999997"/>
    <n v="-118.4306"/>
  </r>
  <r>
    <n v="200317237"/>
    <d v="2020-09-13T00:00:00"/>
    <x v="171"/>
    <n v="1630"/>
    <n v="3"/>
    <x v="2"/>
    <n v="354"/>
    <n v="1"/>
    <n v="330"/>
    <x v="1"/>
    <s v="0344 1605 1300 1822"/>
    <n v="28"/>
    <s v="M"/>
    <s v="W"/>
    <n v="101"/>
    <s v="STREET"/>
    <m/>
    <m/>
    <s v="IC"/>
    <s v="Invest Cont"/>
    <n v="330"/>
    <m/>
    <m/>
    <m/>
    <s v="2300 W  36TH                         ST"/>
    <m/>
    <n v="34.0229"/>
    <n v="-118.3207"/>
  </r>
  <r>
    <n v="200712160"/>
    <d v="2020-07-29T00:00:00"/>
    <x v="279"/>
    <n v="1500"/>
    <n v="7"/>
    <x v="0"/>
    <n v="765"/>
    <n v="1"/>
    <n v="330"/>
    <x v="1"/>
    <s v="1822 0344 0386 1300"/>
    <n v="30"/>
    <s v="M"/>
    <s v="W"/>
    <n v="101"/>
    <s v="STREET"/>
    <m/>
    <m/>
    <s v="IC"/>
    <s v="Invest Cont"/>
    <n v="330"/>
    <m/>
    <m/>
    <m/>
    <s v="1200 S  SYCAMORE                     AV"/>
    <m/>
    <n v="34.051299999999998"/>
    <n v="-118.3468"/>
  </r>
  <r>
    <n v="200913211"/>
    <d v="2020-08-07T00:00:00"/>
    <x v="115"/>
    <n v="2000"/>
    <n v="9"/>
    <x v="3"/>
    <n v="926"/>
    <n v="1"/>
    <n v="510"/>
    <x v="0"/>
    <m/>
    <n v="0"/>
    <m/>
    <m/>
    <n v="123"/>
    <s v="PARKING UNDERGROUND/BUILDING"/>
    <m/>
    <m/>
    <s v="IC"/>
    <s v="Invest Cont"/>
    <n v="510"/>
    <m/>
    <m/>
    <m/>
    <s v="6700    SYLMAR                       AV"/>
    <m/>
    <n v="34.192300000000003"/>
    <n v="-118.4465"/>
  </r>
  <r>
    <n v="200405300"/>
    <d v="2020-02-03T00:00:00"/>
    <x v="169"/>
    <n v="2218"/>
    <n v="4"/>
    <x v="4"/>
    <n v="445"/>
    <n v="1"/>
    <n v="440"/>
    <x v="20"/>
    <s v="0344 1813 0913"/>
    <n v="41"/>
    <s v="F"/>
    <s v="H"/>
    <n v="502"/>
    <s v="MULTI-UNIT DWELLING (APARTMENT, DUPLEX, ETC)"/>
    <m/>
    <m/>
    <s v="IC"/>
    <s v="Invest Cont"/>
    <n v="440"/>
    <m/>
    <m/>
    <m/>
    <s v="1000    KINGSTON                     AV"/>
    <m/>
    <n v="34.055999999999997"/>
    <n v="-118.2101"/>
  </r>
  <r>
    <n v="201210730"/>
    <d v="2020-04-11T00:00:00"/>
    <x v="57"/>
    <n v="1435"/>
    <n v="12"/>
    <x v="8"/>
    <n v="1265"/>
    <n v="1"/>
    <n v="210"/>
    <x v="11"/>
    <s v="1402 1100 1309 1822 0302 0450 0308 0336 0352 0334"/>
    <n v="43"/>
    <s v="M"/>
    <s v="B"/>
    <n v="101"/>
    <s v="STREET"/>
    <n v="101"/>
    <s v="REVOLVER"/>
    <s v="AA"/>
    <s v="Adult Arrest"/>
    <n v="210"/>
    <n v="998"/>
    <m/>
    <m/>
    <s v="82ND                         ST"/>
    <s v="MARIPOSA                     AV"/>
    <n v="33.964399999999998"/>
    <n v="-118.2993"/>
  </r>
  <r>
    <n v="200208239"/>
    <d v="2020-03-26T00:00:00"/>
    <x v="328"/>
    <n v="1800"/>
    <n v="2"/>
    <x v="5"/>
    <n v="237"/>
    <n v="1"/>
    <n v="510"/>
    <x v="0"/>
    <m/>
    <n v="0"/>
    <m/>
    <m/>
    <n v="101"/>
    <s v="STREET"/>
    <m/>
    <m/>
    <s v="IC"/>
    <s v="Invest Cont"/>
    <n v="510"/>
    <m/>
    <m/>
    <m/>
    <s v="1200 W  3RD                          ST"/>
    <m/>
    <n v="34.062100000000001"/>
    <n v="-118.2619"/>
  </r>
  <r>
    <n v="201307464"/>
    <d v="2020-03-02T00:00:00"/>
    <x v="125"/>
    <n v="1215"/>
    <n v="13"/>
    <x v="6"/>
    <n v="1343"/>
    <n v="1"/>
    <n v="420"/>
    <x v="33"/>
    <s v="0329 0344"/>
    <n v="39"/>
    <s v="M"/>
    <s v="H"/>
    <n v="102"/>
    <s v="SIDEWALK"/>
    <m/>
    <m/>
    <s v="IC"/>
    <s v="Invest Cont"/>
    <n v="420"/>
    <m/>
    <m/>
    <m/>
    <s v="4000 S  SAN PEDRO                    ST"/>
    <m/>
    <n v="34.011200000000002"/>
    <n v="-118.268"/>
  </r>
  <r>
    <n v="200120964"/>
    <d v="2020-11-13T00:00:00"/>
    <x v="55"/>
    <n v="230"/>
    <n v="1"/>
    <x v="1"/>
    <n v="159"/>
    <n v="2"/>
    <n v="888"/>
    <x v="24"/>
    <s v="2004 1822"/>
    <n v="0"/>
    <s v="M"/>
    <s v="W"/>
    <n v="725"/>
    <s v="GOVERNMENT FACILITY (FEDERAL,STATE, COUNTY &amp; CITY)"/>
    <m/>
    <m/>
    <s v="IC"/>
    <s v="Invest Cont"/>
    <n v="888"/>
    <m/>
    <m/>
    <m/>
    <s v="1200    FACTORY                      PL"/>
    <m/>
    <n v="34.039099999999998"/>
    <n v="-118.2384"/>
  </r>
  <r>
    <n v="200505388"/>
    <d v="2020-02-03T00:00:00"/>
    <x v="240"/>
    <n v="2000"/>
    <n v="5"/>
    <x v="10"/>
    <n v="567"/>
    <n v="2"/>
    <n v="745"/>
    <x v="9"/>
    <m/>
    <n v="35"/>
    <s v="F"/>
    <s v="H"/>
    <n v="122"/>
    <s v="VEHICLE, PASSENGER/TRUCK"/>
    <m/>
    <m/>
    <s v="IC"/>
    <s v="Invest Cont"/>
    <n v="745"/>
    <m/>
    <m/>
    <m/>
    <s v="400 W  20TH                         ST"/>
    <m/>
    <n v="33.726100000000002"/>
    <n v="-118.28579999999999"/>
  </r>
  <r>
    <n v="201112634"/>
    <d v="2020-08-19T00:00:00"/>
    <x v="137"/>
    <n v="2148"/>
    <n v="11"/>
    <x v="7"/>
    <n v="1162"/>
    <n v="1"/>
    <n v="310"/>
    <x v="5"/>
    <s v="1609 0329 0321"/>
    <n v="0"/>
    <s v="X"/>
    <s v="X"/>
    <n v="203"/>
    <s v="OTHER BUSINESS"/>
    <m/>
    <m/>
    <s v="IC"/>
    <s v="Invest Cont"/>
    <n v="310"/>
    <m/>
    <m/>
    <m/>
    <s v="4000 W  SUNSET                       BL"/>
    <m/>
    <n v="34.092799999999997"/>
    <n v="-118.2807"/>
  </r>
  <r>
    <n v="201221386"/>
    <d v="2020-09-24T00:00:00"/>
    <x v="23"/>
    <n v="1730"/>
    <n v="12"/>
    <x v="8"/>
    <n v="1239"/>
    <n v="2"/>
    <n v="626"/>
    <x v="10"/>
    <s v="2000 1813 0913 1309 2002 0448 0432"/>
    <n v="44"/>
    <s v="F"/>
    <s v="H"/>
    <n v="501"/>
    <s v="SINGLE FAMILY DWELLING"/>
    <n v="400"/>
    <s v="STRONG-ARM (HANDS, FIST, FEET OR BODILY FORCE)"/>
    <s v="AO"/>
    <s v="Adult Other"/>
    <n v="626"/>
    <m/>
    <m/>
    <m/>
    <s v="1100 W  62ND                         ST"/>
    <m/>
    <n v="33.9863"/>
    <n v="-118.2881"/>
  </r>
  <r>
    <n v="201105334"/>
    <d v="2020-01-31T00:00:00"/>
    <x v="94"/>
    <n v="1930"/>
    <n v="11"/>
    <x v="7"/>
    <n v="1172"/>
    <n v="1"/>
    <n v="331"/>
    <x v="23"/>
    <s v="0344 0385"/>
    <n v="30"/>
    <s v="M"/>
    <s v="W"/>
    <n v="101"/>
    <s v="STREET"/>
    <m/>
    <m/>
    <s v="IC"/>
    <s v="Invest Cont"/>
    <n v="331"/>
    <m/>
    <m/>
    <m/>
    <s v="2000    ROCKFORD                     RD"/>
    <m/>
    <n v="34.093699999999998"/>
    <n v="-118.2629"/>
  </r>
  <r>
    <n v="201016165"/>
    <d v="2020-12-17T00:00:00"/>
    <x v="98"/>
    <n v="740"/>
    <n v="10"/>
    <x v="11"/>
    <n v="1008"/>
    <n v="1"/>
    <n v="510"/>
    <x v="0"/>
    <m/>
    <n v="0"/>
    <m/>
    <m/>
    <n v="101"/>
    <s v="STREET"/>
    <m/>
    <m/>
    <s v="IC"/>
    <s v="Invest Cont"/>
    <n v="510"/>
    <m/>
    <m/>
    <m/>
    <s v="16600    VALERIO                      ST"/>
    <m/>
    <n v="34.204799999999999"/>
    <n v="-118.4957"/>
  </r>
  <r>
    <n v="200312530"/>
    <d v="2020-06-11T00:00:00"/>
    <x v="79"/>
    <n v="210"/>
    <n v="3"/>
    <x v="2"/>
    <n v="373"/>
    <n v="1"/>
    <n v="230"/>
    <x v="13"/>
    <s v="0329 1822 0334 0443 1266 1300"/>
    <n v="36"/>
    <s v="M"/>
    <s v="H"/>
    <n v="203"/>
    <s v="OTHER BUSINESS"/>
    <n v="308"/>
    <s v="STICK"/>
    <s v="AO"/>
    <s v="Adult Other"/>
    <n v="230"/>
    <m/>
    <m/>
    <m/>
    <s v="3700    CRENSHAW                     BL"/>
    <m/>
    <n v="34.019399999999997"/>
    <n v="-118.3351"/>
  </r>
  <r>
    <n v="200111348"/>
    <d v="2020-05-05T00:00:00"/>
    <x v="5"/>
    <n v="2355"/>
    <n v="1"/>
    <x v="1"/>
    <n v="101"/>
    <n v="1"/>
    <n v="330"/>
    <x v="1"/>
    <s v="1609 0344 1307 1822 0329"/>
    <n v="50"/>
    <s v="M"/>
    <s v="B"/>
    <n v="123"/>
    <s v="PARKING UNDERGROUND/BUILDING"/>
    <m/>
    <m/>
    <s v="IC"/>
    <s v="Invest Cont"/>
    <n v="330"/>
    <m/>
    <m/>
    <m/>
    <s v="900    FIGUEROA                     TR"/>
    <m/>
    <n v="34.066299999999998"/>
    <n v="-118.2441"/>
  </r>
  <r>
    <n v="200112317"/>
    <d v="2020-05-29T00:00:00"/>
    <x v="177"/>
    <n v="2330"/>
    <n v="1"/>
    <x v="1"/>
    <n v="164"/>
    <n v="1"/>
    <n v="210"/>
    <x v="11"/>
    <s v="0344 1218 0334 2034 1822"/>
    <n v="42"/>
    <s v="M"/>
    <s v="W"/>
    <n v="102"/>
    <s v="SIDEWALK"/>
    <n v="512"/>
    <s v="MACE/PEPPER SPRAY"/>
    <s v="IC"/>
    <s v="Invest Cont"/>
    <n v="210"/>
    <m/>
    <m/>
    <m/>
    <s v="7TH"/>
    <s v="LOS ANGELES"/>
    <n v="34.043300000000002"/>
    <n v="-118.2504"/>
  </r>
  <r>
    <n v="200511347"/>
    <d v="2020-07-03T00:00:00"/>
    <x v="261"/>
    <n v="750"/>
    <n v="5"/>
    <x v="10"/>
    <n v="525"/>
    <n v="1"/>
    <n v="440"/>
    <x v="20"/>
    <s v="0344 2032"/>
    <n v="30"/>
    <s v="F"/>
    <s v="B"/>
    <n v="502"/>
    <s v="MULTI-UNIT DWELLING (APARTMENT, DUPLEX, ETC)"/>
    <m/>
    <m/>
    <s v="IC"/>
    <s v="Invest Cont"/>
    <n v="440"/>
    <m/>
    <m/>
    <m/>
    <s v="100 W  D                            ST"/>
    <m/>
    <n v="33.7742"/>
    <n v="-118.26260000000001"/>
  </r>
  <r>
    <n v="200813812"/>
    <d v="2020-09-07T00:00:00"/>
    <x v="256"/>
    <n v="1600"/>
    <n v="8"/>
    <x v="12"/>
    <n v="824"/>
    <n v="1"/>
    <n v="330"/>
    <x v="1"/>
    <s v="0321 1822 0344"/>
    <n v="51"/>
    <s v="M"/>
    <s v="O"/>
    <n v="101"/>
    <s v="STREET"/>
    <m/>
    <m/>
    <s v="IC"/>
    <s v="Invest Cont"/>
    <n v="330"/>
    <m/>
    <m/>
    <m/>
    <s v="1400    LONGWORTH                    DR"/>
    <m/>
    <n v="34.0535"/>
    <n v="-118.49720000000001"/>
  </r>
  <r>
    <n v="200716209"/>
    <d v="2020-11-21T00:00:00"/>
    <x v="242"/>
    <n v="205"/>
    <n v="7"/>
    <x v="0"/>
    <n v="736"/>
    <n v="2"/>
    <n v="745"/>
    <x v="9"/>
    <s v="0345 1607 1501"/>
    <n v="36"/>
    <s v="F"/>
    <s v="O"/>
    <n v="502"/>
    <s v="MULTI-UNIT DWELLING (APARTMENT, DUPLEX, ETC)"/>
    <m/>
    <m/>
    <s v="IC"/>
    <s v="Invest Cont"/>
    <n v="745"/>
    <m/>
    <m/>
    <m/>
    <s v="400 S  CLOVERDALE                   AV"/>
    <m/>
    <n v="34.064900000000002"/>
    <n v="-118.3462"/>
  </r>
  <r>
    <n v="200604603"/>
    <d v="2020-01-14T00:00:00"/>
    <x v="350"/>
    <n v="2030"/>
    <n v="6"/>
    <x v="9"/>
    <n v="676"/>
    <n v="1"/>
    <n v="330"/>
    <x v="1"/>
    <s v="1307 0344"/>
    <n v="41"/>
    <s v="F"/>
    <s v="O"/>
    <n v="101"/>
    <s v="STREET"/>
    <m/>
    <m/>
    <s v="IC"/>
    <s v="Invest Cont"/>
    <n v="330"/>
    <m/>
    <m/>
    <m/>
    <s v="700    WILCOX                       AV"/>
    <m/>
    <n v="34.083500000000001"/>
    <n v="-118.331"/>
  </r>
  <r>
    <n v="200910089"/>
    <d v="2020-05-24T00:00:00"/>
    <x v="293"/>
    <n v="1230"/>
    <n v="9"/>
    <x v="3"/>
    <n v="915"/>
    <n v="1"/>
    <n v="330"/>
    <x v="1"/>
    <s v="0358 1307 0344"/>
    <n v="68"/>
    <s v="M"/>
    <s v="W"/>
    <n v="707"/>
    <s v="GARAGE/CARPORT"/>
    <m/>
    <m/>
    <s v="IC"/>
    <s v="Invest Cont"/>
    <n v="330"/>
    <m/>
    <m/>
    <m/>
    <s v="14400    SHERMAN                      WY"/>
    <m/>
    <n v="34.2012"/>
    <n v="-118.4462"/>
  </r>
  <r>
    <n v="200616033"/>
    <d v="2020-09-29T00:00:00"/>
    <x v="294"/>
    <n v="1800"/>
    <n v="6"/>
    <x v="9"/>
    <n v="667"/>
    <n v="1"/>
    <n v="510"/>
    <x v="0"/>
    <m/>
    <n v="0"/>
    <m/>
    <m/>
    <n v="101"/>
    <s v="STREET"/>
    <m/>
    <m/>
    <s v="IC"/>
    <s v="Invest Cont"/>
    <n v="510"/>
    <m/>
    <m/>
    <m/>
    <s v="LEXINGTON                    AV"/>
    <s v="GOWER                        ST"/>
    <n v="34.092599999999997"/>
    <n v="-118.3223"/>
  </r>
  <r>
    <n v="200319940"/>
    <d v="2020-11-05T00:00:00"/>
    <x v="164"/>
    <n v="1740"/>
    <n v="3"/>
    <x v="2"/>
    <n v="373"/>
    <n v="1"/>
    <n v="442"/>
    <x v="16"/>
    <s v="0352 0104 0325 1822 0378 0346 1309"/>
    <n v="19"/>
    <s v="X"/>
    <s v="X"/>
    <n v="405"/>
    <s v="CLOTHING STORE"/>
    <m/>
    <m/>
    <s v="IC"/>
    <s v="Invest Cont"/>
    <n v="442"/>
    <m/>
    <m/>
    <m/>
    <s v="3700    CRENSHAW                     BL"/>
    <m/>
    <n v="34.019399999999997"/>
    <n v="-118.3351"/>
  </r>
  <r>
    <n v="200206200"/>
    <d v="2020-02-13T00:00:00"/>
    <x v="27"/>
    <n v="2045"/>
    <n v="2"/>
    <x v="5"/>
    <n v="246"/>
    <n v="2"/>
    <n v="624"/>
    <x v="15"/>
    <s v="1202 2033 2011 2048 0910 1822 1218 0416"/>
    <n v="70"/>
    <s v="M"/>
    <s v="W"/>
    <n v="904"/>
    <s v="MTA - RED LINE - WESTLAKE/MACARTHUR PARK"/>
    <n v="400"/>
    <s v="STRONG-ARM (HANDS, FIST, FEET OR BODILY FORCE)"/>
    <s v="IC"/>
    <s v="Invest Cont"/>
    <n v="624"/>
    <m/>
    <m/>
    <m/>
    <s v="600 S  ALVARADO                     ST"/>
    <m/>
    <n v="34.059600000000003"/>
    <n v="-118.2749"/>
  </r>
  <r>
    <n v="201001031"/>
    <d v="2020-12-06T00:00:00"/>
    <x v="121"/>
    <n v="1930"/>
    <n v="10"/>
    <x v="11"/>
    <n v="1061"/>
    <n v="2"/>
    <n v="624"/>
    <x v="15"/>
    <s v="0429 1300 0400 0444 1402 1202 1822"/>
    <n v="69"/>
    <s v="M"/>
    <s v="W"/>
    <n v="108"/>
    <s v="PARKING LOT"/>
    <n v="400"/>
    <s v="STRONG-ARM (HANDS, FIST, FEET OR BODILY FORCE)"/>
    <s v="IC"/>
    <s v="Invest Cont"/>
    <n v="624"/>
    <n v="998"/>
    <m/>
    <m/>
    <s v="19600    VENTURA                      BL"/>
    <m/>
    <n v="34.172800000000002"/>
    <n v="-118.5603"/>
  </r>
  <r>
    <n v="200618978"/>
    <d v="2020-12-08T00:00:00"/>
    <x v="291"/>
    <n v="1200"/>
    <n v="6"/>
    <x v="9"/>
    <n v="625"/>
    <n v="1"/>
    <n v="510"/>
    <x v="0"/>
    <m/>
    <n v="0"/>
    <m/>
    <m/>
    <n v="108"/>
    <s v="PARKING LOT"/>
    <m/>
    <m/>
    <s v="IC"/>
    <s v="Invest Cont"/>
    <n v="510"/>
    <m/>
    <m/>
    <m/>
    <s v="2300 N  HIGHLAND                     AV"/>
    <m/>
    <n v="34.110700000000001"/>
    <n v="-118.3364"/>
  </r>
  <r>
    <n v="200812693"/>
    <d v="2020-08-05T00:00:00"/>
    <x v="138"/>
    <n v="2100"/>
    <n v="8"/>
    <x v="12"/>
    <n v="826"/>
    <n v="1"/>
    <n v="330"/>
    <x v="1"/>
    <s v="0344 0346"/>
    <n v="25"/>
    <s v="M"/>
    <s v="W"/>
    <n v="101"/>
    <s v="STREET"/>
    <m/>
    <m/>
    <s v="IC"/>
    <s v="Invest Cont"/>
    <n v="330"/>
    <m/>
    <m/>
    <m/>
    <s v="BUNDY                        DR"/>
    <s v="SHETLAND                     LN"/>
    <n v="34.055700000000002"/>
    <n v="-118.4759"/>
  </r>
  <r>
    <n v="201016378"/>
    <d v="2020-12-19T00:00:00"/>
    <x v="228"/>
    <n v="1630"/>
    <n v="10"/>
    <x v="11"/>
    <n v="1029"/>
    <n v="1"/>
    <n v="330"/>
    <x v="1"/>
    <s v="1822 0344 1601 1300"/>
    <n v="38"/>
    <s v="M"/>
    <s v="H"/>
    <n v="101"/>
    <s v="STREET"/>
    <m/>
    <m/>
    <s v="IC"/>
    <s v="Invest Cont"/>
    <n v="330"/>
    <m/>
    <m/>
    <m/>
    <s v="15800    HART                         ST"/>
    <m/>
    <n v="34.197600000000001"/>
    <n v="-118.47709999999999"/>
  </r>
  <r>
    <n v="201008103"/>
    <d v="2020-04-16T00:00:00"/>
    <x v="292"/>
    <n v="1000"/>
    <n v="10"/>
    <x v="11"/>
    <n v="1047"/>
    <n v="1"/>
    <n v="420"/>
    <x v="33"/>
    <s v="0386 0344 1202 1822 1606 0321"/>
    <n v="87"/>
    <s v="F"/>
    <s v="W"/>
    <n v="108"/>
    <s v="PARKING LOT"/>
    <m/>
    <m/>
    <s v="IC"/>
    <s v="Invest Cont"/>
    <n v="420"/>
    <m/>
    <m/>
    <m/>
    <s v="17100    BURBANK                      BL"/>
    <m/>
    <n v="34.1723"/>
    <n v="-118.5055"/>
  </r>
  <r>
    <n v="200112134"/>
    <d v="2020-05-25T00:00:00"/>
    <x v="293"/>
    <n v="1500"/>
    <n v="1"/>
    <x v="1"/>
    <n v="185"/>
    <n v="1"/>
    <n v="230"/>
    <x v="13"/>
    <s v="0431 1822"/>
    <n v="40"/>
    <s v="F"/>
    <s v="H"/>
    <n v="102"/>
    <s v="SIDEWALK"/>
    <n v="512"/>
    <s v="MACE/PEPPER SPRAY"/>
    <s v="IC"/>
    <s v="Invest Cont"/>
    <n v="230"/>
    <m/>
    <m/>
    <m/>
    <s v="300 E  12TH                         ST"/>
    <m/>
    <n v="34.036299999999997"/>
    <n v="-118.2573"/>
  </r>
  <r>
    <n v="201113434"/>
    <d v="2020-09-10T00:00:00"/>
    <x v="4"/>
    <n v="2353"/>
    <n v="11"/>
    <x v="7"/>
    <n v="1152"/>
    <n v="1"/>
    <n v="648"/>
    <x v="4"/>
    <m/>
    <n v="10"/>
    <s v="M"/>
    <s v="O"/>
    <n v="102"/>
    <s v="SIDEWALK"/>
    <m/>
    <m/>
    <s v="IC"/>
    <s v="Invest Cont"/>
    <n v="648"/>
    <m/>
    <m/>
    <m/>
    <s v="04400 W  SUNSET                       BL"/>
    <m/>
    <n v="34.099299999999999"/>
    <n v="-118.2837"/>
  </r>
  <r>
    <n v="200916915"/>
    <d v="2020-11-06T00:00:00"/>
    <x v="312"/>
    <n v="1800"/>
    <n v="9"/>
    <x v="3"/>
    <n v="964"/>
    <n v="2"/>
    <n v="740"/>
    <x v="21"/>
    <n v="329"/>
    <n v="40"/>
    <s v="F"/>
    <s v="H"/>
    <n v="707"/>
    <s v="GARAGE/CARPORT"/>
    <m/>
    <m/>
    <s v="IC"/>
    <s v="Invest Cont"/>
    <n v="740"/>
    <m/>
    <m/>
    <m/>
    <s v="4900    VAN NUYS                     BL"/>
    <m/>
    <n v="34.159399999999998"/>
    <n v="-118.4487"/>
  </r>
  <r>
    <n v="200215353"/>
    <d v="2020-09-15T00:00:00"/>
    <x v="346"/>
    <n v="1605"/>
    <n v="2"/>
    <x v="5"/>
    <n v="218"/>
    <n v="2"/>
    <n v="740"/>
    <x v="21"/>
    <s v="0329 1210 1609 1307"/>
    <n v="38"/>
    <s v="F"/>
    <s v="A"/>
    <n v="122"/>
    <s v="VEHICLE, PASSENGER/TRUCK"/>
    <m/>
    <m/>
    <s v="IC"/>
    <s v="Invest Cont"/>
    <n v="740"/>
    <m/>
    <m/>
    <m/>
    <s v="1200    DOUGLAS                      ST"/>
    <m/>
    <n v="34.072600000000001"/>
    <n v="-118.2578"/>
  </r>
  <r>
    <n v="200513199"/>
    <d v="2020-08-20T00:00:00"/>
    <x v="337"/>
    <n v="1600"/>
    <n v="5"/>
    <x v="10"/>
    <n v="507"/>
    <n v="1"/>
    <n v="420"/>
    <x v="33"/>
    <m/>
    <n v="0"/>
    <m/>
    <m/>
    <n v="101"/>
    <s v="STREET"/>
    <m/>
    <m/>
    <s v="IC"/>
    <s v="Invest Cont"/>
    <n v="420"/>
    <m/>
    <m/>
    <m/>
    <s v="228TH"/>
    <s v="DENKER"/>
    <n v="33.819000000000003"/>
    <n v="-118.30370000000001"/>
  </r>
  <r>
    <n v="200109200"/>
    <d v="2020-03-15T00:00:00"/>
    <x v="342"/>
    <n v="1844"/>
    <n v="1"/>
    <x v="1"/>
    <n v="134"/>
    <n v="1"/>
    <n v="230"/>
    <x v="13"/>
    <s v="0416 0445 2004 1822 1266"/>
    <n v="26"/>
    <s v="M"/>
    <s v="B"/>
    <n v="102"/>
    <s v="SIDEWALK"/>
    <n v="312"/>
    <s v="PIPE/METAL PIPE"/>
    <s v="AA"/>
    <s v="Adult Arrest"/>
    <n v="230"/>
    <m/>
    <m/>
    <m/>
    <s v="300 S  BROADWAY"/>
    <m/>
    <n v="34.051000000000002"/>
    <n v="-118.248"/>
  </r>
  <r>
    <n v="200412032"/>
    <d v="2020-08-22T00:00:00"/>
    <x v="223"/>
    <n v="830"/>
    <n v="4"/>
    <x v="4"/>
    <n v="469"/>
    <n v="2"/>
    <n v="930"/>
    <x v="30"/>
    <s v="0444 0421"/>
    <n v="64"/>
    <s v="F"/>
    <s v="H"/>
    <n v="501"/>
    <s v="SINGLE FAMILY DWELLING"/>
    <n v="511"/>
    <s v="VERBAL THREAT"/>
    <s v="IC"/>
    <s v="Invest Cont"/>
    <n v="930"/>
    <m/>
    <m/>
    <m/>
    <s v="3400    GLEASON                      AV"/>
    <m/>
    <n v="34.035400000000003"/>
    <n v="-118.1936"/>
  </r>
  <r>
    <n v="200709531"/>
    <d v="2020-05-22T00:00:00"/>
    <x v="354"/>
    <n v="1925"/>
    <n v="7"/>
    <x v="0"/>
    <n v="743"/>
    <n v="1"/>
    <n v="510"/>
    <x v="0"/>
    <m/>
    <n v="0"/>
    <m/>
    <m/>
    <n v="104"/>
    <s v="DRIVEWAY"/>
    <m/>
    <m/>
    <s v="IC"/>
    <s v="Invest Cont"/>
    <n v="510"/>
    <m/>
    <m/>
    <m/>
    <s v="800 S  STANLEY                      AV"/>
    <m/>
    <n v="34.0608"/>
    <n v="-118.3566"/>
  </r>
  <r>
    <n v="201205048"/>
    <d v="2020-01-15T00:00:00"/>
    <x v="205"/>
    <n v="1930"/>
    <n v="12"/>
    <x v="8"/>
    <n v="1208"/>
    <n v="2"/>
    <n v="745"/>
    <x v="9"/>
    <n v="329"/>
    <n v="32"/>
    <s v="M"/>
    <s v="B"/>
    <n v="502"/>
    <s v="MULTI-UNIT DWELLING (APARTMENT, DUPLEX, ETC)"/>
    <m/>
    <m/>
    <s v="IC"/>
    <s v="Invest Cont"/>
    <n v="745"/>
    <m/>
    <m/>
    <m/>
    <s v="600 W  VERNON                       AV"/>
    <m/>
    <n v="34.003799999999998"/>
    <n v="-118.2842"/>
  </r>
  <r>
    <n v="200608919"/>
    <d v="2020-04-09T00:00:00"/>
    <x v="321"/>
    <n v="1500"/>
    <n v="6"/>
    <x v="9"/>
    <n v="646"/>
    <n v="2"/>
    <n v="668"/>
    <x v="27"/>
    <m/>
    <n v="0"/>
    <m/>
    <m/>
    <n v="203"/>
    <s v="OTHER BUSINESS"/>
    <m/>
    <m/>
    <s v="IC"/>
    <s v="Invest Cont"/>
    <n v="668"/>
    <m/>
    <m/>
    <m/>
    <s v="6600 W  SUNSET                       BL"/>
    <m/>
    <n v="34.097999999999999"/>
    <n v="-118.33320000000001"/>
  </r>
  <r>
    <n v="200206257"/>
    <d v="2020-02-14T00:00:00"/>
    <x v="27"/>
    <n v="1845"/>
    <n v="2"/>
    <x v="5"/>
    <n v="221"/>
    <n v="2"/>
    <n v="740"/>
    <x v="21"/>
    <s v="0329 1822"/>
    <n v="0"/>
    <s v="X"/>
    <s v="X"/>
    <n v="210"/>
    <s v="RESTAURANT/FAST FOOD"/>
    <n v="312"/>
    <s v="PIPE/METAL PIPE"/>
    <s v="AA"/>
    <s v="Adult Arrest"/>
    <n v="740"/>
    <m/>
    <m/>
    <m/>
    <s v="3800    BEVERLY                      BL"/>
    <m/>
    <n v="34.0777"/>
    <n v="-118.2961"/>
  </r>
  <r>
    <n v="200111290"/>
    <d v="2020-05-04T00:00:00"/>
    <x v="86"/>
    <n v="1900"/>
    <n v="1"/>
    <x v="1"/>
    <n v="182"/>
    <n v="1"/>
    <n v="510"/>
    <x v="0"/>
    <m/>
    <n v="0"/>
    <m/>
    <m/>
    <n v="123"/>
    <s v="PARKING UNDERGROUND/BUILDING"/>
    <m/>
    <m/>
    <s v="IC"/>
    <s v="Invest Cont"/>
    <n v="510"/>
    <m/>
    <m/>
    <m/>
    <s v="1000 S  GRAND                        AV"/>
    <m/>
    <n v="34.042999999999999"/>
    <n v="-118.2606"/>
  </r>
  <r>
    <n v="200506238"/>
    <d v="2020-02-22T00:00:00"/>
    <x v="19"/>
    <n v="1105"/>
    <n v="5"/>
    <x v="10"/>
    <n v="505"/>
    <n v="1"/>
    <n v="510"/>
    <x v="0"/>
    <m/>
    <n v="0"/>
    <m/>
    <m/>
    <n v="101"/>
    <s v="STREET"/>
    <m/>
    <m/>
    <s v="IC"/>
    <s v="Invest Cont"/>
    <n v="510"/>
    <m/>
    <m/>
    <m/>
    <s v="19700    PACIFIC GATEWAY              DR"/>
    <m/>
    <n v="33.852400000000003"/>
    <n v="-118.2953"/>
  </r>
  <r>
    <n v="200911311"/>
    <d v="2020-06-20T00:00:00"/>
    <x v="50"/>
    <n v="100"/>
    <n v="9"/>
    <x v="3"/>
    <n v="926"/>
    <n v="2"/>
    <n v="624"/>
    <x v="15"/>
    <n v="400"/>
    <n v="27"/>
    <s v="M"/>
    <s v="H"/>
    <n v="502"/>
    <s v="MULTI-UNIT DWELLING (APARTMENT, DUPLEX, ETC)"/>
    <n v="400"/>
    <s v="STRONG-ARM (HANDS, FIST, FEET OR BODILY FORCE)"/>
    <s v="AA"/>
    <s v="Adult Arrest"/>
    <n v="624"/>
    <m/>
    <m/>
    <m/>
    <s v="14300    VANOWEN                      ST"/>
    <m/>
    <n v="34.193899999999999"/>
    <n v="-118.4444"/>
  </r>
  <r>
    <n v="201109362"/>
    <d v="2020-05-14T00:00:00"/>
    <x v="165"/>
    <n v="1600"/>
    <n v="11"/>
    <x v="7"/>
    <n v="1172"/>
    <n v="1"/>
    <n v="310"/>
    <x v="5"/>
    <s v="1402 0344 1606"/>
    <n v="0"/>
    <s v="X"/>
    <s v="X"/>
    <n v="203"/>
    <s v="OTHER BUSINESS"/>
    <m/>
    <m/>
    <s v="IC"/>
    <s v="Invest Cont"/>
    <n v="310"/>
    <n v="998"/>
    <m/>
    <m/>
    <s v="3000 W  SUNSET                       BL"/>
    <m/>
    <n v="34.088200000000001"/>
    <n v="-118.2646"/>
  </r>
  <r>
    <n v="200805949"/>
    <d v="2020-02-13T00:00:00"/>
    <x v="132"/>
    <n v="800"/>
    <n v="8"/>
    <x v="12"/>
    <n v="803"/>
    <n v="1"/>
    <n v="510"/>
    <x v="0"/>
    <m/>
    <n v="0"/>
    <m/>
    <m/>
    <n v="707"/>
    <s v="GARAGE/CARPORT"/>
    <m/>
    <m/>
    <s v="IC"/>
    <s v="Invest Cont"/>
    <n v="510"/>
    <m/>
    <m/>
    <m/>
    <s v="1800    ALTA MURA                    RD"/>
    <m/>
    <n v="34.065300000000001"/>
    <n v="-118.50320000000001"/>
  </r>
  <r>
    <n v="200315474"/>
    <d v="2020-08-09T00:00:00"/>
    <x v="133"/>
    <n v="855"/>
    <n v="3"/>
    <x v="2"/>
    <n v="334"/>
    <n v="1"/>
    <n v="230"/>
    <x v="13"/>
    <s v="0312 0334 0302 1309 1822 1218"/>
    <n v="53"/>
    <s v="M"/>
    <s v="H"/>
    <n v="102"/>
    <s v="SIDEWALK"/>
    <n v="102"/>
    <s v="HAND GUN"/>
    <s v="AO"/>
    <s v="Adult Other"/>
    <n v="230"/>
    <m/>
    <m/>
    <m/>
    <s v="JEFFERSON                    BL"/>
    <s v="EDGEWOOD                     DR"/>
    <n v="34.026800000000001"/>
    <n v="-118.3318"/>
  </r>
  <r>
    <n v="200208104"/>
    <d v="2020-03-22T00:00:00"/>
    <x v="146"/>
    <n v="1520"/>
    <n v="2"/>
    <x v="5"/>
    <n v="218"/>
    <n v="1"/>
    <n v="440"/>
    <x v="20"/>
    <s v="1822 0344 0352"/>
    <n v="45"/>
    <s v="F"/>
    <s v="H"/>
    <n v="502"/>
    <s v="MULTI-UNIT DWELLING (APARTMENT, DUPLEX, ETC)"/>
    <m/>
    <m/>
    <s v="IC"/>
    <s v="Invest Cont"/>
    <n v="440"/>
    <m/>
    <m/>
    <m/>
    <s v="1500    BELLEVUE                     AV"/>
    <m/>
    <n v="34.069299999999998"/>
    <n v="-118.2582"/>
  </r>
  <r>
    <n v="201308077"/>
    <d v="2020-03-13T00:00:00"/>
    <x v="262"/>
    <n v="1530"/>
    <n v="13"/>
    <x v="6"/>
    <n v="1317"/>
    <n v="2"/>
    <n v="626"/>
    <x v="10"/>
    <s v="1310 2000 0354 0444 0913 1814 1218"/>
    <n v="19"/>
    <s v="F"/>
    <s v="H"/>
    <n v="108"/>
    <s v="PARKING LOT"/>
    <n v="500"/>
    <s v="UNKNOWN WEAPON/OTHER WEAPON"/>
    <s v="IC"/>
    <s v="Invest Cont"/>
    <n v="626"/>
    <m/>
    <m/>
    <m/>
    <s v="1600    COMPTON                      AV"/>
    <m/>
    <n v="34.023400000000002"/>
    <n v="-118.24379999999999"/>
  </r>
  <r>
    <n v="201111688"/>
    <d v="2020-07-21T00:00:00"/>
    <x v="12"/>
    <n v="730"/>
    <n v="11"/>
    <x v="7"/>
    <n v="1162"/>
    <n v="1"/>
    <n v="510"/>
    <x v="0"/>
    <m/>
    <n v="0"/>
    <m/>
    <m/>
    <n v="101"/>
    <s v="STREET"/>
    <m/>
    <m/>
    <s v="IC"/>
    <s v="Invest Cont"/>
    <n v="510"/>
    <m/>
    <m/>
    <m/>
    <s v="SUNSET                       BL"/>
    <s v="BATES                        AV"/>
    <n v="34.094700000000003"/>
    <n v="-118.28279999999999"/>
  </r>
  <r>
    <n v="200612982"/>
    <d v="2020-07-22T00:00:00"/>
    <x v="231"/>
    <n v="1750"/>
    <n v="6"/>
    <x v="9"/>
    <n v="666"/>
    <n v="1"/>
    <n v="210"/>
    <x v="11"/>
    <s v="0945 0344 1822 1300"/>
    <n v="0"/>
    <s v="X"/>
    <s v="X"/>
    <n v="203"/>
    <s v="OTHER BUSINESS"/>
    <n v="400"/>
    <s v="STRONG-ARM (HANDS, FIST, FEET OR BODILY FORCE)"/>
    <s v="AO"/>
    <s v="Adult Other"/>
    <n v="210"/>
    <m/>
    <m/>
    <m/>
    <s v="6100 W  SUNSET                       BL"/>
    <m/>
    <n v="34.097999999999999"/>
    <n v="-118.3228"/>
  </r>
  <r>
    <n v="200714137"/>
    <d v="2020-09-22T00:00:00"/>
    <x v="26"/>
    <n v="1300"/>
    <n v="7"/>
    <x v="0"/>
    <n v="722"/>
    <n v="1"/>
    <n v="341"/>
    <x v="12"/>
    <n v="325"/>
    <n v="19"/>
    <s v="M"/>
    <s v="O"/>
    <n v="203"/>
    <s v="OTHER BUSINESS"/>
    <m/>
    <m/>
    <s v="IC"/>
    <s v="Invest Cont"/>
    <n v="341"/>
    <m/>
    <m/>
    <m/>
    <s v="8400 W  3RD                          ST"/>
    <m/>
    <n v="34.073"/>
    <n v="-118.3732"/>
  </r>
  <r>
    <n v="200313027"/>
    <d v="2020-06-22T00:00:00"/>
    <x v="282"/>
    <n v="209"/>
    <n v="3"/>
    <x v="2"/>
    <n v="333"/>
    <n v="1"/>
    <n v="648"/>
    <x v="4"/>
    <m/>
    <n v="58"/>
    <s v="F"/>
    <s v="B"/>
    <n v="101"/>
    <s v="STREET"/>
    <m/>
    <m/>
    <s v="IC"/>
    <s v="Invest Cont"/>
    <n v="648"/>
    <m/>
    <m/>
    <m/>
    <s v="2600 S  VICTORIA                     AV"/>
    <m/>
    <n v="34.032600000000002"/>
    <n v="-118.33629999999999"/>
  </r>
  <r>
    <n v="201008437"/>
    <d v="2020-04-27T00:00:00"/>
    <x v="303"/>
    <n v="1500"/>
    <n v="10"/>
    <x v="11"/>
    <n v="1019"/>
    <n v="1"/>
    <n v="420"/>
    <x v="33"/>
    <s v="0344 1300"/>
    <n v="34"/>
    <s v="M"/>
    <s v="H"/>
    <n v="101"/>
    <s v="STREET"/>
    <m/>
    <m/>
    <s v="IC"/>
    <s v="Invest Cont"/>
    <n v="420"/>
    <m/>
    <m/>
    <m/>
    <s v="7500    HASKELL                      AV"/>
    <m/>
    <n v="34.206699999999998"/>
    <n v="-118.47490000000001"/>
  </r>
  <r>
    <n v="200311690"/>
    <d v="2020-05-22T00:00:00"/>
    <x v="267"/>
    <n v="1930"/>
    <n v="3"/>
    <x v="2"/>
    <n v="359"/>
    <n v="2"/>
    <n v="745"/>
    <x v="9"/>
    <s v="0329 1307"/>
    <n v="39"/>
    <s v="M"/>
    <s v="A"/>
    <n v="122"/>
    <s v="VEHICLE, PASSENGER/TRUCK"/>
    <m/>
    <m/>
    <s v="IC"/>
    <s v="Invest Cont"/>
    <n v="745"/>
    <m/>
    <m/>
    <m/>
    <s v="3500 S  FLOWER                       ST"/>
    <m/>
    <n v="34.0199"/>
    <n v="-118.27970000000001"/>
  </r>
  <r>
    <n v="200513561"/>
    <d v="2020-08-30T00:00:00"/>
    <x v="30"/>
    <n v="1700"/>
    <n v="5"/>
    <x v="10"/>
    <n v="503"/>
    <n v="1"/>
    <n v="510"/>
    <x v="0"/>
    <m/>
    <n v="0"/>
    <m/>
    <m/>
    <n v="101"/>
    <s v="STREET"/>
    <m/>
    <m/>
    <s v="IC"/>
    <s v="Invest Cont"/>
    <n v="510"/>
    <m/>
    <m/>
    <m/>
    <s v="1000    BAYVIEW                      LN"/>
    <m/>
    <n v="33.791499999999999"/>
    <n v="-118.294"/>
  </r>
  <r>
    <n v="200210681"/>
    <d v="2020-05-26T00:00:00"/>
    <x v="187"/>
    <n v="2315"/>
    <n v="2"/>
    <x v="5"/>
    <n v="211"/>
    <n v="2"/>
    <n v="745"/>
    <x v="9"/>
    <s v="1822 0329"/>
    <n v="38"/>
    <s v="M"/>
    <s v="H"/>
    <n v="122"/>
    <s v="VEHICLE, PASSENGER/TRUCK"/>
    <m/>
    <m/>
    <s v="IC"/>
    <s v="Invest Cont"/>
    <n v="745"/>
    <m/>
    <m/>
    <m/>
    <s v="BERENDO                      ST"/>
    <s v="CLINTON                      ST"/>
    <n v="34.081800000000001"/>
    <n v="-118.2941"/>
  </r>
  <r>
    <n v="201220025"/>
    <d v="2020-09-06T00:00:00"/>
    <x v="120"/>
    <n v="1400"/>
    <n v="12"/>
    <x v="8"/>
    <n v="1273"/>
    <n v="1"/>
    <n v="510"/>
    <x v="0"/>
    <m/>
    <n v="0"/>
    <m/>
    <m/>
    <n v="101"/>
    <s v="STREET"/>
    <m/>
    <m/>
    <s v="AO"/>
    <s v="Adult Other"/>
    <n v="510"/>
    <m/>
    <m/>
    <m/>
    <s v="8900 S  WESTERN                      AV"/>
    <m/>
    <n v="33.954500000000003"/>
    <n v="-118.309"/>
  </r>
  <r>
    <n v="200608913"/>
    <d v="2020-04-09T00:00:00"/>
    <x v="296"/>
    <n v="540"/>
    <n v="6"/>
    <x v="9"/>
    <n v="677"/>
    <n v="1"/>
    <n v="230"/>
    <x v="13"/>
    <s v="1100 0430 1822"/>
    <n v="22"/>
    <s v="M"/>
    <s v="H"/>
    <n v="707"/>
    <s v="GARAGE/CARPORT"/>
    <n v="102"/>
    <s v="HAND GUN"/>
    <s v="IC"/>
    <s v="Invest Cont"/>
    <n v="230"/>
    <m/>
    <m/>
    <m/>
    <s v="5400    MONROE                       ST"/>
    <m/>
    <n v="34.085799999999999"/>
    <n v="-118.3115"/>
  </r>
  <r>
    <n v="200113345"/>
    <d v="2020-06-12T00:00:00"/>
    <x v="343"/>
    <n v="1400"/>
    <n v="1"/>
    <x v="1"/>
    <n v="191"/>
    <n v="1"/>
    <n v="440"/>
    <x v="20"/>
    <s v="0913 0361 0344 0394"/>
    <n v="25"/>
    <s v="M"/>
    <s v="H"/>
    <n v="502"/>
    <s v="MULTI-UNIT DWELLING (APARTMENT, DUPLEX, ETC)"/>
    <m/>
    <m/>
    <s v="IC"/>
    <s v="Invest Cont"/>
    <n v="440"/>
    <m/>
    <m/>
    <m/>
    <s v="600 W  18TH                         ST"/>
    <m/>
    <n v="34.035400000000003"/>
    <n v="-118.2714"/>
  </r>
  <r>
    <n v="201216291"/>
    <d v="2020-07-05T00:00:00"/>
    <x v="101"/>
    <n v="2000"/>
    <n v="12"/>
    <x v="8"/>
    <n v="1213"/>
    <n v="1"/>
    <n v="220"/>
    <x v="50"/>
    <s v="1309 1822 1000 1313 0416 0446 0429 0906 0371"/>
    <n v="18"/>
    <s v="F"/>
    <s v="H"/>
    <n v="101"/>
    <s v="STREET"/>
    <n v="400"/>
    <s v="STRONG-ARM (HANDS, FIST, FEET OR BODILY FORCE)"/>
    <s v="IC"/>
    <s v="Invest Cont"/>
    <n v="220"/>
    <m/>
    <m/>
    <m/>
    <s v="54TH                         ST"/>
    <s v="WESTERN                      AV"/>
    <n v="33.993299999999998"/>
    <n v="-118.30889999999999"/>
  </r>
  <r>
    <n v="200712298"/>
    <d v="2020-08-02T00:00:00"/>
    <x v="200"/>
    <n v="2145"/>
    <n v="7"/>
    <x v="0"/>
    <n v="743"/>
    <n v="1"/>
    <n v="330"/>
    <x v="1"/>
    <s v="1300 1307 0344"/>
    <n v="42"/>
    <s v="F"/>
    <s v="H"/>
    <n v="754"/>
    <s v="MUSEUM"/>
    <m/>
    <m/>
    <s v="IC"/>
    <s v="Invest Cont"/>
    <n v="330"/>
    <m/>
    <m/>
    <m/>
    <s v="WILSHIRE                     BL"/>
    <s v="SPAULDING                    AV"/>
    <n v="34.062600000000003"/>
    <n v="-118.3578"/>
  </r>
  <r>
    <n v="200708306"/>
    <d v="2020-04-15T00:00:00"/>
    <x v="213"/>
    <n v="1930"/>
    <n v="7"/>
    <x v="0"/>
    <n v="702"/>
    <n v="1"/>
    <n v="341"/>
    <x v="12"/>
    <n v="344"/>
    <n v="42"/>
    <s v="M"/>
    <s v="W"/>
    <n v="108"/>
    <s v="PARKING LOT"/>
    <m/>
    <m/>
    <s v="IC"/>
    <s v="Invest Cont"/>
    <n v="341"/>
    <m/>
    <m/>
    <m/>
    <s v="7400    MELROSE                      AV"/>
    <m/>
    <n v="34.083599999999997"/>
    <n v="-118.3511"/>
  </r>
  <r>
    <n v="200604723"/>
    <d v="2020-01-17T00:00:00"/>
    <x v="54"/>
    <n v="2230"/>
    <n v="6"/>
    <x v="9"/>
    <n v="666"/>
    <n v="1"/>
    <n v="420"/>
    <x v="33"/>
    <m/>
    <n v="0"/>
    <m/>
    <m/>
    <n v="101"/>
    <s v="STREET"/>
    <m/>
    <m/>
    <s v="IC"/>
    <s v="Invest Cont"/>
    <n v="420"/>
    <m/>
    <m/>
    <m/>
    <s v="DE LONGPRE                   ST"/>
    <s v="WILCOX                       AV"/>
    <n v="34.096200000000003"/>
    <n v="-118.331"/>
  </r>
  <r>
    <n v="200910168"/>
    <d v="2020-05-26T00:00:00"/>
    <x v="359"/>
    <n v="655"/>
    <n v="9"/>
    <x v="3"/>
    <n v="941"/>
    <n v="2"/>
    <n v="745"/>
    <x v="9"/>
    <s v="0329 2004"/>
    <n v="68"/>
    <s v="M"/>
    <s v="W"/>
    <n v="702"/>
    <s v="OFFICE BUILDING/OFFICE"/>
    <m/>
    <m/>
    <s v="IC"/>
    <s v="Invest Cont"/>
    <n v="745"/>
    <m/>
    <m/>
    <m/>
    <s v="15200    BURBANK                      BL"/>
    <m/>
    <n v="34.176600000000001"/>
    <n v="-118.4589"/>
  </r>
  <r>
    <n v="200907927"/>
    <d v="2020-03-28T00:00:00"/>
    <x v="209"/>
    <n v="300"/>
    <n v="9"/>
    <x v="3"/>
    <n v="916"/>
    <n v="1"/>
    <n v="121"/>
    <x v="22"/>
    <s v="0533 1259 0940 0913 1417 1402"/>
    <n v="12"/>
    <s v="F"/>
    <s v="W"/>
    <n v="103"/>
    <s v="ALLEY"/>
    <n v="400"/>
    <s v="STRONG-ARM (HANDS, FIST, FEET OR BODILY FORCE)"/>
    <s v="JA"/>
    <s v="Juv Arrest"/>
    <n v="121"/>
    <n v="998"/>
    <m/>
    <m/>
    <s v="HAZELTINE                    AV"/>
    <s v="SHERMAN                      WY"/>
    <n v="34.2012"/>
    <n v="-118.44"/>
  </r>
  <r>
    <n v="200716799"/>
    <d v="2020-12-06T00:00:00"/>
    <x v="121"/>
    <n v="1730"/>
    <n v="7"/>
    <x v="0"/>
    <n v="755"/>
    <n v="2"/>
    <n v="930"/>
    <x v="30"/>
    <n v="443"/>
    <n v="59"/>
    <s v="F"/>
    <s v="W"/>
    <n v="101"/>
    <s v="STREET"/>
    <n v="511"/>
    <s v="VERBAL THREAT"/>
    <s v="IC"/>
    <s v="Invest Cont"/>
    <n v="930"/>
    <m/>
    <m/>
    <m/>
    <s v="1300    MASSELIN                     AV"/>
    <m/>
    <n v="34.049700000000001"/>
    <n v="-118.3582"/>
  </r>
  <r>
    <n v="200208267"/>
    <d v="2020-03-26T00:00:00"/>
    <x v="198"/>
    <n v="230"/>
    <n v="2"/>
    <x v="5"/>
    <n v="231"/>
    <n v="1"/>
    <n v="310"/>
    <x v="5"/>
    <s v="1202 1607 0342 0344 1309 1822 0202 0216"/>
    <n v="78"/>
    <s v="F"/>
    <s v="W"/>
    <n v="502"/>
    <s v="MULTI-UNIT DWELLING (APARTMENT, DUPLEX, ETC)"/>
    <m/>
    <m/>
    <s v="IC"/>
    <s v="Invest Cont"/>
    <n v="310"/>
    <m/>
    <m/>
    <m/>
    <s v="200 S  VENDOME                      ST"/>
    <m/>
    <n v="34.070300000000003"/>
    <n v="-118.28319999999999"/>
  </r>
  <r>
    <n v="200218968"/>
    <d v="2020-12-24T00:00:00"/>
    <x v="28"/>
    <n v="1700"/>
    <n v="2"/>
    <x v="5"/>
    <n v="245"/>
    <n v="2"/>
    <n v="354"/>
    <x v="14"/>
    <s v="0100 1822 1210"/>
    <n v="57"/>
    <s v="F"/>
    <s v="H"/>
    <n v="502"/>
    <s v="MULTI-UNIT DWELLING (APARTMENT, DUPLEX, ETC)"/>
    <m/>
    <m/>
    <s v="IC"/>
    <s v="Invest Cont"/>
    <n v="354"/>
    <m/>
    <m/>
    <m/>
    <s v="2400    OCEAN VIEW                   AV"/>
    <m/>
    <n v="34.0627"/>
    <n v="-118.2769"/>
  </r>
  <r>
    <n v="200319656"/>
    <d v="2020-10-31T00:00:00"/>
    <x v="326"/>
    <n v="520"/>
    <n v="3"/>
    <x v="2"/>
    <n v="315"/>
    <n v="1"/>
    <n v="230"/>
    <x v="13"/>
    <s v="0360 0408 0419 0421 0448 0561 0913 1242 0416 0446"/>
    <n v="48"/>
    <s v="F"/>
    <s v="B"/>
    <n v="502"/>
    <s v="MULTI-UNIT DWELLING (APARTMENT, DUPLEX, ETC)"/>
    <n v="400"/>
    <s v="STRONG-ARM (HANDS, FIST, FEET OR BODILY FORCE)"/>
    <s v="AA"/>
    <s v="Adult Arrest"/>
    <n v="230"/>
    <m/>
    <m/>
    <m/>
    <s v="2100 W  25TH                         ST"/>
    <m/>
    <n v="34.033799999999999"/>
    <n v="-118.3155"/>
  </r>
  <r>
    <n v="200106253"/>
    <d v="2020-02-02T00:00:00"/>
    <x v="87"/>
    <n v="1000"/>
    <n v="1"/>
    <x v="1"/>
    <n v="192"/>
    <n v="1"/>
    <n v="510"/>
    <x v="0"/>
    <m/>
    <n v="0"/>
    <m/>
    <m/>
    <n v="101"/>
    <s v="STREET"/>
    <m/>
    <m/>
    <s v="IC"/>
    <s v="Invest Cont"/>
    <n v="510"/>
    <m/>
    <m/>
    <m/>
    <s v="1500 S  OLIVE                        ST"/>
    <m/>
    <n v="34.035899999999998"/>
    <n v="-118.26479999999999"/>
  </r>
  <r>
    <n v="200313398"/>
    <d v="2020-06-29T00:00:00"/>
    <x v="322"/>
    <n v="2300"/>
    <n v="3"/>
    <x v="2"/>
    <n v="396"/>
    <n v="1"/>
    <n v="510"/>
    <x v="0"/>
    <m/>
    <n v="0"/>
    <m/>
    <m/>
    <n v="101"/>
    <s v="STREET"/>
    <m/>
    <m/>
    <s v="IC"/>
    <s v="Invest Cont"/>
    <n v="510"/>
    <m/>
    <m/>
    <m/>
    <s v="800 W  41ST                         ST"/>
    <m/>
    <n v="34.0092"/>
    <n v="-118.29"/>
  </r>
  <r>
    <n v="200108027"/>
    <d v="2020-02-27T00:00:00"/>
    <x v="323"/>
    <n v="1800"/>
    <n v="1"/>
    <x v="1"/>
    <n v="156"/>
    <n v="2"/>
    <n v="624"/>
    <x v="15"/>
    <s v="0416 1218 1822 1414"/>
    <n v="55"/>
    <s v="F"/>
    <s v="A"/>
    <n v="517"/>
    <s v="MISSIONS/SHELTERS"/>
    <n v="400"/>
    <s v="STRONG-ARM (HANDS, FIST, FEET OR BODILY FORCE)"/>
    <s v="IC"/>
    <s v="Invest Cont"/>
    <n v="624"/>
    <m/>
    <m/>
    <m/>
    <s v="500 S  SAN PEDRO                    ST"/>
    <m/>
    <n v="34.043700000000001"/>
    <n v="-118.24550000000001"/>
  </r>
  <r>
    <n v="201204359"/>
    <d v="2020-01-05T00:00:00"/>
    <x v="275"/>
    <n v="1745"/>
    <n v="12"/>
    <x v="8"/>
    <n v="1218"/>
    <n v="2"/>
    <n v="745"/>
    <x v="9"/>
    <n v="329"/>
    <n v="55"/>
    <s v="F"/>
    <s v="B"/>
    <n v="501"/>
    <s v="SINGLE FAMILY DWELLING"/>
    <m/>
    <m/>
    <s v="IC"/>
    <s v="Invest Cont"/>
    <n v="745"/>
    <m/>
    <m/>
    <m/>
    <s v="800 W  58TH                         ST"/>
    <m/>
    <n v="33.989699999999999"/>
    <n v="-118.2871"/>
  </r>
  <r>
    <n v="200207057"/>
    <d v="2020-02-29T00:00:00"/>
    <x v="72"/>
    <n v="2230"/>
    <n v="2"/>
    <x v="5"/>
    <n v="257"/>
    <n v="2"/>
    <n v="740"/>
    <x v="21"/>
    <n v="329"/>
    <n v="31"/>
    <s v="F"/>
    <s v="W"/>
    <n v="122"/>
    <s v="VEHICLE, PASSENGER/TRUCK"/>
    <m/>
    <m/>
    <s v="IC"/>
    <s v="Invest Cont"/>
    <n v="740"/>
    <m/>
    <m/>
    <m/>
    <s v="1300 W  7TH                          ST"/>
    <m/>
    <n v="34.055199999999999"/>
    <n v="-118.2675"/>
  </r>
  <r>
    <n v="200708752"/>
    <d v="2020-04-29T00:00:00"/>
    <x v="316"/>
    <n v="915"/>
    <n v="7"/>
    <x v="0"/>
    <n v="701"/>
    <n v="1"/>
    <n v="230"/>
    <x v="13"/>
    <s v="0400 0416 0913"/>
    <n v="37"/>
    <s v="M"/>
    <s v="W"/>
    <n v="501"/>
    <s v="SINGLE FAMILY DWELLING"/>
    <n v="212"/>
    <s v="BOTTLE"/>
    <s v="AO"/>
    <s v="Adult Other"/>
    <n v="230"/>
    <m/>
    <m/>
    <m/>
    <s v="700 N  HAYWORTH                     AV"/>
    <m/>
    <n v="34.083799999999997"/>
    <n v="-118.3627"/>
  </r>
  <r>
    <n v="200118373"/>
    <d v="2020-09-22T00:00:00"/>
    <x v="26"/>
    <n v="615"/>
    <n v="1"/>
    <x v="1"/>
    <n v="154"/>
    <n v="1"/>
    <n v="330"/>
    <x v="1"/>
    <s v="1202 1822 1609 1307 0344 0329"/>
    <n v="69"/>
    <s v="M"/>
    <s v="H"/>
    <n v="123"/>
    <s v="PARKING UNDERGROUND/BUILDING"/>
    <m/>
    <m/>
    <s v="IC"/>
    <s v="Invest Cont"/>
    <n v="330"/>
    <m/>
    <m/>
    <m/>
    <s v="500 S  MAIN                         ST"/>
    <m/>
    <n v="34.046500000000002"/>
    <n v="-118.2488"/>
  </r>
  <r>
    <n v="200311044"/>
    <d v="2020-05-08T00:00:00"/>
    <x v="165"/>
    <n v="1815"/>
    <n v="3"/>
    <x v="2"/>
    <n v="338"/>
    <n v="2"/>
    <n v="740"/>
    <x v="21"/>
    <s v="0311 0329 2014"/>
    <n v="19"/>
    <s v="X"/>
    <s v="X"/>
    <n v="217"/>
    <s v="AUTO REPAIR SHOP"/>
    <m/>
    <m/>
    <s v="AA"/>
    <s v="Adult Arrest"/>
    <n v="740"/>
    <m/>
    <m/>
    <m/>
    <s v="2900 S  VERMONT                      AV"/>
    <m/>
    <n v="34.026800000000001"/>
    <n v="-118.28959999999999"/>
  </r>
  <r>
    <n v="200704476"/>
    <d v="2020-01-09T00:00:00"/>
    <x v="258"/>
    <n v="2300"/>
    <n v="7"/>
    <x v="0"/>
    <n v="783"/>
    <n v="1"/>
    <n v="761"/>
    <x v="35"/>
    <s v="0913 1820 0421 0334"/>
    <n v="46"/>
    <s v="M"/>
    <s v="B"/>
    <n v="501"/>
    <s v="SINGLE FAMILY DWELLING"/>
    <n v="200"/>
    <s v="KNIFE WITH BLADE 6INCHES OR LESS"/>
    <s v="IC"/>
    <s v="Invest Cont"/>
    <n v="761"/>
    <m/>
    <m/>
    <m/>
    <s v="2000 S  BURNSIDE                     AV"/>
    <m/>
    <n v="34.040500000000002"/>
    <n v="-118.35760000000001"/>
  </r>
  <r>
    <n v="200705491"/>
    <d v="2020-02-01T00:00:00"/>
    <x v="169"/>
    <n v="2200"/>
    <n v="7"/>
    <x v="0"/>
    <n v="723"/>
    <n v="1"/>
    <n v="331"/>
    <x v="23"/>
    <s v="1300 1601 0344"/>
    <n v="55"/>
    <s v="M"/>
    <s v="W"/>
    <n v="501"/>
    <s v="SINGLE FAMILY DWELLING"/>
    <m/>
    <m/>
    <s v="IC"/>
    <s v="Invest Cont"/>
    <n v="331"/>
    <m/>
    <m/>
    <m/>
    <s v="100 S  LA JOLLA                     AV"/>
    <m/>
    <n v="34.074300000000001"/>
    <n v="-118.36790000000001"/>
  </r>
  <r>
    <n v="201224123"/>
    <d v="2020-11-08T00:00:00"/>
    <x v="249"/>
    <n v="2300"/>
    <n v="12"/>
    <x v="8"/>
    <n v="1268"/>
    <n v="2"/>
    <n v="626"/>
    <x v="10"/>
    <s v="0913 2000 1813 0400 0416"/>
    <n v="20"/>
    <s v="F"/>
    <s v="H"/>
    <n v="502"/>
    <s v="MULTI-UNIT DWELLING (APARTMENT, DUPLEX, ETC)"/>
    <n v="400"/>
    <s v="STRONG-ARM (HANDS, FIST, FEET OR BODILY FORCE)"/>
    <s v="AA"/>
    <s v="Adult Arrest"/>
    <n v="626"/>
    <m/>
    <m/>
    <m/>
    <s v="7900 S  SAN PEDRO                    ST"/>
    <m/>
    <n v="33.963999999999999"/>
    <n v="-118.2739"/>
  </r>
  <r>
    <n v="200507050"/>
    <d v="2020-03-11T00:00:00"/>
    <x v="191"/>
    <n v="1930"/>
    <n v="5"/>
    <x v="10"/>
    <n v="585"/>
    <n v="2"/>
    <n v="626"/>
    <x v="10"/>
    <s v="0334 0913 1813 0340 0448 1814 2000"/>
    <n v="33"/>
    <s v="F"/>
    <s v="H"/>
    <n v="502"/>
    <s v="MULTI-UNIT DWELLING (APARTMENT, DUPLEX, ETC)"/>
    <n v="400"/>
    <s v="STRONG-ARM (HANDS, FIST, FEET OR BODILY FORCE)"/>
    <s v="AA"/>
    <s v="Adult Arrest"/>
    <n v="626"/>
    <m/>
    <m/>
    <m/>
    <s v="500 W  20TH                         ST"/>
    <m/>
    <n v="33.726100000000002"/>
    <n v="-118.288"/>
  </r>
  <r>
    <n v="200608740"/>
    <d v="2020-04-05T00:00:00"/>
    <x v="193"/>
    <n v="840"/>
    <n v="6"/>
    <x v="9"/>
    <n v="647"/>
    <n v="2"/>
    <n v="740"/>
    <x v="21"/>
    <n v="329"/>
    <n v="52"/>
    <s v="F"/>
    <s v="W"/>
    <n v="122"/>
    <s v="VEHICLE, PASSENGER/TRUCK"/>
    <m/>
    <m/>
    <s v="IC"/>
    <s v="Invest Cont"/>
    <n v="740"/>
    <m/>
    <m/>
    <m/>
    <s v="1500    VINE                         ST"/>
    <m/>
    <n v="34.097999999999999"/>
    <n v="-118.3267"/>
  </r>
  <r>
    <n v="201212898"/>
    <d v="2020-05-15T00:00:00"/>
    <x v="143"/>
    <n v="335"/>
    <n v="12"/>
    <x v="8"/>
    <n v="1204"/>
    <n v="2"/>
    <n v="740"/>
    <x v="21"/>
    <s v="1822 0329"/>
    <n v="56"/>
    <s v="F"/>
    <s v="B"/>
    <n v="122"/>
    <s v="VEHICLE, PASSENGER/TRUCK"/>
    <m/>
    <m/>
    <s v="IC"/>
    <s v="Invest Cont"/>
    <n v="740"/>
    <m/>
    <m/>
    <m/>
    <s v="1100 W  47TH                         ST"/>
    <m/>
    <n v="34.000599999999999"/>
    <n v="-118.2937"/>
  </r>
  <r>
    <n v="200209042"/>
    <d v="2020-04-16T00:00:00"/>
    <x v="96"/>
    <n v="1600"/>
    <n v="2"/>
    <x v="5"/>
    <n v="248"/>
    <n v="1"/>
    <n v="341"/>
    <x v="12"/>
    <s v="0344 0394"/>
    <n v="18"/>
    <s v="M"/>
    <s v="H"/>
    <n v="502"/>
    <s v="MULTI-UNIT DWELLING (APARTMENT, DUPLEX, ETC)"/>
    <m/>
    <m/>
    <s v="IC"/>
    <s v="Invest Cont"/>
    <n v="341"/>
    <m/>
    <m/>
    <m/>
    <s v="300    LOMA                         DR"/>
    <m/>
    <n v="34.059899999999999"/>
    <n v="-118.2655"/>
  </r>
  <r>
    <n v="200314487"/>
    <d v="2020-07-20T00:00:00"/>
    <x v="12"/>
    <n v="2130"/>
    <n v="3"/>
    <x v="2"/>
    <n v="363"/>
    <n v="2"/>
    <n v="626"/>
    <x v="10"/>
    <s v="2000 0913 1813 1243 0408 0444 0429"/>
    <n v="45"/>
    <s v="F"/>
    <s v="B"/>
    <n v="502"/>
    <s v="MULTI-UNIT DWELLING (APARTMENT, DUPLEX, ETC)"/>
    <n v="400"/>
    <s v="STRONG-ARM (HANDS, FIST, FEET OR BODILY FORCE)"/>
    <s v="AO"/>
    <s v="Adult Other"/>
    <n v="626"/>
    <m/>
    <m/>
    <m/>
    <s v="4000    WEST                         BL"/>
    <m/>
    <n v="34.0107"/>
    <n v="-118.3467"/>
  </r>
  <r>
    <n v="201011305"/>
    <d v="2020-07-24T00:00:00"/>
    <x v="148"/>
    <n v="850"/>
    <n v="10"/>
    <x v="11"/>
    <n v="1018"/>
    <n v="1"/>
    <n v="330"/>
    <x v="1"/>
    <s v="1609 1822 0344"/>
    <n v="43"/>
    <s v="M"/>
    <s v="O"/>
    <n v="108"/>
    <s v="PARKING LOT"/>
    <m/>
    <m/>
    <s v="IC"/>
    <s v="Invest Cont"/>
    <n v="330"/>
    <m/>
    <m/>
    <m/>
    <s v="15800    STRATHERN                    ST"/>
    <m/>
    <n v="34.215699999999998"/>
    <n v="-118.47709999999999"/>
  </r>
  <r>
    <n v="200508417"/>
    <d v="2020-04-18T00:00:00"/>
    <x v="140"/>
    <n v="535"/>
    <n v="5"/>
    <x v="10"/>
    <n v="504"/>
    <n v="1"/>
    <n v="520"/>
    <x v="25"/>
    <s v="1612 0358 1302 1300 1309 0329"/>
    <n v="52"/>
    <s v="M"/>
    <s v="H"/>
    <n v="101"/>
    <s v="STREET"/>
    <m/>
    <m/>
    <s v="IC"/>
    <s v="Invest Cont"/>
    <n v="520"/>
    <m/>
    <m/>
    <m/>
    <s v="20900    HALLDALE                     AV"/>
    <m/>
    <n v="33.840000000000003"/>
    <n v="-118.3017"/>
  </r>
  <r>
    <n v="200406553"/>
    <d v="2020-03-05T00:00:00"/>
    <x v="301"/>
    <n v="1251"/>
    <n v="4"/>
    <x v="4"/>
    <n v="429"/>
    <n v="2"/>
    <n v="940"/>
    <x v="62"/>
    <n v="1501"/>
    <n v="35"/>
    <s v="F"/>
    <s v="H"/>
    <n v="101"/>
    <s v="STREET"/>
    <m/>
    <m/>
    <s v="IC"/>
    <s v="Invest Cont"/>
    <n v="940"/>
    <m/>
    <m/>
    <m/>
    <s v="5300    TEMPLETON                    ST"/>
    <m/>
    <n v="34.084899999999998"/>
    <n v="-118.1688"/>
  </r>
  <r>
    <n v="200312509"/>
    <d v="2020-06-10T00:00:00"/>
    <x v="343"/>
    <n v="1130"/>
    <n v="3"/>
    <x v="2"/>
    <n v="362"/>
    <n v="2"/>
    <n v="626"/>
    <x v="10"/>
    <s v="2000 0913 0444 1814 1276"/>
    <n v="21"/>
    <s v="F"/>
    <s v="B"/>
    <n v="501"/>
    <s v="SINGLE FAMILY DWELLING"/>
    <n v="400"/>
    <s v="STRONG-ARM (HANDS, FIST, FEET OR BODILY FORCE)"/>
    <s v="IC"/>
    <s v="Invest Cont"/>
    <n v="626"/>
    <m/>
    <m/>
    <m/>
    <s v="4700    RODEO                        LN"/>
    <m/>
    <n v="34.021000000000001"/>
    <n v="-118.3479"/>
  </r>
  <r>
    <n v="200306326"/>
    <d v="2020-02-08T00:00:00"/>
    <x v="15"/>
    <n v="1350"/>
    <n v="3"/>
    <x v="2"/>
    <n v="325"/>
    <n v="1"/>
    <n v="352"/>
    <x v="85"/>
    <s v="1822 0344"/>
    <n v="20"/>
    <s v="M"/>
    <s v="W"/>
    <n v="402"/>
    <s v="MARKET"/>
    <m/>
    <m/>
    <s v="IC"/>
    <s v="Invest Cont"/>
    <n v="352"/>
    <m/>
    <m/>
    <m/>
    <s v="VERMONT"/>
    <s v="ADAMS"/>
    <n v="34.032800000000002"/>
    <n v="-118.2915"/>
  </r>
  <r>
    <n v="200611374"/>
    <d v="2020-06-13T00:00:00"/>
    <x v="93"/>
    <n v="945"/>
    <n v="6"/>
    <x v="9"/>
    <n v="625"/>
    <n v="2"/>
    <n v="626"/>
    <x v="10"/>
    <s v="0400 0416 0445 2000 2004 1218 1814 1402"/>
    <n v="35"/>
    <s v="F"/>
    <s v="W"/>
    <n v="101"/>
    <s v="STREET"/>
    <n v="500"/>
    <s v="UNKNOWN WEAPON/OTHER WEAPON"/>
    <s v="AO"/>
    <s v="Adult Other"/>
    <n v="626"/>
    <n v="998"/>
    <m/>
    <m/>
    <s v="LAS PALMAS"/>
    <s v="FRANKLIN"/>
    <n v="34.105200000000004"/>
    <n v="-118.3361"/>
  </r>
  <r>
    <n v="200406789"/>
    <d v="2020-03-11T00:00:00"/>
    <x v="3"/>
    <n v="2010"/>
    <n v="4"/>
    <x v="4"/>
    <n v="404"/>
    <n v="1"/>
    <n v="331"/>
    <x v="23"/>
    <n v="344"/>
    <n v="36"/>
    <s v="M"/>
    <s v="H"/>
    <n v="108"/>
    <s v="PARKING LOT"/>
    <m/>
    <m/>
    <s v="IC"/>
    <s v="Invest Cont"/>
    <n v="331"/>
    <m/>
    <m/>
    <m/>
    <s v="5900    MONTEREY                     RD"/>
    <m/>
    <n v="34.104500000000002"/>
    <n v="-118.1848"/>
  </r>
  <r>
    <n v="200513596"/>
    <d v="2020-08-31T00:00:00"/>
    <x v="337"/>
    <n v="700"/>
    <n v="5"/>
    <x v="10"/>
    <n v="507"/>
    <n v="2"/>
    <n v="740"/>
    <x v="21"/>
    <n v="329"/>
    <n v="0"/>
    <s v="X"/>
    <s v="X"/>
    <n v="210"/>
    <s v="RESTAURANT/FAST FOOD"/>
    <m/>
    <m/>
    <s v="IC"/>
    <s v="Invest Cont"/>
    <n v="740"/>
    <m/>
    <m/>
    <m/>
    <s v="1500 W  SEPULVEDA                    BL"/>
    <m/>
    <n v="33.815300000000001"/>
    <n v="-118.3038"/>
  </r>
  <r>
    <n v="200200528"/>
    <d v="2020-01-19T00:00:00"/>
    <x v="230"/>
    <n v="1300"/>
    <n v="2"/>
    <x v="5"/>
    <n v="245"/>
    <n v="2"/>
    <n v="946"/>
    <x v="8"/>
    <s v="0329 1402 1601 1300"/>
    <n v="31"/>
    <s v="M"/>
    <s v="H"/>
    <n v="101"/>
    <s v="STREET"/>
    <m/>
    <m/>
    <s v="IC"/>
    <s v="Invest Cont"/>
    <n v="946"/>
    <n v="998"/>
    <m/>
    <m/>
    <s v="400    GRAND VIEW                   ST"/>
    <m/>
    <n v="34.063000000000002"/>
    <n v="-118.2753"/>
  </r>
  <r>
    <n v="200114778"/>
    <d v="2020-07-13T00:00:00"/>
    <x v="21"/>
    <n v="1430"/>
    <n v="1"/>
    <x v="1"/>
    <n v="192"/>
    <n v="1"/>
    <n v="330"/>
    <x v="1"/>
    <s v="1609 1307 0344 0329"/>
    <n v="66"/>
    <s v="F"/>
    <s v="B"/>
    <n v="101"/>
    <s v="STREET"/>
    <m/>
    <m/>
    <s v="IC"/>
    <s v="Invest Cont"/>
    <n v="330"/>
    <m/>
    <m/>
    <m/>
    <s v="1400 S  GRAND                        AV"/>
    <m/>
    <n v="34.036900000000003"/>
    <n v="-118.2655"/>
  </r>
  <r>
    <n v="200210392"/>
    <d v="2020-05-19T00:00:00"/>
    <x v="329"/>
    <n v="1730"/>
    <n v="2"/>
    <x v="5"/>
    <n v="245"/>
    <n v="2"/>
    <n v="624"/>
    <x v="15"/>
    <s v="0416 0446 0401 0603 0361 0913 0319"/>
    <n v="25"/>
    <s v="F"/>
    <s v="B"/>
    <n v="515"/>
    <s v="APARTMENT/CONDO COMMON LAUNDRY ROOM"/>
    <n v="400"/>
    <s v="STRONG-ARM (HANDS, FIST, FEET OR BODILY FORCE)"/>
    <s v="IC"/>
    <s v="Invest Cont"/>
    <n v="624"/>
    <m/>
    <m/>
    <m/>
    <s v="400    GRAND VIEW                   ST"/>
    <m/>
    <n v="34.063000000000002"/>
    <n v="-118.2753"/>
  </r>
  <r>
    <n v="200114548"/>
    <d v="2020-07-08T00:00:00"/>
    <x v="298"/>
    <n v="2200"/>
    <n v="1"/>
    <x v="1"/>
    <n v="144"/>
    <n v="2"/>
    <n v="940"/>
    <x v="62"/>
    <s v="1915 1822 0344 0337"/>
    <n v="19"/>
    <s v="M"/>
    <s v="O"/>
    <n v="502"/>
    <s v="MULTI-UNIT DWELLING (APARTMENT, DUPLEX, ETC)"/>
    <m/>
    <m/>
    <s v="IC"/>
    <s v="Invest Cont"/>
    <n v="940"/>
    <m/>
    <m/>
    <m/>
    <s v="100 W  5TH                          ST"/>
    <m/>
    <n v="34.047800000000002"/>
    <n v="-118.2484"/>
  </r>
  <r>
    <n v="200707581"/>
    <d v="2020-03-18T00:00:00"/>
    <x v="104"/>
    <n v="1955"/>
    <n v="7"/>
    <x v="0"/>
    <n v="711"/>
    <n v="1"/>
    <n v="220"/>
    <x v="50"/>
    <s v="1300 0355 1402"/>
    <n v="20"/>
    <s v="M"/>
    <s v="W"/>
    <n v="122"/>
    <s v="VEHICLE, PASSENGER/TRUCK"/>
    <n v="113"/>
    <s v="SIMULATED GUN"/>
    <s v="IC"/>
    <s v="Invest Cont"/>
    <n v="220"/>
    <n v="998"/>
    <m/>
    <m/>
    <s v="ROSEWOOD"/>
    <s v="FAIRFAX"/>
    <n v="34.080199999999998"/>
    <n v="-118.3614"/>
  </r>
  <r>
    <n v="200122148"/>
    <d v="2020-12-09T00:00:00"/>
    <x v="131"/>
    <n v="800"/>
    <n v="1"/>
    <x v="1"/>
    <n v="135"/>
    <n v="2"/>
    <n v="354"/>
    <x v="14"/>
    <s v="0377 0923"/>
    <n v="47"/>
    <s v="M"/>
    <s v="O"/>
    <n v="203"/>
    <s v="OTHER BUSINESS"/>
    <m/>
    <m/>
    <s v="IC"/>
    <s v="Invest Cont"/>
    <n v="354"/>
    <m/>
    <m/>
    <m/>
    <s v="300 S  SPRING                       ST"/>
    <m/>
    <n v="34.049599999999998"/>
    <n v="-118.24760000000001"/>
  </r>
  <r>
    <n v="200910260"/>
    <d v="2020-05-28T00:00:00"/>
    <x v="177"/>
    <n v="1430"/>
    <n v="9"/>
    <x v="3"/>
    <n v="963"/>
    <n v="2"/>
    <n v="624"/>
    <x v="15"/>
    <s v="0416 0446 0429 1822 1420"/>
    <n v="43"/>
    <s v="M"/>
    <s v="W"/>
    <n v="108"/>
    <s v="PARKING LOT"/>
    <n v="400"/>
    <s v="STRONG-ARM (HANDS, FIST, FEET OR BODILY FORCE)"/>
    <s v="AA"/>
    <s v="Adult Arrest"/>
    <n v="624"/>
    <m/>
    <m/>
    <m/>
    <s v="14800    MAGNOLIA                     BL"/>
    <m/>
    <n v="34.164900000000003"/>
    <n v="-118.45569999999999"/>
  </r>
  <r>
    <n v="200704873"/>
    <d v="2020-01-18T00:00:00"/>
    <x v="207"/>
    <n v="1800"/>
    <n v="7"/>
    <x v="0"/>
    <n v="738"/>
    <n v="2"/>
    <n v="813"/>
    <x v="68"/>
    <s v="0500 1259 0913 0510"/>
    <n v="15"/>
    <s v="F"/>
    <s v="O"/>
    <n v="501"/>
    <s v="SINGLE FAMILY DWELLING"/>
    <m/>
    <m/>
    <s v="AA"/>
    <s v="Adult Arrest"/>
    <n v="813"/>
    <m/>
    <m/>
    <m/>
    <s v="600 S  JUNE                         ST"/>
    <m/>
    <n v="34.062100000000001"/>
    <n v="-118.3347"/>
  </r>
  <r>
    <n v="201115143"/>
    <d v="2020-10-27T00:00:00"/>
    <x v="229"/>
    <n v="756"/>
    <n v="11"/>
    <x v="7"/>
    <n v="1136"/>
    <n v="1"/>
    <n v="331"/>
    <x v="23"/>
    <n v="385"/>
    <n v="28"/>
    <s v="F"/>
    <s v="H"/>
    <n v="108"/>
    <s v="PARKING LOT"/>
    <m/>
    <m/>
    <s v="IC"/>
    <s v="Invest Cont"/>
    <n v="331"/>
    <m/>
    <m/>
    <m/>
    <s v="4200    EAGLE ROCK                   BL"/>
    <m/>
    <n v="34.1218"/>
    <n v="-118.2251"/>
  </r>
  <r>
    <n v="200117647"/>
    <d v="2020-09-09T00:00:00"/>
    <x v="4"/>
    <n v="500"/>
    <n v="1"/>
    <x v="1"/>
    <n v="135"/>
    <n v="2"/>
    <n v="745"/>
    <x v="9"/>
    <s v="1402 0329 1822 1307 1300"/>
    <n v="56"/>
    <s v="F"/>
    <s v="O"/>
    <n v="122"/>
    <s v="VEHICLE, PASSENGER/TRUCK"/>
    <n v="312"/>
    <s v="PIPE/METAL PIPE"/>
    <s v="IC"/>
    <s v="Invest Cont"/>
    <n v="745"/>
    <n v="998"/>
    <m/>
    <m/>
    <s v="200 S  SPRING                       ST"/>
    <m/>
    <n v="34.0503"/>
    <n v="-118.247"/>
  </r>
  <r>
    <n v="201004956"/>
    <d v="2020-01-23T00:00:00"/>
    <x v="344"/>
    <n v="800"/>
    <n v="10"/>
    <x v="11"/>
    <n v="1061"/>
    <n v="1"/>
    <n v="236"/>
    <x v="46"/>
    <s v="1309 1310 2038 2000 0913 1813"/>
    <n v="31"/>
    <s v="F"/>
    <s v="H"/>
    <n v="101"/>
    <s v="STREET"/>
    <n v="307"/>
    <s v="VEHICLE"/>
    <s v="AA"/>
    <s v="Adult Arrest"/>
    <n v="236"/>
    <m/>
    <m/>
    <m/>
    <s v="TAMPA                        AV"/>
    <s v="TOPHAM                       ST"/>
    <n v="34.168700000000001"/>
    <n v="-118.5579"/>
  </r>
  <r>
    <n v="200416154"/>
    <d v="2020-12-21T00:00:00"/>
    <x v="181"/>
    <n v="1730"/>
    <n v="4"/>
    <x v="4"/>
    <n v="478"/>
    <n v="2"/>
    <n v="624"/>
    <x v="15"/>
    <s v="1822 0416"/>
    <n v="14"/>
    <s v="M"/>
    <s v="H"/>
    <n v="102"/>
    <s v="SIDEWALK"/>
    <n v="400"/>
    <s v="STRONG-ARM (HANDS, FIST, FEET OR BODILY FORCE)"/>
    <s v="IC"/>
    <s v="Invest Cont"/>
    <n v="624"/>
    <m/>
    <m/>
    <m/>
    <s v="6TH                          ST"/>
    <s v="GRANDE VISTA"/>
    <n v="34.032299999999999"/>
    <n v="-118.2022"/>
  </r>
  <r>
    <n v="200816207"/>
    <d v="2020-11-08T00:00:00"/>
    <x v="166"/>
    <n v="2330"/>
    <n v="8"/>
    <x v="12"/>
    <n v="859"/>
    <n v="1"/>
    <n v="522"/>
    <x v="39"/>
    <s v="0344 1251 0216 1822 1606 1420"/>
    <n v="22"/>
    <s v="M"/>
    <s v="W"/>
    <n v="121"/>
    <s v="YARD (RESIDENTIAL/BUSINESS)"/>
    <m/>
    <m/>
    <s v="IC"/>
    <s v="Invest Cont"/>
    <n v="522"/>
    <m/>
    <m/>
    <m/>
    <s v="1400 S  SHENANDOAH                   ST"/>
    <m/>
    <n v="34.053899999999999"/>
    <n v="-118.3817"/>
  </r>
  <r>
    <n v="200410559"/>
    <d v="2020-07-07T00:00:00"/>
    <x v="66"/>
    <n v="1"/>
    <n v="4"/>
    <x v="4"/>
    <n v="438"/>
    <n v="2"/>
    <n v="354"/>
    <x v="14"/>
    <n v="100"/>
    <n v="56"/>
    <s v="M"/>
    <s v="H"/>
    <n v="501"/>
    <s v="SINGLE FAMILY DWELLING"/>
    <m/>
    <m/>
    <s v="IC"/>
    <s v="Invest Cont"/>
    <n v="354"/>
    <m/>
    <m/>
    <m/>
    <s v="4900    LA CALANDRIA                 DR"/>
    <m/>
    <n v="34.071899999999999"/>
    <n v="-118.17789999999999"/>
  </r>
  <r>
    <n v="200917002"/>
    <d v="2020-11-09T00:00:00"/>
    <x v="2"/>
    <n v="1500"/>
    <n v="9"/>
    <x v="3"/>
    <n v="952"/>
    <n v="1"/>
    <n v="510"/>
    <x v="0"/>
    <m/>
    <n v="0"/>
    <m/>
    <m/>
    <n v="101"/>
    <s v="STREET"/>
    <m/>
    <m/>
    <s v="IC"/>
    <s v="Invest Cont"/>
    <n v="510"/>
    <m/>
    <m/>
    <m/>
    <s v="5200    NOBLE                        AV"/>
    <m/>
    <n v="34.164900000000003"/>
    <n v="-118.4618"/>
  </r>
  <r>
    <n v="200312525"/>
    <d v="2020-06-11T00:00:00"/>
    <x v="79"/>
    <n v="5"/>
    <n v="3"/>
    <x v="2"/>
    <n v="376"/>
    <n v="2"/>
    <n v="624"/>
    <x v="15"/>
    <s v="0416 0446 0603 0913"/>
    <n v="57"/>
    <s v="M"/>
    <s v="A"/>
    <n v="502"/>
    <s v="MULTI-UNIT DWELLING (APARTMENT, DUPLEX, ETC)"/>
    <n v="400"/>
    <s v="STRONG-ARM (HANDS, FIST, FEET OR BODILY FORCE)"/>
    <s v="IC"/>
    <s v="Invest Cont"/>
    <n v="624"/>
    <m/>
    <m/>
    <m/>
    <s v="3900    DENKER                       AV"/>
    <m/>
    <n v="34.014899999999997"/>
    <n v="-118.3045"/>
  </r>
  <r>
    <n v="201008509"/>
    <d v="2020-04-29T00:00:00"/>
    <x v="117"/>
    <n v="300"/>
    <n v="10"/>
    <x v="11"/>
    <n v="1077"/>
    <n v="1"/>
    <n v="331"/>
    <x v="23"/>
    <s v="0344 1822 1606"/>
    <n v="75"/>
    <s v="M"/>
    <s v="W"/>
    <n v="108"/>
    <s v="PARKING LOT"/>
    <m/>
    <m/>
    <s v="IC"/>
    <s v="Invest Cont"/>
    <n v="331"/>
    <m/>
    <m/>
    <m/>
    <s v="17400    VENTURA                      BL"/>
    <m/>
    <n v="34.161099999999998"/>
    <n v="-118.5116"/>
  </r>
  <r>
    <n v="200121662"/>
    <d v="2020-11-28T00:00:00"/>
    <x v="289"/>
    <n v="1330"/>
    <n v="1"/>
    <x v="1"/>
    <n v="142"/>
    <n v="2"/>
    <n v="740"/>
    <x v="21"/>
    <s v="0329 1822 0417 1300"/>
    <n v="55"/>
    <s v="M"/>
    <s v="B"/>
    <n v="122"/>
    <s v="VEHICLE, PASSENGER/TRUCK"/>
    <m/>
    <m/>
    <s v="IC"/>
    <s v="Invest Cont"/>
    <n v="740"/>
    <m/>
    <m/>
    <m/>
    <s v="4TH"/>
    <s v="FLOWER                       ST"/>
    <n v="34.053199999999997"/>
    <n v="-118.2555"/>
  </r>
  <r>
    <n v="201004017"/>
    <d v="2020-01-01T00:00:00"/>
    <x v="31"/>
    <n v="1500"/>
    <n v="10"/>
    <x v="11"/>
    <n v="1049"/>
    <n v="1"/>
    <n v="220"/>
    <x v="50"/>
    <s v="1402 0344 2004 1218"/>
    <n v="36"/>
    <s v="M"/>
    <s v="H"/>
    <n v="109"/>
    <s v="PARK/PLAYGROUND"/>
    <n v="400"/>
    <s v="STRONG-ARM (HANDS, FIST, FEET OR BODILY FORCE)"/>
    <s v="AO"/>
    <s v="Adult Other"/>
    <n v="220"/>
    <n v="998"/>
    <m/>
    <m/>
    <s v="WOODLEY"/>
    <s v="VICTORY"/>
    <n v="34.186700000000002"/>
    <n v="-118.4836"/>
  </r>
  <r>
    <n v="201209521"/>
    <d v="2020-03-22T00:00:00"/>
    <x v="35"/>
    <n v="2000"/>
    <n v="12"/>
    <x v="8"/>
    <n v="1239"/>
    <n v="1"/>
    <n v="510"/>
    <x v="0"/>
    <m/>
    <n v="0"/>
    <m/>
    <m/>
    <n v="101"/>
    <s v="STREET"/>
    <m/>
    <m/>
    <s v="IC"/>
    <s v="Invest Cont"/>
    <n v="510"/>
    <m/>
    <m/>
    <m/>
    <s v="1000 W  61ST                         ST"/>
    <m/>
    <n v="33.984200000000001"/>
    <n v="-118.2915"/>
  </r>
  <r>
    <n v="200116889"/>
    <d v="2020-08-24T00:00:00"/>
    <x v="144"/>
    <n v="1200"/>
    <n v="1"/>
    <x v="1"/>
    <n v="147"/>
    <n v="2"/>
    <n v="888"/>
    <x v="24"/>
    <s v="1218 1822 1501"/>
    <n v="0"/>
    <s v="M"/>
    <s v="O"/>
    <n v="502"/>
    <s v="MULTI-UNIT DWELLING (APARTMENT, DUPLEX, ETC)"/>
    <m/>
    <m/>
    <s v="IC"/>
    <s v="Invest Cont"/>
    <n v="888"/>
    <m/>
    <m/>
    <m/>
    <s v="400 E  5TH                          ST"/>
    <m/>
    <n v="34.045299999999997"/>
    <n v="-118.2443"/>
  </r>
  <r>
    <n v="200808524"/>
    <d v="2020-04-20T00:00:00"/>
    <x v="257"/>
    <n v="1954"/>
    <n v="8"/>
    <x v="12"/>
    <n v="833"/>
    <n v="1"/>
    <n v="341"/>
    <x v="12"/>
    <s v="0344 1420 0349 1822"/>
    <n v="36"/>
    <s v="M"/>
    <s v="O"/>
    <n v="102"/>
    <s v="SIDEWALK"/>
    <m/>
    <m/>
    <s v="IC"/>
    <s v="Invest Cont"/>
    <n v="341"/>
    <m/>
    <m/>
    <m/>
    <s v="1400    WESTWOOD                     BL"/>
    <m/>
    <n v="34.055399999999999"/>
    <n v="-118.4418"/>
  </r>
  <r>
    <n v="200508574"/>
    <d v="2020-04-22T00:00:00"/>
    <x v="140"/>
    <n v="323"/>
    <n v="5"/>
    <x v="10"/>
    <n v="503"/>
    <n v="1"/>
    <n v="442"/>
    <x v="16"/>
    <s v="0202 0216 0325 1236"/>
    <n v="0"/>
    <s v="X"/>
    <s v="X"/>
    <n v="301"/>
    <s v="GAS STATION"/>
    <m/>
    <m/>
    <s v="IC"/>
    <s v="Invest Cont"/>
    <n v="442"/>
    <m/>
    <m/>
    <m/>
    <s v="900    PACIFIC COAST                HY"/>
    <m/>
    <n v="33.7941"/>
    <n v="-118.29"/>
  </r>
  <r>
    <n v="200606117"/>
    <d v="2020-02-13T00:00:00"/>
    <x v="27"/>
    <n v="645"/>
    <n v="6"/>
    <x v="9"/>
    <n v="656"/>
    <n v="1"/>
    <n v="441"/>
    <x v="78"/>
    <s v="0400 0408 0416 1822"/>
    <n v="58"/>
    <s v="M"/>
    <s v="H"/>
    <n v="108"/>
    <s v="PARKING LOT"/>
    <n v="400"/>
    <s v="STRONG-ARM (HANDS, FIST, FEET OR BODILY FORCE)"/>
    <s v="IC"/>
    <s v="Invest Cont"/>
    <n v="441"/>
    <n v="624"/>
    <m/>
    <m/>
    <s v="SANTA MONICA"/>
    <s v="VINE"/>
    <n v="34.090800000000002"/>
    <n v="-118.3266"/>
  </r>
  <r>
    <n v="200309976"/>
    <d v="2020-04-14T00:00:00"/>
    <x v="57"/>
    <n v="700"/>
    <n v="3"/>
    <x v="2"/>
    <n v="336"/>
    <n v="1"/>
    <n v="330"/>
    <x v="1"/>
    <s v="1606 0344 0385 1300"/>
    <n v="33"/>
    <s v="F"/>
    <s v="B"/>
    <n v="501"/>
    <s v="SINGLE FAMILY DWELLING"/>
    <m/>
    <m/>
    <s v="IC"/>
    <s v="Invest Cont"/>
    <n v="330"/>
    <m/>
    <m/>
    <m/>
    <s v="W  29TH                         ST"/>
    <s v="S  WESTERN                      AV"/>
    <n v="34.0291"/>
    <n v="-118.30889999999999"/>
  </r>
  <r>
    <n v="200314142"/>
    <d v="2020-07-13T00:00:00"/>
    <x v="21"/>
    <n v="1750"/>
    <n v="3"/>
    <x v="2"/>
    <n v="399"/>
    <n v="1"/>
    <n v="440"/>
    <x v="20"/>
    <s v="1402 0344"/>
    <n v="39"/>
    <s v="F"/>
    <s v="H"/>
    <n v="203"/>
    <s v="OTHER BUSINESS"/>
    <m/>
    <m/>
    <s v="IC"/>
    <s v="Invest Cont"/>
    <n v="440"/>
    <m/>
    <m/>
    <m/>
    <s v="4300 S  FIGUEROA                     ST"/>
    <m/>
    <n v="34.0075"/>
    <n v="-118.28189999999999"/>
  </r>
  <r>
    <n v="201211750"/>
    <d v="2020-04-28T00:00:00"/>
    <x v="179"/>
    <n v="2000"/>
    <n v="12"/>
    <x v="8"/>
    <n v="1283"/>
    <n v="1"/>
    <n v="510"/>
    <x v="0"/>
    <m/>
    <n v="0"/>
    <m/>
    <m/>
    <n v="101"/>
    <s v="STREET"/>
    <m/>
    <m/>
    <s v="IC"/>
    <s v="Invest Cont"/>
    <n v="510"/>
    <m/>
    <m/>
    <m/>
    <s v="10300    LA SALLE                     AV"/>
    <m/>
    <n v="33.943199999999997"/>
    <n v="-118.3057"/>
  </r>
  <r>
    <n v="201105738"/>
    <d v="2020-02-09T00:00:00"/>
    <x v="310"/>
    <n v="900"/>
    <n v="11"/>
    <x v="7"/>
    <n v="1183"/>
    <n v="1"/>
    <n v="440"/>
    <x v="20"/>
    <n v="344"/>
    <n v="41"/>
    <s v="M"/>
    <s v="H"/>
    <n v="501"/>
    <s v="SINGLE FAMILY DWELLING"/>
    <m/>
    <m/>
    <s v="IC"/>
    <s v="Invest Cont"/>
    <n v="440"/>
    <m/>
    <m/>
    <m/>
    <s v="1500    LAKE SHORE                   AV"/>
    <m/>
    <n v="34.081299999999999"/>
    <n v="-118.2585"/>
  </r>
  <r>
    <n v="200101185"/>
    <d v="2020-12-28T00:00:00"/>
    <x v="360"/>
    <n v="1810"/>
    <n v="1"/>
    <x v="1"/>
    <n v="174"/>
    <n v="1"/>
    <n v="230"/>
    <x v="13"/>
    <s v="1309 1414 0913 1100 1402 0430"/>
    <n v="57"/>
    <s v="M"/>
    <s v="B"/>
    <n v="108"/>
    <s v="PARKING LOT"/>
    <n v="109"/>
    <s v="SEMI-AUTOMATIC PISTOL"/>
    <s v="AA"/>
    <s v="Adult Arrest"/>
    <n v="230"/>
    <n v="998"/>
    <m/>
    <m/>
    <s v="700 S  SPRING                       ST"/>
    <m/>
    <n v="34.043999999999997"/>
    <n v="-118.25279999999999"/>
  </r>
  <r>
    <n v="200914631"/>
    <d v="2020-09-12T00:00:00"/>
    <x v="171"/>
    <n v="1120"/>
    <n v="9"/>
    <x v="3"/>
    <n v="911"/>
    <n v="2"/>
    <n v="626"/>
    <x v="10"/>
    <s v="1821 1414 2000 0416"/>
    <n v="24"/>
    <s v="F"/>
    <s v="H"/>
    <n v="501"/>
    <s v="SINGLE FAMILY DWELLING"/>
    <n v="400"/>
    <s v="STRONG-ARM (HANDS, FIST, FEET OR BODILY FORCE)"/>
    <s v="AA"/>
    <s v="Adult Arrest"/>
    <n v="626"/>
    <m/>
    <m/>
    <m/>
    <s v="6700    ORION                        AV"/>
    <m/>
    <n v="34.192100000000003"/>
    <n v="-118.4706"/>
  </r>
  <r>
    <n v="201226588"/>
    <d v="2020-12-17T00:00:00"/>
    <x v="211"/>
    <n v="1630"/>
    <n v="12"/>
    <x v="8"/>
    <n v="1235"/>
    <n v="1"/>
    <n v="310"/>
    <x v="5"/>
    <s v="0321 1607 1202"/>
    <n v="72"/>
    <s v="F"/>
    <s v="H"/>
    <n v="502"/>
    <s v="MULTI-UNIT DWELLING (APARTMENT, DUPLEX, ETC)"/>
    <m/>
    <m/>
    <s v="IC"/>
    <s v="Invest Cont"/>
    <n v="310"/>
    <m/>
    <m/>
    <m/>
    <s v="1400 W  60TH                         ST"/>
    <m/>
    <n v="33.985900000000001"/>
    <n v="-118.3002"/>
  </r>
  <r>
    <n v="201108673"/>
    <d v="2020-04-23T00:00:00"/>
    <x v="168"/>
    <n v="100"/>
    <n v="11"/>
    <x v="7"/>
    <n v="1178"/>
    <n v="2"/>
    <n v="745"/>
    <x v="9"/>
    <s v="0329 1300"/>
    <n v="0"/>
    <s v="X"/>
    <s v="X"/>
    <n v="122"/>
    <s v="VEHICLE, PASSENGER/TRUCK"/>
    <m/>
    <m/>
    <s v="IC"/>
    <s v="Invest Cont"/>
    <n v="745"/>
    <m/>
    <m/>
    <m/>
    <s v="AMABEL                       ST"/>
    <s v="FIGUEROA                     ST"/>
    <n v="34.089100000000002"/>
    <n v="-118.2161"/>
  </r>
  <r>
    <n v="200320464"/>
    <d v="2020-11-16T00:00:00"/>
    <x v="122"/>
    <n v="600"/>
    <n v="3"/>
    <x v="2"/>
    <n v="334"/>
    <n v="2"/>
    <n v="745"/>
    <x v="9"/>
    <s v="0913 0329 1300 1306"/>
    <n v="57"/>
    <s v="F"/>
    <s v="B"/>
    <n v="122"/>
    <s v="VEHICLE, PASSENGER/TRUCK"/>
    <n v="500"/>
    <s v="UNKNOWN WEAPON/OTHER WEAPON"/>
    <s v="IC"/>
    <s v="Invest Cont"/>
    <n v="745"/>
    <m/>
    <m/>
    <m/>
    <s v="3400    EDGEHILL                     DR"/>
    <m/>
    <n v="34.025100000000002"/>
    <n v="-118.3305"/>
  </r>
  <r>
    <n v="200604890"/>
    <d v="2020-01-20T00:00:00"/>
    <x v="204"/>
    <n v="1800"/>
    <n v="6"/>
    <x v="9"/>
    <n v="645"/>
    <n v="1"/>
    <n v="341"/>
    <x v="12"/>
    <n v="344"/>
    <n v="20"/>
    <s v="F"/>
    <s v="A"/>
    <n v="203"/>
    <s v="OTHER BUSINESS"/>
    <m/>
    <m/>
    <s v="IC"/>
    <s v="Invest Cont"/>
    <n v="341"/>
    <m/>
    <m/>
    <m/>
    <s v="6800    HOLLYWOOD                    BL"/>
    <m/>
    <n v="34.101599999999998"/>
    <n v="-118.3387"/>
  </r>
  <r>
    <n v="200211012"/>
    <d v="2020-06-05T00:00:00"/>
    <x v="150"/>
    <n v="1200"/>
    <n v="2"/>
    <x v="5"/>
    <n v="246"/>
    <n v="1"/>
    <n v="210"/>
    <x v="11"/>
    <s v="0342 1822 0344 0400 0319"/>
    <n v="49"/>
    <s v="F"/>
    <s v="W"/>
    <n v="103"/>
    <s v="ALLEY"/>
    <n v="400"/>
    <s v="STRONG-ARM (HANDS, FIST, FEET OR BODILY FORCE)"/>
    <s v="IC"/>
    <s v="Invest Cont"/>
    <n v="210"/>
    <m/>
    <m/>
    <m/>
    <s v="WILSHIRE"/>
    <s v="ALVARADO"/>
    <n v="34.058"/>
    <n v="-118.27589999999999"/>
  </r>
  <r>
    <n v="200606027"/>
    <d v="2020-02-11T00:00:00"/>
    <x v="99"/>
    <n v="1315"/>
    <n v="6"/>
    <x v="9"/>
    <n v="638"/>
    <n v="2"/>
    <n v="625"/>
    <x v="44"/>
    <s v="0356 1822"/>
    <n v="50"/>
    <s v="F"/>
    <s v="W"/>
    <n v="411"/>
    <s v="PET STORE"/>
    <n v="500"/>
    <s v="UNKNOWN WEAPON/OTHER WEAPON"/>
    <s v="IC"/>
    <s v="Invest Cont"/>
    <n v="625"/>
    <m/>
    <m/>
    <m/>
    <s v="5500    HOLLYWOOD                    BL"/>
    <m/>
    <n v="34.1038"/>
    <n v="-118.3151"/>
  </r>
  <r>
    <n v="200300612"/>
    <d v="2020-04-03T00:00:00"/>
    <x v="173"/>
    <n v="2000"/>
    <n v="3"/>
    <x v="2"/>
    <n v="341"/>
    <n v="2"/>
    <n v="740"/>
    <x v="21"/>
    <s v="0329 1402 0913"/>
    <n v="0"/>
    <s v="X"/>
    <s v="X"/>
    <n v="244"/>
    <s v="TOBACCO SHOP"/>
    <m/>
    <m/>
    <s v="AA"/>
    <s v="Adult Arrest"/>
    <n v="740"/>
    <n v="998"/>
    <m/>
    <m/>
    <s v="5800    OBAMA                        BL"/>
    <m/>
    <n v="34.021700000000003"/>
    <n v="-118.3728"/>
  </r>
  <r>
    <n v="200112385"/>
    <d v="2020-05-30T00:00:00"/>
    <x v="299"/>
    <n v="2215"/>
    <n v="1"/>
    <x v="1"/>
    <n v="164"/>
    <n v="1"/>
    <n v="310"/>
    <x v="5"/>
    <s v="0344 1609 1822 0329 1420"/>
    <n v="35"/>
    <s v="M"/>
    <s v="W"/>
    <n v="203"/>
    <s v="OTHER BUSINESS"/>
    <m/>
    <m/>
    <s v="IC"/>
    <s v="Invest Cont"/>
    <n v="310"/>
    <m/>
    <m/>
    <m/>
    <s v="600 S  SPRING                       ST"/>
    <m/>
    <n v="34.045999999999999"/>
    <n v="-118.2509"/>
  </r>
  <r>
    <n v="201225902"/>
    <d v="2020-12-07T00:00:00"/>
    <x v="121"/>
    <n v="1500"/>
    <n v="12"/>
    <x v="8"/>
    <n v="1273"/>
    <n v="1"/>
    <n v="510"/>
    <x v="0"/>
    <m/>
    <n v="0"/>
    <m/>
    <m/>
    <n v="101"/>
    <s v="STREET"/>
    <m/>
    <m/>
    <s v="IC"/>
    <s v="Invest Cont"/>
    <n v="510"/>
    <m/>
    <m/>
    <m/>
    <s v="1400 W  87TH                         ST"/>
    <m/>
    <n v="33.959000000000003"/>
    <n v="-118.30070000000001"/>
  </r>
  <r>
    <n v="201306200"/>
    <d v="2020-02-08T00:00:00"/>
    <x v="1"/>
    <n v="130"/>
    <n v="13"/>
    <x v="6"/>
    <n v="1393"/>
    <n v="2"/>
    <n v="740"/>
    <x v="21"/>
    <s v="0329 1607"/>
    <n v="0"/>
    <s v="M"/>
    <s v="W"/>
    <n v="203"/>
    <s v="OTHER BUSINESS"/>
    <n v="500"/>
    <s v="UNKNOWN WEAPON/OTHER WEAPON"/>
    <s v="IC"/>
    <s v="Invest Cont"/>
    <n v="740"/>
    <m/>
    <m/>
    <m/>
    <s v="200 W  FLORENCE                     AV"/>
    <m/>
    <n v="33.9786"/>
    <n v="-118.2761"/>
  </r>
  <r>
    <n v="201207703"/>
    <d v="2020-02-23T00:00:00"/>
    <x v="105"/>
    <n v="1520"/>
    <n v="12"/>
    <x v="8"/>
    <n v="1269"/>
    <n v="2"/>
    <n v="624"/>
    <x v="15"/>
    <s v="0913 0429 1202"/>
    <n v="64"/>
    <s v="F"/>
    <s v="H"/>
    <n v="502"/>
    <s v="MULTI-UNIT DWELLING (APARTMENT, DUPLEX, ETC)"/>
    <n v="400"/>
    <s v="STRONG-ARM (HANDS, FIST, FEET OR BODILY FORCE)"/>
    <s v="AO"/>
    <s v="Adult Other"/>
    <n v="624"/>
    <m/>
    <m/>
    <m/>
    <s v="8300 S  CENTRAL                      AV"/>
    <m/>
    <n v="33.963799999999999"/>
    <n v="-118.2629"/>
  </r>
  <r>
    <n v="200807525"/>
    <d v="2020-03-19T00:00:00"/>
    <x v="13"/>
    <n v="2115"/>
    <n v="8"/>
    <x v="12"/>
    <n v="881"/>
    <n v="2"/>
    <n v="626"/>
    <x v="10"/>
    <s v="1414 2000 0444 0429 1814"/>
    <n v="40"/>
    <s v="F"/>
    <s v="W"/>
    <n v="501"/>
    <s v="SINGLE FAMILY DWELLING"/>
    <n v="400"/>
    <s v="STRONG-ARM (HANDS, FIST, FEET OR BODILY FORCE)"/>
    <s v="IC"/>
    <s v="Invest Cont"/>
    <n v="626"/>
    <m/>
    <m/>
    <m/>
    <s v="11800    MISSOURI                     AV"/>
    <m/>
    <n v="34.037399999999998"/>
    <n v="-118.45350000000001"/>
  </r>
  <r>
    <n v="200411606"/>
    <d v="2020-08-08T00:00:00"/>
    <x v="235"/>
    <n v="1930"/>
    <n v="4"/>
    <x v="4"/>
    <n v="464"/>
    <n v="2"/>
    <n v="901"/>
    <x v="19"/>
    <s v="2038 2004"/>
    <n v="24"/>
    <s v="F"/>
    <s v="H"/>
    <n v="501"/>
    <s v="SINGLE FAMILY DWELLING"/>
    <m/>
    <m/>
    <s v="IC"/>
    <s v="Invest Cont"/>
    <n v="901"/>
    <m/>
    <m/>
    <m/>
    <s v="ST LOUIS"/>
    <s v="1ST"/>
    <n v="34.044499999999999"/>
    <n v="-118.2116"/>
  </r>
  <r>
    <n v="200706690"/>
    <d v="2020-02-26T00:00:00"/>
    <x v="324"/>
    <n v="1420"/>
    <n v="7"/>
    <x v="0"/>
    <n v="776"/>
    <n v="2"/>
    <n v="626"/>
    <x v="10"/>
    <s v="2000 1814 0448"/>
    <n v="25"/>
    <s v="F"/>
    <s v="O"/>
    <n v="502"/>
    <s v="MULTI-UNIT DWELLING (APARTMENT, DUPLEX, ETC)"/>
    <n v="400"/>
    <s v="STRONG-ARM (HANDS, FIST, FEET OR BODILY FORCE)"/>
    <s v="AO"/>
    <s v="Adult Other"/>
    <n v="626"/>
    <m/>
    <m/>
    <m/>
    <s v="4500 W  WASHINGTON                   BL"/>
    <m/>
    <n v="34.0441"/>
    <n v="-118.3378"/>
  </r>
  <r>
    <n v="201108074"/>
    <d v="2020-04-06T00:00:00"/>
    <x v="136"/>
    <n v="930"/>
    <n v="11"/>
    <x v="7"/>
    <n v="1132"/>
    <n v="1"/>
    <n v="330"/>
    <x v="1"/>
    <s v="0344 1300"/>
    <n v="39"/>
    <s v="M"/>
    <s v="H"/>
    <n v="502"/>
    <s v="MULTI-UNIT DWELLING (APARTMENT, DUPLEX, ETC)"/>
    <m/>
    <m/>
    <s v="IC"/>
    <s v="Invest Cont"/>
    <n v="330"/>
    <m/>
    <m/>
    <m/>
    <s v="4100    LOS FELIZ                    BL"/>
    <m/>
    <n v="34.113100000000003"/>
    <n v="-118.2809"/>
  </r>
  <r>
    <n v="201012324"/>
    <d v="2020-08-23T00:00:00"/>
    <x v="223"/>
    <n v="30"/>
    <n v="10"/>
    <x v="11"/>
    <n v="1034"/>
    <n v="1"/>
    <n v="230"/>
    <x v="13"/>
    <s v="0421 0302 0361 0913"/>
    <n v="36"/>
    <s v="M"/>
    <s v="B"/>
    <n v="101"/>
    <s v="STREET"/>
    <n v="102"/>
    <s v="HAND GUN"/>
    <s v="AO"/>
    <s v="Adult Other"/>
    <n v="230"/>
    <m/>
    <m/>
    <m/>
    <s v="6200    RESEDA                       BL"/>
    <m/>
    <n v="34.182899999999997"/>
    <n v="-118.536"/>
  </r>
  <r>
    <n v="200105426"/>
    <d v="2020-01-21T00:00:00"/>
    <x v="202"/>
    <n v="1555"/>
    <n v="1"/>
    <x v="1"/>
    <n v="152"/>
    <n v="2"/>
    <n v="624"/>
    <x v="15"/>
    <n v="431"/>
    <n v="26"/>
    <s v="M"/>
    <s v="O"/>
    <n v="738"/>
    <s v="LIBRARY"/>
    <n v="500"/>
    <s v="UNKNOWN WEAPON/OTHER WEAPON"/>
    <s v="IC"/>
    <s v="Invest Cont"/>
    <n v="624"/>
    <m/>
    <m/>
    <m/>
    <s v="600 W  5TH                          ST"/>
    <m/>
    <n v="34.050199999999997"/>
    <n v="-118.254"/>
  </r>
  <r>
    <n v="200708157"/>
    <d v="2020-04-10T00:00:00"/>
    <x v="139"/>
    <n v="1500"/>
    <n v="7"/>
    <x v="0"/>
    <n v="721"/>
    <n v="2"/>
    <n v="624"/>
    <x v="15"/>
    <s v="1822 0416 0447"/>
    <n v="39"/>
    <s v="M"/>
    <s v="H"/>
    <n v="701"/>
    <s v="HOSPITAL"/>
    <n v="500"/>
    <s v="UNKNOWN WEAPON/OTHER WEAPON"/>
    <s v="IC"/>
    <s v="Invest Cont"/>
    <n v="624"/>
    <m/>
    <m/>
    <m/>
    <s v="8700 W  GRACIE ALLEN                 DR"/>
    <m/>
    <n v="34.075299999999999"/>
    <n v="-118.37949999999999"/>
  </r>
  <r>
    <n v="201009876"/>
    <d v="2020-06-11T00:00:00"/>
    <x v="343"/>
    <n v="1800"/>
    <n v="10"/>
    <x v="11"/>
    <n v="1018"/>
    <n v="1"/>
    <n v="510"/>
    <x v="0"/>
    <m/>
    <n v="0"/>
    <m/>
    <m/>
    <n v="101"/>
    <s v="STREET"/>
    <m/>
    <m/>
    <s v="IC"/>
    <s v="Invest Cont"/>
    <n v="510"/>
    <m/>
    <m/>
    <m/>
    <s v="15800    SATICOY                      ST"/>
    <m/>
    <n v="34.208500000000001"/>
    <n v="-118.47709999999999"/>
  </r>
  <r>
    <n v="201113452"/>
    <d v="2020-09-10T00:00:00"/>
    <x v="103"/>
    <n v="1200"/>
    <n v="11"/>
    <x v="7"/>
    <n v="1107"/>
    <n v="1"/>
    <n v="331"/>
    <x v="23"/>
    <s v="1300 0385"/>
    <n v="50"/>
    <s v="F"/>
    <s v="W"/>
    <n v="101"/>
    <s v="STREET"/>
    <m/>
    <m/>
    <s v="IC"/>
    <s v="Invest Cont"/>
    <n v="331"/>
    <m/>
    <m/>
    <m/>
    <s v="1500 N  AVE 56"/>
    <m/>
    <n v="34.127800000000001"/>
    <n v="-118.19289999999999"/>
  </r>
  <r>
    <n v="200212796"/>
    <d v="2020-07-20T00:00:00"/>
    <x v="221"/>
    <n v="1900"/>
    <n v="2"/>
    <x v="5"/>
    <n v="201"/>
    <n v="1"/>
    <n v="330"/>
    <x v="1"/>
    <s v="0344 1607"/>
    <n v="30"/>
    <s v="M"/>
    <s v="H"/>
    <n v="101"/>
    <s v="STREET"/>
    <m/>
    <m/>
    <s v="IC"/>
    <s v="Invest Cont"/>
    <n v="330"/>
    <m/>
    <m/>
    <m/>
    <s v="N  ALEXANDRIA                   AV"/>
    <s v="ROMAINE                      ST"/>
    <n v="34.088500000000003"/>
    <n v="-118.2979"/>
  </r>
  <r>
    <n v="200112617"/>
    <d v="2020-06-01T00:00:00"/>
    <x v="14"/>
    <n v="322"/>
    <n v="1"/>
    <x v="1"/>
    <n v="162"/>
    <n v="1"/>
    <n v="310"/>
    <x v="5"/>
    <s v="0375 1822 0344 0329 1609 1607"/>
    <n v="29"/>
    <s v="F"/>
    <s v="K"/>
    <n v="203"/>
    <s v="OTHER BUSINESS"/>
    <m/>
    <m/>
    <s v="IC"/>
    <s v="Invest Cont"/>
    <n v="310"/>
    <m/>
    <m/>
    <m/>
    <s v="400 W  8TH                          ST"/>
    <m/>
    <n v="34.044499999999999"/>
    <n v="-118.25579999999999"/>
  </r>
  <r>
    <n v="201107683"/>
    <d v="2020-03-24T00:00:00"/>
    <x v="321"/>
    <n v="1145"/>
    <n v="11"/>
    <x v="7"/>
    <n v="1136"/>
    <n v="1"/>
    <n v="230"/>
    <x v="13"/>
    <s v="1402 1820 0444 0913"/>
    <n v="59"/>
    <s v="M"/>
    <s v="B"/>
    <n v="707"/>
    <s v="GARAGE/CARPORT"/>
    <n v="500"/>
    <s v="UNKNOWN WEAPON/OTHER WEAPON"/>
    <s v="AO"/>
    <s v="Adult Other"/>
    <n v="230"/>
    <n v="998"/>
    <m/>
    <m/>
    <s v="4200    EAGLE ROCK                   BL"/>
    <m/>
    <n v="34.1218"/>
    <n v="-118.2252"/>
  </r>
  <r>
    <n v="200917531"/>
    <d v="2020-11-21T00:00:00"/>
    <x v="92"/>
    <n v="1600"/>
    <n v="9"/>
    <x v="3"/>
    <n v="904"/>
    <n v="1"/>
    <n v="210"/>
    <x v="11"/>
    <s v="1822 1202 0344 0346 0390"/>
    <n v="78"/>
    <s v="F"/>
    <s v="H"/>
    <n v="101"/>
    <s v="STREET"/>
    <n v="400"/>
    <s v="STRONG-ARM (HANDS, FIST, FEET OR BODILY FORCE)"/>
    <s v="IC"/>
    <s v="Invest Cont"/>
    <n v="210"/>
    <m/>
    <m/>
    <m/>
    <s v="SHERMAN                      WY"/>
    <s v="KESTER"/>
    <n v="34.201300000000003"/>
    <n v="-118.45740000000001"/>
  </r>
  <r>
    <n v="200607281"/>
    <d v="2020-03-03T00:00:00"/>
    <x v="19"/>
    <n v="2200"/>
    <n v="6"/>
    <x v="9"/>
    <n v="677"/>
    <n v="1"/>
    <n v="510"/>
    <x v="0"/>
    <m/>
    <n v="0"/>
    <m/>
    <m/>
    <n v="101"/>
    <s v="STREET"/>
    <m/>
    <m/>
    <s v="IC"/>
    <s v="Invest Cont"/>
    <n v="510"/>
    <m/>
    <m/>
    <m/>
    <s v="MARATHON                     ST"/>
    <s v="SAINT ANDREWS                PL"/>
    <n v="34.084899999999998"/>
    <n v="-118.31140000000001"/>
  </r>
  <r>
    <n v="200105794"/>
    <d v="2020-01-27T00:00:00"/>
    <x v="204"/>
    <n v="1445"/>
    <n v="1"/>
    <x v="1"/>
    <n v="119"/>
    <n v="2"/>
    <n v="946"/>
    <x v="8"/>
    <s v="0910 2004 1822"/>
    <n v="0"/>
    <s v="M"/>
    <s v="W"/>
    <n v="900"/>
    <s v="MTA - RED LINE - UNION STATION"/>
    <m/>
    <m/>
    <s v="IC"/>
    <s v="Invest Cont"/>
    <n v="946"/>
    <m/>
    <m/>
    <m/>
    <s v="800 N  ALAMEDA                      ST"/>
    <m/>
    <n v="34.0563"/>
    <n v="-118.23739999999999"/>
  </r>
  <r>
    <n v="200516335"/>
    <d v="2020-11-07T00:00:00"/>
    <x v="249"/>
    <n v="1"/>
    <n v="5"/>
    <x v="10"/>
    <n v="526"/>
    <n v="1"/>
    <n v="251"/>
    <x v="55"/>
    <s v="1822 0329 1100"/>
    <n v="50"/>
    <s v="F"/>
    <s v="B"/>
    <n v="502"/>
    <s v="MULTI-UNIT DWELLING (APARTMENT, DUPLEX, ETC)"/>
    <n v="102"/>
    <s v="HAND GUN"/>
    <s v="IC"/>
    <s v="Invest Cont"/>
    <n v="251"/>
    <m/>
    <m/>
    <m/>
    <s v="600    ISLAND                       AV"/>
    <m/>
    <n v="33.776899999999998"/>
    <n v="-118.2662"/>
  </r>
  <r>
    <n v="200104330"/>
    <d v="2020-01-06T00:00:00"/>
    <x v="275"/>
    <n v="519"/>
    <n v="1"/>
    <x v="1"/>
    <n v="119"/>
    <n v="2"/>
    <n v="888"/>
    <x v="24"/>
    <s v="0910 1501 2004"/>
    <n v="19"/>
    <s v="M"/>
    <s v="W"/>
    <n v="834"/>
    <s v="LA UNION STATION (NOT LINE SPECIFIC)"/>
    <m/>
    <m/>
    <s v="IC"/>
    <s v="Invest Cont"/>
    <n v="888"/>
    <m/>
    <m/>
    <m/>
    <s v="800 N  ALAMEDA                      ST"/>
    <m/>
    <n v="34.0563"/>
    <n v="-118.23739999999999"/>
  </r>
  <r>
    <n v="200116807"/>
    <d v="2020-08-23T00:00:00"/>
    <x v="273"/>
    <n v="900"/>
    <n v="1"/>
    <x v="1"/>
    <n v="162"/>
    <n v="1"/>
    <n v="440"/>
    <x v="20"/>
    <s v="0344 1822 1420 2032"/>
    <n v="19"/>
    <s v="F"/>
    <s v="H"/>
    <n v="203"/>
    <s v="OTHER BUSINESS"/>
    <m/>
    <m/>
    <s v="IC"/>
    <s v="Invest Cont"/>
    <n v="440"/>
    <m/>
    <m/>
    <m/>
    <s v="800 S  OLIVE                        ST"/>
    <m/>
    <n v="34.043700000000001"/>
    <n v="-118.2582"/>
  </r>
  <r>
    <n v="200508209"/>
    <d v="2020-04-13T00:00:00"/>
    <x v="56"/>
    <n v="700"/>
    <n v="5"/>
    <x v="10"/>
    <n v="522"/>
    <n v="1"/>
    <n v="330"/>
    <x v="1"/>
    <s v="0344 0358 1601"/>
    <n v="33"/>
    <s v="F"/>
    <s v="B"/>
    <n v="108"/>
    <s v="PARKING LOT"/>
    <m/>
    <m/>
    <s v="IC"/>
    <s v="Invest Cont"/>
    <n v="330"/>
    <m/>
    <m/>
    <m/>
    <s v="800 W  ANAHEIM                      ST"/>
    <m/>
    <n v="33.779499999999999"/>
    <n v="-118.2714"/>
  </r>
  <r>
    <n v="200512495"/>
    <d v="2020-07-31T00:00:00"/>
    <x v="266"/>
    <n v="2230"/>
    <n v="5"/>
    <x v="10"/>
    <n v="514"/>
    <n v="2"/>
    <n v="753"/>
    <x v="37"/>
    <s v="0216 1100 1402 1407"/>
    <n v="0"/>
    <s v="X"/>
    <s v="X"/>
    <n v="101"/>
    <s v="STREET"/>
    <n v="102"/>
    <s v="HAND GUN"/>
    <s v="IC"/>
    <s v="Invest Cont"/>
    <n v="753"/>
    <n v="998"/>
    <m/>
    <m/>
    <s v="OPP"/>
    <s v="KING"/>
    <n v="33.782200000000003"/>
    <n v="-118.2757"/>
  </r>
  <r>
    <n v="200312310"/>
    <d v="2020-05-21T00:00:00"/>
    <x v="187"/>
    <n v="1600"/>
    <n v="3"/>
    <x v="2"/>
    <n v="303"/>
    <n v="2"/>
    <n v="901"/>
    <x v="19"/>
    <n v="913"/>
    <n v="44"/>
    <s v="M"/>
    <s v="H"/>
    <n v="501"/>
    <s v="SINGLE FAMILY DWELLING"/>
    <m/>
    <m/>
    <s v="IC"/>
    <s v="Invest Cont"/>
    <n v="901"/>
    <m/>
    <m/>
    <m/>
    <s v="2500 S  ORANGE                       DR"/>
    <m/>
    <n v="34.0336"/>
    <n v="-118.3526"/>
  </r>
  <r>
    <n v="201014967"/>
    <d v="2020-11-10T00:00:00"/>
    <x v="130"/>
    <n v="1915"/>
    <n v="10"/>
    <x v="11"/>
    <n v="1028"/>
    <n v="2"/>
    <n v="624"/>
    <x v="15"/>
    <s v="1236 1822 0400 0416 0315 1420"/>
    <n v="25"/>
    <s v="F"/>
    <s v="H"/>
    <n v="210"/>
    <s v="RESTAURANT/FAST FOOD"/>
    <n v="400"/>
    <s v="STRONG-ARM (HANDS, FIST, FEET OR BODILY FORCE)"/>
    <s v="IC"/>
    <s v="Invest Cont"/>
    <n v="624"/>
    <m/>
    <m/>
    <m/>
    <s v="16800    VANOWEN                      ST"/>
    <m/>
    <n v="34.193899999999999"/>
    <n v="-118.49930000000001"/>
  </r>
  <r>
    <n v="200614306"/>
    <d v="2020-06-01T00:00:00"/>
    <x v="65"/>
    <n v="1200"/>
    <n v="6"/>
    <x v="9"/>
    <n v="666"/>
    <n v="2"/>
    <n v="740"/>
    <x v="21"/>
    <n v="329"/>
    <n v="0"/>
    <s v="X"/>
    <s v="X"/>
    <n v="406"/>
    <s v="OTHER STORE"/>
    <m/>
    <m/>
    <s v="IC"/>
    <s v="Invest Cont"/>
    <n v="740"/>
    <m/>
    <m/>
    <m/>
    <s v="6200 W  SUNSET                       BL"/>
    <m/>
    <n v="34.0944"/>
    <n v="-118.32769999999999"/>
  </r>
  <r>
    <n v="201006025"/>
    <d v="2020-02-15T00:00:00"/>
    <x v="46"/>
    <n v="1245"/>
    <n v="10"/>
    <x v="11"/>
    <n v="1049"/>
    <n v="1"/>
    <n v="330"/>
    <x v="1"/>
    <s v="1609 1822 0321 0930 1300 1302 0344"/>
    <n v="45"/>
    <s v="F"/>
    <s v="O"/>
    <n v="108"/>
    <s v="PARKING LOT"/>
    <m/>
    <m/>
    <s v="IC"/>
    <s v="Invest Cont"/>
    <n v="330"/>
    <m/>
    <m/>
    <m/>
    <s v="6300    BALBOA                       BL"/>
    <m/>
    <n v="34.183999999999997"/>
    <n v="-118.50109999999999"/>
  </r>
  <r>
    <n v="200814446"/>
    <d v="2020-09-22T00:00:00"/>
    <x v="26"/>
    <n v="1720"/>
    <n v="8"/>
    <x v="12"/>
    <n v="886"/>
    <n v="2"/>
    <n v="956"/>
    <x v="29"/>
    <n v="1906"/>
    <n v="18"/>
    <s v="F"/>
    <s v="W"/>
    <n v="501"/>
    <s v="SINGLE FAMILY DWELLING"/>
    <m/>
    <m/>
    <s v="IC"/>
    <s v="Invest Cont"/>
    <n v="956"/>
    <m/>
    <m/>
    <m/>
    <s v="1400    PEERLESS                     PL"/>
    <m/>
    <n v="34.053100000000001"/>
    <n v="-118.4029"/>
  </r>
  <r>
    <n v="200614827"/>
    <d v="2020-09-02T00:00:00"/>
    <x v="182"/>
    <n v="2330"/>
    <n v="6"/>
    <x v="9"/>
    <n v="644"/>
    <n v="1"/>
    <n v="820"/>
    <x v="40"/>
    <s v="1206 0413 0522 0500 0512 0400 0361 1817"/>
    <n v="33"/>
    <s v="F"/>
    <s v="W"/>
    <n v="501"/>
    <s v="SINGLE FAMILY DWELLING"/>
    <n v="400"/>
    <s v="STRONG-ARM (HANDS, FIST, FEET OR BODILY FORCE)"/>
    <s v="AO"/>
    <s v="Adult Other"/>
    <n v="820"/>
    <m/>
    <m/>
    <m/>
    <s v="1300 N  FORMOSA                      AV"/>
    <m/>
    <n v="34.0944"/>
    <n v="-118.3463"/>
  </r>
  <r>
    <n v="200512300"/>
    <d v="2020-07-26T00:00:00"/>
    <x v="279"/>
    <n v="1250"/>
    <n v="5"/>
    <x v="10"/>
    <n v="505"/>
    <n v="2"/>
    <n v="740"/>
    <x v="21"/>
    <s v="0329 1236"/>
    <n v="0"/>
    <s v="X"/>
    <s v="X"/>
    <n v="702"/>
    <s v="OFFICE BUILDING/OFFICE"/>
    <m/>
    <m/>
    <s v="IC"/>
    <s v="Invest Cont"/>
    <n v="740"/>
    <m/>
    <m/>
    <m/>
    <s v="1200 W  190TH                        ST"/>
    <m/>
    <n v="33.8583"/>
    <n v="-118.29689999999999"/>
  </r>
  <r>
    <n v="200105878"/>
    <d v="2020-01-27T00:00:00"/>
    <x v="225"/>
    <n v="1600"/>
    <n v="1"/>
    <x v="1"/>
    <n v="162"/>
    <n v="1"/>
    <n v="442"/>
    <x v="16"/>
    <n v="344"/>
    <n v="0"/>
    <s v="X"/>
    <s v="X"/>
    <n v="404"/>
    <s v="DEPARTMENT STORE"/>
    <m/>
    <m/>
    <s v="IC"/>
    <s v="Invest Cont"/>
    <n v="442"/>
    <m/>
    <m/>
    <m/>
    <s v="700 W  7TH                          ST"/>
    <m/>
    <n v="34.048000000000002"/>
    <n v="-118.2577"/>
  </r>
  <r>
    <n v="201013526"/>
    <d v="2020-09-28T00:00:00"/>
    <x v="294"/>
    <n v="530"/>
    <n v="10"/>
    <x v="11"/>
    <n v="1031"/>
    <n v="2"/>
    <n v="237"/>
    <x v="63"/>
    <s v="0913 1817 1258"/>
    <n v="6"/>
    <s v="F"/>
    <s v="H"/>
    <n v="502"/>
    <s v="MULTI-UNIT DWELLING (APARTMENT, DUPLEX, ETC)"/>
    <n v="400"/>
    <s v="STRONG-ARM (HANDS, FIST, FEET OR BODILY FORCE)"/>
    <s v="AO"/>
    <s v="Adult Other"/>
    <n v="237"/>
    <m/>
    <m/>
    <m/>
    <s v="19400    VICTORY                      BL"/>
    <m/>
    <n v="34.186599999999999"/>
    <n v="-118.55500000000001"/>
  </r>
  <r>
    <n v="200715761"/>
    <d v="2020-11-08T00:00:00"/>
    <x v="249"/>
    <n v="1910"/>
    <n v="7"/>
    <x v="0"/>
    <n v="701"/>
    <n v="1"/>
    <n v="310"/>
    <x v="5"/>
    <s v="0344 1607 0397"/>
    <n v="28"/>
    <s v="M"/>
    <s v="O"/>
    <n v="405"/>
    <s v="CLOTHING STORE"/>
    <m/>
    <m/>
    <s v="IC"/>
    <s v="Invest Cont"/>
    <n v="310"/>
    <m/>
    <m/>
    <m/>
    <s v="7900 W  MELROSE                      AV"/>
    <m/>
    <n v="34.083799999999997"/>
    <n v="-118.3621"/>
  </r>
  <r>
    <n v="200717544"/>
    <d v="2020-12-28T00:00:00"/>
    <x v="129"/>
    <n v="1300"/>
    <n v="7"/>
    <x v="0"/>
    <n v="721"/>
    <n v="2"/>
    <n v="354"/>
    <x v="14"/>
    <n v="1822"/>
    <n v="26"/>
    <s v="F"/>
    <s v="W"/>
    <n v="501"/>
    <s v="SINGLE FAMILY DWELLING"/>
    <m/>
    <m/>
    <s v="IC"/>
    <s v="Invest Cont"/>
    <n v="354"/>
    <m/>
    <m/>
    <m/>
    <s v="100 N  CLARK                        DR"/>
    <m/>
    <n v="34.075299999999999"/>
    <n v="-118.3849"/>
  </r>
  <r>
    <n v="200605332"/>
    <d v="2020-01-29T00:00:00"/>
    <x v="356"/>
    <n v="630"/>
    <n v="6"/>
    <x v="9"/>
    <n v="666"/>
    <n v="2"/>
    <n v="888"/>
    <x v="24"/>
    <n v="1822"/>
    <n v="0"/>
    <s v="X"/>
    <s v="X"/>
    <n v="203"/>
    <s v="OTHER BUSINESS"/>
    <m/>
    <m/>
    <s v="IC"/>
    <s v="Invest Cont"/>
    <n v="888"/>
    <m/>
    <m/>
    <m/>
    <s v="6100    SANTA MONICA                 BL"/>
    <m/>
    <n v="34.0944"/>
    <n v="-118.32769999999999"/>
  </r>
  <r>
    <n v="200210721"/>
    <d v="2020-05-28T00:00:00"/>
    <x v="177"/>
    <n v="1300"/>
    <n v="2"/>
    <x v="5"/>
    <n v="269"/>
    <n v="2"/>
    <n v="740"/>
    <x v="21"/>
    <s v="1822 0329 0311 2024"/>
    <n v="19"/>
    <s v="X"/>
    <s v="X"/>
    <n v="708"/>
    <s v="CHURCH/CHAPEL (CHANGED 03-03 FROM CHURCH/TEMPLE)"/>
    <m/>
    <m/>
    <s v="IC"/>
    <s v="Invest Cont"/>
    <n v="740"/>
    <m/>
    <m/>
    <m/>
    <s v="1400 W  7TH                          ST"/>
    <m/>
    <n v="34.052700000000002"/>
    <n v="-118.2685"/>
  </r>
  <r>
    <n v="200716494"/>
    <d v="2020-11-29T00:00:00"/>
    <x v="289"/>
    <n v="1430"/>
    <n v="7"/>
    <x v="0"/>
    <n v="733"/>
    <n v="1"/>
    <n v="510"/>
    <x v="0"/>
    <m/>
    <n v="0"/>
    <m/>
    <m/>
    <n v="108"/>
    <s v="PARKING LOT"/>
    <m/>
    <m/>
    <s v="IC"/>
    <s v="Invest Cont"/>
    <n v="510"/>
    <m/>
    <m/>
    <m/>
    <s v="5700 W  6TH                          ST"/>
    <m/>
    <n v="34.064900000000002"/>
    <n v="-118.3546"/>
  </r>
  <r>
    <n v="200608557"/>
    <d v="2020-03-31T00:00:00"/>
    <x v="128"/>
    <n v="700"/>
    <n v="6"/>
    <x v="9"/>
    <n v="636"/>
    <n v="1"/>
    <n v="440"/>
    <x v="20"/>
    <s v="0400 0394 1822"/>
    <n v="26"/>
    <s v="M"/>
    <s v="W"/>
    <n v="502"/>
    <s v="MULTI-UNIT DWELLING (APARTMENT, DUPLEX, ETC)"/>
    <n v="400"/>
    <s v="STRONG-ARM (HANDS, FIST, FEET OR BODILY FORCE)"/>
    <s v="IC"/>
    <s v="Invest Cont"/>
    <n v="440"/>
    <m/>
    <m/>
    <m/>
    <s v="1800 N  CHEROKEE                     AV"/>
    <m/>
    <n v="34.103200000000001"/>
    <n v="-118.3348"/>
  </r>
  <r>
    <n v="200312517"/>
    <d v="2020-06-10T00:00:00"/>
    <x v="343"/>
    <n v="1715"/>
    <n v="3"/>
    <x v="2"/>
    <n v="379"/>
    <n v="2"/>
    <n v="624"/>
    <x v="15"/>
    <s v="0913 0416 0446 0417 0603 0361"/>
    <n v="21"/>
    <s v="M"/>
    <s v="H"/>
    <n v="502"/>
    <s v="MULTI-UNIT DWELLING (APARTMENT, DUPLEX, ETC)"/>
    <n v="400"/>
    <s v="STRONG-ARM (HANDS, FIST, FEET OR BODILY FORCE)"/>
    <s v="IC"/>
    <s v="Invest Cont"/>
    <n v="624"/>
    <m/>
    <m/>
    <m/>
    <s v="1100 W  MARTIN LUTHER KING JR        BL"/>
    <m/>
    <n v="34.014499999999998"/>
    <n v="-118.2937"/>
  </r>
  <r>
    <n v="200320610"/>
    <d v="2020-11-04T00:00:00"/>
    <x v="91"/>
    <n v="940"/>
    <n v="3"/>
    <x v="2"/>
    <n v="396"/>
    <n v="1"/>
    <n v="341"/>
    <x v="12"/>
    <s v="0344 1822"/>
    <n v="58"/>
    <s v="F"/>
    <s v="O"/>
    <n v="502"/>
    <s v="MULTI-UNIT DWELLING (APARTMENT, DUPLEX, ETC)"/>
    <m/>
    <m/>
    <s v="IC"/>
    <s v="Invest Cont"/>
    <n v="341"/>
    <m/>
    <m/>
    <m/>
    <s v="800 W  40TH                         PL"/>
    <m/>
    <n v="34.01"/>
    <n v="-118.29"/>
  </r>
  <r>
    <n v="200308542"/>
    <d v="2020-03-14T00:00:00"/>
    <x v="124"/>
    <n v="1"/>
    <n v="3"/>
    <x v="2"/>
    <n v="307"/>
    <n v="1"/>
    <n v="330"/>
    <x v="1"/>
    <s v="1601 1300 0321 0344"/>
    <n v="48"/>
    <s v="F"/>
    <s v="H"/>
    <n v="104"/>
    <s v="DRIVEWAY"/>
    <m/>
    <m/>
    <s v="IC"/>
    <s v="Invest Cont"/>
    <n v="330"/>
    <m/>
    <m/>
    <m/>
    <s v="2500    VIRGINIA                     RD"/>
    <m/>
    <n v="34.033200000000001"/>
    <n v="-118.3389"/>
  </r>
  <r>
    <n v="200709207"/>
    <d v="2020-05-13T00:00:00"/>
    <x v="78"/>
    <n v="420"/>
    <n v="7"/>
    <x v="0"/>
    <n v="721"/>
    <n v="1"/>
    <n v="310"/>
    <x v="5"/>
    <n v="344"/>
    <n v="0"/>
    <s v="M"/>
    <s v="O"/>
    <n v="203"/>
    <s v="OTHER BUSINESS"/>
    <m/>
    <m/>
    <s v="IC"/>
    <s v="Invest Cont"/>
    <n v="310"/>
    <m/>
    <m/>
    <m/>
    <s v="100 S  ROBERTSON                    BL"/>
    <m/>
    <n v="34.075299999999999"/>
    <n v="-118.3837"/>
  </r>
  <r>
    <n v="201215183"/>
    <d v="2020-06-22T00:00:00"/>
    <x v="269"/>
    <n v="2350"/>
    <n v="12"/>
    <x v="8"/>
    <n v="1213"/>
    <n v="1"/>
    <n v="310"/>
    <x v="5"/>
    <s v="0344 1822"/>
    <n v="0"/>
    <s v="X"/>
    <s v="X"/>
    <n v="708"/>
    <s v="CHURCH/CHAPEL (CHANGED 03-03 FROM CHURCH/TEMPLE)"/>
    <m/>
    <m/>
    <s v="IC"/>
    <s v="Invest Cont"/>
    <n v="310"/>
    <m/>
    <m/>
    <m/>
    <s v="5500 S  WESTERN                      AV"/>
    <m/>
    <n v="33.992400000000004"/>
    <n v="-118.30889999999999"/>
  </r>
  <r>
    <n v="200408864"/>
    <d v="2020-05-15T00:00:00"/>
    <x v="112"/>
    <n v="440"/>
    <n v="4"/>
    <x v="4"/>
    <n v="416"/>
    <n v="2"/>
    <n v="626"/>
    <x v="10"/>
    <s v="0913 1814 2000 0416 0444 0448"/>
    <n v="38"/>
    <s v="F"/>
    <s v="H"/>
    <n v="501"/>
    <s v="SINGLE FAMILY DWELLING"/>
    <n v="400"/>
    <s v="STRONG-ARM (HANDS, FIST, FEET OR BODILY FORCE)"/>
    <s v="IC"/>
    <s v="Invest Cont"/>
    <n v="626"/>
    <m/>
    <m/>
    <m/>
    <s v="500 E  AVENUE 28"/>
    <m/>
    <n v="34.081000000000003"/>
    <n v="-118.2076"/>
  </r>
  <r>
    <n v="200618285"/>
    <d v="2020-11-20T00:00:00"/>
    <x v="113"/>
    <n v="1130"/>
    <n v="6"/>
    <x v="9"/>
    <n v="669"/>
    <n v="1"/>
    <n v="230"/>
    <x v="13"/>
    <s v="1300 1309 1822 0400 0431 1313"/>
    <n v="34"/>
    <s v="M"/>
    <s v="H"/>
    <n v="102"/>
    <s v="SIDEWALK"/>
    <n v="512"/>
    <s v="MACE/PEPPER SPRAY"/>
    <s v="IC"/>
    <s v="Invest Cont"/>
    <n v="230"/>
    <m/>
    <m/>
    <m/>
    <s v="5400    LEXINGTON                    AV"/>
    <m/>
    <n v="34.0929"/>
    <n v="-118.3075"/>
  </r>
  <r>
    <n v="201217466"/>
    <d v="2020-07-30T00:00:00"/>
    <x v="8"/>
    <n v="2035"/>
    <n v="12"/>
    <x v="8"/>
    <n v="1265"/>
    <n v="2"/>
    <n v="946"/>
    <x v="8"/>
    <n v="1402"/>
    <n v="0"/>
    <s v="X"/>
    <s v="X"/>
    <n v="101"/>
    <s v="STREET"/>
    <m/>
    <m/>
    <s v="IC"/>
    <s v="Invest Cont"/>
    <n v="946"/>
    <n v="998"/>
    <m/>
    <m/>
    <s v="NORMANDIE                    AV"/>
    <s v="MANCHESTER                   AV"/>
    <n v="33.96"/>
    <n v="-118.30029999999999"/>
  </r>
  <r>
    <n v="201223543"/>
    <d v="2020-10-29T00:00:00"/>
    <x v="178"/>
    <n v="150"/>
    <n v="12"/>
    <x v="8"/>
    <n v="1249"/>
    <n v="1"/>
    <n v="210"/>
    <x v="11"/>
    <s v="0416 0342 0344"/>
    <n v="37"/>
    <s v="M"/>
    <s v="H"/>
    <n v="101"/>
    <s v="STREET"/>
    <n v="400"/>
    <s v="STRONG-ARM (HANDS, FIST, FEET OR BODILY FORCE)"/>
    <s v="IC"/>
    <s v="Invest Cont"/>
    <n v="210"/>
    <m/>
    <m/>
    <m/>
    <s v="6200 S  FIGUEROA                     ST"/>
    <m/>
    <n v="33.982999999999997"/>
    <n v="-118.28270000000001"/>
  </r>
  <r>
    <n v="201206606"/>
    <d v="2020-02-05T00:00:00"/>
    <x v="134"/>
    <n v="2330"/>
    <n v="12"/>
    <x v="8"/>
    <n v="1248"/>
    <n v="2"/>
    <n v="745"/>
    <x v="9"/>
    <s v="2000 0329 0913 1814"/>
    <n v="24"/>
    <s v="F"/>
    <s v="H"/>
    <n v="122"/>
    <s v="VEHICLE, PASSENGER/TRUCK"/>
    <m/>
    <m/>
    <s v="IC"/>
    <s v="Invest Cont"/>
    <n v="745"/>
    <m/>
    <m/>
    <m/>
    <s v="65TH                         ST"/>
    <s v="HOOVER"/>
    <n v="33.9801"/>
    <n v="-118.28919999999999"/>
  </r>
  <r>
    <n v="200315031"/>
    <d v="2020-07-31T00:00:00"/>
    <x v="266"/>
    <n v="830"/>
    <n v="3"/>
    <x v="2"/>
    <n v="375"/>
    <n v="2"/>
    <n v="946"/>
    <x v="8"/>
    <s v="0603 0913 1202 0342 1501"/>
    <n v="61"/>
    <s v="F"/>
    <s v="B"/>
    <n v="502"/>
    <s v="MULTI-UNIT DWELLING (APARTMENT, DUPLEX, ETC)"/>
    <m/>
    <m/>
    <s v="AO"/>
    <s v="Adult Other"/>
    <n v="946"/>
    <m/>
    <m/>
    <m/>
    <s v="1900 W  MARTIN LUTHER KING JR        BL"/>
    <m/>
    <n v="34.014600000000002"/>
    <n v="-118.313"/>
  </r>
  <r>
    <n v="200906161"/>
    <d v="2020-02-18T00:00:00"/>
    <x v="348"/>
    <n v="2100"/>
    <n v="9"/>
    <x v="3"/>
    <n v="916"/>
    <n v="1"/>
    <n v="510"/>
    <x v="0"/>
    <m/>
    <n v="0"/>
    <m/>
    <m/>
    <n v="101"/>
    <s v="STREET"/>
    <m/>
    <m/>
    <s v="IC"/>
    <s v="Invest Cont"/>
    <n v="510"/>
    <m/>
    <m/>
    <m/>
    <s v="6800    MATILIJA                     AV"/>
    <m/>
    <n v="34.194000000000003"/>
    <n v="-118.43340000000001"/>
  </r>
  <r>
    <n v="201107266"/>
    <d v="2020-03-13T00:00:00"/>
    <x v="281"/>
    <n v="1400"/>
    <n v="11"/>
    <x v="7"/>
    <n v="1124"/>
    <n v="1"/>
    <n v="510"/>
    <x v="0"/>
    <m/>
    <n v="0"/>
    <m/>
    <m/>
    <n v="108"/>
    <s v="PARKING LOT"/>
    <m/>
    <m/>
    <s v="IC"/>
    <s v="Invest Cont"/>
    <n v="510"/>
    <m/>
    <m/>
    <m/>
    <s v="3300 N  SAN FERNANDO                 RD"/>
    <m/>
    <n v="34.117800000000003"/>
    <n v="-118.2488"/>
  </r>
  <r>
    <n v="200212407"/>
    <d v="2020-07-10T00:00:00"/>
    <x v="153"/>
    <n v="900"/>
    <n v="2"/>
    <x v="5"/>
    <n v="233"/>
    <n v="2"/>
    <n v="664"/>
    <x v="53"/>
    <s v="0100 0701"/>
    <n v="17"/>
    <s v="F"/>
    <s v="H"/>
    <n v="502"/>
    <s v="MULTI-UNIT DWELLING (APARTMENT, DUPLEX, ETC)"/>
    <m/>
    <m/>
    <s v="IC"/>
    <s v="Invest Cont"/>
    <n v="664"/>
    <m/>
    <m/>
    <m/>
    <s v="200 S  RAMPART                      BL"/>
    <m/>
    <n v="34.068100000000001"/>
    <n v="-118.2777"/>
  </r>
  <r>
    <n v="200506802"/>
    <d v="2020-03-06T00:00:00"/>
    <x v="17"/>
    <n v="630"/>
    <n v="5"/>
    <x v="10"/>
    <n v="516"/>
    <n v="1"/>
    <n v="510"/>
    <x v="0"/>
    <m/>
    <n v="0"/>
    <m/>
    <m/>
    <n v="101"/>
    <s v="STREET"/>
    <m/>
    <m/>
    <s v="IC"/>
    <s v="Invest Cont"/>
    <n v="510"/>
    <m/>
    <m/>
    <m/>
    <s v="1300    MARINE                       AV"/>
    <m/>
    <n v="33.788800000000002"/>
    <n v="-118.26439999999999"/>
  </r>
  <r>
    <n v="200817815"/>
    <d v="2020-12-21T00:00:00"/>
    <x v="181"/>
    <n v="130"/>
    <n v="8"/>
    <x v="12"/>
    <n v="883"/>
    <n v="2"/>
    <n v="886"/>
    <x v="45"/>
    <n v="1501"/>
    <n v="51"/>
    <s v="M"/>
    <s v="W"/>
    <n v="203"/>
    <s v="OTHER BUSINESS"/>
    <m/>
    <m/>
    <s v="AO"/>
    <s v="Adult Other"/>
    <n v="886"/>
    <m/>
    <m/>
    <m/>
    <s v="11100    MISSOURI                     AV"/>
    <m/>
    <n v="34.044199999999996"/>
    <n v="-118.4421"/>
  </r>
  <r>
    <n v="200613975"/>
    <d v="2020-08-14T00:00:00"/>
    <x v="347"/>
    <n v="1800"/>
    <n v="6"/>
    <x v="9"/>
    <n v="667"/>
    <n v="2"/>
    <n v="625"/>
    <x v="44"/>
    <s v="1822 2004 0356 0400 0319"/>
    <n v="60"/>
    <s v="M"/>
    <s v="B"/>
    <n v="102"/>
    <s v="SIDEWALK"/>
    <n v="400"/>
    <s v="STRONG-ARM (HANDS, FIST, FEET OR BODILY FORCE)"/>
    <s v="AA"/>
    <s v="Adult Arrest"/>
    <n v="625"/>
    <m/>
    <m/>
    <m/>
    <s v="5800 W  SUNSET                       BL"/>
    <m/>
    <n v="34.098100000000002"/>
    <n v="-118.316"/>
  </r>
  <r>
    <n v="200505013"/>
    <d v="2020-01-24T00:00:00"/>
    <x v="254"/>
    <n v="1310"/>
    <n v="5"/>
    <x v="10"/>
    <n v="587"/>
    <n v="1"/>
    <n v="440"/>
    <x v="20"/>
    <s v="0354 2032 1300 0344 0216"/>
    <n v="30"/>
    <s v="M"/>
    <s v="W"/>
    <n v="202"/>
    <s v="LIQUOR STORE"/>
    <m/>
    <m/>
    <s v="AO"/>
    <s v="Adult Other"/>
    <n v="440"/>
    <m/>
    <m/>
    <m/>
    <s v="3800 S  PACIFIC                      AV"/>
    <m/>
    <n v="33.7136"/>
    <n v="-118.29040000000001"/>
  </r>
  <r>
    <n v="200916282"/>
    <d v="2020-10-22T00:00:00"/>
    <x v="167"/>
    <n v="452"/>
    <n v="9"/>
    <x v="3"/>
    <n v="923"/>
    <n v="2"/>
    <n v="626"/>
    <x v="10"/>
    <n v="2000"/>
    <n v="32"/>
    <s v="F"/>
    <s v="W"/>
    <n v="501"/>
    <s v="SINGLE FAMILY DWELLING"/>
    <n v="400"/>
    <s v="STRONG-ARM (HANDS, FIST, FEET OR BODILY FORCE)"/>
    <s v="AO"/>
    <s v="Adult Other"/>
    <n v="626"/>
    <m/>
    <m/>
    <m/>
    <s v="15000    VANOWEN                      ST"/>
    <m/>
    <n v="34.193899999999999"/>
    <n v="-118.4601"/>
  </r>
  <r>
    <n v="200312939"/>
    <d v="2020-06-18T00:00:00"/>
    <x v="33"/>
    <n v="2200"/>
    <n v="3"/>
    <x v="2"/>
    <n v="327"/>
    <n v="2"/>
    <n v="740"/>
    <x v="21"/>
    <s v="0329 1300"/>
    <n v="28"/>
    <s v="F"/>
    <s v="H"/>
    <n v="122"/>
    <s v="VEHICLE, PASSENGER/TRUCK"/>
    <m/>
    <m/>
    <s v="IC"/>
    <s v="Invest Cont"/>
    <n v="740"/>
    <m/>
    <m/>
    <m/>
    <s v="2800 S  HOOVER                       ST"/>
    <m/>
    <n v="34.030500000000004"/>
    <n v="-118.2865"/>
  </r>
  <r>
    <n v="200616827"/>
    <d v="2020-10-17T00:00:00"/>
    <x v="365"/>
    <n v="1610"/>
    <n v="6"/>
    <x v="9"/>
    <n v="648"/>
    <n v="2"/>
    <n v="930"/>
    <x v="30"/>
    <s v="1822 0400 0432 0421 1236"/>
    <n v="25"/>
    <s v="M"/>
    <s v="H"/>
    <n v="401"/>
    <s v="MINI-MART"/>
    <n v="511"/>
    <s v="VERBAL THREAT"/>
    <s v="IC"/>
    <s v="Invest Cont"/>
    <n v="930"/>
    <m/>
    <m/>
    <m/>
    <s v="5600 W  SUNSET                       BL"/>
    <m/>
    <n v="34.1"/>
    <n v="-118.3113"/>
  </r>
  <r>
    <n v="201220852"/>
    <d v="2020-09-15T00:00:00"/>
    <x v="182"/>
    <n v="2000"/>
    <n v="12"/>
    <x v="8"/>
    <n v="1241"/>
    <n v="2"/>
    <n v="812"/>
    <x v="34"/>
    <s v="1257 1251 0913 0360 0500 2021"/>
    <n v="5"/>
    <s v="F"/>
    <s v="B"/>
    <n v="501"/>
    <s v="SINGLE FAMILY DWELLING"/>
    <n v="400"/>
    <s v="STRONG-ARM (HANDS, FIST, FEET OR BODILY FORCE)"/>
    <s v="AO"/>
    <s v="Adult Other"/>
    <n v="812"/>
    <n v="860"/>
    <m/>
    <m/>
    <s v="6400    BRYNHURST                    AV"/>
    <m/>
    <n v="33.981699999999996"/>
    <n v="-118.3338"/>
  </r>
  <r>
    <n v="200113249"/>
    <d v="2020-06-11T00:00:00"/>
    <x v="79"/>
    <n v="430"/>
    <n v="1"/>
    <x v="1"/>
    <n v="185"/>
    <n v="1"/>
    <n v="330"/>
    <x v="1"/>
    <s v="1403 1822 0329 1609 1402 1414 1307 0344"/>
    <n v="51"/>
    <s v="M"/>
    <s v="H"/>
    <n v="108"/>
    <s v="PARKING LOT"/>
    <m/>
    <m/>
    <s v="IC"/>
    <s v="Invest Cont"/>
    <n v="330"/>
    <m/>
    <m/>
    <m/>
    <s v="200 W  9TH                          ST"/>
    <m/>
    <n v="34.042299999999997"/>
    <n v="-118.2561"/>
  </r>
  <r>
    <n v="200812982"/>
    <d v="2020-08-15T00:00:00"/>
    <x v="352"/>
    <n v="500"/>
    <n v="8"/>
    <x v="12"/>
    <n v="885"/>
    <n v="1"/>
    <n v="330"/>
    <x v="1"/>
    <s v="1822 1606 0321 0216"/>
    <n v="40"/>
    <s v="M"/>
    <s v="W"/>
    <n v="101"/>
    <s v="STREET"/>
    <m/>
    <m/>
    <s v="IC"/>
    <s v="Invest Cont"/>
    <n v="330"/>
    <m/>
    <m/>
    <m/>
    <s v="10400    CHEVIOT                      DR"/>
    <m/>
    <n v="34.037999999999997"/>
    <n v="-118.41249999999999"/>
  </r>
  <r>
    <n v="200207153"/>
    <d v="2020-03-02T00:00:00"/>
    <x v="72"/>
    <n v="600"/>
    <n v="2"/>
    <x v="5"/>
    <n v="245"/>
    <n v="1"/>
    <n v="341"/>
    <x v="12"/>
    <s v="0344 1210"/>
    <n v="31"/>
    <s v="F"/>
    <s v="B"/>
    <n v="502"/>
    <s v="MULTI-UNIT DWELLING (APARTMENT, DUPLEX, ETC)"/>
    <m/>
    <m/>
    <s v="IC"/>
    <s v="Invest Cont"/>
    <n v="341"/>
    <m/>
    <m/>
    <m/>
    <s v="400    GRAND VIEW                   ST"/>
    <m/>
    <n v="34.063000000000002"/>
    <n v="-118.2753"/>
  </r>
  <r>
    <n v="201206060"/>
    <d v="2020-01-29T00:00:00"/>
    <x v="356"/>
    <n v="1925"/>
    <n v="12"/>
    <x v="8"/>
    <n v="1248"/>
    <n v="2"/>
    <n v="626"/>
    <x v="10"/>
    <s v="0400 0416 0913 1814 2000 2004"/>
    <n v="55"/>
    <s v="F"/>
    <s v="B"/>
    <n v="210"/>
    <s v="RESTAURANT/FAST FOOD"/>
    <n v="400"/>
    <s v="STRONG-ARM (HANDS, FIST, FEET OR BODILY FORCE)"/>
    <s v="IC"/>
    <s v="Invest Cont"/>
    <n v="626"/>
    <m/>
    <m/>
    <m/>
    <s v="900 W  FLORENCE                     AV"/>
    <m/>
    <n v="33.979199999999999"/>
    <n v="-118.2893"/>
  </r>
  <r>
    <n v="201105882"/>
    <d v="2020-02-12T00:00:00"/>
    <x v="99"/>
    <n v="2100"/>
    <n v="11"/>
    <x v="7"/>
    <n v="1174"/>
    <n v="2"/>
    <n v="626"/>
    <x v="10"/>
    <s v="2000 0913 0444 1202 1813"/>
    <n v="62"/>
    <s v="F"/>
    <s v="H"/>
    <n v="501"/>
    <s v="SINGLE FAMILY DWELLING"/>
    <n v="400"/>
    <s v="STRONG-ARM (HANDS, FIST, FEET OR BODILY FORCE)"/>
    <s v="AO"/>
    <s v="Adult Other"/>
    <n v="626"/>
    <m/>
    <m/>
    <m/>
    <s v="2100    AVON                         ST"/>
    <m/>
    <n v="34.088500000000003"/>
    <n v="-118.2474"/>
  </r>
  <r>
    <n v="200816924"/>
    <d v="2020-11-28T00:00:00"/>
    <x v="29"/>
    <n v="1900"/>
    <n v="8"/>
    <x v="12"/>
    <n v="889"/>
    <n v="1"/>
    <n v="510"/>
    <x v="0"/>
    <m/>
    <n v="0"/>
    <m/>
    <m/>
    <n v="108"/>
    <s v="PARKING LOT"/>
    <m/>
    <m/>
    <s v="IC"/>
    <s v="Invest Cont"/>
    <n v="510"/>
    <m/>
    <m/>
    <m/>
    <s v="2000 S  BEDFORD                      ST"/>
    <m/>
    <n v="34.040100000000002"/>
    <n v="-118.3841"/>
  </r>
  <r>
    <n v="200319685"/>
    <d v="2020-11-01T00:00:00"/>
    <x v="345"/>
    <n v="340"/>
    <n v="3"/>
    <x v="2"/>
    <n v="357"/>
    <n v="1"/>
    <n v="251"/>
    <x v="55"/>
    <s v="1822 1402 1407 0302"/>
    <n v="36"/>
    <s v="F"/>
    <s v="H"/>
    <n v="501"/>
    <s v="SINGLE FAMILY DWELLING"/>
    <n v="102"/>
    <s v="HAND GUN"/>
    <s v="IC"/>
    <s v="Invest Cont"/>
    <n v="251"/>
    <n v="998"/>
    <m/>
    <m/>
    <s v="1100 W  37TH                         DR"/>
    <m/>
    <n v="34.018999999999998"/>
    <n v="-118.2944"/>
  </r>
  <r>
    <n v="201007019"/>
    <d v="2020-03-09T00:00:00"/>
    <x v="305"/>
    <n v="1200"/>
    <n v="10"/>
    <x v="11"/>
    <n v="1035"/>
    <n v="2"/>
    <n v="745"/>
    <x v="9"/>
    <s v="0329 0913 0216"/>
    <n v="0"/>
    <s v="M"/>
    <s v="W"/>
    <n v="721"/>
    <s v="HIGH SCHOOL"/>
    <m/>
    <m/>
    <s v="IC"/>
    <s v="Invest Cont"/>
    <n v="745"/>
    <m/>
    <m/>
    <m/>
    <s v="18200    KITTRIDGE                    ST"/>
    <m/>
    <n v="34.190300000000001"/>
    <n v="-118.53"/>
  </r>
  <r>
    <n v="200616239"/>
    <d v="2020-10-03T00:00:00"/>
    <x v="263"/>
    <n v="1405"/>
    <n v="6"/>
    <x v="9"/>
    <n v="639"/>
    <n v="1"/>
    <n v="442"/>
    <x v="16"/>
    <s v="1822 0325"/>
    <n v="0"/>
    <s v="X"/>
    <s v="X"/>
    <n v="203"/>
    <s v="OTHER BUSINESS"/>
    <m/>
    <m/>
    <s v="IC"/>
    <s v="Invest Cont"/>
    <n v="442"/>
    <m/>
    <m/>
    <m/>
    <s v="5400 W  HOLLYWOOD                    BL"/>
    <m/>
    <n v="34.1036"/>
    <n v="-118.3049"/>
  </r>
  <r>
    <n v="200515738"/>
    <d v="2020-10-24T00:00:00"/>
    <x v="65"/>
    <n v="2318"/>
    <n v="5"/>
    <x v="10"/>
    <n v="523"/>
    <n v="1"/>
    <n v="510"/>
    <x v="0"/>
    <m/>
    <n v="0"/>
    <m/>
    <m/>
    <n v="101"/>
    <s v="STREET"/>
    <m/>
    <m/>
    <s v="IC"/>
    <s v="Invest Cont"/>
    <n v="510"/>
    <m/>
    <m/>
    <m/>
    <s v="2000    JOHN S GIBSON                BL"/>
    <m/>
    <n v="33.756599999999999"/>
    <n v="-118.28959999999999"/>
  </r>
  <r>
    <n v="200504572"/>
    <d v="2020-01-14T00:00:00"/>
    <x v="350"/>
    <n v="1520"/>
    <n v="5"/>
    <x v="10"/>
    <n v="511"/>
    <n v="2"/>
    <n v="745"/>
    <x v="9"/>
    <s v="0378 0342 0325 0329 1236"/>
    <n v="0"/>
    <s v="X"/>
    <s v="X"/>
    <n v="406"/>
    <s v="OTHER STORE"/>
    <m/>
    <m/>
    <s v="IC"/>
    <s v="Invest Cont"/>
    <n v="745"/>
    <m/>
    <m/>
    <m/>
    <s v="1600 W  PACIFIC COAST                HY"/>
    <m/>
    <n v="33.7926"/>
    <n v="-118.3043"/>
  </r>
  <r>
    <n v="201112663"/>
    <d v="2020-08-20T00:00:00"/>
    <x v="306"/>
    <n v="1940"/>
    <n v="11"/>
    <x v="7"/>
    <n v="1124"/>
    <n v="2"/>
    <n v="626"/>
    <x v="10"/>
    <s v="2000 0913 1814 0416 0444 2038"/>
    <n v="31"/>
    <s v="F"/>
    <s v="H"/>
    <n v="501"/>
    <s v="SINGLE FAMILY DWELLING"/>
    <n v="400"/>
    <s v="STRONG-ARM (HANDS, FIST, FEET OR BODILY FORCE)"/>
    <s v="AA"/>
    <s v="Adult Arrest"/>
    <n v="626"/>
    <m/>
    <m/>
    <m/>
    <s v="3400    ANDRITA                      ST"/>
    <m/>
    <n v="34.119100000000003"/>
    <n v="-118.24039999999999"/>
  </r>
  <r>
    <n v="200913103"/>
    <d v="2020-08-04T00:00:00"/>
    <x v="357"/>
    <n v="530"/>
    <n v="9"/>
    <x v="3"/>
    <n v="904"/>
    <n v="1"/>
    <n v="330"/>
    <x v="1"/>
    <s v="1300 0344 1822"/>
    <n v="28"/>
    <s v="F"/>
    <s v="H"/>
    <n v="101"/>
    <s v="STREET"/>
    <m/>
    <m/>
    <s v="IC"/>
    <s v="Invest Cont"/>
    <n v="330"/>
    <m/>
    <m/>
    <m/>
    <s v="14900    SHERMAN                      WY"/>
    <m/>
    <n v="34.201300000000003"/>
    <n v="-118.4659"/>
  </r>
  <r>
    <n v="200212607"/>
    <d v="2020-07-15T00:00:00"/>
    <x v="110"/>
    <n v="2110"/>
    <n v="2"/>
    <x v="5"/>
    <n v="216"/>
    <n v="2"/>
    <n v="626"/>
    <x v="10"/>
    <s v="0913 2000 1813 0416 0400 2004"/>
    <n v="28"/>
    <s v="F"/>
    <s v="H"/>
    <n v="122"/>
    <s v="VEHICLE, PASSENGER/TRUCK"/>
    <n v="400"/>
    <s v="STRONG-ARM (HANDS, FIST, FEET OR BODILY FORCE)"/>
    <s v="AO"/>
    <s v="Adult Other"/>
    <n v="626"/>
    <m/>
    <m/>
    <m/>
    <s v="2300    BELLEVUE                     AV"/>
    <m/>
    <n v="34.073999999999998"/>
    <n v="-118.2692"/>
  </r>
  <r>
    <n v="201014152"/>
    <d v="2020-10-18T00:00:00"/>
    <x v="365"/>
    <n v="1900"/>
    <n v="10"/>
    <x v="11"/>
    <n v="1018"/>
    <n v="1"/>
    <n v="510"/>
    <x v="0"/>
    <m/>
    <n v="0"/>
    <m/>
    <m/>
    <n v="108"/>
    <s v="PARKING LOT"/>
    <m/>
    <m/>
    <s v="AA"/>
    <s v="Adult Arrest"/>
    <n v="510"/>
    <m/>
    <m/>
    <m/>
    <s v="7400 N  HASKELL                      AV"/>
    <m/>
    <n v="34.2074"/>
    <n v="-118.4794"/>
  </r>
  <r>
    <n v="201304612"/>
    <d v="2020-01-10T00:00:00"/>
    <x v="132"/>
    <n v="900"/>
    <n v="13"/>
    <x v="6"/>
    <n v="1367"/>
    <n v="2"/>
    <n v="745"/>
    <x v="9"/>
    <s v="1300 0329"/>
    <n v="45"/>
    <s v="M"/>
    <s v="H"/>
    <n v="108"/>
    <s v="PARKING LOT"/>
    <m/>
    <m/>
    <s v="AA"/>
    <s v="Adult Arrest"/>
    <n v="745"/>
    <m/>
    <m/>
    <m/>
    <s v="4400 S  ALAMEDA                      ST"/>
    <m/>
    <n v="33.999299999999998"/>
    <n v="-118.2432"/>
  </r>
  <r>
    <n v="200912230"/>
    <d v="2020-07-11T00:00:00"/>
    <x v="261"/>
    <n v="1000"/>
    <n v="9"/>
    <x v="3"/>
    <n v="985"/>
    <n v="2"/>
    <n v="651"/>
    <x v="69"/>
    <n v="800"/>
    <n v="48"/>
    <s v="F"/>
    <s v="W"/>
    <n v="501"/>
    <s v="SINGLE FAMILY DWELLING"/>
    <m/>
    <m/>
    <s v="IC"/>
    <s v="Invest Cont"/>
    <n v="651"/>
    <m/>
    <m/>
    <m/>
    <s v="14400    GREENLEAF                    ST"/>
    <m/>
    <n v="34.1477"/>
    <n v="-118.4465"/>
  </r>
  <r>
    <n v="200409001"/>
    <d v="2020-05-19T00:00:00"/>
    <x v="187"/>
    <n v="2000"/>
    <n v="4"/>
    <x v="4"/>
    <n v="416"/>
    <n v="1"/>
    <n v="510"/>
    <x v="0"/>
    <m/>
    <n v="0"/>
    <m/>
    <m/>
    <n v="101"/>
    <s v="STREET"/>
    <m/>
    <m/>
    <s v="IC"/>
    <s v="Invest Cont"/>
    <n v="510"/>
    <m/>
    <m/>
    <m/>
    <s v="3500    SIERRA                       ST"/>
    <m/>
    <n v="34.085599999999999"/>
    <n v="-118.2"/>
  </r>
  <r>
    <n v="200504497"/>
    <d v="2020-01-11T00:00:00"/>
    <x v="265"/>
    <n v="1440"/>
    <n v="5"/>
    <x v="10"/>
    <n v="558"/>
    <n v="1"/>
    <n v="440"/>
    <x v="20"/>
    <s v="0344 2024 0561 0913"/>
    <n v="34"/>
    <s v="F"/>
    <s v="H"/>
    <n v="502"/>
    <s v="MULTI-UNIT DWELLING (APARTMENT, DUPLEX, ETC)"/>
    <m/>
    <m/>
    <s v="AO"/>
    <s v="Adult Other"/>
    <n v="440"/>
    <m/>
    <m/>
    <m/>
    <s v="300 W  SANTA CRUZ                   ST"/>
    <m/>
    <n v="33.744199999999999"/>
    <n v="-118.28400000000001"/>
  </r>
  <r>
    <n v="201014626"/>
    <d v="2020-10-31T00:00:00"/>
    <x v="336"/>
    <n v="1000"/>
    <n v="10"/>
    <x v="11"/>
    <n v="1045"/>
    <n v="1"/>
    <n v="440"/>
    <x v="20"/>
    <s v="1822 0344"/>
    <n v="55"/>
    <s v="F"/>
    <s v="W"/>
    <n v="501"/>
    <s v="SINGLE FAMILY DWELLING"/>
    <m/>
    <m/>
    <s v="IC"/>
    <s v="Invest Cont"/>
    <n v="440"/>
    <m/>
    <m/>
    <m/>
    <s v="18000    MARTHA                       ST"/>
    <m/>
    <n v="34.173099999999998"/>
    <n v="-118.5239"/>
  </r>
  <r>
    <n v="200900522"/>
    <d v="2020-01-22T00:00:00"/>
    <x v="230"/>
    <n v="2330"/>
    <n v="9"/>
    <x v="3"/>
    <n v="948"/>
    <n v="1"/>
    <n v="440"/>
    <x v="20"/>
    <s v="0344 1602 1309"/>
    <n v="44"/>
    <s v="M"/>
    <s v="W"/>
    <n v="501"/>
    <s v="SINGLE FAMILY DWELLING"/>
    <n v="223"/>
    <s v="UNKNOWN TYPE CUTTING INSTRUMENT"/>
    <s v="IC"/>
    <s v="Invest Cont"/>
    <n v="440"/>
    <m/>
    <m/>
    <m/>
    <s v="13600    CHANDLER                     BL"/>
    <m/>
    <n v="34.172499999999999"/>
    <n v="-118.4268"/>
  </r>
  <r>
    <n v="200300599"/>
    <d v="2020-03-19T00:00:00"/>
    <x v="104"/>
    <n v="2300"/>
    <n v="3"/>
    <x v="2"/>
    <n v="393"/>
    <n v="1"/>
    <n v="330"/>
    <x v="1"/>
    <s v="0344 0329 1202 1609"/>
    <n v="64"/>
    <s v="M"/>
    <s v="B"/>
    <n v="101"/>
    <s v="STREET"/>
    <m/>
    <m/>
    <s v="IC"/>
    <s v="Invest Cont"/>
    <n v="330"/>
    <m/>
    <m/>
    <m/>
    <s v="4100 W  41ST                         ST"/>
    <m/>
    <n v="34.010100000000001"/>
    <n v="-118.3309"/>
  </r>
  <r>
    <n v="200117100"/>
    <d v="2020-08-28T00:00:00"/>
    <x v="182"/>
    <n v="945"/>
    <n v="1"/>
    <x v="1"/>
    <n v="157"/>
    <n v="1"/>
    <n v="761"/>
    <x v="35"/>
    <s v="0334 0421 1218 1822 2004"/>
    <n v="53"/>
    <s v="F"/>
    <s v="H"/>
    <n v="102"/>
    <s v="SIDEWALK"/>
    <n v="500"/>
    <s v="UNKNOWN WEAPON/OTHER WEAPON"/>
    <s v="IC"/>
    <s v="Invest Cont"/>
    <n v="761"/>
    <m/>
    <m/>
    <m/>
    <s v="5TH"/>
    <s v="TOWNE"/>
    <n v="34.043500000000002"/>
    <n v="-118.2427"/>
  </r>
  <r>
    <n v="200516076"/>
    <d v="2020-11-01T00:00:00"/>
    <x v="345"/>
    <n v="130"/>
    <n v="5"/>
    <x v="10"/>
    <n v="505"/>
    <n v="1"/>
    <n v="510"/>
    <x v="0"/>
    <m/>
    <n v="0"/>
    <m/>
    <m/>
    <n v="101"/>
    <s v="STREET"/>
    <m/>
    <m/>
    <s v="IC"/>
    <s v="Invest Cont"/>
    <n v="510"/>
    <m/>
    <m/>
    <m/>
    <s v="19600    PACIFIC GATEWAY              DR"/>
    <m/>
    <n v="33.850999999999999"/>
    <n v="-118.29519999999999"/>
  </r>
  <r>
    <n v="200116163"/>
    <d v="2020-08-10T00:00:00"/>
    <x v="133"/>
    <n v="930"/>
    <n v="1"/>
    <x v="1"/>
    <n v="152"/>
    <n v="1"/>
    <n v="510"/>
    <x v="0"/>
    <m/>
    <n v="0"/>
    <m/>
    <m/>
    <n v="108"/>
    <s v="PARKING LOT"/>
    <m/>
    <m/>
    <s v="IC"/>
    <s v="Invest Cont"/>
    <n v="510"/>
    <m/>
    <m/>
    <m/>
    <s v="500 S  GRAND                        AV"/>
    <m/>
    <n v="34.049500000000002"/>
    <n v="-118.2546"/>
  </r>
  <r>
    <n v="201216835"/>
    <d v="2020-07-21T00:00:00"/>
    <x v="221"/>
    <n v="2000"/>
    <n v="12"/>
    <x v="8"/>
    <n v="1245"/>
    <n v="1"/>
    <n v="510"/>
    <x v="0"/>
    <m/>
    <n v="0"/>
    <m/>
    <m/>
    <n v="101"/>
    <s v="STREET"/>
    <m/>
    <m/>
    <s v="AO"/>
    <s v="Adult Other"/>
    <n v="510"/>
    <m/>
    <m/>
    <m/>
    <s v="64TH"/>
    <s v="VERMONT"/>
    <n v="33.981400000000001"/>
    <n v="-118.2916"/>
  </r>
  <r>
    <n v="201217770"/>
    <d v="2020-07-01T00:00:00"/>
    <x v="80"/>
    <n v="2115"/>
    <n v="12"/>
    <x v="8"/>
    <n v="1256"/>
    <n v="2"/>
    <n v="354"/>
    <x v="14"/>
    <s v="0100 0377"/>
    <n v="26"/>
    <s v="M"/>
    <s v="H"/>
    <n v="501"/>
    <s v="SINGLE FAMILY DWELLING"/>
    <m/>
    <m/>
    <s v="IC"/>
    <s v="Invest Cont"/>
    <n v="354"/>
    <m/>
    <m/>
    <m/>
    <s v="800 W  74TH                         ST"/>
    <m/>
    <n v="33.972700000000003"/>
    <n v="-118.2876"/>
  </r>
  <r>
    <n v="200904912"/>
    <d v="2020-01-22T00:00:00"/>
    <x v="277"/>
    <n v="2215"/>
    <n v="9"/>
    <x v="3"/>
    <n v="914"/>
    <n v="1"/>
    <n v="331"/>
    <x v="23"/>
    <s v="0344 1606 2032"/>
    <n v="30"/>
    <s v="F"/>
    <s v="H"/>
    <n v="108"/>
    <s v="PARKING LOT"/>
    <m/>
    <m/>
    <s v="IC"/>
    <s v="Invest Cont"/>
    <n v="331"/>
    <m/>
    <m/>
    <m/>
    <s v="KESTER                       AV"/>
    <s v="SHERMAN                      WY"/>
    <n v="34.2012"/>
    <n v="-118.45740000000001"/>
  </r>
  <r>
    <n v="200117182"/>
    <d v="2020-08-31T00:00:00"/>
    <x v="151"/>
    <n v="20"/>
    <n v="1"/>
    <x v="1"/>
    <n v="195"/>
    <n v="1"/>
    <n v="230"/>
    <x v="13"/>
    <s v="0416 0429 0342 0913 0602"/>
    <n v="23"/>
    <s v="F"/>
    <s v="H"/>
    <n v="101"/>
    <s v="STREET"/>
    <n v="400"/>
    <s v="STRONG-ARM (HANDS, FIST, FEET OR BODILY FORCE)"/>
    <s v="IC"/>
    <s v="Invest Cont"/>
    <n v="230"/>
    <m/>
    <m/>
    <m/>
    <s v="1800 S  MAIN                         ST"/>
    <m/>
    <n v="34.032200000000003"/>
    <n v="-118.2637"/>
  </r>
  <r>
    <n v="201209406"/>
    <d v="2020-03-18T00:00:00"/>
    <x v="104"/>
    <n v="1545"/>
    <n v="12"/>
    <x v="8"/>
    <n v="1256"/>
    <n v="1"/>
    <n v="210"/>
    <x v="11"/>
    <s v="1822 1309 0344 0104 0432 0945"/>
    <n v="0"/>
    <s v="X"/>
    <s v="X"/>
    <n v="203"/>
    <s v="OTHER BUSINESS"/>
    <n v="400"/>
    <s v="STRONG-ARM (HANDS, FIST, FEET OR BODILY FORCE)"/>
    <s v="IC"/>
    <s v="Invest Cont"/>
    <n v="210"/>
    <m/>
    <m/>
    <m/>
    <s v="900 W  FLORENCE                     AV"/>
    <m/>
    <n v="33.974600000000002"/>
    <n v="-118.28919999999999"/>
  </r>
  <r>
    <n v="201208896"/>
    <d v="2020-03-06T00:00:00"/>
    <x v="17"/>
    <n v="500"/>
    <n v="12"/>
    <x v="8"/>
    <n v="1259"/>
    <n v="2"/>
    <n v="740"/>
    <x v="21"/>
    <n v="329"/>
    <n v="36"/>
    <s v="M"/>
    <s v="B"/>
    <n v="502"/>
    <s v="MULTI-UNIT DWELLING (APARTMENT, DUPLEX, ETC)"/>
    <m/>
    <m/>
    <s v="IC"/>
    <s v="Invest Cont"/>
    <n v="740"/>
    <m/>
    <m/>
    <m/>
    <s v="7600 S  SAN PEDRO                    ST"/>
    <m/>
    <n v="33.971299999999999"/>
    <n v="-118.26949999999999"/>
  </r>
  <r>
    <n v="200213401"/>
    <d v="2020-08-06T00:00:00"/>
    <x v="115"/>
    <n v="330"/>
    <n v="2"/>
    <x v="5"/>
    <n v="269"/>
    <n v="2"/>
    <n v="740"/>
    <x v="21"/>
    <s v="0913 0561 1307 0329 0602"/>
    <n v="47"/>
    <s v="F"/>
    <s v="H"/>
    <n v="122"/>
    <s v="VEHICLE, PASSENGER/TRUCK"/>
    <n v="500"/>
    <s v="UNKNOWN WEAPON/OTHER WEAPON"/>
    <s v="AO"/>
    <s v="Adult Other"/>
    <n v="740"/>
    <m/>
    <m/>
    <m/>
    <s v="1300    LINWOOD                      AV"/>
    <m/>
    <n v="34.050800000000002"/>
    <n v="-118.26819999999999"/>
  </r>
  <r>
    <n v="200209654"/>
    <d v="2020-04-15T00:00:00"/>
    <x v="213"/>
    <n v="1055"/>
    <n v="2"/>
    <x v="5"/>
    <n v="251"/>
    <n v="1"/>
    <n v="440"/>
    <x v="20"/>
    <n v="344"/>
    <n v="24"/>
    <s v="F"/>
    <s v="K"/>
    <n v="710"/>
    <s v="OTHER PREMISE"/>
    <m/>
    <m/>
    <s v="IC"/>
    <s v="Invest Cont"/>
    <n v="440"/>
    <m/>
    <m/>
    <m/>
    <s v="S  RAMPART                      BL"/>
    <s v="WILSHIRE                     BL"/>
    <n v="34.060899999999997"/>
    <n v="-118.28230000000001"/>
  </r>
  <r>
    <n v="200217774"/>
    <d v="2020-11-23T00:00:00"/>
    <x v="47"/>
    <n v="1300"/>
    <n v="2"/>
    <x v="5"/>
    <n v="246"/>
    <n v="1"/>
    <n v="210"/>
    <x v="11"/>
    <s v="0342 0334 0337 1202 0448 0352 0344 0432 1822"/>
    <n v="61"/>
    <s v="F"/>
    <s v="H"/>
    <n v="406"/>
    <s v="OTHER STORE"/>
    <n v="102"/>
    <s v="HAND GUN"/>
    <s v="IC"/>
    <s v="Invest Cont"/>
    <n v="210"/>
    <m/>
    <m/>
    <m/>
    <s v="2000 W  6TH                          ST"/>
    <m/>
    <n v="34.059100000000001"/>
    <n v="-118.2739"/>
  </r>
  <r>
    <n v="200509340"/>
    <d v="2020-05-09T00:00:00"/>
    <x v="143"/>
    <n v="1225"/>
    <n v="5"/>
    <x v="10"/>
    <n v="509"/>
    <n v="1"/>
    <n v="420"/>
    <x v="33"/>
    <s v="0326 0344 0385 1300 1309"/>
    <n v="45"/>
    <s v="M"/>
    <s v="H"/>
    <n v="101"/>
    <s v="STREET"/>
    <m/>
    <m/>
    <s v="IC"/>
    <s v="Invest Cont"/>
    <n v="420"/>
    <m/>
    <m/>
    <m/>
    <s v="24600 S  WESTERN                      AV"/>
    <m/>
    <n v="33.8018"/>
    <n v="-118.3075"/>
  </r>
  <r>
    <n v="200813153"/>
    <d v="2020-08-20T00:00:00"/>
    <x v="110"/>
    <n v="1605"/>
    <n v="8"/>
    <x v="12"/>
    <n v="802"/>
    <n v="2"/>
    <n v="354"/>
    <x v="14"/>
    <s v="0100 1202"/>
    <n v="88"/>
    <s v="M"/>
    <s v="W"/>
    <n v="502"/>
    <s v="MULTI-UNIT DWELLING (APARTMENT, DUPLEX, ETC)"/>
    <m/>
    <m/>
    <s v="IC"/>
    <s v="Invest Cont"/>
    <n v="354"/>
    <m/>
    <m/>
    <m/>
    <s v="1000    VIA DE LA PAZ"/>
    <m/>
    <n v="34.048000000000002"/>
    <n v="-118.5269"/>
  </r>
  <r>
    <n v="200118409"/>
    <d v="2020-09-23T00:00:00"/>
    <x v="83"/>
    <n v="1550"/>
    <n v="1"/>
    <x v="1"/>
    <n v="132"/>
    <n v="1"/>
    <n v="331"/>
    <x v="23"/>
    <s v="0329 0344 1300 1822"/>
    <n v="55"/>
    <s v="M"/>
    <s v="H"/>
    <n v="108"/>
    <s v="PARKING LOT"/>
    <m/>
    <m/>
    <s v="IC"/>
    <s v="Invest Cont"/>
    <n v="331"/>
    <m/>
    <m/>
    <m/>
    <s v="400 W  2ND                          ST"/>
    <m/>
    <n v="34.053100000000001"/>
    <n v="-118.2478"/>
  </r>
  <r>
    <n v="200713180"/>
    <d v="2020-08-26T00:00:00"/>
    <x v="319"/>
    <n v="1700"/>
    <n v="7"/>
    <x v="0"/>
    <n v="785"/>
    <n v="1"/>
    <n v="310"/>
    <x v="5"/>
    <s v="1609 1601 0344"/>
    <n v="47"/>
    <s v="M"/>
    <s v="O"/>
    <n v="501"/>
    <s v="SINGLE FAMILY DWELLING"/>
    <m/>
    <m/>
    <s v="IC"/>
    <s v="Invest Cont"/>
    <n v="310"/>
    <m/>
    <m/>
    <m/>
    <s v="2300 S  LONGWOOD                     AV"/>
    <m/>
    <n v="34.035200000000003"/>
    <n v="-118.348"/>
  </r>
  <r>
    <n v="200107002"/>
    <d v="2020-02-12T00:00:00"/>
    <x v="99"/>
    <n v="1850"/>
    <n v="1"/>
    <x v="1"/>
    <n v="135"/>
    <n v="1"/>
    <n v="330"/>
    <x v="1"/>
    <s v="1307 0329 1822 1609 0344"/>
    <n v="28"/>
    <s v="M"/>
    <s v="W"/>
    <n v="101"/>
    <s v="STREET"/>
    <m/>
    <m/>
    <s v="IC"/>
    <s v="Invest Cont"/>
    <n v="330"/>
    <m/>
    <m/>
    <m/>
    <s v="4TH"/>
    <s v="MAIN"/>
    <n v="34.048499999999997"/>
    <n v="-118.2478"/>
  </r>
  <r>
    <n v="200817500"/>
    <d v="2020-12-11T00:00:00"/>
    <x v="355"/>
    <n v="119"/>
    <n v="8"/>
    <x v="12"/>
    <n v="893"/>
    <n v="2"/>
    <n v="946"/>
    <x v="8"/>
    <n v="1822"/>
    <n v="53"/>
    <s v="M"/>
    <s v="W"/>
    <n v="501"/>
    <s v="SINGLE FAMILY DWELLING"/>
    <m/>
    <m/>
    <s v="IC"/>
    <s v="Invest Cont"/>
    <n v="946"/>
    <m/>
    <m/>
    <m/>
    <s v="2500 S  SEPULVEDA                    BL"/>
    <m/>
    <n v="34.034799999999997"/>
    <n v="-118.43389999999999"/>
  </r>
  <r>
    <n v="200515612"/>
    <d v="2020-10-21T00:00:00"/>
    <x v="161"/>
    <n v="1045"/>
    <n v="5"/>
    <x v="10"/>
    <n v="557"/>
    <n v="1"/>
    <n v="210"/>
    <x v="11"/>
    <s v="0334 0337 0344 1309 0913 0444 0429"/>
    <n v="58"/>
    <s v="F"/>
    <s v="W"/>
    <n v="503"/>
    <s v="HOTEL"/>
    <n v="200"/>
    <s v="KNIFE WITH BLADE 6INCHES OR LESS"/>
    <s v="AO"/>
    <s v="Adult Other"/>
    <n v="210"/>
    <m/>
    <m/>
    <m/>
    <s v="100 S  GAFFEY                       ST"/>
    <m/>
    <n v="33.742800000000003"/>
    <n v="-118.2923"/>
  </r>
  <r>
    <n v="201205177"/>
    <d v="2020-01-18T00:00:00"/>
    <x v="277"/>
    <n v="500"/>
    <n v="12"/>
    <x v="8"/>
    <n v="1245"/>
    <n v="1"/>
    <n v="510"/>
    <x v="0"/>
    <m/>
    <n v="0"/>
    <m/>
    <m/>
    <n v="101"/>
    <s v="STREET"/>
    <m/>
    <m/>
    <s v="AA"/>
    <s v="Adult Arrest"/>
    <n v="510"/>
    <m/>
    <m/>
    <m/>
    <s v="VERMONT"/>
    <s v="GAGE"/>
    <n v="33.982199999999999"/>
    <n v="-118.2915"/>
  </r>
  <r>
    <n v="201205695"/>
    <d v="2020-01-25T00:00:00"/>
    <x v="227"/>
    <n v="1030"/>
    <n v="12"/>
    <x v="8"/>
    <n v="1213"/>
    <n v="1"/>
    <n v="442"/>
    <x v="16"/>
    <s v="0342 0325 0344 1822"/>
    <n v="0"/>
    <s v="X"/>
    <s v="X"/>
    <n v="203"/>
    <s v="OTHER BUSINESS"/>
    <m/>
    <m/>
    <s v="IC"/>
    <s v="Invest Cont"/>
    <n v="442"/>
    <m/>
    <m/>
    <m/>
    <s v="5400    DENKER                       AV"/>
    <m/>
    <n v="33.992100000000001"/>
    <n v="-118.3108"/>
  </r>
  <r>
    <n v="200616093"/>
    <d v="2020-09-30T00:00:00"/>
    <x v="185"/>
    <n v="1300"/>
    <n v="6"/>
    <x v="9"/>
    <n v="643"/>
    <n v="1"/>
    <n v="440"/>
    <x v="20"/>
    <s v="1822 0329"/>
    <n v="27"/>
    <s v="F"/>
    <s v="W"/>
    <n v="502"/>
    <s v="MULTI-UNIT DWELLING (APARTMENT, DUPLEX, ETC)"/>
    <m/>
    <m/>
    <s v="IC"/>
    <s v="Invest Cont"/>
    <n v="440"/>
    <m/>
    <m/>
    <m/>
    <s v="7300 W  HOLLYWOOD                    BL"/>
    <m/>
    <n v="34.101599999999998"/>
    <n v="-118.3497"/>
  </r>
  <r>
    <n v="200815923"/>
    <d v="2020-10-31T00:00:00"/>
    <x v="106"/>
    <n v="1400"/>
    <n v="8"/>
    <x v="12"/>
    <n v="898"/>
    <n v="1"/>
    <n v="440"/>
    <x v="20"/>
    <s v="0344 0394 1822"/>
    <n v="48"/>
    <s v="M"/>
    <s v="W"/>
    <n v="119"/>
    <s v="PORCH, RESIDENTIAL"/>
    <m/>
    <m/>
    <s v="IC"/>
    <s v="Invest Cont"/>
    <n v="440"/>
    <m/>
    <m/>
    <m/>
    <s v="9100    OLIN                         ST"/>
    <m/>
    <n v="34.036999999999999"/>
    <n v="-118.3905"/>
  </r>
  <r>
    <n v="201222772"/>
    <d v="2020-10-17T00:00:00"/>
    <x v="365"/>
    <n v="1250"/>
    <n v="12"/>
    <x v="8"/>
    <n v="1265"/>
    <n v="1"/>
    <n v="251"/>
    <x v="55"/>
    <s v="1100 1822 0329"/>
    <n v="53"/>
    <s v="F"/>
    <s v="H"/>
    <n v="501"/>
    <s v="SINGLE FAMILY DWELLING"/>
    <n v="102"/>
    <s v="HAND GUN"/>
    <s v="IC"/>
    <s v="Invest Cont"/>
    <n v="251"/>
    <m/>
    <m/>
    <m/>
    <s v="1500 W  83RD                         ST"/>
    <m/>
    <n v="33.963700000000003"/>
    <n v="-118.3047"/>
  </r>
  <r>
    <n v="200413668"/>
    <d v="2020-10-10T00:00:00"/>
    <x v="149"/>
    <n v="1815"/>
    <n v="4"/>
    <x v="4"/>
    <n v="412"/>
    <n v="1"/>
    <n v="230"/>
    <x v="13"/>
    <s v="1822 0302 0919 1300"/>
    <n v="30"/>
    <s v="F"/>
    <s v="W"/>
    <n v="101"/>
    <s v="STREET"/>
    <n v="109"/>
    <s v="SEMI-AUTOMATIC PISTOL"/>
    <s v="IC"/>
    <s v="Invest Cont"/>
    <n v="230"/>
    <m/>
    <m/>
    <m/>
    <s v="DALY"/>
    <s v="AVENUE 26"/>
    <n v="34.076500000000003"/>
    <n v="-118.2157"/>
  </r>
  <r>
    <n v="200909539"/>
    <d v="2020-05-10T00:00:00"/>
    <x v="39"/>
    <n v="932"/>
    <n v="9"/>
    <x v="3"/>
    <n v="989"/>
    <n v="2"/>
    <n v="888"/>
    <x v="24"/>
    <n v="1501"/>
    <n v="46"/>
    <s v="F"/>
    <s v="B"/>
    <n v="501"/>
    <s v="SINGLE FAMILY DWELLING"/>
    <m/>
    <m/>
    <s v="IC"/>
    <s v="Invest Cont"/>
    <n v="888"/>
    <m/>
    <m/>
    <m/>
    <s v="4300    ALLOTT                       AV"/>
    <m/>
    <n v="34.147500000000001"/>
    <n v="-118.428"/>
  </r>
  <r>
    <n v="200806690"/>
    <d v="2020-02-28T00:00:00"/>
    <x v="324"/>
    <n v="1600"/>
    <n v="8"/>
    <x v="12"/>
    <n v="823"/>
    <n v="2"/>
    <n v="740"/>
    <x v="21"/>
    <s v="1202 0329 0358 0321"/>
    <n v="65"/>
    <s v="M"/>
    <s v="O"/>
    <n v="502"/>
    <s v="MULTI-UNIT DWELLING (APARTMENT, DUPLEX, ETC)"/>
    <m/>
    <m/>
    <s v="IC"/>
    <s v="Invest Cont"/>
    <n v="740"/>
    <m/>
    <m/>
    <m/>
    <s v="15500    EARLHAM                      ST"/>
    <m/>
    <n v="34.038200000000003"/>
    <n v="-118.5294"/>
  </r>
  <r>
    <n v="200913625"/>
    <d v="2020-08-17T00:00:00"/>
    <x v="337"/>
    <n v="1406"/>
    <n v="9"/>
    <x v="3"/>
    <n v="981"/>
    <n v="1"/>
    <n v="510"/>
    <x v="0"/>
    <m/>
    <n v="0"/>
    <m/>
    <m/>
    <n v="101"/>
    <s v="STREET"/>
    <m/>
    <m/>
    <s v="IC"/>
    <s v="Invest Cont"/>
    <n v="510"/>
    <m/>
    <m/>
    <m/>
    <s v="14900    DICKENS                      ST"/>
    <m/>
    <n v="34.151200000000003"/>
    <n v="-118.4581"/>
  </r>
  <r>
    <n v="200806879"/>
    <d v="2020-03-03T00:00:00"/>
    <x v="61"/>
    <n v="700"/>
    <n v="8"/>
    <x v="12"/>
    <n v="889"/>
    <n v="2"/>
    <n v="627"/>
    <x v="43"/>
    <s v="0400 0416 1258 1414"/>
    <n v="10"/>
    <s v="F"/>
    <s v="H"/>
    <n v="502"/>
    <s v="MULTI-UNIT DWELLING (APARTMENT, DUPLEX, ETC)"/>
    <n v="301"/>
    <s v="BELT FLAILING INSTRUMENT/CHAIN"/>
    <s v="AA"/>
    <s v="Adult Arrest"/>
    <n v="627"/>
    <m/>
    <m/>
    <m/>
    <s v="1900 S  SHENANDOAH                   ST"/>
    <m/>
    <n v="34.044400000000003"/>
    <n v="-118.38379999999999"/>
  </r>
  <r>
    <n v="201111698"/>
    <d v="2020-07-22T00:00:00"/>
    <x v="102"/>
    <n v="1230"/>
    <n v="11"/>
    <x v="7"/>
    <n v="1158"/>
    <n v="1"/>
    <n v="510"/>
    <x v="0"/>
    <m/>
    <n v="0"/>
    <m/>
    <m/>
    <n v="707"/>
    <s v="GARAGE/CARPORT"/>
    <m/>
    <m/>
    <s v="IC"/>
    <s v="Invest Cont"/>
    <n v="510"/>
    <m/>
    <m/>
    <m/>
    <s v="300 W  AVENUE 37"/>
    <m/>
    <n v="34.0901"/>
    <n v="-118.21259999999999"/>
  </r>
  <r>
    <n v="200305394"/>
    <d v="2020-01-24T00:00:00"/>
    <x v="254"/>
    <n v="1030"/>
    <n v="3"/>
    <x v="2"/>
    <n v="379"/>
    <n v="2"/>
    <n v="624"/>
    <x v="15"/>
    <s v="0342 0416 0446 0445 1822 1313 0334"/>
    <n v="37"/>
    <s v="M"/>
    <s v="H"/>
    <n v="101"/>
    <s v="STREET"/>
    <n v="500"/>
    <s v="UNKNOWN WEAPON/OTHER WEAPON"/>
    <s v="IC"/>
    <s v="Invest Cont"/>
    <n v="624"/>
    <m/>
    <m/>
    <m/>
    <s v="BROWNING                     BL"/>
    <s v="VERMONT                      AV"/>
    <n v="34.012099999999997"/>
    <n v="-118.2915"/>
  </r>
  <r>
    <n v="200317836"/>
    <d v="2020-09-24T00:00:00"/>
    <x v="23"/>
    <n v="2125"/>
    <n v="3"/>
    <x v="2"/>
    <n v="331"/>
    <n v="1"/>
    <n v="230"/>
    <x v="13"/>
    <s v="1402 0334 0411 0416 0445 0446 0913 1202 2004 2021"/>
    <n v="61"/>
    <s v="F"/>
    <s v="B"/>
    <n v="101"/>
    <s v="STREET"/>
    <n v="207"/>
    <s v="OTHER KNIFE"/>
    <s v="AO"/>
    <s v="Adult Other"/>
    <n v="230"/>
    <m/>
    <m/>
    <m/>
    <s v="JEFFERSON                    BL"/>
    <s v="HARCOURT                     AV"/>
    <n v="34.025500000000001"/>
    <n v="-118.35080000000001"/>
  </r>
  <r>
    <n v="200305791"/>
    <d v="2020-01-30T00:00:00"/>
    <x v="227"/>
    <n v="2200"/>
    <n v="3"/>
    <x v="2"/>
    <n v="337"/>
    <n v="1"/>
    <n v="420"/>
    <x v="33"/>
    <s v="0344 1606"/>
    <n v="30"/>
    <s v="F"/>
    <s v="B"/>
    <n v="101"/>
    <s v="STREET"/>
    <m/>
    <m/>
    <s v="IC"/>
    <s v="Invest Cont"/>
    <n v="420"/>
    <m/>
    <m/>
    <m/>
    <s v="2900    DALTON                       AV"/>
    <m/>
    <n v="34.0291"/>
    <n v="-118.30410000000001"/>
  </r>
  <r>
    <n v="200316048"/>
    <d v="2020-08-19T00:00:00"/>
    <x v="347"/>
    <n v="1200"/>
    <n v="3"/>
    <x v="2"/>
    <n v="378"/>
    <n v="1"/>
    <n v="350"/>
    <x v="60"/>
    <s v="1822 0344 0346 1026"/>
    <n v="28"/>
    <s v="F"/>
    <s v="B"/>
    <n v="102"/>
    <s v="SIDEWALK"/>
    <n v="400"/>
    <s v="STRONG-ARM (HANDS, FIST, FEET OR BODILY FORCE)"/>
    <s v="IC"/>
    <s v="Invest Cont"/>
    <n v="350"/>
    <m/>
    <m/>
    <m/>
    <s v="EXPOSITION                   BL"/>
    <s v="BILL ROBERTSON               LN"/>
    <n v="34.0182"/>
    <n v="-118.2901"/>
  </r>
  <r>
    <n v="200612116"/>
    <d v="2020-07-02T00:00:00"/>
    <x v="153"/>
    <n v="1630"/>
    <n v="6"/>
    <x v="9"/>
    <n v="622"/>
    <n v="2"/>
    <n v="354"/>
    <x v="14"/>
    <s v="0930 1822"/>
    <n v="33"/>
    <s v="M"/>
    <s v="W"/>
    <n v="501"/>
    <s v="SINGLE FAMILY DWELLING"/>
    <m/>
    <m/>
    <s v="IC"/>
    <s v="Invest Cont"/>
    <n v="354"/>
    <m/>
    <m/>
    <m/>
    <s v="7200    FRANKLIN                     AV"/>
    <m/>
    <n v="34.114600000000003"/>
    <n v="-118.36069999999999"/>
  </r>
  <r>
    <n v="200313107"/>
    <d v="2020-06-23T00:00:00"/>
    <x v="252"/>
    <n v="1500"/>
    <n v="3"/>
    <x v="2"/>
    <n v="328"/>
    <n v="1"/>
    <n v="236"/>
    <x v="46"/>
    <s v="0408 0416 0446 0448 0913 1243 1813 2000"/>
    <n v="45"/>
    <s v="F"/>
    <s v="B"/>
    <n v="505"/>
    <s v="MOTEL"/>
    <n v="400"/>
    <s v="STRONG-ARM (HANDS, FIST, FEET OR BODILY FORCE)"/>
    <s v="IC"/>
    <s v="Invest Cont"/>
    <n v="236"/>
    <m/>
    <m/>
    <m/>
    <s v="3100 S  FIGUEROA                     ST"/>
    <m/>
    <n v="34.026800000000001"/>
    <n v="-118.2808"/>
  </r>
  <r>
    <n v="200908624"/>
    <d v="2020-04-19T00:00:00"/>
    <x v="77"/>
    <n v="1300"/>
    <n v="9"/>
    <x v="3"/>
    <n v="914"/>
    <n v="1"/>
    <n v="420"/>
    <x v="33"/>
    <s v="1606 0344"/>
    <n v="54"/>
    <s v="M"/>
    <s v="H"/>
    <n v="108"/>
    <s v="PARKING LOT"/>
    <m/>
    <m/>
    <s v="IC"/>
    <s v="Invest Cont"/>
    <n v="420"/>
    <m/>
    <m/>
    <m/>
    <s v="SHERMAN                      WY"/>
    <s v="KESTER"/>
    <n v="34.2012"/>
    <n v="-118.45740000000001"/>
  </r>
  <r>
    <n v="201207368"/>
    <d v="2020-02-17T00:00:00"/>
    <x v="58"/>
    <n v="2100"/>
    <n v="12"/>
    <x v="8"/>
    <n v="1219"/>
    <n v="1"/>
    <n v="330"/>
    <x v="1"/>
    <s v="0344 0385"/>
    <n v="64"/>
    <s v="M"/>
    <s v="B"/>
    <n v="101"/>
    <s v="STREET"/>
    <m/>
    <m/>
    <s v="IC"/>
    <s v="Invest Cont"/>
    <n v="330"/>
    <m/>
    <m/>
    <m/>
    <s v="FIGUEROA                     ST"/>
    <s v="56TH                         ST"/>
    <n v="33.991500000000002"/>
    <n v="-118.28270000000001"/>
  </r>
  <r>
    <n v="200321610"/>
    <d v="2020-12-12T00:00:00"/>
    <x v="341"/>
    <n v="1005"/>
    <n v="3"/>
    <x v="2"/>
    <n v="391"/>
    <n v="1"/>
    <n v="230"/>
    <x v="13"/>
    <s v="1300 1822 1100 0450 1309 0334 0302 1407"/>
    <n v="42"/>
    <s v="M"/>
    <s v="B"/>
    <n v="101"/>
    <s v="STREET"/>
    <n v="102"/>
    <s v="HAND GUN"/>
    <s v="IC"/>
    <s v="Invest Cont"/>
    <n v="230"/>
    <m/>
    <m/>
    <m/>
    <s v="4100    HILLCREST                    DR"/>
    <m/>
    <n v="34.010199999999998"/>
    <n v="-118.3497"/>
  </r>
  <r>
    <n v="200613514"/>
    <d v="2020-08-04T00:00:00"/>
    <x v="74"/>
    <n v="50"/>
    <n v="6"/>
    <x v="9"/>
    <n v="669"/>
    <n v="1"/>
    <n v="330"/>
    <x v="1"/>
    <s v="1300 1307 1601 1609 0329 0344"/>
    <n v="27"/>
    <s v="M"/>
    <s v="W"/>
    <n v="101"/>
    <s v="STREET"/>
    <m/>
    <m/>
    <s v="IC"/>
    <s v="Invest Cont"/>
    <n v="330"/>
    <m/>
    <m/>
    <m/>
    <s v="5300    VIRGINIA                     AV"/>
    <m/>
    <n v="34.091999999999999"/>
    <n v="-118.30670000000001"/>
  </r>
  <r>
    <n v="200619016"/>
    <d v="2020-12-08T00:00:00"/>
    <x v="131"/>
    <n v="615"/>
    <n v="6"/>
    <x v="9"/>
    <n v="642"/>
    <n v="2"/>
    <n v="930"/>
    <x v="30"/>
    <s v="1822 0421"/>
    <n v="48"/>
    <s v="F"/>
    <s v="H"/>
    <n v="203"/>
    <s v="OTHER BUSINESS"/>
    <n v="511"/>
    <s v="VERBAL THREAT"/>
    <s v="AA"/>
    <s v="Adult Arrest"/>
    <n v="930"/>
    <m/>
    <m/>
    <m/>
    <s v="CURSON"/>
    <s v="SUNSET"/>
    <n v="34.097999999999999"/>
    <n v="-118.355"/>
  </r>
  <r>
    <n v="200810606"/>
    <d v="2020-06-13T00:00:00"/>
    <x v="226"/>
    <n v="1800"/>
    <n v="8"/>
    <x v="12"/>
    <n v="816"/>
    <n v="1"/>
    <n v="440"/>
    <x v="20"/>
    <s v="1210 0344 1822 0394"/>
    <n v="35"/>
    <s v="M"/>
    <s v="X"/>
    <n v="502"/>
    <s v="MULTI-UNIT DWELLING (APARTMENT, DUPLEX, ETC)"/>
    <m/>
    <m/>
    <s v="IC"/>
    <s v="Invest Cont"/>
    <n v="440"/>
    <m/>
    <m/>
    <m/>
    <s v="600    VETERAN                      AV"/>
    <m/>
    <n v="34.066800000000001"/>
    <n v="-118.4547"/>
  </r>
  <r>
    <n v="201214576"/>
    <d v="2020-06-13T00:00:00"/>
    <x v="93"/>
    <n v="705"/>
    <n v="12"/>
    <x v="8"/>
    <n v="1253"/>
    <n v="2"/>
    <n v="626"/>
    <x v="10"/>
    <s v="1402 1202 2004 2000 1823 1218 0319 0416 0913"/>
    <n v="28"/>
    <s v="F"/>
    <s v="B"/>
    <n v="102"/>
    <s v="SIDEWALK"/>
    <n v="400"/>
    <s v="STRONG-ARM (HANDS, FIST, FEET OR BODILY FORCE)"/>
    <s v="IC"/>
    <s v="Invest Cont"/>
    <n v="626"/>
    <m/>
    <m/>
    <m/>
    <s v="2000 W  FLORENCE                     AV"/>
    <m/>
    <n v="33.974600000000002"/>
    <n v="-118.3134"/>
  </r>
  <r>
    <n v="200320141"/>
    <d v="2020-11-09T00:00:00"/>
    <x v="313"/>
    <n v="1430"/>
    <n v="3"/>
    <x v="2"/>
    <n v="362"/>
    <n v="1"/>
    <n v="330"/>
    <x v="1"/>
    <s v="0349 0344 1300 1601 1822"/>
    <n v="19"/>
    <s v="X"/>
    <s v="X"/>
    <n v="101"/>
    <s v="STREET"/>
    <m/>
    <m/>
    <s v="IC"/>
    <s v="Invest Cont"/>
    <n v="330"/>
    <m/>
    <m/>
    <m/>
    <s v="4600    OBAMA                        BL"/>
    <m/>
    <n v="34.021299999999997"/>
    <n v="-118.3467"/>
  </r>
  <r>
    <n v="201305530"/>
    <d v="2020-01-28T00:00:00"/>
    <x v="259"/>
    <n v="1315"/>
    <n v="13"/>
    <x v="6"/>
    <n v="1341"/>
    <n v="1"/>
    <n v="220"/>
    <x v="50"/>
    <s v="0334 1402 0355 2004 1822"/>
    <n v="27"/>
    <s v="M"/>
    <s v="B"/>
    <n v="101"/>
    <s v="STREET"/>
    <n v="207"/>
    <s v="OTHER KNIFE"/>
    <s v="AA"/>
    <s v="Adult Arrest"/>
    <n v="220"/>
    <n v="998"/>
    <m/>
    <m/>
    <s v="GRAND"/>
    <s v="27TH"/>
    <n v="34.015500000000003"/>
    <n v="-118.27719999999999"/>
  </r>
  <r>
    <n v="200710136"/>
    <d v="2020-06-05T00:00:00"/>
    <x v="150"/>
    <n v="2045"/>
    <n v="7"/>
    <x v="0"/>
    <n v="723"/>
    <n v="2"/>
    <n v="624"/>
    <x v="15"/>
    <s v="0444 1822 2021"/>
    <n v="32"/>
    <s v="F"/>
    <s v="B"/>
    <n v="402"/>
    <s v="MARKET"/>
    <n v="400"/>
    <s v="STRONG-ARM (HANDS, FIST, FEET OR BODILY FORCE)"/>
    <s v="AO"/>
    <s v="Adult Other"/>
    <n v="624"/>
    <m/>
    <m/>
    <m/>
    <s v="3RD"/>
    <s v="FAIRFAX"/>
    <n v="34.071599999999997"/>
    <n v="-118.3614"/>
  </r>
  <r>
    <n v="201214306"/>
    <d v="2020-06-08T00:00:00"/>
    <x v="20"/>
    <n v="1230"/>
    <n v="12"/>
    <x v="8"/>
    <n v="1232"/>
    <n v="2"/>
    <n v="888"/>
    <x v="24"/>
    <n v="1822"/>
    <n v="27"/>
    <s v="M"/>
    <s v="W"/>
    <n v="502"/>
    <s v="MULTI-UNIT DWELLING (APARTMENT, DUPLEX, ETC)"/>
    <m/>
    <m/>
    <s v="IC"/>
    <s v="Invest Cont"/>
    <n v="888"/>
    <m/>
    <m/>
    <m/>
    <s v="2200 W  SLAUSON                      AV"/>
    <m/>
    <n v="33.989100000000001"/>
    <n v="-118.3176"/>
  </r>
  <r>
    <n v="200812618"/>
    <d v="2020-08-03T00:00:00"/>
    <x v="102"/>
    <n v="1740"/>
    <n v="8"/>
    <x v="12"/>
    <n v="854"/>
    <n v="1"/>
    <n v="310"/>
    <x v="5"/>
    <s v="1602 1420 1822 0344 0397"/>
    <n v="49"/>
    <s v="M"/>
    <s v="W"/>
    <n v="221"/>
    <s v="PUBLIC STORAGE"/>
    <m/>
    <m/>
    <s v="IC"/>
    <s v="Invest Cont"/>
    <n v="310"/>
    <m/>
    <m/>
    <m/>
    <s v="1600    COTNER                       AV"/>
    <m/>
    <n v="34.0473"/>
    <n v="-118.4462"/>
  </r>
  <r>
    <n v="201216730"/>
    <d v="2020-07-17T00:00:00"/>
    <x v="353"/>
    <n v="2300"/>
    <n v="12"/>
    <x v="8"/>
    <n v="1266"/>
    <n v="1"/>
    <n v="220"/>
    <x v="50"/>
    <s v="2000 1814 0400 0408 0913"/>
    <n v="28"/>
    <s v="F"/>
    <s v="B"/>
    <n v="501"/>
    <s v="SINGLE FAMILY DWELLING"/>
    <n v="400"/>
    <s v="STRONG-ARM (HANDS, FIST, FEET OR BODILY FORCE)"/>
    <s v="AA"/>
    <s v="Adult Arrest"/>
    <n v="220"/>
    <m/>
    <m/>
    <m/>
    <s v="8100 S  HOOVER                       ST"/>
    <m/>
    <n v="33.965499999999999"/>
    <n v="-118.2871"/>
  </r>
  <r>
    <n v="201226964"/>
    <d v="2020-12-22T00:00:00"/>
    <x v="192"/>
    <n v="910"/>
    <n v="12"/>
    <x v="8"/>
    <n v="1251"/>
    <n v="1"/>
    <n v="310"/>
    <x v="5"/>
    <s v="0344 1822"/>
    <n v="0"/>
    <s v="X"/>
    <s v="X"/>
    <n v="248"/>
    <s v="CELL PHONE STORE"/>
    <m/>
    <m/>
    <s v="IC"/>
    <s v="Invest Cont"/>
    <n v="310"/>
    <m/>
    <m/>
    <m/>
    <s v="3300 W  FLORENCE                     AV"/>
    <m/>
    <n v="33.974499999999999"/>
    <n v="-118.3302"/>
  </r>
  <r>
    <n v="200207407"/>
    <d v="2020-03-06T00:00:00"/>
    <x v="323"/>
    <n v="1700"/>
    <n v="2"/>
    <x v="5"/>
    <n v="271"/>
    <n v="2"/>
    <n v="664"/>
    <x v="53"/>
    <s v="0344 0701 0800"/>
    <n v="36"/>
    <s v="F"/>
    <s v="K"/>
    <n v="501"/>
    <s v="SINGLE FAMILY DWELLING"/>
    <m/>
    <m/>
    <s v="IC"/>
    <s v="Invest Cont"/>
    <n v="664"/>
    <m/>
    <m/>
    <m/>
    <s v="2300 W  10TH                         ST"/>
    <m/>
    <n v="34.052900000000001"/>
    <n v="-118.28189999999999"/>
  </r>
  <r>
    <n v="200805132"/>
    <d v="2020-01-27T00:00:00"/>
    <x v="119"/>
    <n v="1700"/>
    <n v="8"/>
    <x v="12"/>
    <n v="899"/>
    <n v="1"/>
    <n v="510"/>
    <x v="0"/>
    <m/>
    <n v="0"/>
    <m/>
    <m/>
    <n v="101"/>
    <s v="STREET"/>
    <m/>
    <m/>
    <s v="IC"/>
    <s v="Invest Cont"/>
    <n v="510"/>
    <m/>
    <m/>
    <m/>
    <s v="OLIN"/>
    <s v="HOLT"/>
    <n v="34.0351"/>
    <n v="-118.383"/>
  </r>
  <r>
    <n v="200608308"/>
    <d v="2020-03-24T00:00:00"/>
    <x v="13"/>
    <n v="1700"/>
    <n v="6"/>
    <x v="9"/>
    <n v="642"/>
    <n v="1"/>
    <n v="330"/>
    <x v="1"/>
    <s v="1822 0358 0321 0344 1300 1607"/>
    <n v="55"/>
    <s v="M"/>
    <s v="B"/>
    <n v="108"/>
    <s v="PARKING LOT"/>
    <m/>
    <m/>
    <s v="IC"/>
    <s v="Invest Cont"/>
    <n v="330"/>
    <m/>
    <m/>
    <m/>
    <s v="1300 N  SIERRA BONITA                AV"/>
    <m/>
    <n v="34.098100000000002"/>
    <n v="-118.35769999999999"/>
  </r>
  <r>
    <n v="201010638"/>
    <d v="2020-07-03T00:00:00"/>
    <x v="138"/>
    <n v="1000"/>
    <n v="10"/>
    <x v="11"/>
    <n v="1015"/>
    <n v="1"/>
    <n v="420"/>
    <x v="33"/>
    <m/>
    <n v="0"/>
    <m/>
    <m/>
    <n v="101"/>
    <s v="STREET"/>
    <m/>
    <m/>
    <s v="AO"/>
    <s v="Adult Other"/>
    <n v="420"/>
    <m/>
    <m/>
    <m/>
    <s v="7200    CANBY                        AV"/>
    <m/>
    <n v="34.2012"/>
    <n v="-118.5348"/>
  </r>
  <r>
    <n v="200318730"/>
    <d v="2020-10-11T00:00:00"/>
    <x v="155"/>
    <n v="1530"/>
    <n v="3"/>
    <x v="2"/>
    <n v="363"/>
    <n v="2"/>
    <n v="624"/>
    <x v="15"/>
    <s v="0913 0416 1259 1251"/>
    <n v="14"/>
    <s v="M"/>
    <s v="B"/>
    <n v="502"/>
    <s v="MULTI-UNIT DWELLING (APARTMENT, DUPLEX, ETC)"/>
    <n v="400"/>
    <s v="STRONG-ARM (HANDS, FIST, FEET OR BODILY FORCE)"/>
    <s v="AO"/>
    <s v="Adult Other"/>
    <n v="624"/>
    <m/>
    <m/>
    <m/>
    <s v="4100    SOMERSET                     DR"/>
    <m/>
    <n v="34.011200000000002"/>
    <n v="-118.3415"/>
  </r>
  <r>
    <n v="200507233"/>
    <d v="2020-03-16T00:00:00"/>
    <x v="364"/>
    <n v="1200"/>
    <n v="5"/>
    <x v="10"/>
    <n v="515"/>
    <n v="1"/>
    <n v="510"/>
    <x v="0"/>
    <m/>
    <n v="0"/>
    <m/>
    <m/>
    <n v="101"/>
    <s v="STREET"/>
    <m/>
    <m/>
    <s v="IC"/>
    <s v="Invest Cont"/>
    <n v="510"/>
    <m/>
    <m/>
    <m/>
    <s v="LOMITA                       BL"/>
    <s v="GULF                         AV"/>
    <n v="33.7988"/>
    <n v="-118.2743"/>
  </r>
  <r>
    <n v="200907101"/>
    <d v="2020-03-08T00:00:00"/>
    <x v="206"/>
    <n v="1200"/>
    <n v="9"/>
    <x v="3"/>
    <n v="943"/>
    <n v="2"/>
    <n v="354"/>
    <x v="14"/>
    <s v="0377 1822"/>
    <n v="54"/>
    <s v="M"/>
    <s v="O"/>
    <n v="248"/>
    <s v="CELL PHONE STORE"/>
    <m/>
    <m/>
    <s v="IC"/>
    <s v="Invest Cont"/>
    <n v="354"/>
    <m/>
    <m/>
    <m/>
    <s v="5600    VAN NUYS                     BL"/>
    <m/>
    <n v="34.174700000000001"/>
    <n v="-118.4442"/>
  </r>
  <r>
    <n v="201104004"/>
    <d v="2020-01-01T00:00:00"/>
    <x v="31"/>
    <n v="40"/>
    <n v="11"/>
    <x v="7"/>
    <n v="1107"/>
    <n v="2"/>
    <n v="624"/>
    <x v="15"/>
    <s v="0400 0416 1822"/>
    <n v="36"/>
    <s v="M"/>
    <s v="H"/>
    <n v="102"/>
    <s v="SIDEWALK"/>
    <n v="400"/>
    <s v="STRONG-ARM (HANDS, FIST, FEET OR BODILY FORCE)"/>
    <s v="IC"/>
    <s v="Invest Cont"/>
    <n v="624"/>
    <m/>
    <m/>
    <m/>
    <s v="6000    LA PRADA                     ST"/>
    <m/>
    <n v="34.124699999999997"/>
    <n v="-118.1896"/>
  </r>
  <r>
    <n v="200200762"/>
    <d v="2020-07-08T00:00:00"/>
    <x v="315"/>
    <n v="1200"/>
    <n v="2"/>
    <x v="5"/>
    <n v="233"/>
    <n v="1"/>
    <n v="341"/>
    <x v="12"/>
    <s v="2004 0344 0354 1822"/>
    <n v="46"/>
    <s v="M"/>
    <s v="H"/>
    <n v="247"/>
    <s v="CAR WASH"/>
    <m/>
    <m/>
    <s v="AA"/>
    <s v="Adult Arrest"/>
    <n v="341"/>
    <m/>
    <m/>
    <m/>
    <s v="2500    BEVERLY                      BL"/>
    <m/>
    <n v="34.070799999999998"/>
    <n v="-118.27979999999999"/>
  </r>
  <r>
    <n v="200811437"/>
    <d v="2020-07-04T00:00:00"/>
    <x v="11"/>
    <n v="745"/>
    <n v="8"/>
    <x v="12"/>
    <n v="831"/>
    <n v="1"/>
    <n v="310"/>
    <x v="5"/>
    <s v="1267 0344 0352 1822 1606 1420 1402"/>
    <n v="53"/>
    <s v="M"/>
    <s v="O"/>
    <n v="501"/>
    <s v="SINGLE FAMILY DWELLING"/>
    <m/>
    <m/>
    <s v="IC"/>
    <s v="Invest Cont"/>
    <n v="310"/>
    <n v="998"/>
    <m/>
    <m/>
    <s v="1000 S  BUNDY                        DR"/>
    <m/>
    <n v="34.046500000000002"/>
    <n v="-118.4683"/>
  </r>
  <r>
    <n v="201015881"/>
    <d v="2020-12-09T00:00:00"/>
    <x v="53"/>
    <n v="1500"/>
    <n v="10"/>
    <x v="11"/>
    <n v="1023"/>
    <n v="2"/>
    <n v="745"/>
    <x v="9"/>
    <s v="0913 0329 1820 1420"/>
    <n v="35"/>
    <s v="F"/>
    <s v="H"/>
    <n v="507"/>
    <s v="CONDOMINIUM/TOWNHOUSE"/>
    <m/>
    <m/>
    <s v="AO"/>
    <s v="Adult Other"/>
    <n v="745"/>
    <m/>
    <m/>
    <m/>
    <s v="18900    SHERMAN                      WY"/>
    <m/>
    <n v="34.201000000000001"/>
    <n v="-118.5455"/>
  </r>
  <r>
    <n v="200308872"/>
    <d v="2020-03-21T00:00:00"/>
    <x v="124"/>
    <n v="700"/>
    <n v="3"/>
    <x v="2"/>
    <n v="392"/>
    <n v="2"/>
    <n v="740"/>
    <x v="21"/>
    <s v="1300 0311 0329 1202"/>
    <n v="62"/>
    <s v="F"/>
    <s v="B"/>
    <n v="122"/>
    <s v="VEHICLE, PASSENGER/TRUCK"/>
    <m/>
    <m/>
    <s v="IC"/>
    <s v="Invest Cont"/>
    <n v="740"/>
    <m/>
    <m/>
    <m/>
    <s v="4500    8TH                          AV"/>
    <m/>
    <n v="34.002800000000001"/>
    <n v="-118.3258"/>
  </r>
  <r>
    <n v="200122062"/>
    <d v="2020-12-07T00:00:00"/>
    <x v="121"/>
    <n v="1830"/>
    <n v="1"/>
    <x v="1"/>
    <n v="139"/>
    <n v="2"/>
    <n v="624"/>
    <x v="15"/>
    <s v="0319 0305 0444 0429 0416 1822"/>
    <n v="28"/>
    <s v="M"/>
    <s v="W"/>
    <n v="102"/>
    <s v="SIDEWALK"/>
    <n v="400"/>
    <s v="STRONG-ARM (HANDS, FIST, FEET OR BODILY FORCE)"/>
    <s v="IC"/>
    <s v="Invest Cont"/>
    <n v="624"/>
    <m/>
    <m/>
    <m/>
    <s v="700 E  3RD                          ST"/>
    <m/>
    <n v="34.045499999999997"/>
    <n v="-118.2379"/>
  </r>
  <r>
    <n v="200412966"/>
    <d v="2020-09-20T00:00:00"/>
    <x v="237"/>
    <n v="740"/>
    <n v="4"/>
    <x v="4"/>
    <n v="497"/>
    <n v="1"/>
    <n v="510"/>
    <x v="0"/>
    <m/>
    <n v="0"/>
    <m/>
    <m/>
    <n v="101"/>
    <s v="STREET"/>
    <m/>
    <m/>
    <s v="IC"/>
    <s v="Invest Cont"/>
    <n v="510"/>
    <m/>
    <m/>
    <m/>
    <s v="3000 E  WASHINGTON                   BL"/>
    <m/>
    <n v="34.0167"/>
    <n v="-118.215"/>
  </r>
  <r>
    <n v="200612902"/>
    <d v="2020-07-21T00:00:00"/>
    <x v="102"/>
    <n v="530"/>
    <n v="6"/>
    <x v="9"/>
    <n v="656"/>
    <n v="2"/>
    <n v="888"/>
    <x v="24"/>
    <n v="1822"/>
    <n v="55"/>
    <s v="M"/>
    <s v="W"/>
    <n v="203"/>
    <s v="OTHER BUSINESS"/>
    <m/>
    <m/>
    <s v="IC"/>
    <s v="Invest Cont"/>
    <n v="888"/>
    <m/>
    <m/>
    <m/>
    <s v="1000    WILCOX                       AV"/>
    <m/>
    <n v="34.088900000000002"/>
    <n v="-118.331"/>
  </r>
  <r>
    <n v="200113032"/>
    <d v="2020-06-07T00:00:00"/>
    <x v="314"/>
    <n v="1235"/>
    <n v="1"/>
    <x v="1"/>
    <n v="135"/>
    <n v="2"/>
    <n v="901"/>
    <x v="19"/>
    <s v="2004 0561 1309 1310 1312 2038"/>
    <n v="78"/>
    <s v="F"/>
    <s v="W"/>
    <n v="101"/>
    <s v="STREET"/>
    <m/>
    <m/>
    <s v="AA"/>
    <s v="Adult Arrest"/>
    <n v="901"/>
    <m/>
    <m/>
    <m/>
    <s v="3RD"/>
    <s v="MAIN"/>
    <n v="34.049599999999998"/>
    <n v="-118.2458"/>
  </r>
  <r>
    <n v="201219178"/>
    <d v="2020-08-23T00:00:00"/>
    <x v="273"/>
    <n v="1125"/>
    <n v="12"/>
    <x v="8"/>
    <n v="1241"/>
    <n v="2"/>
    <n v="930"/>
    <x v="30"/>
    <s v="0421 0422 0913 1814 2038"/>
    <n v="28"/>
    <s v="F"/>
    <s v="B"/>
    <n v="501"/>
    <s v="SINGLE FAMILY DWELLING"/>
    <n v="511"/>
    <s v="VERBAL THREAT"/>
    <s v="IC"/>
    <s v="Invest Cont"/>
    <n v="930"/>
    <m/>
    <m/>
    <m/>
    <s v="6100 S  VICTORIA                     AV"/>
    <m/>
    <n v="33.983699999999999"/>
    <n v="-118.3323"/>
  </r>
  <r>
    <n v="200413596"/>
    <d v="2020-10-08T00:00:00"/>
    <x v="163"/>
    <n v="1200"/>
    <n v="4"/>
    <x v="4"/>
    <n v="448"/>
    <n v="1"/>
    <n v="310"/>
    <x v="5"/>
    <s v="0344 1607"/>
    <n v="65"/>
    <s v="M"/>
    <s v="B"/>
    <n v="502"/>
    <s v="MULTI-UNIT DWELLING (APARTMENT, DUPLEX, ETC)"/>
    <m/>
    <m/>
    <s v="IC"/>
    <s v="Invest Cont"/>
    <n v="310"/>
    <m/>
    <m/>
    <m/>
    <s v="1200 N  SOTO                         ST"/>
    <m/>
    <n v="34.056699999999999"/>
    <n v="-118.2016"/>
  </r>
  <r>
    <n v="201207004"/>
    <d v="2020-02-12T00:00:00"/>
    <x v="320"/>
    <n v="1500"/>
    <n v="12"/>
    <x v="8"/>
    <n v="1258"/>
    <n v="2"/>
    <n v="900"/>
    <x v="18"/>
    <s v="1501 0913"/>
    <n v="33"/>
    <s v="M"/>
    <s v="H"/>
    <n v="726"/>
    <s v="POLICE FACILITY"/>
    <m/>
    <m/>
    <s v="AO"/>
    <s v="Adult Other"/>
    <n v="900"/>
    <m/>
    <m/>
    <m/>
    <s v="7600 S  BROADWAY"/>
    <m/>
    <n v="33.970300000000002"/>
    <n v="-118.2783"/>
  </r>
  <r>
    <n v="200416395"/>
    <d v="2020-12-29T00:00:00"/>
    <x v="362"/>
    <n v="1955"/>
    <n v="4"/>
    <x v="4"/>
    <n v="448"/>
    <n v="2"/>
    <n v="901"/>
    <x v="19"/>
    <n v="2038"/>
    <n v="66"/>
    <s v="M"/>
    <s v="B"/>
    <n v="101"/>
    <s v="STREET"/>
    <m/>
    <m/>
    <s v="AO"/>
    <s v="Adult Other"/>
    <n v="901"/>
    <m/>
    <m/>
    <m/>
    <s v="1200 N  SOTO                         ST"/>
    <m/>
    <n v="34.056699999999999"/>
    <n v="-118.2016"/>
  </r>
  <r>
    <n v="201214285"/>
    <d v="2020-06-08T00:00:00"/>
    <x v="20"/>
    <n v="1450"/>
    <n v="12"/>
    <x v="8"/>
    <n v="1233"/>
    <n v="1"/>
    <n v="210"/>
    <x v="11"/>
    <s v="1402 1407 0354 0444 0342 1309 0916 1227 0853"/>
    <n v="0"/>
    <s v="X"/>
    <s v="X"/>
    <n v="101"/>
    <s v="STREET"/>
    <n v="400"/>
    <s v="STRONG-ARM (HANDS, FIST, FEET OR BODILY FORCE)"/>
    <s v="AA"/>
    <s v="Adult Arrest"/>
    <n v="210"/>
    <n v="998"/>
    <m/>
    <m/>
    <s v="1600 W  60TH                         PL"/>
    <m/>
    <n v="33.985100000000003"/>
    <n v="-118.30459999999999"/>
  </r>
  <r>
    <n v="200612472"/>
    <d v="2020-07-12T00:00:00"/>
    <x v="244"/>
    <n v="1300"/>
    <n v="6"/>
    <x v="9"/>
    <n v="669"/>
    <n v="1"/>
    <n v="440"/>
    <x v="20"/>
    <s v="0349 1822"/>
    <n v="59"/>
    <s v="M"/>
    <s v="H"/>
    <n v="502"/>
    <s v="MULTI-UNIT DWELLING (APARTMENT, DUPLEX, ETC)"/>
    <m/>
    <m/>
    <s v="IC"/>
    <s v="Invest Cont"/>
    <n v="440"/>
    <m/>
    <m/>
    <m/>
    <s v="5400    SANTA MONICA                 BL"/>
    <m/>
    <n v="34.0929"/>
    <n v="-118.3048"/>
  </r>
  <r>
    <n v="200815417"/>
    <d v="2020-10-19T00:00:00"/>
    <x v="336"/>
    <n v="1245"/>
    <n v="8"/>
    <x v="12"/>
    <n v="882"/>
    <n v="2"/>
    <n v="624"/>
    <x v="15"/>
    <s v="0416 1218 2004"/>
    <n v="31"/>
    <s v="F"/>
    <s v="W"/>
    <n v="102"/>
    <s v="SIDEWALK"/>
    <n v="500"/>
    <s v="UNKNOWN WEAPON/OTHER WEAPON"/>
    <s v="IC"/>
    <s v="Invest Cont"/>
    <n v="624"/>
    <m/>
    <m/>
    <m/>
    <s v="TENNESSEE                    AV"/>
    <s v="EXPOSITION                   BL"/>
    <n v="34.037999999999997"/>
    <n v="-118.4436"/>
  </r>
  <r>
    <n v="200816130"/>
    <d v="2020-11-06T00:00:00"/>
    <x v="107"/>
    <n v="1700"/>
    <n v="8"/>
    <x v="12"/>
    <n v="822"/>
    <n v="1"/>
    <n v="440"/>
    <x v="20"/>
    <s v="1251 0344 0394 0352 1822"/>
    <n v="18"/>
    <s v="F"/>
    <s v="W"/>
    <n v="502"/>
    <s v="MULTI-UNIT DWELLING (APARTMENT, DUPLEX, ETC)"/>
    <m/>
    <m/>
    <s v="IC"/>
    <s v="Invest Cont"/>
    <n v="440"/>
    <m/>
    <m/>
    <m/>
    <s v="17300 W  SUNSET                       BL"/>
    <m/>
    <n v="34.042200000000001"/>
    <n v="-118.554"/>
  </r>
  <r>
    <n v="200214979"/>
    <d v="2020-09-13T00:00:00"/>
    <x v="260"/>
    <n v="1930"/>
    <n v="2"/>
    <x v="5"/>
    <n v="248"/>
    <n v="1"/>
    <n v="230"/>
    <x v="13"/>
    <s v="0361 0334 0447 0445 0400 0913"/>
    <n v="62"/>
    <s v="M"/>
    <s v="B"/>
    <n v="502"/>
    <s v="MULTI-UNIT DWELLING (APARTMENT, DUPLEX, ETC)"/>
    <n v="205"/>
    <s v="KITCHEN KNIFE"/>
    <s v="AA"/>
    <s v="Adult Arrest"/>
    <n v="230"/>
    <m/>
    <m/>
    <m/>
    <s v="300    LOMA                         DR"/>
    <m/>
    <n v="34.0595"/>
    <n v="-118.26600000000001"/>
  </r>
  <r>
    <n v="201011837"/>
    <d v="2020-08-08T00:00:00"/>
    <x v="357"/>
    <n v="1102"/>
    <n v="10"/>
    <x v="11"/>
    <n v="1043"/>
    <n v="1"/>
    <n v="440"/>
    <x v="20"/>
    <s v="0913 0361 0394 1420"/>
    <n v="30"/>
    <s v="F"/>
    <s v="W"/>
    <n v="502"/>
    <s v="MULTI-UNIT DWELLING (APARTMENT, DUPLEX, ETC)"/>
    <m/>
    <m/>
    <s v="IC"/>
    <s v="Invest Cont"/>
    <n v="440"/>
    <m/>
    <m/>
    <m/>
    <s v="5900    RESEDA                       BL"/>
    <m/>
    <n v="34.176900000000003"/>
    <n v="-118.5384"/>
  </r>
  <r>
    <n v="200209532"/>
    <d v="2020-04-28T00:00:00"/>
    <x v="179"/>
    <n v="2000"/>
    <n v="2"/>
    <x v="5"/>
    <n v="271"/>
    <n v="1"/>
    <n v="330"/>
    <x v="1"/>
    <s v="0344 1307 1609 0329"/>
    <n v="54"/>
    <s v="M"/>
    <s v="H"/>
    <n v="101"/>
    <s v="STREET"/>
    <m/>
    <m/>
    <s v="IC"/>
    <s v="Invest Cont"/>
    <n v="330"/>
    <m/>
    <m/>
    <m/>
    <s v="2300 W  11TH                         ST"/>
    <m/>
    <n v="34.052900000000001"/>
    <n v="-118.28189999999999"/>
  </r>
  <r>
    <n v="200610367"/>
    <d v="2020-05-18T00:00:00"/>
    <x v="135"/>
    <n v="2320"/>
    <n v="6"/>
    <x v="9"/>
    <n v="666"/>
    <n v="1"/>
    <n v="210"/>
    <x v="11"/>
    <s v="0355 0302 1300 1822"/>
    <n v="25"/>
    <s v="M"/>
    <s v="H"/>
    <n v="101"/>
    <s v="STREET"/>
    <n v="102"/>
    <s v="HAND GUN"/>
    <s v="IC"/>
    <s v="Invest Cont"/>
    <n v="210"/>
    <m/>
    <m/>
    <m/>
    <s v="LA MIRADA"/>
    <s v="WILCOX"/>
    <n v="34.093499999999999"/>
    <n v="-118.331"/>
  </r>
  <r>
    <n v="201307116"/>
    <d v="2020-02-25T00:00:00"/>
    <x v="19"/>
    <n v="745"/>
    <n v="13"/>
    <x v="6"/>
    <n v="1372"/>
    <n v="1"/>
    <n v="341"/>
    <x v="12"/>
    <n v="344"/>
    <n v="28"/>
    <s v="M"/>
    <s v="B"/>
    <n v="502"/>
    <s v="MULTI-UNIT DWELLING (APARTMENT, DUPLEX, ETC)"/>
    <m/>
    <m/>
    <s v="IC"/>
    <s v="Invest Cont"/>
    <n v="341"/>
    <m/>
    <m/>
    <m/>
    <s v="300 E  55TH                         ST"/>
    <m/>
    <n v="33.9925"/>
    <n v="-118.2701"/>
  </r>
  <r>
    <n v="200515288"/>
    <d v="2020-10-15T00:00:00"/>
    <x v="349"/>
    <n v="1630"/>
    <n v="5"/>
    <x v="10"/>
    <n v="525"/>
    <n v="1"/>
    <n v="310"/>
    <x v="5"/>
    <s v="0344 1607 0329 1236"/>
    <n v="0"/>
    <s v="X"/>
    <s v="X"/>
    <n v="203"/>
    <s v="OTHER BUSINESS"/>
    <m/>
    <m/>
    <s v="IC"/>
    <s v="Invest Cont"/>
    <n v="310"/>
    <m/>
    <m/>
    <m/>
    <s v="400 N  MARINE                       AV"/>
    <m/>
    <n v="33.774099999999997"/>
    <n v="-118.2633"/>
  </r>
  <r>
    <n v="200512396"/>
    <d v="2020-07-29T00:00:00"/>
    <x v="190"/>
    <n v="620"/>
    <n v="5"/>
    <x v="10"/>
    <n v="532"/>
    <n v="1"/>
    <n v="440"/>
    <x v="20"/>
    <s v="0202 0344 0216"/>
    <n v="34"/>
    <s v="F"/>
    <s v="H"/>
    <n v="502"/>
    <s v="MULTI-UNIT DWELLING (APARTMENT, DUPLEX, ETC)"/>
    <m/>
    <m/>
    <s v="IC"/>
    <s v="Invest Cont"/>
    <n v="440"/>
    <m/>
    <m/>
    <m/>
    <s v="1200    RONAN                        AV"/>
    <m/>
    <n v="33.786499999999997"/>
    <n v="-118.2726"/>
  </r>
  <r>
    <n v="200312319"/>
    <d v="2020-06-05T00:00:00"/>
    <x v="150"/>
    <n v="1015"/>
    <n v="3"/>
    <x v="2"/>
    <n v="354"/>
    <n v="2"/>
    <n v="626"/>
    <x v="10"/>
    <s v="0913 2000 1814 0416 0446 1222 2007"/>
    <n v="42"/>
    <s v="F"/>
    <s v="B"/>
    <n v="501"/>
    <s v="SINGLE FAMILY DWELLING"/>
    <n v="400"/>
    <s v="STRONG-ARM (HANDS, FIST, FEET OR BODILY FORCE)"/>
    <s v="IC"/>
    <s v="Invest Cont"/>
    <n v="626"/>
    <m/>
    <m/>
    <m/>
    <s v="3400    6TH                          AV"/>
    <m/>
    <n v="34.025599999999997"/>
    <n v="-118.3236"/>
  </r>
  <r>
    <n v="200917087"/>
    <d v="2020-11-11T00:00:00"/>
    <x v="147"/>
    <n v="1700"/>
    <n v="9"/>
    <x v="3"/>
    <n v="926"/>
    <n v="1"/>
    <n v="420"/>
    <x v="33"/>
    <m/>
    <n v="0"/>
    <m/>
    <m/>
    <n v="108"/>
    <s v="PARKING LOT"/>
    <m/>
    <m/>
    <s v="IC"/>
    <s v="Invest Cont"/>
    <n v="420"/>
    <m/>
    <m/>
    <m/>
    <s v="6500    WOODMAN                      AV"/>
    <m/>
    <n v="34.190300000000001"/>
    <n v="-118.43989999999999"/>
  </r>
  <r>
    <n v="200208855"/>
    <d v="2020-04-11T00:00:00"/>
    <x v="57"/>
    <n v="1340"/>
    <n v="2"/>
    <x v="5"/>
    <n v="299"/>
    <n v="2"/>
    <n v="624"/>
    <x v="15"/>
    <s v="0444 0429 0561 0913"/>
    <n v="60"/>
    <s v="F"/>
    <s v="H"/>
    <n v="502"/>
    <s v="MULTI-UNIT DWELLING (APARTMENT, DUPLEX, ETC)"/>
    <n v="400"/>
    <s v="STRONG-ARM (HANDS, FIST, FEET OR BODILY FORCE)"/>
    <s v="AO"/>
    <s v="Adult Other"/>
    <n v="624"/>
    <m/>
    <m/>
    <m/>
    <s v="1300 S  TOBERMAN                     ST"/>
    <m/>
    <n v="34.043900000000001"/>
    <n v="-118.2761"/>
  </r>
  <r>
    <n v="200508789"/>
    <d v="2020-04-28T00:00:00"/>
    <x v="117"/>
    <n v="855"/>
    <n v="5"/>
    <x v="10"/>
    <n v="504"/>
    <n v="1"/>
    <n v="442"/>
    <x v="16"/>
    <s v="1309 0344 0352 1221 0325 0326 2028"/>
    <n v="0"/>
    <s v="X"/>
    <s v="X"/>
    <n v="404"/>
    <s v="DEPARTMENT STORE"/>
    <m/>
    <m/>
    <s v="AA"/>
    <s v="Adult Arrest"/>
    <n v="442"/>
    <m/>
    <m/>
    <m/>
    <s v="19500    NORMANDIE                    AV"/>
    <m/>
    <n v="33.848100000000002"/>
    <n v="-118.30410000000001"/>
  </r>
  <r>
    <n v="200714162"/>
    <d v="2020-09-23T00:00:00"/>
    <x v="83"/>
    <n v="650"/>
    <n v="7"/>
    <x v="0"/>
    <n v="735"/>
    <n v="2"/>
    <n v="624"/>
    <x v="15"/>
    <s v="1822 0447"/>
    <n v="27"/>
    <s v="F"/>
    <s v="H"/>
    <n v="203"/>
    <s v="OTHER BUSINESS"/>
    <n v="500"/>
    <s v="UNKNOWN WEAPON/OTHER WEAPON"/>
    <s v="IC"/>
    <s v="Invest Cont"/>
    <n v="624"/>
    <m/>
    <m/>
    <m/>
    <s v="5300    WILSHIRE                     BL"/>
    <m/>
    <n v="34.062199999999997"/>
    <n v="-118.34399999999999"/>
  </r>
  <r>
    <n v="200805662"/>
    <d v="2020-02-07T00:00:00"/>
    <x v="15"/>
    <n v="254"/>
    <n v="8"/>
    <x v="12"/>
    <n v="828"/>
    <n v="1"/>
    <n v="331"/>
    <x v="23"/>
    <s v="1822 1420 0344 0346 0358 0385"/>
    <n v="37"/>
    <s v="M"/>
    <s v="O"/>
    <n v="101"/>
    <s v="STREET"/>
    <m/>
    <m/>
    <s v="IC"/>
    <s v="Invest Cont"/>
    <n v="331"/>
    <m/>
    <m/>
    <m/>
    <s v="10700    WEYBURN                      AV"/>
    <m/>
    <n v="34.063499999999998"/>
    <n v="-118.43899999999999"/>
  </r>
  <r>
    <n v="200912889"/>
    <d v="2020-07-29T00:00:00"/>
    <x v="288"/>
    <n v="2020"/>
    <n v="9"/>
    <x v="3"/>
    <n v="935"/>
    <n v="1"/>
    <n v="510"/>
    <x v="0"/>
    <m/>
    <n v="0"/>
    <m/>
    <m/>
    <n v="101"/>
    <s v="STREET"/>
    <m/>
    <m/>
    <s v="IC"/>
    <s v="Invest Cont"/>
    <n v="510"/>
    <m/>
    <m/>
    <m/>
    <s v="VICTORY                      BL"/>
    <s v="VAN NUYS                     BL"/>
    <n v="34.186700000000002"/>
    <n v="-118.4487"/>
  </r>
  <r>
    <n v="201205765"/>
    <d v="2020-01-23T00:00:00"/>
    <x v="344"/>
    <n v="1445"/>
    <n v="12"/>
    <x v="8"/>
    <n v="1231"/>
    <n v="2"/>
    <n v="745"/>
    <x v="9"/>
    <s v="0329 0913"/>
    <n v="59"/>
    <s v="F"/>
    <s v="H"/>
    <n v="501"/>
    <s v="SINGLE FAMILY DWELLING"/>
    <m/>
    <m/>
    <s v="AA"/>
    <s v="Adult Arrest"/>
    <n v="745"/>
    <m/>
    <m/>
    <m/>
    <s v="4100 W  59TH                         ST"/>
    <m/>
    <n v="33.987099999999998"/>
    <n v="-118.3475"/>
  </r>
  <r>
    <n v="200411059"/>
    <d v="2020-07-22T00:00:00"/>
    <x v="231"/>
    <n v="2210"/>
    <n v="4"/>
    <x v="4"/>
    <n v="497"/>
    <n v="2"/>
    <n v="740"/>
    <x v="21"/>
    <s v="0329 1300"/>
    <n v="0"/>
    <s v="X"/>
    <s v="X"/>
    <n v="511"/>
    <s v="PROJECT/TENEMENT/PUBLIC HOUSING"/>
    <m/>
    <m/>
    <s v="IC"/>
    <s v="Invest Cont"/>
    <n v="740"/>
    <m/>
    <m/>
    <m/>
    <s v="OLYMPIC"/>
    <s v="LORENA"/>
    <n v="34.018799999999999"/>
    <n v="-118.20659999999999"/>
  </r>
  <r>
    <n v="200512068"/>
    <d v="2020-07-20T00:00:00"/>
    <x v="12"/>
    <n v="1000"/>
    <n v="5"/>
    <x v="10"/>
    <n v="505"/>
    <n v="1"/>
    <n v="510"/>
    <x v="0"/>
    <m/>
    <n v="0"/>
    <m/>
    <m/>
    <n v="108"/>
    <s v="PARKING LOT"/>
    <m/>
    <m/>
    <s v="IC"/>
    <s v="Invest Cont"/>
    <n v="510"/>
    <m/>
    <m/>
    <m/>
    <s v="20100    HAMILTON                     AV"/>
    <m/>
    <n v="33.852400000000003"/>
    <n v="-118.2924"/>
  </r>
  <r>
    <n v="200309103"/>
    <d v="2020-03-26T00:00:00"/>
    <x v="328"/>
    <n v="1730"/>
    <n v="3"/>
    <x v="2"/>
    <n v="363"/>
    <n v="2"/>
    <n v="624"/>
    <x v="15"/>
    <s v="1266 0444 1822 1309"/>
    <n v="45"/>
    <s v="M"/>
    <s v="H"/>
    <n v="203"/>
    <s v="OTHER BUSINESS"/>
    <n v="400"/>
    <s v="STRONG-ARM (HANDS, FIST, FEET OR BODILY FORCE)"/>
    <s v="IC"/>
    <s v="Invest Cont"/>
    <n v="624"/>
    <m/>
    <m/>
    <m/>
    <s v="4000    MARTIN LUTHER KING JR        BL"/>
    <m/>
    <n v="34.015099999999997"/>
    <n v="-118.34220000000001"/>
  </r>
  <r>
    <n v="201013472"/>
    <d v="2020-09-27T00:00:00"/>
    <x v="67"/>
    <n v="225"/>
    <n v="10"/>
    <x v="11"/>
    <n v="1047"/>
    <n v="2"/>
    <n v="626"/>
    <x v="10"/>
    <s v="2000 0400 0448 0913 1813"/>
    <n v="49"/>
    <s v="F"/>
    <s v="W"/>
    <n v="501"/>
    <s v="SINGLE FAMILY DWELLING"/>
    <n v="400"/>
    <s v="STRONG-ARM (HANDS, FIST, FEET OR BODILY FORCE)"/>
    <s v="AO"/>
    <s v="Adult Other"/>
    <n v="626"/>
    <m/>
    <m/>
    <m/>
    <s v="17300    HATTERAS                     ST"/>
    <m/>
    <n v="34.176200000000001"/>
    <n v="-118.5098"/>
  </r>
  <r>
    <n v="200111093"/>
    <d v="2020-04-28T00:00:00"/>
    <x v="117"/>
    <n v="1315"/>
    <n v="1"/>
    <x v="1"/>
    <n v="174"/>
    <n v="1"/>
    <n v="480"/>
    <x v="2"/>
    <n v="344"/>
    <n v="26"/>
    <s v="M"/>
    <s v="W"/>
    <n v="702"/>
    <s v="OFFICE BUILDING/OFFICE"/>
    <m/>
    <m/>
    <s v="IC"/>
    <s v="Invest Cont"/>
    <n v="480"/>
    <m/>
    <m/>
    <m/>
    <s v="700 S  SPRING                       ST"/>
    <m/>
    <n v="34.044499999999999"/>
    <n v="-118.25230000000001"/>
  </r>
  <r>
    <n v="200807463"/>
    <d v="2020-03-18T00:00:00"/>
    <x v="253"/>
    <n v="1900"/>
    <n v="8"/>
    <x v="12"/>
    <n v="857"/>
    <n v="1"/>
    <n v="420"/>
    <x v="33"/>
    <m/>
    <n v="0"/>
    <m/>
    <m/>
    <n v="104"/>
    <s v="DRIVEWAY"/>
    <m/>
    <m/>
    <s v="IC"/>
    <s v="Invest Cont"/>
    <n v="420"/>
    <m/>
    <m/>
    <m/>
    <s v="1100 S  OAKHURST                     DR"/>
    <m/>
    <n v="34.057099999999998"/>
    <n v="-118.3907"/>
  </r>
  <r>
    <n v="200617562"/>
    <d v="2020-11-03T00:00:00"/>
    <x v="326"/>
    <n v="2300"/>
    <n v="6"/>
    <x v="9"/>
    <n v="656"/>
    <n v="2"/>
    <n v="354"/>
    <x v="14"/>
    <s v="1501 0930"/>
    <n v="46"/>
    <s v="M"/>
    <s v="W"/>
    <n v="501"/>
    <s v="SINGLE FAMILY DWELLING"/>
    <m/>
    <m/>
    <s v="IC"/>
    <s v="Invest Cont"/>
    <n v="354"/>
    <m/>
    <m/>
    <m/>
    <s v="5900    WILLOUGHBY                   AV"/>
    <m/>
    <n v="34.088900000000002"/>
    <n v="-118.32769999999999"/>
  </r>
  <r>
    <n v="200517072"/>
    <d v="2020-11-24T00:00:00"/>
    <x v="174"/>
    <n v="1351"/>
    <n v="5"/>
    <x v="10"/>
    <n v="508"/>
    <n v="1"/>
    <n v="440"/>
    <x v="20"/>
    <s v="0344 0394"/>
    <n v="34"/>
    <s v="M"/>
    <s v="A"/>
    <n v="501"/>
    <s v="SINGLE FAMILY DWELLING"/>
    <m/>
    <m/>
    <s v="IC"/>
    <s v="Invest Cont"/>
    <n v="440"/>
    <m/>
    <m/>
    <m/>
    <s v="1600    235TH                        ST"/>
    <m/>
    <n v="33.8127"/>
    <n v="-118.3081"/>
  </r>
  <r>
    <n v="201113086"/>
    <d v="2020-08-31T00:00:00"/>
    <x v="103"/>
    <n v="1"/>
    <n v="11"/>
    <x v="7"/>
    <n v="1118"/>
    <n v="2"/>
    <n v="624"/>
    <x v="15"/>
    <s v="0416 1822 0910 2048 2047 1218"/>
    <n v="43"/>
    <s v="M"/>
    <s v="A"/>
    <n v="971"/>
    <s v="MTA - GOLD LINE - HIGHLAND PARK"/>
    <n v="400"/>
    <s v="STRONG-ARM (HANDS, FIST, FEET OR BODILY FORCE)"/>
    <s v="IC"/>
    <s v="Invest Cont"/>
    <n v="624"/>
    <m/>
    <m/>
    <m/>
    <s v="100 N  AVENUE 57"/>
    <m/>
    <n v="34.1096"/>
    <n v="-118.19280000000001"/>
  </r>
  <r>
    <n v="200618068"/>
    <d v="2020-11-16T00:00:00"/>
    <x v="122"/>
    <n v="340"/>
    <n v="6"/>
    <x v="9"/>
    <n v="637"/>
    <n v="1"/>
    <n v="210"/>
    <x v="11"/>
    <s v="2004 0400 0416 0344 0417 1822"/>
    <n v="19"/>
    <s v="M"/>
    <s v="H"/>
    <n v="102"/>
    <s v="SIDEWALK"/>
    <n v="400"/>
    <s v="STRONG-ARM (HANDS, FIST, FEET OR BODILY FORCE)"/>
    <s v="AA"/>
    <s v="Adult Arrest"/>
    <n v="210"/>
    <n v="998"/>
    <m/>
    <m/>
    <s v="GOWER"/>
    <s v="SUNSET                       BL"/>
    <n v="34.103000000000002"/>
    <n v="-118.32250000000001"/>
  </r>
  <r>
    <n v="201012108"/>
    <d v="2020-08-16T00:00:00"/>
    <x v="271"/>
    <n v="1330"/>
    <n v="10"/>
    <x v="11"/>
    <n v="1007"/>
    <n v="2"/>
    <n v="946"/>
    <x v="8"/>
    <s v="1501 0913 1813 2000"/>
    <n v="36"/>
    <s v="F"/>
    <s v="W"/>
    <n v="501"/>
    <s v="SINGLE FAMILY DWELLING"/>
    <m/>
    <m/>
    <s v="AO"/>
    <s v="Adult Other"/>
    <n v="946"/>
    <m/>
    <m/>
    <m/>
    <s v="7700    PASO ROBLES                  AV"/>
    <m/>
    <n v="34.210900000000002"/>
    <n v="-118.50230000000001"/>
  </r>
  <r>
    <n v="200120511"/>
    <d v="2020-11-03T00:00:00"/>
    <x v="245"/>
    <n v="850"/>
    <n v="1"/>
    <x v="1"/>
    <n v="153"/>
    <n v="1"/>
    <n v="330"/>
    <x v="1"/>
    <s v="1609 1822 0352 1307 0344 0329"/>
    <n v="24"/>
    <s v="M"/>
    <s v="B"/>
    <n v="108"/>
    <s v="PARKING LOT"/>
    <m/>
    <m/>
    <s v="IC"/>
    <s v="Invest Cont"/>
    <n v="330"/>
    <m/>
    <m/>
    <m/>
    <s v="500 S  SPRING                       ST"/>
    <m/>
    <n v="34.046700000000001"/>
    <n v="-118.252"/>
  </r>
  <r>
    <n v="200117138"/>
    <d v="2020-08-30T00:00:00"/>
    <x v="103"/>
    <n v="400"/>
    <n v="1"/>
    <x v="1"/>
    <n v="154"/>
    <n v="1"/>
    <n v="210"/>
    <x v="11"/>
    <s v="0344 0337 0416 0913 2004 1218 1820 0334"/>
    <n v="42"/>
    <s v="F"/>
    <s v="B"/>
    <n v="502"/>
    <s v="MULTI-UNIT DWELLING (APARTMENT, DUPLEX, ETC)"/>
    <n v="400"/>
    <s v="STRONG-ARM (HANDS, FIST, FEET OR BODILY FORCE)"/>
    <s v="IC"/>
    <s v="Invest Cont"/>
    <n v="210"/>
    <m/>
    <m/>
    <m/>
    <s v="500 S  MAIN                         ST"/>
    <m/>
    <n v="34.046500000000002"/>
    <n v="-118.2488"/>
  </r>
  <r>
    <n v="200613365"/>
    <d v="2020-07-31T00:00:00"/>
    <x v="8"/>
    <n v="1800"/>
    <n v="6"/>
    <x v="9"/>
    <n v="639"/>
    <n v="1"/>
    <n v="420"/>
    <x v="33"/>
    <s v="1300 1601 1606 0344"/>
    <n v="44"/>
    <s v="F"/>
    <s v="A"/>
    <n v="123"/>
    <s v="PARKING UNDERGROUND/BUILDING"/>
    <m/>
    <m/>
    <s v="IC"/>
    <s v="Invest Cont"/>
    <n v="420"/>
    <m/>
    <m/>
    <m/>
    <s v="1800    WINONA                       BL"/>
    <m/>
    <n v="34.1038"/>
    <n v="-118.30200000000001"/>
  </r>
  <r>
    <n v="201001035"/>
    <d v="2020-12-09T00:00:00"/>
    <x v="308"/>
    <n v="1230"/>
    <n v="10"/>
    <x v="11"/>
    <n v="1028"/>
    <n v="1"/>
    <n v="210"/>
    <x v="11"/>
    <s v="1822 2004 0444 1202 0344 0202 1420 1414 0363 0429"/>
    <n v="74"/>
    <s v="F"/>
    <s v="A"/>
    <n v="501"/>
    <s v="SINGLE FAMILY DWELLING"/>
    <n v="400"/>
    <s v="STRONG-ARM (HANDS, FIST, FEET OR BODILY FORCE)"/>
    <s v="AA"/>
    <s v="Adult Arrest"/>
    <n v="210"/>
    <n v="998"/>
    <m/>
    <m/>
    <s v="6700    HAYVENHURST                  AV"/>
    <m/>
    <n v="34.193899999999999"/>
    <n v="-118.4967"/>
  </r>
  <r>
    <n v="200116454"/>
    <d v="2020-08-15T00:00:00"/>
    <x v="352"/>
    <n v="1430"/>
    <n v="1"/>
    <x v="1"/>
    <n v="192"/>
    <n v="2"/>
    <n v="626"/>
    <x v="10"/>
    <s v="2000 0444 1813 1814 0913"/>
    <n v="29"/>
    <s v="M"/>
    <s v="H"/>
    <n v="502"/>
    <s v="MULTI-UNIT DWELLING (APARTMENT, DUPLEX, ETC)"/>
    <n v="400"/>
    <s v="STRONG-ARM (HANDS, FIST, FEET OR BODILY FORCE)"/>
    <s v="IC"/>
    <s v="Invest Cont"/>
    <n v="626"/>
    <m/>
    <m/>
    <m/>
    <s v="1400 S  FIGUEROA                     ST"/>
    <m/>
    <n v="0"/>
    <n v="0"/>
  </r>
  <r>
    <n v="200906774"/>
    <d v="2020-03-02T00:00:00"/>
    <x v="0"/>
    <n v="1720"/>
    <n v="9"/>
    <x v="3"/>
    <n v="933"/>
    <n v="1"/>
    <n v="440"/>
    <x v="20"/>
    <n v="344"/>
    <n v="45"/>
    <s v="F"/>
    <s v="H"/>
    <n v="404"/>
    <s v="DEPARTMENT STORE"/>
    <m/>
    <m/>
    <s v="IC"/>
    <s v="Invest Cont"/>
    <n v="440"/>
    <m/>
    <m/>
    <m/>
    <s v="14500    VICTORY                      BL"/>
    <m/>
    <n v="34.186700000000002"/>
    <n v="-118.4487"/>
  </r>
  <r>
    <n v="200704770"/>
    <d v="2020-01-16T00:00:00"/>
    <x v="54"/>
    <n v="540"/>
    <n v="7"/>
    <x v="0"/>
    <n v="721"/>
    <n v="2"/>
    <n v="900"/>
    <x v="18"/>
    <n v="1501"/>
    <n v="32"/>
    <s v="F"/>
    <s v="W"/>
    <n v="502"/>
    <s v="MULTI-UNIT DWELLING (APARTMENT, DUPLEX, ETC)"/>
    <m/>
    <m/>
    <s v="IC"/>
    <s v="Invest Cont"/>
    <n v="900"/>
    <m/>
    <m/>
    <m/>
    <s v="8500    BURTON WAY"/>
    <m/>
    <n v="34.071100000000001"/>
    <n v="-118.3764"/>
  </r>
  <r>
    <n v="200406972"/>
    <d v="2020-03-15T00:00:00"/>
    <x v="125"/>
    <n v="1200"/>
    <n v="4"/>
    <x v="4"/>
    <n v="473"/>
    <n v="2"/>
    <n v="627"/>
    <x v="43"/>
    <s v="0913 0554 0416"/>
    <n v="11"/>
    <s v="M"/>
    <s v="H"/>
    <n v="502"/>
    <s v="MULTI-UNIT DWELLING (APARTMENT, DUPLEX, ETC)"/>
    <n v="400"/>
    <s v="STRONG-ARM (HANDS, FIST, FEET OR BODILY FORCE)"/>
    <s v="AO"/>
    <s v="Adult Other"/>
    <n v="627"/>
    <m/>
    <m/>
    <m/>
    <s v="2200    WHITTIER                     BL"/>
    <m/>
    <n v="34.035499999999999"/>
    <n v="-118.2183"/>
  </r>
  <r>
    <n v="201305629"/>
    <d v="2020-01-29T00:00:00"/>
    <x v="259"/>
    <n v="2000"/>
    <n v="13"/>
    <x v="6"/>
    <n v="1313"/>
    <n v="2"/>
    <n v="626"/>
    <x v="10"/>
    <s v="1242 0913 2000 0444 0429 1309"/>
    <n v="31"/>
    <s v="F"/>
    <s v="B"/>
    <n v="502"/>
    <s v="MULTI-UNIT DWELLING (APARTMENT, DUPLEX, ETC)"/>
    <n v="400"/>
    <s v="STRONG-ARM (HANDS, FIST, FEET OR BODILY FORCE)"/>
    <s v="IC"/>
    <s v="Invest Cont"/>
    <n v="626"/>
    <m/>
    <m/>
    <m/>
    <s v="1100 E  20TH                         ST"/>
    <m/>
    <n v="34.024999999999999"/>
    <n v="-118.2542"/>
  </r>
  <r>
    <n v="200515400"/>
    <d v="2020-10-17T00:00:00"/>
    <x v="365"/>
    <n v="545"/>
    <n v="5"/>
    <x v="10"/>
    <n v="562"/>
    <n v="2"/>
    <n v="745"/>
    <x v="9"/>
    <s v="0329 1202"/>
    <n v="63"/>
    <s v="M"/>
    <s v="W"/>
    <n v="501"/>
    <s v="SINGLE FAMILY DWELLING"/>
    <m/>
    <m/>
    <s v="AO"/>
    <s v="Adult Other"/>
    <n v="745"/>
    <m/>
    <m/>
    <m/>
    <s v="1300 W  8TH                          ST"/>
    <m/>
    <n v="33.737000000000002"/>
    <n v="-118.3062"/>
  </r>
  <r>
    <n v="200908819"/>
    <d v="2020-04-23T00:00:00"/>
    <x v="220"/>
    <n v="945"/>
    <n v="9"/>
    <x v="3"/>
    <n v="926"/>
    <n v="2"/>
    <n v="745"/>
    <x v="9"/>
    <s v="0329 1402"/>
    <n v="0"/>
    <s v="X"/>
    <s v="X"/>
    <n v="101"/>
    <s v="STREET"/>
    <m/>
    <m/>
    <s v="AA"/>
    <s v="Adult Arrest"/>
    <n v="745"/>
    <n v="998"/>
    <m/>
    <m/>
    <s v="VAN NUYS                     BL"/>
    <s v="GILMORE                      ST"/>
    <n v="34.1877"/>
    <n v="-118.4487"/>
  </r>
  <r>
    <n v="201304827"/>
    <d v="2020-01-15T00:00:00"/>
    <x v="188"/>
    <n v="100"/>
    <n v="13"/>
    <x v="6"/>
    <n v="1385"/>
    <n v="2"/>
    <n v="626"/>
    <x v="10"/>
    <s v="2000 1814 0400 1300 1309 0913"/>
    <n v="33"/>
    <s v="F"/>
    <s v="H"/>
    <n v="201"/>
    <s v="JEWELRY STORE"/>
    <n v="400"/>
    <s v="STRONG-ARM (HANDS, FIST, FEET OR BODILY FORCE)"/>
    <s v="IC"/>
    <s v="Invest Cont"/>
    <n v="626"/>
    <m/>
    <m/>
    <m/>
    <s v="700 E  SLAUSON                      AV"/>
    <m/>
    <n v="33.9893"/>
    <n v="-118.2628"/>
  </r>
  <r>
    <n v="200405800"/>
    <d v="2020-02-16T00:00:00"/>
    <x v="58"/>
    <n v="1300"/>
    <n v="4"/>
    <x v="4"/>
    <n v="473"/>
    <n v="2"/>
    <n v="624"/>
    <x v="15"/>
    <s v="1822 0400 0416 0444 0429 1251"/>
    <n v="53"/>
    <s v="F"/>
    <s v="H"/>
    <n v="109"/>
    <s v="PARK/PLAYGROUND"/>
    <n v="400"/>
    <s v="STRONG-ARM (HANDS, FIST, FEET OR BODILY FORCE)"/>
    <s v="IC"/>
    <s v="Invest Cont"/>
    <n v="624"/>
    <m/>
    <m/>
    <m/>
    <s v="400 S  SAINT LOUIS                  ST"/>
    <m/>
    <n v="34.042299999999997"/>
    <n v="-118.21550000000001"/>
  </r>
  <r>
    <n v="201009499"/>
    <d v="2020-05-28T00:00:00"/>
    <x v="177"/>
    <n v="1250"/>
    <n v="10"/>
    <x v="11"/>
    <n v="1008"/>
    <n v="2"/>
    <n v="930"/>
    <x v="30"/>
    <s v="0443 1309 1822 0359 0325 0202 1266"/>
    <n v="19"/>
    <s v="M"/>
    <s v="H"/>
    <n v="243"/>
    <s v="DIY CENTER (LOWE'S,HOME DEPOT,OSH,CONTRACTORS WAREHOUSE)"/>
    <n v="511"/>
    <s v="VERBAL THREAT"/>
    <s v="IC"/>
    <s v="Invest Cont"/>
    <n v="930"/>
    <m/>
    <m/>
    <m/>
    <s v="16800    ROSCOE                       BL"/>
    <m/>
    <n v="34.220999999999997"/>
    <n v="-118.49890000000001"/>
  </r>
  <r>
    <n v="200906173"/>
    <d v="2020-02-18T00:00:00"/>
    <x v="310"/>
    <n v="1100"/>
    <n v="9"/>
    <x v="3"/>
    <n v="963"/>
    <n v="2"/>
    <n v="354"/>
    <x v="14"/>
    <s v="0100 1822"/>
    <n v="18"/>
    <s v="F"/>
    <s v="W"/>
    <n v="501"/>
    <s v="SINGLE FAMILY DWELLING"/>
    <m/>
    <m/>
    <s v="IC"/>
    <s v="Invest Cont"/>
    <n v="354"/>
    <m/>
    <m/>
    <m/>
    <s v="5100    KESTER                       AV"/>
    <m/>
    <n v="34.162999999999997"/>
    <n v="-118.45740000000001"/>
  </r>
  <r>
    <n v="201112991"/>
    <d v="2020-08-28T00:00:00"/>
    <x v="235"/>
    <n v="2105"/>
    <n v="11"/>
    <x v="7"/>
    <n v="1138"/>
    <n v="1"/>
    <n v="420"/>
    <x v="33"/>
    <s v="0344 1606"/>
    <n v="22"/>
    <s v="M"/>
    <s v="H"/>
    <n v="101"/>
    <s v="STREET"/>
    <m/>
    <m/>
    <s v="IC"/>
    <s v="Invest Cont"/>
    <n v="420"/>
    <m/>
    <m/>
    <m/>
    <s v="6100    PIEDMONT                     AV"/>
    <m/>
    <n v="34.113100000000003"/>
    <n v="-118.18940000000001"/>
  </r>
  <r>
    <n v="200300582"/>
    <d v="2020-03-04T00:00:00"/>
    <x v="216"/>
    <n v="1320"/>
    <n v="3"/>
    <x v="2"/>
    <n v="321"/>
    <n v="1"/>
    <n v="310"/>
    <x v="5"/>
    <s v="1822 0344 1202 0314 1309 1402"/>
    <n v="64"/>
    <s v="F"/>
    <s v="B"/>
    <n v="501"/>
    <s v="SINGLE FAMILY DWELLING"/>
    <m/>
    <m/>
    <s v="AA"/>
    <s v="Adult Arrest"/>
    <n v="310"/>
    <m/>
    <m/>
    <m/>
    <s v="5600    BOWESFIELD                   ST"/>
    <m/>
    <n v="34.023000000000003"/>
    <n v="-118.3669"/>
  </r>
  <r>
    <n v="201107138"/>
    <d v="2020-03-09T00:00:00"/>
    <x v="72"/>
    <n v="830"/>
    <n v="11"/>
    <x v="7"/>
    <n v="1186"/>
    <n v="2"/>
    <n v="946"/>
    <x v="8"/>
    <m/>
    <n v="0"/>
    <s v="M"/>
    <s v="O"/>
    <n v="101"/>
    <s v="STREET"/>
    <m/>
    <m/>
    <s v="IC"/>
    <s v="Invest Cont"/>
    <n v="946"/>
    <m/>
    <m/>
    <m/>
    <s v="1800    ACADEMY                      DR"/>
    <m/>
    <n v="34.0807"/>
    <n v="-118.24250000000001"/>
  </r>
  <r>
    <n v="200710120"/>
    <d v="2020-06-04T00:00:00"/>
    <x v="14"/>
    <n v="2000"/>
    <n v="7"/>
    <x v="0"/>
    <n v="701"/>
    <n v="2"/>
    <n v="740"/>
    <x v="21"/>
    <s v="0329 1300"/>
    <n v="32"/>
    <s v="M"/>
    <s v="W"/>
    <n v="122"/>
    <s v="VEHICLE, PASSENGER/TRUCK"/>
    <m/>
    <m/>
    <s v="IC"/>
    <s v="Invest Cont"/>
    <n v="740"/>
    <m/>
    <m/>
    <m/>
    <s v="MELROSE                      AV"/>
    <s v="N  CRESCENT HEIGHTS             BL"/>
    <n v="34.083799999999997"/>
    <n v="-118.3659"/>
  </r>
  <r>
    <n v="200104231"/>
    <d v="2020-01-03T00:00:00"/>
    <x v="241"/>
    <n v="2220"/>
    <n v="1"/>
    <x v="1"/>
    <n v="148"/>
    <n v="1"/>
    <n v="230"/>
    <x v="13"/>
    <s v="1218 1310 0411 1822 0319"/>
    <n v="58"/>
    <s v="M"/>
    <s v="H"/>
    <n v="101"/>
    <s v="STREET"/>
    <n v="204"/>
    <s v="FOLDING KNIFE"/>
    <s v="IC"/>
    <s v="Invest Cont"/>
    <n v="230"/>
    <m/>
    <m/>
    <m/>
    <s v="5TH"/>
    <s v="CROCKER"/>
    <n v="34.043500000000002"/>
    <n v="-118.2427"/>
  </r>
  <r>
    <n v="200715581"/>
    <d v="2020-11-02T00:00:00"/>
    <x v="245"/>
    <n v="1430"/>
    <n v="7"/>
    <x v="0"/>
    <n v="723"/>
    <n v="2"/>
    <n v="354"/>
    <x v="14"/>
    <s v="0930 1822"/>
    <n v="48"/>
    <s v="F"/>
    <s v="O"/>
    <n v="203"/>
    <s v="OTHER BUSINESS"/>
    <m/>
    <m/>
    <s v="IC"/>
    <s v="Invest Cont"/>
    <n v="354"/>
    <m/>
    <m/>
    <m/>
    <s v="100 S  FAIRFAX                      AV"/>
    <m/>
    <n v="34.072800000000001"/>
    <n v="-118.3656"/>
  </r>
  <r>
    <n v="201011143"/>
    <d v="2020-07-19T00:00:00"/>
    <x v="221"/>
    <n v="1140"/>
    <n v="10"/>
    <x v="11"/>
    <n v="1088"/>
    <n v="1"/>
    <n v="230"/>
    <x v="13"/>
    <s v="0945 1309 1822 0325 0447 1420 1236 0416"/>
    <n v="61"/>
    <s v="M"/>
    <s v="H"/>
    <n v="402"/>
    <s v="MARKET"/>
    <n v="212"/>
    <s v="BOTTLE"/>
    <s v="IC"/>
    <s v="Invest Cont"/>
    <n v="230"/>
    <m/>
    <m/>
    <m/>
    <s v="16400 W  VENTURA                      BL"/>
    <m/>
    <n v="34.157299999999999"/>
    <n v="-118.4901"/>
  </r>
  <r>
    <n v="200617885"/>
    <d v="2020-11-11T00:00:00"/>
    <x v="69"/>
    <n v="1700"/>
    <n v="6"/>
    <x v="9"/>
    <n v="639"/>
    <n v="1"/>
    <n v="510"/>
    <x v="0"/>
    <m/>
    <n v="0"/>
    <m/>
    <m/>
    <n v="101"/>
    <s v="STREET"/>
    <m/>
    <m/>
    <s v="IC"/>
    <s v="Invest Cont"/>
    <n v="510"/>
    <m/>
    <m/>
    <m/>
    <s v="5100 W  HOLLYWOOD                    BL"/>
    <m/>
    <n v="34.1036"/>
    <n v="-118.3049"/>
  </r>
  <r>
    <n v="201304716"/>
    <d v="2020-01-14T00:00:00"/>
    <x v="141"/>
    <n v="945"/>
    <n v="13"/>
    <x v="6"/>
    <n v="1347"/>
    <n v="1"/>
    <n v="230"/>
    <x v="13"/>
    <s v="0913 1100 0334 0416 0302 0906"/>
    <n v="59"/>
    <s v="M"/>
    <s v="B"/>
    <n v="501"/>
    <s v="SINGLE FAMILY DWELLING"/>
    <n v="109"/>
    <s v="SEMI-AUTOMATIC PISTOL"/>
    <s v="AA"/>
    <s v="Adult Arrest"/>
    <n v="230"/>
    <n v="998"/>
    <m/>
    <m/>
    <s v="1600 E  33RD                         ST"/>
    <m/>
    <n v="34.011200000000002"/>
    <n v="-118.24590000000001"/>
  </r>
  <r>
    <n v="200906324"/>
    <d v="2020-02-21T00:00:00"/>
    <x v="323"/>
    <n v="1000"/>
    <n v="9"/>
    <x v="3"/>
    <n v="911"/>
    <n v="2"/>
    <n v="626"/>
    <x v="10"/>
    <s v="2000 0416 0417 1813 2004"/>
    <n v="50"/>
    <s v="F"/>
    <s v="W"/>
    <n v="108"/>
    <s v="PARKING LOT"/>
    <n v="400"/>
    <s v="STRONG-ARM (HANDS, FIST, FEET OR BODILY FORCE)"/>
    <s v="AO"/>
    <s v="Adult Other"/>
    <n v="626"/>
    <m/>
    <m/>
    <m/>
    <s v="7100    SEPULVEDA                    BL"/>
    <m/>
    <n v="34.193800000000003"/>
    <n v="-118.47020000000001"/>
  </r>
  <r>
    <n v="200509414"/>
    <d v="2020-05-13T00:00:00"/>
    <x v="78"/>
    <n v="715"/>
    <n v="5"/>
    <x v="10"/>
    <n v="563"/>
    <n v="2"/>
    <n v="624"/>
    <x v="15"/>
    <s v="0417 1202 1242 0602 0913 0561 0429"/>
    <n v="63"/>
    <s v="M"/>
    <s v="H"/>
    <n v="707"/>
    <s v="GARAGE/CARPORT"/>
    <n v="400"/>
    <s v="STRONG-ARM (HANDS, FIST, FEET OR BODILY FORCE)"/>
    <s v="AO"/>
    <s v="Adult Other"/>
    <n v="624"/>
    <m/>
    <m/>
    <m/>
    <s v="1700 S  ALMA                         ST"/>
    <m/>
    <n v="33.727899999999998"/>
    <n v="-118.29900000000001"/>
  </r>
  <r>
    <n v="200806440"/>
    <d v="2020-02-23T00:00:00"/>
    <x v="105"/>
    <n v="1200"/>
    <n v="8"/>
    <x v="12"/>
    <n v="855"/>
    <n v="1"/>
    <n v="440"/>
    <x v="20"/>
    <s v="1202 0344 1501"/>
    <n v="64"/>
    <s v="M"/>
    <s v="W"/>
    <n v="102"/>
    <s v="SIDEWALK"/>
    <m/>
    <m/>
    <s v="IC"/>
    <s v="Invest Cont"/>
    <n v="440"/>
    <m/>
    <m/>
    <m/>
    <s v="SANTA MONICA                 BL"/>
    <s v="SEPULVEDA"/>
    <n v="34.047699999999999"/>
    <n v="-118.4443"/>
  </r>
  <r>
    <n v="200918724"/>
    <d v="2020-12-22T00:00:00"/>
    <x v="248"/>
    <n v="115"/>
    <n v="9"/>
    <x v="3"/>
    <n v="969"/>
    <n v="1"/>
    <n v="341"/>
    <x v="12"/>
    <s v="1309 0342 0344"/>
    <n v="52"/>
    <s v="M"/>
    <s v="W"/>
    <n v="402"/>
    <s v="MARKET"/>
    <m/>
    <m/>
    <s v="AO"/>
    <s v="Adult Other"/>
    <n v="341"/>
    <m/>
    <m/>
    <m/>
    <s v="12900    MAGNOLIA                     BL"/>
    <m/>
    <n v="34.164900000000003"/>
    <n v="-118.414"/>
  </r>
  <r>
    <n v="200711427"/>
    <d v="2020-07-09T00:00:00"/>
    <x v="298"/>
    <n v="1900"/>
    <n v="7"/>
    <x v="0"/>
    <n v="736"/>
    <n v="1"/>
    <n v="510"/>
    <x v="0"/>
    <m/>
    <n v="0"/>
    <m/>
    <m/>
    <n v="707"/>
    <s v="GARAGE/CARPORT"/>
    <m/>
    <m/>
    <s v="IC"/>
    <s v="Invest Cont"/>
    <n v="510"/>
    <m/>
    <m/>
    <m/>
    <s v="400 S  DETROIT                      ST"/>
    <m/>
    <n v="34.064900000000002"/>
    <n v="-118.3451"/>
  </r>
  <r>
    <n v="200213787"/>
    <d v="2020-08-16T00:00:00"/>
    <x v="352"/>
    <n v="2245"/>
    <n v="2"/>
    <x v="5"/>
    <n v="231"/>
    <n v="2"/>
    <n v="740"/>
    <x v="21"/>
    <s v="0329 0443 0319 0913"/>
    <n v="0"/>
    <s v="X"/>
    <s v="X"/>
    <n v="203"/>
    <s v="OTHER BUSINESS"/>
    <n v="500"/>
    <s v="UNKNOWN WEAPON/OTHER WEAPON"/>
    <s v="IC"/>
    <s v="Invest Cont"/>
    <n v="740"/>
    <m/>
    <m/>
    <m/>
    <s v="100 N  OCCIDENTAL                   BL"/>
    <m/>
    <n v="34.072099999999999"/>
    <n v="-118.2818"/>
  </r>
  <r>
    <n v="200812330"/>
    <d v="2020-07-27T00:00:00"/>
    <x v="148"/>
    <n v="1900"/>
    <n v="8"/>
    <x v="12"/>
    <n v="898"/>
    <n v="1"/>
    <n v="510"/>
    <x v="0"/>
    <m/>
    <n v="0"/>
    <m/>
    <m/>
    <n v="101"/>
    <s v="STREET"/>
    <m/>
    <m/>
    <s v="IC"/>
    <s v="Invest Cont"/>
    <n v="510"/>
    <m/>
    <m/>
    <m/>
    <s v="8900    OLIN                         ST"/>
    <m/>
    <n v="34.036000000000001"/>
    <n v="-118.3865"/>
  </r>
  <r>
    <n v="200111540"/>
    <d v="2020-05-10T00:00:00"/>
    <x v="39"/>
    <n v="845"/>
    <n v="1"/>
    <x v="1"/>
    <n v="157"/>
    <n v="2"/>
    <n v="624"/>
    <x v="15"/>
    <s v="0416 0417"/>
    <n v="40"/>
    <s v="F"/>
    <s v="H"/>
    <n v="102"/>
    <s v="SIDEWALK"/>
    <n v="400"/>
    <s v="STRONG-ARM (HANDS, FIST, FEET OR BODILY FORCE)"/>
    <s v="IC"/>
    <s v="Invest Cont"/>
    <n v="624"/>
    <m/>
    <m/>
    <m/>
    <s v="6TH                          ST"/>
    <s v="TOWNE"/>
    <n v="34.041200000000003"/>
    <n v="-118.2436"/>
  </r>
  <r>
    <n v="200209537"/>
    <d v="2020-04-28T00:00:00"/>
    <x v="179"/>
    <n v="1215"/>
    <n v="2"/>
    <x v="5"/>
    <n v="275"/>
    <n v="1"/>
    <n v="442"/>
    <x v="16"/>
    <s v="1822 0344 0325 0209"/>
    <n v="19"/>
    <s v="X"/>
    <s v="X"/>
    <n v="406"/>
    <s v="OTHER STORE"/>
    <m/>
    <m/>
    <s v="IC"/>
    <s v="Invest Cont"/>
    <n v="442"/>
    <m/>
    <m/>
    <m/>
    <s v="1600 W  OLYMPIC                      BL"/>
    <m/>
    <n v="34.049199999999999"/>
    <n v="-118.27419999999999"/>
  </r>
  <r>
    <n v="201217328"/>
    <d v="2020-07-28T00:00:00"/>
    <x v="288"/>
    <n v="1450"/>
    <n v="12"/>
    <x v="8"/>
    <n v="1245"/>
    <n v="1"/>
    <n v="230"/>
    <x v="13"/>
    <s v="1822 0329 0906"/>
    <n v="55"/>
    <s v="F"/>
    <s v="H"/>
    <n v="101"/>
    <s v="STREET"/>
    <n v="102"/>
    <s v="HAND GUN"/>
    <s v="IC"/>
    <s v="Invest Cont"/>
    <n v="230"/>
    <m/>
    <m/>
    <m/>
    <s v="1300 W  69TH                         ST"/>
    <m/>
    <n v="33.976999999999997"/>
    <n v="-118.30029999999999"/>
  </r>
  <r>
    <n v="200218935"/>
    <d v="2020-12-23T00:00:00"/>
    <x v="192"/>
    <n v="900"/>
    <n v="2"/>
    <x v="5"/>
    <n v="216"/>
    <n v="2"/>
    <n v="354"/>
    <x v="14"/>
    <s v="0100 1822"/>
    <n v="53"/>
    <s v="M"/>
    <s v="H"/>
    <n v="502"/>
    <s v="MULTI-UNIT DWELLING (APARTMENT, DUPLEX, ETC)"/>
    <m/>
    <m/>
    <s v="IC"/>
    <s v="Invest Cont"/>
    <n v="354"/>
    <m/>
    <m/>
    <m/>
    <s v="2400    BELLEVUE                     AV"/>
    <m/>
    <n v="34.074599999999997"/>
    <n v="-118.27070000000001"/>
  </r>
  <r>
    <n v="200817911"/>
    <d v="2020-12-24T00:00:00"/>
    <x v="203"/>
    <n v="1815"/>
    <n v="8"/>
    <x v="12"/>
    <n v="893"/>
    <n v="2"/>
    <n v="624"/>
    <x v="15"/>
    <s v="0416 0431"/>
    <n v="59"/>
    <s v="M"/>
    <s v="W"/>
    <n v="501"/>
    <s v="SINGLE FAMILY DWELLING"/>
    <n v="400"/>
    <s v="STRONG-ARM (HANDS, FIST, FEET OR BODILY FORCE)"/>
    <s v="AO"/>
    <s v="Adult Other"/>
    <n v="624"/>
    <m/>
    <m/>
    <m/>
    <s v="2700    VETERAN                      AV"/>
    <m/>
    <n v="34.032200000000003"/>
    <n v="-118.4258"/>
  </r>
  <r>
    <n v="200514455"/>
    <d v="2020-09-23T00:00:00"/>
    <x v="26"/>
    <n v="1100"/>
    <n v="5"/>
    <x v="10"/>
    <n v="563"/>
    <n v="1"/>
    <n v="420"/>
    <x v="33"/>
    <s v="0344 0386 1202 1300 1606"/>
    <n v="60"/>
    <s v="M"/>
    <s v="H"/>
    <n v="108"/>
    <s v="PARKING LOT"/>
    <m/>
    <m/>
    <s v="IC"/>
    <s v="Invest Cont"/>
    <n v="420"/>
    <m/>
    <m/>
    <m/>
    <s v="13TH                         ST"/>
    <s v="GAFFEY                       ST"/>
    <n v="33.732399999999998"/>
    <n v="-118.2924"/>
  </r>
  <r>
    <n v="200606265"/>
    <d v="2020-02-16T00:00:00"/>
    <x v="27"/>
    <n v="1800"/>
    <n v="6"/>
    <x v="9"/>
    <n v="676"/>
    <n v="1"/>
    <n v="420"/>
    <x v="33"/>
    <s v="1300 1601 0344 0352"/>
    <n v="44"/>
    <s v="F"/>
    <s v="W"/>
    <n v="108"/>
    <s v="PARKING LOT"/>
    <m/>
    <m/>
    <s v="IC"/>
    <s v="Invest Cont"/>
    <n v="420"/>
    <m/>
    <m/>
    <m/>
    <s v="700    EL CENTRO                    AV"/>
    <m/>
    <n v="34.083500000000001"/>
    <n v="-118.3244"/>
  </r>
  <r>
    <n v="200314964"/>
    <d v="2020-07-30T00:00:00"/>
    <x v="8"/>
    <n v="2230"/>
    <n v="3"/>
    <x v="2"/>
    <n v="362"/>
    <n v="2"/>
    <n v="745"/>
    <x v="9"/>
    <s v="0329 0360 0561 0913 1238 1242"/>
    <n v="66"/>
    <s v="F"/>
    <s v="B"/>
    <n v="502"/>
    <s v="MULTI-UNIT DWELLING (APARTMENT, DUPLEX, ETC)"/>
    <m/>
    <m/>
    <s v="IC"/>
    <s v="Invest Cont"/>
    <n v="745"/>
    <m/>
    <m/>
    <m/>
    <s v="4500    AUGUST                       ST"/>
    <m/>
    <n v="34.015999999999998"/>
    <n v="-118.3473"/>
  </r>
  <r>
    <n v="200807387"/>
    <d v="2020-03-15T00:00:00"/>
    <x v="124"/>
    <n v="2000"/>
    <n v="8"/>
    <x v="12"/>
    <n v="855"/>
    <n v="1"/>
    <n v="420"/>
    <x v="33"/>
    <s v="0344 1822 1606"/>
    <n v="41"/>
    <s v="F"/>
    <s v="W"/>
    <n v="123"/>
    <s v="PARKING UNDERGROUND/BUILDING"/>
    <m/>
    <m/>
    <s v="IC"/>
    <s v="Invest Cont"/>
    <n v="420"/>
    <m/>
    <m/>
    <m/>
    <s v="1400 S  BENTLEY                      AV"/>
    <m/>
    <n v="34.051900000000003"/>
    <n v="-118.4466"/>
  </r>
  <r>
    <n v="201215391"/>
    <d v="2020-06-26T00:00:00"/>
    <x v="269"/>
    <n v="2100"/>
    <n v="12"/>
    <x v="8"/>
    <n v="1267"/>
    <n v="1"/>
    <n v="510"/>
    <x v="0"/>
    <m/>
    <n v="0"/>
    <m/>
    <m/>
    <n v="101"/>
    <s v="STREET"/>
    <m/>
    <m/>
    <s v="IC"/>
    <s v="Invest Cont"/>
    <n v="510"/>
    <m/>
    <m/>
    <m/>
    <s v="FIGUEROA"/>
    <s v="84TH                         ST"/>
    <n v="33.963200000000001"/>
    <n v="-118.28270000000001"/>
  </r>
  <r>
    <n v="200411512"/>
    <d v="2020-08-06T00:00:00"/>
    <x v="115"/>
    <n v="1000"/>
    <n v="4"/>
    <x v="4"/>
    <n v="421"/>
    <n v="2"/>
    <n v="627"/>
    <x v="43"/>
    <s v="0400 1258 1251 0553 0913 0416"/>
    <n v="8"/>
    <s v="M"/>
    <s v="H"/>
    <n v="501"/>
    <s v="SINGLE FAMILY DWELLING"/>
    <n v="400"/>
    <s v="STRONG-ARM (HANDS, FIST, FEET OR BODILY FORCE)"/>
    <s v="AO"/>
    <s v="Adult Other"/>
    <n v="627"/>
    <m/>
    <m/>
    <m/>
    <s v="400 S  AVENUE 20"/>
    <m/>
    <n v="34.0687"/>
    <n v="-118.2182"/>
  </r>
  <r>
    <n v="200412558"/>
    <d v="2020-09-08T00:00:00"/>
    <x v="154"/>
    <n v="1430"/>
    <n v="4"/>
    <x v="4"/>
    <n v="424"/>
    <n v="1"/>
    <n v="330"/>
    <x v="1"/>
    <s v="0344 1302"/>
    <n v="0"/>
    <s v="M"/>
    <s v="W"/>
    <n v="109"/>
    <s v="PARK/PLAYGROUND"/>
    <m/>
    <m/>
    <s v="IC"/>
    <s v="Invest Cont"/>
    <n v="330"/>
    <m/>
    <m/>
    <m/>
    <s v="3500    VALLEY                       BL"/>
    <m/>
    <n v="34.07"/>
    <n v="-118.1998"/>
  </r>
  <r>
    <n v="200111320"/>
    <d v="2020-05-04T00:00:00"/>
    <x v="180"/>
    <n v="1420"/>
    <n v="1"/>
    <x v="1"/>
    <n v="153"/>
    <n v="1"/>
    <n v="230"/>
    <x v="13"/>
    <s v="0907 0913 1820 1810 2001 0334 0443 1218 2004"/>
    <n v="45"/>
    <s v="M"/>
    <s v="H"/>
    <n v="502"/>
    <s v="MULTI-UNIT DWELLING (APARTMENT, DUPLEX, ETC)"/>
    <n v="207"/>
    <s v="OTHER KNIFE"/>
    <s v="AO"/>
    <s v="Adult Other"/>
    <n v="230"/>
    <m/>
    <m/>
    <m/>
    <s v="500 S  SPRING                       ST"/>
    <m/>
    <n v="34.046700000000001"/>
    <n v="-118.252"/>
  </r>
  <r>
    <n v="200404303"/>
    <d v="2020-01-09T00:00:00"/>
    <x v="172"/>
    <n v="2000"/>
    <n v="4"/>
    <x v="4"/>
    <n v="455"/>
    <n v="1"/>
    <n v="510"/>
    <x v="0"/>
    <m/>
    <n v="0"/>
    <m/>
    <m/>
    <n v="101"/>
    <s v="STREET"/>
    <m/>
    <m/>
    <s v="IC"/>
    <s v="Invest Cont"/>
    <n v="510"/>
    <m/>
    <m/>
    <m/>
    <s v="600    CORNWELL                     ST"/>
    <m/>
    <n v="34.051499999999997"/>
    <n v="-118.2072"/>
  </r>
  <r>
    <n v="201000572"/>
    <d v="2020-02-26T00:00:00"/>
    <x v="324"/>
    <n v="1400"/>
    <n v="10"/>
    <x v="11"/>
    <n v="1018"/>
    <n v="1"/>
    <n v="341"/>
    <x v="12"/>
    <s v="1822 0344"/>
    <n v="0"/>
    <s v="M"/>
    <s v="W"/>
    <n v="203"/>
    <s v="OTHER BUSINESS"/>
    <m/>
    <m/>
    <s v="IC"/>
    <s v="Invest Cont"/>
    <n v="341"/>
    <m/>
    <m/>
    <m/>
    <s v="16100    COHASSET                     ST"/>
    <m/>
    <n v="34.206600000000002"/>
    <n v="-118.4837"/>
  </r>
  <r>
    <n v="201105434"/>
    <d v="2020-02-02T00:00:00"/>
    <x v="87"/>
    <n v="2330"/>
    <n v="11"/>
    <x v="7"/>
    <n v="1181"/>
    <n v="2"/>
    <n v="740"/>
    <x v="21"/>
    <s v="0329 1609"/>
    <n v="54"/>
    <s v="M"/>
    <s v="W"/>
    <n v="203"/>
    <s v="OTHER BUSINESS"/>
    <m/>
    <m/>
    <s v="IC"/>
    <s v="Invest Cont"/>
    <n v="740"/>
    <m/>
    <m/>
    <m/>
    <s v="2800 W  SUNSET                       BL"/>
    <m/>
    <n v="34.080800000000004"/>
    <n v="-118.2655"/>
  </r>
  <r>
    <n v="200510400"/>
    <d v="2020-06-09T00:00:00"/>
    <x v="108"/>
    <n v="830"/>
    <n v="5"/>
    <x v="10"/>
    <n v="511"/>
    <n v="2"/>
    <n v="740"/>
    <x v="21"/>
    <s v="1266 0913 0603 0361 1300 0329"/>
    <n v="47"/>
    <s v="M"/>
    <s v="H"/>
    <n v="122"/>
    <s v="VEHICLE, PASSENGER/TRUCK"/>
    <m/>
    <m/>
    <s v="IC"/>
    <s v="Invest Cont"/>
    <n v="740"/>
    <m/>
    <m/>
    <m/>
    <s v="25600    BELLE PORTE                  AV"/>
    <m/>
    <n v="33.791499999999999"/>
    <n v="-118.30110000000001"/>
  </r>
  <r>
    <n v="200408565"/>
    <d v="2020-05-06T00:00:00"/>
    <x v="162"/>
    <n v="702"/>
    <n v="4"/>
    <x v="4"/>
    <n v="499"/>
    <n v="1"/>
    <n v="440"/>
    <x v="20"/>
    <n v="325"/>
    <n v="30"/>
    <s v="M"/>
    <s v="H"/>
    <n v="402"/>
    <s v="MARKET"/>
    <m/>
    <m/>
    <s v="IC"/>
    <s v="Invest Cont"/>
    <n v="440"/>
    <m/>
    <m/>
    <m/>
    <s v="3600 E  OLYMPIC                      BL"/>
    <m/>
    <n v="34.018799999999999"/>
    <n v="-118.20099999999999"/>
  </r>
  <r>
    <n v="201217582"/>
    <d v="2020-08-01T00:00:00"/>
    <x v="266"/>
    <n v="1300"/>
    <n v="12"/>
    <x v="8"/>
    <n v="1243"/>
    <n v="1"/>
    <n v="310"/>
    <x v="5"/>
    <s v="0344 1822"/>
    <n v="31"/>
    <s v="M"/>
    <s v="B"/>
    <n v="501"/>
    <s v="SINGLE FAMILY DWELLING"/>
    <m/>
    <m/>
    <s v="IC"/>
    <s v="Invest Cont"/>
    <n v="310"/>
    <m/>
    <m/>
    <m/>
    <s v="6200 S  VAN NESS                     AV"/>
    <m/>
    <n v="33.9818"/>
    <n v="-118.3177"/>
  </r>
  <r>
    <n v="200517367"/>
    <d v="2020-12-02T00:00:00"/>
    <x v="41"/>
    <n v="2155"/>
    <n v="5"/>
    <x v="10"/>
    <n v="563"/>
    <n v="2"/>
    <n v="901"/>
    <x v="19"/>
    <s v="1309 2038 2000 1814"/>
    <n v="32"/>
    <s v="F"/>
    <s v="W"/>
    <n v="502"/>
    <s v="MULTI-UNIT DWELLING (APARTMENT, DUPLEX, ETC)"/>
    <m/>
    <m/>
    <s v="AA"/>
    <s v="Adult Arrest"/>
    <n v="901"/>
    <m/>
    <m/>
    <m/>
    <s v="600 W  12TH                         ST"/>
    <m/>
    <n v="33.7333"/>
    <n v="-118.2906"/>
  </r>
  <r>
    <n v="200511258"/>
    <d v="2020-07-01T00:00:00"/>
    <x v="234"/>
    <n v="2300"/>
    <n v="5"/>
    <x v="10"/>
    <n v="508"/>
    <n v="1"/>
    <n v="236"/>
    <x v="46"/>
    <s v="0408 0432 0913 1241 1243 1813 2000"/>
    <n v="38"/>
    <s v="F"/>
    <s v="W"/>
    <n v="501"/>
    <s v="SINGLE FAMILY DWELLING"/>
    <n v="400"/>
    <s v="STRONG-ARM (HANDS, FIST, FEET OR BODILY FORCE)"/>
    <s v="AO"/>
    <s v="Adult Other"/>
    <n v="236"/>
    <m/>
    <m/>
    <m/>
    <s v="23400    PRESIDENT                    AV"/>
    <m/>
    <n v="33.812899999999999"/>
    <n v="-118.30710000000001"/>
  </r>
  <r>
    <n v="200511404"/>
    <d v="2020-07-04T00:00:00"/>
    <x v="11"/>
    <n v="1605"/>
    <n v="5"/>
    <x v="10"/>
    <n v="569"/>
    <n v="2"/>
    <n v="745"/>
    <x v="9"/>
    <s v="1300 1309 0329"/>
    <n v="21"/>
    <s v="M"/>
    <s v="H"/>
    <n v="122"/>
    <s v="VEHICLE, PASSENGER/TRUCK"/>
    <m/>
    <m/>
    <s v="IC"/>
    <s v="Invest Cont"/>
    <n v="745"/>
    <m/>
    <m/>
    <m/>
    <s v="HARBOR"/>
    <s v="MINER"/>
    <n v="33.729399999999998"/>
    <n v="-118.27979999999999"/>
  </r>
  <r>
    <n v="200310788"/>
    <d v="2020-05-03T00:00:00"/>
    <x v="86"/>
    <n v="1410"/>
    <n v="3"/>
    <x v="2"/>
    <n v="379"/>
    <n v="2"/>
    <n v="626"/>
    <x v="10"/>
    <s v="2000 1814 0416 0445"/>
    <n v="19"/>
    <s v="M"/>
    <s v="X"/>
    <n v="502"/>
    <s v="MULTI-UNIT DWELLING (APARTMENT, DUPLEX, ETC)"/>
    <n v="500"/>
    <s v="UNKNOWN WEAPON/OTHER WEAPON"/>
    <s v="IC"/>
    <s v="Invest Cont"/>
    <n v="626"/>
    <m/>
    <m/>
    <m/>
    <s v="1000 W  39TH                         ST"/>
    <m/>
    <n v="34.015500000000003"/>
    <n v="-118.2915"/>
  </r>
  <r>
    <n v="200617396"/>
    <d v="2020-10-30T00:00:00"/>
    <x v="297"/>
    <n v="100"/>
    <n v="6"/>
    <x v="9"/>
    <n v="632"/>
    <n v="1"/>
    <n v="440"/>
    <x v="20"/>
    <s v="1607 1822 0344 0325"/>
    <n v="0"/>
    <s v="X"/>
    <s v="X"/>
    <n v="203"/>
    <s v="OTHER BUSINESS"/>
    <m/>
    <m/>
    <s v="IC"/>
    <s v="Invest Cont"/>
    <n v="440"/>
    <m/>
    <m/>
    <m/>
    <s v="7900 W  SUNSET                       BL"/>
    <m/>
    <n v="34.097999999999999"/>
    <n v="-118.3623"/>
  </r>
  <r>
    <n v="201218571"/>
    <d v="2020-08-14T00:00:00"/>
    <x v="271"/>
    <n v="1730"/>
    <n v="12"/>
    <x v="8"/>
    <n v="1283"/>
    <n v="2"/>
    <n v="745"/>
    <x v="9"/>
    <s v="0329 1822"/>
    <n v="49"/>
    <s v="F"/>
    <s v="H"/>
    <n v="501"/>
    <s v="SINGLE FAMILY DWELLING"/>
    <m/>
    <m/>
    <s v="IC"/>
    <s v="Invest Cont"/>
    <n v="745"/>
    <m/>
    <m/>
    <m/>
    <s v="2100 W  94TH                         ST"/>
    <m/>
    <n v="33.9512"/>
    <n v="-118.3145"/>
  </r>
  <r>
    <n v="201224050"/>
    <d v="2020-11-06T00:00:00"/>
    <x v="166"/>
    <n v="2250"/>
    <n v="12"/>
    <x v="8"/>
    <n v="1239"/>
    <n v="1"/>
    <n v="251"/>
    <x v="55"/>
    <s v="1822 0216 0450"/>
    <n v="0"/>
    <s v="X"/>
    <s v="X"/>
    <n v="501"/>
    <s v="SINGLE FAMILY DWELLING"/>
    <n v="102"/>
    <s v="HAND GUN"/>
    <s v="IC"/>
    <s v="Invest Cont"/>
    <n v="251"/>
    <m/>
    <m/>
    <m/>
    <s v="600 W  61ST                         ST"/>
    <m/>
    <n v="33.984200000000001"/>
    <n v="-118.2856"/>
  </r>
  <r>
    <n v="201212928"/>
    <d v="2020-05-17T00:00:00"/>
    <x v="135"/>
    <n v="210"/>
    <n v="12"/>
    <x v="8"/>
    <n v="1245"/>
    <n v="1"/>
    <n v="121"/>
    <x v="22"/>
    <s v="1822 1402 1415 1259 2034 0537 1817 0409 0527 0547"/>
    <n v="14"/>
    <s v="F"/>
    <s v="B"/>
    <n v="501"/>
    <s v="SINGLE FAMILY DWELLING"/>
    <n v="400"/>
    <s v="STRONG-ARM (HANDS, FIST, FEET OR BODILY FORCE)"/>
    <s v="AA"/>
    <s v="Adult Arrest"/>
    <n v="121"/>
    <n v="812"/>
    <m/>
    <m/>
    <s v="1200 W  65TH                         PL"/>
    <m/>
    <n v="33.979900000000001"/>
    <n v="-118.2958"/>
  </r>
  <r>
    <n v="201222697"/>
    <d v="2020-10-15T00:00:00"/>
    <x v="107"/>
    <n v="1500"/>
    <n v="12"/>
    <x v="8"/>
    <n v="1251"/>
    <n v="2"/>
    <n v="237"/>
    <x v="63"/>
    <s v="0913 0553 1257"/>
    <n v="5"/>
    <s v="M"/>
    <s v="B"/>
    <n v="710"/>
    <s v="OTHER PREMISE"/>
    <m/>
    <m/>
    <s v="AO"/>
    <s v="Adult Other"/>
    <n v="237"/>
    <m/>
    <m/>
    <m/>
    <s v="7100    10TH                         AV"/>
    <m/>
    <n v="33.975099999999998"/>
    <n v="-118.328"/>
  </r>
  <r>
    <n v="200907120"/>
    <d v="2020-03-09T00:00:00"/>
    <x v="73"/>
    <n v="1653"/>
    <n v="9"/>
    <x v="3"/>
    <n v="911"/>
    <n v="2"/>
    <n v="237"/>
    <x v="63"/>
    <s v="1257 1310"/>
    <n v="2"/>
    <s v="M"/>
    <s v="W"/>
    <n v="108"/>
    <s v="PARKING LOT"/>
    <m/>
    <m/>
    <s v="AO"/>
    <s v="Adult Other"/>
    <n v="237"/>
    <m/>
    <m/>
    <m/>
    <s v="6400 N  SEPULVEDA                    BL"/>
    <m/>
    <n v="34.193800000000003"/>
    <n v="-118.47020000000001"/>
  </r>
  <r>
    <n v="200109947"/>
    <d v="2020-04-01T00:00:00"/>
    <x v="332"/>
    <n v="1800"/>
    <n v="1"/>
    <x v="1"/>
    <n v="111"/>
    <n v="2"/>
    <n v="626"/>
    <x v="10"/>
    <s v="0416 2000 1813 2002 1414"/>
    <n v="34"/>
    <s v="M"/>
    <s v="H"/>
    <n v="502"/>
    <s v="MULTI-UNIT DWELLING (APARTMENT, DUPLEX, ETC)"/>
    <n v="400"/>
    <s v="STRONG-ARM (HANDS, FIST, FEET OR BODILY FORCE)"/>
    <s v="AO"/>
    <s v="Adult Other"/>
    <n v="626"/>
    <m/>
    <m/>
    <m/>
    <s v="500 N  BROADWAY"/>
    <m/>
    <n v="34.058"/>
    <n v="-118.241"/>
  </r>
  <r>
    <n v="201117133"/>
    <d v="2020-12-31T00:00:00"/>
    <x v="362"/>
    <n v="1400"/>
    <n v="11"/>
    <x v="7"/>
    <n v="1118"/>
    <n v="1"/>
    <n v="510"/>
    <x v="0"/>
    <m/>
    <n v="0"/>
    <m/>
    <m/>
    <n v="101"/>
    <s v="STREET"/>
    <m/>
    <m/>
    <s v="IC"/>
    <s v="Invest Cont"/>
    <n v="510"/>
    <m/>
    <m/>
    <m/>
    <s v="5600    IRVINGTON                    PL"/>
    <m/>
    <n v="34.115200000000002"/>
    <n v="-118.1962"/>
  </r>
  <r>
    <n v="200119571"/>
    <d v="2020-10-16T00:00:00"/>
    <x v="215"/>
    <n v="2210"/>
    <n v="1"/>
    <x v="1"/>
    <n v="101"/>
    <n v="2"/>
    <n v="354"/>
    <x v="14"/>
    <n v="377"/>
    <n v="34"/>
    <s v="M"/>
    <s v="W"/>
    <n v="605"/>
    <s v="AUTOMATED TELLER MACHINE (ATM)"/>
    <m/>
    <m/>
    <s v="IC"/>
    <s v="Invest Cont"/>
    <n v="354"/>
    <m/>
    <m/>
    <m/>
    <s v="900    WHITE KNOLL                  DR"/>
    <m/>
    <n v="34.067100000000003"/>
    <n v="-118.2483"/>
  </r>
  <r>
    <n v="200808708"/>
    <d v="2020-04-25T00:00:00"/>
    <x v="75"/>
    <n v="640"/>
    <n v="8"/>
    <x v="12"/>
    <n v="805"/>
    <n v="2"/>
    <n v="946"/>
    <x v="8"/>
    <n v="1501"/>
    <n v="38"/>
    <s v="M"/>
    <s v="O"/>
    <n v="103"/>
    <s v="ALLEY"/>
    <m/>
    <m/>
    <s v="IC"/>
    <s v="Invest Cont"/>
    <n v="946"/>
    <m/>
    <m/>
    <m/>
    <s v="2200    LINDA FLORA                  DR"/>
    <m/>
    <n v="34.1126"/>
    <n v="-118.46469999999999"/>
  </r>
  <r>
    <n v="200805758"/>
    <d v="2020-02-10T00:00:00"/>
    <x v="159"/>
    <n v="300"/>
    <n v="8"/>
    <x v="12"/>
    <n v="855"/>
    <n v="1"/>
    <n v="210"/>
    <x v="11"/>
    <s v="1822 0344 0416 0400 0417 1206 0342 0429"/>
    <n v="27"/>
    <s v="M"/>
    <s v="H"/>
    <n v="102"/>
    <s v="SIDEWALK"/>
    <n v="400"/>
    <s v="STRONG-ARM (HANDS, FIST, FEET OR BODILY FORCE)"/>
    <s v="IC"/>
    <s v="Invest Cont"/>
    <n v="210"/>
    <m/>
    <m/>
    <m/>
    <s v="SANTA MONICA"/>
    <s v="VETERAN"/>
    <n v="34.048999999999999"/>
    <n v="-118.4402"/>
  </r>
  <r>
    <n v="201013142"/>
    <d v="2020-09-16T00:00:00"/>
    <x v="90"/>
    <n v="1800"/>
    <n v="10"/>
    <x v="11"/>
    <n v="1017"/>
    <n v="2"/>
    <n v="624"/>
    <x v="15"/>
    <s v="0913 0400 1202 0444 0416 0561 1206 1414"/>
    <n v="73"/>
    <s v="M"/>
    <s v="W"/>
    <n v="501"/>
    <s v="SINGLE FAMILY DWELLING"/>
    <n v="400"/>
    <s v="STRONG-ARM (HANDS, FIST, FEET OR BODILY FORCE)"/>
    <s v="AA"/>
    <s v="Adult Arrest"/>
    <n v="624"/>
    <m/>
    <m/>
    <m/>
    <s v="17200    LEADWELL                     ST"/>
    <m/>
    <n v="34.203899999999997"/>
    <n v="-118.5098"/>
  </r>
  <r>
    <n v="200506968"/>
    <d v="2020-03-10T00:00:00"/>
    <x v="305"/>
    <n v="1700"/>
    <n v="5"/>
    <x v="10"/>
    <n v="528"/>
    <n v="1"/>
    <n v="420"/>
    <x v="33"/>
    <m/>
    <n v="0"/>
    <m/>
    <m/>
    <n v="101"/>
    <s v="STREET"/>
    <m/>
    <m/>
    <s v="IC"/>
    <s v="Invest Cont"/>
    <n v="420"/>
    <m/>
    <m/>
    <m/>
    <s v="1200    SANFORD                      AV"/>
    <m/>
    <n v="33.787399999999998"/>
    <n v="-118.25069999999999"/>
  </r>
  <r>
    <n v="200312995"/>
    <d v="2020-06-21T00:00:00"/>
    <x v="334"/>
    <n v="1910"/>
    <n v="3"/>
    <x v="2"/>
    <n v="363"/>
    <n v="1"/>
    <n v="510"/>
    <x v="0"/>
    <m/>
    <n v="0"/>
    <m/>
    <m/>
    <n v="101"/>
    <s v="STREET"/>
    <m/>
    <m/>
    <s v="IC"/>
    <s v="Invest Cont"/>
    <n v="510"/>
    <m/>
    <m/>
    <m/>
    <s v="3600    COLISEUM                     PL"/>
    <m/>
    <n v="34.016500000000001"/>
    <n v="-118.3365"/>
  </r>
  <r>
    <n v="200511738"/>
    <d v="2020-07-12T00:00:00"/>
    <x v="158"/>
    <n v="1050"/>
    <n v="5"/>
    <x v="10"/>
    <n v="587"/>
    <n v="2"/>
    <n v="740"/>
    <x v="21"/>
    <n v="329"/>
    <n v="59"/>
    <s v="M"/>
    <s v="H"/>
    <n v="501"/>
    <s v="SINGLE FAMILY DWELLING"/>
    <m/>
    <m/>
    <s v="AO"/>
    <s v="Adult Other"/>
    <n v="740"/>
    <m/>
    <m/>
    <m/>
    <s v="500 W  39TH                         ST"/>
    <m/>
    <n v="33.7087"/>
    <n v="-118.28789999999999"/>
  </r>
  <r>
    <n v="201205711"/>
    <d v="2020-01-24T00:00:00"/>
    <x v="254"/>
    <n v="2300"/>
    <n v="12"/>
    <x v="8"/>
    <n v="1235"/>
    <n v="2"/>
    <n v="623"/>
    <x v="38"/>
    <s v="1212 0400 0416 0906"/>
    <n v="0"/>
    <s v="X"/>
    <s v="X"/>
    <n v="102"/>
    <s v="SIDEWALK"/>
    <n v="400"/>
    <s v="STRONG-ARM (HANDS, FIST, FEET OR BODILY FORCE)"/>
    <s v="IC"/>
    <s v="Invest Cont"/>
    <n v="623"/>
    <m/>
    <m/>
    <m/>
    <s v="SLAUSON                      AV"/>
    <s v="HALLDALE                     ST"/>
    <n v="33.989199999999997"/>
    <n v="-118.30240000000001"/>
  </r>
  <r>
    <n v="200811834"/>
    <d v="2020-07-13T00:00:00"/>
    <x v="158"/>
    <n v="2230"/>
    <n v="8"/>
    <x v="12"/>
    <n v="808"/>
    <n v="2"/>
    <n v="740"/>
    <x v="21"/>
    <n v="329"/>
    <n v="34"/>
    <s v="F"/>
    <s v="W"/>
    <n v="121"/>
    <s v="YARD (RESIDENTIAL/BUSINESS)"/>
    <m/>
    <m/>
    <s v="IC"/>
    <s v="Invest Cont"/>
    <n v="740"/>
    <m/>
    <m/>
    <m/>
    <s v="2200    SAN YSIDRO                   DR"/>
    <m/>
    <n v="34.111400000000003"/>
    <n v="-118.42449999999999"/>
  </r>
  <r>
    <n v="200313933"/>
    <d v="2020-07-09T00:00:00"/>
    <x v="246"/>
    <n v="440"/>
    <n v="3"/>
    <x v="2"/>
    <n v="335"/>
    <n v="1"/>
    <n v="421"/>
    <x v="84"/>
    <s v="1822 1309 0329 0342"/>
    <n v="51"/>
    <s v="M"/>
    <s v="H"/>
    <n v="101"/>
    <s v="STREET"/>
    <m/>
    <m/>
    <s v="IC"/>
    <s v="Invest Cont"/>
    <n v="421"/>
    <m/>
    <m/>
    <m/>
    <s v="2300 W  29TH                         PL"/>
    <m/>
    <n v="34.028199999999998"/>
    <n v="-118.3177"/>
  </r>
  <r>
    <n v="200714734"/>
    <d v="2020-10-08T00:00:00"/>
    <x v="276"/>
    <n v="1830"/>
    <n v="7"/>
    <x v="0"/>
    <n v="721"/>
    <n v="1"/>
    <n v="442"/>
    <x v="16"/>
    <s v="1309 0325 0104 1822"/>
    <n v="19"/>
    <s v="M"/>
    <s v="O"/>
    <n v="721"/>
    <s v="HIGH SCHOOL"/>
    <m/>
    <m/>
    <s v="IC"/>
    <s v="Invest Cont"/>
    <n v="442"/>
    <m/>
    <m/>
    <m/>
    <s v="8500    BEVERLY                      BL"/>
    <m/>
    <n v="34.076099999999997"/>
    <n v="-118.3772"/>
  </r>
  <r>
    <n v="200817912"/>
    <d v="2020-12-24T00:00:00"/>
    <x v="203"/>
    <n v="1420"/>
    <n v="8"/>
    <x v="12"/>
    <n v="802"/>
    <n v="2"/>
    <n v="624"/>
    <x v="15"/>
    <s v="0429 0444"/>
    <n v="51"/>
    <s v="F"/>
    <s v="W"/>
    <n v="101"/>
    <s v="STREET"/>
    <n v="400"/>
    <s v="STRONG-ARM (HANDS, FIST, FEET OR BODILY FORCE)"/>
    <s v="AO"/>
    <s v="Adult Other"/>
    <n v="624"/>
    <m/>
    <m/>
    <m/>
    <s v="15200    PALISADES VILLAGE            LN"/>
    <m/>
    <n v="34.046700000000001"/>
    <n v="-118.52419999999999"/>
  </r>
  <r>
    <n v="200213679"/>
    <d v="2020-08-13T00:00:00"/>
    <x v="74"/>
    <n v="2100"/>
    <n v="2"/>
    <x v="5"/>
    <n v="269"/>
    <n v="1"/>
    <n v="648"/>
    <x v="4"/>
    <m/>
    <n v="0"/>
    <s v="M"/>
    <s v="X"/>
    <n v="503"/>
    <s v="HOTEL"/>
    <m/>
    <m/>
    <s v="IC"/>
    <s v="Invest Cont"/>
    <n v="648"/>
    <m/>
    <m/>
    <m/>
    <s v="1200 W  7TH                          ST"/>
    <m/>
    <n v="34.051499999999997"/>
    <n v="-118.2658"/>
  </r>
  <r>
    <n v="200409703"/>
    <d v="2020-06-11T00:00:00"/>
    <x v="343"/>
    <n v="1700"/>
    <n v="4"/>
    <x v="4"/>
    <n v="422"/>
    <n v="2"/>
    <n v="740"/>
    <x v="21"/>
    <n v="329"/>
    <n v="0"/>
    <s v="M"/>
    <s v="W"/>
    <n v="203"/>
    <s v="OTHER BUSINESS"/>
    <m/>
    <m/>
    <s v="IC"/>
    <s v="Invest Cont"/>
    <n v="740"/>
    <m/>
    <m/>
    <m/>
    <s v="3000 N  BROADWAY"/>
    <m/>
    <n v="34.073700000000002"/>
    <n v="-118.21040000000001"/>
  </r>
  <r>
    <n v="200113247"/>
    <d v="2020-06-10T00:00:00"/>
    <x v="343"/>
    <n v="2145"/>
    <n v="1"/>
    <x v="1"/>
    <n v="143"/>
    <n v="2"/>
    <n v="740"/>
    <x v="21"/>
    <n v="329"/>
    <n v="0"/>
    <s v="X"/>
    <s v="X"/>
    <n v="248"/>
    <s v="CELL PHONE STORE"/>
    <n v="306"/>
    <s v="ROCK/THROWN OBJECT"/>
    <s v="IC"/>
    <s v="Invest Cont"/>
    <n v="740"/>
    <m/>
    <m/>
    <m/>
    <s v="400 S  BROADWAY"/>
    <m/>
    <n v="34.049500000000002"/>
    <n v="-118.24939999999999"/>
  </r>
  <r>
    <n v="201208475"/>
    <d v="2020-03-04T00:00:00"/>
    <x v="216"/>
    <n v="1"/>
    <n v="12"/>
    <x v="8"/>
    <n v="1249"/>
    <n v="1"/>
    <n v="122"/>
    <x v="70"/>
    <s v="1402 1822 1262 0527"/>
    <n v="44"/>
    <s v="F"/>
    <s v="B"/>
    <n v="102"/>
    <s v="SIDEWALK"/>
    <n v="400"/>
    <s v="STRONG-ARM (HANDS, FIST, FEET OR BODILY FORCE)"/>
    <s v="AO"/>
    <s v="Adult Other"/>
    <n v="122"/>
    <n v="998"/>
    <m/>
    <m/>
    <s v="GAGE                         AV"/>
    <s v="FIGUEROA                     ST"/>
    <n v="33.982399999999998"/>
    <n v="-118.28270000000001"/>
  </r>
  <r>
    <n v="201205614"/>
    <d v="2020-01-23T00:00:00"/>
    <x v="327"/>
    <n v="1026"/>
    <n v="12"/>
    <x v="8"/>
    <n v="1233"/>
    <n v="2"/>
    <n v="860"/>
    <x v="66"/>
    <s v="0913 0509 0522 0503 0541"/>
    <n v="50"/>
    <s v="F"/>
    <s v="O"/>
    <n v="517"/>
    <s v="MISSIONS/SHELTERS"/>
    <n v="400"/>
    <s v="STRONG-ARM (HANDS, FIST, FEET OR BODILY FORCE)"/>
    <s v="AA"/>
    <s v="Adult Arrest"/>
    <n v="860"/>
    <m/>
    <m/>
    <m/>
    <s v="5900 S  ST ANDREWS                   PL"/>
    <m/>
    <n v="33.986199999999997"/>
    <n v="-118.3111"/>
  </r>
  <r>
    <n v="200512884"/>
    <d v="2020-08-12T00:00:00"/>
    <x v="283"/>
    <n v="2000"/>
    <n v="5"/>
    <x v="10"/>
    <n v="532"/>
    <n v="1"/>
    <n v="420"/>
    <x v="33"/>
    <m/>
    <n v="0"/>
    <m/>
    <m/>
    <n v="101"/>
    <s v="STREET"/>
    <m/>
    <m/>
    <s v="IC"/>
    <s v="Invest Cont"/>
    <n v="420"/>
    <m/>
    <m/>
    <m/>
    <s v="1200    MCDONALD                     AV"/>
    <m/>
    <n v="33.7866"/>
    <n v="-118.2715"/>
  </r>
  <r>
    <n v="201224278"/>
    <d v="2020-11-11T00:00:00"/>
    <x v="69"/>
    <n v="1130"/>
    <n v="12"/>
    <x v="8"/>
    <n v="1268"/>
    <n v="1"/>
    <n v="510"/>
    <x v="0"/>
    <m/>
    <n v="0"/>
    <m/>
    <m/>
    <n v="101"/>
    <s v="STREET"/>
    <m/>
    <m/>
    <s v="IC"/>
    <s v="Invest Cont"/>
    <n v="510"/>
    <m/>
    <m/>
    <m/>
    <s v="200 E  80TH                         ST"/>
    <m/>
    <n v="33.966999999999999"/>
    <n v="-118.2717"/>
  </r>
  <r>
    <n v="201305119"/>
    <d v="2020-01-21T00:00:00"/>
    <x v="230"/>
    <n v="1600"/>
    <n v="13"/>
    <x v="6"/>
    <n v="1325"/>
    <n v="1"/>
    <n v="510"/>
    <x v="0"/>
    <m/>
    <n v="0"/>
    <m/>
    <m/>
    <n v="101"/>
    <s v="STREET"/>
    <m/>
    <m/>
    <s v="IC"/>
    <s v="Invest Cont"/>
    <n v="510"/>
    <m/>
    <m/>
    <m/>
    <s v="3200    BOAZ                         ST"/>
    <m/>
    <n v="34.014600000000002"/>
    <n v="-118.253"/>
  </r>
  <r>
    <n v="200320569"/>
    <d v="2020-11-17T00:00:00"/>
    <x v="332"/>
    <n v="1200"/>
    <n v="3"/>
    <x v="2"/>
    <n v="311"/>
    <n v="2"/>
    <n v="810"/>
    <x v="65"/>
    <s v="0913 0512 0527 1259 1251 1913 1823"/>
    <n v="16"/>
    <s v="F"/>
    <s v="B"/>
    <n v="501"/>
    <s v="SINGLE FAMILY DWELLING"/>
    <m/>
    <m/>
    <s v="AO"/>
    <s v="Adult Other"/>
    <n v="810"/>
    <m/>
    <m/>
    <m/>
    <s v="2900    HAUSER                       BL"/>
    <m/>
    <n v="34.027900000000002"/>
    <n v="-118.3644"/>
  </r>
  <r>
    <n v="200807713"/>
    <d v="2020-03-26T00:00:00"/>
    <x v="209"/>
    <n v="340"/>
    <n v="8"/>
    <x v="12"/>
    <n v="882"/>
    <n v="1"/>
    <n v="510"/>
    <x v="0"/>
    <m/>
    <n v="0"/>
    <m/>
    <m/>
    <n v="101"/>
    <s v="STREET"/>
    <m/>
    <m/>
    <s v="AO"/>
    <s v="Adult Other"/>
    <n v="510"/>
    <m/>
    <m/>
    <m/>
    <s v="11300 W  OLYMPIC                      BL"/>
    <m/>
    <n v="34.037799999999997"/>
    <n v="-118.4419"/>
  </r>
  <r>
    <n v="200407877"/>
    <d v="2020-04-16T00:00:00"/>
    <x v="96"/>
    <n v="1700"/>
    <n v="4"/>
    <x v="4"/>
    <n v="406"/>
    <n v="1"/>
    <n v="330"/>
    <x v="1"/>
    <s v="1300 1302 0334"/>
    <n v="49"/>
    <s v="M"/>
    <s v="H"/>
    <n v="101"/>
    <s v="STREET"/>
    <m/>
    <m/>
    <s v="IC"/>
    <s v="Invest Cont"/>
    <n v="330"/>
    <m/>
    <m/>
    <m/>
    <s v="4200    VIA ARBOLADA"/>
    <m/>
    <n v="34.095999999999997"/>
    <n v="-118.185"/>
  </r>
  <r>
    <n v="200715314"/>
    <d v="2020-10-25T00:00:00"/>
    <x v="307"/>
    <n v="1700"/>
    <n v="7"/>
    <x v="0"/>
    <n v="737"/>
    <n v="1"/>
    <n v="310"/>
    <x v="5"/>
    <s v="0358 0344"/>
    <n v="58"/>
    <s v="M"/>
    <s v="A"/>
    <n v="501"/>
    <s v="SINGLE FAMILY DWELLING"/>
    <m/>
    <m/>
    <s v="IC"/>
    <s v="Invest Cont"/>
    <n v="310"/>
    <m/>
    <m/>
    <m/>
    <s v="300 S  SYCAMORE                     AV"/>
    <m/>
    <n v="34.066899999999997"/>
    <n v="-118.3429"/>
  </r>
  <r>
    <n v="200118585"/>
    <d v="2020-09-28T00:00:00"/>
    <x v="294"/>
    <n v="105"/>
    <n v="1"/>
    <x v="1"/>
    <n v="132"/>
    <n v="1"/>
    <n v="510"/>
    <x v="0"/>
    <m/>
    <n v="0"/>
    <m/>
    <m/>
    <n v="108"/>
    <s v="PARKING LOT"/>
    <m/>
    <m/>
    <s v="AO"/>
    <s v="Adult Other"/>
    <n v="510"/>
    <m/>
    <m/>
    <m/>
    <s v="200 S  HOPE                         ST"/>
    <m/>
    <n v="34.055500000000002"/>
    <n v="-118.25069999999999"/>
  </r>
  <r>
    <n v="200711402"/>
    <d v="2020-07-08T00:00:00"/>
    <x v="33"/>
    <n v="150"/>
    <n v="7"/>
    <x v="0"/>
    <n v="747"/>
    <n v="2"/>
    <n v="354"/>
    <x v="14"/>
    <n v="928"/>
    <n v="33"/>
    <s v="M"/>
    <s v="W"/>
    <n v="208"/>
    <s v="AUTO SALES LOT"/>
    <m/>
    <m/>
    <s v="IC"/>
    <s v="Invest Cont"/>
    <n v="354"/>
    <m/>
    <m/>
    <m/>
    <s v="1100 S  TREMAINE                     AV"/>
    <m/>
    <n v="34.053100000000001"/>
    <n v="-118.3391"/>
  </r>
  <r>
    <n v="200314341"/>
    <d v="2020-07-13T00:00:00"/>
    <x v="153"/>
    <n v="900"/>
    <n v="3"/>
    <x v="2"/>
    <n v="335"/>
    <n v="1"/>
    <n v="330"/>
    <x v="1"/>
    <s v="1822 1605 0344 0385 1300 0329"/>
    <n v="32"/>
    <s v="F"/>
    <s v="H"/>
    <n v="122"/>
    <s v="VEHICLE, PASSENGER/TRUCK"/>
    <m/>
    <m/>
    <s v="IC"/>
    <s v="Invest Cont"/>
    <n v="330"/>
    <m/>
    <m/>
    <m/>
    <s v="2900    2ND                          AV"/>
    <m/>
    <n v="34.029000000000003"/>
    <n v="-118.3188"/>
  </r>
  <r>
    <n v="201116385"/>
    <d v="2020-12-07T00:00:00"/>
    <x v="194"/>
    <n v="1106"/>
    <n v="11"/>
    <x v="7"/>
    <n v="1137"/>
    <n v="2"/>
    <n v="354"/>
    <x v="14"/>
    <s v="1822 0929 0100"/>
    <n v="62"/>
    <s v="F"/>
    <s v="H"/>
    <n v="506"/>
    <s v="ABANDONED BUILDING ABANDONED HOUSE"/>
    <m/>
    <m/>
    <s v="IC"/>
    <s v="Invest Cont"/>
    <n v="354"/>
    <m/>
    <m/>
    <m/>
    <s v="300 N  AVENUE 52"/>
    <m/>
    <n v="34.108499999999999"/>
    <n v="-118.2011"/>
  </r>
  <r>
    <n v="201208356"/>
    <d v="2020-03-02T00:00:00"/>
    <x v="38"/>
    <n v="700"/>
    <n v="12"/>
    <x v="8"/>
    <n v="1249"/>
    <n v="2"/>
    <n v="940"/>
    <x v="62"/>
    <n v="1402"/>
    <n v="21"/>
    <s v="M"/>
    <s v="H"/>
    <n v="501"/>
    <s v="SINGLE FAMILY DWELLING"/>
    <m/>
    <m/>
    <s v="IC"/>
    <s v="Invest Cont"/>
    <n v="940"/>
    <m/>
    <m/>
    <m/>
    <s v="400 W  66TH                         ST"/>
    <m/>
    <n v="33.979799999999997"/>
    <n v="-118.2813"/>
  </r>
  <r>
    <n v="201220636"/>
    <d v="2020-09-13T00:00:00"/>
    <x v="260"/>
    <n v="540"/>
    <n v="12"/>
    <x v="8"/>
    <n v="1218"/>
    <n v="2"/>
    <n v="745"/>
    <x v="9"/>
    <n v="329"/>
    <n v="27"/>
    <s v="F"/>
    <s v="H"/>
    <n v="401"/>
    <s v="MINI-MART"/>
    <m/>
    <m/>
    <s v="IC"/>
    <s v="Invest Cont"/>
    <n v="745"/>
    <m/>
    <m/>
    <m/>
    <s v="5400 S  FIGUEROA                     ST"/>
    <m/>
    <n v="33.9923"/>
    <n v="-118.28700000000001"/>
  </r>
  <r>
    <n v="201008711"/>
    <d v="2020-05-05T00:00:00"/>
    <x v="257"/>
    <n v="1100"/>
    <n v="10"/>
    <x v="11"/>
    <n v="1028"/>
    <n v="2"/>
    <n v="930"/>
    <x v="30"/>
    <s v="0913 1804 0443 0601"/>
    <n v="56"/>
    <s v="M"/>
    <s v="B"/>
    <n v="502"/>
    <s v="MULTI-UNIT DWELLING (APARTMENT, DUPLEX, ETC)"/>
    <n v="511"/>
    <s v="VERBAL THREAT"/>
    <s v="AO"/>
    <s v="Adult Other"/>
    <n v="930"/>
    <m/>
    <m/>
    <m/>
    <s v="16800    VANOWEN                      ST"/>
    <m/>
    <n v="34.193899999999999"/>
    <n v="-118.49890000000001"/>
  </r>
  <r>
    <n v="200315155"/>
    <d v="2020-08-02T00:00:00"/>
    <x v="114"/>
    <n v="530"/>
    <n v="3"/>
    <x v="2"/>
    <n v="363"/>
    <n v="2"/>
    <n v="900"/>
    <x v="18"/>
    <s v="2038 2000 1814"/>
    <n v="34"/>
    <s v="F"/>
    <s v="B"/>
    <n v="101"/>
    <s v="STREET"/>
    <m/>
    <m/>
    <s v="AA"/>
    <s v="Adult Arrest"/>
    <n v="900"/>
    <m/>
    <m/>
    <m/>
    <s v="PALMWOOD                     AV"/>
    <s v="BUCKINGHAM                   RD"/>
    <n v="34.014200000000002"/>
    <n v="-118.3446"/>
  </r>
  <r>
    <n v="200916809"/>
    <d v="2020-11-03T00:00:00"/>
    <x v="312"/>
    <n v="2025"/>
    <n v="9"/>
    <x v="3"/>
    <n v="911"/>
    <n v="2"/>
    <n v="625"/>
    <x v="44"/>
    <s v="2004 1822 1310 0356"/>
    <n v="37"/>
    <s v="M"/>
    <s v="H"/>
    <n v="108"/>
    <s v="PARKING LOT"/>
    <n v="500"/>
    <s v="UNKNOWN WEAPON/OTHER WEAPON"/>
    <s v="IC"/>
    <s v="Invest Cont"/>
    <n v="625"/>
    <m/>
    <m/>
    <m/>
    <s v="7100 N  SEPULVEDA                    BL"/>
    <m/>
    <n v="34.193800000000003"/>
    <n v="-118.47020000000001"/>
  </r>
  <r>
    <n v="200508783"/>
    <d v="2020-04-27T00:00:00"/>
    <x v="179"/>
    <n v="335"/>
    <n v="5"/>
    <x v="10"/>
    <n v="528"/>
    <n v="2"/>
    <n v="434"/>
    <x v="71"/>
    <s v="1257 0400 1251 1814 2000 2024 0444 0913"/>
    <n v="16"/>
    <s v="F"/>
    <s v="H"/>
    <n v="501"/>
    <s v="SINGLE FAMILY DWELLING"/>
    <n v="400"/>
    <s v="STRONG-ARM (HANDS, FIST, FEET OR BODILY FORCE)"/>
    <s v="JA"/>
    <s v="Juv Arrest"/>
    <n v="434"/>
    <m/>
    <m/>
    <m/>
    <s v="1300 E  DENNI                        ST"/>
    <m/>
    <n v="33.785200000000003"/>
    <n v="-118.24769999999999"/>
  </r>
  <r>
    <n v="200906671"/>
    <d v="2020-02-28T00:00:00"/>
    <x v="72"/>
    <n v="915"/>
    <n v="9"/>
    <x v="3"/>
    <n v="906"/>
    <n v="2"/>
    <n v="745"/>
    <x v="9"/>
    <s v="0329 0561"/>
    <n v="58"/>
    <s v="F"/>
    <s v="H"/>
    <n v="501"/>
    <s v="SINGLE FAMILY DWELLING"/>
    <m/>
    <m/>
    <s v="AA"/>
    <s v="Adult Arrest"/>
    <n v="745"/>
    <m/>
    <m/>
    <m/>
    <s v="7300    LENNOX                       AV"/>
    <m/>
    <n v="34.203000000000003"/>
    <n v="-118.44580000000001"/>
  </r>
  <r>
    <n v="200105631"/>
    <d v="2020-01-24T00:00:00"/>
    <x v="254"/>
    <n v="730"/>
    <n v="1"/>
    <x v="1"/>
    <n v="185"/>
    <n v="2"/>
    <n v="624"/>
    <x v="15"/>
    <s v="1802 0444"/>
    <n v="52"/>
    <s v="F"/>
    <s v="H"/>
    <n v="203"/>
    <s v="OTHER BUSINESS"/>
    <n v="400"/>
    <s v="STRONG-ARM (HANDS, FIST, FEET OR BODILY FORCE)"/>
    <s v="AO"/>
    <s v="Adult Other"/>
    <n v="624"/>
    <m/>
    <m/>
    <m/>
    <s v="1100 S  MAIN                         ST"/>
    <m/>
    <n v="34.039099999999998"/>
    <n v="-118.2581"/>
  </r>
  <r>
    <n v="200808812"/>
    <d v="2020-04-28T00:00:00"/>
    <x v="117"/>
    <n v="1115"/>
    <n v="8"/>
    <x v="12"/>
    <n v="859"/>
    <n v="2"/>
    <n v="888"/>
    <x v="24"/>
    <n v="603"/>
    <n v="66"/>
    <s v="F"/>
    <s v="W"/>
    <n v="502"/>
    <s v="MULTI-UNIT DWELLING (APARTMENT, DUPLEX, ETC)"/>
    <m/>
    <m/>
    <s v="AO"/>
    <s v="Adult Other"/>
    <n v="888"/>
    <m/>
    <m/>
    <m/>
    <s v="1400 S  SHENANDOAH                   ST"/>
    <m/>
    <n v="34.053899999999999"/>
    <n v="-118.3817"/>
  </r>
  <r>
    <n v="200817929"/>
    <d v="2020-12-26T00:00:00"/>
    <x v="34"/>
    <n v="42"/>
    <n v="8"/>
    <x v="12"/>
    <n v="853"/>
    <n v="1"/>
    <n v="310"/>
    <x v="5"/>
    <s v="1420 0325 0358 1607 1309 1822"/>
    <n v="0"/>
    <s v="X"/>
    <s v="X"/>
    <n v="301"/>
    <s v="GAS STATION"/>
    <m/>
    <m/>
    <s v="AA"/>
    <s v="Adult Arrest"/>
    <n v="310"/>
    <m/>
    <m/>
    <m/>
    <s v="11300    SANTA MONICA                 BL"/>
    <m/>
    <n v="34.046300000000002"/>
    <n v="-118.449"/>
  </r>
  <r>
    <n v="200311192"/>
    <d v="2020-05-11T00:00:00"/>
    <x v="63"/>
    <n v="1910"/>
    <n v="3"/>
    <x v="2"/>
    <n v="398"/>
    <n v="1"/>
    <n v="210"/>
    <x v="11"/>
    <s v="0342 0344 1822 1259 1309"/>
    <n v="17"/>
    <s v="F"/>
    <s v="H"/>
    <n v="101"/>
    <s v="STREET"/>
    <n v="113"/>
    <s v="SIMULATED GUN"/>
    <s v="AA"/>
    <s v="Adult Arrest"/>
    <n v="210"/>
    <m/>
    <m/>
    <m/>
    <s v="HOOVER                       ST"/>
    <s v="42ND                         ST"/>
    <n v="34.007399999999997"/>
    <n v="-118.2872"/>
  </r>
  <r>
    <n v="200110014"/>
    <d v="2020-04-03T00:00:00"/>
    <x v="188"/>
    <n v="1640"/>
    <n v="1"/>
    <x v="1"/>
    <n v="163"/>
    <n v="1"/>
    <n v="440"/>
    <x v="20"/>
    <s v="0907 0344 1822"/>
    <n v="0"/>
    <s v="X"/>
    <s v="X"/>
    <n v="418"/>
    <m/>
    <m/>
    <m/>
    <s v="AO"/>
    <s v="Adult Other"/>
    <n v="440"/>
    <m/>
    <m/>
    <m/>
    <s v="700 S  BROADWAY"/>
    <m/>
    <n v="34.045200000000001"/>
    <n v="-118.2534"/>
  </r>
  <r>
    <n v="200505574"/>
    <d v="2020-02-07T00:00:00"/>
    <x v="344"/>
    <n v="1200"/>
    <n v="5"/>
    <x v="10"/>
    <n v="524"/>
    <n v="2"/>
    <n v="354"/>
    <x v="14"/>
    <n v="929"/>
    <n v="34"/>
    <s v="F"/>
    <s v="H"/>
    <n v="501"/>
    <s v="SINGLE FAMILY DWELLING"/>
    <m/>
    <m/>
    <s v="IC"/>
    <s v="Invest Cont"/>
    <n v="354"/>
    <m/>
    <m/>
    <m/>
    <s v="1000 W  E                            ST"/>
    <m/>
    <n v="33.774999999999999"/>
    <n v="-118.27379999999999"/>
  </r>
  <r>
    <n v="200513078"/>
    <d v="2020-08-17T00:00:00"/>
    <x v="337"/>
    <n v="1030"/>
    <n v="5"/>
    <x v="10"/>
    <n v="567"/>
    <n v="2"/>
    <n v="624"/>
    <x v="15"/>
    <s v="2029 0400 0913"/>
    <n v="25"/>
    <s v="M"/>
    <s v="H"/>
    <n v="502"/>
    <s v="MULTI-UNIT DWELLING (APARTMENT, DUPLEX, ETC)"/>
    <n v="400"/>
    <s v="STRONG-ARM (HANDS, FIST, FEET OR BODILY FORCE)"/>
    <s v="AO"/>
    <s v="Adult Other"/>
    <n v="624"/>
    <m/>
    <m/>
    <m/>
    <s v="1800 S  CRESCENT                     AV"/>
    <m/>
    <n v="33.728900000000003"/>
    <n v="-118.2846"/>
  </r>
  <r>
    <n v="200914717"/>
    <d v="2020-09-15T00:00:00"/>
    <x v="311"/>
    <n v="2100"/>
    <n v="9"/>
    <x v="3"/>
    <n v="915"/>
    <n v="1"/>
    <n v="510"/>
    <x v="0"/>
    <m/>
    <n v="0"/>
    <m/>
    <m/>
    <n v="101"/>
    <s v="STREET"/>
    <m/>
    <m/>
    <s v="IC"/>
    <s v="Invest Cont"/>
    <n v="510"/>
    <m/>
    <m/>
    <m/>
    <s v="14300    SHERMAN                      WY"/>
    <m/>
    <n v="34.2012"/>
    <n v="-118.44499999999999"/>
  </r>
  <r>
    <n v="201224236"/>
    <d v="2020-11-10T00:00:00"/>
    <x v="276"/>
    <n v="2300"/>
    <n v="12"/>
    <x v="8"/>
    <n v="1203"/>
    <n v="1"/>
    <n v="210"/>
    <x v="11"/>
    <s v="0913 0444 0429 0370 0344"/>
    <n v="69"/>
    <s v="F"/>
    <s v="B"/>
    <n v="301"/>
    <s v="GAS STATION"/>
    <n v="400"/>
    <s v="STRONG-ARM (HANDS, FIST, FEET OR BODILY FORCE)"/>
    <s v="IC"/>
    <s v="Invest Cont"/>
    <n v="210"/>
    <m/>
    <m/>
    <m/>
    <s v="4400 S  WESTERN                      AV"/>
    <m/>
    <n v="34.003300000000003"/>
    <n v="-118.30889999999999"/>
  </r>
  <r>
    <n v="200113352"/>
    <d v="2020-06-12T00:00:00"/>
    <x v="14"/>
    <n v="115"/>
    <n v="1"/>
    <x v="1"/>
    <n v="162"/>
    <n v="1"/>
    <n v="310"/>
    <x v="5"/>
    <s v="1420 1822 0344 1609 0329"/>
    <n v="0"/>
    <s v="F"/>
    <s v="H"/>
    <n v="403"/>
    <s v="DRUG STORE"/>
    <m/>
    <m/>
    <s v="AO"/>
    <s v="Adult Other"/>
    <n v="310"/>
    <m/>
    <m/>
    <m/>
    <s v="8TH"/>
    <s v="GRAND"/>
    <n v="34.045900000000003"/>
    <n v="-118.25790000000001"/>
  </r>
  <r>
    <n v="200505806"/>
    <d v="2020-02-12T00:00:00"/>
    <x v="320"/>
    <n v="1130"/>
    <n v="5"/>
    <x v="10"/>
    <n v="504"/>
    <n v="1"/>
    <n v="210"/>
    <x v="11"/>
    <s v="1309 1402 0344 0417 0390 0429 0342"/>
    <n v="55"/>
    <s v="F"/>
    <s v="W"/>
    <n v="108"/>
    <s v="PARKING LOT"/>
    <n v="400"/>
    <s v="STRONG-ARM (HANDS, FIST, FEET OR BODILY FORCE)"/>
    <s v="IC"/>
    <s v="Invest Cont"/>
    <n v="210"/>
    <n v="998"/>
    <m/>
    <m/>
    <s v="190TH                        ST"/>
    <s v="NORMANDIE                    AV"/>
    <n v="33.8583"/>
    <n v="-118.2993"/>
  </r>
  <r>
    <n v="200509569"/>
    <d v="2020-05-17T00:00:00"/>
    <x v="135"/>
    <n v="1900"/>
    <n v="5"/>
    <x v="10"/>
    <n v="562"/>
    <n v="2"/>
    <n v="900"/>
    <x v="18"/>
    <n v="2038"/>
    <n v="7"/>
    <s v="M"/>
    <s v="B"/>
    <n v="502"/>
    <s v="MULTI-UNIT DWELLING (APARTMENT, DUPLEX, ETC)"/>
    <m/>
    <m/>
    <s v="AO"/>
    <s v="Adult Other"/>
    <n v="900"/>
    <m/>
    <m/>
    <m/>
    <s v="1100 W  18TH                         ST"/>
    <m/>
    <n v="33.727899999999998"/>
    <n v="-118.30119999999999"/>
  </r>
  <r>
    <n v="201005620"/>
    <d v="2020-02-05T00:00:00"/>
    <x v="134"/>
    <n v="1"/>
    <n v="10"/>
    <x v="11"/>
    <n v="1004"/>
    <n v="1"/>
    <n v="330"/>
    <x v="1"/>
    <s v="0344 1609 1822"/>
    <n v="56"/>
    <s v="M"/>
    <s v="O"/>
    <n v="108"/>
    <s v="PARKING LOT"/>
    <m/>
    <m/>
    <s v="IC"/>
    <s v="Invest Cont"/>
    <n v="330"/>
    <m/>
    <m/>
    <m/>
    <s v="18100    SATICOY                      ST"/>
    <m/>
    <n v="34.214599999999997"/>
    <n v="-118.5317"/>
  </r>
  <r>
    <n v="200409862"/>
    <d v="2020-06-17T00:00:00"/>
    <x v="33"/>
    <n v="2200"/>
    <n v="4"/>
    <x v="4"/>
    <n v="409"/>
    <n v="1"/>
    <n v="510"/>
    <x v="0"/>
    <m/>
    <n v="0"/>
    <m/>
    <m/>
    <n v="101"/>
    <s v="STREET"/>
    <m/>
    <m/>
    <s v="IC"/>
    <s v="Invest Cont"/>
    <n v="510"/>
    <m/>
    <m/>
    <m/>
    <s v="4300    MAYCREST                     AV"/>
    <m/>
    <n v="34.094200000000001"/>
    <n v="-118.1613"/>
  </r>
  <r>
    <n v="200320943"/>
    <d v="2020-11-26T00:00:00"/>
    <x v="291"/>
    <n v="920"/>
    <n v="3"/>
    <x v="2"/>
    <n v="396"/>
    <n v="2"/>
    <n v="626"/>
    <x v="10"/>
    <s v="0329 0400 0444 0913 1243 1309 1813 1814 2000"/>
    <n v="34"/>
    <s v="F"/>
    <s v="B"/>
    <n v="502"/>
    <s v="MULTI-UNIT DWELLING (APARTMENT, DUPLEX, ETC)"/>
    <n v="400"/>
    <s v="STRONG-ARM (HANDS, FIST, FEET OR BODILY FORCE)"/>
    <s v="IC"/>
    <s v="Invest Cont"/>
    <n v="626"/>
    <m/>
    <m/>
    <m/>
    <s v="800 W  42ND                         PL"/>
    <m/>
    <n v="34.006399999999999"/>
    <n v="-118.28789999999999"/>
  </r>
  <r>
    <n v="201212439"/>
    <d v="2020-05-08T00:00:00"/>
    <x v="71"/>
    <n v="1000"/>
    <n v="12"/>
    <x v="8"/>
    <n v="1203"/>
    <n v="2"/>
    <n v="845"/>
    <x v="31"/>
    <s v="2038 0913"/>
    <n v="0"/>
    <s v="X"/>
    <s v="X"/>
    <n v="726"/>
    <s v="POLICE FACILITY"/>
    <m/>
    <m/>
    <s v="IC"/>
    <s v="Invest Cont"/>
    <n v="845"/>
    <m/>
    <m/>
    <m/>
    <s v="1700 W  45TH                         ST"/>
    <m/>
    <n v="34.002800000000001"/>
    <n v="-118.30889999999999"/>
  </r>
  <r>
    <n v="200212800"/>
    <d v="2020-07-20T00:00:00"/>
    <x v="12"/>
    <n v="920"/>
    <n v="2"/>
    <x v="5"/>
    <n v="236"/>
    <n v="2"/>
    <n v="900"/>
    <x v="18"/>
    <s v="2000 2038 1814"/>
    <n v="30"/>
    <s v="F"/>
    <s v="H"/>
    <n v="502"/>
    <s v="MULTI-UNIT DWELLING (APARTMENT, DUPLEX, ETC)"/>
    <m/>
    <m/>
    <s v="AO"/>
    <s v="Adult Other"/>
    <n v="900"/>
    <m/>
    <m/>
    <m/>
    <s v="1900    MIRAMAR                      ST"/>
    <m/>
    <n v="34.063200000000002"/>
    <n v="-118.2694"/>
  </r>
  <r>
    <n v="200509611"/>
    <d v="2020-05-18T00:00:00"/>
    <x v="135"/>
    <n v="1800"/>
    <n v="5"/>
    <x v="10"/>
    <n v="513"/>
    <n v="1"/>
    <n v="648"/>
    <x v="4"/>
    <n v="1501"/>
    <n v="28"/>
    <s v="F"/>
    <s v="B"/>
    <n v="102"/>
    <s v="SIDEWALK"/>
    <m/>
    <m/>
    <s v="IC"/>
    <s v="Invest Cont"/>
    <n v="648"/>
    <m/>
    <m/>
    <m/>
    <s v="1100    256TH                        ST"/>
    <m/>
    <n v="33.791899999999998"/>
    <n v="-118.2959"/>
  </r>
  <r>
    <n v="200609972"/>
    <d v="2020-05-07T00:00:00"/>
    <x v="142"/>
    <n v="1"/>
    <n v="6"/>
    <x v="9"/>
    <n v="636"/>
    <n v="1"/>
    <n v="331"/>
    <x v="23"/>
    <n v="344"/>
    <n v="22"/>
    <s v="M"/>
    <s v="B"/>
    <n v="101"/>
    <s v="STREET"/>
    <m/>
    <m/>
    <s v="IC"/>
    <s v="Invest Cont"/>
    <n v="331"/>
    <m/>
    <m/>
    <m/>
    <s v="CHEROKEE"/>
    <s v="HOLLYWOOD"/>
    <n v="34.101599999999998"/>
    <n v="-118.3348"/>
  </r>
  <r>
    <n v="200408639"/>
    <d v="2020-05-08T00:00:00"/>
    <x v="165"/>
    <n v="1715"/>
    <n v="4"/>
    <x v="4"/>
    <n v="499"/>
    <n v="1"/>
    <n v="510"/>
    <x v="0"/>
    <m/>
    <n v="0"/>
    <m/>
    <m/>
    <n v="101"/>
    <s v="STREET"/>
    <m/>
    <m/>
    <s v="IC"/>
    <s v="Invest Cont"/>
    <n v="510"/>
    <m/>
    <m/>
    <m/>
    <s v="3500    UNION PACIFIC                AV"/>
    <m/>
    <n v="34.016599999999997"/>
    <n v="-118.2028"/>
  </r>
  <r>
    <n v="200215073"/>
    <d v="2020-09-15T00:00:00"/>
    <x v="346"/>
    <n v="1550"/>
    <n v="2"/>
    <x v="5"/>
    <n v="269"/>
    <n v="2"/>
    <n v="888"/>
    <x v="24"/>
    <s v="1822 0100"/>
    <n v="0"/>
    <s v="X"/>
    <s v="X"/>
    <n v="502"/>
    <s v="MULTI-UNIT DWELLING (APARTMENT, DUPLEX, ETC)"/>
    <m/>
    <m/>
    <s v="IC"/>
    <s v="Invest Cont"/>
    <n v="888"/>
    <m/>
    <m/>
    <m/>
    <s v="1200 W  8TH                          ST"/>
    <m/>
    <n v="34.049599999999998"/>
    <n v="-118.2677"/>
  </r>
  <r>
    <n v="200213072"/>
    <d v="2020-07-27T00:00:00"/>
    <x v="109"/>
    <n v="1608"/>
    <n v="2"/>
    <x v="5"/>
    <n v="249"/>
    <n v="2"/>
    <n v="860"/>
    <x v="66"/>
    <s v="0522 1822 0416"/>
    <n v="34"/>
    <s v="F"/>
    <s v="B"/>
    <n v="728"/>
    <s v="ELEVATOR"/>
    <n v="400"/>
    <s v="STRONG-ARM (HANDS, FIST, FEET OR BODILY FORCE)"/>
    <s v="IC"/>
    <s v="Invest Cont"/>
    <n v="860"/>
    <m/>
    <m/>
    <m/>
    <s v="1100 W  6TH                          ST"/>
    <m/>
    <n v="34.054099999999998"/>
    <n v="-118.2621"/>
  </r>
  <r>
    <n v="200206469"/>
    <d v="2020-02-19T00:00:00"/>
    <x v="184"/>
    <n v="2130"/>
    <n v="2"/>
    <x v="5"/>
    <n v="237"/>
    <n v="1"/>
    <n v="230"/>
    <x v="13"/>
    <s v="0416 0444 0913 1817 2004"/>
    <n v="23"/>
    <s v="F"/>
    <s v="B"/>
    <n v="502"/>
    <s v="MULTI-UNIT DWELLING (APARTMENT, DUPLEX, ETC)"/>
    <n v="400"/>
    <s v="STRONG-ARM (HANDS, FIST, FEET OR BODILY FORCE)"/>
    <s v="AO"/>
    <s v="Adult Other"/>
    <n v="230"/>
    <m/>
    <m/>
    <m/>
    <s v="200    WITMER                       ST"/>
    <m/>
    <n v="34.061"/>
    <n v="-118.2615"/>
  </r>
  <r>
    <n v="201304287"/>
    <d v="2020-01-06T00:00:00"/>
    <x v="281"/>
    <n v="1140"/>
    <n v="13"/>
    <x v="6"/>
    <n v="1381"/>
    <n v="1"/>
    <n v="520"/>
    <x v="25"/>
    <s v="1310 0400 1302 1225"/>
    <n v="54"/>
    <s v="M"/>
    <s v="B"/>
    <n v="101"/>
    <s v="STREET"/>
    <n v="400"/>
    <s v="STRONG-ARM (HANDS, FIST, FEET OR BODILY FORCE)"/>
    <s v="AO"/>
    <s v="Adult Other"/>
    <n v="520"/>
    <m/>
    <m/>
    <m/>
    <s v="61ST                         ST"/>
    <s v="BROADWAY"/>
    <n v="33.984200000000001"/>
    <n v="-118.2783"/>
  </r>
  <r>
    <n v="201011864"/>
    <d v="2020-08-09T00:00:00"/>
    <x v="235"/>
    <n v="2130"/>
    <n v="10"/>
    <x v="11"/>
    <n v="1049"/>
    <n v="1"/>
    <n v="210"/>
    <x v="11"/>
    <s v="1822 0334 0345 0355"/>
    <n v="17"/>
    <s v="M"/>
    <s v="W"/>
    <n v="109"/>
    <s v="PARK/PLAYGROUND"/>
    <n v="200"/>
    <s v="KNIFE WITH BLADE 6INCHES OR LESS"/>
    <s v="IC"/>
    <s v="Invest Cont"/>
    <n v="210"/>
    <m/>
    <m/>
    <m/>
    <s v="6300    WOODLEY                      AV"/>
    <m/>
    <n v="34.182200000000002"/>
    <n v="-118.4836"/>
  </r>
  <r>
    <n v="200805480"/>
    <d v="2020-02-03T00:00:00"/>
    <x v="240"/>
    <n v="2127"/>
    <n v="8"/>
    <x v="12"/>
    <n v="885"/>
    <n v="1"/>
    <n v="310"/>
    <x v="5"/>
    <s v="0358 0321 0344 0352 1221 1822"/>
    <n v="32"/>
    <s v="F"/>
    <s v="W"/>
    <n v="501"/>
    <s v="SINGLE FAMILY DWELLING"/>
    <m/>
    <m/>
    <s v="IC"/>
    <s v="Invest Cont"/>
    <n v="310"/>
    <m/>
    <m/>
    <m/>
    <s v="2500    PATRICIA                     AV"/>
    <m/>
    <n v="34.042999999999999"/>
    <n v="-118.4173"/>
  </r>
  <r>
    <n v="200211015"/>
    <d v="2020-06-06T00:00:00"/>
    <x v="43"/>
    <n v="800"/>
    <n v="2"/>
    <x v="5"/>
    <n v="235"/>
    <n v="1"/>
    <n v="510"/>
    <x v="0"/>
    <m/>
    <n v="0"/>
    <m/>
    <m/>
    <n v="101"/>
    <s v="STREET"/>
    <m/>
    <m/>
    <s v="IC"/>
    <s v="Invest Cont"/>
    <n v="510"/>
    <m/>
    <m/>
    <m/>
    <s v="200 N  PARK VIEW                    ST"/>
    <m/>
    <n v="34.069800000000001"/>
    <n v="-118.273"/>
  </r>
  <r>
    <n v="201225072"/>
    <d v="2020-11-23T00:00:00"/>
    <x v="47"/>
    <n v="845"/>
    <n v="12"/>
    <x v="8"/>
    <n v="1239"/>
    <n v="2"/>
    <n v="888"/>
    <x v="24"/>
    <m/>
    <n v="50"/>
    <s v="M"/>
    <s v="H"/>
    <n v="502"/>
    <s v="MULTI-UNIT DWELLING (APARTMENT, DUPLEX, ETC)"/>
    <m/>
    <m/>
    <s v="IC"/>
    <s v="Invest Cont"/>
    <n v="888"/>
    <m/>
    <m/>
    <m/>
    <s v="6100 S  FIGUEROA                     ST"/>
    <m/>
    <n v="33.983699999999999"/>
    <n v="-118.28270000000001"/>
  </r>
  <r>
    <n v="201110100"/>
    <d v="2020-06-05T00:00:00"/>
    <x v="282"/>
    <n v="1135"/>
    <n v="11"/>
    <x v="7"/>
    <n v="1177"/>
    <n v="1"/>
    <n v="331"/>
    <x v="23"/>
    <s v="0344 0386"/>
    <n v="39"/>
    <s v="M"/>
    <s v="H"/>
    <n v="509"/>
    <s v="MOBILE HOME/TRAILERS/CONSTRUCTION TRAILERS/RV'S/MOTORHOME"/>
    <m/>
    <m/>
    <s v="IC"/>
    <s v="Invest Cont"/>
    <n v="331"/>
    <m/>
    <m/>
    <m/>
    <s v="600 N  SAN FERNANDO                 RD"/>
    <m/>
    <n v="34.086199999999998"/>
    <n v="-118.2257"/>
  </r>
  <r>
    <n v="200307845"/>
    <d v="2020-03-03T00:00:00"/>
    <x v="301"/>
    <n v="650"/>
    <n v="3"/>
    <x v="2"/>
    <n v="328"/>
    <n v="1"/>
    <n v="330"/>
    <x v="1"/>
    <s v="0344 0321 1601 0377 0352 1300"/>
    <n v="36"/>
    <s v="M"/>
    <s v="O"/>
    <n v="123"/>
    <s v="PARKING UNDERGROUND/BUILDING"/>
    <m/>
    <m/>
    <s v="IC"/>
    <s v="Invest Cont"/>
    <n v="330"/>
    <m/>
    <m/>
    <m/>
    <s v="3300 S  FIGUEROA                     ST"/>
    <m/>
    <n v="34.026800000000001"/>
    <n v="-118.2808"/>
  </r>
  <r>
    <n v="200409195"/>
    <d v="2020-05-25T00:00:00"/>
    <x v="189"/>
    <n v="2120"/>
    <n v="4"/>
    <x v="4"/>
    <n v="497"/>
    <n v="1"/>
    <n v="220"/>
    <x v="50"/>
    <s v="0913 0561 0443 0337 2004 1218"/>
    <n v="55"/>
    <s v="F"/>
    <s v="H"/>
    <n v="509"/>
    <s v="MOBILE HOME/TRAILERS/CONSTRUCTION TRAILERS/RV'S/MOTORHOME"/>
    <n v="511"/>
    <s v="VERBAL THREAT"/>
    <s v="AO"/>
    <s v="Adult Other"/>
    <n v="220"/>
    <m/>
    <m/>
    <m/>
    <s v="3400 E  PICO                         BL"/>
    <m/>
    <n v="34.018000000000001"/>
    <n v="-118.20650000000001"/>
  </r>
  <r>
    <n v="200120530"/>
    <d v="2020-11-04T00:00:00"/>
    <x v="312"/>
    <n v="1515"/>
    <n v="1"/>
    <x v="1"/>
    <n v="159"/>
    <n v="1"/>
    <n v="510"/>
    <x v="0"/>
    <m/>
    <n v="0"/>
    <m/>
    <m/>
    <n v="101"/>
    <s v="STREET"/>
    <m/>
    <m/>
    <s v="IC"/>
    <s v="Invest Cont"/>
    <n v="510"/>
    <m/>
    <m/>
    <m/>
    <s v="600    MILL                         ST"/>
    <m/>
    <n v="34.037999999999997"/>
    <n v="-118.2345"/>
  </r>
  <r>
    <n v="200906934"/>
    <d v="2020-03-05T00:00:00"/>
    <x v="216"/>
    <n v="1940"/>
    <n v="9"/>
    <x v="3"/>
    <n v="963"/>
    <n v="1"/>
    <n v="230"/>
    <x v="13"/>
    <s v="1414 0416 0561 0913 1202 1402 0411"/>
    <n v="67"/>
    <s v="M"/>
    <s v="O"/>
    <n v="102"/>
    <s v="SIDEWALK"/>
    <n v="205"/>
    <s v="KITCHEN KNIFE"/>
    <s v="AA"/>
    <s v="Adult Arrest"/>
    <n v="230"/>
    <n v="998"/>
    <m/>
    <m/>
    <s v="14600    HESBY                        ST"/>
    <m/>
    <n v="34.162199999999999"/>
    <n v="-118.4508"/>
  </r>
  <r>
    <n v="201212560"/>
    <d v="2020-05-11T00:00:00"/>
    <x v="39"/>
    <n v="1700"/>
    <n v="12"/>
    <x v="8"/>
    <n v="1293"/>
    <n v="1"/>
    <n v="510"/>
    <x v="0"/>
    <m/>
    <n v="0"/>
    <m/>
    <m/>
    <n v="101"/>
    <s v="STREET"/>
    <m/>
    <m/>
    <s v="IC"/>
    <s v="Invest Cont"/>
    <n v="510"/>
    <m/>
    <m/>
    <m/>
    <s v="WESTERN"/>
    <s v="104TH                        ST"/>
    <n v="33.940899999999999"/>
    <n v="-118.309"/>
  </r>
  <r>
    <n v="201109057"/>
    <d v="2020-05-05T00:00:00"/>
    <x v="274"/>
    <n v="1100"/>
    <n v="11"/>
    <x v="7"/>
    <n v="1161"/>
    <n v="1"/>
    <n v="330"/>
    <x v="1"/>
    <n v="344"/>
    <n v="39"/>
    <s v="F"/>
    <s v="F"/>
    <n v="101"/>
    <s v="STREET"/>
    <m/>
    <m/>
    <s v="IC"/>
    <s v="Invest Cont"/>
    <n v="330"/>
    <m/>
    <m/>
    <m/>
    <s v="1200 N  MARIPOSA                     AV"/>
    <m/>
    <n v="34.0931"/>
    <n v="-118.29940000000001"/>
  </r>
  <r>
    <n v="201014973"/>
    <d v="2020-11-10T00:00:00"/>
    <x v="44"/>
    <n v="1200"/>
    <n v="10"/>
    <x v="11"/>
    <n v="1019"/>
    <n v="2"/>
    <n v="810"/>
    <x v="65"/>
    <s v="1259 0913 1814 0533 1276 0500"/>
    <n v="16"/>
    <s v="F"/>
    <s v="H"/>
    <n v="501"/>
    <s v="SINGLE FAMILY DWELLING"/>
    <m/>
    <m/>
    <s v="AO"/>
    <s v="Adult Other"/>
    <n v="810"/>
    <m/>
    <m/>
    <m/>
    <s v="7400    HASKELL                      AV"/>
    <m/>
    <n v="34.204799999999999"/>
    <n v="-118.47490000000001"/>
  </r>
  <r>
    <n v="201214233"/>
    <d v="2020-06-06T00:00:00"/>
    <x v="43"/>
    <n v="1530"/>
    <n v="12"/>
    <x v="8"/>
    <n v="1257"/>
    <n v="1"/>
    <n v="331"/>
    <x v="23"/>
    <s v="0344 0385 1822"/>
    <n v="30"/>
    <s v="F"/>
    <s v="B"/>
    <n v="101"/>
    <s v="STREET"/>
    <m/>
    <m/>
    <s v="IC"/>
    <s v="Invest Cont"/>
    <n v="331"/>
    <m/>
    <m/>
    <m/>
    <s v="GRAND                        AV"/>
    <s v="79TH                         ST"/>
    <n v="33.9679"/>
    <n v="-118.2803"/>
  </r>
  <r>
    <n v="201216579"/>
    <d v="2020-07-15T00:00:00"/>
    <x v="110"/>
    <n v="1100"/>
    <n v="12"/>
    <x v="8"/>
    <n v="1245"/>
    <n v="1"/>
    <n v="236"/>
    <x v="46"/>
    <s v="0913 2000 1814 0400 0416 0408"/>
    <n v="29"/>
    <s v="F"/>
    <s v="B"/>
    <n v="101"/>
    <s v="STREET"/>
    <n v="400"/>
    <s v="STRONG-ARM (HANDS, FIST, FEET OR BODILY FORCE)"/>
    <s v="IC"/>
    <s v="Invest Cont"/>
    <n v="236"/>
    <m/>
    <m/>
    <m/>
    <s v="1300 W  FLORENCE                     AV"/>
    <m/>
    <n v="33.978900000000003"/>
    <n v="-118.29810000000001"/>
  </r>
  <r>
    <n v="200606017"/>
    <d v="2020-02-11T00:00:00"/>
    <x v="159"/>
    <n v="1330"/>
    <n v="6"/>
    <x v="9"/>
    <n v="676"/>
    <n v="2"/>
    <n v="900"/>
    <x v="18"/>
    <s v="2038 2004"/>
    <n v="54"/>
    <s v="M"/>
    <s v="H"/>
    <n v="102"/>
    <s v="SIDEWALK"/>
    <m/>
    <m/>
    <s v="IC"/>
    <s v="Invest Cont"/>
    <n v="900"/>
    <m/>
    <m/>
    <m/>
    <s v="WILLOUGHBY"/>
    <s v="VINE"/>
    <n v="34.0871"/>
    <n v="-118.3266"/>
  </r>
  <r>
    <n v="200808012"/>
    <d v="2020-04-04T00:00:00"/>
    <x v="42"/>
    <n v="2320"/>
    <n v="8"/>
    <x v="12"/>
    <n v="833"/>
    <n v="1"/>
    <n v="442"/>
    <x v="16"/>
    <s v="1822 1420 0325 0344"/>
    <n v="0"/>
    <s v="X"/>
    <s v="X"/>
    <n v="401"/>
    <s v="MINI-MART"/>
    <m/>
    <m/>
    <s v="IC"/>
    <s v="Invest Cont"/>
    <n v="442"/>
    <m/>
    <m/>
    <m/>
    <s v="1400    WESTWOOD                     BL"/>
    <m/>
    <n v="34.055399999999999"/>
    <n v="-118.4418"/>
  </r>
  <r>
    <n v="200321408"/>
    <d v="2020-12-07T00:00:00"/>
    <x v="53"/>
    <n v="1010"/>
    <n v="3"/>
    <x v="2"/>
    <n v="391"/>
    <n v="2"/>
    <n v="740"/>
    <x v="21"/>
    <s v="0329 1300 1822"/>
    <n v="47"/>
    <s v="F"/>
    <s v="W"/>
    <n v="122"/>
    <s v="VEHICLE, PASSENGER/TRUCK"/>
    <m/>
    <m/>
    <s v="IC"/>
    <s v="Invest Cont"/>
    <n v="740"/>
    <m/>
    <m/>
    <m/>
    <s v="LA CIENEGA"/>
    <s v="FAIRFAX"/>
    <n v="34.006700000000002"/>
    <n v="-118.3515"/>
  </r>
  <r>
    <n v="200606306"/>
    <d v="2020-02-17T00:00:00"/>
    <x v="46"/>
    <n v="700"/>
    <n v="6"/>
    <x v="9"/>
    <n v="669"/>
    <n v="1"/>
    <n v="510"/>
    <x v="0"/>
    <m/>
    <n v="0"/>
    <m/>
    <m/>
    <n v="101"/>
    <s v="STREET"/>
    <m/>
    <m/>
    <s v="IC"/>
    <s v="Invest Cont"/>
    <n v="510"/>
    <m/>
    <m/>
    <m/>
    <s v="1200    HARVARD                      BL"/>
    <m/>
    <n v="34.094099999999997"/>
    <n v="-118.3036"/>
  </r>
  <r>
    <n v="200618189"/>
    <d v="2020-11-18T00:00:00"/>
    <x v="178"/>
    <n v="1730"/>
    <n v="6"/>
    <x v="9"/>
    <n v="642"/>
    <n v="2"/>
    <n v="662"/>
    <x v="17"/>
    <s v="0701 0344 0100 1501 1202"/>
    <n v="77"/>
    <s v="M"/>
    <s v="W"/>
    <n v="501"/>
    <s v="SINGLE FAMILY DWELLING"/>
    <m/>
    <m/>
    <s v="IC"/>
    <s v="Invest Cont"/>
    <n v="662"/>
    <m/>
    <m/>
    <m/>
    <s v="7500    HOLLYWOOD                    BL"/>
    <m/>
    <n v="34.101599999999998"/>
    <n v="-118.36"/>
  </r>
  <r>
    <n v="200619337"/>
    <d v="2020-12-16T00:00:00"/>
    <x v="300"/>
    <n v="1"/>
    <n v="6"/>
    <x v="9"/>
    <n v="648"/>
    <n v="2"/>
    <n v="740"/>
    <x v="21"/>
    <s v="0329 1822"/>
    <n v="0"/>
    <s v="X"/>
    <s v="X"/>
    <n v="203"/>
    <s v="OTHER BUSINESS"/>
    <m/>
    <m/>
    <s v="IC"/>
    <s v="Invest Cont"/>
    <n v="740"/>
    <m/>
    <m/>
    <m/>
    <s v="5500    HOLLYWOOD                    BL"/>
    <m/>
    <n v="34.101700000000001"/>
    <n v="-118.31"/>
  </r>
  <r>
    <n v="200101159"/>
    <d v="2020-12-12T00:00:00"/>
    <x v="341"/>
    <n v="10"/>
    <n v="1"/>
    <x v="1"/>
    <n v="162"/>
    <n v="2"/>
    <n v="626"/>
    <x v="10"/>
    <s v="2000 1814 0416 0447 0401 0913 2002 1206 1414"/>
    <n v="29"/>
    <s v="M"/>
    <s v="W"/>
    <n v="502"/>
    <s v="MULTI-UNIT DWELLING (APARTMENT, DUPLEX, ETC)"/>
    <n v="400"/>
    <s v="STRONG-ARM (HANDS, FIST, FEET OR BODILY FORCE)"/>
    <s v="AO"/>
    <s v="Adult Other"/>
    <n v="626"/>
    <m/>
    <m/>
    <m/>
    <s v="800 S  HILL                         ST"/>
    <m/>
    <n v="34.046199999999999"/>
    <n v="-118.2585"/>
  </r>
  <r>
    <n v="200914892"/>
    <d v="2020-09-19T00:00:00"/>
    <x v="333"/>
    <n v="1630"/>
    <n v="9"/>
    <x v="3"/>
    <n v="904"/>
    <n v="1"/>
    <n v="510"/>
    <x v="0"/>
    <m/>
    <n v="0"/>
    <m/>
    <m/>
    <n v="101"/>
    <s v="STREET"/>
    <m/>
    <m/>
    <s v="IC"/>
    <s v="Invest Cont"/>
    <n v="510"/>
    <m/>
    <m/>
    <m/>
    <s v="LULL                         ST"/>
    <s v="TOBIAS                       AV"/>
    <n v="34.209400000000002"/>
    <n v="-118.452"/>
  </r>
  <r>
    <n v="201108924"/>
    <d v="2020-05-01T00:00:00"/>
    <x v="117"/>
    <n v="1130"/>
    <n v="11"/>
    <x v="7"/>
    <n v="1135"/>
    <n v="2"/>
    <n v="740"/>
    <x v="21"/>
    <n v="329"/>
    <n v="0"/>
    <s v="X"/>
    <s v="X"/>
    <n v="203"/>
    <s v="OTHER BUSINESS"/>
    <m/>
    <m/>
    <s v="IC"/>
    <s v="Invest Cont"/>
    <n v="740"/>
    <m/>
    <m/>
    <m/>
    <s v="3900    EAGLE ROCK                   BL"/>
    <m/>
    <n v="34.119399999999999"/>
    <n v="-118.2304"/>
  </r>
  <r>
    <n v="200708194"/>
    <d v="2020-04-11T00:00:00"/>
    <x v="57"/>
    <n v="2240"/>
    <n v="7"/>
    <x v="0"/>
    <n v="773"/>
    <n v="2"/>
    <n v="237"/>
    <x v="63"/>
    <n v="1501"/>
    <n v="8"/>
    <s v="F"/>
    <s v="B"/>
    <n v="101"/>
    <s v="STREET"/>
    <m/>
    <m/>
    <s v="AA"/>
    <s v="Adult Arrest"/>
    <n v="237"/>
    <m/>
    <m/>
    <m/>
    <s v="5200 W  WASHINGTON                   BL"/>
    <m/>
    <n v="34.041699999999999"/>
    <n v="-118.3588"/>
  </r>
  <r>
    <n v="200400714"/>
    <d v="2020-03-31T00:00:00"/>
    <x v="157"/>
    <n v="630"/>
    <n v="4"/>
    <x v="4"/>
    <n v="497"/>
    <n v="1"/>
    <n v="520"/>
    <x v="25"/>
    <s v="0329 1302"/>
    <n v="63"/>
    <s v="M"/>
    <s v="H"/>
    <n v="101"/>
    <s v="STREET"/>
    <m/>
    <m/>
    <s v="IC"/>
    <s v="Invest Cont"/>
    <n v="520"/>
    <m/>
    <m/>
    <m/>
    <s v="2900 E  WASHINGTON                   BL"/>
    <m/>
    <n v="34.0167"/>
    <n v="-118.2176"/>
  </r>
  <r>
    <n v="201212528"/>
    <d v="2020-05-10T00:00:00"/>
    <x v="143"/>
    <n v="2200"/>
    <n v="12"/>
    <x v="8"/>
    <n v="1241"/>
    <n v="1"/>
    <n v="210"/>
    <x v="11"/>
    <s v="1822 0416"/>
    <n v="54"/>
    <s v="F"/>
    <s v="B"/>
    <n v="501"/>
    <s v="SINGLE FAMILY DWELLING"/>
    <n v="400"/>
    <s v="STRONG-ARM (HANDS, FIST, FEET OR BODILY FORCE)"/>
    <s v="IC"/>
    <s v="Invest Cont"/>
    <n v="210"/>
    <m/>
    <m/>
    <m/>
    <s v="6300    BRYNHURST                    AV"/>
    <m/>
    <n v="33.982900000000001"/>
    <n v="-118.3338"/>
  </r>
  <r>
    <n v="200321323"/>
    <d v="2020-12-05T00:00:00"/>
    <x v="195"/>
    <n v="1504"/>
    <n v="3"/>
    <x v="2"/>
    <n v="393"/>
    <n v="2"/>
    <n v="930"/>
    <x v="30"/>
    <s v="1822 0359 0319 0443 1310 1309"/>
    <n v="30"/>
    <s v="F"/>
    <s v="B"/>
    <n v="101"/>
    <s v="STREET"/>
    <n v="511"/>
    <s v="VERBAL THREAT"/>
    <s v="IC"/>
    <s v="Invest Cont"/>
    <n v="930"/>
    <m/>
    <m/>
    <m/>
    <s v="4TH                          AV"/>
    <s v="VERNON                       AV"/>
    <n v="34.007399999999997"/>
    <n v="-118.32899999999999"/>
  </r>
  <r>
    <n v="200315256"/>
    <d v="2020-08-03T00:00:00"/>
    <x v="114"/>
    <n v="600"/>
    <n v="3"/>
    <x v="2"/>
    <n v="315"/>
    <n v="2"/>
    <n v="850"/>
    <x v="41"/>
    <s v="0529 2021 0212 0913 0361"/>
    <n v="58"/>
    <s v="F"/>
    <s v="B"/>
    <n v="502"/>
    <s v="MULTI-UNIT DWELLING (APARTMENT, DUPLEX, ETC)"/>
    <m/>
    <m/>
    <s v="AA"/>
    <s v="Adult Arrest"/>
    <n v="850"/>
    <m/>
    <m/>
    <m/>
    <s v="2200 W  ADAMS                        BL"/>
    <m/>
    <n v="34.032699999999998"/>
    <n v="-118.31359999999999"/>
  </r>
  <r>
    <n v="201225407"/>
    <d v="2020-11-29T00:00:00"/>
    <x v="118"/>
    <n v="1105"/>
    <n v="12"/>
    <x v="8"/>
    <n v="1257"/>
    <n v="2"/>
    <n v="740"/>
    <x v="21"/>
    <s v="1402 0329"/>
    <n v="0"/>
    <s v="X"/>
    <s v="X"/>
    <n v="101"/>
    <s v="STREET"/>
    <m/>
    <m/>
    <s v="AO"/>
    <s v="Adult Other"/>
    <n v="740"/>
    <n v="998"/>
    <m/>
    <m/>
    <s v="76TH"/>
    <s v="GRAND"/>
    <n v="33.970799999999997"/>
    <n v="-118.2803"/>
  </r>
  <r>
    <n v="200814987"/>
    <d v="2020-10-08T00:00:00"/>
    <x v="276"/>
    <n v="1815"/>
    <n v="8"/>
    <x v="12"/>
    <n v="811"/>
    <n v="1"/>
    <n v="330"/>
    <x v="1"/>
    <s v="1822 0344 1609 1307 0352 0377 0930"/>
    <n v="38"/>
    <s v="F"/>
    <s v="O"/>
    <n v="109"/>
    <s v="PARK/PLAYGROUND"/>
    <m/>
    <m/>
    <s v="IC"/>
    <s v="Invest Cont"/>
    <n v="330"/>
    <m/>
    <m/>
    <m/>
    <s v="500    LOS LIONES                   DR"/>
    <m/>
    <n v="34.045999999999999"/>
    <n v="-118.55929999999999"/>
  </r>
  <r>
    <n v="200314720"/>
    <d v="2020-07-25T00:00:00"/>
    <x v="286"/>
    <n v="1422"/>
    <n v="3"/>
    <x v="2"/>
    <n v="374"/>
    <n v="1"/>
    <n v="310"/>
    <x v="5"/>
    <s v="0342 0344 0913 1202 1309 1822 0329"/>
    <n v="63"/>
    <s v="M"/>
    <s v="B"/>
    <n v="501"/>
    <s v="SINGLE FAMILY DWELLING"/>
    <m/>
    <m/>
    <s v="IC"/>
    <s v="Invest Cont"/>
    <n v="310"/>
    <m/>
    <m/>
    <m/>
    <s v="2500 W  MARTIN LUTHER KING JR        BL"/>
    <m/>
    <n v="34.014800000000001"/>
    <n v="-118.3222"/>
  </r>
  <r>
    <n v="201109384"/>
    <d v="2020-05-14T00:00:00"/>
    <x v="80"/>
    <n v="1600"/>
    <n v="11"/>
    <x v="7"/>
    <n v="1174"/>
    <n v="2"/>
    <n v="740"/>
    <x v="21"/>
    <s v="0329 1307"/>
    <n v="35"/>
    <s v="F"/>
    <s v="H"/>
    <n v="101"/>
    <s v="STREET"/>
    <m/>
    <m/>
    <s v="IC"/>
    <s v="Invest Cont"/>
    <n v="740"/>
    <m/>
    <m/>
    <m/>
    <s v="2100    PARK                         DR"/>
    <m/>
    <n v="34.091299999999997"/>
    <n v="-118.2467"/>
  </r>
  <r>
    <n v="200612015"/>
    <d v="2020-06-29T00:00:00"/>
    <x v="10"/>
    <n v="1400"/>
    <n v="6"/>
    <x v="9"/>
    <n v="628"/>
    <n v="1"/>
    <n v="310"/>
    <x v="5"/>
    <s v="0344 1609 1822"/>
    <n v="31"/>
    <s v="M"/>
    <s v="W"/>
    <n v="501"/>
    <s v="SINGLE FAMILY DWELLING"/>
    <m/>
    <m/>
    <s v="AO"/>
    <s v="Adult Other"/>
    <n v="310"/>
    <m/>
    <m/>
    <m/>
    <s v="2100    VINE                         ST"/>
    <m/>
    <n v="34.108499999999999"/>
    <n v="-118.3267"/>
  </r>
  <r>
    <n v="201216586"/>
    <d v="2020-07-16T00:00:00"/>
    <x v="110"/>
    <n v="800"/>
    <n v="12"/>
    <x v="8"/>
    <n v="1258"/>
    <n v="1"/>
    <n v="510"/>
    <x v="0"/>
    <m/>
    <n v="0"/>
    <m/>
    <m/>
    <n v="101"/>
    <s v="STREET"/>
    <m/>
    <m/>
    <s v="IC"/>
    <s v="Invest Cont"/>
    <n v="510"/>
    <m/>
    <m/>
    <m/>
    <s v="MAIN                         ST"/>
    <s v="76TH                         ST"/>
    <n v="33.970799999999997"/>
    <n v="-118.2739"/>
  </r>
  <r>
    <n v="200515951"/>
    <d v="2020-10-29T00:00:00"/>
    <x v="176"/>
    <n v="2221"/>
    <n v="5"/>
    <x v="10"/>
    <n v="523"/>
    <n v="1"/>
    <n v="510"/>
    <x v="0"/>
    <m/>
    <n v="0"/>
    <m/>
    <m/>
    <n v="108"/>
    <s v="PARKING LOT"/>
    <m/>
    <m/>
    <s v="IC"/>
    <s v="Invest Cont"/>
    <n v="510"/>
    <m/>
    <m/>
    <m/>
    <s v="2000    JOHN S GIBSON                BL"/>
    <m/>
    <n v="33.756599999999999"/>
    <n v="-118.28959999999999"/>
  </r>
  <r>
    <n v="200407408"/>
    <d v="2020-03-30T00:00:00"/>
    <x v="209"/>
    <n v="1500"/>
    <n v="4"/>
    <x v="4"/>
    <n v="457"/>
    <n v="1"/>
    <n v="510"/>
    <x v="0"/>
    <m/>
    <n v="0"/>
    <m/>
    <m/>
    <n v="101"/>
    <s v="STREET"/>
    <m/>
    <m/>
    <s v="IC"/>
    <s v="Invest Cont"/>
    <n v="510"/>
    <m/>
    <m/>
    <m/>
    <s v="600 N  SOTO                         ST"/>
    <m/>
    <n v="34.049700000000001"/>
    <n v="-118.206"/>
  </r>
  <r>
    <n v="201006367"/>
    <d v="2020-02-23T00:00:00"/>
    <x v="105"/>
    <n v="1200"/>
    <n v="10"/>
    <x v="11"/>
    <n v="1049"/>
    <n v="2"/>
    <n v="624"/>
    <x v="15"/>
    <s v="0913 0416 2002"/>
    <n v="34"/>
    <s v="M"/>
    <s v="H"/>
    <n v="109"/>
    <s v="PARK/PLAYGROUND"/>
    <n v="400"/>
    <s v="STRONG-ARM (HANDS, FIST, FEET OR BODILY FORCE)"/>
    <s v="AO"/>
    <s v="Adult Other"/>
    <n v="624"/>
    <m/>
    <m/>
    <m/>
    <s v="6300    BALBOA                       BL"/>
    <m/>
    <n v="34.183999999999997"/>
    <n v="-118.50109999999999"/>
  </r>
  <r>
    <n v="200712338"/>
    <d v="2020-08-03T00:00:00"/>
    <x v="126"/>
    <n v="1245"/>
    <n v="7"/>
    <x v="0"/>
    <n v="725"/>
    <n v="2"/>
    <n v="354"/>
    <x v="14"/>
    <s v="0928 1822"/>
    <n v="59"/>
    <s v="F"/>
    <s v="W"/>
    <n v="750"/>
    <s v="CYBERSPACE"/>
    <m/>
    <m/>
    <s v="IC"/>
    <s v="Invest Cont"/>
    <n v="354"/>
    <m/>
    <m/>
    <m/>
    <s v="100 S  MARTEL                       AV"/>
    <m/>
    <n v="34.070999999999998"/>
    <n v="-118.3511"/>
  </r>
  <r>
    <n v="200412042"/>
    <d v="2020-08-22T00:00:00"/>
    <x v="223"/>
    <n v="1400"/>
    <n v="4"/>
    <x v="4"/>
    <n v="462"/>
    <n v="2"/>
    <n v="740"/>
    <x v="21"/>
    <n v="329"/>
    <n v="38"/>
    <s v="M"/>
    <s v="H"/>
    <n v="108"/>
    <s v="PARKING LOT"/>
    <m/>
    <m/>
    <s v="IC"/>
    <s v="Invest Cont"/>
    <n v="740"/>
    <m/>
    <m/>
    <m/>
    <s v="2100    WHITTIER                     BL"/>
    <m/>
    <n v="34.036499999999997"/>
    <n v="-118.2205"/>
  </r>
  <r>
    <n v="201218921"/>
    <d v="2020-08-20T00:00:00"/>
    <x v="306"/>
    <n v="1900"/>
    <n v="12"/>
    <x v="8"/>
    <n v="1283"/>
    <n v="1"/>
    <n v="510"/>
    <x v="0"/>
    <m/>
    <n v="0"/>
    <m/>
    <m/>
    <n v="101"/>
    <s v="STREET"/>
    <m/>
    <m/>
    <s v="IC"/>
    <s v="Invest Cont"/>
    <n v="510"/>
    <m/>
    <m/>
    <m/>
    <s v="1400 W  94TH                         PL"/>
    <m/>
    <n v="33.950400000000002"/>
    <n v="-118.3008"/>
  </r>
  <r>
    <n v="200311735"/>
    <d v="2020-05-22T00:00:00"/>
    <x v="354"/>
    <n v="1400"/>
    <n v="3"/>
    <x v="2"/>
    <n v="395"/>
    <n v="2"/>
    <n v="900"/>
    <x v="18"/>
    <s v="2000 1814 2038"/>
    <n v="21"/>
    <s v="F"/>
    <s v="B"/>
    <n v="501"/>
    <s v="SINGLE FAMILY DWELLING"/>
    <m/>
    <m/>
    <s v="AO"/>
    <s v="Adult Other"/>
    <n v="900"/>
    <m/>
    <m/>
    <m/>
    <s v="1500 W  MARTIN LUTHER KING JR        BL"/>
    <m/>
    <n v="34.010899999999999"/>
    <n v="-118.3113"/>
  </r>
  <r>
    <n v="200505552"/>
    <d v="2020-02-07T00:00:00"/>
    <x v="199"/>
    <n v="2130"/>
    <n v="5"/>
    <x v="10"/>
    <n v="501"/>
    <n v="1"/>
    <n v="510"/>
    <x v="0"/>
    <m/>
    <n v="0"/>
    <m/>
    <m/>
    <n v="101"/>
    <s v="STREET"/>
    <m/>
    <m/>
    <s v="IC"/>
    <s v="Invest Cont"/>
    <n v="510"/>
    <m/>
    <m/>
    <m/>
    <s v="1000 W  186TH                        ST"/>
    <m/>
    <n v="33.862000000000002"/>
    <n v="-118.2906"/>
  </r>
  <r>
    <n v="200514284"/>
    <d v="2020-09-17T00:00:00"/>
    <x v="59"/>
    <n v="525"/>
    <n v="5"/>
    <x v="10"/>
    <n v="532"/>
    <n v="2"/>
    <n v="901"/>
    <x v="19"/>
    <s v="0360 0913"/>
    <n v="56"/>
    <s v="F"/>
    <s v="H"/>
    <n v="501"/>
    <s v="SINGLE FAMILY DWELLING"/>
    <m/>
    <m/>
    <s v="AA"/>
    <s v="Adult Arrest"/>
    <n v="901"/>
    <m/>
    <m/>
    <m/>
    <s v="1100    GULF                         AV"/>
    <m/>
    <n v="33.784399999999998"/>
    <n v="-118.27330000000001"/>
  </r>
  <r>
    <n v="200917287"/>
    <d v="2020-11-15T00:00:00"/>
    <x v="48"/>
    <n v="1000"/>
    <n v="9"/>
    <x v="3"/>
    <n v="937"/>
    <n v="1"/>
    <n v="230"/>
    <x v="13"/>
    <s v="0605 1822 1414 0416 0447 1312"/>
    <n v="33"/>
    <s v="M"/>
    <s v="H"/>
    <n v="122"/>
    <s v="VEHICLE, PASSENGER/TRUCK"/>
    <n v="500"/>
    <s v="UNKNOWN WEAPON/OTHER WEAPON"/>
    <s v="IC"/>
    <s v="Invest Cont"/>
    <n v="230"/>
    <m/>
    <m/>
    <m/>
    <s v="WOODMAN                      AV"/>
    <s v="VICTORY                      BL"/>
    <n v="34.186700000000002"/>
    <n v="-118.43129999999999"/>
  </r>
  <r>
    <n v="200907126"/>
    <d v="2020-03-09T00:00:00"/>
    <x v="73"/>
    <n v="1500"/>
    <n v="9"/>
    <x v="3"/>
    <n v="966"/>
    <n v="2"/>
    <n v="662"/>
    <x v="17"/>
    <s v="0800 1402"/>
    <n v="0"/>
    <s v="X"/>
    <s v="X"/>
    <n v="203"/>
    <s v="OTHER BUSINESS"/>
    <m/>
    <m/>
    <s v="IC"/>
    <s v="Invest Cont"/>
    <n v="662"/>
    <n v="998"/>
    <m/>
    <m/>
    <s v="4700    WOODMAN                      AV"/>
    <m/>
    <n v="34.155999999999999"/>
    <n v="-118.4312"/>
  </r>
  <r>
    <n v="200206576"/>
    <d v="2020-02-20T00:00:00"/>
    <x v="100"/>
    <n v="2000"/>
    <n v="2"/>
    <x v="5"/>
    <n v="289"/>
    <n v="2"/>
    <n v="626"/>
    <x v="10"/>
    <s v="2000 1813 0447 0417 1601 0913"/>
    <n v="33"/>
    <s v="F"/>
    <s v="H"/>
    <n v="509"/>
    <s v="MOBILE HOME/TRAILERS/CONSTRUCTION TRAILERS/RV'S/MOTORHOME"/>
    <n v="400"/>
    <s v="STRONG-ARM (HANDS, FIST, FEET OR BODILY FORCE)"/>
    <s v="IC"/>
    <s v="Invest Cont"/>
    <n v="626"/>
    <m/>
    <m/>
    <m/>
    <s v="12TH"/>
    <s v="VALENCIA"/>
    <n v="34.044699999999999"/>
    <n v="-118.2747"/>
  </r>
  <r>
    <n v="201008073"/>
    <d v="2020-04-15T00:00:00"/>
    <x v="96"/>
    <n v="1345"/>
    <n v="10"/>
    <x v="11"/>
    <n v="1021"/>
    <n v="1"/>
    <n v="420"/>
    <x v="33"/>
    <s v="0344 1822 2032 2004"/>
    <n v="52"/>
    <s v="M"/>
    <s v="H"/>
    <n v="301"/>
    <s v="GAS STATION"/>
    <m/>
    <m/>
    <s v="AA"/>
    <s v="Adult Arrest"/>
    <n v="420"/>
    <m/>
    <m/>
    <m/>
    <s v="CORBIN                       AV"/>
    <s v="VANOWEN                      ST"/>
    <n v="34.193800000000003"/>
    <n v="-118.56229999999999"/>
  </r>
  <r>
    <n v="200304208"/>
    <d v="2020-01-03T00:00:00"/>
    <x v="241"/>
    <n v="1200"/>
    <n v="3"/>
    <x v="2"/>
    <n v="335"/>
    <n v="2"/>
    <n v="624"/>
    <x v="15"/>
    <s v="0444 0429 0561 1278"/>
    <n v="38"/>
    <s v="F"/>
    <s v="B"/>
    <n v="501"/>
    <s v="SINGLE FAMILY DWELLING"/>
    <n v="400"/>
    <s v="STRONG-ARM (HANDS, FIST, FEET OR BODILY FORCE)"/>
    <s v="IC"/>
    <s v="Invest Cont"/>
    <n v="624"/>
    <m/>
    <m/>
    <m/>
    <s v="2800    6TH                          AV"/>
    <m/>
    <n v="34.029699999999998"/>
    <n v="-118.3236"/>
  </r>
  <r>
    <n v="200705430"/>
    <d v="2020-01-30T00:00:00"/>
    <x v="119"/>
    <n v="5"/>
    <n v="7"/>
    <x v="0"/>
    <n v="701"/>
    <n v="1"/>
    <n v="350"/>
    <x v="60"/>
    <n v="344"/>
    <n v="26"/>
    <s v="F"/>
    <s v="A"/>
    <n v="735"/>
    <s v="NIGHT CLUB (OPEN EVENINGS ONLY)"/>
    <m/>
    <m/>
    <s v="IC"/>
    <s v="Invest Cont"/>
    <n v="350"/>
    <m/>
    <m/>
    <m/>
    <s v="600 N  LA CIENEGA                   BL"/>
    <m/>
    <n v="34.086199999999998"/>
    <n v="-118.37649999999999"/>
  </r>
  <r>
    <n v="200908259"/>
    <d v="2020-04-08T00:00:00"/>
    <x v="139"/>
    <n v="1125"/>
    <n v="9"/>
    <x v="3"/>
    <n v="952"/>
    <n v="2"/>
    <n v="901"/>
    <x v="19"/>
    <n v="1501"/>
    <n v="39"/>
    <s v="M"/>
    <s v="H"/>
    <n v="502"/>
    <s v="MULTI-UNIT DWELLING (APARTMENT, DUPLEX, ETC)"/>
    <m/>
    <m/>
    <s v="AO"/>
    <s v="Adult Other"/>
    <n v="901"/>
    <m/>
    <m/>
    <m/>
    <s v="14900    BURBANK                      BL"/>
    <m/>
    <n v="34.1721"/>
    <n v="-118.45740000000001"/>
  </r>
  <r>
    <n v="200619008"/>
    <d v="2020-12-08T00:00:00"/>
    <x v="302"/>
    <n v="1050"/>
    <n v="6"/>
    <x v="9"/>
    <n v="642"/>
    <n v="1"/>
    <n v="341"/>
    <x v="12"/>
    <s v="0344 1822 2032"/>
    <n v="25"/>
    <s v="F"/>
    <s v="W"/>
    <n v="102"/>
    <s v="SIDEWALK"/>
    <m/>
    <m/>
    <s v="IC"/>
    <s v="Invest Cont"/>
    <n v="341"/>
    <m/>
    <m/>
    <m/>
    <s v="HOLLYWOOD"/>
    <s v="COURTNEY"/>
    <n v="34.101700000000001"/>
    <n v="-118.35720000000001"/>
  </r>
  <r>
    <n v="201212314"/>
    <d v="2020-05-06T00:00:00"/>
    <x v="162"/>
    <n v="2115"/>
    <n v="12"/>
    <x v="8"/>
    <n v="1267"/>
    <n v="2"/>
    <n v="946"/>
    <x v="8"/>
    <s v="1402 1407 1419 0906"/>
    <n v="0"/>
    <s v="X"/>
    <s v="X"/>
    <n v="101"/>
    <s v="STREET"/>
    <m/>
    <m/>
    <s v="IC"/>
    <s v="Invest Cont"/>
    <n v="946"/>
    <n v="998"/>
    <m/>
    <m/>
    <s v="900 W  84TH                         ST"/>
    <m/>
    <n v="33.962400000000002"/>
    <n v="-118.2893"/>
  </r>
  <r>
    <n v="200512139"/>
    <d v="2020-07-22T00:00:00"/>
    <x v="102"/>
    <n v="2000"/>
    <n v="5"/>
    <x v="10"/>
    <n v="564"/>
    <n v="1"/>
    <n v="440"/>
    <x v="20"/>
    <s v="0344 1202"/>
    <n v="77"/>
    <s v="M"/>
    <s v="W"/>
    <n v="108"/>
    <s v="PARKING LOT"/>
    <m/>
    <m/>
    <s v="IC"/>
    <s v="Invest Cont"/>
    <n v="440"/>
    <m/>
    <m/>
    <m/>
    <s v="400 W  7TH                          ST"/>
    <m/>
    <n v="33.737900000000003"/>
    <n v="-118.28619999999999"/>
  </r>
  <r>
    <n v="201304888"/>
    <d v="2020-01-16T00:00:00"/>
    <x v="188"/>
    <n v="2100"/>
    <n v="13"/>
    <x v="6"/>
    <n v="1353"/>
    <n v="1"/>
    <n v="510"/>
    <x v="0"/>
    <m/>
    <n v="0"/>
    <m/>
    <m/>
    <n v="101"/>
    <s v="STREET"/>
    <m/>
    <m/>
    <s v="IC"/>
    <s v="Invest Cont"/>
    <n v="510"/>
    <m/>
    <m/>
    <m/>
    <s v="900 E  42ND                         PL"/>
    <m/>
    <n v="34.006700000000002"/>
    <n v="-118.26"/>
  </r>
  <r>
    <n v="201218477"/>
    <d v="2020-08-13T00:00:00"/>
    <x v="217"/>
    <n v="2100"/>
    <n v="12"/>
    <x v="8"/>
    <n v="1267"/>
    <n v="2"/>
    <n v="946"/>
    <x v="8"/>
    <n v="1402"/>
    <n v="0"/>
    <s v="X"/>
    <s v="X"/>
    <n v="101"/>
    <s v="STREET"/>
    <m/>
    <m/>
    <s v="IC"/>
    <s v="Invest Cont"/>
    <n v="946"/>
    <n v="998"/>
    <m/>
    <m/>
    <s v="FIGUEROA                     ST"/>
    <s v="MANCHESTER                   AV"/>
    <n v="33.960099999999997"/>
    <n v="-118.28270000000001"/>
  </r>
  <r>
    <n v="200215670"/>
    <d v="2020-09-22T00:00:00"/>
    <x v="26"/>
    <n v="1830"/>
    <n v="2"/>
    <x v="5"/>
    <n v="205"/>
    <n v="2"/>
    <n v="354"/>
    <x v="14"/>
    <s v="1822 0100 0930"/>
    <n v="43"/>
    <s v="F"/>
    <s v="O"/>
    <n v="502"/>
    <s v="MULTI-UNIT DWELLING (APARTMENT, DUPLEX, ETC)"/>
    <m/>
    <m/>
    <s v="IC"/>
    <s v="Invest Cont"/>
    <n v="354"/>
    <m/>
    <m/>
    <m/>
    <s v="800 N  VENDOME                      ST"/>
    <m/>
    <n v="34.081099999999999"/>
    <n v="-118.27630000000001"/>
  </r>
  <r>
    <n v="201109638"/>
    <d v="2020-05-22T00:00:00"/>
    <x v="62"/>
    <n v="1600"/>
    <n v="11"/>
    <x v="7"/>
    <n v="1177"/>
    <n v="1"/>
    <n v="443"/>
    <x v="86"/>
    <s v="1300 0326 0342 0344 0104 0209"/>
    <n v="0"/>
    <s v="X"/>
    <s v="X"/>
    <n v="243"/>
    <s v="DIY CENTER (LOWE'S,HOME DEPOT,OSH,CONTRACTORS WAREHOUSE)"/>
    <m/>
    <m/>
    <s v="AO"/>
    <s v="Adult Other"/>
    <n v="443"/>
    <m/>
    <m/>
    <m/>
    <s v="2000 N  FIGUEROA                     ST"/>
    <m/>
    <n v="34.0884"/>
    <n v="-118.22580000000001"/>
  </r>
  <r>
    <n v="200615649"/>
    <d v="2020-09-20T00:00:00"/>
    <x v="224"/>
    <n v="2200"/>
    <n v="6"/>
    <x v="9"/>
    <n v="648"/>
    <n v="2"/>
    <n v="740"/>
    <x v="21"/>
    <s v="0329 1300"/>
    <n v="27"/>
    <s v="M"/>
    <s v="H"/>
    <n v="108"/>
    <s v="PARKING LOT"/>
    <m/>
    <m/>
    <s v="IC"/>
    <s v="Invest Cont"/>
    <n v="740"/>
    <m/>
    <m/>
    <m/>
    <s v="1500 N  WESTERN                      AV"/>
    <m/>
    <n v="34.098199999999999"/>
    <n v="-118.3092"/>
  </r>
  <r>
    <n v="200305756"/>
    <d v="2020-01-30T00:00:00"/>
    <x v="356"/>
    <n v="1430"/>
    <n v="3"/>
    <x v="2"/>
    <n v="362"/>
    <n v="2"/>
    <n v="624"/>
    <x v="15"/>
    <s v="0448 0602 0360 1202"/>
    <n v="63"/>
    <s v="F"/>
    <s v="H"/>
    <n v="502"/>
    <s v="MULTI-UNIT DWELLING (APARTMENT, DUPLEX, ETC)"/>
    <n v="400"/>
    <s v="STRONG-ARM (HANDS, FIST, FEET OR BODILY FORCE)"/>
    <s v="AA"/>
    <s v="Adult Arrest"/>
    <n v="624"/>
    <m/>
    <m/>
    <m/>
    <s v="4600    OBAMA                        BL"/>
    <m/>
    <n v="34.017000000000003"/>
    <n v="-118.3477"/>
  </r>
  <r>
    <n v="200908522"/>
    <d v="2020-04-16T00:00:00"/>
    <x v="96"/>
    <n v="1600"/>
    <n v="9"/>
    <x v="3"/>
    <n v="911"/>
    <n v="2"/>
    <n v="627"/>
    <x v="43"/>
    <n v="1501"/>
    <n v="9"/>
    <s v="M"/>
    <s v="H"/>
    <n v="501"/>
    <s v="SINGLE FAMILY DWELLING"/>
    <n v="400"/>
    <s v="STRONG-ARM (HANDS, FIST, FEET OR BODILY FORCE)"/>
    <s v="AA"/>
    <s v="Adult Arrest"/>
    <n v="627"/>
    <m/>
    <m/>
    <m/>
    <s v="15300    VOSE                         ST"/>
    <m/>
    <n v="34.198500000000003"/>
    <n v="-118.4662"/>
  </r>
  <r>
    <n v="200814039"/>
    <d v="2020-09-13T00:00:00"/>
    <x v="260"/>
    <n v="220"/>
    <n v="8"/>
    <x v="12"/>
    <n v="883"/>
    <n v="2"/>
    <n v="920"/>
    <x v="58"/>
    <s v="0913 2014"/>
    <n v="22"/>
    <s v="F"/>
    <s v="W"/>
    <n v="122"/>
    <s v="VEHICLE, PASSENGER/TRUCK"/>
    <n v="511"/>
    <s v="VERBAL THREAT"/>
    <s v="AO"/>
    <s v="Adult Other"/>
    <n v="920"/>
    <m/>
    <m/>
    <m/>
    <s v="2300 S  SEPULVEDA                    BL"/>
    <m/>
    <n v="34.04"/>
    <n v="-118.4393"/>
  </r>
  <r>
    <n v="200305417"/>
    <d v="2020-01-24T00:00:00"/>
    <x v="254"/>
    <n v="2200"/>
    <n v="3"/>
    <x v="2"/>
    <n v="362"/>
    <n v="2"/>
    <n v="626"/>
    <x v="10"/>
    <s v="2000 1814 0444 0429 0400"/>
    <n v="23"/>
    <s v="F"/>
    <s v="B"/>
    <n v="501"/>
    <s v="SINGLE FAMILY DWELLING"/>
    <n v="400"/>
    <s v="STRONG-ARM (HANDS, FIST, FEET OR BODILY FORCE)"/>
    <s v="IC"/>
    <s v="Invest Cont"/>
    <n v="626"/>
    <m/>
    <m/>
    <m/>
    <s v="3900    NICOLET                      AV"/>
    <m/>
    <n v="34.016300000000001"/>
    <n v="-118.3507"/>
  </r>
  <r>
    <n v="200512806"/>
    <d v="2020-08-09T00:00:00"/>
    <x v="133"/>
    <n v="2110"/>
    <n v="5"/>
    <x v="10"/>
    <n v="566"/>
    <n v="2"/>
    <n v="930"/>
    <x v="30"/>
    <s v="0337 0432 0603 0913 1402 1206 0389"/>
    <n v="24"/>
    <s v="M"/>
    <s v="H"/>
    <n v="502"/>
    <s v="MULTI-UNIT DWELLING (APARTMENT, DUPLEX, ETC)"/>
    <n v="114"/>
    <s v="AIR PISTOL/REVOLVER/RIFLE/BB GUN"/>
    <s v="IC"/>
    <s v="Invest Cont"/>
    <n v="930"/>
    <n v="998"/>
    <m/>
    <m/>
    <s v="100 W  12TH                         ST"/>
    <m/>
    <n v="33.7333"/>
    <n v="-118.2805"/>
  </r>
  <r>
    <n v="200404240"/>
    <d v="2020-01-07T00:00:00"/>
    <x v="207"/>
    <n v="345"/>
    <n v="4"/>
    <x v="4"/>
    <n v="437"/>
    <n v="1"/>
    <n v="121"/>
    <x v="22"/>
    <s v="0913 1415 0443 0503 0516 0302 0400 2000 1814 1243"/>
    <n v="23"/>
    <s v="F"/>
    <s v="H"/>
    <n v="108"/>
    <s v="PARKING LOT"/>
    <n v="102"/>
    <s v="HAND GUN"/>
    <s v="AO"/>
    <s v="Adult Other"/>
    <n v="121"/>
    <n v="998"/>
    <m/>
    <m/>
    <s v="4100 E  ABNER                        ST"/>
    <m/>
    <n v="34.0657"/>
    <n v="-118.1927"/>
  </r>
  <r>
    <n v="200708110"/>
    <d v="2020-04-08T00:00:00"/>
    <x v="139"/>
    <n v="1815"/>
    <n v="7"/>
    <x v="0"/>
    <n v="759"/>
    <n v="1"/>
    <n v="210"/>
    <x v="11"/>
    <s v="0390 1402 0432 0429"/>
    <n v="46"/>
    <s v="F"/>
    <s v="A"/>
    <n v="104"/>
    <s v="DRIVEWAY"/>
    <n v="400"/>
    <s v="STRONG-ARM (HANDS, FIST, FEET OR BODILY FORCE)"/>
    <s v="IC"/>
    <s v="Invest Cont"/>
    <n v="210"/>
    <n v="998"/>
    <m/>
    <m/>
    <s v="1200    5TH                          AV"/>
    <m/>
    <n v="34.049399999999999"/>
    <n v="-118.3216"/>
  </r>
  <r>
    <n v="201014715"/>
    <d v="2020-11-04T00:00:00"/>
    <x v="312"/>
    <n v="1745"/>
    <n v="10"/>
    <x v="11"/>
    <n v="1018"/>
    <n v="2"/>
    <n v="740"/>
    <x v="21"/>
    <s v="1822 0329 1300 1414"/>
    <n v="21"/>
    <s v="F"/>
    <s v="H"/>
    <n v="122"/>
    <s v="VEHICLE, PASSENGER/TRUCK"/>
    <m/>
    <m/>
    <s v="IC"/>
    <s v="Invest Cont"/>
    <n v="740"/>
    <m/>
    <m/>
    <m/>
    <s v="7500    GAYNOR                       AV"/>
    <m/>
    <n v="34.206600000000002"/>
    <n v="-118.4804"/>
  </r>
  <r>
    <n v="200912137"/>
    <d v="2020-07-09T00:00:00"/>
    <x v="261"/>
    <n v="1200"/>
    <n v="9"/>
    <x v="3"/>
    <n v="935"/>
    <n v="1"/>
    <n v="510"/>
    <x v="0"/>
    <m/>
    <n v="0"/>
    <m/>
    <m/>
    <n v="101"/>
    <s v="STREET"/>
    <m/>
    <m/>
    <s v="IC"/>
    <s v="Invest Cont"/>
    <n v="510"/>
    <m/>
    <m/>
    <m/>
    <s v="BESSEMER"/>
    <s v="HAZELTINE"/>
    <n v="34.180799999999998"/>
    <n v="-118.44"/>
  </r>
  <r>
    <n v="200312587"/>
    <d v="2020-06-12T00:00:00"/>
    <x v="226"/>
    <n v="1430"/>
    <n v="3"/>
    <x v="2"/>
    <n v="341"/>
    <n v="1"/>
    <n v="210"/>
    <x v="11"/>
    <s v="0344 0352 0359 0432 1309 1822 0329 0342"/>
    <n v="24"/>
    <s v="M"/>
    <s v="B"/>
    <n v="101"/>
    <s v="STREET"/>
    <n v="113"/>
    <s v="SIMULATED GUN"/>
    <s v="IC"/>
    <s v="Invest Cont"/>
    <n v="210"/>
    <m/>
    <m/>
    <m/>
    <s v="COLISEUM                     ST"/>
    <s v="RIDGELEY                     DR"/>
    <n v="34.0184"/>
    <n v="-118.36499999999999"/>
  </r>
  <r>
    <n v="200118028"/>
    <d v="2020-09-16T00:00:00"/>
    <x v="90"/>
    <n v="1030"/>
    <n v="1"/>
    <x v="1"/>
    <n v="152"/>
    <n v="2"/>
    <n v="624"/>
    <x v="15"/>
    <s v="0416 1218 2004"/>
    <n v="22"/>
    <s v="M"/>
    <s v="B"/>
    <n v="517"/>
    <s v="MISSIONS/SHELTERS"/>
    <n v="400"/>
    <s v="STRONG-ARM (HANDS, FIST, FEET OR BODILY FORCE)"/>
    <s v="IC"/>
    <s v="Invest Cont"/>
    <n v="624"/>
    <m/>
    <m/>
    <m/>
    <s v="500 W  6TH                          ST"/>
    <m/>
    <n v="34.048000000000002"/>
    <n v="-118.2542"/>
  </r>
  <r>
    <n v="200612438"/>
    <d v="2020-07-11T00:00:00"/>
    <x v="246"/>
    <n v="1350"/>
    <n v="6"/>
    <x v="9"/>
    <n v="639"/>
    <n v="1"/>
    <n v="442"/>
    <x v="16"/>
    <s v="0325 1822"/>
    <n v="0"/>
    <s v="X"/>
    <s v="X"/>
    <n v="203"/>
    <s v="OTHER BUSINESS"/>
    <m/>
    <m/>
    <s v="AO"/>
    <s v="Adult Other"/>
    <n v="442"/>
    <m/>
    <m/>
    <m/>
    <s v="5400 W  HOLLYWOOD                    BL"/>
    <m/>
    <n v="34.1036"/>
    <n v="-118.3049"/>
  </r>
  <r>
    <n v="201209001"/>
    <d v="2020-03-12T00:00:00"/>
    <x v="191"/>
    <n v="1000"/>
    <n v="12"/>
    <x v="8"/>
    <n v="1253"/>
    <n v="2"/>
    <n v="888"/>
    <x v="24"/>
    <n v="1822"/>
    <n v="32"/>
    <s v="F"/>
    <s v="B"/>
    <n v="502"/>
    <s v="MULTI-UNIT DWELLING (APARTMENT, DUPLEX, ETC)"/>
    <m/>
    <m/>
    <s v="IC"/>
    <s v="Invest Cont"/>
    <n v="888"/>
    <m/>
    <m/>
    <m/>
    <s v="7600 S  WESTERN                      AV"/>
    <m/>
    <n v="33.9709"/>
    <n v="-118.309"/>
  </r>
  <r>
    <n v="200710419"/>
    <d v="2020-06-13T00:00:00"/>
    <x v="93"/>
    <n v="930"/>
    <n v="7"/>
    <x v="0"/>
    <n v="719"/>
    <n v="2"/>
    <n v="740"/>
    <x v="21"/>
    <s v="1309 1300 0329"/>
    <n v="50"/>
    <s v="F"/>
    <s v="H"/>
    <n v="101"/>
    <s v="STREET"/>
    <m/>
    <m/>
    <s v="IC"/>
    <s v="Invest Cont"/>
    <n v="740"/>
    <m/>
    <m/>
    <m/>
    <s v="ROSSMORE"/>
    <s v="ARDEN                        BL"/>
    <n v="34.083500000000001"/>
    <n v="-118.3266"/>
  </r>
  <r>
    <n v="201006008"/>
    <d v="2020-02-15T00:00:00"/>
    <x v="46"/>
    <n v="2000"/>
    <n v="10"/>
    <x v="11"/>
    <n v="1011"/>
    <n v="2"/>
    <n v="627"/>
    <x v="43"/>
    <s v="0416 0400 0552 0913 0448 1259"/>
    <n v="16"/>
    <s v="F"/>
    <s v="W"/>
    <n v="501"/>
    <s v="SINGLE FAMILY DWELLING"/>
    <n v="400"/>
    <s v="STRONG-ARM (HANDS, FIST, FEET OR BODILY FORCE)"/>
    <s v="AA"/>
    <s v="Adult Arrest"/>
    <n v="627"/>
    <m/>
    <m/>
    <m/>
    <s v="19600    GIFFORD                      ST"/>
    <m/>
    <n v="34.205199999999998"/>
    <n v="-118.56010000000001"/>
  </r>
  <r>
    <n v="201111449"/>
    <d v="2020-07-15T00:00:00"/>
    <x v="284"/>
    <n v="1730"/>
    <n v="11"/>
    <x v="7"/>
    <n v="1145"/>
    <n v="2"/>
    <n v="763"/>
    <x v="77"/>
    <s v="0347 2041 2040 1906 1912 1822"/>
    <n v="30"/>
    <s v="F"/>
    <s v="A"/>
    <n v="501"/>
    <s v="SINGLE FAMILY DWELLING"/>
    <n v="500"/>
    <s v="UNKNOWN WEAPON/OTHER WEAPON"/>
    <s v="AO"/>
    <s v="Adult Other"/>
    <n v="763"/>
    <m/>
    <m/>
    <m/>
    <s v="2200    LOMA VISTA                   PL"/>
    <m/>
    <n v="34.102400000000003"/>
    <n v="-118.2546"/>
  </r>
  <r>
    <n v="200111019"/>
    <d v="2020-04-27T00:00:00"/>
    <x v="321"/>
    <n v="1100"/>
    <n v="1"/>
    <x v="1"/>
    <n v="128"/>
    <n v="1"/>
    <n v="510"/>
    <x v="0"/>
    <m/>
    <n v="0"/>
    <m/>
    <m/>
    <n v="707"/>
    <s v="GARAGE/CARPORT"/>
    <m/>
    <m/>
    <s v="IC"/>
    <s v="Invest Cont"/>
    <n v="510"/>
    <m/>
    <m/>
    <m/>
    <s v="300 E  2ND                          ST"/>
    <m/>
    <n v="34.049799999999998"/>
    <n v="-118.24"/>
  </r>
  <r>
    <n v="200114872"/>
    <d v="2020-07-15T00:00:00"/>
    <x v="158"/>
    <n v="530"/>
    <n v="1"/>
    <x v="1"/>
    <n v="143"/>
    <n v="1"/>
    <n v="330"/>
    <x v="1"/>
    <s v="1213 1307 0344 1609"/>
    <n v="26"/>
    <s v="M"/>
    <s v="W"/>
    <n v="123"/>
    <s v="PARKING UNDERGROUND/BUILDING"/>
    <m/>
    <m/>
    <s v="IC"/>
    <s v="Invest Cont"/>
    <n v="330"/>
    <m/>
    <m/>
    <m/>
    <s v="300 W  5TH                          ST"/>
    <m/>
    <n v="34.0488"/>
    <n v="-118.25"/>
  </r>
  <r>
    <n v="200411045"/>
    <d v="2020-07-22T00:00:00"/>
    <x v="231"/>
    <n v="1100"/>
    <n v="4"/>
    <x v="4"/>
    <n v="497"/>
    <n v="1"/>
    <n v="331"/>
    <x v="23"/>
    <n v="344"/>
    <n v="18"/>
    <s v="M"/>
    <s v="W"/>
    <n v="108"/>
    <s v="PARKING LOT"/>
    <m/>
    <m/>
    <s v="IC"/>
    <s v="Invest Cont"/>
    <n v="331"/>
    <m/>
    <m/>
    <m/>
    <s v="3100 E  11TH                         ST"/>
    <m/>
    <n v="34.019300000000001"/>
    <n v="-118.2105"/>
  </r>
  <r>
    <n v="201010061"/>
    <d v="2020-06-16T00:00:00"/>
    <x v="33"/>
    <n v="445"/>
    <n v="10"/>
    <x v="11"/>
    <n v="1025"/>
    <n v="2"/>
    <n v="740"/>
    <x v="21"/>
    <s v="1822 0329 1414 1420"/>
    <n v="0"/>
    <s v="M"/>
    <s v="W"/>
    <n v="606"/>
    <s v="DRIVE THRU BANKING (WINDOW)*"/>
    <m/>
    <m/>
    <s v="IC"/>
    <s v="Invest Cont"/>
    <n v="740"/>
    <m/>
    <m/>
    <m/>
    <s v="18400    SHERMAN                      WY"/>
    <m/>
    <n v="34.2012"/>
    <n v="-118.5342"/>
  </r>
  <r>
    <n v="201209086"/>
    <d v="2020-03-13T00:00:00"/>
    <x v="262"/>
    <n v="1530"/>
    <n v="12"/>
    <x v="8"/>
    <n v="1268"/>
    <n v="2"/>
    <n v="930"/>
    <x v="30"/>
    <s v="0913 0603 0421 0319 0416 0447"/>
    <n v="46"/>
    <s v="M"/>
    <s v="H"/>
    <n v="501"/>
    <s v="SINGLE FAMILY DWELLING"/>
    <n v="511"/>
    <s v="VERBAL THREAT"/>
    <s v="IC"/>
    <s v="Invest Cont"/>
    <n v="930"/>
    <m/>
    <m/>
    <m/>
    <s v="200 W  85TH                         ST"/>
    <m/>
    <n v="33.961599999999997"/>
    <n v="-118.2761"/>
  </r>
  <r>
    <n v="200800557"/>
    <d v="2020-02-17T00:00:00"/>
    <x v="348"/>
    <n v="300"/>
    <n v="8"/>
    <x v="12"/>
    <n v="859"/>
    <n v="1"/>
    <n v="121"/>
    <x v="22"/>
    <s v="1817 1218 0527 0519 0408 0419 0429 0421 0526 0913"/>
    <n v="38"/>
    <s v="F"/>
    <s v="W"/>
    <n v="505"/>
    <s v="MOTEL"/>
    <n v="400"/>
    <s v="STRONG-ARM (HANDS, FIST, FEET OR BODILY FORCE)"/>
    <s v="IC"/>
    <s v="Invest Cont"/>
    <n v="121"/>
    <n v="998"/>
    <m/>
    <m/>
    <s v="LA CIENEGA                   BL"/>
    <s v="18TH                         ST"/>
    <n v="34.044499999999999"/>
    <n v="-118.3768"/>
  </r>
  <r>
    <n v="200700750"/>
    <d v="2020-08-05T00:00:00"/>
    <x v="114"/>
    <n v="1910"/>
    <n v="7"/>
    <x v="0"/>
    <n v="722"/>
    <n v="1"/>
    <n v="341"/>
    <x v="12"/>
    <s v="0325 0202 1402"/>
    <n v="19"/>
    <s v="M"/>
    <s v="O"/>
    <n v="203"/>
    <s v="OTHER BUSINESS"/>
    <m/>
    <m/>
    <s v="IC"/>
    <s v="Invest Cont"/>
    <n v="341"/>
    <n v="998"/>
    <m/>
    <m/>
    <s v="100 N  LA CIENEGA                   BL"/>
    <m/>
    <n v="34.073399999999999"/>
    <n v="-118.37649999999999"/>
  </r>
  <r>
    <n v="200618401"/>
    <d v="2020-11-23T00:00:00"/>
    <x v="92"/>
    <n v="200"/>
    <n v="6"/>
    <x v="9"/>
    <n v="666"/>
    <n v="1"/>
    <n v="310"/>
    <x v="5"/>
    <s v="1822 0321"/>
    <n v="0"/>
    <s v="X"/>
    <s v="X"/>
    <n v="502"/>
    <s v="MULTI-UNIT DWELLING (APARTMENT, DUPLEX, ETC)"/>
    <m/>
    <m/>
    <s v="IC"/>
    <s v="Invest Cont"/>
    <n v="310"/>
    <m/>
    <m/>
    <m/>
    <s v="6200    FOUNTAIN                     AV"/>
    <m/>
    <n v="34.0944"/>
    <n v="-118.3266"/>
  </r>
  <r>
    <n v="201106117"/>
    <d v="2020-02-17T00:00:00"/>
    <x v="159"/>
    <n v="1600"/>
    <n v="11"/>
    <x v="7"/>
    <n v="1125"/>
    <n v="1"/>
    <n v="510"/>
    <x v="0"/>
    <m/>
    <n v="0"/>
    <m/>
    <m/>
    <n v="101"/>
    <s v="STREET"/>
    <m/>
    <m/>
    <s v="IC"/>
    <s v="Invest Cont"/>
    <n v="510"/>
    <m/>
    <m/>
    <m/>
    <s v="1400 N  AVENUE 46"/>
    <m/>
    <n v="34.120800000000003"/>
    <n v="-118.2167"/>
  </r>
  <r>
    <n v="201221741"/>
    <d v="2020-10-01T00:00:00"/>
    <x v="170"/>
    <n v="1200"/>
    <n v="12"/>
    <x v="8"/>
    <n v="1258"/>
    <n v="2"/>
    <n v="740"/>
    <x v="21"/>
    <s v="1822 0329 1300 2004"/>
    <n v="0"/>
    <s v="X"/>
    <s v="X"/>
    <n v="122"/>
    <s v="VEHICLE, PASSENGER/TRUCK"/>
    <m/>
    <m/>
    <s v="AO"/>
    <s v="Adult Other"/>
    <n v="740"/>
    <m/>
    <m/>
    <m/>
    <s v="7600 S  BROADWAY"/>
    <m/>
    <n v="33.970300000000002"/>
    <n v="-118.2783"/>
  </r>
  <r>
    <n v="200308581"/>
    <d v="2020-03-15T00:00:00"/>
    <x v="342"/>
    <n v="1400"/>
    <n v="3"/>
    <x v="2"/>
    <n v="355"/>
    <n v="1"/>
    <n v="420"/>
    <x v="33"/>
    <s v="1822 1606 1309 0342 0344"/>
    <n v="76"/>
    <s v="M"/>
    <s v="H"/>
    <n v="101"/>
    <s v="STREET"/>
    <m/>
    <m/>
    <s v="IC"/>
    <s v="Invest Cont"/>
    <n v="420"/>
    <m/>
    <m/>
    <m/>
    <s v="3700 S  VAN NESS                     AV"/>
    <m/>
    <n v="34.020800000000001"/>
    <n v="-118.31659999999999"/>
  </r>
  <r>
    <n v="200508528"/>
    <d v="2020-04-20T00:00:00"/>
    <x v="140"/>
    <n v="1430"/>
    <n v="5"/>
    <x v="10"/>
    <n v="551"/>
    <n v="1"/>
    <n v="331"/>
    <x v="23"/>
    <s v="1300 0344 0385"/>
    <n v="29"/>
    <s v="F"/>
    <s v="B"/>
    <n v="121"/>
    <s v="YARD (RESIDENTIAL/BUSINESS)"/>
    <m/>
    <m/>
    <s v="IC"/>
    <s v="Invest Cont"/>
    <n v="331"/>
    <m/>
    <m/>
    <m/>
    <s v="1100 W  SUMMERLAND                   AV"/>
    <m/>
    <n v="33.747399999999999"/>
    <n v="-118.30110000000001"/>
  </r>
  <r>
    <n v="201011193"/>
    <d v="2020-07-21T00:00:00"/>
    <x v="12"/>
    <n v="2100"/>
    <n v="10"/>
    <x v="11"/>
    <n v="1011"/>
    <n v="1"/>
    <n v="510"/>
    <x v="0"/>
    <m/>
    <n v="0"/>
    <m/>
    <m/>
    <n v="101"/>
    <s v="STREET"/>
    <m/>
    <m/>
    <s v="IC"/>
    <s v="Invest Cont"/>
    <n v="510"/>
    <m/>
    <m/>
    <m/>
    <s v="19400    WYANDOTTE                    ST"/>
    <m/>
    <n v="34.2029"/>
    <n v="-118.5579"/>
  </r>
  <r>
    <n v="200710354"/>
    <d v="2020-06-11T00:00:00"/>
    <x v="14"/>
    <n v="1400"/>
    <n v="7"/>
    <x v="0"/>
    <n v="723"/>
    <n v="1"/>
    <n v="231"/>
    <x v="51"/>
    <s v="1212 1822"/>
    <n v="0"/>
    <s v="F"/>
    <s v="O"/>
    <n v="101"/>
    <s v="STREET"/>
    <n v="500"/>
    <s v="UNKNOWN WEAPON/OTHER WEAPON"/>
    <s v="IC"/>
    <s v="Invest Cont"/>
    <n v="231"/>
    <m/>
    <m/>
    <m/>
    <s v="BEVERLY                      BL"/>
    <s v="EDINBURGH                    AV"/>
    <n v="34.076099999999997"/>
    <n v="-118.36369999999999"/>
  </r>
  <r>
    <n v="200318528"/>
    <d v="2020-10-06T00:00:00"/>
    <x v="186"/>
    <n v="1700"/>
    <n v="3"/>
    <x v="2"/>
    <n v="363"/>
    <n v="2"/>
    <n v="624"/>
    <x v="15"/>
    <s v="1822 1309 0329 0400"/>
    <n v="21"/>
    <s v="M"/>
    <s v="B"/>
    <n v="501"/>
    <s v="SINGLE FAMILY DWELLING"/>
    <n v="400"/>
    <s v="STRONG-ARM (HANDS, FIST, FEET OR BODILY FORCE)"/>
    <s v="IC"/>
    <s v="Invest Cont"/>
    <n v="624"/>
    <m/>
    <m/>
    <m/>
    <s v="4100    BUCKINGHAM                   RD"/>
    <m/>
    <n v="34.009900000000002"/>
    <n v="-118.3446"/>
  </r>
  <r>
    <n v="200907607"/>
    <d v="2020-03-19T00:00:00"/>
    <x v="104"/>
    <n v="2000"/>
    <n v="9"/>
    <x v="3"/>
    <n v="926"/>
    <n v="1"/>
    <n v="210"/>
    <x v="11"/>
    <s v="0334 1218 1822 0305 0337 0202 0344"/>
    <n v="49"/>
    <s v="M"/>
    <s v="W"/>
    <n v="101"/>
    <s v="STREET"/>
    <n v="200"/>
    <s v="KNIFE WITH BLADE 6INCHES OR LESS"/>
    <s v="IC"/>
    <s v="Invest Cont"/>
    <n v="210"/>
    <m/>
    <m/>
    <m/>
    <s v="WOODMAN                      AV"/>
    <s v="VANOWEN                      ST"/>
    <n v="34.194000000000003"/>
    <n v="-118.4312"/>
  </r>
  <r>
    <n v="200518123"/>
    <d v="2020-12-20T00:00:00"/>
    <x v="248"/>
    <n v="1420"/>
    <n v="5"/>
    <x v="10"/>
    <n v="565"/>
    <n v="1"/>
    <n v="761"/>
    <x v="35"/>
    <s v="0334 2024 0913 0416 0446 0429 0417"/>
    <n v="0"/>
    <s v="X"/>
    <s v="X"/>
    <n v="514"/>
    <s v="GROUP HOME"/>
    <n v="200"/>
    <s v="KNIFE WITH BLADE 6INCHES OR LESS"/>
    <s v="IC"/>
    <s v="Invest Cont"/>
    <n v="761"/>
    <m/>
    <m/>
    <m/>
    <s v="500 W  8TH                          ST"/>
    <m/>
    <n v="33.737000000000002"/>
    <n v="-118.2884"/>
  </r>
  <r>
    <n v="200910206"/>
    <d v="2020-05-27T00:00:00"/>
    <x v="359"/>
    <n v="1930"/>
    <n v="9"/>
    <x v="3"/>
    <n v="923"/>
    <n v="2"/>
    <n v="745"/>
    <x v="9"/>
    <s v="0329 1300"/>
    <n v="26"/>
    <s v="F"/>
    <s v="W"/>
    <n v="101"/>
    <s v="STREET"/>
    <m/>
    <m/>
    <s v="IC"/>
    <s v="Invest Cont"/>
    <n v="745"/>
    <m/>
    <m/>
    <m/>
    <s v="14600    KITTRIDGE                    ST"/>
    <m/>
    <n v="34.1907"/>
    <n v="-118.4509"/>
  </r>
  <r>
    <n v="200816692"/>
    <d v="2020-11-20T00:00:00"/>
    <x v="113"/>
    <n v="2245"/>
    <n v="8"/>
    <x v="12"/>
    <n v="841"/>
    <n v="1"/>
    <n v="210"/>
    <x v="11"/>
    <s v="0916 1822 1300 0334 0344 1310 0432 0355 0342"/>
    <n v="37"/>
    <s v="M"/>
    <s v="W"/>
    <n v="101"/>
    <s v="STREET"/>
    <n v="109"/>
    <s v="SEMI-AUTOMATIC PISTOL"/>
    <s v="JA"/>
    <s v="Juv Arrest"/>
    <n v="210"/>
    <m/>
    <m/>
    <m/>
    <s v="SALTAIR                      AV"/>
    <s v="SANTA MONICA"/>
    <n v="34.041499999999999"/>
    <n v="-118.4627"/>
  </r>
  <r>
    <n v="200617128"/>
    <d v="2020-10-24T00:00:00"/>
    <x v="82"/>
    <n v="1300"/>
    <n v="6"/>
    <x v="9"/>
    <n v="649"/>
    <n v="2"/>
    <n v="626"/>
    <x v="10"/>
    <s v="2000 0400 0416 0913 1814 1501 0429"/>
    <n v="29"/>
    <s v="F"/>
    <s v="W"/>
    <n v="502"/>
    <s v="MULTI-UNIT DWELLING (APARTMENT, DUPLEX, ETC)"/>
    <n v="400"/>
    <s v="STRONG-ARM (HANDS, FIST, FEET OR BODILY FORCE)"/>
    <s v="AO"/>
    <s v="Adult Other"/>
    <n v="626"/>
    <m/>
    <m/>
    <m/>
    <s v="1500 N  KINGSLEY                     DR"/>
    <m/>
    <n v="34.098100000000002"/>
    <n v="-118.30329999999999"/>
  </r>
  <r>
    <n v="201209230"/>
    <d v="2020-03-16T00:00:00"/>
    <x v="262"/>
    <n v="1900"/>
    <n v="12"/>
    <x v="8"/>
    <n v="1273"/>
    <n v="1"/>
    <n v="420"/>
    <x v="33"/>
    <m/>
    <n v="0"/>
    <m/>
    <m/>
    <n v="101"/>
    <s v="STREET"/>
    <m/>
    <m/>
    <s v="IC"/>
    <s v="Invest Cont"/>
    <n v="420"/>
    <m/>
    <m/>
    <m/>
    <s v="8900    RUTHELEN                     ST"/>
    <m/>
    <n v="33.956400000000002"/>
    <n v="-118.31229999999999"/>
  </r>
  <r>
    <n v="200715015"/>
    <d v="2020-10-17T00:00:00"/>
    <x v="365"/>
    <n v="1900"/>
    <n v="7"/>
    <x v="0"/>
    <n v="719"/>
    <n v="2"/>
    <n v="740"/>
    <x v="21"/>
    <s v="0329 2000 1814 1222 2007"/>
    <n v="38"/>
    <s v="M"/>
    <s v="W"/>
    <n v="501"/>
    <s v="SINGLE FAMILY DWELLING"/>
    <m/>
    <m/>
    <s v="IC"/>
    <s v="Invest Cont"/>
    <n v="740"/>
    <m/>
    <m/>
    <m/>
    <s v="600 N  ROSSMORE                     AV"/>
    <m/>
    <n v="34.081699999999998"/>
    <n v="-118.3272"/>
  </r>
  <r>
    <n v="200507974"/>
    <d v="2020-04-05T00:00:00"/>
    <x v="193"/>
    <n v="2245"/>
    <n v="5"/>
    <x v="10"/>
    <n v="564"/>
    <n v="1"/>
    <n v="761"/>
    <x v="35"/>
    <s v="0334 1309 0353 2000 0913 1813 1814"/>
    <n v="28"/>
    <s v="F"/>
    <s v="H"/>
    <n v="108"/>
    <s v="PARKING LOT"/>
    <n v="204"/>
    <s v="FOLDING KNIFE"/>
    <s v="AO"/>
    <s v="Adult Other"/>
    <n v="761"/>
    <m/>
    <m/>
    <m/>
    <s v="300 W  2ND                          ST"/>
    <m/>
    <n v="33.742400000000004"/>
    <n v="-118.2835"/>
  </r>
  <r>
    <n v="200205718"/>
    <d v="2020-02-04T00:00:00"/>
    <x v="253"/>
    <n v="1830"/>
    <n v="2"/>
    <x v="5"/>
    <n v="291"/>
    <n v="2"/>
    <n v="624"/>
    <x v="15"/>
    <s v="0554 0416 0602 0446 0429"/>
    <n v="19"/>
    <s v="M"/>
    <s v="H"/>
    <n v="502"/>
    <s v="MULTI-UNIT DWELLING (APARTMENT, DUPLEX, ETC)"/>
    <n v="400"/>
    <s v="STRONG-ARM (HANDS, FIST, FEET OR BODILY FORCE)"/>
    <s v="IC"/>
    <s v="Invest Cont"/>
    <n v="624"/>
    <m/>
    <m/>
    <m/>
    <s v="1800 S  BONNIE BRAE                  ST"/>
    <m/>
    <n v="34.044400000000003"/>
    <n v="-118.28270000000001"/>
  </r>
  <r>
    <n v="200208898"/>
    <d v="2020-04-12T00:00:00"/>
    <x v="206"/>
    <n v="2300"/>
    <n v="2"/>
    <x v="5"/>
    <n v="247"/>
    <n v="1"/>
    <n v="210"/>
    <x v="11"/>
    <s v="0444 0448 0344 0342 0400 0906 0913 0361"/>
    <n v="35"/>
    <s v="M"/>
    <s v="H"/>
    <n v="501"/>
    <s v="SINGLE FAMILY DWELLING"/>
    <n v="400"/>
    <s v="STRONG-ARM (HANDS, FIST, FEET OR BODILY FORCE)"/>
    <s v="IC"/>
    <s v="Invest Cont"/>
    <n v="210"/>
    <m/>
    <m/>
    <m/>
    <s v="500 S  UNION                        AV"/>
    <m/>
    <n v="34.059600000000003"/>
    <n v="-118.2701"/>
  </r>
  <r>
    <n v="201214246"/>
    <d v="2020-06-07T00:00:00"/>
    <x v="314"/>
    <n v="248"/>
    <n v="12"/>
    <x v="8"/>
    <n v="1269"/>
    <n v="1"/>
    <n v="236"/>
    <x v="46"/>
    <s v="2000 1823 0913 2004 1218 0448 0408 0410 0444"/>
    <n v="26"/>
    <s v="F"/>
    <s v="H"/>
    <n v="102"/>
    <s v="SIDEWALK"/>
    <n v="400"/>
    <s v="STRONG-ARM (HANDS, FIST, FEET OR BODILY FORCE)"/>
    <s v="AA"/>
    <s v="Adult Arrest"/>
    <n v="236"/>
    <m/>
    <m/>
    <m/>
    <s v="8100    AVALON                       BL"/>
    <m/>
    <n v="33.965600000000002"/>
    <n v="-118.2651"/>
  </r>
  <r>
    <n v="200814408"/>
    <d v="2020-09-18T00:00:00"/>
    <x v="217"/>
    <n v="1900"/>
    <n v="8"/>
    <x v="12"/>
    <n v="852"/>
    <n v="2"/>
    <n v="946"/>
    <x v="8"/>
    <n v="913"/>
    <n v="0"/>
    <s v="X"/>
    <s v="X"/>
    <n v="726"/>
    <s v="POLICE FACILITY"/>
    <m/>
    <m/>
    <s v="AO"/>
    <s v="Adult Other"/>
    <n v="946"/>
    <m/>
    <m/>
    <m/>
    <s v="1600    BUTLER                       AV"/>
    <m/>
    <n v="34.0413"/>
    <n v="-118.45610000000001"/>
  </r>
  <r>
    <n v="201223517"/>
    <d v="2020-10-29T00:00:00"/>
    <x v="178"/>
    <n v="230"/>
    <n v="12"/>
    <x v="8"/>
    <n v="1256"/>
    <n v="1"/>
    <n v="230"/>
    <x v="13"/>
    <s v="1402 0411 0342 0416 0417 1215 0913"/>
    <n v="0"/>
    <s v="F"/>
    <s v="B"/>
    <n v="101"/>
    <s v="STREET"/>
    <n v="216"/>
    <s v="SCISSORS"/>
    <s v="AO"/>
    <s v="Adult Other"/>
    <n v="230"/>
    <m/>
    <m/>
    <m/>
    <s v="76TH                         ST"/>
    <s v="FIGUEROA"/>
    <n v="33.970799999999997"/>
    <n v="-118.28270000000001"/>
  </r>
  <r>
    <n v="200810903"/>
    <d v="2020-06-21T00:00:00"/>
    <x v="50"/>
    <n v="1200"/>
    <n v="8"/>
    <x v="12"/>
    <n v="848"/>
    <n v="1"/>
    <n v="510"/>
    <x v="0"/>
    <m/>
    <n v="0"/>
    <m/>
    <m/>
    <n v="101"/>
    <s v="STREET"/>
    <m/>
    <m/>
    <s v="IC"/>
    <s v="Invest Cont"/>
    <n v="510"/>
    <m/>
    <m/>
    <m/>
    <s v="2300    FOX HILLS                    DR"/>
    <m/>
    <n v="34.050800000000002"/>
    <n v="-118.41500000000001"/>
  </r>
  <r>
    <n v="200112295"/>
    <d v="2020-05-28T00:00:00"/>
    <x v="251"/>
    <n v="1400"/>
    <n v="1"/>
    <x v="1"/>
    <n v="174"/>
    <n v="1"/>
    <n v="341"/>
    <x v="12"/>
    <s v="0344 1606 1822 1414"/>
    <n v="0"/>
    <s v="M"/>
    <s v="W"/>
    <n v="118"/>
    <s v="CONSTRUCTION SITE"/>
    <m/>
    <m/>
    <s v="IC"/>
    <s v="Invest Cont"/>
    <n v="341"/>
    <m/>
    <m/>
    <m/>
    <s v="700 S  MAIN                         ST"/>
    <m/>
    <n v="34.043900000000001"/>
    <n v="-118.2514"/>
  </r>
  <r>
    <n v="200512552"/>
    <d v="2020-08-02T00:00:00"/>
    <x v="200"/>
    <n v="2325"/>
    <n v="5"/>
    <x v="10"/>
    <n v="585"/>
    <n v="1"/>
    <n v="440"/>
    <x v="20"/>
    <s v="0344 2032 0352 1221 0321 0346"/>
    <n v="25"/>
    <s v="F"/>
    <s v="H"/>
    <n v="103"/>
    <s v="ALLEY"/>
    <m/>
    <m/>
    <s v="IC"/>
    <s v="Invest Cont"/>
    <n v="440"/>
    <m/>
    <m/>
    <m/>
    <s v="GAFFEY"/>
    <s v="19TH"/>
    <n v="33.726999999999997"/>
    <n v="-118.2924"/>
  </r>
  <r>
    <n v="200313114"/>
    <d v="2020-06-23T00:00:00"/>
    <x v="252"/>
    <n v="2230"/>
    <n v="3"/>
    <x v="2"/>
    <n v="393"/>
    <n v="1"/>
    <n v="230"/>
    <x v="13"/>
    <s v="0400 0913 1202 1309"/>
    <n v="61"/>
    <s v="M"/>
    <s v="B"/>
    <n v="102"/>
    <s v="SIDEWALK"/>
    <n v="307"/>
    <s v="VEHICLE"/>
    <s v="IC"/>
    <s v="Invest Cont"/>
    <n v="230"/>
    <m/>
    <m/>
    <m/>
    <s v="43RD                         ST"/>
    <s v="LEIMERT                      BL"/>
    <n v="34.006"/>
    <n v="-118.3305"/>
  </r>
  <r>
    <n v="200509120"/>
    <d v="2020-05-06T00:00:00"/>
    <x v="162"/>
    <n v="2055"/>
    <n v="5"/>
    <x v="10"/>
    <n v="514"/>
    <n v="1"/>
    <n v="350"/>
    <x v="60"/>
    <s v="0344 2000 0336 1813 0913 0352 1221 1243"/>
    <n v="31"/>
    <s v="F"/>
    <s v="H"/>
    <n v="502"/>
    <s v="MULTI-UNIT DWELLING (APARTMENT, DUPLEX, ETC)"/>
    <n v="400"/>
    <s v="STRONG-ARM (HANDS, FIST, FEET OR BODILY FORCE)"/>
    <s v="AO"/>
    <s v="Adult Other"/>
    <n v="350"/>
    <n v="626"/>
    <m/>
    <m/>
    <s v="800    KING                         AV"/>
    <m/>
    <n v="33.779299999999999"/>
    <n v="-118.27549999999999"/>
  </r>
  <r>
    <n v="201227079"/>
    <d v="2020-12-24T00:00:00"/>
    <x v="203"/>
    <n v="1600"/>
    <n v="12"/>
    <x v="8"/>
    <n v="1267"/>
    <n v="2"/>
    <n v="623"/>
    <x v="38"/>
    <s v="1212 0400 0356 2004 1822"/>
    <n v="0"/>
    <s v="X"/>
    <s v="X"/>
    <n v="101"/>
    <s v="STREET"/>
    <n v="400"/>
    <s v="STRONG-ARM (HANDS, FIST, FEET OR BODILY FORCE)"/>
    <s v="AA"/>
    <s v="Adult Arrest"/>
    <n v="623"/>
    <m/>
    <m/>
    <m/>
    <s v="82ND                         ST"/>
    <s v="FIGUEROA                     ST"/>
    <n v="33.964300000000001"/>
    <n v="-118.28270000000001"/>
  </r>
  <r>
    <n v="200118137"/>
    <d v="2020-09-18T00:00:00"/>
    <x v="90"/>
    <n v="500"/>
    <n v="1"/>
    <x v="1"/>
    <n v="176"/>
    <n v="1"/>
    <n v="510"/>
    <x v="0"/>
    <m/>
    <n v="0"/>
    <m/>
    <m/>
    <n v="707"/>
    <s v="GARAGE/CARPORT"/>
    <m/>
    <m/>
    <s v="IC"/>
    <s v="Invest Cont"/>
    <n v="510"/>
    <m/>
    <m/>
    <m/>
    <s v="700    SANTEE                       ST"/>
    <m/>
    <n v="34.0413"/>
    <n v="-118.2517"/>
  </r>
  <r>
    <n v="201305510"/>
    <d v="2020-01-28T00:00:00"/>
    <x v="259"/>
    <n v="25"/>
    <n v="13"/>
    <x v="6"/>
    <n v="1383"/>
    <n v="1"/>
    <n v="230"/>
    <x v="13"/>
    <s v="0913 0416"/>
    <n v="33"/>
    <s v="M"/>
    <s v="H"/>
    <n v="202"/>
    <s v="LIQUOR STORE"/>
    <n v="212"/>
    <s v="BOTTLE"/>
    <s v="IC"/>
    <s v="Invest Cont"/>
    <n v="230"/>
    <m/>
    <m/>
    <m/>
    <s v="6000 S  BROADWAY"/>
    <m/>
    <n v="33.985100000000003"/>
    <n v="-118.2783"/>
  </r>
  <r>
    <n v="201004414"/>
    <d v="2020-01-11T00:00:00"/>
    <x v="265"/>
    <n v="850"/>
    <n v="10"/>
    <x v="11"/>
    <n v="1034"/>
    <n v="1"/>
    <n v="341"/>
    <x v="12"/>
    <n v="344"/>
    <n v="21"/>
    <s v="F"/>
    <s v="H"/>
    <n v="109"/>
    <s v="PARK/PLAYGROUND"/>
    <m/>
    <m/>
    <s v="IC"/>
    <s v="Invest Cont"/>
    <n v="341"/>
    <m/>
    <m/>
    <m/>
    <s v="18400    VICTORY                      BL"/>
    <m/>
    <n v="34.186599999999999"/>
    <n v="-118.5339"/>
  </r>
  <r>
    <n v="200905487"/>
    <d v="2020-02-04T00:00:00"/>
    <x v="169"/>
    <n v="1730"/>
    <n v="9"/>
    <x v="3"/>
    <n v="991"/>
    <n v="2"/>
    <n v="626"/>
    <x v="10"/>
    <s v="1202 2000 0416 0446 1814 0447"/>
    <n v="66"/>
    <s v="M"/>
    <s v="W"/>
    <n v="501"/>
    <s v="SINGLE FAMILY DWELLING"/>
    <n v="400"/>
    <s v="STRONG-ARM (HANDS, FIST, FEET OR BODILY FORCE)"/>
    <s v="AO"/>
    <s v="Adult Other"/>
    <n v="626"/>
    <m/>
    <m/>
    <m/>
    <s v="4200    WOODCLIFF                    RD"/>
    <m/>
    <n v="34.146700000000003"/>
    <n v="-118.4674"/>
  </r>
  <r>
    <n v="201222318"/>
    <d v="2020-10-10T00:00:00"/>
    <x v="95"/>
    <n v="1815"/>
    <n v="12"/>
    <x v="8"/>
    <n v="1208"/>
    <n v="1"/>
    <n v="330"/>
    <x v="1"/>
    <s v="1609 0344 0329 1307"/>
    <n v="43"/>
    <s v="F"/>
    <s v="H"/>
    <n v="101"/>
    <s v="STREET"/>
    <m/>
    <m/>
    <s v="IC"/>
    <s v="Invest Cont"/>
    <n v="330"/>
    <m/>
    <m/>
    <m/>
    <s v="4800 S  FIGUEROA                     ST"/>
    <m/>
    <n v="33.999699999999997"/>
    <n v="-118.28489999999999"/>
  </r>
  <r>
    <n v="200616169"/>
    <d v="2020-10-02T00:00:00"/>
    <x v="111"/>
    <n v="1630"/>
    <n v="6"/>
    <x v="9"/>
    <n v="637"/>
    <n v="1"/>
    <n v="510"/>
    <x v="0"/>
    <m/>
    <n v="0"/>
    <m/>
    <m/>
    <n v="108"/>
    <s v="PARKING LOT"/>
    <m/>
    <m/>
    <s v="IC"/>
    <s v="Invest Cont"/>
    <n v="510"/>
    <m/>
    <m/>
    <m/>
    <s v="6200 W  HOLLYWOOD                    BL"/>
    <m/>
    <n v="34.103000000000002"/>
    <n v="-118.32250000000001"/>
  </r>
  <r>
    <n v="200517126"/>
    <d v="2020-11-26T00:00:00"/>
    <x v="291"/>
    <n v="900"/>
    <n v="5"/>
    <x v="10"/>
    <n v="515"/>
    <n v="2"/>
    <n v="624"/>
    <x v="15"/>
    <s v="0416 0432 0447 1822"/>
    <n v="0"/>
    <s v="F"/>
    <s v="H"/>
    <n v="402"/>
    <s v="MARKET"/>
    <n v="500"/>
    <s v="UNKNOWN WEAPON/OTHER WEAPON"/>
    <s v="IC"/>
    <s v="Invest Cont"/>
    <n v="624"/>
    <m/>
    <m/>
    <m/>
    <s v="300 W  PACIFIC COAST                HY"/>
    <m/>
    <n v="33.794800000000002"/>
    <n v="-118.2694"/>
  </r>
  <r>
    <n v="201116933"/>
    <d v="2020-12-24T00:00:00"/>
    <x v="181"/>
    <n v="1800"/>
    <n v="11"/>
    <x v="7"/>
    <n v="1174"/>
    <n v="1"/>
    <n v="510"/>
    <x v="0"/>
    <m/>
    <n v="0"/>
    <m/>
    <m/>
    <n v="104"/>
    <s v="DRIVEWAY"/>
    <m/>
    <m/>
    <s v="AO"/>
    <s v="Adult Other"/>
    <n v="510"/>
    <m/>
    <m/>
    <m/>
    <s v="2400    VALENTINE                    ST"/>
    <m/>
    <n v="34.092700000000001"/>
    <n v="-118.2458"/>
  </r>
  <r>
    <n v="200814927"/>
    <d v="2020-10-05T00:00:00"/>
    <x v="91"/>
    <n v="1715"/>
    <n v="8"/>
    <x v="12"/>
    <n v="817"/>
    <n v="2"/>
    <n v="624"/>
    <x v="15"/>
    <s v="1237 0319"/>
    <n v="48"/>
    <s v="M"/>
    <s v="H"/>
    <n v="403"/>
    <s v="DRUG STORE"/>
    <n v="400"/>
    <s v="STRONG-ARM (HANDS, FIST, FEET OR BODILY FORCE)"/>
    <s v="AO"/>
    <s v="Adult Other"/>
    <n v="624"/>
    <m/>
    <m/>
    <m/>
    <s v="1000    WESTWOOD                     BL"/>
    <m/>
    <n v="34.0608"/>
    <n v="-118.44540000000001"/>
  </r>
  <r>
    <n v="200200946"/>
    <d v="2020-12-26T00:00:00"/>
    <x v="34"/>
    <n v="1950"/>
    <n v="2"/>
    <x v="5"/>
    <n v="251"/>
    <n v="1"/>
    <n v="236"/>
    <x v="46"/>
    <s v="0906 0913 2000 2002 0334 0421 0449 0371 1813 1402"/>
    <n v="28"/>
    <s v="F"/>
    <s v="H"/>
    <n v="502"/>
    <s v="MULTI-UNIT DWELLING (APARTMENT, DUPLEX, ETC)"/>
    <n v="200"/>
    <s v="KNIFE WITH BLADE 6INCHES OR LESS"/>
    <s v="AA"/>
    <s v="Adult Arrest"/>
    <n v="236"/>
    <n v="998"/>
    <m/>
    <m/>
    <s v="400 S  RAMPART                      BL"/>
    <m/>
    <n v="34.064599999999999"/>
    <n v="-118.2799"/>
  </r>
  <r>
    <n v="201016273"/>
    <d v="2020-12-20T00:00:00"/>
    <x v="248"/>
    <n v="737"/>
    <n v="10"/>
    <x v="11"/>
    <n v="1063"/>
    <n v="1"/>
    <n v="331"/>
    <x v="23"/>
    <s v="0344 1606 0352 1822 1300 1420 1414"/>
    <n v="0"/>
    <s v="M"/>
    <s v="W"/>
    <n v="108"/>
    <s v="PARKING LOT"/>
    <m/>
    <m/>
    <s v="IC"/>
    <s v="Invest Cont"/>
    <n v="331"/>
    <m/>
    <m/>
    <m/>
    <s v="18600    VENTURA                      BL"/>
    <m/>
    <n v="34.169800000000002"/>
    <n v="-118.5386"/>
  </r>
  <r>
    <n v="201219515"/>
    <d v="2020-08-28T00:00:00"/>
    <x v="182"/>
    <n v="230"/>
    <n v="12"/>
    <x v="8"/>
    <n v="1207"/>
    <n v="1"/>
    <n v="220"/>
    <x v="50"/>
    <s v="1822 0342 2024 0416 0446 0337 1019"/>
    <n v="50"/>
    <s v="M"/>
    <s v="H"/>
    <n v="101"/>
    <s v="STREET"/>
    <n v="400"/>
    <s v="STRONG-ARM (HANDS, FIST, FEET OR BODILY FORCE)"/>
    <s v="IC"/>
    <s v="Invest Cont"/>
    <n v="220"/>
    <m/>
    <m/>
    <m/>
    <s v="S  HOOVER                       ST"/>
    <s v="VERNON                       AV"/>
    <n v="34.003700000000002"/>
    <n v="-118.2872"/>
  </r>
  <r>
    <n v="200109229"/>
    <d v="2020-03-16T00:00:00"/>
    <x v="262"/>
    <n v="1700"/>
    <n v="1"/>
    <x v="1"/>
    <n v="195"/>
    <n v="2"/>
    <n v="745"/>
    <x v="9"/>
    <s v="0329 0397"/>
    <n v="48"/>
    <s v="M"/>
    <s v="A"/>
    <n v="203"/>
    <s v="OTHER BUSINESS"/>
    <m/>
    <m/>
    <s v="IC"/>
    <s v="Invest Cont"/>
    <n v="745"/>
    <m/>
    <m/>
    <m/>
    <s v="1300 S  BROADWAY"/>
    <m/>
    <n v="34.037100000000002"/>
    <n v="-118.2612"/>
  </r>
  <r>
    <n v="200411775"/>
    <d v="2020-08-15T00:00:00"/>
    <x v="352"/>
    <n v="1820"/>
    <n v="4"/>
    <x v="4"/>
    <n v="445"/>
    <n v="1"/>
    <n v="230"/>
    <x v="13"/>
    <s v="0906 0371 0302 0334 0913"/>
    <n v="30"/>
    <s v="M"/>
    <s v="H"/>
    <n v="102"/>
    <s v="SIDEWALK"/>
    <n v="106"/>
    <s v="UNKNOWN FIREARM"/>
    <s v="AA"/>
    <s v="Adult Arrest"/>
    <n v="230"/>
    <m/>
    <m/>
    <m/>
    <s v="2000    MARENGO                      ST"/>
    <m/>
    <n v="34.057000000000002"/>
    <n v="-118.20820000000001"/>
  </r>
  <r>
    <n v="200908606"/>
    <d v="2020-04-18T00:00:00"/>
    <x v="292"/>
    <n v="1034"/>
    <n v="9"/>
    <x v="3"/>
    <n v="964"/>
    <n v="1"/>
    <n v="440"/>
    <x v="20"/>
    <s v="0344 0394 0935"/>
    <n v="66"/>
    <s v="F"/>
    <s v="W"/>
    <n v="501"/>
    <s v="SINGLE FAMILY DWELLING"/>
    <m/>
    <m/>
    <s v="IC"/>
    <s v="Invest Cont"/>
    <n v="440"/>
    <m/>
    <m/>
    <m/>
    <s v="13900    HARTSOOK                     ST"/>
    <m/>
    <n v="34.163499999999999"/>
    <n v="-118.43559999999999"/>
  </r>
  <r>
    <n v="201115951"/>
    <d v="2020-11-21T00:00:00"/>
    <x v="122"/>
    <n v="1830"/>
    <n v="11"/>
    <x v="7"/>
    <n v="1109"/>
    <n v="1"/>
    <n v="331"/>
    <x v="23"/>
    <s v="0385 0327"/>
    <n v="52"/>
    <s v="M"/>
    <s v="H"/>
    <n v="108"/>
    <s v="PARKING LOT"/>
    <m/>
    <m/>
    <s v="IC"/>
    <s v="Invest Cont"/>
    <n v="331"/>
    <m/>
    <m/>
    <m/>
    <s v="7400 N  FIGUEROA                     ST"/>
    <m/>
    <n v="34.1387"/>
    <n v="-118.18729999999999"/>
  </r>
  <r>
    <n v="201015891"/>
    <d v="2020-12-09T00:00:00"/>
    <x v="308"/>
    <n v="1200"/>
    <n v="10"/>
    <x v="11"/>
    <n v="1049"/>
    <n v="2"/>
    <n v="624"/>
    <x v="15"/>
    <s v="0400 1822 1414 1420 2004"/>
    <n v="56"/>
    <s v="M"/>
    <s v="W"/>
    <n v="102"/>
    <s v="SIDEWALK"/>
    <n v="400"/>
    <s v="STRONG-ARM (HANDS, FIST, FEET OR BODILY FORCE)"/>
    <s v="IC"/>
    <s v="Invest Cont"/>
    <n v="624"/>
    <m/>
    <m/>
    <m/>
    <s v="WOODLEY                      AV"/>
    <s v="VICTORY                      BL"/>
    <n v="34.186599999999999"/>
    <n v="-118.4836"/>
  </r>
  <r>
    <n v="200316551"/>
    <d v="2020-08-30T00:00:00"/>
    <x v="103"/>
    <n v="300"/>
    <n v="3"/>
    <x v="2"/>
    <n v="328"/>
    <n v="2"/>
    <n v="745"/>
    <x v="9"/>
    <s v="1307 0329 1251"/>
    <n v="20"/>
    <s v="M"/>
    <s v="W"/>
    <n v="122"/>
    <s v="VEHICLE, PASSENGER/TRUCK"/>
    <m/>
    <m/>
    <s v="IC"/>
    <s v="Invest Cont"/>
    <n v="745"/>
    <m/>
    <m/>
    <m/>
    <s v="900 W  28TH                         ST"/>
    <m/>
    <n v="34.028300000000002"/>
    <n v="-118.2822"/>
  </r>
  <r>
    <n v="200313180"/>
    <d v="2020-06-25T00:00:00"/>
    <x v="10"/>
    <n v="630"/>
    <n v="3"/>
    <x v="2"/>
    <n v="341"/>
    <n v="1"/>
    <n v="330"/>
    <x v="1"/>
    <s v="1822 1609 0321 0329 0344 1307"/>
    <n v="29"/>
    <s v="F"/>
    <s v="H"/>
    <n v="101"/>
    <s v="STREET"/>
    <m/>
    <m/>
    <s v="IC"/>
    <s v="Invest Cont"/>
    <n v="330"/>
    <m/>
    <m/>
    <m/>
    <s v="JEFFERSON                    BL"/>
    <s v="HOLDREGE                     AV"/>
    <n v="34.0212"/>
    <n v="-118.3781"/>
  </r>
  <r>
    <n v="201204779"/>
    <d v="2020-01-11T00:00:00"/>
    <x v="265"/>
    <n v="1940"/>
    <n v="12"/>
    <x v="8"/>
    <n v="1267"/>
    <n v="1"/>
    <n v="210"/>
    <x v="11"/>
    <s v="0342 1822 0213 0334 0906 0371 0354 0355 0344 0352"/>
    <n v="39"/>
    <s v="M"/>
    <s v="B"/>
    <n v="102"/>
    <s v="SIDEWALK"/>
    <n v="102"/>
    <s v="HAND GUN"/>
    <s v="AA"/>
    <s v="Adult Arrest"/>
    <n v="210"/>
    <m/>
    <m/>
    <m/>
    <s v="8300 S  HOOVER                       ST"/>
    <m/>
    <n v="33.963200000000001"/>
    <n v="-118.2871"/>
  </r>
  <r>
    <n v="200406304"/>
    <d v="2020-02-28T00:00:00"/>
    <x v="324"/>
    <n v="1800"/>
    <n v="4"/>
    <x v="4"/>
    <n v="473"/>
    <n v="2"/>
    <n v="740"/>
    <x v="21"/>
    <n v="329"/>
    <n v="0"/>
    <s v="M"/>
    <s v="W"/>
    <n v="109"/>
    <s v="PARK/PLAYGROUND"/>
    <m/>
    <m/>
    <s v="IC"/>
    <s v="Invest Cont"/>
    <n v="740"/>
    <m/>
    <m/>
    <m/>
    <s v="400 S  SAINT LOUIS                  ST"/>
    <m/>
    <n v="34.042299999999997"/>
    <n v="-118.21550000000001"/>
  </r>
  <r>
    <n v="200315207"/>
    <d v="2020-08-03T00:00:00"/>
    <x v="357"/>
    <n v="1905"/>
    <n v="3"/>
    <x v="2"/>
    <n v="317"/>
    <n v="1"/>
    <n v="442"/>
    <x v="16"/>
    <s v="0104 0325 1822"/>
    <n v="19"/>
    <s v="X"/>
    <s v="X"/>
    <n v="401"/>
    <s v="MINI-MART"/>
    <m/>
    <m/>
    <s v="IC"/>
    <s v="Invest Cont"/>
    <n v="442"/>
    <m/>
    <m/>
    <m/>
    <s v="1600 W  ADAMS                        BL"/>
    <m/>
    <n v="34.0349"/>
    <n v="-118.2959"/>
  </r>
  <r>
    <n v="200617510"/>
    <d v="2020-11-02T00:00:00"/>
    <x v="326"/>
    <n v="1500"/>
    <n v="6"/>
    <x v="9"/>
    <n v="625"/>
    <n v="1"/>
    <n v="341"/>
    <x v="12"/>
    <s v="0344 0329 1602 1822 1501 1300 1402"/>
    <n v="0"/>
    <s v="X"/>
    <s v="X"/>
    <n v="121"/>
    <s v="YARD (RESIDENTIAL/BUSINESS)"/>
    <n v="218"/>
    <s v="OTHER CUTTING INSTRUMENT"/>
    <s v="IC"/>
    <s v="Invest Cont"/>
    <n v="341"/>
    <n v="998"/>
    <m/>
    <m/>
    <s v="2700    CAHUENGA                     BL"/>
    <m/>
    <n v="34.117199999999997"/>
    <n v="-118.3378"/>
  </r>
  <r>
    <n v="201108271"/>
    <d v="2020-04-13T00:00:00"/>
    <x v="296"/>
    <n v="1800"/>
    <n v="11"/>
    <x v="7"/>
    <n v="1145"/>
    <n v="1"/>
    <n v="330"/>
    <x v="1"/>
    <s v="0344 1300"/>
    <n v="35"/>
    <s v="M"/>
    <s v="H"/>
    <n v="502"/>
    <s v="MULTI-UNIT DWELLING (APARTMENT, DUPLEX, ETC)"/>
    <m/>
    <m/>
    <s v="IC"/>
    <s v="Invest Cont"/>
    <n v="330"/>
    <m/>
    <m/>
    <m/>
    <s v="2300    ALLESANDRO                   ST"/>
    <m/>
    <n v="34.095700000000001"/>
    <n v="-118.25360000000001"/>
  </r>
  <r>
    <n v="201116639"/>
    <d v="2020-12-14T00:00:00"/>
    <x v="325"/>
    <n v="630"/>
    <n v="11"/>
    <x v="7"/>
    <n v="1145"/>
    <n v="2"/>
    <n v="626"/>
    <x v="10"/>
    <s v="0400 0416 0913 1813 1821 2000 1300"/>
    <n v="47"/>
    <s v="F"/>
    <s v="H"/>
    <n v="110"/>
    <s v="FREEWAY"/>
    <n v="400"/>
    <s v="STRONG-ARM (HANDS, FIST, FEET OR BODILY FORCE)"/>
    <s v="AO"/>
    <s v="Adult Other"/>
    <n v="626"/>
    <m/>
    <m/>
    <m/>
    <s v="GLENDALE                     FY"/>
    <s v="GOLDEN STATE                 FY"/>
    <n v="34.102400000000003"/>
    <n v="-118.2546"/>
  </r>
  <r>
    <n v="200716465"/>
    <d v="2020-11-28T00:00:00"/>
    <x v="29"/>
    <n v="1930"/>
    <n v="7"/>
    <x v="0"/>
    <n v="732"/>
    <n v="1"/>
    <n v="330"/>
    <x v="1"/>
    <s v="1822 0385 1300"/>
    <n v="26"/>
    <s v="F"/>
    <s v="O"/>
    <n v="101"/>
    <s v="STREET"/>
    <m/>
    <m/>
    <s v="IC"/>
    <s v="Invest Cont"/>
    <n v="330"/>
    <m/>
    <m/>
    <m/>
    <s v="W  6TH                          ST"/>
    <s v="S  LA JOLLA                     AV"/>
    <n v="34.065600000000003"/>
    <n v="-118.36799999999999"/>
  </r>
  <r>
    <n v="200113922"/>
    <d v="2020-06-25T00:00:00"/>
    <x v="22"/>
    <n v="2300"/>
    <n v="1"/>
    <x v="1"/>
    <n v="101"/>
    <n v="1"/>
    <n v="330"/>
    <x v="1"/>
    <s v="0344 1609 1822 0329 0377 1307"/>
    <n v="24"/>
    <s v="M"/>
    <s v="O"/>
    <n v="123"/>
    <s v="PARKING UNDERGROUND/BUILDING"/>
    <m/>
    <m/>
    <s v="IC"/>
    <s v="Invest Cont"/>
    <n v="330"/>
    <m/>
    <m/>
    <m/>
    <s v="1200    VIN SCULLY                   AV"/>
    <m/>
    <n v="34.072499999999998"/>
    <n v="-118.24890000000001"/>
  </r>
  <r>
    <n v="200708063"/>
    <d v="2020-04-07T00:00:00"/>
    <x v="193"/>
    <n v="1800"/>
    <n v="7"/>
    <x v="0"/>
    <n v="749"/>
    <n v="1"/>
    <n v="330"/>
    <x v="1"/>
    <s v="0344 1300"/>
    <n v="62"/>
    <s v="F"/>
    <s v="O"/>
    <n v="101"/>
    <s v="STREET"/>
    <m/>
    <m/>
    <s v="IC"/>
    <s v="Invest Cont"/>
    <n v="330"/>
    <m/>
    <m/>
    <m/>
    <s v="8TH                          ST"/>
    <s v="CRENSHAW                     BL"/>
    <n v="34.059100000000001"/>
    <n v="-118.3205"/>
  </r>
  <r>
    <n v="200610343"/>
    <d v="2020-05-17T00:00:00"/>
    <x v="135"/>
    <n v="1850"/>
    <n v="6"/>
    <x v="9"/>
    <n v="638"/>
    <n v="2"/>
    <n v="900"/>
    <x v="18"/>
    <s v="0913 2038"/>
    <n v="43"/>
    <s v="M"/>
    <s v="B"/>
    <n v="501"/>
    <s v="SINGLE FAMILY DWELLING"/>
    <n v="511"/>
    <s v="VERBAL THREAT"/>
    <s v="AA"/>
    <s v="Adult Arrest"/>
    <n v="900"/>
    <m/>
    <m/>
    <m/>
    <s v="1800    TAMARIND                     AV"/>
    <m/>
    <n v="34.104100000000003"/>
    <n v="-118.3193"/>
  </r>
  <r>
    <n v="200110879"/>
    <d v="2020-04-22T00:00:00"/>
    <x v="168"/>
    <n v="1320"/>
    <n v="1"/>
    <x v="1"/>
    <n v="111"/>
    <n v="2"/>
    <n v="624"/>
    <x v="15"/>
    <s v="1601 0417 1218"/>
    <n v="27"/>
    <s v="F"/>
    <s v="B"/>
    <n v="109"/>
    <s v="PARK/PLAYGROUND"/>
    <n v="400"/>
    <s v="STRONG-ARM (HANDS, FIST, FEET OR BODILY FORCE)"/>
    <s v="IC"/>
    <s v="Invest Cont"/>
    <n v="624"/>
    <m/>
    <m/>
    <m/>
    <s v="ALAMEDA"/>
    <s v="LOS ANGELES"/>
    <n v="34.0578"/>
    <n v="-118.2371"/>
  </r>
  <r>
    <n v="200507248"/>
    <d v="2020-03-16T00:00:00"/>
    <x v="342"/>
    <n v="2200"/>
    <n v="5"/>
    <x v="10"/>
    <n v="504"/>
    <n v="1"/>
    <n v="310"/>
    <x v="5"/>
    <s v="0329 0314 1607"/>
    <n v="59"/>
    <s v="M"/>
    <s v="H"/>
    <n v="502"/>
    <s v="MULTI-UNIT DWELLING (APARTMENT, DUPLEX, ETC)"/>
    <m/>
    <m/>
    <s v="IC"/>
    <s v="Invest Cont"/>
    <n v="310"/>
    <m/>
    <m/>
    <m/>
    <s v="1500 W  204TH                        ST"/>
    <m/>
    <n v="33.844900000000003"/>
    <n v="-118.304"/>
  </r>
  <r>
    <n v="201000547"/>
    <d v="2020-02-09T00:00:00"/>
    <x v="1"/>
    <n v="1200"/>
    <n v="10"/>
    <x v="11"/>
    <n v="1097"/>
    <n v="1"/>
    <n v="121"/>
    <x v="22"/>
    <s v="1415 0913 1402 1309 1913 1823 0416 0408 0443 0500"/>
    <n v="18"/>
    <s v="F"/>
    <s v="O"/>
    <n v="501"/>
    <s v="SINGLE FAMILY DWELLING"/>
    <n v="400"/>
    <s v="STRONG-ARM (HANDS, FIST, FEET OR BODILY FORCE)"/>
    <s v="AO"/>
    <s v="Adult Other"/>
    <n v="121"/>
    <m/>
    <m/>
    <m/>
    <s v="16800    ENCINO HILLS                 DR"/>
    <m/>
    <n v="34.139200000000002"/>
    <n v="-118.4992"/>
  </r>
  <r>
    <n v="200204859"/>
    <d v="2020-01-17T00:00:00"/>
    <x v="277"/>
    <n v="1450"/>
    <n v="2"/>
    <x v="5"/>
    <n v="291"/>
    <n v="1"/>
    <n v="350"/>
    <x v="60"/>
    <s v="1822 0345 0400 0346 0390 0202"/>
    <n v="38"/>
    <s v="F"/>
    <s v="O"/>
    <n v="102"/>
    <s v="SIDEWALK"/>
    <n v="400"/>
    <s v="STRONG-ARM (HANDS, FIST, FEET OR BODILY FORCE)"/>
    <s v="IC"/>
    <s v="Invest Cont"/>
    <n v="350"/>
    <m/>
    <m/>
    <m/>
    <s v="2000 W  PICO                         BL"/>
    <m/>
    <n v="34.046700000000001"/>
    <n v="-118.2814"/>
  </r>
  <r>
    <n v="200204084"/>
    <d v="2020-01-03T00:00:00"/>
    <x v="205"/>
    <n v="2300"/>
    <n v="2"/>
    <x v="5"/>
    <n v="261"/>
    <n v="1"/>
    <n v="341"/>
    <x v="12"/>
    <s v="0344 2032"/>
    <n v="39"/>
    <s v="M"/>
    <s v="H"/>
    <n v="207"/>
    <s v="BAR/COCKTAIL/NIGHTCLUB"/>
    <m/>
    <m/>
    <s v="IC"/>
    <s v="Invest Cont"/>
    <n v="341"/>
    <m/>
    <m/>
    <m/>
    <s v="2700 W  7TH                          ST"/>
    <m/>
    <n v="34.059399999999997"/>
    <n v="-118.2833"/>
  </r>
  <r>
    <n v="201216353"/>
    <d v="2020-07-11T00:00:00"/>
    <x v="247"/>
    <n v="1700"/>
    <n v="12"/>
    <x v="8"/>
    <n v="1235"/>
    <n v="2"/>
    <n v="624"/>
    <x v="15"/>
    <s v="0416 1822 0446"/>
    <n v="0"/>
    <s v="X"/>
    <s v="X"/>
    <n v="101"/>
    <s v="STREET"/>
    <n v="400"/>
    <s v="STRONG-ARM (HANDS, FIST, FEET OR BODILY FORCE)"/>
    <s v="IC"/>
    <s v="Invest Cont"/>
    <n v="624"/>
    <m/>
    <m/>
    <m/>
    <s v="59TH"/>
    <s v="RAYMOND"/>
    <n v="33.987499999999997"/>
    <n v="-118.298"/>
  </r>
  <r>
    <n v="200511399"/>
    <d v="2020-07-04T00:00:00"/>
    <x v="11"/>
    <n v="900"/>
    <n v="5"/>
    <x v="10"/>
    <n v="528"/>
    <n v="1"/>
    <n v="442"/>
    <x v="16"/>
    <s v="0325 1236 0913 0344 0104 0352 1221"/>
    <n v="0"/>
    <s v="X"/>
    <s v="X"/>
    <n v="402"/>
    <s v="MARKET"/>
    <m/>
    <m/>
    <s v="AO"/>
    <s v="Adult Other"/>
    <n v="442"/>
    <m/>
    <m/>
    <m/>
    <s v="1200 E  PACIFIC COAST                HY"/>
    <m/>
    <n v="33.790900000000001"/>
    <n v="-118.24850000000001"/>
  </r>
  <r>
    <n v="201306579"/>
    <d v="2020-02-16T00:00:00"/>
    <x v="46"/>
    <n v="2150"/>
    <n v="13"/>
    <x v="6"/>
    <n v="1394"/>
    <n v="1"/>
    <n v="330"/>
    <x v="1"/>
    <s v="1300 0329 1609 0344"/>
    <n v="26"/>
    <s v="F"/>
    <s v="B"/>
    <n v="101"/>
    <s v="STREET"/>
    <m/>
    <m/>
    <s v="IC"/>
    <s v="Invest Cont"/>
    <n v="330"/>
    <m/>
    <m/>
    <m/>
    <s v="67TH                         ST"/>
    <s v="MAIN                         ST"/>
    <n v="33.9788"/>
    <n v="-118.2739"/>
  </r>
  <r>
    <n v="200314110"/>
    <d v="2020-07-13T00:00:00"/>
    <x v="101"/>
    <n v="100"/>
    <n v="3"/>
    <x v="2"/>
    <n v="334"/>
    <n v="1"/>
    <n v="210"/>
    <x v="11"/>
    <s v="0342 0344 1300 1822 0400"/>
    <n v="45"/>
    <s v="F"/>
    <s v="B"/>
    <n v="101"/>
    <s v="STREET"/>
    <n v="400"/>
    <s v="STRONG-ARM (HANDS, FIST, FEET OR BODILY FORCE)"/>
    <s v="IC"/>
    <s v="Invest Cont"/>
    <n v="210"/>
    <m/>
    <m/>
    <m/>
    <s v="3600    CRENSHAW                     BL"/>
    <m/>
    <n v="34.026800000000001"/>
    <n v="-118.3318"/>
  </r>
  <r>
    <n v="200412066"/>
    <d v="2020-08-23T00:00:00"/>
    <x v="273"/>
    <n v="1610"/>
    <n v="4"/>
    <x v="4"/>
    <n v="412"/>
    <n v="1"/>
    <n v="341"/>
    <x v="12"/>
    <s v="0302 0342 0344 1309 1822 0945"/>
    <n v="0"/>
    <s v="M"/>
    <s v="W"/>
    <n v="203"/>
    <s v="OTHER BUSINESS"/>
    <n v="102"/>
    <s v="HAND GUN"/>
    <s v="IC"/>
    <s v="Invest Cont"/>
    <n v="341"/>
    <m/>
    <m/>
    <m/>
    <s v="2400 N  BROADWAY"/>
    <m/>
    <n v="34.080599999999997"/>
    <n v="-118.2176"/>
  </r>
  <r>
    <n v="200814562"/>
    <d v="2020-09-26T00:00:00"/>
    <x v="237"/>
    <n v="1"/>
    <n v="8"/>
    <x v="12"/>
    <n v="884"/>
    <n v="1"/>
    <n v="310"/>
    <x v="5"/>
    <s v="1822 0344 0321 1607 1202 0352 1221"/>
    <n v="22"/>
    <s v="M"/>
    <s v="H"/>
    <n v="501"/>
    <s v="SINGLE FAMILY DWELLING"/>
    <m/>
    <m/>
    <s v="IC"/>
    <s v="Invest Cont"/>
    <n v="310"/>
    <m/>
    <m/>
    <m/>
    <s v="10700    ASHBY                        AV"/>
    <m/>
    <n v="34.037999999999997"/>
    <n v="-118.42230000000001"/>
  </r>
  <r>
    <n v="200618421"/>
    <d v="2020-11-24T00:00:00"/>
    <x v="174"/>
    <n v="250"/>
    <n v="6"/>
    <x v="9"/>
    <n v="648"/>
    <n v="2"/>
    <n v="624"/>
    <x v="15"/>
    <s v="0400 0408"/>
    <n v="0"/>
    <s v="M"/>
    <s v="X"/>
    <n v="101"/>
    <s v="STREET"/>
    <n v="400"/>
    <s v="STRONG-ARM (HANDS, FIST, FEET OR BODILY FORCE)"/>
    <s v="IC"/>
    <s v="Invest Cont"/>
    <n v="624"/>
    <m/>
    <m/>
    <m/>
    <s v="HOLLYWOOD"/>
    <s v="WESTERN"/>
    <n v="34.101799999999997"/>
    <n v="-118.30929999999999"/>
  </r>
  <r>
    <n v="200110792"/>
    <d v="2020-04-21T00:00:00"/>
    <x v="77"/>
    <n v="1530"/>
    <n v="1"/>
    <x v="1"/>
    <n v="195"/>
    <n v="1"/>
    <n v="510"/>
    <x v="0"/>
    <m/>
    <n v="0"/>
    <m/>
    <m/>
    <n v="108"/>
    <s v="PARKING LOT"/>
    <m/>
    <m/>
    <s v="IC"/>
    <s v="Invest Cont"/>
    <n v="510"/>
    <m/>
    <m/>
    <m/>
    <s v="100 E  WASHINGTON                   BL"/>
    <m/>
    <n v="34.033499999999997"/>
    <n v="-118.2619"/>
  </r>
  <r>
    <n v="200212369"/>
    <d v="2020-07-09T00:00:00"/>
    <x v="246"/>
    <n v="1615"/>
    <n v="2"/>
    <x v="5"/>
    <n v="245"/>
    <n v="1"/>
    <n v="761"/>
    <x v="35"/>
    <s v="2024 0342 0371 1402 0906 1816 0443 1815 1822 0334"/>
    <n v="25"/>
    <s v="F"/>
    <s v="H"/>
    <n v="109"/>
    <s v="PARK/PLAYGROUND"/>
    <n v="200"/>
    <s v="KNIFE WITH BLADE 6INCHES OR LESS"/>
    <s v="AA"/>
    <s v="Adult Arrest"/>
    <n v="761"/>
    <n v="930"/>
    <n v="998"/>
    <m/>
    <s v="2200 W  6TH                          ST"/>
    <m/>
    <n v="34.060099999999998"/>
    <n v="-118.2761"/>
  </r>
  <r>
    <n v="200615837"/>
    <d v="2020-09-24T00:00:00"/>
    <x v="26"/>
    <n v="1330"/>
    <n v="6"/>
    <x v="9"/>
    <n v="643"/>
    <n v="2"/>
    <n v="662"/>
    <x v="17"/>
    <s v="1822 0701"/>
    <n v="32"/>
    <s v="F"/>
    <s v="O"/>
    <n v="502"/>
    <s v="MULTI-UNIT DWELLING (APARTMENT, DUPLEX, ETC)"/>
    <m/>
    <m/>
    <s v="IC"/>
    <s v="Invest Cont"/>
    <n v="662"/>
    <m/>
    <m/>
    <m/>
    <s v="1600 N  FORMOSA                      AV"/>
    <m/>
    <n v="34.099800000000002"/>
    <n v="-118.3468"/>
  </r>
  <r>
    <n v="200217666"/>
    <d v="2020-11-20T00:00:00"/>
    <x v="92"/>
    <n v="2230"/>
    <n v="2"/>
    <x v="5"/>
    <n v="236"/>
    <n v="1"/>
    <n v="330"/>
    <x v="1"/>
    <s v="0344 1307 0329 1609"/>
    <n v="40"/>
    <s v="M"/>
    <s v="H"/>
    <n v="101"/>
    <s v="STREET"/>
    <m/>
    <m/>
    <s v="IC"/>
    <s v="Invest Cont"/>
    <n v="330"/>
    <m/>
    <m/>
    <m/>
    <s v="TEMPLE"/>
    <s v="BONNIE BRAE"/>
    <n v="34.069499999999998"/>
    <n v="-118.2655"/>
  </r>
  <r>
    <n v="201211962"/>
    <d v="2020-05-01T00:00:00"/>
    <x v="44"/>
    <n v="1115"/>
    <n v="12"/>
    <x v="8"/>
    <n v="1248"/>
    <n v="1"/>
    <n v="230"/>
    <x v="13"/>
    <s v="1309 1240 1312 0431 1822"/>
    <n v="40"/>
    <s v="M"/>
    <s v="B"/>
    <n v="101"/>
    <s v="STREET"/>
    <n v="512"/>
    <s v="MACE/PEPPER SPRAY"/>
    <s v="IC"/>
    <s v="Invest Cont"/>
    <n v="230"/>
    <m/>
    <m/>
    <m/>
    <s v="GAGE"/>
    <s v="HOOVER"/>
    <n v="33.982199999999999"/>
    <n v="-118.28700000000001"/>
  </r>
  <r>
    <n v="200211153"/>
    <d v="2020-06-10T00:00:00"/>
    <x v="108"/>
    <n v="545"/>
    <n v="2"/>
    <x v="5"/>
    <n v="204"/>
    <n v="1"/>
    <n v="510"/>
    <x v="0"/>
    <m/>
    <n v="0"/>
    <m/>
    <m/>
    <n v="101"/>
    <s v="STREET"/>
    <m/>
    <m/>
    <s v="IC"/>
    <s v="Invest Cont"/>
    <n v="510"/>
    <m/>
    <m/>
    <m/>
    <s v="400 N  HOOVER                       ST"/>
    <m/>
    <n v="34.0779"/>
    <n v="-118.28440000000001"/>
  </r>
  <r>
    <n v="200320881"/>
    <d v="2020-11-25T00:00:00"/>
    <x v="163"/>
    <n v="2200"/>
    <n v="3"/>
    <x v="2"/>
    <n v="393"/>
    <n v="1"/>
    <n v="510"/>
    <x v="0"/>
    <m/>
    <n v="0"/>
    <m/>
    <m/>
    <n v="101"/>
    <s v="STREET"/>
    <m/>
    <m/>
    <s v="IC"/>
    <s v="Invest Cont"/>
    <n v="510"/>
    <m/>
    <m/>
    <m/>
    <s v="4000    LEIMERT                      BL"/>
    <m/>
    <n v="34.008000000000003"/>
    <n v="-118.3266"/>
  </r>
  <r>
    <n v="200407982"/>
    <d v="2020-04-19T00:00:00"/>
    <x v="257"/>
    <n v="1620"/>
    <n v="4"/>
    <x v="4"/>
    <n v="457"/>
    <n v="1"/>
    <n v="761"/>
    <x v="35"/>
    <s v="0334 0913 1259 0555"/>
    <n v="17"/>
    <s v="M"/>
    <s v="H"/>
    <n v="502"/>
    <s v="MULTI-UNIT DWELLING (APARTMENT, DUPLEX, ETC)"/>
    <n v="207"/>
    <s v="OTHER KNIFE"/>
    <s v="JA"/>
    <s v="Juv Arrest"/>
    <n v="761"/>
    <m/>
    <m/>
    <m/>
    <s v="2400    BOULDER                      ST"/>
    <m/>
    <n v="34.049500000000002"/>
    <n v="-118.20610000000001"/>
  </r>
  <r>
    <n v="200306659"/>
    <d v="2020-02-14T00:00:00"/>
    <x v="206"/>
    <n v="1830"/>
    <n v="3"/>
    <x v="2"/>
    <n v="363"/>
    <n v="1"/>
    <n v="341"/>
    <x v="12"/>
    <s v="0344 2032"/>
    <n v="29"/>
    <s v="F"/>
    <s v="B"/>
    <n v="727"/>
    <s v="SHOPPING MALL (COMMON AREA)"/>
    <m/>
    <m/>
    <s v="IC"/>
    <s v="Invest Cont"/>
    <n v="341"/>
    <m/>
    <m/>
    <m/>
    <s v="3600 W  MARTIN LUTHER KING           BL"/>
    <m/>
    <n v="34.011000000000003"/>
    <n v="-118.3351"/>
  </r>
  <r>
    <n v="201225834"/>
    <d v="2020-11-30T00:00:00"/>
    <x v="118"/>
    <n v="1600"/>
    <n v="12"/>
    <x v="8"/>
    <n v="1255"/>
    <n v="2"/>
    <n v="625"/>
    <x v="44"/>
    <s v="1822 0416 0342 1309"/>
    <n v="20"/>
    <s v="X"/>
    <s v="X"/>
    <n v="501"/>
    <s v="SINGLE FAMILY DWELLING"/>
    <n v="400"/>
    <s v="STRONG-ARM (HANDS, FIST, FEET OR BODILY FORCE)"/>
    <s v="IC"/>
    <s v="Invest Cont"/>
    <n v="625"/>
    <m/>
    <m/>
    <m/>
    <s v="7800    BRIGHTON                     AV"/>
    <m/>
    <n v="33.967799999999997"/>
    <n v="-118.3014"/>
  </r>
  <r>
    <n v="200207566"/>
    <d v="2020-03-10T00:00:00"/>
    <x v="3"/>
    <n v="850"/>
    <n v="2"/>
    <x v="5"/>
    <n v="204"/>
    <n v="2"/>
    <n v="901"/>
    <x v="19"/>
    <s v="0361 2038 0913"/>
    <n v="22"/>
    <s v="F"/>
    <s v="H"/>
    <n v="502"/>
    <s v="MULTI-UNIT DWELLING (APARTMENT, DUPLEX, ETC)"/>
    <m/>
    <m/>
    <s v="AA"/>
    <s v="Adult Arrest"/>
    <n v="901"/>
    <m/>
    <m/>
    <m/>
    <s v="600    IMOGEN                       AV"/>
    <m/>
    <n v="34.080599999999997"/>
    <n v="-118.2843"/>
  </r>
  <r>
    <n v="200607425"/>
    <d v="2020-03-05T00:00:00"/>
    <x v="244"/>
    <n v="300"/>
    <n v="6"/>
    <x v="9"/>
    <n v="656"/>
    <n v="1"/>
    <n v="330"/>
    <x v="1"/>
    <s v="1822 1300 0344 0329 1609"/>
    <n v="25"/>
    <s v="M"/>
    <s v="W"/>
    <n v="101"/>
    <s v="STREET"/>
    <m/>
    <m/>
    <s v="IC"/>
    <s v="Invest Cont"/>
    <n v="330"/>
    <m/>
    <m/>
    <m/>
    <s v="WILCOX                       AV"/>
    <s v="WILLOUGHBY                   AV"/>
    <n v="34.0871"/>
    <n v="-118.331"/>
  </r>
  <r>
    <n v="200812217"/>
    <d v="2020-07-23T00:00:00"/>
    <x v="296"/>
    <n v="1200"/>
    <n v="8"/>
    <x v="12"/>
    <n v="807"/>
    <n v="2"/>
    <n v="354"/>
    <x v="14"/>
    <s v="0100 1202"/>
    <n v="64"/>
    <s v="F"/>
    <s v="W"/>
    <n v="501"/>
    <s v="SINGLE FAMILY DWELLING"/>
    <m/>
    <m/>
    <s v="IC"/>
    <s v="Invest Cont"/>
    <n v="354"/>
    <m/>
    <m/>
    <m/>
    <s v="10400    WINDTREE                     DR"/>
    <m/>
    <n v="34.125700000000002"/>
    <n v="-118.4456"/>
  </r>
  <r>
    <n v="200811768"/>
    <d v="2020-07-11T00:00:00"/>
    <x v="247"/>
    <n v="2215"/>
    <n v="8"/>
    <x v="12"/>
    <n v="859"/>
    <n v="2"/>
    <n v="740"/>
    <x v="21"/>
    <s v="0329 1814"/>
    <n v="27"/>
    <s v="M"/>
    <s v="W"/>
    <n v="502"/>
    <s v="MULTI-UNIT DWELLING (APARTMENT, DUPLEX, ETC)"/>
    <m/>
    <m/>
    <s v="IC"/>
    <s v="Invest Cont"/>
    <n v="740"/>
    <m/>
    <m/>
    <m/>
    <s v="1400 S  SHERBOURNE                   DR"/>
    <m/>
    <n v="34.0535"/>
    <n v="-118.3796"/>
  </r>
  <r>
    <n v="200817952"/>
    <d v="2020-12-26T00:00:00"/>
    <x v="34"/>
    <n v="1300"/>
    <n v="8"/>
    <x v="12"/>
    <n v="898"/>
    <n v="2"/>
    <n v="626"/>
    <x v="10"/>
    <s v="2000 0416 1241 1821"/>
    <n v="43"/>
    <s v="M"/>
    <s v="H"/>
    <n v="501"/>
    <s v="SINGLE FAMILY DWELLING"/>
    <n v="400"/>
    <s v="STRONG-ARM (HANDS, FIST, FEET OR BODILY FORCE)"/>
    <s v="AO"/>
    <s v="Adult Other"/>
    <n v="626"/>
    <m/>
    <m/>
    <m/>
    <s v="2400 S  ROBERTSON                    BL"/>
    <m/>
    <n v="34.040100000000002"/>
    <n v="-118.3879"/>
  </r>
  <r>
    <n v="200713419"/>
    <d v="2020-09-01T00:00:00"/>
    <x v="64"/>
    <n v="1130"/>
    <n v="7"/>
    <x v="0"/>
    <n v="783"/>
    <n v="2"/>
    <n v="626"/>
    <x v="10"/>
    <s v="2000 1813 0419 0913"/>
    <n v="24"/>
    <s v="F"/>
    <s v="H"/>
    <n v="501"/>
    <s v="SINGLE FAMILY DWELLING"/>
    <n v="400"/>
    <s v="STRONG-ARM (HANDS, FIST, FEET OR BODILY FORCE)"/>
    <s v="AA"/>
    <s v="Adult Arrest"/>
    <n v="626"/>
    <m/>
    <m/>
    <m/>
    <s v="2200 S  BURNSIDE                     AV"/>
    <m/>
    <n v="34.034199999999998"/>
    <n v="-118.3597"/>
  </r>
  <r>
    <n v="201113009"/>
    <d v="2020-08-28T00:00:00"/>
    <x v="182"/>
    <n v="2000"/>
    <n v="11"/>
    <x v="7"/>
    <n v="1102"/>
    <n v="1"/>
    <n v="420"/>
    <x v="33"/>
    <s v="0344 0385"/>
    <n v="19"/>
    <s v="F"/>
    <s v="W"/>
    <n v="707"/>
    <s v="GARAGE/CARPORT"/>
    <m/>
    <m/>
    <s v="IC"/>
    <s v="Invest Cont"/>
    <n v="420"/>
    <m/>
    <m/>
    <m/>
    <s v="3200    LOS FELIZ                    BL"/>
    <m/>
    <n v="34.136699999999998"/>
    <n v="-118.2713"/>
  </r>
  <r>
    <n v="200121716"/>
    <d v="2020-11-30T00:00:00"/>
    <x v="118"/>
    <n v="2200"/>
    <n v="1"/>
    <x v="1"/>
    <n v="111"/>
    <n v="2"/>
    <n v="745"/>
    <x v="9"/>
    <s v="0329 1822"/>
    <n v="0"/>
    <s v="M"/>
    <s v="W"/>
    <n v="725"/>
    <s v="GOVERNMENT FACILITY (FEDERAL,STATE, COUNTY &amp; CITY)"/>
    <m/>
    <m/>
    <s v="IC"/>
    <s v="Invest Cont"/>
    <n v="745"/>
    <m/>
    <m/>
    <m/>
    <s v="100    PASEO DE LA PLAZA"/>
    <m/>
    <n v="34.061500000000002"/>
    <n v="-118.24120000000001"/>
  </r>
  <r>
    <n v="200711501"/>
    <d v="2020-07-10T00:00:00"/>
    <x v="295"/>
    <n v="1940"/>
    <n v="7"/>
    <x v="0"/>
    <n v="743"/>
    <n v="2"/>
    <n v="900"/>
    <x v="18"/>
    <n v="1501"/>
    <n v="48"/>
    <s v="M"/>
    <s v="B"/>
    <n v="501"/>
    <s v="SINGLE FAMILY DWELLING"/>
    <m/>
    <m/>
    <s v="IC"/>
    <s v="Invest Cont"/>
    <n v="900"/>
    <m/>
    <m/>
    <m/>
    <s v="5700    SAN VICENTE                  BL"/>
    <m/>
    <n v="34.054600000000001"/>
    <n v="-118.35590000000001"/>
  </r>
  <r>
    <n v="200917953"/>
    <d v="2020-12-01T00:00:00"/>
    <x v="194"/>
    <n v="2145"/>
    <n v="9"/>
    <x v="3"/>
    <n v="915"/>
    <n v="2"/>
    <n v="626"/>
    <x v="10"/>
    <s v="2000 1813 0447 0913 2002 0408 0444 0416"/>
    <n v="25"/>
    <s v="F"/>
    <s v="H"/>
    <n v="502"/>
    <s v="MULTI-UNIT DWELLING (APARTMENT, DUPLEX, ETC)"/>
    <n v="400"/>
    <s v="STRONG-ARM (HANDS, FIST, FEET OR BODILY FORCE)"/>
    <s v="AA"/>
    <s v="Adult Arrest"/>
    <n v="626"/>
    <m/>
    <m/>
    <m/>
    <s v="14300    VOSE                         ST"/>
    <m/>
    <n v="34.198500000000003"/>
    <n v="-118.44880000000001"/>
  </r>
  <r>
    <n v="201012959"/>
    <d v="2020-09-11T00:00:00"/>
    <x v="335"/>
    <n v="825"/>
    <n v="10"/>
    <x v="11"/>
    <n v="1027"/>
    <n v="1"/>
    <n v="648"/>
    <x v="4"/>
    <n v="1501"/>
    <n v="0"/>
    <s v="X"/>
    <s v="X"/>
    <n v="102"/>
    <s v="SIDEWALK"/>
    <n v="506"/>
    <s v="FIRE"/>
    <s v="IC"/>
    <s v="Invest Cont"/>
    <n v="648"/>
    <m/>
    <m/>
    <m/>
    <s v="VANOWEN"/>
    <s v="BALBOA                       BL"/>
    <n v="34.193899999999999"/>
    <n v="-118.50109999999999"/>
  </r>
  <r>
    <n v="200812063"/>
    <d v="2020-07-20T00:00:00"/>
    <x v="12"/>
    <n v="910"/>
    <n v="8"/>
    <x v="12"/>
    <n v="895"/>
    <n v="1"/>
    <n v="310"/>
    <x v="5"/>
    <s v="0314 0321 1822 1202 2034"/>
    <n v="77"/>
    <s v="M"/>
    <s v="W"/>
    <n v="501"/>
    <s v="SINGLE FAMILY DWELLING"/>
    <m/>
    <m/>
    <s v="IC"/>
    <s v="Invest Cont"/>
    <n v="310"/>
    <m/>
    <m/>
    <m/>
    <s v="2900    QUEENSBURY                   DR"/>
    <m/>
    <n v="34.0379"/>
    <n v="-118.4064"/>
  </r>
  <r>
    <n v="200121995"/>
    <d v="2020-12-06T00:00:00"/>
    <x v="195"/>
    <n v="1900"/>
    <n v="1"/>
    <x v="1"/>
    <n v="157"/>
    <n v="2"/>
    <n v="745"/>
    <x v="9"/>
    <s v="0329 1402 1822"/>
    <n v="29"/>
    <s v="F"/>
    <s v="B"/>
    <n v="502"/>
    <s v="MULTI-UNIT DWELLING (APARTMENT, DUPLEX, ETC)"/>
    <m/>
    <m/>
    <s v="IC"/>
    <s v="Invest Cont"/>
    <n v="745"/>
    <n v="998"/>
    <m/>
    <m/>
    <s v="700 E  6TH                          ST"/>
    <m/>
    <n v="34.040999999999997"/>
    <n v="-118.2433"/>
  </r>
  <r>
    <n v="201104538"/>
    <d v="2020-01-13T00:00:00"/>
    <x v="350"/>
    <n v="800"/>
    <n v="11"/>
    <x v="7"/>
    <n v="1143"/>
    <n v="1"/>
    <n v="320"/>
    <x v="36"/>
    <s v="1607 1501"/>
    <n v="33"/>
    <s v="F"/>
    <s v="W"/>
    <n v="502"/>
    <s v="MULTI-UNIT DWELLING (APARTMENT, DUPLEX, ETC)"/>
    <m/>
    <m/>
    <s v="IC"/>
    <s v="Invest Cont"/>
    <n v="320"/>
    <m/>
    <m/>
    <m/>
    <s v="2300    BEN LOMOND                   DR"/>
    <m/>
    <n v="34.110999999999997"/>
    <n v="-118.2829"/>
  </r>
  <r>
    <n v="200312288"/>
    <d v="2020-06-04T00:00:00"/>
    <x v="70"/>
    <n v="2000"/>
    <n v="3"/>
    <x v="2"/>
    <n v="399"/>
    <n v="1"/>
    <n v="210"/>
    <x v="11"/>
    <s v="1822 0344 0416 0446 0345 1218"/>
    <n v="57"/>
    <s v="M"/>
    <s v="W"/>
    <n v="102"/>
    <s v="SIDEWALK"/>
    <n v="400"/>
    <s v="STRONG-ARM (HANDS, FIST, FEET OR BODILY FORCE)"/>
    <s v="IC"/>
    <s v="Invest Cont"/>
    <n v="210"/>
    <m/>
    <m/>
    <m/>
    <s v="43RD                         ST"/>
    <s v="FLOWER                       ST"/>
    <n v="34.005600000000001"/>
    <n v="-118.2816"/>
  </r>
  <r>
    <n v="200706537"/>
    <d v="2020-02-24T00:00:00"/>
    <x v="304"/>
    <n v="340"/>
    <n v="7"/>
    <x v="0"/>
    <n v="764"/>
    <n v="1"/>
    <n v="310"/>
    <x v="5"/>
    <s v="1607 1601 0344"/>
    <n v="23"/>
    <s v="M"/>
    <s v="H"/>
    <n v="203"/>
    <s v="OTHER BUSINESS"/>
    <m/>
    <m/>
    <s v="IC"/>
    <s v="Invest Cont"/>
    <n v="310"/>
    <m/>
    <m/>
    <m/>
    <s v="5400 W  PICO                         BL"/>
    <m/>
    <n v="34.048499999999997"/>
    <n v="-118.3558"/>
  </r>
  <r>
    <n v="201226708"/>
    <d v="2020-12-18T00:00:00"/>
    <x v="228"/>
    <n v="2100"/>
    <n v="12"/>
    <x v="8"/>
    <n v="1283"/>
    <n v="2"/>
    <n v="740"/>
    <x v="21"/>
    <s v="0329 1300"/>
    <n v="33"/>
    <s v="F"/>
    <s v="B"/>
    <n v="501"/>
    <s v="SINGLE FAMILY DWELLING"/>
    <m/>
    <m/>
    <s v="IC"/>
    <s v="Invest Cont"/>
    <n v="740"/>
    <m/>
    <m/>
    <m/>
    <s v="9900    HAAS                         AV"/>
    <m/>
    <n v="33.945900000000002"/>
    <n v="-118.31610000000001"/>
  </r>
  <r>
    <n v="200311337"/>
    <d v="2020-05-14T00:00:00"/>
    <x v="191"/>
    <n v="1500"/>
    <n v="3"/>
    <x v="2"/>
    <n v="358"/>
    <n v="1"/>
    <n v="480"/>
    <x v="2"/>
    <s v="0344 1251"/>
    <n v="18"/>
    <s v="M"/>
    <s v="O"/>
    <n v="722"/>
    <s v="COLLEGE/JUNIOR COLLEGE/UNIVERSITY"/>
    <m/>
    <m/>
    <s v="IC"/>
    <s v="Invest Cont"/>
    <n v="480"/>
    <m/>
    <m/>
    <m/>
    <s v="600    CHILDS                       WY"/>
    <m/>
    <n v="34.018900000000002"/>
    <n v="-118.28189999999999"/>
  </r>
  <r>
    <n v="200618654"/>
    <d v="2020-11-30T00:00:00"/>
    <x v="118"/>
    <n v="1440"/>
    <n v="6"/>
    <x v="9"/>
    <n v="643"/>
    <n v="1"/>
    <n v="310"/>
    <x v="5"/>
    <s v="1822 0329 1601 1609 0344 0352"/>
    <n v="43"/>
    <s v="M"/>
    <s v="O"/>
    <n v="501"/>
    <s v="SINGLE FAMILY DWELLING"/>
    <m/>
    <m/>
    <s v="IC"/>
    <s v="Invest Cont"/>
    <n v="310"/>
    <m/>
    <m/>
    <m/>
    <s v="1600 N  VISTA                        ST"/>
    <m/>
    <n v="34.099800000000002"/>
    <n v="-118.3519"/>
  </r>
  <r>
    <n v="200612588"/>
    <d v="2020-07-14T00:00:00"/>
    <x v="284"/>
    <n v="900"/>
    <n v="6"/>
    <x v="9"/>
    <n v="644"/>
    <n v="2"/>
    <n v="902"/>
    <x v="80"/>
    <s v="0561 2038 0913"/>
    <n v="67"/>
    <s v="F"/>
    <s v="O"/>
    <n v="502"/>
    <s v="MULTI-UNIT DWELLING (APARTMENT, DUPLEX, ETC)"/>
    <m/>
    <m/>
    <s v="AO"/>
    <s v="Adult Other"/>
    <n v="902"/>
    <m/>
    <m/>
    <m/>
    <s v="1400 N  VISTA                        ST"/>
    <m/>
    <n v="34.096299999999999"/>
    <n v="-118.35169999999999"/>
  </r>
  <r>
    <n v="201217241"/>
    <d v="2020-07-26T00:00:00"/>
    <x v="279"/>
    <n v="1800"/>
    <n v="12"/>
    <x v="8"/>
    <n v="1268"/>
    <n v="1"/>
    <n v="210"/>
    <x v="11"/>
    <s v="0344 0416 1300 0446 1822 1251 1240"/>
    <n v="18"/>
    <s v="F"/>
    <s v="B"/>
    <n v="122"/>
    <s v="VEHICLE, PASSENGER/TRUCK"/>
    <n v="400"/>
    <s v="STRONG-ARM (HANDS, FIST, FEET OR BODILY FORCE)"/>
    <s v="IC"/>
    <s v="Invest Cont"/>
    <n v="210"/>
    <m/>
    <m/>
    <m/>
    <s v="200 W  84TH                         PL"/>
    <m/>
    <n v="33.962400000000002"/>
    <n v="-118.2761"/>
  </r>
  <r>
    <n v="200516991"/>
    <d v="2020-11-23T00:00:00"/>
    <x v="219"/>
    <n v="1800"/>
    <n v="5"/>
    <x v="10"/>
    <n v="587"/>
    <n v="1"/>
    <n v="510"/>
    <x v="0"/>
    <m/>
    <n v="0"/>
    <m/>
    <m/>
    <n v="101"/>
    <s v="STREET"/>
    <m/>
    <m/>
    <s v="IC"/>
    <s v="Invest Cont"/>
    <n v="510"/>
    <m/>
    <m/>
    <m/>
    <s v="3000 S  CAROLINA                     ST"/>
    <m/>
    <n v="33.716099999999997"/>
    <n v="-118.2907"/>
  </r>
  <r>
    <n v="200619886"/>
    <d v="2020-12-31T00:00:00"/>
    <x v="248"/>
    <n v="900"/>
    <n v="6"/>
    <x v="9"/>
    <n v="643"/>
    <n v="1"/>
    <n v="341"/>
    <x v="12"/>
    <s v="0344 1822 1501"/>
    <n v="32"/>
    <s v="M"/>
    <s v="W"/>
    <n v="502"/>
    <s v="MULTI-UNIT DWELLING (APARTMENT, DUPLEX, ETC)"/>
    <m/>
    <m/>
    <s v="IC"/>
    <s v="Invest Cont"/>
    <n v="341"/>
    <n v="480"/>
    <m/>
    <m/>
    <s v="7100    HAWTHORN                     AV"/>
    <m/>
    <n v="34.099800000000002"/>
    <n v="-118.3451"/>
  </r>
  <r>
    <n v="200305657"/>
    <d v="2020-01-28T00:00:00"/>
    <x v="259"/>
    <n v="640"/>
    <n v="3"/>
    <x v="2"/>
    <n v="328"/>
    <n v="1"/>
    <n v="220"/>
    <x v="50"/>
    <s v="0104 0432 2004 0355"/>
    <n v="19"/>
    <s v="X"/>
    <s v="X"/>
    <n v="210"/>
    <s v="RESTAURANT/FAST FOOD"/>
    <n v="511"/>
    <s v="VERBAL THREAT"/>
    <s v="AA"/>
    <s v="Adult Arrest"/>
    <n v="220"/>
    <m/>
    <m/>
    <m/>
    <s v="3300 S  FIGUEROA                     ST"/>
    <m/>
    <n v="34.026800000000001"/>
    <n v="-118.2808"/>
  </r>
  <r>
    <n v="201309710"/>
    <d v="2020-04-21T00:00:00"/>
    <x v="208"/>
    <n v="2300"/>
    <n v="13"/>
    <x v="6"/>
    <n v="1367"/>
    <n v="2"/>
    <n v="740"/>
    <x v="21"/>
    <s v="1300 0329 1307"/>
    <n v="57"/>
    <s v="F"/>
    <s v="H"/>
    <n v="122"/>
    <s v="VEHICLE, PASSENGER/TRUCK"/>
    <m/>
    <m/>
    <s v="IC"/>
    <s v="Invest Cont"/>
    <n v="740"/>
    <m/>
    <m/>
    <m/>
    <s v="54TH"/>
    <s v="HOLMES"/>
    <n v="33.999299999999998"/>
    <n v="-118.2432"/>
  </r>
  <r>
    <n v="201205811"/>
    <d v="2020-01-27T00:00:00"/>
    <x v="119"/>
    <n v="2000"/>
    <n v="12"/>
    <x v="8"/>
    <n v="1256"/>
    <n v="1"/>
    <n v="510"/>
    <x v="0"/>
    <m/>
    <n v="0"/>
    <m/>
    <m/>
    <n v="101"/>
    <s v="STREET"/>
    <m/>
    <m/>
    <s v="IC"/>
    <s v="Invest Cont"/>
    <n v="510"/>
    <m/>
    <m/>
    <m/>
    <s v="900 W  74TH                         ST"/>
    <m/>
    <n v="33.972700000000003"/>
    <n v="-118.2893"/>
  </r>
  <r>
    <n v="201211760"/>
    <d v="2020-04-21T00:00:00"/>
    <x v="32"/>
    <n v="1940"/>
    <n v="12"/>
    <x v="8"/>
    <n v="1248"/>
    <n v="2"/>
    <n v="626"/>
    <x v="10"/>
    <s v="0329 2000 1814 0448 1309 2004 0913"/>
    <n v="21"/>
    <s v="F"/>
    <s v="H"/>
    <n v="501"/>
    <s v="SINGLE FAMILY DWELLING"/>
    <n v="400"/>
    <s v="STRONG-ARM (HANDS, FIST, FEET OR BODILY FORCE)"/>
    <s v="AO"/>
    <s v="Adult Other"/>
    <n v="626"/>
    <m/>
    <m/>
    <m/>
    <s v="800 W  70TH                         ST"/>
    <m/>
    <n v="33.976399999999998"/>
    <n v="-118.2873"/>
  </r>
  <r>
    <n v="201113779"/>
    <d v="2020-09-19T00:00:00"/>
    <x v="201"/>
    <n v="1300"/>
    <n v="11"/>
    <x v="7"/>
    <n v="1143"/>
    <n v="2"/>
    <n v="740"/>
    <x v="21"/>
    <n v="329"/>
    <n v="62"/>
    <s v="F"/>
    <s v="W"/>
    <n v="707"/>
    <s v="GARAGE/CARPORT"/>
    <m/>
    <m/>
    <s v="IC"/>
    <s v="Invest Cont"/>
    <n v="740"/>
    <m/>
    <m/>
    <m/>
    <s v="3100    ROWENA                       AV"/>
    <m/>
    <n v="34.109200000000001"/>
    <n v="-118.2713"/>
  </r>
  <r>
    <n v="200816769"/>
    <d v="2020-11-23T00:00:00"/>
    <x v="219"/>
    <n v="1700"/>
    <n v="8"/>
    <x v="12"/>
    <n v="889"/>
    <n v="1"/>
    <n v="510"/>
    <x v="0"/>
    <m/>
    <n v="0"/>
    <m/>
    <m/>
    <n v="101"/>
    <s v="STREET"/>
    <m/>
    <m/>
    <s v="IC"/>
    <s v="Invest Cont"/>
    <n v="510"/>
    <m/>
    <m/>
    <m/>
    <s v="2000    CHARITON                     ST"/>
    <m/>
    <n v="34.038600000000002"/>
    <n v="-118.37860000000001"/>
  </r>
  <r>
    <n v="200908835"/>
    <d v="2020-04-24T00:00:00"/>
    <x v="168"/>
    <n v="1500"/>
    <n v="9"/>
    <x v="3"/>
    <n v="933"/>
    <n v="2"/>
    <n v="354"/>
    <x v="14"/>
    <s v="0377 1822"/>
    <n v="23"/>
    <s v="F"/>
    <s v="O"/>
    <n v="710"/>
    <s v="OTHER PREMISE"/>
    <m/>
    <m/>
    <s v="IC"/>
    <s v="Invest Cont"/>
    <n v="354"/>
    <m/>
    <m/>
    <m/>
    <s v="VICTORY                      BL"/>
    <s v="VAN NUYS                     BL"/>
    <n v="34.186700000000002"/>
    <n v="-118.4487"/>
  </r>
  <r>
    <n v="200217277"/>
    <d v="2020-11-11T00:00:00"/>
    <x v="130"/>
    <n v="2300"/>
    <n v="2"/>
    <x v="5"/>
    <n v="269"/>
    <n v="1"/>
    <n v="330"/>
    <x v="1"/>
    <s v="1402 1307 1609 0329 0344"/>
    <n v="24"/>
    <s v="M"/>
    <s v="O"/>
    <n v="108"/>
    <s v="PARKING LOT"/>
    <n v="500"/>
    <s v="UNKNOWN WEAPON/OTHER WEAPON"/>
    <s v="IC"/>
    <s v="Invest Cont"/>
    <n v="330"/>
    <n v="998"/>
    <m/>
    <m/>
    <s v="700 S  BIXEL                        ST"/>
    <m/>
    <n v="34.050699999999999"/>
    <n v="-118.26430000000001"/>
  </r>
  <r>
    <n v="201306040"/>
    <d v="2020-02-06T00:00:00"/>
    <x v="134"/>
    <n v="1900"/>
    <n v="13"/>
    <x v="6"/>
    <n v="1393"/>
    <n v="1"/>
    <n v="210"/>
    <x v="11"/>
    <s v="0344 1300 0906 0913"/>
    <n v="23"/>
    <s v="F"/>
    <s v="H"/>
    <n v="101"/>
    <s v="STREET"/>
    <n v="400"/>
    <s v="STRONG-ARM (HANDS, FIST, FEET OR BODILY FORCE)"/>
    <s v="AA"/>
    <s v="Adult Arrest"/>
    <n v="210"/>
    <m/>
    <m/>
    <m/>
    <s v="BROADWAY"/>
    <s v="64TH                         ST"/>
    <n v="33.981400000000001"/>
    <n v="-118.2783"/>
  </r>
  <r>
    <n v="200211764"/>
    <d v="2020-06-24T00:00:00"/>
    <x v="334"/>
    <n v="1"/>
    <n v="2"/>
    <x v="5"/>
    <n v="238"/>
    <n v="1"/>
    <n v="121"/>
    <x v="22"/>
    <s v="0202 0429 0400 1402 1415 1822 0500 0527 1409 0522"/>
    <n v="19"/>
    <s v="M"/>
    <s v="H"/>
    <n v="101"/>
    <s v="STREET"/>
    <n v="400"/>
    <s v="STRONG-ARM (HANDS, FIST, FEET OR BODILY FORCE)"/>
    <s v="IC"/>
    <s v="Invest Cont"/>
    <n v="121"/>
    <n v="998"/>
    <m/>
    <m/>
    <s v="3RD                          ST"/>
    <s v="LUCAS                        AV"/>
    <n v="34.0642"/>
    <n v="-118.25700000000001"/>
  </r>
  <r>
    <n v="200506594"/>
    <d v="2020-03-02T00:00:00"/>
    <x v="0"/>
    <n v="1500"/>
    <n v="5"/>
    <x v="10"/>
    <n v="529"/>
    <n v="1"/>
    <n v="420"/>
    <x v="33"/>
    <m/>
    <n v="0"/>
    <m/>
    <m/>
    <n v="101"/>
    <s v="STREET"/>
    <m/>
    <m/>
    <s v="IC"/>
    <s v="Invest Cont"/>
    <n v="420"/>
    <m/>
    <m/>
    <m/>
    <s v="600    FLINT                        AV"/>
    <m/>
    <n v="33.777799999999999"/>
    <n v="-118.2492"/>
  </r>
  <r>
    <n v="200908932"/>
    <d v="2020-04-26T00:00:00"/>
    <x v="75"/>
    <n v="600"/>
    <n v="9"/>
    <x v="3"/>
    <n v="984"/>
    <n v="2"/>
    <n v="740"/>
    <x v="21"/>
    <s v="0329 1309"/>
    <n v="29"/>
    <s v="F"/>
    <s v="O"/>
    <n v="101"/>
    <s v="STREET"/>
    <m/>
    <m/>
    <s v="IC"/>
    <s v="Invest Cont"/>
    <n v="740"/>
    <m/>
    <m/>
    <m/>
    <s v="DICKENS                      ST"/>
    <s v="CEDROS                       AV"/>
    <n v="34.150399999999998"/>
    <n v="-118.4517"/>
  </r>
  <r>
    <n v="200413190"/>
    <d v="2020-09-27T00:00:00"/>
    <x v="272"/>
    <n v="1700"/>
    <n v="4"/>
    <x v="4"/>
    <n v="409"/>
    <n v="1"/>
    <n v="510"/>
    <x v="0"/>
    <m/>
    <n v="0"/>
    <m/>
    <m/>
    <n v="101"/>
    <s v="STREET"/>
    <m/>
    <m/>
    <s v="IC"/>
    <s v="Invest Cont"/>
    <n v="510"/>
    <m/>
    <m/>
    <m/>
    <s v="5300 N  HUNTINGTON DR"/>
    <m/>
    <n v="34.090699999999998"/>
    <n v="-118.1652"/>
  </r>
  <r>
    <n v="201215331"/>
    <d v="2020-06-25T00:00:00"/>
    <x v="10"/>
    <n v="900"/>
    <n v="12"/>
    <x v="8"/>
    <n v="1257"/>
    <n v="1"/>
    <n v="510"/>
    <x v="0"/>
    <m/>
    <n v="0"/>
    <m/>
    <m/>
    <n v="101"/>
    <s v="STREET"/>
    <m/>
    <m/>
    <s v="IC"/>
    <s v="Invest Cont"/>
    <n v="510"/>
    <m/>
    <m/>
    <m/>
    <s v="300 W  79TH                         ST"/>
    <m/>
    <n v="33.969299999999997"/>
    <n v="-118.285"/>
  </r>
  <r>
    <n v="200216476"/>
    <d v="2020-10-21T00:00:00"/>
    <x v="365"/>
    <n v="2100"/>
    <n v="2"/>
    <x v="5"/>
    <n v="203"/>
    <n v="1"/>
    <n v="350"/>
    <x v="60"/>
    <s v="0344 1822 1206"/>
    <n v="43"/>
    <s v="F"/>
    <s v="H"/>
    <n v="102"/>
    <s v="SIDEWALK"/>
    <m/>
    <m/>
    <s v="IC"/>
    <s v="Invest Cont"/>
    <n v="350"/>
    <m/>
    <m/>
    <m/>
    <s v="VERMONT                      BL"/>
    <s v="MELROSE                      AV"/>
    <n v="34.083599999999997"/>
    <n v="-118.29170000000001"/>
  </r>
  <r>
    <n v="200610316"/>
    <d v="2020-05-17T00:00:00"/>
    <x v="135"/>
    <n v="1140"/>
    <n v="6"/>
    <x v="9"/>
    <n v="659"/>
    <n v="1"/>
    <n v="442"/>
    <x v="16"/>
    <s v="0325 1822 1402"/>
    <n v="25"/>
    <s v="X"/>
    <s v="F"/>
    <n v="403"/>
    <s v="DRUG STORE"/>
    <m/>
    <m/>
    <s v="IC"/>
    <s v="Invest Cont"/>
    <n v="442"/>
    <n v="998"/>
    <m/>
    <m/>
    <s v="WESTERN"/>
    <s v="FERNWOOD"/>
    <n v="0"/>
    <n v="0"/>
  </r>
  <r>
    <n v="200814749"/>
    <d v="2020-10-01T00:00:00"/>
    <x v="154"/>
    <n v="1400"/>
    <n v="8"/>
    <x v="12"/>
    <n v="882"/>
    <n v="1"/>
    <n v="440"/>
    <x v="20"/>
    <n v="394"/>
    <n v="40"/>
    <s v="M"/>
    <s v="W"/>
    <n v="502"/>
    <s v="MULTI-UNIT DWELLING (APARTMENT, DUPLEX, ETC)"/>
    <m/>
    <m/>
    <s v="IC"/>
    <s v="Invest Cont"/>
    <n v="440"/>
    <m/>
    <m/>
    <m/>
    <s v="1900    CORINTH                      AV"/>
    <m/>
    <n v="34.040399999999998"/>
    <n v="-118.4447"/>
  </r>
  <r>
    <n v="200216861"/>
    <d v="2020-10-30T00:00:00"/>
    <x v="297"/>
    <n v="625"/>
    <n v="2"/>
    <x v="5"/>
    <n v="218"/>
    <n v="1"/>
    <n v="510"/>
    <x v="0"/>
    <m/>
    <n v="0"/>
    <m/>
    <m/>
    <n v="101"/>
    <s v="STREET"/>
    <m/>
    <m/>
    <s v="IC"/>
    <s v="Invest Cont"/>
    <n v="510"/>
    <m/>
    <m/>
    <m/>
    <s v="DOUGLAS                      ST"/>
    <s v="CARROLL                      AV"/>
    <n v="34.068899999999999"/>
    <n v="-118.255"/>
  </r>
  <r>
    <n v="200119130"/>
    <d v="2020-10-09T00:00:00"/>
    <x v="95"/>
    <n v="415"/>
    <n v="1"/>
    <x v="1"/>
    <n v="155"/>
    <n v="1"/>
    <n v="230"/>
    <x v="13"/>
    <s v="2004 1218 1402 0429 0416 0417 0411 1822"/>
    <n v="33"/>
    <s v="F"/>
    <s v="H"/>
    <n v="102"/>
    <s v="SIDEWALK"/>
    <n v="223"/>
    <s v="UNKNOWN TYPE CUTTING INSTRUMENT"/>
    <s v="IC"/>
    <s v="Invest Cont"/>
    <n v="230"/>
    <n v="998"/>
    <m/>
    <m/>
    <s v="5TH"/>
    <s v="SAN PEDRO                    ST"/>
    <n v="34.044800000000002"/>
    <n v="-118.2474"/>
  </r>
  <r>
    <n v="200113201"/>
    <d v="2020-06-10T00:00:00"/>
    <x v="150"/>
    <n v="1400"/>
    <n v="1"/>
    <x v="1"/>
    <n v="119"/>
    <n v="1"/>
    <n v="341"/>
    <x v="12"/>
    <s v="0344 1822 0397 1602"/>
    <n v="0"/>
    <s v="M"/>
    <s v="W"/>
    <n v="118"/>
    <s v="CONSTRUCTION SITE"/>
    <m/>
    <m/>
    <s v="IC"/>
    <s v="Invest Cont"/>
    <n v="341"/>
    <m/>
    <m/>
    <m/>
    <s v="500    RAMIREZ                      ST"/>
    <m/>
    <n v="34.055199999999999"/>
    <n v="-118.23220000000001"/>
  </r>
  <r>
    <n v="200817695"/>
    <d v="2020-12-18T00:00:00"/>
    <x v="210"/>
    <n v="1800"/>
    <n v="8"/>
    <x v="12"/>
    <n v="832"/>
    <n v="1"/>
    <n v="510"/>
    <x v="0"/>
    <m/>
    <n v="0"/>
    <m/>
    <m/>
    <n v="108"/>
    <s v="PARKING LOT"/>
    <m/>
    <m/>
    <s v="IC"/>
    <s v="Invest Cont"/>
    <n v="510"/>
    <m/>
    <m/>
    <m/>
    <s v="11600    GOSHEN                       AV"/>
    <m/>
    <n v="34.051299999999998"/>
    <n v="-118.4605"/>
  </r>
  <r>
    <n v="200714999"/>
    <d v="2020-10-17T00:00:00"/>
    <x v="365"/>
    <n v="1112"/>
    <n v="7"/>
    <x v="0"/>
    <n v="723"/>
    <n v="1"/>
    <n v="230"/>
    <x v="13"/>
    <s v="0400 0445 2004 1822"/>
    <n v="36"/>
    <s v="F"/>
    <s v="H"/>
    <n v="101"/>
    <s v="STREET"/>
    <n v="216"/>
    <s v="SCISSORS"/>
    <s v="AA"/>
    <s v="Adult Arrest"/>
    <n v="230"/>
    <m/>
    <m/>
    <m/>
    <s v="400 S  FAIRFAX                      AV"/>
    <m/>
    <n v="34.072800000000001"/>
    <n v="-118.3656"/>
  </r>
  <r>
    <n v="200513060"/>
    <d v="2020-08-16T00:00:00"/>
    <x v="112"/>
    <n v="2200"/>
    <n v="5"/>
    <x v="10"/>
    <n v="511"/>
    <n v="1"/>
    <n v="330"/>
    <x v="1"/>
    <s v="0344 0385 1300"/>
    <n v="20"/>
    <s v="M"/>
    <s v="H"/>
    <n v="103"/>
    <s v="ALLEY"/>
    <m/>
    <m/>
    <s v="IC"/>
    <s v="Invest Cont"/>
    <n v="330"/>
    <m/>
    <m/>
    <m/>
    <s v="1300    253RD                        ST"/>
    <m/>
    <n v="33.794800000000002"/>
    <n v="-118.30589999999999"/>
  </r>
  <r>
    <n v="201225449"/>
    <d v="2020-11-30T00:00:00"/>
    <x v="18"/>
    <n v="10"/>
    <n v="12"/>
    <x v="8"/>
    <n v="1239"/>
    <n v="1"/>
    <n v="210"/>
    <x v="11"/>
    <s v="1822 0302 0344 0355 1310 0342"/>
    <n v="35"/>
    <s v="M"/>
    <s v="H"/>
    <n v="101"/>
    <s v="STREET"/>
    <n v="102"/>
    <s v="HAND GUN"/>
    <s v="AO"/>
    <s v="Adult Other"/>
    <n v="210"/>
    <m/>
    <m/>
    <m/>
    <s v="FLOWER                       ST"/>
    <s v="59TH                         ST"/>
    <n v="33.985999999999997"/>
    <n v="-118.28100000000001"/>
  </r>
  <r>
    <n v="201005310"/>
    <d v="2020-01-31T00:00:00"/>
    <x v="169"/>
    <n v="1100"/>
    <n v="10"/>
    <x v="11"/>
    <n v="1063"/>
    <n v="1"/>
    <n v="442"/>
    <x v="16"/>
    <s v="1822 0104 0325"/>
    <n v="53"/>
    <s v="F"/>
    <s v="W"/>
    <n v="406"/>
    <s v="OTHER STORE"/>
    <m/>
    <m/>
    <s v="IC"/>
    <s v="Invest Cont"/>
    <n v="442"/>
    <m/>
    <m/>
    <m/>
    <s v="18700    VENTURA                      BL"/>
    <m/>
    <n v="34.170699999999997"/>
    <n v="-118.5408"/>
  </r>
  <r>
    <n v="200809874"/>
    <d v="2020-05-24T00:00:00"/>
    <x v="321"/>
    <n v="1200"/>
    <n v="8"/>
    <x v="12"/>
    <n v="801"/>
    <n v="1"/>
    <n v="341"/>
    <x v="12"/>
    <s v="1822 1202 0344 0352"/>
    <n v="66"/>
    <s v="M"/>
    <s v="W"/>
    <n v="501"/>
    <s v="SINGLE FAMILY DWELLING"/>
    <m/>
    <m/>
    <s v="IC"/>
    <s v="Invest Cont"/>
    <n v="341"/>
    <m/>
    <m/>
    <m/>
    <s v="1400    AVENIDA DE CORTEZ"/>
    <m/>
    <n v="34.072800000000001"/>
    <n v="-118.56270000000001"/>
  </r>
  <r>
    <n v="200312094"/>
    <d v="2020-05-31T00:00:00"/>
    <x v="299"/>
    <n v="1800"/>
    <n v="3"/>
    <x v="2"/>
    <n v="333"/>
    <n v="1"/>
    <n v="310"/>
    <x v="5"/>
    <s v="0325 0329 1609 1822"/>
    <n v="19"/>
    <s v="X"/>
    <s v="X"/>
    <n v="403"/>
    <s v="DRUG STORE"/>
    <m/>
    <m/>
    <s v="IC"/>
    <s v="Invest Cont"/>
    <n v="310"/>
    <m/>
    <m/>
    <m/>
    <s v="3600    CRENSHAW                     BL"/>
    <m/>
    <n v="34.027799999999999"/>
    <n v="-118.3378"/>
  </r>
  <r>
    <n v="200205644"/>
    <d v="2020-02-03T00:00:00"/>
    <x v="169"/>
    <n v="2300"/>
    <n v="2"/>
    <x v="5"/>
    <n v="238"/>
    <n v="1"/>
    <n v="440"/>
    <x v="20"/>
    <n v="344"/>
    <n v="0"/>
    <s v="X"/>
    <s v="X"/>
    <n v="704"/>
    <s v="ELEMENTARY SCHOOL"/>
    <m/>
    <m/>
    <s v="IC"/>
    <s v="Invest Cont"/>
    <n v="440"/>
    <m/>
    <m/>
    <m/>
    <s v="1300    CORTEZ                       ST"/>
    <m/>
    <n v="34.066200000000002"/>
    <n v="-118.2564"/>
  </r>
  <r>
    <n v="200307497"/>
    <d v="2020-02-27T00:00:00"/>
    <x v="61"/>
    <n v="1715"/>
    <n v="3"/>
    <x v="2"/>
    <n v="311"/>
    <n v="1"/>
    <n v="236"/>
    <x v="46"/>
    <s v="2000 1813 1821 1243 1241 0416 0447 0913"/>
    <n v="44"/>
    <s v="M"/>
    <s v="B"/>
    <n v="501"/>
    <s v="SINGLE FAMILY DWELLING"/>
    <n v="212"/>
    <s v="BOTTLE"/>
    <s v="AO"/>
    <s v="Adult Other"/>
    <n v="236"/>
    <m/>
    <m/>
    <m/>
    <s v="2600 S  SPAULDING                    AV"/>
    <m/>
    <n v="34.032499999999999"/>
    <n v="-118.3689"/>
  </r>
  <r>
    <n v="200513038"/>
    <d v="2020-08-16T00:00:00"/>
    <x v="116"/>
    <n v="2130"/>
    <n v="5"/>
    <x v="10"/>
    <n v="566"/>
    <n v="2"/>
    <n v="626"/>
    <x v="10"/>
    <s v="0448 1309 1814 2000 0913"/>
    <n v="25"/>
    <s v="F"/>
    <s v="H"/>
    <n v="101"/>
    <s v="STREET"/>
    <n v="400"/>
    <s v="STRONG-ARM (HANDS, FIST, FEET OR BODILY FORCE)"/>
    <s v="AO"/>
    <s v="Adult Other"/>
    <n v="626"/>
    <m/>
    <m/>
    <m/>
    <s v="8TH"/>
    <s v="CENTRE"/>
    <n v="33.737000000000002"/>
    <n v="-118.28360000000001"/>
  </r>
  <r>
    <n v="200217127"/>
    <d v="2020-11-04T00:00:00"/>
    <x v="312"/>
    <n v="700"/>
    <n v="2"/>
    <x v="5"/>
    <n v="245"/>
    <n v="1"/>
    <n v="440"/>
    <x v="20"/>
    <s v="1822 0344 0394"/>
    <n v="39"/>
    <s v="F"/>
    <s v="W"/>
    <n v="502"/>
    <s v="MULTI-UNIT DWELLING (APARTMENT, DUPLEX, ETC)"/>
    <m/>
    <m/>
    <s v="IC"/>
    <s v="Invest Cont"/>
    <n v="440"/>
    <m/>
    <m/>
    <m/>
    <s v="500 S  PARK VIEW                    ST"/>
    <m/>
    <n v="34.0627"/>
    <n v="-118.2774"/>
  </r>
  <r>
    <n v="200117063"/>
    <d v="2020-08-27T00:00:00"/>
    <x v="49"/>
    <n v="1920"/>
    <n v="1"/>
    <x v="1"/>
    <n v="139"/>
    <n v="2"/>
    <n v="745"/>
    <x v="9"/>
    <s v="0329 1218 1307"/>
    <n v="30"/>
    <s v="M"/>
    <s v="O"/>
    <n v="122"/>
    <s v="VEHICLE, PASSENGER/TRUCK"/>
    <m/>
    <m/>
    <s v="IC"/>
    <s v="Invest Cont"/>
    <n v="745"/>
    <m/>
    <m/>
    <m/>
    <s v="100 S  SANTA FE                     AV"/>
    <m/>
    <n v="34.048000000000002"/>
    <n v="-118.23260000000001"/>
  </r>
  <r>
    <n v="200314822"/>
    <d v="2020-07-27T00:00:00"/>
    <x v="279"/>
    <n v="2335"/>
    <n v="3"/>
    <x v="2"/>
    <n v="392"/>
    <n v="1"/>
    <n v="330"/>
    <x v="1"/>
    <s v="1612 1822 0344 0354 1300"/>
    <n v="44"/>
    <s v="F"/>
    <s v="B"/>
    <n v="104"/>
    <s v="DRIVEWAY"/>
    <m/>
    <m/>
    <s v="IC"/>
    <s v="Invest Cont"/>
    <n v="330"/>
    <m/>
    <m/>
    <m/>
    <s v="4500    3RD                          AV"/>
    <m/>
    <n v="34.000700000000002"/>
    <n v="-118.3203"/>
  </r>
  <r>
    <n v="200907378"/>
    <d v="2020-03-13T00:00:00"/>
    <x v="191"/>
    <n v="1500"/>
    <n v="9"/>
    <x v="3"/>
    <n v="909"/>
    <n v="2"/>
    <n v="745"/>
    <x v="9"/>
    <s v="0329 1300"/>
    <n v="53"/>
    <s v="M"/>
    <s v="H"/>
    <n v="101"/>
    <s v="STREET"/>
    <m/>
    <m/>
    <s v="IC"/>
    <s v="Invest Cont"/>
    <n v="745"/>
    <m/>
    <m/>
    <m/>
    <s v="7500    WOODMAN                      AV"/>
    <m/>
    <n v="34.206899999999997"/>
    <n v="-118.4312"/>
  </r>
  <r>
    <n v="200405492"/>
    <d v="2020-02-07T00:00:00"/>
    <x v="15"/>
    <n v="1930"/>
    <n v="4"/>
    <x v="4"/>
    <n v="497"/>
    <n v="2"/>
    <n v="626"/>
    <x v="10"/>
    <s v="2000 0913 1241 1821 0416"/>
    <n v="50"/>
    <s v="F"/>
    <s v="H"/>
    <n v="108"/>
    <s v="PARKING LOT"/>
    <n v="400"/>
    <s v="STRONG-ARM (HANDS, FIST, FEET OR BODILY FORCE)"/>
    <s v="IC"/>
    <s v="Invest Cont"/>
    <n v="626"/>
    <m/>
    <m/>
    <m/>
    <s v="OLYMPIC"/>
    <s v="LORENA"/>
    <n v="34.018799999999999"/>
    <n v="-118.20659999999999"/>
  </r>
  <r>
    <n v="200705333"/>
    <d v="2020-01-29T00:00:00"/>
    <x v="204"/>
    <n v="1600"/>
    <n v="7"/>
    <x v="0"/>
    <n v="701"/>
    <n v="2"/>
    <n v="354"/>
    <x v="14"/>
    <s v="0924 1822"/>
    <n v="72"/>
    <s v="F"/>
    <s v="W"/>
    <n v="501"/>
    <s v="SINGLE FAMILY DWELLING"/>
    <m/>
    <m/>
    <s v="IC"/>
    <s v="Invest Cont"/>
    <n v="354"/>
    <m/>
    <m/>
    <m/>
    <s v="700 N  SWEETZER                     AV"/>
    <m/>
    <n v="34.0837"/>
    <n v="-118.3703"/>
  </r>
  <r>
    <n v="200112002"/>
    <d v="2020-05-21T00:00:00"/>
    <x v="267"/>
    <n v="10"/>
    <n v="1"/>
    <x v="1"/>
    <n v="185"/>
    <n v="2"/>
    <n v="626"/>
    <x v="10"/>
    <s v="1218 2004 2000 1814 2033 0416"/>
    <n v="18"/>
    <s v="F"/>
    <s v="H"/>
    <n v="102"/>
    <s v="SIDEWALK"/>
    <n v="400"/>
    <s v="STRONG-ARM (HANDS, FIST, FEET OR BODILY FORCE)"/>
    <s v="IC"/>
    <s v="Invest Cont"/>
    <n v="626"/>
    <m/>
    <m/>
    <m/>
    <s v="LOS ANGELES"/>
    <s v="OLYMPIC"/>
    <n v="34.0396"/>
    <n v="-118.25579999999999"/>
  </r>
  <r>
    <n v="201013475"/>
    <d v="2020-09-27T00:00:00"/>
    <x v="201"/>
    <n v="1500"/>
    <n v="10"/>
    <x v="11"/>
    <n v="1099"/>
    <n v="2"/>
    <n v="740"/>
    <x v="21"/>
    <s v="1822 0329 2037"/>
    <n v="0"/>
    <m/>
    <m/>
    <n v="501"/>
    <s v="SINGLE FAMILY DWELLING"/>
    <m/>
    <m/>
    <s v="AA"/>
    <s v="Adult Arrest"/>
    <n v="740"/>
    <m/>
    <m/>
    <m/>
    <s v="4200 N  SEPULVEDA                    BL"/>
    <m/>
    <n v="34.146900000000002"/>
    <n v="-118.4717"/>
  </r>
  <r>
    <n v="201213369"/>
    <d v="2020-05-23T00:00:00"/>
    <x v="293"/>
    <n v="832"/>
    <n v="12"/>
    <x v="8"/>
    <n v="1218"/>
    <n v="2"/>
    <n v="626"/>
    <x v="10"/>
    <s v="2000 1814 0913 0416"/>
    <n v="20"/>
    <s v="M"/>
    <s v="H"/>
    <n v="501"/>
    <s v="SINGLE FAMILY DWELLING"/>
    <n v="400"/>
    <s v="STRONG-ARM (HANDS, FIST, FEET OR BODILY FORCE)"/>
    <s v="AO"/>
    <s v="Adult Other"/>
    <n v="626"/>
    <m/>
    <m/>
    <m/>
    <s v="900 W  53RD                         ST"/>
    <m/>
    <n v="33.994100000000003"/>
    <n v="-118.2893"/>
  </r>
  <r>
    <n v="200406133"/>
    <d v="2020-02-23T00:00:00"/>
    <x v="105"/>
    <n v="1200"/>
    <n v="4"/>
    <x v="4"/>
    <n v="473"/>
    <n v="1"/>
    <n v="310"/>
    <x v="5"/>
    <n v="344"/>
    <n v="10"/>
    <s v="M"/>
    <s v="W"/>
    <n v="410"/>
    <s v="MEMBERSHIP STORE (COSTCO,SAMS CLUB)*"/>
    <m/>
    <m/>
    <s v="IC"/>
    <s v="Invest Cont"/>
    <n v="310"/>
    <m/>
    <m/>
    <m/>
    <s v="600 S  BREED                        ST"/>
    <m/>
    <n v="34.0381"/>
    <n v="-118.215"/>
  </r>
  <r>
    <n v="201214518"/>
    <d v="2020-06-09T00:00:00"/>
    <x v="108"/>
    <n v="2330"/>
    <n v="12"/>
    <x v="8"/>
    <n v="1268"/>
    <n v="1"/>
    <n v="236"/>
    <x v="46"/>
    <s v="0913 0400 0416 0344 1814 2000"/>
    <n v="52"/>
    <s v="F"/>
    <s v="B"/>
    <n v="101"/>
    <s v="STREET"/>
    <n v="400"/>
    <s v="STRONG-ARM (HANDS, FIST, FEET OR BODILY FORCE)"/>
    <s v="AA"/>
    <s v="Adult Arrest"/>
    <n v="236"/>
    <n v="626"/>
    <m/>
    <m/>
    <s v="200 W  82ND                         ST"/>
    <m/>
    <n v="33.9651"/>
    <n v="-118.2761"/>
  </r>
  <r>
    <n v="200906372"/>
    <d v="2020-02-23T00:00:00"/>
    <x v="19"/>
    <n v="1455"/>
    <n v="9"/>
    <x v="3"/>
    <n v="974"/>
    <n v="1"/>
    <n v="442"/>
    <x v="16"/>
    <s v="0352 1420 0344"/>
    <n v="23"/>
    <s v="M"/>
    <s v="H"/>
    <n v="404"/>
    <s v="DEPARTMENT STORE"/>
    <m/>
    <m/>
    <s v="IC"/>
    <s v="Invest Cont"/>
    <n v="442"/>
    <m/>
    <m/>
    <m/>
    <s v="14600    VENTURA                      BL"/>
    <m/>
    <n v="34.154699999999998"/>
    <n v="-118.453"/>
  </r>
  <r>
    <n v="201208834"/>
    <d v="2020-03-09T00:00:00"/>
    <x v="305"/>
    <n v="2000"/>
    <n v="12"/>
    <x v="8"/>
    <n v="1273"/>
    <n v="2"/>
    <n v="626"/>
    <x v="10"/>
    <s v="2000 1813 0906 0416 1821 0913 2002 0448 0444 0446"/>
    <n v="59"/>
    <s v="F"/>
    <s v="H"/>
    <n v="501"/>
    <s v="SINGLE FAMILY DWELLING"/>
    <n v="400"/>
    <s v="STRONG-ARM (HANDS, FIST, FEET OR BODILY FORCE)"/>
    <s v="AA"/>
    <s v="Adult Arrest"/>
    <n v="626"/>
    <m/>
    <m/>
    <m/>
    <s v="8800    RUTHELEN                     ST"/>
    <m/>
    <n v="33.957999999999998"/>
    <n v="-118.3128"/>
  </r>
  <r>
    <n v="201305184"/>
    <d v="2020-01-22T00:00:00"/>
    <x v="202"/>
    <n v="2000"/>
    <n v="13"/>
    <x v="6"/>
    <n v="1347"/>
    <n v="1"/>
    <n v="420"/>
    <x v="33"/>
    <m/>
    <n v="0"/>
    <m/>
    <m/>
    <n v="101"/>
    <s v="STREET"/>
    <m/>
    <m/>
    <s v="IC"/>
    <s v="Invest Cont"/>
    <n v="420"/>
    <m/>
    <m/>
    <m/>
    <s v="1700 E  41ST                         PL"/>
    <m/>
    <n v="34.006999999999998"/>
    <n v="-118.24299999999999"/>
  </r>
  <r>
    <n v="200320041"/>
    <d v="2020-11-05T00:00:00"/>
    <x v="164"/>
    <n v="2335"/>
    <n v="3"/>
    <x v="2"/>
    <n v="327"/>
    <n v="2"/>
    <n v="740"/>
    <x v="21"/>
    <n v="329"/>
    <n v="19"/>
    <s v="X"/>
    <s v="X"/>
    <n v="502"/>
    <s v="MULTI-UNIT DWELLING (APARTMENT, DUPLEX, ETC)"/>
    <m/>
    <m/>
    <s v="AO"/>
    <s v="Adult Other"/>
    <n v="740"/>
    <m/>
    <m/>
    <m/>
    <s v="1200 W  ADAMS                        BL"/>
    <m/>
    <n v="34.032800000000002"/>
    <n v="-118.2865"/>
  </r>
  <r>
    <n v="201015865"/>
    <d v="2020-12-09T00:00:00"/>
    <x v="53"/>
    <n v="1800"/>
    <n v="10"/>
    <x v="11"/>
    <n v="1061"/>
    <n v="1"/>
    <n v="510"/>
    <x v="0"/>
    <m/>
    <n v="0"/>
    <m/>
    <m/>
    <n v="101"/>
    <s v="STREET"/>
    <m/>
    <m/>
    <s v="IC"/>
    <s v="Invest Cont"/>
    <n v="510"/>
    <m/>
    <m/>
    <m/>
    <s v="19100    VENTURA                      BL"/>
    <m/>
    <n v="34.172600000000003"/>
    <n v="-118.5522"/>
  </r>
  <r>
    <n v="200305462"/>
    <d v="2020-01-25T00:00:00"/>
    <x v="227"/>
    <n v="2011"/>
    <n v="3"/>
    <x v="2"/>
    <n v="378"/>
    <n v="2"/>
    <n v="900"/>
    <x v="18"/>
    <s v="2038 2000 1814"/>
    <n v="18"/>
    <s v="M"/>
    <s v="H"/>
    <n v="109"/>
    <s v="PARK/PLAYGROUND"/>
    <m/>
    <m/>
    <s v="IC"/>
    <s v="Invest Cont"/>
    <n v="900"/>
    <m/>
    <m/>
    <m/>
    <s v="700    STATE                        DR"/>
    <m/>
    <n v="34.016399999999997"/>
    <n v="-118.2851"/>
  </r>
  <r>
    <n v="200119623"/>
    <d v="2020-10-17T00:00:00"/>
    <x v="365"/>
    <n v="1330"/>
    <n v="1"/>
    <x v="1"/>
    <n v="127"/>
    <n v="2"/>
    <n v="624"/>
    <x v="15"/>
    <s v="1218 2060 0447 0416"/>
    <n v="47"/>
    <s v="M"/>
    <s v="W"/>
    <n v="101"/>
    <s v="STREET"/>
    <n v="500"/>
    <s v="UNKNOWN WEAPON/OTHER WEAPON"/>
    <s v="IC"/>
    <s v="Invest Cont"/>
    <n v="624"/>
    <m/>
    <m/>
    <m/>
    <s v="S  ALAMEDA                      ST"/>
    <s v="ALISO                        ST"/>
    <n v="34.053800000000003"/>
    <n v="-118.2379"/>
  </r>
  <r>
    <n v="200312313"/>
    <d v="2020-06-04T00:00:00"/>
    <x v="354"/>
    <n v="1700"/>
    <n v="3"/>
    <x v="2"/>
    <n v="363"/>
    <n v="2"/>
    <n v="354"/>
    <x v="14"/>
    <n v="100"/>
    <n v="57"/>
    <s v="F"/>
    <s v="H"/>
    <n v="501"/>
    <s v="SINGLE FAMILY DWELLING"/>
    <m/>
    <m/>
    <s v="IC"/>
    <s v="Invest Cont"/>
    <n v="354"/>
    <m/>
    <m/>
    <m/>
    <s v="4100    PALMWOOD                     DR"/>
    <m/>
    <n v="34.0137"/>
    <n v="-118.34350000000001"/>
  </r>
  <r>
    <n v="200114180"/>
    <d v="2020-06-30T00:00:00"/>
    <x v="234"/>
    <n v="2240"/>
    <n v="1"/>
    <x v="1"/>
    <n v="146"/>
    <n v="2"/>
    <n v="626"/>
    <x v="10"/>
    <s v="2000 0913 0416 1814 2033"/>
    <n v="43"/>
    <s v="F"/>
    <s v="B"/>
    <n v="502"/>
    <s v="MULTI-UNIT DWELLING (APARTMENT, DUPLEX, ETC)"/>
    <n v="400"/>
    <s v="STRONG-ARM (HANDS, FIST, FEET OR BODILY FORCE)"/>
    <s v="IC"/>
    <s v="Invest Cont"/>
    <n v="626"/>
    <m/>
    <m/>
    <m/>
    <s v="200 E  5TH                          ST"/>
    <m/>
    <n v="34.046100000000003"/>
    <n v="-118.2461"/>
  </r>
  <r>
    <n v="200515415"/>
    <d v="2020-10-18T00:00:00"/>
    <x v="365"/>
    <n v="1800"/>
    <n v="5"/>
    <x v="10"/>
    <n v="524"/>
    <n v="1"/>
    <n v="510"/>
    <x v="0"/>
    <m/>
    <n v="0"/>
    <m/>
    <m/>
    <n v="101"/>
    <s v="STREET"/>
    <m/>
    <m/>
    <s v="IC"/>
    <s v="Invest Cont"/>
    <n v="510"/>
    <m/>
    <m/>
    <m/>
    <s v="G                            ST"/>
    <s v="KING                         AV"/>
    <n v="33.777799999999999"/>
    <n v="-118.2754"/>
  </r>
  <r>
    <n v="200204472"/>
    <d v="2020-01-10T00:00:00"/>
    <x v="258"/>
    <n v="930"/>
    <n v="2"/>
    <x v="5"/>
    <n v="236"/>
    <n v="1"/>
    <n v="510"/>
    <x v="0"/>
    <m/>
    <n v="0"/>
    <m/>
    <m/>
    <n v="101"/>
    <s v="STREET"/>
    <m/>
    <m/>
    <s v="IC"/>
    <s v="Invest Cont"/>
    <n v="510"/>
    <m/>
    <m/>
    <m/>
    <s v="BEVERLY                      BL"/>
    <s v="UNION                        AV"/>
    <n v="34.064700000000002"/>
    <n v="-118.2658"/>
  </r>
  <r>
    <n v="200106141"/>
    <d v="2020-01-31T00:00:00"/>
    <x v="169"/>
    <n v="1430"/>
    <n v="1"/>
    <x v="1"/>
    <n v="162"/>
    <n v="2"/>
    <n v="624"/>
    <x v="15"/>
    <s v="0910 1822 0444 0356"/>
    <n v="28"/>
    <s v="M"/>
    <s v="B"/>
    <n v="903"/>
    <s v="MTA - RED LINE - 7TH AND METRO CENTER"/>
    <n v="400"/>
    <s v="STRONG-ARM (HANDS, FIST, FEET OR BODILY FORCE)"/>
    <s v="AO"/>
    <s v="Adult Other"/>
    <n v="624"/>
    <m/>
    <m/>
    <m/>
    <s v="7TH"/>
    <s v="HOPE"/>
    <n v="34.048699999999997"/>
    <n v="-118.25879999999999"/>
  </r>
  <r>
    <n v="200906076"/>
    <d v="2020-02-15T00:00:00"/>
    <x v="46"/>
    <n v="855"/>
    <n v="9"/>
    <x v="3"/>
    <n v="964"/>
    <n v="1"/>
    <n v="330"/>
    <x v="1"/>
    <s v="1607 0344"/>
    <n v="29"/>
    <s v="F"/>
    <s v="H"/>
    <n v="108"/>
    <s v="PARKING LOT"/>
    <m/>
    <m/>
    <s v="IC"/>
    <s v="Invest Cont"/>
    <n v="330"/>
    <m/>
    <m/>
    <m/>
    <s v="14300    HARTSOOK                     ST"/>
    <m/>
    <n v="34.164000000000001"/>
    <n v="-118.4444"/>
  </r>
  <r>
    <n v="200412055"/>
    <d v="2020-08-23T00:00:00"/>
    <x v="223"/>
    <n v="2000"/>
    <n v="4"/>
    <x v="4"/>
    <n v="445"/>
    <n v="2"/>
    <n v="860"/>
    <x v="66"/>
    <s v="0400 0448 1822 0503 0522 0509"/>
    <n v="31"/>
    <s v="F"/>
    <s v="B"/>
    <n v="101"/>
    <s v="STREET"/>
    <n v="400"/>
    <s v="STRONG-ARM (HANDS, FIST, FEET OR BODILY FORCE)"/>
    <s v="AO"/>
    <s v="Adult Other"/>
    <n v="860"/>
    <m/>
    <m/>
    <m/>
    <s v="BRITTANIA"/>
    <s v="MARENGO"/>
    <n v="34.057099999999998"/>
    <n v="-118.2084"/>
  </r>
  <r>
    <n v="200315063"/>
    <d v="2020-08-01T00:00:00"/>
    <x v="200"/>
    <n v="1200"/>
    <n v="3"/>
    <x v="2"/>
    <n v="378"/>
    <n v="1"/>
    <n v="230"/>
    <x v="13"/>
    <s v="0416 1822 0342 0417 0446 2034 0906"/>
    <n v="19"/>
    <s v="M"/>
    <s v="H"/>
    <n v="109"/>
    <s v="PARK/PLAYGROUND"/>
    <n v="400"/>
    <s v="STRONG-ARM (HANDS, FIST, FEET OR BODILY FORCE)"/>
    <s v="IC"/>
    <s v="Invest Cont"/>
    <n v="230"/>
    <m/>
    <m/>
    <m/>
    <s v="STATE                        DR"/>
    <s v="KINSEY                       DR"/>
    <n v="34.016500000000001"/>
    <n v="-118.2846"/>
  </r>
  <r>
    <n v="200510600"/>
    <d v="2020-06-14T00:00:00"/>
    <x v="123"/>
    <n v="515"/>
    <n v="5"/>
    <x v="10"/>
    <n v="558"/>
    <n v="1"/>
    <n v="310"/>
    <x v="5"/>
    <s v="0397 0216 1609 0209 0344"/>
    <n v="0"/>
    <s v="X"/>
    <s v="X"/>
    <n v="203"/>
    <s v="OTHER BUSINESS"/>
    <m/>
    <m/>
    <s v="IC"/>
    <s v="Invest Cont"/>
    <n v="310"/>
    <m/>
    <m/>
    <m/>
    <s v="200 N  HARBOR                       BL"/>
    <m/>
    <n v="33.744199999999999"/>
    <n v="-118.2796"/>
  </r>
  <r>
    <n v="200122845"/>
    <d v="2020-12-28T00:00:00"/>
    <x v="360"/>
    <n v="830"/>
    <n v="1"/>
    <x v="1"/>
    <n v="153"/>
    <n v="2"/>
    <n v="624"/>
    <x v="15"/>
    <s v="0444 1601"/>
    <n v="59"/>
    <s v="F"/>
    <s v="W"/>
    <n v="710"/>
    <s v="OTHER PREMISE"/>
    <n v="400"/>
    <s v="STRONG-ARM (HANDS, FIST, FEET OR BODILY FORCE)"/>
    <s v="IC"/>
    <s v="Invest Cont"/>
    <n v="624"/>
    <m/>
    <m/>
    <m/>
    <s v="500 S  HILL                         ST"/>
    <m/>
    <n v="34.0486"/>
    <n v="-118.25190000000001"/>
  </r>
  <r>
    <n v="200908845"/>
    <d v="2020-04-24T00:00:00"/>
    <x v="220"/>
    <n v="2055"/>
    <n v="9"/>
    <x v="3"/>
    <n v="989"/>
    <n v="2"/>
    <n v="624"/>
    <x v="15"/>
    <n v="416"/>
    <n v="57"/>
    <s v="F"/>
    <s v="H"/>
    <n v="502"/>
    <s v="MULTI-UNIT DWELLING (APARTMENT, DUPLEX, ETC)"/>
    <n v="400"/>
    <s v="STRONG-ARM (HANDS, FIST, FEET OR BODILY FORCE)"/>
    <s v="AO"/>
    <s v="Adult Other"/>
    <n v="624"/>
    <m/>
    <m/>
    <m/>
    <s v="4500    COLBATH                      AV"/>
    <m/>
    <n v="34.152999999999999"/>
    <n v="-118.4366"/>
  </r>
  <r>
    <n v="200513954"/>
    <d v="2020-09-09T00:00:00"/>
    <x v="4"/>
    <n v="1645"/>
    <n v="5"/>
    <x v="10"/>
    <n v="523"/>
    <n v="2"/>
    <n v="626"/>
    <x v="10"/>
    <s v="2000 1813 0913 1243 0448 0401 0400 1218 2004 1300"/>
    <n v="42"/>
    <s v="F"/>
    <s v="H"/>
    <n v="101"/>
    <s v="STREET"/>
    <n v="400"/>
    <s v="STRONG-ARM (HANDS, FIST, FEET OR BODILY FORCE)"/>
    <s v="AA"/>
    <s v="Adult Arrest"/>
    <n v="626"/>
    <m/>
    <m/>
    <m/>
    <s v="6TH"/>
    <s v="FIGUEROA"/>
    <n v="33.761299999999999"/>
    <n v="-118.28189999999999"/>
  </r>
  <r>
    <n v="200216361"/>
    <d v="2020-10-20T00:00:00"/>
    <x v="365"/>
    <n v="1900"/>
    <n v="2"/>
    <x v="5"/>
    <n v="285"/>
    <n v="1"/>
    <n v="510"/>
    <x v="0"/>
    <m/>
    <n v="0"/>
    <m/>
    <m/>
    <n v="101"/>
    <s v="STREET"/>
    <m/>
    <m/>
    <s v="IC"/>
    <s v="Invest Cont"/>
    <n v="510"/>
    <m/>
    <m/>
    <m/>
    <s v="PICO                         BL"/>
    <s v="WESTLAKE                     AV"/>
    <n v="34.046700000000001"/>
    <n v="-118.2814"/>
  </r>
  <r>
    <n v="201109585"/>
    <d v="2020-05-21T00:00:00"/>
    <x v="62"/>
    <n v="2200"/>
    <n v="11"/>
    <x v="7"/>
    <n v="1117"/>
    <n v="2"/>
    <n v="740"/>
    <x v="21"/>
    <s v="0329 0601"/>
    <n v="0"/>
    <s v="X"/>
    <s v="X"/>
    <n v="203"/>
    <s v="OTHER BUSINESS"/>
    <m/>
    <m/>
    <s v="IC"/>
    <s v="Invest Cont"/>
    <n v="740"/>
    <m/>
    <m/>
    <m/>
    <s v="4800    EAGLE ROCK                   BL"/>
    <m/>
    <n v="34.1325"/>
    <n v="-118.21599999999999"/>
  </r>
  <r>
    <n v="200713399"/>
    <d v="2020-09-01T00:00:00"/>
    <x v="64"/>
    <n v="1700"/>
    <n v="7"/>
    <x v="0"/>
    <n v="724"/>
    <n v="2"/>
    <n v="625"/>
    <x v="44"/>
    <s v="1822 0356"/>
    <n v="50"/>
    <s v="F"/>
    <s v="W"/>
    <n v="203"/>
    <s v="OTHER BUSINESS"/>
    <n v="500"/>
    <s v="UNKNOWN WEAPON/OTHER WEAPON"/>
    <s v="AO"/>
    <s v="Adult Other"/>
    <n v="625"/>
    <m/>
    <m/>
    <m/>
    <s v="100    THE GROVE                    DR"/>
    <m/>
    <n v="34.0747"/>
    <n v="-118.3563"/>
  </r>
  <r>
    <n v="200215883"/>
    <d v="2020-10-06T00:00:00"/>
    <x v="31"/>
    <n v="500"/>
    <n v="2"/>
    <x v="5"/>
    <n v="215"/>
    <n v="2"/>
    <n v="812"/>
    <x v="34"/>
    <s v="0913 0360 0522 0532 0516"/>
    <n v="13"/>
    <s v="F"/>
    <s v="H"/>
    <n v="502"/>
    <s v="MULTI-UNIT DWELLING (APARTMENT, DUPLEX, ETC)"/>
    <n v="400"/>
    <s v="STRONG-ARM (HANDS, FIST, FEET OR BODILY FORCE)"/>
    <s v="IC"/>
    <s v="Invest Cont"/>
    <n v="812"/>
    <n v="860"/>
    <m/>
    <m/>
    <s v="300    PARKMAN                      AV"/>
    <m/>
    <n v="34.074100000000001"/>
    <n v="-118.2784"/>
  </r>
  <r>
    <n v="200614584"/>
    <d v="2020-08-27T00:00:00"/>
    <x v="49"/>
    <n v="530"/>
    <n v="6"/>
    <x v="9"/>
    <n v="679"/>
    <n v="1"/>
    <n v="520"/>
    <x v="25"/>
    <s v="1300 1822 0400 1302"/>
    <n v="34"/>
    <s v="M"/>
    <s v="H"/>
    <n v="101"/>
    <s v="STREET"/>
    <m/>
    <m/>
    <s v="IC"/>
    <s v="Invest Cont"/>
    <n v="520"/>
    <m/>
    <m/>
    <m/>
    <s v="900 N  NORMANDIE                    AV"/>
    <m/>
    <n v="34.0886"/>
    <n v="-118.3027"/>
  </r>
  <r>
    <n v="200110834"/>
    <d v="2020-04-23T00:00:00"/>
    <x v="208"/>
    <n v="800"/>
    <n v="1"/>
    <x v="1"/>
    <n v="159"/>
    <n v="1"/>
    <n v="510"/>
    <x v="0"/>
    <m/>
    <n v="0"/>
    <m/>
    <m/>
    <n v="101"/>
    <s v="STREET"/>
    <m/>
    <m/>
    <s v="IC"/>
    <s v="Invest Cont"/>
    <n v="510"/>
    <m/>
    <m/>
    <m/>
    <s v="400 S  HEWITT                       ST"/>
    <m/>
    <n v="34.043599999999998"/>
    <n v="-118.2354"/>
  </r>
  <r>
    <n v="200612219"/>
    <d v="2020-07-05T00:00:00"/>
    <x v="101"/>
    <n v="1500"/>
    <n v="6"/>
    <x v="9"/>
    <n v="615"/>
    <n v="1"/>
    <n v="236"/>
    <x v="46"/>
    <s v="0519 2000 0400 1813 1814 0401 0913"/>
    <n v="17"/>
    <s v="F"/>
    <s v="H"/>
    <n v="501"/>
    <s v="SINGLE FAMILY DWELLING"/>
    <n v="400"/>
    <s v="STRONG-ARM (HANDS, FIST, FEET OR BODILY FORCE)"/>
    <s v="AO"/>
    <s v="Adult Other"/>
    <n v="236"/>
    <m/>
    <m/>
    <m/>
    <s v="3200    TARECO                       DR"/>
    <m/>
    <n v="34.127000000000002"/>
    <n v="-118.3413"/>
  </r>
  <r>
    <n v="200809096"/>
    <d v="2020-05-06T00:00:00"/>
    <x v="86"/>
    <n v="1700"/>
    <n v="8"/>
    <x v="12"/>
    <n v="833"/>
    <n v="1"/>
    <n v="420"/>
    <x v="33"/>
    <s v="0344 1822 1606"/>
    <n v="30"/>
    <s v="M"/>
    <s v="W"/>
    <n v="707"/>
    <s v="GARAGE/CARPORT"/>
    <m/>
    <m/>
    <s v="IC"/>
    <s v="Invest Cont"/>
    <n v="420"/>
    <m/>
    <m/>
    <m/>
    <s v="1400    KELTON                       AV"/>
    <m/>
    <n v="34.054299999999998"/>
    <n v="-118.4435"/>
  </r>
  <r>
    <n v="200312466"/>
    <d v="2020-06-09T00:00:00"/>
    <x v="314"/>
    <n v="2100"/>
    <n v="3"/>
    <x v="2"/>
    <n v="357"/>
    <n v="1"/>
    <n v="420"/>
    <x v="33"/>
    <m/>
    <n v="0"/>
    <m/>
    <m/>
    <n v="101"/>
    <s v="STREET"/>
    <m/>
    <m/>
    <s v="IC"/>
    <s v="Invest Cont"/>
    <n v="420"/>
    <m/>
    <m/>
    <m/>
    <s v="NORMANDIE                    AV"/>
    <s v="JEFFERSON                    ST"/>
    <n v="34.025500000000001"/>
    <n v="-118.3002"/>
  </r>
  <r>
    <n v="200310239"/>
    <d v="2020-04-21T00:00:00"/>
    <x v="257"/>
    <n v="1400"/>
    <n v="3"/>
    <x v="2"/>
    <n v="308"/>
    <n v="2"/>
    <n v="745"/>
    <x v="9"/>
    <s v="0329 1300"/>
    <n v="49"/>
    <s v="M"/>
    <s v="W"/>
    <n v="122"/>
    <s v="VEHICLE, PASSENGER/TRUCK"/>
    <m/>
    <m/>
    <s v="IC"/>
    <s v="Invest Cont"/>
    <n v="745"/>
    <m/>
    <m/>
    <m/>
    <s v="1900    NORWOOD                      ST"/>
    <m/>
    <n v="34.036499999999997"/>
    <n v="-118.27670000000001"/>
  </r>
  <r>
    <n v="200208931"/>
    <d v="2020-04-13T00:00:00"/>
    <x v="292"/>
    <n v="1415"/>
    <n v="2"/>
    <x v="5"/>
    <n v="275"/>
    <n v="1"/>
    <n v="230"/>
    <x v="13"/>
    <s v="0601 1236 1822 0445 0432"/>
    <n v="59"/>
    <s v="F"/>
    <s v="H"/>
    <n v="404"/>
    <s v="DEPARTMENT STORE"/>
    <n v="500"/>
    <s v="UNKNOWN WEAPON/OTHER WEAPON"/>
    <s v="IC"/>
    <s v="Invest Cont"/>
    <n v="230"/>
    <m/>
    <m/>
    <m/>
    <s v="1600 W  OLYMPIC                      BL"/>
    <m/>
    <n v="34.049199999999999"/>
    <n v="-118.27419999999999"/>
  </r>
  <r>
    <n v="200218762"/>
    <d v="2020-12-19T00:00:00"/>
    <x v="228"/>
    <n v="1700"/>
    <n v="2"/>
    <x v="5"/>
    <n v="241"/>
    <n v="1"/>
    <n v="510"/>
    <x v="0"/>
    <m/>
    <n v="0"/>
    <m/>
    <m/>
    <n v="101"/>
    <s v="STREET"/>
    <m/>
    <m/>
    <s v="IC"/>
    <s v="Invest Cont"/>
    <n v="510"/>
    <m/>
    <m/>
    <m/>
    <s v="LA FAYETTE PARK"/>
    <s v="3RD                          ST"/>
    <n v="34.067100000000003"/>
    <n v="-118.28060000000001"/>
  </r>
  <r>
    <n v="200315967"/>
    <d v="2020-08-18T00:00:00"/>
    <x v="137"/>
    <n v="1905"/>
    <n v="3"/>
    <x v="2"/>
    <n v="361"/>
    <n v="2"/>
    <n v="626"/>
    <x v="10"/>
    <s v="2000 1814 0913 0416 0446 2004 1310"/>
    <n v="29"/>
    <s v="F"/>
    <s v="B"/>
    <n v="101"/>
    <s v="STREET"/>
    <n v="400"/>
    <s v="STRONG-ARM (HANDS, FIST, FEET OR BODILY FORCE)"/>
    <s v="IC"/>
    <s v="Invest Cont"/>
    <n v="626"/>
    <m/>
    <m/>
    <m/>
    <s v="3900    GIBRALTAR                    AV"/>
    <m/>
    <n v="34.016100000000002"/>
    <n v="-118.3546"/>
  </r>
  <r>
    <n v="201112058"/>
    <d v="2020-07-30T00:00:00"/>
    <x v="8"/>
    <n v="1230"/>
    <n v="11"/>
    <x v="7"/>
    <n v="1149"/>
    <n v="2"/>
    <n v="745"/>
    <x v="9"/>
    <s v="0329 0913"/>
    <n v="29"/>
    <s v="F"/>
    <s v="H"/>
    <n v="502"/>
    <s v="MULTI-UNIT DWELLING (APARTMENT, DUPLEX, ETC)"/>
    <m/>
    <m/>
    <s v="AO"/>
    <s v="Adult Other"/>
    <n v="745"/>
    <m/>
    <m/>
    <m/>
    <s v="200 N  AVE 55"/>
    <m/>
    <n v="34.107399999999998"/>
    <n v="-118.1978"/>
  </r>
  <r>
    <n v="201214256"/>
    <d v="2020-06-07T00:00:00"/>
    <x v="314"/>
    <n v="1930"/>
    <n v="12"/>
    <x v="8"/>
    <n v="1232"/>
    <n v="1"/>
    <n v="510"/>
    <x v="0"/>
    <m/>
    <n v="0"/>
    <m/>
    <m/>
    <n v="108"/>
    <s v="PARKING LOT"/>
    <m/>
    <m/>
    <s v="IC"/>
    <s v="Invest Cont"/>
    <n v="510"/>
    <m/>
    <m/>
    <m/>
    <s v="3200 W  SLAUSON                      AV"/>
    <m/>
    <n v="33.989100000000001"/>
    <n v="-118.32850000000001"/>
  </r>
  <r>
    <n v="200213534"/>
    <d v="2020-08-08T00:00:00"/>
    <x v="110"/>
    <n v="1700"/>
    <n v="2"/>
    <x v="5"/>
    <n v="217"/>
    <n v="2"/>
    <n v="354"/>
    <x v="14"/>
    <s v="0100 0928"/>
    <n v="35"/>
    <s v="M"/>
    <s v="H"/>
    <n v="502"/>
    <s v="MULTI-UNIT DWELLING (APARTMENT, DUPLEX, ETC)"/>
    <m/>
    <m/>
    <s v="IC"/>
    <s v="Invest Cont"/>
    <n v="354"/>
    <m/>
    <m/>
    <m/>
    <s v="1000 N  BONNIE BRAE                  ST"/>
    <m/>
    <n v="34.075899999999997"/>
    <n v="-118.26300000000001"/>
  </r>
  <r>
    <n v="200214884"/>
    <d v="2020-09-11T00:00:00"/>
    <x v="4"/>
    <n v="2000"/>
    <n v="2"/>
    <x v="5"/>
    <n v="249"/>
    <n v="1"/>
    <n v="330"/>
    <x v="1"/>
    <s v="0352 0344 0358 1307 1609 1607"/>
    <n v="43"/>
    <s v="M"/>
    <s v="W"/>
    <n v="123"/>
    <s v="PARKING UNDERGROUND/BUILDING"/>
    <m/>
    <m/>
    <s v="IC"/>
    <s v="Invest Cont"/>
    <n v="330"/>
    <m/>
    <m/>
    <m/>
    <s v="600 S  BIXEL                        ST"/>
    <m/>
    <n v="34.053699999999999"/>
    <n v="-118.2623"/>
  </r>
  <r>
    <n v="200313657"/>
    <d v="2020-07-04T00:00:00"/>
    <x v="11"/>
    <n v="1620"/>
    <n v="3"/>
    <x v="2"/>
    <n v="397"/>
    <n v="2"/>
    <n v="753"/>
    <x v="37"/>
    <s v="0302 0334 1100 1309 1822"/>
    <n v="19"/>
    <s v="X"/>
    <s v="X"/>
    <n v="101"/>
    <s v="STREET"/>
    <n v="101"/>
    <s v="REVOLVER"/>
    <s v="IC"/>
    <s v="Invest Cont"/>
    <n v="753"/>
    <m/>
    <m/>
    <m/>
    <s v="1100 W  41ST                         ST"/>
    <m/>
    <n v="34.009099999999997"/>
    <n v="-118.2949"/>
  </r>
  <r>
    <n v="200619728"/>
    <d v="2020-12-27T00:00:00"/>
    <x v="197"/>
    <n v="402"/>
    <n v="6"/>
    <x v="9"/>
    <n v="678"/>
    <n v="1"/>
    <n v="310"/>
    <x v="5"/>
    <s v="0601 0329 0344"/>
    <n v="0"/>
    <s v="X"/>
    <s v="X"/>
    <n v="203"/>
    <s v="OTHER BUSINESS"/>
    <n v="500"/>
    <s v="UNKNOWN WEAPON/OTHER WEAPON"/>
    <s v="IC"/>
    <s v="Invest Cont"/>
    <n v="310"/>
    <m/>
    <m/>
    <m/>
    <s v="800 N  WESTERN                      AV"/>
    <m/>
    <n v="34.084800000000001"/>
    <n v="-118.3091"/>
  </r>
  <r>
    <n v="200908169"/>
    <d v="2020-04-05T00:00:00"/>
    <x v="42"/>
    <n v="1745"/>
    <n v="9"/>
    <x v="3"/>
    <n v="935"/>
    <n v="2"/>
    <n v="624"/>
    <x v="15"/>
    <n v="416"/>
    <n v="46"/>
    <s v="F"/>
    <s v="H"/>
    <n v="502"/>
    <s v="MULTI-UNIT DWELLING (APARTMENT, DUPLEX, ETC)"/>
    <n v="400"/>
    <s v="STRONG-ARM (HANDS, FIST, FEET OR BODILY FORCE)"/>
    <s v="AO"/>
    <s v="Adult Other"/>
    <n v="624"/>
    <m/>
    <m/>
    <m/>
    <s v="14100    DELANO                       ST"/>
    <m/>
    <n v="34.182699999999997"/>
    <n v="-118.44"/>
  </r>
  <r>
    <n v="200118146"/>
    <d v="2020-09-18T00:00:00"/>
    <x v="333"/>
    <n v="920"/>
    <n v="1"/>
    <x v="1"/>
    <n v="185"/>
    <n v="1"/>
    <n v="330"/>
    <x v="1"/>
    <s v="0344 0352 1607 1822"/>
    <n v="29"/>
    <s v="F"/>
    <s v="W"/>
    <n v="101"/>
    <s v="STREET"/>
    <m/>
    <m/>
    <s v="IC"/>
    <s v="Invest Cont"/>
    <n v="330"/>
    <m/>
    <m/>
    <m/>
    <s v="900 S  BROADWAY"/>
    <m/>
    <n v="34.041899999999998"/>
    <n v="-118.2564"/>
  </r>
  <r>
    <n v="200816010"/>
    <d v="2020-11-02T00:00:00"/>
    <x v="245"/>
    <n v="1300"/>
    <n v="8"/>
    <x v="12"/>
    <n v="852"/>
    <n v="2"/>
    <n v="354"/>
    <x v="14"/>
    <s v="1822 0928"/>
    <n v="49"/>
    <s v="M"/>
    <s v="W"/>
    <n v="501"/>
    <s v="SINGLE FAMILY DWELLING"/>
    <m/>
    <m/>
    <s v="IC"/>
    <s v="Invest Cont"/>
    <n v="354"/>
    <m/>
    <m/>
    <m/>
    <s v="1700    BARRY                        AV"/>
    <m/>
    <n v="34.040599999999998"/>
    <n v="-118.45189999999999"/>
  </r>
  <r>
    <n v="200207563"/>
    <d v="2020-03-10T00:00:00"/>
    <x v="3"/>
    <n v="2140"/>
    <n v="2"/>
    <x v="5"/>
    <n v="265"/>
    <n v="1"/>
    <n v="440"/>
    <x v="20"/>
    <n v="344"/>
    <n v="41"/>
    <s v="F"/>
    <s v="H"/>
    <n v="210"/>
    <s v="RESTAURANT/FAST FOOD"/>
    <m/>
    <m/>
    <s v="IC"/>
    <s v="Invest Cont"/>
    <n v="440"/>
    <m/>
    <m/>
    <m/>
    <s v="800 S  ALVARADO                     ST"/>
    <m/>
    <n v="34.054900000000004"/>
    <n v="-118.2778"/>
  </r>
  <r>
    <n v="200715889"/>
    <d v="2020-11-11T00:00:00"/>
    <x v="26"/>
    <n v="1500"/>
    <n v="7"/>
    <x v="0"/>
    <n v="743"/>
    <n v="1"/>
    <n v="440"/>
    <x v="20"/>
    <n v="344"/>
    <n v="52"/>
    <s v="M"/>
    <s v="W"/>
    <n v="707"/>
    <s v="GARAGE/CARPORT"/>
    <m/>
    <m/>
    <s v="IC"/>
    <s v="Invest Cont"/>
    <n v="440"/>
    <m/>
    <m/>
    <m/>
    <s v="5800 W  8TH                          ST"/>
    <m/>
    <n v="34.060699999999997"/>
    <n v="-118.3557"/>
  </r>
  <r>
    <n v="200710938"/>
    <d v="2020-06-25T00:00:00"/>
    <x v="20"/>
    <n v="1900"/>
    <n v="7"/>
    <x v="0"/>
    <n v="736"/>
    <n v="1"/>
    <n v="420"/>
    <x v="33"/>
    <s v="1822 0344 1300 1606"/>
    <n v="59"/>
    <s v="M"/>
    <s v="W"/>
    <n v="123"/>
    <s v="PARKING UNDERGROUND/BUILDING"/>
    <m/>
    <m/>
    <s v="IC"/>
    <s v="Invest Cont"/>
    <n v="420"/>
    <m/>
    <m/>
    <m/>
    <s v="300 S  DETROIT                      ST"/>
    <m/>
    <n v="34.066899999999997"/>
    <n v="-118.3451"/>
  </r>
  <r>
    <n v="200715783"/>
    <d v="2020-11-09T00:00:00"/>
    <x v="68"/>
    <n v="2200"/>
    <n v="7"/>
    <x v="0"/>
    <n v="742"/>
    <n v="1"/>
    <n v="330"/>
    <x v="1"/>
    <s v="1300 1605 0344"/>
    <n v="58"/>
    <s v="F"/>
    <s v="W"/>
    <n v="104"/>
    <s v="DRIVEWAY"/>
    <m/>
    <m/>
    <s v="IC"/>
    <s v="Invest Cont"/>
    <n v="330"/>
    <m/>
    <m/>
    <m/>
    <s v="6100    DEL VALLE                    DR"/>
    <m/>
    <n v="34.061"/>
    <n v="-118.36239999999999"/>
  </r>
  <r>
    <n v="200111997"/>
    <d v="2020-05-21T00:00:00"/>
    <x v="267"/>
    <n v="30"/>
    <n v="1"/>
    <x v="1"/>
    <n v="156"/>
    <n v="2"/>
    <n v="624"/>
    <x v="15"/>
    <s v="0416 0401"/>
    <n v="33"/>
    <s v="M"/>
    <s v="B"/>
    <n v="502"/>
    <s v="MULTI-UNIT DWELLING (APARTMENT, DUPLEX, ETC)"/>
    <n v="400"/>
    <s v="STRONG-ARM (HANDS, FIST, FEET OR BODILY FORCE)"/>
    <s v="IC"/>
    <s v="Invest Cont"/>
    <n v="624"/>
    <m/>
    <m/>
    <m/>
    <s v="400 E  5TH                          ST"/>
    <m/>
    <n v="34.044600000000003"/>
    <n v="-118.245"/>
  </r>
  <r>
    <n v="200904372"/>
    <d v="2020-01-08T00:00:00"/>
    <x v="281"/>
    <n v="1800"/>
    <n v="9"/>
    <x v="3"/>
    <n v="919"/>
    <n v="2"/>
    <n v="354"/>
    <x v="14"/>
    <s v="0377 0930"/>
    <n v="37"/>
    <s v="F"/>
    <s v="H"/>
    <n v="501"/>
    <s v="SINGLE FAMILY DWELLING"/>
    <m/>
    <m/>
    <s v="IC"/>
    <s v="Invest Cont"/>
    <n v="354"/>
    <m/>
    <m/>
    <m/>
    <s v="13400    VANOWEN                      ST"/>
    <m/>
    <n v="34.194000000000003"/>
    <n v="-118.4247"/>
  </r>
  <r>
    <n v="201210447"/>
    <d v="2020-04-06T00:00:00"/>
    <x v="136"/>
    <n v="443"/>
    <n v="12"/>
    <x v="8"/>
    <n v="1265"/>
    <n v="1"/>
    <n v="330"/>
    <x v="1"/>
    <s v="1609 1822 1307"/>
    <n v="0"/>
    <s v="X"/>
    <s v="X"/>
    <n v="708"/>
    <s v="CHURCH/CHAPEL (CHANGED 03-03 FROM CHURCH/TEMPLE)"/>
    <m/>
    <m/>
    <s v="IC"/>
    <s v="Invest Cont"/>
    <n v="330"/>
    <m/>
    <m/>
    <m/>
    <s v="1000 W  MANCHESTER                   AV"/>
    <m/>
    <n v="33.96"/>
    <n v="-118.2919"/>
  </r>
  <r>
    <n v="200909105"/>
    <d v="2020-04-29T00:00:00"/>
    <x v="316"/>
    <n v="500"/>
    <n v="9"/>
    <x v="3"/>
    <n v="984"/>
    <n v="2"/>
    <n v="354"/>
    <x v="14"/>
    <s v="0930 1822"/>
    <n v="47"/>
    <s v="M"/>
    <s v="W"/>
    <n v="502"/>
    <s v="MULTI-UNIT DWELLING (APARTMENT, DUPLEX, ETC)"/>
    <m/>
    <m/>
    <s v="IC"/>
    <s v="Invest Cont"/>
    <n v="354"/>
    <m/>
    <m/>
    <m/>
    <s v="14600    DICKENS                      ST"/>
    <m/>
    <n v="34.150399999999998"/>
    <n v="-118.4517"/>
  </r>
  <r>
    <n v="200207387"/>
    <d v="2020-03-06T00:00:00"/>
    <x v="17"/>
    <n v="945"/>
    <n v="2"/>
    <x v="5"/>
    <n v="245"/>
    <n v="2"/>
    <n v="740"/>
    <x v="21"/>
    <s v="0329 0913 1817 1307"/>
    <n v="0"/>
    <s v="X"/>
    <s v="X"/>
    <n v="122"/>
    <s v="VEHICLE, PASSENGER/TRUCK"/>
    <n v="306"/>
    <s v="ROCK/THROWN OBJECT"/>
    <s v="IC"/>
    <s v="Invest Cont"/>
    <n v="740"/>
    <m/>
    <m/>
    <m/>
    <s v="2500    OCEAN VIEW                   AV"/>
    <m/>
    <n v="34.0627"/>
    <n v="-118.2782"/>
  </r>
  <r>
    <n v="200118672"/>
    <d v="2020-09-29T00:00:00"/>
    <x v="185"/>
    <n v="830"/>
    <n v="1"/>
    <x v="1"/>
    <n v="192"/>
    <n v="1"/>
    <n v="210"/>
    <x v="11"/>
    <s v="1420 0421 1822 1402 2004 0344"/>
    <n v="25"/>
    <s v="M"/>
    <s v="A"/>
    <n v="502"/>
    <s v="MULTI-UNIT DWELLING (APARTMENT, DUPLEX, ETC)"/>
    <n v="511"/>
    <s v="VERBAL THREAT"/>
    <s v="IC"/>
    <s v="Invest Cont"/>
    <n v="210"/>
    <n v="998"/>
    <m/>
    <m/>
    <s v="1300 S  FIGUEROA                     ST"/>
    <m/>
    <n v="34.036299999999997"/>
    <n v="-118.2672"/>
  </r>
  <r>
    <n v="200912535"/>
    <d v="2020-07-19T00:00:00"/>
    <x v="51"/>
    <n v="1730"/>
    <n v="9"/>
    <x v="3"/>
    <n v="985"/>
    <n v="1"/>
    <n v="510"/>
    <x v="0"/>
    <m/>
    <n v="0"/>
    <m/>
    <m/>
    <n v="123"/>
    <s v="PARKING UNDERGROUND/BUILDING"/>
    <m/>
    <m/>
    <s v="AO"/>
    <s v="Adult Other"/>
    <n v="510"/>
    <m/>
    <m/>
    <m/>
    <s v="14000    MOORPARK                     ST"/>
    <m/>
    <n v="34.150399999999998"/>
    <n v="-118.438"/>
  </r>
  <r>
    <n v="201011748"/>
    <d v="2020-08-05T00:00:00"/>
    <x v="268"/>
    <n v="1630"/>
    <n v="10"/>
    <x v="11"/>
    <n v="1035"/>
    <n v="2"/>
    <n v="888"/>
    <x v="24"/>
    <s v="1309 1822 0329 1420 2004"/>
    <n v="35"/>
    <s v="M"/>
    <s v="H"/>
    <n v="501"/>
    <s v="SINGLE FAMILY DWELLING"/>
    <m/>
    <m/>
    <s v="IC"/>
    <s v="Invest Cont"/>
    <n v="888"/>
    <m/>
    <m/>
    <m/>
    <s v="6500    WHITE OAK                    AV"/>
    <m/>
    <n v="34.19"/>
    <n v="-118.5262"/>
  </r>
  <r>
    <n v="201010955"/>
    <d v="2020-05-29T00:00:00"/>
    <x v="177"/>
    <n v="1200"/>
    <n v="10"/>
    <x v="11"/>
    <n v="1091"/>
    <n v="2"/>
    <n v="649"/>
    <x v="52"/>
    <s v="1822 0929"/>
    <n v="48"/>
    <s v="M"/>
    <s v="W"/>
    <n v="501"/>
    <s v="SINGLE FAMILY DWELLING"/>
    <m/>
    <m/>
    <s v="IC"/>
    <s v="Invest Cont"/>
    <n v="649"/>
    <m/>
    <m/>
    <m/>
    <s v="4400    ROMERO                       DR"/>
    <m/>
    <n v="34.150500000000001"/>
    <n v="-118.5575"/>
  </r>
  <r>
    <n v="200206299"/>
    <d v="2020-02-15T00:00:00"/>
    <x v="46"/>
    <n v="2200"/>
    <n v="2"/>
    <x v="5"/>
    <n v="265"/>
    <n v="2"/>
    <n v="624"/>
    <x v="15"/>
    <s v="0444 0429 1822 1206"/>
    <n v="36"/>
    <s v="M"/>
    <s v="H"/>
    <n v="102"/>
    <s v="SIDEWALK"/>
    <n v="400"/>
    <s v="STRONG-ARM (HANDS, FIST, FEET OR BODILY FORCE)"/>
    <s v="IC"/>
    <s v="Invest Cont"/>
    <n v="624"/>
    <m/>
    <m/>
    <m/>
    <s v="8TH                          ST"/>
    <s v="ALVARADO"/>
    <n v="34.054900000000004"/>
    <n v="-118.2778"/>
  </r>
  <r>
    <n v="200613581"/>
    <d v="2020-08-06T00:00:00"/>
    <x v="115"/>
    <n v="730"/>
    <n v="6"/>
    <x v="9"/>
    <n v="676"/>
    <n v="2"/>
    <n v="814"/>
    <x v="81"/>
    <s v="1402 0514 1501"/>
    <n v="38"/>
    <s v="M"/>
    <s v="W"/>
    <n v="501"/>
    <s v="SINGLE FAMILY DWELLING"/>
    <m/>
    <m/>
    <s v="IC"/>
    <s v="Invest Cont"/>
    <n v="814"/>
    <n v="998"/>
    <m/>
    <m/>
    <s v="700 N  HUDSON                       AV"/>
    <m/>
    <n v="34.083500000000001"/>
    <n v="-118.3321"/>
  </r>
  <r>
    <n v="200710748"/>
    <d v="2020-06-20T00:00:00"/>
    <x v="50"/>
    <n v="2030"/>
    <n v="7"/>
    <x v="0"/>
    <n v="765"/>
    <n v="2"/>
    <n v="888"/>
    <x v="24"/>
    <s v="1402 2024 1414"/>
    <n v="19"/>
    <s v="M"/>
    <s v="O"/>
    <n v="402"/>
    <s v="MARKET"/>
    <m/>
    <m/>
    <s v="IC"/>
    <s v="Invest Cont"/>
    <n v="888"/>
    <n v="998"/>
    <m/>
    <m/>
    <s v="4800    VENICE                       BL"/>
    <m/>
    <n v="34.046599999999998"/>
    <n v="-118.34139999999999"/>
  </r>
  <r>
    <n v="200515850"/>
    <d v="2020-10-27T00:00:00"/>
    <x v="176"/>
    <n v="2030"/>
    <n v="5"/>
    <x v="10"/>
    <n v="589"/>
    <n v="1"/>
    <n v="510"/>
    <x v="0"/>
    <m/>
    <n v="0"/>
    <m/>
    <m/>
    <n v="707"/>
    <s v="GARAGE/CARPORT"/>
    <m/>
    <m/>
    <s v="IC"/>
    <s v="Invest Cont"/>
    <n v="510"/>
    <m/>
    <m/>
    <m/>
    <s v="400 W  39TH                         ST"/>
    <m/>
    <n v="33.7087"/>
    <n v="-118.2863"/>
  </r>
  <r>
    <n v="200404130"/>
    <d v="2020-01-04T00:00:00"/>
    <x v="81"/>
    <n v="1330"/>
    <n v="4"/>
    <x v="4"/>
    <n v="424"/>
    <n v="2"/>
    <n v="624"/>
    <x v="15"/>
    <s v="0554 0446 2004"/>
    <n v="21"/>
    <s v="M"/>
    <s v="H"/>
    <n v="501"/>
    <s v="SINGLE FAMILY DWELLING"/>
    <n v="400"/>
    <s v="STRONG-ARM (HANDS, FIST, FEET OR BODILY FORCE)"/>
    <s v="IC"/>
    <s v="Invest Cont"/>
    <n v="624"/>
    <m/>
    <m/>
    <m/>
    <s v="3800 N  BROADWAY"/>
    <m/>
    <n v="34.073900000000002"/>
    <n v="-118.19970000000001"/>
  </r>
  <r>
    <n v="201107866"/>
    <d v="2020-03-31T00:00:00"/>
    <x v="40"/>
    <n v="1850"/>
    <n v="11"/>
    <x v="7"/>
    <n v="1139"/>
    <n v="2"/>
    <n v="624"/>
    <x v="15"/>
    <s v="0416 1822 0417"/>
    <n v="39"/>
    <s v="M"/>
    <s v="H"/>
    <n v="108"/>
    <s v="PARKING LOT"/>
    <n v="400"/>
    <s v="STRONG-ARM (HANDS, FIST, FEET OR BODILY FORCE)"/>
    <s v="AO"/>
    <s v="Adult Other"/>
    <n v="624"/>
    <m/>
    <m/>
    <m/>
    <s v="200 S  AVENUE 59"/>
    <m/>
    <n v="34.108600000000003"/>
    <n v="-118.18980000000001"/>
  </r>
  <r>
    <n v="201209122"/>
    <d v="2020-03-14T00:00:00"/>
    <x v="262"/>
    <n v="2200"/>
    <n v="12"/>
    <x v="8"/>
    <n v="1258"/>
    <n v="1"/>
    <n v="420"/>
    <x v="33"/>
    <s v="0605 1300 0344 1822"/>
    <n v="23"/>
    <s v="F"/>
    <s v="H"/>
    <n v="101"/>
    <s v="STREET"/>
    <m/>
    <m/>
    <s v="IC"/>
    <s v="Invest Cont"/>
    <n v="420"/>
    <m/>
    <m/>
    <m/>
    <s v="7400 S  MAIN                         ST"/>
    <m/>
    <n v="33.972799999999999"/>
    <n v="-118.2739"/>
  </r>
  <r>
    <n v="200910410"/>
    <d v="2020-06-02T00:00:00"/>
    <x v="14"/>
    <n v="1600"/>
    <n v="9"/>
    <x v="3"/>
    <n v="914"/>
    <n v="1"/>
    <n v="510"/>
    <x v="0"/>
    <m/>
    <n v="0"/>
    <m/>
    <m/>
    <n v="101"/>
    <s v="STREET"/>
    <m/>
    <m/>
    <s v="IC"/>
    <s v="Invest Cont"/>
    <n v="510"/>
    <m/>
    <m/>
    <m/>
    <s v="CEDROS                       AV"/>
    <s v="HART                         ST"/>
    <n v="34.197600000000001"/>
    <n v="-118.45310000000001"/>
  </r>
  <r>
    <n v="200409074"/>
    <d v="2020-05-20T00:00:00"/>
    <x v="78"/>
    <n v="1700"/>
    <n v="4"/>
    <x v="4"/>
    <n v="497"/>
    <n v="1"/>
    <n v="341"/>
    <x v="12"/>
    <n v="325"/>
    <n v="0"/>
    <s v="X"/>
    <s v="X"/>
    <n v="203"/>
    <s v="OTHER BUSINESS"/>
    <m/>
    <m/>
    <s v="IC"/>
    <s v="Invest Cont"/>
    <n v="341"/>
    <m/>
    <m/>
    <m/>
    <s v="3400 E  14TH                         ST"/>
    <m/>
    <n v="34.017299999999999"/>
    <n v="-118.20659999999999"/>
  </r>
  <r>
    <n v="200917093"/>
    <d v="2020-11-11T00:00:00"/>
    <x v="69"/>
    <n v="1430"/>
    <n v="9"/>
    <x v="3"/>
    <n v="931"/>
    <n v="2"/>
    <n v="624"/>
    <x v="15"/>
    <s v="0416 0446 0216 1822"/>
    <n v="18"/>
    <s v="M"/>
    <s v="H"/>
    <n v="210"/>
    <s v="RESTAURANT/FAST FOOD"/>
    <n v="400"/>
    <s v="STRONG-ARM (HANDS, FIST, FEET OR BODILY FORCE)"/>
    <s v="IC"/>
    <s v="Invest Cont"/>
    <n v="624"/>
    <m/>
    <m/>
    <m/>
    <s v="6100 N  SEPULVEDA                    BL"/>
    <m/>
    <n v="34.184100000000001"/>
    <n v="-118.4693"/>
  </r>
  <r>
    <n v="200708727"/>
    <d v="2020-04-28T00:00:00"/>
    <x v="179"/>
    <n v="1715"/>
    <n v="7"/>
    <x v="0"/>
    <n v="732"/>
    <n v="1"/>
    <n v="310"/>
    <x v="5"/>
    <s v="1606 0344"/>
    <n v="36"/>
    <s v="M"/>
    <s v="H"/>
    <n v="503"/>
    <s v="HOTEL"/>
    <m/>
    <m/>
    <s v="IC"/>
    <s v="Invest Cont"/>
    <n v="310"/>
    <m/>
    <m/>
    <m/>
    <s v="6300    WILSHIRE                     BL"/>
    <m/>
    <n v="34.066499999999998"/>
    <n v="-118.36620000000001"/>
  </r>
  <r>
    <n v="200910648"/>
    <d v="2020-06-05T00:00:00"/>
    <x v="251"/>
    <n v="2000"/>
    <n v="9"/>
    <x v="3"/>
    <n v="937"/>
    <n v="2"/>
    <n v="740"/>
    <x v="21"/>
    <n v="329"/>
    <n v="30"/>
    <s v="F"/>
    <s v="H"/>
    <n v="502"/>
    <s v="MULTI-UNIT DWELLING (APARTMENT, DUPLEX, ETC)"/>
    <m/>
    <m/>
    <s v="IC"/>
    <s v="Invest Cont"/>
    <n v="740"/>
    <m/>
    <m/>
    <m/>
    <s v="13800    VICTORY                      BL"/>
    <m/>
    <n v="34.186700000000002"/>
    <n v="-118.43340000000001"/>
  </r>
  <r>
    <n v="201214818"/>
    <d v="2020-06-17T00:00:00"/>
    <x v="318"/>
    <n v="50"/>
    <n v="12"/>
    <x v="8"/>
    <n v="1266"/>
    <n v="1"/>
    <n v="110"/>
    <x v="76"/>
    <s v="0906 1822 1407 1100 0430"/>
    <n v="19"/>
    <s v="M"/>
    <s v="B"/>
    <n v="101"/>
    <s v="STREET"/>
    <n v="106"/>
    <s v="UNKNOWN FIREARM"/>
    <s v="AA"/>
    <s v="Adult Arrest"/>
    <n v="110"/>
    <n v="998"/>
    <m/>
    <m/>
    <s v="500 W  81ST                         ST"/>
    <m/>
    <n v="33.965499999999999"/>
    <n v="-118.28270000000001"/>
  </r>
  <r>
    <n v="201206379"/>
    <d v="2020-02-03T00:00:00"/>
    <x v="169"/>
    <n v="1900"/>
    <n v="12"/>
    <x v="8"/>
    <n v="1273"/>
    <n v="1"/>
    <n v="510"/>
    <x v="0"/>
    <m/>
    <n v="0"/>
    <m/>
    <m/>
    <n v="104"/>
    <s v="DRIVEWAY"/>
    <m/>
    <m/>
    <s v="IC"/>
    <s v="Invest Cont"/>
    <n v="510"/>
    <m/>
    <m/>
    <m/>
    <s v="9100    LA SALLE                     AV"/>
    <m/>
    <n v="33.954599999999999"/>
    <n v="-118.3057"/>
  </r>
  <r>
    <n v="200914085"/>
    <d v="2020-08-28T00:00:00"/>
    <x v="182"/>
    <n v="500"/>
    <n v="9"/>
    <x v="3"/>
    <n v="929"/>
    <n v="1"/>
    <n v="210"/>
    <x v="11"/>
    <s v="0344 0417 0444 0429 1822 1202"/>
    <n v="62"/>
    <s v="F"/>
    <s v="O"/>
    <n v="101"/>
    <s v="STREET"/>
    <n v="400"/>
    <s v="STRONG-ARM (HANDS, FIST, FEET OR BODILY FORCE)"/>
    <s v="IC"/>
    <s v="Invest Cont"/>
    <n v="210"/>
    <m/>
    <m/>
    <m/>
    <s v="VICTORY                      BL"/>
    <s v="FULTON"/>
    <n v="34.186700000000002"/>
    <n v="-118.4225"/>
  </r>
  <r>
    <n v="200915430"/>
    <d v="2020-10-03T00:00:00"/>
    <x v="170"/>
    <n v="1800"/>
    <n v="9"/>
    <x v="3"/>
    <n v="923"/>
    <n v="2"/>
    <n v="740"/>
    <x v="21"/>
    <s v="0329 1300"/>
    <n v="0"/>
    <s v="M"/>
    <s v="W"/>
    <n v="702"/>
    <s v="OFFICE BUILDING/OFFICE"/>
    <m/>
    <m/>
    <s v="IC"/>
    <s v="Invest Cont"/>
    <n v="740"/>
    <m/>
    <m/>
    <m/>
    <s v="14500    VICTORY                      BL"/>
    <m/>
    <n v="34.190300000000001"/>
    <n v="-118.45740000000001"/>
  </r>
  <r>
    <n v="200606778"/>
    <d v="2020-02-21T00:00:00"/>
    <x v="323"/>
    <n v="1521"/>
    <n v="6"/>
    <x v="9"/>
    <n v="669"/>
    <n v="1"/>
    <n v="440"/>
    <x v="20"/>
    <s v="0344 0394"/>
    <n v="39"/>
    <s v="M"/>
    <s v="W"/>
    <n v="119"/>
    <s v="PORCH, RESIDENTIAL"/>
    <m/>
    <m/>
    <s v="IC"/>
    <s v="Invest Cont"/>
    <n v="440"/>
    <m/>
    <m/>
    <m/>
    <s v="5200    LEXINGTON                    AV"/>
    <m/>
    <n v="34.093299999999999"/>
    <n v="-118.30249999999999"/>
  </r>
  <r>
    <n v="201214634"/>
    <d v="2020-06-14T00:00:00"/>
    <x v="123"/>
    <n v="250"/>
    <n v="12"/>
    <x v="8"/>
    <n v="1211"/>
    <n v="2"/>
    <n v="888"/>
    <x v="24"/>
    <n v="1501"/>
    <n v="37"/>
    <s v="F"/>
    <s v="B"/>
    <n v="501"/>
    <s v="SINGLE FAMILY DWELLING"/>
    <m/>
    <m/>
    <s v="IC"/>
    <s v="Invest Cont"/>
    <n v="888"/>
    <m/>
    <m/>
    <m/>
    <s v="5100    BRYNHURST                    AV"/>
    <m/>
    <n v="33.994100000000003"/>
    <n v="-118.33329999999999"/>
  </r>
  <r>
    <n v="201222285"/>
    <d v="2020-10-10T00:00:00"/>
    <x v="95"/>
    <n v="1200"/>
    <n v="12"/>
    <x v="8"/>
    <n v="1283"/>
    <n v="1"/>
    <n v="251"/>
    <x v="55"/>
    <s v="0906 1100 1402 1407"/>
    <n v="48"/>
    <s v="M"/>
    <s v="H"/>
    <n v="501"/>
    <s v="SINGLE FAMILY DWELLING"/>
    <n v="106"/>
    <s v="UNKNOWN FIREARM"/>
    <s v="IC"/>
    <s v="Invest Cont"/>
    <n v="251"/>
    <m/>
    <m/>
    <m/>
    <s v="9500 S  WESTERN                      AV"/>
    <m/>
    <n v="33.950699999999998"/>
    <n v="-118.309"/>
  </r>
  <r>
    <n v="201012924"/>
    <d v="2020-09-06T00:00:00"/>
    <x v="256"/>
    <n v="1930"/>
    <n v="10"/>
    <x v="11"/>
    <n v="1007"/>
    <n v="1"/>
    <n v="310"/>
    <x v="5"/>
    <s v="0344 1606 1822"/>
    <n v="32"/>
    <s v="M"/>
    <s v="W"/>
    <n v="707"/>
    <s v="GARAGE/CARPORT"/>
    <m/>
    <m/>
    <s v="IC"/>
    <s v="Invest Cont"/>
    <n v="310"/>
    <n v="480"/>
    <m/>
    <m/>
    <s v="17000    BALTAR                       ST"/>
    <m/>
    <n v="34.216500000000003"/>
    <n v="-118.50490000000001"/>
  </r>
  <r>
    <n v="200112418"/>
    <d v="2020-05-31T00:00:00"/>
    <x v="299"/>
    <n v="2222"/>
    <n v="1"/>
    <x v="1"/>
    <n v="145"/>
    <n v="2"/>
    <n v="624"/>
    <x v="15"/>
    <s v="0416 1822 1609"/>
    <n v="33"/>
    <s v="M"/>
    <s v="W"/>
    <n v="101"/>
    <s v="STREET"/>
    <n v="400"/>
    <s v="STRONG-ARM (HANDS, FIST, FEET OR BODILY FORCE)"/>
    <s v="IC"/>
    <s v="Invest Cont"/>
    <n v="624"/>
    <m/>
    <m/>
    <m/>
    <s v="4TH"/>
    <s v="MAIN"/>
    <n v="34.048200000000001"/>
    <n v="-118.24720000000001"/>
  </r>
  <r>
    <n v="200514125"/>
    <d v="2020-09-14T00:00:00"/>
    <x v="335"/>
    <n v="1900"/>
    <n v="5"/>
    <x v="10"/>
    <n v="563"/>
    <n v="2"/>
    <n v="930"/>
    <x v="30"/>
    <s v="1309 0443"/>
    <n v="42"/>
    <s v="F"/>
    <s v="W"/>
    <n v="101"/>
    <s v="STREET"/>
    <n v="511"/>
    <s v="VERBAL THREAT"/>
    <s v="IC"/>
    <s v="Invest Cont"/>
    <n v="930"/>
    <m/>
    <m/>
    <m/>
    <s v="6TH"/>
    <s v="MESA"/>
    <n v="33.732100000000003"/>
    <n v="-118.295"/>
  </r>
  <r>
    <n v="200205397"/>
    <d v="2020-01-29T00:00:00"/>
    <x v="259"/>
    <n v="1934"/>
    <n v="2"/>
    <x v="5"/>
    <n v="265"/>
    <n v="2"/>
    <n v="624"/>
    <x v="15"/>
    <s v="0416 0446 1822"/>
    <n v="43"/>
    <s v="M"/>
    <s v="H"/>
    <n v="210"/>
    <s v="RESTAURANT/FAST FOOD"/>
    <n v="400"/>
    <s v="STRONG-ARM (HANDS, FIST, FEET OR BODILY FORCE)"/>
    <s v="IC"/>
    <s v="Invest Cont"/>
    <n v="624"/>
    <m/>
    <m/>
    <m/>
    <s v="2100 W  8TH                          ST"/>
    <m/>
    <n v="34.054900000000004"/>
    <n v="-118.2778"/>
  </r>
  <r>
    <n v="200708044"/>
    <d v="2020-04-06T00:00:00"/>
    <x v="136"/>
    <n v="1200"/>
    <n v="7"/>
    <x v="0"/>
    <n v="721"/>
    <n v="1"/>
    <n v="210"/>
    <x v="11"/>
    <s v="0416 0432 1822 0449 0344"/>
    <n v="24"/>
    <s v="M"/>
    <s v="W"/>
    <n v="503"/>
    <s v="HOTEL"/>
    <n v="207"/>
    <s v="OTHER KNIFE"/>
    <s v="IC"/>
    <s v="Invest Cont"/>
    <n v="210"/>
    <m/>
    <m/>
    <m/>
    <s v="300 S  DOHENY                       DR"/>
    <m/>
    <n v="34.073599999999999"/>
    <n v="-118.3897"/>
  </r>
  <r>
    <n v="200320171"/>
    <d v="2020-11-10T00:00:00"/>
    <x v="82"/>
    <n v="1700"/>
    <n v="3"/>
    <x v="2"/>
    <n v="301"/>
    <n v="1"/>
    <n v="210"/>
    <x v="11"/>
    <s v="0913 0337 0416 0445 0344 0334 1817 0369"/>
    <n v="56"/>
    <s v="M"/>
    <s v="H"/>
    <n v="102"/>
    <s v="SIDEWALK"/>
    <n v="312"/>
    <s v="PIPE/METAL PIPE"/>
    <s v="IC"/>
    <s v="Invest Cont"/>
    <n v="210"/>
    <m/>
    <m/>
    <m/>
    <s v="WASHINGTON                   BL"/>
    <s v="FAIRFAX                      AV"/>
    <n v="34.0334"/>
    <n v="-118.3639"/>
  </r>
  <r>
    <n v="200111706"/>
    <d v="2020-05-14T00:00:00"/>
    <x v="328"/>
    <n v="1500"/>
    <n v="1"/>
    <x v="1"/>
    <n v="166"/>
    <n v="1"/>
    <n v="440"/>
    <x v="20"/>
    <s v="2032 0344"/>
    <n v="56"/>
    <s v="M"/>
    <s v="B"/>
    <n v="517"/>
    <s v="MISSIONS/SHELTERS"/>
    <m/>
    <m/>
    <s v="IC"/>
    <s v="Invest Cont"/>
    <n v="440"/>
    <m/>
    <m/>
    <m/>
    <s v="600 S  SAN PEDRO                    ST"/>
    <m/>
    <n v="34.042099999999998"/>
    <n v="-118.2469"/>
  </r>
  <r>
    <n v="200320769"/>
    <d v="2020-11-23T00:00:00"/>
    <x v="242"/>
    <n v="1200"/>
    <n v="3"/>
    <x v="2"/>
    <n v="331"/>
    <n v="1"/>
    <n v="510"/>
    <x v="0"/>
    <m/>
    <n v="0"/>
    <m/>
    <m/>
    <n v="101"/>
    <s v="STREET"/>
    <m/>
    <m/>
    <s v="IC"/>
    <s v="Invest Cont"/>
    <n v="510"/>
    <m/>
    <m/>
    <m/>
    <s v="3000    VINEYARD                     AV"/>
    <m/>
    <n v="34.0276"/>
    <n v="-118.3472"/>
  </r>
  <r>
    <n v="201105773"/>
    <d v="2020-02-10T00:00:00"/>
    <x v="310"/>
    <n v="1731"/>
    <n v="11"/>
    <x v="7"/>
    <n v="1181"/>
    <n v="2"/>
    <n v="740"/>
    <x v="21"/>
    <n v="329"/>
    <n v="22"/>
    <s v="F"/>
    <s v="H"/>
    <n v="101"/>
    <s v="STREET"/>
    <m/>
    <m/>
    <s v="IC"/>
    <s v="Invest Cont"/>
    <n v="740"/>
    <m/>
    <m/>
    <m/>
    <s v="ALLESANDRO"/>
    <s v="MONTANA"/>
    <n v="34.081000000000003"/>
    <n v="-118.2627"/>
  </r>
  <r>
    <n v="200105200"/>
    <d v="2020-01-18T00:00:00"/>
    <x v="277"/>
    <n v="2300"/>
    <n v="1"/>
    <x v="1"/>
    <n v="185"/>
    <n v="1"/>
    <n v="510"/>
    <x v="0"/>
    <m/>
    <n v="0"/>
    <m/>
    <m/>
    <n v="101"/>
    <s v="STREET"/>
    <m/>
    <m/>
    <s v="IC"/>
    <s v="Invest Cont"/>
    <n v="510"/>
    <m/>
    <m/>
    <m/>
    <s v="1000 S  BROADWAY"/>
    <m/>
    <n v="34.040900000000001"/>
    <n v="-118.2574"/>
  </r>
  <r>
    <n v="201109762"/>
    <d v="2020-05-26T00:00:00"/>
    <x v="88"/>
    <n v="2000"/>
    <n v="11"/>
    <x v="7"/>
    <n v="1162"/>
    <n v="1"/>
    <n v="310"/>
    <x v="5"/>
    <n v="344"/>
    <n v="51"/>
    <s v="M"/>
    <s v="W"/>
    <n v="501"/>
    <s v="SINGLE FAMILY DWELLING"/>
    <m/>
    <m/>
    <s v="AA"/>
    <s v="Adult Arrest"/>
    <n v="310"/>
    <m/>
    <m/>
    <m/>
    <s v="4600    LEXINGTON                    AV"/>
    <m/>
    <n v="34.093499999999999"/>
    <n v="-118.2893"/>
  </r>
  <r>
    <n v="200216084"/>
    <d v="2020-10-12T00:00:00"/>
    <x v="215"/>
    <n v="2230"/>
    <n v="2"/>
    <x v="5"/>
    <n v="275"/>
    <n v="2"/>
    <n v="626"/>
    <x v="10"/>
    <s v="0913 2000 1814 0401 0416"/>
    <n v="27"/>
    <s v="M"/>
    <s v="B"/>
    <n v="502"/>
    <s v="MULTI-UNIT DWELLING (APARTMENT, DUPLEX, ETC)"/>
    <n v="400"/>
    <s v="STRONG-ARM (HANDS, FIST, FEET OR BODILY FORCE)"/>
    <s v="AO"/>
    <s v="Adult Other"/>
    <n v="626"/>
    <m/>
    <m/>
    <m/>
    <s v="1000 S  UNION                        AV"/>
    <m/>
    <n v="34.050600000000003"/>
    <n v="-118.2769"/>
  </r>
  <r>
    <n v="200107019"/>
    <d v="2020-02-12T00:00:00"/>
    <x v="320"/>
    <n v="1615"/>
    <n v="1"/>
    <x v="1"/>
    <n v="119"/>
    <n v="2"/>
    <n v="624"/>
    <x v="15"/>
    <s v="1266 2029 0910 1822"/>
    <n v="44"/>
    <s v="M"/>
    <s v="H"/>
    <n v="900"/>
    <s v="MTA - RED LINE - UNION STATION"/>
    <n v="400"/>
    <s v="STRONG-ARM (HANDS, FIST, FEET OR BODILY FORCE)"/>
    <s v="AO"/>
    <s v="Adult Other"/>
    <n v="624"/>
    <m/>
    <m/>
    <m/>
    <s v="800 N  ALAMEDA                      ST"/>
    <m/>
    <n v="34.0563"/>
    <n v="-118.23739999999999"/>
  </r>
  <r>
    <n v="200108574"/>
    <d v="2020-03-06T00:00:00"/>
    <x v="17"/>
    <n v="900"/>
    <n v="1"/>
    <x v="1"/>
    <n v="157"/>
    <n v="2"/>
    <n v="624"/>
    <x v="15"/>
    <s v="0416 0913"/>
    <n v="49"/>
    <s v="F"/>
    <s v="B"/>
    <n v="501"/>
    <s v="SINGLE FAMILY DWELLING"/>
    <n v="301"/>
    <s v="BELT FLAILING INSTRUMENT/CHAIN"/>
    <s v="AO"/>
    <s v="Adult Other"/>
    <n v="624"/>
    <m/>
    <m/>
    <m/>
    <s v="500 S  SAN PEDRO                    ST"/>
    <m/>
    <n v="34.044199999999996"/>
    <n v="-118.2439"/>
  </r>
  <r>
    <n v="201211732"/>
    <d v="2020-04-21T00:00:00"/>
    <x v="209"/>
    <n v="1400"/>
    <n v="12"/>
    <x v="8"/>
    <n v="1205"/>
    <n v="1"/>
    <n v="310"/>
    <x v="5"/>
    <s v="0344 1822"/>
    <n v="35"/>
    <s v="F"/>
    <s v="H"/>
    <n v="501"/>
    <s v="SINGLE FAMILY DWELLING"/>
    <m/>
    <m/>
    <s v="IC"/>
    <s v="Invest Cont"/>
    <n v="310"/>
    <m/>
    <m/>
    <m/>
    <s v="5100 S  NORMANDIE                    AV"/>
    <m/>
    <n v="33.996899999999997"/>
    <n v="-118.3002"/>
  </r>
  <r>
    <n v="200712340"/>
    <d v="2020-08-02T00:00:00"/>
    <x v="339"/>
    <n v="100"/>
    <n v="7"/>
    <x v="0"/>
    <n v="759"/>
    <n v="1"/>
    <n v="440"/>
    <x v="20"/>
    <s v="1822 0344"/>
    <n v="32"/>
    <s v="M"/>
    <s v="K"/>
    <n v="119"/>
    <s v="PORCH, RESIDENTIAL"/>
    <m/>
    <m/>
    <s v="IC"/>
    <s v="Invest Cont"/>
    <n v="440"/>
    <m/>
    <m/>
    <m/>
    <s v="W  PICO                         BL"/>
    <s v="CRENSHAW                     BL"/>
    <n v="34.047800000000002"/>
    <n v="-118.3267"/>
  </r>
  <r>
    <n v="200911204"/>
    <d v="2020-06-18T00:00:00"/>
    <x v="318"/>
    <n v="2000"/>
    <n v="9"/>
    <x v="3"/>
    <n v="984"/>
    <n v="1"/>
    <n v="510"/>
    <x v="0"/>
    <m/>
    <n v="0"/>
    <m/>
    <m/>
    <n v="101"/>
    <s v="STREET"/>
    <m/>
    <m/>
    <s v="IC"/>
    <s v="Invest Cont"/>
    <n v="510"/>
    <m/>
    <m/>
    <m/>
    <s v="14500    BENEFIT                      ST"/>
    <m/>
    <n v="34.149099999999997"/>
    <n v="-118.4491"/>
  </r>
  <r>
    <n v="200208904"/>
    <d v="2020-04-12T00:00:00"/>
    <x v="56"/>
    <n v="1340"/>
    <n v="2"/>
    <x v="5"/>
    <n v="218"/>
    <n v="1"/>
    <n v="230"/>
    <x v="13"/>
    <s v="1822 1309 1300 2004"/>
    <n v="46"/>
    <s v="M"/>
    <s v="W"/>
    <n v="102"/>
    <s v="SIDEWALK"/>
    <n v="307"/>
    <s v="VEHICLE"/>
    <s v="IC"/>
    <s v="Invest Cont"/>
    <n v="230"/>
    <m/>
    <m/>
    <m/>
    <s v="1400    BELLEVUE                     AV"/>
    <m/>
    <n v="34.068300000000001"/>
    <n v="-118.256"/>
  </r>
  <r>
    <n v="200612793"/>
    <d v="2020-07-19T00:00:00"/>
    <x v="158"/>
    <n v="1200"/>
    <n v="6"/>
    <x v="9"/>
    <n v="645"/>
    <n v="1"/>
    <n v="330"/>
    <x v="1"/>
    <s v="0358 0344 1300 1609 1822"/>
    <n v="31"/>
    <s v="M"/>
    <s v="A"/>
    <n v="410"/>
    <s v="MEMBERSHIP STORE (COSTCO,SAMS CLUB)*"/>
    <m/>
    <m/>
    <s v="IC"/>
    <s v="Invest Cont"/>
    <n v="330"/>
    <m/>
    <m/>
    <m/>
    <s v="7000    LANEWOOD                     AV"/>
    <m/>
    <n v="34.099200000000003"/>
    <n v="-118.3417"/>
  </r>
  <r>
    <n v="201014757"/>
    <d v="2020-11-05T00:00:00"/>
    <x v="2"/>
    <n v="800"/>
    <n v="10"/>
    <x v="11"/>
    <n v="1027"/>
    <n v="1"/>
    <n v="510"/>
    <x v="0"/>
    <m/>
    <n v="0"/>
    <m/>
    <m/>
    <n v="707"/>
    <s v="GARAGE/CARPORT"/>
    <m/>
    <m/>
    <s v="IC"/>
    <s v="Invest Cont"/>
    <n v="510"/>
    <m/>
    <m/>
    <m/>
    <s v="6800    LOUISE                       AV"/>
    <m/>
    <n v="34.193899999999999"/>
    <n v="-118.5098"/>
  </r>
  <r>
    <n v="200800777"/>
    <d v="2020-08-21T00:00:00"/>
    <x v="183"/>
    <n v="1430"/>
    <n v="8"/>
    <x v="12"/>
    <n v="883"/>
    <n v="2"/>
    <n v="354"/>
    <x v="14"/>
    <s v="1822 1402"/>
    <n v="25"/>
    <s v="M"/>
    <s v="O"/>
    <n v="102"/>
    <s v="SIDEWALK"/>
    <m/>
    <m/>
    <s v="IC"/>
    <s v="Invest Cont"/>
    <n v="354"/>
    <n v="998"/>
    <m/>
    <m/>
    <s v="COTNER"/>
    <s v="OLYMPIC"/>
    <n v="34.039299999999997"/>
    <n v="-118.4397"/>
  </r>
  <r>
    <n v="201113269"/>
    <d v="2020-07-25T00:00:00"/>
    <x v="338"/>
    <n v="2104"/>
    <n v="11"/>
    <x v="7"/>
    <n v="1107"/>
    <n v="2"/>
    <n v="930"/>
    <x v="30"/>
    <s v="0913 0421"/>
    <n v="60"/>
    <s v="F"/>
    <s v="H"/>
    <n v="501"/>
    <s v="SINGLE FAMILY DWELLING"/>
    <n v="511"/>
    <s v="VERBAL THREAT"/>
    <s v="AO"/>
    <s v="Adult Other"/>
    <n v="930"/>
    <m/>
    <m/>
    <m/>
    <s v="6000    BURWOOD                      AV"/>
    <m/>
    <n v="34.126800000000003"/>
    <n v="-118.1887"/>
  </r>
  <r>
    <n v="201113525"/>
    <d v="2020-09-12T00:00:00"/>
    <x v="171"/>
    <n v="1200"/>
    <n v="11"/>
    <x v="7"/>
    <n v="1137"/>
    <n v="1"/>
    <n v="110"/>
    <x v="76"/>
    <s v="0913 1814 0400 0416 1402"/>
    <n v="37"/>
    <s v="M"/>
    <s v="W"/>
    <n v="101"/>
    <s v="STREET"/>
    <n v="302"/>
    <s v="BLUNT INSTRUMENT"/>
    <s v="AO"/>
    <s v="Adult Other"/>
    <n v="110"/>
    <n v="998"/>
    <m/>
    <m/>
    <s v="600 N  AVENUE 50"/>
    <m/>
    <n v="34.110900000000001"/>
    <n v="-118.2016"/>
  </r>
  <r>
    <n v="201214021"/>
    <d v="2020-06-02T00:00:00"/>
    <x v="250"/>
    <n v="1220"/>
    <n v="12"/>
    <x v="8"/>
    <n v="1203"/>
    <n v="2"/>
    <n v="888"/>
    <x v="24"/>
    <s v="0448 0429 0913 1202"/>
    <n v="71"/>
    <s v="M"/>
    <s v="B"/>
    <n v="501"/>
    <s v="SINGLE FAMILY DWELLING"/>
    <n v="400"/>
    <s v="STRONG-ARM (HANDS, FIST, FEET OR BODILY FORCE)"/>
    <s v="IC"/>
    <s v="Invest Cont"/>
    <n v="888"/>
    <m/>
    <m/>
    <m/>
    <s v="1900 W  48TH                         ST"/>
    <m/>
    <n v="34.000100000000003"/>
    <n v="-118.3138"/>
  </r>
  <r>
    <n v="200218310"/>
    <d v="2020-12-07T00:00:00"/>
    <x v="195"/>
    <n v="1745"/>
    <n v="2"/>
    <x v="5"/>
    <n v="249"/>
    <n v="1"/>
    <n v="510"/>
    <x v="0"/>
    <m/>
    <n v="0"/>
    <m/>
    <m/>
    <n v="108"/>
    <s v="PARKING LOT"/>
    <m/>
    <m/>
    <s v="AO"/>
    <s v="Adult Other"/>
    <n v="510"/>
    <m/>
    <m/>
    <m/>
    <s v="1000    WILSHIRE                     BL"/>
    <m/>
    <n v="34.051900000000003"/>
    <n v="-118.2624"/>
  </r>
  <r>
    <n v="200320466"/>
    <d v="2020-11-16T00:00:00"/>
    <x v="122"/>
    <n v="914"/>
    <n v="3"/>
    <x v="2"/>
    <n v="374"/>
    <n v="2"/>
    <n v="624"/>
    <x v="15"/>
    <s v="1822 0416"/>
    <n v="19"/>
    <s v="F"/>
    <s v="B"/>
    <n v="101"/>
    <s v="STREET"/>
    <n v="400"/>
    <s v="STRONG-ARM (HANDS, FIST, FEET OR BODILY FORCE)"/>
    <s v="IC"/>
    <s v="Invest Cont"/>
    <n v="624"/>
    <m/>
    <m/>
    <m/>
    <s v="2ND                          AV"/>
    <s v="39TH                         ST"/>
    <n v="34.014600000000002"/>
    <n v="-118.3193"/>
  </r>
  <r>
    <n v="200218003"/>
    <d v="2020-11-30T00:00:00"/>
    <x v="18"/>
    <n v="55"/>
    <n v="2"/>
    <x v="5"/>
    <n v="265"/>
    <n v="2"/>
    <n v="626"/>
    <x v="10"/>
    <s v="2000 1814 0416 0446 2034 0913"/>
    <n v="38"/>
    <s v="F"/>
    <s v="H"/>
    <n v="502"/>
    <s v="MULTI-UNIT DWELLING (APARTMENT, DUPLEX, ETC)"/>
    <n v="400"/>
    <s v="STRONG-ARM (HANDS, FIST, FEET OR BODILY FORCE)"/>
    <s v="IC"/>
    <s v="Invest Cont"/>
    <n v="626"/>
    <m/>
    <m/>
    <m/>
    <s v="700 S  WESTLAKE                     AV"/>
    <m/>
    <n v="34.055700000000002"/>
    <n v="-118.2758"/>
  </r>
  <r>
    <n v="200112251"/>
    <d v="2020-05-25T00:00:00"/>
    <x v="88"/>
    <n v="1525"/>
    <n v="1"/>
    <x v="1"/>
    <n v="152"/>
    <n v="1"/>
    <n v="230"/>
    <x v="13"/>
    <s v="1202 0447 0431 0913"/>
    <n v="71"/>
    <s v="M"/>
    <s v="O"/>
    <n v="102"/>
    <s v="SIDEWALK"/>
    <n v="512"/>
    <s v="MACE/PEPPER SPRAY"/>
    <s v="IC"/>
    <s v="Invest Cont"/>
    <n v="230"/>
    <m/>
    <m/>
    <m/>
    <s v="500 S  OLIVE                        ST"/>
    <m/>
    <n v="34.049500000000002"/>
    <n v="-118.2529"/>
  </r>
  <r>
    <n v="200111429"/>
    <d v="2020-05-06T00:00:00"/>
    <x v="180"/>
    <n v="1300"/>
    <n v="1"/>
    <x v="1"/>
    <n v="135"/>
    <n v="2"/>
    <n v="624"/>
    <x v="15"/>
    <s v="0361 0913 0416"/>
    <n v="44"/>
    <s v="M"/>
    <s v="B"/>
    <n v="502"/>
    <s v="MULTI-UNIT DWELLING (APARTMENT, DUPLEX, ETC)"/>
    <n v="400"/>
    <s v="STRONG-ARM (HANDS, FIST, FEET OR BODILY FORCE)"/>
    <s v="IC"/>
    <s v="Invest Cont"/>
    <n v="624"/>
    <m/>
    <m/>
    <m/>
    <s v="100 E  3RD                          ST"/>
    <m/>
    <n v="34.049599999999998"/>
    <n v="-118.2458"/>
  </r>
  <r>
    <n v="201308023"/>
    <d v="2020-03-12T00:00:00"/>
    <x v="73"/>
    <n v="2000"/>
    <n v="13"/>
    <x v="6"/>
    <n v="1333"/>
    <n v="1"/>
    <n v="420"/>
    <x v="33"/>
    <m/>
    <n v="0"/>
    <m/>
    <m/>
    <n v="101"/>
    <s v="STREET"/>
    <m/>
    <m/>
    <s v="IC"/>
    <s v="Invest Cont"/>
    <n v="420"/>
    <m/>
    <m/>
    <m/>
    <s v="32ND                         ST"/>
    <s v="SAN PEDRO                    ST"/>
    <n v="34.016300000000001"/>
    <n v="-118.2624"/>
  </r>
  <r>
    <n v="200406704"/>
    <d v="2020-03-09T00:00:00"/>
    <x v="100"/>
    <n v="930"/>
    <n v="4"/>
    <x v="4"/>
    <n v="427"/>
    <n v="1"/>
    <n v="440"/>
    <x v="20"/>
    <n v="344"/>
    <n v="29"/>
    <s v="M"/>
    <s v="H"/>
    <n v="502"/>
    <s v="MULTI-UNIT DWELLING (APARTMENT, DUPLEX, ETC)"/>
    <m/>
    <m/>
    <s v="IC"/>
    <s v="Invest Cont"/>
    <n v="440"/>
    <m/>
    <m/>
    <m/>
    <s v="4600    HUNTINGTON DR"/>
    <m/>
    <n v="34.085299999999997"/>
    <n v="-118.18600000000001"/>
  </r>
  <r>
    <n v="201000821"/>
    <d v="2020-08-18T00:00:00"/>
    <x v="137"/>
    <n v="2250"/>
    <n v="10"/>
    <x v="11"/>
    <n v="1033"/>
    <n v="2"/>
    <n v="753"/>
    <x v="37"/>
    <s v="1100 1822 1402 1420 1407"/>
    <n v="0"/>
    <s v="M"/>
    <s v="W"/>
    <n v="501"/>
    <s v="SINGLE FAMILY DWELLING"/>
    <n v="106"/>
    <s v="UNKNOWN FIREARM"/>
    <s v="IC"/>
    <s v="Invest Cont"/>
    <n v="753"/>
    <n v="998"/>
    <m/>
    <m/>
    <s v="6100    TAMPA                        AV"/>
    <m/>
    <n v="34.1813"/>
    <n v="-118.5534"/>
  </r>
  <r>
    <n v="201010690"/>
    <d v="2020-07-05T00:00:00"/>
    <x v="153"/>
    <n v="1256"/>
    <n v="10"/>
    <x v="11"/>
    <n v="1021"/>
    <n v="1"/>
    <n v="440"/>
    <x v="20"/>
    <s v="0394 0344 1822"/>
    <n v="27"/>
    <s v="M"/>
    <s v="P"/>
    <n v="501"/>
    <s v="SINGLE FAMILY DWELLING"/>
    <m/>
    <m/>
    <s v="IC"/>
    <s v="Invest Cont"/>
    <n v="440"/>
    <m/>
    <m/>
    <m/>
    <s v="6500    TAMPA                        AV"/>
    <m/>
    <n v="34.195399999999999"/>
    <n v="-118.5577"/>
  </r>
  <r>
    <n v="200407868"/>
    <d v="2020-04-15T00:00:00"/>
    <x v="96"/>
    <n v="1800"/>
    <n v="4"/>
    <x v="4"/>
    <n v="489"/>
    <n v="2"/>
    <n v="626"/>
    <x v="10"/>
    <s v="2000 1813 0400 0913"/>
    <n v="40"/>
    <s v="M"/>
    <s v="H"/>
    <n v="502"/>
    <s v="MULTI-UNIT DWELLING (APARTMENT, DUPLEX, ETC)"/>
    <n v="400"/>
    <s v="STRONG-ARM (HANDS, FIST, FEET OR BODILY FORCE)"/>
    <s v="AO"/>
    <s v="Adult Other"/>
    <n v="626"/>
    <m/>
    <m/>
    <m/>
    <s v="2900    THE MALL                     ST"/>
    <m/>
    <n v="34.024500000000003"/>
    <n v="-118.21429999999999"/>
  </r>
  <r>
    <n v="200517364"/>
    <d v="2020-12-02T00:00:00"/>
    <x v="41"/>
    <n v="1900"/>
    <n v="5"/>
    <x v="10"/>
    <n v="563"/>
    <n v="2"/>
    <n v="626"/>
    <x v="10"/>
    <s v="0913 2000 0448 0400 1821"/>
    <n v="34"/>
    <s v="F"/>
    <s v="H"/>
    <n v="501"/>
    <s v="SINGLE FAMILY DWELLING"/>
    <n v="400"/>
    <s v="STRONG-ARM (HANDS, FIST, FEET OR BODILY FORCE)"/>
    <s v="AO"/>
    <s v="Adult Other"/>
    <n v="626"/>
    <m/>
    <m/>
    <m/>
    <s v="1000 W  13TH                         ST"/>
    <m/>
    <n v="33.732500000000002"/>
    <n v="-118.29949999999999"/>
  </r>
  <r>
    <n v="201211384"/>
    <d v="2020-04-22T00:00:00"/>
    <x v="168"/>
    <n v="1535"/>
    <n v="12"/>
    <x v="8"/>
    <n v="1258"/>
    <n v="1"/>
    <n v="236"/>
    <x v="46"/>
    <s v="0400 2000 1814 0408 0419 1822"/>
    <n v="23"/>
    <s v="F"/>
    <s v="H"/>
    <n v="502"/>
    <s v="MULTI-UNIT DWELLING (APARTMENT, DUPLEX, ETC)"/>
    <n v="400"/>
    <s v="STRONG-ARM (HANDS, FIST, FEET OR BODILY FORCE)"/>
    <s v="AA"/>
    <s v="Adult Arrest"/>
    <n v="236"/>
    <m/>
    <m/>
    <m/>
    <s v="200 W  78TH                         ST"/>
    <m/>
    <n v="33.968899999999998"/>
    <n v="-118.2756"/>
  </r>
  <r>
    <n v="200414918"/>
    <d v="2020-11-15T00:00:00"/>
    <x v="331"/>
    <n v="1330"/>
    <n v="4"/>
    <x v="4"/>
    <n v="429"/>
    <n v="1"/>
    <n v="440"/>
    <x v="20"/>
    <s v="0394 0344"/>
    <n v="36"/>
    <s v="M"/>
    <s v="H"/>
    <n v="710"/>
    <s v="OTHER PREMISE"/>
    <m/>
    <m/>
    <s v="IC"/>
    <s v="Invest Cont"/>
    <n v="440"/>
    <m/>
    <m/>
    <m/>
    <s v="3500    LIFUR                        AV"/>
    <m/>
    <n v="34.086300000000001"/>
    <n v="-118.16759999999999"/>
  </r>
  <r>
    <n v="201012981"/>
    <d v="2020-09-11T00:00:00"/>
    <x v="335"/>
    <n v="1500"/>
    <n v="10"/>
    <x v="11"/>
    <n v="1025"/>
    <n v="2"/>
    <n v="626"/>
    <x v="10"/>
    <s v="1813 0913 2000 1814 0416 1414 2038 0448 0429 0344"/>
    <n v="59"/>
    <s v="F"/>
    <s v="W"/>
    <n v="501"/>
    <s v="SINGLE FAMILY DWELLING"/>
    <n v="400"/>
    <s v="STRONG-ARM (HANDS, FIST, FEET OR BODILY FORCE)"/>
    <s v="AA"/>
    <s v="Adult Arrest"/>
    <n v="626"/>
    <m/>
    <m/>
    <m/>
    <s v="6900    ETIWANDA                     AV"/>
    <m/>
    <n v="34.195900000000002"/>
    <n v="-118.5317"/>
  </r>
  <r>
    <n v="201205875"/>
    <d v="2020-01-27T00:00:00"/>
    <x v="225"/>
    <n v="1400"/>
    <n v="12"/>
    <x v="8"/>
    <n v="1232"/>
    <n v="1"/>
    <n v="230"/>
    <x v="13"/>
    <s v="1822 2024 0334 0431"/>
    <n v="59"/>
    <s v="M"/>
    <s v="B"/>
    <n v="108"/>
    <s v="PARKING LOT"/>
    <n v="512"/>
    <s v="MACE/PEPPER SPRAY"/>
    <s v="IC"/>
    <s v="Invest Cont"/>
    <n v="230"/>
    <m/>
    <m/>
    <m/>
    <s v="CRENSHAW"/>
    <s v="SLAUSON                      AV"/>
    <n v="33.988999999999997"/>
    <n v="-118.3308"/>
  </r>
  <r>
    <n v="200907921"/>
    <d v="2020-03-28T00:00:00"/>
    <x v="328"/>
    <n v="1200"/>
    <n v="9"/>
    <x v="3"/>
    <n v="941"/>
    <n v="2"/>
    <n v="624"/>
    <x v="15"/>
    <s v="0416 1202"/>
    <n v="61"/>
    <s v="F"/>
    <s v="H"/>
    <n v="108"/>
    <s v="PARKING LOT"/>
    <n v="500"/>
    <s v="UNKNOWN WEAPON/OTHER WEAPON"/>
    <s v="IC"/>
    <s v="Invest Cont"/>
    <n v="624"/>
    <m/>
    <m/>
    <m/>
    <s v="5600    VAN NUYS                     BL"/>
    <m/>
    <n v="34.1721"/>
    <n v="-118.4485"/>
  </r>
  <r>
    <n v="200122553"/>
    <d v="2020-12-19T00:00:00"/>
    <x v="236"/>
    <n v="1612"/>
    <n v="1"/>
    <x v="1"/>
    <n v="191"/>
    <n v="1"/>
    <n v="440"/>
    <x v="20"/>
    <s v="0344 1822 2032"/>
    <n v="28"/>
    <s v="M"/>
    <s v="H"/>
    <n v="203"/>
    <s v="OTHER BUSINESS"/>
    <m/>
    <m/>
    <s v="IC"/>
    <s v="Invest Cont"/>
    <n v="440"/>
    <m/>
    <m/>
    <m/>
    <s v="1700 S  FIGUEROA                     ST"/>
    <m/>
    <n v="34.036200000000001"/>
    <n v="-118.2709"/>
  </r>
  <r>
    <n v="200218333"/>
    <d v="2020-12-07T00:00:00"/>
    <x v="53"/>
    <n v="1700"/>
    <n v="2"/>
    <x v="5"/>
    <n v="251"/>
    <n v="2"/>
    <n v="626"/>
    <x v="10"/>
    <s v="2000 1814 0432 0400 1240 0913"/>
    <n v="25"/>
    <s v="F"/>
    <s v="W"/>
    <n v="101"/>
    <s v="STREET"/>
    <n v="400"/>
    <s v="STRONG-ARM (HANDS, FIST, FEET OR BODILY FORCE)"/>
    <s v="AO"/>
    <s v="Adult Other"/>
    <n v="434"/>
    <n v="626"/>
    <m/>
    <m/>
    <s v="WILSHIRE"/>
    <s v="RAMPART"/>
    <n v="34.060899999999997"/>
    <n v="-118.28230000000001"/>
  </r>
  <r>
    <n v="200517445"/>
    <d v="2020-11-02T00:00:00"/>
    <x v="245"/>
    <n v="2145"/>
    <n v="5"/>
    <x v="10"/>
    <n v="514"/>
    <n v="1"/>
    <n v="310"/>
    <x v="5"/>
    <s v="0202 0216 1309 2004"/>
    <n v="0"/>
    <s v="X"/>
    <s v="X"/>
    <n v="221"/>
    <s v="PUBLIC STORAGE"/>
    <m/>
    <m/>
    <s v="AA"/>
    <s v="Adult Arrest"/>
    <n v="310"/>
    <m/>
    <m/>
    <m/>
    <s v="1200 W  PACIFIC COAST                HY"/>
    <m/>
    <n v="33.790399999999998"/>
    <n v="-118.27800000000001"/>
  </r>
  <r>
    <n v="200613236"/>
    <d v="2020-07-29T00:00:00"/>
    <x v="190"/>
    <n v="1030"/>
    <n v="6"/>
    <x v="9"/>
    <n v="667"/>
    <n v="2"/>
    <n v="860"/>
    <x v="66"/>
    <s v="1822 0400 0448 0522"/>
    <n v="0"/>
    <s v="F"/>
    <s v="H"/>
    <n v="101"/>
    <s v="STREET"/>
    <n v="400"/>
    <s v="STRONG-ARM (HANDS, FIST, FEET OR BODILY FORCE)"/>
    <s v="IC"/>
    <s v="Invest Cont"/>
    <n v="860"/>
    <m/>
    <m/>
    <m/>
    <s v="1200 N  BEACHWOOD                    DR"/>
    <m/>
    <n v="34.092599999999997"/>
    <n v="-118.3212"/>
  </r>
  <r>
    <n v="201117063"/>
    <d v="2020-12-29T00:00:00"/>
    <x v="360"/>
    <n v="1700"/>
    <n v="11"/>
    <x v="7"/>
    <n v="1124"/>
    <n v="1"/>
    <n v="510"/>
    <x v="0"/>
    <m/>
    <n v="0"/>
    <m/>
    <m/>
    <n v="101"/>
    <s v="STREET"/>
    <m/>
    <m/>
    <s v="IC"/>
    <s v="Invest Cont"/>
    <n v="510"/>
    <m/>
    <m/>
    <m/>
    <s v="CHAPMAN                      ST"/>
    <s v="AVENUE 32"/>
    <n v="34.121000000000002"/>
    <n v="-118.2441"/>
  </r>
  <r>
    <n v="201205521"/>
    <d v="2020-01-22T00:00:00"/>
    <x v="327"/>
    <n v="630"/>
    <n v="12"/>
    <x v="8"/>
    <n v="1245"/>
    <n v="2"/>
    <n v="626"/>
    <x v="10"/>
    <s v="0400 0416 2000 1814 0913"/>
    <n v="65"/>
    <s v="M"/>
    <s v="B"/>
    <n v="501"/>
    <s v="SINGLE FAMILY DWELLING"/>
    <n v="500"/>
    <s v="UNKNOWN WEAPON/OTHER WEAPON"/>
    <s v="AO"/>
    <s v="Adult Other"/>
    <n v="626"/>
    <m/>
    <m/>
    <m/>
    <s v="1200 W  64TH                         ST"/>
    <m/>
    <n v="33.981400000000001"/>
    <n v="-118.2958"/>
  </r>
  <r>
    <n v="200804446"/>
    <d v="2020-01-11T00:00:00"/>
    <x v="132"/>
    <n v="2340"/>
    <n v="8"/>
    <x v="12"/>
    <n v="858"/>
    <n v="2"/>
    <n v="930"/>
    <x v="30"/>
    <s v="2053 1528 0903 1202 2036 0421 0329"/>
    <n v="66"/>
    <s v="F"/>
    <s v="W"/>
    <n v="502"/>
    <s v="MULTI-UNIT DWELLING (APARTMENT, DUPLEX, ETC)"/>
    <m/>
    <m/>
    <s v="IC"/>
    <s v="Invest Cont"/>
    <n v="745"/>
    <n v="930"/>
    <m/>
    <m/>
    <s v="1700 S  ROBERTSON                    BL"/>
    <m/>
    <n v="34.052100000000003"/>
    <n v="-118.38639999999999"/>
  </r>
  <r>
    <n v="200307531"/>
    <d v="2020-02-27T00:00:00"/>
    <x v="61"/>
    <n v="359"/>
    <n v="3"/>
    <x v="2"/>
    <n v="329"/>
    <n v="2"/>
    <n v="740"/>
    <x v="21"/>
    <s v="2021 0329"/>
    <n v="0"/>
    <s v="X"/>
    <s v="X"/>
    <n v="502"/>
    <s v="MULTI-UNIT DWELLING (APARTMENT, DUPLEX, ETC)"/>
    <m/>
    <m/>
    <s v="IC"/>
    <s v="Invest Cont"/>
    <n v="740"/>
    <m/>
    <m/>
    <m/>
    <s v="500 W  27TH                         ST"/>
    <m/>
    <n v="34.026800000000001"/>
    <n v="-118.2753"/>
  </r>
  <r>
    <n v="200108903"/>
    <d v="2020-03-10T00:00:00"/>
    <x v="73"/>
    <n v="2000"/>
    <n v="1"/>
    <x v="1"/>
    <n v="162"/>
    <n v="1"/>
    <n v="420"/>
    <x v="33"/>
    <m/>
    <n v="0"/>
    <m/>
    <m/>
    <n v="108"/>
    <s v="PARKING LOT"/>
    <m/>
    <m/>
    <s v="IC"/>
    <s v="Invest Cont"/>
    <n v="420"/>
    <m/>
    <m/>
    <m/>
    <s v="700 S  GRAND                        AV"/>
    <m/>
    <n v="34.0473"/>
    <n v="-118.25660000000001"/>
  </r>
  <r>
    <n v="200905364"/>
    <d v="2020-01-30T00:00:00"/>
    <x v="259"/>
    <n v="1450"/>
    <n v="9"/>
    <x v="3"/>
    <n v="998"/>
    <n v="2"/>
    <n v="649"/>
    <x v="52"/>
    <s v="0377 1822"/>
    <n v="25"/>
    <s v="M"/>
    <s v="H"/>
    <n v="602"/>
    <s v="BANK"/>
    <m/>
    <m/>
    <s v="IC"/>
    <s v="Invest Cont"/>
    <n v="649"/>
    <m/>
    <m/>
    <m/>
    <s v="12900    VENTURA                      BL"/>
    <m/>
    <n v="34.145099999999999"/>
    <n v="-118.41370000000001"/>
  </r>
  <r>
    <n v="200212656"/>
    <d v="2020-07-16T00:00:00"/>
    <x v="51"/>
    <n v="852"/>
    <n v="2"/>
    <x v="5"/>
    <n v="201"/>
    <n v="2"/>
    <n v="901"/>
    <x v="19"/>
    <n v="2038"/>
    <n v="37"/>
    <s v="F"/>
    <s v="W"/>
    <n v="502"/>
    <s v="MULTI-UNIT DWELLING (APARTMENT, DUPLEX, ETC)"/>
    <m/>
    <m/>
    <s v="AO"/>
    <s v="Adult Other"/>
    <n v="901"/>
    <m/>
    <m/>
    <m/>
    <s v="900 N  MARIPOSA                     AV"/>
    <m/>
    <n v="34.086799999999997"/>
    <n v="-118.2991"/>
  </r>
  <r>
    <n v="201110632"/>
    <d v="2020-06-19T00:00:00"/>
    <x v="38"/>
    <n v="1"/>
    <n v="11"/>
    <x v="7"/>
    <n v="1158"/>
    <n v="1"/>
    <n v="341"/>
    <x v="12"/>
    <n v="344"/>
    <n v="92"/>
    <s v="F"/>
    <s v="W"/>
    <n v="501"/>
    <s v="SINGLE FAMILY DWELLING"/>
    <m/>
    <m/>
    <s v="AA"/>
    <s v="Adult Arrest"/>
    <n v="341"/>
    <m/>
    <m/>
    <m/>
    <s v="3900    WEST POINT                   DR"/>
    <m/>
    <n v="34.093299999999999"/>
    <n v="-118.2141"/>
  </r>
  <r>
    <n v="200616266"/>
    <d v="2020-10-04T00:00:00"/>
    <x v="263"/>
    <n v="600"/>
    <n v="6"/>
    <x v="9"/>
    <n v="669"/>
    <n v="1"/>
    <n v="510"/>
    <x v="0"/>
    <m/>
    <n v="0"/>
    <m/>
    <m/>
    <n v="101"/>
    <s v="STREET"/>
    <m/>
    <m/>
    <s v="AA"/>
    <s v="Adult Arrest"/>
    <n v="510"/>
    <m/>
    <m/>
    <m/>
    <s v="1200 N  HARVARD                      BL"/>
    <m/>
    <n v="34.094099999999997"/>
    <n v="-118.3036"/>
  </r>
  <r>
    <n v="201112609"/>
    <d v="2020-08-18T00:00:00"/>
    <x v="116"/>
    <n v="2235"/>
    <n v="11"/>
    <x v="7"/>
    <n v="1177"/>
    <n v="2"/>
    <n v="664"/>
    <x v="53"/>
    <n v="701"/>
    <n v="21"/>
    <s v="M"/>
    <s v="B"/>
    <n v="301"/>
    <s v="GAS STATION"/>
    <m/>
    <m/>
    <s v="IC"/>
    <s v="Invest Cont"/>
    <n v="664"/>
    <m/>
    <m/>
    <m/>
    <s v="2600 N  FIGUEROA                     ST"/>
    <m/>
    <n v="34.0884"/>
    <n v="-118.22580000000001"/>
  </r>
  <r>
    <n v="201222889"/>
    <d v="2020-10-19T00:00:00"/>
    <x v="336"/>
    <n v="1915"/>
    <n v="12"/>
    <x v="8"/>
    <n v="1257"/>
    <n v="2"/>
    <n v="753"/>
    <x v="37"/>
    <s v="1402 1407 1100 0906"/>
    <n v="0"/>
    <s v="X"/>
    <s v="X"/>
    <n v="101"/>
    <s v="STREET"/>
    <n v="106"/>
    <s v="UNKNOWN FIREARM"/>
    <s v="IC"/>
    <s v="Invest Cont"/>
    <n v="753"/>
    <m/>
    <m/>
    <m/>
    <s v="76TH                         ST"/>
    <s v="MAIN                         ST"/>
    <n v="33.969299999999997"/>
    <n v="-118.285"/>
  </r>
  <r>
    <n v="201218349"/>
    <d v="2020-08-11T00:00:00"/>
    <x v="283"/>
    <n v="800"/>
    <n v="12"/>
    <x v="8"/>
    <n v="1249"/>
    <n v="1"/>
    <n v="210"/>
    <x v="11"/>
    <s v="0400 0416 0344 1310 0913 1817"/>
    <n v="26"/>
    <s v="F"/>
    <s v="B"/>
    <n v="108"/>
    <s v="PARKING LOT"/>
    <n v="400"/>
    <s v="STRONG-ARM (HANDS, FIST, FEET OR BODILY FORCE)"/>
    <s v="IC"/>
    <s v="Invest Cont"/>
    <n v="210"/>
    <m/>
    <m/>
    <m/>
    <s v="FLORENCE                     AV"/>
    <s v="FIGUEROA                     ST"/>
    <n v="33.974699999999999"/>
    <n v="-118.28270000000001"/>
  </r>
  <r>
    <n v="200406554"/>
    <d v="2020-03-05T00:00:00"/>
    <x v="244"/>
    <n v="1800"/>
    <n v="4"/>
    <x v="4"/>
    <n v="499"/>
    <n v="1"/>
    <n v="440"/>
    <x v="20"/>
    <n v="344"/>
    <n v="36"/>
    <s v="F"/>
    <s v="H"/>
    <n v="402"/>
    <s v="MARKET"/>
    <m/>
    <m/>
    <s v="IC"/>
    <s v="Invest Cont"/>
    <n v="440"/>
    <m/>
    <m/>
    <m/>
    <s v="3600 E  OLYMPIC                      BL"/>
    <m/>
    <n v="34.018799999999999"/>
    <n v="-118.20099999999999"/>
  </r>
  <r>
    <n v="200905375"/>
    <d v="2020-02-01T00:00:00"/>
    <x v="169"/>
    <n v="2210"/>
    <n v="9"/>
    <x v="3"/>
    <n v="906"/>
    <n v="2"/>
    <n v="624"/>
    <x v="15"/>
    <n v="444"/>
    <n v="22"/>
    <s v="F"/>
    <s v="W"/>
    <n v="108"/>
    <s v="PARKING LOT"/>
    <n v="400"/>
    <s v="STRONG-ARM (HANDS, FIST, FEET OR BODILY FORCE)"/>
    <s v="IC"/>
    <s v="Invest Cont"/>
    <n v="624"/>
    <m/>
    <m/>
    <m/>
    <s v="7200    VAN NUYS                     BL"/>
    <m/>
    <n v="34.2012"/>
    <n v="-118.4487"/>
  </r>
  <r>
    <n v="200307870"/>
    <d v="2020-03-04T00:00:00"/>
    <x v="58"/>
    <n v="800"/>
    <n v="3"/>
    <x v="2"/>
    <n v="311"/>
    <n v="2"/>
    <n v="354"/>
    <x v="14"/>
    <s v="0930 1822"/>
    <n v="61"/>
    <s v="M"/>
    <s v="H"/>
    <n v="301"/>
    <s v="GAS STATION"/>
    <m/>
    <m/>
    <s v="IC"/>
    <s v="Invest Cont"/>
    <n v="354"/>
    <m/>
    <m/>
    <m/>
    <s v="1800    MOUNTAIN VIEW                AV"/>
    <m/>
    <n v="34.0291"/>
    <n v="-118.3669"/>
  </r>
  <r>
    <n v="200508747"/>
    <d v="2020-04-27T00:00:00"/>
    <x v="303"/>
    <n v="1800"/>
    <n v="5"/>
    <x v="10"/>
    <n v="511"/>
    <n v="1"/>
    <n v="510"/>
    <x v="0"/>
    <m/>
    <n v="0"/>
    <m/>
    <m/>
    <n v="103"/>
    <s v="ALLEY"/>
    <m/>
    <m/>
    <s v="IC"/>
    <s v="Invest Cont"/>
    <n v="510"/>
    <m/>
    <m/>
    <m/>
    <s v="253RD                        ST"/>
    <s v="PRESIDENT                    AV"/>
    <n v="33.794800000000002"/>
    <n v="-118.3043"/>
  </r>
  <r>
    <n v="200116883"/>
    <d v="2020-08-24T00:00:00"/>
    <x v="214"/>
    <n v="2245"/>
    <n v="1"/>
    <x v="1"/>
    <n v="124"/>
    <n v="1"/>
    <n v="231"/>
    <x v="51"/>
    <s v="1501 0400 1212 1822"/>
    <n v="0"/>
    <s v="M"/>
    <s v="W"/>
    <n v="726"/>
    <s v="POLICE FACILITY"/>
    <n v="500"/>
    <s v="UNKNOWN WEAPON/OTHER WEAPON"/>
    <s v="IC"/>
    <s v="Invest Cont"/>
    <n v="231"/>
    <m/>
    <m/>
    <m/>
    <s v="100 W  1ST                          ST"/>
    <m/>
    <n v="34.052199999999999"/>
    <n v="-118.24339999999999"/>
  </r>
  <r>
    <n v="201008888"/>
    <d v="2020-05-10T00:00:00"/>
    <x v="39"/>
    <n v="1615"/>
    <n v="10"/>
    <x v="11"/>
    <n v="1003"/>
    <n v="2"/>
    <n v="624"/>
    <x v="15"/>
    <s v="0913 0416 2002"/>
    <n v="34"/>
    <s v="M"/>
    <s v="H"/>
    <n v="502"/>
    <s v="MULTI-UNIT DWELLING (APARTMENT, DUPLEX, ETC)"/>
    <n v="400"/>
    <s v="STRONG-ARM (HANDS, FIST, FEET OR BODILY FORCE)"/>
    <s v="IC"/>
    <s v="Invest Cont"/>
    <n v="624"/>
    <m/>
    <m/>
    <m/>
    <s v="7800    RESEDA                       BL"/>
    <m/>
    <n v="34.214799999999997"/>
    <n v="-118.54040000000001"/>
  </r>
  <r>
    <n v="200321125"/>
    <d v="2020-12-01T00:00:00"/>
    <x v="194"/>
    <n v="1600"/>
    <n v="3"/>
    <x v="2"/>
    <n v="379"/>
    <n v="1"/>
    <n v="510"/>
    <x v="0"/>
    <m/>
    <n v="0"/>
    <m/>
    <m/>
    <n v="101"/>
    <s v="STREET"/>
    <m/>
    <m/>
    <s v="JA"/>
    <s v="Juv Arrest"/>
    <n v="510"/>
    <m/>
    <m/>
    <m/>
    <s v="38TH"/>
    <s v="WISCONSIN"/>
    <n v="34.017299999999999"/>
    <n v="-118.2931"/>
  </r>
  <r>
    <n v="201012508"/>
    <d v="2020-08-28T00:00:00"/>
    <x v="182"/>
    <n v="500"/>
    <n v="10"/>
    <x v="11"/>
    <n v="1004"/>
    <n v="1"/>
    <n v="510"/>
    <x v="0"/>
    <m/>
    <n v="0"/>
    <m/>
    <m/>
    <n v="101"/>
    <s v="STREET"/>
    <m/>
    <m/>
    <s v="IC"/>
    <s v="Invest Cont"/>
    <n v="510"/>
    <m/>
    <m/>
    <m/>
    <s v="7600    RESEDA                       BL"/>
    <m/>
    <n v="34.208399999999997"/>
    <n v="-118.536"/>
  </r>
  <r>
    <n v="200900635"/>
    <d v="2020-03-09T00:00:00"/>
    <x v="305"/>
    <n v="1330"/>
    <n v="9"/>
    <x v="3"/>
    <n v="964"/>
    <n v="1"/>
    <n v="442"/>
    <x v="16"/>
    <n v="325"/>
    <n v="22"/>
    <s v="F"/>
    <s v="H"/>
    <n v="404"/>
    <s v="DEPARTMENT STORE"/>
    <m/>
    <m/>
    <s v="AA"/>
    <s v="Adult Arrest"/>
    <n v="442"/>
    <m/>
    <m/>
    <m/>
    <s v="14000    RIVERSIDE                    DR"/>
    <m/>
    <n v="34.157600000000002"/>
    <n v="-118.438"/>
  </r>
  <r>
    <n v="201106414"/>
    <d v="2020-02-23T00:00:00"/>
    <x v="105"/>
    <n v="1535"/>
    <n v="11"/>
    <x v="7"/>
    <n v="1176"/>
    <n v="2"/>
    <n v="624"/>
    <x v="15"/>
    <s v="0400 0416 0913"/>
    <n v="26"/>
    <s v="M"/>
    <s v="H"/>
    <n v="501"/>
    <s v="SINGLE FAMILY DWELLING"/>
    <n v="400"/>
    <s v="STRONG-ARM (HANDS, FIST, FEET OR BODILY FORCE)"/>
    <s v="IC"/>
    <s v="Invest Cont"/>
    <n v="624"/>
    <m/>
    <m/>
    <m/>
    <s v="1100    CRYSTAL                      ST"/>
    <m/>
    <n v="34.091999999999999"/>
    <n v="-118.23439999999999"/>
  </r>
  <r>
    <n v="200911911"/>
    <d v="2020-07-03T00:00:00"/>
    <x v="261"/>
    <n v="920"/>
    <n v="9"/>
    <x v="3"/>
    <n v="933"/>
    <n v="2"/>
    <n v="624"/>
    <x v="15"/>
    <n v="400"/>
    <n v="31"/>
    <s v="M"/>
    <s v="B"/>
    <n v="301"/>
    <s v="GAS STATION"/>
    <n v="400"/>
    <s v="STRONG-ARM (HANDS, FIST, FEET OR BODILY FORCE)"/>
    <s v="AO"/>
    <s v="Adult Other"/>
    <n v="624"/>
    <m/>
    <m/>
    <m/>
    <s v="6100    VAN NUYS                     BL"/>
    <m/>
    <n v="34.183100000000003"/>
    <n v="-118.45229999999999"/>
  </r>
  <r>
    <n v="201016196"/>
    <d v="2020-12-17T00:00:00"/>
    <x v="210"/>
    <n v="700"/>
    <n v="10"/>
    <x v="11"/>
    <n v="1015"/>
    <n v="2"/>
    <n v="740"/>
    <x v="21"/>
    <s v="1822 0329"/>
    <n v="0"/>
    <s v="M"/>
    <s v="W"/>
    <n v="230"/>
    <s v="DAY CARE/ADULTS*"/>
    <m/>
    <m/>
    <s v="IC"/>
    <s v="Invest Cont"/>
    <n v="740"/>
    <m/>
    <m/>
    <m/>
    <s v="18300    SHERMAN                      WY"/>
    <m/>
    <n v="34.2012"/>
    <n v="-118.5247"/>
  </r>
  <r>
    <n v="200313339"/>
    <d v="2020-06-27T00:00:00"/>
    <x v="37"/>
    <n v="1400"/>
    <n v="3"/>
    <x v="2"/>
    <n v="337"/>
    <n v="2"/>
    <n v="624"/>
    <x v="15"/>
    <s v="0903 2055 0342 1822 1516 2024 0319 0416 0429 0340"/>
    <n v="55"/>
    <s v="M"/>
    <s v="H"/>
    <n v="108"/>
    <s v="PARKING LOT"/>
    <n v="400"/>
    <s v="STRONG-ARM (HANDS, FIST, FEET OR BODILY FORCE)"/>
    <s v="IC"/>
    <s v="Invest Cont"/>
    <n v="624"/>
    <m/>
    <m/>
    <m/>
    <s v="1400 W  JEFFERSON                    BL"/>
    <m/>
    <n v="34.025500000000001"/>
    <n v="-118.2972"/>
  </r>
  <r>
    <n v="201200628"/>
    <d v="2020-04-07T00:00:00"/>
    <x v="126"/>
    <n v="740"/>
    <n v="12"/>
    <x v="8"/>
    <n v="1268"/>
    <n v="1"/>
    <n v="310"/>
    <x v="5"/>
    <s v="1402 1601"/>
    <n v="0"/>
    <s v="X"/>
    <s v="X"/>
    <n v="118"/>
    <s v="CONSTRUCTION SITE"/>
    <m/>
    <m/>
    <s v="AO"/>
    <s v="Adult Other"/>
    <n v="310"/>
    <n v="998"/>
    <m/>
    <m/>
    <s v="MAIN                         ST"/>
    <s v="79TH                         ST"/>
    <n v="33.9679"/>
    <n v="-118.2739"/>
  </r>
  <r>
    <n v="201113100"/>
    <d v="2020-08-31T00:00:00"/>
    <x v="151"/>
    <n v="1740"/>
    <n v="11"/>
    <x v="7"/>
    <n v="1177"/>
    <n v="1"/>
    <n v="510"/>
    <x v="0"/>
    <m/>
    <n v="0"/>
    <m/>
    <m/>
    <n v="108"/>
    <s v="PARKING LOT"/>
    <m/>
    <m/>
    <s v="IC"/>
    <s v="Invest Cont"/>
    <n v="510"/>
    <m/>
    <m/>
    <m/>
    <s v="2000 N  FIGUEROA                     ST"/>
    <m/>
    <n v="34.0884"/>
    <n v="-118.22580000000001"/>
  </r>
  <r>
    <n v="200116219"/>
    <d v="2020-08-11T00:00:00"/>
    <x v="133"/>
    <n v="1417"/>
    <n v="1"/>
    <x v="1"/>
    <n v="162"/>
    <n v="2"/>
    <n v="740"/>
    <x v="21"/>
    <s v="0329 1822 1414"/>
    <n v="0"/>
    <s v="X"/>
    <s v="X"/>
    <n v="108"/>
    <s v="PARKING LOT"/>
    <n v="400"/>
    <s v="STRONG-ARM (HANDS, FIST, FEET OR BODILY FORCE)"/>
    <s v="IC"/>
    <s v="Invest Cont"/>
    <n v="740"/>
    <m/>
    <m/>
    <m/>
    <s v="800 S  FLOWER                       ST"/>
    <m/>
    <n v="34.046799999999998"/>
    <n v="-118.26049999999999"/>
  </r>
  <r>
    <n v="201214088"/>
    <d v="2020-06-04T00:00:00"/>
    <x v="282"/>
    <n v="2300"/>
    <n v="12"/>
    <x v="8"/>
    <n v="1207"/>
    <n v="1"/>
    <n v="510"/>
    <x v="0"/>
    <m/>
    <n v="0"/>
    <m/>
    <m/>
    <n v="101"/>
    <s v="STREET"/>
    <m/>
    <m/>
    <s v="IC"/>
    <s v="Invest Cont"/>
    <n v="510"/>
    <m/>
    <m/>
    <m/>
    <s v="800 W  50TH                         ST"/>
    <m/>
    <n v="33.997900000000001"/>
    <n v="-118.2871"/>
  </r>
  <r>
    <n v="200113793"/>
    <d v="2020-06-22T00:00:00"/>
    <x v="334"/>
    <n v="100"/>
    <n v="1"/>
    <x v="1"/>
    <n v="176"/>
    <n v="1"/>
    <n v="230"/>
    <x v="13"/>
    <s v="0416 0408 1822"/>
    <n v="39"/>
    <s v="M"/>
    <s v="W"/>
    <n v="502"/>
    <s v="MULTI-UNIT DWELLING (APARTMENT, DUPLEX, ETC)"/>
    <n v="400"/>
    <s v="STRONG-ARM (HANDS, FIST, FEET OR BODILY FORCE)"/>
    <s v="IC"/>
    <s v="Invest Cont"/>
    <n v="230"/>
    <m/>
    <m/>
    <m/>
    <s v="700 S  LOS ANGELES                  ST"/>
    <m/>
    <n v="34.043300000000002"/>
    <n v="-118.2504"/>
  </r>
  <r>
    <n v="200119889"/>
    <d v="2020-10-23T00:00:00"/>
    <x v="60"/>
    <n v="1800"/>
    <n v="1"/>
    <x v="1"/>
    <n v="127"/>
    <n v="2"/>
    <n v="745"/>
    <x v="9"/>
    <n v="329"/>
    <n v="0"/>
    <s v="M"/>
    <s v="O"/>
    <n v="726"/>
    <s v="POLICE FACILITY"/>
    <m/>
    <m/>
    <s v="IC"/>
    <s v="Invest Cont"/>
    <n v="745"/>
    <m/>
    <m/>
    <m/>
    <s v="100 N  LOS ANGELES                  ST"/>
    <m/>
    <n v="34.051499999999997"/>
    <n v="-118.2424"/>
  </r>
  <r>
    <n v="200405848"/>
    <d v="2020-02-16T00:00:00"/>
    <x v="58"/>
    <n v="1330"/>
    <n v="4"/>
    <x v="4"/>
    <n v="428"/>
    <n v="2"/>
    <n v="745"/>
    <x v="9"/>
    <n v="329"/>
    <n v="49"/>
    <s v="F"/>
    <s v="H"/>
    <n v="501"/>
    <s v="SINGLE FAMILY DWELLING"/>
    <m/>
    <m/>
    <s v="IC"/>
    <s v="Invest Cont"/>
    <n v="745"/>
    <m/>
    <m/>
    <m/>
    <s v="3100    BUDAU                        AV"/>
    <m/>
    <n v="34.080800000000004"/>
    <n v="-118.1738"/>
  </r>
  <r>
    <n v="200612949"/>
    <d v="2020-07-22T00:00:00"/>
    <x v="231"/>
    <n v="500"/>
    <n v="6"/>
    <x v="9"/>
    <n v="631"/>
    <n v="2"/>
    <n v="624"/>
    <x v="15"/>
    <s v="0400 0416 0445 0342 1822"/>
    <n v="26"/>
    <s v="F"/>
    <s v="W"/>
    <n v="101"/>
    <s v="STREET"/>
    <n v="400"/>
    <s v="STRONG-ARM (HANDS, FIST, FEET OR BODILY FORCE)"/>
    <s v="IC"/>
    <s v="Invest Cont"/>
    <n v="624"/>
    <m/>
    <m/>
    <m/>
    <s v="1500    BLUE JAY                     WY"/>
    <m/>
    <n v="34.099499999999999"/>
    <n v="-118.3867"/>
  </r>
  <r>
    <n v="201221850"/>
    <d v="2020-10-01T00:00:00"/>
    <x v="170"/>
    <n v="930"/>
    <n v="12"/>
    <x v="8"/>
    <n v="1248"/>
    <n v="2"/>
    <n v="745"/>
    <x v="9"/>
    <s v="0329 1307 1202 1822 1309 1310"/>
    <n v="65"/>
    <s v="M"/>
    <s v="H"/>
    <n v="122"/>
    <s v="VEHICLE, PASSENGER/TRUCK"/>
    <m/>
    <m/>
    <s v="IC"/>
    <s v="Invest Cont"/>
    <n v="745"/>
    <m/>
    <m/>
    <m/>
    <s v="6300 S  VERMONT                      AV"/>
    <m/>
    <n v="33.981000000000002"/>
    <n v="-118.2914"/>
  </r>
  <r>
    <n v="200212053"/>
    <d v="2020-07-02T00:00:00"/>
    <x v="153"/>
    <n v="307"/>
    <n v="2"/>
    <x v="5"/>
    <n v="216"/>
    <n v="2"/>
    <n v="740"/>
    <x v="21"/>
    <s v="1822 1402 0329 0445 0202"/>
    <n v="0"/>
    <s v="X"/>
    <s v="X"/>
    <n v="202"/>
    <s v="LIQUOR STORE"/>
    <m/>
    <m/>
    <s v="IC"/>
    <s v="Invest Cont"/>
    <n v="740"/>
    <n v="998"/>
    <m/>
    <m/>
    <s v="2200 W  SUNSET                       BL"/>
    <m/>
    <n v="34.077800000000003"/>
    <n v="-118.2659"/>
  </r>
  <r>
    <n v="200716844"/>
    <d v="2020-12-06T00:00:00"/>
    <x v="121"/>
    <n v="1400"/>
    <n v="7"/>
    <x v="0"/>
    <n v="724"/>
    <n v="1"/>
    <n v="331"/>
    <x v="23"/>
    <s v="1822 0344 1300"/>
    <n v="39"/>
    <s v="M"/>
    <s v="F"/>
    <n v="108"/>
    <s v="PARKING LOT"/>
    <m/>
    <m/>
    <s v="IC"/>
    <s v="Invest Cont"/>
    <n v="331"/>
    <m/>
    <m/>
    <m/>
    <s v="100    THE GROVE                    DR"/>
    <m/>
    <n v="34.0747"/>
    <n v="-118.3563"/>
  </r>
  <r>
    <n v="200818015"/>
    <d v="2020-12-29T00:00:00"/>
    <x v="362"/>
    <n v="330"/>
    <n v="8"/>
    <x v="12"/>
    <n v="886"/>
    <n v="1"/>
    <n v="330"/>
    <x v="1"/>
    <s v="1822 1309 0216 1420 0321 0377 0344"/>
    <n v="33"/>
    <s v="F"/>
    <s v="O"/>
    <n v="101"/>
    <s v="STREET"/>
    <m/>
    <m/>
    <s v="IC"/>
    <s v="Invest Cont"/>
    <n v="330"/>
    <m/>
    <m/>
    <m/>
    <s v="2700    MONTE MAR                    TR"/>
    <m/>
    <n v="34.043999999999997"/>
    <n v="-118.40170000000001"/>
  </r>
  <r>
    <n v="200707745"/>
    <d v="2020-03-26T00:00:00"/>
    <x v="328"/>
    <n v="1500"/>
    <n v="7"/>
    <x v="0"/>
    <n v="702"/>
    <n v="1"/>
    <n v="510"/>
    <x v="0"/>
    <m/>
    <n v="0"/>
    <m/>
    <m/>
    <n v="101"/>
    <s v="STREET"/>
    <m/>
    <m/>
    <s v="IC"/>
    <s v="Invest Cont"/>
    <n v="510"/>
    <m/>
    <m/>
    <m/>
    <s v="600 N  GARDNER                      ST"/>
    <m/>
    <n v="34.081800000000001"/>
    <n v="-118.3532"/>
  </r>
  <r>
    <n v="201107718"/>
    <d v="2020-03-25T00:00:00"/>
    <x v="328"/>
    <n v="700"/>
    <n v="11"/>
    <x v="7"/>
    <n v="1139"/>
    <n v="1"/>
    <n v="510"/>
    <x v="0"/>
    <m/>
    <n v="0"/>
    <m/>
    <m/>
    <n v="101"/>
    <s v="STREET"/>
    <m/>
    <m/>
    <s v="IC"/>
    <s v="Invest Cont"/>
    <n v="510"/>
    <m/>
    <m/>
    <m/>
    <s v="6300    ARROYO GLEN                  ST"/>
    <m/>
    <n v="34.1128"/>
    <n v="-118.1845"/>
  </r>
  <r>
    <n v="201216375"/>
    <d v="2020-07-11T00:00:00"/>
    <x v="247"/>
    <n v="1830"/>
    <n v="12"/>
    <x v="8"/>
    <n v="1208"/>
    <n v="2"/>
    <n v="745"/>
    <x v="9"/>
    <s v="0913 0329"/>
    <n v="69"/>
    <s v="M"/>
    <s v="B"/>
    <n v="501"/>
    <s v="SINGLE FAMILY DWELLING"/>
    <m/>
    <m/>
    <s v="AO"/>
    <s v="Adult Other"/>
    <n v="745"/>
    <m/>
    <m/>
    <m/>
    <s v="500 W  47TH                         ST"/>
    <m/>
    <n v="34.000599999999999"/>
    <n v="-118.2871"/>
  </r>
  <r>
    <n v="201223546"/>
    <d v="2020-10-29T00:00:00"/>
    <x v="147"/>
    <n v="1500"/>
    <n v="12"/>
    <x v="8"/>
    <n v="1253"/>
    <n v="1"/>
    <n v="440"/>
    <x v="20"/>
    <s v="0344 1822"/>
    <n v="29"/>
    <s v="F"/>
    <s v="W"/>
    <n v="502"/>
    <s v="MULTI-UNIT DWELLING (APARTMENT, DUPLEX, ETC)"/>
    <m/>
    <m/>
    <s v="IC"/>
    <s v="Invest Cont"/>
    <n v="440"/>
    <m/>
    <m/>
    <m/>
    <s v="1800 W  78TH                         ST"/>
    <m/>
    <n v="33.969099999999997"/>
    <n v="-118.3096"/>
  </r>
  <r>
    <n v="200308524"/>
    <d v="2020-03-13T00:00:00"/>
    <x v="262"/>
    <n v="1530"/>
    <n v="3"/>
    <x v="2"/>
    <n v="395"/>
    <n v="1"/>
    <n v="236"/>
    <x v="46"/>
    <s v="2000 1813 0408 0447 0913"/>
    <n v="36"/>
    <s v="F"/>
    <s v="H"/>
    <n v="501"/>
    <s v="SINGLE FAMILY DWELLING"/>
    <n v="400"/>
    <s v="STRONG-ARM (HANDS, FIST, FEET OR BODILY FORCE)"/>
    <s v="AO"/>
    <s v="Adult Other"/>
    <n v="236"/>
    <m/>
    <m/>
    <m/>
    <s v="1900 W  41ST                         ST"/>
    <m/>
    <n v="34.009900000000002"/>
    <n v="-118.3171"/>
  </r>
  <r>
    <n v="201305190"/>
    <d v="2020-01-22T00:00:00"/>
    <x v="327"/>
    <n v="900"/>
    <n v="13"/>
    <x v="6"/>
    <n v="1377"/>
    <n v="1"/>
    <n v="510"/>
    <x v="0"/>
    <m/>
    <n v="0"/>
    <m/>
    <m/>
    <n v="101"/>
    <s v="STREET"/>
    <m/>
    <m/>
    <s v="IC"/>
    <s v="Invest Cont"/>
    <n v="510"/>
    <m/>
    <m/>
    <m/>
    <s v="57TH                         ST"/>
    <s v="DUARTE                       ST"/>
    <n v="33.991300000000003"/>
    <n v="-118.2422"/>
  </r>
  <r>
    <n v="200511278"/>
    <d v="2020-07-01T00:00:00"/>
    <x v="24"/>
    <n v="1200"/>
    <n v="5"/>
    <x v="10"/>
    <n v="562"/>
    <n v="1"/>
    <n v="420"/>
    <x v="33"/>
    <m/>
    <n v="0"/>
    <m/>
    <m/>
    <n v="101"/>
    <s v="STREET"/>
    <m/>
    <m/>
    <s v="IC"/>
    <s v="Invest Cont"/>
    <n v="420"/>
    <m/>
    <m/>
    <m/>
    <s v="1500    LE GRANDE                    TR"/>
    <m/>
    <n v="33.729799999999997"/>
    <n v="-118.30670000000001"/>
  </r>
  <r>
    <n v="201213973"/>
    <d v="2020-06-01T00:00:00"/>
    <x v="65"/>
    <n v="2200"/>
    <n v="12"/>
    <x v="8"/>
    <n v="1213"/>
    <n v="1"/>
    <n v="761"/>
    <x v="35"/>
    <s v="1266 0913 0334"/>
    <n v="27"/>
    <s v="M"/>
    <s v="B"/>
    <n v="108"/>
    <s v="PARKING LOT"/>
    <n v="109"/>
    <s v="SEMI-AUTOMATIC PISTOL"/>
    <s v="IC"/>
    <s v="Invest Cont"/>
    <n v="761"/>
    <m/>
    <m/>
    <m/>
    <s v="5700 S  WESTERN                      AV"/>
    <m/>
    <n v="33.990699999999997"/>
    <n v="-118.30889999999999"/>
  </r>
  <r>
    <n v="200707672"/>
    <d v="2020-03-21T00:00:00"/>
    <x v="35"/>
    <n v="2055"/>
    <n v="7"/>
    <x v="0"/>
    <n v="782"/>
    <n v="2"/>
    <n v="626"/>
    <x v="10"/>
    <s v="2000 0416 1814"/>
    <n v="47"/>
    <s v="F"/>
    <s v="W"/>
    <n v="102"/>
    <s v="SIDEWALK"/>
    <n v="400"/>
    <s v="STRONG-ARM (HANDS, FIST, FEET OR BODILY FORCE)"/>
    <s v="AO"/>
    <s v="Adult Other"/>
    <n v="626"/>
    <m/>
    <m/>
    <m/>
    <s v="VENICE                       BL"/>
    <s v="DAVID                        AV"/>
    <n v="34.036799999999999"/>
    <n v="-118.3754"/>
  </r>
  <r>
    <n v="200715535"/>
    <d v="2020-11-01T00:00:00"/>
    <x v="345"/>
    <n v="500"/>
    <n v="7"/>
    <x v="0"/>
    <n v="774"/>
    <n v="2"/>
    <n v="626"/>
    <x v="10"/>
    <s v="2000 1814 0444"/>
    <n v="33"/>
    <s v="M"/>
    <s v="H"/>
    <n v="501"/>
    <s v="SINGLE FAMILY DWELLING"/>
    <n v="400"/>
    <s v="STRONG-ARM (HANDS, FIST, FEET OR BODILY FORCE)"/>
    <s v="AO"/>
    <s v="Adult Other"/>
    <n v="626"/>
    <m/>
    <m/>
    <m/>
    <s v="1700 S  MANSFIELD                    AV"/>
    <m/>
    <n v="34.042700000000004"/>
    <n v="-118.34780000000001"/>
  </r>
  <r>
    <n v="200809111"/>
    <d v="2020-05-06T00:00:00"/>
    <x v="52"/>
    <n v="1900"/>
    <n v="8"/>
    <x v="12"/>
    <n v="849"/>
    <n v="1"/>
    <n v="510"/>
    <x v="0"/>
    <m/>
    <n v="0"/>
    <m/>
    <m/>
    <n v="101"/>
    <s v="STREET"/>
    <m/>
    <m/>
    <s v="AO"/>
    <s v="Adult Other"/>
    <n v="510"/>
    <m/>
    <m/>
    <m/>
    <s v="900 S  WOOSTER                      ST"/>
    <m/>
    <n v="34.059399999999997"/>
    <n v="-118.3824"/>
  </r>
  <r>
    <n v="201113645"/>
    <d v="2020-09-15T00:00:00"/>
    <x v="346"/>
    <n v="730"/>
    <n v="11"/>
    <x v="7"/>
    <n v="1171"/>
    <n v="2"/>
    <n v="745"/>
    <x v="9"/>
    <s v="1202 1822 0329"/>
    <n v="76"/>
    <s v="M"/>
    <s v="W"/>
    <n v="102"/>
    <s v="SIDEWALK"/>
    <m/>
    <m/>
    <s v="IC"/>
    <s v="Invest Cont"/>
    <n v="745"/>
    <m/>
    <m/>
    <m/>
    <s v="1600    ROTARY                       DR"/>
    <m/>
    <n v="34.088500000000003"/>
    <n v="-118.2714"/>
  </r>
  <r>
    <n v="200713810"/>
    <d v="2020-09-13T00:00:00"/>
    <x v="4"/>
    <n v="1922"/>
    <n v="7"/>
    <x v="0"/>
    <n v="763"/>
    <n v="1"/>
    <n v="310"/>
    <x v="5"/>
    <s v="1402 0397 0329 1309 0358 0344"/>
    <n v="28"/>
    <s v="M"/>
    <s v="W"/>
    <n v="221"/>
    <s v="PUBLIC STORAGE"/>
    <m/>
    <m/>
    <s v="AA"/>
    <s v="Adult Arrest"/>
    <n v="310"/>
    <n v="998"/>
    <m/>
    <m/>
    <s v="5500    AIRDROME                     ST"/>
    <m/>
    <n v="34.045499999999997"/>
    <n v="-118.3676"/>
  </r>
  <r>
    <n v="201307500"/>
    <d v="2020-03-03T00:00:00"/>
    <x v="301"/>
    <n v="1600"/>
    <n v="13"/>
    <x v="6"/>
    <n v="1307"/>
    <n v="2"/>
    <n v="930"/>
    <x v="30"/>
    <s v="0421 0913"/>
    <n v="52"/>
    <s v="M"/>
    <s v="W"/>
    <n v="503"/>
    <s v="HOTEL"/>
    <n v="511"/>
    <s v="VERBAL THREAT"/>
    <s v="IC"/>
    <s v="Invest Cont"/>
    <n v="930"/>
    <m/>
    <m/>
    <m/>
    <s v="800 E  7TH                          ST"/>
    <m/>
    <n v="34.0396"/>
    <n v="-118.24509999999999"/>
  </r>
  <r>
    <n v="201107044"/>
    <d v="2020-03-08T00:00:00"/>
    <x v="17"/>
    <n v="2100"/>
    <n v="11"/>
    <x v="7"/>
    <n v="1181"/>
    <n v="1"/>
    <n v="510"/>
    <x v="0"/>
    <m/>
    <n v="0"/>
    <m/>
    <m/>
    <n v="108"/>
    <s v="PARKING LOT"/>
    <m/>
    <m/>
    <s v="IC"/>
    <s v="Invest Cont"/>
    <n v="510"/>
    <m/>
    <m/>
    <m/>
    <s v="2700 W  SUNSET                       BL"/>
    <m/>
    <n v="34.080800000000004"/>
    <n v="-118.2655"/>
  </r>
  <r>
    <n v="200517299"/>
    <d v="2020-12-01T00:00:00"/>
    <x v="194"/>
    <n v="1830"/>
    <n v="5"/>
    <x v="10"/>
    <n v="514"/>
    <n v="2"/>
    <n v="624"/>
    <x v="15"/>
    <s v="0408 0913 0602 1242 0319 0561"/>
    <n v="56"/>
    <s v="M"/>
    <s v="H"/>
    <n v="502"/>
    <s v="MULTI-UNIT DWELLING (APARTMENT, DUPLEX, ETC)"/>
    <n v="400"/>
    <s v="STRONG-ARM (HANDS, FIST, FEET OR BODILY FORCE)"/>
    <s v="IC"/>
    <s v="Invest Cont"/>
    <n v="624"/>
    <m/>
    <m/>
    <m/>
    <s v="900 N  WILMINGTON                   BL"/>
    <m/>
    <n v="33.789700000000003"/>
    <n v="-118.2787"/>
  </r>
  <r>
    <n v="200913309"/>
    <d v="2020-08-09T00:00:00"/>
    <x v="133"/>
    <n v="1900"/>
    <n v="9"/>
    <x v="3"/>
    <n v="901"/>
    <n v="1"/>
    <n v="420"/>
    <x v="33"/>
    <m/>
    <n v="0"/>
    <m/>
    <m/>
    <n v="108"/>
    <s v="PARKING LOT"/>
    <m/>
    <m/>
    <s v="IC"/>
    <s v="Invest Cont"/>
    <n v="420"/>
    <m/>
    <m/>
    <m/>
    <s v="7300 N  SEPULVEDA                    BL"/>
    <m/>
    <n v="34.208500000000001"/>
    <n v="-118.46980000000001"/>
  </r>
  <r>
    <n v="200812307"/>
    <d v="2020-07-24T00:00:00"/>
    <x v="286"/>
    <n v="2130"/>
    <n v="8"/>
    <x v="12"/>
    <n v="835"/>
    <n v="2"/>
    <n v="745"/>
    <x v="9"/>
    <s v="1822 0344"/>
    <n v="0"/>
    <s v="X"/>
    <s v="X"/>
    <n v="708"/>
    <s v="CHURCH/CHAPEL (CHANGED 03-03 FROM CHURCH/TEMPLE)"/>
    <m/>
    <m/>
    <s v="IC"/>
    <s v="Invest Cont"/>
    <n v="745"/>
    <m/>
    <m/>
    <m/>
    <s v="1900    WESTWOOD                     BL"/>
    <m/>
    <n v="34.046999999999997"/>
    <n v="-118.4344"/>
  </r>
  <r>
    <n v="200115935"/>
    <d v="2020-08-06T00:00:00"/>
    <x v="115"/>
    <n v="1600"/>
    <n v="1"/>
    <x v="1"/>
    <n v="162"/>
    <n v="2"/>
    <n v="624"/>
    <x v="15"/>
    <s v="0910 1822 0416 2004 2001 2003"/>
    <n v="29"/>
    <s v="M"/>
    <s v="B"/>
    <n v="903"/>
    <s v="MTA - RED LINE - 7TH AND METRO CENTER"/>
    <n v="400"/>
    <s v="STRONG-ARM (HANDS, FIST, FEET OR BODILY FORCE)"/>
    <s v="AO"/>
    <s v="Adult Other"/>
    <n v="624"/>
    <m/>
    <m/>
    <m/>
    <s v="600 W  7TH                          ST"/>
    <m/>
    <n v="34.0473"/>
    <n v="-118.25660000000001"/>
  </r>
  <r>
    <n v="200100760"/>
    <d v="2020-05-02T00:00:00"/>
    <x v="5"/>
    <n v="910"/>
    <n v="1"/>
    <x v="1"/>
    <n v="166"/>
    <n v="2"/>
    <n v="624"/>
    <x v="15"/>
    <s v="0416 1822 0429"/>
    <n v="68"/>
    <s v="M"/>
    <s v="W"/>
    <n v="102"/>
    <s v="SIDEWALK"/>
    <n v="400"/>
    <s v="STRONG-ARM (HANDS, FIST, FEET OR BODILY FORCE)"/>
    <s v="IC"/>
    <s v="Invest Cont"/>
    <n v="624"/>
    <m/>
    <m/>
    <m/>
    <s v="600 S  SAN PEDRO                    ST"/>
    <m/>
    <n v="34.042099999999998"/>
    <n v="-118.2469"/>
  </r>
  <r>
    <n v="200317348"/>
    <d v="2020-09-14T00:00:00"/>
    <x v="311"/>
    <n v="2130"/>
    <n v="3"/>
    <x v="2"/>
    <n v="326"/>
    <n v="2"/>
    <n v="901"/>
    <x v="19"/>
    <s v="0913 2038 0561 0340"/>
    <n v="57"/>
    <s v="M"/>
    <s v="H"/>
    <n v="501"/>
    <s v="SINGLE FAMILY DWELLING"/>
    <m/>
    <m/>
    <s v="IC"/>
    <s v="Invest Cont"/>
    <n v="901"/>
    <m/>
    <m/>
    <m/>
    <s v="2600 S  HARVARD                      BL"/>
    <m/>
    <n v="34.032200000000003"/>
    <n v="-118.30670000000001"/>
  </r>
  <r>
    <n v="200318166"/>
    <d v="2020-10-01T00:00:00"/>
    <x v="170"/>
    <n v="900"/>
    <n v="3"/>
    <x v="2"/>
    <n v="396"/>
    <n v="2"/>
    <n v="740"/>
    <x v="21"/>
    <s v="2000 1814 0329 0319 1307 1300 1309 0913"/>
    <n v="34"/>
    <s v="M"/>
    <s v="B"/>
    <n v="122"/>
    <s v="VEHICLE, PASSENGER/TRUCK"/>
    <n v="500"/>
    <s v="UNKNOWN WEAPON/OTHER WEAPON"/>
    <s v="IC"/>
    <s v="Invest Cont"/>
    <n v="740"/>
    <m/>
    <m/>
    <m/>
    <s v="800 W  43RD                         ST"/>
    <m/>
    <n v="34.005499999999998"/>
    <n v="-118.2894"/>
  </r>
  <r>
    <n v="200914883"/>
    <d v="2020-09-19T00:00:00"/>
    <x v="333"/>
    <n v="2110"/>
    <n v="9"/>
    <x v="3"/>
    <n v="914"/>
    <n v="2"/>
    <n v="624"/>
    <x v="15"/>
    <n v="416"/>
    <n v="40"/>
    <s v="F"/>
    <s v="B"/>
    <n v="502"/>
    <s v="MULTI-UNIT DWELLING (APARTMENT, DUPLEX, ETC)"/>
    <n v="400"/>
    <s v="STRONG-ARM (HANDS, FIST, FEET OR BODILY FORCE)"/>
    <s v="IC"/>
    <s v="Invest Cont"/>
    <n v="624"/>
    <m/>
    <m/>
    <m/>
    <s v="14600    VANOWEN                      ST"/>
    <m/>
    <n v="34.197600000000001"/>
    <n v="-118.45740000000001"/>
  </r>
  <r>
    <n v="201221350"/>
    <d v="2020-09-25T00:00:00"/>
    <x v="16"/>
    <n v="30"/>
    <n v="12"/>
    <x v="8"/>
    <n v="1249"/>
    <n v="2"/>
    <n v="626"/>
    <x v="10"/>
    <s v="2000 0416 1814 0448 0419 1813"/>
    <n v="26"/>
    <s v="F"/>
    <s v="H"/>
    <n v="501"/>
    <s v="SINGLE FAMILY DWELLING"/>
    <n v="400"/>
    <s v="STRONG-ARM (HANDS, FIST, FEET OR BODILY FORCE)"/>
    <s v="AA"/>
    <s v="Adult Arrest"/>
    <n v="626"/>
    <m/>
    <m/>
    <m/>
    <s v="6900 S  FIGUEROA                     ST"/>
    <m/>
    <n v="33.976900000000001"/>
    <n v="-118.28270000000001"/>
  </r>
  <r>
    <n v="200717221"/>
    <d v="2020-12-18T00:00:00"/>
    <x v="210"/>
    <n v="2210"/>
    <n v="7"/>
    <x v="0"/>
    <n v="743"/>
    <n v="1"/>
    <n v="210"/>
    <x v="11"/>
    <s v="0416 0344"/>
    <n v="58"/>
    <s v="M"/>
    <s v="H"/>
    <n v="101"/>
    <s v="STREET"/>
    <n v="305"/>
    <s v="FIXED OBJECT"/>
    <s v="IC"/>
    <s v="Invest Cont"/>
    <n v="210"/>
    <m/>
    <m/>
    <m/>
    <s v="8TH"/>
    <s v="RIDGELEY"/>
    <n v="34.059199999999997"/>
    <n v="-118.3575"/>
  </r>
  <r>
    <n v="200206908"/>
    <d v="2020-02-26T00:00:00"/>
    <x v="309"/>
    <n v="1500"/>
    <n v="2"/>
    <x v="5"/>
    <n v="281"/>
    <n v="2"/>
    <n v="627"/>
    <x v="43"/>
    <s v="0913 1251 1258 0416 0556"/>
    <n v="7"/>
    <s v="M"/>
    <s v="H"/>
    <n v="502"/>
    <s v="MULTI-UNIT DWELLING (APARTMENT, DUPLEX, ETC)"/>
    <n v="301"/>
    <s v="BELT FLAILING INSTRUMENT/CHAIN"/>
    <s v="AO"/>
    <s v="Adult Other"/>
    <n v="627"/>
    <m/>
    <m/>
    <m/>
    <s v="1200 S  LAKE                         ST"/>
    <m/>
    <n v="34.049300000000002"/>
    <n v="-118.28279999999999"/>
  </r>
  <r>
    <n v="200316325"/>
    <d v="2020-08-26T00:00:00"/>
    <x v="319"/>
    <n v="1200"/>
    <n v="3"/>
    <x v="2"/>
    <n v="361"/>
    <n v="1"/>
    <n v="420"/>
    <x v="33"/>
    <m/>
    <n v="0"/>
    <m/>
    <m/>
    <n v="108"/>
    <s v="PARKING LOT"/>
    <m/>
    <m/>
    <s v="IC"/>
    <s v="Invest Cont"/>
    <n v="420"/>
    <m/>
    <m/>
    <m/>
    <s v="4000    NICOLET                      AV"/>
    <m/>
    <n v="34.017099999999999"/>
    <n v="-118.3531"/>
  </r>
  <r>
    <n v="201212547"/>
    <d v="2020-05-09T00:00:00"/>
    <x v="143"/>
    <n v="2015"/>
    <n v="12"/>
    <x v="8"/>
    <n v="1265"/>
    <n v="2"/>
    <n v="946"/>
    <x v="8"/>
    <s v="2021 0603 0913"/>
    <n v="33"/>
    <s v="M"/>
    <s v="B"/>
    <n v="518"/>
    <s v="TRANSITIONAL HOUSING/HALFWAY HOUSE"/>
    <m/>
    <m/>
    <s v="IC"/>
    <s v="Invest Cont"/>
    <n v="946"/>
    <m/>
    <m/>
    <m/>
    <s v="8400 S  NORMANDIE                    AV"/>
    <m/>
    <n v="33.962499999999999"/>
    <n v="-118.30029999999999"/>
  </r>
  <r>
    <n v="200516940"/>
    <d v="2020-11-20T00:00:00"/>
    <x v="113"/>
    <n v="2100"/>
    <n v="5"/>
    <x v="10"/>
    <n v="526"/>
    <n v="2"/>
    <n v="626"/>
    <x v="10"/>
    <s v="0329 0444 0448 1813 2000 0913"/>
    <n v="25"/>
    <s v="F"/>
    <s v="H"/>
    <n v="501"/>
    <s v="SINGLE FAMILY DWELLING"/>
    <n v="400"/>
    <s v="STRONG-ARM (HANDS, FIST, FEET OR BODILY FORCE)"/>
    <s v="AA"/>
    <s v="Adult Arrest"/>
    <n v="626"/>
    <m/>
    <m/>
    <m/>
    <s v="300 W  OPP                          ST"/>
    <m/>
    <n v="33.782699999999998"/>
    <n v="-118.2662"/>
  </r>
  <r>
    <n v="200506139"/>
    <d v="2020-02-20T00:00:00"/>
    <x v="327"/>
    <n v="1"/>
    <n v="5"/>
    <x v="10"/>
    <n v="585"/>
    <n v="2"/>
    <n v="649"/>
    <x v="52"/>
    <s v="0923 1822"/>
    <n v="29"/>
    <s v="F"/>
    <s v="W"/>
    <n v="502"/>
    <s v="MULTI-UNIT DWELLING (APARTMENT, DUPLEX, ETC)"/>
    <m/>
    <m/>
    <s v="IC"/>
    <s v="Invest Cont"/>
    <n v="649"/>
    <m/>
    <m/>
    <m/>
    <s v="700 W  19TH                         ST"/>
    <m/>
    <n v="33.726999999999997"/>
    <n v="-118.2924"/>
  </r>
  <r>
    <n v="201007556"/>
    <d v="2020-03-26T00:00:00"/>
    <x v="198"/>
    <n v="1700"/>
    <n v="10"/>
    <x v="11"/>
    <n v="1018"/>
    <n v="1"/>
    <n v="310"/>
    <x v="5"/>
    <s v="0344 9999 1822 1275"/>
    <n v="0"/>
    <s v="M"/>
    <s v="W"/>
    <n v="702"/>
    <s v="OFFICE BUILDING/OFFICE"/>
    <m/>
    <m/>
    <s v="IC"/>
    <s v="Invest Cont"/>
    <n v="310"/>
    <m/>
    <m/>
    <m/>
    <s v="7600    GLORIA                       AV"/>
    <m/>
    <n v="34.208500000000001"/>
    <n v="-118.47929999999999"/>
  </r>
  <r>
    <n v="200411542"/>
    <d v="2020-08-07T00:00:00"/>
    <x v="283"/>
    <n v="430"/>
    <n v="4"/>
    <x v="4"/>
    <n v="418"/>
    <n v="2"/>
    <n v="740"/>
    <x v="21"/>
    <s v="0329 1202"/>
    <n v="67"/>
    <s v="F"/>
    <s v="H"/>
    <n v="501"/>
    <s v="SINGLE FAMILY DWELLING"/>
    <m/>
    <m/>
    <s v="IC"/>
    <s v="Invest Cont"/>
    <n v="740"/>
    <m/>
    <m/>
    <m/>
    <s v="4600    HARRIMAN                     AV"/>
    <m/>
    <n v="34.0976"/>
    <n v="-118.1785"/>
  </r>
  <r>
    <n v="200708139"/>
    <d v="2020-04-09T00:00:00"/>
    <x v="296"/>
    <n v="1700"/>
    <n v="7"/>
    <x v="0"/>
    <n v="777"/>
    <n v="2"/>
    <n v="649"/>
    <x v="52"/>
    <n v="1501"/>
    <n v="0"/>
    <s v="F"/>
    <s v="H"/>
    <n v="210"/>
    <s v="RESTAURANT/FAST FOOD"/>
    <m/>
    <m/>
    <s v="IC"/>
    <s v="Invest Cont"/>
    <n v="649"/>
    <m/>
    <m/>
    <m/>
    <s v="1600    CRENSHAW                     BL"/>
    <m/>
    <n v="34.042900000000003"/>
    <n v="-118.3329"/>
  </r>
  <r>
    <n v="200909544"/>
    <d v="2020-05-10T00:00:00"/>
    <x v="39"/>
    <n v="300"/>
    <n v="9"/>
    <x v="3"/>
    <n v="939"/>
    <n v="1"/>
    <n v="420"/>
    <x v="33"/>
    <s v="0344 1822 0342 0209 1309"/>
    <n v="30"/>
    <s v="M"/>
    <s v="W"/>
    <n v="104"/>
    <s v="DRIVEWAY"/>
    <m/>
    <m/>
    <s v="IC"/>
    <s v="Invest Cont"/>
    <n v="420"/>
    <m/>
    <m/>
    <m/>
    <s v="5500    WORSTER                      AV"/>
    <m/>
    <n v="34.178100000000001"/>
    <n v="-118.4179"/>
  </r>
  <r>
    <n v="201225715"/>
    <d v="2020-12-03T00:00:00"/>
    <x v="9"/>
    <n v="2230"/>
    <n v="12"/>
    <x v="8"/>
    <n v="1235"/>
    <n v="2"/>
    <n v="624"/>
    <x v="15"/>
    <s v="0447 0913 0416"/>
    <n v="63"/>
    <s v="F"/>
    <s v="B"/>
    <n v="514"/>
    <s v="GROUP HOME"/>
    <n v="500"/>
    <s v="UNKNOWN WEAPON/OTHER WEAPON"/>
    <s v="IC"/>
    <s v="Invest Cont"/>
    <n v="624"/>
    <m/>
    <m/>
    <m/>
    <s v="1200 W  59TH                         PL"/>
    <m/>
    <n v="33.986699999999999"/>
    <n v="-118.29649999999999"/>
  </r>
  <r>
    <n v="200317977"/>
    <d v="2020-09-28T00:00:00"/>
    <x v="16"/>
    <n v="1500"/>
    <n v="3"/>
    <x v="2"/>
    <n v="358"/>
    <n v="1"/>
    <n v="310"/>
    <x v="5"/>
    <s v="1822 1601"/>
    <n v="19"/>
    <s v="X"/>
    <s v="X"/>
    <n v="508"/>
    <s v="FRAT HOUSE/SORORITY/DORMITORY"/>
    <m/>
    <m/>
    <s v="AA"/>
    <s v="Adult Arrest"/>
    <n v="310"/>
    <m/>
    <m/>
    <m/>
    <s v="3700    MCCLINTOCK                   AV"/>
    <m/>
    <n v="34.019300000000001"/>
    <n v="-118.2908"/>
  </r>
  <r>
    <n v="200504956"/>
    <d v="2020-01-23T00:00:00"/>
    <x v="344"/>
    <n v="210"/>
    <n v="5"/>
    <x v="10"/>
    <n v="562"/>
    <n v="1"/>
    <n v="330"/>
    <x v="1"/>
    <s v="1606 0913 0344 1300 1402"/>
    <n v="55"/>
    <s v="M"/>
    <s v="W"/>
    <n v="101"/>
    <s v="STREET"/>
    <m/>
    <m/>
    <s v="AO"/>
    <s v="Adult Other"/>
    <n v="330"/>
    <n v="998"/>
    <m/>
    <m/>
    <s v="1200    AVERILL                      AV"/>
    <m/>
    <n v="33.733400000000003"/>
    <n v="-118.3078"/>
  </r>
  <r>
    <n v="200100630"/>
    <d v="2020-02-25T00:00:00"/>
    <x v="309"/>
    <n v="2250"/>
    <n v="1"/>
    <x v="1"/>
    <n v="155"/>
    <n v="2"/>
    <n v="623"/>
    <x v="38"/>
    <s v="1212 0401 2004 1414"/>
    <n v="25"/>
    <s v="M"/>
    <s v="B"/>
    <n v="102"/>
    <s v="SIDEWALK"/>
    <n v="400"/>
    <s v="STRONG-ARM (HANDS, FIST, FEET OR BODILY FORCE)"/>
    <s v="AA"/>
    <s v="Adult Arrest"/>
    <n v="623"/>
    <m/>
    <m/>
    <m/>
    <s v="6TH                          ST"/>
    <s v="MAPLE"/>
    <n v="34.043900000000001"/>
    <n v="-118.2479"/>
  </r>
  <r>
    <n v="200604143"/>
    <d v="2020-01-05T00:00:00"/>
    <x v="81"/>
    <n v="2100"/>
    <n v="6"/>
    <x v="9"/>
    <n v="666"/>
    <n v="1"/>
    <n v="510"/>
    <x v="0"/>
    <m/>
    <n v="0"/>
    <m/>
    <m/>
    <n v="101"/>
    <s v="STREET"/>
    <m/>
    <m/>
    <s v="IC"/>
    <s v="Invest Cont"/>
    <n v="510"/>
    <m/>
    <m/>
    <m/>
    <s v="6200    LA MIRADA                    AV"/>
    <m/>
    <n v="34.093499999999999"/>
    <n v="-118.3245"/>
  </r>
  <r>
    <n v="200512821"/>
    <d v="2020-08-10T00:00:00"/>
    <x v="133"/>
    <n v="1400"/>
    <n v="5"/>
    <x v="10"/>
    <n v="583"/>
    <n v="1"/>
    <n v="510"/>
    <x v="0"/>
    <m/>
    <n v="0"/>
    <m/>
    <m/>
    <n v="108"/>
    <s v="PARKING LOT"/>
    <m/>
    <m/>
    <s v="IC"/>
    <s v="Invest Cont"/>
    <n v="510"/>
    <m/>
    <m/>
    <m/>
    <s v="2400 S  WESTERN                      AV"/>
    <m/>
    <n v="33.723199999999999"/>
    <n v="-118.3126"/>
  </r>
  <r>
    <n v="200812917"/>
    <d v="2020-08-12T00:00:00"/>
    <x v="89"/>
    <n v="1600"/>
    <n v="8"/>
    <x v="12"/>
    <n v="813"/>
    <n v="2"/>
    <n v="930"/>
    <x v="30"/>
    <s v="1822 1814"/>
    <n v="20"/>
    <s v="F"/>
    <s v="W"/>
    <n v="501"/>
    <s v="SINGLE FAMILY DWELLING"/>
    <n v="511"/>
    <s v="VERBAL THREAT"/>
    <s v="AO"/>
    <s v="Adult Other"/>
    <n v="930"/>
    <m/>
    <m/>
    <m/>
    <s v="700 N  TIGERTAIL                    RD"/>
    <m/>
    <n v="34.073599999999999"/>
    <n v="-118.4819"/>
  </r>
  <r>
    <n v="200917352"/>
    <d v="2020-11-17T00:00:00"/>
    <x v="122"/>
    <n v="1700"/>
    <n v="9"/>
    <x v="3"/>
    <n v="923"/>
    <n v="1"/>
    <n v="230"/>
    <x v="13"/>
    <s v="2033 1822 0411"/>
    <n v="18"/>
    <s v="M"/>
    <s v="H"/>
    <n v="102"/>
    <s v="SIDEWALK"/>
    <n v="223"/>
    <s v="UNKNOWN TYPE CUTTING INSTRUMENT"/>
    <s v="IC"/>
    <s v="Invest Cont"/>
    <n v="230"/>
    <m/>
    <m/>
    <m/>
    <s v="15000    VICTORY                      BL"/>
    <m/>
    <n v="34.190300000000001"/>
    <n v="-118.45740000000001"/>
  </r>
  <r>
    <n v="200913001"/>
    <d v="2020-08-01T00:00:00"/>
    <x v="8"/>
    <n v="1800"/>
    <n v="9"/>
    <x v="3"/>
    <n v="933"/>
    <n v="1"/>
    <n v="330"/>
    <x v="1"/>
    <s v="1300 0344 0358"/>
    <n v="46"/>
    <s v="F"/>
    <s v="O"/>
    <n v="123"/>
    <s v="PARKING UNDERGROUND/BUILDING"/>
    <m/>
    <m/>
    <s v="IC"/>
    <s v="Invest Cont"/>
    <n v="330"/>
    <m/>
    <m/>
    <m/>
    <s v="14600    ERWIN                        ST"/>
    <m/>
    <n v="34.183599999999998"/>
    <n v="-118.45310000000001"/>
  </r>
  <r>
    <n v="200110908"/>
    <d v="2020-04-24T00:00:00"/>
    <x v="274"/>
    <n v="105"/>
    <n v="1"/>
    <x v="1"/>
    <n v="118"/>
    <n v="2"/>
    <n v="745"/>
    <x v="9"/>
    <s v="0329 1822 1202"/>
    <n v="84"/>
    <s v="F"/>
    <s v="H"/>
    <n v="502"/>
    <s v="MULTI-UNIT DWELLING (APARTMENT, DUPLEX, ETC)"/>
    <m/>
    <m/>
    <s v="IC"/>
    <s v="Invest Cont"/>
    <n v="745"/>
    <m/>
    <m/>
    <m/>
    <s v="200    LEROY                        ST"/>
    <m/>
    <n v="34.064900000000002"/>
    <n v="-118.2289"/>
  </r>
  <r>
    <n v="200504814"/>
    <d v="2020-01-19T00:00:00"/>
    <x v="230"/>
    <n v="2000"/>
    <n v="5"/>
    <x v="10"/>
    <n v="558"/>
    <n v="1"/>
    <n v="251"/>
    <x v="55"/>
    <s v="1100 1822"/>
    <n v="0"/>
    <s v="X"/>
    <s v="X"/>
    <n v="502"/>
    <s v="MULTI-UNIT DWELLING (APARTMENT, DUPLEX, ETC)"/>
    <n v="106"/>
    <s v="UNKNOWN FIREARM"/>
    <s v="IC"/>
    <s v="Invest Cont"/>
    <n v="251"/>
    <m/>
    <m/>
    <m/>
    <s v="600 N  HARBOR                       BL"/>
    <m/>
    <n v="33.7485"/>
    <n v="-118.2803"/>
  </r>
  <r>
    <n v="201207317"/>
    <d v="2020-02-16T00:00:00"/>
    <x v="227"/>
    <n v="1600"/>
    <n v="12"/>
    <x v="8"/>
    <n v="1266"/>
    <n v="1"/>
    <n v="310"/>
    <x v="5"/>
    <s v="1603 0344 1202"/>
    <n v="61"/>
    <s v="F"/>
    <s v="B"/>
    <n v="501"/>
    <s v="SINGLE FAMILY DWELLING"/>
    <m/>
    <m/>
    <s v="IC"/>
    <s v="Invest Cont"/>
    <n v="310"/>
    <m/>
    <m/>
    <m/>
    <s v="900 W  79TH                         ST"/>
    <m/>
    <n v="33.967799999999997"/>
    <n v="-118.2893"/>
  </r>
  <r>
    <n v="200407140"/>
    <d v="2020-03-20T00:00:00"/>
    <x v="198"/>
    <n v="32"/>
    <n v="4"/>
    <x v="4"/>
    <n v="448"/>
    <n v="2"/>
    <n v="888"/>
    <x v="24"/>
    <n v="2004"/>
    <n v="41"/>
    <s v="F"/>
    <s v="H"/>
    <n v="108"/>
    <s v="PARKING LOT"/>
    <m/>
    <m/>
    <s v="IC"/>
    <s v="Invest Cont"/>
    <n v="888"/>
    <m/>
    <m/>
    <m/>
    <s v="1400    MURCHISON                    ST"/>
    <m/>
    <n v="34.057899999999997"/>
    <n v="-118.1968"/>
  </r>
  <r>
    <n v="200615449"/>
    <d v="2020-09-15T00:00:00"/>
    <x v="346"/>
    <n v="2030"/>
    <n v="6"/>
    <x v="9"/>
    <n v="669"/>
    <n v="1"/>
    <n v="761"/>
    <x v="35"/>
    <s v="0334 1402 1822"/>
    <n v="41"/>
    <s v="M"/>
    <s v="H"/>
    <n v="102"/>
    <s v="SIDEWALK"/>
    <n v="207"/>
    <s v="OTHER KNIFE"/>
    <s v="AO"/>
    <s v="Adult Other"/>
    <n v="761"/>
    <m/>
    <m/>
    <m/>
    <s v="5100    SANTA MONICA                 BL"/>
    <m/>
    <n v="34.0929"/>
    <n v="-118.3048"/>
  </r>
  <r>
    <n v="200512872"/>
    <d v="2020-08-11T00:00:00"/>
    <x v="89"/>
    <n v="1700"/>
    <n v="5"/>
    <x v="10"/>
    <n v="517"/>
    <n v="2"/>
    <n v="740"/>
    <x v="21"/>
    <s v="1300 0329 0202"/>
    <n v="0"/>
    <s v="X"/>
    <s v="X"/>
    <n v="122"/>
    <s v="VEHICLE, PASSENGER/TRUCK"/>
    <m/>
    <m/>
    <s v="IC"/>
    <s v="Invest Cont"/>
    <n v="740"/>
    <m/>
    <m/>
    <m/>
    <s v="OPP"/>
    <s v="AVALON"/>
    <n v="33.783000000000001"/>
    <n v="-118.262"/>
  </r>
  <r>
    <n v="200209007"/>
    <d v="2020-04-15T00:00:00"/>
    <x v="96"/>
    <n v="2015"/>
    <n v="2"/>
    <x v="5"/>
    <n v="248"/>
    <n v="2"/>
    <n v="624"/>
    <x v="15"/>
    <s v="1822 1257 0400 0429"/>
    <n v="2"/>
    <s v="M"/>
    <s v="B"/>
    <n v="502"/>
    <s v="MULTI-UNIT DWELLING (APARTMENT, DUPLEX, ETC)"/>
    <n v="400"/>
    <s v="STRONG-ARM (HANDS, FIST, FEET OR BODILY FORCE)"/>
    <s v="IC"/>
    <s v="Invest Cont"/>
    <n v="624"/>
    <m/>
    <m/>
    <m/>
    <s v="300    COLUMBIA                     AV"/>
    <m/>
    <n v="34.059399999999997"/>
    <n v="-118.26439999999999"/>
  </r>
  <r>
    <n v="200706585"/>
    <d v="2020-02-23T00:00:00"/>
    <x v="105"/>
    <n v="115"/>
    <n v="7"/>
    <x v="0"/>
    <n v="702"/>
    <n v="1"/>
    <n v="310"/>
    <x v="5"/>
    <s v="0344 1609"/>
    <n v="37"/>
    <s v="M"/>
    <s v="W"/>
    <n v="501"/>
    <s v="SINGLE FAMILY DWELLING"/>
    <m/>
    <m/>
    <s v="IC"/>
    <s v="Invest Cont"/>
    <n v="310"/>
    <m/>
    <m/>
    <m/>
    <s v="800 N  CURSON                       AV"/>
    <m/>
    <n v="34.0854"/>
    <n v="-118.3553"/>
  </r>
  <r>
    <n v="201226451"/>
    <d v="2020-12-15T00:00:00"/>
    <x v="300"/>
    <n v="755"/>
    <n v="12"/>
    <x v="8"/>
    <n v="1269"/>
    <n v="1"/>
    <n v="230"/>
    <x v="13"/>
    <s v="1100 1402 1407 0430 1822 1309 0906"/>
    <n v="21"/>
    <s v="M"/>
    <s v="B"/>
    <n v="101"/>
    <s v="STREET"/>
    <n v="102"/>
    <s v="HAND GUN"/>
    <s v="IC"/>
    <s v="Invest Cont"/>
    <n v="230"/>
    <m/>
    <m/>
    <m/>
    <s v="400 E  82ND                         ST"/>
    <m/>
    <n v="33.964599999999997"/>
    <n v="-118.26730000000001"/>
  </r>
  <r>
    <n v="201111909"/>
    <d v="2020-07-28T00:00:00"/>
    <x v="109"/>
    <n v="1500"/>
    <n v="11"/>
    <x v="7"/>
    <n v="1124"/>
    <n v="1"/>
    <n v="510"/>
    <x v="0"/>
    <m/>
    <n v="0"/>
    <m/>
    <m/>
    <n v="101"/>
    <s v="STREET"/>
    <m/>
    <m/>
    <s v="IC"/>
    <s v="Invest Cont"/>
    <n v="510"/>
    <m/>
    <m/>
    <m/>
    <s v="3000 W  AVENUE 34"/>
    <m/>
    <n v="34.1173"/>
    <n v="-118.2389"/>
  </r>
  <r>
    <n v="200618587"/>
    <d v="2020-11-27T00:00:00"/>
    <x v="291"/>
    <n v="1700"/>
    <n v="6"/>
    <x v="9"/>
    <n v="676"/>
    <n v="2"/>
    <n v="624"/>
    <x v="15"/>
    <s v="0400 0416"/>
    <n v="39"/>
    <s v="M"/>
    <s v="H"/>
    <n v="102"/>
    <s v="SIDEWALK"/>
    <n v="400"/>
    <s v="STRONG-ARM (HANDS, FIST, FEET OR BODILY FORCE)"/>
    <s v="IC"/>
    <s v="Invest Cont"/>
    <n v="624"/>
    <m/>
    <m/>
    <m/>
    <s v="700    VINE                         ST"/>
    <m/>
    <n v="34.083500000000001"/>
    <n v="-118.3266"/>
  </r>
  <r>
    <n v="201224115"/>
    <d v="2020-11-07T00:00:00"/>
    <x v="249"/>
    <n v="2200"/>
    <n v="12"/>
    <x v="8"/>
    <n v="1249"/>
    <n v="2"/>
    <n v="626"/>
    <x v="10"/>
    <s v="0913 1814 2000 0400 0416 0429 0444"/>
    <n v="22"/>
    <s v="F"/>
    <s v="H"/>
    <n v="501"/>
    <s v="SINGLE FAMILY DWELLING"/>
    <n v="400"/>
    <s v="STRONG-ARM (HANDS, FIST, FEET OR BODILY FORCE)"/>
    <s v="IC"/>
    <s v="Invest Cont"/>
    <n v="626"/>
    <m/>
    <m/>
    <m/>
    <s v="6500 S  FIGUEROA                     ST"/>
    <m/>
    <n v="33.9803"/>
    <n v="-118.28270000000001"/>
  </r>
  <r>
    <n v="200709084"/>
    <d v="2020-05-10T00:00:00"/>
    <x v="143"/>
    <n v="1200"/>
    <n v="7"/>
    <x v="0"/>
    <n v="742"/>
    <n v="1"/>
    <n v="440"/>
    <x v="20"/>
    <n v="344"/>
    <n v="37"/>
    <s v="F"/>
    <s v="B"/>
    <n v="101"/>
    <s v="STREET"/>
    <m/>
    <m/>
    <s v="IC"/>
    <s v="Invest Cont"/>
    <n v="440"/>
    <m/>
    <m/>
    <m/>
    <s v="6300    WILSHIRE                     BL"/>
    <m/>
    <n v="34.063400000000001"/>
    <n v="-118.3655"/>
  </r>
  <r>
    <n v="200619808"/>
    <d v="2020-12-30T00:00:00"/>
    <x v="362"/>
    <n v="2200"/>
    <n v="6"/>
    <x v="9"/>
    <n v="656"/>
    <n v="1"/>
    <n v="510"/>
    <x v="0"/>
    <m/>
    <n v="0"/>
    <m/>
    <m/>
    <n v="101"/>
    <s v="STREET"/>
    <m/>
    <m/>
    <s v="IC"/>
    <s v="Invest Cont"/>
    <n v="510"/>
    <m/>
    <m/>
    <m/>
    <s v="5900    BARTON                       AV"/>
    <m/>
    <n v="34.088000000000001"/>
    <n v="-118.3223"/>
  </r>
  <r>
    <n v="201007362"/>
    <d v="2020-03-18T00:00:00"/>
    <x v="285"/>
    <n v="2000"/>
    <n v="10"/>
    <x v="11"/>
    <n v="1017"/>
    <n v="1"/>
    <n v="420"/>
    <x v="33"/>
    <s v="0344 1822"/>
    <n v="46"/>
    <s v="M"/>
    <s v="W"/>
    <n v="101"/>
    <s v="STREET"/>
    <m/>
    <m/>
    <s v="AO"/>
    <s v="Adult Other"/>
    <n v="420"/>
    <m/>
    <m/>
    <m/>
    <s v="16900    WYANDOTTE                    ST"/>
    <m/>
    <n v="34.203000000000003"/>
    <n v="-118.5033"/>
  </r>
  <r>
    <n v="200414127"/>
    <d v="2020-10-22T00:00:00"/>
    <x v="167"/>
    <n v="510"/>
    <n v="4"/>
    <x v="4"/>
    <n v="448"/>
    <n v="1"/>
    <n v="230"/>
    <x v="13"/>
    <s v="0334 0445 0416 1822"/>
    <n v="36"/>
    <s v="M"/>
    <s v="H"/>
    <n v="502"/>
    <s v="MULTI-UNIT DWELLING (APARTMENT, DUPLEX, ETC)"/>
    <n v="207"/>
    <s v="OTHER KNIFE"/>
    <s v="IC"/>
    <s v="Invest Cont"/>
    <n v="230"/>
    <m/>
    <m/>
    <m/>
    <s v="1500 N  INDIANA                      ST"/>
    <m/>
    <n v="34.059100000000001"/>
    <n v="-118.1965"/>
  </r>
  <r>
    <n v="200206194"/>
    <d v="2020-02-13T00:00:00"/>
    <x v="320"/>
    <n v="1630"/>
    <n v="2"/>
    <x v="5"/>
    <n v="212"/>
    <n v="1"/>
    <n v="230"/>
    <x v="13"/>
    <s v="1202 2021 0602 0562 0444 0429 0913"/>
    <n v="94"/>
    <s v="F"/>
    <s v="H"/>
    <n v="502"/>
    <s v="MULTI-UNIT DWELLING (APARTMENT, DUPLEX, ETC)"/>
    <n v="400"/>
    <s v="STRONG-ARM (HANDS, FIST, FEET OR BODILY FORCE)"/>
    <s v="AO"/>
    <s v="Adult Other"/>
    <n v="230"/>
    <m/>
    <m/>
    <m/>
    <s v="600 N  COMMONWEALTH                 AV"/>
    <m/>
    <n v="34.081800000000001"/>
    <n v="-118.2856"/>
  </r>
  <r>
    <n v="200212277"/>
    <d v="2020-07-07T00:00:00"/>
    <x v="138"/>
    <n v="1900"/>
    <n v="2"/>
    <x v="5"/>
    <n v="238"/>
    <n v="2"/>
    <n v="740"/>
    <x v="21"/>
    <s v="0329 1607"/>
    <n v="38"/>
    <s v="M"/>
    <s v="H"/>
    <n v="122"/>
    <s v="VEHICLE, PASSENGER/TRUCK"/>
    <m/>
    <m/>
    <s v="IC"/>
    <s v="Invest Cont"/>
    <n v="740"/>
    <m/>
    <m/>
    <m/>
    <s v="1300 W  COURT                        ST"/>
    <m/>
    <n v="34.064100000000003"/>
    <n v="-118.2568"/>
  </r>
  <r>
    <n v="200407234"/>
    <d v="2020-03-24T00:00:00"/>
    <x v="259"/>
    <n v="1200"/>
    <n v="4"/>
    <x v="4"/>
    <n v="453"/>
    <n v="1"/>
    <n v="440"/>
    <x v="20"/>
    <n v="344"/>
    <n v="43"/>
    <s v="F"/>
    <s v="W"/>
    <n v="701"/>
    <s v="HOSPITAL"/>
    <m/>
    <m/>
    <s v="IC"/>
    <s v="Invest Cont"/>
    <n v="440"/>
    <m/>
    <m/>
    <m/>
    <s v="1700 E  CESAR E CHAVEZ               AV"/>
    <m/>
    <n v="34.051200000000001"/>
    <n v="-118.2176"/>
  </r>
  <r>
    <n v="200914343"/>
    <d v="2020-09-04T00:00:00"/>
    <x v="103"/>
    <n v="1030"/>
    <n v="9"/>
    <x v="3"/>
    <n v="915"/>
    <n v="2"/>
    <n v="930"/>
    <x v="30"/>
    <s v="1912 1906"/>
    <n v="51"/>
    <s v="F"/>
    <s v="B"/>
    <n v="501"/>
    <s v="SINGLE FAMILY DWELLING"/>
    <n v="511"/>
    <s v="VERBAL THREAT"/>
    <s v="AO"/>
    <s v="Adult Other"/>
    <n v="930"/>
    <m/>
    <m/>
    <m/>
    <s v="6900    HAZELTINE                    AV"/>
    <m/>
    <n v="34.197600000000001"/>
    <n v="-118.4443"/>
  </r>
  <r>
    <n v="201220996"/>
    <d v="2020-09-20T00:00:00"/>
    <x v="224"/>
    <n v="1630"/>
    <n v="12"/>
    <x v="8"/>
    <n v="1209"/>
    <n v="1"/>
    <n v="210"/>
    <x v="11"/>
    <s v="0419 1240 1311 1822 0342 0344 0330 0916"/>
    <n v="31"/>
    <s v="F"/>
    <s v="H"/>
    <n v="101"/>
    <s v="STREET"/>
    <n v="400"/>
    <s v="STRONG-ARM (HANDS, FIST, FEET OR BODILY FORCE)"/>
    <s v="IC"/>
    <s v="Invest Cont"/>
    <n v="210"/>
    <m/>
    <m/>
    <m/>
    <s v="47TH                         ST"/>
    <s v="FLOWER"/>
    <n v="34.000999999999998"/>
    <n v="-118.28149999999999"/>
  </r>
  <r>
    <n v="200900710"/>
    <d v="2020-05-24T00:00:00"/>
    <x v="189"/>
    <n v="430"/>
    <n v="9"/>
    <x v="3"/>
    <n v="946"/>
    <n v="2"/>
    <n v="354"/>
    <x v="14"/>
    <s v="0100 1822 0930"/>
    <n v="32"/>
    <s v="F"/>
    <s v="W"/>
    <n v="501"/>
    <s v="SINGLE FAMILY DWELLING"/>
    <m/>
    <m/>
    <s v="IC"/>
    <s v="Invest Cont"/>
    <n v="354"/>
    <m/>
    <m/>
    <m/>
    <s v="13700    OXNARD                       ST"/>
    <m/>
    <n v="34.179400000000001"/>
    <n v="-118.4312"/>
  </r>
  <r>
    <n v="200210268"/>
    <d v="2020-05-17T00:00:00"/>
    <x v="280"/>
    <n v="2200"/>
    <n v="2"/>
    <x v="5"/>
    <n v="201"/>
    <n v="1"/>
    <n v="420"/>
    <x v="33"/>
    <m/>
    <n v="0"/>
    <m/>
    <m/>
    <n v="101"/>
    <s v="STREET"/>
    <m/>
    <m/>
    <s v="IC"/>
    <s v="Invest Cont"/>
    <n v="420"/>
    <m/>
    <m/>
    <m/>
    <s v="900 N  KENMORE                      AV"/>
    <m/>
    <n v="34.088000000000001"/>
    <n v="-118.297"/>
  </r>
  <r>
    <n v="201006468"/>
    <d v="2020-02-24T00:00:00"/>
    <x v="105"/>
    <n v="1911"/>
    <n v="10"/>
    <x v="11"/>
    <n v="1088"/>
    <n v="1"/>
    <n v="310"/>
    <x v="5"/>
    <s v="0344 1606 0352 0321 1822"/>
    <n v="35"/>
    <s v="M"/>
    <s v="B"/>
    <n v="501"/>
    <s v="SINGLE FAMILY DWELLING"/>
    <m/>
    <m/>
    <s v="IC"/>
    <s v="Invest Cont"/>
    <n v="310"/>
    <m/>
    <m/>
    <m/>
    <s v="4700    LOUISE                       AV"/>
    <m/>
    <n v="34.154899999999998"/>
    <n v="-118.50920000000001"/>
  </r>
  <r>
    <n v="200612853"/>
    <d v="2020-07-20T00:00:00"/>
    <x v="12"/>
    <n v="900"/>
    <n v="6"/>
    <x v="9"/>
    <n v="636"/>
    <n v="2"/>
    <n v="624"/>
    <x v="15"/>
    <s v="2004 0400 0444 0429 1814 1218 2000"/>
    <n v="28"/>
    <s v="F"/>
    <s v="O"/>
    <n v="503"/>
    <s v="HOTEL"/>
    <n v="400"/>
    <s v="STRONG-ARM (HANDS, FIST, FEET OR BODILY FORCE)"/>
    <s v="AO"/>
    <s v="Adult Other"/>
    <n v="624"/>
    <n v="626"/>
    <m/>
    <m/>
    <s v="1800 N  CAHUENGA                     BL"/>
    <m/>
    <n v="34.103900000000003"/>
    <n v="-118.3297"/>
  </r>
  <r>
    <n v="200317093"/>
    <d v="2020-09-09T00:00:00"/>
    <x v="4"/>
    <n v="2330"/>
    <n v="3"/>
    <x v="2"/>
    <n v="338"/>
    <n v="2"/>
    <n v="626"/>
    <x v="10"/>
    <s v="0329 0408 0448 0913 1813 1814 2000"/>
    <n v="19"/>
    <s v="F"/>
    <s v="O"/>
    <n v="502"/>
    <s v="MULTI-UNIT DWELLING (APARTMENT, DUPLEX, ETC)"/>
    <n v="400"/>
    <s v="STRONG-ARM (HANDS, FIST, FEET OR BODILY FORCE)"/>
    <s v="IC"/>
    <s v="Invest Cont"/>
    <n v="626"/>
    <m/>
    <m/>
    <m/>
    <s v="1200 W  30TH                         ST"/>
    <m/>
    <n v="34.0274"/>
    <n v="-118.29"/>
  </r>
  <r>
    <n v="200416136"/>
    <d v="2020-12-21T00:00:00"/>
    <x v="181"/>
    <n v="1010"/>
    <n v="4"/>
    <x v="4"/>
    <n v="499"/>
    <n v="1"/>
    <n v="210"/>
    <x v="11"/>
    <s v="1822 0342 0344 0302 0334 1309 0355 0326 1100 0450"/>
    <n v="22"/>
    <s v="M"/>
    <s v="H"/>
    <n v="101"/>
    <s v="STREET"/>
    <n v="102"/>
    <s v="HAND GUN"/>
    <s v="IC"/>
    <s v="Invest Cont"/>
    <n v="210"/>
    <m/>
    <m/>
    <m/>
    <s v="1400    MIRASOL                      ST"/>
    <m/>
    <n v="34.017699999999998"/>
    <n v="-118.1995"/>
  </r>
  <r>
    <n v="201109915"/>
    <d v="2020-05-29T00:00:00"/>
    <x v="299"/>
    <n v="2115"/>
    <n v="11"/>
    <x v="7"/>
    <n v="1178"/>
    <n v="2"/>
    <n v="624"/>
    <x v="15"/>
    <s v="0431 0400 0416 0913 0361"/>
    <n v="37"/>
    <s v="M"/>
    <s v="H"/>
    <n v="101"/>
    <s v="STREET"/>
    <n v="400"/>
    <s v="STRONG-ARM (HANDS, FIST, FEET OR BODILY FORCE)"/>
    <s v="IC"/>
    <s v="Invest Cont"/>
    <n v="624"/>
    <m/>
    <m/>
    <m/>
    <s v="3200    GRANADA                      ST"/>
    <m/>
    <n v="34.0959"/>
    <n v="-118.2289"/>
  </r>
  <r>
    <n v="201308944"/>
    <d v="2020-04-01T00:00:00"/>
    <x v="7"/>
    <n v="1000"/>
    <n v="13"/>
    <x v="6"/>
    <n v="1383"/>
    <n v="1"/>
    <n v="330"/>
    <x v="1"/>
    <s v="1601 0344 0329"/>
    <n v="34"/>
    <s v="F"/>
    <s v="H"/>
    <n v="101"/>
    <s v="STREET"/>
    <m/>
    <m/>
    <s v="IC"/>
    <s v="Invest Cont"/>
    <n v="330"/>
    <m/>
    <m/>
    <m/>
    <s v="100 W  59TH                         PL"/>
    <m/>
    <n v="33.9861"/>
    <n v="-118.2739"/>
  </r>
  <r>
    <n v="200314589"/>
    <d v="2020-07-23T00:00:00"/>
    <x v="231"/>
    <n v="2200"/>
    <n v="3"/>
    <x v="2"/>
    <n v="395"/>
    <n v="1"/>
    <n v="510"/>
    <x v="0"/>
    <m/>
    <n v="0"/>
    <m/>
    <m/>
    <n v="101"/>
    <s v="STREET"/>
    <m/>
    <m/>
    <s v="AA"/>
    <s v="Adult Arrest"/>
    <n v="510"/>
    <m/>
    <m/>
    <m/>
    <s v="1800 W  VERNON                       AV"/>
    <m/>
    <n v="34.007300000000001"/>
    <n v="-118.3108"/>
  </r>
  <r>
    <n v="200311599"/>
    <d v="2020-05-20T00:00:00"/>
    <x v="62"/>
    <n v="630"/>
    <n v="3"/>
    <x v="2"/>
    <n v="398"/>
    <n v="2"/>
    <n v="624"/>
    <x v="15"/>
    <s v="1817 0417 0416 1202"/>
    <n v="60"/>
    <s v="M"/>
    <s v="B"/>
    <n v="501"/>
    <s v="SINGLE FAMILY DWELLING"/>
    <n v="400"/>
    <s v="STRONG-ARM (HANDS, FIST, FEET OR BODILY FORCE)"/>
    <s v="AO"/>
    <s v="Adult Other"/>
    <n v="624"/>
    <m/>
    <m/>
    <m/>
    <s v="600 W  42ND                         ST"/>
    <m/>
    <n v="34.007100000000001"/>
    <n v="-118.2842"/>
  </r>
  <r>
    <n v="200917728"/>
    <d v="2020-11-27T00:00:00"/>
    <x v="291"/>
    <n v="1035"/>
    <n v="9"/>
    <x v="3"/>
    <n v="985"/>
    <n v="1"/>
    <n v="442"/>
    <x v="16"/>
    <n v="325"/>
    <n v="0"/>
    <s v="X"/>
    <s v="X"/>
    <n v="402"/>
    <s v="MARKET"/>
    <m/>
    <m/>
    <s v="AA"/>
    <s v="Adult Arrest"/>
    <n v="442"/>
    <m/>
    <m/>
    <m/>
    <s v="4500    VAN NUYS                     BL"/>
    <m/>
    <n v="34.153100000000002"/>
    <n v="-118.4487"/>
  </r>
  <r>
    <n v="200111798"/>
    <d v="2020-05-17T00:00:00"/>
    <x v="280"/>
    <n v="1545"/>
    <n v="1"/>
    <x v="1"/>
    <n v="153"/>
    <n v="1"/>
    <n v="761"/>
    <x v="35"/>
    <s v="2004 1822 0443 0910 2003 1266 0334"/>
    <n v="25"/>
    <s v="M"/>
    <s v="H"/>
    <n v="902"/>
    <s v="MTA - RED LINE - PERSHING SQUARE"/>
    <n v="200"/>
    <s v="KNIFE WITH BLADE 6INCHES OR LESS"/>
    <s v="IC"/>
    <s v="Invest Cont"/>
    <n v="761"/>
    <m/>
    <m/>
    <m/>
    <s v="5TH"/>
    <s v="HILL"/>
    <n v="34.0488"/>
    <n v="-118.2518"/>
  </r>
  <r>
    <n v="201207833"/>
    <d v="2020-02-25T00:00:00"/>
    <x v="309"/>
    <n v="2100"/>
    <n v="12"/>
    <x v="8"/>
    <n v="1211"/>
    <n v="1"/>
    <n v="230"/>
    <x v="13"/>
    <s v="1822 0400 0411 0906"/>
    <n v="24"/>
    <s v="M"/>
    <s v="B"/>
    <n v="102"/>
    <s v="SIDEWALK"/>
    <n v="223"/>
    <s v="UNKNOWN TYPE CUTTING INSTRUMENT"/>
    <s v="IC"/>
    <s v="Invest Cont"/>
    <n v="230"/>
    <m/>
    <m/>
    <m/>
    <s v="SLAUSON                      AV"/>
    <s v="7TH                          AV"/>
    <n v="33.989100000000001"/>
    <n v="-118.32470000000001"/>
  </r>
  <r>
    <n v="201012992"/>
    <d v="2020-09-11T00:00:00"/>
    <x v="129"/>
    <n v="1230"/>
    <n v="10"/>
    <x v="11"/>
    <n v="1017"/>
    <n v="1"/>
    <n v="440"/>
    <x v="20"/>
    <s v="0394 1822 0344"/>
    <n v="44"/>
    <s v="F"/>
    <s v="H"/>
    <n v="501"/>
    <s v="SINGLE FAMILY DWELLING"/>
    <m/>
    <m/>
    <s v="IC"/>
    <s v="Invest Cont"/>
    <n v="440"/>
    <m/>
    <m/>
    <m/>
    <s v="7500    BALBOA                       BL"/>
    <m/>
    <n v="34.206800000000001"/>
    <n v="-118.5013"/>
  </r>
  <r>
    <n v="200517611"/>
    <d v="2020-12-09T00:00:00"/>
    <x v="302"/>
    <n v="2000"/>
    <n v="5"/>
    <x v="10"/>
    <n v="563"/>
    <n v="1"/>
    <n v="510"/>
    <x v="0"/>
    <m/>
    <n v="0"/>
    <m/>
    <m/>
    <n v="101"/>
    <s v="STREET"/>
    <m/>
    <m/>
    <s v="IC"/>
    <s v="Invest Cont"/>
    <n v="510"/>
    <m/>
    <m/>
    <m/>
    <s v="900 S  MEYLER                       ST"/>
    <m/>
    <n v="33.732100000000003"/>
    <n v="-118.295"/>
  </r>
  <r>
    <n v="200400646"/>
    <d v="2020-02-28T00:00:00"/>
    <x v="72"/>
    <n v="1350"/>
    <n v="4"/>
    <x v="4"/>
    <n v="415"/>
    <n v="2"/>
    <n v="624"/>
    <x v="15"/>
    <s v="0400 0416 0913 1202"/>
    <n v="60"/>
    <s v="M"/>
    <s v="H"/>
    <n v="210"/>
    <s v="RESTAURANT/FAST FOOD"/>
    <n v="400"/>
    <s v="STRONG-ARM (HANDS, FIST, FEET OR BODILY FORCE)"/>
    <s v="IC"/>
    <s v="Invest Cont"/>
    <n v="624"/>
    <m/>
    <m/>
    <m/>
    <s v="3100 N  BROADWAY"/>
    <m/>
    <n v="34.0762"/>
    <n v="-118.2119"/>
  </r>
  <r>
    <n v="200619490"/>
    <d v="2020-12-20T00:00:00"/>
    <x v="248"/>
    <n v="2320"/>
    <n v="6"/>
    <x v="9"/>
    <n v="615"/>
    <n v="1"/>
    <n v="310"/>
    <x v="5"/>
    <s v="0329 1307 1609 0344 1822"/>
    <n v="53"/>
    <s v="M"/>
    <s v="O"/>
    <n v="501"/>
    <s v="SINGLE FAMILY DWELLING"/>
    <n v="500"/>
    <s v="UNKNOWN WEAPON/OTHER WEAPON"/>
    <s v="IC"/>
    <s v="Invest Cont"/>
    <n v="310"/>
    <m/>
    <m/>
    <m/>
    <s v="6300    INNSDALE                     DR"/>
    <m/>
    <n v="34.130000000000003"/>
    <n v="-118.327"/>
  </r>
  <r>
    <n v="201104658"/>
    <d v="2020-01-16T00:00:00"/>
    <x v="188"/>
    <n v="2230"/>
    <n v="11"/>
    <x v="7"/>
    <n v="1173"/>
    <n v="1"/>
    <n v="330"/>
    <x v="1"/>
    <s v="0386 0344 0358"/>
    <n v="29"/>
    <s v="M"/>
    <s v="H"/>
    <n v="101"/>
    <s v="STREET"/>
    <n v="500"/>
    <s v="UNKNOWN WEAPON/OTHER WEAPON"/>
    <s v="IC"/>
    <s v="Invest Cont"/>
    <n v="330"/>
    <m/>
    <m/>
    <m/>
    <s v="2200    LAKE SHORE                   AV"/>
    <m/>
    <n v="34.092399999999998"/>
    <n v="-118.25320000000001"/>
  </r>
  <r>
    <n v="200715389"/>
    <d v="2020-10-26T00:00:00"/>
    <x v="201"/>
    <n v="1230"/>
    <n v="7"/>
    <x v="0"/>
    <n v="738"/>
    <n v="2"/>
    <n v="354"/>
    <x v="14"/>
    <s v="0930 0928"/>
    <n v="74"/>
    <s v="M"/>
    <s v="W"/>
    <n v="501"/>
    <s v="SINGLE FAMILY DWELLING"/>
    <m/>
    <m/>
    <s v="IC"/>
    <s v="Invest Cont"/>
    <n v="354"/>
    <m/>
    <m/>
    <m/>
    <s v="600 S  MCCADDEN                     PL"/>
    <m/>
    <n v="34.062100000000001"/>
    <n v="-118.33710000000001"/>
  </r>
  <r>
    <n v="201100619"/>
    <d v="2020-04-13T00:00:00"/>
    <x v="57"/>
    <n v="1635"/>
    <n v="11"/>
    <x v="7"/>
    <n v="1139"/>
    <n v="1"/>
    <n v="251"/>
    <x v="55"/>
    <s v="0906 1822 1501"/>
    <n v="39"/>
    <s v="M"/>
    <s v="W"/>
    <n v="501"/>
    <s v="SINGLE FAMILY DWELLING"/>
    <n v="101"/>
    <s v="REVOLVER"/>
    <s v="IC"/>
    <s v="Invest Cont"/>
    <n v="251"/>
    <m/>
    <m/>
    <m/>
    <s v="200 S  AVENUE 57"/>
    <m/>
    <n v="34.109299999999998"/>
    <n v="-118.1879"/>
  </r>
  <r>
    <n v="200717219"/>
    <d v="2020-12-17T00:00:00"/>
    <x v="210"/>
    <n v="2225"/>
    <n v="7"/>
    <x v="0"/>
    <n v="752"/>
    <n v="2"/>
    <n v="624"/>
    <x v="15"/>
    <s v="0416 0444 0408"/>
    <n v="31"/>
    <s v="F"/>
    <s v="W"/>
    <n v="101"/>
    <s v="STREET"/>
    <n v="400"/>
    <s v="STRONG-ARM (HANDS, FIST, FEET OR BODILY FORCE)"/>
    <s v="IC"/>
    <s v="Invest Cont"/>
    <n v="624"/>
    <m/>
    <m/>
    <m/>
    <s v="1000 S  ORLANDO                      AV"/>
    <m/>
    <n v="34.058799999999998"/>
    <n v="-118.3738"/>
  </r>
  <r>
    <n v="201222479"/>
    <d v="2020-10-13T00:00:00"/>
    <x v="215"/>
    <n v="2100"/>
    <n v="12"/>
    <x v="8"/>
    <n v="1211"/>
    <n v="1"/>
    <n v="230"/>
    <x v="13"/>
    <s v="1218 1822 0400 0416 1309 0342"/>
    <n v="33"/>
    <s v="M"/>
    <s v="W"/>
    <n v="102"/>
    <s v="SIDEWALK"/>
    <n v="212"/>
    <s v="BOTTLE"/>
    <s v="IC"/>
    <s v="Invest Cont"/>
    <n v="230"/>
    <m/>
    <m/>
    <m/>
    <s v="3300 W  54TH                         ST"/>
    <m/>
    <n v="33.993099999999998"/>
    <n v="-118.32989999999999"/>
  </r>
  <r>
    <n v="200812722"/>
    <d v="2020-08-07T00:00:00"/>
    <x v="283"/>
    <n v="1240"/>
    <n v="8"/>
    <x v="12"/>
    <n v="855"/>
    <n v="2"/>
    <n v="860"/>
    <x v="66"/>
    <s v="0522 0500 0448 0400 0509"/>
    <n v="21"/>
    <s v="F"/>
    <s v="A"/>
    <n v="102"/>
    <s v="SIDEWALK"/>
    <n v="400"/>
    <s v="STRONG-ARM (HANDS, FIST, FEET OR BODILY FORCE)"/>
    <s v="IC"/>
    <s v="Invest Cont"/>
    <n v="860"/>
    <m/>
    <m/>
    <m/>
    <s v="SANTA MONICA"/>
    <s v="MALCOLM"/>
    <n v="34.0505"/>
    <n v="-118.4349"/>
  </r>
  <r>
    <n v="201215247"/>
    <d v="2020-06-23T00:00:00"/>
    <x v="252"/>
    <n v="2200"/>
    <n v="12"/>
    <x v="8"/>
    <n v="1203"/>
    <n v="2"/>
    <n v="624"/>
    <x v="15"/>
    <s v="0913 0416 0446 0419"/>
    <n v="47"/>
    <s v="F"/>
    <s v="H"/>
    <n v="501"/>
    <s v="SINGLE FAMILY DWELLING"/>
    <n v="400"/>
    <s v="STRONG-ARM (HANDS, FIST, FEET OR BODILY FORCE)"/>
    <s v="IC"/>
    <s v="Invest Cont"/>
    <n v="624"/>
    <m/>
    <m/>
    <m/>
    <s v="1600 W  47TH                         ST"/>
    <m/>
    <n v="34.000999999999998"/>
    <n v="-118.3068"/>
  </r>
  <r>
    <n v="201210326"/>
    <d v="2020-04-04T00:00:00"/>
    <x v="42"/>
    <n v="1240"/>
    <n v="12"/>
    <x v="8"/>
    <n v="1251"/>
    <n v="2"/>
    <n v="930"/>
    <x v="30"/>
    <s v="0913 0360 0443 0448 0421"/>
    <n v="29"/>
    <s v="M"/>
    <s v="B"/>
    <n v="501"/>
    <s v="SINGLE FAMILY DWELLING"/>
    <n v="400"/>
    <s v="STRONG-ARM (HANDS, FIST, FEET OR BODILY FORCE)"/>
    <s v="AA"/>
    <s v="Adult Arrest"/>
    <n v="930"/>
    <m/>
    <m/>
    <m/>
    <s v="7500    8TH                          AV"/>
    <m/>
    <n v="33.973100000000002"/>
    <n v="-118.3304"/>
  </r>
  <r>
    <n v="200316181"/>
    <d v="2020-08-21T00:00:00"/>
    <x v="144"/>
    <n v="1030"/>
    <n v="3"/>
    <x v="2"/>
    <n v="393"/>
    <n v="1"/>
    <n v="330"/>
    <x v="1"/>
    <s v="1822 1606 0344 0385 1300"/>
    <n v="19"/>
    <s v="X"/>
    <s v="X"/>
    <n v="103"/>
    <s v="ALLEY"/>
    <m/>
    <m/>
    <s v="IC"/>
    <s v="Invest Cont"/>
    <n v="330"/>
    <m/>
    <m/>
    <m/>
    <s v="4300    LEIMERT                      BL"/>
    <m/>
    <n v="34.005299999999998"/>
    <n v="-118.3296"/>
  </r>
  <r>
    <n v="200106227"/>
    <d v="2020-02-02T00:00:00"/>
    <x v="87"/>
    <n v="2220"/>
    <n v="1"/>
    <x v="1"/>
    <n v="171"/>
    <n v="2"/>
    <n v="624"/>
    <x v="15"/>
    <s v="0444 1822"/>
    <n v="19"/>
    <s v="F"/>
    <s v="H"/>
    <n v="735"/>
    <s v="NIGHT CLUB (OPEN EVENINGS ONLY)"/>
    <n v="400"/>
    <s v="STRONG-ARM (HANDS, FIST, FEET OR BODILY FORCE)"/>
    <s v="IC"/>
    <s v="Invest Cont"/>
    <n v="624"/>
    <m/>
    <m/>
    <m/>
    <s v="800 W  OLYMPIC                      BL"/>
    <m/>
    <n v="34.045000000000002"/>
    <n v="-118.264"/>
  </r>
  <r>
    <n v="200415331"/>
    <d v="2020-11-27T00:00:00"/>
    <x v="29"/>
    <n v="1315"/>
    <n v="4"/>
    <x v="4"/>
    <n v="454"/>
    <n v="1"/>
    <n v="210"/>
    <x v="11"/>
    <s v="1822 0446"/>
    <n v="25"/>
    <s v="F"/>
    <s v="H"/>
    <n v="101"/>
    <s v="STREET"/>
    <n v="400"/>
    <s v="STRONG-ARM (HANDS, FIST, FEET OR BODILY FORCE)"/>
    <s v="IC"/>
    <s v="Invest Cont"/>
    <n v="210"/>
    <m/>
    <m/>
    <m/>
    <s v="3RD                          ST"/>
    <s v="STATE                        ST"/>
    <n v="34.045099999999998"/>
    <n v="-118.2184"/>
  </r>
  <r>
    <n v="201220627"/>
    <d v="2020-09-12T00:00:00"/>
    <x v="238"/>
    <n v="2230"/>
    <n v="12"/>
    <x v="8"/>
    <n v="1268"/>
    <n v="2"/>
    <n v="626"/>
    <x v="10"/>
    <s v="1813 2000 0444 0416"/>
    <n v="35"/>
    <s v="F"/>
    <s v="H"/>
    <n v="501"/>
    <s v="SINGLE FAMILY DWELLING"/>
    <n v="400"/>
    <s v="STRONG-ARM (HANDS, FIST, FEET OR BODILY FORCE)"/>
    <s v="IC"/>
    <s v="Invest Cont"/>
    <n v="626"/>
    <m/>
    <m/>
    <m/>
    <s v="7900 S  BROADWAY"/>
    <m/>
    <n v="33.967300000000002"/>
    <n v="-118.2783"/>
  </r>
  <r>
    <n v="200415824"/>
    <d v="2020-12-11T00:00:00"/>
    <x v="28"/>
    <n v="2100"/>
    <n v="4"/>
    <x v="4"/>
    <n v="469"/>
    <n v="1"/>
    <n v="510"/>
    <x v="0"/>
    <m/>
    <n v="0"/>
    <m/>
    <m/>
    <n v="101"/>
    <s v="STREET"/>
    <m/>
    <m/>
    <s v="IC"/>
    <s v="Invest Cont"/>
    <n v="510"/>
    <m/>
    <m/>
    <m/>
    <s v="3400 E  5TH                          ST"/>
    <m/>
    <n v="34.032200000000003"/>
    <n v="-118.19750000000001"/>
  </r>
  <r>
    <n v="201205016"/>
    <d v="2020-01-14T00:00:00"/>
    <x v="350"/>
    <n v="900"/>
    <n v="12"/>
    <x v="8"/>
    <n v="1249"/>
    <n v="2"/>
    <n v="740"/>
    <x v="21"/>
    <s v="0329 1307"/>
    <n v="42"/>
    <s v="F"/>
    <s v="B"/>
    <n v="122"/>
    <s v="VEHICLE, PASSENGER/TRUCK"/>
    <m/>
    <m/>
    <s v="IC"/>
    <s v="Invest Cont"/>
    <n v="740"/>
    <m/>
    <m/>
    <m/>
    <s v="6500    DENVER                       AV"/>
    <m/>
    <n v="33.980600000000003"/>
    <n v="-118.2838"/>
  </r>
  <r>
    <n v="201225683"/>
    <d v="2020-12-03T00:00:00"/>
    <x v="9"/>
    <n v="300"/>
    <n v="12"/>
    <x v="8"/>
    <n v="1267"/>
    <n v="1"/>
    <n v="330"/>
    <x v="1"/>
    <s v="1307 0329 0344"/>
    <n v="20"/>
    <s v="F"/>
    <s v="H"/>
    <n v="101"/>
    <s v="STREET"/>
    <m/>
    <m/>
    <s v="IC"/>
    <s v="Invest Cont"/>
    <n v="330"/>
    <m/>
    <m/>
    <m/>
    <s v="8300 S  HOOVER                       ST"/>
    <m/>
    <n v="33.963500000000003"/>
    <n v="-118.2871"/>
  </r>
  <r>
    <n v="200115598"/>
    <d v="2020-07-30T00:00:00"/>
    <x v="8"/>
    <n v="800"/>
    <n v="1"/>
    <x v="1"/>
    <n v="153"/>
    <n v="2"/>
    <n v="625"/>
    <x v="44"/>
    <s v="0416 1822"/>
    <n v="48"/>
    <s v="M"/>
    <s v="H"/>
    <n v="102"/>
    <s v="SIDEWALK"/>
    <n v="400"/>
    <s v="STRONG-ARM (HANDS, FIST, FEET OR BODILY FORCE)"/>
    <s v="IC"/>
    <s v="Invest Cont"/>
    <n v="625"/>
    <m/>
    <m/>
    <m/>
    <s v="600 S  SPRING                       ST"/>
    <m/>
    <n v="34.046700000000001"/>
    <n v="-118.252"/>
  </r>
  <r>
    <n v="201012066"/>
    <d v="2020-08-15T00:00:00"/>
    <x v="347"/>
    <n v="2100"/>
    <n v="10"/>
    <x v="11"/>
    <n v="1065"/>
    <n v="2"/>
    <n v="740"/>
    <x v="21"/>
    <s v="0913 0329 0321 0359 0212 1420 2003 0603 1817"/>
    <n v="0"/>
    <s v="M"/>
    <s v="O"/>
    <n v="507"/>
    <s v="CONDOMINIUM/TOWNHOUSE"/>
    <m/>
    <m/>
    <s v="AA"/>
    <s v="Adult Arrest"/>
    <n v="740"/>
    <m/>
    <m/>
    <m/>
    <s v="5400    ZELZAH                       AV"/>
    <m/>
    <n v="34.168599999999998"/>
    <n v="-118.52200000000001"/>
  </r>
  <r>
    <n v="201215363"/>
    <d v="2020-06-25T00:00:00"/>
    <x v="10"/>
    <n v="1510"/>
    <n v="12"/>
    <x v="8"/>
    <n v="1218"/>
    <n v="2"/>
    <n v="903"/>
    <x v="49"/>
    <s v="2038 0913 1814"/>
    <n v="35"/>
    <s v="F"/>
    <s v="H"/>
    <n v="501"/>
    <s v="SINGLE FAMILY DWELLING"/>
    <m/>
    <m/>
    <s v="IC"/>
    <s v="Invest Cont"/>
    <n v="903"/>
    <m/>
    <m/>
    <m/>
    <s v="600 W  57TH                         ST"/>
    <m/>
    <n v="0"/>
    <n v="0"/>
  </r>
  <r>
    <n v="201217533"/>
    <d v="2020-07-30T00:00:00"/>
    <x v="8"/>
    <n v="122"/>
    <n v="12"/>
    <x v="8"/>
    <n v="1203"/>
    <n v="2"/>
    <n v="890"/>
    <x v="48"/>
    <s v="1309 1501"/>
    <n v="19"/>
    <s v="X"/>
    <s v="X"/>
    <n v="101"/>
    <s v="STREET"/>
    <m/>
    <m/>
    <s v="JA"/>
    <s v="Juv Arrest"/>
    <n v="890"/>
    <m/>
    <m/>
    <m/>
    <s v="WESTERN                      AV"/>
    <s v="48TH                         ST"/>
    <n v="34.000100000000003"/>
    <n v="-118.30889999999999"/>
  </r>
  <r>
    <n v="200511811"/>
    <d v="2020-07-14T00:00:00"/>
    <x v="284"/>
    <n v="1"/>
    <n v="5"/>
    <x v="10"/>
    <n v="514"/>
    <n v="2"/>
    <n v="745"/>
    <x v="9"/>
    <n v="329"/>
    <n v="0"/>
    <s v="X"/>
    <s v="X"/>
    <n v="247"/>
    <s v="CAR WASH"/>
    <m/>
    <m/>
    <s v="IC"/>
    <s v="Invest Cont"/>
    <n v="745"/>
    <m/>
    <m/>
    <m/>
    <s v="1200 W  PACIFIC COAST                HY"/>
    <m/>
    <n v="33.790399999999998"/>
    <n v="-118.27800000000001"/>
  </r>
  <r>
    <n v="200905891"/>
    <d v="2020-02-11T00:00:00"/>
    <x v="159"/>
    <n v="1800"/>
    <n v="9"/>
    <x v="3"/>
    <n v="923"/>
    <n v="1"/>
    <n v="330"/>
    <x v="1"/>
    <n v="344"/>
    <n v="38"/>
    <s v="M"/>
    <s v="B"/>
    <n v="123"/>
    <s v="PARKING UNDERGROUND/BUILDING"/>
    <m/>
    <m/>
    <s v="IC"/>
    <s v="Invest Cont"/>
    <n v="330"/>
    <m/>
    <m/>
    <m/>
    <s v="15200    KITTRIDGE                    ST"/>
    <m/>
    <n v="34.190300000000001"/>
    <n v="-118.464"/>
  </r>
  <r>
    <n v="200707236"/>
    <d v="2020-03-09T00:00:00"/>
    <x v="105"/>
    <n v="2130"/>
    <n v="7"/>
    <x v="0"/>
    <n v="711"/>
    <n v="2"/>
    <n v="624"/>
    <x v="15"/>
    <s v="0400 0444 1822"/>
    <n v="28"/>
    <s v="F"/>
    <s v="W"/>
    <n v="203"/>
    <s v="OTHER BUSINESS"/>
    <n v="400"/>
    <s v="STRONG-ARM (HANDS, FIST, FEET OR BODILY FORCE)"/>
    <s v="IC"/>
    <s v="Invest Cont"/>
    <n v="624"/>
    <m/>
    <m/>
    <m/>
    <s v="400 N  FAIRFAX                      AV"/>
    <m/>
    <n v="34.078200000000002"/>
    <n v="-118.3695"/>
  </r>
  <r>
    <n v="200312360"/>
    <d v="2020-06-06T00:00:00"/>
    <x v="43"/>
    <n v="1450"/>
    <n v="3"/>
    <x v="2"/>
    <n v="314"/>
    <n v="1"/>
    <n v="230"/>
    <x v="13"/>
    <s v="1822 0334 0302 0400 1309"/>
    <n v="26"/>
    <s v="F"/>
    <s v="H"/>
    <n v="101"/>
    <s v="STREET"/>
    <n v="109"/>
    <s v="SEMI-AUTOMATIC PISTOL"/>
    <s v="IC"/>
    <s v="Invest Cont"/>
    <n v="230"/>
    <m/>
    <m/>
    <m/>
    <s v="3800 W  MONT CLAIR                   ST"/>
    <m/>
    <n v="34.032800000000002"/>
    <n v="-118.32299999999999"/>
  </r>
  <r>
    <n v="200710445"/>
    <d v="2020-06-14T00:00:00"/>
    <x v="123"/>
    <n v="1315"/>
    <n v="7"/>
    <x v="0"/>
    <n v="774"/>
    <n v="2"/>
    <n v="624"/>
    <x v="15"/>
    <s v="0400 0416"/>
    <n v="58"/>
    <s v="M"/>
    <s v="W"/>
    <n v="501"/>
    <s v="SINGLE FAMILY DWELLING"/>
    <n v="400"/>
    <s v="STRONG-ARM (HANDS, FIST, FEET OR BODILY FORCE)"/>
    <s v="IC"/>
    <s v="Invest Cont"/>
    <n v="624"/>
    <m/>
    <m/>
    <m/>
    <s v="5000 W  WASHINGTON                   BL"/>
    <m/>
    <n v="0"/>
    <n v="0"/>
  </r>
  <r>
    <n v="200608750"/>
    <d v="2020-04-02T00:00:00"/>
    <x v="285"/>
    <n v="1628"/>
    <n v="6"/>
    <x v="9"/>
    <n v="636"/>
    <n v="1"/>
    <n v="341"/>
    <x v="12"/>
    <s v="0344 0394"/>
    <n v="27"/>
    <s v="F"/>
    <s v="B"/>
    <n v="102"/>
    <s v="SIDEWALK"/>
    <m/>
    <m/>
    <s v="IC"/>
    <s v="Invest Cont"/>
    <n v="341"/>
    <m/>
    <m/>
    <m/>
    <s v="1700 N  MC CADDEN                    PL"/>
    <m/>
    <n v="34.101599999999998"/>
    <n v="-118.3374"/>
  </r>
  <r>
    <n v="200309633"/>
    <d v="2020-04-09T00:00:00"/>
    <x v="139"/>
    <n v="2130"/>
    <n v="3"/>
    <x v="2"/>
    <n v="398"/>
    <n v="1"/>
    <n v="330"/>
    <x v="1"/>
    <s v="1307 1609 0329 0344 0377"/>
    <n v="20"/>
    <s v="M"/>
    <s v="H"/>
    <n v="101"/>
    <s v="STREET"/>
    <m/>
    <m/>
    <s v="IC"/>
    <s v="Invest Cont"/>
    <n v="330"/>
    <m/>
    <m/>
    <m/>
    <s v="500 W  41ST                         DR"/>
    <m/>
    <n v="34.008800000000001"/>
    <n v="-118.28270000000001"/>
  </r>
  <r>
    <n v="200613160"/>
    <d v="2020-07-27T00:00:00"/>
    <x v="338"/>
    <n v="1900"/>
    <n v="6"/>
    <x v="9"/>
    <n v="625"/>
    <n v="1"/>
    <n v="480"/>
    <x v="2"/>
    <n v="344"/>
    <n v="51"/>
    <s v="M"/>
    <s v="W"/>
    <n v="707"/>
    <s v="GARAGE/CARPORT"/>
    <m/>
    <m/>
    <s v="IC"/>
    <s v="Invest Cont"/>
    <n v="480"/>
    <m/>
    <m/>
    <m/>
    <s v="2000    GLENCOE                      WY"/>
    <m/>
    <n v="34.107199999999999"/>
    <n v="-118.3395"/>
  </r>
  <r>
    <n v="201004884"/>
    <d v="2020-01-22T00:00:00"/>
    <x v="327"/>
    <n v="230"/>
    <n v="10"/>
    <x v="11"/>
    <n v="1024"/>
    <n v="1"/>
    <n v="330"/>
    <x v="1"/>
    <s v="1420 0216 0344"/>
    <n v="35"/>
    <s v="M"/>
    <s v="H"/>
    <n v="101"/>
    <s v="STREET"/>
    <m/>
    <m/>
    <s v="IC"/>
    <s v="Invest Cont"/>
    <n v="330"/>
    <m/>
    <m/>
    <m/>
    <s v="6900    GEYSER                       AV"/>
    <m/>
    <n v="34.195700000000002"/>
    <n v="-118.54259999999999"/>
  </r>
  <r>
    <n v="201009806"/>
    <d v="2020-06-08T00:00:00"/>
    <x v="150"/>
    <n v="1400"/>
    <n v="10"/>
    <x v="11"/>
    <n v="1003"/>
    <n v="1"/>
    <n v="510"/>
    <x v="0"/>
    <m/>
    <n v="0"/>
    <m/>
    <m/>
    <n v="101"/>
    <s v="STREET"/>
    <m/>
    <m/>
    <s v="AA"/>
    <s v="Adult Arrest"/>
    <n v="510"/>
    <m/>
    <m/>
    <m/>
    <s v="RESEDA"/>
    <s v="INGOMAR"/>
    <n v="34.212000000000003"/>
    <n v="-118.5361"/>
  </r>
  <r>
    <n v="200514919"/>
    <d v="2020-10-05T00:00:00"/>
    <x v="91"/>
    <n v="2041"/>
    <n v="5"/>
    <x v="10"/>
    <n v="558"/>
    <n v="2"/>
    <n v="740"/>
    <x v="21"/>
    <s v="0329 1402"/>
    <n v="0"/>
    <s v="M"/>
    <s v="O"/>
    <n v="705"/>
    <s v="SLIPS/DOCK/MARINA/BOAT"/>
    <m/>
    <m/>
    <s v="AA"/>
    <s v="Adult Arrest"/>
    <n v="740"/>
    <n v="998"/>
    <m/>
    <m/>
    <s v="100 E  SWINFORD                     ST"/>
    <m/>
    <n v="33.749299999999998"/>
    <n v="-118.279"/>
  </r>
  <r>
    <n v="200113016"/>
    <d v="2020-06-06T00:00:00"/>
    <x v="43"/>
    <n v="410"/>
    <n v="1"/>
    <x v="1"/>
    <n v="111"/>
    <n v="1"/>
    <n v="761"/>
    <x v="35"/>
    <s v="1266 2004 1822 0334"/>
    <n v="36"/>
    <s v="M"/>
    <s v="H"/>
    <n v="101"/>
    <s v="STREET"/>
    <n v="207"/>
    <s v="OTHER KNIFE"/>
    <s v="AO"/>
    <s v="Adult Other"/>
    <n v="761"/>
    <m/>
    <m/>
    <m/>
    <s v="ALAMEDA"/>
    <s v="LOS ANGELES"/>
    <n v="34.0578"/>
    <n v="-118.2371"/>
  </r>
  <r>
    <n v="200614753"/>
    <d v="2020-08-31T00:00:00"/>
    <x v="151"/>
    <n v="830"/>
    <n v="6"/>
    <x v="9"/>
    <n v="656"/>
    <n v="2"/>
    <n v="624"/>
    <x v="15"/>
    <s v="0400 0416 1300 1822 1402"/>
    <n v="43"/>
    <s v="M"/>
    <s v="H"/>
    <n v="101"/>
    <s v="STREET"/>
    <n v="400"/>
    <s v="STRONG-ARM (HANDS, FIST, FEET OR BODILY FORCE)"/>
    <s v="IC"/>
    <s v="Invest Cont"/>
    <n v="624"/>
    <n v="998"/>
    <m/>
    <m/>
    <s v="6000    ELEANOR                      AV"/>
    <m/>
    <n v="34.089799999999997"/>
    <n v="-118.3244"/>
  </r>
  <r>
    <n v="201209696"/>
    <d v="2020-03-24T00:00:00"/>
    <x v="127"/>
    <n v="1530"/>
    <n v="12"/>
    <x v="8"/>
    <n v="1248"/>
    <n v="1"/>
    <n v="341"/>
    <x v="12"/>
    <s v="0394 0344 0349 1822"/>
    <n v="29"/>
    <s v="F"/>
    <s v="B"/>
    <n v="501"/>
    <s v="SINGLE FAMILY DWELLING"/>
    <m/>
    <m/>
    <s v="IC"/>
    <s v="Invest Cont"/>
    <n v="341"/>
    <m/>
    <m/>
    <m/>
    <s v="900 W  62ND                         PL"/>
    <m/>
    <n v="33.982799999999997"/>
    <n v="-118.28919999999999"/>
  </r>
  <r>
    <n v="201109221"/>
    <d v="2020-05-10T00:00:00"/>
    <x v="274"/>
    <n v="1500"/>
    <n v="11"/>
    <x v="7"/>
    <n v="1118"/>
    <n v="2"/>
    <n v="354"/>
    <x v="14"/>
    <s v="0930 1822"/>
    <n v="31"/>
    <s v="F"/>
    <s v="H"/>
    <n v="501"/>
    <s v="SINGLE FAMILY DWELLING"/>
    <m/>
    <m/>
    <s v="IC"/>
    <s v="Invest Cont"/>
    <n v="354"/>
    <m/>
    <m/>
    <m/>
    <s v="5600    YORK                         BL"/>
    <m/>
    <n v="34.119399999999999"/>
    <n v="-118.19670000000001"/>
  </r>
  <r>
    <n v="200411824"/>
    <d v="2020-08-17T00:00:00"/>
    <x v="96"/>
    <n v="1200"/>
    <n v="4"/>
    <x v="4"/>
    <n v="424"/>
    <n v="1"/>
    <n v="310"/>
    <x v="5"/>
    <s v="0344 1607 1402"/>
    <n v="44"/>
    <s v="F"/>
    <s v="H"/>
    <n v="221"/>
    <s v="PUBLIC STORAGE"/>
    <m/>
    <m/>
    <s v="IC"/>
    <s v="Invest Cont"/>
    <n v="310"/>
    <n v="998"/>
    <m/>
    <m/>
    <s v="4000 N  MISSION                      RD"/>
    <m/>
    <n v="34.073900000000002"/>
    <n v="-118.1965"/>
  </r>
  <r>
    <n v="200605531"/>
    <d v="2020-02-01T00:00:00"/>
    <x v="87"/>
    <n v="1840"/>
    <n v="6"/>
    <x v="9"/>
    <n v="637"/>
    <n v="1"/>
    <n v="210"/>
    <x v="11"/>
    <s v="0325 0601 0400 0334 0432 1822 0345 0945"/>
    <n v="0"/>
    <s v="X"/>
    <s v="X"/>
    <n v="401"/>
    <s v="MINI-MART"/>
    <n v="312"/>
    <s v="PIPE/METAL PIPE"/>
    <s v="IC"/>
    <s v="Invest Cont"/>
    <n v="210"/>
    <m/>
    <m/>
    <m/>
    <s v="6000    HOLLYWOOD                    BL"/>
    <m/>
    <n v="34.103000000000002"/>
    <n v="-118.32250000000001"/>
  </r>
  <r>
    <n v="200715703"/>
    <d v="2020-11-06T00:00:00"/>
    <x v="166"/>
    <n v="2100"/>
    <n v="7"/>
    <x v="0"/>
    <n v="722"/>
    <n v="1"/>
    <n v="343"/>
    <x v="3"/>
    <s v="0325 0104 0378"/>
    <n v="0"/>
    <s v="M"/>
    <s v="O"/>
    <n v="417"/>
    <s v="THE BEVERLY CONNECTION"/>
    <m/>
    <m/>
    <s v="AO"/>
    <s v="Adult Other"/>
    <n v="343"/>
    <m/>
    <m/>
    <m/>
    <s v="100 N  LA CIENEGA                   BL"/>
    <m/>
    <n v="34.073399999999999"/>
    <n v="-118.37649999999999"/>
  </r>
  <r>
    <n v="201206429"/>
    <d v="2020-02-04T00:00:00"/>
    <x v="87"/>
    <n v="500"/>
    <n v="12"/>
    <x v="8"/>
    <n v="1245"/>
    <n v="1"/>
    <n v="510"/>
    <x v="0"/>
    <m/>
    <n v="0"/>
    <m/>
    <m/>
    <n v="101"/>
    <s v="STREET"/>
    <m/>
    <m/>
    <s v="IC"/>
    <s v="Invest Cont"/>
    <n v="510"/>
    <m/>
    <m/>
    <m/>
    <s v="65TH"/>
    <s v="VERMONT"/>
    <n v="33.980600000000003"/>
    <n v="-118.29179999999999"/>
  </r>
  <r>
    <n v="201226574"/>
    <d v="2020-09-23T00:00:00"/>
    <x v="26"/>
    <n v="1205"/>
    <n v="12"/>
    <x v="8"/>
    <n v="1283"/>
    <n v="2"/>
    <n v="354"/>
    <x v="14"/>
    <n v="930"/>
    <n v="55"/>
    <s v="F"/>
    <s v="B"/>
    <n v="501"/>
    <s v="SINGLE FAMILY DWELLING"/>
    <m/>
    <m/>
    <s v="IC"/>
    <s v="Invest Cont"/>
    <n v="354"/>
    <m/>
    <m/>
    <m/>
    <s v="1500 W  94TH                         ST"/>
    <m/>
    <n v="33.951099999999997"/>
    <n v="-118.3047"/>
  </r>
  <r>
    <n v="201108185"/>
    <d v="2020-04-09T00:00:00"/>
    <x v="296"/>
    <n v="2100"/>
    <n v="11"/>
    <x v="7"/>
    <n v="1151"/>
    <n v="2"/>
    <n v="625"/>
    <x v="44"/>
    <s v="2004 0446 1266"/>
    <n v="24"/>
    <s v="M"/>
    <s v="W"/>
    <n v="102"/>
    <s v="SIDEWALK"/>
    <n v="400"/>
    <s v="STRONG-ARM (HANDS, FIST, FEET OR BODILY FORCE)"/>
    <s v="AO"/>
    <s v="Adult Other"/>
    <n v="625"/>
    <m/>
    <m/>
    <m/>
    <s v="FOUNTAIN"/>
    <s v="HUBBARD"/>
    <n v="34.098599999999998"/>
    <n v="-118.2962"/>
  </r>
  <r>
    <n v="200917017"/>
    <d v="2020-11-09T00:00:00"/>
    <x v="313"/>
    <n v="1800"/>
    <n v="9"/>
    <x v="3"/>
    <n v="946"/>
    <n v="2"/>
    <n v="624"/>
    <x v="15"/>
    <s v="0416 0446 0419 1810 1251"/>
    <n v="16"/>
    <s v="F"/>
    <s v="H"/>
    <n v="501"/>
    <s v="SINGLE FAMILY DWELLING"/>
    <n v="400"/>
    <s v="STRONG-ARM (HANDS, FIST, FEET OR BODILY FORCE)"/>
    <s v="IC"/>
    <s v="Invest Cont"/>
    <n v="624"/>
    <m/>
    <m/>
    <m/>
    <s v="5500    COLBATH                      AV"/>
    <m/>
    <n v="34.170299999999997"/>
    <n v="-118.4367"/>
  </r>
  <r>
    <n v="200711359"/>
    <d v="2020-07-07T00:00:00"/>
    <x v="11"/>
    <n v="1700"/>
    <n v="7"/>
    <x v="0"/>
    <n v="789"/>
    <n v="1"/>
    <n v="510"/>
    <x v="0"/>
    <m/>
    <n v="0"/>
    <m/>
    <m/>
    <n v="101"/>
    <s v="STREET"/>
    <m/>
    <m/>
    <s v="IC"/>
    <s v="Invest Cont"/>
    <n v="510"/>
    <m/>
    <m/>
    <m/>
    <s v="2300    9TH                          AV"/>
    <m/>
    <n v="34.035899999999998"/>
    <n v="-118.3272"/>
  </r>
  <r>
    <n v="201210077"/>
    <d v="2020-03-31T00:00:00"/>
    <x v="157"/>
    <n v="2030"/>
    <n v="12"/>
    <x v="8"/>
    <n v="1211"/>
    <n v="2"/>
    <n v="623"/>
    <x v="38"/>
    <s v="1212 0400"/>
    <n v="27"/>
    <s v="M"/>
    <s v="H"/>
    <n v="101"/>
    <s v="STREET"/>
    <n v="400"/>
    <s v="STRONG-ARM (HANDS, FIST, FEET OR BODILY FORCE)"/>
    <s v="AO"/>
    <s v="Adult Other"/>
    <n v="623"/>
    <m/>
    <m/>
    <m/>
    <s v="CRENSHAW                     BL"/>
    <s v="SLAUSON                      AV"/>
    <n v="33.988999999999997"/>
    <n v="-118.33069999999999"/>
  </r>
  <r>
    <n v="201013814"/>
    <d v="2020-09-30T00:00:00"/>
    <x v="111"/>
    <n v="840"/>
    <n v="10"/>
    <x v="11"/>
    <n v="1037"/>
    <n v="2"/>
    <n v="888"/>
    <x v="24"/>
    <s v="2004 1822"/>
    <n v="0"/>
    <s v="M"/>
    <s v="O"/>
    <n v="158"/>
    <s v="TRANSIENT ENCAMPMENT"/>
    <m/>
    <m/>
    <s v="AA"/>
    <s v="Adult Arrest"/>
    <n v="888"/>
    <m/>
    <m/>
    <m/>
    <s v="WHITE OAK"/>
    <s v="VICTORY"/>
    <n v="34.186599999999999"/>
    <n v="-118.5185"/>
  </r>
  <r>
    <n v="201112651"/>
    <d v="2020-08-15T00:00:00"/>
    <x v="352"/>
    <n v="1800"/>
    <n v="11"/>
    <x v="7"/>
    <n v="1181"/>
    <n v="1"/>
    <n v="230"/>
    <x v="13"/>
    <s v="1822 0411 0416"/>
    <n v="53"/>
    <s v="M"/>
    <s v="H"/>
    <n v="102"/>
    <s v="SIDEWALK"/>
    <n v="218"/>
    <s v="OTHER CUTTING INSTRUMENT"/>
    <s v="IC"/>
    <s v="Invest Cont"/>
    <n v="230"/>
    <m/>
    <m/>
    <m/>
    <s v="SUNSET"/>
    <s v="SILVERLAKE                   BL"/>
    <n v="34.080800000000004"/>
    <n v="-118.2655"/>
  </r>
  <r>
    <n v="200104831"/>
    <d v="2020-01-12T00:00:00"/>
    <x v="222"/>
    <n v="430"/>
    <n v="1"/>
    <x v="1"/>
    <n v="192"/>
    <n v="1"/>
    <n v="230"/>
    <x v="13"/>
    <s v="0416 2034 2060 0913 1218 1414 0329 2004"/>
    <n v="31"/>
    <s v="M"/>
    <s v="W"/>
    <n v="102"/>
    <s v="SIDEWALK"/>
    <n v="500"/>
    <s v="UNKNOWN WEAPON/OTHER WEAPON"/>
    <s v="AA"/>
    <s v="Adult Arrest"/>
    <n v="230"/>
    <m/>
    <m/>
    <m/>
    <s v="1800 S  HOPE                         ST"/>
    <m/>
    <n v="34.034799999999997"/>
    <n v="-118.2687"/>
  </r>
  <r>
    <n v="200510076"/>
    <d v="2020-05-29T00:00:00"/>
    <x v="177"/>
    <n v="2000"/>
    <n v="5"/>
    <x v="10"/>
    <n v="523"/>
    <n v="1"/>
    <n v="420"/>
    <x v="33"/>
    <s v="0344 0385 1300 1202"/>
    <n v="67"/>
    <s v="M"/>
    <s v="B"/>
    <n v="101"/>
    <s v="STREET"/>
    <m/>
    <m/>
    <s v="IC"/>
    <s v="Invest Cont"/>
    <n v="420"/>
    <m/>
    <m/>
    <m/>
    <s v="700    FIGUEROA                     ST"/>
    <m/>
    <n v="33.761299999999999"/>
    <n v="-118.28189999999999"/>
  </r>
  <r>
    <n v="200910338"/>
    <d v="2020-05-31T00:00:00"/>
    <x v="14"/>
    <n v="2000"/>
    <n v="9"/>
    <x v="3"/>
    <n v="952"/>
    <n v="1"/>
    <n v="510"/>
    <x v="0"/>
    <m/>
    <n v="0"/>
    <m/>
    <m/>
    <n v="101"/>
    <s v="STREET"/>
    <m/>
    <m/>
    <s v="IC"/>
    <s v="Invest Cont"/>
    <n v="510"/>
    <m/>
    <m/>
    <m/>
    <s v="5200    WILLIS                       AV"/>
    <m/>
    <n v="34.164900000000003"/>
    <n v="-118.45529999999999"/>
  </r>
  <r>
    <n v="200405754"/>
    <d v="2020-02-14T00:00:00"/>
    <x v="206"/>
    <n v="1430"/>
    <n v="4"/>
    <x v="4"/>
    <n v="463"/>
    <n v="2"/>
    <n v="903"/>
    <x v="49"/>
    <n v="2038"/>
    <n v="27"/>
    <s v="M"/>
    <s v="H"/>
    <n v="704"/>
    <s v="ELEMENTARY SCHOOL"/>
    <m/>
    <m/>
    <s v="IC"/>
    <s v="Invest Cont"/>
    <n v="903"/>
    <m/>
    <m/>
    <m/>
    <s v="1900 E  2ND                          ST"/>
    <m/>
    <n v="34.045699999999997"/>
    <n v="-118.218"/>
  </r>
  <r>
    <n v="200112165"/>
    <d v="2020-05-26T00:00:00"/>
    <x v="88"/>
    <n v="2250"/>
    <n v="1"/>
    <x v="1"/>
    <n v="156"/>
    <n v="1"/>
    <n v="230"/>
    <x v="13"/>
    <s v="1218 2004 2033 0445 1414 1402 0411 0603 0907 0913"/>
    <n v="51"/>
    <s v="F"/>
    <s v="B"/>
    <n v="502"/>
    <s v="MULTI-UNIT DWELLING (APARTMENT, DUPLEX, ETC)"/>
    <n v="201"/>
    <s v="KNIFE WITH BLADE OVER 6 INCHES IN LENGTH"/>
    <s v="AA"/>
    <s v="Adult Arrest"/>
    <n v="230"/>
    <n v="998"/>
    <m/>
    <m/>
    <s v="500    SAN JULIAN                   ST"/>
    <m/>
    <n v="34.044600000000003"/>
    <n v="-118.245"/>
  </r>
  <r>
    <n v="200107629"/>
    <d v="2020-02-22T00:00:00"/>
    <x v="19"/>
    <n v="645"/>
    <n v="1"/>
    <x v="1"/>
    <n v="147"/>
    <n v="2"/>
    <n v="740"/>
    <x v="21"/>
    <s v="0329 1822 0417 0603"/>
    <n v="0"/>
    <s v="X"/>
    <s v="X"/>
    <n v="702"/>
    <s v="OFFICE BUILDING/OFFICE"/>
    <n v="400"/>
    <s v="STRONG-ARM (HANDS, FIST, FEET OR BODILY FORCE)"/>
    <s v="AO"/>
    <s v="Adult Other"/>
    <n v="740"/>
    <m/>
    <m/>
    <m/>
    <s v="400 E  5TH                          ST"/>
    <m/>
    <n v="34.045299999999997"/>
    <n v="-118.2443"/>
  </r>
  <r>
    <n v="201207516"/>
    <d v="2020-02-13T00:00:00"/>
    <x v="310"/>
    <n v="2000"/>
    <n v="12"/>
    <x v="8"/>
    <n v="1263"/>
    <n v="1"/>
    <n v="440"/>
    <x v="20"/>
    <s v="0344 0913 0562"/>
    <n v="37"/>
    <s v="F"/>
    <s v="B"/>
    <n v="501"/>
    <s v="SINGLE FAMILY DWELLING"/>
    <m/>
    <m/>
    <s v="IC"/>
    <s v="Invest Cont"/>
    <n v="440"/>
    <m/>
    <m/>
    <m/>
    <s v="1800 W  84TH                         ST"/>
    <m/>
    <n v="33.962699999999998"/>
    <n v="-118.309"/>
  </r>
  <r>
    <n v="200305246"/>
    <d v="2020-01-23T00:00:00"/>
    <x v="327"/>
    <n v="2200"/>
    <n v="3"/>
    <x v="2"/>
    <n v="355"/>
    <n v="1"/>
    <n v="236"/>
    <x v="46"/>
    <s v="1409 1415 0943 1402 1259 1822"/>
    <n v="17"/>
    <s v="F"/>
    <s v="B"/>
    <n v="101"/>
    <s v="STREET"/>
    <n v="400"/>
    <s v="STRONG-ARM (HANDS, FIST, FEET OR BODILY FORCE)"/>
    <s v="AA"/>
    <s v="Adult Arrest"/>
    <n v="236"/>
    <n v="998"/>
    <m/>
    <m/>
    <s v="35TH"/>
    <s v="WESTERN"/>
    <n v="34.024700000000003"/>
    <n v="-118.30889999999999"/>
  </r>
  <r>
    <n v="200711859"/>
    <d v="2020-07-21T00:00:00"/>
    <x v="102"/>
    <n v="30"/>
    <n v="7"/>
    <x v="0"/>
    <n v="734"/>
    <n v="1"/>
    <n v="510"/>
    <x v="0"/>
    <m/>
    <n v="0"/>
    <m/>
    <m/>
    <n v="101"/>
    <s v="STREET"/>
    <m/>
    <m/>
    <s v="IC"/>
    <s v="Invest Cont"/>
    <n v="510"/>
    <m/>
    <m/>
    <m/>
    <s v="HAUSER                       BL"/>
    <s v="3RD                          ST"/>
    <n v="34.069899999999997"/>
    <n v="-118.3511"/>
  </r>
  <r>
    <n v="200913307"/>
    <d v="2020-08-09T00:00:00"/>
    <x v="235"/>
    <n v="600"/>
    <n v="9"/>
    <x v="3"/>
    <n v="923"/>
    <n v="1"/>
    <n v="648"/>
    <x v="4"/>
    <s v="1402 2004"/>
    <n v="54"/>
    <s v="F"/>
    <s v="H"/>
    <n v="210"/>
    <s v="RESTAURANT/FAST FOOD"/>
    <m/>
    <m/>
    <s v="IC"/>
    <s v="Invest Cont"/>
    <n v="648"/>
    <n v="998"/>
    <m/>
    <m/>
    <s v="GILMORE                      AV"/>
    <s v="VESPER"/>
    <n v="34.1877"/>
    <n v="-118.4509"/>
  </r>
  <r>
    <n v="201110646"/>
    <d v="2020-06-20T00:00:00"/>
    <x v="50"/>
    <n v="1725"/>
    <n v="11"/>
    <x v="7"/>
    <n v="1127"/>
    <n v="2"/>
    <n v="901"/>
    <x v="19"/>
    <n v="2038"/>
    <n v="65"/>
    <s v="F"/>
    <s v="H"/>
    <n v="501"/>
    <s v="SINGLE FAMILY DWELLING"/>
    <m/>
    <m/>
    <s v="AO"/>
    <s v="Adult Other"/>
    <n v="901"/>
    <m/>
    <m/>
    <m/>
    <s v="400    NEWLAND                      ST"/>
    <m/>
    <n v="34.120199999999997"/>
    <n v="-118.185"/>
  </r>
  <r>
    <n v="200517768"/>
    <d v="2020-12-13T00:00:00"/>
    <x v="97"/>
    <n v="300"/>
    <n v="5"/>
    <x v="10"/>
    <n v="522"/>
    <n v="2"/>
    <n v="626"/>
    <x v="10"/>
    <s v="0913 0444 1206 1813 2000 2002"/>
    <n v="31"/>
    <s v="M"/>
    <s v="H"/>
    <n v="502"/>
    <s v="MULTI-UNIT DWELLING (APARTMENT, DUPLEX, ETC)"/>
    <n v="400"/>
    <s v="STRONG-ARM (HANDS, FIST, FEET OR BODILY FORCE)"/>
    <s v="AO"/>
    <s v="Adult Other"/>
    <n v="626"/>
    <m/>
    <m/>
    <m/>
    <s v="600 N  WILMINGTON                   BL"/>
    <m/>
    <n v="33.776400000000002"/>
    <n v="-118.2739"/>
  </r>
  <r>
    <n v="200511913"/>
    <d v="2020-07-16T00:00:00"/>
    <x v="51"/>
    <n v="340"/>
    <n v="5"/>
    <x v="10"/>
    <n v="514"/>
    <n v="1"/>
    <n v="420"/>
    <x v="33"/>
    <s v="1300 0344 0321"/>
    <n v="29"/>
    <s v="M"/>
    <s v="H"/>
    <n v="101"/>
    <s v="STREET"/>
    <m/>
    <m/>
    <s v="IC"/>
    <s v="Invest Cont"/>
    <n v="420"/>
    <m/>
    <m/>
    <m/>
    <s v="1300 W  CRUCES                       ST"/>
    <m/>
    <n v="33.791699999999999"/>
    <n v="-118.2799"/>
  </r>
  <r>
    <n v="200309745"/>
    <d v="2020-04-11T00:00:00"/>
    <x v="57"/>
    <n v="1530"/>
    <n v="3"/>
    <x v="2"/>
    <n v="305"/>
    <n v="2"/>
    <n v="745"/>
    <x v="9"/>
    <s v="0216 0329 1822 2004"/>
    <n v="53"/>
    <s v="F"/>
    <s v="A"/>
    <n v="501"/>
    <s v="SINGLE FAMILY DWELLING"/>
    <n v="400"/>
    <s v="STRONG-ARM (HANDS, FIST, FEET OR BODILY FORCE)"/>
    <s v="AA"/>
    <s v="Adult Arrest"/>
    <n v="745"/>
    <m/>
    <m/>
    <m/>
    <s v="2400    WEST VIEW                    ST"/>
    <m/>
    <n v="34.033799999999999"/>
    <n v="-118.3479"/>
  </r>
  <r>
    <n v="201111639"/>
    <d v="2020-07-19T00:00:00"/>
    <x v="264"/>
    <n v="2200"/>
    <n v="11"/>
    <x v="7"/>
    <n v="1132"/>
    <n v="1"/>
    <n v="330"/>
    <x v="1"/>
    <s v="1307 0344"/>
    <n v="48"/>
    <s v="M"/>
    <s v="W"/>
    <n v="707"/>
    <s v="GARAGE/CARPORT"/>
    <m/>
    <m/>
    <s v="IC"/>
    <s v="Invest Cont"/>
    <n v="330"/>
    <m/>
    <m/>
    <m/>
    <s v="3800    LOS FELIZ                    BL"/>
    <m/>
    <n v="34.114600000000003"/>
    <n v="-118.2756"/>
  </r>
  <r>
    <n v="200704354"/>
    <d v="2020-01-08T00:00:00"/>
    <x v="172"/>
    <n v="1600"/>
    <n v="7"/>
    <x v="0"/>
    <n v="702"/>
    <n v="2"/>
    <n v="740"/>
    <x v="21"/>
    <s v="0329 0601 0311 1414"/>
    <n v="33"/>
    <s v="M"/>
    <s v="H"/>
    <n v="103"/>
    <s v="ALLEY"/>
    <m/>
    <m/>
    <s v="IC"/>
    <s v="Invest Cont"/>
    <n v="740"/>
    <m/>
    <m/>
    <m/>
    <s v="7600    MELROSE                      AV"/>
    <m/>
    <n v="34.0837"/>
    <n v="-118.3553"/>
  </r>
  <r>
    <n v="201226513"/>
    <d v="2020-12-16T00:00:00"/>
    <x v="98"/>
    <n v="1220"/>
    <n v="12"/>
    <x v="8"/>
    <n v="1253"/>
    <n v="1"/>
    <n v="250"/>
    <x v="59"/>
    <s v="1100 1300 1402"/>
    <n v="19"/>
    <s v="M"/>
    <s v="B"/>
    <n v="101"/>
    <s v="STREET"/>
    <n v="106"/>
    <s v="UNKNOWN FIREARM"/>
    <s v="IC"/>
    <s v="Invest Cont"/>
    <n v="250"/>
    <m/>
    <m/>
    <m/>
    <s v="77TH                         ST"/>
    <s v="GRAMERCY                     PL"/>
    <n v="33.97"/>
    <n v="-118.3134"/>
  </r>
  <r>
    <n v="200217042"/>
    <d v="2020-11-03T00:00:00"/>
    <x v="312"/>
    <n v="1430"/>
    <n v="2"/>
    <x v="5"/>
    <n v="204"/>
    <n v="2"/>
    <n v="900"/>
    <x v="18"/>
    <s v="1501 0913 1813"/>
    <n v="30"/>
    <s v="M"/>
    <s v="H"/>
    <n v="502"/>
    <s v="MULTI-UNIT DWELLING (APARTMENT, DUPLEX, ETC)"/>
    <m/>
    <m/>
    <s v="AO"/>
    <s v="Adult Other"/>
    <n v="900"/>
    <m/>
    <m/>
    <m/>
    <s v="700    IMOGEN                       AV"/>
    <m/>
    <n v="34.082599999999999"/>
    <n v="-118.283"/>
  </r>
  <r>
    <n v="201108256"/>
    <d v="2020-04-13T00:00:00"/>
    <x v="56"/>
    <n v="430"/>
    <n v="11"/>
    <x v="7"/>
    <n v="1169"/>
    <n v="1"/>
    <n v="420"/>
    <x v="33"/>
    <n v="344"/>
    <n v="45"/>
    <s v="F"/>
    <s v="H"/>
    <n v="101"/>
    <s v="STREET"/>
    <m/>
    <m/>
    <s v="IC"/>
    <s v="Invest Cont"/>
    <n v="420"/>
    <m/>
    <m/>
    <m/>
    <s v="4900    OAK TERRACE                  DR"/>
    <m/>
    <n v="34.1021"/>
    <n v="-118.2021"/>
  </r>
  <r>
    <n v="201305295"/>
    <d v="2020-01-24T00:00:00"/>
    <x v="344"/>
    <n v="1030"/>
    <n v="13"/>
    <x v="6"/>
    <n v="1385"/>
    <n v="1"/>
    <n v="510"/>
    <x v="0"/>
    <m/>
    <n v="0"/>
    <m/>
    <m/>
    <n v="101"/>
    <s v="STREET"/>
    <m/>
    <m/>
    <s v="IC"/>
    <s v="Invest Cont"/>
    <n v="510"/>
    <m/>
    <m/>
    <m/>
    <s v="60TH                         ST"/>
    <s v="SAN PEDRO"/>
    <n v="33.985199999999999"/>
    <n v="-118.2696"/>
  </r>
  <r>
    <n v="201110175"/>
    <d v="2020-06-07T00:00:00"/>
    <x v="43"/>
    <n v="1630"/>
    <n v="11"/>
    <x v="7"/>
    <n v="1189"/>
    <n v="1"/>
    <n v="230"/>
    <x v="13"/>
    <s v="0913 0603 0302 0334 1817"/>
    <n v="43"/>
    <s v="M"/>
    <s v="H"/>
    <n v="501"/>
    <s v="SINGLE FAMILY DWELLING"/>
    <n v="102"/>
    <s v="HAND GUN"/>
    <s v="AO"/>
    <s v="Adult Other"/>
    <n v="230"/>
    <m/>
    <m/>
    <m/>
    <s v="3500    ARROYO SECO                  AV"/>
    <m/>
    <n v="34.087800000000001"/>
    <n v="-118.21510000000001"/>
  </r>
  <r>
    <n v="201222188"/>
    <d v="2020-10-08T00:00:00"/>
    <x v="212"/>
    <n v="2340"/>
    <n v="12"/>
    <x v="8"/>
    <n v="1239"/>
    <n v="2"/>
    <n v="930"/>
    <x v="30"/>
    <s v="2000 1814 0421 0913"/>
    <n v="41"/>
    <s v="F"/>
    <s v="H"/>
    <n v="501"/>
    <s v="SINGLE FAMILY DWELLING"/>
    <n v="511"/>
    <s v="VERBAL THREAT"/>
    <s v="AA"/>
    <s v="Adult Arrest"/>
    <n v="930"/>
    <m/>
    <m/>
    <m/>
    <s v="5900 S  HOOVER                       ST"/>
    <m/>
    <n v="33.986400000000003"/>
    <n v="-118.2871"/>
  </r>
  <r>
    <n v="200817799"/>
    <d v="2020-12-20T00:00:00"/>
    <x v="118"/>
    <n v="1054"/>
    <n v="8"/>
    <x v="12"/>
    <n v="841"/>
    <n v="1"/>
    <n v="440"/>
    <x v="20"/>
    <n v="394"/>
    <n v="32"/>
    <s v="M"/>
    <s v="W"/>
    <n v="502"/>
    <s v="MULTI-UNIT DWELLING (APARTMENT, DUPLEX, ETC)"/>
    <m/>
    <m/>
    <s v="IC"/>
    <s v="Invest Cont"/>
    <n v="440"/>
    <m/>
    <m/>
    <m/>
    <s v="1300    CENTINELA                    AV"/>
    <m/>
    <n v="34.039000000000001"/>
    <n v="-118.4682"/>
  </r>
  <r>
    <n v="201107943"/>
    <d v="2020-04-02T00:00:00"/>
    <x v="173"/>
    <n v="150"/>
    <n v="11"/>
    <x v="7"/>
    <n v="1142"/>
    <n v="1"/>
    <n v="310"/>
    <x v="5"/>
    <n v="1607"/>
    <n v="0"/>
    <s v="X"/>
    <s v="X"/>
    <n v="203"/>
    <s v="OTHER BUSINESS"/>
    <m/>
    <m/>
    <s v="IC"/>
    <s v="Invest Cont"/>
    <n v="310"/>
    <m/>
    <m/>
    <m/>
    <s v="1800    HILLHURST                    AV"/>
    <m/>
    <n v="34.1036"/>
    <n v="-118.28740000000001"/>
  </r>
  <r>
    <n v="200109640"/>
    <d v="2020-03-25T00:00:00"/>
    <x v="328"/>
    <n v="400"/>
    <n v="1"/>
    <x v="1"/>
    <n v="158"/>
    <n v="1"/>
    <n v="820"/>
    <x v="40"/>
    <s v="1402 2034 1601 1218 2004 1415 1822 2060"/>
    <n v="52"/>
    <s v="M"/>
    <s v="B"/>
    <n v="102"/>
    <s v="SIDEWALK"/>
    <n v="400"/>
    <s v="STRONG-ARM (HANDS, FIST, FEET OR BODILY FORCE)"/>
    <s v="IC"/>
    <s v="Invest Cont"/>
    <n v="820"/>
    <n v="998"/>
    <m/>
    <m/>
    <s v="CENTRAL                      AV"/>
    <s v="WILDE                        ST"/>
    <n v="34.0381"/>
    <n v="-118.2401"/>
  </r>
  <r>
    <n v="200615114"/>
    <d v="2020-09-08T00:00:00"/>
    <x v="129"/>
    <n v="1945"/>
    <n v="6"/>
    <x v="9"/>
    <n v="666"/>
    <n v="2"/>
    <n v="860"/>
    <x v="66"/>
    <s v="0372 2104"/>
    <n v="22"/>
    <s v="F"/>
    <s v="H"/>
    <n v="501"/>
    <s v="SINGLE FAMILY DWELLING"/>
    <n v="500"/>
    <s v="UNKNOWN WEAPON/OTHER WEAPON"/>
    <s v="AO"/>
    <s v="Adult Other"/>
    <n v="860"/>
    <m/>
    <m/>
    <m/>
    <s v="6500    DE LONGPRE                   AV"/>
    <m/>
    <n v="34.0961"/>
    <n v="-118.33029999999999"/>
  </r>
  <r>
    <n v="201104723"/>
    <d v="2020-01-18T00:00:00"/>
    <x v="45"/>
    <n v="1855"/>
    <n v="11"/>
    <x v="7"/>
    <n v="1151"/>
    <n v="2"/>
    <n v="888"/>
    <x v="24"/>
    <s v="2004 1501"/>
    <n v="31"/>
    <s v="F"/>
    <s v="B"/>
    <n v="101"/>
    <s v="STREET"/>
    <m/>
    <m/>
    <s v="IC"/>
    <s v="Invest Cont"/>
    <n v="888"/>
    <m/>
    <m/>
    <m/>
    <s v="KENMORE                      AV"/>
    <s v="SUNSET                       BL"/>
    <n v="34.098100000000002"/>
    <n v="-118.2972"/>
  </r>
  <r>
    <n v="200515161"/>
    <d v="2020-10-12T00:00:00"/>
    <x v="95"/>
    <n v="1500"/>
    <n v="5"/>
    <x v="10"/>
    <n v="518"/>
    <n v="1"/>
    <n v="310"/>
    <x v="5"/>
    <s v="1236 0329"/>
    <n v="0"/>
    <s v="X"/>
    <s v="X"/>
    <n v="704"/>
    <s v="ELEMENTARY SCHOOL"/>
    <m/>
    <m/>
    <s v="IC"/>
    <s v="Invest Cont"/>
    <n v="310"/>
    <m/>
    <m/>
    <m/>
    <s v="24800    BROAD                        AV"/>
    <m/>
    <n v="33.800199999999997"/>
    <n v="-118.26220000000001"/>
  </r>
  <r>
    <n v="201105986"/>
    <d v="2020-02-14T00:00:00"/>
    <x v="27"/>
    <n v="2330"/>
    <n v="11"/>
    <x v="7"/>
    <n v="1162"/>
    <n v="1"/>
    <n v="330"/>
    <x v="1"/>
    <s v="1300 1307 0344"/>
    <n v="23"/>
    <s v="M"/>
    <s v="H"/>
    <n v="101"/>
    <s v="STREET"/>
    <m/>
    <m/>
    <s v="IC"/>
    <s v="Invest Cont"/>
    <n v="330"/>
    <m/>
    <m/>
    <m/>
    <s v="4200 W  SUNSET                       BL"/>
    <m/>
    <n v="34.093800000000002"/>
    <n v="-118.2818"/>
  </r>
  <r>
    <n v="201004484"/>
    <d v="2020-01-13T00:00:00"/>
    <x v="350"/>
    <n v="230"/>
    <n v="10"/>
    <x v="11"/>
    <n v="1024"/>
    <n v="1"/>
    <n v="331"/>
    <x v="23"/>
    <s v="0386 1606 0321"/>
    <n v="41"/>
    <s v="M"/>
    <s v="H"/>
    <n v="104"/>
    <s v="DRIVEWAY"/>
    <m/>
    <m/>
    <s v="IC"/>
    <s v="Invest Cont"/>
    <n v="331"/>
    <m/>
    <m/>
    <m/>
    <s v="6900    RHEA                         AV"/>
    <m/>
    <n v="34.195700000000002"/>
    <n v="-118.5415"/>
  </r>
  <r>
    <n v="200510898"/>
    <d v="2020-06-22T00:00:00"/>
    <x v="334"/>
    <n v="1645"/>
    <n v="5"/>
    <x v="10"/>
    <n v="557"/>
    <n v="2"/>
    <n v="745"/>
    <x v="9"/>
    <s v="1300 0329 1307 1822"/>
    <n v="45"/>
    <s v="M"/>
    <s v="H"/>
    <n v="122"/>
    <s v="VEHICLE, PASSENGER/TRUCK"/>
    <m/>
    <m/>
    <s v="IC"/>
    <s v="Invest Cont"/>
    <n v="745"/>
    <m/>
    <m/>
    <m/>
    <s v="600 W  4TH                          ST"/>
    <m/>
    <n v="33.740600000000001"/>
    <n v="-118.2901"/>
  </r>
  <r>
    <n v="200406831"/>
    <d v="2020-03-12T00:00:00"/>
    <x v="71"/>
    <n v="1255"/>
    <n v="4"/>
    <x v="4"/>
    <n v="468"/>
    <n v="2"/>
    <n v="745"/>
    <x v="9"/>
    <s v="1300 0329 2004"/>
    <n v="51"/>
    <s v="F"/>
    <s v="H"/>
    <n v="101"/>
    <s v="STREET"/>
    <m/>
    <m/>
    <s v="IC"/>
    <s v="Invest Cont"/>
    <n v="745"/>
    <m/>
    <m/>
    <m/>
    <s v="1ST                          ST"/>
    <s v="EVERGREEN"/>
    <n v="34.040399999999998"/>
    <n v="-118.2024"/>
  </r>
  <r>
    <n v="200916225"/>
    <d v="2020-10-21T00:00:00"/>
    <x v="160"/>
    <n v="1930"/>
    <n v="9"/>
    <x v="3"/>
    <n v="937"/>
    <n v="1"/>
    <n v="330"/>
    <x v="1"/>
    <s v="0344 1300"/>
    <n v="29"/>
    <s v="M"/>
    <s v="H"/>
    <n v="108"/>
    <s v="PARKING LOT"/>
    <m/>
    <m/>
    <s v="IC"/>
    <s v="Invest Cont"/>
    <n v="330"/>
    <m/>
    <m/>
    <m/>
    <s v="6300    WOODMAN                      AV"/>
    <m/>
    <n v="34.183599999999998"/>
    <n v="-118.4355"/>
  </r>
  <r>
    <n v="200305565"/>
    <d v="2020-01-27T00:00:00"/>
    <x v="225"/>
    <n v="1441"/>
    <n v="3"/>
    <x v="2"/>
    <n v="321"/>
    <n v="1"/>
    <n v="210"/>
    <x v="11"/>
    <s v="0416 0446 1402 0325 0945"/>
    <n v="0"/>
    <s v="X"/>
    <s v="X"/>
    <n v="403"/>
    <s v="DRUG STORE"/>
    <n v="400"/>
    <s v="STRONG-ARM (HANDS, FIST, FEET OR BODILY FORCE)"/>
    <s v="IC"/>
    <s v="Invest Cont"/>
    <n v="210"/>
    <m/>
    <m/>
    <m/>
    <s v="5100    OBAMA                        BL"/>
    <m/>
    <n v="34.023800000000001"/>
    <n v="-118.3669"/>
  </r>
  <r>
    <n v="201105554"/>
    <d v="2020-02-05T00:00:00"/>
    <x v="233"/>
    <n v="1609"/>
    <n v="11"/>
    <x v="7"/>
    <n v="1135"/>
    <n v="1"/>
    <n v="440"/>
    <x v="20"/>
    <s v="0344 0394"/>
    <n v="32"/>
    <s v="F"/>
    <s v="H"/>
    <n v="101"/>
    <s v="STREET"/>
    <m/>
    <m/>
    <s v="IC"/>
    <s v="Invest Cont"/>
    <n v="440"/>
    <m/>
    <m/>
    <m/>
    <s v="AVENUE 33"/>
    <s v="DIVISION                     ST"/>
    <n v="34.116399999999999"/>
    <n v="-118.2332"/>
  </r>
  <r>
    <n v="200304997"/>
    <d v="2020-01-17T00:00:00"/>
    <x v="188"/>
    <n v="200"/>
    <n v="3"/>
    <x v="2"/>
    <n v="393"/>
    <n v="1"/>
    <n v="440"/>
    <x v="20"/>
    <s v="1822 0344"/>
    <n v="39"/>
    <s v="F"/>
    <s v="A"/>
    <n v="501"/>
    <s v="SINGLE FAMILY DWELLING"/>
    <m/>
    <m/>
    <s v="IC"/>
    <s v="Invest Cont"/>
    <n v="440"/>
    <m/>
    <m/>
    <m/>
    <s v="3300 W  MARTIN LUTHER KING           BL"/>
    <m/>
    <n v="34.010899999999999"/>
    <n v="-118.33"/>
  </r>
  <r>
    <n v="200109049"/>
    <d v="2020-03-13T00:00:00"/>
    <x v="244"/>
    <n v="1408"/>
    <n v="1"/>
    <x v="1"/>
    <n v="182"/>
    <n v="2"/>
    <n v="956"/>
    <x v="29"/>
    <n v="1906"/>
    <n v="31"/>
    <s v="F"/>
    <s v="H"/>
    <n v="502"/>
    <s v="MULTI-UNIT DWELLING (APARTMENT, DUPLEX, ETC)"/>
    <m/>
    <m/>
    <s v="IC"/>
    <s v="Invest Cont"/>
    <n v="956"/>
    <m/>
    <m/>
    <m/>
    <s v="1200 S  FIGUEROA                     ST"/>
    <m/>
    <n v="34.042299999999997"/>
    <n v="-118.2666"/>
  </r>
  <r>
    <n v="200100791"/>
    <d v="2020-05-18T00:00:00"/>
    <x v="187"/>
    <n v="1"/>
    <n v="1"/>
    <x v="1"/>
    <n v="182"/>
    <n v="1"/>
    <n v="230"/>
    <x v="13"/>
    <s v="1402 1407 1100 0450 1822 1414 1307"/>
    <n v="26"/>
    <s v="M"/>
    <s v="B"/>
    <n v="101"/>
    <s v="STREET"/>
    <n v="109"/>
    <s v="SEMI-AUTOMATIC PISTOL"/>
    <s v="IC"/>
    <s v="Invest Cont"/>
    <n v="230"/>
    <n v="998"/>
    <m/>
    <m/>
    <s v="900 S  FIGUEROA                     ST"/>
    <m/>
    <n v="34.046199999999999"/>
    <n v="-118.2628"/>
  </r>
  <r>
    <n v="200807646"/>
    <d v="2020-03-24T00:00:00"/>
    <x v="204"/>
    <n v="700"/>
    <n v="8"/>
    <x v="12"/>
    <n v="857"/>
    <n v="1"/>
    <n v="341"/>
    <x v="12"/>
    <s v="1803 0913 0352 0377 1202"/>
    <n v="93"/>
    <s v="F"/>
    <s v="O"/>
    <n v="502"/>
    <s v="MULTI-UNIT DWELLING (APARTMENT, DUPLEX, ETC)"/>
    <m/>
    <m/>
    <s v="IC"/>
    <s v="Invest Cont"/>
    <n v="341"/>
    <m/>
    <m/>
    <m/>
    <s v="1100 S  ELM                          DR"/>
    <m/>
    <n v="34.057099999999998"/>
    <n v="-118.39490000000001"/>
  </r>
  <r>
    <n v="200709575"/>
    <d v="2020-05-24T00:00:00"/>
    <x v="189"/>
    <n v="318"/>
    <n v="7"/>
    <x v="0"/>
    <n v="749"/>
    <n v="1"/>
    <n v="510"/>
    <x v="0"/>
    <m/>
    <n v="0"/>
    <m/>
    <m/>
    <n v="101"/>
    <s v="STREET"/>
    <m/>
    <m/>
    <s v="IC"/>
    <s v="Invest Cont"/>
    <n v="510"/>
    <m/>
    <m/>
    <m/>
    <s v="900 S  LUCERNE                      BL"/>
    <m/>
    <n v="34.057600000000001"/>
    <n v="-118.3265"/>
  </r>
  <r>
    <n v="200813685"/>
    <d v="2020-09-03T00:00:00"/>
    <x v="30"/>
    <n v="2300"/>
    <n v="8"/>
    <x v="12"/>
    <n v="882"/>
    <n v="1"/>
    <n v="480"/>
    <x v="2"/>
    <s v="0344 0346"/>
    <n v="29"/>
    <s v="F"/>
    <s v="W"/>
    <n v="140"/>
    <s v="BALCONY*"/>
    <m/>
    <m/>
    <s v="IC"/>
    <s v="Invest Cont"/>
    <n v="480"/>
    <m/>
    <m/>
    <m/>
    <s v="BUTLER                       AV"/>
    <s v="MISSOURI                     AV"/>
    <n v="34.040799999999997"/>
    <n v="-118.4479"/>
  </r>
  <r>
    <n v="200214637"/>
    <d v="2020-09-04T00:00:00"/>
    <x v="154"/>
    <n v="1229"/>
    <n v="2"/>
    <x v="5"/>
    <n v="237"/>
    <n v="2"/>
    <n v="745"/>
    <x v="9"/>
    <s v="1822 0329 0202"/>
    <n v="0"/>
    <s v="X"/>
    <s v="X"/>
    <n v="708"/>
    <s v="CHURCH/CHAPEL (CHANGED 03-03 FROM CHURCH/TEMPLE)"/>
    <n v="400"/>
    <s v="STRONG-ARM (HANDS, FIST, FEET OR BODILY FORCE)"/>
    <s v="AO"/>
    <s v="Adult Other"/>
    <n v="745"/>
    <m/>
    <m/>
    <m/>
    <s v="200 S  UNION                        AV"/>
    <m/>
    <n v="34.063699999999997"/>
    <n v="-118.2662"/>
  </r>
  <r>
    <n v="200810559"/>
    <d v="2020-06-12T00:00:00"/>
    <x v="79"/>
    <n v="1800"/>
    <n v="8"/>
    <x v="12"/>
    <n v="831"/>
    <n v="1"/>
    <n v="420"/>
    <x v="33"/>
    <s v="1606 0377 0344 1822 1202"/>
    <n v="61"/>
    <s v="F"/>
    <s v="W"/>
    <n v="101"/>
    <s v="STREET"/>
    <m/>
    <m/>
    <s v="IC"/>
    <s v="Invest Cont"/>
    <n v="420"/>
    <m/>
    <m/>
    <m/>
    <s v="13000    MONTANA                      AV"/>
    <m/>
    <n v="34.0473"/>
    <n v="-118.4768"/>
  </r>
  <r>
    <n v="200213962"/>
    <d v="2020-08-19T00:00:00"/>
    <x v="306"/>
    <n v="2325"/>
    <n v="2"/>
    <x v="5"/>
    <n v="212"/>
    <n v="1"/>
    <n v="230"/>
    <x v="13"/>
    <s v="1309 1822 0450"/>
    <n v="34"/>
    <s v="M"/>
    <s v="H"/>
    <n v="102"/>
    <s v="SIDEWALK"/>
    <n v="109"/>
    <s v="SEMI-AUTOMATIC PISTOL"/>
    <s v="IC"/>
    <s v="Invest Cont"/>
    <n v="230"/>
    <m/>
    <m/>
    <m/>
    <s v="600 N  COMMONWEALTH                 AV"/>
    <m/>
    <n v="34.081800000000001"/>
    <n v="-118.2856"/>
  </r>
  <r>
    <n v="200511192"/>
    <d v="2020-06-29T00:00:00"/>
    <x v="322"/>
    <n v="2130"/>
    <n v="5"/>
    <x v="10"/>
    <n v="557"/>
    <n v="1"/>
    <n v="510"/>
    <x v="0"/>
    <m/>
    <n v="0"/>
    <m/>
    <m/>
    <n v="101"/>
    <s v="STREET"/>
    <m/>
    <m/>
    <s v="IC"/>
    <s v="Invest Cont"/>
    <n v="510"/>
    <m/>
    <m/>
    <m/>
    <s v="700 W  2ND                          ST"/>
    <m/>
    <n v="33.742400000000004"/>
    <n v="-118.2946"/>
  </r>
  <r>
    <n v="200208266"/>
    <d v="2020-03-26T00:00:00"/>
    <x v="209"/>
    <n v="1940"/>
    <n v="2"/>
    <x v="5"/>
    <n v="248"/>
    <n v="2"/>
    <n v="623"/>
    <x v="38"/>
    <s v="1212 2004 0356"/>
    <n v="0"/>
    <s v="X"/>
    <s v="X"/>
    <n v="101"/>
    <s v="STREET"/>
    <n v="500"/>
    <s v="UNKNOWN WEAPON/OTHER WEAPON"/>
    <s v="IC"/>
    <s v="Invest Cont"/>
    <n v="623"/>
    <m/>
    <m/>
    <m/>
    <s v="LUCAS                        AV"/>
    <s v="W  6TH                          ST"/>
    <n v="34.0548"/>
    <n v="-118.2638"/>
  </r>
  <r>
    <n v="200407755"/>
    <d v="2020-04-11T00:00:00"/>
    <x v="57"/>
    <n v="1605"/>
    <n v="4"/>
    <x v="4"/>
    <n v="479"/>
    <n v="1"/>
    <n v="440"/>
    <x v="20"/>
    <n v="344"/>
    <n v="0"/>
    <s v="M"/>
    <s v="X"/>
    <n v="102"/>
    <s v="SIDEWALK"/>
    <m/>
    <m/>
    <s v="IC"/>
    <s v="Invest Cont"/>
    <n v="440"/>
    <m/>
    <m/>
    <m/>
    <s v="3700    WHITTIER                     BL"/>
    <m/>
    <n v="34.0246"/>
    <n v="-118.19370000000001"/>
  </r>
  <r>
    <n v="200210815"/>
    <d v="2020-05-30T00:00:00"/>
    <x v="14"/>
    <n v="1545"/>
    <n v="2"/>
    <x v="5"/>
    <n v="231"/>
    <n v="2"/>
    <n v="930"/>
    <x v="30"/>
    <s v="1259 0443 0421 2040 1816 0371 0906 0913 1817"/>
    <n v="16"/>
    <s v="F"/>
    <s v="B"/>
    <n v="502"/>
    <s v="MULTI-UNIT DWELLING (APARTMENT, DUPLEX, ETC)"/>
    <n v="511"/>
    <s v="VERBAL THREAT"/>
    <s v="IC"/>
    <s v="Invest Cont"/>
    <n v="930"/>
    <m/>
    <m/>
    <m/>
    <s v="100 N  OCCIDENTAL                   BL"/>
    <m/>
    <n v="34.072099999999999"/>
    <n v="-118.2818"/>
  </r>
  <r>
    <n v="201007336"/>
    <d v="2020-03-18T00:00:00"/>
    <x v="104"/>
    <n v="400"/>
    <n v="10"/>
    <x v="11"/>
    <n v="1047"/>
    <n v="1"/>
    <n v="520"/>
    <x v="25"/>
    <s v="1309 1822 1300 1402 0330"/>
    <n v="51"/>
    <s v="M"/>
    <s v="W"/>
    <n v="501"/>
    <s v="SINGLE FAMILY DWELLING"/>
    <n v="500"/>
    <s v="UNKNOWN WEAPON/OTHER WEAPON"/>
    <s v="AO"/>
    <s v="Adult Other"/>
    <n v="520"/>
    <m/>
    <m/>
    <m/>
    <s v="5900    SHOSHONE                     AV"/>
    <m/>
    <n v="34.177700000000002"/>
    <n v="-118.5166"/>
  </r>
  <r>
    <n v="200913360"/>
    <d v="2020-08-10T00:00:00"/>
    <x v="133"/>
    <n v="2245"/>
    <n v="9"/>
    <x v="3"/>
    <n v="911"/>
    <n v="2"/>
    <n v="740"/>
    <x v="21"/>
    <n v="329"/>
    <n v="48"/>
    <s v="M"/>
    <s v="H"/>
    <n v="210"/>
    <s v="RESTAURANT/FAST FOOD"/>
    <m/>
    <m/>
    <s v="IC"/>
    <s v="Invest Cont"/>
    <n v="740"/>
    <m/>
    <m/>
    <m/>
    <s v="7100 N  SEPULVEDA                    BL"/>
    <m/>
    <n v="34.193800000000003"/>
    <n v="-118.47020000000001"/>
  </r>
  <r>
    <n v="200216572"/>
    <d v="2020-10-23T00:00:00"/>
    <x v="349"/>
    <n v="1"/>
    <n v="2"/>
    <x v="5"/>
    <n v="238"/>
    <n v="2"/>
    <n v="354"/>
    <x v="14"/>
    <s v="0930 1822 1202"/>
    <n v="71"/>
    <s v="F"/>
    <s v="H"/>
    <n v="501"/>
    <s v="SINGLE FAMILY DWELLING"/>
    <m/>
    <m/>
    <s v="IC"/>
    <s v="Invest Cont"/>
    <n v="354"/>
    <m/>
    <m/>
    <m/>
    <s v="1400 W  COURT                        ST"/>
    <m/>
    <n v="34.064799999999998"/>
    <n v="-118.25830000000001"/>
  </r>
  <r>
    <n v="201104821"/>
    <d v="2020-01-20T00:00:00"/>
    <x v="204"/>
    <n v="1245"/>
    <n v="11"/>
    <x v="7"/>
    <n v="1151"/>
    <n v="1"/>
    <n v="440"/>
    <x v="20"/>
    <s v="0325 0344 2004"/>
    <n v="0"/>
    <s v="X"/>
    <s v="X"/>
    <n v="402"/>
    <s v="MARKET"/>
    <m/>
    <m/>
    <s v="IC"/>
    <s v="Invest Cont"/>
    <n v="440"/>
    <m/>
    <m/>
    <m/>
    <s v="1600 N  VERMONT                      AV"/>
    <m/>
    <n v="34.098599999999998"/>
    <n v="-118.2962"/>
  </r>
  <r>
    <n v="200416059"/>
    <d v="2020-12-18T00:00:00"/>
    <x v="210"/>
    <n v="2325"/>
    <n v="4"/>
    <x v="4"/>
    <n v="414"/>
    <n v="1"/>
    <n v="230"/>
    <x v="13"/>
    <s v="0913 1300 0416"/>
    <n v="19"/>
    <s v="F"/>
    <s v="H"/>
    <n v="101"/>
    <s v="STREET"/>
    <n v="307"/>
    <s v="VEHICLE"/>
    <s v="AO"/>
    <s v="Adult Other"/>
    <n v="230"/>
    <m/>
    <m/>
    <m/>
    <s v="AVENUE 33"/>
    <s v="IDYLWILD"/>
    <n v="34.083300000000001"/>
    <n v="-118.211"/>
  </r>
  <r>
    <n v="200814228"/>
    <d v="2020-09-17T00:00:00"/>
    <x v="59"/>
    <n v="1745"/>
    <n v="8"/>
    <x v="12"/>
    <n v="836"/>
    <n v="1"/>
    <n v="480"/>
    <x v="2"/>
    <s v="0397 1202 1420 0344 1602 0202"/>
    <n v="61"/>
    <s v="M"/>
    <s v="W"/>
    <n v="123"/>
    <s v="PARKING UNDERGROUND/BUILDING"/>
    <m/>
    <m/>
    <s v="IC"/>
    <s v="Invest Cont"/>
    <n v="480"/>
    <m/>
    <m/>
    <m/>
    <s v="10500    SANTA MONICA                 BL"/>
    <m/>
    <n v="34.0548"/>
    <n v="-118.4276"/>
  </r>
  <r>
    <n v="200916825"/>
    <d v="2020-11-04T00:00:00"/>
    <x v="245"/>
    <n v="1700"/>
    <n v="9"/>
    <x v="3"/>
    <n v="935"/>
    <n v="1"/>
    <n v="310"/>
    <x v="5"/>
    <s v="0344 1606"/>
    <n v="22"/>
    <s v="M"/>
    <s v="W"/>
    <n v="725"/>
    <s v="GOVERNMENT FACILITY (FEDERAL,STATE, COUNTY &amp; CITY)"/>
    <m/>
    <m/>
    <s v="IC"/>
    <s v="Invest Cont"/>
    <n v="310"/>
    <m/>
    <m/>
    <m/>
    <s v="14400    SYLVAN                       ST"/>
    <m/>
    <n v="34.184699999999999"/>
    <n v="-118.44799999999999"/>
  </r>
  <r>
    <n v="200410944"/>
    <d v="2020-07-19T00:00:00"/>
    <x v="264"/>
    <n v="1200"/>
    <n v="4"/>
    <x v="4"/>
    <n v="465"/>
    <n v="1"/>
    <n v="310"/>
    <x v="5"/>
    <s v="0344 1606"/>
    <n v="46"/>
    <s v="M"/>
    <s v="W"/>
    <n v="504"/>
    <s v="OTHER RESIDENCE"/>
    <m/>
    <m/>
    <s v="IC"/>
    <s v="Invest Cont"/>
    <n v="310"/>
    <m/>
    <m/>
    <m/>
    <s v="3200 E  4TH                          ST"/>
    <m/>
    <n v="34.035699999999999"/>
    <n v="-118.2007"/>
  </r>
  <r>
    <n v="200121703"/>
    <d v="2020-11-30T00:00:00"/>
    <x v="18"/>
    <n v="145"/>
    <n v="1"/>
    <x v="1"/>
    <n v="101"/>
    <n v="2"/>
    <n v="626"/>
    <x v="10"/>
    <s v="0913 2000 1813 0416 0446"/>
    <n v="29"/>
    <s v="F"/>
    <s v="B"/>
    <n v="101"/>
    <s v="STREET"/>
    <n v="400"/>
    <s v="STRONG-ARM (HANDS, FIST, FEET OR BODILY FORCE)"/>
    <s v="AA"/>
    <s v="Adult Arrest"/>
    <n v="626"/>
    <m/>
    <m/>
    <m/>
    <s v="BEAUDRY"/>
    <s v="SUNSET"/>
    <n v="34.0655"/>
    <n v="-118.24890000000001"/>
  </r>
  <r>
    <n v="200800873"/>
    <d v="2020-12-02T00:00:00"/>
    <x v="41"/>
    <n v="1030"/>
    <n v="8"/>
    <x v="12"/>
    <n v="809"/>
    <n v="1"/>
    <n v="230"/>
    <x v="13"/>
    <s v="0302 0450 0913 1100 1407 1810"/>
    <n v="25"/>
    <s v="M"/>
    <s v="H"/>
    <n v="118"/>
    <s v="CONSTRUCTION SITE"/>
    <n v="103"/>
    <s v="RIFLE"/>
    <s v="AA"/>
    <s v="Adult Arrest"/>
    <n v="230"/>
    <n v="998"/>
    <m/>
    <m/>
    <s v="1700    COLDWATER CANYON             DR"/>
    <m/>
    <n v="34.1021"/>
    <n v="-118.4061"/>
  </r>
  <r>
    <n v="201108274"/>
    <d v="2020-04-13T00:00:00"/>
    <x v="290"/>
    <n v="12"/>
    <n v="11"/>
    <x v="7"/>
    <n v="1172"/>
    <n v="2"/>
    <n v="354"/>
    <x v="14"/>
    <s v="0922 0100"/>
    <n v="54"/>
    <s v="M"/>
    <s v="H"/>
    <n v="602"/>
    <s v="BANK"/>
    <m/>
    <m/>
    <s v="IC"/>
    <s v="Invest Cont"/>
    <n v="354"/>
    <m/>
    <m/>
    <m/>
    <s v="2200    AARON                        ST"/>
    <m/>
    <n v="34.0869"/>
    <n v="-118.2598"/>
  </r>
  <r>
    <n v="200907403"/>
    <d v="2020-03-13T00:00:00"/>
    <x v="191"/>
    <n v="1415"/>
    <n v="9"/>
    <x v="3"/>
    <n v="926"/>
    <n v="1"/>
    <n v="510"/>
    <x v="0"/>
    <m/>
    <n v="0"/>
    <m/>
    <m/>
    <n v="123"/>
    <s v="PARKING UNDERGROUND/BUILDING"/>
    <m/>
    <m/>
    <s v="IC"/>
    <s v="Invest Cont"/>
    <n v="510"/>
    <m/>
    <m/>
    <m/>
    <s v="14400    KITTRIDGE                    ST"/>
    <m/>
    <n v="34.1907"/>
    <n v="-118.4465"/>
  </r>
  <r>
    <n v="200318704"/>
    <d v="2020-10-11T00:00:00"/>
    <x v="155"/>
    <n v="600"/>
    <n v="3"/>
    <x v="2"/>
    <n v="332"/>
    <n v="1"/>
    <n v="510"/>
    <x v="0"/>
    <m/>
    <n v="0"/>
    <m/>
    <m/>
    <n v="101"/>
    <s v="STREET"/>
    <m/>
    <m/>
    <s v="IC"/>
    <s v="Invest Cont"/>
    <n v="510"/>
    <m/>
    <m/>
    <m/>
    <s v="WEST"/>
    <s v="ADAMS"/>
    <n v="34.032600000000002"/>
    <n v="-118.3417"/>
  </r>
  <r>
    <n v="201209757"/>
    <d v="2020-03-01T00:00:00"/>
    <x v="0"/>
    <n v="1658"/>
    <n v="12"/>
    <x v="8"/>
    <n v="1241"/>
    <n v="2"/>
    <n v="930"/>
    <x v="30"/>
    <s v="2000 0913 1241 1821 1813 1276 0421 0422 0432"/>
    <n v="26"/>
    <s v="F"/>
    <s v="W"/>
    <n v="502"/>
    <s v="MULTI-UNIT DWELLING (APARTMENT, DUPLEX, ETC)"/>
    <n v="511"/>
    <s v="VERBAL THREAT"/>
    <s v="AO"/>
    <s v="Adult Other"/>
    <n v="930"/>
    <m/>
    <m/>
    <m/>
    <s v="6300    CRENSHAW                     BL"/>
    <m/>
    <n v="33.982500000000002"/>
    <n v="-118.3309"/>
  </r>
  <r>
    <n v="201010634"/>
    <d v="2020-07-03T00:00:00"/>
    <x v="153"/>
    <n v="500"/>
    <n v="10"/>
    <x v="11"/>
    <n v="1028"/>
    <n v="2"/>
    <n v="740"/>
    <x v="21"/>
    <s v="0329 1822"/>
    <n v="23"/>
    <s v="M"/>
    <s v="F"/>
    <n v="122"/>
    <s v="VEHICLE, PASSENGER/TRUCK"/>
    <m/>
    <m/>
    <s v="IC"/>
    <s v="Invest Cont"/>
    <n v="740"/>
    <m/>
    <m/>
    <m/>
    <s v="ARCHWOOD                     ST"/>
    <s v="DE CELIS                     PL"/>
    <n v="34.192900000000002"/>
    <n v="-118.4943"/>
  </r>
  <r>
    <n v="200322343"/>
    <d v="2020-12-28T00:00:00"/>
    <x v="360"/>
    <n v="800"/>
    <n v="3"/>
    <x v="2"/>
    <n v="397"/>
    <n v="2"/>
    <n v="624"/>
    <x v="15"/>
    <s v="0360 1202 0416 0446"/>
    <n v="76"/>
    <s v="F"/>
    <s v="B"/>
    <n v="502"/>
    <s v="MULTI-UNIT DWELLING (APARTMENT, DUPLEX, ETC)"/>
    <n v="400"/>
    <s v="STRONG-ARM (HANDS, FIST, FEET OR BODILY FORCE)"/>
    <s v="IC"/>
    <s v="Invest Cont"/>
    <n v="624"/>
    <m/>
    <m/>
    <m/>
    <s v="1000 W  42ND                         PL"/>
    <m/>
    <n v="34.006399999999999"/>
    <n v="-118.2916"/>
  </r>
  <r>
    <n v="201214844"/>
    <d v="2020-06-18T00:00:00"/>
    <x v="318"/>
    <n v="2330"/>
    <n v="12"/>
    <x v="8"/>
    <n v="1249"/>
    <n v="1"/>
    <n v="210"/>
    <x v="11"/>
    <s v="0344 1300 0302 0355 1310 0416 0445"/>
    <n v="18"/>
    <s v="M"/>
    <s v="H"/>
    <n v="101"/>
    <s v="STREET"/>
    <n v="102"/>
    <s v="HAND GUN"/>
    <s v="IC"/>
    <s v="Invest Cont"/>
    <n v="210"/>
    <m/>
    <m/>
    <m/>
    <s v="66TH"/>
    <s v="FIGUEROA"/>
    <n v="33.979799999999997"/>
    <n v="-118.28270000000001"/>
  </r>
  <r>
    <n v="200817809"/>
    <d v="2020-12-21T00:00:00"/>
    <x v="181"/>
    <n v="1730"/>
    <n v="8"/>
    <x v="12"/>
    <n v="839"/>
    <n v="1"/>
    <n v="341"/>
    <x v="12"/>
    <s v="0344 1822"/>
    <n v="64"/>
    <s v="F"/>
    <s v="A"/>
    <n v="727"/>
    <s v="SHOPPING MALL (COMMON AREA)"/>
    <m/>
    <m/>
    <s v="IC"/>
    <s v="Invest Cont"/>
    <n v="341"/>
    <m/>
    <m/>
    <m/>
    <s v="10200    SANTA MONICA                 BL"/>
    <m/>
    <n v="34.06"/>
    <n v="-118.42"/>
  </r>
  <r>
    <n v="200310513"/>
    <d v="2020-04-27T00:00:00"/>
    <x v="303"/>
    <n v="2130"/>
    <n v="3"/>
    <x v="2"/>
    <n v="318"/>
    <n v="1"/>
    <n v="821"/>
    <x v="79"/>
    <s v="0519 0305 0408 0416 0446 1822 2034 0522 0532"/>
    <n v="40"/>
    <s v="F"/>
    <s v="H"/>
    <n v="101"/>
    <s v="STREET"/>
    <n v="400"/>
    <s v="STRONG-ARM (HANDS, FIST, FEET OR BODILY FORCE)"/>
    <s v="IC"/>
    <s v="Invest Cont"/>
    <n v="821"/>
    <m/>
    <m/>
    <m/>
    <s v="JULIET                       ST"/>
    <s v="24TH                         ST"/>
    <n v="34.034799999999997"/>
    <n v="-118.2876"/>
  </r>
  <r>
    <n v="201105169"/>
    <d v="2020-01-28T00:00:00"/>
    <x v="225"/>
    <n v="1230"/>
    <n v="11"/>
    <x v="7"/>
    <n v="1129"/>
    <n v="1"/>
    <n v="331"/>
    <x v="23"/>
    <s v="0344 0327"/>
    <n v="0"/>
    <s v="X"/>
    <s v="X"/>
    <n v="301"/>
    <s v="GAS STATION"/>
    <m/>
    <m/>
    <s v="IC"/>
    <s v="Invest Cont"/>
    <n v="331"/>
    <m/>
    <m/>
    <m/>
    <s v="6400    YORK                         BL"/>
    <m/>
    <n v="34.114400000000003"/>
    <n v="-118.1815"/>
  </r>
  <r>
    <n v="201209869"/>
    <d v="2020-03-27T00:00:00"/>
    <x v="7"/>
    <n v="1620"/>
    <n v="12"/>
    <x v="8"/>
    <n v="1253"/>
    <n v="1"/>
    <n v="210"/>
    <x v="11"/>
    <s v="0334 0337 0443 1822 0216 0202 0206"/>
    <n v="0"/>
    <s v="X"/>
    <s v="X"/>
    <n v="210"/>
    <s v="RESTAURANT/FAST FOOD"/>
    <n v="102"/>
    <s v="HAND GUN"/>
    <s v="IC"/>
    <s v="Invest Cont"/>
    <n v="210"/>
    <m/>
    <m/>
    <m/>
    <s v="7800 S  WESTERN                      AV"/>
    <m/>
    <n v="33.969099999999997"/>
    <n v="-118.309"/>
  </r>
  <r>
    <n v="200907533"/>
    <d v="2020-03-17T00:00:00"/>
    <x v="364"/>
    <n v="1330"/>
    <n v="9"/>
    <x v="3"/>
    <n v="985"/>
    <n v="1"/>
    <n v="440"/>
    <x v="20"/>
    <n v="344"/>
    <n v="38"/>
    <s v="F"/>
    <s v="W"/>
    <n v="402"/>
    <s v="MARKET"/>
    <m/>
    <m/>
    <s v="IC"/>
    <s v="Invest Cont"/>
    <n v="440"/>
    <m/>
    <m/>
    <m/>
    <s v="VENTURA                      BL"/>
    <s v="HAZELTINE                    AV"/>
    <n v="34.1494"/>
    <n v="-118.43940000000001"/>
  </r>
  <r>
    <n v="200918039"/>
    <d v="2020-12-04T00:00:00"/>
    <x v="9"/>
    <n v="1630"/>
    <n v="9"/>
    <x v="3"/>
    <n v="904"/>
    <n v="2"/>
    <n v="625"/>
    <x v="44"/>
    <n v="356"/>
    <n v="32"/>
    <s v="M"/>
    <s v="H"/>
    <n v="108"/>
    <s v="PARKING LOT"/>
    <n v="400"/>
    <s v="STRONG-ARM (HANDS, FIST, FEET OR BODILY FORCE)"/>
    <s v="AO"/>
    <s v="Adult Other"/>
    <n v="625"/>
    <m/>
    <m/>
    <m/>
    <s v="15000    SATICOY                      ST"/>
    <m/>
    <n v="34.208500000000001"/>
    <n v="-118.4597"/>
  </r>
  <r>
    <n v="200100965"/>
    <d v="2020-08-23T00:00:00"/>
    <x v="273"/>
    <n v="2000"/>
    <n v="1"/>
    <x v="1"/>
    <n v="174"/>
    <n v="2"/>
    <n v="888"/>
    <x v="24"/>
    <s v="2004 1501"/>
    <n v="0"/>
    <s v="X"/>
    <s v="X"/>
    <n v="502"/>
    <s v="MULTI-UNIT DWELLING (APARTMENT, DUPLEX, ETC)"/>
    <m/>
    <m/>
    <s v="IC"/>
    <s v="Invest Cont"/>
    <n v="888"/>
    <n v="998"/>
    <m/>
    <m/>
    <s v="700 S  LOS ANGELES                  ST"/>
    <m/>
    <n v="34.0426"/>
    <n v="-118.25279999999999"/>
  </r>
  <r>
    <n v="200100717"/>
    <d v="2020-03-29T00:00:00"/>
    <x v="40"/>
    <n v="2020"/>
    <n v="1"/>
    <x v="1"/>
    <n v="124"/>
    <n v="1"/>
    <n v="350"/>
    <x v="60"/>
    <s v="2024 1402 2004 1822 0432 0344 0355 1218"/>
    <n v="24"/>
    <s v="M"/>
    <s v="H"/>
    <n v="101"/>
    <s v="STREET"/>
    <n v="511"/>
    <s v="VERBAL THREAT"/>
    <s v="AO"/>
    <s v="Adult Other"/>
    <n v="350"/>
    <m/>
    <m/>
    <m/>
    <s v="LOS ANGELES                  ST"/>
    <s v="TEMPLE"/>
    <n v="34.053400000000003"/>
    <n v="-118.2409"/>
  </r>
  <r>
    <n v="200817379"/>
    <d v="2020-12-09T00:00:00"/>
    <x v="121"/>
    <n v="1615"/>
    <n v="8"/>
    <x v="12"/>
    <n v="892"/>
    <n v="1"/>
    <n v="330"/>
    <x v="1"/>
    <s v="0344 0346"/>
    <n v="28"/>
    <s v="M"/>
    <s v="C"/>
    <n v="502"/>
    <s v="MULTI-UNIT DWELLING (APARTMENT, DUPLEX, ETC)"/>
    <m/>
    <m/>
    <s v="IC"/>
    <s v="Invest Cont"/>
    <n v="330"/>
    <m/>
    <m/>
    <m/>
    <s v="2400    BUTLER                       AV"/>
    <m/>
    <n v="34.031300000000002"/>
    <n v="-118.4395"/>
  </r>
  <r>
    <n v="201308340"/>
    <d v="2020-03-18T00:00:00"/>
    <x v="104"/>
    <n v="253"/>
    <n v="13"/>
    <x v="6"/>
    <n v="1331"/>
    <n v="1"/>
    <n v="310"/>
    <x v="5"/>
    <s v="0329 1402"/>
    <n v="0"/>
    <s v="M"/>
    <s v="H"/>
    <n v="720"/>
    <s v="JUNIOR HIGH SCHOOL"/>
    <m/>
    <m/>
    <s v="IC"/>
    <s v="Invest Cont"/>
    <n v="310"/>
    <m/>
    <m/>
    <m/>
    <s v="100 W  30TH                         ST"/>
    <m/>
    <n v="34.021799999999999"/>
    <n v="-118.27070000000001"/>
  </r>
  <r>
    <n v="201219306"/>
    <d v="2020-08-25T00:00:00"/>
    <x v="319"/>
    <n v="1300"/>
    <n v="12"/>
    <x v="8"/>
    <n v="1269"/>
    <n v="1"/>
    <n v="230"/>
    <x v="13"/>
    <s v="0913 1309 0445 0334"/>
    <n v="51"/>
    <s v="M"/>
    <s v="H"/>
    <n v="101"/>
    <s v="STREET"/>
    <n v="207"/>
    <s v="OTHER KNIFE"/>
    <s v="IC"/>
    <s v="Invest Cont"/>
    <n v="230"/>
    <m/>
    <m/>
    <m/>
    <s v="600 E  81ST                         ST"/>
    <m/>
    <n v="33.965600000000002"/>
    <n v="-118.2651"/>
  </r>
  <r>
    <n v="201219835"/>
    <d v="2020-09-02T00:00:00"/>
    <x v="64"/>
    <n v="2300"/>
    <n v="12"/>
    <x v="8"/>
    <n v="1265"/>
    <n v="1"/>
    <n v="410"/>
    <x v="28"/>
    <s v="1300 1822"/>
    <n v="40"/>
    <s v="F"/>
    <s v="H"/>
    <n v="104"/>
    <s v="DRIVEWAY"/>
    <m/>
    <m/>
    <s v="IC"/>
    <s v="Invest Cont"/>
    <n v="410"/>
    <m/>
    <m/>
    <m/>
    <s v="8000 S  MARIPOSA                     AV"/>
    <m/>
    <n v="33.965499999999999"/>
    <n v="-118.2993"/>
  </r>
  <r>
    <n v="200117676"/>
    <d v="2020-09-09T00:00:00"/>
    <x v="201"/>
    <n v="2000"/>
    <n v="1"/>
    <x v="1"/>
    <n v="192"/>
    <n v="1"/>
    <n v="310"/>
    <x v="5"/>
    <s v="0344 0329 0417 1414 1822"/>
    <n v="0"/>
    <s v="X"/>
    <s v="X"/>
    <n v="707"/>
    <s v="GARAGE/CARPORT"/>
    <n v="400"/>
    <s v="STRONG-ARM (HANDS, FIST, FEET OR BODILY FORCE)"/>
    <s v="IC"/>
    <s v="Invest Cont"/>
    <n v="310"/>
    <m/>
    <m/>
    <m/>
    <s v="200    VENICE                       BL"/>
    <m/>
    <n v="34.034700000000001"/>
    <n v="-118.2646"/>
  </r>
  <r>
    <n v="201012129"/>
    <d v="2020-08-17T00:00:00"/>
    <x v="116"/>
    <n v="1842"/>
    <n v="10"/>
    <x v="11"/>
    <n v="1012"/>
    <n v="1"/>
    <n v="420"/>
    <x v="33"/>
    <s v="1822 0344 1300 1414 1420 1606"/>
    <n v="0"/>
    <s v="M"/>
    <s v="O"/>
    <n v="108"/>
    <s v="PARKING LOT"/>
    <m/>
    <m/>
    <s v="IC"/>
    <s v="Invest Cont"/>
    <n v="420"/>
    <m/>
    <m/>
    <m/>
    <s v="18700    SHERMAN                      WY"/>
    <m/>
    <n v="34.2012"/>
    <n v="-118.53919999999999"/>
  </r>
  <r>
    <n v="200711131"/>
    <d v="2020-06-30T00:00:00"/>
    <x v="234"/>
    <n v="2100"/>
    <n v="7"/>
    <x v="0"/>
    <n v="783"/>
    <n v="1"/>
    <n v="230"/>
    <x v="13"/>
    <s v="1822 1402 1414 0302"/>
    <n v="22"/>
    <s v="M"/>
    <s v="B"/>
    <n v="502"/>
    <s v="MULTI-UNIT DWELLING (APARTMENT, DUPLEX, ETC)"/>
    <n v="102"/>
    <s v="HAND GUN"/>
    <s v="AO"/>
    <s v="Adult Other"/>
    <n v="230"/>
    <n v="998"/>
    <m/>
    <m/>
    <s v="2400 S  RIDGELEY                     DR"/>
    <m/>
    <n v="34.038699999999999"/>
    <n v="-118.35939999999999"/>
  </r>
  <r>
    <n v="200100818"/>
    <d v="2020-05-31T00:00:00"/>
    <x v="14"/>
    <n v="100"/>
    <n v="1"/>
    <x v="1"/>
    <n v="162"/>
    <n v="2"/>
    <n v="745"/>
    <x v="9"/>
    <s v="0329 1822"/>
    <n v="0"/>
    <s v="M"/>
    <s v="W"/>
    <n v="122"/>
    <s v="VEHICLE, PASSENGER/TRUCK"/>
    <m/>
    <m/>
    <s v="IC"/>
    <s v="Invest Cont"/>
    <n v="745"/>
    <m/>
    <m/>
    <m/>
    <s v="8TH"/>
    <s v="HOPE                         ST"/>
    <n v="34.046900000000001"/>
    <n v="-118.2595"/>
  </r>
  <r>
    <n v="200312070"/>
    <d v="2020-05-29T00:00:00"/>
    <x v="299"/>
    <n v="1125"/>
    <n v="3"/>
    <x v="2"/>
    <n v="362"/>
    <n v="2"/>
    <n v="900"/>
    <x v="18"/>
    <s v="2000 1814 2038 1906"/>
    <n v="33"/>
    <s v="M"/>
    <s v="B"/>
    <n v="502"/>
    <s v="MULTI-UNIT DWELLING (APARTMENT, DUPLEX, ETC)"/>
    <m/>
    <m/>
    <s v="AO"/>
    <s v="Adult Other"/>
    <n v="900"/>
    <m/>
    <m/>
    <m/>
    <s v="4500    AUGUST                       ST"/>
    <m/>
    <n v="34.015999999999998"/>
    <n v="-118.3473"/>
  </r>
  <r>
    <n v="200708811"/>
    <d v="2020-05-02T00:00:00"/>
    <x v="5"/>
    <n v="100"/>
    <n v="7"/>
    <x v="0"/>
    <n v="701"/>
    <n v="1"/>
    <n v="236"/>
    <x v="46"/>
    <s v="0913 2000 1814 0408 0444 0448 1402 1419 1407"/>
    <n v="24"/>
    <s v="F"/>
    <s v="W"/>
    <n v="502"/>
    <s v="MULTI-UNIT DWELLING (APARTMENT, DUPLEX, ETC)"/>
    <n v="400"/>
    <s v="STRONG-ARM (HANDS, FIST, FEET OR BODILY FORCE)"/>
    <s v="AA"/>
    <s v="Adult Arrest"/>
    <n v="236"/>
    <n v="998"/>
    <m/>
    <m/>
    <s v="600 N  FAIRFAX                      AV"/>
    <m/>
    <n v="34.084699999999998"/>
    <n v="-118.3686"/>
  </r>
  <r>
    <n v="200209534"/>
    <d v="2020-04-28T00:00:00"/>
    <x v="179"/>
    <n v="1400"/>
    <n v="2"/>
    <x v="5"/>
    <n v="279"/>
    <n v="1"/>
    <n v="510"/>
    <x v="0"/>
    <m/>
    <n v="0"/>
    <m/>
    <m/>
    <n v="101"/>
    <s v="STREET"/>
    <m/>
    <m/>
    <s v="IC"/>
    <s v="Invest Cont"/>
    <n v="510"/>
    <m/>
    <m/>
    <m/>
    <s v="GRATTAN"/>
    <s v="OLYMPIC"/>
    <n v="34.0488"/>
    <n v="-118.27330000000001"/>
  </r>
  <r>
    <n v="201106918"/>
    <d v="2020-03-05T00:00:00"/>
    <x v="244"/>
    <n v="1100"/>
    <n v="11"/>
    <x v="7"/>
    <n v="1102"/>
    <n v="1"/>
    <n v="510"/>
    <x v="0"/>
    <m/>
    <n v="0"/>
    <m/>
    <m/>
    <n v="108"/>
    <s v="PARKING LOT"/>
    <m/>
    <m/>
    <s v="IC"/>
    <s v="Invest Cont"/>
    <n v="510"/>
    <m/>
    <m/>
    <m/>
    <s v="2900    LOS FELIZ                    BL"/>
    <m/>
    <n v="34.136699999999998"/>
    <n v="-118.2713"/>
  </r>
  <r>
    <n v="201015797"/>
    <d v="2020-12-06T00:00:00"/>
    <x v="121"/>
    <n v="1830"/>
    <n v="10"/>
    <x v="11"/>
    <n v="1041"/>
    <n v="1"/>
    <n v="310"/>
    <x v="5"/>
    <s v="0344 1822 1606 0314"/>
    <n v="39"/>
    <s v="M"/>
    <s v="B"/>
    <n v="501"/>
    <s v="SINGLE FAMILY DWELLING"/>
    <m/>
    <m/>
    <s v="AO"/>
    <s v="Adult Other"/>
    <n v="310"/>
    <m/>
    <m/>
    <m/>
    <s v="5700    DONNA                        AV"/>
    <m/>
    <n v="34.174500000000002"/>
    <n v="-118.5475"/>
  </r>
  <r>
    <n v="200914632"/>
    <d v="2020-09-12T00:00:00"/>
    <x v="256"/>
    <n v="1900"/>
    <n v="9"/>
    <x v="3"/>
    <n v="985"/>
    <n v="2"/>
    <n v="624"/>
    <x v="15"/>
    <s v="0444 0429 1218"/>
    <n v="51"/>
    <s v="M"/>
    <s v="O"/>
    <n v="402"/>
    <s v="MARKET"/>
    <n v="400"/>
    <s v="STRONG-ARM (HANDS, FIST, FEET OR BODILY FORCE)"/>
    <s v="IC"/>
    <s v="Invest Cont"/>
    <n v="624"/>
    <m/>
    <m/>
    <m/>
    <s v="4500    VAN NUYS                     BL"/>
    <m/>
    <n v="34.153100000000002"/>
    <n v="-118.4487"/>
  </r>
  <r>
    <n v="200711032"/>
    <d v="2020-06-25T00:00:00"/>
    <x v="22"/>
    <n v="2230"/>
    <n v="7"/>
    <x v="0"/>
    <n v="713"/>
    <n v="1"/>
    <n v="330"/>
    <x v="1"/>
    <s v="1300 1601 1609 0344"/>
    <n v="28"/>
    <s v="F"/>
    <s v="W"/>
    <n v="707"/>
    <s v="GARAGE/CARPORT"/>
    <m/>
    <m/>
    <s v="IC"/>
    <s v="Invest Cont"/>
    <n v="330"/>
    <m/>
    <m/>
    <m/>
    <s v="ORANGE GROVE                 AV"/>
    <s v="OAKWOOD                      AV"/>
    <n v="34.078200000000002"/>
    <n v="-118.3604"/>
  </r>
  <r>
    <n v="200513892"/>
    <d v="2020-09-08T00:00:00"/>
    <x v="129"/>
    <n v="1600"/>
    <n v="5"/>
    <x v="10"/>
    <n v="525"/>
    <n v="2"/>
    <n v="624"/>
    <x v="15"/>
    <s v="0400 1822"/>
    <n v="33"/>
    <s v="M"/>
    <s v="H"/>
    <n v="802"/>
    <s v="MUNICIPAL BUS LINE INCLUDES LADOT/DASH"/>
    <n v="500"/>
    <s v="UNKNOWN WEAPON/OTHER WEAPON"/>
    <s v="IC"/>
    <s v="Invest Cont"/>
    <n v="624"/>
    <m/>
    <m/>
    <m/>
    <s v="D"/>
    <s v="AVALON"/>
    <n v="33.7742"/>
    <n v="-118.262"/>
  </r>
  <r>
    <n v="200610202"/>
    <d v="2020-05-13T00:00:00"/>
    <x v="78"/>
    <n v="1430"/>
    <n v="6"/>
    <x v="9"/>
    <n v="666"/>
    <n v="1"/>
    <n v="761"/>
    <x v="35"/>
    <s v="0334 0312 1822"/>
    <n v="21"/>
    <s v="M"/>
    <s v="H"/>
    <n v="102"/>
    <s v="SIDEWALK"/>
    <n v="102"/>
    <s v="HAND GUN"/>
    <s v="IC"/>
    <s v="Invest Cont"/>
    <n v="761"/>
    <m/>
    <m/>
    <m/>
    <s v="1100 N  HUDSON                       AV"/>
    <m/>
    <n v="34.090699999999998"/>
    <n v="-118.33240000000001"/>
  </r>
  <r>
    <n v="200300853"/>
    <d v="2020-10-23T00:00:00"/>
    <x v="60"/>
    <n v="1435"/>
    <n v="3"/>
    <x v="2"/>
    <n v="393"/>
    <n v="2"/>
    <n v="753"/>
    <x v="37"/>
    <s v="1822 1407 1100"/>
    <n v="19"/>
    <s v="X"/>
    <s v="X"/>
    <n v="102"/>
    <s v="SIDEWALK"/>
    <n v="102"/>
    <s v="HAND GUN"/>
    <s v="IC"/>
    <s v="Invest Cont"/>
    <n v="753"/>
    <m/>
    <m/>
    <m/>
    <s v="4200 S  NORTON                       AV"/>
    <m/>
    <n v="34.008000000000003"/>
    <n v="-118.33240000000001"/>
  </r>
  <r>
    <n v="200611898"/>
    <d v="2020-06-24T00:00:00"/>
    <x v="255"/>
    <n v="1600"/>
    <n v="6"/>
    <x v="9"/>
    <n v="621"/>
    <n v="1"/>
    <n v="330"/>
    <x v="1"/>
    <s v="1300 1601 0344 1605"/>
    <n v="66"/>
    <s v="F"/>
    <s v="O"/>
    <n v="104"/>
    <s v="DRIVEWAY"/>
    <m/>
    <m/>
    <s v="IC"/>
    <s v="Invest Cont"/>
    <n v="330"/>
    <m/>
    <m/>
    <m/>
    <s v="2700    LAUREL CANYON                BL"/>
    <m/>
    <n v="34.117100000000001"/>
    <n v="-118.3843"/>
  </r>
  <r>
    <n v="201005142"/>
    <d v="2020-01-28T00:00:00"/>
    <x v="45"/>
    <n v="1300"/>
    <n v="10"/>
    <x v="11"/>
    <n v="1097"/>
    <n v="2"/>
    <n v="627"/>
    <x v="43"/>
    <s v="0552 0416 1258 0417 1414"/>
    <n v="6"/>
    <s v="M"/>
    <s v="W"/>
    <n v="501"/>
    <s v="SINGLE FAMILY DWELLING"/>
    <n v="400"/>
    <s v="STRONG-ARM (HANDS, FIST, FEET OR BODILY FORCE)"/>
    <s v="AA"/>
    <s v="Adult Arrest"/>
    <n v="627"/>
    <m/>
    <m/>
    <m/>
    <s v="3800    HAYVENHURST                  AV"/>
    <m/>
    <n v="34.139600000000002"/>
    <n v="-118.4971"/>
  </r>
  <r>
    <n v="200210405"/>
    <d v="2020-05-20T00:00:00"/>
    <x v="62"/>
    <n v="530"/>
    <n v="2"/>
    <x v="5"/>
    <n v="265"/>
    <n v="2"/>
    <n v="626"/>
    <x v="10"/>
    <s v="2000 1813 0416 0446 1218 0400 1606 1302 1310 0913"/>
    <n v="25"/>
    <s v="F"/>
    <s v="B"/>
    <n v="101"/>
    <s v="STREET"/>
    <n v="400"/>
    <s v="STRONG-ARM (HANDS, FIST, FEET OR BODILY FORCE)"/>
    <s v="IC"/>
    <s v="Invest Cont"/>
    <n v="626"/>
    <m/>
    <m/>
    <m/>
    <s v="8TH                          ST"/>
    <s v="ALVARADO"/>
    <n v="34.054900000000004"/>
    <n v="-118.2778"/>
  </r>
  <r>
    <n v="200608991"/>
    <d v="2020-04-11T00:00:00"/>
    <x v="57"/>
    <n v="1900"/>
    <n v="6"/>
    <x v="9"/>
    <n v="638"/>
    <n v="2"/>
    <n v="624"/>
    <x v="15"/>
    <s v="0416 1218"/>
    <n v="42"/>
    <s v="M"/>
    <s v="W"/>
    <n v="102"/>
    <s v="SIDEWALK"/>
    <n v="400"/>
    <s v="STRONG-ARM (HANDS, FIST, FEET OR BODILY FORCE)"/>
    <s v="IC"/>
    <s v="Invest Cont"/>
    <n v="624"/>
    <m/>
    <m/>
    <m/>
    <s v="5700    HOLLYWOOD                    BL"/>
    <m/>
    <n v="34.1038"/>
    <n v="-118.3151"/>
  </r>
  <r>
    <n v="201307947"/>
    <d v="2020-03-09T00:00:00"/>
    <x v="305"/>
    <n v="200"/>
    <n v="13"/>
    <x v="6"/>
    <n v="1333"/>
    <n v="1"/>
    <n v="440"/>
    <x v="20"/>
    <n v="344"/>
    <n v="0"/>
    <s v="M"/>
    <s v="W"/>
    <n v="210"/>
    <s v="RESTAURANT/FAST FOOD"/>
    <m/>
    <m/>
    <s v="IC"/>
    <s v="Invest Cont"/>
    <n v="440"/>
    <m/>
    <m/>
    <m/>
    <s v="2800 S  CENTRAL                      AV"/>
    <m/>
    <n v="34.017400000000002"/>
    <n v="-118.2621"/>
  </r>
  <r>
    <n v="200306754"/>
    <d v="2020-02-15T00:00:00"/>
    <x v="46"/>
    <n v="710"/>
    <n v="3"/>
    <x v="2"/>
    <n v="353"/>
    <n v="1"/>
    <n v="350"/>
    <x v="60"/>
    <s v="1822 0344 0910 2049 2051"/>
    <n v="60"/>
    <s v="F"/>
    <s v="B"/>
    <n v="801"/>
    <s v="MTA BUS"/>
    <n v="400"/>
    <s v="STRONG-ARM (HANDS, FIST, FEET OR BODILY FORCE)"/>
    <s v="IC"/>
    <s v="Invest Cont"/>
    <n v="350"/>
    <m/>
    <m/>
    <m/>
    <s v="CRENSHAW"/>
    <s v="COLISEUM"/>
    <n v="34.0182"/>
    <n v="-118.3351"/>
  </r>
  <r>
    <n v="200607842"/>
    <d v="2020-03-12T00:00:00"/>
    <x v="71"/>
    <n v="1"/>
    <n v="6"/>
    <x v="9"/>
    <n v="632"/>
    <n v="1"/>
    <n v="420"/>
    <x v="33"/>
    <s v="0329 1300 1601 1606 0344 0377"/>
    <n v="36"/>
    <s v="M"/>
    <s v="B"/>
    <n v="101"/>
    <s v="STREET"/>
    <m/>
    <m/>
    <s v="IC"/>
    <s v="Invest Cont"/>
    <n v="420"/>
    <m/>
    <m/>
    <m/>
    <s v="1600 N  CRESCENT HEIGHTS             BL"/>
    <m/>
    <n v="34.1006"/>
    <n v="-118.36750000000001"/>
  </r>
  <r>
    <n v="201208938"/>
    <d v="2020-03-11T00:00:00"/>
    <x v="191"/>
    <n v="1330"/>
    <n v="12"/>
    <x v="8"/>
    <n v="1204"/>
    <n v="1"/>
    <n v="121"/>
    <x v="22"/>
    <s v="1822 0445 0416 0522 0527"/>
    <n v="30"/>
    <s v="F"/>
    <s v="W"/>
    <n v="505"/>
    <s v="MOTEL"/>
    <n v="400"/>
    <s v="STRONG-ARM (HANDS, FIST, FEET OR BODILY FORCE)"/>
    <s v="IC"/>
    <s v="Invest Cont"/>
    <n v="121"/>
    <m/>
    <m/>
    <m/>
    <s v="4500 S  VERMONT                      AV"/>
    <m/>
    <n v="34.0017"/>
    <n v="-118.2979"/>
  </r>
  <r>
    <n v="200215100"/>
    <d v="2020-09-16T00:00:00"/>
    <x v="346"/>
    <n v="2200"/>
    <n v="2"/>
    <x v="5"/>
    <n v="217"/>
    <n v="1"/>
    <n v="520"/>
    <x v="25"/>
    <s v="1300 1822 1202"/>
    <n v="72"/>
    <s v="M"/>
    <s v="H"/>
    <n v="101"/>
    <s v="STREET"/>
    <m/>
    <m/>
    <s v="IC"/>
    <s v="Invest Cont"/>
    <n v="520"/>
    <m/>
    <m/>
    <m/>
    <s v="400 N  BURLINGTON                   AV"/>
    <m/>
    <n v="34.069099999999999"/>
    <n v="-118.2646"/>
  </r>
  <r>
    <n v="200409421"/>
    <d v="2020-05-29T00:00:00"/>
    <x v="177"/>
    <n v="1600"/>
    <n v="4"/>
    <x v="4"/>
    <n v="471"/>
    <n v="1"/>
    <n v="310"/>
    <x v="5"/>
    <n v="325"/>
    <n v="0"/>
    <s v="X"/>
    <s v="X"/>
    <n v="203"/>
    <s v="OTHER BUSINESS"/>
    <m/>
    <m/>
    <s v="IC"/>
    <s v="Invest Cont"/>
    <n v="310"/>
    <m/>
    <m/>
    <m/>
    <s v="600 S  MISSION                      RD"/>
    <m/>
    <n v="34.038600000000002"/>
    <n v="-118.22629999999999"/>
  </r>
  <r>
    <n v="200217716"/>
    <d v="2020-11-21T00:00:00"/>
    <x v="242"/>
    <n v="1630"/>
    <n v="2"/>
    <x v="5"/>
    <n v="295"/>
    <n v="1"/>
    <n v="310"/>
    <x v="5"/>
    <s v="0344 1607 0377 0321 0329"/>
    <n v="35"/>
    <s v="M"/>
    <s v="B"/>
    <n v="502"/>
    <s v="MULTI-UNIT DWELLING (APARTMENT, DUPLEX, ETC)"/>
    <m/>
    <m/>
    <s v="IC"/>
    <s v="Invest Cont"/>
    <n v="310"/>
    <m/>
    <m/>
    <m/>
    <s v="1200 W  WASHINGTON                   BL"/>
    <m/>
    <n v="34.042299999999997"/>
    <n v="-118.2804"/>
  </r>
  <r>
    <n v="200714732"/>
    <d v="2020-10-09T00:00:00"/>
    <x v="276"/>
    <n v="2300"/>
    <n v="7"/>
    <x v="0"/>
    <n v="734"/>
    <n v="2"/>
    <n v="763"/>
    <x v="77"/>
    <s v="0347 1309 2000 1814 1906"/>
    <n v="25"/>
    <s v="F"/>
    <s v="W"/>
    <n v="502"/>
    <s v="MULTI-UNIT DWELLING (APARTMENT, DUPLEX, ETC)"/>
    <n v="500"/>
    <s v="UNKNOWN WEAPON/OTHER WEAPON"/>
    <s v="AO"/>
    <s v="Adult Other"/>
    <n v="763"/>
    <m/>
    <m/>
    <m/>
    <s v="5500 W  6TH                          ST"/>
    <m/>
    <n v="34.067700000000002"/>
    <n v="-118.3548"/>
  </r>
  <r>
    <n v="201110410"/>
    <d v="2020-06-14T00:00:00"/>
    <x v="93"/>
    <n v="1600"/>
    <n v="11"/>
    <x v="7"/>
    <n v="1189"/>
    <n v="2"/>
    <n v="624"/>
    <x v="15"/>
    <s v="0444 0913 0602 1202 1701 0360"/>
    <n v="77"/>
    <s v="F"/>
    <s v="H"/>
    <n v="501"/>
    <s v="SINGLE FAMILY DWELLING"/>
    <n v="400"/>
    <s v="STRONG-ARM (HANDS, FIST, FEET OR BODILY FORCE)"/>
    <s v="AA"/>
    <s v="Adult Arrest"/>
    <n v="624"/>
    <m/>
    <m/>
    <m/>
    <s v="3400    MARMION                      WY"/>
    <m/>
    <n v="34.086399999999998"/>
    <n v="-118.21550000000001"/>
  </r>
  <r>
    <n v="200714385"/>
    <d v="2020-09-30T00:00:00"/>
    <x v="177"/>
    <n v="800"/>
    <n v="7"/>
    <x v="0"/>
    <n v="702"/>
    <n v="1"/>
    <n v="420"/>
    <x v="33"/>
    <m/>
    <n v="0"/>
    <m/>
    <m/>
    <n v="101"/>
    <s v="STREET"/>
    <m/>
    <m/>
    <s v="IC"/>
    <s v="Invest Cont"/>
    <n v="420"/>
    <m/>
    <m/>
    <m/>
    <s v="700 N  GENESEE                      AV"/>
    <m/>
    <n v="34.083799999999997"/>
    <n v="-118.3584"/>
  </r>
  <r>
    <n v="200108728"/>
    <d v="2020-03-08T00:00:00"/>
    <x v="73"/>
    <n v="150"/>
    <n v="1"/>
    <x v="1"/>
    <n v="111"/>
    <n v="1"/>
    <n v="420"/>
    <x v="33"/>
    <n v="344"/>
    <n v="49"/>
    <s v="M"/>
    <s v="A"/>
    <n v="101"/>
    <s v="STREET"/>
    <m/>
    <m/>
    <s v="IC"/>
    <s v="Invest Cont"/>
    <n v="420"/>
    <m/>
    <m/>
    <m/>
    <s v="SPRING"/>
    <s v="ORD                          ST"/>
    <n v="34.059899999999999"/>
    <n v="-118.2379"/>
  </r>
  <r>
    <n v="200112294"/>
    <d v="2020-05-28T00:00:00"/>
    <x v="177"/>
    <n v="1030"/>
    <n v="1"/>
    <x v="1"/>
    <n v="111"/>
    <n v="2"/>
    <n v="626"/>
    <x v="10"/>
    <s v="2000 1813 0408 0416 0913"/>
    <n v="56"/>
    <s v="M"/>
    <s v="B"/>
    <n v="502"/>
    <s v="MULTI-UNIT DWELLING (APARTMENT, DUPLEX, ETC)"/>
    <n v="400"/>
    <s v="STRONG-ARM (HANDS, FIST, FEET OR BODILY FORCE)"/>
    <s v="AO"/>
    <s v="Adult Other"/>
    <n v="626"/>
    <m/>
    <m/>
    <m/>
    <s v="600 N  SPRING                       ST"/>
    <m/>
    <n v="34.058199999999999"/>
    <n v="-118.23869999999999"/>
  </r>
  <r>
    <n v="201213125"/>
    <d v="2020-05-19T00:00:00"/>
    <x v="80"/>
    <n v="2130"/>
    <n v="12"/>
    <x v="8"/>
    <n v="1249"/>
    <n v="2"/>
    <n v="627"/>
    <x v="43"/>
    <s v="1251 1259 0416 0913 0556"/>
    <n v="17"/>
    <s v="F"/>
    <s v="B"/>
    <n v="501"/>
    <s v="SINGLE FAMILY DWELLING"/>
    <n v="400"/>
    <s v="STRONG-ARM (HANDS, FIST, FEET OR BODILY FORCE)"/>
    <s v="AA"/>
    <s v="Adult Arrest"/>
    <n v="627"/>
    <m/>
    <m/>
    <m/>
    <s v="6400    BONSALLO                     AV"/>
    <m/>
    <n v="33.981299999999997"/>
    <n v="-118.286"/>
  </r>
  <r>
    <n v="200809160"/>
    <d v="2020-05-07T00:00:00"/>
    <x v="162"/>
    <n v="730"/>
    <n v="8"/>
    <x v="12"/>
    <n v="851"/>
    <n v="1"/>
    <n v="420"/>
    <x v="33"/>
    <m/>
    <n v="0"/>
    <m/>
    <m/>
    <n v="707"/>
    <s v="GARAGE/CARPORT"/>
    <m/>
    <m/>
    <s v="IC"/>
    <s v="Invest Cont"/>
    <n v="420"/>
    <m/>
    <m/>
    <m/>
    <s v="1500    AMHERST                      AV"/>
    <m/>
    <n v="34.039499999999997"/>
    <n v="-118.4637"/>
  </r>
  <r>
    <n v="200209624"/>
    <d v="2020-04-30T00:00:00"/>
    <x v="232"/>
    <n v="1850"/>
    <n v="2"/>
    <x v="5"/>
    <n v="201"/>
    <n v="2"/>
    <n v="624"/>
    <x v="15"/>
    <s v="0416 0602 0360 0913 2001"/>
    <n v="31"/>
    <s v="M"/>
    <s v="H"/>
    <n v="502"/>
    <s v="MULTI-UNIT DWELLING (APARTMENT, DUPLEX, ETC)"/>
    <n v="400"/>
    <s v="STRONG-ARM (HANDS, FIST, FEET OR BODILY FORCE)"/>
    <s v="IC"/>
    <s v="Invest Cont"/>
    <n v="624"/>
    <m/>
    <m/>
    <m/>
    <s v="900 N  MARIPOSA                     AV"/>
    <m/>
    <n v="34.0869"/>
    <n v="-118.29900000000001"/>
  </r>
  <r>
    <n v="200308407"/>
    <d v="2020-03-12T00:00:00"/>
    <x v="71"/>
    <n v="400"/>
    <n v="3"/>
    <x v="2"/>
    <n v="319"/>
    <n v="1"/>
    <n v="510"/>
    <x v="0"/>
    <m/>
    <n v="0"/>
    <m/>
    <m/>
    <n v="101"/>
    <s v="STREET"/>
    <m/>
    <m/>
    <s v="IC"/>
    <s v="Invest Cont"/>
    <n v="510"/>
    <m/>
    <m/>
    <m/>
    <s v="20TH"/>
    <s v="ESTRELLA"/>
    <n v="34.034500000000001"/>
    <n v="-118.27509999999999"/>
  </r>
  <r>
    <n v="200105954"/>
    <d v="2020-01-29T00:00:00"/>
    <x v="259"/>
    <n v="700"/>
    <n v="1"/>
    <x v="1"/>
    <n v="101"/>
    <n v="1"/>
    <n v="510"/>
    <x v="0"/>
    <m/>
    <n v="0"/>
    <m/>
    <m/>
    <n v="108"/>
    <s v="PARKING LOT"/>
    <m/>
    <m/>
    <s v="IC"/>
    <s v="Invest Cont"/>
    <n v="510"/>
    <m/>
    <m/>
    <m/>
    <s v="900    CENTENNIAL                   ST"/>
    <m/>
    <n v="34.066899999999997"/>
    <n v="-118.2458"/>
  </r>
  <r>
    <n v="201014441"/>
    <d v="2020-10-25T00:00:00"/>
    <x v="307"/>
    <n v="300"/>
    <n v="10"/>
    <x v="11"/>
    <n v="1061"/>
    <n v="2"/>
    <n v="745"/>
    <x v="9"/>
    <s v="0329 0913"/>
    <n v="0"/>
    <s v="M"/>
    <s v="W"/>
    <n v="505"/>
    <s v="MOTEL"/>
    <m/>
    <m/>
    <s v="IC"/>
    <s v="Invest Cont"/>
    <n v="745"/>
    <m/>
    <m/>
    <m/>
    <s v="19100 W  VENTURA                      BL"/>
    <m/>
    <n v="34.172600000000003"/>
    <n v="-118.5522"/>
  </r>
  <r>
    <n v="201207385"/>
    <d v="2020-02-18T00:00:00"/>
    <x v="184"/>
    <n v="1030"/>
    <n v="12"/>
    <x v="8"/>
    <n v="1269"/>
    <n v="1"/>
    <n v="761"/>
    <x v="35"/>
    <s v="2000 0913 1814 1309 0443 0334 0444"/>
    <n v="22"/>
    <s v="F"/>
    <s v="B"/>
    <n v="502"/>
    <s v="MULTI-UNIT DWELLING (APARTMENT, DUPLEX, ETC)"/>
    <n v="102"/>
    <s v="HAND GUN"/>
    <s v="AO"/>
    <s v="Adult Other"/>
    <n v="761"/>
    <n v="930"/>
    <m/>
    <m/>
    <s v="700 E  80TH                         ST"/>
    <m/>
    <n v="33.966500000000003"/>
    <n v="-118.26300000000001"/>
  </r>
  <r>
    <n v="200212992"/>
    <d v="2020-07-25T00:00:00"/>
    <x v="338"/>
    <n v="930"/>
    <n v="2"/>
    <x v="5"/>
    <n v="235"/>
    <n v="1"/>
    <n v="648"/>
    <x v="4"/>
    <s v="1822 0329 1309 1402"/>
    <n v="0"/>
    <s v="M"/>
    <s v="O"/>
    <n v="719"/>
    <s v="MEDICAL/DENTAL OFFICES"/>
    <m/>
    <m/>
    <s v="IC"/>
    <s v="Invest Cont"/>
    <n v="648"/>
    <m/>
    <m/>
    <m/>
    <s v="100 S  ALVARADO                     ST"/>
    <m/>
    <n v="34.067700000000002"/>
    <n v="-118.2731"/>
  </r>
  <r>
    <n v="200604791"/>
    <d v="2020-01-16T00:00:00"/>
    <x v="265"/>
    <n v="1830"/>
    <n v="6"/>
    <x v="9"/>
    <n v="639"/>
    <n v="1"/>
    <n v="480"/>
    <x v="2"/>
    <n v="344"/>
    <n v="28"/>
    <s v="M"/>
    <s v="W"/>
    <n v="121"/>
    <s v="YARD (RESIDENTIAL/BUSINESS)"/>
    <m/>
    <m/>
    <s v="IC"/>
    <s v="Invest Cont"/>
    <n v="480"/>
    <m/>
    <m/>
    <m/>
    <s v="1700 N  KINGSLEY                     DR"/>
    <m/>
    <n v="34.101799999999997"/>
    <n v="-118.3035"/>
  </r>
  <r>
    <n v="200114899"/>
    <d v="2020-07-16T00:00:00"/>
    <x v="51"/>
    <n v="845"/>
    <n v="1"/>
    <x v="1"/>
    <n v="152"/>
    <n v="1"/>
    <n v="440"/>
    <x v="20"/>
    <s v="1202 1822 0329 2032 0910 0344"/>
    <n v="60"/>
    <s v="M"/>
    <s v="W"/>
    <n v="835"/>
    <s v="7TH AND METRO CENTER (NOT LINE SPECIFIC)"/>
    <m/>
    <m/>
    <s v="IC"/>
    <s v="Invest Cont"/>
    <n v="440"/>
    <m/>
    <m/>
    <m/>
    <s v="600 S  FIGUEROA                     ST"/>
    <m/>
    <n v="34.0505"/>
    <n v="-118.25879999999999"/>
  </r>
  <r>
    <n v="200716363"/>
    <d v="2020-11-24T00:00:00"/>
    <x v="174"/>
    <n v="1025"/>
    <n v="7"/>
    <x v="0"/>
    <n v="782"/>
    <n v="2"/>
    <n v="624"/>
    <x v="15"/>
    <s v="0400 0416"/>
    <n v="39"/>
    <s v="M"/>
    <s v="H"/>
    <n v="102"/>
    <s v="SIDEWALK"/>
    <n v="400"/>
    <s v="STRONG-ARM (HANDS, FIST, FEET OR BODILY FORCE)"/>
    <s v="IC"/>
    <s v="Invest Cont"/>
    <n v="624"/>
    <m/>
    <m/>
    <m/>
    <s v="WASHINGTON"/>
    <s v="THURMAN"/>
    <n v="34.035899999999998"/>
    <n v="-118.36669999999999"/>
  </r>
  <r>
    <n v="201227099"/>
    <d v="2020-12-25T00:00:00"/>
    <x v="203"/>
    <n v="1800"/>
    <n v="12"/>
    <x v="8"/>
    <n v="1211"/>
    <n v="1"/>
    <n v="510"/>
    <x v="0"/>
    <m/>
    <n v="0"/>
    <m/>
    <m/>
    <n v="108"/>
    <s v="PARKING LOT"/>
    <m/>
    <m/>
    <s v="IC"/>
    <s v="Invest Cont"/>
    <n v="510"/>
    <m/>
    <m/>
    <m/>
    <s v="3400 W  52ND                         ST"/>
    <m/>
    <n v="33.994900000000001"/>
    <n v="-118.3322"/>
  </r>
  <r>
    <n v="200210973"/>
    <d v="2020-06-05T00:00:00"/>
    <x v="70"/>
    <n v="2200"/>
    <n v="2"/>
    <x v="5"/>
    <n v="216"/>
    <n v="2"/>
    <n v="626"/>
    <x v="10"/>
    <s v="0913 2000 0444"/>
    <n v="25"/>
    <s v="F"/>
    <s v="B"/>
    <n v="501"/>
    <s v="SINGLE FAMILY DWELLING"/>
    <n v="400"/>
    <s v="STRONG-ARM (HANDS, FIST, FEET OR BODILY FORCE)"/>
    <s v="AO"/>
    <s v="Adult Other"/>
    <n v="626"/>
    <m/>
    <m/>
    <m/>
    <s v="2100    CLINTON                      ST"/>
    <m/>
    <n v="34.073700000000002"/>
    <n v="-118.2659"/>
  </r>
  <r>
    <n v="201227319"/>
    <d v="2020-12-29T00:00:00"/>
    <x v="362"/>
    <n v="1000"/>
    <n v="12"/>
    <x v="8"/>
    <n v="1248"/>
    <n v="2"/>
    <n v="624"/>
    <x v="15"/>
    <s v="1822 0400 0447"/>
    <n v="23"/>
    <s v="F"/>
    <s v="H"/>
    <n v="101"/>
    <s v="STREET"/>
    <n v="400"/>
    <s v="STRONG-ARM (HANDS, FIST, FEET OR BODILY FORCE)"/>
    <s v="IC"/>
    <s v="Invest Cont"/>
    <n v="624"/>
    <m/>
    <m/>
    <m/>
    <s v="HOOVER                       ST"/>
    <s v="62ND                         PL"/>
    <n v="33.982799999999997"/>
    <n v="-118.2871"/>
  </r>
  <r>
    <n v="200912180"/>
    <d v="2020-07-10T00:00:00"/>
    <x v="246"/>
    <n v="2130"/>
    <n v="9"/>
    <x v="3"/>
    <n v="946"/>
    <n v="1"/>
    <n v="510"/>
    <x v="0"/>
    <m/>
    <n v="0"/>
    <m/>
    <m/>
    <n v="101"/>
    <s v="STREET"/>
    <m/>
    <m/>
    <s v="AA"/>
    <s v="Adult Arrest"/>
    <n v="510"/>
    <m/>
    <m/>
    <m/>
    <s v="OXNARD"/>
    <s v="WOODMAN"/>
    <n v="34.179400000000001"/>
    <n v="-118.4312"/>
  </r>
  <r>
    <n v="200516224"/>
    <d v="2020-11-05T00:00:00"/>
    <x v="312"/>
    <n v="2200"/>
    <n v="5"/>
    <x v="10"/>
    <n v="525"/>
    <n v="1"/>
    <n v="330"/>
    <x v="1"/>
    <s v="0344 1300 0377"/>
    <n v="41"/>
    <s v="M"/>
    <s v="H"/>
    <n v="101"/>
    <s v="STREET"/>
    <m/>
    <m/>
    <s v="IC"/>
    <s v="Invest Cont"/>
    <n v="330"/>
    <m/>
    <m/>
    <m/>
    <s v="900 W  F                            ST"/>
    <m/>
    <n v="33.776499999999999"/>
    <n v="-118.273"/>
  </r>
  <r>
    <n v="200304519"/>
    <d v="2020-01-10T00:00:00"/>
    <x v="258"/>
    <n v="1700"/>
    <n v="3"/>
    <x v="2"/>
    <n v="317"/>
    <n v="1"/>
    <n v="420"/>
    <x v="33"/>
    <m/>
    <n v="0"/>
    <m/>
    <m/>
    <n v="101"/>
    <s v="STREET"/>
    <m/>
    <m/>
    <s v="IC"/>
    <s v="Invest Cont"/>
    <n v="420"/>
    <m/>
    <m/>
    <m/>
    <s v="22ND                         ST"/>
    <s v="NORMANDIE"/>
    <n v="34.0349"/>
    <n v="-118.2959"/>
  </r>
  <r>
    <n v="201205682"/>
    <d v="2020-01-24T00:00:00"/>
    <x v="327"/>
    <n v="1200"/>
    <n v="12"/>
    <x v="8"/>
    <n v="1213"/>
    <n v="2"/>
    <n v="354"/>
    <x v="14"/>
    <s v="0100 0928 1822"/>
    <n v="31"/>
    <s v="M"/>
    <s v="B"/>
    <n v="501"/>
    <s v="SINGLE FAMILY DWELLING"/>
    <m/>
    <m/>
    <s v="IC"/>
    <s v="Invest Cont"/>
    <n v="354"/>
    <m/>
    <m/>
    <m/>
    <s v="5500    CIMARRON                     ST"/>
    <m/>
    <n v="33.9925"/>
    <n v="-118.316"/>
  </r>
  <r>
    <n v="200210493"/>
    <d v="2020-05-22T00:00:00"/>
    <x v="267"/>
    <n v="1700"/>
    <n v="2"/>
    <x v="5"/>
    <n v="269"/>
    <n v="1"/>
    <n v="330"/>
    <x v="1"/>
    <s v="0344 0329 1307 1609"/>
    <n v="19"/>
    <s v="X"/>
    <s v="X"/>
    <n v="101"/>
    <s v="STREET"/>
    <m/>
    <m/>
    <s v="IC"/>
    <s v="Invest Cont"/>
    <n v="330"/>
    <m/>
    <m/>
    <m/>
    <s v="7TH                          ST"/>
    <s v="COLUMBIA                     ST"/>
    <n v="34.052700000000002"/>
    <n v="-118.2685"/>
  </r>
  <r>
    <n v="200106973"/>
    <d v="2020-02-12T00:00:00"/>
    <x v="1"/>
    <n v="1130"/>
    <n v="1"/>
    <x v="1"/>
    <n v="163"/>
    <n v="1"/>
    <n v="440"/>
    <x v="20"/>
    <s v="0344 2032 1822"/>
    <n v="21"/>
    <s v="F"/>
    <s v="A"/>
    <n v="716"/>
    <s v="THEATRE/MOVIE"/>
    <m/>
    <m/>
    <s v="IC"/>
    <s v="Invest Cont"/>
    <n v="440"/>
    <m/>
    <m/>
    <m/>
    <s v="700 S  BROADWAY"/>
    <m/>
    <n v="34.045200000000001"/>
    <n v="-118.2534"/>
  </r>
  <r>
    <n v="201013903"/>
    <d v="2020-10-09T00:00:00"/>
    <x v="95"/>
    <n v="1345"/>
    <n v="10"/>
    <x v="11"/>
    <n v="1028"/>
    <n v="2"/>
    <n v="434"/>
    <x v="71"/>
    <s v="0419 1300 1310 0913 0554 0400 1414"/>
    <n v="38"/>
    <s v="F"/>
    <s v="O"/>
    <n v="101"/>
    <s v="STREET"/>
    <n v="400"/>
    <s v="STRONG-ARM (HANDS, FIST, FEET OR BODILY FORCE)"/>
    <s v="AA"/>
    <s v="Adult Arrest"/>
    <n v="434"/>
    <m/>
    <m/>
    <m/>
    <s v="FORBES                       AV"/>
    <s v="ARCHWOOD"/>
    <n v="34.192999999999998"/>
    <n v="-118.499"/>
  </r>
  <r>
    <n v="200511559"/>
    <d v="2020-07-07T00:00:00"/>
    <x v="298"/>
    <n v="1800"/>
    <n v="5"/>
    <x v="10"/>
    <n v="511"/>
    <n v="1"/>
    <n v="236"/>
    <x v="46"/>
    <s v="0913 0446 2000 0416 1814 1309"/>
    <n v="42"/>
    <s v="F"/>
    <s v="B"/>
    <n v="108"/>
    <s v="PARKING LOT"/>
    <n v="400"/>
    <s v="STRONG-ARM (HANDS, FIST, FEET OR BODILY FORCE)"/>
    <s v="AA"/>
    <s v="Adult Arrest"/>
    <n v="236"/>
    <m/>
    <m/>
    <m/>
    <s v="1600 W  PACIFIC COAST                HY"/>
    <m/>
    <n v="33.789499999999997"/>
    <n v="-118.30710000000001"/>
  </r>
  <r>
    <n v="201010922"/>
    <d v="2020-07-12T00:00:00"/>
    <x v="158"/>
    <n v="30"/>
    <n v="10"/>
    <x v="11"/>
    <n v="1063"/>
    <n v="2"/>
    <n v="626"/>
    <x v="10"/>
    <s v="2000 0400 0913 0416 1813 0329 1414"/>
    <n v="30"/>
    <s v="M"/>
    <s v="H"/>
    <n v="101"/>
    <s v="STREET"/>
    <n v="400"/>
    <s v="STRONG-ARM (HANDS, FIST, FEET OR BODILY FORCE)"/>
    <s v="AO"/>
    <s v="Adult Other"/>
    <n v="626"/>
    <m/>
    <m/>
    <m/>
    <s v="18600    CLARK                        ST"/>
    <m/>
    <n v="34.170900000000003"/>
    <n v="-118.5384"/>
  </r>
  <r>
    <n v="201209038"/>
    <d v="2020-03-12T00:00:00"/>
    <x v="0"/>
    <n v="1326"/>
    <n v="12"/>
    <x v="8"/>
    <n v="1215"/>
    <n v="2"/>
    <n v="901"/>
    <x v="19"/>
    <s v="2038 1906 0913"/>
    <n v="32"/>
    <s v="M"/>
    <s v="B"/>
    <n v="501"/>
    <s v="SINGLE FAMILY DWELLING"/>
    <m/>
    <m/>
    <s v="AO"/>
    <s v="Adult Other"/>
    <n v="901"/>
    <m/>
    <m/>
    <m/>
    <s v="5700 S  BUDLONG                      AV"/>
    <m/>
    <n v="33.990600000000001"/>
    <n v="-118.2958"/>
  </r>
  <r>
    <n v="200811451"/>
    <d v="2020-07-04T00:00:00"/>
    <x v="138"/>
    <n v="630"/>
    <n v="8"/>
    <x v="12"/>
    <n v="828"/>
    <n v="1"/>
    <n v="341"/>
    <x v="12"/>
    <s v="1202 1210 0344 1822"/>
    <n v="67"/>
    <s v="F"/>
    <s v="W"/>
    <n v="501"/>
    <s v="SINGLE FAMILY DWELLING"/>
    <m/>
    <m/>
    <s v="IC"/>
    <s v="Invest Cont"/>
    <n v="341"/>
    <m/>
    <m/>
    <m/>
    <s v="10500    LE CONTE                     AV"/>
    <m/>
    <n v="34.0672"/>
    <n v="-118.435"/>
  </r>
  <r>
    <n v="201109411"/>
    <d v="2020-05-16T00:00:00"/>
    <x v="165"/>
    <n v="1500"/>
    <n v="11"/>
    <x v="7"/>
    <n v="1128"/>
    <n v="2"/>
    <n v="812"/>
    <x v="34"/>
    <s v="1259 0913 1817"/>
    <n v="17"/>
    <s v="F"/>
    <s v="H"/>
    <n v="157"/>
    <s v="VEHICLE STORAGE LOT (CARS, TRUCKS, RV'S, BOATS, TRAILERS, ETC.)"/>
    <n v="500"/>
    <s v="UNKNOWN WEAPON/OTHER WEAPON"/>
    <s v="AO"/>
    <s v="Adult Other"/>
    <n v="812"/>
    <m/>
    <m/>
    <m/>
    <s v="6200    YORK                         BL"/>
    <m/>
    <n v="34.115499999999997"/>
    <n v="-118.18429999999999"/>
  </r>
  <r>
    <n v="200717484"/>
    <d v="2020-12-25T00:00:00"/>
    <x v="340"/>
    <n v="2300"/>
    <n v="7"/>
    <x v="0"/>
    <n v="775"/>
    <n v="2"/>
    <n v="626"/>
    <x v="10"/>
    <s v="2000 0913 1814 0446 0416"/>
    <n v="31"/>
    <s v="F"/>
    <s v="B"/>
    <n v="710"/>
    <s v="OTHER PREMISE"/>
    <n v="400"/>
    <s v="STRONG-ARM (HANDS, FIST, FEET OR BODILY FORCE)"/>
    <s v="IC"/>
    <s v="Invest Cont"/>
    <n v="626"/>
    <m/>
    <m/>
    <m/>
    <s v="4600    PICKFORD                     ST"/>
    <m/>
    <n v="34.040500000000002"/>
    <n v="-118.3396"/>
  </r>
  <r>
    <n v="200514704"/>
    <d v="2020-09-30T00:00:00"/>
    <x v="111"/>
    <n v="1500"/>
    <n v="5"/>
    <x v="10"/>
    <n v="506"/>
    <n v="2"/>
    <n v="745"/>
    <x v="9"/>
    <n v="329"/>
    <n v="27"/>
    <s v="F"/>
    <s v="W"/>
    <n v="514"/>
    <s v="GROUP HOME"/>
    <m/>
    <m/>
    <s v="AO"/>
    <s v="Adult Other"/>
    <n v="745"/>
    <m/>
    <m/>
    <m/>
    <s v="21200    HOBART                       BL"/>
    <m/>
    <n v="33.835500000000003"/>
    <n v="-118.3077"/>
  </r>
  <r>
    <n v="201217154"/>
    <d v="2020-07-24T00:00:00"/>
    <x v="148"/>
    <n v="2150"/>
    <n v="12"/>
    <x v="8"/>
    <n v="1249"/>
    <n v="1"/>
    <n v="220"/>
    <x v="50"/>
    <s v="1822 0400 0416 0448 0446 0302 0342"/>
    <n v="22"/>
    <s v="M"/>
    <s v="H"/>
    <n v="101"/>
    <s v="STREET"/>
    <n v="400"/>
    <s v="STRONG-ARM (HANDS, FIST, FEET OR BODILY FORCE)"/>
    <s v="IC"/>
    <s v="Invest Cont"/>
    <n v="220"/>
    <m/>
    <m/>
    <m/>
    <s v="GAGE                         AV"/>
    <s v="E  FIGUEROA                     ST"/>
    <n v="33.982399999999998"/>
    <n v="-118.28270000000001"/>
  </r>
  <r>
    <n v="200510007"/>
    <d v="2020-05-28T00:00:00"/>
    <x v="251"/>
    <n v="1502"/>
    <n v="5"/>
    <x v="10"/>
    <n v="519"/>
    <n v="1"/>
    <n v="510"/>
    <x v="0"/>
    <m/>
    <n v="0"/>
    <m/>
    <m/>
    <n v="108"/>
    <s v="PARKING LOT"/>
    <m/>
    <m/>
    <s v="AA"/>
    <s v="Adult Arrest"/>
    <n v="510"/>
    <m/>
    <m/>
    <m/>
    <s v="1300 E  LOMITA                       BL"/>
    <m/>
    <n v="33.799700000000001"/>
    <n v="-118.254"/>
  </r>
  <r>
    <n v="200206807"/>
    <d v="2020-02-25T00:00:00"/>
    <x v="304"/>
    <n v="1245"/>
    <n v="2"/>
    <x v="5"/>
    <n v="219"/>
    <n v="1"/>
    <n v="210"/>
    <x v="11"/>
    <s v="0906 1817 0913 0305 0352 0432 0308 0334 0216 0327"/>
    <n v="18"/>
    <s v="M"/>
    <s v="H"/>
    <n v="102"/>
    <s v="SIDEWALK"/>
    <n v="102"/>
    <s v="HAND GUN"/>
    <s v="AO"/>
    <s v="Adult Other"/>
    <n v="210"/>
    <m/>
    <m/>
    <m/>
    <s v="1100    BELLEVUE                     AV"/>
    <m/>
    <n v="34.065300000000001"/>
    <n v="-118.2492"/>
  </r>
  <r>
    <n v="201116139"/>
    <d v="2020-11-28T00:00:00"/>
    <x v="289"/>
    <n v="840"/>
    <n v="11"/>
    <x v="7"/>
    <n v="1137"/>
    <n v="1"/>
    <n v="421"/>
    <x v="84"/>
    <s v="1402 0385"/>
    <n v="37"/>
    <s v="M"/>
    <s v="H"/>
    <n v="101"/>
    <s v="STREET"/>
    <m/>
    <m/>
    <s v="AA"/>
    <s v="Adult Arrest"/>
    <n v="421"/>
    <n v="998"/>
    <m/>
    <m/>
    <s v="AVE 53"/>
    <s v="MONTE VISTA"/>
    <n v="34.110900000000001"/>
    <n v="-118.2016"/>
  </r>
  <r>
    <n v="200314909"/>
    <d v="2020-07-29T00:00:00"/>
    <x v="190"/>
    <n v="1500"/>
    <n v="3"/>
    <x v="2"/>
    <n v="362"/>
    <n v="2"/>
    <n v="662"/>
    <x v="17"/>
    <s v="0100 0344 0701 0800 1822 1916"/>
    <n v="48"/>
    <s v="F"/>
    <s v="B"/>
    <n v="502"/>
    <s v="MULTI-UNIT DWELLING (APARTMENT, DUPLEX, ETC)"/>
    <m/>
    <m/>
    <s v="IC"/>
    <s v="Invest Cont"/>
    <n v="662"/>
    <m/>
    <m/>
    <m/>
    <s v="4600 W  MARTIN LUTHER KING JR        BL"/>
    <m/>
    <n v="34.019500000000001"/>
    <n v="-118.3489"/>
  </r>
  <r>
    <n v="200713641"/>
    <d v="2020-09-08T00:00:00"/>
    <x v="256"/>
    <n v="1530"/>
    <n v="7"/>
    <x v="0"/>
    <n v="749"/>
    <n v="2"/>
    <n v="745"/>
    <x v="9"/>
    <s v="0329 1300"/>
    <n v="25"/>
    <s v="M"/>
    <s v="H"/>
    <n v="101"/>
    <s v="STREET"/>
    <m/>
    <m/>
    <s v="IC"/>
    <s v="Invest Cont"/>
    <n v="745"/>
    <m/>
    <m/>
    <m/>
    <s v="9TH"/>
    <s v="CRENSHAW"/>
    <n v="34.058500000000002"/>
    <n v="-118.3262"/>
  </r>
  <r>
    <n v="200710859"/>
    <d v="2020-06-24T00:00:00"/>
    <x v="14"/>
    <n v="2200"/>
    <n v="7"/>
    <x v="0"/>
    <n v="714"/>
    <n v="1"/>
    <n v="310"/>
    <x v="5"/>
    <s v="1609 0358 0344 0342 1822 1309"/>
    <n v="0"/>
    <s v="X"/>
    <s v="X"/>
    <n v="203"/>
    <s v="OTHER BUSINESS"/>
    <m/>
    <m/>
    <s v="IC"/>
    <s v="Invest Cont"/>
    <n v="310"/>
    <m/>
    <m/>
    <m/>
    <s v="7300    BEVERLY                      BL"/>
    <m/>
    <n v="34.078200000000002"/>
    <n v="-118.3509"/>
  </r>
  <r>
    <n v="200205434"/>
    <d v="2020-01-28T00:00:00"/>
    <x v="202"/>
    <n v="1700"/>
    <n v="2"/>
    <x v="5"/>
    <n v="236"/>
    <n v="2"/>
    <n v="745"/>
    <x v="9"/>
    <s v="0329 1307"/>
    <n v="37"/>
    <s v="M"/>
    <s v="H"/>
    <n v="122"/>
    <s v="VEHICLE, PASSENGER/TRUCK"/>
    <m/>
    <m/>
    <s v="IC"/>
    <s v="Invest Cont"/>
    <n v="745"/>
    <m/>
    <m/>
    <m/>
    <s v="MOUNTAIN VIEW"/>
    <s v="BEVERLY"/>
    <n v="34.068899999999999"/>
    <n v="-118.2677"/>
  </r>
  <r>
    <n v="200912261"/>
    <d v="2020-07-12T00:00:00"/>
    <x v="158"/>
    <n v="1150"/>
    <n v="9"/>
    <x v="3"/>
    <n v="935"/>
    <n v="2"/>
    <n v="624"/>
    <x v="15"/>
    <n v="416"/>
    <n v="45"/>
    <s v="M"/>
    <s v="W"/>
    <n v="203"/>
    <s v="OTHER BUSINESS"/>
    <n v="500"/>
    <s v="UNKNOWN WEAPON/OTHER WEAPON"/>
    <s v="IC"/>
    <s v="Invest Cont"/>
    <n v="624"/>
    <m/>
    <m/>
    <m/>
    <s v="14300    VICTORY                      BL"/>
    <m/>
    <n v="34.186700000000002"/>
    <n v="-118.4449"/>
  </r>
  <r>
    <n v="200319963"/>
    <d v="2020-11-06T00:00:00"/>
    <x v="166"/>
    <n v="2035"/>
    <n v="3"/>
    <x v="2"/>
    <n v="395"/>
    <n v="1"/>
    <n v="761"/>
    <x v="35"/>
    <s v="1822 0334 0443 1402"/>
    <n v="37"/>
    <s v="F"/>
    <s v="H"/>
    <n v="501"/>
    <s v="SINGLE FAMILY DWELLING"/>
    <n v="204"/>
    <s v="FOLDING KNIFE"/>
    <s v="AA"/>
    <s v="Adult Arrest"/>
    <n v="761"/>
    <n v="930"/>
    <m/>
    <m/>
    <s v="HOOVER                       ST"/>
    <s v="43RD                         PL"/>
    <n v="34.007300000000001"/>
    <n v="-118.3108"/>
  </r>
  <r>
    <n v="201107832"/>
    <d v="2020-03-27T00:00:00"/>
    <x v="7"/>
    <n v="700"/>
    <n v="11"/>
    <x v="7"/>
    <n v="1147"/>
    <n v="1"/>
    <n v="440"/>
    <x v="20"/>
    <n v="394"/>
    <n v="42"/>
    <s v="F"/>
    <s v="W"/>
    <n v="501"/>
    <s v="SINGLE FAMILY DWELLING"/>
    <m/>
    <m/>
    <s v="IC"/>
    <s v="Invest Cont"/>
    <n v="440"/>
    <m/>
    <m/>
    <m/>
    <s v="3700    SAN RAFAEL                   AV"/>
    <m/>
    <n v="34.101900000000001"/>
    <n v="-118.2264"/>
  </r>
  <r>
    <n v="200307112"/>
    <d v="2020-02-20T00:00:00"/>
    <x v="184"/>
    <n v="2000"/>
    <n v="3"/>
    <x v="2"/>
    <n v="308"/>
    <n v="1"/>
    <n v="480"/>
    <x v="2"/>
    <s v="0344 1251"/>
    <n v="23"/>
    <s v="M"/>
    <s v="A"/>
    <n v="501"/>
    <s v="SINGLE FAMILY DWELLING"/>
    <m/>
    <m/>
    <s v="IC"/>
    <s v="Invest Cont"/>
    <n v="480"/>
    <m/>
    <m/>
    <m/>
    <s v="2100    OAK                          ST"/>
    <m/>
    <n v="34.034700000000001"/>
    <n v="-118.2792"/>
  </r>
  <r>
    <n v="200506685"/>
    <d v="2020-03-03T00:00:00"/>
    <x v="240"/>
    <n v="1430"/>
    <n v="5"/>
    <x v="10"/>
    <n v="502"/>
    <n v="1"/>
    <n v="341"/>
    <x v="12"/>
    <s v="1251 1259 2032 0344"/>
    <n v="14"/>
    <s v="F"/>
    <s v="B"/>
    <n v="721"/>
    <s v="HIGH SCHOOL"/>
    <m/>
    <m/>
    <s v="IC"/>
    <s v="Invest Cont"/>
    <n v="341"/>
    <m/>
    <m/>
    <m/>
    <s v="1300 W  182ND                        ST"/>
    <m/>
    <n v="33.868400000000001"/>
    <n v="-118.29689999999999"/>
  </r>
  <r>
    <n v="200306832"/>
    <d v="2020-02-17T00:00:00"/>
    <x v="348"/>
    <n v="1700"/>
    <n v="3"/>
    <x v="2"/>
    <n v="377"/>
    <n v="1"/>
    <n v="510"/>
    <x v="0"/>
    <m/>
    <n v="0"/>
    <m/>
    <m/>
    <n v="101"/>
    <s v="STREET"/>
    <m/>
    <m/>
    <s v="IC"/>
    <s v="Invest Cont"/>
    <n v="510"/>
    <m/>
    <m/>
    <m/>
    <s v="3900 S  BUDLONG                      AV"/>
    <m/>
    <n v="34.014499999999998"/>
    <n v="-118.298"/>
  </r>
  <r>
    <n v="201108370"/>
    <d v="2020-04-15T00:00:00"/>
    <x v="96"/>
    <n v="130"/>
    <n v="11"/>
    <x v="7"/>
    <n v="1142"/>
    <n v="1"/>
    <n v="330"/>
    <x v="1"/>
    <s v="0344 1307 0358"/>
    <n v="28"/>
    <s v="M"/>
    <s v="A"/>
    <n v="502"/>
    <s v="MULTI-UNIT DWELLING (APARTMENT, DUPLEX, ETC)"/>
    <n v="500"/>
    <s v="UNKNOWN WEAPON/OTHER WEAPON"/>
    <s v="IC"/>
    <s v="Invest Cont"/>
    <n v="330"/>
    <m/>
    <m/>
    <m/>
    <s v="4600    WELCH                        PL"/>
    <m/>
    <n v="34.106200000000001"/>
    <n v="-118.2901"/>
  </r>
  <r>
    <n v="201309676"/>
    <d v="2020-04-21T00:00:00"/>
    <x v="208"/>
    <n v="1715"/>
    <n v="13"/>
    <x v="6"/>
    <n v="1351"/>
    <n v="1"/>
    <n v="442"/>
    <x v="16"/>
    <s v="2004 0325"/>
    <n v="19"/>
    <s v="F"/>
    <s v="H"/>
    <n v="402"/>
    <s v="MARKET"/>
    <m/>
    <m/>
    <s v="IC"/>
    <s v="Invest Cont"/>
    <n v="442"/>
    <m/>
    <m/>
    <m/>
    <s v="4000 S  BROADWAY"/>
    <m/>
    <n v="34.011099999999999"/>
    <n v="-118.2784"/>
  </r>
  <r>
    <n v="201006509"/>
    <d v="2020-02-26T00:00:00"/>
    <x v="320"/>
    <n v="900"/>
    <n v="10"/>
    <x v="11"/>
    <n v="1021"/>
    <n v="1"/>
    <n v="480"/>
    <x v="2"/>
    <s v="0344 1822"/>
    <n v="61"/>
    <s v="M"/>
    <s v="W"/>
    <n v="501"/>
    <s v="SINGLE FAMILY DWELLING"/>
    <m/>
    <m/>
    <s v="IC"/>
    <s v="Invest Cont"/>
    <n v="480"/>
    <m/>
    <m/>
    <m/>
    <s v="19600    LEMAY                        ST"/>
    <m/>
    <n v="34.192"/>
    <n v="-118.5613"/>
  </r>
  <r>
    <n v="200811598"/>
    <d v="2020-07-08T00:00:00"/>
    <x v="6"/>
    <n v="2230"/>
    <n v="8"/>
    <x v="12"/>
    <n v="823"/>
    <n v="1"/>
    <n v="510"/>
    <x v="0"/>
    <m/>
    <n v="0"/>
    <m/>
    <m/>
    <n v="101"/>
    <s v="STREET"/>
    <m/>
    <m/>
    <s v="AO"/>
    <s v="Adult Other"/>
    <n v="510"/>
    <m/>
    <m/>
    <m/>
    <s v="400    BEIRUT                       AV"/>
    <m/>
    <n v="34.037300000000002"/>
    <n v="-118.53060000000001"/>
  </r>
  <r>
    <n v="201105106"/>
    <d v="2020-01-26T00:00:00"/>
    <x v="227"/>
    <n v="2300"/>
    <n v="11"/>
    <x v="7"/>
    <n v="1132"/>
    <n v="1"/>
    <n v="480"/>
    <x v="2"/>
    <n v="344"/>
    <n v="34"/>
    <s v="M"/>
    <s v="F"/>
    <n v="501"/>
    <s v="SINGLE FAMILY DWELLING"/>
    <m/>
    <m/>
    <s v="IC"/>
    <s v="Invest Cont"/>
    <n v="480"/>
    <m/>
    <m/>
    <m/>
    <s v="3100    RIVERSIDE                    DR"/>
    <m/>
    <n v="34.1128"/>
    <n v="-118.2679"/>
  </r>
  <r>
    <n v="200605768"/>
    <d v="2020-02-07T00:00:00"/>
    <x v="15"/>
    <n v="1300"/>
    <n v="6"/>
    <x v="9"/>
    <n v="646"/>
    <n v="2"/>
    <n v="625"/>
    <x v="44"/>
    <s v="1822 0329 2004 0356"/>
    <n v="0"/>
    <s v="X"/>
    <s v="X"/>
    <n v="203"/>
    <s v="OTHER BUSINESS"/>
    <m/>
    <m/>
    <s v="AA"/>
    <s v="Adult Arrest"/>
    <n v="625"/>
    <n v="740"/>
    <m/>
    <m/>
    <s v="1500 N  CAHUENGA                     BL"/>
    <m/>
    <n v="34.097999999999999"/>
    <n v="-118.3295"/>
  </r>
  <r>
    <n v="200205431"/>
    <d v="2020-01-29T00:00:00"/>
    <x v="259"/>
    <n v="1730"/>
    <n v="2"/>
    <x v="5"/>
    <n v="251"/>
    <n v="1"/>
    <n v="331"/>
    <x v="23"/>
    <s v="0344 1601"/>
    <n v="46"/>
    <s v="M"/>
    <s v="H"/>
    <n v="101"/>
    <s v="STREET"/>
    <m/>
    <m/>
    <s v="IC"/>
    <s v="Invest Cont"/>
    <n v="331"/>
    <m/>
    <m/>
    <m/>
    <s v="600 S  RAMPART                      BL"/>
    <m/>
    <n v="34.062399999999997"/>
    <n v="-118.2813"/>
  </r>
  <r>
    <n v="200909460"/>
    <d v="2020-05-08T00:00:00"/>
    <x v="140"/>
    <n v="1200"/>
    <n v="9"/>
    <x v="3"/>
    <n v="916"/>
    <n v="1"/>
    <n v="341"/>
    <x v="12"/>
    <n v="344"/>
    <n v="46"/>
    <s v="M"/>
    <s v="B"/>
    <n v="108"/>
    <s v="PARKING LOT"/>
    <m/>
    <m/>
    <s v="IC"/>
    <s v="Invest Cont"/>
    <n v="341"/>
    <m/>
    <m/>
    <m/>
    <s v="13900    VANOWEN                      ST"/>
    <m/>
    <n v="34.197600000000001"/>
    <n v="-118.43559999999999"/>
  </r>
  <r>
    <n v="200110602"/>
    <d v="2020-04-16T00:00:00"/>
    <x v="77"/>
    <n v="1650"/>
    <n v="1"/>
    <x v="1"/>
    <n v="164"/>
    <n v="2"/>
    <n v="624"/>
    <x v="15"/>
    <s v="0429 1822 0416 0417"/>
    <n v="24"/>
    <s v="M"/>
    <s v="W"/>
    <n v="103"/>
    <s v="ALLEY"/>
    <n v="400"/>
    <s v="STRONG-ARM (HANDS, FIST, FEET OR BODILY FORCE)"/>
    <s v="IC"/>
    <s v="Invest Cont"/>
    <n v="624"/>
    <m/>
    <m/>
    <m/>
    <s v="7TH"/>
    <s v="HARLEM"/>
    <n v="34.044600000000003"/>
    <n v="-118.25069999999999"/>
  </r>
  <r>
    <n v="200306874"/>
    <d v="2020-02-18T00:00:00"/>
    <x v="348"/>
    <n v="1817"/>
    <n v="3"/>
    <x v="2"/>
    <n v="358"/>
    <n v="1"/>
    <n v="310"/>
    <x v="5"/>
    <s v="0344 0342 0216 2024 0329"/>
    <n v="19"/>
    <s v="X"/>
    <s v="X"/>
    <n v="108"/>
    <s v="PARKING LOT"/>
    <m/>
    <m/>
    <s v="JA"/>
    <s v="Juv Arrest"/>
    <n v="310"/>
    <m/>
    <m/>
    <m/>
    <s v="600 W  34TH                         ST"/>
    <m/>
    <n v="34.0212"/>
    <n v="-118.2805"/>
  </r>
  <r>
    <n v="200609928"/>
    <d v="2020-05-07T00:00:00"/>
    <x v="142"/>
    <n v="130"/>
    <n v="6"/>
    <x v="9"/>
    <n v="644"/>
    <n v="2"/>
    <n v="626"/>
    <x v="10"/>
    <s v="2000 0400 0913 1814"/>
    <n v="31"/>
    <s v="M"/>
    <s v="W"/>
    <n v="502"/>
    <s v="MULTI-UNIT DWELLING (APARTMENT, DUPLEX, ETC)"/>
    <n v="400"/>
    <s v="STRONG-ARM (HANDS, FIST, FEET OR BODILY FORCE)"/>
    <s v="AO"/>
    <s v="Adult Other"/>
    <n v="626"/>
    <m/>
    <m/>
    <m/>
    <s v="7100    DE LONGPRE                   AV"/>
    <m/>
    <n v="34.0961"/>
    <n v="-118.3442"/>
  </r>
  <r>
    <n v="200412195"/>
    <d v="2020-08-27T00:00:00"/>
    <x v="49"/>
    <n v="445"/>
    <n v="4"/>
    <x v="4"/>
    <n v="449"/>
    <n v="1"/>
    <n v="510"/>
    <x v="0"/>
    <m/>
    <n v="0"/>
    <m/>
    <m/>
    <n v="101"/>
    <s v="STREET"/>
    <m/>
    <m/>
    <s v="IC"/>
    <s v="Invest Cont"/>
    <n v="510"/>
    <m/>
    <m/>
    <m/>
    <s v="1000    SENTINEL                     AV"/>
    <m/>
    <n v="34.049300000000002"/>
    <n v="-118.1953"/>
  </r>
  <r>
    <n v="200320536"/>
    <d v="2020-11-18T00:00:00"/>
    <x v="363"/>
    <n v="2000"/>
    <n v="3"/>
    <x v="2"/>
    <n v="393"/>
    <n v="1"/>
    <n v="510"/>
    <x v="0"/>
    <m/>
    <n v="0"/>
    <m/>
    <m/>
    <n v="101"/>
    <s v="STREET"/>
    <m/>
    <m/>
    <s v="IC"/>
    <s v="Invest Cont"/>
    <n v="510"/>
    <m/>
    <m/>
    <m/>
    <s v="4000    CREED                        AV"/>
    <m/>
    <n v="34.0105"/>
    <n v="-118.325"/>
  </r>
  <r>
    <n v="200110411"/>
    <d v="2020-04-13T00:00:00"/>
    <x v="292"/>
    <n v="1115"/>
    <n v="1"/>
    <x v="1"/>
    <n v="111"/>
    <n v="1"/>
    <n v="230"/>
    <x v="13"/>
    <s v="0334 0302 0443 0913 1309 0329 1414 1402"/>
    <n v="21"/>
    <s v="M"/>
    <s v="W"/>
    <n v="503"/>
    <s v="HOTEL"/>
    <n v="105"/>
    <s v="SAWED OFF RIFLE/SHOTGUN"/>
    <s v="AA"/>
    <s v="Adult Arrest"/>
    <n v="230"/>
    <m/>
    <m/>
    <m/>
    <s v="900 N  BROADWAY"/>
    <m/>
    <n v="34.061500000000002"/>
    <n v="-118.24120000000001"/>
  </r>
  <r>
    <n v="200608406"/>
    <d v="2020-03-28T00:00:00"/>
    <x v="7"/>
    <n v="2345"/>
    <n v="6"/>
    <x v="9"/>
    <n v="666"/>
    <n v="2"/>
    <n v="660"/>
    <x v="87"/>
    <s v="1402 1822"/>
    <n v="0"/>
    <s v="X"/>
    <s v="X"/>
    <n v="210"/>
    <s v="RESTAURANT/FAST FOOD"/>
    <m/>
    <m/>
    <s v="IC"/>
    <s v="Invest Cont"/>
    <n v="660"/>
    <n v="998"/>
    <m/>
    <m/>
    <s v="1400    VINE                         ST"/>
    <m/>
    <n v="34.096200000000003"/>
    <n v="-118.3266"/>
  </r>
  <r>
    <n v="201219001"/>
    <d v="2020-08-21T00:00:00"/>
    <x v="183"/>
    <n v="1550"/>
    <n v="12"/>
    <x v="8"/>
    <n v="1218"/>
    <n v="2"/>
    <n v="624"/>
    <x v="15"/>
    <s v="0416 0444 0913 0360"/>
    <n v="18"/>
    <s v="M"/>
    <s v="B"/>
    <n v="501"/>
    <s v="SINGLE FAMILY DWELLING"/>
    <n v="400"/>
    <s v="STRONG-ARM (HANDS, FIST, FEET OR BODILY FORCE)"/>
    <s v="AO"/>
    <s v="Adult Other"/>
    <n v="624"/>
    <m/>
    <m/>
    <m/>
    <s v="800 W  56TH                         ST"/>
    <m/>
    <n v="33.991399999999999"/>
    <n v="-118.29089999999999"/>
  </r>
  <r>
    <n v="201112900"/>
    <d v="2020-08-26T00:00:00"/>
    <x v="218"/>
    <n v="330"/>
    <n v="11"/>
    <x v="7"/>
    <n v="1144"/>
    <n v="2"/>
    <n v="740"/>
    <x v="21"/>
    <n v="329"/>
    <n v="34"/>
    <s v="M"/>
    <s v="W"/>
    <n v="101"/>
    <s v="STREET"/>
    <m/>
    <m/>
    <s v="IC"/>
    <s v="Invest Cont"/>
    <n v="740"/>
    <m/>
    <m/>
    <m/>
    <s v="2000    GRIFFITH PARK                BL"/>
    <m/>
    <n v="34.097700000000003"/>
    <n v="-118.2739"/>
  </r>
  <r>
    <n v="201116868"/>
    <d v="2020-12-22T00:00:00"/>
    <x v="181"/>
    <n v="1800"/>
    <n v="11"/>
    <x v="7"/>
    <n v="1169"/>
    <n v="1"/>
    <n v="510"/>
    <x v="0"/>
    <m/>
    <n v="0"/>
    <m/>
    <m/>
    <n v="101"/>
    <s v="STREET"/>
    <m/>
    <m/>
    <s v="IC"/>
    <s v="Invest Cont"/>
    <n v="510"/>
    <m/>
    <m/>
    <m/>
    <s v="4900 N  FIGUEROA                     ST"/>
    <m/>
    <n v="34.102699999999999"/>
    <n v="-118.2029"/>
  </r>
  <r>
    <n v="201218751"/>
    <d v="2020-08-17T00:00:00"/>
    <x v="337"/>
    <n v="1703"/>
    <n v="12"/>
    <x v="8"/>
    <n v="1207"/>
    <n v="2"/>
    <n v="740"/>
    <x v="21"/>
    <s v="1822 0329"/>
    <n v="37"/>
    <s v="F"/>
    <s v="B"/>
    <n v="501"/>
    <s v="SINGLE FAMILY DWELLING"/>
    <m/>
    <m/>
    <s v="IC"/>
    <s v="Invest Cont"/>
    <n v="740"/>
    <m/>
    <m/>
    <m/>
    <s v="900 W  50TH                         ST"/>
    <m/>
    <n v="33.997900000000001"/>
    <n v="-118.2884"/>
  </r>
  <r>
    <n v="201012222"/>
    <d v="2020-08-19T00:00:00"/>
    <x v="337"/>
    <n v="130"/>
    <n v="10"/>
    <x v="11"/>
    <n v="1025"/>
    <n v="2"/>
    <n v="745"/>
    <x v="9"/>
    <s v="0329 1822 1275"/>
    <n v="29"/>
    <s v="F"/>
    <s v="H"/>
    <n v="506"/>
    <s v="ABANDONED BUILDING ABANDONED HOUSE"/>
    <m/>
    <m/>
    <s v="IC"/>
    <s v="Invest Cont"/>
    <n v="745"/>
    <m/>
    <m/>
    <m/>
    <s v="6800    LINDLEY                      AV"/>
    <m/>
    <n v="34.193899999999999"/>
    <n v="-118.5273"/>
  </r>
  <r>
    <n v="201226969"/>
    <d v="2020-12-23T00:00:00"/>
    <x v="236"/>
    <n v="2150"/>
    <n v="12"/>
    <x v="8"/>
    <n v="1253"/>
    <n v="1"/>
    <n v="330"/>
    <x v="1"/>
    <s v="1300 0344 0329"/>
    <n v="31"/>
    <s v="F"/>
    <s v="B"/>
    <n v="101"/>
    <s v="STREET"/>
    <m/>
    <m/>
    <s v="IC"/>
    <s v="Invest Cont"/>
    <n v="330"/>
    <m/>
    <m/>
    <m/>
    <s v="2000 W  78TH                         PL"/>
    <m/>
    <n v="33.968200000000003"/>
    <n v="-118.3156"/>
  </r>
  <r>
    <n v="201014727"/>
    <d v="2020-11-04T00:00:00"/>
    <x v="2"/>
    <n v="1515"/>
    <n v="10"/>
    <x v="11"/>
    <n v="1033"/>
    <n v="1"/>
    <n v="310"/>
    <x v="5"/>
    <s v="1822 0202 0314 1601 1414 0444 0429"/>
    <n v="36"/>
    <s v="F"/>
    <s v="O"/>
    <n v="501"/>
    <s v="SINGLE FAMILY DWELLING"/>
    <n v="400"/>
    <s v="STRONG-ARM (HANDS, FIST, FEET OR BODILY FORCE)"/>
    <s v="IC"/>
    <s v="Invest Cont"/>
    <n v="310"/>
    <n v="624"/>
    <m/>
    <m/>
    <s v="18900    VICTORY                      BL"/>
    <m/>
    <n v="34.186599999999999"/>
    <n v="-118.5453"/>
  </r>
  <r>
    <n v="201220072"/>
    <d v="2020-09-06T00:00:00"/>
    <x v="256"/>
    <n v="300"/>
    <n v="12"/>
    <x v="8"/>
    <n v="1266"/>
    <n v="2"/>
    <n v="626"/>
    <x v="10"/>
    <s v="0342 2000 0913 1814 2002 0416 1240"/>
    <n v="45"/>
    <s v="M"/>
    <s v="H"/>
    <n v="501"/>
    <s v="SINGLE FAMILY DWELLING"/>
    <n v="400"/>
    <s v="STRONG-ARM (HANDS, FIST, FEET OR BODILY FORCE)"/>
    <s v="IC"/>
    <s v="Invest Cont"/>
    <n v="626"/>
    <m/>
    <m/>
    <m/>
    <s v="600 W  81ST                         ST"/>
    <m/>
    <n v="33.965499999999999"/>
    <n v="-118.28530000000001"/>
  </r>
  <r>
    <n v="200713392"/>
    <d v="2020-08-29T00:00:00"/>
    <x v="182"/>
    <n v="1900"/>
    <n v="7"/>
    <x v="0"/>
    <n v="729"/>
    <n v="1"/>
    <n v="330"/>
    <x v="1"/>
    <s v="1822 1300 0344"/>
    <n v="40"/>
    <s v="F"/>
    <s v="W"/>
    <n v="101"/>
    <s v="STREET"/>
    <m/>
    <m/>
    <s v="IC"/>
    <s v="Invest Cont"/>
    <n v="330"/>
    <m/>
    <m/>
    <m/>
    <s v="100 N  ARDEN                        BL"/>
    <m/>
    <n v="34.073"/>
    <n v="-118.32599999999999"/>
  </r>
  <r>
    <n v="201305004"/>
    <d v="2020-01-18T00:00:00"/>
    <x v="277"/>
    <n v="1400"/>
    <n v="13"/>
    <x v="6"/>
    <n v="1346"/>
    <n v="2"/>
    <n v="664"/>
    <x v="53"/>
    <s v="0701 0344"/>
    <n v="41"/>
    <s v="M"/>
    <s v="H"/>
    <n v="501"/>
    <s v="SINGLE FAMILY DWELLING"/>
    <m/>
    <m/>
    <s v="IC"/>
    <s v="Invest Cont"/>
    <n v="664"/>
    <m/>
    <m/>
    <m/>
    <s v="1200 E  43RD                         PL"/>
    <m/>
    <n v="34.004800000000003"/>
    <n v="-118.2543"/>
  </r>
  <r>
    <n v="201005430"/>
    <d v="2020-02-03T00:00:00"/>
    <x v="233"/>
    <n v="1940"/>
    <n v="10"/>
    <x v="11"/>
    <n v="1078"/>
    <n v="1"/>
    <n v="230"/>
    <x v="13"/>
    <s v="1402 1202 1701 0913 0417 0602 0421 2003 0561 2047"/>
    <n v="77"/>
    <s v="M"/>
    <s v="W"/>
    <n v="501"/>
    <s v="SINGLE FAMILY DWELLING"/>
    <n v="201"/>
    <s v="KNIFE WITH BLADE OVER 6 INCHES IN LENGTH"/>
    <s v="AA"/>
    <s v="Adult Arrest"/>
    <n v="230"/>
    <m/>
    <m/>
    <m/>
    <s v="4900    RUBIO                        AV"/>
    <m/>
    <n v="34.159799999999997"/>
    <n v="-118.4945"/>
  </r>
  <r>
    <n v="201013317"/>
    <d v="2020-09-22T00:00:00"/>
    <x v="26"/>
    <n v="1325"/>
    <n v="10"/>
    <x v="11"/>
    <n v="1043"/>
    <n v="2"/>
    <n v="888"/>
    <x v="24"/>
    <s v="1236 1420 0603 0202 1823 1275 2028 0913 1309"/>
    <n v="0"/>
    <s v="M"/>
    <s v="O"/>
    <n v="502"/>
    <s v="MULTI-UNIT DWELLING (APARTMENT, DUPLEX, ETC)"/>
    <m/>
    <m/>
    <s v="IC"/>
    <s v="Invest Cont"/>
    <n v="888"/>
    <m/>
    <m/>
    <m/>
    <s v="5900    RESEDA                       BL"/>
    <m/>
    <n v="34.176900000000003"/>
    <n v="-118.5384"/>
  </r>
  <r>
    <n v="200810467"/>
    <d v="2020-06-10T00:00:00"/>
    <x v="343"/>
    <n v="420"/>
    <n v="8"/>
    <x v="12"/>
    <n v="802"/>
    <n v="1"/>
    <n v="331"/>
    <x v="23"/>
    <s v="0344 0352 1606 1822 1420 1309"/>
    <n v="27"/>
    <s v="M"/>
    <s v="W"/>
    <n v="101"/>
    <s v="STREET"/>
    <m/>
    <m/>
    <s v="IC"/>
    <s v="Invest Cont"/>
    <n v="331"/>
    <m/>
    <m/>
    <m/>
    <s v="1100    KAGAWA                       ST"/>
    <m/>
    <n v="34.049700000000001"/>
    <n v="-118.5185"/>
  </r>
  <r>
    <n v="200914590"/>
    <d v="2020-09-11T00:00:00"/>
    <x v="238"/>
    <n v="1730"/>
    <n v="9"/>
    <x v="3"/>
    <n v="911"/>
    <n v="2"/>
    <n v="902"/>
    <x v="80"/>
    <n v="1501"/>
    <n v="56"/>
    <s v="F"/>
    <s v="B"/>
    <n v="501"/>
    <s v="SINGLE FAMILY DWELLING"/>
    <m/>
    <m/>
    <s v="AA"/>
    <s v="Adult Arrest"/>
    <n v="902"/>
    <m/>
    <m/>
    <m/>
    <s v="7000    FIRMAMENT                    AV"/>
    <m/>
    <n v="34.197499999999998"/>
    <n v="-118.4727"/>
  </r>
  <r>
    <n v="200910649"/>
    <d v="2020-06-05T00:00:00"/>
    <x v="150"/>
    <n v="830"/>
    <n v="9"/>
    <x v="3"/>
    <n v="974"/>
    <n v="2"/>
    <n v="624"/>
    <x v="15"/>
    <n v="406"/>
    <n v="42"/>
    <s v="F"/>
    <s v="H"/>
    <n v="203"/>
    <s v="OTHER BUSINESS"/>
    <n v="400"/>
    <s v="STRONG-ARM (HANDS, FIST, FEET OR BODILY FORCE)"/>
    <s v="AO"/>
    <s v="Adult Other"/>
    <n v="624"/>
    <m/>
    <m/>
    <m/>
    <s v="14600 W  VENTURA                      BL"/>
    <m/>
    <n v="34.154699999999998"/>
    <n v="-118.453"/>
  </r>
  <r>
    <n v="200407371"/>
    <d v="2020-03-29T00:00:00"/>
    <x v="128"/>
    <n v="1300"/>
    <n v="4"/>
    <x v="4"/>
    <n v="417"/>
    <n v="1"/>
    <n v="510"/>
    <x v="0"/>
    <m/>
    <n v="0"/>
    <m/>
    <m/>
    <n v="101"/>
    <s v="STREET"/>
    <m/>
    <m/>
    <s v="IC"/>
    <s v="Invest Cont"/>
    <n v="510"/>
    <m/>
    <m/>
    <m/>
    <s v="2500    COMMODORE                    ST"/>
    <m/>
    <n v="34.075899999999997"/>
    <n v="-118.1952"/>
  </r>
  <r>
    <n v="201201004"/>
    <d v="2020-11-26T00:00:00"/>
    <x v="291"/>
    <n v="2040"/>
    <n v="12"/>
    <x v="8"/>
    <n v="1218"/>
    <n v="1"/>
    <n v="230"/>
    <x v="13"/>
    <s v="1310 1100 1402 1407 1822 0302 0450 1309 1313"/>
    <n v="40"/>
    <s v="M"/>
    <s v="H"/>
    <n v="101"/>
    <s v="STREET"/>
    <n v="102"/>
    <s v="HAND GUN"/>
    <s v="IC"/>
    <s v="Invest Cont"/>
    <n v="230"/>
    <n v="998"/>
    <m/>
    <m/>
    <s v="900 W  53RD                         ST"/>
    <m/>
    <n v="33.994199999999999"/>
    <n v="-118.2884"/>
  </r>
  <r>
    <n v="201109269"/>
    <d v="2020-05-12T00:00:00"/>
    <x v="25"/>
    <n v="920"/>
    <n v="11"/>
    <x v="7"/>
    <n v="1126"/>
    <n v="1"/>
    <n v="210"/>
    <x v="11"/>
    <s v="0945 1402 2029 0104 0443 1018 0344 0342 0432 1822"/>
    <n v="0"/>
    <s v="X"/>
    <s v="X"/>
    <n v="203"/>
    <s v="OTHER BUSINESS"/>
    <n v="511"/>
    <s v="VERBAL THREAT"/>
    <s v="AO"/>
    <s v="Adult Other"/>
    <n v="210"/>
    <n v="998"/>
    <m/>
    <m/>
    <s v="5300    YORK                         BL"/>
    <m/>
    <n v="34.1203"/>
    <n v="-118.20050000000001"/>
  </r>
  <r>
    <n v="200118078"/>
    <d v="2020-09-17T00:00:00"/>
    <x v="59"/>
    <n v="30"/>
    <n v="1"/>
    <x v="1"/>
    <n v="182"/>
    <n v="1"/>
    <n v="510"/>
    <x v="0"/>
    <m/>
    <n v="0"/>
    <m/>
    <m/>
    <n v="101"/>
    <s v="STREET"/>
    <m/>
    <m/>
    <s v="IC"/>
    <s v="Invest Cont"/>
    <n v="510"/>
    <m/>
    <m/>
    <m/>
    <s v="1000 S  HOPE                         ST"/>
    <m/>
    <n v="34.042299999999997"/>
    <n v="-118.26300000000001"/>
  </r>
  <r>
    <n v="200711670"/>
    <d v="2020-07-15T00:00:00"/>
    <x v="110"/>
    <n v="1947"/>
    <n v="7"/>
    <x v="0"/>
    <n v="769"/>
    <n v="2"/>
    <n v="886"/>
    <x v="45"/>
    <s v="1300 1309 0340 0913"/>
    <n v="32"/>
    <s v="M"/>
    <s v="A"/>
    <n v="101"/>
    <s v="STREET"/>
    <m/>
    <m/>
    <s v="AO"/>
    <s v="Adult Other"/>
    <n v="886"/>
    <m/>
    <m/>
    <m/>
    <s v="3700 W  PICO                         BL"/>
    <m/>
    <n v="34.0473"/>
    <n v="-118.32129999999999"/>
  </r>
  <r>
    <n v="200116606"/>
    <d v="2020-08-19T00:00:00"/>
    <x v="306"/>
    <n v="2140"/>
    <n v="1"/>
    <x v="1"/>
    <n v="152"/>
    <n v="2"/>
    <n v="624"/>
    <x v="15"/>
    <s v="1822 0448 0444 0419 0910 2048"/>
    <n v="0"/>
    <s v="F"/>
    <s v="H"/>
    <n v="903"/>
    <s v="MTA - RED LINE - 7TH AND METRO CENTER"/>
    <n v="400"/>
    <s v="STRONG-ARM (HANDS, FIST, FEET OR BODILY FORCE)"/>
    <s v="IC"/>
    <s v="Invest Cont"/>
    <n v="624"/>
    <m/>
    <m/>
    <m/>
    <s v="600 S  FIGUEROA                     ST"/>
    <m/>
    <n v="34.0505"/>
    <n v="-118.25879999999999"/>
  </r>
  <r>
    <n v="200505254"/>
    <d v="2020-01-29T00:00:00"/>
    <x v="356"/>
    <n v="1430"/>
    <n v="5"/>
    <x v="10"/>
    <n v="563"/>
    <n v="1"/>
    <n v="820"/>
    <x v="40"/>
    <s v="1251 1258 0448 0419 2024 0507 0913 1409 1824"/>
    <n v="13"/>
    <s v="F"/>
    <s v="H"/>
    <n v="720"/>
    <s v="JUNIOR HIGH SCHOOL"/>
    <n v="400"/>
    <s v="STRONG-ARM (HANDS, FIST, FEET OR BODILY FORCE)"/>
    <s v="IC"/>
    <s v="Invest Cont"/>
    <n v="812"/>
    <n v="820"/>
    <n v="998"/>
    <m/>
    <s v="1500 S  CABRILLO                     AV"/>
    <m/>
    <n v="33.730600000000003"/>
    <n v="-118.2946"/>
  </r>
  <r>
    <n v="201207195"/>
    <d v="2020-02-15T00:00:00"/>
    <x v="87"/>
    <n v="2000"/>
    <n v="12"/>
    <x v="8"/>
    <n v="1245"/>
    <n v="1"/>
    <n v="510"/>
    <x v="0"/>
    <m/>
    <n v="0"/>
    <m/>
    <m/>
    <n v="101"/>
    <s v="STREET"/>
    <m/>
    <m/>
    <s v="IC"/>
    <s v="Invest Cont"/>
    <n v="510"/>
    <m/>
    <m/>
    <m/>
    <s v="1000 W  65TH                         ST"/>
    <m/>
    <n v="33.980600000000003"/>
    <n v="-118.29179999999999"/>
  </r>
  <r>
    <n v="200817213"/>
    <d v="2020-12-05T00:00:00"/>
    <x v="195"/>
    <n v="1000"/>
    <n v="8"/>
    <x v="12"/>
    <n v="841"/>
    <n v="1"/>
    <n v="510"/>
    <x v="0"/>
    <m/>
    <n v="0"/>
    <m/>
    <m/>
    <n v="108"/>
    <s v="PARKING LOT"/>
    <m/>
    <m/>
    <s v="IC"/>
    <s v="Invest Cont"/>
    <n v="510"/>
    <m/>
    <m/>
    <m/>
    <s v="1400 S  BUNDY                        DR"/>
    <m/>
    <n v="34.041899999999998"/>
    <n v="-118.4648"/>
  </r>
  <r>
    <n v="200215745"/>
    <d v="2020-10-03T00:00:00"/>
    <x v="263"/>
    <n v="1410"/>
    <n v="2"/>
    <x v="5"/>
    <n v="245"/>
    <n v="1"/>
    <n v="510"/>
    <x v="0"/>
    <m/>
    <n v="0"/>
    <m/>
    <m/>
    <n v="101"/>
    <s v="STREET"/>
    <m/>
    <m/>
    <s v="IC"/>
    <s v="Invest Cont"/>
    <n v="510"/>
    <m/>
    <m/>
    <m/>
    <s v="600 S  CARONDELET                   ST"/>
    <m/>
    <n v="34.060899999999997"/>
    <n v="-118.28"/>
  </r>
  <r>
    <n v="200411756"/>
    <d v="2020-08-14T00:00:00"/>
    <x v="347"/>
    <n v="1545"/>
    <n v="4"/>
    <x v="4"/>
    <n v="461"/>
    <n v="2"/>
    <n v="740"/>
    <x v="21"/>
    <s v="0329 2004 1300"/>
    <n v="68"/>
    <s v="F"/>
    <s v="H"/>
    <n v="101"/>
    <s v="STREET"/>
    <m/>
    <m/>
    <s v="AA"/>
    <s v="Adult Arrest"/>
    <n v="740"/>
    <m/>
    <m/>
    <m/>
    <s v="GLADYS                       ST"/>
    <s v="4TH                          ST"/>
    <n v="34.045000000000002"/>
    <n v="-118.2256"/>
  </r>
  <r>
    <n v="201300754"/>
    <d v="2020-05-25T00:00:00"/>
    <x v="354"/>
    <n v="1800"/>
    <n v="13"/>
    <x v="6"/>
    <n v="1354"/>
    <n v="1"/>
    <n v="330"/>
    <x v="1"/>
    <s v="0329 0344 1402"/>
    <n v="46"/>
    <s v="M"/>
    <s v="H"/>
    <n v="101"/>
    <s v="STREET"/>
    <m/>
    <m/>
    <s v="IC"/>
    <s v="Invest Cont"/>
    <n v="330"/>
    <n v="998"/>
    <m/>
    <m/>
    <s v="4000    WOODLAWN                     AV"/>
    <m/>
    <n v="34.011200000000002"/>
    <n v="-118.2728"/>
  </r>
  <r>
    <n v="200311142"/>
    <d v="2020-05-10T00:00:00"/>
    <x v="143"/>
    <n v="2200"/>
    <n v="3"/>
    <x v="2"/>
    <n v="361"/>
    <n v="1"/>
    <n v="310"/>
    <x v="5"/>
    <s v="0329 0325 1609"/>
    <n v="19"/>
    <s v="X"/>
    <s v="X"/>
    <n v="242"/>
    <s v="DISCOUNT STORE (99 CENT,DOLLAR,ETC."/>
    <m/>
    <m/>
    <s v="IC"/>
    <s v="Invest Cont"/>
    <n v="310"/>
    <m/>
    <m/>
    <m/>
    <s v="3700 S  LA BREA                      AV"/>
    <m/>
    <n v="34.0199"/>
    <n v="-118.3556"/>
  </r>
  <r>
    <n v="201305606"/>
    <d v="2020-01-29T00:00:00"/>
    <x v="259"/>
    <n v="1557"/>
    <n v="13"/>
    <x v="6"/>
    <n v="1313"/>
    <n v="1"/>
    <n v="330"/>
    <x v="1"/>
    <s v="0344 1300"/>
    <n v="34"/>
    <s v="F"/>
    <s v="O"/>
    <n v="108"/>
    <s v="PARKING LOT"/>
    <m/>
    <m/>
    <s v="IC"/>
    <s v="Invest Cont"/>
    <n v="330"/>
    <m/>
    <m/>
    <m/>
    <s v="1200 E  WASHINGTON                   BL"/>
    <m/>
    <n v="34.024999999999999"/>
    <n v="-118.25149999999999"/>
  </r>
  <r>
    <n v="200908833"/>
    <d v="2020-04-23T00:00:00"/>
    <x v="168"/>
    <n v="1200"/>
    <n v="9"/>
    <x v="3"/>
    <n v="919"/>
    <n v="1"/>
    <n v="510"/>
    <x v="0"/>
    <m/>
    <n v="0"/>
    <m/>
    <m/>
    <n v="101"/>
    <s v="STREET"/>
    <m/>
    <m/>
    <s v="IC"/>
    <s v="Invest Cont"/>
    <n v="510"/>
    <m/>
    <m/>
    <m/>
    <s v="6700    SUNNYSLOPE                   AV"/>
    <m/>
    <n v="34.1922"/>
    <n v="-118.4268"/>
  </r>
  <r>
    <n v="200411550"/>
    <d v="2020-08-07T00:00:00"/>
    <x v="283"/>
    <n v="1440"/>
    <n v="4"/>
    <x v="4"/>
    <n v="477"/>
    <n v="2"/>
    <n v="624"/>
    <x v="15"/>
    <s v="0400 0913 0416"/>
    <n v="40"/>
    <s v="F"/>
    <s v="H"/>
    <n v="504"/>
    <s v="OTHER RESIDENCE"/>
    <n v="400"/>
    <s v="STRONG-ARM (HANDS, FIST, FEET OR BODILY FORCE)"/>
    <s v="AO"/>
    <s v="Adult Other"/>
    <n v="624"/>
    <m/>
    <m/>
    <m/>
    <s v="2900    WHITTIER                     BL"/>
    <m/>
    <n v="34.031700000000001"/>
    <n v="-118.2097"/>
  </r>
  <r>
    <n v="200715319"/>
    <d v="2020-10-26T00:00:00"/>
    <x v="307"/>
    <n v="2100"/>
    <n v="7"/>
    <x v="0"/>
    <n v="773"/>
    <n v="1"/>
    <n v="330"/>
    <x v="1"/>
    <s v="1402 1822 1300 0344"/>
    <n v="82"/>
    <s v="F"/>
    <s v="O"/>
    <n v="104"/>
    <s v="DRIVEWAY"/>
    <m/>
    <m/>
    <s v="IC"/>
    <s v="Invest Cont"/>
    <n v="330"/>
    <n v="998"/>
    <m/>
    <m/>
    <s v="1800    COCHRAN                      PL"/>
    <m/>
    <n v="34.041400000000003"/>
    <n v="-118.3556"/>
  </r>
  <r>
    <n v="200818050"/>
    <d v="2020-12-30T00:00:00"/>
    <x v="98"/>
    <n v="1700"/>
    <n v="8"/>
    <x v="12"/>
    <n v="849"/>
    <n v="1"/>
    <n v="330"/>
    <x v="1"/>
    <s v="1822 0344"/>
    <n v="32"/>
    <s v="M"/>
    <s v="H"/>
    <n v="707"/>
    <s v="GARAGE/CARPORT"/>
    <m/>
    <m/>
    <s v="IC"/>
    <s v="Invest Cont"/>
    <n v="330"/>
    <m/>
    <m/>
    <m/>
    <s v="1000 S  WOOSTER                      ST"/>
    <m/>
    <n v="34.057099999999998"/>
    <n v="-118.38249999999999"/>
  </r>
  <r>
    <n v="200812902"/>
    <d v="2020-08-12T00:00:00"/>
    <x v="175"/>
    <n v="2230"/>
    <n v="8"/>
    <x v="12"/>
    <n v="813"/>
    <n v="2"/>
    <n v="626"/>
    <x v="10"/>
    <s v="0416 2000 1300"/>
    <n v="39"/>
    <s v="F"/>
    <s v="B"/>
    <n v="501"/>
    <s v="SINGLE FAMILY DWELLING"/>
    <n v="400"/>
    <s v="STRONG-ARM (HANDS, FIST, FEET OR BODILY FORCE)"/>
    <s v="AA"/>
    <s v="Adult Arrest"/>
    <n v="626"/>
    <m/>
    <m/>
    <m/>
    <s v="11900 W  SUNSET                       BL"/>
    <m/>
    <n v="34.073799999999999"/>
    <n v="-118.4768"/>
  </r>
  <r>
    <n v="200714553"/>
    <d v="2020-10-04T00:00:00"/>
    <x v="76"/>
    <n v="2225"/>
    <n v="7"/>
    <x v="0"/>
    <n v="747"/>
    <n v="2"/>
    <n v="930"/>
    <x v="30"/>
    <s v="0342 0421"/>
    <n v="29"/>
    <s v="M"/>
    <s v="H"/>
    <n v="501"/>
    <s v="SINGLE FAMILY DWELLING"/>
    <n v="511"/>
    <s v="VERBAL THREAT"/>
    <s v="IC"/>
    <s v="Invest Cont"/>
    <n v="930"/>
    <m/>
    <m/>
    <m/>
    <s v="1000 S  HUDSON                       AV"/>
    <m/>
    <n v="34.055"/>
    <n v="-118.33580000000001"/>
  </r>
  <r>
    <n v="201010350"/>
    <d v="2020-06-24T00:00:00"/>
    <x v="22"/>
    <n v="2330"/>
    <n v="10"/>
    <x v="11"/>
    <n v="1008"/>
    <n v="1"/>
    <n v="230"/>
    <x v="13"/>
    <s v="1816 0906 0561 1414 0400 0416 0445 0913"/>
    <n v="55"/>
    <s v="M"/>
    <s v="H"/>
    <n v="501"/>
    <s v="SINGLE FAMILY DWELLING"/>
    <n v="508"/>
    <s v="MARTIAL ARTS WEAPONS"/>
    <s v="AA"/>
    <s v="Adult Arrest"/>
    <n v="230"/>
    <m/>
    <m/>
    <m/>
    <s v="7600    BALBOA                       BL"/>
    <m/>
    <n v="34.208399999999997"/>
    <n v="-118.5012"/>
  </r>
  <r>
    <n v="200813130"/>
    <d v="2020-08-20T00:00:00"/>
    <x v="357"/>
    <n v="1450"/>
    <n v="8"/>
    <x v="12"/>
    <n v="884"/>
    <n v="2"/>
    <n v="354"/>
    <x v="14"/>
    <s v="0100 0928"/>
    <n v="50"/>
    <s v="M"/>
    <s v="W"/>
    <n v="501"/>
    <s v="SINGLE FAMILY DWELLING"/>
    <m/>
    <m/>
    <s v="IC"/>
    <s v="Invest Cont"/>
    <n v="354"/>
    <m/>
    <m/>
    <m/>
    <s v="2300    KELTON                       AV"/>
    <m/>
    <n v="34.0396"/>
    <n v="-118.4308"/>
  </r>
  <r>
    <n v="201108403"/>
    <d v="2020-04-16T00:00:00"/>
    <x v="61"/>
    <n v="1235"/>
    <n v="11"/>
    <x v="7"/>
    <n v="1139"/>
    <n v="1"/>
    <n v="341"/>
    <x v="12"/>
    <s v="1602 0344"/>
    <n v="30"/>
    <s v="M"/>
    <s v="W"/>
    <n v="506"/>
    <s v="ABANDONED BUILDING ABANDONED HOUSE"/>
    <m/>
    <m/>
    <s v="IC"/>
    <s v="Invest Cont"/>
    <n v="341"/>
    <m/>
    <m/>
    <m/>
    <s v="OMAHA                        ST"/>
    <s v="ARROYO"/>
    <n v="34.105400000000003"/>
    <n v="-118.18940000000001"/>
  </r>
  <r>
    <n v="200900896"/>
    <d v="2020-11-01T00:00:00"/>
    <x v="345"/>
    <n v="900"/>
    <n v="9"/>
    <x v="3"/>
    <n v="964"/>
    <n v="1"/>
    <n v="331"/>
    <x v="23"/>
    <s v="1822 0344"/>
    <n v="42"/>
    <s v="M"/>
    <s v="H"/>
    <n v="101"/>
    <s v="STREET"/>
    <m/>
    <m/>
    <s v="IC"/>
    <s v="Invest Cont"/>
    <n v="331"/>
    <m/>
    <m/>
    <m/>
    <s v="14300 W  RIVERSIDE                    DR"/>
    <m/>
    <n v="34.157600000000002"/>
    <n v="-118.4443"/>
  </r>
  <r>
    <n v="200110758"/>
    <d v="2020-04-20T00:00:00"/>
    <x v="208"/>
    <n v="1000"/>
    <n v="1"/>
    <x v="1"/>
    <n v="182"/>
    <n v="1"/>
    <n v="341"/>
    <x v="12"/>
    <s v="1309 0344 1900 1414 1822"/>
    <n v="26"/>
    <s v="M"/>
    <s v="A"/>
    <n v="707"/>
    <s v="GARAGE/CARPORT"/>
    <m/>
    <m/>
    <s v="IC"/>
    <s v="Invest Cont"/>
    <n v="341"/>
    <m/>
    <m/>
    <m/>
    <s v="1200 S  FIGUEROA                     ST"/>
    <m/>
    <n v="34.042299999999997"/>
    <n v="-118.2666"/>
  </r>
  <r>
    <n v="201214262"/>
    <d v="2020-06-07T00:00:00"/>
    <x v="314"/>
    <n v="2325"/>
    <n v="12"/>
    <x v="8"/>
    <n v="1269"/>
    <n v="2"/>
    <n v="753"/>
    <x v="37"/>
    <s v="1402 1100 1822 1407"/>
    <n v="0"/>
    <s v="X"/>
    <s v="X"/>
    <n v="101"/>
    <s v="STREET"/>
    <n v="106"/>
    <s v="UNKNOWN FIREARM"/>
    <s v="IC"/>
    <s v="Invest Cont"/>
    <n v="753"/>
    <m/>
    <m/>
    <m/>
    <s v="700 E  84TH                         ST"/>
    <m/>
    <n v="33.962899999999998"/>
    <n v="-118.2629"/>
  </r>
  <r>
    <n v="200914475"/>
    <d v="2020-09-08T00:00:00"/>
    <x v="129"/>
    <n v="700"/>
    <n v="9"/>
    <x v="3"/>
    <n v="923"/>
    <n v="1"/>
    <n v="420"/>
    <x v="33"/>
    <s v="1300 1606 0344"/>
    <n v="33"/>
    <s v="M"/>
    <s v="H"/>
    <n v="101"/>
    <s v="STREET"/>
    <m/>
    <m/>
    <s v="IC"/>
    <s v="Invest Cont"/>
    <n v="420"/>
    <m/>
    <m/>
    <m/>
    <s v="COLUMBUS"/>
    <s v="VANOWEN"/>
    <n v="34.193899999999999"/>
    <n v="-118.464"/>
  </r>
  <r>
    <n v="201105946"/>
    <d v="2020-02-13T00:00:00"/>
    <x v="320"/>
    <n v="1835"/>
    <n v="11"/>
    <x v="7"/>
    <n v="1142"/>
    <n v="1"/>
    <n v="122"/>
    <x v="70"/>
    <s v="0334 0305 1822 0503 0542 0400 0449 0500"/>
    <n v="32"/>
    <s v="F"/>
    <s v="W"/>
    <n v="102"/>
    <s v="SIDEWALK"/>
    <n v="207"/>
    <s v="OTHER KNIFE"/>
    <s v="IC"/>
    <s v="Invest Cont"/>
    <n v="122"/>
    <m/>
    <m/>
    <m/>
    <s v="RODNEY"/>
    <s v="MELBOURNE"/>
    <n v="34.1036"/>
    <n v="-118.28959999999999"/>
  </r>
  <r>
    <n v="201204184"/>
    <d v="2020-01-03T00:00:00"/>
    <x v="241"/>
    <n v="530"/>
    <n v="12"/>
    <x v="8"/>
    <n v="1251"/>
    <n v="1"/>
    <n v="820"/>
    <x v="40"/>
    <s v="0913 0512 0500 0432 0537 1402 1415 1409"/>
    <n v="38"/>
    <s v="F"/>
    <s v="B"/>
    <n v="501"/>
    <s v="SINGLE FAMILY DWELLING"/>
    <n v="400"/>
    <s v="STRONG-ARM (HANDS, FIST, FEET OR BODILY FORCE)"/>
    <s v="AA"/>
    <s v="Adult Arrest"/>
    <n v="820"/>
    <m/>
    <m/>
    <m/>
    <s v="7100    11TH                         AV"/>
    <m/>
    <n v="33.975700000000003"/>
    <n v="-118.32940000000001"/>
  </r>
  <r>
    <n v="201222238"/>
    <d v="2020-10-09T00:00:00"/>
    <x v="95"/>
    <n v="245"/>
    <n v="12"/>
    <x v="8"/>
    <n v="1255"/>
    <n v="1"/>
    <n v="230"/>
    <x v="13"/>
    <s v="2004 0400 0411 0913"/>
    <n v="36"/>
    <s v="M"/>
    <s v="H"/>
    <n v="103"/>
    <s v="ALLEY"/>
    <n v="223"/>
    <s v="UNKNOWN TYPE CUTTING INSTRUMENT"/>
    <s v="IC"/>
    <s v="Invest Cont"/>
    <n v="230"/>
    <m/>
    <m/>
    <m/>
    <s v="73RD                         ST"/>
    <s v="S  VERMONT                      AV"/>
    <n v="33.973700000000001"/>
    <n v="-118.2919"/>
  </r>
  <r>
    <n v="200816593"/>
    <d v="2020-11-18T00:00:00"/>
    <x v="363"/>
    <n v="930"/>
    <n v="8"/>
    <x v="12"/>
    <n v="824"/>
    <n v="1"/>
    <n v="420"/>
    <x v="33"/>
    <s v="0358 0385 0344 0346"/>
    <n v="24"/>
    <s v="M"/>
    <s v="W"/>
    <n v="108"/>
    <s v="PARKING LOT"/>
    <m/>
    <m/>
    <s v="IC"/>
    <s v="Invest Cont"/>
    <n v="420"/>
    <m/>
    <m/>
    <m/>
    <s v="ENTRADA                      DR"/>
    <s v="SHORT                        ST"/>
    <n v="34.028799999999997"/>
    <n v="-118.51739999999999"/>
  </r>
  <r>
    <n v="201104267"/>
    <d v="2020-01-07T00:00:00"/>
    <x v="281"/>
    <n v="720"/>
    <n v="11"/>
    <x v="7"/>
    <n v="1102"/>
    <n v="1"/>
    <n v="110"/>
    <x v="76"/>
    <s v="1218 0430 1202 1100 1822 1402"/>
    <n v="60"/>
    <s v="M"/>
    <s v="W"/>
    <n v="203"/>
    <s v="OTHER BUSINESS"/>
    <n v="102"/>
    <s v="HAND GUN"/>
    <s v="IC"/>
    <s v="Invest Cont"/>
    <n v="110"/>
    <n v="998"/>
    <m/>
    <m/>
    <s v="4200    CHEVY CHASE                  DR"/>
    <m/>
    <n v="34.133400000000002"/>
    <n v="-118.26609999999999"/>
  </r>
  <r>
    <n v="200405534"/>
    <d v="2020-02-10T00:00:00"/>
    <x v="310"/>
    <n v="2230"/>
    <n v="4"/>
    <x v="4"/>
    <n v="407"/>
    <n v="2"/>
    <n v="740"/>
    <x v="21"/>
    <s v="0329 1300 1307"/>
    <n v="33"/>
    <s v="F"/>
    <s v="H"/>
    <n v="101"/>
    <s v="STREET"/>
    <m/>
    <m/>
    <s v="IC"/>
    <s v="Invest Cont"/>
    <n v="740"/>
    <m/>
    <m/>
    <m/>
    <s v="4400    FLORIZEL                     ST"/>
    <m/>
    <n v="34.0871"/>
    <n v="-118.19289999999999"/>
  </r>
  <r>
    <n v="200717407"/>
    <d v="2020-12-23T00:00:00"/>
    <x v="239"/>
    <n v="1630"/>
    <n v="7"/>
    <x v="0"/>
    <n v="722"/>
    <n v="1"/>
    <n v="341"/>
    <x v="12"/>
    <n v="344"/>
    <n v="31"/>
    <s v="M"/>
    <s v="W"/>
    <n v="203"/>
    <s v="OTHER BUSINESS"/>
    <m/>
    <m/>
    <s v="IC"/>
    <s v="Invest Cont"/>
    <n v="341"/>
    <m/>
    <m/>
    <m/>
    <s v="8400    BEVERLY                      BL"/>
    <m/>
    <n v="34.076099999999997"/>
    <n v="-118.3737"/>
  </r>
  <r>
    <n v="200704314"/>
    <d v="2020-01-07T00:00:00"/>
    <x v="207"/>
    <n v="1400"/>
    <n v="7"/>
    <x v="0"/>
    <n v="722"/>
    <n v="2"/>
    <n v="940"/>
    <x v="62"/>
    <s v="0421 1501 1906"/>
    <n v="37"/>
    <s v="M"/>
    <s v="O"/>
    <n v="502"/>
    <s v="MULTI-UNIT DWELLING (APARTMENT, DUPLEX, ETC)"/>
    <m/>
    <m/>
    <s v="IC"/>
    <s v="Invest Cont"/>
    <n v="940"/>
    <m/>
    <m/>
    <m/>
    <s v="100 S  SWEETZER                     AV"/>
    <m/>
    <n v="34.071399999999997"/>
    <n v="-118.373"/>
  </r>
  <r>
    <n v="200110873"/>
    <d v="2020-04-23T00:00:00"/>
    <x v="292"/>
    <n v="2315"/>
    <n v="1"/>
    <x v="1"/>
    <n v="111"/>
    <n v="1"/>
    <n v="230"/>
    <x v="13"/>
    <s v="0913 0302 1259 0329"/>
    <n v="15"/>
    <s v="F"/>
    <s v="B"/>
    <n v="503"/>
    <s v="HOTEL"/>
    <n v="104"/>
    <s v="SHOTGUN"/>
    <s v="AA"/>
    <s v="Adult Arrest"/>
    <n v="230"/>
    <m/>
    <m/>
    <m/>
    <s v="900 N  BROADWAY"/>
    <m/>
    <n v="34.061500000000002"/>
    <n v="-118.24120000000001"/>
  </r>
  <r>
    <n v="201112703"/>
    <d v="2020-08-20T00:00:00"/>
    <x v="306"/>
    <n v="1900"/>
    <n v="11"/>
    <x v="7"/>
    <n v="1136"/>
    <n v="1"/>
    <n v="310"/>
    <x v="5"/>
    <s v="1608 0344"/>
    <n v="31"/>
    <s v="M"/>
    <s v="W"/>
    <n v="501"/>
    <s v="SINGLE FAMILY DWELLING"/>
    <m/>
    <m/>
    <s v="IC"/>
    <s v="Invest Cont"/>
    <n v="310"/>
    <m/>
    <m/>
    <m/>
    <s v="4700    BALTIMORE                    ST"/>
    <m/>
    <n v="34.118200000000002"/>
    <n v="-118.2129"/>
  </r>
  <r>
    <n v="201227115"/>
    <d v="2020-12-25T00:00:00"/>
    <x v="340"/>
    <n v="2030"/>
    <n v="12"/>
    <x v="8"/>
    <n v="1208"/>
    <n v="2"/>
    <n v="626"/>
    <x v="10"/>
    <s v="1813 1814 0448 0416 0356 2000"/>
    <n v="27"/>
    <s v="F"/>
    <s v="H"/>
    <n v="101"/>
    <s v="STREET"/>
    <n v="400"/>
    <s v="STRONG-ARM (HANDS, FIST, FEET OR BODILY FORCE)"/>
    <s v="IC"/>
    <s v="Invest Cont"/>
    <n v="626"/>
    <m/>
    <m/>
    <m/>
    <s v="51ST                         ST"/>
    <s v="FIGUEROA                     ST"/>
    <n v="33.996499999999997"/>
    <n v="-118.28270000000001"/>
  </r>
  <r>
    <n v="201107906"/>
    <d v="2020-04-01T00:00:00"/>
    <x v="128"/>
    <n v="2300"/>
    <n v="11"/>
    <x v="7"/>
    <n v="1142"/>
    <n v="1"/>
    <n v="520"/>
    <x v="25"/>
    <s v="1300 0344"/>
    <n v="58"/>
    <s v="F"/>
    <s v="H"/>
    <n v="707"/>
    <s v="GARAGE/CARPORT"/>
    <m/>
    <m/>
    <s v="IC"/>
    <s v="Invest Cont"/>
    <n v="520"/>
    <m/>
    <m/>
    <m/>
    <s v="1900    RODNEY                       DR"/>
    <m/>
    <n v="34.105400000000003"/>
    <n v="-118.2889"/>
  </r>
  <r>
    <n v="200911346"/>
    <d v="2020-06-21T00:00:00"/>
    <x v="334"/>
    <n v="45"/>
    <n v="9"/>
    <x v="3"/>
    <n v="935"/>
    <n v="1"/>
    <n v="230"/>
    <x v="13"/>
    <s v="0913 1414 1402 0411"/>
    <n v="26"/>
    <s v="M"/>
    <s v="H"/>
    <n v="502"/>
    <s v="MULTI-UNIT DWELLING (APARTMENT, DUPLEX, ETC)"/>
    <n v="207"/>
    <s v="OTHER KNIFE"/>
    <s v="AO"/>
    <s v="Adult Other"/>
    <n v="230"/>
    <n v="998"/>
    <m/>
    <m/>
    <s v="14200    FRIAR                        ST"/>
    <m/>
    <n v="34.185699999999997"/>
    <n v="-118.4421"/>
  </r>
  <r>
    <n v="201206724"/>
    <d v="2020-02-08T00:00:00"/>
    <x v="1"/>
    <n v="900"/>
    <n v="12"/>
    <x v="8"/>
    <n v="1269"/>
    <n v="2"/>
    <n v="930"/>
    <x v="30"/>
    <s v="1810 0913 0421"/>
    <n v="27"/>
    <s v="M"/>
    <s v="B"/>
    <n v="501"/>
    <s v="SINGLE FAMILY DWELLING"/>
    <n v="511"/>
    <s v="VERBAL THREAT"/>
    <s v="IC"/>
    <s v="Invest Cont"/>
    <n v="930"/>
    <m/>
    <m/>
    <m/>
    <s v="600 E  84TH                         PL"/>
    <m/>
    <n v="33.962000000000003"/>
    <n v="-118.2651"/>
  </r>
  <r>
    <n v="201110319"/>
    <d v="2020-06-12T00:00:00"/>
    <x v="79"/>
    <n v="1600"/>
    <n v="11"/>
    <x v="7"/>
    <n v="1162"/>
    <n v="1"/>
    <n v="420"/>
    <x v="33"/>
    <m/>
    <n v="0"/>
    <m/>
    <m/>
    <n v="101"/>
    <s v="STREET"/>
    <m/>
    <m/>
    <s v="IC"/>
    <s v="Invest Cont"/>
    <n v="420"/>
    <m/>
    <m/>
    <m/>
    <s v="1200    LYMAN                        PL"/>
    <m/>
    <n v="34.093499999999999"/>
    <n v="-118.28870000000001"/>
  </r>
  <r>
    <n v="200322152"/>
    <d v="2020-12-23T00:00:00"/>
    <x v="239"/>
    <n v="1145"/>
    <n v="3"/>
    <x v="2"/>
    <n v="308"/>
    <n v="2"/>
    <n v="740"/>
    <x v="21"/>
    <s v="1822 0329 1307 1202"/>
    <n v="63"/>
    <s v="M"/>
    <s v="B"/>
    <n v="122"/>
    <s v="VEHICLE, PASSENGER/TRUCK"/>
    <n v="400"/>
    <s v="STRONG-ARM (HANDS, FIST, FEET OR BODILY FORCE)"/>
    <s v="AO"/>
    <s v="Adult Other"/>
    <n v="740"/>
    <m/>
    <m/>
    <m/>
    <s v="BUCKINGHAM                   RD"/>
    <s v="ADAMS                        BL"/>
    <n v="34.034700000000001"/>
    <n v="-118.2809"/>
  </r>
  <r>
    <n v="201213939"/>
    <d v="2020-06-01T00:00:00"/>
    <x v="65"/>
    <n v="1200"/>
    <n v="12"/>
    <x v="8"/>
    <n v="1259"/>
    <n v="1"/>
    <n v="510"/>
    <x v="0"/>
    <m/>
    <n v="0"/>
    <m/>
    <m/>
    <n v="104"/>
    <s v="DRIVEWAY"/>
    <m/>
    <m/>
    <s v="IC"/>
    <s v="Invest Cont"/>
    <n v="510"/>
    <m/>
    <m/>
    <m/>
    <s v="700 E  76TH                         PL"/>
    <m/>
    <n v="33.970300000000002"/>
    <n v="-118.26300000000001"/>
  </r>
  <r>
    <n v="200812091"/>
    <d v="2020-07-20T00:00:00"/>
    <x v="353"/>
    <n v="1630"/>
    <n v="8"/>
    <x v="12"/>
    <n v="806"/>
    <n v="1"/>
    <n v="310"/>
    <x v="5"/>
    <s v="0344 1822 0397 1602"/>
    <n v="0"/>
    <s v="X"/>
    <s v="X"/>
    <n v="118"/>
    <s v="CONSTRUCTION SITE"/>
    <m/>
    <m/>
    <s v="IC"/>
    <s v="Invest Cont"/>
    <n v="310"/>
    <m/>
    <m/>
    <m/>
    <s v="900    BEL AIR                      RD"/>
    <m/>
    <n v="34.089399999999998"/>
    <n v="-118.4418"/>
  </r>
  <r>
    <n v="200613711"/>
    <d v="2020-08-09T00:00:00"/>
    <x v="133"/>
    <n v="325"/>
    <n v="6"/>
    <x v="9"/>
    <n v="647"/>
    <n v="1"/>
    <n v="230"/>
    <x v="13"/>
    <s v="0400 0340 0326 1402 0430 0302 1100 1309"/>
    <n v="24"/>
    <s v="M"/>
    <s v="B"/>
    <n v="102"/>
    <s v="SIDEWALK"/>
    <n v="102"/>
    <s v="HAND GUN"/>
    <s v="IC"/>
    <s v="Invest Cont"/>
    <n v="230"/>
    <n v="998"/>
    <m/>
    <m/>
    <s v="6000 W  SUNSET                       BL"/>
    <m/>
    <n v="34.099800000000002"/>
    <n v="-118.3211"/>
  </r>
  <r>
    <n v="201214298"/>
    <d v="2020-06-12T00:00:00"/>
    <x v="250"/>
    <n v="1615"/>
    <n v="12"/>
    <x v="8"/>
    <n v="1251"/>
    <n v="2"/>
    <n v="930"/>
    <x v="30"/>
    <s v="1202 0917 0913 0601 0432 0319 0906 1816 0443"/>
    <n v="64"/>
    <s v="F"/>
    <s v="B"/>
    <n v="501"/>
    <s v="SINGLE FAMILY DWELLING"/>
    <n v="511"/>
    <s v="VERBAL THREAT"/>
    <s v="AO"/>
    <s v="Adult Other"/>
    <n v="930"/>
    <m/>
    <m/>
    <m/>
    <s v="3100 W  77TH                         ST"/>
    <m/>
    <n v="33.97"/>
    <n v="-118.3265"/>
  </r>
  <r>
    <n v="200814094"/>
    <d v="2020-09-14T00:00:00"/>
    <x v="335"/>
    <n v="1815"/>
    <n v="8"/>
    <x v="12"/>
    <n v="855"/>
    <n v="2"/>
    <n v="662"/>
    <x v="17"/>
    <s v="0701 0800 0344"/>
    <n v="23"/>
    <s v="M"/>
    <s v="W"/>
    <n v="502"/>
    <s v="MULTI-UNIT DWELLING (APARTMENT, DUPLEX, ETC)"/>
    <m/>
    <m/>
    <s v="IC"/>
    <s v="Invest Cont"/>
    <n v="662"/>
    <m/>
    <m/>
    <m/>
    <s v="1700    GLENDON                      AV"/>
    <m/>
    <n v="34.0505"/>
    <n v="-118.4362"/>
  </r>
  <r>
    <n v="200604441"/>
    <d v="2020-01-10T00:00:00"/>
    <x v="132"/>
    <n v="1245"/>
    <n v="6"/>
    <x v="9"/>
    <n v="632"/>
    <n v="1"/>
    <n v="440"/>
    <x v="20"/>
    <n v="344"/>
    <n v="24"/>
    <s v="F"/>
    <s v="W"/>
    <n v="735"/>
    <s v="NIGHT CLUB (OPEN EVENINGS ONLY)"/>
    <m/>
    <m/>
    <s v="IC"/>
    <s v="Invest Cont"/>
    <n v="440"/>
    <m/>
    <m/>
    <m/>
    <s v="8100 W  SUNSET                       BL"/>
    <m/>
    <n v="34.097999999999999"/>
    <n v="-118.3652"/>
  </r>
  <r>
    <n v="200613263"/>
    <d v="2020-07-30T00:00:00"/>
    <x v="190"/>
    <n v="2000"/>
    <n v="6"/>
    <x v="9"/>
    <n v="669"/>
    <n v="1"/>
    <n v="510"/>
    <x v="0"/>
    <m/>
    <n v="0"/>
    <m/>
    <m/>
    <n v="101"/>
    <s v="STREET"/>
    <m/>
    <m/>
    <s v="IC"/>
    <s v="Invest Cont"/>
    <n v="510"/>
    <m/>
    <m/>
    <m/>
    <s v="5200    VIRGINIA                     AV"/>
    <m/>
    <n v="34.091999999999999"/>
    <n v="-118.30459999999999"/>
  </r>
  <r>
    <n v="200616672"/>
    <d v="2020-10-14T00:00:00"/>
    <x v="349"/>
    <n v="930"/>
    <n v="6"/>
    <x v="9"/>
    <n v="647"/>
    <n v="1"/>
    <n v="510"/>
    <x v="0"/>
    <m/>
    <n v="0"/>
    <m/>
    <m/>
    <n v="108"/>
    <s v="PARKING LOT"/>
    <m/>
    <m/>
    <s v="IC"/>
    <s v="Invest Cont"/>
    <n v="510"/>
    <m/>
    <m/>
    <m/>
    <s v="6000 W  HOLLYWOOD                    BL"/>
    <m/>
    <n v="34.101700000000001"/>
    <n v="-118.3188"/>
  </r>
  <r>
    <n v="200706227"/>
    <d v="2020-02-17T00:00:00"/>
    <x v="348"/>
    <n v="1015"/>
    <n v="7"/>
    <x v="0"/>
    <n v="724"/>
    <n v="1"/>
    <n v="341"/>
    <x v="12"/>
    <n v="344"/>
    <n v="47"/>
    <s v="M"/>
    <s v="O"/>
    <n v="109"/>
    <s v="PARK/PLAYGROUND"/>
    <m/>
    <m/>
    <s v="IC"/>
    <s v="Invest Cont"/>
    <n v="341"/>
    <m/>
    <m/>
    <m/>
    <s v="7600    BEVERLY                      BL"/>
    <m/>
    <n v="34.076099999999997"/>
    <n v="-118.35550000000001"/>
  </r>
  <r>
    <n v="201111340"/>
    <d v="2020-07-13T00:00:00"/>
    <x v="153"/>
    <n v="1445"/>
    <n v="11"/>
    <x v="7"/>
    <n v="1184"/>
    <n v="2"/>
    <n v="624"/>
    <x v="15"/>
    <s v="1822 0416"/>
    <n v="46"/>
    <s v="M"/>
    <s v="W"/>
    <n v="501"/>
    <s v="SINGLE FAMILY DWELLING"/>
    <n v="500"/>
    <s v="UNKNOWN WEAPON/OTHER WEAPON"/>
    <s v="AA"/>
    <s v="Adult Arrest"/>
    <n v="624"/>
    <m/>
    <m/>
    <m/>
    <s v="1400    EWING                        ST"/>
    <m/>
    <n v="34.086300000000001"/>
    <n v="-118.24769999999999"/>
  </r>
  <r>
    <n v="200119204"/>
    <d v="2020-10-11T00:00:00"/>
    <x v="155"/>
    <n v="730"/>
    <n v="1"/>
    <x v="1"/>
    <n v="145"/>
    <n v="2"/>
    <n v="626"/>
    <x v="10"/>
    <s v="2000 0913 1814 1813 0416 1601"/>
    <n v="41"/>
    <s v="F"/>
    <s v="B"/>
    <n v="502"/>
    <s v="MULTI-UNIT DWELLING (APARTMENT, DUPLEX, ETC)"/>
    <n v="400"/>
    <s v="STRONG-ARM (HANDS, FIST, FEET OR BODILY FORCE)"/>
    <s v="IC"/>
    <s v="Invest Cont"/>
    <n v="626"/>
    <m/>
    <m/>
    <m/>
    <s v="400 S  MAIN                         ST"/>
    <m/>
    <n v="34.047800000000002"/>
    <n v="-118.2475"/>
  </r>
  <r>
    <n v="200311485"/>
    <d v="2020-05-18T00:00:00"/>
    <x v="280"/>
    <n v="1800"/>
    <n v="3"/>
    <x v="2"/>
    <n v="395"/>
    <n v="1"/>
    <n v="510"/>
    <x v="0"/>
    <s v="0104 0344 1300"/>
    <n v="19"/>
    <s v="X"/>
    <s v="X"/>
    <n v="108"/>
    <s v="PARKING LOT"/>
    <m/>
    <m/>
    <s v="IC"/>
    <s v="Invest Cont"/>
    <n v="510"/>
    <m/>
    <m/>
    <m/>
    <s v="4100 S  WESTERN                      AV"/>
    <m/>
    <n v="34.009900000000002"/>
    <n v="-118.30889999999999"/>
  </r>
  <r>
    <n v="201014070"/>
    <d v="2020-10-15T00:00:00"/>
    <x v="106"/>
    <n v="2300"/>
    <n v="10"/>
    <x v="11"/>
    <n v="1029"/>
    <n v="2"/>
    <n v="740"/>
    <x v="21"/>
    <s v="0329 1300 1822"/>
    <n v="29"/>
    <s v="F"/>
    <s v="W"/>
    <n v="108"/>
    <s v="PARKING LOT"/>
    <m/>
    <m/>
    <s v="IC"/>
    <s v="Invest Cont"/>
    <n v="740"/>
    <m/>
    <m/>
    <m/>
    <s v="7100    WOODLEY                      AV"/>
    <m/>
    <n v="34.199399999999997"/>
    <n v="-118.4837"/>
  </r>
  <r>
    <n v="200619612"/>
    <d v="2020-12-23T00:00:00"/>
    <x v="239"/>
    <n v="1700"/>
    <n v="6"/>
    <x v="9"/>
    <n v="646"/>
    <n v="1"/>
    <n v="341"/>
    <x v="12"/>
    <s v="0344 0329 1402"/>
    <n v="30"/>
    <s v="F"/>
    <s v="O"/>
    <n v="210"/>
    <s v="RESTAURANT/FAST FOOD"/>
    <m/>
    <m/>
    <s v="IC"/>
    <s v="Invest Cont"/>
    <n v="341"/>
    <m/>
    <m/>
    <m/>
    <s v="6400    SELMA                        AV"/>
    <m/>
    <n v="34.099800000000002"/>
    <n v="-118.33"/>
  </r>
  <r>
    <n v="200310265"/>
    <d v="2020-04-22T00:00:00"/>
    <x v="168"/>
    <n v="5"/>
    <n v="3"/>
    <x v="2"/>
    <n v="326"/>
    <n v="1"/>
    <n v="121"/>
    <x v="22"/>
    <s v="1262 2034 0913"/>
    <n v="20"/>
    <s v="F"/>
    <s v="H"/>
    <n v="502"/>
    <s v="MULTI-UNIT DWELLING (APARTMENT, DUPLEX, ETC)"/>
    <n v="400"/>
    <s v="STRONG-ARM (HANDS, FIST, FEET OR BODILY FORCE)"/>
    <s v="IC"/>
    <s v="Invest Cont"/>
    <n v="121"/>
    <m/>
    <m/>
    <m/>
    <s v="2600 S  HOBART                       BL"/>
    <m/>
    <n v="34.032699999999998"/>
    <n v="-118.3078"/>
  </r>
  <r>
    <n v="200911684"/>
    <d v="2020-06-28T00:00:00"/>
    <x v="37"/>
    <n v="1930"/>
    <n v="9"/>
    <x v="3"/>
    <n v="971"/>
    <n v="1"/>
    <n v="330"/>
    <x v="1"/>
    <s v="0358 1307 0344"/>
    <n v="44"/>
    <s v="F"/>
    <s v="B"/>
    <n v="123"/>
    <s v="PARKING UNDERGROUND/BUILDING"/>
    <m/>
    <m/>
    <s v="IC"/>
    <s v="Invest Cont"/>
    <n v="330"/>
    <m/>
    <m/>
    <m/>
    <s v="4600 N  SEPULVEDA                    BL"/>
    <m/>
    <n v="34.153799999999997"/>
    <n v="-118.4662"/>
  </r>
  <r>
    <n v="201105383"/>
    <d v="2020-02-01T00:00:00"/>
    <x v="87"/>
    <n v="1720"/>
    <n v="11"/>
    <x v="7"/>
    <n v="1171"/>
    <n v="2"/>
    <n v="740"/>
    <x v="21"/>
    <s v="0329 1402 0907 2004"/>
    <n v="0"/>
    <s v="X"/>
    <s v="X"/>
    <n v="203"/>
    <s v="OTHER BUSINESS"/>
    <m/>
    <m/>
    <s v="AA"/>
    <s v="Adult Arrest"/>
    <n v="740"/>
    <n v="998"/>
    <m/>
    <m/>
    <s v="GOLDEN GATE"/>
    <s v="SUNSET"/>
    <n v="34.091999999999999"/>
    <n v="-118.27419999999999"/>
  </r>
  <r>
    <n v="200906775"/>
    <d v="2020-03-02T00:00:00"/>
    <x v="105"/>
    <n v="1336"/>
    <n v="9"/>
    <x v="3"/>
    <n v="955"/>
    <n v="1"/>
    <n v="343"/>
    <x v="3"/>
    <n v="344"/>
    <n v="0"/>
    <s v="X"/>
    <s v="X"/>
    <n v="202"/>
    <s v="LIQUOR STORE"/>
    <m/>
    <m/>
    <s v="IC"/>
    <s v="Invest Cont"/>
    <n v="343"/>
    <m/>
    <m/>
    <m/>
    <s v="14400    MAGNOLIA                     BL"/>
    <m/>
    <n v="34.166800000000002"/>
    <n v="-118.44450000000001"/>
  </r>
  <r>
    <n v="200306794"/>
    <d v="2020-02-17T00:00:00"/>
    <x v="348"/>
    <n v="145"/>
    <n v="3"/>
    <x v="2"/>
    <n v="311"/>
    <n v="2"/>
    <n v="626"/>
    <x v="10"/>
    <s v="2000 1814 0448 0344 1251"/>
    <n v="21"/>
    <s v="F"/>
    <s v="H"/>
    <n v="101"/>
    <s v="STREET"/>
    <n v="400"/>
    <s v="STRONG-ARM (HANDS, FIST, FEET OR BODILY FORCE)"/>
    <s v="IC"/>
    <s v="Invest Cont"/>
    <n v="626"/>
    <m/>
    <m/>
    <m/>
    <s v="5400    CARLIN                       ST"/>
    <m/>
    <n v="34.030500000000004"/>
    <n v="-118.36150000000001"/>
  </r>
  <r>
    <n v="200209912"/>
    <d v="2020-05-07T00:00:00"/>
    <x v="86"/>
    <n v="1230"/>
    <n v="2"/>
    <x v="5"/>
    <n v="211"/>
    <n v="1"/>
    <n v="330"/>
    <x v="1"/>
    <s v="1300 0344 0385 1608"/>
    <n v="43"/>
    <s v="F"/>
    <s v="H"/>
    <n v="101"/>
    <s v="STREET"/>
    <m/>
    <m/>
    <s v="IC"/>
    <s v="Invest Cont"/>
    <n v="330"/>
    <m/>
    <m/>
    <m/>
    <s v="CLINTON"/>
    <s v="HELIOTROPE"/>
    <n v="34.0822"/>
    <n v="-118.2953"/>
  </r>
  <r>
    <n v="200316456"/>
    <d v="2020-08-28T00:00:00"/>
    <x v="182"/>
    <n v="2020"/>
    <n v="3"/>
    <x v="2"/>
    <n v="337"/>
    <n v="1"/>
    <n v="230"/>
    <x v="13"/>
    <s v="1309 1310 1822 0207 0302 0334 1251 0605 0906"/>
    <n v="20"/>
    <s v="M"/>
    <s v="B"/>
    <n v="101"/>
    <s v="STREET"/>
    <n v="102"/>
    <s v="HAND GUN"/>
    <s v="IC"/>
    <s v="Invest Cont"/>
    <n v="230"/>
    <m/>
    <m/>
    <m/>
    <s v="3000    HALLDALE                     AV"/>
    <m/>
    <n v="34.026000000000003"/>
    <n v="-118.3028"/>
  </r>
  <r>
    <n v="200120984"/>
    <d v="2020-11-13T00:00:00"/>
    <x v="69"/>
    <n v="1725"/>
    <n v="1"/>
    <x v="1"/>
    <n v="195"/>
    <n v="2"/>
    <n v="740"/>
    <x v="21"/>
    <s v="0329 1612"/>
    <n v="34"/>
    <s v="M"/>
    <s v="H"/>
    <n v="122"/>
    <s v="VEHICLE, PASSENGER/TRUCK"/>
    <m/>
    <m/>
    <s v="IC"/>
    <s v="Invest Cont"/>
    <n v="740"/>
    <m/>
    <m/>
    <m/>
    <s v="14TH"/>
    <s v="HILL"/>
    <n v="34.036799999999999"/>
    <n v="-118.2628"/>
  </r>
  <r>
    <n v="200814505"/>
    <d v="2020-09-24T00:00:00"/>
    <x v="346"/>
    <n v="800"/>
    <n v="8"/>
    <x v="12"/>
    <n v="847"/>
    <n v="2"/>
    <n v="354"/>
    <x v="14"/>
    <s v="1822 0100 0928"/>
    <n v="70"/>
    <s v="F"/>
    <s v="W"/>
    <n v="502"/>
    <s v="MULTI-UNIT DWELLING (APARTMENT, DUPLEX, ETC)"/>
    <m/>
    <m/>
    <s v="IC"/>
    <s v="Invest Cont"/>
    <n v="354"/>
    <m/>
    <m/>
    <m/>
    <s v="10300    BELLWOOD                     AV"/>
    <m/>
    <n v="34.051499999999997"/>
    <n v="-118.41800000000001"/>
  </r>
  <r>
    <n v="200507574"/>
    <d v="2020-03-24T00:00:00"/>
    <x v="321"/>
    <n v="1"/>
    <n v="5"/>
    <x v="10"/>
    <n v="555"/>
    <n v="2"/>
    <n v="740"/>
    <x v="21"/>
    <s v="0329 1300"/>
    <n v="37"/>
    <s v="M"/>
    <s v="W"/>
    <n v="122"/>
    <s v="VEHICLE, PASSENGER/TRUCK"/>
    <m/>
    <m/>
    <s v="IC"/>
    <s v="Invest Cont"/>
    <n v="740"/>
    <m/>
    <m/>
    <m/>
    <s v="800 W  SEPULVEDA                    ST"/>
    <m/>
    <n v="33.745600000000003"/>
    <n v="-118.2945"/>
  </r>
  <r>
    <n v="200911608"/>
    <d v="2020-06-26T00:00:00"/>
    <x v="50"/>
    <n v="300"/>
    <n v="9"/>
    <x v="3"/>
    <n v="926"/>
    <n v="2"/>
    <n v="354"/>
    <x v="14"/>
    <s v="0377 0930 1822"/>
    <n v="32"/>
    <s v="F"/>
    <s v="B"/>
    <n v="502"/>
    <s v="MULTI-UNIT DWELLING (APARTMENT, DUPLEX, ETC)"/>
    <m/>
    <m/>
    <s v="IC"/>
    <s v="Invest Cont"/>
    <n v="354"/>
    <m/>
    <m/>
    <m/>
    <s v="14400    KITTRIDGE                    ST"/>
    <m/>
    <n v="34.1907"/>
    <n v="-118.4479"/>
  </r>
  <r>
    <n v="200120184"/>
    <d v="2020-10-28T00:00:00"/>
    <x v="229"/>
    <n v="2200"/>
    <n v="1"/>
    <x v="1"/>
    <n v="163"/>
    <n v="2"/>
    <n v="740"/>
    <x v="21"/>
    <s v="1300 1609 0329 1822 1414"/>
    <n v="0"/>
    <s v="X"/>
    <s v="X"/>
    <n v="122"/>
    <s v="VEHICLE, PASSENGER/TRUCK"/>
    <m/>
    <m/>
    <s v="IC"/>
    <s v="Invest Cont"/>
    <n v="740"/>
    <m/>
    <m/>
    <m/>
    <s v="8TH"/>
    <s v="BROADWAY"/>
    <n v="34.043700000000001"/>
    <n v="-118.2547"/>
  </r>
  <r>
    <n v="200316909"/>
    <d v="2020-09-05T00:00:00"/>
    <x v="120"/>
    <n v="2230"/>
    <n v="3"/>
    <x v="2"/>
    <n v="393"/>
    <n v="2"/>
    <n v="745"/>
    <x v="9"/>
    <s v="1822 0329"/>
    <n v="59"/>
    <s v="M"/>
    <s v="B"/>
    <n v="502"/>
    <s v="MULTI-UNIT DWELLING (APARTMENT, DUPLEX, ETC)"/>
    <m/>
    <m/>
    <s v="IC"/>
    <s v="Invest Cont"/>
    <n v="745"/>
    <m/>
    <m/>
    <m/>
    <s v="3300    STOCKER                      ST"/>
    <m/>
    <n v="34.008400000000002"/>
    <n v="-118.3304"/>
  </r>
  <r>
    <n v="200211726"/>
    <d v="2020-06-23T00:00:00"/>
    <x v="252"/>
    <n v="2226"/>
    <n v="2"/>
    <x v="5"/>
    <n v="212"/>
    <n v="1"/>
    <n v="310"/>
    <x v="5"/>
    <s v="1822 0342 0349"/>
    <n v="0"/>
    <s v="X"/>
    <s v="X"/>
    <n v="502"/>
    <s v="MULTI-UNIT DWELLING (APARTMENT, DUPLEX, ETC)"/>
    <m/>
    <m/>
    <s v="IC"/>
    <s v="Invest Cont"/>
    <n v="310"/>
    <m/>
    <m/>
    <m/>
    <s v="300 N  JUANITA                      AV"/>
    <m/>
    <n v="34.0764"/>
    <n v="-118.29049999999999"/>
  </r>
  <r>
    <n v="200113065"/>
    <d v="2020-06-08T00:00:00"/>
    <x v="20"/>
    <n v="106"/>
    <n v="1"/>
    <x v="1"/>
    <n v="162"/>
    <n v="2"/>
    <n v="623"/>
    <x v="38"/>
    <s v="0356 2004 1212 1822"/>
    <n v="31"/>
    <s v="M"/>
    <s v="B"/>
    <n v="101"/>
    <s v="STREET"/>
    <n v="400"/>
    <s v="STRONG-ARM (HANDS, FIST, FEET OR BODILY FORCE)"/>
    <s v="AO"/>
    <s v="Adult Other"/>
    <n v="623"/>
    <m/>
    <m/>
    <m/>
    <s v="500 W  7TH                          ST"/>
    <m/>
    <n v="34.046599999999998"/>
    <n v="-118.2555"/>
  </r>
  <r>
    <n v="200905808"/>
    <d v="2020-02-09T00:00:00"/>
    <x v="199"/>
    <n v="2300"/>
    <n v="9"/>
    <x v="3"/>
    <n v="926"/>
    <n v="2"/>
    <n v="626"/>
    <x v="10"/>
    <s v="2000 1814 0400 0416 0446"/>
    <n v="34"/>
    <s v="F"/>
    <s v="W"/>
    <n v="501"/>
    <s v="SINGLE FAMILY DWELLING"/>
    <n v="400"/>
    <s v="STRONG-ARM (HANDS, FIST, FEET OR BODILY FORCE)"/>
    <s v="AA"/>
    <s v="Adult Arrest"/>
    <n v="626"/>
    <m/>
    <m/>
    <m/>
    <s v="14400    KITTRIDGE                    ST"/>
    <m/>
    <n v="34.1907"/>
    <n v="-118.4465"/>
  </r>
  <r>
    <n v="200306392"/>
    <d v="2020-02-09T00:00:00"/>
    <x v="310"/>
    <n v="1630"/>
    <n v="3"/>
    <x v="2"/>
    <n v="362"/>
    <n v="1"/>
    <n v="440"/>
    <x v="20"/>
    <s v="1210 0913 1022 0344 0342 1822 1202 1310 2021"/>
    <n v="65"/>
    <s v="F"/>
    <s v="B"/>
    <n v="108"/>
    <s v="PARKING LOT"/>
    <m/>
    <m/>
    <s v="IC"/>
    <s v="Invest Cont"/>
    <n v="440"/>
    <m/>
    <m/>
    <m/>
    <s v="4500    MARTIN LUTHER KING JR        BL"/>
    <m/>
    <n v="34.017499999999998"/>
    <n v="-118.346"/>
  </r>
  <r>
    <n v="200315740"/>
    <d v="2020-08-14T00:00:00"/>
    <x v="217"/>
    <n v="1500"/>
    <n v="3"/>
    <x v="2"/>
    <n v="319"/>
    <n v="1"/>
    <n v="220"/>
    <x v="50"/>
    <s v="0104 0329 0416 0445 1822"/>
    <n v="19"/>
    <s v="X"/>
    <s v="X"/>
    <n v="210"/>
    <s v="RESTAURANT/FAST FOOD"/>
    <n v="500"/>
    <s v="UNKNOWN WEAPON/OTHER WEAPON"/>
    <s v="IC"/>
    <s v="Invest Cont"/>
    <n v="220"/>
    <m/>
    <m/>
    <m/>
    <s v="2500 S  FIGUEROA                     ST"/>
    <m/>
    <n v="34.0289"/>
    <n v="-118.2756"/>
  </r>
  <r>
    <n v="200617514"/>
    <d v="2020-11-02T00:00:00"/>
    <x v="245"/>
    <n v="1140"/>
    <n v="6"/>
    <x v="9"/>
    <n v="647"/>
    <n v="2"/>
    <n v="625"/>
    <x v="44"/>
    <s v="0400 0444 1822 1501"/>
    <n v="42"/>
    <s v="M"/>
    <s v="B"/>
    <n v="252"/>
    <s v="COFFEE SHOP (STARBUCKS, COFFEE BEAN, PEET'S, ETC.)"/>
    <n v="400"/>
    <s v="STRONG-ARM (HANDS, FIST, FEET OR BODILY FORCE)"/>
    <s v="AO"/>
    <s v="Adult Other"/>
    <n v="625"/>
    <m/>
    <m/>
    <m/>
    <s v="6200    HOLLYWOOD                    BL"/>
    <m/>
    <n v="34.101599999999998"/>
    <n v="-118.3252"/>
  </r>
  <r>
    <n v="200318594"/>
    <d v="2020-10-08T00:00:00"/>
    <x v="212"/>
    <n v="1940"/>
    <n v="3"/>
    <x v="2"/>
    <n v="399"/>
    <n v="1"/>
    <n v="761"/>
    <x v="35"/>
    <s v="0913 1820 2002 0421 0432 0334 0216"/>
    <n v="58"/>
    <s v="F"/>
    <s v="H"/>
    <n v="501"/>
    <s v="SINGLE FAMILY DWELLING"/>
    <n v="511"/>
    <s v="VERBAL THREAT"/>
    <s v="AO"/>
    <s v="Adult Other"/>
    <n v="761"/>
    <n v="930"/>
    <m/>
    <m/>
    <s v="400 W  42ND                         ST"/>
    <m/>
    <n v="34.007399999999997"/>
    <n v="-118.2821"/>
  </r>
  <r>
    <n v="200717033"/>
    <d v="2020-12-13T00:00:00"/>
    <x v="341"/>
    <n v="2020"/>
    <n v="7"/>
    <x v="0"/>
    <n v="753"/>
    <n v="1"/>
    <n v="320"/>
    <x v="36"/>
    <n v="1601"/>
    <n v="47"/>
    <s v="M"/>
    <s v="W"/>
    <n v="501"/>
    <s v="SINGLE FAMILY DWELLING"/>
    <m/>
    <m/>
    <s v="IC"/>
    <s v="Invest Cont"/>
    <n v="320"/>
    <m/>
    <m/>
    <m/>
    <s v="1200 S  GENESEE                      AV"/>
    <m/>
    <n v="34.053800000000003"/>
    <n v="-118.3622"/>
  </r>
  <r>
    <n v="201208091"/>
    <d v="2020-02-28T00:00:00"/>
    <x v="72"/>
    <n v="1430"/>
    <n v="12"/>
    <x v="8"/>
    <n v="1207"/>
    <n v="2"/>
    <n v="740"/>
    <x v="21"/>
    <s v="0329 0342 1309 1822 1307"/>
    <n v="35"/>
    <s v="F"/>
    <s v="B"/>
    <n v="501"/>
    <s v="SINGLE FAMILY DWELLING"/>
    <m/>
    <m/>
    <s v="IC"/>
    <s v="Invest Cont"/>
    <n v="740"/>
    <m/>
    <m/>
    <m/>
    <s v="800 W  50TH                         PL"/>
    <m/>
    <n v="33.997"/>
    <n v="-118.2871"/>
  </r>
  <r>
    <n v="200118989"/>
    <d v="2020-10-06T00:00:00"/>
    <x v="91"/>
    <n v="2217"/>
    <n v="1"/>
    <x v="1"/>
    <n v="153"/>
    <n v="2"/>
    <n v="740"/>
    <x v="21"/>
    <s v="1822 2046 1414 1420 0329"/>
    <n v="0"/>
    <s v="M"/>
    <s v="O"/>
    <n v="702"/>
    <s v="OFFICE BUILDING/OFFICE"/>
    <m/>
    <m/>
    <s v="AO"/>
    <s v="Adult Other"/>
    <n v="740"/>
    <m/>
    <m/>
    <m/>
    <s v="500 S  HILL                         ST"/>
    <m/>
    <n v="34.0488"/>
    <n v="-118.2518"/>
  </r>
  <r>
    <n v="201308758"/>
    <d v="2020-03-27T00:00:00"/>
    <x v="7"/>
    <n v="1230"/>
    <n v="13"/>
    <x v="6"/>
    <n v="1371"/>
    <n v="1"/>
    <n v="330"/>
    <x v="1"/>
    <s v="1300 0329 1609 1307 0344"/>
    <n v="36"/>
    <s v="M"/>
    <s v="H"/>
    <n v="101"/>
    <s v="STREET"/>
    <m/>
    <m/>
    <s v="IC"/>
    <s v="Invest Cont"/>
    <n v="330"/>
    <m/>
    <m/>
    <m/>
    <s v="5700 S  MAIN                         ST"/>
    <m/>
    <n v="33.992400000000004"/>
    <n v="-118.27719999999999"/>
  </r>
  <r>
    <n v="200321636"/>
    <d v="2020-12-12T00:00:00"/>
    <x v="341"/>
    <n v="400"/>
    <n v="3"/>
    <x v="2"/>
    <n v="333"/>
    <n v="1"/>
    <n v="210"/>
    <x v="11"/>
    <s v="0344 0370 0448 1309 1822"/>
    <n v="35"/>
    <s v="F"/>
    <s v="B"/>
    <n v="301"/>
    <s v="GAS STATION"/>
    <n v="400"/>
    <s v="STRONG-ARM (HANDS, FIST, FEET OR BODILY FORCE)"/>
    <s v="IC"/>
    <s v="Invest Cont"/>
    <n v="210"/>
    <m/>
    <m/>
    <m/>
    <s v="CRENSHAW                     BL"/>
    <s v="JEFFERSON                    BL"/>
    <n v="34.025599999999997"/>
    <n v="-118.3351"/>
  </r>
  <r>
    <n v="201216421"/>
    <d v="2020-07-12T00:00:00"/>
    <x v="0"/>
    <n v="1"/>
    <n v="12"/>
    <x v="8"/>
    <n v="1203"/>
    <n v="2"/>
    <n v="627"/>
    <x v="43"/>
    <s v="1259 0360 0553 0417 0416 0446 0444 0429 0437 0448"/>
    <n v="14"/>
    <s v="F"/>
    <s v="B"/>
    <n v="501"/>
    <s v="SINGLE FAMILY DWELLING"/>
    <n v="400"/>
    <s v="STRONG-ARM (HANDS, FIST, FEET OR BODILY FORCE)"/>
    <s v="AO"/>
    <s v="Adult Other"/>
    <n v="627"/>
    <m/>
    <m/>
    <m/>
    <s v="4900 S  GRAMERCY                     PL"/>
    <m/>
    <n v="33.997999999999998"/>
    <n v="-118.3139"/>
  </r>
  <r>
    <n v="200906073"/>
    <d v="2020-02-15T00:00:00"/>
    <x v="46"/>
    <n v="1045"/>
    <n v="9"/>
    <x v="3"/>
    <n v="937"/>
    <n v="2"/>
    <n v="940"/>
    <x v="62"/>
    <n v="1501"/>
    <n v="52"/>
    <s v="M"/>
    <s v="H"/>
    <n v="502"/>
    <s v="MULTI-UNIT DWELLING (APARTMENT, DUPLEX, ETC)"/>
    <m/>
    <m/>
    <s v="IC"/>
    <s v="Invest Cont"/>
    <n v="940"/>
    <m/>
    <m/>
    <m/>
    <s v="6200    HAZELTINE                    AV"/>
    <m/>
    <n v="34.182699999999997"/>
    <n v="-118.44"/>
  </r>
  <r>
    <n v="201213175"/>
    <d v="2020-05-20T00:00:00"/>
    <x v="329"/>
    <n v="900"/>
    <n v="12"/>
    <x v="8"/>
    <n v="1259"/>
    <n v="1"/>
    <n v="510"/>
    <x v="0"/>
    <m/>
    <n v="0"/>
    <m/>
    <m/>
    <n v="101"/>
    <s v="STREET"/>
    <m/>
    <m/>
    <s v="IC"/>
    <s v="Invest Cont"/>
    <n v="510"/>
    <m/>
    <m/>
    <m/>
    <s v="78TH                         ST"/>
    <s v="CROCKER"/>
    <n v="33.968800000000002"/>
    <n v="-118.2684"/>
  </r>
  <r>
    <n v="200813982"/>
    <d v="2020-09-12T00:00:00"/>
    <x v="171"/>
    <n v="1240"/>
    <n v="8"/>
    <x v="12"/>
    <n v="806"/>
    <n v="2"/>
    <n v="354"/>
    <x v="14"/>
    <s v="0100 0928 0929"/>
    <n v="46"/>
    <s v="M"/>
    <s v="W"/>
    <n v="501"/>
    <s v="SINGLE FAMILY DWELLING"/>
    <m/>
    <m/>
    <s v="IC"/>
    <s v="Invest Cont"/>
    <n v="354"/>
    <m/>
    <m/>
    <m/>
    <s v="10800    VIA VERONA                   ST"/>
    <m/>
    <n v="34.097700000000003"/>
    <n v="-118.4601"/>
  </r>
  <r>
    <n v="201105447"/>
    <d v="2020-02-03T00:00:00"/>
    <x v="87"/>
    <n v="905"/>
    <n v="11"/>
    <x v="7"/>
    <n v="1145"/>
    <n v="1"/>
    <n v="220"/>
    <x v="50"/>
    <s v="0202 1402 1822 0391 0432"/>
    <n v="0"/>
    <s v="M"/>
    <s v="X"/>
    <n v="602"/>
    <s v="BANK"/>
    <n v="504"/>
    <s v="DEMAND NOTE"/>
    <s v="IC"/>
    <s v="Invest Cont"/>
    <n v="220"/>
    <n v="998"/>
    <m/>
    <m/>
    <s v="2500    GLENDALE                     BL"/>
    <m/>
    <n v="34.102699999999999"/>
    <n v="-118.25920000000001"/>
  </r>
  <r>
    <n v="201116330"/>
    <d v="2020-12-05T00:00:00"/>
    <x v="302"/>
    <n v="2200"/>
    <n v="11"/>
    <x v="7"/>
    <n v="1124"/>
    <n v="1"/>
    <n v="510"/>
    <x v="0"/>
    <m/>
    <n v="0"/>
    <m/>
    <m/>
    <n v="101"/>
    <s v="STREET"/>
    <m/>
    <m/>
    <s v="IC"/>
    <s v="Invest Cont"/>
    <n v="510"/>
    <m/>
    <m/>
    <m/>
    <s v="3400    CHAPMAN                      ST"/>
    <m/>
    <n v="34.121899999999997"/>
    <n v="-118.24290000000001"/>
  </r>
  <r>
    <n v="200104886"/>
    <d v="2020-01-12T00:00:00"/>
    <x v="222"/>
    <n v="1625"/>
    <n v="1"/>
    <x v="1"/>
    <n v="134"/>
    <n v="1"/>
    <n v="440"/>
    <x v="20"/>
    <s v="2032 0344 1822"/>
    <n v="22"/>
    <s v="F"/>
    <s v="A"/>
    <n v="402"/>
    <s v="MARKET"/>
    <m/>
    <m/>
    <s v="IC"/>
    <s v="Invest Cont"/>
    <n v="440"/>
    <m/>
    <m/>
    <m/>
    <s v="300 S  BROADWAY"/>
    <m/>
    <n v="34.051000000000002"/>
    <n v="-118.248"/>
  </r>
  <r>
    <n v="200910920"/>
    <d v="2020-06-11T00:00:00"/>
    <x v="79"/>
    <n v="1150"/>
    <n v="9"/>
    <x v="3"/>
    <n v="938"/>
    <n v="2"/>
    <n v="900"/>
    <x v="18"/>
    <n v="1501"/>
    <n v="37"/>
    <s v="F"/>
    <s v="H"/>
    <n v="501"/>
    <s v="SINGLE FAMILY DWELLING"/>
    <m/>
    <m/>
    <s v="AO"/>
    <s v="Adult Other"/>
    <n v="900"/>
    <m/>
    <m/>
    <m/>
    <s v="6300    FULTON                       AV"/>
    <m/>
    <n v="34.181399999999996"/>
    <n v="-118.4263"/>
  </r>
  <r>
    <n v="200308144"/>
    <d v="2020-03-07T00:00:00"/>
    <x v="330"/>
    <n v="2100"/>
    <n v="3"/>
    <x v="2"/>
    <n v="331"/>
    <n v="2"/>
    <n v="745"/>
    <x v="9"/>
    <s v="0311 0329 0345 0910 2048"/>
    <n v="19"/>
    <s v="X"/>
    <s v="X"/>
    <n v="949"/>
    <s v="MTA - EXPO LINE - EXPO/LA BREA"/>
    <m/>
    <m/>
    <s v="IC"/>
    <s v="Invest Cont"/>
    <n v="745"/>
    <m/>
    <m/>
    <m/>
    <s v="5000    EXPOSITION                   BL"/>
    <m/>
    <n v="34.0246"/>
    <n v="-118.352"/>
  </r>
  <r>
    <n v="200707415"/>
    <d v="2020-03-12T00:00:00"/>
    <x v="3"/>
    <n v="1802"/>
    <n v="7"/>
    <x v="0"/>
    <n v="782"/>
    <n v="1"/>
    <n v="330"/>
    <x v="1"/>
    <s v="0344 1300 1606"/>
    <n v="43"/>
    <s v="F"/>
    <s v="B"/>
    <n v="101"/>
    <s v="STREET"/>
    <m/>
    <m/>
    <s v="IC"/>
    <s v="Invest Cont"/>
    <n v="330"/>
    <m/>
    <m/>
    <m/>
    <s v="1900 S  SPAULDING                    AV"/>
    <m/>
    <n v="34.042000000000002"/>
    <n v="-118.36579999999999"/>
  </r>
  <r>
    <n v="200705667"/>
    <d v="2020-02-04T00:00:00"/>
    <x v="253"/>
    <n v="1611"/>
    <n v="7"/>
    <x v="0"/>
    <n v="765"/>
    <n v="2"/>
    <n v="624"/>
    <x v="15"/>
    <s v="0400 1300"/>
    <n v="42"/>
    <s v="M"/>
    <s v="O"/>
    <n v="203"/>
    <s v="OTHER BUSINESS"/>
    <n v="400"/>
    <s v="STRONG-ARM (HANDS, FIST, FEET OR BODILY FORCE)"/>
    <s v="AO"/>
    <s v="Adult Other"/>
    <n v="624"/>
    <m/>
    <m/>
    <m/>
    <s v="5000 W  PICO                         BL"/>
    <m/>
    <n v="34.047800000000002"/>
    <n v="-118.3459"/>
  </r>
  <r>
    <n v="200516356"/>
    <d v="2020-11-08T00:00:00"/>
    <x v="68"/>
    <n v="25"/>
    <n v="5"/>
    <x v="10"/>
    <n v="557"/>
    <n v="1"/>
    <n v="210"/>
    <x v="11"/>
    <s v="1266 0344 0400 1202 1309"/>
    <n v="66"/>
    <s v="M"/>
    <s v="W"/>
    <n v="210"/>
    <s v="RESTAURANT/FAST FOOD"/>
    <n v="400"/>
    <s v="STRONG-ARM (HANDS, FIST, FEET OR BODILY FORCE)"/>
    <s v="AA"/>
    <s v="Adult Arrest"/>
    <n v="210"/>
    <m/>
    <m/>
    <m/>
    <s v="600 S  GAFFEY                       ST"/>
    <m/>
    <n v="33.738300000000002"/>
    <n v="-118.2923"/>
  </r>
  <r>
    <n v="201217037"/>
    <d v="2020-07-23T00:00:00"/>
    <x v="286"/>
    <n v="725"/>
    <n v="12"/>
    <x v="8"/>
    <n v="1253"/>
    <n v="1"/>
    <n v="220"/>
    <x v="50"/>
    <s v="0400 0416 1278 1822"/>
    <n v="30"/>
    <s v="M"/>
    <s v="H"/>
    <n v="101"/>
    <s v="STREET"/>
    <n v="400"/>
    <s v="STRONG-ARM (HANDS, FIST, FEET OR BODILY FORCE)"/>
    <s v="IC"/>
    <s v="Invest Cont"/>
    <n v="220"/>
    <m/>
    <m/>
    <m/>
    <s v="W  75TH                         ST"/>
    <s v="S  WESTERN                      AV"/>
    <n v="33.971800000000002"/>
    <n v="-118.309"/>
  </r>
  <r>
    <n v="201215454"/>
    <d v="2020-06-27T00:00:00"/>
    <x v="37"/>
    <n v="1330"/>
    <n v="12"/>
    <x v="8"/>
    <n v="1245"/>
    <n v="1"/>
    <n v="230"/>
    <x v="13"/>
    <s v="0903 0913 2036 1239 1215 1240 0908 2054 1539 1218"/>
    <n v="20"/>
    <s v="F"/>
    <s v="B"/>
    <n v="101"/>
    <s v="STREET"/>
    <n v="307"/>
    <s v="VEHICLE"/>
    <s v="IC"/>
    <s v="Invest Cont"/>
    <n v="230"/>
    <m/>
    <m/>
    <m/>
    <s v="WESTERN                      AV"/>
    <s v="65TH                         ST"/>
    <n v="33.978900000000003"/>
    <n v="-118.29810000000001"/>
  </r>
  <r>
    <n v="201114087"/>
    <d v="2020-09-28T00:00:00"/>
    <x v="294"/>
    <n v="1230"/>
    <n v="11"/>
    <x v="7"/>
    <n v="1136"/>
    <n v="2"/>
    <n v="624"/>
    <x v="15"/>
    <s v="0400 0416 1822"/>
    <n v="64"/>
    <s v="M"/>
    <s v="W"/>
    <n v="502"/>
    <s v="MULTI-UNIT DWELLING (APARTMENT, DUPLEX, ETC)"/>
    <n v="400"/>
    <s v="STRONG-ARM (HANDS, FIST, FEET OR BODILY FORCE)"/>
    <s v="IC"/>
    <s v="Invest Cont"/>
    <n v="624"/>
    <m/>
    <m/>
    <m/>
    <s v="4100    EAGLE ROCK                   BL"/>
    <m/>
    <n v="34.120899999999999"/>
    <n v="-118.227"/>
  </r>
  <r>
    <n v="200711486"/>
    <d v="2020-07-10T00:00:00"/>
    <x v="298"/>
    <n v="1530"/>
    <n v="7"/>
    <x v="0"/>
    <n v="776"/>
    <n v="1"/>
    <n v="420"/>
    <x v="33"/>
    <s v="1822 1300 0385 0344"/>
    <n v="33"/>
    <s v="M"/>
    <s v="W"/>
    <n v="101"/>
    <s v="STREET"/>
    <m/>
    <m/>
    <s v="IC"/>
    <s v="Invest Cont"/>
    <n v="420"/>
    <m/>
    <m/>
    <m/>
    <s v="4500    ST ELMO                      DR"/>
    <m/>
    <n v="34.0441"/>
    <n v="-118.3378"/>
  </r>
  <r>
    <n v="200121889"/>
    <d v="2020-12-03T00:00:00"/>
    <x v="9"/>
    <n v="1550"/>
    <n v="1"/>
    <x v="1"/>
    <n v="153"/>
    <n v="1"/>
    <n v="210"/>
    <x v="11"/>
    <s v="0443 0334 0342 1402 0913 0448 0416 0344"/>
    <n v="24"/>
    <s v="M"/>
    <s v="B"/>
    <n v="502"/>
    <s v="MULTI-UNIT DWELLING (APARTMENT, DUPLEX, ETC)"/>
    <n v="513"/>
    <s v="STUN GUN"/>
    <s v="IC"/>
    <s v="Invest Cont"/>
    <n v="210"/>
    <n v="998"/>
    <m/>
    <m/>
    <s v="200 W  7TH                          ST"/>
    <m/>
    <n v="34.046700000000001"/>
    <n v="-118.252"/>
  </r>
  <r>
    <n v="201308743"/>
    <d v="2020-03-25T00:00:00"/>
    <x v="328"/>
    <n v="1200"/>
    <n v="13"/>
    <x v="6"/>
    <n v="1321"/>
    <n v="2"/>
    <n v="740"/>
    <x v="21"/>
    <s v="0329 1609"/>
    <n v="25"/>
    <s v="F"/>
    <s v="B"/>
    <n v="122"/>
    <s v="VEHICLE, PASSENGER/TRUCK"/>
    <m/>
    <m/>
    <s v="IC"/>
    <s v="Invest Cont"/>
    <n v="740"/>
    <m/>
    <m/>
    <m/>
    <s v="2300 S  GRAND                        AV"/>
    <m/>
    <n v="34.0291"/>
    <n v="-118.2706"/>
  </r>
  <r>
    <n v="200517961"/>
    <d v="2020-12-18T00:00:00"/>
    <x v="228"/>
    <n v="1200"/>
    <n v="5"/>
    <x v="10"/>
    <n v="589"/>
    <n v="2"/>
    <n v="932"/>
    <x v="74"/>
    <n v="1202"/>
    <n v="63"/>
    <s v="F"/>
    <s v="H"/>
    <n v="709"/>
    <s v="PUBLIC RESTROOM(INDOORS-INSIDE)"/>
    <m/>
    <m/>
    <s v="IC"/>
    <s v="Invest Cont"/>
    <n v="932"/>
    <m/>
    <m/>
    <m/>
    <s v="200    WATCHORN WALK"/>
    <m/>
    <n v="33.721499999999999"/>
    <n v="-118.2826"/>
  </r>
  <r>
    <n v="200606239"/>
    <d v="2020-02-16T00:00:00"/>
    <x v="94"/>
    <n v="1625"/>
    <n v="6"/>
    <x v="9"/>
    <n v="638"/>
    <n v="1"/>
    <n v="442"/>
    <x v="16"/>
    <s v="0325 1822"/>
    <n v="0"/>
    <s v="X"/>
    <s v="X"/>
    <n v="405"/>
    <s v="CLOTHING STORE"/>
    <m/>
    <m/>
    <s v="IC"/>
    <s v="Invest Cont"/>
    <n v="442"/>
    <m/>
    <m/>
    <m/>
    <s v="5500    HOLLYWOOD                    BL"/>
    <m/>
    <n v="34.1038"/>
    <n v="-118.3151"/>
  </r>
  <r>
    <n v="200605702"/>
    <d v="2020-02-05T00:00:00"/>
    <x v="134"/>
    <n v="630"/>
    <n v="6"/>
    <x v="9"/>
    <n v="656"/>
    <n v="2"/>
    <n v="930"/>
    <x v="30"/>
    <s v="0421 0422 0913"/>
    <n v="42"/>
    <s v="F"/>
    <s v="W"/>
    <n v="501"/>
    <s v="SINGLE FAMILY DWELLING"/>
    <n v="511"/>
    <s v="VERBAL THREAT"/>
    <s v="IC"/>
    <s v="Invest Cont"/>
    <n v="930"/>
    <m/>
    <m/>
    <m/>
    <s v="6000    ROMAINE                      ST"/>
    <m/>
    <n v="34.088900000000002"/>
    <n v="-118.3223"/>
  </r>
  <r>
    <n v="201218459"/>
    <d v="2020-08-13T00:00:00"/>
    <x v="217"/>
    <n v="355"/>
    <n v="12"/>
    <x v="8"/>
    <n v="1215"/>
    <n v="2"/>
    <n v="626"/>
    <x v="10"/>
    <n v="2000"/>
    <n v="38"/>
    <s v="F"/>
    <s v="B"/>
    <n v="501"/>
    <s v="SINGLE FAMILY DWELLING"/>
    <m/>
    <m/>
    <s v="AO"/>
    <s v="Adult Other"/>
    <n v="626"/>
    <m/>
    <m/>
    <m/>
    <s v="1400 W  53RD                         ST"/>
    <m/>
    <n v="33.994100000000003"/>
    <n v="-118.3002"/>
  </r>
  <r>
    <n v="200209454"/>
    <d v="2020-04-27T00:00:00"/>
    <x v="303"/>
    <n v="2000"/>
    <n v="2"/>
    <x v="5"/>
    <n v="261"/>
    <n v="1"/>
    <n v="236"/>
    <x v="46"/>
    <s v="0913 2000 1814 0448 0400 0408"/>
    <n v="34"/>
    <s v="F"/>
    <s v="A"/>
    <n v="502"/>
    <s v="MULTI-UNIT DWELLING (APARTMENT, DUPLEX, ETC)"/>
    <n v="400"/>
    <s v="STRONG-ARM (HANDS, FIST, FEET OR BODILY FORCE)"/>
    <s v="IC"/>
    <s v="Invest Cont"/>
    <n v="236"/>
    <m/>
    <m/>
    <m/>
    <s v="700 S  CORONADO                     ST"/>
    <m/>
    <n v="34.058900000000001"/>
    <n v="-118.2821"/>
  </r>
  <r>
    <n v="201225586"/>
    <d v="2020-12-02T00:00:00"/>
    <x v="194"/>
    <n v="1600"/>
    <n v="12"/>
    <x v="8"/>
    <n v="1269"/>
    <n v="1"/>
    <n v="510"/>
    <x v="0"/>
    <m/>
    <n v="0"/>
    <m/>
    <m/>
    <n v="101"/>
    <s v="STREET"/>
    <m/>
    <m/>
    <s v="IC"/>
    <s v="Invest Cont"/>
    <n v="510"/>
    <m/>
    <m/>
    <m/>
    <s v="80TH                         ST"/>
    <s v="SAN PEDRO                    ST"/>
    <n v="33.966500000000003"/>
    <n v="-118.26949999999999"/>
  </r>
  <r>
    <n v="201219019"/>
    <d v="2020-08-20T00:00:00"/>
    <x v="144"/>
    <n v="1610"/>
    <n v="12"/>
    <x v="8"/>
    <n v="1269"/>
    <n v="1"/>
    <n v="761"/>
    <x v="35"/>
    <s v="1822 0334 0400 2004"/>
    <n v="0"/>
    <s v="M"/>
    <s v="B"/>
    <n v="101"/>
    <s v="STREET"/>
    <n v="215"/>
    <s v="MACHETE"/>
    <s v="IC"/>
    <s v="Invest Cont"/>
    <n v="761"/>
    <m/>
    <m/>
    <m/>
    <s v="MANCHESTER                   AV"/>
    <s v="STANFORD"/>
    <n v="33.960099999999997"/>
    <n v="-118.2629"/>
  </r>
  <r>
    <n v="200306280"/>
    <d v="2020-02-07T00:00:00"/>
    <x v="15"/>
    <n v="1430"/>
    <n v="3"/>
    <x v="2"/>
    <n v="328"/>
    <n v="2"/>
    <n v="860"/>
    <x v="66"/>
    <s v="0448 1251 0345 1822 0305 0551"/>
    <n v="26"/>
    <s v="F"/>
    <s v="H"/>
    <n v="102"/>
    <s v="SIDEWALK"/>
    <n v="400"/>
    <s v="STRONG-ARM (HANDS, FIST, FEET OR BODILY FORCE)"/>
    <s v="AA"/>
    <s v="Adult Arrest"/>
    <n v="860"/>
    <m/>
    <m/>
    <m/>
    <s v="HOOVER                       ST"/>
    <s v="ADAMS"/>
    <n v="34.030299999999997"/>
    <n v="-118.28400000000001"/>
  </r>
  <r>
    <n v="200510371"/>
    <d v="2020-06-08T00:00:00"/>
    <x v="20"/>
    <n v="1500"/>
    <n v="5"/>
    <x v="10"/>
    <n v="555"/>
    <n v="1"/>
    <n v="230"/>
    <x v="13"/>
    <s v="1822 0416 0417 0429 0432"/>
    <n v="43"/>
    <s v="M"/>
    <s v="W"/>
    <n v="108"/>
    <s v="PARKING LOT"/>
    <n v="400"/>
    <s v="STRONG-ARM (HANDS, FIST, FEET OR BODILY FORCE)"/>
    <s v="IC"/>
    <s v="Invest Cont"/>
    <n v="230"/>
    <m/>
    <m/>
    <m/>
    <s v="GAFFEY                       ST"/>
    <s v="9TH                          ST"/>
    <n v="33.7483"/>
    <n v="-118.2931"/>
  </r>
  <r>
    <n v="200120495"/>
    <d v="2020-11-03T00:00:00"/>
    <x v="312"/>
    <n v="1100"/>
    <n v="1"/>
    <x v="1"/>
    <n v="145"/>
    <n v="2"/>
    <n v="740"/>
    <x v="21"/>
    <s v="1822 0397 1602 0344 0329"/>
    <n v="34"/>
    <s v="M"/>
    <s v="H"/>
    <n v="108"/>
    <s v="PARKING LOT"/>
    <m/>
    <m/>
    <s v="IC"/>
    <s v="Invest Cont"/>
    <n v="740"/>
    <m/>
    <m/>
    <m/>
    <s v="5TH"/>
    <s v="MAIN"/>
    <n v="34.046700000000001"/>
    <n v="-118.24850000000001"/>
  </r>
  <r>
    <n v="200617676"/>
    <d v="2020-11-06T00:00:00"/>
    <x v="166"/>
    <n v="1045"/>
    <n v="6"/>
    <x v="9"/>
    <n v="656"/>
    <n v="2"/>
    <n v="745"/>
    <x v="9"/>
    <s v="0329 1300 1501"/>
    <n v="0"/>
    <s v="X"/>
    <s v="X"/>
    <n v="101"/>
    <s v="STREET"/>
    <n v="500"/>
    <s v="UNKNOWN WEAPON/OTHER WEAPON"/>
    <s v="IC"/>
    <s v="Invest Cont"/>
    <n v="745"/>
    <m/>
    <m/>
    <m/>
    <s v="SANTA MONICA"/>
    <s v="VINE"/>
    <n v="34.090699999999998"/>
    <n v="-118.3266"/>
  </r>
  <r>
    <n v="200109835"/>
    <d v="2020-03-30T00:00:00"/>
    <x v="152"/>
    <n v="1040"/>
    <n v="1"/>
    <x v="1"/>
    <n v="138"/>
    <n v="1"/>
    <n v="230"/>
    <x v="13"/>
    <s v="2060 2000 1218 1402 2004 1813 0913 0334 0445 1414"/>
    <n v="28"/>
    <s v="M"/>
    <s v="B"/>
    <n v="101"/>
    <s v="STREET"/>
    <n v="312"/>
    <s v="PIPE/METAL PIPE"/>
    <s v="AO"/>
    <s v="Adult Other"/>
    <n v="230"/>
    <n v="998"/>
    <m/>
    <m/>
    <s v="300    CROCKER                      ST"/>
    <m/>
    <n v="34.046399999999998"/>
    <n v="-118.2402"/>
  </r>
  <r>
    <n v="201000976"/>
    <d v="2020-11-19T00:00:00"/>
    <x v="92"/>
    <n v="1355"/>
    <n v="10"/>
    <x v="11"/>
    <n v="1033"/>
    <n v="1"/>
    <n v="320"/>
    <x v="36"/>
    <s v="1822 1402 0314 1606 1414"/>
    <n v="47"/>
    <s v="M"/>
    <s v="O"/>
    <n v="501"/>
    <s v="SINGLE FAMILY DWELLING"/>
    <m/>
    <m/>
    <s v="AA"/>
    <s v="Adult Arrest"/>
    <n v="320"/>
    <m/>
    <m/>
    <m/>
    <s v="6100    TAMPA                        AV"/>
    <m/>
    <n v="34.1813"/>
    <n v="-118.5534"/>
  </r>
  <r>
    <n v="201011046"/>
    <d v="2020-07-16T00:00:00"/>
    <x v="51"/>
    <n v="1758"/>
    <n v="10"/>
    <x v="11"/>
    <n v="1001"/>
    <n v="1"/>
    <n v="510"/>
    <x v="0"/>
    <m/>
    <n v="0"/>
    <m/>
    <m/>
    <n v="101"/>
    <s v="STREET"/>
    <m/>
    <m/>
    <s v="IC"/>
    <s v="Invest Cont"/>
    <n v="510"/>
    <m/>
    <m/>
    <m/>
    <s v="7700    MELVIN                       AV"/>
    <m/>
    <n v="34.210299999999997"/>
    <n v="-118.5603"/>
  </r>
  <r>
    <n v="201223954"/>
    <d v="2020-11-04T00:00:00"/>
    <x v="2"/>
    <n v="1900"/>
    <n v="12"/>
    <x v="8"/>
    <n v="1266"/>
    <n v="2"/>
    <n v="626"/>
    <x v="10"/>
    <s v="2000 0400 0444 1814 0913"/>
    <n v="46"/>
    <s v="F"/>
    <s v="B"/>
    <n v="502"/>
    <s v="MULTI-UNIT DWELLING (APARTMENT, DUPLEX, ETC)"/>
    <n v="400"/>
    <s v="STRONG-ARM (HANDS, FIST, FEET OR BODILY FORCE)"/>
    <s v="AO"/>
    <s v="Adult Other"/>
    <n v="626"/>
    <m/>
    <m/>
    <m/>
    <s v="800 W  80TH                         ST"/>
    <m/>
    <n v="33.966700000000003"/>
    <n v="-118.2877"/>
  </r>
  <r>
    <n v="201110658"/>
    <d v="2020-06-21T00:00:00"/>
    <x v="50"/>
    <n v="1400"/>
    <n v="11"/>
    <x v="7"/>
    <n v="1109"/>
    <n v="1"/>
    <n v="510"/>
    <x v="0"/>
    <m/>
    <n v="0"/>
    <m/>
    <m/>
    <n v="101"/>
    <s v="STREET"/>
    <m/>
    <m/>
    <s v="IC"/>
    <s v="Invest Cont"/>
    <n v="510"/>
    <m/>
    <m/>
    <m/>
    <s v="1800    LAS FLORES                   DR"/>
    <m/>
    <n v="34.141300000000001"/>
    <n v="-118.2062"/>
  </r>
  <r>
    <n v="200817169"/>
    <d v="2020-12-04T00:00:00"/>
    <x v="41"/>
    <n v="1030"/>
    <n v="8"/>
    <x v="12"/>
    <n v="826"/>
    <n v="2"/>
    <n v="662"/>
    <x v="17"/>
    <s v="0701 0800 0344 1822"/>
    <n v="59"/>
    <s v="M"/>
    <s v="W"/>
    <n v="502"/>
    <s v="MULTI-UNIT DWELLING (APARTMENT, DUPLEX, ETC)"/>
    <m/>
    <m/>
    <s v="IC"/>
    <s v="Invest Cont"/>
    <n v="662"/>
    <m/>
    <m/>
    <m/>
    <s v="12100    SAN VICENTE                  BL"/>
    <m/>
    <n v="34.052"/>
    <n v="-118.4742"/>
  </r>
  <r>
    <n v="201301153"/>
    <d v="2020-12-05T00:00:00"/>
    <x v="195"/>
    <n v="2120"/>
    <n v="13"/>
    <x v="6"/>
    <n v="1344"/>
    <n v="1"/>
    <n v="251"/>
    <x v="55"/>
    <s v="1822 0329 0432"/>
    <n v="70"/>
    <s v="F"/>
    <s v="H"/>
    <n v="501"/>
    <s v="SINGLE FAMILY DWELLING"/>
    <n v="106"/>
    <s v="UNKNOWN FIREARM"/>
    <s v="IC"/>
    <s v="Invest Cont"/>
    <n v="251"/>
    <m/>
    <m/>
    <m/>
    <s v="800 E  42ND                         ST"/>
    <m/>
    <n v="34.0075"/>
    <n v="-118.26430000000001"/>
  </r>
  <r>
    <n v="200904802"/>
    <d v="2020-01-19T00:00:00"/>
    <x v="230"/>
    <n v="430"/>
    <n v="9"/>
    <x v="3"/>
    <n v="914"/>
    <n v="1"/>
    <n v="210"/>
    <x v="11"/>
    <s v="0416 0446 1822 0605 0344"/>
    <n v="19"/>
    <s v="M"/>
    <s v="H"/>
    <n v="101"/>
    <s v="STREET"/>
    <n v="400"/>
    <s v="STRONG-ARM (HANDS, FIST, FEET OR BODILY FORCE)"/>
    <s v="IC"/>
    <s v="Invest Cont"/>
    <n v="210"/>
    <m/>
    <m/>
    <m/>
    <s v="14800    VANOWEN                      ST"/>
    <m/>
    <n v="34.197600000000001"/>
    <n v="-118.45740000000001"/>
  </r>
  <r>
    <n v="200514645"/>
    <d v="2020-09-29T00:00:00"/>
    <x v="16"/>
    <n v="1315"/>
    <n v="5"/>
    <x v="10"/>
    <n v="525"/>
    <n v="1"/>
    <n v="440"/>
    <x v="20"/>
    <s v="0344 1202"/>
    <n v="60"/>
    <s v="M"/>
    <s v="O"/>
    <n v="203"/>
    <s v="OTHER BUSINESS"/>
    <m/>
    <m/>
    <s v="IC"/>
    <s v="Invest Cont"/>
    <n v="440"/>
    <m/>
    <m/>
    <m/>
    <s v="500 N  MARINE                       AV"/>
    <m/>
    <n v="33.775599999999997"/>
    <n v="-118.2634"/>
  </r>
  <r>
    <n v="200815851"/>
    <d v="2020-10-29T00:00:00"/>
    <x v="229"/>
    <n v="1630"/>
    <n v="8"/>
    <x v="12"/>
    <n v="842"/>
    <n v="1"/>
    <n v="331"/>
    <x v="23"/>
    <s v="0344 1822 0385 1602"/>
    <n v="39"/>
    <s v="M"/>
    <s v="W"/>
    <n v="108"/>
    <s v="PARKING LOT"/>
    <m/>
    <m/>
    <s v="IC"/>
    <s v="Invest Cont"/>
    <n v="331"/>
    <m/>
    <m/>
    <m/>
    <s v="11800    WILSHIRE                     BL"/>
    <m/>
    <n v="34.048200000000001"/>
    <n v="-118.46250000000001"/>
  </r>
  <r>
    <n v="201309373"/>
    <d v="2020-04-14T00:00:00"/>
    <x v="290"/>
    <n v="300"/>
    <n v="13"/>
    <x v="6"/>
    <n v="1367"/>
    <n v="1"/>
    <n v="510"/>
    <x v="0"/>
    <m/>
    <n v="0"/>
    <m/>
    <m/>
    <n v="101"/>
    <s v="STREET"/>
    <m/>
    <m/>
    <s v="IC"/>
    <s v="Invest Cont"/>
    <n v="510"/>
    <m/>
    <m/>
    <m/>
    <s v="5200    STAUNTON                     AV"/>
    <m/>
    <n v="33.995399999999997"/>
    <n v="-118.2415"/>
  </r>
  <r>
    <n v="200610318"/>
    <d v="2020-05-17T00:00:00"/>
    <x v="280"/>
    <n v="1145"/>
    <n v="6"/>
    <x v="9"/>
    <n v="639"/>
    <n v="2"/>
    <n v="626"/>
    <x v="10"/>
    <s v="0400 1300 1822"/>
    <n v="0"/>
    <s v="M"/>
    <s v="W"/>
    <n v="122"/>
    <s v="VEHICLE, PASSENGER/TRUCK"/>
    <n v="400"/>
    <s v="STRONG-ARM (HANDS, FIST, FEET OR BODILY FORCE)"/>
    <s v="AO"/>
    <s v="Adult Other"/>
    <n v="626"/>
    <m/>
    <m/>
    <m/>
    <s v="1800 N  WESTERN                      AV"/>
    <m/>
    <n v="34.1036"/>
    <n v="-118.30929999999999"/>
  </r>
  <r>
    <n v="200708905"/>
    <d v="2020-05-04T00:00:00"/>
    <x v="332"/>
    <n v="900"/>
    <n v="7"/>
    <x v="0"/>
    <n v="706"/>
    <n v="2"/>
    <n v="745"/>
    <x v="9"/>
    <s v="0329 1609"/>
    <n v="0"/>
    <s v="M"/>
    <s v="O"/>
    <n v="203"/>
    <s v="OTHER BUSINESS"/>
    <m/>
    <m/>
    <s v="IC"/>
    <s v="Invest Cont"/>
    <n v="745"/>
    <m/>
    <m/>
    <m/>
    <s v="800 N  LA BREA                      AV"/>
    <m/>
    <n v="34.085299999999997"/>
    <n v="-118.3441"/>
  </r>
  <r>
    <n v="200705219"/>
    <d v="2020-01-26T00:00:00"/>
    <x v="119"/>
    <n v="1420"/>
    <n v="7"/>
    <x v="0"/>
    <n v="723"/>
    <n v="2"/>
    <n v="624"/>
    <x v="15"/>
    <s v="0416 1218"/>
    <n v="57"/>
    <s v="M"/>
    <s v="W"/>
    <n v="102"/>
    <s v="SIDEWALK"/>
    <n v="400"/>
    <s v="STRONG-ARM (HANDS, FIST, FEET OR BODILY FORCE)"/>
    <s v="IC"/>
    <s v="Invest Cont"/>
    <n v="624"/>
    <m/>
    <m/>
    <m/>
    <s v="FAIRFAX                      AV"/>
    <s v="BLACKBURN                    AV"/>
    <n v="34.070799999999998"/>
    <n v="-118.3614"/>
  </r>
  <r>
    <n v="201115346"/>
    <d v="2020-11-02T00:00:00"/>
    <x v="345"/>
    <n v="2000"/>
    <n v="11"/>
    <x v="7"/>
    <n v="1143"/>
    <n v="1"/>
    <n v="310"/>
    <x v="5"/>
    <s v="0344 1822 0358"/>
    <n v="51"/>
    <s v="M"/>
    <s v="W"/>
    <n v="707"/>
    <s v="GARAGE/CARPORT"/>
    <m/>
    <m/>
    <s v="IC"/>
    <s v="Invest Cont"/>
    <n v="310"/>
    <m/>
    <m/>
    <m/>
    <s v="2400    CLAREMONT                    AV"/>
    <m/>
    <n v="34.103000000000002"/>
    <n v="-118.274"/>
  </r>
  <r>
    <n v="200716459"/>
    <d v="2020-11-27T00:00:00"/>
    <x v="29"/>
    <n v="1204"/>
    <n v="7"/>
    <x v="0"/>
    <n v="753"/>
    <n v="1"/>
    <n v="440"/>
    <x v="20"/>
    <s v="1822 0344 0394"/>
    <n v="70"/>
    <s v="M"/>
    <s v="W"/>
    <n v="510"/>
    <s v="NURSING/CONVALESCENT/RETIREMENT HOME"/>
    <m/>
    <m/>
    <s v="IC"/>
    <s v="Invest Cont"/>
    <n v="440"/>
    <m/>
    <m/>
    <m/>
    <s v="W  OLYMPIC                      BL"/>
    <s v="S  FAIRFAX                      AV"/>
    <n v="34.058199999999999"/>
    <n v="-118.3639"/>
  </r>
  <r>
    <n v="200319320"/>
    <d v="2020-10-24T00:00:00"/>
    <x v="161"/>
    <n v="1500"/>
    <n v="3"/>
    <x v="2"/>
    <n v="363"/>
    <n v="1"/>
    <n v="510"/>
    <x v="0"/>
    <m/>
    <n v="0"/>
    <m/>
    <m/>
    <n v="103"/>
    <s v="ALLEY"/>
    <m/>
    <m/>
    <s v="IC"/>
    <s v="Invest Cont"/>
    <n v="510"/>
    <m/>
    <m/>
    <m/>
    <s v="4000    WEST                         BL"/>
    <m/>
    <n v="34.0107"/>
    <n v="-118.3467"/>
  </r>
  <r>
    <n v="200311247"/>
    <d v="2020-05-13T00:00:00"/>
    <x v="25"/>
    <n v="1700"/>
    <n v="3"/>
    <x v="2"/>
    <n v="362"/>
    <n v="1"/>
    <n v="420"/>
    <x v="33"/>
    <s v="1300 1606 0344 1202"/>
    <n v="61"/>
    <s v="M"/>
    <s v="B"/>
    <n v="108"/>
    <s v="PARKING LOT"/>
    <m/>
    <m/>
    <s v="IC"/>
    <s v="Invest Cont"/>
    <n v="420"/>
    <m/>
    <m/>
    <m/>
    <s v="3800    POTOMAC                      AV"/>
    <m/>
    <n v="34.015599999999999"/>
    <n v="-118.3466"/>
  </r>
  <r>
    <n v="201209962"/>
    <d v="2020-03-28T00:00:00"/>
    <x v="128"/>
    <n v="1930"/>
    <n v="12"/>
    <x v="8"/>
    <n v="1218"/>
    <n v="1"/>
    <n v="350"/>
    <x v="60"/>
    <s v="2000 0344 1814 0319 0444 0416 0432 0913"/>
    <n v="27"/>
    <s v="F"/>
    <s v="B"/>
    <n v="502"/>
    <s v="MULTI-UNIT DWELLING (APARTMENT, DUPLEX, ETC)"/>
    <n v="400"/>
    <s v="STRONG-ARM (HANDS, FIST, FEET OR BODILY FORCE)"/>
    <s v="AO"/>
    <s v="Adult Other"/>
    <n v="350"/>
    <m/>
    <m/>
    <m/>
    <s v="700 W  56TH                         ST"/>
    <m/>
    <n v="33.991500000000002"/>
    <n v="-118.2842"/>
  </r>
  <r>
    <n v="200106347"/>
    <d v="2020-02-03T00:00:00"/>
    <x v="233"/>
    <n v="1415"/>
    <n v="1"/>
    <x v="1"/>
    <n v="152"/>
    <n v="2"/>
    <n v="850"/>
    <x v="41"/>
    <s v="2004 0528 0529"/>
    <n v="25"/>
    <s v="F"/>
    <s v="B"/>
    <n v="738"/>
    <s v="LIBRARY"/>
    <m/>
    <m/>
    <s v="IC"/>
    <s v="Invest Cont"/>
    <n v="850"/>
    <m/>
    <m/>
    <m/>
    <s v="600 W  5TH                          ST"/>
    <m/>
    <n v="34.050199999999997"/>
    <n v="-118.254"/>
  </r>
  <r>
    <n v="200905327"/>
    <d v="2020-01-31T00:00:00"/>
    <x v="94"/>
    <n v="2330"/>
    <n v="9"/>
    <x v="3"/>
    <n v="906"/>
    <n v="2"/>
    <n v="946"/>
    <x v="8"/>
    <s v="0392 2004"/>
    <n v="0"/>
    <s v="X"/>
    <s v="X"/>
    <n v="101"/>
    <s v="STREET"/>
    <m/>
    <m/>
    <s v="IC"/>
    <s v="Invest Cont"/>
    <n v="946"/>
    <m/>
    <m/>
    <m/>
    <s v="7300    VAN NUYS                     BL"/>
    <m/>
    <n v="34.203000000000003"/>
    <n v="-118.44880000000001"/>
  </r>
  <r>
    <n v="201306732"/>
    <d v="2020-02-19T00:00:00"/>
    <x v="270"/>
    <n v="15"/>
    <n v="13"/>
    <x v="6"/>
    <n v="1322"/>
    <n v="2"/>
    <n v="740"/>
    <x v="21"/>
    <s v="0329 0311 1413"/>
    <n v="21"/>
    <s v="M"/>
    <s v="H"/>
    <n v="203"/>
    <s v="OTHER BUSINESS"/>
    <m/>
    <m/>
    <s v="AO"/>
    <s v="Adult Other"/>
    <n v="740"/>
    <n v="998"/>
    <m/>
    <m/>
    <s v="SAN PEDRO                    ST"/>
    <s v="AVALON                       BL"/>
    <n v="34.0242"/>
    <n v="-118.2623"/>
  </r>
  <r>
    <n v="200213510"/>
    <d v="2020-08-08T00:00:00"/>
    <x v="266"/>
    <n v="2200"/>
    <n v="2"/>
    <x v="5"/>
    <n v="241"/>
    <n v="1"/>
    <n v="420"/>
    <x v="33"/>
    <s v="0344 0377"/>
    <n v="21"/>
    <s v="M"/>
    <s v="H"/>
    <n v="707"/>
    <s v="GARAGE/CARPORT"/>
    <m/>
    <m/>
    <s v="IC"/>
    <s v="Invest Cont"/>
    <n v="420"/>
    <m/>
    <m/>
    <m/>
    <s v="400 S  OCCIDENTAL                   BL"/>
    <m/>
    <n v="34.065899999999999"/>
    <n v="-118.2834"/>
  </r>
  <r>
    <n v="201216139"/>
    <d v="2020-07-07T00:00:00"/>
    <x v="142"/>
    <n v="1200"/>
    <n v="12"/>
    <x v="8"/>
    <n v="1266"/>
    <n v="2"/>
    <n v="810"/>
    <x v="65"/>
    <s v="1259 0527"/>
    <n v="15"/>
    <s v="F"/>
    <s v="B"/>
    <n v="501"/>
    <s v="SINGLE FAMILY DWELLING"/>
    <m/>
    <m/>
    <s v="AO"/>
    <s v="Adult Other"/>
    <n v="810"/>
    <m/>
    <m/>
    <m/>
    <s v="HOOVER                       ST"/>
    <s v="80TH                         ST"/>
    <n v="33.966700000000003"/>
    <n v="-118.2871"/>
  </r>
  <r>
    <n v="200709459"/>
    <d v="2020-05-21T00:00:00"/>
    <x v="329"/>
    <n v="1200"/>
    <n v="7"/>
    <x v="0"/>
    <n v="734"/>
    <n v="2"/>
    <n v="626"/>
    <x v="10"/>
    <s v="2000 1813 0408 0416"/>
    <n v="46"/>
    <s v="F"/>
    <s v="W"/>
    <n v="502"/>
    <s v="MULTI-UNIT DWELLING (APARTMENT, DUPLEX, ETC)"/>
    <n v="400"/>
    <s v="STRONG-ARM (HANDS, FIST, FEET OR BODILY FORCE)"/>
    <s v="AO"/>
    <s v="Adult Other"/>
    <n v="626"/>
    <m/>
    <m/>
    <m/>
    <s v="500 S  BURNSIDE                     AV"/>
    <m/>
    <n v="34.066200000000002"/>
    <n v="-118.3506"/>
  </r>
  <r>
    <n v="200713512"/>
    <d v="2020-09-04T00:00:00"/>
    <x v="154"/>
    <n v="1345"/>
    <n v="7"/>
    <x v="0"/>
    <n v="723"/>
    <n v="2"/>
    <n v="888"/>
    <x v="24"/>
    <n v="1501"/>
    <n v="21"/>
    <s v="F"/>
    <s v="W"/>
    <n v="203"/>
    <s v="OTHER BUSINESS"/>
    <m/>
    <m/>
    <s v="IC"/>
    <s v="Invest Cont"/>
    <n v="888"/>
    <m/>
    <m/>
    <m/>
    <s v="7900 W  3RD                          ST"/>
    <m/>
    <n v="34.0717"/>
    <n v="-118.3623"/>
  </r>
  <r>
    <n v="200615509"/>
    <d v="2020-09-17T00:00:00"/>
    <x v="214"/>
    <n v="1700"/>
    <n v="6"/>
    <x v="9"/>
    <n v="644"/>
    <n v="1"/>
    <n v="420"/>
    <x v="33"/>
    <m/>
    <n v="0"/>
    <m/>
    <m/>
    <n v="141"/>
    <s v="CEMETARY*"/>
    <m/>
    <m/>
    <s v="IC"/>
    <s v="Invest Cont"/>
    <n v="420"/>
    <m/>
    <m/>
    <m/>
    <s v="1300 N  MARTEL                       AV"/>
    <m/>
    <n v="34.0944"/>
    <n v="-118.3507"/>
  </r>
  <r>
    <n v="200516796"/>
    <d v="2020-11-15T00:00:00"/>
    <x v="48"/>
    <n v="1"/>
    <n v="5"/>
    <x v="10"/>
    <n v="557"/>
    <n v="2"/>
    <n v="740"/>
    <x v="21"/>
    <s v="0329 1300"/>
    <n v="57"/>
    <s v="F"/>
    <s v="W"/>
    <n v="122"/>
    <s v="VEHICLE, PASSENGER/TRUCK"/>
    <m/>
    <m/>
    <s v="IC"/>
    <s v="Invest Cont"/>
    <n v="740"/>
    <m/>
    <m/>
    <m/>
    <s v="800 W  3RD                          ST"/>
    <m/>
    <n v="33.741500000000002"/>
    <n v="-118.295"/>
  </r>
  <r>
    <n v="200211525"/>
    <d v="2020-06-18T00:00:00"/>
    <x v="255"/>
    <n v="1915"/>
    <n v="2"/>
    <x v="5"/>
    <n v="218"/>
    <n v="1"/>
    <n v="350"/>
    <x v="60"/>
    <s v="0342 0344 1822"/>
    <n v="77"/>
    <s v="F"/>
    <s v="W"/>
    <n v="109"/>
    <s v="PARK/PLAYGROUND"/>
    <n v="400"/>
    <s v="STRONG-ARM (HANDS, FIST, FEET OR BODILY FORCE)"/>
    <s v="IC"/>
    <s v="Invest Cont"/>
    <n v="350"/>
    <m/>
    <m/>
    <m/>
    <s v="PARK                         AV"/>
    <s v="LOGAN                        ST"/>
    <n v="34.075400000000002"/>
    <n v="-118.2595"/>
  </r>
  <r>
    <n v="200510379"/>
    <d v="2020-06-09T00:00:00"/>
    <x v="20"/>
    <n v="2000"/>
    <n v="5"/>
    <x v="10"/>
    <n v="564"/>
    <n v="1"/>
    <n v="510"/>
    <x v="0"/>
    <m/>
    <n v="0"/>
    <m/>
    <m/>
    <n v="101"/>
    <s v="STREET"/>
    <m/>
    <m/>
    <s v="IC"/>
    <s v="Invest Cont"/>
    <n v="510"/>
    <m/>
    <m/>
    <m/>
    <s v="2ND"/>
    <s v="CENTRE"/>
    <n v="33.742400000000004"/>
    <n v="-118.2835"/>
  </r>
  <r>
    <n v="200110092"/>
    <d v="2020-04-05T00:00:00"/>
    <x v="193"/>
    <n v="1930"/>
    <n v="1"/>
    <x v="1"/>
    <n v="154"/>
    <n v="1"/>
    <n v="310"/>
    <x v="5"/>
    <s v="1822 1601 1218 0344"/>
    <n v="57"/>
    <s v="M"/>
    <s v="H"/>
    <n v="502"/>
    <s v="MULTI-UNIT DWELLING (APARTMENT, DUPLEX, ETC)"/>
    <m/>
    <m/>
    <s v="IC"/>
    <s v="Invest Cont"/>
    <n v="310"/>
    <m/>
    <m/>
    <m/>
    <s v="500 S  MAIN                         ST"/>
    <m/>
    <n v="34.046700000000001"/>
    <n v="-118.24850000000001"/>
  </r>
  <r>
    <n v="200911620"/>
    <d v="2020-06-26T00:00:00"/>
    <x v="10"/>
    <n v="2300"/>
    <n v="9"/>
    <x v="3"/>
    <n v="989"/>
    <n v="1"/>
    <n v="330"/>
    <x v="1"/>
    <s v="0344 1300"/>
    <n v="23"/>
    <s v="M"/>
    <s v="W"/>
    <n v="123"/>
    <s v="PARKING UNDERGROUND/BUILDING"/>
    <m/>
    <m/>
    <s v="IC"/>
    <s v="Invest Cont"/>
    <n v="330"/>
    <m/>
    <m/>
    <m/>
    <s v="13300    WOODBRIDGE                   ST"/>
    <m/>
    <n v="34.147500000000001"/>
    <n v="-118.4225"/>
  </r>
  <r>
    <n v="200121581"/>
    <d v="2020-11-26T00:00:00"/>
    <x v="287"/>
    <n v="1500"/>
    <n v="1"/>
    <x v="1"/>
    <n v="159"/>
    <n v="2"/>
    <n v="745"/>
    <x v="9"/>
    <s v="0329 0397"/>
    <n v="0"/>
    <s v="X"/>
    <s v="X"/>
    <n v="116"/>
    <s v="OTHER/OUTSIDE"/>
    <m/>
    <m/>
    <s v="IC"/>
    <s v="Invest Cont"/>
    <n v="745"/>
    <m/>
    <m/>
    <m/>
    <s v="600    MESQUIT                      ST"/>
    <m/>
    <n v="34.036499999999997"/>
    <n v="-118.22920000000001"/>
  </r>
  <r>
    <n v="201012537"/>
    <d v="2020-08-29T00:00:00"/>
    <x v="30"/>
    <n v="30"/>
    <n v="10"/>
    <x v="11"/>
    <n v="1015"/>
    <n v="2"/>
    <n v="740"/>
    <x v="21"/>
    <s v="0329 1822"/>
    <n v="53"/>
    <s v="M"/>
    <s v="H"/>
    <n v="122"/>
    <s v="VEHICLE, PASSENGER/TRUCK"/>
    <n v="400"/>
    <s v="STRONG-ARM (HANDS, FIST, FEET OR BODILY FORCE)"/>
    <s v="IC"/>
    <s v="Invest Cont"/>
    <n v="740"/>
    <m/>
    <m/>
    <m/>
    <s v="7500    YARMOUTH                     AV"/>
    <m/>
    <n v="34.206800000000001"/>
    <n v="-118.5197"/>
  </r>
  <r>
    <n v="201221579"/>
    <d v="2020-09-28T00:00:00"/>
    <x v="294"/>
    <n v="1727"/>
    <n v="12"/>
    <x v="8"/>
    <n v="1256"/>
    <n v="1"/>
    <n v="230"/>
    <x v="13"/>
    <s v="0416 1822"/>
    <n v="61"/>
    <s v="M"/>
    <s v="H"/>
    <n v="103"/>
    <s v="ALLEY"/>
    <n v="101"/>
    <s v="REVOLVER"/>
    <s v="IC"/>
    <s v="Invest Cont"/>
    <n v="230"/>
    <m/>
    <m/>
    <m/>
    <s v="FLORENCE"/>
    <s v="76TH                         ST"/>
    <n v="33.972700000000003"/>
    <n v="-118.285"/>
  </r>
  <r>
    <n v="201300688"/>
    <d v="2020-04-25T00:00:00"/>
    <x v="75"/>
    <n v="255"/>
    <n v="13"/>
    <x v="6"/>
    <n v="1303"/>
    <n v="1"/>
    <n v="310"/>
    <x v="5"/>
    <s v="2018 1402 0907 2024 1607 0329 0358 0344"/>
    <n v="0"/>
    <s v="X"/>
    <s v="X"/>
    <n v="418"/>
    <m/>
    <m/>
    <m/>
    <s v="AA"/>
    <s v="Adult Arrest"/>
    <n v="310"/>
    <n v="998"/>
    <m/>
    <m/>
    <s v="1200    PALOMA                       ST"/>
    <m/>
    <n v="34.031199999999998"/>
    <n v="-118.2478"/>
  </r>
  <r>
    <n v="200813030"/>
    <d v="2020-08-17T00:00:00"/>
    <x v="116"/>
    <n v="1200"/>
    <n v="8"/>
    <x v="12"/>
    <n v="857"/>
    <n v="1"/>
    <n v="310"/>
    <x v="5"/>
    <s v="1822 1609 0344"/>
    <n v="0"/>
    <s v="X"/>
    <s v="X"/>
    <n v="157"/>
    <s v="VEHICLE STORAGE LOT (CARS, TRUCKS, RV'S, BOATS, TRAILERS, ETC.)"/>
    <m/>
    <m/>
    <s v="IC"/>
    <s v="Invest Cont"/>
    <n v="310"/>
    <m/>
    <m/>
    <m/>
    <s v="1100 S  BEVERLY                      DR"/>
    <m/>
    <n v="34.056399999999996"/>
    <n v="-118.39619999999999"/>
  </r>
  <r>
    <n v="200611336"/>
    <d v="2020-06-12T00:00:00"/>
    <x v="79"/>
    <n v="1545"/>
    <n v="6"/>
    <x v="9"/>
    <n v="678"/>
    <n v="1"/>
    <n v="230"/>
    <x v="13"/>
    <s v="1822 0445 0400"/>
    <n v="44"/>
    <s v="M"/>
    <s v="H"/>
    <n v="101"/>
    <s v="STREET"/>
    <n v="400"/>
    <s v="STRONG-ARM (HANDS, FIST, FEET OR BODILY FORCE)"/>
    <s v="IC"/>
    <s v="Invest Cont"/>
    <n v="230"/>
    <n v="740"/>
    <m/>
    <m/>
    <s v="900 N  OXFORD                       AV"/>
    <m/>
    <n v="34.086199999999998"/>
    <n v="-118.3078"/>
  </r>
  <r>
    <n v="200812626"/>
    <d v="2020-08-03T00:00:00"/>
    <x v="165"/>
    <n v="900"/>
    <n v="8"/>
    <x v="12"/>
    <n v="807"/>
    <n v="2"/>
    <n v="649"/>
    <x v="52"/>
    <s v="1822 0100 0923"/>
    <n v="30"/>
    <s v="F"/>
    <s v="W"/>
    <n v="501"/>
    <s v="SINGLE FAMILY DWELLING"/>
    <m/>
    <m/>
    <s v="IC"/>
    <s v="Invest Cont"/>
    <n v="649"/>
    <m/>
    <m/>
    <m/>
    <s v="1500 N  BEVERLY GLEN                 BL"/>
    <m/>
    <n v="34.098700000000001"/>
    <n v="-118.4425"/>
  </r>
  <r>
    <n v="200615549"/>
    <d v="2020-09-18T00:00:00"/>
    <x v="333"/>
    <n v="1400"/>
    <n v="6"/>
    <x v="9"/>
    <n v="639"/>
    <n v="1"/>
    <n v="341"/>
    <x v="12"/>
    <s v="0344 0377 1822 0209"/>
    <n v="34"/>
    <s v="F"/>
    <s v="W"/>
    <n v="406"/>
    <s v="OTHER STORE"/>
    <m/>
    <m/>
    <s v="IC"/>
    <s v="Invest Cont"/>
    <n v="341"/>
    <m/>
    <m/>
    <m/>
    <s v="5100 W  HOLLYWOOD                    BL"/>
    <m/>
    <n v="34.1036"/>
    <n v="-118.3049"/>
  </r>
  <r>
    <n v="200307347"/>
    <d v="2020-02-24T00:00:00"/>
    <x v="105"/>
    <n v="2300"/>
    <n v="3"/>
    <x v="2"/>
    <n v="393"/>
    <n v="1"/>
    <n v="440"/>
    <x v="20"/>
    <s v="1202 0344"/>
    <n v="62"/>
    <s v="M"/>
    <s v="B"/>
    <n v="119"/>
    <s v="PORCH, RESIDENTIAL"/>
    <m/>
    <m/>
    <s v="IC"/>
    <s v="Invest Cont"/>
    <n v="440"/>
    <m/>
    <m/>
    <m/>
    <s v="4300    GARTHWAITE                   AV"/>
    <m/>
    <n v="34.005699999999997"/>
    <n v="-118.3278"/>
  </r>
  <r>
    <n v="200414106"/>
    <d v="2020-10-21T00:00:00"/>
    <x v="161"/>
    <n v="1215"/>
    <n v="4"/>
    <x v="4"/>
    <n v="491"/>
    <n v="1"/>
    <n v="442"/>
    <x v="16"/>
    <n v="325"/>
    <n v="0"/>
    <s v="X"/>
    <s v="X"/>
    <n v="404"/>
    <s v="DEPARTMENT STORE"/>
    <m/>
    <m/>
    <s v="IC"/>
    <s v="Invest Cont"/>
    <n v="442"/>
    <m/>
    <m/>
    <m/>
    <s v="2600 E  OLYMPIC                      BL"/>
    <m/>
    <n v="34.025300000000001"/>
    <n v="-118.22239999999999"/>
  </r>
  <r>
    <n v="200407242"/>
    <d v="2020-03-24T00:00:00"/>
    <x v="321"/>
    <n v="1815"/>
    <n v="4"/>
    <x v="4"/>
    <n v="459"/>
    <n v="2"/>
    <n v="662"/>
    <x v="17"/>
    <s v="0342 0701 0344 1309 1202"/>
    <n v="72"/>
    <s v="F"/>
    <s v="H"/>
    <n v="602"/>
    <s v="BANK"/>
    <m/>
    <m/>
    <s v="IC"/>
    <s v="Invest Cont"/>
    <n v="662"/>
    <m/>
    <m/>
    <m/>
    <s v="700 N  FRESNO                       ST"/>
    <m/>
    <n v="34.044899999999998"/>
    <n v="-118.1943"/>
  </r>
  <r>
    <n v="200609534"/>
    <d v="2020-04-25T00:00:00"/>
    <x v="75"/>
    <n v="1100"/>
    <n v="6"/>
    <x v="9"/>
    <n v="645"/>
    <n v="2"/>
    <n v="745"/>
    <x v="9"/>
    <s v="0329 1300 1822"/>
    <n v="22"/>
    <s v="F"/>
    <s v="H"/>
    <n v="108"/>
    <s v="PARKING LOT"/>
    <m/>
    <m/>
    <s v="IC"/>
    <s v="Invest Cont"/>
    <n v="745"/>
    <m/>
    <m/>
    <m/>
    <s v="7000 W  SUNSET                       BL"/>
    <m/>
    <n v="34.097999999999999"/>
    <n v="-118.3416"/>
  </r>
  <r>
    <n v="200121404"/>
    <d v="2020-11-22T00:00:00"/>
    <x v="219"/>
    <n v="300"/>
    <n v="1"/>
    <x v="1"/>
    <n v="158"/>
    <n v="2"/>
    <n v="626"/>
    <x v="10"/>
    <s v="1218 2004 2000 0913 1814 0444"/>
    <n v="28"/>
    <s v="F"/>
    <s v="B"/>
    <n v="502"/>
    <s v="MULTI-UNIT DWELLING (APARTMENT, DUPLEX, ETC)"/>
    <n v="400"/>
    <s v="STRONG-ARM (HANDS, FIST, FEET OR BODILY FORCE)"/>
    <s v="AO"/>
    <s v="Adult Other"/>
    <n v="626"/>
    <m/>
    <m/>
    <m/>
    <s v="800 E  6TH                          ST"/>
    <m/>
    <n v="34.040700000000001"/>
    <n v="-118.2427"/>
  </r>
  <r>
    <n v="200401162"/>
    <d v="2020-11-01T00:00:00"/>
    <x v="345"/>
    <n v="2145"/>
    <n v="4"/>
    <x v="4"/>
    <n v="408"/>
    <n v="2"/>
    <n v="930"/>
    <x v="30"/>
    <s v="2000 0421 1814 0913 2002"/>
    <n v="23"/>
    <s v="F"/>
    <s v="H"/>
    <n v="501"/>
    <s v="SINGLE FAMILY DWELLING"/>
    <n v="511"/>
    <s v="VERBAL THREAT"/>
    <s v="AO"/>
    <s v="Adult Other"/>
    <n v="930"/>
    <m/>
    <m/>
    <m/>
    <s v="3600 N  LOCKE                        AV"/>
    <m/>
    <n v="34.087400000000002"/>
    <n v="-118.1797"/>
  </r>
  <r>
    <n v="201306461"/>
    <d v="2020-02-13T00:00:00"/>
    <x v="15"/>
    <n v="1400"/>
    <n v="13"/>
    <x v="6"/>
    <n v="1303"/>
    <n v="1"/>
    <n v="330"/>
    <x v="1"/>
    <s v="0344 1300 1221 0352"/>
    <n v="23"/>
    <s v="F"/>
    <s v="H"/>
    <n v="707"/>
    <s v="GARAGE/CARPORT"/>
    <m/>
    <m/>
    <s v="IC"/>
    <s v="Invest Cont"/>
    <n v="330"/>
    <m/>
    <m/>
    <m/>
    <s v="1100    MAPLE                        AV"/>
    <m/>
    <n v="34.037100000000002"/>
    <n v="-118.2551"/>
  </r>
  <r>
    <n v="201306212"/>
    <d v="2020-02-09T00:00:00"/>
    <x v="310"/>
    <n v="230"/>
    <n v="13"/>
    <x v="6"/>
    <n v="1317"/>
    <n v="1"/>
    <n v="330"/>
    <x v="1"/>
    <s v="0344 1609"/>
    <n v="35"/>
    <s v="M"/>
    <s v="H"/>
    <n v="101"/>
    <s v="STREET"/>
    <n v="500"/>
    <s v="UNKNOWN WEAPON/OTHER WEAPON"/>
    <s v="IC"/>
    <s v="Invest Cont"/>
    <n v="330"/>
    <m/>
    <m/>
    <m/>
    <s v="18TH                         ST"/>
    <s v="HOOPER"/>
    <n v="34.0227"/>
    <n v="-118.2454"/>
  </r>
  <r>
    <n v="201105429"/>
    <d v="2020-02-02T00:00:00"/>
    <x v="240"/>
    <n v="452"/>
    <n v="11"/>
    <x v="7"/>
    <n v="1181"/>
    <n v="2"/>
    <n v="740"/>
    <x v="21"/>
    <s v="0329 1609"/>
    <n v="0"/>
    <s v="X"/>
    <s v="X"/>
    <n v="203"/>
    <s v="OTHER BUSINESS"/>
    <m/>
    <m/>
    <s v="IC"/>
    <s v="Invest Cont"/>
    <n v="740"/>
    <m/>
    <m/>
    <m/>
    <s v="2700 W  SUNSET                       BL"/>
    <m/>
    <n v="34.080800000000004"/>
    <n v="-118.2655"/>
  </r>
  <r>
    <n v="201105658"/>
    <d v="2020-02-07T00:00:00"/>
    <x v="15"/>
    <n v="726"/>
    <n v="11"/>
    <x v="7"/>
    <n v="1151"/>
    <n v="1"/>
    <n v="510"/>
    <x v="0"/>
    <m/>
    <n v="0"/>
    <m/>
    <m/>
    <n v="301"/>
    <s v="GAS STATION"/>
    <m/>
    <m/>
    <s v="IC"/>
    <s v="Invest Cont"/>
    <n v="510"/>
    <m/>
    <m/>
    <m/>
    <s v="5000 W  SUNSET                       BL"/>
    <m/>
    <n v="34.098100000000002"/>
    <n v="-118.2983"/>
  </r>
  <r>
    <n v="201308883"/>
    <d v="2020-03-31T00:00:00"/>
    <x v="152"/>
    <n v="2200"/>
    <n v="13"/>
    <x v="6"/>
    <n v="1344"/>
    <n v="1"/>
    <n v="510"/>
    <x v="0"/>
    <m/>
    <n v="0"/>
    <m/>
    <m/>
    <n v="101"/>
    <s v="STREET"/>
    <m/>
    <m/>
    <s v="IC"/>
    <s v="Invest Cont"/>
    <n v="510"/>
    <m/>
    <m/>
    <m/>
    <s v="400 E  41ST                         ST"/>
    <m/>
    <n v="34.0092"/>
    <n v="-118.2692"/>
  </r>
  <r>
    <n v="200217566"/>
    <d v="2020-11-18T00:00:00"/>
    <x v="363"/>
    <n v="1700"/>
    <n v="2"/>
    <x v="5"/>
    <n v="269"/>
    <n v="1"/>
    <n v="330"/>
    <x v="1"/>
    <s v="0344 1307 1609 0352 0345"/>
    <n v="26"/>
    <s v="F"/>
    <s v="B"/>
    <n v="707"/>
    <s v="GARAGE/CARPORT"/>
    <m/>
    <m/>
    <s v="IC"/>
    <s v="Invest Cont"/>
    <n v="330"/>
    <m/>
    <m/>
    <m/>
    <s v="700 S  BIXEL                        ST"/>
    <m/>
    <n v="34.050699999999999"/>
    <n v="-118.26430000000001"/>
  </r>
  <r>
    <n v="200200869"/>
    <d v="2020-10-04T00:00:00"/>
    <x v="76"/>
    <n v="1035"/>
    <n v="2"/>
    <x v="5"/>
    <n v="212"/>
    <n v="1"/>
    <n v="761"/>
    <x v="35"/>
    <s v="0334 1402 0913 1817"/>
    <n v="51"/>
    <s v="M"/>
    <s v="W"/>
    <n v="101"/>
    <s v="STREET"/>
    <n v="500"/>
    <s v="UNKNOWN WEAPON/OTHER WEAPON"/>
    <s v="AA"/>
    <s v="Adult Arrest"/>
    <n v="761"/>
    <n v="998"/>
    <m/>
    <m/>
    <s v="BEVERLY"/>
    <s v="JUANITA"/>
    <n v="34.076300000000003"/>
    <n v="-118.29"/>
  </r>
  <r>
    <n v="200507894"/>
    <d v="2020-04-03T00:00:00"/>
    <x v="243"/>
    <n v="823"/>
    <n v="5"/>
    <x v="10"/>
    <n v="589"/>
    <n v="2"/>
    <n v="662"/>
    <x v="17"/>
    <s v="0701 0344"/>
    <n v="51"/>
    <s v="M"/>
    <s v="B"/>
    <n v="501"/>
    <s v="SINGLE FAMILY DWELLING"/>
    <m/>
    <m/>
    <s v="IC"/>
    <s v="Invest Cont"/>
    <n v="662"/>
    <m/>
    <m/>
    <m/>
    <s v="200    QUARTERMASTER                CT"/>
    <m/>
    <n v="33.7226"/>
    <n v="-118.2848"/>
  </r>
  <r>
    <n v="200811919"/>
    <d v="2020-07-16T00:00:00"/>
    <x v="51"/>
    <n v="1120"/>
    <n v="8"/>
    <x v="12"/>
    <n v="881"/>
    <n v="2"/>
    <n v="888"/>
    <x v="24"/>
    <s v="1822 1420 1601 0209"/>
    <n v="36"/>
    <s v="M"/>
    <s v="W"/>
    <n v="501"/>
    <s v="SINGLE FAMILY DWELLING"/>
    <m/>
    <m/>
    <s v="IC"/>
    <s v="Invest Cont"/>
    <n v="888"/>
    <m/>
    <m/>
    <m/>
    <s v="11700    EXPOSITION                   BL"/>
    <m/>
    <n v="34.032200000000003"/>
    <n v="-118.449"/>
  </r>
  <r>
    <n v="200309464"/>
    <d v="2020-04-04T00:00:00"/>
    <x v="332"/>
    <n v="36"/>
    <n v="3"/>
    <x v="2"/>
    <n v="354"/>
    <n v="1"/>
    <n v="230"/>
    <x v="13"/>
    <s v="0342 0421 0444 1822 0400"/>
    <n v="24"/>
    <s v="M"/>
    <s v="B"/>
    <n v="501"/>
    <s v="SINGLE FAMILY DWELLING"/>
    <n v="400"/>
    <s v="STRONG-ARM (HANDS, FIST, FEET OR BODILY FORCE)"/>
    <s v="AO"/>
    <s v="Adult Other"/>
    <n v="230"/>
    <m/>
    <m/>
    <m/>
    <s v="2100 W  37TH                         PL"/>
    <m/>
    <n v="34.020299999999999"/>
    <n v="-118.3177"/>
  </r>
  <r>
    <n v="200615945"/>
    <d v="2020-09-27T00:00:00"/>
    <x v="67"/>
    <n v="650"/>
    <n v="6"/>
    <x v="9"/>
    <n v="667"/>
    <n v="1"/>
    <n v="210"/>
    <x v="11"/>
    <s v="0400 0416 0411 0344 0337 1822 1402"/>
    <n v="27"/>
    <s v="M"/>
    <s v="H"/>
    <n v="502"/>
    <s v="MULTI-UNIT DWELLING (APARTMENT, DUPLEX, ETC)"/>
    <n v="205"/>
    <s v="KITCHEN KNIFE"/>
    <s v="AA"/>
    <s v="Adult Arrest"/>
    <n v="210"/>
    <n v="998"/>
    <m/>
    <m/>
    <s v="1100 N  BEACHWOOD                    DR"/>
    <m/>
    <n v="34.090800000000002"/>
    <n v="-118.3212"/>
  </r>
  <r>
    <n v="200118365"/>
    <d v="2020-09-22T00:00:00"/>
    <x v="196"/>
    <n v="1641"/>
    <n v="1"/>
    <x v="1"/>
    <n v="162"/>
    <n v="1"/>
    <n v="330"/>
    <x v="1"/>
    <s v="1609 1822 1307 0344 0329 0321"/>
    <n v="33"/>
    <s v="M"/>
    <s v="B"/>
    <n v="108"/>
    <s v="PARKING LOT"/>
    <m/>
    <m/>
    <s v="IC"/>
    <s v="Invest Cont"/>
    <n v="330"/>
    <m/>
    <m/>
    <m/>
    <s v="700 W  7TH                          ST"/>
    <m/>
    <n v="34.048000000000002"/>
    <n v="-118.2577"/>
  </r>
  <r>
    <n v="200113064"/>
    <d v="2020-06-08T00:00:00"/>
    <x v="20"/>
    <n v="106"/>
    <n v="1"/>
    <x v="1"/>
    <n v="162"/>
    <n v="2"/>
    <n v="624"/>
    <x v="15"/>
    <s v="0416 2004 1266 1822"/>
    <n v="31"/>
    <s v="M"/>
    <s v="B"/>
    <n v="101"/>
    <s v="STREET"/>
    <n v="400"/>
    <s v="STRONG-ARM (HANDS, FIST, FEET OR BODILY FORCE)"/>
    <s v="AO"/>
    <s v="Adult Other"/>
    <n v="624"/>
    <m/>
    <m/>
    <m/>
    <s v="500 W  7TH                          ST"/>
    <m/>
    <n v="34.046700000000001"/>
    <n v="-118.2556"/>
  </r>
  <r>
    <n v="200906602"/>
    <d v="2020-02-27T00:00:00"/>
    <x v="324"/>
    <n v="2200"/>
    <n v="9"/>
    <x v="3"/>
    <n v="923"/>
    <n v="1"/>
    <n v="310"/>
    <x v="5"/>
    <s v="0358 1420 1602 1607 0321 1402 0344"/>
    <n v="0"/>
    <s v="X"/>
    <s v="X"/>
    <n v="202"/>
    <s v="LIQUOR STORE"/>
    <n v="514"/>
    <s v="TIRE IRON"/>
    <s v="IC"/>
    <s v="Invest Cont"/>
    <n v="310"/>
    <n v="998"/>
    <m/>
    <m/>
    <s v="14500    VANOWEN                      ST"/>
    <m/>
    <n v="34.193899999999999"/>
    <n v="-118.4487"/>
  </r>
  <r>
    <n v="200505447"/>
    <d v="2020-02-04T00:00:00"/>
    <x v="253"/>
    <n v="1500"/>
    <n v="5"/>
    <x v="10"/>
    <n v="559"/>
    <n v="1"/>
    <n v="230"/>
    <x v="13"/>
    <s v="1402 0400 0919 0445 1822"/>
    <n v="29"/>
    <s v="M"/>
    <s v="H"/>
    <n v="101"/>
    <s v="STREET"/>
    <n v="201"/>
    <s v="KNIFE WITH BLADE OVER 6 INCHES IN LENGTH"/>
    <s v="AO"/>
    <s v="Adult Other"/>
    <n v="230"/>
    <n v="998"/>
    <m/>
    <m/>
    <s v="900    EARL                         AV"/>
    <m/>
    <n v="33.744599999999998"/>
    <n v="-118.2587"/>
  </r>
  <r>
    <n v="200116876"/>
    <d v="2020-08-24T00:00:00"/>
    <x v="214"/>
    <n v="1845"/>
    <n v="1"/>
    <x v="1"/>
    <n v="119"/>
    <n v="2"/>
    <n v="624"/>
    <x v="15"/>
    <s v="0416 0910 1822 1402 1266 2048"/>
    <n v="55"/>
    <s v="M"/>
    <s v="B"/>
    <n v="900"/>
    <s v="MTA - RED LINE - UNION STATION"/>
    <n v="400"/>
    <s v="STRONG-ARM (HANDS, FIST, FEET OR BODILY FORCE)"/>
    <s v="IC"/>
    <s v="Invest Cont"/>
    <n v="624"/>
    <n v="998"/>
    <m/>
    <m/>
    <s v="800 N  ALAMEDA                      ST"/>
    <m/>
    <n v="34.056100000000001"/>
    <n v="-118.2375"/>
  </r>
  <r>
    <n v="200714602"/>
    <d v="2020-10-06T00:00:00"/>
    <x v="263"/>
    <n v="1900"/>
    <n v="7"/>
    <x v="0"/>
    <n v="721"/>
    <n v="1"/>
    <n v="121"/>
    <x v="22"/>
    <s v="1402 0500 0515 0913 1814"/>
    <n v="38"/>
    <s v="F"/>
    <s v="W"/>
    <n v="101"/>
    <s v="STREET"/>
    <n v="200"/>
    <s v="KNIFE WITH BLADE 6INCHES OR LESS"/>
    <s v="AO"/>
    <s v="Adult Other"/>
    <n v="121"/>
    <n v="998"/>
    <m/>
    <m/>
    <s v="SAN VICENTE                  BL"/>
    <s v="3RD                          ST"/>
    <n v="34.073500000000003"/>
    <n v="-118.3777"/>
  </r>
  <r>
    <n v="200212635"/>
    <d v="2020-07-16T00:00:00"/>
    <x v="51"/>
    <n v="1500"/>
    <n v="2"/>
    <x v="5"/>
    <n v="289"/>
    <n v="2"/>
    <n v="626"/>
    <x v="10"/>
    <s v="0913 2000 1814 0448 0444 0429 1202"/>
    <n v="77"/>
    <s v="F"/>
    <s v="W"/>
    <n v="502"/>
    <s v="MULTI-UNIT DWELLING (APARTMENT, DUPLEX, ETC)"/>
    <n v="400"/>
    <s v="STRONG-ARM (HANDS, FIST, FEET OR BODILY FORCE)"/>
    <s v="IC"/>
    <s v="Invest Cont"/>
    <n v="626"/>
    <m/>
    <m/>
    <m/>
    <s v="1100    VALENCIA                     ST"/>
    <m/>
    <n v="34.046599999999998"/>
    <n v="-118.2735"/>
  </r>
  <r>
    <n v="201116638"/>
    <d v="2020-12-14T00:00:00"/>
    <x v="325"/>
    <n v="1110"/>
    <n v="11"/>
    <x v="7"/>
    <n v="1128"/>
    <n v="2"/>
    <n v="624"/>
    <x v="15"/>
    <s v="0400 0444 0913 1810"/>
    <n v="58"/>
    <s v="M"/>
    <s v="W"/>
    <n v="501"/>
    <s v="SINGLE FAMILY DWELLING"/>
    <n v="400"/>
    <s v="STRONG-ARM (HANDS, FIST, FEET OR BODILY FORCE)"/>
    <s v="AA"/>
    <s v="Adult Arrest"/>
    <n v="624"/>
    <m/>
    <m/>
    <m/>
    <s v="6200    SAYLIN                       LN"/>
    <m/>
    <n v="34.122500000000002"/>
    <n v="-118.1827"/>
  </r>
  <r>
    <n v="200604920"/>
    <d v="2020-01-18T00:00:00"/>
    <x v="45"/>
    <n v="800"/>
    <n v="6"/>
    <x v="9"/>
    <n v="625"/>
    <n v="2"/>
    <n v="664"/>
    <x v="53"/>
    <s v="0800 0344"/>
    <n v="52"/>
    <s v="F"/>
    <s v="W"/>
    <n v="501"/>
    <s v="SINGLE FAMILY DWELLING"/>
    <m/>
    <m/>
    <s v="IC"/>
    <s v="Invest Cont"/>
    <n v="664"/>
    <m/>
    <m/>
    <m/>
    <s v="6900    LOS TILOS                    RD"/>
    <m/>
    <n v="34.110799999999998"/>
    <n v="-118.3398"/>
  </r>
  <r>
    <n v="201200602"/>
    <d v="2020-03-25T00:00:00"/>
    <x v="328"/>
    <n v="1850"/>
    <n v="12"/>
    <x v="8"/>
    <n v="1249"/>
    <n v="2"/>
    <n v="822"/>
    <x v="67"/>
    <s v="0943 1259 1251 2033 1402"/>
    <n v="16"/>
    <s v="F"/>
    <s v="B"/>
    <n v="101"/>
    <s v="STREET"/>
    <n v="511"/>
    <s v="VERBAL THREAT"/>
    <s v="IC"/>
    <s v="Invest Cont"/>
    <n v="822"/>
    <m/>
    <m/>
    <m/>
    <s v="7000 S  FIGUEROA                     ST"/>
    <m/>
    <n v="33.976300000000002"/>
    <n v="-118.28270000000001"/>
  </r>
  <r>
    <n v="200711924"/>
    <d v="2020-07-22T00:00:00"/>
    <x v="11"/>
    <n v="200"/>
    <n v="7"/>
    <x v="0"/>
    <n v="785"/>
    <n v="1"/>
    <n v="420"/>
    <x v="33"/>
    <s v="1300 1606 0344"/>
    <n v="38"/>
    <s v="M"/>
    <s v="H"/>
    <n v="116"/>
    <s v="OTHER/OUTSIDE"/>
    <m/>
    <m/>
    <s v="IC"/>
    <s v="Invest Cont"/>
    <n v="420"/>
    <m/>
    <m/>
    <m/>
    <s v="PALM GROVE                   AV"/>
    <s v="WASHINGTON                   BL"/>
    <n v="34.0398"/>
    <n v="-118.34139999999999"/>
  </r>
  <r>
    <n v="200105349"/>
    <d v="2020-01-20T00:00:00"/>
    <x v="204"/>
    <n v="2045"/>
    <n v="1"/>
    <x v="1"/>
    <n v="154"/>
    <n v="2"/>
    <n v="624"/>
    <x v="15"/>
    <s v="0361 0448 0400 0913"/>
    <n v="30"/>
    <s v="M"/>
    <s v="H"/>
    <n v="502"/>
    <s v="MULTI-UNIT DWELLING (APARTMENT, DUPLEX, ETC)"/>
    <n v="400"/>
    <s v="STRONG-ARM (HANDS, FIST, FEET OR BODILY FORCE)"/>
    <s v="AO"/>
    <s v="Adult Other"/>
    <n v="624"/>
    <m/>
    <m/>
    <m/>
    <s v="500 S  MAIN                         ST"/>
    <m/>
    <n v="34.046700000000001"/>
    <n v="-118.24850000000001"/>
  </r>
  <r>
    <n v="200321740"/>
    <d v="2020-12-14T00:00:00"/>
    <x v="325"/>
    <n v="1205"/>
    <n v="3"/>
    <x v="2"/>
    <n v="355"/>
    <n v="1"/>
    <n v="210"/>
    <x v="11"/>
    <s v="0344 0416 0446 1309 1822"/>
    <n v="38"/>
    <s v="M"/>
    <s v="H"/>
    <n v="247"/>
    <s v="CAR WASH"/>
    <n v="400"/>
    <s v="STRONG-ARM (HANDS, FIST, FEET OR BODILY FORCE)"/>
    <s v="IC"/>
    <s v="Invest Cont"/>
    <n v="210"/>
    <m/>
    <m/>
    <m/>
    <s v="3400 S  WESTERN                      AV"/>
    <m/>
    <n v="34.021900000000002"/>
    <n v="-118.3133"/>
  </r>
  <r>
    <n v="201008267"/>
    <d v="2020-04-22T00:00:00"/>
    <x v="257"/>
    <n v="2139"/>
    <n v="10"/>
    <x v="11"/>
    <n v="1001"/>
    <n v="1"/>
    <n v="310"/>
    <x v="5"/>
    <s v="1420 1607 1822"/>
    <n v="0"/>
    <s v="M"/>
    <s v="W"/>
    <n v="721"/>
    <s v="HIGH SCHOOL"/>
    <m/>
    <m/>
    <s v="IC"/>
    <s v="Invest Cont"/>
    <n v="310"/>
    <m/>
    <m/>
    <m/>
    <s v="8100    VANALDEN                     AV"/>
    <m/>
    <n v="34.217500000000001"/>
    <n v="-118.5492"/>
  </r>
  <r>
    <n v="200713893"/>
    <d v="2020-09-14T00:00:00"/>
    <x v="311"/>
    <n v="2345"/>
    <n v="7"/>
    <x v="0"/>
    <n v="721"/>
    <n v="2"/>
    <n v="625"/>
    <x v="44"/>
    <n v="356"/>
    <n v="51"/>
    <s v="F"/>
    <s v="W"/>
    <n v="502"/>
    <s v="MULTI-UNIT DWELLING (APARTMENT, DUPLEX, ETC)"/>
    <n v="400"/>
    <s v="STRONG-ARM (HANDS, FIST, FEET OR BODILY FORCE)"/>
    <s v="AO"/>
    <s v="Adult Other"/>
    <n v="625"/>
    <m/>
    <m/>
    <m/>
    <s v="300 S  WILLAMAN                     DR"/>
    <m/>
    <n v="34.072800000000001"/>
    <n v="-118.3806"/>
  </r>
  <r>
    <n v="200904384"/>
    <d v="2020-01-09T00:00:00"/>
    <x v="172"/>
    <n v="1200"/>
    <n v="9"/>
    <x v="3"/>
    <n v="926"/>
    <n v="1"/>
    <n v="341"/>
    <x v="12"/>
    <n v="344"/>
    <n v="58"/>
    <s v="F"/>
    <s v="W"/>
    <n v="501"/>
    <s v="SINGLE FAMILY DWELLING"/>
    <m/>
    <m/>
    <s v="IC"/>
    <s v="Invest Cont"/>
    <n v="341"/>
    <m/>
    <m/>
    <m/>
    <s v="6500    MATILIJA                     AV"/>
    <m/>
    <n v="34.188499999999998"/>
    <n v="-118.43340000000001"/>
  </r>
  <r>
    <n v="201222198"/>
    <d v="2020-10-07T00:00:00"/>
    <x v="333"/>
    <n v="1700"/>
    <n v="12"/>
    <x v="8"/>
    <n v="1233"/>
    <n v="2"/>
    <n v="930"/>
    <x v="30"/>
    <s v="0421 1266"/>
    <n v="29"/>
    <s v="M"/>
    <s v="B"/>
    <n v="727"/>
    <s v="SHOPPING MALL (COMMON AREA)"/>
    <n v="511"/>
    <s v="VERBAL THREAT"/>
    <s v="IC"/>
    <s v="Invest Cont"/>
    <n v="930"/>
    <m/>
    <m/>
    <m/>
    <s v="1900 W  SLAUSON                      AV"/>
    <m/>
    <n v="33.989100000000001"/>
    <n v="-118.3125"/>
  </r>
  <r>
    <n v="200513444"/>
    <d v="2020-08-27T00:00:00"/>
    <x v="218"/>
    <n v="1800"/>
    <n v="5"/>
    <x v="10"/>
    <n v="555"/>
    <n v="1"/>
    <n v="510"/>
    <x v="0"/>
    <m/>
    <n v="0"/>
    <m/>
    <m/>
    <n v="101"/>
    <s v="STREET"/>
    <m/>
    <m/>
    <s v="IC"/>
    <s v="Invest Cont"/>
    <n v="510"/>
    <m/>
    <m/>
    <m/>
    <s v="800 W  SUMMERLAND                   AV"/>
    <m/>
    <n v="33.747599999999998"/>
    <n v="-118.29510000000001"/>
  </r>
  <r>
    <n v="200800709"/>
    <d v="2020-07-02T00:00:00"/>
    <x v="153"/>
    <n v="300"/>
    <n v="8"/>
    <x v="12"/>
    <n v="835"/>
    <n v="1"/>
    <n v="310"/>
    <x v="5"/>
    <s v="1202 1402 1409 0314 2004 1822 1606"/>
    <n v="72"/>
    <s v="M"/>
    <s v="W"/>
    <n v="502"/>
    <s v="MULTI-UNIT DWELLING (APARTMENT, DUPLEX, ETC)"/>
    <m/>
    <m/>
    <s v="IC"/>
    <s v="Invest Cont"/>
    <n v="310"/>
    <n v="998"/>
    <m/>
    <m/>
    <s v="1700    CAMDEN                       AV"/>
    <m/>
    <n v="34.047800000000002"/>
    <n v="-118.4418"/>
  </r>
  <r>
    <n v="200215030"/>
    <d v="2020-09-15T00:00:00"/>
    <x v="319"/>
    <n v="900"/>
    <n v="2"/>
    <x v="5"/>
    <n v="238"/>
    <n v="1"/>
    <n v="420"/>
    <x v="33"/>
    <m/>
    <n v="0"/>
    <m/>
    <m/>
    <n v="707"/>
    <s v="GARAGE/CARPORT"/>
    <m/>
    <m/>
    <s v="IC"/>
    <s v="Invest Cont"/>
    <n v="420"/>
    <m/>
    <m/>
    <m/>
    <s v="200 N  TOLUCA                       ST"/>
    <m/>
    <n v="34.063299999999998"/>
    <n v="-118.25749999999999"/>
  </r>
  <r>
    <n v="201008125"/>
    <d v="2020-04-17T00:00:00"/>
    <x v="317"/>
    <n v="900"/>
    <n v="10"/>
    <x v="11"/>
    <n v="1008"/>
    <n v="1"/>
    <n v="510"/>
    <x v="0"/>
    <m/>
    <n v="0"/>
    <m/>
    <m/>
    <n v="101"/>
    <s v="STREET"/>
    <m/>
    <m/>
    <s v="IC"/>
    <s v="Invest Cont"/>
    <n v="510"/>
    <m/>
    <m/>
    <m/>
    <s v="16600    COVELLO                      ST"/>
    <m/>
    <n v="34.207599999999999"/>
    <n v="-118.49460000000001"/>
  </r>
  <r>
    <n v="200609985"/>
    <d v="2020-05-08T00:00:00"/>
    <x v="142"/>
    <n v="1500"/>
    <n v="6"/>
    <x v="9"/>
    <n v="622"/>
    <n v="2"/>
    <n v="662"/>
    <x v="17"/>
    <s v="1900 1822"/>
    <n v="47"/>
    <s v="F"/>
    <s v="W"/>
    <n v="501"/>
    <s v="SINGLE FAMILY DWELLING"/>
    <m/>
    <m/>
    <s v="IC"/>
    <s v="Invest Cont"/>
    <n v="662"/>
    <m/>
    <m/>
    <m/>
    <s v="1700 N  OGDEN                        DR"/>
    <m/>
    <n v="34.101700000000001"/>
    <n v="-118.35939999999999"/>
  </r>
  <r>
    <n v="200307062"/>
    <d v="2020-02-20T00:00:00"/>
    <x v="270"/>
    <n v="2330"/>
    <n v="3"/>
    <x v="2"/>
    <n v="354"/>
    <n v="1"/>
    <n v="510"/>
    <x v="0"/>
    <m/>
    <n v="0"/>
    <m/>
    <m/>
    <n v="101"/>
    <s v="STREET"/>
    <m/>
    <m/>
    <s v="IC"/>
    <s v="Invest Cont"/>
    <n v="510"/>
    <m/>
    <m/>
    <m/>
    <s v="3600    9TH                          AV"/>
    <m/>
    <n v="34.023000000000003"/>
    <n v="-118.3272"/>
  </r>
  <r>
    <n v="200504679"/>
    <d v="2020-01-16T00:00:00"/>
    <x v="54"/>
    <n v="1700"/>
    <n v="5"/>
    <x v="10"/>
    <n v="585"/>
    <n v="2"/>
    <n v="626"/>
    <x v="10"/>
    <s v="2002 0913 2003 0446 0416 2000 0401 1814"/>
    <n v="17"/>
    <s v="M"/>
    <s v="W"/>
    <n v="502"/>
    <s v="MULTI-UNIT DWELLING (APARTMENT, DUPLEX, ETC)"/>
    <n v="400"/>
    <s v="STRONG-ARM (HANDS, FIST, FEET OR BODILY FORCE)"/>
    <s v="AA"/>
    <s v="Adult Arrest"/>
    <n v="626"/>
    <m/>
    <m/>
    <m/>
    <s v="900 W  18TH                         ST"/>
    <m/>
    <n v="33.724299999999999"/>
    <n v="-118.2963"/>
  </r>
  <r>
    <n v="200411975"/>
    <d v="2020-08-21T00:00:00"/>
    <x v="183"/>
    <n v="215"/>
    <n v="4"/>
    <x v="4"/>
    <n v="469"/>
    <n v="2"/>
    <n v="237"/>
    <x v="63"/>
    <s v="0553 0913 1257"/>
    <n v="3"/>
    <s v="F"/>
    <s v="B"/>
    <n v="501"/>
    <s v="SINGLE FAMILY DWELLING"/>
    <m/>
    <m/>
    <s v="AA"/>
    <s v="Adult Arrest"/>
    <n v="237"/>
    <m/>
    <m/>
    <m/>
    <s v="3RD                          ST"/>
    <s v="INDIANA                      ST"/>
    <n v="34.033200000000001"/>
    <n v="-118.19240000000001"/>
  </r>
  <r>
    <n v="200504335"/>
    <d v="2020-01-08T00:00:00"/>
    <x v="172"/>
    <n v="600"/>
    <n v="5"/>
    <x v="10"/>
    <n v="563"/>
    <n v="1"/>
    <n v="420"/>
    <x v="33"/>
    <m/>
    <n v="0"/>
    <m/>
    <m/>
    <n v="101"/>
    <s v="STREET"/>
    <m/>
    <m/>
    <s v="IC"/>
    <s v="Invest Cont"/>
    <n v="420"/>
    <m/>
    <m/>
    <m/>
    <s v="1000 S  GAFFEY                       ST"/>
    <m/>
    <n v="33.735199999999999"/>
    <n v="-118.2923"/>
  </r>
  <r>
    <n v="200512047"/>
    <d v="2020-07-19T00:00:00"/>
    <x v="221"/>
    <n v="1910"/>
    <n v="5"/>
    <x v="10"/>
    <n v="558"/>
    <n v="2"/>
    <n v="740"/>
    <x v="21"/>
    <s v="0329 1300 1202"/>
    <n v="31"/>
    <s v="M"/>
    <s v="H"/>
    <n v="122"/>
    <s v="VEHICLE, PASSENGER/TRUCK"/>
    <m/>
    <m/>
    <s v="IC"/>
    <s v="Invest Cont"/>
    <n v="740"/>
    <m/>
    <m/>
    <m/>
    <s v="300 N  CENTRE                       ST"/>
    <m/>
    <n v="33.745100000000001"/>
    <n v="-118.2835"/>
  </r>
  <r>
    <n v="200615103"/>
    <d v="2020-09-08T00:00:00"/>
    <x v="129"/>
    <n v="125"/>
    <n v="6"/>
    <x v="9"/>
    <n v="635"/>
    <n v="2"/>
    <n v="946"/>
    <x v="8"/>
    <s v="1300 1822"/>
    <n v="0"/>
    <s v="X"/>
    <s v="X"/>
    <n v="101"/>
    <s v="STREET"/>
    <m/>
    <m/>
    <s v="IC"/>
    <s v="Invest Cont"/>
    <n v="946"/>
    <m/>
    <m/>
    <m/>
    <s v="6500    BELLA VISTA                  WY"/>
    <m/>
    <n v="34.107399999999998"/>
    <n v="-118.3314"/>
  </r>
  <r>
    <n v="200210672"/>
    <d v="2020-05-27T00:00:00"/>
    <x v="251"/>
    <n v="700"/>
    <n v="2"/>
    <x v="5"/>
    <n v="219"/>
    <n v="1"/>
    <n v="230"/>
    <x v="13"/>
    <s v="1820 0444 0408 0448 0400 0334 1309 0913"/>
    <n v="18"/>
    <s v="F"/>
    <s v="H"/>
    <n v="505"/>
    <s v="MOTEL"/>
    <n v="212"/>
    <s v="BOTTLE"/>
    <s v="AO"/>
    <s v="Adult Other"/>
    <n v="230"/>
    <m/>
    <m/>
    <m/>
    <s v="1100 W  SUNSET                       BL"/>
    <m/>
    <n v="34.0657"/>
    <n v="-118.24939999999999"/>
  </r>
  <r>
    <n v="200414172"/>
    <d v="2020-10-22T00:00:00"/>
    <x v="167"/>
    <n v="2200"/>
    <n v="4"/>
    <x v="4"/>
    <n v="448"/>
    <n v="2"/>
    <n v="624"/>
    <x v="15"/>
    <s v="1218 0400 0417 1822"/>
    <n v="21"/>
    <s v="M"/>
    <s v="W"/>
    <n v="109"/>
    <s v="PARK/PLAYGROUND"/>
    <n v="400"/>
    <s v="STRONG-ARM (HANDS, FIST, FEET OR BODILY FORCE)"/>
    <s v="IC"/>
    <s v="Invest Cont"/>
    <n v="624"/>
    <m/>
    <m/>
    <m/>
    <s v="SOTO                         ST"/>
    <s v="LANCASTER"/>
    <n v="34.059199999999997"/>
    <n v="-118.2"/>
  </r>
  <r>
    <n v="200612549"/>
    <d v="2020-07-13T00:00:00"/>
    <x v="21"/>
    <n v="1420"/>
    <n v="6"/>
    <x v="9"/>
    <n v="669"/>
    <n v="1"/>
    <n v="440"/>
    <x v="20"/>
    <s v="0344 1822"/>
    <n v="0"/>
    <s v="X"/>
    <s v="X"/>
    <n v="202"/>
    <s v="LIQUOR STORE"/>
    <m/>
    <m/>
    <s v="IC"/>
    <s v="Invest Cont"/>
    <n v="440"/>
    <m/>
    <m/>
    <m/>
    <s v="5300    SANTA MONICA                 BL"/>
    <m/>
    <n v="0"/>
    <n v="0"/>
  </r>
  <r>
    <n v="200112610"/>
    <d v="2020-06-01T00:00:00"/>
    <x v="299"/>
    <n v="1400"/>
    <n v="1"/>
    <x v="1"/>
    <n v="162"/>
    <n v="1"/>
    <n v="310"/>
    <x v="5"/>
    <s v="1402 0344 0329 0321 1609 1822 1414"/>
    <n v="23"/>
    <s v="M"/>
    <s v="H"/>
    <n v="403"/>
    <s v="DRUG STORE"/>
    <m/>
    <m/>
    <s v="IC"/>
    <s v="Invest Cont"/>
    <n v="310"/>
    <n v="998"/>
    <m/>
    <m/>
    <s v="800 S  GRAND                        AV"/>
    <m/>
    <n v="34.045900000000003"/>
    <n v="-118.25790000000001"/>
  </r>
  <r>
    <n v="200605967"/>
    <d v="2020-02-10T00:00:00"/>
    <x v="159"/>
    <n v="2330"/>
    <n v="6"/>
    <x v="9"/>
    <n v="648"/>
    <n v="2"/>
    <n v="624"/>
    <x v="15"/>
    <s v="2004 0400 0416 0429 1822 1218"/>
    <n v="21"/>
    <s v="F"/>
    <s v="B"/>
    <n v="101"/>
    <s v="STREET"/>
    <n v="400"/>
    <s v="STRONG-ARM (HANDS, FIST, FEET OR BODILY FORCE)"/>
    <s v="IC"/>
    <s v="Invest Cont"/>
    <n v="624"/>
    <m/>
    <m/>
    <m/>
    <s v="HAROLD"/>
    <s v="SAINT ANDREWS"/>
    <n v="34.099299999999999"/>
    <n v="-118.31140000000001"/>
  </r>
  <r>
    <n v="200117504"/>
    <d v="2020-09-06T00:00:00"/>
    <x v="120"/>
    <n v="1915"/>
    <n v="1"/>
    <x v="1"/>
    <n v="174"/>
    <n v="2"/>
    <n v="745"/>
    <x v="9"/>
    <s v="0329 0913"/>
    <n v="55"/>
    <s v="M"/>
    <s v="H"/>
    <n v="502"/>
    <s v="MULTI-UNIT DWELLING (APARTMENT, DUPLEX, ETC)"/>
    <m/>
    <m/>
    <s v="IC"/>
    <s v="Invest Cont"/>
    <n v="745"/>
    <m/>
    <m/>
    <m/>
    <s v="700 S  MAIN                         ST"/>
    <m/>
    <n v="34.043700000000001"/>
    <n v="-118.2518"/>
  </r>
  <r>
    <n v="201015726"/>
    <d v="2020-12-04T00:00:00"/>
    <x v="302"/>
    <n v="1900"/>
    <n v="10"/>
    <x v="11"/>
    <n v="1025"/>
    <n v="1"/>
    <n v="510"/>
    <x v="0"/>
    <m/>
    <n v="0"/>
    <m/>
    <m/>
    <n v="101"/>
    <s v="STREET"/>
    <m/>
    <m/>
    <s v="IC"/>
    <s v="Invest Cont"/>
    <n v="510"/>
    <m/>
    <m/>
    <m/>
    <s v="VANOWEN                      ST"/>
    <s v="CANBY                        AV"/>
    <n v="34.193800000000003"/>
    <n v="-118.5347"/>
  </r>
  <r>
    <n v="201309731"/>
    <d v="2020-04-22T00:00:00"/>
    <x v="32"/>
    <n v="1800"/>
    <n v="13"/>
    <x v="6"/>
    <n v="1345"/>
    <n v="1"/>
    <n v="510"/>
    <x v="0"/>
    <m/>
    <n v="0"/>
    <m/>
    <m/>
    <n v="101"/>
    <s v="STREET"/>
    <m/>
    <m/>
    <s v="IC"/>
    <s v="Invest Cont"/>
    <n v="510"/>
    <m/>
    <m/>
    <m/>
    <s v="1300 E  33RD                         ST"/>
    <m/>
    <n v="34.013300000000001"/>
    <n v="-118.2522"/>
  </r>
  <r>
    <n v="201007696"/>
    <d v="2020-03-30T00:00:00"/>
    <x v="40"/>
    <n v="2030"/>
    <n v="10"/>
    <x v="11"/>
    <n v="1015"/>
    <n v="1"/>
    <n v="330"/>
    <x v="1"/>
    <s v="0377 0344 1300 1822 1609"/>
    <n v="20"/>
    <s v="M"/>
    <s v="H"/>
    <n v="108"/>
    <s v="PARKING LOT"/>
    <m/>
    <m/>
    <s v="IC"/>
    <s v="Invest Cont"/>
    <n v="330"/>
    <m/>
    <m/>
    <m/>
    <s v="7200    RESEDA                       BL"/>
    <m/>
    <n v="34.201099999999997"/>
    <n v="-118.536"/>
  </r>
  <r>
    <n v="200315711"/>
    <d v="2020-08-13T00:00:00"/>
    <x v="217"/>
    <n v="1710"/>
    <n v="3"/>
    <x v="2"/>
    <n v="357"/>
    <n v="1"/>
    <n v="210"/>
    <x v="11"/>
    <s v="1309 0344 0213 1822 0342 0346 0355"/>
    <n v="19"/>
    <s v="X"/>
    <s v="X"/>
    <n v="102"/>
    <s v="SIDEWALK"/>
    <n v="113"/>
    <s v="SIMULATED GUN"/>
    <s v="IC"/>
    <s v="Invest Cont"/>
    <n v="210"/>
    <m/>
    <m/>
    <m/>
    <s v="1100 W  37TH                         ST"/>
    <m/>
    <n v="34.021000000000001"/>
    <n v="-118.2921"/>
  </r>
  <r>
    <n v="200308863"/>
    <d v="2020-03-20T00:00:00"/>
    <x v="330"/>
    <n v="1235"/>
    <n v="3"/>
    <x v="2"/>
    <n v="353"/>
    <n v="1"/>
    <n v="440"/>
    <x v="20"/>
    <s v="0344 0910 2032 2050"/>
    <n v="40"/>
    <s v="M"/>
    <s v="W"/>
    <n v="948"/>
    <s v="MTA - EXPO LINE - FARMDALE"/>
    <m/>
    <m/>
    <s v="IC"/>
    <s v="Invest Cont"/>
    <n v="440"/>
    <m/>
    <m/>
    <m/>
    <s v="4400    EXPOSITION                   BL"/>
    <m/>
    <n v="34.023699999999998"/>
    <n v="-118.3442"/>
  </r>
  <r>
    <n v="201112617"/>
    <d v="2020-08-18T00:00:00"/>
    <x v="337"/>
    <n v="1035"/>
    <n v="11"/>
    <x v="7"/>
    <n v="1101"/>
    <n v="1"/>
    <n v="440"/>
    <x v="20"/>
    <n v="344"/>
    <n v="46"/>
    <s v="F"/>
    <s v="W"/>
    <n v="109"/>
    <s v="PARK/PLAYGROUND"/>
    <m/>
    <m/>
    <s v="IC"/>
    <s v="Invest Cont"/>
    <n v="440"/>
    <m/>
    <m/>
    <m/>
    <s v="2800 W  OBSERVATORY                  RD"/>
    <m/>
    <n v="34.119199999999999"/>
    <n v="-118.3004"/>
  </r>
  <r>
    <n v="200709884"/>
    <d v="2020-06-01T00:00:00"/>
    <x v="65"/>
    <n v="1030"/>
    <n v="7"/>
    <x v="0"/>
    <n v="711"/>
    <n v="1"/>
    <n v="510"/>
    <x v="0"/>
    <m/>
    <n v="0"/>
    <m/>
    <m/>
    <n v="707"/>
    <s v="GARAGE/CARPORT"/>
    <m/>
    <m/>
    <s v="IC"/>
    <s v="Invest Cont"/>
    <n v="510"/>
    <m/>
    <m/>
    <m/>
    <s v="8400    OAKWOOD                      AV"/>
    <m/>
    <n v="34.078200000000002"/>
    <n v="-118.3732"/>
  </r>
  <r>
    <n v="201113787"/>
    <d v="2020-09-20T00:00:00"/>
    <x v="224"/>
    <n v="2200"/>
    <n v="11"/>
    <x v="7"/>
    <n v="1143"/>
    <n v="1"/>
    <n v="420"/>
    <x v="33"/>
    <s v="1608 0344"/>
    <n v="51"/>
    <s v="M"/>
    <s v="W"/>
    <n v="101"/>
    <s v="STREET"/>
    <m/>
    <m/>
    <s v="IC"/>
    <s v="Invest Cont"/>
    <n v="420"/>
    <m/>
    <m/>
    <m/>
    <s v="2900    ST GEORGE                    ST"/>
    <m/>
    <n v="34.1053"/>
    <n v="-118.27849999999999"/>
  </r>
  <r>
    <n v="200517312"/>
    <d v="2020-12-02T00:00:00"/>
    <x v="41"/>
    <n v="1"/>
    <n v="5"/>
    <x v="10"/>
    <n v="567"/>
    <n v="2"/>
    <n v="946"/>
    <x v="8"/>
    <n v="1309"/>
    <n v="0"/>
    <s v="M"/>
    <s v="O"/>
    <n v="101"/>
    <s v="STREET"/>
    <m/>
    <m/>
    <s v="IC"/>
    <s v="Invest Cont"/>
    <n v="946"/>
    <m/>
    <m/>
    <m/>
    <s v="MESA                         ST"/>
    <s v="17TH                         ST"/>
    <n v="33.7288"/>
    <n v="-118.28579999999999"/>
  </r>
  <r>
    <n v="200409574"/>
    <d v="2020-06-06T00:00:00"/>
    <x v="14"/>
    <n v="1500"/>
    <n v="4"/>
    <x v="4"/>
    <n v="468"/>
    <n v="2"/>
    <n v="662"/>
    <x v="17"/>
    <s v="0344 0701 1309"/>
    <n v="49"/>
    <s v="M"/>
    <s v="H"/>
    <n v="101"/>
    <s v="STREET"/>
    <m/>
    <m/>
    <s v="IC"/>
    <s v="Invest Cont"/>
    <n v="662"/>
    <m/>
    <m/>
    <m/>
    <s v="3300 E  2ND                          ST"/>
    <m/>
    <n v="34.0364"/>
    <n v="-118.19759999999999"/>
  </r>
  <r>
    <n v="200510755"/>
    <d v="2020-06-18T00:00:00"/>
    <x v="255"/>
    <n v="1200"/>
    <n v="5"/>
    <x v="10"/>
    <n v="555"/>
    <n v="1"/>
    <n v="420"/>
    <x v="33"/>
    <m/>
    <n v="0"/>
    <m/>
    <m/>
    <n v="104"/>
    <s v="DRIVEWAY"/>
    <m/>
    <m/>
    <s v="IC"/>
    <s v="Invest Cont"/>
    <n v="420"/>
    <m/>
    <m/>
    <m/>
    <s v="700 W  OLIVER                       ST"/>
    <m/>
    <n v="33.7468"/>
    <n v="-118.29349999999999"/>
  </r>
  <r>
    <n v="200704225"/>
    <d v="2020-01-06T00:00:00"/>
    <x v="281"/>
    <n v="1000"/>
    <n v="7"/>
    <x v="0"/>
    <n v="713"/>
    <n v="2"/>
    <n v="354"/>
    <x v="14"/>
    <s v="1822 0929"/>
    <n v="57"/>
    <s v="M"/>
    <s v="W"/>
    <n v="502"/>
    <s v="MULTI-UNIT DWELLING (APARTMENT, DUPLEX, ETC)"/>
    <m/>
    <m/>
    <s v="IC"/>
    <s v="Invest Cont"/>
    <n v="354"/>
    <m/>
    <m/>
    <m/>
    <s v="400 N  SIERRA BONITA                AV"/>
    <m/>
    <n v="34.078299999999999"/>
    <n v="-118.35429999999999"/>
  </r>
  <r>
    <n v="201110837"/>
    <d v="2020-06-25T00:00:00"/>
    <x v="85"/>
    <n v="1510"/>
    <n v="11"/>
    <x v="7"/>
    <n v="1152"/>
    <n v="1"/>
    <n v="331"/>
    <x v="23"/>
    <s v="0344 0385"/>
    <n v="28"/>
    <s v="F"/>
    <s v="W"/>
    <n v="101"/>
    <s v="STREET"/>
    <m/>
    <m/>
    <s v="AO"/>
    <s v="Adult Other"/>
    <n v="331"/>
    <m/>
    <m/>
    <m/>
    <s v="N  HOOVER                       ST"/>
    <s v="SUNSET                       DR"/>
    <n v="34.098199999999999"/>
    <n v="-118.2841"/>
  </r>
  <r>
    <n v="201226960"/>
    <d v="2020-12-23T00:00:00"/>
    <x v="192"/>
    <n v="1630"/>
    <n v="12"/>
    <x v="8"/>
    <n v="1239"/>
    <n v="2"/>
    <n v="626"/>
    <x v="10"/>
    <s v="0913 0400 0416 1814 2000 1309 1310"/>
    <n v="17"/>
    <s v="F"/>
    <s v="B"/>
    <n v="122"/>
    <s v="VEHICLE, PASSENGER/TRUCK"/>
    <n v="400"/>
    <s v="STRONG-ARM (HANDS, FIST, FEET OR BODILY FORCE)"/>
    <s v="IC"/>
    <s v="Invest Cont"/>
    <n v="626"/>
    <m/>
    <m/>
    <m/>
    <s v="SLAUSON                      AV"/>
    <s v="VERMONT                      AV"/>
    <n v="33.989100000000001"/>
    <n v="-118.2915"/>
  </r>
  <r>
    <n v="200513690"/>
    <d v="2020-09-03T00:00:00"/>
    <x v="145"/>
    <n v="1830"/>
    <n v="5"/>
    <x v="10"/>
    <n v="515"/>
    <n v="1"/>
    <n v="510"/>
    <x v="0"/>
    <m/>
    <n v="0"/>
    <m/>
    <m/>
    <n v="101"/>
    <s v="STREET"/>
    <m/>
    <m/>
    <s v="IC"/>
    <s v="Invest Cont"/>
    <n v="510"/>
    <m/>
    <m/>
    <m/>
    <s v="1700 N  NEPTUNE                      AV"/>
    <m/>
    <n v="33.797199999999997"/>
    <n v="-118.2702"/>
  </r>
  <r>
    <n v="200305472"/>
    <d v="2020-01-25T00:00:00"/>
    <x v="227"/>
    <n v="1600"/>
    <n v="3"/>
    <x v="2"/>
    <n v="337"/>
    <n v="1"/>
    <n v="330"/>
    <x v="1"/>
    <n v="344"/>
    <n v="67"/>
    <s v="M"/>
    <s v="H"/>
    <n v="101"/>
    <s v="STREET"/>
    <m/>
    <m/>
    <s v="IC"/>
    <s v="Invest Cont"/>
    <n v="330"/>
    <m/>
    <m/>
    <m/>
    <s v="3100    KENWOOD                      AV"/>
    <m/>
    <n v="34.026400000000002"/>
    <n v="-118.2991"/>
  </r>
  <r>
    <n v="200122295"/>
    <d v="2020-12-12T00:00:00"/>
    <x v="341"/>
    <n v="1530"/>
    <n v="1"/>
    <x v="1"/>
    <n v="148"/>
    <n v="1"/>
    <n v="230"/>
    <x v="13"/>
    <s v="1218 1822 1309 1313 0446 0416 0445 1268"/>
    <n v="24"/>
    <s v="M"/>
    <s v="W"/>
    <n v="101"/>
    <s v="STREET"/>
    <n v="312"/>
    <s v="PIPE/METAL PIPE"/>
    <s v="IC"/>
    <s v="Invest Cont"/>
    <n v="230"/>
    <m/>
    <m/>
    <m/>
    <s v="5TH"/>
    <s v="CROCKER"/>
    <n v="34.043500000000002"/>
    <n v="-118.2427"/>
  </r>
  <r>
    <n v="200807152"/>
    <d v="2020-03-10T00:00:00"/>
    <x v="17"/>
    <n v="2000"/>
    <n v="8"/>
    <x v="12"/>
    <n v="899"/>
    <n v="1"/>
    <n v="510"/>
    <x v="0"/>
    <m/>
    <n v="0"/>
    <m/>
    <m/>
    <n v="101"/>
    <s v="STREET"/>
    <m/>
    <m/>
    <s v="AO"/>
    <s v="Adult Other"/>
    <n v="510"/>
    <m/>
    <m/>
    <m/>
    <s v="VENICE                       BL"/>
    <s v="CATTARAUGUS                  AV"/>
    <n v="34.032699999999998"/>
    <n v="-118.3822"/>
  </r>
  <r>
    <n v="200914042"/>
    <d v="2020-08-27T00:00:00"/>
    <x v="49"/>
    <n v="415"/>
    <n v="9"/>
    <x v="3"/>
    <n v="914"/>
    <n v="1"/>
    <n v="510"/>
    <x v="0"/>
    <m/>
    <n v="0"/>
    <m/>
    <m/>
    <n v="101"/>
    <s v="STREET"/>
    <m/>
    <m/>
    <s v="IC"/>
    <s v="Invest Cont"/>
    <n v="510"/>
    <m/>
    <m/>
    <m/>
    <s v="BASSETT                      ST"/>
    <s v="SEPULVEDA                    BL"/>
    <n v="34.195700000000002"/>
    <n v="-118.4662"/>
  </r>
  <r>
    <n v="200816887"/>
    <d v="2020-11-25T00:00:00"/>
    <x v="287"/>
    <n v="1430"/>
    <n v="8"/>
    <x v="12"/>
    <n v="898"/>
    <n v="2"/>
    <n v="930"/>
    <x v="30"/>
    <n v="421"/>
    <n v="52"/>
    <s v="M"/>
    <s v="B"/>
    <n v="502"/>
    <s v="MULTI-UNIT DWELLING (APARTMENT, DUPLEX, ETC)"/>
    <n v="511"/>
    <s v="VERBAL THREAT"/>
    <s v="AO"/>
    <s v="Adult Other"/>
    <n v="930"/>
    <m/>
    <m/>
    <m/>
    <s v="3000 S  ROBERTSON                    BL"/>
    <m/>
    <n v="34.032800000000002"/>
    <n v="-118.39"/>
  </r>
  <r>
    <n v="200310539"/>
    <d v="2020-04-27T00:00:00"/>
    <x v="179"/>
    <n v="1245"/>
    <n v="3"/>
    <x v="2"/>
    <n v="332"/>
    <n v="2"/>
    <n v="901"/>
    <x v="19"/>
    <s v="0913 1309 1814 2000 2038"/>
    <n v="35"/>
    <s v="F"/>
    <s v="H"/>
    <n v="101"/>
    <s v="STREET"/>
    <m/>
    <m/>
    <s v="AO"/>
    <s v="Adult Other"/>
    <n v="901"/>
    <m/>
    <m/>
    <m/>
    <s v="4100 W  JEFFERSON                    BL"/>
    <m/>
    <n v="34.025599999999997"/>
    <n v="-118.3417"/>
  </r>
  <r>
    <n v="200912201"/>
    <d v="2020-07-10T00:00:00"/>
    <x v="138"/>
    <n v="1800"/>
    <n v="9"/>
    <x v="3"/>
    <n v="971"/>
    <n v="1"/>
    <n v="310"/>
    <x v="5"/>
    <s v="1607 0344 0358"/>
    <n v="0"/>
    <s v="X"/>
    <s v="X"/>
    <n v="203"/>
    <s v="OTHER BUSINESS"/>
    <n v="500"/>
    <s v="UNKNOWN WEAPON/OTHER WEAPON"/>
    <s v="IC"/>
    <s v="Invest Cont"/>
    <n v="310"/>
    <m/>
    <m/>
    <m/>
    <s v="15200 W  VENTURA                      BL"/>
    <m/>
    <n v="34.156399999999998"/>
    <n v="-118.46299999999999"/>
  </r>
  <r>
    <n v="201215541"/>
    <d v="2020-06-28T00:00:00"/>
    <x v="322"/>
    <n v="600"/>
    <n v="12"/>
    <x v="8"/>
    <n v="1241"/>
    <n v="2"/>
    <n v="745"/>
    <x v="9"/>
    <s v="0329 0913"/>
    <n v="39"/>
    <s v="F"/>
    <s v="W"/>
    <n v="501"/>
    <s v="SINGLE FAMILY DWELLING"/>
    <m/>
    <m/>
    <s v="IC"/>
    <s v="Invest Cont"/>
    <n v="745"/>
    <m/>
    <m/>
    <m/>
    <s v="6000    BRYNHURST                    AV"/>
    <m/>
    <n v="33.982900000000001"/>
    <n v="-118.3338"/>
  </r>
  <r>
    <n v="200310444"/>
    <d v="2020-04-25T00:00:00"/>
    <x v="75"/>
    <n v="1550"/>
    <n v="3"/>
    <x v="2"/>
    <n v="357"/>
    <n v="1"/>
    <n v="440"/>
    <x v="20"/>
    <s v="1822 0344 1251 0394"/>
    <n v="28"/>
    <s v="M"/>
    <s v="I"/>
    <n v="502"/>
    <s v="MULTI-UNIT DWELLING (APARTMENT, DUPLEX, ETC)"/>
    <m/>
    <m/>
    <s v="IC"/>
    <s v="Invest Cont"/>
    <n v="440"/>
    <m/>
    <m/>
    <m/>
    <s v="1100 W  37TH                         PL"/>
    <m/>
    <n v="34.020000000000003"/>
    <n v="-118.2915"/>
  </r>
  <r>
    <n v="201009303"/>
    <d v="2020-05-23T00:00:00"/>
    <x v="354"/>
    <n v="2100"/>
    <n v="10"/>
    <x v="11"/>
    <n v="1078"/>
    <n v="1"/>
    <n v="330"/>
    <x v="1"/>
    <s v="1822 1300 0344 0377"/>
    <n v="25"/>
    <s v="F"/>
    <s v="H"/>
    <n v="101"/>
    <s v="STREET"/>
    <m/>
    <m/>
    <s v="IC"/>
    <s v="Invest Cont"/>
    <n v="330"/>
    <m/>
    <m/>
    <m/>
    <s v="5100    RUBIO                        AV"/>
    <m/>
    <n v="34.1633"/>
    <n v="-118.4945"/>
  </r>
  <r>
    <n v="201224046"/>
    <d v="2020-11-07T00:00:00"/>
    <x v="166"/>
    <n v="2345"/>
    <n v="12"/>
    <x v="8"/>
    <n v="1256"/>
    <n v="1"/>
    <n v="210"/>
    <x v="11"/>
    <s v="1310 0302 0355 0344 1822 0216 0209 0329 1100 0450"/>
    <n v="22"/>
    <s v="M"/>
    <s v="H"/>
    <n v="101"/>
    <s v="STREET"/>
    <n v="102"/>
    <s v="HAND GUN"/>
    <s v="IC"/>
    <s v="Invest Cont"/>
    <n v="210"/>
    <m/>
    <m/>
    <m/>
    <s v="76TH                         ST"/>
    <s v="GRAND                        AV"/>
    <n v="33.970799999999997"/>
    <n v="-118.2803"/>
  </r>
  <r>
    <n v="200805892"/>
    <d v="2020-02-11T00:00:00"/>
    <x v="99"/>
    <n v="555"/>
    <n v="8"/>
    <x v="12"/>
    <n v="829"/>
    <n v="2"/>
    <n v="740"/>
    <x v="21"/>
    <s v="0329 2004"/>
    <n v="0"/>
    <s v="X"/>
    <s v="X"/>
    <n v="210"/>
    <s v="RESTAURANT/FAST FOOD"/>
    <m/>
    <m/>
    <s v="IC"/>
    <s v="Invest Cont"/>
    <n v="740"/>
    <m/>
    <m/>
    <m/>
    <s v="10400    SANTA MONICA                 BL"/>
    <m/>
    <n v="34.058100000000003"/>
    <n v="-118.42359999999999"/>
  </r>
  <r>
    <n v="200818037"/>
    <d v="2020-12-30T00:00:00"/>
    <x v="236"/>
    <n v="1430"/>
    <n v="8"/>
    <x v="12"/>
    <n v="806"/>
    <n v="1"/>
    <n v="440"/>
    <x v="20"/>
    <s v="1822 0394 0344 1309 1420"/>
    <n v="19"/>
    <s v="F"/>
    <s v="W"/>
    <n v="104"/>
    <s v="DRIVEWAY"/>
    <m/>
    <m/>
    <s v="IC"/>
    <s v="Invest Cont"/>
    <n v="440"/>
    <m/>
    <m/>
    <m/>
    <s v="900    STRADELLA                    RD"/>
    <m/>
    <n v="34.085700000000003"/>
    <n v="-118.4517"/>
  </r>
  <r>
    <n v="201309065"/>
    <d v="2020-04-05T00:00:00"/>
    <x v="193"/>
    <n v="1030"/>
    <n v="13"/>
    <x v="6"/>
    <n v="1361"/>
    <n v="1"/>
    <n v="510"/>
    <x v="0"/>
    <m/>
    <n v="0"/>
    <m/>
    <m/>
    <n v="101"/>
    <s v="STREET"/>
    <m/>
    <m/>
    <s v="IC"/>
    <s v="Invest Cont"/>
    <n v="510"/>
    <m/>
    <m/>
    <m/>
    <s v="BROADWAY"/>
    <s v="47TH                         PL"/>
    <n v="34.0002"/>
    <n v="-118.2783"/>
  </r>
  <r>
    <n v="200616487"/>
    <d v="2020-10-09T00:00:00"/>
    <x v="186"/>
    <n v="1900"/>
    <n v="6"/>
    <x v="9"/>
    <n v="622"/>
    <n v="1"/>
    <n v="341"/>
    <x v="12"/>
    <s v="0344 2032"/>
    <n v="42"/>
    <s v="M"/>
    <s v="W"/>
    <n v="502"/>
    <s v="MULTI-UNIT DWELLING (APARTMENT, DUPLEX, ETC)"/>
    <m/>
    <m/>
    <s v="IC"/>
    <s v="Invest Cont"/>
    <n v="341"/>
    <n v="480"/>
    <m/>
    <m/>
    <s v="7700 W  HOLLYWOOD                    BL"/>
    <m/>
    <n v="34.114600000000003"/>
    <n v="-118.36069999999999"/>
  </r>
  <r>
    <n v="200311056"/>
    <d v="2020-05-09T00:00:00"/>
    <x v="143"/>
    <n v="10"/>
    <n v="3"/>
    <x v="2"/>
    <n v="357"/>
    <n v="1"/>
    <n v="236"/>
    <x v="46"/>
    <s v="2000 1813 0444 0408 0448 1243 0913"/>
    <n v="27"/>
    <s v="F"/>
    <s v="H"/>
    <n v="102"/>
    <s v="SIDEWALK"/>
    <n v="400"/>
    <s v="STRONG-ARM (HANDS, FIST, FEET OR BODILY FORCE)"/>
    <s v="IC"/>
    <s v="Invest Cont"/>
    <n v="236"/>
    <m/>
    <m/>
    <m/>
    <s v="1200 W  JEFFERSON                    BL"/>
    <m/>
    <n v="34.025500000000001"/>
    <n v="-118.2915"/>
  </r>
  <r>
    <n v="200505837"/>
    <d v="2020-02-05T00:00:00"/>
    <x v="240"/>
    <n v="1940"/>
    <n v="5"/>
    <x v="10"/>
    <n v="522"/>
    <n v="1"/>
    <n v="230"/>
    <x v="13"/>
    <s v="1822 1300 1309 1310"/>
    <n v="44"/>
    <s v="M"/>
    <s v="B"/>
    <n v="101"/>
    <s v="STREET"/>
    <n v="102"/>
    <s v="HAND GUN"/>
    <s v="IC"/>
    <s v="Invest Cont"/>
    <n v="230"/>
    <m/>
    <m/>
    <m/>
    <s v="G                            ST"/>
    <s v="WILMINGTON                   BL"/>
    <n v="33.777900000000002"/>
    <n v="-118.274"/>
  </r>
  <r>
    <n v="200606622"/>
    <d v="2020-02-21T00:00:00"/>
    <x v="323"/>
    <n v="215"/>
    <n v="6"/>
    <x v="9"/>
    <n v="666"/>
    <n v="2"/>
    <n v="624"/>
    <x v="15"/>
    <s v="0400 0416 1218 2004 2060 0913"/>
    <n v="27"/>
    <s v="M"/>
    <s v="W"/>
    <n v="102"/>
    <s v="SIDEWALK"/>
    <n v="500"/>
    <s v="UNKNOWN WEAPON/OTHER WEAPON"/>
    <s v="IC"/>
    <s v="Invest Cont"/>
    <n v="624"/>
    <m/>
    <m/>
    <m/>
    <s v="DE LONGPRE"/>
    <s v="IVAR"/>
    <n v="34.096200000000003"/>
    <n v="-118.3288"/>
  </r>
  <r>
    <n v="200707083"/>
    <d v="2020-03-07T00:00:00"/>
    <x v="330"/>
    <n v="840"/>
    <n v="7"/>
    <x v="0"/>
    <n v="779"/>
    <n v="1"/>
    <n v="310"/>
    <x v="5"/>
    <s v="2004 0344"/>
    <n v="56"/>
    <s v="M"/>
    <s v="H"/>
    <n v="501"/>
    <s v="SINGLE FAMILY DWELLING"/>
    <m/>
    <m/>
    <s v="AO"/>
    <s v="Adult Other"/>
    <n v="310"/>
    <m/>
    <m/>
    <m/>
    <s v="3500 W  17TH                         ST"/>
    <m/>
    <n v="34.041800000000002"/>
    <n v="-118.32250000000001"/>
  </r>
  <r>
    <n v="200407723"/>
    <d v="2020-04-10T00:00:00"/>
    <x v="296"/>
    <n v="1700"/>
    <n v="4"/>
    <x v="4"/>
    <n v="489"/>
    <n v="1"/>
    <n v="420"/>
    <x v="33"/>
    <m/>
    <n v="0"/>
    <m/>
    <m/>
    <n v="101"/>
    <s v="STREET"/>
    <m/>
    <m/>
    <s v="IC"/>
    <s v="Invest Cont"/>
    <n v="420"/>
    <m/>
    <m/>
    <m/>
    <s v="2800    THE MALL"/>
    <m/>
    <n v="34.024799999999999"/>
    <n v="-118.2158"/>
  </r>
  <r>
    <n v="201014050"/>
    <d v="2020-10-14T00:00:00"/>
    <x v="155"/>
    <n v="1810"/>
    <n v="10"/>
    <x v="11"/>
    <n v="1021"/>
    <n v="2"/>
    <n v="354"/>
    <x v="14"/>
    <s v="1822 0929"/>
    <n v="22"/>
    <s v="M"/>
    <s v="B"/>
    <n v="602"/>
    <s v="BANK"/>
    <m/>
    <m/>
    <s v="IC"/>
    <s v="Invest Cont"/>
    <n v="354"/>
    <m/>
    <m/>
    <m/>
    <s v="19500    KITTRIDGE                    ST"/>
    <m/>
    <n v="34.190899999999999"/>
    <n v="-118.5579"/>
  </r>
  <r>
    <n v="200210693"/>
    <d v="2020-05-28T00:00:00"/>
    <x v="177"/>
    <n v="220"/>
    <n v="2"/>
    <x v="5"/>
    <n v="233"/>
    <n v="2"/>
    <n v="626"/>
    <x v="10"/>
    <s v="0913 2000 0444 0417 0429 1813 0400"/>
    <n v="26"/>
    <s v="F"/>
    <s v="H"/>
    <n v="502"/>
    <s v="MULTI-UNIT DWELLING (APARTMENT, DUPLEX, ETC)"/>
    <n v="400"/>
    <s v="STRONG-ARM (HANDS, FIST, FEET OR BODILY FORCE)"/>
    <s v="IC"/>
    <s v="Invest Cont"/>
    <n v="626"/>
    <m/>
    <m/>
    <m/>
    <s v="200 S  RAMPART                      BL"/>
    <m/>
    <n v="34.0685"/>
    <n v="-118.2775"/>
  </r>
  <r>
    <n v="201215692"/>
    <d v="2020-07-01T00:00:00"/>
    <x v="138"/>
    <n v="1205"/>
    <n v="12"/>
    <x v="8"/>
    <n v="1265"/>
    <n v="1"/>
    <n v="420"/>
    <x v="33"/>
    <m/>
    <n v="0"/>
    <m/>
    <m/>
    <n v="101"/>
    <s v="STREET"/>
    <m/>
    <m/>
    <s v="IC"/>
    <s v="Invest Cont"/>
    <n v="420"/>
    <m/>
    <m/>
    <m/>
    <s v="VERMONT                      ST"/>
    <s v="81ST                         ST"/>
    <n v="33.965499999999999"/>
    <n v="-118.29179999999999"/>
  </r>
  <r>
    <n v="200813205"/>
    <d v="2020-08-21T00:00:00"/>
    <x v="183"/>
    <n v="1700"/>
    <n v="8"/>
    <x v="12"/>
    <n v="839"/>
    <n v="1"/>
    <n v="320"/>
    <x v="36"/>
    <s v="1607 1822"/>
    <n v="0"/>
    <s v="X"/>
    <s v="X"/>
    <n v="702"/>
    <s v="OFFICE BUILDING/OFFICE"/>
    <n v="500"/>
    <s v="UNKNOWN WEAPON/OTHER WEAPON"/>
    <s v="AA"/>
    <s v="Adult Arrest"/>
    <n v="320"/>
    <m/>
    <m/>
    <m/>
    <s v="1800    CENTURY PARK"/>
    <m/>
    <n v="34.058900000000001"/>
    <n v="-118.4211"/>
  </r>
  <r>
    <n v="201116605"/>
    <d v="2020-12-13T00:00:00"/>
    <x v="97"/>
    <n v="1600"/>
    <n v="11"/>
    <x v="7"/>
    <n v="1113"/>
    <n v="1"/>
    <n v="440"/>
    <x v="20"/>
    <n v="344"/>
    <n v="51"/>
    <s v="M"/>
    <s v="O"/>
    <n v="406"/>
    <s v="OTHER STORE"/>
    <m/>
    <m/>
    <s v="IC"/>
    <s v="Invest Cont"/>
    <n v="440"/>
    <m/>
    <m/>
    <m/>
    <s v="2700    COLORADO                     BL"/>
    <m/>
    <n v="34.142499999999998"/>
    <n v="-118.2239"/>
  </r>
  <r>
    <n v="200409623"/>
    <d v="2020-06-09T00:00:00"/>
    <x v="20"/>
    <n v="2310"/>
    <n v="4"/>
    <x v="4"/>
    <n v="443"/>
    <n v="1"/>
    <n v="510"/>
    <x v="0"/>
    <m/>
    <n v="0"/>
    <m/>
    <m/>
    <n v="101"/>
    <s v="STREET"/>
    <m/>
    <m/>
    <s v="IC"/>
    <s v="Invest Cont"/>
    <n v="510"/>
    <m/>
    <m/>
    <m/>
    <s v="BRITTANIA"/>
    <s v="MARENGO"/>
    <n v="34.057499999999997"/>
    <n v="-118.20780000000001"/>
  </r>
  <r>
    <n v="200100708"/>
    <d v="2020-03-23T00:00:00"/>
    <x v="127"/>
    <n v="1530"/>
    <n v="1"/>
    <x v="1"/>
    <n v="111"/>
    <n v="2"/>
    <n v="624"/>
    <x v="15"/>
    <s v="1420 0416 1822"/>
    <n v="36"/>
    <s v="F"/>
    <s v="H"/>
    <n v="210"/>
    <s v="RESTAURANT/FAST FOOD"/>
    <n v="400"/>
    <s v="STRONG-ARM (HANDS, FIST, FEET OR BODILY FORCE)"/>
    <s v="IC"/>
    <s v="Invest Cont"/>
    <n v="624"/>
    <m/>
    <m/>
    <m/>
    <s v="700 W  CESAR E CHAVEZ               AV"/>
    <m/>
    <n v="34.060600000000001"/>
    <n v="-118.2439"/>
  </r>
  <r>
    <n v="200916743"/>
    <d v="2020-11-02T00:00:00"/>
    <x v="345"/>
    <n v="1645"/>
    <n v="9"/>
    <x v="3"/>
    <n v="964"/>
    <n v="1"/>
    <n v="330"/>
    <x v="1"/>
    <s v="0344 1300"/>
    <n v="47"/>
    <s v="F"/>
    <s v="W"/>
    <n v="108"/>
    <s v="PARKING LOT"/>
    <m/>
    <m/>
    <s v="AO"/>
    <s v="Adult Other"/>
    <n v="330"/>
    <m/>
    <m/>
    <m/>
    <s v="14000    RIVERSIDE                    DR"/>
    <m/>
    <n v="34.157600000000002"/>
    <n v="-118.4389"/>
  </r>
  <r>
    <n v="200618126"/>
    <d v="2020-11-17T00:00:00"/>
    <x v="48"/>
    <n v="1900"/>
    <n v="6"/>
    <x v="9"/>
    <n v="638"/>
    <n v="2"/>
    <n v="946"/>
    <x v="8"/>
    <s v="0329 0358 1300 1822"/>
    <n v="47"/>
    <s v="M"/>
    <s v="W"/>
    <n v="108"/>
    <s v="PARKING LOT"/>
    <n v="500"/>
    <s v="UNKNOWN WEAPON/OTHER WEAPON"/>
    <s v="IC"/>
    <s v="Invest Cont"/>
    <n v="946"/>
    <m/>
    <m/>
    <m/>
    <s v="1800 N  WILTON                       PL"/>
    <m/>
    <n v="34.103999999999999"/>
    <n v="-118.3137"/>
  </r>
  <r>
    <n v="200814506"/>
    <d v="2020-09-24T00:00:00"/>
    <x v="216"/>
    <n v="800"/>
    <n v="8"/>
    <x v="12"/>
    <n v="852"/>
    <n v="2"/>
    <n v="354"/>
    <x v="14"/>
    <s v="1822 0100 0923"/>
    <n v="65"/>
    <s v="F"/>
    <s v="W"/>
    <n v="502"/>
    <s v="MULTI-UNIT DWELLING (APARTMENT, DUPLEX, ETC)"/>
    <m/>
    <m/>
    <s v="IC"/>
    <s v="Invest Cont"/>
    <n v="354"/>
    <m/>
    <m/>
    <m/>
    <s v="1700 S  BARRINGTON                   AV"/>
    <m/>
    <n v="34.040999999999997"/>
    <n v="-118.45359999999999"/>
  </r>
  <r>
    <n v="201111399"/>
    <d v="2020-07-13T00:00:00"/>
    <x v="21"/>
    <n v="830"/>
    <n v="11"/>
    <x v="7"/>
    <n v="1162"/>
    <n v="2"/>
    <n v="740"/>
    <x v="21"/>
    <s v="0329 1822 2004"/>
    <n v="38"/>
    <s v="M"/>
    <s v="W"/>
    <n v="101"/>
    <s v="STREET"/>
    <n v="306"/>
    <s v="ROCK/THROWN OBJECT"/>
    <s v="IC"/>
    <s v="Invest Cont"/>
    <n v="740"/>
    <m/>
    <m/>
    <m/>
    <s v="1100 N  HOOVER                       ST"/>
    <m/>
    <n v="34.091200000000001"/>
    <n v="-118.28440000000001"/>
  </r>
  <r>
    <n v="200615940"/>
    <d v="2020-09-27T00:00:00"/>
    <x v="272"/>
    <n v="2200"/>
    <n v="6"/>
    <x v="9"/>
    <n v="638"/>
    <n v="1"/>
    <n v="510"/>
    <x v="0"/>
    <m/>
    <n v="0"/>
    <m/>
    <m/>
    <n v="101"/>
    <s v="STREET"/>
    <m/>
    <m/>
    <s v="IC"/>
    <s v="Invest Cont"/>
    <n v="510"/>
    <m/>
    <m/>
    <m/>
    <s v="5500 W  HOLLYWOOD                    BL"/>
    <m/>
    <n v="34.1038"/>
    <n v="-118.3151"/>
  </r>
  <r>
    <n v="200408502"/>
    <d v="2020-05-04T00:00:00"/>
    <x v="86"/>
    <n v="1730"/>
    <n v="4"/>
    <x v="4"/>
    <n v="473"/>
    <n v="1"/>
    <n v="310"/>
    <x v="5"/>
    <s v="0342 0344 1606 0913 1822 1402"/>
    <n v="26"/>
    <s v="F"/>
    <s v="A"/>
    <n v="707"/>
    <s v="GARAGE/CARPORT"/>
    <m/>
    <m/>
    <s v="AA"/>
    <s v="Adult Arrest"/>
    <n v="310"/>
    <n v="998"/>
    <m/>
    <m/>
    <s v="600 S  BREED                        ST"/>
    <m/>
    <n v="34.0381"/>
    <n v="-118.215"/>
  </r>
  <r>
    <n v="200811444"/>
    <d v="2020-07-04T00:00:00"/>
    <x v="261"/>
    <n v="1000"/>
    <n v="8"/>
    <x v="12"/>
    <n v="889"/>
    <n v="2"/>
    <n v="930"/>
    <x v="30"/>
    <s v="0421 0554"/>
    <n v="24"/>
    <s v="M"/>
    <s v="H"/>
    <n v="502"/>
    <s v="MULTI-UNIT DWELLING (APARTMENT, DUPLEX, ETC)"/>
    <n v="511"/>
    <s v="VERBAL THREAT"/>
    <s v="AO"/>
    <s v="Adult Other"/>
    <n v="930"/>
    <m/>
    <m/>
    <m/>
    <s v="2000 S  GARTH                        AV"/>
    <m/>
    <n v="34.038899999999998"/>
    <n v="-118.3796"/>
  </r>
  <r>
    <n v="200804538"/>
    <d v="2020-01-13T00:00:00"/>
    <x v="265"/>
    <n v="800"/>
    <n v="8"/>
    <x v="12"/>
    <n v="807"/>
    <n v="1"/>
    <n v="341"/>
    <x v="12"/>
    <s v="1822 0344 2037"/>
    <n v="27"/>
    <s v="M"/>
    <s v="O"/>
    <n v="501"/>
    <s v="SINGLE FAMILY DWELLING"/>
    <m/>
    <m/>
    <s v="IC"/>
    <s v="Invest Cont"/>
    <n v="341"/>
    <m/>
    <m/>
    <m/>
    <s v="2200    BEVERLY GLEN                 PL"/>
    <m/>
    <n v="34.109499999999997"/>
    <n v="-118.4469"/>
  </r>
  <r>
    <n v="200618062"/>
    <d v="2020-11-15T00:00:00"/>
    <x v="48"/>
    <n v="1720"/>
    <n v="6"/>
    <x v="9"/>
    <n v="656"/>
    <n v="1"/>
    <n v="250"/>
    <x v="59"/>
    <s v="0450 0400 1300 1309 1310 1822 0399"/>
    <n v="29"/>
    <s v="M"/>
    <s v="W"/>
    <n v="101"/>
    <s v="STREET"/>
    <n v="102"/>
    <s v="HAND GUN"/>
    <s v="AO"/>
    <s v="Adult Other"/>
    <n v="250"/>
    <m/>
    <m/>
    <m/>
    <s v="SANTA MONICA"/>
    <s v="CAHUENGA"/>
    <n v="34.090699999999998"/>
    <n v="-118.3289"/>
  </r>
  <r>
    <n v="200811281"/>
    <d v="2020-06-29T00:00:00"/>
    <x v="24"/>
    <n v="2200"/>
    <n v="8"/>
    <x v="12"/>
    <n v="812"/>
    <n v="2"/>
    <n v="740"/>
    <x v="21"/>
    <s v="1307 0329 0561"/>
    <n v="81"/>
    <s v="M"/>
    <s v="O"/>
    <n v="501"/>
    <s v="SINGLE FAMILY DWELLING"/>
    <m/>
    <m/>
    <s v="AO"/>
    <s v="Adult Other"/>
    <n v="740"/>
    <m/>
    <m/>
    <m/>
    <s v="200    HOMEWOOD                     RD"/>
    <m/>
    <n v="34.061100000000003"/>
    <n v="-118.48090000000001"/>
  </r>
  <r>
    <n v="201008518"/>
    <d v="2020-04-29T00:00:00"/>
    <x v="117"/>
    <n v="2340"/>
    <n v="10"/>
    <x v="11"/>
    <n v="1065"/>
    <n v="1"/>
    <n v="761"/>
    <x v="35"/>
    <s v="0312 0359 1822 0334"/>
    <n v="35"/>
    <s v="M"/>
    <s v="O"/>
    <n v="108"/>
    <s v="PARKING LOT"/>
    <n v="102"/>
    <s v="HAND GUN"/>
    <s v="IC"/>
    <s v="Invest Cont"/>
    <n v="761"/>
    <m/>
    <m/>
    <m/>
    <s v="VENTURA                      BL"/>
    <s v="ZELZAH"/>
    <n v="34.163899999999998"/>
    <n v="-118.5228"/>
  </r>
  <r>
    <n v="200320074"/>
    <d v="2020-11-08T00:00:00"/>
    <x v="166"/>
    <n v="2241"/>
    <n v="3"/>
    <x v="2"/>
    <n v="332"/>
    <n v="2"/>
    <n v="930"/>
    <x v="30"/>
    <s v="0913 0422 0421"/>
    <n v="39"/>
    <s v="F"/>
    <s v="H"/>
    <n v="502"/>
    <s v="MULTI-UNIT DWELLING (APARTMENT, DUPLEX, ETC)"/>
    <n v="511"/>
    <s v="VERBAL THREAT"/>
    <s v="IC"/>
    <s v="Invest Cont"/>
    <n v="930"/>
    <m/>
    <m/>
    <m/>
    <s v="2600    WEST                         BL"/>
    <m/>
    <n v="34.031999999999996"/>
    <n v="-118.3417"/>
  </r>
  <r>
    <n v="201106023"/>
    <d v="2020-02-14T00:00:00"/>
    <x v="206"/>
    <n v="1400"/>
    <n v="11"/>
    <x v="7"/>
    <n v="1149"/>
    <n v="2"/>
    <n v="740"/>
    <x v="21"/>
    <n v="329"/>
    <n v="43"/>
    <s v="F"/>
    <s v="H"/>
    <n v="101"/>
    <s v="STREET"/>
    <m/>
    <m/>
    <s v="IC"/>
    <s v="Invest Cont"/>
    <n v="740"/>
    <m/>
    <m/>
    <m/>
    <s v="MEDIA"/>
    <s v="AVENUE 56"/>
    <n v="34.106699999999996"/>
    <n v="-118.1934"/>
  </r>
  <r>
    <n v="201005853"/>
    <d v="2020-02-12T00:00:00"/>
    <x v="356"/>
    <n v="1500"/>
    <n v="10"/>
    <x v="11"/>
    <n v="1027"/>
    <n v="1"/>
    <n v="420"/>
    <x v="33"/>
    <m/>
    <n v="0"/>
    <m/>
    <m/>
    <n v="108"/>
    <s v="PARKING LOT"/>
    <m/>
    <m/>
    <s v="IC"/>
    <s v="Invest Cont"/>
    <n v="420"/>
    <m/>
    <m/>
    <m/>
    <s v="17600    VANOWEN                      ST"/>
    <m/>
    <n v="34.197499999999998"/>
    <n v="-118.5099"/>
  </r>
  <r>
    <n v="200510375"/>
    <d v="2020-06-08T00:00:00"/>
    <x v="20"/>
    <n v="745"/>
    <n v="5"/>
    <x v="10"/>
    <n v="585"/>
    <n v="2"/>
    <n v="745"/>
    <x v="9"/>
    <n v="329"/>
    <n v="39"/>
    <s v="M"/>
    <s v="W"/>
    <n v="501"/>
    <s v="SINGLE FAMILY DWELLING"/>
    <m/>
    <m/>
    <s v="IC"/>
    <s v="Invest Cont"/>
    <n v="745"/>
    <m/>
    <m/>
    <m/>
    <s v="1100 W  25TH                         ST"/>
    <m/>
    <n v="33.721600000000002"/>
    <n v="-118.30119999999999"/>
  </r>
  <r>
    <n v="200704819"/>
    <d v="2020-01-17T00:00:00"/>
    <x v="277"/>
    <n v="2008"/>
    <n v="7"/>
    <x v="0"/>
    <n v="763"/>
    <n v="2"/>
    <n v="624"/>
    <x v="15"/>
    <s v="0416 0444"/>
    <n v="59"/>
    <s v="M"/>
    <s v="B"/>
    <n v="101"/>
    <s v="STREET"/>
    <n v="400"/>
    <s v="STRONG-ARM (HANDS, FIST, FEET OR BODILY FORCE)"/>
    <s v="IC"/>
    <s v="Invest Cont"/>
    <n v="624"/>
    <m/>
    <m/>
    <m/>
    <s v="1500 S  ORANGE GROVE                 AV"/>
    <m/>
    <n v="34.049500000000002"/>
    <n v="-118.366"/>
  </r>
  <r>
    <n v="201217794"/>
    <d v="2020-08-03T00:00:00"/>
    <x v="114"/>
    <n v="2000"/>
    <n v="12"/>
    <x v="8"/>
    <n v="1265"/>
    <n v="2"/>
    <n v="627"/>
    <x v="43"/>
    <s v="0913 1258 0553 2002 0444"/>
    <n v="6"/>
    <s v="M"/>
    <s v="B"/>
    <n v="101"/>
    <s v="STREET"/>
    <n v="400"/>
    <s v="STRONG-ARM (HANDS, FIST, FEET OR BODILY FORCE)"/>
    <s v="AO"/>
    <s v="Adult Other"/>
    <n v="627"/>
    <m/>
    <m/>
    <m/>
    <s v="MANCHESTER                   AV"/>
    <s v="NORMANDIE                    AV"/>
    <n v="33.96"/>
    <n v="-118.30029999999999"/>
  </r>
  <r>
    <n v="200714140"/>
    <d v="2020-09-21T00:00:00"/>
    <x v="196"/>
    <n v="2000"/>
    <n v="7"/>
    <x v="0"/>
    <n v="758"/>
    <n v="1"/>
    <n v="230"/>
    <x v="13"/>
    <s v="0445 0334 0431 0305 0913"/>
    <n v="28"/>
    <s v="F"/>
    <s v="A"/>
    <n v="501"/>
    <s v="SINGLE FAMILY DWELLING"/>
    <n v="200"/>
    <s v="KNIFE WITH BLADE 6INCHES OR LESS"/>
    <s v="IC"/>
    <s v="Invest Cont"/>
    <n v="230"/>
    <m/>
    <m/>
    <m/>
    <s v="1200    CRENSHAW                     BL"/>
    <m/>
    <n v="34.051900000000003"/>
    <n v="-118.3306"/>
  </r>
  <r>
    <n v="201008607"/>
    <d v="2020-05-02T00:00:00"/>
    <x v="240"/>
    <n v="2145"/>
    <n v="10"/>
    <x v="11"/>
    <n v="1027"/>
    <n v="2"/>
    <n v="237"/>
    <x v="63"/>
    <s v="1816 0602 0906 0552 0913 1309"/>
    <n v="0"/>
    <s v="F"/>
    <s v="H"/>
    <n v="101"/>
    <s v="STREET"/>
    <m/>
    <m/>
    <s v="AO"/>
    <s v="Adult Other"/>
    <n v="237"/>
    <m/>
    <m/>
    <m/>
    <s v="17100    GAULT                        ST"/>
    <m/>
    <n v="34.199399999999997"/>
    <n v="-118.5055"/>
  </r>
  <r>
    <n v="200912084"/>
    <d v="2020-07-07T00:00:00"/>
    <x v="11"/>
    <n v="1320"/>
    <n v="9"/>
    <x v="3"/>
    <n v="914"/>
    <n v="2"/>
    <n v="624"/>
    <x v="15"/>
    <s v="0305 0400"/>
    <n v="37"/>
    <s v="F"/>
    <s v="O"/>
    <n v="203"/>
    <s v="OTHER BUSINESS"/>
    <n v="400"/>
    <s v="STRONG-ARM (HANDS, FIST, FEET OR BODILY FORCE)"/>
    <s v="AO"/>
    <s v="Adult Other"/>
    <n v="624"/>
    <m/>
    <m/>
    <m/>
    <s v="14600    SHERMAN                      WY"/>
    <m/>
    <n v="34.2012"/>
    <n v="-118.45140000000001"/>
  </r>
  <r>
    <n v="200904753"/>
    <d v="2020-01-17T00:00:00"/>
    <x v="54"/>
    <n v="2240"/>
    <n v="9"/>
    <x v="3"/>
    <n v="969"/>
    <n v="1"/>
    <n v="330"/>
    <x v="1"/>
    <s v="0344 1302 1307"/>
    <n v="26"/>
    <s v="M"/>
    <s v="O"/>
    <n v="123"/>
    <s v="PARKING UNDERGROUND/BUILDING"/>
    <n v="500"/>
    <s v="UNKNOWN WEAPON/OTHER WEAPON"/>
    <s v="IC"/>
    <s v="Invest Cont"/>
    <n v="330"/>
    <m/>
    <m/>
    <m/>
    <s v="12900    RIVERSIDE                    DR"/>
    <m/>
    <n v="34.157600000000002"/>
    <n v="-118.41379999999999"/>
  </r>
  <r>
    <n v="200905488"/>
    <d v="2020-02-04T00:00:00"/>
    <x v="233"/>
    <n v="1800"/>
    <n v="9"/>
    <x v="3"/>
    <n v="998"/>
    <n v="2"/>
    <n v="740"/>
    <x v="21"/>
    <n v="329"/>
    <n v="57"/>
    <s v="M"/>
    <s v="W"/>
    <n v="501"/>
    <s v="SINGLE FAMILY DWELLING"/>
    <m/>
    <m/>
    <s v="AA"/>
    <s v="Adult Arrest"/>
    <n v="740"/>
    <m/>
    <m/>
    <m/>
    <s v="4100    LONGRIDGE                    AV"/>
    <m/>
    <n v="34.143599999999999"/>
    <n v="-118.4212"/>
  </r>
  <r>
    <n v="201108421"/>
    <d v="2020-04-16T00:00:00"/>
    <x v="96"/>
    <n v="1230"/>
    <n v="11"/>
    <x v="7"/>
    <n v="1172"/>
    <n v="1"/>
    <n v="330"/>
    <x v="1"/>
    <s v="0344 1601 1202"/>
    <n v="67"/>
    <s v="M"/>
    <s v="A"/>
    <n v="101"/>
    <s v="STREET"/>
    <m/>
    <m/>
    <s v="IC"/>
    <s v="Invest Cont"/>
    <n v="330"/>
    <m/>
    <m/>
    <m/>
    <s v="1400 N  BENTON                       WY"/>
    <m/>
    <n v="34.088200000000001"/>
    <n v="-118.2646"/>
  </r>
  <r>
    <n v="200413855"/>
    <d v="2020-10-15T00:00:00"/>
    <x v="107"/>
    <n v="1205"/>
    <n v="4"/>
    <x v="4"/>
    <n v="499"/>
    <n v="1"/>
    <n v="761"/>
    <x v="35"/>
    <s v="0913 0334 1802"/>
    <n v="21"/>
    <s v="M"/>
    <s v="B"/>
    <n v="203"/>
    <s v="OTHER BUSINESS"/>
    <n v="218"/>
    <s v="OTHER CUTTING INSTRUMENT"/>
    <s v="AO"/>
    <s v="Adult Other"/>
    <n v="761"/>
    <m/>
    <m/>
    <m/>
    <s v="1400    LOS PALOS                    ST"/>
    <m/>
    <n v="34.014099999999999"/>
    <n v="-118.19499999999999"/>
  </r>
  <r>
    <n v="200816949"/>
    <d v="2020-11-28T00:00:00"/>
    <x v="289"/>
    <n v="110"/>
    <n v="8"/>
    <x v="12"/>
    <n v="849"/>
    <n v="2"/>
    <n v="624"/>
    <x v="15"/>
    <s v="0913 1251 0444 0400 2003 0342"/>
    <n v="30"/>
    <s v="F"/>
    <s v="W"/>
    <n v="502"/>
    <s v="MULTI-UNIT DWELLING (APARTMENT, DUPLEX, ETC)"/>
    <n v="400"/>
    <s v="STRONG-ARM (HANDS, FIST, FEET OR BODILY FORCE)"/>
    <s v="AO"/>
    <s v="Adult Other"/>
    <n v="624"/>
    <m/>
    <m/>
    <m/>
    <s v="900 S  SHENANDOAH                   ST"/>
    <m/>
    <n v="34.059399999999997"/>
    <n v="-118.3814"/>
  </r>
  <r>
    <n v="201221827"/>
    <d v="2020-10-02T00:00:00"/>
    <x v="163"/>
    <n v="1145"/>
    <n v="12"/>
    <x v="8"/>
    <n v="1263"/>
    <n v="1"/>
    <n v="236"/>
    <x v="46"/>
    <s v="1402 0913 2000 1814 0334 0445 0416 0446"/>
    <n v="19"/>
    <s v="M"/>
    <s v="B"/>
    <n v="102"/>
    <s v="SIDEWALK"/>
    <n v="513"/>
    <s v="STUN GUN"/>
    <s v="AO"/>
    <s v="Adult Other"/>
    <n v="236"/>
    <n v="998"/>
    <m/>
    <m/>
    <s v="82ND                         ST"/>
    <s v="HARVARD                      BL"/>
    <n v="33.964599999999997"/>
    <n v="-118.3068"/>
  </r>
  <r>
    <n v="200218139"/>
    <d v="2020-12-03T00:00:00"/>
    <x v="41"/>
    <n v="1800"/>
    <n v="2"/>
    <x v="5"/>
    <n v="235"/>
    <n v="1"/>
    <n v="510"/>
    <x v="0"/>
    <m/>
    <n v="0"/>
    <m/>
    <m/>
    <n v="101"/>
    <s v="STREET"/>
    <m/>
    <m/>
    <s v="IC"/>
    <s v="Invest Cont"/>
    <n v="510"/>
    <m/>
    <m/>
    <m/>
    <s v="BEVERLY                      BL"/>
    <s v="LAKE"/>
    <n v="34.067100000000003"/>
    <n v="-118.2714"/>
  </r>
  <r>
    <n v="200121509"/>
    <d v="2020-11-24T00:00:00"/>
    <x v="174"/>
    <n v="1830"/>
    <n v="1"/>
    <x v="1"/>
    <n v="163"/>
    <n v="2"/>
    <n v="624"/>
    <x v="15"/>
    <s v="1822 0416 1202 1206 1268"/>
    <n v="60"/>
    <s v="F"/>
    <s v="B"/>
    <n v="101"/>
    <s v="STREET"/>
    <n v="400"/>
    <s v="STRONG-ARM (HANDS, FIST, FEET OR BODILY FORCE)"/>
    <s v="IC"/>
    <s v="Invest Cont"/>
    <n v="624"/>
    <m/>
    <m/>
    <m/>
    <s v="MAIN                         ST"/>
    <s v="MAIN                         ST"/>
    <n v="34.043799999999997"/>
    <n v="-118.2547"/>
  </r>
  <r>
    <n v="200408846"/>
    <d v="2020-05-14T00:00:00"/>
    <x v="80"/>
    <n v="1100"/>
    <n v="4"/>
    <x v="4"/>
    <n v="461"/>
    <n v="1"/>
    <n v="510"/>
    <x v="0"/>
    <m/>
    <n v="0"/>
    <m/>
    <m/>
    <n v="101"/>
    <s v="STREET"/>
    <m/>
    <m/>
    <s v="IC"/>
    <s v="Invest Cont"/>
    <n v="510"/>
    <m/>
    <m/>
    <m/>
    <s v="1400 E  3RD                          ST"/>
    <m/>
    <n v="34.045099999999998"/>
    <n v="-118.22490000000001"/>
  </r>
  <r>
    <n v="200314647"/>
    <d v="2020-07-23T00:00:00"/>
    <x v="286"/>
    <n v="200"/>
    <n v="3"/>
    <x v="2"/>
    <n v="397"/>
    <n v="2"/>
    <n v="627"/>
    <x v="43"/>
    <s v="0416 0419 1251 1258 0552"/>
    <n v="13"/>
    <s v="F"/>
    <s v="H"/>
    <n v="501"/>
    <s v="SINGLE FAMILY DWELLING"/>
    <n v="400"/>
    <s v="STRONG-ARM (HANDS, FIST, FEET OR BODILY FORCE)"/>
    <s v="IC"/>
    <s v="Invest Cont"/>
    <n v="627"/>
    <m/>
    <m/>
    <m/>
    <s v="4200 S  KANSAS                       AV"/>
    <m/>
    <n v="34.006799999999998"/>
    <n v="-118.2937"/>
  </r>
  <r>
    <n v="200213544"/>
    <d v="2020-08-09T00:00:00"/>
    <x v="133"/>
    <n v="1200"/>
    <n v="2"/>
    <x v="5"/>
    <n v="205"/>
    <n v="2"/>
    <n v="624"/>
    <x v="15"/>
    <s v="1202 0416 0445 0561 1242 0337 0305 0602"/>
    <n v="65"/>
    <s v="M"/>
    <s v="H"/>
    <n v="501"/>
    <s v="SINGLE FAMILY DWELLING"/>
    <n v="500"/>
    <s v="UNKNOWN WEAPON/OTHER WEAPON"/>
    <s v="AA"/>
    <s v="Adult Arrest"/>
    <n v="624"/>
    <m/>
    <m/>
    <m/>
    <s v="900 N  BENTON                       WY"/>
    <m/>
    <n v="34.079099999999997"/>
    <n v="-118.2719"/>
  </r>
  <r>
    <n v="200619145"/>
    <d v="2020-12-11T00:00:00"/>
    <x v="308"/>
    <n v="815"/>
    <n v="6"/>
    <x v="9"/>
    <n v="632"/>
    <n v="1"/>
    <n v="440"/>
    <x v="20"/>
    <s v="1822 0344"/>
    <n v="36"/>
    <s v="M"/>
    <s v="A"/>
    <n v="501"/>
    <s v="SINGLE FAMILY DWELLING"/>
    <m/>
    <m/>
    <s v="IC"/>
    <s v="Invest Cont"/>
    <n v="440"/>
    <m/>
    <m/>
    <m/>
    <s v="8800    APPIAN                       WY"/>
    <m/>
    <n v="34.107999999999997"/>
    <n v="-118.38"/>
  </r>
  <r>
    <n v="200506388"/>
    <d v="2020-02-25T00:00:00"/>
    <x v="304"/>
    <n v="1800"/>
    <n v="5"/>
    <x v="10"/>
    <n v="541"/>
    <n v="2"/>
    <n v="662"/>
    <x v="17"/>
    <s v="0701 0344 0800 1202 0100"/>
    <n v="82"/>
    <s v="F"/>
    <s v="W"/>
    <n v="501"/>
    <s v="SINGLE FAMILY DWELLING"/>
    <m/>
    <m/>
    <s v="IC"/>
    <s v="Invest Cont"/>
    <n v="662"/>
    <m/>
    <m/>
    <m/>
    <s v="1400    BRETT                        PL"/>
    <m/>
    <n v="33.7562"/>
    <n v="-118.3065"/>
  </r>
  <r>
    <n v="200912228"/>
    <d v="2020-07-11T00:00:00"/>
    <x v="247"/>
    <n v="30"/>
    <n v="9"/>
    <x v="3"/>
    <n v="964"/>
    <n v="2"/>
    <n v="745"/>
    <x v="9"/>
    <n v="329"/>
    <n v="59"/>
    <s v="F"/>
    <s v="W"/>
    <n v="502"/>
    <s v="MULTI-UNIT DWELLING (APARTMENT, DUPLEX, ETC)"/>
    <m/>
    <m/>
    <s v="IC"/>
    <s v="Invest Cont"/>
    <n v="745"/>
    <m/>
    <m/>
    <m/>
    <s v="5000    TILDEN                       AV"/>
    <m/>
    <n v="34.161200000000001"/>
    <n v="-118.44750000000001"/>
  </r>
  <r>
    <n v="200615274"/>
    <d v="2020-09-12T00:00:00"/>
    <x v="171"/>
    <n v="722"/>
    <n v="6"/>
    <x v="9"/>
    <n v="676"/>
    <n v="2"/>
    <n v="890"/>
    <x v="48"/>
    <s v="1212 1300 1822"/>
    <n v="0"/>
    <s v="X"/>
    <s v="X"/>
    <n v="101"/>
    <s v="STREET"/>
    <m/>
    <m/>
    <s v="IC"/>
    <s v="Invest Cont"/>
    <n v="890"/>
    <m/>
    <m/>
    <m/>
    <s v="LARCHMONT                    BL"/>
    <s v="MELROSE                      AV"/>
    <n v="34.085299999999997"/>
    <n v="-118.32769999999999"/>
  </r>
  <r>
    <n v="200113924"/>
    <d v="2020-06-25T00:00:00"/>
    <x v="10"/>
    <n v="1400"/>
    <n v="1"/>
    <x v="1"/>
    <n v="118"/>
    <n v="1"/>
    <n v="510"/>
    <x v="0"/>
    <m/>
    <n v="0"/>
    <m/>
    <m/>
    <n v="101"/>
    <s v="STREET"/>
    <m/>
    <m/>
    <s v="AA"/>
    <s v="Adult Arrest"/>
    <n v="510"/>
    <m/>
    <m/>
    <m/>
    <s v="1000 N  MAIN                         ST"/>
    <m/>
    <n v="34.0627"/>
    <n v="-118.2341"/>
  </r>
  <r>
    <n v="200613746"/>
    <d v="2020-08-08T00:00:00"/>
    <x v="357"/>
    <n v="1200"/>
    <n v="6"/>
    <x v="9"/>
    <n v="627"/>
    <n v="2"/>
    <n v="626"/>
    <x v="10"/>
    <s v="0400 0448 0416 2000 1813 1814 0913"/>
    <n v="21"/>
    <s v="F"/>
    <s v="H"/>
    <n v="501"/>
    <s v="SINGLE FAMILY DWELLING"/>
    <n v="400"/>
    <s v="STRONG-ARM (HANDS, FIST, FEET OR BODILY FORCE)"/>
    <s v="IC"/>
    <s v="Invest Cont"/>
    <n v="626"/>
    <m/>
    <m/>
    <m/>
    <s v="3100    DERONDA                      DR"/>
    <m/>
    <n v="34.122700000000002"/>
    <n v="-118.3181"/>
  </r>
  <r>
    <n v="200918232"/>
    <d v="2020-12-08T00:00:00"/>
    <x v="131"/>
    <n v="1200"/>
    <n v="9"/>
    <x v="3"/>
    <n v="935"/>
    <n v="2"/>
    <n v="624"/>
    <x v="15"/>
    <s v="0416 0446"/>
    <n v="40"/>
    <s v="M"/>
    <s v="B"/>
    <n v="502"/>
    <s v="MULTI-UNIT DWELLING (APARTMENT, DUPLEX, ETC)"/>
    <n v="400"/>
    <s v="STRONG-ARM (HANDS, FIST, FEET OR BODILY FORCE)"/>
    <s v="AO"/>
    <s v="Adult Other"/>
    <n v="624"/>
    <m/>
    <m/>
    <m/>
    <s v="14200    CALVERT                      ST"/>
    <m/>
    <n v="34.181699999999999"/>
    <n v="-118.4422"/>
  </r>
  <r>
    <n v="200312588"/>
    <d v="2020-06-12T00:00:00"/>
    <x v="226"/>
    <n v="1400"/>
    <n v="3"/>
    <x v="2"/>
    <n v="397"/>
    <n v="1"/>
    <n v="230"/>
    <x v="13"/>
    <s v="1317 0319 0416 1300 1309 1822"/>
    <n v="55"/>
    <s v="F"/>
    <s v="H"/>
    <n v="108"/>
    <s v="PARKING LOT"/>
    <n v="307"/>
    <s v="VEHICLE"/>
    <s v="IC"/>
    <s v="Invest Cont"/>
    <n v="230"/>
    <m/>
    <m/>
    <m/>
    <s v="4300 S  VERMONT                      AV"/>
    <m/>
    <n v="34.007300000000001"/>
    <n v="-118.298"/>
  </r>
  <r>
    <n v="200617280"/>
    <d v="2020-10-27T00:00:00"/>
    <x v="82"/>
    <n v="1400"/>
    <n v="6"/>
    <x v="9"/>
    <n v="628"/>
    <n v="1"/>
    <n v="310"/>
    <x v="5"/>
    <s v="1822 0344 1601 1606"/>
    <n v="25"/>
    <s v="F"/>
    <s v="B"/>
    <n v="502"/>
    <s v="MULTI-UNIT DWELLING (APARTMENT, DUPLEX, ETC)"/>
    <m/>
    <m/>
    <s v="IC"/>
    <s v="Invest Cont"/>
    <n v="310"/>
    <m/>
    <m/>
    <m/>
    <s v="1900    CARMEN                       AV"/>
    <m/>
    <n v="34.105200000000004"/>
    <n v="-118.3229"/>
  </r>
  <r>
    <n v="200207336"/>
    <d v="2020-03-05T00:00:00"/>
    <x v="216"/>
    <n v="45"/>
    <n v="2"/>
    <x v="5"/>
    <n v="249"/>
    <n v="1"/>
    <n v="420"/>
    <x v="33"/>
    <s v="0344 0352"/>
    <n v="29"/>
    <s v="M"/>
    <s v="W"/>
    <n v="108"/>
    <s v="PARKING LOT"/>
    <m/>
    <m/>
    <s v="IC"/>
    <s v="Invest Cont"/>
    <n v="420"/>
    <m/>
    <m/>
    <m/>
    <s v="1100 W  6TH                          ST"/>
    <m/>
    <n v="34.054099999999998"/>
    <n v="-118.2621"/>
  </r>
  <r>
    <n v="200500521"/>
    <d v="2020-01-19T00:00:00"/>
    <x v="230"/>
    <n v="2100"/>
    <n v="5"/>
    <x v="10"/>
    <n v="585"/>
    <n v="2"/>
    <n v="753"/>
    <x v="37"/>
    <s v="0329 1100 1407 1300"/>
    <n v="0"/>
    <s v="X"/>
    <s v="X"/>
    <n v="101"/>
    <s v="STREET"/>
    <n v="106"/>
    <s v="UNKNOWN FIREARM"/>
    <s v="IC"/>
    <s v="Invest Cont"/>
    <n v="753"/>
    <n v="998"/>
    <m/>
    <m/>
    <s v="2000 S  ALMA                         ST"/>
    <m/>
    <n v="33.726100000000002"/>
    <n v="-118.29900000000001"/>
  </r>
  <r>
    <n v="201216837"/>
    <d v="2020-07-21T00:00:00"/>
    <x v="102"/>
    <n v="245"/>
    <n v="12"/>
    <x v="8"/>
    <n v="1213"/>
    <n v="1"/>
    <n v="510"/>
    <x v="0"/>
    <m/>
    <n v="0"/>
    <m/>
    <m/>
    <n v="108"/>
    <s v="PARKING LOT"/>
    <m/>
    <m/>
    <s v="IC"/>
    <s v="Invest Cont"/>
    <n v="510"/>
    <m/>
    <m/>
    <m/>
    <s v="1900 W  SLAUSON                      AV"/>
    <m/>
    <n v="33.992100000000001"/>
    <n v="-118.3108"/>
  </r>
  <r>
    <n v="201209422"/>
    <d v="2020-03-18T00:00:00"/>
    <x v="104"/>
    <n v="1500"/>
    <n v="12"/>
    <x v="8"/>
    <n v="1233"/>
    <n v="2"/>
    <n v="626"/>
    <x v="10"/>
    <s v="0913 0416 2000"/>
    <n v="43"/>
    <s v="F"/>
    <s v="B"/>
    <n v="101"/>
    <s v="STREET"/>
    <n v="400"/>
    <s v="STRONG-ARM (HANDS, FIST, FEET OR BODILY FORCE)"/>
    <s v="IC"/>
    <s v="Invest Cont"/>
    <n v="626"/>
    <m/>
    <m/>
    <m/>
    <s v="1900 W  60TH                         ST"/>
    <m/>
    <n v="33.985199999999999"/>
    <n v="-118.3115"/>
  </r>
  <r>
    <n v="200810789"/>
    <d v="2020-06-18T00:00:00"/>
    <x v="255"/>
    <n v="2125"/>
    <n v="8"/>
    <x v="12"/>
    <n v="883"/>
    <n v="1"/>
    <n v="442"/>
    <x v="16"/>
    <s v="0325 0104 0344 1309 1420 0209"/>
    <n v="0"/>
    <s v="X"/>
    <s v="X"/>
    <n v="203"/>
    <s v="OTHER BUSINESS"/>
    <m/>
    <m/>
    <s v="IC"/>
    <s v="Invest Cont"/>
    <n v="442"/>
    <m/>
    <m/>
    <m/>
    <s v="11200 W  PICO                         BL"/>
    <m/>
    <n v="34.04"/>
    <n v="-118.4393"/>
  </r>
  <r>
    <n v="200209464"/>
    <d v="2020-04-27T00:00:00"/>
    <x v="179"/>
    <n v="735"/>
    <n v="2"/>
    <x v="5"/>
    <n v="205"/>
    <n v="2"/>
    <n v="626"/>
    <x v="10"/>
    <s v="0913 2000 1813 0448 0416 0446 1218 2004"/>
    <n v="43"/>
    <s v="F"/>
    <s v="H"/>
    <n v="102"/>
    <s v="SIDEWALK"/>
    <n v="400"/>
    <s v="STRONG-ARM (HANDS, FIST, FEET OR BODILY FORCE)"/>
    <s v="AO"/>
    <s v="Adult Other"/>
    <n v="626"/>
    <m/>
    <m/>
    <m/>
    <s v="SILVER LAKE"/>
    <s v="DILLON"/>
    <n v="34.080399999999997"/>
    <n v="-118.27500000000001"/>
  </r>
  <r>
    <n v="200816577"/>
    <d v="2020-11-17T00:00:00"/>
    <x v="363"/>
    <n v="835"/>
    <n v="8"/>
    <x v="12"/>
    <n v="853"/>
    <n v="2"/>
    <n v="740"/>
    <x v="21"/>
    <s v="0329 1300"/>
    <n v="0"/>
    <s v="X"/>
    <s v="X"/>
    <n v="301"/>
    <s v="GAS STATION"/>
    <m/>
    <m/>
    <s v="IC"/>
    <s v="Invest Cont"/>
    <n v="740"/>
    <m/>
    <m/>
    <m/>
    <s v="11500    SANTA MONICA                 BL"/>
    <m/>
    <n v="34.045400000000001"/>
    <n v="-118.4522"/>
  </r>
  <r>
    <n v="200815096"/>
    <d v="2020-10-10T00:00:00"/>
    <x v="91"/>
    <n v="1715"/>
    <n v="8"/>
    <x v="12"/>
    <n v="822"/>
    <n v="1"/>
    <n v="480"/>
    <x v="2"/>
    <s v="1822 1606 0344"/>
    <n v="54"/>
    <s v="F"/>
    <s v="W"/>
    <n v="402"/>
    <s v="MARKET"/>
    <m/>
    <m/>
    <s v="IC"/>
    <s v="Invest Cont"/>
    <n v="480"/>
    <m/>
    <m/>
    <m/>
    <s v="PACIFIC COAST                HY"/>
    <s v="SUNSET"/>
    <n v="34.038499999999999"/>
    <n v="-118.5556"/>
  </r>
  <r>
    <n v="200106523"/>
    <d v="2020-02-05T00:00:00"/>
    <x v="134"/>
    <n v="2235"/>
    <n v="1"/>
    <x v="1"/>
    <n v="162"/>
    <n v="2"/>
    <n v="951"/>
    <x v="57"/>
    <s v="0344 1822 1501"/>
    <n v="26"/>
    <s v="F"/>
    <s v="W"/>
    <n v="503"/>
    <s v="HOTEL"/>
    <m/>
    <m/>
    <s v="IC"/>
    <s v="Invest Cont"/>
    <n v="951"/>
    <m/>
    <m/>
    <m/>
    <s v="400 W  8TH                          ST"/>
    <m/>
    <n v="34.044499999999999"/>
    <n v="-118.25579999999999"/>
  </r>
  <r>
    <n v="200318105"/>
    <d v="2020-09-30T00:00:00"/>
    <x v="111"/>
    <n v="1000"/>
    <n v="3"/>
    <x v="2"/>
    <n v="333"/>
    <n v="1"/>
    <n v="251"/>
    <x v="55"/>
    <s v="1100 1822 0216"/>
    <n v="35"/>
    <s v="F"/>
    <s v="W"/>
    <n v="501"/>
    <s v="SINGLE FAMILY DWELLING"/>
    <n v="103"/>
    <s v="RIFLE"/>
    <s v="IC"/>
    <s v="Invest Cont"/>
    <n v="251"/>
    <m/>
    <m/>
    <m/>
    <s v="3400    WELLINGTON                   RD"/>
    <m/>
    <n v="34.025100000000002"/>
    <n v="-118.33839999999999"/>
  </r>
  <r>
    <n v="200119084"/>
    <d v="2020-10-08T00:00:00"/>
    <x v="212"/>
    <n v="430"/>
    <n v="1"/>
    <x v="1"/>
    <n v="162"/>
    <n v="2"/>
    <n v="626"/>
    <x v="10"/>
    <s v="0408 0913 1601 0448 1814"/>
    <n v="21"/>
    <s v="F"/>
    <s v="B"/>
    <n v="503"/>
    <s v="HOTEL"/>
    <n v="400"/>
    <s v="STRONG-ARM (HANDS, FIST, FEET OR BODILY FORCE)"/>
    <s v="IC"/>
    <s v="Invest Cont"/>
    <n v="626"/>
    <m/>
    <m/>
    <m/>
    <s v="800 S  OLIVE                        ST"/>
    <m/>
    <n v="34.043700000000001"/>
    <n v="-118.2582"/>
  </r>
  <r>
    <n v="200706701"/>
    <d v="2020-02-27T00:00:00"/>
    <x v="61"/>
    <n v="100"/>
    <n v="7"/>
    <x v="0"/>
    <n v="705"/>
    <n v="1"/>
    <n v="440"/>
    <x v="20"/>
    <n v="344"/>
    <n v="19"/>
    <s v="M"/>
    <s v="O"/>
    <n v="203"/>
    <s v="OTHER BUSINESS"/>
    <m/>
    <m/>
    <s v="IC"/>
    <s v="Invest Cont"/>
    <n v="440"/>
    <m/>
    <m/>
    <m/>
    <s v="700 N  LA BREA                      AV"/>
    <m/>
    <n v="34.084600000000002"/>
    <n v="-118.3464"/>
  </r>
  <r>
    <n v="201004729"/>
    <d v="2020-01-18T00:00:00"/>
    <x v="277"/>
    <n v="2200"/>
    <n v="10"/>
    <x v="11"/>
    <n v="1017"/>
    <n v="1"/>
    <n v="330"/>
    <x v="1"/>
    <s v="0385 1609 1307 1300"/>
    <n v="40"/>
    <s v="F"/>
    <s v="H"/>
    <n v="101"/>
    <s v="STREET"/>
    <m/>
    <m/>
    <s v="IC"/>
    <s v="Invest Cont"/>
    <n v="330"/>
    <m/>
    <m/>
    <m/>
    <s v="7300    ANATOLA                      AV"/>
    <m/>
    <n v="34.203499999999998"/>
    <n v="-118.5149"/>
  </r>
  <r>
    <n v="200516258"/>
    <d v="2020-11-04T00:00:00"/>
    <x v="312"/>
    <n v="1210"/>
    <n v="5"/>
    <x v="10"/>
    <n v="532"/>
    <n v="1"/>
    <n v="330"/>
    <x v="1"/>
    <s v="0329 0344 1300 1601"/>
    <n v="30"/>
    <s v="F"/>
    <s v="H"/>
    <n v="101"/>
    <s v="STREET"/>
    <m/>
    <m/>
    <s v="IC"/>
    <s v="Invest Cont"/>
    <n v="330"/>
    <m/>
    <m/>
    <m/>
    <s v="1200    MCDONALD                     AV"/>
    <m/>
    <n v="33.7866"/>
    <n v="-118.2715"/>
  </r>
  <r>
    <n v="200119769"/>
    <d v="2020-10-20T00:00:00"/>
    <x v="149"/>
    <n v="1152"/>
    <n v="1"/>
    <x v="1"/>
    <n v="153"/>
    <n v="1"/>
    <n v="341"/>
    <x v="12"/>
    <s v="0325 0352 0344 1822 0104"/>
    <n v="0"/>
    <s v="X"/>
    <s v="X"/>
    <n v="201"/>
    <s v="JEWELRY STORE"/>
    <m/>
    <m/>
    <s v="IC"/>
    <s v="Invest Cont"/>
    <n v="341"/>
    <m/>
    <m/>
    <m/>
    <s v="600 S  HILL                         ST"/>
    <m/>
    <n v="34.046900000000001"/>
    <n v="-118.2535"/>
  </r>
  <r>
    <n v="200219027"/>
    <d v="2020-12-26T00:00:00"/>
    <x v="34"/>
    <n v="1845"/>
    <n v="2"/>
    <x v="5"/>
    <n v="261"/>
    <n v="1"/>
    <n v="761"/>
    <x v="35"/>
    <s v="0334 1236 0104 1822 2002"/>
    <n v="38"/>
    <s v="M"/>
    <s v="O"/>
    <n v="202"/>
    <s v="LIQUOR STORE"/>
    <n v="201"/>
    <s v="KNIFE WITH BLADE OVER 6 INCHES IN LENGTH"/>
    <s v="IC"/>
    <s v="Invest Cont"/>
    <n v="761"/>
    <m/>
    <m/>
    <m/>
    <s v="2300    JAMES M WOOD                 BL"/>
    <m/>
    <n v="34.056699999999999"/>
    <n v="-118.28149999999999"/>
  </r>
  <r>
    <n v="200616400"/>
    <d v="2020-10-07T00:00:00"/>
    <x v="276"/>
    <n v="1110"/>
    <n v="6"/>
    <x v="9"/>
    <n v="622"/>
    <n v="1"/>
    <n v="440"/>
    <x v="20"/>
    <s v="0344 1822 1300"/>
    <n v="29"/>
    <s v="M"/>
    <s v="H"/>
    <n v="501"/>
    <s v="SINGLE FAMILY DWELLING"/>
    <m/>
    <m/>
    <s v="IC"/>
    <s v="Invest Cont"/>
    <n v="440"/>
    <m/>
    <m/>
    <m/>
    <s v="1800    LAUREL CANYON                BL"/>
    <m/>
    <n v="34.103700000000003"/>
    <n v="-118.3659"/>
  </r>
  <r>
    <n v="200918520"/>
    <d v="2020-12-16T00:00:00"/>
    <x v="283"/>
    <n v="2150"/>
    <n v="9"/>
    <x v="3"/>
    <n v="926"/>
    <n v="2"/>
    <n v="354"/>
    <x v="14"/>
    <s v="0377 0100 1822"/>
    <n v="28"/>
    <s v="M"/>
    <s v="W"/>
    <n v="701"/>
    <s v="HOSPITAL"/>
    <m/>
    <m/>
    <s v="IC"/>
    <s v="Invest Cont"/>
    <n v="354"/>
    <m/>
    <m/>
    <m/>
    <s v="6500    COLBATH                      AV"/>
    <m/>
    <n v="34.188499999999998"/>
    <n v="-118.4367"/>
  </r>
  <r>
    <n v="200111121"/>
    <d v="2020-04-29T00:00:00"/>
    <x v="330"/>
    <n v="1200"/>
    <n v="1"/>
    <x v="1"/>
    <n v="155"/>
    <n v="2"/>
    <n v="845"/>
    <x v="31"/>
    <n v="1501"/>
    <n v="0"/>
    <s v="X"/>
    <s v="X"/>
    <n v="726"/>
    <s v="POLICE FACILITY"/>
    <m/>
    <m/>
    <s v="AA"/>
    <s v="Adult Arrest"/>
    <n v="845"/>
    <m/>
    <m/>
    <m/>
    <s v="200 E  6TH                          ST"/>
    <m/>
    <n v="34.044800000000002"/>
    <n v="-118.2474"/>
  </r>
  <r>
    <n v="201115165"/>
    <d v="2020-10-28T00:00:00"/>
    <x v="229"/>
    <n v="2300"/>
    <n v="11"/>
    <x v="7"/>
    <n v="1115"/>
    <n v="1"/>
    <n v="761"/>
    <x v="35"/>
    <s v="0906 0334 0421 0302 1822"/>
    <n v="31"/>
    <s v="F"/>
    <s v="H"/>
    <n v="108"/>
    <s v="PARKING LOT"/>
    <n v="102"/>
    <s v="HAND GUN"/>
    <s v="IC"/>
    <s v="Invest Cont"/>
    <n v="761"/>
    <m/>
    <m/>
    <m/>
    <s v="1700    COLORADO                     BL"/>
    <m/>
    <n v="34.139299999999999"/>
    <n v="-118.2041"/>
  </r>
  <r>
    <n v="200816882"/>
    <d v="2020-11-25T00:00:00"/>
    <x v="47"/>
    <n v="1000"/>
    <n v="8"/>
    <x v="12"/>
    <n v="841"/>
    <n v="1"/>
    <n v="331"/>
    <x v="23"/>
    <s v="0321 0344 1606 1822 0352 1420 0354"/>
    <n v="32"/>
    <s v="M"/>
    <s v="W"/>
    <n v="502"/>
    <s v="MULTI-UNIT DWELLING (APARTMENT, DUPLEX, ETC)"/>
    <m/>
    <m/>
    <s v="IC"/>
    <s v="Invest Cont"/>
    <n v="331"/>
    <m/>
    <m/>
    <m/>
    <s v="1300    CENTINELA                    AV"/>
    <m/>
    <n v="34.039000000000001"/>
    <n v="-118.4682"/>
  </r>
  <r>
    <n v="200115723"/>
    <d v="2020-08-02T00:00:00"/>
    <x v="114"/>
    <n v="1150"/>
    <n v="1"/>
    <x v="1"/>
    <n v="152"/>
    <n v="1"/>
    <n v="761"/>
    <x v="35"/>
    <s v="1218 2004 1402 0421 0334 1822"/>
    <n v="22"/>
    <s v="M"/>
    <s v="W"/>
    <n v="102"/>
    <s v="SIDEWALK"/>
    <n v="212"/>
    <s v="BOTTLE"/>
    <s v="AA"/>
    <s v="Adult Arrest"/>
    <n v="761"/>
    <n v="998"/>
    <m/>
    <m/>
    <s v="5TH                          ST"/>
    <s v="OLIVE                        ST"/>
    <n v="34.049500000000002"/>
    <n v="-118.25279999999999"/>
  </r>
  <r>
    <n v="200111037"/>
    <d v="2020-04-27T00:00:00"/>
    <x v="179"/>
    <n v="1045"/>
    <n v="1"/>
    <x v="1"/>
    <n v="118"/>
    <n v="2"/>
    <n v="956"/>
    <x v="29"/>
    <n v="1501"/>
    <n v="0"/>
    <s v="X"/>
    <s v="X"/>
    <n v="203"/>
    <s v="OTHER BUSINESS"/>
    <m/>
    <m/>
    <s v="AO"/>
    <s v="Adult Other"/>
    <n v="956"/>
    <m/>
    <m/>
    <m/>
    <s v="1400 N  SPRING                       ST"/>
    <m/>
    <n v="34.066600000000001"/>
    <n v="-118.2328"/>
  </r>
  <r>
    <n v="201106245"/>
    <d v="2020-02-20T00:00:00"/>
    <x v="348"/>
    <n v="1500"/>
    <n v="11"/>
    <x v="7"/>
    <n v="1138"/>
    <n v="1"/>
    <n v="330"/>
    <x v="1"/>
    <n v="344"/>
    <n v="56"/>
    <s v="M"/>
    <s v="B"/>
    <n v="101"/>
    <s v="STREET"/>
    <m/>
    <m/>
    <s v="IC"/>
    <s v="Invest Cont"/>
    <n v="330"/>
    <m/>
    <m/>
    <m/>
    <s v="LAMONT                       DR"/>
    <s v="OUTLOOK                      AV"/>
    <n v="34.116100000000003"/>
    <n v="-118.188"/>
  </r>
  <r>
    <n v="201109809"/>
    <d v="2020-05-27T00:00:00"/>
    <x v="359"/>
    <n v="1450"/>
    <n v="11"/>
    <x v="7"/>
    <n v="1176"/>
    <n v="2"/>
    <n v="624"/>
    <x v="15"/>
    <s v="0400 0416 0913"/>
    <n v="39"/>
    <s v="M"/>
    <s v="B"/>
    <n v="501"/>
    <s v="SINGLE FAMILY DWELLING"/>
    <n v="500"/>
    <s v="UNKNOWN WEAPON/OTHER WEAPON"/>
    <s v="AO"/>
    <s v="Adult Other"/>
    <n v="624"/>
    <m/>
    <m/>
    <m/>
    <s v="2200    ELMGROVE                     ST"/>
    <m/>
    <n v="34.086300000000001"/>
    <n v="-118.23180000000001"/>
  </r>
  <r>
    <n v="200108310"/>
    <d v="2020-03-02T00:00:00"/>
    <x v="38"/>
    <n v="1615"/>
    <n v="1"/>
    <x v="1"/>
    <n v="182"/>
    <n v="2"/>
    <n v="624"/>
    <x v="15"/>
    <s v="0429 1822"/>
    <n v="22"/>
    <s v="M"/>
    <s v="H"/>
    <n v="102"/>
    <s v="SIDEWALK"/>
    <n v="400"/>
    <s v="STRONG-ARM (HANDS, FIST, FEET OR BODILY FORCE)"/>
    <s v="IC"/>
    <s v="Invest Cont"/>
    <n v="624"/>
    <m/>
    <m/>
    <m/>
    <s v="9TH"/>
    <s v="HOPE"/>
    <n v="34.045099999999998"/>
    <n v="-118.2604"/>
  </r>
  <r>
    <n v="200213146"/>
    <d v="2020-07-29T00:00:00"/>
    <x v="190"/>
    <n v="2040"/>
    <n v="2"/>
    <x v="5"/>
    <n v="239"/>
    <n v="2"/>
    <n v="946"/>
    <x v="8"/>
    <s v="1300 1822 1227"/>
    <n v="25"/>
    <s v="M"/>
    <s v="H"/>
    <n v="101"/>
    <s v="STREET"/>
    <m/>
    <m/>
    <s v="IC"/>
    <s v="Invest Cont"/>
    <n v="946"/>
    <m/>
    <m/>
    <m/>
    <s v="BIXEL                        ST"/>
    <s v="1ST                          ST"/>
    <n v="34.060600000000001"/>
    <n v="-118.2568"/>
  </r>
  <r>
    <n v="200208300"/>
    <d v="2020-03-28T00:00:00"/>
    <x v="7"/>
    <n v="2200"/>
    <n v="2"/>
    <x v="5"/>
    <n v="261"/>
    <n v="1"/>
    <n v="510"/>
    <x v="0"/>
    <m/>
    <n v="0"/>
    <m/>
    <m/>
    <n v="101"/>
    <s v="STREET"/>
    <m/>
    <m/>
    <s v="IC"/>
    <s v="Invest Cont"/>
    <n v="510"/>
    <m/>
    <m/>
    <m/>
    <s v="700 S  RAMPART                      BL"/>
    <m/>
    <n v="34.059399999999997"/>
    <n v="-118.28319999999999"/>
  </r>
  <r>
    <n v="201112423"/>
    <d v="2020-08-12T00:00:00"/>
    <x v="114"/>
    <n v="1800"/>
    <n v="11"/>
    <x v="7"/>
    <n v="1144"/>
    <n v="1"/>
    <n v="331"/>
    <x v="23"/>
    <s v="0385 0344"/>
    <n v="57"/>
    <s v="M"/>
    <s v="W"/>
    <n v="101"/>
    <s v="STREET"/>
    <m/>
    <m/>
    <s v="IC"/>
    <s v="Invest Cont"/>
    <n v="331"/>
    <m/>
    <m/>
    <m/>
    <s v="KENILWORTH                   AV"/>
    <s v="MORENO"/>
    <n v="34.0991"/>
    <n v="-118.2672"/>
  </r>
  <r>
    <n v="200917680"/>
    <d v="2020-11-25T00:00:00"/>
    <x v="287"/>
    <n v="400"/>
    <n v="9"/>
    <x v="3"/>
    <n v="964"/>
    <n v="1"/>
    <n v="310"/>
    <x v="5"/>
    <s v="1402 1501"/>
    <n v="55"/>
    <s v="F"/>
    <s v="W"/>
    <n v="502"/>
    <s v="MULTI-UNIT DWELLING (APARTMENT, DUPLEX, ETC)"/>
    <m/>
    <m/>
    <s v="IC"/>
    <s v="Invest Cont"/>
    <n v="310"/>
    <n v="998"/>
    <m/>
    <m/>
    <s v="4900    TYRONE                       AV"/>
    <m/>
    <n v="34.159399999999998"/>
    <n v="-118.4444"/>
  </r>
  <r>
    <n v="200806842"/>
    <d v="2020-03-03T00:00:00"/>
    <x v="38"/>
    <n v="1700"/>
    <n v="8"/>
    <x v="12"/>
    <n v="802"/>
    <n v="1"/>
    <n v="331"/>
    <x v="23"/>
    <s v="1822 1300 0344 0352 1606 1402 1221"/>
    <n v="55"/>
    <s v="F"/>
    <s v="W"/>
    <n v="104"/>
    <s v="DRIVEWAY"/>
    <m/>
    <m/>
    <s v="IC"/>
    <s v="Invest Cont"/>
    <n v="331"/>
    <n v="998"/>
    <m/>
    <m/>
    <s v="1100    HARTZELL                     ST"/>
    <m/>
    <n v="34.049300000000002"/>
    <n v="-118.5205"/>
  </r>
  <r>
    <n v="200115865"/>
    <d v="2020-08-04T00:00:00"/>
    <x v="74"/>
    <n v="2330"/>
    <n v="1"/>
    <x v="1"/>
    <n v="156"/>
    <n v="1"/>
    <n v="236"/>
    <x v="46"/>
    <s v="1218 2004 0913 1414 2000 1814 0408 0444 0401"/>
    <n v="48"/>
    <s v="F"/>
    <s v="B"/>
    <n v="502"/>
    <s v="MULTI-UNIT DWELLING (APARTMENT, DUPLEX, ETC)"/>
    <n v="400"/>
    <s v="STRONG-ARM (HANDS, FIST, FEET OR BODILY FORCE)"/>
    <s v="AO"/>
    <s v="Adult Other"/>
    <n v="236"/>
    <m/>
    <m/>
    <m/>
    <s v="500    WALL                         ST"/>
    <m/>
    <n v="34.043999999999997"/>
    <n v="-118.2467"/>
  </r>
  <r>
    <n v="201014504"/>
    <d v="2020-10-27T00:00:00"/>
    <x v="307"/>
    <n v="1730"/>
    <n v="10"/>
    <x v="11"/>
    <n v="1063"/>
    <n v="1"/>
    <n v="330"/>
    <x v="1"/>
    <s v="0344 1822 1300 0321 0352"/>
    <n v="35"/>
    <s v="F"/>
    <s v="O"/>
    <n v="101"/>
    <s v="STREET"/>
    <m/>
    <m/>
    <s v="IC"/>
    <s v="Invest Cont"/>
    <n v="330"/>
    <m/>
    <m/>
    <m/>
    <s v="CLARK"/>
    <s v="YOLANDA"/>
    <n v="34.171599999999998"/>
    <n v="-118.5407"/>
  </r>
  <r>
    <n v="200306602"/>
    <d v="2020-02-13T00:00:00"/>
    <x v="27"/>
    <n v="1415"/>
    <n v="3"/>
    <x v="2"/>
    <n v="395"/>
    <n v="1"/>
    <n v="236"/>
    <x v="46"/>
    <s v="2000 0431 0448 1814 0400 0381 0913"/>
    <n v="24"/>
    <s v="M"/>
    <s v="B"/>
    <n v="501"/>
    <s v="SINGLE FAMILY DWELLING"/>
    <n v="400"/>
    <s v="STRONG-ARM (HANDS, FIST, FEET OR BODILY FORCE)"/>
    <s v="AO"/>
    <s v="Adult Other"/>
    <n v="236"/>
    <m/>
    <m/>
    <m/>
    <s v="1800 W  41ST                         ST"/>
    <m/>
    <n v="34.009900000000002"/>
    <n v="-118.3113"/>
  </r>
  <r>
    <n v="200111283"/>
    <d v="2020-05-04T00:00:00"/>
    <x v="180"/>
    <n v="10"/>
    <n v="1"/>
    <x v="1"/>
    <n v="156"/>
    <n v="2"/>
    <n v="624"/>
    <x v="15"/>
    <s v="1822 0416"/>
    <n v="40"/>
    <s v="F"/>
    <s v="W"/>
    <n v="101"/>
    <s v="STREET"/>
    <n v="400"/>
    <s v="STRONG-ARM (HANDS, FIST, FEET OR BODILY FORCE)"/>
    <s v="IC"/>
    <s v="Invest Cont"/>
    <n v="624"/>
    <m/>
    <m/>
    <m/>
    <s v="500    SAN JULIAN                   ST"/>
    <m/>
    <n v="34.044600000000003"/>
    <n v="-118.245"/>
  </r>
  <r>
    <n v="201309057"/>
    <d v="2020-04-04T00:00:00"/>
    <x v="42"/>
    <n v="1745"/>
    <n v="13"/>
    <x v="6"/>
    <n v="1307"/>
    <n v="2"/>
    <n v="624"/>
    <x v="15"/>
    <s v="0913 2004 0400 0356"/>
    <n v="33"/>
    <s v="M"/>
    <s v="H"/>
    <n v="203"/>
    <s v="OTHER BUSINESS"/>
    <n v="400"/>
    <s v="STRONG-ARM (HANDS, FIST, FEET OR BODILY FORCE)"/>
    <s v="IC"/>
    <s v="Invest Cont"/>
    <n v="624"/>
    <m/>
    <m/>
    <m/>
    <s v="700 S  SAN PEDRO                    ST"/>
    <m/>
    <n v="34.040700000000001"/>
    <n v="-118.24679999999999"/>
  </r>
  <r>
    <n v="200321743"/>
    <d v="2020-12-14T00:00:00"/>
    <x v="308"/>
    <n v="1300"/>
    <n v="3"/>
    <x v="2"/>
    <n v="328"/>
    <n v="1"/>
    <n v="341"/>
    <x v="12"/>
    <s v="0344 1822"/>
    <n v="27"/>
    <s v="M"/>
    <s v="A"/>
    <n v="502"/>
    <s v="MULTI-UNIT DWELLING (APARTMENT, DUPLEX, ETC)"/>
    <m/>
    <m/>
    <s v="IC"/>
    <s v="Invest Cont"/>
    <n v="341"/>
    <m/>
    <m/>
    <m/>
    <s v="2700    PORTLAND                     ST"/>
    <m/>
    <n v="34.029400000000003"/>
    <n v="-118.2831"/>
  </r>
  <r>
    <n v="200508637"/>
    <d v="2020-04-23T00:00:00"/>
    <x v="220"/>
    <n v="1100"/>
    <n v="5"/>
    <x v="10"/>
    <n v="525"/>
    <n v="2"/>
    <n v="626"/>
    <x v="10"/>
    <s v="0448 0913 1813 2000 0432 1814 1309"/>
    <n v="40"/>
    <s v="F"/>
    <s v="W"/>
    <n v="502"/>
    <s v="MULTI-UNIT DWELLING (APARTMENT, DUPLEX, ETC)"/>
    <n v="400"/>
    <s v="STRONG-ARM (HANDS, FIST, FEET OR BODILY FORCE)"/>
    <s v="AO"/>
    <s v="Adult Other"/>
    <n v="626"/>
    <m/>
    <m/>
    <m/>
    <s v="300 W  D                            ST"/>
    <m/>
    <n v="33.774099999999997"/>
    <n v="-118.2646"/>
  </r>
  <r>
    <n v="200805674"/>
    <d v="2020-02-07T00:00:00"/>
    <x v="15"/>
    <n v="1215"/>
    <n v="8"/>
    <x v="12"/>
    <n v="884"/>
    <n v="2"/>
    <n v="888"/>
    <x v="24"/>
    <s v="2004 1822 1501"/>
    <n v="51"/>
    <s v="F"/>
    <s v="O"/>
    <n v="501"/>
    <s v="SINGLE FAMILY DWELLING"/>
    <n v="400"/>
    <s v="STRONG-ARM (HANDS, FIST, FEET OR BODILY FORCE)"/>
    <s v="AO"/>
    <s v="Adult Other"/>
    <n v="888"/>
    <n v="998"/>
    <m/>
    <m/>
    <s v="2200    VETERAN                      AV"/>
    <m/>
    <n v="34.042299999999997"/>
    <n v="-118.4344"/>
  </r>
  <r>
    <n v="201004911"/>
    <d v="2020-01-22T00:00:00"/>
    <x v="327"/>
    <n v="930"/>
    <n v="10"/>
    <x v="11"/>
    <n v="1018"/>
    <n v="1"/>
    <n v="330"/>
    <x v="1"/>
    <s v="0344 1609"/>
    <n v="49"/>
    <s v="M"/>
    <s v="O"/>
    <n v="108"/>
    <s v="PARKING LOT"/>
    <m/>
    <m/>
    <s v="IC"/>
    <s v="Invest Cont"/>
    <n v="330"/>
    <m/>
    <m/>
    <m/>
    <s v="15800    STRATHERN                    ST"/>
    <m/>
    <n v="34.215699999999998"/>
    <n v="-118.4772"/>
  </r>
  <r>
    <n v="200813776"/>
    <d v="2020-09-06T00:00:00"/>
    <x v="84"/>
    <n v="2314"/>
    <n v="8"/>
    <x v="12"/>
    <n v="841"/>
    <n v="1"/>
    <n v="310"/>
    <x v="5"/>
    <s v="1210 0209 1420 1822 0344 1607"/>
    <n v="31"/>
    <s v="M"/>
    <s v="A"/>
    <n v="502"/>
    <s v="MULTI-UNIT DWELLING (APARTMENT, DUPLEX, ETC)"/>
    <m/>
    <m/>
    <s v="IC"/>
    <s v="Invest Cont"/>
    <n v="310"/>
    <m/>
    <m/>
    <m/>
    <s v="1200    BROCKTON                     AV"/>
    <m/>
    <n v="34.0456"/>
    <n v="-118.4649"/>
  </r>
  <r>
    <n v="200812669"/>
    <d v="2020-07-19T00:00:00"/>
    <x v="353"/>
    <n v="2230"/>
    <n v="8"/>
    <x v="12"/>
    <n v="809"/>
    <n v="1"/>
    <n v="330"/>
    <x v="1"/>
    <s v="0344 0346"/>
    <n v="38"/>
    <s v="F"/>
    <s v="W"/>
    <n v="109"/>
    <s v="PARK/PLAYGROUND"/>
    <m/>
    <m/>
    <s v="IC"/>
    <s v="Invest Cont"/>
    <n v="330"/>
    <m/>
    <m/>
    <m/>
    <s v="2700    COLDWATER CANYON             DR"/>
    <m/>
    <n v="34.120600000000003"/>
    <n v="-118.4016"/>
  </r>
  <r>
    <n v="200115174"/>
    <d v="2020-07-22T00:00:00"/>
    <x v="102"/>
    <n v="555"/>
    <n v="1"/>
    <x v="1"/>
    <n v="111"/>
    <n v="2"/>
    <n v="740"/>
    <x v="21"/>
    <s v="0329 1307 2003 0910"/>
    <n v="68"/>
    <s v="M"/>
    <s v="B"/>
    <n v="122"/>
    <s v="VEHICLE, PASSENGER/TRUCK"/>
    <m/>
    <m/>
    <s v="IC"/>
    <s v="Invest Cont"/>
    <n v="740"/>
    <m/>
    <m/>
    <m/>
    <s v="FIGUEROA"/>
    <s v="SUNSET"/>
    <n v="34.0627"/>
    <n v="-118.24630000000001"/>
  </r>
  <r>
    <n v="200713182"/>
    <d v="2020-08-26T00:00:00"/>
    <x v="319"/>
    <n v="2200"/>
    <n v="7"/>
    <x v="0"/>
    <n v="755"/>
    <n v="1"/>
    <n v="420"/>
    <x v="33"/>
    <m/>
    <n v="0"/>
    <m/>
    <m/>
    <n v="101"/>
    <s v="STREET"/>
    <m/>
    <m/>
    <s v="IC"/>
    <s v="Invest Cont"/>
    <n v="420"/>
    <m/>
    <m/>
    <m/>
    <s v="PICO                         BL"/>
    <s v="CLOVERDALE                   AV"/>
    <n v="34.048200000000001"/>
    <n v="-118.3515"/>
  </r>
  <r>
    <n v="200510459"/>
    <d v="2020-06-10T00:00:00"/>
    <x v="343"/>
    <n v="1740"/>
    <n v="5"/>
    <x v="10"/>
    <n v="529"/>
    <n v="1"/>
    <n v="230"/>
    <x v="13"/>
    <s v="1309 1100 1402 1407 0202 0209 0450 0906 0326 1822"/>
    <n v="20"/>
    <s v="M"/>
    <s v="H"/>
    <n v="501"/>
    <s v="SINGLE FAMILY DWELLING"/>
    <n v="102"/>
    <s v="HAND GUN"/>
    <s v="IC"/>
    <s v="Invest Cont"/>
    <n v="230"/>
    <n v="998"/>
    <m/>
    <m/>
    <s v="900    FLINT                        AV"/>
    <m/>
    <n v="33.782200000000003"/>
    <n v="-118.2495"/>
  </r>
  <r>
    <n v="200105205"/>
    <d v="2020-01-18T00:00:00"/>
    <x v="277"/>
    <n v="1900"/>
    <n v="1"/>
    <x v="1"/>
    <n v="162"/>
    <n v="1"/>
    <n v="330"/>
    <x v="1"/>
    <s v="1609 0344 1307 1822 0329"/>
    <n v="25"/>
    <s v="M"/>
    <s v="A"/>
    <n v="108"/>
    <s v="PARKING LOT"/>
    <m/>
    <m/>
    <s v="IC"/>
    <s v="Invest Cont"/>
    <n v="330"/>
    <m/>
    <m/>
    <m/>
    <s v="800 S  HILL                         ST"/>
    <m/>
    <n v="34.046199999999999"/>
    <n v="-118.2585"/>
  </r>
  <r>
    <n v="200121806"/>
    <d v="2020-12-01T00:00:00"/>
    <x v="194"/>
    <n v="1930"/>
    <n v="1"/>
    <x v="1"/>
    <n v="156"/>
    <n v="1"/>
    <n v="230"/>
    <x v="13"/>
    <s v="1822 0334 0443 0445 2004 1266"/>
    <n v="42"/>
    <s v="F"/>
    <s v="B"/>
    <n v="502"/>
    <s v="MULTI-UNIT DWELLING (APARTMENT, DUPLEX, ETC)"/>
    <n v="200"/>
    <s v="KNIFE WITH BLADE 6INCHES OR LESS"/>
    <s v="AA"/>
    <s v="Adult Arrest"/>
    <n v="230"/>
    <m/>
    <m/>
    <m/>
    <s v="500 S  SAN PEDRO                    ST"/>
    <m/>
    <n v="34.043700000000001"/>
    <n v="-118.24550000000001"/>
  </r>
  <r>
    <n v="200605208"/>
    <d v="2020-01-27T00:00:00"/>
    <x v="225"/>
    <n v="1200"/>
    <n v="6"/>
    <x v="9"/>
    <n v="648"/>
    <n v="2"/>
    <n v="900"/>
    <x v="18"/>
    <s v="0913 2038 0561"/>
    <n v="54"/>
    <s v="F"/>
    <s v="O"/>
    <n v="502"/>
    <s v="MULTI-UNIT DWELLING (APARTMENT, DUPLEX, ETC)"/>
    <m/>
    <m/>
    <s v="IC"/>
    <s v="Invest Cont"/>
    <n v="900"/>
    <m/>
    <m/>
    <m/>
    <s v="5600    HAROLD                       WY"/>
    <m/>
    <n v="34.099299999999999"/>
    <n v="-118.31140000000001"/>
  </r>
  <r>
    <n v="200907755"/>
    <d v="2020-03-23T00:00:00"/>
    <x v="127"/>
    <n v="725"/>
    <n v="9"/>
    <x v="3"/>
    <n v="971"/>
    <n v="2"/>
    <n v="354"/>
    <x v="14"/>
    <s v="0930 1822"/>
    <n v="36"/>
    <s v="F"/>
    <s v="O"/>
    <n v="501"/>
    <s v="SINGLE FAMILY DWELLING"/>
    <m/>
    <m/>
    <s v="IC"/>
    <s v="Invest Cont"/>
    <n v="354"/>
    <m/>
    <m/>
    <m/>
    <s v="4600    BURNET                       AV"/>
    <m/>
    <n v="34.154299999999999"/>
    <n v="-118.4628"/>
  </r>
  <r>
    <n v="201013330"/>
    <d v="2020-09-22T00:00:00"/>
    <x v="26"/>
    <n v="1600"/>
    <n v="10"/>
    <x v="11"/>
    <n v="1041"/>
    <n v="1"/>
    <n v="331"/>
    <x v="23"/>
    <s v="1822 0344 1606 1420 1414"/>
    <n v="36"/>
    <s v="M"/>
    <s v="W"/>
    <n v="104"/>
    <s v="DRIVEWAY"/>
    <m/>
    <m/>
    <s v="AA"/>
    <s v="Adult Arrest"/>
    <n v="331"/>
    <m/>
    <m/>
    <m/>
    <s v="5700    AURA                         AV"/>
    <m/>
    <n v="34.174799999999998"/>
    <n v="-118.55419999999999"/>
  </r>
  <r>
    <n v="201213598"/>
    <d v="2020-05-26T00:00:00"/>
    <x v="293"/>
    <n v="1030"/>
    <n v="12"/>
    <x v="8"/>
    <n v="1245"/>
    <n v="1"/>
    <n v="648"/>
    <x v="4"/>
    <s v="1309 0432 0913"/>
    <n v="67"/>
    <s v="M"/>
    <s v="O"/>
    <n v="202"/>
    <s v="LIQUOR STORE"/>
    <n v="511"/>
    <s v="VERBAL THREAT"/>
    <s v="IC"/>
    <s v="Invest Cont"/>
    <n v="648"/>
    <m/>
    <m/>
    <m/>
    <s v="6700 S  NORMANDIE                    AV"/>
    <m/>
    <n v="33.978499999999997"/>
    <n v="-118.30029999999999"/>
  </r>
  <r>
    <n v="200217988"/>
    <d v="2020-11-30T00:00:00"/>
    <x v="118"/>
    <n v="1800"/>
    <n v="2"/>
    <x v="5"/>
    <n v="235"/>
    <n v="1"/>
    <n v="510"/>
    <x v="0"/>
    <m/>
    <n v="0"/>
    <m/>
    <m/>
    <n v="108"/>
    <s v="PARKING LOT"/>
    <m/>
    <m/>
    <s v="IC"/>
    <s v="Invest Cont"/>
    <n v="510"/>
    <m/>
    <m/>
    <m/>
    <s v="2200 W  COURT                        ST"/>
    <m/>
    <n v="34.069699999999997"/>
    <n v="-118.2697"/>
  </r>
  <r>
    <n v="201205941"/>
    <d v="2020-01-28T00:00:00"/>
    <x v="259"/>
    <n v="145"/>
    <n v="12"/>
    <x v="8"/>
    <n v="1249"/>
    <n v="2"/>
    <n v="624"/>
    <x v="15"/>
    <s v="2021 1822 1309 0603 0319 0416 0446"/>
    <n v="55"/>
    <s v="M"/>
    <s v="H"/>
    <n v="101"/>
    <s v="STREET"/>
    <n v="400"/>
    <s v="STRONG-ARM (HANDS, FIST, FEET OR BODILY FORCE)"/>
    <s v="IC"/>
    <s v="Invest Cont"/>
    <n v="624"/>
    <m/>
    <m/>
    <m/>
    <s v="6600 S  FIGUEROA                     ST"/>
    <m/>
    <n v="33.979700000000001"/>
    <n v="-118.28270000000001"/>
  </r>
  <r>
    <n v="200206823"/>
    <d v="2020-02-25T00:00:00"/>
    <x v="309"/>
    <n v="1030"/>
    <n v="2"/>
    <x v="5"/>
    <n v="204"/>
    <n v="2"/>
    <n v="624"/>
    <x v="15"/>
    <s v="0416 0554 0305 0448 0408 0429"/>
    <n v="30"/>
    <s v="M"/>
    <s v="H"/>
    <n v="501"/>
    <s v="SINGLE FAMILY DWELLING"/>
    <n v="400"/>
    <s v="STRONG-ARM (HANDS, FIST, FEET OR BODILY FORCE)"/>
    <s v="AO"/>
    <s v="Adult Other"/>
    <n v="624"/>
    <m/>
    <m/>
    <m/>
    <s v="800    HYPERION                     AV"/>
    <m/>
    <n v="34.085799999999999"/>
    <n v="-118.2837"/>
  </r>
  <r>
    <n v="201013619"/>
    <d v="2020-10-01T00:00:00"/>
    <x v="170"/>
    <n v="1255"/>
    <n v="10"/>
    <x v="11"/>
    <n v="1006"/>
    <n v="2"/>
    <n v="740"/>
    <x v="21"/>
    <s v="2000 0913 0329 1307 1813 1309 0319 0359"/>
    <n v="33"/>
    <s v="F"/>
    <s v="H"/>
    <n v="122"/>
    <s v="VEHICLE, PASSENGER/TRUCK"/>
    <n v="310"/>
    <s v="CONCRETE BLOCK/BRICK"/>
    <s v="AA"/>
    <s v="Adult Arrest"/>
    <n v="740"/>
    <m/>
    <m/>
    <m/>
    <s v="8100    BIANCA                       AV"/>
    <m/>
    <n v="34.217199999999998"/>
    <n v="-118.5134"/>
  </r>
  <r>
    <n v="200414434"/>
    <d v="2020-10-29T00:00:00"/>
    <x v="346"/>
    <n v="1115"/>
    <n v="4"/>
    <x v="4"/>
    <n v="471"/>
    <n v="1"/>
    <n v="331"/>
    <x v="23"/>
    <n v="344"/>
    <n v="0"/>
    <s v="M"/>
    <s v="X"/>
    <n v="108"/>
    <s v="PARKING LOT"/>
    <m/>
    <m/>
    <s v="IC"/>
    <s v="Invest Cont"/>
    <n v="331"/>
    <m/>
    <m/>
    <m/>
    <s v="2200 E  7TH                          ST"/>
    <m/>
    <n v="34.034700000000001"/>
    <n v="-118.2253"/>
  </r>
  <r>
    <n v="200605713"/>
    <d v="2020-02-06T00:00:00"/>
    <x v="134"/>
    <n v="15"/>
    <n v="6"/>
    <x v="9"/>
    <n v="667"/>
    <n v="1"/>
    <n v="350"/>
    <x v="60"/>
    <s v="1822 0400 0344 1300 0112"/>
    <n v="35"/>
    <s v="M"/>
    <s v="H"/>
    <n v="102"/>
    <s v="SIDEWALK"/>
    <m/>
    <m/>
    <s v="IC"/>
    <s v="Invest Cont"/>
    <n v="350"/>
    <n v="946"/>
    <m/>
    <m/>
    <s v="SANTA MONICA"/>
    <s v="GORDON                       ST"/>
    <n v="34.090800000000002"/>
    <n v="-118.3201"/>
  </r>
  <r>
    <n v="200406924"/>
    <d v="2020-03-15T00:00:00"/>
    <x v="342"/>
    <n v="200"/>
    <n v="4"/>
    <x v="4"/>
    <n v="467"/>
    <n v="2"/>
    <n v="624"/>
    <x v="15"/>
    <s v="0400 0419 0913"/>
    <n v="37"/>
    <s v="F"/>
    <s v="H"/>
    <n v="504"/>
    <s v="OTHER RESIDENCE"/>
    <n v="400"/>
    <s v="STRONG-ARM (HANDS, FIST, FEET OR BODILY FORCE)"/>
    <s v="AO"/>
    <s v="Adult Other"/>
    <n v="624"/>
    <m/>
    <m/>
    <m/>
    <s v="400    CAMULOS                      ST"/>
    <m/>
    <n v="34.038200000000003"/>
    <n v="-118.2064"/>
  </r>
  <r>
    <n v="200912661"/>
    <d v="2020-07-23T00:00:00"/>
    <x v="231"/>
    <n v="2135"/>
    <n v="9"/>
    <x v="3"/>
    <n v="914"/>
    <n v="2"/>
    <n v="624"/>
    <x v="15"/>
    <n v="408"/>
    <n v="41"/>
    <s v="F"/>
    <s v="H"/>
    <n v="701"/>
    <s v="HOSPITAL"/>
    <n v="400"/>
    <s v="STRONG-ARM (HANDS, FIST, FEET OR BODILY FORCE)"/>
    <s v="IC"/>
    <s v="Invest Cont"/>
    <n v="624"/>
    <m/>
    <m/>
    <m/>
    <s v="15100    VANOWEN                      ST"/>
    <m/>
    <n v="34.197600000000001"/>
    <n v="-118.45740000000001"/>
  </r>
  <r>
    <n v="200816290"/>
    <d v="2020-11-11T00:00:00"/>
    <x v="313"/>
    <n v="1900"/>
    <n v="8"/>
    <x v="12"/>
    <n v="831"/>
    <n v="2"/>
    <n v="740"/>
    <x v="21"/>
    <s v="0329 1822"/>
    <n v="0"/>
    <s v="X"/>
    <s v="X"/>
    <n v="702"/>
    <s v="OFFICE BUILDING/OFFICE"/>
    <m/>
    <m/>
    <s v="IC"/>
    <s v="Invest Cont"/>
    <n v="740"/>
    <m/>
    <m/>
    <m/>
    <s v="1100 S  BUNDY                        DR"/>
    <m/>
    <n v="34.045200000000001"/>
    <n v="-118.46810000000001"/>
  </r>
  <r>
    <n v="201008064"/>
    <d v="2020-04-15T00:00:00"/>
    <x v="96"/>
    <n v="915"/>
    <n v="10"/>
    <x v="11"/>
    <n v="1049"/>
    <n v="2"/>
    <n v="956"/>
    <x v="29"/>
    <s v="1906 1822 1402"/>
    <n v="0"/>
    <s v="M"/>
    <s v="W"/>
    <n v="108"/>
    <s v="PARKING LOT"/>
    <m/>
    <m/>
    <s v="IC"/>
    <s v="Invest Cont"/>
    <n v="956"/>
    <n v="998"/>
    <m/>
    <m/>
    <s v="6300    WOODLEY                      AV"/>
    <m/>
    <n v="34.185200000000002"/>
    <n v="-118.4837"/>
  </r>
  <r>
    <n v="200404949"/>
    <d v="2020-01-25T00:00:00"/>
    <x v="254"/>
    <n v="2130"/>
    <n v="4"/>
    <x v="4"/>
    <n v="471"/>
    <n v="1"/>
    <n v="310"/>
    <x v="5"/>
    <s v="1609 0344 0321 0207 1822"/>
    <n v="0"/>
    <s v="X"/>
    <s v="X"/>
    <n v="254"/>
    <s v="STUDIO (FILM/PHOTOGRAPHIC/MUSIC)"/>
    <m/>
    <m/>
    <s v="IC"/>
    <s v="Invest Cont"/>
    <n v="310"/>
    <m/>
    <m/>
    <m/>
    <s v="500 S  CLARENCE                     ST"/>
    <m/>
    <n v="34.040900000000001"/>
    <n v="-118.2234"/>
  </r>
  <r>
    <n v="200515573"/>
    <d v="2020-10-20T00:00:00"/>
    <x v="160"/>
    <n v="1630"/>
    <n v="5"/>
    <x v="10"/>
    <n v="557"/>
    <n v="2"/>
    <n v="624"/>
    <x v="15"/>
    <s v="0432 0444 0448 0913 2003"/>
    <n v="59"/>
    <s v="F"/>
    <s v="H"/>
    <n v="502"/>
    <s v="MULTI-UNIT DWELLING (APARTMENT, DUPLEX, ETC)"/>
    <n v="400"/>
    <s v="STRONG-ARM (HANDS, FIST, FEET OR BODILY FORCE)"/>
    <s v="AO"/>
    <s v="Adult Other"/>
    <n v="624"/>
    <m/>
    <m/>
    <m/>
    <s v="600 W  4TH                          ST"/>
    <m/>
    <n v="33.740600000000001"/>
    <n v="-118.2906"/>
  </r>
  <r>
    <n v="200322131"/>
    <d v="2020-12-22T00:00:00"/>
    <x v="192"/>
    <n v="2230"/>
    <n v="3"/>
    <x v="2"/>
    <n v="326"/>
    <n v="1"/>
    <n v="230"/>
    <x v="13"/>
    <s v="0334 1822 1402 0445 0329 1300"/>
    <n v="35"/>
    <s v="M"/>
    <s v="H"/>
    <n v="122"/>
    <s v="VEHICLE, PASSENGER/TRUCK"/>
    <n v="308"/>
    <s v="STICK"/>
    <s v="AO"/>
    <s v="Adult Other"/>
    <n v="230"/>
    <m/>
    <m/>
    <m/>
    <s v="RAYMOND                      AV"/>
    <s v="29TH                         ST"/>
    <n v="34.030900000000003"/>
    <n v="-118.298"/>
  </r>
  <r>
    <n v="200900752"/>
    <d v="2020-07-12T00:00:00"/>
    <x v="158"/>
    <n v="1130"/>
    <n v="9"/>
    <x v="3"/>
    <n v="969"/>
    <n v="2"/>
    <n v="910"/>
    <x v="75"/>
    <s v="0305 1822 0209 1402 0105 0202"/>
    <n v="78"/>
    <s v="F"/>
    <s v="W"/>
    <n v="501"/>
    <s v="SINGLE FAMILY DWELLING"/>
    <n v="200"/>
    <s v="KNIFE WITH BLADE 6INCHES OR LESS"/>
    <s v="IC"/>
    <s v="Invest Cont"/>
    <n v="910"/>
    <n v="998"/>
    <m/>
    <m/>
    <s v="13100    MORRISON                     ST"/>
    <m/>
    <n v="34.160299999999999"/>
    <n v="-118.42140000000001"/>
  </r>
  <r>
    <n v="200812729"/>
    <d v="2020-08-06T00:00:00"/>
    <x v="115"/>
    <n v="1830"/>
    <n v="8"/>
    <x v="12"/>
    <n v="889"/>
    <n v="2"/>
    <n v="888"/>
    <x v="24"/>
    <n v="1501"/>
    <n v="32"/>
    <s v="F"/>
    <s v="A"/>
    <n v="502"/>
    <s v="MULTI-UNIT DWELLING (APARTMENT, DUPLEX, ETC)"/>
    <m/>
    <m/>
    <s v="AO"/>
    <s v="Adult Other"/>
    <n v="888"/>
    <m/>
    <m/>
    <m/>
    <s v="1900 S  ROBERTSON                    BL"/>
    <m/>
    <n v="34.044600000000003"/>
    <n v="-118.3867"/>
  </r>
  <r>
    <n v="200117897"/>
    <d v="2020-09-14T00:00:00"/>
    <x v="260"/>
    <n v="1554"/>
    <n v="1"/>
    <x v="1"/>
    <n v="185"/>
    <n v="1"/>
    <n v="330"/>
    <x v="1"/>
    <s v="1609 0344 1307 0329 1822"/>
    <n v="29"/>
    <s v="F"/>
    <s v="B"/>
    <n v="108"/>
    <s v="PARKING LOT"/>
    <m/>
    <m/>
    <s v="IC"/>
    <s v="Invest Cont"/>
    <n v="330"/>
    <m/>
    <m/>
    <m/>
    <s v="900 S  BROADWAY"/>
    <m/>
    <n v="34.041899999999998"/>
    <n v="-118.2564"/>
  </r>
  <r>
    <n v="200309072"/>
    <d v="2020-03-26T00:00:00"/>
    <x v="321"/>
    <n v="400"/>
    <n v="3"/>
    <x v="2"/>
    <n v="377"/>
    <n v="2"/>
    <n v="740"/>
    <x v="21"/>
    <s v="0329 1300"/>
    <n v="31"/>
    <s v="F"/>
    <s v="B"/>
    <n v="122"/>
    <s v="VEHICLE, PASSENGER/TRUCK"/>
    <m/>
    <m/>
    <s v="IC"/>
    <s v="Invest Cont"/>
    <n v="740"/>
    <m/>
    <m/>
    <m/>
    <s v="1200 W  39TH                         ST"/>
    <m/>
    <n v="34.015500000000003"/>
    <n v="-118.2975"/>
  </r>
  <r>
    <n v="200118868"/>
    <d v="2020-10-03T00:00:00"/>
    <x v="163"/>
    <n v="2200"/>
    <n v="1"/>
    <x v="1"/>
    <n v="101"/>
    <n v="1"/>
    <n v="420"/>
    <x v="33"/>
    <m/>
    <n v="0"/>
    <m/>
    <m/>
    <n v="101"/>
    <s v="STREET"/>
    <m/>
    <m/>
    <s v="IC"/>
    <s v="Invest Cont"/>
    <n v="420"/>
    <m/>
    <m/>
    <m/>
    <s v="900    FIGUEROA                     TR"/>
    <m/>
    <n v="34.066299999999998"/>
    <n v="-118.24420000000001"/>
  </r>
  <r>
    <n v="201205482"/>
    <d v="2020-01-22T00:00:00"/>
    <x v="327"/>
    <n v="1900"/>
    <n v="12"/>
    <x v="8"/>
    <n v="1259"/>
    <n v="1"/>
    <n v="230"/>
    <x v="13"/>
    <s v="1402 0913 1309 1310 1203 0302"/>
    <n v="43"/>
    <s v="M"/>
    <s v="H"/>
    <n v="101"/>
    <s v="STREET"/>
    <n v="102"/>
    <s v="HAND GUN"/>
    <s v="AO"/>
    <s v="Adult Other"/>
    <n v="230"/>
    <m/>
    <m/>
    <m/>
    <s v="900 E  74TH                         ST"/>
    <m/>
    <n v="33.972999999999999"/>
    <n v="-118.2586"/>
  </r>
  <r>
    <n v="200510499"/>
    <d v="2020-06-11T00:00:00"/>
    <x v="79"/>
    <n v="1300"/>
    <n v="5"/>
    <x v="10"/>
    <n v="551"/>
    <n v="1"/>
    <n v="210"/>
    <x v="11"/>
    <s v="0913 0354 1310 2000 1276 1309 1813"/>
    <n v="39"/>
    <s v="F"/>
    <s v="H"/>
    <n v="501"/>
    <s v="SINGLE FAMILY DWELLING"/>
    <n v="400"/>
    <s v="STRONG-ARM (HANDS, FIST, FEET OR BODILY FORCE)"/>
    <s v="AA"/>
    <s v="Adult Arrest"/>
    <n v="210"/>
    <n v="626"/>
    <m/>
    <m/>
    <s v="1100 W  SEPULVEDA                    ST"/>
    <m/>
    <n v="33.745699999999999"/>
    <n v="-118.3005"/>
  </r>
  <r>
    <n v="200207349"/>
    <d v="2020-03-05T00:00:00"/>
    <x v="244"/>
    <n v="1820"/>
    <n v="2"/>
    <x v="5"/>
    <n v="289"/>
    <n v="2"/>
    <n v="740"/>
    <x v="21"/>
    <s v="2000 1813 0329 1300"/>
    <n v="46"/>
    <s v="M"/>
    <s v="H"/>
    <n v="122"/>
    <s v="VEHICLE, PASSENGER/TRUCK"/>
    <m/>
    <m/>
    <s v="AO"/>
    <s v="Adult Other"/>
    <n v="740"/>
    <m/>
    <m/>
    <m/>
    <s v="1500 W  11TH                         PL"/>
    <m/>
    <n v="34.046199999999999"/>
    <n v="-118.27379999999999"/>
  </r>
  <r>
    <n v="200608936"/>
    <d v="2020-04-08T00:00:00"/>
    <x v="139"/>
    <n v="1850"/>
    <n v="6"/>
    <x v="9"/>
    <n v="666"/>
    <n v="2"/>
    <n v="437"/>
    <x v="26"/>
    <s v="0400 1212"/>
    <n v="0"/>
    <s v="X"/>
    <s v="X"/>
    <n v="102"/>
    <s v="SIDEWALK"/>
    <n v="400"/>
    <s v="STRONG-ARM (HANDS, FIST, FEET OR BODILY FORCE)"/>
    <s v="AO"/>
    <s v="Adult Other"/>
    <n v="437"/>
    <m/>
    <m/>
    <m/>
    <s v="1200    LODI                         PL"/>
    <m/>
    <n v="34.092599999999997"/>
    <n v="-118.32340000000001"/>
  </r>
  <r>
    <n v="200305352"/>
    <d v="2020-01-20T00:00:00"/>
    <x v="230"/>
    <n v="5"/>
    <n v="3"/>
    <x v="2"/>
    <n v="373"/>
    <n v="1"/>
    <n v="330"/>
    <x v="1"/>
    <s v="1202 1601 0344 1300"/>
    <n v="67"/>
    <s v="F"/>
    <s v="B"/>
    <n v="502"/>
    <s v="MULTI-UNIT DWELLING (APARTMENT, DUPLEX, ETC)"/>
    <m/>
    <m/>
    <s v="IC"/>
    <s v="Invest Cont"/>
    <n v="330"/>
    <m/>
    <m/>
    <m/>
    <s v="3800 S  BRONSON                      AV"/>
    <m/>
    <n v="34.017200000000003"/>
    <n v="-118.334"/>
  </r>
  <r>
    <n v="200916422"/>
    <d v="2020-10-25T00:00:00"/>
    <x v="307"/>
    <n v="130"/>
    <n v="9"/>
    <x v="3"/>
    <n v="981"/>
    <n v="1"/>
    <n v="510"/>
    <x v="0"/>
    <m/>
    <n v="0"/>
    <m/>
    <m/>
    <n v="123"/>
    <s v="PARKING UNDERGROUND/BUILDING"/>
    <m/>
    <m/>
    <s v="IC"/>
    <s v="Invest Cont"/>
    <n v="510"/>
    <m/>
    <m/>
    <m/>
    <s v="4300 N  SEPULVEDA                    BL"/>
    <m/>
    <n v="34.153700000000001"/>
    <n v="-118.4662"/>
  </r>
  <r>
    <n v="200106343"/>
    <d v="2020-02-03T00:00:00"/>
    <x v="87"/>
    <n v="820"/>
    <n v="1"/>
    <x v="1"/>
    <n v="174"/>
    <n v="1"/>
    <n v="648"/>
    <x v="4"/>
    <n v="1300"/>
    <n v="56"/>
    <s v="F"/>
    <s v="B"/>
    <n v="104"/>
    <s v="DRIVEWAY"/>
    <m/>
    <m/>
    <s v="IC"/>
    <s v="Invest Cont"/>
    <n v="648"/>
    <m/>
    <m/>
    <m/>
    <s v="700 S  SPRING                       ST"/>
    <m/>
    <n v="34.044499999999999"/>
    <n v="-118.25230000000001"/>
  </r>
  <r>
    <n v="200913181"/>
    <d v="2020-08-06T00:00:00"/>
    <x v="200"/>
    <n v="1730"/>
    <n v="9"/>
    <x v="3"/>
    <n v="952"/>
    <n v="1"/>
    <n v="330"/>
    <x v="1"/>
    <s v="0358 0344"/>
    <n v="35"/>
    <s v="F"/>
    <s v="H"/>
    <n v="123"/>
    <s v="PARKING UNDERGROUND/BUILDING"/>
    <m/>
    <m/>
    <s v="IC"/>
    <s v="Invest Cont"/>
    <n v="330"/>
    <m/>
    <m/>
    <m/>
    <s v="15000    BURBANK                      BL"/>
    <m/>
    <n v="34.1721"/>
    <n v="-118.459"/>
  </r>
  <r>
    <n v="200608757"/>
    <d v="2020-04-04T00:00:00"/>
    <x v="243"/>
    <n v="2100"/>
    <n v="6"/>
    <x v="9"/>
    <n v="663"/>
    <n v="1"/>
    <n v="420"/>
    <x v="33"/>
    <s v="1300 0344 1601 1606"/>
    <n v="26"/>
    <s v="M"/>
    <s v="B"/>
    <n v="101"/>
    <s v="STREET"/>
    <m/>
    <m/>
    <s v="IC"/>
    <s v="Invest Cont"/>
    <n v="420"/>
    <m/>
    <m/>
    <m/>
    <s v="SANTA MONICA"/>
    <s v="SYCAMORE"/>
    <n v="34.090699999999998"/>
    <n v="-118.3428"/>
  </r>
  <r>
    <n v="201216576"/>
    <d v="2020-07-15T00:00:00"/>
    <x v="110"/>
    <n v="2055"/>
    <n v="12"/>
    <x v="8"/>
    <n v="1243"/>
    <n v="2"/>
    <n v="930"/>
    <x v="30"/>
    <s v="0913 0421 1817"/>
    <n v="34"/>
    <s v="F"/>
    <s v="H"/>
    <n v="501"/>
    <s v="SINGLE FAMILY DWELLING"/>
    <n v="511"/>
    <s v="VERBAL THREAT"/>
    <s v="IC"/>
    <s v="Invest Cont"/>
    <n v="930"/>
    <m/>
    <m/>
    <m/>
    <s v="1600 W  62ND                         ST"/>
    <m/>
    <n v="33.983199999999997"/>
    <n v="-118.3068"/>
  </r>
  <r>
    <n v="201105208"/>
    <d v="2020-01-28T00:00:00"/>
    <x v="259"/>
    <n v="530"/>
    <n v="11"/>
    <x v="7"/>
    <n v="1199"/>
    <n v="1"/>
    <n v="510"/>
    <x v="0"/>
    <m/>
    <n v="0"/>
    <m/>
    <m/>
    <n v="101"/>
    <s v="STREET"/>
    <m/>
    <m/>
    <s v="IC"/>
    <s v="Invest Cont"/>
    <n v="510"/>
    <m/>
    <m/>
    <m/>
    <s v="700    SOLANO                       AV"/>
    <m/>
    <n v="34.076799999999999"/>
    <n v="-118.2333"/>
  </r>
  <r>
    <n v="200118875"/>
    <d v="2020-10-03T00:00:00"/>
    <x v="263"/>
    <n v="1200"/>
    <n v="1"/>
    <x v="1"/>
    <n v="159"/>
    <n v="1"/>
    <n v="230"/>
    <x v="13"/>
    <s v="1218 1822 2033 0411"/>
    <n v="44"/>
    <s v="M"/>
    <s v="B"/>
    <n v="101"/>
    <s v="STREET"/>
    <n v="500"/>
    <s v="UNKNOWN WEAPON/OTHER WEAPON"/>
    <s v="IC"/>
    <s v="Invest Cont"/>
    <n v="230"/>
    <m/>
    <m/>
    <m/>
    <s v="4TH                          ST"/>
    <s v="ALAMEDA"/>
    <n v="34.043300000000002"/>
    <n v="-118.2381"/>
  </r>
  <r>
    <n v="201211125"/>
    <d v="2020-04-17T00:00:00"/>
    <x v="317"/>
    <n v="620"/>
    <n v="12"/>
    <x v="8"/>
    <n v="1259"/>
    <n v="2"/>
    <n v="745"/>
    <x v="9"/>
    <s v="0329 1202"/>
    <n v="70"/>
    <s v="M"/>
    <s v="H"/>
    <n v="501"/>
    <s v="SINGLE FAMILY DWELLING"/>
    <m/>
    <m/>
    <s v="IC"/>
    <s v="Invest Cont"/>
    <n v="745"/>
    <m/>
    <m/>
    <m/>
    <s v="900 E  76TH                         ST"/>
    <m/>
    <n v="33.971200000000003"/>
    <n v="-118.2586"/>
  </r>
  <r>
    <n v="200205530"/>
    <d v="2020-01-16T00:00:00"/>
    <x v="222"/>
    <n v="1715"/>
    <n v="2"/>
    <x v="5"/>
    <n v="218"/>
    <n v="1"/>
    <n v="331"/>
    <x v="23"/>
    <s v="0329 0344 0385 1300"/>
    <n v="37"/>
    <s v="F"/>
    <s v="W"/>
    <n v="101"/>
    <s v="STREET"/>
    <m/>
    <m/>
    <s v="IC"/>
    <s v="Invest Cont"/>
    <n v="331"/>
    <m/>
    <m/>
    <m/>
    <s v="700    ECHO PARK                    AV"/>
    <m/>
    <n v="34.071300000000001"/>
    <n v="-118.2597"/>
  </r>
  <r>
    <n v="200710422"/>
    <d v="2020-06-13T00:00:00"/>
    <x v="93"/>
    <n v="1600"/>
    <n v="7"/>
    <x v="0"/>
    <n v="749"/>
    <n v="1"/>
    <n v="230"/>
    <x v="13"/>
    <s v="1822 1309 0444"/>
    <n v="35"/>
    <s v="M"/>
    <s v="H"/>
    <n v="101"/>
    <s v="STREET"/>
    <n v="307"/>
    <s v="VEHICLE"/>
    <s v="AA"/>
    <s v="Adult Arrest"/>
    <n v="230"/>
    <m/>
    <m/>
    <m/>
    <s v="LUCERNE"/>
    <s v="OLYMPIC"/>
    <n v="34.056399999999996"/>
    <n v="-118.32729999999999"/>
  </r>
  <r>
    <n v="200306025"/>
    <d v="2020-02-03T00:00:00"/>
    <x v="233"/>
    <n v="100"/>
    <n v="3"/>
    <x v="2"/>
    <n v="361"/>
    <n v="2"/>
    <n v="745"/>
    <x v="9"/>
    <s v="0202 0329"/>
    <n v="10"/>
    <s v="X"/>
    <s v="X"/>
    <n v="301"/>
    <s v="GAS STATION"/>
    <m/>
    <m/>
    <s v="IC"/>
    <s v="Invest Cont"/>
    <n v="745"/>
    <m/>
    <m/>
    <m/>
    <s v="3700 S  LA BREA                      AV"/>
    <m/>
    <n v="34.0199"/>
    <n v="-118.3556"/>
  </r>
  <r>
    <n v="201108198"/>
    <d v="2020-04-10T00:00:00"/>
    <x v="139"/>
    <n v="2000"/>
    <n v="11"/>
    <x v="7"/>
    <n v="1141"/>
    <n v="1"/>
    <n v="310"/>
    <x v="5"/>
    <s v="1609 0344 0358 1239 0382 1608"/>
    <n v="61"/>
    <s v="X"/>
    <s v="H"/>
    <n v="502"/>
    <s v="MULTI-UNIT DWELLING (APARTMENT, DUPLEX, ETC)"/>
    <n v="500"/>
    <s v="UNKNOWN WEAPON/OTHER WEAPON"/>
    <s v="IC"/>
    <s v="Invest Cont"/>
    <n v="310"/>
    <m/>
    <m/>
    <m/>
    <s v="1800 N  NORMANDIE                    AV"/>
    <m/>
    <n v="34.1036"/>
    <n v="-118.3006"/>
  </r>
  <r>
    <n v="200321237"/>
    <d v="2020-12-03T00:00:00"/>
    <x v="170"/>
    <n v="1"/>
    <n v="3"/>
    <x v="2"/>
    <n v="357"/>
    <n v="2"/>
    <n v="662"/>
    <x v="17"/>
    <s v="0113 0344 0701 0800 1822"/>
    <n v="31"/>
    <s v="M"/>
    <s v="H"/>
    <n v="502"/>
    <s v="MULTI-UNIT DWELLING (APARTMENT, DUPLEX, ETC)"/>
    <m/>
    <m/>
    <s v="IC"/>
    <s v="Invest Cont"/>
    <n v="662"/>
    <m/>
    <m/>
    <m/>
    <s v="1200 W  36TH                         ST"/>
    <m/>
    <n v="34.023000000000003"/>
    <n v="-118.2953"/>
  </r>
  <r>
    <n v="200218525"/>
    <d v="2020-12-12T00:00:00"/>
    <x v="341"/>
    <n v="1000"/>
    <n v="2"/>
    <x v="5"/>
    <n v="217"/>
    <n v="1"/>
    <n v="510"/>
    <x v="0"/>
    <m/>
    <n v="0"/>
    <m/>
    <m/>
    <n v="101"/>
    <s v="STREET"/>
    <m/>
    <m/>
    <s v="IC"/>
    <s v="Invest Cont"/>
    <n v="510"/>
    <m/>
    <m/>
    <m/>
    <s v="700 N  ALVARADO                     ST"/>
    <m/>
    <n v="34.073799999999999"/>
    <n v="-118.2658"/>
  </r>
  <r>
    <n v="200712864"/>
    <d v="2020-08-17T00:00:00"/>
    <x v="337"/>
    <n v="2250"/>
    <n v="7"/>
    <x v="0"/>
    <n v="752"/>
    <n v="1"/>
    <n v="310"/>
    <x v="5"/>
    <s v="2004 1402 1414 0344 0342 0321"/>
    <n v="0"/>
    <s v="M"/>
    <s v="O"/>
    <n v="203"/>
    <s v="OTHER BUSINESS"/>
    <m/>
    <m/>
    <s v="AO"/>
    <s v="Adult Other"/>
    <n v="310"/>
    <n v="998"/>
    <m/>
    <m/>
    <s v="5800 W  PICO                         BL"/>
    <m/>
    <n v="34.055799999999998"/>
    <n v="-118.3706"/>
  </r>
  <r>
    <n v="201225264"/>
    <d v="2020-11-26T00:00:00"/>
    <x v="291"/>
    <n v="919"/>
    <n v="12"/>
    <x v="8"/>
    <n v="1258"/>
    <n v="2"/>
    <n v="437"/>
    <x v="26"/>
    <n v="1309"/>
    <n v="0"/>
    <s v="X"/>
    <s v="X"/>
    <n v="101"/>
    <s v="STREET"/>
    <n v="307"/>
    <s v="VEHICLE"/>
    <s v="AA"/>
    <s v="Adult Arrest"/>
    <n v="437"/>
    <m/>
    <m/>
    <m/>
    <s v="75TH                         ST"/>
    <s v="MAIN                         ST"/>
    <n v="33.972099999999998"/>
    <n v="-118.2739"/>
  </r>
  <r>
    <n v="200807919"/>
    <d v="2020-04-01T00:00:00"/>
    <x v="40"/>
    <n v="2100"/>
    <n v="8"/>
    <x v="12"/>
    <n v="822"/>
    <n v="2"/>
    <n v="930"/>
    <x v="30"/>
    <n v="2040"/>
    <n v="65"/>
    <s v="M"/>
    <s v="W"/>
    <n v="501"/>
    <s v="SINGLE FAMILY DWELLING"/>
    <n v="511"/>
    <s v="VERBAL THREAT"/>
    <s v="IC"/>
    <s v="Invest Cont"/>
    <n v="930"/>
    <m/>
    <m/>
    <m/>
    <s v="17000 W  SUNSET                       BL"/>
    <m/>
    <n v="34.041600000000003"/>
    <n v="-118.5496"/>
  </r>
  <r>
    <n v="200606634"/>
    <d v="2020-02-22T00:00:00"/>
    <x v="58"/>
    <n v="1000"/>
    <n v="6"/>
    <x v="9"/>
    <n v="636"/>
    <n v="1"/>
    <n v="420"/>
    <x v="33"/>
    <m/>
    <n v="0"/>
    <m/>
    <m/>
    <n v="101"/>
    <s v="STREET"/>
    <m/>
    <m/>
    <s v="IC"/>
    <s v="Invest Cont"/>
    <n v="420"/>
    <m/>
    <m/>
    <m/>
    <s v="1700 N  HIGHLAND                     AV"/>
    <m/>
    <n v="34.101599999999998"/>
    <n v="-118.3387"/>
  </r>
  <r>
    <n v="200516914"/>
    <d v="2020-11-20T00:00:00"/>
    <x v="278"/>
    <n v="1839"/>
    <n v="5"/>
    <x v="10"/>
    <n v="519"/>
    <n v="1"/>
    <n v="230"/>
    <x v="13"/>
    <s v="1313 0334 0309 0913 0360 0302 1100 0450"/>
    <n v="63"/>
    <s v="M"/>
    <s v="H"/>
    <n v="101"/>
    <s v="STREET"/>
    <n v="102"/>
    <s v="HAND GUN"/>
    <s v="AA"/>
    <s v="Adult Arrest"/>
    <n v="230"/>
    <m/>
    <m/>
    <m/>
    <s v="1000 E  SANDISON                     ST"/>
    <m/>
    <n v="33.7941"/>
    <n v="-118.2505"/>
  </r>
  <r>
    <n v="200111758"/>
    <d v="2020-05-15T00:00:00"/>
    <x v="80"/>
    <n v="1040"/>
    <n v="1"/>
    <x v="1"/>
    <n v="192"/>
    <n v="2"/>
    <n v="740"/>
    <x v="21"/>
    <n v="329"/>
    <n v="25"/>
    <s v="M"/>
    <s v="B"/>
    <n v="701"/>
    <s v="HOSPITAL"/>
    <m/>
    <m/>
    <s v="AA"/>
    <s v="Adult Arrest"/>
    <n v="740"/>
    <m/>
    <m/>
    <m/>
    <s v="1300 S  HOPE                         ST"/>
    <m/>
    <n v="34.039499999999997"/>
    <n v="-118.26560000000001"/>
  </r>
  <r>
    <n v="200619877"/>
    <d v="2020-12-31T00:00:00"/>
    <x v="361"/>
    <n v="2340"/>
    <n v="6"/>
    <x v="9"/>
    <n v="647"/>
    <n v="1"/>
    <n v="761"/>
    <x v="35"/>
    <s v="0334 1822 1501"/>
    <n v="65"/>
    <s v="M"/>
    <s v="W"/>
    <n v="102"/>
    <s v="SIDEWALK"/>
    <n v="212"/>
    <s v="BOTTLE"/>
    <s v="IC"/>
    <s v="Invest Cont"/>
    <n v="761"/>
    <m/>
    <m/>
    <m/>
    <s v="1500    VINE                         ST"/>
    <m/>
    <n v="34.097999999999999"/>
    <n v="-118.3266"/>
  </r>
  <r>
    <n v="200408239"/>
    <d v="2020-04-26T00:00:00"/>
    <x v="303"/>
    <n v="2000"/>
    <n v="4"/>
    <x v="4"/>
    <n v="402"/>
    <n v="2"/>
    <n v="888"/>
    <x v="24"/>
    <n v="1309"/>
    <n v="0"/>
    <s v="M"/>
    <s v="W"/>
    <n v="510"/>
    <s v="NURSING/CONVALESCENT/RETIREMENT HOME"/>
    <m/>
    <m/>
    <s v="IC"/>
    <s v="Invest Cont"/>
    <n v="888"/>
    <m/>
    <m/>
    <m/>
    <s v="4500    GRIFFIN                      AV"/>
    <m/>
    <n v="34.094499999999996"/>
    <n v="-118.2024"/>
  </r>
  <r>
    <n v="200510575"/>
    <d v="2020-06-13T00:00:00"/>
    <x v="226"/>
    <n v="1600"/>
    <n v="5"/>
    <x v="10"/>
    <n v="585"/>
    <n v="1"/>
    <n v="310"/>
    <x v="5"/>
    <s v="0344 0321"/>
    <n v="58"/>
    <s v="M"/>
    <s v="W"/>
    <n v="501"/>
    <s v="SINGLE FAMILY DWELLING"/>
    <m/>
    <m/>
    <s v="IC"/>
    <s v="Invest Cont"/>
    <n v="310"/>
    <m/>
    <m/>
    <m/>
    <s v="700 W  20TH                         ST"/>
    <m/>
    <n v="33.726100000000002"/>
    <n v="-118.2924"/>
  </r>
  <r>
    <n v="200213422"/>
    <d v="2020-08-06T00:00:00"/>
    <x v="74"/>
    <n v="1816"/>
    <n v="2"/>
    <x v="5"/>
    <n v="216"/>
    <n v="2"/>
    <n v="956"/>
    <x v="29"/>
    <s v="1822 1906"/>
    <n v="41"/>
    <s v="F"/>
    <s v="H"/>
    <n v="501"/>
    <s v="SINGLE FAMILY DWELLING"/>
    <m/>
    <m/>
    <s v="IC"/>
    <s v="Invest Cont"/>
    <n v="956"/>
    <m/>
    <m/>
    <m/>
    <s v="600 N  CORONADO                     ST"/>
    <m/>
    <n v="34.075099999999999"/>
    <n v="-118.2717"/>
  </r>
  <r>
    <n v="201301156"/>
    <d v="2020-12-11T00:00:00"/>
    <x v="28"/>
    <n v="1945"/>
    <n v="13"/>
    <x v="6"/>
    <n v="1377"/>
    <n v="1"/>
    <n v="210"/>
    <x v="11"/>
    <s v="0334 1402 0302 0400 0344 1822"/>
    <n v="30"/>
    <s v="M"/>
    <s v="H"/>
    <n v="101"/>
    <s v="STREET"/>
    <n v="109"/>
    <s v="SEMI-AUTOMATIC PISTOL"/>
    <s v="AO"/>
    <s v="Adult Other"/>
    <n v="210"/>
    <n v="998"/>
    <m/>
    <m/>
    <s v="SLAUSON                      AV"/>
    <s v="HOLMES                       AV"/>
    <n v="33.989199999999997"/>
    <n v="-118.24120000000001"/>
  </r>
  <r>
    <n v="200508200"/>
    <d v="2020-04-12T00:00:00"/>
    <x v="56"/>
    <n v="2230"/>
    <n v="5"/>
    <x v="10"/>
    <n v="526"/>
    <n v="2"/>
    <n v="626"/>
    <x v="10"/>
    <s v="0416 0446 2000 1814 0913"/>
    <n v="32"/>
    <s v="F"/>
    <s v="H"/>
    <n v="509"/>
    <s v="MOBILE HOME/TRAILERS/CONSTRUCTION TRAILERS/RV'S/MOTORHOME"/>
    <n v="400"/>
    <s v="STRONG-ARM (HANDS, FIST, FEET OR BODILY FORCE)"/>
    <s v="AO"/>
    <s v="Adult Other"/>
    <n v="626"/>
    <m/>
    <m/>
    <m/>
    <s v="400 W  ANAHEIM                      ST"/>
    <m/>
    <n v="33.779800000000002"/>
    <n v="-118.2664"/>
  </r>
  <r>
    <n v="200508554"/>
    <d v="2020-04-21T00:00:00"/>
    <x v="32"/>
    <n v="1220"/>
    <n v="5"/>
    <x v="10"/>
    <n v="529"/>
    <n v="2"/>
    <n v="647"/>
    <x v="72"/>
    <s v="0329 1300 1310 1817"/>
    <n v="51"/>
    <s v="F"/>
    <s v="W"/>
    <n v="122"/>
    <s v="VEHICLE, PASSENGER/TRUCK"/>
    <n v="309"/>
    <s v="BOARD"/>
    <s v="IC"/>
    <s v="Invest Cont"/>
    <n v="647"/>
    <n v="745"/>
    <m/>
    <m/>
    <s v="BROAD"/>
    <s v="E"/>
    <n v="33.775700000000001"/>
    <n v="-118.2608"/>
  </r>
  <r>
    <n v="200208375"/>
    <d v="2020-03-30T00:00:00"/>
    <x v="152"/>
    <n v="1250"/>
    <n v="2"/>
    <x v="5"/>
    <n v="201"/>
    <n v="2"/>
    <n v="930"/>
    <x v="30"/>
    <s v="0202 1822 0601 1236 2028 0432 0421 2004"/>
    <n v="47"/>
    <s v="M"/>
    <s v="O"/>
    <n v="301"/>
    <s v="GAS STATION"/>
    <n v="511"/>
    <s v="VERBAL THREAT"/>
    <s v="IC"/>
    <s v="Invest Cont"/>
    <n v="930"/>
    <m/>
    <m/>
    <m/>
    <s v="4500    MELROSE                      AV"/>
    <m/>
    <n v="34.087299999999999"/>
    <n v="-118.29600000000001"/>
  </r>
  <r>
    <n v="200709225"/>
    <d v="2020-05-13T00:00:00"/>
    <x v="25"/>
    <n v="2250"/>
    <n v="7"/>
    <x v="0"/>
    <n v="721"/>
    <n v="1"/>
    <n v="330"/>
    <x v="1"/>
    <s v="1300 0344"/>
    <n v="34"/>
    <s v="F"/>
    <s v="W"/>
    <n v="122"/>
    <s v="VEHICLE, PASSENGER/TRUCK"/>
    <m/>
    <m/>
    <s v="IC"/>
    <s v="Invest Cont"/>
    <n v="330"/>
    <m/>
    <m/>
    <m/>
    <s v="300 S  HAMEL                        RD"/>
    <m/>
    <n v="34.073599999999999"/>
    <n v="-118.38160000000001"/>
  </r>
  <r>
    <n v="200316961"/>
    <d v="2020-09-06T00:00:00"/>
    <x v="256"/>
    <n v="250"/>
    <n v="3"/>
    <x v="2"/>
    <n v="391"/>
    <n v="2"/>
    <n v="624"/>
    <x v="15"/>
    <s v="0401 0913 0329 1307"/>
    <n v="59"/>
    <s v="F"/>
    <s v="B"/>
    <n v="103"/>
    <s v="ALLEY"/>
    <n v="400"/>
    <s v="STRONG-ARM (HANDS, FIST, FEET OR BODILY FORCE)"/>
    <s v="IC"/>
    <s v="Invest Cont"/>
    <n v="624"/>
    <m/>
    <m/>
    <m/>
    <s v="BUCKINGHAM"/>
    <s v="PALMYRA"/>
    <n v="34.006700000000002"/>
    <n v="-118.3515"/>
  </r>
  <r>
    <n v="200515025"/>
    <d v="2020-10-09T00:00:00"/>
    <x v="212"/>
    <n v="1900"/>
    <n v="5"/>
    <x v="10"/>
    <n v="514"/>
    <n v="1"/>
    <n v="510"/>
    <x v="0"/>
    <m/>
    <n v="0"/>
    <m/>
    <m/>
    <n v="101"/>
    <s v="STREET"/>
    <m/>
    <m/>
    <s v="AO"/>
    <s v="Adult Other"/>
    <n v="510"/>
    <m/>
    <m/>
    <m/>
    <s v="WILMINGTON                   AV"/>
    <s v="MAURETANIA                   ST"/>
    <n v="33.7896"/>
    <n v="-118.27500000000001"/>
  </r>
  <r>
    <n v="200507910"/>
    <d v="2020-04-04T00:00:00"/>
    <x v="42"/>
    <n v="300"/>
    <n v="5"/>
    <x v="10"/>
    <n v="585"/>
    <n v="1"/>
    <n v="230"/>
    <x v="13"/>
    <s v="0334 0449 1206 1402 1817 2002 1419 0913"/>
    <n v="55"/>
    <s v="F"/>
    <s v="W"/>
    <n v="501"/>
    <s v="SINGLE FAMILY DWELLING"/>
    <n v="102"/>
    <s v="HAND GUN"/>
    <s v="AO"/>
    <s v="Adult Other"/>
    <n v="230"/>
    <n v="998"/>
    <m/>
    <m/>
    <s v="2300 S  CABRILLO                     AV"/>
    <m/>
    <n v="33.722900000000003"/>
    <n v="-118.2946"/>
  </r>
  <r>
    <n v="200912215"/>
    <d v="2020-07-11T00:00:00"/>
    <x v="247"/>
    <n v="200"/>
    <n v="9"/>
    <x v="3"/>
    <n v="984"/>
    <n v="2"/>
    <n v="626"/>
    <x v="10"/>
    <s v="2000 0416 0417 1813 0913 1414"/>
    <n v="20"/>
    <s v="F"/>
    <s v="H"/>
    <n v="101"/>
    <s v="STREET"/>
    <n v="400"/>
    <s v="STRONG-ARM (HANDS, FIST, FEET OR BODILY FORCE)"/>
    <s v="AO"/>
    <s v="Adult Other"/>
    <n v="626"/>
    <m/>
    <m/>
    <m/>
    <s v="VENTURA                      BL"/>
    <s v="VAN NUYS                     BL"/>
    <n v="34.1509"/>
    <n v="-118.4487"/>
  </r>
  <r>
    <n v="201309348"/>
    <d v="2020-04-12T00:00:00"/>
    <x v="56"/>
    <n v="950"/>
    <n v="13"/>
    <x v="6"/>
    <n v="1309"/>
    <n v="1"/>
    <n v="341"/>
    <x v="12"/>
    <n v="344"/>
    <n v="39"/>
    <s v="M"/>
    <s v="H"/>
    <n v="203"/>
    <s v="OTHER BUSINESS"/>
    <m/>
    <m/>
    <s v="IC"/>
    <s v="Invest Cont"/>
    <n v="341"/>
    <m/>
    <m/>
    <m/>
    <s v="1900    MATEO                        ST"/>
    <m/>
    <n v="34.022500000000001"/>
    <n v="-118.2325"/>
  </r>
  <r>
    <n v="201106726"/>
    <d v="2020-03-01T00:00:00"/>
    <x v="0"/>
    <n v="930"/>
    <n v="11"/>
    <x v="7"/>
    <n v="1146"/>
    <n v="2"/>
    <n v="930"/>
    <x v="30"/>
    <s v="0913 0554 0400 0421"/>
    <n v="45"/>
    <s v="M"/>
    <s v="H"/>
    <n v="501"/>
    <s v="SINGLE FAMILY DWELLING"/>
    <n v="511"/>
    <s v="VERBAL THREAT"/>
    <s v="AO"/>
    <s v="Adult Other"/>
    <n v="930"/>
    <m/>
    <m/>
    <m/>
    <s v="2900 N  COOLIDGE                     AV"/>
    <m/>
    <n v="34.103000000000002"/>
    <n v="-118.2462"/>
  </r>
  <r>
    <n v="200509440"/>
    <d v="2020-05-14T00:00:00"/>
    <x v="80"/>
    <n v="1530"/>
    <n v="5"/>
    <x v="10"/>
    <n v="531"/>
    <n v="2"/>
    <n v="740"/>
    <x v="21"/>
    <s v="1300 0329 1202"/>
    <n v="72"/>
    <s v="F"/>
    <s v="W"/>
    <n v="122"/>
    <s v="VEHICLE, PASSENGER/TRUCK"/>
    <m/>
    <m/>
    <s v="IC"/>
    <s v="Invest Cont"/>
    <n v="740"/>
    <m/>
    <m/>
    <m/>
    <s v="1600 W  259TH                        PL"/>
    <m/>
    <n v="33.787500000000001"/>
    <n v="-118.3043"/>
  </r>
  <r>
    <n v="200612772"/>
    <d v="2020-07-19T00:00:00"/>
    <x v="221"/>
    <n v="355"/>
    <n v="6"/>
    <x v="9"/>
    <n v="645"/>
    <n v="2"/>
    <n v="956"/>
    <x v="29"/>
    <s v="1906 1814 0913"/>
    <n v="44"/>
    <s v="F"/>
    <s v="W"/>
    <n v="502"/>
    <s v="MULTI-UNIT DWELLING (APARTMENT, DUPLEX, ETC)"/>
    <m/>
    <m/>
    <s v="IC"/>
    <s v="Invest Cont"/>
    <n v="956"/>
    <m/>
    <m/>
    <m/>
    <s v="7000    FRANKLIN                     AV"/>
    <m/>
    <n v="34.104100000000003"/>
    <n v="-118.34269999999999"/>
  </r>
  <r>
    <n v="200115433"/>
    <d v="2020-07-27T00:00:00"/>
    <x v="338"/>
    <n v="1910"/>
    <n v="1"/>
    <x v="1"/>
    <n v="127"/>
    <n v="2"/>
    <n v="740"/>
    <x v="21"/>
    <n v="329"/>
    <n v="0"/>
    <s v="M"/>
    <s v="W"/>
    <n v="725"/>
    <s v="GOVERNMENT FACILITY (FEDERAL,STATE, COUNTY &amp; CITY)"/>
    <m/>
    <m/>
    <s v="IC"/>
    <s v="Invest Cont"/>
    <n v="740"/>
    <m/>
    <m/>
    <m/>
    <s v="500 N  ALAMEDA                      ST"/>
    <m/>
    <n v="34.052700000000002"/>
    <n v="-118.2398"/>
  </r>
  <r>
    <n v="200608252"/>
    <d v="2020-03-21T00:00:00"/>
    <x v="35"/>
    <n v="2124"/>
    <n v="6"/>
    <x v="9"/>
    <n v="667"/>
    <n v="1"/>
    <n v="230"/>
    <x v="13"/>
    <s v="1822 0342 1402 0400 0416"/>
    <n v="34"/>
    <s v="M"/>
    <s v="W"/>
    <n v="502"/>
    <s v="MULTI-UNIT DWELLING (APARTMENT, DUPLEX, ETC)"/>
    <n v="303"/>
    <s v="BRASS KNUCKLES"/>
    <s v="AO"/>
    <s v="Adult Other"/>
    <n v="230"/>
    <n v="990"/>
    <n v="998"/>
    <m/>
    <s v="5900    LEXINGTON                    AV"/>
    <m/>
    <n v="34.092599999999997"/>
    <n v="-118.31789999999999"/>
  </r>
  <r>
    <n v="200707635"/>
    <d v="2020-03-20T00:00:00"/>
    <x v="198"/>
    <n v="1220"/>
    <n v="7"/>
    <x v="0"/>
    <n v="775"/>
    <n v="2"/>
    <n v="626"/>
    <x v="10"/>
    <s v="0400 2000"/>
    <n v="46"/>
    <s v="F"/>
    <s v="H"/>
    <n v="501"/>
    <s v="SINGLE FAMILY DWELLING"/>
    <n v="400"/>
    <s v="STRONG-ARM (HANDS, FIST, FEET OR BODILY FORCE)"/>
    <s v="IC"/>
    <s v="Invest Cont"/>
    <n v="626"/>
    <m/>
    <m/>
    <m/>
    <s v="4600    SATURN                       ST"/>
    <m/>
    <n v="34.043199999999999"/>
    <n v="-118.3385"/>
  </r>
  <r>
    <n v="200318365"/>
    <d v="2020-10-04T00:00:00"/>
    <x v="76"/>
    <n v="2300"/>
    <n v="3"/>
    <x v="2"/>
    <n v="312"/>
    <n v="2"/>
    <n v="740"/>
    <x v="21"/>
    <s v="0329 1822 0104"/>
    <n v="0"/>
    <s v="X"/>
    <s v="X"/>
    <n v="229"/>
    <s v="CHECK CASHING*"/>
    <m/>
    <m/>
    <s v="IC"/>
    <s v="Invest Cont"/>
    <n v="740"/>
    <m/>
    <m/>
    <m/>
    <s v="2600 S  LA BREA                      AV"/>
    <m/>
    <n v="34.0289"/>
    <n v="-118.3563"/>
  </r>
  <r>
    <n v="200113187"/>
    <d v="2020-06-10T00:00:00"/>
    <x v="14"/>
    <n v="220"/>
    <n v="1"/>
    <x v="1"/>
    <n v="162"/>
    <n v="1"/>
    <n v="310"/>
    <x v="5"/>
    <s v="1609 0344 1822"/>
    <n v="0"/>
    <s v="M"/>
    <s v="W"/>
    <n v="403"/>
    <s v="DRUG STORE"/>
    <m/>
    <m/>
    <s v="IC"/>
    <s v="Invest Cont"/>
    <n v="310"/>
    <m/>
    <m/>
    <m/>
    <s v="600 W  7TH                          ST"/>
    <m/>
    <n v="34.0473"/>
    <n v="-118.25660000000001"/>
  </r>
  <r>
    <n v="200813356"/>
    <d v="2020-08-26T00:00:00"/>
    <x v="218"/>
    <n v="1300"/>
    <n v="8"/>
    <x v="12"/>
    <n v="842"/>
    <n v="1"/>
    <n v="510"/>
    <x v="0"/>
    <m/>
    <n v="0"/>
    <m/>
    <m/>
    <n v="108"/>
    <s v="PARKING LOT"/>
    <m/>
    <m/>
    <s v="IC"/>
    <s v="Invest Cont"/>
    <n v="510"/>
    <m/>
    <m/>
    <m/>
    <s v="WESTGATE                     AV"/>
    <s v="SANTA MONICA                 BL"/>
    <n v="34.042499999999997"/>
    <n v="-118.4593"/>
  </r>
  <r>
    <n v="201215497"/>
    <d v="2020-06-26T00:00:00"/>
    <x v="10"/>
    <n v="1140"/>
    <n v="12"/>
    <x v="8"/>
    <n v="1265"/>
    <n v="1"/>
    <n v="331"/>
    <x v="23"/>
    <s v="1822 0344 0385"/>
    <n v="30"/>
    <s v="F"/>
    <s v="B"/>
    <n v="707"/>
    <s v="GARAGE/CARPORT"/>
    <m/>
    <m/>
    <s v="IC"/>
    <s v="Invest Cont"/>
    <n v="331"/>
    <m/>
    <m/>
    <m/>
    <s v="7900 S  VERMONT                      AV"/>
    <m/>
    <n v="33.964100000000002"/>
    <n v="-118.2919"/>
  </r>
  <r>
    <n v="200810037"/>
    <d v="2020-05-29T00:00:00"/>
    <x v="329"/>
    <n v="2300"/>
    <n v="8"/>
    <x v="12"/>
    <n v="802"/>
    <n v="1"/>
    <n v="510"/>
    <x v="0"/>
    <m/>
    <n v="0"/>
    <m/>
    <m/>
    <n v="101"/>
    <s v="STREET"/>
    <m/>
    <m/>
    <s v="IC"/>
    <s v="Invest Cont"/>
    <n v="510"/>
    <m/>
    <m/>
    <m/>
    <s v="15300    BESTOR                       BL"/>
    <m/>
    <n v="34.051200000000001"/>
    <n v="-118.52509999999999"/>
  </r>
  <r>
    <n v="200610685"/>
    <d v="2020-05-27T00:00:00"/>
    <x v="359"/>
    <n v="2030"/>
    <n v="6"/>
    <x v="9"/>
    <n v="632"/>
    <n v="2"/>
    <n v="626"/>
    <x v="10"/>
    <s v="0400 0416 0448 0913 1414 1202 2000"/>
    <n v="71"/>
    <s v="F"/>
    <s v="W"/>
    <n v="501"/>
    <s v="SINGLE FAMILY DWELLING"/>
    <n v="400"/>
    <s v="STRONG-ARM (HANDS, FIST, FEET OR BODILY FORCE)"/>
    <s v="IC"/>
    <s v="Invest Cont"/>
    <n v="626"/>
    <m/>
    <m/>
    <m/>
    <s v="8500    LOOKOUT MOUNTAIN             AV"/>
    <m/>
    <n v="34.114199999999997"/>
    <n v="-118.37909999999999"/>
  </r>
  <r>
    <n v="200817951"/>
    <d v="2020-12-27T00:00:00"/>
    <x v="197"/>
    <n v="1005"/>
    <n v="8"/>
    <x v="12"/>
    <n v="828"/>
    <n v="2"/>
    <n v="888"/>
    <x v="24"/>
    <s v="1501 2004 0358 1609"/>
    <n v="0"/>
    <s v="X"/>
    <s v="X"/>
    <n v="508"/>
    <s v="FRAT HOUSE/SORORITY/DORMITORY"/>
    <m/>
    <m/>
    <s v="IC"/>
    <s v="Invest Cont"/>
    <n v="888"/>
    <m/>
    <m/>
    <m/>
    <s v="600    HILGARD                      AV"/>
    <m/>
    <n v="0"/>
    <n v="0"/>
  </r>
  <r>
    <n v="200117861"/>
    <d v="2020-09-13T00:00:00"/>
    <x v="171"/>
    <n v="2300"/>
    <n v="1"/>
    <x v="1"/>
    <n v="158"/>
    <n v="1"/>
    <n v="236"/>
    <x v="46"/>
    <s v="1218 2004 2000 1814 0913 0416 0417"/>
    <n v="31"/>
    <s v="F"/>
    <s v="B"/>
    <n v="101"/>
    <s v="STREET"/>
    <n v="400"/>
    <s v="STRONG-ARM (HANDS, FIST, FEET OR BODILY FORCE)"/>
    <s v="IC"/>
    <s v="Invest Cont"/>
    <n v="236"/>
    <m/>
    <m/>
    <m/>
    <s v="5TH"/>
    <s v="CERES                        AV"/>
    <n v="34.039499999999997"/>
    <n v="-118.2405"/>
  </r>
  <r>
    <n v="201000541"/>
    <d v="2020-02-04T00:00:00"/>
    <x v="253"/>
    <n v="2030"/>
    <n v="10"/>
    <x v="11"/>
    <n v="1078"/>
    <n v="1"/>
    <n v="761"/>
    <x v="35"/>
    <s v="0913 1402 0421 0334 2000 1814"/>
    <n v="42"/>
    <s v="M"/>
    <s v="H"/>
    <n v="108"/>
    <s v="PARKING LOT"/>
    <n v="500"/>
    <s v="UNKNOWN WEAPON/OTHER WEAPON"/>
    <s v="AA"/>
    <s v="Adult Arrest"/>
    <n v="761"/>
    <n v="998"/>
    <m/>
    <m/>
    <s v="HAYVENHURST                  AV"/>
    <s v="VENTURA                      BL"/>
    <n v="34.158900000000003"/>
    <n v="-118.4923"/>
  </r>
  <r>
    <n v="200414301"/>
    <d v="2020-10-26T00:00:00"/>
    <x v="176"/>
    <n v="400"/>
    <n v="4"/>
    <x v="4"/>
    <n v="428"/>
    <n v="1"/>
    <n v="510"/>
    <x v="0"/>
    <m/>
    <n v="0"/>
    <m/>
    <m/>
    <n v="101"/>
    <s v="STREET"/>
    <m/>
    <m/>
    <s v="IC"/>
    <s v="Invest Cont"/>
    <n v="510"/>
    <m/>
    <m/>
    <m/>
    <s v="5200    TEMPLETON                    ST"/>
    <m/>
    <n v="34.084800000000001"/>
    <n v="-118.17"/>
  </r>
  <r>
    <n v="201219928"/>
    <d v="2020-09-04T00:00:00"/>
    <x v="154"/>
    <n v="337"/>
    <n v="12"/>
    <x v="8"/>
    <n v="1241"/>
    <n v="2"/>
    <n v="753"/>
    <x v="37"/>
    <s v="0906 1100 1402 1309"/>
    <n v="0"/>
    <s v="X"/>
    <s v="X"/>
    <n v="101"/>
    <s v="STREET"/>
    <n v="106"/>
    <s v="UNKNOWN FIREARM"/>
    <s v="IC"/>
    <s v="Invest Cont"/>
    <n v="753"/>
    <m/>
    <m/>
    <m/>
    <s v="11TH                         AV"/>
    <s v="63RD                         ST"/>
    <n v="33.982900000000001"/>
    <n v="-118.32940000000001"/>
  </r>
  <r>
    <n v="201219992"/>
    <d v="2020-09-04T00:00:00"/>
    <x v="154"/>
    <n v="1700"/>
    <n v="12"/>
    <x v="8"/>
    <n v="1267"/>
    <n v="2"/>
    <n v="903"/>
    <x v="49"/>
    <s v="0913 1257 0552 2038 2004"/>
    <n v="3"/>
    <s v="M"/>
    <s v="B"/>
    <n v="501"/>
    <s v="SINGLE FAMILY DWELLING"/>
    <m/>
    <m/>
    <s v="IC"/>
    <s v="Invest Cont"/>
    <n v="903"/>
    <m/>
    <m/>
    <m/>
    <s v="900 W  84TH                         ST"/>
    <m/>
    <n v="33.962400000000002"/>
    <n v="-118.28830000000001"/>
  </r>
  <r>
    <n v="201210642"/>
    <d v="2020-04-10T00:00:00"/>
    <x v="296"/>
    <n v="2015"/>
    <n v="12"/>
    <x v="8"/>
    <n v="1253"/>
    <n v="1"/>
    <n v="510"/>
    <x v="0"/>
    <m/>
    <n v="0"/>
    <m/>
    <m/>
    <n v="104"/>
    <s v="DRIVEWAY"/>
    <m/>
    <m/>
    <s v="IC"/>
    <s v="Invest Cont"/>
    <n v="510"/>
    <m/>
    <m/>
    <m/>
    <s v="7700 S  HARVARD                      BL"/>
    <m/>
    <n v="33.97"/>
    <n v="-118.3068"/>
  </r>
  <r>
    <n v="200615657"/>
    <d v="2020-09-18T00:00:00"/>
    <x v="333"/>
    <n v="2130"/>
    <n v="6"/>
    <x v="9"/>
    <n v="626"/>
    <n v="2"/>
    <n v="626"/>
    <x v="10"/>
    <s v="0913 2000 1813 1814 0400 0401"/>
    <n v="50"/>
    <s v="M"/>
    <s v="B"/>
    <n v="122"/>
    <s v="VEHICLE, PASSENGER/TRUCK"/>
    <n v="400"/>
    <s v="STRONG-ARM (HANDS, FIST, FEET OR BODILY FORCE)"/>
    <s v="IC"/>
    <s v="Invest Cont"/>
    <n v="626"/>
    <m/>
    <m/>
    <m/>
    <s v="6300    QUEBEC                       DR"/>
    <m/>
    <n v="34.113300000000002"/>
    <n v="-118.32559999999999"/>
  </r>
  <r>
    <n v="200310714"/>
    <d v="2020-05-01T00:00:00"/>
    <x v="44"/>
    <n v="1730"/>
    <n v="3"/>
    <x v="2"/>
    <n v="392"/>
    <n v="2"/>
    <n v="900"/>
    <x v="18"/>
    <s v="2000 1813 0602 2038"/>
    <n v="44"/>
    <s v="M"/>
    <s v="B"/>
    <n v="501"/>
    <s v="SINGLE FAMILY DWELLING"/>
    <n v="511"/>
    <s v="VERBAL THREAT"/>
    <s v="AO"/>
    <s v="Adult Other"/>
    <n v="900"/>
    <m/>
    <m/>
    <m/>
    <s v="5100    7TH                          AV"/>
    <m/>
    <n v="33.996400000000001"/>
    <n v="-118.32470000000001"/>
  </r>
  <r>
    <n v="201013253"/>
    <d v="2020-09-20T00:00:00"/>
    <x v="237"/>
    <n v="1200"/>
    <n v="10"/>
    <x v="11"/>
    <n v="1001"/>
    <n v="1"/>
    <n v="230"/>
    <x v="13"/>
    <s v="0913 1817 0416 1218 0408"/>
    <n v="70"/>
    <s v="M"/>
    <s v="H"/>
    <n v="108"/>
    <s v="PARKING LOT"/>
    <n v="400"/>
    <s v="STRONG-ARM (HANDS, FIST, FEET OR BODILY FORCE)"/>
    <s v="AO"/>
    <s v="Adult Other"/>
    <n v="230"/>
    <m/>
    <m/>
    <m/>
    <s v="19200    SATICOY                      ST"/>
    <m/>
    <n v="34.214300000000001"/>
    <n v="-118.5534"/>
  </r>
  <r>
    <n v="200112408"/>
    <d v="2020-05-30T00:00:00"/>
    <x v="299"/>
    <n v="2020"/>
    <n v="1"/>
    <x v="1"/>
    <n v="174"/>
    <n v="2"/>
    <n v="740"/>
    <x v="21"/>
    <s v="0329 1300 1212"/>
    <n v="0"/>
    <s v="X"/>
    <s v="X"/>
    <n v="101"/>
    <s v="STREET"/>
    <m/>
    <m/>
    <s v="IC"/>
    <s v="Invest Cont"/>
    <n v="740"/>
    <m/>
    <m/>
    <m/>
    <s v="MAIN                         ST"/>
    <s v="8TH                          ST"/>
    <n v="34.0428"/>
    <n v="-118.25320000000001"/>
  </r>
  <r>
    <n v="201109777"/>
    <d v="2020-05-26T00:00:00"/>
    <x v="359"/>
    <n v="610"/>
    <n v="11"/>
    <x v="7"/>
    <n v="1134"/>
    <n v="1"/>
    <n v="331"/>
    <x v="23"/>
    <s v="0344 1606"/>
    <n v="55"/>
    <s v="F"/>
    <s v="H"/>
    <n v="301"/>
    <s v="GAS STATION"/>
    <m/>
    <m/>
    <s v="IC"/>
    <s v="Invest Cont"/>
    <n v="331"/>
    <m/>
    <m/>
    <m/>
    <s v="2100 N  SAN FERNANDO                 RD"/>
    <m/>
    <n v="34.1023"/>
    <n v="-118.2371"/>
  </r>
  <r>
    <n v="200816174"/>
    <d v="2020-11-07T00:00:00"/>
    <x v="2"/>
    <n v="2340"/>
    <n v="8"/>
    <x v="12"/>
    <n v="842"/>
    <n v="1"/>
    <n v="420"/>
    <x v="33"/>
    <s v="1822 0344 1606 1420"/>
    <n v="41"/>
    <s v="F"/>
    <s v="W"/>
    <n v="123"/>
    <s v="PARKING UNDERGROUND/BUILDING"/>
    <m/>
    <m/>
    <s v="IC"/>
    <s v="Invest Cont"/>
    <n v="420"/>
    <m/>
    <m/>
    <m/>
    <s v="1300    ARMACOST                     AV"/>
    <m/>
    <n v="34.043900000000001"/>
    <n v="-118.462"/>
  </r>
  <r>
    <n v="200616947"/>
    <d v="2020-10-20T00:00:00"/>
    <x v="336"/>
    <n v="1800"/>
    <n v="6"/>
    <x v="9"/>
    <n v="635"/>
    <n v="1"/>
    <n v="330"/>
    <x v="1"/>
    <s v="0344 1822 1300 1605"/>
    <n v="35"/>
    <s v="M"/>
    <s v="W"/>
    <n v="101"/>
    <s v="STREET"/>
    <m/>
    <m/>
    <s v="IC"/>
    <s v="Invest Cont"/>
    <n v="330"/>
    <m/>
    <m/>
    <m/>
    <s v="1900    WHITLEY                      AV"/>
    <m/>
    <n v="34.105200000000004"/>
    <n v="-118.33329999999999"/>
  </r>
  <r>
    <n v="200206441"/>
    <d v="2020-02-19T00:00:00"/>
    <x v="270"/>
    <n v="930"/>
    <n v="2"/>
    <x v="5"/>
    <n v="251"/>
    <n v="2"/>
    <n v="626"/>
    <x v="10"/>
    <s v="0329 1259 2024 1814 2000 0448 0913"/>
    <n v="17"/>
    <s v="F"/>
    <s v="H"/>
    <n v="721"/>
    <s v="HIGH SCHOOL"/>
    <n v="400"/>
    <s v="STRONG-ARM (HANDS, FIST, FEET OR BODILY FORCE)"/>
    <s v="IC"/>
    <s v="Invest Cont"/>
    <n v="626"/>
    <m/>
    <m/>
    <m/>
    <s v="600 S  LA FAYETTE PARK              PL"/>
    <m/>
    <n v="34.062899999999999"/>
    <n v="-118.28230000000001"/>
  </r>
  <r>
    <n v="200212606"/>
    <d v="2020-07-16T00:00:00"/>
    <x v="51"/>
    <n v="200"/>
    <n v="2"/>
    <x v="5"/>
    <n v="256"/>
    <n v="1"/>
    <n v="230"/>
    <x v="13"/>
    <s v="1822 0411 0334 0432 2047 0340"/>
    <n v="46"/>
    <s v="M"/>
    <s v="H"/>
    <n v="108"/>
    <s v="PARKING LOT"/>
    <n v="200"/>
    <s v="KNIFE WITH BLADE 6INCHES OR LESS"/>
    <s v="IC"/>
    <s v="Invest Cont"/>
    <n v="230"/>
    <m/>
    <m/>
    <m/>
    <s v="1600    WILSHIRE                     BL"/>
    <m/>
    <n v="34.055399999999999"/>
    <n v="-118.2702"/>
  </r>
  <r>
    <n v="201214677"/>
    <d v="2020-06-14T00:00:00"/>
    <x v="123"/>
    <n v="233"/>
    <n v="12"/>
    <x v="8"/>
    <n v="1265"/>
    <n v="1"/>
    <n v="420"/>
    <x v="33"/>
    <s v="0344 1606"/>
    <n v="51"/>
    <s v="M"/>
    <s v="B"/>
    <n v="104"/>
    <s v="DRIVEWAY"/>
    <m/>
    <m/>
    <s v="IC"/>
    <s v="Invest Cont"/>
    <n v="420"/>
    <m/>
    <m/>
    <m/>
    <s v="1500 W  85TH                         ST"/>
    <m/>
    <n v="33.960999999999999"/>
    <n v="-118.30249999999999"/>
  </r>
  <r>
    <n v="201216957"/>
    <d v="2020-07-22T00:00:00"/>
    <x v="231"/>
    <n v="700"/>
    <n v="12"/>
    <x v="8"/>
    <n v="1218"/>
    <n v="2"/>
    <n v="624"/>
    <x v="15"/>
    <s v="0400 0416 0913"/>
    <n v="44"/>
    <s v="F"/>
    <s v="H"/>
    <n v="501"/>
    <s v="SINGLE FAMILY DWELLING"/>
    <n v="400"/>
    <s v="STRONG-ARM (HANDS, FIST, FEET OR BODILY FORCE)"/>
    <s v="IC"/>
    <s v="Invest Cont"/>
    <n v="624"/>
    <m/>
    <m/>
    <m/>
    <s v="500 W  55TH                         ST"/>
    <m/>
    <n v="33.9923"/>
    <n v="-118.2871"/>
  </r>
  <r>
    <n v="200505444"/>
    <d v="2020-02-04T00:00:00"/>
    <x v="94"/>
    <n v="530"/>
    <n v="5"/>
    <x v="10"/>
    <n v="589"/>
    <n v="2"/>
    <n v="626"/>
    <x v="10"/>
    <s v="1309 2000 1813 0429 0913"/>
    <n v="66"/>
    <s v="F"/>
    <s v="H"/>
    <n v="502"/>
    <s v="MULTI-UNIT DWELLING (APARTMENT, DUPLEX, ETC)"/>
    <n v="400"/>
    <s v="STRONG-ARM (HANDS, FIST, FEET OR BODILY FORCE)"/>
    <s v="AO"/>
    <s v="Adult Other"/>
    <n v="626"/>
    <m/>
    <m/>
    <m/>
    <s v="400 W  39TH                         ST"/>
    <m/>
    <n v="33.7087"/>
    <n v="-118.2863"/>
  </r>
  <r>
    <n v="200909212"/>
    <d v="2020-05-02T00:00:00"/>
    <x v="44"/>
    <n v="1600"/>
    <n v="9"/>
    <x v="3"/>
    <n v="991"/>
    <n v="1"/>
    <n v="510"/>
    <x v="0"/>
    <m/>
    <n v="0"/>
    <m/>
    <m/>
    <n v="101"/>
    <s v="STREET"/>
    <m/>
    <m/>
    <s v="IC"/>
    <s v="Invest Cont"/>
    <n v="510"/>
    <m/>
    <m/>
    <m/>
    <s v="15400    VISTA HAVEN                  PL"/>
    <m/>
    <n v="34.134599999999999"/>
    <n v="-118.4686"/>
  </r>
  <r>
    <n v="200613693"/>
    <d v="2020-08-07T00:00:00"/>
    <x v="283"/>
    <n v="630"/>
    <n v="6"/>
    <x v="9"/>
    <n v="646"/>
    <n v="1"/>
    <n v="341"/>
    <x v="12"/>
    <n v="344"/>
    <n v="0"/>
    <s v="X"/>
    <s v="X"/>
    <n v="102"/>
    <s v="SIDEWALK"/>
    <m/>
    <m/>
    <s v="IC"/>
    <s v="Invest Cont"/>
    <n v="341"/>
    <m/>
    <m/>
    <m/>
    <s v="6500 W  HOLLYWOOD                    BL"/>
    <m/>
    <n v="34.101599999999998"/>
    <n v="-118.3317"/>
  </r>
  <r>
    <n v="200916943"/>
    <d v="2020-11-07T00:00:00"/>
    <x v="166"/>
    <n v="1815"/>
    <n v="9"/>
    <x v="3"/>
    <n v="955"/>
    <n v="1"/>
    <n v="310"/>
    <x v="5"/>
    <s v="0358 1414 1420 0345 0344 1601"/>
    <n v="34"/>
    <s v="M"/>
    <s v="W"/>
    <n v="501"/>
    <s v="SINGLE FAMILY DWELLING"/>
    <m/>
    <m/>
    <s v="IC"/>
    <s v="Invest Cont"/>
    <n v="310"/>
    <m/>
    <m/>
    <m/>
    <s v="5200    TYRONE                       AV"/>
    <m/>
    <n v="34.164900000000003"/>
    <n v="-118.4443"/>
  </r>
  <r>
    <n v="201112618"/>
    <d v="2020-08-18T00:00:00"/>
    <x v="352"/>
    <n v="900"/>
    <n v="11"/>
    <x v="7"/>
    <n v="1132"/>
    <n v="1"/>
    <n v="510"/>
    <x v="0"/>
    <m/>
    <n v="0"/>
    <m/>
    <m/>
    <n v="101"/>
    <s v="STREET"/>
    <m/>
    <m/>
    <s v="IC"/>
    <s v="Invest Cont"/>
    <n v="510"/>
    <m/>
    <m/>
    <m/>
    <s v="ROKEBY                       ST"/>
    <s v="WAVERLY                      DR"/>
    <n v="34.108400000000003"/>
    <n v="-118.26390000000001"/>
  </r>
  <r>
    <n v="201014189"/>
    <d v="2020-10-18T00:00:00"/>
    <x v="36"/>
    <n v="1615"/>
    <n v="10"/>
    <x v="11"/>
    <n v="1023"/>
    <n v="1"/>
    <n v="331"/>
    <x v="23"/>
    <s v="0344 0385 1822"/>
    <n v="31"/>
    <s v="M"/>
    <s v="A"/>
    <n v="108"/>
    <s v="PARKING LOT"/>
    <m/>
    <m/>
    <s v="IC"/>
    <s v="Invest Cont"/>
    <n v="331"/>
    <m/>
    <m/>
    <m/>
    <s v="6500    WILBUR                       AV"/>
    <m/>
    <n v="34.188699999999997"/>
    <n v="-118.54470000000001"/>
  </r>
  <r>
    <n v="201217361"/>
    <d v="2020-07-28T00:00:00"/>
    <x v="109"/>
    <n v="1800"/>
    <n v="12"/>
    <x v="8"/>
    <n v="1242"/>
    <n v="2"/>
    <n v="740"/>
    <x v="21"/>
    <s v="1822 0329 1307"/>
    <n v="51"/>
    <s v="F"/>
    <s v="B"/>
    <n v="122"/>
    <s v="VEHICLE, PASSENGER/TRUCK"/>
    <m/>
    <m/>
    <s v="IC"/>
    <s v="Invest Cont"/>
    <n v="740"/>
    <m/>
    <m/>
    <m/>
    <s v="2800    HYDE PARK                    BL"/>
    <m/>
    <n v="33.980899999999998"/>
    <n v="-118.32429999999999"/>
  </r>
  <r>
    <n v="200817737"/>
    <d v="2020-12-18T00:00:00"/>
    <x v="210"/>
    <n v="1700"/>
    <n v="8"/>
    <x v="12"/>
    <n v="898"/>
    <n v="1"/>
    <n v="520"/>
    <x v="25"/>
    <s v="1606 0329 0344 1822"/>
    <n v="56"/>
    <s v="M"/>
    <s v="H"/>
    <n v="101"/>
    <s v="STREET"/>
    <m/>
    <m/>
    <s v="IC"/>
    <s v="Invest Cont"/>
    <n v="520"/>
    <m/>
    <m/>
    <m/>
    <s v="BEVERLYWOOD"/>
    <s v="HOLT"/>
    <n v="34.037100000000002"/>
    <n v="-118.3832"/>
  </r>
  <r>
    <n v="200508328"/>
    <d v="2020-04-16T00:00:00"/>
    <x v="126"/>
    <n v="1330"/>
    <n v="5"/>
    <x v="10"/>
    <n v="521"/>
    <n v="1"/>
    <n v="420"/>
    <x v="33"/>
    <s v="1300 0344 1606"/>
    <n v="36"/>
    <s v="F"/>
    <s v="B"/>
    <n v="108"/>
    <s v="PARKING LOT"/>
    <m/>
    <m/>
    <s v="IC"/>
    <s v="Invest Cont"/>
    <n v="420"/>
    <m/>
    <m/>
    <m/>
    <s v="WESTERN                      AV"/>
    <s v="PARK WESTERN                 AV"/>
    <n v="33.769399999999997"/>
    <n v="-118.2955"/>
  </r>
  <r>
    <n v="201013807"/>
    <d v="2020-10-07T00:00:00"/>
    <x v="76"/>
    <n v="2030"/>
    <n v="10"/>
    <x v="11"/>
    <n v="1011"/>
    <n v="2"/>
    <n v="624"/>
    <x v="15"/>
    <s v="0444 2004 1822 1420"/>
    <n v="22"/>
    <s v="M"/>
    <s v="H"/>
    <n v="210"/>
    <s v="RESTAURANT/FAST FOOD"/>
    <n v="400"/>
    <s v="STRONG-ARM (HANDS, FIST, FEET OR BODILY FORCE)"/>
    <s v="IC"/>
    <s v="Invest Cont"/>
    <n v="624"/>
    <m/>
    <m/>
    <m/>
    <s v="19300    SHERMAN                      WY"/>
    <m/>
    <n v="34.2012"/>
    <n v="-118.54689999999999"/>
  </r>
  <r>
    <n v="200806535"/>
    <d v="2020-02-25T00:00:00"/>
    <x v="309"/>
    <n v="655"/>
    <n v="8"/>
    <x v="12"/>
    <n v="832"/>
    <n v="1"/>
    <n v="310"/>
    <x v="5"/>
    <s v="1202 1822 1420"/>
    <n v="67"/>
    <s v="M"/>
    <s v="W"/>
    <n v="502"/>
    <s v="MULTI-UNIT DWELLING (APARTMENT, DUPLEX, ETC)"/>
    <m/>
    <m/>
    <s v="IC"/>
    <s v="Invest Cont"/>
    <n v="310"/>
    <m/>
    <m/>
    <m/>
    <s v="11800    KIOWA                        AV"/>
    <m/>
    <n v="34.049799999999998"/>
    <n v="-118.46420000000001"/>
  </r>
  <r>
    <n v="201010140"/>
    <d v="2020-06-17T00:00:00"/>
    <x v="318"/>
    <n v="800"/>
    <n v="10"/>
    <x v="11"/>
    <n v="1033"/>
    <n v="1"/>
    <n v="331"/>
    <x v="23"/>
    <s v="1822 1420 0385"/>
    <n v="0"/>
    <s v="M"/>
    <s v="W"/>
    <n v="108"/>
    <s v="PARKING LOT"/>
    <m/>
    <m/>
    <s v="IC"/>
    <s v="Invest Cont"/>
    <n v="331"/>
    <m/>
    <m/>
    <m/>
    <s v="6100    RESEDA                       BL"/>
    <m/>
    <n v="34.184699999999999"/>
    <n v="-118.5441"/>
  </r>
  <r>
    <n v="200910059"/>
    <d v="2020-05-23T00:00:00"/>
    <x v="267"/>
    <n v="2100"/>
    <n v="9"/>
    <x v="3"/>
    <n v="916"/>
    <n v="1"/>
    <n v="420"/>
    <x v="33"/>
    <s v="0344 1300"/>
    <n v="26"/>
    <s v="M"/>
    <s v="O"/>
    <n v="101"/>
    <s v="STREET"/>
    <m/>
    <m/>
    <s v="IC"/>
    <s v="Invest Cont"/>
    <n v="420"/>
    <m/>
    <m/>
    <m/>
    <s v="14000    VANOWEN                      ST"/>
    <m/>
    <n v="34.197600000000001"/>
    <n v="-118.43559999999999"/>
  </r>
  <r>
    <n v="200208368"/>
    <d v="2020-03-30T00:00:00"/>
    <x v="152"/>
    <n v="1400"/>
    <n v="2"/>
    <x v="5"/>
    <n v="265"/>
    <n v="1"/>
    <n v="220"/>
    <x v="50"/>
    <s v="1822 0334 0416 0371 0906 0421 0342 0355 1206 0411"/>
    <n v="21"/>
    <s v="M"/>
    <s v="H"/>
    <n v="101"/>
    <s v="STREET"/>
    <n v="218"/>
    <s v="OTHER CUTTING INSTRUMENT"/>
    <s v="IC"/>
    <s v="Invest Cont"/>
    <n v="220"/>
    <m/>
    <m/>
    <m/>
    <s v="800 S  ALVARADO                     ST"/>
    <m/>
    <n v="34.054900000000004"/>
    <n v="-118.2778"/>
  </r>
  <r>
    <n v="200408675"/>
    <d v="2020-05-08T00:00:00"/>
    <x v="165"/>
    <n v="1530"/>
    <n v="4"/>
    <x v="4"/>
    <n v="404"/>
    <n v="2"/>
    <n v="624"/>
    <x v="15"/>
    <s v="2001 2002 0401 0444 0419"/>
    <n v="43"/>
    <s v="F"/>
    <s v="H"/>
    <n v="501"/>
    <s v="SINGLE FAMILY DWELLING"/>
    <n v="400"/>
    <s v="STRONG-ARM (HANDS, FIST, FEET OR BODILY FORCE)"/>
    <s v="AO"/>
    <s v="Adult Other"/>
    <n v="624"/>
    <m/>
    <m/>
    <m/>
    <s v="500    KENDALL                      AV"/>
    <m/>
    <n v="34.101399999999998"/>
    <n v="-118.1871"/>
  </r>
  <r>
    <n v="201211184"/>
    <d v="2020-04-19T00:00:00"/>
    <x v="257"/>
    <n v="215"/>
    <n v="12"/>
    <x v="8"/>
    <n v="1253"/>
    <n v="1"/>
    <n v="520"/>
    <x v="25"/>
    <s v="0342 1822"/>
    <n v="29"/>
    <s v="M"/>
    <s v="B"/>
    <n v="101"/>
    <s v="STREET"/>
    <m/>
    <m/>
    <s v="IC"/>
    <s v="Invest Cont"/>
    <n v="520"/>
    <m/>
    <m/>
    <m/>
    <s v="GRAMERCY                     PL"/>
    <s v="78TH                         PL"/>
    <n v="33.968200000000003"/>
    <n v="-118.3134"/>
  </r>
  <r>
    <n v="200612285"/>
    <d v="2020-07-07T00:00:00"/>
    <x v="253"/>
    <n v="1200"/>
    <n v="6"/>
    <x v="9"/>
    <n v="663"/>
    <n v="2"/>
    <n v="354"/>
    <x v="14"/>
    <n v="1822"/>
    <n v="40"/>
    <s v="M"/>
    <s v="H"/>
    <n v="501"/>
    <s v="SINGLE FAMILY DWELLING"/>
    <m/>
    <m/>
    <s v="IC"/>
    <s v="Invest Cont"/>
    <n v="354"/>
    <m/>
    <m/>
    <m/>
    <s v="1200 N  LAS PALMAS                   AV"/>
    <m/>
    <n v="34.092599999999997"/>
    <n v="-118.33629999999999"/>
  </r>
  <r>
    <n v="200114917"/>
    <d v="2020-07-16T00:00:00"/>
    <x v="51"/>
    <n v="530"/>
    <n v="1"/>
    <x v="1"/>
    <n v="185"/>
    <n v="1"/>
    <n v="230"/>
    <x v="13"/>
    <s v="0430 1402 1100 1822 0907 1414 1420 1407"/>
    <n v="34"/>
    <s v="M"/>
    <s v="B"/>
    <n v="103"/>
    <s v="ALLEY"/>
    <n v="106"/>
    <s v="UNKNOWN FIREARM"/>
    <s v="IC"/>
    <s v="Invest Cont"/>
    <n v="230"/>
    <n v="998"/>
    <m/>
    <m/>
    <s v="1100 S  MAIN                         ST"/>
    <m/>
    <n v="34.038699999999999"/>
    <n v="-118.25839999999999"/>
  </r>
  <r>
    <n v="200704250"/>
    <d v="2020-01-04T00:00:00"/>
    <x v="81"/>
    <n v="1630"/>
    <n v="7"/>
    <x v="0"/>
    <n v="713"/>
    <n v="1"/>
    <n v="330"/>
    <x v="1"/>
    <s v="1300 1307 0344"/>
    <n v="36"/>
    <s v="F"/>
    <s v="W"/>
    <n v="101"/>
    <s v="STREET"/>
    <m/>
    <m/>
    <s v="IC"/>
    <s v="Invest Cont"/>
    <n v="330"/>
    <m/>
    <m/>
    <m/>
    <s v="ORANGE GROVE                 AV"/>
    <s v="ROSEWOOD                     AV"/>
    <n v="34.080199999999998"/>
    <n v="-118.3604"/>
  </r>
  <r>
    <n v="200608527"/>
    <d v="2020-03-30T00:00:00"/>
    <x v="152"/>
    <n v="200"/>
    <n v="6"/>
    <x v="9"/>
    <n v="648"/>
    <n v="2"/>
    <n v="354"/>
    <x v="14"/>
    <s v="0930 1822"/>
    <n v="25"/>
    <s v="F"/>
    <s v="H"/>
    <n v="101"/>
    <s v="STREET"/>
    <m/>
    <m/>
    <s v="IC"/>
    <s v="Invest Cont"/>
    <n v="354"/>
    <m/>
    <m/>
    <m/>
    <s v="CARLTON                      WY"/>
    <s v="TAFT"/>
    <n v="34.100499999999997"/>
    <n v="-118.31480000000001"/>
  </r>
  <r>
    <n v="201209370"/>
    <d v="2020-03-17T00:00:00"/>
    <x v="285"/>
    <n v="2045"/>
    <n v="12"/>
    <x v="8"/>
    <n v="1241"/>
    <n v="2"/>
    <n v="626"/>
    <x v="10"/>
    <s v="0913 0400 0416 0448 1813 2000"/>
    <n v="40"/>
    <s v="F"/>
    <s v="B"/>
    <n v="502"/>
    <s v="MULTI-UNIT DWELLING (APARTMENT, DUPLEX, ETC)"/>
    <n v="400"/>
    <s v="STRONG-ARM (HANDS, FIST, FEET OR BODILY FORCE)"/>
    <s v="IC"/>
    <s v="Invest Cont"/>
    <n v="626"/>
    <m/>
    <m/>
    <m/>
    <s v="6500    BRYNHURST                    AV"/>
    <m/>
    <n v="33.980600000000003"/>
    <n v="-118.3338"/>
  </r>
  <r>
    <n v="200210008"/>
    <d v="2020-05-09T00:00:00"/>
    <x v="142"/>
    <n v="2045"/>
    <n v="2"/>
    <x v="5"/>
    <n v="256"/>
    <n v="1"/>
    <n v="352"/>
    <x v="85"/>
    <s v="0344 1822"/>
    <n v="16"/>
    <s v="F"/>
    <s v="H"/>
    <n v="403"/>
    <s v="DRUG STORE"/>
    <m/>
    <m/>
    <s v="IC"/>
    <s v="Invest Cont"/>
    <n v="352"/>
    <m/>
    <m/>
    <m/>
    <s v="1700 W  6TH                          ST"/>
    <s v="ST"/>
    <n v="34.0565"/>
    <n v="-118.2724"/>
  </r>
  <r>
    <n v="200415445"/>
    <d v="2020-12-01T00:00:00"/>
    <x v="194"/>
    <n v="1030"/>
    <n v="4"/>
    <x v="4"/>
    <n v="412"/>
    <n v="2"/>
    <n v="626"/>
    <x v="10"/>
    <s v="0913 2000 1814 0400 0444"/>
    <n v="30"/>
    <s v="F"/>
    <s v="H"/>
    <n v="501"/>
    <s v="SINGLE FAMILY DWELLING"/>
    <n v="400"/>
    <s v="STRONG-ARM (HANDS, FIST, FEET OR BODILY FORCE)"/>
    <s v="AA"/>
    <s v="Adult Arrest"/>
    <n v="626"/>
    <m/>
    <m/>
    <m/>
    <s v="300 W  AVENUE 26"/>
    <m/>
    <n v="34.079799999999999"/>
    <n v="-118.21850000000001"/>
  </r>
  <r>
    <n v="200806065"/>
    <d v="2020-02-16T00:00:00"/>
    <x v="46"/>
    <n v="2245"/>
    <n v="8"/>
    <x v="12"/>
    <n v="884"/>
    <n v="1"/>
    <n v="210"/>
    <x v="11"/>
    <s v="0377 1822 0400 0342 0448 0906"/>
    <n v="22"/>
    <s v="F"/>
    <s v="H"/>
    <n v="123"/>
    <s v="PARKING UNDERGROUND/BUILDING"/>
    <n v="400"/>
    <s v="STRONG-ARM (HANDS, FIST, FEET OR BODILY FORCE)"/>
    <s v="IC"/>
    <s v="Invest Cont"/>
    <n v="210"/>
    <m/>
    <m/>
    <m/>
    <s v="PICO                         BL"/>
    <s v="WESTWOOD                     BL"/>
    <n v="34.039700000000003"/>
    <n v="-118.4295"/>
  </r>
  <r>
    <n v="200911277"/>
    <d v="2020-06-19T00:00:00"/>
    <x v="125"/>
    <n v="1200"/>
    <n v="9"/>
    <x v="3"/>
    <n v="955"/>
    <n v="1"/>
    <n v="510"/>
    <x v="0"/>
    <m/>
    <n v="0"/>
    <m/>
    <m/>
    <n v="108"/>
    <s v="PARKING LOT"/>
    <m/>
    <m/>
    <s v="IC"/>
    <s v="Invest Cont"/>
    <n v="510"/>
    <m/>
    <m/>
    <m/>
    <s v="5400    VAN NUYS                     BL"/>
    <m/>
    <n v="34.168500000000002"/>
    <n v="-118.4487"/>
  </r>
  <r>
    <n v="200322268"/>
    <d v="2020-12-25T00:00:00"/>
    <x v="340"/>
    <n v="345"/>
    <n v="3"/>
    <x v="2"/>
    <n v="337"/>
    <n v="2"/>
    <n v="626"/>
    <x v="10"/>
    <s v="2000 1813 0913 0416"/>
    <n v="27"/>
    <s v="F"/>
    <s v="H"/>
    <n v="501"/>
    <s v="SINGLE FAMILY DWELLING"/>
    <n v="400"/>
    <s v="STRONG-ARM (HANDS, FIST, FEET OR BODILY FORCE)"/>
    <s v="IC"/>
    <s v="Invest Cont"/>
    <n v="626"/>
    <m/>
    <m/>
    <m/>
    <s v="2900    BRIGHTON                     AV"/>
    <m/>
    <n v="34.027299999999997"/>
    <n v="-118.3015"/>
  </r>
  <r>
    <n v="200211067"/>
    <d v="2020-06-08T00:00:00"/>
    <x v="314"/>
    <n v="1400"/>
    <n v="2"/>
    <x v="5"/>
    <n v="204"/>
    <n v="2"/>
    <n v="740"/>
    <x v="21"/>
    <n v="329"/>
    <n v="19"/>
    <s v="X"/>
    <s v="X"/>
    <n v="403"/>
    <s v="DRUG STORE"/>
    <m/>
    <m/>
    <s v="IC"/>
    <s v="Invest Cont"/>
    <n v="740"/>
    <m/>
    <m/>
    <m/>
    <s v="3700 W  SUNSET                       BL"/>
    <m/>
    <n v="34.090499999999999"/>
    <n v="-118.2777"/>
  </r>
  <r>
    <n v="200304629"/>
    <d v="2020-01-11T00:00:00"/>
    <x v="265"/>
    <n v="835"/>
    <n v="3"/>
    <x v="2"/>
    <n v="356"/>
    <n v="1"/>
    <n v="230"/>
    <x v="13"/>
    <s v="0371 1310 0302 0216 0209 1822 0334 0906"/>
    <n v="33"/>
    <s v="F"/>
    <s v="B"/>
    <n v="101"/>
    <s v="STREET"/>
    <n v="102"/>
    <s v="HAND GUN"/>
    <s v="IC"/>
    <s v="Invest Cont"/>
    <n v="230"/>
    <m/>
    <m/>
    <m/>
    <s v="37TH                         ST"/>
    <s v="HALLDALE                     AV"/>
    <n v="34.021000000000001"/>
    <n v="-118.30289999999999"/>
  </r>
  <r>
    <n v="201015991"/>
    <d v="2020-12-12T00:00:00"/>
    <x v="355"/>
    <n v="1930"/>
    <n v="10"/>
    <x v="11"/>
    <n v="1028"/>
    <n v="1"/>
    <n v="331"/>
    <x v="23"/>
    <s v="1822 0344 1606 0329 1414"/>
    <n v="43"/>
    <s v="M"/>
    <s v="H"/>
    <n v="108"/>
    <s v="PARKING LOT"/>
    <m/>
    <m/>
    <s v="IC"/>
    <s v="Invest Cont"/>
    <n v="331"/>
    <m/>
    <m/>
    <m/>
    <s v="16500    VANOWEN                      ST"/>
    <m/>
    <n v="34.193899999999999"/>
    <n v="-118.49299999999999"/>
  </r>
  <r>
    <n v="200912059"/>
    <d v="2020-07-07T00:00:00"/>
    <x v="298"/>
    <n v="1930"/>
    <n v="9"/>
    <x v="3"/>
    <n v="923"/>
    <n v="1"/>
    <n v="310"/>
    <x v="5"/>
    <s v="1608 0344 0358"/>
    <n v="36"/>
    <s v="M"/>
    <s v="O"/>
    <n v="719"/>
    <s v="MEDICAL/DENTAL OFFICES"/>
    <m/>
    <m/>
    <s v="IC"/>
    <s v="Invest Cont"/>
    <n v="310"/>
    <m/>
    <m/>
    <m/>
    <s v="14500    HAMLIN                       ST"/>
    <m/>
    <n v="34.188699999999997"/>
    <n v="-118.4487"/>
  </r>
  <r>
    <n v="200108228"/>
    <d v="2020-03-02T00:00:00"/>
    <x v="38"/>
    <n v="110"/>
    <n v="1"/>
    <x v="1"/>
    <n v="128"/>
    <n v="1"/>
    <n v="310"/>
    <x v="5"/>
    <s v="1822 0329 1414 1609 1607 0345"/>
    <n v="0"/>
    <s v="X"/>
    <s v="X"/>
    <n v="210"/>
    <s v="RESTAURANT/FAST FOOD"/>
    <n v="500"/>
    <s v="UNKNOWN WEAPON/OTHER WEAPON"/>
    <s v="AA"/>
    <s v="Adult Arrest"/>
    <n v="310"/>
    <m/>
    <m/>
    <m/>
    <s v="200 E  1ST                          ST"/>
    <m/>
    <n v="34.051499999999997"/>
    <n v="-118.2424"/>
  </r>
  <r>
    <n v="200104880"/>
    <d v="2020-01-12T00:00:00"/>
    <x v="222"/>
    <n v="1800"/>
    <n v="1"/>
    <x v="1"/>
    <n v="162"/>
    <n v="1"/>
    <n v="440"/>
    <x v="20"/>
    <s v="2032 0344 1822"/>
    <n v="20"/>
    <s v="F"/>
    <s v="X"/>
    <n v="102"/>
    <s v="SIDEWALK"/>
    <m/>
    <m/>
    <s v="IC"/>
    <s v="Invest Cont"/>
    <n v="440"/>
    <m/>
    <m/>
    <m/>
    <s v="800 S  OLIVE                        ST"/>
    <m/>
    <n v="34.045200000000001"/>
    <n v="-118.2569"/>
  </r>
  <r>
    <n v="200604993"/>
    <d v="2020-01-22T00:00:00"/>
    <x v="202"/>
    <n v="2300"/>
    <n v="6"/>
    <x v="9"/>
    <n v="628"/>
    <n v="2"/>
    <n v="740"/>
    <x v="21"/>
    <s v="1300 0400 0329 2000 1813"/>
    <n v="38"/>
    <s v="M"/>
    <s v="W"/>
    <n v="101"/>
    <s v="STREET"/>
    <n v="310"/>
    <s v="CONCRETE BLOCK/BRICK"/>
    <s v="IC"/>
    <s v="Invest Cont"/>
    <n v="740"/>
    <m/>
    <m/>
    <m/>
    <s v="2000    VISTA DEL MAR                AV"/>
    <m/>
    <n v="34.106900000000003"/>
    <n v="-118.324"/>
  </r>
  <r>
    <n v="201007441"/>
    <d v="2020-03-21T00:00:00"/>
    <x v="35"/>
    <n v="1635"/>
    <n v="10"/>
    <x v="11"/>
    <n v="1018"/>
    <n v="2"/>
    <n v="745"/>
    <x v="9"/>
    <s v="0601 0329 0913"/>
    <n v="42"/>
    <s v="M"/>
    <s v="O"/>
    <n v="501"/>
    <s v="SINGLE FAMILY DWELLING"/>
    <m/>
    <m/>
    <s v="AO"/>
    <s v="Adult Other"/>
    <n v="745"/>
    <m/>
    <m/>
    <m/>
    <s v="7400    DENSMORE                     AV"/>
    <m/>
    <n v="34.204900000000002"/>
    <n v="-118.47709999999999"/>
  </r>
  <r>
    <n v="201306976"/>
    <d v="2020-02-22T00:00:00"/>
    <x v="19"/>
    <n v="1830"/>
    <n v="13"/>
    <x v="6"/>
    <n v="1309"/>
    <n v="1"/>
    <n v="330"/>
    <x v="1"/>
    <n v="344"/>
    <n v="24"/>
    <s v="M"/>
    <s v="W"/>
    <n v="101"/>
    <s v="STREET"/>
    <m/>
    <m/>
    <s v="IC"/>
    <s v="Invest Cont"/>
    <n v="330"/>
    <m/>
    <m/>
    <m/>
    <s v="VIOLET                       ST"/>
    <s v="WINSTON"/>
    <n v="34.024099999999997"/>
    <n v="-118.232"/>
  </r>
  <r>
    <n v="200414868"/>
    <d v="2020-11-14T00:00:00"/>
    <x v="351"/>
    <n v="713"/>
    <n v="4"/>
    <x v="4"/>
    <n v="479"/>
    <n v="1"/>
    <n v="310"/>
    <x v="5"/>
    <n v="325"/>
    <n v="0"/>
    <s v="M"/>
    <s v="X"/>
    <n v="210"/>
    <s v="RESTAURANT/FAST FOOD"/>
    <n v="310"/>
    <s v="CONCRETE BLOCK/BRICK"/>
    <s v="IC"/>
    <s v="Invest Cont"/>
    <n v="310"/>
    <m/>
    <m/>
    <m/>
    <s v="3700    WHITTIER                     BL"/>
    <m/>
    <n v="34.0244"/>
    <n v="-118.1934"/>
  </r>
  <r>
    <n v="201105085"/>
    <d v="2020-01-26T00:00:00"/>
    <x v="327"/>
    <n v="2200"/>
    <n v="11"/>
    <x v="7"/>
    <n v="1145"/>
    <n v="1"/>
    <n v="510"/>
    <x v="0"/>
    <m/>
    <n v="0"/>
    <m/>
    <m/>
    <n v="101"/>
    <s v="STREET"/>
    <m/>
    <m/>
    <s v="IC"/>
    <s v="Invest Cont"/>
    <n v="510"/>
    <m/>
    <m/>
    <m/>
    <s v="2600    WAVERLY                      DR"/>
    <m/>
    <n v="34.106099999999998"/>
    <n v="-118.25839999999999"/>
  </r>
  <r>
    <n v="200113652"/>
    <d v="2020-06-19T00:00:00"/>
    <x v="33"/>
    <n v="1300"/>
    <n v="1"/>
    <x v="1"/>
    <n v="182"/>
    <n v="2"/>
    <n v="666"/>
    <x v="88"/>
    <s v="0800 0913"/>
    <n v="44"/>
    <s v="F"/>
    <s v="O"/>
    <n v="502"/>
    <s v="MULTI-UNIT DWELLING (APARTMENT, DUPLEX, ETC)"/>
    <m/>
    <m/>
    <s v="IC"/>
    <s v="Invest Cont"/>
    <n v="666"/>
    <m/>
    <m/>
    <m/>
    <s v="1200 S  FIGUEROA                     ST"/>
    <m/>
    <n v="34.042299999999997"/>
    <n v="-118.2666"/>
  </r>
  <r>
    <n v="200715675"/>
    <d v="2020-11-05T00:00:00"/>
    <x v="164"/>
    <n v="1855"/>
    <n v="7"/>
    <x v="0"/>
    <n v="705"/>
    <n v="1"/>
    <n v="310"/>
    <x v="5"/>
    <n v="344"/>
    <n v="32"/>
    <s v="F"/>
    <s v="W"/>
    <n v="707"/>
    <s v="GARAGE/CARPORT"/>
    <m/>
    <m/>
    <s v="IC"/>
    <s v="Invest Cont"/>
    <n v="310"/>
    <m/>
    <m/>
    <m/>
    <s v="800 N  DETROIT                      ST"/>
    <m/>
    <n v="34.085299999999997"/>
    <n v="-118.34520000000001"/>
  </r>
  <r>
    <n v="200512848"/>
    <d v="2020-08-11T00:00:00"/>
    <x v="89"/>
    <n v="1240"/>
    <n v="5"/>
    <x v="10"/>
    <n v="507"/>
    <n v="1"/>
    <n v="251"/>
    <x v="55"/>
    <s v="1407 1100 1822"/>
    <n v="28"/>
    <s v="F"/>
    <s v="W"/>
    <n v="502"/>
    <s v="MULTI-UNIT DWELLING (APARTMENT, DUPLEX, ETC)"/>
    <n v="106"/>
    <s v="UNKNOWN FIREARM"/>
    <s v="IC"/>
    <s v="Invest Cont"/>
    <n v="251"/>
    <n v="998"/>
    <m/>
    <m/>
    <s v="1300 W  SEPULVEDA                    BL"/>
    <m/>
    <n v="33.815800000000003"/>
    <n v="-118.3053"/>
  </r>
  <r>
    <n v="200615064"/>
    <d v="2020-09-07T00:00:00"/>
    <x v="256"/>
    <n v="315"/>
    <n v="6"/>
    <x v="9"/>
    <n v="642"/>
    <n v="1"/>
    <n v="440"/>
    <x v="20"/>
    <s v="0344 1300 1822"/>
    <n v="0"/>
    <s v="X"/>
    <s v="X"/>
    <n v="210"/>
    <s v="RESTAURANT/FAST FOOD"/>
    <m/>
    <m/>
    <s v="IC"/>
    <s v="Invest Cont"/>
    <n v="440"/>
    <m/>
    <m/>
    <m/>
    <s v="7800 W  SUNSET                       BL"/>
    <m/>
    <n v="34.098100000000002"/>
    <n v="-118.3599"/>
  </r>
  <r>
    <n v="200809780"/>
    <d v="2020-05-22T00:00:00"/>
    <x v="354"/>
    <n v="1410"/>
    <n v="8"/>
    <x v="12"/>
    <n v="809"/>
    <n v="2"/>
    <n v="624"/>
    <x v="15"/>
    <s v="0444 0448"/>
    <n v="42"/>
    <s v="F"/>
    <s v="O"/>
    <n v="501"/>
    <s v="SINGLE FAMILY DWELLING"/>
    <n v="400"/>
    <s v="STRONG-ARM (HANDS, FIST, FEET OR BODILY FORCE)"/>
    <s v="AO"/>
    <s v="Adult Other"/>
    <n v="624"/>
    <m/>
    <m/>
    <m/>
    <s v="9400    READCREST                    DR"/>
    <m/>
    <n v="34.0976"/>
    <n v="-118.4029"/>
  </r>
  <r>
    <n v="200811507"/>
    <d v="2020-07-06T00:00:00"/>
    <x v="298"/>
    <n v="745"/>
    <n v="8"/>
    <x v="12"/>
    <n v="816"/>
    <n v="1"/>
    <n v="331"/>
    <x v="23"/>
    <s v="0344 0346"/>
    <n v="23"/>
    <s v="F"/>
    <s v="B"/>
    <n v="707"/>
    <s v="GARAGE/CARPORT"/>
    <m/>
    <m/>
    <s v="IC"/>
    <s v="Invest Cont"/>
    <n v="331"/>
    <m/>
    <m/>
    <m/>
    <s v="600    KELTON                       AV"/>
    <m/>
    <n v="34.0642"/>
    <n v="-118.45269999999999"/>
  </r>
  <r>
    <n v="200815311"/>
    <d v="2020-10-16T00:00:00"/>
    <x v="107"/>
    <n v="2330"/>
    <n v="8"/>
    <x v="12"/>
    <n v="895"/>
    <n v="1"/>
    <n v="331"/>
    <x v="23"/>
    <s v="1602 0344 0385 1822"/>
    <n v="41"/>
    <s v="M"/>
    <s v="W"/>
    <n v="101"/>
    <s v="STREET"/>
    <m/>
    <m/>
    <s v="AO"/>
    <s v="Adult Other"/>
    <n v="331"/>
    <m/>
    <m/>
    <m/>
    <s v="3300    MANNING                      AV"/>
    <m/>
    <n v="34.031700000000001"/>
    <n v="-118.407"/>
  </r>
  <r>
    <n v="200704200"/>
    <d v="2020-01-05T00:00:00"/>
    <x v="275"/>
    <n v="1844"/>
    <n v="7"/>
    <x v="0"/>
    <n v="736"/>
    <n v="2"/>
    <n v="901"/>
    <x v="19"/>
    <n v="2038"/>
    <n v="58"/>
    <s v="M"/>
    <s v="W"/>
    <n v="502"/>
    <s v="MULTI-UNIT DWELLING (APARTMENT, DUPLEX, ETC)"/>
    <m/>
    <m/>
    <s v="AO"/>
    <s v="Adult Other"/>
    <n v="901"/>
    <m/>
    <m/>
    <m/>
    <s v="300 S  CLOVERDALE                   AV"/>
    <m/>
    <n v="34.069000000000003"/>
    <n v="-118.3462"/>
  </r>
  <r>
    <n v="200918107"/>
    <d v="2020-12-05T00:00:00"/>
    <x v="302"/>
    <n v="1430"/>
    <n v="9"/>
    <x v="3"/>
    <n v="969"/>
    <n v="1"/>
    <n v="510"/>
    <x v="0"/>
    <m/>
    <n v="0"/>
    <m/>
    <m/>
    <n v="123"/>
    <s v="PARKING UNDERGROUND/BUILDING"/>
    <m/>
    <m/>
    <s v="IC"/>
    <s v="Invest Cont"/>
    <n v="510"/>
    <m/>
    <m/>
    <m/>
    <s v="12600    RIVERSIDE                    DR"/>
    <m/>
    <n v="34.157600000000002"/>
    <n v="-118.4062"/>
  </r>
  <r>
    <n v="200305532"/>
    <d v="2020-01-27T00:00:00"/>
    <x v="119"/>
    <n v="1200"/>
    <n v="3"/>
    <x v="2"/>
    <n v="397"/>
    <n v="1"/>
    <n v="510"/>
    <x v="0"/>
    <m/>
    <n v="0"/>
    <m/>
    <m/>
    <n v="101"/>
    <s v="STREET"/>
    <m/>
    <m/>
    <s v="IC"/>
    <s v="Invest Cont"/>
    <n v="510"/>
    <m/>
    <m/>
    <m/>
    <s v="1000 W  42ND                         ST"/>
    <m/>
    <n v="34.007300000000001"/>
    <n v="-118.2915"/>
  </r>
  <r>
    <n v="200309749"/>
    <d v="2020-04-10T00:00:00"/>
    <x v="290"/>
    <n v="2130"/>
    <n v="3"/>
    <x v="2"/>
    <n v="395"/>
    <n v="2"/>
    <n v="740"/>
    <x v="21"/>
    <s v="0329 1501"/>
    <n v="48"/>
    <s v="F"/>
    <s v="B"/>
    <n v="501"/>
    <s v="SINGLE FAMILY DWELLING"/>
    <m/>
    <m/>
    <s v="IC"/>
    <s v="Invest Cont"/>
    <n v="740"/>
    <m/>
    <m/>
    <m/>
    <s v="1900 W  MARTIN LUTHER KING           BL"/>
    <m/>
    <n v="34.010899999999999"/>
    <n v="-118.3138"/>
  </r>
  <r>
    <n v="201113866"/>
    <d v="2020-09-21T00:00:00"/>
    <x v="196"/>
    <n v="2145"/>
    <n v="11"/>
    <x v="7"/>
    <n v="1162"/>
    <n v="1"/>
    <n v="230"/>
    <x v="13"/>
    <s v="2004 0445 0411 1402 1266"/>
    <n v="39"/>
    <s v="M"/>
    <s v="W"/>
    <n v="701"/>
    <s v="HOSPITAL"/>
    <n v="203"/>
    <s v="DIRK/DAGGER"/>
    <s v="AA"/>
    <s v="Adult Arrest"/>
    <n v="230"/>
    <n v="998"/>
    <m/>
    <m/>
    <s v="1300 N  VERMONT                      AV"/>
    <m/>
    <n v="34.095599999999997"/>
    <n v="-118.29179999999999"/>
  </r>
  <r>
    <n v="201113492"/>
    <d v="2020-09-11T00:00:00"/>
    <x v="335"/>
    <n v="1400"/>
    <n v="11"/>
    <x v="7"/>
    <n v="1115"/>
    <n v="1"/>
    <n v="440"/>
    <x v="20"/>
    <s v="0344 0352"/>
    <n v="39"/>
    <s v="M"/>
    <s v="A"/>
    <n v="502"/>
    <s v="MULTI-UNIT DWELLING (APARTMENT, DUPLEX, ETC)"/>
    <m/>
    <m/>
    <s v="IC"/>
    <s v="Invest Cont"/>
    <n v="440"/>
    <m/>
    <m/>
    <m/>
    <s v="2100    FAIR PARK                    AV"/>
    <m/>
    <n v="34.135800000000003"/>
    <n v="-118.2135"/>
  </r>
  <r>
    <n v="201309407"/>
    <d v="2020-04-15T00:00:00"/>
    <x v="213"/>
    <n v="1700"/>
    <n v="13"/>
    <x v="6"/>
    <n v="1323"/>
    <n v="1"/>
    <n v="510"/>
    <x v="0"/>
    <m/>
    <n v="0"/>
    <m/>
    <m/>
    <n v="101"/>
    <s v="STREET"/>
    <m/>
    <m/>
    <s v="IC"/>
    <s v="Invest Cont"/>
    <n v="510"/>
    <m/>
    <m/>
    <m/>
    <s v="1200 E  22ND                         ST"/>
    <m/>
    <n v="34.022599999999997"/>
    <n v="-118.2539"/>
  </r>
  <r>
    <n v="200514659"/>
    <d v="2020-09-30T00:00:00"/>
    <x v="67"/>
    <n v="2200"/>
    <n v="5"/>
    <x v="10"/>
    <n v="531"/>
    <n v="1"/>
    <n v="121"/>
    <x v="22"/>
    <s v="1817 0500 1501 0913"/>
    <n v="29"/>
    <s v="F"/>
    <s v="B"/>
    <n v="502"/>
    <s v="MULTI-UNIT DWELLING (APARTMENT, DUPLEX, ETC)"/>
    <n v="400"/>
    <s v="STRONG-ARM (HANDS, FIST, FEET OR BODILY FORCE)"/>
    <s v="AO"/>
    <s v="Adult Other"/>
    <n v="121"/>
    <m/>
    <m/>
    <m/>
    <s v="1600 W  PACIFIC COAST                HY"/>
    <m/>
    <n v="33.7866"/>
    <n v="-118.3044"/>
  </r>
  <r>
    <n v="200115933"/>
    <d v="2020-08-06T00:00:00"/>
    <x v="268"/>
    <n v="2000"/>
    <n v="1"/>
    <x v="1"/>
    <n v="182"/>
    <n v="1"/>
    <n v="510"/>
    <x v="0"/>
    <m/>
    <n v="0"/>
    <m/>
    <m/>
    <n v="707"/>
    <s v="GARAGE/CARPORT"/>
    <m/>
    <m/>
    <s v="IC"/>
    <s v="Invest Cont"/>
    <n v="510"/>
    <m/>
    <m/>
    <m/>
    <s v="1200 S  GRAND                        AV"/>
    <m/>
    <n v="34.039700000000003"/>
    <n v="-118.2637"/>
  </r>
  <r>
    <n v="200216336"/>
    <d v="2020-10-19T00:00:00"/>
    <x v="365"/>
    <n v="900"/>
    <n v="2"/>
    <x v="5"/>
    <n v="265"/>
    <n v="1"/>
    <n v="341"/>
    <x v="12"/>
    <s v="1822 0344"/>
    <n v="65"/>
    <s v="M"/>
    <s v="H"/>
    <n v="229"/>
    <s v="CHECK CASHING*"/>
    <m/>
    <m/>
    <s v="IC"/>
    <s v="Invest Cont"/>
    <n v="341"/>
    <m/>
    <m/>
    <m/>
    <s v="700 S  ALVARADO                     ST"/>
    <m/>
    <n v="34.055999999999997"/>
    <n v="-118.2771"/>
  </r>
  <r>
    <n v="201107767"/>
    <d v="2020-03-25T00:00:00"/>
    <x v="328"/>
    <n v="1430"/>
    <n v="11"/>
    <x v="7"/>
    <n v="1189"/>
    <n v="1"/>
    <n v="420"/>
    <x v="33"/>
    <s v="1608 0344"/>
    <n v="47"/>
    <s v="M"/>
    <s v="H"/>
    <n v="108"/>
    <s v="PARKING LOT"/>
    <m/>
    <m/>
    <s v="IC"/>
    <s v="Invest Cont"/>
    <n v="420"/>
    <m/>
    <m/>
    <m/>
    <s v="2600 N  FIGUEROA                     ST"/>
    <m/>
    <n v="34.0839"/>
    <n v="-118.22239999999999"/>
  </r>
  <r>
    <n v="201013837"/>
    <d v="2020-10-08T00:00:00"/>
    <x v="276"/>
    <n v="1700"/>
    <n v="10"/>
    <x v="11"/>
    <n v="1078"/>
    <n v="1"/>
    <n v="310"/>
    <x v="5"/>
    <s v="1822 0344 1402 1602 1236 1420 0358"/>
    <n v="0"/>
    <s v="M"/>
    <s v="O"/>
    <n v="118"/>
    <s v="CONSTRUCTION SITE"/>
    <m/>
    <m/>
    <s v="IC"/>
    <s v="Invest Cont"/>
    <n v="310"/>
    <n v="998"/>
    <m/>
    <m/>
    <s v="16300 W  VENTURA                      BL"/>
    <m/>
    <n v="34.161299999999997"/>
    <n v="-118.49169999999999"/>
  </r>
  <r>
    <n v="200615006"/>
    <d v="2020-09-06T00:00:00"/>
    <x v="120"/>
    <n v="130"/>
    <n v="6"/>
    <x v="9"/>
    <n v="644"/>
    <n v="2"/>
    <n v="888"/>
    <x v="24"/>
    <n v="1822"/>
    <n v="0"/>
    <s v="X"/>
    <s v="X"/>
    <n v="502"/>
    <s v="MULTI-UNIT DWELLING (APARTMENT, DUPLEX, ETC)"/>
    <m/>
    <m/>
    <s v="IC"/>
    <s v="Invest Cont"/>
    <n v="888"/>
    <m/>
    <m/>
    <m/>
    <s v="1400 N  DETROIT                      ST"/>
    <m/>
    <n v="34.096200000000003"/>
    <n v="-118.34520000000001"/>
  </r>
  <r>
    <n v="200915623"/>
    <d v="2020-10-07T00:00:00"/>
    <x v="163"/>
    <n v="525"/>
    <n v="9"/>
    <x v="3"/>
    <n v="974"/>
    <n v="1"/>
    <n v="510"/>
    <x v="0"/>
    <m/>
    <n v="0"/>
    <m/>
    <m/>
    <n v="123"/>
    <s v="PARKING UNDERGROUND/BUILDING"/>
    <m/>
    <m/>
    <s v="IC"/>
    <s v="Invest Cont"/>
    <n v="510"/>
    <m/>
    <m/>
    <m/>
    <s v="4700    WILLIS                       AV"/>
    <m/>
    <n v="34.155999999999999"/>
    <n v="-118.45529999999999"/>
  </r>
  <r>
    <n v="200213185"/>
    <d v="2020-07-31T00:00:00"/>
    <x v="8"/>
    <n v="2230"/>
    <n v="2"/>
    <x v="5"/>
    <n v="235"/>
    <n v="1"/>
    <n v="510"/>
    <x v="0"/>
    <m/>
    <n v="0"/>
    <m/>
    <m/>
    <n v="101"/>
    <s v="STREET"/>
    <m/>
    <m/>
    <s v="IC"/>
    <s v="Invest Cont"/>
    <n v="510"/>
    <m/>
    <m/>
    <m/>
    <s v="200 S  CARONDELET                   ST"/>
    <m/>
    <n v="34.0655"/>
    <n v="-118.2765"/>
  </r>
  <r>
    <n v="200918625"/>
    <d v="2020-12-20T00:00:00"/>
    <x v="236"/>
    <n v="2115"/>
    <n v="9"/>
    <x v="3"/>
    <n v="911"/>
    <n v="2"/>
    <n v="753"/>
    <x v="37"/>
    <m/>
    <n v="29"/>
    <s v="M"/>
    <s v="B"/>
    <n v="502"/>
    <s v="MULTI-UNIT DWELLING (APARTMENT, DUPLEX, ETC)"/>
    <m/>
    <m/>
    <s v="IC"/>
    <s v="Invest Cont"/>
    <n v="753"/>
    <m/>
    <m/>
    <m/>
    <s v="15400    VANOWEN                      ST"/>
    <m/>
    <n v="34.193899999999999"/>
    <n v="-118.4687"/>
  </r>
  <r>
    <n v="200514362"/>
    <d v="2020-09-20T00:00:00"/>
    <x v="237"/>
    <n v="1642"/>
    <n v="5"/>
    <x v="10"/>
    <n v="507"/>
    <n v="2"/>
    <n v="437"/>
    <x v="26"/>
    <s v="1816 1402"/>
    <n v="0"/>
    <s v="X"/>
    <s v="X"/>
    <n v="102"/>
    <s v="SIDEWALK"/>
    <n v="400"/>
    <s v="STRONG-ARM (HANDS, FIST, FEET OR BODILY FORCE)"/>
    <s v="AA"/>
    <s v="Adult Arrest"/>
    <n v="437"/>
    <n v="998"/>
    <m/>
    <m/>
    <s v="HALLDALE                     AV"/>
    <s v="223RD                        ST"/>
    <n v="33.8245"/>
    <n v="-118.30159999999999"/>
  </r>
  <r>
    <n v="200122099"/>
    <d v="2020-12-08T00:00:00"/>
    <x v="131"/>
    <n v="1140"/>
    <n v="1"/>
    <x v="1"/>
    <n v="155"/>
    <n v="2"/>
    <n v="624"/>
    <x v="15"/>
    <s v="1822 1000 0416 0305"/>
    <n v="35"/>
    <s v="M"/>
    <s v="B"/>
    <n v="102"/>
    <s v="SIDEWALK"/>
    <n v="400"/>
    <s v="STRONG-ARM (HANDS, FIST, FEET OR BODILY FORCE)"/>
    <s v="IC"/>
    <s v="Invest Cont"/>
    <n v="624"/>
    <m/>
    <m/>
    <m/>
    <s v="6TH"/>
    <s v="LOS ANGELES"/>
    <n v="34.044600000000003"/>
    <n v="-118.249"/>
  </r>
  <r>
    <n v="200514542"/>
    <d v="2020-09-26T00:00:00"/>
    <x v="272"/>
    <n v="300"/>
    <n v="5"/>
    <x v="10"/>
    <n v="555"/>
    <n v="2"/>
    <n v="624"/>
    <x v="15"/>
    <s v="0416 1820 0913 0446"/>
    <n v="23"/>
    <s v="M"/>
    <s v="H"/>
    <n v="501"/>
    <s v="SINGLE FAMILY DWELLING"/>
    <n v="400"/>
    <s v="STRONG-ARM (HANDS, FIST, FEET OR BODILY FORCE)"/>
    <s v="AO"/>
    <s v="Adult Other"/>
    <n v="624"/>
    <m/>
    <m/>
    <m/>
    <s v="600 W  UPLAND                       AV"/>
    <m/>
    <n v="33.75"/>
    <n v="-118.292"/>
  </r>
  <r>
    <n v="200119229"/>
    <d v="2020-10-11T00:00:00"/>
    <x v="155"/>
    <n v="1930"/>
    <n v="1"/>
    <x v="1"/>
    <n v="148"/>
    <n v="1"/>
    <n v="230"/>
    <x v="13"/>
    <s v="0430 1822 1414 0906"/>
    <n v="0"/>
    <s v="M"/>
    <s v="H"/>
    <n v="102"/>
    <s v="SIDEWALK"/>
    <n v="102"/>
    <s v="HAND GUN"/>
    <s v="IC"/>
    <s v="Invest Cont"/>
    <n v="230"/>
    <m/>
    <m/>
    <m/>
    <s v="5TH"/>
    <s v="SAN PEDRO"/>
    <n v="34.044199999999996"/>
    <n v="-118.2439"/>
  </r>
  <r>
    <n v="200506022"/>
    <d v="2020-02-17T00:00:00"/>
    <x v="99"/>
    <n v="900"/>
    <n v="5"/>
    <x v="10"/>
    <n v="516"/>
    <n v="2"/>
    <n v="740"/>
    <x v="21"/>
    <s v="1236 1300 0329"/>
    <n v="0"/>
    <s v="X"/>
    <s v="X"/>
    <n v="122"/>
    <s v="VEHICLE, PASSENGER/TRUCK"/>
    <m/>
    <m/>
    <s v="IC"/>
    <s v="Invest Cont"/>
    <n v="740"/>
    <m/>
    <m/>
    <m/>
    <s v="1100 N  FRIES                        AV"/>
    <m/>
    <n v="33.784799999999997"/>
    <n v="-118.26519999999999"/>
  </r>
  <r>
    <n v="200307642"/>
    <d v="2020-03-01T00:00:00"/>
    <x v="0"/>
    <n v="400"/>
    <n v="3"/>
    <x v="2"/>
    <n v="397"/>
    <n v="1"/>
    <n v="510"/>
    <x v="0"/>
    <m/>
    <n v="0"/>
    <m/>
    <m/>
    <n v="101"/>
    <s v="STREET"/>
    <m/>
    <m/>
    <s v="IC"/>
    <s v="Invest Cont"/>
    <n v="510"/>
    <m/>
    <m/>
    <m/>
    <s v="4300    KENWOOD                      AV"/>
    <m/>
    <n v="34.005499999999998"/>
    <n v="-118.2991"/>
  </r>
  <r>
    <n v="200816511"/>
    <d v="2020-11-16T00:00:00"/>
    <x v="365"/>
    <n v="100"/>
    <n v="8"/>
    <x v="12"/>
    <n v="824"/>
    <n v="2"/>
    <n v="888"/>
    <x v="24"/>
    <n v="1202"/>
    <n v="68"/>
    <s v="F"/>
    <s v="W"/>
    <n v="501"/>
    <s v="SINGLE FAMILY DWELLING"/>
    <m/>
    <m/>
    <s v="IC"/>
    <s v="Invest Cont"/>
    <n v="888"/>
    <m/>
    <m/>
    <m/>
    <s v="700    SAN LORENZO                  ST"/>
    <m/>
    <n v="34.037799999999997"/>
    <n v="-118.5097"/>
  </r>
  <r>
    <n v="201227230"/>
    <d v="2020-12-28T00:00:00"/>
    <x v="360"/>
    <n v="130"/>
    <n v="12"/>
    <x v="8"/>
    <n v="1256"/>
    <n v="2"/>
    <n v="888"/>
    <x v="24"/>
    <n v="1402"/>
    <n v="42"/>
    <s v="F"/>
    <s v="H"/>
    <n v="502"/>
    <s v="MULTI-UNIT DWELLING (APARTMENT, DUPLEX, ETC)"/>
    <m/>
    <m/>
    <s v="IC"/>
    <s v="Invest Cont"/>
    <n v="888"/>
    <n v="998"/>
    <m/>
    <m/>
    <s v="600 W  76TH                         ST"/>
    <m/>
    <n v="33.972700000000003"/>
    <n v="-118.285"/>
  </r>
  <r>
    <n v="200321271"/>
    <d v="2020-12-04T00:00:00"/>
    <x v="302"/>
    <n v="1630"/>
    <n v="3"/>
    <x v="2"/>
    <n v="397"/>
    <n v="2"/>
    <n v="930"/>
    <x v="30"/>
    <s v="1822 0359 0432 1266 0216 0209 1309"/>
    <n v="38"/>
    <s v="M"/>
    <s v="B"/>
    <n v="102"/>
    <s v="SIDEWALK"/>
    <n v="511"/>
    <s v="VERBAL THREAT"/>
    <s v="IC"/>
    <s v="Invest Cont"/>
    <n v="930"/>
    <m/>
    <m/>
    <m/>
    <s v="4000 S  VERMONT                      AV"/>
    <m/>
    <n v="34.007300000000001"/>
    <n v="-118.298"/>
  </r>
  <r>
    <n v="200112169"/>
    <d v="2020-05-26T00:00:00"/>
    <x v="88"/>
    <n v="2145"/>
    <n v="1"/>
    <x v="1"/>
    <n v="138"/>
    <n v="1"/>
    <n v="442"/>
    <x v="16"/>
    <s v="0344 1822"/>
    <n v="0"/>
    <s v="M"/>
    <s v="W"/>
    <n v="203"/>
    <s v="OTHER BUSINESS"/>
    <m/>
    <m/>
    <s v="IC"/>
    <s v="Invest Cont"/>
    <n v="442"/>
    <m/>
    <m/>
    <m/>
    <s v="300 E  2ND                          ST"/>
    <m/>
    <n v="34.049300000000002"/>
    <n v="-118.2418"/>
  </r>
  <r>
    <n v="201309203"/>
    <d v="2020-04-09T00:00:00"/>
    <x v="126"/>
    <n v="1250"/>
    <n v="13"/>
    <x v="6"/>
    <n v="1385"/>
    <n v="2"/>
    <n v="740"/>
    <x v="21"/>
    <n v="329"/>
    <n v="27"/>
    <s v="M"/>
    <s v="H"/>
    <n v="203"/>
    <s v="OTHER BUSINESS"/>
    <m/>
    <m/>
    <s v="IC"/>
    <s v="Invest Cont"/>
    <n v="740"/>
    <m/>
    <m/>
    <m/>
    <s v="5800 S  CENTRAL                      AV"/>
    <m/>
    <n v="33.985700000000001"/>
    <n v="-118.2628"/>
  </r>
  <r>
    <n v="201016087"/>
    <d v="2020-12-14T00:00:00"/>
    <x v="341"/>
    <n v="450"/>
    <n v="10"/>
    <x v="11"/>
    <n v="1061"/>
    <n v="1"/>
    <n v="310"/>
    <x v="5"/>
    <s v="0344 1601 1822 0216 1420"/>
    <n v="0"/>
    <s v="M"/>
    <s v="W"/>
    <n v="210"/>
    <s v="RESTAURANT/FAST FOOD"/>
    <m/>
    <m/>
    <s v="IC"/>
    <s v="Invest Cont"/>
    <n v="310"/>
    <m/>
    <m/>
    <m/>
    <s v="19500    VENTURA                      BL"/>
    <m/>
    <n v="34.172800000000002"/>
    <n v="-118.5578"/>
  </r>
  <r>
    <n v="200809580"/>
    <d v="2020-05-18T00:00:00"/>
    <x v="135"/>
    <n v="2348"/>
    <n v="8"/>
    <x v="12"/>
    <n v="835"/>
    <n v="2"/>
    <n v="740"/>
    <x v="21"/>
    <s v="1822 1609 0329"/>
    <n v="0"/>
    <s v="X"/>
    <s v="X"/>
    <n v="729"/>
    <s v="SPECIALTY SCHOOL/OTHER"/>
    <m/>
    <m/>
    <s v="IC"/>
    <s v="Invest Cont"/>
    <n v="740"/>
    <m/>
    <m/>
    <m/>
    <s v="10800    SANTA MONICA                 BL"/>
    <m/>
    <n v="34.050199999999997"/>
    <n v="-118.4344"/>
  </r>
  <r>
    <n v="200912918"/>
    <d v="2020-07-30T00:00:00"/>
    <x v="8"/>
    <n v="615"/>
    <n v="9"/>
    <x v="3"/>
    <n v="926"/>
    <n v="1"/>
    <n v="510"/>
    <x v="0"/>
    <m/>
    <n v="0"/>
    <m/>
    <m/>
    <n v="101"/>
    <s v="STREET"/>
    <m/>
    <m/>
    <s v="IC"/>
    <s v="Invest Cont"/>
    <n v="510"/>
    <m/>
    <m/>
    <m/>
    <s v="6600    HAZELTINE                    AV"/>
    <m/>
    <n v="34.1907"/>
    <n v="-118.44"/>
  </r>
  <r>
    <n v="200811622"/>
    <d v="2020-07-07T00:00:00"/>
    <x v="6"/>
    <n v="330"/>
    <n v="8"/>
    <x v="12"/>
    <n v="832"/>
    <n v="2"/>
    <n v="888"/>
    <x v="24"/>
    <s v="1822 2004"/>
    <n v="0"/>
    <s v="X"/>
    <s v="X"/>
    <n v="210"/>
    <s v="RESTAURANT/FAST FOOD"/>
    <m/>
    <m/>
    <s v="IC"/>
    <s v="Invest Cont"/>
    <n v="888"/>
    <m/>
    <m/>
    <m/>
    <s v="11800    WILSHIRE                     BL"/>
    <m/>
    <n v="34.051099999999998"/>
    <n v="-118.46429999999999"/>
  </r>
  <r>
    <n v="200122184"/>
    <d v="2020-12-09T00:00:00"/>
    <x v="308"/>
    <n v="1200"/>
    <n v="1"/>
    <x v="1"/>
    <n v="139"/>
    <n v="1"/>
    <n v="480"/>
    <x v="2"/>
    <s v="1251 0344 1822"/>
    <n v="26"/>
    <s v="F"/>
    <s v="H"/>
    <n v="502"/>
    <s v="MULTI-UNIT DWELLING (APARTMENT, DUPLEX, ETC)"/>
    <m/>
    <m/>
    <s v="IC"/>
    <s v="Invest Cont"/>
    <n v="480"/>
    <m/>
    <m/>
    <m/>
    <s v="600 E  2ND                          ST"/>
    <m/>
    <n v="34.047199999999997"/>
    <n v="-118.2371"/>
  </r>
  <r>
    <n v="201211181"/>
    <d v="2020-04-18T00:00:00"/>
    <x v="213"/>
    <n v="1800"/>
    <n v="12"/>
    <x v="8"/>
    <n v="1259"/>
    <n v="1"/>
    <n v="330"/>
    <x v="1"/>
    <s v="0344 1608"/>
    <n v="0"/>
    <s v="X"/>
    <s v="X"/>
    <n v="103"/>
    <s v="ALLEY"/>
    <m/>
    <m/>
    <s v="IC"/>
    <s v="Invest Cont"/>
    <n v="330"/>
    <m/>
    <m/>
    <m/>
    <s v="800 E  76TH                         ST"/>
    <m/>
    <n v="33.971200000000003"/>
    <n v="-118.2608"/>
  </r>
  <r>
    <n v="201221796"/>
    <d v="2020-10-01T00:00:00"/>
    <x v="185"/>
    <n v="100"/>
    <n v="12"/>
    <x v="8"/>
    <n v="1213"/>
    <n v="2"/>
    <n v="860"/>
    <x v="66"/>
    <s v="1822 0302 0448 0522 0500"/>
    <n v="40"/>
    <s v="F"/>
    <s v="B"/>
    <n v="517"/>
    <s v="MISSIONS/SHELTERS"/>
    <n v="400"/>
    <s v="STRONG-ARM (HANDS, FIST, FEET OR BODILY FORCE)"/>
    <s v="IC"/>
    <s v="Invest Cont"/>
    <n v="860"/>
    <m/>
    <m/>
    <m/>
    <s v="5700 S  WESTERN                      AV"/>
    <m/>
    <n v="33.991"/>
    <n v="-118.30889999999999"/>
  </r>
  <r>
    <n v="200807701"/>
    <d v="2020-03-25T00:00:00"/>
    <x v="46"/>
    <n v="1800"/>
    <n v="8"/>
    <x v="12"/>
    <n v="811"/>
    <n v="2"/>
    <n v="812"/>
    <x v="34"/>
    <s v="0556 1259"/>
    <n v="14"/>
    <s v="F"/>
    <s v="W"/>
    <n v="710"/>
    <s v="OTHER PREMISE"/>
    <n v="400"/>
    <s v="STRONG-ARM (HANDS, FIST, FEET OR BODILY FORCE)"/>
    <s v="AO"/>
    <s v="Adult Other"/>
    <n v="812"/>
    <n v="860"/>
    <m/>
    <m/>
    <s v="16100 W  SUNSET                       BL"/>
    <m/>
    <n v="34.056100000000001"/>
    <n v="-118.55119999999999"/>
  </r>
  <r>
    <n v="200516115"/>
    <d v="2020-11-02T00:00:00"/>
    <x v="276"/>
    <n v="2100"/>
    <n v="5"/>
    <x v="10"/>
    <n v="501"/>
    <n v="1"/>
    <n v="440"/>
    <x v="20"/>
    <s v="2034 0913 0344"/>
    <n v="56"/>
    <s v="M"/>
    <s v="H"/>
    <n v="503"/>
    <s v="HOTEL"/>
    <m/>
    <m/>
    <s v="IC"/>
    <s v="Invest Cont"/>
    <n v="440"/>
    <m/>
    <m/>
    <m/>
    <s v="18600 S  VERMONT                      AV"/>
    <m/>
    <n v="33.861699999999999"/>
    <n v="-118.29049999999999"/>
  </r>
  <r>
    <n v="200310061"/>
    <d v="2020-04-18T00:00:00"/>
    <x v="56"/>
    <n v="1800"/>
    <n v="3"/>
    <x v="2"/>
    <n v="357"/>
    <n v="1"/>
    <n v="420"/>
    <x v="33"/>
    <m/>
    <n v="0"/>
    <m/>
    <m/>
    <n v="101"/>
    <s v="STREET"/>
    <m/>
    <m/>
    <s v="IC"/>
    <s v="Invest Cont"/>
    <n v="420"/>
    <m/>
    <m/>
    <m/>
    <s v="1100 W  37TH                         PL"/>
    <m/>
    <n v="34.020000000000003"/>
    <n v="-118.2915"/>
  </r>
  <r>
    <n v="200916875"/>
    <d v="2020-11-05T00:00:00"/>
    <x v="178"/>
    <n v="1010"/>
    <n v="9"/>
    <x v="3"/>
    <n v="916"/>
    <n v="1"/>
    <n v="440"/>
    <x v="20"/>
    <s v="0344 0394"/>
    <n v="33"/>
    <s v="F"/>
    <s v="H"/>
    <n v="119"/>
    <s v="PORCH, RESIDENTIAL"/>
    <m/>
    <m/>
    <s v="IC"/>
    <s v="Invest Cont"/>
    <n v="440"/>
    <m/>
    <m/>
    <m/>
    <s v="6800    WOODMAN                      AV"/>
    <m/>
    <n v="34.197600000000001"/>
    <n v="-118.43559999999999"/>
  </r>
  <r>
    <n v="200104034"/>
    <d v="2020-01-01T00:00:00"/>
    <x v="31"/>
    <n v="838"/>
    <n v="1"/>
    <x v="1"/>
    <n v="164"/>
    <n v="1"/>
    <n v="110"/>
    <x v="76"/>
    <s v="1218 2004 0411 1822"/>
    <n v="56"/>
    <s v="M"/>
    <s v="H"/>
    <n v="210"/>
    <s v="RESTAURANT/FAST FOOD"/>
    <n v="207"/>
    <s v="OTHER KNIFE"/>
    <s v="AA"/>
    <s v="Adult Arrest"/>
    <n v="110"/>
    <m/>
    <m/>
    <m/>
    <s v="100 E  7TH                          ST"/>
    <m/>
    <n v="34.044600000000003"/>
    <n v="-118.25069999999999"/>
  </r>
  <r>
    <n v="201211777"/>
    <d v="2020-04-28T00:00:00"/>
    <x v="117"/>
    <n v="1000"/>
    <n v="12"/>
    <x v="8"/>
    <n v="1248"/>
    <n v="2"/>
    <n v="624"/>
    <x v="15"/>
    <s v="0562 0416 0319 0448 0429 0913"/>
    <n v="43"/>
    <s v="F"/>
    <s v="B"/>
    <n v="501"/>
    <s v="SINGLE FAMILY DWELLING"/>
    <n v="400"/>
    <s v="STRONG-ARM (HANDS, FIST, FEET OR BODILY FORCE)"/>
    <s v="IC"/>
    <s v="Invest Cont"/>
    <n v="624"/>
    <m/>
    <m/>
    <m/>
    <s v="900 W  62ND                         ST"/>
    <m/>
    <n v="0"/>
    <n v="0"/>
  </r>
  <r>
    <n v="201107775"/>
    <d v="2020-03-26T00:00:00"/>
    <x v="209"/>
    <n v="100"/>
    <n v="11"/>
    <x v="7"/>
    <n v="1109"/>
    <n v="1"/>
    <n v="420"/>
    <x v="33"/>
    <s v="0344 1606"/>
    <n v="62"/>
    <s v="M"/>
    <s v="W"/>
    <n v="101"/>
    <s v="STREET"/>
    <m/>
    <m/>
    <s v="IC"/>
    <s v="Invest Cont"/>
    <n v="420"/>
    <m/>
    <m/>
    <m/>
    <s v="1300    LAS FLORES                   DR"/>
    <m/>
    <n v="34.140999999999998"/>
    <n v="-118.1938"/>
  </r>
  <r>
    <n v="200810379"/>
    <d v="2020-06-08T00:00:00"/>
    <x v="150"/>
    <n v="900"/>
    <n v="8"/>
    <x v="12"/>
    <n v="886"/>
    <n v="2"/>
    <n v="662"/>
    <x v="17"/>
    <s v="0701 0800 1202 0121"/>
    <n v="70"/>
    <s v="F"/>
    <s v="W"/>
    <n v="501"/>
    <s v="SINGLE FAMILY DWELLING"/>
    <m/>
    <m/>
    <s v="IC"/>
    <s v="Invest Cont"/>
    <n v="662"/>
    <m/>
    <m/>
    <m/>
    <s v="2800    FORRESTER                    DR"/>
    <m/>
    <n v="34.0411"/>
    <n v="-118.40219999999999"/>
  </r>
  <r>
    <n v="201206479"/>
    <d v="2020-02-04T00:00:00"/>
    <x v="253"/>
    <n v="1335"/>
    <n v="12"/>
    <x v="8"/>
    <n v="1218"/>
    <n v="1"/>
    <n v="230"/>
    <x v="13"/>
    <s v="1402 0416 0446 0342 0444 0429 1822 1251 0445 0400"/>
    <n v="13"/>
    <s v="M"/>
    <s v="H"/>
    <n v="101"/>
    <s v="STREET"/>
    <n v="400"/>
    <s v="STRONG-ARM (HANDS, FIST, FEET OR BODILY FORCE)"/>
    <s v="AA"/>
    <s v="Adult Arrest"/>
    <n v="230"/>
    <n v="998"/>
    <m/>
    <m/>
    <s v="800 W  57TH                         ST"/>
    <m/>
    <n v="33.990499999999997"/>
    <n v="-118.2871"/>
  </r>
  <r>
    <n v="200710911"/>
    <d v="2020-06-24T00:00:00"/>
    <x v="22"/>
    <n v="1915"/>
    <n v="7"/>
    <x v="0"/>
    <n v="758"/>
    <n v="2"/>
    <n v="745"/>
    <x v="9"/>
    <s v="0329 0311 0202"/>
    <n v="19"/>
    <s v="M"/>
    <s v="O"/>
    <n v="203"/>
    <s v="OTHER BUSINESS"/>
    <m/>
    <m/>
    <s v="IC"/>
    <s v="Invest Cont"/>
    <n v="745"/>
    <m/>
    <m/>
    <m/>
    <s v="1100    CRENSHAW                     BL"/>
    <m/>
    <n v="34.051900000000003"/>
    <n v="-118.3306"/>
  </r>
  <r>
    <n v="200815840"/>
    <d v="2020-10-28T00:00:00"/>
    <x v="276"/>
    <n v="1238"/>
    <n v="8"/>
    <x v="12"/>
    <n v="822"/>
    <n v="1"/>
    <n v="440"/>
    <x v="20"/>
    <s v="0344 0346"/>
    <n v="53"/>
    <s v="M"/>
    <s v="W"/>
    <n v="501"/>
    <s v="SINGLE FAMILY DWELLING"/>
    <m/>
    <m/>
    <s v="IC"/>
    <s v="Invest Cont"/>
    <n v="440"/>
    <m/>
    <m/>
    <m/>
    <s v="TAHQUITZ                     PL"/>
    <s v="ALMAR                        AV"/>
    <n v="34.044400000000003"/>
    <n v="-118.5367"/>
  </r>
  <r>
    <n v="201225538"/>
    <d v="2020-11-30T00:00:00"/>
    <x v="118"/>
    <n v="1710"/>
    <n v="12"/>
    <x v="8"/>
    <n v="1241"/>
    <n v="2"/>
    <n v="625"/>
    <x v="44"/>
    <s v="0913 0361 0603 0416 2021"/>
    <n v="43"/>
    <s v="F"/>
    <s v="B"/>
    <n v="502"/>
    <s v="MULTI-UNIT DWELLING (APARTMENT, DUPLEX, ETC)"/>
    <n v="400"/>
    <s v="STRONG-ARM (HANDS, FIST, FEET OR BODILY FORCE)"/>
    <s v="IC"/>
    <s v="Invest Cont"/>
    <n v="625"/>
    <m/>
    <m/>
    <m/>
    <s v="6300    8TH                          AV"/>
    <m/>
    <n v="33.982100000000003"/>
    <n v="-118.3318"/>
  </r>
  <r>
    <n v="200708836"/>
    <d v="2020-05-02T00:00:00"/>
    <x v="5"/>
    <n v="1300"/>
    <n v="7"/>
    <x v="0"/>
    <n v="724"/>
    <n v="2"/>
    <n v="950"/>
    <x v="89"/>
    <s v="1822 0344 1218"/>
    <n v="60"/>
    <s v="M"/>
    <s v="H"/>
    <n v="517"/>
    <s v="MISSIONS/SHELTERS"/>
    <m/>
    <m/>
    <s v="IC"/>
    <s v="Invest Cont"/>
    <n v="950"/>
    <m/>
    <m/>
    <m/>
    <s v="7600    BEVERLY                      BL"/>
    <m/>
    <n v="34.076099999999997"/>
    <n v="-118.35550000000001"/>
  </r>
  <r>
    <n v="200517261"/>
    <d v="2020-11-30T00:00:00"/>
    <x v="18"/>
    <n v="1720"/>
    <n v="5"/>
    <x v="10"/>
    <n v="507"/>
    <n v="1"/>
    <n v="230"/>
    <x v="13"/>
    <s v="1822 0416 0374 0334 0445 0342 0353 0302 1309 0216"/>
    <n v="39"/>
    <s v="M"/>
    <s v="H"/>
    <n v="108"/>
    <s v="PARKING LOT"/>
    <n v="102"/>
    <s v="HAND GUN"/>
    <s v="IC"/>
    <s v="Invest Cont"/>
    <n v="230"/>
    <m/>
    <m/>
    <m/>
    <s v="1600 W  SEPULVEDA                    BL"/>
    <m/>
    <n v="33.816099999999999"/>
    <n v="-118.30629999999999"/>
  </r>
  <r>
    <n v="201116524"/>
    <d v="2020-12-11T00:00:00"/>
    <x v="186"/>
    <n v="800"/>
    <n v="11"/>
    <x v="7"/>
    <n v="1173"/>
    <n v="2"/>
    <n v="354"/>
    <x v="14"/>
    <s v="0922 1822"/>
    <n v="38"/>
    <s v="M"/>
    <s v="W"/>
    <n v="605"/>
    <s v="AUTOMATED TELLER MACHINE (ATM)"/>
    <m/>
    <m/>
    <s v="IC"/>
    <s v="Invest Cont"/>
    <n v="354"/>
    <m/>
    <m/>
    <m/>
    <s v="1800    GLENDALE                     BL"/>
    <m/>
    <n v="34.089799999999997"/>
    <n v="-118.25920000000001"/>
  </r>
  <r>
    <n v="200904056"/>
    <d v="2020-01-02T00:00:00"/>
    <x v="205"/>
    <n v="1300"/>
    <n v="9"/>
    <x v="3"/>
    <n v="948"/>
    <n v="2"/>
    <n v="740"/>
    <x v="21"/>
    <s v="0329 1813"/>
    <n v="37"/>
    <s v="M"/>
    <s v="B"/>
    <n v="108"/>
    <s v="PARKING LOT"/>
    <n v="500"/>
    <s v="UNKNOWN WEAPON/OTHER WEAPON"/>
    <s v="AO"/>
    <s v="Adult Other"/>
    <n v="740"/>
    <m/>
    <m/>
    <m/>
    <s v="5700    WOODMAN                      AV"/>
    <m/>
    <n v="34.173999999999999"/>
    <n v="-118.4312"/>
  </r>
  <r>
    <n v="200410685"/>
    <d v="2020-07-11T00:00:00"/>
    <x v="247"/>
    <n v="1100"/>
    <n v="4"/>
    <x v="4"/>
    <n v="457"/>
    <n v="1"/>
    <n v="210"/>
    <x v="11"/>
    <s v="2000 1814 0419 0416 0913"/>
    <n v="52"/>
    <s v="M"/>
    <s v="H"/>
    <n v="501"/>
    <s v="SINGLE FAMILY DWELLING"/>
    <n v="400"/>
    <s v="STRONG-ARM (HANDS, FIST, FEET OR BODILY FORCE)"/>
    <s v="IC"/>
    <s v="Invest Cont"/>
    <n v="210"/>
    <m/>
    <m/>
    <m/>
    <s v="2900 E  CESAR E CHAVEZ               AV"/>
    <m/>
    <n v="34.046900000000001"/>
    <n v="-118.2032"/>
  </r>
  <r>
    <n v="200908601"/>
    <d v="2020-04-18T00:00:00"/>
    <x v="317"/>
    <n v="1400"/>
    <n v="9"/>
    <x v="3"/>
    <n v="935"/>
    <n v="1"/>
    <n v="420"/>
    <x v="33"/>
    <s v="0344 1300"/>
    <n v="26"/>
    <s v="M"/>
    <s v="H"/>
    <n v="108"/>
    <s v="PARKING LOT"/>
    <m/>
    <m/>
    <s v="IC"/>
    <s v="Invest Cont"/>
    <n v="420"/>
    <m/>
    <m/>
    <m/>
    <s v="14300    FRIAR                        ST"/>
    <m/>
    <n v="34.185699999999997"/>
    <n v="-118.4444"/>
  </r>
  <r>
    <n v="200804656"/>
    <d v="2020-01-14T00:00:00"/>
    <x v="141"/>
    <n v="745"/>
    <n v="8"/>
    <x v="12"/>
    <n v="857"/>
    <n v="2"/>
    <n v="740"/>
    <x v="21"/>
    <s v="0329 1609 1414"/>
    <n v="0"/>
    <s v="X"/>
    <s v="X"/>
    <n v="723"/>
    <s v="PRIVATE SCHOOL/PRESCHOOL"/>
    <m/>
    <m/>
    <s v="IC"/>
    <s v="Invest Cont"/>
    <n v="740"/>
    <m/>
    <m/>
    <m/>
    <s v="9000 W  PICO                         BL"/>
    <m/>
    <n v="34.055300000000003"/>
    <n v="-118.3878"/>
  </r>
  <r>
    <n v="200710926"/>
    <d v="2020-06-25T00:00:00"/>
    <x v="10"/>
    <n v="1155"/>
    <n v="7"/>
    <x v="0"/>
    <n v="763"/>
    <n v="1"/>
    <n v="310"/>
    <x v="5"/>
    <n v="1402"/>
    <n v="0"/>
    <s v="F"/>
    <s v="O"/>
    <n v="502"/>
    <s v="MULTI-UNIT DWELLING (APARTMENT, DUPLEX, ETC)"/>
    <n v="112"/>
    <s v="TOY GUN"/>
    <s v="AA"/>
    <s v="Adult Arrest"/>
    <n v="310"/>
    <n v="998"/>
    <m/>
    <m/>
    <s v="1400 S  FAIRFAX                      AV"/>
    <m/>
    <n v="34.051000000000002"/>
    <n v="-118.36669999999999"/>
  </r>
  <r>
    <n v="200517069"/>
    <d v="2020-11-09T00:00:00"/>
    <x v="160"/>
    <n v="2030"/>
    <n v="5"/>
    <x v="10"/>
    <n v="526"/>
    <n v="2"/>
    <n v="354"/>
    <x v="14"/>
    <n v="928"/>
    <n v="36"/>
    <s v="M"/>
    <s v="H"/>
    <n v="501"/>
    <s v="SINGLE FAMILY DWELLING"/>
    <m/>
    <m/>
    <s v="IC"/>
    <s v="Invest Cont"/>
    <n v="354"/>
    <m/>
    <m/>
    <m/>
    <s v="600    LAGOON                       AV"/>
    <m/>
    <n v="33.776800000000001"/>
    <n v="-118.2675"/>
  </r>
  <r>
    <n v="200804924"/>
    <d v="2020-01-21T00:00:00"/>
    <x v="202"/>
    <n v="1750"/>
    <n v="8"/>
    <x v="12"/>
    <n v="852"/>
    <n v="2"/>
    <n v="745"/>
    <x v="9"/>
    <s v="0329 1822"/>
    <n v="19"/>
    <s v="F"/>
    <s v="W"/>
    <n v="101"/>
    <s v="STREET"/>
    <m/>
    <m/>
    <s v="IC"/>
    <s v="Invest Cont"/>
    <n v="745"/>
    <m/>
    <m/>
    <m/>
    <s v="STONER                       AV"/>
    <s v="IDAHO                        AV"/>
    <n v="34.042099999999998"/>
    <n v="-118.4559"/>
  </r>
  <r>
    <n v="201015975"/>
    <d v="2020-12-10T00:00:00"/>
    <x v="28"/>
    <n v="2025"/>
    <n v="10"/>
    <x v="11"/>
    <n v="1029"/>
    <n v="2"/>
    <n v="627"/>
    <x v="43"/>
    <s v="0446 0913 0552 0400 2002 1414 0416"/>
    <n v="14"/>
    <s v="M"/>
    <s v="H"/>
    <n v="502"/>
    <s v="MULTI-UNIT DWELLING (APARTMENT, DUPLEX, ETC)"/>
    <n v="400"/>
    <s v="STRONG-ARM (HANDS, FIST, FEET OR BODILY FORCE)"/>
    <s v="AA"/>
    <s v="Adult Arrest"/>
    <n v="627"/>
    <m/>
    <m/>
    <m/>
    <s v="16000    VANOWEN                      ST"/>
    <m/>
    <n v="34.197600000000001"/>
    <n v="-118.4799"/>
  </r>
  <r>
    <n v="200121040"/>
    <d v="2020-11-14T00:00:00"/>
    <x v="351"/>
    <n v="1945"/>
    <n v="1"/>
    <x v="1"/>
    <n v="162"/>
    <n v="1"/>
    <n v="210"/>
    <x v="11"/>
    <s v="1822 0344 0417 0416 0429 0945"/>
    <n v="24"/>
    <s v="M"/>
    <s v="H"/>
    <n v="101"/>
    <s v="STREET"/>
    <n v="400"/>
    <s v="STRONG-ARM (HANDS, FIST, FEET OR BODILY FORCE)"/>
    <s v="IC"/>
    <s v="Invest Cont"/>
    <n v="210"/>
    <m/>
    <m/>
    <m/>
    <s v="800 S  OLIVE                        ST"/>
    <m/>
    <n v="34.043700000000001"/>
    <n v="-118.2582"/>
  </r>
  <r>
    <n v="200816936"/>
    <d v="2020-11-28T00:00:00"/>
    <x v="287"/>
    <n v="1800"/>
    <n v="8"/>
    <x v="12"/>
    <n v="841"/>
    <n v="1"/>
    <n v="331"/>
    <x v="23"/>
    <s v="0344 0385 1822 1602"/>
    <n v="34"/>
    <s v="M"/>
    <s v="W"/>
    <n v="103"/>
    <s v="ALLEY"/>
    <m/>
    <m/>
    <s v="IC"/>
    <s v="Invest Cont"/>
    <n v="331"/>
    <m/>
    <m/>
    <m/>
    <s v="1200    BROCKTON                     AV"/>
    <m/>
    <n v="34.0456"/>
    <n v="-118.4649"/>
  </r>
  <r>
    <n v="201212214"/>
    <d v="2020-05-04T00:00:00"/>
    <x v="180"/>
    <n v="2140"/>
    <n v="12"/>
    <x v="8"/>
    <n v="1249"/>
    <n v="1"/>
    <n v="230"/>
    <x v="13"/>
    <s v="1203 2000 1243 1813 0913 2002 0416 0445 0340"/>
    <n v="40"/>
    <s v="M"/>
    <s v="H"/>
    <n v="502"/>
    <s v="MULTI-UNIT DWELLING (APARTMENT, DUPLEX, ETC)"/>
    <n v="212"/>
    <s v="BOTTLE"/>
    <s v="AO"/>
    <s v="Adult Other"/>
    <n v="230"/>
    <m/>
    <m/>
    <m/>
    <s v="7100    BONSALLO                     AV"/>
    <m/>
    <n v="33.9754"/>
    <n v="-118.286"/>
  </r>
  <r>
    <n v="200704738"/>
    <d v="2020-01-16T00:00:00"/>
    <x v="188"/>
    <n v="1815"/>
    <n v="7"/>
    <x v="0"/>
    <n v="706"/>
    <n v="1"/>
    <n v="331"/>
    <x v="23"/>
    <s v="0344 1300"/>
    <n v="40"/>
    <s v="M"/>
    <s v="W"/>
    <n v="104"/>
    <s v="DRIVEWAY"/>
    <m/>
    <m/>
    <s v="IC"/>
    <s v="Invest Cont"/>
    <n v="331"/>
    <m/>
    <m/>
    <m/>
    <s v="800 N  SYCAMORE                     AV"/>
    <m/>
    <n v="34.085299999999997"/>
    <n v="-118.3428"/>
  </r>
  <r>
    <n v="200811188"/>
    <d v="2020-06-27T00:00:00"/>
    <x v="66"/>
    <n v="2359"/>
    <n v="8"/>
    <x v="12"/>
    <n v="808"/>
    <n v="1"/>
    <n v="310"/>
    <x v="5"/>
    <s v="0358 1609 0321 0344 1822 1402"/>
    <n v="58"/>
    <s v="M"/>
    <s v="W"/>
    <n v="501"/>
    <s v="SINGLE FAMILY DWELLING"/>
    <m/>
    <m/>
    <s v="IC"/>
    <s v="Invest Cont"/>
    <n v="310"/>
    <n v="998"/>
    <m/>
    <m/>
    <s v="2900    DEEP CANYON                  DR"/>
    <m/>
    <n v="34.1265"/>
    <n v="-118.4318"/>
  </r>
  <r>
    <n v="201304078"/>
    <d v="2020-01-02T00:00:00"/>
    <x v="31"/>
    <n v="1740"/>
    <n v="13"/>
    <x v="6"/>
    <n v="1365"/>
    <n v="2"/>
    <n v="745"/>
    <x v="9"/>
    <n v="329"/>
    <n v="40"/>
    <s v="M"/>
    <s v="H"/>
    <n v="501"/>
    <s v="SINGLE FAMILY DWELLING"/>
    <m/>
    <m/>
    <s v="IC"/>
    <s v="Invest Cont"/>
    <n v="745"/>
    <m/>
    <m/>
    <m/>
    <s v="1400 E  48TH                         ST"/>
    <m/>
    <n v="34.0002"/>
    <n v="-118.2499"/>
  </r>
  <r>
    <n v="200619683"/>
    <d v="2020-12-26T00:00:00"/>
    <x v="340"/>
    <n v="2120"/>
    <n v="6"/>
    <x v="9"/>
    <n v="629"/>
    <n v="2"/>
    <n v="626"/>
    <x v="10"/>
    <s v="1814 0400"/>
    <n v="30"/>
    <s v="F"/>
    <s v="O"/>
    <n v="502"/>
    <s v="MULTI-UNIT DWELLING (APARTMENT, DUPLEX, ETC)"/>
    <n v="400"/>
    <s v="STRONG-ARM (HANDS, FIST, FEET OR BODILY FORCE)"/>
    <s v="AO"/>
    <s v="Adult Other"/>
    <n v="626"/>
    <m/>
    <m/>
    <m/>
    <s v="5600    FRANKLIN                     AV"/>
    <m/>
    <n v="34.115000000000002"/>
    <n v="-118.3124"/>
  </r>
  <r>
    <n v="200617845"/>
    <d v="2020-11-02T00:00:00"/>
    <x v="343"/>
    <n v="845"/>
    <n v="6"/>
    <x v="9"/>
    <n v="627"/>
    <n v="2"/>
    <n v="354"/>
    <x v="14"/>
    <s v="1822 0929"/>
    <n v="40"/>
    <s v="F"/>
    <s v="W"/>
    <n v="501"/>
    <s v="SINGLE FAMILY DWELLING"/>
    <m/>
    <m/>
    <s v="IC"/>
    <s v="Invest Cont"/>
    <n v="354"/>
    <m/>
    <m/>
    <m/>
    <s v="5900    TUXEDO                       TR"/>
    <m/>
    <n v="34.115000000000002"/>
    <n v="-118.31610000000001"/>
  </r>
  <r>
    <n v="200411806"/>
    <d v="2020-08-16T00:00:00"/>
    <x v="116"/>
    <n v="2300"/>
    <n v="4"/>
    <x v="4"/>
    <n v="497"/>
    <n v="2"/>
    <n v="626"/>
    <x v="10"/>
    <s v="0913 2000 0448 0400 1814"/>
    <n v="28"/>
    <s v="F"/>
    <s v="B"/>
    <n v="101"/>
    <s v="STREET"/>
    <n v="400"/>
    <s v="STRONG-ARM (HANDS, FIST, FEET OR BODILY FORCE)"/>
    <s v="IC"/>
    <s v="Invest Cont"/>
    <n v="626"/>
    <m/>
    <m/>
    <m/>
    <s v="3300 E  OLYMPIC                      BL"/>
    <m/>
    <n v="34.019100000000002"/>
    <n v="-118.20829999999999"/>
  </r>
  <r>
    <n v="200211371"/>
    <d v="2020-06-15T00:00:00"/>
    <x v="85"/>
    <n v="1100"/>
    <n v="2"/>
    <x v="5"/>
    <n v="221"/>
    <n v="1"/>
    <n v="220"/>
    <x v="50"/>
    <s v="0945 1822 0104 0444 0416"/>
    <n v="0"/>
    <s v="M"/>
    <s v="W"/>
    <n v="210"/>
    <s v="RESTAURANT/FAST FOOD"/>
    <n v="400"/>
    <s v="STRONG-ARM (HANDS, FIST, FEET OR BODILY FORCE)"/>
    <s v="IC"/>
    <s v="Invest Cont"/>
    <n v="220"/>
    <m/>
    <m/>
    <m/>
    <s v="3800    BEVERLY                      BL"/>
    <m/>
    <n v="34.0777"/>
    <n v="-118.2961"/>
  </r>
  <r>
    <n v="200908405"/>
    <d v="2020-04-13T00:00:00"/>
    <x v="57"/>
    <n v="1600"/>
    <n v="9"/>
    <x v="3"/>
    <n v="984"/>
    <n v="1"/>
    <n v="330"/>
    <x v="1"/>
    <n v="344"/>
    <n v="35"/>
    <s v="F"/>
    <s v="W"/>
    <n v="101"/>
    <s v="STREET"/>
    <m/>
    <m/>
    <s v="IC"/>
    <s v="Invest Cont"/>
    <n v="330"/>
    <m/>
    <m/>
    <m/>
    <s v="14700    GREENLEAF                    ST"/>
    <m/>
    <n v="34.149099999999997"/>
    <n v="-118.4543"/>
  </r>
  <r>
    <n v="201110231"/>
    <d v="2020-06-09T00:00:00"/>
    <x v="20"/>
    <n v="2100"/>
    <n v="11"/>
    <x v="7"/>
    <n v="1149"/>
    <n v="2"/>
    <n v="624"/>
    <x v="15"/>
    <s v="0400 0416 1822"/>
    <n v="40"/>
    <s v="M"/>
    <s v="H"/>
    <n v="102"/>
    <s v="SIDEWALK"/>
    <n v="400"/>
    <s v="STRONG-ARM (HANDS, FIST, FEET OR BODILY FORCE)"/>
    <s v="IC"/>
    <s v="Invest Cont"/>
    <n v="624"/>
    <m/>
    <m/>
    <m/>
    <s v="5100 N  FIGUEROA                     ST"/>
    <m/>
    <n v="34.105600000000003"/>
    <n v="-118.2008"/>
  </r>
  <r>
    <n v="200911217"/>
    <d v="2020-06-18T00:00:00"/>
    <x v="255"/>
    <n v="1030"/>
    <n v="9"/>
    <x v="3"/>
    <n v="911"/>
    <n v="2"/>
    <n v="888"/>
    <x v="24"/>
    <s v="1501 2004"/>
    <n v="46"/>
    <s v="F"/>
    <s v="H"/>
    <n v="108"/>
    <s v="PARKING LOT"/>
    <m/>
    <m/>
    <s v="AA"/>
    <s v="Adult Arrest"/>
    <n v="888"/>
    <m/>
    <m/>
    <m/>
    <s v="SEPULVEDA"/>
    <s v="SHERMAN                      WY"/>
    <n v="34.2012"/>
    <n v="-118.4662"/>
  </r>
  <r>
    <n v="201110645"/>
    <d v="2020-06-20T00:00:00"/>
    <x v="50"/>
    <n v="321"/>
    <n v="11"/>
    <x v="7"/>
    <n v="1162"/>
    <n v="1"/>
    <n v="320"/>
    <x v="36"/>
    <n v="1501"/>
    <n v="30"/>
    <s v="F"/>
    <s v="H"/>
    <n v="502"/>
    <s v="MULTI-UNIT DWELLING (APARTMENT, DUPLEX, ETC)"/>
    <m/>
    <m/>
    <s v="IC"/>
    <s v="Invest Cont"/>
    <n v="320"/>
    <m/>
    <m/>
    <m/>
    <s v="4600    LA MIRADA                    AV"/>
    <m/>
    <n v="34.094499999999996"/>
    <n v="-118.2903"/>
  </r>
  <r>
    <n v="200706380"/>
    <d v="2020-02-19T00:00:00"/>
    <x v="58"/>
    <n v="1830"/>
    <n v="7"/>
    <x v="0"/>
    <n v="706"/>
    <n v="1"/>
    <n v="341"/>
    <x v="12"/>
    <n v="344"/>
    <n v="46"/>
    <s v="M"/>
    <s v="H"/>
    <n v="210"/>
    <s v="RESTAURANT/FAST FOOD"/>
    <m/>
    <m/>
    <s v="IC"/>
    <s v="Invest Cont"/>
    <n v="341"/>
    <m/>
    <m/>
    <m/>
    <s v="HIGHLAND                     AV"/>
    <s v="MELROSE"/>
    <n v="34.083500000000001"/>
    <n v="-118.3386"/>
  </r>
  <r>
    <n v="200304594"/>
    <d v="2020-01-10T00:00:00"/>
    <x v="258"/>
    <n v="1950"/>
    <n v="3"/>
    <x v="2"/>
    <n v="338"/>
    <n v="1"/>
    <n v="341"/>
    <x v="12"/>
    <s v="1251 0344"/>
    <n v="20"/>
    <s v="M"/>
    <s v="W"/>
    <n v="717"/>
    <s v="HEALTH SPA/GYM"/>
    <m/>
    <m/>
    <s v="IC"/>
    <s v="Invest Cont"/>
    <n v="341"/>
    <m/>
    <m/>
    <m/>
    <s v="900 W  JEFFERSON                    BL"/>
    <m/>
    <n v="34.026800000000001"/>
    <n v="-118.28959999999999"/>
  </r>
  <r>
    <n v="200121145"/>
    <d v="2020-11-16T00:00:00"/>
    <x v="122"/>
    <n v="2100"/>
    <n v="1"/>
    <x v="1"/>
    <n v="176"/>
    <n v="2"/>
    <n v="740"/>
    <x v="21"/>
    <s v="1309 1414 1822 0329"/>
    <n v="0"/>
    <s v="X"/>
    <s v="X"/>
    <n v="101"/>
    <s v="STREET"/>
    <m/>
    <m/>
    <s v="AO"/>
    <s v="Adult Other"/>
    <n v="740"/>
    <m/>
    <m/>
    <m/>
    <s v="400 E  9TH                          ST"/>
    <m/>
    <n v="34.040399999999998"/>
    <n v="-118.2504"/>
  </r>
  <r>
    <n v="200717556"/>
    <d v="2020-12-29T00:00:00"/>
    <x v="118"/>
    <n v="1200"/>
    <n v="7"/>
    <x v="0"/>
    <n v="722"/>
    <n v="1"/>
    <n v="310"/>
    <x v="5"/>
    <s v="0358 0344"/>
    <n v="22"/>
    <s v="F"/>
    <s v="A"/>
    <n v="707"/>
    <s v="GARAGE/CARPORT"/>
    <m/>
    <m/>
    <s v="IC"/>
    <s v="Invest Cont"/>
    <n v="310"/>
    <m/>
    <m/>
    <m/>
    <s v="100 S  KINGS                        RD"/>
    <m/>
    <n v="34.073300000000003"/>
    <n v="-118.3721"/>
  </r>
  <r>
    <n v="200716358"/>
    <d v="2020-11-25T00:00:00"/>
    <x v="357"/>
    <n v="830"/>
    <n v="7"/>
    <x v="0"/>
    <n v="702"/>
    <n v="2"/>
    <n v="354"/>
    <x v="14"/>
    <n v="930"/>
    <n v="32"/>
    <s v="F"/>
    <s v="W"/>
    <n v="502"/>
    <s v="MULTI-UNIT DWELLING (APARTMENT, DUPLEX, ETC)"/>
    <m/>
    <m/>
    <s v="IC"/>
    <s v="Invest Cont"/>
    <n v="354"/>
    <m/>
    <m/>
    <m/>
    <s v="900 N  MARTEL                       AV"/>
    <m/>
    <n v="34.0871"/>
    <n v="-118.3511"/>
  </r>
  <r>
    <n v="201308902"/>
    <d v="2020-03-31T00:00:00"/>
    <x v="157"/>
    <n v="200"/>
    <n v="13"/>
    <x v="6"/>
    <n v="1353"/>
    <n v="2"/>
    <n v="901"/>
    <x v="19"/>
    <n v="2038"/>
    <n v="48"/>
    <s v="F"/>
    <s v="H"/>
    <n v="501"/>
    <s v="SINGLE FAMILY DWELLING"/>
    <m/>
    <m/>
    <s v="IC"/>
    <s v="Invest Cont"/>
    <n v="901"/>
    <m/>
    <m/>
    <m/>
    <s v="4400    STANFORD                     AV"/>
    <m/>
    <n v="0"/>
    <n v="0"/>
  </r>
  <r>
    <n v="200206337"/>
    <d v="2020-02-16T00:00:00"/>
    <x v="58"/>
    <n v="2000"/>
    <n v="2"/>
    <x v="5"/>
    <n v="219"/>
    <n v="2"/>
    <n v="626"/>
    <x v="10"/>
    <s v="0913 2000 1814 0416 0446"/>
    <n v="31"/>
    <s v="M"/>
    <s v="H"/>
    <n v="101"/>
    <s v="STREET"/>
    <n v="400"/>
    <s v="STRONG-ARM (HANDS, FIST, FEET OR BODILY FORCE)"/>
    <s v="AA"/>
    <s v="Adult Arrest"/>
    <n v="626"/>
    <m/>
    <m/>
    <m/>
    <s v="TEMPLE                       ST"/>
    <s v="HARBOR                       FY"/>
    <n v="34.067700000000002"/>
    <n v="-118.252"/>
  </r>
  <r>
    <n v="200310728"/>
    <d v="2020-04-30T00:00:00"/>
    <x v="77"/>
    <n v="1246"/>
    <n v="3"/>
    <x v="2"/>
    <n v="398"/>
    <n v="1"/>
    <n v="440"/>
    <x v="20"/>
    <s v="0344 0394"/>
    <n v="31"/>
    <s v="M"/>
    <s v="I"/>
    <n v="507"/>
    <s v="CONDOMINIUM/TOWNHOUSE"/>
    <m/>
    <m/>
    <s v="IC"/>
    <s v="Invest Cont"/>
    <n v="440"/>
    <m/>
    <m/>
    <m/>
    <s v="S  FIGUEROA                     ST"/>
    <s v="W  41ST"/>
    <n v="34.009700000000002"/>
    <n v="-118.28270000000001"/>
  </r>
  <r>
    <n v="201222805"/>
    <d v="2020-10-18T00:00:00"/>
    <x v="36"/>
    <n v="730"/>
    <n v="12"/>
    <x v="8"/>
    <n v="1256"/>
    <n v="1"/>
    <n v="350"/>
    <x v="60"/>
    <s v="0305 0913 0344"/>
    <n v="58"/>
    <s v="F"/>
    <s v="B"/>
    <n v="102"/>
    <s v="SIDEWALK"/>
    <n v="400"/>
    <s v="STRONG-ARM (HANDS, FIST, FEET OR BODILY FORCE)"/>
    <s v="IC"/>
    <s v="Invest Cont"/>
    <n v="350"/>
    <m/>
    <m/>
    <m/>
    <s v="7300 S  BROADWAY"/>
    <m/>
    <n v="33.972700000000003"/>
    <n v="-118.285"/>
  </r>
  <r>
    <n v="201222235"/>
    <d v="2020-10-08T00:00:00"/>
    <x v="212"/>
    <n v="1400"/>
    <n v="12"/>
    <x v="8"/>
    <n v="1263"/>
    <n v="1"/>
    <n v="236"/>
    <x v="46"/>
    <m/>
    <n v="26"/>
    <s v="F"/>
    <s v="B"/>
    <n v="102"/>
    <s v="SIDEWALK"/>
    <n v="400"/>
    <s v="STRONG-ARM (HANDS, FIST, FEET OR BODILY FORCE)"/>
    <s v="AO"/>
    <s v="Adult Other"/>
    <n v="236"/>
    <m/>
    <m/>
    <m/>
    <s v="1600 W  84TH                         PL"/>
    <m/>
    <n v="33.961799999999997"/>
    <n v="-118.3068"/>
  </r>
  <r>
    <n v="201214500"/>
    <d v="2020-06-11T00:00:00"/>
    <x v="79"/>
    <n v="2000"/>
    <n v="12"/>
    <x v="8"/>
    <n v="1241"/>
    <n v="2"/>
    <n v="624"/>
    <x v="15"/>
    <s v="0913 0400 0401 0416 0417 0419 2024 2003 0562"/>
    <n v="30"/>
    <s v="F"/>
    <s v="H"/>
    <n v="502"/>
    <s v="MULTI-UNIT DWELLING (APARTMENT, DUPLEX, ETC)"/>
    <n v="400"/>
    <s v="STRONG-ARM (HANDS, FIST, FEET OR BODILY FORCE)"/>
    <s v="JO"/>
    <s v="Juv Other"/>
    <n v="624"/>
    <m/>
    <m/>
    <m/>
    <s v="6600    BRYNHURST                    AV"/>
    <m/>
    <n v="33.979399999999998"/>
    <n v="-118.3338"/>
  </r>
  <r>
    <n v="200104208"/>
    <d v="2020-01-03T00:00:00"/>
    <x v="241"/>
    <n v="1015"/>
    <n v="1"/>
    <x v="1"/>
    <n v="192"/>
    <n v="2"/>
    <n v="745"/>
    <x v="9"/>
    <s v="0329 0913 0603"/>
    <n v="58"/>
    <s v="M"/>
    <s v="B"/>
    <n v="502"/>
    <s v="MULTI-UNIT DWELLING (APARTMENT, DUPLEX, ETC)"/>
    <m/>
    <m/>
    <s v="AO"/>
    <s v="Adult Other"/>
    <n v="745"/>
    <m/>
    <m/>
    <m/>
    <s v="1600 S  HOPE                         ST"/>
    <m/>
    <n v="34.036299999999997"/>
    <n v="-118.2677"/>
  </r>
  <r>
    <n v="200106725"/>
    <d v="2020-02-08T00:00:00"/>
    <x v="1"/>
    <n v="2000"/>
    <n v="1"/>
    <x v="1"/>
    <n v="111"/>
    <n v="1"/>
    <n v="210"/>
    <x v="11"/>
    <s v="0305 0429 0344 1822"/>
    <n v="54"/>
    <s v="F"/>
    <s v="A"/>
    <n v="102"/>
    <s v="SIDEWALK"/>
    <n v="400"/>
    <s v="STRONG-ARM (HANDS, FIST, FEET OR BODILY FORCE)"/>
    <s v="IC"/>
    <s v="Invest Cont"/>
    <n v="210"/>
    <m/>
    <m/>
    <m/>
    <s v="600 N  GRAND                        AV"/>
    <m/>
    <n v="34.060600000000001"/>
    <n v="-118.2439"/>
  </r>
  <r>
    <n v="200313253"/>
    <d v="2020-05-26T00:00:00"/>
    <x v="354"/>
    <n v="1650"/>
    <n v="3"/>
    <x v="2"/>
    <n v="359"/>
    <n v="2"/>
    <n v="649"/>
    <x v="52"/>
    <s v="0923 0100 1202"/>
    <n v="67"/>
    <s v="F"/>
    <s v="W"/>
    <n v="603"/>
    <s v="CREDIT UNION"/>
    <m/>
    <m/>
    <s v="IC"/>
    <s v="Invest Cont"/>
    <n v="649"/>
    <m/>
    <m/>
    <m/>
    <s v="3700 S  FLOWER                       ST"/>
    <m/>
    <n v="34.017800000000001"/>
    <n v="-118.2811"/>
  </r>
  <r>
    <n v="200115057"/>
    <d v="2020-07-19T00:00:00"/>
    <x v="322"/>
    <n v="1400"/>
    <n v="1"/>
    <x v="1"/>
    <n v="147"/>
    <n v="1"/>
    <n v="761"/>
    <x v="35"/>
    <s v="1218 2004 0334 0443 0913 0603"/>
    <n v="48"/>
    <s v="M"/>
    <s v="B"/>
    <n v="502"/>
    <s v="MULTI-UNIT DWELLING (APARTMENT, DUPLEX, ETC)"/>
    <n v="207"/>
    <s v="OTHER KNIFE"/>
    <s v="AO"/>
    <s v="Adult Other"/>
    <n v="761"/>
    <m/>
    <m/>
    <m/>
    <s v="400 E  5TH                          ST"/>
    <m/>
    <n v="34.045299999999997"/>
    <n v="-118.2443"/>
  </r>
  <r>
    <n v="201109916"/>
    <d v="2020-05-29T00:00:00"/>
    <x v="299"/>
    <n v="2115"/>
    <n v="11"/>
    <x v="7"/>
    <n v="1178"/>
    <n v="2"/>
    <n v="624"/>
    <x v="15"/>
    <s v="0431 0400 0416 0913 0361"/>
    <n v="36"/>
    <s v="F"/>
    <s v="H"/>
    <n v="101"/>
    <s v="STREET"/>
    <n v="400"/>
    <s v="STRONG-ARM (HANDS, FIST, FEET OR BODILY FORCE)"/>
    <s v="AO"/>
    <s v="Adult Other"/>
    <n v="624"/>
    <m/>
    <m/>
    <m/>
    <s v="3200    GRANADA                      ST"/>
    <m/>
    <n v="34.0959"/>
    <n v="-118.22880000000001"/>
  </r>
  <r>
    <n v="200811845"/>
    <d v="2020-07-14T00:00:00"/>
    <x v="150"/>
    <n v="305"/>
    <n v="8"/>
    <x v="12"/>
    <n v="811"/>
    <n v="1"/>
    <n v="341"/>
    <x v="12"/>
    <s v="0394 0344 0346"/>
    <n v="46"/>
    <s v="M"/>
    <s v="B"/>
    <n v="501"/>
    <s v="SINGLE FAMILY DWELLING"/>
    <m/>
    <m/>
    <s v="IC"/>
    <s v="Invest Cont"/>
    <n v="341"/>
    <m/>
    <m/>
    <m/>
    <s v="TRAMONTO                     DR"/>
    <s v="VICINO                       WY"/>
    <n v="34.043599999999998"/>
    <n v="-118.5651"/>
  </r>
  <r>
    <n v="200916431"/>
    <d v="2020-10-25T00:00:00"/>
    <x v="307"/>
    <n v="730"/>
    <n v="9"/>
    <x v="3"/>
    <n v="998"/>
    <n v="1"/>
    <n v="310"/>
    <x v="5"/>
    <s v="0329 1822"/>
    <n v="55"/>
    <s v="M"/>
    <s v="W"/>
    <n v="108"/>
    <s v="PARKING LOT"/>
    <m/>
    <m/>
    <s v="IC"/>
    <s v="Invest Cont"/>
    <n v="310"/>
    <n v="998"/>
    <m/>
    <m/>
    <s v="4200    FULTON                       AV"/>
    <m/>
    <n v="34.146599999999999"/>
    <n v="-118.4225"/>
  </r>
  <r>
    <n v="201206496"/>
    <d v="2020-02-05T00:00:00"/>
    <x v="253"/>
    <n v="2200"/>
    <n v="12"/>
    <x v="8"/>
    <n v="1265"/>
    <n v="1"/>
    <n v="510"/>
    <x v="0"/>
    <m/>
    <n v="0"/>
    <m/>
    <m/>
    <n v="101"/>
    <s v="STREET"/>
    <m/>
    <m/>
    <s v="IC"/>
    <s v="Invest Cont"/>
    <n v="510"/>
    <m/>
    <m/>
    <m/>
    <s v="8000 S  VERMONT                      AV"/>
    <m/>
    <n v="33.966500000000003"/>
    <n v="-118.29179999999999"/>
  </r>
  <r>
    <n v="200708228"/>
    <d v="2020-04-13T00:00:00"/>
    <x v="56"/>
    <n v="2015"/>
    <n v="7"/>
    <x v="0"/>
    <n v="782"/>
    <n v="1"/>
    <n v="420"/>
    <x v="33"/>
    <n v="344"/>
    <n v="37"/>
    <s v="M"/>
    <s v="H"/>
    <n v="101"/>
    <s v="STREET"/>
    <m/>
    <m/>
    <s v="IC"/>
    <s v="Invest Cont"/>
    <n v="420"/>
    <m/>
    <m/>
    <m/>
    <s v="1800 S  FAIRFAX                      AV"/>
    <m/>
    <n v="34.043100000000003"/>
    <n v="-118.36920000000001"/>
  </r>
  <r>
    <n v="200511782"/>
    <d v="2020-06-27T00:00:00"/>
    <x v="37"/>
    <n v="1"/>
    <n v="5"/>
    <x v="10"/>
    <n v="569"/>
    <n v="2"/>
    <n v="740"/>
    <x v="21"/>
    <s v="0329 0311"/>
    <n v="0"/>
    <s v="X"/>
    <s v="X"/>
    <n v="725"/>
    <s v="GOVERNMENT FACILITY (FEDERAL,STATE, COUNTY &amp; CITY)"/>
    <m/>
    <m/>
    <s v="IC"/>
    <s v="Invest Cont"/>
    <n v="740"/>
    <m/>
    <m/>
    <m/>
    <s v="SIGNAL"/>
    <s v="BERTH"/>
    <n v="33.725700000000003"/>
    <n v="-118.2766"/>
  </r>
  <r>
    <n v="200711134"/>
    <d v="2020-07-01T00:00:00"/>
    <x v="299"/>
    <n v="1540"/>
    <n v="7"/>
    <x v="0"/>
    <n v="701"/>
    <n v="1"/>
    <n v="310"/>
    <x v="5"/>
    <n v="1822"/>
    <n v="31"/>
    <s v="M"/>
    <s v="O"/>
    <n v="405"/>
    <s v="CLOTHING STORE"/>
    <m/>
    <m/>
    <s v="IC"/>
    <s v="Invest Cont"/>
    <n v="310"/>
    <m/>
    <m/>
    <m/>
    <s v="8200 W  MELROSE                      AV"/>
    <m/>
    <n v="34.0837"/>
    <n v="-118.3683"/>
  </r>
  <r>
    <n v="200612388"/>
    <d v="2020-07-09T00:00:00"/>
    <x v="246"/>
    <n v="300"/>
    <n v="6"/>
    <x v="9"/>
    <n v="678"/>
    <n v="1"/>
    <n v="230"/>
    <x v="13"/>
    <s v="0400 0416 0913"/>
    <n v="17"/>
    <s v="M"/>
    <s v="H"/>
    <n v="102"/>
    <s v="SIDEWALK"/>
    <n v="400"/>
    <s v="STRONG-ARM (HANDS, FIST, FEET OR BODILY FORCE)"/>
    <s v="AO"/>
    <s v="Adult Other"/>
    <n v="230"/>
    <m/>
    <m/>
    <m/>
    <s v="900 N  OXFORD                       AV"/>
    <m/>
    <n v="34.086199999999998"/>
    <n v="-118.3078"/>
  </r>
  <r>
    <n v="201007799"/>
    <d v="2020-04-06T00:00:00"/>
    <x v="193"/>
    <n v="1715"/>
    <n v="10"/>
    <x v="11"/>
    <n v="1044"/>
    <n v="1"/>
    <n v="510"/>
    <x v="0"/>
    <m/>
    <n v="0"/>
    <m/>
    <m/>
    <n v="101"/>
    <s v="STREET"/>
    <m/>
    <m/>
    <s v="IC"/>
    <s v="Invest Cont"/>
    <n v="510"/>
    <m/>
    <m/>
    <m/>
    <s v="18300    HATTERAS                     ST"/>
    <m/>
    <n v="34.177500000000002"/>
    <n v="-118.5308"/>
  </r>
  <r>
    <n v="200708333"/>
    <d v="2020-04-16T00:00:00"/>
    <x v="77"/>
    <n v="1445"/>
    <n v="7"/>
    <x v="0"/>
    <n v="719"/>
    <n v="2"/>
    <n v="930"/>
    <x v="30"/>
    <s v="0421 1820 0913 1609"/>
    <n v="29"/>
    <s v="M"/>
    <s v="B"/>
    <n v="502"/>
    <s v="MULTI-UNIT DWELLING (APARTMENT, DUPLEX, ETC)"/>
    <n v="511"/>
    <s v="VERBAL THREAT"/>
    <s v="IC"/>
    <s v="Invest Cont"/>
    <n v="930"/>
    <m/>
    <m/>
    <m/>
    <s v="500 N  ROSSMORE                     AV"/>
    <m/>
    <n v="34.079000000000001"/>
    <n v="-118.32729999999999"/>
  </r>
  <r>
    <n v="201218729"/>
    <d v="2020-07-28T00:00:00"/>
    <x v="231"/>
    <n v="1"/>
    <n v="12"/>
    <x v="8"/>
    <n v="1213"/>
    <n v="1"/>
    <n v="330"/>
    <x v="1"/>
    <n v="344"/>
    <n v="31"/>
    <s v="F"/>
    <s v="H"/>
    <n v="101"/>
    <s v="STREET"/>
    <m/>
    <m/>
    <s v="IC"/>
    <s v="Invest Cont"/>
    <n v="330"/>
    <m/>
    <m/>
    <m/>
    <s v="W  57TH                         ST"/>
    <s v="S  WILTON                       PL"/>
    <n v="33.991"/>
    <n v="-118.315"/>
  </r>
  <r>
    <n v="200911229"/>
    <d v="2020-06-18T00:00:00"/>
    <x v="318"/>
    <n v="1800"/>
    <n v="9"/>
    <x v="3"/>
    <n v="994"/>
    <n v="1"/>
    <n v="420"/>
    <x v="33"/>
    <s v="1420 1300 0344"/>
    <n v="37"/>
    <s v="M"/>
    <s v="W"/>
    <n v="101"/>
    <s v="STREET"/>
    <m/>
    <m/>
    <s v="IC"/>
    <s v="Invest Cont"/>
    <n v="420"/>
    <m/>
    <m/>
    <m/>
    <s v="3400    COY                          DR"/>
    <m/>
    <n v="34.132599999999996"/>
    <n v="-118.44450000000001"/>
  </r>
  <r>
    <n v="200900931"/>
    <d v="2020-12-08T00:00:00"/>
    <x v="47"/>
    <n v="900"/>
    <n v="9"/>
    <x v="3"/>
    <n v="994"/>
    <n v="1"/>
    <n v="341"/>
    <x v="12"/>
    <s v="0344 1822 0352"/>
    <n v="52"/>
    <s v="M"/>
    <s v="W"/>
    <n v="501"/>
    <s v="SINGLE FAMILY DWELLING"/>
    <m/>
    <m/>
    <s v="IC"/>
    <s v="Invest Cont"/>
    <n v="341"/>
    <m/>
    <m/>
    <m/>
    <s v="13900    AUBREY                       RD"/>
    <m/>
    <n v="34.137700000000002"/>
    <n v="-118.4371"/>
  </r>
  <r>
    <n v="200811440"/>
    <d v="2020-07-04T00:00:00"/>
    <x v="24"/>
    <n v="815"/>
    <n v="8"/>
    <x v="12"/>
    <n v="893"/>
    <n v="1"/>
    <n v="440"/>
    <x v="20"/>
    <s v="0344 1822"/>
    <n v="38"/>
    <s v="F"/>
    <s v="W"/>
    <n v="119"/>
    <s v="PORCH, RESIDENTIAL"/>
    <m/>
    <m/>
    <s v="AO"/>
    <s v="Adult Other"/>
    <n v="440"/>
    <m/>
    <m/>
    <m/>
    <s v="2700    KELTON                       AV"/>
    <m/>
    <n v="34.032200000000003"/>
    <n v="-118.4247"/>
  </r>
  <r>
    <n v="200708349"/>
    <d v="2020-04-16T00:00:00"/>
    <x v="77"/>
    <n v="2002"/>
    <n v="7"/>
    <x v="0"/>
    <n v="767"/>
    <n v="2"/>
    <n v="624"/>
    <x v="15"/>
    <s v="0444 0401"/>
    <n v="49"/>
    <s v="F"/>
    <s v="H"/>
    <n v="501"/>
    <s v="SINGLE FAMILY DWELLING"/>
    <n v="400"/>
    <s v="STRONG-ARM (HANDS, FIST, FEET OR BODILY FORCE)"/>
    <s v="AO"/>
    <s v="Adult Other"/>
    <n v="624"/>
    <m/>
    <m/>
    <m/>
    <s v="1300    12TH                         AV"/>
    <m/>
    <n v="34.047600000000003"/>
    <n v="-118.3245"/>
  </r>
  <r>
    <n v="200310085"/>
    <d v="2020-04-18T00:00:00"/>
    <x v="77"/>
    <n v="1630"/>
    <n v="3"/>
    <x v="2"/>
    <n v="327"/>
    <n v="1"/>
    <n v="341"/>
    <x v="12"/>
    <s v="0344 0394 1251 2032"/>
    <n v="22"/>
    <s v="F"/>
    <s v="B"/>
    <n v="119"/>
    <s v="PORCH, RESIDENTIAL"/>
    <m/>
    <m/>
    <s v="IC"/>
    <s v="Invest Cont"/>
    <n v="341"/>
    <m/>
    <m/>
    <m/>
    <s v="1100 W  28TH                         ST"/>
    <m/>
    <n v="34.029400000000003"/>
    <n v="-118.2839"/>
  </r>
  <r>
    <n v="200211573"/>
    <d v="2020-06-20T00:00:00"/>
    <x v="50"/>
    <n v="1410"/>
    <n v="2"/>
    <x v="5"/>
    <n v="279"/>
    <n v="2"/>
    <n v="901"/>
    <x v="19"/>
    <s v="2038 2004"/>
    <n v="19"/>
    <s v="F"/>
    <s v="H"/>
    <n v="501"/>
    <s v="SINGLE FAMILY DWELLING"/>
    <m/>
    <m/>
    <s v="IC"/>
    <s v="Invest Cont"/>
    <n v="901"/>
    <m/>
    <m/>
    <m/>
    <s v="900    VALENCIA                     ST"/>
    <m/>
    <n v="34.049999999999997"/>
    <n v="-118.2713"/>
  </r>
  <r>
    <n v="200414585"/>
    <d v="2020-11-04T00:00:00"/>
    <x v="2"/>
    <n v="1010"/>
    <n v="4"/>
    <x v="4"/>
    <n v="407"/>
    <n v="2"/>
    <n v="624"/>
    <x v="15"/>
    <s v="2004 0416 0913 0562"/>
    <n v="63"/>
    <s v="M"/>
    <s v="H"/>
    <n v="109"/>
    <s v="PARK/PLAYGROUND"/>
    <n v="500"/>
    <s v="UNKNOWN WEAPON/OTHER WEAPON"/>
    <s v="IC"/>
    <s v="Invest Cont"/>
    <n v="624"/>
    <m/>
    <m/>
    <m/>
    <s v="4400    FLORIZEL                     ST"/>
    <m/>
    <n v="34.0871"/>
    <n v="-118.19289999999999"/>
  </r>
  <r>
    <n v="200711816"/>
    <d v="2020-07-20T00:00:00"/>
    <x v="12"/>
    <n v="450"/>
    <n v="7"/>
    <x v="0"/>
    <n v="765"/>
    <n v="2"/>
    <n v="623"/>
    <x v="38"/>
    <s v="1212 0400"/>
    <n v="0"/>
    <s v="M"/>
    <s v="H"/>
    <n v="726"/>
    <s v="POLICE FACILITY"/>
    <n v="400"/>
    <s v="STRONG-ARM (HANDS, FIST, FEET OR BODILY FORCE)"/>
    <s v="AA"/>
    <s v="Adult Arrest"/>
    <n v="623"/>
    <m/>
    <m/>
    <m/>
    <s v="4800    VENICE                       BL"/>
    <m/>
    <n v="34.046500000000002"/>
    <n v="-118.3419"/>
  </r>
  <r>
    <n v="200509420"/>
    <d v="2020-05-13T00:00:00"/>
    <x v="78"/>
    <n v="550"/>
    <n v="5"/>
    <x v="10"/>
    <n v="506"/>
    <n v="1"/>
    <n v="331"/>
    <x v="23"/>
    <s v="0344 0385 1300 1309"/>
    <n v="64"/>
    <s v="M"/>
    <s v="W"/>
    <n v="104"/>
    <s v="DRIVEWAY"/>
    <m/>
    <m/>
    <s v="IC"/>
    <s v="Invest Cont"/>
    <n v="331"/>
    <m/>
    <m/>
    <m/>
    <s v="1300 W  219TH                        ST"/>
    <m/>
    <n v="33.8292"/>
    <n v="-118.29949999999999"/>
  </r>
  <r>
    <n v="201012826"/>
    <d v="2020-09-07T00:00:00"/>
    <x v="201"/>
    <n v="10"/>
    <n v="10"/>
    <x v="11"/>
    <n v="1075"/>
    <n v="2"/>
    <n v="624"/>
    <x v="15"/>
    <s v="0913 0561 0400 0448 0416"/>
    <n v="57"/>
    <s v="F"/>
    <s v="W"/>
    <n v="101"/>
    <s v="STREET"/>
    <n v="400"/>
    <s v="STRONG-ARM (HANDS, FIST, FEET OR BODILY FORCE)"/>
    <s v="AO"/>
    <s v="Adult Other"/>
    <n v="624"/>
    <m/>
    <m/>
    <m/>
    <s v="VENTURA                      BL"/>
    <s v="LINDLEY                      AV"/>
    <n v="34.165399999999998"/>
    <n v="-118.52719999999999"/>
  </r>
  <r>
    <n v="200208010"/>
    <d v="2020-03-20T00:00:00"/>
    <x v="198"/>
    <n v="1205"/>
    <n v="2"/>
    <x v="5"/>
    <n v="203"/>
    <n v="1"/>
    <n v="440"/>
    <x v="20"/>
    <s v="0344 0216 1822"/>
    <n v="29"/>
    <s v="F"/>
    <s v="W"/>
    <n v="108"/>
    <s v="PARKING LOT"/>
    <m/>
    <m/>
    <s v="IC"/>
    <s v="Invest Cont"/>
    <n v="440"/>
    <m/>
    <m/>
    <m/>
    <s v="3900    MARATHON                     ST"/>
    <m/>
    <n v="34.084600000000002"/>
    <n v="-118.28449999999999"/>
  </r>
  <r>
    <n v="200305112"/>
    <d v="2020-01-20T00:00:00"/>
    <x v="204"/>
    <n v="145"/>
    <n v="3"/>
    <x v="2"/>
    <n v="332"/>
    <n v="2"/>
    <n v="888"/>
    <x v="24"/>
    <s v="1275 1402 1822"/>
    <n v="19"/>
    <s v="X"/>
    <s v="X"/>
    <n v="501"/>
    <s v="SINGLE FAMILY DWELLING"/>
    <m/>
    <m/>
    <s v="IC"/>
    <s v="Invest Cont"/>
    <n v="888"/>
    <m/>
    <m/>
    <m/>
    <s v="4400    EXPOSITION                   BL"/>
    <m/>
    <n v="34.023800000000001"/>
    <n v="-118.34229999999999"/>
  </r>
  <r>
    <n v="200116861"/>
    <d v="2020-08-24T00:00:00"/>
    <x v="214"/>
    <n v="320"/>
    <n v="1"/>
    <x v="1"/>
    <n v="124"/>
    <n v="1"/>
    <n v="440"/>
    <x v="20"/>
    <s v="0344 1218 2032 1202 0345 1822 0352 0910"/>
    <n v="61"/>
    <s v="F"/>
    <s v="W"/>
    <n v="124"/>
    <s v="BUS STOP"/>
    <m/>
    <m/>
    <s v="IC"/>
    <s v="Invest Cont"/>
    <n v="440"/>
    <m/>
    <m/>
    <m/>
    <s v="1ST"/>
    <s v="LOS ANGELES"/>
    <n v="34.051900000000003"/>
    <n v="-118.24299999999999"/>
  </r>
  <r>
    <n v="200113395"/>
    <d v="2020-06-14T00:00:00"/>
    <x v="93"/>
    <n v="1638"/>
    <n v="1"/>
    <x v="1"/>
    <n v="174"/>
    <n v="1"/>
    <n v="330"/>
    <x v="1"/>
    <n v="344"/>
    <n v="68"/>
    <s v="M"/>
    <s v="W"/>
    <n v="108"/>
    <s v="PARKING LOT"/>
    <m/>
    <m/>
    <s v="IC"/>
    <s v="Invest Cont"/>
    <n v="330"/>
    <m/>
    <m/>
    <m/>
    <s v="700 S  SPRING                       ST"/>
    <m/>
    <n v="34.044499999999999"/>
    <n v="-118.25230000000001"/>
  </r>
  <r>
    <n v="200410341"/>
    <d v="2020-06-30T00:00:00"/>
    <x v="150"/>
    <n v="2300"/>
    <n v="4"/>
    <x v="4"/>
    <n v="473"/>
    <n v="1"/>
    <n v="236"/>
    <x v="46"/>
    <s v="0913 1814 2000 0416 0334 0421 0449"/>
    <n v="39"/>
    <s v="F"/>
    <s v="H"/>
    <n v="101"/>
    <s v="STREET"/>
    <n v="102"/>
    <s v="HAND GUN"/>
    <s v="IC"/>
    <s v="Invest Cont"/>
    <n v="236"/>
    <m/>
    <m/>
    <m/>
    <s v="4TH                          ST"/>
    <s v="BOYLE                        ST"/>
    <n v="34.037599999999998"/>
    <n v="-118.2166"/>
  </r>
  <r>
    <n v="201016415"/>
    <d v="2020-12-26T00:00:00"/>
    <x v="340"/>
    <n v="1800"/>
    <n v="10"/>
    <x v="11"/>
    <n v="1011"/>
    <n v="2"/>
    <n v="740"/>
    <x v="21"/>
    <s v="1822 0329 1300 1414 1420"/>
    <n v="25"/>
    <s v="F"/>
    <s v="H"/>
    <n v="122"/>
    <s v="VEHICLE, PASSENGER/TRUCK"/>
    <m/>
    <m/>
    <s v="IC"/>
    <s v="Invest Cont"/>
    <n v="740"/>
    <m/>
    <m/>
    <m/>
    <s v="18900    SHERMAN                      WY"/>
    <m/>
    <n v="34.2012"/>
    <n v="-118.54689999999999"/>
  </r>
  <r>
    <n v="200115534"/>
    <d v="2020-07-29T00:00:00"/>
    <x v="288"/>
    <n v="2100"/>
    <n v="1"/>
    <x v="1"/>
    <n v="166"/>
    <n v="1"/>
    <n v="510"/>
    <x v="0"/>
    <m/>
    <n v="0"/>
    <m/>
    <m/>
    <n v="101"/>
    <s v="STREET"/>
    <m/>
    <m/>
    <s v="AO"/>
    <s v="Adult Other"/>
    <n v="510"/>
    <m/>
    <m/>
    <m/>
    <s v="600 S  SAN PEDRO                    ST"/>
    <m/>
    <n v="34.042099999999998"/>
    <n v="-118.2469"/>
  </r>
  <r>
    <n v="200617428"/>
    <d v="2020-10-31T00:00:00"/>
    <x v="326"/>
    <n v="1315"/>
    <n v="6"/>
    <x v="9"/>
    <n v="645"/>
    <n v="1"/>
    <n v="310"/>
    <x v="5"/>
    <s v="1300 0344 1822"/>
    <n v="51"/>
    <s v="F"/>
    <s v="W"/>
    <n v="501"/>
    <s v="SINGLE FAMILY DWELLING"/>
    <n v="400"/>
    <s v="STRONG-ARM (HANDS, FIST, FEET OR BODILY FORCE)"/>
    <s v="IC"/>
    <s v="Invest Cont"/>
    <n v="310"/>
    <m/>
    <m/>
    <m/>
    <s v="1800    OUTPOST                      DR"/>
    <m/>
    <n v="34.104100000000003"/>
    <n v="-118.3439"/>
  </r>
  <r>
    <n v="200912436"/>
    <d v="2020-07-16T00:00:00"/>
    <x v="51"/>
    <n v="1150"/>
    <n v="9"/>
    <x v="3"/>
    <n v="923"/>
    <n v="2"/>
    <n v="624"/>
    <x v="15"/>
    <s v="2004 0344 0447 0416"/>
    <n v="34"/>
    <s v="F"/>
    <s v="O"/>
    <n v="406"/>
    <s v="OTHER STORE"/>
    <n v="306"/>
    <s v="ROCK/THROWN OBJECT"/>
    <s v="IC"/>
    <s v="Invest Cont"/>
    <n v="624"/>
    <m/>
    <m/>
    <m/>
    <s v="VAN NUYS                     BL"/>
    <s v="KITTRIDGE"/>
    <n v="0"/>
    <n v="0"/>
  </r>
  <r>
    <n v="200617625"/>
    <d v="2020-11-05T00:00:00"/>
    <x v="245"/>
    <n v="1614"/>
    <n v="6"/>
    <x v="9"/>
    <n v="649"/>
    <n v="1"/>
    <n v="761"/>
    <x v="35"/>
    <s v="0334 1501 1810 0913"/>
    <n v="53"/>
    <s v="M"/>
    <s v="A"/>
    <n v="502"/>
    <s v="MULTI-UNIT DWELLING (APARTMENT, DUPLEX, ETC)"/>
    <n v="207"/>
    <s v="OTHER KNIFE"/>
    <s v="IC"/>
    <s v="Invest Cont"/>
    <n v="761"/>
    <m/>
    <m/>
    <m/>
    <s v="1600 N  HOBART                       BL"/>
    <m/>
    <n v="34.1"/>
    <n v="-118.3056"/>
  </r>
  <r>
    <n v="201013579"/>
    <d v="2020-09-30T00:00:00"/>
    <x v="221"/>
    <n v="900"/>
    <n v="10"/>
    <x v="11"/>
    <n v="1025"/>
    <n v="1"/>
    <n v="341"/>
    <x v="12"/>
    <s v="1822 0344 1236 1420"/>
    <n v="0"/>
    <s v="M"/>
    <s v="O"/>
    <n v="719"/>
    <s v="MEDICAL/DENTAL OFFICES"/>
    <m/>
    <m/>
    <s v="IC"/>
    <s v="Invest Cont"/>
    <n v="341"/>
    <m/>
    <m/>
    <m/>
    <s v="7000    RESEDA                       BL"/>
    <m/>
    <n v="34.197699999999998"/>
    <n v="-118.536"/>
  </r>
  <r>
    <n v="200109376"/>
    <d v="2020-03-18T00:00:00"/>
    <x v="364"/>
    <n v="2250"/>
    <n v="1"/>
    <x v="1"/>
    <n v="111"/>
    <n v="1"/>
    <n v="310"/>
    <x v="5"/>
    <s v="0344 1822 2004 1202 0377 1420"/>
    <n v="67"/>
    <s v="M"/>
    <s v="W"/>
    <n v="502"/>
    <s v="MULTI-UNIT DWELLING (APARTMENT, DUPLEX, ETC)"/>
    <n v="400"/>
    <s v="STRONG-ARM (HANDS, FIST, FEET OR BODILY FORCE)"/>
    <s v="AA"/>
    <s v="Adult Arrest"/>
    <n v="310"/>
    <m/>
    <m/>
    <m/>
    <s v="900    SUN MUN                      WY"/>
    <m/>
    <n v="34.0655"/>
    <n v="-118.2372"/>
  </r>
  <r>
    <n v="200212616"/>
    <d v="2020-07-15T00:00:00"/>
    <x v="110"/>
    <n v="2150"/>
    <n v="2"/>
    <x v="5"/>
    <n v="235"/>
    <n v="1"/>
    <n v="420"/>
    <x v="33"/>
    <s v="0344 1822 1601"/>
    <n v="27"/>
    <s v="F"/>
    <s v="B"/>
    <n v="101"/>
    <s v="STREET"/>
    <m/>
    <m/>
    <s v="IC"/>
    <s v="Invest Cont"/>
    <n v="420"/>
    <m/>
    <m/>
    <m/>
    <s v="VALLEY"/>
    <s v="ALVARADO"/>
    <n v="34.065100000000001"/>
    <n v="-118.27209999999999"/>
  </r>
  <r>
    <n v="200816558"/>
    <d v="2020-11-17T00:00:00"/>
    <x v="151"/>
    <n v="1805"/>
    <n v="8"/>
    <x v="12"/>
    <n v="892"/>
    <n v="2"/>
    <n v="354"/>
    <x v="14"/>
    <s v="0100 0930 0922"/>
    <n v="40"/>
    <s v="F"/>
    <s v="W"/>
    <n v="504"/>
    <s v="OTHER RESIDENCE"/>
    <m/>
    <m/>
    <s v="IC"/>
    <s v="Invest Cont"/>
    <n v="354"/>
    <m/>
    <m/>
    <m/>
    <s v="2400 S  BARRINGTON                   AV"/>
    <m/>
    <n v="34.031199999999998"/>
    <n v="-118.44540000000001"/>
  </r>
  <r>
    <n v="200911585"/>
    <d v="2020-06-25T00:00:00"/>
    <x v="10"/>
    <n v="1230"/>
    <n v="9"/>
    <x v="3"/>
    <n v="939"/>
    <n v="2"/>
    <n v="624"/>
    <x v="15"/>
    <n v="416"/>
    <n v="44"/>
    <s v="M"/>
    <s v="W"/>
    <n v="502"/>
    <s v="MULTI-UNIT DWELLING (APARTMENT, DUPLEX, ETC)"/>
    <n v="400"/>
    <s v="STRONG-ARM (HANDS, FIST, FEET OR BODILY FORCE)"/>
    <s v="AO"/>
    <s v="Adult Other"/>
    <n v="624"/>
    <m/>
    <m/>
    <m/>
    <s v="13100    VICTORY                      BL"/>
    <m/>
    <n v="34.186700000000002"/>
    <n v="-118.41849999999999"/>
  </r>
  <r>
    <n v="200508130"/>
    <d v="2020-04-10T00:00:00"/>
    <x v="290"/>
    <n v="2150"/>
    <n v="5"/>
    <x v="10"/>
    <n v="529"/>
    <n v="2"/>
    <n v="901"/>
    <x v="19"/>
    <s v="0913 2038 2004 1813"/>
    <n v="19"/>
    <s v="F"/>
    <s v="H"/>
    <n v="501"/>
    <s v="SINGLE FAMILY DWELLING"/>
    <m/>
    <m/>
    <s v="AA"/>
    <s v="Adult Arrest"/>
    <n v="901"/>
    <m/>
    <m/>
    <m/>
    <s v="900    MCFARLAND                    AV"/>
    <m/>
    <n v="33.7819"/>
    <n v="-118.2526"/>
  </r>
  <r>
    <n v="200814909"/>
    <d v="2020-10-05T00:00:00"/>
    <x v="91"/>
    <n v="230"/>
    <n v="8"/>
    <x v="12"/>
    <n v="882"/>
    <n v="1"/>
    <n v="480"/>
    <x v="2"/>
    <s v="0344 1822 1420"/>
    <n v="35"/>
    <s v="M"/>
    <s v="W"/>
    <n v="707"/>
    <s v="GARAGE/CARPORT"/>
    <m/>
    <m/>
    <s v="IC"/>
    <s v="Invest Cont"/>
    <n v="480"/>
    <m/>
    <m/>
    <m/>
    <s v="1900    BELOIT                       AV"/>
    <m/>
    <n v="34.041600000000003"/>
    <n v="-118.44280000000001"/>
  </r>
  <r>
    <n v="200115120"/>
    <d v="2020-07-21T00:00:00"/>
    <x v="12"/>
    <n v="200"/>
    <n v="1"/>
    <x v="1"/>
    <n v="111"/>
    <n v="1"/>
    <n v="210"/>
    <x v="11"/>
    <s v="0352 1309 1251 1822 0443 0344 1240"/>
    <n v="21"/>
    <s v="F"/>
    <s v="A"/>
    <n v="102"/>
    <s v="SIDEWALK"/>
    <n v="200"/>
    <s v="KNIFE WITH BLADE 6INCHES OR LESS"/>
    <s v="IC"/>
    <s v="Invest Cont"/>
    <n v="210"/>
    <m/>
    <m/>
    <m/>
    <s v="900 N  BROADWAY"/>
    <m/>
    <n v="34.061500000000002"/>
    <n v="-118.24120000000001"/>
  </r>
  <r>
    <n v="201004061"/>
    <d v="2020-01-02T00:00:00"/>
    <x v="205"/>
    <n v="1830"/>
    <n v="10"/>
    <x v="11"/>
    <n v="1039"/>
    <n v="2"/>
    <n v="626"/>
    <x v="10"/>
    <s v="2000 0416 1814 0913"/>
    <n v="34"/>
    <s v="M"/>
    <s v="H"/>
    <n v="501"/>
    <s v="SINGLE FAMILY DWELLING"/>
    <n v="400"/>
    <s v="STRONG-ARM (HANDS, FIST, FEET OR BODILY FORCE)"/>
    <s v="AA"/>
    <s v="Adult Arrest"/>
    <n v="626"/>
    <m/>
    <m/>
    <m/>
    <s v="6700    WOODLEY                      AV"/>
    <m/>
    <n v="34.192100000000003"/>
    <n v="-118.4836"/>
  </r>
  <r>
    <n v="200619822"/>
    <d v="2020-12-29T00:00:00"/>
    <x v="325"/>
    <n v="730"/>
    <n v="6"/>
    <x v="9"/>
    <n v="667"/>
    <n v="1"/>
    <n v="440"/>
    <x v="20"/>
    <s v="0344 0554"/>
    <n v="27"/>
    <s v="F"/>
    <s v="H"/>
    <n v="502"/>
    <s v="MULTI-UNIT DWELLING (APARTMENT, DUPLEX, ETC)"/>
    <m/>
    <m/>
    <s v="IC"/>
    <s v="Invest Cont"/>
    <n v="440"/>
    <m/>
    <m/>
    <m/>
    <s v="1200 N  BRONSON                      AV"/>
    <m/>
    <n v="34.092599999999997"/>
    <n v="-118.31789999999999"/>
  </r>
  <r>
    <n v="200318640"/>
    <d v="2020-10-09T00:00:00"/>
    <x v="186"/>
    <n v="1740"/>
    <n v="3"/>
    <x v="2"/>
    <n v="328"/>
    <n v="1"/>
    <n v="480"/>
    <x v="2"/>
    <s v="1822 0344 1251"/>
    <n v="27"/>
    <s v="F"/>
    <s v="I"/>
    <n v="502"/>
    <s v="MULTI-UNIT DWELLING (APARTMENT, DUPLEX, ETC)"/>
    <m/>
    <m/>
    <s v="IC"/>
    <s v="Invest Cont"/>
    <n v="480"/>
    <m/>
    <m/>
    <m/>
    <s v="2600 S  SEVERANCE                    ST"/>
    <m/>
    <n v="34.028300000000002"/>
    <n v="-118.2822"/>
  </r>
  <r>
    <n v="200907937"/>
    <d v="2020-03-28T00:00:00"/>
    <x v="128"/>
    <n v="1345"/>
    <n v="9"/>
    <x v="3"/>
    <n v="906"/>
    <n v="1"/>
    <n v="230"/>
    <x v="13"/>
    <s v="0416 0445 2004 0913 1218"/>
    <n v="33"/>
    <s v="F"/>
    <s v="O"/>
    <n v="102"/>
    <s v="SIDEWALK"/>
    <n v="400"/>
    <s v="STRONG-ARM (HANDS, FIST, FEET OR BODILY FORCE)"/>
    <s v="IC"/>
    <s v="Invest Cont"/>
    <n v="230"/>
    <m/>
    <m/>
    <m/>
    <s v="VAN NUYS                     BL"/>
    <s v="WYANDOTTE                    ST"/>
    <n v="34.203000000000003"/>
    <n v="-118.44880000000001"/>
  </r>
  <r>
    <n v="201214809"/>
    <d v="2020-06-16T00:00:00"/>
    <x v="33"/>
    <n v="1800"/>
    <n v="12"/>
    <x v="8"/>
    <n v="1266"/>
    <n v="2"/>
    <n v="740"/>
    <x v="21"/>
    <s v="0329 1202 0913"/>
    <n v="71"/>
    <s v="F"/>
    <s v="B"/>
    <n v="108"/>
    <s v="PARKING LOT"/>
    <n v="400"/>
    <s v="STRONG-ARM (HANDS, FIST, FEET OR BODILY FORCE)"/>
    <s v="AO"/>
    <s v="Adult Other"/>
    <n v="740"/>
    <m/>
    <m/>
    <m/>
    <s v="8000 S  VERMONT                      AV"/>
    <m/>
    <n v="33.966700000000003"/>
    <n v="-118.2914"/>
  </r>
  <r>
    <n v="200113321"/>
    <d v="2020-06-08T00:00:00"/>
    <x v="299"/>
    <n v="2230"/>
    <n v="1"/>
    <x v="1"/>
    <n v="133"/>
    <n v="1"/>
    <n v="231"/>
    <x v="51"/>
    <s v="1212 1822"/>
    <n v="0"/>
    <s v="M"/>
    <s v="O"/>
    <n v="101"/>
    <s v="STREET"/>
    <n v="500"/>
    <s v="UNKNOWN WEAPON/OTHER WEAPON"/>
    <s v="IC"/>
    <s v="Invest Cont"/>
    <n v="231"/>
    <m/>
    <m/>
    <m/>
    <s v="SPRING                       ST"/>
    <s v="2ND                          ST"/>
    <n v="34.051699999999997"/>
    <n v="-118.2456"/>
  </r>
  <r>
    <n v="200310510"/>
    <d v="2020-04-27T00:00:00"/>
    <x v="179"/>
    <n v="900"/>
    <n v="3"/>
    <x v="2"/>
    <n v="335"/>
    <n v="2"/>
    <n v="624"/>
    <x v="15"/>
    <s v="1810 1701 1202 0554 0416 0446"/>
    <n v="74"/>
    <s v="F"/>
    <s v="W"/>
    <n v="501"/>
    <s v="SINGLE FAMILY DWELLING"/>
    <n v="400"/>
    <s v="STRONG-ARM (HANDS, FIST, FEET OR BODILY FORCE)"/>
    <s v="AA"/>
    <s v="Adult Arrest"/>
    <n v="624"/>
    <m/>
    <m/>
    <m/>
    <s v="3000    5TH                          AV"/>
    <m/>
    <n v="34.0261"/>
    <n v="-118.3224"/>
  </r>
  <r>
    <n v="200619338"/>
    <d v="2020-12-16T00:00:00"/>
    <x v="98"/>
    <n v="2040"/>
    <n v="6"/>
    <x v="9"/>
    <n v="622"/>
    <n v="1"/>
    <n v="236"/>
    <x v="46"/>
    <s v="1300 2000 0416 0400 0913"/>
    <n v="20"/>
    <s v="F"/>
    <s v="W"/>
    <n v="502"/>
    <s v="MULTI-UNIT DWELLING (APARTMENT, DUPLEX, ETC)"/>
    <n v="400"/>
    <s v="STRONG-ARM (HANDS, FIST, FEET OR BODILY FORCE)"/>
    <s v="AO"/>
    <s v="Adult Other"/>
    <n v="236"/>
    <m/>
    <m/>
    <m/>
    <s v="7200    HILLSIDE                     AV"/>
    <m/>
    <n v="34.104599999999998"/>
    <n v="-118.3489"/>
  </r>
  <r>
    <n v="200122098"/>
    <d v="2020-12-08T00:00:00"/>
    <x v="53"/>
    <n v="1730"/>
    <n v="1"/>
    <x v="1"/>
    <n v="138"/>
    <n v="1"/>
    <n v="648"/>
    <x v="4"/>
    <s v="1414 1420 0345 0329 1822"/>
    <n v="31"/>
    <s v="F"/>
    <s v="A"/>
    <n v="103"/>
    <s v="ALLEY"/>
    <m/>
    <m/>
    <s v="IC"/>
    <s v="Invest Cont"/>
    <n v="648"/>
    <m/>
    <m/>
    <m/>
    <s v="300    BOYD                         ST"/>
    <m/>
    <n v="34.046700000000001"/>
    <n v="-118.2427"/>
  </r>
  <r>
    <n v="200106073"/>
    <d v="2020-01-30T00:00:00"/>
    <x v="227"/>
    <n v="1830"/>
    <n v="1"/>
    <x v="1"/>
    <n v="182"/>
    <n v="1"/>
    <n v="330"/>
    <x v="1"/>
    <s v="1307 0344 0329 1609 1822"/>
    <n v="30"/>
    <s v="M"/>
    <s v="W"/>
    <n v="108"/>
    <s v="PARKING LOT"/>
    <m/>
    <m/>
    <s v="IC"/>
    <s v="Invest Cont"/>
    <n v="330"/>
    <m/>
    <m/>
    <m/>
    <s v="1200 S  OLIVE                        ST"/>
    <m/>
    <n v="34.039499999999997"/>
    <n v="-118.26220000000001"/>
  </r>
  <r>
    <n v="200218260"/>
    <d v="2020-12-06T00:00:00"/>
    <x v="18"/>
    <n v="130"/>
    <n v="2"/>
    <x v="5"/>
    <n v="205"/>
    <n v="1"/>
    <n v="440"/>
    <x v="20"/>
    <n v="344"/>
    <n v="37"/>
    <s v="F"/>
    <s v="O"/>
    <n v="502"/>
    <s v="MULTI-UNIT DWELLING (APARTMENT, DUPLEX, ETC)"/>
    <m/>
    <m/>
    <s v="IC"/>
    <s v="Invest Cont"/>
    <n v="440"/>
    <m/>
    <m/>
    <m/>
    <s v="600 N  DILLON                       ST"/>
    <m/>
    <n v="34.078600000000002"/>
    <n v="-118.2788"/>
  </r>
  <r>
    <n v="200214789"/>
    <d v="2020-09-08T00:00:00"/>
    <x v="256"/>
    <n v="700"/>
    <n v="2"/>
    <x v="5"/>
    <n v="216"/>
    <n v="1"/>
    <n v="510"/>
    <x v="0"/>
    <m/>
    <n v="0"/>
    <m/>
    <m/>
    <n v="101"/>
    <s v="STREET"/>
    <m/>
    <m/>
    <s v="IC"/>
    <s v="Invest Cont"/>
    <n v="510"/>
    <m/>
    <m/>
    <m/>
    <s v="CORONADO                     TR"/>
    <s v="BELLEVUE                     AV"/>
    <n v="34.074599999999997"/>
    <n v="-118.27070000000001"/>
  </r>
  <r>
    <n v="201113222"/>
    <d v="2020-09-03T00:00:00"/>
    <x v="295"/>
    <n v="1000"/>
    <n v="11"/>
    <x v="7"/>
    <n v="1163"/>
    <n v="1"/>
    <n v="341"/>
    <x v="12"/>
    <n v="344"/>
    <n v="0"/>
    <s v="X"/>
    <s v="X"/>
    <n v="221"/>
    <s v="PUBLIC STORAGE"/>
    <m/>
    <m/>
    <s v="IC"/>
    <s v="Invest Cont"/>
    <n v="341"/>
    <m/>
    <m/>
    <m/>
    <s v="4700    FOUNTAIN                     AV"/>
    <m/>
    <n v="34.095599999999997"/>
    <n v="-118.29179999999999"/>
  </r>
  <r>
    <n v="200517725"/>
    <d v="2020-12-11T00:00:00"/>
    <x v="345"/>
    <n v="1"/>
    <n v="5"/>
    <x v="10"/>
    <n v="513"/>
    <n v="2"/>
    <n v="946"/>
    <x v="8"/>
    <s v="1402 1814"/>
    <n v="19"/>
    <s v="F"/>
    <s v="H"/>
    <n v="501"/>
    <s v="SINGLE FAMILY DWELLING"/>
    <m/>
    <m/>
    <s v="AA"/>
    <s v="Adult Arrest"/>
    <n v="946"/>
    <n v="998"/>
    <m/>
    <m/>
    <s v="1100    253RD                        ST"/>
    <m/>
    <n v="33.794699999999999"/>
    <n v="-118.2975"/>
  </r>
  <r>
    <n v="201009780"/>
    <d v="2020-06-07T00:00:00"/>
    <x v="314"/>
    <n v="1900"/>
    <n v="10"/>
    <x v="11"/>
    <n v="1029"/>
    <n v="1"/>
    <n v="230"/>
    <x v="13"/>
    <s v="0906 0342 0202 1309 0302 1310 0371 0374 1822"/>
    <n v="28"/>
    <s v="M"/>
    <s v="H"/>
    <n v="101"/>
    <s v="STREET"/>
    <n v="101"/>
    <s v="REVOLVER"/>
    <s v="AO"/>
    <s v="Adult Other"/>
    <n v="230"/>
    <m/>
    <m/>
    <m/>
    <s v="WOODLEY"/>
    <s v="VANOWEN                      ST"/>
    <n v="34.193899999999999"/>
    <n v="-118.4837"/>
  </r>
  <r>
    <n v="200410303"/>
    <d v="2020-06-29T00:00:00"/>
    <x v="258"/>
    <n v="2300"/>
    <n v="4"/>
    <x v="4"/>
    <n v="473"/>
    <n v="2"/>
    <n v="860"/>
    <x v="66"/>
    <s v="0551 0913"/>
    <n v="17"/>
    <s v="F"/>
    <s v="H"/>
    <n v="501"/>
    <s v="SINGLE FAMILY DWELLING"/>
    <n v="400"/>
    <s v="STRONG-ARM (HANDS, FIST, FEET OR BODILY FORCE)"/>
    <s v="IC"/>
    <s v="Invest Cont"/>
    <n v="860"/>
    <m/>
    <m/>
    <m/>
    <s v="2000    HOLLENBECK                   DR"/>
    <m/>
    <n v="34.037799999999997"/>
    <n v="-118.21899999999999"/>
  </r>
  <r>
    <n v="200406299"/>
    <d v="2020-02-28T00:00:00"/>
    <x v="72"/>
    <n v="1350"/>
    <n v="4"/>
    <x v="4"/>
    <n v="415"/>
    <n v="2"/>
    <n v="624"/>
    <x v="15"/>
    <s v="0400 0416 0913"/>
    <n v="20"/>
    <s v="M"/>
    <s v="H"/>
    <n v="210"/>
    <s v="RESTAURANT/FAST FOOD"/>
    <n v="400"/>
    <s v="STRONG-ARM (HANDS, FIST, FEET OR BODILY FORCE)"/>
    <s v="IC"/>
    <s v="Invest Cont"/>
    <n v="624"/>
    <m/>
    <m/>
    <m/>
    <s v="3100 N  BROADWAY"/>
    <m/>
    <n v="34.0762"/>
    <n v="-118.2119"/>
  </r>
  <r>
    <n v="200904144"/>
    <d v="2020-01-04T00:00:00"/>
    <x v="205"/>
    <n v="2000"/>
    <n v="9"/>
    <x v="3"/>
    <n v="984"/>
    <n v="1"/>
    <n v="330"/>
    <x v="1"/>
    <s v="0344 1302 1307"/>
    <n v="58"/>
    <s v="M"/>
    <s v="O"/>
    <n v="101"/>
    <s v="STREET"/>
    <n v="500"/>
    <s v="UNKNOWN WEAPON/OTHER WEAPON"/>
    <s v="IC"/>
    <s v="Invest Cont"/>
    <n v="330"/>
    <m/>
    <m/>
    <m/>
    <s v="DICKENS                      ST"/>
    <s v="CEDROS                       AV"/>
    <n v="34.150399999999998"/>
    <n v="-118.4517"/>
  </r>
  <r>
    <n v="200816987"/>
    <d v="2020-11-29T00:00:00"/>
    <x v="118"/>
    <n v="1600"/>
    <n v="8"/>
    <x v="12"/>
    <n v="811"/>
    <n v="1"/>
    <n v="330"/>
    <x v="1"/>
    <s v="0377 0930 0344 1822"/>
    <n v="38"/>
    <s v="M"/>
    <s v="W"/>
    <n v="108"/>
    <s v="PARKING LOT"/>
    <m/>
    <m/>
    <s v="IC"/>
    <s v="Invest Cont"/>
    <n v="330"/>
    <m/>
    <m/>
    <m/>
    <s v="LOS LIONES"/>
    <s v="SUNSET                       BL"/>
    <n v="34.041899999999998"/>
    <n v="-118.554"/>
  </r>
  <r>
    <n v="200508531"/>
    <d v="2020-04-21T00:00:00"/>
    <x v="139"/>
    <n v="1630"/>
    <n v="5"/>
    <x v="10"/>
    <n v="509"/>
    <n v="1"/>
    <n v="331"/>
    <x v="23"/>
    <s v="1300 0344 0385"/>
    <n v="61"/>
    <s v="F"/>
    <s v="H"/>
    <n v="104"/>
    <s v="DRIVEWAY"/>
    <m/>
    <m/>
    <s v="IC"/>
    <s v="Invest Cont"/>
    <n v="331"/>
    <m/>
    <m/>
    <m/>
    <s v="24700    PRESIDENT                    AV"/>
    <m/>
    <n v="33.801000000000002"/>
    <n v="-118.3034"/>
  </r>
  <r>
    <n v="201000650"/>
    <d v="2020-04-25T00:00:00"/>
    <x v="75"/>
    <n v="1414"/>
    <n v="10"/>
    <x v="11"/>
    <n v="1033"/>
    <n v="1"/>
    <n v="236"/>
    <x v="46"/>
    <s v="1402 0416 0913 1814 0319 0444 0429 1218 2004 2000"/>
    <n v="40"/>
    <s v="M"/>
    <s v="H"/>
    <n v="158"/>
    <s v="TRANSIENT ENCAMPMENT"/>
    <n v="304"/>
    <s v="CLUB/BAT"/>
    <s v="AO"/>
    <s v="Adult Other"/>
    <n v="236"/>
    <n v="998"/>
    <m/>
    <m/>
    <s v="VICTORY"/>
    <s v="WILBUR"/>
    <n v="34.186599999999999"/>
    <n v="-118.5448"/>
  </r>
  <r>
    <n v="200111649"/>
    <d v="2020-05-13T00:00:00"/>
    <x v="25"/>
    <n v="1"/>
    <n v="1"/>
    <x v="1"/>
    <n v="152"/>
    <n v="1"/>
    <n v="341"/>
    <x v="12"/>
    <s v="0377 1402 0413 0344 1822"/>
    <n v="44"/>
    <s v="M"/>
    <s v="W"/>
    <n v="503"/>
    <s v="HOTEL"/>
    <m/>
    <m/>
    <s v="AO"/>
    <s v="Adult Other"/>
    <n v="341"/>
    <n v="980"/>
    <m/>
    <m/>
    <s v="500 S  GRAND                        AV"/>
    <m/>
    <n v="34.050199999999997"/>
    <n v="-118.254"/>
  </r>
  <r>
    <n v="201306460"/>
    <d v="2020-02-13T00:00:00"/>
    <x v="320"/>
    <n v="1900"/>
    <n v="13"/>
    <x v="6"/>
    <n v="1303"/>
    <n v="1"/>
    <n v="330"/>
    <x v="1"/>
    <s v="0344 1300"/>
    <n v="47"/>
    <s v="F"/>
    <s v="A"/>
    <n v="101"/>
    <s v="STREET"/>
    <m/>
    <m/>
    <s v="IC"/>
    <s v="Invest Cont"/>
    <n v="330"/>
    <m/>
    <m/>
    <m/>
    <s v="1200    WALL                         ST"/>
    <m/>
    <n v="34.034999999999997"/>
    <n v="-118.25530000000001"/>
  </r>
  <r>
    <n v="200320386"/>
    <d v="2020-11-14T00:00:00"/>
    <x v="351"/>
    <n v="2140"/>
    <n v="3"/>
    <x v="2"/>
    <n v="317"/>
    <n v="1"/>
    <n v="230"/>
    <x v="13"/>
    <s v="1309 0913 2000 1814 0447 1310"/>
    <n v="41"/>
    <s v="M"/>
    <s v="H"/>
    <n v="101"/>
    <s v="STREET"/>
    <n v="500"/>
    <s v="UNKNOWN WEAPON/OTHER WEAPON"/>
    <s v="IC"/>
    <s v="Invest Cont"/>
    <n v="230"/>
    <m/>
    <m/>
    <m/>
    <s v="1500 W  22ND                         ST"/>
    <m/>
    <n v="34.036299999999997"/>
    <n v="-118.2919"/>
  </r>
  <r>
    <n v="200515432"/>
    <d v="2020-10-18T00:00:00"/>
    <x v="36"/>
    <n v="855"/>
    <n v="5"/>
    <x v="10"/>
    <n v="507"/>
    <n v="2"/>
    <n v="626"/>
    <x v="10"/>
    <s v="0913 0401 0408 0419 0432 1243 1813 2000"/>
    <n v="36"/>
    <s v="F"/>
    <s v="H"/>
    <n v="502"/>
    <s v="MULTI-UNIT DWELLING (APARTMENT, DUPLEX, ETC)"/>
    <n v="400"/>
    <s v="STRONG-ARM (HANDS, FIST, FEET OR BODILY FORCE)"/>
    <s v="AO"/>
    <s v="Adult Other"/>
    <n v="626"/>
    <n v="930"/>
    <m/>
    <m/>
    <s v="1300 W  227TH                        ST"/>
    <m/>
    <n v="33.820099999999996"/>
    <n v="-118.3015"/>
  </r>
  <r>
    <n v="201206289"/>
    <d v="2020-02-02T00:00:00"/>
    <x v="240"/>
    <n v="800"/>
    <n v="12"/>
    <x v="8"/>
    <n v="1266"/>
    <n v="1"/>
    <n v="420"/>
    <x v="33"/>
    <m/>
    <n v="0"/>
    <m/>
    <m/>
    <n v="101"/>
    <s v="STREET"/>
    <m/>
    <m/>
    <s v="IC"/>
    <s v="Invest Cont"/>
    <n v="420"/>
    <m/>
    <m/>
    <m/>
    <s v="300 W  81ST                         ST"/>
    <m/>
    <n v="33.966000000000001"/>
    <n v="-118.2783"/>
  </r>
  <r>
    <n v="200304407"/>
    <d v="2020-01-07T00:00:00"/>
    <x v="281"/>
    <n v="2220"/>
    <n v="3"/>
    <x v="2"/>
    <n v="353"/>
    <n v="2"/>
    <n v="740"/>
    <x v="21"/>
    <s v="0329 0603 0913"/>
    <n v="32"/>
    <s v="M"/>
    <s v="H"/>
    <n v="121"/>
    <s v="YARD (RESIDENTIAL/BUSINESS)"/>
    <n v="515"/>
    <s v="PHYSICAL PRESENCE"/>
    <s v="AO"/>
    <s v="Adult Other"/>
    <n v="740"/>
    <m/>
    <m/>
    <m/>
    <s v="3600    BUCKINGHAM                   RD"/>
    <m/>
    <n v="34.023200000000003"/>
    <n v="-118.3404"/>
  </r>
  <r>
    <n v="200707120"/>
    <d v="2020-03-03T00:00:00"/>
    <x v="38"/>
    <n v="1900"/>
    <n v="7"/>
    <x v="0"/>
    <n v="701"/>
    <n v="2"/>
    <n v="740"/>
    <x v="21"/>
    <s v="0329 0311 1501"/>
    <n v="32"/>
    <s v="M"/>
    <s v="W"/>
    <n v="203"/>
    <s v="OTHER BUSINESS"/>
    <m/>
    <m/>
    <s v="IC"/>
    <s v="Invest Cont"/>
    <n v="740"/>
    <m/>
    <m/>
    <m/>
    <s v="8300    MELROSE                      AV"/>
    <m/>
    <n v="34.0837"/>
    <n v="-118.3703"/>
  </r>
  <r>
    <n v="201016476"/>
    <d v="2020-12-28T00:00:00"/>
    <x v="203"/>
    <n v="1300"/>
    <n v="10"/>
    <x v="11"/>
    <n v="1025"/>
    <n v="2"/>
    <n v="740"/>
    <x v="21"/>
    <s v="1822 0329 1609"/>
    <n v="0"/>
    <s v="M"/>
    <s v="W"/>
    <n v="602"/>
    <s v="BANK"/>
    <m/>
    <m/>
    <s v="IC"/>
    <s v="Invest Cont"/>
    <n v="740"/>
    <m/>
    <m/>
    <m/>
    <s v="18400    SHERMAN                      WY"/>
    <m/>
    <n v="34.201099999999997"/>
    <n v="-118.5339"/>
  </r>
  <r>
    <n v="200212432"/>
    <d v="2020-07-11T00:00:00"/>
    <x v="247"/>
    <n v="110"/>
    <n v="2"/>
    <x v="5"/>
    <n v="201"/>
    <n v="1"/>
    <n v="520"/>
    <x v="25"/>
    <s v="1607 1302"/>
    <n v="52"/>
    <s v="M"/>
    <s v="H"/>
    <n v="101"/>
    <s v="STREET"/>
    <m/>
    <m/>
    <s v="IC"/>
    <s v="Invest Cont"/>
    <n v="520"/>
    <m/>
    <m/>
    <m/>
    <s v="900 N  MARIPOSA                     AV"/>
    <m/>
    <n v="34.086799999999997"/>
    <n v="-118.2991"/>
  </r>
  <r>
    <n v="200707948"/>
    <d v="2020-04-02T00:00:00"/>
    <x v="173"/>
    <n v="1100"/>
    <n v="7"/>
    <x v="0"/>
    <n v="706"/>
    <n v="2"/>
    <n v="625"/>
    <x v="44"/>
    <s v="0356 0443"/>
    <n v="61"/>
    <s v="M"/>
    <s v="B"/>
    <n v="101"/>
    <s v="STREET"/>
    <n v="511"/>
    <s v="VERBAL THREAT"/>
    <s v="AO"/>
    <s v="Adult Other"/>
    <n v="625"/>
    <m/>
    <m/>
    <m/>
    <s v="6400    WARING                       AV"/>
    <m/>
    <n v="34.085299999999997"/>
    <n v="-118.3342"/>
  </r>
  <r>
    <n v="200208879"/>
    <d v="2020-04-11T00:00:00"/>
    <x v="57"/>
    <n v="500"/>
    <n v="2"/>
    <x v="5"/>
    <n v="218"/>
    <n v="2"/>
    <n v="745"/>
    <x v="9"/>
    <n v="329"/>
    <n v="36"/>
    <s v="F"/>
    <s v="W"/>
    <n v="502"/>
    <s v="MULTI-UNIT DWELLING (APARTMENT, DUPLEX, ETC)"/>
    <m/>
    <m/>
    <s v="IC"/>
    <s v="Invest Cont"/>
    <n v="745"/>
    <m/>
    <m/>
    <m/>
    <s v="800    LAVETA                       TR"/>
    <m/>
    <n v="34.071300000000001"/>
    <n v="-118.25749999999999"/>
  </r>
  <r>
    <n v="201206418"/>
    <d v="2020-02-03T00:00:00"/>
    <x v="233"/>
    <n v="1800"/>
    <n v="12"/>
    <x v="8"/>
    <n v="1233"/>
    <n v="1"/>
    <n v="330"/>
    <x v="1"/>
    <s v="0329 0344 1307 1609"/>
    <n v="54"/>
    <s v="M"/>
    <s v="H"/>
    <n v="101"/>
    <s v="STREET"/>
    <m/>
    <m/>
    <s v="IC"/>
    <s v="Invest Cont"/>
    <n v="330"/>
    <m/>
    <m/>
    <m/>
    <s v="6100    HAAS                         AV"/>
    <m/>
    <n v="33.984200000000001"/>
    <n v="-118.3168"/>
  </r>
  <r>
    <n v="201212234"/>
    <d v="2020-05-05T00:00:00"/>
    <x v="52"/>
    <n v="1515"/>
    <n v="12"/>
    <x v="8"/>
    <n v="1215"/>
    <n v="1"/>
    <n v="761"/>
    <x v="35"/>
    <s v="0334 1822 2004 1402"/>
    <n v="31"/>
    <s v="F"/>
    <s v="H"/>
    <n v="101"/>
    <s v="STREET"/>
    <n v="200"/>
    <s v="KNIFE WITH BLADE 6INCHES OR LESS"/>
    <s v="IC"/>
    <s v="Invest Cont"/>
    <n v="761"/>
    <n v="998"/>
    <m/>
    <m/>
    <s v="SLAUSON                      AV"/>
    <s v="MENLO                        ST"/>
    <n v="33.992100000000001"/>
    <n v="-118.298"/>
  </r>
  <r>
    <n v="200219022"/>
    <d v="2020-12-26T00:00:00"/>
    <x v="34"/>
    <n v="700"/>
    <n v="2"/>
    <x v="5"/>
    <n v="269"/>
    <n v="1"/>
    <n v="330"/>
    <x v="1"/>
    <s v="0344 0329 1601 1609 1307 1822 0216 0209"/>
    <n v="55"/>
    <s v="F"/>
    <s v="W"/>
    <n v="123"/>
    <s v="PARKING UNDERGROUND/BUILDING"/>
    <n v="500"/>
    <s v="UNKNOWN WEAPON/OTHER WEAPON"/>
    <s v="IC"/>
    <s v="Invest Cont"/>
    <n v="330"/>
    <m/>
    <m/>
    <m/>
    <s v="700 S  BIXEL                        ST"/>
    <m/>
    <n v="34.050699999999999"/>
    <n v="-118.26430000000001"/>
  </r>
  <r>
    <n v="200208792"/>
    <d v="2020-04-10T00:00:00"/>
    <x v="285"/>
    <n v="1800"/>
    <n v="2"/>
    <x v="5"/>
    <n v="204"/>
    <n v="1"/>
    <n v="510"/>
    <x v="0"/>
    <m/>
    <n v="0"/>
    <m/>
    <m/>
    <n v="101"/>
    <s v="STREET"/>
    <m/>
    <m/>
    <s v="IC"/>
    <s v="Invest Cont"/>
    <n v="510"/>
    <m/>
    <m/>
    <m/>
    <s v="1000    SANBORN                      AV"/>
    <m/>
    <n v="34.090200000000003"/>
    <n v="-118.2818"/>
  </r>
  <r>
    <n v="200106197"/>
    <d v="2020-02-01T00:00:00"/>
    <x v="87"/>
    <n v="1315"/>
    <n v="1"/>
    <x v="1"/>
    <n v="164"/>
    <n v="2"/>
    <n v="745"/>
    <x v="9"/>
    <s v="0329 2004"/>
    <n v="0"/>
    <s v="X"/>
    <s v="X"/>
    <n v="210"/>
    <s v="RESTAURANT/FAST FOOD"/>
    <m/>
    <m/>
    <s v="IC"/>
    <s v="Invest Cont"/>
    <n v="745"/>
    <m/>
    <m/>
    <m/>
    <s v="100 E  7TH                          ST"/>
    <m/>
    <n v="34.044600000000003"/>
    <n v="-118.25069999999999"/>
  </r>
  <r>
    <n v="200907833"/>
    <d v="2020-03-25T00:00:00"/>
    <x v="35"/>
    <n v="1230"/>
    <n v="9"/>
    <x v="3"/>
    <n v="981"/>
    <n v="2"/>
    <n v="354"/>
    <x v="14"/>
    <s v="0930 1822"/>
    <n v="68"/>
    <s v="F"/>
    <s v="A"/>
    <n v="501"/>
    <s v="SINGLE FAMILY DWELLING"/>
    <m/>
    <m/>
    <s v="IC"/>
    <s v="Invest Cont"/>
    <n v="354"/>
    <m/>
    <m/>
    <m/>
    <s v="14900    DICKENS                      ST"/>
    <m/>
    <n v="34.151200000000003"/>
    <n v="-118.458"/>
  </r>
  <r>
    <n v="201109979"/>
    <d v="2020-06-01T00:00:00"/>
    <x v="14"/>
    <n v="900"/>
    <n v="11"/>
    <x v="7"/>
    <n v="1107"/>
    <n v="2"/>
    <n v="740"/>
    <x v="21"/>
    <s v="0329 1307"/>
    <n v="29"/>
    <s v="F"/>
    <s v="F"/>
    <n v="101"/>
    <s v="STREET"/>
    <m/>
    <m/>
    <s v="IC"/>
    <s v="Invest Cont"/>
    <n v="740"/>
    <m/>
    <m/>
    <m/>
    <s v="5800    BURWOOD                      AV"/>
    <m/>
    <n v="34.126800000000003"/>
    <n v="-118.19240000000001"/>
  </r>
  <r>
    <n v="201015481"/>
    <d v="2020-11-26T00:00:00"/>
    <x v="291"/>
    <n v="2355"/>
    <n v="10"/>
    <x v="11"/>
    <n v="1035"/>
    <n v="2"/>
    <n v="626"/>
    <x v="10"/>
    <s v="2000 0913 0444 1814 0400 2002"/>
    <n v="29"/>
    <s v="F"/>
    <s v="H"/>
    <n v="501"/>
    <s v="SINGLE FAMILY DWELLING"/>
    <n v="400"/>
    <s v="STRONG-ARM (HANDS, FIST, FEET OR BODILY FORCE)"/>
    <s v="AA"/>
    <s v="Adult Arrest"/>
    <n v="626"/>
    <m/>
    <m/>
    <m/>
    <s v="6700    WHITE OAK                    AV"/>
    <m/>
    <n v="34.19"/>
    <n v="-118.5262"/>
  </r>
  <r>
    <n v="200312491"/>
    <d v="2020-06-10T00:00:00"/>
    <x v="343"/>
    <n v="645"/>
    <n v="3"/>
    <x v="2"/>
    <n v="393"/>
    <n v="1"/>
    <n v="510"/>
    <x v="0"/>
    <m/>
    <n v="0"/>
    <m/>
    <m/>
    <n v="101"/>
    <s v="STREET"/>
    <m/>
    <m/>
    <s v="IC"/>
    <s v="Invest Cont"/>
    <n v="510"/>
    <m/>
    <m/>
    <m/>
    <s v="4100    LEIMERT                      BL"/>
    <m/>
    <n v="34.01"/>
    <n v="-118.32389999999999"/>
  </r>
  <r>
    <n v="201010047"/>
    <d v="2020-06-15T00:00:00"/>
    <x v="123"/>
    <n v="2255"/>
    <n v="10"/>
    <x v="11"/>
    <n v="1007"/>
    <n v="1"/>
    <n v="341"/>
    <x v="12"/>
    <s v="0344 1822 2032"/>
    <n v="57"/>
    <s v="M"/>
    <s v="W"/>
    <n v="108"/>
    <s v="PARKING LOT"/>
    <m/>
    <m/>
    <s v="IC"/>
    <s v="Invest Cont"/>
    <n v="341"/>
    <m/>
    <m/>
    <m/>
    <s v="7800    PASO ROBLES                  AV"/>
    <m/>
    <n v="34.2121"/>
    <n v="-118.5027"/>
  </r>
  <r>
    <n v="200119655"/>
    <d v="2020-10-18T00:00:00"/>
    <x v="36"/>
    <n v="1515"/>
    <n v="1"/>
    <x v="1"/>
    <n v="195"/>
    <n v="1"/>
    <n v="761"/>
    <x v="35"/>
    <s v="0334 0416 0913 1814 2000 0443 2004 1218"/>
    <n v="35"/>
    <s v="F"/>
    <s v="B"/>
    <n v="101"/>
    <s v="STREET"/>
    <n v="400"/>
    <s v="STRONG-ARM (HANDS, FIST, FEET OR BODILY FORCE)"/>
    <s v="IC"/>
    <s v="Invest Cont"/>
    <n v="626"/>
    <n v="761"/>
    <m/>
    <m/>
    <s v="MAPLE"/>
    <s v="WASHINGTON"/>
    <n v="34.029600000000002"/>
    <n v="-118.26130000000001"/>
  </r>
  <r>
    <n v="200314360"/>
    <d v="2020-07-18T00:00:00"/>
    <x v="264"/>
    <n v="1600"/>
    <n v="3"/>
    <x v="2"/>
    <n v="395"/>
    <n v="1"/>
    <n v="442"/>
    <x v="16"/>
    <s v="0325 0104 2004"/>
    <n v="19"/>
    <s v="X"/>
    <s v="X"/>
    <n v="202"/>
    <s v="LIQUOR STORE"/>
    <m/>
    <m/>
    <s v="IC"/>
    <s v="Invest Cont"/>
    <n v="442"/>
    <m/>
    <m/>
    <m/>
    <s v="4300 S  WESTERN                      AV"/>
    <m/>
    <n v="34.005200000000002"/>
    <n v="-118.30889999999999"/>
  </r>
  <r>
    <n v="200914048"/>
    <d v="2020-08-27T00:00:00"/>
    <x v="223"/>
    <n v="1500"/>
    <n v="9"/>
    <x v="3"/>
    <n v="969"/>
    <n v="1"/>
    <n v="330"/>
    <x v="1"/>
    <s v="1300 0344 1607 1307"/>
    <n v="52"/>
    <s v="F"/>
    <s v="H"/>
    <n v="108"/>
    <s v="PARKING LOT"/>
    <m/>
    <m/>
    <s v="IC"/>
    <s v="Invest Cont"/>
    <n v="330"/>
    <m/>
    <m/>
    <m/>
    <s v="12700 W  RIVERSIDE                    DR"/>
    <m/>
    <n v="34.157600000000002"/>
    <n v="-118.40989999999999"/>
  </r>
  <r>
    <n v="201006100"/>
    <d v="2020-02-17T00:00:00"/>
    <x v="348"/>
    <n v="1815"/>
    <n v="10"/>
    <x v="11"/>
    <n v="1049"/>
    <n v="2"/>
    <n v="625"/>
    <x v="44"/>
    <s v="0359 0416 1822 0319 0202 0443"/>
    <n v="66"/>
    <s v="M"/>
    <s v="W"/>
    <n v="109"/>
    <s v="PARK/PLAYGROUND"/>
    <n v="400"/>
    <s v="STRONG-ARM (HANDS, FIST, FEET OR BODILY FORCE)"/>
    <s v="IC"/>
    <s v="Invest Cont"/>
    <n v="625"/>
    <m/>
    <m/>
    <m/>
    <s v="WOODLEY"/>
    <s v="BURBANK"/>
    <n v="34.179600000000001"/>
    <n v="-118.482"/>
  </r>
  <r>
    <n v="201305698"/>
    <d v="2020-01-31T00:00:00"/>
    <x v="94"/>
    <n v="1900"/>
    <n v="13"/>
    <x v="6"/>
    <n v="1331"/>
    <n v="1"/>
    <n v="510"/>
    <x v="0"/>
    <m/>
    <n v="0"/>
    <m/>
    <m/>
    <n v="101"/>
    <s v="STREET"/>
    <m/>
    <m/>
    <s v="IC"/>
    <s v="Invest Cont"/>
    <n v="510"/>
    <m/>
    <m/>
    <m/>
    <s v="200 E  30TH                         ST"/>
    <m/>
    <n v="34.021299999999997"/>
    <n v="-118.2696"/>
  </r>
  <r>
    <n v="200711471"/>
    <d v="2020-07-10T00:00:00"/>
    <x v="246"/>
    <n v="2000"/>
    <n v="7"/>
    <x v="0"/>
    <n v="747"/>
    <n v="1"/>
    <n v="330"/>
    <x v="1"/>
    <s v="1300 1307 0344"/>
    <n v="26"/>
    <s v="F"/>
    <s v="B"/>
    <n v="507"/>
    <s v="CONDOMINIUM/TOWNHOUSE"/>
    <m/>
    <m/>
    <s v="IC"/>
    <s v="Invest Cont"/>
    <n v="330"/>
    <m/>
    <m/>
    <m/>
    <s v="EDGEWOOD                     PL"/>
    <s v="LONGWOOD                     PL"/>
    <n v="34.055700000000002"/>
    <n v="-118.33920000000001"/>
  </r>
  <r>
    <n v="200313905"/>
    <d v="2020-07-09T00:00:00"/>
    <x v="6"/>
    <n v="1300"/>
    <n v="3"/>
    <x v="2"/>
    <n v="394"/>
    <n v="1"/>
    <n v="510"/>
    <x v="0"/>
    <m/>
    <n v="0"/>
    <m/>
    <m/>
    <n v="101"/>
    <s v="STREET"/>
    <m/>
    <m/>
    <s v="IC"/>
    <s v="Invest Cont"/>
    <n v="510"/>
    <m/>
    <m/>
    <m/>
    <s v="2700 W  43RD                         PL"/>
    <m/>
    <n v="34.004399999999997"/>
    <n v="-118.3236"/>
  </r>
  <r>
    <n v="200309132"/>
    <d v="2020-03-27T00:00:00"/>
    <x v="7"/>
    <n v="2030"/>
    <n v="3"/>
    <x v="2"/>
    <n v="361"/>
    <n v="1"/>
    <n v="230"/>
    <x v="13"/>
    <s v="0329 0302 1310 1822 0342 0450 2024 1240"/>
    <n v="26"/>
    <s v="M"/>
    <s v="X"/>
    <n v="108"/>
    <s v="PARKING LOT"/>
    <n v="102"/>
    <s v="HAND GUN"/>
    <s v="IC"/>
    <s v="Invest Cont"/>
    <n v="230"/>
    <m/>
    <m/>
    <m/>
    <s v="3700 S  LA BREA                      AV"/>
    <m/>
    <n v="34.0199"/>
    <n v="-118.3556"/>
  </r>
  <r>
    <n v="200511433"/>
    <d v="2020-07-04T00:00:00"/>
    <x v="11"/>
    <n v="2045"/>
    <n v="5"/>
    <x v="10"/>
    <n v="541"/>
    <n v="1"/>
    <n v="230"/>
    <x v="13"/>
    <s v="1822 0429 0400 0416"/>
    <n v="18"/>
    <s v="M"/>
    <s v="W"/>
    <n v="101"/>
    <s v="STREET"/>
    <n v="400"/>
    <s v="STRONG-ARM (HANDS, FIST, FEET OR BODILY FORCE)"/>
    <s v="IC"/>
    <s v="Invest Cont"/>
    <n v="230"/>
    <m/>
    <m/>
    <m/>
    <s v="MIRAFLORES                   AV"/>
    <s v="EVENING SHADE                DR"/>
    <n v="33.752899999999997"/>
    <n v="-118.2975"/>
  </r>
  <r>
    <n v="200513734"/>
    <d v="2020-09-02T00:00:00"/>
    <x v="64"/>
    <n v="515"/>
    <n v="5"/>
    <x v="10"/>
    <n v="585"/>
    <n v="1"/>
    <n v="330"/>
    <x v="1"/>
    <s v="0329 0344 0358 1300 1612"/>
    <n v="50"/>
    <s v="M"/>
    <s v="W"/>
    <n v="501"/>
    <s v="SINGLE FAMILY DWELLING"/>
    <m/>
    <m/>
    <s v="IC"/>
    <s v="Invest Cont"/>
    <n v="330"/>
    <m/>
    <m/>
    <m/>
    <s v="25TH                         ST"/>
    <s v="MEYLER                       ST"/>
    <n v="33.721600000000002"/>
    <n v="-118.29730000000001"/>
  </r>
  <r>
    <n v="200713028"/>
    <d v="2020-08-21T00:00:00"/>
    <x v="183"/>
    <n v="1320"/>
    <n v="7"/>
    <x v="0"/>
    <n v="701"/>
    <n v="1"/>
    <n v="330"/>
    <x v="1"/>
    <s v="1822 1300 0344"/>
    <n v="26"/>
    <s v="F"/>
    <s v="B"/>
    <n v="101"/>
    <s v="STREET"/>
    <m/>
    <m/>
    <s v="IC"/>
    <s v="Invest Cont"/>
    <n v="330"/>
    <m/>
    <m/>
    <m/>
    <s v="WARING                       AV"/>
    <s v="N  KINGS                        RD"/>
    <n v="34.0854"/>
    <n v="-118.37179999999999"/>
  </r>
  <r>
    <n v="200616522"/>
    <d v="2020-10-10T00:00:00"/>
    <x v="149"/>
    <n v="900"/>
    <n v="6"/>
    <x v="9"/>
    <n v="647"/>
    <n v="2"/>
    <n v="624"/>
    <x v="15"/>
    <s v="0400 0416 1822"/>
    <n v="26"/>
    <s v="M"/>
    <s v="H"/>
    <n v="102"/>
    <s v="SIDEWALK"/>
    <n v="400"/>
    <s v="STRONG-ARM (HANDS, FIST, FEET OR BODILY FORCE)"/>
    <s v="IC"/>
    <s v="Invest Cont"/>
    <n v="624"/>
    <m/>
    <m/>
    <m/>
    <s v="1600    VINE                         ST"/>
    <m/>
    <n v="34.099800000000002"/>
    <n v="-118.3267"/>
  </r>
  <r>
    <n v="200315365"/>
    <d v="2020-08-06T00:00:00"/>
    <x v="357"/>
    <n v="2030"/>
    <n v="3"/>
    <x v="2"/>
    <n v="393"/>
    <n v="1"/>
    <n v="440"/>
    <x v="20"/>
    <s v="1202 0344 1822 2032"/>
    <n v="64"/>
    <s v="F"/>
    <s v="O"/>
    <n v="101"/>
    <s v="STREET"/>
    <m/>
    <m/>
    <s v="IC"/>
    <s v="Invest Cont"/>
    <n v="440"/>
    <m/>
    <m/>
    <m/>
    <s v="CRENSHAW                     BL"/>
    <s v="HOMELAND                     DR"/>
    <n v="34.005299999999998"/>
    <n v="-118.33369999999999"/>
  </r>
  <r>
    <n v="200321883"/>
    <d v="2020-12-17T00:00:00"/>
    <x v="341"/>
    <n v="845"/>
    <n v="3"/>
    <x v="2"/>
    <n v="393"/>
    <n v="2"/>
    <n v="740"/>
    <x v="21"/>
    <s v="0329 1822"/>
    <n v="20"/>
    <s v="F"/>
    <s v="B"/>
    <n v="501"/>
    <s v="SINGLE FAMILY DWELLING"/>
    <m/>
    <m/>
    <s v="IC"/>
    <s v="Invest Cont"/>
    <n v="740"/>
    <m/>
    <m/>
    <m/>
    <s v="4200    CRENSHAW                     BL"/>
    <m/>
    <n v="34.007800000000003"/>
    <n v="-118.33499999999999"/>
  </r>
  <r>
    <n v="200413383"/>
    <d v="2020-09-03T00:00:00"/>
    <x v="84"/>
    <n v="800"/>
    <n v="4"/>
    <x v="4"/>
    <n v="413"/>
    <n v="1"/>
    <n v="330"/>
    <x v="1"/>
    <s v="0344 1302"/>
    <n v="27"/>
    <s v="F"/>
    <s v="H"/>
    <n v="704"/>
    <s v="ELEMENTARY SCHOOL"/>
    <m/>
    <m/>
    <s v="IC"/>
    <s v="Invest Cont"/>
    <n v="330"/>
    <m/>
    <m/>
    <m/>
    <s v="100 E  AVENUE 35"/>
    <m/>
    <n v="34.0852"/>
    <n v="-118.2115"/>
  </r>
  <r>
    <n v="200315292"/>
    <d v="2020-08-05T00:00:00"/>
    <x v="43"/>
    <n v="5"/>
    <n v="3"/>
    <x v="2"/>
    <n v="398"/>
    <n v="1"/>
    <n v="230"/>
    <x v="13"/>
    <s v="0913 0361 0416 0446 0447 0429 2034 0603"/>
    <n v="58"/>
    <s v="M"/>
    <s v="H"/>
    <n v="502"/>
    <s v="MULTI-UNIT DWELLING (APARTMENT, DUPLEX, ETC)"/>
    <n v="400"/>
    <s v="STRONG-ARM (HANDS, FIST, FEET OR BODILY FORCE)"/>
    <s v="IC"/>
    <s v="Invest Cont"/>
    <n v="230"/>
    <m/>
    <m/>
    <m/>
    <s v="600 W  40TH                         PL"/>
    <m/>
    <n v="34.010599999999997"/>
    <n v="-118.2842"/>
  </r>
  <r>
    <n v="200918875"/>
    <d v="2020-12-27T00:00:00"/>
    <x v="34"/>
    <n v="2000"/>
    <n v="9"/>
    <x v="3"/>
    <n v="974"/>
    <n v="1"/>
    <n v="510"/>
    <x v="0"/>
    <m/>
    <n v="0"/>
    <m/>
    <m/>
    <n v="101"/>
    <s v="STREET"/>
    <m/>
    <m/>
    <s v="IC"/>
    <s v="Invest Cont"/>
    <n v="510"/>
    <m/>
    <m/>
    <m/>
    <s v="WILLIS"/>
    <s v="CAMARILLO"/>
    <n v="34.157499999999999"/>
    <n v="-118.45529999999999"/>
  </r>
  <r>
    <n v="201218641"/>
    <d v="2020-08-16T00:00:00"/>
    <x v="116"/>
    <n v="1500"/>
    <n v="12"/>
    <x v="8"/>
    <n v="1232"/>
    <n v="1"/>
    <n v="230"/>
    <x v="13"/>
    <s v="1822 1100 1402 1407 1309 0209 0302 0309 0450 0906"/>
    <n v="25"/>
    <s v="M"/>
    <s v="B"/>
    <n v="101"/>
    <s v="STREET"/>
    <n v="109"/>
    <s v="SEMI-AUTOMATIC PISTOL"/>
    <s v="IC"/>
    <s v="Invest Cont"/>
    <n v="230"/>
    <m/>
    <m/>
    <m/>
    <s v="3400 W  59TH                         PL"/>
    <m/>
    <n v="33.9863"/>
    <n v="-118.333"/>
  </r>
  <r>
    <n v="201215051"/>
    <d v="2020-06-20T00:00:00"/>
    <x v="50"/>
    <n v="2340"/>
    <n v="12"/>
    <x v="8"/>
    <n v="1211"/>
    <n v="1"/>
    <n v="210"/>
    <x v="11"/>
    <s v="1822 0337 0334 0443 1309 1310 1313"/>
    <n v="45"/>
    <s v="F"/>
    <s v="H"/>
    <n v="108"/>
    <s v="PARKING LOT"/>
    <n v="102"/>
    <s v="HAND GUN"/>
    <s v="IC"/>
    <s v="Invest Cont"/>
    <n v="210"/>
    <m/>
    <m/>
    <m/>
    <s v="SLAUSON                      AV"/>
    <s v="BRYNHURST                    AV"/>
    <n v="33.988999999999997"/>
    <n v="-118.333"/>
  </r>
  <r>
    <n v="200812186"/>
    <d v="2020-07-22T00:00:00"/>
    <x v="231"/>
    <n v="900"/>
    <n v="8"/>
    <x v="12"/>
    <n v="858"/>
    <n v="1"/>
    <n v="310"/>
    <x v="5"/>
    <s v="0913 1605 1802 0344"/>
    <n v="54"/>
    <s v="M"/>
    <s v="H"/>
    <n v="210"/>
    <s v="RESTAURANT/FAST FOOD"/>
    <m/>
    <m/>
    <s v="IC"/>
    <s v="Invest Cont"/>
    <n v="310"/>
    <m/>
    <m/>
    <m/>
    <s v="1400 S  ROBERTSON                    BL"/>
    <m/>
    <n v="34.052100000000003"/>
    <n v="-118.38639999999999"/>
  </r>
  <r>
    <n v="200508369"/>
    <d v="2020-04-16T00:00:00"/>
    <x v="96"/>
    <n v="1500"/>
    <n v="5"/>
    <x v="10"/>
    <n v="555"/>
    <n v="1"/>
    <n v="330"/>
    <x v="1"/>
    <s v="1300 1307 0344 0329 1609 0358 1302"/>
    <n v="46"/>
    <s v="F"/>
    <s v="B"/>
    <n v="101"/>
    <s v="STREET"/>
    <m/>
    <m/>
    <s v="IC"/>
    <s v="Invest Cont"/>
    <n v="330"/>
    <m/>
    <m/>
    <m/>
    <s v="300 N  GRAND                        AV"/>
    <m/>
    <n v="33.745100000000001"/>
    <n v="-118.2901"/>
  </r>
  <r>
    <n v="200213143"/>
    <d v="2020-07-29T00:00:00"/>
    <x v="190"/>
    <n v="2000"/>
    <n v="2"/>
    <x v="5"/>
    <n v="279"/>
    <n v="2"/>
    <n v="745"/>
    <x v="9"/>
    <s v="1300 0329 1822"/>
    <n v="49"/>
    <s v="M"/>
    <s v="H"/>
    <n v="122"/>
    <s v="VEHICLE, PASSENGER/TRUCK"/>
    <m/>
    <m/>
    <s v="IC"/>
    <s v="Invest Cont"/>
    <n v="745"/>
    <m/>
    <m/>
    <m/>
    <s v="UNION                        AV"/>
    <s v="11TH                         PL"/>
    <n v="34.048099999999998"/>
    <n v="-118.2749"/>
  </r>
  <r>
    <n v="201109357"/>
    <d v="2020-05-14T00:00:00"/>
    <x v="80"/>
    <n v="350"/>
    <n v="11"/>
    <x v="7"/>
    <n v="1179"/>
    <n v="1"/>
    <n v="480"/>
    <x v="2"/>
    <n v="344"/>
    <n v="25"/>
    <s v="M"/>
    <s v="A"/>
    <n v="104"/>
    <s v="DRIVEWAY"/>
    <m/>
    <m/>
    <s v="IC"/>
    <s v="Invest Cont"/>
    <n v="480"/>
    <m/>
    <m/>
    <m/>
    <s v="100 E  AVENUE 42"/>
    <m/>
    <n v="34.093699999999998"/>
    <n v="-118.2092"/>
  </r>
  <r>
    <n v="200810209"/>
    <d v="2020-06-01T00:00:00"/>
    <x v="156"/>
    <n v="2100"/>
    <n v="8"/>
    <x v="12"/>
    <n v="855"/>
    <n v="1"/>
    <n v="330"/>
    <x v="1"/>
    <s v="0344 0346"/>
    <n v="29"/>
    <s v="M"/>
    <s v="W"/>
    <n v="101"/>
    <s v="STREET"/>
    <m/>
    <m/>
    <s v="IC"/>
    <s v="Invest Cont"/>
    <n v="330"/>
    <m/>
    <m/>
    <m/>
    <s v="MALCOLM                      AV"/>
    <s v="MASSACHUSETTS                AV"/>
    <n v="34.0505"/>
    <n v="-118.4349"/>
  </r>
  <r>
    <n v="200509723"/>
    <d v="2020-05-20T00:00:00"/>
    <x v="329"/>
    <n v="1900"/>
    <n v="5"/>
    <x v="10"/>
    <n v="557"/>
    <n v="1"/>
    <n v="440"/>
    <x v="20"/>
    <s v="0329 0344"/>
    <n v="50"/>
    <s v="M"/>
    <s v="H"/>
    <n v="501"/>
    <s v="SINGLE FAMILY DWELLING"/>
    <m/>
    <m/>
    <s v="IC"/>
    <s v="Invest Cont"/>
    <n v="440"/>
    <m/>
    <m/>
    <m/>
    <s v="100 S  GRAND                        AV"/>
    <m/>
    <n v="33.743299999999998"/>
    <n v="-118.2901"/>
  </r>
  <r>
    <n v="200316424"/>
    <d v="2020-08-28T00:00:00"/>
    <x v="49"/>
    <n v="2300"/>
    <n v="3"/>
    <x v="2"/>
    <n v="301"/>
    <n v="1"/>
    <n v="236"/>
    <x v="46"/>
    <s v="1309 2000 1813 0913 0329 0447"/>
    <n v="36"/>
    <s v="F"/>
    <s v="B"/>
    <n v="122"/>
    <s v="VEHICLE, PASSENGER/TRUCK"/>
    <n v="306"/>
    <s v="ROCK/THROWN OBJECT"/>
    <s v="AA"/>
    <s v="Adult Arrest"/>
    <n v="236"/>
    <m/>
    <m/>
    <m/>
    <s v="2500 S  REDONDO                      BL"/>
    <m/>
    <n v="34.0334"/>
    <n v="-118.3639"/>
  </r>
  <r>
    <n v="200108719"/>
    <d v="2020-03-08T00:00:00"/>
    <x v="17"/>
    <n v="2330"/>
    <n v="1"/>
    <x v="1"/>
    <n v="152"/>
    <n v="2"/>
    <n v="624"/>
    <x v="15"/>
    <s v="0400 0444 0913"/>
    <n v="52"/>
    <s v="M"/>
    <s v="H"/>
    <n v="710"/>
    <s v="OTHER PREMISE"/>
    <n v="400"/>
    <s v="STRONG-ARM (HANDS, FIST, FEET OR BODILY FORCE)"/>
    <s v="AO"/>
    <s v="Adult Other"/>
    <n v="624"/>
    <m/>
    <m/>
    <m/>
    <s v="500 S  FLOWER                       ST"/>
    <m/>
    <n v="34.051600000000001"/>
    <n v="-118.2561"/>
  </r>
  <r>
    <n v="201226335"/>
    <d v="2020-12-13T00:00:00"/>
    <x v="97"/>
    <n v="1115"/>
    <n v="12"/>
    <x v="8"/>
    <n v="1273"/>
    <n v="1"/>
    <n v="330"/>
    <x v="1"/>
    <s v="1822 0344"/>
    <n v="41"/>
    <s v="M"/>
    <s v="B"/>
    <n v="101"/>
    <s v="STREET"/>
    <m/>
    <m/>
    <s v="IC"/>
    <s v="Invest Cont"/>
    <n v="330"/>
    <m/>
    <m/>
    <m/>
    <s v="8700 S  HOBART                       BL"/>
    <m/>
    <n v="33.957000000000001"/>
    <n v="-118.3079"/>
  </r>
  <r>
    <n v="200716107"/>
    <d v="2020-11-18T00:00:00"/>
    <x v="278"/>
    <n v="1200"/>
    <n v="7"/>
    <x v="0"/>
    <n v="721"/>
    <n v="1"/>
    <n v="442"/>
    <x v="16"/>
    <s v="1822 0325 0344"/>
    <n v="54"/>
    <s v="M"/>
    <s v="W"/>
    <n v="406"/>
    <s v="OTHER STORE"/>
    <m/>
    <m/>
    <s v="IC"/>
    <s v="Invest Cont"/>
    <n v="442"/>
    <m/>
    <m/>
    <m/>
    <s v="8500    BEVERLY                      BL"/>
    <m/>
    <n v="34.076099999999997"/>
    <n v="-118.3772"/>
  </r>
  <r>
    <n v="200317332"/>
    <d v="2020-09-14T00:00:00"/>
    <x v="311"/>
    <n v="1525"/>
    <n v="3"/>
    <x v="2"/>
    <n v="394"/>
    <n v="2"/>
    <n v="740"/>
    <x v="21"/>
    <s v="0329 1300 1822 2024 1212 2003"/>
    <n v="19"/>
    <s v="X"/>
    <s v="X"/>
    <n v="122"/>
    <s v="VEHICLE, PASSENGER/TRUCK"/>
    <n v="400"/>
    <s v="STRONG-ARM (HANDS, FIST, FEET OR BODILY FORCE)"/>
    <s v="IC"/>
    <s v="Invest Cont"/>
    <n v="740"/>
    <m/>
    <m/>
    <m/>
    <s v="4100    2ND                          AV"/>
    <m/>
    <n v="34.010300000000001"/>
    <n v="-118.3193"/>
  </r>
  <r>
    <n v="200409344"/>
    <d v="2020-05-29T00:00:00"/>
    <x v="177"/>
    <n v="2355"/>
    <n v="4"/>
    <x v="4"/>
    <n v="491"/>
    <n v="1"/>
    <n v="310"/>
    <x v="5"/>
    <s v="1609 0329"/>
    <n v="0"/>
    <s v="M"/>
    <s v="W"/>
    <n v="210"/>
    <s v="RESTAURANT/FAST FOOD"/>
    <m/>
    <m/>
    <s v="IC"/>
    <s v="Invest Cont"/>
    <n v="310"/>
    <m/>
    <m/>
    <m/>
    <s v="1700 S  SOTO                         ST"/>
    <m/>
    <n v="34.023299999999999"/>
    <n v="-118.2222"/>
  </r>
  <r>
    <n v="200309289"/>
    <d v="2020-03-31T00:00:00"/>
    <x v="152"/>
    <n v="2200"/>
    <n v="3"/>
    <x v="2"/>
    <n v="393"/>
    <n v="1"/>
    <n v="815"/>
    <x v="54"/>
    <s v="0515 0503 0522 1402 1415 0400 0913"/>
    <n v="43"/>
    <s v="F"/>
    <s v="B"/>
    <n v="501"/>
    <s v="SINGLE FAMILY DWELLING"/>
    <n v="400"/>
    <s v="STRONG-ARM (HANDS, FIST, FEET OR BODILY FORCE)"/>
    <s v="AO"/>
    <s v="Adult Other"/>
    <n v="815"/>
    <m/>
    <m/>
    <m/>
    <s v="4100    MC CLUNG                     DR"/>
    <m/>
    <n v="34.010100000000001"/>
    <n v="-118.33410000000001"/>
  </r>
  <r>
    <n v="200808363"/>
    <d v="2020-04-16T00:00:00"/>
    <x v="96"/>
    <n v="100"/>
    <n v="8"/>
    <x v="12"/>
    <n v="851"/>
    <n v="1"/>
    <n v="341"/>
    <x v="12"/>
    <s v="1202 1822 0202 0209 0216 1309 0344"/>
    <n v="65"/>
    <s v="M"/>
    <s v="W"/>
    <n v="707"/>
    <s v="GARAGE/CARPORT"/>
    <m/>
    <m/>
    <s v="IC"/>
    <s v="Invest Cont"/>
    <n v="341"/>
    <n v="480"/>
    <m/>
    <m/>
    <s v="12100    OHIO                         AV"/>
    <m/>
    <n v="34.040199999999999"/>
    <n v="-118.4629"/>
  </r>
  <r>
    <n v="200710441"/>
    <d v="2020-06-14T00:00:00"/>
    <x v="123"/>
    <n v="1000"/>
    <n v="7"/>
    <x v="0"/>
    <n v="735"/>
    <n v="2"/>
    <n v="740"/>
    <x v="21"/>
    <s v="0329 0311"/>
    <n v="26"/>
    <s v="M"/>
    <s v="B"/>
    <n v="203"/>
    <s v="OTHER BUSINESS"/>
    <m/>
    <m/>
    <s v="AO"/>
    <s v="Adult Other"/>
    <n v="740"/>
    <m/>
    <m/>
    <m/>
    <s v="5300    WILSHIRE                     BL"/>
    <m/>
    <n v="34.062199999999997"/>
    <n v="-118.34399999999999"/>
  </r>
  <r>
    <n v="200205437"/>
    <d v="2020-01-30T00:00:00"/>
    <x v="259"/>
    <n v="1230"/>
    <n v="2"/>
    <x v="5"/>
    <n v="249"/>
    <n v="1"/>
    <n v="350"/>
    <x v="60"/>
    <s v="0344 1822"/>
    <n v="30"/>
    <s v="M"/>
    <s v="B"/>
    <n v="101"/>
    <s v="STREET"/>
    <m/>
    <m/>
    <s v="IC"/>
    <s v="Invest Cont"/>
    <n v="350"/>
    <m/>
    <m/>
    <m/>
    <s v="1300 W  5TH                          ST"/>
    <m/>
    <n v="34.054900000000004"/>
    <n v="-118.26139999999999"/>
  </r>
  <r>
    <n v="200106875"/>
    <d v="2020-02-10T00:00:00"/>
    <x v="233"/>
    <n v="1600"/>
    <n v="1"/>
    <x v="1"/>
    <n v="163"/>
    <n v="2"/>
    <n v="354"/>
    <x v="14"/>
    <n v="377"/>
    <n v="29"/>
    <s v="F"/>
    <s v="W"/>
    <n v="602"/>
    <s v="BANK"/>
    <m/>
    <m/>
    <s v="IC"/>
    <s v="Invest Cont"/>
    <n v="354"/>
    <m/>
    <m/>
    <m/>
    <s v="9TH                          ST"/>
    <s v="BROADWAY"/>
    <n v="34.042299999999997"/>
    <n v="-118.2561"/>
  </r>
  <r>
    <n v="200309524"/>
    <d v="2020-04-05T00:00:00"/>
    <x v="134"/>
    <n v="1300"/>
    <n v="3"/>
    <x v="2"/>
    <n v="337"/>
    <n v="2"/>
    <n v="888"/>
    <x v="24"/>
    <s v="1822 0342 1309"/>
    <n v="50"/>
    <s v="M"/>
    <s v="B"/>
    <n v="501"/>
    <s v="SINGLE FAMILY DWELLING"/>
    <m/>
    <m/>
    <s v="IC"/>
    <s v="Invest Cont"/>
    <n v="888"/>
    <m/>
    <m/>
    <m/>
    <s v="3000    BRIGHTON                     AV"/>
    <m/>
    <n v="34.0274"/>
    <n v="-118.3015"/>
  </r>
  <r>
    <n v="201216880"/>
    <d v="2020-07-19T00:00:00"/>
    <x v="221"/>
    <n v="640"/>
    <n v="12"/>
    <x v="8"/>
    <n v="1259"/>
    <n v="1"/>
    <n v="440"/>
    <x v="20"/>
    <s v="0344 1202"/>
    <n v="62"/>
    <s v="M"/>
    <s v="H"/>
    <n v="501"/>
    <s v="SINGLE FAMILY DWELLING"/>
    <m/>
    <m/>
    <s v="IC"/>
    <s v="Invest Cont"/>
    <n v="440"/>
    <m/>
    <m/>
    <m/>
    <s v="400 E  73RD                         ST"/>
    <m/>
    <n v="33.9739"/>
    <n v="-118.26779999999999"/>
  </r>
  <r>
    <n v="201218706"/>
    <d v="2020-08-16T00:00:00"/>
    <x v="116"/>
    <n v="1600"/>
    <n v="12"/>
    <x v="8"/>
    <n v="1268"/>
    <n v="2"/>
    <n v="956"/>
    <x v="29"/>
    <s v="0913 1906"/>
    <n v="51"/>
    <s v="M"/>
    <s v="B"/>
    <n v="501"/>
    <s v="SINGLE FAMILY DWELLING"/>
    <n v="511"/>
    <s v="VERBAL THREAT"/>
    <s v="IC"/>
    <s v="Invest Cont"/>
    <n v="956"/>
    <m/>
    <m/>
    <m/>
    <s v="200 W  85TH                         ST"/>
    <m/>
    <n v="33.961500000000001"/>
    <n v="-118.2756"/>
  </r>
  <r>
    <n v="200817973"/>
    <d v="2020-12-28T00:00:00"/>
    <x v="340"/>
    <n v="1200"/>
    <n v="8"/>
    <x v="12"/>
    <n v="836"/>
    <n v="1"/>
    <n v="310"/>
    <x v="5"/>
    <s v="0358 1607 0344 1822"/>
    <n v="56"/>
    <s v="M"/>
    <s v="W"/>
    <n v="123"/>
    <s v="PARKING UNDERGROUND/BUILDING"/>
    <m/>
    <m/>
    <s v="IC"/>
    <s v="Invest Cont"/>
    <n v="310"/>
    <m/>
    <m/>
    <m/>
    <s v="1900    PANDORA                      AV"/>
    <m/>
    <n v="34.0548"/>
    <n v="-118.4241"/>
  </r>
  <r>
    <n v="201112790"/>
    <d v="2020-08-23T00:00:00"/>
    <x v="183"/>
    <n v="1600"/>
    <n v="11"/>
    <x v="7"/>
    <n v="1132"/>
    <n v="1"/>
    <n v="510"/>
    <x v="0"/>
    <m/>
    <n v="0"/>
    <m/>
    <m/>
    <n v="101"/>
    <s v="STREET"/>
    <m/>
    <m/>
    <s v="IC"/>
    <s v="Invest Cont"/>
    <n v="510"/>
    <m/>
    <m/>
    <m/>
    <s v="3100    WAVERLY                      DR"/>
    <m/>
    <n v="34.111600000000003"/>
    <n v="-118.26909999999999"/>
  </r>
  <r>
    <n v="200809312"/>
    <d v="2020-05-11T00:00:00"/>
    <x v="63"/>
    <n v="2220"/>
    <n v="8"/>
    <x v="12"/>
    <n v="884"/>
    <n v="1"/>
    <n v="440"/>
    <x v="20"/>
    <s v="1822 1420 0344 0394"/>
    <n v="38"/>
    <s v="M"/>
    <s v="W"/>
    <n v="502"/>
    <s v="MULTI-UNIT DWELLING (APARTMENT, DUPLEX, ETC)"/>
    <m/>
    <m/>
    <s v="IC"/>
    <s v="Invest Cont"/>
    <n v="440"/>
    <m/>
    <m/>
    <m/>
    <s v="10900    AYRES                        AV"/>
    <m/>
    <n v="34.039000000000001"/>
    <n v="-118.4286"/>
  </r>
  <r>
    <n v="200105142"/>
    <d v="2020-01-16T00:00:00"/>
    <x v="54"/>
    <n v="1930"/>
    <n v="1"/>
    <x v="1"/>
    <n v="111"/>
    <n v="2"/>
    <n v="745"/>
    <x v="9"/>
    <s v="0329 1822 1414 1202"/>
    <n v="60"/>
    <s v="M"/>
    <s v="H"/>
    <n v="121"/>
    <s v="YARD (RESIDENTIAL/BUSINESS)"/>
    <n v="506"/>
    <s v="FIRE"/>
    <s v="IC"/>
    <s v="Invest Cont"/>
    <n v="745"/>
    <m/>
    <m/>
    <m/>
    <s v="800 N  BUNKER HILL                  AV"/>
    <m/>
    <n v="34.063699999999997"/>
    <n v="-118.244"/>
  </r>
  <r>
    <n v="201013563"/>
    <d v="2020-09-29T00:00:00"/>
    <x v="294"/>
    <n v="800"/>
    <n v="10"/>
    <x v="11"/>
    <n v="1065"/>
    <n v="1"/>
    <n v="330"/>
    <x v="1"/>
    <s v="1300 0344 1822 0321"/>
    <n v="33"/>
    <s v="F"/>
    <s v="B"/>
    <n v="123"/>
    <s v="PARKING UNDERGROUND/BUILDING"/>
    <m/>
    <m/>
    <s v="IC"/>
    <s v="Invest Cont"/>
    <n v="330"/>
    <m/>
    <m/>
    <m/>
    <s v="5400    NEWCASTLE                    AV"/>
    <m/>
    <n v="34.168700000000001"/>
    <n v="-118.5244"/>
  </r>
  <r>
    <n v="200208099"/>
    <d v="2020-03-15T00:00:00"/>
    <x v="159"/>
    <n v="145"/>
    <n v="2"/>
    <x v="5"/>
    <n v="216"/>
    <n v="1"/>
    <n v="230"/>
    <x v="13"/>
    <s v="0913 1824 1258 1251 1815 0416 0446 2024"/>
    <n v="13"/>
    <s v="F"/>
    <s v="H"/>
    <n v="720"/>
    <s v="JUNIOR HIGH SCHOOL"/>
    <n v="400"/>
    <s v="STRONG-ARM (HANDS, FIST, FEET OR BODILY FORCE)"/>
    <s v="IC"/>
    <s v="Invest Cont"/>
    <n v="230"/>
    <m/>
    <m/>
    <m/>
    <s v="1000    MOHAWK                       ST"/>
    <m/>
    <n v="34.0764"/>
    <n v="-118.26560000000001"/>
  </r>
  <r>
    <n v="200106228"/>
    <d v="2020-02-02T00:00:00"/>
    <x v="87"/>
    <n v="2220"/>
    <n v="1"/>
    <x v="1"/>
    <n v="171"/>
    <n v="2"/>
    <n v="624"/>
    <x v="15"/>
    <s v="0444 1822"/>
    <n v="17"/>
    <s v="F"/>
    <s v="H"/>
    <n v="735"/>
    <s v="NIGHT CLUB (OPEN EVENINGS ONLY)"/>
    <n v="400"/>
    <s v="STRONG-ARM (HANDS, FIST, FEET OR BODILY FORCE)"/>
    <s v="IC"/>
    <s v="Invest Cont"/>
    <n v="624"/>
    <m/>
    <m/>
    <m/>
    <s v="800 W  OLYMPIC                      BL"/>
    <m/>
    <n v="34.045000000000002"/>
    <n v="-118.264"/>
  </r>
  <r>
    <n v="200506872"/>
    <d v="2020-03-07T00:00:00"/>
    <x v="330"/>
    <n v="1140"/>
    <n v="5"/>
    <x v="10"/>
    <n v="564"/>
    <n v="2"/>
    <n v="624"/>
    <x v="15"/>
    <s v="0602 1300 0554 1310 1240 0416 0446 0913"/>
    <n v="14"/>
    <s v="M"/>
    <s v="H"/>
    <n v="108"/>
    <s v="PARKING LOT"/>
    <n v="400"/>
    <s v="STRONG-ARM (HANDS, FIST, FEET OR BODILY FORCE)"/>
    <s v="AO"/>
    <s v="Adult Other"/>
    <n v="624"/>
    <m/>
    <m/>
    <m/>
    <s v="200 S  PACIFIC                      AV"/>
    <m/>
    <n v="33.741900000000001"/>
    <n v="-118.28789999999999"/>
  </r>
  <r>
    <n v="201308370"/>
    <d v="2020-03-15T00:00:00"/>
    <x v="342"/>
    <n v="1125"/>
    <n v="13"/>
    <x v="6"/>
    <n v="1367"/>
    <n v="1"/>
    <n v="341"/>
    <x v="12"/>
    <n v="344"/>
    <n v="22"/>
    <s v="F"/>
    <s v="H"/>
    <n v="101"/>
    <s v="STREET"/>
    <m/>
    <m/>
    <s v="IC"/>
    <s v="Invest Cont"/>
    <n v="341"/>
    <m/>
    <m/>
    <m/>
    <s v="4500 S  ALAMEDA                      ST"/>
    <m/>
    <n v="34"/>
    <n v="-118.2389"/>
  </r>
  <r>
    <n v="200715572"/>
    <d v="2020-11-02T00:00:00"/>
    <x v="245"/>
    <n v="1900"/>
    <n v="7"/>
    <x v="0"/>
    <n v="721"/>
    <n v="2"/>
    <n v="626"/>
    <x v="10"/>
    <s v="2000 1813 0444 1202 2021"/>
    <n v="79"/>
    <s v="F"/>
    <s v="H"/>
    <n v="502"/>
    <s v="MULTI-UNIT DWELLING (APARTMENT, DUPLEX, ETC)"/>
    <n v="400"/>
    <s v="STRONG-ARM (HANDS, FIST, FEET OR BODILY FORCE)"/>
    <s v="IC"/>
    <s v="Invest Cont"/>
    <n v="626"/>
    <m/>
    <m/>
    <m/>
    <s v="400 S  WILLAMAN                     DR"/>
    <m/>
    <n v="34.0717"/>
    <n v="-118.3806"/>
  </r>
  <r>
    <n v="201307683"/>
    <d v="2020-03-06T00:00:00"/>
    <x v="324"/>
    <n v="1200"/>
    <n v="13"/>
    <x v="6"/>
    <n v="1331"/>
    <n v="2"/>
    <n v="354"/>
    <x v="14"/>
    <n v="1822"/>
    <n v="29"/>
    <s v="F"/>
    <s v="B"/>
    <n v="501"/>
    <s v="SINGLE FAMILY DWELLING"/>
    <m/>
    <m/>
    <s v="IC"/>
    <s v="Invest Cont"/>
    <n v="354"/>
    <m/>
    <m/>
    <m/>
    <s v="2700 S  GRAND                        AV"/>
    <m/>
    <n v="34.025399999999998"/>
    <n v="-118.27290000000001"/>
  </r>
  <r>
    <n v="201013389"/>
    <d v="2020-09-24T00:00:00"/>
    <x v="83"/>
    <n v="1630"/>
    <n v="10"/>
    <x v="11"/>
    <n v="1065"/>
    <n v="1"/>
    <n v="330"/>
    <x v="1"/>
    <s v="9999 0344 1822 1420"/>
    <n v="41"/>
    <s v="F"/>
    <s v="W"/>
    <n v="108"/>
    <s v="PARKING LOT"/>
    <m/>
    <m/>
    <s v="IC"/>
    <s v="Invest Cont"/>
    <n v="330"/>
    <m/>
    <m/>
    <m/>
    <s v="5300    YARMOUTH                     AV"/>
    <m/>
    <n v="34.167000000000002"/>
    <n v="-118.52030000000001"/>
  </r>
  <r>
    <n v="200510581"/>
    <d v="2020-06-13T00:00:00"/>
    <x v="93"/>
    <n v="1"/>
    <n v="5"/>
    <x v="10"/>
    <n v="566"/>
    <n v="2"/>
    <n v="624"/>
    <x v="15"/>
    <s v="0913 0602 0553 0416"/>
    <n v="30"/>
    <s v="M"/>
    <s v="H"/>
    <n v="501"/>
    <s v="SINGLE FAMILY DWELLING"/>
    <n v="400"/>
    <s v="STRONG-ARM (HANDS, FIST, FEET OR BODILY FORCE)"/>
    <s v="AO"/>
    <s v="Adult Other"/>
    <n v="624"/>
    <m/>
    <m/>
    <m/>
    <s v="1200 S  PALOS VERDES                 ST"/>
    <m/>
    <n v="33.732399999999998"/>
    <n v="-118.2814"/>
  </r>
  <r>
    <n v="200907933"/>
    <d v="2020-03-28T00:00:00"/>
    <x v="71"/>
    <n v="1700"/>
    <n v="9"/>
    <x v="3"/>
    <n v="911"/>
    <n v="2"/>
    <n v="930"/>
    <x v="30"/>
    <s v="0913 0561 0421"/>
    <n v="56"/>
    <s v="F"/>
    <s v="H"/>
    <n v="502"/>
    <s v="MULTI-UNIT DWELLING (APARTMENT, DUPLEX, ETC)"/>
    <n v="511"/>
    <s v="VERBAL THREAT"/>
    <s v="AO"/>
    <s v="Adult Other"/>
    <n v="930"/>
    <m/>
    <m/>
    <m/>
    <s v="15300    VANOWEN                      ST"/>
    <m/>
    <n v="34.193899999999999"/>
    <n v="-118.467"/>
  </r>
  <r>
    <n v="200210328"/>
    <d v="2020-05-18T00:00:00"/>
    <x v="280"/>
    <n v="2000"/>
    <n v="2"/>
    <x v="5"/>
    <n v="279"/>
    <n v="1"/>
    <n v="420"/>
    <x v="33"/>
    <s v="0344 0385 1608 1300"/>
    <n v="22"/>
    <s v="M"/>
    <s v="H"/>
    <n v="101"/>
    <s v="STREET"/>
    <m/>
    <m/>
    <s v="IC"/>
    <s v="Invest Cont"/>
    <n v="420"/>
    <m/>
    <m/>
    <m/>
    <s v="VALENCIA"/>
    <s v="OLYMPIC                      BL"/>
    <n v="34.048400000000001"/>
    <n v="-118.2724"/>
  </r>
  <r>
    <n v="200510181"/>
    <d v="2020-06-03T00:00:00"/>
    <x v="282"/>
    <n v="330"/>
    <n v="5"/>
    <x v="10"/>
    <n v="565"/>
    <n v="1"/>
    <n v="442"/>
    <x v="16"/>
    <s v="0104 0325 0344 1236 1606 0216 2004"/>
    <n v="0"/>
    <s v="M"/>
    <s v="O"/>
    <n v="406"/>
    <s v="OTHER STORE"/>
    <m/>
    <m/>
    <s v="IC"/>
    <s v="Invest Cont"/>
    <n v="442"/>
    <m/>
    <m/>
    <m/>
    <s v="800 S  GAFFEY                       ST"/>
    <m/>
    <n v="33.737000000000002"/>
    <n v="-118.2923"/>
  </r>
  <r>
    <n v="200310764"/>
    <d v="2020-05-03T00:00:00"/>
    <x v="75"/>
    <n v="1600"/>
    <n v="3"/>
    <x v="2"/>
    <n v="363"/>
    <n v="1"/>
    <n v="420"/>
    <x v="33"/>
    <m/>
    <n v="0"/>
    <m/>
    <m/>
    <n v="104"/>
    <s v="DRIVEWAY"/>
    <m/>
    <m/>
    <s v="IC"/>
    <s v="Invest Cont"/>
    <n v="420"/>
    <m/>
    <m/>
    <m/>
    <s v="3900    BUCKINGHAM                   RD"/>
    <m/>
    <n v="34.016300000000001"/>
    <n v="-118.34059999999999"/>
  </r>
  <r>
    <n v="201213197"/>
    <d v="2020-05-20T00:00:00"/>
    <x v="62"/>
    <n v="1809"/>
    <n v="12"/>
    <x v="8"/>
    <n v="1257"/>
    <n v="2"/>
    <n v="740"/>
    <x v="21"/>
    <s v="0329 1822"/>
    <n v="23"/>
    <s v="M"/>
    <s v="W"/>
    <n v="101"/>
    <s v="STREET"/>
    <m/>
    <m/>
    <s v="IC"/>
    <s v="Invest Cont"/>
    <n v="740"/>
    <m/>
    <m/>
    <m/>
    <s v="78TH                         ST"/>
    <s v="FIGUEROA"/>
    <n v="33.968899999999998"/>
    <n v="-118.28270000000001"/>
  </r>
  <r>
    <n v="200809706"/>
    <d v="2020-05-21T00:00:00"/>
    <x v="267"/>
    <n v="145"/>
    <n v="8"/>
    <x v="12"/>
    <n v="849"/>
    <n v="1"/>
    <n v="480"/>
    <x v="2"/>
    <s v="2004 0344 1606 1822"/>
    <n v="31"/>
    <s v="M"/>
    <s v="W"/>
    <n v="707"/>
    <s v="GARAGE/CARPORT"/>
    <m/>
    <m/>
    <s v="IC"/>
    <s v="Invest Cont"/>
    <n v="480"/>
    <m/>
    <m/>
    <m/>
    <s v="1000 S  SHERBOURNE                   DR"/>
    <m/>
    <n v="34.059399999999997"/>
    <n v="-118.3793"/>
  </r>
  <r>
    <n v="200215942"/>
    <d v="2020-10-06T00:00:00"/>
    <x v="170"/>
    <n v="900"/>
    <n v="2"/>
    <x v="5"/>
    <n v="271"/>
    <n v="2"/>
    <n v="354"/>
    <x v="14"/>
    <s v="0928 0929"/>
    <n v="38"/>
    <s v="M"/>
    <s v="B"/>
    <n v="738"/>
    <s v="LIBRARY"/>
    <m/>
    <m/>
    <s v="IC"/>
    <s v="Invest Cont"/>
    <n v="354"/>
    <m/>
    <m/>
    <m/>
    <s v="900 S  GRAND VIEW                   ST"/>
    <m/>
    <n v="34.052900000000001"/>
    <n v="-118.28189999999999"/>
  </r>
  <r>
    <n v="200321833"/>
    <d v="2020-12-13T00:00:00"/>
    <x v="97"/>
    <n v="1530"/>
    <n v="3"/>
    <x v="2"/>
    <n v="313"/>
    <n v="2"/>
    <n v="624"/>
    <x v="15"/>
    <s v="0416 0446 0913"/>
    <n v="44"/>
    <s v="M"/>
    <s v="H"/>
    <n v="101"/>
    <s v="STREET"/>
    <n v="400"/>
    <s v="STRONG-ARM (HANDS, FIST, FEET OR BODILY FORCE)"/>
    <s v="IC"/>
    <s v="Invest Cont"/>
    <n v="624"/>
    <m/>
    <m/>
    <m/>
    <s v="ADAMS                        BL"/>
    <s v="CRENSHAW"/>
    <n v="34.032600000000002"/>
    <n v="-118.3343"/>
  </r>
  <r>
    <n v="200504818"/>
    <d v="2020-01-19T00:00:00"/>
    <x v="230"/>
    <n v="300"/>
    <n v="5"/>
    <x v="10"/>
    <n v="563"/>
    <n v="2"/>
    <n v="626"/>
    <x v="10"/>
    <s v="0913 2000 1814 0448"/>
    <n v="29"/>
    <s v="F"/>
    <s v="W"/>
    <n v="501"/>
    <s v="SINGLE FAMILY DWELLING"/>
    <n v="400"/>
    <s v="STRONG-ARM (HANDS, FIST, FEET OR BODILY FORCE)"/>
    <s v="AO"/>
    <s v="Adult Other"/>
    <n v="626"/>
    <m/>
    <m/>
    <m/>
    <s v="900 W  9TH                          ST"/>
    <m/>
    <n v="33.7361"/>
    <n v="-118.2968"/>
  </r>
  <r>
    <n v="200311929"/>
    <d v="2020-05-26T00:00:00"/>
    <x v="359"/>
    <n v="1615"/>
    <n v="3"/>
    <x v="2"/>
    <n v="362"/>
    <n v="1"/>
    <n v="761"/>
    <x v="35"/>
    <s v="0334 0422 0443 1814 2000 0913"/>
    <n v="33"/>
    <s v="M"/>
    <s v="B"/>
    <n v="502"/>
    <s v="MULTI-UNIT DWELLING (APARTMENT, DUPLEX, ETC)"/>
    <n v="205"/>
    <s v="KITCHEN KNIFE"/>
    <s v="AO"/>
    <s v="Adult Other"/>
    <n v="761"/>
    <n v="930"/>
    <m/>
    <m/>
    <s v="4500    AUGUST                       ST"/>
    <m/>
    <n v="34.015999999999998"/>
    <n v="-118.3473"/>
  </r>
  <r>
    <n v="200207390"/>
    <d v="2020-03-06T00:00:00"/>
    <x v="17"/>
    <n v="1130"/>
    <n v="2"/>
    <x v="5"/>
    <n v="218"/>
    <n v="2"/>
    <n v="901"/>
    <x v="19"/>
    <s v="2000 2038 1813 0913"/>
    <n v="60"/>
    <s v="F"/>
    <s v="H"/>
    <n v="501"/>
    <s v="SINGLE FAMILY DWELLING"/>
    <n v="515"/>
    <s v="PHYSICAL PRESENCE"/>
    <s v="IC"/>
    <s v="Invest Cont"/>
    <n v="901"/>
    <m/>
    <m/>
    <m/>
    <s v="1000    LAGUNA                       AV"/>
    <m/>
    <n v="34.073799999999999"/>
    <n v="-118.25839999999999"/>
  </r>
  <r>
    <n v="200209898"/>
    <d v="2020-05-07T00:00:00"/>
    <x v="96"/>
    <n v="1210"/>
    <n v="2"/>
    <x v="5"/>
    <n v="245"/>
    <n v="1"/>
    <n v="440"/>
    <x v="20"/>
    <s v="0344 0349"/>
    <n v="26"/>
    <s v="F"/>
    <s v="B"/>
    <n v="502"/>
    <s v="MULTI-UNIT DWELLING (APARTMENT, DUPLEX, ETC)"/>
    <m/>
    <m/>
    <s v="IC"/>
    <s v="Invest Cont"/>
    <n v="440"/>
    <m/>
    <m/>
    <m/>
    <s v="2200 W  6TH                          ST"/>
    <m/>
    <n v="34.060099999999998"/>
    <n v="-118.2761"/>
  </r>
  <r>
    <n v="201217136"/>
    <d v="2020-07-24T00:00:00"/>
    <x v="148"/>
    <n v="1130"/>
    <n v="12"/>
    <x v="8"/>
    <n v="1207"/>
    <n v="2"/>
    <n v="740"/>
    <x v="21"/>
    <s v="1822 0329 1307"/>
    <n v="35"/>
    <s v="F"/>
    <s v="H"/>
    <n v="122"/>
    <s v="VEHICLE, PASSENGER/TRUCK"/>
    <m/>
    <m/>
    <s v="IC"/>
    <s v="Invest Cont"/>
    <n v="740"/>
    <m/>
    <m/>
    <m/>
    <s v="4400 S  VERMONT                      AV"/>
    <m/>
    <n v="34.003399999999999"/>
    <n v="-118.2916"/>
  </r>
  <r>
    <n v="200618958"/>
    <d v="2020-12-07T00:00:00"/>
    <x v="18"/>
    <n v="1000"/>
    <n v="6"/>
    <x v="9"/>
    <n v="647"/>
    <n v="2"/>
    <n v="354"/>
    <x v="14"/>
    <s v="0929 1822 0924 0930 0935 0922"/>
    <n v="26"/>
    <s v="M"/>
    <s v="W"/>
    <n v="501"/>
    <s v="SINGLE FAMILY DWELLING"/>
    <m/>
    <m/>
    <s v="IC"/>
    <s v="Invest Cont"/>
    <n v="354"/>
    <m/>
    <m/>
    <m/>
    <s v="5800 W  SUNSET                       BL"/>
    <m/>
    <n v="34.099800000000002"/>
    <n v="-118.3211"/>
  </r>
  <r>
    <n v="201212061"/>
    <d v="2020-05-02T00:00:00"/>
    <x v="173"/>
    <n v="430"/>
    <n v="12"/>
    <x v="8"/>
    <n v="1243"/>
    <n v="1"/>
    <n v="330"/>
    <x v="1"/>
    <s v="1309 0342 1822 1307 0329 1609 0358 0344"/>
    <n v="34"/>
    <s v="M"/>
    <s v="H"/>
    <n v="101"/>
    <s v="STREET"/>
    <m/>
    <m/>
    <s v="IC"/>
    <s v="Invest Cont"/>
    <n v="330"/>
    <m/>
    <m/>
    <m/>
    <s v="1600 W  64TH                         ST"/>
    <m/>
    <n v="33.981400000000001"/>
    <n v="-118.30459999999999"/>
  </r>
  <r>
    <n v="201113115"/>
    <d v="2020-09-01T00:00:00"/>
    <x v="151"/>
    <n v="1845"/>
    <n v="11"/>
    <x v="7"/>
    <n v="1126"/>
    <n v="2"/>
    <n v="664"/>
    <x v="53"/>
    <n v="701"/>
    <n v="0"/>
    <s v="X"/>
    <s v="X"/>
    <n v="247"/>
    <s v="CAR WASH"/>
    <m/>
    <m/>
    <s v="IC"/>
    <s v="Invest Cont"/>
    <n v="664"/>
    <m/>
    <m/>
    <m/>
    <s v="5500    YORK                         BL"/>
    <m/>
    <n v="34.119700000000002"/>
    <n v="-118.1982"/>
  </r>
  <r>
    <n v="200809897"/>
    <d v="2020-05-25T00:00:00"/>
    <x v="189"/>
    <n v="1303"/>
    <n v="8"/>
    <x v="12"/>
    <n v="842"/>
    <n v="2"/>
    <n v="740"/>
    <x v="21"/>
    <n v="329"/>
    <n v="47"/>
    <s v="M"/>
    <s v="W"/>
    <n v="122"/>
    <s v="VEHICLE, PASSENGER/TRUCK"/>
    <m/>
    <m/>
    <s v="IC"/>
    <s v="Invest Cont"/>
    <n v="740"/>
    <m/>
    <m/>
    <m/>
    <s v="COLBY                        AV"/>
    <s v="WYOMING                      AV"/>
    <n v="34.046900000000001"/>
    <n v="-118.4546"/>
  </r>
  <r>
    <n v="201107952"/>
    <d v="2020-04-02T00:00:00"/>
    <x v="152"/>
    <n v="1200"/>
    <n v="11"/>
    <x v="7"/>
    <n v="1129"/>
    <n v="2"/>
    <n v="354"/>
    <x v="14"/>
    <n v="100"/>
    <n v="30"/>
    <s v="F"/>
    <s v="V"/>
    <n v="501"/>
    <s v="SINGLE FAMILY DWELLING"/>
    <m/>
    <m/>
    <s v="IC"/>
    <s v="Invest Cont"/>
    <n v="354"/>
    <m/>
    <m/>
    <m/>
    <s v="6400    YORK                         BL"/>
    <m/>
    <n v="34.114400000000003"/>
    <n v="-118.1815"/>
  </r>
  <r>
    <n v="200514672"/>
    <d v="2020-09-29T00:00:00"/>
    <x v="185"/>
    <n v="2105"/>
    <n v="5"/>
    <x v="10"/>
    <n v="525"/>
    <n v="1"/>
    <n v="230"/>
    <x v="13"/>
    <s v="1309 1822 0319"/>
    <n v="54"/>
    <s v="M"/>
    <s v="O"/>
    <n v="101"/>
    <s v="STREET"/>
    <n v="307"/>
    <s v="VEHICLE"/>
    <s v="IC"/>
    <s v="Invest Cont"/>
    <n v="230"/>
    <m/>
    <m/>
    <m/>
    <s v="300 W  C                            ST"/>
    <m/>
    <n v="33.772500000000001"/>
    <n v="-118.2658"/>
  </r>
  <r>
    <n v="201221668"/>
    <d v="2020-09-29T00:00:00"/>
    <x v="185"/>
    <n v="2020"/>
    <n v="12"/>
    <x v="8"/>
    <n v="1283"/>
    <n v="2"/>
    <n v="626"/>
    <x v="10"/>
    <s v="2000 1814 0913 0416 1218"/>
    <n v="33"/>
    <s v="F"/>
    <s v="B"/>
    <n v="101"/>
    <s v="STREET"/>
    <n v="400"/>
    <s v="STRONG-ARM (HANDS, FIST, FEET OR BODILY FORCE)"/>
    <s v="AO"/>
    <s v="Adult Other"/>
    <n v="626"/>
    <m/>
    <m/>
    <m/>
    <s v="88TH                         ST"/>
    <s v="WESTERN                      AV"/>
    <n v="33.948599999999999"/>
    <n v="-118.3094"/>
  </r>
  <r>
    <n v="200321346"/>
    <d v="2020-12-07T00:00:00"/>
    <x v="121"/>
    <n v="1800"/>
    <n v="3"/>
    <x v="2"/>
    <n v="363"/>
    <n v="1"/>
    <n v="510"/>
    <x v="0"/>
    <m/>
    <n v="0"/>
    <m/>
    <m/>
    <n v="707"/>
    <s v="GARAGE/CARPORT"/>
    <m/>
    <m/>
    <s v="IC"/>
    <s v="Invest Cont"/>
    <n v="510"/>
    <m/>
    <m/>
    <m/>
    <s v="3700    LOCKLAND                     DR"/>
    <m/>
    <n v="34.008000000000003"/>
    <n v="-118.3399"/>
  </r>
  <r>
    <n v="200317165"/>
    <d v="2020-09-11T00:00:00"/>
    <x v="335"/>
    <n v="1945"/>
    <n v="3"/>
    <x v="2"/>
    <n v="326"/>
    <n v="1"/>
    <n v="761"/>
    <x v="35"/>
    <s v="2004 0319 0421 1402 0334 1822 0903 1516 2055"/>
    <n v="38"/>
    <s v="M"/>
    <s v="H"/>
    <n v="103"/>
    <s v="ALLEY"/>
    <n v="200"/>
    <s v="KNIFE WITH BLADE 6INCHES OR LESS"/>
    <s v="AA"/>
    <s v="Adult Arrest"/>
    <n v="761"/>
    <n v="930"/>
    <m/>
    <m/>
    <s v="2600    BRIGHTON                     AV"/>
    <m/>
    <n v="34.032200000000003"/>
    <n v="-118.3015"/>
  </r>
  <r>
    <n v="200414849"/>
    <d v="2020-11-13T00:00:00"/>
    <x v="69"/>
    <n v="1230"/>
    <n v="4"/>
    <x v="4"/>
    <n v="473"/>
    <n v="2"/>
    <n v="624"/>
    <x v="15"/>
    <s v="0447 0416 0449 0913"/>
    <n v="82"/>
    <s v="M"/>
    <s v="H"/>
    <n v="501"/>
    <s v="SINGLE FAMILY DWELLING"/>
    <n v="500"/>
    <s v="UNKNOWN WEAPON/OTHER WEAPON"/>
    <s v="AO"/>
    <s v="Adult Other"/>
    <n v="624"/>
    <m/>
    <m/>
    <m/>
    <s v="500 S  SOTO                         ST"/>
    <m/>
    <n v="34.037599999999998"/>
    <n v="-118.2166"/>
  </r>
  <r>
    <n v="200907804"/>
    <d v="2020-03-24T00:00:00"/>
    <x v="321"/>
    <n v="1425"/>
    <n v="9"/>
    <x v="3"/>
    <n v="941"/>
    <n v="1"/>
    <n v="442"/>
    <x v="16"/>
    <s v="1420 0325"/>
    <n v="28"/>
    <s v="M"/>
    <s v="H"/>
    <n v="406"/>
    <s v="OTHER STORE"/>
    <m/>
    <m/>
    <s v="AA"/>
    <s v="Adult Arrest"/>
    <n v="442"/>
    <m/>
    <m/>
    <m/>
    <s v="5700    SEPULVEDA                    BL"/>
    <m/>
    <n v="34.173999999999999"/>
    <n v="-118.4662"/>
  </r>
  <r>
    <n v="201218498"/>
    <d v="2020-08-13T00:00:00"/>
    <x v="217"/>
    <n v="1730"/>
    <n v="12"/>
    <x v="8"/>
    <n v="1245"/>
    <n v="1"/>
    <n v="210"/>
    <x v="11"/>
    <s v="0344 0448 1218 1309 1402 1822 1900 0429"/>
    <n v="40"/>
    <s v="M"/>
    <s v="W"/>
    <n v="101"/>
    <s v="STREET"/>
    <n v="400"/>
    <s v="STRONG-ARM (HANDS, FIST, FEET OR BODILY FORCE)"/>
    <s v="AA"/>
    <s v="Adult Arrest"/>
    <n v="210"/>
    <n v="998"/>
    <m/>
    <m/>
    <s v="RAYMOND                      AV"/>
    <s v="65TH                         ST"/>
    <n v="33.980600000000003"/>
    <n v="-118.29810000000001"/>
  </r>
  <r>
    <n v="200807906"/>
    <d v="2020-04-01T00:00:00"/>
    <x v="7"/>
    <n v="1"/>
    <n v="8"/>
    <x v="12"/>
    <n v="893"/>
    <n v="1"/>
    <n v="341"/>
    <x v="12"/>
    <s v="1822 0344 0349 1607"/>
    <n v="38"/>
    <s v="F"/>
    <s v="W"/>
    <n v="502"/>
    <s v="MULTI-UNIT DWELLING (APARTMENT, DUPLEX, ETC)"/>
    <m/>
    <m/>
    <s v="IC"/>
    <s v="Invest Cont"/>
    <n v="341"/>
    <m/>
    <m/>
    <m/>
    <s v="2600 S  SEPULVEDA                    BL"/>
    <m/>
    <n v="34.033000000000001"/>
    <n v="-118.4324"/>
  </r>
  <r>
    <n v="200118713"/>
    <d v="2020-09-30T00:00:00"/>
    <x v="111"/>
    <n v="1430"/>
    <n v="1"/>
    <x v="1"/>
    <n v="138"/>
    <n v="1"/>
    <n v="230"/>
    <x v="13"/>
    <s v="2004 2033 0416 1218 1822 1414"/>
    <n v="51"/>
    <s v="M"/>
    <s v="B"/>
    <n v="101"/>
    <s v="STREET"/>
    <n v="312"/>
    <s v="PIPE/METAL PIPE"/>
    <s v="IC"/>
    <s v="Invest Cont"/>
    <n v="230"/>
    <m/>
    <m/>
    <m/>
    <s v="SAN PEDRO"/>
    <s v="BOYD"/>
    <n v="34.046599999999998"/>
    <n v="-118.2427"/>
  </r>
  <r>
    <n v="201224256"/>
    <d v="2020-11-10T00:00:00"/>
    <x v="130"/>
    <n v="1530"/>
    <n v="12"/>
    <x v="8"/>
    <n v="1241"/>
    <n v="1"/>
    <n v="230"/>
    <x v="13"/>
    <s v="0561 0334 1402 1407 1419"/>
    <n v="72"/>
    <s v="M"/>
    <s v="B"/>
    <n v="502"/>
    <s v="MULTI-UNIT DWELLING (APARTMENT, DUPLEX, ETC)"/>
    <n v="102"/>
    <s v="HAND GUN"/>
    <s v="AA"/>
    <s v="Adult Arrest"/>
    <n v="230"/>
    <n v="998"/>
    <m/>
    <m/>
    <s v="6200    CRENSHAW                     BL"/>
    <m/>
    <n v="33.984200000000001"/>
    <n v="-118.3309"/>
  </r>
  <r>
    <n v="200411258"/>
    <d v="2020-07-28T00:00:00"/>
    <x v="148"/>
    <n v="1500"/>
    <n v="4"/>
    <x v="4"/>
    <n v="417"/>
    <n v="1"/>
    <n v="420"/>
    <x v="33"/>
    <n v="344"/>
    <n v="31"/>
    <s v="F"/>
    <s v="H"/>
    <n v="101"/>
    <s v="STREET"/>
    <m/>
    <m/>
    <s v="IC"/>
    <s v="Invest Cont"/>
    <n v="420"/>
    <m/>
    <m/>
    <m/>
    <s v="3100    PYRITES                      ST"/>
    <m/>
    <n v="34.081499999999998"/>
    <n v="-118.1938"/>
  </r>
  <r>
    <n v="200608971"/>
    <d v="2020-04-11T00:00:00"/>
    <x v="296"/>
    <n v="1600"/>
    <n v="6"/>
    <x v="9"/>
    <n v="659"/>
    <n v="2"/>
    <n v="740"/>
    <x v="21"/>
    <s v="0429 0209"/>
    <n v="34"/>
    <s v="M"/>
    <s v="H"/>
    <n v="108"/>
    <s v="PARKING LOT"/>
    <m/>
    <m/>
    <s v="IC"/>
    <s v="Invest Cont"/>
    <n v="740"/>
    <m/>
    <m/>
    <m/>
    <s v="5400 W  SUNSET                       BL"/>
    <m/>
    <n v="34.098100000000002"/>
    <n v="-118.30710000000001"/>
  </r>
  <r>
    <n v="201307992"/>
    <d v="2020-03-11T00:00:00"/>
    <x v="191"/>
    <n v="1730"/>
    <n v="13"/>
    <x v="6"/>
    <n v="1354"/>
    <n v="2"/>
    <n v="956"/>
    <x v="29"/>
    <s v="1912 0421 0337"/>
    <n v="24"/>
    <s v="M"/>
    <s v="H"/>
    <n v="502"/>
    <s v="MULTI-UNIT DWELLING (APARTMENT, DUPLEX, ETC)"/>
    <m/>
    <m/>
    <s v="IC"/>
    <s v="Invest Cont"/>
    <n v="956"/>
    <m/>
    <m/>
    <m/>
    <s v="4000    WALL                         ST"/>
    <m/>
    <n v="34.011200000000002"/>
    <n v="-118.27160000000001"/>
  </r>
  <r>
    <n v="200105728"/>
    <d v="2020-01-26T00:00:00"/>
    <x v="119"/>
    <n v="125"/>
    <n v="1"/>
    <x v="1"/>
    <n v="171"/>
    <n v="2"/>
    <n v="624"/>
    <x v="15"/>
    <s v="0416 1822 0344"/>
    <n v="23"/>
    <s v="F"/>
    <s v="H"/>
    <n v="735"/>
    <s v="NIGHT CLUB (OPEN EVENINGS ONLY)"/>
    <n v="400"/>
    <s v="STRONG-ARM (HANDS, FIST, FEET OR BODILY FORCE)"/>
    <s v="IC"/>
    <s v="Invest Cont"/>
    <n v="624"/>
    <m/>
    <m/>
    <m/>
    <s v="800 W  OLYMPIC                      BL"/>
    <m/>
    <n v="34.045000000000002"/>
    <n v="-118.264"/>
  </r>
  <r>
    <n v="200315279"/>
    <d v="2020-08-05T00:00:00"/>
    <x v="268"/>
    <n v="145"/>
    <n v="3"/>
    <x v="2"/>
    <n v="317"/>
    <n v="1"/>
    <n v="442"/>
    <x v="16"/>
    <s v="0325 0104 0342 1309"/>
    <n v="19"/>
    <s v="X"/>
    <s v="X"/>
    <n v="401"/>
    <s v="MINI-MART"/>
    <m/>
    <m/>
    <s v="IC"/>
    <s v="Invest Cont"/>
    <n v="442"/>
    <m/>
    <m/>
    <m/>
    <s v="1600 W  ADAMS                        BL"/>
    <m/>
    <n v="34.0349"/>
    <n v="-118.2959"/>
  </r>
  <r>
    <n v="201205155"/>
    <d v="2020-01-16T00:00:00"/>
    <x v="141"/>
    <n v="1200"/>
    <n v="12"/>
    <x v="8"/>
    <n v="1239"/>
    <n v="2"/>
    <n v="810"/>
    <x v="65"/>
    <s v="1259 0527 0913 0533"/>
    <n v="16"/>
    <s v="F"/>
    <s v="B"/>
    <n v="101"/>
    <s v="STREET"/>
    <m/>
    <m/>
    <s v="IC"/>
    <s v="Invest Cont"/>
    <n v="810"/>
    <m/>
    <m/>
    <m/>
    <s v="59TH                         ST"/>
    <s v="HOOVER"/>
    <n v="33.987400000000001"/>
    <n v="-118.28700000000001"/>
  </r>
  <r>
    <n v="201215222"/>
    <d v="2020-06-23T00:00:00"/>
    <x v="252"/>
    <n v="1330"/>
    <n v="12"/>
    <x v="8"/>
    <n v="1267"/>
    <n v="1"/>
    <n v="230"/>
    <x v="13"/>
    <s v="0913 1402 0443 0329 0447 0411 0432"/>
    <n v="27"/>
    <s v="M"/>
    <s v="B"/>
    <n v="501"/>
    <s v="SINGLE FAMILY DWELLING"/>
    <n v="221"/>
    <s v="GLASS"/>
    <s v="IC"/>
    <s v="Invest Cont"/>
    <n v="230"/>
    <m/>
    <m/>
    <m/>
    <s v="900 W  85TH                         ST"/>
    <m/>
    <n v="33.961300000000001"/>
    <n v="-118.2893"/>
  </r>
  <r>
    <n v="200705553"/>
    <d v="2020-02-02T00:00:00"/>
    <x v="240"/>
    <n v="2200"/>
    <n v="7"/>
    <x v="0"/>
    <n v="735"/>
    <n v="2"/>
    <n v="624"/>
    <x v="15"/>
    <s v="0416 1814 0444"/>
    <n v="38"/>
    <s v="F"/>
    <s v="O"/>
    <n v="502"/>
    <s v="MULTI-UNIT DWELLING (APARTMENT, DUPLEX, ETC)"/>
    <n v="400"/>
    <s v="STRONG-ARM (HANDS, FIST, FEET OR BODILY FORCE)"/>
    <s v="AA"/>
    <s v="Adult Arrest"/>
    <n v="624"/>
    <m/>
    <m/>
    <m/>
    <s v="600 S  BURNSIDE                     AV"/>
    <m/>
    <n v="34.064900000000002"/>
    <n v="-118.3493"/>
  </r>
  <r>
    <n v="200516947"/>
    <d v="2020-11-21T00:00:00"/>
    <x v="331"/>
    <n v="1800"/>
    <n v="5"/>
    <x v="10"/>
    <n v="569"/>
    <n v="1"/>
    <n v="420"/>
    <x v="33"/>
    <m/>
    <n v="0"/>
    <m/>
    <m/>
    <n v="213"/>
    <s v="WAREHOUSE"/>
    <m/>
    <m/>
    <s v="IC"/>
    <s v="Invest Cont"/>
    <n v="420"/>
    <m/>
    <m/>
    <m/>
    <s v="1100    NAGOYA                       WY"/>
    <m/>
    <n v="33.732199999999999"/>
    <n v="-118.2769"/>
  </r>
  <r>
    <n v="201109947"/>
    <d v="2020-05-31T00:00:00"/>
    <x v="189"/>
    <n v="1630"/>
    <n v="11"/>
    <x v="7"/>
    <n v="1123"/>
    <n v="2"/>
    <n v="900"/>
    <x v="18"/>
    <s v="2038 0913 1814"/>
    <n v="43"/>
    <s v="F"/>
    <s v="W"/>
    <n v="738"/>
    <s v="LIBRARY"/>
    <m/>
    <m/>
    <s v="AO"/>
    <s v="Adult Other"/>
    <n v="900"/>
    <m/>
    <m/>
    <m/>
    <s v="3600    REVERE                       AV"/>
    <m/>
    <n v="34.119900000000001"/>
    <n v="-118.25879999999999"/>
  </r>
  <r>
    <n v="200705911"/>
    <d v="2020-02-10T00:00:00"/>
    <x v="159"/>
    <n v="900"/>
    <n v="7"/>
    <x v="0"/>
    <n v="779"/>
    <n v="1"/>
    <n v="761"/>
    <x v="35"/>
    <s v="1414 0913 0416 1814 1501 2000"/>
    <n v="23"/>
    <s v="F"/>
    <s v="H"/>
    <n v="503"/>
    <s v="HOTEL"/>
    <n v="400"/>
    <s v="STRONG-ARM (HANDS, FIST, FEET OR BODILY FORCE)"/>
    <s v="IC"/>
    <s v="Invest Cont"/>
    <n v="761"/>
    <m/>
    <m/>
    <m/>
    <s v="17TH                         ST"/>
    <s v="4TH                          AV"/>
    <n v="34.041800000000002"/>
    <n v="-118.32129999999999"/>
  </r>
  <r>
    <n v="200816289"/>
    <d v="2020-11-11T00:00:00"/>
    <x v="69"/>
    <n v="1000"/>
    <n v="8"/>
    <x v="12"/>
    <n v="833"/>
    <n v="2"/>
    <n v="624"/>
    <x v="15"/>
    <s v="0400 0416 0561 0913"/>
    <n v="50"/>
    <s v="M"/>
    <s v="O"/>
    <n v="502"/>
    <s v="MULTI-UNIT DWELLING (APARTMENT, DUPLEX, ETC)"/>
    <n v="400"/>
    <s v="STRONG-ARM (HANDS, FIST, FEET OR BODILY FORCE)"/>
    <s v="AO"/>
    <s v="Adult Other"/>
    <n v="624"/>
    <m/>
    <m/>
    <m/>
    <s v="1300    MIDVALE                      AV"/>
    <m/>
    <n v="34.055700000000002"/>
    <n v="-118.444"/>
  </r>
  <r>
    <n v="200910426"/>
    <d v="2020-06-02T00:00:00"/>
    <x v="250"/>
    <n v="2115"/>
    <n v="9"/>
    <x v="3"/>
    <n v="926"/>
    <n v="1"/>
    <n v="230"/>
    <x v="13"/>
    <s v="0445 1218 0416 1822"/>
    <n v="57"/>
    <s v="M"/>
    <s v="W"/>
    <n v="108"/>
    <s v="PARKING LOT"/>
    <n v="312"/>
    <s v="PIPE/METAL PIPE"/>
    <s v="IC"/>
    <s v="Invest Cont"/>
    <n v="230"/>
    <m/>
    <m/>
    <m/>
    <s v="6500    VAN NUYS                     BL"/>
    <m/>
    <n v="34.188699999999997"/>
    <n v="-118.4487"/>
  </r>
  <r>
    <n v="200505315"/>
    <d v="2020-01-31T00:00:00"/>
    <x v="169"/>
    <n v="1250"/>
    <n v="5"/>
    <x v="10"/>
    <n v="525"/>
    <n v="2"/>
    <n v="901"/>
    <x v="19"/>
    <s v="2004 2038"/>
    <n v="54"/>
    <s v="F"/>
    <s v="H"/>
    <n v="502"/>
    <s v="MULTI-UNIT DWELLING (APARTMENT, DUPLEX, ETC)"/>
    <m/>
    <m/>
    <s v="IC"/>
    <s v="Invest Cont"/>
    <n v="901"/>
    <m/>
    <m/>
    <m/>
    <s v="800 W  F                            ST"/>
    <m/>
    <n v="33.776600000000002"/>
    <n v="-118.2713"/>
  </r>
  <r>
    <n v="200316691"/>
    <d v="2020-09-02T00:00:00"/>
    <x v="145"/>
    <n v="1115"/>
    <n v="3"/>
    <x v="2"/>
    <n v="329"/>
    <n v="1"/>
    <n v="220"/>
    <x v="50"/>
    <s v="1822 0375 1402"/>
    <n v="19"/>
    <s v="X"/>
    <s v="X"/>
    <n v="210"/>
    <s v="RESTAURANT/FAST FOOD"/>
    <n v="308"/>
    <s v="STICK"/>
    <s v="AA"/>
    <s v="Adult Arrest"/>
    <n v="220"/>
    <m/>
    <m/>
    <m/>
    <s v="2800 S  FIGUEROA                     ST"/>
    <m/>
    <n v="34.026299999999999"/>
    <n v="-118.27719999999999"/>
  </r>
  <r>
    <n v="200915262"/>
    <d v="2020-09-29T00:00:00"/>
    <x v="323"/>
    <n v="2350"/>
    <n v="9"/>
    <x v="3"/>
    <n v="909"/>
    <n v="1"/>
    <n v="331"/>
    <x v="23"/>
    <s v="0385 0344"/>
    <n v="32"/>
    <s v="M"/>
    <s v="H"/>
    <n v="101"/>
    <s v="STREET"/>
    <m/>
    <m/>
    <s v="IC"/>
    <s v="Invest Cont"/>
    <n v="331"/>
    <m/>
    <m/>
    <m/>
    <s v="COSTELLO                     AV"/>
    <s v="RUNNYMEDE                    ST"/>
    <n v="34.205800000000004"/>
    <n v="-118.43819999999999"/>
  </r>
  <r>
    <n v="200616238"/>
    <d v="2020-10-03T00:00:00"/>
    <x v="163"/>
    <n v="630"/>
    <n v="6"/>
    <x v="9"/>
    <n v="648"/>
    <n v="1"/>
    <n v="440"/>
    <x v="20"/>
    <s v="1822 0325"/>
    <n v="0"/>
    <s v="X"/>
    <s v="X"/>
    <n v="252"/>
    <s v="COFFEE SHOP (STARBUCKS, COFFEE BEAN, PEET'S, ETC.)"/>
    <m/>
    <m/>
    <s v="IC"/>
    <s v="Invest Cont"/>
    <n v="440"/>
    <m/>
    <m/>
    <m/>
    <s v="5500 W  SUNSET                       BL"/>
    <m/>
    <n v="34.1"/>
    <n v="-118.3113"/>
  </r>
  <r>
    <n v="201008083"/>
    <d v="2020-04-16T00:00:00"/>
    <x v="77"/>
    <n v="750"/>
    <n v="10"/>
    <x v="11"/>
    <n v="1039"/>
    <n v="2"/>
    <n v="624"/>
    <x v="15"/>
    <s v="1402 0416 0447 0913 1202"/>
    <n v="60"/>
    <s v="M"/>
    <s v="H"/>
    <n v="510"/>
    <s v="NURSING/CONVALESCENT/RETIREMENT HOME"/>
    <n v="400"/>
    <s v="STRONG-ARM (HANDS, FIST, FEET OR BODILY FORCE)"/>
    <s v="IC"/>
    <s v="Invest Cont"/>
    <n v="624"/>
    <n v="998"/>
    <m/>
    <m/>
    <s v="6600    GAVIOTA                      AV"/>
    <m/>
    <n v="34.190300000000001"/>
    <n v="-118.4815"/>
  </r>
  <r>
    <n v="200906910"/>
    <d v="2020-03-04T00:00:00"/>
    <x v="301"/>
    <n v="1600"/>
    <n v="9"/>
    <x v="3"/>
    <n v="911"/>
    <n v="1"/>
    <n v="420"/>
    <x v="33"/>
    <m/>
    <n v="0"/>
    <m/>
    <m/>
    <n v="108"/>
    <s v="PARKING LOT"/>
    <m/>
    <m/>
    <s v="IC"/>
    <s v="Invest Cont"/>
    <n v="420"/>
    <m/>
    <m/>
    <m/>
    <s v="15400    SHERMAN                      WY"/>
    <m/>
    <n v="34.2012"/>
    <n v="-118.4684"/>
  </r>
  <r>
    <n v="200118159"/>
    <d v="2020-09-18T00:00:00"/>
    <x v="333"/>
    <n v="1830"/>
    <n v="1"/>
    <x v="1"/>
    <n v="157"/>
    <n v="2"/>
    <n v="624"/>
    <x v="15"/>
    <n v="416"/>
    <n v="50"/>
    <s v="M"/>
    <s v="W"/>
    <n v="101"/>
    <s v="STREET"/>
    <n v="500"/>
    <s v="UNKNOWN WEAPON/OTHER WEAPON"/>
    <s v="IC"/>
    <s v="Invest Cont"/>
    <n v="624"/>
    <m/>
    <m/>
    <m/>
    <s v="5TH                          ST"/>
    <s v="TOWNE"/>
    <n v="34.043500000000002"/>
    <n v="-118.2427"/>
  </r>
  <r>
    <n v="201214649"/>
    <d v="2020-06-13T00:00:00"/>
    <x v="93"/>
    <n v="2230"/>
    <n v="12"/>
    <x v="8"/>
    <n v="1283"/>
    <n v="1"/>
    <n v="236"/>
    <x v="46"/>
    <s v="1300 1309 2000 0416 0913"/>
    <n v="21"/>
    <s v="F"/>
    <s v="B"/>
    <n v="101"/>
    <s v="STREET"/>
    <n v="400"/>
    <s v="STRONG-ARM (HANDS, FIST, FEET OR BODILY FORCE)"/>
    <s v="IC"/>
    <s v="Invest Cont"/>
    <n v="236"/>
    <m/>
    <m/>
    <m/>
    <s v="2000 W  96TH                         ST"/>
    <m/>
    <n v="33.949100000000001"/>
    <n v="-118.3139"/>
  </r>
  <r>
    <n v="200805550"/>
    <d v="2020-02-04T00:00:00"/>
    <x v="350"/>
    <n v="930"/>
    <n v="8"/>
    <x v="12"/>
    <n v="858"/>
    <n v="2"/>
    <n v="745"/>
    <x v="9"/>
    <s v="1420 0447 0329"/>
    <n v="47"/>
    <s v="F"/>
    <s v="O"/>
    <n v="501"/>
    <s v="SINGLE FAMILY DWELLING"/>
    <m/>
    <m/>
    <s v="AO"/>
    <s v="Adult Other"/>
    <n v="745"/>
    <m/>
    <m/>
    <m/>
    <s v="1100 S  LA PEER                      DR"/>
    <m/>
    <n v="34.057099999999998"/>
    <n v="-118.38679999999999"/>
  </r>
  <r>
    <n v="200305794"/>
    <d v="2020-01-30T00:00:00"/>
    <x v="94"/>
    <n v="2205"/>
    <n v="3"/>
    <x v="2"/>
    <n v="357"/>
    <n v="1"/>
    <n v="230"/>
    <x v="13"/>
    <s v="0910 1822 0334 0431 2052 2050 1259"/>
    <n v="15"/>
    <s v="X"/>
    <s v="X"/>
    <n v="945"/>
    <s v="MTA - EXPO LINE - EXPO/VERMONT"/>
    <n v="512"/>
    <s v="MACE/PEPPER SPRAY"/>
    <s v="IC"/>
    <s v="Invest Cont"/>
    <n v="230"/>
    <m/>
    <m/>
    <m/>
    <s v="1000    EXPOSITION                   BL"/>
    <m/>
    <n v="34.021900000000002"/>
    <n v="-118.2959"/>
  </r>
  <r>
    <n v="200318285"/>
    <d v="2020-10-02T00:00:00"/>
    <x v="163"/>
    <n v="1030"/>
    <n v="3"/>
    <x v="2"/>
    <n v="359"/>
    <n v="2"/>
    <n v="625"/>
    <x v="44"/>
    <s v="1822 1309 1310 0356 0919 0202"/>
    <n v="39"/>
    <s v="F"/>
    <s v="B"/>
    <n v="101"/>
    <s v="STREET"/>
    <n v="500"/>
    <s v="UNKNOWN WEAPON/OTHER WEAPON"/>
    <s v="IC"/>
    <s v="Invest Cont"/>
    <n v="625"/>
    <m/>
    <m/>
    <m/>
    <s v="FIGUEROA                     ST"/>
    <s v="39TH"/>
    <n v="34.014000000000003"/>
    <n v="-118.28279999999999"/>
  </r>
  <r>
    <n v="200404652"/>
    <d v="2020-01-17T00:00:00"/>
    <x v="132"/>
    <n v="800"/>
    <n v="4"/>
    <x v="4"/>
    <n v="455"/>
    <n v="2"/>
    <n v="662"/>
    <x v="17"/>
    <n v="701"/>
    <n v="60"/>
    <s v="M"/>
    <s v="A"/>
    <n v="501"/>
    <s v="SINGLE FAMILY DWELLING"/>
    <m/>
    <m/>
    <s v="IC"/>
    <s v="Invest Cont"/>
    <n v="662"/>
    <m/>
    <m/>
    <m/>
    <s v="1900    CITY VIEW                    AV"/>
    <m/>
    <n v="34.054099999999998"/>
    <n v="-118.21259999999999"/>
  </r>
  <r>
    <n v="200714950"/>
    <d v="2020-10-15T00:00:00"/>
    <x v="107"/>
    <n v="1520"/>
    <n v="7"/>
    <x v="0"/>
    <n v="742"/>
    <n v="2"/>
    <n v="946"/>
    <x v="8"/>
    <s v="0910 2049 1501"/>
    <n v="42"/>
    <s v="M"/>
    <s v="H"/>
    <n v="801"/>
    <s v="MTA BUS"/>
    <n v="511"/>
    <s v="VERBAL THREAT"/>
    <s v="IC"/>
    <s v="Invest Cont"/>
    <n v="946"/>
    <m/>
    <m/>
    <m/>
    <s v="WILSHIRE"/>
    <s v="FAIRFAX"/>
    <n v="34.063000000000002"/>
    <n v="-118.36190000000001"/>
  </r>
  <r>
    <n v="200107202"/>
    <d v="2020-02-15T00:00:00"/>
    <x v="46"/>
    <n v="705"/>
    <n v="1"/>
    <x v="1"/>
    <n v="152"/>
    <n v="1"/>
    <n v="440"/>
    <x v="20"/>
    <s v="1822 1202 2032 0344 1218 0910"/>
    <n v="71"/>
    <s v="F"/>
    <s v="O"/>
    <n v="903"/>
    <s v="MTA - RED LINE - 7TH AND METRO CENTER"/>
    <m/>
    <m/>
    <s v="IC"/>
    <s v="Invest Cont"/>
    <n v="440"/>
    <m/>
    <m/>
    <m/>
    <s v="600 S  FIGUEROA                     ST"/>
    <m/>
    <n v="34.050899999999999"/>
    <n v="-118.2585"/>
  </r>
  <r>
    <n v="201225231"/>
    <d v="2020-11-22T00:00:00"/>
    <x v="242"/>
    <n v="2330"/>
    <n v="12"/>
    <x v="8"/>
    <n v="1268"/>
    <n v="1"/>
    <n v="350"/>
    <x v="60"/>
    <s v="0913 0344 0400 0408 1814 2000"/>
    <n v="26"/>
    <s v="F"/>
    <s v="B"/>
    <n v="502"/>
    <s v="MULTI-UNIT DWELLING (APARTMENT, DUPLEX, ETC)"/>
    <n v="400"/>
    <s v="STRONG-ARM (HANDS, FIST, FEET OR BODILY FORCE)"/>
    <s v="AA"/>
    <s v="Adult Arrest"/>
    <n v="350"/>
    <n v="626"/>
    <m/>
    <m/>
    <s v="100 W  80TH                         ST"/>
    <m/>
    <n v="33.966900000000003"/>
    <n v="-118.2739"/>
  </r>
  <r>
    <n v="200518117"/>
    <d v="2020-12-22T00:00:00"/>
    <x v="181"/>
    <n v="200"/>
    <n v="5"/>
    <x v="10"/>
    <n v="501"/>
    <n v="1"/>
    <n v="420"/>
    <x v="33"/>
    <s v="0344 0358 1300 1606 0216"/>
    <n v="39"/>
    <s v="M"/>
    <s v="H"/>
    <n v="104"/>
    <s v="DRIVEWAY"/>
    <m/>
    <m/>
    <s v="IC"/>
    <s v="Invest Cont"/>
    <n v="420"/>
    <m/>
    <m/>
    <m/>
    <s v="1000 W  184TH                        ST"/>
    <m/>
    <n v="33.863399999999999"/>
    <n v="-118.2919"/>
  </r>
  <r>
    <n v="200509219"/>
    <d v="2020-05-08T00:00:00"/>
    <x v="165"/>
    <n v="1210"/>
    <n v="5"/>
    <x v="10"/>
    <n v="526"/>
    <n v="2"/>
    <n v="888"/>
    <x v="24"/>
    <n v="2004"/>
    <n v="0"/>
    <s v="X"/>
    <s v="X"/>
    <n v="108"/>
    <s v="PARKING LOT"/>
    <m/>
    <m/>
    <s v="AA"/>
    <s v="Adult Arrest"/>
    <n v="888"/>
    <m/>
    <m/>
    <m/>
    <s v="700    LAGOON                       AV"/>
    <m/>
    <n v="33.778300000000002"/>
    <n v="-118.2675"/>
  </r>
  <r>
    <n v="200405685"/>
    <d v="2020-02-13T00:00:00"/>
    <x v="320"/>
    <n v="1730"/>
    <n v="4"/>
    <x v="4"/>
    <n v="439"/>
    <n v="1"/>
    <n v="440"/>
    <x v="20"/>
    <s v="0344 0325"/>
    <n v="0"/>
    <s v="M"/>
    <s v="W"/>
    <n v="203"/>
    <s v="OTHER BUSINESS"/>
    <m/>
    <m/>
    <s v="IC"/>
    <s v="Invest Cont"/>
    <n v="440"/>
    <m/>
    <m/>
    <m/>
    <s v="5500    VALLEY                       BL"/>
    <m/>
    <n v="34.073900000000002"/>
    <n v="-118.1632"/>
  </r>
  <r>
    <n v="200506997"/>
    <d v="2020-03-10T00:00:00"/>
    <x v="3"/>
    <n v="1306"/>
    <n v="5"/>
    <x v="10"/>
    <n v="503"/>
    <n v="1"/>
    <n v="320"/>
    <x v="36"/>
    <s v="0344 1608 1601 1202 0314 0216 0358"/>
    <n v="71"/>
    <s v="F"/>
    <s v="A"/>
    <n v="501"/>
    <s v="SINGLE FAMILY DWELLING"/>
    <m/>
    <m/>
    <s v="IC"/>
    <s v="Invest Cont"/>
    <n v="320"/>
    <m/>
    <m/>
    <m/>
    <s v="25300    MCCOY                        AV"/>
    <m/>
    <n v="33.793999999999997"/>
    <n v="-118.2899"/>
  </r>
  <r>
    <n v="200714192"/>
    <d v="2020-09-24T00:00:00"/>
    <x v="23"/>
    <n v="740"/>
    <n v="7"/>
    <x v="0"/>
    <n v="778"/>
    <n v="2"/>
    <n v="624"/>
    <x v="15"/>
    <s v="1822 0417 0446 1402 2004"/>
    <n v="18"/>
    <s v="M"/>
    <s v="H"/>
    <n v="102"/>
    <s v="SIDEWALK"/>
    <n v="400"/>
    <s v="STRONG-ARM (HANDS, FIST, FEET OR BODILY FORCE)"/>
    <s v="AO"/>
    <s v="Adult Other"/>
    <n v="624"/>
    <n v="998"/>
    <m/>
    <m/>
    <s v="1600    7TH                          AV"/>
    <m/>
    <n v="34.041800000000002"/>
    <n v="-118.3248"/>
  </r>
  <r>
    <n v="200404156"/>
    <d v="2020-01-04T00:00:00"/>
    <x v="81"/>
    <n v="2215"/>
    <n v="4"/>
    <x v="4"/>
    <n v="411"/>
    <n v="1"/>
    <n v="236"/>
    <x v="46"/>
    <s v="2000 0913 0400 1243 1814 0416 1310"/>
    <n v="32"/>
    <s v="F"/>
    <s v="B"/>
    <n v="101"/>
    <s v="STREET"/>
    <n v="400"/>
    <s v="STRONG-ARM (HANDS, FIST, FEET OR BODILY FORCE)"/>
    <s v="AO"/>
    <s v="Adult Other"/>
    <n v="236"/>
    <m/>
    <m/>
    <m/>
    <s v="AVENUE 19"/>
    <s v="BROADWAY"/>
    <n v="34.072099999999999"/>
    <n v="-118.2213"/>
  </r>
  <r>
    <n v="200306834"/>
    <d v="2020-02-17T00:00:00"/>
    <x v="348"/>
    <n v="2000"/>
    <n v="3"/>
    <x v="2"/>
    <n v="316"/>
    <n v="1"/>
    <n v="230"/>
    <x v="13"/>
    <s v="0302 0309 0334 0450 1100 1309 1407 1822 1414"/>
    <n v="20"/>
    <s v="M"/>
    <s v="H"/>
    <n v="101"/>
    <s v="STREET"/>
    <n v="102"/>
    <s v="HAND GUN"/>
    <s v="IC"/>
    <s v="Invest Cont"/>
    <n v="230"/>
    <m/>
    <m/>
    <m/>
    <s v="24TH                         ST"/>
    <s v="LA SALLE                     AV"/>
    <n v="34.034599999999998"/>
    <n v="-118.3058"/>
  </r>
  <r>
    <n v="201208818"/>
    <d v="2020-03-09T00:00:00"/>
    <x v="73"/>
    <n v="1000"/>
    <n v="12"/>
    <x v="8"/>
    <n v="1239"/>
    <n v="1"/>
    <n v="230"/>
    <x v="13"/>
    <s v="0913 0334 0443 0400 0421 0329"/>
    <n v="44"/>
    <s v="M"/>
    <s v="B"/>
    <n v="108"/>
    <s v="PARKING LOT"/>
    <n v="207"/>
    <s v="OTHER KNIFE"/>
    <s v="AO"/>
    <s v="Adult Other"/>
    <n v="230"/>
    <m/>
    <m/>
    <m/>
    <s v="5900 S  FIGUEROA                     ST"/>
    <m/>
    <n v="33.987099999999998"/>
    <n v="-118.28270000000001"/>
  </r>
  <r>
    <n v="200713407"/>
    <d v="2020-09-01T00:00:00"/>
    <x v="64"/>
    <n v="1650"/>
    <n v="7"/>
    <x v="0"/>
    <n v="769"/>
    <n v="1"/>
    <n v="210"/>
    <x v="11"/>
    <s v="0334 0906 0344 0342 0355"/>
    <n v="36"/>
    <s v="M"/>
    <s v="H"/>
    <n v="101"/>
    <s v="STREET"/>
    <n v="106"/>
    <s v="UNKNOWN FIREARM"/>
    <s v="JA"/>
    <s v="Juv Arrest"/>
    <n v="210"/>
    <m/>
    <m/>
    <m/>
    <s v="3500    VENICE                       BL"/>
    <m/>
    <n v="34.045400000000001"/>
    <n v="-118.3207"/>
  </r>
  <r>
    <n v="200114902"/>
    <d v="2020-07-16T00:00:00"/>
    <x v="24"/>
    <n v="100"/>
    <n v="1"/>
    <x v="1"/>
    <n v="192"/>
    <n v="1"/>
    <n v="210"/>
    <x v="11"/>
    <s v="0377 1278 2004 0305 0416 0429 0344 1822"/>
    <n v="48"/>
    <s v="M"/>
    <s v="B"/>
    <n v="102"/>
    <s v="SIDEWALK"/>
    <n v="500"/>
    <s v="UNKNOWN WEAPON/OTHER WEAPON"/>
    <s v="IC"/>
    <s v="Invest Cont"/>
    <n v="210"/>
    <m/>
    <m/>
    <m/>
    <s v="18TH                         ST"/>
    <s v="GRAND                        AV"/>
    <n v="34.034199999999998"/>
    <n v="-118.26730000000001"/>
  </r>
  <r>
    <n v="200911595"/>
    <d v="2020-06-25T00:00:00"/>
    <x v="25"/>
    <n v="1225"/>
    <n v="9"/>
    <x v="3"/>
    <n v="937"/>
    <n v="2"/>
    <n v="354"/>
    <x v="14"/>
    <s v="0377 1822"/>
    <n v="36"/>
    <s v="M"/>
    <s v="O"/>
    <n v="108"/>
    <s v="PARKING LOT"/>
    <m/>
    <m/>
    <s v="AA"/>
    <s v="Adult Arrest"/>
    <n v="354"/>
    <m/>
    <m/>
    <m/>
    <s v="VICTORY                      BL"/>
    <s v="HAZELTINE                    AV"/>
    <n v="34.186700000000002"/>
    <n v="-118.44"/>
  </r>
  <r>
    <n v="200113545"/>
    <d v="2020-06-17T00:00:00"/>
    <x v="318"/>
    <n v="1625"/>
    <n v="1"/>
    <x v="1"/>
    <n v="112"/>
    <n v="1"/>
    <n v="440"/>
    <x v="20"/>
    <s v="1822 0344"/>
    <n v="24"/>
    <s v="F"/>
    <s v="W"/>
    <n v="102"/>
    <s v="SIDEWALK"/>
    <m/>
    <m/>
    <s v="IC"/>
    <s v="Invest Cont"/>
    <n v="440"/>
    <m/>
    <m/>
    <m/>
    <s v="200 W  TEMPLE                       ST"/>
    <m/>
    <n v="34.057000000000002"/>
    <n v="-118.2437"/>
  </r>
  <r>
    <n v="200408825"/>
    <d v="2020-05-13T00:00:00"/>
    <x v="39"/>
    <n v="5"/>
    <n v="4"/>
    <x v="4"/>
    <n v="453"/>
    <n v="2"/>
    <n v="624"/>
    <x v="15"/>
    <n v="2001"/>
    <n v="47"/>
    <s v="F"/>
    <s v="H"/>
    <n v="101"/>
    <s v="STREET"/>
    <n v="400"/>
    <s v="STRONG-ARM (HANDS, FIST, FEET OR BODILY FORCE)"/>
    <s v="IC"/>
    <s v="Invest Cont"/>
    <n v="624"/>
    <m/>
    <m/>
    <m/>
    <s v="1400    MITCHELL                     PL"/>
    <m/>
    <n v="34.054299999999998"/>
    <n v="-118.2195"/>
  </r>
  <r>
    <n v="200319254"/>
    <d v="2020-10-22T00:00:00"/>
    <x v="167"/>
    <n v="1040"/>
    <n v="3"/>
    <x v="2"/>
    <n v="397"/>
    <n v="2"/>
    <n v="901"/>
    <x v="19"/>
    <s v="0913 0561 2038 1202 2004"/>
    <n v="74"/>
    <s v="M"/>
    <s v="W"/>
    <n v="501"/>
    <s v="SINGLE FAMILY DWELLING"/>
    <m/>
    <m/>
    <s v="IC"/>
    <s v="Invest Cont"/>
    <n v="901"/>
    <m/>
    <m/>
    <m/>
    <s v="1100 W  41ST                         PL"/>
    <m/>
    <n v="34.008200000000002"/>
    <n v="-118.29519999999999"/>
  </r>
  <r>
    <n v="201104874"/>
    <d v="2020-01-22T00:00:00"/>
    <x v="204"/>
    <n v="1300"/>
    <n v="11"/>
    <x v="7"/>
    <n v="1175"/>
    <n v="1"/>
    <n v="330"/>
    <x v="1"/>
    <s v="1307 0344"/>
    <n v="31"/>
    <s v="F"/>
    <s v="W"/>
    <n v="101"/>
    <s v="STREET"/>
    <m/>
    <m/>
    <s v="IC"/>
    <s v="Invest Cont"/>
    <n v="330"/>
    <m/>
    <m/>
    <m/>
    <s v="ELYSIAN PARK"/>
    <s v="STADIUM                      WY"/>
    <n v="34.085700000000003"/>
    <n v="-118.2457"/>
  </r>
  <r>
    <n v="201111706"/>
    <d v="2020-07-22T00:00:00"/>
    <x v="102"/>
    <n v="2350"/>
    <n v="11"/>
    <x v="7"/>
    <n v="1179"/>
    <n v="1"/>
    <n v="440"/>
    <x v="20"/>
    <s v="1218 0344"/>
    <n v="49"/>
    <s v="M"/>
    <s v="B"/>
    <n v="102"/>
    <s v="SIDEWALK"/>
    <m/>
    <m/>
    <s v="IC"/>
    <s v="Invest Cont"/>
    <n v="440"/>
    <m/>
    <m/>
    <m/>
    <s v="AVENUE 43"/>
    <s v="FIGUEROA"/>
    <n v="34.094499999999996"/>
    <n v="-118.2085"/>
  </r>
  <r>
    <n v="200415117"/>
    <d v="2020-11-22T00:00:00"/>
    <x v="219"/>
    <n v="30"/>
    <n v="4"/>
    <x v="4"/>
    <n v="489"/>
    <n v="2"/>
    <n v="624"/>
    <x v="15"/>
    <s v="0913 0446 0417 0429 2002"/>
    <n v="19"/>
    <s v="M"/>
    <s v="H"/>
    <n v="101"/>
    <s v="STREET"/>
    <n v="400"/>
    <s v="STRONG-ARM (HANDS, FIST, FEET OR BODILY FORCE)"/>
    <s v="IC"/>
    <s v="Invest Cont"/>
    <n v="624"/>
    <m/>
    <m/>
    <m/>
    <s v="2700    WYNGLEN                      LN"/>
    <m/>
    <n v="34.0274"/>
    <n v="-118.2188"/>
  </r>
  <r>
    <n v="200114294"/>
    <d v="2020-07-04T00:00:00"/>
    <x v="261"/>
    <n v="1700"/>
    <n v="1"/>
    <x v="1"/>
    <n v="155"/>
    <n v="1"/>
    <n v="330"/>
    <x v="1"/>
    <s v="1609 0344 1307 0329 1822 1202"/>
    <n v="65"/>
    <s v="M"/>
    <s v="B"/>
    <n v="101"/>
    <s v="STREET"/>
    <n v="500"/>
    <s v="UNKNOWN WEAPON/OTHER WEAPON"/>
    <s v="IC"/>
    <s v="Invest Cont"/>
    <n v="330"/>
    <m/>
    <m/>
    <m/>
    <s v="500 S  LOS ANGELES                  ST"/>
    <m/>
    <n v="34.045299999999997"/>
    <n v="-118.2483"/>
  </r>
  <r>
    <n v="201210394"/>
    <d v="2020-04-05T00:00:00"/>
    <x v="193"/>
    <n v="2044"/>
    <n v="12"/>
    <x v="8"/>
    <n v="1203"/>
    <n v="1"/>
    <n v="440"/>
    <x v="20"/>
    <s v="1822 0342 1227"/>
    <n v="58"/>
    <s v="M"/>
    <s v="H"/>
    <n v="101"/>
    <s v="STREET"/>
    <n v="400"/>
    <s v="STRONG-ARM (HANDS, FIST, FEET OR BODILY FORCE)"/>
    <s v="IC"/>
    <s v="Invest Cont"/>
    <n v="440"/>
    <m/>
    <m/>
    <m/>
    <s v="1600 W  51ST                         PL"/>
    <m/>
    <n v="33.996000000000002"/>
    <n v="-118.30459999999999"/>
  </r>
  <r>
    <n v="201306862"/>
    <d v="2020-02-21T00:00:00"/>
    <x v="100"/>
    <n v="2100"/>
    <n v="13"/>
    <x v="6"/>
    <n v="1322"/>
    <n v="1"/>
    <n v="510"/>
    <x v="0"/>
    <m/>
    <n v="0"/>
    <m/>
    <m/>
    <n v="101"/>
    <s v="STREET"/>
    <m/>
    <m/>
    <s v="IC"/>
    <s v="Invest Cont"/>
    <n v="510"/>
    <m/>
    <m/>
    <m/>
    <s v="23RD                         ST"/>
    <s v="TRINITY                      ST"/>
    <n v="34.024999999999999"/>
    <n v="-118.26179999999999"/>
  </r>
  <r>
    <n v="200808013"/>
    <d v="2020-04-04T00:00:00"/>
    <x v="42"/>
    <n v="1830"/>
    <n v="8"/>
    <x v="12"/>
    <n v="842"/>
    <n v="2"/>
    <n v="624"/>
    <x v="15"/>
    <s v="0448 1810"/>
    <n v="21"/>
    <s v="F"/>
    <s v="W"/>
    <n v="502"/>
    <s v="MULTI-UNIT DWELLING (APARTMENT, DUPLEX, ETC)"/>
    <n v="400"/>
    <s v="STRONG-ARM (HANDS, FIST, FEET OR BODILY FORCE)"/>
    <s v="AO"/>
    <s v="Adult Other"/>
    <n v="624"/>
    <m/>
    <m/>
    <m/>
    <s v="1400 S  BARRINGTON                   AV"/>
    <m/>
    <n v="34.046199999999999"/>
    <n v="-118.4581"/>
  </r>
  <r>
    <n v="200120759"/>
    <d v="2020-11-08T00:00:00"/>
    <x v="312"/>
    <n v="2300"/>
    <n v="1"/>
    <x v="1"/>
    <n v="182"/>
    <n v="2"/>
    <n v="740"/>
    <x v="21"/>
    <n v="329"/>
    <n v="0"/>
    <s v="X"/>
    <s v="X"/>
    <n v="252"/>
    <s v="COFFEE SHOP (STARBUCKS, COFFEE BEAN, PEET'S, ETC.)"/>
    <m/>
    <m/>
    <s v="IC"/>
    <s v="Invest Cont"/>
    <n v="740"/>
    <m/>
    <m/>
    <m/>
    <s v="1100 S  GRAND                        AV"/>
    <m/>
    <n v="34.040500000000002"/>
    <n v="-118.26300000000001"/>
  </r>
  <r>
    <n v="200817807"/>
    <d v="2020-12-22T00:00:00"/>
    <x v="181"/>
    <n v="2300"/>
    <n v="8"/>
    <x v="12"/>
    <n v="898"/>
    <n v="1"/>
    <n v="330"/>
    <x v="1"/>
    <s v="0344 1822"/>
    <n v="54"/>
    <s v="F"/>
    <s v="O"/>
    <n v="707"/>
    <s v="GARAGE/CARPORT"/>
    <m/>
    <m/>
    <s v="IC"/>
    <s v="Invest Cont"/>
    <n v="330"/>
    <m/>
    <m/>
    <m/>
    <s v="9000    HARGIS                       ST"/>
    <m/>
    <n v="34.035899999999998"/>
    <n v="-118.3891"/>
  </r>
  <r>
    <n v="200412606"/>
    <d v="2020-09-09T00:00:00"/>
    <x v="4"/>
    <n v="2330"/>
    <n v="4"/>
    <x v="4"/>
    <n v="412"/>
    <n v="2"/>
    <n v="901"/>
    <x v="19"/>
    <n v="2038"/>
    <n v="25"/>
    <s v="F"/>
    <s v="B"/>
    <n v="102"/>
    <s v="SIDEWALK"/>
    <m/>
    <m/>
    <s v="AO"/>
    <s v="Adult Other"/>
    <n v="901"/>
    <m/>
    <m/>
    <m/>
    <s v="HUMBOLDT"/>
    <s v="AVENUE 26"/>
    <n v="34.080300000000001"/>
    <n v="-118.21769999999999"/>
  </r>
  <r>
    <n v="200918967"/>
    <d v="2020-12-30T00:00:00"/>
    <x v="362"/>
    <n v="2312"/>
    <n v="9"/>
    <x v="3"/>
    <n v="964"/>
    <n v="1"/>
    <n v="210"/>
    <x v="11"/>
    <s v="1402 0344 0216 1822 0334 1300"/>
    <n v="30"/>
    <s v="M"/>
    <s v="W"/>
    <n v="102"/>
    <s v="SIDEWALK"/>
    <n v="400"/>
    <s v="STRONG-ARM (HANDS, FIST, FEET OR BODILY FORCE)"/>
    <s v="AA"/>
    <s v="Adult Arrest"/>
    <n v="210"/>
    <n v="998"/>
    <m/>
    <m/>
    <s v="HUSTON"/>
    <s v="LENNOX"/>
    <n v="34.159399999999998"/>
    <n v="-118.44540000000001"/>
  </r>
  <r>
    <n v="200807022"/>
    <d v="2020-03-07T00:00:00"/>
    <x v="330"/>
    <n v="605"/>
    <n v="8"/>
    <x v="12"/>
    <n v="827"/>
    <n v="1"/>
    <n v="510"/>
    <x v="0"/>
    <m/>
    <n v="0"/>
    <m/>
    <m/>
    <n v="707"/>
    <s v="GARAGE/CARPORT"/>
    <m/>
    <m/>
    <s v="IC"/>
    <s v="Invest Cont"/>
    <n v="510"/>
    <m/>
    <m/>
    <m/>
    <s v="500 S  BARRINGTON                   AV"/>
    <m/>
    <n v="34.059699999999999"/>
    <n v="-118.46850000000001"/>
  </r>
  <r>
    <n v="201009019"/>
    <d v="2020-05-15T00:00:00"/>
    <x v="80"/>
    <n v="1900"/>
    <n v="10"/>
    <x v="11"/>
    <n v="1023"/>
    <n v="1"/>
    <n v="510"/>
    <x v="0"/>
    <m/>
    <n v="0"/>
    <m/>
    <m/>
    <n v="101"/>
    <s v="STREET"/>
    <m/>
    <m/>
    <s v="IC"/>
    <s v="Invest Cont"/>
    <n v="510"/>
    <m/>
    <m/>
    <m/>
    <s v="KITTRIDGE"/>
    <s v="WILBUR                       AV"/>
    <n v="34.190199999999997"/>
    <n v="-118.5448"/>
  </r>
  <r>
    <n v="200207779"/>
    <d v="2020-03-15T00:00:00"/>
    <x v="342"/>
    <n v="940"/>
    <n v="2"/>
    <x v="5"/>
    <n v="201"/>
    <n v="2"/>
    <n v="624"/>
    <x v="15"/>
    <s v="1822 0448 0906"/>
    <n v="28"/>
    <s v="M"/>
    <s v="B"/>
    <n v="101"/>
    <s v="STREET"/>
    <n v="400"/>
    <s v="STRONG-ARM (HANDS, FIST, FEET OR BODILY FORCE)"/>
    <s v="IC"/>
    <s v="Invest Cont"/>
    <n v="624"/>
    <m/>
    <m/>
    <m/>
    <s v="VERMONT"/>
    <s v="SANTA MONICA"/>
    <n v="34.090899999999998"/>
    <n v="-118.29170000000001"/>
  </r>
  <r>
    <n v="200112717"/>
    <d v="2020-06-01T00:00:00"/>
    <x v="14"/>
    <n v="1600"/>
    <n v="1"/>
    <x v="1"/>
    <n v="176"/>
    <n v="1"/>
    <n v="310"/>
    <x v="5"/>
    <s v="1609 0344 1822 0352"/>
    <n v="0"/>
    <s v="X"/>
    <s v="X"/>
    <n v="405"/>
    <s v="CLOTHING STORE"/>
    <n v="500"/>
    <s v="UNKNOWN WEAPON/OTHER WEAPON"/>
    <s v="IC"/>
    <s v="Invest Cont"/>
    <n v="310"/>
    <m/>
    <m/>
    <m/>
    <s v="700 S  LOS ANGELES                  ST"/>
    <m/>
    <n v="34.043300000000002"/>
    <n v="-118.2504"/>
  </r>
  <r>
    <n v="200507656"/>
    <d v="2020-03-26T00:00:00"/>
    <x v="209"/>
    <n v="900"/>
    <n v="5"/>
    <x v="10"/>
    <n v="513"/>
    <n v="1"/>
    <n v="442"/>
    <x v="16"/>
    <s v="0344 1817 2028 0325"/>
    <n v="0"/>
    <s v="X"/>
    <s v="X"/>
    <n v="401"/>
    <s v="MINI-MART"/>
    <m/>
    <m/>
    <s v="IC"/>
    <s v="Invest Cont"/>
    <n v="442"/>
    <m/>
    <m/>
    <m/>
    <s v="1100    PACIFIC COAST                HY"/>
    <m/>
    <n v="33.790300000000002"/>
    <n v="-118.2955"/>
  </r>
  <r>
    <n v="201116092"/>
    <d v="2020-11-26T00:00:00"/>
    <x v="130"/>
    <n v="30"/>
    <n v="11"/>
    <x v="7"/>
    <n v="1171"/>
    <n v="1"/>
    <n v="331"/>
    <x v="23"/>
    <n v="385"/>
    <n v="33"/>
    <s v="F"/>
    <s v="O"/>
    <n v="101"/>
    <s v="STREET"/>
    <m/>
    <m/>
    <s v="IC"/>
    <s v="Invest Cont"/>
    <n v="331"/>
    <m/>
    <m/>
    <m/>
    <s v="REDESDALE"/>
    <s v="ROTARY"/>
    <n v="34.088500000000003"/>
    <n v="-118.2714"/>
  </r>
  <r>
    <n v="201213602"/>
    <d v="2020-05-27T00:00:00"/>
    <x v="88"/>
    <n v="1720"/>
    <n v="12"/>
    <x v="8"/>
    <n v="1268"/>
    <n v="1"/>
    <n v="230"/>
    <x v="13"/>
    <s v="0416 0216 1822"/>
    <n v="39"/>
    <s v="M"/>
    <s v="H"/>
    <n v="104"/>
    <s v="DRIVEWAY"/>
    <n v="400"/>
    <s v="STRONG-ARM (HANDS, FIST, FEET OR BODILY FORCE)"/>
    <s v="IC"/>
    <s v="Invest Cont"/>
    <n v="230"/>
    <m/>
    <m/>
    <m/>
    <s v="200 E  84TH                         PL"/>
    <m/>
    <n v="33.9619"/>
    <n v="-118.2717"/>
  </r>
  <r>
    <n v="200315249"/>
    <d v="2020-08-04T00:00:00"/>
    <x v="74"/>
    <n v="1030"/>
    <n v="3"/>
    <x v="2"/>
    <n v="392"/>
    <n v="2"/>
    <n v="626"/>
    <x v="10"/>
    <s v="2000 1814 0443 0416 0913"/>
    <n v="58"/>
    <s v="F"/>
    <s v="B"/>
    <n v="501"/>
    <s v="SINGLE FAMILY DWELLING"/>
    <n v="400"/>
    <s v="STRONG-ARM (HANDS, FIST, FEET OR BODILY FORCE)"/>
    <s v="IC"/>
    <s v="Invest Cont"/>
    <n v="626"/>
    <m/>
    <m/>
    <m/>
    <s v="4600    ARLINGTON                    AV"/>
    <m/>
    <n v="34.0032"/>
    <n v="-118.3182"/>
  </r>
  <r>
    <n v="200617121"/>
    <d v="2020-10-22T00:00:00"/>
    <x v="36"/>
    <n v="2000"/>
    <n v="6"/>
    <x v="9"/>
    <n v="643"/>
    <n v="1"/>
    <n v="440"/>
    <x v="20"/>
    <s v="0344 1822 0394"/>
    <n v="26"/>
    <s v="F"/>
    <s v="W"/>
    <n v="502"/>
    <s v="MULTI-UNIT DWELLING (APARTMENT, DUPLEX, ETC)"/>
    <m/>
    <m/>
    <s v="IC"/>
    <s v="Invest Cont"/>
    <n v="440"/>
    <m/>
    <m/>
    <m/>
    <s v="7300    HAWTHORN                     AV"/>
    <m/>
    <n v="34.099800000000002"/>
    <n v="-118.35"/>
  </r>
  <r>
    <n v="200207324"/>
    <d v="2020-03-05T00:00:00"/>
    <x v="244"/>
    <n v="40"/>
    <n v="2"/>
    <x v="5"/>
    <n v="235"/>
    <n v="1"/>
    <n v="330"/>
    <x v="1"/>
    <s v="0344 1609 1307 0329 0377"/>
    <n v="19"/>
    <s v="M"/>
    <s v="H"/>
    <n v="101"/>
    <s v="STREET"/>
    <m/>
    <m/>
    <s v="IC"/>
    <s v="Invest Cont"/>
    <n v="330"/>
    <m/>
    <m/>
    <m/>
    <s v="BEVERLY"/>
    <s v="PARK VIEW"/>
    <n v="34.068300000000001"/>
    <n v="-118.2739"/>
  </r>
  <r>
    <n v="200407634"/>
    <d v="2020-04-07T00:00:00"/>
    <x v="126"/>
    <n v="1000"/>
    <n v="4"/>
    <x v="4"/>
    <n v="463"/>
    <n v="2"/>
    <n v="740"/>
    <x v="21"/>
    <s v="1300 1307 0329"/>
    <n v="25"/>
    <s v="F"/>
    <s v="H"/>
    <n v="101"/>
    <s v="STREET"/>
    <n v="310"/>
    <s v="CONCRETE BLOCK/BRICK"/>
    <s v="AO"/>
    <s v="Adult Other"/>
    <n v="740"/>
    <m/>
    <m/>
    <m/>
    <s v="2000 E  4TH                          ST"/>
    <m/>
    <n v="34.046199999999999"/>
    <n v="-118.2153"/>
  </r>
  <r>
    <n v="201111570"/>
    <d v="2020-07-18T00:00:00"/>
    <x v="264"/>
    <n v="600"/>
    <n v="11"/>
    <x v="7"/>
    <n v="1139"/>
    <n v="1"/>
    <n v="510"/>
    <x v="0"/>
    <m/>
    <n v="0"/>
    <m/>
    <m/>
    <n v="101"/>
    <s v="STREET"/>
    <m/>
    <m/>
    <s v="IC"/>
    <s v="Invest Cont"/>
    <n v="510"/>
    <m/>
    <m/>
    <m/>
    <s v="5800    ARROYO                       DR"/>
    <m/>
    <n v="34.105400000000003"/>
    <n v="-118.18940000000001"/>
  </r>
  <r>
    <n v="200314559"/>
    <d v="2020-07-22T00:00:00"/>
    <x v="231"/>
    <n v="1535"/>
    <n v="3"/>
    <x v="2"/>
    <n v="363"/>
    <n v="2"/>
    <n v="624"/>
    <x v="15"/>
    <s v="1822 0319 0416 0446"/>
    <n v="36"/>
    <s v="F"/>
    <s v="H"/>
    <n v="502"/>
    <s v="MULTI-UNIT DWELLING (APARTMENT, DUPLEX, ETC)"/>
    <n v="400"/>
    <s v="STRONG-ARM (HANDS, FIST, FEET OR BODILY FORCE)"/>
    <s v="AA"/>
    <s v="Adult Arrest"/>
    <n v="624"/>
    <m/>
    <m/>
    <m/>
    <s v="4000    PALMYRA                      RD"/>
    <m/>
    <n v="34.014200000000002"/>
    <n v="-118.34229999999999"/>
  </r>
  <r>
    <n v="200404787"/>
    <d v="2020-01-21T00:00:00"/>
    <x v="202"/>
    <n v="1130"/>
    <n v="4"/>
    <x v="4"/>
    <n v="456"/>
    <n v="1"/>
    <n v="510"/>
    <x v="0"/>
    <m/>
    <n v="0"/>
    <m/>
    <m/>
    <n v="101"/>
    <s v="STREET"/>
    <m/>
    <m/>
    <s v="IC"/>
    <s v="Invest Cont"/>
    <n v="510"/>
    <m/>
    <m/>
    <m/>
    <s v="2700    WINTER                       ST"/>
    <m/>
    <n v="34.049100000000003"/>
    <n v="-118.2016"/>
  </r>
  <r>
    <n v="200411680"/>
    <d v="2020-08-11T00:00:00"/>
    <x v="89"/>
    <n v="1823"/>
    <n v="4"/>
    <x v="4"/>
    <n v="442"/>
    <n v="2"/>
    <n v="624"/>
    <x v="15"/>
    <s v="0305 1218"/>
    <n v="30"/>
    <s v="M"/>
    <s v="O"/>
    <n v="101"/>
    <s v="STREET"/>
    <n v="400"/>
    <s v="STRONG-ARM (HANDS, FIST, FEET OR BODILY FORCE)"/>
    <s v="IC"/>
    <s v="Invest Cont"/>
    <n v="624"/>
    <m/>
    <m/>
    <m/>
    <s v="1800    MARENGO                      ST"/>
    <m/>
    <n v="34.058300000000003"/>
    <n v="-118.21129999999999"/>
  </r>
  <r>
    <n v="201114487"/>
    <d v="2020-10-09T00:00:00"/>
    <x v="212"/>
    <n v="1300"/>
    <n v="11"/>
    <x v="7"/>
    <n v="1169"/>
    <n v="1"/>
    <n v="440"/>
    <x v="20"/>
    <s v="0344 0352"/>
    <n v="28"/>
    <s v="F"/>
    <s v="W"/>
    <n v="145"/>
    <s v="MAIL BOX"/>
    <m/>
    <m/>
    <s v="IC"/>
    <s v="Invest Cont"/>
    <n v="440"/>
    <m/>
    <m/>
    <m/>
    <s v="200 S  AVENUE 50"/>
    <m/>
    <n v="34.1036"/>
    <n v="-118.2011"/>
  </r>
  <r>
    <n v="200713811"/>
    <d v="2020-09-14T00:00:00"/>
    <x v="260"/>
    <n v="1725"/>
    <n v="7"/>
    <x v="0"/>
    <n v="724"/>
    <n v="2"/>
    <n v="626"/>
    <x v="10"/>
    <s v="2000 1813 2004 1218 0416 0449"/>
    <n v="46"/>
    <s v="F"/>
    <s v="H"/>
    <n v="101"/>
    <s v="STREET"/>
    <n v="400"/>
    <s v="STRONG-ARM (HANDS, FIST, FEET OR BODILY FORCE)"/>
    <s v="IC"/>
    <s v="Invest Cont"/>
    <n v="626"/>
    <m/>
    <m/>
    <m/>
    <s v="3RD"/>
    <s v="FAIRFAX"/>
    <n v="34.071599999999997"/>
    <n v="-118.3614"/>
  </r>
  <r>
    <n v="200714731"/>
    <d v="2020-10-10T00:00:00"/>
    <x v="95"/>
    <n v="2100"/>
    <n v="7"/>
    <x v="0"/>
    <n v="776"/>
    <n v="2"/>
    <n v="626"/>
    <x v="10"/>
    <s v="2000 1814 0446 0416 1402 0340"/>
    <n v="21"/>
    <s v="F"/>
    <s v="H"/>
    <n v="102"/>
    <s v="SIDEWALK"/>
    <n v="400"/>
    <s v="STRONG-ARM (HANDS, FIST, FEET OR BODILY FORCE)"/>
    <s v="AA"/>
    <s v="Adult Arrest"/>
    <n v="626"/>
    <n v="998"/>
    <m/>
    <m/>
    <s v="4500 W  16TH                         PL"/>
    <m/>
    <n v="34.045999999999999"/>
    <n v="-118.3347"/>
  </r>
  <r>
    <n v="200811935"/>
    <d v="2020-07-16T00:00:00"/>
    <x v="284"/>
    <n v="1500"/>
    <n v="8"/>
    <x v="12"/>
    <n v="887"/>
    <n v="2"/>
    <n v="354"/>
    <x v="14"/>
    <s v="0100 0928 1822"/>
    <n v="27"/>
    <s v="M"/>
    <s v="W"/>
    <n v="501"/>
    <s v="SINGLE FAMILY DWELLING"/>
    <m/>
    <m/>
    <s v="IC"/>
    <s v="Invest Cont"/>
    <n v="354"/>
    <m/>
    <m/>
    <m/>
    <s v="2700    BAGLEY                       AV"/>
    <m/>
    <n v="34.036799999999999"/>
    <n v="-118.3931"/>
  </r>
  <r>
    <n v="200614755"/>
    <d v="2020-08-31T00:00:00"/>
    <x v="151"/>
    <n v="1420"/>
    <n v="6"/>
    <x v="9"/>
    <n v="656"/>
    <n v="2"/>
    <n v="745"/>
    <x v="9"/>
    <s v="1300 0329 1402 1309"/>
    <n v="42"/>
    <s v="M"/>
    <s v="H"/>
    <n v="108"/>
    <s v="PARKING LOT"/>
    <m/>
    <m/>
    <s v="IC"/>
    <s v="Invest Cont"/>
    <n v="745"/>
    <n v="998"/>
    <m/>
    <m/>
    <s v="900    VINE                         ST"/>
    <m/>
    <n v="34.0871"/>
    <n v="-118.3266"/>
  </r>
  <r>
    <n v="200517705"/>
    <d v="2020-12-11T00:00:00"/>
    <x v="28"/>
    <n v="2000"/>
    <n v="5"/>
    <x v="10"/>
    <n v="528"/>
    <n v="1"/>
    <n v="330"/>
    <x v="1"/>
    <s v="0344 0385 1300"/>
    <n v="58"/>
    <s v="M"/>
    <s v="H"/>
    <n v="101"/>
    <s v="STREET"/>
    <m/>
    <m/>
    <s v="IC"/>
    <s v="Invest Cont"/>
    <n v="330"/>
    <m/>
    <m/>
    <m/>
    <s v="MAHAR                        AV"/>
    <s v="OPP                          ST"/>
    <n v="33.784199999999998"/>
    <n v="-118.24630000000001"/>
  </r>
  <r>
    <n v="200711001"/>
    <d v="2020-06-26T00:00:00"/>
    <x v="10"/>
    <n v="1900"/>
    <n v="7"/>
    <x v="0"/>
    <n v="785"/>
    <n v="1"/>
    <n v="330"/>
    <x v="1"/>
    <s v="1300 0344"/>
    <n v="35"/>
    <s v="F"/>
    <s v="B"/>
    <n v="504"/>
    <s v="OTHER RESIDENCE"/>
    <m/>
    <m/>
    <s v="IC"/>
    <s v="Invest Cont"/>
    <n v="330"/>
    <m/>
    <m/>
    <m/>
    <s v="2100 S  VIEW                         ST"/>
    <m/>
    <n v="34.035899999999998"/>
    <n v="-118.34650000000001"/>
  </r>
  <r>
    <n v="201000583"/>
    <d v="2020-03-04T00:00:00"/>
    <x v="216"/>
    <n v="1810"/>
    <n v="10"/>
    <x v="11"/>
    <n v="1041"/>
    <n v="2"/>
    <n v="624"/>
    <x v="15"/>
    <s v="0919 0400 0356 0444 1822"/>
    <n v="24"/>
    <s v="M"/>
    <s v="B"/>
    <n v="101"/>
    <s v="STREET"/>
    <n v="400"/>
    <s v="STRONG-ARM (HANDS, FIST, FEET OR BODILY FORCE)"/>
    <s v="AO"/>
    <s v="Adult Other"/>
    <n v="624"/>
    <m/>
    <m/>
    <m/>
    <s v="TAMPA                        AV"/>
    <s v="CALIFA                       ST"/>
    <n v="34.177799999999998"/>
    <n v="-118.5535"/>
  </r>
  <r>
    <n v="200715467"/>
    <d v="2020-10-30T00:00:00"/>
    <x v="297"/>
    <n v="10"/>
    <n v="7"/>
    <x v="0"/>
    <n v="747"/>
    <n v="1"/>
    <n v="210"/>
    <x v="11"/>
    <s v="1309 0302 0355 0344"/>
    <n v="26"/>
    <s v="M"/>
    <s v="O"/>
    <n v="101"/>
    <s v="STREET"/>
    <n v="102"/>
    <s v="HAND GUN"/>
    <s v="IC"/>
    <s v="Invest Cont"/>
    <n v="210"/>
    <m/>
    <m/>
    <m/>
    <s v="HIGHLAND                     AV"/>
    <s v="12TH                         ST"/>
    <n v="34.0533"/>
    <n v="-118.34059999999999"/>
  </r>
  <r>
    <n v="200609112"/>
    <d v="2020-04-15T00:00:00"/>
    <x v="213"/>
    <n v="2330"/>
    <n v="6"/>
    <x v="9"/>
    <n v="649"/>
    <n v="1"/>
    <n v="310"/>
    <x v="5"/>
    <s v="0344 0329 1607"/>
    <n v="36"/>
    <s v="M"/>
    <s v="O"/>
    <n v="501"/>
    <s v="SINGLE FAMILY DWELLING"/>
    <m/>
    <m/>
    <s v="IC"/>
    <s v="Invest Cont"/>
    <n v="310"/>
    <m/>
    <m/>
    <m/>
    <s v="1600 N  SERRANO                      AV"/>
    <m/>
    <n v="34.100099999999998"/>
    <n v="-118.30710000000001"/>
  </r>
  <r>
    <n v="200612904"/>
    <d v="2020-07-21T00:00:00"/>
    <x v="102"/>
    <n v="2130"/>
    <n v="6"/>
    <x v="9"/>
    <n v="645"/>
    <n v="1"/>
    <n v="310"/>
    <x v="5"/>
    <s v="0344 1822"/>
    <n v="20"/>
    <s v="F"/>
    <s v="B"/>
    <n v="503"/>
    <s v="HOTEL"/>
    <m/>
    <m/>
    <s v="AO"/>
    <s v="Adult Other"/>
    <n v="310"/>
    <m/>
    <m/>
    <m/>
    <s v="7000    FRANKLIN                     AV"/>
    <m/>
    <n v="34.104100000000003"/>
    <n v="-118.34269999999999"/>
  </r>
  <r>
    <n v="200817078"/>
    <d v="2020-12-01T00:00:00"/>
    <x v="185"/>
    <n v="1200"/>
    <n v="8"/>
    <x v="12"/>
    <n v="849"/>
    <n v="1"/>
    <n v="341"/>
    <x v="12"/>
    <s v="0321 1402 0344 0352 0913 1810"/>
    <n v="50"/>
    <s v="F"/>
    <s v="W"/>
    <n v="502"/>
    <s v="MULTI-UNIT DWELLING (APARTMENT, DUPLEX, ETC)"/>
    <m/>
    <m/>
    <s v="AA"/>
    <s v="Adult Arrest"/>
    <n v="341"/>
    <m/>
    <m/>
    <m/>
    <s v="1100 S  CORNING                      ST"/>
    <m/>
    <n v="34.055700000000002"/>
    <n v="-118.37739999999999"/>
  </r>
  <r>
    <n v="200100782"/>
    <d v="2020-05-15T00:00:00"/>
    <x v="112"/>
    <n v="815"/>
    <n v="1"/>
    <x v="1"/>
    <n v="162"/>
    <n v="2"/>
    <n v="624"/>
    <x v="15"/>
    <s v="0416 1822"/>
    <n v="40"/>
    <s v="M"/>
    <s v="H"/>
    <n v="406"/>
    <s v="OTHER STORE"/>
    <n v="400"/>
    <s v="STRONG-ARM (HANDS, FIST, FEET OR BODILY FORCE)"/>
    <s v="IC"/>
    <s v="Invest Cont"/>
    <n v="624"/>
    <m/>
    <m/>
    <m/>
    <s v="600 W  7TH                          ST"/>
    <m/>
    <n v="34.0473"/>
    <n v="-118.25660000000001"/>
  </r>
  <r>
    <n v="200816945"/>
    <d v="2020-11-28T00:00:00"/>
    <x v="29"/>
    <n v="1600"/>
    <n v="8"/>
    <x v="12"/>
    <n v="884"/>
    <n v="1"/>
    <n v="331"/>
    <x v="23"/>
    <s v="0385 0344 1822"/>
    <n v="58"/>
    <s v="M"/>
    <s v="W"/>
    <n v="101"/>
    <s v="STREET"/>
    <m/>
    <m/>
    <s v="IC"/>
    <s v="Invest Cont"/>
    <n v="331"/>
    <m/>
    <m/>
    <m/>
    <s v="2300    MALCOLM                      AV"/>
    <m/>
    <n v="34.041400000000003"/>
    <n v="-118.4269"/>
  </r>
  <r>
    <n v="201108145"/>
    <d v="2020-04-08T00:00:00"/>
    <x v="136"/>
    <n v="2230"/>
    <n v="11"/>
    <x v="7"/>
    <n v="1143"/>
    <n v="1"/>
    <n v="330"/>
    <x v="1"/>
    <s v="1300 1307 0344"/>
    <n v="48"/>
    <s v="M"/>
    <s v="H"/>
    <n v="707"/>
    <s v="GARAGE/CARPORT"/>
    <n v="500"/>
    <s v="UNKNOWN WEAPON/OTHER WEAPON"/>
    <s v="IC"/>
    <s v="Invest Cont"/>
    <n v="330"/>
    <m/>
    <m/>
    <m/>
    <s v="SAINT GEORGE                 ST"/>
    <s v="MONON                        ST"/>
    <n v="34.109699999999997"/>
    <n v="-118.2739"/>
  </r>
  <r>
    <n v="200400782"/>
    <d v="2020-05-10T00:00:00"/>
    <x v="39"/>
    <n v="500"/>
    <n v="4"/>
    <x v="4"/>
    <n v="438"/>
    <n v="1"/>
    <n v="310"/>
    <x v="5"/>
    <s v="0342 0344 1309 1822 1607 1402 0329 0321"/>
    <n v="0"/>
    <s v="M"/>
    <s v="W"/>
    <n v="213"/>
    <s v="WAREHOUSE"/>
    <m/>
    <m/>
    <s v="IC"/>
    <s v="Invest Cont"/>
    <n v="310"/>
    <n v="998"/>
    <m/>
    <m/>
    <s v="5400    ALHAMBRA                     AV"/>
    <m/>
    <n v="34.077100000000002"/>
    <n v="-118.1681"/>
  </r>
  <r>
    <n v="200809107"/>
    <d v="2020-05-05T00:00:00"/>
    <x v="52"/>
    <n v="1200"/>
    <n v="8"/>
    <x v="12"/>
    <n v="899"/>
    <n v="1"/>
    <n v="330"/>
    <x v="1"/>
    <s v="1822 1612 0344"/>
    <n v="57"/>
    <s v="F"/>
    <s v="W"/>
    <n v="101"/>
    <s v="STREET"/>
    <m/>
    <m/>
    <s v="IC"/>
    <s v="Invest Cont"/>
    <n v="330"/>
    <m/>
    <m/>
    <m/>
    <s v="8600    VENICE                       BL"/>
    <m/>
    <n v="34.033700000000003"/>
    <n v="-118.38039999999999"/>
  </r>
  <r>
    <n v="200617248"/>
    <d v="2020-10-26T00:00:00"/>
    <x v="176"/>
    <n v="1215"/>
    <n v="6"/>
    <x v="9"/>
    <n v="636"/>
    <n v="2"/>
    <n v="755"/>
    <x v="47"/>
    <s v="0421 0404 1822 1501"/>
    <n v="32"/>
    <s v="M"/>
    <s v="H"/>
    <n v="502"/>
    <s v="MULTI-UNIT DWELLING (APARTMENT, DUPLEX, ETC)"/>
    <n v="501"/>
    <s v="BOMB THREAT"/>
    <s v="IC"/>
    <s v="Invest Cont"/>
    <n v="755"/>
    <m/>
    <m/>
    <m/>
    <s v="6500    YUCCA                        ST"/>
    <m/>
    <n v="34.103900000000003"/>
    <n v="-118.3318"/>
  </r>
  <r>
    <n v="200108571"/>
    <d v="2020-03-06T00:00:00"/>
    <x v="17"/>
    <n v="630"/>
    <n v="1"/>
    <x v="1"/>
    <n v="156"/>
    <n v="1"/>
    <n v="230"/>
    <x v="13"/>
    <s v="2004 2033 0411 1218 0913"/>
    <n v="51"/>
    <s v="F"/>
    <s v="B"/>
    <n v="102"/>
    <s v="SIDEWALK"/>
    <n v="223"/>
    <s v="UNKNOWN TYPE CUTTING INSTRUMENT"/>
    <s v="IC"/>
    <s v="Invest Cont"/>
    <n v="230"/>
    <m/>
    <m/>
    <m/>
    <s v="5TH"/>
    <s v="SAN JULIAN"/>
    <n v="34.044600000000003"/>
    <n v="-118.245"/>
  </r>
  <r>
    <n v="200815544"/>
    <d v="2020-10-21T00:00:00"/>
    <x v="161"/>
    <n v="1"/>
    <n v="8"/>
    <x v="12"/>
    <n v="806"/>
    <n v="2"/>
    <n v="740"/>
    <x v="21"/>
    <n v="329"/>
    <n v="52"/>
    <s v="F"/>
    <s v="O"/>
    <n v="121"/>
    <s v="YARD (RESIDENTIAL/BUSINESS)"/>
    <m/>
    <m/>
    <s v="IC"/>
    <s v="Invest Cont"/>
    <n v="740"/>
    <m/>
    <m/>
    <m/>
    <s v="2400    ROSCOMARE                    RD"/>
    <m/>
    <n v="34.119100000000003"/>
    <n v="-118.46380000000001"/>
  </r>
  <r>
    <n v="201112036"/>
    <d v="2020-07-30T00:00:00"/>
    <x v="138"/>
    <n v="230"/>
    <n v="11"/>
    <x v="7"/>
    <n v="1129"/>
    <n v="1"/>
    <n v="330"/>
    <x v="1"/>
    <n v="385"/>
    <n v="46"/>
    <s v="F"/>
    <s v="W"/>
    <n v="104"/>
    <s v="DRIVEWAY"/>
    <m/>
    <m/>
    <s v="AO"/>
    <s v="Adult Other"/>
    <n v="330"/>
    <m/>
    <m/>
    <m/>
    <s v="1000    ADELANTE                     AV"/>
    <m/>
    <n v="34.124099999999999"/>
    <n v="-118.17140000000001"/>
  </r>
  <r>
    <n v="201011503"/>
    <d v="2020-07-30T00:00:00"/>
    <x v="8"/>
    <n v="810"/>
    <n v="10"/>
    <x v="11"/>
    <n v="1065"/>
    <n v="2"/>
    <n v="740"/>
    <x v="21"/>
    <s v="0329 1822 1300 2004 0319 0359 2051 1253 1420 0910"/>
    <n v="28"/>
    <s v="F"/>
    <s v="H"/>
    <n v="122"/>
    <s v="VEHICLE, PASSENGER/TRUCK"/>
    <n v="305"/>
    <s v="FIXED OBJECT"/>
    <s v="IC"/>
    <s v="Invest Cont"/>
    <n v="740"/>
    <m/>
    <m/>
    <m/>
    <s v="17900 W  VENTURA                      BL"/>
    <m/>
    <n v="34.167499999999997"/>
    <n v="-118.5226"/>
  </r>
  <r>
    <n v="201009720"/>
    <d v="2020-06-05T00:00:00"/>
    <x v="150"/>
    <n v="137"/>
    <n v="10"/>
    <x v="11"/>
    <n v="1035"/>
    <n v="2"/>
    <n v="753"/>
    <x v="37"/>
    <s v="1100 1402 1822 1420 1407"/>
    <n v="0"/>
    <s v="M"/>
    <s v="O"/>
    <n v="515"/>
    <s v="APARTMENT/CONDO COMMON LAUNDRY ROOM"/>
    <n v="102"/>
    <s v="HAND GUN"/>
    <s v="IC"/>
    <s v="Invest Cont"/>
    <n v="753"/>
    <n v="998"/>
    <m/>
    <m/>
    <s v="6600    BALCOM                       AV"/>
    <m/>
    <n v="34.190300000000001"/>
    <n v="-118.5206"/>
  </r>
  <r>
    <n v="200319096"/>
    <d v="2020-10-19T00:00:00"/>
    <x v="365"/>
    <n v="2330"/>
    <n v="3"/>
    <x v="2"/>
    <n v="357"/>
    <n v="1"/>
    <n v="231"/>
    <x v="51"/>
    <s v="1212 1409 0917 0342 0302 1309 1822 1402 1407"/>
    <n v="0"/>
    <s v="M"/>
    <s v="X"/>
    <n v="101"/>
    <s v="STREET"/>
    <n v="102"/>
    <s v="HAND GUN"/>
    <s v="AA"/>
    <s v="Adult Arrest"/>
    <n v="231"/>
    <n v="998"/>
    <m/>
    <m/>
    <s v="BUDLONG                      AV"/>
    <s v="JEFFERSON                    BL"/>
    <n v="34.025500000000001"/>
    <n v="-118.2959"/>
  </r>
  <r>
    <n v="200114759"/>
    <d v="2020-07-13T00:00:00"/>
    <x v="21"/>
    <n v="750"/>
    <n v="1"/>
    <x v="1"/>
    <n v="152"/>
    <n v="2"/>
    <n v="624"/>
    <x v="15"/>
    <s v="0400 1822"/>
    <n v="55"/>
    <s v="M"/>
    <s v="H"/>
    <n v="102"/>
    <s v="SIDEWALK"/>
    <n v="400"/>
    <s v="STRONG-ARM (HANDS, FIST, FEET OR BODILY FORCE)"/>
    <s v="IC"/>
    <s v="Invest Cont"/>
    <n v="624"/>
    <m/>
    <m/>
    <m/>
    <s v="HOPE"/>
    <s v="WILSHIRE"/>
    <n v="34.0486"/>
    <n v="-118.25709999999999"/>
  </r>
  <r>
    <n v="200306140"/>
    <d v="2020-02-05T00:00:00"/>
    <x v="134"/>
    <n v="1535"/>
    <n v="3"/>
    <x v="2"/>
    <n v="397"/>
    <n v="2"/>
    <n v="745"/>
    <x v="9"/>
    <s v="0104 0329 0202"/>
    <n v="19"/>
    <s v="X"/>
    <s v="X"/>
    <n v="402"/>
    <s v="MARKET"/>
    <n v="400"/>
    <s v="STRONG-ARM (HANDS, FIST, FEET OR BODILY FORCE)"/>
    <s v="AO"/>
    <s v="Adult Other"/>
    <n v="745"/>
    <m/>
    <m/>
    <m/>
    <s v="4300 S  VERMONT                      AV"/>
    <m/>
    <n v="34.007300000000001"/>
    <n v="-118.298"/>
  </r>
  <r>
    <n v="200122215"/>
    <d v="2020-12-10T00:00:00"/>
    <x v="131"/>
    <n v="2000"/>
    <n v="1"/>
    <x v="1"/>
    <n v="156"/>
    <n v="1"/>
    <n v="815"/>
    <x v="54"/>
    <s v="0532 0515 1218 2004 0913"/>
    <n v="55"/>
    <s v="F"/>
    <s v="H"/>
    <n v="502"/>
    <s v="MULTI-UNIT DWELLING (APARTMENT, DUPLEX, ETC)"/>
    <n v="400"/>
    <s v="STRONG-ARM (HANDS, FIST, FEET OR BODILY FORCE)"/>
    <s v="AO"/>
    <s v="Adult Other"/>
    <n v="815"/>
    <m/>
    <m/>
    <m/>
    <s v="500    SAN JULIAN                   ST"/>
    <m/>
    <n v="34.044600000000003"/>
    <n v="-118.245"/>
  </r>
  <r>
    <n v="201008700"/>
    <d v="2020-05-04T00:00:00"/>
    <x v="180"/>
    <n v="1200"/>
    <n v="10"/>
    <x v="11"/>
    <n v="1039"/>
    <n v="2"/>
    <n v="624"/>
    <x v="15"/>
    <s v="0416 1822 1202 0605 0446"/>
    <n v="65"/>
    <s v="M"/>
    <s v="H"/>
    <n v="108"/>
    <s v="PARKING LOT"/>
    <n v="400"/>
    <s v="STRONG-ARM (HANDS, FIST, FEET OR BODILY FORCE)"/>
    <s v="IC"/>
    <s v="Invest Cont"/>
    <n v="624"/>
    <m/>
    <m/>
    <m/>
    <s v="WOODLEY                      AV"/>
    <s v="VANOWEN                      ST"/>
    <n v="34.193899999999999"/>
    <n v="-118.4836"/>
  </r>
  <r>
    <n v="200205335"/>
    <d v="2020-01-28T00:00:00"/>
    <x v="259"/>
    <n v="445"/>
    <n v="2"/>
    <x v="5"/>
    <n v="205"/>
    <n v="1"/>
    <n v="210"/>
    <x v="11"/>
    <s v="0913 1814 2004 0344 0416 2000 2002"/>
    <n v="38"/>
    <s v="F"/>
    <s v="W"/>
    <n v="502"/>
    <s v="MULTI-UNIT DWELLING (APARTMENT, DUPLEX, ETC)"/>
    <n v="400"/>
    <s v="STRONG-ARM (HANDS, FIST, FEET OR BODILY FORCE)"/>
    <s v="AA"/>
    <s v="Adult Arrest"/>
    <n v="210"/>
    <m/>
    <m/>
    <m/>
    <s v="700    PARKMAN                      AV"/>
    <m/>
    <n v="34.079000000000001"/>
    <n v="-118.2758"/>
  </r>
  <r>
    <n v="201213622"/>
    <d v="2020-05-26T00:00:00"/>
    <x v="359"/>
    <n v="1825"/>
    <n v="12"/>
    <x v="8"/>
    <n v="1241"/>
    <n v="1"/>
    <n v="230"/>
    <x v="13"/>
    <s v="1236 1822 0447 0431"/>
    <n v="60"/>
    <s v="M"/>
    <s v="H"/>
    <n v="222"/>
    <s v="LAUNDROMAT"/>
    <n v="500"/>
    <s v="UNKNOWN WEAPON/OTHER WEAPON"/>
    <s v="IC"/>
    <s v="Invest Cont"/>
    <n v="230"/>
    <m/>
    <m/>
    <m/>
    <s v="3300    HYDE PARK                    BL"/>
    <m/>
    <n v="33.980600000000003"/>
    <n v="-118.32940000000001"/>
  </r>
  <r>
    <n v="200413305"/>
    <d v="2020-09-30T00:00:00"/>
    <x v="185"/>
    <n v="2200"/>
    <n v="4"/>
    <x v="4"/>
    <n v="438"/>
    <n v="1"/>
    <n v="251"/>
    <x v="55"/>
    <s v="1100 1407 1202"/>
    <n v="85"/>
    <s v="M"/>
    <s v="H"/>
    <n v="501"/>
    <s v="SINGLE FAMILY DWELLING"/>
    <n v="106"/>
    <s v="UNKNOWN FIREARM"/>
    <s v="IC"/>
    <s v="Invest Cont"/>
    <n v="251"/>
    <n v="998"/>
    <m/>
    <m/>
    <s v="4900    LA CALANDRIA                 WY"/>
    <m/>
    <n v="34.071899999999999"/>
    <n v="-118.17789999999999"/>
  </r>
  <r>
    <n v="200613835"/>
    <d v="2020-08-11T00:00:00"/>
    <x v="89"/>
    <n v="1700"/>
    <n v="6"/>
    <x v="9"/>
    <n v="659"/>
    <n v="2"/>
    <n v="930"/>
    <x v="30"/>
    <s v="0400 0432 0421 1822 2004"/>
    <n v="58"/>
    <s v="M"/>
    <s v="A"/>
    <n v="118"/>
    <s v="CONSTRUCTION SITE"/>
    <n v="511"/>
    <s v="VERBAL THREAT"/>
    <s v="AA"/>
    <s v="Adult Arrest"/>
    <n v="930"/>
    <m/>
    <m/>
    <m/>
    <s v="1400 N  HOBART                       BL"/>
    <m/>
    <n v="34.096600000000002"/>
    <n v="-118.3056"/>
  </r>
  <r>
    <n v="200816365"/>
    <d v="2020-11-13T00:00:00"/>
    <x v="331"/>
    <n v="30"/>
    <n v="8"/>
    <x v="12"/>
    <n v="802"/>
    <n v="1"/>
    <n v="330"/>
    <x v="1"/>
    <s v="1420 0216 0344 1822"/>
    <n v="57"/>
    <s v="M"/>
    <s v="W"/>
    <n v="104"/>
    <s v="DRIVEWAY"/>
    <m/>
    <m/>
    <s v="IC"/>
    <s v="Invest Cont"/>
    <n v="330"/>
    <m/>
    <m/>
    <m/>
    <s v="1100    MONUMENT                     ST"/>
    <m/>
    <n v="34.048699999999997"/>
    <n v="-118.52460000000001"/>
  </r>
  <r>
    <n v="201205434"/>
    <d v="2020-01-21T00:00:00"/>
    <x v="202"/>
    <n v="820"/>
    <n v="12"/>
    <x v="8"/>
    <n v="1213"/>
    <n v="2"/>
    <n v="745"/>
    <x v="9"/>
    <s v="0913 1309 0329 1307"/>
    <n v="29"/>
    <s v="F"/>
    <s v="B"/>
    <n v="122"/>
    <s v="VEHICLE, PASSENGER/TRUCK"/>
    <m/>
    <m/>
    <s v="IC"/>
    <s v="Invest Cont"/>
    <n v="745"/>
    <m/>
    <m/>
    <m/>
    <s v="1700 W  54TH                         ST"/>
    <m/>
    <n v="33.993299999999998"/>
    <n v="-118.3068"/>
  </r>
  <r>
    <n v="200904587"/>
    <d v="2020-01-14T00:00:00"/>
    <x v="350"/>
    <n v="1300"/>
    <n v="9"/>
    <x v="3"/>
    <n v="943"/>
    <n v="1"/>
    <n v="761"/>
    <x v="35"/>
    <s v="1822 0319 1414 0334"/>
    <n v="61"/>
    <s v="M"/>
    <s v="W"/>
    <n v="101"/>
    <s v="STREET"/>
    <n v="302"/>
    <s v="BLUNT INSTRUMENT"/>
    <s v="AO"/>
    <s v="Adult Other"/>
    <n v="761"/>
    <m/>
    <m/>
    <m/>
    <s v="TILDEN                       AV"/>
    <s v="MIRANDA                      AV"/>
    <n v="34.175800000000002"/>
    <n v="-118.4473"/>
  </r>
  <r>
    <n v="201009255"/>
    <d v="2020-05-23T00:00:00"/>
    <x v="293"/>
    <n v="720"/>
    <n v="10"/>
    <x v="11"/>
    <n v="1015"/>
    <n v="1"/>
    <n v="510"/>
    <x v="0"/>
    <m/>
    <n v="0"/>
    <m/>
    <m/>
    <n v="108"/>
    <s v="PARKING LOT"/>
    <m/>
    <m/>
    <s v="IC"/>
    <s v="Invest Cont"/>
    <n v="510"/>
    <m/>
    <m/>
    <m/>
    <s v="18200    SHERMAN                      WY"/>
    <m/>
    <n v="34.204799999999999"/>
    <n v="-118.5273"/>
  </r>
  <r>
    <n v="200205666"/>
    <d v="2020-02-04T00:00:00"/>
    <x v="240"/>
    <n v="300"/>
    <n v="2"/>
    <x v="5"/>
    <n v="236"/>
    <n v="1"/>
    <n v="121"/>
    <x v="22"/>
    <s v="1415 0448 0429 0515 0527 1206 0409 1601 1817 0913"/>
    <n v="43"/>
    <s v="F"/>
    <s v="H"/>
    <n v="502"/>
    <s v="MULTI-UNIT DWELLING (APARTMENT, DUPLEX, ETC)"/>
    <n v="400"/>
    <s v="STRONG-ARM (HANDS, FIST, FEET OR BODILY FORCE)"/>
    <s v="AO"/>
    <s v="Adult Other"/>
    <n v="121"/>
    <n v="998"/>
    <m/>
    <m/>
    <s v="1900    MIRAMAR                      ST"/>
    <m/>
    <n v="34.063200000000002"/>
    <n v="-118.2693"/>
  </r>
  <r>
    <n v="200305631"/>
    <d v="2020-01-28T00:00:00"/>
    <x v="344"/>
    <n v="100"/>
    <n v="3"/>
    <x v="2"/>
    <n v="326"/>
    <n v="1"/>
    <n v="510"/>
    <x v="0"/>
    <m/>
    <n v="0"/>
    <m/>
    <m/>
    <n v="108"/>
    <s v="PARKING LOT"/>
    <m/>
    <m/>
    <s v="IC"/>
    <s v="Invest Cont"/>
    <n v="510"/>
    <m/>
    <m/>
    <m/>
    <s v="2600 S  BUDLONG                      AV"/>
    <m/>
    <n v="34.030900000000003"/>
    <n v="-118.30240000000001"/>
  </r>
  <r>
    <n v="200514695"/>
    <d v="2020-09-30T00:00:00"/>
    <x v="111"/>
    <n v="2250"/>
    <n v="5"/>
    <x v="10"/>
    <n v="566"/>
    <n v="2"/>
    <n v="745"/>
    <x v="9"/>
    <n v="329"/>
    <n v="57"/>
    <s v="M"/>
    <s v="B"/>
    <n v="502"/>
    <s v="MULTI-UNIT DWELLING (APARTMENT, DUPLEX, ETC)"/>
    <m/>
    <m/>
    <s v="AA"/>
    <s v="Adult Arrest"/>
    <n v="745"/>
    <m/>
    <m/>
    <m/>
    <s v="300 W  9TH                          ST"/>
    <m/>
    <n v="33.735999999999997"/>
    <n v="-118.28400000000001"/>
  </r>
  <r>
    <n v="201207160"/>
    <d v="2020-02-14T00:00:00"/>
    <x v="206"/>
    <n v="1220"/>
    <n v="12"/>
    <x v="8"/>
    <n v="1266"/>
    <n v="2"/>
    <n v="626"/>
    <x v="10"/>
    <s v="2000 1814 0448 0419 1276"/>
    <n v="37"/>
    <s v="F"/>
    <s v="H"/>
    <n v="101"/>
    <s v="STREET"/>
    <n v="400"/>
    <s v="STRONG-ARM (HANDS, FIST, FEET OR BODILY FORCE)"/>
    <s v="IC"/>
    <s v="Invest Cont"/>
    <n v="626"/>
    <m/>
    <m/>
    <m/>
    <s v="79TH                         ST"/>
    <s v="BROADWAY"/>
    <n v="33.9679"/>
    <n v="-118.2783"/>
  </r>
  <r>
    <n v="200816753"/>
    <d v="2020-11-22T00:00:00"/>
    <x v="242"/>
    <n v="1200"/>
    <n v="8"/>
    <x v="12"/>
    <n v="836"/>
    <n v="1"/>
    <n v="330"/>
    <x v="1"/>
    <s v="1822 0344 1202"/>
    <n v="65"/>
    <s v="F"/>
    <s v="O"/>
    <n v="108"/>
    <s v="PARKING LOT"/>
    <m/>
    <m/>
    <s v="IC"/>
    <s v="Invest Cont"/>
    <n v="330"/>
    <m/>
    <m/>
    <m/>
    <s v="1800    THAYER                       AV"/>
    <m/>
    <n v="34.055100000000003"/>
    <n v="-118.4264"/>
  </r>
  <r>
    <n v="201111248"/>
    <d v="2020-07-09T00:00:00"/>
    <x v="6"/>
    <n v="1330"/>
    <n v="11"/>
    <x v="7"/>
    <n v="1144"/>
    <n v="1"/>
    <n v="441"/>
    <x v="78"/>
    <n v="344"/>
    <n v="37"/>
    <s v="M"/>
    <s v="W"/>
    <n v="501"/>
    <s v="SINGLE FAMILY DWELLING"/>
    <m/>
    <m/>
    <s v="IC"/>
    <s v="Invest Cont"/>
    <n v="441"/>
    <m/>
    <m/>
    <m/>
    <s v="2000    GRIFFITH PARK                BL"/>
    <m/>
    <n v="34.097700000000003"/>
    <n v="-118.2739"/>
  </r>
  <r>
    <n v="200408996"/>
    <d v="2020-05-18T00:00:00"/>
    <x v="135"/>
    <n v="1"/>
    <n v="4"/>
    <x v="4"/>
    <n v="427"/>
    <n v="2"/>
    <n v="745"/>
    <x v="9"/>
    <n v="329"/>
    <n v="50"/>
    <s v="M"/>
    <s v="H"/>
    <n v="104"/>
    <s v="DRIVEWAY"/>
    <m/>
    <m/>
    <s v="IC"/>
    <s v="Invest Cont"/>
    <n v="745"/>
    <m/>
    <m/>
    <m/>
    <s v="4600    ZANE                         ST"/>
    <m/>
    <n v="34.082599999999999"/>
    <n v="-118.1841"/>
  </r>
  <r>
    <n v="201304201"/>
    <d v="2020-01-04T00:00:00"/>
    <x v="81"/>
    <n v="1715"/>
    <n v="13"/>
    <x v="6"/>
    <n v="1324"/>
    <n v="2"/>
    <n v="626"/>
    <x v="10"/>
    <s v="0446 1821 1243 2000"/>
    <n v="38"/>
    <s v="F"/>
    <s v="H"/>
    <n v="502"/>
    <s v="MULTI-UNIT DWELLING (APARTMENT, DUPLEX, ETC)"/>
    <n v="400"/>
    <s v="STRONG-ARM (HANDS, FIST, FEET OR BODILY FORCE)"/>
    <s v="AO"/>
    <s v="Adult Other"/>
    <n v="626"/>
    <m/>
    <m/>
    <m/>
    <s v="1300 E  21ST                         ST"/>
    <m/>
    <n v="34.022399999999998"/>
    <n v="-118.25239999999999"/>
  </r>
  <r>
    <n v="200705265"/>
    <d v="2020-01-27T00:00:00"/>
    <x v="225"/>
    <n v="1250"/>
    <n v="7"/>
    <x v="0"/>
    <n v="773"/>
    <n v="2"/>
    <n v="626"/>
    <x v="10"/>
    <s v="2000 0400"/>
    <n v="32"/>
    <s v="F"/>
    <s v="B"/>
    <n v="502"/>
    <s v="MULTI-UNIT DWELLING (APARTMENT, DUPLEX, ETC)"/>
    <n v="400"/>
    <s v="STRONG-ARM (HANDS, FIST, FEET OR BODILY FORCE)"/>
    <s v="IC"/>
    <s v="Invest Cont"/>
    <n v="626"/>
    <m/>
    <m/>
    <m/>
    <s v="1800 S  RIDGELEY                     DR"/>
    <m/>
    <n v="34.042099999999998"/>
    <n v="-118.3582"/>
  </r>
  <r>
    <n v="200404206"/>
    <d v="2020-01-06T00:00:00"/>
    <x v="281"/>
    <n v="1230"/>
    <n v="4"/>
    <x v="4"/>
    <n v="427"/>
    <n v="1"/>
    <n v="761"/>
    <x v="35"/>
    <s v="0334 1822"/>
    <n v="34"/>
    <s v="M"/>
    <s v="H"/>
    <n v="101"/>
    <s v="STREET"/>
    <n v="207"/>
    <s v="OTHER KNIFE"/>
    <s v="IC"/>
    <s v="Invest Cont"/>
    <n v="761"/>
    <m/>
    <m/>
    <m/>
    <s v="CANTO                        DR"/>
    <s v="MISSION                      RD"/>
    <n v="34.080199999999998"/>
    <n v="-118.1848"/>
  </r>
  <r>
    <n v="201007920"/>
    <d v="2020-04-10T00:00:00"/>
    <x v="290"/>
    <n v="1215"/>
    <n v="10"/>
    <x v="11"/>
    <n v="1025"/>
    <n v="1"/>
    <n v="420"/>
    <x v="33"/>
    <s v="0344 1300"/>
    <n v="57"/>
    <s v="F"/>
    <s v="O"/>
    <n v="101"/>
    <s v="STREET"/>
    <m/>
    <m/>
    <s v="IC"/>
    <s v="Invest Cont"/>
    <n v="420"/>
    <m/>
    <m/>
    <m/>
    <s v="SHERMAN                      WY"/>
    <s v="RESEDA                       BL"/>
    <n v="34.201099999999997"/>
    <n v="-118.536"/>
  </r>
  <r>
    <n v="200412039"/>
    <d v="2020-08-22T00:00:00"/>
    <x v="223"/>
    <n v="2040"/>
    <n v="4"/>
    <x v="4"/>
    <n v="473"/>
    <n v="2"/>
    <n v="624"/>
    <x v="15"/>
    <s v="0446 0913"/>
    <n v="25"/>
    <s v="F"/>
    <s v="H"/>
    <n v="501"/>
    <s v="SINGLE FAMILY DWELLING"/>
    <n v="400"/>
    <s v="STRONG-ARM (HANDS, FIST, FEET OR BODILY FORCE)"/>
    <s v="IC"/>
    <s v="Invest Cont"/>
    <n v="624"/>
    <m/>
    <m/>
    <m/>
    <s v="2400 E  7TH                          ST"/>
    <m/>
    <n v="34.033299999999997"/>
    <n v="-118.2192"/>
  </r>
  <r>
    <n v="200811312"/>
    <d v="2020-06-30T00:00:00"/>
    <x v="24"/>
    <n v="1300"/>
    <n v="8"/>
    <x v="12"/>
    <n v="847"/>
    <n v="2"/>
    <n v="956"/>
    <x v="29"/>
    <s v="1820 0913 1912"/>
    <n v="23"/>
    <s v="F"/>
    <s v="B"/>
    <n v="503"/>
    <s v="HOTEL"/>
    <m/>
    <m/>
    <s v="IC"/>
    <s v="Invest Cont"/>
    <n v="956"/>
    <m/>
    <m/>
    <m/>
    <s v="10300 W  OLYMPIC                      BL"/>
    <m/>
    <n v="34.0473"/>
    <n v="-118.42059999999999"/>
  </r>
  <r>
    <n v="201114669"/>
    <d v="2020-10-15T00:00:00"/>
    <x v="106"/>
    <n v="1525"/>
    <n v="11"/>
    <x v="7"/>
    <n v="1115"/>
    <n v="2"/>
    <n v="900"/>
    <x v="18"/>
    <s v="2038 1813"/>
    <n v="39"/>
    <s v="F"/>
    <s v="H"/>
    <n v="101"/>
    <s v="STREET"/>
    <m/>
    <m/>
    <s v="AO"/>
    <s v="Adult Other"/>
    <n v="900"/>
    <m/>
    <m/>
    <m/>
    <s v="2200    COLORADO                     BL"/>
    <m/>
    <n v="34.139099999999999"/>
    <n v="-118.2141"/>
  </r>
  <r>
    <n v="200813194"/>
    <d v="2020-08-21T00:00:00"/>
    <x v="183"/>
    <n v="1320"/>
    <n v="8"/>
    <x v="12"/>
    <n v="842"/>
    <n v="2"/>
    <n v="624"/>
    <x v="15"/>
    <s v="0416 0319 1822"/>
    <n v="50"/>
    <s v="M"/>
    <s v="W"/>
    <n v="101"/>
    <s v="STREET"/>
    <n v="400"/>
    <s v="STRONG-ARM (HANDS, FIST, FEET OR BODILY FORCE)"/>
    <s v="IC"/>
    <s v="Invest Cont"/>
    <n v="624"/>
    <m/>
    <m/>
    <m/>
    <s v="OHIO"/>
    <s v="GRANVILLE"/>
    <n v="34.043300000000002"/>
    <n v="-118.4586"/>
  </r>
  <r>
    <n v="200507177"/>
    <d v="2020-03-14T00:00:00"/>
    <x v="124"/>
    <n v="1300"/>
    <n v="5"/>
    <x v="10"/>
    <n v="506"/>
    <n v="2"/>
    <n v="860"/>
    <x v="66"/>
    <s v="1807 0509 0522 0913"/>
    <n v="32"/>
    <s v="F"/>
    <s v="H"/>
    <n v="203"/>
    <s v="OTHER BUSINESS"/>
    <n v="400"/>
    <s v="STRONG-ARM (HANDS, FIST, FEET OR BODILY FORCE)"/>
    <s v="AA"/>
    <s v="Adult Arrest"/>
    <n v="860"/>
    <m/>
    <m/>
    <m/>
    <s v="21800    HALLDALE                     AV"/>
    <m/>
    <n v="33.8292"/>
    <n v="-118.30159999999999"/>
  </r>
  <r>
    <n v="200917264"/>
    <d v="2020-11-15T00:00:00"/>
    <x v="313"/>
    <n v="1200"/>
    <n v="9"/>
    <x v="3"/>
    <n v="952"/>
    <n v="1"/>
    <n v="420"/>
    <x v="33"/>
    <m/>
    <n v="0"/>
    <m/>
    <m/>
    <n v="108"/>
    <s v="PARKING LOT"/>
    <m/>
    <m/>
    <s v="IC"/>
    <s v="Invest Cont"/>
    <n v="420"/>
    <m/>
    <m/>
    <m/>
    <s v="14900    BURBANK                      BL"/>
    <m/>
    <n v="34.1721"/>
    <n v="-118.4581"/>
  </r>
  <r>
    <n v="200111717"/>
    <d v="2020-05-14T00:00:00"/>
    <x v="80"/>
    <n v="1145"/>
    <n v="1"/>
    <x v="1"/>
    <n v="176"/>
    <n v="1"/>
    <n v="761"/>
    <x v="35"/>
    <s v="1310 1309 0919 1312 0334 1822 0319"/>
    <n v="31"/>
    <s v="F"/>
    <s v="H"/>
    <n v="101"/>
    <s v="STREET"/>
    <n v="102"/>
    <s v="HAND GUN"/>
    <s v="IC"/>
    <s v="Invest Cont"/>
    <n v="761"/>
    <m/>
    <m/>
    <m/>
    <s v="8TH"/>
    <s v="MAPLE"/>
    <n v="34.040500000000002"/>
    <n v="-118.2508"/>
  </r>
  <r>
    <n v="200408533"/>
    <d v="2020-05-05T00:00:00"/>
    <x v="52"/>
    <n v="900"/>
    <n v="4"/>
    <x v="4"/>
    <n v="466"/>
    <n v="1"/>
    <n v="230"/>
    <x v="13"/>
    <s v="0334 1822 0411 1218"/>
    <n v="29"/>
    <s v="F"/>
    <s v="H"/>
    <n v="121"/>
    <s v="YARD (RESIDENTIAL/BUSINESS)"/>
    <n v="500"/>
    <s v="UNKNOWN WEAPON/OTHER WEAPON"/>
    <s v="IC"/>
    <s v="Invest Cont"/>
    <n v="230"/>
    <m/>
    <m/>
    <m/>
    <s v="2600    MICHIGAN                     AV"/>
    <m/>
    <n v="34.044199999999996"/>
    <n v="-118.2063"/>
  </r>
  <r>
    <n v="201219705"/>
    <d v="2020-08-31T00:00:00"/>
    <x v="182"/>
    <n v="900"/>
    <n v="12"/>
    <x v="8"/>
    <n v="1232"/>
    <n v="1"/>
    <n v="236"/>
    <x v="46"/>
    <s v="2000 0913 1814 0416 0417 0401"/>
    <n v="39"/>
    <s v="F"/>
    <s v="H"/>
    <n v="501"/>
    <s v="SINGLE FAMILY DWELLING"/>
    <n v="500"/>
    <s v="UNKNOWN WEAPON/OTHER WEAPON"/>
    <s v="AO"/>
    <s v="Adult Other"/>
    <n v="236"/>
    <m/>
    <m/>
    <m/>
    <s v="2300 W  SLAUSON                      AV"/>
    <m/>
    <n v="33.989100000000001"/>
    <n v="-118.3193"/>
  </r>
  <r>
    <n v="201016207"/>
    <d v="2020-12-16T00:00:00"/>
    <x v="325"/>
    <n v="1137"/>
    <n v="10"/>
    <x v="11"/>
    <n v="1079"/>
    <n v="1"/>
    <n v="440"/>
    <x v="20"/>
    <s v="1822 0344 0394"/>
    <n v="39"/>
    <s v="M"/>
    <s v="B"/>
    <n v="502"/>
    <s v="MULTI-UNIT DWELLING (APARTMENT, DUPLEX, ETC)"/>
    <m/>
    <m/>
    <s v="IC"/>
    <s v="Invest Cont"/>
    <n v="440"/>
    <m/>
    <m/>
    <m/>
    <s v="15500    MOORPARK                     ST"/>
    <m/>
    <n v="34.155999999999999"/>
    <n v="-118.4722"/>
  </r>
  <r>
    <n v="201005587"/>
    <d v="2020-02-06T00:00:00"/>
    <x v="199"/>
    <n v="650"/>
    <n v="10"/>
    <x v="11"/>
    <n v="1047"/>
    <n v="1"/>
    <n v="510"/>
    <x v="0"/>
    <m/>
    <n v="0"/>
    <m/>
    <m/>
    <n v="101"/>
    <s v="STREET"/>
    <m/>
    <m/>
    <s v="IC"/>
    <s v="Invest Cont"/>
    <n v="510"/>
    <m/>
    <m/>
    <m/>
    <s v="17500    BURMA                        ST"/>
    <m/>
    <n v="34.176900000000003"/>
    <n v="-118.5134"/>
  </r>
  <r>
    <n v="201223295"/>
    <d v="2020-10-25T00:00:00"/>
    <x v="161"/>
    <n v="1730"/>
    <n v="12"/>
    <x v="8"/>
    <n v="1232"/>
    <n v="1"/>
    <n v="210"/>
    <x v="11"/>
    <s v="1822 0416 0344"/>
    <n v="21"/>
    <s v="M"/>
    <s v="H"/>
    <n v="102"/>
    <s v="SIDEWALK"/>
    <n v="500"/>
    <s v="UNKNOWN WEAPON/OTHER WEAPON"/>
    <s v="IC"/>
    <s v="Invest Cont"/>
    <n v="210"/>
    <m/>
    <m/>
    <m/>
    <s v="SLAUSON                      AV"/>
    <s v="6TH                          AV"/>
    <n v="33.989100000000001"/>
    <n v="-118.3235"/>
  </r>
  <r>
    <n v="200713198"/>
    <d v="2020-08-26T00:00:00"/>
    <x v="218"/>
    <n v="1500"/>
    <n v="7"/>
    <x v="0"/>
    <n v="749"/>
    <n v="1"/>
    <n v="230"/>
    <x v="13"/>
    <s v="0408 0444 0416 0561 0446 0913"/>
    <n v="58"/>
    <s v="F"/>
    <s v="A"/>
    <n v="502"/>
    <s v="MULTI-UNIT DWELLING (APARTMENT, DUPLEX, ETC)"/>
    <n v="400"/>
    <s v="STRONG-ARM (HANDS, FIST, FEET OR BODILY FORCE)"/>
    <s v="AA"/>
    <s v="Adult Arrest"/>
    <n v="230"/>
    <m/>
    <m/>
    <m/>
    <s v="4500 W  OLYMPIC                      BL"/>
    <m/>
    <n v="34.058500000000002"/>
    <n v="-118.3262"/>
  </r>
  <r>
    <n v="200313917"/>
    <d v="2020-07-09T00:00:00"/>
    <x v="246"/>
    <n v="1430"/>
    <n v="3"/>
    <x v="2"/>
    <n v="395"/>
    <n v="2"/>
    <n v="626"/>
    <x v="10"/>
    <s v="0429 0444 0913 1814 2000 2004"/>
    <n v="19"/>
    <s v="F"/>
    <s v="B"/>
    <n v="505"/>
    <s v="MOTEL"/>
    <n v="400"/>
    <s v="STRONG-ARM (HANDS, FIST, FEET OR BODILY FORCE)"/>
    <s v="IC"/>
    <s v="Invest Cont"/>
    <n v="626"/>
    <m/>
    <m/>
    <m/>
    <s v="4100 S  WESTERN                      AV"/>
    <m/>
    <n v="34.009099999999997"/>
    <n v="-118.30889999999999"/>
  </r>
  <r>
    <n v="200508047"/>
    <d v="2020-04-07T00:00:00"/>
    <x v="243"/>
    <n v="1200"/>
    <n v="5"/>
    <x v="10"/>
    <n v="564"/>
    <n v="1"/>
    <n v="440"/>
    <x v="20"/>
    <n v="344"/>
    <n v="38"/>
    <s v="F"/>
    <s v="H"/>
    <n v="502"/>
    <s v="MULTI-UNIT DWELLING (APARTMENT, DUPLEX, ETC)"/>
    <m/>
    <m/>
    <s v="IC"/>
    <s v="Invest Cont"/>
    <n v="440"/>
    <m/>
    <m/>
    <m/>
    <s v="300 W  3RD                          ST"/>
    <m/>
    <n v="33.741500000000002"/>
    <n v="-118.2835"/>
  </r>
  <r>
    <n v="201226696"/>
    <d v="2020-12-19T00:00:00"/>
    <x v="236"/>
    <n v="130"/>
    <n v="12"/>
    <x v="8"/>
    <n v="1249"/>
    <n v="1"/>
    <n v="510"/>
    <x v="0"/>
    <m/>
    <n v="0"/>
    <m/>
    <m/>
    <n v="101"/>
    <s v="STREET"/>
    <m/>
    <m/>
    <s v="IC"/>
    <s v="Invest Cont"/>
    <n v="510"/>
    <m/>
    <m/>
    <m/>
    <s v="6300 S  FIGUEROA                     ST"/>
    <m/>
    <n v="33.981900000000003"/>
    <n v="-118.28270000000001"/>
  </r>
  <r>
    <n v="200907545"/>
    <d v="2020-03-17T00:00:00"/>
    <x v="364"/>
    <n v="1630"/>
    <n v="9"/>
    <x v="3"/>
    <n v="906"/>
    <n v="2"/>
    <n v="901"/>
    <x v="19"/>
    <n v="1501"/>
    <n v="47"/>
    <s v="F"/>
    <s v="H"/>
    <n v="502"/>
    <s v="MULTI-UNIT DWELLING (APARTMENT, DUPLEX, ETC)"/>
    <m/>
    <m/>
    <s v="AO"/>
    <s v="Adult Other"/>
    <n v="901"/>
    <m/>
    <m/>
    <m/>
    <s v="14400    VALERIO                      ST"/>
    <m/>
    <n v="34.204799999999999"/>
    <n v="-118.4468"/>
  </r>
  <r>
    <n v="200612707"/>
    <d v="2020-07-14T00:00:00"/>
    <x v="255"/>
    <n v="1135"/>
    <n v="6"/>
    <x v="9"/>
    <n v="663"/>
    <n v="2"/>
    <n v="354"/>
    <x v="14"/>
    <s v="0930 1822"/>
    <n v="38"/>
    <s v="F"/>
    <s v="W"/>
    <n v="501"/>
    <s v="SINGLE FAMILY DWELLING"/>
    <m/>
    <m/>
    <s v="IC"/>
    <s v="Invest Cont"/>
    <n v="354"/>
    <m/>
    <m/>
    <m/>
    <s v="1200 N  JUNE                         ST"/>
    <m/>
    <n v="34.092599999999997"/>
    <n v="-118.3342"/>
  </r>
  <r>
    <n v="201008394"/>
    <d v="2020-04-26T00:00:00"/>
    <x v="303"/>
    <n v="950"/>
    <n v="10"/>
    <x v="11"/>
    <n v="1039"/>
    <n v="1"/>
    <n v="210"/>
    <x v="11"/>
    <s v="0344 0334 1822 1420 0910 0202 0209 0359 0301 1266"/>
    <n v="0"/>
    <s v="M"/>
    <s v="O"/>
    <n v="402"/>
    <s v="MARKET"/>
    <n v="102"/>
    <s v="HAND GUN"/>
    <s v="IC"/>
    <s v="Invest Cont"/>
    <n v="210"/>
    <m/>
    <m/>
    <m/>
    <s v="16100    VICTORY                      BL"/>
    <m/>
    <n v="34.190300000000001"/>
    <n v="-118.48"/>
  </r>
  <r>
    <n v="200710576"/>
    <d v="2020-06-16T00:00:00"/>
    <x v="85"/>
    <n v="1720"/>
    <n v="7"/>
    <x v="0"/>
    <n v="732"/>
    <n v="2"/>
    <n v="649"/>
    <x v="52"/>
    <s v="0924 1822"/>
    <n v="56"/>
    <s v="F"/>
    <s v="W"/>
    <n v="203"/>
    <s v="OTHER BUSINESS"/>
    <m/>
    <m/>
    <s v="IC"/>
    <s v="Invest Cont"/>
    <n v="649"/>
    <m/>
    <m/>
    <m/>
    <s v="6500    WILSHIRE                     BL"/>
    <m/>
    <n v="34.066499999999998"/>
    <n v="-118.36620000000001"/>
  </r>
  <r>
    <n v="200208960"/>
    <d v="2020-04-14T00:00:00"/>
    <x v="56"/>
    <n v="1130"/>
    <n v="2"/>
    <x v="5"/>
    <n v="215"/>
    <n v="1"/>
    <n v="330"/>
    <x v="1"/>
    <s v="0352 0344 0321"/>
    <n v="30"/>
    <s v="F"/>
    <s v="W"/>
    <n v="102"/>
    <s v="SIDEWALK"/>
    <m/>
    <m/>
    <s v="IC"/>
    <s v="Invest Cont"/>
    <n v="330"/>
    <m/>
    <m/>
    <m/>
    <s v="N  VENDOME                      ST"/>
    <s v="LONDON                       ST"/>
    <n v="34.077199999999998"/>
    <n v="-118.2787"/>
  </r>
  <r>
    <n v="201204340"/>
    <d v="2020-01-06T00:00:00"/>
    <x v="275"/>
    <n v="2000"/>
    <n v="12"/>
    <x v="8"/>
    <n v="1268"/>
    <n v="1"/>
    <n v="510"/>
    <x v="0"/>
    <m/>
    <n v="0"/>
    <m/>
    <m/>
    <n v="101"/>
    <s v="STREET"/>
    <m/>
    <m/>
    <s v="IC"/>
    <s v="Invest Cont"/>
    <n v="510"/>
    <m/>
    <m/>
    <m/>
    <s v="80TH"/>
    <s v="BROADWAY"/>
    <n v="33.966900000000003"/>
    <n v="-118.2783"/>
  </r>
  <r>
    <n v="201223889"/>
    <d v="2020-11-04T00:00:00"/>
    <x v="2"/>
    <n v="300"/>
    <n v="12"/>
    <x v="8"/>
    <n v="1213"/>
    <n v="1"/>
    <n v="210"/>
    <x v="11"/>
    <s v="0337 0344 0342 0305 0416 0431 0448 0421 0853"/>
    <n v="52"/>
    <s v="M"/>
    <s v="O"/>
    <n v="103"/>
    <s v="ALLEY"/>
    <n v="400"/>
    <s v="STRONG-ARM (HANDS, FIST, FEET OR BODILY FORCE)"/>
    <s v="IC"/>
    <s v="Invest Cont"/>
    <n v="210"/>
    <m/>
    <m/>
    <m/>
    <s v="N  SLAUSON"/>
    <s v="E  WESTERN"/>
    <n v="33.989199999999997"/>
    <n v="-118.30889999999999"/>
  </r>
  <r>
    <n v="200612578"/>
    <d v="2020-07-14T00:00:00"/>
    <x v="189"/>
    <n v="1235"/>
    <n v="6"/>
    <x v="9"/>
    <n v="645"/>
    <n v="2"/>
    <n v="668"/>
    <x v="27"/>
    <m/>
    <n v="0"/>
    <m/>
    <m/>
    <n v="203"/>
    <s v="OTHER BUSINESS"/>
    <m/>
    <m/>
    <s v="IC"/>
    <s v="Invest Cont"/>
    <n v="668"/>
    <m/>
    <m/>
    <m/>
    <s v="1300 N  HIGHLAND                     AV"/>
    <m/>
    <n v="34.1006"/>
    <n v="-118.3417"/>
  </r>
  <r>
    <n v="200415681"/>
    <d v="2020-12-06T00:00:00"/>
    <x v="121"/>
    <n v="130"/>
    <n v="4"/>
    <x v="4"/>
    <n v="463"/>
    <n v="2"/>
    <n v="626"/>
    <x v="10"/>
    <s v="2000 0913 1243 1813 0444 0400 0416"/>
    <n v="24"/>
    <s v="M"/>
    <s v="H"/>
    <n v="502"/>
    <s v="MULTI-UNIT DWELLING (APARTMENT, DUPLEX, ETC)"/>
    <n v="400"/>
    <s v="STRONG-ARM (HANDS, FIST, FEET OR BODILY FORCE)"/>
    <s v="IC"/>
    <s v="Invest Cont"/>
    <n v="626"/>
    <m/>
    <m/>
    <m/>
    <s v="2000 E  4TH                          ST"/>
    <m/>
    <n v="34.046199999999999"/>
    <n v="-118.2153"/>
  </r>
  <r>
    <n v="200517876"/>
    <d v="2020-12-16T00:00:00"/>
    <x v="300"/>
    <n v="1400"/>
    <n v="5"/>
    <x v="10"/>
    <n v="513"/>
    <n v="1"/>
    <n v="420"/>
    <x v="33"/>
    <s v="0385 1236 0344 1300"/>
    <n v="0"/>
    <s v="X"/>
    <s v="X"/>
    <n v="121"/>
    <s v="YARD (RESIDENTIAL/BUSINESS)"/>
    <m/>
    <m/>
    <s v="IC"/>
    <s v="Invest Cont"/>
    <n v="420"/>
    <m/>
    <m/>
    <m/>
    <s v="1700 W  L                            ST"/>
    <m/>
    <n v="33.784999999999997"/>
    <n v="-118.28700000000001"/>
  </r>
  <r>
    <n v="200411906"/>
    <d v="2020-08-19T00:00:00"/>
    <x v="137"/>
    <n v="1900"/>
    <n v="4"/>
    <x v="4"/>
    <n v="491"/>
    <n v="2"/>
    <n v="740"/>
    <x v="21"/>
    <s v="0329 0311"/>
    <n v="0"/>
    <s v="M"/>
    <s v="X"/>
    <n v="101"/>
    <s v="STREET"/>
    <m/>
    <m/>
    <s v="IC"/>
    <s v="Invest Cont"/>
    <n v="740"/>
    <m/>
    <m/>
    <m/>
    <s v="1200    RIO VISTA                    AV"/>
    <m/>
    <n v="34.028500000000001"/>
    <n v="-118.2217"/>
  </r>
  <r>
    <n v="201206301"/>
    <d v="2020-02-01T00:00:00"/>
    <x v="169"/>
    <n v="1900"/>
    <n v="12"/>
    <x v="8"/>
    <n v="1266"/>
    <n v="1"/>
    <n v="121"/>
    <x v="22"/>
    <s v="1402 1415 0527 0526 0913 1820 1203 2034 2021 0507"/>
    <n v="49"/>
    <s v="F"/>
    <s v="H"/>
    <n v="501"/>
    <s v="SINGLE FAMILY DWELLING"/>
    <n v="400"/>
    <s v="STRONG-ARM (HANDS, FIST, FEET OR BODILY FORCE)"/>
    <s v="AO"/>
    <s v="Adult Other"/>
    <n v="121"/>
    <m/>
    <m/>
    <m/>
    <s v="700 W  81ST                         ST"/>
    <m/>
    <n v="33.965499999999999"/>
    <n v="-118.2838"/>
  </r>
  <r>
    <n v="201309311"/>
    <d v="2020-04-11T00:00:00"/>
    <x v="296"/>
    <n v="1500"/>
    <n v="13"/>
    <x v="6"/>
    <n v="1313"/>
    <n v="2"/>
    <n v="625"/>
    <x v="44"/>
    <s v="1300 0416 1309 0329"/>
    <n v="28"/>
    <s v="M"/>
    <s v="W"/>
    <n v="101"/>
    <s v="STREET"/>
    <n v="400"/>
    <s v="STRONG-ARM (HANDS, FIST, FEET OR BODILY FORCE)"/>
    <s v="IC"/>
    <s v="Invest Cont"/>
    <n v="625"/>
    <m/>
    <m/>
    <m/>
    <s v="ADAIR"/>
    <s v="16TH                         ST"/>
    <n v="34.028599999999997"/>
    <n v="-118.25449999999999"/>
  </r>
  <r>
    <n v="200413398"/>
    <d v="2020-10-02T00:00:00"/>
    <x v="163"/>
    <n v="1610"/>
    <n v="4"/>
    <x v="4"/>
    <n v="428"/>
    <n v="2"/>
    <n v="745"/>
    <x v="9"/>
    <n v="329"/>
    <n v="55"/>
    <s v="M"/>
    <s v="H"/>
    <n v="101"/>
    <s v="STREET"/>
    <m/>
    <m/>
    <s v="IC"/>
    <s v="Invest Cont"/>
    <n v="745"/>
    <m/>
    <m/>
    <m/>
    <s v="3000    CHADWICK                     DR"/>
    <m/>
    <n v="34.081000000000003"/>
    <n v="-118.1735"/>
  </r>
  <r>
    <n v="200309840"/>
    <d v="2020-04-13T00:00:00"/>
    <x v="292"/>
    <n v="550"/>
    <n v="3"/>
    <x v="2"/>
    <n v="321"/>
    <n v="1"/>
    <n v="510"/>
    <x v="0"/>
    <m/>
    <n v="0"/>
    <m/>
    <m/>
    <n v="108"/>
    <s v="PARKING LOT"/>
    <m/>
    <m/>
    <s v="AA"/>
    <s v="Adult Arrest"/>
    <n v="510"/>
    <m/>
    <m/>
    <m/>
    <s v="3400 S  LA CIENEGA                   BL"/>
    <m/>
    <n v="34.026400000000002"/>
    <n v="-118.3721"/>
  </r>
  <r>
    <n v="200613887"/>
    <d v="2020-08-12T00:00:00"/>
    <x v="175"/>
    <n v="1645"/>
    <n v="6"/>
    <x v="9"/>
    <n v="643"/>
    <n v="1"/>
    <n v="230"/>
    <x v="13"/>
    <s v="0400 0416 1822 1402"/>
    <n v="35"/>
    <s v="M"/>
    <s v="B"/>
    <n v="502"/>
    <s v="MULTI-UNIT DWELLING (APARTMENT, DUPLEX, ETC)"/>
    <n v="205"/>
    <s v="KITCHEN KNIFE"/>
    <s v="IC"/>
    <s v="Invest Cont"/>
    <n v="230"/>
    <n v="998"/>
    <m/>
    <m/>
    <s v="7200 W  HOLLYWOOD                    BL"/>
    <m/>
    <n v="34.101599999999998"/>
    <n v="-118.3471"/>
  </r>
  <r>
    <n v="200517680"/>
    <d v="2020-12-10T00:00:00"/>
    <x v="28"/>
    <n v="1051"/>
    <n v="5"/>
    <x v="10"/>
    <n v="541"/>
    <n v="2"/>
    <n v="624"/>
    <x v="15"/>
    <s v="0416 0561 0913"/>
    <n v="53"/>
    <s v="F"/>
    <s v="W"/>
    <n v="502"/>
    <s v="MULTI-UNIT DWELLING (APARTMENT, DUPLEX, ETC)"/>
    <n v="400"/>
    <s v="STRONG-ARM (HANDS, FIST, FEET OR BODILY FORCE)"/>
    <s v="AO"/>
    <s v="Adult Other"/>
    <n v="624"/>
    <m/>
    <m/>
    <m/>
    <s v="1200 W  CAPITOL                      DR"/>
    <m/>
    <n v="33.756500000000003"/>
    <n v="-118.3034"/>
  </r>
  <r>
    <n v="201226987"/>
    <d v="2020-12-22T00:00:00"/>
    <x v="192"/>
    <n v="500"/>
    <n v="12"/>
    <x v="8"/>
    <n v="1241"/>
    <n v="2"/>
    <n v="745"/>
    <x v="9"/>
    <s v="1300 0329 1822"/>
    <n v="49"/>
    <s v="F"/>
    <s v="B"/>
    <n v="122"/>
    <s v="VEHICLE, PASSENGER/TRUCK"/>
    <m/>
    <m/>
    <s v="IC"/>
    <s v="Invest Cont"/>
    <n v="745"/>
    <m/>
    <m/>
    <m/>
    <s v="3200 W  63RD                         ST"/>
    <m/>
    <n v="33.982900000000001"/>
    <n v="-118.32940000000001"/>
  </r>
  <r>
    <n v="201011128"/>
    <d v="2020-07-18T00:00:00"/>
    <x v="353"/>
    <n v="2130"/>
    <n v="10"/>
    <x v="11"/>
    <n v="1017"/>
    <n v="1"/>
    <n v="341"/>
    <x v="12"/>
    <s v="0344 1202 0913 1820"/>
    <n v="70"/>
    <s v="M"/>
    <s v="A"/>
    <n v="501"/>
    <s v="SINGLE FAMILY DWELLING"/>
    <m/>
    <m/>
    <s v="IC"/>
    <s v="Invest Cont"/>
    <n v="341"/>
    <m/>
    <m/>
    <m/>
    <s v="17100    SATICOY                      ST"/>
    <m/>
    <n v="34.208399999999997"/>
    <n v="-118.50579999999999"/>
  </r>
  <r>
    <n v="201006774"/>
    <d v="2020-03-03T00:00:00"/>
    <x v="38"/>
    <n v="2342"/>
    <n v="10"/>
    <x v="11"/>
    <n v="1024"/>
    <n v="1"/>
    <n v="420"/>
    <x v="33"/>
    <s v="0344 0385 1822 0202 0216 1414 1420"/>
    <n v="34"/>
    <s v="M"/>
    <s v="W"/>
    <n v="101"/>
    <s v="STREET"/>
    <m/>
    <m/>
    <s v="IC"/>
    <s v="Invest Cont"/>
    <n v="420"/>
    <m/>
    <m/>
    <m/>
    <s v="6600    YOLANDA                      AV"/>
    <m/>
    <n v="34.1905"/>
    <n v="-118.54040000000001"/>
  </r>
  <r>
    <n v="200918850"/>
    <d v="2020-12-26T00:00:00"/>
    <x v="34"/>
    <n v="1000"/>
    <n v="9"/>
    <x v="3"/>
    <n v="969"/>
    <n v="1"/>
    <n v="510"/>
    <x v="0"/>
    <m/>
    <n v="0"/>
    <m/>
    <m/>
    <n v="108"/>
    <s v="PARKING LOT"/>
    <m/>
    <m/>
    <s v="IC"/>
    <s v="Invest Cont"/>
    <n v="510"/>
    <m/>
    <m/>
    <m/>
    <s v="12800    RIVERSIDE                    DR"/>
    <m/>
    <n v="34.157600000000002"/>
    <n v="-118.4122"/>
  </r>
  <r>
    <n v="200804686"/>
    <d v="2020-01-16T00:00:00"/>
    <x v="54"/>
    <n v="900"/>
    <n v="8"/>
    <x v="12"/>
    <n v="811"/>
    <n v="1"/>
    <n v="330"/>
    <x v="1"/>
    <s v="1822 1403 0344 1300 1609"/>
    <n v="23"/>
    <s v="F"/>
    <s v="W"/>
    <n v="710"/>
    <s v="OTHER PREMISE"/>
    <m/>
    <m/>
    <s v="IC"/>
    <s v="Invest Cont"/>
    <n v="330"/>
    <m/>
    <m/>
    <m/>
    <s v="500    LOS LIONES                   DR"/>
    <m/>
    <n v="34.045099999999998"/>
    <n v="-118.559"/>
  </r>
  <r>
    <n v="200112692"/>
    <d v="2020-05-30T00:00:00"/>
    <x v="14"/>
    <n v="300"/>
    <n v="1"/>
    <x v="1"/>
    <n v="162"/>
    <n v="2"/>
    <n v="740"/>
    <x v="21"/>
    <s v="1822 0329 1609"/>
    <n v="0"/>
    <s v="X"/>
    <s v="X"/>
    <n v="210"/>
    <s v="RESTAURANT/FAST FOOD"/>
    <m/>
    <m/>
    <s v="IC"/>
    <s v="Invest Cont"/>
    <n v="740"/>
    <m/>
    <m/>
    <m/>
    <s v="800 W  7TH                          ST"/>
    <m/>
    <n v="34.048699999999997"/>
    <n v="-118.25879999999999"/>
  </r>
  <r>
    <n v="200707141"/>
    <d v="2020-03-08T00:00:00"/>
    <x v="73"/>
    <n v="1300"/>
    <n v="7"/>
    <x v="0"/>
    <n v="721"/>
    <n v="1"/>
    <n v="341"/>
    <x v="12"/>
    <s v="0344 1822"/>
    <n v="50"/>
    <s v="F"/>
    <s v="W"/>
    <n v="402"/>
    <s v="MARKET"/>
    <m/>
    <m/>
    <s v="IC"/>
    <s v="Invest Cont"/>
    <n v="341"/>
    <m/>
    <m/>
    <m/>
    <s v="8500    BURTON                       WY"/>
    <m/>
    <n v="34.071100000000001"/>
    <n v="-118.3764"/>
  </r>
  <r>
    <n v="200304210"/>
    <d v="2020-01-04T00:00:00"/>
    <x v="81"/>
    <n v="1000"/>
    <n v="3"/>
    <x v="2"/>
    <n v="308"/>
    <n v="2"/>
    <n v="626"/>
    <x v="10"/>
    <s v="2000 1815 0416 0447 1813 1243 1251"/>
    <n v="23"/>
    <s v="F"/>
    <s v="A"/>
    <n v="502"/>
    <s v="MULTI-UNIT DWELLING (APARTMENT, DUPLEX, ETC)"/>
    <n v="500"/>
    <s v="UNKNOWN WEAPON/OTHER WEAPON"/>
    <s v="AO"/>
    <s v="Adult Other"/>
    <n v="626"/>
    <m/>
    <m/>
    <m/>
    <s v="2100    OAK                          ST"/>
    <m/>
    <n v="34.034700000000001"/>
    <n v="-118.2792"/>
  </r>
  <r>
    <n v="200907510"/>
    <d v="2020-03-16T00:00:00"/>
    <x v="262"/>
    <n v="1800"/>
    <n v="9"/>
    <x v="3"/>
    <n v="929"/>
    <n v="1"/>
    <n v="420"/>
    <x v="33"/>
    <s v="1606 0344 1300"/>
    <n v="54"/>
    <s v="M"/>
    <s v="H"/>
    <n v="108"/>
    <s v="PARKING LOT"/>
    <m/>
    <m/>
    <s v="IC"/>
    <s v="Invest Cont"/>
    <n v="420"/>
    <m/>
    <m/>
    <m/>
    <s v="6400    FULTON                       AV"/>
    <m/>
    <n v="34.186700000000002"/>
    <n v="-118.4225"/>
  </r>
  <r>
    <n v="200215616"/>
    <d v="2020-09-30T00:00:00"/>
    <x v="111"/>
    <n v="1310"/>
    <n v="2"/>
    <x v="5"/>
    <n v="216"/>
    <n v="1"/>
    <n v="331"/>
    <x v="23"/>
    <s v="1202 0344 0377"/>
    <n v="64"/>
    <s v="F"/>
    <s v="A"/>
    <n v="109"/>
    <s v="PARK/PLAYGROUND"/>
    <m/>
    <m/>
    <s v="IC"/>
    <s v="Invest Cont"/>
    <n v="331"/>
    <m/>
    <m/>
    <m/>
    <s v="2200 W  SUNSET                       BL"/>
    <m/>
    <n v="34.077800000000003"/>
    <n v="-118.2659"/>
  </r>
  <r>
    <n v="200918969"/>
    <d v="2020-12-29T00:00:00"/>
    <x v="362"/>
    <n v="3"/>
    <n v="9"/>
    <x v="3"/>
    <n v="998"/>
    <n v="1"/>
    <n v="310"/>
    <x v="5"/>
    <s v="0202 0349 1607 0358 1420"/>
    <n v="57"/>
    <s v="M"/>
    <s v="I"/>
    <n v="502"/>
    <s v="MULTI-UNIT DWELLING (APARTMENT, DUPLEX, ETC)"/>
    <m/>
    <m/>
    <s v="IC"/>
    <s v="Invest Cont"/>
    <n v="310"/>
    <m/>
    <m/>
    <m/>
    <s v="12900    VALLEYHEART                  DR"/>
    <m/>
    <n v="34.146299999999997"/>
    <n v="-118.41379999999999"/>
  </r>
  <r>
    <n v="200816846"/>
    <d v="2020-11-25T00:00:00"/>
    <x v="287"/>
    <n v="1855"/>
    <n v="8"/>
    <x v="12"/>
    <n v="836"/>
    <n v="1"/>
    <n v="510"/>
    <x v="0"/>
    <m/>
    <n v="0"/>
    <m/>
    <m/>
    <n v="101"/>
    <s v="STREET"/>
    <m/>
    <m/>
    <s v="IC"/>
    <s v="Invest Cont"/>
    <n v="510"/>
    <m/>
    <m/>
    <m/>
    <s v="1900    FOX HILLS                    DR"/>
    <m/>
    <n v="34.052399999999999"/>
    <n v="-118.4248"/>
  </r>
  <r>
    <n v="200308914"/>
    <d v="2020-03-23T00:00:00"/>
    <x v="127"/>
    <n v="321"/>
    <n v="3"/>
    <x v="2"/>
    <n v="363"/>
    <n v="1"/>
    <n v="648"/>
    <x v="4"/>
    <n v="1501"/>
    <n v="41"/>
    <s v="F"/>
    <s v="B"/>
    <n v="502"/>
    <s v="MULTI-UNIT DWELLING (APARTMENT, DUPLEX, ETC)"/>
    <m/>
    <m/>
    <s v="IC"/>
    <s v="Invest Cont"/>
    <n v="648"/>
    <m/>
    <m/>
    <m/>
    <s v="4000    MUIRFIELD                    RD"/>
    <m/>
    <n v="34.013199999999998"/>
    <n v="-118.34569999999999"/>
  </r>
  <r>
    <n v="200319105"/>
    <d v="2020-10-19T00:00:00"/>
    <x v="306"/>
    <n v="1400"/>
    <n v="3"/>
    <x v="2"/>
    <n v="301"/>
    <n v="1"/>
    <n v="510"/>
    <x v="0"/>
    <m/>
    <n v="0"/>
    <m/>
    <m/>
    <n v="108"/>
    <s v="PARKING LOT"/>
    <m/>
    <m/>
    <s v="IC"/>
    <s v="Invest Cont"/>
    <n v="510"/>
    <m/>
    <m/>
    <m/>
    <s v="5600 W  ADAMS                        BL"/>
    <m/>
    <n v="34.0334"/>
    <n v="-118.3639"/>
  </r>
  <r>
    <n v="200808326"/>
    <d v="2020-04-15T00:00:00"/>
    <x v="96"/>
    <n v="1710"/>
    <n v="8"/>
    <x v="12"/>
    <n v="852"/>
    <n v="2"/>
    <n v="625"/>
    <x v="44"/>
    <s v="0356 1300"/>
    <n v="28"/>
    <s v="M"/>
    <s v="H"/>
    <n v="101"/>
    <s v="STREET"/>
    <n v="400"/>
    <s v="STRONG-ARM (HANDS, FIST, FEET OR BODILY FORCE)"/>
    <s v="IC"/>
    <s v="Invest Cont"/>
    <n v="625"/>
    <m/>
    <m/>
    <m/>
    <s v="SANTA MONICA"/>
    <s v="FEDERAL"/>
    <n v="34.044199999999996"/>
    <n v="-118.455"/>
  </r>
  <r>
    <n v="200715174"/>
    <d v="2020-10-21T00:00:00"/>
    <x v="365"/>
    <n v="1230"/>
    <n v="7"/>
    <x v="0"/>
    <n v="722"/>
    <n v="2"/>
    <n v="946"/>
    <x v="8"/>
    <n v="1501"/>
    <n v="55"/>
    <s v="F"/>
    <s v="W"/>
    <n v="502"/>
    <s v="MULTI-UNIT DWELLING (APARTMENT, DUPLEX, ETC)"/>
    <m/>
    <m/>
    <s v="IC"/>
    <s v="Invest Cont"/>
    <n v="946"/>
    <m/>
    <m/>
    <m/>
    <s v="8300 W  3RD                          ST"/>
    <m/>
    <n v="34.072699999999998"/>
    <n v="-118.37"/>
  </r>
  <r>
    <n v="200709809"/>
    <d v="2020-06-06T00:00:00"/>
    <x v="156"/>
    <n v="215"/>
    <n v="7"/>
    <x v="0"/>
    <n v="722"/>
    <n v="1"/>
    <n v="310"/>
    <x v="5"/>
    <s v="0342 0325 1609 1309 0329"/>
    <n v="19"/>
    <s v="M"/>
    <s v="O"/>
    <n v="417"/>
    <s v="THE BEVERLY CONNECTION"/>
    <m/>
    <m/>
    <s v="AA"/>
    <s v="Adult Arrest"/>
    <n v="310"/>
    <m/>
    <m/>
    <m/>
    <s v="8300    BEVERLY                      BL"/>
    <m/>
    <n v="34.076099999999997"/>
    <n v="-118.3706"/>
  </r>
  <r>
    <n v="200210995"/>
    <d v="2020-06-05T00:00:00"/>
    <x v="150"/>
    <n v="1215"/>
    <n v="2"/>
    <x v="5"/>
    <n v="291"/>
    <n v="2"/>
    <n v="900"/>
    <x v="18"/>
    <s v="0913 2038 2000"/>
    <n v="28"/>
    <s v="F"/>
    <s v="H"/>
    <n v="501"/>
    <s v="SINGLE FAMILY DWELLING"/>
    <m/>
    <m/>
    <s v="AA"/>
    <s v="Adult Arrest"/>
    <n v="900"/>
    <m/>
    <m/>
    <m/>
    <s v="1400    COURTLAND                    ST"/>
    <m/>
    <n v="34.043700000000001"/>
    <n v="-118.2839"/>
  </r>
  <r>
    <n v="201112811"/>
    <d v="2020-08-23T00:00:00"/>
    <x v="273"/>
    <n v="1545"/>
    <n v="11"/>
    <x v="7"/>
    <n v="1189"/>
    <n v="2"/>
    <n v="901"/>
    <x v="19"/>
    <s v="2038 1402 1020 2004 0913 0360"/>
    <n v="77"/>
    <s v="F"/>
    <s v="H"/>
    <n v="104"/>
    <s v="DRIVEWAY"/>
    <m/>
    <m/>
    <s v="AA"/>
    <s v="Adult Arrest"/>
    <n v="901"/>
    <n v="998"/>
    <m/>
    <m/>
    <s v="3400    MARMION                      WY"/>
    <m/>
    <n v="34.086399999999998"/>
    <n v="-118.21550000000001"/>
  </r>
  <r>
    <n v="200121047"/>
    <d v="2020-11-14T00:00:00"/>
    <x v="351"/>
    <n v="2030"/>
    <n v="1"/>
    <x v="1"/>
    <n v="118"/>
    <n v="1"/>
    <n v="761"/>
    <x v="35"/>
    <s v="0443 0334 1816 0906 0913"/>
    <n v="46"/>
    <s v="F"/>
    <s v="H"/>
    <n v="502"/>
    <s v="MULTI-UNIT DWELLING (APARTMENT, DUPLEX, ETC)"/>
    <n v="511"/>
    <s v="VERBAL THREAT"/>
    <s v="IC"/>
    <s v="Invest Cont"/>
    <n v="761"/>
    <m/>
    <m/>
    <m/>
    <s v="300 E  BLOOM                        ST"/>
    <m/>
    <n v="34.062800000000003"/>
    <n v="-118.2286"/>
  </r>
  <r>
    <n v="200414217"/>
    <d v="2020-10-23T00:00:00"/>
    <x v="61"/>
    <n v="1100"/>
    <n v="4"/>
    <x v="4"/>
    <n v="473"/>
    <n v="1"/>
    <n v="420"/>
    <x v="33"/>
    <s v="1300 0344"/>
    <n v="49"/>
    <s v="F"/>
    <s v="H"/>
    <n v="101"/>
    <s v="STREET"/>
    <m/>
    <m/>
    <s v="IC"/>
    <s v="Invest Cont"/>
    <n v="420"/>
    <m/>
    <m/>
    <m/>
    <s v="600 S  CHICAGO                      ST"/>
    <m/>
    <n v="34.037599999999998"/>
    <n v="-118.21680000000001"/>
  </r>
  <r>
    <n v="200214362"/>
    <d v="2020-08-29T00:00:00"/>
    <x v="182"/>
    <n v="2000"/>
    <n v="2"/>
    <x v="5"/>
    <n v="249"/>
    <n v="1"/>
    <n v="510"/>
    <x v="0"/>
    <m/>
    <n v="0"/>
    <m/>
    <m/>
    <n v="707"/>
    <s v="GARAGE/CARPORT"/>
    <m/>
    <m/>
    <s v="IC"/>
    <s v="Invest Cont"/>
    <n v="510"/>
    <m/>
    <m/>
    <m/>
    <s v="1000    INGRAHAM                     ST"/>
    <m/>
    <n v="34.051200000000001"/>
    <n v="-118.2621"/>
  </r>
  <r>
    <n v="201116966"/>
    <d v="2020-12-25T00:00:00"/>
    <x v="203"/>
    <n v="2200"/>
    <n v="11"/>
    <x v="7"/>
    <n v="1147"/>
    <n v="1"/>
    <n v="510"/>
    <x v="0"/>
    <m/>
    <n v="0"/>
    <m/>
    <m/>
    <n v="101"/>
    <s v="STREET"/>
    <m/>
    <m/>
    <s v="IC"/>
    <s v="Invest Cont"/>
    <n v="510"/>
    <m/>
    <m/>
    <m/>
    <s v="3500    DIVISION                     ST"/>
    <m/>
    <n v="34.106099999999998"/>
    <n v="-118.2255"/>
  </r>
  <r>
    <n v="201106657"/>
    <d v="2020-02-29T00:00:00"/>
    <x v="72"/>
    <n v="1730"/>
    <n v="11"/>
    <x v="7"/>
    <n v="1179"/>
    <n v="1"/>
    <n v="510"/>
    <x v="0"/>
    <m/>
    <n v="0"/>
    <m/>
    <m/>
    <n v="101"/>
    <s v="STREET"/>
    <m/>
    <m/>
    <s v="IC"/>
    <s v="Invest Cont"/>
    <n v="510"/>
    <m/>
    <m/>
    <m/>
    <s v="AVENUE 40"/>
    <s v="FIGUEROA"/>
    <n v="34.092100000000002"/>
    <n v="-118.2105"/>
  </r>
  <r>
    <n v="200816535"/>
    <d v="2020-11-16T00:00:00"/>
    <x v="351"/>
    <n v="2300"/>
    <n v="8"/>
    <x v="12"/>
    <n v="833"/>
    <n v="2"/>
    <n v="740"/>
    <x v="21"/>
    <n v="329"/>
    <n v="19"/>
    <s v="F"/>
    <s v="H"/>
    <n v="122"/>
    <s v="VEHICLE, PASSENGER/TRUCK"/>
    <m/>
    <m/>
    <s v="IC"/>
    <s v="Invest Cont"/>
    <n v="740"/>
    <m/>
    <m/>
    <m/>
    <s v="KELTON                       AV"/>
    <s v="WILKINS                      AV"/>
    <n v="34.054299999999998"/>
    <n v="-118.4435"/>
  </r>
  <r>
    <n v="200608037"/>
    <d v="2020-03-17T00:00:00"/>
    <x v="3"/>
    <n v="225"/>
    <n v="6"/>
    <x v="9"/>
    <n v="678"/>
    <n v="2"/>
    <n v="822"/>
    <x v="67"/>
    <s v="1415 0943 1259"/>
    <n v="14"/>
    <s v="F"/>
    <s v="H"/>
    <n v="102"/>
    <s v="SIDEWALK"/>
    <n v="400"/>
    <s v="STRONG-ARM (HANDS, FIST, FEET OR BODILY FORCE)"/>
    <s v="IC"/>
    <s v="Invest Cont"/>
    <n v="822"/>
    <n v="998"/>
    <m/>
    <m/>
    <s v="WESTERN                      AV"/>
    <s v="INSTITUTE"/>
    <n v="34.085500000000003"/>
    <n v="-118.3091"/>
  </r>
  <r>
    <n v="200510631"/>
    <d v="2020-06-15T00:00:00"/>
    <x v="123"/>
    <n v="1400"/>
    <n v="5"/>
    <x v="10"/>
    <n v="501"/>
    <n v="1"/>
    <n v="310"/>
    <x v="5"/>
    <s v="0358 0344 0206 1607"/>
    <n v="0"/>
    <s v="X"/>
    <s v="X"/>
    <n v="203"/>
    <s v="OTHER BUSINESS"/>
    <m/>
    <m/>
    <s v="IC"/>
    <s v="Invest Cont"/>
    <n v="310"/>
    <m/>
    <m/>
    <m/>
    <s v="190TH"/>
    <s v="GARDENA"/>
    <n v="33.864800000000002"/>
    <n v="-118.2931"/>
  </r>
  <r>
    <n v="200814402"/>
    <d v="2020-09-22T00:00:00"/>
    <x v="196"/>
    <n v="2100"/>
    <n v="8"/>
    <x v="12"/>
    <n v="832"/>
    <n v="2"/>
    <n v="740"/>
    <x v="21"/>
    <s v="0329 1607"/>
    <n v="45"/>
    <s v="M"/>
    <s v="W"/>
    <n v="504"/>
    <s v="OTHER RESIDENCE"/>
    <m/>
    <m/>
    <s v="IC"/>
    <s v="Invest Cont"/>
    <n v="740"/>
    <m/>
    <m/>
    <m/>
    <s v="11800    DOROTHY                      ST"/>
    <m/>
    <n v="34.050699999999999"/>
    <n v="-118.4683"/>
  </r>
  <r>
    <n v="200600808"/>
    <d v="2020-08-20T00:00:00"/>
    <x v="144"/>
    <n v="1905"/>
    <n v="6"/>
    <x v="9"/>
    <n v="628"/>
    <n v="1"/>
    <n v="761"/>
    <x v="35"/>
    <s v="1402 0334 0421 1822"/>
    <n v="50"/>
    <s v="M"/>
    <s v="B"/>
    <n v="101"/>
    <s v="STREET"/>
    <n v="207"/>
    <s v="OTHER KNIFE"/>
    <s v="AO"/>
    <s v="Adult Other"/>
    <n v="761"/>
    <n v="930"/>
    <n v="998"/>
    <m/>
    <s v="BEACHWOOD"/>
    <s v="FRANKLIN"/>
    <n v="34.105200000000004"/>
    <n v="-118.32129999999999"/>
  </r>
  <r>
    <n v="200204331"/>
    <d v="2020-01-07T00:00:00"/>
    <x v="207"/>
    <n v="1540"/>
    <n v="2"/>
    <x v="5"/>
    <n v="247"/>
    <n v="2"/>
    <n v="740"/>
    <x v="21"/>
    <n v="329"/>
    <n v="25"/>
    <s v="F"/>
    <s v="H"/>
    <n v="504"/>
    <s v="OTHER RESIDENCE"/>
    <m/>
    <m/>
    <s v="IC"/>
    <s v="Invest Cont"/>
    <n v="740"/>
    <m/>
    <m/>
    <m/>
    <s v="400 S  UNION                        AV"/>
    <m/>
    <n v="34.059600000000003"/>
    <n v="-118.2701"/>
  </r>
  <r>
    <n v="200717088"/>
    <d v="2020-12-14T00:00:00"/>
    <x v="325"/>
    <n v="1300"/>
    <n v="7"/>
    <x v="0"/>
    <n v="766"/>
    <n v="2"/>
    <n v="624"/>
    <x v="15"/>
    <s v="0554 0913 0444"/>
    <n v="23"/>
    <s v="F"/>
    <s v="H"/>
    <n v="502"/>
    <s v="MULTI-UNIT DWELLING (APARTMENT, DUPLEX, ETC)"/>
    <n v="400"/>
    <s v="STRONG-ARM (HANDS, FIST, FEET OR BODILY FORCE)"/>
    <s v="AO"/>
    <s v="Adult Other"/>
    <n v="624"/>
    <m/>
    <m/>
    <m/>
    <s v="1500    CRENSHAW                     BL"/>
    <m/>
    <n v="34.046799999999998"/>
    <n v="-118.3305"/>
  </r>
  <r>
    <n v="201113381"/>
    <d v="2020-09-07T00:00:00"/>
    <x v="201"/>
    <n v="1656"/>
    <n v="11"/>
    <x v="7"/>
    <n v="1137"/>
    <n v="2"/>
    <n v="745"/>
    <x v="9"/>
    <s v="0329 0311"/>
    <n v="0"/>
    <s v="M"/>
    <s v="H"/>
    <n v="704"/>
    <s v="ELEMENTARY SCHOOL"/>
    <m/>
    <m/>
    <s v="IC"/>
    <s v="Invest Cont"/>
    <n v="745"/>
    <m/>
    <m/>
    <m/>
    <s v="5500    MONTE VISTA                  ST"/>
    <m/>
    <n v="34.110900000000001"/>
    <n v="-118.2016"/>
  </r>
  <r>
    <n v="200807386"/>
    <d v="2020-03-15T00:00:00"/>
    <x v="342"/>
    <n v="1910"/>
    <n v="8"/>
    <x v="12"/>
    <n v="839"/>
    <n v="1"/>
    <n v="442"/>
    <x v="16"/>
    <s v="0325 1402 0104 1822 1414"/>
    <n v="0"/>
    <s v="X"/>
    <s v="X"/>
    <n v="402"/>
    <s v="MARKET"/>
    <m/>
    <m/>
    <s v="IC"/>
    <s v="Invest Cont"/>
    <n v="442"/>
    <n v="998"/>
    <m/>
    <m/>
    <s v="10200    SANTA MONICA                 BL"/>
    <m/>
    <n v="34.060499999999998"/>
    <n v="-118.41930000000001"/>
  </r>
  <r>
    <n v="200805828"/>
    <d v="2020-02-09T00:00:00"/>
    <x v="310"/>
    <n v="1030"/>
    <n v="8"/>
    <x v="12"/>
    <n v="895"/>
    <n v="2"/>
    <n v="354"/>
    <x v="14"/>
    <s v="0100 0928 1822"/>
    <n v="30"/>
    <s v="F"/>
    <s v="W"/>
    <n v="502"/>
    <s v="MULTI-UNIT DWELLING (APARTMENT, DUPLEX, ETC)"/>
    <m/>
    <m/>
    <s v="IC"/>
    <s v="Invest Cont"/>
    <n v="354"/>
    <m/>
    <m/>
    <m/>
    <s v="3400    CLUB                         DR"/>
    <m/>
    <n v="34.031199999999998"/>
    <n v="-118.40309999999999"/>
  </r>
  <r>
    <n v="200113541"/>
    <d v="2020-06-17T00:00:00"/>
    <x v="33"/>
    <n v="1830"/>
    <n v="1"/>
    <x v="1"/>
    <n v="152"/>
    <n v="1"/>
    <n v="310"/>
    <x v="5"/>
    <s v="1403 1822 1420 0344 0329 1402 1607"/>
    <n v="51"/>
    <s v="M"/>
    <s v="W"/>
    <n v="702"/>
    <s v="OFFICE BUILDING/OFFICE"/>
    <m/>
    <m/>
    <s v="IC"/>
    <s v="Invest Cont"/>
    <n v="310"/>
    <n v="998"/>
    <m/>
    <m/>
    <s v="800 W  6TH                          ST"/>
    <m/>
    <n v="34.050199999999997"/>
    <n v="-118.2574"/>
  </r>
  <r>
    <n v="200612994"/>
    <d v="2020-07-23T00:00:00"/>
    <x v="286"/>
    <n v="1308"/>
    <n v="6"/>
    <x v="9"/>
    <n v="625"/>
    <n v="2"/>
    <n v="930"/>
    <x v="30"/>
    <s v="0913 1810 0443"/>
    <n v="25"/>
    <s v="M"/>
    <s v="B"/>
    <n v="502"/>
    <s v="MULTI-UNIT DWELLING (APARTMENT, DUPLEX, ETC)"/>
    <n v="511"/>
    <s v="VERBAL THREAT"/>
    <s v="IC"/>
    <s v="Invest Cont"/>
    <n v="930"/>
    <m/>
    <m/>
    <m/>
    <s v="1900 N  LAS PALMAS                   AV"/>
    <m/>
    <n v="34.113100000000003"/>
    <n v="-118.34099999999999"/>
  </r>
  <r>
    <n v="200512849"/>
    <d v="2020-08-11T00:00:00"/>
    <x v="190"/>
    <n v="1800"/>
    <n v="5"/>
    <x v="10"/>
    <n v="513"/>
    <n v="1"/>
    <n v="510"/>
    <x v="0"/>
    <m/>
    <n v="0"/>
    <m/>
    <m/>
    <n v="108"/>
    <s v="PARKING LOT"/>
    <m/>
    <m/>
    <s v="AA"/>
    <s v="Adult Arrest"/>
    <n v="510"/>
    <m/>
    <m/>
    <m/>
    <s v="25800    VERMONT                      AV"/>
    <m/>
    <n v="33.789499999999997"/>
    <n v="-118.29340000000001"/>
  </r>
  <r>
    <n v="200809601"/>
    <d v="2020-05-18T00:00:00"/>
    <x v="78"/>
    <n v="1000"/>
    <n v="8"/>
    <x v="12"/>
    <n v="834"/>
    <n v="2"/>
    <n v="662"/>
    <x v="17"/>
    <n v="701"/>
    <n v="27"/>
    <s v="M"/>
    <s v="O"/>
    <n v="501"/>
    <s v="SINGLE FAMILY DWELLING"/>
    <m/>
    <m/>
    <s v="IC"/>
    <s v="Invest Cont"/>
    <n v="662"/>
    <m/>
    <m/>
    <m/>
    <s v="10700    WILKINS                      AV"/>
    <m/>
    <n v="34.0563"/>
    <n v="-118.43470000000001"/>
  </r>
  <r>
    <n v="200109012"/>
    <d v="2020-03-12T00:00:00"/>
    <x v="191"/>
    <n v="1700"/>
    <n v="1"/>
    <x v="1"/>
    <n v="145"/>
    <n v="2"/>
    <n v="745"/>
    <x v="9"/>
    <s v="0329 1822"/>
    <n v="0"/>
    <s v="M"/>
    <s v="W"/>
    <n v="203"/>
    <s v="OTHER BUSINESS"/>
    <m/>
    <m/>
    <s v="IC"/>
    <s v="Invest Cont"/>
    <n v="745"/>
    <m/>
    <m/>
    <m/>
    <s v="400 S  MAIN                         ST"/>
    <m/>
    <n v="34.048200000000001"/>
    <n v="-118.24720000000001"/>
  </r>
  <r>
    <n v="201218150"/>
    <d v="2020-08-02T00:00:00"/>
    <x v="114"/>
    <n v="220"/>
    <n v="12"/>
    <x v="8"/>
    <n v="1232"/>
    <n v="1"/>
    <n v="210"/>
    <x v="11"/>
    <s v="2004 0344 0346 1822"/>
    <n v="23"/>
    <s v="M"/>
    <s v="H"/>
    <n v="101"/>
    <s v="STREET"/>
    <n v="511"/>
    <s v="VERBAL THREAT"/>
    <s v="IC"/>
    <s v="Invest Cont"/>
    <n v="210"/>
    <m/>
    <m/>
    <m/>
    <s v="54TH                         ST"/>
    <s v="WESTERN"/>
    <n v="33.987200000000001"/>
    <n v="-118.32769999999999"/>
  </r>
  <r>
    <n v="201006476"/>
    <d v="2020-02-25T00:00:00"/>
    <x v="309"/>
    <n v="2310"/>
    <n v="10"/>
    <x v="11"/>
    <n v="1099"/>
    <n v="2"/>
    <n v="237"/>
    <x v="63"/>
    <s v="1257 1310 0553 0913 0413 1206 2001 2002"/>
    <n v="0"/>
    <s v="M"/>
    <s v="W"/>
    <n v="101"/>
    <s v="STREET"/>
    <m/>
    <m/>
    <s v="AA"/>
    <s v="Adult Arrest"/>
    <n v="237"/>
    <m/>
    <m/>
    <m/>
    <s v="DEL GADO                     DR"/>
    <s v="SEPULVEDA                    BL"/>
    <n v="34.143700000000003"/>
    <n v="-118.4739"/>
  </r>
  <r>
    <n v="201107635"/>
    <d v="2020-03-23T00:00:00"/>
    <x v="146"/>
    <n v="1457"/>
    <n v="11"/>
    <x v="7"/>
    <n v="1146"/>
    <n v="1"/>
    <n v="310"/>
    <x v="5"/>
    <s v="1822 1602 0344 1402 1407 0907"/>
    <n v="32"/>
    <s v="F"/>
    <s v="B"/>
    <n v="221"/>
    <s v="PUBLIC STORAGE"/>
    <m/>
    <m/>
    <s v="AA"/>
    <s v="Adult Arrest"/>
    <n v="310"/>
    <n v="998"/>
    <m/>
    <m/>
    <s v="1700    BLAKE                        AV"/>
    <m/>
    <n v="34.095500000000001"/>
    <n v="-118.2418"/>
  </r>
  <r>
    <n v="200311158"/>
    <d v="2020-05-11T00:00:00"/>
    <x v="39"/>
    <n v="2200"/>
    <n v="3"/>
    <x v="2"/>
    <n v="312"/>
    <n v="1"/>
    <n v="510"/>
    <x v="0"/>
    <m/>
    <n v="0"/>
    <m/>
    <m/>
    <n v="101"/>
    <s v="STREET"/>
    <m/>
    <m/>
    <s v="IC"/>
    <s v="Invest Cont"/>
    <n v="510"/>
    <m/>
    <m/>
    <m/>
    <s v="2800 S  COCHRAN                      AV"/>
    <m/>
    <n v="34.0289"/>
    <n v="-118.35980000000001"/>
  </r>
  <r>
    <n v="200408888"/>
    <d v="2020-05-15T00:00:00"/>
    <x v="162"/>
    <n v="1530"/>
    <n v="4"/>
    <x v="4"/>
    <n v="443"/>
    <n v="1"/>
    <n v="331"/>
    <x v="23"/>
    <n v="344"/>
    <n v="29"/>
    <s v="M"/>
    <s v="H"/>
    <n v="108"/>
    <s v="PARKING LOT"/>
    <m/>
    <m/>
    <s v="IC"/>
    <s v="Invest Cont"/>
    <n v="331"/>
    <m/>
    <m/>
    <m/>
    <s v="1500 N  SOTO                         ST"/>
    <m/>
    <n v="34.060899999999997"/>
    <n v="-118.2052"/>
  </r>
  <r>
    <n v="201105527"/>
    <d v="2020-02-04T00:00:00"/>
    <x v="259"/>
    <n v="1500"/>
    <n v="11"/>
    <x v="7"/>
    <n v="1109"/>
    <n v="2"/>
    <n v="664"/>
    <x v="53"/>
    <n v="800"/>
    <n v="14"/>
    <s v="F"/>
    <s v="H"/>
    <n v="501"/>
    <s v="SINGLE FAMILY DWELLING"/>
    <m/>
    <m/>
    <s v="IC"/>
    <s v="Invest Cont"/>
    <n v="664"/>
    <m/>
    <m/>
    <m/>
    <s v="1400    EAGLE VISTA                  DR"/>
    <m/>
    <n v="34.140300000000003"/>
    <n v="-118.1944"/>
  </r>
  <r>
    <n v="200912552"/>
    <d v="2020-07-20T00:00:00"/>
    <x v="12"/>
    <n v="400"/>
    <n v="9"/>
    <x v="3"/>
    <n v="909"/>
    <n v="2"/>
    <n v="745"/>
    <x v="9"/>
    <s v="0329 1402"/>
    <n v="0"/>
    <s v="X"/>
    <s v="X"/>
    <n v="103"/>
    <s v="ALLEY"/>
    <m/>
    <m/>
    <s v="AO"/>
    <s v="Adult Other"/>
    <n v="745"/>
    <n v="998"/>
    <m/>
    <m/>
    <s v="7500    WOODMAN                      PL"/>
    <m/>
    <n v="34.207099999999997"/>
    <n v="-118.4298"/>
  </r>
  <r>
    <n v="201308943"/>
    <d v="2020-04-01T00:00:00"/>
    <x v="332"/>
    <n v="500"/>
    <n v="13"/>
    <x v="6"/>
    <n v="1322"/>
    <n v="1"/>
    <n v="330"/>
    <x v="1"/>
    <s v="1607 0358 0344"/>
    <n v="29"/>
    <s v="M"/>
    <s v="H"/>
    <n v="104"/>
    <s v="DRIVEWAY"/>
    <m/>
    <m/>
    <s v="IC"/>
    <s v="Invest Cont"/>
    <n v="330"/>
    <m/>
    <m/>
    <m/>
    <s v="2200    WALL                         ST"/>
    <m/>
    <n v="34.026800000000001"/>
    <n v="-118.26179999999999"/>
  </r>
  <r>
    <n v="200215036"/>
    <d v="2020-09-15T00:00:00"/>
    <x v="171"/>
    <n v="2030"/>
    <n v="2"/>
    <x v="5"/>
    <n v="271"/>
    <n v="1"/>
    <n v="510"/>
    <x v="0"/>
    <m/>
    <n v="0"/>
    <m/>
    <m/>
    <n v="101"/>
    <s v="STREET"/>
    <m/>
    <m/>
    <s v="IC"/>
    <s v="Invest Cont"/>
    <n v="510"/>
    <m/>
    <m/>
    <m/>
    <s v="900 S  LAKE                         ST"/>
    <m/>
    <n v="34.0535"/>
    <n v="-118.2801"/>
  </r>
  <r>
    <n v="201225245"/>
    <d v="2020-11-26T00:00:00"/>
    <x v="291"/>
    <n v="230"/>
    <n v="12"/>
    <x v="8"/>
    <n v="1242"/>
    <n v="2"/>
    <n v="903"/>
    <x v="49"/>
    <s v="2000 1243 1813 1276 1309 2038 0913"/>
    <n v="24"/>
    <s v="F"/>
    <s v="H"/>
    <n v="501"/>
    <s v="SINGLE FAMILY DWELLING"/>
    <m/>
    <m/>
    <s v="IC"/>
    <s v="Invest Cont"/>
    <n v="903"/>
    <m/>
    <m/>
    <m/>
    <s v="6300    MADDEN                       AV"/>
    <m/>
    <n v="33.982700000000001"/>
    <n v="-118.32550000000001"/>
  </r>
  <r>
    <n v="201014289"/>
    <d v="2020-10-21T00:00:00"/>
    <x v="160"/>
    <n v="1700"/>
    <n v="10"/>
    <x v="11"/>
    <n v="1088"/>
    <n v="1"/>
    <n v="420"/>
    <x v="33"/>
    <m/>
    <n v="0"/>
    <m/>
    <m/>
    <n v="101"/>
    <s v="STREET"/>
    <m/>
    <m/>
    <s v="IC"/>
    <s v="Invest Cont"/>
    <n v="420"/>
    <m/>
    <m/>
    <m/>
    <s v="4600    LOUISE                       AV"/>
    <m/>
    <n v="34.153300000000002"/>
    <n v="-118.5086"/>
  </r>
  <r>
    <n v="200509063"/>
    <d v="2020-05-05T00:00:00"/>
    <x v="52"/>
    <n v="1545"/>
    <n v="5"/>
    <x v="10"/>
    <n v="519"/>
    <n v="2"/>
    <n v="888"/>
    <x v="24"/>
    <n v="1236"/>
    <n v="0"/>
    <s v="X"/>
    <s v="X"/>
    <n v="303"/>
    <s v="OIL REFINERY"/>
    <m/>
    <m/>
    <s v="AA"/>
    <s v="Adult Arrest"/>
    <n v="888"/>
    <m/>
    <m/>
    <m/>
    <s v="2100 E  PACIFIC COAST                HY"/>
    <m/>
    <n v="33.791600000000003"/>
    <n v="-118.23560000000001"/>
  </r>
  <r>
    <n v="200912794"/>
    <d v="2020-07-27T00:00:00"/>
    <x v="279"/>
    <n v="2000"/>
    <n v="9"/>
    <x v="3"/>
    <n v="904"/>
    <n v="1"/>
    <n v="230"/>
    <x v="13"/>
    <s v="0411 0444 1202 1822"/>
    <n v="75"/>
    <s v="M"/>
    <s v="V"/>
    <n v="102"/>
    <s v="SIDEWALK"/>
    <n v="223"/>
    <s v="UNKNOWN TYPE CUTTING INSTRUMENT"/>
    <s v="IC"/>
    <s v="Invest Cont"/>
    <n v="230"/>
    <m/>
    <m/>
    <m/>
    <s v="VAN NUYS                     BL"/>
    <s v="KESWICK                      ST"/>
    <n v="34.210299999999997"/>
    <n v="-118.44880000000001"/>
  </r>
  <r>
    <n v="201213032"/>
    <d v="2020-05-18T00:00:00"/>
    <x v="187"/>
    <n v="1305"/>
    <n v="12"/>
    <x v="8"/>
    <n v="1259"/>
    <n v="1"/>
    <n v="210"/>
    <x v="11"/>
    <s v="1309 0342 1822 0448 0344 0216"/>
    <n v="39"/>
    <s v="F"/>
    <s v="H"/>
    <n v="108"/>
    <s v="PARKING LOT"/>
    <n v="400"/>
    <s v="STRONG-ARM (HANDS, FIST, FEET OR BODILY FORCE)"/>
    <s v="IC"/>
    <s v="Invest Cont"/>
    <n v="210"/>
    <m/>
    <m/>
    <m/>
    <s v="300 E  FLORENCE                     AV"/>
    <m/>
    <n v="33.974699999999999"/>
    <n v="-118.26949999999999"/>
  </r>
  <r>
    <n v="200905573"/>
    <d v="2020-02-05T00:00:00"/>
    <x v="134"/>
    <n v="1420"/>
    <n v="9"/>
    <x v="3"/>
    <n v="963"/>
    <n v="2"/>
    <n v="624"/>
    <x v="15"/>
    <s v="0400 0416 1309 0444"/>
    <n v="40"/>
    <s v="M"/>
    <s v="O"/>
    <n v="501"/>
    <s v="SINGLE FAMILY DWELLING"/>
    <n v="400"/>
    <s v="STRONG-ARM (HANDS, FIST, FEET OR BODILY FORCE)"/>
    <s v="AO"/>
    <s v="Adult Other"/>
    <n v="624"/>
    <m/>
    <m/>
    <m/>
    <s v="5000    NOBLE                        AV"/>
    <m/>
    <n v="34.160899999999998"/>
    <n v="-118.4618"/>
  </r>
  <r>
    <n v="201008093"/>
    <d v="2020-04-15T00:00:00"/>
    <x v="17"/>
    <n v="700"/>
    <n v="10"/>
    <x v="11"/>
    <n v="1065"/>
    <n v="1"/>
    <n v="341"/>
    <x v="12"/>
    <s v="0344 0394 1822"/>
    <n v="28"/>
    <s v="M"/>
    <s v="O"/>
    <n v="203"/>
    <s v="OTHER BUSINESS"/>
    <m/>
    <m/>
    <s v="IC"/>
    <s v="Invest Cont"/>
    <n v="341"/>
    <m/>
    <m/>
    <m/>
    <s v="18000    VENTURA                      BL"/>
    <m/>
    <n v="34.167499999999997"/>
    <n v="-118.5226"/>
  </r>
  <r>
    <n v="200712956"/>
    <d v="2020-08-19T00:00:00"/>
    <x v="337"/>
    <n v="2200"/>
    <n v="7"/>
    <x v="0"/>
    <n v="784"/>
    <n v="2"/>
    <n v="740"/>
    <x v="21"/>
    <s v="1300 0329"/>
    <n v="61"/>
    <s v="F"/>
    <s v="W"/>
    <n v="122"/>
    <s v="VEHICLE, PASSENGER/TRUCK"/>
    <m/>
    <m/>
    <s v="IC"/>
    <s v="Invest Cont"/>
    <n v="740"/>
    <m/>
    <m/>
    <m/>
    <s v="REDONDO                      BL"/>
    <s v="BANGOR                       ST"/>
    <n v="34.0366"/>
    <n v="-118.35469999999999"/>
  </r>
  <r>
    <n v="200711487"/>
    <d v="2020-07-10T00:00:00"/>
    <x v="295"/>
    <n v="1400"/>
    <n v="7"/>
    <x v="0"/>
    <n v="701"/>
    <n v="2"/>
    <n v="930"/>
    <x v="30"/>
    <n v="421"/>
    <n v="72"/>
    <s v="F"/>
    <s v="W"/>
    <n v="502"/>
    <s v="MULTI-UNIT DWELLING (APARTMENT, DUPLEX, ETC)"/>
    <n v="511"/>
    <s v="VERBAL THREAT"/>
    <s v="AO"/>
    <s v="Adult Other"/>
    <n v="930"/>
    <m/>
    <m/>
    <m/>
    <s v="500 N  HAYWORTH                     AV"/>
    <m/>
    <n v="34.080199999999998"/>
    <n v="-118.3627"/>
  </r>
  <r>
    <n v="200119398"/>
    <d v="2020-10-14T00:00:00"/>
    <x v="349"/>
    <n v="40"/>
    <n v="1"/>
    <x v="1"/>
    <n v="176"/>
    <n v="1"/>
    <n v="480"/>
    <x v="2"/>
    <s v="1218 1822 0344"/>
    <n v="63"/>
    <s v="M"/>
    <s v="B"/>
    <n v="102"/>
    <s v="SIDEWALK"/>
    <m/>
    <m/>
    <s v="IC"/>
    <s v="Invest Cont"/>
    <n v="480"/>
    <m/>
    <m/>
    <m/>
    <s v="8TH"/>
    <s v="SAN JULIAN"/>
    <n v="34.039400000000001"/>
    <n v="-118.2496"/>
  </r>
  <r>
    <n v="201305013"/>
    <d v="2020-01-18T00:00:00"/>
    <x v="45"/>
    <n v="1900"/>
    <n v="13"/>
    <x v="6"/>
    <n v="1342"/>
    <n v="1"/>
    <n v="510"/>
    <x v="0"/>
    <m/>
    <n v="0"/>
    <m/>
    <m/>
    <n v="104"/>
    <s v="DRIVEWAY"/>
    <m/>
    <m/>
    <s v="IC"/>
    <s v="Invest Cont"/>
    <n v="510"/>
    <m/>
    <m/>
    <m/>
    <s v="3600    ADAIR                        ST"/>
    <m/>
    <n v="34.014200000000002"/>
    <n v="-118.2672"/>
  </r>
  <r>
    <n v="200900890"/>
    <d v="2020-10-18T00:00:00"/>
    <x v="36"/>
    <n v="530"/>
    <n v="9"/>
    <x v="3"/>
    <n v="926"/>
    <n v="1"/>
    <n v="350"/>
    <x v="60"/>
    <s v="0344 2000"/>
    <n v="32"/>
    <s v="F"/>
    <s v="H"/>
    <n v="101"/>
    <s v="STREET"/>
    <m/>
    <m/>
    <s v="AO"/>
    <s v="Adult Other"/>
    <n v="350"/>
    <m/>
    <m/>
    <m/>
    <s v="KITTRIDGE"/>
    <s v="VAN NUYS"/>
    <n v="34.1907"/>
    <n v="-118.4487"/>
  </r>
  <r>
    <n v="201009658"/>
    <d v="2020-06-03T00:00:00"/>
    <x v="282"/>
    <n v="830"/>
    <n v="10"/>
    <x v="11"/>
    <n v="1061"/>
    <n v="1"/>
    <n v="330"/>
    <x v="1"/>
    <s v="1822 1402 1300 1607 1605"/>
    <n v="0"/>
    <s v="F"/>
    <s v="O"/>
    <n v="108"/>
    <s v="PARKING LOT"/>
    <m/>
    <m/>
    <s v="AA"/>
    <s v="Adult Arrest"/>
    <n v="330"/>
    <n v="998"/>
    <m/>
    <m/>
    <s v="19600    DICKENS                      ST"/>
    <m/>
    <n v="34.171500000000002"/>
    <n v="-118.5607"/>
  </r>
  <r>
    <n v="201224599"/>
    <d v="2020-11-16T00:00:00"/>
    <x v="122"/>
    <n v="1840"/>
    <n v="12"/>
    <x v="8"/>
    <n v="1204"/>
    <n v="1"/>
    <n v="230"/>
    <x v="13"/>
    <s v="0913 0400 0341 1309"/>
    <n v="52"/>
    <s v="F"/>
    <s v="B"/>
    <n v="102"/>
    <s v="SIDEWALK"/>
    <n v="512"/>
    <s v="MACE/PEPPER SPRAY"/>
    <s v="IC"/>
    <s v="Invest Cont"/>
    <n v="230"/>
    <m/>
    <m/>
    <m/>
    <s v="N  VERMONT                      AV"/>
    <s v="45TH                         ST"/>
    <n v="34.002600000000001"/>
    <n v="-118.2915"/>
  </r>
  <r>
    <n v="200807657"/>
    <d v="2020-03-24T00:00:00"/>
    <x v="321"/>
    <n v="1330"/>
    <n v="8"/>
    <x v="12"/>
    <n v="802"/>
    <n v="1"/>
    <n v="330"/>
    <x v="1"/>
    <s v="1609 0344"/>
    <n v="27"/>
    <s v="M"/>
    <s v="W"/>
    <n v="101"/>
    <s v="STREET"/>
    <n v="500"/>
    <s v="UNKNOWN WEAPON/OTHER WEAPON"/>
    <s v="IC"/>
    <s v="Invest Cont"/>
    <n v="330"/>
    <m/>
    <m/>
    <m/>
    <s v="WILL ROGERS STATE PARK"/>
    <s v="WILL ROGERS STATE PARK"/>
    <n v="34.0535"/>
    <n v="-118.50830000000001"/>
  </r>
  <r>
    <n v="201307574"/>
    <d v="2020-03-04T00:00:00"/>
    <x v="301"/>
    <n v="1300"/>
    <n v="13"/>
    <x v="6"/>
    <n v="1333"/>
    <n v="1"/>
    <n v="420"/>
    <x v="33"/>
    <s v="0344 1300"/>
    <n v="29"/>
    <s v="M"/>
    <s v="H"/>
    <n v="108"/>
    <s v="PARKING LOT"/>
    <m/>
    <m/>
    <s v="IC"/>
    <s v="Invest Cont"/>
    <n v="420"/>
    <m/>
    <m/>
    <m/>
    <s v="3200 S  SAN PEDRO                    ST"/>
    <m/>
    <n v="34.017000000000003"/>
    <n v="-118.26430000000001"/>
  </r>
  <r>
    <n v="201010665"/>
    <d v="2020-07-04T00:00:00"/>
    <x v="11"/>
    <n v="735"/>
    <n v="10"/>
    <x v="11"/>
    <n v="1041"/>
    <n v="1"/>
    <n v="330"/>
    <x v="1"/>
    <s v="0344 1402 1601 1822 0216 0202"/>
    <n v="34"/>
    <s v="M"/>
    <s v="W"/>
    <n v="101"/>
    <s v="STREET"/>
    <m/>
    <m/>
    <s v="AO"/>
    <s v="Adult Other"/>
    <n v="330"/>
    <n v="998"/>
    <m/>
    <m/>
    <s v="5800    TAMPA                        AV"/>
    <m/>
    <n v="34.175800000000002"/>
    <n v="-118.5534"/>
  </r>
  <r>
    <n v="200110490"/>
    <d v="2020-04-14T00:00:00"/>
    <x v="213"/>
    <n v="1050"/>
    <n v="1"/>
    <x v="1"/>
    <n v="143"/>
    <n v="2"/>
    <n v="623"/>
    <x v="38"/>
    <s v="1212 2004 0444 1822 0910"/>
    <n v="0"/>
    <s v="X"/>
    <s v="X"/>
    <n v="902"/>
    <s v="MTA - RED LINE - PERSHING SQUARE"/>
    <n v="400"/>
    <s v="STRONG-ARM (HANDS, FIST, FEET OR BODILY FORCE)"/>
    <s v="IC"/>
    <s v="Invest Cont"/>
    <n v="623"/>
    <m/>
    <m/>
    <m/>
    <s v="4TH"/>
    <s v="HILL                         ST"/>
    <n v="34.0503"/>
    <n v="-118.2504"/>
  </r>
  <r>
    <n v="200505685"/>
    <d v="2020-02-11T00:00:00"/>
    <x v="99"/>
    <n v="1"/>
    <n v="5"/>
    <x v="10"/>
    <n v="557"/>
    <n v="1"/>
    <n v="230"/>
    <x v="13"/>
    <s v="1402 1407 1100 2004 0430 1822"/>
    <n v="43"/>
    <s v="M"/>
    <s v="W"/>
    <n v="102"/>
    <s v="SIDEWALK"/>
    <n v="107"/>
    <s v="OTHER FIREARM"/>
    <s v="IC"/>
    <s v="Invest Cont"/>
    <n v="230"/>
    <n v="998"/>
    <m/>
    <m/>
    <s v="6TH                          ST"/>
    <s v="GRAND                        AV"/>
    <n v="33.738799999999998"/>
    <n v="-118.2901"/>
  </r>
  <r>
    <n v="200408520"/>
    <d v="2020-05-05T00:00:00"/>
    <x v="180"/>
    <n v="1500"/>
    <n v="4"/>
    <x v="4"/>
    <n v="438"/>
    <n v="1"/>
    <n v="510"/>
    <x v="0"/>
    <m/>
    <n v="0"/>
    <m/>
    <m/>
    <n v="101"/>
    <s v="STREET"/>
    <m/>
    <m/>
    <s v="IC"/>
    <s v="Invest Cont"/>
    <n v="510"/>
    <m/>
    <m/>
    <m/>
    <s v="2900    DORCHESTER                   AV"/>
    <m/>
    <n v="34.078899999999997"/>
    <n v="-118.1643"/>
  </r>
  <r>
    <n v="200706228"/>
    <d v="2020-01-28T00:00:00"/>
    <x v="254"/>
    <n v="1700"/>
    <n v="7"/>
    <x v="0"/>
    <n v="724"/>
    <n v="1"/>
    <n v="341"/>
    <x v="12"/>
    <n v="344"/>
    <n v="41"/>
    <s v="F"/>
    <s v="B"/>
    <n v="415"/>
    <s v="THE GROVE"/>
    <m/>
    <m/>
    <s v="IC"/>
    <s v="Invest Cont"/>
    <n v="341"/>
    <m/>
    <m/>
    <m/>
    <s v="100    THE GROVE                    DR"/>
    <m/>
    <n v="34.076099999999997"/>
    <n v="-118.3563"/>
  </r>
  <r>
    <n v="200809542"/>
    <d v="2020-05-16T00:00:00"/>
    <x v="280"/>
    <n v="350"/>
    <n v="8"/>
    <x v="12"/>
    <n v="827"/>
    <n v="1"/>
    <n v="331"/>
    <x v="23"/>
    <s v="0202 1420 1606 1822 0349 0394 0344 0321"/>
    <n v="31"/>
    <s v="M"/>
    <s v="W"/>
    <n v="122"/>
    <s v="VEHICLE, PASSENGER/TRUCK"/>
    <m/>
    <m/>
    <s v="IC"/>
    <s v="Invest Cont"/>
    <n v="331"/>
    <m/>
    <m/>
    <m/>
    <s v="600 S  BARRINGTON                   AV"/>
    <m/>
    <n v="34.057699999999997"/>
    <n v="-118.46810000000001"/>
  </r>
  <r>
    <n v="200808919"/>
    <d v="2020-04-30T00:00:00"/>
    <x v="179"/>
    <n v="2052"/>
    <n v="8"/>
    <x v="12"/>
    <n v="817"/>
    <n v="1"/>
    <n v="343"/>
    <x v="3"/>
    <s v="0325 0344 1822 0202 0378 1420 1606"/>
    <n v="0"/>
    <s v="X"/>
    <s v="X"/>
    <n v="203"/>
    <s v="OTHER BUSINESS"/>
    <m/>
    <m/>
    <s v="IC"/>
    <s v="Invest Cont"/>
    <n v="343"/>
    <m/>
    <m/>
    <m/>
    <s v="1000    WESTWOOD                     BL"/>
    <m/>
    <n v="34.062600000000003"/>
    <n v="-118.44540000000001"/>
  </r>
  <r>
    <n v="200115509"/>
    <d v="2020-07-28T00:00:00"/>
    <x v="288"/>
    <n v="1305"/>
    <n v="1"/>
    <x v="1"/>
    <n v="171"/>
    <n v="1"/>
    <n v="341"/>
    <x v="12"/>
    <s v="0344 1820 1414 1420"/>
    <n v="27"/>
    <s v="M"/>
    <s v="B"/>
    <n v="503"/>
    <s v="HOTEL"/>
    <m/>
    <m/>
    <s v="IC"/>
    <s v="Invest Cont"/>
    <n v="341"/>
    <m/>
    <m/>
    <m/>
    <s v="900 W  OLYMPIC                      BL"/>
    <m/>
    <n v="34.045400000000001"/>
    <n v="-118.2658"/>
  </r>
  <r>
    <n v="200711417"/>
    <d v="2020-07-08T00:00:00"/>
    <x v="6"/>
    <n v="1500"/>
    <n v="7"/>
    <x v="0"/>
    <n v="705"/>
    <n v="2"/>
    <n v="745"/>
    <x v="9"/>
    <s v="1822 0329 1300"/>
    <n v="32"/>
    <s v="M"/>
    <s v="W"/>
    <n v="122"/>
    <s v="VEHICLE, PASSENGER/TRUCK"/>
    <m/>
    <m/>
    <s v="IC"/>
    <s v="Invest Cont"/>
    <n v="745"/>
    <m/>
    <m/>
    <m/>
    <s v="800 N  DETROIT                      ST"/>
    <m/>
    <n v="34.085299999999997"/>
    <n v="-118.34520000000001"/>
  </r>
  <r>
    <n v="200314116"/>
    <d v="2020-07-13T00:00:00"/>
    <x v="158"/>
    <n v="2200"/>
    <n v="3"/>
    <x v="2"/>
    <n v="354"/>
    <n v="1"/>
    <n v="510"/>
    <x v="0"/>
    <m/>
    <n v="0"/>
    <m/>
    <m/>
    <n v="101"/>
    <s v="STREET"/>
    <m/>
    <m/>
    <s v="IC"/>
    <s v="Invest Cont"/>
    <n v="510"/>
    <m/>
    <m/>
    <m/>
    <s v="3400    4TH                          AV"/>
    <m/>
    <n v="34.025100000000002"/>
    <n v="-118.32129999999999"/>
  </r>
  <r>
    <n v="200716182"/>
    <d v="2020-11-20T00:00:00"/>
    <x v="31"/>
    <n v="700"/>
    <n v="7"/>
    <x v="0"/>
    <n v="732"/>
    <n v="2"/>
    <n v="626"/>
    <x v="10"/>
    <s v="1814 0416"/>
    <n v="32"/>
    <s v="M"/>
    <s v="W"/>
    <n v="501"/>
    <s v="SINGLE FAMILY DWELLING"/>
    <n v="400"/>
    <s v="STRONG-ARM (HANDS, FIST, FEET OR BODILY FORCE)"/>
    <s v="AO"/>
    <s v="Adult Other"/>
    <n v="626"/>
    <m/>
    <m/>
    <m/>
    <s v="6200 W  6TH                          ST"/>
    <m/>
    <n v="34.065100000000001"/>
    <n v="-118.3634"/>
  </r>
  <r>
    <n v="200612966"/>
    <d v="2020-07-22T00:00:00"/>
    <x v="264"/>
    <n v="2100"/>
    <n v="6"/>
    <x v="9"/>
    <n v="679"/>
    <n v="2"/>
    <n v="740"/>
    <x v="21"/>
    <s v="0329 0311 0906 1300 1822"/>
    <n v="0"/>
    <s v="X"/>
    <s v="X"/>
    <n v="103"/>
    <s v="ALLEY"/>
    <m/>
    <m/>
    <s v="IC"/>
    <s v="Invest Cont"/>
    <n v="740"/>
    <m/>
    <m/>
    <m/>
    <s v="NORMANDIE"/>
    <s v="ROMAINE"/>
    <n v="34.088500000000003"/>
    <n v="-118.3005"/>
  </r>
  <r>
    <n v="201108212"/>
    <d v="2020-04-10T00:00:00"/>
    <x v="290"/>
    <n v="2000"/>
    <n v="11"/>
    <x v="7"/>
    <n v="1139"/>
    <n v="1"/>
    <n v="236"/>
    <x v="46"/>
    <s v="1419 2000 0400 0416 0302 1402 1407 1270 0906 0913"/>
    <n v="23"/>
    <s v="F"/>
    <s v="H"/>
    <n v="502"/>
    <s v="MULTI-UNIT DWELLING (APARTMENT, DUPLEX, ETC)"/>
    <n v="102"/>
    <s v="HAND GUN"/>
    <s v="AA"/>
    <s v="Adult Arrest"/>
    <n v="236"/>
    <n v="998"/>
    <m/>
    <m/>
    <s v="200 S  AVENUE 63"/>
    <m/>
    <n v="34.113599999999998"/>
    <n v="-118.1836"/>
  </r>
  <r>
    <n v="200514113"/>
    <d v="2020-09-13T00:00:00"/>
    <x v="238"/>
    <n v="2100"/>
    <n v="5"/>
    <x v="10"/>
    <n v="551"/>
    <n v="1"/>
    <n v="420"/>
    <x v="33"/>
    <s v="0385 1300"/>
    <n v="22"/>
    <s v="F"/>
    <s v="W"/>
    <n v="710"/>
    <s v="OTHER PREMISE"/>
    <m/>
    <m/>
    <s v="IC"/>
    <s v="Invest Cont"/>
    <n v="420"/>
    <m/>
    <m/>
    <m/>
    <s v="1500 W  SANTA CRUZ                   ST"/>
    <m/>
    <n v="33.744599999999998"/>
    <n v="-118.3096"/>
  </r>
  <r>
    <n v="200604087"/>
    <d v="2020-01-02T00:00:00"/>
    <x v="31"/>
    <n v="2330"/>
    <n v="6"/>
    <x v="9"/>
    <n v="676"/>
    <n v="1"/>
    <n v="330"/>
    <x v="1"/>
    <s v="1300 1307 1601 1609 0329 0321"/>
    <n v="31"/>
    <s v="M"/>
    <s v="W"/>
    <n v="101"/>
    <s v="STREET"/>
    <m/>
    <m/>
    <s v="IC"/>
    <s v="Invest Cont"/>
    <n v="330"/>
    <m/>
    <m/>
    <m/>
    <s v="800    COLE                         AV"/>
    <m/>
    <n v="34.085299999999997"/>
    <n v="-118.32989999999999"/>
  </r>
  <r>
    <n v="200706901"/>
    <d v="2020-03-02T00:00:00"/>
    <x v="324"/>
    <n v="900"/>
    <n v="7"/>
    <x v="0"/>
    <n v="735"/>
    <n v="2"/>
    <n v="354"/>
    <x v="14"/>
    <s v="1822 1501"/>
    <n v="42"/>
    <s v="F"/>
    <s v="A"/>
    <n v="502"/>
    <s v="MULTI-UNIT DWELLING (APARTMENT, DUPLEX, ETC)"/>
    <m/>
    <m/>
    <s v="IC"/>
    <s v="Invest Cont"/>
    <n v="354"/>
    <m/>
    <m/>
    <m/>
    <s v="600 S  DUNSMUIR                     AV"/>
    <m/>
    <n v="34.064900000000002"/>
    <n v="-118.34829999999999"/>
  </r>
  <r>
    <n v="200318980"/>
    <d v="2020-10-17T00:00:00"/>
    <x v="212"/>
    <n v="1610"/>
    <n v="3"/>
    <x v="2"/>
    <n v="351"/>
    <n v="2"/>
    <n v="668"/>
    <x v="27"/>
    <m/>
    <n v="0"/>
    <m/>
    <m/>
    <n v="203"/>
    <s v="OTHER BUSINESS"/>
    <m/>
    <m/>
    <s v="IC"/>
    <s v="Invest Cont"/>
    <n v="668"/>
    <m/>
    <m/>
    <m/>
    <s v="5000    OBAMA                        BL"/>
    <m/>
    <n v="34.021500000000003"/>
    <n v="-118.35250000000001"/>
  </r>
  <r>
    <n v="200508527"/>
    <d v="2020-04-20T00:00:00"/>
    <x v="257"/>
    <n v="1900"/>
    <n v="5"/>
    <x v="10"/>
    <n v="504"/>
    <n v="1"/>
    <n v="420"/>
    <x v="33"/>
    <s v="0344 0385 1300"/>
    <n v="37"/>
    <s v="F"/>
    <s v="O"/>
    <n v="101"/>
    <s v="STREET"/>
    <m/>
    <m/>
    <s v="IC"/>
    <s v="Invest Cont"/>
    <n v="420"/>
    <m/>
    <m/>
    <m/>
    <s v="1500    205TH                        ST"/>
    <m/>
    <n v="33.844799999999999"/>
    <n v="-118.304"/>
  </r>
  <r>
    <n v="200809278"/>
    <d v="2020-05-10T00:00:00"/>
    <x v="165"/>
    <n v="1800"/>
    <n v="8"/>
    <x v="12"/>
    <n v="806"/>
    <n v="1"/>
    <n v="480"/>
    <x v="2"/>
    <s v="0344 1822"/>
    <n v="45"/>
    <s v="F"/>
    <s v="W"/>
    <n v="104"/>
    <s v="DRIVEWAY"/>
    <m/>
    <m/>
    <s v="IC"/>
    <s v="Invest Cont"/>
    <n v="480"/>
    <m/>
    <m/>
    <m/>
    <s v="100    COPA DE ORO                  RD"/>
    <m/>
    <n v="34.078899999999997"/>
    <n v="-118.4397"/>
  </r>
  <r>
    <n v="200210258"/>
    <d v="2020-05-16T00:00:00"/>
    <x v="280"/>
    <n v="1000"/>
    <n v="2"/>
    <x v="5"/>
    <n v="204"/>
    <n v="1"/>
    <n v="331"/>
    <x v="23"/>
    <s v="0344 2032 1606 0345 1822"/>
    <n v="26"/>
    <s v="M"/>
    <s v="W"/>
    <n v="101"/>
    <s v="STREET"/>
    <m/>
    <m/>
    <s v="IC"/>
    <s v="Invest Cont"/>
    <n v="331"/>
    <m/>
    <m/>
    <m/>
    <s v="700    LUCILE                       AV"/>
    <m/>
    <n v="34.082999999999998"/>
    <n v="-118.2841"/>
  </r>
  <r>
    <n v="200100771"/>
    <d v="2020-05-07T00:00:00"/>
    <x v="52"/>
    <n v="1700"/>
    <n v="1"/>
    <x v="1"/>
    <n v="166"/>
    <n v="1"/>
    <n v="230"/>
    <x v="13"/>
    <s v="0913 2004 1218 0407 0340"/>
    <n v="55"/>
    <s v="F"/>
    <s v="A"/>
    <n v="102"/>
    <s v="SIDEWALK"/>
    <n v="500"/>
    <s v="UNKNOWN WEAPON/OTHER WEAPON"/>
    <s v="IC"/>
    <s v="Invest Cont"/>
    <n v="230"/>
    <m/>
    <m/>
    <m/>
    <s v="6TH"/>
    <s v="SAN PEDRO"/>
    <n v="34.042299999999997"/>
    <n v="-118.2452"/>
  </r>
  <r>
    <n v="200314465"/>
    <d v="2020-07-15T00:00:00"/>
    <x v="138"/>
    <n v="1200"/>
    <n v="3"/>
    <x v="2"/>
    <n v="355"/>
    <n v="2"/>
    <n v="946"/>
    <x v="8"/>
    <s v="0913 0603"/>
    <n v="36"/>
    <s v="F"/>
    <s v="B"/>
    <n v="502"/>
    <s v="MULTI-UNIT DWELLING (APARTMENT, DUPLEX, ETC)"/>
    <m/>
    <m/>
    <s v="IC"/>
    <s v="Invest Cont"/>
    <n v="946"/>
    <m/>
    <m/>
    <m/>
    <s v="1700 W  37TH                         ST"/>
    <m/>
    <n v="34.021099999999997"/>
    <n v="-118.30929999999999"/>
  </r>
  <r>
    <n v="201109665"/>
    <d v="2020-05-22T00:00:00"/>
    <x v="354"/>
    <n v="258"/>
    <n v="11"/>
    <x v="7"/>
    <n v="1138"/>
    <n v="2"/>
    <n v="888"/>
    <x v="24"/>
    <s v="1822 1501"/>
    <n v="55"/>
    <s v="M"/>
    <s v="W"/>
    <n v="501"/>
    <s v="SINGLE FAMILY DWELLING"/>
    <m/>
    <m/>
    <s v="IC"/>
    <s v="Invest Cont"/>
    <n v="888"/>
    <m/>
    <m/>
    <m/>
    <s v="6000    TERRACE                      DR"/>
    <m/>
    <n v="34.114199999999997"/>
    <n v="-118.1918"/>
  </r>
  <r>
    <n v="200113368"/>
    <d v="2020-06-13T00:00:00"/>
    <x v="14"/>
    <n v="1015"/>
    <n v="1"/>
    <x v="1"/>
    <n v="118"/>
    <n v="1"/>
    <n v="330"/>
    <x v="1"/>
    <s v="1307 0329 0321 1609 0344 1822"/>
    <n v="26"/>
    <s v="F"/>
    <s v="K"/>
    <n v="101"/>
    <s v="STREET"/>
    <m/>
    <m/>
    <s v="IC"/>
    <s v="Invest Cont"/>
    <n v="330"/>
    <m/>
    <m/>
    <m/>
    <s v="1600 N  SPRING                       ST"/>
    <m/>
    <n v="34.068800000000003"/>
    <n v="-118.2291"/>
  </r>
  <r>
    <n v="200507093"/>
    <d v="2020-03-12T00:00:00"/>
    <x v="71"/>
    <n v="900"/>
    <n v="5"/>
    <x v="10"/>
    <n v="504"/>
    <n v="1"/>
    <n v="510"/>
    <x v="0"/>
    <m/>
    <n v="0"/>
    <m/>
    <m/>
    <n v="108"/>
    <s v="PARKING LOT"/>
    <m/>
    <m/>
    <s v="IC"/>
    <s v="Invest Cont"/>
    <n v="510"/>
    <m/>
    <m/>
    <m/>
    <s v="20000 S  WESTERN                      AV"/>
    <m/>
    <n v="33.844299999999997"/>
    <n v="-118.30929999999999"/>
  </r>
  <r>
    <n v="200911319"/>
    <d v="2020-06-20T00:00:00"/>
    <x v="255"/>
    <n v="1900"/>
    <n v="9"/>
    <x v="3"/>
    <n v="966"/>
    <n v="1"/>
    <n v="331"/>
    <x v="23"/>
    <s v="1606 0321 0344"/>
    <n v="40"/>
    <s v="M"/>
    <s v="W"/>
    <n v="108"/>
    <s v="PARKING LOT"/>
    <m/>
    <m/>
    <s v="IC"/>
    <s v="Invest Cont"/>
    <n v="331"/>
    <m/>
    <m/>
    <m/>
    <s v="13400    HUSTON                       ST"/>
    <m/>
    <n v="34.159500000000001"/>
    <n v="-118.4254"/>
  </r>
  <r>
    <n v="200214017"/>
    <d v="2020-08-20T00:00:00"/>
    <x v="144"/>
    <n v="2100"/>
    <n v="2"/>
    <x v="5"/>
    <n v="275"/>
    <n v="2"/>
    <n v="626"/>
    <x v="10"/>
    <s v="2000 1814 0913 0417 0432 0421 2038 1309"/>
    <n v="47"/>
    <s v="F"/>
    <s v="H"/>
    <n v="102"/>
    <s v="SIDEWALK"/>
    <n v="400"/>
    <s v="STRONG-ARM (HANDS, FIST, FEET OR BODILY FORCE)"/>
    <s v="AA"/>
    <s v="Adult Arrest"/>
    <n v="626"/>
    <m/>
    <m/>
    <m/>
    <s v="OLYMPIC                      BL"/>
    <s v="BONNIE BRAE"/>
    <n v="34.050800000000002"/>
    <n v="-118.2778"/>
  </r>
  <r>
    <n v="200910531"/>
    <d v="2020-06-04T00:00:00"/>
    <x v="177"/>
    <n v="1030"/>
    <n v="9"/>
    <x v="3"/>
    <n v="964"/>
    <n v="1"/>
    <n v="420"/>
    <x v="33"/>
    <n v="344"/>
    <n v="56"/>
    <s v="M"/>
    <s v="H"/>
    <n v="101"/>
    <s v="STREET"/>
    <m/>
    <m/>
    <s v="IC"/>
    <s v="Invest Cont"/>
    <n v="420"/>
    <m/>
    <m/>
    <m/>
    <s v="5000    MAMMOTH                      AV"/>
    <m/>
    <n v="34.161299999999997"/>
    <n v="-118.4324"/>
  </r>
  <r>
    <n v="200314892"/>
    <d v="2020-07-28T00:00:00"/>
    <x v="109"/>
    <n v="700"/>
    <n v="3"/>
    <x v="2"/>
    <n v="341"/>
    <n v="1"/>
    <n v="330"/>
    <x v="1"/>
    <s v="1307 1609 0344 0329 1822"/>
    <n v="52"/>
    <s v="M"/>
    <s v="H"/>
    <n v="101"/>
    <s v="STREET"/>
    <m/>
    <m/>
    <s v="IC"/>
    <s v="Invest Cont"/>
    <n v="330"/>
    <m/>
    <m/>
    <m/>
    <s v="JEFFERSON                    BL"/>
    <s v="RODEO                        DR"/>
    <n v="34.015099999999997"/>
    <n v="-118.3657"/>
  </r>
  <r>
    <n v="200710933"/>
    <d v="2020-06-25T00:00:00"/>
    <x v="10"/>
    <n v="1040"/>
    <n v="7"/>
    <x v="0"/>
    <n v="721"/>
    <n v="2"/>
    <n v="624"/>
    <x v="15"/>
    <s v="0416 0400"/>
    <n v="36"/>
    <s v="F"/>
    <s v="B"/>
    <n v="701"/>
    <s v="HOSPITAL"/>
    <n v="400"/>
    <s v="STRONG-ARM (HANDS, FIST, FEET OR BODILY FORCE)"/>
    <s v="AO"/>
    <s v="Adult Other"/>
    <n v="624"/>
    <m/>
    <m/>
    <m/>
    <s v="8700 W  BEVERLY                      BL"/>
    <m/>
    <n v="34.076799999999999"/>
    <n v="-118.3806"/>
  </r>
  <r>
    <n v="201106058"/>
    <d v="2020-02-15T00:00:00"/>
    <x v="46"/>
    <n v="1700"/>
    <n v="11"/>
    <x v="7"/>
    <n v="1146"/>
    <n v="1"/>
    <n v="440"/>
    <x v="20"/>
    <n v="344"/>
    <n v="14"/>
    <s v="M"/>
    <s v="H"/>
    <n v="736"/>
    <s v="SKATEBOARD FACILITY/SKATEBOARD PARK*"/>
    <m/>
    <m/>
    <s v="IC"/>
    <s v="Invest Cont"/>
    <n v="440"/>
    <m/>
    <m/>
    <m/>
    <s v="2900    MARSH                        ST"/>
    <m/>
    <n v="34.105400000000003"/>
    <n v="-118.2475"/>
  </r>
  <r>
    <n v="200506039"/>
    <d v="2020-02-18T00:00:00"/>
    <x v="348"/>
    <n v="1550"/>
    <n v="5"/>
    <x v="10"/>
    <n v="566"/>
    <n v="2"/>
    <n v="740"/>
    <x v="21"/>
    <s v="1300 0329 0345"/>
    <n v="64"/>
    <s v="F"/>
    <s v="W"/>
    <n v="122"/>
    <s v="VEHICLE, PASSENGER/TRUCK"/>
    <m/>
    <m/>
    <s v="AA"/>
    <s v="Adult Arrest"/>
    <n v="740"/>
    <m/>
    <m/>
    <m/>
    <s v="400 W  8TH                          ST"/>
    <m/>
    <n v="33.737000000000002"/>
    <n v="-118.28570000000001"/>
  </r>
  <r>
    <n v="200115844"/>
    <d v="2020-08-04T00:00:00"/>
    <x v="109"/>
    <n v="1700"/>
    <n v="1"/>
    <x v="1"/>
    <n v="122"/>
    <n v="1"/>
    <n v="341"/>
    <x v="12"/>
    <s v="0344 1822"/>
    <n v="51"/>
    <s v="M"/>
    <s v="H"/>
    <n v="725"/>
    <s v="GOVERNMENT FACILITY (FEDERAL,STATE, COUNTY &amp; CITY)"/>
    <m/>
    <m/>
    <s v="IC"/>
    <s v="Invest Cont"/>
    <n v="341"/>
    <m/>
    <m/>
    <m/>
    <s v="100 N  HOPE                         ST"/>
    <m/>
    <n v="34.056399999999996"/>
    <n v="-118.2499"/>
  </r>
  <r>
    <n v="200512452"/>
    <d v="2020-07-30T00:00:00"/>
    <x v="22"/>
    <n v="930"/>
    <n v="5"/>
    <x v="10"/>
    <n v="558"/>
    <n v="1"/>
    <n v="440"/>
    <x v="20"/>
    <n v="344"/>
    <n v="0"/>
    <s v="X"/>
    <s v="X"/>
    <n v="721"/>
    <s v="HIGH SCHOOL"/>
    <m/>
    <m/>
    <s v="IC"/>
    <s v="Invest Cont"/>
    <n v="440"/>
    <m/>
    <m/>
    <m/>
    <s v="700 N  PACIFIC                      AV"/>
    <m/>
    <n v="33.749499999999998"/>
    <n v="-118.28749999999999"/>
  </r>
  <r>
    <n v="201306979"/>
    <d v="2020-02-22T00:00:00"/>
    <x v="19"/>
    <n v="1600"/>
    <n v="13"/>
    <x v="6"/>
    <n v="1342"/>
    <n v="2"/>
    <n v="626"/>
    <x v="10"/>
    <s v="2000 0913 1309"/>
    <n v="22"/>
    <s v="F"/>
    <s v="H"/>
    <n v="101"/>
    <s v="STREET"/>
    <n v="500"/>
    <s v="UNKNOWN WEAPON/OTHER WEAPON"/>
    <s v="AO"/>
    <s v="Adult Other"/>
    <n v="626"/>
    <m/>
    <m/>
    <m/>
    <s v="36TH                         ST"/>
    <s v="CRAWFORD"/>
    <n v="34.014600000000002"/>
    <n v="-118.2688"/>
  </r>
  <r>
    <n v="201218970"/>
    <d v="2020-08-21T00:00:00"/>
    <x v="123"/>
    <n v="2130"/>
    <n v="12"/>
    <x v="8"/>
    <n v="1245"/>
    <n v="1"/>
    <n v="420"/>
    <x v="33"/>
    <m/>
    <n v="0"/>
    <m/>
    <m/>
    <n v="101"/>
    <s v="STREET"/>
    <m/>
    <m/>
    <s v="IC"/>
    <s v="Invest Cont"/>
    <n v="420"/>
    <m/>
    <m/>
    <m/>
    <s v="1000 W  70TH                         ST"/>
    <m/>
    <n v="33.976199999999999"/>
    <n v="-118.2924"/>
  </r>
  <r>
    <n v="200816393"/>
    <d v="2020-11-13T00:00:00"/>
    <x v="130"/>
    <n v="905"/>
    <n v="8"/>
    <x v="12"/>
    <n v="836"/>
    <n v="1"/>
    <n v="331"/>
    <x v="23"/>
    <s v="0358 0385"/>
    <n v="30"/>
    <s v="M"/>
    <s v="W"/>
    <n v="504"/>
    <s v="OTHER RESIDENCE"/>
    <m/>
    <m/>
    <s v="IC"/>
    <s v="Invest Cont"/>
    <n v="331"/>
    <m/>
    <m/>
    <m/>
    <s v="LINNINGTON                   AV"/>
    <s v="LOUISIANA                    AV"/>
    <n v="34.0505"/>
    <n v="-118.42149999999999"/>
  </r>
  <r>
    <n v="200711472"/>
    <d v="2020-07-02T00:00:00"/>
    <x v="24"/>
    <n v="1900"/>
    <n v="7"/>
    <x v="0"/>
    <n v="743"/>
    <n v="1"/>
    <n v="330"/>
    <x v="1"/>
    <s v="1605 1300 0344"/>
    <n v="26"/>
    <s v="F"/>
    <s v="W"/>
    <n v="502"/>
    <s v="MULTI-UNIT DWELLING (APARTMENT, DUPLEX, ETC)"/>
    <m/>
    <m/>
    <s v="IC"/>
    <s v="Invest Cont"/>
    <n v="330"/>
    <m/>
    <m/>
    <m/>
    <s v="900 S  CURSON                       AV"/>
    <m/>
    <n v="34.059100000000001"/>
    <n v="-118.35639999999999"/>
  </r>
  <r>
    <n v="201014246"/>
    <d v="2020-10-20T00:00:00"/>
    <x v="160"/>
    <n v="1630"/>
    <n v="10"/>
    <x v="11"/>
    <n v="1023"/>
    <n v="2"/>
    <n v="624"/>
    <x v="15"/>
    <s v="0444 0429 0446 0913 1817 0416 1414"/>
    <n v="22"/>
    <s v="M"/>
    <s v="O"/>
    <n v="102"/>
    <s v="SIDEWALK"/>
    <n v="400"/>
    <s v="STRONG-ARM (HANDS, FIST, FEET OR BODILY FORCE)"/>
    <s v="IC"/>
    <s v="Invest Cont"/>
    <n v="624"/>
    <m/>
    <m/>
    <m/>
    <s v="6500    WILBUR                       AV"/>
    <m/>
    <n v="34.188699999999997"/>
    <n v="-118.54470000000001"/>
  </r>
  <r>
    <n v="200706352"/>
    <d v="2020-02-19T00:00:00"/>
    <x v="58"/>
    <n v="1300"/>
    <n v="7"/>
    <x v="0"/>
    <n v="758"/>
    <n v="2"/>
    <n v="745"/>
    <x v="9"/>
    <s v="0329 1822"/>
    <n v="68"/>
    <s v="M"/>
    <s v="W"/>
    <n v="122"/>
    <s v="VEHICLE, PASSENGER/TRUCK"/>
    <m/>
    <m/>
    <s v="IC"/>
    <s v="Invest Cont"/>
    <n v="745"/>
    <m/>
    <m/>
    <m/>
    <s v="1200    MULLEN                       AV"/>
    <m/>
    <n v="34.052399999999999"/>
    <n v="-118.3343"/>
  </r>
  <r>
    <n v="200912270"/>
    <d v="2020-07-12T00:00:00"/>
    <x v="158"/>
    <n v="2140"/>
    <n v="9"/>
    <x v="3"/>
    <n v="906"/>
    <n v="2"/>
    <n v="624"/>
    <x v="15"/>
    <s v="0305 0416 0446 1822"/>
    <n v="55"/>
    <s v="M"/>
    <s v="H"/>
    <n v="108"/>
    <s v="PARKING LOT"/>
    <n v="400"/>
    <s v="STRONG-ARM (HANDS, FIST, FEET OR BODILY FORCE)"/>
    <s v="IC"/>
    <s v="Invest Cont"/>
    <n v="624"/>
    <m/>
    <m/>
    <m/>
    <s v="7300    VAN NUYS                     BL"/>
    <m/>
    <n v="34.203000000000003"/>
    <n v="-118.4487"/>
  </r>
  <r>
    <n v="200306234"/>
    <d v="2020-02-07T00:00:00"/>
    <x v="31"/>
    <n v="1500"/>
    <n v="3"/>
    <x v="2"/>
    <n v="379"/>
    <n v="1"/>
    <n v="122"/>
    <x v="70"/>
    <s v="1822 1309 1305 0418 0500"/>
    <n v="24"/>
    <s v="F"/>
    <s v="B"/>
    <n v="101"/>
    <s v="STREET"/>
    <n v="400"/>
    <s v="STRONG-ARM (HANDS, FIST, FEET OR BODILY FORCE)"/>
    <s v="IC"/>
    <s v="Invest Cont"/>
    <n v="122"/>
    <n v="910"/>
    <m/>
    <m/>
    <s v="1000 W  39TH                         PL"/>
    <m/>
    <n v="34.014099999999999"/>
    <n v="-118.2915"/>
  </r>
  <r>
    <n v="200306702"/>
    <d v="2020-02-15T00:00:00"/>
    <x v="46"/>
    <n v="1140"/>
    <n v="3"/>
    <x v="2"/>
    <n v="318"/>
    <n v="2"/>
    <n v="624"/>
    <x v="15"/>
    <s v="0448 0419 0913 1309 1310"/>
    <n v="25"/>
    <s v="F"/>
    <s v="W"/>
    <n v="301"/>
    <s v="GAS STATION"/>
    <n v="400"/>
    <s v="STRONG-ARM (HANDS, FIST, FEET OR BODILY FORCE)"/>
    <s v="IC"/>
    <s v="Invest Cont"/>
    <n v="624"/>
    <m/>
    <m/>
    <m/>
    <s v="2200 S  HOOVER                       ST"/>
    <m/>
    <n v="34.034799999999997"/>
    <n v="-118.2876"/>
  </r>
  <r>
    <n v="200915863"/>
    <d v="2020-10-13T00:00:00"/>
    <x v="215"/>
    <n v="1830"/>
    <n v="9"/>
    <x v="3"/>
    <n v="946"/>
    <n v="1"/>
    <n v="480"/>
    <x v="2"/>
    <n v="344"/>
    <n v="42"/>
    <s v="M"/>
    <s v="O"/>
    <n v="707"/>
    <s v="GARAGE/CARPORT"/>
    <m/>
    <m/>
    <s v="IC"/>
    <s v="Invest Cont"/>
    <n v="480"/>
    <m/>
    <m/>
    <m/>
    <s v="13900    BURBANK                      BL"/>
    <m/>
    <n v="34.1721"/>
    <n v="-118.4362"/>
  </r>
  <r>
    <n v="200607766"/>
    <d v="2020-03-12T00:00:00"/>
    <x v="191"/>
    <n v="330"/>
    <n v="6"/>
    <x v="9"/>
    <n v="666"/>
    <n v="2"/>
    <n v="624"/>
    <x v="15"/>
    <s v="0400 1810 0913"/>
    <n v="22"/>
    <s v="F"/>
    <s v="W"/>
    <n v="501"/>
    <s v="SINGLE FAMILY DWELLING"/>
    <n v="400"/>
    <s v="STRONG-ARM (HANDS, FIST, FEET OR BODILY FORCE)"/>
    <s v="IC"/>
    <s v="Invest Cont"/>
    <n v="624"/>
    <m/>
    <m/>
    <m/>
    <s v="6200    LEXINGTON                    AV"/>
    <m/>
    <n v="34.092599999999997"/>
    <n v="-118.3244"/>
  </r>
  <r>
    <n v="200400622"/>
    <d v="2020-02-19T00:00:00"/>
    <x v="270"/>
    <n v="1245"/>
    <n v="4"/>
    <x v="4"/>
    <n v="459"/>
    <n v="2"/>
    <n v="740"/>
    <x v="21"/>
    <s v="0329 1402"/>
    <n v="47"/>
    <s v="F"/>
    <s v="H"/>
    <n v="501"/>
    <s v="SINGLE FAMILY DWELLING"/>
    <m/>
    <m/>
    <s v="IC"/>
    <s v="Invest Cont"/>
    <n v="740"/>
    <n v="998"/>
    <m/>
    <m/>
    <s v="400 N  BERNAL                       AV"/>
    <m/>
    <n v="34.040700000000001"/>
    <n v="-118.1939"/>
  </r>
  <r>
    <n v="201216943"/>
    <d v="2020-07-17T00:00:00"/>
    <x v="353"/>
    <n v="1440"/>
    <n v="12"/>
    <x v="8"/>
    <n v="1233"/>
    <n v="2"/>
    <n v="740"/>
    <x v="21"/>
    <n v="329"/>
    <n v="0"/>
    <s v="F"/>
    <s v="B"/>
    <n v="501"/>
    <s v="SINGLE FAMILY DWELLING"/>
    <m/>
    <m/>
    <s v="IC"/>
    <s v="Invest Cont"/>
    <n v="740"/>
    <m/>
    <m/>
    <m/>
    <s v="1600 W  60TH                         ST"/>
    <m/>
    <n v="33.985900000000001"/>
    <n v="-118.30459999999999"/>
  </r>
  <r>
    <n v="200110448"/>
    <d v="2020-04-14T00:00:00"/>
    <x v="56"/>
    <n v="810"/>
    <n v="1"/>
    <x v="1"/>
    <n v="163"/>
    <n v="1"/>
    <n v="330"/>
    <x v="1"/>
    <s v="1307 1822 0329 1609 0344 1402"/>
    <n v="53"/>
    <s v="F"/>
    <s v="W"/>
    <n v="101"/>
    <s v="STREET"/>
    <m/>
    <m/>
    <s v="IC"/>
    <s v="Invest Cont"/>
    <n v="330"/>
    <n v="998"/>
    <m/>
    <m/>
    <s v="9TH                          ST"/>
    <s v="W  BROADWAY"/>
    <n v="34.042299999999997"/>
    <n v="-118.2561"/>
  </r>
  <r>
    <n v="200908353"/>
    <d v="2020-04-10T00:00:00"/>
    <x v="290"/>
    <n v="1500"/>
    <n v="9"/>
    <x v="3"/>
    <n v="914"/>
    <n v="2"/>
    <n v="946"/>
    <x v="8"/>
    <n v="1501"/>
    <n v="52"/>
    <s v="F"/>
    <s v="H"/>
    <n v="701"/>
    <s v="HOSPITAL"/>
    <m/>
    <m/>
    <s v="AO"/>
    <s v="Adult Other"/>
    <n v="946"/>
    <m/>
    <m/>
    <m/>
    <s v="15100    VANOWEN                      ST"/>
    <m/>
    <n v="34.197600000000001"/>
    <n v="-118.45740000000001"/>
  </r>
  <r>
    <n v="200917307"/>
    <d v="2020-11-16T00:00:00"/>
    <x v="48"/>
    <n v="1100"/>
    <n v="9"/>
    <x v="3"/>
    <n v="904"/>
    <n v="1"/>
    <n v="510"/>
    <x v="0"/>
    <m/>
    <n v="0"/>
    <m/>
    <m/>
    <n v="101"/>
    <s v="STREET"/>
    <m/>
    <m/>
    <s v="IC"/>
    <s v="Invest Cont"/>
    <n v="510"/>
    <m/>
    <m/>
    <m/>
    <s v="15000    SHERMAN                      WY"/>
    <m/>
    <n v="34.201300000000003"/>
    <n v="-118.4586"/>
  </r>
  <r>
    <n v="200909238"/>
    <d v="2020-05-03T00:00:00"/>
    <x v="5"/>
    <n v="130"/>
    <n v="9"/>
    <x v="3"/>
    <n v="935"/>
    <n v="2"/>
    <n v="626"/>
    <x v="10"/>
    <s v="2000 0416 1402"/>
    <n v="27"/>
    <s v="F"/>
    <s v="H"/>
    <n v="502"/>
    <s v="MULTI-UNIT DWELLING (APARTMENT, DUPLEX, ETC)"/>
    <n v="400"/>
    <s v="STRONG-ARM (HANDS, FIST, FEET OR BODILY FORCE)"/>
    <s v="AA"/>
    <s v="Adult Arrest"/>
    <n v="626"/>
    <n v="998"/>
    <m/>
    <m/>
    <s v="14100    DELANO                       ST"/>
    <m/>
    <n v="34.182600000000001"/>
    <n v="-118.4444"/>
  </r>
  <r>
    <n v="200915750"/>
    <d v="2020-10-10T00:00:00"/>
    <x v="95"/>
    <n v="1130"/>
    <n v="9"/>
    <x v="3"/>
    <n v="941"/>
    <n v="1"/>
    <n v="330"/>
    <x v="1"/>
    <s v="1300 0344"/>
    <n v="26"/>
    <s v="F"/>
    <s v="H"/>
    <n v="101"/>
    <s v="STREET"/>
    <m/>
    <m/>
    <s v="IC"/>
    <s v="Invest Cont"/>
    <n v="330"/>
    <m/>
    <m/>
    <m/>
    <s v="5700    KESTER                       AV"/>
    <m/>
    <n v="34.174399999999999"/>
    <n v="-118.45740000000001"/>
  </r>
  <r>
    <n v="200508877"/>
    <d v="2020-04-30T00:00:00"/>
    <x v="232"/>
    <n v="1210"/>
    <n v="5"/>
    <x v="10"/>
    <n v="563"/>
    <n v="2"/>
    <n v="626"/>
    <x v="10"/>
    <s v="2000 1813 0416 1243 0913"/>
    <n v="38"/>
    <s v="M"/>
    <s v="H"/>
    <n v="502"/>
    <s v="MULTI-UNIT DWELLING (APARTMENT, DUPLEX, ETC)"/>
    <n v="400"/>
    <s v="STRONG-ARM (HANDS, FIST, FEET OR BODILY FORCE)"/>
    <s v="AO"/>
    <s v="Adult Other"/>
    <n v="626"/>
    <m/>
    <m/>
    <m/>
    <s v="600 W  17TH                         ST"/>
    <m/>
    <n v="33.7288"/>
    <n v="-118.2902"/>
  </r>
  <r>
    <n v="200709236"/>
    <d v="2020-05-14T00:00:00"/>
    <x v="305"/>
    <n v="1200"/>
    <n v="7"/>
    <x v="0"/>
    <n v="749"/>
    <n v="1"/>
    <n v="310"/>
    <x v="5"/>
    <s v="1822 0344 1607"/>
    <n v="47"/>
    <s v="M"/>
    <s v="A"/>
    <n v="501"/>
    <s v="SINGLE FAMILY DWELLING"/>
    <m/>
    <m/>
    <s v="IC"/>
    <s v="Invest Cont"/>
    <n v="310"/>
    <m/>
    <m/>
    <m/>
    <s v="1000 S  PLYMOUTH                     BL"/>
    <m/>
    <n v="34.056100000000001"/>
    <n v="-118.32640000000001"/>
  </r>
  <r>
    <n v="200300836"/>
    <d v="2020-10-15T00:00:00"/>
    <x v="107"/>
    <n v="1010"/>
    <n v="3"/>
    <x v="2"/>
    <n v="395"/>
    <n v="1"/>
    <n v="320"/>
    <x v="36"/>
    <s v="1822 2004 1601 0421 1402"/>
    <n v="29"/>
    <s v="F"/>
    <s v="H"/>
    <n v="502"/>
    <s v="MULTI-UNIT DWELLING (APARTMENT, DUPLEX, ETC)"/>
    <m/>
    <m/>
    <s v="AA"/>
    <s v="Adult Arrest"/>
    <n v="320"/>
    <m/>
    <m/>
    <m/>
    <s v="1800 W  VERNON                       AV"/>
    <m/>
    <n v="34.007300000000001"/>
    <n v="-118.3108"/>
  </r>
  <r>
    <n v="201008455"/>
    <d v="2020-04-27T00:00:00"/>
    <x v="179"/>
    <n v="2100"/>
    <n v="10"/>
    <x v="11"/>
    <n v="1015"/>
    <n v="1"/>
    <n v="310"/>
    <x v="5"/>
    <s v="1402 1822 1275 1607 0216 1309"/>
    <n v="0"/>
    <s v="M"/>
    <s v="O"/>
    <n v="217"/>
    <s v="AUTO REPAIR SHOP"/>
    <n v="311"/>
    <s v="HAMMER"/>
    <s v="IC"/>
    <s v="Invest Cont"/>
    <n v="310"/>
    <m/>
    <m/>
    <m/>
    <s v="17700    SHERMAN                      WY"/>
    <m/>
    <n v="34.204799999999999"/>
    <n v="-118.5273"/>
  </r>
  <r>
    <n v="200305492"/>
    <d v="2020-01-26T00:00:00"/>
    <x v="119"/>
    <n v="1000"/>
    <n v="3"/>
    <x v="2"/>
    <n v="379"/>
    <n v="2"/>
    <n v="624"/>
    <x v="15"/>
    <s v="0444 1822 2004"/>
    <n v="23"/>
    <s v="F"/>
    <s v="H"/>
    <n v="203"/>
    <s v="OTHER BUSINESS"/>
    <n v="400"/>
    <s v="STRONG-ARM (HANDS, FIST, FEET OR BODILY FORCE)"/>
    <s v="IC"/>
    <s v="Invest Cont"/>
    <n v="624"/>
    <m/>
    <m/>
    <m/>
    <s v="1000 W  MARTIN LUTHER KING           BL"/>
    <m/>
    <n v="34.014499999999998"/>
    <n v="-118.2937"/>
  </r>
  <r>
    <n v="200408601"/>
    <d v="2020-05-07T00:00:00"/>
    <x v="104"/>
    <n v="1730"/>
    <n v="4"/>
    <x v="4"/>
    <n v="464"/>
    <n v="1"/>
    <n v="310"/>
    <x v="5"/>
    <s v="1402 0329 1607 0344"/>
    <n v="0"/>
    <s v="M"/>
    <s v="W"/>
    <n v="738"/>
    <s v="LIBRARY"/>
    <m/>
    <m/>
    <s v="IC"/>
    <s v="Invest Cont"/>
    <n v="310"/>
    <n v="998"/>
    <m/>
    <m/>
    <s v="2200 E  1ST                          ST"/>
    <m/>
    <n v="34.044400000000003"/>
    <n v="-118.21250000000001"/>
  </r>
  <r>
    <n v="200118558"/>
    <d v="2020-09-27T00:00:00"/>
    <x v="67"/>
    <n v="130"/>
    <n v="1"/>
    <x v="1"/>
    <n v="182"/>
    <n v="1"/>
    <n v="420"/>
    <x v="33"/>
    <n v="344"/>
    <n v="31"/>
    <s v="F"/>
    <s v="B"/>
    <n v="123"/>
    <s v="PARKING UNDERGROUND/BUILDING"/>
    <m/>
    <m/>
    <s v="IC"/>
    <s v="Invest Cont"/>
    <n v="420"/>
    <m/>
    <m/>
    <m/>
    <s v="1200 S  OLIVE                        ST"/>
    <m/>
    <n v="34.0383"/>
    <n v="-118.2633"/>
  </r>
  <r>
    <n v="200913231"/>
    <d v="2020-08-07T00:00:00"/>
    <x v="115"/>
    <n v="1700"/>
    <n v="9"/>
    <x v="3"/>
    <n v="985"/>
    <n v="1"/>
    <n v="510"/>
    <x v="0"/>
    <m/>
    <n v="0"/>
    <m/>
    <m/>
    <n v="101"/>
    <s v="STREET"/>
    <m/>
    <m/>
    <s v="IC"/>
    <s v="Invest Cont"/>
    <n v="510"/>
    <m/>
    <m/>
    <m/>
    <s v="14200    DICKENS                      ST"/>
    <m/>
    <n v="34.148600000000002"/>
    <n v="-118.4425"/>
  </r>
  <r>
    <n v="200912955"/>
    <d v="2020-07-31T00:00:00"/>
    <x v="266"/>
    <n v="1120"/>
    <n v="9"/>
    <x v="3"/>
    <n v="952"/>
    <n v="1"/>
    <n v="440"/>
    <x v="20"/>
    <s v="0344 0394"/>
    <n v="27"/>
    <s v="M"/>
    <s v="O"/>
    <n v="119"/>
    <s v="PORCH, RESIDENTIAL"/>
    <m/>
    <m/>
    <s v="IC"/>
    <s v="Invest Cont"/>
    <n v="440"/>
    <m/>
    <m/>
    <m/>
    <s v="14500    BURBANK                      BL"/>
    <m/>
    <n v="34.1721"/>
    <n v="-118.4494"/>
  </r>
  <r>
    <n v="200804857"/>
    <d v="2020-01-20T00:00:00"/>
    <x v="204"/>
    <n v="3"/>
    <n v="8"/>
    <x v="12"/>
    <n v="824"/>
    <n v="1"/>
    <n v="230"/>
    <x v="13"/>
    <s v="0416 0417 1414 1822 0446"/>
    <n v="62"/>
    <s v="M"/>
    <s v="W"/>
    <n v="203"/>
    <s v="OTHER BUSINESS"/>
    <n v="400"/>
    <s v="STRONG-ARM (HANDS, FIST, FEET OR BODILY FORCE)"/>
    <s v="AO"/>
    <s v="Adult Other"/>
    <n v="230"/>
    <m/>
    <m/>
    <m/>
    <s v="200 W  CHANNEL                      RD"/>
    <m/>
    <n v="34.029299999999999"/>
    <n v="-118.51779999999999"/>
  </r>
  <r>
    <n v="200904046"/>
    <d v="2020-01-02T00:00:00"/>
    <x v="205"/>
    <n v="320"/>
    <n v="9"/>
    <x v="3"/>
    <n v="941"/>
    <n v="1"/>
    <n v="761"/>
    <x v="35"/>
    <s v="1822 2014 0334"/>
    <n v="33"/>
    <s v="F"/>
    <s v="O"/>
    <n v="101"/>
    <s v="STREET"/>
    <n v="215"/>
    <s v="MACHETE"/>
    <s v="IC"/>
    <s v="Invest Cont"/>
    <n v="761"/>
    <m/>
    <m/>
    <m/>
    <s v="SEPULVEDA"/>
    <s v="BURBANK"/>
    <n v="34.1721"/>
    <n v="-118.4662"/>
  </r>
  <r>
    <n v="201114162"/>
    <d v="2020-09-30T00:00:00"/>
    <x v="294"/>
    <n v="1400"/>
    <n v="11"/>
    <x v="7"/>
    <n v="1181"/>
    <n v="1"/>
    <n v="310"/>
    <x v="5"/>
    <s v="0342 1607 0344 0358"/>
    <n v="60"/>
    <s v="F"/>
    <s v="W"/>
    <n v="501"/>
    <s v="SINGLE FAMILY DWELLING"/>
    <n v="500"/>
    <s v="UNKNOWN WEAPON/OTHER WEAPON"/>
    <s v="IC"/>
    <s v="Invest Cont"/>
    <n v="310"/>
    <m/>
    <m/>
    <m/>
    <s v="1300    WATERLOO                     ST"/>
    <m/>
    <n v="34.080399999999997"/>
    <n v="-118.2658"/>
  </r>
  <r>
    <n v="201112628"/>
    <d v="2020-08-18T00:00:00"/>
    <x v="89"/>
    <n v="830"/>
    <n v="11"/>
    <x v="7"/>
    <n v="1162"/>
    <n v="1"/>
    <n v="341"/>
    <x v="12"/>
    <s v="0344 0385"/>
    <n v="0"/>
    <s v="X"/>
    <s v="X"/>
    <n v="108"/>
    <s v="PARKING LOT"/>
    <m/>
    <m/>
    <s v="IC"/>
    <s v="Invest Cont"/>
    <n v="341"/>
    <m/>
    <m/>
    <m/>
    <s v="4500 W  HOLLYWOOD                    BL"/>
    <m/>
    <n v="34.098399999999998"/>
    <n v="-118.28740000000001"/>
  </r>
  <r>
    <n v="201307032"/>
    <d v="2020-02-22T00:00:00"/>
    <x v="19"/>
    <n v="1940"/>
    <n v="13"/>
    <x v="6"/>
    <n v="1325"/>
    <n v="2"/>
    <n v="627"/>
    <x v="43"/>
    <s v="0416 0913 0602"/>
    <n v="13"/>
    <s v="F"/>
    <s v="H"/>
    <n v="501"/>
    <s v="SINGLE FAMILY DWELLING"/>
    <n v="301"/>
    <s v="BELT FLAILING INSTRUMENT/CHAIN"/>
    <s v="IC"/>
    <s v="Invest Cont"/>
    <n v="627"/>
    <m/>
    <m/>
    <m/>
    <s v="1200 E  27TH                         ST"/>
    <m/>
    <n v="34.016800000000003"/>
    <n v="-118.2531"/>
  </r>
  <r>
    <n v="200511606"/>
    <d v="2020-07-09T00:00:00"/>
    <x v="246"/>
    <n v="1020"/>
    <n v="5"/>
    <x v="10"/>
    <n v="531"/>
    <n v="1"/>
    <n v="210"/>
    <x v="11"/>
    <s v="1236 2018 1402 1409 0344 0448 1272"/>
    <n v="0"/>
    <s v="X"/>
    <s v="X"/>
    <n v="418"/>
    <m/>
    <n v="400"/>
    <s v="STRONG-ARM (HANDS, FIST, FEET OR BODILY FORCE)"/>
    <s v="IC"/>
    <s v="Invest Cont"/>
    <n v="210"/>
    <n v="998"/>
    <m/>
    <m/>
    <s v="25900    WESTERN                      AV"/>
    <m/>
    <n v="33.7879"/>
    <n v="-118.3075"/>
  </r>
  <r>
    <n v="200912418"/>
    <d v="2020-07-16T00:00:00"/>
    <x v="51"/>
    <n v="900"/>
    <n v="9"/>
    <x v="3"/>
    <n v="984"/>
    <n v="1"/>
    <n v="510"/>
    <x v="0"/>
    <m/>
    <n v="0"/>
    <m/>
    <m/>
    <n v="123"/>
    <s v="PARKING UNDERGROUND/BUILDING"/>
    <m/>
    <m/>
    <s v="IC"/>
    <s v="Invest Cont"/>
    <n v="510"/>
    <m/>
    <m/>
    <m/>
    <s v="14600    DICKENS                      ST"/>
    <m/>
    <n v="34.150399999999998"/>
    <n v="-118.45180000000001"/>
  </r>
  <r>
    <n v="200316459"/>
    <d v="2020-08-29T00:00:00"/>
    <x v="182"/>
    <n v="2100"/>
    <n v="3"/>
    <x v="2"/>
    <n v="357"/>
    <n v="1"/>
    <n v="761"/>
    <x v="35"/>
    <s v="1822 1309 0605 0421"/>
    <n v="34"/>
    <s v="M"/>
    <s v="A"/>
    <n v="101"/>
    <s v="STREET"/>
    <n v="200"/>
    <s v="KNIFE WITH BLADE 6INCHES OR LESS"/>
    <s v="AA"/>
    <s v="Adult Arrest"/>
    <n v="761"/>
    <m/>
    <m/>
    <m/>
    <s v="NORMANDIE"/>
    <s v="EXPOSITION                   BL"/>
    <n v="34.0184"/>
    <n v="-118.3001"/>
  </r>
  <r>
    <n v="200404692"/>
    <d v="2020-01-19T00:00:00"/>
    <x v="45"/>
    <n v="2300"/>
    <n v="4"/>
    <x v="4"/>
    <n v="448"/>
    <n v="2"/>
    <n v="626"/>
    <x v="10"/>
    <s v="2000 0913 1814 1243 0400 0416"/>
    <n v="31"/>
    <s v="F"/>
    <s v="H"/>
    <n v="502"/>
    <s v="MULTI-UNIT DWELLING (APARTMENT, DUPLEX, ETC)"/>
    <n v="400"/>
    <s v="STRONG-ARM (HANDS, FIST, FEET OR BODILY FORCE)"/>
    <s v="AA"/>
    <s v="Adult Arrest"/>
    <n v="626"/>
    <m/>
    <m/>
    <m/>
    <s v="1600    MURCHISON                    ST"/>
    <m/>
    <n v="34.061"/>
    <n v="-118.1948"/>
  </r>
  <r>
    <n v="200817141"/>
    <d v="2020-12-02T00:00:00"/>
    <x v="41"/>
    <n v="526"/>
    <n v="8"/>
    <x v="12"/>
    <n v="834"/>
    <n v="2"/>
    <n v="888"/>
    <x v="24"/>
    <s v="1300 0344"/>
    <n v="0"/>
    <s v="X"/>
    <s v="X"/>
    <n v="707"/>
    <s v="GARAGE/CARPORT"/>
    <m/>
    <m/>
    <s v="IC"/>
    <s v="Invest Cont"/>
    <n v="888"/>
    <m/>
    <m/>
    <m/>
    <s v="10600    WILSHIRE                     BL"/>
    <m/>
    <n v="34.061300000000003"/>
    <n v="-118.4342"/>
  </r>
  <r>
    <n v="200310890"/>
    <d v="2020-05-05T00:00:00"/>
    <x v="52"/>
    <n v="918"/>
    <n v="3"/>
    <x v="2"/>
    <n v="328"/>
    <n v="1"/>
    <n v="341"/>
    <x v="12"/>
    <s v="0344 1202 2032"/>
    <n v="64"/>
    <s v="F"/>
    <s v="W"/>
    <n v="501"/>
    <s v="SINGLE FAMILY DWELLING"/>
    <m/>
    <m/>
    <s v="AO"/>
    <s v="Adult Other"/>
    <n v="341"/>
    <m/>
    <m/>
    <m/>
    <s v="800 W  28TH                         ST"/>
    <m/>
    <n v="34.027799999999999"/>
    <n v="-118.2811"/>
  </r>
  <r>
    <n v="200311541"/>
    <d v="2020-05-18T00:00:00"/>
    <x v="187"/>
    <n v="1700"/>
    <n v="3"/>
    <x v="2"/>
    <n v="355"/>
    <n v="1"/>
    <n v="230"/>
    <x v="13"/>
    <s v="1822 0334 0411 0445"/>
    <n v="26"/>
    <s v="M"/>
    <s v="W"/>
    <n v="102"/>
    <s v="SIDEWALK"/>
    <n v="204"/>
    <s v="FOLDING KNIFE"/>
    <s v="IC"/>
    <s v="Invest Cont"/>
    <n v="230"/>
    <m/>
    <m/>
    <m/>
    <s v="WESTERN                      AV"/>
    <s v="EXPOSITION                   BL"/>
    <n v="34.018500000000003"/>
    <n v="-118.30889999999999"/>
  </r>
  <r>
    <n v="200110382"/>
    <d v="2020-04-13T00:00:00"/>
    <x v="292"/>
    <n v="430"/>
    <n v="1"/>
    <x v="1"/>
    <n v="174"/>
    <n v="1"/>
    <n v="236"/>
    <x v="46"/>
    <s v="2004 0319 0411 0913 1402 2000 1218"/>
    <n v="34"/>
    <s v="F"/>
    <s v="B"/>
    <n v="101"/>
    <s v="STREET"/>
    <n v="207"/>
    <s v="OTHER KNIFE"/>
    <s v="AA"/>
    <s v="Adult Arrest"/>
    <n v="236"/>
    <n v="998"/>
    <m/>
    <m/>
    <s v="700 S  MAIN                         ST"/>
    <m/>
    <n v="34.043900000000001"/>
    <n v="-118.2514"/>
  </r>
  <r>
    <n v="201217340"/>
    <d v="2020-07-28T00:00:00"/>
    <x v="288"/>
    <n v="2300"/>
    <n v="12"/>
    <x v="8"/>
    <n v="1218"/>
    <n v="1"/>
    <n v="236"/>
    <x v="46"/>
    <s v="0913 2000 1814 0421 0447 0446 0449 0448 1402"/>
    <n v="56"/>
    <s v="F"/>
    <s v="B"/>
    <n v="501"/>
    <s v="SINGLE FAMILY DWELLING"/>
    <n v="400"/>
    <s v="STRONG-ARM (HANDS, FIST, FEET OR BODILY FORCE)"/>
    <s v="AA"/>
    <s v="Adult Arrest"/>
    <n v="236"/>
    <n v="998"/>
    <m/>
    <m/>
    <s v="600 W  57TH                         ST"/>
    <m/>
    <n v="33.990499999999997"/>
    <n v="-118.2856"/>
  </r>
  <r>
    <n v="201113274"/>
    <d v="2020-09-04T00:00:00"/>
    <x v="154"/>
    <n v="1510"/>
    <n v="11"/>
    <x v="7"/>
    <n v="1162"/>
    <n v="1"/>
    <n v="220"/>
    <x v="50"/>
    <s v="0355 2048 0400 2004 0910 1822"/>
    <n v="58"/>
    <s v="F"/>
    <s v="H"/>
    <n v="908"/>
    <s v="MTA - RED LINE - VERMONT/SUNSET"/>
    <n v="400"/>
    <s v="STRONG-ARM (HANDS, FIST, FEET OR BODILY FORCE)"/>
    <s v="AA"/>
    <s v="Adult Arrest"/>
    <n v="220"/>
    <m/>
    <m/>
    <m/>
    <s v="1500 N  VERMONT                      AV"/>
    <m/>
    <n v="34.098199999999999"/>
    <n v="-118.29179999999999"/>
  </r>
  <r>
    <n v="201007664"/>
    <d v="2020-03-31T00:00:00"/>
    <x v="152"/>
    <n v="324"/>
    <n v="10"/>
    <x v="11"/>
    <n v="1067"/>
    <n v="1"/>
    <n v="510"/>
    <x v="0"/>
    <m/>
    <n v="0"/>
    <m/>
    <m/>
    <n v="707"/>
    <s v="GARAGE/CARPORT"/>
    <m/>
    <m/>
    <s v="IC"/>
    <s v="Invest Cont"/>
    <n v="510"/>
    <m/>
    <m/>
    <m/>
    <s v="5000    BALBOA                       BL"/>
    <m/>
    <n v="34.165999999999997"/>
    <n v="-118.5095"/>
  </r>
  <r>
    <n v="200705527"/>
    <d v="2020-02-02T00:00:00"/>
    <x v="240"/>
    <n v="1100"/>
    <n v="7"/>
    <x v="0"/>
    <n v="782"/>
    <n v="1"/>
    <n v="420"/>
    <x v="33"/>
    <m/>
    <n v="0"/>
    <m/>
    <m/>
    <n v="101"/>
    <s v="STREET"/>
    <m/>
    <m/>
    <s v="IC"/>
    <s v="Invest Cont"/>
    <n v="420"/>
    <m/>
    <m/>
    <m/>
    <s v="1800 S  POINT VIEW                   ST"/>
    <m/>
    <n v="34.043700000000001"/>
    <n v="-118.3724"/>
  </r>
  <r>
    <n v="200811461"/>
    <d v="2020-07-02T00:00:00"/>
    <x v="153"/>
    <n v="158"/>
    <n v="8"/>
    <x v="12"/>
    <n v="842"/>
    <n v="1"/>
    <n v="310"/>
    <x v="5"/>
    <s v="0216 1420 0394 1822 1601 0344"/>
    <n v="41"/>
    <s v="M"/>
    <s v="W"/>
    <n v="502"/>
    <s v="MULTI-UNIT DWELLING (APARTMENT, DUPLEX, ETC)"/>
    <m/>
    <m/>
    <s v="IC"/>
    <s v="Invest Cont"/>
    <n v="310"/>
    <m/>
    <m/>
    <m/>
    <s v="1400 S  WESTGATE                     AV"/>
    <m/>
    <n v="34.043100000000003"/>
    <n v="-118.4599"/>
  </r>
  <r>
    <n v="200414684"/>
    <d v="2020-10-30T00:00:00"/>
    <x v="60"/>
    <n v="100"/>
    <n v="4"/>
    <x v="4"/>
    <n v="439"/>
    <n v="1"/>
    <n v="330"/>
    <x v="1"/>
    <s v="1302 0344"/>
    <n v="50"/>
    <s v="M"/>
    <s v="H"/>
    <n v="101"/>
    <s v="STREET"/>
    <m/>
    <m/>
    <s v="IC"/>
    <s v="Invest Cont"/>
    <n v="330"/>
    <m/>
    <m/>
    <m/>
    <s v="2300    HIGHBURY                     AV"/>
    <m/>
    <n v="34.072000000000003"/>
    <n v="-118.1623"/>
  </r>
  <r>
    <n v="201304041"/>
    <d v="2020-01-01T00:00:00"/>
    <x v="31"/>
    <n v="1520"/>
    <n v="13"/>
    <x v="6"/>
    <n v="1385"/>
    <n v="2"/>
    <n v="930"/>
    <x v="30"/>
    <s v="0432 0603 0421 0913"/>
    <n v="69"/>
    <s v="M"/>
    <s v="H"/>
    <n v="502"/>
    <s v="MULTI-UNIT DWELLING (APARTMENT, DUPLEX, ETC)"/>
    <n v="511"/>
    <s v="VERBAL THREAT"/>
    <s v="AO"/>
    <s v="Adult Other"/>
    <n v="930"/>
    <m/>
    <m/>
    <m/>
    <s v="300 E  GAGE                         AV"/>
    <m/>
    <n v="33.985700000000001"/>
    <n v="-118.2628"/>
  </r>
  <r>
    <n v="200918762"/>
    <d v="2020-12-23T00:00:00"/>
    <x v="192"/>
    <n v="1535"/>
    <n v="9"/>
    <x v="3"/>
    <n v="923"/>
    <n v="2"/>
    <n v="624"/>
    <x v="15"/>
    <s v="0416 2004 1218"/>
    <n v="51"/>
    <s v="M"/>
    <s v="W"/>
    <n v="101"/>
    <s v="STREET"/>
    <n v="400"/>
    <s v="STRONG-ARM (HANDS, FIST, FEET OR BODILY FORCE)"/>
    <s v="AO"/>
    <s v="Adult Other"/>
    <n v="624"/>
    <m/>
    <m/>
    <m/>
    <s v="GILMORE"/>
    <s v="VESPER"/>
    <n v="34.1877"/>
    <n v="-118.4509"/>
  </r>
  <r>
    <n v="200811766"/>
    <d v="2020-07-12T00:00:00"/>
    <x v="247"/>
    <n v="1400"/>
    <n v="8"/>
    <x v="12"/>
    <n v="814"/>
    <n v="1"/>
    <n v="330"/>
    <x v="1"/>
    <s v="0358 1302 1607 0344 0352 1822"/>
    <n v="25"/>
    <s v="M"/>
    <s v="W"/>
    <n v="101"/>
    <s v="STREET"/>
    <m/>
    <m/>
    <s v="IC"/>
    <s v="Invest Cont"/>
    <n v="330"/>
    <m/>
    <m/>
    <m/>
    <s v="11300 W  ISLETA                       ST"/>
    <m/>
    <n v="34.068800000000003"/>
    <n v="-118.4662"/>
  </r>
  <r>
    <n v="200912328"/>
    <d v="2020-07-14T00:00:00"/>
    <x v="209"/>
    <n v="1245"/>
    <n v="9"/>
    <x v="3"/>
    <n v="963"/>
    <n v="1"/>
    <n v="440"/>
    <x v="20"/>
    <s v="0344 0394"/>
    <n v="45"/>
    <s v="M"/>
    <s v="B"/>
    <n v="119"/>
    <s v="PORCH, RESIDENTIAL"/>
    <m/>
    <m/>
    <s v="IC"/>
    <s v="Invest Cont"/>
    <n v="440"/>
    <m/>
    <m/>
    <m/>
    <s v="MAGNOLIA                     BL"/>
    <s v="COLUMBUS"/>
    <n v="34.164900000000003"/>
    <n v="-118.464"/>
  </r>
  <r>
    <n v="200106170"/>
    <d v="2020-01-31T00:00:00"/>
    <x v="169"/>
    <n v="2145"/>
    <n v="1"/>
    <x v="1"/>
    <n v="124"/>
    <n v="2"/>
    <n v="946"/>
    <x v="8"/>
    <s v="1501 1300"/>
    <n v="0"/>
    <s v="M"/>
    <s v="O"/>
    <n v="101"/>
    <s v="STREET"/>
    <m/>
    <m/>
    <s v="AA"/>
    <s v="Adult Arrest"/>
    <n v="946"/>
    <m/>
    <m/>
    <m/>
    <s v="100 W  1ST                          ST"/>
    <m/>
    <n v="34.052199999999999"/>
    <n v="-118.24339999999999"/>
  </r>
  <r>
    <n v="200408344"/>
    <d v="2020-04-29T00:00:00"/>
    <x v="193"/>
    <n v="1130"/>
    <n v="4"/>
    <x v="4"/>
    <n v="473"/>
    <n v="2"/>
    <n v="354"/>
    <x v="14"/>
    <n v="100"/>
    <n v="40"/>
    <s v="M"/>
    <s v="H"/>
    <n v="701"/>
    <s v="HOSPITAL"/>
    <m/>
    <m/>
    <s v="IC"/>
    <s v="Invest Cont"/>
    <n v="354"/>
    <m/>
    <m/>
    <m/>
    <s v="500 S  BREED                        ST"/>
    <m/>
    <n v="34.0396"/>
    <n v="-118.214"/>
  </r>
  <r>
    <n v="200513306"/>
    <d v="2020-08-23T00:00:00"/>
    <x v="273"/>
    <n v="2250"/>
    <n v="5"/>
    <x v="10"/>
    <n v="525"/>
    <n v="1"/>
    <n v="230"/>
    <x v="13"/>
    <s v="1822 0430 1100"/>
    <n v="23"/>
    <s v="M"/>
    <s v="H"/>
    <n v="108"/>
    <s v="PARKING LOT"/>
    <n v="106"/>
    <s v="UNKNOWN FIREARM"/>
    <s v="IC"/>
    <s v="Invest Cont"/>
    <n v="230"/>
    <m/>
    <m/>
    <m/>
    <s v="300 N  NEPTUNE                      AV"/>
    <m/>
    <n v="33.772399999999998"/>
    <n v="-118.2684"/>
  </r>
  <r>
    <n v="201226925"/>
    <d v="2020-12-22T00:00:00"/>
    <x v="192"/>
    <n v="217"/>
    <n v="12"/>
    <x v="8"/>
    <n v="1265"/>
    <n v="1"/>
    <n v="510"/>
    <x v="0"/>
    <m/>
    <n v="0"/>
    <m/>
    <m/>
    <n v="101"/>
    <s v="STREET"/>
    <m/>
    <m/>
    <s v="IC"/>
    <s v="Invest Cont"/>
    <n v="510"/>
    <m/>
    <m/>
    <m/>
    <s v="1200 W  83RD                         ST"/>
    <m/>
    <n v="33.9636"/>
    <n v="-118.2959"/>
  </r>
  <r>
    <n v="200312424"/>
    <d v="2020-06-08T00:00:00"/>
    <x v="150"/>
    <n v="1235"/>
    <n v="3"/>
    <x v="2"/>
    <n v="361"/>
    <n v="2"/>
    <n v="930"/>
    <x v="30"/>
    <s v="1802 0421 0432 1912"/>
    <n v="40"/>
    <s v="F"/>
    <s v="H"/>
    <n v="501"/>
    <s v="SINGLE FAMILY DWELLING"/>
    <n v="511"/>
    <s v="VERBAL THREAT"/>
    <s v="IC"/>
    <s v="Invest Cont"/>
    <n v="930"/>
    <m/>
    <m/>
    <m/>
    <s v="3800    GIBRALTAR                    AV"/>
    <m/>
    <n v="34.014899999999997"/>
    <n v="-118.35469999999999"/>
  </r>
  <r>
    <n v="201000908"/>
    <d v="2020-10-08T00:00:00"/>
    <x v="212"/>
    <n v="1830"/>
    <n v="10"/>
    <x v="11"/>
    <n v="1029"/>
    <n v="1"/>
    <n v="230"/>
    <x v="13"/>
    <s v="1822 0416 0445 0202 1026 1236 1402 1420"/>
    <n v="27"/>
    <s v="M"/>
    <s v="O"/>
    <n v="301"/>
    <s v="GAS STATION"/>
    <n v="312"/>
    <s v="PIPE/METAL PIPE"/>
    <s v="IC"/>
    <s v="Invest Cont"/>
    <n v="230"/>
    <n v="998"/>
    <m/>
    <m/>
    <s v="16100    SHERMAN                      WY"/>
    <m/>
    <n v="34.2012"/>
    <n v="-118.4845"/>
  </r>
  <r>
    <n v="200404383"/>
    <d v="2020-01-11T00:00:00"/>
    <x v="265"/>
    <n v="410"/>
    <n v="4"/>
    <x v="4"/>
    <n v="453"/>
    <n v="2"/>
    <n v="888"/>
    <x v="24"/>
    <n v="2004"/>
    <n v="0"/>
    <s v="X"/>
    <s v="X"/>
    <n v="701"/>
    <s v="HOSPITAL"/>
    <m/>
    <m/>
    <s v="IC"/>
    <s v="Invest Cont"/>
    <n v="888"/>
    <m/>
    <m/>
    <m/>
    <s v="1700 E  CESAR E CHAVEZ               AV"/>
    <m/>
    <n v="34.051200000000001"/>
    <n v="-118.2176"/>
  </r>
  <r>
    <n v="200612095"/>
    <d v="2020-07-02T00:00:00"/>
    <x v="153"/>
    <n v="240"/>
    <n v="6"/>
    <x v="9"/>
    <n v="645"/>
    <n v="1"/>
    <n v="761"/>
    <x v="35"/>
    <s v="0334 1822"/>
    <n v="28"/>
    <s v="M"/>
    <s v="O"/>
    <n v="203"/>
    <s v="OTHER BUSINESS"/>
    <n v="207"/>
    <s v="OTHER KNIFE"/>
    <s v="IC"/>
    <s v="Invest Cont"/>
    <n v="761"/>
    <m/>
    <m/>
    <m/>
    <s v="7000 W  SUNSET                       BL"/>
    <m/>
    <n v="34.097999999999999"/>
    <n v="-118.342"/>
  </r>
  <r>
    <n v="200908441"/>
    <d v="2020-04-14T00:00:00"/>
    <x v="213"/>
    <n v="1700"/>
    <n v="9"/>
    <x v="3"/>
    <n v="926"/>
    <n v="2"/>
    <n v="745"/>
    <x v="9"/>
    <n v="329"/>
    <n v="58"/>
    <s v="M"/>
    <s v="B"/>
    <n v="502"/>
    <s v="MULTI-UNIT DWELLING (APARTMENT, DUPLEX, ETC)"/>
    <m/>
    <m/>
    <s v="AO"/>
    <s v="Adult Other"/>
    <n v="745"/>
    <m/>
    <m/>
    <m/>
    <s v="6700    SYLMAR                       AV"/>
    <m/>
    <n v="34.192300000000003"/>
    <n v="-118.4466"/>
  </r>
  <r>
    <n v="200515734"/>
    <d v="2020-10-24T00:00:00"/>
    <x v="65"/>
    <n v="2319"/>
    <n v="5"/>
    <x v="10"/>
    <n v="523"/>
    <n v="1"/>
    <n v="510"/>
    <x v="0"/>
    <m/>
    <n v="0"/>
    <m/>
    <m/>
    <n v="101"/>
    <s v="STREET"/>
    <m/>
    <m/>
    <s v="IC"/>
    <s v="Invest Cont"/>
    <n v="510"/>
    <m/>
    <m/>
    <m/>
    <s v="2000    JOHN S GIBSON                BL"/>
    <m/>
    <n v="33.756599999999999"/>
    <n v="-118.28959999999999"/>
  </r>
  <r>
    <n v="200205469"/>
    <d v="2020-01-30T00:00:00"/>
    <x v="225"/>
    <n v="1800"/>
    <n v="2"/>
    <x v="5"/>
    <n v="249"/>
    <n v="1"/>
    <n v="440"/>
    <x v="20"/>
    <s v="0344 0352 0397 0329 1202"/>
    <n v="62"/>
    <s v="M"/>
    <s v="O"/>
    <n v="101"/>
    <s v="STREET"/>
    <m/>
    <m/>
    <s v="IC"/>
    <s v="Invest Cont"/>
    <n v="440"/>
    <m/>
    <m/>
    <m/>
    <s v="6TH                          ST"/>
    <s v="LUCAS"/>
    <n v="34.054699999999997"/>
    <n v="-118.2637"/>
  </r>
  <r>
    <n v="201206477"/>
    <d v="2020-02-04T00:00:00"/>
    <x v="253"/>
    <n v="1600"/>
    <n v="12"/>
    <x v="8"/>
    <n v="1235"/>
    <n v="1"/>
    <n v="210"/>
    <x v="11"/>
    <s v="1251 1259 1822 0416 0446 0344 0216 0346 0853"/>
    <n v="15"/>
    <s v="F"/>
    <s v="H"/>
    <n v="101"/>
    <s v="STREET"/>
    <n v="400"/>
    <s v="STRONG-ARM (HANDS, FIST, FEET OR BODILY FORCE)"/>
    <s v="IC"/>
    <s v="Invest Cont"/>
    <n v="210"/>
    <m/>
    <m/>
    <m/>
    <s v="DENKER                       AV"/>
    <s v="SLAUSON                      AV"/>
    <n v="33.989199999999997"/>
    <n v="-118.30459999999999"/>
  </r>
  <r>
    <n v="200705666"/>
    <d v="2020-02-04T00:00:00"/>
    <x v="253"/>
    <n v="1330"/>
    <n v="7"/>
    <x v="0"/>
    <n v="721"/>
    <n v="1"/>
    <n v="442"/>
    <x v="16"/>
    <s v="0325 0104"/>
    <n v="0"/>
    <s v="M"/>
    <s v="O"/>
    <n v="416"/>
    <s v="THE BEVERLY CENTER"/>
    <m/>
    <m/>
    <s v="IC"/>
    <s v="Invest Cont"/>
    <n v="442"/>
    <m/>
    <m/>
    <m/>
    <s v="8500    BEVERLY                      BL"/>
    <m/>
    <n v="34.076099999999997"/>
    <n v="-118.3766"/>
  </r>
  <r>
    <n v="200110283"/>
    <d v="2020-04-10T00:00:00"/>
    <x v="290"/>
    <n v="1440"/>
    <n v="1"/>
    <x v="1"/>
    <n v="124"/>
    <n v="2"/>
    <n v="354"/>
    <x v="14"/>
    <s v="0377 0928"/>
    <n v="23"/>
    <s v="M"/>
    <s v="H"/>
    <n v="725"/>
    <s v="GOVERNMENT FACILITY (FEDERAL,STATE, COUNTY &amp; CITY)"/>
    <m/>
    <m/>
    <s v="IC"/>
    <s v="Invest Cont"/>
    <n v="354"/>
    <m/>
    <m/>
    <m/>
    <s v="200 N  SPRING                       ST"/>
    <m/>
    <n v="34.054000000000002"/>
    <n v="-118.2435"/>
  </r>
  <r>
    <n v="200617567"/>
    <d v="2020-11-03T00:00:00"/>
    <x v="312"/>
    <n v="2005"/>
    <n v="6"/>
    <x v="9"/>
    <n v="645"/>
    <n v="2"/>
    <n v="740"/>
    <x v="21"/>
    <s v="0329 1822"/>
    <n v="0"/>
    <s v="X"/>
    <s v="X"/>
    <n v="505"/>
    <s v="MOTEL"/>
    <n v="306"/>
    <s v="ROCK/THROWN OBJECT"/>
    <s v="IC"/>
    <s v="Invest Cont"/>
    <n v="740"/>
    <m/>
    <m/>
    <m/>
    <s v="1700 N  LA BREA                      AV"/>
    <m/>
    <n v="34.101599999999998"/>
    <n v="-118.34520000000001"/>
  </r>
  <r>
    <n v="201305962"/>
    <d v="2020-02-04T00:00:00"/>
    <x v="94"/>
    <n v="1140"/>
    <n v="13"/>
    <x v="6"/>
    <n v="1325"/>
    <n v="2"/>
    <n v="664"/>
    <x v="53"/>
    <s v="0701 0344"/>
    <n v="18"/>
    <s v="M"/>
    <s v="H"/>
    <n v="501"/>
    <s v="SINGLE FAMILY DWELLING"/>
    <m/>
    <m/>
    <s v="IC"/>
    <s v="Invest Cont"/>
    <n v="664"/>
    <m/>
    <m/>
    <m/>
    <s v="1200 E  33RD                         ST"/>
    <m/>
    <n v="34.016399999999997"/>
    <n v="-118.2534"/>
  </r>
  <r>
    <n v="200911832"/>
    <d v="2020-07-02T00:00:00"/>
    <x v="234"/>
    <n v="1500"/>
    <n v="9"/>
    <x v="3"/>
    <n v="985"/>
    <n v="1"/>
    <n v="331"/>
    <x v="23"/>
    <s v="0344 0385"/>
    <n v="40"/>
    <s v="F"/>
    <s v="W"/>
    <n v="101"/>
    <s v="STREET"/>
    <m/>
    <m/>
    <s v="IC"/>
    <s v="Invest Cont"/>
    <n v="331"/>
    <m/>
    <m/>
    <m/>
    <s v="4400    MURIETTA                     AV"/>
    <m/>
    <n v="34.150399999999998"/>
    <n v="-118.4383"/>
  </r>
  <r>
    <n v="200511125"/>
    <d v="2020-06-27T00:00:00"/>
    <x v="37"/>
    <n v="1225"/>
    <n v="5"/>
    <x v="10"/>
    <n v="505"/>
    <n v="2"/>
    <n v="740"/>
    <x v="21"/>
    <s v="0329 0913 2004"/>
    <n v="0"/>
    <s v="X"/>
    <s v="X"/>
    <n v="702"/>
    <s v="OFFICE BUILDING/OFFICE"/>
    <m/>
    <m/>
    <s v="AO"/>
    <s v="Adult Other"/>
    <n v="740"/>
    <m/>
    <m/>
    <m/>
    <s v="20200 S  VERMONT                      AV"/>
    <m/>
    <n v="33.848399999999998"/>
    <n v="-118.29049999999999"/>
  </r>
  <r>
    <n v="200813743"/>
    <d v="2020-09-05T00:00:00"/>
    <x v="182"/>
    <n v="948"/>
    <n v="8"/>
    <x v="12"/>
    <n v="852"/>
    <n v="1"/>
    <n v="343"/>
    <x v="3"/>
    <s v="0325 0344 0378 1309 1420 2028 1822"/>
    <n v="0"/>
    <s v="X"/>
    <s v="X"/>
    <n v="203"/>
    <s v="OTHER BUSINESS"/>
    <m/>
    <m/>
    <s v="IC"/>
    <s v="Invest Cont"/>
    <n v="343"/>
    <m/>
    <m/>
    <m/>
    <s v="11800    SANTA MONICA                 BL"/>
    <m/>
    <n v="34.042700000000004"/>
    <n v="-118.4585"/>
  </r>
  <r>
    <n v="200816168"/>
    <d v="2020-11-07T00:00:00"/>
    <x v="155"/>
    <n v="830"/>
    <n v="8"/>
    <x v="12"/>
    <n v="817"/>
    <n v="1"/>
    <n v="341"/>
    <x v="12"/>
    <s v="0100 0344 1309 1822 0352 1420"/>
    <n v="0"/>
    <s v="X"/>
    <s v="X"/>
    <n v="203"/>
    <s v="OTHER BUSINESS"/>
    <m/>
    <m/>
    <s v="AA"/>
    <s v="Adult Arrest"/>
    <n v="341"/>
    <n v="998"/>
    <m/>
    <m/>
    <s v="900    WESTWOOD                     BL"/>
    <m/>
    <n v="34.062600000000003"/>
    <n v="-118.4453"/>
  </r>
  <r>
    <n v="200111034"/>
    <d v="2020-04-27T00:00:00"/>
    <x v="179"/>
    <n v="725"/>
    <n v="1"/>
    <x v="1"/>
    <n v="158"/>
    <n v="2"/>
    <n v="624"/>
    <x v="15"/>
    <s v="2004 1402 1822"/>
    <n v="48"/>
    <s v="M"/>
    <s v="H"/>
    <n v="710"/>
    <s v="OTHER PREMISE"/>
    <n v="500"/>
    <s v="UNKNOWN WEAPON/OTHER WEAPON"/>
    <s v="IC"/>
    <s v="Invest Cont"/>
    <n v="624"/>
    <n v="998"/>
    <m/>
    <m/>
    <s v="7TH                          ST"/>
    <s v="ALAMEDA"/>
    <n v="34.034999999999997"/>
    <n v="-118.23860000000001"/>
  </r>
  <r>
    <n v="200506367"/>
    <d v="2020-02-25T00:00:00"/>
    <x v="320"/>
    <n v="1600"/>
    <n v="5"/>
    <x v="10"/>
    <n v="504"/>
    <n v="1"/>
    <n v="510"/>
    <x v="0"/>
    <m/>
    <n v="0"/>
    <m/>
    <m/>
    <n v="101"/>
    <s v="STREET"/>
    <m/>
    <m/>
    <s v="IC"/>
    <s v="Invest Cont"/>
    <n v="510"/>
    <m/>
    <m/>
    <m/>
    <s v="20800 S  HARVARD                      BL"/>
    <m/>
    <n v="33.841900000000003"/>
    <n v="-118.3066"/>
  </r>
  <r>
    <n v="201108570"/>
    <d v="2020-04-20T00:00:00"/>
    <x v="56"/>
    <n v="1030"/>
    <n v="11"/>
    <x v="7"/>
    <n v="1145"/>
    <n v="2"/>
    <n v="624"/>
    <x v="15"/>
    <s v="1822 0416 1237"/>
    <n v="59"/>
    <s v="F"/>
    <s v="H"/>
    <n v="501"/>
    <s v="SINGLE FAMILY DWELLING"/>
    <n v="500"/>
    <s v="UNKNOWN WEAPON/OTHER WEAPON"/>
    <s v="IC"/>
    <s v="Invest Cont"/>
    <n v="624"/>
    <m/>
    <m/>
    <m/>
    <s v="2400    RIVERSIDE                    DR"/>
    <m/>
    <n v="34.104900000000001"/>
    <n v="-118.25449999999999"/>
  </r>
  <r>
    <n v="201305742"/>
    <d v="2020-01-31T00:00:00"/>
    <x v="169"/>
    <n v="1110"/>
    <n v="13"/>
    <x v="6"/>
    <n v="1326"/>
    <n v="2"/>
    <n v="624"/>
    <x v="15"/>
    <s v="0416 0344"/>
    <n v="41"/>
    <s v="M"/>
    <s v="B"/>
    <n v="102"/>
    <s v="SIDEWALK"/>
    <n v="400"/>
    <s v="STRONG-ARM (HANDS, FIST, FEET OR BODILY FORCE)"/>
    <s v="IC"/>
    <s v="Invest Cont"/>
    <n v="624"/>
    <m/>
    <m/>
    <m/>
    <s v="HOOPER"/>
    <s v="VERNON"/>
    <n v="34.014800000000001"/>
    <n v="-118.24939999999999"/>
  </r>
  <r>
    <n v="200304911"/>
    <d v="2020-01-16T00:00:00"/>
    <x v="188"/>
    <n v="2210"/>
    <n v="3"/>
    <x v="2"/>
    <n v="334"/>
    <n v="1"/>
    <n v="121"/>
    <x v="22"/>
    <s v="1309 0522 0527 0913 2004 1258 1251 1402 1409 1415"/>
    <n v="12"/>
    <s v="F"/>
    <s v="H"/>
    <n v="217"/>
    <s v="AUTO REPAIR SHOP"/>
    <n v="400"/>
    <s v="STRONG-ARM (HANDS, FIST, FEET OR BODILY FORCE)"/>
    <s v="AA"/>
    <s v="Adult Arrest"/>
    <n v="121"/>
    <n v="812"/>
    <n v="998"/>
    <m/>
    <s v="3200 W  JEFFERSON                    BL"/>
    <m/>
    <n v="34.025599999999997"/>
    <n v="-118.3305"/>
  </r>
  <r>
    <n v="201013072"/>
    <d v="2020-09-14T00:00:00"/>
    <x v="64"/>
    <n v="1420"/>
    <n v="10"/>
    <x v="11"/>
    <n v="1063"/>
    <n v="2"/>
    <n v="946"/>
    <x v="8"/>
    <s v="1822 1402"/>
    <n v="0"/>
    <s v="M"/>
    <s v="W"/>
    <n v="602"/>
    <s v="BANK"/>
    <m/>
    <m/>
    <s v="IC"/>
    <s v="Invest Cont"/>
    <n v="946"/>
    <n v="998"/>
    <m/>
    <m/>
    <s v="18300 W  VENTURA                      BL"/>
    <m/>
    <n v="34.168199999999999"/>
    <n v="-118.5406"/>
  </r>
  <r>
    <n v="201226879"/>
    <d v="2020-10-07T00:00:00"/>
    <x v="186"/>
    <n v="1600"/>
    <n v="12"/>
    <x v="8"/>
    <n v="1232"/>
    <n v="1"/>
    <n v="330"/>
    <x v="1"/>
    <n v="344"/>
    <n v="25"/>
    <s v="F"/>
    <s v="O"/>
    <n v="203"/>
    <s v="OTHER BUSINESS"/>
    <m/>
    <m/>
    <s v="IC"/>
    <s v="Invest Cont"/>
    <n v="330"/>
    <m/>
    <m/>
    <m/>
    <s v="W  SLAUSON                      AV"/>
    <s v="ARLINGTON                    AV"/>
    <n v="33.989100000000001"/>
    <n v="-118.3186"/>
  </r>
  <r>
    <n v="200113737"/>
    <d v="2020-06-21T00:00:00"/>
    <x v="334"/>
    <n v="430"/>
    <n v="1"/>
    <x v="1"/>
    <n v="123"/>
    <n v="1"/>
    <n v="210"/>
    <x v="11"/>
    <s v="0913 0337 0416 0446 1817 1310 1300 1309 1206 0429"/>
    <n v="29"/>
    <s v="M"/>
    <s v="B"/>
    <n v="108"/>
    <s v="PARKING LOT"/>
    <n v="400"/>
    <s v="STRONG-ARM (HANDS, FIST, FEET OR BODILY FORCE)"/>
    <s v="IC"/>
    <s v="Invest Cont"/>
    <n v="210"/>
    <m/>
    <m/>
    <m/>
    <s v="2ND"/>
    <s v="BROADWAY"/>
    <n v="34.053100000000001"/>
    <n v="-118.2478"/>
  </r>
  <r>
    <n v="200713930"/>
    <d v="2020-09-16T00:00:00"/>
    <x v="90"/>
    <n v="218"/>
    <n v="7"/>
    <x v="0"/>
    <n v="743"/>
    <n v="2"/>
    <n v="740"/>
    <x v="21"/>
    <n v="329"/>
    <n v="48"/>
    <s v="M"/>
    <s v="O"/>
    <n v="501"/>
    <s v="SINGLE FAMILY DWELLING"/>
    <n v="400"/>
    <s v="STRONG-ARM (HANDS, FIST, FEET OR BODILY FORCE)"/>
    <s v="AO"/>
    <s v="Adult Other"/>
    <n v="740"/>
    <m/>
    <m/>
    <m/>
    <s v="800 S  FAIRFAX                      AV"/>
    <m/>
    <n v="34.0608"/>
    <n v="-118.3625"/>
  </r>
  <r>
    <n v="200118329"/>
    <d v="2020-09-21T00:00:00"/>
    <x v="196"/>
    <n v="1630"/>
    <n v="1"/>
    <x v="1"/>
    <n v="164"/>
    <n v="2"/>
    <n v="888"/>
    <x v="24"/>
    <n v="1501"/>
    <n v="38"/>
    <s v="M"/>
    <s v="W"/>
    <n v="502"/>
    <s v="MULTI-UNIT DWELLING (APARTMENT, DUPLEX, ETC)"/>
    <m/>
    <m/>
    <s v="IC"/>
    <s v="Invest Cont"/>
    <n v="888"/>
    <m/>
    <m/>
    <m/>
    <s v="100 W  7TH                          ST"/>
    <m/>
    <n v="34.044600000000003"/>
    <n v="-118.25069999999999"/>
  </r>
  <r>
    <n v="201218926"/>
    <d v="2020-08-19T00:00:00"/>
    <x v="306"/>
    <n v="2130"/>
    <n v="12"/>
    <x v="8"/>
    <n v="1259"/>
    <n v="2"/>
    <n v="740"/>
    <x v="21"/>
    <s v="1300 0329 1309 0913"/>
    <n v="27"/>
    <s v="M"/>
    <s v="H"/>
    <n v="122"/>
    <s v="VEHICLE, PASSENGER/TRUCK"/>
    <m/>
    <m/>
    <s v="IC"/>
    <s v="Invest Cont"/>
    <n v="740"/>
    <m/>
    <m/>
    <m/>
    <s v="7500    AVALON                       BL"/>
    <m/>
    <n v="33.971800000000002"/>
    <n v="-118.26519999999999"/>
  </r>
  <r>
    <n v="200408413"/>
    <d v="2020-05-01T00:00:00"/>
    <x v="44"/>
    <n v="1900"/>
    <n v="4"/>
    <x v="4"/>
    <n v="497"/>
    <n v="1"/>
    <n v="210"/>
    <x v="11"/>
    <s v="0913 2000 1814 0446 0344"/>
    <n v="42"/>
    <s v="F"/>
    <s v="H"/>
    <n v="101"/>
    <s v="STREET"/>
    <n v="400"/>
    <s v="STRONG-ARM (HANDS, FIST, FEET OR BODILY FORCE)"/>
    <s v="AO"/>
    <s v="Adult Other"/>
    <n v="210"/>
    <n v="626"/>
    <m/>
    <m/>
    <s v="3200 E  OLYMPIC                      BL"/>
    <m/>
    <n v="34.020099999999999"/>
    <n v="-118.21040000000001"/>
  </r>
  <r>
    <n v="201105845"/>
    <d v="2020-02-11T00:00:00"/>
    <x v="204"/>
    <n v="1300"/>
    <n v="11"/>
    <x v="7"/>
    <n v="1117"/>
    <n v="2"/>
    <n v="810"/>
    <x v="65"/>
    <s v="0527 0940 1258 0533 1251 1815 0913"/>
    <n v="12"/>
    <s v="F"/>
    <s v="H"/>
    <n v="502"/>
    <s v="MULTI-UNIT DWELLING (APARTMENT, DUPLEX, ETC)"/>
    <n v="400"/>
    <s v="STRONG-ARM (HANDS, FIST, FEET OR BODILY FORCE)"/>
    <s v="AA"/>
    <s v="Adult Arrest"/>
    <n v="810"/>
    <n v="812"/>
    <m/>
    <m/>
    <s v="4400    WESTDALE                     AV"/>
    <m/>
    <n v="34.129300000000001"/>
    <n v="-118.2182"/>
  </r>
  <r>
    <n v="201013692"/>
    <d v="2020-10-03T00:00:00"/>
    <x v="263"/>
    <n v="1"/>
    <n v="10"/>
    <x v="11"/>
    <n v="1043"/>
    <n v="1"/>
    <n v="310"/>
    <x v="5"/>
    <s v="1402 0314 1822 0344 1606 2034 1601 0930 2004"/>
    <n v="33"/>
    <s v="F"/>
    <s v="O"/>
    <n v="502"/>
    <s v="MULTI-UNIT DWELLING (APARTMENT, DUPLEX, ETC)"/>
    <m/>
    <m/>
    <s v="AA"/>
    <s v="Adult Arrest"/>
    <n v="310"/>
    <n v="998"/>
    <m/>
    <m/>
    <s v="18600    COLLINS                      ST"/>
    <m/>
    <n v="34.174500000000002"/>
    <n v="-118.53830000000001"/>
  </r>
  <r>
    <n v="200817444"/>
    <d v="2020-12-11T00:00:00"/>
    <x v="194"/>
    <n v="1200"/>
    <n v="8"/>
    <x v="12"/>
    <n v="852"/>
    <n v="1"/>
    <n v="420"/>
    <x v="33"/>
    <m/>
    <n v="0"/>
    <m/>
    <m/>
    <n v="104"/>
    <s v="DRIVEWAY"/>
    <m/>
    <m/>
    <s v="IC"/>
    <s v="Invest Cont"/>
    <n v="420"/>
    <m/>
    <m/>
    <m/>
    <s v="1600 S  WESTGATE                     AV"/>
    <m/>
    <n v="34.039700000000003"/>
    <n v="-118.4569"/>
  </r>
  <r>
    <n v="200409769"/>
    <d v="2020-06-14T00:00:00"/>
    <x v="93"/>
    <n v="2200"/>
    <n v="4"/>
    <x v="4"/>
    <n v="404"/>
    <n v="1"/>
    <n v="510"/>
    <x v="0"/>
    <m/>
    <n v="0"/>
    <m/>
    <m/>
    <n v="707"/>
    <s v="GARAGE/CARPORT"/>
    <m/>
    <m/>
    <s v="IC"/>
    <s v="Invest Cont"/>
    <n v="510"/>
    <m/>
    <m/>
    <m/>
    <s v="500 S  AVENUE 60"/>
    <m/>
    <n v="34.105400000000003"/>
    <n v="-118.18380000000001"/>
  </r>
  <r>
    <n v="201213574"/>
    <d v="2020-05-26T00:00:00"/>
    <x v="359"/>
    <n v="1500"/>
    <n v="12"/>
    <x v="8"/>
    <n v="1265"/>
    <n v="2"/>
    <n v="624"/>
    <x v="15"/>
    <s v="0913 0554 0400 0416 2004"/>
    <n v="47"/>
    <s v="F"/>
    <s v="B"/>
    <n v="502"/>
    <s v="MULTI-UNIT DWELLING (APARTMENT, DUPLEX, ETC)"/>
    <n v="400"/>
    <s v="STRONG-ARM (HANDS, FIST, FEET OR BODILY FORCE)"/>
    <s v="AO"/>
    <s v="Adult Other"/>
    <n v="624"/>
    <m/>
    <m/>
    <m/>
    <s v="1400 W  80TH                         ST"/>
    <m/>
    <n v="33.9664"/>
    <n v="-118.30249999999999"/>
  </r>
  <r>
    <n v="201206970"/>
    <d v="2020-02-12T00:00:00"/>
    <x v="320"/>
    <n v="115"/>
    <n v="12"/>
    <x v="8"/>
    <n v="1259"/>
    <n v="1"/>
    <n v="230"/>
    <x v="13"/>
    <s v="0400 0416 1822"/>
    <n v="36"/>
    <s v="M"/>
    <s v="H"/>
    <n v="103"/>
    <s v="ALLEY"/>
    <n v="312"/>
    <s v="PIPE/METAL PIPE"/>
    <s v="AA"/>
    <s v="Adult Arrest"/>
    <n v="230"/>
    <m/>
    <m/>
    <m/>
    <s v="700 E  FLORENCE                     AV"/>
    <m/>
    <n v="33.974800000000002"/>
    <n v="-118.26300000000001"/>
  </r>
  <r>
    <n v="200407455"/>
    <d v="2020-03-31T00:00:00"/>
    <x v="157"/>
    <n v="1"/>
    <n v="4"/>
    <x v="4"/>
    <n v="407"/>
    <n v="1"/>
    <n v="510"/>
    <x v="0"/>
    <m/>
    <n v="0"/>
    <m/>
    <m/>
    <n v="101"/>
    <s v="STREET"/>
    <m/>
    <m/>
    <s v="IC"/>
    <s v="Invest Cont"/>
    <n v="510"/>
    <m/>
    <m/>
    <m/>
    <s v="3700    HELLMAN                      AV"/>
    <m/>
    <n v="34.088000000000001"/>
    <n v="-118.18510000000001"/>
  </r>
  <r>
    <n v="200304170"/>
    <d v="2020-01-03T00:00:00"/>
    <x v="241"/>
    <n v="2030"/>
    <n v="3"/>
    <x v="2"/>
    <n v="359"/>
    <n v="2"/>
    <n v="434"/>
    <x v="71"/>
    <s v="1822 1309 1402 0448 1305 1240 0940"/>
    <n v="23"/>
    <s v="F"/>
    <s v="H"/>
    <n v="123"/>
    <s v="PARKING UNDERGROUND/BUILDING"/>
    <n v="400"/>
    <s v="STRONG-ARM (HANDS, FIST, FEET OR BODILY FORCE)"/>
    <s v="AO"/>
    <s v="Adult Other"/>
    <n v="434"/>
    <m/>
    <m/>
    <m/>
    <s v="3500 S  FIGUEROA                     ST"/>
    <m/>
    <n v="34.020400000000002"/>
    <n v="-118.2809"/>
  </r>
  <r>
    <n v="200607916"/>
    <d v="2020-03-13T00:00:00"/>
    <x v="262"/>
    <n v="2215"/>
    <n v="6"/>
    <x v="9"/>
    <n v="646"/>
    <n v="2"/>
    <n v="740"/>
    <x v="21"/>
    <s v="0329 1300"/>
    <n v="23"/>
    <s v="M"/>
    <s v="W"/>
    <n v="101"/>
    <s v="STREET"/>
    <m/>
    <m/>
    <s v="IC"/>
    <s v="Invest Cont"/>
    <n v="740"/>
    <m/>
    <m/>
    <m/>
    <s v="6700    HOLLYWOOD                    BL"/>
    <m/>
    <n v="34.101599999999998"/>
    <n v="-118.3361"/>
  </r>
  <r>
    <n v="200516201"/>
    <d v="2020-11-04T00:00:00"/>
    <x v="2"/>
    <n v="1140"/>
    <n v="5"/>
    <x v="10"/>
    <n v="587"/>
    <n v="2"/>
    <n v="662"/>
    <x v="17"/>
    <s v="0701 0344"/>
    <n v="28"/>
    <s v="F"/>
    <s v="B"/>
    <n v="501"/>
    <s v="SINGLE FAMILY DWELLING"/>
    <m/>
    <m/>
    <s v="IC"/>
    <s v="Invest Cont"/>
    <n v="662"/>
    <m/>
    <m/>
    <m/>
    <s v="2500 S  DENISON                      AV"/>
    <m/>
    <n v="33.721899999999998"/>
    <n v="-118.28919999999999"/>
  </r>
  <r>
    <n v="200612316"/>
    <d v="2020-07-08T00:00:00"/>
    <x v="315"/>
    <n v="335"/>
    <n v="6"/>
    <x v="9"/>
    <n v="615"/>
    <n v="1"/>
    <n v="761"/>
    <x v="35"/>
    <s v="0334 1402 1212 1822"/>
    <n v="0"/>
    <s v="F"/>
    <s v="X"/>
    <n v="501"/>
    <s v="SINGLE FAMILY DWELLING"/>
    <n v="109"/>
    <s v="SEMI-AUTOMATIC PISTOL"/>
    <s v="AA"/>
    <s v="Adult Arrest"/>
    <n v="761"/>
    <m/>
    <m/>
    <m/>
    <s v="2400    SAN MARCO                    DR"/>
    <m/>
    <n v="34.1145"/>
    <n v="-118.3312"/>
  </r>
  <r>
    <n v="200211800"/>
    <d v="2020-06-25T00:00:00"/>
    <x v="226"/>
    <n v="1600"/>
    <n v="2"/>
    <x v="5"/>
    <n v="241"/>
    <n v="1"/>
    <n v="350"/>
    <x v="60"/>
    <s v="1822 0202 0344 0400"/>
    <n v="24"/>
    <s v="M"/>
    <s v="W"/>
    <n v="108"/>
    <s v="PARKING LOT"/>
    <n v="400"/>
    <s v="STRONG-ARM (HANDS, FIST, FEET OR BODILY FORCE)"/>
    <s v="IC"/>
    <s v="Invest Cont"/>
    <n v="350"/>
    <m/>
    <m/>
    <m/>
    <s v="500 S  OCCIDENTAL                   BL"/>
    <m/>
    <n v="34.066800000000001"/>
    <n v="-118.28279999999999"/>
  </r>
  <r>
    <n v="200613735"/>
    <d v="2020-08-07T00:00:00"/>
    <x v="138"/>
    <n v="1"/>
    <n v="6"/>
    <x v="9"/>
    <n v="676"/>
    <n v="2"/>
    <n v="740"/>
    <x v="21"/>
    <n v="329"/>
    <n v="0"/>
    <s v="X"/>
    <s v="X"/>
    <n v="210"/>
    <s v="RESTAURANT/FAST FOOD"/>
    <m/>
    <m/>
    <s v="IC"/>
    <s v="Invest Cont"/>
    <n v="740"/>
    <m/>
    <m/>
    <m/>
    <s v="700    VINE                         ST"/>
    <m/>
    <n v="34.083500000000001"/>
    <n v="-118.3266"/>
  </r>
  <r>
    <n v="201216219"/>
    <d v="2020-07-09T00:00:00"/>
    <x v="246"/>
    <n v="300"/>
    <n v="12"/>
    <x v="8"/>
    <n v="1215"/>
    <n v="1"/>
    <n v="510"/>
    <x v="0"/>
    <m/>
    <n v="0"/>
    <m/>
    <m/>
    <n v="101"/>
    <s v="STREET"/>
    <m/>
    <m/>
    <s v="IC"/>
    <s v="Invest Cont"/>
    <n v="510"/>
    <m/>
    <m/>
    <m/>
    <s v="1100 W  58TH                         ST"/>
    <m/>
    <n v="33.989699999999999"/>
    <n v="-118.2938"/>
  </r>
  <r>
    <n v="200913170"/>
    <d v="2020-08-06T00:00:00"/>
    <x v="115"/>
    <n v="410"/>
    <n v="9"/>
    <x v="3"/>
    <n v="943"/>
    <n v="2"/>
    <n v="624"/>
    <x v="15"/>
    <n v="444"/>
    <n v="54"/>
    <s v="F"/>
    <s v="O"/>
    <n v="510"/>
    <s v="NURSING/CONVALESCENT/RETIREMENT HOME"/>
    <n v="400"/>
    <s v="STRONG-ARM (HANDS, FIST, FEET OR BODILY FORCE)"/>
    <s v="AO"/>
    <s v="Adult Other"/>
    <n v="624"/>
    <m/>
    <m/>
    <m/>
    <s v="5400    TYRONE                       AV"/>
    <m/>
    <n v="34.168599999999998"/>
    <n v="-118.4443"/>
  </r>
  <r>
    <n v="200216841"/>
    <d v="2020-10-29T00:00:00"/>
    <x v="178"/>
    <n v="1200"/>
    <n v="2"/>
    <x v="5"/>
    <n v="279"/>
    <n v="2"/>
    <n v="626"/>
    <x v="10"/>
    <s v="2000 0913 1813 1243 0444 0416"/>
    <n v="68"/>
    <s v="F"/>
    <s v="H"/>
    <n v="502"/>
    <s v="MULTI-UNIT DWELLING (APARTMENT, DUPLEX, ETC)"/>
    <n v="400"/>
    <s v="STRONG-ARM (HANDS, FIST, FEET OR BODILY FORCE)"/>
    <s v="IC"/>
    <s v="Invest Cont"/>
    <n v="626"/>
    <m/>
    <m/>
    <m/>
    <s v="1500 W  11TH                         ST"/>
    <m/>
    <n v="34.048099999999998"/>
    <n v="-118.27119999999999"/>
  </r>
  <r>
    <n v="200804615"/>
    <d v="2020-01-13T00:00:00"/>
    <x v="265"/>
    <n v="1800"/>
    <n v="8"/>
    <x v="12"/>
    <n v="847"/>
    <n v="2"/>
    <n v="740"/>
    <x v="21"/>
    <n v="329"/>
    <n v="0"/>
    <s v="X"/>
    <s v="X"/>
    <n v="203"/>
    <s v="OTHER BUSINESS"/>
    <m/>
    <m/>
    <s v="IC"/>
    <s v="Invest Cont"/>
    <n v="740"/>
    <m/>
    <m/>
    <m/>
    <s v="2300    OVERLAND                     AV"/>
    <m/>
    <n v="34.044199999999996"/>
    <n v="-118.42659999999999"/>
  </r>
  <r>
    <n v="200606706"/>
    <d v="2020-02-20T00:00:00"/>
    <x v="27"/>
    <n v="100"/>
    <n v="6"/>
    <x v="9"/>
    <n v="649"/>
    <n v="1"/>
    <n v="440"/>
    <x v="20"/>
    <s v="0344 0394"/>
    <n v="29"/>
    <s v="F"/>
    <s v="W"/>
    <n v="502"/>
    <s v="MULTI-UNIT DWELLING (APARTMENT, DUPLEX, ETC)"/>
    <m/>
    <m/>
    <s v="IC"/>
    <s v="Invest Cont"/>
    <n v="440"/>
    <m/>
    <m/>
    <m/>
    <s v="1600 N  SERRANO                      AV"/>
    <m/>
    <n v="34.100099999999998"/>
    <n v="-118.30710000000001"/>
  </r>
  <r>
    <n v="201104239"/>
    <d v="2020-01-06T00:00:00"/>
    <x v="281"/>
    <n v="1900"/>
    <n v="11"/>
    <x v="7"/>
    <n v="1142"/>
    <n v="1"/>
    <n v="510"/>
    <x v="0"/>
    <m/>
    <n v="0"/>
    <m/>
    <m/>
    <n v="101"/>
    <s v="STREET"/>
    <m/>
    <m/>
    <s v="IC"/>
    <s v="Invest Cont"/>
    <n v="510"/>
    <m/>
    <m/>
    <m/>
    <s v="VERMONT"/>
    <s v="HILLHURST"/>
    <n v="34.114100000000001"/>
    <n v="-118.29"/>
  </r>
  <r>
    <n v="200716902"/>
    <d v="2020-12-09T00:00:00"/>
    <x v="308"/>
    <n v="1"/>
    <n v="7"/>
    <x v="0"/>
    <n v="737"/>
    <n v="1"/>
    <n v="331"/>
    <x v="23"/>
    <s v="1300 1601 0344"/>
    <n v="44"/>
    <s v="F"/>
    <s v="O"/>
    <n v="101"/>
    <s v="STREET"/>
    <m/>
    <m/>
    <s v="IC"/>
    <s v="Invest Cont"/>
    <n v="331"/>
    <m/>
    <m/>
    <m/>
    <s v="600 S  SYCAMORE                     AV"/>
    <m/>
    <n v="34.062800000000003"/>
    <n v="-118.3429"/>
  </r>
  <r>
    <n v="200309360"/>
    <d v="2020-04-02T00:00:00"/>
    <x v="157"/>
    <n v="900"/>
    <n v="3"/>
    <x v="2"/>
    <n v="354"/>
    <n v="1"/>
    <n v="420"/>
    <x v="33"/>
    <m/>
    <n v="0"/>
    <m/>
    <m/>
    <n v="101"/>
    <s v="STREET"/>
    <m/>
    <m/>
    <s v="IC"/>
    <s v="Invest Cont"/>
    <n v="420"/>
    <m/>
    <m/>
    <m/>
    <s v="2100 W  JEFFERSON                    BL"/>
    <m/>
    <n v="34.025599999999997"/>
    <n v="-118.3177"/>
  </r>
  <r>
    <n v="200411666"/>
    <d v="2020-08-11T00:00:00"/>
    <x v="89"/>
    <n v="2130"/>
    <n v="4"/>
    <x v="4"/>
    <n v="404"/>
    <n v="1"/>
    <n v="761"/>
    <x v="35"/>
    <s v="0913 2000 1814 0334 0421 2002 0448 0444"/>
    <n v="48"/>
    <s v="F"/>
    <s v="H"/>
    <n v="501"/>
    <s v="SINGLE FAMILY DWELLING"/>
    <n v="204"/>
    <s v="FOLDING KNIFE"/>
    <s v="AO"/>
    <s v="Adult Other"/>
    <n v="761"/>
    <n v="930"/>
    <m/>
    <m/>
    <s v="5600    MONTEREY                     RD"/>
    <m/>
    <n v="34.102200000000003"/>
    <n v="-118.1866"/>
  </r>
  <r>
    <n v="200617084"/>
    <d v="2020-10-23T00:00:00"/>
    <x v="60"/>
    <n v="1900"/>
    <n v="6"/>
    <x v="9"/>
    <n v="646"/>
    <n v="1"/>
    <n v="230"/>
    <x v="13"/>
    <s v="1822 1266 0400 0447"/>
    <n v="49"/>
    <s v="M"/>
    <s v="W"/>
    <n v="403"/>
    <s v="DRUG STORE"/>
    <n v="306"/>
    <s v="ROCK/THROWN OBJECT"/>
    <s v="IC"/>
    <s v="Invest Cont"/>
    <n v="230"/>
    <m/>
    <m/>
    <m/>
    <s v="1500    VINE                         ST"/>
    <m/>
    <n v="34.098700000000001"/>
    <n v="-118.33369999999999"/>
  </r>
  <r>
    <n v="200109618"/>
    <d v="2020-03-24T00:00:00"/>
    <x v="321"/>
    <n v="1845"/>
    <n v="1"/>
    <x v="1"/>
    <n v="156"/>
    <n v="1"/>
    <n v="230"/>
    <x v="13"/>
    <s v="1822 1218 0416 0445"/>
    <n v="43"/>
    <s v="M"/>
    <s v="W"/>
    <n v="101"/>
    <s v="STREET"/>
    <n v="311"/>
    <s v="HAMMER"/>
    <s v="IC"/>
    <s v="Invest Cont"/>
    <n v="230"/>
    <m/>
    <m/>
    <m/>
    <s v="6TH"/>
    <s v="SAN JULIAN"/>
    <n v="34.0428"/>
    <n v="-118.2461"/>
  </r>
  <r>
    <n v="200400524"/>
    <d v="2020-01-10T00:00:00"/>
    <x v="132"/>
    <n v="2130"/>
    <n v="4"/>
    <x v="4"/>
    <n v="461"/>
    <n v="2"/>
    <n v="740"/>
    <x v="21"/>
    <s v="0329 0311"/>
    <n v="0"/>
    <s v="M"/>
    <s v="X"/>
    <n v="203"/>
    <s v="OTHER BUSINESS"/>
    <n v="500"/>
    <s v="UNKNOWN WEAPON/OTHER WEAPON"/>
    <s v="AA"/>
    <s v="Adult Arrest"/>
    <n v="740"/>
    <n v="998"/>
    <m/>
    <m/>
    <s v="MISSION"/>
    <s v="AZUSA"/>
    <n v="34.045200000000001"/>
    <n v="-118.2278"/>
  </r>
  <r>
    <n v="201217740"/>
    <d v="2020-08-03T00:00:00"/>
    <x v="357"/>
    <n v="1330"/>
    <n v="12"/>
    <x v="8"/>
    <n v="1257"/>
    <n v="1"/>
    <n v="122"/>
    <x v="70"/>
    <s v="1251 1822 0400 0444 0448 0340 1259"/>
    <n v="15"/>
    <s v="F"/>
    <s v="B"/>
    <n v="108"/>
    <s v="PARKING LOT"/>
    <n v="400"/>
    <s v="STRONG-ARM (HANDS, FIST, FEET OR BODILY FORCE)"/>
    <s v="AA"/>
    <s v="Adult Arrest"/>
    <n v="122"/>
    <m/>
    <m/>
    <m/>
    <s v="77TH                         ST"/>
    <s v="HOOVER                       ST"/>
    <n v="33.969799999999999"/>
    <n v="-118.2871"/>
  </r>
  <r>
    <n v="200607357"/>
    <d v="2020-03-04T00:00:00"/>
    <x v="216"/>
    <n v="230"/>
    <n v="6"/>
    <x v="9"/>
    <n v="647"/>
    <n v="1"/>
    <n v="510"/>
    <x v="0"/>
    <m/>
    <n v="0"/>
    <m/>
    <m/>
    <n v="101"/>
    <s v="STREET"/>
    <m/>
    <m/>
    <s v="IC"/>
    <s v="Invest Cont"/>
    <n v="510"/>
    <m/>
    <m/>
    <m/>
    <s v="ARGYLE                       AV"/>
    <s v="SELMA                        AV"/>
    <n v="34.099800000000002"/>
    <n v="-118.3252"/>
  </r>
  <r>
    <n v="200215157"/>
    <d v="2020-09-17T00:00:00"/>
    <x v="59"/>
    <n v="2240"/>
    <n v="2"/>
    <x v="5"/>
    <n v="279"/>
    <n v="1"/>
    <n v="210"/>
    <x v="11"/>
    <s v="1300 1310 0342 1822 0377 0344 0432 0355 0334 0329"/>
    <n v="19"/>
    <s v="M"/>
    <s v="H"/>
    <n v="101"/>
    <s v="STREET"/>
    <n v="109"/>
    <s v="SEMI-AUTOMATIC PISTOL"/>
    <s v="IC"/>
    <s v="Invest Cont"/>
    <n v="210"/>
    <m/>
    <m/>
    <m/>
    <s v="BLAINE                       ST"/>
    <s v="OLYMPIC                      BL"/>
    <n v="34.0473"/>
    <n v="-118.2701"/>
  </r>
  <r>
    <n v="200807498"/>
    <d v="2020-03-18T00:00:00"/>
    <x v="285"/>
    <n v="1500"/>
    <n v="8"/>
    <x v="12"/>
    <n v="832"/>
    <n v="2"/>
    <n v="624"/>
    <x v="15"/>
    <s v="0416 0603 0361"/>
    <n v="31"/>
    <s v="M"/>
    <s v="W"/>
    <n v="502"/>
    <s v="MULTI-UNIT DWELLING (APARTMENT, DUPLEX, ETC)"/>
    <n v="400"/>
    <s v="STRONG-ARM (HANDS, FIST, FEET OR BODILY FORCE)"/>
    <s v="IC"/>
    <s v="Invest Cont"/>
    <n v="624"/>
    <m/>
    <m/>
    <m/>
    <s v="11800    DOROTHY                      ST"/>
    <m/>
    <n v="34.052"/>
    <n v="-118.4667"/>
  </r>
  <r>
    <n v="200315008"/>
    <d v="2020-07-31T00:00:00"/>
    <x v="266"/>
    <n v="1000"/>
    <n v="3"/>
    <x v="2"/>
    <n v="358"/>
    <n v="1"/>
    <n v="420"/>
    <x v="33"/>
    <s v="1300 0344 1606 0321 1251"/>
    <n v="30"/>
    <s v="M"/>
    <s v="A"/>
    <n v="123"/>
    <s v="PARKING UNDERGROUND/BUILDING"/>
    <m/>
    <m/>
    <s v="IC"/>
    <s v="Invest Cont"/>
    <n v="420"/>
    <m/>
    <m/>
    <m/>
    <s v="3600    MCCLINTOCK                   AV"/>
    <m/>
    <n v="34.021000000000001"/>
    <n v="-118.2897"/>
  </r>
  <r>
    <n v="200908557"/>
    <d v="2020-04-17T00:00:00"/>
    <x v="342"/>
    <n v="1400"/>
    <n v="9"/>
    <x v="3"/>
    <n v="914"/>
    <n v="2"/>
    <n v="625"/>
    <x v="44"/>
    <s v="0603 0356"/>
    <n v="57"/>
    <s v="F"/>
    <s v="B"/>
    <n v="108"/>
    <s v="PARKING LOT"/>
    <n v="400"/>
    <s v="STRONG-ARM (HANDS, FIST, FEET OR BODILY FORCE)"/>
    <s v="IC"/>
    <s v="Invest Cont"/>
    <n v="625"/>
    <m/>
    <m/>
    <m/>
    <s v="7100    KESTER                       AV"/>
    <m/>
    <n v="34.199599999999997"/>
    <n v="-118.4575"/>
  </r>
  <r>
    <n v="200307281"/>
    <d v="2020-02-24T00:00:00"/>
    <x v="304"/>
    <n v="1300"/>
    <n v="3"/>
    <x v="2"/>
    <n v="332"/>
    <n v="2"/>
    <n v="626"/>
    <x v="10"/>
    <s v="2000 1813 0444"/>
    <n v="26"/>
    <s v="F"/>
    <s v="B"/>
    <n v="501"/>
    <s v="SINGLE FAMILY DWELLING"/>
    <n v="400"/>
    <s v="STRONG-ARM (HANDS, FIST, FEET OR BODILY FORCE)"/>
    <s v="IC"/>
    <s v="Invest Cont"/>
    <n v="626"/>
    <m/>
    <m/>
    <m/>
    <s v="3400    CHESAPEAKE                   AV"/>
    <m/>
    <n v="34.025599999999997"/>
    <n v="-118.345"/>
  </r>
  <r>
    <n v="200612394"/>
    <d v="2020-07-10T00:00:00"/>
    <x v="246"/>
    <n v="1530"/>
    <n v="6"/>
    <x v="9"/>
    <n v="615"/>
    <n v="1"/>
    <n v="341"/>
    <x v="12"/>
    <s v="0344 1202"/>
    <n v="77"/>
    <s v="M"/>
    <s v="W"/>
    <n v="101"/>
    <s v="STREET"/>
    <m/>
    <m/>
    <s v="IC"/>
    <s v="Invest Cont"/>
    <n v="341"/>
    <m/>
    <m/>
    <m/>
    <s v="RODGERTON                    DR"/>
    <s v="DERONDA                      DR"/>
    <n v="34.126199999999997"/>
    <n v="-118.3223"/>
  </r>
  <r>
    <n v="200115281"/>
    <d v="2020-07-23T00:00:00"/>
    <x v="247"/>
    <n v="1330"/>
    <n v="1"/>
    <x v="1"/>
    <n v="182"/>
    <n v="1"/>
    <n v="330"/>
    <x v="1"/>
    <s v="1202 1822 0329 1307 1609 0344"/>
    <n v="63"/>
    <s v="M"/>
    <s v="H"/>
    <n v="102"/>
    <s v="SIDEWALK"/>
    <n v="500"/>
    <s v="UNKNOWN WEAPON/OTHER WEAPON"/>
    <s v="IC"/>
    <s v="Invest Cont"/>
    <n v="330"/>
    <m/>
    <m/>
    <m/>
    <s v="1000 S  OLIVE                        ST"/>
    <m/>
    <n v="34.042000000000002"/>
    <n v="-118.2599"/>
  </r>
  <r>
    <n v="201105880"/>
    <d v="2020-02-12T00:00:00"/>
    <x v="99"/>
    <n v="330"/>
    <n v="11"/>
    <x v="7"/>
    <n v="1124"/>
    <n v="1"/>
    <n v="310"/>
    <x v="5"/>
    <s v="1402 1607 0344 0216"/>
    <n v="0"/>
    <s v="X"/>
    <s v="X"/>
    <n v="210"/>
    <s v="RESTAURANT/FAST FOOD"/>
    <m/>
    <m/>
    <s v="IC"/>
    <s v="Invest Cont"/>
    <n v="310"/>
    <n v="998"/>
    <m/>
    <m/>
    <s v="3100 N  SAN FERNANDO                 RD"/>
    <m/>
    <n v="34.114899999999999"/>
    <n v="-118.2458"/>
  </r>
  <r>
    <n v="200915366"/>
    <d v="2020-10-02T00:00:00"/>
    <x v="185"/>
    <n v="1900"/>
    <n v="9"/>
    <x v="3"/>
    <n v="966"/>
    <n v="1"/>
    <n v="330"/>
    <x v="1"/>
    <s v="1302 0344"/>
    <n v="31"/>
    <s v="F"/>
    <s v="W"/>
    <n v="103"/>
    <s v="ALLEY"/>
    <m/>
    <m/>
    <s v="IC"/>
    <s v="Invest Cont"/>
    <n v="330"/>
    <m/>
    <m/>
    <m/>
    <s v="5000    BUFFALO                      AV"/>
    <m/>
    <n v="34.161799999999999"/>
    <n v="-118.4301"/>
  </r>
  <r>
    <n v="200207117"/>
    <d v="2020-03-01T00:00:00"/>
    <x v="0"/>
    <n v="1430"/>
    <n v="2"/>
    <x v="5"/>
    <n v="256"/>
    <n v="1"/>
    <n v="210"/>
    <x v="11"/>
    <s v="0344 1240 2000 1814 1309 0448 1251 1310 0444 0913"/>
    <n v="22"/>
    <s v="F"/>
    <s v="H"/>
    <n v="108"/>
    <s v="PARKING LOT"/>
    <n v="400"/>
    <s v="STRONG-ARM (HANDS, FIST, FEET OR BODILY FORCE)"/>
    <s v="IC"/>
    <s v="Invest Cont"/>
    <n v="210"/>
    <m/>
    <m/>
    <m/>
    <s v="1700 W  6TH                          ST"/>
    <m/>
    <n v="34.057299999999998"/>
    <n v="-118.26990000000001"/>
  </r>
  <r>
    <n v="201012697"/>
    <d v="2020-09-02T00:00:00"/>
    <x v="152"/>
    <n v="936"/>
    <n v="10"/>
    <x v="11"/>
    <n v="1089"/>
    <n v="1"/>
    <n v="480"/>
    <x v="2"/>
    <s v="1822 0216 0344 1420"/>
    <n v="25"/>
    <s v="M"/>
    <s v="W"/>
    <n v="108"/>
    <s v="PARKING LOT"/>
    <m/>
    <m/>
    <s v="IC"/>
    <s v="Invest Cont"/>
    <n v="480"/>
    <m/>
    <m/>
    <m/>
    <s v="15600    DICKENS                      ST"/>
    <m/>
    <n v="34.1539"/>
    <n v="-118.4746"/>
  </r>
  <r>
    <n v="200214755"/>
    <d v="2020-09-07T00:00:00"/>
    <x v="256"/>
    <n v="1400"/>
    <n v="2"/>
    <x v="5"/>
    <n v="237"/>
    <n v="2"/>
    <n v="740"/>
    <x v="21"/>
    <s v="1822 0329"/>
    <n v="33"/>
    <s v="F"/>
    <s v="B"/>
    <n v="122"/>
    <s v="VEHICLE, PASSENGER/TRUCK"/>
    <m/>
    <m/>
    <s v="IC"/>
    <s v="Invest Cont"/>
    <n v="740"/>
    <m/>
    <m/>
    <m/>
    <s v="1200 W  3RD                          ST"/>
    <m/>
    <n v="34.056899999999999"/>
    <n v="-118.25830000000001"/>
  </r>
  <r>
    <n v="201211741"/>
    <d v="2020-04-15T00:00:00"/>
    <x v="96"/>
    <n v="2140"/>
    <n v="12"/>
    <x v="8"/>
    <n v="1243"/>
    <n v="2"/>
    <n v="237"/>
    <x v="63"/>
    <s v="1257 1309 0913"/>
    <n v="2"/>
    <s v="M"/>
    <s v="B"/>
    <n v="101"/>
    <s v="STREET"/>
    <n v="307"/>
    <s v="VEHICLE"/>
    <s v="IC"/>
    <s v="Invest Cont"/>
    <n v="237"/>
    <m/>
    <m/>
    <m/>
    <s v="6500 S  WESTERN                      AV"/>
    <m/>
    <n v="33.980600000000003"/>
    <n v="-118.309"/>
  </r>
  <r>
    <n v="200104821"/>
    <d v="2020-01-11T00:00:00"/>
    <x v="265"/>
    <n v="100"/>
    <n v="1"/>
    <x v="1"/>
    <n v="182"/>
    <n v="1"/>
    <n v="341"/>
    <x v="12"/>
    <s v="0344 2032 1822 1309 0377"/>
    <n v="32"/>
    <s v="F"/>
    <s v="H"/>
    <n v="102"/>
    <s v="SIDEWALK"/>
    <m/>
    <m/>
    <s v="IC"/>
    <s v="Invest Cont"/>
    <n v="341"/>
    <m/>
    <m/>
    <m/>
    <s v="FLOWER"/>
    <s v="OLYMPIC"/>
    <n v="34.042999999999999"/>
    <n v="-118.2641"/>
  </r>
  <r>
    <n v="200313257"/>
    <d v="2020-06-26T00:00:00"/>
    <x v="66"/>
    <n v="1530"/>
    <n v="3"/>
    <x v="2"/>
    <n v="327"/>
    <n v="1"/>
    <n v="236"/>
    <x v="46"/>
    <s v="2000 0913 1814 1813 2002 1206 0334 0411 1402"/>
    <n v="38"/>
    <s v="M"/>
    <s v="H"/>
    <n v="501"/>
    <s v="SINGLE FAMILY DWELLING"/>
    <n v="205"/>
    <s v="KITCHEN KNIFE"/>
    <s v="AA"/>
    <s v="Adult Arrest"/>
    <n v="236"/>
    <m/>
    <m/>
    <m/>
    <s v="2600    ORCHARD                      AV"/>
    <m/>
    <n v="34.030299999999997"/>
    <n v="-118.28740000000001"/>
  </r>
  <r>
    <n v="200608824"/>
    <d v="2020-04-06T00:00:00"/>
    <x v="42"/>
    <n v="1735"/>
    <n v="6"/>
    <x v="9"/>
    <n v="659"/>
    <n v="1"/>
    <n v="520"/>
    <x v="25"/>
    <s v="0400 1300 1310 0432 0334 0302 0916 0327"/>
    <n v="31"/>
    <s v="M"/>
    <s v="W"/>
    <n v="101"/>
    <s v="STREET"/>
    <m/>
    <m/>
    <s v="IC"/>
    <s v="Invest Cont"/>
    <n v="520"/>
    <m/>
    <m/>
    <m/>
    <s v="FOUNTAIN"/>
    <s v="SERRANO"/>
    <n v="34.094999999999999"/>
    <n v="-118.307"/>
  </r>
  <r>
    <n v="200616780"/>
    <d v="2020-10-17T00:00:00"/>
    <x v="211"/>
    <n v="1730"/>
    <n v="6"/>
    <x v="9"/>
    <n v="677"/>
    <n v="1"/>
    <n v="440"/>
    <x v="20"/>
    <s v="0344 1822"/>
    <n v="32"/>
    <s v="M"/>
    <s v="H"/>
    <n v="108"/>
    <s v="PARKING LOT"/>
    <m/>
    <m/>
    <s v="IC"/>
    <s v="Invest Cont"/>
    <n v="440"/>
    <m/>
    <m/>
    <m/>
    <s v="800 N  VAN NESS                     AV"/>
    <m/>
    <n v="34.085000000000001"/>
    <n v="-118.31570000000001"/>
  </r>
  <r>
    <n v="201006324"/>
    <d v="2020-02-22T00:00:00"/>
    <x v="323"/>
    <n v="2100"/>
    <n v="10"/>
    <x v="11"/>
    <n v="1097"/>
    <n v="1"/>
    <n v="331"/>
    <x v="23"/>
    <s v="1202 1822 0386 1300 1606"/>
    <n v="78"/>
    <s v="F"/>
    <s v="W"/>
    <n v="104"/>
    <s v="DRIVEWAY"/>
    <m/>
    <m/>
    <s v="IC"/>
    <s v="Invest Cont"/>
    <n v="331"/>
    <m/>
    <m/>
    <m/>
    <s v="4600    WHITE OAK                    AV"/>
    <m/>
    <n v="34.153100000000002"/>
    <n v="-118.5159"/>
  </r>
  <r>
    <n v="200118575"/>
    <d v="2020-09-27T00:00:00"/>
    <x v="272"/>
    <n v="2245"/>
    <n v="1"/>
    <x v="1"/>
    <n v="124"/>
    <n v="2"/>
    <n v="740"/>
    <x v="21"/>
    <s v="1414 1822 0329"/>
    <n v="0"/>
    <s v="X"/>
    <s v="X"/>
    <n v="725"/>
    <s v="GOVERNMENT FACILITY (FEDERAL,STATE, COUNTY &amp; CITY)"/>
    <m/>
    <m/>
    <s v="IC"/>
    <s v="Invest Cont"/>
    <n v="740"/>
    <m/>
    <m/>
    <m/>
    <s v="200 N  MAIN                         ST"/>
    <m/>
    <n v="34.053199999999997"/>
    <n v="-118.24250000000001"/>
  </r>
  <r>
    <n v="201216148"/>
    <d v="2020-07-08T00:00:00"/>
    <x v="315"/>
    <n v="1800"/>
    <n v="12"/>
    <x v="8"/>
    <n v="1249"/>
    <n v="2"/>
    <n v="946"/>
    <x v="8"/>
    <s v="0908 1822"/>
    <n v="0"/>
    <s v="X"/>
    <s v="X"/>
    <n v="101"/>
    <s v="STREET"/>
    <m/>
    <m/>
    <s v="IC"/>
    <s v="Invest Cont"/>
    <n v="946"/>
    <n v="998"/>
    <m/>
    <m/>
    <s v="FIGUEROA"/>
    <s v="65TH                         ST"/>
    <n v="33.980600000000003"/>
    <n v="-118.28270000000001"/>
  </r>
  <r>
    <n v="200706918"/>
    <d v="2020-03-03T00:00:00"/>
    <x v="301"/>
    <n v="800"/>
    <n v="7"/>
    <x v="0"/>
    <n v="721"/>
    <n v="2"/>
    <n v="888"/>
    <x v="24"/>
    <n v="1501"/>
    <n v="33"/>
    <s v="M"/>
    <s v="W"/>
    <n v="701"/>
    <s v="HOSPITAL"/>
    <m/>
    <m/>
    <s v="AO"/>
    <s v="Adult Other"/>
    <n v="888"/>
    <m/>
    <m/>
    <m/>
    <s v="8700 W  GRACIE ALLEN                 DR"/>
    <m/>
    <n v="34.075299999999999"/>
    <n v="-118.37949999999999"/>
  </r>
  <r>
    <n v="201000850"/>
    <d v="2020-09-04T00:00:00"/>
    <x v="84"/>
    <n v="1630"/>
    <n v="10"/>
    <x v="11"/>
    <n v="1018"/>
    <n v="2"/>
    <n v="888"/>
    <x v="24"/>
    <s v="1822 2004 1402 1414"/>
    <n v="33"/>
    <s v="F"/>
    <s v="H"/>
    <n v="502"/>
    <s v="MULTI-UNIT DWELLING (APARTMENT, DUPLEX, ETC)"/>
    <m/>
    <m/>
    <s v="IC"/>
    <s v="Invest Cont"/>
    <n v="888"/>
    <n v="998"/>
    <m/>
    <m/>
    <s v="15700    SATICOY                      ST"/>
    <m/>
    <n v="34.208500000000001"/>
    <n v="-118.4755"/>
  </r>
  <r>
    <n v="200121120"/>
    <d v="2020-11-16T00:00:00"/>
    <x v="122"/>
    <n v="130"/>
    <n v="1"/>
    <x v="1"/>
    <n v="152"/>
    <n v="2"/>
    <n v="860"/>
    <x v="66"/>
    <s v="0913 1402 1415 1409 0942 1206 0522 0551 0529"/>
    <n v="34"/>
    <s v="F"/>
    <s v="H"/>
    <n v="503"/>
    <s v="HOTEL"/>
    <n v="400"/>
    <s v="STRONG-ARM (HANDS, FIST, FEET OR BODILY FORCE)"/>
    <s v="AO"/>
    <s v="Adult Other"/>
    <n v="860"/>
    <n v="998"/>
    <m/>
    <m/>
    <s v="700 W  7TH                          ST"/>
    <m/>
    <n v="34.049100000000003"/>
    <n v="-118.25579999999999"/>
  </r>
  <r>
    <n v="200715282"/>
    <d v="2020-10-25T00:00:00"/>
    <x v="307"/>
    <n v="30"/>
    <n v="7"/>
    <x v="0"/>
    <n v="706"/>
    <n v="1"/>
    <n v="330"/>
    <x v="1"/>
    <s v="0344 0329 1609 1300 1307 1822 1501"/>
    <n v="26"/>
    <s v="M"/>
    <s v="B"/>
    <n v="101"/>
    <s v="STREET"/>
    <n v="500"/>
    <s v="UNKNOWN WEAPON/OTHER WEAPON"/>
    <s v="IC"/>
    <s v="Invest Cont"/>
    <n v="330"/>
    <m/>
    <m/>
    <m/>
    <s v="600 N  ORANGE                       DR"/>
    <m/>
    <n v="34.081899999999997"/>
    <n v="-118.3416"/>
  </r>
  <r>
    <n v="201300777"/>
    <d v="2020-06-06T00:00:00"/>
    <x v="150"/>
    <n v="2235"/>
    <n v="13"/>
    <x v="6"/>
    <n v="1325"/>
    <n v="1"/>
    <n v="230"/>
    <x v="13"/>
    <s v="0302 0334 0450 1822 0906"/>
    <n v="24"/>
    <s v="M"/>
    <s v="H"/>
    <n v="501"/>
    <s v="SINGLE FAMILY DWELLING"/>
    <n v="109"/>
    <s v="SEMI-AUTOMATIC PISTOL"/>
    <s v="IC"/>
    <s v="Invest Cont"/>
    <n v="230"/>
    <m/>
    <m/>
    <m/>
    <s v="1100 E  28TH                         ST"/>
    <m/>
    <n v="34.016800000000003"/>
    <n v="-118.2557"/>
  </r>
  <r>
    <n v="200913796"/>
    <d v="2020-08-21T00:00:00"/>
    <x v="137"/>
    <n v="800"/>
    <n v="9"/>
    <x v="3"/>
    <n v="935"/>
    <n v="1"/>
    <n v="310"/>
    <x v="5"/>
    <s v="0344 1606"/>
    <n v="27"/>
    <s v="M"/>
    <s v="H"/>
    <n v="502"/>
    <s v="MULTI-UNIT DWELLING (APARTMENT, DUPLEX, ETC)"/>
    <m/>
    <m/>
    <s v="IC"/>
    <s v="Invest Cont"/>
    <n v="310"/>
    <m/>
    <m/>
    <m/>
    <s v="14100    ERWIN                        ST"/>
    <m/>
    <n v="34.183599999999998"/>
    <n v="-118.44"/>
  </r>
  <r>
    <n v="200800877"/>
    <d v="2020-12-04T00:00:00"/>
    <x v="302"/>
    <n v="600"/>
    <n v="8"/>
    <x v="12"/>
    <n v="831"/>
    <n v="1"/>
    <n v="310"/>
    <x v="5"/>
    <s v="1822 0358 1402 1601 0314"/>
    <n v="51"/>
    <s v="F"/>
    <s v="W"/>
    <n v="501"/>
    <s v="SINGLE FAMILY DWELLING"/>
    <m/>
    <m/>
    <s v="IC"/>
    <s v="Invest Cont"/>
    <n v="310"/>
    <n v="998"/>
    <m/>
    <m/>
    <s v="11900    DARLINGTON                   AV"/>
    <m/>
    <n v="34.048299999999998"/>
    <n v="-118.4696"/>
  </r>
  <r>
    <n v="200316871"/>
    <d v="2020-09-04T00:00:00"/>
    <x v="84"/>
    <n v="1900"/>
    <n v="3"/>
    <x v="2"/>
    <n v="353"/>
    <n v="1"/>
    <n v="330"/>
    <x v="1"/>
    <s v="1822 1609 0329 0344 0394 0386 1307"/>
    <n v="39"/>
    <s v="F"/>
    <s v="H"/>
    <n v="501"/>
    <s v="SINGLE FAMILY DWELLING"/>
    <m/>
    <m/>
    <s v="IC"/>
    <s v="Invest Cont"/>
    <n v="330"/>
    <m/>
    <m/>
    <m/>
    <s v="3700    SOMERSET                     DR"/>
    <m/>
    <n v="34.0197"/>
    <n v="-118.3373"/>
  </r>
  <r>
    <n v="200109693"/>
    <d v="2020-03-26T00:00:00"/>
    <x v="244"/>
    <n v="1145"/>
    <n v="1"/>
    <x v="1"/>
    <n v="164"/>
    <n v="1"/>
    <n v="440"/>
    <x v="20"/>
    <n v="344"/>
    <n v="56"/>
    <s v="M"/>
    <s v="B"/>
    <n v="102"/>
    <s v="SIDEWALK"/>
    <m/>
    <m/>
    <s v="IC"/>
    <s v="Invest Cont"/>
    <n v="440"/>
    <m/>
    <m/>
    <m/>
    <s v="600 S  MAIN                         ST"/>
    <m/>
    <n v="34.045299999999997"/>
    <n v="-118.2499"/>
  </r>
  <r>
    <n v="200513744"/>
    <d v="2020-09-04T00:00:00"/>
    <x v="49"/>
    <n v="2000"/>
    <n v="5"/>
    <x v="10"/>
    <n v="508"/>
    <n v="1"/>
    <n v="510"/>
    <x v="0"/>
    <m/>
    <n v="0"/>
    <m/>
    <m/>
    <n v="101"/>
    <s v="STREET"/>
    <m/>
    <m/>
    <s v="IC"/>
    <s v="Invest Cont"/>
    <n v="510"/>
    <m/>
    <m/>
    <m/>
    <s v="23300 S  WESTERN                      AV"/>
    <m/>
    <n v="33.814399999999999"/>
    <n v="-118.30880000000001"/>
  </r>
  <r>
    <n v="200316567"/>
    <d v="2020-08-31T00:00:00"/>
    <x v="30"/>
    <n v="1400"/>
    <n v="3"/>
    <x v="2"/>
    <n v="343"/>
    <n v="2"/>
    <n v="740"/>
    <x v="21"/>
    <s v="0329 1822 0321"/>
    <n v="0"/>
    <s v="X"/>
    <s v="X"/>
    <n v="704"/>
    <s v="ELEMENTARY SCHOOL"/>
    <m/>
    <m/>
    <s v="IC"/>
    <s v="Invest Cont"/>
    <n v="740"/>
    <m/>
    <m/>
    <m/>
    <s v="5400    RODEO                        PL"/>
    <m/>
    <n v="34.0212"/>
    <n v="-118.36579999999999"/>
  </r>
  <r>
    <n v="200606458"/>
    <d v="2020-02-19T00:00:00"/>
    <x v="45"/>
    <n v="1500"/>
    <n v="6"/>
    <x v="9"/>
    <n v="663"/>
    <n v="1"/>
    <n v="341"/>
    <x v="12"/>
    <s v="0344 0358 1822"/>
    <n v="36"/>
    <s v="M"/>
    <s v="W"/>
    <n v="221"/>
    <s v="PUBLIC STORAGE"/>
    <m/>
    <m/>
    <s v="IC"/>
    <s v="Invest Cont"/>
    <n v="341"/>
    <m/>
    <m/>
    <m/>
    <s v="6800    SANTA MONICA                 BL"/>
    <m/>
    <n v="34.090699999999998"/>
    <n v="-118.3386"/>
  </r>
  <r>
    <n v="200916727"/>
    <d v="2020-11-02T00:00:00"/>
    <x v="245"/>
    <n v="530"/>
    <n v="9"/>
    <x v="3"/>
    <n v="976"/>
    <n v="1"/>
    <n v="510"/>
    <x v="0"/>
    <m/>
    <n v="0"/>
    <m/>
    <m/>
    <n v="123"/>
    <s v="PARKING UNDERGROUND/BUILDING"/>
    <m/>
    <m/>
    <s v="IC"/>
    <s v="Invest Cont"/>
    <n v="510"/>
    <m/>
    <m/>
    <m/>
    <s v="13300    MOORPARK                     ST"/>
    <m/>
    <n v="34.150399999999998"/>
    <n v="-118.4228"/>
  </r>
  <r>
    <n v="201114344"/>
    <d v="2020-10-05T00:00:00"/>
    <x v="91"/>
    <n v="630"/>
    <n v="11"/>
    <x v="7"/>
    <n v="1176"/>
    <n v="1"/>
    <n v="510"/>
    <x v="0"/>
    <m/>
    <n v="0"/>
    <m/>
    <m/>
    <n v="101"/>
    <s v="STREET"/>
    <m/>
    <m/>
    <s v="IC"/>
    <s v="Invest Cont"/>
    <n v="510"/>
    <m/>
    <m/>
    <m/>
    <s v="2400    GATEWOOD                     ST"/>
    <m/>
    <n v="34.089399999999998"/>
    <n v="-118.2311"/>
  </r>
  <r>
    <n v="201114266"/>
    <d v="2020-10-03T00:00:00"/>
    <x v="163"/>
    <n v="1700"/>
    <n v="11"/>
    <x v="7"/>
    <n v="1183"/>
    <n v="1"/>
    <n v="440"/>
    <x v="20"/>
    <s v="0394 1402"/>
    <n v="37"/>
    <s v="F"/>
    <s v="W"/>
    <n v="502"/>
    <s v="MULTI-UNIT DWELLING (APARTMENT, DUPLEX, ETC)"/>
    <m/>
    <m/>
    <s v="IC"/>
    <s v="Invest Cont"/>
    <n v="440"/>
    <n v="998"/>
    <m/>
    <m/>
    <s v="1500    LUCRETIA                     AV"/>
    <m/>
    <n v="34.080599999999997"/>
    <n v="-118.25700000000001"/>
  </r>
  <r>
    <n v="200606619"/>
    <d v="2020-02-19T00:00:00"/>
    <x v="270"/>
    <n v="2005"/>
    <n v="6"/>
    <x v="9"/>
    <n v="666"/>
    <n v="1"/>
    <n v="440"/>
    <x v="20"/>
    <n v="344"/>
    <n v="27"/>
    <s v="M"/>
    <s v="W"/>
    <n v="717"/>
    <s v="HEALTH SPA/GYM"/>
    <m/>
    <m/>
    <s v="IC"/>
    <s v="Invest Cont"/>
    <n v="440"/>
    <m/>
    <m/>
    <m/>
    <s v="6300 W  SUNSET                       BL"/>
    <m/>
    <n v="34.097999999999999"/>
    <n v="-118.3267"/>
  </r>
  <r>
    <n v="201106797"/>
    <d v="2020-03-02T00:00:00"/>
    <x v="72"/>
    <n v="1530"/>
    <n v="11"/>
    <x v="7"/>
    <n v="1102"/>
    <n v="1"/>
    <n v="331"/>
    <x v="23"/>
    <s v="1608 0385"/>
    <n v="0"/>
    <s v="X"/>
    <s v="X"/>
    <n v="121"/>
    <s v="YARD (RESIDENTIAL/BUSINESS)"/>
    <m/>
    <m/>
    <s v="IC"/>
    <s v="Invest Cont"/>
    <n v="331"/>
    <m/>
    <m/>
    <m/>
    <s v="3900    CHEVY CHASE                  DR"/>
    <m/>
    <n v="34.133400000000002"/>
    <n v="-118.27249999999999"/>
  </r>
  <r>
    <n v="200812694"/>
    <d v="2020-08-06T00:00:00"/>
    <x v="268"/>
    <n v="1630"/>
    <n v="8"/>
    <x v="12"/>
    <n v="806"/>
    <n v="1"/>
    <n v="341"/>
    <x v="12"/>
    <s v="0344 1822 0352"/>
    <n v="43"/>
    <s v="M"/>
    <s v="O"/>
    <n v="118"/>
    <s v="CONSTRUCTION SITE"/>
    <m/>
    <m/>
    <s v="IC"/>
    <s v="Invest Cont"/>
    <n v="341"/>
    <m/>
    <m/>
    <m/>
    <s v="600    NIMES                        RD"/>
    <m/>
    <n v="34.0867"/>
    <n v="-118.4385"/>
  </r>
  <r>
    <n v="200714723"/>
    <d v="2020-10-07T00:00:00"/>
    <x v="76"/>
    <n v="730"/>
    <n v="7"/>
    <x v="0"/>
    <n v="743"/>
    <n v="2"/>
    <n v="624"/>
    <x v="15"/>
    <n v="444"/>
    <n v="59"/>
    <s v="M"/>
    <s v="W"/>
    <n v="701"/>
    <s v="HOSPITAL"/>
    <n v="400"/>
    <s v="STRONG-ARM (HANDS, FIST, FEET OR BODILY FORCE)"/>
    <s v="IC"/>
    <s v="Invest Cont"/>
    <n v="624"/>
    <m/>
    <m/>
    <m/>
    <s v="5900 W  OLYMPIC                      BL"/>
    <m/>
    <n v="34.057499999999997"/>
    <n v="-118.3599"/>
  </r>
  <r>
    <n v="201305761"/>
    <d v="2020-01-31T00:00:00"/>
    <x v="169"/>
    <n v="2015"/>
    <n v="13"/>
    <x v="6"/>
    <n v="1377"/>
    <n v="1"/>
    <n v="230"/>
    <x v="13"/>
    <s v="1822 0416 1218"/>
    <n v="69"/>
    <s v="F"/>
    <s v="H"/>
    <n v="101"/>
    <s v="STREET"/>
    <n v="500"/>
    <s v="UNKNOWN WEAPON/OTHER WEAPON"/>
    <s v="IC"/>
    <s v="Invest Cont"/>
    <n v="230"/>
    <m/>
    <m/>
    <m/>
    <s v="5700    DUARTE                       ST"/>
    <m/>
    <n v="33.990699999999997"/>
    <n v="-118.2422"/>
  </r>
  <r>
    <n v="201225021"/>
    <d v="2020-11-23T00:00:00"/>
    <x v="219"/>
    <n v="2100"/>
    <n v="12"/>
    <x v="8"/>
    <n v="1248"/>
    <n v="1"/>
    <n v="510"/>
    <x v="0"/>
    <m/>
    <n v="0"/>
    <m/>
    <m/>
    <n v="101"/>
    <s v="STREET"/>
    <m/>
    <m/>
    <s v="IC"/>
    <s v="Invest Cont"/>
    <n v="510"/>
    <m/>
    <m/>
    <m/>
    <s v="MENLO"/>
    <s v="66TH                         ST"/>
    <n v="33.979199999999999"/>
    <n v="-118.2893"/>
  </r>
  <r>
    <n v="201300879"/>
    <d v="2020-07-25T00:00:00"/>
    <x v="338"/>
    <n v="1350"/>
    <n v="13"/>
    <x v="6"/>
    <n v="1307"/>
    <n v="1"/>
    <n v="230"/>
    <x v="13"/>
    <s v="1407 0913 0432 1100"/>
    <n v="27"/>
    <s v="M"/>
    <s v="B"/>
    <n v="101"/>
    <s v="STREET"/>
    <n v="102"/>
    <s v="HAND GUN"/>
    <s v="AO"/>
    <s v="Adult Other"/>
    <n v="230"/>
    <n v="998"/>
    <m/>
    <m/>
    <s v="GLADYS                       ST"/>
    <s v="7TH                          ST"/>
    <n v="34.038699999999999"/>
    <n v="-118.2439"/>
  </r>
  <r>
    <n v="200112630"/>
    <d v="2020-06-01T00:00:00"/>
    <x v="14"/>
    <n v="1700"/>
    <n v="1"/>
    <x v="1"/>
    <n v="101"/>
    <n v="1"/>
    <n v="330"/>
    <x v="1"/>
    <s v="1307 0344 0329 1609 1822"/>
    <n v="31"/>
    <s v="F"/>
    <s v="O"/>
    <n v="101"/>
    <s v="STREET"/>
    <m/>
    <m/>
    <s v="IC"/>
    <s v="Invest Cont"/>
    <n v="330"/>
    <m/>
    <m/>
    <m/>
    <s v="COLLEGE"/>
    <s v="FIGUEROA"/>
    <n v="34.066299999999998"/>
    <n v="-118.2441"/>
  </r>
  <r>
    <n v="200304263"/>
    <d v="2020-01-05T00:00:00"/>
    <x v="275"/>
    <n v="1300"/>
    <n v="3"/>
    <x v="2"/>
    <n v="375"/>
    <n v="1"/>
    <n v="440"/>
    <x v="20"/>
    <s v="0344 1202 2032"/>
    <n v="69"/>
    <s v="F"/>
    <s v="H"/>
    <n v="708"/>
    <s v="CHURCH/CHAPEL (CHANGED 03-03 FROM CHURCH/TEMPLE)"/>
    <m/>
    <m/>
    <s v="IC"/>
    <s v="Invest Cont"/>
    <n v="440"/>
    <m/>
    <m/>
    <m/>
    <s v="3900 S  WESTERN                      AV"/>
    <m/>
    <n v="34.014600000000002"/>
    <n v="-118.313"/>
  </r>
  <r>
    <n v="200208637"/>
    <d v="2020-04-06T00:00:00"/>
    <x v="136"/>
    <n v="1730"/>
    <n v="2"/>
    <x v="5"/>
    <n v="271"/>
    <n v="1"/>
    <n v="510"/>
    <x v="0"/>
    <m/>
    <n v="0"/>
    <m/>
    <m/>
    <n v="101"/>
    <s v="STREET"/>
    <m/>
    <m/>
    <s v="IC"/>
    <s v="Invest Cont"/>
    <n v="510"/>
    <m/>
    <m/>
    <m/>
    <s v="900 S  ALVARADO                     ST"/>
    <m/>
    <n v="34.052900000000001"/>
    <n v="-118.28189999999999"/>
  </r>
  <r>
    <n v="200115415"/>
    <d v="2020-07-27T00:00:00"/>
    <x v="279"/>
    <n v="2043"/>
    <n v="1"/>
    <x v="1"/>
    <n v="153"/>
    <n v="1"/>
    <n v="310"/>
    <x v="5"/>
    <s v="1609 0344 1822 0325"/>
    <n v="0"/>
    <s v="M"/>
    <s v="W"/>
    <n v="203"/>
    <s v="OTHER BUSINESS"/>
    <m/>
    <m/>
    <s v="IC"/>
    <s v="Invest Cont"/>
    <n v="310"/>
    <m/>
    <m/>
    <m/>
    <s v="500 S  BROADWAY"/>
    <m/>
    <n v="34.047400000000003"/>
    <n v="-118.2513"/>
  </r>
  <r>
    <n v="201113320"/>
    <d v="2020-09-06T00:00:00"/>
    <x v="120"/>
    <n v="1845"/>
    <n v="11"/>
    <x v="7"/>
    <n v="1151"/>
    <n v="2"/>
    <n v="626"/>
    <x v="10"/>
    <s v="2000 0400 0448 0913 1814"/>
    <n v="54"/>
    <s v="F"/>
    <s v="H"/>
    <n v="503"/>
    <s v="HOTEL"/>
    <n v="400"/>
    <s v="STRONG-ARM (HANDS, FIST, FEET OR BODILY FORCE)"/>
    <s v="AO"/>
    <s v="Adult Other"/>
    <n v="626"/>
    <m/>
    <m/>
    <m/>
    <s v="1400 N  VERMONT                      AV"/>
    <m/>
    <n v="34.098599999999998"/>
    <n v="-118.2962"/>
  </r>
  <r>
    <n v="200607550"/>
    <d v="2020-03-08T00:00:00"/>
    <x v="330"/>
    <n v="2330"/>
    <n v="6"/>
    <x v="9"/>
    <n v="663"/>
    <n v="1"/>
    <n v="341"/>
    <x v="12"/>
    <s v="0344 1822"/>
    <n v="36"/>
    <s v="M"/>
    <s v="W"/>
    <n v="254"/>
    <s v="STUDIO (FILM/PHOTOGRAPHIC/MUSIC)"/>
    <m/>
    <m/>
    <s v="IC"/>
    <s v="Invest Cont"/>
    <n v="341"/>
    <m/>
    <m/>
    <m/>
    <s v="1100    SEWARD                       ST"/>
    <m/>
    <n v="34.090699999999998"/>
    <n v="-118.33839999999999"/>
  </r>
  <r>
    <n v="200612801"/>
    <d v="2020-07-19T00:00:00"/>
    <x v="353"/>
    <n v="1700"/>
    <n v="6"/>
    <x v="9"/>
    <n v="679"/>
    <n v="1"/>
    <n v="510"/>
    <x v="0"/>
    <m/>
    <n v="0"/>
    <m/>
    <m/>
    <n v="101"/>
    <s v="STREET"/>
    <m/>
    <m/>
    <s v="IC"/>
    <s v="Invest Cont"/>
    <n v="510"/>
    <m/>
    <m/>
    <m/>
    <s v="SANTA MONICA                 BL"/>
    <s v="HOBART                       BL"/>
    <n v="34.090800000000002"/>
    <n v="-118.3052"/>
  </r>
  <r>
    <n v="200508080"/>
    <d v="2020-04-09T00:00:00"/>
    <x v="139"/>
    <n v="1630"/>
    <n v="5"/>
    <x v="10"/>
    <n v="524"/>
    <n v="1"/>
    <n v="510"/>
    <x v="0"/>
    <m/>
    <n v="0"/>
    <m/>
    <m/>
    <n v="101"/>
    <s v="STREET"/>
    <m/>
    <m/>
    <s v="IC"/>
    <s v="Invest Cont"/>
    <n v="510"/>
    <m/>
    <m/>
    <m/>
    <s v="500    FRIGATE                      AV"/>
    <m/>
    <n v="33.774799999999999"/>
    <n v="-118.2784"/>
  </r>
  <r>
    <n v="200309179"/>
    <d v="2020-03-29T00:00:00"/>
    <x v="128"/>
    <n v="1800"/>
    <n v="3"/>
    <x v="2"/>
    <n v="361"/>
    <n v="1"/>
    <n v="510"/>
    <x v="0"/>
    <m/>
    <n v="0"/>
    <m/>
    <m/>
    <n v="101"/>
    <s v="STREET"/>
    <m/>
    <m/>
    <s v="IC"/>
    <s v="Invest Cont"/>
    <n v="510"/>
    <m/>
    <m/>
    <m/>
    <s v="4000    URSULA                       AV"/>
    <m/>
    <n v="34.014899999999997"/>
    <n v="-118.3524"/>
  </r>
  <r>
    <n v="200917775"/>
    <d v="2020-11-28T00:00:00"/>
    <x v="313"/>
    <n v="1555"/>
    <n v="9"/>
    <x v="3"/>
    <n v="906"/>
    <n v="2"/>
    <n v="354"/>
    <x v="14"/>
    <n v="922"/>
    <n v="40"/>
    <s v="F"/>
    <s v="W"/>
    <n v="605"/>
    <s v="AUTOMATED TELLER MACHINE (ATM)"/>
    <m/>
    <m/>
    <s v="IC"/>
    <s v="Invest Cont"/>
    <n v="354"/>
    <m/>
    <m/>
    <m/>
    <s v="7200    TYRONE                       AV"/>
    <m/>
    <n v="34.2012"/>
    <n v="-118.4444"/>
  </r>
  <r>
    <n v="200907701"/>
    <d v="2020-03-22T00:00:00"/>
    <x v="198"/>
    <n v="1300"/>
    <n v="9"/>
    <x v="3"/>
    <n v="989"/>
    <n v="1"/>
    <n v="330"/>
    <x v="1"/>
    <n v="344"/>
    <n v="32"/>
    <s v="F"/>
    <s v="W"/>
    <n v="108"/>
    <s v="PARKING LOT"/>
    <m/>
    <m/>
    <s v="IC"/>
    <s v="Invest Cont"/>
    <n v="330"/>
    <m/>
    <m/>
    <m/>
    <s v="MOORPARK                     ST"/>
    <s v="WOODMAN                      AV"/>
    <n v="34.150399999999998"/>
    <n v="-118.4312"/>
  </r>
  <r>
    <n v="200121747"/>
    <d v="2020-11-30T00:00:00"/>
    <x v="18"/>
    <n v="1440"/>
    <n v="1"/>
    <x v="1"/>
    <n v="191"/>
    <n v="2"/>
    <n v="625"/>
    <x v="44"/>
    <s v="0903 2055 1514 1822 1300 0319 0345 1310 0919 0447"/>
    <n v="54"/>
    <s v="F"/>
    <s v="B"/>
    <n v="101"/>
    <s v="STREET"/>
    <n v="500"/>
    <s v="UNKNOWN WEAPON/OTHER WEAPON"/>
    <s v="IC"/>
    <s v="Invest Cont"/>
    <n v="625"/>
    <m/>
    <m/>
    <m/>
    <s v="1200 W  PICO                         BL"/>
    <m/>
    <n v="34.042299999999997"/>
    <n v="-118.2718"/>
  </r>
  <r>
    <n v="200104419"/>
    <d v="2020-01-06T00:00:00"/>
    <x v="281"/>
    <n v="2230"/>
    <n v="1"/>
    <x v="1"/>
    <n v="161"/>
    <n v="1"/>
    <n v="440"/>
    <x v="20"/>
    <s v="1822 0344 2032"/>
    <n v="45"/>
    <s v="M"/>
    <s v="H"/>
    <n v="404"/>
    <s v="DEPARTMENT STORE"/>
    <m/>
    <m/>
    <s v="IC"/>
    <s v="Invest Cont"/>
    <n v="440"/>
    <m/>
    <m/>
    <m/>
    <s v="700 S  FIGUEROA                     ST"/>
    <m/>
    <n v="34.048299999999998"/>
    <n v="-118.26309999999999"/>
  </r>
  <r>
    <n v="200309142"/>
    <d v="2020-03-28T00:00:00"/>
    <x v="128"/>
    <n v="1415"/>
    <n v="3"/>
    <x v="2"/>
    <n v="395"/>
    <n v="1"/>
    <n v="341"/>
    <x v="12"/>
    <s v="1202 0344 0377 2032"/>
    <n v="63"/>
    <s v="M"/>
    <s v="H"/>
    <n v="602"/>
    <s v="BANK"/>
    <m/>
    <m/>
    <s v="AA"/>
    <s v="Adult Arrest"/>
    <n v="341"/>
    <m/>
    <m/>
    <m/>
    <s v="4100 S  WESTERN                      AV"/>
    <m/>
    <n v="34.009900000000002"/>
    <n v="-118.30889999999999"/>
  </r>
  <r>
    <n v="200305071"/>
    <d v="2020-01-19T00:00:00"/>
    <x v="230"/>
    <n v="1430"/>
    <n v="3"/>
    <x v="2"/>
    <n v="363"/>
    <n v="1"/>
    <n v="442"/>
    <x v="16"/>
    <s v="0104 0325 0378"/>
    <n v="0"/>
    <s v="X"/>
    <s v="X"/>
    <n v="404"/>
    <s v="DEPARTMENT STORE"/>
    <m/>
    <m/>
    <s v="IC"/>
    <s v="Invest Cont"/>
    <n v="442"/>
    <m/>
    <m/>
    <m/>
    <s v="4000    CRENSHAW                     BL"/>
    <m/>
    <n v="34.0124"/>
    <n v="-118.3351"/>
  </r>
  <r>
    <n v="200909747"/>
    <d v="2020-05-16T00:00:00"/>
    <x v="112"/>
    <n v="1453"/>
    <n v="9"/>
    <x v="3"/>
    <n v="971"/>
    <n v="2"/>
    <n v="956"/>
    <x v="29"/>
    <n v="1906"/>
    <n v="43"/>
    <s v="F"/>
    <s v="B"/>
    <n v="502"/>
    <s v="MULTI-UNIT DWELLING (APARTMENT, DUPLEX, ETC)"/>
    <m/>
    <m/>
    <s v="AO"/>
    <s v="Adult Other"/>
    <n v="956"/>
    <m/>
    <m/>
    <m/>
    <s v="4600    KESTER                       AV"/>
    <m/>
    <n v="34.156399999999998"/>
    <n v="-118.46299999999999"/>
  </r>
  <r>
    <n v="200812572"/>
    <d v="2020-08-03T00:00:00"/>
    <x v="357"/>
    <n v="150"/>
    <n v="8"/>
    <x v="12"/>
    <n v="895"/>
    <n v="2"/>
    <n v="624"/>
    <x v="15"/>
    <s v="0400 0913"/>
    <n v="27"/>
    <s v="F"/>
    <s v="B"/>
    <n v="514"/>
    <s v="GROUP HOME"/>
    <n v="400"/>
    <s v="STRONG-ARM (HANDS, FIST, FEET OR BODILY FORCE)"/>
    <s v="JA"/>
    <s v="Juv Arrest"/>
    <n v="624"/>
    <m/>
    <m/>
    <m/>
    <s v="3200    MOTOR                        AV"/>
    <m/>
    <n v="34.030999999999999"/>
    <n v="-118.411"/>
  </r>
  <r>
    <n v="201111652"/>
    <d v="2020-07-20T00:00:00"/>
    <x v="12"/>
    <n v="515"/>
    <n v="11"/>
    <x v="7"/>
    <n v="1136"/>
    <n v="1"/>
    <n v="420"/>
    <x v="33"/>
    <n v="344"/>
    <n v="39"/>
    <s v="M"/>
    <s v="W"/>
    <n v="501"/>
    <s v="SINGLE FAMILY DWELLING"/>
    <m/>
    <m/>
    <s v="IC"/>
    <s v="Invest Cont"/>
    <n v="420"/>
    <m/>
    <m/>
    <m/>
    <s v="4100    EAGLE ROCK                   BL"/>
    <m/>
    <n v="34.120899999999999"/>
    <n v="-118.227"/>
  </r>
  <r>
    <n v="200409396"/>
    <d v="2020-05-31T00:00:00"/>
    <x v="299"/>
    <n v="1300"/>
    <n v="4"/>
    <x v="4"/>
    <n v="437"/>
    <n v="1"/>
    <n v="320"/>
    <x v="36"/>
    <m/>
    <n v="0"/>
    <s v="X"/>
    <s v="X"/>
    <n v="721"/>
    <s v="HIGH SCHOOL"/>
    <m/>
    <m/>
    <s v="IC"/>
    <s v="Invest Cont"/>
    <n v="320"/>
    <m/>
    <m/>
    <m/>
    <s v="4500    MULTNOMAH                    ST"/>
    <m/>
    <n v="34.0702"/>
    <n v="-118.188"/>
  </r>
  <r>
    <n v="200108153"/>
    <d v="2020-02-29T00:00:00"/>
    <x v="125"/>
    <n v="200"/>
    <n v="1"/>
    <x v="1"/>
    <n v="111"/>
    <n v="2"/>
    <n v="624"/>
    <x v="15"/>
    <s v="0419 0416 0446 0913"/>
    <n v="35"/>
    <s v="F"/>
    <s v="H"/>
    <n v="501"/>
    <s v="SINGLE FAMILY DWELLING"/>
    <n v="400"/>
    <s v="STRONG-ARM (HANDS, FIST, FEET OR BODILY FORCE)"/>
    <s v="AO"/>
    <s v="Adult Other"/>
    <n v="624"/>
    <m/>
    <m/>
    <m/>
    <s v="700    YALE                         ST"/>
    <m/>
    <n v="34.061199999999999"/>
    <n v="-118.24169999999999"/>
  </r>
  <r>
    <n v="200310234"/>
    <d v="2020-04-21T00:00:00"/>
    <x v="32"/>
    <n v="1615"/>
    <n v="3"/>
    <x v="2"/>
    <n v="361"/>
    <n v="1"/>
    <n v="210"/>
    <x v="11"/>
    <s v="0104 0325 0945 0342 0416 0444 0378"/>
    <n v="19"/>
    <s v="X"/>
    <s v="X"/>
    <n v="402"/>
    <s v="MARKET"/>
    <n v="400"/>
    <s v="STRONG-ARM (HANDS, FIST, FEET OR BODILY FORCE)"/>
    <s v="IC"/>
    <s v="Invest Cont"/>
    <n v="210"/>
    <m/>
    <m/>
    <m/>
    <s v="5000    OBAMA                        BL"/>
    <m/>
    <n v="34.017099999999999"/>
    <n v="-118.3531"/>
  </r>
  <r>
    <n v="200114352"/>
    <d v="2020-07-05T00:00:00"/>
    <x v="79"/>
    <n v="1100"/>
    <n v="1"/>
    <x v="1"/>
    <n v="158"/>
    <n v="1"/>
    <n v="330"/>
    <x v="1"/>
    <s v="1307 0344 0329 0321 1609 1822 0352"/>
    <n v="58"/>
    <s v="M"/>
    <s v="O"/>
    <n v="101"/>
    <s v="STREET"/>
    <m/>
    <m/>
    <s v="IC"/>
    <s v="Invest Cont"/>
    <n v="330"/>
    <m/>
    <m/>
    <m/>
    <s v="INDUSTRIAL"/>
    <s v="KOHLER"/>
    <n v="34.038200000000003"/>
    <n v="-118.24169999999999"/>
  </r>
  <r>
    <n v="200614249"/>
    <d v="2020-08-21T00:00:00"/>
    <x v="144"/>
    <n v="2300"/>
    <n v="6"/>
    <x v="9"/>
    <n v="637"/>
    <n v="1"/>
    <n v="761"/>
    <x v="35"/>
    <s v="0443 0913 0361"/>
    <n v="28"/>
    <s v="F"/>
    <s v="B"/>
    <n v="502"/>
    <s v="MULTI-UNIT DWELLING (APARTMENT, DUPLEX, ETC)"/>
    <n v="511"/>
    <s v="VERBAL THREAT"/>
    <s v="IC"/>
    <s v="Invest Cont"/>
    <n v="761"/>
    <n v="930"/>
    <m/>
    <m/>
    <s v="1700 N  GOWER                        ST"/>
    <m/>
    <n v="34.101700000000001"/>
    <n v="-118.3224"/>
  </r>
  <r>
    <n v="201226545"/>
    <d v="2020-09-03T00:00:00"/>
    <x v="84"/>
    <n v="1200"/>
    <n v="12"/>
    <x v="8"/>
    <n v="1269"/>
    <n v="2"/>
    <n v="740"/>
    <x v="21"/>
    <n v="329"/>
    <n v="44"/>
    <s v="F"/>
    <s v="H"/>
    <n v="101"/>
    <s v="STREET"/>
    <m/>
    <m/>
    <s v="IC"/>
    <s v="Invest Cont"/>
    <n v="740"/>
    <m/>
    <m/>
    <m/>
    <s v="8000    MCKINLEY                     AV"/>
    <m/>
    <n v="33.966000000000001"/>
    <n v="-118.2608"/>
  </r>
  <r>
    <n v="200113317"/>
    <d v="2020-06-08T00:00:00"/>
    <x v="299"/>
    <n v="2230"/>
    <n v="1"/>
    <x v="1"/>
    <n v="133"/>
    <n v="1"/>
    <n v="231"/>
    <x v="51"/>
    <s v="1212 1822"/>
    <n v="0"/>
    <s v="F"/>
    <s v="O"/>
    <n v="101"/>
    <s v="STREET"/>
    <n v="500"/>
    <s v="UNKNOWN WEAPON/OTHER WEAPON"/>
    <s v="IC"/>
    <s v="Invest Cont"/>
    <n v="231"/>
    <m/>
    <m/>
    <m/>
    <s v="SPRING                       ST"/>
    <s v="2ND                          ST"/>
    <n v="34.051699999999997"/>
    <n v="-118.2456"/>
  </r>
  <r>
    <n v="201110700"/>
    <d v="2020-06-22T00:00:00"/>
    <x v="334"/>
    <n v="1700"/>
    <n v="11"/>
    <x v="7"/>
    <n v="1147"/>
    <n v="1"/>
    <n v="331"/>
    <x v="23"/>
    <s v="1602 0385"/>
    <n v="37"/>
    <s v="M"/>
    <s v="H"/>
    <n v="101"/>
    <s v="STREET"/>
    <m/>
    <m/>
    <s v="IC"/>
    <s v="Invest Cont"/>
    <n v="331"/>
    <m/>
    <m/>
    <m/>
    <s v="CYPRESS"/>
    <s v="GRANADA"/>
    <n v="34.0959"/>
    <n v="-118.2289"/>
  </r>
  <r>
    <n v="200212702"/>
    <d v="2020-07-17T00:00:00"/>
    <x v="21"/>
    <n v="1900"/>
    <n v="2"/>
    <x v="5"/>
    <n v="237"/>
    <n v="2"/>
    <n v="662"/>
    <x v="17"/>
    <s v="1822 0701"/>
    <n v="31"/>
    <s v="F"/>
    <s v="H"/>
    <n v="502"/>
    <s v="MULTI-UNIT DWELLING (APARTMENT, DUPLEX, ETC)"/>
    <m/>
    <m/>
    <s v="IC"/>
    <s v="Invest Cont"/>
    <n v="662"/>
    <m/>
    <m/>
    <m/>
    <s v="200    COLUMBIA                     AV"/>
    <m/>
    <n v="34.060600000000001"/>
    <n v="-118.2632"/>
  </r>
  <r>
    <n v="200605447"/>
    <d v="2020-02-01T00:00:00"/>
    <x v="87"/>
    <n v="5"/>
    <n v="6"/>
    <x v="9"/>
    <n v="646"/>
    <n v="1"/>
    <n v="510"/>
    <x v="0"/>
    <m/>
    <n v="0"/>
    <m/>
    <m/>
    <n v="101"/>
    <s v="STREET"/>
    <m/>
    <m/>
    <s v="IC"/>
    <s v="Invest Cont"/>
    <n v="510"/>
    <m/>
    <m/>
    <m/>
    <s v="SELMA"/>
    <s v="CAHUENGA"/>
    <n v="34.099800000000002"/>
    <n v="-118.3295"/>
  </r>
  <r>
    <n v="200120816"/>
    <d v="2020-11-09T00:00:00"/>
    <x v="313"/>
    <n v="1830"/>
    <n v="1"/>
    <x v="1"/>
    <n v="162"/>
    <n v="2"/>
    <n v="626"/>
    <x v="10"/>
    <s v="2000 1814 0408 1251 0913 1414"/>
    <n v="22"/>
    <s v="F"/>
    <s v="W"/>
    <n v="502"/>
    <s v="MULTI-UNIT DWELLING (APARTMENT, DUPLEX, ETC)"/>
    <n v="400"/>
    <s v="STRONG-ARM (HANDS, FIST, FEET OR BODILY FORCE)"/>
    <s v="AA"/>
    <s v="Adult Arrest"/>
    <n v="626"/>
    <m/>
    <m/>
    <m/>
    <s v="700 S  GRAND                        AV"/>
    <m/>
    <n v="34.046900000000001"/>
    <n v="-118.2569"/>
  </r>
  <r>
    <n v="201109118"/>
    <d v="2020-05-07T00:00:00"/>
    <x v="136"/>
    <n v="1230"/>
    <n v="11"/>
    <x v="7"/>
    <n v="1141"/>
    <n v="2"/>
    <n v="354"/>
    <x v="14"/>
    <s v="0928 0377"/>
    <n v="29"/>
    <s v="M"/>
    <s v="A"/>
    <n v="501"/>
    <s v="SINGLE FAMILY DWELLING"/>
    <m/>
    <m/>
    <s v="IC"/>
    <s v="Invest Cont"/>
    <n v="354"/>
    <m/>
    <m/>
    <m/>
    <s v="1700 N  VERMONT                      AV"/>
    <m/>
    <n v="34.109499999999997"/>
    <n v="-118.2958"/>
  </r>
  <r>
    <n v="200811582"/>
    <d v="2020-07-07T00:00:00"/>
    <x v="70"/>
    <n v="1800"/>
    <n v="8"/>
    <x v="12"/>
    <n v="859"/>
    <n v="2"/>
    <n v="930"/>
    <x v="30"/>
    <s v="0421 1822"/>
    <n v="35"/>
    <s v="M"/>
    <s v="W"/>
    <n v="502"/>
    <s v="MULTI-UNIT DWELLING (APARTMENT, DUPLEX, ETC)"/>
    <n v="511"/>
    <s v="VERBAL THREAT"/>
    <s v="IC"/>
    <s v="Invest Cont"/>
    <n v="930"/>
    <m/>
    <m/>
    <m/>
    <s v="1400 S  WOOSTER                      ST"/>
    <m/>
    <n v="34.054400000000001"/>
    <n v="-118.3826"/>
  </r>
  <r>
    <n v="200101073"/>
    <d v="2020-10-24T00:00:00"/>
    <x v="82"/>
    <n v="740"/>
    <n v="1"/>
    <x v="1"/>
    <n v="182"/>
    <n v="2"/>
    <n v="624"/>
    <x v="15"/>
    <s v="0416 0334 2004 1822"/>
    <n v="31"/>
    <s v="M"/>
    <s v="B"/>
    <n v="102"/>
    <s v="SIDEWALK"/>
    <n v="308"/>
    <s v="STICK"/>
    <s v="AA"/>
    <s v="Adult Arrest"/>
    <n v="624"/>
    <m/>
    <m/>
    <m/>
    <s v="OLYMPIC"/>
    <s v="HILL"/>
    <n v="34.042000000000002"/>
    <n v="-118.259"/>
  </r>
  <r>
    <n v="200714150"/>
    <d v="2020-09-22T00:00:00"/>
    <x v="59"/>
    <n v="2114"/>
    <n v="7"/>
    <x v="0"/>
    <n v="773"/>
    <n v="1"/>
    <n v="330"/>
    <x v="1"/>
    <s v="1822 1609 1300 0385"/>
    <n v="35"/>
    <s v="M"/>
    <s v="H"/>
    <n v="104"/>
    <s v="DRIVEWAY"/>
    <m/>
    <m/>
    <s v="IC"/>
    <s v="Invest Cont"/>
    <n v="330"/>
    <m/>
    <m/>
    <m/>
    <s v="5600    VENICE                       BL"/>
    <m/>
    <n v="34.043700000000001"/>
    <n v="-118.3605"/>
  </r>
  <r>
    <n v="200308026"/>
    <d v="2020-03-06T00:00:00"/>
    <x v="244"/>
    <n v="2350"/>
    <n v="3"/>
    <x v="2"/>
    <n v="311"/>
    <n v="2"/>
    <n v="626"/>
    <x v="10"/>
    <s v="2000 1309 0416 0444 0446 1814"/>
    <n v="26"/>
    <s v="M"/>
    <s v="H"/>
    <n v="101"/>
    <s v="STREET"/>
    <n v="400"/>
    <s v="STRONG-ARM (HANDS, FIST, FEET OR BODILY FORCE)"/>
    <s v="AO"/>
    <s v="Adult Other"/>
    <n v="626"/>
    <m/>
    <m/>
    <m/>
    <s v="2800 S  COCHRAN                      AV"/>
    <m/>
    <n v="34.0291"/>
    <n v="-118.3669"/>
  </r>
  <r>
    <n v="200813576"/>
    <d v="2020-09-01T00:00:00"/>
    <x v="64"/>
    <n v="100"/>
    <n v="8"/>
    <x v="12"/>
    <n v="899"/>
    <n v="2"/>
    <n v="626"/>
    <x v="10"/>
    <s v="0400 0416 1801 2000"/>
    <n v="29"/>
    <s v="M"/>
    <s v="H"/>
    <n v="502"/>
    <s v="MULTI-UNIT DWELLING (APARTMENT, DUPLEX, ETC)"/>
    <n v="400"/>
    <s v="STRONG-ARM (HANDS, FIST, FEET OR BODILY FORCE)"/>
    <s v="IC"/>
    <s v="Invest Cont"/>
    <n v="626"/>
    <m/>
    <m/>
    <m/>
    <s v="2600 S  CORNING                      ST"/>
    <m/>
    <n v="34.034799999999997"/>
    <n v="-118.3822"/>
  </r>
  <r>
    <n v="200916324"/>
    <d v="2020-10-22T00:00:00"/>
    <x v="211"/>
    <n v="945"/>
    <n v="9"/>
    <x v="3"/>
    <n v="989"/>
    <n v="1"/>
    <n v="510"/>
    <x v="0"/>
    <m/>
    <n v="0"/>
    <m/>
    <m/>
    <n v="108"/>
    <s v="PARKING LOT"/>
    <m/>
    <m/>
    <s v="AA"/>
    <s v="Adult Arrest"/>
    <n v="510"/>
    <m/>
    <m/>
    <m/>
    <s v="4400    VENTURA CANYON               AV"/>
    <m/>
    <n v="34.150399999999998"/>
    <n v="-118.42959999999999"/>
  </r>
  <r>
    <n v="200716806"/>
    <d v="2020-12-07T00:00:00"/>
    <x v="121"/>
    <n v="1800"/>
    <n v="7"/>
    <x v="0"/>
    <n v="722"/>
    <n v="1"/>
    <n v="420"/>
    <x v="33"/>
    <m/>
    <n v="0"/>
    <m/>
    <m/>
    <n v="101"/>
    <s v="STREET"/>
    <m/>
    <m/>
    <s v="IC"/>
    <s v="Invest Cont"/>
    <n v="420"/>
    <m/>
    <m/>
    <m/>
    <s v="100 N  KINGS                        RD"/>
    <m/>
    <n v="34.0745"/>
    <n v="-118.3721"/>
  </r>
  <r>
    <n v="200415620"/>
    <d v="2020-12-05T00:00:00"/>
    <x v="9"/>
    <n v="1230"/>
    <n v="4"/>
    <x v="4"/>
    <n v="466"/>
    <n v="1"/>
    <n v="510"/>
    <x v="0"/>
    <m/>
    <n v="0"/>
    <m/>
    <m/>
    <n v="101"/>
    <s v="STREET"/>
    <m/>
    <m/>
    <s v="IC"/>
    <s v="Invest Cont"/>
    <n v="510"/>
    <m/>
    <m/>
    <m/>
    <s v="200 N  FICKETT                      ST"/>
    <m/>
    <n v="34.043399999999998"/>
    <n v="-118.2068"/>
  </r>
  <r>
    <n v="200411366"/>
    <d v="2020-08-01T00:00:00"/>
    <x v="200"/>
    <n v="1630"/>
    <n v="4"/>
    <x v="4"/>
    <n v="406"/>
    <n v="1"/>
    <n v="331"/>
    <x v="23"/>
    <n v="344"/>
    <n v="37"/>
    <s v="M"/>
    <s v="H"/>
    <n v="101"/>
    <s v="STREET"/>
    <m/>
    <m/>
    <s v="IC"/>
    <s v="Invest Cont"/>
    <n v="331"/>
    <m/>
    <m/>
    <m/>
    <s v="4000    VIA MARISOL"/>
    <m/>
    <n v="34.093499999999999"/>
    <n v="-118.18559999999999"/>
  </r>
  <r>
    <n v="200606384"/>
    <d v="2020-02-18T00:00:00"/>
    <x v="348"/>
    <n v="1600"/>
    <n v="6"/>
    <x v="9"/>
    <n v="666"/>
    <n v="2"/>
    <n v="740"/>
    <x v="21"/>
    <s v="0329 1300"/>
    <n v="42"/>
    <s v="F"/>
    <s v="H"/>
    <n v="123"/>
    <s v="PARKING UNDERGROUND/BUILDING"/>
    <m/>
    <m/>
    <s v="IC"/>
    <s v="Invest Cont"/>
    <n v="740"/>
    <m/>
    <m/>
    <m/>
    <s v="6200    LA MIRADA                    AV"/>
    <m/>
    <n v="34.093499999999999"/>
    <n v="-118.3245"/>
  </r>
  <r>
    <n v="201212696"/>
    <d v="2020-05-13T00:00:00"/>
    <x v="78"/>
    <n v="320"/>
    <n v="12"/>
    <x v="8"/>
    <n v="1243"/>
    <n v="1"/>
    <n v="510"/>
    <x v="0"/>
    <m/>
    <n v="0"/>
    <m/>
    <m/>
    <n v="101"/>
    <s v="STREET"/>
    <m/>
    <m/>
    <s v="AA"/>
    <s v="Adult Arrest"/>
    <n v="510"/>
    <m/>
    <m/>
    <m/>
    <s v="1800 W  71ST                         ST"/>
    <m/>
    <n v="33.9754"/>
    <n v="-118.3095"/>
  </r>
  <r>
    <n v="201008493"/>
    <d v="2020-04-29T00:00:00"/>
    <x v="316"/>
    <n v="10"/>
    <n v="10"/>
    <x v="11"/>
    <n v="1025"/>
    <n v="2"/>
    <n v="920"/>
    <x v="58"/>
    <s v="1202 1822 1309 0369 0531 1312 0448 1420"/>
    <n v="61"/>
    <s v="F"/>
    <s v="W"/>
    <n v="101"/>
    <s v="STREET"/>
    <n v="400"/>
    <s v="STRONG-ARM (HANDS, FIST, FEET OR BODILY FORCE)"/>
    <s v="IC"/>
    <s v="Invest Cont"/>
    <n v="920"/>
    <m/>
    <m/>
    <m/>
    <s v="GAULT"/>
    <s v="CANBY"/>
    <n v="34.199300000000001"/>
    <n v="-118.5348"/>
  </r>
  <r>
    <n v="201008182"/>
    <d v="2020-04-19T00:00:00"/>
    <x v="140"/>
    <n v="2200"/>
    <n v="10"/>
    <x v="11"/>
    <n v="1099"/>
    <n v="1"/>
    <n v="510"/>
    <x v="0"/>
    <m/>
    <n v="0"/>
    <m/>
    <m/>
    <n v="101"/>
    <s v="STREET"/>
    <m/>
    <m/>
    <s v="AO"/>
    <s v="Adult Other"/>
    <n v="510"/>
    <m/>
    <m/>
    <m/>
    <s v="15500    MEADOWGATE                   RD"/>
    <m/>
    <n v="34.148499999999999"/>
    <n v="-118.47199999999999"/>
  </r>
  <r>
    <n v="200914024"/>
    <d v="2020-08-26T00:00:00"/>
    <x v="319"/>
    <n v="2300"/>
    <n v="9"/>
    <x v="3"/>
    <n v="926"/>
    <n v="1"/>
    <n v="330"/>
    <x v="1"/>
    <n v="605"/>
    <n v="21"/>
    <s v="M"/>
    <s v="H"/>
    <n v="707"/>
    <s v="GARAGE/CARPORT"/>
    <m/>
    <m/>
    <s v="IC"/>
    <s v="Invest Cont"/>
    <n v="330"/>
    <m/>
    <m/>
    <m/>
    <s v="14100    GILMORE                      ST"/>
    <m/>
    <n v="34.187600000000003"/>
    <n v="-118.4422"/>
  </r>
  <r>
    <n v="200109169"/>
    <d v="2020-03-14T00:00:00"/>
    <x v="124"/>
    <n v="1400"/>
    <n v="1"/>
    <x v="1"/>
    <n v="162"/>
    <n v="2"/>
    <n v="946"/>
    <x v="8"/>
    <s v="0513 0514"/>
    <n v="27"/>
    <s v="F"/>
    <s v="H"/>
    <n v="108"/>
    <s v="PARKING LOT"/>
    <m/>
    <m/>
    <s v="IC"/>
    <s v="Invest Cont"/>
    <n v="946"/>
    <m/>
    <m/>
    <m/>
    <s v="700 S  GRAND                        AV"/>
    <m/>
    <n v="34.0473"/>
    <n v="-118.25660000000001"/>
  </r>
  <r>
    <n v="200610578"/>
    <d v="2020-05-24T00:00:00"/>
    <x v="189"/>
    <n v="1825"/>
    <n v="6"/>
    <x v="9"/>
    <n v="615"/>
    <n v="1"/>
    <n v="350"/>
    <x v="60"/>
    <s v="0344 0346"/>
    <n v="18"/>
    <s v="F"/>
    <s v="W"/>
    <n v="102"/>
    <s v="SIDEWALK"/>
    <m/>
    <m/>
    <s v="IC"/>
    <s v="Invest Cont"/>
    <n v="350"/>
    <m/>
    <m/>
    <m/>
    <s v="YUCCA"/>
    <s v="MC CADDEN"/>
    <n v="34.1267"/>
    <n v="-118.33159999999999"/>
  </r>
  <r>
    <n v="200314209"/>
    <d v="2020-07-15T00:00:00"/>
    <x v="284"/>
    <n v="1730"/>
    <n v="3"/>
    <x v="2"/>
    <n v="392"/>
    <n v="2"/>
    <n v="740"/>
    <x v="21"/>
    <s v="0329 1822 1609"/>
    <n v="58"/>
    <s v="M"/>
    <s v="B"/>
    <n v="501"/>
    <s v="SINGLE FAMILY DWELLING"/>
    <m/>
    <m/>
    <s v="IC"/>
    <s v="Invest Cont"/>
    <n v="740"/>
    <m/>
    <m/>
    <m/>
    <s v="5000    8TH                          AV"/>
    <m/>
    <n v="33.994999999999997"/>
    <n v="-118.3258"/>
  </r>
  <r>
    <n v="200117931"/>
    <d v="2020-09-14T00:00:00"/>
    <x v="335"/>
    <n v="1430"/>
    <n v="1"/>
    <x v="1"/>
    <n v="111"/>
    <n v="1"/>
    <n v="310"/>
    <x v="5"/>
    <s v="0344 1501 0329"/>
    <n v="19"/>
    <s v="X"/>
    <s v="X"/>
    <n v="721"/>
    <s v="HIGH SCHOOL"/>
    <m/>
    <m/>
    <s v="IC"/>
    <s v="Invest Cont"/>
    <n v="310"/>
    <m/>
    <m/>
    <m/>
    <s v="400 N  GRAND                        AV"/>
    <m/>
    <n v="34.0595"/>
    <n v="-118.24509999999999"/>
  </r>
  <r>
    <n v="200118564"/>
    <d v="2020-09-27T00:00:00"/>
    <x v="272"/>
    <n v="1900"/>
    <n v="1"/>
    <x v="1"/>
    <n v="133"/>
    <n v="1"/>
    <n v="420"/>
    <x v="33"/>
    <m/>
    <n v="0"/>
    <m/>
    <m/>
    <n v="108"/>
    <s v="PARKING LOT"/>
    <m/>
    <m/>
    <s v="IC"/>
    <s v="Invest Cont"/>
    <n v="420"/>
    <m/>
    <m/>
    <m/>
    <s v="200 S  BROADWAY"/>
    <m/>
    <n v="34.052199999999999"/>
    <n v="-118.2469"/>
  </r>
  <r>
    <n v="200306768"/>
    <d v="2020-02-16T00:00:00"/>
    <x v="58"/>
    <n v="950"/>
    <n v="3"/>
    <x v="2"/>
    <n v="359"/>
    <n v="2"/>
    <n v="624"/>
    <x v="15"/>
    <s v="2004 1822 0400"/>
    <n v="33"/>
    <s v="F"/>
    <s v="B"/>
    <n v="123"/>
    <s v="PARKING UNDERGROUND/BUILDING"/>
    <n v="400"/>
    <s v="STRONG-ARM (HANDS, FIST, FEET OR BODILY FORCE)"/>
    <s v="IC"/>
    <s v="Invest Cont"/>
    <n v="624"/>
    <m/>
    <m/>
    <m/>
    <s v="3700    FLOWER                       ST"/>
    <m/>
    <n v="34.017800000000001"/>
    <n v="-118.2811"/>
  </r>
  <r>
    <n v="200111000"/>
    <d v="2020-04-26T00:00:00"/>
    <x v="303"/>
    <n v="840"/>
    <n v="1"/>
    <x v="1"/>
    <n v="138"/>
    <n v="2"/>
    <n v="745"/>
    <x v="9"/>
    <n v="329"/>
    <n v="48"/>
    <s v="F"/>
    <s v="A"/>
    <n v="122"/>
    <s v="VEHICLE, PASSENGER/TRUCK"/>
    <m/>
    <m/>
    <s v="IC"/>
    <s v="Invest Cont"/>
    <n v="745"/>
    <m/>
    <m/>
    <m/>
    <s v="300 E  2ND                          ST"/>
    <m/>
    <n v="34.049300000000002"/>
    <n v="-118.2418"/>
  </r>
  <r>
    <n v="200717308"/>
    <d v="2020-12-20T00:00:00"/>
    <x v="248"/>
    <n v="1600"/>
    <n v="7"/>
    <x v="0"/>
    <n v="759"/>
    <n v="2"/>
    <n v="940"/>
    <x v="62"/>
    <s v="0500 1915"/>
    <n v="29"/>
    <s v="M"/>
    <s v="A"/>
    <n v="501"/>
    <s v="SINGLE FAMILY DWELLING"/>
    <m/>
    <m/>
    <s v="IC"/>
    <s v="Invest Cont"/>
    <n v="940"/>
    <m/>
    <m/>
    <m/>
    <s v="1200    CRENSHAW                     BL"/>
    <m/>
    <n v="34.052599999999998"/>
    <n v="-118.3242"/>
  </r>
  <r>
    <n v="200110429"/>
    <d v="2020-04-14T00:00:00"/>
    <x v="292"/>
    <n v="100"/>
    <n v="1"/>
    <x v="1"/>
    <n v="152"/>
    <n v="1"/>
    <n v="330"/>
    <x v="1"/>
    <s v="1609 0344 0321"/>
    <n v="28"/>
    <s v="M"/>
    <s v="H"/>
    <n v="101"/>
    <s v="STREET"/>
    <m/>
    <m/>
    <s v="IC"/>
    <s v="Invest Cont"/>
    <n v="330"/>
    <m/>
    <m/>
    <m/>
    <s v="500 S  OLIVE                        ST"/>
    <m/>
    <n v="34.049500000000002"/>
    <n v="-118.2529"/>
  </r>
  <r>
    <n v="200517728"/>
    <d v="2020-12-11T00:00:00"/>
    <x v="355"/>
    <n v="2100"/>
    <n v="5"/>
    <x v="10"/>
    <n v="521"/>
    <n v="1"/>
    <n v="310"/>
    <x v="5"/>
    <s v="0329 0344 0375 1236 1609"/>
    <n v="0"/>
    <s v="X"/>
    <s v="X"/>
    <n v="210"/>
    <s v="RESTAURANT/FAST FOOD"/>
    <m/>
    <m/>
    <s v="IC"/>
    <s v="Invest Cont"/>
    <n v="310"/>
    <m/>
    <m/>
    <m/>
    <s v="1900 N  GAFFEY                       ST"/>
    <m/>
    <n v="33.761099999999999"/>
    <n v="-118.2929"/>
  </r>
  <r>
    <n v="201013347"/>
    <d v="2020-09-23T00:00:00"/>
    <x v="26"/>
    <n v="2130"/>
    <n v="10"/>
    <x v="11"/>
    <n v="1037"/>
    <n v="2"/>
    <n v="943"/>
    <x v="90"/>
    <s v="1822 2020 1236 0500"/>
    <n v="0"/>
    <s v="M"/>
    <s v="O"/>
    <n v="729"/>
    <s v="SPECIALTY SCHOOL/OTHER"/>
    <n v="500"/>
    <s v="UNKNOWN WEAPON/OTHER WEAPON"/>
    <s v="IC"/>
    <s v="Invest Cont"/>
    <n v="943"/>
    <m/>
    <m/>
    <m/>
    <s v="6700    BALBOA                       BL"/>
    <m/>
    <n v="34.189500000000002"/>
    <n v="-118.51"/>
  </r>
  <r>
    <n v="200214253"/>
    <d v="2020-08-26T00:00:00"/>
    <x v="319"/>
    <n v="2100"/>
    <n v="2"/>
    <x v="5"/>
    <n v="245"/>
    <n v="1"/>
    <n v="330"/>
    <x v="1"/>
    <s v="1822 0344 1601 0377 1300"/>
    <n v="32"/>
    <s v="F"/>
    <s v="B"/>
    <n v="123"/>
    <s v="PARKING UNDERGROUND/BUILDING"/>
    <m/>
    <m/>
    <s v="IC"/>
    <s v="Invest Cont"/>
    <n v="330"/>
    <m/>
    <m/>
    <m/>
    <s v="400 S  LAKE                         ST"/>
    <m/>
    <n v="34.062899999999999"/>
    <n v="-118.2741"/>
  </r>
  <r>
    <n v="200605926"/>
    <d v="2020-02-10T00:00:00"/>
    <x v="15"/>
    <n v="900"/>
    <n v="6"/>
    <x v="9"/>
    <n v="628"/>
    <n v="1"/>
    <n v="510"/>
    <x v="0"/>
    <m/>
    <n v="0"/>
    <m/>
    <m/>
    <n v="101"/>
    <s v="STREET"/>
    <m/>
    <m/>
    <s v="IC"/>
    <s v="Invest Cont"/>
    <n v="510"/>
    <m/>
    <m/>
    <m/>
    <s v="1900 N  BEACHWOOD                    DR"/>
    <m/>
    <n v="34.1053"/>
    <n v="-118.32129999999999"/>
  </r>
  <r>
    <n v="200410319"/>
    <d v="2020-06-29T00:00:00"/>
    <x v="24"/>
    <n v="1730"/>
    <n v="4"/>
    <x v="4"/>
    <n v="412"/>
    <n v="1"/>
    <n v="440"/>
    <x v="20"/>
    <n v="344"/>
    <n v="0"/>
    <s v="M"/>
    <s v="X"/>
    <n v="210"/>
    <s v="RESTAURANT/FAST FOOD"/>
    <m/>
    <m/>
    <s v="IC"/>
    <s v="Invest Cont"/>
    <n v="440"/>
    <m/>
    <m/>
    <m/>
    <s v="2200 N  BROADWAY"/>
    <m/>
    <n v="34.080599999999997"/>
    <n v="-118.2176"/>
  </r>
  <r>
    <n v="200710250"/>
    <d v="2020-06-09T00:00:00"/>
    <x v="14"/>
    <n v="1530"/>
    <n v="7"/>
    <x v="0"/>
    <n v="711"/>
    <n v="1"/>
    <n v="310"/>
    <x v="5"/>
    <s v="1822 0344 0321 0601 1609"/>
    <n v="35"/>
    <s v="M"/>
    <s v="W"/>
    <n v="203"/>
    <s v="OTHER BUSINESS"/>
    <m/>
    <m/>
    <s v="AA"/>
    <s v="Adult Arrest"/>
    <n v="310"/>
    <m/>
    <m/>
    <m/>
    <s v="8000    BEVERLY                      BL"/>
    <m/>
    <n v="34.078200000000002"/>
    <n v="-118.3695"/>
  </r>
  <r>
    <n v="200912772"/>
    <d v="2020-07-26T00:00:00"/>
    <x v="338"/>
    <n v="1425"/>
    <n v="9"/>
    <x v="3"/>
    <n v="901"/>
    <n v="2"/>
    <n v="888"/>
    <x v="24"/>
    <n v="1501"/>
    <n v="54"/>
    <s v="F"/>
    <s v="H"/>
    <n v="404"/>
    <s v="DEPARTMENT STORE"/>
    <m/>
    <m/>
    <s v="IC"/>
    <s v="Invest Cont"/>
    <n v="888"/>
    <m/>
    <m/>
    <m/>
    <s v="7200 N  SEPULVEDA                    BL"/>
    <m/>
    <n v="34.208500000000001"/>
    <n v="-118.46980000000001"/>
  </r>
  <r>
    <n v="200608613"/>
    <d v="2020-04-02T00:00:00"/>
    <x v="332"/>
    <n v="2130"/>
    <n v="6"/>
    <x v="9"/>
    <n v="676"/>
    <n v="1"/>
    <n v="440"/>
    <x v="20"/>
    <n v="344"/>
    <n v="50"/>
    <s v="M"/>
    <s v="B"/>
    <n v="502"/>
    <s v="MULTI-UNIT DWELLING (APARTMENT, DUPLEX, ETC)"/>
    <m/>
    <m/>
    <s v="IC"/>
    <s v="Invest Cont"/>
    <n v="440"/>
    <m/>
    <m/>
    <m/>
    <s v="5700    CAMERFORD                    AV"/>
    <m/>
    <n v="34.084400000000002"/>
    <n v="-118.3222"/>
  </r>
  <r>
    <n v="200713967"/>
    <d v="2020-09-18T00:00:00"/>
    <x v="333"/>
    <n v="1115"/>
    <n v="7"/>
    <x v="0"/>
    <n v="738"/>
    <n v="1"/>
    <n v="510"/>
    <x v="0"/>
    <m/>
    <n v="0"/>
    <m/>
    <m/>
    <n v="108"/>
    <s v="PARKING LOT"/>
    <m/>
    <m/>
    <s v="IC"/>
    <s v="Invest Cont"/>
    <n v="510"/>
    <m/>
    <m/>
    <m/>
    <s v="5000    WILSHIRE                     BL"/>
    <m/>
    <n v="34.062100000000001"/>
    <n v="-118.3385"/>
  </r>
  <r>
    <n v="201211963"/>
    <d v="2020-05-01T00:00:00"/>
    <x v="232"/>
    <n v="1900"/>
    <n v="12"/>
    <x v="8"/>
    <n v="1249"/>
    <n v="1"/>
    <n v="330"/>
    <x v="1"/>
    <s v="1612 0344 0329 0385 1607 0358"/>
    <n v="45"/>
    <s v="M"/>
    <s v="H"/>
    <n v="101"/>
    <s v="STREET"/>
    <m/>
    <m/>
    <s v="IC"/>
    <s v="Invest Cont"/>
    <n v="330"/>
    <m/>
    <m/>
    <m/>
    <s v="BONSALLO"/>
    <s v="FLORENCE"/>
    <n v="33.974699999999999"/>
    <n v="-118.286"/>
  </r>
  <r>
    <n v="200208154"/>
    <d v="2020-03-23T00:00:00"/>
    <x v="127"/>
    <n v="2230"/>
    <n v="2"/>
    <x v="5"/>
    <n v="246"/>
    <n v="2"/>
    <n v="624"/>
    <x v="15"/>
    <s v="0416 0446 0448 0408 1822 1266 0910"/>
    <n v="40"/>
    <s v="F"/>
    <s v="H"/>
    <n v="904"/>
    <s v="MTA - RED LINE - WESTLAKE/MACARTHUR PARK"/>
    <n v="400"/>
    <s v="STRONG-ARM (HANDS, FIST, FEET OR BODILY FORCE)"/>
    <s v="IC"/>
    <s v="Invest Cont"/>
    <n v="624"/>
    <m/>
    <m/>
    <m/>
    <s v="600 S  ALVARADO                     ST"/>
    <m/>
    <n v="34.059600000000003"/>
    <n v="-118.2749"/>
  </r>
  <r>
    <n v="200810779"/>
    <d v="2020-06-18T00:00:00"/>
    <x v="318"/>
    <n v="1900"/>
    <n v="8"/>
    <x v="12"/>
    <n v="885"/>
    <n v="1"/>
    <n v="510"/>
    <x v="0"/>
    <m/>
    <n v="0"/>
    <m/>
    <m/>
    <n v="104"/>
    <s v="DRIVEWAY"/>
    <m/>
    <m/>
    <s v="IC"/>
    <s v="Invest Cont"/>
    <n v="510"/>
    <m/>
    <m/>
    <m/>
    <s v="2500    PATRICIA                     AV"/>
    <m/>
    <n v="34.042999999999999"/>
    <n v="-118.4173"/>
  </r>
  <r>
    <n v="201015281"/>
    <d v="2020-11-21T00:00:00"/>
    <x v="242"/>
    <n v="650"/>
    <n v="10"/>
    <x v="11"/>
    <n v="1079"/>
    <n v="1"/>
    <n v="440"/>
    <x v="20"/>
    <s v="1822 0344 1202 0209 1309 0394 1420"/>
    <n v="62"/>
    <s v="M"/>
    <s v="H"/>
    <n v="501"/>
    <s v="SINGLE FAMILY DWELLING"/>
    <m/>
    <m/>
    <s v="IC"/>
    <s v="Invest Cont"/>
    <n v="440"/>
    <m/>
    <m/>
    <m/>
    <s v="15400    LA MAIDA                     ST"/>
    <m/>
    <n v="34.158499999999997"/>
    <n v="-118.4714"/>
  </r>
  <r>
    <n v="201107097"/>
    <d v="2020-03-09T00:00:00"/>
    <x v="99"/>
    <n v="2030"/>
    <n v="11"/>
    <x v="7"/>
    <n v="1137"/>
    <n v="1"/>
    <n v="440"/>
    <x v="20"/>
    <n v="344"/>
    <n v="31"/>
    <s v="F"/>
    <s v="W"/>
    <n v="518"/>
    <s v="TRANSITIONAL HOUSING/HALFWAY HOUSE"/>
    <m/>
    <m/>
    <s v="IC"/>
    <s v="Invest Cont"/>
    <n v="440"/>
    <m/>
    <m/>
    <m/>
    <s v="400 N  AVENUE 52"/>
    <m/>
    <n v="34.110700000000001"/>
    <n v="-118.20269999999999"/>
  </r>
  <r>
    <n v="200218580"/>
    <d v="2020-12-14T00:00:00"/>
    <x v="325"/>
    <n v="415"/>
    <n v="2"/>
    <x v="5"/>
    <n v="249"/>
    <n v="1"/>
    <n v="330"/>
    <x v="1"/>
    <s v="1822 1601 0321"/>
    <n v="22"/>
    <s v="F"/>
    <s v="H"/>
    <n v="707"/>
    <s v="GARAGE/CARPORT"/>
    <m/>
    <m/>
    <s v="IC"/>
    <s v="Invest Cont"/>
    <n v="330"/>
    <m/>
    <m/>
    <m/>
    <s v="1100    WILSHIRE                     BL"/>
    <m/>
    <n v="34.052300000000002"/>
    <n v="-118.2633"/>
  </r>
  <r>
    <n v="200712584"/>
    <d v="2020-08-09T00:00:00"/>
    <x v="133"/>
    <n v="1950"/>
    <n v="7"/>
    <x v="0"/>
    <n v="702"/>
    <n v="1"/>
    <n v="220"/>
    <x v="50"/>
    <s v="1302 1309 1310 1202 0448 0308 0326"/>
    <n v="75"/>
    <s v="M"/>
    <s v="H"/>
    <n v="101"/>
    <s v="STREET"/>
    <n v="400"/>
    <s v="STRONG-ARM (HANDS, FIST, FEET OR BODILY FORCE)"/>
    <s v="IC"/>
    <s v="Invest Cont"/>
    <n v="220"/>
    <m/>
    <m/>
    <m/>
    <s v="600 N  GARDNER                      ST"/>
    <m/>
    <n v="34.081800000000001"/>
    <n v="-118.3532"/>
  </r>
  <r>
    <n v="200808495"/>
    <d v="2020-04-19T00:00:00"/>
    <x v="257"/>
    <n v="2145"/>
    <n v="8"/>
    <x v="12"/>
    <n v="889"/>
    <n v="1"/>
    <n v="230"/>
    <x v="13"/>
    <s v="0430 1300 1310 1402 0906 1822"/>
    <n v="25"/>
    <s v="M"/>
    <s v="O"/>
    <n v="101"/>
    <s v="STREET"/>
    <n v="109"/>
    <s v="SEMI-AUTOMATIC PISTOL"/>
    <s v="IC"/>
    <s v="Invest Cont"/>
    <n v="230"/>
    <n v="998"/>
    <m/>
    <m/>
    <s v="2000 S  BEDFORD                      ST"/>
    <m/>
    <n v="34.041600000000003"/>
    <n v="-118.3836"/>
  </r>
  <r>
    <n v="200613784"/>
    <d v="2020-08-10T00:00:00"/>
    <x v="165"/>
    <n v="1030"/>
    <n v="6"/>
    <x v="9"/>
    <n v="632"/>
    <n v="1"/>
    <n v="440"/>
    <x v="20"/>
    <s v="0344 0913 0603"/>
    <n v="31"/>
    <s v="F"/>
    <s v="W"/>
    <n v="502"/>
    <s v="MULTI-UNIT DWELLING (APARTMENT, DUPLEX, ETC)"/>
    <m/>
    <m/>
    <s v="IC"/>
    <s v="Invest Cont"/>
    <n v="440"/>
    <m/>
    <m/>
    <m/>
    <s v="1500 N  HAYWORTH                     AV"/>
    <m/>
    <n v="34.097999999999999"/>
    <n v="-118.3629"/>
  </r>
  <r>
    <n v="200811601"/>
    <d v="2020-07-07T00:00:00"/>
    <x v="153"/>
    <n v="530"/>
    <n v="8"/>
    <x v="12"/>
    <n v="898"/>
    <n v="1"/>
    <n v="310"/>
    <x v="5"/>
    <s v="1606 2004 1309 0344 1822"/>
    <n v="41"/>
    <s v="M"/>
    <s v="W"/>
    <n v="501"/>
    <s v="SINGLE FAMILY DWELLING"/>
    <m/>
    <m/>
    <s v="IC"/>
    <s v="Invest Cont"/>
    <n v="310"/>
    <m/>
    <m/>
    <m/>
    <s v="8600    CADILLAC                     AV"/>
    <m/>
    <n v="34.038600000000002"/>
    <n v="-118.3785"/>
  </r>
  <r>
    <n v="200412517"/>
    <d v="2020-09-07T00:00:00"/>
    <x v="256"/>
    <n v="1730"/>
    <n v="4"/>
    <x v="4"/>
    <n v="428"/>
    <n v="1"/>
    <n v="251"/>
    <x v="55"/>
    <s v="1822 1100 0302 1407"/>
    <n v="27"/>
    <s v="M"/>
    <s v="H"/>
    <n v="502"/>
    <s v="MULTI-UNIT DWELLING (APARTMENT, DUPLEX, ETC)"/>
    <n v="106"/>
    <s v="UNKNOWN FIREARM"/>
    <s v="IC"/>
    <s v="Invest Cont"/>
    <n v="251"/>
    <n v="998"/>
    <m/>
    <m/>
    <s v="2700    PHELPS                       AV"/>
    <m/>
    <n v="34.077300000000001"/>
    <n v="-118.1772"/>
  </r>
  <r>
    <n v="200804761"/>
    <d v="2020-01-17T00:00:00"/>
    <x v="277"/>
    <n v="1530"/>
    <n v="8"/>
    <x v="12"/>
    <n v="839"/>
    <n v="1"/>
    <n v="343"/>
    <x v="3"/>
    <s v="0325 1420 1822"/>
    <n v="0"/>
    <s v="X"/>
    <s v="X"/>
    <n v="203"/>
    <s v="OTHER BUSINESS"/>
    <m/>
    <m/>
    <s v="IC"/>
    <s v="Invest Cont"/>
    <n v="343"/>
    <m/>
    <m/>
    <m/>
    <s v="10200    SANTA MONICA                 BL"/>
    <m/>
    <n v="34.060499999999998"/>
    <n v="-118.41930000000001"/>
  </r>
  <r>
    <n v="200817202"/>
    <d v="2020-12-04T00:00:00"/>
    <x v="287"/>
    <n v="700"/>
    <n v="8"/>
    <x v="12"/>
    <n v="822"/>
    <n v="1"/>
    <n v="440"/>
    <x v="20"/>
    <n v="394"/>
    <n v="55"/>
    <s v="M"/>
    <s v="W"/>
    <n v="501"/>
    <s v="SINGLE FAMILY DWELLING"/>
    <m/>
    <m/>
    <s v="IC"/>
    <s v="Invest Cont"/>
    <n v="440"/>
    <m/>
    <m/>
    <m/>
    <s v="00    VISTA                        TR"/>
    <m/>
    <n v="34.036499999999997"/>
    <n v="-118.536"/>
  </r>
  <r>
    <n v="201015031"/>
    <d v="2020-11-14T00:00:00"/>
    <x v="331"/>
    <n v="2100"/>
    <n v="10"/>
    <x v="11"/>
    <n v="1018"/>
    <n v="1"/>
    <n v="510"/>
    <x v="0"/>
    <m/>
    <n v="0"/>
    <m/>
    <m/>
    <n v="101"/>
    <s v="STREET"/>
    <m/>
    <m/>
    <s v="AA"/>
    <s v="Adult Arrest"/>
    <n v="510"/>
    <m/>
    <m/>
    <m/>
    <s v="15700    LEADWELL                     ST"/>
    <m/>
    <n v="34.203899999999997"/>
    <n v="-118.47490000000001"/>
  </r>
  <r>
    <n v="200322336"/>
    <d v="2020-12-22T00:00:00"/>
    <x v="223"/>
    <n v="1"/>
    <n v="3"/>
    <x v="2"/>
    <n v="395"/>
    <n v="2"/>
    <n v="845"/>
    <x v="31"/>
    <n v="2004"/>
    <n v="0"/>
    <s v="X"/>
    <s v="X"/>
    <n v="726"/>
    <s v="POLICE FACILITY"/>
    <m/>
    <m/>
    <s v="IC"/>
    <s v="Invest Cont"/>
    <n v="845"/>
    <m/>
    <m/>
    <m/>
    <s v="1500 W  MARTIN LUTHER KING JR        BL"/>
    <m/>
    <n v="34.010899999999999"/>
    <n v="-118.3113"/>
  </r>
  <r>
    <n v="200805367"/>
    <d v="2020-01-30T00:00:00"/>
    <x v="327"/>
    <n v="2008"/>
    <n v="8"/>
    <x v="12"/>
    <n v="839"/>
    <n v="2"/>
    <n v="888"/>
    <x v="24"/>
    <s v="1414 1822 0216 0202"/>
    <n v="0"/>
    <s v="X"/>
    <s v="X"/>
    <n v="502"/>
    <s v="MULTI-UNIT DWELLING (APARTMENT, DUPLEX, ETC)"/>
    <m/>
    <m/>
    <s v="IC"/>
    <s v="Invest Cont"/>
    <n v="888"/>
    <m/>
    <m/>
    <m/>
    <s v="10200    MISSOURI                     AV"/>
    <m/>
    <n v="34.058300000000003"/>
    <n v="-118.4208"/>
  </r>
  <r>
    <n v="200611834"/>
    <d v="2020-06-25T00:00:00"/>
    <x v="22"/>
    <n v="2215"/>
    <n v="6"/>
    <x v="9"/>
    <n v="677"/>
    <n v="1"/>
    <n v="210"/>
    <x v="11"/>
    <s v="0344 0400 1822"/>
    <n v="21"/>
    <s v="M"/>
    <s v="W"/>
    <n v="102"/>
    <s v="SIDEWALK"/>
    <n v="400"/>
    <s v="STRONG-ARM (HANDS, FIST, FEET OR BODILY FORCE)"/>
    <s v="IC"/>
    <s v="Invest Cont"/>
    <n v="210"/>
    <m/>
    <m/>
    <m/>
    <s v="MARATHON                     ST"/>
    <s v="WESTERN                      AV"/>
    <n v="34.084899999999998"/>
    <n v="-118.3091"/>
  </r>
  <r>
    <n v="200707721"/>
    <d v="2020-03-25T00:00:00"/>
    <x v="364"/>
    <n v="1036"/>
    <n v="7"/>
    <x v="0"/>
    <n v="733"/>
    <n v="1"/>
    <n v="440"/>
    <x v="20"/>
    <n v="344"/>
    <n v="43"/>
    <s v="F"/>
    <s v="H"/>
    <n v="501"/>
    <s v="SINGLE FAMILY DWELLING"/>
    <m/>
    <m/>
    <s v="IC"/>
    <s v="Invest Cont"/>
    <n v="440"/>
    <m/>
    <m/>
    <m/>
    <s v="5800    WILSHIRE                     BL"/>
    <m/>
    <n v="34.063699999999997"/>
    <n v="-118.3562"/>
  </r>
  <r>
    <n v="201109817"/>
    <d v="2020-05-27T00:00:00"/>
    <x v="359"/>
    <n v="1430"/>
    <n v="11"/>
    <x v="7"/>
    <n v="1181"/>
    <n v="1"/>
    <n v="510"/>
    <x v="0"/>
    <m/>
    <n v="0"/>
    <m/>
    <m/>
    <n v="108"/>
    <s v="PARKING LOT"/>
    <m/>
    <m/>
    <s v="AA"/>
    <s v="Adult Arrest"/>
    <n v="510"/>
    <m/>
    <m/>
    <m/>
    <s v="ALVARADO"/>
    <s v="MONTANA                      ST"/>
    <n v="34.080599999999997"/>
    <n v="-118.2616"/>
  </r>
  <r>
    <n v="200315550"/>
    <d v="2020-08-10T00:00:00"/>
    <x v="271"/>
    <n v="930"/>
    <n v="3"/>
    <x v="2"/>
    <n v="397"/>
    <n v="1"/>
    <n v="510"/>
    <x v="0"/>
    <m/>
    <n v="0"/>
    <m/>
    <m/>
    <n v="101"/>
    <s v="STREET"/>
    <m/>
    <m/>
    <s v="IC"/>
    <s v="Invest Cont"/>
    <n v="510"/>
    <m/>
    <m/>
    <m/>
    <s v="42ND                         PL"/>
    <s v="BRIGHTON                     AV"/>
    <n v="34.006100000000004"/>
    <n v="-118.3013"/>
  </r>
  <r>
    <n v="200617704"/>
    <d v="2020-11-07T00:00:00"/>
    <x v="166"/>
    <n v="1630"/>
    <n v="6"/>
    <x v="9"/>
    <n v="621"/>
    <n v="1"/>
    <n v="440"/>
    <x v="20"/>
    <s v="1822 0344 0349"/>
    <n v="55"/>
    <s v="M"/>
    <s v="W"/>
    <n v="121"/>
    <s v="YARD (RESIDENTIAL/BUSINESS)"/>
    <m/>
    <m/>
    <s v="IC"/>
    <s v="Invest Cont"/>
    <n v="440"/>
    <m/>
    <m/>
    <m/>
    <s v="2500    GREENVALLEY                  RD"/>
    <m/>
    <n v="34.115900000000003"/>
    <n v="-118.38679999999999"/>
  </r>
  <r>
    <n v="201115549"/>
    <d v="2020-11-09T00:00:00"/>
    <x v="313"/>
    <n v="5"/>
    <n v="11"/>
    <x v="7"/>
    <n v="1128"/>
    <n v="1"/>
    <n v="510"/>
    <x v="0"/>
    <m/>
    <n v="0"/>
    <m/>
    <m/>
    <n v="101"/>
    <s v="STREET"/>
    <m/>
    <m/>
    <s v="IC"/>
    <s v="Invest Cont"/>
    <n v="510"/>
    <m/>
    <m/>
    <m/>
    <s v="300    KIRBY                        ST"/>
    <m/>
    <n v="34.120100000000001"/>
    <n v="-118.1824"/>
  </r>
  <r>
    <n v="200609934"/>
    <d v="2020-05-06T00:00:00"/>
    <x v="44"/>
    <n v="1350"/>
    <n v="6"/>
    <x v="9"/>
    <n v="637"/>
    <n v="1"/>
    <n v="341"/>
    <x v="12"/>
    <s v="1822 0344"/>
    <n v="39"/>
    <s v="M"/>
    <s v="X"/>
    <n v="120"/>
    <s v="STORAGE SHED"/>
    <m/>
    <m/>
    <s v="IC"/>
    <s v="Invest Cont"/>
    <n v="341"/>
    <m/>
    <m/>
    <m/>
    <s v="1800    VINE                         ST"/>
    <m/>
    <n v="34.1038"/>
    <n v="-118.3267"/>
  </r>
  <r>
    <n v="200210581"/>
    <d v="2020-05-24T00:00:00"/>
    <x v="293"/>
    <n v="2030"/>
    <n v="2"/>
    <x v="5"/>
    <n v="237"/>
    <n v="1"/>
    <n v="330"/>
    <x v="1"/>
    <s v="1307 0329 1302 0344 1609"/>
    <n v="29"/>
    <s v="M"/>
    <s v="B"/>
    <n v="101"/>
    <s v="STREET"/>
    <m/>
    <m/>
    <s v="IC"/>
    <s v="Invest Cont"/>
    <n v="330"/>
    <m/>
    <m/>
    <m/>
    <s v="BEVERLY"/>
    <s v="BELMONT"/>
    <n v="34.063400000000001"/>
    <n v="-118.26300000000001"/>
  </r>
  <r>
    <n v="200513180"/>
    <d v="2020-08-20T00:00:00"/>
    <x v="144"/>
    <n v="1040"/>
    <n v="5"/>
    <x v="10"/>
    <n v="564"/>
    <n v="1"/>
    <n v="236"/>
    <x v="46"/>
    <s v="1813 0449 2000 0334 1206 0913"/>
    <n v="41"/>
    <s v="F"/>
    <s v="B"/>
    <n v="501"/>
    <s v="SINGLE FAMILY DWELLING"/>
    <n v="216"/>
    <s v="SCISSORS"/>
    <s v="AO"/>
    <s v="Adult Other"/>
    <n v="236"/>
    <m/>
    <m/>
    <m/>
    <s v="200 W  2ND                          ST"/>
    <m/>
    <n v="33.742400000000004"/>
    <n v="-118.2814"/>
  </r>
  <r>
    <n v="200711591"/>
    <d v="2020-07-14T00:00:00"/>
    <x v="21"/>
    <n v="225"/>
    <n v="7"/>
    <x v="0"/>
    <n v="762"/>
    <n v="1"/>
    <n v="510"/>
    <x v="0"/>
    <m/>
    <n v="0"/>
    <m/>
    <m/>
    <n v="123"/>
    <s v="PARKING UNDERGROUND/BUILDING"/>
    <m/>
    <m/>
    <s v="IC"/>
    <s v="Invest Cont"/>
    <n v="510"/>
    <m/>
    <m/>
    <m/>
    <s v="1500    HI POINT                     ST"/>
    <m/>
    <n v="34.048000000000002"/>
    <n v="-118.36969999999999"/>
  </r>
  <r>
    <n v="200314650"/>
    <d v="2020-07-23T00:00:00"/>
    <x v="246"/>
    <n v="800"/>
    <n v="3"/>
    <x v="2"/>
    <n v="341"/>
    <n v="2"/>
    <n v="354"/>
    <x v="14"/>
    <s v="0100 0922 0929 1202 1822"/>
    <n v="80"/>
    <s v="M"/>
    <s v="B"/>
    <n v="501"/>
    <s v="SINGLE FAMILY DWELLING"/>
    <m/>
    <m/>
    <s v="IC"/>
    <s v="Invest Cont"/>
    <n v="354"/>
    <m/>
    <m/>
    <m/>
    <s v="3900 S  BURNSIDE                     AV"/>
    <m/>
    <n v="34.016199999999998"/>
    <n v="-118.3651"/>
  </r>
  <r>
    <n v="200311352"/>
    <d v="2020-05-14T00:00:00"/>
    <x v="25"/>
    <n v="1330"/>
    <n v="3"/>
    <x v="2"/>
    <n v="314"/>
    <n v="1"/>
    <n v="440"/>
    <x v="20"/>
    <n v="344"/>
    <n v="24"/>
    <s v="M"/>
    <s v="B"/>
    <n v="504"/>
    <s v="OTHER RESIDENCE"/>
    <m/>
    <m/>
    <s v="IC"/>
    <s v="Invest Cont"/>
    <n v="440"/>
    <m/>
    <m/>
    <m/>
    <s v="2300    2ND                          AV"/>
    <m/>
    <n v="34.036000000000001"/>
    <n v="-118.3189"/>
  </r>
  <r>
    <n v="200110943"/>
    <d v="2020-04-24T00:00:00"/>
    <x v="140"/>
    <n v="1230"/>
    <n v="1"/>
    <x v="1"/>
    <n v="192"/>
    <n v="1"/>
    <n v="121"/>
    <x v="22"/>
    <s v="0917 0913 1802 0340 0448 0522 0510 0527 0532 1414"/>
    <n v="23"/>
    <s v="F"/>
    <s v="B"/>
    <n v="401"/>
    <s v="MINI-MART"/>
    <n v="400"/>
    <s v="STRONG-ARM (HANDS, FIST, FEET OR BODILY FORCE)"/>
    <s v="AO"/>
    <s v="Adult Other"/>
    <n v="121"/>
    <m/>
    <m/>
    <m/>
    <s v="1300 S  FIGUEROA                     ST"/>
    <m/>
    <n v="34.036299999999997"/>
    <n v="-118.2672"/>
  </r>
  <r>
    <n v="200410856"/>
    <d v="2020-07-16T00:00:00"/>
    <x v="284"/>
    <n v="1800"/>
    <n v="4"/>
    <x v="4"/>
    <n v="406"/>
    <n v="1"/>
    <n v="330"/>
    <x v="1"/>
    <s v="1302 0344"/>
    <n v="54"/>
    <s v="M"/>
    <s v="O"/>
    <n v="101"/>
    <s v="STREET"/>
    <m/>
    <m/>
    <s v="IC"/>
    <s v="Invest Cont"/>
    <n v="330"/>
    <m/>
    <m/>
    <m/>
    <s v="3900    VIA MARISOL"/>
    <m/>
    <n v="34.097900000000003"/>
    <n v="-118.18389999999999"/>
  </r>
  <r>
    <n v="201104532"/>
    <d v="2020-01-13T00:00:00"/>
    <x v="265"/>
    <n v="800"/>
    <n v="11"/>
    <x v="7"/>
    <n v="1102"/>
    <n v="2"/>
    <n v="354"/>
    <x v="14"/>
    <s v="0100 0922 0930 0935 1822"/>
    <n v="65"/>
    <s v="F"/>
    <s v="H"/>
    <n v="501"/>
    <s v="SINGLE FAMILY DWELLING"/>
    <m/>
    <m/>
    <s v="IC"/>
    <s v="Invest Cont"/>
    <n v="354"/>
    <m/>
    <m/>
    <m/>
    <s v="4600    BRUNSWICK                    AV"/>
    <m/>
    <n v="34.135300000000001"/>
    <n v="-118.26900000000001"/>
  </r>
  <r>
    <n v="200716008"/>
    <d v="2020-11-15T00:00:00"/>
    <x v="48"/>
    <n v="1531"/>
    <n v="7"/>
    <x v="0"/>
    <n v="724"/>
    <n v="1"/>
    <n v="761"/>
    <x v="35"/>
    <s v="1822 1300 0334 1402 0907 1606 0344"/>
    <n v="22"/>
    <s v="F"/>
    <s v="O"/>
    <n v="415"/>
    <s v="THE GROVE"/>
    <n v="200"/>
    <s v="KNIFE WITH BLADE 6INCHES OR LESS"/>
    <s v="AO"/>
    <s v="Adult Other"/>
    <n v="761"/>
    <n v="998"/>
    <m/>
    <m/>
    <s v="100    THE GROVE                    DR"/>
    <m/>
    <n v="34.0747"/>
    <n v="-118.3563"/>
  </r>
  <r>
    <n v="200916434"/>
    <d v="2020-10-25T00:00:00"/>
    <x v="307"/>
    <n v="1805"/>
    <n v="9"/>
    <x v="3"/>
    <n v="989"/>
    <n v="2"/>
    <n v="624"/>
    <x v="15"/>
    <n v="429"/>
    <n v="47"/>
    <s v="M"/>
    <s v="W"/>
    <n v="406"/>
    <s v="OTHER STORE"/>
    <n v="400"/>
    <s v="STRONG-ARM (HANDS, FIST, FEET OR BODILY FORCE)"/>
    <s v="IC"/>
    <s v="Invest Cont"/>
    <n v="624"/>
    <m/>
    <m/>
    <m/>
    <s v="13900 W  VENTURA                      BL"/>
    <m/>
    <n v="34.148699999999998"/>
    <n v="-118.43519999999999"/>
  </r>
  <r>
    <n v="200109981"/>
    <d v="2020-04-02T00:00:00"/>
    <x v="146"/>
    <n v="2112"/>
    <n v="1"/>
    <x v="1"/>
    <n v="159"/>
    <n v="2"/>
    <n v="624"/>
    <x v="15"/>
    <s v="0447 0416 1218 1309 2034 1822"/>
    <n v="30"/>
    <s v="M"/>
    <s v="W"/>
    <n v="101"/>
    <s v="STREET"/>
    <n v="500"/>
    <s v="UNKNOWN WEAPON/OTHER WEAPON"/>
    <s v="IC"/>
    <s v="Invest Cont"/>
    <n v="624"/>
    <m/>
    <m/>
    <m/>
    <s v="600    MESQUIT                      ST"/>
    <m/>
    <n v="34.038400000000003"/>
    <n v="-118.2294"/>
  </r>
  <r>
    <n v="201009750"/>
    <d v="2020-06-05T00:00:00"/>
    <x v="150"/>
    <n v="935"/>
    <n v="10"/>
    <x v="11"/>
    <n v="1044"/>
    <n v="2"/>
    <n v="900"/>
    <x v="18"/>
    <s v="2038 0913 1810 1309"/>
    <n v="38"/>
    <s v="F"/>
    <s v="H"/>
    <n v="501"/>
    <s v="SINGLE FAMILY DWELLING"/>
    <m/>
    <m/>
    <s v="AO"/>
    <s v="Adult Other"/>
    <n v="900"/>
    <m/>
    <m/>
    <m/>
    <s v="18400    HATTERAS                     ST"/>
    <m/>
    <n v="34.177500000000002"/>
    <n v="-118.5337"/>
  </r>
  <r>
    <n v="200305300"/>
    <d v="2020-01-23T00:00:00"/>
    <x v="327"/>
    <n v="1500"/>
    <n v="3"/>
    <x v="2"/>
    <n v="394"/>
    <n v="1"/>
    <n v="510"/>
    <x v="0"/>
    <m/>
    <n v="0"/>
    <m/>
    <m/>
    <n v="101"/>
    <s v="STREET"/>
    <m/>
    <m/>
    <s v="IC"/>
    <s v="Invest Cont"/>
    <n v="510"/>
    <m/>
    <m/>
    <m/>
    <s v="2300 W  42ND                         ST"/>
    <m/>
    <n v="34.007300000000001"/>
    <n v="-118.3182"/>
  </r>
  <r>
    <n v="200214001"/>
    <d v="2020-08-20T00:00:00"/>
    <x v="144"/>
    <n v="1220"/>
    <n v="2"/>
    <x v="5"/>
    <n v="289"/>
    <n v="1"/>
    <n v="230"/>
    <x v="13"/>
    <s v="1309 1822 1100 1310 0302 1407 0430 0326"/>
    <n v="24"/>
    <s v="M"/>
    <s v="H"/>
    <n v="101"/>
    <s v="STREET"/>
    <n v="106"/>
    <s v="UNKNOWN FIREARM"/>
    <s v="IC"/>
    <s v="Invest Cont"/>
    <n v="230"/>
    <n v="998"/>
    <m/>
    <m/>
    <s v="11TH                         ST"/>
    <s v="UNION"/>
    <n v="34.047699999999999"/>
    <n v="-118.27509999999999"/>
  </r>
  <r>
    <n v="200111463"/>
    <d v="2020-05-07T00:00:00"/>
    <x v="142"/>
    <n v="1515"/>
    <n v="1"/>
    <x v="1"/>
    <n v="111"/>
    <n v="2"/>
    <n v="624"/>
    <x v="15"/>
    <s v="0917 1822 0319 1309"/>
    <n v="47"/>
    <s v="M"/>
    <s v="H"/>
    <n v="118"/>
    <s v="CONSTRUCTION SITE"/>
    <n v="400"/>
    <s v="STRONG-ARM (HANDS, FIST, FEET OR BODILY FORCE)"/>
    <s v="AO"/>
    <s v="Adult Other"/>
    <n v="624"/>
    <m/>
    <m/>
    <m/>
    <s v="900 N  HILL                         ST"/>
    <m/>
    <n v="34.064399999999999"/>
    <n v="-118.23869999999999"/>
  </r>
  <r>
    <n v="200208736"/>
    <d v="2020-04-09T00:00:00"/>
    <x v="139"/>
    <n v="1730"/>
    <n v="2"/>
    <x v="5"/>
    <n v="236"/>
    <n v="1"/>
    <n v="510"/>
    <x v="0"/>
    <m/>
    <n v="0"/>
    <m/>
    <m/>
    <n v="101"/>
    <s v="STREET"/>
    <m/>
    <m/>
    <s v="IC"/>
    <s v="Invest Cont"/>
    <n v="510"/>
    <m/>
    <m/>
    <m/>
    <s v="200 S  BONNIE BRAE                  ST"/>
    <m/>
    <n v="34.064399999999999"/>
    <n v="-118.26860000000001"/>
  </r>
  <r>
    <n v="200117909"/>
    <d v="2020-09-14T00:00:00"/>
    <x v="182"/>
    <n v="2120"/>
    <n v="1"/>
    <x v="1"/>
    <n v="185"/>
    <n v="1"/>
    <n v="330"/>
    <x v="1"/>
    <s v="1307 1822 0329 1609 0344"/>
    <n v="31"/>
    <s v="M"/>
    <s v="B"/>
    <n v="101"/>
    <s v="STREET"/>
    <m/>
    <m/>
    <s v="IC"/>
    <s v="Invest Cont"/>
    <n v="330"/>
    <m/>
    <m/>
    <m/>
    <s v="HILL                         ST"/>
    <s v="11TH                         ST"/>
    <n v="34.040199999999999"/>
    <n v="-118.2598"/>
  </r>
  <r>
    <n v="200908573"/>
    <d v="2020-04-17T00:00:00"/>
    <x v="136"/>
    <n v="130"/>
    <n v="9"/>
    <x v="3"/>
    <n v="911"/>
    <n v="1"/>
    <n v="440"/>
    <x v="20"/>
    <n v="344"/>
    <n v="35"/>
    <s v="F"/>
    <s v="W"/>
    <n v="101"/>
    <s v="STREET"/>
    <m/>
    <m/>
    <s v="IC"/>
    <s v="Invest Cont"/>
    <n v="440"/>
    <m/>
    <m/>
    <m/>
    <s v="15400    GAULT                        ST"/>
    <m/>
    <n v="34.199399999999997"/>
    <n v="-118.4684"/>
  </r>
  <r>
    <n v="200207554"/>
    <d v="2020-03-10T00:00:00"/>
    <x v="3"/>
    <n v="1810"/>
    <n v="2"/>
    <x v="5"/>
    <n v="271"/>
    <n v="2"/>
    <n v="900"/>
    <x v="18"/>
    <s v="2004 1822 0913 1817"/>
    <n v="0"/>
    <s v="M"/>
    <s v="W"/>
    <n v="108"/>
    <s v="PARKING LOT"/>
    <m/>
    <m/>
    <s v="IC"/>
    <s v="Invest Cont"/>
    <n v="900"/>
    <m/>
    <m/>
    <m/>
    <s v="1000 S  ALVARADO                     ST"/>
    <m/>
    <n v="34.052900000000001"/>
    <n v="-118.28189999999999"/>
  </r>
  <r>
    <n v="200619708"/>
    <d v="2020-12-27T00:00:00"/>
    <x v="197"/>
    <n v="1037"/>
    <n v="6"/>
    <x v="9"/>
    <n v="636"/>
    <n v="2"/>
    <n v="647"/>
    <x v="72"/>
    <s v="1300 1310 0329 1307 1822 2004 0400 0447"/>
    <n v="38"/>
    <s v="M"/>
    <s v="W"/>
    <n v="101"/>
    <s v="STREET"/>
    <n v="500"/>
    <s v="UNKNOWN WEAPON/OTHER WEAPON"/>
    <s v="AA"/>
    <s v="Adult Arrest"/>
    <n v="647"/>
    <m/>
    <m/>
    <m/>
    <s v="YUCCA"/>
    <s v="LAS PALMAS"/>
    <n v="34.103200000000001"/>
    <n v="-118.33620000000001"/>
  </r>
  <r>
    <n v="200908119"/>
    <d v="2020-04-03T00:00:00"/>
    <x v="152"/>
    <n v="1200"/>
    <n v="9"/>
    <x v="3"/>
    <n v="906"/>
    <n v="1"/>
    <n v="420"/>
    <x v="33"/>
    <m/>
    <n v="0"/>
    <m/>
    <m/>
    <n v="101"/>
    <s v="STREET"/>
    <m/>
    <m/>
    <s v="IC"/>
    <s v="Invest Cont"/>
    <n v="420"/>
    <m/>
    <m/>
    <m/>
    <s v="14300    SHERMAN                      WY"/>
    <m/>
    <n v="34.206000000000003"/>
    <n v="-118.44450000000001"/>
  </r>
  <r>
    <n v="200616456"/>
    <d v="2020-10-09T00:00:00"/>
    <x v="212"/>
    <n v="1815"/>
    <n v="6"/>
    <x v="9"/>
    <n v="628"/>
    <n v="1"/>
    <n v="440"/>
    <x v="20"/>
    <s v="0325 0344"/>
    <n v="0"/>
    <s v="X"/>
    <s v="X"/>
    <n v="402"/>
    <s v="MARKET"/>
    <m/>
    <m/>
    <s v="IC"/>
    <s v="Invest Cont"/>
    <n v="440"/>
    <m/>
    <m/>
    <m/>
    <s v="5800    FRANKLIN                     AV"/>
    <m/>
    <n v="34.105200000000004"/>
    <n v="-118.3193"/>
  </r>
  <r>
    <n v="201005860"/>
    <d v="2020-02-12T00:00:00"/>
    <x v="320"/>
    <n v="930"/>
    <n v="10"/>
    <x v="11"/>
    <n v="1001"/>
    <n v="1"/>
    <n v="440"/>
    <x v="20"/>
    <s v="1822 0344"/>
    <n v="49"/>
    <s v="M"/>
    <s v="H"/>
    <n v="219"/>
    <s v="CLEANER/LAUNDROMAT"/>
    <m/>
    <m/>
    <s v="IC"/>
    <s v="Invest Cont"/>
    <n v="440"/>
    <m/>
    <m/>
    <m/>
    <s v="8200    TAMPA                        AV"/>
    <m/>
    <n v="34.219299999999997"/>
    <n v="-118.5536"/>
  </r>
  <r>
    <n v="200808722"/>
    <d v="2020-04-25T00:00:00"/>
    <x v="75"/>
    <n v="1535"/>
    <n v="8"/>
    <x v="12"/>
    <n v="849"/>
    <n v="1"/>
    <n v="480"/>
    <x v="2"/>
    <s v="1402 0344 1822"/>
    <n v="38"/>
    <s v="M"/>
    <s v="W"/>
    <n v="501"/>
    <s v="SINGLE FAMILY DWELLING"/>
    <m/>
    <m/>
    <s v="IC"/>
    <s v="Invest Cont"/>
    <n v="480"/>
    <m/>
    <m/>
    <m/>
    <s v="8600 W  OLYMPIC                      BL"/>
    <m/>
    <n v="34.059399999999997"/>
    <n v="-118.3783"/>
  </r>
  <r>
    <n v="200405061"/>
    <d v="2020-01-28T00:00:00"/>
    <x v="259"/>
    <n v="730"/>
    <n v="4"/>
    <x v="4"/>
    <n v="438"/>
    <n v="2"/>
    <n v="626"/>
    <x v="10"/>
    <s v="2000 1243 0913 1814 0400 0416"/>
    <n v="25"/>
    <s v="M"/>
    <s v="H"/>
    <n v="502"/>
    <s v="MULTI-UNIT DWELLING (APARTMENT, DUPLEX, ETC)"/>
    <n v="400"/>
    <s v="STRONG-ARM (HANDS, FIST, FEET OR BODILY FORCE)"/>
    <s v="AO"/>
    <s v="Adult Other"/>
    <n v="626"/>
    <m/>
    <m/>
    <m/>
    <s v="2900    VAQUERO                      AV"/>
    <m/>
    <n v="34.078600000000002"/>
    <n v="-118.16930000000001"/>
  </r>
  <r>
    <n v="201218463"/>
    <d v="2020-08-13T00:00:00"/>
    <x v="217"/>
    <n v="1100"/>
    <n v="12"/>
    <x v="8"/>
    <n v="1215"/>
    <n v="2"/>
    <n v="624"/>
    <x v="15"/>
    <s v="0913 0444 0429"/>
    <n v="32"/>
    <s v="F"/>
    <s v="B"/>
    <n v="502"/>
    <s v="MULTI-UNIT DWELLING (APARTMENT, DUPLEX, ETC)"/>
    <n v="400"/>
    <s v="STRONG-ARM (HANDS, FIST, FEET OR BODILY FORCE)"/>
    <s v="IC"/>
    <s v="Invest Cont"/>
    <n v="624"/>
    <m/>
    <m/>
    <m/>
    <s v="5500 S  NORMANDIE                    AV"/>
    <m/>
    <n v="33.991599999999998"/>
    <n v="-118.3002"/>
  </r>
  <r>
    <n v="200513932"/>
    <d v="2020-09-08T00:00:00"/>
    <x v="129"/>
    <n v="1735"/>
    <n v="5"/>
    <x v="10"/>
    <n v="558"/>
    <n v="2"/>
    <n v="740"/>
    <x v="21"/>
    <s v="0329 1822"/>
    <n v="54"/>
    <s v="F"/>
    <s v="H"/>
    <n v="501"/>
    <s v="SINGLE FAMILY DWELLING"/>
    <m/>
    <m/>
    <s v="IC"/>
    <s v="Invest Cont"/>
    <n v="740"/>
    <m/>
    <m/>
    <m/>
    <s v="400 W  SANTA CRUZ                   ST"/>
    <m/>
    <n v="33.744199999999999"/>
    <n v="-118.2861"/>
  </r>
  <r>
    <n v="200507729"/>
    <d v="2020-03-29T00:00:00"/>
    <x v="7"/>
    <n v="1700"/>
    <n v="5"/>
    <x v="10"/>
    <n v="529"/>
    <n v="2"/>
    <n v="740"/>
    <x v="21"/>
    <s v="0329 1300"/>
    <n v="46"/>
    <s v="F"/>
    <s v="H"/>
    <n v="122"/>
    <s v="VEHICLE, PASSENGER/TRUCK"/>
    <m/>
    <m/>
    <s v="IC"/>
    <s v="Invest Cont"/>
    <n v="740"/>
    <m/>
    <m/>
    <m/>
    <s v="900    FLINT                        AV"/>
    <m/>
    <n v="33.782200000000003"/>
    <n v="-118.2495"/>
  </r>
  <r>
    <n v="201006870"/>
    <d v="2020-03-04T00:00:00"/>
    <x v="216"/>
    <n v="1300"/>
    <n v="10"/>
    <x v="11"/>
    <n v="1035"/>
    <n v="1"/>
    <n v="341"/>
    <x v="12"/>
    <s v="0913 2004 0344 1420"/>
    <n v="33"/>
    <s v="F"/>
    <s v="H"/>
    <n v="242"/>
    <s v="DISCOUNT STORE (99 CENT,DOLLAR,ETC."/>
    <m/>
    <m/>
    <s v="IC"/>
    <s v="Invest Cont"/>
    <n v="341"/>
    <m/>
    <m/>
    <m/>
    <s v="18300    VANOWEN                      ST"/>
    <m/>
    <n v="34.193899999999999"/>
    <n v="-118.5317"/>
  </r>
  <r>
    <n v="201010666"/>
    <d v="2020-07-04T00:00:00"/>
    <x v="11"/>
    <n v="1245"/>
    <n v="10"/>
    <x v="11"/>
    <n v="1003"/>
    <n v="2"/>
    <n v="626"/>
    <x v="10"/>
    <s v="2000 0913 1813 2002 0444 0416 0359"/>
    <n v="28"/>
    <s v="F"/>
    <s v="O"/>
    <n v="501"/>
    <s v="SINGLE FAMILY DWELLING"/>
    <n v="400"/>
    <s v="STRONG-ARM (HANDS, FIST, FEET OR BODILY FORCE)"/>
    <s v="IC"/>
    <s v="Invest Cont"/>
    <n v="626"/>
    <m/>
    <m/>
    <m/>
    <s v="7900    RESEDA                       BL"/>
    <m/>
    <n v="34.214799999999997"/>
    <n v="-118.54040000000001"/>
  </r>
  <r>
    <n v="200512497"/>
    <d v="2020-07-31T00:00:00"/>
    <x v="266"/>
    <n v="1630"/>
    <n v="5"/>
    <x v="10"/>
    <n v="585"/>
    <n v="1"/>
    <n v="310"/>
    <x v="5"/>
    <s v="0344 1601"/>
    <n v="41"/>
    <s v="F"/>
    <s v="W"/>
    <n v="502"/>
    <s v="MULTI-UNIT DWELLING (APARTMENT, DUPLEX, ETC)"/>
    <m/>
    <m/>
    <s v="IC"/>
    <s v="Invest Cont"/>
    <n v="310"/>
    <m/>
    <m/>
    <m/>
    <s v="800 W  18TH                         ST"/>
    <m/>
    <n v="33.724299999999999"/>
    <n v="-118.2963"/>
  </r>
  <r>
    <n v="201212203"/>
    <d v="2020-05-04T00:00:00"/>
    <x v="180"/>
    <n v="1530"/>
    <n v="12"/>
    <x v="8"/>
    <n v="1265"/>
    <n v="1"/>
    <n v="236"/>
    <x v="46"/>
    <s v="1402 2000 1814 0913 0416 0445"/>
    <n v="28"/>
    <s v="F"/>
    <s v="B"/>
    <n v="101"/>
    <s v="STREET"/>
    <n v="500"/>
    <s v="UNKNOWN WEAPON/OTHER WEAPON"/>
    <s v="AO"/>
    <s v="Adult Other"/>
    <n v="236"/>
    <n v="998"/>
    <m/>
    <m/>
    <s v="85TH                         ST"/>
    <s v="VERMONT"/>
    <n v="33.960999999999999"/>
    <n v="-118.29170000000001"/>
  </r>
  <r>
    <n v="200410504"/>
    <d v="2020-07-05T00:00:00"/>
    <x v="101"/>
    <n v="2225"/>
    <n v="4"/>
    <x v="4"/>
    <n v="423"/>
    <n v="2"/>
    <n v="624"/>
    <x v="15"/>
    <s v="1822 0417 0400"/>
    <n v="36"/>
    <s v="M"/>
    <s v="H"/>
    <n v="104"/>
    <s v="DRIVEWAY"/>
    <n v="400"/>
    <s v="STRONG-ARM (HANDS, FIST, FEET OR BODILY FORCE)"/>
    <s v="IC"/>
    <s v="Invest Cont"/>
    <n v="624"/>
    <m/>
    <m/>
    <m/>
    <s v="1900    WORKMAN                      ST"/>
    <m/>
    <n v="34.066000000000003"/>
    <n v="-118.2141"/>
  </r>
  <r>
    <n v="200111361"/>
    <d v="2020-05-05T00:00:00"/>
    <x v="86"/>
    <n v="1500"/>
    <n v="1"/>
    <x v="1"/>
    <n v="111"/>
    <n v="2"/>
    <n v="354"/>
    <x v="14"/>
    <n v="377"/>
    <n v="39"/>
    <s v="M"/>
    <s v="W"/>
    <n v="502"/>
    <s v="MULTI-UNIT DWELLING (APARTMENT, DUPLEX, ETC)"/>
    <m/>
    <m/>
    <s v="IC"/>
    <s v="Invest Cont"/>
    <n v="354"/>
    <m/>
    <m/>
    <m/>
    <s v="500 N  FIGUEROA                     ST"/>
    <m/>
    <n v="34.061700000000002"/>
    <n v="-118.2469"/>
  </r>
  <r>
    <n v="200909266"/>
    <d v="2020-05-02T00:00:00"/>
    <x v="193"/>
    <n v="2200"/>
    <n v="9"/>
    <x v="3"/>
    <n v="916"/>
    <n v="1"/>
    <n v="331"/>
    <x v="23"/>
    <s v="0344 1822 0385"/>
    <n v="55"/>
    <s v="M"/>
    <s v="H"/>
    <n v="104"/>
    <s v="DRIVEWAY"/>
    <m/>
    <m/>
    <s v="IC"/>
    <s v="Invest Cont"/>
    <n v="331"/>
    <m/>
    <m/>
    <m/>
    <s v="6900    HAZELTINE                    AV"/>
    <m/>
    <n v="34.195799999999998"/>
    <n v="-118.44"/>
  </r>
  <r>
    <n v="200906275"/>
    <d v="2020-02-20T00:00:00"/>
    <x v="270"/>
    <n v="1700"/>
    <n v="9"/>
    <x v="3"/>
    <n v="904"/>
    <n v="1"/>
    <n v="330"/>
    <x v="1"/>
    <n v="344"/>
    <n v="42"/>
    <s v="F"/>
    <s v="H"/>
    <n v="108"/>
    <s v="PARKING LOT"/>
    <m/>
    <m/>
    <s v="IC"/>
    <s v="Invest Cont"/>
    <n v="330"/>
    <m/>
    <m/>
    <m/>
    <s v="15000    SHERMAN                      WY"/>
    <m/>
    <n v="34.208399999999997"/>
    <n v="-118.4599"/>
  </r>
  <r>
    <n v="200216324"/>
    <d v="2020-10-18T00:00:00"/>
    <x v="36"/>
    <n v="1"/>
    <n v="2"/>
    <x v="5"/>
    <n v="279"/>
    <n v="2"/>
    <n v="930"/>
    <x v="30"/>
    <s v="0913 2000 1814 0443"/>
    <n v="26"/>
    <s v="F"/>
    <s v="H"/>
    <n v="502"/>
    <s v="MULTI-UNIT DWELLING (APARTMENT, DUPLEX, ETC)"/>
    <n v="511"/>
    <s v="VERBAL THREAT"/>
    <s v="AO"/>
    <s v="Adult Other"/>
    <n v="930"/>
    <m/>
    <m/>
    <m/>
    <s v="1400 W  10TH                         PL"/>
    <m/>
    <n v="34.047400000000003"/>
    <n v="-118.2714"/>
  </r>
  <r>
    <n v="200115239"/>
    <d v="2020-07-23T00:00:00"/>
    <x v="286"/>
    <n v="955"/>
    <n v="1"/>
    <x v="1"/>
    <n v="158"/>
    <n v="2"/>
    <n v="625"/>
    <x v="44"/>
    <s v="2004 0917 0356 0345"/>
    <n v="51"/>
    <s v="M"/>
    <s v="W"/>
    <n v="101"/>
    <s v="STREET"/>
    <n v="500"/>
    <s v="UNKNOWN WEAPON/OTHER WEAPON"/>
    <s v="AO"/>
    <s v="Adult Other"/>
    <n v="625"/>
    <m/>
    <m/>
    <m/>
    <s v="6TH"/>
    <s v="GLADYS                       ST"/>
    <n v="34.040300000000002"/>
    <n v="-118.24209999999999"/>
  </r>
  <r>
    <n v="200911324"/>
    <d v="2020-06-20T00:00:00"/>
    <x v="339"/>
    <n v="2200"/>
    <n v="9"/>
    <x v="3"/>
    <n v="952"/>
    <n v="1"/>
    <n v="420"/>
    <x v="33"/>
    <m/>
    <n v="0"/>
    <m/>
    <m/>
    <n v="108"/>
    <s v="PARKING LOT"/>
    <m/>
    <m/>
    <s v="IC"/>
    <s v="Invest Cont"/>
    <n v="420"/>
    <m/>
    <m/>
    <m/>
    <s v="5400 N  SEPULVEDA                    BL"/>
    <m/>
    <n v="34.168500000000002"/>
    <n v="-118.4662"/>
  </r>
  <r>
    <n v="200214009"/>
    <d v="2020-08-20T00:00:00"/>
    <x v="137"/>
    <n v="1300"/>
    <n v="2"/>
    <x v="5"/>
    <n v="257"/>
    <n v="2"/>
    <n v="625"/>
    <x v="44"/>
    <s v="1822 2004 0601 0356 1236 0400"/>
    <n v="37"/>
    <s v="F"/>
    <s v="H"/>
    <n v="405"/>
    <s v="CLOTHING STORE"/>
    <n v="400"/>
    <s v="STRONG-ARM (HANDS, FIST, FEET OR BODILY FORCE)"/>
    <s v="IC"/>
    <s v="Invest Cont"/>
    <n v="625"/>
    <m/>
    <m/>
    <m/>
    <s v="1500 W  6TH                          ST"/>
    <m/>
    <n v="34.056600000000003"/>
    <n v="-118.2681"/>
  </r>
  <r>
    <n v="200916921"/>
    <d v="2020-11-06T00:00:00"/>
    <x v="166"/>
    <n v="830"/>
    <n v="9"/>
    <x v="3"/>
    <n v="911"/>
    <n v="2"/>
    <n v="901"/>
    <x v="19"/>
    <n v="2038"/>
    <n v="56"/>
    <s v="F"/>
    <s v="B"/>
    <n v="501"/>
    <s v="SINGLE FAMILY DWELLING"/>
    <m/>
    <m/>
    <s v="IC"/>
    <s v="Invest Cont"/>
    <n v="901"/>
    <m/>
    <m/>
    <m/>
    <s v="7000    FIRMAMENT                    AV"/>
    <m/>
    <n v="34.197499999999998"/>
    <n v="-118.4727"/>
  </r>
  <r>
    <n v="201224166"/>
    <d v="2020-11-07T00:00:00"/>
    <x v="249"/>
    <n v="1600"/>
    <n v="12"/>
    <x v="8"/>
    <n v="1283"/>
    <n v="2"/>
    <n v="626"/>
    <x v="10"/>
    <s v="2000 1823 0913 1310 0319 0408"/>
    <n v="26"/>
    <s v="F"/>
    <s v="B"/>
    <n v="101"/>
    <s v="STREET"/>
    <n v="400"/>
    <s v="STRONG-ARM (HANDS, FIST, FEET OR BODILY FORCE)"/>
    <s v="IC"/>
    <s v="Invest Cont"/>
    <n v="626"/>
    <m/>
    <m/>
    <m/>
    <s v="9800    HAAS                         AV"/>
    <m/>
    <n v="33.947499999999998"/>
    <n v="-118.3167"/>
  </r>
  <r>
    <n v="201304739"/>
    <d v="2020-01-14T00:00:00"/>
    <x v="141"/>
    <n v="1000"/>
    <n v="13"/>
    <x v="6"/>
    <n v="1342"/>
    <n v="2"/>
    <n v="626"/>
    <x v="10"/>
    <s v="2000 1814 0444 0400 0913"/>
    <n v="24"/>
    <s v="F"/>
    <s v="H"/>
    <n v="101"/>
    <s v="STREET"/>
    <n v="400"/>
    <s v="STRONG-ARM (HANDS, FIST, FEET OR BODILY FORCE)"/>
    <s v="IC"/>
    <s v="Invest Cont"/>
    <n v="626"/>
    <m/>
    <m/>
    <m/>
    <s v="3700    MAPLE                        AV"/>
    <m/>
    <n v="34.014899999999997"/>
    <n v="-118.2709"/>
  </r>
  <r>
    <n v="200705917"/>
    <d v="2020-02-10T00:00:00"/>
    <x v="15"/>
    <n v="1355"/>
    <n v="7"/>
    <x v="0"/>
    <n v="701"/>
    <n v="1"/>
    <n v="310"/>
    <x v="5"/>
    <s v="1607 0344"/>
    <n v="27"/>
    <s v="M"/>
    <s v="W"/>
    <n v="502"/>
    <s v="MULTI-UNIT DWELLING (APARTMENT, DUPLEX, ETC)"/>
    <m/>
    <m/>
    <s v="IC"/>
    <s v="Invest Cont"/>
    <n v="310"/>
    <m/>
    <m/>
    <m/>
    <s v="500 N  HAYWORTH                     AV"/>
    <m/>
    <n v="34.080199999999998"/>
    <n v="-118.3627"/>
  </r>
  <r>
    <n v="200605495"/>
    <d v="2020-02-01T00:00:00"/>
    <x v="87"/>
    <n v="1620"/>
    <n v="6"/>
    <x v="9"/>
    <n v="626"/>
    <n v="2"/>
    <n v="888"/>
    <x v="24"/>
    <n v="1822"/>
    <n v="34"/>
    <s v="F"/>
    <s v="W"/>
    <n v="501"/>
    <s v="SINGLE FAMILY DWELLING"/>
    <m/>
    <m/>
    <s v="IC"/>
    <s v="Invest Cont"/>
    <n v="888"/>
    <m/>
    <m/>
    <m/>
    <s v="2500    HARGRAVE                     DR"/>
    <m/>
    <n v="34.114600000000003"/>
    <n v="-118.3254"/>
  </r>
  <r>
    <n v="201112545"/>
    <d v="2020-08-16T00:00:00"/>
    <x v="338"/>
    <n v="200"/>
    <n v="11"/>
    <x v="7"/>
    <n v="1124"/>
    <n v="1"/>
    <n v="230"/>
    <x v="13"/>
    <s v="1822 0334 0445 0416"/>
    <n v="39"/>
    <s v="F"/>
    <s v="H"/>
    <n v="101"/>
    <s v="STREET"/>
    <n v="207"/>
    <s v="OTHER KNIFE"/>
    <s v="IC"/>
    <s v="Invest Cont"/>
    <n v="230"/>
    <m/>
    <m/>
    <m/>
    <s v="3200 W  AVENUE 32"/>
    <m/>
    <n v="34.118600000000001"/>
    <n v="-118.245"/>
  </r>
  <r>
    <n v="201010042"/>
    <d v="2020-06-16T00:00:00"/>
    <x v="33"/>
    <n v="1"/>
    <n v="10"/>
    <x v="11"/>
    <n v="1017"/>
    <n v="1"/>
    <n v="420"/>
    <x v="33"/>
    <m/>
    <n v="0"/>
    <m/>
    <m/>
    <n v="101"/>
    <s v="STREET"/>
    <m/>
    <m/>
    <s v="IC"/>
    <s v="Invest Cont"/>
    <n v="420"/>
    <m/>
    <m/>
    <m/>
    <s v="7400    OSTROM                       AV"/>
    <m/>
    <n v="34.204799999999999"/>
    <n v="-118.5076"/>
  </r>
  <r>
    <n v="201015241"/>
    <d v="2020-11-19T00:00:00"/>
    <x v="92"/>
    <n v="735"/>
    <n v="10"/>
    <x v="11"/>
    <n v="1007"/>
    <n v="2"/>
    <n v="354"/>
    <x v="14"/>
    <s v="1822 0935"/>
    <n v="41"/>
    <s v="M"/>
    <s v="W"/>
    <n v="501"/>
    <s v="SINGLE FAMILY DWELLING"/>
    <m/>
    <m/>
    <s v="IC"/>
    <s v="Invest Cont"/>
    <n v="354"/>
    <m/>
    <m/>
    <m/>
    <s v="17100    SATICOY                      ST"/>
    <m/>
    <n v="34.214599999999997"/>
    <n v="-118.5056"/>
  </r>
  <r>
    <n v="200607543"/>
    <d v="2020-03-08T00:00:00"/>
    <x v="330"/>
    <n v="2240"/>
    <n v="6"/>
    <x v="9"/>
    <n v="636"/>
    <n v="2"/>
    <n v="886"/>
    <x v="45"/>
    <s v="1501 1300 0913"/>
    <n v="44"/>
    <s v="M"/>
    <s v="W"/>
    <n v="203"/>
    <s v="OTHER BUSINESS"/>
    <m/>
    <m/>
    <s v="IC"/>
    <s v="Invest Cont"/>
    <n v="886"/>
    <m/>
    <m/>
    <m/>
    <s v="6300    HOLLYWOOD                    BL"/>
    <m/>
    <n v="34.103400000000001"/>
    <n v="-118.3325"/>
  </r>
  <r>
    <n v="200314227"/>
    <d v="2020-07-15T00:00:00"/>
    <x v="110"/>
    <n v="1800"/>
    <n v="3"/>
    <x v="2"/>
    <n v="316"/>
    <n v="1"/>
    <n v="510"/>
    <x v="0"/>
    <m/>
    <n v="0"/>
    <m/>
    <m/>
    <n v="101"/>
    <s v="STREET"/>
    <m/>
    <m/>
    <s v="IC"/>
    <s v="Invest Cont"/>
    <n v="510"/>
    <m/>
    <m/>
    <m/>
    <s v="1800 W  24TH                         ST"/>
    <m/>
    <n v="34.034599999999998"/>
    <n v="-118.3049"/>
  </r>
  <r>
    <n v="200308721"/>
    <d v="2020-03-18T00:00:00"/>
    <x v="71"/>
    <n v="1200"/>
    <n v="3"/>
    <x v="2"/>
    <n v="308"/>
    <n v="1"/>
    <n v="480"/>
    <x v="2"/>
    <s v="0344 1251"/>
    <n v="23"/>
    <s v="M"/>
    <s v="W"/>
    <n v="502"/>
    <s v="MULTI-UNIT DWELLING (APARTMENT, DUPLEX, ETC)"/>
    <m/>
    <m/>
    <s v="IC"/>
    <s v="Invest Cont"/>
    <n v="480"/>
    <m/>
    <m/>
    <m/>
    <s v="2300    PORTLAND                     ST"/>
    <m/>
    <n v="34.033900000000003"/>
    <n v="-118.28100000000001"/>
  </r>
  <r>
    <n v="200813424"/>
    <d v="2020-08-27T00:00:00"/>
    <x v="49"/>
    <n v="1800"/>
    <n v="8"/>
    <x v="12"/>
    <n v="802"/>
    <n v="2"/>
    <n v="624"/>
    <x v="15"/>
    <s v="0447 0416"/>
    <n v="64"/>
    <s v="F"/>
    <s v="W"/>
    <n v="501"/>
    <s v="SINGLE FAMILY DWELLING"/>
    <n v="305"/>
    <s v="FIXED OBJECT"/>
    <s v="AO"/>
    <s v="Adult Other"/>
    <n v="624"/>
    <m/>
    <m/>
    <m/>
    <s v="900    FISKE                        ST"/>
    <m/>
    <n v="34.045400000000001"/>
    <n v="-118.5217"/>
  </r>
  <r>
    <n v="200800588"/>
    <d v="2020-03-08T00:00:00"/>
    <x v="330"/>
    <n v="1930"/>
    <n v="8"/>
    <x v="12"/>
    <n v="841"/>
    <n v="1"/>
    <n v="420"/>
    <x v="33"/>
    <s v="1202 1402 1606 0344 1822 0377"/>
    <n v="68"/>
    <s v="F"/>
    <s v="W"/>
    <n v="123"/>
    <s v="PARKING UNDERGROUND/BUILDING"/>
    <m/>
    <m/>
    <s v="IC"/>
    <s v="Invest Cont"/>
    <n v="420"/>
    <n v="998"/>
    <m/>
    <m/>
    <s v="12400    TEXAS                        AV"/>
    <m/>
    <n v="34.040799999999997"/>
    <n v="-118.46850000000001"/>
  </r>
  <r>
    <n v="200314971"/>
    <d v="2020-07-31T00:00:00"/>
    <x v="266"/>
    <n v="230"/>
    <n v="3"/>
    <x v="2"/>
    <n v="362"/>
    <n v="1"/>
    <n v="210"/>
    <x v="11"/>
    <s v="0913 2000 1814 0344 0329 0416 0445 2021 1402"/>
    <n v="57"/>
    <s v="F"/>
    <s v="B"/>
    <n v="502"/>
    <s v="MULTI-UNIT DWELLING (APARTMENT, DUPLEX, ETC)"/>
    <n v="500"/>
    <s v="UNKNOWN WEAPON/OTHER WEAPON"/>
    <s v="AO"/>
    <s v="Adult Other"/>
    <n v="210"/>
    <m/>
    <m/>
    <m/>
    <s v="3900    ROXANNE                      AV"/>
    <m/>
    <n v="34.014800000000001"/>
    <n v="-118.34869999999999"/>
  </r>
  <r>
    <n v="200312196"/>
    <d v="2020-06-01T00:00:00"/>
    <x v="65"/>
    <n v="1200"/>
    <n v="3"/>
    <x v="2"/>
    <n v="391"/>
    <n v="1"/>
    <n v="230"/>
    <x v="13"/>
    <s v="0329 1310 1309 0913"/>
    <n v="29"/>
    <s v="F"/>
    <s v="B"/>
    <n v="101"/>
    <s v="STREET"/>
    <n v="307"/>
    <s v="VEHICLE"/>
    <s v="IC"/>
    <s v="Invest Cont"/>
    <n v="230"/>
    <m/>
    <m/>
    <m/>
    <s v="4100    SANTO TOMAS                  DR"/>
    <m/>
    <n v="34.009900000000002"/>
    <n v="-118.3446"/>
  </r>
  <r>
    <n v="200215049"/>
    <d v="2020-09-15T00:00:00"/>
    <x v="346"/>
    <n v="1600"/>
    <n v="2"/>
    <x v="5"/>
    <n v="204"/>
    <n v="1"/>
    <n v="210"/>
    <x v="11"/>
    <s v="1822 0334 0355 0302 0344 0312 0319 0207 1309 0216"/>
    <n v="22"/>
    <s v="F"/>
    <s v="W"/>
    <n v="101"/>
    <s v="STREET"/>
    <n v="109"/>
    <s v="SEMI-AUTOMATIC PISTOL"/>
    <s v="IC"/>
    <s v="Invest Cont"/>
    <n v="210"/>
    <m/>
    <m/>
    <m/>
    <s v="SANBORN                      AV"/>
    <s v="DEL MAR                      AV"/>
    <n v="34.089799999999997"/>
    <n v="-118.2818"/>
  </r>
  <r>
    <n v="201013617"/>
    <d v="2020-10-01T00:00:00"/>
    <x v="111"/>
    <n v="1800"/>
    <n v="10"/>
    <x v="11"/>
    <n v="1035"/>
    <n v="2"/>
    <n v="740"/>
    <x v="21"/>
    <s v="0329 1300 0209 1822"/>
    <n v="42"/>
    <s v="F"/>
    <s v="H"/>
    <n v="122"/>
    <s v="VEHICLE, PASSENGER/TRUCK"/>
    <m/>
    <m/>
    <s v="IC"/>
    <s v="Invest Cont"/>
    <n v="740"/>
    <m/>
    <m/>
    <m/>
    <s v="18100    KITTRIDGE                    ST"/>
    <m/>
    <n v="34.190199999999997"/>
    <n v="-118.5279"/>
  </r>
  <r>
    <n v="201207128"/>
    <d v="2020-02-13T00:00:00"/>
    <x v="27"/>
    <n v="1930"/>
    <n v="12"/>
    <x v="8"/>
    <n v="1283"/>
    <n v="1"/>
    <n v="230"/>
    <x v="13"/>
    <s v="1206 1822 0400 0416 2033"/>
    <n v="27"/>
    <s v="M"/>
    <s v="W"/>
    <n v="102"/>
    <s v="SIDEWALK"/>
    <n v="400"/>
    <s v="STRONG-ARM (HANDS, FIST, FEET OR BODILY FORCE)"/>
    <s v="IC"/>
    <s v="Invest Cont"/>
    <n v="230"/>
    <m/>
    <m/>
    <m/>
    <s v="92ND                         ST"/>
    <s v="MANHATTAN                    PL"/>
    <n v="33.9527"/>
    <n v="-118.31010000000001"/>
  </r>
  <r>
    <n v="201208319"/>
    <d v="2020-03-02T00:00:00"/>
    <x v="38"/>
    <n v="2315"/>
    <n v="12"/>
    <x v="8"/>
    <n v="1208"/>
    <n v="1"/>
    <n v="230"/>
    <x v="13"/>
    <s v="0906 0450 1100 1407 1822"/>
    <n v="23"/>
    <s v="M"/>
    <s v="H"/>
    <n v="101"/>
    <s v="STREET"/>
    <n v="102"/>
    <s v="HAND GUN"/>
    <s v="AA"/>
    <s v="Adult Arrest"/>
    <n v="230"/>
    <n v="998"/>
    <m/>
    <m/>
    <s v="4500 S  FIGUEROA                     ST"/>
    <m/>
    <n v="33.999699999999997"/>
    <n v="-118.28489999999999"/>
  </r>
  <r>
    <n v="200404742"/>
    <d v="2020-01-17T00:00:00"/>
    <x v="277"/>
    <n v="1030"/>
    <n v="4"/>
    <x v="4"/>
    <n v="473"/>
    <n v="1"/>
    <n v="440"/>
    <x v="20"/>
    <s v="0344 1822"/>
    <n v="40"/>
    <s v="M"/>
    <s v="H"/>
    <n v="116"/>
    <s v="OTHER/OUTSIDE"/>
    <m/>
    <m/>
    <s v="IC"/>
    <s v="Invest Cont"/>
    <n v="440"/>
    <m/>
    <m/>
    <m/>
    <s v="2200 E  4TH                          ST"/>
    <m/>
    <n v="34.041699999999999"/>
    <n v="-118.21420000000001"/>
  </r>
  <r>
    <n v="200304728"/>
    <d v="2020-01-13T00:00:00"/>
    <x v="350"/>
    <n v="1800"/>
    <n v="3"/>
    <x v="2"/>
    <n v="313"/>
    <n v="2"/>
    <n v="624"/>
    <x v="15"/>
    <s v="1202 0444 0913"/>
    <n v="73"/>
    <s v="F"/>
    <s v="H"/>
    <n v="501"/>
    <s v="SINGLE FAMILY DWELLING"/>
    <n v="400"/>
    <s v="STRONG-ARM (HANDS, FIST, FEET OR BODILY FORCE)"/>
    <s v="IC"/>
    <s v="Invest Cont"/>
    <n v="624"/>
    <m/>
    <m/>
    <m/>
    <s v="2800    EDGEHILL                     DR"/>
    <m/>
    <n v="34.033299999999997"/>
    <n v="-118.33110000000001"/>
  </r>
  <r>
    <n v="201007876"/>
    <d v="2020-04-08T00:00:00"/>
    <x v="193"/>
    <n v="23"/>
    <n v="10"/>
    <x v="11"/>
    <n v="1008"/>
    <n v="1"/>
    <n v="510"/>
    <x v="0"/>
    <m/>
    <n v="0"/>
    <m/>
    <m/>
    <n v="108"/>
    <s v="PARKING LOT"/>
    <m/>
    <m/>
    <s v="IC"/>
    <s v="Invest Cont"/>
    <n v="510"/>
    <m/>
    <m/>
    <m/>
    <s v="7700    BALBOA                       BL"/>
    <m/>
    <n v="34.210500000000003"/>
    <n v="-118.50109999999999"/>
  </r>
  <r>
    <n v="200312518"/>
    <d v="2020-06-10T00:00:00"/>
    <x v="343"/>
    <n v="1715"/>
    <n v="3"/>
    <x v="2"/>
    <n v="379"/>
    <n v="2"/>
    <n v="624"/>
    <x v="15"/>
    <s v="0913 0444 0603 0361"/>
    <n v="20"/>
    <s v="F"/>
    <s v="H"/>
    <n v="502"/>
    <s v="MULTI-UNIT DWELLING (APARTMENT, DUPLEX, ETC)"/>
    <n v="400"/>
    <s v="STRONG-ARM (HANDS, FIST, FEET OR BODILY FORCE)"/>
    <s v="IC"/>
    <s v="Invest Cont"/>
    <n v="624"/>
    <m/>
    <m/>
    <m/>
    <s v="1100 W  MARTIN LUTHER KING JR        BL"/>
    <m/>
    <n v="34.014499999999998"/>
    <n v="-118.2937"/>
  </r>
  <r>
    <n v="200612122"/>
    <d v="2020-07-02T00:00:00"/>
    <x v="79"/>
    <n v="1135"/>
    <n v="6"/>
    <x v="9"/>
    <n v="646"/>
    <n v="2"/>
    <n v="626"/>
    <x v="10"/>
    <s v="2000 0400 0913"/>
    <n v="27"/>
    <s v="F"/>
    <s v="W"/>
    <n v="502"/>
    <s v="MULTI-UNIT DWELLING (APARTMENT, DUPLEX, ETC)"/>
    <n v="400"/>
    <s v="STRONG-ARM (HANDS, FIST, FEET OR BODILY FORCE)"/>
    <s v="IC"/>
    <s v="Invest Cont"/>
    <n v="626"/>
    <m/>
    <m/>
    <m/>
    <s v="6600    LELAND                       WY"/>
    <m/>
    <n v="34.097000000000001"/>
    <n v="-118.33320000000001"/>
  </r>
  <r>
    <n v="201305977"/>
    <d v="2020-02-04T00:00:00"/>
    <x v="253"/>
    <n v="1730"/>
    <n v="13"/>
    <x v="6"/>
    <n v="1363"/>
    <n v="2"/>
    <n v="740"/>
    <x v="21"/>
    <n v="329"/>
    <n v="42"/>
    <s v="M"/>
    <s v="H"/>
    <n v="122"/>
    <s v="VEHICLE, PASSENGER/TRUCK"/>
    <m/>
    <m/>
    <s v="IC"/>
    <s v="Invest Cont"/>
    <n v="740"/>
    <m/>
    <m/>
    <m/>
    <s v="700 E  50TH                         ST"/>
    <m/>
    <n v="33.997599999999998"/>
    <n v="-118.2634"/>
  </r>
  <r>
    <n v="201305072"/>
    <d v="2020-01-19T00:00:00"/>
    <x v="45"/>
    <n v="1500"/>
    <n v="13"/>
    <x v="6"/>
    <n v="1394"/>
    <n v="1"/>
    <n v="330"/>
    <x v="1"/>
    <s v="0329 1307 0344"/>
    <n v="18"/>
    <s v="F"/>
    <s v="H"/>
    <n v="102"/>
    <s v="SIDEWALK"/>
    <m/>
    <m/>
    <s v="IC"/>
    <s v="Invest Cont"/>
    <n v="330"/>
    <m/>
    <m/>
    <m/>
    <s v="67TH                         ST"/>
    <s v="SAN PEDRO                    ST"/>
    <n v="33.9788"/>
    <n v="-118.26949999999999"/>
  </r>
  <r>
    <n v="200105579"/>
    <d v="2020-01-23T00:00:00"/>
    <x v="327"/>
    <n v="2030"/>
    <n v="1"/>
    <x v="1"/>
    <n v="156"/>
    <n v="1"/>
    <n v="236"/>
    <x v="46"/>
    <s v="1218 2004 1813 1414 2000 0416 0408 0913"/>
    <n v="47"/>
    <s v="F"/>
    <s v="B"/>
    <n v="516"/>
    <s v="SINGLE RESIDENCE OCCUPANCY (SRO'S) LOCATIONS"/>
    <n v="400"/>
    <s v="STRONG-ARM (HANDS, FIST, FEET OR BODILY FORCE)"/>
    <s v="AO"/>
    <s v="Adult Other"/>
    <n v="236"/>
    <m/>
    <m/>
    <m/>
    <s v="500    WALL                         ST"/>
    <m/>
    <n v="34.044899999999998"/>
    <n v="-118.2458"/>
  </r>
  <r>
    <n v="200121100"/>
    <d v="2020-11-16T00:00:00"/>
    <x v="90"/>
    <n v="1500"/>
    <n v="1"/>
    <x v="1"/>
    <n v="124"/>
    <n v="2"/>
    <n v="740"/>
    <x v="21"/>
    <n v="329"/>
    <n v="0"/>
    <s v="M"/>
    <s v="W"/>
    <n v="725"/>
    <s v="GOVERNMENT FACILITY (FEDERAL,STATE, COUNTY &amp; CITY)"/>
    <m/>
    <m/>
    <s v="IC"/>
    <s v="Invest Cont"/>
    <n v="740"/>
    <m/>
    <m/>
    <m/>
    <s v="200 N  LOS ANGELES                  ST"/>
    <m/>
    <n v="34.052500000000002"/>
    <n v="-118.2432"/>
  </r>
  <r>
    <n v="200714206"/>
    <d v="2020-09-23T00:00:00"/>
    <x v="83"/>
    <n v="530"/>
    <n v="7"/>
    <x v="0"/>
    <n v="738"/>
    <n v="2"/>
    <n v="624"/>
    <x v="15"/>
    <s v="1822 0416 0400"/>
    <n v="30"/>
    <s v="F"/>
    <s v="H"/>
    <n v="252"/>
    <s v="COFFEE SHOP (STARBUCKS, COFFEE BEAN, PEET'S, ETC.)"/>
    <n v="400"/>
    <s v="STRONG-ARM (HANDS, FIST, FEET OR BODILY FORCE)"/>
    <s v="IC"/>
    <s v="Invest Cont"/>
    <n v="624"/>
    <m/>
    <m/>
    <m/>
    <s v="5000    WILSHIRE                     BL"/>
    <m/>
    <n v="34.062100000000001"/>
    <n v="-118.3385"/>
  </r>
  <r>
    <n v="200617463"/>
    <d v="2020-11-01T00:00:00"/>
    <x v="345"/>
    <n v="1530"/>
    <n v="6"/>
    <x v="9"/>
    <n v="667"/>
    <n v="2"/>
    <n v="626"/>
    <x v="10"/>
    <s v="2000 0400 0416 0444 0913 1814 1501"/>
    <n v="32"/>
    <s v="M"/>
    <s v="H"/>
    <n v="501"/>
    <s v="SINGLE FAMILY DWELLING"/>
    <n v="400"/>
    <s v="STRONG-ARM (HANDS, FIST, FEET OR BODILY FORCE)"/>
    <s v="IC"/>
    <s v="Invest Cont"/>
    <n v="626"/>
    <m/>
    <m/>
    <m/>
    <s v="5800    LEXINGTON                    AV"/>
    <m/>
    <n v="34.092799999999997"/>
    <n v="-118.31789999999999"/>
  </r>
  <r>
    <n v="201005556"/>
    <d v="2020-02-05T00:00:00"/>
    <x v="253"/>
    <n v="2100"/>
    <n v="10"/>
    <x v="11"/>
    <n v="1043"/>
    <n v="1"/>
    <n v="510"/>
    <x v="0"/>
    <m/>
    <n v="0"/>
    <m/>
    <m/>
    <n v="101"/>
    <s v="STREET"/>
    <m/>
    <m/>
    <s v="IC"/>
    <s v="Invest Cont"/>
    <n v="510"/>
    <m/>
    <m/>
    <m/>
    <s v="18600    HATTERAS                     ST"/>
    <m/>
    <n v="34.177399999999999"/>
    <n v="-118.53870000000001"/>
  </r>
  <r>
    <n v="200320774"/>
    <d v="2020-11-22T00:00:00"/>
    <x v="219"/>
    <n v="1215"/>
    <n v="3"/>
    <x v="2"/>
    <n v="397"/>
    <n v="2"/>
    <n v="624"/>
    <x v="15"/>
    <s v="1202 2021 0416 0446 1822"/>
    <n v="60"/>
    <s v="M"/>
    <s v="H"/>
    <n v="101"/>
    <s v="STREET"/>
    <n v="400"/>
    <s v="STRONG-ARM (HANDS, FIST, FEET OR BODILY FORCE)"/>
    <s v="IC"/>
    <s v="Invest Cont"/>
    <n v="624"/>
    <m/>
    <m/>
    <m/>
    <s v="VERMONT                      PL"/>
    <s v="43RD"/>
    <n v="34.004600000000003"/>
    <n v="-118.2915"/>
  </r>
  <r>
    <n v="200619605"/>
    <d v="2020-12-23T00:00:00"/>
    <x v="239"/>
    <n v="710"/>
    <n v="6"/>
    <x v="9"/>
    <n v="666"/>
    <n v="1"/>
    <n v="442"/>
    <x v="16"/>
    <s v="0400 0344 0448 1501"/>
    <n v="31"/>
    <s v="F"/>
    <s v="B"/>
    <n v="517"/>
    <s v="MISSIONS/SHELTERS"/>
    <n v="400"/>
    <s v="STRONG-ARM (HANDS, FIST, FEET OR BODILY FORCE)"/>
    <s v="IC"/>
    <s v="Invest Cont"/>
    <n v="442"/>
    <m/>
    <m/>
    <m/>
    <s v="1200    LODI                         PL"/>
    <m/>
    <n v="34.092599999999997"/>
    <n v="-118.32340000000001"/>
  </r>
  <r>
    <n v="200314663"/>
    <d v="2020-07-22T00:00:00"/>
    <x v="334"/>
    <n v="1110"/>
    <n v="3"/>
    <x v="2"/>
    <n v="335"/>
    <n v="2"/>
    <n v="354"/>
    <x v="14"/>
    <n v="100"/>
    <n v="36"/>
    <s v="F"/>
    <s v="H"/>
    <n v="501"/>
    <s v="SINGLE FAMILY DWELLING"/>
    <m/>
    <m/>
    <s v="IC"/>
    <s v="Invest Cont"/>
    <n v="354"/>
    <m/>
    <m/>
    <m/>
    <s v="3000    8TH                          AV"/>
    <m/>
    <n v="34.0261"/>
    <n v="-118.32599999999999"/>
  </r>
  <r>
    <n v="201014948"/>
    <d v="2020-11-11T00:00:00"/>
    <x v="130"/>
    <n v="2100"/>
    <n v="10"/>
    <x v="11"/>
    <n v="1079"/>
    <n v="1"/>
    <n v="310"/>
    <x v="5"/>
    <s v="1402 0344 1822 1236 0329 0358 0382 1607"/>
    <n v="0"/>
    <s v="M"/>
    <s v="O"/>
    <n v="210"/>
    <s v="RESTAURANT/FAST FOOD"/>
    <m/>
    <m/>
    <s v="AA"/>
    <s v="Adult Arrest"/>
    <n v="310"/>
    <n v="998"/>
    <m/>
    <m/>
    <s v="15600    VENTURA                      BL"/>
    <m/>
    <n v="34.1599"/>
    <n v="-118.4766"/>
  </r>
  <r>
    <n v="201105035"/>
    <d v="2020-01-25T00:00:00"/>
    <x v="254"/>
    <n v="1500"/>
    <n v="11"/>
    <x v="7"/>
    <n v="1117"/>
    <n v="2"/>
    <n v="626"/>
    <x v="10"/>
    <s v="0400 0408 0416 0448 1259 2024"/>
    <n v="17"/>
    <s v="F"/>
    <s v="H"/>
    <n v="721"/>
    <s v="HIGH SCHOOL"/>
    <n v="400"/>
    <s v="STRONG-ARM (HANDS, FIST, FEET OR BODILY FORCE)"/>
    <s v="JA"/>
    <s v="Juv Arrest"/>
    <n v="626"/>
    <m/>
    <m/>
    <m/>
    <s v="1700    YOSEMITE                     DR"/>
    <m/>
    <n v="34.133000000000003"/>
    <n v="-118.20310000000001"/>
  </r>
  <r>
    <n v="201004427"/>
    <d v="2020-01-10T00:00:00"/>
    <x v="132"/>
    <n v="1335"/>
    <n v="10"/>
    <x v="11"/>
    <n v="1025"/>
    <n v="1"/>
    <n v="330"/>
    <x v="1"/>
    <s v="0344 1609"/>
    <n v="36"/>
    <s v="M"/>
    <s v="H"/>
    <n v="103"/>
    <s v="ALLEY"/>
    <m/>
    <m/>
    <s v="IC"/>
    <s v="Invest Cont"/>
    <n v="330"/>
    <m/>
    <m/>
    <m/>
    <s v="6900    LINDLEY                      AV"/>
    <m/>
    <n v="34.195700000000002"/>
    <n v="-118.5273"/>
  </r>
  <r>
    <n v="201115386"/>
    <d v="2020-11-04T00:00:00"/>
    <x v="229"/>
    <n v="2030"/>
    <n v="11"/>
    <x v="7"/>
    <n v="1184"/>
    <n v="1"/>
    <n v="231"/>
    <x v="51"/>
    <s v="1212 0416 0447"/>
    <n v="0"/>
    <s v="X"/>
    <s v="X"/>
    <n v="101"/>
    <s v="STREET"/>
    <n v="212"/>
    <s v="BOTTLE"/>
    <s v="IC"/>
    <s v="Invest Cont"/>
    <n v="231"/>
    <m/>
    <m/>
    <m/>
    <s v="SUNSET                       BL"/>
    <s v="VIN SCULLY                   AV"/>
    <n v="34.081200000000003"/>
    <n v="-118.252"/>
  </r>
  <r>
    <n v="200916378"/>
    <d v="2020-10-23T00:00:00"/>
    <x v="60"/>
    <n v="1440"/>
    <n v="9"/>
    <x v="3"/>
    <n v="943"/>
    <n v="1"/>
    <n v="236"/>
    <x v="46"/>
    <s v="2000 1813 0408 0416 1414 2004 0445 0913"/>
    <n v="22"/>
    <s v="F"/>
    <s v="O"/>
    <n v="502"/>
    <s v="MULTI-UNIT DWELLING (APARTMENT, DUPLEX, ETC)"/>
    <n v="400"/>
    <s v="STRONG-ARM (HANDS, FIST, FEET OR BODILY FORCE)"/>
    <s v="AA"/>
    <s v="Adult Arrest"/>
    <n v="236"/>
    <m/>
    <m/>
    <m/>
    <s v="14200    BURBANK                      BL"/>
    <m/>
    <n v="34.1721"/>
    <n v="-118.4422"/>
  </r>
  <r>
    <n v="200321975"/>
    <d v="2020-12-13T00:00:00"/>
    <x v="97"/>
    <n v="1745"/>
    <n v="3"/>
    <x v="2"/>
    <n v="395"/>
    <n v="2"/>
    <n v="946"/>
    <x v="8"/>
    <n v="1501"/>
    <n v="19"/>
    <s v="X"/>
    <s v="X"/>
    <n v="401"/>
    <s v="MINI-MART"/>
    <m/>
    <m/>
    <s v="IC"/>
    <s v="Invest Cont"/>
    <n v="946"/>
    <m/>
    <m/>
    <m/>
    <s v="1700 W  VERNON                       AV"/>
    <m/>
    <n v="34.007300000000001"/>
    <n v="-118.3108"/>
  </r>
  <r>
    <n v="201221335"/>
    <d v="2020-05-23T00:00:00"/>
    <x v="293"/>
    <n v="2130"/>
    <n v="12"/>
    <x v="8"/>
    <n v="1267"/>
    <n v="2"/>
    <n v="740"/>
    <x v="21"/>
    <s v="0355 0411 0445 1822"/>
    <n v="0"/>
    <s v="M"/>
    <s v="X"/>
    <n v="101"/>
    <s v="STREET"/>
    <n v="207"/>
    <s v="OTHER KNIFE"/>
    <s v="IC"/>
    <s v="Invest Cont"/>
    <n v="740"/>
    <m/>
    <m/>
    <m/>
    <s v="HOOVER                       ST"/>
    <s v="85TH                         ST"/>
    <n v="33.961300000000001"/>
    <n v="-118.2871"/>
  </r>
  <r>
    <n v="201207862"/>
    <d v="2020-02-13T00:00:00"/>
    <x v="320"/>
    <n v="1900"/>
    <n v="12"/>
    <x v="8"/>
    <n v="1257"/>
    <n v="2"/>
    <n v="740"/>
    <x v="21"/>
    <s v="1307 0329"/>
    <n v="37"/>
    <s v="F"/>
    <s v="B"/>
    <n v="122"/>
    <s v="VEHICLE, PASSENGER/TRUCK"/>
    <m/>
    <m/>
    <s v="IC"/>
    <s v="Invest Cont"/>
    <n v="740"/>
    <m/>
    <m/>
    <m/>
    <s v="79TH                         ST"/>
    <s v="MAIN                         ST"/>
    <n v="33.969299999999997"/>
    <n v="-118.285"/>
  </r>
  <r>
    <n v="200809345"/>
    <d v="2020-05-12T00:00:00"/>
    <x v="25"/>
    <n v="845"/>
    <n v="8"/>
    <x v="12"/>
    <n v="822"/>
    <n v="2"/>
    <n v="626"/>
    <x v="10"/>
    <s v="0400 0416 0913 2000"/>
    <n v="24"/>
    <s v="F"/>
    <s v="A"/>
    <n v="108"/>
    <s v="PARKING LOT"/>
    <n v="400"/>
    <s v="STRONG-ARM (HANDS, FIST, FEET OR BODILY FORCE)"/>
    <s v="AA"/>
    <s v="Adult Arrest"/>
    <n v="626"/>
    <m/>
    <m/>
    <m/>
    <s v="17300 W  SUNSET                       BL"/>
    <m/>
    <n v="34.041899999999998"/>
    <n v="-118.554"/>
  </r>
  <r>
    <n v="200212892"/>
    <d v="2020-07-22T00:00:00"/>
    <x v="110"/>
    <n v="150"/>
    <n v="2"/>
    <x v="5"/>
    <n v="249"/>
    <n v="2"/>
    <n v="740"/>
    <x v="21"/>
    <s v="0329 1822 1309 0601"/>
    <n v="0"/>
    <s v="X"/>
    <s v="X"/>
    <n v="123"/>
    <s v="PARKING UNDERGROUND/BUILDING"/>
    <m/>
    <m/>
    <s v="IC"/>
    <s v="Invest Cont"/>
    <n v="740"/>
    <m/>
    <m/>
    <m/>
    <s v="1100    WILSHIRE                     BL"/>
    <m/>
    <n v="34.052300000000002"/>
    <n v="-118.2633"/>
  </r>
  <r>
    <n v="200713603"/>
    <d v="2020-09-07T00:00:00"/>
    <x v="201"/>
    <n v="2215"/>
    <n v="7"/>
    <x v="0"/>
    <n v="722"/>
    <n v="1"/>
    <n v="230"/>
    <x v="13"/>
    <s v="0447 2004 1822"/>
    <n v="42"/>
    <s v="F"/>
    <s v="O"/>
    <n v="101"/>
    <s v="STREET"/>
    <n v="221"/>
    <s v="GLASS"/>
    <s v="AA"/>
    <s v="Adult Arrest"/>
    <n v="230"/>
    <m/>
    <m/>
    <m/>
    <s v="3RD                          ST"/>
    <s v="LA CIENEGA                   BL"/>
    <n v="34.073399999999999"/>
    <n v="-118.37649999999999"/>
  </r>
  <r>
    <n v="200810018"/>
    <d v="2020-05-27T00:00:00"/>
    <x v="251"/>
    <n v="1545"/>
    <n v="8"/>
    <x v="12"/>
    <n v="887"/>
    <n v="2"/>
    <n v="624"/>
    <x v="15"/>
    <s v="0444 0429 0416"/>
    <n v="17"/>
    <s v="M"/>
    <s v="W"/>
    <n v="501"/>
    <s v="SINGLE FAMILY DWELLING"/>
    <n v="400"/>
    <s v="STRONG-ARM (HANDS, FIST, FEET OR BODILY FORCE)"/>
    <s v="JO"/>
    <s v="Juv Other"/>
    <n v="624"/>
    <m/>
    <m/>
    <m/>
    <s v="9100    HILLSBORO                    DR"/>
    <m/>
    <n v="34.041699999999999"/>
    <n v="-118.3887"/>
  </r>
  <r>
    <n v="200316204"/>
    <d v="2020-08-23T00:00:00"/>
    <x v="273"/>
    <n v="1830"/>
    <n v="3"/>
    <x v="2"/>
    <n v="338"/>
    <n v="2"/>
    <n v="624"/>
    <x v="15"/>
    <s v="0342 0416 0446 0913"/>
    <n v="21"/>
    <s v="F"/>
    <s v="B"/>
    <n v="502"/>
    <s v="MULTI-UNIT DWELLING (APARTMENT, DUPLEX, ETC)"/>
    <n v="400"/>
    <s v="STRONG-ARM (HANDS, FIST, FEET OR BODILY FORCE)"/>
    <s v="IC"/>
    <s v="Invest Cont"/>
    <n v="624"/>
    <m/>
    <m/>
    <m/>
    <s v="1000 W  30TH                         ST"/>
    <m/>
    <n v="34.0274"/>
    <n v="-118.2841"/>
  </r>
  <r>
    <n v="200610443"/>
    <d v="2020-05-20T00:00:00"/>
    <x v="62"/>
    <n v="1715"/>
    <n v="6"/>
    <x v="9"/>
    <n v="648"/>
    <n v="1"/>
    <n v="440"/>
    <x v="20"/>
    <n v="1501"/>
    <n v="23"/>
    <s v="M"/>
    <s v="W"/>
    <n v="101"/>
    <s v="STREET"/>
    <m/>
    <m/>
    <s v="IC"/>
    <s v="Invest Cont"/>
    <n v="440"/>
    <m/>
    <m/>
    <m/>
    <s v="5400 W  SUNSET                       BL"/>
    <m/>
    <n v="34.1"/>
    <n v="-118.3113"/>
  </r>
  <r>
    <n v="200816086"/>
    <d v="2020-11-05T00:00:00"/>
    <x v="164"/>
    <n v="1100"/>
    <n v="8"/>
    <x v="12"/>
    <n v="835"/>
    <n v="1"/>
    <n v="510"/>
    <x v="0"/>
    <m/>
    <n v="0"/>
    <m/>
    <m/>
    <n v="101"/>
    <s v="STREET"/>
    <m/>
    <m/>
    <s v="IC"/>
    <s v="Invest Cont"/>
    <n v="510"/>
    <m/>
    <m/>
    <m/>
    <s v="1800 S  SEPULVEDA                    BL"/>
    <m/>
    <n v="34.045400000000001"/>
    <n v="-118.44240000000001"/>
  </r>
  <r>
    <n v="200711630"/>
    <d v="2020-07-14T00:00:00"/>
    <x v="284"/>
    <n v="1500"/>
    <n v="7"/>
    <x v="0"/>
    <n v="736"/>
    <n v="2"/>
    <n v="627"/>
    <x v="43"/>
    <s v="1259 0400"/>
    <n v="16"/>
    <s v="F"/>
    <s v="H"/>
    <n v="501"/>
    <s v="SINGLE FAMILY DWELLING"/>
    <n v="400"/>
    <s v="STRONG-ARM (HANDS, FIST, FEET OR BODILY FORCE)"/>
    <s v="AO"/>
    <s v="Adult Other"/>
    <n v="627"/>
    <m/>
    <m/>
    <m/>
    <s v="400 S  CLOVERDALE                   AV"/>
    <m/>
    <n v="34.064900000000002"/>
    <n v="-118.3462"/>
  </r>
  <r>
    <n v="201206179"/>
    <d v="2020-01-31T00:00:00"/>
    <x v="94"/>
    <n v="1750"/>
    <n v="12"/>
    <x v="8"/>
    <n v="1268"/>
    <n v="1"/>
    <n v="330"/>
    <x v="1"/>
    <s v="1300 0344 1601"/>
    <n v="29"/>
    <s v="F"/>
    <s v="H"/>
    <n v="101"/>
    <s v="STREET"/>
    <m/>
    <m/>
    <s v="IC"/>
    <s v="Invest Cont"/>
    <n v="330"/>
    <m/>
    <m/>
    <m/>
    <s v="200 E  84TH                         PL"/>
    <m/>
    <n v="33.9619"/>
    <n v="-118.2717"/>
  </r>
  <r>
    <n v="200211204"/>
    <d v="2020-06-11T00:00:00"/>
    <x v="79"/>
    <n v="940"/>
    <n v="2"/>
    <x v="5"/>
    <n v="269"/>
    <n v="2"/>
    <n v="740"/>
    <x v="21"/>
    <s v="1300 1309 0913 0329 1817"/>
    <n v="34"/>
    <s v="F"/>
    <s v="B"/>
    <n v="122"/>
    <s v="VEHICLE, PASSENGER/TRUCK"/>
    <m/>
    <m/>
    <s v="IC"/>
    <s v="Invest Cont"/>
    <n v="740"/>
    <m/>
    <m/>
    <m/>
    <s v="1200 W  8TH                          ST"/>
    <m/>
    <n v="34.049599999999998"/>
    <n v="-118.2677"/>
  </r>
  <r>
    <n v="201224743"/>
    <d v="2020-11-18T00:00:00"/>
    <x v="363"/>
    <n v="430"/>
    <n v="12"/>
    <x v="8"/>
    <n v="1293"/>
    <n v="1"/>
    <n v="510"/>
    <x v="0"/>
    <m/>
    <n v="0"/>
    <m/>
    <m/>
    <n v="101"/>
    <s v="STREET"/>
    <m/>
    <m/>
    <s v="IC"/>
    <s v="Invest Cont"/>
    <n v="510"/>
    <m/>
    <m/>
    <m/>
    <s v="10200 S  ST ANDREWS                   PL"/>
    <m/>
    <n v="33.941699999999997"/>
    <n v="-118.3113"/>
  </r>
  <r>
    <n v="201223688"/>
    <d v="2020-10-31T00:00:00"/>
    <x v="326"/>
    <n v="2350"/>
    <n v="12"/>
    <x v="8"/>
    <n v="1251"/>
    <n v="1"/>
    <n v="230"/>
    <x v="13"/>
    <s v="1822 1309 0342"/>
    <n v="36"/>
    <s v="M"/>
    <s v="W"/>
    <n v="101"/>
    <s v="STREET"/>
    <n v="114"/>
    <s v="AIR PISTOL/REVOLVER/RIFLE/BB GUN"/>
    <s v="IC"/>
    <s v="Invest Cont"/>
    <n v="230"/>
    <m/>
    <m/>
    <m/>
    <s v="6800    CRENSHAW                     BL"/>
    <m/>
    <n v="33.976700000000001"/>
    <n v="-118.3309"/>
  </r>
  <r>
    <n v="201115991"/>
    <d v="2020-11-22T00:00:00"/>
    <x v="297"/>
    <n v="2145"/>
    <n v="11"/>
    <x v="7"/>
    <n v="1183"/>
    <n v="2"/>
    <n v="354"/>
    <x v="14"/>
    <s v="0922 1822"/>
    <n v="46"/>
    <s v="M"/>
    <s v="H"/>
    <n v="501"/>
    <s v="SINGLE FAMILY DWELLING"/>
    <m/>
    <m/>
    <s v="IC"/>
    <s v="Invest Cont"/>
    <n v="354"/>
    <m/>
    <m/>
    <m/>
    <s v="1900    BERKELEY                     AV"/>
    <m/>
    <n v="34.082500000000003"/>
    <n v="-118.2578"/>
  </r>
  <r>
    <n v="200305382"/>
    <d v="2020-01-24T00:00:00"/>
    <x v="254"/>
    <n v="1605"/>
    <n v="3"/>
    <x v="2"/>
    <n v="399"/>
    <n v="1"/>
    <n v="230"/>
    <x v="13"/>
    <s v="2004 0334 0913 0445 2002 0400 0432 1402"/>
    <n v="24"/>
    <s v="M"/>
    <s v="H"/>
    <n v="101"/>
    <s v="STREET"/>
    <n v="200"/>
    <s v="KNIFE WITH BLADE 6INCHES OR LESS"/>
    <s v="AO"/>
    <s v="Adult Other"/>
    <n v="230"/>
    <m/>
    <m/>
    <m/>
    <s v="42ND                         PL"/>
    <s v="FIGUEROA"/>
    <n v="34.007399999999997"/>
    <n v="-118.28270000000001"/>
  </r>
  <r>
    <n v="200619284"/>
    <d v="2020-12-15T00:00:00"/>
    <x v="300"/>
    <n v="1345"/>
    <n v="6"/>
    <x v="9"/>
    <n v="663"/>
    <n v="2"/>
    <n v="740"/>
    <x v="21"/>
    <s v="0329 0400 1822 1501"/>
    <n v="0"/>
    <s v="X"/>
    <s v="X"/>
    <n v="203"/>
    <s v="OTHER BUSINESS"/>
    <n v="306"/>
    <s v="ROCK/THROWN OBJECT"/>
    <s v="IC"/>
    <s v="Invest Cont"/>
    <n v="740"/>
    <m/>
    <m/>
    <m/>
    <s v="6700    SANTA MONICA                 BL"/>
    <m/>
    <n v="34.090699999999998"/>
    <n v="-118.3368"/>
  </r>
  <r>
    <n v="200404008"/>
    <d v="2020-01-01T00:00:00"/>
    <x v="31"/>
    <n v="420"/>
    <n v="4"/>
    <x v="4"/>
    <n v="463"/>
    <n v="2"/>
    <n v="626"/>
    <x v="10"/>
    <s v="0913 2000 0400 0416 1814"/>
    <n v="48"/>
    <s v="M"/>
    <s v="H"/>
    <n v="502"/>
    <s v="MULTI-UNIT DWELLING (APARTMENT, DUPLEX, ETC)"/>
    <n v="400"/>
    <s v="STRONG-ARM (HANDS, FIST, FEET OR BODILY FORCE)"/>
    <s v="AO"/>
    <s v="Adult Other"/>
    <n v="626"/>
    <m/>
    <m/>
    <m/>
    <s v="2000    NEW JERSEY                   ST"/>
    <m/>
    <n v="34.048099999999998"/>
    <n v="-118.2133"/>
  </r>
  <r>
    <n v="201116554"/>
    <d v="2020-12-10T00:00:00"/>
    <x v="28"/>
    <n v="2200"/>
    <n v="11"/>
    <x v="7"/>
    <n v="1147"/>
    <n v="2"/>
    <n v="624"/>
    <x v="15"/>
    <s v="0913 0555 0400"/>
    <n v="16"/>
    <s v="M"/>
    <s v="H"/>
    <n v="501"/>
    <s v="SINGLE FAMILY DWELLING"/>
    <n v="400"/>
    <s v="STRONG-ARM (HANDS, FIST, FEET OR BODILY FORCE)"/>
    <s v="IC"/>
    <s v="Invest Cont"/>
    <n v="624"/>
    <m/>
    <m/>
    <m/>
    <s v="1500    SAN FERNANDO                 RD"/>
    <m/>
    <n v="34.096200000000003"/>
    <n v="-118.2321"/>
  </r>
  <r>
    <n v="200717333"/>
    <d v="2020-12-21T00:00:00"/>
    <x v="228"/>
    <n v="1300"/>
    <n v="7"/>
    <x v="0"/>
    <n v="717"/>
    <n v="1"/>
    <n v="310"/>
    <x v="5"/>
    <s v="1609 0344 0321"/>
    <n v="35"/>
    <s v="F"/>
    <s v="W"/>
    <n v="501"/>
    <s v="SINGLE FAMILY DWELLING"/>
    <m/>
    <m/>
    <s v="IC"/>
    <s v="Invest Cont"/>
    <n v="310"/>
    <m/>
    <m/>
    <m/>
    <s v="400 N  CITRUS                       AV"/>
    <m/>
    <n v="34.078299999999999"/>
    <n v="-118.33969999999999"/>
  </r>
  <r>
    <n v="200414205"/>
    <d v="2020-10-23T00:00:00"/>
    <x v="167"/>
    <n v="100"/>
    <n v="4"/>
    <x v="4"/>
    <n v="479"/>
    <n v="2"/>
    <n v="901"/>
    <x v="19"/>
    <n v="2038"/>
    <n v="36"/>
    <s v="F"/>
    <s v="H"/>
    <n v="502"/>
    <s v="MULTI-UNIT DWELLING (APARTMENT, DUPLEX, ETC)"/>
    <m/>
    <m/>
    <s v="AA"/>
    <s v="Adult Arrest"/>
    <n v="901"/>
    <m/>
    <m/>
    <m/>
    <s v="3500 E  6TH                          ST"/>
    <m/>
    <n v="34.029600000000002"/>
    <n v="-118.1962"/>
  </r>
  <r>
    <n v="201007768"/>
    <d v="2020-04-04T00:00:00"/>
    <x v="243"/>
    <n v="2100"/>
    <n v="10"/>
    <x v="11"/>
    <n v="1047"/>
    <n v="1"/>
    <n v="331"/>
    <x v="23"/>
    <s v="1822 0344 0352 1606 1202"/>
    <n v="80"/>
    <s v="M"/>
    <s v="W"/>
    <n v="108"/>
    <s v="PARKING LOT"/>
    <m/>
    <m/>
    <s v="IC"/>
    <s v="Invest Cont"/>
    <n v="331"/>
    <m/>
    <m/>
    <m/>
    <s v="17100    BURBANK                      BL"/>
    <m/>
    <n v="34.1723"/>
    <n v="-118.5055"/>
  </r>
  <r>
    <n v="200106193"/>
    <d v="2020-02-01T00:00:00"/>
    <x v="169"/>
    <n v="1500"/>
    <n v="1"/>
    <x v="1"/>
    <n v="195"/>
    <n v="1"/>
    <n v="420"/>
    <x v="33"/>
    <s v="1300 1822 1606 0344"/>
    <n v="38"/>
    <s v="M"/>
    <s v="B"/>
    <n v="101"/>
    <s v="STREET"/>
    <m/>
    <m/>
    <s v="IC"/>
    <s v="Invest Cont"/>
    <n v="420"/>
    <m/>
    <m/>
    <m/>
    <s v="1800 S  MAIN                         ST"/>
    <m/>
    <n v="34.031700000000001"/>
    <n v="-118.2641"/>
  </r>
  <r>
    <n v="201305470"/>
    <d v="2020-01-27T00:00:00"/>
    <x v="225"/>
    <n v="1105"/>
    <n v="13"/>
    <x v="6"/>
    <n v="1307"/>
    <n v="1"/>
    <n v="210"/>
    <x v="11"/>
    <s v="1202 1300 1315 1309 1822"/>
    <n v="73"/>
    <s v="M"/>
    <s v="W"/>
    <n v="101"/>
    <s v="STREET"/>
    <n v="400"/>
    <s v="STRONG-ARM (HANDS, FIST, FEET OR BODILY FORCE)"/>
    <s v="IC"/>
    <s v="Invest Cont"/>
    <n v="210"/>
    <m/>
    <m/>
    <m/>
    <s v="7TH"/>
    <s v="KOHLER"/>
    <n v="34.037700000000001"/>
    <n v="-118.24250000000001"/>
  </r>
  <r>
    <n v="200114990"/>
    <d v="2020-07-18T00:00:00"/>
    <x v="353"/>
    <n v="1512"/>
    <n v="1"/>
    <x v="1"/>
    <n v="171"/>
    <n v="2"/>
    <n v="624"/>
    <x v="15"/>
    <s v="0447 0416 2004 1266 1822"/>
    <n v="23"/>
    <s v="F"/>
    <s v="H"/>
    <n v="102"/>
    <s v="SIDEWALK"/>
    <n v="306"/>
    <s v="ROCK/THROWN OBJECT"/>
    <s v="IC"/>
    <s v="Invest Cont"/>
    <n v="624"/>
    <m/>
    <m/>
    <m/>
    <s v="800 W  OLYMPIC                      BL"/>
    <m/>
    <n v="34.045000000000002"/>
    <n v="-118.264"/>
  </r>
  <r>
    <n v="200412760"/>
    <d v="2020-09-14T00:00:00"/>
    <x v="171"/>
    <n v="1655"/>
    <n v="4"/>
    <x v="4"/>
    <n v="438"/>
    <n v="1"/>
    <n v="648"/>
    <x v="4"/>
    <m/>
    <n v="35"/>
    <s v="F"/>
    <s v="H"/>
    <n v="116"/>
    <s v="OTHER/OUTSIDE"/>
    <m/>
    <m/>
    <s v="IC"/>
    <s v="Invest Cont"/>
    <n v="648"/>
    <m/>
    <m/>
    <m/>
    <s v="02400    MARIONDALE                   AV"/>
    <m/>
    <n v="34.074100000000001"/>
    <n v="-118.1651"/>
  </r>
  <r>
    <n v="200208932"/>
    <d v="2020-04-13T00:00:00"/>
    <x v="56"/>
    <n v="1300"/>
    <n v="2"/>
    <x v="5"/>
    <n v="236"/>
    <n v="2"/>
    <n v="930"/>
    <x v="30"/>
    <s v="2000 1814 0329 1307 2038 0432 1906 0421 0443 0913"/>
    <n v="36"/>
    <s v="F"/>
    <s v="H"/>
    <n v="501"/>
    <s v="SINGLE FAMILY DWELLING"/>
    <n v="511"/>
    <s v="VERBAL THREAT"/>
    <s v="AA"/>
    <s v="Adult Arrest"/>
    <n v="740"/>
    <n v="930"/>
    <m/>
    <m/>
    <s v="200 N  MOUNTAIN VIEW                AV"/>
    <m/>
    <n v="34.067599999999999"/>
    <n v="-118.2685"/>
  </r>
  <r>
    <n v="200712546"/>
    <d v="2020-08-08T00:00:00"/>
    <x v="235"/>
    <n v="1530"/>
    <n v="7"/>
    <x v="0"/>
    <n v="735"/>
    <n v="1"/>
    <n v="761"/>
    <x v="35"/>
    <s v="0421 0334 1822 0329"/>
    <n v="46"/>
    <s v="F"/>
    <s v="W"/>
    <n v="101"/>
    <s v="STREET"/>
    <n v="207"/>
    <s v="OTHER KNIFE"/>
    <s v="IC"/>
    <s v="Invest Cont"/>
    <n v="761"/>
    <m/>
    <m/>
    <m/>
    <s v="WILSHIRE                     BL"/>
    <s v="LA BREA"/>
    <n v="34.062199999999997"/>
    <n v="-118.34399999999999"/>
  </r>
  <r>
    <n v="200713925"/>
    <d v="2020-09-17T00:00:00"/>
    <x v="90"/>
    <n v="2100"/>
    <n v="7"/>
    <x v="0"/>
    <n v="719"/>
    <n v="1"/>
    <n v="510"/>
    <x v="0"/>
    <m/>
    <n v="0"/>
    <m/>
    <m/>
    <n v="101"/>
    <s v="STREET"/>
    <m/>
    <m/>
    <s v="IC"/>
    <s v="Invest Cont"/>
    <n v="510"/>
    <m/>
    <m/>
    <m/>
    <s v="400 N  JUNE                         ST"/>
    <m/>
    <n v="34.078299999999999"/>
    <n v="-118.3342"/>
  </r>
  <r>
    <n v="200209275"/>
    <d v="2020-04-22T00:00:00"/>
    <x v="168"/>
    <n v="220"/>
    <n v="2"/>
    <x v="5"/>
    <n v="203"/>
    <n v="2"/>
    <n v="626"/>
    <x v="10"/>
    <s v="2000 1813 1243 0416 0446 0419 2002 0913"/>
    <n v="36"/>
    <s v="F"/>
    <s v="H"/>
    <n v="501"/>
    <s v="SINGLE FAMILY DWELLING"/>
    <n v="400"/>
    <s v="STRONG-ARM (HANDS, FIST, FEET OR BODILY FORCE)"/>
    <s v="AA"/>
    <s v="Adult Arrest"/>
    <n v="626"/>
    <m/>
    <m/>
    <m/>
    <s v="4300    NORMAL                       AV"/>
    <m/>
    <n v="34.0867"/>
    <n v="-118.28919999999999"/>
  </r>
  <r>
    <n v="201009389"/>
    <d v="2020-05-26T00:00:00"/>
    <x v="359"/>
    <n v="1120"/>
    <n v="10"/>
    <x v="11"/>
    <n v="1015"/>
    <n v="1"/>
    <n v="210"/>
    <x v="11"/>
    <s v="1822 0363 0202 0209 0321 0400 1202"/>
    <n v="92"/>
    <s v="F"/>
    <s v="A"/>
    <n v="501"/>
    <s v="SINGLE FAMILY DWELLING"/>
    <n v="400"/>
    <s v="STRONG-ARM (HANDS, FIST, FEET OR BODILY FORCE)"/>
    <s v="IC"/>
    <s v="Invest Cont"/>
    <n v="210"/>
    <m/>
    <m/>
    <m/>
    <s v="7300    WHITE OAK                    AV"/>
    <m/>
    <n v="34.204799999999999"/>
    <n v="-118.5273"/>
  </r>
  <r>
    <n v="200709077"/>
    <d v="2020-05-09T00:00:00"/>
    <x v="143"/>
    <n v="930"/>
    <n v="7"/>
    <x v="0"/>
    <n v="701"/>
    <n v="1"/>
    <n v="230"/>
    <x v="13"/>
    <s v="1822 0416 0361 0421 0447 2004 1402"/>
    <n v="51"/>
    <s v="M"/>
    <s v="W"/>
    <n v="502"/>
    <s v="MULTI-UNIT DWELLING (APARTMENT, DUPLEX, ETC)"/>
    <n v="306"/>
    <s v="ROCK/THROWN OBJECT"/>
    <s v="AA"/>
    <s v="Adult Arrest"/>
    <n v="230"/>
    <n v="998"/>
    <m/>
    <m/>
    <s v="700 N  ALFRED                       ST"/>
    <m/>
    <n v="34.083599999999997"/>
    <n v="-118.3753"/>
  </r>
  <r>
    <n v="200410006"/>
    <d v="2020-06-21T00:00:00"/>
    <x v="334"/>
    <n v="320"/>
    <n v="4"/>
    <x v="4"/>
    <n v="449"/>
    <n v="2"/>
    <n v="740"/>
    <x v="21"/>
    <s v="0329 0913 0561"/>
    <n v="56"/>
    <s v="F"/>
    <s v="H"/>
    <n v="504"/>
    <s v="OTHER RESIDENCE"/>
    <m/>
    <m/>
    <s v="AA"/>
    <s v="Adult Arrest"/>
    <n v="740"/>
    <m/>
    <m/>
    <m/>
    <s v="2700    MARENGO                      ST"/>
    <m/>
    <n v="34.054499999999997"/>
    <n v="-118.19499999999999"/>
  </r>
  <r>
    <n v="200604748"/>
    <d v="2020-01-17T00:00:00"/>
    <x v="54"/>
    <n v="2000"/>
    <n v="6"/>
    <x v="9"/>
    <n v="666"/>
    <n v="1"/>
    <n v="230"/>
    <x v="13"/>
    <s v="1501 1822"/>
    <n v="29"/>
    <s v="M"/>
    <s v="H"/>
    <n v="726"/>
    <s v="POLICE FACILITY"/>
    <n v="500"/>
    <s v="UNKNOWN WEAPON/OTHER WEAPON"/>
    <s v="IC"/>
    <s v="Invest Cont"/>
    <n v="230"/>
    <m/>
    <m/>
    <m/>
    <s v="1300 N  WILCOX                       AV"/>
    <m/>
    <n v="34.0944"/>
    <n v="-118.331"/>
  </r>
  <r>
    <n v="200717591"/>
    <d v="2020-12-29T00:00:00"/>
    <x v="362"/>
    <n v="530"/>
    <n v="7"/>
    <x v="0"/>
    <n v="706"/>
    <n v="1"/>
    <n v="761"/>
    <x v="35"/>
    <s v="0334 1822 2004"/>
    <n v="41"/>
    <s v="M"/>
    <s v="W"/>
    <n v="108"/>
    <s v="PARKING LOT"/>
    <n v="200"/>
    <s v="KNIFE WITH BLADE 6INCHES OR LESS"/>
    <s v="AO"/>
    <s v="Adult Other"/>
    <n v="761"/>
    <m/>
    <m/>
    <m/>
    <s v="MELROSE"/>
    <s v="POINSETTIA                   PL"/>
    <n v="34.083799999999997"/>
    <n v="-118.33880000000001"/>
  </r>
  <r>
    <n v="200306173"/>
    <d v="2020-02-06T00:00:00"/>
    <x v="134"/>
    <n v="2030"/>
    <n v="3"/>
    <x v="2"/>
    <n v="311"/>
    <n v="2"/>
    <n v="626"/>
    <x v="10"/>
    <s v="2000 1814 0416 0446 1309 0329"/>
    <n v="24"/>
    <s v="F"/>
    <s v="B"/>
    <n v="501"/>
    <s v="SINGLE FAMILY DWELLING"/>
    <n v="400"/>
    <s v="STRONG-ARM (HANDS, FIST, FEET OR BODILY FORCE)"/>
    <s v="IC"/>
    <s v="Invest Cont"/>
    <n v="626"/>
    <m/>
    <m/>
    <m/>
    <s v="5600    SMILEY                       DR"/>
    <m/>
    <n v="34.03"/>
    <n v="-118.36579999999999"/>
  </r>
  <r>
    <n v="201219140"/>
    <d v="2020-08-22T00:00:00"/>
    <x v="223"/>
    <n v="2045"/>
    <n v="12"/>
    <x v="8"/>
    <n v="1218"/>
    <n v="1"/>
    <n v="230"/>
    <x v="13"/>
    <s v="1822 0202 1309 0445 0340 0411"/>
    <n v="35"/>
    <s v="M"/>
    <s v="B"/>
    <n v="108"/>
    <s v="PARKING LOT"/>
    <n v="204"/>
    <s v="FOLDING KNIFE"/>
    <s v="IC"/>
    <s v="Invest Cont"/>
    <n v="230"/>
    <m/>
    <m/>
    <m/>
    <s v="SLAUSON                      AV"/>
    <s v="FIGUEROA                     ST"/>
    <n v="33.989199999999997"/>
    <n v="-118.28270000000001"/>
  </r>
  <r>
    <n v="200810971"/>
    <d v="2020-06-22T00:00:00"/>
    <x v="334"/>
    <n v="2355"/>
    <n v="8"/>
    <x v="12"/>
    <n v="841"/>
    <n v="1"/>
    <n v="510"/>
    <x v="0"/>
    <m/>
    <n v="0"/>
    <m/>
    <m/>
    <n v="104"/>
    <s v="DRIVEWAY"/>
    <m/>
    <m/>
    <s v="IC"/>
    <s v="Invest Cont"/>
    <n v="510"/>
    <m/>
    <m/>
    <m/>
    <s v="12000    ROCHESTER                    AV"/>
    <m/>
    <n v="34.0428"/>
    <n v="-118.46380000000001"/>
  </r>
  <r>
    <n v="200211465"/>
    <d v="2020-06-18T00:00:00"/>
    <x v="255"/>
    <n v="400"/>
    <n v="2"/>
    <x v="5"/>
    <n v="205"/>
    <n v="1"/>
    <n v="510"/>
    <x v="0"/>
    <m/>
    <n v="0"/>
    <m/>
    <m/>
    <n v="101"/>
    <s v="STREET"/>
    <m/>
    <m/>
    <s v="IC"/>
    <s v="Invest Cont"/>
    <n v="510"/>
    <m/>
    <m/>
    <m/>
    <s v="MARATHON"/>
    <s v="LA FAYETTE                   PK"/>
    <n v="34.080399999999997"/>
    <n v="-118.27500000000001"/>
  </r>
  <r>
    <n v="200613408"/>
    <d v="2020-08-02T00:00:00"/>
    <x v="266"/>
    <n v="1740"/>
    <n v="6"/>
    <x v="9"/>
    <n v="644"/>
    <n v="2"/>
    <n v="354"/>
    <x v="14"/>
    <s v="0930 1822"/>
    <n v="42"/>
    <s v="M"/>
    <s v="W"/>
    <n v="502"/>
    <s v="MULTI-UNIT DWELLING (APARTMENT, DUPLEX, ETC)"/>
    <m/>
    <m/>
    <s v="IC"/>
    <s v="Invest Cont"/>
    <n v="354"/>
    <m/>
    <m/>
    <m/>
    <s v="7500 W  SUNSET                       BL"/>
    <m/>
    <n v="34.097999999999999"/>
    <n v="-118.3533"/>
  </r>
  <r>
    <n v="200118106"/>
    <d v="2020-09-17T00:00:00"/>
    <x v="90"/>
    <n v="2049"/>
    <n v="1"/>
    <x v="1"/>
    <n v="166"/>
    <n v="1"/>
    <n v="231"/>
    <x v="51"/>
    <s v="0917 1212 1822 0400"/>
    <n v="0"/>
    <s v="M"/>
    <s v="X"/>
    <n v="102"/>
    <s v="SIDEWALK"/>
    <n v="500"/>
    <s v="UNKNOWN WEAPON/OTHER WEAPON"/>
    <s v="IC"/>
    <s v="Invest Cont"/>
    <n v="231"/>
    <m/>
    <m/>
    <m/>
    <s v="6TH"/>
    <s v="SAN JULIAN"/>
    <n v="34.043500000000002"/>
    <n v="-118.2471"/>
  </r>
  <r>
    <n v="200215150"/>
    <d v="2020-09-17T00:00:00"/>
    <x v="59"/>
    <n v="1855"/>
    <n v="2"/>
    <x v="5"/>
    <n v="281"/>
    <n v="1"/>
    <n v="210"/>
    <x v="11"/>
    <s v="0945 0325 0104 1309 0601 0334 0432 0400 1822 2028"/>
    <n v="0"/>
    <s v="X"/>
    <s v="X"/>
    <n v="405"/>
    <s v="CLOTHING STORE"/>
    <n v="216"/>
    <s v="SCISSORS"/>
    <s v="AA"/>
    <s v="Adult Arrest"/>
    <n v="210"/>
    <m/>
    <m/>
    <m/>
    <s v="2000 W  PICO                         BL"/>
    <m/>
    <n v="34.049100000000003"/>
    <n v="-118.28230000000001"/>
  </r>
  <r>
    <n v="200215079"/>
    <d v="2020-09-16T00:00:00"/>
    <x v="90"/>
    <n v="1520"/>
    <n v="2"/>
    <x v="5"/>
    <n v="246"/>
    <n v="2"/>
    <n v="860"/>
    <x v="66"/>
    <s v="0910 2048 1822 0202 0305 0416"/>
    <n v="34"/>
    <s v="F"/>
    <s v="O"/>
    <n v="904"/>
    <s v="MTA - RED LINE - WESTLAKE/MACARTHUR PARK"/>
    <n v="400"/>
    <s v="STRONG-ARM (HANDS, FIST, FEET OR BODILY FORCE)"/>
    <s v="IC"/>
    <s v="Invest Cont"/>
    <n v="860"/>
    <m/>
    <m/>
    <m/>
    <s v="WESTLAKE"/>
    <s v="MACARTHUR                    PK"/>
    <n v="34.059800000000003"/>
    <n v="-118.2734"/>
  </r>
  <r>
    <n v="200717090"/>
    <d v="2020-12-14T00:00:00"/>
    <x v="195"/>
    <n v="1900"/>
    <n v="7"/>
    <x v="0"/>
    <n v="755"/>
    <n v="2"/>
    <n v="740"/>
    <x v="21"/>
    <s v="1822 0329 1300"/>
    <n v="32"/>
    <s v="F"/>
    <s v="A"/>
    <n v="122"/>
    <s v="VEHICLE, PASSENGER/TRUCK"/>
    <m/>
    <m/>
    <s v="IC"/>
    <s v="Invest Cont"/>
    <n v="740"/>
    <m/>
    <m/>
    <m/>
    <s v="1100 S  SIERRA BONITA                AV"/>
    <m/>
    <n v="34.049799999999998"/>
    <n v="-118.3591"/>
  </r>
  <r>
    <n v="200308154"/>
    <d v="2020-03-06T00:00:00"/>
    <x v="17"/>
    <n v="2145"/>
    <n v="3"/>
    <x v="2"/>
    <n v="362"/>
    <n v="2"/>
    <n v="624"/>
    <x v="15"/>
    <s v="0416 0361"/>
    <n v="34"/>
    <s v="F"/>
    <s v="H"/>
    <n v="103"/>
    <s v="ALLEY"/>
    <n v="400"/>
    <s v="STRONG-ARM (HANDS, FIST, FEET OR BODILY FORCE)"/>
    <s v="IC"/>
    <s v="Invest Cont"/>
    <n v="624"/>
    <m/>
    <m/>
    <m/>
    <s v="3900    NICOLET                      AV"/>
    <m/>
    <n v="34.016300000000001"/>
    <n v="-118.3507"/>
  </r>
  <r>
    <n v="200313828"/>
    <d v="2020-07-07T00:00:00"/>
    <x v="6"/>
    <n v="1330"/>
    <n v="3"/>
    <x v="2"/>
    <n v="373"/>
    <n v="2"/>
    <n v="624"/>
    <x v="15"/>
    <s v="0913 0421 0319 0360 0602 0400"/>
    <n v="18"/>
    <s v="F"/>
    <s v="B"/>
    <n v="501"/>
    <s v="SINGLE FAMILY DWELLING"/>
    <n v="400"/>
    <s v="STRONG-ARM (HANDS, FIST, FEET OR BODILY FORCE)"/>
    <s v="AO"/>
    <s v="Adult Other"/>
    <n v="624"/>
    <m/>
    <m/>
    <m/>
    <s v="3100    OBAMA                        BL"/>
    <m/>
    <n v="34.020400000000002"/>
    <n v="-118.33"/>
  </r>
  <r>
    <n v="200619112"/>
    <d v="2020-12-11T00:00:00"/>
    <x v="131"/>
    <n v="1100"/>
    <n v="6"/>
    <x v="9"/>
    <n v="649"/>
    <n v="2"/>
    <n v="662"/>
    <x v="17"/>
    <s v="0800 0344 1822 0701"/>
    <n v="21"/>
    <s v="M"/>
    <s v="W"/>
    <n v="501"/>
    <s v="SINGLE FAMILY DWELLING"/>
    <m/>
    <m/>
    <s v="IC"/>
    <s v="Invest Cont"/>
    <n v="662"/>
    <m/>
    <m/>
    <m/>
    <s v="1600 N  HARVARD                      BL"/>
    <m/>
    <n v="34.100099999999998"/>
    <n v="-118.3043"/>
  </r>
  <r>
    <n v="200217763"/>
    <d v="2020-11-22T00:00:00"/>
    <x v="219"/>
    <n v="2250"/>
    <n v="2"/>
    <x v="5"/>
    <n v="215"/>
    <n v="2"/>
    <n v="930"/>
    <x v="30"/>
    <s v="1817 0416 0421 0432 0913"/>
    <n v="20"/>
    <s v="M"/>
    <s v="B"/>
    <n v="501"/>
    <s v="SINGLE FAMILY DWELLING"/>
    <n v="301"/>
    <s v="BELT FLAILING INSTRUMENT/CHAIN"/>
    <s v="AO"/>
    <s v="Adult Other"/>
    <n v="930"/>
    <m/>
    <m/>
    <m/>
    <s v="500 N  BENTON                       WY"/>
    <m/>
    <n v="34.075299999999999"/>
    <n v="-118.27419999999999"/>
  </r>
  <r>
    <n v="200614707"/>
    <d v="2020-08-30T00:00:00"/>
    <x v="21"/>
    <n v="1200"/>
    <n v="6"/>
    <x v="9"/>
    <n v="657"/>
    <n v="1"/>
    <n v="440"/>
    <x v="20"/>
    <s v="0394 1822"/>
    <n v="29"/>
    <s v="M"/>
    <s v="H"/>
    <n v="104"/>
    <s v="DRIVEWAY"/>
    <m/>
    <m/>
    <s v="IC"/>
    <s v="Invest Cont"/>
    <n v="440"/>
    <m/>
    <m/>
    <m/>
    <s v="900 N  RIDGEWOOD                    PL"/>
    <m/>
    <n v="34.0871"/>
    <n v="-118.3146"/>
  </r>
  <r>
    <n v="201217516"/>
    <d v="2020-07-31T00:00:00"/>
    <x v="286"/>
    <n v="500"/>
    <n v="12"/>
    <x v="8"/>
    <n v="1249"/>
    <n v="1"/>
    <n v="210"/>
    <x v="11"/>
    <s v="0344 0334 0400 0416 1309 1313"/>
    <n v="56"/>
    <s v="M"/>
    <s v="O"/>
    <n v="301"/>
    <s v="GAS STATION"/>
    <n v="400"/>
    <s v="STRONG-ARM (HANDS, FIST, FEET OR BODILY FORCE)"/>
    <s v="IC"/>
    <s v="Invest Cont"/>
    <n v="210"/>
    <m/>
    <m/>
    <m/>
    <s v="6300 S  FIGUEROA                     ST"/>
    <m/>
    <n v="33.981900000000003"/>
    <n v="-118.28270000000001"/>
  </r>
  <r>
    <n v="200309155"/>
    <d v="2020-03-28T00:00:00"/>
    <x v="128"/>
    <n v="600"/>
    <n v="3"/>
    <x v="2"/>
    <n v="317"/>
    <n v="1"/>
    <n v="420"/>
    <x v="33"/>
    <m/>
    <n v="0"/>
    <m/>
    <m/>
    <n v="101"/>
    <s v="STREET"/>
    <m/>
    <m/>
    <s v="IC"/>
    <s v="Invest Cont"/>
    <n v="420"/>
    <m/>
    <m/>
    <m/>
    <s v="BUDLONG                      AV"/>
    <s v="26TH                         ST"/>
    <n v="34.0349"/>
    <n v="-118.2959"/>
  </r>
  <r>
    <n v="200611642"/>
    <d v="2020-06-22T00:00:00"/>
    <x v="50"/>
    <n v="1900"/>
    <n v="6"/>
    <x v="9"/>
    <n v="643"/>
    <n v="2"/>
    <n v="740"/>
    <x v="21"/>
    <s v="0329 1300 1822"/>
    <n v="26"/>
    <s v="F"/>
    <s v="O"/>
    <n v="122"/>
    <s v="VEHICLE, PASSENGER/TRUCK"/>
    <m/>
    <m/>
    <s v="IC"/>
    <s v="Invest Cont"/>
    <n v="740"/>
    <m/>
    <m/>
    <m/>
    <s v="7300 W  HOLLYWOOD                    BL"/>
    <m/>
    <n v="34.101599999999998"/>
    <n v="-118.3489"/>
  </r>
  <r>
    <n v="200400618"/>
    <d v="2020-02-18T00:00:00"/>
    <x v="348"/>
    <n v="1500"/>
    <n v="4"/>
    <x v="4"/>
    <n v="466"/>
    <n v="1"/>
    <n v="310"/>
    <x v="5"/>
    <s v="0344 1602 1402"/>
    <n v="0"/>
    <s v="X"/>
    <s v="X"/>
    <n v="406"/>
    <s v="OTHER STORE"/>
    <m/>
    <m/>
    <s v="IC"/>
    <s v="Invest Cont"/>
    <n v="310"/>
    <n v="998"/>
    <m/>
    <m/>
    <s v="2500 E  CESAR E CHAVEZ               AV"/>
    <m/>
    <n v="34.045999999999999"/>
    <n v="-118.206"/>
  </r>
  <r>
    <n v="201211725"/>
    <d v="2020-04-28T00:00:00"/>
    <x v="117"/>
    <n v="520"/>
    <n v="12"/>
    <x v="8"/>
    <n v="1266"/>
    <n v="1"/>
    <n v="510"/>
    <x v="0"/>
    <m/>
    <n v="0"/>
    <m/>
    <m/>
    <n v="101"/>
    <s v="STREET"/>
    <m/>
    <m/>
    <s v="IC"/>
    <s v="Invest Cont"/>
    <n v="510"/>
    <m/>
    <m/>
    <m/>
    <s v="900 W  82ND                         ST"/>
    <m/>
    <n v="33.966099999999997"/>
    <n v="-118.28489999999999"/>
  </r>
  <r>
    <n v="201306533"/>
    <d v="2020-02-14T00:00:00"/>
    <x v="206"/>
    <n v="1730"/>
    <n v="13"/>
    <x v="6"/>
    <n v="1375"/>
    <n v="2"/>
    <n v="745"/>
    <x v="9"/>
    <n v="329"/>
    <n v="0"/>
    <s v="M"/>
    <s v="H"/>
    <n v="203"/>
    <s v="OTHER BUSINESS"/>
    <m/>
    <m/>
    <s v="IC"/>
    <s v="Invest Cont"/>
    <n v="745"/>
    <m/>
    <m/>
    <m/>
    <s v="5500    COMPTON                      AV"/>
    <m/>
    <n v="33.992199999999997"/>
    <n v="-118.2521"/>
  </r>
  <r>
    <n v="201220096"/>
    <d v="2020-09-07T00:00:00"/>
    <x v="201"/>
    <n v="55"/>
    <n v="12"/>
    <x v="8"/>
    <n v="1242"/>
    <n v="1"/>
    <n v="510"/>
    <x v="0"/>
    <m/>
    <n v="0"/>
    <m/>
    <m/>
    <n v="104"/>
    <s v="DRIVEWAY"/>
    <m/>
    <m/>
    <s v="IC"/>
    <s v="Invest Cont"/>
    <n v="510"/>
    <m/>
    <m/>
    <m/>
    <s v="2800    SOUTHWEST                    DR"/>
    <m/>
    <n v="33.980200000000004"/>
    <n v="-118.3245"/>
  </r>
  <r>
    <n v="200215749"/>
    <d v="2020-10-03T00:00:00"/>
    <x v="163"/>
    <n v="2100"/>
    <n v="2"/>
    <x v="5"/>
    <n v="245"/>
    <n v="1"/>
    <n v="310"/>
    <x v="5"/>
    <s v="0325 1601"/>
    <n v="0"/>
    <s v="X"/>
    <s v="X"/>
    <n v="203"/>
    <s v="OTHER BUSINESS"/>
    <m/>
    <m/>
    <s v="IC"/>
    <s v="Invest Cont"/>
    <n v="310"/>
    <m/>
    <m/>
    <m/>
    <s v="2400 W  6TH                          ST"/>
    <m/>
    <n v="34.061199999999999"/>
    <n v="-118.27849999999999"/>
  </r>
  <r>
    <n v="200607194"/>
    <d v="2020-03-01T00:00:00"/>
    <x v="125"/>
    <n v="2200"/>
    <n v="6"/>
    <x v="9"/>
    <n v="645"/>
    <n v="1"/>
    <n v="510"/>
    <x v="0"/>
    <m/>
    <n v="0"/>
    <m/>
    <m/>
    <n v="101"/>
    <s v="STREET"/>
    <m/>
    <m/>
    <s v="IC"/>
    <s v="Invest Cont"/>
    <n v="510"/>
    <m/>
    <m/>
    <m/>
    <s v="7000    LANEWOOD                     AV"/>
    <m/>
    <n v="34.099200000000003"/>
    <n v="-118.34139999999999"/>
  </r>
  <r>
    <n v="200508757"/>
    <d v="2020-04-27T00:00:00"/>
    <x v="168"/>
    <n v="1000"/>
    <n v="5"/>
    <x v="10"/>
    <n v="564"/>
    <n v="1"/>
    <n v="310"/>
    <x v="5"/>
    <s v="0352 1221 0344 1606"/>
    <n v="25"/>
    <s v="F"/>
    <s v="B"/>
    <n v="501"/>
    <s v="SINGLE FAMILY DWELLING"/>
    <m/>
    <m/>
    <s v="IC"/>
    <s v="Invest Cont"/>
    <n v="310"/>
    <m/>
    <m/>
    <m/>
    <s v="200 W  1ST                          ST"/>
    <m/>
    <n v="33.743299999999998"/>
    <n v="-118.2813"/>
  </r>
  <r>
    <n v="200817173"/>
    <d v="2020-12-04T00:00:00"/>
    <x v="41"/>
    <n v="900"/>
    <n v="8"/>
    <x v="12"/>
    <n v="859"/>
    <n v="2"/>
    <n v="354"/>
    <x v="14"/>
    <s v="1202 0100 0930 1822"/>
    <n v="65"/>
    <s v="F"/>
    <s v="W"/>
    <n v="501"/>
    <s v="SINGLE FAMILY DWELLING"/>
    <m/>
    <m/>
    <s v="IC"/>
    <s v="Invest Cont"/>
    <n v="354"/>
    <m/>
    <m/>
    <m/>
    <s v="1700 S  SHENANDOAH                   ST"/>
    <m/>
    <n v="34.045699999999997"/>
    <n v="-118.3831"/>
  </r>
  <r>
    <n v="201008154"/>
    <d v="2020-04-18T00:00:00"/>
    <x v="317"/>
    <n v="2300"/>
    <n v="10"/>
    <x v="11"/>
    <n v="1019"/>
    <n v="1"/>
    <n v="341"/>
    <x v="12"/>
    <s v="1822 0344"/>
    <n v="0"/>
    <s v="M"/>
    <s v="W"/>
    <n v="123"/>
    <s v="PARKING UNDERGROUND/BUILDING"/>
    <m/>
    <m/>
    <s v="IC"/>
    <s v="Invest Cont"/>
    <n v="341"/>
    <m/>
    <m/>
    <m/>
    <s v="7500    HASKELL                      AV"/>
    <m/>
    <n v="34.206699999999998"/>
    <n v="-118.47490000000001"/>
  </r>
  <r>
    <n v="200808218"/>
    <d v="2020-04-10T00:00:00"/>
    <x v="126"/>
    <n v="700"/>
    <n v="8"/>
    <x v="12"/>
    <n v="831"/>
    <n v="2"/>
    <n v="930"/>
    <x v="30"/>
    <s v="0442 0443 1803"/>
    <n v="56"/>
    <s v="M"/>
    <s v="O"/>
    <n v="702"/>
    <s v="OFFICE BUILDING/OFFICE"/>
    <n v="511"/>
    <s v="VERBAL THREAT"/>
    <s v="AO"/>
    <s v="Adult Other"/>
    <n v="930"/>
    <m/>
    <m/>
    <m/>
    <s v="12300    WILSHIRE                     BL"/>
    <m/>
    <n v="34.0473"/>
    <n v="-118.4768"/>
  </r>
  <r>
    <n v="200322412"/>
    <d v="2020-12-29T00:00:00"/>
    <x v="362"/>
    <n v="2215"/>
    <n v="3"/>
    <x v="2"/>
    <n v="363"/>
    <n v="1"/>
    <n v="230"/>
    <x v="13"/>
    <s v="0302 0334 0430 1100 1309 1402 1407 1419 1822"/>
    <n v="32"/>
    <s v="F"/>
    <s v="B"/>
    <n v="101"/>
    <s v="STREET"/>
    <n v="102"/>
    <s v="HAND GUN"/>
    <s v="IC"/>
    <s v="Invest Cont"/>
    <n v="230"/>
    <m/>
    <m/>
    <m/>
    <s v="4000 W  MARTIN LUTHER KING JR        BL"/>
    <m/>
    <n v="34.015500000000003"/>
    <n v="-118.34269999999999"/>
  </r>
  <r>
    <n v="200917467"/>
    <d v="2020-11-19T00:00:00"/>
    <x v="278"/>
    <n v="1630"/>
    <n v="9"/>
    <x v="3"/>
    <n v="935"/>
    <n v="1"/>
    <n v="121"/>
    <x v="22"/>
    <s v="1415 1402 2004 1218 0913 0527 1817 1020"/>
    <n v="37"/>
    <s v="F"/>
    <s v="W"/>
    <n v="102"/>
    <s v="SIDEWALK"/>
    <n v="400"/>
    <s v="STRONG-ARM (HANDS, FIST, FEET OR BODILY FORCE)"/>
    <s v="IC"/>
    <s v="Invest Cont"/>
    <n v="121"/>
    <n v="998"/>
    <m/>
    <m/>
    <s v="VAN NUYS                     BL"/>
    <s v="AETNA"/>
    <n v="34.183700000000002"/>
    <n v="-118.4443"/>
  </r>
  <r>
    <n v="200810102"/>
    <d v="2020-06-01T00:00:00"/>
    <x v="156"/>
    <n v="2300"/>
    <n v="8"/>
    <x v="12"/>
    <n v="825"/>
    <n v="1"/>
    <n v="510"/>
    <x v="0"/>
    <m/>
    <n v="0"/>
    <m/>
    <m/>
    <n v="707"/>
    <s v="GARAGE/CARPORT"/>
    <m/>
    <m/>
    <s v="IC"/>
    <s v="Invest Cont"/>
    <n v="510"/>
    <m/>
    <m/>
    <m/>
    <s v="300 S  BRISTOL                      AV"/>
    <m/>
    <n v="34.053100000000001"/>
    <n v="-118.48739999999999"/>
  </r>
  <r>
    <n v="201214724"/>
    <d v="2020-06-15T00:00:00"/>
    <x v="85"/>
    <n v="1300"/>
    <n v="12"/>
    <x v="8"/>
    <n v="1266"/>
    <n v="2"/>
    <n v="626"/>
    <x v="10"/>
    <s v="0913 2004 0400 0416 1814 2000"/>
    <n v="31"/>
    <s v="F"/>
    <s v="H"/>
    <n v="501"/>
    <s v="SINGLE FAMILY DWELLING"/>
    <n v="400"/>
    <s v="STRONG-ARM (HANDS, FIST, FEET OR BODILY FORCE)"/>
    <s v="IC"/>
    <s v="Invest Cont"/>
    <n v="626"/>
    <m/>
    <m/>
    <m/>
    <s v="400 W  80TH                         ST"/>
    <m/>
    <n v="33.966900000000003"/>
    <n v="-118.2794"/>
  </r>
  <r>
    <n v="201116952"/>
    <d v="2020-12-24T00:00:00"/>
    <x v="203"/>
    <n v="1430"/>
    <n v="11"/>
    <x v="7"/>
    <n v="1101"/>
    <n v="1"/>
    <n v="330"/>
    <x v="1"/>
    <s v="0344 0358 1307"/>
    <n v="30"/>
    <s v="M"/>
    <s v="O"/>
    <n v="109"/>
    <s v="PARK/PLAYGROUND"/>
    <n v="500"/>
    <s v="UNKNOWN WEAPON/OTHER WEAPON"/>
    <s v="IC"/>
    <s v="Invest Cont"/>
    <n v="330"/>
    <m/>
    <m/>
    <m/>
    <s v="2700 N  VERMONT                      AV"/>
    <m/>
    <n v="34.117699999999999"/>
    <n v="-118.2928"/>
  </r>
  <r>
    <n v="200110884"/>
    <d v="2020-04-23T00:00:00"/>
    <x v="220"/>
    <n v="630"/>
    <n v="1"/>
    <x v="1"/>
    <n v="174"/>
    <n v="1"/>
    <n v="520"/>
    <x v="25"/>
    <s v="0329 1402 1414 1822 1300 1612"/>
    <n v="34"/>
    <s v="M"/>
    <s v="H"/>
    <n v="108"/>
    <s v="PARKING LOT"/>
    <m/>
    <m/>
    <s v="IC"/>
    <s v="Invest Cont"/>
    <n v="520"/>
    <n v="998"/>
    <m/>
    <m/>
    <s v="800 S  MAIN                         ST"/>
    <m/>
    <n v="34.0428"/>
    <n v="-118.25320000000001"/>
  </r>
  <r>
    <n v="200209692"/>
    <d v="2020-05-02T00:00:00"/>
    <x v="5"/>
    <n v="345"/>
    <n v="2"/>
    <x v="5"/>
    <n v="257"/>
    <n v="2"/>
    <n v="626"/>
    <x v="10"/>
    <s v="0913 2000 1813 0319 0400 0344"/>
    <n v="33"/>
    <s v="F"/>
    <s v="B"/>
    <n v="502"/>
    <s v="MULTI-UNIT DWELLING (APARTMENT, DUPLEX, ETC)"/>
    <n v="400"/>
    <s v="STRONG-ARM (HANDS, FIST, FEET OR BODILY FORCE)"/>
    <s v="IC"/>
    <s v="Invest Cont"/>
    <n v="626"/>
    <m/>
    <m/>
    <m/>
    <s v="1300    INGRAHAM                     ST"/>
    <m/>
    <n v="34.053100000000001"/>
    <n v="-118.2671"/>
  </r>
  <r>
    <n v="201221486"/>
    <d v="2020-09-26T00:00:00"/>
    <x v="272"/>
    <n v="1710"/>
    <n v="12"/>
    <x v="8"/>
    <n v="1263"/>
    <n v="2"/>
    <n v="624"/>
    <x v="15"/>
    <s v="1202 0913 0561 0400 0416"/>
    <n v="61"/>
    <s v="M"/>
    <s v="B"/>
    <n v="501"/>
    <s v="SINGLE FAMILY DWELLING"/>
    <n v="400"/>
    <s v="STRONG-ARM (HANDS, FIST, FEET OR BODILY FORCE)"/>
    <s v="AA"/>
    <s v="Adult Arrest"/>
    <n v="624"/>
    <m/>
    <m/>
    <m/>
    <s v="1600 W  84TH                         ST"/>
    <m/>
    <n v="33.962699999999998"/>
    <n v="-118.3047"/>
  </r>
  <r>
    <n v="200115876"/>
    <d v="2020-08-05T00:00:00"/>
    <x v="74"/>
    <n v="2015"/>
    <n v="1"/>
    <x v="1"/>
    <n v="139"/>
    <n v="2"/>
    <n v="745"/>
    <x v="9"/>
    <s v="0329 1309 1310"/>
    <n v="46"/>
    <s v="M"/>
    <s v="W"/>
    <n v="101"/>
    <s v="STREET"/>
    <m/>
    <m/>
    <s v="IC"/>
    <s v="Invest Cont"/>
    <n v="745"/>
    <m/>
    <m/>
    <m/>
    <s v="2ND"/>
    <s v="ALAMEDA"/>
    <n v="34.047199999999997"/>
    <n v="-118.2381"/>
  </r>
  <r>
    <n v="201015379"/>
    <d v="2020-11-25T00:00:00"/>
    <x v="174"/>
    <n v="1800"/>
    <n v="10"/>
    <x v="11"/>
    <n v="1067"/>
    <n v="1"/>
    <n v="330"/>
    <x v="1"/>
    <s v="1822 0344 1300 1202"/>
    <n v="70"/>
    <s v="M"/>
    <s v="O"/>
    <n v="108"/>
    <s v="PARKING LOT"/>
    <m/>
    <m/>
    <s v="IC"/>
    <s v="Invest Cont"/>
    <n v="330"/>
    <m/>
    <m/>
    <m/>
    <s v="17200    VENTURA                      BL"/>
    <m/>
    <n v="34.165999999999997"/>
    <n v="-118.5095"/>
  </r>
  <r>
    <n v="201208527"/>
    <d v="2020-03-05T00:00:00"/>
    <x v="244"/>
    <n v="1755"/>
    <n v="12"/>
    <x v="8"/>
    <n v="1249"/>
    <n v="2"/>
    <n v="753"/>
    <x v="37"/>
    <s v="1100 1402 1407 1822"/>
    <n v="0"/>
    <s v="X"/>
    <s v="X"/>
    <n v="101"/>
    <s v="STREET"/>
    <n v="106"/>
    <s v="UNKNOWN FIREARM"/>
    <s v="IC"/>
    <s v="Invest Cont"/>
    <n v="753"/>
    <m/>
    <m/>
    <m/>
    <s v="6900 S  FIGUEROA                     ST"/>
    <m/>
    <n v="33.977400000000003"/>
    <n v="-118.28270000000001"/>
  </r>
  <r>
    <n v="200918543"/>
    <d v="2020-12-17T00:00:00"/>
    <x v="210"/>
    <n v="900"/>
    <n v="9"/>
    <x v="3"/>
    <n v="981"/>
    <n v="2"/>
    <n v="624"/>
    <x v="15"/>
    <s v="0444 0446"/>
    <n v="66"/>
    <s v="F"/>
    <s v="W"/>
    <n v="502"/>
    <s v="MULTI-UNIT DWELLING (APARTMENT, DUPLEX, ETC)"/>
    <n v="400"/>
    <s v="STRONG-ARM (HANDS, FIST, FEET OR BODILY FORCE)"/>
    <s v="AO"/>
    <s v="Adult Other"/>
    <n v="624"/>
    <m/>
    <m/>
    <m/>
    <s v="15200    DICKENS                      ST"/>
    <m/>
    <n v="34.152299999999997"/>
    <n v="-118.4646"/>
  </r>
  <r>
    <n v="201115710"/>
    <d v="2020-11-13T00:00:00"/>
    <x v="2"/>
    <n v="1500"/>
    <n v="11"/>
    <x v="7"/>
    <n v="1129"/>
    <n v="1"/>
    <n v="331"/>
    <x v="23"/>
    <n v="385"/>
    <n v="61"/>
    <s v="M"/>
    <s v="W"/>
    <n v="217"/>
    <s v="AUTO REPAIR SHOP"/>
    <m/>
    <m/>
    <s v="IC"/>
    <s v="Invest Cont"/>
    <n v="331"/>
    <m/>
    <m/>
    <m/>
    <s v="ELGIN"/>
    <s v="AVENUE 64"/>
    <n v="34.118099999999998"/>
    <n v="-118.1793"/>
  </r>
  <r>
    <n v="200505941"/>
    <d v="2020-02-14T00:00:00"/>
    <x v="206"/>
    <n v="1515"/>
    <n v="5"/>
    <x v="10"/>
    <n v="563"/>
    <n v="2"/>
    <n v="624"/>
    <x v="15"/>
    <s v="0913 2024 1815 0416"/>
    <n v="64"/>
    <s v="M"/>
    <s v="W"/>
    <n v="721"/>
    <s v="HIGH SCHOOL"/>
    <n v="400"/>
    <s v="STRONG-ARM (HANDS, FIST, FEET OR BODILY FORCE)"/>
    <s v="JO"/>
    <s v="Juv Other"/>
    <n v="624"/>
    <m/>
    <m/>
    <m/>
    <s v="1000 W  15TH                         ST"/>
    <m/>
    <n v="33.730600000000003"/>
    <n v="-118.29900000000001"/>
  </r>
  <r>
    <n v="200110806"/>
    <d v="2020-04-21T00:00:00"/>
    <x v="0"/>
    <n v="700"/>
    <n v="1"/>
    <x v="1"/>
    <n v="133"/>
    <n v="1"/>
    <n v="480"/>
    <x v="2"/>
    <s v="0397 1202 1822 0344"/>
    <n v="62"/>
    <s v="M"/>
    <s v="W"/>
    <n v="123"/>
    <s v="PARKING UNDERGROUND/BUILDING"/>
    <m/>
    <m/>
    <s v="IC"/>
    <s v="Invest Cont"/>
    <n v="480"/>
    <m/>
    <m/>
    <m/>
    <s v="200 S  BROADWAY"/>
    <m/>
    <n v="34.052399999999999"/>
    <n v="-118.2467"/>
  </r>
  <r>
    <n v="200615256"/>
    <d v="2020-09-10T00:00:00"/>
    <x v="238"/>
    <n v="1730"/>
    <n v="6"/>
    <x v="9"/>
    <n v="645"/>
    <n v="2"/>
    <n v="354"/>
    <x v="14"/>
    <s v="1822 0929 0930 1402"/>
    <n v="38"/>
    <s v="M"/>
    <s v="W"/>
    <n v="101"/>
    <s v="STREET"/>
    <m/>
    <m/>
    <s v="AA"/>
    <s v="Adult Arrest"/>
    <n v="354"/>
    <n v="998"/>
    <m/>
    <m/>
    <s v="SUNSET"/>
    <s v="MANSFIELD"/>
    <n v="34.097999999999999"/>
    <n v="-118.34050000000001"/>
  </r>
  <r>
    <n v="200405799"/>
    <d v="2020-02-16T00:00:00"/>
    <x v="58"/>
    <n v="1320"/>
    <n v="4"/>
    <x v="4"/>
    <n v="402"/>
    <n v="1"/>
    <n v="510"/>
    <x v="0"/>
    <m/>
    <n v="0"/>
    <m/>
    <m/>
    <n v="101"/>
    <s v="STREET"/>
    <m/>
    <m/>
    <s v="IC"/>
    <s v="Invest Cont"/>
    <n v="510"/>
    <m/>
    <m/>
    <m/>
    <s v="3800    LATROBE                      ST"/>
    <m/>
    <n v="34.090499999999999"/>
    <n v="-118.1973"/>
  </r>
  <r>
    <n v="200114111"/>
    <d v="2020-06-29T00:00:00"/>
    <x v="24"/>
    <n v="1315"/>
    <n v="1"/>
    <x v="1"/>
    <n v="182"/>
    <n v="1"/>
    <n v="341"/>
    <x v="12"/>
    <s v="0354 1606 0344 1822"/>
    <n v="0"/>
    <s v="M"/>
    <s v="W"/>
    <n v="203"/>
    <s v="OTHER BUSINESS"/>
    <m/>
    <m/>
    <s v="IC"/>
    <s v="Invest Cont"/>
    <n v="341"/>
    <m/>
    <m/>
    <m/>
    <s v="1200 S  FIGUEROA                     ST"/>
    <m/>
    <n v="34.041600000000003"/>
    <n v="-118.2671"/>
  </r>
  <r>
    <n v="201205849"/>
    <d v="2020-01-27T00:00:00"/>
    <x v="225"/>
    <n v="600"/>
    <n v="12"/>
    <x v="8"/>
    <n v="1239"/>
    <n v="1"/>
    <n v="510"/>
    <x v="0"/>
    <m/>
    <n v="0"/>
    <m/>
    <m/>
    <n v="101"/>
    <s v="STREET"/>
    <m/>
    <m/>
    <s v="IC"/>
    <s v="Invest Cont"/>
    <n v="510"/>
    <m/>
    <m/>
    <m/>
    <s v="1100 W  60TH                         PL"/>
    <m/>
    <n v="33.984999999999999"/>
    <n v="-118.2937"/>
  </r>
  <r>
    <n v="200504794"/>
    <d v="2020-01-11T00:00:00"/>
    <x v="265"/>
    <n v="255"/>
    <n v="5"/>
    <x v="10"/>
    <n v="563"/>
    <n v="1"/>
    <n v="420"/>
    <x v="33"/>
    <s v="0344 1300"/>
    <n v="44"/>
    <s v="M"/>
    <s v="B"/>
    <n v="116"/>
    <s v="OTHER/OUTSIDE"/>
    <m/>
    <m/>
    <s v="IC"/>
    <s v="Invest Cont"/>
    <n v="420"/>
    <m/>
    <m/>
    <m/>
    <s v="ALMA                         ST"/>
    <s v="9TH                          ST"/>
    <n v="33.7361"/>
    <n v="-118.29900000000001"/>
  </r>
  <r>
    <n v="200700782"/>
    <d v="2020-09-16T00:00:00"/>
    <x v="346"/>
    <n v="2240"/>
    <n v="7"/>
    <x v="0"/>
    <n v="743"/>
    <n v="2"/>
    <n v="888"/>
    <x v="24"/>
    <n v="1402"/>
    <n v="66"/>
    <s v="M"/>
    <s v="W"/>
    <n v="501"/>
    <s v="SINGLE FAMILY DWELLING"/>
    <m/>
    <m/>
    <s v="IC"/>
    <s v="Invest Cont"/>
    <n v="888"/>
    <m/>
    <m/>
    <m/>
    <s v="900 S  GENESEE                      AV"/>
    <m/>
    <n v="34.057699999999997"/>
    <n v="-118.3609"/>
  </r>
  <r>
    <n v="200513464"/>
    <d v="2020-08-27T00:00:00"/>
    <x v="49"/>
    <n v="2220"/>
    <n v="5"/>
    <x v="10"/>
    <n v="531"/>
    <n v="2"/>
    <n v="740"/>
    <x v="21"/>
    <s v="0329 1300"/>
    <n v="62"/>
    <s v="M"/>
    <s v="A"/>
    <n v="122"/>
    <s v="VEHICLE, PASSENGER/TRUCK"/>
    <m/>
    <m/>
    <s v="IC"/>
    <s v="Invest Cont"/>
    <n v="740"/>
    <m/>
    <m/>
    <m/>
    <s v="26100    FRAMPTON                     AV"/>
    <m/>
    <n v="33.785800000000002"/>
    <n v="-118.3"/>
  </r>
  <r>
    <n v="200609627"/>
    <d v="2020-04-28T00:00:00"/>
    <x v="303"/>
    <n v="2000"/>
    <n v="6"/>
    <x v="9"/>
    <n v="663"/>
    <n v="1"/>
    <n v="420"/>
    <x v="33"/>
    <s v="1300 1601 1606 0344"/>
    <n v="23"/>
    <s v="F"/>
    <s v="W"/>
    <n v="123"/>
    <s v="PARKING UNDERGROUND/BUILDING"/>
    <m/>
    <m/>
    <s v="IC"/>
    <s v="Invest Cont"/>
    <n v="420"/>
    <m/>
    <m/>
    <m/>
    <s v="1200 N  LAS PALMAS                   AV"/>
    <m/>
    <n v="34.092599999999997"/>
    <n v="-118.33629999999999"/>
  </r>
  <r>
    <n v="200608100"/>
    <d v="2020-03-19T00:00:00"/>
    <x v="13"/>
    <n v="200"/>
    <n v="6"/>
    <x v="9"/>
    <n v="638"/>
    <n v="2"/>
    <n v="740"/>
    <x v="21"/>
    <s v="0329 1609 2004"/>
    <n v="0"/>
    <s v="X"/>
    <s v="X"/>
    <n v="502"/>
    <s v="MULTI-UNIT DWELLING (APARTMENT, DUPLEX, ETC)"/>
    <m/>
    <m/>
    <s v="AA"/>
    <s v="Adult Arrest"/>
    <n v="740"/>
    <m/>
    <m/>
    <m/>
    <s v="5800    FRANKLIN                     AV"/>
    <m/>
    <n v="34.1053"/>
    <n v="-118.3158"/>
  </r>
  <r>
    <n v="201224146"/>
    <d v="2020-11-08T00:00:00"/>
    <x v="68"/>
    <n v="1700"/>
    <n v="12"/>
    <x v="8"/>
    <n v="1208"/>
    <n v="2"/>
    <n v="626"/>
    <x v="10"/>
    <s v="0913 0400 0416 1814 2000"/>
    <n v="28"/>
    <s v="M"/>
    <s v="H"/>
    <n v="501"/>
    <s v="SINGLE FAMILY DWELLING"/>
    <n v="400"/>
    <s v="STRONG-ARM (HANDS, FIST, FEET OR BODILY FORCE)"/>
    <s v="IC"/>
    <s v="Invest Cont"/>
    <n v="626"/>
    <m/>
    <m/>
    <m/>
    <s v="700 W  52ND                         ST"/>
    <m/>
    <n v="33.999699999999997"/>
    <n v="-118.28489999999999"/>
  </r>
  <r>
    <n v="200212231"/>
    <d v="2020-07-06T00:00:00"/>
    <x v="101"/>
    <n v="2300"/>
    <n v="2"/>
    <x v="5"/>
    <n v="245"/>
    <n v="1"/>
    <n v="510"/>
    <x v="0"/>
    <m/>
    <n v="0"/>
    <m/>
    <m/>
    <n v="101"/>
    <s v="STREET"/>
    <m/>
    <m/>
    <s v="IC"/>
    <s v="Invest Cont"/>
    <n v="510"/>
    <m/>
    <m/>
    <m/>
    <s v="3RD                          ST"/>
    <s v="ALVARADO"/>
    <n v="34.063000000000002"/>
    <n v="-118.2727"/>
  </r>
  <r>
    <n v="200313564"/>
    <d v="2020-07-01T00:00:00"/>
    <x v="37"/>
    <n v="2000"/>
    <n v="3"/>
    <x v="2"/>
    <n v="327"/>
    <n v="1"/>
    <n v="480"/>
    <x v="2"/>
    <s v="0344 1251"/>
    <n v="32"/>
    <s v="M"/>
    <s v="O"/>
    <n v="501"/>
    <s v="SINGLE FAMILY DWELLING"/>
    <m/>
    <m/>
    <s v="IC"/>
    <s v="Invest Cont"/>
    <n v="480"/>
    <m/>
    <m/>
    <m/>
    <s v="1100 W  29TH                         ST"/>
    <m/>
    <n v="34.030500000000004"/>
    <n v="-118.2865"/>
  </r>
  <r>
    <n v="200409662"/>
    <d v="2020-06-10T00:00:00"/>
    <x v="343"/>
    <n v="1500"/>
    <n v="4"/>
    <x v="4"/>
    <n v="473"/>
    <n v="1"/>
    <n v="440"/>
    <x v="20"/>
    <n v="344"/>
    <n v="57"/>
    <s v="M"/>
    <s v="H"/>
    <n v="203"/>
    <s v="OTHER BUSINESS"/>
    <m/>
    <m/>
    <s v="IC"/>
    <s v="Invest Cont"/>
    <n v="440"/>
    <m/>
    <m/>
    <m/>
    <s v="400 S  SOTO                         ST"/>
    <m/>
    <n v="34.037599999999998"/>
    <n v="-118.2166"/>
  </r>
  <r>
    <n v="200612411"/>
    <d v="2020-07-10T00:00:00"/>
    <x v="315"/>
    <n v="1822"/>
    <n v="6"/>
    <x v="9"/>
    <n v="646"/>
    <n v="2"/>
    <n v="354"/>
    <x v="14"/>
    <s v="1822 0935 1402 0930"/>
    <n v="59"/>
    <s v="M"/>
    <s v="B"/>
    <n v="210"/>
    <s v="RESTAURANT/FAST FOOD"/>
    <m/>
    <m/>
    <s v="AA"/>
    <s v="Adult Arrest"/>
    <n v="354"/>
    <n v="998"/>
    <m/>
    <m/>
    <s v="HIGHLAND"/>
    <s v="SUNSET"/>
    <n v="34.097999999999999"/>
    <n v="-118.3387"/>
  </r>
  <r>
    <n v="200916469"/>
    <d v="2020-10-26T00:00:00"/>
    <x v="82"/>
    <n v="1900"/>
    <n v="9"/>
    <x v="3"/>
    <n v="984"/>
    <n v="2"/>
    <n v="626"/>
    <x v="10"/>
    <s v="0400 0444"/>
    <n v="54"/>
    <s v="F"/>
    <s v="W"/>
    <n v="502"/>
    <s v="MULTI-UNIT DWELLING (APARTMENT, DUPLEX, ETC)"/>
    <n v="400"/>
    <s v="STRONG-ARM (HANDS, FIST, FEET OR BODILY FORCE)"/>
    <s v="AO"/>
    <s v="Adult Other"/>
    <n v="626"/>
    <m/>
    <m/>
    <m/>
    <s v="14500    DICKENS                      ST"/>
    <m/>
    <n v="34.15"/>
    <n v="-118.44889999999999"/>
  </r>
  <r>
    <n v="200314986"/>
    <d v="2020-07-30T00:00:00"/>
    <x v="8"/>
    <n v="1020"/>
    <n v="3"/>
    <x v="2"/>
    <n v="397"/>
    <n v="2"/>
    <n v="624"/>
    <x v="15"/>
    <s v="1822 0416 0446 1218 1309 0202"/>
    <n v="40"/>
    <s v="F"/>
    <s v="O"/>
    <n v="101"/>
    <s v="STREET"/>
    <n v="400"/>
    <s v="STRONG-ARM (HANDS, FIST, FEET OR BODILY FORCE)"/>
    <s v="IC"/>
    <s v="Invest Cont"/>
    <n v="624"/>
    <m/>
    <m/>
    <m/>
    <s v="4000    HALLDALE                     AV"/>
    <m/>
    <n v="34.010300000000001"/>
    <n v="-118.3023"/>
  </r>
  <r>
    <n v="200322263"/>
    <d v="2020-12-25T00:00:00"/>
    <x v="203"/>
    <n v="300"/>
    <n v="3"/>
    <x v="2"/>
    <n v="356"/>
    <n v="1"/>
    <n v="440"/>
    <x v="20"/>
    <s v="0344 1822 0394"/>
    <n v="0"/>
    <s v="F"/>
    <s v="B"/>
    <n v="502"/>
    <s v="MULTI-UNIT DWELLING (APARTMENT, DUPLEX, ETC)"/>
    <m/>
    <m/>
    <s v="IC"/>
    <s v="Invest Cont"/>
    <n v="440"/>
    <m/>
    <m/>
    <m/>
    <s v="1600 W  35TH                         PL"/>
    <m/>
    <n v="34.023699999999998"/>
    <n v="-118.30540000000001"/>
  </r>
  <r>
    <n v="200216977"/>
    <d v="2020-11-01T00:00:00"/>
    <x v="297"/>
    <n v="600"/>
    <n v="2"/>
    <x v="5"/>
    <n v="251"/>
    <n v="1"/>
    <n v="310"/>
    <x v="5"/>
    <n v="344"/>
    <n v="0"/>
    <s v="X"/>
    <s v="X"/>
    <n v="213"/>
    <s v="WAREHOUSE"/>
    <n v="500"/>
    <s v="UNKNOWN WEAPON/OTHER WEAPON"/>
    <s v="IC"/>
    <s v="Invest Cont"/>
    <n v="310"/>
    <m/>
    <m/>
    <m/>
    <s v="2700    WILSHIRE                     BL"/>
    <m/>
    <n v="34.060899999999997"/>
    <n v="-118.28230000000001"/>
  </r>
  <r>
    <n v="200415000"/>
    <d v="2020-11-18T00:00:00"/>
    <x v="278"/>
    <n v="526"/>
    <n v="4"/>
    <x v="4"/>
    <n v="478"/>
    <n v="1"/>
    <n v="510"/>
    <x v="0"/>
    <m/>
    <n v="0"/>
    <m/>
    <m/>
    <n v="101"/>
    <s v="STREET"/>
    <m/>
    <m/>
    <s v="IC"/>
    <s v="Invest Cont"/>
    <n v="510"/>
    <m/>
    <m/>
    <m/>
    <s v="3000    WHITTIER                     BL"/>
    <m/>
    <n v="34.030500000000004"/>
    <n v="-118.20699999999999"/>
  </r>
  <r>
    <n v="200218184"/>
    <d v="2020-12-03T00:00:00"/>
    <x v="122"/>
    <n v="900"/>
    <n v="2"/>
    <x v="5"/>
    <n v="257"/>
    <n v="2"/>
    <n v="354"/>
    <x v="14"/>
    <n v="1822"/>
    <n v="20"/>
    <s v="F"/>
    <s v="B"/>
    <n v="502"/>
    <s v="MULTI-UNIT DWELLING (APARTMENT, DUPLEX, ETC)"/>
    <m/>
    <m/>
    <s v="IC"/>
    <s v="Invest Cont"/>
    <n v="354"/>
    <m/>
    <m/>
    <m/>
    <s v="1500    WILSHIRE                     BL"/>
    <m/>
    <n v="34.054600000000001"/>
    <n v="-118.2684"/>
  </r>
  <r>
    <n v="200605316"/>
    <d v="2020-01-29T00:00:00"/>
    <x v="259"/>
    <n v="1630"/>
    <n v="6"/>
    <x v="9"/>
    <n v="657"/>
    <n v="1"/>
    <n v="442"/>
    <x v="16"/>
    <s v="0325 1822"/>
    <n v="0"/>
    <s v="X"/>
    <s v="X"/>
    <n v="402"/>
    <s v="MARKET"/>
    <m/>
    <m/>
    <s v="IC"/>
    <s v="Invest Cont"/>
    <n v="442"/>
    <m/>
    <m/>
    <m/>
    <s v="900 N  WESTERN                      AV"/>
    <m/>
    <n v="34.088799999999999"/>
    <n v="-118.3124"/>
  </r>
  <r>
    <n v="200909757"/>
    <d v="2020-05-16T00:00:00"/>
    <x v="112"/>
    <n v="1700"/>
    <n v="9"/>
    <x v="3"/>
    <n v="904"/>
    <n v="1"/>
    <n v="510"/>
    <x v="0"/>
    <m/>
    <n v="0"/>
    <m/>
    <m/>
    <n v="108"/>
    <s v="PARKING LOT"/>
    <m/>
    <m/>
    <s v="IC"/>
    <s v="Invest Cont"/>
    <n v="510"/>
    <m/>
    <m/>
    <m/>
    <s v="14900    RAYMER                       ST"/>
    <m/>
    <n v="34.213099999999997"/>
    <n v="-118.4584"/>
  </r>
  <r>
    <n v="201206515"/>
    <d v="2020-02-03T00:00:00"/>
    <x v="233"/>
    <n v="850"/>
    <n v="12"/>
    <x v="8"/>
    <n v="1269"/>
    <n v="1"/>
    <n v="440"/>
    <x v="20"/>
    <s v="0344 1202 0554 2021"/>
    <n v="61"/>
    <s v="M"/>
    <s v="B"/>
    <n v="501"/>
    <s v="SINGLE FAMILY DWELLING"/>
    <m/>
    <m/>
    <s v="IC"/>
    <s v="Invest Cont"/>
    <n v="440"/>
    <m/>
    <m/>
    <m/>
    <s v="1000 E  84TH                         ST"/>
    <m/>
    <n v="33.962899999999998"/>
    <n v="-118.25749999999999"/>
  </r>
  <r>
    <n v="201210909"/>
    <d v="2020-04-14T00:00:00"/>
    <x v="213"/>
    <n v="1415"/>
    <n v="12"/>
    <x v="8"/>
    <n v="1269"/>
    <n v="2"/>
    <n v="624"/>
    <x v="15"/>
    <s v="0913 0400 0416 0361"/>
    <n v="39"/>
    <s v="F"/>
    <s v="B"/>
    <n v="502"/>
    <s v="MULTI-UNIT DWELLING (APARTMENT, DUPLEX, ETC)"/>
    <n v="400"/>
    <s v="STRONG-ARM (HANDS, FIST, FEET OR BODILY FORCE)"/>
    <s v="IC"/>
    <s v="Invest Cont"/>
    <n v="624"/>
    <m/>
    <m/>
    <m/>
    <s v="400 E  79TH                         ST"/>
    <m/>
    <n v="33.967399999999998"/>
    <n v="-118.26730000000001"/>
  </r>
  <r>
    <n v="200606866"/>
    <d v="2020-02-24T00:00:00"/>
    <x v="105"/>
    <n v="2335"/>
    <n v="6"/>
    <x v="9"/>
    <n v="668"/>
    <n v="2"/>
    <n v="624"/>
    <x v="15"/>
    <s v="0416 0400 1822"/>
    <n v="57"/>
    <s v="M"/>
    <s v="H"/>
    <n v="202"/>
    <s v="LIQUOR STORE"/>
    <n v="400"/>
    <s v="STRONG-ARM (HANDS, FIST, FEET OR BODILY FORCE)"/>
    <s v="IC"/>
    <s v="Invest Cont"/>
    <n v="624"/>
    <m/>
    <m/>
    <m/>
    <s v="5700    SANTA MONICA                 BL"/>
    <m/>
    <n v="34.0944"/>
    <n v="-118.3125"/>
  </r>
  <r>
    <n v="200109615"/>
    <d v="2020-03-24T00:00:00"/>
    <x v="105"/>
    <n v="100"/>
    <n v="1"/>
    <x v="1"/>
    <n v="153"/>
    <n v="1"/>
    <n v="230"/>
    <x v="13"/>
    <s v="0444 0429 1822"/>
    <n v="36"/>
    <s v="M"/>
    <s v="H"/>
    <n v="102"/>
    <s v="SIDEWALK"/>
    <n v="400"/>
    <s v="STRONG-ARM (HANDS, FIST, FEET OR BODILY FORCE)"/>
    <s v="IC"/>
    <s v="Invest Cont"/>
    <n v="230"/>
    <m/>
    <m/>
    <m/>
    <s v="200 W  6TH                          ST"/>
    <m/>
    <n v="34.045999999999999"/>
    <n v="-118.2509"/>
  </r>
  <r>
    <n v="200610767"/>
    <d v="2020-05-27T00:00:00"/>
    <x v="232"/>
    <n v="730"/>
    <n v="6"/>
    <x v="9"/>
    <n v="636"/>
    <n v="2"/>
    <n v="354"/>
    <x v="14"/>
    <s v="1822 0928"/>
    <n v="32"/>
    <s v="M"/>
    <s v="B"/>
    <n v="750"/>
    <s v="CYBERSPACE"/>
    <m/>
    <m/>
    <s v="IC"/>
    <s v="Invest Cont"/>
    <n v="354"/>
    <m/>
    <m/>
    <m/>
    <s v="1700 N  MC CADDEN                    PL"/>
    <m/>
    <n v="34.101599999999998"/>
    <n v="-118.3374"/>
  </r>
  <r>
    <n v="200219136"/>
    <d v="2020-12-29T00:00:00"/>
    <x v="362"/>
    <n v="600"/>
    <n v="2"/>
    <x v="5"/>
    <n v="245"/>
    <n v="1"/>
    <n v="440"/>
    <x v="20"/>
    <s v="1218 1822 0345 0344 2034"/>
    <n v="44"/>
    <s v="M"/>
    <s v="W"/>
    <n v="101"/>
    <s v="STREET"/>
    <m/>
    <m/>
    <s v="IC"/>
    <s v="Invest Cont"/>
    <n v="440"/>
    <m/>
    <m/>
    <m/>
    <s v="CARONDELET"/>
    <s v="WILSHIRE"/>
    <n v="34.060099999999998"/>
    <n v="-118.2805"/>
  </r>
  <r>
    <n v="201117060"/>
    <d v="2020-12-28T00:00:00"/>
    <x v="360"/>
    <n v="345"/>
    <n v="11"/>
    <x v="7"/>
    <n v="1145"/>
    <n v="1"/>
    <n v="230"/>
    <x v="13"/>
    <s v="1822 1218 0416"/>
    <n v="26"/>
    <s v="M"/>
    <s v="H"/>
    <n v="102"/>
    <s v="SIDEWALK"/>
    <n v="500"/>
    <s v="UNKNOWN WEAPON/OTHER WEAPON"/>
    <s v="IC"/>
    <s v="Invest Cont"/>
    <n v="230"/>
    <m/>
    <m/>
    <m/>
    <s v="RIVERSIDE                    DR"/>
    <s v="FLETCHER"/>
    <n v="34.106000000000002"/>
    <n v="-118.2565"/>
  </r>
  <r>
    <n v="200512867"/>
    <d v="2020-08-11T00:00:00"/>
    <x v="89"/>
    <n v="1820"/>
    <n v="5"/>
    <x v="10"/>
    <n v="569"/>
    <n v="2"/>
    <n v="951"/>
    <x v="57"/>
    <s v="0325 0202 0104 0344 1309 0216"/>
    <n v="0"/>
    <s v="X"/>
    <s v="X"/>
    <n v="210"/>
    <s v="RESTAURANT/FAST FOOD"/>
    <m/>
    <m/>
    <s v="IC"/>
    <s v="Invest Cont"/>
    <n v="951"/>
    <m/>
    <m/>
    <m/>
    <s v="100 W  22ND                         ST"/>
    <m/>
    <n v="33.725000000000001"/>
    <n v="-118.2825"/>
  </r>
  <r>
    <n v="200907308"/>
    <d v="2020-03-12T00:00:00"/>
    <x v="73"/>
    <n v="2330"/>
    <n v="9"/>
    <x v="3"/>
    <n v="933"/>
    <n v="1"/>
    <n v="341"/>
    <x v="12"/>
    <n v="344"/>
    <n v="39"/>
    <s v="M"/>
    <s v="B"/>
    <n v="254"/>
    <s v="STUDIO (FILM/PHOTOGRAPHIC/MUSIC)"/>
    <m/>
    <m/>
    <s v="IC"/>
    <s v="Invest Cont"/>
    <n v="341"/>
    <m/>
    <m/>
    <m/>
    <s v="6300    VAN NUYS                     BL"/>
    <m/>
    <n v="34.183100000000003"/>
    <n v="-118.45229999999999"/>
  </r>
  <r>
    <n v="200810186"/>
    <d v="2020-06-01T00:00:00"/>
    <x v="65"/>
    <n v="1620"/>
    <n v="8"/>
    <x v="12"/>
    <n v="855"/>
    <n v="1"/>
    <n v="330"/>
    <x v="1"/>
    <s v="0321 1607 0344"/>
    <n v="93"/>
    <s v="F"/>
    <s v="W"/>
    <n v="503"/>
    <s v="HOTEL"/>
    <m/>
    <m/>
    <s v="IC"/>
    <s v="Invest Cont"/>
    <n v="330"/>
    <m/>
    <m/>
    <m/>
    <s v="1600    GREENFIELD                   AV"/>
    <m/>
    <n v="34.048999999999999"/>
    <n v="-118.4417"/>
  </r>
  <r>
    <n v="200613826"/>
    <d v="2020-08-11T00:00:00"/>
    <x v="24"/>
    <n v="1100"/>
    <n v="6"/>
    <x v="9"/>
    <n v="656"/>
    <n v="1"/>
    <n v="330"/>
    <x v="1"/>
    <s v="0344 1300 1822"/>
    <n v="35"/>
    <s v="F"/>
    <s v="W"/>
    <n v="108"/>
    <s v="PARKING LOT"/>
    <m/>
    <m/>
    <s v="IC"/>
    <s v="Invest Cont"/>
    <n v="330"/>
    <m/>
    <m/>
    <m/>
    <s v="900    WILCOX                       AV"/>
    <m/>
    <n v="34.0871"/>
    <n v="-118.331"/>
  </r>
  <r>
    <n v="200305955"/>
    <d v="2020-02-02T00:00:00"/>
    <x v="240"/>
    <n v="1910"/>
    <n v="3"/>
    <x v="2"/>
    <n v="363"/>
    <n v="1"/>
    <n v="236"/>
    <x v="46"/>
    <s v="0448 2000 1813 1814 0408 1419 0443 0913"/>
    <n v="34"/>
    <s v="F"/>
    <s v="B"/>
    <n v="502"/>
    <s v="MULTI-UNIT DWELLING (APARTMENT, DUPLEX, ETC)"/>
    <n v="511"/>
    <s v="VERBAL THREAT"/>
    <s v="AA"/>
    <s v="Adult Arrest"/>
    <n v="236"/>
    <m/>
    <m/>
    <m/>
    <s v="4100    PALMWOOD                     DR"/>
    <m/>
    <n v="34.0137"/>
    <n v="-118.34350000000001"/>
  </r>
  <r>
    <n v="200406609"/>
    <d v="2020-03-07T00:00:00"/>
    <x v="330"/>
    <n v="1130"/>
    <n v="4"/>
    <x v="4"/>
    <n v="488"/>
    <n v="2"/>
    <n v="624"/>
    <x v="15"/>
    <s v="0913 0448 0416"/>
    <n v="81"/>
    <s v="M"/>
    <s v="H"/>
    <n v="103"/>
    <s v="ALLEY"/>
    <n v="400"/>
    <s v="STRONG-ARM (HANDS, FIST, FEET OR BODILY FORCE)"/>
    <s v="AO"/>
    <s v="Adult Other"/>
    <n v="624"/>
    <m/>
    <m/>
    <m/>
    <s v="1100 S  FRESNO                       ST"/>
    <m/>
    <n v="34.0259"/>
    <n v="-118.2081"/>
  </r>
  <r>
    <n v="201216442"/>
    <d v="2020-07-13T00:00:00"/>
    <x v="21"/>
    <n v="1630"/>
    <n v="12"/>
    <x v="8"/>
    <n v="1239"/>
    <n v="1"/>
    <n v="761"/>
    <x v="35"/>
    <s v="0913 0561 0319 0443 0334 0432 0602"/>
    <n v="56"/>
    <s v="F"/>
    <s v="H"/>
    <n v="501"/>
    <s v="SINGLE FAMILY DWELLING"/>
    <n v="200"/>
    <s v="KNIFE WITH BLADE 6INCHES OR LESS"/>
    <s v="IC"/>
    <s v="Invest Cont"/>
    <n v="761"/>
    <m/>
    <m/>
    <m/>
    <s v="5800    BONSALLO                     AV"/>
    <m/>
    <n v="33.987499999999997"/>
    <n v="-118.286"/>
  </r>
  <r>
    <n v="200813055"/>
    <d v="2020-07-30T00:00:00"/>
    <x v="288"/>
    <n v="900"/>
    <n v="8"/>
    <x v="12"/>
    <n v="852"/>
    <n v="1"/>
    <n v="341"/>
    <x v="12"/>
    <s v="0344 0346"/>
    <n v="28"/>
    <s v="F"/>
    <s v="W"/>
    <n v="502"/>
    <s v="MULTI-UNIT DWELLING (APARTMENT, DUPLEX, ETC)"/>
    <m/>
    <m/>
    <s v="IC"/>
    <s v="Invest Cont"/>
    <n v="341"/>
    <m/>
    <m/>
    <m/>
    <s v="1500    ARMACOST                     AV"/>
    <m/>
    <n v="34.041600000000003"/>
    <n v="-118.46"/>
  </r>
  <r>
    <n v="201100719"/>
    <d v="2020-08-20T00:00:00"/>
    <x v="144"/>
    <n v="2230"/>
    <n v="11"/>
    <x v="7"/>
    <n v="1181"/>
    <n v="1"/>
    <n v="230"/>
    <x v="13"/>
    <s v="0913 1810 1402 0416"/>
    <n v="30"/>
    <s v="F"/>
    <s v="O"/>
    <n v="501"/>
    <s v="SINGLE FAMILY DWELLING"/>
    <n v="513"/>
    <s v="STUN GUN"/>
    <s v="AA"/>
    <s v="Adult Arrest"/>
    <n v="230"/>
    <n v="998"/>
    <m/>
    <m/>
    <s v="2500    ELSINORE                     ST"/>
    <m/>
    <n v="34.080500000000001"/>
    <n v="-118.2685"/>
  </r>
  <r>
    <n v="201210444"/>
    <d v="2020-04-06T00:00:00"/>
    <x v="136"/>
    <n v="1230"/>
    <n v="12"/>
    <x v="8"/>
    <n v="1243"/>
    <n v="1"/>
    <n v="251"/>
    <x v="55"/>
    <s v="1100 1402 1419 1407 0913 0361 0906"/>
    <n v="64"/>
    <s v="F"/>
    <s v="B"/>
    <n v="501"/>
    <s v="SINGLE FAMILY DWELLING"/>
    <n v="103"/>
    <s v="RIFLE"/>
    <s v="AO"/>
    <s v="Adult Other"/>
    <n v="251"/>
    <n v="998"/>
    <m/>
    <m/>
    <s v="2000 W  65TH                         ST"/>
    <m/>
    <n v="33.980600000000003"/>
    <n v="-118.3134"/>
  </r>
  <r>
    <n v="201307832"/>
    <d v="2020-03-09T00:00:00"/>
    <x v="73"/>
    <n v="600"/>
    <n v="13"/>
    <x v="6"/>
    <n v="1309"/>
    <n v="2"/>
    <n v="740"/>
    <x v="21"/>
    <s v="0329 1609"/>
    <n v="0"/>
    <s v="X"/>
    <s v="X"/>
    <n v="210"/>
    <s v="RESTAURANT/FAST FOOD"/>
    <m/>
    <m/>
    <s v="IC"/>
    <s v="Invest Cont"/>
    <n v="740"/>
    <m/>
    <m/>
    <m/>
    <s v="2000 E  OLYMPIC                      BL"/>
    <m/>
    <n v="34.027000000000001"/>
    <n v="-118.23690000000001"/>
  </r>
  <r>
    <n v="200914654"/>
    <d v="2020-09-14T00:00:00"/>
    <x v="171"/>
    <n v="2345"/>
    <n v="9"/>
    <x v="3"/>
    <n v="985"/>
    <n v="2"/>
    <n v="946"/>
    <x v="8"/>
    <s v="0344 0448 1402 0314 0500"/>
    <n v="38"/>
    <s v="F"/>
    <s v="W"/>
    <n v="502"/>
    <s v="MULTI-UNIT DWELLING (APARTMENT, DUPLEX, ETC)"/>
    <n v="400"/>
    <s v="STRONG-ARM (HANDS, FIST, FEET OR BODILY FORCE)"/>
    <s v="IC"/>
    <s v="Invest Cont"/>
    <n v="946"/>
    <n v="998"/>
    <m/>
    <m/>
    <s v="4400    MURIETTA                     AV"/>
    <m/>
    <n v="34.150399999999998"/>
    <n v="-118.4383"/>
  </r>
  <r>
    <n v="200707116"/>
    <d v="2020-03-07T00:00:00"/>
    <x v="17"/>
    <n v="2300"/>
    <n v="7"/>
    <x v="0"/>
    <n v="767"/>
    <n v="1"/>
    <n v="330"/>
    <x v="1"/>
    <s v="0344 1307 1501"/>
    <n v="20"/>
    <s v="M"/>
    <s v="B"/>
    <n v="108"/>
    <s v="PARKING LOT"/>
    <m/>
    <m/>
    <s v="IC"/>
    <s v="Invest Cont"/>
    <n v="330"/>
    <m/>
    <m/>
    <m/>
    <s v="4000 W  PICO                         BL"/>
    <m/>
    <n v="34.047499999999999"/>
    <n v="-118.32299999999999"/>
  </r>
  <r>
    <n v="200415626"/>
    <d v="2020-12-05T00:00:00"/>
    <x v="195"/>
    <n v="1330"/>
    <n v="4"/>
    <x v="4"/>
    <n v="423"/>
    <n v="2"/>
    <n v="624"/>
    <x v="15"/>
    <s v="0361 0447 0416 2002 0913"/>
    <n v="19"/>
    <s v="M"/>
    <s v="H"/>
    <n v="104"/>
    <s v="DRIVEWAY"/>
    <n v="500"/>
    <s v="UNKNOWN WEAPON/OTHER WEAPON"/>
    <s v="IC"/>
    <s v="Invest Cont"/>
    <n v="624"/>
    <m/>
    <m/>
    <m/>
    <s v="1800    WORKMAN                      ST"/>
    <m/>
    <n v="34.063800000000001"/>
    <n v="-118.2141"/>
  </r>
  <r>
    <n v="200516860"/>
    <d v="2020-11-19T00:00:00"/>
    <x v="92"/>
    <n v="200"/>
    <n v="5"/>
    <x v="10"/>
    <n v="525"/>
    <n v="1"/>
    <n v="510"/>
    <x v="0"/>
    <m/>
    <n v="0"/>
    <m/>
    <m/>
    <n v="101"/>
    <s v="STREET"/>
    <m/>
    <m/>
    <s v="IC"/>
    <s v="Invest Cont"/>
    <n v="510"/>
    <m/>
    <m/>
    <m/>
    <s v="100 W  D                            ST"/>
    <m/>
    <n v="33.7742"/>
    <n v="-118.26260000000001"/>
  </r>
  <r>
    <n v="200608876"/>
    <d v="2020-04-08T00:00:00"/>
    <x v="139"/>
    <n v="925"/>
    <n v="6"/>
    <x v="9"/>
    <n v="647"/>
    <n v="1"/>
    <n v="510"/>
    <x v="0"/>
    <m/>
    <n v="0"/>
    <m/>
    <m/>
    <n v="101"/>
    <s v="STREET"/>
    <m/>
    <m/>
    <s v="IC"/>
    <s v="Invest Cont"/>
    <n v="510"/>
    <m/>
    <m/>
    <m/>
    <s v="5800 W  SUNSET                       BL"/>
    <m/>
    <n v="34.099800000000002"/>
    <n v="-118.3211"/>
  </r>
  <r>
    <n v="201305126"/>
    <d v="2020-01-22T00:00:00"/>
    <x v="202"/>
    <n v="400"/>
    <n v="13"/>
    <x v="6"/>
    <n v="1373"/>
    <n v="1"/>
    <n v="821"/>
    <x v="79"/>
    <s v="0519 0507 1218 1206 1415 1409 0913 0545"/>
    <n v="31"/>
    <s v="M"/>
    <s v="W"/>
    <n v="502"/>
    <s v="MULTI-UNIT DWELLING (APARTMENT, DUPLEX, ETC)"/>
    <n v="400"/>
    <s v="STRONG-ARM (HANDS, FIST, FEET OR BODILY FORCE)"/>
    <s v="AO"/>
    <s v="Adult Other"/>
    <n v="821"/>
    <n v="998"/>
    <m/>
    <m/>
    <s v="1000 E  53RD                         ST"/>
    <m/>
    <n v="33.994300000000003"/>
    <n v="-118.2582"/>
  </r>
  <r>
    <n v="200713443"/>
    <d v="2020-08-27T00:00:00"/>
    <x v="223"/>
    <n v="1808"/>
    <n v="7"/>
    <x v="0"/>
    <n v="752"/>
    <n v="1"/>
    <n v="440"/>
    <x v="20"/>
    <n v="394"/>
    <n v="54"/>
    <s v="M"/>
    <s v="W"/>
    <n v="119"/>
    <s v="PORCH, RESIDENTIAL"/>
    <m/>
    <m/>
    <s v="IC"/>
    <s v="Invest Cont"/>
    <n v="440"/>
    <m/>
    <m/>
    <m/>
    <s v="6100    PACKARD                      ST"/>
    <m/>
    <n v="34.055"/>
    <n v="-118.3733"/>
  </r>
  <r>
    <n v="201014597"/>
    <d v="2020-10-30T00:00:00"/>
    <x v="297"/>
    <n v="2345"/>
    <n v="10"/>
    <x v="11"/>
    <n v="1097"/>
    <n v="2"/>
    <n v="740"/>
    <x v="21"/>
    <s v="0329 1822 1300"/>
    <n v="27"/>
    <s v="F"/>
    <s v="W"/>
    <n v="122"/>
    <s v="VEHICLE, PASSENGER/TRUCK"/>
    <m/>
    <m/>
    <s v="IC"/>
    <s v="Invest Cont"/>
    <n v="740"/>
    <m/>
    <m/>
    <m/>
    <s v="3600    WESTFALL                     DR"/>
    <m/>
    <n v="34.136400000000002"/>
    <n v="-118.49339999999999"/>
  </r>
  <r>
    <n v="201012998"/>
    <d v="2020-09-04T00:00:00"/>
    <x v="154"/>
    <n v="1"/>
    <n v="10"/>
    <x v="11"/>
    <n v="1043"/>
    <n v="1"/>
    <n v="330"/>
    <x v="1"/>
    <s v="0344 0385 1822"/>
    <n v="23"/>
    <s v="M"/>
    <s v="W"/>
    <n v="101"/>
    <s v="STREET"/>
    <m/>
    <m/>
    <s v="IC"/>
    <s v="Invest Cont"/>
    <n v="330"/>
    <m/>
    <m/>
    <m/>
    <s v="5900    RESEDA                       BL"/>
    <m/>
    <n v="34.176900000000003"/>
    <n v="-118.5384"/>
  </r>
  <r>
    <n v="200320775"/>
    <d v="2020-11-22T00:00:00"/>
    <x v="219"/>
    <n v="1900"/>
    <n v="3"/>
    <x v="2"/>
    <n v="395"/>
    <n v="2"/>
    <n v="900"/>
    <x v="18"/>
    <s v="2038 0913 2000 1814"/>
    <n v="32"/>
    <s v="F"/>
    <s v="B"/>
    <n v="726"/>
    <s v="POLICE FACILITY"/>
    <m/>
    <m/>
    <s v="AO"/>
    <s v="Adult Other"/>
    <n v="900"/>
    <m/>
    <m/>
    <m/>
    <s v="1500 W  MARTIN LUTHER KING JR        BL"/>
    <m/>
    <n v="34.010899999999999"/>
    <n v="-118.3113"/>
  </r>
  <r>
    <n v="200714289"/>
    <d v="2020-09-27T00:00:00"/>
    <x v="67"/>
    <n v="40"/>
    <n v="7"/>
    <x v="0"/>
    <n v="739"/>
    <n v="1"/>
    <n v="210"/>
    <x v="11"/>
    <s v="0302 0344"/>
    <n v="52"/>
    <s v="M"/>
    <s v="A"/>
    <n v="102"/>
    <s v="SIDEWALK"/>
    <n v="101"/>
    <s v="REVOLVER"/>
    <s v="IC"/>
    <s v="Invest Cont"/>
    <n v="210"/>
    <m/>
    <m/>
    <m/>
    <s v="4TH                          ST"/>
    <s v="ARDEN"/>
    <n v="34.067100000000003"/>
    <n v="-118.3259"/>
  </r>
  <r>
    <n v="200212268"/>
    <d v="2020-07-06T00:00:00"/>
    <x v="298"/>
    <n v="1900"/>
    <n v="2"/>
    <x v="5"/>
    <n v="261"/>
    <n v="2"/>
    <n v="745"/>
    <x v="9"/>
    <n v="329"/>
    <n v="51"/>
    <s v="F"/>
    <s v="B"/>
    <n v="122"/>
    <s v="VEHICLE, PASSENGER/TRUCK"/>
    <m/>
    <m/>
    <s v="IC"/>
    <s v="Invest Cont"/>
    <n v="745"/>
    <m/>
    <m/>
    <m/>
    <s v="800 S  CARONDELET                   ST"/>
    <m/>
    <n v="34.055300000000003"/>
    <n v="-118.283"/>
  </r>
  <r>
    <n v="200405046"/>
    <d v="2020-01-22T00:00:00"/>
    <x v="327"/>
    <n v="1330"/>
    <n v="4"/>
    <x v="4"/>
    <n v="491"/>
    <n v="2"/>
    <n v="930"/>
    <x v="30"/>
    <s v="0913 1258 1906"/>
    <n v="12"/>
    <s v="F"/>
    <s v="H"/>
    <n v="720"/>
    <s v="JUNIOR HIGH SCHOOL"/>
    <n v="511"/>
    <s v="VERBAL THREAT"/>
    <s v="JO"/>
    <s v="Juv Other"/>
    <n v="930"/>
    <m/>
    <m/>
    <m/>
    <s v="1200 S  SOTO                         ST"/>
    <m/>
    <n v="34.023299999999999"/>
    <n v="-118.2222"/>
  </r>
  <r>
    <n v="200305434"/>
    <d v="2020-01-24T00:00:00"/>
    <x v="254"/>
    <n v="2230"/>
    <n v="3"/>
    <x v="2"/>
    <n v="326"/>
    <n v="2"/>
    <n v="626"/>
    <x v="10"/>
    <s v="2000 0446 0416 0408 0448 1813 1814 1243 2002"/>
    <n v="25"/>
    <s v="F"/>
    <s v="H"/>
    <n v="502"/>
    <s v="MULTI-UNIT DWELLING (APARTMENT, DUPLEX, ETC)"/>
    <n v="400"/>
    <s v="STRONG-ARM (HANDS, FIST, FEET OR BODILY FORCE)"/>
    <s v="AO"/>
    <s v="Adult Other"/>
    <n v="626"/>
    <m/>
    <m/>
    <m/>
    <s v="2800 S  NORMANDIE                    AV"/>
    <m/>
    <n v="34.03"/>
    <n v="-118.3002"/>
  </r>
  <r>
    <n v="201114664"/>
    <d v="2020-10-15T00:00:00"/>
    <x v="155"/>
    <n v="1650"/>
    <n v="11"/>
    <x v="7"/>
    <n v="1102"/>
    <n v="2"/>
    <n v="740"/>
    <x v="21"/>
    <s v="1822 0329"/>
    <n v="0"/>
    <s v="X"/>
    <s v="X"/>
    <n v="203"/>
    <s v="OTHER BUSINESS"/>
    <m/>
    <m/>
    <s v="IC"/>
    <s v="Invest Cont"/>
    <n v="740"/>
    <m/>
    <m/>
    <m/>
    <s v="4000    GARDEN                       AV"/>
    <m/>
    <n v="34.124000000000002"/>
    <n v="-118.2675"/>
  </r>
  <r>
    <n v="200812802"/>
    <d v="2020-08-09T00:00:00"/>
    <x v="235"/>
    <n v="2030"/>
    <n v="8"/>
    <x v="12"/>
    <n v="855"/>
    <n v="1"/>
    <n v="440"/>
    <x v="20"/>
    <s v="0344 1822"/>
    <n v="30"/>
    <s v="M"/>
    <s v="B"/>
    <n v="146"/>
    <s v="PATIO*"/>
    <m/>
    <m/>
    <s v="IC"/>
    <s v="Invest Cont"/>
    <n v="440"/>
    <m/>
    <m/>
    <m/>
    <s v="10800    SANTA MONICA                 BL"/>
    <m/>
    <n v="34.049199999999999"/>
    <n v="-118.43940000000001"/>
  </r>
  <r>
    <n v="200320482"/>
    <d v="2020-11-16T00:00:00"/>
    <x v="245"/>
    <n v="1200"/>
    <n v="3"/>
    <x v="2"/>
    <n v="331"/>
    <n v="2"/>
    <n v="354"/>
    <x v="14"/>
    <s v="0100 1822"/>
    <n v="29"/>
    <s v="F"/>
    <s v="H"/>
    <n v="502"/>
    <s v="MULTI-UNIT DWELLING (APARTMENT, DUPLEX, ETC)"/>
    <m/>
    <m/>
    <s v="IC"/>
    <s v="Invest Cont"/>
    <n v="354"/>
    <m/>
    <m/>
    <m/>
    <s v="2900 S  PALM GROVE                   AV"/>
    <m/>
    <n v="34.026899999999998"/>
    <n v="-118.349"/>
  </r>
  <r>
    <n v="200405709"/>
    <d v="2020-02-13T00:00:00"/>
    <x v="99"/>
    <n v="1000"/>
    <n v="4"/>
    <x v="4"/>
    <n v="408"/>
    <n v="2"/>
    <n v="814"/>
    <x v="81"/>
    <m/>
    <n v="13"/>
    <s v="F"/>
    <s v="H"/>
    <n v="501"/>
    <s v="SINGLE FAMILY DWELLING"/>
    <m/>
    <m/>
    <s v="IC"/>
    <s v="Invest Cont"/>
    <n v="814"/>
    <m/>
    <m/>
    <m/>
    <s v="3600    RANDOLPH                     AV"/>
    <m/>
    <n v="34.087299999999999"/>
    <n v="-118.18170000000001"/>
  </r>
  <r>
    <n v="201222009"/>
    <d v="2020-10-04T00:00:00"/>
    <x v="76"/>
    <n v="850"/>
    <n v="12"/>
    <x v="8"/>
    <n v="1266"/>
    <n v="1"/>
    <n v="350"/>
    <x v="60"/>
    <s v="0913 2000 1813 0329 0344"/>
    <n v="29"/>
    <s v="F"/>
    <s v="B"/>
    <n v="501"/>
    <s v="SINGLE FAMILY DWELLING"/>
    <n v="400"/>
    <s v="STRONG-ARM (HANDS, FIST, FEET OR BODILY FORCE)"/>
    <s v="AA"/>
    <s v="Adult Arrest"/>
    <n v="350"/>
    <m/>
    <m/>
    <m/>
    <s v="8100 S  HOOVER                       ST"/>
    <m/>
    <n v="33.965499999999999"/>
    <n v="-118.2871"/>
  </r>
  <r>
    <n v="200212565"/>
    <d v="2020-07-14T00:00:00"/>
    <x v="284"/>
    <n v="2040"/>
    <n v="2"/>
    <x v="5"/>
    <n v="212"/>
    <n v="2"/>
    <n v="740"/>
    <x v="21"/>
    <s v="1822 0329 0447"/>
    <n v="0"/>
    <s v="X"/>
    <s v="X"/>
    <n v="301"/>
    <s v="GAS STATION"/>
    <n v="310"/>
    <s v="CONCRETE BLOCK/BRICK"/>
    <s v="IC"/>
    <s v="Invest Cont"/>
    <n v="740"/>
    <m/>
    <m/>
    <m/>
    <s v="300 N  VERMONT                      AV"/>
    <m/>
    <n v="34.076300000000003"/>
    <n v="-118.29170000000001"/>
  </r>
  <r>
    <n v="201207223"/>
    <d v="2020-02-15T00:00:00"/>
    <x v="46"/>
    <n v="630"/>
    <n v="12"/>
    <x v="8"/>
    <n v="1249"/>
    <n v="2"/>
    <n v="740"/>
    <x v="21"/>
    <s v="1300 0329 1309 0340 1822"/>
    <n v="23"/>
    <s v="M"/>
    <s v="B"/>
    <n v="122"/>
    <s v="VEHICLE, PASSENGER/TRUCK"/>
    <m/>
    <m/>
    <s v="IC"/>
    <s v="Invest Cont"/>
    <n v="740"/>
    <m/>
    <m/>
    <m/>
    <s v="FLORENCE                     AV"/>
    <s v="FLOWER                       ST"/>
    <n v="33.974699999999999"/>
    <n v="-118.2812"/>
  </r>
  <r>
    <n v="200215094"/>
    <d v="2020-09-16T00:00:00"/>
    <x v="311"/>
    <n v="1810"/>
    <n v="2"/>
    <x v="5"/>
    <n v="249"/>
    <n v="1"/>
    <n v="330"/>
    <x v="1"/>
    <s v="0344 1300 1605 0329"/>
    <n v="27"/>
    <s v="M"/>
    <s v="K"/>
    <n v="122"/>
    <s v="VEHICLE, PASSENGER/TRUCK"/>
    <m/>
    <m/>
    <s v="IC"/>
    <s v="Invest Cont"/>
    <n v="330"/>
    <m/>
    <m/>
    <m/>
    <s v="LUCAS                        AV"/>
    <s v="WILSHIRE                     BL"/>
    <n v="34.052999999999997"/>
    <n v="-118.2649"/>
  </r>
  <r>
    <n v="200311259"/>
    <d v="2020-05-13T00:00:00"/>
    <x v="78"/>
    <n v="1120"/>
    <n v="3"/>
    <x v="2"/>
    <n v="379"/>
    <n v="2"/>
    <n v="940"/>
    <x v="62"/>
    <s v="1019 1916 1202 0337 0422 0344"/>
    <n v="60"/>
    <s v="F"/>
    <s v="H"/>
    <n v="502"/>
    <s v="MULTI-UNIT DWELLING (APARTMENT, DUPLEX, ETC)"/>
    <m/>
    <m/>
    <s v="IC"/>
    <s v="Invest Cont"/>
    <n v="940"/>
    <m/>
    <m/>
    <m/>
    <s v="1000 W  38TH                         ST"/>
    <m/>
    <n v="34.016800000000003"/>
    <n v="-118.2915"/>
  </r>
  <r>
    <n v="200712676"/>
    <d v="2020-08-12T00:00:00"/>
    <x v="14"/>
    <n v="1200"/>
    <n v="7"/>
    <x v="0"/>
    <n v="735"/>
    <n v="1"/>
    <n v="310"/>
    <x v="5"/>
    <s v="1609 1822 0344"/>
    <n v="27"/>
    <s v="F"/>
    <s v="H"/>
    <n v="406"/>
    <s v="OTHER STORE"/>
    <m/>
    <m/>
    <s v="IC"/>
    <s v="Invest Cont"/>
    <n v="310"/>
    <m/>
    <m/>
    <m/>
    <s v="5400    WILSHIRE                     BL"/>
    <m/>
    <n v="34.063299999999998"/>
    <n v="-118.3473"/>
  </r>
  <r>
    <n v="200510282"/>
    <d v="2020-06-06T00:00:00"/>
    <x v="43"/>
    <n v="100"/>
    <n v="5"/>
    <x v="10"/>
    <n v="501"/>
    <n v="2"/>
    <n v="626"/>
    <x v="10"/>
    <s v="0913 0416 0429 0444 1218 1309 1310 2000 2004"/>
    <n v="25"/>
    <s v="F"/>
    <s v="H"/>
    <n v="108"/>
    <s v="PARKING LOT"/>
    <n v="400"/>
    <s v="STRONG-ARM (HANDS, FIST, FEET OR BODILY FORCE)"/>
    <s v="AO"/>
    <s v="Adult Other"/>
    <n v="626"/>
    <m/>
    <m/>
    <m/>
    <s v="186TH"/>
    <s v="VERMONT"/>
    <n v="33.862000000000002"/>
    <n v="-118.29049999999999"/>
  </r>
  <r>
    <n v="200704686"/>
    <d v="2020-01-15T00:00:00"/>
    <x v="141"/>
    <n v="2100"/>
    <n v="7"/>
    <x v="0"/>
    <n v="758"/>
    <n v="1"/>
    <n v="420"/>
    <x v="33"/>
    <m/>
    <n v="0"/>
    <m/>
    <m/>
    <n v="101"/>
    <s v="STREET"/>
    <m/>
    <m/>
    <s v="IC"/>
    <s v="Invest Cont"/>
    <n v="420"/>
    <m/>
    <m/>
    <m/>
    <s v="4400 W  12TH                         ST"/>
    <m/>
    <n v="34.0503"/>
    <n v="-118.32689999999999"/>
  </r>
  <r>
    <n v="200113827"/>
    <d v="2020-06-23T00:00:00"/>
    <x v="50"/>
    <n v="1400"/>
    <n v="1"/>
    <x v="1"/>
    <n v="195"/>
    <n v="1"/>
    <n v="510"/>
    <x v="0"/>
    <m/>
    <n v="0"/>
    <m/>
    <m/>
    <n v="101"/>
    <s v="STREET"/>
    <m/>
    <m/>
    <s v="IC"/>
    <s v="Invest Cont"/>
    <n v="510"/>
    <m/>
    <m/>
    <m/>
    <s v="1700    SANTEE                       ST"/>
    <m/>
    <n v="34.030500000000004"/>
    <n v="-118.262"/>
  </r>
  <r>
    <n v="200617621"/>
    <d v="2020-11-05T00:00:00"/>
    <x v="2"/>
    <n v="2000"/>
    <n v="6"/>
    <x v="9"/>
    <n v="632"/>
    <n v="1"/>
    <n v="330"/>
    <x v="1"/>
    <s v="1822 1609 1300 0344"/>
    <n v="67"/>
    <s v="F"/>
    <s v="W"/>
    <n v="104"/>
    <s v="DRIVEWAY"/>
    <n v="500"/>
    <s v="UNKNOWN WEAPON/OTHER WEAPON"/>
    <s v="IC"/>
    <s v="Invest Cont"/>
    <n v="330"/>
    <m/>
    <m/>
    <m/>
    <s v="8400    RIDPATH                      DR"/>
    <m/>
    <n v="34.105400000000003"/>
    <n v="-118.3764"/>
  </r>
  <r>
    <n v="200618237"/>
    <d v="2020-11-19T00:00:00"/>
    <x v="92"/>
    <n v="715"/>
    <n v="6"/>
    <x v="9"/>
    <n v="637"/>
    <n v="1"/>
    <n v="330"/>
    <x v="1"/>
    <s v="1822 1300 0344"/>
    <n v="47"/>
    <s v="M"/>
    <s v="W"/>
    <n v="108"/>
    <s v="PARKING LOT"/>
    <n v="500"/>
    <s v="UNKNOWN WEAPON/OTHER WEAPON"/>
    <s v="IC"/>
    <s v="Invest Cont"/>
    <n v="330"/>
    <m/>
    <m/>
    <m/>
    <s v="5900    CARLOS                       AV"/>
    <m/>
    <n v="34.102800000000002"/>
    <n v="-118.318"/>
  </r>
  <r>
    <n v="200318572"/>
    <d v="2020-10-08T00:00:00"/>
    <x v="212"/>
    <n v="1750"/>
    <n v="3"/>
    <x v="2"/>
    <n v="334"/>
    <n v="2"/>
    <n v="740"/>
    <x v="21"/>
    <s v="0329 0913 1309"/>
    <n v="57"/>
    <s v="F"/>
    <s v="B"/>
    <n v="501"/>
    <s v="SINGLE FAMILY DWELLING"/>
    <n v="304"/>
    <s v="CLUB/BAT"/>
    <s v="IC"/>
    <s v="Invest Cont"/>
    <n v="740"/>
    <m/>
    <m/>
    <m/>
    <s v="3400    EDGEHILL                     DR"/>
    <m/>
    <n v="34.025100000000002"/>
    <n v="-118.3305"/>
  </r>
  <r>
    <n v="200511897"/>
    <d v="2020-07-16T00:00:00"/>
    <x v="110"/>
    <n v="1800"/>
    <n v="5"/>
    <x v="10"/>
    <n v="563"/>
    <n v="1"/>
    <n v="510"/>
    <x v="0"/>
    <m/>
    <n v="0"/>
    <m/>
    <m/>
    <n v="101"/>
    <s v="STREET"/>
    <m/>
    <m/>
    <s v="IC"/>
    <s v="Invest Cont"/>
    <n v="510"/>
    <m/>
    <m/>
    <m/>
    <s v="1000 S  MEYLER                       ST"/>
    <m/>
    <n v="33.734699999999997"/>
    <n v="-118.2968"/>
  </r>
  <r>
    <n v="200318450"/>
    <d v="2020-10-06T00:00:00"/>
    <x v="76"/>
    <n v="1700"/>
    <n v="3"/>
    <x v="2"/>
    <n v="335"/>
    <n v="2"/>
    <n v="740"/>
    <x v="21"/>
    <s v="1822 0329 1300"/>
    <n v="36"/>
    <s v="F"/>
    <s v="H"/>
    <n v="122"/>
    <s v="VEHICLE, PASSENGER/TRUCK"/>
    <m/>
    <m/>
    <s v="IC"/>
    <s v="Invest Cont"/>
    <n v="740"/>
    <m/>
    <m/>
    <m/>
    <s v="2800    3RD                          AV"/>
    <m/>
    <n v="34.028199999999998"/>
    <n v="-118.32"/>
  </r>
  <r>
    <n v="200409974"/>
    <d v="2020-06-19T00:00:00"/>
    <x v="339"/>
    <n v="515"/>
    <n v="4"/>
    <x v="4"/>
    <n v="466"/>
    <n v="1"/>
    <n v="330"/>
    <x v="1"/>
    <s v="1302 1307 0344"/>
    <n v="40"/>
    <s v="F"/>
    <s v="H"/>
    <n v="101"/>
    <s v="STREET"/>
    <m/>
    <m/>
    <s v="IC"/>
    <s v="Invest Cont"/>
    <n v="330"/>
    <m/>
    <m/>
    <m/>
    <s v="300 N  MATHEWS                      ST"/>
    <m/>
    <n v="34.044699999999999"/>
    <n v="-118.2075"/>
  </r>
  <r>
    <n v="200613192"/>
    <d v="2020-07-27T00:00:00"/>
    <x v="338"/>
    <n v="2115"/>
    <n v="6"/>
    <x v="9"/>
    <n v="656"/>
    <n v="1"/>
    <n v="330"/>
    <x v="1"/>
    <s v="1300 0344 0394 0329"/>
    <n v="29"/>
    <s v="F"/>
    <s v="W"/>
    <n v="101"/>
    <s v="STREET"/>
    <m/>
    <m/>
    <s v="IC"/>
    <s v="Invest Cont"/>
    <n v="330"/>
    <m/>
    <m/>
    <m/>
    <s v="900 N  EL CENTRO                    AV"/>
    <m/>
    <n v="34.0871"/>
    <n v="-118.3244"/>
  </r>
  <r>
    <n v="200911205"/>
    <d v="2020-06-18T00:00:00"/>
    <x v="79"/>
    <n v="2300"/>
    <n v="9"/>
    <x v="3"/>
    <n v="939"/>
    <n v="1"/>
    <n v="510"/>
    <x v="0"/>
    <m/>
    <n v="0"/>
    <m/>
    <m/>
    <n v="101"/>
    <s v="STREET"/>
    <m/>
    <m/>
    <s v="IC"/>
    <s v="Invest Cont"/>
    <n v="510"/>
    <m/>
    <m/>
    <m/>
    <s v="6200    ATOLL                        AV"/>
    <m/>
    <n v="34.183100000000003"/>
    <n v="-118.4203"/>
  </r>
  <r>
    <n v="200304230"/>
    <d v="2020-01-04T00:00:00"/>
    <x v="81"/>
    <n v="2320"/>
    <n v="3"/>
    <x v="2"/>
    <n v="373"/>
    <n v="1"/>
    <n v="236"/>
    <x v="46"/>
    <s v="2000 1813 1202 2021 1821 1241 0408 2002 0913"/>
    <n v="63"/>
    <s v="F"/>
    <s v="W"/>
    <n v="501"/>
    <s v="SINGLE FAMILY DWELLING"/>
    <n v="400"/>
    <s v="STRONG-ARM (HANDS, FIST, FEET OR BODILY FORCE)"/>
    <s v="AA"/>
    <s v="Adult Arrest"/>
    <n v="236"/>
    <m/>
    <m/>
    <m/>
    <s v="3900    HUBERT                       AV"/>
    <m/>
    <n v="34.014200000000002"/>
    <n v="-118.32810000000001"/>
  </r>
  <r>
    <n v="200304967"/>
    <d v="2020-01-17T00:00:00"/>
    <x v="277"/>
    <n v="1315"/>
    <n v="3"/>
    <x v="2"/>
    <n v="321"/>
    <n v="1"/>
    <n v="210"/>
    <x v="11"/>
    <s v="0344 0337 0342 0346 0913 0416 0446 1218 0352 1309"/>
    <n v="38"/>
    <s v="M"/>
    <s v="H"/>
    <n v="102"/>
    <s v="SIDEWALK"/>
    <n v="400"/>
    <s v="STRONG-ARM (HANDS, FIST, FEET OR BODILY FORCE)"/>
    <s v="IC"/>
    <s v="Invest Cont"/>
    <n v="210"/>
    <m/>
    <m/>
    <m/>
    <s v="OBAMA                        BL"/>
    <s v="LA BREA                      BL"/>
    <n v="34.023800000000001"/>
    <n v="-118.3669"/>
  </r>
  <r>
    <n v="200913013"/>
    <d v="2020-08-02T00:00:00"/>
    <x v="200"/>
    <n v="1700"/>
    <n v="9"/>
    <x v="3"/>
    <n v="985"/>
    <n v="2"/>
    <n v="740"/>
    <x v="21"/>
    <s v="0329 0400"/>
    <n v="0"/>
    <s v="X"/>
    <s v="X"/>
    <n v="203"/>
    <s v="OTHER BUSINESS"/>
    <n v="400"/>
    <s v="STRONG-ARM (HANDS, FIST, FEET OR BODILY FORCE)"/>
    <s v="IC"/>
    <s v="Invest Cont"/>
    <n v="740"/>
    <m/>
    <m/>
    <m/>
    <s v="14100 W  VENTURA                      BL"/>
    <m/>
    <n v="34.149500000000003"/>
    <n v="-118.44"/>
  </r>
  <r>
    <n v="200714343"/>
    <d v="2020-09-10T00:00:00"/>
    <x v="238"/>
    <n v="1000"/>
    <n v="7"/>
    <x v="0"/>
    <n v="782"/>
    <n v="1"/>
    <n v="420"/>
    <x v="33"/>
    <s v="0344 1300"/>
    <n v="0"/>
    <s v="M"/>
    <s v="O"/>
    <n v="101"/>
    <s v="STREET"/>
    <m/>
    <m/>
    <s v="IC"/>
    <s v="Invest Cont"/>
    <n v="420"/>
    <m/>
    <m/>
    <m/>
    <s v="2300 S  FAIRFAX                      AV"/>
    <m/>
    <n v="34.037100000000002"/>
    <n v="-118.3687"/>
  </r>
  <r>
    <n v="201100599"/>
    <d v="2020-04-01T00:00:00"/>
    <x v="157"/>
    <n v="1450"/>
    <n v="11"/>
    <x v="7"/>
    <n v="1139"/>
    <n v="1"/>
    <n v="230"/>
    <x v="13"/>
    <s v="1822 2024 1100 0450 1402 1407 0906 1419"/>
    <n v="23"/>
    <s v="M"/>
    <s v="H"/>
    <n v="102"/>
    <s v="SIDEWALK"/>
    <n v="109"/>
    <s v="SEMI-AUTOMATIC PISTOL"/>
    <s v="JA"/>
    <s v="Juv Arrest"/>
    <n v="230"/>
    <n v="998"/>
    <m/>
    <m/>
    <s v="SHULTS                       ST"/>
    <s v="ARROYO                       DR"/>
    <n v="34.107199999999999"/>
    <n v="-118.187"/>
  </r>
  <r>
    <n v="200414304"/>
    <d v="2020-10-26T00:00:00"/>
    <x v="176"/>
    <n v="45"/>
    <n v="4"/>
    <x v="4"/>
    <n v="427"/>
    <n v="2"/>
    <n v="626"/>
    <x v="10"/>
    <s v="2000 0913 1243 1814 0400 0444 0429"/>
    <n v="44"/>
    <s v="F"/>
    <s v="H"/>
    <n v="501"/>
    <s v="SINGLE FAMILY DWELLING"/>
    <n v="400"/>
    <s v="STRONG-ARM (HANDS, FIST, FEET OR BODILY FORCE)"/>
    <s v="AO"/>
    <s v="Adult Other"/>
    <n v="626"/>
    <m/>
    <m/>
    <m/>
    <s v="3300    THELMA                       AV"/>
    <m/>
    <n v="34.083599999999997"/>
    <n v="-118.17910000000001"/>
  </r>
  <r>
    <n v="201214112"/>
    <d v="2020-06-05T00:00:00"/>
    <x v="299"/>
    <n v="900"/>
    <n v="12"/>
    <x v="8"/>
    <n v="1249"/>
    <n v="2"/>
    <n v="822"/>
    <x v="67"/>
    <s v="0943 1259 1309 1402"/>
    <n v="15"/>
    <s v="F"/>
    <s v="B"/>
    <n v="101"/>
    <s v="STREET"/>
    <m/>
    <m/>
    <s v="AA"/>
    <s v="Adult Arrest"/>
    <n v="822"/>
    <n v="998"/>
    <m/>
    <m/>
    <s v="70TH                         ST"/>
    <s v="FIGUEROA                     ST"/>
    <n v="33.976100000000002"/>
    <n v="-118.28270000000001"/>
  </r>
  <r>
    <n v="200116154"/>
    <d v="2020-08-10T00:00:00"/>
    <x v="268"/>
    <n v="139"/>
    <n v="1"/>
    <x v="1"/>
    <n v="174"/>
    <n v="1"/>
    <n v="440"/>
    <x v="20"/>
    <s v="1218 2032"/>
    <n v="53"/>
    <s v="M"/>
    <s v="B"/>
    <n v="502"/>
    <s v="MULTI-UNIT DWELLING (APARTMENT, DUPLEX, ETC)"/>
    <m/>
    <m/>
    <s v="IC"/>
    <s v="Invest Cont"/>
    <n v="440"/>
    <m/>
    <m/>
    <m/>
    <s v="700 S  MAIN                         ST"/>
    <m/>
    <n v="34.043700000000001"/>
    <n v="-118.2518"/>
  </r>
  <r>
    <n v="200409992"/>
    <d v="2020-06-20T00:00:00"/>
    <x v="50"/>
    <n v="1600"/>
    <n v="4"/>
    <x v="4"/>
    <n v="449"/>
    <n v="1"/>
    <n v="510"/>
    <x v="0"/>
    <m/>
    <n v="0"/>
    <m/>
    <m/>
    <n v="101"/>
    <s v="STREET"/>
    <m/>
    <m/>
    <s v="IC"/>
    <s v="Invest Cont"/>
    <n v="510"/>
    <m/>
    <m/>
    <m/>
    <s v="MARENGO                      ST"/>
    <s v="TREMONT                      ST"/>
    <n v="34.054600000000001"/>
    <n v="-118.1978"/>
  </r>
  <r>
    <n v="200716959"/>
    <d v="2020-12-04T00:00:00"/>
    <x v="41"/>
    <n v="1530"/>
    <n v="7"/>
    <x v="0"/>
    <n v="759"/>
    <n v="1"/>
    <n v="330"/>
    <x v="1"/>
    <s v="0344 1300"/>
    <n v="49"/>
    <s v="F"/>
    <s v="K"/>
    <n v="101"/>
    <s v="STREET"/>
    <m/>
    <m/>
    <s v="IC"/>
    <s v="Invest Cont"/>
    <n v="330"/>
    <m/>
    <m/>
    <m/>
    <s v="1200    5TH                          AV"/>
    <m/>
    <n v="34.049700000000001"/>
    <n v="-118.3214"/>
  </r>
  <r>
    <n v="200509489"/>
    <d v="2020-05-15T00:00:00"/>
    <x v="112"/>
    <n v="1830"/>
    <n v="5"/>
    <x v="10"/>
    <n v="529"/>
    <n v="2"/>
    <n v="740"/>
    <x v="21"/>
    <s v="0311 0329 1236"/>
    <n v="0"/>
    <s v="X"/>
    <s v="X"/>
    <n v="301"/>
    <s v="GAS STATION"/>
    <m/>
    <m/>
    <s v="IC"/>
    <s v="Invest Cont"/>
    <n v="740"/>
    <m/>
    <m/>
    <m/>
    <s v="1200 E  ANAHEIM                      ST"/>
    <m/>
    <n v="33.780799999999999"/>
    <n v="-118.24809999999999"/>
  </r>
  <r>
    <n v="200411234"/>
    <d v="2020-07-28T00:00:00"/>
    <x v="109"/>
    <n v="2200"/>
    <n v="4"/>
    <x v="4"/>
    <n v="439"/>
    <n v="2"/>
    <n v="626"/>
    <x v="10"/>
    <s v="0913 2000 1821 1241 0416"/>
    <n v="43"/>
    <s v="F"/>
    <s v="H"/>
    <n v="501"/>
    <s v="SINGLE FAMILY DWELLING"/>
    <n v="500"/>
    <s v="UNKNOWN WEAPON/OTHER WEAPON"/>
    <s v="AA"/>
    <s v="Adult Arrest"/>
    <n v="626"/>
    <m/>
    <m/>
    <m/>
    <s v="1900    LANSDOWNE                    AV"/>
    <m/>
    <n v="34.064100000000003"/>
    <n v="-118.1747"/>
  </r>
  <r>
    <n v="200104551"/>
    <d v="2020-01-08T00:00:00"/>
    <x v="172"/>
    <n v="1300"/>
    <n v="1"/>
    <x v="1"/>
    <n v="192"/>
    <n v="1"/>
    <n v="761"/>
    <x v="35"/>
    <s v="0334 1606 1822 1402"/>
    <n v="43"/>
    <s v="M"/>
    <s v="H"/>
    <n v="118"/>
    <s v="CONSTRUCTION SITE"/>
    <n v="215"/>
    <s v="MACHETE"/>
    <s v="IC"/>
    <s v="Invest Cont"/>
    <n v="761"/>
    <n v="998"/>
    <m/>
    <m/>
    <s v="1400 S  FIGUEROA                     ST"/>
    <m/>
    <n v="34.039299999999997"/>
    <n v="-118.2689"/>
  </r>
  <r>
    <n v="200604262"/>
    <d v="2020-01-07T00:00:00"/>
    <x v="207"/>
    <n v="50"/>
    <n v="6"/>
    <x v="9"/>
    <n v="666"/>
    <n v="2"/>
    <n v="623"/>
    <x v="38"/>
    <s v="1212 0356 0416"/>
    <n v="0"/>
    <s v="X"/>
    <s v="X"/>
    <n v="726"/>
    <s v="POLICE FACILITY"/>
    <n v="400"/>
    <s v="STRONG-ARM (HANDS, FIST, FEET OR BODILY FORCE)"/>
    <s v="AA"/>
    <s v="Adult Arrest"/>
    <n v="623"/>
    <m/>
    <m/>
    <m/>
    <s v="1300    WILCOX                       AV"/>
    <m/>
    <n v="34.0944"/>
    <n v="-118.331"/>
  </r>
  <r>
    <n v="200909194"/>
    <d v="2020-05-01T00:00:00"/>
    <x v="232"/>
    <n v="1930"/>
    <n v="9"/>
    <x v="3"/>
    <n v="948"/>
    <n v="1"/>
    <n v="330"/>
    <x v="1"/>
    <s v="0344 1300"/>
    <n v="34"/>
    <s v="M"/>
    <s v="H"/>
    <n v="707"/>
    <s v="GARAGE/CARPORT"/>
    <m/>
    <m/>
    <s v="IC"/>
    <s v="Invest Cont"/>
    <n v="330"/>
    <m/>
    <m/>
    <m/>
    <s v="5900    BUFFALO                      AV"/>
    <m/>
    <n v="34.177599999999998"/>
    <n v="-118.4299"/>
  </r>
  <r>
    <n v="200910760"/>
    <d v="2020-06-08T00:00:00"/>
    <x v="150"/>
    <n v="300"/>
    <n v="9"/>
    <x v="3"/>
    <n v="952"/>
    <n v="1"/>
    <n v="310"/>
    <x v="5"/>
    <s v="0344 1606"/>
    <n v="38"/>
    <s v="F"/>
    <s v="W"/>
    <n v="707"/>
    <s v="GARAGE/CARPORT"/>
    <m/>
    <m/>
    <s v="IC"/>
    <s v="Invest Cont"/>
    <n v="310"/>
    <m/>
    <m/>
    <m/>
    <s v="15100    BURBANK                      BL"/>
    <m/>
    <n v="34.1721"/>
    <n v="-118.4618"/>
  </r>
  <r>
    <n v="201213600"/>
    <d v="2020-05-27T00:00:00"/>
    <x v="32"/>
    <n v="2200"/>
    <n v="12"/>
    <x v="8"/>
    <n v="1242"/>
    <n v="1"/>
    <n v="510"/>
    <x v="0"/>
    <m/>
    <n v="0"/>
    <m/>
    <m/>
    <n v="101"/>
    <s v="STREET"/>
    <m/>
    <m/>
    <s v="IC"/>
    <s v="Invest Cont"/>
    <n v="510"/>
    <m/>
    <m/>
    <m/>
    <s v="2900 W  67TH                         ST"/>
    <m/>
    <n v="33.9818"/>
    <n v="-118.32210000000001"/>
  </r>
  <r>
    <n v="200116959"/>
    <d v="2020-08-26T00:00:00"/>
    <x v="218"/>
    <n v="300"/>
    <n v="1"/>
    <x v="1"/>
    <n v="147"/>
    <n v="2"/>
    <n v="626"/>
    <x v="10"/>
    <s v="2000 0416 1402 1814 0913 1218 2002 1206 1414"/>
    <n v="56"/>
    <s v="F"/>
    <s v="H"/>
    <n v="502"/>
    <s v="MULTI-UNIT DWELLING (APARTMENT, DUPLEX, ETC)"/>
    <n v="302"/>
    <s v="BLUNT INSTRUMENT"/>
    <s v="AO"/>
    <s v="Adult Other"/>
    <n v="626"/>
    <n v="998"/>
    <m/>
    <m/>
    <s v="400 E  5TH                          ST"/>
    <m/>
    <n v="34.045299999999997"/>
    <n v="-118.2443"/>
  </r>
  <r>
    <n v="200414795"/>
    <d v="2020-11-12T00:00:00"/>
    <x v="69"/>
    <n v="2100"/>
    <n v="4"/>
    <x v="4"/>
    <n v="424"/>
    <n v="1"/>
    <n v="330"/>
    <x v="1"/>
    <s v="1300 1302 1307 0344"/>
    <n v="41"/>
    <s v="M"/>
    <s v="H"/>
    <n v="101"/>
    <s v="STREET"/>
    <m/>
    <m/>
    <s v="IC"/>
    <s v="Invest Cont"/>
    <n v="330"/>
    <m/>
    <m/>
    <m/>
    <s v="3500 N  BROADWAY"/>
    <m/>
    <n v="34.073799999999999"/>
    <n v="-118.2038"/>
  </r>
  <r>
    <n v="200517685"/>
    <d v="2020-12-09T00:00:00"/>
    <x v="131"/>
    <n v="2202"/>
    <n v="5"/>
    <x v="10"/>
    <n v="589"/>
    <n v="1"/>
    <n v="440"/>
    <x v="20"/>
    <s v="0344 0377"/>
    <n v="18"/>
    <s v="M"/>
    <s v="H"/>
    <n v="117"/>
    <s v="BEACH"/>
    <m/>
    <m/>
    <s v="IC"/>
    <s v="Invest Cont"/>
    <n v="440"/>
    <m/>
    <m/>
    <m/>
    <s v="3700    STEPHEN M WHITE              DR"/>
    <m/>
    <n v="33.711100000000002"/>
    <n v="-118.2865"/>
  </r>
  <r>
    <n v="200212115"/>
    <d v="2020-07-03T00:00:00"/>
    <x v="153"/>
    <n v="1"/>
    <n v="2"/>
    <x v="5"/>
    <n v="205"/>
    <n v="1"/>
    <n v="330"/>
    <x v="1"/>
    <s v="1302 0344 1601 0358"/>
    <n v="42"/>
    <s v="F"/>
    <s v="O"/>
    <n v="121"/>
    <s v="YARD (RESIDENTIAL/BUSINESS)"/>
    <m/>
    <m/>
    <s v="IC"/>
    <s v="Invest Cont"/>
    <n v="330"/>
    <m/>
    <m/>
    <m/>
    <s v="800 N  OCCIDENTAL                   BL"/>
    <m/>
    <n v="34.08"/>
    <n v="-118.2739"/>
  </r>
  <r>
    <n v="201007543"/>
    <d v="2020-03-26T00:00:00"/>
    <x v="328"/>
    <n v="1830"/>
    <n v="10"/>
    <x v="11"/>
    <n v="1039"/>
    <n v="1"/>
    <n v="330"/>
    <x v="1"/>
    <s v="1822 0344"/>
    <n v="53"/>
    <s v="M"/>
    <s v="W"/>
    <n v="101"/>
    <s v="STREET"/>
    <m/>
    <m/>
    <s v="IC"/>
    <s v="Invest Cont"/>
    <n v="330"/>
    <m/>
    <m/>
    <m/>
    <s v="6700    GAVIOTA                      AV"/>
    <m/>
    <n v="34.192"/>
    <n v="-118.4815"/>
  </r>
  <r>
    <n v="200816844"/>
    <d v="2020-11-25T00:00:00"/>
    <x v="242"/>
    <n v="1300"/>
    <n v="8"/>
    <x v="12"/>
    <n v="827"/>
    <n v="1"/>
    <n v="480"/>
    <x v="2"/>
    <s v="1602 0344 0346"/>
    <n v="31"/>
    <s v="M"/>
    <s v="W"/>
    <n v="502"/>
    <s v="MULTI-UNIT DWELLING (APARTMENT, DUPLEX, ETC)"/>
    <m/>
    <m/>
    <s v="IC"/>
    <s v="Invest Cont"/>
    <n v="480"/>
    <m/>
    <m/>
    <m/>
    <s v="CHENAULT                     ST"/>
    <s v="BARRINGTON                   AV"/>
    <n v="34.058100000000003"/>
    <n v="-118.4658"/>
  </r>
  <r>
    <n v="200404518"/>
    <d v="2020-01-14T00:00:00"/>
    <x v="350"/>
    <n v="2020"/>
    <n v="4"/>
    <x v="4"/>
    <n v="422"/>
    <n v="2"/>
    <n v="745"/>
    <x v="9"/>
    <n v="329"/>
    <n v="26"/>
    <s v="M"/>
    <s v="H"/>
    <n v="704"/>
    <s v="ELEMENTARY SCHOOL"/>
    <m/>
    <m/>
    <s v="IC"/>
    <s v="Invest Cont"/>
    <n v="745"/>
    <m/>
    <m/>
    <m/>
    <s v="2000    GRIFFIN                      AV"/>
    <m/>
    <n v="34.067599999999999"/>
    <n v="-118.2116"/>
  </r>
  <r>
    <n v="200909219"/>
    <d v="2020-05-02T00:00:00"/>
    <x v="5"/>
    <n v="1430"/>
    <n v="9"/>
    <x v="3"/>
    <n v="935"/>
    <n v="2"/>
    <n v="625"/>
    <x v="44"/>
    <n v="406"/>
    <n v="63"/>
    <s v="F"/>
    <s v="W"/>
    <n v="104"/>
    <s v="DRIVEWAY"/>
    <n v="400"/>
    <s v="STRONG-ARM (HANDS, FIST, FEET OR BODILY FORCE)"/>
    <s v="AA"/>
    <s v="Adult Arrest"/>
    <n v="625"/>
    <m/>
    <m/>
    <m/>
    <s v="14200    FRIAR                        ST"/>
    <m/>
    <n v="34.185699999999997"/>
    <n v="-118.4422"/>
  </r>
  <r>
    <n v="200105552"/>
    <d v="2020-01-23T00:00:00"/>
    <x v="344"/>
    <n v="750"/>
    <n v="1"/>
    <x v="1"/>
    <n v="122"/>
    <n v="2"/>
    <n v="860"/>
    <x v="66"/>
    <n v="448"/>
    <n v="28"/>
    <s v="F"/>
    <s v="H"/>
    <n v="102"/>
    <s v="SIDEWALK"/>
    <n v="400"/>
    <s v="STRONG-ARM (HANDS, FIST, FEET OR BODILY FORCE)"/>
    <s v="AO"/>
    <s v="Adult Other"/>
    <n v="860"/>
    <m/>
    <m/>
    <m/>
    <s v="1ST"/>
    <s v="HILL                         ST"/>
    <n v="34.054400000000001"/>
    <n v="-118.2466"/>
  </r>
  <r>
    <n v="200613234"/>
    <d v="2020-07-29T00:00:00"/>
    <x v="190"/>
    <n v="910"/>
    <n v="6"/>
    <x v="9"/>
    <n v="666"/>
    <n v="2"/>
    <n v="624"/>
    <x v="15"/>
    <s v="1822 0400 0446"/>
    <n v="51"/>
    <s v="F"/>
    <s v="H"/>
    <n v="101"/>
    <s v="STREET"/>
    <n v="400"/>
    <s v="STRONG-ARM (HANDS, FIST, FEET OR BODILY FORCE)"/>
    <s v="IC"/>
    <s v="Invest Cont"/>
    <n v="624"/>
    <m/>
    <m/>
    <m/>
    <s v="1200    VINE                         ST"/>
    <m/>
    <n v="34.092599999999997"/>
    <n v="-118.3266"/>
  </r>
  <r>
    <n v="201206461"/>
    <d v="2020-02-04T00:00:00"/>
    <x v="253"/>
    <n v="700"/>
    <n v="12"/>
    <x v="8"/>
    <n v="1269"/>
    <n v="2"/>
    <n v="930"/>
    <x v="30"/>
    <s v="2000 1814 0421 0432"/>
    <n v="39"/>
    <s v="F"/>
    <s v="H"/>
    <n v="501"/>
    <s v="SINGLE FAMILY DWELLING"/>
    <n v="511"/>
    <s v="VERBAL THREAT"/>
    <s v="IC"/>
    <s v="Invest Cont"/>
    <n v="930"/>
    <m/>
    <m/>
    <m/>
    <s v="8200    AVALON                       BL"/>
    <m/>
    <n v="33.964700000000001"/>
    <n v="-118.2651"/>
  </r>
  <r>
    <n v="201106042"/>
    <d v="2020-02-15T00:00:00"/>
    <x v="206"/>
    <n v="2230"/>
    <n v="11"/>
    <x v="7"/>
    <n v="1162"/>
    <n v="2"/>
    <n v="946"/>
    <x v="8"/>
    <s v="1266 1501"/>
    <n v="21"/>
    <s v="M"/>
    <s v="H"/>
    <n v="116"/>
    <s v="OTHER/OUTSIDE"/>
    <m/>
    <m/>
    <s v="IC"/>
    <s v="Invest Cont"/>
    <n v="946"/>
    <m/>
    <m/>
    <m/>
    <s v="1300 N  VERMONT                      AV"/>
    <m/>
    <n v="34.095599999999997"/>
    <n v="-118.29179999999999"/>
  </r>
  <r>
    <n v="200613723"/>
    <d v="2020-08-09T00:00:00"/>
    <x v="133"/>
    <n v="1320"/>
    <n v="6"/>
    <x v="9"/>
    <n v="669"/>
    <n v="2"/>
    <n v="624"/>
    <x v="15"/>
    <s v="0400 0416 1822"/>
    <n v="25"/>
    <s v="M"/>
    <s v="O"/>
    <n v="102"/>
    <s v="SIDEWALK"/>
    <n v="400"/>
    <s v="STRONG-ARM (HANDS, FIST, FEET OR BODILY FORCE)"/>
    <s v="AO"/>
    <s v="Adult Other"/>
    <n v="624"/>
    <m/>
    <m/>
    <m/>
    <s v="1200 N  KINGSLEY                     DR"/>
    <m/>
    <n v="34.093400000000003"/>
    <n v="-118.30249999999999"/>
  </r>
  <r>
    <n v="201016227"/>
    <d v="2020-12-18T00:00:00"/>
    <x v="228"/>
    <n v="1300"/>
    <n v="10"/>
    <x v="11"/>
    <n v="1023"/>
    <n v="2"/>
    <n v="900"/>
    <x v="18"/>
    <s v="2038 0913 1813"/>
    <n v="36"/>
    <s v="M"/>
    <s v="B"/>
    <n v="108"/>
    <s v="PARKING LOT"/>
    <m/>
    <m/>
    <s v="AO"/>
    <s v="Adult Other"/>
    <n v="900"/>
    <m/>
    <m/>
    <m/>
    <s v="19000    VANOWEN                      ST"/>
    <m/>
    <n v="34.193800000000003"/>
    <n v="-118.54810000000001"/>
  </r>
  <r>
    <n v="200918182"/>
    <d v="2020-12-07T00:00:00"/>
    <x v="53"/>
    <n v="1235"/>
    <n v="9"/>
    <x v="3"/>
    <n v="904"/>
    <n v="2"/>
    <n v="740"/>
    <x v="21"/>
    <s v="0329 1822"/>
    <n v="29"/>
    <s v="M"/>
    <s v="H"/>
    <n v="502"/>
    <s v="MULTI-UNIT DWELLING (APARTMENT, DUPLEX, ETC)"/>
    <m/>
    <m/>
    <s v="IC"/>
    <s v="Invest Cont"/>
    <n v="740"/>
    <m/>
    <m/>
    <m/>
    <s v="15100    SATICOY                      ST"/>
    <m/>
    <n v="34.208500000000001"/>
    <n v="-118.462"/>
  </r>
  <r>
    <n v="200121295"/>
    <d v="2020-11-20T00:00:00"/>
    <x v="92"/>
    <n v="1700"/>
    <n v="1"/>
    <x v="1"/>
    <n v="174"/>
    <n v="1"/>
    <n v="761"/>
    <x v="35"/>
    <s v="0443 1218 2004 0334 0361 0913"/>
    <n v="27"/>
    <s v="M"/>
    <s v="W"/>
    <n v="102"/>
    <s v="SIDEWALK"/>
    <n v="200"/>
    <s v="KNIFE WITH BLADE 6INCHES OR LESS"/>
    <s v="AO"/>
    <s v="Adult Other"/>
    <n v="761"/>
    <m/>
    <m/>
    <m/>
    <s v="700 S  MAIN                         ST"/>
    <m/>
    <n v="34.043700000000001"/>
    <n v="-118.2518"/>
  </r>
  <r>
    <n v="200105316"/>
    <d v="2020-01-19T00:00:00"/>
    <x v="230"/>
    <n v="1945"/>
    <n v="1"/>
    <x v="1"/>
    <n v="164"/>
    <n v="2"/>
    <n v="624"/>
    <x v="15"/>
    <s v="0416 0913 0400"/>
    <n v="31"/>
    <s v="F"/>
    <s v="A"/>
    <n v="502"/>
    <s v="MULTI-UNIT DWELLING (APARTMENT, DUPLEX, ETC)"/>
    <n v="400"/>
    <s v="STRONG-ARM (HANDS, FIST, FEET OR BODILY FORCE)"/>
    <s v="AO"/>
    <s v="Adult Other"/>
    <n v="624"/>
    <m/>
    <m/>
    <m/>
    <s v="100 W  7TH                          ST"/>
    <m/>
    <n v="34.044600000000003"/>
    <n v="-118.25069999999999"/>
  </r>
  <r>
    <n v="200316235"/>
    <d v="2020-08-24T00:00:00"/>
    <x v="137"/>
    <n v="2230"/>
    <n v="3"/>
    <x v="2"/>
    <n v="336"/>
    <n v="2"/>
    <n v="740"/>
    <x v="21"/>
    <s v="1822 0329 0311"/>
    <n v="0"/>
    <s v="X"/>
    <s v="X"/>
    <n v="210"/>
    <s v="RESTAURANT/FAST FOOD"/>
    <m/>
    <m/>
    <s v="IC"/>
    <s v="Invest Cont"/>
    <n v="740"/>
    <m/>
    <m/>
    <m/>
    <s v="2700 S  WESTERN                      AV"/>
    <m/>
    <n v="34.028199999999998"/>
    <n v="-118.3133"/>
  </r>
  <r>
    <n v="200713567"/>
    <d v="2020-09-06T00:00:00"/>
    <x v="256"/>
    <n v="855"/>
    <n v="7"/>
    <x v="0"/>
    <n v="722"/>
    <n v="1"/>
    <n v="310"/>
    <x v="5"/>
    <s v="1822 0344 1606"/>
    <n v="33"/>
    <s v="M"/>
    <s v="W"/>
    <n v="210"/>
    <s v="RESTAURANT/FAST FOOD"/>
    <m/>
    <m/>
    <s v="IC"/>
    <s v="Invest Cont"/>
    <n v="310"/>
    <m/>
    <m/>
    <m/>
    <s v="8400 W  3RD                          ST"/>
    <m/>
    <n v="34.073"/>
    <n v="-118.3732"/>
  </r>
  <r>
    <n v="200404334"/>
    <d v="2020-01-09T00:00:00"/>
    <x v="258"/>
    <n v="1555"/>
    <n v="4"/>
    <x v="4"/>
    <n v="409"/>
    <n v="1"/>
    <n v="330"/>
    <x v="1"/>
    <s v="1300 1302 0344 1307"/>
    <n v="46"/>
    <s v="M"/>
    <s v="H"/>
    <n v="101"/>
    <s v="STREET"/>
    <m/>
    <m/>
    <s v="IC"/>
    <s v="Invest Cont"/>
    <n v="330"/>
    <m/>
    <m/>
    <m/>
    <s v="5600 N  HUNTINGTON                   DR"/>
    <m/>
    <n v="34.095500000000001"/>
    <n v="-118.1574"/>
  </r>
  <r>
    <n v="200116943"/>
    <d v="2020-08-25T00:00:00"/>
    <x v="74"/>
    <n v="1800"/>
    <n v="1"/>
    <x v="1"/>
    <n v="182"/>
    <n v="1"/>
    <n v="331"/>
    <x v="23"/>
    <s v="1822 1300 1601 0344"/>
    <n v="24"/>
    <s v="M"/>
    <s v="W"/>
    <n v="123"/>
    <s v="PARKING UNDERGROUND/BUILDING"/>
    <m/>
    <m/>
    <s v="IC"/>
    <s v="Invest Cont"/>
    <n v="331"/>
    <m/>
    <m/>
    <m/>
    <s v="1200 S  GRAND                        AV"/>
    <m/>
    <n v="34.039700000000003"/>
    <n v="-118.2637"/>
  </r>
  <r>
    <n v="201306223"/>
    <d v="2020-02-07T00:00:00"/>
    <x v="199"/>
    <n v="2200"/>
    <n v="13"/>
    <x v="6"/>
    <n v="1364"/>
    <n v="1"/>
    <n v="310"/>
    <x v="5"/>
    <s v="1607 0329 0344"/>
    <n v="0"/>
    <s v="M"/>
    <s v="H"/>
    <n v="720"/>
    <s v="JUNIOR HIGH SCHOOL"/>
    <m/>
    <m/>
    <s v="IC"/>
    <s v="Invest Cont"/>
    <n v="310"/>
    <m/>
    <m/>
    <m/>
    <s v="4700 S  CENTRAL                      AV"/>
    <m/>
    <n v="34.000799999999998"/>
    <n v="-118.2565"/>
  </r>
  <r>
    <n v="200318904"/>
    <d v="2020-10-15T00:00:00"/>
    <x v="215"/>
    <n v="1100"/>
    <n v="3"/>
    <x v="2"/>
    <n v="333"/>
    <n v="2"/>
    <n v="662"/>
    <x v="17"/>
    <n v="701"/>
    <n v="64"/>
    <s v="M"/>
    <s v="B"/>
    <n v="501"/>
    <s v="SINGLE FAMILY DWELLING"/>
    <m/>
    <m/>
    <s v="IC"/>
    <s v="Invest Cont"/>
    <n v="662"/>
    <m/>
    <m/>
    <m/>
    <s v="3000    SOMERSET                     DR"/>
    <m/>
    <n v="34.0261"/>
    <n v="-118.3374"/>
  </r>
  <r>
    <n v="200611501"/>
    <d v="2020-06-17T00:00:00"/>
    <x v="123"/>
    <n v="30"/>
    <n v="6"/>
    <x v="9"/>
    <n v="666"/>
    <n v="1"/>
    <n v="510"/>
    <x v="0"/>
    <m/>
    <n v="0"/>
    <m/>
    <m/>
    <n v="101"/>
    <s v="STREET"/>
    <m/>
    <m/>
    <s v="IC"/>
    <s v="Invest Cont"/>
    <n v="510"/>
    <m/>
    <m/>
    <m/>
    <s v="SEWARD"/>
    <s v="LEXINGTON"/>
    <n v="34.092599999999997"/>
    <n v="-118.33320000000001"/>
  </r>
  <r>
    <n v="200400648"/>
    <d v="2020-02-29T00:00:00"/>
    <x v="125"/>
    <n v="1500"/>
    <n v="4"/>
    <x v="4"/>
    <n v="463"/>
    <n v="2"/>
    <n v="740"/>
    <x v="21"/>
    <s v="1300 0329 2004"/>
    <n v="49"/>
    <s v="F"/>
    <s v="H"/>
    <n v="101"/>
    <s v="STREET"/>
    <m/>
    <m/>
    <s v="AO"/>
    <s v="Adult Other"/>
    <n v="740"/>
    <m/>
    <m/>
    <m/>
    <s v="200 N  CUMMINGS                     ST"/>
    <m/>
    <n v="34.046399999999998"/>
    <n v="-118.2144"/>
  </r>
  <r>
    <n v="200205740"/>
    <d v="2020-02-05T00:00:00"/>
    <x v="87"/>
    <n v="1430"/>
    <n v="2"/>
    <x v="5"/>
    <n v="205"/>
    <n v="1"/>
    <n v="330"/>
    <x v="1"/>
    <s v="1601 1302 0344 0377 0321"/>
    <n v="30"/>
    <s v="F"/>
    <s v="W"/>
    <n v="101"/>
    <s v="STREET"/>
    <m/>
    <m/>
    <s v="IC"/>
    <s v="Invest Cont"/>
    <n v="330"/>
    <m/>
    <m/>
    <m/>
    <s v="900 N  VENDOME                      ST"/>
    <m/>
    <n v="34.082500000000003"/>
    <n v="-118.2753"/>
  </r>
  <r>
    <n v="200707846"/>
    <d v="2020-03-28T00:00:00"/>
    <x v="128"/>
    <n v="600"/>
    <n v="7"/>
    <x v="0"/>
    <n v="773"/>
    <n v="2"/>
    <n v="626"/>
    <x v="10"/>
    <s v="2000 1813 1821 0416 0446"/>
    <n v="39"/>
    <s v="F"/>
    <s v="H"/>
    <n v="501"/>
    <s v="SINGLE FAMILY DWELLING"/>
    <n v="400"/>
    <s v="STRONG-ARM (HANDS, FIST, FEET OR BODILY FORCE)"/>
    <s v="AO"/>
    <s v="Adult Other"/>
    <n v="626"/>
    <m/>
    <m/>
    <m/>
    <s v="5100    PICKFORD                     ST"/>
    <m/>
    <n v="34.043599999999998"/>
    <n v="-118.35129999999999"/>
  </r>
  <r>
    <n v="201112070"/>
    <d v="2020-07-31T00:00:00"/>
    <x v="266"/>
    <n v="2120"/>
    <n v="11"/>
    <x v="7"/>
    <n v="1172"/>
    <n v="1"/>
    <n v="420"/>
    <x v="33"/>
    <s v="0344 1606 1822"/>
    <n v="30"/>
    <s v="F"/>
    <s v="A"/>
    <n v="108"/>
    <s v="PARKING LOT"/>
    <m/>
    <m/>
    <s v="IC"/>
    <s v="Invest Cont"/>
    <n v="420"/>
    <m/>
    <m/>
    <m/>
    <s v="ALVARADO"/>
    <s v="GLENDALE"/>
    <n v="34.082999999999998"/>
    <n v="-118.26009999999999"/>
  </r>
  <r>
    <n v="200516762"/>
    <d v="2020-11-17T00:00:00"/>
    <x v="363"/>
    <n v="1740"/>
    <n v="5"/>
    <x v="10"/>
    <n v="522"/>
    <n v="2"/>
    <n v="900"/>
    <x v="18"/>
    <s v="2038 1814 0913 2000"/>
    <n v="26"/>
    <s v="F"/>
    <s v="H"/>
    <n v="501"/>
    <s v="SINGLE FAMILY DWELLING"/>
    <m/>
    <m/>
    <s v="AO"/>
    <s v="Adult Other"/>
    <n v="900"/>
    <m/>
    <m/>
    <m/>
    <s v="800 W  OPP                          ST"/>
    <m/>
    <n v="33.782400000000003"/>
    <n v="-118.2719"/>
  </r>
  <r>
    <n v="200708440"/>
    <d v="2020-04-20T00:00:00"/>
    <x v="136"/>
    <n v="1930"/>
    <n v="7"/>
    <x v="0"/>
    <n v="753"/>
    <n v="2"/>
    <n v="740"/>
    <x v="21"/>
    <s v="0329 1300 1822"/>
    <n v="29"/>
    <s v="F"/>
    <s v="A"/>
    <n v="103"/>
    <s v="ALLEY"/>
    <m/>
    <m/>
    <s v="IC"/>
    <s v="Invest Cont"/>
    <n v="740"/>
    <m/>
    <m/>
    <m/>
    <s v="1000 S  FAIRFAX                      AV"/>
    <m/>
    <n v="34.058199999999999"/>
    <n v="-118.3638"/>
  </r>
  <r>
    <n v="201223850"/>
    <d v="2020-11-03T00:00:00"/>
    <x v="229"/>
    <n v="1530"/>
    <n v="12"/>
    <x v="8"/>
    <n v="1233"/>
    <n v="1"/>
    <n v="331"/>
    <x v="23"/>
    <s v="1822 0342 0385"/>
    <n v="0"/>
    <s v="X"/>
    <s v="X"/>
    <n v="108"/>
    <s v="PARKING LOT"/>
    <m/>
    <m/>
    <s v="IC"/>
    <s v="Invest Cont"/>
    <n v="331"/>
    <m/>
    <m/>
    <m/>
    <s v="5900 S  ST ANDREWS                   PL"/>
    <m/>
    <n v="33.986199999999997"/>
    <n v="-118.3111"/>
  </r>
  <r>
    <n v="200413090"/>
    <d v="2020-09-24T00:00:00"/>
    <x v="23"/>
    <n v="300"/>
    <n v="4"/>
    <x v="4"/>
    <n v="491"/>
    <n v="1"/>
    <n v="230"/>
    <x v="13"/>
    <s v="0430 1100"/>
    <n v="0"/>
    <s v="M"/>
    <s v="H"/>
    <n v="101"/>
    <s v="STREET"/>
    <n v="106"/>
    <s v="UNKNOWN FIREARM"/>
    <s v="IC"/>
    <s v="Invest Cont"/>
    <n v="230"/>
    <m/>
    <m/>
    <m/>
    <s v="SOTO                         ST"/>
    <s v="WASHINGTON                   BL"/>
    <n v="34.017299999999999"/>
    <n v="-118.22"/>
  </r>
  <r>
    <n v="201013447"/>
    <d v="2020-09-25T00:00:00"/>
    <x v="16"/>
    <n v="2220"/>
    <n v="10"/>
    <x v="11"/>
    <n v="1039"/>
    <n v="2"/>
    <n v="624"/>
    <x v="15"/>
    <s v="0400 0416 0913 0419 0431 2021"/>
    <n v="44"/>
    <s v="M"/>
    <s v="H"/>
    <n v="501"/>
    <s v="SINGLE FAMILY DWELLING"/>
    <n v="400"/>
    <s v="STRONG-ARM (HANDS, FIST, FEET OR BODILY FORCE)"/>
    <s v="AA"/>
    <s v="Adult Arrest"/>
    <n v="624"/>
    <m/>
    <m/>
    <m/>
    <s v="6400    MONTGOMERY                   AV"/>
    <m/>
    <n v="34.186599999999999"/>
    <n v="-118.4825"/>
  </r>
  <r>
    <n v="200315547"/>
    <d v="2020-08-10T00:00:00"/>
    <x v="114"/>
    <n v="1600"/>
    <n v="3"/>
    <x v="2"/>
    <n v="356"/>
    <n v="1"/>
    <n v="510"/>
    <x v="0"/>
    <m/>
    <n v="0"/>
    <m/>
    <m/>
    <n v="101"/>
    <s v="STREET"/>
    <m/>
    <m/>
    <s v="IC"/>
    <s v="Invest Cont"/>
    <n v="510"/>
    <m/>
    <m/>
    <m/>
    <s v="1600 W  37TH                         PL"/>
    <m/>
    <n v="34.020000000000003"/>
    <n v="-118.30719999999999"/>
  </r>
  <r>
    <n v="200306531"/>
    <d v="2020-02-12T00:00:00"/>
    <x v="277"/>
    <n v="900"/>
    <n v="3"/>
    <x v="2"/>
    <n v="377"/>
    <n v="1"/>
    <n v="510"/>
    <x v="0"/>
    <m/>
    <n v="0"/>
    <m/>
    <m/>
    <n v="101"/>
    <s v="STREET"/>
    <m/>
    <m/>
    <s v="IC"/>
    <s v="Invest Cont"/>
    <n v="510"/>
    <m/>
    <m/>
    <m/>
    <s v="39TH                         ST"/>
    <s v="BUDLONG"/>
    <n v="34.015500000000003"/>
    <n v="-118.2959"/>
  </r>
  <r>
    <n v="201226131"/>
    <d v="2020-12-08T00:00:00"/>
    <x v="131"/>
    <n v="1600"/>
    <n v="12"/>
    <x v="8"/>
    <n v="1232"/>
    <n v="2"/>
    <n v="745"/>
    <x v="9"/>
    <s v="0216 0329 1822"/>
    <n v="0"/>
    <s v="X"/>
    <s v="X"/>
    <n v="248"/>
    <s v="CELL PHONE STORE"/>
    <m/>
    <m/>
    <s v="IC"/>
    <s v="Invest Cont"/>
    <n v="745"/>
    <m/>
    <m/>
    <m/>
    <s v="3200 W  SLAUSON                      AV"/>
    <m/>
    <n v="33.988999999999997"/>
    <n v="-118.32899999999999"/>
  </r>
  <r>
    <n v="200805246"/>
    <d v="2020-01-28T00:00:00"/>
    <x v="259"/>
    <n v="1356"/>
    <n v="8"/>
    <x v="12"/>
    <n v="827"/>
    <n v="2"/>
    <n v="740"/>
    <x v="21"/>
    <n v="329"/>
    <n v="22"/>
    <s v="F"/>
    <s v="W"/>
    <n v="108"/>
    <s v="PARKING LOT"/>
    <n v="212"/>
    <s v="BOTTLE"/>
    <s v="IC"/>
    <s v="Invest Cont"/>
    <n v="740"/>
    <m/>
    <m/>
    <m/>
    <s v="11700    SAN VICENTE                  BL"/>
    <m/>
    <n v="34.057899999999997"/>
    <n v="-118.4683"/>
  </r>
  <r>
    <n v="200513799"/>
    <d v="2020-09-06T00:00:00"/>
    <x v="256"/>
    <n v="1130"/>
    <n v="5"/>
    <x v="10"/>
    <n v="517"/>
    <n v="2"/>
    <n v="626"/>
    <x v="10"/>
    <s v="0400 0416 2000 1814 0913"/>
    <n v="38"/>
    <s v="F"/>
    <s v="B"/>
    <n v="502"/>
    <s v="MULTI-UNIT DWELLING (APARTMENT, DUPLEX, ETC)"/>
    <n v="400"/>
    <s v="STRONG-ARM (HANDS, FIST, FEET OR BODILY FORCE)"/>
    <s v="IC"/>
    <s v="Invest Cont"/>
    <n v="626"/>
    <m/>
    <m/>
    <m/>
    <s v="100 E  N                            ST"/>
    <m/>
    <n v="33.79"/>
    <n v="-118.2632"/>
  </r>
  <r>
    <n v="200317487"/>
    <d v="2020-09-16T00:00:00"/>
    <x v="319"/>
    <n v="800"/>
    <n v="3"/>
    <x v="2"/>
    <n v="376"/>
    <n v="2"/>
    <n v="813"/>
    <x v="68"/>
    <s v="1251 1259 0361 0913 1402"/>
    <n v="16"/>
    <s v="F"/>
    <s v="H"/>
    <n v="501"/>
    <s v="SINGLE FAMILY DWELLING"/>
    <m/>
    <m/>
    <s v="AO"/>
    <s v="Adult Other"/>
    <n v="813"/>
    <m/>
    <m/>
    <m/>
    <s v="1300    EXPOSITION                   BL"/>
    <m/>
    <n v="34.0182"/>
    <n v="-118.3008"/>
  </r>
  <r>
    <n v="200806527"/>
    <d v="2020-02-25T00:00:00"/>
    <x v="309"/>
    <n v="1800"/>
    <n v="8"/>
    <x v="12"/>
    <n v="842"/>
    <n v="2"/>
    <n v="930"/>
    <x v="30"/>
    <s v="0603 0421 0913"/>
    <n v="44"/>
    <s v="F"/>
    <s v="W"/>
    <n v="502"/>
    <s v="MULTI-UNIT DWELLING (APARTMENT, DUPLEX, ETC)"/>
    <n v="511"/>
    <s v="VERBAL THREAT"/>
    <s v="IC"/>
    <s v="Invest Cont"/>
    <n v="930"/>
    <m/>
    <m/>
    <m/>
    <s v="11700    WILSHIRE                     BL"/>
    <m/>
    <n v="34.049500000000002"/>
    <n v="-118.4609"/>
  </r>
  <r>
    <n v="200704461"/>
    <d v="2020-01-10T00:00:00"/>
    <x v="132"/>
    <n v="1000"/>
    <n v="7"/>
    <x v="0"/>
    <n v="702"/>
    <n v="1"/>
    <n v="341"/>
    <x v="12"/>
    <n v="344"/>
    <n v="42"/>
    <s v="F"/>
    <s v="W"/>
    <n v="252"/>
    <s v="COFFEE SHOP (STARBUCKS, COFFEE BEAN, PEET'S, ETC.)"/>
    <m/>
    <m/>
    <s v="IC"/>
    <s v="Invest Cont"/>
    <n v="341"/>
    <m/>
    <m/>
    <m/>
    <s v="7600    MELROSE                      AV"/>
    <m/>
    <n v="34.0837"/>
    <n v="-118.3553"/>
  </r>
  <r>
    <n v="200210458"/>
    <d v="2020-05-21T00:00:00"/>
    <x v="329"/>
    <n v="2100"/>
    <n v="2"/>
    <x v="5"/>
    <n v="246"/>
    <n v="1"/>
    <n v="510"/>
    <x v="0"/>
    <m/>
    <n v="0"/>
    <m/>
    <m/>
    <n v="101"/>
    <s v="STREET"/>
    <m/>
    <m/>
    <s v="IC"/>
    <s v="Invest Cont"/>
    <n v="510"/>
    <m/>
    <m/>
    <m/>
    <s v="MARYLAND"/>
    <s v="ALVARADO"/>
    <n v="34.061300000000003"/>
    <n v="-118.27379999999999"/>
  </r>
  <r>
    <n v="200120376"/>
    <d v="2020-11-01T00:00:00"/>
    <x v="297"/>
    <n v="300"/>
    <n v="1"/>
    <x v="1"/>
    <n v="146"/>
    <n v="1"/>
    <n v="230"/>
    <x v="13"/>
    <s v="0431 0913 1218 2004"/>
    <n v="58"/>
    <s v="F"/>
    <s v="B"/>
    <n v="102"/>
    <s v="SIDEWALK"/>
    <n v="512"/>
    <s v="MACE/PEPPER SPRAY"/>
    <s v="IC"/>
    <s v="Invest Cont"/>
    <n v="230"/>
    <m/>
    <m/>
    <m/>
    <s v="MAPLE"/>
    <s v="5TH                          ST"/>
    <n v="34.046100000000003"/>
    <n v="-118.2461"/>
  </r>
  <r>
    <n v="200207235"/>
    <d v="2020-03-04T00:00:00"/>
    <x v="301"/>
    <n v="2343"/>
    <n v="2"/>
    <x v="5"/>
    <n v="204"/>
    <n v="1"/>
    <n v="420"/>
    <x v="33"/>
    <s v="1822 0344 0385"/>
    <n v="53"/>
    <s v="M"/>
    <s v="H"/>
    <n v="108"/>
    <s v="PARKING LOT"/>
    <m/>
    <m/>
    <s v="IC"/>
    <s v="Invest Cont"/>
    <n v="420"/>
    <m/>
    <m/>
    <m/>
    <s v="700 N  HOOVER                       ST"/>
    <m/>
    <n v="34.083799999999997"/>
    <n v="-118.28449999999999"/>
  </r>
  <r>
    <n v="200807442"/>
    <d v="2020-03-17T00:00:00"/>
    <x v="71"/>
    <n v="800"/>
    <n v="8"/>
    <x v="12"/>
    <n v="898"/>
    <n v="2"/>
    <n v="662"/>
    <x v="17"/>
    <n v="701"/>
    <n v="24"/>
    <s v="F"/>
    <s v="B"/>
    <n v="501"/>
    <s v="SINGLE FAMILY DWELLING"/>
    <m/>
    <m/>
    <s v="IC"/>
    <s v="Invest Cont"/>
    <n v="662"/>
    <m/>
    <m/>
    <m/>
    <s v="3100 S  CANFIELD                     AV"/>
    <m/>
    <n v="34.033200000000001"/>
    <n v="-118.3939"/>
  </r>
  <r>
    <n v="201116045"/>
    <d v="2020-11-24T00:00:00"/>
    <x v="174"/>
    <n v="700"/>
    <n v="11"/>
    <x v="7"/>
    <n v="1115"/>
    <n v="1"/>
    <n v="230"/>
    <x v="13"/>
    <s v="1822 1100 0430 1313 1402 1407"/>
    <n v="32"/>
    <s v="M"/>
    <s v="H"/>
    <n v="102"/>
    <s v="SIDEWALK"/>
    <n v="109"/>
    <s v="SEMI-AUTOMATIC PISTOL"/>
    <s v="IC"/>
    <s v="Invest Cont"/>
    <n v="230"/>
    <n v="998"/>
    <m/>
    <m/>
    <s v="COLORADO                     BL"/>
    <s v="HIGHLAND VIEW                AV"/>
    <n v="34.139200000000002"/>
    <n v="-118.2085"/>
  </r>
  <r>
    <n v="200109212"/>
    <d v="2020-03-14T00:00:00"/>
    <x v="124"/>
    <n v="956"/>
    <n v="1"/>
    <x v="1"/>
    <n v="153"/>
    <n v="2"/>
    <n v="901"/>
    <x v="19"/>
    <s v="2038 0913 0443 0361"/>
    <n v="26"/>
    <s v="F"/>
    <s v="B"/>
    <n v="502"/>
    <s v="MULTI-UNIT DWELLING (APARTMENT, DUPLEX, ETC)"/>
    <m/>
    <m/>
    <s v="AO"/>
    <s v="Adult Other"/>
    <n v="901"/>
    <m/>
    <m/>
    <m/>
    <s v="500 S  SPRING                       ST"/>
    <m/>
    <n v="34.046700000000001"/>
    <n v="-118.252"/>
  </r>
  <r>
    <n v="200711256"/>
    <d v="2020-07-04T00:00:00"/>
    <x v="88"/>
    <n v="2045"/>
    <n v="7"/>
    <x v="0"/>
    <n v="747"/>
    <n v="1"/>
    <n v="420"/>
    <x v="33"/>
    <s v="0344 1300"/>
    <n v="51"/>
    <s v="M"/>
    <s v="O"/>
    <n v="101"/>
    <s v="STREET"/>
    <m/>
    <m/>
    <s v="IC"/>
    <s v="Invest Cont"/>
    <n v="420"/>
    <m/>
    <m/>
    <m/>
    <s v="900 S  CITRUS                       AV"/>
    <m/>
    <n v="34.057099999999998"/>
    <n v="-118.3413"/>
  </r>
  <r>
    <n v="200609520"/>
    <d v="2020-04-26T00:00:00"/>
    <x v="274"/>
    <n v="1730"/>
    <n v="6"/>
    <x v="9"/>
    <n v="622"/>
    <n v="2"/>
    <n v="745"/>
    <x v="9"/>
    <s v="0329 1300 1822"/>
    <n v="0"/>
    <s v="X"/>
    <s v="X"/>
    <n v="116"/>
    <s v="OTHER/OUTSIDE"/>
    <m/>
    <m/>
    <s v="AA"/>
    <s v="Adult Arrest"/>
    <n v="745"/>
    <m/>
    <m/>
    <m/>
    <s v="1700 N  CURSON                       AV"/>
    <m/>
    <n v="34.101700000000001"/>
    <n v="-118.355"/>
  </r>
  <r>
    <n v="200815769"/>
    <d v="2020-10-27T00:00:00"/>
    <x v="176"/>
    <n v="1"/>
    <n v="8"/>
    <x v="12"/>
    <n v="849"/>
    <n v="1"/>
    <n v="480"/>
    <x v="2"/>
    <s v="1602 0344 0346 0397 0358"/>
    <n v="31"/>
    <s v="M"/>
    <s v="B"/>
    <n v="504"/>
    <s v="OTHER RESIDENCE"/>
    <m/>
    <m/>
    <s v="IC"/>
    <s v="Invest Cont"/>
    <n v="480"/>
    <m/>
    <m/>
    <m/>
    <s v="1200 S  SHENANDOAH                   ST"/>
    <m/>
    <n v="34.0565"/>
    <n v="-118.3815"/>
  </r>
  <r>
    <n v="200817886"/>
    <d v="2020-12-23T00:00:00"/>
    <x v="239"/>
    <n v="1830"/>
    <n v="8"/>
    <x v="12"/>
    <n v="835"/>
    <n v="2"/>
    <n v="662"/>
    <x v="17"/>
    <s v="0701 1822"/>
    <n v="37"/>
    <s v="M"/>
    <s v="B"/>
    <n v="301"/>
    <s v="GAS STATION"/>
    <m/>
    <m/>
    <s v="IC"/>
    <s v="Invest Cont"/>
    <n v="662"/>
    <m/>
    <m/>
    <m/>
    <s v="10800 W  OLYMPIC                      BL"/>
    <m/>
    <n v="34.046199999999999"/>
    <n v="-118.4361"/>
  </r>
  <r>
    <n v="201116484"/>
    <d v="2020-12-10T00:00:00"/>
    <x v="242"/>
    <n v="1915"/>
    <n v="11"/>
    <x v="7"/>
    <n v="1184"/>
    <n v="1"/>
    <n v="341"/>
    <x v="12"/>
    <n v="344"/>
    <n v="54"/>
    <s v="M"/>
    <s v="W"/>
    <n v="502"/>
    <s v="MULTI-UNIT DWELLING (APARTMENT, DUPLEX, ETC)"/>
    <m/>
    <m/>
    <s v="IC"/>
    <s v="Invest Cont"/>
    <n v="341"/>
    <m/>
    <m/>
    <m/>
    <s v="1500 W  SUNSET                       BL"/>
    <m/>
    <n v="34.081200000000003"/>
    <n v="-118.252"/>
  </r>
  <r>
    <n v="200611153"/>
    <d v="2020-06-04T00:00:00"/>
    <x v="65"/>
    <n v="815"/>
    <n v="6"/>
    <x v="9"/>
    <n v="637"/>
    <n v="1"/>
    <n v="341"/>
    <x v="12"/>
    <n v="344"/>
    <n v="42"/>
    <s v="M"/>
    <s v="H"/>
    <n v="102"/>
    <s v="SIDEWALK"/>
    <m/>
    <m/>
    <s v="IC"/>
    <s v="Invest Cont"/>
    <n v="341"/>
    <m/>
    <m/>
    <m/>
    <s v="GOWER"/>
    <s v="CARLOS"/>
    <n v="34.102899999999998"/>
    <n v="-118.3224"/>
  </r>
  <r>
    <n v="200711828"/>
    <d v="2020-07-17T00:00:00"/>
    <x v="14"/>
    <n v="2100"/>
    <n v="7"/>
    <x v="0"/>
    <n v="702"/>
    <n v="1"/>
    <n v="310"/>
    <x v="5"/>
    <n v="1501"/>
    <n v="0"/>
    <s v="X"/>
    <s v="X"/>
    <n v="406"/>
    <s v="OTHER STORE"/>
    <n v="500"/>
    <s v="UNKNOWN WEAPON/OTHER WEAPON"/>
    <s v="IC"/>
    <s v="Invest Cont"/>
    <n v="310"/>
    <m/>
    <m/>
    <m/>
    <s v="7600 W  MELROSE                      AV"/>
    <m/>
    <n v="34.0837"/>
    <n v="-118.3553"/>
  </r>
  <r>
    <n v="200808049"/>
    <d v="2020-04-06T00:00:00"/>
    <x v="193"/>
    <n v="1900"/>
    <n v="8"/>
    <x v="12"/>
    <n v="835"/>
    <n v="1"/>
    <n v="330"/>
    <x v="1"/>
    <s v="0354 0344 0321 1822"/>
    <n v="33"/>
    <s v="F"/>
    <s v="W"/>
    <n v="123"/>
    <s v="PARKING UNDERGROUND/BUILDING"/>
    <m/>
    <m/>
    <s v="AA"/>
    <s v="Adult Arrest"/>
    <n v="330"/>
    <m/>
    <m/>
    <m/>
    <s v="1800    SELBY                        AV"/>
    <m/>
    <n v="34.050800000000002"/>
    <n v="-118.4336"/>
  </r>
  <r>
    <n v="200807443"/>
    <d v="2020-03-17T00:00:00"/>
    <x v="364"/>
    <n v="2000"/>
    <n v="8"/>
    <x v="12"/>
    <n v="835"/>
    <n v="1"/>
    <n v="341"/>
    <x v="12"/>
    <s v="1218 0344 1822 0448 0352 1221"/>
    <n v="39"/>
    <s v="M"/>
    <s v="O"/>
    <n v="102"/>
    <s v="SIDEWALK"/>
    <m/>
    <m/>
    <s v="IC"/>
    <s v="Invest Cont"/>
    <n v="341"/>
    <m/>
    <m/>
    <m/>
    <s v="10800    SANTA MONICA                 BL"/>
    <m/>
    <n v="34.050199999999997"/>
    <n v="-118.4344"/>
  </r>
  <r>
    <n v="200109646"/>
    <d v="2020-03-25T00:00:00"/>
    <x v="127"/>
    <n v="1930"/>
    <n v="1"/>
    <x v="1"/>
    <n v="154"/>
    <n v="2"/>
    <n v="745"/>
    <x v="9"/>
    <n v="329"/>
    <n v="35"/>
    <s v="F"/>
    <s v="W"/>
    <n v="122"/>
    <s v="VEHICLE, PASSENGER/TRUCK"/>
    <m/>
    <m/>
    <s v="IC"/>
    <s v="Invest Cont"/>
    <n v="745"/>
    <m/>
    <m/>
    <m/>
    <s v="500 S  MAIN                         ST"/>
    <m/>
    <n v="34.046700000000001"/>
    <n v="-118.24850000000001"/>
  </r>
  <r>
    <n v="201304247"/>
    <d v="2020-01-05T00:00:00"/>
    <x v="275"/>
    <n v="2345"/>
    <n v="13"/>
    <x v="6"/>
    <n v="1372"/>
    <n v="2"/>
    <n v="626"/>
    <x v="10"/>
    <s v="2000 1241 0416 0432"/>
    <n v="35"/>
    <s v="F"/>
    <s v="H"/>
    <n v="501"/>
    <s v="SINGLE FAMILY DWELLING"/>
    <n v="400"/>
    <s v="STRONG-ARM (HANDS, FIST, FEET OR BODILY FORCE)"/>
    <s v="AA"/>
    <s v="Adult Arrest"/>
    <n v="626"/>
    <m/>
    <m/>
    <m/>
    <s v="5600 S  SAN PEDRO                    ST"/>
    <m/>
    <n v="33.991599999999998"/>
    <n v="-118.2701"/>
  </r>
  <r>
    <n v="200909310"/>
    <d v="2020-05-05T00:00:00"/>
    <x v="180"/>
    <n v="1945"/>
    <n v="9"/>
    <x v="3"/>
    <n v="926"/>
    <n v="2"/>
    <n v="930"/>
    <x v="30"/>
    <s v="1402 2000 0443"/>
    <n v="35"/>
    <s v="F"/>
    <s v="W"/>
    <n v="101"/>
    <s v="STREET"/>
    <n v="400"/>
    <s v="STRONG-ARM (HANDS, FIST, FEET OR BODILY FORCE)"/>
    <s v="AA"/>
    <s v="Adult Arrest"/>
    <n v="930"/>
    <n v="998"/>
    <m/>
    <m/>
    <s v="LENNOX"/>
    <s v="VOSE"/>
    <n v="34.190300000000001"/>
    <n v="-118.43989999999999"/>
  </r>
  <r>
    <n v="201009290"/>
    <d v="2020-05-24T00:00:00"/>
    <x v="293"/>
    <n v="2030"/>
    <n v="10"/>
    <x v="11"/>
    <n v="1028"/>
    <n v="1"/>
    <n v="510"/>
    <x v="0"/>
    <m/>
    <n v="0"/>
    <m/>
    <m/>
    <n v="108"/>
    <s v="PARKING LOT"/>
    <m/>
    <m/>
    <s v="AO"/>
    <s v="Adult Other"/>
    <n v="510"/>
    <m/>
    <m/>
    <m/>
    <s v="16500    SHERMAN                      WY"/>
    <m/>
    <n v="34.201099999999997"/>
    <n v="-118.4931"/>
  </r>
  <r>
    <n v="201212049"/>
    <d v="2020-05-02T00:00:00"/>
    <x v="5"/>
    <n v="2310"/>
    <n v="12"/>
    <x v="8"/>
    <n v="1242"/>
    <n v="2"/>
    <n v="626"/>
    <x v="10"/>
    <s v="2000 1813 2002 0429"/>
    <n v="48"/>
    <s v="F"/>
    <s v="B"/>
    <n v="501"/>
    <s v="SINGLE FAMILY DWELLING"/>
    <n v="400"/>
    <s v="STRONG-ARM (HANDS, FIST, FEET OR BODILY FORCE)"/>
    <s v="IC"/>
    <s v="Invest Cont"/>
    <n v="626"/>
    <m/>
    <m/>
    <m/>
    <s v="6100    8TH                          AV"/>
    <m/>
    <n v="33.984499999999997"/>
    <n v="-118.3265"/>
  </r>
  <r>
    <n v="200415547"/>
    <d v="2020-12-03T00:00:00"/>
    <x v="9"/>
    <n v="2030"/>
    <n v="4"/>
    <x v="4"/>
    <n v="451"/>
    <n v="1"/>
    <n v="210"/>
    <x v="11"/>
    <s v="1822 0371 0355 0446 0906"/>
    <n v="24"/>
    <s v="M"/>
    <s v="O"/>
    <n v="154"/>
    <s v="TRAIN TRACKS"/>
    <n v="400"/>
    <s v="STRONG-ARM (HANDS, FIST, FEET OR BODILY FORCE)"/>
    <s v="IC"/>
    <s v="Invest Cont"/>
    <n v="210"/>
    <m/>
    <m/>
    <m/>
    <s v="KEARNEY"/>
    <s v="MYERS"/>
    <n v="34.049900000000001"/>
    <n v="-118.2286"/>
  </r>
  <r>
    <n v="200307247"/>
    <d v="2020-02-23T00:00:00"/>
    <x v="105"/>
    <n v="1700"/>
    <n v="3"/>
    <x v="2"/>
    <n v="358"/>
    <n v="1"/>
    <n v="341"/>
    <x v="12"/>
    <s v="0344 1822 1251 2032"/>
    <n v="18"/>
    <s v="F"/>
    <s v="A"/>
    <n v="722"/>
    <s v="COLLEGE/JUNIOR COLLEGE/UNIVERSITY"/>
    <m/>
    <m/>
    <s v="IC"/>
    <s v="Invest Cont"/>
    <n v="341"/>
    <m/>
    <m/>
    <m/>
    <s v="3500    TROUSDALE                    PY"/>
    <m/>
    <n v="34.021500000000003"/>
    <n v="-118.2868"/>
  </r>
  <r>
    <n v="200210150"/>
    <d v="2020-05-13T00:00:00"/>
    <x v="78"/>
    <n v="417"/>
    <n v="2"/>
    <x v="5"/>
    <n v="249"/>
    <n v="2"/>
    <n v="888"/>
    <x v="24"/>
    <s v="1822 0601"/>
    <n v="0"/>
    <s v="X"/>
    <s v="X"/>
    <n v="502"/>
    <s v="MULTI-UNIT DWELLING (APARTMENT, DUPLEX, ETC)"/>
    <m/>
    <m/>
    <s v="AO"/>
    <s v="Adult Other"/>
    <n v="888"/>
    <m/>
    <m/>
    <m/>
    <s v="1300 W  5TH                          ST"/>
    <m/>
    <n v="34.054900000000004"/>
    <n v="-118.26139999999999"/>
  </r>
  <r>
    <n v="201222108"/>
    <d v="2020-10-07T00:00:00"/>
    <x v="186"/>
    <n v="530"/>
    <n v="12"/>
    <x v="8"/>
    <n v="1213"/>
    <n v="1"/>
    <n v="510"/>
    <x v="0"/>
    <m/>
    <n v="0"/>
    <m/>
    <m/>
    <n v="101"/>
    <s v="STREET"/>
    <m/>
    <m/>
    <s v="AO"/>
    <s v="Adult Other"/>
    <n v="510"/>
    <m/>
    <m/>
    <m/>
    <s v="1700 W  58TH                         ST"/>
    <m/>
    <n v="33.989699999999999"/>
    <n v="-118.30710000000001"/>
  </r>
  <r>
    <n v="200404862"/>
    <d v="2020-01-23T00:00:00"/>
    <x v="327"/>
    <n v="2316"/>
    <n v="4"/>
    <x v="4"/>
    <n v="469"/>
    <n v="2"/>
    <n v="745"/>
    <x v="9"/>
    <n v="329"/>
    <n v="34"/>
    <s v="M"/>
    <s v="H"/>
    <n v="501"/>
    <s v="SINGLE FAMILY DWELLING"/>
    <m/>
    <m/>
    <s v="IC"/>
    <s v="Invest Cont"/>
    <n v="745"/>
    <m/>
    <m/>
    <m/>
    <s v="3400 E  5TH                          ST"/>
    <m/>
    <n v="34.032400000000003"/>
    <n v="-118.19799999999999"/>
  </r>
  <r>
    <n v="200200892"/>
    <d v="2020-10-21T00:00:00"/>
    <x v="161"/>
    <n v="1900"/>
    <n v="2"/>
    <x v="5"/>
    <n v="245"/>
    <n v="2"/>
    <n v="740"/>
    <x v="21"/>
    <s v="0329 0913 0561 2002 0319"/>
    <n v="47"/>
    <s v="F"/>
    <s v="H"/>
    <n v="502"/>
    <s v="MULTI-UNIT DWELLING (APARTMENT, DUPLEX, ETC)"/>
    <m/>
    <m/>
    <s v="AO"/>
    <s v="Adult Other"/>
    <n v="740"/>
    <m/>
    <m/>
    <m/>
    <s v="400 S  GRAND VIEW                   ST"/>
    <m/>
    <n v="34.063000000000002"/>
    <n v="-118.2754"/>
  </r>
  <r>
    <n v="200507291"/>
    <d v="2020-03-17T00:00:00"/>
    <x v="342"/>
    <n v="1200"/>
    <n v="5"/>
    <x v="10"/>
    <n v="564"/>
    <n v="1"/>
    <n v="420"/>
    <x v="33"/>
    <s v="0344 0377 1606"/>
    <n v="18"/>
    <s v="M"/>
    <s v="B"/>
    <n v="108"/>
    <s v="PARKING LOT"/>
    <m/>
    <m/>
    <s v="IC"/>
    <s v="Invest Cont"/>
    <n v="420"/>
    <m/>
    <m/>
    <m/>
    <s v="400 W  3RD                          ST"/>
    <m/>
    <n v="33.741500000000002"/>
    <n v="-118.28570000000001"/>
  </r>
  <r>
    <n v="200809611"/>
    <d v="2020-05-18T00:00:00"/>
    <x v="187"/>
    <n v="1830"/>
    <n v="8"/>
    <x v="12"/>
    <n v="895"/>
    <n v="2"/>
    <n v="624"/>
    <x v="15"/>
    <s v="0400 0417 0446 2024 1259"/>
    <n v="16"/>
    <s v="M"/>
    <s v="W"/>
    <n v="514"/>
    <s v="GROUP HOME"/>
    <n v="400"/>
    <s v="STRONG-ARM (HANDS, FIST, FEET OR BODILY FORCE)"/>
    <s v="JA"/>
    <s v="Juv Arrest"/>
    <n v="624"/>
    <m/>
    <m/>
    <m/>
    <s v="3200    MOTOR                        AV"/>
    <m/>
    <n v="34.030999999999999"/>
    <n v="-118.411"/>
  </r>
  <r>
    <n v="201105809"/>
    <d v="2020-02-11T00:00:00"/>
    <x v="99"/>
    <n v="25"/>
    <n v="11"/>
    <x v="7"/>
    <n v="1161"/>
    <n v="1"/>
    <n v="761"/>
    <x v="35"/>
    <s v="0334 0421 1822 1402"/>
    <n v="23"/>
    <s v="F"/>
    <s v="H"/>
    <n v="101"/>
    <s v="STREET"/>
    <n v="107"/>
    <s v="OTHER FIREARM"/>
    <s v="AO"/>
    <s v="Adult Other"/>
    <n v="761"/>
    <n v="998"/>
    <m/>
    <m/>
    <s v="EDGEMONT"/>
    <s v="SANTA MONICA"/>
    <n v="34.090899999999998"/>
    <n v="-118.2961"/>
  </r>
  <r>
    <n v="201109760"/>
    <d v="2020-05-26T00:00:00"/>
    <x v="189"/>
    <n v="1230"/>
    <n v="11"/>
    <x v="7"/>
    <n v="1183"/>
    <n v="1"/>
    <n v="236"/>
    <x v="46"/>
    <s v="2000 0913 0416 0408 1814"/>
    <n v="39"/>
    <s v="F"/>
    <s v="H"/>
    <n v="501"/>
    <s v="SINGLE FAMILY DWELLING"/>
    <n v="400"/>
    <s v="STRONG-ARM (HANDS, FIST, FEET OR BODILY FORCE)"/>
    <s v="IC"/>
    <s v="Invest Cont"/>
    <n v="236"/>
    <m/>
    <m/>
    <m/>
    <s v="1800    MONTANA                      ST"/>
    <m/>
    <n v="34.078899999999997"/>
    <n v="-118.2586"/>
  </r>
  <r>
    <n v="200107831"/>
    <d v="2020-02-25T00:00:00"/>
    <x v="323"/>
    <n v="2230"/>
    <n v="1"/>
    <x v="1"/>
    <n v="159"/>
    <n v="1"/>
    <n v="331"/>
    <x v="23"/>
    <s v="0344 1822"/>
    <n v="29"/>
    <s v="M"/>
    <s v="B"/>
    <n v="101"/>
    <s v="STREET"/>
    <m/>
    <m/>
    <s v="IC"/>
    <s v="Invest Cont"/>
    <n v="331"/>
    <m/>
    <m/>
    <m/>
    <s v="1100 E  5TH                          ST"/>
    <m/>
    <n v="34.041499999999999"/>
    <n v="-118.23739999999999"/>
  </r>
  <r>
    <n v="201223388"/>
    <d v="2020-10-27T00:00:00"/>
    <x v="107"/>
    <n v="1900"/>
    <n v="12"/>
    <x v="8"/>
    <n v="1267"/>
    <n v="2"/>
    <n v="822"/>
    <x v="67"/>
    <s v="1251 1259 0943"/>
    <n v="16"/>
    <s v="F"/>
    <s v="W"/>
    <n v="101"/>
    <s v="STREET"/>
    <m/>
    <m/>
    <s v="IC"/>
    <s v="Invest Cont"/>
    <n v="822"/>
    <m/>
    <m/>
    <m/>
    <s v="84TH"/>
    <s v="FIGUEROA"/>
    <n v="33.962200000000003"/>
    <n v="-118.28270000000001"/>
  </r>
  <r>
    <n v="201114892"/>
    <d v="2020-10-20T00:00:00"/>
    <x v="211"/>
    <n v="2200"/>
    <n v="11"/>
    <x v="7"/>
    <n v="1143"/>
    <n v="1"/>
    <n v="330"/>
    <x v="1"/>
    <s v="0344 1607 0358"/>
    <n v="33"/>
    <s v="F"/>
    <s v="W"/>
    <n v="501"/>
    <s v="SINGLE FAMILY DWELLING"/>
    <m/>
    <m/>
    <s v="IC"/>
    <s v="Invest Cont"/>
    <n v="330"/>
    <m/>
    <m/>
    <m/>
    <s v="4200    LOS NIETOS                   DR"/>
    <m/>
    <n v="34.109099999999998"/>
    <n v="-118.2816"/>
  </r>
  <r>
    <n v="200312911"/>
    <d v="2020-06-19T00:00:00"/>
    <x v="255"/>
    <n v="2340"/>
    <n v="3"/>
    <x v="2"/>
    <n v="393"/>
    <n v="1"/>
    <n v="230"/>
    <x v="13"/>
    <s v="1822 0416 0445 2034"/>
    <n v="50"/>
    <s v="M"/>
    <s v="B"/>
    <n v="501"/>
    <s v="SINGLE FAMILY DWELLING"/>
    <n v="500"/>
    <s v="UNKNOWN WEAPON/OTHER WEAPON"/>
    <s v="IC"/>
    <s v="Invest Cont"/>
    <n v="230"/>
    <m/>
    <m/>
    <m/>
    <s v="45TH                         ST"/>
    <s v="BRYNHURST                    AV"/>
    <n v="34.007399999999997"/>
    <n v="-118.32899999999999"/>
  </r>
  <r>
    <n v="200412775"/>
    <d v="2020-09-15T00:00:00"/>
    <x v="346"/>
    <n v="530"/>
    <n v="4"/>
    <x v="4"/>
    <n v="415"/>
    <n v="1"/>
    <n v="510"/>
    <x v="0"/>
    <m/>
    <n v="0"/>
    <m/>
    <m/>
    <n v="104"/>
    <s v="DRIVEWAY"/>
    <m/>
    <m/>
    <s v="IC"/>
    <s v="Invest Cont"/>
    <n v="510"/>
    <m/>
    <m/>
    <m/>
    <s v="2600    WORKMAN                      ST"/>
    <m/>
    <n v="34.076500000000003"/>
    <n v="-118.2144"/>
  </r>
  <r>
    <n v="200711932"/>
    <d v="2020-07-22T00:00:00"/>
    <x v="231"/>
    <n v="1900"/>
    <n v="7"/>
    <x v="0"/>
    <n v="782"/>
    <n v="1"/>
    <n v="310"/>
    <x v="5"/>
    <s v="1822 1606 0344"/>
    <n v="27"/>
    <s v="M"/>
    <s v="O"/>
    <n v="501"/>
    <s v="SINGLE FAMILY DWELLING"/>
    <m/>
    <m/>
    <s v="AO"/>
    <s v="Adult Other"/>
    <n v="310"/>
    <m/>
    <m/>
    <m/>
    <s v="6000    COMEY                        AV"/>
    <m/>
    <n v="34.033900000000003"/>
    <n v="-118.3747"/>
  </r>
  <r>
    <n v="200119507"/>
    <d v="2020-10-15T00:00:00"/>
    <x v="107"/>
    <n v="600"/>
    <n v="1"/>
    <x v="1"/>
    <n v="182"/>
    <n v="2"/>
    <n v="946"/>
    <x v="8"/>
    <s v="1606 0321"/>
    <n v="38"/>
    <s v="F"/>
    <s v="H"/>
    <n v="108"/>
    <s v="PARKING LOT"/>
    <m/>
    <m/>
    <s v="IC"/>
    <s v="Invest Cont"/>
    <n v="946"/>
    <m/>
    <m/>
    <m/>
    <s v="700 W  9TH                          ST"/>
    <m/>
    <n v="34.0458"/>
    <n v="-118.26139999999999"/>
  </r>
  <r>
    <n v="201224297"/>
    <d v="2020-11-10T00:00:00"/>
    <x v="130"/>
    <n v="1830"/>
    <n v="12"/>
    <x v="8"/>
    <n v="1257"/>
    <n v="1"/>
    <n v="230"/>
    <x v="13"/>
    <s v="0342 1258 1251 0913 0444 0429 0417"/>
    <n v="12"/>
    <s v="F"/>
    <s v="B"/>
    <n v="101"/>
    <s v="STREET"/>
    <n v="400"/>
    <s v="STRONG-ARM (HANDS, FIST, FEET OR BODILY FORCE)"/>
    <s v="IC"/>
    <s v="Invest Cont"/>
    <n v="230"/>
    <m/>
    <m/>
    <m/>
    <s v="800 W  77TH                         ST"/>
    <m/>
    <n v="33.969799999999999"/>
    <n v="-118.28740000000001"/>
  </r>
  <r>
    <n v="200912674"/>
    <d v="2020-07-23T00:00:00"/>
    <x v="261"/>
    <n v="2310"/>
    <n v="9"/>
    <x v="3"/>
    <n v="985"/>
    <n v="2"/>
    <n v="740"/>
    <x v="21"/>
    <n v="329"/>
    <n v="72"/>
    <s v="F"/>
    <s v="W"/>
    <n v="502"/>
    <s v="MULTI-UNIT DWELLING (APARTMENT, DUPLEX, ETC)"/>
    <m/>
    <m/>
    <s v="IC"/>
    <s v="Invest Cont"/>
    <n v="740"/>
    <m/>
    <m/>
    <m/>
    <s v="14100    DICKENS                      ST"/>
    <m/>
    <n v="34.148000000000003"/>
    <n v="-118.4395"/>
  </r>
  <r>
    <n v="201222220"/>
    <d v="2020-10-08T00:00:00"/>
    <x v="276"/>
    <n v="1850"/>
    <n v="12"/>
    <x v="8"/>
    <n v="1249"/>
    <n v="1"/>
    <n v="440"/>
    <x v="20"/>
    <s v="0325 1822"/>
    <n v="0"/>
    <s v="X"/>
    <s v="X"/>
    <n v="402"/>
    <s v="MARKET"/>
    <m/>
    <m/>
    <s v="IC"/>
    <s v="Invest Cont"/>
    <n v="440"/>
    <m/>
    <m/>
    <m/>
    <s v="6200 S  FIGUEROA                     ST"/>
    <m/>
    <n v="33.982999999999997"/>
    <n v="-118.28270000000001"/>
  </r>
  <r>
    <n v="200208090"/>
    <d v="2020-03-23T00:00:00"/>
    <x v="127"/>
    <n v="135"/>
    <n v="2"/>
    <x v="5"/>
    <n v="236"/>
    <n v="2"/>
    <n v="753"/>
    <x v="37"/>
    <s v="0450 1309 1100 1407"/>
    <n v="0"/>
    <s v="X"/>
    <s v="X"/>
    <n v="101"/>
    <s v="STREET"/>
    <n v="109"/>
    <s v="SEMI-AUTOMATIC PISTOL"/>
    <s v="IC"/>
    <s v="Invest Cont"/>
    <n v="753"/>
    <n v="998"/>
    <m/>
    <m/>
    <s v="200 S  WESTLAKE                     AV"/>
    <m/>
    <n v="34.064799999999998"/>
    <n v="-118.2696"/>
  </r>
  <r>
    <n v="201016038"/>
    <d v="2020-12-13T00:00:00"/>
    <x v="355"/>
    <n v="1800"/>
    <n v="10"/>
    <x v="11"/>
    <n v="1045"/>
    <n v="1"/>
    <n v="420"/>
    <x v="33"/>
    <n v="385"/>
    <n v="51"/>
    <s v="F"/>
    <s v="W"/>
    <n v="108"/>
    <s v="PARKING LOT"/>
    <m/>
    <m/>
    <s v="IC"/>
    <s v="Invest Cont"/>
    <n v="420"/>
    <m/>
    <m/>
    <m/>
    <s v="18200    BURBANK                      BL"/>
    <m/>
    <n v="34.1723"/>
    <n v="-118.5288"/>
  </r>
  <r>
    <n v="200410285"/>
    <d v="2020-06-29T00:00:00"/>
    <x v="322"/>
    <n v="1700"/>
    <n v="4"/>
    <x v="4"/>
    <n v="407"/>
    <n v="1"/>
    <n v="510"/>
    <x v="0"/>
    <m/>
    <n v="0"/>
    <m/>
    <m/>
    <n v="101"/>
    <s v="STREET"/>
    <m/>
    <m/>
    <s v="IC"/>
    <s v="Invest Cont"/>
    <n v="510"/>
    <m/>
    <m/>
    <m/>
    <s v="3700    COLLIS                       AV"/>
    <m/>
    <n v="34.087600000000002"/>
    <n v="-118.184"/>
  </r>
  <r>
    <n v="200619185"/>
    <d v="2020-12-12T00:00:00"/>
    <x v="341"/>
    <n v="2020"/>
    <n v="6"/>
    <x v="9"/>
    <n v="643"/>
    <n v="1"/>
    <n v="310"/>
    <x v="5"/>
    <s v="1601 1607 1822 0344 0352"/>
    <n v="32"/>
    <s v="M"/>
    <s v="B"/>
    <n v="502"/>
    <s v="MULTI-UNIT DWELLING (APARTMENT, DUPLEX, ETC)"/>
    <m/>
    <m/>
    <s v="IC"/>
    <s v="Invest Cont"/>
    <n v="310"/>
    <m/>
    <m/>
    <m/>
    <s v="1600 N  FULLER                       AV"/>
    <m/>
    <n v="34.099800000000002"/>
    <n v="-118.349"/>
  </r>
  <r>
    <n v="200715942"/>
    <d v="2020-11-13T00:00:00"/>
    <x v="349"/>
    <n v="1500"/>
    <n v="7"/>
    <x v="0"/>
    <n v="706"/>
    <n v="1"/>
    <n v="420"/>
    <x v="33"/>
    <m/>
    <n v="0"/>
    <m/>
    <m/>
    <n v="104"/>
    <s v="DRIVEWAY"/>
    <m/>
    <m/>
    <s v="IC"/>
    <s v="Invest Cont"/>
    <n v="420"/>
    <m/>
    <m/>
    <m/>
    <s v="6600    WARING                       AV"/>
    <m/>
    <n v="34.085299999999997"/>
    <n v="-118.3374"/>
  </r>
  <r>
    <n v="200916472"/>
    <d v="2020-10-26T00:00:00"/>
    <x v="176"/>
    <n v="700"/>
    <n v="9"/>
    <x v="3"/>
    <n v="952"/>
    <n v="2"/>
    <n v="901"/>
    <x v="19"/>
    <s v="0913 1202 0561 2038"/>
    <n v="78"/>
    <s v="F"/>
    <s v="W"/>
    <n v="502"/>
    <s v="MULTI-UNIT DWELLING (APARTMENT, DUPLEX, ETC)"/>
    <m/>
    <m/>
    <s v="AO"/>
    <s v="Adult Other"/>
    <n v="901"/>
    <m/>
    <m/>
    <m/>
    <s v="5400    VESPER                       AV"/>
    <m/>
    <n v="34.168500000000002"/>
    <n v="-118.4509"/>
  </r>
  <r>
    <n v="201218385"/>
    <d v="2020-08-11T00:00:00"/>
    <x v="89"/>
    <n v="1500"/>
    <n v="12"/>
    <x v="8"/>
    <n v="1266"/>
    <n v="1"/>
    <n v="330"/>
    <x v="1"/>
    <s v="1822 0344 0385"/>
    <n v="60"/>
    <s v="F"/>
    <s v="B"/>
    <n v="101"/>
    <s v="STREET"/>
    <m/>
    <m/>
    <s v="IC"/>
    <s v="Invest Cont"/>
    <n v="330"/>
    <m/>
    <m/>
    <m/>
    <s v="8000 S  VERMONT                      AV"/>
    <m/>
    <n v="33.965499999999999"/>
    <n v="-118.2915"/>
  </r>
  <r>
    <n v="200617144"/>
    <d v="2020-10-24T00:00:00"/>
    <x v="82"/>
    <n v="1100"/>
    <n v="6"/>
    <x v="9"/>
    <n v="667"/>
    <n v="2"/>
    <n v="745"/>
    <x v="9"/>
    <s v="0329 1822 1300"/>
    <n v="0"/>
    <s v="X"/>
    <s v="X"/>
    <n v="101"/>
    <s v="STREET"/>
    <n v="400"/>
    <s v="STRONG-ARM (HANDS, FIST, FEET OR BODILY FORCE)"/>
    <s v="IC"/>
    <s v="Invest Cont"/>
    <n v="745"/>
    <m/>
    <m/>
    <m/>
    <s v="GORDON"/>
    <s v="SUNSET"/>
    <n v="34.097999999999999"/>
    <n v="-118.3201"/>
  </r>
  <r>
    <n v="201104711"/>
    <d v="2020-01-17T00:00:00"/>
    <x v="54"/>
    <n v="905"/>
    <n v="11"/>
    <x v="7"/>
    <n v="1137"/>
    <n v="2"/>
    <n v="627"/>
    <x v="43"/>
    <s v="0448 1257 0913"/>
    <n v="3"/>
    <s v="M"/>
    <s v="H"/>
    <n v="101"/>
    <s v="STREET"/>
    <n v="400"/>
    <s v="STRONG-ARM (HANDS, FIST, FEET OR BODILY FORCE)"/>
    <s v="AO"/>
    <s v="Adult Other"/>
    <n v="627"/>
    <m/>
    <m/>
    <m/>
    <s v="5500    ASH                          ST"/>
    <m/>
    <n v="34.1113"/>
    <n v="-118.1977"/>
  </r>
  <r>
    <n v="201309222"/>
    <d v="2020-04-10T00:00:00"/>
    <x v="290"/>
    <n v="215"/>
    <n v="13"/>
    <x v="6"/>
    <n v="1313"/>
    <n v="1"/>
    <n v="310"/>
    <x v="5"/>
    <s v="1402 0329 0344"/>
    <n v="0"/>
    <s v="M"/>
    <s v="O"/>
    <n v="203"/>
    <s v="OTHER BUSINESS"/>
    <m/>
    <m/>
    <s v="IC"/>
    <s v="Invest Cont"/>
    <n v="310"/>
    <n v="998"/>
    <m/>
    <m/>
    <s v="400 E  16TH                         ST"/>
    <m/>
    <n v="34.031599999999997"/>
    <n v="-118.259"/>
  </r>
  <r>
    <n v="200716605"/>
    <d v="2020-12-01T00:00:00"/>
    <x v="29"/>
    <n v="1200"/>
    <n v="7"/>
    <x v="0"/>
    <n v="727"/>
    <n v="1"/>
    <n v="440"/>
    <x v="20"/>
    <n v="394"/>
    <n v="40"/>
    <s v="M"/>
    <s v="H"/>
    <n v="502"/>
    <s v="MULTI-UNIT DWELLING (APARTMENT, DUPLEX, ETC)"/>
    <m/>
    <m/>
    <s v="IC"/>
    <s v="Invest Cont"/>
    <n v="440"/>
    <m/>
    <m/>
    <m/>
    <s v="100 N  SYCAMORE                     AV"/>
    <m/>
    <n v="34.073599999999999"/>
    <n v="-118.3429"/>
  </r>
  <r>
    <n v="200409020"/>
    <d v="2020-05-19T00:00:00"/>
    <x v="187"/>
    <n v="2130"/>
    <n v="4"/>
    <x v="4"/>
    <n v="478"/>
    <n v="1"/>
    <n v="330"/>
    <x v="1"/>
    <s v="1302 0344"/>
    <n v="22"/>
    <s v="F"/>
    <s v="B"/>
    <n v="101"/>
    <s v="STREET"/>
    <m/>
    <m/>
    <s v="IC"/>
    <s v="Invest Cont"/>
    <n v="330"/>
    <m/>
    <m/>
    <m/>
    <s v="SABINA"/>
    <s v="ESPERANZA"/>
    <n v="34.028500000000001"/>
    <n v="-118.20310000000001"/>
  </r>
  <r>
    <n v="200107276"/>
    <d v="2020-02-16T00:00:00"/>
    <x v="46"/>
    <n v="1830"/>
    <n v="1"/>
    <x v="1"/>
    <n v="162"/>
    <n v="1"/>
    <n v="330"/>
    <x v="1"/>
    <s v="0344 1609 1307 0329 1822"/>
    <n v="28"/>
    <s v="F"/>
    <s v="W"/>
    <n v="123"/>
    <s v="PARKING UNDERGROUND/BUILDING"/>
    <m/>
    <m/>
    <s v="IC"/>
    <s v="Invest Cont"/>
    <n v="330"/>
    <m/>
    <m/>
    <m/>
    <s v="800 S  FLOWER                       ST"/>
    <m/>
    <n v="34.0473"/>
    <n v="-118.26009999999999"/>
  </r>
  <r>
    <n v="200106990"/>
    <d v="2020-02-12T00:00:00"/>
    <x v="320"/>
    <n v="1330"/>
    <n v="1"/>
    <x v="1"/>
    <n v="154"/>
    <n v="2"/>
    <n v="930"/>
    <x v="30"/>
    <s v="0421 0913"/>
    <n v="29"/>
    <s v="F"/>
    <s v="B"/>
    <n v="502"/>
    <s v="MULTI-UNIT DWELLING (APARTMENT, DUPLEX, ETC)"/>
    <n v="511"/>
    <s v="VERBAL THREAT"/>
    <s v="AO"/>
    <s v="Adult Other"/>
    <n v="930"/>
    <m/>
    <m/>
    <m/>
    <s v="500 S  MAIN                         ST"/>
    <m/>
    <n v="34.046700000000001"/>
    <n v="-118.24850000000001"/>
  </r>
  <r>
    <n v="201011815"/>
    <d v="2020-08-08T00:00:00"/>
    <x v="283"/>
    <n v="1615"/>
    <n v="10"/>
    <x v="11"/>
    <n v="1004"/>
    <n v="2"/>
    <n v="625"/>
    <x v="44"/>
    <s v="1822 1266 0356 2003"/>
    <n v="42"/>
    <s v="M"/>
    <s v="H"/>
    <n v="701"/>
    <s v="HOSPITAL"/>
    <n v="500"/>
    <s v="UNKNOWN WEAPON/OTHER WEAPON"/>
    <s v="AA"/>
    <s v="Adult Arrest"/>
    <n v="625"/>
    <m/>
    <m/>
    <m/>
    <s v="18300    ROSCOE                       BL"/>
    <m/>
    <n v="34.220799999999997"/>
    <n v="-118.53230000000001"/>
  </r>
  <r>
    <n v="200114027"/>
    <d v="2020-06-27T00:00:00"/>
    <x v="37"/>
    <n v="1650"/>
    <n v="1"/>
    <x v="1"/>
    <n v="145"/>
    <n v="2"/>
    <n v="930"/>
    <x v="30"/>
    <s v="1309 1310 0443 1822 0919 0605"/>
    <n v="37"/>
    <s v="F"/>
    <s v="H"/>
    <n v="102"/>
    <s v="SIDEWALK"/>
    <n v="511"/>
    <s v="VERBAL THREAT"/>
    <s v="AO"/>
    <s v="Adult Other"/>
    <n v="930"/>
    <m/>
    <m/>
    <m/>
    <s v="LOS ANGELES"/>
    <s v="WINSTON"/>
    <n v="34.046700000000001"/>
    <n v="-118.247"/>
  </r>
  <r>
    <n v="200608495"/>
    <d v="2020-03-28T00:00:00"/>
    <x v="128"/>
    <n v="1338"/>
    <n v="6"/>
    <x v="9"/>
    <n v="663"/>
    <n v="1"/>
    <n v="440"/>
    <x v="20"/>
    <n v="377"/>
    <n v="24"/>
    <s v="F"/>
    <s v="W"/>
    <n v="515"/>
    <s v="APARTMENT/CONDO COMMON LAUNDRY ROOM"/>
    <m/>
    <m/>
    <s v="IC"/>
    <s v="Invest Cont"/>
    <n v="440"/>
    <m/>
    <m/>
    <m/>
    <s v="1200 N  CHEROKEE                     AV"/>
    <m/>
    <n v="34.092599999999997"/>
    <n v="-118.3352"/>
  </r>
  <r>
    <n v="200408380"/>
    <d v="2020-04-28T00:00:00"/>
    <x v="117"/>
    <n v="2200"/>
    <n v="4"/>
    <x v="4"/>
    <n v="429"/>
    <n v="2"/>
    <n v="624"/>
    <x v="15"/>
    <s v="0444 1218 0429"/>
    <n v="42"/>
    <s v="F"/>
    <s v="W"/>
    <n v="101"/>
    <s v="STREET"/>
    <n v="400"/>
    <s v="STRONG-ARM (HANDS, FIST, FEET OR BODILY FORCE)"/>
    <s v="IC"/>
    <s v="Invest Cont"/>
    <n v="624"/>
    <m/>
    <m/>
    <m/>
    <s v="5400    KEATS                        ST"/>
    <m/>
    <n v="34.091200000000001"/>
    <n v="-118.1613"/>
  </r>
  <r>
    <n v="200808927"/>
    <d v="2020-04-30T00:00:00"/>
    <x v="232"/>
    <n v="1105"/>
    <n v="8"/>
    <x v="12"/>
    <n v="898"/>
    <n v="2"/>
    <n v="624"/>
    <x v="15"/>
    <s v="0417 0401"/>
    <n v="25"/>
    <s v="F"/>
    <s v="B"/>
    <n v="510"/>
    <s v="NURSING/CONVALESCENT/RETIREMENT HOME"/>
    <n v="400"/>
    <s v="STRONG-ARM (HANDS, FIST, FEET OR BODILY FORCE)"/>
    <s v="JO"/>
    <s v="Juv Other"/>
    <n v="624"/>
    <m/>
    <m/>
    <m/>
    <s v="2300 S  GARTH                        AV"/>
    <m/>
    <n v="34.038800000000002"/>
    <n v="-118.37909999999999"/>
  </r>
  <r>
    <n v="200207905"/>
    <d v="2020-03-17T00:00:00"/>
    <x v="285"/>
    <n v="1725"/>
    <n v="2"/>
    <x v="5"/>
    <n v="247"/>
    <n v="2"/>
    <n v="626"/>
    <x v="10"/>
    <s v="0913 2000 1310 0369 1813 0416"/>
    <n v="34"/>
    <s v="M"/>
    <s v="H"/>
    <n v="101"/>
    <s v="STREET"/>
    <n v="400"/>
    <s v="STRONG-ARM (HANDS, FIST, FEET OR BODILY FORCE)"/>
    <s v="IC"/>
    <s v="Invest Cont"/>
    <n v="626"/>
    <m/>
    <m/>
    <m/>
    <s v="6TH                          ST"/>
    <s v="UNION"/>
    <n v="34.057899999999997"/>
    <n v="-118.2711"/>
  </r>
  <r>
    <n v="200700845"/>
    <d v="2020-11-25T00:00:00"/>
    <x v="287"/>
    <n v="610"/>
    <n v="7"/>
    <x v="0"/>
    <n v="745"/>
    <n v="1"/>
    <n v="420"/>
    <x v="33"/>
    <s v="1300 1309 1601 1402"/>
    <n v="44"/>
    <s v="F"/>
    <s v="B"/>
    <n v="102"/>
    <s v="SIDEWALK"/>
    <m/>
    <m/>
    <s v="IC"/>
    <s v="Invest Cont"/>
    <n v="420"/>
    <n v="998"/>
    <m/>
    <m/>
    <s v="REDONDO"/>
    <s v="12TH"/>
    <n v="34.053400000000003"/>
    <n v="-118.3471"/>
  </r>
  <r>
    <n v="200812892"/>
    <d v="2020-08-12T00:00:00"/>
    <x v="22"/>
    <n v="2213"/>
    <n v="8"/>
    <x v="12"/>
    <n v="836"/>
    <n v="2"/>
    <n v="354"/>
    <x v="14"/>
    <s v="0100 0928 0930"/>
    <n v="30"/>
    <s v="M"/>
    <s v="C"/>
    <n v="707"/>
    <s v="GARAGE/CARPORT"/>
    <m/>
    <m/>
    <s v="IC"/>
    <s v="Invest Cont"/>
    <n v="354"/>
    <m/>
    <m/>
    <m/>
    <s v="1900    PELHAM                       AV"/>
    <m/>
    <n v="34.049399999999999"/>
    <n v="-118.4297"/>
  </r>
  <r>
    <n v="201210743"/>
    <d v="2020-04-11T00:00:00"/>
    <x v="57"/>
    <n v="2025"/>
    <n v="12"/>
    <x v="8"/>
    <n v="1235"/>
    <n v="1"/>
    <n v="330"/>
    <x v="1"/>
    <s v="1612 1402 1407 1419 0342 0358 1822"/>
    <n v="0"/>
    <s v="X"/>
    <s v="X"/>
    <n v="101"/>
    <s v="STREET"/>
    <n v="500"/>
    <s v="UNKNOWN WEAPON/OTHER WEAPON"/>
    <s v="AA"/>
    <s v="Adult Arrest"/>
    <n v="330"/>
    <n v="998"/>
    <m/>
    <m/>
    <s v="RAYMOND"/>
    <s v="60TH                         ST"/>
    <n v="33.985900000000001"/>
    <n v="-118.298"/>
  </r>
  <r>
    <n v="201222475"/>
    <d v="2020-10-12T00:00:00"/>
    <x v="215"/>
    <n v="1310"/>
    <n v="12"/>
    <x v="8"/>
    <n v="1248"/>
    <n v="1"/>
    <n v="330"/>
    <x v="1"/>
    <s v="0344 1822 0349 0394"/>
    <n v="0"/>
    <s v="X"/>
    <s v="X"/>
    <n v="101"/>
    <s v="STREET"/>
    <m/>
    <m/>
    <s v="IC"/>
    <s v="Invest Cont"/>
    <n v="330"/>
    <m/>
    <m/>
    <m/>
    <s v="70TH                         ST"/>
    <s v="MENLO                        AV"/>
    <n v="33.976399999999998"/>
    <n v="-118.28919999999999"/>
  </r>
  <r>
    <n v="200515501"/>
    <d v="2020-10-19T00:00:00"/>
    <x v="65"/>
    <n v="105"/>
    <n v="5"/>
    <x v="10"/>
    <n v="523"/>
    <n v="1"/>
    <n v="510"/>
    <x v="0"/>
    <m/>
    <n v="0"/>
    <m/>
    <m/>
    <n v="108"/>
    <s v="PARKING LOT"/>
    <m/>
    <m/>
    <s v="IC"/>
    <s v="Invest Cont"/>
    <n v="510"/>
    <m/>
    <m/>
    <m/>
    <s v="2000    JOHN S GIBSON                BL"/>
    <m/>
    <n v="33.756599999999999"/>
    <n v="-118.28959999999999"/>
  </r>
  <r>
    <n v="201215080"/>
    <d v="2020-06-21T00:00:00"/>
    <x v="334"/>
    <n v="1200"/>
    <n v="12"/>
    <x v="8"/>
    <n v="1259"/>
    <n v="1"/>
    <n v="230"/>
    <x v="13"/>
    <s v="1300 0337 0334 0445 0342 0416 1822 0216"/>
    <n v="21"/>
    <s v="M"/>
    <s v="H"/>
    <n v="101"/>
    <s v="STREET"/>
    <n v="308"/>
    <s v="STICK"/>
    <s v="IC"/>
    <s v="Invest Cont"/>
    <n v="230"/>
    <m/>
    <m/>
    <m/>
    <s v="FLORENCE                     AV"/>
    <s v="MCKINLEY                     AV"/>
    <n v="33.974800000000002"/>
    <n v="-118.26139999999999"/>
  </r>
  <r>
    <n v="200309567"/>
    <d v="2020-04-07T00:00:00"/>
    <x v="327"/>
    <n v="1030"/>
    <n v="3"/>
    <x v="2"/>
    <n v="303"/>
    <n v="1"/>
    <n v="420"/>
    <x v="33"/>
    <m/>
    <n v="0"/>
    <m/>
    <m/>
    <n v="108"/>
    <s v="PARKING LOT"/>
    <m/>
    <m/>
    <s v="IC"/>
    <s v="Invest Cont"/>
    <n v="420"/>
    <m/>
    <m/>
    <m/>
    <s v="5000 W  ADAMS                        BL"/>
    <m/>
    <n v="34.0334"/>
    <n v="-118.3523"/>
  </r>
  <r>
    <n v="200218023"/>
    <d v="2020-11-30T00:00:00"/>
    <x v="18"/>
    <n v="1425"/>
    <n v="2"/>
    <x v="5"/>
    <n v="201"/>
    <n v="1"/>
    <n v="210"/>
    <x v="11"/>
    <s v="0342 0344 0201 1822 0416 0446 0370 0305 0429"/>
    <n v="22"/>
    <s v="M"/>
    <s v="H"/>
    <n v="102"/>
    <s v="SIDEWALK"/>
    <n v="400"/>
    <s v="STRONG-ARM (HANDS, FIST, FEET OR BODILY FORCE)"/>
    <s v="IC"/>
    <s v="Invest Cont"/>
    <n v="210"/>
    <m/>
    <m/>
    <m/>
    <s v="HELIOTROPE                   DR"/>
    <s v="WILLOWBROOK"/>
    <n v="34.087299999999999"/>
    <n v="-118.29600000000001"/>
  </r>
  <r>
    <n v="200613094"/>
    <d v="2020-07-26T00:00:00"/>
    <x v="279"/>
    <n v="5"/>
    <n v="6"/>
    <x v="9"/>
    <n v="636"/>
    <n v="1"/>
    <n v="230"/>
    <x v="13"/>
    <s v="1822 0430 0302 0312"/>
    <n v="30"/>
    <s v="M"/>
    <s v="H"/>
    <n v="102"/>
    <s v="SIDEWALK"/>
    <n v="102"/>
    <s v="HAND GUN"/>
    <s v="AA"/>
    <s v="Adult Arrest"/>
    <n v="230"/>
    <n v="998"/>
    <m/>
    <m/>
    <s v="6700 W  HOLLYWOOD                    BL"/>
    <m/>
    <n v="34.103400000000001"/>
    <n v="-118.3325"/>
  </r>
  <r>
    <n v="200120161"/>
    <d v="2020-10-28T00:00:00"/>
    <x v="147"/>
    <n v="1610"/>
    <n v="1"/>
    <x v="1"/>
    <n v="152"/>
    <n v="2"/>
    <n v="624"/>
    <x v="15"/>
    <s v="0910 0416 0429 0301"/>
    <n v="75"/>
    <s v="F"/>
    <s v="H"/>
    <n v="903"/>
    <s v="MTA - RED LINE - 7TH AND METRO CENTER"/>
    <n v="400"/>
    <s v="STRONG-ARM (HANDS, FIST, FEET OR BODILY FORCE)"/>
    <s v="IC"/>
    <s v="Invest Cont"/>
    <n v="624"/>
    <m/>
    <m/>
    <m/>
    <s v="600 S  FIGUEROA                     ST"/>
    <m/>
    <n v="34.0505"/>
    <n v="-118.25879999999999"/>
  </r>
  <r>
    <n v="201015450"/>
    <d v="2020-11-24T00:00:00"/>
    <x v="174"/>
    <n v="2135"/>
    <n v="10"/>
    <x v="11"/>
    <n v="1091"/>
    <n v="2"/>
    <n v="354"/>
    <x v="14"/>
    <s v="1822 0935 1202 0924 0922"/>
    <n v="70"/>
    <s v="F"/>
    <s v="W"/>
    <n v="501"/>
    <s v="SINGLE FAMILY DWELLING"/>
    <m/>
    <m/>
    <s v="IC"/>
    <s v="Invest Cont"/>
    <n v="354"/>
    <m/>
    <m/>
    <m/>
    <s v="3800    CORBIN                       AV"/>
    <m/>
    <n v="34.139000000000003"/>
    <n v="-118.5622"/>
  </r>
  <r>
    <n v="200322473"/>
    <d v="2020-12-30T00:00:00"/>
    <x v="358"/>
    <n v="2345"/>
    <n v="3"/>
    <x v="2"/>
    <n v="397"/>
    <n v="2"/>
    <n v="860"/>
    <x v="66"/>
    <s v="0913 0361 0522"/>
    <n v="44"/>
    <s v="F"/>
    <s v="H"/>
    <n v="103"/>
    <s v="ALLEY"/>
    <n v="400"/>
    <s v="STRONG-ARM (HANDS, FIST, FEET OR BODILY FORCE)"/>
    <s v="IC"/>
    <s v="Invest Cont"/>
    <n v="860"/>
    <m/>
    <m/>
    <m/>
    <s v="4200 S  KANSAS                       AV"/>
    <m/>
    <n v="34.006799999999998"/>
    <n v="-118.2937"/>
  </r>
  <r>
    <n v="200316701"/>
    <d v="2020-09-02T00:00:00"/>
    <x v="64"/>
    <n v="1700"/>
    <n v="3"/>
    <x v="2"/>
    <n v="392"/>
    <n v="1"/>
    <n v="510"/>
    <x v="0"/>
    <m/>
    <n v="0"/>
    <m/>
    <m/>
    <n v="101"/>
    <s v="STREET"/>
    <m/>
    <m/>
    <s v="IC"/>
    <s v="Invest Cont"/>
    <n v="510"/>
    <m/>
    <m/>
    <m/>
    <s v="4500    ARLINGTON                    AV"/>
    <m/>
    <n v="34.002400000000002"/>
    <n v="-118.3181"/>
  </r>
  <r>
    <n v="200312172"/>
    <d v="2020-06-01T00:00:00"/>
    <x v="65"/>
    <n v="915"/>
    <n v="3"/>
    <x v="2"/>
    <n v="363"/>
    <n v="1"/>
    <n v="210"/>
    <x v="11"/>
    <s v="0344 1822 0342 0397 0444 0329 1210"/>
    <n v="33"/>
    <s v="F"/>
    <s v="B"/>
    <n v="116"/>
    <s v="OTHER/OUTSIDE"/>
    <n v="400"/>
    <s v="STRONG-ARM (HANDS, FIST, FEET OR BODILY FORCE)"/>
    <s v="IC"/>
    <s v="Invest Cont"/>
    <n v="210"/>
    <m/>
    <m/>
    <m/>
    <s v="3700    LOCKLAND                     DR"/>
    <m/>
    <n v="34.008000000000003"/>
    <n v="-118.3398"/>
  </r>
  <r>
    <n v="200120424"/>
    <d v="2020-11-02T00:00:00"/>
    <x v="12"/>
    <n v="1200"/>
    <n v="1"/>
    <x v="1"/>
    <n v="155"/>
    <n v="2"/>
    <n v="845"/>
    <x v="31"/>
    <n v="1501"/>
    <n v="0"/>
    <s v="X"/>
    <s v="X"/>
    <n v="726"/>
    <s v="POLICE FACILITY"/>
    <m/>
    <m/>
    <s v="IC"/>
    <s v="Invest Cont"/>
    <n v="845"/>
    <m/>
    <m/>
    <m/>
    <s v="200 E  6TH                          ST"/>
    <m/>
    <n v="34.044800000000002"/>
    <n v="-118.2474"/>
  </r>
  <r>
    <n v="201114493"/>
    <d v="2020-10-09T00:00:00"/>
    <x v="95"/>
    <n v="1045"/>
    <n v="11"/>
    <x v="7"/>
    <n v="1117"/>
    <n v="2"/>
    <n v="626"/>
    <x v="10"/>
    <s v="2000 0400 0416 1814 0913"/>
    <n v="23"/>
    <s v="M"/>
    <s v="H"/>
    <n v="501"/>
    <s v="SINGLE FAMILY DWELLING"/>
    <n v="400"/>
    <s v="STRONG-ARM (HANDS, FIST, FEET OR BODILY FORCE)"/>
    <s v="AA"/>
    <s v="Adult Arrest"/>
    <n v="626"/>
    <m/>
    <m/>
    <m/>
    <s v="1800    YOSEMITE                     DR"/>
    <m/>
    <n v="34.133499999999998"/>
    <n v="-118.20650000000001"/>
  </r>
  <r>
    <n v="200811019"/>
    <d v="2020-06-23T00:00:00"/>
    <x v="339"/>
    <n v="1900"/>
    <n v="8"/>
    <x v="12"/>
    <n v="817"/>
    <n v="1"/>
    <n v="341"/>
    <x v="12"/>
    <s v="0344 1822 0216 0377 2032 0104 1420"/>
    <n v="40"/>
    <s v="M"/>
    <s v="O"/>
    <n v="210"/>
    <s v="RESTAURANT/FAST FOOD"/>
    <m/>
    <m/>
    <s v="IC"/>
    <s v="Invest Cont"/>
    <n v="341"/>
    <m/>
    <m/>
    <m/>
    <s v="10800    LINDBROOK                    DR"/>
    <m/>
    <n v="34.059800000000003"/>
    <n v="-118.44410000000001"/>
  </r>
  <r>
    <n v="200217179"/>
    <d v="2020-11-07T00:00:00"/>
    <x v="249"/>
    <n v="2117"/>
    <n v="2"/>
    <x v="5"/>
    <n v="269"/>
    <n v="2"/>
    <n v="930"/>
    <x v="30"/>
    <s v="2054 1538 0903 0319 0443 0603 0913"/>
    <n v="26"/>
    <s v="F"/>
    <s v="B"/>
    <n v="102"/>
    <s v="SIDEWALK"/>
    <n v="511"/>
    <s v="VERBAL THREAT"/>
    <s v="AA"/>
    <s v="Adult Arrest"/>
    <n v="930"/>
    <n v="946"/>
    <m/>
    <m/>
    <s v="700    GARLAND                      AV"/>
    <m/>
    <n v="34.049599999999998"/>
    <n v="-118.2677"/>
  </r>
  <r>
    <n v="200118506"/>
    <d v="2020-09-25T00:00:00"/>
    <x v="16"/>
    <n v="1930"/>
    <n v="1"/>
    <x v="1"/>
    <n v="163"/>
    <n v="1"/>
    <n v="442"/>
    <x v="16"/>
    <n v="325"/>
    <n v="0"/>
    <s v="X"/>
    <s v="X"/>
    <n v="404"/>
    <s v="DEPARTMENT STORE"/>
    <m/>
    <m/>
    <s v="IC"/>
    <s v="Invest Cont"/>
    <n v="442"/>
    <m/>
    <m/>
    <m/>
    <s v="700 S  BROADWAY"/>
    <m/>
    <n v="34.044400000000003"/>
    <n v="-118.25409999999999"/>
  </r>
  <r>
    <n v="201309934"/>
    <d v="2020-04-25T00:00:00"/>
    <x v="75"/>
    <n v="1215"/>
    <n v="13"/>
    <x v="6"/>
    <n v="1317"/>
    <n v="1"/>
    <n v="310"/>
    <x v="5"/>
    <s v="0358 0344 0321"/>
    <n v="0"/>
    <s v="X"/>
    <s v="X"/>
    <n v="203"/>
    <s v="OTHER BUSINESS"/>
    <m/>
    <m/>
    <s v="IC"/>
    <s v="Invest Cont"/>
    <n v="310"/>
    <m/>
    <m/>
    <m/>
    <s v="1800 E  20TH                         ST"/>
    <m/>
    <n v="34.024500000000003"/>
    <n v="-118.244"/>
  </r>
  <r>
    <n v="200115838"/>
    <d v="2020-08-04T00:00:00"/>
    <x v="114"/>
    <n v="2200"/>
    <n v="1"/>
    <x v="1"/>
    <n v="119"/>
    <n v="1"/>
    <n v="210"/>
    <x v="11"/>
    <s v="0416 0411 0344 0377 1414 1822 2003"/>
    <n v="45"/>
    <s v="M"/>
    <s v="B"/>
    <n v="102"/>
    <s v="SIDEWALK"/>
    <n v="223"/>
    <s v="UNKNOWN TYPE CUTTING INSTRUMENT"/>
    <s v="IC"/>
    <s v="Invest Cont"/>
    <n v="210"/>
    <m/>
    <m/>
    <m/>
    <s v="BAUCHET"/>
    <s v="CESAR E CHAVEZ"/>
    <n v="34.057699999999997"/>
    <n v="-118.23180000000001"/>
  </r>
  <r>
    <n v="200310912"/>
    <d v="2020-05-05T00:00:00"/>
    <x v="52"/>
    <n v="1200"/>
    <n v="3"/>
    <x v="2"/>
    <n v="357"/>
    <n v="2"/>
    <n v="354"/>
    <x v="14"/>
    <s v="0100 1822"/>
    <n v="40"/>
    <s v="F"/>
    <s v="B"/>
    <n v="501"/>
    <s v="SINGLE FAMILY DWELLING"/>
    <m/>
    <m/>
    <s v="IC"/>
    <s v="Invest Cont"/>
    <n v="354"/>
    <m/>
    <m/>
    <m/>
    <s v="3700 S  NORMANDIE                    AV"/>
    <m/>
    <n v="34.021000000000001"/>
    <n v="-118.3002"/>
  </r>
  <r>
    <n v="200710143"/>
    <d v="2020-06-07T00:00:00"/>
    <x v="43"/>
    <n v="2030"/>
    <n v="7"/>
    <x v="0"/>
    <n v="701"/>
    <n v="1"/>
    <n v="510"/>
    <x v="0"/>
    <m/>
    <n v="0"/>
    <m/>
    <m/>
    <n v="101"/>
    <s v="STREET"/>
    <m/>
    <m/>
    <s v="AA"/>
    <s v="Adult Arrest"/>
    <n v="510"/>
    <m/>
    <m/>
    <m/>
    <s v="CLINTON"/>
    <s v="SWEETZER"/>
    <n v="34.081499999999998"/>
    <n v="-118.3703"/>
  </r>
  <r>
    <n v="200704140"/>
    <d v="2020-01-02T00:00:00"/>
    <x v="205"/>
    <n v="1825"/>
    <n v="7"/>
    <x v="0"/>
    <n v="766"/>
    <n v="1"/>
    <n v="331"/>
    <x v="23"/>
    <s v="0344 1278 0104 1300 1310"/>
    <n v="59"/>
    <s v="M"/>
    <s v="O"/>
    <n v="101"/>
    <s v="STREET"/>
    <m/>
    <m/>
    <s v="IC"/>
    <s v="Invest Cont"/>
    <n v="331"/>
    <m/>
    <m/>
    <m/>
    <s v="4200 W  PICO                         BL"/>
    <m/>
    <n v="34.047800000000002"/>
    <n v="-118.3267"/>
  </r>
  <r>
    <n v="201108604"/>
    <d v="2020-04-21T00:00:00"/>
    <x v="173"/>
    <n v="815"/>
    <n v="11"/>
    <x v="7"/>
    <n v="1133"/>
    <n v="2"/>
    <n v="624"/>
    <x v="15"/>
    <s v="1822 0444"/>
    <n v="27"/>
    <s v="M"/>
    <s v="H"/>
    <n v="102"/>
    <s v="SIDEWALK"/>
    <n v="400"/>
    <s v="STRONG-ARM (HANDS, FIST, FEET OR BODILY FORCE)"/>
    <s v="IC"/>
    <s v="Invest Cont"/>
    <n v="624"/>
    <m/>
    <m/>
    <m/>
    <s v="TYBURN"/>
    <s v="GREENSWARD"/>
    <n v="34.112900000000003"/>
    <n v="-118.2616"/>
  </r>
  <r>
    <n v="200305687"/>
    <d v="2020-01-29T00:00:00"/>
    <x v="259"/>
    <n v="2240"/>
    <n v="3"/>
    <x v="2"/>
    <n v="314"/>
    <n v="1"/>
    <n v="510"/>
    <x v="0"/>
    <m/>
    <n v="0"/>
    <m/>
    <m/>
    <n v="101"/>
    <s v="STREET"/>
    <m/>
    <m/>
    <s v="IC"/>
    <s v="Invest Cont"/>
    <n v="510"/>
    <m/>
    <m/>
    <m/>
    <s v="24TH                         ST"/>
    <s v="2ND                          AV"/>
    <n v="34.0349"/>
    <n v="-118.3189"/>
  </r>
  <r>
    <n v="200109771"/>
    <d v="2020-03-28T00:00:00"/>
    <x v="328"/>
    <n v="2145"/>
    <n v="1"/>
    <x v="1"/>
    <n v="162"/>
    <n v="1"/>
    <n v="510"/>
    <x v="0"/>
    <m/>
    <n v="0"/>
    <m/>
    <m/>
    <n v="101"/>
    <s v="STREET"/>
    <m/>
    <m/>
    <s v="IC"/>
    <s v="Invest Cont"/>
    <n v="510"/>
    <m/>
    <m/>
    <m/>
    <s v="800 S  GRAND                        AV"/>
    <m/>
    <n v="34.045900000000003"/>
    <n v="-118.25790000000001"/>
  </r>
  <r>
    <n v="200813958"/>
    <d v="2020-09-11T00:00:00"/>
    <x v="335"/>
    <n v="1720"/>
    <n v="8"/>
    <x v="12"/>
    <n v="858"/>
    <n v="2"/>
    <n v="624"/>
    <x v="15"/>
    <s v="1822 0416"/>
    <n v="55"/>
    <s v="F"/>
    <s v="H"/>
    <n v="102"/>
    <s v="SIDEWALK"/>
    <n v="500"/>
    <s v="UNKNOWN WEAPON/OTHER WEAPON"/>
    <s v="IC"/>
    <s v="Invest Cont"/>
    <n v="624"/>
    <m/>
    <m/>
    <m/>
    <s v="PICO                         BL"/>
    <s v="LIVONIA                      AV"/>
    <n v="34.055300000000003"/>
    <n v="-118.38639999999999"/>
  </r>
  <r>
    <n v="201206793"/>
    <d v="2020-02-08T00:00:00"/>
    <x v="258"/>
    <n v="2300"/>
    <n v="12"/>
    <x v="8"/>
    <n v="1252"/>
    <n v="2"/>
    <n v="903"/>
    <x v="49"/>
    <s v="2038 0913 1814"/>
    <n v="32"/>
    <s v="F"/>
    <s v="B"/>
    <n v="501"/>
    <s v="SINGLE FAMILY DWELLING"/>
    <m/>
    <m/>
    <s v="AA"/>
    <s v="Adult Arrest"/>
    <n v="903"/>
    <m/>
    <m/>
    <m/>
    <s v="2200 W  73RD                         ST"/>
    <m/>
    <n v="33.973700000000001"/>
    <n v="-118.3199"/>
  </r>
  <r>
    <n v="200815084"/>
    <d v="2020-10-10T00:00:00"/>
    <x v="149"/>
    <n v="1030"/>
    <n v="8"/>
    <x v="12"/>
    <n v="822"/>
    <n v="1"/>
    <n v="330"/>
    <x v="1"/>
    <s v="0930 1210 0358 0344 1822"/>
    <n v="34"/>
    <s v="F"/>
    <s v="W"/>
    <n v="108"/>
    <s v="PARKING LOT"/>
    <m/>
    <m/>
    <s v="IC"/>
    <s v="Invest Cont"/>
    <n v="330"/>
    <m/>
    <m/>
    <m/>
    <s v="SUNSET                       BL"/>
    <s v="TEMESCAL CAN                 RD"/>
    <n v="34.042999999999999"/>
    <n v="-118.5398"/>
  </r>
  <r>
    <n v="201112785"/>
    <d v="2020-08-23T00:00:00"/>
    <x v="223"/>
    <n v="2300"/>
    <n v="11"/>
    <x v="7"/>
    <n v="1151"/>
    <n v="1"/>
    <n v="230"/>
    <x v="13"/>
    <s v="1822 0416"/>
    <n v="24"/>
    <s v="F"/>
    <s v="W"/>
    <n v="102"/>
    <s v="SIDEWALK"/>
    <n v="400"/>
    <s v="STRONG-ARM (HANDS, FIST, FEET OR BODILY FORCE)"/>
    <s v="AA"/>
    <s v="Adult Arrest"/>
    <n v="230"/>
    <m/>
    <m/>
    <m/>
    <s v="1500 N  NORMANDIE                    AV"/>
    <m/>
    <n v="34.098100000000002"/>
    <n v="-118.3005"/>
  </r>
  <r>
    <n v="201227240"/>
    <d v="2020-12-28T00:00:00"/>
    <x v="360"/>
    <n v="200"/>
    <n v="12"/>
    <x v="8"/>
    <n v="1218"/>
    <n v="2"/>
    <n v="626"/>
    <x v="10"/>
    <s v="0400 0416 0444 1814 2000 0913"/>
    <n v="45"/>
    <s v="F"/>
    <s v="B"/>
    <n v="501"/>
    <s v="SINGLE FAMILY DWELLING"/>
    <n v="400"/>
    <s v="STRONG-ARM (HANDS, FIST, FEET OR BODILY FORCE)"/>
    <s v="AO"/>
    <s v="Adult Other"/>
    <n v="626"/>
    <m/>
    <m/>
    <m/>
    <s v="600 W  55TH                         ST"/>
    <m/>
    <n v="33.9923"/>
    <n v="-118.2856"/>
  </r>
  <r>
    <n v="200717572"/>
    <d v="2020-12-29T00:00:00"/>
    <x v="360"/>
    <n v="1600"/>
    <n v="7"/>
    <x v="0"/>
    <n v="762"/>
    <n v="1"/>
    <n v="510"/>
    <x v="0"/>
    <m/>
    <n v="0"/>
    <m/>
    <m/>
    <n v="101"/>
    <s v="STREET"/>
    <m/>
    <m/>
    <s v="IC"/>
    <s v="Invest Cont"/>
    <n v="510"/>
    <m/>
    <m/>
    <m/>
    <s v="1400 S  CRESCENT HEIGHTS             BL"/>
    <m/>
    <n v="34.052100000000003"/>
    <n v="-118.37220000000001"/>
  </r>
  <r>
    <n v="200510527"/>
    <d v="2020-06-12T00:00:00"/>
    <x v="226"/>
    <n v="420"/>
    <n v="5"/>
    <x v="10"/>
    <n v="566"/>
    <n v="2"/>
    <n v="626"/>
    <x v="10"/>
    <s v="2000 0400 1813 1243 0411 0913"/>
    <n v="50"/>
    <s v="M"/>
    <s v="B"/>
    <n v="502"/>
    <s v="MULTI-UNIT DWELLING (APARTMENT, DUPLEX, ETC)"/>
    <n v="400"/>
    <s v="STRONG-ARM (HANDS, FIST, FEET OR BODILY FORCE)"/>
    <s v="AO"/>
    <s v="Adult Other"/>
    <n v="626"/>
    <m/>
    <m/>
    <m/>
    <s v="1000 S  PALOS VERDES                 ST"/>
    <m/>
    <n v="33.735100000000003"/>
    <n v="-118.2814"/>
  </r>
  <r>
    <n v="200321487"/>
    <d v="2020-12-09T00:00:00"/>
    <x v="9"/>
    <n v="1"/>
    <n v="3"/>
    <x v="2"/>
    <n v="393"/>
    <n v="2"/>
    <n v="354"/>
    <x v="14"/>
    <s v="0100 0930 0929 0922"/>
    <n v="28"/>
    <s v="F"/>
    <s v="B"/>
    <n v="502"/>
    <s v="MULTI-UNIT DWELLING (APARTMENT, DUPLEX, ETC)"/>
    <m/>
    <m/>
    <s v="IC"/>
    <s v="Invest Cont"/>
    <n v="354"/>
    <m/>
    <m/>
    <m/>
    <s v="3500    STOCKER                      ST"/>
    <m/>
    <n v="34.008400000000002"/>
    <n v="-118.33410000000001"/>
  </r>
  <r>
    <n v="200118979"/>
    <d v="2020-10-06T00:00:00"/>
    <x v="268"/>
    <n v="1900"/>
    <n v="1"/>
    <x v="1"/>
    <n v="132"/>
    <n v="1"/>
    <n v="440"/>
    <x v="20"/>
    <n v="344"/>
    <n v="0"/>
    <s v="M"/>
    <s v="W"/>
    <n v="725"/>
    <s v="GOVERNMENT FACILITY (FEDERAL,STATE, COUNTY &amp; CITY)"/>
    <m/>
    <m/>
    <s v="IC"/>
    <s v="Invest Cont"/>
    <n v="440"/>
    <m/>
    <m/>
    <m/>
    <s v="100 S  HOPE                         ST"/>
    <m/>
    <n v="34.055700000000002"/>
    <n v="-118.2504"/>
  </r>
  <r>
    <n v="200913715"/>
    <d v="2020-08-19T00:00:00"/>
    <x v="25"/>
    <n v="1900"/>
    <n v="9"/>
    <x v="3"/>
    <n v="943"/>
    <n v="2"/>
    <n v="930"/>
    <x v="30"/>
    <n v="1912"/>
    <n v="24"/>
    <s v="F"/>
    <s v="B"/>
    <n v="502"/>
    <s v="MULTI-UNIT DWELLING (APARTMENT, DUPLEX, ETC)"/>
    <n v="511"/>
    <s v="VERBAL THREAT"/>
    <s v="AO"/>
    <s v="Adult Other"/>
    <n v="930"/>
    <m/>
    <m/>
    <m/>
    <s v="14200    BURBANK                      BL"/>
    <m/>
    <n v="34.1721"/>
    <n v="-118.4422"/>
  </r>
  <r>
    <n v="200611483"/>
    <d v="2020-06-16T00:00:00"/>
    <x v="63"/>
    <n v="1230"/>
    <n v="6"/>
    <x v="9"/>
    <n v="645"/>
    <n v="2"/>
    <n v="662"/>
    <x v="17"/>
    <s v="1251 1822 0344"/>
    <n v="20"/>
    <s v="M"/>
    <s v="A"/>
    <n v="502"/>
    <s v="MULTI-UNIT DWELLING (APARTMENT, DUPLEX, ETC)"/>
    <m/>
    <m/>
    <s v="IC"/>
    <s v="Invest Cont"/>
    <n v="662"/>
    <m/>
    <m/>
    <m/>
    <s v="7000    LANEWOOD                     AV"/>
    <m/>
    <n v="34.099200000000003"/>
    <n v="-118.34139999999999"/>
  </r>
  <r>
    <n v="201305420"/>
    <d v="2020-01-24T00:00:00"/>
    <x v="254"/>
    <n v="830"/>
    <n v="13"/>
    <x v="6"/>
    <n v="1395"/>
    <n v="1"/>
    <n v="310"/>
    <x v="5"/>
    <n v="344"/>
    <n v="56"/>
    <s v="F"/>
    <s v="H"/>
    <n v="502"/>
    <s v="MULTI-UNIT DWELLING (APARTMENT, DUPLEX, ETC)"/>
    <m/>
    <m/>
    <s v="IC"/>
    <s v="Invest Cont"/>
    <n v="310"/>
    <m/>
    <m/>
    <m/>
    <s v="400 E  68TH                         ST"/>
    <m/>
    <n v="33.977899999999998"/>
    <n v="-118.2681"/>
  </r>
  <r>
    <n v="200514473"/>
    <d v="2020-09-23T00:00:00"/>
    <x v="83"/>
    <n v="1755"/>
    <n v="5"/>
    <x v="10"/>
    <n v="565"/>
    <n v="2"/>
    <n v="626"/>
    <x v="10"/>
    <s v="1310 2004 2000 0416 0419 1814 0913"/>
    <n v="32"/>
    <s v="F"/>
    <s v="W"/>
    <n v="101"/>
    <s v="STREET"/>
    <n v="400"/>
    <s v="STRONG-ARM (HANDS, FIST, FEET OR BODILY FORCE)"/>
    <s v="AO"/>
    <s v="Adult Other"/>
    <n v="626"/>
    <m/>
    <m/>
    <m/>
    <s v="700 S  PACIFIC                      AV"/>
    <m/>
    <n v="33.736499999999999"/>
    <n v="-118.2923"/>
  </r>
  <r>
    <n v="200406051"/>
    <d v="2020-02-22T00:00:00"/>
    <x v="241"/>
    <n v="1134"/>
    <n v="4"/>
    <x v="4"/>
    <n v="424"/>
    <n v="2"/>
    <n v="956"/>
    <x v="29"/>
    <n v="1906"/>
    <n v="33"/>
    <s v="F"/>
    <s v="H"/>
    <n v="501"/>
    <s v="SINGLE FAMILY DWELLING"/>
    <m/>
    <m/>
    <s v="IC"/>
    <s v="Invest Cont"/>
    <n v="956"/>
    <m/>
    <m/>
    <m/>
    <s v="3700    BALDWIN                      ST"/>
    <m/>
    <n v="34.070399999999999"/>
    <n v="-118.2013"/>
  </r>
  <r>
    <n v="200411701"/>
    <d v="2020-08-12T00:00:00"/>
    <x v="175"/>
    <n v="2300"/>
    <n v="4"/>
    <x v="4"/>
    <n v="467"/>
    <n v="2"/>
    <n v="624"/>
    <x v="15"/>
    <n v="416"/>
    <n v="60"/>
    <s v="M"/>
    <s v="H"/>
    <n v="501"/>
    <s v="SINGLE FAMILY DWELLING"/>
    <n v="400"/>
    <s v="STRONG-ARM (HANDS, FIST, FEET OR BODILY FORCE)"/>
    <s v="IC"/>
    <s v="Invest Cont"/>
    <n v="624"/>
    <m/>
    <m/>
    <m/>
    <s v="2600 E  1ST                          ST"/>
    <m/>
    <n v="34.042099999999998"/>
    <n v="-118.206"/>
  </r>
  <r>
    <n v="200317018"/>
    <d v="2020-09-08T00:00:00"/>
    <x v="120"/>
    <n v="1800"/>
    <n v="3"/>
    <x v="2"/>
    <n v="312"/>
    <n v="1"/>
    <n v="510"/>
    <x v="0"/>
    <m/>
    <n v="0"/>
    <m/>
    <m/>
    <n v="101"/>
    <s v="STREET"/>
    <m/>
    <m/>
    <s v="IC"/>
    <s v="Invest Cont"/>
    <n v="510"/>
    <m/>
    <m/>
    <m/>
    <s v="5100 W  JEFFERSON                    BL"/>
    <m/>
    <n v="34.025500000000001"/>
    <n v="-118.3556"/>
  </r>
  <r>
    <n v="201115441"/>
    <d v="2020-11-05T00:00:00"/>
    <x v="345"/>
    <n v="1815"/>
    <n v="11"/>
    <x v="7"/>
    <n v="1162"/>
    <n v="1"/>
    <n v="510"/>
    <x v="0"/>
    <m/>
    <n v="0"/>
    <m/>
    <m/>
    <n v="101"/>
    <s v="STREET"/>
    <m/>
    <m/>
    <s v="IC"/>
    <s v="Invest Cont"/>
    <n v="510"/>
    <m/>
    <m/>
    <m/>
    <s v="1200 N  HOOVER                       ST"/>
    <m/>
    <n v="34.093499999999999"/>
    <n v="-118.2846"/>
  </r>
  <r>
    <n v="200909159"/>
    <d v="2020-04-30T00:00:00"/>
    <x v="173"/>
    <n v="1015"/>
    <n v="9"/>
    <x v="3"/>
    <n v="915"/>
    <n v="2"/>
    <n v="354"/>
    <x v="14"/>
    <s v="0377 1822 0930"/>
    <n v="39"/>
    <s v="M"/>
    <s v="W"/>
    <n v="402"/>
    <s v="MARKET"/>
    <m/>
    <m/>
    <s v="IC"/>
    <s v="Invest Cont"/>
    <n v="354"/>
    <m/>
    <m/>
    <m/>
    <s v="14300    VANOWEN                      ST"/>
    <m/>
    <n v="34.197600000000001"/>
    <n v="-118.4443"/>
  </r>
  <r>
    <n v="200514115"/>
    <d v="2020-09-14T00:00:00"/>
    <x v="311"/>
    <n v="1700"/>
    <n v="5"/>
    <x v="10"/>
    <n v="519"/>
    <n v="1"/>
    <n v="510"/>
    <x v="0"/>
    <m/>
    <n v="0"/>
    <m/>
    <m/>
    <n v="104"/>
    <s v="DRIVEWAY"/>
    <m/>
    <m/>
    <s v="IC"/>
    <s v="Invest Cont"/>
    <n v="510"/>
    <m/>
    <m/>
    <m/>
    <s v="1300    COIL                         AV"/>
    <m/>
    <n v="33.7911"/>
    <n v="-118.2441"/>
  </r>
  <r>
    <n v="201113635"/>
    <d v="2020-09-15T00:00:00"/>
    <x v="311"/>
    <n v="2300"/>
    <n v="11"/>
    <x v="7"/>
    <n v="1153"/>
    <n v="2"/>
    <n v="740"/>
    <x v="21"/>
    <s v="0329 1300 1202 1307"/>
    <n v="67"/>
    <s v="F"/>
    <s v="W"/>
    <n v="104"/>
    <s v="DRIVEWAY"/>
    <m/>
    <m/>
    <s v="IC"/>
    <s v="Invest Cont"/>
    <n v="740"/>
    <m/>
    <m/>
    <m/>
    <s v="2400    NOTTINGHAM                   AV"/>
    <m/>
    <n v="34.1098"/>
    <n v="-118.3039"/>
  </r>
  <r>
    <n v="200600786"/>
    <d v="2020-08-06T00:00:00"/>
    <x v="115"/>
    <n v="1955"/>
    <n v="6"/>
    <x v="9"/>
    <n v="646"/>
    <n v="1"/>
    <n v="230"/>
    <x v="13"/>
    <s v="0416 2004 1402 1822"/>
    <n v="0"/>
    <s v="M"/>
    <s v="B"/>
    <n v="102"/>
    <s v="SIDEWALK"/>
    <n v="308"/>
    <s v="STICK"/>
    <s v="AO"/>
    <s v="Adult Other"/>
    <n v="230"/>
    <m/>
    <m/>
    <m/>
    <s v="CHEROKEE"/>
    <s v="SELMA"/>
    <n v="34.099699999999999"/>
    <n v="-118.33499999999999"/>
  </r>
  <r>
    <n v="200906423"/>
    <d v="2020-02-24T00:00:00"/>
    <x v="100"/>
    <n v="1730"/>
    <n v="9"/>
    <x v="3"/>
    <n v="952"/>
    <n v="1"/>
    <n v="510"/>
    <x v="0"/>
    <m/>
    <n v="0"/>
    <m/>
    <m/>
    <n v="108"/>
    <s v="PARKING LOT"/>
    <m/>
    <m/>
    <s v="IC"/>
    <s v="Invest Cont"/>
    <n v="510"/>
    <m/>
    <m/>
    <m/>
    <s v="15100    MAGNOLIA                     BL"/>
    <m/>
    <n v="34.168399999999998"/>
    <n v="-118.4586"/>
  </r>
  <r>
    <n v="200618579"/>
    <d v="2020-11-28T00:00:00"/>
    <x v="289"/>
    <n v="622"/>
    <n v="6"/>
    <x v="9"/>
    <n v="667"/>
    <n v="1"/>
    <n v="210"/>
    <x v="11"/>
    <s v="1300 0329 0400 0416 0408 1822"/>
    <n v="56"/>
    <s v="M"/>
    <s v="H"/>
    <n v="101"/>
    <s v="STREET"/>
    <n v="400"/>
    <s v="STRONG-ARM (HANDS, FIST, FEET OR BODILY FORCE)"/>
    <s v="IC"/>
    <s v="Invest Cont"/>
    <n v="210"/>
    <m/>
    <m/>
    <m/>
    <s v="SUNSET"/>
    <s v="VAN NESS"/>
    <n v="34.098100000000002"/>
    <n v="-118.3158"/>
  </r>
  <r>
    <n v="200809526"/>
    <d v="2020-05-16T00:00:00"/>
    <x v="78"/>
    <n v="1600"/>
    <n v="8"/>
    <x v="12"/>
    <n v="849"/>
    <n v="1"/>
    <n v="480"/>
    <x v="2"/>
    <s v="0344 1822"/>
    <n v="51"/>
    <s v="M"/>
    <s v="H"/>
    <n v="123"/>
    <s v="PARKING UNDERGROUND/BUILDING"/>
    <m/>
    <m/>
    <s v="IC"/>
    <s v="Invest Cont"/>
    <n v="480"/>
    <m/>
    <m/>
    <m/>
    <s v="800 S  SHERBOURNE                   DR"/>
    <m/>
    <n v="34.063000000000002"/>
    <n v="-118.3793"/>
  </r>
  <r>
    <n v="200114785"/>
    <d v="2020-07-13T00:00:00"/>
    <x v="247"/>
    <n v="1930"/>
    <n v="1"/>
    <x v="1"/>
    <n v="157"/>
    <n v="1"/>
    <n v="230"/>
    <x v="13"/>
    <s v="0416 1822 1218 2004"/>
    <n v="50"/>
    <s v="M"/>
    <s v="B"/>
    <n v="101"/>
    <s v="STREET"/>
    <n v="312"/>
    <s v="PIPE/METAL PIPE"/>
    <s v="IC"/>
    <s v="Invest Cont"/>
    <n v="230"/>
    <m/>
    <m/>
    <m/>
    <s v="6TH"/>
    <s v="SAN PEDRO"/>
    <n v="34.042299999999997"/>
    <n v="-118.2453"/>
  </r>
  <r>
    <n v="200108473"/>
    <d v="2020-03-05T00:00:00"/>
    <x v="324"/>
    <n v="1"/>
    <n v="1"/>
    <x v="1"/>
    <n v="123"/>
    <n v="1"/>
    <n v="821"/>
    <x v="79"/>
    <s v="1218 0519 2004 1202 2060 2034 1822 2033"/>
    <n v="62"/>
    <s v="F"/>
    <s v="B"/>
    <n v="101"/>
    <s v="STREET"/>
    <n v="500"/>
    <s v="UNKNOWN WEAPON/OTHER WEAPON"/>
    <s v="IC"/>
    <s v="Invest Cont"/>
    <n v="821"/>
    <m/>
    <m/>
    <m/>
    <s v="BROADWAY"/>
    <s v="1ST"/>
    <n v="34.052399999999999"/>
    <n v="-118.2467"/>
  </r>
  <r>
    <n v="200216513"/>
    <d v="2020-10-22T00:00:00"/>
    <x v="36"/>
    <n v="1200"/>
    <n v="2"/>
    <x v="5"/>
    <n v="241"/>
    <n v="2"/>
    <n v="662"/>
    <x v="17"/>
    <s v="0344 1822"/>
    <n v="52"/>
    <s v="F"/>
    <s v="O"/>
    <n v="501"/>
    <s v="SINGLE FAMILY DWELLING"/>
    <m/>
    <m/>
    <s v="IC"/>
    <s v="Invest Cont"/>
    <n v="662"/>
    <m/>
    <m/>
    <m/>
    <s v="300 S  OCCIDENTAL                   BL"/>
    <m/>
    <n v="34.064900000000002"/>
    <n v="-118.2838"/>
  </r>
  <r>
    <n v="201307094"/>
    <d v="2020-02-25T00:00:00"/>
    <x v="309"/>
    <n v="1"/>
    <n v="13"/>
    <x v="6"/>
    <n v="1362"/>
    <n v="1"/>
    <n v="510"/>
    <x v="0"/>
    <m/>
    <n v="0"/>
    <m/>
    <m/>
    <n v="101"/>
    <s v="STREET"/>
    <m/>
    <m/>
    <s v="IC"/>
    <s v="Invest Cont"/>
    <n v="510"/>
    <m/>
    <m/>
    <m/>
    <s v="100 E  47TH                         ST"/>
    <m/>
    <n v="34.001100000000001"/>
    <n v="-118.274"/>
  </r>
  <r>
    <n v="200310240"/>
    <d v="2020-04-20T00:00:00"/>
    <x v="257"/>
    <n v="1700"/>
    <n v="3"/>
    <x v="2"/>
    <n v="362"/>
    <n v="2"/>
    <n v="624"/>
    <x v="15"/>
    <s v="1822 0342 0416 0446 0448 1238 1202 0319"/>
    <n v="64"/>
    <s v="M"/>
    <s v="B"/>
    <n v="116"/>
    <s v="OTHER/OUTSIDE"/>
    <n v="400"/>
    <s v="STRONG-ARM (HANDS, FIST, FEET OR BODILY FORCE)"/>
    <s v="IC"/>
    <s v="Invest Cont"/>
    <n v="624"/>
    <m/>
    <m/>
    <m/>
    <s v="4000    COCO                         AV"/>
    <m/>
    <n v="34.014099999999999"/>
    <n v="-118.3501"/>
  </r>
  <r>
    <n v="200713259"/>
    <d v="2020-08-28T00:00:00"/>
    <x v="49"/>
    <n v="2130"/>
    <n v="7"/>
    <x v="0"/>
    <n v="774"/>
    <n v="1"/>
    <n v="230"/>
    <x v="13"/>
    <s v="0416 1822"/>
    <n v="25"/>
    <s v="F"/>
    <s v="B"/>
    <n v="101"/>
    <s v="STREET"/>
    <n v="102"/>
    <s v="HAND GUN"/>
    <s v="IC"/>
    <s v="Invest Cont"/>
    <n v="230"/>
    <m/>
    <m/>
    <m/>
    <s v="WEST                         BL"/>
    <s v="WASHINGTON                   BL"/>
    <n v="34.043100000000003"/>
    <n v="-118.34820000000001"/>
  </r>
  <r>
    <n v="200707994"/>
    <d v="2020-04-04T00:00:00"/>
    <x v="42"/>
    <n v="2120"/>
    <n v="7"/>
    <x v="0"/>
    <n v="775"/>
    <n v="2"/>
    <n v="624"/>
    <x v="15"/>
    <n v="416"/>
    <n v="30"/>
    <s v="M"/>
    <s v="H"/>
    <n v="102"/>
    <s v="SIDEWALK"/>
    <n v="400"/>
    <s v="STRONG-ARM (HANDS, FIST, FEET OR BODILY FORCE)"/>
    <s v="AO"/>
    <s v="Adult Other"/>
    <n v="624"/>
    <m/>
    <m/>
    <m/>
    <s v="1700 S  RIMPAU                       BL"/>
    <m/>
    <n v="34.043999999999997"/>
    <n v="-118.3415"/>
  </r>
  <r>
    <n v="201014456"/>
    <d v="2020-10-27T00:00:00"/>
    <x v="176"/>
    <n v="1830"/>
    <n v="10"/>
    <x v="11"/>
    <n v="1029"/>
    <n v="1"/>
    <n v="510"/>
    <x v="0"/>
    <m/>
    <n v="0"/>
    <m/>
    <m/>
    <n v="108"/>
    <s v="PARKING LOT"/>
    <m/>
    <m/>
    <s v="IC"/>
    <s v="Invest Cont"/>
    <n v="510"/>
    <m/>
    <m/>
    <m/>
    <s v="16000    VANOWEN                      ST"/>
    <m/>
    <n v="34.197600000000001"/>
    <n v="-118.4799"/>
  </r>
  <r>
    <n v="200804215"/>
    <d v="2020-01-05T00:00:00"/>
    <x v="275"/>
    <n v="1845"/>
    <n v="8"/>
    <x v="12"/>
    <n v="895"/>
    <n v="2"/>
    <n v="740"/>
    <x v="21"/>
    <s v="0329 1609"/>
    <n v="0"/>
    <s v="X"/>
    <s v="X"/>
    <n v="514"/>
    <s v="GROUP HOME"/>
    <m/>
    <m/>
    <s v="AO"/>
    <s v="Adult Other"/>
    <n v="740"/>
    <m/>
    <m/>
    <m/>
    <s v="3200    MOTOR                        AV"/>
    <m/>
    <n v="34.030999999999999"/>
    <n v="-118.411"/>
  </r>
  <r>
    <n v="200809155"/>
    <d v="2020-05-06T00:00:00"/>
    <x v="162"/>
    <n v="100"/>
    <n v="8"/>
    <x v="12"/>
    <n v="889"/>
    <n v="2"/>
    <n v="626"/>
    <x v="10"/>
    <s v="2000 0448 0432 0400"/>
    <n v="46"/>
    <s v="F"/>
    <s v="H"/>
    <n v="501"/>
    <s v="SINGLE FAMILY DWELLING"/>
    <n v="400"/>
    <s v="STRONG-ARM (HANDS, FIST, FEET OR BODILY FORCE)"/>
    <s v="IC"/>
    <s v="Invest Cont"/>
    <n v="626"/>
    <m/>
    <m/>
    <m/>
    <s v="2000 S  GARTH                        AV"/>
    <m/>
    <n v="34.040799999999997"/>
    <n v="-118.37909999999999"/>
  </r>
  <r>
    <n v="201116262"/>
    <d v="2020-12-02T00:00:00"/>
    <x v="41"/>
    <n v="1129"/>
    <n v="11"/>
    <x v="7"/>
    <n v="1144"/>
    <n v="2"/>
    <n v="930"/>
    <x v="30"/>
    <s v="0913 1814 1202"/>
    <n v="72"/>
    <s v="F"/>
    <s v="W"/>
    <n v="501"/>
    <s v="SINGLE FAMILY DWELLING"/>
    <n v="511"/>
    <s v="VERBAL THREAT"/>
    <s v="IC"/>
    <s v="Invest Cont"/>
    <n v="930"/>
    <m/>
    <m/>
    <m/>
    <s v="2000    BALMER                       DR"/>
    <m/>
    <n v="34.095999999999997"/>
    <n v="-118.26649999999999"/>
  </r>
  <r>
    <n v="200317941"/>
    <d v="2020-09-27T00:00:00"/>
    <x v="67"/>
    <n v="100"/>
    <n v="3"/>
    <x v="2"/>
    <n v="398"/>
    <n v="2"/>
    <n v="740"/>
    <x v="21"/>
    <s v="1822 0329 1307"/>
    <n v="28"/>
    <s v="F"/>
    <s v="H"/>
    <n v="122"/>
    <s v="VEHICLE, PASSENGER/TRUCK"/>
    <m/>
    <m/>
    <s v="IC"/>
    <s v="Invest Cont"/>
    <n v="740"/>
    <m/>
    <m/>
    <m/>
    <s v="600 W  42ND                         PL"/>
    <m/>
    <n v="34.0062"/>
    <n v="-118.28570000000001"/>
  </r>
  <r>
    <n v="201109307"/>
    <d v="2020-05-13T00:00:00"/>
    <x v="165"/>
    <n v="600"/>
    <n v="11"/>
    <x v="7"/>
    <n v="1146"/>
    <n v="2"/>
    <n v="626"/>
    <x v="10"/>
    <s v="2000 0913 1813 0448"/>
    <n v="44"/>
    <s v="F"/>
    <s v="H"/>
    <n v="501"/>
    <s v="SINGLE FAMILY DWELLING"/>
    <n v="400"/>
    <s v="STRONG-ARM (HANDS, FIST, FEET OR BODILY FORCE)"/>
    <s v="AO"/>
    <s v="Adult Other"/>
    <n v="626"/>
    <m/>
    <m/>
    <m/>
    <s v="2800    PARTRIDGE                    AV"/>
    <m/>
    <n v="34.103000000000002"/>
    <n v="-118.24850000000001"/>
  </r>
  <r>
    <n v="200516022"/>
    <d v="2020-10-31T00:00:00"/>
    <x v="326"/>
    <n v="310"/>
    <n v="5"/>
    <x v="10"/>
    <n v="526"/>
    <n v="1"/>
    <n v="210"/>
    <x v="11"/>
    <s v="0449 1028 0355 0344 0432 0377"/>
    <n v="32"/>
    <s v="M"/>
    <s v="H"/>
    <n v="101"/>
    <s v="STREET"/>
    <n v="500"/>
    <s v="UNKNOWN WEAPON/OTHER WEAPON"/>
    <s v="IC"/>
    <s v="Invest Cont"/>
    <n v="210"/>
    <m/>
    <m/>
    <m/>
    <s v="ANAHEIM"/>
    <s v="MARINE"/>
    <n v="33.779899999999998"/>
    <n v="-118.2638"/>
  </r>
  <r>
    <n v="200120476"/>
    <d v="2020-11-03T00:00:00"/>
    <x v="312"/>
    <n v="840"/>
    <n v="1"/>
    <x v="1"/>
    <n v="152"/>
    <n v="1"/>
    <n v="230"/>
    <x v="13"/>
    <s v="1822 0411 1218 2033"/>
    <n v="38"/>
    <s v="M"/>
    <s v="B"/>
    <n v="102"/>
    <s v="SIDEWALK"/>
    <n v="200"/>
    <s v="KNIFE WITH BLADE 6INCHES OR LESS"/>
    <s v="IC"/>
    <s v="Invest Cont"/>
    <n v="230"/>
    <m/>
    <m/>
    <m/>
    <s v="7TH                          ST"/>
    <s v="OLIVE"/>
    <n v="34.046599999999998"/>
    <n v="-118.2555"/>
  </r>
  <r>
    <n v="201211457"/>
    <d v="2020-04-23T00:00:00"/>
    <x v="220"/>
    <n v="2300"/>
    <n v="12"/>
    <x v="8"/>
    <n v="1253"/>
    <n v="2"/>
    <n v="901"/>
    <x v="19"/>
    <s v="2038 0913 2004"/>
    <n v="61"/>
    <s v="F"/>
    <s v="B"/>
    <n v="501"/>
    <s v="SINGLE FAMILY DWELLING"/>
    <n v="515"/>
    <s v="PHYSICAL PRESENCE"/>
    <s v="IC"/>
    <s v="Invest Cont"/>
    <n v="901"/>
    <m/>
    <m/>
    <m/>
    <s v="7700 S  HARVARD                      BL"/>
    <m/>
    <n v="33.97"/>
    <n v="-118.3068"/>
  </r>
  <r>
    <n v="200204077"/>
    <d v="2020-01-02T00:00:00"/>
    <x v="205"/>
    <n v="1900"/>
    <n v="2"/>
    <x v="5"/>
    <n v="246"/>
    <n v="1"/>
    <n v="648"/>
    <x v="4"/>
    <m/>
    <n v="59"/>
    <s v="M"/>
    <s v="H"/>
    <n v="502"/>
    <s v="MULTI-UNIT DWELLING (APARTMENT, DUPLEX, ETC)"/>
    <m/>
    <m/>
    <s v="IC"/>
    <s v="Invest Cont"/>
    <n v="648"/>
    <m/>
    <m/>
    <m/>
    <s v="600 S  ALVARADO                     ST"/>
    <m/>
    <n v="34.059600000000003"/>
    <n v="-118.2749"/>
  </r>
  <r>
    <n v="200716124"/>
    <d v="2020-11-18T00:00:00"/>
    <x v="48"/>
    <n v="1600"/>
    <n v="7"/>
    <x v="0"/>
    <n v="785"/>
    <n v="1"/>
    <n v="330"/>
    <x v="1"/>
    <s v="1300 1307 0344"/>
    <n v="33"/>
    <s v="M"/>
    <s v="W"/>
    <n v="101"/>
    <s v="STREET"/>
    <m/>
    <m/>
    <s v="IC"/>
    <s v="Invest Cont"/>
    <n v="330"/>
    <m/>
    <m/>
    <m/>
    <s v="HILLCREST                    DR"/>
    <s v="WASHINGTON                   BL"/>
    <n v="34.0398"/>
    <n v="-118.33880000000001"/>
  </r>
  <r>
    <n v="200808948"/>
    <d v="2020-04-30T00:00:00"/>
    <x v="290"/>
    <n v="800"/>
    <n v="8"/>
    <x v="12"/>
    <n v="835"/>
    <n v="2"/>
    <n v="354"/>
    <x v="14"/>
    <n v="923"/>
    <n v="39"/>
    <s v="F"/>
    <s v="W"/>
    <n v="501"/>
    <s v="SINGLE FAMILY DWELLING"/>
    <m/>
    <m/>
    <s v="IC"/>
    <s v="Invest Cont"/>
    <n v="354"/>
    <m/>
    <m/>
    <m/>
    <s v="1800    MIDVALE                      AV"/>
    <m/>
    <n v="34.049300000000002"/>
    <n v="-118.4379"/>
  </r>
  <r>
    <n v="200917060"/>
    <d v="2020-11-10T00:00:00"/>
    <x v="130"/>
    <n v="1300"/>
    <n v="9"/>
    <x v="3"/>
    <n v="914"/>
    <n v="1"/>
    <n v="210"/>
    <x v="11"/>
    <s v="0344 1402 2004 0945 0400 0416 1822"/>
    <n v="59"/>
    <s v="F"/>
    <s v="W"/>
    <n v="102"/>
    <s v="SIDEWALK"/>
    <n v="400"/>
    <s v="STRONG-ARM (HANDS, FIST, FEET OR BODILY FORCE)"/>
    <s v="AA"/>
    <s v="Adult Arrest"/>
    <n v="210"/>
    <n v="998"/>
    <m/>
    <m/>
    <s v="VAN NUYS                     BL"/>
    <s v="HARTLAND"/>
    <n v="34.195099999999996"/>
    <n v="-118.4487"/>
  </r>
  <r>
    <n v="201214486"/>
    <d v="2020-06-11T00:00:00"/>
    <x v="79"/>
    <n v="1310"/>
    <n v="12"/>
    <x v="8"/>
    <n v="1268"/>
    <n v="2"/>
    <n v="624"/>
    <x v="15"/>
    <s v="0561 0913 2002 0443 0416"/>
    <n v="57"/>
    <s v="F"/>
    <s v="B"/>
    <n v="502"/>
    <s v="MULTI-UNIT DWELLING (APARTMENT, DUPLEX, ETC)"/>
    <n v="400"/>
    <s v="STRONG-ARM (HANDS, FIST, FEET OR BODILY FORCE)"/>
    <s v="IC"/>
    <s v="Invest Cont"/>
    <n v="624"/>
    <m/>
    <m/>
    <m/>
    <s v="200 E  84TH                         ST"/>
    <m/>
    <n v="33.962800000000001"/>
    <n v="-118.2717"/>
  </r>
  <r>
    <n v="200715486"/>
    <d v="2020-10-30T00:00:00"/>
    <x v="297"/>
    <n v="1220"/>
    <n v="7"/>
    <x v="0"/>
    <n v="701"/>
    <n v="2"/>
    <n v="740"/>
    <x v="21"/>
    <s v="1309 0329 0202 1822"/>
    <n v="19"/>
    <s v="M"/>
    <s v="O"/>
    <n v="102"/>
    <s v="SIDEWALK"/>
    <m/>
    <m/>
    <s v="IC"/>
    <s v="Invest Cont"/>
    <n v="740"/>
    <m/>
    <m/>
    <m/>
    <s v="500 N  FAIRFAX                      AV"/>
    <m/>
    <n v="34.084699999999998"/>
    <n v="-118.3686"/>
  </r>
  <r>
    <n v="201106274"/>
    <d v="2020-02-20T00:00:00"/>
    <x v="100"/>
    <n v="340"/>
    <n v="11"/>
    <x v="7"/>
    <n v="1172"/>
    <n v="2"/>
    <n v="626"/>
    <x v="10"/>
    <s v="0400 1601 2000 1814"/>
    <n v="48"/>
    <s v="F"/>
    <s v="H"/>
    <n v="501"/>
    <s v="SINGLE FAMILY DWELLING"/>
    <n v="400"/>
    <s v="STRONG-ARM (HANDS, FIST, FEET OR BODILY FORCE)"/>
    <s v="AO"/>
    <s v="Adult Other"/>
    <n v="626"/>
    <m/>
    <m/>
    <m/>
    <s v="1300    WESTERLY                     TR"/>
    <m/>
    <n v="34.084800000000001"/>
    <n v="-118.2731"/>
  </r>
  <r>
    <n v="200507931"/>
    <d v="2020-04-03T00:00:00"/>
    <x v="321"/>
    <n v="1640"/>
    <n v="5"/>
    <x v="10"/>
    <n v="541"/>
    <n v="1"/>
    <n v="330"/>
    <x v="1"/>
    <s v="0344 1300"/>
    <n v="40"/>
    <s v="F"/>
    <s v="K"/>
    <n v="108"/>
    <s v="PARKING LOT"/>
    <m/>
    <m/>
    <s v="IC"/>
    <s v="Invest Cont"/>
    <n v="330"/>
    <m/>
    <m/>
    <m/>
    <s v="1400    BRETT                        PL"/>
    <m/>
    <n v="33.7562"/>
    <n v="-118.3065"/>
  </r>
  <r>
    <n v="200405710"/>
    <d v="2020-02-14T00:00:00"/>
    <x v="27"/>
    <n v="2200"/>
    <n v="4"/>
    <x v="4"/>
    <n v="437"/>
    <n v="2"/>
    <n v="740"/>
    <x v="21"/>
    <s v="0329 1300 1100"/>
    <n v="34"/>
    <s v="F"/>
    <s v="H"/>
    <n v="101"/>
    <s v="STREET"/>
    <m/>
    <m/>
    <s v="IC"/>
    <s v="Invest Cont"/>
    <n v="740"/>
    <m/>
    <m/>
    <m/>
    <s v="2000 N  ROWAN                        AV"/>
    <m/>
    <n v="34.0655"/>
    <n v="-118.188"/>
  </r>
  <r>
    <n v="200311767"/>
    <d v="2020-05-23T00:00:00"/>
    <x v="293"/>
    <n v="1630"/>
    <n v="3"/>
    <x v="2"/>
    <n v="355"/>
    <n v="2"/>
    <n v="624"/>
    <x v="15"/>
    <s v="1822 0378 0416 0446"/>
    <n v="20"/>
    <s v="M"/>
    <s v="H"/>
    <n v="102"/>
    <s v="SIDEWALK"/>
    <n v="400"/>
    <s v="STRONG-ARM (HANDS, FIST, FEET OR BODILY FORCE)"/>
    <s v="IC"/>
    <s v="Invest Cont"/>
    <n v="624"/>
    <m/>
    <m/>
    <m/>
    <s v="WESTERN                      AV"/>
    <s v="JEFFERSON                    BL"/>
    <n v="34.025599999999997"/>
    <n v="-118.30889999999999"/>
  </r>
  <r>
    <n v="200312121"/>
    <d v="2020-05-31T00:00:00"/>
    <x v="299"/>
    <n v="800"/>
    <n v="3"/>
    <x v="2"/>
    <n v="343"/>
    <n v="1"/>
    <n v="310"/>
    <x v="5"/>
    <s v="0329 1822 1609"/>
    <n v="0"/>
    <s v="X"/>
    <s v="X"/>
    <n v="229"/>
    <s v="CHECK CASHING*"/>
    <m/>
    <m/>
    <s v="IC"/>
    <s v="Invest Cont"/>
    <n v="310"/>
    <m/>
    <m/>
    <m/>
    <s v="3600 S  LA BREA                      AV"/>
    <m/>
    <n v="34.0199"/>
    <n v="-118.3608"/>
  </r>
  <r>
    <n v="200514176"/>
    <d v="2020-09-15T00:00:00"/>
    <x v="260"/>
    <n v="1200"/>
    <n v="5"/>
    <x v="10"/>
    <n v="503"/>
    <n v="1"/>
    <n v="330"/>
    <x v="1"/>
    <s v="1300 0344"/>
    <n v="25"/>
    <s v="M"/>
    <s v="A"/>
    <n v="101"/>
    <s v="STREET"/>
    <m/>
    <m/>
    <s v="IC"/>
    <s v="Invest Cont"/>
    <n v="330"/>
    <m/>
    <m/>
    <m/>
    <s v="800 W  255TH                        ST"/>
    <m/>
    <n v="33.7928"/>
    <n v="-118.289"/>
  </r>
  <r>
    <n v="200316336"/>
    <d v="2020-08-26T00:00:00"/>
    <x v="319"/>
    <n v="430"/>
    <n v="3"/>
    <x v="2"/>
    <n v="373"/>
    <n v="1"/>
    <n v="230"/>
    <x v="13"/>
    <s v="0416 0903 1309 1514 1822 2055"/>
    <n v="47"/>
    <s v="M"/>
    <s v="B"/>
    <n v="108"/>
    <s v="PARKING LOT"/>
    <n v="307"/>
    <s v="VEHICLE"/>
    <s v="IC"/>
    <s v="Invest Cont"/>
    <n v="230"/>
    <m/>
    <m/>
    <m/>
    <s v="3700    CRENSHAW                     BL"/>
    <m/>
    <n v="34.019399999999997"/>
    <n v="-118.3351"/>
  </r>
  <r>
    <n v="200810187"/>
    <d v="2020-06-01T00:00:00"/>
    <x v="156"/>
    <n v="1300"/>
    <n v="8"/>
    <x v="12"/>
    <n v="851"/>
    <n v="1"/>
    <n v="440"/>
    <x v="20"/>
    <n v="394"/>
    <n v="25"/>
    <s v="M"/>
    <s v="X"/>
    <n v="504"/>
    <s v="OTHER RESIDENCE"/>
    <m/>
    <m/>
    <s v="IC"/>
    <s v="Invest Cont"/>
    <n v="440"/>
    <m/>
    <m/>
    <m/>
    <s v="1500 S  BUNDY                        DR"/>
    <m/>
    <n v="34.040599999999998"/>
    <n v="-118.4633"/>
  </r>
  <r>
    <n v="200112435"/>
    <d v="2020-05-31T00:00:00"/>
    <x v="14"/>
    <n v="218"/>
    <n v="1"/>
    <x v="1"/>
    <n v="162"/>
    <n v="1"/>
    <n v="310"/>
    <x v="5"/>
    <s v="1609 0344 1822 0375 0329 1420"/>
    <n v="0"/>
    <s v="M"/>
    <s v="W"/>
    <n v="411"/>
    <s v="PET STORE"/>
    <m/>
    <m/>
    <s v="IC"/>
    <s v="Invest Cont"/>
    <n v="310"/>
    <m/>
    <m/>
    <m/>
    <s v="800 S  HOPE                         ST"/>
    <m/>
    <n v="34.046599999999998"/>
    <n v="-118.259"/>
  </r>
  <r>
    <n v="201215158"/>
    <d v="2020-06-22T00:00:00"/>
    <x v="269"/>
    <n v="1810"/>
    <n v="12"/>
    <x v="8"/>
    <n v="1205"/>
    <n v="1"/>
    <n v="230"/>
    <x v="13"/>
    <s v="0302 1822 1310"/>
    <n v="37"/>
    <s v="M"/>
    <s v="H"/>
    <n v="101"/>
    <s v="STREET"/>
    <n v="106"/>
    <s v="UNKNOWN FIREARM"/>
    <s v="IC"/>
    <s v="Invest Cont"/>
    <n v="230"/>
    <m/>
    <m/>
    <m/>
    <s v="RAYMOND                      ST"/>
    <s v="51ST                         ST"/>
    <n v="33.996899999999997"/>
    <n v="-118.298"/>
  </r>
  <r>
    <n v="201011016"/>
    <d v="2020-07-15T00:00:00"/>
    <x v="110"/>
    <n v="1445"/>
    <n v="10"/>
    <x v="11"/>
    <n v="1008"/>
    <n v="2"/>
    <n v="354"/>
    <x v="14"/>
    <s v="0935 1402 1822 0930 1420"/>
    <n v="0"/>
    <s v="M"/>
    <s v="O"/>
    <n v="243"/>
    <s v="DIY CENTER (LOWE'S,HOME DEPOT,OSH,CONTRACTORS WAREHOUSE)"/>
    <m/>
    <m/>
    <s v="AO"/>
    <s v="Adult Other"/>
    <n v="354"/>
    <n v="998"/>
    <m/>
    <m/>
    <s v="16800    ROSCOE                       BL"/>
    <m/>
    <n v="34.220599999999997"/>
    <n v="-118.4982"/>
  </r>
  <r>
    <n v="201105481"/>
    <d v="2020-02-03T00:00:00"/>
    <x v="233"/>
    <n v="1510"/>
    <n v="11"/>
    <x v="7"/>
    <n v="1162"/>
    <n v="1"/>
    <n v="350"/>
    <x v="60"/>
    <s v="0344 0448 0910 1251 0216 1822 0400 0346"/>
    <n v="11"/>
    <s v="M"/>
    <s v="H"/>
    <n v="908"/>
    <s v="MTA - RED LINE - VERMONT/SUNSET"/>
    <n v="400"/>
    <s v="STRONG-ARM (HANDS, FIST, FEET OR BODILY FORCE)"/>
    <s v="IC"/>
    <s v="Invest Cont"/>
    <n v="350"/>
    <m/>
    <m/>
    <m/>
    <s v="1500 N  VERMONT                      AV"/>
    <m/>
    <n v="34.098199999999999"/>
    <n v="-118.29179999999999"/>
  </r>
  <r>
    <n v="200508512"/>
    <d v="2020-04-21T00:00:00"/>
    <x v="32"/>
    <n v="50"/>
    <n v="5"/>
    <x v="10"/>
    <n v="526"/>
    <n v="2"/>
    <n v="901"/>
    <x v="19"/>
    <s v="2000 2038"/>
    <n v="28"/>
    <s v="F"/>
    <s v="O"/>
    <n v="502"/>
    <s v="MULTI-UNIT DWELLING (APARTMENT, DUPLEX, ETC)"/>
    <m/>
    <m/>
    <s v="IC"/>
    <s v="Invest Cont"/>
    <n v="901"/>
    <m/>
    <m/>
    <m/>
    <s v="900 N  FRIES                        AV"/>
    <m/>
    <n v="33.781500000000001"/>
    <n v="-118.265"/>
  </r>
  <r>
    <n v="200415585"/>
    <d v="2020-12-04T00:00:00"/>
    <x v="9"/>
    <n v="340"/>
    <n v="4"/>
    <x v="4"/>
    <n v="499"/>
    <n v="2"/>
    <n v="354"/>
    <x v="14"/>
    <n v="100"/>
    <n v="22"/>
    <s v="F"/>
    <s v="H"/>
    <n v="501"/>
    <s v="SINGLE FAMILY DWELLING"/>
    <m/>
    <m/>
    <s v="IC"/>
    <s v="Invest Cont"/>
    <n v="354"/>
    <m/>
    <m/>
    <m/>
    <s v="3500    BESWICK                      ST"/>
    <m/>
    <n v="34.021799999999999"/>
    <n v="-118.1986"/>
  </r>
  <r>
    <n v="200406629"/>
    <d v="2020-03-07T00:00:00"/>
    <x v="330"/>
    <n v="1630"/>
    <n v="4"/>
    <x v="4"/>
    <n v="421"/>
    <n v="1"/>
    <n v="331"/>
    <x v="23"/>
    <n v="344"/>
    <n v="39"/>
    <s v="M"/>
    <s v="H"/>
    <n v="108"/>
    <s v="PARKING LOT"/>
    <m/>
    <m/>
    <s v="IC"/>
    <s v="Invest Cont"/>
    <n v="331"/>
    <m/>
    <m/>
    <m/>
    <s v="1700 N  SPRING                       ST"/>
    <m/>
    <n v="34.071399999999997"/>
    <n v="-118.223"/>
  </r>
  <r>
    <n v="200109373"/>
    <d v="2020-03-18T00:00:00"/>
    <x v="104"/>
    <n v="130"/>
    <n v="1"/>
    <x v="1"/>
    <n v="152"/>
    <n v="1"/>
    <n v="480"/>
    <x v="2"/>
    <s v="0344 1202 1822 0397"/>
    <n v="63"/>
    <s v="M"/>
    <s v="W"/>
    <n v="108"/>
    <s v="PARKING LOT"/>
    <m/>
    <m/>
    <s v="IC"/>
    <s v="Invest Cont"/>
    <n v="480"/>
    <m/>
    <m/>
    <m/>
    <s v="600 S  GRAND                        AV"/>
    <m/>
    <n v="34.0488"/>
    <n v="-118.25530000000001"/>
  </r>
  <r>
    <n v="200114944"/>
    <d v="2020-07-17T00:00:00"/>
    <x v="51"/>
    <n v="1400"/>
    <n v="1"/>
    <x v="1"/>
    <n v="111"/>
    <n v="1"/>
    <n v="330"/>
    <x v="1"/>
    <s v="1307 1822 0329 0352 1609 0344"/>
    <n v="27"/>
    <s v="F"/>
    <s v="B"/>
    <n v="103"/>
    <s v="ALLEY"/>
    <m/>
    <m/>
    <s v="IC"/>
    <s v="Invest Cont"/>
    <n v="330"/>
    <m/>
    <m/>
    <m/>
    <s v="400    BAMBOO                       LN"/>
    <m/>
    <n v="34.065800000000003"/>
    <n v="-118.2366"/>
  </r>
  <r>
    <n v="200217221"/>
    <d v="2020-11-09T00:00:00"/>
    <x v="68"/>
    <n v="2200"/>
    <n v="2"/>
    <x v="5"/>
    <n v="257"/>
    <n v="2"/>
    <n v="740"/>
    <x v="21"/>
    <s v="0329 1300 0311"/>
    <n v="26"/>
    <s v="F"/>
    <s v="B"/>
    <n v="122"/>
    <s v="VEHICLE, PASSENGER/TRUCK"/>
    <m/>
    <m/>
    <s v="IC"/>
    <s v="Invest Cont"/>
    <n v="740"/>
    <m/>
    <m/>
    <m/>
    <s v="500 S  UNION                        AV"/>
    <m/>
    <n v="34.059199999999997"/>
    <n v="-118.2687"/>
  </r>
  <r>
    <n v="200104871"/>
    <d v="2020-01-12T00:00:00"/>
    <x v="241"/>
    <n v="1600"/>
    <n v="1"/>
    <x v="1"/>
    <n v="192"/>
    <n v="1"/>
    <n v="330"/>
    <x v="1"/>
    <s v="1307 1609 0344 1822 0329"/>
    <n v="23"/>
    <s v="F"/>
    <s v="B"/>
    <n v="101"/>
    <s v="STREET"/>
    <m/>
    <m/>
    <s v="IC"/>
    <s v="Invest Cont"/>
    <n v="330"/>
    <m/>
    <m/>
    <m/>
    <s v="17TH"/>
    <s v="GRAND"/>
    <n v="34.0349"/>
    <n v="-118.2668"/>
  </r>
  <r>
    <n v="200709372"/>
    <d v="2020-05-17T00:00:00"/>
    <x v="135"/>
    <n v="330"/>
    <n v="7"/>
    <x v="0"/>
    <n v="784"/>
    <n v="2"/>
    <n v="740"/>
    <x v="21"/>
    <s v="1300 0329"/>
    <n v="51"/>
    <s v="M"/>
    <s v="H"/>
    <n v="104"/>
    <s v="DRIVEWAY"/>
    <m/>
    <m/>
    <s v="IC"/>
    <s v="Invest Cont"/>
    <n v="740"/>
    <m/>
    <m/>
    <m/>
    <s v="2000 S  REDONDO                      BL"/>
    <m/>
    <n v="34.040199999999999"/>
    <n v="-118.3532"/>
  </r>
  <r>
    <n v="200915445"/>
    <d v="2020-10-03T00:00:00"/>
    <x v="263"/>
    <n v="1630"/>
    <n v="9"/>
    <x v="3"/>
    <n v="923"/>
    <n v="2"/>
    <n v="624"/>
    <x v="15"/>
    <s v="0416 0446"/>
    <n v="28"/>
    <s v="F"/>
    <s v="H"/>
    <n v="501"/>
    <s v="SINGLE FAMILY DWELLING"/>
    <n v="400"/>
    <s v="STRONG-ARM (HANDS, FIST, FEET OR BODILY FORCE)"/>
    <s v="AO"/>
    <s v="Adult Other"/>
    <n v="624"/>
    <m/>
    <m/>
    <m/>
    <s v="14500    HAMLIN                       ST"/>
    <m/>
    <n v="34.188699999999997"/>
    <n v="-118.4487"/>
  </r>
  <r>
    <n v="200805542"/>
    <d v="2020-02-04T00:00:00"/>
    <x v="253"/>
    <n v="350"/>
    <n v="8"/>
    <x v="12"/>
    <n v="853"/>
    <n v="1"/>
    <n v="442"/>
    <x v="16"/>
    <s v="0325 1822"/>
    <n v="0"/>
    <s v="X"/>
    <s v="X"/>
    <n v="503"/>
    <s v="HOTEL"/>
    <m/>
    <m/>
    <s v="IC"/>
    <s v="Invest Cont"/>
    <n v="442"/>
    <m/>
    <m/>
    <m/>
    <s v="11200    SANTA MONICA                 BL"/>
    <m/>
    <n v="34.045200000000001"/>
    <n v="-118.453"/>
  </r>
  <r>
    <n v="200109157"/>
    <d v="2020-03-14T00:00:00"/>
    <x v="72"/>
    <n v="1600"/>
    <n v="1"/>
    <x v="1"/>
    <n v="191"/>
    <n v="1"/>
    <n v="310"/>
    <x v="5"/>
    <s v="0344 1822 1403 0329"/>
    <n v="49"/>
    <s v="M"/>
    <s v="W"/>
    <n v="213"/>
    <s v="WAREHOUSE"/>
    <m/>
    <m/>
    <s v="IC"/>
    <s v="Invest Cont"/>
    <n v="310"/>
    <m/>
    <m/>
    <m/>
    <s v="1400    WRIGHT                       ST"/>
    <m/>
    <n v="34.0398"/>
    <n v="-118.2726"/>
  </r>
  <r>
    <n v="201304299"/>
    <d v="2020-01-07T00:00:00"/>
    <x v="281"/>
    <n v="2100"/>
    <n v="13"/>
    <x v="6"/>
    <n v="1391"/>
    <n v="1"/>
    <n v="510"/>
    <x v="0"/>
    <m/>
    <n v="0"/>
    <m/>
    <m/>
    <n v="101"/>
    <s v="STREET"/>
    <m/>
    <m/>
    <s v="IC"/>
    <s v="Invest Cont"/>
    <n v="510"/>
    <m/>
    <m/>
    <m/>
    <s v="300 W  67TH                         ST"/>
    <m/>
    <n v="33.978999999999999"/>
    <n v="-118.2783"/>
  </r>
  <r>
    <n v="200310867"/>
    <d v="2020-05-04T00:00:00"/>
    <x v="180"/>
    <n v="2110"/>
    <n v="3"/>
    <x v="2"/>
    <n v="375"/>
    <n v="2"/>
    <n v="624"/>
    <x v="15"/>
    <s v="0913 0603 0361 0400"/>
    <n v="50"/>
    <s v="M"/>
    <s v="W"/>
    <n v="502"/>
    <s v="MULTI-UNIT DWELLING (APARTMENT, DUPLEX, ETC)"/>
    <n v="400"/>
    <s v="STRONG-ARM (HANDS, FIST, FEET OR BODILY FORCE)"/>
    <s v="IC"/>
    <s v="Invest Cont"/>
    <n v="624"/>
    <m/>
    <m/>
    <m/>
    <s v="1600    MIDDLETON                    PL"/>
    <m/>
    <n v="34.015500000000003"/>
    <n v="-118.30889999999999"/>
  </r>
  <r>
    <n v="200208283"/>
    <d v="2020-03-27T00:00:00"/>
    <x v="127"/>
    <n v="800"/>
    <n v="2"/>
    <x v="5"/>
    <n v="236"/>
    <n v="2"/>
    <n v="354"/>
    <x v="14"/>
    <s v="1202 0100 1822 0930"/>
    <n v="84"/>
    <s v="F"/>
    <s v="A"/>
    <n v="501"/>
    <s v="SINGLE FAMILY DWELLING"/>
    <m/>
    <m/>
    <s v="IC"/>
    <s v="Invest Cont"/>
    <n v="354"/>
    <m/>
    <m/>
    <m/>
    <s v="200 N  ALVARADO                     ST"/>
    <m/>
    <n v="34.067999999999998"/>
    <n v="-118.26949999999999"/>
  </r>
  <r>
    <n v="200605135"/>
    <d v="2020-01-26T00:00:00"/>
    <x v="227"/>
    <n v="2330"/>
    <n v="6"/>
    <x v="9"/>
    <n v="647"/>
    <n v="1"/>
    <n v="510"/>
    <x v="0"/>
    <m/>
    <n v="0"/>
    <m/>
    <m/>
    <n v="101"/>
    <s v="STREET"/>
    <m/>
    <m/>
    <s v="IC"/>
    <s v="Invest Cont"/>
    <n v="510"/>
    <m/>
    <m/>
    <m/>
    <s v="ARGYLE"/>
    <s v="SUNSET"/>
    <n v="34.097999999999999"/>
    <n v="-118.3252"/>
  </r>
  <r>
    <n v="200110893"/>
    <d v="2020-04-23T00:00:00"/>
    <x v="220"/>
    <n v="1020"/>
    <n v="1"/>
    <x v="1"/>
    <n v="127"/>
    <n v="2"/>
    <n v="740"/>
    <x v="21"/>
    <s v="0329 2004 1822"/>
    <n v="57"/>
    <s v="F"/>
    <s v="H"/>
    <n v="123"/>
    <s v="PARKING UNDERGROUND/BUILDING"/>
    <m/>
    <m/>
    <s v="AA"/>
    <s v="Adult Arrest"/>
    <n v="740"/>
    <m/>
    <m/>
    <m/>
    <s v="1ST                          ST"/>
    <s v="JUDGE JOHN A                 ST"/>
    <n v="34.052700000000002"/>
    <n v="-118.2398"/>
  </r>
  <r>
    <n v="200814774"/>
    <d v="2020-10-02T00:00:00"/>
    <x v="163"/>
    <n v="910"/>
    <n v="8"/>
    <x v="12"/>
    <n v="881"/>
    <n v="2"/>
    <n v="624"/>
    <x v="15"/>
    <s v="0416 1218 2004 1822"/>
    <n v="33"/>
    <s v="F"/>
    <s v="H"/>
    <n v="101"/>
    <s v="STREET"/>
    <n v="400"/>
    <s v="STRONG-ARM (HANDS, FIST, FEET OR BODILY FORCE)"/>
    <s v="IC"/>
    <s v="Invest Cont"/>
    <n v="624"/>
    <m/>
    <m/>
    <m/>
    <s v="EXPOSITION"/>
    <s v="CARMELINA"/>
    <n v="34.030799999999999"/>
    <n v="-118.4559"/>
  </r>
  <r>
    <n v="200208586"/>
    <d v="2020-04-05T00:00:00"/>
    <x v="42"/>
    <n v="1800"/>
    <n v="2"/>
    <x v="5"/>
    <n v="248"/>
    <n v="1"/>
    <n v="420"/>
    <x v="33"/>
    <m/>
    <n v="0"/>
    <m/>
    <m/>
    <n v="101"/>
    <s v="STREET"/>
    <m/>
    <m/>
    <s v="IC"/>
    <s v="Invest Cont"/>
    <n v="420"/>
    <m/>
    <m/>
    <m/>
    <s v="5TH"/>
    <s v="HARTFORD"/>
    <n v="34.055700000000002"/>
    <n v="-118.2645"/>
  </r>
  <r>
    <n v="201213506"/>
    <d v="2020-05-21T00:00:00"/>
    <x v="267"/>
    <n v="2330"/>
    <n v="12"/>
    <x v="8"/>
    <n v="1269"/>
    <n v="1"/>
    <n v="230"/>
    <x v="13"/>
    <s v="0429 1822 0448 0449"/>
    <n v="66"/>
    <s v="F"/>
    <s v="B"/>
    <n v="101"/>
    <s v="STREET"/>
    <n v="102"/>
    <s v="HAND GUN"/>
    <s v="IC"/>
    <s v="Invest Cont"/>
    <n v="230"/>
    <m/>
    <m/>
    <m/>
    <s v="81ST                         ST"/>
    <s v="AVALON                       ST"/>
    <n v="33.965600000000002"/>
    <n v="-118.2651"/>
  </r>
  <r>
    <n v="200711364"/>
    <d v="2020-07-07T00:00:00"/>
    <x v="101"/>
    <n v="2000"/>
    <n v="7"/>
    <x v="0"/>
    <n v="736"/>
    <n v="1"/>
    <n v="330"/>
    <x v="1"/>
    <s v="1300 1307 0344"/>
    <n v="38"/>
    <s v="M"/>
    <s v="O"/>
    <n v="116"/>
    <s v="OTHER/OUTSIDE"/>
    <m/>
    <m/>
    <s v="IC"/>
    <s v="Invest Cont"/>
    <n v="330"/>
    <m/>
    <m/>
    <m/>
    <s v="300 S  CLOVERDALE                   AV"/>
    <m/>
    <n v="34.068600000000004"/>
    <n v="-118.3462"/>
  </r>
  <r>
    <n v="200918280"/>
    <d v="2020-12-10T00:00:00"/>
    <x v="76"/>
    <n v="2359"/>
    <n v="9"/>
    <x v="3"/>
    <n v="932"/>
    <n v="2"/>
    <n v="354"/>
    <x v="14"/>
    <s v="0377 1822 0100 0924"/>
    <n v="59"/>
    <s v="M"/>
    <s v="W"/>
    <n v="702"/>
    <s v="OFFICE BUILDING/OFFICE"/>
    <m/>
    <m/>
    <s v="IC"/>
    <s v="Invest Cont"/>
    <n v="354"/>
    <m/>
    <m/>
    <m/>
    <s v="14900    DELANO                       ST"/>
    <m/>
    <n v="34.182600000000001"/>
    <n v="-118.4575"/>
  </r>
  <r>
    <n v="201226070"/>
    <d v="2020-12-09T00:00:00"/>
    <x v="308"/>
    <n v="1625"/>
    <n v="12"/>
    <x v="8"/>
    <n v="1252"/>
    <n v="1"/>
    <n v="210"/>
    <x v="11"/>
    <s v="0344 0400 0444 0421 1402 1822 2004 0916"/>
    <n v="37"/>
    <s v="F"/>
    <s v="B"/>
    <n v="101"/>
    <s v="STREET"/>
    <n v="400"/>
    <s v="STRONG-ARM (HANDS, FIST, FEET OR BODILY FORCE)"/>
    <s v="AA"/>
    <s v="Adult Arrest"/>
    <n v="210"/>
    <n v="998"/>
    <m/>
    <m/>
    <s v="2400 W  75TH                         ST"/>
    <m/>
    <n v="33.971899999999998"/>
    <n v="-118.32210000000001"/>
  </r>
  <r>
    <n v="200200692"/>
    <d v="2020-05-05T00:00:00"/>
    <x v="96"/>
    <n v="1555"/>
    <n v="2"/>
    <x v="5"/>
    <n v="245"/>
    <n v="2"/>
    <n v="946"/>
    <x v="8"/>
    <n v="2004"/>
    <n v="19"/>
    <s v="X"/>
    <s v="X"/>
    <n v="101"/>
    <s v="STREET"/>
    <m/>
    <m/>
    <s v="IC"/>
    <s v="Invest Cont"/>
    <n v="946"/>
    <m/>
    <m/>
    <m/>
    <s v="2200 W  6TH                          ST"/>
    <m/>
    <n v="34.060099999999998"/>
    <n v="-118.2761"/>
  </r>
  <r>
    <n v="200310692"/>
    <d v="2020-05-01T00:00:00"/>
    <x v="220"/>
    <n v="2200"/>
    <n v="3"/>
    <x v="2"/>
    <n v="375"/>
    <n v="1"/>
    <n v="510"/>
    <x v="0"/>
    <m/>
    <n v="0"/>
    <m/>
    <m/>
    <n v="710"/>
    <s v="OTHER PREMISE"/>
    <m/>
    <m/>
    <s v="IC"/>
    <s v="Invest Cont"/>
    <n v="510"/>
    <m/>
    <m/>
    <m/>
    <s v="2000 W  MARTIN LUTHER KING           BL"/>
    <m/>
    <n v="34.014600000000002"/>
    <n v="-118.313"/>
  </r>
  <r>
    <n v="200300670"/>
    <d v="2020-05-17T00:00:00"/>
    <x v="135"/>
    <n v="1100"/>
    <n v="3"/>
    <x v="2"/>
    <n v="363"/>
    <n v="1"/>
    <n v="230"/>
    <x v="13"/>
    <s v="0416 0334 0445 0553 1251 1258 1402 0913"/>
    <n v="11"/>
    <s v="F"/>
    <s v="B"/>
    <n v="502"/>
    <s v="MULTI-UNIT DWELLING (APARTMENT, DUPLEX, ETC)"/>
    <n v="304"/>
    <s v="CLUB/BAT"/>
    <s v="AA"/>
    <s v="Adult Arrest"/>
    <n v="230"/>
    <m/>
    <m/>
    <m/>
    <s v="4100    PALMYRA                      RD"/>
    <m/>
    <n v="34.014899999999997"/>
    <n v="-118.3436"/>
  </r>
  <r>
    <n v="200319380"/>
    <d v="2020-10-25T00:00:00"/>
    <x v="82"/>
    <n v="2100"/>
    <n v="3"/>
    <x v="2"/>
    <n v="317"/>
    <n v="1"/>
    <n v="440"/>
    <x v="20"/>
    <s v="0344 0913 1810"/>
    <n v="20"/>
    <s v="F"/>
    <s v="O"/>
    <n v="502"/>
    <s v="MULTI-UNIT DWELLING (APARTMENT, DUPLEX, ETC)"/>
    <m/>
    <m/>
    <s v="IC"/>
    <s v="Invest Cont"/>
    <n v="440"/>
    <m/>
    <m/>
    <m/>
    <s v="2400 S  BUDLONG                      AV"/>
    <m/>
    <n v="34.032800000000002"/>
    <n v="-118.29640000000001"/>
  </r>
  <r>
    <n v="201105611"/>
    <d v="2020-02-06T00:00:00"/>
    <x v="344"/>
    <n v="900"/>
    <n v="11"/>
    <x v="7"/>
    <n v="1142"/>
    <n v="2"/>
    <n v="740"/>
    <x v="21"/>
    <s v="1307 0329"/>
    <n v="32"/>
    <s v="M"/>
    <s v="O"/>
    <n v="101"/>
    <s v="STREET"/>
    <m/>
    <m/>
    <s v="IC"/>
    <s v="Invest Cont"/>
    <n v="740"/>
    <m/>
    <m/>
    <m/>
    <s v="N  COMMONWEALTH                 AV"/>
    <s v="RUSSELL                      AV"/>
    <n v="34.104500000000002"/>
    <n v="-118.2852"/>
  </r>
  <r>
    <n v="200906907"/>
    <d v="2020-03-04T00:00:00"/>
    <x v="61"/>
    <n v="1700"/>
    <n v="9"/>
    <x v="3"/>
    <n v="969"/>
    <n v="1"/>
    <n v="510"/>
    <x v="0"/>
    <m/>
    <n v="0"/>
    <m/>
    <m/>
    <n v="103"/>
    <s v="ALLEY"/>
    <m/>
    <m/>
    <s v="IC"/>
    <s v="Invest Cont"/>
    <n v="510"/>
    <m/>
    <m/>
    <m/>
    <s v="4800    COLDWATER CANYON             AV"/>
    <m/>
    <n v="34.157600000000002"/>
    <n v="-118.41379999999999"/>
  </r>
  <r>
    <n v="200710238"/>
    <d v="2020-06-09T00:00:00"/>
    <x v="108"/>
    <n v="830"/>
    <n v="7"/>
    <x v="0"/>
    <n v="711"/>
    <n v="1"/>
    <n v="420"/>
    <x v="33"/>
    <s v="0344 1300"/>
    <n v="23"/>
    <s v="F"/>
    <s v="W"/>
    <n v="108"/>
    <s v="PARKING LOT"/>
    <m/>
    <m/>
    <s v="IC"/>
    <s v="Invest Cont"/>
    <n v="420"/>
    <m/>
    <m/>
    <m/>
    <s v="BEVERLY                      BL"/>
    <s v="N  CRESCENT HEIGHTS             BL"/>
    <n v="34.076099999999997"/>
    <n v="-118.36579999999999"/>
  </r>
  <r>
    <n v="200412381"/>
    <d v="2020-09-02T00:00:00"/>
    <x v="64"/>
    <n v="1945"/>
    <n v="4"/>
    <x v="4"/>
    <n v="424"/>
    <n v="2"/>
    <n v="624"/>
    <x v="15"/>
    <s v="1810 0913 0416"/>
    <n v="48"/>
    <s v="F"/>
    <s v="H"/>
    <n v="102"/>
    <s v="SIDEWALK"/>
    <n v="400"/>
    <s v="STRONG-ARM (HANDS, FIST, FEET OR BODILY FORCE)"/>
    <s v="IC"/>
    <s v="Invest Cont"/>
    <n v="624"/>
    <m/>
    <m/>
    <m/>
    <s v="3600 N  BROADWAY"/>
    <m/>
    <n v="34.073799999999999"/>
    <n v="-118.2025"/>
  </r>
  <r>
    <n v="201225760"/>
    <d v="2020-12-05T00:00:00"/>
    <x v="195"/>
    <n v="450"/>
    <n v="12"/>
    <x v="8"/>
    <n v="1269"/>
    <n v="1"/>
    <n v="510"/>
    <x v="0"/>
    <m/>
    <n v="0"/>
    <m/>
    <m/>
    <n v="101"/>
    <s v="STREET"/>
    <m/>
    <m/>
    <s v="IC"/>
    <s v="Invest Cont"/>
    <n v="510"/>
    <m/>
    <m/>
    <m/>
    <s v="600 E  82ND                         ST"/>
    <m/>
    <n v="33.964700000000001"/>
    <n v="-118.2651"/>
  </r>
  <r>
    <n v="200122798"/>
    <d v="2020-12-26T00:00:00"/>
    <x v="34"/>
    <n v="800"/>
    <n v="1"/>
    <x v="1"/>
    <n v="124"/>
    <n v="2"/>
    <n v="745"/>
    <x v="9"/>
    <s v="0329 1822 1414"/>
    <n v="0"/>
    <s v="X"/>
    <s v="X"/>
    <n v="710"/>
    <s v="OTHER PREMISE"/>
    <m/>
    <m/>
    <s v="IC"/>
    <s v="Invest Cont"/>
    <n v="745"/>
    <m/>
    <m/>
    <m/>
    <s v="200 N  LOS ANGELES                  ST"/>
    <m/>
    <n v="34.052500000000002"/>
    <n v="-118.2432"/>
  </r>
  <r>
    <n v="200515975"/>
    <d v="2020-10-29T00:00:00"/>
    <x v="178"/>
    <n v="1149"/>
    <n v="5"/>
    <x v="10"/>
    <n v="551"/>
    <n v="1"/>
    <n v="341"/>
    <x v="12"/>
    <s v="0344 0394"/>
    <n v="52"/>
    <s v="M"/>
    <s v="W"/>
    <n v="502"/>
    <s v="MULTI-UNIT DWELLING (APARTMENT, DUPLEX, ETC)"/>
    <m/>
    <m/>
    <s v="IC"/>
    <s v="Invest Cont"/>
    <n v="341"/>
    <m/>
    <m/>
    <m/>
    <s v="100 N  WESTERN                      AV"/>
    <m/>
    <n v="33.743400000000001"/>
    <n v="-118.3098"/>
  </r>
  <r>
    <n v="201308783"/>
    <d v="2020-03-28T00:00:00"/>
    <x v="7"/>
    <n v="2000"/>
    <n v="13"/>
    <x v="6"/>
    <n v="1351"/>
    <n v="1"/>
    <n v="330"/>
    <x v="1"/>
    <s v="1822 1307 0329 1609"/>
    <n v="44"/>
    <s v="F"/>
    <s v="H"/>
    <n v="101"/>
    <s v="STREET"/>
    <m/>
    <m/>
    <s v="IC"/>
    <s v="Invest Cont"/>
    <n v="330"/>
    <m/>
    <m/>
    <m/>
    <s v="100 W  40TH                         PL"/>
    <m/>
    <n v="34.010100000000001"/>
    <n v="-118.274"/>
  </r>
  <r>
    <n v="200618816"/>
    <d v="2020-12-03T00:00:00"/>
    <x v="278"/>
    <n v="1300"/>
    <n v="6"/>
    <x v="9"/>
    <n v="621"/>
    <n v="1"/>
    <n v="230"/>
    <x v="13"/>
    <s v="1300 0400 0444 1822"/>
    <n v="49"/>
    <s v="F"/>
    <s v="H"/>
    <n v="109"/>
    <s v="PARK/PLAYGROUND"/>
    <n v="400"/>
    <s v="STRONG-ARM (HANDS, FIST, FEET OR BODILY FORCE)"/>
    <s v="IC"/>
    <s v="Invest Cont"/>
    <n v="230"/>
    <m/>
    <m/>
    <m/>
    <s v="MULHOLLAND"/>
    <s v="LAUREL CANYON"/>
    <n v="34.123600000000003"/>
    <n v="-118.3754"/>
  </r>
  <r>
    <n v="200217005"/>
    <d v="2020-10-28T00:00:00"/>
    <x v="229"/>
    <n v="2000"/>
    <n v="2"/>
    <x v="5"/>
    <n v="247"/>
    <n v="1"/>
    <n v="331"/>
    <x v="23"/>
    <s v="0385 0344 1608 1822"/>
    <n v="35"/>
    <s v="M"/>
    <s v="H"/>
    <n v="101"/>
    <s v="STREET"/>
    <m/>
    <m/>
    <s v="IC"/>
    <s v="Invest Cont"/>
    <n v="331"/>
    <m/>
    <m/>
    <m/>
    <s v="S  UNION                        AV"/>
    <s v="W  3RD                          ST"/>
    <n v="34.060899999999997"/>
    <n v="-118.268"/>
  </r>
  <r>
    <n v="200316832"/>
    <d v="2020-09-04T00:00:00"/>
    <x v="154"/>
    <n v="935"/>
    <n v="3"/>
    <x v="2"/>
    <n v="362"/>
    <n v="2"/>
    <n v="624"/>
    <x v="15"/>
    <s v="0360 0416 0419 0429 0913 2021"/>
    <n v="20"/>
    <s v="F"/>
    <s v="B"/>
    <n v="502"/>
    <s v="MULTI-UNIT DWELLING (APARTMENT, DUPLEX, ETC)"/>
    <n v="400"/>
    <s v="STRONG-ARM (HANDS, FIST, FEET OR BODILY FORCE)"/>
    <s v="AA"/>
    <s v="Adult Arrest"/>
    <n v="624"/>
    <m/>
    <m/>
    <m/>
    <s v="3900    HILLCREST                    DR"/>
    <m/>
    <n v="34.017000000000003"/>
    <n v="-118.3477"/>
  </r>
  <r>
    <n v="200812723"/>
    <d v="2020-08-06T00:00:00"/>
    <x v="268"/>
    <n v="2300"/>
    <n v="8"/>
    <x v="12"/>
    <n v="832"/>
    <n v="2"/>
    <n v="932"/>
    <x v="74"/>
    <n v="1501"/>
    <n v="25"/>
    <s v="M"/>
    <s v="H"/>
    <n v="501"/>
    <s v="SINGLE FAMILY DWELLING"/>
    <m/>
    <m/>
    <s v="IC"/>
    <s v="Invest Cont"/>
    <n v="932"/>
    <m/>
    <m/>
    <m/>
    <s v="11600    MAYFIELD                     AV"/>
    <m/>
    <n v="34.053100000000001"/>
    <n v="-118.4618"/>
  </r>
  <r>
    <n v="200205564"/>
    <d v="2020-02-01T00:00:00"/>
    <x v="87"/>
    <n v="430"/>
    <n v="2"/>
    <x v="5"/>
    <n v="257"/>
    <n v="2"/>
    <n v="624"/>
    <x v="15"/>
    <s v="0444 0429 0417 1206 1822"/>
    <n v="33"/>
    <s v="M"/>
    <s v="H"/>
    <n v="108"/>
    <s v="PARKING LOT"/>
    <n v="400"/>
    <s v="STRONG-ARM (HANDS, FIST, FEET OR BODILY FORCE)"/>
    <s v="IC"/>
    <s v="Invest Cont"/>
    <n v="624"/>
    <m/>
    <m/>
    <m/>
    <s v="600    WITMER                       ST"/>
    <m/>
    <n v="34.055500000000002"/>
    <n v="-118.2655"/>
  </r>
  <r>
    <n v="200121216"/>
    <d v="2020-11-18T00:00:00"/>
    <x v="69"/>
    <n v="535"/>
    <n v="1"/>
    <x v="1"/>
    <n v="142"/>
    <n v="1"/>
    <n v="341"/>
    <x v="12"/>
    <s v="0344 0345 1822"/>
    <n v="0"/>
    <s v="M"/>
    <s v="O"/>
    <n v="702"/>
    <s v="OFFICE BUILDING/OFFICE"/>
    <m/>
    <m/>
    <s v="IC"/>
    <s v="Invest Cont"/>
    <n v="341"/>
    <m/>
    <m/>
    <m/>
    <s v="300 S  HOPE                         ST"/>
    <m/>
    <n v="34.052999999999997"/>
    <n v="-118.253"/>
  </r>
  <r>
    <n v="201107526"/>
    <d v="2020-03-20T00:00:00"/>
    <x v="13"/>
    <n v="2050"/>
    <n v="11"/>
    <x v="7"/>
    <n v="1151"/>
    <n v="1"/>
    <n v="442"/>
    <x v="16"/>
    <n v="344"/>
    <n v="0"/>
    <s v="X"/>
    <s v="X"/>
    <n v="203"/>
    <s v="OTHER BUSINESS"/>
    <m/>
    <m/>
    <s v="IC"/>
    <s v="Invest Cont"/>
    <n v="442"/>
    <m/>
    <m/>
    <m/>
    <s v="1600 N  VERMONT                      AV"/>
    <m/>
    <n v="34.098599999999998"/>
    <n v="-118.2962"/>
  </r>
  <r>
    <n v="201220573"/>
    <d v="2020-09-13T00:00:00"/>
    <x v="260"/>
    <n v="1700"/>
    <n v="12"/>
    <x v="8"/>
    <n v="1249"/>
    <n v="1"/>
    <n v="210"/>
    <x v="11"/>
    <s v="1309 0355 0334 0302 0319 0432 0344 0357 1822"/>
    <n v="25"/>
    <s v="F"/>
    <s v="H"/>
    <n v="101"/>
    <s v="STREET"/>
    <n v="109"/>
    <s v="SEMI-AUTOMATIC PISTOL"/>
    <s v="IC"/>
    <s v="Invest Cont"/>
    <n v="210"/>
    <m/>
    <m/>
    <m/>
    <s v="6200 S  FIGUEROA                     ST"/>
    <m/>
    <n v="33.982999999999997"/>
    <n v="-118.28270000000001"/>
  </r>
  <r>
    <n v="200406575"/>
    <d v="2020-03-06T00:00:00"/>
    <x v="244"/>
    <n v="2105"/>
    <n v="4"/>
    <x v="4"/>
    <n v="468"/>
    <n v="2"/>
    <n v="740"/>
    <x v="21"/>
    <s v="0329 1402"/>
    <n v="27"/>
    <s v="F"/>
    <s v="H"/>
    <n v="101"/>
    <s v="STREET"/>
    <m/>
    <m/>
    <s v="IC"/>
    <s v="Invest Cont"/>
    <n v="740"/>
    <n v="998"/>
    <m/>
    <m/>
    <s v="3200    GLEASON                      AV"/>
    <m/>
    <n v="34.037999999999997"/>
    <n v="-118.19929999999999"/>
  </r>
  <r>
    <n v="200405450"/>
    <d v="2020-02-06T00:00:00"/>
    <x v="199"/>
    <n v="1545"/>
    <n v="4"/>
    <x v="4"/>
    <n v="499"/>
    <n v="2"/>
    <n v="930"/>
    <x v="30"/>
    <s v="0361 0443 0913"/>
    <n v="62"/>
    <s v="F"/>
    <s v="B"/>
    <n v="501"/>
    <s v="SINGLE FAMILY DWELLING"/>
    <n v="511"/>
    <s v="VERBAL THREAT"/>
    <s v="AO"/>
    <s v="Adult Other"/>
    <n v="930"/>
    <m/>
    <m/>
    <m/>
    <s v="3500    BESWICK                      ST"/>
    <m/>
    <n v="34.022799999999997"/>
    <n v="-118.2009"/>
  </r>
  <r>
    <n v="201117100"/>
    <d v="2020-12-30T00:00:00"/>
    <x v="362"/>
    <n v="1148"/>
    <n v="11"/>
    <x v="7"/>
    <n v="1152"/>
    <n v="1"/>
    <n v="420"/>
    <x v="33"/>
    <s v="1822 0344"/>
    <n v="49"/>
    <s v="F"/>
    <s v="H"/>
    <n v="108"/>
    <s v="PARKING LOT"/>
    <m/>
    <m/>
    <s v="IC"/>
    <s v="Invest Cont"/>
    <n v="420"/>
    <m/>
    <m/>
    <m/>
    <s v="1600    RODNEY                       DR"/>
    <m/>
    <n v="34.100099999999998"/>
    <n v="-118.2901"/>
  </r>
  <r>
    <n v="201104306"/>
    <d v="2020-01-07T00:00:00"/>
    <x v="207"/>
    <n v="1720"/>
    <n v="11"/>
    <x v="7"/>
    <n v="1137"/>
    <n v="1"/>
    <n v="220"/>
    <x v="50"/>
    <s v="1218 0913 1402 0411 0906"/>
    <n v="38"/>
    <s v="M"/>
    <s v="H"/>
    <n v="101"/>
    <s v="STREET"/>
    <n v="500"/>
    <s v="UNKNOWN WEAPON/OTHER WEAPON"/>
    <s v="IC"/>
    <s v="Invest Cont"/>
    <n v="220"/>
    <n v="998"/>
    <m/>
    <m/>
    <s v="AVENUE 50"/>
    <s v="MONTE VISTA"/>
    <n v="34.107199999999999"/>
    <n v="-118.2037"/>
  </r>
  <r>
    <n v="201207144"/>
    <d v="2020-02-14T00:00:00"/>
    <x v="206"/>
    <n v="400"/>
    <n v="12"/>
    <x v="8"/>
    <n v="1211"/>
    <n v="1"/>
    <n v="510"/>
    <x v="0"/>
    <m/>
    <n v="0"/>
    <m/>
    <m/>
    <n v="101"/>
    <s v="STREET"/>
    <m/>
    <m/>
    <s v="IC"/>
    <s v="Invest Cont"/>
    <n v="510"/>
    <m/>
    <m/>
    <m/>
    <s v="SLAUSON                      AV"/>
    <s v="8TH                          AV"/>
    <n v="33.989100000000001"/>
    <n v="-118.32640000000001"/>
  </r>
  <r>
    <n v="200410969"/>
    <d v="2020-07-20T00:00:00"/>
    <x v="284"/>
    <n v="1200"/>
    <n v="4"/>
    <x v="4"/>
    <n v="462"/>
    <n v="1"/>
    <n v="310"/>
    <x v="5"/>
    <s v="0344 1609"/>
    <n v="0"/>
    <s v="M"/>
    <s v="W"/>
    <n v="203"/>
    <s v="OTHER BUSINESS"/>
    <m/>
    <m/>
    <s v="IC"/>
    <s v="Invest Cont"/>
    <n v="310"/>
    <m/>
    <m/>
    <m/>
    <s v="900 S  BOYLE                        AV"/>
    <m/>
    <n v="34.038600000000002"/>
    <n v="-118.2201"/>
  </r>
  <r>
    <n v="200508656"/>
    <d v="2020-04-24T00:00:00"/>
    <x v="274"/>
    <n v="1445"/>
    <n v="5"/>
    <x v="10"/>
    <n v="506"/>
    <n v="2"/>
    <n v="930"/>
    <x v="30"/>
    <s v="1405 1309 2038 0913 1312 1814 2000 0917"/>
    <n v="26"/>
    <s v="F"/>
    <s v="H"/>
    <n v="108"/>
    <s v="PARKING LOT"/>
    <n v="500"/>
    <s v="UNKNOWN WEAPON/OTHER WEAPON"/>
    <s v="AA"/>
    <s v="Adult Arrest"/>
    <n v="930"/>
    <n v="998"/>
    <m/>
    <m/>
    <s v="1600 W  CARSON                       ST"/>
    <m/>
    <n v="33.831499999999998"/>
    <n v="-118.3069"/>
  </r>
  <r>
    <n v="200814019"/>
    <d v="2020-09-13T00:00:00"/>
    <x v="335"/>
    <n v="2322"/>
    <n v="8"/>
    <x v="12"/>
    <n v="859"/>
    <n v="1"/>
    <n v="510"/>
    <x v="0"/>
    <m/>
    <n v="0"/>
    <m/>
    <m/>
    <n v="101"/>
    <s v="STREET"/>
    <m/>
    <m/>
    <s v="AO"/>
    <s v="Adult Other"/>
    <n v="510"/>
    <m/>
    <m/>
    <m/>
    <s v="1700 S  CORNING                      ST"/>
    <m/>
    <n v="34.044899999999998"/>
    <n v="-118.379"/>
  </r>
  <r>
    <n v="201200720"/>
    <d v="2020-06-06T00:00:00"/>
    <x v="43"/>
    <n v="1430"/>
    <n v="12"/>
    <x v="8"/>
    <n v="1268"/>
    <n v="1"/>
    <n v="230"/>
    <x v="13"/>
    <s v="0913 0302 0400 1817 1310"/>
    <n v="58"/>
    <s v="M"/>
    <s v="B"/>
    <n v="101"/>
    <s v="STREET"/>
    <n v="102"/>
    <s v="HAND GUN"/>
    <s v="AA"/>
    <s v="Adult Arrest"/>
    <n v="230"/>
    <m/>
    <m/>
    <m/>
    <s v="200 W  79TH                         ST"/>
    <m/>
    <n v="33.9679"/>
    <n v="-118.2761"/>
  </r>
  <r>
    <n v="200317325"/>
    <d v="2020-09-14T00:00:00"/>
    <x v="260"/>
    <n v="1900"/>
    <n v="3"/>
    <x v="2"/>
    <n v="357"/>
    <n v="1"/>
    <n v="320"/>
    <x v="36"/>
    <s v="0329 1602 1822"/>
    <n v="19"/>
    <s v="X"/>
    <s v="X"/>
    <n v="725"/>
    <s v="GOVERNMENT FACILITY (FEDERAL,STATE, COUNTY &amp; CITY)"/>
    <m/>
    <m/>
    <s v="IC"/>
    <s v="Invest Cont"/>
    <n v="320"/>
    <m/>
    <m/>
    <m/>
    <s v="3500 S  NORMANDIE                    AV"/>
    <m/>
    <n v="34.0242"/>
    <n v="-118.3002"/>
  </r>
  <r>
    <n v="201116653"/>
    <d v="2020-12-15T00:00:00"/>
    <x v="325"/>
    <n v="1820"/>
    <n v="11"/>
    <x v="7"/>
    <n v="1118"/>
    <n v="2"/>
    <n v="740"/>
    <x v="21"/>
    <n v="329"/>
    <n v="0"/>
    <s v="X"/>
    <s v="X"/>
    <n v="502"/>
    <s v="MULTI-UNIT DWELLING (APARTMENT, DUPLEX, ETC)"/>
    <m/>
    <m/>
    <s v="IC"/>
    <s v="Invest Cont"/>
    <n v="740"/>
    <m/>
    <m/>
    <m/>
    <s v="300 N  AVENUE 57"/>
    <m/>
    <n v="34.111800000000002"/>
    <n v="-118.1944"/>
  </r>
  <r>
    <n v="200909462"/>
    <d v="2020-05-08T00:00:00"/>
    <x v="142"/>
    <n v="1900"/>
    <n v="9"/>
    <x v="3"/>
    <n v="939"/>
    <n v="1"/>
    <n v="330"/>
    <x v="1"/>
    <n v="344"/>
    <n v="38"/>
    <s v="F"/>
    <s v="O"/>
    <n v="123"/>
    <s v="PARKING UNDERGROUND/BUILDING"/>
    <m/>
    <m/>
    <s v="IC"/>
    <s v="Invest Cont"/>
    <n v="330"/>
    <m/>
    <m/>
    <m/>
    <s v="6200    FULTON                       AV"/>
    <m/>
    <n v="34.183100000000003"/>
    <n v="-118.4225"/>
  </r>
  <r>
    <n v="201105970"/>
    <d v="2020-02-12T00:00:00"/>
    <x v="15"/>
    <n v="800"/>
    <n v="11"/>
    <x v="7"/>
    <n v="1157"/>
    <n v="2"/>
    <n v="662"/>
    <x v="17"/>
    <s v="0701 0800 0344 1202 1822"/>
    <n v="77"/>
    <s v="M"/>
    <s v="A"/>
    <n v="501"/>
    <s v="SINGLE FAMILY DWELLING"/>
    <m/>
    <m/>
    <s v="IC"/>
    <s v="Invest Cont"/>
    <n v="662"/>
    <m/>
    <m/>
    <m/>
    <s v="2500    ARVIA                        ST"/>
    <m/>
    <n v="34.0974"/>
    <n v="-118.2367"/>
  </r>
  <r>
    <n v="200813678"/>
    <d v="2020-09-03T00:00:00"/>
    <x v="30"/>
    <n v="1200"/>
    <n v="8"/>
    <x v="12"/>
    <n v="811"/>
    <n v="1"/>
    <n v="330"/>
    <x v="1"/>
    <s v="0344 0346"/>
    <n v="29"/>
    <s v="F"/>
    <s v="H"/>
    <n v="116"/>
    <s v="OTHER/OUTSIDE"/>
    <m/>
    <m/>
    <s v="IC"/>
    <s v="Invest Cont"/>
    <n v="330"/>
    <m/>
    <m/>
    <m/>
    <s v="500    LOS LIONES                   DR"/>
    <m/>
    <n v="34.045999999999999"/>
    <n v="-118.55929999999999"/>
  </r>
  <r>
    <n v="201300719"/>
    <d v="2020-05-10T00:00:00"/>
    <x v="39"/>
    <n v="120"/>
    <n v="13"/>
    <x v="6"/>
    <n v="1333"/>
    <n v="1"/>
    <n v="520"/>
    <x v="25"/>
    <s v="1822 1402 0358 0329 0202"/>
    <n v="39"/>
    <s v="M"/>
    <s v="H"/>
    <n v="101"/>
    <s v="STREET"/>
    <m/>
    <m/>
    <s v="IC"/>
    <s v="Invest Cont"/>
    <n v="520"/>
    <n v="998"/>
    <m/>
    <m/>
    <s v="600 E  28TH                         ST"/>
    <m/>
    <n v="34.020800000000001"/>
    <n v="-118.26430000000001"/>
  </r>
  <r>
    <n v="200200542"/>
    <d v="2020-01-24T00:00:00"/>
    <x v="254"/>
    <n v="1150"/>
    <n v="2"/>
    <x v="5"/>
    <n v="291"/>
    <n v="2"/>
    <n v="755"/>
    <x v="47"/>
    <s v="0404 0910 1402 2021 2180 2051"/>
    <n v="0"/>
    <s v="X"/>
    <s v="X"/>
    <n v="801"/>
    <s v="MTA BUS"/>
    <n v="501"/>
    <s v="BOMB THREAT"/>
    <s v="AA"/>
    <s v="Adult Arrest"/>
    <n v="755"/>
    <n v="998"/>
    <m/>
    <m/>
    <s v="COURTLAND"/>
    <s v="VENICE"/>
    <n v="34.043700000000001"/>
    <n v="-118.2838"/>
  </r>
  <r>
    <n v="200808159"/>
    <d v="2020-04-09T00:00:00"/>
    <x v="139"/>
    <n v="2252"/>
    <n v="8"/>
    <x v="12"/>
    <n v="816"/>
    <n v="1"/>
    <n v="310"/>
    <x v="5"/>
    <s v="1822 0209 1402 0344 1605 0394"/>
    <n v="48"/>
    <s v="M"/>
    <s v="H"/>
    <n v="502"/>
    <s v="MULTI-UNIT DWELLING (APARTMENT, DUPLEX, ETC)"/>
    <m/>
    <m/>
    <s v="IC"/>
    <s v="Invest Cont"/>
    <n v="310"/>
    <m/>
    <m/>
    <m/>
    <s v="400    VETERAN                      AV"/>
    <m/>
    <n v="34.070399999999999"/>
    <n v="-118.455"/>
  </r>
  <r>
    <n v="200117573"/>
    <d v="2020-09-07T00:00:00"/>
    <x v="256"/>
    <n v="1800"/>
    <n v="1"/>
    <x v="1"/>
    <n v="157"/>
    <n v="2"/>
    <n v="745"/>
    <x v="9"/>
    <s v="0329 1402"/>
    <n v="64"/>
    <s v="M"/>
    <s v="H"/>
    <n v="122"/>
    <s v="VEHICLE, PASSENGER/TRUCK"/>
    <m/>
    <m/>
    <s v="IC"/>
    <s v="Invest Cont"/>
    <n v="745"/>
    <n v="998"/>
    <m/>
    <m/>
    <s v="500    STANFORD                     AV"/>
    <m/>
    <n v="34.041600000000003"/>
    <n v="-118.244"/>
  </r>
  <r>
    <n v="200917911"/>
    <d v="2020-12-01T00:00:00"/>
    <x v="113"/>
    <n v="1900"/>
    <n v="9"/>
    <x v="3"/>
    <n v="926"/>
    <n v="1"/>
    <n v="330"/>
    <x v="1"/>
    <s v="1307 1302 0344"/>
    <n v="30"/>
    <s v="M"/>
    <s v="H"/>
    <n v="101"/>
    <s v="STREET"/>
    <m/>
    <m/>
    <s v="IC"/>
    <s v="Invest Cont"/>
    <n v="330"/>
    <m/>
    <m/>
    <m/>
    <s v="14200    GILMORE                      ST"/>
    <m/>
    <n v="34.187600000000003"/>
    <n v="-118.4422"/>
  </r>
  <r>
    <n v="200306585"/>
    <d v="2020-02-13T00:00:00"/>
    <x v="27"/>
    <n v="1100"/>
    <n v="3"/>
    <x v="2"/>
    <n v="331"/>
    <n v="1"/>
    <n v="510"/>
    <x v="0"/>
    <m/>
    <n v="0"/>
    <m/>
    <m/>
    <n v="101"/>
    <s v="STREET"/>
    <m/>
    <m/>
    <s v="IC"/>
    <s v="Invest Cont"/>
    <n v="510"/>
    <m/>
    <m/>
    <m/>
    <s v="JEFFERSON                    BL"/>
    <s v="VINEYARD                     AV"/>
    <n v="34.025599999999997"/>
    <n v="-118.3484"/>
  </r>
  <r>
    <n v="201306583"/>
    <d v="2020-02-16T00:00:00"/>
    <x v="46"/>
    <n v="2200"/>
    <n v="13"/>
    <x v="6"/>
    <n v="1343"/>
    <n v="1"/>
    <n v="510"/>
    <x v="0"/>
    <m/>
    <n v="0"/>
    <m/>
    <m/>
    <n v="101"/>
    <s v="STREET"/>
    <m/>
    <m/>
    <s v="IC"/>
    <s v="Invest Cont"/>
    <n v="510"/>
    <m/>
    <m/>
    <m/>
    <s v="800 E  40TH                         PL"/>
    <m/>
    <n v="34.010100000000001"/>
    <n v="-118.26139999999999"/>
  </r>
  <r>
    <n v="200116897"/>
    <d v="2020-08-24T00:00:00"/>
    <x v="183"/>
    <n v="1400"/>
    <n v="1"/>
    <x v="1"/>
    <n v="144"/>
    <n v="2"/>
    <n v="740"/>
    <x v="21"/>
    <s v="0329 1822 0417 1266"/>
    <n v="28"/>
    <s v="F"/>
    <s v="B"/>
    <n v="502"/>
    <s v="MULTI-UNIT DWELLING (APARTMENT, DUPLEX, ETC)"/>
    <m/>
    <m/>
    <s v="IC"/>
    <s v="Invest Cont"/>
    <n v="740"/>
    <m/>
    <m/>
    <m/>
    <s v="400 S  MAIN                         ST"/>
    <m/>
    <n v="34.047800000000002"/>
    <n v="-118.2484"/>
  </r>
  <r>
    <n v="201113986"/>
    <d v="2020-09-25T00:00:00"/>
    <x v="196"/>
    <n v="30"/>
    <n v="11"/>
    <x v="7"/>
    <n v="1118"/>
    <n v="2"/>
    <n v="626"/>
    <x v="10"/>
    <s v="0400 0448 0429 0913 1814 2000"/>
    <n v="25"/>
    <s v="F"/>
    <s v="W"/>
    <n v="502"/>
    <s v="MULTI-UNIT DWELLING (APARTMENT, DUPLEX, ETC)"/>
    <n v="400"/>
    <s v="STRONG-ARM (HANDS, FIST, FEET OR BODILY FORCE)"/>
    <s v="AA"/>
    <s v="Adult Arrest"/>
    <n v="626"/>
    <m/>
    <m/>
    <m/>
    <s v="300 N  AVENUE 59"/>
    <m/>
    <n v="34.1128"/>
    <n v="-118.19240000000001"/>
  </r>
  <r>
    <n v="200715171"/>
    <d v="2020-10-21T00:00:00"/>
    <x v="161"/>
    <n v="430"/>
    <n v="7"/>
    <x v="0"/>
    <n v="701"/>
    <n v="2"/>
    <n v="740"/>
    <x v="21"/>
    <n v="329"/>
    <n v="0"/>
    <s v="M"/>
    <s v="O"/>
    <n v="203"/>
    <s v="OTHER BUSINESS"/>
    <m/>
    <m/>
    <s v="IC"/>
    <s v="Invest Cont"/>
    <n v="740"/>
    <m/>
    <m/>
    <m/>
    <s v="8000 W  MELROSE                      AV"/>
    <m/>
    <n v="34.083799999999997"/>
    <n v="-118.3648"/>
  </r>
  <r>
    <n v="201306753"/>
    <d v="2020-02-19T00:00:00"/>
    <x v="270"/>
    <n v="1330"/>
    <n v="13"/>
    <x v="6"/>
    <n v="1342"/>
    <n v="1"/>
    <n v="230"/>
    <x v="13"/>
    <s v="1300 1100 0329 0302 1822 0906"/>
    <n v="15"/>
    <s v="M"/>
    <s v="H"/>
    <n v="101"/>
    <s v="STREET"/>
    <n v="109"/>
    <s v="SEMI-AUTOMATIC PISTOL"/>
    <s v="AA"/>
    <s v="Adult Arrest"/>
    <n v="230"/>
    <n v="998"/>
    <m/>
    <m/>
    <s v="37TH                         ST"/>
    <s v="CRAWFORD                     ST"/>
    <n v="34.014600000000002"/>
    <n v="-118.26909999999999"/>
  </r>
  <r>
    <n v="200812275"/>
    <d v="2020-07-24T00:00:00"/>
    <x v="148"/>
    <n v="1545"/>
    <n v="8"/>
    <x v="12"/>
    <n v="892"/>
    <n v="1"/>
    <n v="480"/>
    <x v="2"/>
    <s v="1602 1607 0344 0397 1822"/>
    <n v="31"/>
    <s v="M"/>
    <s v="W"/>
    <n v="108"/>
    <s v="PARKING LOT"/>
    <m/>
    <m/>
    <s v="IC"/>
    <s v="Invest Cont"/>
    <n v="480"/>
    <m/>
    <m/>
    <m/>
    <s v="2400    SAWTELLE                     BL"/>
    <m/>
    <n v="34.034599999999998"/>
    <n v="-118.43810000000001"/>
  </r>
  <r>
    <n v="200413724"/>
    <d v="2020-10-12T00:00:00"/>
    <x v="215"/>
    <n v="800"/>
    <n v="4"/>
    <x v="4"/>
    <n v="422"/>
    <n v="1"/>
    <n v="510"/>
    <x v="0"/>
    <m/>
    <n v="0"/>
    <m/>
    <m/>
    <n v="101"/>
    <s v="STREET"/>
    <m/>
    <m/>
    <s v="IC"/>
    <s v="Invest Cont"/>
    <n v="510"/>
    <m/>
    <m/>
    <m/>
    <s v="2600    DARWIN                       AV"/>
    <m/>
    <n v="34.070700000000002"/>
    <n v="-118.2103"/>
  </r>
  <r>
    <n v="200916022"/>
    <d v="2020-10-17T00:00:00"/>
    <x v="211"/>
    <n v="2040"/>
    <n v="9"/>
    <x v="3"/>
    <n v="941"/>
    <n v="2"/>
    <n v="745"/>
    <x v="9"/>
    <n v="329"/>
    <n v="44"/>
    <s v="M"/>
    <s v="W"/>
    <n v="501"/>
    <s v="SINGLE FAMILY DWELLING"/>
    <m/>
    <m/>
    <s v="IC"/>
    <s v="Invest Cont"/>
    <n v="745"/>
    <m/>
    <m/>
    <m/>
    <s v="5800    NORWICH                      AV"/>
    <m/>
    <n v="34.175699999999999"/>
    <n v="-118.4607"/>
  </r>
  <r>
    <n v="200218975"/>
    <d v="2020-12-25T00:00:00"/>
    <x v="340"/>
    <n v="30"/>
    <n v="2"/>
    <x v="5"/>
    <n v="247"/>
    <n v="2"/>
    <n v="740"/>
    <x v="21"/>
    <s v="0329 2004"/>
    <n v="0"/>
    <s v="X"/>
    <s v="X"/>
    <n v="222"/>
    <s v="LAUNDROMAT"/>
    <n v="312"/>
    <s v="PIPE/METAL PIPE"/>
    <s v="AA"/>
    <s v="Adult Arrest"/>
    <n v="740"/>
    <n v="998"/>
    <m/>
    <m/>
    <s v="1800 W  3RD                          ST"/>
    <m/>
    <n v="34.061300000000003"/>
    <n v="-118.2689"/>
  </r>
  <r>
    <n v="200316112"/>
    <d v="2020-08-21T00:00:00"/>
    <x v="217"/>
    <n v="1730"/>
    <n v="3"/>
    <x v="2"/>
    <n v="397"/>
    <n v="1"/>
    <n v="440"/>
    <x v="20"/>
    <s v="0344 0352 0603 0913 1202"/>
    <n v="69"/>
    <s v="F"/>
    <s v="B"/>
    <n v="501"/>
    <s v="SINGLE FAMILY DWELLING"/>
    <m/>
    <m/>
    <s v="AO"/>
    <s v="Adult Other"/>
    <n v="440"/>
    <m/>
    <m/>
    <m/>
    <s v="4000    HALLDALE                     AV"/>
    <m/>
    <n v="34.010300000000001"/>
    <n v="-118.3023"/>
  </r>
  <r>
    <n v="200910505"/>
    <d v="2020-06-04T00:00:00"/>
    <x v="156"/>
    <n v="2055"/>
    <n v="9"/>
    <x v="3"/>
    <n v="969"/>
    <n v="2"/>
    <n v="354"/>
    <x v="14"/>
    <s v="0100 1822 0928"/>
    <n v="40"/>
    <s v="M"/>
    <s v="W"/>
    <n v="501"/>
    <s v="SINGLE FAMILY DWELLING"/>
    <m/>
    <m/>
    <s v="IC"/>
    <s v="Invest Cont"/>
    <n v="354"/>
    <m/>
    <m/>
    <m/>
    <s v="12600 W  RIVERSIDE                    DR"/>
    <m/>
    <n v="34.157600000000002"/>
    <n v="-118.4074"/>
  </r>
  <r>
    <n v="201013425"/>
    <d v="2020-09-24T00:00:00"/>
    <x v="23"/>
    <n v="1640"/>
    <n v="10"/>
    <x v="11"/>
    <n v="1025"/>
    <n v="2"/>
    <n v="626"/>
    <x v="10"/>
    <s v="0913 0448 1300 0408"/>
    <n v="22"/>
    <s v="F"/>
    <s v="H"/>
    <n v="108"/>
    <s v="PARKING LOT"/>
    <n v="400"/>
    <s v="STRONG-ARM (HANDS, FIST, FEET OR BODILY FORCE)"/>
    <s v="AO"/>
    <s v="Adult Other"/>
    <n v="626"/>
    <m/>
    <m/>
    <m/>
    <s v="18200    SHERMAN                      WY"/>
    <m/>
    <n v="34.201099999999997"/>
    <n v="-118.5299"/>
  </r>
  <r>
    <n v="201223522"/>
    <d v="2020-10-29T00:00:00"/>
    <x v="147"/>
    <n v="1900"/>
    <n v="12"/>
    <x v="8"/>
    <n v="1218"/>
    <n v="2"/>
    <n v="910"/>
    <x v="75"/>
    <s v="1822 1309 0408 1305 0418 0448"/>
    <n v="25"/>
    <s v="F"/>
    <s v="B"/>
    <n v="101"/>
    <s v="STREET"/>
    <n v="400"/>
    <s v="STRONG-ARM (HANDS, FIST, FEET OR BODILY FORCE)"/>
    <s v="IC"/>
    <s v="Invest Cont"/>
    <n v="910"/>
    <m/>
    <m/>
    <m/>
    <s v="54TH                         ST"/>
    <s v="FIGUEROA                     ST"/>
    <n v="33.993299999999998"/>
    <n v="-118.28270000000001"/>
  </r>
  <r>
    <n v="200405403"/>
    <d v="2020-02-05T00:00:00"/>
    <x v="275"/>
    <n v="1200"/>
    <n v="4"/>
    <x v="4"/>
    <n v="478"/>
    <n v="2"/>
    <n v="627"/>
    <x v="43"/>
    <s v="1258 0448 0913"/>
    <n v="9"/>
    <s v="M"/>
    <s v="H"/>
    <n v="704"/>
    <s v="ELEMENTARY SCHOOL"/>
    <n v="400"/>
    <s v="STRONG-ARM (HANDS, FIST, FEET OR BODILY FORCE)"/>
    <s v="AA"/>
    <s v="Adult Arrest"/>
    <n v="627"/>
    <m/>
    <m/>
    <m/>
    <s v="1000 S  LORENA                       ST"/>
    <m/>
    <n v="34.025700000000001"/>
    <n v="-118.20229999999999"/>
  </r>
  <r>
    <n v="200813369"/>
    <d v="2020-08-26T00:00:00"/>
    <x v="319"/>
    <n v="1710"/>
    <n v="8"/>
    <x v="12"/>
    <n v="847"/>
    <n v="1"/>
    <n v="310"/>
    <x v="5"/>
    <s v="0344 1605 1822"/>
    <n v="40"/>
    <s v="M"/>
    <s v="W"/>
    <n v="118"/>
    <s v="CONSTRUCTION SITE"/>
    <m/>
    <m/>
    <s v="IC"/>
    <s v="Invest Cont"/>
    <n v="310"/>
    <m/>
    <m/>
    <m/>
    <s v="10400    TENNESSEE                    AV"/>
    <m/>
    <n v="34.048000000000002"/>
    <n v="-118.4199"/>
  </r>
  <r>
    <n v="200311618"/>
    <d v="2020-05-20T00:00:00"/>
    <x v="62"/>
    <n v="800"/>
    <n v="3"/>
    <x v="2"/>
    <n v="316"/>
    <n v="1"/>
    <n v="510"/>
    <x v="0"/>
    <m/>
    <n v="0"/>
    <m/>
    <m/>
    <n v="101"/>
    <s v="STREET"/>
    <m/>
    <m/>
    <s v="IC"/>
    <s v="Invest Cont"/>
    <n v="510"/>
    <m/>
    <m/>
    <m/>
    <s v="2300    LA SALLE                     AV"/>
    <m/>
    <n v="34.035499999999999"/>
    <n v="-118.3058"/>
  </r>
  <r>
    <n v="201107040"/>
    <d v="2020-03-08T00:00:00"/>
    <x v="330"/>
    <n v="2330"/>
    <n v="11"/>
    <x v="7"/>
    <n v="1142"/>
    <n v="2"/>
    <n v="740"/>
    <x v="21"/>
    <n v="329"/>
    <n v="21"/>
    <s v="F"/>
    <s v="W"/>
    <n v="104"/>
    <s v="DRIVEWAY"/>
    <m/>
    <m/>
    <s v="AO"/>
    <s v="Adult Other"/>
    <n v="740"/>
    <m/>
    <m/>
    <m/>
    <s v="4500    AMBROSE                      AV"/>
    <m/>
    <n v="34.11"/>
    <n v="-118.2882"/>
  </r>
  <r>
    <n v="201109904"/>
    <d v="2020-05-29T00:00:00"/>
    <x v="88"/>
    <n v="800"/>
    <n v="11"/>
    <x v="7"/>
    <n v="1143"/>
    <n v="1"/>
    <n v="510"/>
    <x v="0"/>
    <m/>
    <n v="0"/>
    <m/>
    <m/>
    <n v="101"/>
    <s v="STREET"/>
    <m/>
    <m/>
    <s v="IC"/>
    <s v="Invest Cont"/>
    <n v="510"/>
    <m/>
    <m/>
    <m/>
    <s v="2100    HYPERION                     AV"/>
    <m/>
    <n v="34.1053"/>
    <n v="-118.27849999999999"/>
  </r>
  <r>
    <n v="200400966"/>
    <d v="2020-08-01T00:00:00"/>
    <x v="200"/>
    <n v="900"/>
    <n v="4"/>
    <x v="4"/>
    <n v="423"/>
    <n v="2"/>
    <n v="740"/>
    <x v="21"/>
    <s v="0329 1402 1300"/>
    <n v="34"/>
    <s v="M"/>
    <s v="H"/>
    <n v="108"/>
    <s v="PARKING LOT"/>
    <m/>
    <m/>
    <s v="IC"/>
    <s v="Invest Cont"/>
    <n v="740"/>
    <n v="998"/>
    <m/>
    <m/>
    <s v="1700    SICHEL                       ST"/>
    <m/>
    <n v="34.061799999999998"/>
    <n v="-118.2127"/>
  </r>
  <r>
    <n v="200412398"/>
    <d v="2020-09-02T00:00:00"/>
    <x v="133"/>
    <n v="2355"/>
    <n v="4"/>
    <x v="4"/>
    <n v="412"/>
    <n v="1"/>
    <n v="440"/>
    <x v="20"/>
    <n v="344"/>
    <n v="42"/>
    <s v="F"/>
    <s v="W"/>
    <n v="502"/>
    <s v="MULTI-UNIT DWELLING (APARTMENT, DUPLEX, ETC)"/>
    <m/>
    <m/>
    <s v="IC"/>
    <s v="Invest Cont"/>
    <n v="440"/>
    <m/>
    <m/>
    <m/>
    <s v="200 N  AVENUE 25"/>
    <m/>
    <n v="34.078000000000003"/>
    <n v="-118.21810000000001"/>
  </r>
  <r>
    <n v="201113405"/>
    <d v="2020-09-09T00:00:00"/>
    <x v="129"/>
    <n v="1820"/>
    <n v="11"/>
    <x v="7"/>
    <n v="1123"/>
    <n v="2"/>
    <n v="624"/>
    <x v="15"/>
    <s v="1822 0603 0416"/>
    <n v="29"/>
    <s v="M"/>
    <s v="H"/>
    <n v="501"/>
    <s v="SINGLE FAMILY DWELLING"/>
    <n v="400"/>
    <s v="STRONG-ARM (HANDS, FIST, FEET OR BODILY FORCE)"/>
    <s v="AO"/>
    <s v="Adult Other"/>
    <n v="624"/>
    <m/>
    <m/>
    <m/>
    <s v="3600    BRUNSWICK                    AV"/>
    <m/>
    <n v="34.118699999999997"/>
    <n v="-118.2604"/>
  </r>
  <r>
    <n v="201214768"/>
    <d v="2020-06-16T00:00:00"/>
    <x v="33"/>
    <n v="20"/>
    <n v="12"/>
    <x v="8"/>
    <n v="1257"/>
    <n v="2"/>
    <n v="624"/>
    <x v="15"/>
    <s v="0416 0319 0419"/>
    <n v="32"/>
    <s v="F"/>
    <s v="W"/>
    <n v="501"/>
    <s v="SINGLE FAMILY DWELLING"/>
    <n v="400"/>
    <s v="STRONG-ARM (HANDS, FIST, FEET OR BODILY FORCE)"/>
    <s v="AA"/>
    <s v="Adult Arrest"/>
    <n v="624"/>
    <m/>
    <m/>
    <m/>
    <s v="900 W  76TH                         ST"/>
    <m/>
    <n v="33.970799999999997"/>
    <n v="-118.28879999999999"/>
  </r>
  <r>
    <n v="200714334"/>
    <d v="2020-09-28T00:00:00"/>
    <x v="67"/>
    <n v="2231"/>
    <n v="7"/>
    <x v="0"/>
    <n v="745"/>
    <n v="2"/>
    <n v="888"/>
    <x v="24"/>
    <n v="1501"/>
    <n v="35"/>
    <s v="M"/>
    <s v="H"/>
    <n v="502"/>
    <s v="MULTI-UNIT DWELLING (APARTMENT, DUPLEX, ETC)"/>
    <m/>
    <m/>
    <s v="IC"/>
    <s v="Invest Cont"/>
    <n v="888"/>
    <m/>
    <m/>
    <m/>
    <s v="5500 W  OLYMPIC                      BL"/>
    <m/>
    <n v="34.057299999999998"/>
    <n v="-118.34910000000001"/>
  </r>
  <r>
    <n v="200311648"/>
    <d v="2020-05-21T00:00:00"/>
    <x v="62"/>
    <n v="1200"/>
    <n v="3"/>
    <x v="2"/>
    <n v="356"/>
    <n v="1"/>
    <n v="510"/>
    <x v="0"/>
    <m/>
    <n v="0"/>
    <m/>
    <m/>
    <n v="101"/>
    <s v="STREET"/>
    <m/>
    <m/>
    <s v="IC"/>
    <s v="Invest Cont"/>
    <n v="510"/>
    <m/>
    <m/>
    <m/>
    <s v="37TH                         PL"/>
    <s v="NORMANDIE                    AV"/>
    <n v="34.020000000000003"/>
    <n v="-118.3002"/>
  </r>
  <r>
    <n v="200510513"/>
    <d v="2020-06-11T00:00:00"/>
    <x v="79"/>
    <n v="2130"/>
    <n v="5"/>
    <x v="10"/>
    <n v="517"/>
    <n v="1"/>
    <n v="210"/>
    <x v="11"/>
    <s v="0416 0417 0344 0334 0345 0429 1019 0446 0327 0342"/>
    <n v="44"/>
    <s v="M"/>
    <s v="H"/>
    <n v="109"/>
    <s v="PARK/PLAYGROUND"/>
    <n v="400"/>
    <s v="STRONG-ARM (HANDS, FIST, FEET OR BODILY FORCE)"/>
    <s v="IC"/>
    <s v="Invest Cont"/>
    <n v="210"/>
    <m/>
    <m/>
    <m/>
    <s v="PACIFIC COAST"/>
    <s v="EUBANK"/>
    <n v="33.791499999999999"/>
    <n v="-118.25620000000001"/>
  </r>
  <r>
    <n v="200218621"/>
    <d v="2020-11-12T00:00:00"/>
    <x v="69"/>
    <n v="800"/>
    <n v="2"/>
    <x v="5"/>
    <n v="205"/>
    <n v="1"/>
    <n v="331"/>
    <x v="23"/>
    <s v="0344 0385"/>
    <n v="32"/>
    <s v="M"/>
    <s v="W"/>
    <n v="101"/>
    <s v="STREET"/>
    <m/>
    <m/>
    <s v="IC"/>
    <s v="Invest Cont"/>
    <n v="331"/>
    <m/>
    <m/>
    <m/>
    <s v="600    SILVER LAKE                  BL"/>
    <m/>
    <n v="34.078400000000002"/>
    <n v="-118.2791"/>
  </r>
  <r>
    <n v="200313653"/>
    <d v="2020-07-04T00:00:00"/>
    <x v="261"/>
    <n v="2350"/>
    <n v="3"/>
    <x v="2"/>
    <n v="395"/>
    <n v="1"/>
    <n v="236"/>
    <x v="46"/>
    <s v="0408 0416 0446 0448 0913 1243 1813 1814 2000 0419"/>
    <n v="26"/>
    <s v="F"/>
    <s v="B"/>
    <n v="503"/>
    <s v="HOTEL"/>
    <n v="400"/>
    <s v="STRONG-ARM (HANDS, FIST, FEET OR BODILY FORCE)"/>
    <s v="AO"/>
    <s v="Adult Other"/>
    <n v="236"/>
    <m/>
    <m/>
    <m/>
    <s v="4100 S  WESTERN                      AV"/>
    <m/>
    <n v="34.009099999999997"/>
    <n v="-118.30889999999999"/>
  </r>
  <r>
    <n v="200810969"/>
    <d v="2020-06-20T00:00:00"/>
    <x v="50"/>
    <n v="645"/>
    <n v="8"/>
    <x v="12"/>
    <n v="821"/>
    <n v="1"/>
    <n v="330"/>
    <x v="1"/>
    <s v="0344 0377 1822"/>
    <n v="28"/>
    <s v="M"/>
    <s v="H"/>
    <n v="101"/>
    <s v="STREET"/>
    <m/>
    <m/>
    <s v="IC"/>
    <s v="Invest Cont"/>
    <n v="330"/>
    <m/>
    <m/>
    <m/>
    <s v="16800    PACIFIC COAST HY"/>
    <m/>
    <n v="34.0396"/>
    <n v="-118.5458"/>
  </r>
  <r>
    <n v="200713404"/>
    <d v="2020-08-31T00:00:00"/>
    <x v="218"/>
    <n v="300"/>
    <n v="7"/>
    <x v="0"/>
    <n v="758"/>
    <n v="1"/>
    <n v="331"/>
    <x v="23"/>
    <s v="1300 0344"/>
    <n v="34"/>
    <s v="M"/>
    <s v="W"/>
    <n v="101"/>
    <s v="STREET"/>
    <m/>
    <m/>
    <s v="IC"/>
    <s v="Invest Cont"/>
    <n v="331"/>
    <m/>
    <m/>
    <m/>
    <s v="S  PLYMOUTH                     BL"/>
    <s v="W  PICO                         BL"/>
    <n v="34.048200000000001"/>
    <n v="-118.3308"/>
  </r>
  <r>
    <n v="201220179"/>
    <d v="2020-09-08T00:00:00"/>
    <x v="129"/>
    <n v="430"/>
    <n v="12"/>
    <x v="8"/>
    <n v="1268"/>
    <n v="1"/>
    <n v="761"/>
    <x v="35"/>
    <s v="1402 1419 1407 0334 0421 2000 1823 0913"/>
    <n v="32"/>
    <s v="F"/>
    <s v="B"/>
    <n v="501"/>
    <s v="SINGLE FAMILY DWELLING"/>
    <n v="109"/>
    <s v="SEMI-AUTOMATIC PISTOL"/>
    <s v="AA"/>
    <s v="Adult Arrest"/>
    <n v="761"/>
    <n v="930"/>
    <m/>
    <m/>
    <s v="200 E  83RD                         ST"/>
    <m/>
    <n v="33.963700000000003"/>
    <n v="-118.26949999999999"/>
  </r>
  <r>
    <n v="200705314"/>
    <d v="2020-01-28T00:00:00"/>
    <x v="259"/>
    <n v="1645"/>
    <n v="7"/>
    <x v="0"/>
    <n v="706"/>
    <n v="1"/>
    <n v="310"/>
    <x v="5"/>
    <s v="1402 0358 1607"/>
    <n v="38"/>
    <s v="M"/>
    <s v="W"/>
    <n v="504"/>
    <s v="OTHER RESIDENCE"/>
    <m/>
    <m/>
    <s v="AA"/>
    <s v="Adult Arrest"/>
    <n v="310"/>
    <n v="998"/>
    <m/>
    <m/>
    <s v="700 N  MC CADDEN                    PL"/>
    <m/>
    <n v="34.083500000000001"/>
    <n v="-118.3374"/>
  </r>
  <r>
    <n v="200308548"/>
    <d v="2020-03-14T00:00:00"/>
    <x v="124"/>
    <n v="2030"/>
    <n v="3"/>
    <x v="2"/>
    <n v="332"/>
    <n v="1"/>
    <n v="440"/>
    <x v="20"/>
    <s v="0344 1817"/>
    <n v="46"/>
    <s v="M"/>
    <s v="H"/>
    <n v="102"/>
    <s v="SIDEWALK"/>
    <m/>
    <m/>
    <s v="IC"/>
    <s v="Invest Cont"/>
    <n v="440"/>
    <m/>
    <m/>
    <m/>
    <s v="4600 W  ADAMS                        BL"/>
    <m/>
    <n v="34.032600000000002"/>
    <n v="-118.34050000000001"/>
  </r>
  <r>
    <n v="200314837"/>
    <d v="2020-07-27T00:00:00"/>
    <x v="109"/>
    <n v="1055"/>
    <n v="3"/>
    <x v="2"/>
    <n v="353"/>
    <n v="1"/>
    <n v="442"/>
    <x v="16"/>
    <s v="0325 0104 0378 0202"/>
    <n v="19"/>
    <s v="X"/>
    <s v="X"/>
    <n v="403"/>
    <s v="DRUG STORE"/>
    <m/>
    <m/>
    <s v="IC"/>
    <s v="Invest Cont"/>
    <n v="442"/>
    <m/>
    <m/>
    <m/>
    <s v="3700    CRENSHAW                     BL"/>
    <m/>
    <n v="34.020899999999997"/>
    <n v="-118.34059999999999"/>
  </r>
  <r>
    <n v="201217944"/>
    <d v="2020-08-05T00:00:00"/>
    <x v="268"/>
    <n v="2230"/>
    <n v="12"/>
    <x v="8"/>
    <n v="1257"/>
    <n v="1"/>
    <n v="761"/>
    <x v="35"/>
    <s v="0913 2002 0334"/>
    <n v="57"/>
    <s v="M"/>
    <s v="B"/>
    <n v="502"/>
    <s v="MULTI-UNIT DWELLING (APARTMENT, DUPLEX, ETC)"/>
    <n v="308"/>
    <s v="STICK"/>
    <s v="IC"/>
    <s v="Invest Cont"/>
    <n v="761"/>
    <m/>
    <m/>
    <m/>
    <s v="7600 S  HOOVER                       ST"/>
    <m/>
    <n v="33.970300000000002"/>
    <n v="-118.2871"/>
  </r>
  <r>
    <n v="201107615"/>
    <d v="2020-03-22T00:00:00"/>
    <x v="35"/>
    <n v="1600"/>
    <n v="11"/>
    <x v="7"/>
    <n v="1149"/>
    <n v="2"/>
    <n v="626"/>
    <x v="10"/>
    <s v="0400 0444 2000 0913"/>
    <n v="27"/>
    <s v="F"/>
    <s v="H"/>
    <n v="502"/>
    <s v="MULTI-UNIT DWELLING (APARTMENT, DUPLEX, ETC)"/>
    <n v="400"/>
    <s v="STRONG-ARM (HANDS, FIST, FEET OR BODILY FORCE)"/>
    <s v="AO"/>
    <s v="Adult Other"/>
    <n v="626"/>
    <m/>
    <m/>
    <m/>
    <s v="200 N  AVE 55"/>
    <m/>
    <n v="34.109400000000001"/>
    <n v="-118.19629999999999"/>
  </r>
  <r>
    <n v="200711763"/>
    <d v="2020-07-18T00:00:00"/>
    <x v="20"/>
    <n v="1700"/>
    <n v="7"/>
    <x v="0"/>
    <n v="782"/>
    <n v="1"/>
    <n v="310"/>
    <x v="5"/>
    <s v="1822 1607 0344"/>
    <n v="35"/>
    <s v="F"/>
    <s v="W"/>
    <n v="221"/>
    <s v="PUBLIC STORAGE"/>
    <m/>
    <m/>
    <s v="IC"/>
    <s v="Invest Cont"/>
    <n v="310"/>
    <m/>
    <m/>
    <m/>
    <s v="5900    VENICE                       BL"/>
    <m/>
    <n v="34.039700000000003"/>
    <n v="-118.37"/>
  </r>
  <r>
    <n v="200512150"/>
    <d v="2020-07-22T00:00:00"/>
    <x v="231"/>
    <n v="1430"/>
    <n v="5"/>
    <x v="10"/>
    <n v="524"/>
    <n v="2"/>
    <n v="930"/>
    <x v="30"/>
    <s v="0432 0906 0361 0421"/>
    <n v="32"/>
    <s v="M"/>
    <s v="H"/>
    <n v="501"/>
    <s v="SINGLE FAMILY DWELLING"/>
    <n v="511"/>
    <s v="VERBAL THREAT"/>
    <s v="IC"/>
    <s v="Invest Cont"/>
    <n v="930"/>
    <m/>
    <m/>
    <m/>
    <s v="400    MAR VISTA                    AV"/>
    <m/>
    <n v="33.773299999999999"/>
    <n v="-118.27760000000001"/>
  </r>
  <r>
    <n v="201215237"/>
    <d v="2020-06-23T00:00:00"/>
    <x v="252"/>
    <n v="2350"/>
    <n v="12"/>
    <x v="8"/>
    <n v="1233"/>
    <n v="2"/>
    <n v="626"/>
    <x v="10"/>
    <s v="0408 2000 1814 0913"/>
    <n v="56"/>
    <s v="F"/>
    <s v="B"/>
    <n v="501"/>
    <s v="SINGLE FAMILY DWELLING"/>
    <n v="400"/>
    <s v="STRONG-ARM (HANDS, FIST, FEET OR BODILY FORCE)"/>
    <s v="IC"/>
    <s v="Invest Cont"/>
    <n v="626"/>
    <m/>
    <m/>
    <m/>
    <s v="6100 S  HOBART                       BL"/>
    <m/>
    <n v="33.984499999999997"/>
    <n v="-118.3078"/>
  </r>
  <r>
    <n v="200707296"/>
    <d v="2020-03-10T00:00:00"/>
    <x v="330"/>
    <n v="2130"/>
    <n v="7"/>
    <x v="0"/>
    <n v="735"/>
    <n v="2"/>
    <n v="745"/>
    <x v="9"/>
    <n v="329"/>
    <n v="65"/>
    <s v="M"/>
    <s v="W"/>
    <n v="203"/>
    <s v="OTHER BUSINESS"/>
    <m/>
    <m/>
    <s v="IC"/>
    <s v="Invest Cont"/>
    <n v="745"/>
    <m/>
    <m/>
    <m/>
    <s v="5300    WILSHIRE                     BL"/>
    <m/>
    <n v="34.0623"/>
    <n v="-118.34399999999999"/>
  </r>
  <r>
    <n v="200916806"/>
    <d v="2020-11-03T00:00:00"/>
    <x v="137"/>
    <n v="1347"/>
    <n v="9"/>
    <x v="3"/>
    <n v="938"/>
    <n v="1"/>
    <n v="440"/>
    <x v="20"/>
    <s v="0344 1822"/>
    <n v="42"/>
    <s v="F"/>
    <s v="W"/>
    <n v="121"/>
    <s v="YARD (RESIDENTIAL/BUSINESS)"/>
    <m/>
    <m/>
    <s v="IC"/>
    <s v="Invest Cont"/>
    <n v="440"/>
    <m/>
    <m/>
    <m/>
    <s v="5900    NAGLE                        AV"/>
    <m/>
    <n v="34.177900000000001"/>
    <n v="-118.4238"/>
  </r>
  <r>
    <n v="200118064"/>
    <d v="2020-09-16T00:00:00"/>
    <x v="90"/>
    <n v="2115"/>
    <n v="1"/>
    <x v="1"/>
    <n v="185"/>
    <n v="2"/>
    <n v="626"/>
    <x v="10"/>
    <s v="0416 1813"/>
    <n v="27"/>
    <s v="F"/>
    <s v="A"/>
    <n v="502"/>
    <s v="MULTI-UNIT DWELLING (APARTMENT, DUPLEX, ETC)"/>
    <n v="500"/>
    <s v="UNKNOWN WEAPON/OTHER WEAPON"/>
    <s v="IC"/>
    <s v="Invest Cont"/>
    <n v="626"/>
    <m/>
    <m/>
    <m/>
    <s v="1200 S  BROADWAY"/>
    <m/>
    <n v="34.037700000000001"/>
    <n v="-118.2607"/>
  </r>
  <r>
    <n v="200617847"/>
    <d v="2020-11-02T00:00:00"/>
    <x v="326"/>
    <n v="1900"/>
    <n v="6"/>
    <x v="9"/>
    <n v="647"/>
    <n v="1"/>
    <n v="330"/>
    <x v="1"/>
    <s v="1300 1601 0344 1822"/>
    <n v="32"/>
    <s v="F"/>
    <s v="W"/>
    <n v="123"/>
    <s v="PARKING UNDERGROUND/BUILDING"/>
    <m/>
    <m/>
    <s v="IC"/>
    <s v="Invest Cont"/>
    <n v="330"/>
    <m/>
    <m/>
    <m/>
    <s v="5800    CARLTON                      WY"/>
    <m/>
    <n v="34.100299999999997"/>
    <n v="-118.31659999999999"/>
  </r>
  <r>
    <n v="200611543"/>
    <d v="2020-06-18T00:00:00"/>
    <x v="255"/>
    <n v="900"/>
    <n v="6"/>
    <x v="9"/>
    <n v="626"/>
    <n v="2"/>
    <n v="901"/>
    <x v="19"/>
    <s v="0913 2038 1202"/>
    <n v="66"/>
    <s v="M"/>
    <s v="W"/>
    <n v="501"/>
    <s v="SINGLE FAMILY DWELLING"/>
    <m/>
    <m/>
    <s v="IC"/>
    <s v="Invest Cont"/>
    <n v="901"/>
    <m/>
    <m/>
    <m/>
    <s v="6300    GRAPE                        PL"/>
    <m/>
    <n v="34.1143"/>
    <n v="-118.32550000000001"/>
  </r>
  <r>
    <n v="201305079"/>
    <d v="2020-01-20T00:00:00"/>
    <x v="204"/>
    <n v="230"/>
    <n v="13"/>
    <x v="6"/>
    <n v="1367"/>
    <n v="1"/>
    <n v="510"/>
    <x v="0"/>
    <m/>
    <n v="0"/>
    <m/>
    <m/>
    <n v="101"/>
    <s v="STREET"/>
    <m/>
    <m/>
    <s v="IC"/>
    <s v="Invest Cont"/>
    <n v="510"/>
    <m/>
    <m/>
    <m/>
    <s v="1500 E  VERNON                       AV"/>
    <m/>
    <n v="34.003900000000002"/>
    <n v="-118.24769999999999"/>
  </r>
  <r>
    <n v="200608408"/>
    <d v="2020-03-27T00:00:00"/>
    <x v="13"/>
    <n v="2150"/>
    <n v="6"/>
    <x v="9"/>
    <n v="636"/>
    <n v="2"/>
    <n v="662"/>
    <x v="17"/>
    <n v="701"/>
    <n v="28"/>
    <s v="M"/>
    <s v="O"/>
    <n v="502"/>
    <s v="MULTI-UNIT DWELLING (APARTMENT, DUPLEX, ETC)"/>
    <m/>
    <m/>
    <s v="IC"/>
    <s v="Invest Cont"/>
    <n v="662"/>
    <m/>
    <m/>
    <m/>
    <s v="1700    WILCOX                       AV"/>
    <m/>
    <n v="34.101599999999998"/>
    <n v="-118.331"/>
  </r>
  <r>
    <n v="201108304"/>
    <d v="2020-04-13T00:00:00"/>
    <x v="57"/>
    <n v="1545"/>
    <n v="11"/>
    <x v="7"/>
    <n v="1148"/>
    <n v="1"/>
    <n v="331"/>
    <x v="23"/>
    <n v="385"/>
    <n v="30"/>
    <s v="M"/>
    <s v="W"/>
    <n v="101"/>
    <s v="STREET"/>
    <m/>
    <m/>
    <s v="IC"/>
    <s v="Invest Cont"/>
    <n v="331"/>
    <m/>
    <m/>
    <m/>
    <s v="200    MUSEUM                       DR"/>
    <m/>
    <n v="34.098799999999997"/>
    <n v="-118.2062"/>
  </r>
  <r>
    <n v="200713073"/>
    <d v="2020-08-23T00:00:00"/>
    <x v="273"/>
    <n v="130"/>
    <n v="7"/>
    <x v="0"/>
    <n v="762"/>
    <n v="2"/>
    <n v="626"/>
    <x v="10"/>
    <s v="2000 2004 1218 0446 1814"/>
    <n v="64"/>
    <s v="M"/>
    <s v="W"/>
    <n v="102"/>
    <s v="SIDEWALK"/>
    <n v="400"/>
    <s v="STRONG-ARM (HANDS, FIST, FEET OR BODILY FORCE)"/>
    <s v="AO"/>
    <s v="Adult Other"/>
    <n v="626"/>
    <m/>
    <m/>
    <m/>
    <s v="1500 S  LA CIENEGA                   BL"/>
    <m/>
    <n v="34.050199999999997"/>
    <n v="-118.3762"/>
  </r>
  <r>
    <n v="200400956"/>
    <d v="2020-07-30T00:00:00"/>
    <x v="8"/>
    <n v="545"/>
    <n v="4"/>
    <x v="4"/>
    <n v="477"/>
    <n v="1"/>
    <n v="330"/>
    <x v="1"/>
    <s v="0344 1302 0329"/>
    <n v="26"/>
    <s v="M"/>
    <s v="H"/>
    <n v="720"/>
    <s v="JUNIOR HIGH SCHOOL"/>
    <m/>
    <m/>
    <s v="IC"/>
    <s v="Invest Cont"/>
    <n v="330"/>
    <m/>
    <m/>
    <m/>
    <s v="2500 E  6TH                          ST"/>
    <m/>
    <n v="34.0366"/>
    <n v="-118.2116"/>
  </r>
  <r>
    <n v="200610211"/>
    <d v="2020-05-14T00:00:00"/>
    <x v="80"/>
    <n v="350"/>
    <n v="6"/>
    <x v="9"/>
    <n v="642"/>
    <n v="2"/>
    <n v="930"/>
    <x v="30"/>
    <s v="0448 0429 0406 0400 0444 0445"/>
    <n v="23"/>
    <s v="F"/>
    <s v="B"/>
    <n v="101"/>
    <s v="STREET"/>
    <n v="400"/>
    <s v="STRONG-ARM (HANDS, FIST, FEET OR BODILY FORCE)"/>
    <s v="AA"/>
    <s v="Adult Arrest"/>
    <n v="930"/>
    <m/>
    <m/>
    <m/>
    <s v="LEMON GROVE"/>
    <s v="OXFORD"/>
    <n v="34.098100000000002"/>
    <n v="-118.35769999999999"/>
  </r>
  <r>
    <n v="200907105"/>
    <d v="2020-03-08T00:00:00"/>
    <x v="125"/>
    <n v="1800"/>
    <n v="9"/>
    <x v="3"/>
    <n v="926"/>
    <n v="1"/>
    <n v="440"/>
    <x v="20"/>
    <n v="344"/>
    <n v="44"/>
    <s v="M"/>
    <s v="H"/>
    <n v="502"/>
    <s v="MULTI-UNIT DWELLING (APARTMENT, DUPLEX, ETC)"/>
    <m/>
    <m/>
    <s v="AO"/>
    <s v="Adult Other"/>
    <n v="440"/>
    <m/>
    <m/>
    <m/>
    <s v="6700    WOODMAN                      AV"/>
    <m/>
    <n v="34.190300000000001"/>
    <n v="-118.43989999999999"/>
  </r>
  <r>
    <n v="201106166"/>
    <d v="2020-02-18T00:00:00"/>
    <x v="206"/>
    <n v="1100"/>
    <n v="11"/>
    <x v="7"/>
    <n v="1143"/>
    <n v="2"/>
    <n v="649"/>
    <x v="52"/>
    <n v="923"/>
    <n v="67"/>
    <s v="M"/>
    <s v="W"/>
    <n v="501"/>
    <s v="SINGLE FAMILY DWELLING"/>
    <m/>
    <m/>
    <s v="IC"/>
    <s v="Invest Cont"/>
    <n v="649"/>
    <m/>
    <m/>
    <m/>
    <s v="1500    SANBORN                      AV"/>
    <m/>
    <n v="34.098199999999999"/>
    <n v="-118.2787"/>
  </r>
  <r>
    <n v="201207819"/>
    <d v="2020-02-25T00:00:00"/>
    <x v="277"/>
    <n v="1200"/>
    <n v="12"/>
    <x v="8"/>
    <n v="1218"/>
    <n v="1"/>
    <n v="440"/>
    <x v="20"/>
    <n v="344"/>
    <n v="0"/>
    <s v="X"/>
    <s v="X"/>
    <n v="203"/>
    <s v="OTHER BUSINESS"/>
    <m/>
    <m/>
    <s v="AO"/>
    <s v="Adult Other"/>
    <n v="440"/>
    <m/>
    <m/>
    <m/>
    <s v="5700 S  HOOVER                       ST"/>
    <m/>
    <n v="33.990499999999997"/>
    <n v="-118.2871"/>
  </r>
  <r>
    <n v="200320925"/>
    <d v="2020-11-25T00:00:00"/>
    <x v="287"/>
    <n v="1919"/>
    <n v="3"/>
    <x v="2"/>
    <n v="316"/>
    <n v="2"/>
    <n v="740"/>
    <x v="21"/>
    <s v="0329 1309 1822"/>
    <n v="23"/>
    <s v="M"/>
    <s v="W"/>
    <n v="122"/>
    <s v="VEHICLE, PASSENGER/TRUCK"/>
    <m/>
    <m/>
    <s v="IC"/>
    <s v="Invest Cont"/>
    <n v="740"/>
    <m/>
    <m/>
    <m/>
    <s v="2200 S  WESTERN                      AV"/>
    <m/>
    <n v="34.036099999999998"/>
    <n v="-118.309"/>
  </r>
  <r>
    <n v="200305873"/>
    <d v="2020-02-01T00:00:00"/>
    <x v="87"/>
    <n v="1500"/>
    <n v="3"/>
    <x v="2"/>
    <n v="361"/>
    <n v="1"/>
    <n v="510"/>
    <x v="0"/>
    <m/>
    <n v="0"/>
    <m/>
    <m/>
    <n v="108"/>
    <s v="PARKING LOT"/>
    <m/>
    <m/>
    <s v="IC"/>
    <s v="Invest Cont"/>
    <n v="510"/>
    <m/>
    <m/>
    <m/>
    <s v="5000    OBAMA                        BL"/>
    <m/>
    <n v="34.017099999999999"/>
    <n v="-118.3531"/>
  </r>
  <r>
    <n v="200116628"/>
    <d v="2020-08-19T00:00:00"/>
    <x v="133"/>
    <n v="2200"/>
    <n v="1"/>
    <x v="1"/>
    <n v="182"/>
    <n v="1"/>
    <n v="420"/>
    <x v="33"/>
    <s v="1822 1300 1210 1607 0344"/>
    <n v="34"/>
    <s v="M"/>
    <s v="A"/>
    <n v="123"/>
    <s v="PARKING UNDERGROUND/BUILDING"/>
    <n v="500"/>
    <s v="UNKNOWN WEAPON/OTHER WEAPON"/>
    <s v="IC"/>
    <s v="Invest Cont"/>
    <n v="420"/>
    <m/>
    <m/>
    <m/>
    <s v="1200 S  FIGUEROA                     ST"/>
    <m/>
    <n v="34.041600000000003"/>
    <n v="-118.2671"/>
  </r>
  <r>
    <n v="200120742"/>
    <d v="2020-11-08T00:00:00"/>
    <x v="249"/>
    <n v="2230"/>
    <n v="1"/>
    <x v="1"/>
    <n v="163"/>
    <n v="1"/>
    <n v="510"/>
    <x v="0"/>
    <m/>
    <n v="0"/>
    <m/>
    <m/>
    <n v="101"/>
    <s v="STREET"/>
    <m/>
    <m/>
    <s v="AO"/>
    <s v="Adult Other"/>
    <n v="510"/>
    <m/>
    <m/>
    <m/>
    <s v="700 S  BROADWAY"/>
    <m/>
    <n v="34.044400000000003"/>
    <n v="-118.25409999999999"/>
  </r>
  <r>
    <n v="200410390"/>
    <d v="2020-07-01T00:00:00"/>
    <x v="37"/>
    <n v="1800"/>
    <n v="4"/>
    <x v="4"/>
    <n v="453"/>
    <n v="1"/>
    <n v="230"/>
    <x v="13"/>
    <s v="0400 0416 0913 1202 1701"/>
    <n v="67"/>
    <s v="M"/>
    <s v="H"/>
    <n v="502"/>
    <s v="MULTI-UNIT DWELLING (APARTMENT, DUPLEX, ETC)"/>
    <n v="400"/>
    <s v="STRONG-ARM (HANDS, FIST, FEET OR BODILY FORCE)"/>
    <s v="AO"/>
    <s v="Adult Other"/>
    <n v="230"/>
    <m/>
    <m/>
    <m/>
    <s v="1800    BRIDGE                       ST"/>
    <m/>
    <n v="34.051099999999998"/>
    <n v="-118.2149"/>
  </r>
  <r>
    <n v="200910930"/>
    <d v="2020-06-12T00:00:00"/>
    <x v="79"/>
    <n v="1720"/>
    <n v="9"/>
    <x v="3"/>
    <n v="923"/>
    <n v="2"/>
    <n v="930"/>
    <x v="30"/>
    <n v="421"/>
    <n v="53"/>
    <s v="M"/>
    <s v="H"/>
    <n v="102"/>
    <s v="SIDEWALK"/>
    <n v="511"/>
    <s v="VERBAL THREAT"/>
    <s v="AO"/>
    <s v="Adult Other"/>
    <n v="930"/>
    <m/>
    <m/>
    <m/>
    <s v="6400    VAN NUYS                     BL"/>
    <m/>
    <n v="34.190300000000001"/>
    <n v="-118.45740000000001"/>
  </r>
  <r>
    <n v="200318894"/>
    <d v="2020-10-15T00:00:00"/>
    <x v="196"/>
    <n v="1210"/>
    <n v="3"/>
    <x v="2"/>
    <n v="333"/>
    <n v="2"/>
    <n v="354"/>
    <x v="14"/>
    <s v="0917 0100 1822"/>
    <n v="25"/>
    <s v="F"/>
    <s v="B"/>
    <n v="501"/>
    <s v="SINGLE FAMILY DWELLING"/>
    <m/>
    <m/>
    <s v="IC"/>
    <s v="Invest Cont"/>
    <n v="354"/>
    <m/>
    <m/>
    <m/>
    <s v="3700    EXPOSITION                   BL"/>
    <m/>
    <n v="34.023499999999999"/>
    <n v="-118.34"/>
  </r>
  <r>
    <n v="200617938"/>
    <d v="2020-11-13T00:00:00"/>
    <x v="55"/>
    <n v="1905"/>
    <n v="6"/>
    <x v="9"/>
    <n v="666"/>
    <n v="2"/>
    <n v="745"/>
    <x v="9"/>
    <s v="0329 1822"/>
    <n v="0"/>
    <s v="X"/>
    <s v="X"/>
    <n v="726"/>
    <s v="POLICE FACILITY"/>
    <n v="400"/>
    <s v="STRONG-ARM (HANDS, FIST, FEET OR BODILY FORCE)"/>
    <s v="IC"/>
    <s v="Invest Cont"/>
    <n v="745"/>
    <m/>
    <m/>
    <m/>
    <s v="1300 N  WILCOX                       AV"/>
    <m/>
    <n v="34.094299999999997"/>
    <n v="-118.331"/>
  </r>
  <r>
    <n v="200707494"/>
    <d v="2020-03-15T00:00:00"/>
    <x v="342"/>
    <n v="2246"/>
    <n v="7"/>
    <x v="0"/>
    <n v="749"/>
    <n v="1"/>
    <n v="310"/>
    <x v="5"/>
    <s v="0325 0329"/>
    <n v="19"/>
    <s v="M"/>
    <s v="O"/>
    <n v="203"/>
    <s v="OTHER BUSINESS"/>
    <m/>
    <m/>
    <s v="IC"/>
    <s v="Invest Cont"/>
    <n v="310"/>
    <m/>
    <m/>
    <m/>
    <s v="900    CRENSHAW                     BL"/>
    <m/>
    <n v="34.058500000000002"/>
    <n v="-118.3262"/>
  </r>
  <r>
    <n v="200321039"/>
    <d v="2020-11-28T00:00:00"/>
    <x v="289"/>
    <n v="1950"/>
    <n v="3"/>
    <x v="2"/>
    <n v="333"/>
    <n v="1"/>
    <n v="236"/>
    <x v="46"/>
    <s v="2000 0913 1814 0408 0416 0446 1310 0216"/>
    <n v="20"/>
    <s v="F"/>
    <s v="A"/>
    <n v="122"/>
    <s v="VEHICLE, PASSENGER/TRUCK"/>
    <n v="400"/>
    <s v="STRONG-ARM (HANDS, FIST, FEET OR BODILY FORCE)"/>
    <s v="IC"/>
    <s v="Invest Cont"/>
    <n v="236"/>
    <m/>
    <m/>
    <m/>
    <s v="29TH                         ST"/>
    <s v="VICTORIA                     AV"/>
    <n v="34.029499999999999"/>
    <n v="-118.33629999999999"/>
  </r>
  <r>
    <n v="201212210"/>
    <d v="2020-05-04T00:00:00"/>
    <x v="180"/>
    <n v="350"/>
    <n v="12"/>
    <x v="8"/>
    <n v="1235"/>
    <n v="1"/>
    <n v="330"/>
    <x v="1"/>
    <s v="1202 0329 0344 0342 1309 1300 1822 0385"/>
    <n v="80"/>
    <s v="M"/>
    <s v="H"/>
    <n v="101"/>
    <s v="STREET"/>
    <m/>
    <m/>
    <s v="IC"/>
    <s v="Invest Cont"/>
    <n v="330"/>
    <m/>
    <m/>
    <m/>
    <s v="1200 W  59TH                         PL"/>
    <m/>
    <n v="33.986699999999999"/>
    <n v="-118.2958"/>
  </r>
  <r>
    <n v="201011132"/>
    <d v="2020-07-19T00:00:00"/>
    <x v="264"/>
    <n v="1500"/>
    <n v="10"/>
    <x v="11"/>
    <n v="1028"/>
    <n v="1"/>
    <n v="420"/>
    <x v="33"/>
    <m/>
    <n v="0"/>
    <m/>
    <m/>
    <n v="104"/>
    <s v="DRIVEWAY"/>
    <m/>
    <m/>
    <s v="IC"/>
    <s v="Invest Cont"/>
    <n v="420"/>
    <m/>
    <m/>
    <m/>
    <s v="6700    GERALD                       AV"/>
    <m/>
    <n v="34.191600000000001"/>
    <n v="-118.49339999999999"/>
  </r>
  <r>
    <n v="200214785"/>
    <d v="2020-09-08T00:00:00"/>
    <x v="84"/>
    <n v="1800"/>
    <n v="2"/>
    <x v="5"/>
    <n v="204"/>
    <n v="1"/>
    <n v="440"/>
    <x v="20"/>
    <s v="1822 0344 2004"/>
    <n v="19"/>
    <s v="X"/>
    <s v="X"/>
    <n v="118"/>
    <s v="CONSTRUCTION SITE"/>
    <m/>
    <m/>
    <s v="IC"/>
    <s v="Invest Cont"/>
    <n v="440"/>
    <m/>
    <m/>
    <m/>
    <s v="700    HYPERION                     AV"/>
    <m/>
    <n v="34.084699999999998"/>
    <n v="-118.28449999999999"/>
  </r>
  <r>
    <n v="201006283"/>
    <d v="2020-02-21T00:00:00"/>
    <x v="100"/>
    <n v="1510"/>
    <n v="10"/>
    <x v="11"/>
    <n v="1001"/>
    <n v="2"/>
    <n v="624"/>
    <x v="15"/>
    <s v="0416 0913 0305 0408"/>
    <n v="15"/>
    <s v="F"/>
    <s v="A"/>
    <n v="721"/>
    <s v="HIGH SCHOOL"/>
    <n v="400"/>
    <s v="STRONG-ARM (HANDS, FIST, FEET OR BODILY FORCE)"/>
    <s v="IC"/>
    <s v="Invest Cont"/>
    <n v="624"/>
    <m/>
    <m/>
    <m/>
    <s v="8100    VANALDEN                     AV"/>
    <m/>
    <n v="34.217500000000001"/>
    <n v="-118.5492"/>
  </r>
  <r>
    <n v="201206362"/>
    <d v="2020-02-01T00:00:00"/>
    <x v="87"/>
    <n v="1140"/>
    <n v="12"/>
    <x v="8"/>
    <n v="1253"/>
    <n v="1"/>
    <n v="442"/>
    <x v="16"/>
    <s v="2028 0325"/>
    <n v="30"/>
    <s v="M"/>
    <s v="H"/>
    <n v="242"/>
    <s v="DISCOUNT STORE (99 CENT,DOLLAR,ETC."/>
    <n v="400"/>
    <s v="STRONG-ARM (HANDS, FIST, FEET OR BODILY FORCE)"/>
    <s v="IC"/>
    <s v="Invest Cont"/>
    <n v="442"/>
    <m/>
    <m/>
    <m/>
    <s v="7300 S  WESTERN                      AV"/>
    <m/>
    <n v="33.973700000000001"/>
    <n v="-118.309"/>
  </r>
  <r>
    <n v="200508774"/>
    <d v="2020-04-27T00:00:00"/>
    <x v="179"/>
    <n v="2100"/>
    <n v="5"/>
    <x v="10"/>
    <n v="515"/>
    <n v="2"/>
    <n v="901"/>
    <x v="19"/>
    <s v="0329 0561 1300 2004 2038"/>
    <n v="70"/>
    <s v="M"/>
    <s v="H"/>
    <n v="501"/>
    <s v="SINGLE FAMILY DWELLING"/>
    <m/>
    <m/>
    <s v="AA"/>
    <s v="Adult Arrest"/>
    <n v="901"/>
    <m/>
    <m/>
    <m/>
    <s v="1600    LAGOON                       AV"/>
    <m/>
    <n v="33.795200000000001"/>
    <n v="-118.26819999999999"/>
  </r>
  <r>
    <n v="200505929"/>
    <d v="2020-01-27T00:00:00"/>
    <x v="327"/>
    <n v="1800"/>
    <n v="5"/>
    <x v="10"/>
    <n v="563"/>
    <n v="1"/>
    <n v="480"/>
    <x v="2"/>
    <s v="0344 0397"/>
    <n v="39"/>
    <s v="M"/>
    <s v="C"/>
    <n v="502"/>
    <s v="MULTI-UNIT DWELLING (APARTMENT, DUPLEX, ETC)"/>
    <m/>
    <m/>
    <s v="IC"/>
    <s v="Invest Cont"/>
    <n v="480"/>
    <m/>
    <m/>
    <m/>
    <s v="12TH                         ST"/>
    <s v="GRAND                        AV"/>
    <n v="33.733400000000003"/>
    <n v="-118.2902"/>
  </r>
  <r>
    <n v="200500546"/>
    <d v="2020-02-08T00:00:00"/>
    <x v="1"/>
    <n v="2030"/>
    <n v="5"/>
    <x v="10"/>
    <n v="514"/>
    <n v="2"/>
    <n v="753"/>
    <x v="37"/>
    <s v="1822 1100 0216 1309 1407 0209"/>
    <n v="0"/>
    <s v="X"/>
    <s v="X"/>
    <n v="101"/>
    <s v="STREET"/>
    <n v="102"/>
    <s v="HAND GUN"/>
    <s v="IC"/>
    <s v="Invest Cont"/>
    <n v="753"/>
    <n v="998"/>
    <m/>
    <m/>
    <s v="800    FRIGATE                      AV"/>
    <m/>
    <n v="33.7791"/>
    <n v="-118.2782"/>
  </r>
  <r>
    <n v="200814442"/>
    <d v="2020-09-23T00:00:00"/>
    <x v="83"/>
    <n v="1745"/>
    <n v="8"/>
    <x v="12"/>
    <n v="841"/>
    <n v="2"/>
    <n v="860"/>
    <x v="66"/>
    <s v="0500 0522 0551"/>
    <n v="58"/>
    <s v="F"/>
    <s v="W"/>
    <n v="502"/>
    <s v="MULTI-UNIT DWELLING (APARTMENT, DUPLEX, ETC)"/>
    <n v="400"/>
    <s v="STRONG-ARM (HANDS, FIST, FEET OR BODILY FORCE)"/>
    <s v="IC"/>
    <s v="Invest Cont"/>
    <n v="860"/>
    <m/>
    <m/>
    <m/>
    <s v="1300 S  CARMELINA                    AV"/>
    <m/>
    <n v="34.0398"/>
    <n v="-118.46729999999999"/>
  </r>
  <r>
    <n v="200314768"/>
    <d v="2020-07-25T00:00:00"/>
    <x v="339"/>
    <n v="2100"/>
    <n v="3"/>
    <x v="2"/>
    <n v="393"/>
    <n v="2"/>
    <n v="956"/>
    <x v="29"/>
    <s v="1822 1906"/>
    <n v="28"/>
    <s v="F"/>
    <s v="H"/>
    <n v="502"/>
    <s v="MULTI-UNIT DWELLING (APARTMENT, DUPLEX, ETC)"/>
    <m/>
    <m/>
    <s v="IC"/>
    <s v="Invest Cont"/>
    <n v="956"/>
    <m/>
    <m/>
    <m/>
    <s v="4200    CRENSHAW                     BL"/>
    <m/>
    <n v="34.007800000000003"/>
    <n v="-118.33499999999999"/>
  </r>
  <r>
    <n v="201108245"/>
    <d v="2020-04-12T00:00:00"/>
    <x v="57"/>
    <n v="1040"/>
    <n v="11"/>
    <x v="7"/>
    <n v="1176"/>
    <n v="2"/>
    <n v="740"/>
    <x v="21"/>
    <s v="0329 1501"/>
    <n v="35"/>
    <s v="F"/>
    <s v="W"/>
    <n v="710"/>
    <s v="OTHER PREMISE"/>
    <m/>
    <m/>
    <s v="IC"/>
    <s v="Invest Cont"/>
    <n v="740"/>
    <m/>
    <m/>
    <m/>
    <s v="2200    DUVALL                       ST"/>
    <m/>
    <n v="34.086399999999998"/>
    <n v="-118.2304"/>
  </r>
  <r>
    <n v="200513365"/>
    <d v="2020-08-25T00:00:00"/>
    <x v="153"/>
    <n v="830"/>
    <n v="5"/>
    <x v="10"/>
    <n v="528"/>
    <n v="2"/>
    <n v="354"/>
    <x v="14"/>
    <s v="0929 0930"/>
    <n v="35"/>
    <s v="F"/>
    <s v="H"/>
    <n v="501"/>
    <s v="SINGLE FAMILY DWELLING"/>
    <m/>
    <m/>
    <s v="IC"/>
    <s v="Invest Cont"/>
    <n v="354"/>
    <m/>
    <m/>
    <m/>
    <s v="1100    EMERY                        PL"/>
    <m/>
    <n v="33.785299999999999"/>
    <n v="-118.2513"/>
  </r>
  <r>
    <n v="200817288"/>
    <d v="2020-12-07T00:00:00"/>
    <x v="53"/>
    <n v="1857"/>
    <n v="8"/>
    <x v="12"/>
    <n v="817"/>
    <n v="2"/>
    <n v="860"/>
    <x v="66"/>
    <s v="0305 0503 0522 1822"/>
    <n v="27"/>
    <s v="F"/>
    <s v="W"/>
    <n v="102"/>
    <s v="SIDEWALK"/>
    <n v="400"/>
    <s v="STRONG-ARM (HANDS, FIST, FEET OR BODILY FORCE)"/>
    <s v="AA"/>
    <s v="Adult Arrest"/>
    <n v="860"/>
    <m/>
    <m/>
    <m/>
    <s v="GLENDON"/>
    <s v="WEYBURN"/>
    <n v="34.0625"/>
    <n v="-118.444"/>
  </r>
  <r>
    <n v="200120079"/>
    <d v="2020-10-27T00:00:00"/>
    <x v="229"/>
    <n v="1540"/>
    <n v="1"/>
    <x v="1"/>
    <n v="154"/>
    <n v="2"/>
    <n v="624"/>
    <x v="15"/>
    <s v="0400 1276 0361 0448 0913"/>
    <n v="29"/>
    <s v="F"/>
    <s v="H"/>
    <n v="502"/>
    <s v="MULTI-UNIT DWELLING (APARTMENT, DUPLEX, ETC)"/>
    <n v="400"/>
    <s v="STRONG-ARM (HANDS, FIST, FEET OR BODILY FORCE)"/>
    <s v="AA"/>
    <s v="Adult Arrest"/>
    <n v="624"/>
    <m/>
    <m/>
    <m/>
    <s v="500 S  MAIN                         ST"/>
    <m/>
    <n v="34.046500000000002"/>
    <n v="-118.2488"/>
  </r>
  <r>
    <n v="200206878"/>
    <d v="2020-02-26T00:00:00"/>
    <x v="324"/>
    <n v="1340"/>
    <n v="2"/>
    <x v="5"/>
    <n v="251"/>
    <n v="2"/>
    <n v="624"/>
    <x v="15"/>
    <s v="2033 0416 0446 1822"/>
    <n v="37"/>
    <s v="F"/>
    <s v="W"/>
    <n v="103"/>
    <s v="ALLEY"/>
    <n v="400"/>
    <s v="STRONG-ARM (HANDS, FIST, FEET OR BODILY FORCE)"/>
    <s v="IC"/>
    <s v="Invest Cont"/>
    <n v="624"/>
    <m/>
    <m/>
    <m/>
    <s v="WILSHIRE"/>
    <s v="LAFAYETTE PARK"/>
    <n v="34.061399999999999"/>
    <n v="-118.28230000000001"/>
  </r>
  <r>
    <n v="201205226"/>
    <d v="2020-01-17T00:00:00"/>
    <x v="54"/>
    <n v="1840"/>
    <n v="12"/>
    <x v="8"/>
    <n v="1258"/>
    <n v="2"/>
    <n v="740"/>
    <x v="21"/>
    <s v="1300 0329"/>
    <n v="25"/>
    <s v="F"/>
    <s v="B"/>
    <n v="122"/>
    <s v="VEHICLE, PASSENGER/TRUCK"/>
    <m/>
    <m/>
    <s v="IC"/>
    <s v="Invest Cont"/>
    <n v="740"/>
    <m/>
    <m/>
    <m/>
    <s v="73RD                         ST"/>
    <s v="SAN PEDRO                    ST"/>
    <n v="33.9739"/>
    <n v="-118.26949999999999"/>
  </r>
  <r>
    <n v="200807965"/>
    <d v="2020-04-03T00:00:00"/>
    <x v="243"/>
    <n v="1200"/>
    <n v="8"/>
    <x v="12"/>
    <n v="811"/>
    <n v="1"/>
    <n v="510"/>
    <x v="0"/>
    <m/>
    <n v="0"/>
    <m/>
    <m/>
    <n v="101"/>
    <s v="STREET"/>
    <m/>
    <m/>
    <s v="AO"/>
    <s v="Adult Other"/>
    <n v="510"/>
    <m/>
    <m/>
    <m/>
    <s v="PCH"/>
    <s v="SUNSET                       BL"/>
    <n v="34.056100000000001"/>
    <n v="-118.55119999999999"/>
  </r>
  <r>
    <n v="200909122"/>
    <d v="2020-04-30T00:00:00"/>
    <x v="316"/>
    <n v="2045"/>
    <n v="9"/>
    <x v="3"/>
    <n v="909"/>
    <n v="1"/>
    <n v="510"/>
    <x v="0"/>
    <m/>
    <n v="0"/>
    <m/>
    <m/>
    <n v="123"/>
    <s v="PARKING UNDERGROUND/BUILDING"/>
    <m/>
    <m/>
    <s v="IC"/>
    <s v="Invest Cont"/>
    <n v="510"/>
    <m/>
    <m/>
    <m/>
    <s v="13600    SHERMAN                      WY"/>
    <m/>
    <n v="34.204999999999998"/>
    <n v="-118.43389999999999"/>
  </r>
  <r>
    <n v="200604525"/>
    <d v="2020-01-12T00:00:00"/>
    <x v="222"/>
    <n v="230"/>
    <n v="6"/>
    <x v="9"/>
    <n v="636"/>
    <n v="2"/>
    <n v="624"/>
    <x v="15"/>
    <s v="0400 0448 0419"/>
    <n v="22"/>
    <s v="F"/>
    <s v="H"/>
    <n v="505"/>
    <s v="MOTEL"/>
    <n v="400"/>
    <s v="STRONG-ARM (HANDS, FIST, FEET OR BODILY FORCE)"/>
    <s v="IC"/>
    <s v="Invest Cont"/>
    <n v="624"/>
    <m/>
    <m/>
    <m/>
    <s v="1700    WHITLEY                      AV"/>
    <m/>
    <n v="34.101599999999998"/>
    <n v="-118.33329999999999"/>
  </r>
  <r>
    <n v="200317182"/>
    <d v="2020-09-12T00:00:00"/>
    <x v="171"/>
    <n v="100"/>
    <n v="3"/>
    <x v="2"/>
    <n v="379"/>
    <n v="1"/>
    <n v="230"/>
    <x v="13"/>
    <s v="1822 0431 1237"/>
    <n v="35"/>
    <s v="M"/>
    <s v="B"/>
    <n v="301"/>
    <s v="GAS STATION"/>
    <n v="512"/>
    <s v="MACE/PEPPER SPRAY"/>
    <s v="IC"/>
    <s v="Invest Cont"/>
    <n v="230"/>
    <m/>
    <m/>
    <m/>
    <s v="EXPOSITION                   BL"/>
    <s v="VERMONT                      AV"/>
    <n v="34.0184"/>
    <n v="-118.2915"/>
  </r>
  <r>
    <n v="201015048"/>
    <d v="2020-11-14T00:00:00"/>
    <x v="351"/>
    <n v="1620"/>
    <n v="10"/>
    <x v="11"/>
    <n v="1004"/>
    <n v="2"/>
    <n v="951"/>
    <x v="57"/>
    <s v="1822 0104 1420 1300"/>
    <n v="0"/>
    <s v="M"/>
    <s v="W"/>
    <n v="210"/>
    <s v="RESTAURANT/FAST FOOD"/>
    <m/>
    <m/>
    <s v="IC"/>
    <s v="Invest Cont"/>
    <n v="951"/>
    <m/>
    <m/>
    <m/>
    <s v="7600    RESEDA                       BL"/>
    <m/>
    <n v="34.208399999999997"/>
    <n v="-118.536"/>
  </r>
  <r>
    <n v="200807938"/>
    <d v="2020-04-02T00:00:00"/>
    <x v="71"/>
    <n v="930"/>
    <n v="8"/>
    <x v="12"/>
    <n v="832"/>
    <n v="2"/>
    <n v="745"/>
    <x v="9"/>
    <n v="329"/>
    <n v="37"/>
    <s v="M"/>
    <s v="H"/>
    <n v="502"/>
    <s v="MULTI-UNIT DWELLING (APARTMENT, DUPLEX, ETC)"/>
    <m/>
    <m/>
    <s v="IC"/>
    <s v="Invest Cont"/>
    <n v="745"/>
    <m/>
    <m/>
    <m/>
    <s v="11600    MAYFIELD                     AV"/>
    <m/>
    <n v="34.053400000000003"/>
    <n v="-118.46129999999999"/>
  </r>
  <r>
    <n v="200119994"/>
    <d v="2020-10-26T00:00:00"/>
    <x v="307"/>
    <n v="2200"/>
    <n v="1"/>
    <x v="1"/>
    <n v="153"/>
    <n v="1"/>
    <n v="510"/>
    <x v="0"/>
    <m/>
    <n v="0"/>
    <m/>
    <m/>
    <n v="101"/>
    <s v="STREET"/>
    <m/>
    <m/>
    <s v="IC"/>
    <s v="Invest Cont"/>
    <n v="510"/>
    <m/>
    <m/>
    <m/>
    <s v="300 W  5TH                          ST"/>
    <m/>
    <n v="34.048099999999998"/>
    <n v="-118.25069999999999"/>
  </r>
  <r>
    <n v="201012363"/>
    <d v="2020-08-23T00:00:00"/>
    <x v="273"/>
    <n v="1330"/>
    <n v="10"/>
    <x v="11"/>
    <n v="1094"/>
    <n v="1"/>
    <n v="310"/>
    <x v="5"/>
    <s v="1609 0344 1822"/>
    <n v="35"/>
    <s v="M"/>
    <s v="O"/>
    <n v="501"/>
    <s v="SINGLE FAMILY DWELLING"/>
    <m/>
    <m/>
    <s v="IC"/>
    <s v="Invest Cont"/>
    <n v="310"/>
    <m/>
    <m/>
    <m/>
    <s v="18100    VALLEY VISTA                 BL"/>
    <m/>
    <n v="34.158700000000003"/>
    <n v="-118.5273"/>
  </r>
  <r>
    <n v="200615611"/>
    <d v="2020-09-19T00:00:00"/>
    <x v="333"/>
    <n v="2100"/>
    <n v="6"/>
    <x v="9"/>
    <n v="678"/>
    <n v="2"/>
    <n v="624"/>
    <x v="15"/>
    <s v="0400 0444 0913 1810"/>
    <n v="32"/>
    <s v="F"/>
    <s v="W"/>
    <n v="501"/>
    <s v="SINGLE FAMILY DWELLING"/>
    <n v="400"/>
    <s v="STRONG-ARM (HANDS, FIST, FEET OR BODILY FORCE)"/>
    <s v="IC"/>
    <s v="Invest Cont"/>
    <n v="624"/>
    <m/>
    <m/>
    <m/>
    <s v="900 N  SERRANO                      AV"/>
    <m/>
    <n v="34.086199999999998"/>
    <n v="-118.3064"/>
  </r>
  <r>
    <n v="201304611"/>
    <d v="2020-01-11T00:00:00"/>
    <x v="265"/>
    <n v="2300"/>
    <n v="13"/>
    <x v="6"/>
    <n v="1333"/>
    <n v="1"/>
    <n v="410"/>
    <x v="28"/>
    <s v="1300 0329 1609 0202"/>
    <n v="42"/>
    <s v="F"/>
    <s v="H"/>
    <n v="101"/>
    <s v="STREET"/>
    <n v="400"/>
    <s v="STRONG-ARM (HANDS, FIST, FEET OR BODILY FORCE)"/>
    <s v="IC"/>
    <s v="Invest Cont"/>
    <n v="410"/>
    <m/>
    <m/>
    <m/>
    <s v="3300    TRINITY                      ST"/>
    <m/>
    <n v="34.017099999999999"/>
    <n v="-118.2667"/>
  </r>
  <r>
    <n v="200912396"/>
    <d v="2020-07-15T00:00:00"/>
    <x v="110"/>
    <n v="1500"/>
    <n v="9"/>
    <x v="3"/>
    <n v="964"/>
    <n v="2"/>
    <n v="812"/>
    <x v="34"/>
    <s v="0528 0529 1300"/>
    <n v="17"/>
    <s v="F"/>
    <s v="O"/>
    <n v="109"/>
    <s v="PARK/PLAYGROUND"/>
    <n v="400"/>
    <s v="STRONG-ARM (HANDS, FIST, FEET OR BODILY FORCE)"/>
    <s v="IC"/>
    <s v="Invest Cont"/>
    <n v="762"/>
    <n v="812"/>
    <m/>
    <m/>
    <s v="14200    HUSTON                       ST"/>
    <m/>
    <n v="34.159399999999998"/>
    <n v="-118.44329999999999"/>
  </r>
  <r>
    <n v="200406769"/>
    <d v="2020-03-11T00:00:00"/>
    <x v="3"/>
    <n v="2000"/>
    <n v="4"/>
    <x v="4"/>
    <n v="437"/>
    <n v="1"/>
    <n v="510"/>
    <x v="0"/>
    <m/>
    <n v="0"/>
    <m/>
    <m/>
    <n v="101"/>
    <s v="STREET"/>
    <m/>
    <m/>
    <s v="IC"/>
    <s v="Invest Cont"/>
    <n v="510"/>
    <m/>
    <m/>
    <m/>
    <s v="2200 N  INDIANA                      AV"/>
    <m/>
    <n v="34.069000000000003"/>
    <n v="-118.1927"/>
  </r>
  <r>
    <n v="200416200"/>
    <d v="2020-12-23T00:00:00"/>
    <x v="239"/>
    <n v="55"/>
    <n v="4"/>
    <x v="4"/>
    <n v="442"/>
    <n v="1"/>
    <n v="236"/>
    <x v="46"/>
    <s v="1814 2000 1312 0913"/>
    <n v="27"/>
    <s v="F"/>
    <s v="B"/>
    <n v="101"/>
    <s v="STREET"/>
    <n v="307"/>
    <s v="VEHICLE"/>
    <s v="AO"/>
    <s v="Adult Other"/>
    <n v="236"/>
    <m/>
    <m/>
    <m/>
    <s v="1000    LORD                         ST"/>
    <m/>
    <n v="34.057699999999997"/>
    <n v="-118.21339999999999"/>
  </r>
  <r>
    <n v="200909003"/>
    <d v="2020-04-27T00:00:00"/>
    <x v="179"/>
    <n v="1630"/>
    <n v="9"/>
    <x v="3"/>
    <n v="905"/>
    <n v="2"/>
    <n v="626"/>
    <x v="10"/>
    <s v="2000 1241 0444"/>
    <n v="52"/>
    <s v="F"/>
    <s v="H"/>
    <n v="501"/>
    <s v="SINGLE FAMILY DWELLING"/>
    <n v="400"/>
    <s v="STRONG-ARM (HANDS, FIST, FEET OR BODILY FORCE)"/>
    <s v="AA"/>
    <s v="Adult Arrest"/>
    <n v="626"/>
    <m/>
    <m/>
    <m/>
    <s v="14700    COVELLO                      ST"/>
    <m/>
    <n v="34.207599999999999"/>
    <n v="-118.45310000000001"/>
  </r>
  <r>
    <n v="200315671"/>
    <d v="2020-08-12T00:00:00"/>
    <x v="175"/>
    <n v="2045"/>
    <n v="3"/>
    <x v="2"/>
    <n v="377"/>
    <n v="2"/>
    <n v="745"/>
    <x v="9"/>
    <s v="0329 1251 0913 2024 1300"/>
    <n v="25"/>
    <s v="F"/>
    <s v="H"/>
    <n v="122"/>
    <s v="VEHICLE, PASSENGER/TRUCK"/>
    <m/>
    <m/>
    <s v="AO"/>
    <s v="Adult Other"/>
    <n v="745"/>
    <m/>
    <m/>
    <m/>
    <s v="1200 W  38TH                         ST"/>
    <m/>
    <n v="34.017299999999999"/>
    <n v="-118.2987"/>
  </r>
  <r>
    <n v="200608963"/>
    <d v="2020-04-11T00:00:00"/>
    <x v="290"/>
    <n v="2020"/>
    <n v="6"/>
    <x v="9"/>
    <n v="643"/>
    <n v="1"/>
    <n v="230"/>
    <x v="13"/>
    <s v="0400 0334 1822 2004 1402"/>
    <n v="43"/>
    <s v="M"/>
    <s v="W"/>
    <n v="158"/>
    <s v="TRANSIENT ENCAMPMENT"/>
    <n v="207"/>
    <s v="OTHER KNIFE"/>
    <s v="AA"/>
    <s v="Adult Arrest"/>
    <n v="230"/>
    <n v="998"/>
    <m/>
    <m/>
    <s v="DETROIT                      ST"/>
    <s v="SUNSET                       BL"/>
    <n v="34.097999999999999"/>
    <n v="-118.3456"/>
  </r>
  <r>
    <n v="201014854"/>
    <d v="2020-11-08T00:00:00"/>
    <x v="68"/>
    <n v="930"/>
    <n v="10"/>
    <x v="11"/>
    <n v="1015"/>
    <n v="1"/>
    <n v="442"/>
    <x v="16"/>
    <s v="0325 1236 0913 2028 0358 2003 0359 0906 1816"/>
    <n v="0"/>
    <s v="M"/>
    <s v="O"/>
    <n v="242"/>
    <s v="DISCOUNT STORE (99 CENT,DOLLAR,ETC."/>
    <m/>
    <m/>
    <s v="AA"/>
    <s v="Adult Arrest"/>
    <n v="442"/>
    <m/>
    <m/>
    <m/>
    <s v="18200    SHERMAN                      WY"/>
    <m/>
    <n v="34.2012"/>
    <n v="-118.5304"/>
  </r>
  <r>
    <n v="200815217"/>
    <d v="2020-10-14T00:00:00"/>
    <x v="106"/>
    <n v="930"/>
    <n v="8"/>
    <x v="12"/>
    <n v="817"/>
    <n v="2"/>
    <n v="740"/>
    <x v="21"/>
    <n v="329"/>
    <n v="77"/>
    <s v="F"/>
    <s v="W"/>
    <n v="502"/>
    <s v="MULTI-UNIT DWELLING (APARTMENT, DUPLEX, ETC)"/>
    <m/>
    <m/>
    <s v="AO"/>
    <s v="Adult Other"/>
    <n v="740"/>
    <m/>
    <m/>
    <m/>
    <s v="900    HILGARD                      AV"/>
    <m/>
    <n v="34.061700000000002"/>
    <n v="-118.44459999999999"/>
  </r>
  <r>
    <n v="201106176"/>
    <d v="2020-02-18T00:00:00"/>
    <x v="184"/>
    <n v="1540"/>
    <n v="11"/>
    <x v="7"/>
    <n v="1162"/>
    <n v="1"/>
    <n v="230"/>
    <x v="13"/>
    <s v="1822 0431 1266 1402 0356 2004"/>
    <n v="21"/>
    <s v="M"/>
    <s v="H"/>
    <n v="701"/>
    <s v="HOSPITAL"/>
    <n v="512"/>
    <s v="MACE/PEPPER SPRAY"/>
    <s v="IC"/>
    <s v="Invest Cont"/>
    <n v="230"/>
    <n v="998"/>
    <m/>
    <m/>
    <s v="1300 N  VERMONT                      AV"/>
    <m/>
    <n v="34.095599999999997"/>
    <n v="-118.29179999999999"/>
  </r>
  <r>
    <n v="201004117"/>
    <d v="2020-01-04T00:00:00"/>
    <x v="205"/>
    <n v="1530"/>
    <n v="10"/>
    <x v="11"/>
    <n v="1079"/>
    <n v="1"/>
    <n v="310"/>
    <x v="5"/>
    <n v="344"/>
    <n v="0"/>
    <s v="M"/>
    <s v="W"/>
    <n v="702"/>
    <s v="OFFICE BUILDING/OFFICE"/>
    <m/>
    <m/>
    <s v="IC"/>
    <s v="Invest Cont"/>
    <n v="310"/>
    <m/>
    <m/>
    <m/>
    <s v="15500    VENTURA                      BL"/>
    <m/>
    <n v="34.1599"/>
    <n v="-118.4766"/>
  </r>
  <r>
    <n v="200117211"/>
    <d v="2020-08-31T00:00:00"/>
    <x v="182"/>
    <n v="1300"/>
    <n v="1"/>
    <x v="1"/>
    <n v="111"/>
    <n v="2"/>
    <n v="740"/>
    <x v="21"/>
    <n v="329"/>
    <n v="0"/>
    <s v="X"/>
    <s v="X"/>
    <n v="702"/>
    <s v="OFFICE BUILDING/OFFICE"/>
    <m/>
    <m/>
    <s v="IC"/>
    <s v="Invest Cont"/>
    <n v="740"/>
    <m/>
    <m/>
    <m/>
    <s v="600 N  GRAND                        AV"/>
    <m/>
    <n v="34.060699999999997"/>
    <n v="-118.2435"/>
  </r>
  <r>
    <n v="200410726"/>
    <d v="2020-07-13T00:00:00"/>
    <x v="21"/>
    <n v="1130"/>
    <n v="4"/>
    <x v="4"/>
    <n v="449"/>
    <n v="1"/>
    <n v="210"/>
    <x v="11"/>
    <s v="0342 0400 0344 0416 1822 1309"/>
    <n v="52"/>
    <s v="M"/>
    <s v="H"/>
    <n v="301"/>
    <s v="GAS STATION"/>
    <n v="400"/>
    <s v="STRONG-ARM (HANDS, FIST, FEET OR BODILY FORCE)"/>
    <s v="IC"/>
    <s v="Invest Cont"/>
    <n v="210"/>
    <m/>
    <m/>
    <m/>
    <s v="POMEROY"/>
    <s v="SOTO"/>
    <n v="34.053699999999999"/>
    <n v="-118.2034"/>
  </r>
  <r>
    <n v="200110785"/>
    <d v="2020-04-21T00:00:00"/>
    <x v="208"/>
    <n v="1900"/>
    <n v="1"/>
    <x v="1"/>
    <n v="162"/>
    <n v="1"/>
    <n v="510"/>
    <x v="0"/>
    <m/>
    <n v="0"/>
    <m/>
    <m/>
    <n v="101"/>
    <s v="STREET"/>
    <m/>
    <m/>
    <s v="AA"/>
    <s v="Adult Arrest"/>
    <n v="510"/>
    <m/>
    <m/>
    <m/>
    <s v="800 S  GRAND                        AV"/>
    <m/>
    <n v="34.045900000000003"/>
    <n v="-118.25790000000001"/>
  </r>
  <r>
    <n v="200911327"/>
    <d v="2020-06-20T00:00:00"/>
    <x v="50"/>
    <n v="1830"/>
    <n v="9"/>
    <x v="3"/>
    <n v="963"/>
    <n v="1"/>
    <n v="236"/>
    <x v="46"/>
    <s v="2000 1813 0400 0913"/>
    <n v="45"/>
    <s v="F"/>
    <s v="B"/>
    <n v="501"/>
    <s v="SINGLE FAMILY DWELLING"/>
    <n v="400"/>
    <s v="STRONG-ARM (HANDS, FIST, FEET OR BODILY FORCE)"/>
    <s v="AA"/>
    <s v="Adult Arrest"/>
    <n v="236"/>
    <m/>
    <m/>
    <m/>
    <s v="14800    HARTSOOK                     ST"/>
    <m/>
    <n v="34.164000000000001"/>
    <n v="-118.45740000000001"/>
  </r>
  <r>
    <n v="201004895"/>
    <d v="2020-01-22T00:00:00"/>
    <x v="327"/>
    <n v="30"/>
    <n v="10"/>
    <x v="11"/>
    <n v="1047"/>
    <n v="1"/>
    <n v="310"/>
    <x v="5"/>
    <s v="0344 1607"/>
    <n v="0"/>
    <s v="M"/>
    <s v="W"/>
    <n v="515"/>
    <s v="APARTMENT/CONDO COMMON LAUNDRY ROOM"/>
    <m/>
    <m/>
    <s v="IC"/>
    <s v="Invest Cont"/>
    <n v="310"/>
    <m/>
    <m/>
    <m/>
    <s v="17300    BURBANK                      BL"/>
    <m/>
    <n v="34.1723"/>
    <n v="-118.5098"/>
  </r>
  <r>
    <n v="200121533"/>
    <d v="2020-11-25T00:00:00"/>
    <x v="174"/>
    <n v="2045"/>
    <n v="1"/>
    <x v="1"/>
    <n v="182"/>
    <n v="1"/>
    <n v="330"/>
    <x v="1"/>
    <s v="1609 0344 1402 1822 1307 0329 1420 1403"/>
    <n v="21"/>
    <s v="M"/>
    <s v="B"/>
    <n v="102"/>
    <s v="SIDEWALK"/>
    <m/>
    <m/>
    <s v="IC"/>
    <s v="Invest Cont"/>
    <n v="330"/>
    <n v="998"/>
    <m/>
    <m/>
    <s v="12TH"/>
    <s v="GRAND"/>
    <n v="34.040100000000002"/>
    <n v="-118.2633"/>
  </r>
  <r>
    <n v="200608650"/>
    <d v="2020-04-03T00:00:00"/>
    <x v="243"/>
    <n v="1910"/>
    <n v="6"/>
    <x v="9"/>
    <n v="645"/>
    <n v="2"/>
    <n v="624"/>
    <x v="15"/>
    <s v="2021 0913 0400 0444 0416"/>
    <n v="23"/>
    <s v="F"/>
    <s v="W"/>
    <n v="503"/>
    <s v="HOTEL"/>
    <n v="500"/>
    <s v="UNKNOWN WEAPON/OTHER WEAPON"/>
    <s v="IC"/>
    <s v="Invest Cont"/>
    <n v="624"/>
    <m/>
    <m/>
    <m/>
    <s v="7000    HOLLYWOOD                    BL"/>
    <m/>
    <n v="34.101599999999998"/>
    <n v="-118.3417"/>
  </r>
  <r>
    <n v="200120471"/>
    <d v="2020-11-02T00:00:00"/>
    <x v="167"/>
    <n v="2200"/>
    <n v="1"/>
    <x v="1"/>
    <n v="128"/>
    <n v="1"/>
    <n v="330"/>
    <x v="1"/>
    <s v="1609 1822 0344 1307 0329"/>
    <n v="37"/>
    <s v="F"/>
    <s v="H"/>
    <n v="101"/>
    <s v="STREET"/>
    <m/>
    <m/>
    <s v="IC"/>
    <s v="Invest Cont"/>
    <n v="330"/>
    <m/>
    <m/>
    <m/>
    <s v="1ST"/>
    <s v="JUDGE JOHN A"/>
    <n v="34.049799999999998"/>
    <n v="-118.24"/>
  </r>
  <r>
    <n v="200214348"/>
    <d v="2020-08-28T00:00:00"/>
    <x v="182"/>
    <n v="1700"/>
    <n v="2"/>
    <x v="5"/>
    <n v="202"/>
    <n v="2"/>
    <n v="626"/>
    <x v="10"/>
    <s v="1814 0913 0416 2000"/>
    <n v="26"/>
    <s v="M"/>
    <s v="W"/>
    <n v="108"/>
    <s v="PARKING LOT"/>
    <n v="400"/>
    <s v="STRONG-ARM (HANDS, FIST, FEET OR BODILY FORCE)"/>
    <s v="AO"/>
    <s v="Adult Other"/>
    <n v="626"/>
    <m/>
    <m/>
    <m/>
    <s v="SANTA MONICA                 BL"/>
    <s v="VIRGIL                       AV"/>
    <n v="34.090899999999998"/>
    <n v="-118.2867"/>
  </r>
  <r>
    <n v="200607576"/>
    <d v="2020-03-09T00:00:00"/>
    <x v="73"/>
    <n v="755"/>
    <n v="6"/>
    <x v="9"/>
    <n v="666"/>
    <n v="1"/>
    <n v="220"/>
    <x v="50"/>
    <s v="1822 0400 0416 1501"/>
    <n v="50"/>
    <s v="M"/>
    <s v="H"/>
    <n v="203"/>
    <s v="OTHER BUSINESS"/>
    <n v="400"/>
    <s v="STRONG-ARM (HANDS, FIST, FEET OR BODILY FORCE)"/>
    <s v="IC"/>
    <s v="Invest Cont"/>
    <n v="220"/>
    <m/>
    <m/>
    <m/>
    <s v="6100 W  SUNSET                       BL"/>
    <m/>
    <n v="34.097999999999999"/>
    <n v="-118.3223"/>
  </r>
  <r>
    <n v="200512121"/>
    <d v="2020-07-21T00:00:00"/>
    <x v="102"/>
    <n v="900"/>
    <n v="5"/>
    <x v="10"/>
    <n v="506"/>
    <n v="1"/>
    <n v="310"/>
    <x v="5"/>
    <s v="0913 0344 0358 1606 0554 2004"/>
    <n v="45"/>
    <s v="M"/>
    <s v="H"/>
    <n v="501"/>
    <s v="SINGLE FAMILY DWELLING"/>
    <m/>
    <m/>
    <s v="AA"/>
    <s v="Adult Arrest"/>
    <n v="310"/>
    <m/>
    <m/>
    <m/>
    <s v="1300 W  220TH                        ST"/>
    <m/>
    <n v="33.828000000000003"/>
    <n v="-118.30159999999999"/>
  </r>
  <r>
    <n v="200407703"/>
    <d v="2020-04-10T00:00:00"/>
    <x v="193"/>
    <n v="1200"/>
    <n v="4"/>
    <x v="4"/>
    <n v="401"/>
    <n v="1"/>
    <n v="330"/>
    <x v="1"/>
    <s v="1300 1302 0344"/>
    <n v="43"/>
    <s v="M"/>
    <s v="H"/>
    <n v="102"/>
    <s v="SIDEWALK"/>
    <m/>
    <m/>
    <s v="IC"/>
    <s v="Invest Cont"/>
    <n v="330"/>
    <m/>
    <m/>
    <m/>
    <s v="4200    HOMER                        ST"/>
    <m/>
    <n v="34.091799999999999"/>
    <n v="-118.2056"/>
  </r>
  <r>
    <n v="200117140"/>
    <d v="2020-08-29T00:00:00"/>
    <x v="218"/>
    <n v="1300"/>
    <n v="1"/>
    <x v="1"/>
    <n v="182"/>
    <n v="1"/>
    <n v="330"/>
    <x v="1"/>
    <s v="1300 0344 1606 1822 0377"/>
    <n v="37"/>
    <s v="M"/>
    <s v="B"/>
    <n v="108"/>
    <s v="PARKING LOT"/>
    <m/>
    <m/>
    <s v="IC"/>
    <s v="Invest Cont"/>
    <n v="330"/>
    <m/>
    <m/>
    <m/>
    <s v="1200 S  HOPE                         ST"/>
    <m/>
    <n v="34.040599999999998"/>
    <n v="-118.2646"/>
  </r>
  <r>
    <n v="200120813"/>
    <d v="2020-11-09T00:00:00"/>
    <x v="249"/>
    <n v="1400"/>
    <n v="1"/>
    <x v="1"/>
    <n v="185"/>
    <n v="2"/>
    <n v="354"/>
    <x v="14"/>
    <n v="377"/>
    <n v="48"/>
    <s v="M"/>
    <s v="W"/>
    <n v="602"/>
    <s v="BANK"/>
    <m/>
    <m/>
    <s v="IC"/>
    <s v="Invest Cont"/>
    <n v="354"/>
    <m/>
    <m/>
    <m/>
    <s v="1200 S  BROADWAY"/>
    <m/>
    <n v="34.037700000000001"/>
    <n v="-118.2607"/>
  </r>
  <r>
    <n v="201222444"/>
    <d v="2020-10-11T00:00:00"/>
    <x v="149"/>
    <n v="1530"/>
    <n v="12"/>
    <x v="8"/>
    <n v="1232"/>
    <n v="1"/>
    <n v="310"/>
    <x v="5"/>
    <s v="1202 1606 0344 1822"/>
    <n v="63"/>
    <s v="M"/>
    <s v="B"/>
    <n v="502"/>
    <s v="MULTI-UNIT DWELLING (APARTMENT, DUPLEX, ETC)"/>
    <m/>
    <m/>
    <s v="IC"/>
    <s v="Invest Cont"/>
    <n v="310"/>
    <m/>
    <m/>
    <m/>
    <s v="5900    WEST                         BL"/>
    <m/>
    <n v="33.986899999999999"/>
    <n v="-118.3352"/>
  </r>
  <r>
    <n v="200122273"/>
    <d v="2020-12-12T00:00:00"/>
    <x v="341"/>
    <n v="1"/>
    <n v="1"/>
    <x v="1"/>
    <n v="128"/>
    <n v="1"/>
    <n v="510"/>
    <x v="0"/>
    <m/>
    <n v="0"/>
    <m/>
    <m/>
    <n v="101"/>
    <s v="STREET"/>
    <m/>
    <m/>
    <s v="IC"/>
    <s v="Invest Cont"/>
    <n v="510"/>
    <m/>
    <m/>
    <m/>
    <s v="100 S  LOS ANGELES                  ST"/>
    <m/>
    <n v="34.051099999999998"/>
    <n v="-118.2427"/>
  </r>
  <r>
    <n v="201206329"/>
    <d v="2020-02-02T00:00:00"/>
    <x v="227"/>
    <n v="1130"/>
    <n v="12"/>
    <x v="8"/>
    <n v="1269"/>
    <n v="2"/>
    <n v="900"/>
    <x v="18"/>
    <s v="2038 0913"/>
    <n v="42"/>
    <s v="F"/>
    <s v="W"/>
    <n v="502"/>
    <s v="MULTI-UNIT DWELLING (APARTMENT, DUPLEX, ETC)"/>
    <m/>
    <m/>
    <s v="AO"/>
    <s v="Adult Other"/>
    <n v="900"/>
    <m/>
    <m/>
    <m/>
    <s v="8300    AVALON                       BL"/>
    <m/>
    <n v="33.963799999999999"/>
    <n v="-118.2651"/>
  </r>
  <r>
    <n v="200918763"/>
    <d v="2020-12-23T00:00:00"/>
    <x v="192"/>
    <n v="1535"/>
    <n v="9"/>
    <x v="3"/>
    <n v="923"/>
    <n v="2"/>
    <n v="624"/>
    <x v="15"/>
    <s v="0416 2004 1218"/>
    <n v="29"/>
    <s v="M"/>
    <s v="B"/>
    <n v="101"/>
    <s v="STREET"/>
    <n v="308"/>
    <s v="STICK"/>
    <s v="AO"/>
    <s v="Adult Other"/>
    <n v="624"/>
    <m/>
    <m/>
    <m/>
    <s v="GILMORE"/>
    <s v="VESPER"/>
    <n v="34.1877"/>
    <n v="-118.4509"/>
  </r>
  <r>
    <n v="200800791"/>
    <d v="2020-09-07T00:00:00"/>
    <x v="201"/>
    <n v="150"/>
    <n v="8"/>
    <x v="12"/>
    <n v="859"/>
    <n v="2"/>
    <n v="930"/>
    <x v="30"/>
    <s v="0319 0913 1402 2004"/>
    <n v="29"/>
    <s v="F"/>
    <s v="W"/>
    <n v="505"/>
    <s v="MOTEL"/>
    <n v="511"/>
    <s v="VERBAL THREAT"/>
    <s v="AA"/>
    <s v="Adult Arrest"/>
    <n v="930"/>
    <n v="998"/>
    <m/>
    <m/>
    <s v="1700 S  LA CIENEGA                   BL"/>
    <m/>
    <n v="34.049500000000002"/>
    <n v="-118.3805"/>
  </r>
  <r>
    <n v="201111118"/>
    <d v="2020-07-05T00:00:00"/>
    <x v="234"/>
    <n v="1040"/>
    <n v="11"/>
    <x v="7"/>
    <n v="1141"/>
    <n v="2"/>
    <n v="745"/>
    <x v="9"/>
    <n v="329"/>
    <n v="72"/>
    <s v="F"/>
    <s v="W"/>
    <n v="501"/>
    <s v="SINGLE FAMILY DWELLING"/>
    <m/>
    <m/>
    <s v="IC"/>
    <s v="Invest Cont"/>
    <n v="745"/>
    <m/>
    <m/>
    <m/>
    <s v="2700    GLENDOWER                    AV"/>
    <m/>
    <n v="34.116"/>
    <n v="-118.29559999999999"/>
  </r>
  <r>
    <n v="200122766"/>
    <d v="2020-12-25T00:00:00"/>
    <x v="340"/>
    <n v="1635"/>
    <n v="1"/>
    <x v="1"/>
    <n v="185"/>
    <n v="1"/>
    <n v="210"/>
    <x v="11"/>
    <s v="0346 1822 1414 1402 0344 0416"/>
    <n v="19"/>
    <s v="M"/>
    <s v="H"/>
    <n v="102"/>
    <s v="SIDEWALK"/>
    <n v="400"/>
    <s v="STRONG-ARM (HANDS, FIST, FEET OR BODILY FORCE)"/>
    <s v="AA"/>
    <s v="Adult Arrest"/>
    <n v="210"/>
    <m/>
    <m/>
    <m/>
    <s v="1100    MAPLE                        AV"/>
    <m/>
    <n v="34.038800000000002"/>
    <n v="-118.2574"/>
  </r>
  <r>
    <n v="200907971"/>
    <d v="2020-03-30T00:00:00"/>
    <x v="40"/>
    <n v="230"/>
    <n v="9"/>
    <x v="3"/>
    <n v="931"/>
    <n v="1"/>
    <n v="410"/>
    <x v="28"/>
    <s v="0344 1606 2004"/>
    <n v="47"/>
    <s v="M"/>
    <s v="W"/>
    <n v="104"/>
    <s v="DRIVEWAY"/>
    <m/>
    <m/>
    <s v="IC"/>
    <s v="Invest Cont"/>
    <n v="410"/>
    <n v="420"/>
    <m/>
    <m/>
    <s v="6200    ORION                        AV"/>
    <m/>
    <n v="34.183"/>
    <n v="-118.4699"/>
  </r>
  <r>
    <n v="200313212"/>
    <d v="2020-06-25T00:00:00"/>
    <x v="22"/>
    <n v="2300"/>
    <n v="3"/>
    <x v="2"/>
    <n v="362"/>
    <n v="1"/>
    <n v="420"/>
    <x v="33"/>
    <s v="1300 1606 0344 1251 1402"/>
    <n v="22"/>
    <s v="F"/>
    <s v="A"/>
    <n v="101"/>
    <s v="STREET"/>
    <m/>
    <m/>
    <s v="IC"/>
    <s v="Invest Cont"/>
    <n v="420"/>
    <m/>
    <m/>
    <m/>
    <s v="4300 W  MARTIN LUTHER KING JR        BL"/>
    <m/>
    <n v="34.016300000000001"/>
    <n v="-118.3441"/>
  </r>
  <r>
    <n v="201217486"/>
    <d v="2020-07-31T00:00:00"/>
    <x v="266"/>
    <n v="800"/>
    <n v="12"/>
    <x v="8"/>
    <n v="1266"/>
    <n v="1"/>
    <n v="236"/>
    <x v="46"/>
    <s v="0445 0416 0345 0913 1402 2000"/>
    <n v="30"/>
    <s v="F"/>
    <s v="B"/>
    <n v="102"/>
    <s v="SIDEWALK"/>
    <n v="500"/>
    <s v="UNKNOWN WEAPON/OTHER WEAPON"/>
    <s v="AO"/>
    <s v="Adult Other"/>
    <n v="236"/>
    <n v="998"/>
    <m/>
    <m/>
    <s v="600 W  81ST                         ST"/>
    <m/>
    <n v="33.965499999999999"/>
    <n v="-118.28530000000001"/>
  </r>
  <r>
    <n v="200815354"/>
    <d v="2020-10-17T00:00:00"/>
    <x v="365"/>
    <n v="1300"/>
    <n v="8"/>
    <x v="12"/>
    <n v="881"/>
    <n v="1"/>
    <n v="440"/>
    <x v="20"/>
    <s v="1420 0344 1822"/>
    <n v="56"/>
    <s v="M"/>
    <s v="W"/>
    <n v="501"/>
    <s v="SINGLE FAMILY DWELLING"/>
    <m/>
    <m/>
    <s v="IC"/>
    <s v="Invest Cont"/>
    <n v="440"/>
    <m/>
    <m/>
    <m/>
    <s v="1900    ARMACOST                     AV"/>
    <m/>
    <n v="34.034799999999997"/>
    <n v="-118.4541"/>
  </r>
  <r>
    <n v="200609745"/>
    <d v="2020-05-01T00:00:00"/>
    <x v="44"/>
    <n v="2230"/>
    <n v="6"/>
    <x v="9"/>
    <n v="677"/>
    <n v="2"/>
    <n v="626"/>
    <x v="10"/>
    <s v="0400 0448 0429 0419 2000 1821 1243 0913 1813 1814"/>
    <n v="31"/>
    <s v="F"/>
    <s v="W"/>
    <n v="502"/>
    <s v="MULTI-UNIT DWELLING (APARTMENT, DUPLEX, ETC)"/>
    <n v="400"/>
    <s v="STRONG-ARM (HANDS, FIST, FEET OR BODILY FORCE)"/>
    <s v="IC"/>
    <s v="Invest Cont"/>
    <n v="626"/>
    <m/>
    <m/>
    <m/>
    <s v="5200    MARATHON                     ST"/>
    <m/>
    <n v="34.084899999999998"/>
    <n v="-118.31140000000001"/>
  </r>
  <r>
    <n v="200410948"/>
    <d v="2020-07-19T00:00:00"/>
    <x v="221"/>
    <n v="1500"/>
    <n v="4"/>
    <x v="4"/>
    <n v="466"/>
    <n v="1"/>
    <n v="230"/>
    <x v="13"/>
    <s v="0906 0342 0400 0416 1822"/>
    <n v="23"/>
    <s v="M"/>
    <s v="H"/>
    <n v="504"/>
    <s v="OTHER RESIDENCE"/>
    <n v="400"/>
    <s v="STRONG-ARM (HANDS, FIST, FEET OR BODILY FORCE)"/>
    <s v="IC"/>
    <s v="Invest Cont"/>
    <n v="230"/>
    <m/>
    <m/>
    <m/>
    <s v="2700 S  SARATOGA"/>
    <m/>
    <n v="34.042299999999997"/>
    <n v="-118.20440000000001"/>
  </r>
  <r>
    <n v="200109616"/>
    <d v="2020-03-24T00:00:00"/>
    <x v="321"/>
    <n v="255"/>
    <n v="1"/>
    <x v="1"/>
    <n v="162"/>
    <n v="1"/>
    <n v="310"/>
    <x v="5"/>
    <s v="1420 1822 0344 1609"/>
    <n v="0"/>
    <s v="X"/>
    <s v="X"/>
    <n v="401"/>
    <s v="MINI-MART"/>
    <m/>
    <m/>
    <s v="IC"/>
    <s v="Invest Cont"/>
    <n v="310"/>
    <m/>
    <m/>
    <m/>
    <s v="500 W  7TH                          ST"/>
    <m/>
    <n v="34.046700000000001"/>
    <n v="-118.2556"/>
  </r>
  <r>
    <n v="200813053"/>
    <d v="2020-08-18T00:00:00"/>
    <x v="337"/>
    <n v="1100"/>
    <n v="8"/>
    <x v="12"/>
    <n v="889"/>
    <n v="2"/>
    <n v="626"/>
    <x v="10"/>
    <s v="2000 0444 0400 1813 0448 0446 0432"/>
    <n v="35"/>
    <s v="F"/>
    <s v="H"/>
    <n v="502"/>
    <s v="MULTI-UNIT DWELLING (APARTMENT, DUPLEX, ETC)"/>
    <n v="400"/>
    <s v="STRONG-ARM (HANDS, FIST, FEET OR BODILY FORCE)"/>
    <s v="AA"/>
    <s v="Adult Arrest"/>
    <n v="626"/>
    <m/>
    <m/>
    <m/>
    <s v="1900 S  BEDFORD                      ST"/>
    <m/>
    <n v="34.041600000000003"/>
    <n v="-118.3836"/>
  </r>
  <r>
    <n v="200317440"/>
    <d v="2020-09-16T00:00:00"/>
    <x v="90"/>
    <n v="2140"/>
    <n v="3"/>
    <x v="2"/>
    <n v="395"/>
    <n v="1"/>
    <n v="310"/>
    <x v="5"/>
    <s v="0344 1402 1822 0352"/>
    <n v="29"/>
    <s v="F"/>
    <s v="H"/>
    <n v="502"/>
    <s v="MULTI-UNIT DWELLING (APARTMENT, DUPLEX, ETC)"/>
    <m/>
    <m/>
    <s v="IC"/>
    <s v="Invest Cont"/>
    <n v="310"/>
    <m/>
    <m/>
    <m/>
    <s v="1800 W  VERNON                       AV"/>
    <m/>
    <n v="34.007300000000001"/>
    <n v="-118.3108"/>
  </r>
  <r>
    <n v="200317573"/>
    <d v="2020-09-19T00:00:00"/>
    <x v="224"/>
    <n v="1200"/>
    <n v="3"/>
    <x v="2"/>
    <n v="316"/>
    <n v="2"/>
    <n v="626"/>
    <x v="10"/>
    <s v="0913 2000 1814 0444 0416 1309"/>
    <n v="27"/>
    <s v="F"/>
    <s v="H"/>
    <n v="502"/>
    <s v="MULTI-UNIT DWELLING (APARTMENT, DUPLEX, ETC)"/>
    <n v="400"/>
    <s v="STRONG-ARM (HANDS, FIST, FEET OR BODILY FORCE)"/>
    <s v="IC"/>
    <s v="Invest Cont"/>
    <n v="626"/>
    <m/>
    <m/>
    <m/>
    <s v="1700 W  24TH                         ST"/>
    <m/>
    <n v="34.034599999999998"/>
    <n v="-118.30240000000001"/>
  </r>
  <r>
    <n v="200306228"/>
    <d v="2020-02-07T00:00:00"/>
    <x v="15"/>
    <n v="815"/>
    <n v="3"/>
    <x v="2"/>
    <n v="325"/>
    <n v="1"/>
    <n v="510"/>
    <x v="0"/>
    <m/>
    <n v="0"/>
    <m/>
    <m/>
    <n v="104"/>
    <s v="DRIVEWAY"/>
    <m/>
    <m/>
    <s v="IC"/>
    <s v="Invest Cont"/>
    <n v="510"/>
    <m/>
    <m/>
    <m/>
    <s v="2600    MENLO                        AV"/>
    <m/>
    <n v="34.032800000000002"/>
    <n v="-118.2903"/>
  </r>
  <r>
    <n v="200716264"/>
    <d v="2020-11-18T00:00:00"/>
    <x v="278"/>
    <n v="1000"/>
    <n v="7"/>
    <x v="0"/>
    <n v="775"/>
    <n v="2"/>
    <n v="740"/>
    <x v="21"/>
    <n v="329"/>
    <n v="60"/>
    <s v="M"/>
    <s v="O"/>
    <n v="203"/>
    <s v="OTHER BUSINESS"/>
    <m/>
    <m/>
    <s v="IC"/>
    <s v="Invest Cont"/>
    <n v="740"/>
    <m/>
    <m/>
    <m/>
    <s v="4600 W  WASHINGTON                   BL"/>
    <m/>
    <n v="34.042700000000004"/>
    <n v="-118.34229999999999"/>
  </r>
  <r>
    <n v="201110979"/>
    <d v="2020-06-30T00:00:00"/>
    <x v="292"/>
    <n v="1425"/>
    <n v="11"/>
    <x v="7"/>
    <n v="1147"/>
    <n v="2"/>
    <n v="354"/>
    <x v="14"/>
    <n v="377"/>
    <n v="63"/>
    <s v="F"/>
    <s v="W"/>
    <n v="501"/>
    <s v="SINGLE FAMILY DWELLING"/>
    <m/>
    <m/>
    <s v="IC"/>
    <s v="Invest Cont"/>
    <n v="354"/>
    <m/>
    <m/>
    <m/>
    <s v="1000 W  AVENUE 37"/>
    <m/>
    <n v="34.101900000000001"/>
    <n v="-118.2264"/>
  </r>
  <r>
    <n v="200116341"/>
    <d v="2020-08-13T00:00:00"/>
    <x v="115"/>
    <n v="1900"/>
    <n v="1"/>
    <x v="1"/>
    <n v="162"/>
    <n v="1"/>
    <n v="510"/>
    <x v="0"/>
    <m/>
    <n v="0"/>
    <m/>
    <m/>
    <n v="108"/>
    <s v="PARKING LOT"/>
    <m/>
    <m/>
    <s v="IC"/>
    <s v="Invest Cont"/>
    <n v="510"/>
    <m/>
    <m/>
    <m/>
    <s v="800 S  HILL                         ST"/>
    <m/>
    <n v="34.046199999999999"/>
    <n v="-118.2585"/>
  </r>
  <r>
    <n v="201006166"/>
    <d v="2020-02-19T00:00:00"/>
    <x v="348"/>
    <n v="2100"/>
    <n v="10"/>
    <x v="11"/>
    <n v="1027"/>
    <n v="2"/>
    <n v="745"/>
    <x v="9"/>
    <s v="0329 1822"/>
    <n v="40"/>
    <s v="M"/>
    <s v="H"/>
    <n v="122"/>
    <s v="VEHICLE, PASSENGER/TRUCK"/>
    <m/>
    <m/>
    <s v="IC"/>
    <s v="Invest Cont"/>
    <n v="745"/>
    <m/>
    <m/>
    <m/>
    <s v="AMESTOY                      AV"/>
    <s v="HARTLAND                     ST"/>
    <n v="34.194899999999997"/>
    <n v="-118.5055"/>
  </r>
  <r>
    <n v="200915571"/>
    <d v="2020-10-06T00:00:00"/>
    <x v="163"/>
    <n v="1330"/>
    <n v="9"/>
    <x v="3"/>
    <n v="969"/>
    <n v="1"/>
    <n v="440"/>
    <x v="20"/>
    <s v="0344 0394"/>
    <n v="55"/>
    <s v="F"/>
    <s v="O"/>
    <n v="507"/>
    <s v="CONDOMINIUM/TOWNHOUSE"/>
    <m/>
    <m/>
    <s v="IC"/>
    <s v="Invest Cont"/>
    <n v="440"/>
    <m/>
    <m/>
    <m/>
    <s v="5200    COLDWATER CANYON             AV"/>
    <m/>
    <n v="34.164900000000003"/>
    <n v="-118.41379999999999"/>
  </r>
  <r>
    <n v="201208484"/>
    <d v="2020-03-04T00:00:00"/>
    <x v="61"/>
    <n v="1200"/>
    <n v="12"/>
    <x v="8"/>
    <n v="1258"/>
    <n v="2"/>
    <n v="354"/>
    <x v="14"/>
    <s v="0100 1822 0923"/>
    <n v="34"/>
    <s v="M"/>
    <s v="H"/>
    <n v="501"/>
    <s v="SINGLE FAMILY DWELLING"/>
    <m/>
    <m/>
    <s v="IC"/>
    <s v="Invest Cont"/>
    <n v="354"/>
    <m/>
    <m/>
    <m/>
    <s v="100 E  79TH                         ST"/>
    <m/>
    <n v="33.971299999999999"/>
    <n v="-118.2739"/>
  </r>
  <r>
    <n v="200904424"/>
    <d v="2020-01-10T00:00:00"/>
    <x v="132"/>
    <n v="730"/>
    <n v="9"/>
    <x v="3"/>
    <n v="904"/>
    <n v="1"/>
    <n v="420"/>
    <x v="33"/>
    <s v="0344 1300"/>
    <n v="30"/>
    <s v="F"/>
    <s v="H"/>
    <n v="123"/>
    <s v="PARKING UNDERGROUND/BUILDING"/>
    <m/>
    <m/>
    <s v="IC"/>
    <s v="Invest Cont"/>
    <n v="420"/>
    <m/>
    <m/>
    <m/>
    <s v="15100    SATICOY                      ST"/>
    <m/>
    <n v="34.208500000000001"/>
    <n v="-118.4618"/>
  </r>
  <r>
    <n v="200611682"/>
    <d v="2020-06-18T00:00:00"/>
    <x v="150"/>
    <n v="1800"/>
    <n v="6"/>
    <x v="9"/>
    <n v="638"/>
    <n v="2"/>
    <n v="740"/>
    <x v="21"/>
    <s v="0329 1300"/>
    <n v="46"/>
    <s v="M"/>
    <s v="W"/>
    <n v="707"/>
    <s v="GARAGE/CARPORT"/>
    <m/>
    <m/>
    <s v="IC"/>
    <s v="Invest Cont"/>
    <n v="740"/>
    <m/>
    <m/>
    <m/>
    <s v="1800 N  WILTON                       PL"/>
    <m/>
    <n v="34.1036"/>
    <n v="-118.3137"/>
  </r>
  <r>
    <n v="200513832"/>
    <d v="2020-09-06T00:00:00"/>
    <x v="120"/>
    <n v="2230"/>
    <n v="5"/>
    <x v="10"/>
    <n v="516"/>
    <n v="1"/>
    <n v="230"/>
    <x v="13"/>
    <s v="0429 0906 1822 0371 0416 2034 0216"/>
    <n v="19"/>
    <s v="M"/>
    <s v="H"/>
    <n v="102"/>
    <s v="SIDEWALK"/>
    <n v="400"/>
    <s v="STRONG-ARM (HANDS, FIST, FEET OR BODILY FORCE)"/>
    <s v="IC"/>
    <s v="Invest Cont"/>
    <n v="230"/>
    <m/>
    <m/>
    <m/>
    <s v="AVALON"/>
    <s v="L                            ST"/>
    <n v="33.786700000000003"/>
    <n v="-118.26300000000001"/>
  </r>
  <r>
    <n v="200312253"/>
    <d v="2020-06-03T00:00:00"/>
    <x v="282"/>
    <n v="1300"/>
    <n v="3"/>
    <x v="2"/>
    <n v="325"/>
    <n v="2"/>
    <n v="624"/>
    <x v="15"/>
    <s v="1822 0371 0416 0446 0342 1251 0202 0209"/>
    <n v="27"/>
    <s v="M"/>
    <s v="W"/>
    <n v="102"/>
    <s v="SIDEWALK"/>
    <n v="400"/>
    <s v="STRONG-ARM (HANDS, FIST, FEET OR BODILY FORCE)"/>
    <s v="IC"/>
    <s v="Invest Cont"/>
    <n v="624"/>
    <m/>
    <m/>
    <m/>
    <s v="27TH                         ST"/>
    <s v="VERMONT                      AV"/>
    <n v="34.0304"/>
    <n v="-118.2915"/>
  </r>
  <r>
    <n v="200705619"/>
    <d v="2020-02-03T00:00:00"/>
    <x v="202"/>
    <n v="1430"/>
    <n v="7"/>
    <x v="0"/>
    <n v="789"/>
    <n v="1"/>
    <n v="440"/>
    <x v="20"/>
    <n v="344"/>
    <n v="30"/>
    <s v="F"/>
    <s v="H"/>
    <n v="502"/>
    <s v="MULTI-UNIT DWELLING (APARTMENT, DUPLEX, ETC)"/>
    <m/>
    <m/>
    <s v="IC"/>
    <s v="Invest Cont"/>
    <n v="440"/>
    <m/>
    <m/>
    <m/>
    <s v="1900    ARLINGTON                    AV"/>
    <m/>
    <n v="34.0379"/>
    <n v="-118.32299999999999"/>
  </r>
  <r>
    <n v="200210732"/>
    <d v="2020-05-29T00:00:00"/>
    <x v="251"/>
    <n v="500"/>
    <n v="2"/>
    <x v="5"/>
    <n v="295"/>
    <n v="1"/>
    <n v="510"/>
    <x v="0"/>
    <m/>
    <n v="0"/>
    <m/>
    <m/>
    <n v="101"/>
    <s v="STREET"/>
    <m/>
    <m/>
    <s v="IC"/>
    <s v="Invest Cont"/>
    <n v="510"/>
    <m/>
    <m/>
    <m/>
    <s v="1400 S  UNION                        AV"/>
    <m/>
    <n v="34.042299999999997"/>
    <n v="-118.2804"/>
  </r>
  <r>
    <n v="200906702"/>
    <d v="2020-02-29T00:00:00"/>
    <x v="72"/>
    <n v="1700"/>
    <n v="9"/>
    <x v="3"/>
    <n v="963"/>
    <n v="1"/>
    <n v="420"/>
    <x v="33"/>
    <m/>
    <n v="0"/>
    <m/>
    <m/>
    <n v="101"/>
    <s v="STREET"/>
    <m/>
    <m/>
    <s v="IC"/>
    <s v="Invest Cont"/>
    <n v="420"/>
    <m/>
    <m/>
    <m/>
    <s v="SYLMAR"/>
    <s v="MOORPARK"/>
    <n v="34.161999999999999"/>
    <n v="-118.45699999999999"/>
  </r>
  <r>
    <n v="201227121"/>
    <d v="2020-12-25T00:00:00"/>
    <x v="340"/>
    <n v="1630"/>
    <n v="12"/>
    <x v="8"/>
    <n v="1256"/>
    <n v="2"/>
    <n v="740"/>
    <x v="21"/>
    <n v="329"/>
    <n v="0"/>
    <s v="X"/>
    <s v="X"/>
    <n v="222"/>
    <s v="LAUNDROMAT"/>
    <m/>
    <m/>
    <s v="IC"/>
    <s v="Invest Cont"/>
    <n v="740"/>
    <m/>
    <m/>
    <m/>
    <s v="7300 S  FIGUEROA                     ST"/>
    <m/>
    <n v="33.973500000000001"/>
    <n v="-118.28270000000001"/>
  </r>
  <r>
    <n v="200709146"/>
    <d v="2020-05-11T00:00:00"/>
    <x v="143"/>
    <n v="2200"/>
    <n v="7"/>
    <x v="0"/>
    <n v="711"/>
    <n v="1"/>
    <n v="480"/>
    <x v="2"/>
    <n v="344"/>
    <n v="19"/>
    <s v="M"/>
    <s v="W"/>
    <n v="103"/>
    <s v="ALLEY"/>
    <m/>
    <m/>
    <s v="IC"/>
    <s v="Invest Cont"/>
    <n v="480"/>
    <m/>
    <m/>
    <m/>
    <s v="8500    BEVERLY                      BL"/>
    <m/>
    <n v="34.078200000000002"/>
    <n v="-118.3695"/>
  </r>
  <r>
    <n v="201207073"/>
    <d v="2020-02-13T00:00:00"/>
    <x v="350"/>
    <n v="800"/>
    <n v="12"/>
    <x v="8"/>
    <n v="1257"/>
    <n v="2"/>
    <n v="649"/>
    <x v="52"/>
    <s v="0928 1822"/>
    <n v="28"/>
    <s v="M"/>
    <s v="B"/>
    <n v="501"/>
    <s v="SINGLE FAMILY DWELLING"/>
    <m/>
    <m/>
    <s v="IC"/>
    <s v="Invest Cont"/>
    <n v="649"/>
    <m/>
    <m/>
    <m/>
    <s v="7800 S  FIGUEROA                     ST"/>
    <m/>
    <n v="33.968800000000002"/>
    <n v="-118.28270000000001"/>
  </r>
  <r>
    <n v="200405386"/>
    <d v="2020-02-05T00:00:00"/>
    <x v="169"/>
    <n v="600"/>
    <n v="4"/>
    <x v="4"/>
    <n v="439"/>
    <n v="1"/>
    <n v="331"/>
    <x v="23"/>
    <n v="344"/>
    <n v="32"/>
    <s v="M"/>
    <s v="H"/>
    <n v="101"/>
    <s v="STREET"/>
    <m/>
    <m/>
    <s v="IC"/>
    <s v="Invest Cont"/>
    <n v="331"/>
    <m/>
    <m/>
    <m/>
    <s v="5000    VALLEY                       BL"/>
    <m/>
    <n v="34.069400000000002"/>
    <n v="-118.1754"/>
  </r>
  <r>
    <n v="200612577"/>
    <d v="2020-07-14T00:00:00"/>
    <x v="21"/>
    <n v="1800"/>
    <n v="6"/>
    <x v="9"/>
    <n v="669"/>
    <n v="1"/>
    <n v="420"/>
    <x v="33"/>
    <m/>
    <n v="0"/>
    <m/>
    <m/>
    <n v="101"/>
    <s v="STREET"/>
    <m/>
    <m/>
    <s v="IC"/>
    <s v="Invest Cont"/>
    <n v="420"/>
    <m/>
    <m/>
    <m/>
    <s v="NORMANDIE                    AV"/>
    <s v="FOUNTAIN                     AV"/>
    <n v="34.095199999999998"/>
    <n v="-118.3005"/>
  </r>
  <r>
    <n v="200219186"/>
    <d v="2020-12-31T00:00:00"/>
    <x v="361"/>
    <n v="2050"/>
    <n v="2"/>
    <x v="5"/>
    <n v="269"/>
    <n v="1"/>
    <n v="251"/>
    <x v="55"/>
    <s v="1251 1822 1100 0450"/>
    <n v="25"/>
    <s v="F"/>
    <s v="B"/>
    <n v="502"/>
    <s v="MULTI-UNIT DWELLING (APARTMENT, DUPLEX, ETC)"/>
    <n v="106"/>
    <s v="UNKNOWN FIREARM"/>
    <s v="IC"/>
    <s v="Invest Cont"/>
    <n v="251"/>
    <m/>
    <m/>
    <m/>
    <s v="700 S  BIXEL                        ST"/>
    <m/>
    <n v="34.050699999999999"/>
    <n v="-118.26430000000001"/>
  </r>
  <r>
    <n v="201222320"/>
    <d v="2020-10-07T00:00:00"/>
    <x v="163"/>
    <n v="2100"/>
    <n v="12"/>
    <x v="8"/>
    <n v="1267"/>
    <n v="2"/>
    <n v="740"/>
    <x v="21"/>
    <s v="2000 1813 1309 0329 1300"/>
    <n v="34"/>
    <s v="F"/>
    <s v="B"/>
    <n v="122"/>
    <s v="VEHICLE, PASSENGER/TRUCK"/>
    <m/>
    <m/>
    <s v="IC"/>
    <s v="Invest Cont"/>
    <n v="740"/>
    <m/>
    <m/>
    <m/>
    <s v="400 W  84TH                         ST"/>
    <m/>
    <n v="33.963200000000001"/>
    <n v="-118.28270000000001"/>
  </r>
  <r>
    <n v="200515912"/>
    <d v="2020-10-28T00:00:00"/>
    <x v="229"/>
    <n v="2106"/>
    <n v="5"/>
    <x v="10"/>
    <n v="583"/>
    <n v="1"/>
    <n v="343"/>
    <x v="3"/>
    <s v="0325 0202 0209"/>
    <n v="0"/>
    <s v="X"/>
    <s v="X"/>
    <n v="406"/>
    <s v="OTHER STORE"/>
    <m/>
    <m/>
    <s v="IC"/>
    <s v="Invest Cont"/>
    <n v="343"/>
    <m/>
    <m/>
    <m/>
    <s v="1400 W  25TH                         ST"/>
    <m/>
    <n v="33.721600000000002"/>
    <n v="-118.3091"/>
  </r>
  <r>
    <n v="200707578"/>
    <d v="2020-03-17T00:00:00"/>
    <x v="285"/>
    <n v="5"/>
    <n v="7"/>
    <x v="0"/>
    <n v="736"/>
    <n v="1"/>
    <n v="236"/>
    <x v="46"/>
    <s v="2000 0408 0361 0913"/>
    <n v="33"/>
    <s v="F"/>
    <s v="W"/>
    <n v="501"/>
    <s v="SINGLE FAMILY DWELLING"/>
    <n v="400"/>
    <s v="STRONG-ARM (HANDS, FIST, FEET OR BODILY FORCE)"/>
    <s v="AO"/>
    <s v="Adult Other"/>
    <n v="236"/>
    <m/>
    <m/>
    <m/>
    <s v="400 S  DETROIT                      ST"/>
    <m/>
    <n v="34.066899999999997"/>
    <n v="-118.3451"/>
  </r>
  <r>
    <n v="201309343"/>
    <d v="2020-04-13T00:00:00"/>
    <x v="292"/>
    <n v="1300"/>
    <n v="13"/>
    <x v="6"/>
    <n v="1391"/>
    <n v="1"/>
    <n v="210"/>
    <x v="11"/>
    <s v="1300 0334 0355 0354 0216 1202 1822"/>
    <n v="64"/>
    <s v="M"/>
    <s v="H"/>
    <n v="101"/>
    <s v="STREET"/>
    <n v="102"/>
    <s v="HAND GUN"/>
    <s v="IC"/>
    <s v="Invest Cont"/>
    <n v="210"/>
    <m/>
    <m/>
    <m/>
    <s v="300 W  62ND                         ST"/>
    <m/>
    <n v="33.9833"/>
    <n v="-118.2783"/>
  </r>
  <r>
    <n v="200806656"/>
    <d v="2020-02-28T00:00:00"/>
    <x v="72"/>
    <n v="1400"/>
    <n v="8"/>
    <x v="12"/>
    <n v="898"/>
    <n v="1"/>
    <n v="510"/>
    <x v="0"/>
    <m/>
    <n v="0"/>
    <m/>
    <m/>
    <n v="101"/>
    <s v="STREET"/>
    <m/>
    <m/>
    <s v="IC"/>
    <s v="Invest Cont"/>
    <n v="510"/>
    <m/>
    <m/>
    <m/>
    <s v="8800    OLIN                         ST"/>
    <m/>
    <n v="34.035400000000003"/>
    <n v="-118.384"/>
  </r>
  <r>
    <n v="201226955"/>
    <d v="2020-12-22T00:00:00"/>
    <x v="192"/>
    <n v="2125"/>
    <n v="12"/>
    <x v="8"/>
    <n v="1249"/>
    <n v="1"/>
    <n v="210"/>
    <x v="11"/>
    <s v="0344 1822 0342 0400 0416"/>
    <n v="41"/>
    <s v="M"/>
    <s v="H"/>
    <n v="102"/>
    <s v="SIDEWALK"/>
    <n v="400"/>
    <s v="STRONG-ARM (HANDS, FIST, FEET OR BODILY FORCE)"/>
    <s v="IC"/>
    <s v="Invest Cont"/>
    <n v="210"/>
    <m/>
    <m/>
    <m/>
    <s v="6700 S  FIGUEROA                     ST"/>
    <m/>
    <n v="33.9786"/>
    <n v="-118.28270000000001"/>
  </r>
  <r>
    <n v="200707505"/>
    <d v="2020-03-16T00:00:00"/>
    <x v="364"/>
    <n v="900"/>
    <n v="7"/>
    <x v="0"/>
    <n v="753"/>
    <n v="1"/>
    <n v="330"/>
    <x v="1"/>
    <s v="1300 1607 0344"/>
    <n v="52"/>
    <s v="F"/>
    <s v="A"/>
    <n v="101"/>
    <s v="STREET"/>
    <m/>
    <m/>
    <s v="IC"/>
    <s v="Invest Cont"/>
    <n v="330"/>
    <m/>
    <m/>
    <m/>
    <s v="1200 S  SPAULDING                    AV"/>
    <m/>
    <n v="34.054400000000001"/>
    <n v="-118.36069999999999"/>
  </r>
  <r>
    <n v="200605324"/>
    <d v="2020-01-28T00:00:00"/>
    <x v="225"/>
    <n v="30"/>
    <n v="6"/>
    <x v="9"/>
    <n v="646"/>
    <n v="1"/>
    <n v="330"/>
    <x v="1"/>
    <s v="1302 1609 1307 0344 0352"/>
    <n v="38"/>
    <s v="M"/>
    <s v="H"/>
    <n v="108"/>
    <s v="PARKING LOT"/>
    <m/>
    <m/>
    <s v="IC"/>
    <s v="Invest Cont"/>
    <n v="330"/>
    <m/>
    <m/>
    <m/>
    <s v="SELMA                        AV"/>
    <s v="IVAR                         ST"/>
    <n v="34.099800000000002"/>
    <n v="-118.3282"/>
  </r>
  <r>
    <n v="201208130"/>
    <d v="2020-02-29T00:00:00"/>
    <x v="125"/>
    <n v="1600"/>
    <n v="12"/>
    <x v="8"/>
    <n v="1256"/>
    <n v="2"/>
    <n v="900"/>
    <x v="18"/>
    <n v="2038"/>
    <n v="48"/>
    <s v="F"/>
    <s v="B"/>
    <n v="501"/>
    <s v="SINGLE FAMILY DWELLING"/>
    <m/>
    <m/>
    <s v="IC"/>
    <s v="Invest Cont"/>
    <n v="900"/>
    <m/>
    <m/>
    <m/>
    <s v="7300 S  BROADWAY"/>
    <m/>
    <n v="33.972700000000003"/>
    <n v="-118.285"/>
  </r>
  <r>
    <n v="200214022"/>
    <d v="2020-08-21T00:00:00"/>
    <x v="347"/>
    <n v="800"/>
    <n v="2"/>
    <x v="5"/>
    <n v="238"/>
    <n v="2"/>
    <n v="662"/>
    <x v="17"/>
    <s v="1309 0100 0372 0923 1913"/>
    <n v="21"/>
    <s v="F"/>
    <s v="B"/>
    <n v="503"/>
    <s v="HOTEL"/>
    <m/>
    <m/>
    <s v="IC"/>
    <s v="Invest Cont"/>
    <n v="662"/>
    <m/>
    <m/>
    <m/>
    <s v="100 N  TOLUCA                       ST"/>
    <m/>
    <n v="34.061599999999999"/>
    <n v="-118.2586"/>
  </r>
  <r>
    <n v="200107855"/>
    <d v="2020-02-25T00:00:00"/>
    <x v="132"/>
    <n v="1300"/>
    <n v="1"/>
    <x v="1"/>
    <n v="195"/>
    <n v="2"/>
    <n v="651"/>
    <x v="69"/>
    <s v="0352 1822 0344"/>
    <n v="38"/>
    <s v="M"/>
    <s v="O"/>
    <n v="406"/>
    <s v="OTHER STORE"/>
    <m/>
    <m/>
    <s v="IC"/>
    <s v="Invest Cont"/>
    <n v="651"/>
    <m/>
    <m/>
    <m/>
    <s v="1400    SANTEE                       ST"/>
    <m/>
    <n v="34.034100000000002"/>
    <n v="-118.2591"/>
  </r>
  <r>
    <n v="201214935"/>
    <d v="2020-06-19T00:00:00"/>
    <x v="255"/>
    <n v="500"/>
    <n v="12"/>
    <x v="8"/>
    <n v="1243"/>
    <n v="1"/>
    <n v="510"/>
    <x v="0"/>
    <m/>
    <n v="0"/>
    <m/>
    <m/>
    <n v="101"/>
    <s v="STREET"/>
    <m/>
    <m/>
    <s v="AA"/>
    <s v="Adult Arrest"/>
    <n v="510"/>
    <m/>
    <m/>
    <m/>
    <s v="1600 W  65TH                         ST"/>
    <m/>
    <n v="33.980600000000003"/>
    <n v="-118.3068"/>
  </r>
  <r>
    <n v="200913229"/>
    <d v="2020-08-07T00:00:00"/>
    <x v="283"/>
    <n v="1600"/>
    <n v="9"/>
    <x v="3"/>
    <n v="923"/>
    <n v="2"/>
    <n v="745"/>
    <x v="9"/>
    <s v="1300 0329"/>
    <n v="35"/>
    <s v="F"/>
    <s v="H"/>
    <n v="108"/>
    <s v="PARKING LOT"/>
    <m/>
    <m/>
    <s v="IC"/>
    <s v="Invest Cont"/>
    <n v="745"/>
    <m/>
    <m/>
    <m/>
    <s v="6400    VAN NUYS                     BL"/>
    <m/>
    <n v="34.190300000000001"/>
    <n v="-118.45740000000001"/>
  </r>
  <r>
    <n v="200817056"/>
    <d v="2020-12-01T00:00:00"/>
    <x v="18"/>
    <n v="1130"/>
    <n v="8"/>
    <x v="12"/>
    <n v="881"/>
    <n v="1"/>
    <n v="310"/>
    <x v="5"/>
    <s v="1608 0344 1822"/>
    <n v="61"/>
    <s v="M"/>
    <s v="O"/>
    <n v="707"/>
    <s v="GARAGE/CARPORT"/>
    <m/>
    <m/>
    <s v="IC"/>
    <s v="Invest Cont"/>
    <n v="310"/>
    <m/>
    <m/>
    <m/>
    <s v="1800    ARMACOST                     AV"/>
    <m/>
    <n v="34.036299999999997"/>
    <n v="-118.4554"/>
  </r>
  <r>
    <n v="200516802"/>
    <d v="2020-11-16T00:00:00"/>
    <x v="122"/>
    <n v="1251"/>
    <n v="5"/>
    <x v="10"/>
    <n v="564"/>
    <n v="1"/>
    <n v="440"/>
    <x v="20"/>
    <s v="0394 0344"/>
    <n v="19"/>
    <s v="M"/>
    <s v="H"/>
    <n v="119"/>
    <s v="PORCH, RESIDENTIAL"/>
    <m/>
    <m/>
    <s v="IC"/>
    <s v="Invest Cont"/>
    <n v="440"/>
    <m/>
    <m/>
    <m/>
    <s v="PACIFIC                      AV"/>
    <s v="2ND                          ST"/>
    <n v="33.742400000000004"/>
    <n v="-118.28789999999999"/>
  </r>
  <r>
    <n v="200109371"/>
    <d v="2020-03-13T00:00:00"/>
    <x v="262"/>
    <n v="1540"/>
    <n v="1"/>
    <x v="1"/>
    <n v="119"/>
    <n v="2"/>
    <n v="623"/>
    <x v="38"/>
    <s v="1212 0416 2048 0910"/>
    <n v="0"/>
    <s v="F"/>
    <s v="H"/>
    <n v="834"/>
    <s v="LA UNION STATION (NOT LINE SPECIFIC)"/>
    <n v="400"/>
    <s v="STRONG-ARM (HANDS, FIST, FEET OR BODILY FORCE)"/>
    <s v="IC"/>
    <s v="Invest Cont"/>
    <n v="623"/>
    <m/>
    <m/>
    <m/>
    <s v="800 N  ALAMEDA                      ST"/>
    <m/>
    <n v="34.0563"/>
    <n v="-118.23739999999999"/>
  </r>
  <r>
    <n v="200218759"/>
    <d v="2020-12-19T00:00:00"/>
    <x v="236"/>
    <n v="200"/>
    <n v="2"/>
    <x v="5"/>
    <n v="265"/>
    <n v="1"/>
    <n v="210"/>
    <x v="11"/>
    <s v="1309 1822 0342 0400 0305 0429 0344"/>
    <n v="26"/>
    <s v="F"/>
    <s v="H"/>
    <n v="102"/>
    <s v="SIDEWALK"/>
    <n v="400"/>
    <s v="STRONG-ARM (HANDS, FIST, FEET OR BODILY FORCE)"/>
    <s v="IC"/>
    <s v="Invest Cont"/>
    <n v="210"/>
    <m/>
    <m/>
    <m/>
    <s v="700 S  BONNIE BRAE                  ST"/>
    <m/>
    <n v="34.054699999999997"/>
    <n v="-118.27719999999999"/>
  </r>
  <r>
    <n v="200312663"/>
    <d v="2020-06-13T00:00:00"/>
    <x v="93"/>
    <n v="1600"/>
    <n v="3"/>
    <x v="2"/>
    <n v="307"/>
    <n v="2"/>
    <n v="624"/>
    <x v="15"/>
    <s v="0400 0555 2024"/>
    <n v="20"/>
    <s v="F"/>
    <s v="H"/>
    <n v="501"/>
    <s v="SINGLE FAMILY DWELLING"/>
    <n v="400"/>
    <s v="STRONG-ARM (HANDS, FIST, FEET OR BODILY FORCE)"/>
    <s v="IC"/>
    <s v="Invest Cont"/>
    <n v="624"/>
    <m/>
    <m/>
    <m/>
    <s v="2400    VIRGINIA                     RD"/>
    <m/>
    <n v="34.033900000000003"/>
    <n v="-118.33839999999999"/>
  </r>
  <r>
    <n v="200113759"/>
    <d v="2020-06-22T00:00:00"/>
    <x v="334"/>
    <n v="1600"/>
    <n v="1"/>
    <x v="1"/>
    <n v="162"/>
    <n v="1"/>
    <n v="442"/>
    <x v="16"/>
    <s v="1822 0344"/>
    <n v="0"/>
    <s v="M"/>
    <s v="W"/>
    <n v="244"/>
    <s v="TOBACCO SHOP"/>
    <m/>
    <m/>
    <s v="IC"/>
    <s v="Invest Cont"/>
    <n v="442"/>
    <m/>
    <m/>
    <m/>
    <s v="700 S  OLIVE                        ST"/>
    <m/>
    <n v="34.046199999999999"/>
    <n v="-118.2559"/>
  </r>
  <r>
    <n v="200414451"/>
    <d v="2020-10-30T00:00:00"/>
    <x v="178"/>
    <n v="1435"/>
    <n v="4"/>
    <x v="4"/>
    <n v="467"/>
    <n v="1"/>
    <n v="440"/>
    <x v="20"/>
    <n v="344"/>
    <n v="36"/>
    <s v="F"/>
    <s v="H"/>
    <n v="501"/>
    <s v="SINGLE FAMILY DWELLING"/>
    <m/>
    <m/>
    <s v="IC"/>
    <s v="Invest Cont"/>
    <n v="440"/>
    <m/>
    <m/>
    <m/>
    <s v="400 S  SAVANNAH                     ST"/>
    <m/>
    <n v="34.037300000000002"/>
    <n v="-118.2056"/>
  </r>
  <r>
    <n v="200915429"/>
    <d v="2020-10-03T00:00:00"/>
    <x v="263"/>
    <n v="1240"/>
    <n v="9"/>
    <x v="3"/>
    <n v="904"/>
    <n v="2"/>
    <n v="626"/>
    <x v="10"/>
    <s v="0417 1243 2000"/>
    <n v="37"/>
    <s v="F"/>
    <s v="W"/>
    <n v="501"/>
    <s v="SINGLE FAMILY DWELLING"/>
    <n v="400"/>
    <s v="STRONG-ARM (HANDS, FIST, FEET OR BODILY FORCE)"/>
    <s v="AO"/>
    <s v="Adult Other"/>
    <n v="626"/>
    <m/>
    <m/>
    <m/>
    <s v="15000    LEADWELL                     ST"/>
    <m/>
    <n v="34.203899999999997"/>
    <n v="-118.4618"/>
  </r>
  <r>
    <n v="200215109"/>
    <d v="2020-09-02T00:00:00"/>
    <x v="49"/>
    <n v="1405"/>
    <n v="2"/>
    <x v="5"/>
    <n v="275"/>
    <n v="1"/>
    <n v="442"/>
    <x v="16"/>
    <s v="0325 1822 0344 0319"/>
    <n v="0"/>
    <s v="X"/>
    <s v="X"/>
    <n v="406"/>
    <s v="OTHER STORE"/>
    <m/>
    <m/>
    <s v="IC"/>
    <s v="Invest Cont"/>
    <n v="442"/>
    <m/>
    <m/>
    <m/>
    <s v="1600 W  OLYMPIC                      BL"/>
    <m/>
    <n v="34.049199999999999"/>
    <n v="-118.27419999999999"/>
  </r>
  <r>
    <n v="200517390"/>
    <d v="2020-12-03T00:00:00"/>
    <x v="9"/>
    <n v="1250"/>
    <n v="5"/>
    <x v="10"/>
    <n v="519"/>
    <n v="2"/>
    <n v="900"/>
    <x v="18"/>
    <s v="0917 2038 1802 1906"/>
    <n v="29"/>
    <s v="M"/>
    <s v="A"/>
    <n v="501"/>
    <s v="SINGLE FAMILY DWELLING"/>
    <m/>
    <m/>
    <s v="IC"/>
    <s v="Invest Cont"/>
    <n v="900"/>
    <m/>
    <m/>
    <m/>
    <s v="1000    LOMITA                       BL"/>
    <m/>
    <n v="33.799500000000002"/>
    <n v="-118.2568"/>
  </r>
  <r>
    <n v="201219794"/>
    <d v="2020-09-01T00:00:00"/>
    <x v="64"/>
    <n v="2130"/>
    <n v="12"/>
    <x v="8"/>
    <n v="1263"/>
    <n v="1"/>
    <n v="510"/>
    <x v="0"/>
    <m/>
    <n v="0"/>
    <m/>
    <m/>
    <n v="101"/>
    <s v="STREET"/>
    <m/>
    <m/>
    <s v="IC"/>
    <s v="Invest Cont"/>
    <n v="510"/>
    <m/>
    <m/>
    <m/>
    <s v="7900 S  HARVARD                      BL"/>
    <m/>
    <n v="33.9664"/>
    <n v="-118.3068"/>
  </r>
  <r>
    <n v="200212150"/>
    <d v="2020-06-27T00:00:00"/>
    <x v="66"/>
    <n v="1900"/>
    <n v="2"/>
    <x v="5"/>
    <n v="219"/>
    <n v="1"/>
    <n v="330"/>
    <x v="1"/>
    <n v="344"/>
    <n v="30"/>
    <s v="M"/>
    <s v="H"/>
    <n v="101"/>
    <s v="STREET"/>
    <m/>
    <m/>
    <s v="IC"/>
    <s v="Invest Cont"/>
    <n v="330"/>
    <m/>
    <m/>
    <m/>
    <s v="E  EDGEWARE                     RD"/>
    <s v="KELLAM                       AV"/>
    <n v="34.069800000000001"/>
    <n v="-118.25279999999999"/>
  </r>
  <r>
    <n v="200604980"/>
    <d v="2020-01-21T00:00:00"/>
    <x v="202"/>
    <n v="700"/>
    <n v="6"/>
    <x v="9"/>
    <n v="669"/>
    <n v="2"/>
    <n v="940"/>
    <x v="62"/>
    <n v="337"/>
    <n v="50"/>
    <s v="M"/>
    <s v="H"/>
    <n v="501"/>
    <s v="SINGLE FAMILY DWELLING"/>
    <m/>
    <m/>
    <s v="IC"/>
    <s v="Invest Cont"/>
    <n v="940"/>
    <m/>
    <m/>
    <m/>
    <s v="5400    LA MIRADA                    AV"/>
    <m/>
    <n v="34.093899999999998"/>
    <n v="-118.3068"/>
  </r>
  <r>
    <n v="201226330"/>
    <d v="2020-12-07T00:00:00"/>
    <x v="53"/>
    <n v="230"/>
    <n v="12"/>
    <x v="8"/>
    <n v="1249"/>
    <n v="1"/>
    <n v="210"/>
    <x v="11"/>
    <s v="0342 1240 1822 0355 0354 0344"/>
    <n v="46"/>
    <s v="M"/>
    <s v="H"/>
    <n v="101"/>
    <s v="STREET"/>
    <n v="400"/>
    <s v="STRONG-ARM (HANDS, FIST, FEET OR BODILY FORCE)"/>
    <s v="IC"/>
    <s v="Invest Cont"/>
    <n v="210"/>
    <m/>
    <m/>
    <m/>
    <s v="71ST                         ST"/>
    <s v="FIGUEROA"/>
    <n v="33.9756"/>
    <n v="-118.28270000000001"/>
  </r>
  <r>
    <n v="201008951"/>
    <d v="2020-05-12T00:00:00"/>
    <x v="63"/>
    <n v="1130"/>
    <n v="10"/>
    <x v="11"/>
    <n v="1003"/>
    <n v="2"/>
    <n v="626"/>
    <x v="10"/>
    <s v="2000 0913 1814 0416 0419 1813"/>
    <n v="21"/>
    <s v="F"/>
    <s v="H"/>
    <n v="502"/>
    <s v="MULTI-UNIT DWELLING (APARTMENT, DUPLEX, ETC)"/>
    <n v="400"/>
    <s v="STRONG-ARM (HANDS, FIST, FEET OR BODILY FORCE)"/>
    <s v="AO"/>
    <s v="Adult Other"/>
    <n v="626"/>
    <m/>
    <m/>
    <m/>
    <s v="7800    RESEDA                       BL"/>
    <m/>
    <n v="34.214799999999997"/>
    <n v="-118.54040000000001"/>
  </r>
  <r>
    <n v="200812905"/>
    <d v="2020-08-12T00:00:00"/>
    <x v="175"/>
    <n v="1640"/>
    <n v="8"/>
    <x v="12"/>
    <n v="882"/>
    <n v="1"/>
    <n v="220"/>
    <x v="50"/>
    <s v="2004 0449 0337 0355 1822"/>
    <n v="27"/>
    <s v="M"/>
    <s v="W"/>
    <n v="101"/>
    <s v="STREET"/>
    <n v="200"/>
    <s v="KNIFE WITH BLADE 6INCHES OR LESS"/>
    <s v="AA"/>
    <s v="Adult Arrest"/>
    <n v="220"/>
    <m/>
    <m/>
    <m/>
    <s v="SAWTELLE"/>
    <s v="PICO"/>
    <n v="34.035600000000002"/>
    <n v="-118.43899999999999"/>
  </r>
  <r>
    <n v="201223184"/>
    <d v="2020-10-23T00:00:00"/>
    <x v="60"/>
    <n v="1000"/>
    <n v="12"/>
    <x v="8"/>
    <n v="1245"/>
    <n v="2"/>
    <n v="662"/>
    <x v="17"/>
    <s v="1822 0701 0800"/>
    <n v="61"/>
    <s v="F"/>
    <s v="H"/>
    <n v="101"/>
    <s v="STREET"/>
    <m/>
    <m/>
    <s v="IC"/>
    <s v="Invest Cont"/>
    <n v="662"/>
    <m/>
    <m/>
    <m/>
    <s v="68TH                         ST"/>
    <s v="KANSAS"/>
    <n v="33.977800000000002"/>
    <n v="-118.2937"/>
  </r>
  <r>
    <n v="201215956"/>
    <d v="2020-07-04T00:00:00"/>
    <x v="11"/>
    <n v="2100"/>
    <n v="12"/>
    <x v="8"/>
    <n v="1213"/>
    <n v="2"/>
    <n v="740"/>
    <x v="21"/>
    <s v="0329 1300"/>
    <n v="23"/>
    <s v="M"/>
    <s v="H"/>
    <n v="122"/>
    <s v="VEHICLE, PASSENGER/TRUCK"/>
    <m/>
    <m/>
    <s v="IC"/>
    <s v="Invest Cont"/>
    <n v="740"/>
    <m/>
    <m/>
    <m/>
    <s v="WESTERN                      AV"/>
    <s v="58TH                         ST"/>
    <n v="33.989699999999999"/>
    <n v="-118.30889999999999"/>
  </r>
  <r>
    <n v="200300651"/>
    <d v="2020-05-04T00:00:00"/>
    <x v="180"/>
    <n v="130"/>
    <n v="3"/>
    <x v="2"/>
    <n v="376"/>
    <n v="1"/>
    <n v="121"/>
    <x v="22"/>
    <s v="1309 1402 0527 1823 0913 1415 1409"/>
    <n v="22"/>
    <s v="F"/>
    <s v="B"/>
    <n v="501"/>
    <s v="SINGLE FAMILY DWELLING"/>
    <n v="400"/>
    <s v="STRONG-ARM (HANDS, FIST, FEET OR BODILY FORCE)"/>
    <s v="AO"/>
    <s v="Adult Other"/>
    <n v="121"/>
    <m/>
    <m/>
    <m/>
    <s v="3900 S  HARVARD                      BL"/>
    <m/>
    <n v="34.012799999999999"/>
    <n v="-118.30670000000001"/>
  </r>
  <r>
    <n v="201015787"/>
    <d v="2020-12-06T00:00:00"/>
    <x v="121"/>
    <n v="1840"/>
    <n v="10"/>
    <x v="11"/>
    <n v="1008"/>
    <n v="1"/>
    <n v="510"/>
    <x v="0"/>
    <m/>
    <n v="0"/>
    <m/>
    <m/>
    <n v="108"/>
    <s v="PARKING LOT"/>
    <m/>
    <m/>
    <s v="IC"/>
    <s v="Invest Cont"/>
    <n v="510"/>
    <m/>
    <m/>
    <m/>
    <s v="VANOWEN                      ST"/>
    <s v="HAYVENHURST                  AV"/>
    <n v="34.193899999999999"/>
    <n v="-118.4924"/>
  </r>
  <r>
    <n v="201211159"/>
    <d v="2020-04-18T00:00:00"/>
    <x v="140"/>
    <n v="1400"/>
    <n v="12"/>
    <x v="8"/>
    <n v="1213"/>
    <n v="1"/>
    <n v="420"/>
    <x v="33"/>
    <m/>
    <n v="0"/>
    <m/>
    <m/>
    <n v="101"/>
    <s v="STREET"/>
    <m/>
    <m/>
    <s v="IC"/>
    <s v="Invest Cont"/>
    <n v="420"/>
    <m/>
    <m/>
    <m/>
    <s v="1700 W  56TH                         ST"/>
    <m/>
    <n v="33.991500000000002"/>
    <n v="-118.30670000000001"/>
  </r>
  <r>
    <n v="200412693"/>
    <d v="2020-09-12T00:00:00"/>
    <x v="171"/>
    <n v="2210"/>
    <n v="4"/>
    <x v="4"/>
    <n v="473"/>
    <n v="2"/>
    <n v="624"/>
    <x v="15"/>
    <s v="0342 0400 0444 0913 1251 1259"/>
    <n v="16"/>
    <s v="F"/>
    <s v="H"/>
    <n v="504"/>
    <s v="OTHER RESIDENCE"/>
    <n v="400"/>
    <s v="STRONG-ARM (HANDS, FIST, FEET OR BODILY FORCE)"/>
    <s v="AA"/>
    <s v="Adult Arrest"/>
    <n v="624"/>
    <m/>
    <m/>
    <m/>
    <s v="2200    TERRACE HEIGHTS              AV"/>
    <m/>
    <n v="34.0366"/>
    <n v="-118.21680000000001"/>
  </r>
  <r>
    <n v="200913115"/>
    <d v="2020-08-04T00:00:00"/>
    <x v="74"/>
    <n v="1725"/>
    <n v="9"/>
    <x v="3"/>
    <n v="984"/>
    <n v="2"/>
    <n v="888"/>
    <x v="24"/>
    <n v="1822"/>
    <n v="58"/>
    <s v="M"/>
    <s v="W"/>
    <n v="121"/>
    <s v="YARD (RESIDENTIAL/BUSINESS)"/>
    <m/>
    <m/>
    <s v="IC"/>
    <s v="Invest Cont"/>
    <n v="888"/>
    <m/>
    <m/>
    <m/>
    <s v="4200    LEVITT                       LN"/>
    <m/>
    <n v="34.147199999999998"/>
    <n v="-118.4533"/>
  </r>
  <r>
    <n v="200812379"/>
    <d v="2020-07-27T00:00:00"/>
    <x v="109"/>
    <n v="1915"/>
    <n v="8"/>
    <x v="12"/>
    <n v="841"/>
    <n v="2"/>
    <n v="888"/>
    <x v="24"/>
    <n v="1501"/>
    <n v="33"/>
    <s v="F"/>
    <s v="H"/>
    <n v="502"/>
    <s v="MULTI-UNIT DWELLING (APARTMENT, DUPLEX, ETC)"/>
    <m/>
    <m/>
    <s v="IC"/>
    <s v="Invest Cont"/>
    <n v="888"/>
    <m/>
    <m/>
    <m/>
    <s v="1200 S  BUNDY                        DR"/>
    <m/>
    <n v="34.043799999999997"/>
    <n v="-118.4671"/>
  </r>
  <r>
    <n v="200614287"/>
    <d v="2020-08-22T00:00:00"/>
    <x v="223"/>
    <n v="1"/>
    <n v="6"/>
    <x v="9"/>
    <n v="678"/>
    <n v="1"/>
    <n v="420"/>
    <x v="33"/>
    <m/>
    <n v="0"/>
    <m/>
    <m/>
    <n v="108"/>
    <s v="PARKING LOT"/>
    <m/>
    <m/>
    <s v="IC"/>
    <s v="Invest Cont"/>
    <n v="420"/>
    <m/>
    <m/>
    <m/>
    <s v="5000    MARATHON                     ST"/>
    <m/>
    <n v="34.084499999999998"/>
    <n v="-118.3091"/>
  </r>
  <r>
    <n v="200815091"/>
    <d v="2020-10-10T00:00:00"/>
    <x v="149"/>
    <n v="700"/>
    <n v="8"/>
    <x v="12"/>
    <n v="807"/>
    <n v="1"/>
    <n v="420"/>
    <x v="33"/>
    <s v="0321 1420 1309 1822 1606 0344 0209"/>
    <n v="42"/>
    <s v="M"/>
    <s v="O"/>
    <n v="104"/>
    <s v="DRIVEWAY"/>
    <m/>
    <m/>
    <s v="IC"/>
    <s v="Invest Cont"/>
    <n v="420"/>
    <m/>
    <m/>
    <m/>
    <s v="10400    RAVENWOOD                    CT"/>
    <m/>
    <n v="34.117899999999999"/>
    <n v="-118.44629999999999"/>
  </r>
  <r>
    <n v="200817045"/>
    <d v="2020-11-30T00:00:00"/>
    <x v="291"/>
    <n v="600"/>
    <n v="8"/>
    <x v="12"/>
    <n v="842"/>
    <n v="1"/>
    <n v="310"/>
    <x v="5"/>
    <s v="0329 0321 0328 0304 1420 0344 1822"/>
    <n v="0"/>
    <s v="X"/>
    <s v="X"/>
    <n v="702"/>
    <s v="OFFICE BUILDING/OFFICE"/>
    <m/>
    <m/>
    <s v="IC"/>
    <s v="Invest Cont"/>
    <n v="310"/>
    <m/>
    <m/>
    <m/>
    <s v="11800    WILSHIRE                     BL"/>
    <m/>
    <n v="34.048200000000001"/>
    <n v="-118.46250000000001"/>
  </r>
  <r>
    <n v="201008268"/>
    <d v="2020-04-21T00:00:00"/>
    <x v="32"/>
    <n v="1000"/>
    <n v="10"/>
    <x v="11"/>
    <n v="1008"/>
    <n v="1"/>
    <n v="420"/>
    <x v="33"/>
    <s v="0344 1300 1822"/>
    <n v="22"/>
    <s v="M"/>
    <s v="C"/>
    <n v="108"/>
    <s v="PARKING LOT"/>
    <m/>
    <m/>
    <s v="IC"/>
    <s v="Invest Cont"/>
    <n v="420"/>
    <m/>
    <m/>
    <m/>
    <s v="16900    ROSCOE                       BL"/>
    <m/>
    <n v="34.221200000000003"/>
    <n v="-118.5012"/>
  </r>
  <r>
    <n v="200111021"/>
    <d v="2020-04-26T00:00:00"/>
    <x v="303"/>
    <n v="1350"/>
    <n v="1"/>
    <x v="1"/>
    <n v="119"/>
    <n v="1"/>
    <n v="440"/>
    <x v="20"/>
    <s v="1266 1822 0344 0910"/>
    <n v="59"/>
    <s v="M"/>
    <s v="O"/>
    <n v="834"/>
    <s v="LA UNION STATION (NOT LINE SPECIFIC)"/>
    <m/>
    <m/>
    <s v="IC"/>
    <s v="Invest Cont"/>
    <n v="440"/>
    <m/>
    <m/>
    <m/>
    <s v="800 N  ALAMEDA                      ST"/>
    <m/>
    <n v="34.0563"/>
    <n v="-118.23739999999999"/>
  </r>
  <r>
    <n v="201220641"/>
    <d v="2020-09-14T00:00:00"/>
    <x v="311"/>
    <n v="800"/>
    <n v="12"/>
    <x v="8"/>
    <n v="1239"/>
    <n v="1"/>
    <n v="310"/>
    <x v="5"/>
    <s v="0344 1607 0321"/>
    <n v="49"/>
    <s v="M"/>
    <s v="H"/>
    <n v="501"/>
    <s v="SINGLE FAMILY DWELLING"/>
    <m/>
    <m/>
    <s v="IC"/>
    <s v="Invest Cont"/>
    <n v="310"/>
    <m/>
    <m/>
    <m/>
    <s v="1000 W  62ND                         ST"/>
    <m/>
    <n v="33.9863"/>
    <n v="-118.2881"/>
  </r>
  <r>
    <n v="201105486"/>
    <d v="2020-02-04T00:00:00"/>
    <x v="233"/>
    <n v="1500"/>
    <n v="11"/>
    <x v="7"/>
    <n v="1148"/>
    <n v="2"/>
    <n v="888"/>
    <x v="24"/>
    <s v="1501 0913"/>
    <n v="78"/>
    <s v="M"/>
    <s v="W"/>
    <n v="501"/>
    <s v="SINGLE FAMILY DWELLING"/>
    <m/>
    <m/>
    <s v="IC"/>
    <s v="Invest Cont"/>
    <n v="888"/>
    <m/>
    <m/>
    <m/>
    <s v="4900    GLENALBYN                    DR"/>
    <m/>
    <n v="34.104500000000002"/>
    <n v="-118.2128"/>
  </r>
  <r>
    <n v="200215022"/>
    <d v="2020-09-15T00:00:00"/>
    <x v="311"/>
    <n v="1730"/>
    <n v="2"/>
    <x v="5"/>
    <n v="249"/>
    <n v="1"/>
    <n v="330"/>
    <x v="1"/>
    <s v="0344 0352 1501"/>
    <n v="47"/>
    <s v="M"/>
    <s v="H"/>
    <n v="101"/>
    <s v="STREET"/>
    <m/>
    <m/>
    <s v="IC"/>
    <s v="Invest Cont"/>
    <n v="330"/>
    <m/>
    <m/>
    <m/>
    <s v="1300 W  5TH                          ST"/>
    <m/>
    <n v="34.054900000000004"/>
    <n v="-118.26139999999999"/>
  </r>
  <r>
    <n v="200404195"/>
    <d v="2020-01-06T00:00:00"/>
    <x v="275"/>
    <n v="2000"/>
    <n v="4"/>
    <x v="4"/>
    <n v="422"/>
    <n v="1"/>
    <n v="510"/>
    <x v="0"/>
    <m/>
    <n v="0"/>
    <m/>
    <m/>
    <n v="101"/>
    <s v="STREET"/>
    <m/>
    <m/>
    <s v="IC"/>
    <s v="Invest Cont"/>
    <n v="510"/>
    <m/>
    <m/>
    <m/>
    <s v="2800    MANITOU                      AV"/>
    <m/>
    <n v="34.071899999999999"/>
    <n v="-118.21299999999999"/>
  </r>
  <r>
    <n v="201106316"/>
    <d v="2020-02-21T00:00:00"/>
    <x v="323"/>
    <n v="325"/>
    <n v="11"/>
    <x v="7"/>
    <n v="1115"/>
    <n v="1"/>
    <n v="210"/>
    <x v="11"/>
    <s v="0325 0316 0432 0443 0352 1221 1402 0324 0334 0337"/>
    <n v="0"/>
    <s v="X"/>
    <s v="X"/>
    <n v="401"/>
    <s v="MINI-MART"/>
    <n v="102"/>
    <s v="HAND GUN"/>
    <s v="AA"/>
    <s v="Adult Arrest"/>
    <n v="210"/>
    <n v="998"/>
    <m/>
    <m/>
    <s v="1900    COLORADO                     BL"/>
    <m/>
    <n v="34.139299999999999"/>
    <n v="-118.2088"/>
  </r>
  <r>
    <n v="200111476"/>
    <d v="2020-05-08T00:00:00"/>
    <x v="165"/>
    <n v="545"/>
    <n v="1"/>
    <x v="1"/>
    <n v="153"/>
    <n v="2"/>
    <n v="888"/>
    <x v="24"/>
    <s v="1501 0910"/>
    <n v="0"/>
    <s v="M"/>
    <s v="W"/>
    <n v="834"/>
    <s v="LA UNION STATION (NOT LINE SPECIFIC)"/>
    <m/>
    <m/>
    <s v="IC"/>
    <s v="Invest Cont"/>
    <n v="888"/>
    <m/>
    <m/>
    <m/>
    <s v="500 S  HILL                         ST"/>
    <m/>
    <n v="34.0488"/>
    <n v="-118.2518"/>
  </r>
  <r>
    <n v="200413469"/>
    <d v="2020-10-04T00:00:00"/>
    <x v="76"/>
    <n v="1430"/>
    <n v="4"/>
    <x v="4"/>
    <n v="464"/>
    <n v="1"/>
    <n v="815"/>
    <x v="54"/>
    <s v="0360 1258 0500 0913 0515 0532 1415"/>
    <n v="11"/>
    <s v="F"/>
    <s v="H"/>
    <n v="120"/>
    <s v="STORAGE SHED"/>
    <n v="400"/>
    <s v="STRONG-ARM (HANDS, FIST, FEET OR BODILY FORCE)"/>
    <s v="IC"/>
    <s v="Invest Cont"/>
    <n v="812"/>
    <n v="815"/>
    <n v="998"/>
    <m/>
    <s v="2200 E  2ND                          ST"/>
    <m/>
    <n v="34.043500000000002"/>
    <n v="-118.2131"/>
  </r>
  <r>
    <n v="200304655"/>
    <d v="2020-01-11T00:00:00"/>
    <x v="265"/>
    <n v="1955"/>
    <n v="3"/>
    <x v="2"/>
    <n v="392"/>
    <n v="2"/>
    <n v="901"/>
    <x v="19"/>
    <s v="1202 2038 0913"/>
    <n v="61"/>
    <s v="M"/>
    <s v="B"/>
    <n v="501"/>
    <s v="SINGLE FAMILY DWELLING"/>
    <m/>
    <m/>
    <s v="AO"/>
    <s v="Adult Other"/>
    <n v="901"/>
    <m/>
    <m/>
    <m/>
    <s v="4600    9TH                          AV"/>
    <m/>
    <n v="34"/>
    <n v="-118.32689999999999"/>
  </r>
  <r>
    <n v="200713169"/>
    <d v="2020-08-24T00:00:00"/>
    <x v="214"/>
    <n v="1300"/>
    <n v="7"/>
    <x v="0"/>
    <n v="755"/>
    <n v="2"/>
    <n v="745"/>
    <x v="9"/>
    <s v="0329 0913 2004 0561"/>
    <n v="43"/>
    <s v="F"/>
    <s v="B"/>
    <n v="502"/>
    <s v="MULTI-UNIT DWELLING (APARTMENT, DUPLEX, ETC)"/>
    <m/>
    <m/>
    <s v="AO"/>
    <s v="Adult Other"/>
    <n v="745"/>
    <m/>
    <m/>
    <m/>
    <s v="1300 S  COCHRAN                      AV"/>
    <m/>
    <n v="34.049900000000001"/>
    <n v="-118.352"/>
  </r>
  <r>
    <n v="200710940"/>
    <d v="2020-06-25T00:00:00"/>
    <x v="334"/>
    <n v="1830"/>
    <n v="7"/>
    <x v="0"/>
    <n v="734"/>
    <n v="1"/>
    <n v="330"/>
    <x v="1"/>
    <s v="0344 1607"/>
    <n v="31"/>
    <s v="M"/>
    <s v="W"/>
    <n v="123"/>
    <s v="PARKING UNDERGROUND/BUILDING"/>
    <m/>
    <m/>
    <s v="IC"/>
    <s v="Invest Cont"/>
    <n v="330"/>
    <m/>
    <m/>
    <m/>
    <s v="300 S  FULLER                       AV"/>
    <m/>
    <n v="34.067799999999998"/>
    <n v="-118.3518"/>
  </r>
  <r>
    <n v="200310351"/>
    <d v="2020-04-24T00:00:00"/>
    <x v="220"/>
    <n v="2330"/>
    <n v="3"/>
    <x v="2"/>
    <n v="362"/>
    <n v="1"/>
    <n v="230"/>
    <x v="13"/>
    <s v="0411 0419 0444 0445 0448 1241 1309 1821 2000 0913"/>
    <n v="48"/>
    <s v="F"/>
    <s v="H"/>
    <n v="502"/>
    <s v="MULTI-UNIT DWELLING (APARTMENT, DUPLEX, ETC)"/>
    <n v="400"/>
    <s v="STRONG-ARM (HANDS, FIST, FEET OR BODILY FORCE)"/>
    <s v="AA"/>
    <s v="Adult Arrest"/>
    <n v="230"/>
    <m/>
    <m/>
    <m/>
    <s v="4000    COCO                         AV"/>
    <m/>
    <n v="34.014099999999999"/>
    <n v="-118.3501"/>
  </r>
  <r>
    <n v="201114424"/>
    <d v="2020-10-06T00:00:00"/>
    <x v="163"/>
    <n v="1400"/>
    <n v="11"/>
    <x v="7"/>
    <n v="1142"/>
    <n v="1"/>
    <n v="440"/>
    <x v="20"/>
    <s v="1608 0394"/>
    <n v="39"/>
    <s v="F"/>
    <s v="A"/>
    <n v="123"/>
    <s v="PARKING UNDERGROUND/BUILDING"/>
    <m/>
    <m/>
    <s v="IC"/>
    <s v="Invest Cont"/>
    <n v="440"/>
    <m/>
    <m/>
    <m/>
    <s v="4600    LOS FELIZ                    BL"/>
    <m/>
    <n v="34.1113"/>
    <n v="-118.2908"/>
  </r>
  <r>
    <n v="200119029"/>
    <d v="2020-10-06T00:00:00"/>
    <x v="186"/>
    <n v="1325"/>
    <n v="1"/>
    <x v="1"/>
    <n v="161"/>
    <n v="2"/>
    <n v="437"/>
    <x v="26"/>
    <s v="2004 1212 0917"/>
    <n v="0"/>
    <s v="X"/>
    <s v="X"/>
    <n v="101"/>
    <s v="STREET"/>
    <n v="400"/>
    <s v="STRONG-ARM (HANDS, FIST, FEET OR BODILY FORCE)"/>
    <s v="AA"/>
    <s v="Adult Arrest"/>
    <n v="437"/>
    <m/>
    <m/>
    <m/>
    <s v="800    FRANCISCO                    ST"/>
    <m/>
    <n v="34.047699999999999"/>
    <n v="-118.2637"/>
  </r>
  <r>
    <n v="200410691"/>
    <d v="2020-07-11T00:00:00"/>
    <x v="247"/>
    <n v="1815"/>
    <n v="4"/>
    <x v="4"/>
    <n v="471"/>
    <n v="2"/>
    <n v="626"/>
    <x v="10"/>
    <s v="2004 0913 2000 1814 0416"/>
    <n v="27"/>
    <s v="F"/>
    <s v="H"/>
    <n v="101"/>
    <s v="STREET"/>
    <n v="400"/>
    <s v="STRONG-ARM (HANDS, FIST, FEET OR BODILY FORCE)"/>
    <s v="AO"/>
    <s v="Adult Other"/>
    <n v="626"/>
    <m/>
    <m/>
    <m/>
    <s v="6TH                          ST"/>
    <s v="ANDERSON                     ST"/>
    <n v="34.039099999999998"/>
    <n v="-118.22410000000001"/>
  </r>
  <r>
    <n v="200619584"/>
    <d v="2020-12-22T00:00:00"/>
    <x v="192"/>
    <n v="2235"/>
    <n v="6"/>
    <x v="9"/>
    <n v="649"/>
    <n v="2"/>
    <n v="624"/>
    <x v="15"/>
    <s v="0913 0400 0416 1810"/>
    <n v="51"/>
    <s v="M"/>
    <s v="W"/>
    <n v="502"/>
    <s v="MULTI-UNIT DWELLING (APARTMENT, DUPLEX, ETC)"/>
    <n v="400"/>
    <s v="STRONG-ARM (HANDS, FIST, FEET OR BODILY FORCE)"/>
    <s v="IC"/>
    <s v="Invest Cont"/>
    <n v="624"/>
    <m/>
    <m/>
    <m/>
    <s v="5300 W  SUNSET                       BL"/>
    <m/>
    <n v="34.099899999999998"/>
    <n v="-118.3038"/>
  </r>
  <r>
    <n v="200300689"/>
    <d v="2020-05-31T00:00:00"/>
    <x v="177"/>
    <n v="2000"/>
    <n v="3"/>
    <x v="2"/>
    <n v="357"/>
    <n v="2"/>
    <n v="627"/>
    <x v="43"/>
    <s v="1251 0448 0553 0913 1257"/>
    <n v="5"/>
    <s v="F"/>
    <s v="H"/>
    <n v="502"/>
    <s v="MULTI-UNIT DWELLING (APARTMENT, DUPLEX, ETC)"/>
    <n v="400"/>
    <s v="STRONG-ARM (HANDS, FIST, FEET OR BODILY FORCE)"/>
    <s v="AA"/>
    <s v="Adult Arrest"/>
    <n v="627"/>
    <m/>
    <m/>
    <m/>
    <s v="1300 W  35TH                         ST"/>
    <m/>
    <n v="34.0246"/>
    <n v="-118.29649999999999"/>
  </r>
  <r>
    <n v="201114316"/>
    <d v="2020-10-04T00:00:00"/>
    <x v="76"/>
    <n v="2150"/>
    <n v="11"/>
    <x v="7"/>
    <n v="1151"/>
    <n v="1"/>
    <n v="510"/>
    <x v="0"/>
    <s v="1300 0344"/>
    <n v="17"/>
    <s v="M"/>
    <s v="H"/>
    <n v="101"/>
    <s v="STREET"/>
    <m/>
    <m/>
    <s v="IC"/>
    <s v="Invest Cont"/>
    <n v="510"/>
    <m/>
    <m/>
    <m/>
    <s v="MARIPOSA"/>
    <s v="SUNSET"/>
    <n v="34.098100000000002"/>
    <n v="-118.29940000000001"/>
  </r>
  <r>
    <n v="200112035"/>
    <d v="2020-05-21T00:00:00"/>
    <x v="267"/>
    <n v="525"/>
    <n v="1"/>
    <x v="1"/>
    <n v="163"/>
    <n v="2"/>
    <n v="740"/>
    <x v="21"/>
    <s v="0329 0910 0447"/>
    <n v="0"/>
    <m/>
    <m/>
    <n v="801"/>
    <s v="MTA BUS"/>
    <n v="306"/>
    <s v="ROCK/THROWN OBJECT"/>
    <s v="IC"/>
    <s v="Invest Cont"/>
    <m/>
    <n v="740"/>
    <m/>
    <m/>
    <s v="9TH"/>
    <s v="SPRING"/>
    <n v="34.042000000000002"/>
    <n v="-118.2555"/>
  </r>
  <r>
    <n v="200112078"/>
    <d v="2020-05-23T00:00:00"/>
    <x v="293"/>
    <n v="100"/>
    <n v="1"/>
    <x v="1"/>
    <n v="147"/>
    <n v="2"/>
    <n v="624"/>
    <x v="15"/>
    <s v="1202 2034 0416 2004 1218 1822"/>
    <n v="62"/>
    <s v="M"/>
    <s v="B"/>
    <n v="102"/>
    <s v="SIDEWALK"/>
    <n v="500"/>
    <s v="UNKNOWN WEAPON/OTHER WEAPON"/>
    <s v="AO"/>
    <s v="Adult Other"/>
    <n v="624"/>
    <m/>
    <m/>
    <m/>
    <s v="300 E  5TH                          ST"/>
    <m/>
    <n v="34.045299999999997"/>
    <n v="-118.2443"/>
  </r>
  <r>
    <n v="200808459"/>
    <d v="2020-04-19T00:00:00"/>
    <x v="140"/>
    <n v="1925"/>
    <n v="8"/>
    <x v="12"/>
    <n v="895"/>
    <n v="2"/>
    <n v="740"/>
    <x v="21"/>
    <s v="0329 1609"/>
    <n v="0"/>
    <s v="X"/>
    <s v="X"/>
    <n v="514"/>
    <s v="GROUP HOME"/>
    <m/>
    <m/>
    <s v="AO"/>
    <s v="Adult Other"/>
    <n v="740"/>
    <m/>
    <m/>
    <m/>
    <s v="3200    MOTOR                        AV"/>
    <m/>
    <n v="34.030999999999999"/>
    <n v="-118.411"/>
  </r>
  <r>
    <n v="200512511"/>
    <d v="2020-08-01T00:00:00"/>
    <x v="266"/>
    <n v="2200"/>
    <n v="5"/>
    <x v="10"/>
    <n v="525"/>
    <n v="1"/>
    <n v="510"/>
    <x v="0"/>
    <m/>
    <n v="0"/>
    <m/>
    <m/>
    <n v="101"/>
    <s v="STREET"/>
    <m/>
    <m/>
    <s v="IC"/>
    <s v="Invest Cont"/>
    <n v="510"/>
    <m/>
    <m/>
    <m/>
    <s v="300    ISLAND                       AV"/>
    <m/>
    <n v="33.772500000000001"/>
    <n v="-118.2658"/>
  </r>
  <r>
    <n v="200910060"/>
    <d v="2020-05-23T00:00:00"/>
    <x v="293"/>
    <n v="1330"/>
    <n v="9"/>
    <x v="3"/>
    <n v="939"/>
    <n v="1"/>
    <n v="420"/>
    <x v="33"/>
    <s v="1202 0344 1300"/>
    <n v="83"/>
    <s v="F"/>
    <s v="O"/>
    <n v="101"/>
    <s v="STREET"/>
    <m/>
    <m/>
    <s v="IC"/>
    <s v="Invest Cont"/>
    <n v="420"/>
    <m/>
    <m/>
    <m/>
    <s v="6200    ETHEL                        AV"/>
    <m/>
    <n v="34.183100000000003"/>
    <n v="-118.4181"/>
  </r>
  <r>
    <n v="200800666"/>
    <d v="2020-05-31T00:00:00"/>
    <x v="14"/>
    <n v="2300"/>
    <n v="8"/>
    <x v="12"/>
    <n v="847"/>
    <n v="1"/>
    <n v="310"/>
    <x v="5"/>
    <s v="1420 1309 0344 1822 1609 0329 1402"/>
    <n v="0"/>
    <s v="X"/>
    <s v="X"/>
    <n v="755"/>
    <s v="VETERINARIAN/ANIMAL HOSPITAL"/>
    <m/>
    <m/>
    <s v="AA"/>
    <s v="Adult Arrest"/>
    <n v="310"/>
    <n v="998"/>
    <m/>
    <m/>
    <s v="10500 W  PICO                         BL"/>
    <m/>
    <n v="34.0473"/>
    <n v="-118.42059999999999"/>
  </r>
  <r>
    <n v="201223928"/>
    <d v="2020-11-04T00:00:00"/>
    <x v="312"/>
    <n v="2000"/>
    <n v="12"/>
    <x v="8"/>
    <n v="1211"/>
    <n v="1"/>
    <n v="410"/>
    <x v="28"/>
    <s v="1822 0397 1402"/>
    <n v="43"/>
    <s v="M"/>
    <s v="B"/>
    <n v="109"/>
    <s v="PARK/PLAYGROUND"/>
    <m/>
    <m/>
    <s v="IC"/>
    <s v="Invest Cont"/>
    <n v="410"/>
    <m/>
    <m/>
    <m/>
    <s v="5700    2ND                          AV"/>
    <m/>
    <n v="33.990600000000001"/>
    <n v="-118.3193"/>
  </r>
  <r>
    <n v="200510058"/>
    <d v="2020-05-28T00:00:00"/>
    <x v="177"/>
    <n v="1205"/>
    <n v="5"/>
    <x v="10"/>
    <n v="531"/>
    <n v="2"/>
    <n v="888"/>
    <x v="24"/>
    <s v="1501 0209 1202"/>
    <n v="71"/>
    <s v="M"/>
    <s v="A"/>
    <n v="502"/>
    <s v="MULTI-UNIT DWELLING (APARTMENT, DUPLEX, ETC)"/>
    <m/>
    <m/>
    <s v="IC"/>
    <s v="Invest Cont"/>
    <n v="888"/>
    <m/>
    <m/>
    <m/>
    <s v="26100    FRAMPTON                     AV"/>
    <m/>
    <n v="33.7866"/>
    <n v="-118.3044"/>
  </r>
  <r>
    <n v="200800706"/>
    <d v="2020-06-27T00:00:00"/>
    <x v="37"/>
    <n v="550"/>
    <n v="8"/>
    <x v="12"/>
    <n v="835"/>
    <n v="1"/>
    <n v="310"/>
    <x v="5"/>
    <s v="0358 1607 0344 1822 1402"/>
    <n v="0"/>
    <s v="X"/>
    <s v="X"/>
    <n v="210"/>
    <s v="RESTAURANT/FAST FOOD"/>
    <m/>
    <m/>
    <s v="IC"/>
    <s v="Invest Cont"/>
    <n v="310"/>
    <n v="998"/>
    <m/>
    <m/>
    <s v="11000    SANTA MONICA                 BL"/>
    <m/>
    <n v="34.048099999999998"/>
    <n v="-118.4422"/>
  </r>
  <r>
    <n v="201309735"/>
    <d v="2020-04-22T00:00:00"/>
    <x v="32"/>
    <n v="2130"/>
    <n v="13"/>
    <x v="6"/>
    <n v="1351"/>
    <n v="1"/>
    <n v="510"/>
    <x v="0"/>
    <m/>
    <n v="0"/>
    <m/>
    <m/>
    <n v="101"/>
    <s v="STREET"/>
    <m/>
    <m/>
    <s v="IC"/>
    <s v="Invest Cont"/>
    <n v="510"/>
    <m/>
    <m/>
    <m/>
    <s v="4000    BROADWAY                     PL"/>
    <m/>
    <n v="34.011099999999999"/>
    <n v="-118.2774"/>
  </r>
  <r>
    <n v="200410599"/>
    <d v="2020-07-09T00:00:00"/>
    <x v="66"/>
    <n v="1200"/>
    <n v="4"/>
    <x v="4"/>
    <n v="464"/>
    <n v="2"/>
    <n v="626"/>
    <x v="10"/>
    <s v="2000 0913 1814 0401 0408"/>
    <n v="16"/>
    <s v="F"/>
    <s v="H"/>
    <n v="101"/>
    <s v="STREET"/>
    <n v="400"/>
    <s v="STRONG-ARM (HANDS, FIST, FEET OR BODILY FORCE)"/>
    <s v="IC"/>
    <s v="Invest Cont"/>
    <n v="626"/>
    <m/>
    <m/>
    <m/>
    <s v="200 N  BREED                        ST"/>
    <m/>
    <n v="34.0456"/>
    <n v="-118.2101"/>
  </r>
  <r>
    <n v="200607417"/>
    <d v="2020-03-05T00:00:00"/>
    <x v="244"/>
    <n v="1000"/>
    <n v="6"/>
    <x v="9"/>
    <n v="645"/>
    <n v="2"/>
    <n v="624"/>
    <x v="15"/>
    <s v="0361 0416"/>
    <n v="33"/>
    <s v="M"/>
    <s v="W"/>
    <n v="502"/>
    <s v="MULTI-UNIT DWELLING (APARTMENT, DUPLEX, ETC)"/>
    <n v="400"/>
    <s v="STRONG-ARM (HANDS, FIST, FEET OR BODILY FORCE)"/>
    <s v="AO"/>
    <s v="Adult Other"/>
    <n v="624"/>
    <m/>
    <m/>
    <m/>
    <s v="7000    LANEWOOD                     AV"/>
    <m/>
    <n v="34.099200000000003"/>
    <n v="-118.34139999999999"/>
  </r>
  <r>
    <n v="201111367"/>
    <d v="2020-07-13T00:00:00"/>
    <x v="295"/>
    <n v="1500"/>
    <n v="11"/>
    <x v="7"/>
    <n v="1133"/>
    <n v="1"/>
    <n v="310"/>
    <x v="5"/>
    <s v="1402 0344 0325 2004"/>
    <n v="0"/>
    <s v="X"/>
    <s v="X"/>
    <n v="725"/>
    <s v="GOVERNMENT FACILITY (FEDERAL,STATE, COUNTY &amp; CITY)"/>
    <m/>
    <m/>
    <s v="IC"/>
    <s v="Invest Cont"/>
    <n v="310"/>
    <n v="998"/>
    <m/>
    <m/>
    <s v="2600    FLETCHER                     DR"/>
    <m/>
    <n v="34.109200000000001"/>
    <n v="-118.25279999999999"/>
  </r>
  <r>
    <n v="200916618"/>
    <d v="2020-10-30T00:00:00"/>
    <x v="178"/>
    <n v="2010"/>
    <n v="9"/>
    <x v="3"/>
    <n v="906"/>
    <n v="2"/>
    <n v="623"/>
    <x v="38"/>
    <n v="444"/>
    <n v="32"/>
    <s v="F"/>
    <s v="H"/>
    <n v="116"/>
    <s v="OTHER/OUTSIDE"/>
    <n v="400"/>
    <s v="STRONG-ARM (HANDS, FIST, FEET OR BODILY FORCE)"/>
    <s v="IC"/>
    <s v="Invest Cont"/>
    <n v="623"/>
    <m/>
    <m/>
    <m/>
    <s v="7300    LENNOX                       AV"/>
    <m/>
    <n v="34.203000000000003"/>
    <n v="-118.44580000000001"/>
  </r>
  <r>
    <n v="200206191"/>
    <d v="2020-02-13T00:00:00"/>
    <x v="27"/>
    <n v="1100"/>
    <n v="2"/>
    <x v="5"/>
    <n v="279"/>
    <n v="2"/>
    <n v="626"/>
    <x v="10"/>
    <s v="2000 1813 1243 0416 0446 2002 0913"/>
    <n v="19"/>
    <s v="F"/>
    <s v="H"/>
    <n v="502"/>
    <s v="MULTI-UNIT DWELLING (APARTMENT, DUPLEX, ETC)"/>
    <n v="400"/>
    <s v="STRONG-ARM (HANDS, FIST, FEET OR BODILY FORCE)"/>
    <s v="AA"/>
    <s v="Adult Arrest"/>
    <n v="626"/>
    <m/>
    <m/>
    <m/>
    <s v="900    VALENCIA                     ST"/>
    <m/>
    <n v="34.049999999999997"/>
    <n v="-118.2713"/>
  </r>
  <r>
    <n v="200710555"/>
    <d v="2020-06-16T00:00:00"/>
    <x v="33"/>
    <n v="1720"/>
    <n v="7"/>
    <x v="0"/>
    <n v="783"/>
    <n v="1"/>
    <n v="230"/>
    <x v="13"/>
    <s v="0353 0302 0450 0200 0906 1822"/>
    <n v="28"/>
    <s v="M"/>
    <s v="B"/>
    <n v="102"/>
    <s v="SIDEWALK"/>
    <n v="102"/>
    <s v="HAND GUN"/>
    <s v="IC"/>
    <s v="Invest Cont"/>
    <n v="230"/>
    <m/>
    <m/>
    <m/>
    <s v="APPLE"/>
    <s v="CLOVERDALE"/>
    <n v="34.034399999999998"/>
    <n v="-118.3566"/>
  </r>
  <r>
    <n v="200115796"/>
    <d v="2020-08-03T00:00:00"/>
    <x v="190"/>
    <n v="1400"/>
    <n v="1"/>
    <x v="1"/>
    <n v="162"/>
    <n v="1"/>
    <n v="330"/>
    <x v="1"/>
    <s v="1307 0344 0329 1609 1822 0352"/>
    <n v="30"/>
    <s v="M"/>
    <s v="B"/>
    <n v="108"/>
    <s v="PARKING LOT"/>
    <m/>
    <m/>
    <s v="IC"/>
    <s v="Invest Cont"/>
    <n v="330"/>
    <m/>
    <m/>
    <m/>
    <s v="700 S  HOPE                         ST"/>
    <m/>
    <n v="34.046599999999998"/>
    <n v="-118.259"/>
  </r>
  <r>
    <n v="201208407"/>
    <d v="2020-03-03T00:00:00"/>
    <x v="301"/>
    <n v="1915"/>
    <n v="12"/>
    <x v="8"/>
    <n v="1248"/>
    <n v="1"/>
    <n v="230"/>
    <x v="13"/>
    <s v="0400 0431 0913 1817"/>
    <n v="17"/>
    <s v="F"/>
    <s v="B"/>
    <n v="501"/>
    <s v="SINGLE FAMILY DWELLING"/>
    <n v="512"/>
    <s v="MACE/PEPPER SPRAY"/>
    <s v="IC"/>
    <s v="Invest Cont"/>
    <n v="230"/>
    <m/>
    <m/>
    <m/>
    <s v="900 W  64TH                         ST"/>
    <m/>
    <n v="33.981000000000002"/>
    <n v="-118.28919999999999"/>
  </r>
  <r>
    <n v="200808591"/>
    <d v="2020-04-22T00:00:00"/>
    <x v="168"/>
    <n v="1620"/>
    <n v="8"/>
    <x v="12"/>
    <n v="896"/>
    <n v="1"/>
    <n v="210"/>
    <x v="11"/>
    <s v="0344 0378 1822 1420 0346 0104 0325 0416 0445 0945"/>
    <n v="28"/>
    <s v="M"/>
    <s v="H"/>
    <n v="403"/>
    <s v="DRUG STORE"/>
    <n v="500"/>
    <s v="UNKNOWN WEAPON/OTHER WEAPON"/>
    <s v="IC"/>
    <s v="Invest Cont"/>
    <n v="210"/>
    <m/>
    <m/>
    <m/>
    <s v="9800    NATIONAL                     BL"/>
    <m/>
    <n v="34.031399999999998"/>
    <n v="-118.3998"/>
  </r>
  <r>
    <n v="200513334"/>
    <d v="2020-08-24T00:00:00"/>
    <x v="214"/>
    <n v="1200"/>
    <n v="5"/>
    <x v="10"/>
    <n v="558"/>
    <n v="2"/>
    <n v="626"/>
    <x v="10"/>
    <s v="0913 2021 0408 1206 2033 1814 0400 0416 2000"/>
    <n v="48"/>
    <s v="F"/>
    <s v="W"/>
    <n v="503"/>
    <s v="HOTEL"/>
    <n v="400"/>
    <s v="STRONG-ARM (HANDS, FIST, FEET OR BODILY FORCE)"/>
    <s v="AO"/>
    <s v="Adult Other"/>
    <n v="626"/>
    <m/>
    <m/>
    <m/>
    <s v="500 S  HARBOR                       BL"/>
    <m/>
    <n v="33.740099999999998"/>
    <n v="-118.27970000000001"/>
  </r>
  <r>
    <n v="200309693"/>
    <d v="2020-04-10T00:00:00"/>
    <x v="296"/>
    <n v="1830"/>
    <n v="3"/>
    <x v="2"/>
    <n v="359"/>
    <n v="1"/>
    <n v="330"/>
    <x v="1"/>
    <s v="0329 0344 1307 1609"/>
    <n v="28"/>
    <s v="F"/>
    <s v="H"/>
    <n v="108"/>
    <s v="PARKING LOT"/>
    <m/>
    <m/>
    <s v="IC"/>
    <s v="Invest Cont"/>
    <n v="330"/>
    <m/>
    <m/>
    <m/>
    <s v="3800    FLOWER                       DR"/>
    <m/>
    <n v="34.015799999999999"/>
    <n v="-118.2816"/>
  </r>
  <r>
    <n v="200916571"/>
    <d v="2020-10-28T00:00:00"/>
    <x v="60"/>
    <n v="1830"/>
    <n v="9"/>
    <x v="3"/>
    <n v="941"/>
    <n v="1"/>
    <n v="331"/>
    <x v="23"/>
    <s v="0385 1300 0344"/>
    <n v="47"/>
    <s v="F"/>
    <s v="H"/>
    <n v="101"/>
    <s v="STREET"/>
    <m/>
    <m/>
    <s v="IC"/>
    <s v="Invest Cont"/>
    <n v="331"/>
    <m/>
    <m/>
    <m/>
    <s v="HATTERAS"/>
    <s v="KESTER"/>
    <n v="34.175699999999999"/>
    <n v="-118.45740000000001"/>
  </r>
  <r>
    <n v="201220140"/>
    <d v="2020-09-05T00:00:00"/>
    <x v="120"/>
    <n v="2015"/>
    <n v="12"/>
    <x v="8"/>
    <n v="1205"/>
    <n v="2"/>
    <n v="956"/>
    <x v="29"/>
    <n v="1822"/>
    <n v="21"/>
    <s v="M"/>
    <s v="H"/>
    <n v="501"/>
    <s v="SINGLE FAMILY DWELLING"/>
    <m/>
    <m/>
    <s v="IC"/>
    <s v="Invest Cont"/>
    <n v="956"/>
    <m/>
    <m/>
    <m/>
    <s v="1300 W  49TH                         ST"/>
    <m/>
    <n v="33.998699999999999"/>
    <n v="-118.298"/>
  </r>
  <r>
    <n v="200312623"/>
    <d v="2020-06-13T00:00:00"/>
    <x v="226"/>
    <n v="1830"/>
    <n v="3"/>
    <x v="2"/>
    <n v="325"/>
    <n v="2"/>
    <n v="740"/>
    <x v="21"/>
    <s v="0329 1251 1307"/>
    <n v="20"/>
    <s v="F"/>
    <s v="W"/>
    <n v="122"/>
    <s v="VEHICLE, PASSENGER/TRUCK"/>
    <m/>
    <m/>
    <s v="IC"/>
    <s v="Invest Cont"/>
    <n v="740"/>
    <m/>
    <m/>
    <m/>
    <s v="2700    MENLO                        AV"/>
    <m/>
    <n v="34.0304"/>
    <n v="-118.2903"/>
  </r>
  <r>
    <n v="200611241"/>
    <d v="2020-06-09T00:00:00"/>
    <x v="108"/>
    <n v="855"/>
    <n v="6"/>
    <x v="9"/>
    <n v="646"/>
    <n v="1"/>
    <n v="331"/>
    <x v="23"/>
    <s v="0344 1822 1300"/>
    <n v="37"/>
    <s v="M"/>
    <s v="O"/>
    <n v="108"/>
    <s v="PARKING LOT"/>
    <m/>
    <m/>
    <s v="IC"/>
    <s v="Invest Cont"/>
    <n v="331"/>
    <m/>
    <m/>
    <m/>
    <s v="1300 N  HIGHLAND                     AV"/>
    <m/>
    <n v="34.0944"/>
    <n v="-118.3386"/>
  </r>
  <r>
    <n v="200709431"/>
    <d v="2020-05-19T00:00:00"/>
    <x v="329"/>
    <n v="900"/>
    <n v="7"/>
    <x v="0"/>
    <n v="711"/>
    <n v="2"/>
    <n v="888"/>
    <x v="24"/>
    <s v="1501 2004"/>
    <n v="38"/>
    <s v="F"/>
    <s v="W"/>
    <n v="502"/>
    <s v="MULTI-UNIT DWELLING (APARTMENT, DUPLEX, ETC)"/>
    <m/>
    <m/>
    <s v="IC"/>
    <s v="Invest Cont"/>
    <n v="888"/>
    <m/>
    <m/>
    <m/>
    <s v="400 N  HAYWORTH                     AV"/>
    <m/>
    <n v="34.078200000000002"/>
    <n v="-118.3626"/>
  </r>
  <r>
    <n v="200214470"/>
    <d v="2020-09-01T00:00:00"/>
    <x v="64"/>
    <n v="500"/>
    <n v="2"/>
    <x v="5"/>
    <n v="218"/>
    <n v="1"/>
    <n v="510"/>
    <x v="0"/>
    <m/>
    <n v="0"/>
    <m/>
    <m/>
    <n v="101"/>
    <s v="STREET"/>
    <m/>
    <m/>
    <s v="AA"/>
    <s v="Adult Arrest"/>
    <n v="510"/>
    <m/>
    <m/>
    <m/>
    <s v="1700 W  SUNSET                       BL"/>
    <m/>
    <n v="34.077199999999998"/>
    <n v="-118.2585"/>
  </r>
  <r>
    <n v="200913782"/>
    <d v="2020-08-21T00:00:00"/>
    <x v="144"/>
    <n v="503"/>
    <n v="9"/>
    <x v="3"/>
    <n v="923"/>
    <n v="2"/>
    <n v="740"/>
    <x v="21"/>
    <n v="329"/>
    <n v="25"/>
    <s v="M"/>
    <s v="H"/>
    <n v="501"/>
    <s v="SINGLE FAMILY DWELLING"/>
    <n v="500"/>
    <s v="UNKNOWN WEAPON/OTHER WEAPON"/>
    <s v="AA"/>
    <s v="Adult Arrest"/>
    <n v="740"/>
    <m/>
    <m/>
    <m/>
    <s v="14600    KITTRIDGE                    ST"/>
    <m/>
    <n v="34.1907"/>
    <n v="-118.4509"/>
  </r>
  <r>
    <n v="200909135"/>
    <d v="2020-04-30T00:00:00"/>
    <x v="232"/>
    <n v="500"/>
    <n v="9"/>
    <x v="3"/>
    <n v="989"/>
    <n v="1"/>
    <n v="440"/>
    <x v="20"/>
    <n v="344"/>
    <n v="60"/>
    <s v="M"/>
    <s v="O"/>
    <n v="210"/>
    <s v="RESTAURANT/FAST FOOD"/>
    <m/>
    <m/>
    <s v="IC"/>
    <s v="Invest Cont"/>
    <n v="440"/>
    <m/>
    <m/>
    <m/>
    <s v="4300    WOODMAN                      AV"/>
    <m/>
    <n v="34.148000000000003"/>
    <n v="-118.4312"/>
  </r>
  <r>
    <n v="200116485"/>
    <d v="2020-08-16T00:00:00"/>
    <x v="116"/>
    <n v="1225"/>
    <n v="1"/>
    <x v="1"/>
    <n v="159"/>
    <n v="1"/>
    <n v="330"/>
    <x v="1"/>
    <s v="1822 1251 1307 1609 0329 0344"/>
    <n v="19"/>
    <s v="F"/>
    <s v="H"/>
    <n v="101"/>
    <s v="STREET"/>
    <m/>
    <m/>
    <s v="IC"/>
    <s v="Invest Cont"/>
    <n v="330"/>
    <m/>
    <m/>
    <m/>
    <s v="COLYTON                      ST"/>
    <s v="5TH                          ST"/>
    <n v="34.043500000000002"/>
    <n v="-118.2366"/>
  </r>
  <r>
    <n v="200912749"/>
    <d v="2020-07-25T00:00:00"/>
    <x v="148"/>
    <n v="1800"/>
    <n v="9"/>
    <x v="3"/>
    <n v="901"/>
    <n v="1"/>
    <n v="330"/>
    <x v="1"/>
    <s v="1300 0344"/>
    <n v="32"/>
    <s v="M"/>
    <s v="H"/>
    <n v="101"/>
    <s v="STREET"/>
    <m/>
    <m/>
    <s v="IC"/>
    <s v="Invest Cont"/>
    <n v="330"/>
    <m/>
    <m/>
    <m/>
    <s v="COHASSET"/>
    <s v="Z0MBAR"/>
    <n v="34.208500000000001"/>
    <n v="-118.46980000000001"/>
  </r>
  <r>
    <n v="200214365"/>
    <d v="2020-08-29T00:00:00"/>
    <x v="30"/>
    <n v="1015"/>
    <n v="2"/>
    <x v="5"/>
    <n v="269"/>
    <n v="1"/>
    <n v="310"/>
    <x v="5"/>
    <s v="1210 0344 2004"/>
    <n v="0"/>
    <s v="X"/>
    <s v="X"/>
    <n v="729"/>
    <s v="SPECIALTY SCHOOL/OTHER"/>
    <n v="400"/>
    <s v="STRONG-ARM (HANDS, FIST, FEET OR BODILY FORCE)"/>
    <s v="AA"/>
    <s v="Adult Arrest"/>
    <n v="310"/>
    <m/>
    <m/>
    <m/>
    <s v="800    GREEN                        AV"/>
    <m/>
    <n v="34.051699999999997"/>
    <n v="-118.2711"/>
  </r>
  <r>
    <n v="200616228"/>
    <d v="2020-10-03T00:00:00"/>
    <x v="263"/>
    <n v="100"/>
    <n v="6"/>
    <x v="9"/>
    <n v="636"/>
    <n v="1"/>
    <n v="510"/>
    <x v="0"/>
    <m/>
    <n v="0"/>
    <m/>
    <m/>
    <n v="101"/>
    <s v="STREET"/>
    <m/>
    <m/>
    <s v="IC"/>
    <s v="Invest Cont"/>
    <n v="510"/>
    <m/>
    <m/>
    <m/>
    <s v="6500    YUCCA                        ST"/>
    <m/>
    <n v="34.103900000000003"/>
    <n v="-118.3318"/>
  </r>
  <r>
    <n v="200112838"/>
    <d v="2020-06-04T00:00:00"/>
    <x v="250"/>
    <n v="2140"/>
    <n v="1"/>
    <x v="1"/>
    <n v="152"/>
    <n v="1"/>
    <n v="231"/>
    <x v="51"/>
    <s v="1309 0605 1212 0416 1822"/>
    <n v="46"/>
    <s v="M"/>
    <s v="H"/>
    <n v="101"/>
    <s v="STREET"/>
    <n v="307"/>
    <s v="VEHICLE"/>
    <s v="IC"/>
    <s v="Invest Cont"/>
    <n v="231"/>
    <m/>
    <m/>
    <m/>
    <s v="FLOWER                       ST"/>
    <s v="7TH                          ST"/>
    <n v="34.048699999999997"/>
    <n v="-118.25879999999999"/>
  </r>
  <r>
    <n v="200313974"/>
    <d v="2020-07-10T00:00:00"/>
    <x v="246"/>
    <n v="2000"/>
    <n v="3"/>
    <x v="2"/>
    <n v="327"/>
    <n v="1"/>
    <n v="330"/>
    <x v="1"/>
    <s v="0329 0334 1238 1300 1607 1822"/>
    <n v="59"/>
    <s v="M"/>
    <s v="B"/>
    <n v="101"/>
    <s v="STREET"/>
    <m/>
    <m/>
    <s v="IC"/>
    <s v="Invest Cont"/>
    <n v="330"/>
    <m/>
    <m/>
    <m/>
    <s v="28TH                         ST"/>
    <s v="ORCHARD                      AV"/>
    <n v="34.029400000000003"/>
    <n v="-118.28740000000001"/>
  </r>
  <r>
    <n v="201225773"/>
    <d v="2020-12-05T00:00:00"/>
    <x v="107"/>
    <n v="1200"/>
    <n v="12"/>
    <x v="8"/>
    <n v="1273"/>
    <n v="1"/>
    <n v="310"/>
    <x v="5"/>
    <s v="1202 0344 1605 1822"/>
    <n v="74"/>
    <s v="F"/>
    <s v="B"/>
    <n v="501"/>
    <s v="SINGLE FAMILY DWELLING"/>
    <m/>
    <m/>
    <s v="IC"/>
    <s v="Invest Cont"/>
    <n v="310"/>
    <m/>
    <m/>
    <m/>
    <s v="8700 S  HARVARD                      BL"/>
    <m/>
    <n v="33.956299999999999"/>
    <n v="-118.3069"/>
  </r>
  <r>
    <n v="200911819"/>
    <d v="2020-07-01T00:00:00"/>
    <x v="138"/>
    <n v="1100"/>
    <n v="9"/>
    <x v="3"/>
    <n v="926"/>
    <n v="1"/>
    <n v="320"/>
    <x v="36"/>
    <n v="2301"/>
    <n v="27"/>
    <s v="M"/>
    <s v="W"/>
    <n v="501"/>
    <s v="SINGLE FAMILY DWELLING"/>
    <m/>
    <m/>
    <s v="IC"/>
    <s v="Invest Cont"/>
    <n v="320"/>
    <m/>
    <m/>
    <m/>
    <s v="13800    VANOWEN                      ST"/>
    <m/>
    <n v="34.193899999999999"/>
    <n v="-118.434"/>
  </r>
  <r>
    <n v="200800720"/>
    <d v="2020-07-06T00:00:00"/>
    <x v="298"/>
    <n v="750"/>
    <n v="8"/>
    <x v="12"/>
    <n v="853"/>
    <n v="1"/>
    <n v="310"/>
    <x v="5"/>
    <s v="0913 1814 0328 0344 1402 1607 1822"/>
    <n v="40"/>
    <s v="F"/>
    <s v="W"/>
    <n v="502"/>
    <s v="MULTI-UNIT DWELLING (APARTMENT, DUPLEX, ETC)"/>
    <m/>
    <m/>
    <s v="AA"/>
    <s v="Adult Arrest"/>
    <n v="310"/>
    <n v="998"/>
    <m/>
    <m/>
    <s v="11500    OHIO                         AV"/>
    <m/>
    <n v="34.046399999999998"/>
    <n v="-118.4534"/>
  </r>
  <r>
    <n v="200108057"/>
    <d v="2020-02-28T00:00:00"/>
    <x v="61"/>
    <n v="1400"/>
    <n v="1"/>
    <x v="1"/>
    <n v="162"/>
    <n v="1"/>
    <n v="420"/>
    <x v="33"/>
    <n v="344"/>
    <n v="25"/>
    <s v="F"/>
    <s v="O"/>
    <n v="123"/>
    <s v="PARKING UNDERGROUND/BUILDING"/>
    <m/>
    <m/>
    <s v="IC"/>
    <s v="Invest Cont"/>
    <n v="420"/>
    <m/>
    <m/>
    <m/>
    <s v="800 S  HOPE                         ST"/>
    <m/>
    <n v="34.046599999999998"/>
    <n v="-118.259"/>
  </r>
  <r>
    <n v="201112729"/>
    <d v="2020-08-21T00:00:00"/>
    <x v="183"/>
    <n v="2305"/>
    <n v="11"/>
    <x v="7"/>
    <n v="1151"/>
    <n v="2"/>
    <n v="745"/>
    <x v="9"/>
    <s v="2004 0329 1218"/>
    <n v="54"/>
    <s v="F"/>
    <s v="B"/>
    <n v="102"/>
    <s v="SIDEWALK"/>
    <m/>
    <m/>
    <s v="IC"/>
    <s v="Invest Cont"/>
    <n v="745"/>
    <m/>
    <m/>
    <m/>
    <s v="VERMONT"/>
    <s v="FOUNTAIN"/>
    <n v="34.0961"/>
    <n v="-118.29179999999999"/>
  </r>
  <r>
    <n v="200317589"/>
    <d v="2020-09-18T00:00:00"/>
    <x v="333"/>
    <n v="1020"/>
    <n v="3"/>
    <x v="2"/>
    <n v="356"/>
    <n v="1"/>
    <n v="440"/>
    <x v="20"/>
    <s v="0202 0344 1822"/>
    <n v="29"/>
    <s v="F"/>
    <s v="H"/>
    <n v="501"/>
    <s v="SINGLE FAMILY DWELLING"/>
    <m/>
    <m/>
    <s v="AO"/>
    <s v="Adult Other"/>
    <n v="440"/>
    <m/>
    <m/>
    <m/>
    <s v="1500 W  35TH                         ST"/>
    <m/>
    <n v="34.0246"/>
    <n v="-118.3032"/>
  </r>
  <r>
    <n v="201223759"/>
    <d v="2020-11-02T00:00:00"/>
    <x v="245"/>
    <n v="200"/>
    <n v="12"/>
    <x v="8"/>
    <n v="1257"/>
    <n v="1"/>
    <n v="510"/>
    <x v="0"/>
    <m/>
    <n v="0"/>
    <m/>
    <m/>
    <n v="104"/>
    <s v="DRIVEWAY"/>
    <m/>
    <m/>
    <s v="IC"/>
    <s v="Invest Cont"/>
    <n v="510"/>
    <m/>
    <m/>
    <m/>
    <s v="7800 S  HOOVER                       ST"/>
    <m/>
    <n v="33.968299999999999"/>
    <n v="-118.2871"/>
  </r>
  <r>
    <n v="201108838"/>
    <d v="2020-04-29T00:00:00"/>
    <x v="46"/>
    <n v="1500"/>
    <n v="11"/>
    <x v="7"/>
    <n v="1119"/>
    <n v="1"/>
    <n v="761"/>
    <x v="35"/>
    <s v="0334 2004"/>
    <n v="55"/>
    <s v="M"/>
    <s v="H"/>
    <n v="501"/>
    <s v="SINGLE FAMILY DWELLING"/>
    <n v="200"/>
    <s v="KNIFE WITH BLADE 6INCHES OR LESS"/>
    <s v="IC"/>
    <s v="Invest Cont"/>
    <n v="761"/>
    <m/>
    <m/>
    <m/>
    <s v="4800    RAY                          CT"/>
    <m/>
    <n v="34.132800000000003"/>
    <n v="-118.1981"/>
  </r>
  <r>
    <n v="201012036"/>
    <d v="2020-08-14T00:00:00"/>
    <x v="89"/>
    <n v="1215"/>
    <n v="10"/>
    <x v="11"/>
    <n v="1065"/>
    <n v="2"/>
    <n v="354"/>
    <x v="14"/>
    <s v="1822 0929"/>
    <n v="68"/>
    <s v="F"/>
    <s v="W"/>
    <n v="501"/>
    <s v="SINGLE FAMILY DWELLING"/>
    <m/>
    <m/>
    <s v="IC"/>
    <s v="Invest Cont"/>
    <n v="354"/>
    <m/>
    <m/>
    <m/>
    <s v="5400    YARMOUTH                     AV"/>
    <m/>
    <n v="34.168599999999998"/>
    <n v="-118.52030000000001"/>
  </r>
  <r>
    <n v="201108509"/>
    <d v="2020-04-19T00:00:00"/>
    <x v="140"/>
    <n v="1600"/>
    <n v="11"/>
    <x v="7"/>
    <n v="1172"/>
    <n v="1"/>
    <n v="510"/>
    <x v="0"/>
    <m/>
    <n v="0"/>
    <m/>
    <m/>
    <n v="101"/>
    <s v="STREET"/>
    <m/>
    <m/>
    <s v="IC"/>
    <s v="Invest Cont"/>
    <n v="510"/>
    <m/>
    <m/>
    <m/>
    <s v="2200    BERKELEY                     AV"/>
    <m/>
    <n v="34.084000000000003"/>
    <n v="-118.2611"/>
  </r>
  <r>
    <n v="201215739"/>
    <d v="2020-07-01T00:00:00"/>
    <x v="138"/>
    <n v="1710"/>
    <n v="12"/>
    <x v="8"/>
    <n v="1249"/>
    <n v="2"/>
    <n v="625"/>
    <x v="44"/>
    <s v="1822 0400 1300"/>
    <n v="31"/>
    <s v="M"/>
    <s v="H"/>
    <n v="101"/>
    <s v="STREET"/>
    <n v="500"/>
    <s v="UNKNOWN WEAPON/OTHER WEAPON"/>
    <s v="IC"/>
    <s v="Invest Cont"/>
    <n v="625"/>
    <m/>
    <m/>
    <m/>
    <s v="70TH                         ST"/>
    <s v="W  FIGUEROA                     ST"/>
    <n v="33.976100000000002"/>
    <n v="-118.28270000000001"/>
  </r>
  <r>
    <n v="200619402"/>
    <d v="2020-12-18T00:00:00"/>
    <x v="228"/>
    <n v="1935"/>
    <n v="6"/>
    <x v="9"/>
    <n v="647"/>
    <n v="1"/>
    <n v="480"/>
    <x v="2"/>
    <s v="0344 2032"/>
    <n v="32"/>
    <s v="M"/>
    <s v="B"/>
    <n v="102"/>
    <s v="SIDEWALK"/>
    <m/>
    <m/>
    <s v="IC"/>
    <s v="Invest Cont"/>
    <n v="480"/>
    <m/>
    <m/>
    <m/>
    <s v="HOLLYWOOD"/>
    <s v="HOBART"/>
    <n v="34.099800000000002"/>
    <n v="-118.3211"/>
  </r>
  <r>
    <n v="201205380"/>
    <d v="2020-01-21T00:00:00"/>
    <x v="202"/>
    <n v="751"/>
    <n v="12"/>
    <x v="8"/>
    <n v="1255"/>
    <n v="1"/>
    <n v="210"/>
    <x v="11"/>
    <s v="0325 1402 0945 2004"/>
    <n v="39"/>
    <s v="M"/>
    <s v="W"/>
    <n v="301"/>
    <s v="GAS STATION"/>
    <n v="216"/>
    <s v="SCISSORS"/>
    <s v="AA"/>
    <s v="Adult Arrest"/>
    <n v="210"/>
    <m/>
    <m/>
    <m/>
    <s v="1400 W  FLORENCE                     AV"/>
    <m/>
    <n v="33.974600000000002"/>
    <n v="-118.30029999999999"/>
  </r>
  <r>
    <n v="200211716"/>
    <d v="2020-06-23T00:00:00"/>
    <x v="252"/>
    <n v="1930"/>
    <n v="2"/>
    <x v="5"/>
    <n v="221"/>
    <n v="2"/>
    <n v="626"/>
    <x v="10"/>
    <s v="2000 1813 0913 0400 0416"/>
    <n v="37"/>
    <s v="M"/>
    <s v="H"/>
    <n v="502"/>
    <s v="MULTI-UNIT DWELLING (APARTMENT, DUPLEX, ETC)"/>
    <n v="400"/>
    <s v="STRONG-ARM (HANDS, FIST, FEET OR BODILY FORCE)"/>
    <s v="AO"/>
    <s v="Adult Other"/>
    <n v="626"/>
    <m/>
    <m/>
    <m/>
    <s v="4100    ROSEWOOD                     AV"/>
    <m/>
    <n v="34.079000000000001"/>
    <n v="-118.294"/>
  </r>
  <r>
    <n v="201006813"/>
    <d v="2020-03-04T00:00:00"/>
    <x v="301"/>
    <n v="2000"/>
    <n v="10"/>
    <x v="11"/>
    <n v="1068"/>
    <n v="1"/>
    <n v="510"/>
    <x v="0"/>
    <m/>
    <n v="0"/>
    <m/>
    <m/>
    <n v="101"/>
    <s v="STREET"/>
    <m/>
    <m/>
    <s v="AO"/>
    <s v="Adult Other"/>
    <n v="510"/>
    <m/>
    <m/>
    <m/>
    <s v="BALBOA"/>
    <s v="MAGNOLIA"/>
    <n v="34.164999999999999"/>
    <n v="-118.50109999999999"/>
  </r>
  <r>
    <n v="201008515"/>
    <d v="2020-04-29T00:00:00"/>
    <x v="303"/>
    <n v="1000"/>
    <n v="10"/>
    <x v="11"/>
    <n v="1011"/>
    <n v="1"/>
    <n v="510"/>
    <x v="0"/>
    <m/>
    <n v="0"/>
    <m/>
    <m/>
    <n v="101"/>
    <s v="STREET"/>
    <m/>
    <m/>
    <s v="IC"/>
    <s v="Invest Cont"/>
    <n v="510"/>
    <m/>
    <m/>
    <m/>
    <s v="7200    SHIRLEY                      AV"/>
    <m/>
    <n v="34.2012"/>
    <n v="-118.5579"/>
  </r>
  <r>
    <n v="200713631"/>
    <d v="2020-09-08T00:00:00"/>
    <x v="129"/>
    <n v="1330"/>
    <n v="7"/>
    <x v="0"/>
    <n v="736"/>
    <n v="2"/>
    <n v="745"/>
    <x v="9"/>
    <s v="0329 1300"/>
    <n v="19"/>
    <s v="F"/>
    <s v="B"/>
    <n v="122"/>
    <s v="VEHICLE, PASSENGER/TRUCK"/>
    <m/>
    <m/>
    <s v="IC"/>
    <s v="Invest Cont"/>
    <n v="745"/>
    <m/>
    <m/>
    <m/>
    <s v="300 S  CLOVERDALE                   AV"/>
    <m/>
    <n v="34.068600000000004"/>
    <n v="-118.3462"/>
  </r>
  <r>
    <n v="200415386"/>
    <d v="2020-11-29T00:00:00"/>
    <x v="118"/>
    <n v="1040"/>
    <n v="4"/>
    <x v="4"/>
    <n v="422"/>
    <n v="1"/>
    <n v="761"/>
    <x v="35"/>
    <s v="0334 0913 0361 0319 0443 0312"/>
    <n v="34"/>
    <s v="M"/>
    <s v="H"/>
    <n v="501"/>
    <s v="SINGLE FAMILY DWELLING"/>
    <n v="102"/>
    <s v="HAND GUN"/>
    <s v="IC"/>
    <s v="Invest Cont"/>
    <n v="761"/>
    <n v="930"/>
    <m/>
    <m/>
    <s v="2200    WORKMAN                      ST"/>
    <m/>
    <n v="34.070700000000002"/>
    <n v="-118.21429999999999"/>
  </r>
  <r>
    <n v="200114515"/>
    <d v="2020-07-07T00:00:00"/>
    <x v="6"/>
    <n v="1800"/>
    <n v="1"/>
    <x v="1"/>
    <n v="192"/>
    <n v="1"/>
    <n v="330"/>
    <x v="1"/>
    <s v="0344 1609 1822 1307 0329"/>
    <n v="43"/>
    <s v="F"/>
    <s v="H"/>
    <n v="101"/>
    <s v="STREET"/>
    <n v="500"/>
    <s v="UNKNOWN WEAPON/OTHER WEAPON"/>
    <s v="IC"/>
    <s v="Invest Cont"/>
    <n v="330"/>
    <m/>
    <m/>
    <m/>
    <s v="1600 S  HOPE                         ST"/>
    <m/>
    <n v="34.036000000000001"/>
    <n v="-118.268"/>
  </r>
  <r>
    <n v="200708583"/>
    <d v="2020-04-24T00:00:00"/>
    <x v="274"/>
    <n v="1700"/>
    <n v="7"/>
    <x v="0"/>
    <n v="782"/>
    <n v="1"/>
    <n v="210"/>
    <x v="11"/>
    <s v="1414 0400 0913"/>
    <n v="37"/>
    <s v="F"/>
    <s v="W"/>
    <n v="501"/>
    <s v="SINGLE FAMILY DWELLING"/>
    <n v="400"/>
    <s v="STRONG-ARM (HANDS, FIST, FEET OR BODILY FORCE)"/>
    <s v="IC"/>
    <s v="Invest Cont"/>
    <n v="210"/>
    <m/>
    <m/>
    <m/>
    <s v="TRUMAN"/>
    <s v="WASHINGTON"/>
    <n v="34.038699999999999"/>
    <n v="-118.3717"/>
  </r>
  <r>
    <n v="200115262"/>
    <d v="2020-07-23T00:00:00"/>
    <x v="231"/>
    <n v="1"/>
    <n v="1"/>
    <x v="1"/>
    <n v="152"/>
    <n v="2"/>
    <n v="740"/>
    <x v="21"/>
    <s v="0910 0329"/>
    <n v="0"/>
    <s v="M"/>
    <s v="B"/>
    <n v="835"/>
    <s v="7TH AND METRO CENTER (NOT LINE SPECIFIC)"/>
    <m/>
    <m/>
    <s v="IC"/>
    <s v="Invest Cont"/>
    <n v="740"/>
    <m/>
    <m/>
    <m/>
    <s v="600 S  FIGUEROA                     ST"/>
    <m/>
    <n v="34.0505"/>
    <n v="-118.25879999999999"/>
  </r>
  <r>
    <n v="200310642"/>
    <d v="2020-04-29T00:00:00"/>
    <x v="117"/>
    <n v="2030"/>
    <n v="3"/>
    <x v="2"/>
    <n v="363"/>
    <n v="2"/>
    <n v="354"/>
    <x v="14"/>
    <s v="0100 1822 0930"/>
    <n v="54"/>
    <s v="M"/>
    <s v="B"/>
    <n v="502"/>
    <s v="MULTI-UNIT DWELLING (APARTMENT, DUPLEX, ETC)"/>
    <m/>
    <m/>
    <s v="IC"/>
    <s v="Invest Cont"/>
    <n v="354"/>
    <m/>
    <m/>
    <m/>
    <s v="3900    HILLCREST                    DR"/>
    <m/>
    <n v="34.016300000000001"/>
    <n v="-118.3441"/>
  </r>
  <r>
    <n v="200707924"/>
    <d v="2020-04-01T00:00:00"/>
    <x v="332"/>
    <n v="1800"/>
    <n v="7"/>
    <x v="0"/>
    <n v="723"/>
    <n v="2"/>
    <n v="624"/>
    <x v="15"/>
    <s v="0416 0553"/>
    <n v="33"/>
    <s v="F"/>
    <s v="W"/>
    <n v="101"/>
    <s v="STREET"/>
    <n v="400"/>
    <s v="STRONG-ARM (HANDS, FIST, FEET OR BODILY FORCE)"/>
    <s v="AO"/>
    <s v="Adult Other"/>
    <n v="624"/>
    <m/>
    <m/>
    <m/>
    <s v="CRESCENT HEIGHTS"/>
    <s v="3RD                          ST"/>
    <n v="34.072099999999999"/>
    <n v="-118.36579999999999"/>
  </r>
  <r>
    <n v="200508991"/>
    <d v="2020-05-03T00:00:00"/>
    <x v="86"/>
    <n v="530"/>
    <n v="5"/>
    <x v="10"/>
    <n v="513"/>
    <n v="2"/>
    <n v="626"/>
    <x v="10"/>
    <s v="0416 1206 1813 2000 2002 0913 0602 2033 1821"/>
    <n v="39"/>
    <s v="F"/>
    <s v="H"/>
    <n v="505"/>
    <s v="MOTEL"/>
    <n v="400"/>
    <s v="STRONG-ARM (HANDS, FIST, FEET OR BODILY FORCE)"/>
    <s v="IC"/>
    <s v="Invest Cont"/>
    <n v="626"/>
    <m/>
    <m/>
    <m/>
    <s v="1400 W  PACIFIC COAST                HY"/>
    <m/>
    <n v="33.790700000000001"/>
    <n v="-118.28270000000001"/>
  </r>
  <r>
    <n v="200409883"/>
    <d v="2020-06-17T00:00:00"/>
    <x v="318"/>
    <n v="1710"/>
    <n v="4"/>
    <x v="4"/>
    <n v="471"/>
    <n v="1"/>
    <n v="210"/>
    <x v="11"/>
    <s v="1822 0444 0446 0344 2004"/>
    <n v="50"/>
    <s v="M"/>
    <s v="H"/>
    <n v="101"/>
    <s v="STREET"/>
    <n v="400"/>
    <s v="STRONG-ARM (HANDS, FIST, FEET OR BODILY FORCE)"/>
    <s v="IC"/>
    <s v="Invest Cont"/>
    <n v="210"/>
    <m/>
    <m/>
    <m/>
    <s v="500 S  MISSION                      RD"/>
    <m/>
    <n v="34.040599999999998"/>
    <n v="-118.2268"/>
  </r>
  <r>
    <n v="200715975"/>
    <d v="2020-11-14T00:00:00"/>
    <x v="351"/>
    <n v="815"/>
    <n v="7"/>
    <x v="0"/>
    <n v="745"/>
    <n v="2"/>
    <n v="901"/>
    <x v="19"/>
    <s v="2038 0913 1813"/>
    <n v="33"/>
    <s v="M"/>
    <s v="B"/>
    <n v="502"/>
    <s v="MULTI-UNIT DWELLING (APARTMENT, DUPLEX, ETC)"/>
    <m/>
    <m/>
    <s v="IC"/>
    <s v="Invest Cont"/>
    <n v="901"/>
    <m/>
    <m/>
    <m/>
    <s v="1200 S  CLOVERDALE                   AV"/>
    <m/>
    <n v="34.052399999999999"/>
    <n v="-118.34990000000001"/>
  </r>
  <r>
    <n v="200111637"/>
    <d v="2020-05-12T00:00:00"/>
    <x v="63"/>
    <n v="1835"/>
    <n v="1"/>
    <x v="1"/>
    <n v="161"/>
    <n v="1"/>
    <n v="341"/>
    <x v="12"/>
    <s v="1822 0345 1266 0344"/>
    <n v="45"/>
    <s v="F"/>
    <s v="H"/>
    <n v="702"/>
    <s v="OFFICE BUILDING/OFFICE"/>
    <m/>
    <m/>
    <s v="IC"/>
    <s v="Invest Cont"/>
    <n v="341"/>
    <m/>
    <m/>
    <m/>
    <s v="800 S  FIGUEROA                     ST"/>
    <m/>
    <n v="34.048299999999998"/>
    <n v="-118.26309999999999"/>
  </r>
  <r>
    <n v="201004820"/>
    <d v="2020-01-21T00:00:00"/>
    <x v="202"/>
    <n v="630"/>
    <n v="10"/>
    <x v="11"/>
    <n v="1017"/>
    <n v="1"/>
    <n v="510"/>
    <x v="0"/>
    <m/>
    <n v="0"/>
    <m/>
    <m/>
    <n v="108"/>
    <s v="PARKING LOT"/>
    <m/>
    <m/>
    <s v="IC"/>
    <s v="Invest Cont"/>
    <n v="510"/>
    <m/>
    <m/>
    <m/>
    <s v="7200    BALBOA                       BL"/>
    <m/>
    <n v="34.204799999999999"/>
    <n v="-118.5099"/>
  </r>
  <r>
    <n v="200710472"/>
    <d v="2020-06-15T00:00:00"/>
    <x v="123"/>
    <n v="1900"/>
    <n v="7"/>
    <x v="0"/>
    <n v="762"/>
    <n v="1"/>
    <n v="440"/>
    <x v="20"/>
    <n v="344"/>
    <n v="28"/>
    <s v="M"/>
    <s v="W"/>
    <n v="707"/>
    <s v="GARAGE/CARPORT"/>
    <m/>
    <m/>
    <s v="IC"/>
    <s v="Invest Cont"/>
    <n v="440"/>
    <m/>
    <m/>
    <m/>
    <s v="1500    HI POINT                     ST"/>
    <m/>
    <n v="34.0501"/>
    <n v="-118.3691"/>
  </r>
  <r>
    <n v="200710697"/>
    <d v="2020-06-18T00:00:00"/>
    <x v="123"/>
    <n v="2020"/>
    <n v="7"/>
    <x v="0"/>
    <n v="711"/>
    <n v="2"/>
    <n v="762"/>
    <x v="73"/>
    <n v="1501"/>
    <n v="30"/>
    <s v="F"/>
    <s v="W"/>
    <n v="501"/>
    <s v="SINGLE FAMILY DWELLING"/>
    <m/>
    <m/>
    <s v="IC"/>
    <s v="Invest Cont"/>
    <n v="762"/>
    <m/>
    <m/>
    <m/>
    <s v="300 N  LA CIENEGA                   BL"/>
    <m/>
    <n v="34.076099999999997"/>
    <n v="-118.3766"/>
  </r>
  <r>
    <n v="200216520"/>
    <d v="2020-10-22T00:00:00"/>
    <x v="167"/>
    <n v="1115"/>
    <n v="2"/>
    <x v="5"/>
    <n v="289"/>
    <n v="1"/>
    <n v="230"/>
    <x v="13"/>
    <s v="1817 1309 0913 0431 0416"/>
    <n v="22"/>
    <s v="F"/>
    <s v="B"/>
    <n v="502"/>
    <s v="MULTI-UNIT DWELLING (APARTMENT, DUPLEX, ETC)"/>
    <n v="512"/>
    <s v="MACE/PEPPER SPRAY"/>
    <s v="AO"/>
    <s v="Adult Other"/>
    <n v="230"/>
    <m/>
    <m/>
    <m/>
    <s v="1500 W  11TH                         PL"/>
    <m/>
    <n v="34.046199999999999"/>
    <n v="-118.27379999999999"/>
  </r>
  <r>
    <n v="200610718"/>
    <d v="2020-05-28T00:00:00"/>
    <x v="267"/>
    <n v="1630"/>
    <n v="6"/>
    <x v="9"/>
    <n v="636"/>
    <n v="1"/>
    <n v="440"/>
    <x v="20"/>
    <s v="1822 0344 0349"/>
    <n v="50"/>
    <s v="F"/>
    <s v="H"/>
    <n v="502"/>
    <s v="MULTI-UNIT DWELLING (APARTMENT, DUPLEX, ETC)"/>
    <m/>
    <m/>
    <s v="IC"/>
    <s v="Invest Cont"/>
    <n v="440"/>
    <m/>
    <m/>
    <m/>
    <s v="1800 N  IVAR                         AV"/>
    <m/>
    <n v="34.103900000000003"/>
    <n v="-118.3282"/>
  </r>
  <r>
    <n v="201204806"/>
    <d v="2020-01-13T00:00:00"/>
    <x v="265"/>
    <n v="2300"/>
    <n v="12"/>
    <x v="8"/>
    <n v="1283"/>
    <n v="1"/>
    <n v="510"/>
    <x v="0"/>
    <m/>
    <n v="0"/>
    <m/>
    <m/>
    <n v="101"/>
    <s v="STREET"/>
    <m/>
    <m/>
    <s v="IC"/>
    <s v="Invest Cont"/>
    <n v="510"/>
    <m/>
    <m/>
    <m/>
    <s v="2000 W  CENTURY                      BL"/>
    <m/>
    <n v="33.948599999999999"/>
    <n v="-118.3094"/>
  </r>
  <r>
    <n v="200516787"/>
    <d v="2020-11-17T00:00:00"/>
    <x v="363"/>
    <n v="2100"/>
    <n v="5"/>
    <x v="10"/>
    <n v="587"/>
    <n v="1"/>
    <n v="210"/>
    <x v="11"/>
    <s v="0329 0336 0344 0408 0432 0913 1243 1309 1813 2000"/>
    <n v="27"/>
    <s v="F"/>
    <s v="H"/>
    <n v="502"/>
    <s v="MULTI-UNIT DWELLING (APARTMENT, DUPLEX, ETC)"/>
    <n v="400"/>
    <s v="STRONG-ARM (HANDS, FIST, FEET OR BODILY FORCE)"/>
    <s v="AO"/>
    <s v="Adult Other"/>
    <n v="210"/>
    <n v="626"/>
    <m/>
    <m/>
    <s v="3700 S  PACIFIC                      AV"/>
    <m/>
    <n v="33.7136"/>
    <n v="-118.29040000000001"/>
  </r>
  <r>
    <n v="201209781"/>
    <d v="2020-03-25T00:00:00"/>
    <x v="328"/>
    <n v="1530"/>
    <n v="12"/>
    <x v="8"/>
    <n v="1241"/>
    <n v="1"/>
    <n v="230"/>
    <x v="13"/>
    <s v="0913 0361 2021 0431"/>
    <n v="18"/>
    <s v="M"/>
    <s v="H"/>
    <n v="104"/>
    <s v="DRIVEWAY"/>
    <n v="512"/>
    <s v="MACE/PEPPER SPRAY"/>
    <s v="IC"/>
    <s v="Invest Cont"/>
    <n v="230"/>
    <m/>
    <m/>
    <m/>
    <s v="3100 W  63RD                         ST"/>
    <m/>
    <n v="33.982999999999997"/>
    <n v="-118.3265"/>
  </r>
  <r>
    <n v="200507759"/>
    <d v="2020-03-30T00:00:00"/>
    <x v="7"/>
    <n v="1630"/>
    <n v="5"/>
    <x v="10"/>
    <n v="501"/>
    <n v="1"/>
    <n v="330"/>
    <x v="1"/>
    <s v="0344 0358 1302 1602"/>
    <n v="0"/>
    <s v="X"/>
    <s v="X"/>
    <n v="108"/>
    <s v="PARKING LOT"/>
    <m/>
    <m/>
    <s v="IC"/>
    <s v="Invest Cont"/>
    <n v="330"/>
    <m/>
    <m/>
    <m/>
    <s v="18700 S  NORMANDIE                    AV"/>
    <m/>
    <n v="33.860900000000001"/>
    <n v="-118.2993"/>
  </r>
  <r>
    <n v="200706997"/>
    <d v="2020-03-03T00:00:00"/>
    <x v="301"/>
    <n v="1858"/>
    <n v="7"/>
    <x v="0"/>
    <n v="735"/>
    <n v="1"/>
    <n v="440"/>
    <x v="20"/>
    <n v="344"/>
    <n v="33"/>
    <s v="F"/>
    <s v="H"/>
    <n v="501"/>
    <s v="SINGLE FAMILY DWELLING"/>
    <m/>
    <m/>
    <s v="IC"/>
    <s v="Invest Cont"/>
    <n v="440"/>
    <m/>
    <m/>
    <m/>
    <s v="600 S  DETROIT                      ST"/>
    <m/>
    <n v="34.064900000000002"/>
    <n v="-118.3451"/>
  </r>
  <r>
    <n v="200119581"/>
    <d v="2020-10-17T00:00:00"/>
    <x v="211"/>
    <n v="1845"/>
    <n v="1"/>
    <x v="1"/>
    <n v="139"/>
    <n v="1"/>
    <n v="341"/>
    <x v="12"/>
    <s v="0344 2032 1822"/>
    <n v="45"/>
    <s v="F"/>
    <s v="W"/>
    <n v="108"/>
    <s v="PARKING LOT"/>
    <m/>
    <m/>
    <s v="IC"/>
    <s v="Invest Cont"/>
    <n v="341"/>
    <m/>
    <m/>
    <m/>
    <s v="900 E  2ND                          ST"/>
    <m/>
    <n v="34.047199999999997"/>
    <n v="-118.2349"/>
  </r>
  <r>
    <n v="200217868"/>
    <d v="2020-11-25T00:00:00"/>
    <x v="47"/>
    <n v="1000"/>
    <n v="2"/>
    <x v="5"/>
    <n v="245"/>
    <n v="2"/>
    <n v="354"/>
    <x v="14"/>
    <m/>
    <n v="49"/>
    <s v="M"/>
    <s v="W"/>
    <n v="502"/>
    <s v="MULTI-UNIT DWELLING (APARTMENT, DUPLEX, ETC)"/>
    <m/>
    <m/>
    <s v="IC"/>
    <s v="Invest Cont"/>
    <n v="354"/>
    <m/>
    <m/>
    <m/>
    <s v="300 S  ALVARADO                     ST"/>
    <m/>
    <n v="34.061"/>
    <n v="-118.2775"/>
  </r>
  <r>
    <n v="201222248"/>
    <d v="2020-10-09T00:00:00"/>
    <x v="95"/>
    <n v="5"/>
    <n v="12"/>
    <x v="8"/>
    <n v="1249"/>
    <n v="2"/>
    <n v="624"/>
    <x v="15"/>
    <s v="0400 0416 1822"/>
    <n v="17"/>
    <s v="M"/>
    <s v="O"/>
    <n v="101"/>
    <s v="STREET"/>
    <n v="400"/>
    <s v="STRONG-ARM (HANDS, FIST, FEET OR BODILY FORCE)"/>
    <s v="IC"/>
    <s v="Invest Cont"/>
    <n v="624"/>
    <m/>
    <m/>
    <m/>
    <s v="FIGUEROA                     ST"/>
    <s v="66TH                         ST"/>
    <n v="33.979799999999997"/>
    <n v="-118.28270000000001"/>
  </r>
  <r>
    <n v="200321886"/>
    <d v="2020-12-17T00:00:00"/>
    <x v="210"/>
    <n v="2210"/>
    <n v="3"/>
    <x v="2"/>
    <n v="351"/>
    <n v="2"/>
    <n v="624"/>
    <x v="15"/>
    <s v="1309 0104 1236 1822 0416"/>
    <n v="19"/>
    <s v="F"/>
    <s v="H"/>
    <n v="203"/>
    <s v="OTHER BUSINESS"/>
    <n v="400"/>
    <s v="STRONG-ARM (HANDS, FIST, FEET OR BODILY FORCE)"/>
    <s v="IC"/>
    <s v="Invest Cont"/>
    <n v="624"/>
    <m/>
    <m/>
    <m/>
    <s v="3400 S  LA BREA                      AV"/>
    <m/>
    <n v="34.021799999999999"/>
    <n v="-118.3556"/>
  </r>
  <r>
    <n v="201211494"/>
    <d v="2020-04-23T00:00:00"/>
    <x v="220"/>
    <n v="1330"/>
    <n v="12"/>
    <x v="8"/>
    <n v="1248"/>
    <n v="2"/>
    <n v="625"/>
    <x v="44"/>
    <s v="0913 0448 0319"/>
    <n v="37"/>
    <s v="F"/>
    <s v="B"/>
    <n v="501"/>
    <s v="SINGLE FAMILY DWELLING"/>
    <n v="400"/>
    <s v="STRONG-ARM (HANDS, FIST, FEET OR BODILY FORCE)"/>
    <s v="IC"/>
    <s v="Invest Cont"/>
    <n v="625"/>
    <m/>
    <m/>
    <m/>
    <s v="900 W  62ND                         PL"/>
    <m/>
    <n v="33.982799999999997"/>
    <n v="-118.28919999999999"/>
  </r>
  <r>
    <n v="200113622"/>
    <d v="2020-06-18T00:00:00"/>
    <x v="255"/>
    <n v="2230"/>
    <n v="1"/>
    <x v="1"/>
    <n v="158"/>
    <n v="2"/>
    <n v="624"/>
    <x v="15"/>
    <s v="0444 0913"/>
    <n v="43"/>
    <s v="F"/>
    <s v="B"/>
    <n v="502"/>
    <s v="MULTI-UNIT DWELLING (APARTMENT, DUPLEX, ETC)"/>
    <n v="400"/>
    <s v="STRONG-ARM (HANDS, FIST, FEET OR BODILY FORCE)"/>
    <s v="IC"/>
    <s v="Invest Cont"/>
    <n v="624"/>
    <m/>
    <m/>
    <m/>
    <s v="900 E  7TH                          ST"/>
    <m/>
    <n v="34.039499999999997"/>
    <n v="-118.2405"/>
  </r>
  <r>
    <n v="200515829"/>
    <d v="2020-10-26T00:00:00"/>
    <x v="176"/>
    <n v="1515"/>
    <n v="5"/>
    <x v="10"/>
    <n v="563"/>
    <n v="1"/>
    <n v="442"/>
    <x v="16"/>
    <s v="0344 0325 0104"/>
    <n v="0"/>
    <s v="X"/>
    <s v="X"/>
    <n v="402"/>
    <s v="MARKET"/>
    <m/>
    <m/>
    <s v="IC"/>
    <s v="Invest Cont"/>
    <n v="442"/>
    <m/>
    <m/>
    <m/>
    <s v="1200 S  GAFFEY                       ST"/>
    <m/>
    <n v="33.732900000000001"/>
    <n v="-118.2924"/>
  </r>
  <r>
    <n v="200907673"/>
    <d v="2020-03-21T00:00:00"/>
    <x v="13"/>
    <n v="1320"/>
    <n v="9"/>
    <x v="3"/>
    <n v="914"/>
    <n v="2"/>
    <n v="624"/>
    <x v="15"/>
    <n v="400"/>
    <n v="33"/>
    <s v="M"/>
    <s v="O"/>
    <n v="701"/>
    <s v="HOSPITAL"/>
    <n v="400"/>
    <s v="STRONG-ARM (HANDS, FIST, FEET OR BODILY FORCE)"/>
    <s v="AA"/>
    <s v="Adult Arrest"/>
    <n v="624"/>
    <m/>
    <m/>
    <m/>
    <s v="15100    VANOWEN                      ST"/>
    <m/>
    <n v="34.197600000000001"/>
    <n v="-118.45740000000001"/>
  </r>
  <r>
    <n v="200118629"/>
    <d v="2020-09-28T00:00:00"/>
    <x v="294"/>
    <n v="1405"/>
    <n v="1"/>
    <x v="1"/>
    <n v="185"/>
    <n v="2"/>
    <n v="624"/>
    <x v="15"/>
    <s v="0444 0601 1803 0913"/>
    <n v="38"/>
    <s v="F"/>
    <s v="H"/>
    <n v="218"/>
    <s v="BEAUTY/BARBER SHOP"/>
    <n v="400"/>
    <s v="STRONG-ARM (HANDS, FIST, FEET OR BODILY FORCE)"/>
    <s v="IC"/>
    <s v="Invest Cont"/>
    <n v="624"/>
    <m/>
    <m/>
    <m/>
    <s v="1100 S  LOS ANGELES                  ST"/>
    <m/>
    <n v="34.036900000000003"/>
    <n v="-118.25830000000001"/>
  </r>
  <r>
    <n v="201211795"/>
    <d v="2020-04-23T00:00:00"/>
    <x v="220"/>
    <n v="100"/>
    <n v="12"/>
    <x v="8"/>
    <n v="1249"/>
    <n v="1"/>
    <n v="330"/>
    <x v="1"/>
    <s v="0344 1609"/>
    <n v="32"/>
    <s v="F"/>
    <s v="H"/>
    <n v="101"/>
    <s v="STREET"/>
    <m/>
    <m/>
    <s v="IC"/>
    <s v="Invest Cont"/>
    <n v="330"/>
    <m/>
    <m/>
    <m/>
    <s v="S  FIGUEROA                     ST"/>
    <s v="W  66TH                         ST"/>
    <n v="33.979500000000002"/>
    <n v="-118.28270000000001"/>
  </r>
  <r>
    <n v="200110939"/>
    <d v="2020-04-24T00:00:00"/>
    <x v="220"/>
    <n v="1115"/>
    <n v="1"/>
    <x v="1"/>
    <n v="182"/>
    <n v="1"/>
    <n v="510"/>
    <x v="0"/>
    <m/>
    <n v="0"/>
    <m/>
    <m/>
    <n v="108"/>
    <s v="PARKING LOT"/>
    <m/>
    <m/>
    <s v="AA"/>
    <s v="Adult Arrest"/>
    <n v="510"/>
    <m/>
    <m/>
    <m/>
    <s v="12TH                         ST"/>
    <s v="FIGUEROA                     ST"/>
    <n v="34.041899999999998"/>
    <n v="-118.26690000000001"/>
  </r>
  <r>
    <n v="200308203"/>
    <d v="2020-03-08T00:00:00"/>
    <x v="73"/>
    <n v="2130"/>
    <n v="3"/>
    <x v="2"/>
    <n v="398"/>
    <n v="2"/>
    <n v="900"/>
    <x v="18"/>
    <s v="2038 1813 2000"/>
    <n v="38"/>
    <s v="F"/>
    <s v="H"/>
    <n v="501"/>
    <s v="SINGLE FAMILY DWELLING"/>
    <m/>
    <m/>
    <s v="AO"/>
    <s v="Adult Other"/>
    <n v="900"/>
    <m/>
    <m/>
    <m/>
    <s v="600 W  41ST                         DR"/>
    <m/>
    <n v="34.008699999999997"/>
    <n v="-118.28660000000001"/>
  </r>
  <r>
    <n v="200817499"/>
    <d v="2020-12-12T00:00:00"/>
    <x v="355"/>
    <n v="1501"/>
    <n v="8"/>
    <x v="12"/>
    <n v="805"/>
    <n v="1"/>
    <n v="440"/>
    <x v="20"/>
    <s v="1202 0344 0202 1309 1822 0349 1420"/>
    <n v="76"/>
    <s v="F"/>
    <s v="W"/>
    <n v="501"/>
    <s v="SINGLE FAMILY DWELLING"/>
    <m/>
    <m/>
    <s v="IC"/>
    <s v="Invest Cont"/>
    <n v="440"/>
    <m/>
    <m/>
    <m/>
    <s v="2500    ROSCOMARE                    RD"/>
    <m/>
    <n v="34.101599999999998"/>
    <n v="-118.46980000000001"/>
  </r>
  <r>
    <n v="200105115"/>
    <d v="2020-01-16T00:00:00"/>
    <x v="222"/>
    <n v="1000"/>
    <n v="1"/>
    <x v="1"/>
    <n v="174"/>
    <n v="1"/>
    <n v="480"/>
    <x v="2"/>
    <n v="344"/>
    <n v="33"/>
    <s v="M"/>
    <s v="W"/>
    <n v="123"/>
    <s v="PARKING UNDERGROUND/BUILDING"/>
    <m/>
    <m/>
    <s v="IC"/>
    <s v="Invest Cont"/>
    <n v="480"/>
    <m/>
    <m/>
    <m/>
    <s v="700 S  SPRING                       ST"/>
    <m/>
    <n v="34.044499999999999"/>
    <n v="-118.25230000000001"/>
  </r>
  <r>
    <n v="200908144"/>
    <d v="2020-04-04T00:00:00"/>
    <x v="40"/>
    <n v="1800"/>
    <n v="9"/>
    <x v="3"/>
    <n v="943"/>
    <n v="1"/>
    <n v="440"/>
    <x v="20"/>
    <s v="0344 1402 1606"/>
    <n v="32"/>
    <s v="M"/>
    <s v="A"/>
    <n v="221"/>
    <s v="PUBLIC STORAGE"/>
    <m/>
    <m/>
    <s v="IC"/>
    <s v="Invest Cont"/>
    <n v="440"/>
    <n v="998"/>
    <m/>
    <m/>
    <s v="5500    SYLMAR                       AV"/>
    <m/>
    <n v="34.170699999999997"/>
    <n v="-118.44629999999999"/>
  </r>
  <r>
    <n v="200511425"/>
    <d v="2020-07-05T00:00:00"/>
    <x v="11"/>
    <n v="1900"/>
    <n v="5"/>
    <x v="10"/>
    <n v="531"/>
    <n v="2"/>
    <n v="745"/>
    <x v="9"/>
    <s v="1100 0329 1300 1402"/>
    <n v="23"/>
    <s v="M"/>
    <s v="W"/>
    <n v="104"/>
    <s v="DRIVEWAY"/>
    <m/>
    <m/>
    <s v="IC"/>
    <s v="Invest Cont"/>
    <n v="745"/>
    <n v="998"/>
    <m/>
    <m/>
    <s v="26200    GOVERNOR                     AV"/>
    <m/>
    <n v="33.783700000000003"/>
    <n v="-118.307"/>
  </r>
  <r>
    <n v="200115650"/>
    <d v="2020-07-31T00:00:00"/>
    <x v="190"/>
    <n v="2300"/>
    <n v="1"/>
    <x v="1"/>
    <n v="139"/>
    <n v="1"/>
    <n v="330"/>
    <x v="1"/>
    <s v="0344 1300 1822 1605"/>
    <n v="34"/>
    <s v="M"/>
    <s v="W"/>
    <n v="123"/>
    <s v="PARKING UNDERGROUND/BUILDING"/>
    <m/>
    <m/>
    <s v="IC"/>
    <s v="Invest Cont"/>
    <n v="330"/>
    <m/>
    <m/>
    <m/>
    <s v="300 S  HEWITT                       ST"/>
    <m/>
    <n v="34.044600000000003"/>
    <n v="-118.2367"/>
  </r>
  <r>
    <n v="200513025"/>
    <d v="2020-08-16T00:00:00"/>
    <x v="352"/>
    <n v="2300"/>
    <n v="5"/>
    <x v="10"/>
    <n v="518"/>
    <n v="1"/>
    <n v="510"/>
    <x v="0"/>
    <m/>
    <n v="0"/>
    <m/>
    <m/>
    <n v="101"/>
    <s v="STREET"/>
    <m/>
    <m/>
    <s v="IC"/>
    <s v="Invest Cont"/>
    <n v="510"/>
    <m/>
    <m/>
    <m/>
    <s v="500 E  DOLORES                      ST"/>
    <m/>
    <n v="33.794400000000003"/>
    <n v="-118.2576"/>
  </r>
  <r>
    <n v="200119928"/>
    <d v="2020-10-24T00:00:00"/>
    <x v="82"/>
    <n v="940"/>
    <n v="1"/>
    <x v="1"/>
    <n v="185"/>
    <n v="2"/>
    <n v="626"/>
    <x v="10"/>
    <s v="2000 1814 0913 0444 0355 2004 0340"/>
    <n v="27"/>
    <s v="F"/>
    <s v="H"/>
    <n v="108"/>
    <s v="PARKING LOT"/>
    <n v="400"/>
    <s v="STRONG-ARM (HANDS, FIST, FEET OR BODILY FORCE)"/>
    <s v="AO"/>
    <s v="Adult Other"/>
    <n v="626"/>
    <m/>
    <m/>
    <m/>
    <s v="300 E  12TH                         ST"/>
    <m/>
    <n v="34.036000000000001"/>
    <n v="-118.2568"/>
  </r>
  <r>
    <n v="201308067"/>
    <d v="2020-03-13T00:00:00"/>
    <x v="262"/>
    <n v="1400"/>
    <n v="13"/>
    <x v="6"/>
    <n v="1333"/>
    <n v="1"/>
    <n v="510"/>
    <x v="0"/>
    <m/>
    <n v="0"/>
    <m/>
    <m/>
    <n v="101"/>
    <s v="STREET"/>
    <m/>
    <m/>
    <s v="IC"/>
    <s v="Invest Cont"/>
    <n v="510"/>
    <m/>
    <m/>
    <m/>
    <s v="GRIFFITH"/>
    <s v="29TH"/>
    <n v="34.018099999999997"/>
    <n v="-118.25920000000001"/>
  </r>
  <r>
    <n v="200904740"/>
    <d v="2020-01-17T00:00:00"/>
    <x v="277"/>
    <n v="730"/>
    <n v="9"/>
    <x v="3"/>
    <n v="906"/>
    <n v="2"/>
    <n v="624"/>
    <x v="15"/>
    <s v="0400 0416 1218 1414"/>
    <n v="43"/>
    <s v="M"/>
    <s v="H"/>
    <n v="210"/>
    <s v="RESTAURANT/FAST FOOD"/>
    <n v="400"/>
    <s v="STRONG-ARM (HANDS, FIST, FEET OR BODILY FORCE)"/>
    <s v="AO"/>
    <s v="Adult Other"/>
    <n v="624"/>
    <m/>
    <m/>
    <m/>
    <s v="7600    VAN NUYS                     BL"/>
    <m/>
    <n v="34.208500000000001"/>
    <n v="-118.44880000000001"/>
  </r>
  <r>
    <n v="200315127"/>
    <d v="2020-08-02T00:00:00"/>
    <x v="114"/>
    <n v="840"/>
    <n v="3"/>
    <x v="2"/>
    <n v="355"/>
    <n v="2"/>
    <n v="626"/>
    <x v="10"/>
    <s v="2000 0913 1814 0416 0446 0419 0329 2004"/>
    <n v="28"/>
    <s v="F"/>
    <s v="H"/>
    <n v="501"/>
    <s v="SINGLE FAMILY DWELLING"/>
    <n v="400"/>
    <s v="STRONG-ARM (HANDS, FIST, FEET OR BODILY FORCE)"/>
    <s v="IC"/>
    <s v="Invest Cont"/>
    <n v="626"/>
    <m/>
    <m/>
    <m/>
    <s v="3600    RUTHELEN                     ST"/>
    <m/>
    <n v="34.020299999999999"/>
    <n v="-118.3128"/>
  </r>
  <r>
    <n v="200120463"/>
    <d v="2020-11-03T00:00:00"/>
    <x v="312"/>
    <n v="200"/>
    <n v="1"/>
    <x v="1"/>
    <n v="163"/>
    <n v="2"/>
    <n v="888"/>
    <x v="24"/>
    <s v="2004 1501 0907 1402"/>
    <n v="26"/>
    <s v="M"/>
    <s v="W"/>
    <n v="502"/>
    <s v="MULTI-UNIT DWELLING (APARTMENT, DUPLEX, ETC)"/>
    <m/>
    <m/>
    <s v="IC"/>
    <s v="Invest Cont"/>
    <n v="888"/>
    <n v="998"/>
    <m/>
    <m/>
    <s v="700 S  BROADWAY"/>
    <m/>
    <n v="34.044400000000003"/>
    <n v="-118.25409999999999"/>
  </r>
  <r>
    <n v="200808509"/>
    <d v="2020-04-20T00:00:00"/>
    <x v="257"/>
    <n v="1800"/>
    <n v="8"/>
    <x v="12"/>
    <n v="842"/>
    <n v="1"/>
    <n v="341"/>
    <x v="12"/>
    <s v="0344 2032 1822"/>
    <n v="55"/>
    <s v="M"/>
    <s v="B"/>
    <n v="102"/>
    <s v="SIDEWALK"/>
    <m/>
    <m/>
    <s v="IC"/>
    <s v="Invest Cont"/>
    <n v="341"/>
    <m/>
    <m/>
    <m/>
    <s v="OHIO"/>
    <s v="COLBY"/>
    <n v="34.046100000000003"/>
    <n v="-118.4539"/>
  </r>
  <r>
    <n v="201300601"/>
    <d v="2020-03-17T00:00:00"/>
    <x v="285"/>
    <n v="930"/>
    <n v="13"/>
    <x v="6"/>
    <n v="1375"/>
    <n v="1"/>
    <n v="236"/>
    <x v="46"/>
    <s v="0913 2000 0411 1814 1402"/>
    <n v="24"/>
    <s v="M"/>
    <s v="H"/>
    <n v="502"/>
    <s v="MULTI-UNIT DWELLING (APARTMENT, DUPLEX, ETC)"/>
    <n v="207"/>
    <s v="OTHER KNIFE"/>
    <s v="AO"/>
    <s v="Adult Other"/>
    <n v="236"/>
    <n v="998"/>
    <m/>
    <m/>
    <s v="1300 E  56TH                         ST"/>
    <m/>
    <n v="33.992100000000001"/>
    <n v="-118.2521"/>
  </r>
  <r>
    <n v="200308978"/>
    <d v="2020-03-24T00:00:00"/>
    <x v="127"/>
    <n v="800"/>
    <n v="3"/>
    <x v="2"/>
    <n v="376"/>
    <n v="1"/>
    <n v="510"/>
    <x v="0"/>
    <m/>
    <n v="0"/>
    <m/>
    <m/>
    <n v="101"/>
    <s v="STREET"/>
    <m/>
    <m/>
    <s v="IC"/>
    <s v="Invest Cont"/>
    <n v="510"/>
    <m/>
    <m/>
    <m/>
    <s v="KING"/>
    <s v="NORMANDIE"/>
    <n v="34.014499999999998"/>
    <n v="-118.3045"/>
  </r>
  <r>
    <n v="200618824"/>
    <d v="2020-12-03T00:00:00"/>
    <x v="9"/>
    <n v="2020"/>
    <n v="6"/>
    <x v="9"/>
    <n v="667"/>
    <n v="2"/>
    <n v="930"/>
    <x v="30"/>
    <s v="0421 0913 1823"/>
    <n v="58"/>
    <s v="M"/>
    <s v="H"/>
    <n v="501"/>
    <s v="SINGLE FAMILY DWELLING"/>
    <n v="511"/>
    <s v="VERBAL THREAT"/>
    <s v="IC"/>
    <s v="Invest Cont"/>
    <n v="930"/>
    <m/>
    <m/>
    <m/>
    <s v="5900    LEXINGTON                    AV"/>
    <m/>
    <n v="34.092599999999997"/>
    <n v="-118.31910000000001"/>
  </r>
  <r>
    <n v="200514778"/>
    <d v="2020-09-30T00:00:00"/>
    <x v="196"/>
    <n v="1630"/>
    <n v="5"/>
    <x v="10"/>
    <n v="541"/>
    <n v="1"/>
    <n v="330"/>
    <x v="1"/>
    <s v="0329 0344 1300 1307 1609"/>
    <n v="27"/>
    <s v="F"/>
    <s v="A"/>
    <n v="101"/>
    <s v="STREET"/>
    <m/>
    <m/>
    <s v="IC"/>
    <s v="Invest Cont"/>
    <n v="330"/>
    <m/>
    <m/>
    <m/>
    <s v="1300 W  PARK WESTERN                 DR"/>
    <m/>
    <n v="33.753999999999998"/>
    <n v="-118.3049"/>
  </r>
  <r>
    <n v="201012423"/>
    <d v="2020-08-25T00:00:00"/>
    <x v="306"/>
    <n v="2200"/>
    <n v="10"/>
    <x v="11"/>
    <n v="1028"/>
    <n v="1"/>
    <n v="440"/>
    <x v="20"/>
    <s v="0344 1218"/>
    <n v="37"/>
    <s v="M"/>
    <s v="B"/>
    <n v="102"/>
    <s v="SIDEWALK"/>
    <m/>
    <m/>
    <s v="IC"/>
    <s v="Invest Cont"/>
    <n v="440"/>
    <m/>
    <m/>
    <m/>
    <s v="16600    SHERMAN                      WY"/>
    <m/>
    <n v="34.201099999999997"/>
    <n v="-118.49509999999999"/>
  </r>
  <r>
    <n v="200514500"/>
    <d v="2020-09-24T00:00:00"/>
    <x v="83"/>
    <n v="1400"/>
    <n v="5"/>
    <x v="10"/>
    <n v="585"/>
    <n v="2"/>
    <n v="745"/>
    <x v="9"/>
    <n v="329"/>
    <n v="50"/>
    <s v="M"/>
    <s v="O"/>
    <n v="108"/>
    <s v="PARKING LOT"/>
    <m/>
    <m/>
    <s v="IC"/>
    <s v="Invest Cont"/>
    <n v="745"/>
    <m/>
    <m/>
    <m/>
    <s v="500 W  20TH                         ST"/>
    <m/>
    <n v="33.726100000000002"/>
    <n v="-118.2885"/>
  </r>
  <r>
    <n v="200617721"/>
    <d v="2020-11-07T00:00:00"/>
    <x v="166"/>
    <n v="2100"/>
    <n v="6"/>
    <x v="9"/>
    <n v="667"/>
    <n v="1"/>
    <n v="520"/>
    <x v="25"/>
    <s v="1822 1300 1501"/>
    <n v="43"/>
    <s v="M"/>
    <s v="H"/>
    <n v="101"/>
    <s v="STREET"/>
    <n v="500"/>
    <s v="UNKNOWN WEAPON/OTHER WEAPON"/>
    <s v="IC"/>
    <s v="Invest Cont"/>
    <n v="520"/>
    <m/>
    <m/>
    <m/>
    <s v="1200 N  BEACHWOOD                    DR"/>
    <m/>
    <n v="34.092599999999997"/>
    <n v="-118.3212"/>
  </r>
  <r>
    <n v="200715988"/>
    <d v="2020-11-14T00:00:00"/>
    <x v="351"/>
    <n v="1845"/>
    <n v="7"/>
    <x v="0"/>
    <n v="755"/>
    <n v="1"/>
    <n v="230"/>
    <x v="13"/>
    <s v="0342 0416 0445 0449 1822 1402 0906"/>
    <n v="52"/>
    <s v="M"/>
    <s v="B"/>
    <n v="101"/>
    <s v="STREET"/>
    <n v="500"/>
    <s v="UNKNOWN WEAPON/OTHER WEAPON"/>
    <s v="AO"/>
    <s v="Adult Other"/>
    <n v="230"/>
    <n v="998"/>
    <m/>
    <m/>
    <s v="MEADOWBROOK                  AV"/>
    <s v="PICO                         BL"/>
    <n v="34.048099999999998"/>
    <n v="-118.3502"/>
  </r>
  <r>
    <n v="200114488"/>
    <d v="2020-07-07T00:00:00"/>
    <x v="6"/>
    <n v="1330"/>
    <n v="1"/>
    <x v="1"/>
    <n v="158"/>
    <n v="2"/>
    <n v="745"/>
    <x v="9"/>
    <n v="329"/>
    <n v="57"/>
    <s v="M"/>
    <s v="W"/>
    <n v="516"/>
    <s v="SINGLE RESIDENCE OCCUPANCY (SRO'S) LOCATIONS"/>
    <m/>
    <m/>
    <s v="IC"/>
    <s v="Invest Cont"/>
    <n v="745"/>
    <m/>
    <m/>
    <m/>
    <s v="900 E  7TH                          ST"/>
    <m/>
    <n v="34.039499999999997"/>
    <n v="-118.2405"/>
  </r>
  <r>
    <n v="200807781"/>
    <d v="2020-03-27T00:00:00"/>
    <x v="209"/>
    <n v="2330"/>
    <n v="8"/>
    <x v="12"/>
    <n v="895"/>
    <n v="2"/>
    <n v="624"/>
    <x v="15"/>
    <s v="0416 0417 0419 0913 1259"/>
    <n v="15"/>
    <s v="F"/>
    <s v="W"/>
    <n v="514"/>
    <s v="GROUP HOME"/>
    <n v="400"/>
    <s v="STRONG-ARM (HANDS, FIST, FEET OR BODILY FORCE)"/>
    <s v="JA"/>
    <s v="Juv Arrest"/>
    <n v="624"/>
    <m/>
    <m/>
    <m/>
    <s v="3200    MOTOR                        AV"/>
    <m/>
    <n v="34.030999999999999"/>
    <n v="-118.411"/>
  </r>
  <r>
    <n v="200709247"/>
    <d v="2020-05-13T00:00:00"/>
    <x v="180"/>
    <n v="1100"/>
    <n v="7"/>
    <x v="0"/>
    <n v="701"/>
    <n v="1"/>
    <n v="310"/>
    <x v="5"/>
    <s v="0329 1602"/>
    <n v="50"/>
    <s v="M"/>
    <s v="K"/>
    <n v="203"/>
    <s v="OTHER BUSINESS"/>
    <m/>
    <m/>
    <s v="IC"/>
    <s v="Invest Cont"/>
    <n v="310"/>
    <m/>
    <m/>
    <m/>
    <s v="8000    MELROSE                      AV"/>
    <m/>
    <n v="34.083799999999997"/>
    <n v="-118.36369999999999"/>
  </r>
  <r>
    <n v="200109770"/>
    <d v="2020-03-28T00:00:00"/>
    <x v="128"/>
    <n v="810"/>
    <n v="1"/>
    <x v="1"/>
    <n v="163"/>
    <n v="2"/>
    <n v="745"/>
    <x v="9"/>
    <s v="2004 0329"/>
    <n v="0"/>
    <s v="X"/>
    <s v="X"/>
    <n v="702"/>
    <s v="OFFICE BUILDING/OFFICE"/>
    <m/>
    <m/>
    <s v="IC"/>
    <s v="Invest Cont"/>
    <n v="745"/>
    <m/>
    <m/>
    <m/>
    <s v="700 S  HILL                         ST"/>
    <m/>
    <n v="34.045900000000003"/>
    <n v="-118.25449999999999"/>
  </r>
  <r>
    <n v="200510248"/>
    <d v="2020-06-05T00:00:00"/>
    <x v="150"/>
    <n v="100"/>
    <n v="5"/>
    <x v="10"/>
    <n v="564"/>
    <n v="1"/>
    <n v="236"/>
    <x v="46"/>
    <s v="0408 0444 1276 0416 0432 0913 1243 1813 2000"/>
    <n v="24"/>
    <s v="F"/>
    <s v="H"/>
    <n v="501"/>
    <s v="SINGLE FAMILY DWELLING"/>
    <n v="400"/>
    <s v="STRONG-ARM (HANDS, FIST, FEET OR BODILY FORCE)"/>
    <s v="AO"/>
    <s v="Adult Other"/>
    <n v="236"/>
    <m/>
    <m/>
    <m/>
    <s v="400 W  SANTA CRUZ                   ST"/>
    <m/>
    <n v="33.741"/>
    <n v="-118.2838"/>
  </r>
  <r>
    <n v="200604253"/>
    <d v="2020-01-07T00:00:00"/>
    <x v="281"/>
    <n v="1745"/>
    <n v="6"/>
    <x v="9"/>
    <n v="632"/>
    <n v="1"/>
    <n v="310"/>
    <x v="5"/>
    <s v="1601 1606 0344 0352"/>
    <n v="29"/>
    <s v="F"/>
    <s v="W"/>
    <n v="501"/>
    <s v="SINGLE FAMILY DWELLING"/>
    <m/>
    <m/>
    <s v="IC"/>
    <s v="Invest Cont"/>
    <n v="310"/>
    <m/>
    <m/>
    <m/>
    <s v="2100    SUNSET PLAZA                 DR"/>
    <m/>
    <n v="34.103999999999999"/>
    <n v="-118.3844"/>
  </r>
  <r>
    <n v="200918405"/>
    <d v="2020-12-13T00:00:00"/>
    <x v="341"/>
    <n v="1442"/>
    <n v="9"/>
    <x v="3"/>
    <n v="985"/>
    <n v="1"/>
    <n v="343"/>
    <x v="3"/>
    <s v="0325 1822 0216"/>
    <n v="38"/>
    <s v="F"/>
    <s v="O"/>
    <n v="409"/>
    <s v="BEAUTY SUPPLY STORE"/>
    <m/>
    <m/>
    <s v="IC"/>
    <s v="Invest Cont"/>
    <n v="343"/>
    <m/>
    <m/>
    <m/>
    <s v="4500    VAN NUYS                     BL"/>
    <m/>
    <n v="34.153100000000002"/>
    <n v="-118.4487"/>
  </r>
  <r>
    <n v="200919012"/>
    <d v="2020-12-31T00:00:00"/>
    <x v="34"/>
    <n v="2200"/>
    <n v="9"/>
    <x v="3"/>
    <n v="943"/>
    <n v="1"/>
    <n v="420"/>
    <x v="33"/>
    <s v="1606 0344 1300"/>
    <n v="34"/>
    <s v="F"/>
    <s v="H"/>
    <n v="101"/>
    <s v="STREET"/>
    <m/>
    <m/>
    <s v="IC"/>
    <s v="Invest Cont"/>
    <n v="420"/>
    <m/>
    <m/>
    <m/>
    <s v="HAZELTINE                    AV"/>
    <s v="CALIFA"/>
    <n v="34.177599999999998"/>
    <n v="-118.44"/>
  </r>
  <r>
    <n v="200912766"/>
    <d v="2020-07-26T00:00:00"/>
    <x v="148"/>
    <n v="2100"/>
    <n v="9"/>
    <x v="3"/>
    <n v="964"/>
    <n v="1"/>
    <n v="420"/>
    <x v="33"/>
    <m/>
    <n v="0"/>
    <m/>
    <m/>
    <n v="101"/>
    <s v="STREET"/>
    <m/>
    <m/>
    <s v="IC"/>
    <s v="Invest Cont"/>
    <n v="420"/>
    <m/>
    <m/>
    <m/>
    <s v="LENNOX                       AV"/>
    <s v="HUSTON                       ST"/>
    <n v="34.159399999999998"/>
    <n v="-118.44540000000001"/>
  </r>
  <r>
    <n v="201212872"/>
    <d v="2020-05-16T00:00:00"/>
    <x v="280"/>
    <n v="410"/>
    <n v="12"/>
    <x v="8"/>
    <n v="1266"/>
    <n v="1"/>
    <n v="761"/>
    <x v="35"/>
    <s v="1419 1100 1242 0561 2001 0421 0422 2003 0334 0913"/>
    <n v="48"/>
    <s v="F"/>
    <s v="H"/>
    <n v="502"/>
    <s v="MULTI-UNIT DWELLING (APARTMENT, DUPLEX, ETC)"/>
    <n v="109"/>
    <s v="SEMI-AUTOMATIC PISTOL"/>
    <s v="AA"/>
    <s v="Adult Arrest"/>
    <n v="761"/>
    <n v="930"/>
    <m/>
    <m/>
    <s v="300 W  79TH                         ST"/>
    <m/>
    <n v="33.9679"/>
    <n v="-118.2783"/>
  </r>
  <r>
    <n v="200808957"/>
    <d v="2020-04-28T00:00:00"/>
    <x v="303"/>
    <n v="1845"/>
    <n v="8"/>
    <x v="12"/>
    <n v="852"/>
    <n v="1"/>
    <n v="420"/>
    <x v="33"/>
    <s v="0344 1300"/>
    <n v="28"/>
    <s v="M"/>
    <s v="W"/>
    <n v="502"/>
    <s v="MULTI-UNIT DWELLING (APARTMENT, DUPLEX, ETC)"/>
    <m/>
    <m/>
    <s v="IC"/>
    <s v="Invest Cont"/>
    <n v="420"/>
    <m/>
    <m/>
    <m/>
    <s v="1700 S  BARRINGTON                   AV"/>
    <m/>
    <n v="34.041400000000003"/>
    <n v="-118.45399999999999"/>
  </r>
  <r>
    <n v="200619115"/>
    <d v="2020-12-10T00:00:00"/>
    <x v="28"/>
    <n v="2105"/>
    <n v="6"/>
    <x v="9"/>
    <n v="647"/>
    <n v="2"/>
    <n v="626"/>
    <x v="10"/>
    <s v="0329 0401 0416 0419 0446 0432 0913 1814 2000 2002"/>
    <n v="26"/>
    <s v="F"/>
    <s v="B"/>
    <n v="502"/>
    <s v="MULTI-UNIT DWELLING (APARTMENT, DUPLEX, ETC)"/>
    <n v="400"/>
    <s v="STRONG-ARM (HANDS, FIST, FEET OR BODILY FORCE)"/>
    <s v="AA"/>
    <s v="Adult Arrest"/>
    <n v="626"/>
    <m/>
    <m/>
    <m/>
    <s v="5800    HAROLD                       WY"/>
    <m/>
    <n v="34.099299999999999"/>
    <n v="-118.316"/>
  </r>
  <r>
    <n v="201217508"/>
    <d v="2020-07-30T00:00:00"/>
    <x v="8"/>
    <n v="930"/>
    <n v="12"/>
    <x v="8"/>
    <n v="1267"/>
    <n v="2"/>
    <n v="900"/>
    <x v="18"/>
    <s v="2038 0344 1813 0913 2000"/>
    <n v="38"/>
    <s v="F"/>
    <s v="B"/>
    <n v="501"/>
    <s v="SINGLE FAMILY DWELLING"/>
    <m/>
    <m/>
    <s v="AO"/>
    <s v="Adult Other"/>
    <n v="900"/>
    <m/>
    <m/>
    <m/>
    <s v="900 W  84TH                         ST"/>
    <m/>
    <n v="33.962400000000002"/>
    <n v="-118.28830000000001"/>
  </r>
  <r>
    <n v="200810753"/>
    <d v="2020-06-17T00:00:00"/>
    <x v="318"/>
    <n v="2130"/>
    <n v="8"/>
    <x v="12"/>
    <n v="883"/>
    <n v="1"/>
    <n v="510"/>
    <x v="0"/>
    <m/>
    <n v="0"/>
    <m/>
    <m/>
    <n v="101"/>
    <s v="STREET"/>
    <m/>
    <m/>
    <s v="IC"/>
    <s v="Invest Cont"/>
    <n v="510"/>
    <m/>
    <m/>
    <m/>
    <s v="2300    COTNER                       AV"/>
    <m/>
    <n v="34.0379"/>
    <n v="-118.43810000000001"/>
  </r>
  <r>
    <n v="200407123"/>
    <d v="2020-03-20T00:00:00"/>
    <x v="13"/>
    <n v="2030"/>
    <n v="4"/>
    <x v="4"/>
    <n v="473"/>
    <n v="1"/>
    <n v="510"/>
    <x v="0"/>
    <m/>
    <n v="0"/>
    <m/>
    <m/>
    <n v="101"/>
    <s v="STREET"/>
    <m/>
    <m/>
    <s v="IC"/>
    <s v="Invest Cont"/>
    <n v="510"/>
    <m/>
    <m/>
    <m/>
    <s v="400 S  BREED                        ST"/>
    <m/>
    <n v="34.041200000000003"/>
    <n v="-118.21299999999999"/>
  </r>
  <r>
    <n v="200617762"/>
    <d v="2020-11-06T00:00:00"/>
    <x v="297"/>
    <n v="2100"/>
    <n v="6"/>
    <x v="9"/>
    <n v="635"/>
    <n v="2"/>
    <n v="740"/>
    <x v="21"/>
    <s v="0329 1300 1307 1822"/>
    <n v="28"/>
    <s v="F"/>
    <s v="W"/>
    <n v="101"/>
    <s v="STREET"/>
    <m/>
    <m/>
    <s v="IC"/>
    <s v="Invest Cont"/>
    <n v="740"/>
    <m/>
    <m/>
    <m/>
    <s v="GRACE"/>
    <s v="WHITLEY"/>
    <n v="34.107399999999998"/>
    <n v="-118.33320000000001"/>
  </r>
  <r>
    <n v="201300880"/>
    <d v="2020-07-27T00:00:00"/>
    <x v="338"/>
    <n v="1750"/>
    <n v="13"/>
    <x v="6"/>
    <n v="1352"/>
    <n v="2"/>
    <n v="890"/>
    <x v="48"/>
    <n v="1309"/>
    <n v="0"/>
    <s v="X"/>
    <s v="X"/>
    <n v="101"/>
    <s v="STREET"/>
    <m/>
    <m/>
    <s v="IC"/>
    <s v="Invest Cont"/>
    <n v="890"/>
    <m/>
    <m/>
    <m/>
    <s v="SAN PEDRO                    ST"/>
    <s v="VERNON                       AV"/>
    <n v="34.003900000000002"/>
    <n v="-118.2696"/>
  </r>
  <r>
    <n v="200208632"/>
    <d v="2020-04-06T00:00:00"/>
    <x v="243"/>
    <n v="1400"/>
    <n v="2"/>
    <x v="5"/>
    <n v="257"/>
    <n v="1"/>
    <n v="480"/>
    <x v="2"/>
    <n v="344"/>
    <n v="24"/>
    <s v="F"/>
    <s v="O"/>
    <n v="707"/>
    <s v="GARAGE/CARPORT"/>
    <m/>
    <m/>
    <s v="IC"/>
    <s v="Invest Cont"/>
    <n v="480"/>
    <m/>
    <m/>
    <m/>
    <s v="1300 W  7TH                          ST"/>
    <m/>
    <n v="34.055199999999999"/>
    <n v="-118.2675"/>
  </r>
  <r>
    <n v="200610347"/>
    <d v="2020-05-16T00:00:00"/>
    <x v="280"/>
    <n v="730"/>
    <n v="6"/>
    <x v="9"/>
    <n v="648"/>
    <n v="2"/>
    <n v="625"/>
    <x v="44"/>
    <s v="0400 0416 0444 0561 2038"/>
    <n v="55"/>
    <s v="F"/>
    <s v="H"/>
    <n v="502"/>
    <s v="MULTI-UNIT DWELLING (APARTMENT, DUPLEX, ETC)"/>
    <n v="400"/>
    <s v="STRONG-ARM (HANDS, FIST, FEET OR BODILY FORCE)"/>
    <s v="IC"/>
    <s v="Invest Cont"/>
    <n v="625"/>
    <m/>
    <m/>
    <m/>
    <s v="5600    CARLTON                      WY"/>
    <m/>
    <n v="34.100499999999997"/>
    <n v="-118.3115"/>
  </r>
  <r>
    <n v="200108347"/>
    <d v="2020-03-03T00:00:00"/>
    <x v="38"/>
    <n v="100"/>
    <n v="1"/>
    <x v="1"/>
    <n v="164"/>
    <n v="1"/>
    <n v="820"/>
    <x v="40"/>
    <s v="0500 0400 2044 1822 2033 1823"/>
    <n v="32"/>
    <s v="F"/>
    <s v="W"/>
    <n v="502"/>
    <s v="MULTI-UNIT DWELLING (APARTMENT, DUPLEX, ETC)"/>
    <n v="511"/>
    <s v="VERBAL THREAT"/>
    <s v="IC"/>
    <s v="Invest Cont"/>
    <n v="820"/>
    <m/>
    <m/>
    <m/>
    <s v="6TH                          ST"/>
    <s v="LOS ANGELES                  ST"/>
    <n v="34.044600000000003"/>
    <n v="-118.249"/>
  </r>
  <r>
    <n v="201218487"/>
    <d v="2020-08-13T00:00:00"/>
    <x v="217"/>
    <n v="1920"/>
    <n v="12"/>
    <x v="8"/>
    <n v="1218"/>
    <n v="2"/>
    <n v="626"/>
    <x v="10"/>
    <s v="1202 0913 0400 0408 1813 2000"/>
    <n v="62"/>
    <s v="F"/>
    <s v="B"/>
    <n v="501"/>
    <s v="SINGLE FAMILY DWELLING"/>
    <n v="400"/>
    <s v="STRONG-ARM (HANDS, FIST, FEET OR BODILY FORCE)"/>
    <s v="AO"/>
    <s v="Adult Other"/>
    <n v="626"/>
    <m/>
    <m/>
    <m/>
    <s v="900 W  56TH                         ST"/>
    <m/>
    <n v="33.991399999999999"/>
    <n v="-118.28830000000001"/>
  </r>
  <r>
    <n v="200216360"/>
    <d v="2020-10-14T00:00:00"/>
    <x v="276"/>
    <n v="1100"/>
    <n v="2"/>
    <x v="5"/>
    <n v="249"/>
    <n v="1"/>
    <n v="330"/>
    <x v="1"/>
    <s v="1822 0329 1307 1302 0358 0344"/>
    <n v="36"/>
    <s v="F"/>
    <s v="B"/>
    <n v="123"/>
    <s v="PARKING UNDERGROUND/BUILDING"/>
    <m/>
    <m/>
    <s v="IC"/>
    <s v="Invest Cont"/>
    <n v="330"/>
    <m/>
    <m/>
    <m/>
    <s v="600 S  BIXEL                        ST"/>
    <m/>
    <n v="34.053699999999999"/>
    <n v="-118.2623"/>
  </r>
  <r>
    <n v="201306808"/>
    <d v="2020-02-20T00:00:00"/>
    <x v="100"/>
    <n v="255"/>
    <n v="13"/>
    <x v="6"/>
    <n v="1351"/>
    <n v="2"/>
    <n v="626"/>
    <x v="10"/>
    <s v="2000 1814 0400"/>
    <n v="48"/>
    <s v="M"/>
    <s v="H"/>
    <n v="501"/>
    <s v="SINGLE FAMILY DWELLING"/>
    <n v="400"/>
    <s v="STRONG-ARM (HANDS, FIST, FEET OR BODILY FORCE)"/>
    <s v="AA"/>
    <s v="Adult Arrest"/>
    <n v="626"/>
    <m/>
    <m/>
    <m/>
    <s v="100 W  40TH                         PL"/>
    <m/>
    <n v="34.010100000000001"/>
    <n v="-118.274"/>
  </r>
  <r>
    <n v="201108226"/>
    <d v="2020-04-12T00:00:00"/>
    <x v="57"/>
    <n v="2000"/>
    <n v="11"/>
    <x v="7"/>
    <n v="1141"/>
    <n v="1"/>
    <n v="420"/>
    <x v="33"/>
    <m/>
    <n v="0"/>
    <m/>
    <m/>
    <n v="101"/>
    <s v="STREET"/>
    <m/>
    <m/>
    <s v="AO"/>
    <s v="Adult Other"/>
    <n v="420"/>
    <m/>
    <m/>
    <m/>
    <s v="1800 N  NEW HAMPSHIRE                AV"/>
    <m/>
    <n v="34.1036"/>
    <n v="-118.2933"/>
  </r>
  <r>
    <n v="201307877"/>
    <d v="2020-03-09T00:00:00"/>
    <x v="305"/>
    <n v="1541"/>
    <n v="13"/>
    <x v="6"/>
    <n v="1393"/>
    <n v="2"/>
    <n v="664"/>
    <x v="53"/>
    <s v="0701 0344 1822"/>
    <n v="36"/>
    <s v="M"/>
    <s v="H"/>
    <n v="729"/>
    <s v="SPECIALTY SCHOOL/OTHER"/>
    <m/>
    <m/>
    <s v="IC"/>
    <s v="Invest Cont"/>
    <n v="664"/>
    <m/>
    <m/>
    <m/>
    <s v="100 W  64TH                         ST"/>
    <m/>
    <n v="33.981400000000001"/>
    <n v="-118.2739"/>
  </r>
  <r>
    <n v="200208219"/>
    <d v="2020-03-25T00:00:00"/>
    <x v="125"/>
    <n v="1330"/>
    <n v="2"/>
    <x v="5"/>
    <n v="291"/>
    <n v="2"/>
    <n v="624"/>
    <x v="15"/>
    <s v="1251 1309 1822 0416 0446 0305 1313 0319"/>
    <n v="23"/>
    <s v="M"/>
    <s v="O"/>
    <n v="101"/>
    <s v="STREET"/>
    <n v="400"/>
    <s v="STRONG-ARM (HANDS, FIST, FEET OR BODILY FORCE)"/>
    <s v="IC"/>
    <s v="Invest Cont"/>
    <n v="624"/>
    <m/>
    <m/>
    <m/>
    <s v="HOOVER"/>
    <s v="VENICE"/>
    <n v="34.043799999999997"/>
    <n v="-118.2841"/>
  </r>
  <r>
    <n v="200900690"/>
    <d v="2020-04-19T00:00:00"/>
    <x v="257"/>
    <n v="1350"/>
    <n v="9"/>
    <x v="3"/>
    <n v="901"/>
    <n v="1"/>
    <n v="230"/>
    <x v="13"/>
    <s v="1402 0416 1822 0445"/>
    <n v="18"/>
    <s v="M"/>
    <s v="H"/>
    <n v="101"/>
    <s v="STREET"/>
    <n v="212"/>
    <s v="BOTTLE"/>
    <s v="AA"/>
    <s v="Adult Arrest"/>
    <n v="230"/>
    <n v="998"/>
    <m/>
    <m/>
    <s v="15500    COHASSET                     ST"/>
    <m/>
    <n v="34.206600000000002"/>
    <n v="-118.4706"/>
  </r>
  <r>
    <n v="201112517"/>
    <d v="2020-08-14T00:00:00"/>
    <x v="198"/>
    <n v="1"/>
    <n v="11"/>
    <x v="7"/>
    <n v="1134"/>
    <n v="2"/>
    <n v="813"/>
    <x v="68"/>
    <s v="0913 1817 1259 1906"/>
    <n v="15"/>
    <s v="F"/>
    <s v="H"/>
    <n v="501"/>
    <s v="SINGLE FAMILY DWELLING"/>
    <m/>
    <m/>
    <s v="AO"/>
    <s v="Adult Other"/>
    <n v="813"/>
    <m/>
    <m/>
    <m/>
    <s v="3200    DIVISION                     ST"/>
    <m/>
    <n v="34.1096"/>
    <n v="-118.2383"/>
  </r>
  <r>
    <n v="200115469"/>
    <d v="2020-07-28T00:00:00"/>
    <x v="109"/>
    <n v="1650"/>
    <n v="1"/>
    <x v="1"/>
    <n v="163"/>
    <n v="1"/>
    <n v="442"/>
    <x v="16"/>
    <s v="0344 1822"/>
    <n v="0"/>
    <s v="M"/>
    <s v="W"/>
    <n v="404"/>
    <s v="DEPARTMENT STORE"/>
    <m/>
    <m/>
    <s v="IC"/>
    <s v="Invest Cont"/>
    <n v="442"/>
    <m/>
    <m/>
    <m/>
    <s v="700 S  BROADWAY"/>
    <m/>
    <n v="34.044400000000003"/>
    <n v="-118.25409999999999"/>
  </r>
  <r>
    <n v="200713753"/>
    <d v="2020-09-12T00:00:00"/>
    <x v="335"/>
    <n v="2000"/>
    <n v="7"/>
    <x v="0"/>
    <n v="765"/>
    <n v="1"/>
    <n v="510"/>
    <x v="0"/>
    <m/>
    <n v="0"/>
    <m/>
    <m/>
    <n v="101"/>
    <s v="STREET"/>
    <m/>
    <m/>
    <s v="IC"/>
    <s v="Invest Cont"/>
    <n v="510"/>
    <m/>
    <m/>
    <m/>
    <s v="4700    DOCKWEILER                   ST"/>
    <m/>
    <n v="34.051099999999998"/>
    <n v="-118.3373"/>
  </r>
  <r>
    <n v="200614583"/>
    <d v="2020-08-27T00:00:00"/>
    <x v="49"/>
    <n v="1840"/>
    <n v="6"/>
    <x v="9"/>
    <n v="636"/>
    <n v="2"/>
    <n v="624"/>
    <x v="15"/>
    <s v="0400 0416 1822 1300"/>
    <n v="21"/>
    <s v="F"/>
    <s v="H"/>
    <n v="203"/>
    <s v="OTHER BUSINESS"/>
    <n v="400"/>
    <s v="STRONG-ARM (HANDS, FIST, FEET OR BODILY FORCE)"/>
    <s v="IC"/>
    <s v="Invest Cont"/>
    <n v="624"/>
    <m/>
    <m/>
    <m/>
    <s v="6700 W  HOLLYWOOD                    BL"/>
    <m/>
    <n v="34.103400000000001"/>
    <n v="-118.3325"/>
  </r>
  <r>
    <n v="200619476"/>
    <d v="2020-12-20T00:00:00"/>
    <x v="248"/>
    <n v="930"/>
    <n v="6"/>
    <x v="9"/>
    <n v="627"/>
    <n v="2"/>
    <n v="740"/>
    <x v="21"/>
    <s v="0329 1300 1501 1307 1822"/>
    <n v="30"/>
    <s v="F"/>
    <s v="O"/>
    <n v="101"/>
    <s v="STREET"/>
    <n v="500"/>
    <s v="UNKNOWN WEAPON/OTHER WEAPON"/>
    <s v="IC"/>
    <s v="Invest Cont"/>
    <n v="740"/>
    <m/>
    <m/>
    <m/>
    <s v="6100    TEMPLE HILL                  DR"/>
    <m/>
    <n v="34.110700000000001"/>
    <n v="-118.32299999999999"/>
  </r>
  <r>
    <n v="201113333"/>
    <d v="2020-09-06T00:00:00"/>
    <x v="256"/>
    <n v="1330"/>
    <n v="11"/>
    <x v="7"/>
    <n v="1142"/>
    <n v="1"/>
    <n v="761"/>
    <x v="35"/>
    <n v="334"/>
    <n v="57"/>
    <s v="F"/>
    <s v="W"/>
    <n v="502"/>
    <s v="MULTI-UNIT DWELLING (APARTMENT, DUPLEX, ETC)"/>
    <n v="102"/>
    <s v="HAND GUN"/>
    <s v="AO"/>
    <s v="Adult Other"/>
    <n v="761"/>
    <m/>
    <m/>
    <m/>
    <s v="1900    ROSALIA                      RD"/>
    <m/>
    <n v="34.105400000000003"/>
    <n v="-118.2863"/>
  </r>
  <r>
    <n v="201008365"/>
    <d v="2020-04-24T00:00:00"/>
    <x v="274"/>
    <n v="1405"/>
    <n v="10"/>
    <x v="11"/>
    <n v="1025"/>
    <n v="1"/>
    <n v="443"/>
    <x v="86"/>
    <s v="0416 1822 2004 1236 0319 0444 0417 1420 0425 0446"/>
    <n v="25"/>
    <s v="M"/>
    <s v="H"/>
    <n v="202"/>
    <s v="LIQUOR STORE"/>
    <n v="400"/>
    <s v="STRONG-ARM (HANDS, FIST, FEET OR BODILY FORCE)"/>
    <s v="AO"/>
    <s v="Adult Other"/>
    <n v="443"/>
    <n v="624"/>
    <m/>
    <m/>
    <s v="17700    VANOWEN                      ST"/>
    <m/>
    <n v="34.197499999999998"/>
    <n v="-118.5273"/>
  </r>
  <r>
    <n v="201107475"/>
    <d v="2020-03-17T00:00:00"/>
    <x v="71"/>
    <n v="1458"/>
    <n v="11"/>
    <x v="7"/>
    <n v="1136"/>
    <n v="1"/>
    <n v="341"/>
    <x v="12"/>
    <n v="394"/>
    <n v="29"/>
    <s v="M"/>
    <s v="C"/>
    <n v="501"/>
    <s v="SINGLE FAMILY DWELLING"/>
    <m/>
    <m/>
    <s v="IC"/>
    <s v="Invest Cont"/>
    <n v="341"/>
    <m/>
    <m/>
    <m/>
    <s v="4200    PALMERO                      DR"/>
    <m/>
    <n v="34.115299999999998"/>
    <n v="-118.221"/>
  </r>
  <r>
    <n v="200607330"/>
    <d v="2020-03-04T00:00:00"/>
    <x v="301"/>
    <n v="1800"/>
    <n v="6"/>
    <x v="9"/>
    <n v="615"/>
    <n v="1"/>
    <n v="310"/>
    <x v="5"/>
    <s v="1822 1402 0344 1607"/>
    <n v="57"/>
    <s v="M"/>
    <s v="W"/>
    <n v="118"/>
    <s v="CONSTRUCTION SITE"/>
    <m/>
    <m/>
    <s v="IC"/>
    <s v="Invest Cont"/>
    <n v="310"/>
    <n v="998"/>
    <m/>
    <m/>
    <s v="3000    LAKERIDGE                    DR"/>
    <m/>
    <n v="34.1235"/>
    <n v="-118.33710000000001"/>
  </r>
  <r>
    <n v="201208705"/>
    <d v="2020-03-08T00:00:00"/>
    <x v="330"/>
    <n v="1700"/>
    <n v="12"/>
    <x v="8"/>
    <n v="1213"/>
    <n v="1"/>
    <n v="761"/>
    <x v="35"/>
    <s v="1402 1822 0334 0445"/>
    <n v="56"/>
    <s v="M"/>
    <s v="H"/>
    <n v="109"/>
    <s v="PARK/PLAYGROUND"/>
    <n v="210"/>
    <s v="RAZOR BLADE"/>
    <s v="AA"/>
    <s v="Adult Arrest"/>
    <n v="761"/>
    <n v="998"/>
    <m/>
    <m/>
    <s v="RUTHELEN                     ST"/>
    <s v="54TH                         ST"/>
    <n v="33.993299999999998"/>
    <n v="-118.3126"/>
  </r>
  <r>
    <n v="200119482"/>
    <d v="2020-10-14T00:00:00"/>
    <x v="349"/>
    <n v="930"/>
    <n v="1"/>
    <x v="1"/>
    <n v="158"/>
    <n v="2"/>
    <n v="626"/>
    <x v="10"/>
    <s v="1218 0913 1814 1202 0416 2000 0344"/>
    <n v="61"/>
    <s v="M"/>
    <s v="B"/>
    <n v="102"/>
    <s v="SIDEWALK"/>
    <n v="400"/>
    <s v="STRONG-ARM (HANDS, FIST, FEET OR BODILY FORCE)"/>
    <s v="AO"/>
    <s v="Adult Other"/>
    <n v="626"/>
    <m/>
    <m/>
    <m/>
    <s v="500 S  CENTRAL                      AV"/>
    <m/>
    <n v="34.039700000000003"/>
    <n v="-118.24"/>
  </r>
  <r>
    <n v="200904186"/>
    <d v="2020-01-05T00:00:00"/>
    <x v="275"/>
    <n v="915"/>
    <n v="9"/>
    <x v="3"/>
    <n v="923"/>
    <n v="1"/>
    <n v="230"/>
    <x v="13"/>
    <s v="2021 0408 0416 1414 0913"/>
    <n v="36"/>
    <s v="F"/>
    <s v="H"/>
    <n v="510"/>
    <s v="NURSING/CONVALESCENT/RETIREMENT HOME"/>
    <n v="400"/>
    <s v="STRONG-ARM (HANDS, FIST, FEET OR BODILY FORCE)"/>
    <s v="AA"/>
    <s v="Adult Arrest"/>
    <n v="230"/>
    <m/>
    <m/>
    <m/>
    <s v="6700 N  SEPULVEDA                    BL"/>
    <m/>
    <n v="34.192100000000003"/>
    <n v="-118.4662"/>
  </r>
  <r>
    <n v="200304989"/>
    <d v="2020-01-17T00:00:00"/>
    <x v="258"/>
    <n v="900"/>
    <n v="3"/>
    <x v="2"/>
    <n v="328"/>
    <n v="1"/>
    <n v="420"/>
    <x v="33"/>
    <s v="0344 1606 2032 1251"/>
    <n v="24"/>
    <s v="M"/>
    <s v="W"/>
    <n v="707"/>
    <s v="GARAGE/CARPORT"/>
    <m/>
    <m/>
    <s v="IC"/>
    <s v="Invest Cont"/>
    <n v="420"/>
    <m/>
    <m/>
    <m/>
    <s v="2600    PORTLAND                     ST"/>
    <m/>
    <n v="34.030900000000003"/>
    <n v="-118.2821"/>
  </r>
  <r>
    <n v="200716606"/>
    <d v="2020-11-30T00:00:00"/>
    <x v="118"/>
    <n v="1830"/>
    <n v="7"/>
    <x v="0"/>
    <n v="705"/>
    <n v="1"/>
    <n v="330"/>
    <x v="1"/>
    <s v="1300 1307 0344"/>
    <n v="28"/>
    <s v="M"/>
    <s v="W"/>
    <n v="101"/>
    <s v="STREET"/>
    <m/>
    <m/>
    <s v="IC"/>
    <s v="Invest Cont"/>
    <n v="330"/>
    <m/>
    <m/>
    <m/>
    <s v="800 N  FORMOSA                      AV"/>
    <m/>
    <n v="34.085299999999997"/>
    <n v="-118.3462"/>
  </r>
  <r>
    <n v="200913464"/>
    <d v="2020-08-13T00:00:00"/>
    <x v="217"/>
    <n v="1330"/>
    <n v="9"/>
    <x v="3"/>
    <n v="923"/>
    <n v="1"/>
    <n v="230"/>
    <x v="13"/>
    <s v="0416 1822 1414 1402"/>
    <n v="34"/>
    <s v="M"/>
    <s v="O"/>
    <n v="248"/>
    <s v="CELL PHONE STORE"/>
    <n v="306"/>
    <s v="ROCK/THROWN OBJECT"/>
    <s v="AA"/>
    <s v="Adult Arrest"/>
    <n v="230"/>
    <m/>
    <m/>
    <m/>
    <s v="6700 N  SEPULVEDA                    BL"/>
    <m/>
    <n v="34.192100000000003"/>
    <n v="-118.4662"/>
  </r>
  <r>
    <n v="200211643"/>
    <d v="2020-06-19T00:00:00"/>
    <x v="318"/>
    <n v="745"/>
    <n v="2"/>
    <x v="5"/>
    <n v="249"/>
    <n v="2"/>
    <n v="354"/>
    <x v="14"/>
    <s v="0100 1822"/>
    <n v="40"/>
    <s v="F"/>
    <s v="B"/>
    <n v="501"/>
    <s v="SINGLE FAMILY DWELLING"/>
    <m/>
    <m/>
    <s v="IC"/>
    <s v="Invest Cont"/>
    <n v="354"/>
    <m/>
    <m/>
    <m/>
    <s v="1000    WILSHIRE                     BL"/>
    <m/>
    <n v="34.052"/>
    <n v="-118.2624"/>
  </r>
  <r>
    <n v="201225517"/>
    <d v="2020-11-30T00:00:00"/>
    <x v="18"/>
    <n v="1905"/>
    <n v="12"/>
    <x v="8"/>
    <n v="1239"/>
    <n v="1"/>
    <n v="210"/>
    <x v="11"/>
    <s v="0945 0344 0342 1309 1822 0334"/>
    <n v="0"/>
    <s v="X"/>
    <s v="X"/>
    <n v="203"/>
    <s v="OTHER BUSINESS"/>
    <n v="207"/>
    <s v="OTHER KNIFE"/>
    <s v="AA"/>
    <s v="Adult Arrest"/>
    <n v="210"/>
    <m/>
    <m/>
    <m/>
    <s v="5800 S  VERMONT                      AV"/>
    <m/>
    <n v="33.988300000000002"/>
    <n v="-118.2915"/>
  </r>
  <r>
    <n v="200915898"/>
    <d v="2020-10-14T00:00:00"/>
    <x v="263"/>
    <n v="2200"/>
    <n v="9"/>
    <x v="3"/>
    <n v="931"/>
    <n v="1"/>
    <n v="420"/>
    <x v="33"/>
    <m/>
    <n v="0"/>
    <m/>
    <m/>
    <n v="108"/>
    <s v="PARKING LOT"/>
    <m/>
    <m/>
    <s v="IC"/>
    <s v="Invest Cont"/>
    <n v="420"/>
    <m/>
    <m/>
    <m/>
    <s v="6200    ORION                        AV"/>
    <m/>
    <n v="34.183"/>
    <n v="-118.4699"/>
  </r>
  <r>
    <n v="201213060"/>
    <d v="2020-05-18T00:00:00"/>
    <x v="280"/>
    <n v="2100"/>
    <n v="12"/>
    <x v="8"/>
    <n v="1215"/>
    <n v="1"/>
    <n v="330"/>
    <x v="1"/>
    <s v="0344 1612"/>
    <n v="34"/>
    <s v="M"/>
    <s v="H"/>
    <n v="101"/>
    <s v="STREET"/>
    <m/>
    <m/>
    <s v="IC"/>
    <s v="Invest Cont"/>
    <n v="330"/>
    <m/>
    <m/>
    <m/>
    <s v="1000 W  56TH                         ST"/>
    <m/>
    <n v="33.991399999999999"/>
    <n v="-118.2915"/>
  </r>
  <r>
    <n v="200415641"/>
    <d v="2020-12-06T00:00:00"/>
    <x v="121"/>
    <n v="5"/>
    <n v="4"/>
    <x v="4"/>
    <n v="422"/>
    <n v="1"/>
    <n v="510"/>
    <x v="0"/>
    <m/>
    <n v="0"/>
    <m/>
    <m/>
    <n v="101"/>
    <s v="STREET"/>
    <m/>
    <m/>
    <s v="IC"/>
    <s v="Invest Cont"/>
    <n v="510"/>
    <m/>
    <m/>
    <m/>
    <s v="3300    DARWIN                       AV"/>
    <m/>
    <n v="34.070700000000002"/>
    <n v="-118.2103"/>
  </r>
  <r>
    <n v="200207468"/>
    <d v="2020-03-07T00:00:00"/>
    <x v="330"/>
    <n v="2350"/>
    <n v="2"/>
    <x v="5"/>
    <n v="248"/>
    <n v="1"/>
    <n v="210"/>
    <x v="11"/>
    <s v="0432 0342 0400 1402 1300 1310 0913 1817 1814 2004"/>
    <n v="22"/>
    <s v="M"/>
    <s v="H"/>
    <n v="108"/>
    <s v="PARKING LOT"/>
    <n v="400"/>
    <s v="STRONG-ARM (HANDS, FIST, FEET OR BODILY FORCE)"/>
    <s v="AO"/>
    <s v="Adult Other"/>
    <n v="210"/>
    <n v="998"/>
    <m/>
    <m/>
    <s v="6TH                          ST"/>
    <s v="WITMER"/>
    <n v="34.055500000000002"/>
    <n v="-118.26560000000001"/>
  </r>
  <r>
    <n v="200608385"/>
    <d v="2020-03-27T00:00:00"/>
    <x v="209"/>
    <n v="1500"/>
    <n v="6"/>
    <x v="9"/>
    <n v="668"/>
    <n v="1"/>
    <n v="310"/>
    <x v="5"/>
    <s v="0358 0344 1607 1822"/>
    <n v="0"/>
    <s v="X"/>
    <s v="X"/>
    <n v="121"/>
    <s v="YARD (RESIDENTIAL/BUSINESS)"/>
    <m/>
    <m/>
    <s v="IC"/>
    <s v="Invest Cont"/>
    <n v="310"/>
    <m/>
    <m/>
    <m/>
    <s v="5600    FOUNTAIN                     AV"/>
    <m/>
    <n v="34.094799999999999"/>
    <n v="-118.31140000000001"/>
  </r>
  <r>
    <n v="200400909"/>
    <d v="2020-07-12T00:00:00"/>
    <x v="158"/>
    <n v="1140"/>
    <n v="4"/>
    <x v="4"/>
    <n v="424"/>
    <n v="2"/>
    <n v="624"/>
    <x v="15"/>
    <s v="0416 0913"/>
    <n v="33"/>
    <s v="M"/>
    <s v="H"/>
    <n v="102"/>
    <s v="SIDEWALK"/>
    <n v="400"/>
    <s v="STRONG-ARM (HANDS, FIST, FEET OR BODILY FORCE)"/>
    <s v="AO"/>
    <s v="Adult Other"/>
    <n v="624"/>
    <m/>
    <m/>
    <m/>
    <s v="THOMPSON"/>
    <s v="MANITOU"/>
    <n v="34.07"/>
    <n v="-118.1998"/>
  </r>
  <r>
    <n v="201200014"/>
    <d v="2020-08-15T00:00:00"/>
    <x v="347"/>
    <n v="1300"/>
    <n v="12"/>
    <x v="8"/>
    <n v="1258"/>
    <n v="1"/>
    <n v="510"/>
    <x v="0"/>
    <m/>
    <n v="0"/>
    <m/>
    <m/>
    <n v="101"/>
    <s v="STREET"/>
    <m/>
    <m/>
    <s v="IC"/>
    <s v="Invest Cont"/>
    <n v="510"/>
    <m/>
    <m/>
    <m/>
    <s v="100 W  76TH                         ST"/>
    <m/>
    <n v="33.970799999999997"/>
    <n v="-118.2745"/>
  </r>
  <r>
    <n v="200500740"/>
    <d v="2020-07-27T00:00:00"/>
    <x v="279"/>
    <n v="100"/>
    <n v="5"/>
    <x v="10"/>
    <n v="557"/>
    <n v="1"/>
    <n v="121"/>
    <x v="22"/>
    <s v="0400 0500 0413 0913 2021 0342 2034 1268 1817"/>
    <n v="45"/>
    <s v="F"/>
    <s v="H"/>
    <n v="501"/>
    <s v="SINGLE FAMILY DWELLING"/>
    <n v="400"/>
    <s v="STRONG-ARM (HANDS, FIST, FEET OR BODILY FORCE)"/>
    <s v="IC"/>
    <s v="Invest Cont"/>
    <n v="121"/>
    <m/>
    <m/>
    <m/>
    <s v="600 W  1ST                          ST"/>
    <m/>
    <n v="33.743299999999998"/>
    <n v="-118.2923"/>
  </r>
  <r>
    <n v="200209576"/>
    <d v="2020-04-30T00:00:00"/>
    <x v="316"/>
    <n v="1730"/>
    <n v="2"/>
    <x v="5"/>
    <n v="205"/>
    <n v="1"/>
    <n v="420"/>
    <x v="33"/>
    <m/>
    <n v="0"/>
    <m/>
    <m/>
    <n v="101"/>
    <s v="STREET"/>
    <m/>
    <m/>
    <s v="IC"/>
    <s v="Invest Cont"/>
    <n v="420"/>
    <m/>
    <m/>
    <m/>
    <s v="600 N  DILLON                       ST"/>
    <m/>
    <n v="34.078400000000002"/>
    <n v="-118.2792"/>
  </r>
  <r>
    <n v="200212524"/>
    <d v="2020-07-13T00:00:00"/>
    <x v="21"/>
    <n v="2230"/>
    <n v="2"/>
    <x v="5"/>
    <n v="202"/>
    <n v="1"/>
    <n v="310"/>
    <x v="5"/>
    <s v="1822 0342 0329 1609 0327"/>
    <n v="0"/>
    <s v="X"/>
    <s v="X"/>
    <n v="203"/>
    <s v="OTHER BUSINESS"/>
    <n v="308"/>
    <s v="STICK"/>
    <s v="IC"/>
    <s v="Invest Cont"/>
    <n v="310"/>
    <m/>
    <m/>
    <m/>
    <s v="1000 N  VERMONT                      AV"/>
    <m/>
    <n v="34.089799999999997"/>
    <n v="-118.29170000000001"/>
  </r>
  <r>
    <n v="200605310"/>
    <d v="2020-01-29T00:00:00"/>
    <x v="259"/>
    <n v="2110"/>
    <n v="6"/>
    <x v="9"/>
    <n v="632"/>
    <n v="2"/>
    <n v="625"/>
    <x v="44"/>
    <n v="400"/>
    <n v="22"/>
    <s v="M"/>
    <s v="A"/>
    <n v="108"/>
    <s v="PARKING LOT"/>
    <n v="400"/>
    <s v="STRONG-ARM (HANDS, FIST, FEET OR BODILY FORCE)"/>
    <s v="IC"/>
    <s v="Invest Cont"/>
    <n v="625"/>
    <m/>
    <m/>
    <m/>
    <s v="8100 W  SUNSET                       BL"/>
    <m/>
    <n v="34.097999999999999"/>
    <n v="-118.3652"/>
  </r>
  <r>
    <n v="201007433"/>
    <d v="2020-03-21T00:00:00"/>
    <x v="35"/>
    <n v="1400"/>
    <n v="10"/>
    <x v="11"/>
    <n v="1018"/>
    <n v="1"/>
    <n v="440"/>
    <x v="20"/>
    <s v="0344 1822 0352 1609"/>
    <n v="42"/>
    <s v="F"/>
    <s v="H"/>
    <n v="120"/>
    <s v="STORAGE SHED"/>
    <m/>
    <m/>
    <s v="IC"/>
    <s v="Invest Cont"/>
    <n v="440"/>
    <m/>
    <m/>
    <m/>
    <s v="15800    SATICOY                      ST"/>
    <m/>
    <n v="34.208500000000001"/>
    <n v="-118.47709999999999"/>
  </r>
  <r>
    <n v="200700776"/>
    <d v="2020-09-09T00:00:00"/>
    <x v="4"/>
    <n v="2130"/>
    <n v="7"/>
    <x v="0"/>
    <n v="773"/>
    <n v="2"/>
    <n v="946"/>
    <x v="8"/>
    <n v="1402"/>
    <n v="0"/>
    <s v="M"/>
    <s v="B"/>
    <n v="101"/>
    <s v="STREET"/>
    <m/>
    <m/>
    <s v="AO"/>
    <s v="Adult Other"/>
    <n v="946"/>
    <n v="998"/>
    <m/>
    <m/>
    <s v="1600 S  REDONDO                      BL"/>
    <m/>
    <n v="34.041699999999999"/>
    <n v="-118.3588"/>
  </r>
  <r>
    <n v="200122601"/>
    <d v="2020-12-21T00:00:00"/>
    <x v="248"/>
    <n v="1800"/>
    <n v="1"/>
    <x v="1"/>
    <n v="192"/>
    <n v="1"/>
    <n v="420"/>
    <x v="33"/>
    <m/>
    <n v="0"/>
    <m/>
    <m/>
    <n v="101"/>
    <s v="STREET"/>
    <m/>
    <m/>
    <s v="IC"/>
    <s v="Invest Cont"/>
    <n v="420"/>
    <m/>
    <m/>
    <m/>
    <s v="LEBANON"/>
    <s v="VENICE"/>
    <n v="34.037199999999999"/>
    <n v="-118.2694"/>
  </r>
  <r>
    <n v="200917842"/>
    <d v="2020-11-29T00:00:00"/>
    <x v="118"/>
    <n v="240"/>
    <n v="9"/>
    <x v="3"/>
    <n v="914"/>
    <n v="1"/>
    <n v="330"/>
    <x v="1"/>
    <s v="0344 0202 1822"/>
    <n v="27"/>
    <s v="F"/>
    <s v="O"/>
    <n v="123"/>
    <s v="PARKING UNDERGROUND/BUILDING"/>
    <m/>
    <m/>
    <s v="IC"/>
    <s v="Invest Cont"/>
    <n v="330"/>
    <m/>
    <m/>
    <m/>
    <s v="6900    VESPER                       AV"/>
    <m/>
    <n v="34.196100000000001"/>
    <n v="-118.45099999999999"/>
  </r>
  <r>
    <n v="200914663"/>
    <d v="2020-09-14T00:00:00"/>
    <x v="260"/>
    <n v="2215"/>
    <n v="9"/>
    <x v="3"/>
    <n v="905"/>
    <n v="1"/>
    <n v="110"/>
    <x v="76"/>
    <s v="1810 1414 0411 0913 1402"/>
    <n v="56"/>
    <s v="M"/>
    <s v="O"/>
    <n v="502"/>
    <s v="MULTI-UNIT DWELLING (APARTMENT, DUPLEX, ETC)"/>
    <n v="223"/>
    <s v="UNKNOWN TYPE CUTTING INSTRUMENT"/>
    <s v="AA"/>
    <s v="Adult Arrest"/>
    <n v="110"/>
    <n v="998"/>
    <m/>
    <m/>
    <s v="14500    VALERIO                      ST"/>
    <m/>
    <n v="34.204799999999999"/>
    <n v="-118.4495"/>
  </r>
  <r>
    <n v="201220659"/>
    <d v="2020-09-14T00:00:00"/>
    <x v="311"/>
    <n v="1400"/>
    <n v="12"/>
    <x v="8"/>
    <n v="1232"/>
    <n v="1"/>
    <n v="230"/>
    <x v="13"/>
    <s v="0906 1309 0450 1822"/>
    <n v="0"/>
    <s v="M"/>
    <s v="H"/>
    <n v="101"/>
    <s v="STREET"/>
    <n v="102"/>
    <s v="HAND GUN"/>
    <s v="IC"/>
    <s v="Invest Cont"/>
    <n v="230"/>
    <m/>
    <m/>
    <m/>
    <s v="2900 W  59TH                         ST"/>
    <m/>
    <n v="33.987200000000001"/>
    <n v="-118.32550000000001"/>
  </r>
  <r>
    <n v="200414475"/>
    <d v="2020-10-31T00:00:00"/>
    <x v="326"/>
    <n v="600"/>
    <n v="4"/>
    <x v="4"/>
    <n v="412"/>
    <n v="2"/>
    <n v="624"/>
    <x v="15"/>
    <s v="1822 0400 0416"/>
    <n v="52"/>
    <s v="F"/>
    <s v="H"/>
    <n v="101"/>
    <s v="STREET"/>
    <n v="500"/>
    <s v="UNKNOWN WEAPON/OTHER WEAPON"/>
    <s v="AO"/>
    <s v="Adult Other"/>
    <n v="624"/>
    <m/>
    <m/>
    <m/>
    <s v="HUMBOLDT"/>
    <s v="ARTESIAN                     PL"/>
    <n v="34.080300000000001"/>
    <n v="-118.21769999999999"/>
  </r>
  <r>
    <n v="200618011"/>
    <d v="2020-11-14T00:00:00"/>
    <x v="351"/>
    <n v="150"/>
    <n v="6"/>
    <x v="9"/>
    <n v="636"/>
    <n v="2"/>
    <n v="626"/>
    <x v="10"/>
    <s v="2000 1813 1814 0913 0400 0429 0413"/>
    <n v="26"/>
    <s v="F"/>
    <s v="B"/>
    <n v="102"/>
    <s v="SIDEWALK"/>
    <n v="400"/>
    <s v="STRONG-ARM (HANDS, FIST, FEET OR BODILY FORCE)"/>
    <s v="AA"/>
    <s v="Adult Arrest"/>
    <n v="626"/>
    <m/>
    <m/>
    <m/>
    <s v="6700    YUCCA                        ST"/>
    <m/>
    <n v="34.103200000000001"/>
    <n v="-118.3374"/>
  </r>
  <r>
    <n v="200619035"/>
    <d v="2020-12-09T00:00:00"/>
    <x v="131"/>
    <n v="2200"/>
    <n v="6"/>
    <x v="9"/>
    <n v="631"/>
    <n v="2"/>
    <n v="888"/>
    <x v="24"/>
    <n v="1822"/>
    <n v="28"/>
    <s v="M"/>
    <s v="O"/>
    <n v="501"/>
    <s v="SINGLE FAMILY DWELLING"/>
    <m/>
    <m/>
    <s v="IC"/>
    <s v="Invest Cont"/>
    <n v="888"/>
    <m/>
    <m/>
    <m/>
    <s v="2300    SUNSET PLAZA                 DR"/>
    <m/>
    <n v="34.098599999999998"/>
    <n v="-118.38800000000001"/>
  </r>
  <r>
    <n v="200121167"/>
    <d v="2020-11-17T00:00:00"/>
    <x v="363"/>
    <n v="1330"/>
    <n v="1"/>
    <x v="1"/>
    <n v="161"/>
    <n v="2"/>
    <n v="624"/>
    <x v="15"/>
    <s v="0416 0400 1822 0305"/>
    <n v="28"/>
    <s v="F"/>
    <s v="H"/>
    <n v="727"/>
    <s v="SHOPPING MALL (COMMON AREA)"/>
    <n v="400"/>
    <s v="STRONG-ARM (HANDS, FIST, FEET OR BODILY FORCE)"/>
    <s v="IC"/>
    <s v="Invest Cont"/>
    <n v="624"/>
    <m/>
    <m/>
    <m/>
    <s v="700 S  FIGUEROA                     ST"/>
    <m/>
    <n v="34.048299999999998"/>
    <n v="-118.26309999999999"/>
  </r>
  <r>
    <n v="200612619"/>
    <d v="2020-07-14T00:00:00"/>
    <x v="284"/>
    <n v="1600"/>
    <n v="6"/>
    <x v="9"/>
    <n v="648"/>
    <n v="2"/>
    <n v="624"/>
    <x v="15"/>
    <s v="0400 0416"/>
    <n v="51"/>
    <s v="F"/>
    <s v="H"/>
    <n v="502"/>
    <s v="MULTI-UNIT DWELLING (APARTMENT, DUPLEX, ETC)"/>
    <n v="400"/>
    <s v="STRONG-ARM (HANDS, FIST, FEET OR BODILY FORCE)"/>
    <s v="IC"/>
    <s v="Invest Cont"/>
    <n v="624"/>
    <m/>
    <m/>
    <m/>
    <s v="5500    HAROLD                       WY"/>
    <m/>
    <n v="34.099299999999999"/>
    <n v="-118.3092"/>
  </r>
  <r>
    <n v="200514582"/>
    <d v="2020-09-27T00:00:00"/>
    <x v="67"/>
    <n v="1600"/>
    <n v="5"/>
    <x v="10"/>
    <n v="504"/>
    <n v="1"/>
    <n v="442"/>
    <x v="16"/>
    <s v="0325 0352 1236 0344 0104"/>
    <n v="0"/>
    <s v="X"/>
    <s v="X"/>
    <n v="404"/>
    <s v="DEPARTMENT STORE"/>
    <m/>
    <m/>
    <s v="AA"/>
    <s v="Adult Arrest"/>
    <n v="442"/>
    <m/>
    <m/>
    <m/>
    <s v="19500    NORMANDIE                    AV"/>
    <m/>
    <n v="33.853499999999997"/>
    <n v="-118.2992"/>
  </r>
  <r>
    <n v="200708264"/>
    <d v="2020-04-14T00:00:00"/>
    <x v="292"/>
    <n v="230"/>
    <n v="7"/>
    <x v="0"/>
    <n v="745"/>
    <n v="1"/>
    <n v="440"/>
    <x v="20"/>
    <n v="394"/>
    <n v="30"/>
    <s v="F"/>
    <s v="W"/>
    <n v="502"/>
    <s v="MULTI-UNIT DWELLING (APARTMENT, DUPLEX, ETC)"/>
    <m/>
    <m/>
    <s v="AA"/>
    <s v="Adult Arrest"/>
    <n v="440"/>
    <m/>
    <m/>
    <m/>
    <s v="5500    WILSHIRE                     BL"/>
    <m/>
    <n v="34.0623"/>
    <n v="-118.3494"/>
  </r>
  <r>
    <n v="201209692"/>
    <d v="2020-03-24T00:00:00"/>
    <x v="321"/>
    <n v="1050"/>
    <n v="12"/>
    <x v="8"/>
    <n v="1233"/>
    <n v="1"/>
    <n v="442"/>
    <x v="16"/>
    <s v="0325 0344 1822"/>
    <n v="0"/>
    <s v="X"/>
    <s v="X"/>
    <n v="108"/>
    <s v="PARKING LOT"/>
    <m/>
    <m/>
    <s v="IC"/>
    <s v="Invest Cont"/>
    <n v="442"/>
    <m/>
    <m/>
    <m/>
    <s v="1800 W  SLAUSON                      AV"/>
    <m/>
    <n v="33.989199999999997"/>
    <n v="-118.30889999999999"/>
  </r>
  <r>
    <n v="201007954"/>
    <d v="2020-04-12T00:00:00"/>
    <x v="57"/>
    <n v="2230"/>
    <n v="10"/>
    <x v="11"/>
    <n v="1021"/>
    <n v="1"/>
    <n v="510"/>
    <x v="0"/>
    <m/>
    <n v="0"/>
    <m/>
    <m/>
    <n v="101"/>
    <s v="STREET"/>
    <m/>
    <m/>
    <s v="IC"/>
    <s v="Invest Cont"/>
    <n v="510"/>
    <m/>
    <m/>
    <m/>
    <s v="6600    BOVEY                        AV"/>
    <m/>
    <n v="34.191099999999999"/>
    <n v="-118.5604"/>
  </r>
  <r>
    <n v="200408474"/>
    <d v="2020-05-02T00:00:00"/>
    <x v="5"/>
    <n v="2325"/>
    <n v="4"/>
    <x v="4"/>
    <n v="449"/>
    <n v="1"/>
    <n v="230"/>
    <x v="13"/>
    <s v="1300 0906 1309 0334 0302 0450 0326 1310 1822 0342"/>
    <n v="35"/>
    <s v="F"/>
    <s v="H"/>
    <n v="101"/>
    <s v="STREET"/>
    <n v="102"/>
    <s v="HAND GUN"/>
    <s v="AA"/>
    <s v="Adult Arrest"/>
    <n v="230"/>
    <m/>
    <m/>
    <m/>
    <s v="1000    SENTINEL                     AV"/>
    <m/>
    <n v="34.049300000000002"/>
    <n v="-118.1953"/>
  </r>
  <r>
    <n v="200800761"/>
    <d v="2020-08-02T00:00:00"/>
    <x v="114"/>
    <n v="2030"/>
    <n v="8"/>
    <x v="12"/>
    <n v="813"/>
    <n v="2"/>
    <n v="626"/>
    <x v="10"/>
    <s v="2000 1813 0444 1402"/>
    <n v="57"/>
    <s v="F"/>
    <s v="W"/>
    <n v="501"/>
    <s v="SINGLE FAMILY DWELLING"/>
    <n v="400"/>
    <s v="STRONG-ARM (HANDS, FIST, FEET OR BODILY FORCE)"/>
    <s v="IC"/>
    <s v="Invest Cont"/>
    <n v="626"/>
    <n v="998"/>
    <m/>
    <m/>
    <s v="12100 W  SUNSET                       BL"/>
    <m/>
    <n v="34.073799999999999"/>
    <n v="-118.4768"/>
  </r>
  <r>
    <n v="200808873"/>
    <d v="2020-04-30T00:00:00"/>
    <x v="232"/>
    <n v="1845"/>
    <n v="8"/>
    <x v="12"/>
    <n v="833"/>
    <n v="2"/>
    <n v="745"/>
    <x v="9"/>
    <s v="0329 1414"/>
    <n v="0"/>
    <s v="X"/>
    <s v="X"/>
    <n v="203"/>
    <s v="OTHER BUSINESS"/>
    <m/>
    <m/>
    <s v="AA"/>
    <s v="Adult Arrest"/>
    <n v="745"/>
    <m/>
    <m/>
    <m/>
    <s v="10800    WELLWORTH                    AV"/>
    <m/>
    <n v="34.057499999999997"/>
    <n v="-118.4406"/>
  </r>
  <r>
    <n v="201004715"/>
    <d v="2020-01-17T00:00:00"/>
    <x v="277"/>
    <n v="1815"/>
    <n v="10"/>
    <x v="11"/>
    <n v="1015"/>
    <n v="2"/>
    <n v="624"/>
    <x v="15"/>
    <s v="0400 0448 0913 0444"/>
    <n v="24"/>
    <s v="M"/>
    <s v="W"/>
    <n v="203"/>
    <s v="OTHER BUSINESS"/>
    <n v="400"/>
    <s v="STRONG-ARM (HANDS, FIST, FEET OR BODILY FORCE)"/>
    <s v="IC"/>
    <s v="Invest Cont"/>
    <n v="624"/>
    <m/>
    <m/>
    <m/>
    <s v="17700    SHERMAN                      WY"/>
    <m/>
    <n v="34.204799999999999"/>
    <n v="-118.5273"/>
  </r>
  <r>
    <n v="201216821"/>
    <d v="2020-07-19T00:00:00"/>
    <x v="221"/>
    <n v="1100"/>
    <n v="12"/>
    <x v="8"/>
    <n v="1267"/>
    <n v="2"/>
    <n v="624"/>
    <x v="15"/>
    <s v="0400 0444 0429 1822"/>
    <n v="38"/>
    <s v="F"/>
    <s v="B"/>
    <n v="502"/>
    <s v="MULTI-UNIT DWELLING (APARTMENT, DUPLEX, ETC)"/>
    <n v="400"/>
    <s v="STRONG-ARM (HANDS, FIST, FEET OR BODILY FORCE)"/>
    <s v="IC"/>
    <s v="Invest Cont"/>
    <n v="624"/>
    <m/>
    <m/>
    <m/>
    <s v="900 W  84TH                         ST"/>
    <m/>
    <n v="33.962400000000002"/>
    <n v="-118.28830000000001"/>
  </r>
  <r>
    <n v="200514474"/>
    <d v="2020-09-23T00:00:00"/>
    <x v="83"/>
    <n v="2115"/>
    <n v="5"/>
    <x v="10"/>
    <n v="501"/>
    <n v="2"/>
    <n v="745"/>
    <x v="9"/>
    <s v="1300 0329"/>
    <n v="25"/>
    <s v="F"/>
    <s v="O"/>
    <n v="122"/>
    <s v="VEHICLE, PASSENGER/TRUCK"/>
    <m/>
    <m/>
    <s v="IC"/>
    <s v="Invest Cont"/>
    <n v="745"/>
    <m/>
    <m/>
    <m/>
    <s v="186TH"/>
    <s v="NORMANDIE"/>
    <n v="33.862000000000002"/>
    <n v="-118.2992"/>
  </r>
  <r>
    <n v="200613649"/>
    <d v="2020-08-06T00:00:00"/>
    <x v="115"/>
    <n v="1030"/>
    <n v="6"/>
    <x v="9"/>
    <n v="666"/>
    <n v="2"/>
    <n v="740"/>
    <x v="21"/>
    <n v="329"/>
    <n v="32"/>
    <s v="M"/>
    <s v="H"/>
    <n v="203"/>
    <s v="OTHER BUSINESS"/>
    <m/>
    <m/>
    <s v="IC"/>
    <s v="Invest Cont"/>
    <n v="740"/>
    <m/>
    <m/>
    <m/>
    <s v="6500 W  SUNSET                       BL"/>
    <m/>
    <n v="0"/>
    <n v="0"/>
  </r>
  <r>
    <n v="200305402"/>
    <d v="2020-01-19T00:00:00"/>
    <x v="230"/>
    <n v="1001"/>
    <n v="3"/>
    <x v="2"/>
    <n v="311"/>
    <n v="1"/>
    <n v="440"/>
    <x v="20"/>
    <s v="1238 0344 2032 1202"/>
    <n v="59"/>
    <s v="F"/>
    <s v="B"/>
    <n v="203"/>
    <s v="OTHER BUSINESS"/>
    <m/>
    <m/>
    <s v="IC"/>
    <s v="Invest Cont"/>
    <n v="440"/>
    <m/>
    <m/>
    <m/>
    <s v="5700 W  JEFFERSON                    BL"/>
    <m/>
    <n v="34.0291"/>
    <n v="-118.3669"/>
  </r>
  <r>
    <n v="200318541"/>
    <d v="2020-10-08T00:00:00"/>
    <x v="186"/>
    <n v="1000"/>
    <n v="3"/>
    <x v="2"/>
    <n v="325"/>
    <n v="1"/>
    <n v="480"/>
    <x v="2"/>
    <s v="0344 1822"/>
    <n v="21"/>
    <s v="M"/>
    <s v="W"/>
    <n v="104"/>
    <s v="DRIVEWAY"/>
    <m/>
    <m/>
    <s v="IC"/>
    <s v="Invest Cont"/>
    <n v="480"/>
    <m/>
    <m/>
    <m/>
    <s v="2600 S  CATALINA                     ST"/>
    <m/>
    <n v="34.031599999999997"/>
    <n v="-118.2942"/>
  </r>
  <r>
    <n v="200105708"/>
    <d v="2020-01-25T00:00:00"/>
    <x v="254"/>
    <n v="2000"/>
    <n v="1"/>
    <x v="1"/>
    <n v="118"/>
    <n v="2"/>
    <n v="740"/>
    <x v="21"/>
    <n v="329"/>
    <n v="44"/>
    <s v="F"/>
    <s v="H"/>
    <n v="122"/>
    <s v="VEHICLE, PASSENGER/TRUCK"/>
    <m/>
    <m/>
    <s v="IC"/>
    <s v="Invest Cont"/>
    <n v="740"/>
    <m/>
    <m/>
    <m/>
    <s v="BLOOM"/>
    <s v="MAGDALENA"/>
    <n v="34.064300000000003"/>
    <n v="-118.2306"/>
  </r>
  <r>
    <n v="200119391"/>
    <d v="2020-10-13T00:00:00"/>
    <x v="215"/>
    <n v="945"/>
    <n v="1"/>
    <x v="1"/>
    <n v="138"/>
    <n v="1"/>
    <n v="420"/>
    <x v="33"/>
    <s v="1606 1300 1822 0344"/>
    <n v="29"/>
    <s v="F"/>
    <s v="V"/>
    <n v="123"/>
    <s v="PARKING UNDERGROUND/BUILDING"/>
    <m/>
    <m/>
    <s v="IC"/>
    <s v="Invest Cont"/>
    <n v="420"/>
    <m/>
    <m/>
    <m/>
    <s v="200 E  2ND                          ST"/>
    <m/>
    <n v="34.049300000000002"/>
    <n v="-118.24169999999999"/>
  </r>
  <r>
    <n v="200914941"/>
    <d v="2020-09-20T00:00:00"/>
    <x v="224"/>
    <n v="2300"/>
    <n v="9"/>
    <x v="3"/>
    <n v="937"/>
    <n v="2"/>
    <n v="740"/>
    <x v="21"/>
    <s v="0329 1300"/>
    <n v="56"/>
    <s v="M"/>
    <s v="O"/>
    <n v="502"/>
    <s v="MULTI-UNIT DWELLING (APARTMENT, DUPLEX, ETC)"/>
    <m/>
    <m/>
    <s v="IC"/>
    <s v="Invest Cont"/>
    <n v="740"/>
    <m/>
    <m/>
    <m/>
    <s v="13700    SYLVAN                       ST"/>
    <m/>
    <n v="34.184899999999999"/>
    <n v="-118.43129999999999"/>
  </r>
  <r>
    <n v="200120713"/>
    <d v="2020-11-07T00:00:00"/>
    <x v="166"/>
    <n v="1800"/>
    <n v="1"/>
    <x v="1"/>
    <n v="161"/>
    <n v="1"/>
    <n v="440"/>
    <x v="20"/>
    <s v="0344 1822"/>
    <n v="0"/>
    <s v="M"/>
    <s v="W"/>
    <n v="405"/>
    <s v="CLOTHING STORE"/>
    <m/>
    <m/>
    <s v="IC"/>
    <s v="Invest Cont"/>
    <n v="440"/>
    <m/>
    <m/>
    <m/>
    <s v="700 S  FIGUEROA                     ST"/>
    <m/>
    <n v="34.048299999999998"/>
    <n v="-118.26309999999999"/>
  </r>
  <r>
    <n v="200315782"/>
    <d v="2020-08-12T00:00:00"/>
    <x v="89"/>
    <n v="600"/>
    <n v="3"/>
    <x v="2"/>
    <n v="379"/>
    <n v="2"/>
    <n v="237"/>
    <x v="63"/>
    <s v="0553 1501 1258 1251 1257"/>
    <n v="13"/>
    <s v="F"/>
    <s v="H"/>
    <n v="501"/>
    <s v="SINGLE FAMILY DWELLING"/>
    <m/>
    <m/>
    <s v="IC"/>
    <s v="Invest Cont"/>
    <n v="237"/>
    <m/>
    <m/>
    <m/>
    <s v="1000    BROWNING                     BL"/>
    <m/>
    <n v="34.012099999999997"/>
    <n v="-118.2921"/>
  </r>
  <r>
    <n v="200101067"/>
    <d v="2020-10-23T00:00:00"/>
    <x v="167"/>
    <n v="200"/>
    <n v="1"/>
    <x v="1"/>
    <n v="152"/>
    <n v="1"/>
    <n v="121"/>
    <x v="22"/>
    <s v="1415 0400 1218 1822 2004"/>
    <n v="33"/>
    <s v="F"/>
    <s v="O"/>
    <n v="102"/>
    <s v="SIDEWALK"/>
    <n v="400"/>
    <s v="STRONG-ARM (HANDS, FIST, FEET OR BODILY FORCE)"/>
    <s v="IC"/>
    <s v="Invest Cont"/>
    <n v="121"/>
    <n v="998"/>
    <m/>
    <m/>
    <s v="7TH                          ST"/>
    <s v="FIGUEROA                     ST"/>
    <n v="34.049399999999999"/>
    <n v="-118.2599"/>
  </r>
  <r>
    <n v="200607272"/>
    <d v="2020-03-02T00:00:00"/>
    <x v="38"/>
    <n v="2255"/>
    <n v="6"/>
    <x v="9"/>
    <n v="668"/>
    <n v="2"/>
    <n v="745"/>
    <x v="9"/>
    <s v="0329 1402 0311"/>
    <n v="0"/>
    <s v="X"/>
    <s v="X"/>
    <n v="101"/>
    <s v="STREET"/>
    <m/>
    <m/>
    <s v="IC"/>
    <s v="Invest Cont"/>
    <n v="745"/>
    <n v="998"/>
    <m/>
    <m/>
    <s v="SAINT ANDREWS"/>
    <s v="FOUNTAIN"/>
    <n v="34.094900000000003"/>
    <n v="-118.3104"/>
  </r>
  <r>
    <n v="201213646"/>
    <d v="2020-05-27T00:00:00"/>
    <x v="359"/>
    <n v="1700"/>
    <n v="12"/>
    <x v="8"/>
    <n v="1239"/>
    <n v="1"/>
    <n v="310"/>
    <x v="5"/>
    <s v="1822 0216 1607 0334 0342"/>
    <n v="0"/>
    <s v="X"/>
    <s v="X"/>
    <n v="720"/>
    <s v="JUNIOR HIGH SCHOOL"/>
    <n v="500"/>
    <s v="UNKNOWN WEAPON/OTHER WEAPON"/>
    <s v="IC"/>
    <s v="Invest Cont"/>
    <n v="310"/>
    <m/>
    <m/>
    <m/>
    <s v="5900 S  VERMONT                      AV"/>
    <m/>
    <n v="33.987499999999997"/>
    <n v="-118.2915"/>
  </r>
  <r>
    <n v="200316156"/>
    <d v="2020-08-23T00:00:00"/>
    <x v="223"/>
    <n v="2345"/>
    <n v="3"/>
    <x v="2"/>
    <n v="396"/>
    <n v="1"/>
    <n v="210"/>
    <x v="11"/>
    <s v="0334 0344 0371 0408 0429 0445 1402 1822"/>
    <n v="66"/>
    <s v="M"/>
    <s v="B"/>
    <n v="102"/>
    <s v="SIDEWALK"/>
    <n v="207"/>
    <s v="OTHER KNIFE"/>
    <s v="AA"/>
    <s v="Adult Arrest"/>
    <n v="210"/>
    <m/>
    <m/>
    <m/>
    <s v="42ND                         PL"/>
    <s v="VERMONT                      AV"/>
    <n v="34.006399999999999"/>
    <n v="-118.2916"/>
  </r>
  <r>
    <n v="200409819"/>
    <d v="2020-06-15T00:00:00"/>
    <x v="70"/>
    <n v="1030"/>
    <n v="4"/>
    <x v="4"/>
    <n v="412"/>
    <n v="2"/>
    <n v="900"/>
    <x v="18"/>
    <s v="0913 2038"/>
    <n v="11"/>
    <s v="F"/>
    <s v="B"/>
    <n v="502"/>
    <s v="MULTI-UNIT DWELLING (APARTMENT, DUPLEX, ETC)"/>
    <m/>
    <m/>
    <s v="AO"/>
    <s v="Adult Other"/>
    <n v="900"/>
    <m/>
    <m/>
    <m/>
    <s v="2600    PASADENA                     AV"/>
    <m/>
    <n v="34.076500000000003"/>
    <n v="-118.2157"/>
  </r>
  <r>
    <n v="200714535"/>
    <d v="2020-10-04T00:00:00"/>
    <x v="76"/>
    <n v="1130"/>
    <n v="7"/>
    <x v="0"/>
    <n v="753"/>
    <n v="1"/>
    <n v="510"/>
    <x v="0"/>
    <m/>
    <n v="0"/>
    <m/>
    <m/>
    <n v="108"/>
    <s v="PARKING LOT"/>
    <m/>
    <m/>
    <s v="IC"/>
    <s v="Invest Cont"/>
    <n v="510"/>
    <m/>
    <m/>
    <m/>
    <s v="1100 S  FAIRFAX                      AV"/>
    <m/>
    <n v="34.055399999999999"/>
    <n v="-118.3651"/>
  </r>
  <r>
    <n v="200914455"/>
    <d v="2020-09-08T00:00:00"/>
    <x v="201"/>
    <n v="1940"/>
    <n v="9"/>
    <x v="3"/>
    <n v="911"/>
    <n v="2"/>
    <n v="903"/>
    <x v="49"/>
    <n v="2038"/>
    <n v="56"/>
    <s v="F"/>
    <s v="B"/>
    <n v="501"/>
    <s v="SINGLE FAMILY DWELLING"/>
    <m/>
    <m/>
    <s v="AA"/>
    <s v="Adult Arrest"/>
    <n v="903"/>
    <m/>
    <m/>
    <m/>
    <s v="7000    FIRMAMENT                    AV"/>
    <m/>
    <n v="34.197499999999998"/>
    <n v="-118.4727"/>
  </r>
  <r>
    <n v="200218817"/>
    <d v="2020-12-20T00:00:00"/>
    <x v="248"/>
    <n v="1308"/>
    <n v="2"/>
    <x v="5"/>
    <n v="295"/>
    <n v="1"/>
    <n v="110"/>
    <x v="76"/>
    <s v="1402 1407 1100 1822 0430 0906 1270 1816"/>
    <n v="35"/>
    <s v="M"/>
    <s v="B"/>
    <n v="103"/>
    <s v="ALLEY"/>
    <n v="102"/>
    <s v="HAND GUN"/>
    <s v="IC"/>
    <s v="Invest Cont"/>
    <n v="110"/>
    <n v="998"/>
    <m/>
    <m/>
    <s v="1200    VENICE                       BL"/>
    <m/>
    <n v="34.042400000000001"/>
    <n v="-118.28100000000001"/>
  </r>
  <r>
    <n v="200618209"/>
    <d v="2020-11-19T00:00:00"/>
    <x v="92"/>
    <n v="350"/>
    <n v="6"/>
    <x v="9"/>
    <n v="666"/>
    <n v="1"/>
    <n v="210"/>
    <x v="11"/>
    <s v="0305 0443 0449 0337 1822"/>
    <n v="35"/>
    <s v="F"/>
    <s v="W"/>
    <n v="102"/>
    <s v="SIDEWALK"/>
    <n v="218"/>
    <s v="OTHER CUTTING INSTRUMENT"/>
    <s v="IC"/>
    <s v="Invest Cont"/>
    <n v="210"/>
    <m/>
    <m/>
    <m/>
    <s v="SUNSET"/>
    <s v="IVAR"/>
    <n v="34.097999999999999"/>
    <n v="-118.3288"/>
  </r>
  <r>
    <n v="200912680"/>
    <d v="2020-07-23T00:00:00"/>
    <x v="231"/>
    <n v="1000"/>
    <n v="9"/>
    <x v="3"/>
    <n v="905"/>
    <n v="1"/>
    <n v="510"/>
    <x v="0"/>
    <m/>
    <n v="0"/>
    <m/>
    <m/>
    <n v="101"/>
    <s v="STREET"/>
    <m/>
    <m/>
    <s v="IC"/>
    <s v="Invest Cont"/>
    <n v="510"/>
    <m/>
    <m/>
    <m/>
    <s v="14600    WYANDOTTE                    ST"/>
    <m/>
    <n v="34.203000000000003"/>
    <n v="-118.45140000000001"/>
  </r>
  <r>
    <n v="200812223"/>
    <d v="2020-07-23T00:00:00"/>
    <x v="286"/>
    <n v="2300"/>
    <n v="8"/>
    <x v="12"/>
    <n v="849"/>
    <n v="1"/>
    <n v="510"/>
    <x v="0"/>
    <m/>
    <n v="0"/>
    <m/>
    <m/>
    <n v="101"/>
    <s v="STREET"/>
    <m/>
    <m/>
    <s v="IC"/>
    <s v="Invest Cont"/>
    <n v="510"/>
    <m/>
    <m/>
    <m/>
    <s v="1200 S  HOLT                         AV"/>
    <m/>
    <n v="34.056100000000001"/>
    <n v="-118.3784"/>
  </r>
  <r>
    <n v="200315531"/>
    <d v="2020-08-05T00:00:00"/>
    <x v="114"/>
    <n v="1600"/>
    <n v="3"/>
    <x v="2"/>
    <n v="328"/>
    <n v="1"/>
    <n v="420"/>
    <x v="33"/>
    <s v="1202 0344 1606 1300"/>
    <n v="62"/>
    <s v="M"/>
    <s v="B"/>
    <n v="101"/>
    <s v="STREET"/>
    <m/>
    <m/>
    <s v="IC"/>
    <s v="Invest Cont"/>
    <n v="420"/>
    <m/>
    <m/>
    <m/>
    <s v="PORTLAND                     ST"/>
    <s v="W  ADAMS                        BL"/>
    <n v="34.030900000000003"/>
    <n v="-118.2821"/>
  </r>
  <r>
    <n v="200213655"/>
    <d v="2020-08-12T00:00:00"/>
    <x v="175"/>
    <n v="1200"/>
    <n v="2"/>
    <x v="5"/>
    <n v="211"/>
    <n v="2"/>
    <n v="745"/>
    <x v="9"/>
    <s v="0329 0447 1309 1310 1312 1822 0432"/>
    <n v="22"/>
    <s v="F"/>
    <s v="W"/>
    <n v="101"/>
    <s v="STREET"/>
    <n v="500"/>
    <s v="UNKNOWN WEAPON/OTHER WEAPON"/>
    <s v="AO"/>
    <s v="Adult Other"/>
    <n v="745"/>
    <m/>
    <m/>
    <m/>
    <s v="ROSEWOOD"/>
    <s v="VERMONT"/>
    <n v="34.079000000000001"/>
    <n v="-118.29170000000001"/>
  </r>
  <r>
    <n v="200317914"/>
    <d v="2020-09-24T00:00:00"/>
    <x v="23"/>
    <n v="2030"/>
    <n v="3"/>
    <x v="2"/>
    <n v="307"/>
    <n v="2"/>
    <n v="624"/>
    <x v="15"/>
    <s v="0913 0416 0445"/>
    <n v="53"/>
    <s v="M"/>
    <s v="B"/>
    <n v="101"/>
    <s v="STREET"/>
    <n v="500"/>
    <s v="UNKNOWN WEAPON/OTHER WEAPON"/>
    <s v="AO"/>
    <s v="Adult Other"/>
    <n v="624"/>
    <m/>
    <m/>
    <m/>
    <s v="BUCKINGHAM"/>
    <s v="ADAMS"/>
    <n v="34.032600000000002"/>
    <n v="-118.34050000000001"/>
  </r>
  <r>
    <n v="200806245"/>
    <d v="2020-02-20T00:00:00"/>
    <x v="270"/>
    <n v="1000"/>
    <n v="8"/>
    <x v="12"/>
    <n v="818"/>
    <n v="2"/>
    <n v="814"/>
    <x v="81"/>
    <s v="1402 0514 1501"/>
    <n v="48"/>
    <s v="F"/>
    <s v="W"/>
    <n v="722"/>
    <s v="COLLEGE/JUNIOR COLLEGE/UNIVERSITY"/>
    <m/>
    <m/>
    <s v="IC"/>
    <s v="Invest Cont"/>
    <n v="814"/>
    <n v="998"/>
    <m/>
    <m/>
    <s v="200    CHARLES E YOUNG              DR"/>
    <m/>
    <n v="34.072200000000002"/>
    <n v="-118.44929999999999"/>
  </r>
  <r>
    <n v="201213096"/>
    <d v="2020-05-08T00:00:00"/>
    <x v="165"/>
    <n v="2250"/>
    <n v="12"/>
    <x v="8"/>
    <n v="1243"/>
    <n v="2"/>
    <n v="626"/>
    <x v="10"/>
    <s v="2000 0913 1814 0429"/>
    <n v="21"/>
    <s v="F"/>
    <s v="B"/>
    <n v="103"/>
    <s v="ALLEY"/>
    <n v="400"/>
    <s v="STRONG-ARM (HANDS, FIST, FEET OR BODILY FORCE)"/>
    <s v="AO"/>
    <s v="Adult Other"/>
    <n v="626"/>
    <m/>
    <m/>
    <m/>
    <s v="FLORENCE"/>
    <s v="GRAMERCY"/>
    <n v="33.974600000000002"/>
    <n v="-118.3134"/>
  </r>
  <r>
    <n v="200610471"/>
    <d v="2020-05-21T00:00:00"/>
    <x v="267"/>
    <n v="2230"/>
    <n v="6"/>
    <x v="9"/>
    <n v="669"/>
    <n v="2"/>
    <n v="946"/>
    <x v="8"/>
    <s v="1501 1402"/>
    <n v="0"/>
    <s v="X"/>
    <s v="X"/>
    <n v="101"/>
    <s v="STREET"/>
    <m/>
    <m/>
    <s v="IC"/>
    <s v="Invest Cont"/>
    <n v="946"/>
    <n v="998"/>
    <m/>
    <m/>
    <s v="HOBART"/>
    <s v="VIRGINIA"/>
    <n v="34.091999999999999"/>
    <n v="-118.30459999999999"/>
  </r>
  <r>
    <n v="200118473"/>
    <d v="2020-09-25T00:00:00"/>
    <x v="196"/>
    <n v="1800"/>
    <n v="1"/>
    <x v="1"/>
    <n v="153"/>
    <n v="1"/>
    <n v="210"/>
    <x v="11"/>
    <s v="1218 1822 0377 0444 0429 0344 0305 1202"/>
    <n v="65"/>
    <s v="F"/>
    <s v="H"/>
    <n v="101"/>
    <s v="STREET"/>
    <n v="500"/>
    <s v="UNKNOWN WEAPON/OTHER WEAPON"/>
    <s v="IC"/>
    <s v="Invest Cont"/>
    <n v="210"/>
    <m/>
    <m/>
    <m/>
    <s v="500 S  BROADWAY"/>
    <m/>
    <n v="34.047400000000003"/>
    <n v="-118.2513"/>
  </r>
  <r>
    <n v="200320581"/>
    <d v="2020-11-19T00:00:00"/>
    <x v="92"/>
    <n v="225"/>
    <n v="3"/>
    <x v="2"/>
    <n v="336"/>
    <n v="1"/>
    <n v="510"/>
    <x v="0"/>
    <m/>
    <n v="0"/>
    <m/>
    <m/>
    <n v="101"/>
    <s v="STREET"/>
    <m/>
    <m/>
    <s v="IC"/>
    <s v="Invest Cont"/>
    <n v="510"/>
    <m/>
    <m/>
    <m/>
    <s v="2000 W  28TH                         ST"/>
    <m/>
    <n v="34.029899999999998"/>
    <n v="-118.30889999999999"/>
  </r>
  <r>
    <n v="200916226"/>
    <d v="2020-10-21T00:00:00"/>
    <x v="161"/>
    <n v="215"/>
    <n v="9"/>
    <x v="3"/>
    <n v="952"/>
    <n v="2"/>
    <n v="626"/>
    <x v="10"/>
    <s v="0400 2000"/>
    <n v="28"/>
    <s v="M"/>
    <s v="W"/>
    <n v="502"/>
    <s v="MULTI-UNIT DWELLING (APARTMENT, DUPLEX, ETC)"/>
    <n v="400"/>
    <s v="STRONG-ARM (HANDS, FIST, FEET OR BODILY FORCE)"/>
    <s v="AA"/>
    <s v="Adult Arrest"/>
    <n v="626"/>
    <m/>
    <m/>
    <m/>
    <s v="5400 N  SEPULVEDA                    BL"/>
    <m/>
    <n v="34.168500000000002"/>
    <n v="-118.4662"/>
  </r>
  <r>
    <n v="200510203"/>
    <d v="2020-06-04T00:00:00"/>
    <x v="70"/>
    <n v="150"/>
    <n v="5"/>
    <x v="10"/>
    <n v="584"/>
    <n v="1"/>
    <n v="510"/>
    <x v="0"/>
    <m/>
    <n v="0"/>
    <m/>
    <m/>
    <n v="101"/>
    <s v="STREET"/>
    <m/>
    <m/>
    <s v="IC"/>
    <s v="Invest Cont"/>
    <n v="510"/>
    <m/>
    <m/>
    <m/>
    <s v="2600 S  CABRILLO                     AV"/>
    <m/>
    <n v="33.720599999999997"/>
    <n v="-118.2946"/>
  </r>
  <r>
    <n v="201011385"/>
    <d v="2020-07-26T00:00:00"/>
    <x v="279"/>
    <n v="2140"/>
    <n v="10"/>
    <x v="11"/>
    <n v="1065"/>
    <n v="2"/>
    <n v="626"/>
    <x v="10"/>
    <s v="2000 0400 1814 0913"/>
    <n v="23"/>
    <s v="F"/>
    <s v="H"/>
    <n v="502"/>
    <s v="MULTI-UNIT DWELLING (APARTMENT, DUPLEX, ETC)"/>
    <n v="400"/>
    <s v="STRONG-ARM (HANDS, FIST, FEET OR BODILY FORCE)"/>
    <s v="AO"/>
    <s v="Adult Other"/>
    <n v="626"/>
    <m/>
    <m/>
    <m/>
    <s v="5300    ZELZAH                       AV"/>
    <m/>
    <n v="34.167000000000002"/>
    <n v="-118.52200000000001"/>
  </r>
  <r>
    <n v="200212552"/>
    <d v="2020-07-14T00:00:00"/>
    <x v="284"/>
    <n v="910"/>
    <n v="2"/>
    <x v="5"/>
    <n v="299"/>
    <n v="2"/>
    <n v="626"/>
    <x v="10"/>
    <s v="2000 0334 0416 0913 1814 1813 2004 1218"/>
    <n v="26"/>
    <s v="X"/>
    <s v="X"/>
    <n v="122"/>
    <s v="VEHICLE, PASSENGER/TRUCK"/>
    <n v="500"/>
    <s v="UNKNOWN WEAPON/OTHER WEAPON"/>
    <s v="AO"/>
    <s v="Adult Other"/>
    <n v="626"/>
    <m/>
    <m/>
    <m/>
    <s v="14TH"/>
    <s v="OAK"/>
    <n v="34.041699999999999"/>
    <n v="-118.27500000000001"/>
  </r>
  <r>
    <n v="201215851"/>
    <d v="2020-07-03T00:00:00"/>
    <x v="261"/>
    <n v="1810"/>
    <n v="12"/>
    <x v="8"/>
    <n v="1251"/>
    <n v="2"/>
    <n v="745"/>
    <x v="9"/>
    <s v="0329 1822"/>
    <n v="0"/>
    <s v="X"/>
    <s v="X"/>
    <n v="122"/>
    <s v="VEHICLE, PASSENGER/TRUCK"/>
    <m/>
    <m/>
    <s v="IC"/>
    <s v="Invest Cont"/>
    <n v="745"/>
    <m/>
    <m/>
    <m/>
    <s v="VICTORIA"/>
    <s v="N  FLORENCE                     AV"/>
    <n v="33.974499999999999"/>
    <n v="-118.3323"/>
  </r>
  <r>
    <n v="200305816"/>
    <d v="2020-01-31T00:00:00"/>
    <x v="356"/>
    <n v="900"/>
    <n v="3"/>
    <x v="2"/>
    <n v="393"/>
    <n v="2"/>
    <n v="354"/>
    <x v="14"/>
    <s v="0100 1822"/>
    <n v="54"/>
    <s v="M"/>
    <s v="B"/>
    <n v="501"/>
    <s v="SINGLE FAMILY DWELLING"/>
    <m/>
    <m/>
    <s v="IC"/>
    <s v="Invest Cont"/>
    <n v="354"/>
    <m/>
    <m/>
    <m/>
    <s v="4100 S  BRONSON                      AV"/>
    <m/>
    <n v="34.010100000000001"/>
    <n v="-118.33320000000001"/>
  </r>
  <r>
    <n v="200406685"/>
    <d v="2020-03-09T00:00:00"/>
    <x v="305"/>
    <n v="835"/>
    <n v="4"/>
    <x v="4"/>
    <n v="415"/>
    <n v="1"/>
    <n v="220"/>
    <x v="50"/>
    <s v="0302 0337 1822 0945 0207"/>
    <n v="52"/>
    <s v="M"/>
    <s v="H"/>
    <n v="210"/>
    <s v="RESTAURANT/FAST FOOD"/>
    <n v="109"/>
    <s v="SEMI-AUTOMATIC PISTOL"/>
    <s v="IC"/>
    <s v="Invest Cont"/>
    <n v="220"/>
    <m/>
    <m/>
    <m/>
    <s v="2600    PASADENA                     AV"/>
    <m/>
    <n v="34.076500000000003"/>
    <n v="-118.2157"/>
  </r>
  <r>
    <n v="200112503"/>
    <d v="2020-05-30T00:00:00"/>
    <x v="299"/>
    <n v="1830"/>
    <n v="1"/>
    <x v="1"/>
    <n v="143"/>
    <n v="1"/>
    <n v="310"/>
    <x v="5"/>
    <s v="0321 0344 1609 0325 1822"/>
    <n v="0"/>
    <s v="X"/>
    <s v="X"/>
    <n v="403"/>
    <s v="DRUG STORE"/>
    <m/>
    <m/>
    <s v="IC"/>
    <s v="Invest Cont"/>
    <n v="310"/>
    <m/>
    <m/>
    <m/>
    <s v="400 S  BROADWAY"/>
    <m/>
    <n v="34.048900000000003"/>
    <n v="-118.2499"/>
  </r>
  <r>
    <n v="200317966"/>
    <d v="2020-09-27T00:00:00"/>
    <x v="272"/>
    <n v="1810"/>
    <n v="3"/>
    <x v="2"/>
    <n v="305"/>
    <n v="1"/>
    <n v="341"/>
    <x v="12"/>
    <s v="1822 0344 0394"/>
    <n v="42"/>
    <s v="M"/>
    <s v="B"/>
    <n v="119"/>
    <s v="PORCH, RESIDENTIAL"/>
    <m/>
    <m/>
    <s v="IC"/>
    <s v="Invest Cont"/>
    <n v="341"/>
    <m/>
    <m/>
    <m/>
    <s v="2500 S  PALM GROVE                   AV"/>
    <m/>
    <n v="34.033799999999999"/>
    <n v="-118.3446"/>
  </r>
  <r>
    <n v="200306898"/>
    <d v="2020-02-18T00:00:00"/>
    <x v="240"/>
    <n v="2000"/>
    <n v="3"/>
    <x v="2"/>
    <n v="311"/>
    <n v="2"/>
    <n v="354"/>
    <x v="14"/>
    <s v="0100 0929 0935 0555"/>
    <n v="20"/>
    <s v="M"/>
    <s v="H"/>
    <n v="501"/>
    <s v="SINGLE FAMILY DWELLING"/>
    <m/>
    <m/>
    <s v="IC"/>
    <s v="Invest Cont"/>
    <n v="354"/>
    <m/>
    <m/>
    <m/>
    <s v="5300    CARLIN                       ST"/>
    <m/>
    <n v="34.029899999999998"/>
    <n v="-118.3595"/>
  </r>
  <r>
    <n v="200114310"/>
    <d v="2020-07-04T00:00:00"/>
    <x v="11"/>
    <n v="1000"/>
    <n v="1"/>
    <x v="1"/>
    <n v="153"/>
    <n v="1"/>
    <n v="230"/>
    <x v="13"/>
    <s v="0416 1822"/>
    <n v="53"/>
    <s v="M"/>
    <s v="B"/>
    <n v="502"/>
    <s v="MULTI-UNIT DWELLING (APARTMENT, DUPLEX, ETC)"/>
    <n v="400"/>
    <s v="STRONG-ARM (HANDS, FIST, FEET OR BODILY FORCE)"/>
    <s v="AO"/>
    <s v="Adult Other"/>
    <n v="230"/>
    <m/>
    <m/>
    <m/>
    <s v="600    ST VINCENT                   CT"/>
    <m/>
    <n v="34.046700000000001"/>
    <n v="-118.252"/>
  </r>
  <r>
    <n v="200900551"/>
    <d v="2020-02-02T00:00:00"/>
    <x v="240"/>
    <n v="1245"/>
    <n v="9"/>
    <x v="3"/>
    <n v="985"/>
    <n v="1"/>
    <n v="350"/>
    <x v="60"/>
    <s v="2000 1813 0448"/>
    <n v="34"/>
    <s v="F"/>
    <s v="W"/>
    <n v="501"/>
    <s v="SINGLE FAMILY DWELLING"/>
    <n v="400"/>
    <s v="STRONG-ARM (HANDS, FIST, FEET OR BODILY FORCE)"/>
    <s v="AO"/>
    <s v="Adult Other"/>
    <n v="350"/>
    <n v="626"/>
    <m/>
    <m/>
    <s v="14100    DICKENS                      ST"/>
    <m/>
    <n v="34.148200000000003"/>
    <n v="-118.44070000000001"/>
  </r>
  <r>
    <n v="200610135"/>
    <d v="2020-05-12T00:00:00"/>
    <x v="63"/>
    <n v="700"/>
    <n v="6"/>
    <x v="9"/>
    <n v="638"/>
    <n v="1"/>
    <n v="510"/>
    <x v="0"/>
    <m/>
    <n v="0"/>
    <m/>
    <m/>
    <n v="101"/>
    <s v="STREET"/>
    <m/>
    <m/>
    <s v="IC"/>
    <s v="Invest Cont"/>
    <n v="510"/>
    <m/>
    <m/>
    <m/>
    <s v="N  GRAMERCY                     PL"/>
    <s v="FRANKLIN                     AV"/>
    <n v="34.105400000000003"/>
    <n v="-118.31229999999999"/>
  </r>
  <r>
    <n v="200714499"/>
    <d v="2020-10-02T00:00:00"/>
    <x v="163"/>
    <n v="1300"/>
    <n v="7"/>
    <x v="0"/>
    <n v="755"/>
    <n v="2"/>
    <n v="624"/>
    <x v="15"/>
    <s v="0446 1810 0416 0447"/>
    <n v="44"/>
    <s v="F"/>
    <s v="B"/>
    <n v="501"/>
    <s v="SINGLE FAMILY DWELLING"/>
    <n v="400"/>
    <s v="STRONG-ARM (HANDS, FIST, FEET OR BODILY FORCE)"/>
    <s v="IC"/>
    <s v="Invest Cont"/>
    <n v="624"/>
    <m/>
    <m/>
    <m/>
    <s v="1200 S  COCHRAN                      AV"/>
    <m/>
    <n v="34.050400000000003"/>
    <n v="-118.3518"/>
  </r>
  <r>
    <n v="200910014"/>
    <d v="2020-05-22T00:00:00"/>
    <x v="62"/>
    <n v="1500"/>
    <n v="9"/>
    <x v="3"/>
    <n v="919"/>
    <n v="2"/>
    <n v="740"/>
    <x v="21"/>
    <n v="329"/>
    <n v="60"/>
    <s v="M"/>
    <s v="H"/>
    <n v="108"/>
    <s v="PARKING LOT"/>
    <m/>
    <m/>
    <s v="IC"/>
    <s v="Invest Cont"/>
    <n v="740"/>
    <m/>
    <m/>
    <m/>
    <s v="6600    FULTON                       AV"/>
    <m/>
    <n v="34.195099999999996"/>
    <n v="-118.42749999999999"/>
  </r>
  <r>
    <n v="200809550"/>
    <d v="2020-05-17T00:00:00"/>
    <x v="280"/>
    <n v="1615"/>
    <n v="8"/>
    <x v="12"/>
    <n v="882"/>
    <n v="1"/>
    <n v="510"/>
    <x v="0"/>
    <m/>
    <n v="0"/>
    <m/>
    <m/>
    <n v="707"/>
    <s v="GARAGE/CARPORT"/>
    <m/>
    <m/>
    <s v="IC"/>
    <s v="Invest Cont"/>
    <n v="510"/>
    <m/>
    <m/>
    <m/>
    <s v="1900    SAWTELLE                     BL"/>
    <m/>
    <n v="34.042499999999997"/>
    <n v="-118.44499999999999"/>
  </r>
  <r>
    <n v="200205582"/>
    <d v="2020-02-01T00:00:00"/>
    <x v="87"/>
    <n v="1030"/>
    <n v="2"/>
    <x v="5"/>
    <n v="212"/>
    <n v="1"/>
    <n v="420"/>
    <x v="33"/>
    <n v="344"/>
    <n v="27"/>
    <s v="M"/>
    <s v="H"/>
    <n v="101"/>
    <s v="STREET"/>
    <m/>
    <m/>
    <s v="IC"/>
    <s v="Invest Cont"/>
    <n v="420"/>
    <m/>
    <m/>
    <m/>
    <s v="MADISON                      AV"/>
    <s v="CLINTON                      ST"/>
    <n v="34.081800000000001"/>
    <n v="-118.28919999999999"/>
  </r>
  <r>
    <n v="201222743"/>
    <d v="2020-10-17T00:00:00"/>
    <x v="95"/>
    <n v="1430"/>
    <n v="12"/>
    <x v="8"/>
    <n v="1263"/>
    <n v="1"/>
    <n v="310"/>
    <x v="5"/>
    <s v="0321 0344 1610 1602 1607 0329 1202"/>
    <n v="73"/>
    <s v="M"/>
    <s v="B"/>
    <n v="708"/>
    <s v="CHURCH/CHAPEL (CHANGED 03-03 FROM CHURCH/TEMPLE)"/>
    <m/>
    <m/>
    <s v="IC"/>
    <s v="Invest Cont"/>
    <n v="310"/>
    <m/>
    <m/>
    <m/>
    <s v="7900 S  WESTERN                      AV"/>
    <m/>
    <n v="33.9664"/>
    <n v="-118.309"/>
  </r>
  <r>
    <n v="200609777"/>
    <d v="2020-05-02T00:00:00"/>
    <x v="5"/>
    <n v="1700"/>
    <n v="6"/>
    <x v="9"/>
    <n v="646"/>
    <n v="2"/>
    <n v="623"/>
    <x v="38"/>
    <s v="1212 0400 0401 1822"/>
    <n v="0"/>
    <s v="X"/>
    <s v="X"/>
    <n v="517"/>
    <s v="MISSIONS/SHELTERS"/>
    <n v="400"/>
    <s v="STRONG-ARM (HANDS, FIST, FEET OR BODILY FORCE)"/>
    <s v="AO"/>
    <s v="Adult Other"/>
    <n v="623"/>
    <m/>
    <m/>
    <m/>
    <s v="1500    SCHRADER                     BL"/>
    <m/>
    <n v="34.097999999999999"/>
    <n v="-118.33240000000001"/>
  </r>
  <r>
    <n v="201220220"/>
    <d v="2020-09-08T00:00:00"/>
    <x v="129"/>
    <n v="1025"/>
    <n v="12"/>
    <x v="8"/>
    <n v="1241"/>
    <n v="2"/>
    <n v="930"/>
    <x v="30"/>
    <s v="1202 1822 0400 0421 0447"/>
    <n v="61"/>
    <s v="M"/>
    <s v="B"/>
    <n v="102"/>
    <s v="SIDEWALK"/>
    <n v="511"/>
    <s v="VERBAL THREAT"/>
    <s v="IC"/>
    <s v="Invest Cont"/>
    <n v="930"/>
    <m/>
    <m/>
    <m/>
    <s v="3300    HYDE PARK                    BL"/>
    <m/>
    <n v="33.980600000000003"/>
    <n v="-118.3301"/>
  </r>
  <r>
    <n v="200707457"/>
    <d v="2020-03-15T00:00:00"/>
    <x v="191"/>
    <n v="1400"/>
    <n v="7"/>
    <x v="0"/>
    <n v="721"/>
    <n v="1"/>
    <n v="440"/>
    <x v="20"/>
    <n v="344"/>
    <n v="27"/>
    <s v="M"/>
    <s v="W"/>
    <n v="502"/>
    <s v="MULTI-UNIT DWELLING (APARTMENT, DUPLEX, ETC)"/>
    <m/>
    <m/>
    <s v="IC"/>
    <s v="Invest Cont"/>
    <n v="440"/>
    <m/>
    <m/>
    <m/>
    <s v="300 S  SAN VICENTE                  BL"/>
    <m/>
    <n v="34.073500000000003"/>
    <n v="-118.3777"/>
  </r>
  <r>
    <n v="200512766"/>
    <d v="2020-08-08T00:00:00"/>
    <x v="235"/>
    <n v="1200"/>
    <n v="5"/>
    <x v="10"/>
    <n v="529"/>
    <n v="1"/>
    <n v="420"/>
    <x v="33"/>
    <s v="0385 1300 0344"/>
    <n v="52"/>
    <s v="M"/>
    <s v="H"/>
    <n v="101"/>
    <s v="STREET"/>
    <m/>
    <m/>
    <s v="IC"/>
    <s v="Invest Cont"/>
    <n v="420"/>
    <m/>
    <m/>
    <m/>
    <s v="ANAHEIM"/>
    <s v="SANFORD"/>
    <n v="33.7806"/>
    <n v="-118.25069999999999"/>
  </r>
  <r>
    <n v="200313206"/>
    <d v="2020-06-25T00:00:00"/>
    <x v="10"/>
    <n v="1500"/>
    <n v="3"/>
    <x v="2"/>
    <n v="333"/>
    <n v="2"/>
    <n v="745"/>
    <x v="9"/>
    <s v="0342 0913 0329 1310"/>
    <n v="18"/>
    <s v="F"/>
    <s v="H"/>
    <n v="101"/>
    <s v="STREET"/>
    <n v="200"/>
    <s v="KNIFE WITH BLADE 6INCHES OR LESS"/>
    <s v="IC"/>
    <s v="Invest Cont"/>
    <n v="745"/>
    <m/>
    <m/>
    <m/>
    <s v="CRENSHAW                     BL"/>
    <s v="ADAMS                        BL"/>
    <n v="34.032600000000002"/>
    <n v="-118.33499999999999"/>
  </r>
  <r>
    <n v="200108007"/>
    <d v="2020-02-28T00:00:00"/>
    <x v="61"/>
    <n v="1800"/>
    <n v="1"/>
    <x v="1"/>
    <n v="156"/>
    <n v="1"/>
    <n v="230"/>
    <x v="13"/>
    <s v="1822 0416 0429 1414 0907"/>
    <n v="40"/>
    <s v="M"/>
    <s v="B"/>
    <n v="102"/>
    <s v="SIDEWALK"/>
    <n v="400"/>
    <s v="STRONG-ARM (HANDS, FIST, FEET OR BODILY FORCE)"/>
    <s v="IC"/>
    <s v="Invest Cont"/>
    <n v="230"/>
    <m/>
    <m/>
    <m/>
    <s v="6TH"/>
    <s v="SAN JULIAN"/>
    <n v="34.0428"/>
    <n v="-118.2461"/>
  </r>
  <r>
    <n v="200710834"/>
    <d v="2020-06-23T00:00:00"/>
    <x v="250"/>
    <n v="700"/>
    <n v="7"/>
    <x v="0"/>
    <n v="734"/>
    <n v="1"/>
    <n v="310"/>
    <x v="5"/>
    <s v="1601 0344"/>
    <n v="35"/>
    <s v="F"/>
    <s v="W"/>
    <n v="221"/>
    <s v="PUBLIC STORAGE"/>
    <m/>
    <m/>
    <s v="IC"/>
    <s v="Invest Cont"/>
    <n v="310"/>
    <m/>
    <m/>
    <m/>
    <s v="300    HAUSER                       BL"/>
    <m/>
    <n v="34.069899999999997"/>
    <n v="-118.3511"/>
  </r>
  <r>
    <n v="201104161"/>
    <d v="2020-01-05T00:00:00"/>
    <x v="81"/>
    <n v="2200"/>
    <n v="11"/>
    <x v="7"/>
    <n v="1136"/>
    <n v="2"/>
    <n v="930"/>
    <x v="30"/>
    <s v="0432 1236 1817 0421"/>
    <n v="24"/>
    <s v="M"/>
    <s v="H"/>
    <n v="252"/>
    <s v="COFFEE SHOP (STARBUCKS, COFFEE BEAN, PEET'S, ETC.)"/>
    <n v="511"/>
    <s v="VERBAL THREAT"/>
    <s v="AA"/>
    <s v="Adult Arrest"/>
    <n v="930"/>
    <m/>
    <m/>
    <m/>
    <s v="4400    YORK                         BL"/>
    <m/>
    <n v="34.124099999999999"/>
    <n v="-118.2208"/>
  </r>
  <r>
    <n v="200107210"/>
    <d v="2020-02-15T00:00:00"/>
    <x v="46"/>
    <n v="700"/>
    <n v="1"/>
    <x v="1"/>
    <n v="111"/>
    <n v="2"/>
    <n v="930"/>
    <x v="30"/>
    <s v="0917 1266 0421 2004 0447 0371"/>
    <n v="30"/>
    <s v="M"/>
    <s v="B"/>
    <n v="121"/>
    <s v="YARD (RESIDENTIAL/BUSINESS)"/>
    <n v="511"/>
    <s v="VERBAL THREAT"/>
    <s v="AO"/>
    <s v="Adult Other"/>
    <n v="930"/>
    <m/>
    <m/>
    <m/>
    <s v="ARCADIA"/>
    <s v="SPRING"/>
    <n v="34.0565"/>
    <n v="-118.2413"/>
  </r>
  <r>
    <n v="201309256"/>
    <d v="2020-04-10T00:00:00"/>
    <x v="296"/>
    <n v="1900"/>
    <n v="13"/>
    <x v="6"/>
    <n v="1321"/>
    <n v="1"/>
    <n v="420"/>
    <x v="33"/>
    <m/>
    <n v="0"/>
    <m/>
    <m/>
    <n v="101"/>
    <s v="STREET"/>
    <m/>
    <m/>
    <s v="IC"/>
    <s v="Invest Cont"/>
    <n v="420"/>
    <m/>
    <m/>
    <m/>
    <s v="2200 S  OLIVE                        ST"/>
    <m/>
    <n v="34.029499999999999"/>
    <n v="-118.26900000000001"/>
  </r>
  <r>
    <n v="201218511"/>
    <d v="2020-08-14T00:00:00"/>
    <x v="347"/>
    <n v="800"/>
    <n v="12"/>
    <x v="8"/>
    <n v="1258"/>
    <n v="2"/>
    <n v="745"/>
    <x v="9"/>
    <s v="1822 0329 1300"/>
    <n v="35"/>
    <s v="M"/>
    <s v="H"/>
    <n v="122"/>
    <s v="VEHICLE, PASSENGER/TRUCK"/>
    <m/>
    <m/>
    <s v="IC"/>
    <s v="Invest Cont"/>
    <n v="745"/>
    <m/>
    <m/>
    <m/>
    <s v="7600 S  BROADWAY"/>
    <m/>
    <n v="33.970300000000002"/>
    <n v="-118.2783"/>
  </r>
  <r>
    <n v="200809383"/>
    <d v="2020-05-13T00:00:00"/>
    <x v="220"/>
    <n v="1500"/>
    <n v="8"/>
    <x v="12"/>
    <n v="836"/>
    <n v="2"/>
    <n v="354"/>
    <x v="14"/>
    <s v="0923 1822 0100"/>
    <n v="39"/>
    <s v="M"/>
    <s v="W"/>
    <n v="501"/>
    <s v="SINGLE FAMILY DWELLING"/>
    <m/>
    <m/>
    <s v="IC"/>
    <s v="Invest Cont"/>
    <n v="354"/>
    <m/>
    <m/>
    <m/>
    <s v="1800    WESTHOLME                    AV"/>
    <m/>
    <n v="34.054299999999998"/>
    <n v="-118.4284"/>
  </r>
  <r>
    <n v="200211829"/>
    <d v="2020-06-26T00:00:00"/>
    <x v="10"/>
    <n v="1930"/>
    <n v="2"/>
    <x v="5"/>
    <n v="285"/>
    <n v="1"/>
    <n v="341"/>
    <x v="12"/>
    <s v="0325 0342 0432 0400 0329 0216"/>
    <n v="0"/>
    <s v="X"/>
    <s v="X"/>
    <n v="248"/>
    <s v="CELL PHONE STORE"/>
    <n v="400"/>
    <s v="STRONG-ARM (HANDS, FIST, FEET OR BODILY FORCE)"/>
    <s v="IC"/>
    <s v="Invest Cont"/>
    <n v="341"/>
    <m/>
    <m/>
    <m/>
    <s v="1600 W  PICO                         BL"/>
    <m/>
    <n v="34.047199999999997"/>
    <n v="-118.2782"/>
  </r>
  <r>
    <n v="200208988"/>
    <d v="2020-04-14T00:00:00"/>
    <x v="241"/>
    <n v="1630"/>
    <n v="2"/>
    <x v="5"/>
    <n v="291"/>
    <n v="2"/>
    <n v="860"/>
    <x v="66"/>
    <s v="0551 0913 1817 1259 1251 0448 0510 0522 0444 0509"/>
    <n v="14"/>
    <s v="F"/>
    <s v="H"/>
    <n v="502"/>
    <s v="MULTI-UNIT DWELLING (APARTMENT, DUPLEX, ETC)"/>
    <n v="400"/>
    <s v="STRONG-ARM (HANDS, FIST, FEET OR BODILY FORCE)"/>
    <s v="IC"/>
    <s v="Invest Cont"/>
    <n v="860"/>
    <m/>
    <m/>
    <m/>
    <s v="1800 S  BONNIE BRAE                  ST"/>
    <m/>
    <n v="34.044400000000003"/>
    <n v="-118.28270000000001"/>
  </r>
  <r>
    <n v="200212149"/>
    <d v="2020-07-04T00:00:00"/>
    <x v="11"/>
    <n v="720"/>
    <n v="2"/>
    <x v="5"/>
    <n v="256"/>
    <n v="1"/>
    <n v="230"/>
    <x v="13"/>
    <s v="0906 2034 0411 0400 1822"/>
    <n v="24"/>
    <s v="M"/>
    <s v="H"/>
    <n v="102"/>
    <s v="SIDEWALK"/>
    <n v="223"/>
    <s v="UNKNOWN TYPE CUTTING INSTRUMENT"/>
    <s v="IC"/>
    <s v="Invest Cont"/>
    <n v="230"/>
    <m/>
    <m/>
    <m/>
    <s v="7TH"/>
    <s v="LITTLE"/>
    <n v="34.054699999999997"/>
    <n v="-118.27290000000001"/>
  </r>
  <r>
    <n v="200410268"/>
    <d v="2020-06-28T00:00:00"/>
    <x v="322"/>
    <n v="1650"/>
    <n v="4"/>
    <x v="4"/>
    <n v="478"/>
    <n v="2"/>
    <n v="624"/>
    <x v="15"/>
    <s v="0444 0913 0554"/>
    <n v="20"/>
    <s v="F"/>
    <s v="H"/>
    <n v="502"/>
    <s v="MULTI-UNIT DWELLING (APARTMENT, DUPLEX, ETC)"/>
    <n v="400"/>
    <s v="STRONG-ARM (HANDS, FIST, FEET OR BODILY FORCE)"/>
    <s v="AO"/>
    <s v="Adult Other"/>
    <n v="624"/>
    <m/>
    <m/>
    <m/>
    <s v="3300    WHITTIER                     BL"/>
    <m/>
    <n v="34.029000000000003"/>
    <n v="-118.2037"/>
  </r>
  <r>
    <n v="200207246"/>
    <d v="2020-03-03T00:00:00"/>
    <x v="38"/>
    <n v="1045"/>
    <n v="2"/>
    <x v="5"/>
    <n v="239"/>
    <n v="2"/>
    <n v="626"/>
    <x v="10"/>
    <s v="1218 2000 0416 1601 1309 0913"/>
    <n v="26"/>
    <s v="F"/>
    <s v="H"/>
    <n v="122"/>
    <s v="VEHICLE, PASSENGER/TRUCK"/>
    <n v="400"/>
    <s v="STRONG-ARM (HANDS, FIST, FEET OR BODILY FORCE)"/>
    <s v="AO"/>
    <s v="Adult Other"/>
    <n v="626"/>
    <m/>
    <m/>
    <m/>
    <s v="TEMPLE"/>
    <s v="VICTOR"/>
    <n v="34.064100000000003"/>
    <n v="-118.252"/>
  </r>
  <r>
    <n v="201300820"/>
    <d v="2020-07-09T00:00:00"/>
    <x v="334"/>
    <n v="1800"/>
    <n v="13"/>
    <x v="6"/>
    <n v="1331"/>
    <n v="1"/>
    <n v="310"/>
    <x v="5"/>
    <s v="0344 0329"/>
    <n v="38"/>
    <s v="M"/>
    <s v="H"/>
    <n v="720"/>
    <s v="JUNIOR HIGH SCHOOL"/>
    <m/>
    <m/>
    <s v="IC"/>
    <s v="Invest Cont"/>
    <n v="310"/>
    <m/>
    <m/>
    <m/>
    <s v="100 W  30TH                         ST"/>
    <m/>
    <n v="34.021799999999999"/>
    <n v="-118.2706"/>
  </r>
  <r>
    <n v="201008651"/>
    <d v="2020-05-04T00:00:00"/>
    <x v="5"/>
    <n v="2055"/>
    <n v="10"/>
    <x v="11"/>
    <n v="1065"/>
    <n v="1"/>
    <n v="341"/>
    <x v="12"/>
    <s v="1822 0344"/>
    <n v="0"/>
    <s v="M"/>
    <s v="O"/>
    <n v="502"/>
    <s v="MULTI-UNIT DWELLING (APARTMENT, DUPLEX, ETC)"/>
    <m/>
    <m/>
    <s v="IC"/>
    <s v="Invest Cont"/>
    <n v="341"/>
    <m/>
    <m/>
    <m/>
    <s v="MARGATE"/>
    <s v="ENCINO"/>
    <n v="34.167499999999997"/>
    <n v="-118.5226"/>
  </r>
  <r>
    <n v="200214413"/>
    <d v="2020-08-30T00:00:00"/>
    <x v="103"/>
    <n v="1600"/>
    <n v="2"/>
    <x v="5"/>
    <n v="275"/>
    <n v="2"/>
    <n v="626"/>
    <x v="10"/>
    <s v="2000 0400 0329 0421 0448 1814 2007 1222 0913"/>
    <n v="28"/>
    <s v="M"/>
    <s v="B"/>
    <n v="505"/>
    <s v="MOTEL"/>
    <n v="400"/>
    <s v="STRONG-ARM (HANDS, FIST, FEET OR BODILY FORCE)"/>
    <s v="AO"/>
    <s v="Adult Other"/>
    <n v="626"/>
    <m/>
    <m/>
    <m/>
    <s v="1900 W  OLYMPIC                      BL"/>
    <m/>
    <n v="34.050800000000002"/>
    <n v="-118.2777"/>
  </r>
  <r>
    <n v="201107251"/>
    <d v="2020-03-12T00:00:00"/>
    <x v="71"/>
    <n v="1205"/>
    <n v="11"/>
    <x v="7"/>
    <n v="1124"/>
    <n v="2"/>
    <n v="740"/>
    <x v="21"/>
    <n v="329"/>
    <n v="0"/>
    <s v="M"/>
    <s v="O"/>
    <n v="108"/>
    <s v="PARKING LOT"/>
    <m/>
    <m/>
    <s v="IC"/>
    <s v="Invest Cont"/>
    <n v="740"/>
    <m/>
    <m/>
    <m/>
    <s v="3300 N  SAN FERNANDO                 RD"/>
    <m/>
    <n v="34.117800000000003"/>
    <n v="-118.2488"/>
  </r>
  <r>
    <n v="200710018"/>
    <d v="2020-05-31T00:00:00"/>
    <x v="156"/>
    <n v="1730"/>
    <n v="7"/>
    <x v="0"/>
    <n v="764"/>
    <n v="2"/>
    <n v="624"/>
    <x v="15"/>
    <s v="0400 0416"/>
    <n v="32"/>
    <s v="M"/>
    <s v="A"/>
    <n v="802"/>
    <s v="MUNICIPAL BUS LINE INCLUDES LADOT/DASH"/>
    <n v="400"/>
    <s v="STRONG-ARM (HANDS, FIST, FEET OR BODILY FORCE)"/>
    <s v="IC"/>
    <s v="Invest Cont"/>
    <n v="624"/>
    <m/>
    <m/>
    <m/>
    <s v="LA BREA"/>
    <s v="VENICE"/>
    <n v="34.046500000000002"/>
    <n v="-118.35550000000001"/>
  </r>
  <r>
    <n v="200915574"/>
    <d v="2020-10-06T00:00:00"/>
    <x v="186"/>
    <n v="1000"/>
    <n v="9"/>
    <x v="3"/>
    <n v="989"/>
    <n v="1"/>
    <n v="510"/>
    <x v="0"/>
    <m/>
    <n v="0"/>
    <m/>
    <m/>
    <n v="101"/>
    <s v="STREET"/>
    <m/>
    <m/>
    <s v="IC"/>
    <s v="Invest Cont"/>
    <n v="510"/>
    <m/>
    <m/>
    <m/>
    <s v="4500    WOODMAN                      AV"/>
    <m/>
    <n v="34.152999999999999"/>
    <n v="-118.4312"/>
  </r>
  <r>
    <n v="200407186"/>
    <d v="2020-03-22T00:00:00"/>
    <x v="146"/>
    <n v="1600"/>
    <n v="4"/>
    <x v="4"/>
    <n v="448"/>
    <n v="2"/>
    <n v="624"/>
    <x v="15"/>
    <s v="0400 0913 0416"/>
    <n v="24"/>
    <s v="M"/>
    <s v="H"/>
    <n v="104"/>
    <s v="DRIVEWAY"/>
    <n v="400"/>
    <s v="STRONG-ARM (HANDS, FIST, FEET OR BODILY FORCE)"/>
    <s v="AO"/>
    <s v="Adult Other"/>
    <n v="624"/>
    <m/>
    <m/>
    <m/>
    <s v="1500    RICARDO                      ST"/>
    <m/>
    <n v="34.060200000000002"/>
    <n v="-118.19799999999999"/>
  </r>
  <r>
    <n v="200607801"/>
    <d v="2020-03-12T00:00:00"/>
    <x v="87"/>
    <n v="2200"/>
    <n v="6"/>
    <x v="9"/>
    <n v="679"/>
    <n v="2"/>
    <n v="812"/>
    <x v="34"/>
    <s v="0522 1259 1801"/>
    <n v="15"/>
    <s v="F"/>
    <s v="H"/>
    <n v="501"/>
    <s v="SINGLE FAMILY DWELLING"/>
    <n v="400"/>
    <s v="STRONG-ARM (HANDS, FIST, FEET OR BODILY FORCE)"/>
    <s v="AA"/>
    <s v="Adult Arrest"/>
    <n v="812"/>
    <n v="860"/>
    <m/>
    <m/>
    <s v="900 N  ARDMORE                      AV"/>
    <m/>
    <n v="34.086300000000001"/>
    <n v="-118.3019"/>
  </r>
  <r>
    <n v="201218832"/>
    <d v="2020-08-19T00:00:00"/>
    <x v="137"/>
    <n v="730"/>
    <n v="12"/>
    <x v="8"/>
    <n v="1269"/>
    <n v="1"/>
    <n v="330"/>
    <x v="1"/>
    <s v="1300 0321 0344 1601 1822"/>
    <n v="50"/>
    <s v="M"/>
    <s v="H"/>
    <n v="704"/>
    <s v="ELEMENTARY SCHOOL"/>
    <m/>
    <m/>
    <s v="IC"/>
    <s v="Invest Cont"/>
    <n v="330"/>
    <m/>
    <m/>
    <m/>
    <s v="8500    TOWNE                        AV"/>
    <m/>
    <n v="33.960599999999999"/>
    <n v="-118.26730000000001"/>
  </r>
  <r>
    <n v="200511477"/>
    <d v="2020-07-06T00:00:00"/>
    <x v="298"/>
    <n v="1420"/>
    <n v="5"/>
    <x v="10"/>
    <n v="513"/>
    <n v="1"/>
    <n v="210"/>
    <x v="11"/>
    <s v="0945 0325 0344 0416 0209 1202 1402 0913 1236 2047"/>
    <n v="66"/>
    <s v="M"/>
    <s v="A"/>
    <n v="402"/>
    <s v="MARKET"/>
    <n v="400"/>
    <s v="STRONG-ARM (HANDS, FIST, FEET OR BODILY FORCE)"/>
    <s v="AA"/>
    <s v="Adult Arrest"/>
    <n v="210"/>
    <n v="998"/>
    <m/>
    <m/>
    <s v="25500    NORMANDIE                    AV"/>
    <m/>
    <n v="33.792499999999997"/>
    <n v="-118.2975"/>
  </r>
  <r>
    <n v="200313566"/>
    <d v="2020-07-01T00:00:00"/>
    <x v="234"/>
    <n v="2000"/>
    <n v="3"/>
    <x v="2"/>
    <n v="308"/>
    <n v="1"/>
    <n v="480"/>
    <x v="2"/>
    <s v="0344 1251 0397"/>
    <n v="24"/>
    <s v="M"/>
    <s v="W"/>
    <n v="502"/>
    <s v="MULTI-UNIT DWELLING (APARTMENT, DUPLEX, ETC)"/>
    <m/>
    <m/>
    <s v="IC"/>
    <s v="Invest Cont"/>
    <n v="480"/>
    <m/>
    <m/>
    <m/>
    <s v="900 W  23RD                         ST"/>
    <m/>
    <n v="34.0334"/>
    <n v="-118.2799"/>
  </r>
  <r>
    <n v="201205768"/>
    <d v="2020-01-25T00:00:00"/>
    <x v="227"/>
    <n v="1615"/>
    <n v="12"/>
    <x v="8"/>
    <n v="1269"/>
    <n v="2"/>
    <n v="626"/>
    <x v="10"/>
    <s v="2000 1813 0913 0416 0446 0417"/>
    <n v="23"/>
    <s v="F"/>
    <s v="O"/>
    <n v="501"/>
    <s v="SINGLE FAMILY DWELLING"/>
    <n v="400"/>
    <s v="STRONG-ARM (HANDS, FIST, FEET OR BODILY FORCE)"/>
    <s v="IC"/>
    <s v="Invest Cont"/>
    <n v="626"/>
    <m/>
    <m/>
    <m/>
    <s v="600 E  82ND                         ST"/>
    <m/>
    <n v="33.964700000000001"/>
    <n v="-118.2651"/>
  </r>
  <r>
    <n v="201115945"/>
    <d v="2020-11-21T00:00:00"/>
    <x v="351"/>
    <n v="1600"/>
    <n v="11"/>
    <x v="7"/>
    <n v="1145"/>
    <n v="2"/>
    <n v="745"/>
    <x v="9"/>
    <s v="0329 1402"/>
    <n v="72"/>
    <s v="M"/>
    <s v="W"/>
    <n v="502"/>
    <s v="MULTI-UNIT DWELLING (APARTMENT, DUPLEX, ETC)"/>
    <m/>
    <m/>
    <s v="IC"/>
    <s v="Invest Cont"/>
    <n v="745"/>
    <n v="998"/>
    <m/>
    <m/>
    <s v="2600    LOCKSLEY                     PL"/>
    <m/>
    <n v="34.105400000000003"/>
    <n v="-118.2586"/>
  </r>
  <r>
    <n v="200513850"/>
    <d v="2020-09-07T00:00:00"/>
    <x v="201"/>
    <n v="927"/>
    <n v="5"/>
    <x v="10"/>
    <n v="529"/>
    <n v="1"/>
    <n v="761"/>
    <x v="35"/>
    <s v="2004 1822 0917 0334 0444 0400"/>
    <n v="62"/>
    <s v="M"/>
    <s v="W"/>
    <n v="517"/>
    <s v="MISSIONS/SHELTERS"/>
    <n v="200"/>
    <s v="KNIFE WITH BLADE 6INCHES OR LESS"/>
    <s v="IC"/>
    <s v="Invest Cont"/>
    <n v="761"/>
    <m/>
    <m/>
    <m/>
    <s v="500    BROAD                        AV"/>
    <m/>
    <n v="33.775599999999997"/>
    <n v="-118.2608"/>
  </r>
  <r>
    <n v="201111954"/>
    <d v="2020-07-29T00:00:00"/>
    <x v="31"/>
    <n v="400"/>
    <n v="11"/>
    <x v="7"/>
    <n v="1134"/>
    <n v="2"/>
    <n v="626"/>
    <x v="10"/>
    <s v="2000 0400 0416 1814 0913"/>
    <n v="46"/>
    <s v="M"/>
    <s v="H"/>
    <n v="101"/>
    <s v="STREET"/>
    <n v="400"/>
    <s v="STRONG-ARM (HANDS, FIST, FEET OR BODILY FORCE)"/>
    <s v="AO"/>
    <s v="Adult Other"/>
    <n v="626"/>
    <m/>
    <m/>
    <m/>
    <s v="3100    VERDUGO                      RD"/>
    <m/>
    <n v="34.107300000000002"/>
    <n v="-118.2376"/>
  </r>
  <r>
    <n v="200809989"/>
    <d v="2020-05-27T00:00:00"/>
    <x v="251"/>
    <n v="1730"/>
    <n v="8"/>
    <x v="12"/>
    <n v="805"/>
    <n v="1"/>
    <n v="520"/>
    <x v="25"/>
    <n v="1501"/>
    <n v="73"/>
    <s v="M"/>
    <s v="W"/>
    <n v="101"/>
    <s v="STREET"/>
    <n v="500"/>
    <s v="UNKNOWN WEAPON/OTHER WEAPON"/>
    <s v="IC"/>
    <s v="Invest Cont"/>
    <n v="520"/>
    <m/>
    <m/>
    <m/>
    <s v="900    LINDA FLORA                  DR"/>
    <m/>
    <n v="34.084800000000001"/>
    <n v="-118.46429999999999"/>
  </r>
  <r>
    <n v="200617035"/>
    <d v="2020-10-22T00:00:00"/>
    <x v="167"/>
    <n v="800"/>
    <n v="6"/>
    <x v="9"/>
    <n v="636"/>
    <n v="1"/>
    <n v="330"/>
    <x v="1"/>
    <s v="1300 1609 1822 0344"/>
    <n v="34"/>
    <s v="F"/>
    <s v="H"/>
    <n v="122"/>
    <s v="VEHICLE, PASSENGER/TRUCK"/>
    <m/>
    <m/>
    <s v="IC"/>
    <s v="Invest Cont"/>
    <n v="330"/>
    <m/>
    <m/>
    <m/>
    <s v="1800    IVAR                         AV"/>
    <m/>
    <n v="34.103900000000003"/>
    <n v="-118.3282"/>
  </r>
  <r>
    <n v="200713617"/>
    <d v="2020-09-07T00:00:00"/>
    <x v="201"/>
    <n v="830"/>
    <n v="7"/>
    <x v="0"/>
    <n v="745"/>
    <n v="2"/>
    <n v="886"/>
    <x v="45"/>
    <s v="0919 0329 1501"/>
    <n v="21"/>
    <s v="M"/>
    <s v="W"/>
    <n v="501"/>
    <s v="SINGLE FAMILY DWELLING"/>
    <n v="400"/>
    <s v="STRONG-ARM (HANDS, FIST, FEET OR BODILY FORCE)"/>
    <s v="IC"/>
    <s v="Invest Cont"/>
    <n v="886"/>
    <m/>
    <m/>
    <m/>
    <s v="1100 S  CLOVERDALE                   AV"/>
    <m/>
    <n v="34.0535"/>
    <n v="-118.34950000000001"/>
  </r>
  <r>
    <n v="200409509"/>
    <d v="2020-06-05T00:00:00"/>
    <x v="150"/>
    <n v="147"/>
    <n v="4"/>
    <x v="4"/>
    <n v="497"/>
    <n v="2"/>
    <n v="626"/>
    <x v="10"/>
    <s v="0913 1814 2000 0416"/>
    <n v="29"/>
    <s v="F"/>
    <s v="B"/>
    <n v="301"/>
    <s v="GAS STATION"/>
    <n v="400"/>
    <s v="STRONG-ARM (HANDS, FIST, FEET OR BODILY FORCE)"/>
    <s v="AA"/>
    <s v="Adult Arrest"/>
    <n v="626"/>
    <m/>
    <m/>
    <m/>
    <s v="1400 S  SOTO                         ST"/>
    <m/>
    <n v="34.024299999999997"/>
    <n v="-118.21980000000001"/>
  </r>
  <r>
    <n v="200305707"/>
    <d v="2020-01-29T00:00:00"/>
    <x v="356"/>
    <n v="1415"/>
    <n v="3"/>
    <x v="2"/>
    <n v="357"/>
    <n v="1"/>
    <n v="510"/>
    <x v="0"/>
    <m/>
    <n v="0"/>
    <m/>
    <m/>
    <n v="101"/>
    <s v="STREET"/>
    <m/>
    <m/>
    <s v="IC"/>
    <s v="Invest Cont"/>
    <n v="510"/>
    <m/>
    <m/>
    <m/>
    <s v="35TH"/>
    <s v="VERMONT"/>
    <n v="34.021900000000002"/>
    <n v="-118.2959"/>
  </r>
  <r>
    <n v="200120124"/>
    <d v="2020-10-28T00:00:00"/>
    <x v="147"/>
    <n v="30"/>
    <n v="1"/>
    <x v="1"/>
    <n v="162"/>
    <n v="1"/>
    <n v="310"/>
    <x v="5"/>
    <s v="1609 0344 0325 1822 0375 1414 0342"/>
    <n v="0"/>
    <s v="X"/>
    <s v="X"/>
    <n v="401"/>
    <s v="MINI-MART"/>
    <n v="500"/>
    <s v="UNKNOWN WEAPON/OTHER WEAPON"/>
    <s v="IC"/>
    <s v="Invest Cont"/>
    <n v="310"/>
    <m/>
    <m/>
    <m/>
    <s v="500 W  7TH                          ST"/>
    <m/>
    <n v="34.046599999999998"/>
    <n v="-118.2555"/>
  </r>
  <r>
    <n v="200310812"/>
    <d v="2020-05-04T00:00:00"/>
    <x v="86"/>
    <n v="2200"/>
    <n v="3"/>
    <x v="2"/>
    <n v="353"/>
    <n v="1"/>
    <n v="510"/>
    <x v="0"/>
    <m/>
    <n v="0"/>
    <m/>
    <m/>
    <n v="101"/>
    <s v="STREET"/>
    <m/>
    <m/>
    <s v="IC"/>
    <s v="Invest Cont"/>
    <n v="510"/>
    <m/>
    <m/>
    <m/>
    <s v="3500 S  MUIRFIELD                    RD"/>
    <m/>
    <n v="34.023400000000002"/>
    <n v="-118.34220000000001"/>
  </r>
  <r>
    <n v="200917773"/>
    <d v="2020-11-28T00:00:00"/>
    <x v="29"/>
    <n v="1125"/>
    <n v="9"/>
    <x v="3"/>
    <n v="985"/>
    <n v="1"/>
    <n v="343"/>
    <x v="3"/>
    <s v="1420 0325"/>
    <n v="38"/>
    <s v="F"/>
    <s v="O"/>
    <n v="409"/>
    <s v="BEAUTY SUPPLY STORE"/>
    <m/>
    <m/>
    <s v="IC"/>
    <s v="Invest Cont"/>
    <n v="343"/>
    <m/>
    <m/>
    <m/>
    <s v="4500    VAN NUYS                     BL"/>
    <m/>
    <n v="34.153100000000002"/>
    <n v="-118.4487"/>
  </r>
  <r>
    <n v="200610120"/>
    <d v="2020-05-11T00:00:00"/>
    <x v="63"/>
    <n v="1240"/>
    <n v="6"/>
    <x v="9"/>
    <n v="627"/>
    <n v="2"/>
    <n v="624"/>
    <x v="15"/>
    <s v="0400 0447 0416 1300 1822"/>
    <n v="53"/>
    <s v="M"/>
    <s v="W"/>
    <n v="501"/>
    <s v="SINGLE FAMILY DWELLING"/>
    <n v="500"/>
    <s v="UNKNOWN WEAPON/OTHER WEAPON"/>
    <s v="AA"/>
    <s v="Adult Arrest"/>
    <n v="624"/>
    <m/>
    <m/>
    <m/>
    <s v="2500    DEARBORN                     DR"/>
    <m/>
    <n v="34.113700000000001"/>
    <n v="-118.32340000000001"/>
  </r>
  <r>
    <n v="200810674"/>
    <d v="2020-06-15T00:00:00"/>
    <x v="85"/>
    <n v="2230"/>
    <n v="8"/>
    <x v="12"/>
    <n v="849"/>
    <n v="1"/>
    <n v="230"/>
    <x v="13"/>
    <s v="0913 1810 0400 0448 0408"/>
    <n v="28"/>
    <s v="M"/>
    <s v="W"/>
    <n v="501"/>
    <s v="SINGLE FAMILY DWELLING"/>
    <n v="400"/>
    <s v="STRONG-ARM (HANDS, FIST, FEET OR BODILY FORCE)"/>
    <s v="AO"/>
    <s v="Adult Other"/>
    <n v="230"/>
    <m/>
    <m/>
    <m/>
    <s v="900 S  BEDFORD                      ST"/>
    <m/>
    <n v="34.059399999999997"/>
    <n v="-118.38039999999999"/>
  </r>
  <r>
    <n v="201214964"/>
    <d v="2020-06-19T00:00:00"/>
    <x v="339"/>
    <n v="500"/>
    <n v="12"/>
    <x v="8"/>
    <n v="1255"/>
    <n v="1"/>
    <n v="330"/>
    <x v="1"/>
    <s v="0344 0329 1609 1307"/>
    <n v="38"/>
    <s v="F"/>
    <s v="H"/>
    <n v="101"/>
    <s v="STREET"/>
    <m/>
    <m/>
    <s v="IC"/>
    <s v="Invest Cont"/>
    <n v="330"/>
    <m/>
    <m/>
    <m/>
    <s v="76TH                         ST"/>
    <s v="VERMONT                      AV"/>
    <n v="33.9711"/>
    <n v="-118.29179999999999"/>
  </r>
  <r>
    <n v="200408898"/>
    <d v="2020-05-16T00:00:00"/>
    <x v="112"/>
    <n v="2300"/>
    <n v="4"/>
    <x v="4"/>
    <n v="459"/>
    <n v="1"/>
    <n v="510"/>
    <x v="0"/>
    <m/>
    <n v="0"/>
    <m/>
    <m/>
    <n v="101"/>
    <s v="STREET"/>
    <m/>
    <m/>
    <s v="IC"/>
    <s v="Invest Cont"/>
    <n v="510"/>
    <m/>
    <m/>
    <m/>
    <s v="3000    EAST SIDE                    BL"/>
    <m/>
    <n v="34.045000000000002"/>
    <n v="-118.1956"/>
  </r>
  <r>
    <n v="200412549"/>
    <d v="2020-09-08T00:00:00"/>
    <x v="256"/>
    <n v="1700"/>
    <n v="4"/>
    <x v="4"/>
    <n v="439"/>
    <n v="1"/>
    <n v="420"/>
    <x v="33"/>
    <n v="344"/>
    <n v="21"/>
    <s v="M"/>
    <s v="H"/>
    <n v="101"/>
    <s v="STREET"/>
    <m/>
    <m/>
    <s v="IC"/>
    <s v="Invest Cont"/>
    <n v="420"/>
    <m/>
    <m/>
    <m/>
    <s v="1900 N  MARIANNA                     AV"/>
    <m/>
    <n v="34.063499999999998"/>
    <n v="-118.17910000000001"/>
  </r>
  <r>
    <n v="200811553"/>
    <d v="2020-07-06T00:00:00"/>
    <x v="298"/>
    <n v="2315"/>
    <n v="8"/>
    <x v="12"/>
    <n v="847"/>
    <n v="1"/>
    <n v="230"/>
    <x v="13"/>
    <s v="0450 1822 1310 1100 1402"/>
    <n v="19"/>
    <s v="M"/>
    <s v="B"/>
    <n v="102"/>
    <s v="SIDEWALK"/>
    <n v="106"/>
    <s v="UNKNOWN FIREARM"/>
    <s v="IC"/>
    <s v="Invest Cont"/>
    <n v="230"/>
    <n v="998"/>
    <m/>
    <m/>
    <s v="BELLWOOD                     AV"/>
    <s v="OLYMPIC                      BL"/>
    <n v="34.051699999999997"/>
    <n v="-118.41840000000001"/>
  </r>
  <r>
    <n v="200317116"/>
    <d v="2020-09-10T00:00:00"/>
    <x v="238"/>
    <n v="1351"/>
    <n v="3"/>
    <x v="2"/>
    <n v="329"/>
    <n v="1"/>
    <n v="510"/>
    <x v="0"/>
    <m/>
    <n v="0"/>
    <m/>
    <m/>
    <n v="108"/>
    <s v="PARKING LOT"/>
    <m/>
    <m/>
    <s v="IC"/>
    <s v="Invest Cont"/>
    <n v="510"/>
    <m/>
    <m/>
    <m/>
    <s v="3300 S  FIGUEROA                     ST"/>
    <m/>
    <n v="34.022500000000001"/>
    <n v="-118.2796"/>
  </r>
  <r>
    <n v="201011737"/>
    <d v="2020-08-06T00:00:00"/>
    <x v="268"/>
    <n v="100"/>
    <n v="10"/>
    <x v="11"/>
    <n v="1039"/>
    <n v="1"/>
    <n v="510"/>
    <x v="0"/>
    <m/>
    <n v="0"/>
    <m/>
    <m/>
    <n v="101"/>
    <s v="STREET"/>
    <m/>
    <m/>
    <s v="IC"/>
    <s v="Invest Cont"/>
    <n v="510"/>
    <m/>
    <m/>
    <m/>
    <s v="15700    VANOWEN                      ST"/>
    <m/>
    <n v="34.193899999999999"/>
    <n v="-118.4756"/>
  </r>
  <r>
    <n v="200119779"/>
    <d v="2020-10-21T00:00:00"/>
    <x v="211"/>
    <n v="1915"/>
    <n v="1"/>
    <x v="1"/>
    <n v="185"/>
    <n v="1"/>
    <n v="440"/>
    <x v="20"/>
    <n v="325"/>
    <n v="0"/>
    <s v="X"/>
    <s v="X"/>
    <n v="203"/>
    <s v="OTHER BUSINESS"/>
    <m/>
    <m/>
    <s v="IC"/>
    <s v="Invest Cont"/>
    <n v="440"/>
    <m/>
    <m/>
    <m/>
    <s v="900 S  SANTEE                       ST"/>
    <m/>
    <n v="34.039700000000003"/>
    <n v="-118.2538"/>
  </r>
  <r>
    <n v="200909325"/>
    <d v="2020-05-05T00:00:00"/>
    <x v="5"/>
    <n v="1200"/>
    <n v="9"/>
    <x v="3"/>
    <n v="937"/>
    <n v="2"/>
    <n v="627"/>
    <x v="43"/>
    <s v="0416 0553"/>
    <n v="15"/>
    <s v="F"/>
    <s v="H"/>
    <n v="502"/>
    <s v="MULTI-UNIT DWELLING (APARTMENT, DUPLEX, ETC)"/>
    <n v="308"/>
    <s v="STICK"/>
    <s v="AA"/>
    <s v="Adult Arrest"/>
    <n v="627"/>
    <m/>
    <m/>
    <m/>
    <s v="6300    COLBATH                      AV"/>
    <m/>
    <n v="34.185000000000002"/>
    <n v="-118.4367"/>
  </r>
  <r>
    <n v="200321947"/>
    <d v="2020-12-19T00:00:00"/>
    <x v="236"/>
    <n v="1601"/>
    <n v="3"/>
    <x v="2"/>
    <n v="361"/>
    <n v="1"/>
    <n v="251"/>
    <x v="55"/>
    <s v="1822 1309 0329 0342 0450"/>
    <n v="43"/>
    <s v="F"/>
    <s v="H"/>
    <n v="502"/>
    <s v="MULTI-UNIT DWELLING (APARTMENT, DUPLEX, ETC)"/>
    <n v="109"/>
    <s v="SEMI-AUTOMATIC PISTOL"/>
    <s v="IC"/>
    <s v="Invest Cont"/>
    <n v="251"/>
    <m/>
    <m/>
    <m/>
    <s v="3900    STEVELY                      AV"/>
    <m/>
    <n v="34.015900000000002"/>
    <n v="-118.3536"/>
  </r>
  <r>
    <n v="201015495"/>
    <d v="2020-11-28T00:00:00"/>
    <x v="29"/>
    <n v="2200"/>
    <n v="10"/>
    <x v="11"/>
    <n v="1067"/>
    <n v="2"/>
    <n v="740"/>
    <x v="21"/>
    <s v="1236 1822 0329 1414"/>
    <n v="0"/>
    <s v="M"/>
    <s v="W"/>
    <n v="205"/>
    <s v="GUN/SPORTING GOODS"/>
    <m/>
    <m/>
    <s v="IC"/>
    <s v="Invest Cont"/>
    <n v="740"/>
    <m/>
    <m/>
    <m/>
    <s v="17000    VENTURA                      BL"/>
    <m/>
    <n v="34.165999999999997"/>
    <n v="-118.5095"/>
  </r>
  <r>
    <n v="200304530"/>
    <d v="2020-01-10T00:00:00"/>
    <x v="132"/>
    <n v="530"/>
    <n v="3"/>
    <x v="2"/>
    <n v="392"/>
    <n v="2"/>
    <n v="624"/>
    <x v="15"/>
    <s v="0416 1202 0360"/>
    <n v="62"/>
    <s v="M"/>
    <s v="B"/>
    <n v="501"/>
    <s v="SINGLE FAMILY DWELLING"/>
    <n v="400"/>
    <s v="STRONG-ARM (HANDS, FIST, FEET OR BODILY FORCE)"/>
    <s v="AO"/>
    <s v="Adult Other"/>
    <n v="624"/>
    <m/>
    <m/>
    <m/>
    <s v="4800    7TH                          AV"/>
    <m/>
    <n v="34"/>
    <n v="-118.32470000000001"/>
  </r>
  <r>
    <n v="200808260"/>
    <d v="2020-04-13T00:00:00"/>
    <x v="292"/>
    <n v="1740"/>
    <n v="8"/>
    <x v="12"/>
    <n v="857"/>
    <n v="1"/>
    <n v="442"/>
    <x v="16"/>
    <s v="0344 0325 1822 2028 0104"/>
    <n v="27"/>
    <s v="M"/>
    <s v="H"/>
    <n v="402"/>
    <s v="MARKET"/>
    <m/>
    <m/>
    <s v="AO"/>
    <s v="Adult Other"/>
    <n v="442"/>
    <m/>
    <m/>
    <m/>
    <s v="9600 W  PICO                         BL"/>
    <m/>
    <n v="34.055199999999999"/>
    <n v="-118.39790000000001"/>
  </r>
  <r>
    <n v="200404040"/>
    <d v="2020-01-02T00:00:00"/>
    <x v="205"/>
    <n v="5"/>
    <n v="4"/>
    <x v="4"/>
    <n v="477"/>
    <n v="2"/>
    <n v="624"/>
    <x v="15"/>
    <s v="0400 0416 0361 0913"/>
    <n v="51"/>
    <s v="F"/>
    <s v="H"/>
    <n v="501"/>
    <s v="SINGLE FAMILY DWELLING"/>
    <n v="400"/>
    <s v="STRONG-ARM (HANDS, FIST, FEET OR BODILY FORCE)"/>
    <s v="IC"/>
    <s v="Invest Cont"/>
    <n v="624"/>
    <m/>
    <m/>
    <m/>
    <s v="900 S  CAMULOUS                     ST"/>
    <m/>
    <n v="34.032200000000003"/>
    <n v="-118.21169999999999"/>
  </r>
  <r>
    <n v="200118533"/>
    <d v="2020-09-25T00:00:00"/>
    <x v="16"/>
    <n v="1130"/>
    <n v="1"/>
    <x v="1"/>
    <n v="161"/>
    <n v="1"/>
    <n v="330"/>
    <x v="1"/>
    <s v="0344 1307 1609 0329 1822"/>
    <n v="30"/>
    <s v="M"/>
    <s v="W"/>
    <n v="108"/>
    <s v="PARKING LOT"/>
    <m/>
    <m/>
    <s v="IC"/>
    <s v="Invest Cont"/>
    <n v="330"/>
    <m/>
    <m/>
    <m/>
    <s v="800    FRANCISCO                    ST"/>
    <m/>
    <n v="34.047699999999999"/>
    <n v="-118.2637"/>
  </r>
  <r>
    <n v="200113212"/>
    <d v="2020-06-10T00:00:00"/>
    <x v="20"/>
    <n v="1830"/>
    <n v="1"/>
    <x v="1"/>
    <n v="174"/>
    <n v="1"/>
    <n v="310"/>
    <x v="5"/>
    <s v="1606 0344 1822 1420"/>
    <n v="0"/>
    <s v="X"/>
    <s v="X"/>
    <n v="702"/>
    <s v="OFFICE BUILDING/OFFICE"/>
    <m/>
    <m/>
    <s v="IC"/>
    <s v="Invest Cont"/>
    <n v="310"/>
    <m/>
    <m/>
    <m/>
    <s v="700 S  LOS ANGELES                  ST"/>
    <m/>
    <n v="34.0426"/>
    <n v="-118.25279999999999"/>
  </r>
  <r>
    <n v="200809716"/>
    <d v="2020-05-21T00:00:00"/>
    <x v="62"/>
    <n v="2000"/>
    <n v="8"/>
    <x v="12"/>
    <n v="806"/>
    <n v="2"/>
    <n v="946"/>
    <x v="8"/>
    <s v="1822 0321 1300"/>
    <n v="61"/>
    <s v="F"/>
    <s v="W"/>
    <n v="104"/>
    <s v="DRIVEWAY"/>
    <m/>
    <m/>
    <s v="IC"/>
    <s v="Invest Cont"/>
    <n v="946"/>
    <m/>
    <m/>
    <m/>
    <s v="2900    ROSCOMARE                    RD"/>
    <m/>
    <n v="34.127200000000002"/>
    <n v="-118.4671"/>
  </r>
  <r>
    <n v="200114876"/>
    <d v="2020-07-15T00:00:00"/>
    <x v="179"/>
    <n v="200"/>
    <n v="1"/>
    <x v="1"/>
    <n v="158"/>
    <n v="1"/>
    <n v="310"/>
    <x v="5"/>
    <s v="0344 0329 1822 1601"/>
    <n v="49"/>
    <s v="M"/>
    <s v="W"/>
    <n v="210"/>
    <s v="RESTAURANT/FAST FOOD"/>
    <m/>
    <m/>
    <s v="IC"/>
    <s v="Invest Cont"/>
    <n v="310"/>
    <m/>
    <m/>
    <m/>
    <s v="600 S  CENTRAL                      AV"/>
    <m/>
    <n v="34.0381"/>
    <n v="-118.2401"/>
  </r>
  <r>
    <n v="201115299"/>
    <d v="2020-10-31T00:00:00"/>
    <x v="297"/>
    <n v="1141"/>
    <n v="11"/>
    <x v="7"/>
    <n v="1112"/>
    <n v="1"/>
    <n v="648"/>
    <x v="4"/>
    <n v="1501"/>
    <n v="0"/>
    <s v="X"/>
    <s v="X"/>
    <n v="110"/>
    <s v="FREEWAY"/>
    <n v="506"/>
    <s v="FIRE"/>
    <s v="IC"/>
    <s v="Invest Cont"/>
    <n v="648"/>
    <m/>
    <m/>
    <m/>
    <s v="02800    DELEVAN                      DR"/>
    <m/>
    <n v="34.1267"/>
    <n v="-118.2276"/>
  </r>
  <r>
    <n v="200119418"/>
    <d v="2020-10-11T00:00:00"/>
    <x v="155"/>
    <n v="2107"/>
    <n v="1"/>
    <x v="1"/>
    <n v="182"/>
    <n v="1"/>
    <n v="231"/>
    <x v="51"/>
    <s v="1212 0917 0447 0416 1822 1420"/>
    <n v="0"/>
    <s v="X"/>
    <s v="X"/>
    <n v="101"/>
    <s v="STREET"/>
    <n v="212"/>
    <s v="BOTTLE"/>
    <s v="IC"/>
    <s v="Invest Cont"/>
    <n v="231"/>
    <m/>
    <m/>
    <m/>
    <s v="FIGUEROA                     ST"/>
    <s v="12TH"/>
    <n v="34.041899999999998"/>
    <n v="-118.26690000000001"/>
  </r>
  <r>
    <n v="201211296"/>
    <d v="2020-04-21T00:00:00"/>
    <x v="208"/>
    <n v="2100"/>
    <n v="12"/>
    <x v="8"/>
    <n v="1219"/>
    <n v="1"/>
    <n v="510"/>
    <x v="0"/>
    <m/>
    <n v="0"/>
    <m/>
    <m/>
    <n v="101"/>
    <s v="STREET"/>
    <m/>
    <m/>
    <s v="IC"/>
    <s v="Invest Cont"/>
    <n v="510"/>
    <m/>
    <m/>
    <m/>
    <s v="5500 S  FIGUEROA                     ST"/>
    <m/>
    <n v="33.992400000000004"/>
    <n v="-118.28270000000001"/>
  </r>
  <r>
    <n v="200710368"/>
    <d v="2020-06-12T00:00:00"/>
    <x v="14"/>
    <n v="1500"/>
    <n v="7"/>
    <x v="0"/>
    <n v="702"/>
    <n v="1"/>
    <n v="310"/>
    <x v="5"/>
    <s v="1822 0601 1609 0325 0344"/>
    <n v="39"/>
    <s v="F"/>
    <s v="O"/>
    <n v="203"/>
    <s v="OTHER BUSINESS"/>
    <m/>
    <m/>
    <s v="IC"/>
    <s v="Invest Cont"/>
    <n v="310"/>
    <m/>
    <m/>
    <m/>
    <s v="7600 W  MELROSE                      AV"/>
    <m/>
    <n v="34.0837"/>
    <n v="-118.3553"/>
  </r>
  <r>
    <n v="200217254"/>
    <d v="2020-11-10T00:00:00"/>
    <x v="2"/>
    <n v="343"/>
    <n v="2"/>
    <x v="5"/>
    <n v="211"/>
    <n v="1"/>
    <n v="440"/>
    <x v="20"/>
    <s v="0344 0394"/>
    <n v="30"/>
    <s v="M"/>
    <s v="W"/>
    <n v="102"/>
    <s v="SIDEWALK"/>
    <m/>
    <m/>
    <s v="IC"/>
    <s v="Invest Cont"/>
    <n v="440"/>
    <m/>
    <m/>
    <m/>
    <s v="500 N  KENMORE                      AV"/>
    <m/>
    <n v="34.079000000000001"/>
    <n v="-118.2966"/>
  </r>
  <r>
    <n v="200322478"/>
    <d v="2020-12-31T00:00:00"/>
    <x v="181"/>
    <n v="1000"/>
    <n v="3"/>
    <x v="2"/>
    <n v="375"/>
    <n v="1"/>
    <n v="510"/>
    <x v="0"/>
    <m/>
    <n v="0"/>
    <m/>
    <m/>
    <n v="101"/>
    <s v="STREET"/>
    <m/>
    <m/>
    <s v="AA"/>
    <s v="Adult Arrest"/>
    <n v="510"/>
    <m/>
    <m/>
    <m/>
    <s v="WILTON                       PL"/>
    <s v="39TH                         PL"/>
    <n v="34.0137"/>
    <n v="-118.3152"/>
  </r>
  <r>
    <n v="200905807"/>
    <d v="2020-02-10T00:00:00"/>
    <x v="310"/>
    <n v="920"/>
    <n v="9"/>
    <x v="3"/>
    <n v="914"/>
    <n v="2"/>
    <n v="626"/>
    <x v="10"/>
    <s v="2000 0416"/>
    <n v="27"/>
    <s v="M"/>
    <s v="W"/>
    <n v="502"/>
    <s v="MULTI-UNIT DWELLING (APARTMENT, DUPLEX, ETC)"/>
    <n v="400"/>
    <s v="STRONG-ARM (HANDS, FIST, FEET OR BODILY FORCE)"/>
    <s v="AO"/>
    <s v="Adult Other"/>
    <n v="626"/>
    <m/>
    <m/>
    <m/>
    <s v="14500    HARTLAND                     ST"/>
    <m/>
    <n v="34.1952"/>
    <n v="-118.4487"/>
  </r>
  <r>
    <n v="201209354"/>
    <d v="2020-03-17T00:00:00"/>
    <x v="364"/>
    <n v="1900"/>
    <n v="12"/>
    <x v="8"/>
    <n v="1273"/>
    <n v="1"/>
    <n v="440"/>
    <x v="20"/>
    <s v="1202 0344"/>
    <n v="65"/>
    <s v="F"/>
    <s v="H"/>
    <n v="402"/>
    <s v="MARKET"/>
    <m/>
    <m/>
    <s v="IC"/>
    <s v="Invest Cont"/>
    <n v="440"/>
    <m/>
    <m/>
    <m/>
    <s v="8800 S  WESTERN                      AV"/>
    <m/>
    <n v="33.958199999999998"/>
    <n v="-118.309"/>
  </r>
  <r>
    <n v="200808166"/>
    <d v="2020-04-09T00:00:00"/>
    <x v="296"/>
    <n v="400"/>
    <n v="8"/>
    <x v="12"/>
    <n v="855"/>
    <n v="1"/>
    <n v="440"/>
    <x v="20"/>
    <s v="0327 0326 1822 0344 0202 0216 1309"/>
    <n v="0"/>
    <s v="X"/>
    <s v="X"/>
    <n v="725"/>
    <s v="GOVERNMENT FACILITY (FEDERAL,STATE, COUNTY &amp; CITY)"/>
    <m/>
    <m/>
    <s v="IC"/>
    <s v="Invest Cont"/>
    <n v="440"/>
    <m/>
    <m/>
    <m/>
    <s v="1400 S  SEPULVEDA                    BL"/>
    <m/>
    <n v="34.052399999999999"/>
    <n v="-118.44840000000001"/>
  </r>
  <r>
    <n v="200610044"/>
    <d v="2020-05-09T00:00:00"/>
    <x v="143"/>
    <n v="1700"/>
    <n v="6"/>
    <x v="9"/>
    <n v="678"/>
    <n v="2"/>
    <n v="901"/>
    <x v="19"/>
    <s v="2004 2038"/>
    <n v="48"/>
    <s v="F"/>
    <s v="H"/>
    <n v="502"/>
    <s v="MULTI-UNIT DWELLING (APARTMENT, DUPLEX, ETC)"/>
    <m/>
    <m/>
    <s v="AO"/>
    <s v="Adult Other"/>
    <n v="901"/>
    <m/>
    <m/>
    <m/>
    <s v="700 N  KINGSLEY                     DR"/>
    <m/>
    <n v="34.083500000000001"/>
    <n v="-118.3028"/>
  </r>
  <r>
    <n v="200512773"/>
    <d v="2020-08-08T00:00:00"/>
    <x v="235"/>
    <n v="430"/>
    <n v="5"/>
    <x v="10"/>
    <n v="555"/>
    <n v="1"/>
    <n v="310"/>
    <x v="5"/>
    <s v="0202 0344 1300"/>
    <n v="55"/>
    <s v="F"/>
    <s v="B"/>
    <n v="707"/>
    <s v="GARAGE/CARPORT"/>
    <m/>
    <m/>
    <s v="IC"/>
    <s v="Invest Cont"/>
    <n v="310"/>
    <m/>
    <m/>
    <m/>
    <s v="800 W  SEPULVEDA                    ST"/>
    <m/>
    <n v="33.745600000000003"/>
    <n v="-118.2945"/>
  </r>
  <r>
    <n v="200309269"/>
    <d v="2020-03-31T00:00:00"/>
    <x v="13"/>
    <n v="1600"/>
    <n v="3"/>
    <x v="2"/>
    <n v="318"/>
    <n v="1"/>
    <n v="330"/>
    <x v="1"/>
    <s v="0329 0344 1300 1612"/>
    <n v="34"/>
    <s v="M"/>
    <s v="H"/>
    <n v="101"/>
    <s v="STREET"/>
    <m/>
    <m/>
    <s v="IC"/>
    <s v="Invest Cont"/>
    <n v="330"/>
    <m/>
    <m/>
    <m/>
    <s v="1400 W  23RD                         ST"/>
    <m/>
    <n v="34.035200000000003"/>
    <n v="-118.289"/>
  </r>
  <r>
    <n v="200513125"/>
    <d v="2020-08-06T00:00:00"/>
    <x v="115"/>
    <n v="2025"/>
    <n v="5"/>
    <x v="10"/>
    <n v="522"/>
    <n v="2"/>
    <n v="624"/>
    <x v="15"/>
    <s v="0446 1309 1822 0416"/>
    <n v="23"/>
    <s v="M"/>
    <s v="H"/>
    <n v="502"/>
    <s v="MULTI-UNIT DWELLING (APARTMENT, DUPLEX, ETC)"/>
    <n v="400"/>
    <s v="STRONG-ARM (HANDS, FIST, FEET OR BODILY FORCE)"/>
    <s v="AA"/>
    <s v="Adult Arrest"/>
    <n v="624"/>
    <m/>
    <m/>
    <m/>
    <s v="900 N  WILMINGTON                   BL"/>
    <m/>
    <n v="33.780799999999999"/>
    <n v="-118.2743"/>
  </r>
  <r>
    <n v="200705716"/>
    <d v="2020-02-05T00:00:00"/>
    <x v="134"/>
    <n v="1830"/>
    <n v="7"/>
    <x v="0"/>
    <n v="783"/>
    <n v="2"/>
    <n v="930"/>
    <x v="30"/>
    <n v="421"/>
    <n v="66"/>
    <s v="M"/>
    <s v="B"/>
    <n v="502"/>
    <s v="MULTI-UNIT DWELLING (APARTMENT, DUPLEX, ETC)"/>
    <n v="511"/>
    <s v="VERBAL THREAT"/>
    <s v="IC"/>
    <s v="Invest Cont"/>
    <n v="930"/>
    <m/>
    <m/>
    <m/>
    <s v="5100 W  20TH                         ST"/>
    <m/>
    <n v="34.040500000000002"/>
    <n v="-118.3548"/>
  </r>
  <r>
    <n v="200518366"/>
    <d v="2020-12-30T00:00:00"/>
    <x v="340"/>
    <n v="930"/>
    <n v="5"/>
    <x v="10"/>
    <n v="526"/>
    <n v="1"/>
    <n v="510"/>
    <x v="0"/>
    <m/>
    <n v="0"/>
    <m/>
    <m/>
    <n v="108"/>
    <s v="PARKING LOT"/>
    <m/>
    <m/>
    <s v="IC"/>
    <s v="Invest Cont"/>
    <n v="510"/>
    <m/>
    <m/>
    <m/>
    <s v="300 W  ANAHEIM                      ST"/>
    <m/>
    <n v="33.779800000000002"/>
    <n v="-118.2649"/>
  </r>
  <r>
    <n v="201204235"/>
    <d v="2020-01-04T00:00:00"/>
    <x v="81"/>
    <n v="1045"/>
    <n v="12"/>
    <x v="8"/>
    <n v="1213"/>
    <n v="2"/>
    <n v="624"/>
    <x v="15"/>
    <s v="0416 1402 0562"/>
    <n v="38"/>
    <s v="F"/>
    <s v="H"/>
    <n v="501"/>
    <s v="SINGLE FAMILY DWELLING"/>
    <n v="400"/>
    <s v="STRONG-ARM (HANDS, FIST, FEET OR BODILY FORCE)"/>
    <s v="JA"/>
    <s v="Juv Arrest"/>
    <n v="624"/>
    <m/>
    <m/>
    <m/>
    <s v="2000 W  54TH                         ST"/>
    <m/>
    <n v="33.993299999999998"/>
    <n v="-118.3138"/>
  </r>
  <r>
    <n v="201211908"/>
    <d v="2020-04-30T00:00:00"/>
    <x v="168"/>
    <n v="800"/>
    <n v="12"/>
    <x v="8"/>
    <n v="1218"/>
    <n v="2"/>
    <n v="745"/>
    <x v="9"/>
    <s v="0329 1300 0913 1802 0917"/>
    <n v="23"/>
    <s v="F"/>
    <s v="H"/>
    <n v="122"/>
    <s v="VEHICLE, PASSENGER/TRUCK"/>
    <m/>
    <m/>
    <s v="IC"/>
    <s v="Invest Cont"/>
    <n v="745"/>
    <m/>
    <m/>
    <m/>
    <s v="5700 S  HOOVER                       ST"/>
    <m/>
    <n v="33.990499999999997"/>
    <n v="-118.2871"/>
  </r>
  <r>
    <n v="201008908"/>
    <d v="2020-05-09T00:00:00"/>
    <x v="143"/>
    <n v="310"/>
    <n v="10"/>
    <x v="11"/>
    <n v="1063"/>
    <n v="2"/>
    <n v="626"/>
    <x v="10"/>
    <s v="2000 0416 1814 0913 0429 0448"/>
    <n v="32"/>
    <s v="F"/>
    <s v="B"/>
    <n v="502"/>
    <s v="MULTI-UNIT DWELLING (APARTMENT, DUPLEX, ETC)"/>
    <n v="400"/>
    <s v="STRONG-ARM (HANDS, FIST, FEET OR BODILY FORCE)"/>
    <s v="IC"/>
    <s v="Invest Cont"/>
    <n v="626"/>
    <m/>
    <m/>
    <m/>
    <s v="18600    CLARK                        ST"/>
    <m/>
    <n v="34.170999999999999"/>
    <n v="-118.5384"/>
  </r>
  <r>
    <n v="200411079"/>
    <d v="2020-07-23T00:00:00"/>
    <x v="231"/>
    <n v="1800"/>
    <n v="4"/>
    <x v="4"/>
    <n v="448"/>
    <n v="1"/>
    <n v="420"/>
    <x v="33"/>
    <m/>
    <n v="0"/>
    <m/>
    <m/>
    <n v="101"/>
    <s v="STREET"/>
    <m/>
    <m/>
    <s v="IC"/>
    <s v="Invest Cont"/>
    <n v="420"/>
    <m/>
    <m/>
    <m/>
    <s v="1500    CRUSADO                      LN"/>
    <m/>
    <n v="34.058"/>
    <n v="-118.1953"/>
  </r>
  <r>
    <n v="200811700"/>
    <d v="2020-07-10T00:00:00"/>
    <x v="246"/>
    <n v="2030"/>
    <n v="8"/>
    <x v="12"/>
    <n v="857"/>
    <n v="2"/>
    <n v="740"/>
    <x v="21"/>
    <s v="0329 1609 1822"/>
    <n v="27"/>
    <s v="F"/>
    <s v="O"/>
    <n v="123"/>
    <s v="PARKING UNDERGROUND/BUILDING"/>
    <m/>
    <m/>
    <s v="IC"/>
    <s v="Invest Cont"/>
    <n v="740"/>
    <m/>
    <m/>
    <m/>
    <s v="1500 S  BEVERLY                      DR"/>
    <m/>
    <n v="34.049500000000002"/>
    <n v="-118.39530000000001"/>
  </r>
  <r>
    <n v="200312970"/>
    <d v="2020-06-19T00:00:00"/>
    <x v="339"/>
    <n v="2355"/>
    <n v="3"/>
    <x v="2"/>
    <n v="376"/>
    <n v="1"/>
    <n v="230"/>
    <x v="13"/>
    <s v="0554 1309 1310 0605 2002 0913 0416"/>
    <n v="26"/>
    <s v="F"/>
    <s v="B"/>
    <n v="101"/>
    <s v="STREET"/>
    <n v="307"/>
    <s v="VEHICLE"/>
    <s v="AA"/>
    <s v="Adult Arrest"/>
    <n v="230"/>
    <m/>
    <m/>
    <m/>
    <s v="3700 S  HARVARD                      BL"/>
    <m/>
    <n v="34.0137"/>
    <n v="-118.30670000000001"/>
  </r>
  <r>
    <n v="200416099"/>
    <d v="2020-12-19T00:00:00"/>
    <x v="236"/>
    <n v="1719"/>
    <n v="4"/>
    <x v="4"/>
    <n v="464"/>
    <n v="1"/>
    <n v="110"/>
    <x v="76"/>
    <s v="1822 0430 0906"/>
    <n v="22"/>
    <s v="M"/>
    <s v="H"/>
    <n v="101"/>
    <s v="STREET"/>
    <n v="102"/>
    <s v="HAND GUN"/>
    <s v="AA"/>
    <s v="Adult Arrest"/>
    <n v="110"/>
    <m/>
    <m/>
    <m/>
    <s v="200 S  SOTO                         ST"/>
    <m/>
    <n v="34.044499999999999"/>
    <n v="-118.2116"/>
  </r>
  <r>
    <n v="200108952"/>
    <d v="2020-03-11T00:00:00"/>
    <x v="191"/>
    <n v="1520"/>
    <n v="1"/>
    <x v="1"/>
    <n v="139"/>
    <n v="1"/>
    <n v="510"/>
    <x v="0"/>
    <m/>
    <n v="0"/>
    <m/>
    <m/>
    <n v="101"/>
    <s v="STREET"/>
    <m/>
    <m/>
    <s v="IC"/>
    <s v="Invest Cont"/>
    <n v="510"/>
    <m/>
    <m/>
    <m/>
    <s v="ROSE                         ST"/>
    <s v="TRACTION                     AV"/>
    <n v="34.046300000000002"/>
    <n v="-118.2371"/>
  </r>
  <r>
    <n v="201110323"/>
    <d v="2020-06-12T00:00:00"/>
    <x v="108"/>
    <n v="1930"/>
    <n v="11"/>
    <x v="7"/>
    <n v="1144"/>
    <n v="1"/>
    <n v="510"/>
    <x v="0"/>
    <m/>
    <n v="0"/>
    <m/>
    <m/>
    <n v="101"/>
    <s v="STREET"/>
    <m/>
    <m/>
    <s v="IC"/>
    <s v="Invest Cont"/>
    <n v="510"/>
    <m/>
    <m/>
    <m/>
    <s v="2800    ROWENA                       AV"/>
    <m/>
    <n v="34.107599999999998"/>
    <n v="-118.2646"/>
  </r>
  <r>
    <n v="200910077"/>
    <d v="2020-05-23T00:00:00"/>
    <x v="354"/>
    <n v="625"/>
    <n v="9"/>
    <x v="3"/>
    <n v="966"/>
    <n v="1"/>
    <n v="480"/>
    <x v="2"/>
    <n v="344"/>
    <n v="39"/>
    <s v="F"/>
    <s v="W"/>
    <n v="502"/>
    <s v="MULTI-UNIT DWELLING (APARTMENT, DUPLEX, ETC)"/>
    <m/>
    <m/>
    <s v="IC"/>
    <s v="Invest Cont"/>
    <n v="480"/>
    <m/>
    <m/>
    <m/>
    <s v="13300    HUSTON                       ST"/>
    <m/>
    <n v="34.159500000000001"/>
    <n v="-118.4225"/>
  </r>
  <r>
    <n v="201009423"/>
    <d v="2020-05-27T00:00:00"/>
    <x v="329"/>
    <n v="1000"/>
    <n v="10"/>
    <x v="11"/>
    <n v="1039"/>
    <n v="2"/>
    <n v="940"/>
    <x v="62"/>
    <s v="1914 1822"/>
    <n v="29"/>
    <s v="F"/>
    <s v="B"/>
    <n v="501"/>
    <s v="SINGLE FAMILY DWELLING"/>
    <m/>
    <m/>
    <s v="IC"/>
    <s v="Invest Cont"/>
    <n v="940"/>
    <m/>
    <m/>
    <m/>
    <s v="6400    WHITMAN                      AV"/>
    <m/>
    <n v="34.186700000000002"/>
    <n v="-118.4765"/>
  </r>
  <r>
    <n v="200215102"/>
    <d v="2020-09-16T00:00:00"/>
    <x v="90"/>
    <n v="1840"/>
    <n v="2"/>
    <x v="5"/>
    <n v="248"/>
    <n v="1"/>
    <n v="230"/>
    <x v="13"/>
    <s v="1822 0416 0445 0334 0432 2047 0906"/>
    <n v="28"/>
    <s v="M"/>
    <s v="H"/>
    <n v="101"/>
    <s v="STREET"/>
    <n v="302"/>
    <s v="BLUNT INSTRUMENT"/>
    <s v="IC"/>
    <s v="Invest Cont"/>
    <n v="230"/>
    <m/>
    <m/>
    <m/>
    <s v="HARTFORD                     AV"/>
    <s v="4TH                          ST"/>
    <n v="34.057299999999998"/>
    <n v="-118.2634"/>
  </r>
  <r>
    <n v="201112277"/>
    <d v="2020-08-07T00:00:00"/>
    <x v="115"/>
    <n v="1430"/>
    <n v="11"/>
    <x v="7"/>
    <n v="1148"/>
    <n v="2"/>
    <n v="946"/>
    <x v="8"/>
    <s v="0514 0911 0913 2041 0500 1814 1259"/>
    <n v="17"/>
    <s v="F"/>
    <s v="H"/>
    <n v="502"/>
    <s v="MULTI-UNIT DWELLING (APARTMENT, DUPLEX, ETC)"/>
    <n v="500"/>
    <s v="UNKNOWN WEAPON/OTHER WEAPON"/>
    <s v="AO"/>
    <s v="Adult Other"/>
    <n v="946"/>
    <m/>
    <m/>
    <m/>
    <s v="4500 N  FIGUEROA                     ST"/>
    <m/>
    <n v="34.096200000000003"/>
    <n v="-118.2072"/>
  </r>
  <r>
    <n v="201106198"/>
    <d v="2020-02-19T00:00:00"/>
    <x v="270"/>
    <n v="1030"/>
    <n v="11"/>
    <x v="7"/>
    <n v="1123"/>
    <n v="1"/>
    <n v="330"/>
    <x v="1"/>
    <s v="0344 1300 1307"/>
    <n v="28"/>
    <s v="F"/>
    <s v="W"/>
    <n v="108"/>
    <s v="PARKING LOT"/>
    <n v="500"/>
    <s v="UNKNOWN WEAPON/OTHER WEAPON"/>
    <s v="IC"/>
    <s v="Invest Cont"/>
    <n v="330"/>
    <m/>
    <m/>
    <m/>
    <s v="LOS FELIZ"/>
    <s v="SENECA"/>
    <n v="34.126300000000001"/>
    <n v="-118.2627"/>
  </r>
  <r>
    <n v="200414310"/>
    <d v="2020-10-26T00:00:00"/>
    <x v="176"/>
    <n v="450"/>
    <n v="4"/>
    <x v="4"/>
    <n v="423"/>
    <n v="1"/>
    <n v="341"/>
    <x v="12"/>
    <s v="0342 1309 0344 0329"/>
    <n v="0"/>
    <s v="M"/>
    <s v="W"/>
    <n v="408"/>
    <s v="AUTO SUPPLY STORE*"/>
    <m/>
    <m/>
    <s v="IC"/>
    <s v="Invest Cont"/>
    <n v="341"/>
    <m/>
    <m/>
    <m/>
    <s v="1800    HANCOCK                      ST"/>
    <m/>
    <n v="34.064900000000002"/>
    <n v="-118.2089"/>
  </r>
  <r>
    <n v="200108156"/>
    <d v="2020-02-29T00:00:00"/>
    <x v="125"/>
    <n v="520"/>
    <n v="1"/>
    <x v="1"/>
    <n v="162"/>
    <n v="2"/>
    <n v="626"/>
    <x v="10"/>
    <s v="0416 1206 2002 2000 1814"/>
    <n v="25"/>
    <s v="F"/>
    <s v="O"/>
    <n v="502"/>
    <s v="MULTI-UNIT DWELLING (APARTMENT, DUPLEX, ETC)"/>
    <n v="400"/>
    <s v="STRONG-ARM (HANDS, FIST, FEET OR BODILY FORCE)"/>
    <s v="AA"/>
    <s v="Adult Arrest"/>
    <n v="626"/>
    <m/>
    <m/>
    <m/>
    <s v="800 S  HILL                         ST"/>
    <m/>
    <n v="34.046199999999999"/>
    <n v="-118.2585"/>
  </r>
  <r>
    <n v="200509927"/>
    <d v="2020-05-25T00:00:00"/>
    <x v="88"/>
    <n v="1400"/>
    <n v="5"/>
    <x v="10"/>
    <n v="504"/>
    <n v="2"/>
    <n v="745"/>
    <x v="9"/>
    <n v="329"/>
    <n v="20"/>
    <s v="F"/>
    <s v="B"/>
    <n v="502"/>
    <s v="MULTI-UNIT DWELLING (APARTMENT, DUPLEX, ETC)"/>
    <m/>
    <m/>
    <s v="IC"/>
    <s v="Invest Cont"/>
    <n v="745"/>
    <m/>
    <m/>
    <m/>
    <s v="1600 W  208TH                        ST"/>
    <m/>
    <n v="33.841900000000003"/>
    <n v="-118.3066"/>
  </r>
  <r>
    <n v="200118130"/>
    <d v="2020-09-18T00:00:00"/>
    <x v="59"/>
    <n v="1804"/>
    <n v="1"/>
    <x v="1"/>
    <n v="159"/>
    <n v="2"/>
    <n v="354"/>
    <x v="14"/>
    <n v="1501"/>
    <n v="48"/>
    <s v="M"/>
    <s v="C"/>
    <n v="502"/>
    <s v="MULTI-UNIT DWELLING (APARTMENT, DUPLEX, ETC)"/>
    <m/>
    <m/>
    <s v="IC"/>
    <s v="Invest Cont"/>
    <n v="354"/>
    <m/>
    <m/>
    <m/>
    <s v="600    MATEO                        ST"/>
    <m/>
    <n v="34.037799999999997"/>
    <n v="-118.23269999999999"/>
  </r>
  <r>
    <n v="200506396"/>
    <d v="2020-02-24T00:00:00"/>
    <x v="19"/>
    <n v="1330"/>
    <n v="5"/>
    <x v="10"/>
    <n v="529"/>
    <n v="1"/>
    <n v="330"/>
    <x v="1"/>
    <s v="1402 1602"/>
    <n v="0"/>
    <s v="X"/>
    <s v="X"/>
    <n v="203"/>
    <s v="OTHER BUSINESS"/>
    <m/>
    <m/>
    <s v="IC"/>
    <s v="Invest Cont"/>
    <n v="330"/>
    <n v="998"/>
    <m/>
    <m/>
    <s v="1200 E  G                            ST"/>
    <m/>
    <n v="33.779299999999999"/>
    <n v="-118.248"/>
  </r>
  <r>
    <n v="200910871"/>
    <d v="2020-06-10T00:00:00"/>
    <x v="343"/>
    <n v="1651"/>
    <n v="9"/>
    <x v="3"/>
    <n v="969"/>
    <n v="1"/>
    <n v="648"/>
    <x v="4"/>
    <m/>
    <n v="0"/>
    <s v="X"/>
    <s v="X"/>
    <n v="103"/>
    <s v="ALLEY"/>
    <m/>
    <m/>
    <s v="IC"/>
    <s v="Invest Cont"/>
    <n v="648"/>
    <m/>
    <m/>
    <m/>
    <s v="13200 W  RIVERSIDE                    DR"/>
    <m/>
    <n v="34.157600000000002"/>
    <n v="-118.4209"/>
  </r>
  <r>
    <n v="200716179"/>
    <d v="2020-11-20T00:00:00"/>
    <x v="363"/>
    <n v="1550"/>
    <n v="7"/>
    <x v="0"/>
    <n v="724"/>
    <n v="1"/>
    <n v="442"/>
    <x v="16"/>
    <n v="325"/>
    <n v="26"/>
    <s v="M"/>
    <s v="H"/>
    <n v="203"/>
    <s v="OTHER BUSINESS"/>
    <m/>
    <m/>
    <s v="AA"/>
    <s v="Adult Arrest"/>
    <n v="442"/>
    <m/>
    <m/>
    <m/>
    <s v="100    THE GROVE                    DR"/>
    <m/>
    <n v="34.0747"/>
    <n v="-118.3563"/>
  </r>
  <r>
    <n v="200308406"/>
    <d v="2020-03-10T00:00:00"/>
    <x v="3"/>
    <n v="2230"/>
    <n v="3"/>
    <x v="2"/>
    <n v="311"/>
    <n v="2"/>
    <n v="626"/>
    <x v="10"/>
    <s v="2000 1813 1821 1243 1241 0444"/>
    <n v="42"/>
    <s v="F"/>
    <s v="W"/>
    <n v="501"/>
    <s v="SINGLE FAMILY DWELLING"/>
    <n v="400"/>
    <s v="STRONG-ARM (HANDS, FIST, FEET OR BODILY FORCE)"/>
    <s v="AO"/>
    <s v="Adult Other"/>
    <n v="626"/>
    <m/>
    <m/>
    <m/>
    <s v="2700 S  SPAULDING                    AV"/>
    <m/>
    <n v="34.030900000000003"/>
    <n v="-118.3695"/>
  </r>
  <r>
    <n v="201213620"/>
    <d v="2020-05-27T00:00:00"/>
    <x v="251"/>
    <n v="840"/>
    <n v="12"/>
    <x v="8"/>
    <n v="1256"/>
    <n v="1"/>
    <n v="210"/>
    <x v="11"/>
    <s v="0342 0913 0344 0355 0319 0334 0432 0370 0421 0327"/>
    <n v="44"/>
    <s v="M"/>
    <s v="H"/>
    <n v="108"/>
    <s v="PARKING LOT"/>
    <n v="102"/>
    <s v="HAND GUN"/>
    <s v="IC"/>
    <s v="Invest Cont"/>
    <n v="210"/>
    <m/>
    <m/>
    <m/>
    <s v="7400 S  HOOVER                       ST"/>
    <m/>
    <n v="33.972700000000003"/>
    <n v="-118.2871"/>
  </r>
  <r>
    <n v="201009543"/>
    <d v="2020-05-30T00:00:00"/>
    <x v="14"/>
    <n v="45"/>
    <n v="10"/>
    <x v="11"/>
    <n v="1006"/>
    <n v="2"/>
    <n v="740"/>
    <x v="21"/>
    <s v="2000 0329 0913 1814 1420"/>
    <n v="35"/>
    <s v="F"/>
    <s v="W"/>
    <n v="501"/>
    <s v="SINGLE FAMILY DWELLING"/>
    <n v="400"/>
    <s v="STRONG-ARM (HANDS, FIST, FEET OR BODILY FORCE)"/>
    <s v="AO"/>
    <s v="Adult Other"/>
    <n v="740"/>
    <m/>
    <m/>
    <m/>
    <s v="8100    ENCINO                       AV"/>
    <m/>
    <n v="34.217199999999998"/>
    <n v="-118.51430000000001"/>
  </r>
  <r>
    <n v="200416284"/>
    <d v="2020-12-25T00:00:00"/>
    <x v="340"/>
    <n v="30"/>
    <n v="4"/>
    <x v="4"/>
    <n v="415"/>
    <n v="2"/>
    <n v="626"/>
    <x v="10"/>
    <s v="2000 1814 0340 2002 0444 0913"/>
    <n v="23"/>
    <s v="F"/>
    <s v="H"/>
    <n v="101"/>
    <s v="STREET"/>
    <n v="400"/>
    <s v="STRONG-ARM (HANDS, FIST, FEET OR BODILY FORCE)"/>
    <s v="IC"/>
    <s v="Invest Cont"/>
    <n v="626"/>
    <m/>
    <m/>
    <m/>
    <s v="2500    JOHNSTON                     ST"/>
    <m/>
    <n v="0"/>
    <n v="0"/>
  </r>
  <r>
    <n v="200811560"/>
    <d v="2020-07-07T00:00:00"/>
    <x v="6"/>
    <n v="1130"/>
    <n v="8"/>
    <x v="12"/>
    <n v="811"/>
    <n v="2"/>
    <n v="888"/>
    <x v="24"/>
    <s v="2004 1402"/>
    <n v="0"/>
    <s v="X"/>
    <s v="X"/>
    <n v="203"/>
    <s v="OTHER BUSINESS"/>
    <m/>
    <m/>
    <s v="IC"/>
    <s v="Invest Cont"/>
    <n v="888"/>
    <n v="998"/>
    <m/>
    <m/>
    <s v="16100    ALCIMA                       AV"/>
    <m/>
    <n v="34.050600000000003"/>
    <n v="-118.53360000000001"/>
  </r>
  <r>
    <n v="201011034"/>
    <d v="2020-07-16T00:00:00"/>
    <x v="51"/>
    <n v="700"/>
    <n v="10"/>
    <x v="11"/>
    <n v="1021"/>
    <n v="1"/>
    <n v="440"/>
    <x v="20"/>
    <s v="1822 0344"/>
    <n v="48"/>
    <s v="M"/>
    <s v="W"/>
    <n v="501"/>
    <s v="SINGLE FAMILY DWELLING"/>
    <m/>
    <m/>
    <s v="IC"/>
    <s v="Invest Cont"/>
    <n v="440"/>
    <m/>
    <m/>
    <m/>
    <s v="19300    PATIRENE                     PL"/>
    <m/>
    <n v="34.189700000000002"/>
    <n v="-118.55459999999999"/>
  </r>
  <r>
    <n v="200814028"/>
    <d v="2020-09-12T00:00:00"/>
    <x v="171"/>
    <n v="10"/>
    <n v="8"/>
    <x v="12"/>
    <n v="822"/>
    <n v="2"/>
    <n v="745"/>
    <x v="9"/>
    <s v="0329 1822 1309"/>
    <n v="30"/>
    <s v="M"/>
    <s v="O"/>
    <n v="108"/>
    <s v="PARKING LOT"/>
    <m/>
    <m/>
    <s v="IC"/>
    <s v="Invest Cont"/>
    <n v="745"/>
    <m/>
    <m/>
    <m/>
    <s v="17300 W  SUNSET                       BL"/>
    <m/>
    <n v="34.042200000000001"/>
    <n v="-118.554"/>
  </r>
  <r>
    <n v="200414622"/>
    <d v="2020-11-05T00:00:00"/>
    <x v="82"/>
    <n v="2000"/>
    <n v="4"/>
    <x v="4"/>
    <n v="439"/>
    <n v="1"/>
    <n v="510"/>
    <x v="0"/>
    <m/>
    <n v="0"/>
    <m/>
    <m/>
    <n v="101"/>
    <s v="STREET"/>
    <m/>
    <m/>
    <s v="IC"/>
    <s v="Invest Cont"/>
    <n v="510"/>
    <m/>
    <m/>
    <m/>
    <s v="4800    OSULLIVAN                    DR"/>
    <m/>
    <n v="34.064700000000002"/>
    <n v="-118.1777"/>
  </r>
  <r>
    <n v="200617632"/>
    <d v="2020-11-05T00:00:00"/>
    <x v="164"/>
    <n v="1200"/>
    <n v="6"/>
    <x v="9"/>
    <n v="647"/>
    <n v="2"/>
    <n v="745"/>
    <x v="9"/>
    <s v="0329 0447 1501"/>
    <n v="29"/>
    <s v="M"/>
    <s v="H"/>
    <n v="502"/>
    <s v="MULTI-UNIT DWELLING (APARTMENT, DUPLEX, ETC)"/>
    <n v="400"/>
    <s v="STRONG-ARM (HANDS, FIST, FEET OR BODILY FORCE)"/>
    <s v="IC"/>
    <s v="Invest Cont"/>
    <n v="745"/>
    <m/>
    <m/>
    <m/>
    <s v="1500 N  BRONSON                      AV"/>
    <m/>
    <n v="34.097999999999999"/>
    <n v="-118.318"/>
  </r>
  <r>
    <n v="200407648"/>
    <d v="2020-04-07T00:00:00"/>
    <x v="126"/>
    <n v="2315"/>
    <n v="4"/>
    <x v="4"/>
    <n v="454"/>
    <n v="2"/>
    <n v="901"/>
    <x v="19"/>
    <s v="2038 2004 1218"/>
    <n v="46"/>
    <s v="F"/>
    <s v="H"/>
    <n v="101"/>
    <s v="STREET"/>
    <m/>
    <m/>
    <s v="IC"/>
    <s v="Invest Cont"/>
    <n v="901"/>
    <m/>
    <m/>
    <m/>
    <s v="BOYLE"/>
    <s v="4TH"/>
    <n v="34.043100000000003"/>
    <n v="-118.2196"/>
  </r>
  <r>
    <n v="200112383"/>
    <d v="2020-05-30T00:00:00"/>
    <x v="299"/>
    <n v="2000"/>
    <n v="1"/>
    <x v="1"/>
    <n v="182"/>
    <n v="2"/>
    <n v="740"/>
    <x v="21"/>
    <n v="329"/>
    <n v="33"/>
    <s v="F"/>
    <s v="K"/>
    <n v="122"/>
    <s v="VEHICLE, PASSENGER/TRUCK"/>
    <m/>
    <m/>
    <s v="IC"/>
    <s v="Invest Cont"/>
    <n v="740"/>
    <m/>
    <m/>
    <m/>
    <s v="1200 S  FLOWER                       ST"/>
    <m/>
    <n v="34.041499999999999"/>
    <n v="-118.2654"/>
  </r>
  <r>
    <n v="200517842"/>
    <d v="2020-12-15T00:00:00"/>
    <x v="300"/>
    <n v="800"/>
    <n v="5"/>
    <x v="10"/>
    <n v="563"/>
    <n v="1"/>
    <n v="510"/>
    <x v="0"/>
    <m/>
    <n v="0"/>
    <m/>
    <m/>
    <n v="101"/>
    <s v="STREET"/>
    <m/>
    <m/>
    <s v="IC"/>
    <s v="Invest Cont"/>
    <n v="510"/>
    <m/>
    <m/>
    <m/>
    <s v="600 W  13TH                         ST"/>
    <m/>
    <n v="33.732399999999998"/>
    <n v="-118.2902"/>
  </r>
  <r>
    <n v="200310356"/>
    <d v="2020-04-24T00:00:00"/>
    <x v="274"/>
    <n v="1"/>
    <n v="3"/>
    <x v="2"/>
    <n v="393"/>
    <n v="2"/>
    <n v="745"/>
    <x v="9"/>
    <n v="329"/>
    <n v="38"/>
    <s v="F"/>
    <s v="B"/>
    <n v="122"/>
    <s v="VEHICLE, PASSENGER/TRUCK"/>
    <m/>
    <m/>
    <s v="IC"/>
    <s v="Invest Cont"/>
    <n v="745"/>
    <m/>
    <m/>
    <m/>
    <s v="BRONSON                      AV"/>
    <s v="STOCKER"/>
    <n v="34.008499999999998"/>
    <n v="-118.33329999999999"/>
  </r>
  <r>
    <n v="200507154"/>
    <d v="2020-03-14T00:00:00"/>
    <x v="124"/>
    <n v="910"/>
    <n v="5"/>
    <x v="10"/>
    <n v="514"/>
    <n v="2"/>
    <n v="901"/>
    <x v="19"/>
    <s v="2038 0913 2004 0389"/>
    <n v="64"/>
    <s v="M"/>
    <s v="H"/>
    <n v="501"/>
    <s v="SINGLE FAMILY DWELLING"/>
    <m/>
    <m/>
    <s v="AA"/>
    <s v="Adult Arrest"/>
    <n v="901"/>
    <m/>
    <m/>
    <m/>
    <s v="1000 W  DENNI                        ST"/>
    <m/>
    <n v="33.784399999999998"/>
    <n v="-118.27460000000001"/>
  </r>
  <r>
    <n v="200610145"/>
    <d v="2020-05-11T00:00:00"/>
    <x v="142"/>
    <n v="1300"/>
    <n v="6"/>
    <x v="9"/>
    <n v="638"/>
    <n v="1"/>
    <n v="341"/>
    <x v="12"/>
    <s v="1822 0344"/>
    <n v="48"/>
    <s v="M"/>
    <s v="W"/>
    <n v="501"/>
    <s v="SINGLE FAMILY DWELLING"/>
    <m/>
    <m/>
    <s v="IC"/>
    <s v="Invest Cont"/>
    <n v="341"/>
    <m/>
    <m/>
    <m/>
    <s v="1800 N  WILTON                       PL"/>
    <m/>
    <n v="34.1036"/>
    <n v="-118.3137"/>
  </r>
  <r>
    <n v="200504481"/>
    <d v="2020-01-11T00:00:00"/>
    <x v="265"/>
    <n v="30"/>
    <n v="5"/>
    <x v="10"/>
    <n v="504"/>
    <n v="2"/>
    <n v="745"/>
    <x v="9"/>
    <s v="1300 0329 1814 1307 2000 0913"/>
    <n v="49"/>
    <s v="F"/>
    <s v="H"/>
    <n v="101"/>
    <s v="STREET"/>
    <m/>
    <m/>
    <s v="AO"/>
    <s v="Adult Other"/>
    <n v="745"/>
    <m/>
    <m/>
    <m/>
    <s v="1600    TORRANCE                     BL"/>
    <m/>
    <n v="33.8399"/>
    <n v="-118.3066"/>
  </r>
  <r>
    <n v="200907392"/>
    <d v="2020-03-13T00:00:00"/>
    <x v="71"/>
    <n v="2120"/>
    <n v="9"/>
    <x v="3"/>
    <n v="963"/>
    <n v="1"/>
    <n v="330"/>
    <x v="1"/>
    <s v="1307 1302 0344"/>
    <n v="23"/>
    <s v="F"/>
    <s v="B"/>
    <n v="101"/>
    <s v="STREET"/>
    <m/>
    <m/>
    <s v="IC"/>
    <s v="Invest Cont"/>
    <n v="330"/>
    <m/>
    <m/>
    <m/>
    <s v="14800    HUSTON                       ST"/>
    <m/>
    <n v="34.159399999999998"/>
    <n v="-118.4552"/>
  </r>
  <r>
    <n v="200204060"/>
    <d v="2020-01-02T00:00:00"/>
    <x v="205"/>
    <n v="800"/>
    <n v="2"/>
    <x v="5"/>
    <n v="233"/>
    <n v="1"/>
    <n v="510"/>
    <x v="0"/>
    <m/>
    <n v="0"/>
    <m/>
    <m/>
    <n v="108"/>
    <s v="PARKING LOT"/>
    <m/>
    <m/>
    <s v="IC"/>
    <s v="Invest Cont"/>
    <n v="510"/>
    <m/>
    <m/>
    <m/>
    <s v="200 S  LA FAYETTE PARK              PL"/>
    <m/>
    <n v="34.069200000000002"/>
    <n v="-118.2792"/>
  </r>
  <r>
    <n v="200515864"/>
    <d v="2020-10-27T00:00:00"/>
    <x v="229"/>
    <n v="1330"/>
    <n v="5"/>
    <x v="10"/>
    <n v="501"/>
    <n v="1"/>
    <n v="210"/>
    <x v="11"/>
    <s v="0325 0421 0945 0344 0342 0104 0334 0432 1309"/>
    <n v="0"/>
    <s v="X"/>
    <s v="X"/>
    <n v="108"/>
    <s v="PARKING LOT"/>
    <n v="102"/>
    <s v="HAND GUN"/>
    <s v="IC"/>
    <s v="Invest Cont"/>
    <n v="210"/>
    <m/>
    <m/>
    <m/>
    <s v="700 W  182ND                        ST"/>
    <m/>
    <n v="33.869599999999998"/>
    <n v="-118.2865"/>
  </r>
  <r>
    <n v="200713439"/>
    <d v="2020-09-03T00:00:00"/>
    <x v="84"/>
    <n v="30"/>
    <n v="7"/>
    <x v="0"/>
    <n v="711"/>
    <n v="1"/>
    <n v="210"/>
    <x v="11"/>
    <n v="344"/>
    <n v="50"/>
    <s v="F"/>
    <s v="W"/>
    <n v="102"/>
    <s v="SIDEWALK"/>
    <n v="400"/>
    <s v="STRONG-ARM (HANDS, FIST, FEET OR BODILY FORCE)"/>
    <s v="AO"/>
    <s v="Adult Other"/>
    <n v="210"/>
    <m/>
    <m/>
    <m/>
    <s v="BEVERLY                      BL"/>
    <s v="HAYWORTH                     AV"/>
    <n v="34.076099999999997"/>
    <n v="-118.3626"/>
  </r>
  <r>
    <n v="201215591"/>
    <d v="2020-06-29T00:00:00"/>
    <x v="24"/>
    <n v="1155"/>
    <n v="12"/>
    <x v="8"/>
    <n v="1267"/>
    <n v="1"/>
    <n v="230"/>
    <x v="13"/>
    <s v="1822 0411 1408 0903 0334 0448 0443 2055 1514"/>
    <n v="25"/>
    <s v="F"/>
    <s v="H"/>
    <n v="210"/>
    <s v="RESTAURANT/FAST FOOD"/>
    <n v="201"/>
    <s v="KNIFE WITH BLADE OVER 6 INCHES IN LENGTH"/>
    <s v="AA"/>
    <s v="Adult Arrest"/>
    <n v="230"/>
    <m/>
    <m/>
    <m/>
    <s v="800 W  MANCHESTER                   AV"/>
    <m/>
    <n v="33.962200000000003"/>
    <n v="-118.285"/>
  </r>
  <r>
    <n v="200604446"/>
    <d v="2020-01-09T00:00:00"/>
    <x v="258"/>
    <n v="2030"/>
    <n v="6"/>
    <x v="9"/>
    <n v="656"/>
    <n v="1"/>
    <n v="440"/>
    <x v="20"/>
    <n v="344"/>
    <n v="33"/>
    <s v="M"/>
    <s v="O"/>
    <n v="717"/>
    <s v="HEALTH SPA/GYM"/>
    <m/>
    <m/>
    <s v="IC"/>
    <s v="Invest Cont"/>
    <n v="440"/>
    <m/>
    <m/>
    <m/>
    <s v="1000    COLE                         AV"/>
    <m/>
    <n v="34.088900000000002"/>
    <n v="-118.32989999999999"/>
  </r>
  <r>
    <n v="200309394"/>
    <d v="2020-04-03T00:00:00"/>
    <x v="243"/>
    <n v="1325"/>
    <n v="3"/>
    <x v="2"/>
    <n v="379"/>
    <n v="1"/>
    <n v="210"/>
    <x v="11"/>
    <s v="1309 2000 1822 0302 0337 0344 0377 0352 0416 0446"/>
    <n v="25"/>
    <s v="F"/>
    <s v="B"/>
    <n v="108"/>
    <s v="PARKING LOT"/>
    <n v="109"/>
    <s v="SEMI-AUTOMATIC PISTOL"/>
    <s v="IC"/>
    <s v="Invest Cont"/>
    <n v="210"/>
    <m/>
    <m/>
    <m/>
    <s v="1000 W  MARTIN LUTHER KING JR        BL"/>
    <m/>
    <n v="34.014499999999998"/>
    <n v="-118.2937"/>
  </r>
  <r>
    <n v="200316866"/>
    <d v="2020-09-04T00:00:00"/>
    <x v="154"/>
    <n v="2105"/>
    <n v="3"/>
    <x v="2"/>
    <n v="316"/>
    <n v="2"/>
    <n v="624"/>
    <x v="15"/>
    <s v="0913 0360 0444 1202"/>
    <n v="69"/>
    <s v="M"/>
    <s v="B"/>
    <n v="502"/>
    <s v="MULTI-UNIT DWELLING (APARTMENT, DUPLEX, ETC)"/>
    <n v="400"/>
    <s v="STRONG-ARM (HANDS, FIST, FEET OR BODILY FORCE)"/>
    <s v="IC"/>
    <s v="Invest Cont"/>
    <n v="624"/>
    <m/>
    <m/>
    <m/>
    <s v="1900 W  25TH                         ST"/>
    <m/>
    <n v="34.033700000000003"/>
    <n v="-118.3058"/>
  </r>
  <r>
    <n v="200513851"/>
    <d v="2020-09-07T00:00:00"/>
    <x v="201"/>
    <n v="1125"/>
    <n v="5"/>
    <x v="10"/>
    <n v="529"/>
    <n v="1"/>
    <n v="230"/>
    <x v="13"/>
    <s v="0913 2004 0447 1309 1817"/>
    <n v="34"/>
    <s v="M"/>
    <s v="H"/>
    <n v="408"/>
    <s v="AUTO SUPPLY STORE*"/>
    <n v="310"/>
    <s v="CONCRETE BLOCK/BRICK"/>
    <s v="AA"/>
    <s v="Adult Arrest"/>
    <n v="230"/>
    <m/>
    <m/>
    <m/>
    <s v="1000    ALAMEDA                      ST"/>
    <m/>
    <n v="33.7836"/>
    <n v="-118.24379999999999"/>
  </r>
  <r>
    <n v="201012020"/>
    <d v="2020-08-14T00:00:00"/>
    <x v="217"/>
    <n v="1800"/>
    <n v="10"/>
    <x v="11"/>
    <n v="1023"/>
    <n v="1"/>
    <n v="510"/>
    <x v="0"/>
    <m/>
    <n v="0"/>
    <m/>
    <m/>
    <n v="101"/>
    <s v="STREET"/>
    <m/>
    <m/>
    <s v="IC"/>
    <s v="Invest Cont"/>
    <n v="510"/>
    <m/>
    <m/>
    <m/>
    <s v="18900    GAULT                        ST"/>
    <m/>
    <n v="34.199300000000001"/>
    <n v="-118.54470000000001"/>
  </r>
  <r>
    <n v="201113508"/>
    <d v="2020-09-12T00:00:00"/>
    <x v="238"/>
    <n v="2330"/>
    <n v="11"/>
    <x v="7"/>
    <n v="1141"/>
    <n v="1"/>
    <n v="510"/>
    <x v="0"/>
    <m/>
    <n v="0"/>
    <m/>
    <m/>
    <n v="101"/>
    <s v="STREET"/>
    <m/>
    <m/>
    <s v="IC"/>
    <s v="Invest Cont"/>
    <n v="510"/>
    <m/>
    <m/>
    <m/>
    <s v="EDGEMONT"/>
    <s v="FRANKLIN"/>
    <n v="34.105400000000003"/>
    <n v="-118.2962"/>
  </r>
  <r>
    <n v="201005008"/>
    <d v="2020-01-25T00:00:00"/>
    <x v="254"/>
    <n v="1600"/>
    <n v="10"/>
    <x v="11"/>
    <n v="1045"/>
    <n v="1"/>
    <n v="310"/>
    <x v="5"/>
    <s v="0344 1402 1822"/>
    <n v="45"/>
    <s v="M"/>
    <s v="W"/>
    <n v="707"/>
    <s v="GARAGE/CARPORT"/>
    <m/>
    <m/>
    <s v="IC"/>
    <s v="Invest Cont"/>
    <n v="310"/>
    <n v="998"/>
    <m/>
    <m/>
    <s v="5700    LINDLEY                      AV"/>
    <m/>
    <n v="34.174900000000001"/>
    <n v="-118.5273"/>
  </r>
  <r>
    <n v="201215194"/>
    <d v="2020-06-23T00:00:00"/>
    <x v="252"/>
    <n v="400"/>
    <n v="12"/>
    <x v="8"/>
    <n v="1263"/>
    <n v="2"/>
    <n v="624"/>
    <x v="15"/>
    <s v="0913 1820 0444 0429 1309"/>
    <n v="18"/>
    <s v="F"/>
    <s v="H"/>
    <n v="501"/>
    <s v="SINGLE FAMILY DWELLING"/>
    <n v="400"/>
    <s v="STRONG-ARM (HANDS, FIST, FEET OR BODILY FORCE)"/>
    <s v="IC"/>
    <s v="Invest Cont"/>
    <n v="624"/>
    <m/>
    <m/>
    <m/>
    <s v="1600 W  82ND                         ST"/>
    <m/>
    <n v="33.964599999999997"/>
    <n v="-118.30459999999999"/>
  </r>
  <r>
    <n v="201110447"/>
    <d v="2020-06-15T00:00:00"/>
    <x v="85"/>
    <n v="555"/>
    <n v="11"/>
    <x v="7"/>
    <n v="1135"/>
    <n v="1"/>
    <n v="510"/>
    <x v="0"/>
    <m/>
    <n v="0"/>
    <m/>
    <m/>
    <n v="101"/>
    <s v="STREET"/>
    <m/>
    <m/>
    <s v="IC"/>
    <s v="Invest Cont"/>
    <n v="510"/>
    <m/>
    <m/>
    <m/>
    <s v="3600    RODERICK                     RD"/>
    <m/>
    <n v="34.119100000000003"/>
    <n v="-118.2364"/>
  </r>
  <r>
    <n v="200616260"/>
    <d v="2020-10-03T00:00:00"/>
    <x v="263"/>
    <n v="1400"/>
    <n v="6"/>
    <x v="9"/>
    <n v="645"/>
    <n v="1"/>
    <n v="440"/>
    <x v="20"/>
    <s v="1228 0325 0913"/>
    <n v="0"/>
    <s v="X"/>
    <s v="X"/>
    <n v="203"/>
    <s v="OTHER BUSINESS"/>
    <m/>
    <m/>
    <s v="IC"/>
    <s v="Invest Cont"/>
    <n v="440"/>
    <m/>
    <m/>
    <m/>
    <s v="6800 W  HOLLYWOOD                    BL"/>
    <m/>
    <n v="34.101599999999998"/>
    <n v="-118.3391"/>
  </r>
  <r>
    <n v="200908692"/>
    <d v="2020-04-21T00:00:00"/>
    <x v="290"/>
    <n v="1500"/>
    <n v="9"/>
    <x v="3"/>
    <n v="943"/>
    <n v="1"/>
    <n v="330"/>
    <x v="1"/>
    <n v="344"/>
    <n v="36"/>
    <s v="M"/>
    <s v="W"/>
    <n v="101"/>
    <s v="STREET"/>
    <m/>
    <m/>
    <s v="IC"/>
    <s v="Invest Cont"/>
    <n v="330"/>
    <m/>
    <m/>
    <m/>
    <s v="5800    LIVI                         LN"/>
    <m/>
    <n v="34.174700000000001"/>
    <n v="-118.4442"/>
  </r>
  <r>
    <n v="200318913"/>
    <d v="2020-10-15T00:00:00"/>
    <x v="107"/>
    <n v="1850"/>
    <n v="3"/>
    <x v="2"/>
    <n v="361"/>
    <n v="1"/>
    <n v="250"/>
    <x v="59"/>
    <s v="1822 0334 1240 0342 0329 0450 1307 1309 1257"/>
    <n v="4"/>
    <s v="M"/>
    <s v="B"/>
    <n v="103"/>
    <s v="ALLEY"/>
    <n v="102"/>
    <s v="HAND GUN"/>
    <s v="IC"/>
    <s v="Invest Cont"/>
    <n v="250"/>
    <m/>
    <m/>
    <m/>
    <s v="3900    GIBRALTAR                    AV"/>
    <m/>
    <n v="34.016100000000002"/>
    <n v="-118.3546"/>
  </r>
  <r>
    <n v="200216154"/>
    <d v="2020-10-14T00:00:00"/>
    <x v="349"/>
    <n v="1440"/>
    <n v="2"/>
    <x v="5"/>
    <n v="281"/>
    <n v="1"/>
    <n v="210"/>
    <x v="11"/>
    <s v="1309 0446 0344 0352 0913 2000 1814 0448 0416"/>
    <n v="19"/>
    <s v="F"/>
    <s v="H"/>
    <n v="101"/>
    <s v="STREET"/>
    <n v="400"/>
    <s v="STRONG-ARM (HANDS, FIST, FEET OR BODILY FORCE)"/>
    <s v="AA"/>
    <s v="Adult Arrest"/>
    <n v="210"/>
    <m/>
    <m/>
    <m/>
    <s v="1200 S  ALVARADO                     ST"/>
    <m/>
    <n v="34.0488"/>
    <n v="-118.2817"/>
  </r>
  <r>
    <n v="201208088"/>
    <d v="2020-02-28T00:00:00"/>
    <x v="304"/>
    <n v="1600"/>
    <n v="12"/>
    <x v="8"/>
    <n v="1258"/>
    <n v="1"/>
    <n v="440"/>
    <x v="20"/>
    <n v="344"/>
    <n v="29"/>
    <s v="M"/>
    <s v="B"/>
    <n v="738"/>
    <s v="LIBRARY"/>
    <m/>
    <m/>
    <s v="IC"/>
    <s v="Invest Cont"/>
    <n v="440"/>
    <m/>
    <m/>
    <m/>
    <s v="100 W  FLORENCE                     AV"/>
    <m/>
    <n v="33.974699999999999"/>
    <n v="-118.2739"/>
  </r>
  <r>
    <n v="200214160"/>
    <d v="2020-08-23T00:00:00"/>
    <x v="273"/>
    <n v="1300"/>
    <n v="2"/>
    <x v="5"/>
    <n v="241"/>
    <n v="2"/>
    <n v="740"/>
    <x v="21"/>
    <s v="1300 0329 1307 1822"/>
    <n v="32"/>
    <s v="M"/>
    <s v="B"/>
    <n v="122"/>
    <s v="VEHICLE, PASSENGER/TRUCK"/>
    <m/>
    <m/>
    <s v="IC"/>
    <s v="Invest Cont"/>
    <n v="740"/>
    <m/>
    <m/>
    <m/>
    <s v="300 S  RENO                         ST"/>
    <m/>
    <n v="34.066699999999997"/>
    <n v="-118.2843"/>
  </r>
  <r>
    <n v="200512803"/>
    <d v="2020-08-09T00:00:00"/>
    <x v="133"/>
    <n v="1815"/>
    <n v="5"/>
    <x v="10"/>
    <n v="555"/>
    <n v="2"/>
    <n v="901"/>
    <x v="19"/>
    <n v="2038"/>
    <n v="36"/>
    <s v="F"/>
    <s v="B"/>
    <n v="121"/>
    <s v="YARD (RESIDENTIAL/BUSINESS)"/>
    <m/>
    <m/>
    <s v="AA"/>
    <s v="Adult Arrest"/>
    <n v="901"/>
    <m/>
    <m/>
    <m/>
    <s v="600 W  SEPULVEDA                    ST"/>
    <m/>
    <n v="33.745100000000001"/>
    <n v="-118.2906"/>
  </r>
  <r>
    <n v="200116074"/>
    <d v="2020-08-09T00:00:00"/>
    <x v="133"/>
    <n v="1"/>
    <n v="1"/>
    <x v="1"/>
    <n v="185"/>
    <n v="1"/>
    <n v="341"/>
    <x v="12"/>
    <s v="1822 0344 1218 0416"/>
    <n v="23"/>
    <s v="M"/>
    <s v="W"/>
    <n v="102"/>
    <s v="SIDEWALK"/>
    <m/>
    <m/>
    <s v="AO"/>
    <s v="Adult Other"/>
    <n v="341"/>
    <m/>
    <m/>
    <m/>
    <s v="9TH"/>
    <s v="MAIN                         ST"/>
    <n v="34.041600000000003"/>
    <n v="-118.255"/>
  </r>
  <r>
    <n v="200515049"/>
    <d v="2020-10-09T00:00:00"/>
    <x v="212"/>
    <n v="2300"/>
    <n v="5"/>
    <x v="10"/>
    <n v="567"/>
    <n v="2"/>
    <n v="740"/>
    <x v="21"/>
    <s v="1236 0329"/>
    <n v="0"/>
    <s v="X"/>
    <s v="X"/>
    <n v="203"/>
    <s v="OTHER BUSINESS"/>
    <m/>
    <m/>
    <s v="IC"/>
    <s v="Invest Cont"/>
    <n v="740"/>
    <m/>
    <m/>
    <m/>
    <s v="2000 S  CRESCENT                     AV"/>
    <m/>
    <n v="33.728900000000003"/>
    <n v="-118.2846"/>
  </r>
  <r>
    <n v="200510136"/>
    <d v="2020-05-31T00:00:00"/>
    <x v="156"/>
    <n v="1850"/>
    <n v="5"/>
    <x v="10"/>
    <n v="529"/>
    <n v="2"/>
    <n v="647"/>
    <x v="72"/>
    <s v="1300 1310 1402"/>
    <n v="53"/>
    <s v="F"/>
    <s v="W"/>
    <n v="101"/>
    <s v="STREET"/>
    <n v="500"/>
    <s v="UNKNOWN WEAPON/OTHER WEAPON"/>
    <s v="AA"/>
    <s v="Adult Arrest"/>
    <n v="647"/>
    <n v="998"/>
    <m/>
    <m/>
    <s v="FOOTE"/>
    <s v="ANAHEIM"/>
    <n v="33.781999999999996"/>
    <n v="-118.2295"/>
  </r>
  <r>
    <n v="200320291"/>
    <d v="2020-11-13T00:00:00"/>
    <x v="55"/>
    <n v="1900"/>
    <n v="3"/>
    <x v="2"/>
    <n v="394"/>
    <n v="1"/>
    <n v="510"/>
    <x v="0"/>
    <m/>
    <n v="0"/>
    <m/>
    <m/>
    <n v="101"/>
    <s v="STREET"/>
    <m/>
    <m/>
    <s v="IC"/>
    <s v="Invest Cont"/>
    <n v="510"/>
    <m/>
    <m/>
    <m/>
    <s v="4200    3RD                          AV"/>
    <m/>
    <n v="34.005499999999998"/>
    <n v="-118.32040000000001"/>
  </r>
  <r>
    <n v="201006035"/>
    <d v="2020-02-16T00:00:00"/>
    <x v="310"/>
    <n v="1200"/>
    <n v="10"/>
    <x v="11"/>
    <n v="1011"/>
    <n v="1"/>
    <n v="420"/>
    <x v="33"/>
    <m/>
    <n v="0"/>
    <m/>
    <m/>
    <n v="101"/>
    <s v="STREET"/>
    <m/>
    <m/>
    <s v="IC"/>
    <s v="Invest Cont"/>
    <n v="420"/>
    <m/>
    <m/>
    <m/>
    <s v="7500    SHIRLEY                      AV"/>
    <m/>
    <n v="34.206600000000002"/>
    <n v="-118.5579"/>
  </r>
  <r>
    <n v="200412227"/>
    <d v="2020-08-27T00:00:00"/>
    <x v="144"/>
    <n v="1"/>
    <n v="4"/>
    <x v="4"/>
    <n v="437"/>
    <n v="1"/>
    <n v="331"/>
    <x v="23"/>
    <n v="325"/>
    <n v="0"/>
    <s v="X"/>
    <s v="X"/>
    <n v="203"/>
    <s v="OTHER BUSINESS"/>
    <m/>
    <m/>
    <s v="IC"/>
    <s v="Invest Cont"/>
    <n v="331"/>
    <m/>
    <m/>
    <m/>
    <s v="2000 N  EASTERN                      AV"/>
    <m/>
    <n v="34.068899999999999"/>
    <n v="-118.1878"/>
  </r>
  <r>
    <n v="200706322"/>
    <d v="2020-02-19T00:00:00"/>
    <x v="270"/>
    <n v="1200"/>
    <n v="7"/>
    <x v="0"/>
    <n v="765"/>
    <n v="2"/>
    <n v="845"/>
    <x v="31"/>
    <s v="1501 2004"/>
    <n v="0"/>
    <s v="M"/>
    <s v="A"/>
    <n v="726"/>
    <s v="POLICE FACILITY"/>
    <m/>
    <m/>
    <s v="AA"/>
    <s v="Adult Arrest"/>
    <n v="845"/>
    <m/>
    <m/>
    <m/>
    <s v="4800    VENICE                       BL"/>
    <m/>
    <n v="34.046500000000002"/>
    <n v="-118.3419"/>
  </r>
  <r>
    <n v="200804343"/>
    <d v="2020-01-09T00:00:00"/>
    <x v="258"/>
    <n v="307"/>
    <n v="8"/>
    <x v="12"/>
    <n v="899"/>
    <n v="1"/>
    <n v="480"/>
    <x v="2"/>
    <s v="0344 1822 1420"/>
    <n v="30"/>
    <s v="M"/>
    <s v="H"/>
    <n v="121"/>
    <s v="YARD (RESIDENTIAL/BUSINESS)"/>
    <m/>
    <m/>
    <s v="IC"/>
    <s v="Invest Cont"/>
    <n v="480"/>
    <m/>
    <m/>
    <m/>
    <s v="2800 S  HOLT                         AV"/>
    <m/>
    <n v="34.0351"/>
    <n v="-118.383"/>
  </r>
  <r>
    <n v="200907648"/>
    <d v="2020-03-20T00:00:00"/>
    <x v="104"/>
    <n v="1630"/>
    <n v="9"/>
    <x v="3"/>
    <n v="933"/>
    <n v="2"/>
    <n v="354"/>
    <x v="14"/>
    <s v="0377 0930 1822"/>
    <n v="34"/>
    <s v="M"/>
    <s v="H"/>
    <n v="101"/>
    <s v="STREET"/>
    <m/>
    <m/>
    <s v="IC"/>
    <s v="Invest Cont"/>
    <n v="354"/>
    <m/>
    <m/>
    <m/>
    <s v="14600    FRIAR                        ST"/>
    <m/>
    <n v="34.185699999999997"/>
    <n v="-118.4509"/>
  </r>
  <r>
    <n v="201212770"/>
    <d v="2020-05-13T00:00:00"/>
    <x v="78"/>
    <n v="1900"/>
    <n v="12"/>
    <x v="8"/>
    <n v="1273"/>
    <n v="2"/>
    <n v="745"/>
    <x v="9"/>
    <s v="1814 2000 0329 0448"/>
    <n v="37"/>
    <s v="F"/>
    <s v="B"/>
    <n v="502"/>
    <s v="MULTI-UNIT DWELLING (APARTMENT, DUPLEX, ETC)"/>
    <n v="400"/>
    <s v="STRONG-ARM (HANDS, FIST, FEET OR BODILY FORCE)"/>
    <s v="AO"/>
    <s v="Adult Other"/>
    <n v="745"/>
    <m/>
    <m/>
    <m/>
    <s v="9000 S  NORMANDIE                    AV"/>
    <m/>
    <n v="33.956400000000002"/>
    <n v="-118.309"/>
  </r>
  <r>
    <n v="200104702"/>
    <d v="2020-01-10T00:00:00"/>
    <x v="132"/>
    <n v="435"/>
    <n v="1"/>
    <x v="1"/>
    <n v="192"/>
    <n v="2"/>
    <n v="745"/>
    <x v="9"/>
    <s v="0329 1822 0416"/>
    <n v="0"/>
    <s v="X"/>
    <s v="X"/>
    <n v="701"/>
    <s v="HOSPITAL"/>
    <n v="400"/>
    <s v="STRONG-ARM (HANDS, FIST, FEET OR BODILY FORCE)"/>
    <s v="IC"/>
    <s v="Invest Cont"/>
    <n v="745"/>
    <m/>
    <m/>
    <m/>
    <s v="1300 S  HOPE                         ST"/>
    <m/>
    <n v="34.039499999999997"/>
    <n v="-118.26560000000001"/>
  </r>
  <r>
    <n v="201009448"/>
    <d v="2020-05-27T00:00:00"/>
    <x v="251"/>
    <n v="930"/>
    <n v="10"/>
    <x v="11"/>
    <n v="1094"/>
    <n v="1"/>
    <n v="341"/>
    <x v="12"/>
    <s v="1822 1420 0344"/>
    <n v="40"/>
    <s v="F"/>
    <s v="O"/>
    <n v="501"/>
    <s v="SINGLE FAMILY DWELLING"/>
    <m/>
    <m/>
    <s v="IC"/>
    <s v="Invest Cont"/>
    <n v="341"/>
    <m/>
    <m/>
    <m/>
    <s v="4100    GREEN MEADOW                 CT"/>
    <m/>
    <n v="34.145099999999999"/>
    <n v="-118.52970000000001"/>
  </r>
  <r>
    <n v="200516279"/>
    <d v="2020-11-06T00:00:00"/>
    <x v="166"/>
    <n v="1240"/>
    <n v="5"/>
    <x v="10"/>
    <n v="563"/>
    <n v="2"/>
    <n v="624"/>
    <x v="15"/>
    <s v="1202 1701 0913 0416 1810"/>
    <n v="75"/>
    <s v="M"/>
    <s v="H"/>
    <n v="510"/>
    <s v="NURSING/CONVALESCENT/RETIREMENT HOME"/>
    <n v="302"/>
    <s v="BLUNT INSTRUMENT"/>
    <s v="AO"/>
    <s v="Adult Other"/>
    <n v="624"/>
    <m/>
    <m/>
    <m/>
    <s v="600 W  12TH                         ST"/>
    <m/>
    <n v="33.7333"/>
    <n v="-118.2906"/>
  </r>
  <r>
    <n v="200713752"/>
    <d v="2020-09-11T00:00:00"/>
    <x v="4"/>
    <n v="2140"/>
    <n v="7"/>
    <x v="0"/>
    <n v="721"/>
    <n v="2"/>
    <n v="950"/>
    <x v="89"/>
    <s v="1309 0601 0344 0104"/>
    <n v="19"/>
    <s v="M"/>
    <s v="O"/>
    <n v="503"/>
    <s v="HOTEL"/>
    <m/>
    <m/>
    <s v="AO"/>
    <s v="Adult Other"/>
    <n v="950"/>
    <m/>
    <m/>
    <m/>
    <s v="300 S  DOHENY                       DR"/>
    <m/>
    <n v="34.0732"/>
    <n v="-118.3897"/>
  </r>
  <r>
    <n v="201115952"/>
    <d v="2020-11-21T00:00:00"/>
    <x v="242"/>
    <n v="300"/>
    <n v="11"/>
    <x v="7"/>
    <n v="1177"/>
    <n v="1"/>
    <n v="230"/>
    <x v="13"/>
    <s v="0906 1822 0302 0400 1300 0334 0416"/>
    <n v="40"/>
    <s v="M"/>
    <s v="H"/>
    <n v="102"/>
    <s v="SIDEWALK"/>
    <n v="102"/>
    <s v="HAND GUN"/>
    <s v="IC"/>
    <s v="Invest Cont"/>
    <n v="230"/>
    <m/>
    <m/>
    <m/>
    <s v="600 W  AVENUE 27"/>
    <m/>
    <n v="34.086599999999997"/>
    <n v="-118.22410000000001"/>
  </r>
  <r>
    <n v="200517591"/>
    <d v="2020-12-06T00:00:00"/>
    <x v="302"/>
    <n v="1930"/>
    <n v="5"/>
    <x v="10"/>
    <n v="551"/>
    <n v="1"/>
    <n v="331"/>
    <x v="23"/>
    <s v="1602 1300 0385"/>
    <n v="57"/>
    <s v="M"/>
    <s v="W"/>
    <n v="101"/>
    <s v="STREET"/>
    <m/>
    <m/>
    <s v="IC"/>
    <s v="Invest Cont"/>
    <n v="331"/>
    <m/>
    <m/>
    <m/>
    <s v="1100 W  SANTA CRUZ                   ST"/>
    <m/>
    <n v="33.744700000000002"/>
    <n v="-118.3002"/>
  </r>
  <r>
    <n v="201010979"/>
    <d v="2020-07-14T00:00:00"/>
    <x v="280"/>
    <n v="855"/>
    <n v="10"/>
    <x v="11"/>
    <n v="1019"/>
    <n v="1"/>
    <n v="440"/>
    <x v="20"/>
    <s v="1822 0344 1420 0216 0209"/>
    <n v="0"/>
    <s v="M"/>
    <s v="W"/>
    <n v="203"/>
    <s v="OTHER BUSINESS"/>
    <m/>
    <m/>
    <s v="IC"/>
    <s v="Invest Cont"/>
    <n v="440"/>
    <m/>
    <m/>
    <m/>
    <s v="15600    SHERMAN                      WY"/>
    <m/>
    <n v="34.201300000000003"/>
    <n v="-118.4743"/>
  </r>
  <r>
    <n v="200121870"/>
    <d v="2020-12-03T00:00:00"/>
    <x v="194"/>
    <n v="2100"/>
    <n v="1"/>
    <x v="1"/>
    <n v="164"/>
    <n v="1"/>
    <n v="330"/>
    <x v="1"/>
    <s v="1307 0344 0329 1609 1822"/>
    <n v="28"/>
    <s v="M"/>
    <s v="K"/>
    <n v="108"/>
    <s v="PARKING LOT"/>
    <m/>
    <m/>
    <s v="IC"/>
    <s v="Invest Cont"/>
    <n v="330"/>
    <m/>
    <m/>
    <m/>
    <s v="7TH"/>
    <s v="SPRING"/>
    <n v="34.044499999999999"/>
    <n v="-118.25230000000001"/>
  </r>
  <r>
    <n v="200708790"/>
    <d v="2020-05-01T00:00:00"/>
    <x v="179"/>
    <n v="1630"/>
    <n v="7"/>
    <x v="0"/>
    <n v="723"/>
    <n v="1"/>
    <n v="420"/>
    <x v="33"/>
    <m/>
    <n v="0"/>
    <m/>
    <m/>
    <n v="101"/>
    <s v="STREET"/>
    <m/>
    <m/>
    <s v="IC"/>
    <s v="Invest Cont"/>
    <n v="420"/>
    <m/>
    <m/>
    <m/>
    <s v="100 N  HAYWORTH                     AV"/>
    <m/>
    <n v="34.074300000000001"/>
    <n v="-118.3626"/>
  </r>
  <r>
    <n v="200608921"/>
    <d v="2020-04-09T00:00:00"/>
    <x v="296"/>
    <n v="930"/>
    <n v="6"/>
    <x v="9"/>
    <n v="625"/>
    <n v="1"/>
    <n v="440"/>
    <x v="20"/>
    <s v="2004 0319 0344"/>
    <n v="31"/>
    <s v="M"/>
    <s v="A"/>
    <n v="102"/>
    <s v="SIDEWALK"/>
    <m/>
    <m/>
    <s v="IC"/>
    <s v="Invest Cont"/>
    <n v="440"/>
    <m/>
    <m/>
    <m/>
    <s v="2000 N  HIGHLAND                     AV"/>
    <m/>
    <n v="34.106699999999996"/>
    <n v="-118.3373"/>
  </r>
  <r>
    <n v="200614329"/>
    <d v="2020-08-23T00:00:00"/>
    <x v="223"/>
    <n v="1500"/>
    <n v="6"/>
    <x v="9"/>
    <n v="639"/>
    <n v="1"/>
    <n v="420"/>
    <x v="33"/>
    <m/>
    <n v="0"/>
    <m/>
    <m/>
    <n v="101"/>
    <s v="STREET"/>
    <m/>
    <m/>
    <s v="IC"/>
    <s v="Invest Cont"/>
    <n v="420"/>
    <m/>
    <m/>
    <m/>
    <s v="1800 N  SERRANO                      AV"/>
    <m/>
    <n v="34.103499999999997"/>
    <n v="-118.30719999999999"/>
  </r>
  <r>
    <n v="200614391"/>
    <d v="2020-08-23T00:00:00"/>
    <x v="273"/>
    <n v="1700"/>
    <n v="6"/>
    <x v="9"/>
    <n v="622"/>
    <n v="1"/>
    <n v="341"/>
    <x v="12"/>
    <s v="0344 1300 1822"/>
    <n v="35"/>
    <s v="M"/>
    <s v="C"/>
    <n v="102"/>
    <s v="SIDEWALK"/>
    <m/>
    <m/>
    <s v="IC"/>
    <s v="Invest Cont"/>
    <n v="341"/>
    <m/>
    <m/>
    <m/>
    <s v="7900    ZEUS                         DR"/>
    <m/>
    <n v="34.113500000000002"/>
    <n v="-118.36879999999999"/>
  </r>
  <r>
    <n v="201207647"/>
    <d v="2020-02-22T00:00:00"/>
    <x v="19"/>
    <n v="1500"/>
    <n v="12"/>
    <x v="8"/>
    <n v="1259"/>
    <n v="1"/>
    <n v="210"/>
    <x v="11"/>
    <s v="0906 1206 0371 0416 0446 1822 0342 0344"/>
    <n v="34"/>
    <s v="M"/>
    <s v="H"/>
    <n v="103"/>
    <s v="ALLEY"/>
    <n v="400"/>
    <s v="STRONG-ARM (HANDS, FIST, FEET OR BODILY FORCE)"/>
    <s v="IC"/>
    <s v="Invest Cont"/>
    <n v="210"/>
    <m/>
    <m/>
    <m/>
    <s v="7400    MCKINLEY                     AV"/>
    <m/>
    <n v="33.972999999999999"/>
    <n v="-118.2608"/>
  </r>
  <r>
    <n v="200609099"/>
    <d v="2020-04-15T00:00:00"/>
    <x v="193"/>
    <n v="1200"/>
    <n v="6"/>
    <x v="9"/>
    <n v="643"/>
    <n v="1"/>
    <n v="310"/>
    <x v="5"/>
    <s v="0344 1822"/>
    <n v="0"/>
    <s v="X"/>
    <s v="X"/>
    <n v="203"/>
    <s v="OTHER BUSINESS"/>
    <m/>
    <m/>
    <s v="IC"/>
    <s v="Invest Cont"/>
    <n v="310"/>
    <m/>
    <m/>
    <m/>
    <s v="7400 W  SUNSET                       BL"/>
    <m/>
    <n v="34.100700000000003"/>
    <n v="-118.3494"/>
  </r>
  <r>
    <n v="200909313"/>
    <d v="2020-05-05T00:00:00"/>
    <x v="180"/>
    <n v="2200"/>
    <n v="9"/>
    <x v="3"/>
    <n v="974"/>
    <n v="1"/>
    <n v="230"/>
    <x v="13"/>
    <s v="1218 0302 1822 1420 0334"/>
    <n v="39"/>
    <s v="M"/>
    <s v="O"/>
    <n v="301"/>
    <s v="GAS STATION"/>
    <n v="102"/>
    <s v="HAND GUN"/>
    <s v="AO"/>
    <s v="Adult Other"/>
    <n v="230"/>
    <m/>
    <m/>
    <m/>
    <s v="14500 W  VENTURA                      BL"/>
    <m/>
    <n v="34.154699999999998"/>
    <n v="-118.453"/>
  </r>
  <r>
    <n v="200108498"/>
    <d v="2020-03-04T00:00:00"/>
    <x v="27"/>
    <n v="800"/>
    <n v="1"/>
    <x v="1"/>
    <n v="118"/>
    <n v="1"/>
    <n v="310"/>
    <x v="5"/>
    <s v="1822 0344"/>
    <n v="43"/>
    <s v="M"/>
    <s v="W"/>
    <n v="120"/>
    <s v="STORAGE SHED"/>
    <m/>
    <m/>
    <s v="IC"/>
    <s v="Invest Cont"/>
    <n v="310"/>
    <m/>
    <m/>
    <m/>
    <s v="1400    NAUD                         ST"/>
    <m/>
    <n v="34.065600000000003"/>
    <n v="-118.232"/>
  </r>
  <r>
    <n v="200118358"/>
    <d v="2020-09-22T00:00:00"/>
    <x v="26"/>
    <n v="650"/>
    <n v="1"/>
    <x v="1"/>
    <n v="156"/>
    <n v="1"/>
    <n v="230"/>
    <x v="13"/>
    <s v="1202 1218 1268 0431 1822"/>
    <n v="55"/>
    <s v="F"/>
    <s v="A"/>
    <n v="401"/>
    <s v="MINI-MART"/>
    <n v="512"/>
    <s v="MACE/PEPPER SPRAY"/>
    <s v="IC"/>
    <s v="Invest Cont"/>
    <n v="230"/>
    <m/>
    <m/>
    <m/>
    <s v="6TH"/>
    <s v="SAN PEDRO"/>
    <n v="34.042900000000003"/>
    <n v="-118.2462"/>
  </r>
  <r>
    <n v="200514563"/>
    <d v="2020-09-26T00:00:00"/>
    <x v="272"/>
    <n v="1415"/>
    <n v="5"/>
    <x v="10"/>
    <n v="566"/>
    <n v="1"/>
    <n v="230"/>
    <x v="13"/>
    <s v="1822 0342 0416 0417 1218 1309"/>
    <n v="63"/>
    <s v="M"/>
    <s v="W"/>
    <n v="103"/>
    <s v="ALLEY"/>
    <n v="307"/>
    <s v="VEHICLE"/>
    <s v="IC"/>
    <s v="Invest Cont"/>
    <n v="230"/>
    <m/>
    <m/>
    <m/>
    <s v="CENTRE"/>
    <s v="8TH"/>
    <n v="33.737000000000002"/>
    <n v="-118.28360000000001"/>
  </r>
  <r>
    <n v="200904785"/>
    <d v="2020-01-18T00:00:00"/>
    <x v="132"/>
    <n v="1200"/>
    <n v="9"/>
    <x v="3"/>
    <n v="933"/>
    <n v="2"/>
    <n v="354"/>
    <x v="14"/>
    <s v="0100 0377 0926 1822"/>
    <n v="47"/>
    <s v="F"/>
    <s v="H"/>
    <n v="502"/>
    <s v="MULTI-UNIT DWELLING (APARTMENT, DUPLEX, ETC)"/>
    <m/>
    <m/>
    <s v="IC"/>
    <s v="Invest Cont"/>
    <n v="354"/>
    <m/>
    <m/>
    <m/>
    <s v="14600    FRIAR                        ST"/>
    <m/>
    <n v="34.185699999999997"/>
    <n v="-118.4509"/>
  </r>
  <r>
    <n v="200408998"/>
    <d v="2020-05-18T00:00:00"/>
    <x v="135"/>
    <n v="2015"/>
    <n v="4"/>
    <x v="4"/>
    <n v="499"/>
    <n v="1"/>
    <n v="331"/>
    <x v="23"/>
    <n v="344"/>
    <n v="47"/>
    <s v="F"/>
    <s v="H"/>
    <n v="104"/>
    <s v="DRIVEWAY"/>
    <m/>
    <m/>
    <s v="IC"/>
    <s v="Invest Cont"/>
    <n v="331"/>
    <m/>
    <m/>
    <m/>
    <s v="OPAL"/>
    <s v="ESPERANZA"/>
    <n v="34.020200000000003"/>
    <n v="-118.1995"/>
  </r>
  <r>
    <n v="200414982"/>
    <d v="2020-11-17T00:00:00"/>
    <x v="363"/>
    <n v="1600"/>
    <n v="4"/>
    <x v="4"/>
    <n v="461"/>
    <n v="1"/>
    <n v="761"/>
    <x v="35"/>
    <s v="0913 0421 1402"/>
    <n v="42"/>
    <s v="F"/>
    <s v="H"/>
    <n v="101"/>
    <s v="STREET"/>
    <n v="511"/>
    <s v="VERBAL THREAT"/>
    <s v="AA"/>
    <s v="Adult Arrest"/>
    <n v="761"/>
    <n v="998"/>
    <m/>
    <m/>
    <s v="300 S  PECAN                        ST"/>
    <m/>
    <n v="34.043500000000002"/>
    <n v="-118.2218"/>
  </r>
  <r>
    <n v="200105244"/>
    <d v="2020-01-18T00:00:00"/>
    <x v="54"/>
    <n v="1700"/>
    <n v="1"/>
    <x v="1"/>
    <n v="111"/>
    <n v="1"/>
    <n v="510"/>
    <x v="0"/>
    <m/>
    <n v="0"/>
    <m/>
    <m/>
    <n v="108"/>
    <s v="PARKING LOT"/>
    <m/>
    <m/>
    <s v="IC"/>
    <s v="Invest Cont"/>
    <n v="510"/>
    <m/>
    <m/>
    <m/>
    <s v="800 N  BROADWAY"/>
    <m/>
    <n v="34.0623"/>
    <n v="-118.2383"/>
  </r>
  <r>
    <n v="200612465"/>
    <d v="2020-07-11T00:00:00"/>
    <x v="247"/>
    <n v="1930"/>
    <n v="6"/>
    <x v="9"/>
    <n v="637"/>
    <n v="1"/>
    <n v="230"/>
    <x v="13"/>
    <s v="0400 0416 0429 0408 0305 1822"/>
    <n v="25"/>
    <s v="M"/>
    <s v="W"/>
    <n v="102"/>
    <s v="SIDEWALK"/>
    <n v="400"/>
    <s v="STRONG-ARM (HANDS, FIST, FEET OR BODILY FORCE)"/>
    <s v="IC"/>
    <s v="Invest Cont"/>
    <n v="230"/>
    <m/>
    <m/>
    <m/>
    <s v="1700 N  BRONSON                      AV"/>
    <m/>
    <n v="34.101700000000001"/>
    <n v="-118.318"/>
  </r>
  <r>
    <n v="200118377"/>
    <d v="2020-09-23T00:00:00"/>
    <x v="26"/>
    <n v="1925"/>
    <n v="1"/>
    <x v="1"/>
    <n v="133"/>
    <n v="2"/>
    <n v="624"/>
    <x v="15"/>
    <s v="1822 0917 0448"/>
    <n v="53"/>
    <s v="M"/>
    <s v="B"/>
    <n v="502"/>
    <s v="MULTI-UNIT DWELLING (APARTMENT, DUPLEX, ETC)"/>
    <n v="400"/>
    <s v="STRONG-ARM (HANDS, FIST, FEET OR BODILY FORCE)"/>
    <s v="IC"/>
    <s v="Invest Cont"/>
    <n v="624"/>
    <m/>
    <m/>
    <m/>
    <s v="200 S  SPRING                       ST"/>
    <m/>
    <n v="34.051699999999997"/>
    <n v="-118.2474"/>
  </r>
  <r>
    <n v="200109614"/>
    <d v="2020-03-24T00:00:00"/>
    <x v="321"/>
    <n v="540"/>
    <n v="1"/>
    <x v="1"/>
    <n v="155"/>
    <n v="2"/>
    <n v="624"/>
    <x v="15"/>
    <s v="0416 1218 1822"/>
    <n v="52"/>
    <s v="F"/>
    <s v="B"/>
    <n v="102"/>
    <s v="SIDEWALK"/>
    <n v="400"/>
    <s v="STRONG-ARM (HANDS, FIST, FEET OR BODILY FORCE)"/>
    <s v="IC"/>
    <s v="Invest Cont"/>
    <n v="624"/>
    <m/>
    <m/>
    <m/>
    <s v="5TH"/>
    <s v="WALL                         ST"/>
    <n v="34.044899999999998"/>
    <n v="-118.2458"/>
  </r>
  <r>
    <n v="200905852"/>
    <d v="2020-02-11T00:00:00"/>
    <x v="159"/>
    <n v="1850"/>
    <n v="9"/>
    <x v="3"/>
    <n v="933"/>
    <n v="1"/>
    <n v="230"/>
    <x v="13"/>
    <s v="0416 0913 0361"/>
    <n v="50"/>
    <s v="M"/>
    <s v="H"/>
    <n v="502"/>
    <s v="MULTI-UNIT DWELLING (APARTMENT, DUPLEX, ETC)"/>
    <n v="500"/>
    <s v="UNKNOWN WEAPON/OTHER WEAPON"/>
    <s v="AA"/>
    <s v="Adult Arrest"/>
    <n v="230"/>
    <m/>
    <m/>
    <m/>
    <s v="14600    CALVERT                      ST"/>
    <m/>
    <n v="34.181699999999999"/>
    <n v="-118.4509"/>
  </r>
  <r>
    <n v="200906820"/>
    <d v="2020-03-02T00:00:00"/>
    <x v="38"/>
    <n v="1500"/>
    <n v="9"/>
    <x v="3"/>
    <n v="974"/>
    <n v="1"/>
    <n v="510"/>
    <x v="0"/>
    <m/>
    <n v="0"/>
    <m/>
    <m/>
    <n v="108"/>
    <s v="PARKING LOT"/>
    <m/>
    <m/>
    <s v="IC"/>
    <s v="Invest Cont"/>
    <n v="510"/>
    <m/>
    <m/>
    <m/>
    <s v="4500    VAN NUYS                     BL"/>
    <m/>
    <n v="34.154699999999998"/>
    <n v="-118.453"/>
  </r>
  <r>
    <n v="200216971"/>
    <d v="2020-11-01T00:00:00"/>
    <x v="161"/>
    <n v="2230"/>
    <n v="2"/>
    <x v="5"/>
    <n v="217"/>
    <n v="2"/>
    <n v="745"/>
    <x v="9"/>
    <s v="0329 1307 1609 1266"/>
    <n v="30"/>
    <s v="M"/>
    <s v="O"/>
    <n v="122"/>
    <s v="VEHICLE, PASSENGER/TRUCK"/>
    <m/>
    <m/>
    <s v="IC"/>
    <s v="Invest Cont"/>
    <n v="745"/>
    <m/>
    <m/>
    <m/>
    <s v="UNION                        ST"/>
    <s v="PALO ALTO"/>
    <n v="34.072699999999998"/>
    <n v="-118.2637"/>
  </r>
  <r>
    <n v="200813358"/>
    <d v="2020-08-26T00:00:00"/>
    <x v="319"/>
    <n v="1300"/>
    <n v="8"/>
    <x v="12"/>
    <n v="802"/>
    <n v="2"/>
    <n v="664"/>
    <x v="53"/>
    <s v="0701 1822"/>
    <n v="17"/>
    <s v="F"/>
    <s v="W"/>
    <n v="501"/>
    <s v="SINGLE FAMILY DWELLING"/>
    <m/>
    <m/>
    <s v="IC"/>
    <s v="Invest Cont"/>
    <n v="664"/>
    <m/>
    <m/>
    <m/>
    <s v="1000    ILIFF                        ST"/>
    <m/>
    <n v="34.047699999999999"/>
    <n v="-118.51909999999999"/>
  </r>
  <r>
    <n v="201015802"/>
    <d v="2020-12-06T00:00:00"/>
    <x v="121"/>
    <n v="1700"/>
    <n v="10"/>
    <x v="11"/>
    <n v="1021"/>
    <n v="2"/>
    <n v="745"/>
    <x v="9"/>
    <s v="0329 1822 1300"/>
    <n v="50"/>
    <s v="F"/>
    <s v="W"/>
    <n v="122"/>
    <s v="VEHICLE, PASSENGER/TRUCK"/>
    <m/>
    <m/>
    <s v="IC"/>
    <s v="Invest Cont"/>
    <n v="745"/>
    <m/>
    <m/>
    <m/>
    <s v="19300    ARCHWOOD                     ST"/>
    <m/>
    <n v="34.1922"/>
    <n v="-118.5579"/>
  </r>
  <r>
    <n v="200100833"/>
    <d v="2020-06-05T00:00:00"/>
    <x v="150"/>
    <n v="2340"/>
    <n v="1"/>
    <x v="1"/>
    <n v="158"/>
    <n v="1"/>
    <n v="310"/>
    <x v="5"/>
    <s v="1402 0421 1414 2004 0447 1609 0344"/>
    <n v="0"/>
    <s v="X"/>
    <s v="X"/>
    <n v="301"/>
    <s v="GAS STATION"/>
    <n v="500"/>
    <s v="UNKNOWN WEAPON/OTHER WEAPON"/>
    <s v="AO"/>
    <s v="Adult Other"/>
    <n v="310"/>
    <n v="998"/>
    <m/>
    <m/>
    <s v="5TH"/>
    <s v="ALAMEDA"/>
    <n v="34.039499999999997"/>
    <n v="-118.2405"/>
  </r>
  <r>
    <n v="200110405"/>
    <d v="2020-04-13T00:00:00"/>
    <x v="139"/>
    <n v="1252"/>
    <n v="1"/>
    <x v="1"/>
    <n v="161"/>
    <n v="2"/>
    <n v="668"/>
    <x v="27"/>
    <m/>
    <n v="0"/>
    <m/>
    <m/>
    <n v="203"/>
    <s v="OTHER BUSINESS"/>
    <m/>
    <m/>
    <s v="IC"/>
    <s v="Invest Cont"/>
    <n v="668"/>
    <m/>
    <m/>
    <m/>
    <s v="900 W  8TH                          ST"/>
    <m/>
    <n v="34.047899999999998"/>
    <n v="-118.2612"/>
  </r>
  <r>
    <n v="201205531"/>
    <d v="2020-01-22T00:00:00"/>
    <x v="327"/>
    <n v="2240"/>
    <n v="12"/>
    <x v="8"/>
    <n v="1268"/>
    <n v="1"/>
    <n v="210"/>
    <x v="11"/>
    <s v="0344 1822 0400 0416 0336"/>
    <n v="29"/>
    <s v="F"/>
    <s v="B"/>
    <n v="101"/>
    <s v="STREET"/>
    <n v="400"/>
    <s v="STRONG-ARM (HANDS, FIST, FEET OR BODILY FORCE)"/>
    <s v="IC"/>
    <s v="Invest Cont"/>
    <n v="210"/>
    <m/>
    <m/>
    <m/>
    <s v="80TH                         ST"/>
    <s v="SAN PEDRO                    ST"/>
    <n v="33.967100000000002"/>
    <n v="-118.26949999999999"/>
  </r>
  <r>
    <n v="200814709"/>
    <d v="2020-09-30T00:00:00"/>
    <x v="64"/>
    <n v="100"/>
    <n v="8"/>
    <x v="12"/>
    <n v="849"/>
    <n v="1"/>
    <n v="480"/>
    <x v="2"/>
    <s v="0397 0344 1822 1602"/>
    <n v="48"/>
    <s v="F"/>
    <s v="A"/>
    <n v="102"/>
    <s v="SIDEWALK"/>
    <m/>
    <m/>
    <s v="IC"/>
    <s v="Invest Cont"/>
    <n v="480"/>
    <m/>
    <m/>
    <m/>
    <s v="900 S  SHERBOURNE                   DR"/>
    <m/>
    <n v="34.059399999999997"/>
    <n v="-118.3793"/>
  </r>
  <r>
    <n v="200517446"/>
    <d v="2020-11-26T00:00:00"/>
    <x v="291"/>
    <n v="1235"/>
    <n v="5"/>
    <x v="10"/>
    <n v="514"/>
    <n v="1"/>
    <n v="251"/>
    <x v="55"/>
    <n v="1822"/>
    <n v="80"/>
    <s v="X"/>
    <s v="X"/>
    <n v="502"/>
    <s v="MULTI-UNIT DWELLING (APARTMENT, DUPLEX, ETC)"/>
    <n v="102"/>
    <s v="HAND GUN"/>
    <s v="IC"/>
    <s v="Invest Cont"/>
    <n v="251"/>
    <m/>
    <m/>
    <m/>
    <s v="900 N  WILMINGTON                   BL"/>
    <m/>
    <n v="33.789700000000003"/>
    <n v="-118.2787"/>
  </r>
  <r>
    <n v="200717447"/>
    <d v="2020-12-24T00:00:00"/>
    <x v="228"/>
    <n v="315"/>
    <n v="7"/>
    <x v="0"/>
    <n v="727"/>
    <n v="1"/>
    <n v="331"/>
    <x v="23"/>
    <s v="0344 1300 1822"/>
    <n v="27"/>
    <s v="M"/>
    <s v="O"/>
    <n v="101"/>
    <s v="STREET"/>
    <m/>
    <m/>
    <s v="IC"/>
    <s v="Invest Cont"/>
    <n v="331"/>
    <m/>
    <m/>
    <m/>
    <s v="200 S  MANSFIELD                    AV"/>
    <m/>
    <n v="34.068899999999999"/>
    <n v="-118.3408"/>
  </r>
  <r>
    <n v="201210966"/>
    <d v="2020-04-13T00:00:00"/>
    <x v="3"/>
    <n v="230"/>
    <n v="12"/>
    <x v="8"/>
    <n v="1249"/>
    <n v="1"/>
    <n v="121"/>
    <x v="22"/>
    <s v="0908 1300 1822"/>
    <n v="18"/>
    <s v="F"/>
    <s v="H"/>
    <n v="101"/>
    <s v="STREET"/>
    <n v="400"/>
    <s v="STRONG-ARM (HANDS, FIST, FEET OR BODILY FORCE)"/>
    <s v="IC"/>
    <s v="Invest Cont"/>
    <n v="121"/>
    <m/>
    <m/>
    <m/>
    <s v="66TH"/>
    <s v="FIGUEROA"/>
    <n v="33.979799999999997"/>
    <n v="-118.28270000000001"/>
  </r>
  <r>
    <n v="200107523"/>
    <d v="2020-02-20T00:00:00"/>
    <x v="270"/>
    <n v="1700"/>
    <n v="1"/>
    <x v="1"/>
    <n v="138"/>
    <n v="1"/>
    <n v="210"/>
    <x v="11"/>
    <s v="1266 2004 1822 0416 0446"/>
    <n v="19"/>
    <s v="X"/>
    <s v="X"/>
    <n v="406"/>
    <s v="OTHER STORE"/>
    <n v="400"/>
    <s v="STRONG-ARM (HANDS, FIST, FEET OR BODILY FORCE)"/>
    <s v="AO"/>
    <s v="Adult Other"/>
    <n v="210"/>
    <m/>
    <m/>
    <m/>
    <s v="200 S  LOS ANGELES                  ST"/>
    <m/>
    <n v="34.048499999999997"/>
    <n v="-118.2448"/>
  </r>
  <r>
    <n v="201217369"/>
    <d v="2020-07-29T00:00:00"/>
    <x v="190"/>
    <n v="801"/>
    <n v="12"/>
    <x v="8"/>
    <n v="1259"/>
    <n v="1"/>
    <n v="110"/>
    <x v="76"/>
    <s v="1817 0411 0913"/>
    <n v="56"/>
    <s v="M"/>
    <s v="A"/>
    <n v="502"/>
    <s v="MULTI-UNIT DWELLING (APARTMENT, DUPLEX, ETC)"/>
    <n v="223"/>
    <s v="UNKNOWN TYPE CUTTING INSTRUMENT"/>
    <s v="IC"/>
    <s v="Invest Cont"/>
    <n v="110"/>
    <m/>
    <m/>
    <m/>
    <s v="800 E  76TH                         PL"/>
    <m/>
    <n v="33.970300000000002"/>
    <n v="-118.2608"/>
  </r>
  <r>
    <n v="200118408"/>
    <d v="2020-09-23T00:00:00"/>
    <x v="83"/>
    <n v="100"/>
    <n v="1"/>
    <x v="1"/>
    <n v="135"/>
    <n v="1"/>
    <n v="330"/>
    <x v="1"/>
    <s v="1609 0344 1307 1822 0329"/>
    <n v="23"/>
    <s v="M"/>
    <s v="A"/>
    <n v="108"/>
    <s v="PARKING LOT"/>
    <m/>
    <m/>
    <s v="IC"/>
    <s v="Invest Cont"/>
    <n v="330"/>
    <m/>
    <m/>
    <m/>
    <s v="200 S  MAIN                         ST"/>
    <m/>
    <n v="34.050600000000003"/>
    <n v="-118.2449"/>
  </r>
  <r>
    <n v="200613059"/>
    <d v="2020-07-25T00:00:00"/>
    <x v="148"/>
    <n v="1500"/>
    <n v="6"/>
    <x v="9"/>
    <n v="679"/>
    <n v="1"/>
    <n v="510"/>
    <x v="0"/>
    <m/>
    <n v="0"/>
    <m/>
    <m/>
    <n v="101"/>
    <s v="STREET"/>
    <m/>
    <m/>
    <s v="IC"/>
    <s v="Invest Cont"/>
    <n v="510"/>
    <m/>
    <m/>
    <m/>
    <s v="SANTA MONICA                 BL"/>
    <s v="NORMANDIE                    AV"/>
    <n v="34.090800000000002"/>
    <n v="-118.3005"/>
  </r>
  <r>
    <n v="200710218"/>
    <d v="2020-06-09T00:00:00"/>
    <x v="108"/>
    <n v="2320"/>
    <n v="7"/>
    <x v="0"/>
    <n v="764"/>
    <n v="2"/>
    <n v="626"/>
    <x v="10"/>
    <s v="0416 1813 2000"/>
    <n v="33"/>
    <s v="F"/>
    <s v="H"/>
    <n v="101"/>
    <s v="STREET"/>
    <n v="400"/>
    <s v="STRONG-ARM (HANDS, FIST, FEET OR BODILY FORCE)"/>
    <s v="AA"/>
    <s v="Adult Arrest"/>
    <n v="626"/>
    <m/>
    <m/>
    <m/>
    <s v="REDONDO                      ST"/>
    <s v="VENICE                       BL"/>
    <n v="34.045299999999997"/>
    <n v="-118.35039999999999"/>
  </r>
  <r>
    <n v="200207002"/>
    <d v="2020-02-28T00:00:00"/>
    <x v="309"/>
    <n v="800"/>
    <n v="2"/>
    <x v="5"/>
    <n v="265"/>
    <n v="1"/>
    <n v="350"/>
    <x v="60"/>
    <s v="0913 2011 0432 0421 0443 2000 1813"/>
    <n v="42"/>
    <s v="F"/>
    <s v="H"/>
    <n v="502"/>
    <s v="MULTI-UNIT DWELLING (APARTMENT, DUPLEX, ETC)"/>
    <n v="511"/>
    <s v="VERBAL THREAT"/>
    <s v="AO"/>
    <s v="Adult Other"/>
    <n v="350"/>
    <n v="930"/>
    <m/>
    <m/>
    <s v="800 S  WESTLAKE                     AV"/>
    <m/>
    <n v="34.052900000000001"/>
    <n v="-118.27760000000001"/>
  </r>
  <r>
    <n v="200407524"/>
    <d v="2020-04-02T00:00:00"/>
    <x v="152"/>
    <n v="2300"/>
    <n v="4"/>
    <x v="4"/>
    <n v="439"/>
    <n v="1"/>
    <n v="330"/>
    <x v="1"/>
    <s v="0344 1302 0329"/>
    <n v="34"/>
    <s v="F"/>
    <s v="H"/>
    <n v="101"/>
    <s v="STREET"/>
    <m/>
    <m/>
    <s v="IC"/>
    <s v="Invest Cont"/>
    <n v="330"/>
    <m/>
    <m/>
    <m/>
    <s v="1900 N  MARIANNA                     AV"/>
    <m/>
    <n v="34.063800000000001"/>
    <n v="-118.1785"/>
  </r>
  <r>
    <n v="200415786"/>
    <d v="2020-12-09T00:00:00"/>
    <x v="308"/>
    <n v="2318"/>
    <n v="4"/>
    <x v="4"/>
    <n v="443"/>
    <n v="2"/>
    <n v="439"/>
    <x v="91"/>
    <s v="0392 1402 1419 1407"/>
    <n v="0"/>
    <s v="X"/>
    <s v="X"/>
    <n v="712"/>
    <s v="COLISEUM"/>
    <m/>
    <m/>
    <s v="AA"/>
    <s v="Adult Arrest"/>
    <n v="439"/>
    <n v="998"/>
    <m/>
    <m/>
    <s v="1800    MARENGO                      ST"/>
    <m/>
    <n v="34.060899999999997"/>
    <n v="-118.2052"/>
  </r>
  <r>
    <n v="201309077"/>
    <d v="2020-04-05T00:00:00"/>
    <x v="193"/>
    <n v="1021"/>
    <n v="13"/>
    <x v="6"/>
    <n v="1391"/>
    <n v="1"/>
    <n v="230"/>
    <x v="13"/>
    <s v="1822 1309 0445 0416 0605"/>
    <n v="55"/>
    <s v="M"/>
    <s v="B"/>
    <n v="101"/>
    <s v="STREET"/>
    <n v="500"/>
    <s v="UNKNOWN WEAPON/OTHER WEAPON"/>
    <s v="IC"/>
    <s v="Invest Cont"/>
    <n v="230"/>
    <m/>
    <m/>
    <m/>
    <s v="GAGE                         AV"/>
    <s v="GRAND                        AV"/>
    <n v="33.982399999999998"/>
    <n v="-118.2801"/>
  </r>
  <r>
    <n v="201111676"/>
    <d v="2020-07-21T00:00:00"/>
    <x v="284"/>
    <n v="1920"/>
    <n v="11"/>
    <x v="7"/>
    <n v="1161"/>
    <n v="2"/>
    <n v="745"/>
    <x v="9"/>
    <n v="329"/>
    <n v="52"/>
    <s v="M"/>
    <s v="H"/>
    <n v="119"/>
    <s v="PORCH, RESIDENTIAL"/>
    <m/>
    <m/>
    <s v="IC"/>
    <s v="Invest Cont"/>
    <n v="745"/>
    <m/>
    <m/>
    <m/>
    <s v="1200 N  EDGEMONT                     ST"/>
    <m/>
    <n v="34.0931"/>
    <n v="-118.2983"/>
  </r>
  <r>
    <n v="200112187"/>
    <d v="2020-05-26T00:00:00"/>
    <x v="189"/>
    <n v="1100"/>
    <n v="1"/>
    <x v="1"/>
    <n v="135"/>
    <n v="1"/>
    <n v="330"/>
    <x v="1"/>
    <s v="0329 1822 1307 1609 0344"/>
    <n v="39"/>
    <s v="F"/>
    <s v="W"/>
    <n v="502"/>
    <s v="MULTI-UNIT DWELLING (APARTMENT, DUPLEX, ETC)"/>
    <m/>
    <m/>
    <s v="IC"/>
    <s v="Invest Cont"/>
    <n v="330"/>
    <m/>
    <m/>
    <m/>
    <s v="300 S  MAIN                         ST"/>
    <m/>
    <n v="34.049599999999998"/>
    <n v="-118.2458"/>
  </r>
  <r>
    <n v="200306616"/>
    <d v="2020-02-13T00:00:00"/>
    <x v="27"/>
    <n v="1700"/>
    <n v="3"/>
    <x v="2"/>
    <n v="338"/>
    <n v="1"/>
    <n v="331"/>
    <x v="23"/>
    <s v="1606 0344 1251 0352 0386"/>
    <n v="22"/>
    <s v="M"/>
    <s v="W"/>
    <n v="103"/>
    <s v="ALLEY"/>
    <m/>
    <m/>
    <s v="IC"/>
    <s v="Invest Cont"/>
    <n v="331"/>
    <m/>
    <m/>
    <m/>
    <s v="1200 W  29TH                         ST"/>
    <m/>
    <n v="34.028399999999998"/>
    <n v="-118.28660000000001"/>
  </r>
  <r>
    <n v="201211639"/>
    <d v="2020-04-14T00:00:00"/>
    <x v="292"/>
    <n v="2200"/>
    <n v="12"/>
    <x v="8"/>
    <n v="1249"/>
    <n v="1"/>
    <n v="420"/>
    <x v="33"/>
    <s v="0344 0385"/>
    <n v="63"/>
    <s v="M"/>
    <s v="H"/>
    <n v="101"/>
    <s v="STREET"/>
    <m/>
    <m/>
    <s v="IC"/>
    <s v="Invest Cont"/>
    <n v="420"/>
    <m/>
    <m/>
    <m/>
    <s v="400 W  65TH                         ST"/>
    <m/>
    <n v="33.980699999999999"/>
    <n v="-118.2813"/>
  </r>
  <r>
    <n v="201224045"/>
    <d v="2020-11-07T00:00:00"/>
    <x v="164"/>
    <n v="1230"/>
    <n v="12"/>
    <x v="8"/>
    <n v="1239"/>
    <n v="1"/>
    <n v="510"/>
    <x v="0"/>
    <m/>
    <n v="0"/>
    <m/>
    <m/>
    <n v="101"/>
    <s v="STREET"/>
    <m/>
    <m/>
    <s v="IC"/>
    <s v="Invest Cont"/>
    <n v="510"/>
    <m/>
    <m/>
    <m/>
    <s v="5800 S  VERMONT                      AV"/>
    <m/>
    <n v="33.988300000000002"/>
    <n v="-118.2915"/>
  </r>
  <r>
    <n v="200121173"/>
    <d v="2020-11-17T00:00:00"/>
    <x v="363"/>
    <n v="1435"/>
    <n v="1"/>
    <x v="1"/>
    <n v="105"/>
    <n v="1"/>
    <n v="230"/>
    <x v="13"/>
    <s v="0334 0445 1822"/>
    <n v="0"/>
    <s v="M"/>
    <s v="H"/>
    <n v="101"/>
    <s v="STREET"/>
    <n v="207"/>
    <s v="OTHER KNIFE"/>
    <s v="IC"/>
    <s v="Invest Cont"/>
    <n v="230"/>
    <m/>
    <m/>
    <m/>
    <s v="CASANOVA"/>
    <s v="BROADWAY"/>
    <n v="34.071899999999999"/>
    <n v="-118.22929999999999"/>
  </r>
  <r>
    <n v="200400964"/>
    <d v="2020-08-01T00:00:00"/>
    <x v="200"/>
    <n v="200"/>
    <n v="4"/>
    <x v="4"/>
    <n v="449"/>
    <n v="2"/>
    <n v="740"/>
    <x v="21"/>
    <n v="329"/>
    <n v="42"/>
    <s v="M"/>
    <s v="H"/>
    <n v="101"/>
    <s v="STREET"/>
    <m/>
    <m/>
    <s v="IC"/>
    <s v="Invest Cont"/>
    <n v="740"/>
    <m/>
    <m/>
    <m/>
    <s v="2600    MARENGO                      ST"/>
    <m/>
    <n v="34.054499999999997"/>
    <n v="-118.19889999999999"/>
  </r>
  <r>
    <n v="200705404"/>
    <d v="2020-01-30T00:00:00"/>
    <x v="356"/>
    <n v="1900"/>
    <n v="7"/>
    <x v="0"/>
    <n v="782"/>
    <n v="2"/>
    <n v="740"/>
    <x v="21"/>
    <s v="0329 1307"/>
    <n v="31"/>
    <s v="M"/>
    <s v="O"/>
    <n v="122"/>
    <s v="VEHICLE, PASSENGER/TRUCK"/>
    <m/>
    <m/>
    <s v="IC"/>
    <s v="Invest Cont"/>
    <n v="740"/>
    <m/>
    <m/>
    <m/>
    <s v="6000    VENICE                       BL"/>
    <m/>
    <n v="34.037399999999998"/>
    <n v="-118.374"/>
  </r>
  <r>
    <n v="201211116"/>
    <d v="2020-04-17T00:00:00"/>
    <x v="77"/>
    <n v="1900"/>
    <n v="12"/>
    <x v="8"/>
    <n v="1256"/>
    <n v="2"/>
    <n v="740"/>
    <x v="21"/>
    <s v="0329 1822"/>
    <n v="49"/>
    <s v="M"/>
    <s v="B"/>
    <n v="502"/>
    <s v="MULTI-UNIT DWELLING (APARTMENT, DUPLEX, ETC)"/>
    <m/>
    <m/>
    <s v="IC"/>
    <s v="Invest Cont"/>
    <n v="740"/>
    <m/>
    <m/>
    <m/>
    <s v="800 W  73RD                         ST"/>
    <m/>
    <n v="33.973700000000001"/>
    <n v="-118.2871"/>
  </r>
  <r>
    <n v="200211505"/>
    <d v="2020-06-19T00:00:00"/>
    <x v="339"/>
    <n v="200"/>
    <n v="2"/>
    <x v="5"/>
    <n v="249"/>
    <n v="1"/>
    <n v="230"/>
    <x v="13"/>
    <s v="1822 1218 2004 0416 0445"/>
    <n v="57"/>
    <s v="F"/>
    <s v="H"/>
    <n v="102"/>
    <s v="SIDEWALK"/>
    <n v="312"/>
    <s v="PIPE/METAL PIPE"/>
    <s v="IC"/>
    <s v="Invest Cont"/>
    <n v="230"/>
    <m/>
    <m/>
    <m/>
    <s v="7TH                          ST"/>
    <s v="BEAUDRY                      BL"/>
    <n v="34.054200000000002"/>
    <n v="-118.2611"/>
  </r>
  <r>
    <n v="200320073"/>
    <d v="2020-11-08T00:00:00"/>
    <x v="68"/>
    <n v="550"/>
    <n v="3"/>
    <x v="2"/>
    <n v="328"/>
    <n v="1"/>
    <n v="410"/>
    <x v="28"/>
    <s v="1822 0329 1251 1307 0345"/>
    <n v="20"/>
    <s v="M"/>
    <s v="W"/>
    <n v="108"/>
    <s v="PARKING LOT"/>
    <m/>
    <m/>
    <s v="IC"/>
    <s v="Invest Cont"/>
    <n v="410"/>
    <m/>
    <m/>
    <m/>
    <s v="600 W  28TH                         ST"/>
    <m/>
    <n v="34.0261"/>
    <n v="-118.2774"/>
  </r>
  <r>
    <n v="200213599"/>
    <d v="2020-08-11T00:00:00"/>
    <x v="89"/>
    <n v="1115"/>
    <n v="2"/>
    <x v="5"/>
    <n v="257"/>
    <n v="2"/>
    <n v="624"/>
    <x v="15"/>
    <s v="1822 0342 1300 0417 0429 0416 0446 1218 1313"/>
    <n v="0"/>
    <s v="F"/>
    <s v="W"/>
    <n v="102"/>
    <s v="SIDEWALK"/>
    <n v="400"/>
    <s v="STRONG-ARM (HANDS, FIST, FEET OR BODILY FORCE)"/>
    <s v="IC"/>
    <s v="Invest Cont"/>
    <n v="624"/>
    <m/>
    <m/>
    <m/>
    <s v="7TH                          ST"/>
    <s v="GARLAND"/>
    <n v="34.051699999999997"/>
    <n v="-118.2663"/>
  </r>
  <r>
    <n v="201012503"/>
    <d v="2020-08-27T00:00:00"/>
    <x v="214"/>
    <n v="530"/>
    <n v="10"/>
    <x v="11"/>
    <n v="1029"/>
    <n v="2"/>
    <n v="740"/>
    <x v="21"/>
    <s v="0329 1822 0447 1420 0209 1414"/>
    <n v="0"/>
    <s v="M"/>
    <s v="W"/>
    <n v="301"/>
    <s v="GAS STATION"/>
    <n v="306"/>
    <s v="ROCK/THROWN OBJECT"/>
    <s v="IC"/>
    <s v="Invest Cont"/>
    <n v="740"/>
    <m/>
    <m/>
    <m/>
    <s v="15600    SHERMAN                      WY"/>
    <m/>
    <n v="34.201099999999997"/>
    <n v="-118.474"/>
  </r>
  <r>
    <n v="200106386"/>
    <d v="2020-02-04T00:00:00"/>
    <x v="233"/>
    <n v="50"/>
    <n v="1"/>
    <x v="1"/>
    <n v="119"/>
    <n v="1"/>
    <n v="440"/>
    <x v="20"/>
    <s v="0910 0344 1822 2032"/>
    <n v="41"/>
    <s v="M"/>
    <s v="W"/>
    <n v="834"/>
    <s v="LA UNION STATION (NOT LINE SPECIFIC)"/>
    <m/>
    <m/>
    <s v="IC"/>
    <s v="Invest Cont"/>
    <n v="440"/>
    <m/>
    <m/>
    <m/>
    <s v="00    GATEWAY PLAZA                DR"/>
    <m/>
    <n v="34.055100000000003"/>
    <n v="-118.2323"/>
  </r>
  <r>
    <n v="200913447"/>
    <d v="2020-08-13T00:00:00"/>
    <x v="175"/>
    <n v="1700"/>
    <n v="9"/>
    <x v="3"/>
    <n v="929"/>
    <n v="1"/>
    <n v="510"/>
    <x v="0"/>
    <m/>
    <n v="0"/>
    <m/>
    <m/>
    <n v="101"/>
    <s v="STREET"/>
    <m/>
    <m/>
    <s v="IC"/>
    <s v="Invest Cont"/>
    <n v="510"/>
    <m/>
    <m/>
    <m/>
    <s v="6500    WOODMAN                      AV"/>
    <m/>
    <n v="34.188699999999997"/>
    <n v="-118.43129999999999"/>
  </r>
  <r>
    <n v="201215877"/>
    <d v="2020-07-03T00:00:00"/>
    <x v="261"/>
    <n v="2200"/>
    <n v="12"/>
    <x v="8"/>
    <n v="1239"/>
    <n v="1"/>
    <n v="230"/>
    <x v="13"/>
    <s v="0913 1242 0561 1206 2002 0305 0408 0421 1309 0602"/>
    <n v="44"/>
    <s v="M"/>
    <s v="H"/>
    <n v="502"/>
    <s v="MULTI-UNIT DWELLING (APARTMENT, DUPLEX, ETC)"/>
    <n v="400"/>
    <s v="STRONG-ARM (HANDS, FIST, FEET OR BODILY FORCE)"/>
    <s v="IC"/>
    <s v="Invest Cont"/>
    <n v="230"/>
    <m/>
    <m/>
    <m/>
    <s v="5800    BONSALLO                     AV"/>
    <m/>
    <n v="33.987499999999997"/>
    <n v="-118.286"/>
  </r>
  <r>
    <n v="201106908"/>
    <d v="2020-03-05T00:00:00"/>
    <x v="301"/>
    <n v="1730"/>
    <n v="11"/>
    <x v="7"/>
    <n v="1176"/>
    <n v="1"/>
    <n v="331"/>
    <x v="23"/>
    <s v="0344 0385"/>
    <n v="37"/>
    <s v="M"/>
    <s v="W"/>
    <n v="101"/>
    <s v="STREET"/>
    <m/>
    <m/>
    <s v="IC"/>
    <s v="Invest Cont"/>
    <n v="331"/>
    <m/>
    <m/>
    <m/>
    <s v="RIVERSIDE"/>
    <s v="ELMGROVE                     ST"/>
    <n v="34.086300000000001"/>
    <n v="-118.23180000000001"/>
  </r>
  <r>
    <n v="200806332"/>
    <d v="2020-02-21T00:00:00"/>
    <x v="323"/>
    <n v="1647"/>
    <n v="8"/>
    <x v="12"/>
    <n v="831"/>
    <n v="2"/>
    <n v="624"/>
    <x v="15"/>
    <s v="0447 1420 0913"/>
    <n v="45"/>
    <s v="F"/>
    <s v="W"/>
    <n v="402"/>
    <s v="MARKET"/>
    <n v="221"/>
    <s v="GLASS"/>
    <s v="IC"/>
    <s v="Invest Cont"/>
    <n v="624"/>
    <m/>
    <m/>
    <m/>
    <s v="12000    WILSHIRE                     BL"/>
    <m/>
    <n v="34.0473"/>
    <n v="-118.4768"/>
  </r>
  <r>
    <n v="200712402"/>
    <d v="2020-08-04T00:00:00"/>
    <x v="74"/>
    <n v="2140"/>
    <n v="7"/>
    <x v="0"/>
    <n v="769"/>
    <n v="1"/>
    <n v="230"/>
    <x v="13"/>
    <s v="1202 1822 0334"/>
    <n v="70"/>
    <s v="M"/>
    <s v="H"/>
    <n v="502"/>
    <s v="MULTI-UNIT DWELLING (APARTMENT, DUPLEX, ETC)"/>
    <n v="102"/>
    <s v="HAND GUN"/>
    <s v="IC"/>
    <s v="Invest Cont"/>
    <n v="230"/>
    <m/>
    <m/>
    <m/>
    <s v="3500 W  15TH                         ST"/>
    <m/>
    <n v="34.045400000000001"/>
    <n v="-118.3237"/>
  </r>
  <r>
    <n v="200311499"/>
    <d v="2020-05-18T00:00:00"/>
    <x v="280"/>
    <n v="2100"/>
    <n v="3"/>
    <x v="2"/>
    <n v="379"/>
    <n v="1"/>
    <n v="420"/>
    <x v="33"/>
    <s v="1606 0344 0385 1300"/>
    <n v="50"/>
    <s v="M"/>
    <s v="H"/>
    <n v="101"/>
    <s v="STREET"/>
    <m/>
    <m/>
    <s v="IC"/>
    <s v="Invest Cont"/>
    <n v="420"/>
    <m/>
    <m/>
    <m/>
    <s v="3700    WISCONSIN                    ST"/>
    <m/>
    <n v="34.014800000000001"/>
    <n v="-118.2925"/>
  </r>
  <r>
    <n v="200619758"/>
    <d v="2020-12-29T00:00:00"/>
    <x v="360"/>
    <n v="2340"/>
    <n v="6"/>
    <x v="9"/>
    <n v="637"/>
    <n v="1"/>
    <n v="350"/>
    <x v="60"/>
    <s v="1822 0344 0346 0305"/>
    <n v="22"/>
    <s v="M"/>
    <s v="W"/>
    <n v="101"/>
    <s v="STREET"/>
    <n v="400"/>
    <s v="STRONG-ARM (HANDS, FIST, FEET OR BODILY FORCE)"/>
    <s v="IC"/>
    <s v="Invest Cont"/>
    <n v="350"/>
    <m/>
    <m/>
    <m/>
    <s v="5900    HOLLYWOOD                    BL"/>
    <m/>
    <n v="34.103000000000002"/>
    <n v="-118.32250000000001"/>
  </r>
  <r>
    <n v="201010548"/>
    <d v="2020-06-30T00:00:00"/>
    <x v="10"/>
    <n v="1434"/>
    <n v="10"/>
    <x v="11"/>
    <n v="1008"/>
    <n v="1"/>
    <n v="440"/>
    <x v="20"/>
    <s v="1822 0394 0209 1420 2032"/>
    <n v="54"/>
    <s v="F"/>
    <s v="W"/>
    <n v="501"/>
    <s v="SINGLE FAMILY DWELLING"/>
    <m/>
    <m/>
    <s v="IC"/>
    <s v="Invest Cont"/>
    <n v="440"/>
    <m/>
    <m/>
    <m/>
    <s v="16600    COHASSET                     ST"/>
    <m/>
    <n v="34.206899999999997"/>
    <n v="-118.49679999999999"/>
  </r>
  <r>
    <n v="201221616"/>
    <d v="2020-09-22T00:00:00"/>
    <x v="26"/>
    <n v="720"/>
    <n v="12"/>
    <x v="8"/>
    <n v="1248"/>
    <n v="1"/>
    <n v="420"/>
    <x v="33"/>
    <s v="1606 1300 0344 1822"/>
    <n v="35"/>
    <s v="F"/>
    <s v="H"/>
    <n v="704"/>
    <s v="ELEMENTARY SCHOOL"/>
    <m/>
    <m/>
    <s v="IC"/>
    <s v="Invest Cont"/>
    <n v="420"/>
    <m/>
    <m/>
    <m/>
    <s v="900 W  69TH                         ST"/>
    <m/>
    <n v="33.977200000000003"/>
    <n v="-118.2915"/>
  </r>
  <r>
    <n v="201109967"/>
    <d v="2020-06-01T00:00:00"/>
    <x v="65"/>
    <n v="420"/>
    <n v="11"/>
    <x v="7"/>
    <n v="1132"/>
    <n v="1"/>
    <n v="310"/>
    <x v="5"/>
    <s v="0342 0358 0344 0216"/>
    <n v="40"/>
    <s v="F"/>
    <s v="W"/>
    <n v="501"/>
    <s v="SINGLE FAMILY DWELLING"/>
    <n v="500"/>
    <s v="UNKNOWN WEAPON/OTHER WEAPON"/>
    <s v="IC"/>
    <s v="Invest Cont"/>
    <n v="310"/>
    <m/>
    <m/>
    <m/>
    <s v="3700    AMESBURY                     RD"/>
    <m/>
    <n v="34.116999999999997"/>
    <n v="-118.2788"/>
  </r>
  <r>
    <n v="200210039"/>
    <d v="2020-05-11T00:00:00"/>
    <x v="39"/>
    <n v="1400"/>
    <n v="2"/>
    <x v="5"/>
    <n v="249"/>
    <n v="1"/>
    <n v="510"/>
    <x v="0"/>
    <m/>
    <n v="0"/>
    <m/>
    <m/>
    <n v="101"/>
    <s v="STREET"/>
    <m/>
    <m/>
    <s v="IC"/>
    <s v="Invest Cont"/>
    <n v="510"/>
    <m/>
    <m/>
    <m/>
    <s v="1300 W  5TH                          ST"/>
    <m/>
    <n v="34.054900000000004"/>
    <n v="-118.26139999999999"/>
  </r>
  <r>
    <n v="200121393"/>
    <d v="2020-11-21T00:00:00"/>
    <x v="242"/>
    <n v="1630"/>
    <n v="1"/>
    <x v="1"/>
    <n v="185"/>
    <n v="2"/>
    <n v="624"/>
    <x v="15"/>
    <s v="1601 0416 1822"/>
    <n v="40"/>
    <s v="F"/>
    <s v="B"/>
    <n v="102"/>
    <s v="SIDEWALK"/>
    <n v="400"/>
    <s v="STRONG-ARM (HANDS, FIST, FEET OR BODILY FORCE)"/>
    <s v="IC"/>
    <s v="Invest Cont"/>
    <n v="624"/>
    <m/>
    <m/>
    <m/>
    <s v="LOS ANGELES                  ST"/>
    <s v="OLYMPIC                      BL"/>
    <n v="34.0396"/>
    <n v="-118.25579999999999"/>
  </r>
  <r>
    <n v="200711494"/>
    <d v="2020-07-10T00:00:00"/>
    <x v="261"/>
    <n v="1115"/>
    <n v="7"/>
    <x v="0"/>
    <n v="755"/>
    <n v="1"/>
    <n v="440"/>
    <x v="20"/>
    <s v="0394 0344 1822"/>
    <n v="30"/>
    <s v="M"/>
    <s v="O"/>
    <n v="119"/>
    <s v="PORCH, RESIDENTIAL"/>
    <m/>
    <m/>
    <s v="IC"/>
    <s v="Invest Cont"/>
    <n v="440"/>
    <m/>
    <m/>
    <m/>
    <s v="1300 S  CLOVERDALE                   AV"/>
    <m/>
    <n v="34.0486"/>
    <n v="-118.3514"/>
  </r>
  <r>
    <n v="200307819"/>
    <d v="2020-03-02T00:00:00"/>
    <x v="38"/>
    <n v="1030"/>
    <n v="3"/>
    <x v="2"/>
    <n v="395"/>
    <n v="2"/>
    <n v="624"/>
    <x v="15"/>
    <s v="0913 0446 0416"/>
    <n v="54"/>
    <s v="F"/>
    <s v="B"/>
    <n v="726"/>
    <s v="POLICE FACILITY"/>
    <n v="400"/>
    <s v="STRONG-ARM (HANDS, FIST, FEET OR BODILY FORCE)"/>
    <s v="AO"/>
    <s v="Adult Other"/>
    <n v="624"/>
    <m/>
    <m/>
    <m/>
    <s v="1500 W  MARTIN LUTHER KING JR        BL"/>
    <m/>
    <n v="34.010899999999999"/>
    <n v="-118.3112"/>
  </r>
  <r>
    <n v="200605684"/>
    <d v="2020-02-05T00:00:00"/>
    <x v="253"/>
    <n v="2057"/>
    <n v="6"/>
    <x v="9"/>
    <n v="639"/>
    <n v="2"/>
    <n v="626"/>
    <x v="10"/>
    <s v="0913 0400 0444 1813 2000"/>
    <n v="32"/>
    <s v="F"/>
    <s v="O"/>
    <n v="503"/>
    <s v="HOTEL"/>
    <n v="400"/>
    <s v="STRONG-ARM (HANDS, FIST, FEET OR BODILY FORCE)"/>
    <s v="AO"/>
    <s v="Adult Other"/>
    <n v="626"/>
    <m/>
    <m/>
    <m/>
    <s v="5100    HOLLYWOOD                    BL"/>
    <m/>
    <n v="34.1036"/>
    <n v="-118.3049"/>
  </r>
  <r>
    <n v="201015675"/>
    <d v="2020-12-02T00:00:00"/>
    <x v="41"/>
    <n v="1848"/>
    <n v="10"/>
    <x v="11"/>
    <n v="1004"/>
    <n v="2"/>
    <n v="956"/>
    <x v="29"/>
    <s v="0913 1906"/>
    <n v="29"/>
    <s v="F"/>
    <s v="H"/>
    <n v="501"/>
    <s v="SINGLE FAMILY DWELLING"/>
    <n v="511"/>
    <s v="VERBAL THREAT"/>
    <s v="AO"/>
    <s v="Adult Other"/>
    <n v="956"/>
    <m/>
    <m/>
    <m/>
    <s v="18200    ARMINTA                      ST"/>
    <m/>
    <n v="34.213900000000002"/>
    <n v="-118.5295"/>
  </r>
  <r>
    <n v="200406669"/>
    <d v="2020-03-09T00:00:00"/>
    <x v="73"/>
    <n v="2330"/>
    <n v="4"/>
    <x v="4"/>
    <n v="491"/>
    <n v="2"/>
    <n v="740"/>
    <x v="21"/>
    <n v="329"/>
    <n v="0"/>
    <s v="X"/>
    <s v="X"/>
    <n v="252"/>
    <s v="COFFEE SHOP (STARBUCKS, COFFEE BEAN, PEET'S, ETC.)"/>
    <m/>
    <m/>
    <s v="IC"/>
    <s v="Invest Cont"/>
    <n v="740"/>
    <m/>
    <m/>
    <m/>
    <s v="2600 E  OLYMPIC                      BL"/>
    <m/>
    <n v="34.025300000000001"/>
    <n v="-118.22239999999999"/>
  </r>
  <r>
    <n v="200504545"/>
    <d v="2020-01-13T00:00:00"/>
    <x v="222"/>
    <n v="2000"/>
    <n v="5"/>
    <x v="10"/>
    <n v="566"/>
    <n v="2"/>
    <n v="740"/>
    <x v="21"/>
    <n v="329"/>
    <n v="43"/>
    <s v="M"/>
    <s v="W"/>
    <n v="254"/>
    <s v="STUDIO (FILM/PHOTOGRAPHIC/MUSIC)"/>
    <m/>
    <m/>
    <s v="IC"/>
    <s v="Invest Cont"/>
    <n v="740"/>
    <m/>
    <m/>
    <m/>
    <s v="300 W  7TH                          ST"/>
    <m/>
    <n v="33.734699999999997"/>
    <n v="-118.2842"/>
  </r>
  <r>
    <n v="201105700"/>
    <d v="2020-02-08T00:00:00"/>
    <x v="15"/>
    <n v="2200"/>
    <n v="11"/>
    <x v="7"/>
    <n v="1146"/>
    <n v="1"/>
    <n v="510"/>
    <x v="0"/>
    <m/>
    <n v="0"/>
    <m/>
    <m/>
    <n v="101"/>
    <s v="STREET"/>
    <m/>
    <m/>
    <s v="IC"/>
    <s v="Invest Cont"/>
    <n v="510"/>
    <m/>
    <m/>
    <m/>
    <s v="RIPPLE"/>
    <s v="NEWELL"/>
    <n v="34.1"/>
    <n v="-118.24630000000001"/>
  </r>
  <r>
    <n v="201117104"/>
    <d v="2020-12-30T00:00:00"/>
    <x v="362"/>
    <n v="2300"/>
    <n v="11"/>
    <x v="7"/>
    <n v="1151"/>
    <n v="1"/>
    <n v="510"/>
    <x v="0"/>
    <m/>
    <n v="0"/>
    <m/>
    <m/>
    <n v="101"/>
    <s v="STREET"/>
    <m/>
    <m/>
    <s v="IC"/>
    <s v="Invest Cont"/>
    <n v="510"/>
    <m/>
    <m/>
    <m/>
    <s v="HOLLYWOOD                    BL"/>
    <s v="MARIPOSA                     AV"/>
    <n v="34.101799999999997"/>
    <n v="-118.29949999999999"/>
  </r>
  <r>
    <n v="200321350"/>
    <d v="2020-12-04T00:00:00"/>
    <x v="312"/>
    <n v="1000"/>
    <n v="3"/>
    <x v="2"/>
    <n v="394"/>
    <n v="2"/>
    <n v="956"/>
    <x v="29"/>
    <s v="1906 2021 0913"/>
    <n v="59"/>
    <s v="M"/>
    <s v="B"/>
    <n v="501"/>
    <s v="SINGLE FAMILY DWELLING"/>
    <m/>
    <m/>
    <s v="IC"/>
    <s v="Invest Cont"/>
    <n v="956"/>
    <m/>
    <m/>
    <m/>
    <s v="4200    3RD                          AV"/>
    <m/>
    <n v="34.005499999999998"/>
    <n v="-118.32040000000001"/>
  </r>
  <r>
    <n v="201115334"/>
    <d v="2020-11-01T00:00:00"/>
    <x v="345"/>
    <n v="1240"/>
    <n v="11"/>
    <x v="7"/>
    <n v="1119"/>
    <n v="2"/>
    <n v="888"/>
    <x v="24"/>
    <n v="1501"/>
    <n v="81"/>
    <s v="M"/>
    <s v="W"/>
    <n v="501"/>
    <s v="SINGLE FAMILY DWELLING"/>
    <m/>
    <m/>
    <s v="IC"/>
    <s v="Invest Cont"/>
    <n v="888"/>
    <m/>
    <m/>
    <m/>
    <s v="1500    LINDA ROSA                   AV"/>
    <m/>
    <n v="34.134700000000002"/>
    <n v="-118.1991"/>
  </r>
  <r>
    <n v="201210263"/>
    <d v="2020-04-02T00:00:00"/>
    <x v="332"/>
    <n v="1800"/>
    <n v="12"/>
    <x v="8"/>
    <n v="1242"/>
    <n v="1"/>
    <n v="440"/>
    <x v="20"/>
    <s v="0344 1814 0913"/>
    <n v="23"/>
    <s v="M"/>
    <s v="B"/>
    <n v="501"/>
    <s v="SINGLE FAMILY DWELLING"/>
    <m/>
    <m/>
    <s v="IC"/>
    <s v="Invest Cont"/>
    <n v="440"/>
    <m/>
    <m/>
    <m/>
    <s v="6200 S  VAN NESS                     AV"/>
    <m/>
    <n v="33.9818"/>
    <n v="-118.32210000000001"/>
  </r>
  <r>
    <n v="201015703"/>
    <d v="2020-12-03T00:00:00"/>
    <x v="41"/>
    <n v="700"/>
    <n v="10"/>
    <x v="11"/>
    <n v="1015"/>
    <n v="1"/>
    <n v="310"/>
    <x v="5"/>
    <s v="1822 0344 1420"/>
    <n v="47"/>
    <s v="M"/>
    <s v="W"/>
    <n v="501"/>
    <s v="SINGLE FAMILY DWELLING"/>
    <m/>
    <m/>
    <s v="IC"/>
    <s v="Invest Cont"/>
    <n v="310"/>
    <m/>
    <m/>
    <m/>
    <s v="7500    LINDLEY                      AV"/>
    <m/>
    <n v="34.206800000000001"/>
    <n v="-118.5273"/>
  </r>
  <r>
    <n v="200505955"/>
    <d v="2020-02-12T00:00:00"/>
    <x v="320"/>
    <n v="1200"/>
    <n v="5"/>
    <x v="10"/>
    <n v="529"/>
    <n v="1"/>
    <n v="330"/>
    <x v="1"/>
    <s v="0329 0344 0358 1307 1609"/>
    <n v="24"/>
    <s v="M"/>
    <s v="W"/>
    <n v="101"/>
    <s v="STREET"/>
    <m/>
    <m/>
    <s v="IC"/>
    <s v="Invest Cont"/>
    <n v="330"/>
    <m/>
    <m/>
    <m/>
    <s v="SANFORD                      AV"/>
    <s v="I                            ST"/>
    <n v="33.7821"/>
    <n v="-118.2504"/>
  </r>
  <r>
    <n v="200215910"/>
    <d v="2020-10-07T00:00:00"/>
    <x v="276"/>
    <n v="1400"/>
    <n v="2"/>
    <x v="5"/>
    <n v="246"/>
    <n v="1"/>
    <n v="230"/>
    <x v="13"/>
    <s v="1822 0416 0400"/>
    <n v="46"/>
    <s v="M"/>
    <s v="A"/>
    <n v="210"/>
    <s v="RESTAURANT/FAST FOOD"/>
    <n v="400"/>
    <s v="STRONG-ARM (HANDS, FIST, FEET OR BODILY FORCE)"/>
    <s v="IC"/>
    <s v="Invest Cont"/>
    <n v="230"/>
    <m/>
    <m/>
    <m/>
    <s v="600 S  ALVARADO                     ST"/>
    <m/>
    <n v="34.0593"/>
    <n v="-118.27500000000001"/>
  </r>
  <r>
    <n v="200110187"/>
    <d v="2020-04-08T00:00:00"/>
    <x v="126"/>
    <n v="2300"/>
    <n v="1"/>
    <x v="1"/>
    <n v="158"/>
    <n v="2"/>
    <n v="740"/>
    <x v="21"/>
    <s v="0329 2004 0447"/>
    <n v="53"/>
    <s v="F"/>
    <s v="H"/>
    <n v="122"/>
    <s v="VEHICLE, PASSENGER/TRUCK"/>
    <m/>
    <m/>
    <s v="IC"/>
    <s v="Invest Cont"/>
    <n v="740"/>
    <m/>
    <m/>
    <m/>
    <s v="500    CERES                        AV"/>
    <m/>
    <n v="34.041600000000003"/>
    <n v="-118.2398"/>
  </r>
  <r>
    <n v="200911970"/>
    <d v="2020-07-05T00:00:00"/>
    <x v="101"/>
    <n v="350"/>
    <n v="9"/>
    <x v="3"/>
    <n v="905"/>
    <n v="1"/>
    <n v="761"/>
    <x v="35"/>
    <s v="1822 0334 1218"/>
    <n v="64"/>
    <s v="F"/>
    <s v="W"/>
    <n v="102"/>
    <s v="SIDEWALK"/>
    <n v="200"/>
    <s v="KNIFE WITH BLADE 6INCHES OR LESS"/>
    <s v="IC"/>
    <s v="Invest Cont"/>
    <n v="761"/>
    <m/>
    <m/>
    <m/>
    <s v="7400    VAN NUYS                     BL"/>
    <m/>
    <n v="34.204799999999999"/>
    <n v="-118.45310000000001"/>
  </r>
  <r>
    <n v="200505805"/>
    <d v="2020-02-12T00:00:00"/>
    <x v="31"/>
    <n v="1"/>
    <n v="5"/>
    <x v="10"/>
    <n v="518"/>
    <n v="2"/>
    <n v="812"/>
    <x v="34"/>
    <s v="0522 0551 1811 1259 0913"/>
    <n v="13"/>
    <s v="F"/>
    <s v="B"/>
    <n v="729"/>
    <s v="SPECIALTY SCHOOL/OTHER"/>
    <n v="400"/>
    <s v="STRONG-ARM (HANDS, FIST, FEET OR BODILY FORCE)"/>
    <s v="AO"/>
    <s v="Adult Other"/>
    <n v="812"/>
    <n v="860"/>
    <m/>
    <m/>
    <s v="24900    AVALON                       BL"/>
    <m/>
    <n v="33.799700000000001"/>
    <n v="-118.26390000000001"/>
  </r>
  <r>
    <n v="201212359"/>
    <d v="2020-05-07T00:00:00"/>
    <x v="142"/>
    <n v="1615"/>
    <n v="12"/>
    <x v="8"/>
    <n v="1208"/>
    <n v="2"/>
    <n v="753"/>
    <x v="37"/>
    <s v="1100 1822 1402 1419"/>
    <n v="0"/>
    <s v="X"/>
    <s v="X"/>
    <n v="101"/>
    <s v="STREET"/>
    <n v="109"/>
    <s v="SEMI-AUTOMATIC PISTOL"/>
    <s v="IC"/>
    <s v="Invest Cont"/>
    <n v="753"/>
    <m/>
    <m/>
    <m/>
    <s v="600 W  49TH                         ST"/>
    <m/>
    <n v="33.998800000000003"/>
    <n v="-118.2842"/>
  </r>
  <r>
    <n v="200215982"/>
    <d v="2020-10-10T00:00:00"/>
    <x v="95"/>
    <n v="2200"/>
    <n v="2"/>
    <x v="5"/>
    <n v="279"/>
    <n v="1"/>
    <n v="510"/>
    <x v="0"/>
    <m/>
    <n v="0"/>
    <m/>
    <m/>
    <n v="101"/>
    <s v="STREET"/>
    <m/>
    <m/>
    <s v="IC"/>
    <s v="Invest Cont"/>
    <n v="510"/>
    <m/>
    <m/>
    <m/>
    <s v="900    VALENCIA                     ST"/>
    <m/>
    <n v="34.049500000000002"/>
    <n v="-118.2717"/>
  </r>
  <r>
    <n v="200511920"/>
    <d v="2020-07-16T00:00:00"/>
    <x v="51"/>
    <n v="400"/>
    <n v="5"/>
    <x v="10"/>
    <n v="569"/>
    <n v="1"/>
    <n v="331"/>
    <x v="23"/>
    <s v="0344 0385 1300"/>
    <n v="32"/>
    <s v="M"/>
    <s v="W"/>
    <n v="108"/>
    <s v="PARKING LOT"/>
    <m/>
    <m/>
    <s v="IC"/>
    <s v="Invest Cont"/>
    <n v="331"/>
    <m/>
    <m/>
    <m/>
    <s v="100 E  22ND                         ST"/>
    <m/>
    <n v="33.7256"/>
    <n v="-118.2804"/>
  </r>
  <r>
    <n v="200205627"/>
    <d v="2020-02-03T00:00:00"/>
    <x v="233"/>
    <n v="1000"/>
    <n v="2"/>
    <x v="5"/>
    <n v="266"/>
    <n v="1"/>
    <n v="230"/>
    <x v="13"/>
    <s v="1309 0334 0432 0302 1313 1822"/>
    <n v="25"/>
    <s v="M"/>
    <s v="H"/>
    <n v="102"/>
    <s v="SIDEWALK"/>
    <n v="102"/>
    <s v="HAND GUN"/>
    <s v="IC"/>
    <s v="Invest Cont"/>
    <n v="230"/>
    <m/>
    <m/>
    <m/>
    <s v="1800 W  8TH                          ST"/>
    <m/>
    <n v="34.053400000000003"/>
    <n v="-118.2745"/>
  </r>
  <r>
    <n v="201014665"/>
    <d v="2020-11-02T00:00:00"/>
    <x v="160"/>
    <n v="1200"/>
    <n v="10"/>
    <x v="11"/>
    <n v="1018"/>
    <n v="1"/>
    <n v="440"/>
    <x v="20"/>
    <s v="1202 0913 2004 0344 0360"/>
    <n v="62"/>
    <s v="F"/>
    <s v="B"/>
    <n v="502"/>
    <s v="MULTI-UNIT DWELLING (APARTMENT, DUPLEX, ETC)"/>
    <m/>
    <m/>
    <s v="AO"/>
    <s v="Adult Other"/>
    <n v="440"/>
    <m/>
    <m/>
    <m/>
    <s v="15900    SHERMAN                      WY"/>
    <m/>
    <n v="34.201300000000003"/>
    <n v="-118.4756"/>
  </r>
  <r>
    <n v="200912984"/>
    <d v="2020-08-01T00:00:00"/>
    <x v="266"/>
    <n v="2140"/>
    <n v="9"/>
    <x v="3"/>
    <n v="909"/>
    <n v="1"/>
    <n v="230"/>
    <x v="13"/>
    <s v="0605 0416 0446 0334 1420 1414 1822"/>
    <n v="28"/>
    <s v="M"/>
    <s v="H"/>
    <n v="101"/>
    <s v="STREET"/>
    <n v="207"/>
    <s v="OTHER KNIFE"/>
    <s v="AA"/>
    <s v="Adult Arrest"/>
    <n v="230"/>
    <m/>
    <m/>
    <m/>
    <s v="WOODMAN"/>
    <s v="WYANDOTTE"/>
    <n v="34.203099999999999"/>
    <n v="-118.43129999999999"/>
  </r>
  <r>
    <n v="200105583"/>
    <d v="2020-01-23T00:00:00"/>
    <x v="344"/>
    <n v="1715"/>
    <n v="1"/>
    <x v="1"/>
    <n v="162"/>
    <n v="1"/>
    <n v="350"/>
    <x v="60"/>
    <s v="0345 1822 0344 1308"/>
    <n v="38"/>
    <s v="F"/>
    <s v="W"/>
    <n v="101"/>
    <s v="STREET"/>
    <n v="400"/>
    <s v="STRONG-ARM (HANDS, FIST, FEET OR BODILY FORCE)"/>
    <s v="IC"/>
    <s v="Invest Cont"/>
    <n v="350"/>
    <m/>
    <m/>
    <m/>
    <s v="7TH"/>
    <s v="OLIVE"/>
    <n v="34.0473"/>
    <n v="-118.25660000000001"/>
  </r>
  <r>
    <n v="200321315"/>
    <d v="2020-12-04T00:00:00"/>
    <x v="302"/>
    <n v="1800"/>
    <n v="3"/>
    <x v="2"/>
    <n v="373"/>
    <n v="1"/>
    <n v="310"/>
    <x v="5"/>
    <s v="1822 1601"/>
    <n v="23"/>
    <s v="F"/>
    <s v="B"/>
    <n v="501"/>
    <s v="SINGLE FAMILY DWELLING"/>
    <m/>
    <m/>
    <s v="IC"/>
    <s v="Invest Cont"/>
    <n v="310"/>
    <m/>
    <m/>
    <m/>
    <s v="3800    OLMSTED                      AV"/>
    <m/>
    <n v="34.014899999999997"/>
    <n v="-118.32810000000001"/>
  </r>
  <r>
    <n v="200213184"/>
    <d v="2020-07-30T00:00:00"/>
    <x v="8"/>
    <n v="1950"/>
    <n v="2"/>
    <x v="5"/>
    <n v="237"/>
    <n v="1"/>
    <n v="230"/>
    <x v="13"/>
    <s v="0334 0445 0416 0446 0329 0906 0913 1817"/>
    <n v="48"/>
    <s v="M"/>
    <s v="H"/>
    <n v="103"/>
    <s v="ALLEY"/>
    <n v="312"/>
    <s v="PIPE/METAL PIPE"/>
    <s v="AO"/>
    <s v="Adult Other"/>
    <n v="230"/>
    <n v="930"/>
    <m/>
    <m/>
    <s v="200    BELMONT                      AV"/>
    <m/>
    <n v="34.064399999999999"/>
    <n v="-118.26300000000001"/>
  </r>
  <r>
    <n v="200209400"/>
    <d v="2020-04-25T00:00:00"/>
    <x v="75"/>
    <n v="1445"/>
    <n v="2"/>
    <x v="5"/>
    <n v="247"/>
    <n v="2"/>
    <n v="626"/>
    <x v="10"/>
    <s v="2000 0448 0305 0913 1814 1813"/>
    <n v="27"/>
    <s v="M"/>
    <s v="B"/>
    <n v="101"/>
    <s v="STREET"/>
    <n v="400"/>
    <s v="STRONG-ARM (HANDS, FIST, FEET OR BODILY FORCE)"/>
    <s v="AO"/>
    <s v="Adult Other"/>
    <n v="626"/>
    <m/>
    <m/>
    <m/>
    <s v="W  3RD                          ST"/>
    <s v="BONNIE BRAE"/>
    <n v="34.061900000000001"/>
    <n v="-118.2702"/>
  </r>
  <r>
    <n v="201221769"/>
    <d v="2020-10-01T00:00:00"/>
    <x v="170"/>
    <n v="1612"/>
    <n v="12"/>
    <x v="8"/>
    <n v="1207"/>
    <n v="1"/>
    <n v="230"/>
    <x v="13"/>
    <s v="1822 0334 0450 0906"/>
    <n v="41"/>
    <s v="M"/>
    <s v="B"/>
    <n v="101"/>
    <s v="STREET"/>
    <n v="102"/>
    <s v="HAND GUN"/>
    <s v="IC"/>
    <s v="Invest Cont"/>
    <n v="230"/>
    <m/>
    <m/>
    <m/>
    <s v="47TH"/>
    <s v="HOOVER"/>
    <n v="34.000599999999999"/>
    <n v="-118.2871"/>
  </r>
  <r>
    <n v="200609481"/>
    <d v="2020-04-25T00:00:00"/>
    <x v="75"/>
    <n v="1520"/>
    <n v="6"/>
    <x v="9"/>
    <n v="636"/>
    <n v="1"/>
    <n v="230"/>
    <x v="13"/>
    <s v="1822 1402 0400 0416 0445"/>
    <n v="56"/>
    <s v="F"/>
    <s v="B"/>
    <n v="101"/>
    <s v="STREET"/>
    <n v="500"/>
    <s v="UNKNOWN WEAPON/OTHER WEAPON"/>
    <s v="AA"/>
    <s v="Adult Arrest"/>
    <n v="230"/>
    <n v="998"/>
    <m/>
    <m/>
    <s v="HOLLYWOOD                    BL"/>
    <s v="CAHUENGA                     BL"/>
    <n v="34.101599999999998"/>
    <n v="-118.3295"/>
  </r>
  <r>
    <n v="200518167"/>
    <d v="2020-12-23T00:00:00"/>
    <x v="239"/>
    <n v="2200"/>
    <n v="5"/>
    <x v="10"/>
    <n v="525"/>
    <n v="2"/>
    <n v="623"/>
    <x v="38"/>
    <s v="1822 1212 0447 0917 2004"/>
    <n v="0"/>
    <s v="X"/>
    <s v="X"/>
    <n v="501"/>
    <s v="SINGLE FAMILY DWELLING"/>
    <n v="500"/>
    <s v="UNKNOWN WEAPON/OTHER WEAPON"/>
    <s v="IC"/>
    <s v="Invest Cont"/>
    <n v="623"/>
    <m/>
    <m/>
    <m/>
    <s v="300 W  D                            ST"/>
    <m/>
    <n v="33.774000000000001"/>
    <n v="-118.26519999999999"/>
  </r>
  <r>
    <n v="200908368"/>
    <d v="2020-04-12T00:00:00"/>
    <x v="56"/>
    <n v="445"/>
    <n v="9"/>
    <x v="3"/>
    <n v="914"/>
    <n v="2"/>
    <n v="624"/>
    <x v="15"/>
    <s v="0416 2004"/>
    <n v="32"/>
    <s v="F"/>
    <s v="H"/>
    <n v="502"/>
    <s v="MULTI-UNIT DWELLING (APARTMENT, DUPLEX, ETC)"/>
    <n v="400"/>
    <s v="STRONG-ARM (HANDS, FIST, FEET OR BODILY FORCE)"/>
    <s v="IC"/>
    <s v="Invest Cont"/>
    <n v="624"/>
    <m/>
    <m/>
    <m/>
    <s v="KESTER                       AV"/>
    <s v="ARCHWOOD                     ST"/>
    <n v="34.197600000000001"/>
    <n v="-118.45740000000001"/>
  </r>
  <r>
    <n v="201010419"/>
    <d v="2020-06-26T00:00:00"/>
    <x v="66"/>
    <n v="400"/>
    <n v="10"/>
    <x v="11"/>
    <n v="1044"/>
    <n v="1"/>
    <n v="510"/>
    <x v="0"/>
    <m/>
    <n v="0"/>
    <m/>
    <m/>
    <n v="104"/>
    <s v="DRIVEWAY"/>
    <m/>
    <m/>
    <s v="IC"/>
    <s v="Invest Cont"/>
    <n v="510"/>
    <m/>
    <m/>
    <m/>
    <s v="18300    OXNARD                       ST"/>
    <m/>
    <n v="34.18"/>
    <n v="-118.5337"/>
  </r>
  <r>
    <n v="200204691"/>
    <d v="2020-01-14T00:00:00"/>
    <x v="141"/>
    <n v="1615"/>
    <n v="2"/>
    <x v="5"/>
    <n v="265"/>
    <n v="1"/>
    <n v="230"/>
    <x v="13"/>
    <s v="0444 0429 2034 2002 2047 0913 1817"/>
    <n v="65"/>
    <s v="M"/>
    <s v="H"/>
    <n v="203"/>
    <s v="OTHER BUSINESS"/>
    <n v="400"/>
    <s v="STRONG-ARM (HANDS, FIST, FEET OR BODILY FORCE)"/>
    <s v="AA"/>
    <s v="Adult Arrest"/>
    <n v="230"/>
    <m/>
    <m/>
    <m/>
    <s v="700 S  ALVARADO                     ST"/>
    <m/>
    <n v="34.0565"/>
    <n v="-118.27679999999999"/>
  </r>
  <r>
    <n v="201308520"/>
    <d v="2020-03-21T00:00:00"/>
    <x v="35"/>
    <n v="1500"/>
    <n v="13"/>
    <x v="6"/>
    <n v="1363"/>
    <n v="1"/>
    <n v="230"/>
    <x v="13"/>
    <s v="1822 0432 0400 0411 1218"/>
    <n v="28"/>
    <s v="M"/>
    <s v="H"/>
    <n v="101"/>
    <s v="STREET"/>
    <n v="200"/>
    <s v="KNIFE WITH BLADE 6INCHES OR LESS"/>
    <s v="IC"/>
    <s v="Invest Cont"/>
    <n v="230"/>
    <m/>
    <m/>
    <m/>
    <s v="48TH                         ST"/>
    <s v="MCKINLEY                     AV"/>
    <n v="33.9998"/>
    <n v="-118.2608"/>
  </r>
  <r>
    <n v="200400770"/>
    <d v="2020-05-04T00:00:00"/>
    <x v="180"/>
    <n v="1930"/>
    <n v="4"/>
    <x v="4"/>
    <n v="463"/>
    <n v="2"/>
    <n v="740"/>
    <x v="21"/>
    <s v="0329 1402"/>
    <n v="0"/>
    <s v="X"/>
    <s v="X"/>
    <n v="108"/>
    <s v="PARKING LOT"/>
    <m/>
    <m/>
    <s v="IC"/>
    <s v="Invest Cont"/>
    <n v="740"/>
    <n v="998"/>
    <m/>
    <m/>
    <s v="CUMMINGS"/>
    <s v="CESAR E CHAVEZ"/>
    <n v="34.048999999999999"/>
    <n v="-118.2133"/>
  </r>
  <r>
    <n v="200815331"/>
    <d v="2020-10-16T00:00:00"/>
    <x v="211"/>
    <n v="940"/>
    <n v="8"/>
    <x v="12"/>
    <n v="855"/>
    <n v="2"/>
    <n v="624"/>
    <x v="15"/>
    <n v="447"/>
    <n v="37"/>
    <s v="F"/>
    <s v="H"/>
    <n v="108"/>
    <s v="PARKING LOT"/>
    <n v="500"/>
    <s v="UNKNOWN WEAPON/OTHER WEAPON"/>
    <s v="IC"/>
    <s v="Invest Cont"/>
    <n v="624"/>
    <m/>
    <m/>
    <m/>
    <s v="1500    WESTWOOD                     BL"/>
    <m/>
    <n v="34.0535"/>
    <n v="-118.4402"/>
  </r>
  <r>
    <n v="201222498"/>
    <d v="2020-10-11T00:00:00"/>
    <x v="155"/>
    <n v="1630"/>
    <n v="12"/>
    <x v="8"/>
    <n v="1232"/>
    <n v="2"/>
    <n v="740"/>
    <x v="21"/>
    <s v="0329 1300 0906 1100"/>
    <n v="32"/>
    <s v="F"/>
    <s v="B"/>
    <n v="122"/>
    <s v="VEHICLE, PASSENGER/TRUCK"/>
    <m/>
    <m/>
    <s v="IC"/>
    <s v="Invest Cont"/>
    <n v="740"/>
    <m/>
    <m/>
    <m/>
    <s v="3600 W  SLAUSON                      AV"/>
    <m/>
    <n v="33.987200000000001"/>
    <n v="-118.32769999999999"/>
  </r>
  <r>
    <n v="201014391"/>
    <d v="2020-10-24T00:00:00"/>
    <x v="167"/>
    <n v="2000"/>
    <n v="10"/>
    <x v="11"/>
    <n v="1003"/>
    <n v="1"/>
    <n v="520"/>
    <x v="25"/>
    <s v="1822 1300 1402 0329"/>
    <n v="34"/>
    <s v="M"/>
    <s v="H"/>
    <n v="101"/>
    <s v="STREET"/>
    <m/>
    <m/>
    <s v="IC"/>
    <s v="Invest Cont"/>
    <n v="520"/>
    <n v="998"/>
    <m/>
    <m/>
    <s v="7900    RESEDA                       BL"/>
    <m/>
    <n v="34.214799999999997"/>
    <n v="-118.54040000000001"/>
  </r>
  <r>
    <n v="201213511"/>
    <d v="2020-05-25T00:00:00"/>
    <x v="88"/>
    <n v="1630"/>
    <n v="12"/>
    <x v="8"/>
    <n v="1245"/>
    <n v="2"/>
    <n v="626"/>
    <x v="10"/>
    <s v="2000 1814 0913 0416 0448 0419"/>
    <n v="47"/>
    <s v="F"/>
    <s v="B"/>
    <n v="501"/>
    <s v="SINGLE FAMILY DWELLING"/>
    <n v="400"/>
    <s v="STRONG-ARM (HANDS, FIST, FEET OR BODILY FORCE)"/>
    <s v="AA"/>
    <s v="Adult Arrest"/>
    <n v="626"/>
    <m/>
    <m/>
    <m/>
    <s v="6600 S  BUDLONG                      AV"/>
    <m/>
    <n v="33.979199999999999"/>
    <n v="-118.2958"/>
  </r>
  <r>
    <n v="200306185"/>
    <d v="2020-02-06T00:00:00"/>
    <x v="87"/>
    <n v="430"/>
    <n v="3"/>
    <x v="2"/>
    <n v="354"/>
    <n v="1"/>
    <n v="330"/>
    <x v="1"/>
    <s v="0344 0329 0342 1300 1607 1822 1309"/>
    <n v="41"/>
    <s v="F"/>
    <s v="B"/>
    <n v="101"/>
    <s v="STREET"/>
    <m/>
    <m/>
    <s v="IC"/>
    <s v="Invest Cont"/>
    <n v="330"/>
    <m/>
    <m/>
    <m/>
    <s v="3600    4TH                          AV"/>
    <m/>
    <n v="34.0229"/>
    <n v="-118.32129999999999"/>
  </r>
  <r>
    <n v="200317154"/>
    <d v="2020-09-10T00:00:00"/>
    <x v="238"/>
    <n v="2210"/>
    <n v="3"/>
    <x v="2"/>
    <n v="397"/>
    <n v="2"/>
    <n v="946"/>
    <x v="8"/>
    <n v="1501"/>
    <n v="19"/>
    <s v="X"/>
    <s v="X"/>
    <n v="301"/>
    <s v="GAS STATION"/>
    <m/>
    <m/>
    <s v="IC"/>
    <s v="Invest Cont"/>
    <n v="946"/>
    <m/>
    <m/>
    <m/>
    <s v="1100 W  MARTIN LUTHER KING JR        BL"/>
    <m/>
    <n v="34.010899999999999"/>
    <n v="-118.2954"/>
  </r>
  <r>
    <n v="201222387"/>
    <d v="2020-10-11T00:00:00"/>
    <x v="155"/>
    <n v="400"/>
    <n v="12"/>
    <x v="8"/>
    <n v="1269"/>
    <n v="2"/>
    <n v="626"/>
    <x v="10"/>
    <s v="2000 1241 1243 1813 1821 0913 2002 0444 0429"/>
    <n v="27"/>
    <s v="F"/>
    <s v="H"/>
    <n v="502"/>
    <s v="MULTI-UNIT DWELLING (APARTMENT, DUPLEX, ETC)"/>
    <n v="400"/>
    <s v="STRONG-ARM (HANDS, FIST, FEET OR BODILY FORCE)"/>
    <s v="IC"/>
    <s v="Invest Cont"/>
    <n v="626"/>
    <m/>
    <m/>
    <m/>
    <s v="700 E  84TH                         ST"/>
    <m/>
    <n v="33.962899999999998"/>
    <n v="-118.26300000000001"/>
  </r>
  <r>
    <n v="200118014"/>
    <d v="2020-09-15T00:00:00"/>
    <x v="346"/>
    <n v="635"/>
    <n v="1"/>
    <x v="1"/>
    <n v="122"/>
    <n v="2"/>
    <n v="740"/>
    <x v="21"/>
    <s v="0329 1822"/>
    <n v="31"/>
    <s v="F"/>
    <s v="W"/>
    <n v="122"/>
    <s v="VEHICLE, PASSENGER/TRUCK"/>
    <m/>
    <m/>
    <s v="IC"/>
    <s v="Invest Cont"/>
    <n v="740"/>
    <m/>
    <m/>
    <m/>
    <s v="100 N  HOPE                         ST"/>
    <m/>
    <n v="34.056399999999996"/>
    <n v="-118.2499"/>
  </r>
  <r>
    <n v="200705854"/>
    <d v="2020-02-08T00:00:00"/>
    <x v="1"/>
    <n v="2230"/>
    <n v="7"/>
    <x v="0"/>
    <n v="742"/>
    <n v="1"/>
    <n v="210"/>
    <x v="11"/>
    <s v="0344 0337"/>
    <n v="35"/>
    <s v="M"/>
    <s v="H"/>
    <n v="101"/>
    <s v="STREET"/>
    <n v="302"/>
    <s v="BLUNT INSTRUMENT"/>
    <s v="IC"/>
    <s v="Invest Cont"/>
    <n v="210"/>
    <m/>
    <m/>
    <m/>
    <s v="WILSHIRE                     BL"/>
    <s v="MC CARTHY VISTA              AV"/>
    <n v="34.063400000000001"/>
    <n v="-118.3655"/>
  </r>
  <r>
    <n v="200409098"/>
    <d v="2020-05-21T00:00:00"/>
    <x v="267"/>
    <n v="1820"/>
    <n v="4"/>
    <x v="4"/>
    <n v="457"/>
    <n v="2"/>
    <n v="901"/>
    <x v="19"/>
    <s v="2004 2038 1814"/>
    <n v="25"/>
    <s v="F"/>
    <s v="H"/>
    <n v="102"/>
    <s v="SIDEWALK"/>
    <m/>
    <m/>
    <s v="IC"/>
    <s v="Invest Cont"/>
    <n v="901"/>
    <m/>
    <m/>
    <m/>
    <s v="2400    BOULDER                      ST"/>
    <m/>
    <n v="34.049500000000002"/>
    <n v="-118.20610000000001"/>
  </r>
  <r>
    <n v="200211918"/>
    <d v="2020-06-29T00:00:00"/>
    <x v="24"/>
    <n v="320"/>
    <n v="2"/>
    <x v="5"/>
    <n v="218"/>
    <n v="2"/>
    <n v="624"/>
    <x v="15"/>
    <s v="1822 1218 0431"/>
    <n v="34"/>
    <s v="F"/>
    <s v="W"/>
    <n v="101"/>
    <s v="STREET"/>
    <n v="500"/>
    <s v="UNKNOWN WEAPON/OTHER WEAPON"/>
    <s v="IC"/>
    <s v="Invest Cont"/>
    <n v="624"/>
    <m/>
    <m/>
    <m/>
    <s v="GLENDALE"/>
    <s v="PARK"/>
    <n v="34.076300000000003"/>
    <n v="-118.26130000000001"/>
  </r>
  <r>
    <n v="200617270"/>
    <d v="2020-10-27T00:00:00"/>
    <x v="229"/>
    <n v="1800"/>
    <n v="6"/>
    <x v="9"/>
    <n v="628"/>
    <n v="2"/>
    <n v="624"/>
    <x v="15"/>
    <s v="1822 2004 0400 0448 0401"/>
    <n v="52"/>
    <s v="F"/>
    <s v="H"/>
    <n v="102"/>
    <s v="SIDEWALK"/>
    <n v="400"/>
    <s v="STRONG-ARM (HANDS, FIST, FEET OR BODILY FORCE)"/>
    <s v="IC"/>
    <s v="Invest Cont"/>
    <n v="624"/>
    <m/>
    <m/>
    <m/>
    <s v="1900 N  BRONSON                      AV"/>
    <m/>
    <n v="34.1053"/>
    <n v="-118.318"/>
  </r>
  <r>
    <n v="201114700"/>
    <d v="2020-10-16T00:00:00"/>
    <x v="149"/>
    <n v="1958"/>
    <n v="11"/>
    <x v="7"/>
    <n v="1145"/>
    <n v="1"/>
    <n v="440"/>
    <x v="20"/>
    <s v="0344 0349"/>
    <n v="24"/>
    <s v="F"/>
    <s v="H"/>
    <n v="501"/>
    <s v="SINGLE FAMILY DWELLING"/>
    <m/>
    <m/>
    <s v="IC"/>
    <s v="Invest Cont"/>
    <n v="440"/>
    <m/>
    <m/>
    <m/>
    <s v="2300    SILVER RIDGE                 AV"/>
    <m/>
    <n v="34.0976"/>
    <n v="-118.25449999999999"/>
  </r>
  <r>
    <n v="201013973"/>
    <d v="2020-10-13T00:00:00"/>
    <x v="106"/>
    <n v="130"/>
    <n v="10"/>
    <x v="11"/>
    <n v="1065"/>
    <n v="1"/>
    <n v="310"/>
    <x v="5"/>
    <s v="1822 1602 0344 1607 0330 0354 0202 1402 1420 1236"/>
    <n v="0"/>
    <s v="M"/>
    <s v="O"/>
    <n v="239"/>
    <s v="MEDICAL MARIJUANA FACILITIES/BUSINESSES"/>
    <m/>
    <m/>
    <s v="AA"/>
    <s v="Adult Arrest"/>
    <n v="310"/>
    <n v="998"/>
    <m/>
    <m/>
    <s v="18000    VENTURA                      BL"/>
    <m/>
    <n v="34.167499999999997"/>
    <n v="-118.5226"/>
  </r>
  <r>
    <n v="200320218"/>
    <d v="2020-11-11T00:00:00"/>
    <x v="69"/>
    <n v="1400"/>
    <n v="3"/>
    <x v="2"/>
    <n v="357"/>
    <n v="1"/>
    <n v="420"/>
    <x v="33"/>
    <s v="1822 1606 0344 1300"/>
    <n v="57"/>
    <s v="M"/>
    <s v="H"/>
    <n v="101"/>
    <s v="STREET"/>
    <m/>
    <m/>
    <s v="IC"/>
    <s v="Invest Cont"/>
    <n v="420"/>
    <m/>
    <m/>
    <m/>
    <s v="37TH                         PL"/>
    <s v="RAYMOND                      AV"/>
    <n v="34.020000000000003"/>
    <n v="-118.29770000000001"/>
  </r>
  <r>
    <n v="200408213"/>
    <d v="2020-04-26T00:00:00"/>
    <x v="303"/>
    <n v="1100"/>
    <n v="4"/>
    <x v="4"/>
    <n v="448"/>
    <n v="2"/>
    <n v="901"/>
    <x v="19"/>
    <s v="2038 0913 2004"/>
    <n v="64"/>
    <s v="F"/>
    <s v="H"/>
    <n v="502"/>
    <s v="MULTI-UNIT DWELLING (APARTMENT, DUPLEX, ETC)"/>
    <m/>
    <m/>
    <s v="AO"/>
    <s v="Adult Other"/>
    <n v="901"/>
    <m/>
    <m/>
    <m/>
    <s v="1300    DE NEVE                      LN"/>
    <m/>
    <n v="34.056800000000003"/>
    <n v="-118.1968"/>
  </r>
  <r>
    <n v="200912862"/>
    <d v="2020-07-28T00:00:00"/>
    <x v="6"/>
    <n v="2130"/>
    <n v="9"/>
    <x v="3"/>
    <n v="971"/>
    <n v="2"/>
    <n v="740"/>
    <x v="21"/>
    <s v="0329 1202 1822"/>
    <n v="73"/>
    <s v="M"/>
    <s v="O"/>
    <n v="501"/>
    <s v="SINGLE FAMILY DWELLING"/>
    <m/>
    <m/>
    <s v="IC"/>
    <s v="Invest Cont"/>
    <n v="740"/>
    <m/>
    <m/>
    <m/>
    <s v="4600    BURNET                       AV"/>
    <m/>
    <n v="34.154200000000003"/>
    <n v="-118.4628"/>
  </r>
  <r>
    <n v="200313455"/>
    <d v="2020-06-30T00:00:00"/>
    <x v="234"/>
    <n v="950"/>
    <n v="3"/>
    <x v="2"/>
    <n v="398"/>
    <n v="1"/>
    <n v="761"/>
    <x v="35"/>
    <s v="0334 0913 0421 0554 1402"/>
    <n v="32"/>
    <s v="M"/>
    <s v="H"/>
    <n v="502"/>
    <s v="MULTI-UNIT DWELLING (APARTMENT, DUPLEX, ETC)"/>
    <n v="205"/>
    <s v="KITCHEN KNIFE"/>
    <s v="AO"/>
    <s v="Adult Other"/>
    <n v="761"/>
    <n v="930"/>
    <m/>
    <m/>
    <s v="600 W  41ST                         ST"/>
    <m/>
    <n v="34.009599999999999"/>
    <n v="-118.28570000000001"/>
  </r>
  <r>
    <n v="201015681"/>
    <d v="2020-12-02T00:00:00"/>
    <x v="287"/>
    <n v="1800"/>
    <n v="10"/>
    <x v="11"/>
    <n v="1065"/>
    <n v="1"/>
    <n v="331"/>
    <x v="23"/>
    <s v="1822 0344 0385 1300 0329"/>
    <n v="32"/>
    <s v="M"/>
    <s v="W"/>
    <n v="507"/>
    <s v="CONDOMINIUM/TOWNHOUSE"/>
    <m/>
    <m/>
    <s v="IC"/>
    <s v="Invest Cont"/>
    <n v="331"/>
    <m/>
    <m/>
    <m/>
    <s v="5300    NEWCASTLE                    AV"/>
    <m/>
    <n v="34.166699999999999"/>
    <n v="-118.5244"/>
  </r>
  <r>
    <n v="201013507"/>
    <d v="2020-09-28T00:00:00"/>
    <x v="16"/>
    <n v="600"/>
    <n v="10"/>
    <x v="11"/>
    <n v="1039"/>
    <n v="2"/>
    <n v="354"/>
    <x v="14"/>
    <n v="1822"/>
    <n v="39"/>
    <s v="F"/>
    <s v="W"/>
    <n v="501"/>
    <s v="SINGLE FAMILY DWELLING"/>
    <m/>
    <m/>
    <s v="IC"/>
    <s v="Invest Cont"/>
    <n v="354"/>
    <m/>
    <m/>
    <m/>
    <s v="6600    DENSMORE                     AV"/>
    <m/>
    <n v="34.1905"/>
    <n v="-118.4773"/>
  </r>
  <r>
    <n v="200804915"/>
    <d v="2020-01-21T00:00:00"/>
    <x v="202"/>
    <n v="1250"/>
    <n v="8"/>
    <x v="12"/>
    <n v="836"/>
    <n v="1"/>
    <n v="310"/>
    <x v="5"/>
    <s v="1609 1822"/>
    <n v="75"/>
    <s v="F"/>
    <s v="O"/>
    <n v="501"/>
    <s v="SINGLE FAMILY DWELLING"/>
    <m/>
    <m/>
    <s v="IC"/>
    <s v="Invest Cont"/>
    <n v="310"/>
    <m/>
    <m/>
    <m/>
    <s v="2000    PARNELL                      AV"/>
    <m/>
    <n v="34.050400000000003"/>
    <n v="-118.42789999999999"/>
  </r>
  <r>
    <n v="200805921"/>
    <d v="2020-02-12T00:00:00"/>
    <x v="320"/>
    <n v="1340"/>
    <n v="8"/>
    <x v="12"/>
    <n v="851"/>
    <n v="2"/>
    <n v="901"/>
    <x v="19"/>
    <n v="913"/>
    <n v="45"/>
    <s v="M"/>
    <s v="O"/>
    <n v="502"/>
    <s v="MULTI-UNIT DWELLING (APARTMENT, DUPLEX, ETC)"/>
    <m/>
    <m/>
    <s v="AO"/>
    <s v="Adult Other"/>
    <n v="901"/>
    <m/>
    <m/>
    <m/>
    <s v="1500    BROCKTON                     AV"/>
    <m/>
    <n v="34.037500000000001"/>
    <n v="-118.4622"/>
  </r>
  <r>
    <n v="200518300"/>
    <d v="2020-12-28T00:00:00"/>
    <x v="360"/>
    <n v="1930"/>
    <n v="5"/>
    <x v="10"/>
    <n v="566"/>
    <n v="1"/>
    <n v="510"/>
    <x v="0"/>
    <m/>
    <n v="0"/>
    <m/>
    <m/>
    <n v="101"/>
    <s v="STREET"/>
    <m/>
    <m/>
    <s v="IC"/>
    <s v="Invest Cont"/>
    <n v="510"/>
    <m/>
    <m/>
    <m/>
    <s v="300 W  8TH                          ST"/>
    <m/>
    <n v="33.737000000000002"/>
    <n v="-118.28400000000001"/>
  </r>
  <r>
    <n v="200208925"/>
    <d v="2020-04-13T00:00:00"/>
    <x v="292"/>
    <n v="845"/>
    <n v="2"/>
    <x v="5"/>
    <n v="219"/>
    <n v="1"/>
    <n v="442"/>
    <x v="16"/>
    <s v="0325 0344 0202 1822"/>
    <n v="19"/>
    <s v="X"/>
    <s v="X"/>
    <n v="403"/>
    <s v="DRUG STORE"/>
    <m/>
    <m/>
    <s v="IC"/>
    <s v="Invest Cont"/>
    <n v="442"/>
    <m/>
    <m/>
    <m/>
    <s v="1000 W  SUNSET                       BL"/>
    <m/>
    <n v="34.064100000000003"/>
    <n v="-118.248"/>
  </r>
  <r>
    <n v="200322286"/>
    <d v="2020-12-26T00:00:00"/>
    <x v="34"/>
    <n v="1115"/>
    <n v="3"/>
    <x v="2"/>
    <n v="374"/>
    <n v="1"/>
    <n v="210"/>
    <x v="11"/>
    <s v="0329 0342 0344 0416 0431 0913 1239 1510 2058 0903"/>
    <n v="21"/>
    <s v="F"/>
    <s v="B"/>
    <n v="101"/>
    <s v="STREET"/>
    <n v="512"/>
    <s v="MACE/PEPPER SPRAY"/>
    <s v="AO"/>
    <s v="Adult Other"/>
    <n v="210"/>
    <m/>
    <m/>
    <m/>
    <s v="2700 W  MARTIN LUTHER KING JR        BL"/>
    <m/>
    <n v="34.014800000000001"/>
    <n v="-118.3222"/>
  </r>
  <r>
    <n v="201217831"/>
    <d v="2020-08-04T00:00:00"/>
    <x v="74"/>
    <n v="300"/>
    <n v="12"/>
    <x v="8"/>
    <n v="1213"/>
    <n v="1"/>
    <n v="210"/>
    <x v="11"/>
    <s v="1822 0334 0418 0443 0916"/>
    <n v="47"/>
    <s v="M"/>
    <s v="H"/>
    <n v="101"/>
    <s v="STREET"/>
    <n v="115"/>
    <s v="ASSAULT WEAPON/UZI/AK47/ETC"/>
    <s v="AO"/>
    <s v="Adult Other"/>
    <n v="210"/>
    <n v="920"/>
    <m/>
    <m/>
    <s v="54TH                         ST"/>
    <s v="RUTHELEN"/>
    <n v="33.993200000000002"/>
    <n v="-118.3126"/>
  </r>
  <r>
    <n v="200108774"/>
    <d v="2020-03-09T00:00:00"/>
    <x v="73"/>
    <n v="1911"/>
    <n v="1"/>
    <x v="1"/>
    <n v="152"/>
    <n v="2"/>
    <n v="813"/>
    <x v="68"/>
    <s v="0528 0529 1259 2050 2052 1822 0910"/>
    <n v="17"/>
    <s v="F"/>
    <s v="H"/>
    <n v="903"/>
    <s v="MTA - RED LINE - 7TH AND METRO CENTER"/>
    <m/>
    <m/>
    <s v="AA"/>
    <s v="Adult Arrest"/>
    <n v="813"/>
    <m/>
    <m/>
    <m/>
    <s v="600 S  FIGUEROA                     ST"/>
    <m/>
    <n v="34.050899999999999"/>
    <n v="-118.2585"/>
  </r>
  <r>
    <n v="200915090"/>
    <d v="2020-09-24T00:00:00"/>
    <x v="26"/>
    <n v="1457"/>
    <n v="9"/>
    <x v="3"/>
    <n v="932"/>
    <n v="1"/>
    <n v="442"/>
    <x v="16"/>
    <s v="0325 1420"/>
    <n v="52"/>
    <s v="M"/>
    <s v="H"/>
    <n v="410"/>
    <s v="MEMBERSHIP STORE (COSTCO,SAMS CLUB)*"/>
    <m/>
    <m/>
    <s v="IC"/>
    <s v="Invest Cont"/>
    <n v="442"/>
    <m/>
    <m/>
    <m/>
    <s v="6100 N  SEPULVEDA                    BL"/>
    <m/>
    <n v="34.180700000000002"/>
    <n v="-118.4662"/>
  </r>
  <r>
    <n v="200118456"/>
    <d v="2020-09-24T00:00:00"/>
    <x v="274"/>
    <n v="1630"/>
    <n v="1"/>
    <x v="1"/>
    <n v="151"/>
    <n v="2"/>
    <n v="740"/>
    <x v="21"/>
    <s v="0910 0329"/>
    <n v="0"/>
    <s v="M"/>
    <s v="O"/>
    <n v="801"/>
    <s v="MTA BUS"/>
    <m/>
    <m/>
    <s v="IC"/>
    <s v="Invest Cont"/>
    <n v="740"/>
    <m/>
    <m/>
    <m/>
    <s v="FIGUEROA"/>
    <s v="WILSHIRE"/>
    <n v="34.0501"/>
    <n v="-118.2593"/>
  </r>
  <r>
    <n v="200317336"/>
    <d v="2020-09-14T00:00:00"/>
    <x v="311"/>
    <n v="2050"/>
    <n v="3"/>
    <x v="2"/>
    <n v="311"/>
    <n v="2"/>
    <n v="439"/>
    <x v="91"/>
    <n v="393"/>
    <n v="19"/>
    <s v="X"/>
    <s v="X"/>
    <n v="502"/>
    <s v="MULTI-UNIT DWELLING (APARTMENT, DUPLEX, ETC)"/>
    <m/>
    <m/>
    <s v="AA"/>
    <s v="Adult Arrest"/>
    <n v="439"/>
    <m/>
    <m/>
    <m/>
    <s v="5600 W  JEFFERSON                    BL"/>
    <m/>
    <n v="34.0261"/>
    <n v="-118.366"/>
  </r>
  <r>
    <n v="200606302"/>
    <d v="2020-02-17T00:00:00"/>
    <x v="348"/>
    <n v="1221"/>
    <n v="6"/>
    <x v="9"/>
    <n v="636"/>
    <n v="2"/>
    <n v="930"/>
    <x v="30"/>
    <s v="0400 0432 0421 0913 1912"/>
    <n v="47"/>
    <s v="M"/>
    <s v="W"/>
    <n v="501"/>
    <s v="SINGLE FAMILY DWELLING"/>
    <n v="511"/>
    <s v="VERBAL THREAT"/>
    <s v="AA"/>
    <s v="Adult Arrest"/>
    <n v="930"/>
    <m/>
    <m/>
    <m/>
    <s v="6600    HOLLYWOOD                    BL"/>
    <m/>
    <n v="34.103400000000001"/>
    <n v="-118.3325"/>
  </r>
  <r>
    <n v="201115722"/>
    <d v="2020-11-14T00:00:00"/>
    <x v="351"/>
    <n v="500"/>
    <n v="11"/>
    <x v="7"/>
    <n v="1142"/>
    <n v="2"/>
    <n v="354"/>
    <x v="14"/>
    <s v="1822 1402"/>
    <n v="0"/>
    <s v="X"/>
    <s v="X"/>
    <n v="602"/>
    <s v="BANK"/>
    <m/>
    <m/>
    <s v="IC"/>
    <s v="Invest Cont"/>
    <n v="354"/>
    <n v="998"/>
    <m/>
    <m/>
    <s v="4500    FRANKLIN                     AV"/>
    <m/>
    <n v="34.105400000000003"/>
    <n v="-118.2878"/>
  </r>
  <r>
    <n v="201210143"/>
    <d v="2020-04-01T00:00:00"/>
    <x v="332"/>
    <n v="1345"/>
    <n v="12"/>
    <x v="8"/>
    <n v="1235"/>
    <n v="2"/>
    <n v="901"/>
    <x v="19"/>
    <n v="1813"/>
    <n v="73"/>
    <s v="F"/>
    <s v="H"/>
    <n v="501"/>
    <s v="SINGLE FAMILY DWELLING"/>
    <m/>
    <m/>
    <s v="IC"/>
    <s v="Invest Cont"/>
    <n v="901"/>
    <m/>
    <m/>
    <m/>
    <s v="1200 W  58TH                         PL"/>
    <m/>
    <n v="33.988399999999999"/>
    <n v="-118.2958"/>
  </r>
  <r>
    <n v="201013477"/>
    <d v="2020-09-27T00:00:00"/>
    <x v="272"/>
    <n v="130"/>
    <n v="10"/>
    <x v="11"/>
    <n v="1033"/>
    <n v="1"/>
    <n v="236"/>
    <x v="46"/>
    <s v="2000 0913 1814 1813 0444"/>
    <n v="48"/>
    <s v="F"/>
    <s v="H"/>
    <n v="501"/>
    <s v="SINGLE FAMILY DWELLING"/>
    <n v="400"/>
    <s v="STRONG-ARM (HANDS, FIST, FEET OR BODILY FORCE)"/>
    <s v="AA"/>
    <s v="Adult Arrest"/>
    <n v="236"/>
    <m/>
    <m/>
    <m/>
    <s v="18700    ERWIN                        ST"/>
    <m/>
    <n v="34.183900000000001"/>
    <n v="-118.5438"/>
  </r>
  <r>
    <n v="200517447"/>
    <d v="2020-11-26T00:00:00"/>
    <x v="291"/>
    <n v="1235"/>
    <n v="5"/>
    <x v="10"/>
    <n v="514"/>
    <n v="1"/>
    <n v="251"/>
    <x v="55"/>
    <n v="1822"/>
    <n v="21"/>
    <s v="X"/>
    <s v="X"/>
    <n v="502"/>
    <s v="MULTI-UNIT DWELLING (APARTMENT, DUPLEX, ETC)"/>
    <n v="102"/>
    <s v="HAND GUN"/>
    <s v="IC"/>
    <s v="Invest Cont"/>
    <n v="251"/>
    <m/>
    <m/>
    <m/>
    <s v="900 N  WILMINGTON                   BL"/>
    <m/>
    <n v="33.789700000000003"/>
    <n v="-118.2787"/>
  </r>
  <r>
    <n v="201007975"/>
    <d v="2020-04-12T00:00:00"/>
    <x v="139"/>
    <n v="1800"/>
    <n v="10"/>
    <x v="11"/>
    <n v="1018"/>
    <n v="1"/>
    <n v="510"/>
    <x v="0"/>
    <m/>
    <n v="0"/>
    <m/>
    <m/>
    <n v="101"/>
    <s v="STREET"/>
    <m/>
    <m/>
    <s v="AO"/>
    <s v="Adult Other"/>
    <n v="510"/>
    <m/>
    <m/>
    <m/>
    <s v="DENSMORE                     ST"/>
    <s v="COHASSET"/>
    <n v="34.206600000000002"/>
    <n v="-118.47709999999999"/>
  </r>
  <r>
    <n v="200111842"/>
    <d v="2020-05-18T00:00:00"/>
    <x v="173"/>
    <n v="1700"/>
    <n v="1"/>
    <x v="1"/>
    <n v="182"/>
    <n v="1"/>
    <n v="480"/>
    <x v="2"/>
    <s v="0397 0344"/>
    <n v="36"/>
    <s v="F"/>
    <s v="W"/>
    <n v="707"/>
    <s v="GARAGE/CARPORT"/>
    <m/>
    <m/>
    <s v="IC"/>
    <s v="Invest Cont"/>
    <n v="480"/>
    <m/>
    <m/>
    <m/>
    <s v="900 S  HILL                         ST"/>
    <m/>
    <n v="34.042000000000002"/>
    <n v="-118.2625"/>
  </r>
  <r>
    <n v="201306422"/>
    <d v="2020-02-12T00:00:00"/>
    <x v="15"/>
    <n v="1530"/>
    <n v="13"/>
    <x v="6"/>
    <n v="1344"/>
    <n v="2"/>
    <n v="664"/>
    <x v="53"/>
    <s v="1202 0701 0344 0100 1916"/>
    <n v="61"/>
    <s v="F"/>
    <s v="H"/>
    <n v="501"/>
    <s v="SINGLE FAMILY DWELLING"/>
    <m/>
    <m/>
    <s v="IC"/>
    <s v="Invest Cont"/>
    <n v="664"/>
    <m/>
    <m/>
    <m/>
    <s v="800 E  41ST                         ST"/>
    <m/>
    <n v="34.0092"/>
    <n v="-118.2616"/>
  </r>
  <r>
    <n v="200314340"/>
    <d v="2020-07-16T00:00:00"/>
    <x v="246"/>
    <n v="1200"/>
    <n v="3"/>
    <x v="2"/>
    <n v="363"/>
    <n v="2"/>
    <n v="354"/>
    <x v="14"/>
    <s v="0100 1822 0930"/>
    <n v="59"/>
    <s v="F"/>
    <s v="B"/>
    <n v="502"/>
    <s v="MULTI-UNIT DWELLING (APARTMENT, DUPLEX, ETC)"/>
    <m/>
    <m/>
    <s v="IC"/>
    <s v="Invest Cont"/>
    <n v="354"/>
    <m/>
    <m/>
    <m/>
    <s v="4100    MARLTON                      AV"/>
    <m/>
    <n v="34.010199999999998"/>
    <n v="-118.3404"/>
  </r>
  <r>
    <n v="201222128"/>
    <d v="2020-10-07T00:00:00"/>
    <x v="276"/>
    <n v="1245"/>
    <n v="12"/>
    <x v="8"/>
    <n v="1265"/>
    <n v="1"/>
    <n v="230"/>
    <x v="13"/>
    <s v="1100 0329 1822 1240 0450 1309 0334 0906"/>
    <n v="23"/>
    <s v="F"/>
    <s v="B"/>
    <n v="101"/>
    <s v="STREET"/>
    <n v="106"/>
    <s v="UNKNOWN FIREARM"/>
    <s v="IC"/>
    <s v="Invest Cont"/>
    <n v="230"/>
    <n v="998"/>
    <m/>
    <m/>
    <s v="MANCHESTER                   AV"/>
    <s v="NORMANDIE                    AV"/>
    <n v="33.96"/>
    <n v="-118.30029999999999"/>
  </r>
  <r>
    <n v="200714477"/>
    <d v="2020-09-29T00:00:00"/>
    <x v="185"/>
    <n v="1300"/>
    <n v="7"/>
    <x v="0"/>
    <n v="724"/>
    <n v="2"/>
    <n v="740"/>
    <x v="21"/>
    <s v="1300 0329"/>
    <n v="21"/>
    <s v="F"/>
    <s v="B"/>
    <n v="122"/>
    <s v="VEHICLE, PASSENGER/TRUCK"/>
    <m/>
    <m/>
    <s v="IC"/>
    <s v="Invest Cont"/>
    <n v="740"/>
    <m/>
    <m/>
    <m/>
    <s v="100    THE GROVE                    DR"/>
    <m/>
    <n v="34.0747"/>
    <n v="-118.3563"/>
  </r>
  <r>
    <n v="201111415"/>
    <d v="2020-07-14T00:00:00"/>
    <x v="21"/>
    <n v="2000"/>
    <n v="11"/>
    <x v="7"/>
    <n v="1151"/>
    <n v="1"/>
    <n v="310"/>
    <x v="5"/>
    <s v="0321 1822 0358 0344"/>
    <n v="53"/>
    <s v="M"/>
    <s v="H"/>
    <n v="707"/>
    <s v="GARAGE/CARPORT"/>
    <n v="500"/>
    <s v="UNKNOWN WEAPON/OTHER WEAPON"/>
    <s v="IC"/>
    <s v="Invest Cont"/>
    <n v="310"/>
    <m/>
    <m/>
    <m/>
    <s v="1600 N  MARIPOSA                     AV"/>
    <m/>
    <n v="34.100099999999998"/>
    <n v="-118.29940000000001"/>
  </r>
  <r>
    <n v="200114607"/>
    <d v="2020-07-09T00:00:00"/>
    <x v="6"/>
    <n v="835"/>
    <n v="1"/>
    <x v="1"/>
    <n v="181"/>
    <n v="1"/>
    <n v="330"/>
    <x v="1"/>
    <s v="0329 0344 0386 1300 1822 1607"/>
    <n v="41"/>
    <s v="F"/>
    <s v="O"/>
    <n v="507"/>
    <s v="CONDOMINIUM/TOWNHOUSE"/>
    <m/>
    <m/>
    <s v="IC"/>
    <s v="Invest Cont"/>
    <n v="330"/>
    <m/>
    <m/>
    <m/>
    <s v="1100 S  FIGUEROA                     ST"/>
    <m/>
    <n v="34.043100000000003"/>
    <n v="-118.2692"/>
  </r>
  <r>
    <n v="200816818"/>
    <d v="2020-11-22T00:00:00"/>
    <x v="282"/>
    <n v="800"/>
    <n v="8"/>
    <x v="12"/>
    <n v="829"/>
    <n v="1"/>
    <n v="341"/>
    <x v="12"/>
    <s v="0344 0923 1818 0100"/>
    <n v="87"/>
    <s v="F"/>
    <s v="W"/>
    <n v="502"/>
    <s v="MULTI-UNIT DWELLING (APARTMENT, DUPLEX, ETC)"/>
    <m/>
    <m/>
    <s v="AA"/>
    <s v="Adult Arrest"/>
    <n v="341"/>
    <n v="649"/>
    <m/>
    <m/>
    <s v="10300    WILSHIRE                     BL"/>
    <m/>
    <n v="34.067999999999998"/>
    <n v="-118.4254"/>
  </r>
  <r>
    <n v="200711416"/>
    <d v="2020-07-09T00:00:00"/>
    <x v="246"/>
    <n v="820"/>
    <n v="7"/>
    <x v="0"/>
    <n v="759"/>
    <n v="1"/>
    <n v="210"/>
    <x v="11"/>
    <s v="1813 0448 0344 1822"/>
    <n v="31"/>
    <s v="F"/>
    <s v="O"/>
    <n v="502"/>
    <s v="MULTI-UNIT DWELLING (APARTMENT, DUPLEX, ETC)"/>
    <n v="400"/>
    <s v="STRONG-ARM (HANDS, FIST, FEET OR BODILY FORCE)"/>
    <s v="AO"/>
    <s v="Adult Other"/>
    <n v="210"/>
    <m/>
    <m/>
    <m/>
    <s v="1200 S  NORTON                       AV"/>
    <m/>
    <n v="34.049599999999998"/>
    <n v="-118.3228"/>
  </r>
  <r>
    <n v="200309261"/>
    <d v="2020-03-30T00:00:00"/>
    <x v="152"/>
    <n v="1700"/>
    <n v="3"/>
    <x v="2"/>
    <n v="391"/>
    <n v="2"/>
    <n v="740"/>
    <x v="21"/>
    <s v="1307 1609 0329"/>
    <n v="19"/>
    <s v="X"/>
    <s v="X"/>
    <n v="122"/>
    <s v="VEHICLE, PASSENGER/TRUCK"/>
    <m/>
    <m/>
    <s v="IC"/>
    <s v="Invest Cont"/>
    <n v="740"/>
    <m/>
    <m/>
    <m/>
    <s v="4700    DON ALBERTO                  PL"/>
    <m/>
    <n v="34.002099999999999"/>
    <n v="-118.3588"/>
  </r>
  <r>
    <n v="200909029"/>
    <d v="2020-04-28T00:00:00"/>
    <x v="303"/>
    <n v="2200"/>
    <n v="9"/>
    <x v="3"/>
    <n v="943"/>
    <n v="1"/>
    <n v="510"/>
    <x v="0"/>
    <m/>
    <n v="0"/>
    <m/>
    <m/>
    <n v="101"/>
    <s v="STREET"/>
    <m/>
    <m/>
    <s v="IC"/>
    <s v="Invest Cont"/>
    <n v="510"/>
    <m/>
    <m/>
    <m/>
    <s v="14400    TIARA                        ST"/>
    <m/>
    <n v="34.1785"/>
    <n v="-118.4465"/>
  </r>
  <r>
    <n v="200905354"/>
    <d v="2020-01-31T00:00:00"/>
    <x v="356"/>
    <n v="1030"/>
    <n v="9"/>
    <x v="3"/>
    <n v="948"/>
    <n v="1"/>
    <n v="440"/>
    <x v="20"/>
    <s v="0344 0394"/>
    <n v="24"/>
    <s v="F"/>
    <s v="W"/>
    <n v="502"/>
    <s v="MULTI-UNIT DWELLING (APARTMENT, DUPLEX, ETC)"/>
    <m/>
    <m/>
    <s v="IC"/>
    <s v="Invest Cont"/>
    <n v="440"/>
    <m/>
    <m/>
    <m/>
    <s v="5900    BUFFALO                      AV"/>
    <m/>
    <n v="34.177599999999998"/>
    <n v="-118.4299"/>
  </r>
  <r>
    <n v="201211787"/>
    <d v="2020-04-29T00:00:00"/>
    <x v="117"/>
    <n v="1530"/>
    <n v="12"/>
    <x v="8"/>
    <n v="1267"/>
    <n v="2"/>
    <n v="740"/>
    <x v="21"/>
    <n v="329"/>
    <n v="52"/>
    <s v="F"/>
    <s v="H"/>
    <n v="122"/>
    <s v="VEHICLE, PASSENGER/TRUCK"/>
    <m/>
    <m/>
    <s v="IC"/>
    <s v="Invest Cont"/>
    <n v="740"/>
    <m/>
    <m/>
    <m/>
    <s v="800 W  83RD                         ST"/>
    <m/>
    <n v="33.963700000000003"/>
    <n v="-118.2871"/>
  </r>
  <r>
    <n v="200914443"/>
    <d v="2020-09-07T00:00:00"/>
    <x v="201"/>
    <n v="1117"/>
    <n v="9"/>
    <x v="3"/>
    <n v="985"/>
    <n v="1"/>
    <n v="343"/>
    <x v="3"/>
    <s v="1420 0325"/>
    <n v="0"/>
    <s v="X"/>
    <s v="X"/>
    <n v="409"/>
    <s v="BEAUTY SUPPLY STORE"/>
    <m/>
    <m/>
    <s v="IC"/>
    <s v="Invest Cont"/>
    <n v="343"/>
    <m/>
    <m/>
    <m/>
    <s v="4500    VAN NUYS                     BL"/>
    <m/>
    <n v="34.153100000000002"/>
    <n v="-118.4487"/>
  </r>
  <r>
    <n v="200918556"/>
    <d v="2020-12-18T00:00:00"/>
    <x v="210"/>
    <n v="1910"/>
    <n v="9"/>
    <x v="3"/>
    <n v="916"/>
    <n v="2"/>
    <n v="624"/>
    <x v="15"/>
    <s v="0444 2021"/>
    <n v="55"/>
    <s v="F"/>
    <s v="H"/>
    <n v="501"/>
    <s v="SINGLE FAMILY DWELLING"/>
    <n v="400"/>
    <s v="STRONG-ARM (HANDS, FIST, FEET OR BODILY FORCE)"/>
    <s v="AO"/>
    <s v="Adult Other"/>
    <n v="624"/>
    <m/>
    <m/>
    <m/>
    <s v="7000    COSTELLO                     AV"/>
    <m/>
    <n v="34.197600000000001"/>
    <n v="-118.4378"/>
  </r>
  <r>
    <n v="200208507"/>
    <d v="2020-04-02T00:00:00"/>
    <x v="173"/>
    <n v="2100"/>
    <n v="2"/>
    <x v="5"/>
    <n v="204"/>
    <n v="2"/>
    <n v="745"/>
    <x v="9"/>
    <s v="0329 1402 0913 0361"/>
    <n v="51"/>
    <s v="M"/>
    <s v="W"/>
    <n v="501"/>
    <s v="SINGLE FAMILY DWELLING"/>
    <m/>
    <m/>
    <s v="IC"/>
    <s v="Invest Cont"/>
    <n v="745"/>
    <m/>
    <m/>
    <m/>
    <s v="800    SANBORN                      AV"/>
    <m/>
    <n v="34.0867"/>
    <n v="-118.28449999999999"/>
  </r>
  <r>
    <n v="200510578"/>
    <d v="2020-06-13T00:00:00"/>
    <x v="343"/>
    <n v="1"/>
    <n v="5"/>
    <x v="10"/>
    <n v="519"/>
    <n v="1"/>
    <n v="420"/>
    <x v="33"/>
    <s v="0344 1300 1606 1817 0913"/>
    <n v="42"/>
    <s v="M"/>
    <s v="H"/>
    <n v="101"/>
    <s v="STREET"/>
    <m/>
    <m/>
    <s v="IC"/>
    <s v="Invest Cont"/>
    <n v="420"/>
    <m/>
    <m/>
    <m/>
    <s v="1300 E  COLON                        ST"/>
    <m/>
    <n v="33.791699999999999"/>
    <n v="-118.2482"/>
  </r>
  <r>
    <n v="200216762"/>
    <d v="2020-10-28T00:00:00"/>
    <x v="147"/>
    <n v="600"/>
    <n v="2"/>
    <x v="5"/>
    <n v="265"/>
    <n v="2"/>
    <n v="626"/>
    <x v="10"/>
    <s v="0408 0421 0416 0446 0329 1243 1813 2000 2002 0913"/>
    <n v="24"/>
    <s v="F"/>
    <s v="H"/>
    <n v="502"/>
    <s v="MULTI-UNIT DWELLING (APARTMENT, DUPLEX, ETC)"/>
    <n v="400"/>
    <s v="STRONG-ARM (HANDS, FIST, FEET OR BODILY FORCE)"/>
    <s v="IC"/>
    <s v="Invest Cont"/>
    <n v="626"/>
    <m/>
    <m/>
    <m/>
    <s v="700 S  WESTLAKE                     AV"/>
    <m/>
    <n v="34.055700000000002"/>
    <n v="-118.2758"/>
  </r>
  <r>
    <n v="200708570"/>
    <d v="2020-04-24T00:00:00"/>
    <x v="168"/>
    <n v="2000"/>
    <n v="7"/>
    <x v="0"/>
    <n v="735"/>
    <n v="1"/>
    <n v="510"/>
    <x v="0"/>
    <m/>
    <n v="0"/>
    <m/>
    <m/>
    <n v="101"/>
    <s v="STREET"/>
    <m/>
    <m/>
    <s v="IC"/>
    <s v="Invest Cont"/>
    <n v="510"/>
    <m/>
    <m/>
    <m/>
    <s v="5600 W  6TH                          ST"/>
    <m/>
    <n v="34.064900000000002"/>
    <n v="-118.3493"/>
  </r>
  <r>
    <n v="200604129"/>
    <d v="2020-01-03T00:00:00"/>
    <x v="241"/>
    <n v="1845"/>
    <n v="6"/>
    <x v="9"/>
    <n v="647"/>
    <n v="1"/>
    <n v="420"/>
    <x v="33"/>
    <s v="1300 1601 1606 0344 0377"/>
    <n v="34"/>
    <s v="M"/>
    <s v="H"/>
    <n v="123"/>
    <s v="PARKING UNDERGROUND/BUILDING"/>
    <m/>
    <m/>
    <s v="IC"/>
    <s v="Invest Cont"/>
    <n v="420"/>
    <m/>
    <m/>
    <m/>
    <s v="1600 N  EL CENTRO                    AV"/>
    <m/>
    <n v="34.099800000000002"/>
    <n v="-118.3237"/>
  </r>
  <r>
    <n v="200317923"/>
    <d v="2020-09-26T00:00:00"/>
    <x v="272"/>
    <n v="1720"/>
    <n v="3"/>
    <x v="2"/>
    <n v="395"/>
    <n v="2"/>
    <n v="623"/>
    <x v="38"/>
    <s v="1822 1212 0416 0444"/>
    <n v="19"/>
    <s v="X"/>
    <s v="X"/>
    <n v="726"/>
    <s v="POLICE FACILITY"/>
    <n v="400"/>
    <s v="STRONG-ARM (HANDS, FIST, FEET OR BODILY FORCE)"/>
    <s v="AO"/>
    <s v="Adult Other"/>
    <n v="623"/>
    <m/>
    <m/>
    <m/>
    <s v="1500 W  MARTIN LUTHER KING JR        BL"/>
    <m/>
    <n v="34.010899999999999"/>
    <n v="-118.3113"/>
  </r>
  <r>
    <n v="200817909"/>
    <d v="2020-12-21T00:00:00"/>
    <x v="181"/>
    <n v="600"/>
    <n v="8"/>
    <x v="12"/>
    <n v="893"/>
    <n v="1"/>
    <n v="420"/>
    <x v="33"/>
    <s v="1822 1606 1202 0344"/>
    <n v="71"/>
    <s v="M"/>
    <s v="W"/>
    <n v="108"/>
    <s v="PARKING LOT"/>
    <m/>
    <m/>
    <s v="IC"/>
    <s v="Invest Cont"/>
    <n v="420"/>
    <m/>
    <m/>
    <m/>
    <s v="2500 S  SEPULVEDA                    BL"/>
    <m/>
    <n v="34.034799999999997"/>
    <n v="-118.43389999999999"/>
  </r>
  <r>
    <n v="201108221"/>
    <d v="2020-04-11T00:00:00"/>
    <x v="290"/>
    <n v="2208"/>
    <n v="11"/>
    <x v="7"/>
    <n v="1151"/>
    <n v="2"/>
    <n v="625"/>
    <x v="44"/>
    <s v="2051 2049 0910 0356 1822 1253"/>
    <n v="45"/>
    <s v="M"/>
    <s v="H"/>
    <n v="801"/>
    <s v="MTA BUS"/>
    <n v="500"/>
    <s v="UNKNOWN WEAPON/OTHER WEAPON"/>
    <s v="IC"/>
    <s v="Invest Cont"/>
    <n v="625"/>
    <m/>
    <m/>
    <m/>
    <s v="VERMONT"/>
    <s v="HOLLYWOOD                    BL"/>
    <n v="34.101199999999999"/>
    <n v="-118.29179999999999"/>
  </r>
  <r>
    <n v="200814520"/>
    <d v="2020-09-25T00:00:00"/>
    <x v="16"/>
    <n v="1345"/>
    <n v="8"/>
    <x v="12"/>
    <n v="853"/>
    <n v="1"/>
    <n v="343"/>
    <x v="3"/>
    <s v="0344 0202 1309 1609 0346 1822 1420"/>
    <n v="23"/>
    <s v="F"/>
    <s v="W"/>
    <n v="406"/>
    <s v="OTHER STORE"/>
    <m/>
    <m/>
    <s v="IC"/>
    <s v="Invest Cont"/>
    <n v="343"/>
    <m/>
    <m/>
    <m/>
    <s v="11500    SANTA MONICA                 BL"/>
    <m/>
    <n v="34.045400000000001"/>
    <n v="-118.4522"/>
  </r>
  <r>
    <n v="201224757"/>
    <d v="2020-11-18T00:00:00"/>
    <x v="122"/>
    <n v="300"/>
    <n v="12"/>
    <x v="8"/>
    <n v="1252"/>
    <n v="2"/>
    <n v="745"/>
    <x v="9"/>
    <s v="1822 0329"/>
    <n v="39"/>
    <s v="F"/>
    <s v="B"/>
    <n v="501"/>
    <s v="SINGLE FAMILY DWELLING"/>
    <m/>
    <m/>
    <s v="IC"/>
    <s v="Invest Cont"/>
    <n v="745"/>
    <m/>
    <m/>
    <m/>
    <s v="6700    3RD                          AV"/>
    <m/>
    <n v="33.976399999999998"/>
    <n v="-118.3207"/>
  </r>
  <r>
    <n v="201010170"/>
    <d v="2020-06-19T00:00:00"/>
    <x v="339"/>
    <n v="415"/>
    <n v="10"/>
    <x v="11"/>
    <n v="1001"/>
    <n v="1"/>
    <n v="230"/>
    <x v="13"/>
    <s v="1402 0552 0913 0416 0444 1414 2021"/>
    <n v="23"/>
    <s v="M"/>
    <s v="W"/>
    <n v="501"/>
    <s v="SINGLE FAMILY DWELLING"/>
    <n v="308"/>
    <s v="STICK"/>
    <s v="AA"/>
    <s v="Adult Arrest"/>
    <n v="230"/>
    <n v="998"/>
    <m/>
    <m/>
    <s v="7700    WILBUR                       AV"/>
    <m/>
    <n v="34.2102"/>
    <n v="-118.5448"/>
  </r>
  <r>
    <n v="201108435"/>
    <d v="2020-04-16T00:00:00"/>
    <x v="96"/>
    <n v="2230"/>
    <n v="11"/>
    <x v="7"/>
    <n v="1127"/>
    <n v="2"/>
    <n v="626"/>
    <x v="10"/>
    <s v="2000 0448"/>
    <n v="55"/>
    <s v="F"/>
    <s v="H"/>
    <n v="501"/>
    <s v="SINGLE FAMILY DWELLING"/>
    <n v="400"/>
    <s v="STRONG-ARM (HANDS, FIST, FEET OR BODILY FORCE)"/>
    <s v="AO"/>
    <s v="Adult Other"/>
    <n v="626"/>
    <m/>
    <m/>
    <m/>
    <s v="200    BRANCH                       ST"/>
    <m/>
    <n v="34.117400000000004"/>
    <n v="-118.1861"/>
  </r>
  <r>
    <n v="200814298"/>
    <d v="2020-09-20T00:00:00"/>
    <x v="224"/>
    <n v="1320"/>
    <n v="8"/>
    <x v="12"/>
    <n v="835"/>
    <n v="1"/>
    <n v="440"/>
    <x v="20"/>
    <s v="0202 1420 0344 0394 1822"/>
    <n v="39"/>
    <s v="M"/>
    <s v="H"/>
    <n v="501"/>
    <s v="SINGLE FAMILY DWELLING"/>
    <m/>
    <m/>
    <s v="IC"/>
    <s v="Invest Cont"/>
    <n v="440"/>
    <m/>
    <m/>
    <m/>
    <s v="2100    KELTON                       AV"/>
    <m/>
    <n v="34.0428"/>
    <n v="-118.4336"/>
  </r>
  <r>
    <n v="201204479"/>
    <d v="2020-01-07T00:00:00"/>
    <x v="281"/>
    <n v="2330"/>
    <n v="12"/>
    <x v="8"/>
    <n v="1232"/>
    <n v="1"/>
    <n v="510"/>
    <x v="0"/>
    <m/>
    <n v="0"/>
    <m/>
    <m/>
    <n v="101"/>
    <s v="STREET"/>
    <m/>
    <m/>
    <s v="IC"/>
    <s v="Invest Cont"/>
    <n v="510"/>
    <m/>
    <m/>
    <m/>
    <s v="59TH"/>
    <s v="ARLINGTON"/>
    <n v="33.987299999999998"/>
    <n v="-118.3186"/>
  </r>
  <r>
    <n v="200509645"/>
    <d v="2020-05-19T00:00:00"/>
    <x v="187"/>
    <n v="2315"/>
    <n v="5"/>
    <x v="10"/>
    <n v="585"/>
    <n v="1"/>
    <n v="420"/>
    <x v="33"/>
    <s v="0344 0385 1202 1300"/>
    <n v="61"/>
    <s v="F"/>
    <s v="H"/>
    <n v="101"/>
    <s v="STREET"/>
    <m/>
    <m/>
    <s v="IC"/>
    <s v="Invest Cont"/>
    <n v="420"/>
    <m/>
    <m/>
    <m/>
    <s v="800 W  24TH                         ST"/>
    <m/>
    <n v="33.722499999999997"/>
    <n v="-118.2946"/>
  </r>
  <r>
    <n v="201306256"/>
    <d v="2020-02-09T00:00:00"/>
    <x v="134"/>
    <n v="1200"/>
    <n v="13"/>
    <x v="6"/>
    <n v="1375"/>
    <n v="2"/>
    <n v="354"/>
    <x v="14"/>
    <s v="0800 1822 0929"/>
    <n v="38"/>
    <s v="M"/>
    <s v="H"/>
    <n v="501"/>
    <s v="SINGLE FAMILY DWELLING"/>
    <m/>
    <m/>
    <s v="IC"/>
    <s v="Invest Cont"/>
    <n v="354"/>
    <m/>
    <m/>
    <m/>
    <s v="5800    HOOPER                       AV"/>
    <m/>
    <n v="33.990200000000002"/>
    <n v="-118.2521"/>
  </r>
  <r>
    <n v="200812169"/>
    <d v="2020-07-21T00:00:00"/>
    <x v="102"/>
    <n v="1000"/>
    <n v="8"/>
    <x v="12"/>
    <n v="829"/>
    <n v="1"/>
    <n v="442"/>
    <x v="16"/>
    <s v="2004 1221 2028 0104 1420 1822 0344 0325"/>
    <n v="0"/>
    <s v="X"/>
    <s v="X"/>
    <n v="301"/>
    <s v="GAS STATION"/>
    <m/>
    <m/>
    <s v="IC"/>
    <s v="Invest Cont"/>
    <n v="442"/>
    <m/>
    <m/>
    <m/>
    <s v="10300    SANTA MONICA                 BL"/>
    <m/>
    <n v="34.058900000000001"/>
    <n v="-118.4221"/>
  </r>
  <r>
    <n v="201107181"/>
    <d v="2020-03-11T00:00:00"/>
    <x v="38"/>
    <n v="1559"/>
    <n v="11"/>
    <x v="7"/>
    <n v="1151"/>
    <n v="1"/>
    <n v="440"/>
    <x v="20"/>
    <s v="0344 0394"/>
    <n v="28"/>
    <s v="F"/>
    <s v="O"/>
    <n v="121"/>
    <s v="YARD (RESIDENTIAL/BUSINESS)"/>
    <m/>
    <m/>
    <s v="IC"/>
    <s v="Invest Cont"/>
    <n v="440"/>
    <m/>
    <m/>
    <m/>
    <s v="1500 N  EDGEMONT                     ST"/>
    <m/>
    <n v="34.098199999999999"/>
    <n v="-118.2961"/>
  </r>
  <r>
    <n v="200116225"/>
    <d v="2020-08-11T00:00:00"/>
    <x v="271"/>
    <n v="1845"/>
    <n v="1"/>
    <x v="1"/>
    <n v="159"/>
    <n v="1"/>
    <n v="310"/>
    <x v="5"/>
    <s v="1609 0344 1822 1403 1414"/>
    <n v="0"/>
    <s v="M"/>
    <s v="W"/>
    <n v="203"/>
    <s v="OTHER BUSINESS"/>
    <m/>
    <m/>
    <s v="AO"/>
    <s v="Adult Other"/>
    <n v="310"/>
    <m/>
    <m/>
    <m/>
    <s v="1300 E  6TH                          ST"/>
    <m/>
    <n v="34.038200000000003"/>
    <n v="-118.23560000000001"/>
  </r>
  <r>
    <n v="200917083"/>
    <d v="2020-11-11T00:00:00"/>
    <x v="130"/>
    <n v="1935"/>
    <n v="9"/>
    <x v="3"/>
    <n v="989"/>
    <n v="1"/>
    <n v="331"/>
    <x v="23"/>
    <s v="1606 1302 0344"/>
    <n v="25"/>
    <s v="F"/>
    <s v="B"/>
    <n v="104"/>
    <s v="DRIVEWAY"/>
    <m/>
    <m/>
    <s v="IC"/>
    <s v="Invest Cont"/>
    <n v="331"/>
    <m/>
    <m/>
    <m/>
    <s v="13400    MOORPARK                     ST"/>
    <m/>
    <n v="34.150300000000001"/>
    <n v="-118.42489999999999"/>
  </r>
  <r>
    <n v="200318236"/>
    <d v="2020-10-03T00:00:00"/>
    <x v="263"/>
    <n v="100"/>
    <n v="3"/>
    <x v="2"/>
    <n v="376"/>
    <n v="1"/>
    <n v="210"/>
    <x v="11"/>
    <s v="0400 1822 0342 2034 0337 0344 0352 0316 1300 0329"/>
    <n v="49"/>
    <s v="M"/>
    <s v="B"/>
    <n v="502"/>
    <s v="MULTI-UNIT DWELLING (APARTMENT, DUPLEX, ETC)"/>
    <n v="500"/>
    <s v="UNKNOWN WEAPON/OTHER WEAPON"/>
    <s v="IC"/>
    <s v="Invest Cont"/>
    <n v="210"/>
    <m/>
    <m/>
    <m/>
    <s v="3900    HALLDALE                     AV"/>
    <m/>
    <n v="34.012099999999997"/>
    <n v="-118.3023"/>
  </r>
  <r>
    <n v="201107256"/>
    <d v="2020-03-13T00:00:00"/>
    <x v="71"/>
    <n v="1400"/>
    <n v="11"/>
    <x v="7"/>
    <n v="1149"/>
    <n v="1"/>
    <n v="341"/>
    <x v="12"/>
    <n v="344"/>
    <n v="0"/>
    <s v="X"/>
    <s v="X"/>
    <n v="408"/>
    <s v="AUTO SUPPLY STORE*"/>
    <m/>
    <m/>
    <s v="IC"/>
    <s v="Invest Cont"/>
    <n v="341"/>
    <m/>
    <m/>
    <m/>
    <s v="5500 N  FIGUEROA                     ST"/>
    <m/>
    <n v="34.108199999999997"/>
    <n v="-118.1956"/>
  </r>
  <r>
    <n v="200516804"/>
    <d v="2020-11-16T00:00:00"/>
    <x v="48"/>
    <n v="1600"/>
    <n v="5"/>
    <x v="10"/>
    <n v="551"/>
    <n v="1"/>
    <n v="330"/>
    <x v="1"/>
    <s v="0344 1300"/>
    <n v="23"/>
    <s v="F"/>
    <s v="H"/>
    <n v="108"/>
    <s v="PARKING LOT"/>
    <m/>
    <m/>
    <s v="IC"/>
    <s v="Invest Cont"/>
    <n v="330"/>
    <m/>
    <m/>
    <m/>
    <s v="300    MIRALESTE                    DR"/>
    <m/>
    <n v="33.741199999999999"/>
    <n v="-118.31950000000001"/>
  </r>
  <r>
    <n v="201208516"/>
    <d v="2020-03-05T00:00:00"/>
    <x v="216"/>
    <n v="850"/>
    <n v="12"/>
    <x v="8"/>
    <n v="1239"/>
    <n v="1"/>
    <n v="440"/>
    <x v="20"/>
    <s v="1259 1251 0344 1822 2032"/>
    <n v="15"/>
    <s v="M"/>
    <s v="H"/>
    <n v="721"/>
    <s v="HIGH SCHOOL"/>
    <m/>
    <m/>
    <s v="IC"/>
    <s v="Invest Cont"/>
    <n v="440"/>
    <m/>
    <m/>
    <m/>
    <s v="800 W  60TH                         ST"/>
    <m/>
    <n v="33.985500000000002"/>
    <n v="-118.28700000000001"/>
  </r>
  <r>
    <n v="201013767"/>
    <d v="2020-10-06T00:00:00"/>
    <x v="186"/>
    <n v="209"/>
    <n v="10"/>
    <x v="11"/>
    <n v="1041"/>
    <n v="2"/>
    <n v="946"/>
    <x v="8"/>
    <s v="1822 0209"/>
    <n v="27"/>
    <s v="M"/>
    <s v="O"/>
    <n v="707"/>
    <s v="GARAGE/CARPORT"/>
    <m/>
    <m/>
    <s v="IC"/>
    <s v="Invest Cont"/>
    <n v="946"/>
    <m/>
    <m/>
    <m/>
    <s v="5800    VANALDEN                     AV"/>
    <m/>
    <n v="34.175800000000002"/>
    <n v="-118.5501"/>
  </r>
  <r>
    <n v="200108116"/>
    <d v="2020-02-29T00:00:00"/>
    <x v="72"/>
    <n v="1820"/>
    <n v="1"/>
    <x v="1"/>
    <n v="192"/>
    <n v="1"/>
    <n v="330"/>
    <x v="1"/>
    <s v="1307 1822 0329 1609 0344"/>
    <n v="32"/>
    <s v="M"/>
    <s v="O"/>
    <n v="108"/>
    <s v="PARKING LOT"/>
    <m/>
    <m/>
    <s v="IC"/>
    <s v="Invest Cont"/>
    <n v="330"/>
    <m/>
    <m/>
    <m/>
    <s v="PICO                         BL"/>
    <s v="GRAND                        AV"/>
    <n v="34.038899999999998"/>
    <n v="-118.26430000000001"/>
  </r>
  <r>
    <n v="201011554"/>
    <d v="2020-08-01T00:00:00"/>
    <x v="200"/>
    <n v="100"/>
    <n v="10"/>
    <x v="11"/>
    <n v="1001"/>
    <n v="1"/>
    <n v="510"/>
    <x v="0"/>
    <m/>
    <n v="0"/>
    <m/>
    <m/>
    <n v="101"/>
    <s v="STREET"/>
    <m/>
    <m/>
    <s v="IC"/>
    <s v="Invest Cont"/>
    <n v="510"/>
    <m/>
    <m/>
    <m/>
    <s v="19400    STAGG                        ST"/>
    <m/>
    <n v="34.211300000000001"/>
    <n v="-118.5556"/>
  </r>
  <r>
    <n v="200106547"/>
    <d v="2020-02-05T00:00:00"/>
    <x v="253"/>
    <n v="1000"/>
    <n v="1"/>
    <x v="1"/>
    <n v="162"/>
    <n v="1"/>
    <n v="330"/>
    <x v="1"/>
    <s v="1606 0344"/>
    <n v="62"/>
    <s v="M"/>
    <s v="W"/>
    <n v="108"/>
    <s v="PARKING LOT"/>
    <m/>
    <m/>
    <s v="IC"/>
    <s v="Invest Cont"/>
    <n v="330"/>
    <m/>
    <m/>
    <m/>
    <s v="700 S  GRAND                        AV"/>
    <m/>
    <n v="34.0473"/>
    <n v="-118.25660000000001"/>
  </r>
  <r>
    <n v="200510201"/>
    <d v="2020-06-03T00:00:00"/>
    <x v="282"/>
    <n v="1400"/>
    <n v="5"/>
    <x v="10"/>
    <n v="504"/>
    <n v="1"/>
    <n v="442"/>
    <x v="16"/>
    <s v="0104 0325"/>
    <n v="0"/>
    <s v="X"/>
    <s v="X"/>
    <n v="404"/>
    <s v="DEPARTMENT STORE"/>
    <m/>
    <m/>
    <s v="AA"/>
    <s v="Adult Arrest"/>
    <n v="442"/>
    <m/>
    <m/>
    <m/>
    <s v="19500    NORMANDIE                    AV"/>
    <m/>
    <n v="33.848100000000002"/>
    <n v="-118.30410000000001"/>
  </r>
  <r>
    <n v="200705616"/>
    <d v="2020-02-03T00:00:00"/>
    <x v="233"/>
    <n v="1315"/>
    <n v="7"/>
    <x v="0"/>
    <n v="765"/>
    <n v="1"/>
    <n v="440"/>
    <x v="20"/>
    <n v="325"/>
    <n v="0"/>
    <s v="M"/>
    <s v="O"/>
    <n v="408"/>
    <s v="AUTO SUPPLY STORE*"/>
    <m/>
    <m/>
    <s v="IC"/>
    <s v="Invest Cont"/>
    <n v="440"/>
    <m/>
    <m/>
    <m/>
    <s v="4800 W  PICO                         BL"/>
    <m/>
    <n v="34.048299999999998"/>
    <n v="-118.3409"/>
  </r>
  <r>
    <n v="201225171"/>
    <d v="2020-11-24T00:00:00"/>
    <x v="363"/>
    <n v="1800"/>
    <n v="12"/>
    <x v="8"/>
    <n v="1253"/>
    <n v="2"/>
    <n v="888"/>
    <x v="24"/>
    <m/>
    <n v="34"/>
    <s v="F"/>
    <s v="H"/>
    <n v="501"/>
    <s v="SINGLE FAMILY DWELLING"/>
    <m/>
    <m/>
    <s v="IC"/>
    <s v="Invest Cont"/>
    <n v="888"/>
    <m/>
    <m/>
    <m/>
    <s v="7500 S  DENKER                       AV"/>
    <m/>
    <n v="33.9709"/>
    <n v="-118.3112"/>
  </r>
  <r>
    <n v="200309148"/>
    <d v="2020-03-27T00:00:00"/>
    <x v="7"/>
    <n v="1250"/>
    <n v="3"/>
    <x v="2"/>
    <n v="319"/>
    <n v="2"/>
    <n v="623"/>
    <x v="38"/>
    <s v="1212 0356"/>
    <n v="0"/>
    <s v="X"/>
    <s v="X"/>
    <n v="101"/>
    <s v="STREET"/>
    <n v="400"/>
    <s v="STRONG-ARM (HANDS, FIST, FEET OR BODILY FORCE)"/>
    <s v="AA"/>
    <s v="Adult Arrest"/>
    <n v="623"/>
    <m/>
    <m/>
    <m/>
    <s v="23RD                         ST"/>
    <s v="FIGUEROA                     WY"/>
    <n v="34.031100000000002"/>
    <n v="-118.2749"/>
  </r>
  <r>
    <n v="200212905"/>
    <d v="2020-07-23T00:00:00"/>
    <x v="231"/>
    <n v="2130"/>
    <n v="2"/>
    <x v="5"/>
    <n v="256"/>
    <n v="1"/>
    <n v="510"/>
    <x v="0"/>
    <m/>
    <n v="0"/>
    <m/>
    <m/>
    <n v="101"/>
    <s v="STREET"/>
    <m/>
    <m/>
    <s v="IC"/>
    <s v="Invest Cont"/>
    <n v="510"/>
    <m/>
    <m/>
    <m/>
    <s v="600 S  UNION                        AV"/>
    <m/>
    <n v="34.0565"/>
    <n v="-118.2724"/>
  </r>
  <r>
    <n v="200313241"/>
    <d v="2020-06-25T00:00:00"/>
    <x v="269"/>
    <n v="1852"/>
    <n v="3"/>
    <x v="2"/>
    <n v="359"/>
    <n v="1"/>
    <n v="440"/>
    <x v="20"/>
    <n v="344"/>
    <n v="42"/>
    <s v="F"/>
    <s v="H"/>
    <n v="101"/>
    <s v="STREET"/>
    <m/>
    <m/>
    <s v="IC"/>
    <s v="Invest Cont"/>
    <n v="440"/>
    <m/>
    <m/>
    <m/>
    <s v="3800    FLOWER                       DR"/>
    <m/>
    <n v="34.014000000000003"/>
    <n v="-118.2816"/>
  </r>
  <r>
    <n v="201301025"/>
    <d v="2020-09-26T00:00:00"/>
    <x v="272"/>
    <n v="1928"/>
    <n v="13"/>
    <x v="6"/>
    <n v="1346"/>
    <n v="1"/>
    <n v="210"/>
    <x v="11"/>
    <s v="1822 1402 0305 0400"/>
    <n v="31"/>
    <s v="F"/>
    <s v="X"/>
    <n v="102"/>
    <s v="SIDEWALK"/>
    <n v="400"/>
    <s v="STRONG-ARM (HANDS, FIST, FEET OR BODILY FORCE)"/>
    <s v="AA"/>
    <s v="Adult Arrest"/>
    <n v="210"/>
    <n v="998"/>
    <m/>
    <m/>
    <s v="CENTRAL"/>
    <s v="43RD"/>
    <n v="34.005699999999997"/>
    <n v="-118.2565"/>
  </r>
  <r>
    <n v="200300733"/>
    <d v="2020-07-16T00:00:00"/>
    <x v="110"/>
    <n v="2300"/>
    <n v="3"/>
    <x v="2"/>
    <n v="363"/>
    <n v="1"/>
    <n v="210"/>
    <x v="11"/>
    <s v="1402 0913 0209 0321 0344 0342 0416 0446 1409 0363"/>
    <n v="59"/>
    <s v="F"/>
    <s v="B"/>
    <n v="502"/>
    <s v="MULTI-UNIT DWELLING (APARTMENT, DUPLEX, ETC)"/>
    <n v="400"/>
    <s v="STRONG-ARM (HANDS, FIST, FEET OR BODILY FORCE)"/>
    <s v="AO"/>
    <s v="Adult Other"/>
    <n v="210"/>
    <m/>
    <m/>
    <m/>
    <s v="4100    MARLTON                      AV"/>
    <m/>
    <n v="34.010199999999998"/>
    <n v="-118.3404"/>
  </r>
  <r>
    <n v="200611840"/>
    <d v="2020-06-26T00:00:00"/>
    <x v="66"/>
    <n v="350"/>
    <n v="6"/>
    <x v="9"/>
    <n v="645"/>
    <n v="1"/>
    <n v="310"/>
    <x v="5"/>
    <n v="1822"/>
    <n v="0"/>
    <s v="X"/>
    <s v="X"/>
    <n v="101"/>
    <s v="STREET"/>
    <n v="400"/>
    <s v="STRONG-ARM (HANDS, FIST, FEET OR BODILY FORCE)"/>
    <s v="IC"/>
    <s v="Invest Cont"/>
    <n v="310"/>
    <m/>
    <m/>
    <m/>
    <s v="7000 W  SUNSET                       BL"/>
    <m/>
    <n v="34.097999999999999"/>
    <n v="-118.342"/>
  </r>
  <r>
    <n v="200912254"/>
    <d v="2020-07-12T00:00:00"/>
    <x v="101"/>
    <n v="1700"/>
    <n v="9"/>
    <x v="3"/>
    <n v="901"/>
    <n v="1"/>
    <n v="761"/>
    <x v="35"/>
    <s v="0334 0432 0531 0913 1259 2024 2003 1222"/>
    <n v="16"/>
    <s v="M"/>
    <s v="W"/>
    <n v="514"/>
    <s v="GROUP HOME"/>
    <n v="219"/>
    <s v="SCREWDRIVER"/>
    <s v="AO"/>
    <s v="Adult Other"/>
    <n v="761"/>
    <m/>
    <m/>
    <m/>
    <s v="15300    SATICOY                      ST"/>
    <m/>
    <n v="34.208500000000001"/>
    <n v="-118.4662"/>
  </r>
  <r>
    <n v="200304203"/>
    <d v="2020-01-04T00:00:00"/>
    <x v="81"/>
    <n v="600"/>
    <n v="3"/>
    <x v="2"/>
    <n v="313"/>
    <n v="2"/>
    <n v="930"/>
    <x v="30"/>
    <s v="2000 0448 0421 2021 1206 1814 1419 1407 0319 0353"/>
    <n v="47"/>
    <s v="F"/>
    <s v="B"/>
    <n v="502"/>
    <s v="MULTI-UNIT DWELLING (APARTMENT, DUPLEX, ETC)"/>
    <n v="511"/>
    <s v="VERBAL THREAT"/>
    <s v="AA"/>
    <s v="Adult Arrest"/>
    <n v="930"/>
    <m/>
    <m/>
    <m/>
    <s v="4100 W  ADAMS                        BL"/>
    <m/>
    <n v="34.032600000000002"/>
    <n v="-118.3296"/>
  </r>
  <r>
    <n v="200513379"/>
    <d v="2020-08-25T00:00:00"/>
    <x v="273"/>
    <n v="1900"/>
    <n v="5"/>
    <x v="10"/>
    <n v="565"/>
    <n v="1"/>
    <n v="440"/>
    <x v="20"/>
    <s v="0321 0344 0913 1814"/>
    <n v="36"/>
    <s v="F"/>
    <s v="B"/>
    <n v="502"/>
    <s v="MULTI-UNIT DWELLING (APARTMENT, DUPLEX, ETC)"/>
    <m/>
    <m/>
    <s v="IC"/>
    <s v="Invest Cont"/>
    <n v="440"/>
    <m/>
    <m/>
    <m/>
    <s v="500 W  8TH                          ST"/>
    <m/>
    <n v="33.737000000000002"/>
    <n v="-118.2884"/>
  </r>
  <r>
    <n v="200113133"/>
    <d v="2020-06-09T00:00:00"/>
    <x v="46"/>
    <n v="1920"/>
    <n v="1"/>
    <x v="1"/>
    <n v="128"/>
    <n v="1"/>
    <n v="330"/>
    <x v="1"/>
    <n v="344"/>
    <n v="28"/>
    <s v="M"/>
    <s v="W"/>
    <n v="102"/>
    <s v="SIDEWALK"/>
    <m/>
    <m/>
    <s v="IC"/>
    <s v="Invest Cont"/>
    <n v="330"/>
    <m/>
    <m/>
    <m/>
    <s v="ASTRONAUT ELLISON S ONI"/>
    <s v="SAN PEDRO"/>
    <n v="34.049799999999998"/>
    <n v="-118.24"/>
  </r>
  <r>
    <n v="201217160"/>
    <d v="2020-07-26T00:00:00"/>
    <x v="279"/>
    <n v="10"/>
    <n v="12"/>
    <x v="8"/>
    <n v="1245"/>
    <n v="1"/>
    <n v="220"/>
    <x v="50"/>
    <s v="1822 0335 0400 0416"/>
    <n v="21"/>
    <s v="M"/>
    <s v="H"/>
    <n v="101"/>
    <s v="STREET"/>
    <n v="400"/>
    <s v="STRONG-ARM (HANDS, FIST, FEET OR BODILY FORCE)"/>
    <s v="IC"/>
    <s v="Invest Cont"/>
    <n v="220"/>
    <m/>
    <m/>
    <m/>
    <s v="67TH                         ST"/>
    <s v="KANSAS                       ST"/>
    <n v="33.978499999999997"/>
    <n v="-118.2937"/>
  </r>
  <r>
    <n v="200104706"/>
    <d v="2020-01-08T00:00:00"/>
    <x v="172"/>
    <n v="1440"/>
    <n v="1"/>
    <x v="1"/>
    <n v="105"/>
    <n v="2"/>
    <n v="624"/>
    <x v="15"/>
    <s v="0416 1822 1259 1309 1414 1251"/>
    <n v="17"/>
    <s v="M"/>
    <s v="H"/>
    <n v="101"/>
    <s v="STREET"/>
    <n v="400"/>
    <s v="STRONG-ARM (HANDS, FIST, FEET OR BODILY FORCE)"/>
    <s v="AO"/>
    <s v="Adult Other"/>
    <n v="624"/>
    <m/>
    <m/>
    <m/>
    <s v="COTTAGE HOME                 ST"/>
    <s v="N  BROADWAY"/>
    <n v="34.067700000000002"/>
    <n v="-118.23569999999999"/>
  </r>
  <r>
    <n v="201106523"/>
    <d v="2020-02-26T00:00:00"/>
    <x v="324"/>
    <n v="630"/>
    <n v="11"/>
    <x v="7"/>
    <n v="1142"/>
    <n v="2"/>
    <n v="740"/>
    <x v="21"/>
    <s v="0329 1307"/>
    <n v="24"/>
    <s v="F"/>
    <s v="O"/>
    <n v="109"/>
    <s v="PARK/PLAYGROUND"/>
    <m/>
    <m/>
    <s v="IC"/>
    <s v="Invest Cont"/>
    <n v="740"/>
    <m/>
    <m/>
    <m/>
    <s v="2100    HILLHURST                    AV"/>
    <m/>
    <n v="34.11"/>
    <n v="-118.28740000000001"/>
  </r>
  <r>
    <n v="200211700"/>
    <d v="2020-06-23T00:00:00"/>
    <x v="39"/>
    <n v="1600"/>
    <n v="2"/>
    <x v="5"/>
    <n v="201"/>
    <n v="1"/>
    <n v="310"/>
    <x v="5"/>
    <s v="0344 1607"/>
    <n v="19"/>
    <s v="X"/>
    <s v="X"/>
    <n v="502"/>
    <s v="MULTI-UNIT DWELLING (APARTMENT, DUPLEX, ETC)"/>
    <m/>
    <m/>
    <s v="IC"/>
    <s v="Invest Cont"/>
    <n v="310"/>
    <m/>
    <m/>
    <m/>
    <s v="4900    ROMAINE                      ST"/>
    <m/>
    <n v="34.0886"/>
    <n v="-118.2979"/>
  </r>
  <r>
    <n v="200122560"/>
    <d v="2020-12-20T00:00:00"/>
    <x v="248"/>
    <n v="300"/>
    <n v="1"/>
    <x v="1"/>
    <n v="142"/>
    <n v="1"/>
    <n v="210"/>
    <x v="11"/>
    <s v="0419 1822 0344"/>
    <n v="38"/>
    <s v="F"/>
    <s v="W"/>
    <n v="503"/>
    <s v="HOTEL"/>
    <n v="400"/>
    <s v="STRONG-ARM (HANDS, FIST, FEET OR BODILY FORCE)"/>
    <s v="IC"/>
    <s v="Invest Cont"/>
    <n v="210"/>
    <m/>
    <m/>
    <m/>
    <s v="400 S  FIGUEROA                     ST"/>
    <m/>
    <n v="34.0533"/>
    <n v="-118.2561"/>
  </r>
  <r>
    <n v="200212811"/>
    <d v="2020-07-17T00:00:00"/>
    <x v="110"/>
    <n v="1230"/>
    <n v="2"/>
    <x v="5"/>
    <n v="256"/>
    <n v="1"/>
    <n v="341"/>
    <x v="12"/>
    <s v="0344 1822 0352"/>
    <n v="38"/>
    <s v="F"/>
    <s v="W"/>
    <n v="203"/>
    <s v="OTHER BUSINESS"/>
    <m/>
    <m/>
    <s v="IC"/>
    <s v="Invest Cont"/>
    <n v="341"/>
    <m/>
    <m/>
    <m/>
    <s v="1700 W  6TH                          ST"/>
    <m/>
    <n v="34.057299999999998"/>
    <n v="-118.26990000000001"/>
  </r>
  <r>
    <n v="200206224"/>
    <d v="2020-02-12T00:00:00"/>
    <x v="310"/>
    <n v="1"/>
    <n v="2"/>
    <x v="5"/>
    <n v="205"/>
    <n v="2"/>
    <n v="740"/>
    <x v="21"/>
    <s v="0329 1300 0311"/>
    <n v="35"/>
    <s v="F"/>
    <s v="H"/>
    <n v="122"/>
    <s v="VEHICLE, PASSENGER/TRUCK"/>
    <m/>
    <m/>
    <s v="IC"/>
    <s v="Invest Cont"/>
    <n v="740"/>
    <m/>
    <m/>
    <m/>
    <s v="1000 N  RAMPART                      BL"/>
    <m/>
    <n v="34.078600000000002"/>
    <n v="-118.27079999999999"/>
  </r>
  <r>
    <n v="200615315"/>
    <d v="2020-09-12T00:00:00"/>
    <x v="171"/>
    <n v="1400"/>
    <n v="6"/>
    <x v="9"/>
    <n v="643"/>
    <n v="1"/>
    <n v="310"/>
    <x v="5"/>
    <s v="0314 1822 1601 1607 0344 1300 1309"/>
    <n v="27"/>
    <s v="F"/>
    <s v="W"/>
    <n v="502"/>
    <s v="MULTI-UNIT DWELLING (APARTMENT, DUPLEX, ETC)"/>
    <m/>
    <m/>
    <s v="IC"/>
    <s v="Invest Cont"/>
    <n v="310"/>
    <m/>
    <m/>
    <m/>
    <s v="1600 N  POINSETTIA                   PL"/>
    <m/>
    <n v="34.099800000000002"/>
    <n v="-118.3479"/>
  </r>
  <r>
    <n v="200405212"/>
    <d v="2020-01-31T00:00:00"/>
    <x v="169"/>
    <n v="1945"/>
    <n v="4"/>
    <x v="4"/>
    <n v="451"/>
    <n v="2"/>
    <n v="745"/>
    <x v="9"/>
    <n v="329"/>
    <n v="44"/>
    <s v="M"/>
    <s v="H"/>
    <n v="101"/>
    <s v="STREET"/>
    <m/>
    <m/>
    <s v="IC"/>
    <s v="Invest Cont"/>
    <n v="745"/>
    <m/>
    <m/>
    <m/>
    <s v="100 N  MISSION                      RD"/>
    <m/>
    <n v="34.047699999999999"/>
    <n v="-118.2278"/>
  </r>
  <r>
    <n v="200320783"/>
    <d v="2020-11-23T00:00:00"/>
    <x v="242"/>
    <n v="1600"/>
    <n v="3"/>
    <x v="2"/>
    <n v="377"/>
    <n v="1"/>
    <n v="510"/>
    <x v="0"/>
    <m/>
    <n v="0"/>
    <m/>
    <m/>
    <n v="101"/>
    <s v="STREET"/>
    <m/>
    <m/>
    <s v="IC"/>
    <s v="Invest Cont"/>
    <n v="510"/>
    <m/>
    <m/>
    <m/>
    <s v="EXPOSITION                   BL"/>
    <s v="NORMANDIE                    AV"/>
    <n v="34.0184"/>
    <n v="-118.3001"/>
  </r>
  <r>
    <n v="200713321"/>
    <d v="2020-08-30T00:00:00"/>
    <x v="30"/>
    <n v="1000"/>
    <n v="7"/>
    <x v="0"/>
    <n v="765"/>
    <n v="2"/>
    <n v="624"/>
    <x v="15"/>
    <s v="0400 0416"/>
    <n v="42"/>
    <s v="M"/>
    <s v="H"/>
    <n v="203"/>
    <s v="OTHER BUSINESS"/>
    <n v="400"/>
    <s v="STRONG-ARM (HANDS, FIST, FEET OR BODILY FORCE)"/>
    <s v="IC"/>
    <s v="Invest Cont"/>
    <n v="624"/>
    <m/>
    <m/>
    <m/>
    <s v="4500 W  PICO                         BL"/>
    <m/>
    <n v="34.048499999999997"/>
    <n v="-118.3334"/>
  </r>
  <r>
    <n v="201223307"/>
    <d v="2020-10-24T00:00:00"/>
    <x v="82"/>
    <n v="2220"/>
    <n v="12"/>
    <x v="8"/>
    <n v="1283"/>
    <n v="1"/>
    <n v="210"/>
    <x v="11"/>
    <s v="1822 0400 0416 0344"/>
    <n v="43"/>
    <s v="F"/>
    <s v="W"/>
    <n v="101"/>
    <s v="STREET"/>
    <n v="400"/>
    <s v="STRONG-ARM (HANDS, FIST, FEET OR BODILY FORCE)"/>
    <s v="IC"/>
    <s v="Invest Cont"/>
    <n v="210"/>
    <m/>
    <m/>
    <m/>
    <s v="CENTURY                      BL"/>
    <s v="WESTERN                      AV"/>
    <n v="33.945500000000003"/>
    <n v="-118.309"/>
  </r>
  <r>
    <n v="200308474"/>
    <d v="2020-03-13T00:00:00"/>
    <x v="310"/>
    <n v="1030"/>
    <n v="3"/>
    <x v="2"/>
    <n v="361"/>
    <n v="1"/>
    <n v="440"/>
    <x v="20"/>
    <s v="1822 0377 0344 1202"/>
    <n v="85"/>
    <s v="M"/>
    <s v="W"/>
    <n v="210"/>
    <s v="RESTAURANT/FAST FOOD"/>
    <m/>
    <m/>
    <s v="IC"/>
    <s v="Invest Cont"/>
    <n v="440"/>
    <m/>
    <m/>
    <m/>
    <s v="3600 S  LA BREA                      AV"/>
    <m/>
    <n v="34.021599999999999"/>
    <n v="-118.3556"/>
  </r>
  <r>
    <n v="201012536"/>
    <d v="2020-08-28T00:00:00"/>
    <x v="182"/>
    <n v="1950"/>
    <n v="10"/>
    <x v="11"/>
    <n v="1011"/>
    <n v="2"/>
    <n v="930"/>
    <x v="30"/>
    <s v="0421 0913 1810 0603"/>
    <n v="31"/>
    <s v="F"/>
    <s v="W"/>
    <n v="502"/>
    <s v="MULTI-UNIT DWELLING (APARTMENT, DUPLEX, ETC)"/>
    <n v="511"/>
    <s v="VERBAL THREAT"/>
    <s v="IC"/>
    <s v="Invest Cont"/>
    <n v="930"/>
    <m/>
    <m/>
    <m/>
    <s v="7200    CORBIN                       AV"/>
    <m/>
    <n v="34.2012"/>
    <n v="-118.5622"/>
  </r>
  <r>
    <n v="200918347"/>
    <d v="2020-12-10T00:00:00"/>
    <x v="28"/>
    <n v="1130"/>
    <n v="9"/>
    <x v="3"/>
    <n v="985"/>
    <n v="1"/>
    <n v="331"/>
    <x v="23"/>
    <n v="344"/>
    <n v="0"/>
    <s v="M"/>
    <s v="W"/>
    <n v="101"/>
    <s v="STREET"/>
    <m/>
    <m/>
    <s v="IC"/>
    <s v="Invest Cont"/>
    <n v="331"/>
    <m/>
    <m/>
    <m/>
    <s v="14100    MOORPARK                     ST"/>
    <m/>
    <n v="34.150500000000001"/>
    <n v="-118.44"/>
  </r>
  <r>
    <n v="200410791"/>
    <d v="2020-07-15T00:00:00"/>
    <x v="284"/>
    <n v="2130"/>
    <n v="4"/>
    <x v="4"/>
    <n v="442"/>
    <n v="1"/>
    <n v="520"/>
    <x v="25"/>
    <s v="1300 0329"/>
    <n v="44"/>
    <s v="F"/>
    <s v="H"/>
    <n v="101"/>
    <s v="STREET"/>
    <m/>
    <m/>
    <s v="IC"/>
    <s v="Invest Cont"/>
    <n v="520"/>
    <m/>
    <m/>
    <m/>
    <s v="LORD"/>
    <s v="MARENGO"/>
    <n v="34.058900000000001"/>
    <n v="-118.2127"/>
  </r>
  <r>
    <n v="200113900"/>
    <d v="2020-06-25T00:00:00"/>
    <x v="10"/>
    <n v="35"/>
    <n v="1"/>
    <x v="1"/>
    <n v="118"/>
    <n v="2"/>
    <n v="901"/>
    <x v="19"/>
    <s v="0913 2038 1814 1501"/>
    <n v="34"/>
    <s v="M"/>
    <s v="H"/>
    <n v="102"/>
    <s v="SIDEWALK"/>
    <m/>
    <m/>
    <s v="AO"/>
    <s v="Adult Other"/>
    <n v="901"/>
    <m/>
    <m/>
    <m/>
    <s v="1300 N  MAIN                         ST"/>
    <m/>
    <n v="34.064399999999999"/>
    <n v="-118.232"/>
  </r>
  <r>
    <n v="200415964"/>
    <d v="2020-12-15T00:00:00"/>
    <x v="300"/>
    <n v="927"/>
    <n v="4"/>
    <x v="4"/>
    <n v="429"/>
    <n v="2"/>
    <n v="740"/>
    <x v="21"/>
    <s v="0342 0329 0311"/>
    <n v="0"/>
    <s v="M"/>
    <s v="W"/>
    <n v="203"/>
    <s v="OTHER BUSINESS"/>
    <m/>
    <m/>
    <s v="JA"/>
    <s v="Juv Arrest"/>
    <n v="740"/>
    <m/>
    <m/>
    <m/>
    <s v="5200 E  HUNTINGTON DR"/>
    <m/>
    <n v="34.089399999999998"/>
    <n v="-118.16930000000001"/>
  </r>
  <r>
    <n v="200612768"/>
    <d v="2020-07-18T00:00:00"/>
    <x v="264"/>
    <n v="930"/>
    <n v="6"/>
    <x v="9"/>
    <n v="645"/>
    <n v="1"/>
    <n v="230"/>
    <x v="13"/>
    <s v="0400 0416 0334 0421 2000 0913"/>
    <n v="31"/>
    <s v="M"/>
    <s v="W"/>
    <n v="501"/>
    <s v="SINGLE FAMILY DWELLING"/>
    <n v="205"/>
    <s v="KITCHEN KNIFE"/>
    <s v="AO"/>
    <s v="Adult Other"/>
    <n v="230"/>
    <m/>
    <m/>
    <m/>
    <s v="1400 N  MANSFIELD                    AV"/>
    <m/>
    <n v="34.096200000000003"/>
    <n v="-118.34050000000001"/>
  </r>
  <r>
    <n v="200210595"/>
    <d v="2020-05-24T00:00:00"/>
    <x v="189"/>
    <n v="45"/>
    <n v="2"/>
    <x v="5"/>
    <n v="257"/>
    <n v="2"/>
    <n v="745"/>
    <x v="9"/>
    <s v="1822 2004 0329 1609 2001"/>
    <n v="27"/>
    <s v="F"/>
    <s v="A"/>
    <n v="122"/>
    <s v="VEHICLE, PASSENGER/TRUCK"/>
    <m/>
    <m/>
    <s v="AO"/>
    <s v="Adult Other"/>
    <n v="745"/>
    <m/>
    <m/>
    <m/>
    <s v="1200 W  7TH                          ST"/>
    <m/>
    <n v="34.055199999999999"/>
    <n v="-118.2675"/>
  </r>
  <r>
    <n v="201221404"/>
    <d v="2020-09-25T00:00:00"/>
    <x v="16"/>
    <n v="31"/>
    <n v="12"/>
    <x v="8"/>
    <n v="1213"/>
    <n v="2"/>
    <n v="626"/>
    <x v="10"/>
    <s v="0408 2000 1814"/>
    <n v="29"/>
    <s v="F"/>
    <s v="B"/>
    <n v="501"/>
    <s v="SINGLE FAMILY DWELLING"/>
    <n v="400"/>
    <s v="STRONG-ARM (HANDS, FIST, FEET OR BODILY FORCE)"/>
    <s v="AO"/>
    <s v="Adult Other"/>
    <n v="626"/>
    <m/>
    <m/>
    <m/>
    <s v="5400 S  ST ANDREWS                   PL"/>
    <m/>
    <n v="33.992100000000001"/>
    <n v="-118.3108"/>
  </r>
  <r>
    <n v="201006140"/>
    <d v="2020-02-18T00:00:00"/>
    <x v="46"/>
    <n v="400"/>
    <n v="10"/>
    <x v="11"/>
    <n v="1037"/>
    <n v="2"/>
    <n v="946"/>
    <x v="8"/>
    <s v="1818 0913 1202 1701"/>
    <n v="64"/>
    <s v="M"/>
    <s v="H"/>
    <n v="501"/>
    <s v="SINGLE FAMILY DWELLING"/>
    <m/>
    <m/>
    <s v="AO"/>
    <s v="Adult Other"/>
    <n v="946"/>
    <m/>
    <m/>
    <m/>
    <s v="17200    KITTRIDGE                    ST"/>
    <m/>
    <n v="34.190300000000001"/>
    <n v="-118.5098"/>
  </r>
  <r>
    <n v="201016453"/>
    <d v="2020-12-27T00:00:00"/>
    <x v="197"/>
    <n v="1658"/>
    <n v="10"/>
    <x v="11"/>
    <n v="1068"/>
    <n v="2"/>
    <n v="888"/>
    <x v="24"/>
    <s v="1822 1606 1309"/>
    <n v="22"/>
    <s v="F"/>
    <s v="O"/>
    <n v="501"/>
    <s v="SINGLE FAMILY DWELLING"/>
    <m/>
    <m/>
    <s v="IC"/>
    <s v="Invest Cont"/>
    <n v="888"/>
    <m/>
    <m/>
    <m/>
    <s v="16700    MCCORMICK                    ST"/>
    <m/>
    <n v="34.1663"/>
    <n v="-118.4966"/>
  </r>
  <r>
    <n v="201112455"/>
    <d v="2020-08-13T00:00:00"/>
    <x v="175"/>
    <n v="2200"/>
    <n v="11"/>
    <x v="7"/>
    <n v="1118"/>
    <n v="2"/>
    <n v="624"/>
    <x v="15"/>
    <s v="0910 0342 0416 1822 0400 0432 2048 2033"/>
    <n v="25"/>
    <s v="M"/>
    <s v="H"/>
    <n v="971"/>
    <s v="MTA - GOLD LINE - HIGHLAND PARK"/>
    <n v="400"/>
    <s v="STRONG-ARM (HANDS, FIST, FEET OR BODILY FORCE)"/>
    <s v="IC"/>
    <s v="Invest Cont"/>
    <n v="624"/>
    <m/>
    <m/>
    <m/>
    <s v="AVENUE 58"/>
    <s v="MARMION                      WY"/>
    <n v="34.110999999999997"/>
    <n v="-118.1925"/>
  </r>
  <r>
    <n v="200415655"/>
    <d v="2020-12-05T00:00:00"/>
    <x v="195"/>
    <n v="2300"/>
    <n v="4"/>
    <x v="4"/>
    <n v="499"/>
    <n v="1"/>
    <n v="230"/>
    <x v="13"/>
    <s v="1309 0302 0334 1100 0430 1822 1218"/>
    <n v="50"/>
    <s v="M"/>
    <s v="H"/>
    <n v="101"/>
    <s v="STREET"/>
    <n v="103"/>
    <s v="RIFLE"/>
    <s v="IC"/>
    <s v="Invest Cont"/>
    <n v="230"/>
    <m/>
    <m/>
    <m/>
    <s v="14TH                         ST"/>
    <s v="ESPERANZA"/>
    <n v="34.017299999999999"/>
    <n v="-118.20099999999999"/>
  </r>
  <r>
    <n v="201107337"/>
    <d v="2020-03-14T00:00:00"/>
    <x v="124"/>
    <n v="1220"/>
    <n v="11"/>
    <x v="7"/>
    <n v="1177"/>
    <n v="2"/>
    <n v="956"/>
    <x v="29"/>
    <n v="422"/>
    <n v="22"/>
    <s v="F"/>
    <s v="H"/>
    <n v="501"/>
    <s v="SINGLE FAMILY DWELLING"/>
    <m/>
    <m/>
    <s v="IC"/>
    <s v="Invest Cont"/>
    <n v="956"/>
    <m/>
    <m/>
    <m/>
    <s v="2900    JEFFRIES                     AV"/>
    <m/>
    <n v="34.0869"/>
    <n v="-118.22190000000001"/>
  </r>
  <r>
    <n v="201114236"/>
    <d v="2020-10-02T00:00:00"/>
    <x v="170"/>
    <n v="544"/>
    <n v="11"/>
    <x v="7"/>
    <n v="1163"/>
    <n v="2"/>
    <n v="745"/>
    <x v="9"/>
    <n v="329"/>
    <n v="24"/>
    <s v="F"/>
    <s v="F"/>
    <n v="707"/>
    <s v="GARAGE/CARPORT"/>
    <n v="500"/>
    <s v="UNKNOWN WEAPON/OTHER WEAPON"/>
    <s v="IC"/>
    <s v="Invest Cont"/>
    <n v="745"/>
    <m/>
    <m/>
    <m/>
    <s v="1100 N  BERENDO                      ST"/>
    <m/>
    <n v="34.090899999999998"/>
    <n v="-118.29389999999999"/>
  </r>
  <r>
    <n v="200716198"/>
    <d v="2020-11-21T00:00:00"/>
    <x v="242"/>
    <n v="830"/>
    <n v="7"/>
    <x v="0"/>
    <n v="774"/>
    <n v="2"/>
    <n v="626"/>
    <x v="10"/>
    <s v="0416 0913 2000 1813"/>
    <n v="24"/>
    <s v="M"/>
    <s v="W"/>
    <n v="502"/>
    <s v="MULTI-UNIT DWELLING (APARTMENT, DUPLEX, ETC)"/>
    <n v="400"/>
    <s v="STRONG-ARM (HANDS, FIST, FEET OR BODILY FORCE)"/>
    <s v="IC"/>
    <s v="Invest Cont"/>
    <n v="626"/>
    <m/>
    <m/>
    <m/>
    <s v="1700 S  LA BREA                      AV"/>
    <m/>
    <n v="34.0428"/>
    <n v="-118.3466"/>
  </r>
  <r>
    <n v="200308677"/>
    <d v="2020-03-17T00:00:00"/>
    <x v="285"/>
    <n v="1625"/>
    <n v="3"/>
    <x v="2"/>
    <n v="378"/>
    <n v="1"/>
    <n v="210"/>
    <x v="11"/>
    <s v="0511 0342 0344 0432 0443 1227"/>
    <n v="19"/>
    <s v="X"/>
    <s v="X"/>
    <n v="102"/>
    <s v="SIDEWALK"/>
    <n v="400"/>
    <s v="STRONG-ARM (HANDS, FIST, FEET OR BODILY FORCE)"/>
    <s v="AO"/>
    <s v="Adult Other"/>
    <n v="210"/>
    <m/>
    <m/>
    <m/>
    <s v="700    STATE                        DR"/>
    <m/>
    <n v="34.016399999999997"/>
    <n v="-118.2851"/>
  </r>
  <r>
    <n v="200813278"/>
    <d v="2020-08-20T00:00:00"/>
    <x v="352"/>
    <n v="1200"/>
    <n v="8"/>
    <x v="12"/>
    <n v="895"/>
    <n v="2"/>
    <n v="627"/>
    <x v="43"/>
    <s v="0444 0448 1259 0913"/>
    <n v="15"/>
    <s v="F"/>
    <s v="W"/>
    <n v="102"/>
    <s v="SIDEWALK"/>
    <n v="400"/>
    <s v="STRONG-ARM (HANDS, FIST, FEET OR BODILY FORCE)"/>
    <s v="AO"/>
    <s v="Adult Other"/>
    <n v="627"/>
    <m/>
    <m/>
    <m/>
    <s v="3400    MANNING                      AV"/>
    <m/>
    <n v="34.030299999999997"/>
    <n v="-118.4046"/>
  </r>
  <r>
    <n v="200915177"/>
    <d v="2020-09-26T00:00:00"/>
    <x v="272"/>
    <n v="1805"/>
    <n v="9"/>
    <x v="3"/>
    <n v="946"/>
    <n v="2"/>
    <n v="626"/>
    <x v="10"/>
    <s v="2000 0444"/>
    <n v="30"/>
    <s v="F"/>
    <s v="H"/>
    <n v="502"/>
    <s v="MULTI-UNIT DWELLING (APARTMENT, DUPLEX, ETC)"/>
    <n v="400"/>
    <s v="STRONG-ARM (HANDS, FIST, FEET OR BODILY FORCE)"/>
    <s v="AA"/>
    <s v="Adult Arrest"/>
    <n v="626"/>
    <m/>
    <m/>
    <m/>
    <s v="13900    OXNARD                       ST"/>
    <m/>
    <n v="34.179400000000001"/>
    <n v="-118.43770000000001"/>
  </r>
  <r>
    <n v="201116883"/>
    <d v="2020-12-22T00:00:00"/>
    <x v="181"/>
    <n v="2233"/>
    <n v="11"/>
    <x v="7"/>
    <n v="1132"/>
    <n v="1"/>
    <n v="331"/>
    <x v="23"/>
    <s v="0344 0385"/>
    <n v="71"/>
    <s v="M"/>
    <s v="W"/>
    <n v="101"/>
    <s v="STREET"/>
    <m/>
    <m/>
    <s v="IC"/>
    <s v="Invest Cont"/>
    <n v="331"/>
    <m/>
    <m/>
    <m/>
    <s v="2900    WAVERLY                      DR"/>
    <m/>
    <n v="34.109400000000001"/>
    <n v="-118.2653"/>
  </r>
  <r>
    <n v="200113034"/>
    <d v="2020-06-07T00:00:00"/>
    <x v="14"/>
    <n v="323"/>
    <n v="1"/>
    <x v="1"/>
    <n v="182"/>
    <n v="1"/>
    <n v="210"/>
    <x v="11"/>
    <s v="1310 0305 0444 0429 0344 1204 0209 0216 1822"/>
    <n v="40"/>
    <s v="M"/>
    <s v="B"/>
    <n v="101"/>
    <s v="STREET"/>
    <n v="400"/>
    <s v="STRONG-ARM (HANDS, FIST, FEET OR BODILY FORCE)"/>
    <s v="IC"/>
    <s v="Invest Cont"/>
    <n v="210"/>
    <m/>
    <m/>
    <m/>
    <s v="12TH"/>
    <s v="OLIVE"/>
    <n v="34.039499999999997"/>
    <n v="-118.2617"/>
  </r>
  <r>
    <n v="200306092"/>
    <d v="2020-02-05T00:00:00"/>
    <x v="233"/>
    <n v="2000"/>
    <n v="3"/>
    <x v="2"/>
    <n v="393"/>
    <n v="1"/>
    <n v="510"/>
    <x v="0"/>
    <m/>
    <n v="0"/>
    <m/>
    <m/>
    <n v="101"/>
    <s v="STREET"/>
    <m/>
    <m/>
    <s v="IC"/>
    <s v="Invest Cont"/>
    <n v="510"/>
    <m/>
    <m/>
    <m/>
    <s v="4200    LEIMERT                      BL"/>
    <m/>
    <n v="34.008200000000002"/>
    <n v="-118.3263"/>
  </r>
  <r>
    <n v="201114165"/>
    <d v="2020-10-01T00:00:00"/>
    <x v="185"/>
    <n v="1000"/>
    <n v="11"/>
    <x v="7"/>
    <n v="1195"/>
    <n v="1"/>
    <n v="236"/>
    <x v="46"/>
    <s v="0913 2000 1813 1243 0444 0429"/>
    <n v="43"/>
    <s v="F"/>
    <s v="O"/>
    <n v="101"/>
    <s v="STREET"/>
    <n v="400"/>
    <s v="STRONG-ARM (HANDS, FIST, FEET OR BODILY FORCE)"/>
    <s v="IC"/>
    <s v="Invest Cont"/>
    <n v="236"/>
    <m/>
    <m/>
    <m/>
    <s v="1000    VIN SCULLY                   AV"/>
    <m/>
    <n v="34.072400000000002"/>
    <n v="-118.2467"/>
  </r>
  <r>
    <n v="201008608"/>
    <d v="2020-05-02T00:00:00"/>
    <x v="44"/>
    <n v="1930"/>
    <n v="10"/>
    <x v="11"/>
    <n v="1045"/>
    <n v="1"/>
    <n v="420"/>
    <x v="33"/>
    <s v="0344 1822 2032"/>
    <n v="31"/>
    <s v="F"/>
    <s v="O"/>
    <n v="108"/>
    <s v="PARKING LOT"/>
    <m/>
    <m/>
    <s v="IC"/>
    <s v="Invest Cont"/>
    <n v="420"/>
    <m/>
    <m/>
    <m/>
    <s v="5500    ZELZAH                       AV"/>
    <m/>
    <n v="34.171599999999998"/>
    <n v="-118.52209999999999"/>
  </r>
  <r>
    <n v="200907955"/>
    <d v="2020-03-30T00:00:00"/>
    <x v="40"/>
    <n v="200"/>
    <n v="9"/>
    <x v="3"/>
    <n v="935"/>
    <n v="1"/>
    <n v="420"/>
    <x v="33"/>
    <s v="1606 1402 0344"/>
    <n v="22"/>
    <s v="F"/>
    <s v="B"/>
    <n v="710"/>
    <s v="OTHER PREMISE"/>
    <m/>
    <m/>
    <s v="AA"/>
    <s v="Adult Arrest"/>
    <n v="420"/>
    <n v="998"/>
    <m/>
    <m/>
    <s v="6100    VAN NUYS                     BL"/>
    <m/>
    <n v="34.180999999999997"/>
    <n v="-118.4487"/>
  </r>
  <r>
    <n v="200407819"/>
    <d v="2020-04-14T00:00:00"/>
    <x v="296"/>
    <n v="1600"/>
    <n v="4"/>
    <x v="4"/>
    <n v="422"/>
    <n v="1"/>
    <n v="510"/>
    <x v="0"/>
    <m/>
    <n v="0"/>
    <m/>
    <m/>
    <n v="101"/>
    <s v="STREET"/>
    <m/>
    <m/>
    <s v="IC"/>
    <s v="Invest Cont"/>
    <n v="510"/>
    <m/>
    <m/>
    <m/>
    <s v="BALDWIN"/>
    <s v="JOHNSTON"/>
    <n v="34.0702"/>
    <n v="-118.2103"/>
  </r>
  <r>
    <n v="200709837"/>
    <d v="2020-05-31T00:00:00"/>
    <x v="156"/>
    <n v="1940"/>
    <n v="7"/>
    <x v="0"/>
    <n v="749"/>
    <n v="1"/>
    <n v="310"/>
    <x v="5"/>
    <s v="0325 0344 0358 1300"/>
    <n v="38"/>
    <s v="F"/>
    <s v="H"/>
    <n v="203"/>
    <s v="OTHER BUSINESS"/>
    <n v="307"/>
    <s v="VEHICLE"/>
    <s v="AA"/>
    <s v="Adult Arrest"/>
    <n v="310"/>
    <m/>
    <m/>
    <m/>
    <s v="WINDSOR"/>
    <s v="FRANCIS"/>
    <n v="34.058"/>
    <n v="-118.3241"/>
  </r>
  <r>
    <n v="201219205"/>
    <d v="2020-08-24T00:00:00"/>
    <x v="271"/>
    <n v="1300"/>
    <n v="12"/>
    <x v="8"/>
    <n v="1203"/>
    <n v="1"/>
    <n v="510"/>
    <x v="0"/>
    <m/>
    <n v="0"/>
    <m/>
    <m/>
    <n v="108"/>
    <s v="PARKING LOT"/>
    <m/>
    <m/>
    <s v="AO"/>
    <s v="Adult Other"/>
    <n v="510"/>
    <m/>
    <m/>
    <m/>
    <s v="4900 S  WESTERN                      AV"/>
    <m/>
    <n v="33.998199999999997"/>
    <n v="-118.30889999999999"/>
  </r>
  <r>
    <n v="200416031"/>
    <d v="2020-12-17T00:00:00"/>
    <x v="210"/>
    <n v="1630"/>
    <n v="4"/>
    <x v="4"/>
    <n v="416"/>
    <n v="2"/>
    <n v="901"/>
    <x v="19"/>
    <s v="2038 0913 1202"/>
    <n v="66"/>
    <s v="F"/>
    <s v="W"/>
    <n v="504"/>
    <s v="OTHER RESIDENCE"/>
    <m/>
    <m/>
    <s v="AO"/>
    <s v="Adult Other"/>
    <n v="901"/>
    <m/>
    <m/>
    <m/>
    <s v="400 E  AVENUE 28"/>
    <m/>
    <n v="34.079300000000003"/>
    <n v="-118.2101"/>
  </r>
  <r>
    <n v="201116887"/>
    <d v="2020-12-22T00:00:00"/>
    <x v="192"/>
    <n v="1605"/>
    <n v="11"/>
    <x v="7"/>
    <n v="1189"/>
    <n v="1"/>
    <n v="510"/>
    <x v="0"/>
    <m/>
    <n v="0"/>
    <m/>
    <m/>
    <n v="101"/>
    <s v="STREET"/>
    <m/>
    <m/>
    <s v="IC"/>
    <s v="Invest Cont"/>
    <n v="510"/>
    <m/>
    <m/>
    <m/>
    <s v="2800 N  FIGUEROA                     ST"/>
    <m/>
    <n v="34.084800000000001"/>
    <n v="-118.2212"/>
  </r>
  <r>
    <n v="200815597"/>
    <d v="2020-10-23T00:00:00"/>
    <x v="60"/>
    <n v="830"/>
    <n v="8"/>
    <x v="12"/>
    <n v="899"/>
    <n v="2"/>
    <n v="930"/>
    <x v="30"/>
    <s v="1259 0443 0432 1822"/>
    <n v="14"/>
    <s v="F"/>
    <s v="B"/>
    <n v="101"/>
    <s v="STREET"/>
    <n v="511"/>
    <s v="VERBAL THREAT"/>
    <s v="IC"/>
    <s v="Invest Cont"/>
    <n v="930"/>
    <m/>
    <m/>
    <m/>
    <s v="2800    LA CIENEGA                   AV"/>
    <m/>
    <n v="34.032899999999998"/>
    <n v="-118.3832"/>
  </r>
  <r>
    <n v="201007516"/>
    <d v="2020-03-24T00:00:00"/>
    <x v="104"/>
    <n v="1300"/>
    <n v="10"/>
    <x v="11"/>
    <n v="1043"/>
    <n v="1"/>
    <n v="330"/>
    <x v="1"/>
    <s v="0344 1609 1300 1822"/>
    <n v="41"/>
    <s v="M"/>
    <s v="O"/>
    <n v="108"/>
    <s v="PARKING LOT"/>
    <m/>
    <m/>
    <s v="IC"/>
    <s v="Invest Cont"/>
    <n v="330"/>
    <m/>
    <m/>
    <m/>
    <s v="18600    HATTERAS                     ST"/>
    <m/>
    <n v="34.177399999999999"/>
    <n v="-118.53870000000001"/>
  </r>
  <r>
    <n v="200919006"/>
    <d v="2020-12-31T00:00:00"/>
    <x v="358"/>
    <n v="2243"/>
    <n v="9"/>
    <x v="3"/>
    <n v="923"/>
    <n v="2"/>
    <n v="624"/>
    <x v="15"/>
    <s v="1218 2004 0416"/>
    <n v="53"/>
    <s v="F"/>
    <s v="W"/>
    <n v="102"/>
    <s v="SIDEWALK"/>
    <n v="400"/>
    <s v="STRONG-ARM (HANDS, FIST, FEET OR BODILY FORCE)"/>
    <s v="IC"/>
    <s v="Invest Cont"/>
    <n v="624"/>
    <m/>
    <m/>
    <m/>
    <s v="VAN NUYS                     BL"/>
    <s v="KITTRIDGE                    ST"/>
    <n v="34.1907"/>
    <n v="-118.4487"/>
  </r>
  <r>
    <n v="200508560"/>
    <d v="2020-04-22T00:00:00"/>
    <x v="168"/>
    <n v="348"/>
    <n v="5"/>
    <x v="10"/>
    <n v="503"/>
    <n v="1"/>
    <n v="310"/>
    <x v="5"/>
    <s v="0206 0321 0358 1607 0216 0209"/>
    <n v="0"/>
    <s v="X"/>
    <s v="X"/>
    <n v="210"/>
    <s v="RESTAURANT/FAST FOOD"/>
    <m/>
    <m/>
    <s v="IC"/>
    <s v="Invest Cont"/>
    <n v="310"/>
    <m/>
    <m/>
    <m/>
    <s v="800    PACIFIC COAST                HY"/>
    <m/>
    <n v="33.7941"/>
    <n v="-118.29"/>
  </r>
  <r>
    <n v="200611738"/>
    <d v="2020-06-24T00:00:00"/>
    <x v="252"/>
    <n v="1300"/>
    <n v="6"/>
    <x v="9"/>
    <n v="636"/>
    <n v="1"/>
    <n v="330"/>
    <x v="1"/>
    <n v="344"/>
    <n v="30"/>
    <s v="F"/>
    <s v="W"/>
    <n v="123"/>
    <s v="PARKING UNDERGROUND/BUILDING"/>
    <m/>
    <m/>
    <s v="IC"/>
    <s v="Invest Cont"/>
    <n v="330"/>
    <m/>
    <m/>
    <m/>
    <s v="1700 N  MCCADDEN                     PL"/>
    <m/>
    <n v="34.101599999999998"/>
    <n v="-118.3374"/>
  </r>
  <r>
    <n v="201109980"/>
    <d v="2020-06-01T00:00:00"/>
    <x v="156"/>
    <n v="1200"/>
    <n v="11"/>
    <x v="7"/>
    <n v="1151"/>
    <n v="1"/>
    <n v="230"/>
    <x v="13"/>
    <s v="0913 1817 0400 2004 1822"/>
    <n v="40"/>
    <s v="M"/>
    <s v="W"/>
    <n v="101"/>
    <s v="STREET"/>
    <n v="500"/>
    <s v="UNKNOWN WEAPON/OTHER WEAPON"/>
    <s v="AO"/>
    <s v="Adult Other"/>
    <n v="230"/>
    <m/>
    <m/>
    <m/>
    <s v="VERMONT"/>
    <s v="FOUNTAIN"/>
    <n v="34.0961"/>
    <n v="-118.29179999999999"/>
  </r>
  <r>
    <n v="201010480"/>
    <d v="2020-06-28T00:00:00"/>
    <x v="322"/>
    <n v="630"/>
    <n v="10"/>
    <x v="11"/>
    <n v="1044"/>
    <n v="1"/>
    <n v="510"/>
    <x v="0"/>
    <m/>
    <n v="0"/>
    <m/>
    <m/>
    <n v="108"/>
    <s v="PARKING LOT"/>
    <m/>
    <m/>
    <s v="AA"/>
    <s v="Adult Arrest"/>
    <n v="510"/>
    <m/>
    <m/>
    <m/>
    <s v="18300    OXNARD                       ST"/>
    <m/>
    <n v="34.18"/>
    <n v="-118.5337"/>
  </r>
  <r>
    <n v="200514948"/>
    <d v="2020-10-07T00:00:00"/>
    <x v="276"/>
    <n v="15"/>
    <n v="5"/>
    <x v="10"/>
    <n v="567"/>
    <n v="1"/>
    <n v="210"/>
    <x v="11"/>
    <s v="0916 0305 1309 0330 0355 0377 1313 0302 0345 0342"/>
    <n v="48"/>
    <s v="M"/>
    <s v="W"/>
    <n v="101"/>
    <s v="STREET"/>
    <n v="102"/>
    <s v="HAND GUN"/>
    <s v="IC"/>
    <s v="Invest Cont"/>
    <n v="210"/>
    <n v="910"/>
    <m/>
    <m/>
    <s v="400 W  15TH                         ST"/>
    <m/>
    <n v="33.730600000000003"/>
    <n v="-118.28619999999999"/>
  </r>
  <r>
    <n v="200810123"/>
    <d v="2020-05-31T00:00:00"/>
    <x v="156"/>
    <n v="2335"/>
    <n v="8"/>
    <x v="12"/>
    <n v="855"/>
    <n v="2"/>
    <n v="740"/>
    <x v="21"/>
    <s v="1822 0329"/>
    <n v="53"/>
    <s v="M"/>
    <s v="O"/>
    <n v="403"/>
    <s v="DRUG STORE"/>
    <m/>
    <m/>
    <s v="IC"/>
    <s v="Invest Cont"/>
    <n v="740"/>
    <m/>
    <m/>
    <m/>
    <s v="1600    WESTWOOD                     BL"/>
    <m/>
    <n v="34.052900000000001"/>
    <n v="-118.4397"/>
  </r>
  <r>
    <n v="200216540"/>
    <d v="2020-10-23T00:00:00"/>
    <x v="167"/>
    <n v="2130"/>
    <n v="2"/>
    <x v="5"/>
    <n v="215"/>
    <n v="1"/>
    <n v="510"/>
    <x v="0"/>
    <m/>
    <n v="0"/>
    <m/>
    <m/>
    <n v="101"/>
    <s v="STREET"/>
    <m/>
    <m/>
    <s v="IC"/>
    <s v="Invest Cont"/>
    <n v="510"/>
    <m/>
    <m/>
    <m/>
    <s v="BELLEVIEW                    AV"/>
    <s v="RENO                         ST"/>
    <n v="34.075699999999998"/>
    <n v="-118.2777"/>
  </r>
  <r>
    <n v="200606343"/>
    <d v="2020-02-16T00:00:00"/>
    <x v="206"/>
    <n v="820"/>
    <n v="6"/>
    <x v="9"/>
    <n v="636"/>
    <n v="2"/>
    <n v="956"/>
    <x v="29"/>
    <s v="0913 1501"/>
    <n v="34"/>
    <s v="M"/>
    <s v="W"/>
    <n v="501"/>
    <s v="SINGLE FAMILY DWELLING"/>
    <m/>
    <m/>
    <s v="IC"/>
    <s v="Invest Cont"/>
    <n v="956"/>
    <m/>
    <m/>
    <m/>
    <s v="1700    WILCOX                       AV"/>
    <m/>
    <n v="34.101599999999998"/>
    <n v="-118.331"/>
  </r>
  <r>
    <n v="201205341"/>
    <d v="2020-01-20T00:00:00"/>
    <x v="204"/>
    <n v="1200"/>
    <n v="12"/>
    <x v="8"/>
    <n v="1233"/>
    <n v="1"/>
    <n v="761"/>
    <x v="35"/>
    <s v="0334 0443 0913 1402"/>
    <n v="32"/>
    <s v="M"/>
    <s v="B"/>
    <n v="101"/>
    <s v="STREET"/>
    <n v="204"/>
    <s v="FOLDING KNIFE"/>
    <s v="AA"/>
    <s v="Adult Arrest"/>
    <n v="761"/>
    <n v="998"/>
    <m/>
    <m/>
    <s v="1800 W  SLAUSON                      AV"/>
    <m/>
    <n v="33.989199999999997"/>
    <n v="-118.30889999999999"/>
  </r>
  <r>
    <n v="201004256"/>
    <d v="2020-01-08T00:00:00"/>
    <x v="172"/>
    <n v="230"/>
    <n v="10"/>
    <x v="11"/>
    <n v="1043"/>
    <n v="1"/>
    <n v="230"/>
    <x v="13"/>
    <s v="0416 1402 0431 0913"/>
    <n v="0"/>
    <s v="F"/>
    <s v="O"/>
    <n v="108"/>
    <s v="PARKING LOT"/>
    <n v="512"/>
    <s v="MACE/PEPPER SPRAY"/>
    <s v="AO"/>
    <s v="Adult Other"/>
    <n v="230"/>
    <n v="998"/>
    <m/>
    <m/>
    <s v="18500    COLLINS                      ST"/>
    <m/>
    <n v="34.174500000000002"/>
    <n v="-118.536"/>
  </r>
  <r>
    <n v="200615066"/>
    <d v="2020-09-07T00:00:00"/>
    <x v="256"/>
    <n v="1840"/>
    <n v="6"/>
    <x v="9"/>
    <n v="646"/>
    <n v="2"/>
    <n v="860"/>
    <x v="66"/>
    <s v="0400 0416 0522 1822"/>
    <n v="22"/>
    <s v="F"/>
    <s v="H"/>
    <n v="406"/>
    <s v="OTHER STORE"/>
    <n v="400"/>
    <s v="STRONG-ARM (HANDS, FIST, FEET OR BODILY FORCE)"/>
    <s v="IC"/>
    <s v="Invest Cont"/>
    <n v="624"/>
    <n v="860"/>
    <m/>
    <m/>
    <s v="6600 W  HOLLYWOOD                    BL"/>
    <m/>
    <n v="34.101599999999998"/>
    <n v="-118.334"/>
  </r>
  <r>
    <n v="200307402"/>
    <d v="2020-02-26T00:00:00"/>
    <x v="309"/>
    <n v="1600"/>
    <n v="3"/>
    <x v="2"/>
    <n v="377"/>
    <n v="2"/>
    <n v="624"/>
    <x v="15"/>
    <s v="0416 0446 0913 1810"/>
    <n v="52"/>
    <s v="M"/>
    <s v="B"/>
    <n v="518"/>
    <s v="TRANSITIONAL HOUSING/HALFWAY HOUSE"/>
    <n v="400"/>
    <s v="STRONG-ARM (HANDS, FIST, FEET OR BODILY FORCE)"/>
    <s v="IC"/>
    <s v="Invest Cont"/>
    <n v="624"/>
    <m/>
    <m/>
    <m/>
    <s v="1200 W  39TH                         PL"/>
    <m/>
    <n v="34.014099999999999"/>
    <n v="-118.2974"/>
  </r>
  <r>
    <n v="200317021"/>
    <d v="2020-09-08T00:00:00"/>
    <x v="201"/>
    <n v="1300"/>
    <n v="3"/>
    <x v="2"/>
    <n v="357"/>
    <n v="1"/>
    <n v="420"/>
    <x v="33"/>
    <m/>
    <n v="0"/>
    <m/>
    <m/>
    <n v="104"/>
    <s v="DRIVEWAY"/>
    <m/>
    <m/>
    <s v="IC"/>
    <s v="Invest Cont"/>
    <n v="420"/>
    <m/>
    <m/>
    <m/>
    <s v="1200 W  37TH                         PL"/>
    <m/>
    <n v="34.020000000000003"/>
    <n v="-118.2944"/>
  </r>
  <r>
    <n v="201015005"/>
    <d v="2020-11-13T00:00:00"/>
    <x v="186"/>
    <n v="2215"/>
    <n v="10"/>
    <x v="11"/>
    <n v="1025"/>
    <n v="2"/>
    <n v="354"/>
    <x v="14"/>
    <s v="1822 0377"/>
    <n v="73"/>
    <s v="F"/>
    <s v="W"/>
    <n v="101"/>
    <s v="STREET"/>
    <m/>
    <m/>
    <s v="AA"/>
    <s v="Adult Arrest"/>
    <n v="354"/>
    <m/>
    <m/>
    <m/>
    <s v="CANBY                        AV"/>
    <s v="SHERMAN                      WY"/>
    <n v="34.201099999999997"/>
    <n v="-118.5348"/>
  </r>
  <r>
    <n v="200915324"/>
    <d v="2020-09-30T00:00:00"/>
    <x v="65"/>
    <n v="1600"/>
    <n v="9"/>
    <x v="3"/>
    <n v="923"/>
    <n v="1"/>
    <n v="330"/>
    <x v="1"/>
    <s v="1300 0344 1607 0358"/>
    <n v="53"/>
    <s v="M"/>
    <s v="H"/>
    <n v="101"/>
    <s v="STREET"/>
    <m/>
    <m/>
    <s v="IC"/>
    <s v="Invest Cont"/>
    <n v="330"/>
    <m/>
    <m/>
    <m/>
    <s v="6400    VAN NUYS                     BL"/>
    <m/>
    <n v="34.190300000000001"/>
    <n v="-118.45740000000001"/>
  </r>
  <r>
    <n v="200613237"/>
    <d v="2020-07-29T00:00:00"/>
    <x v="286"/>
    <n v="1700"/>
    <n v="6"/>
    <x v="9"/>
    <n v="642"/>
    <n v="1"/>
    <n v="440"/>
    <x v="20"/>
    <s v="1822 0394 0325"/>
    <n v="0"/>
    <s v="X"/>
    <s v="X"/>
    <n v="232"/>
    <s v="DELIVERY SERVICE (FED EX, UPS, COURIERS,COURIER SERVICE)*"/>
    <m/>
    <m/>
    <s v="IC"/>
    <s v="Invest Cont"/>
    <n v="440"/>
    <m/>
    <m/>
    <m/>
    <s v="7600 W  SUNSET                       BL"/>
    <m/>
    <n v="34.097999999999999"/>
    <n v="-118.355"/>
  </r>
  <r>
    <n v="200709614"/>
    <d v="2020-05-25T00:00:00"/>
    <x v="88"/>
    <n v="440"/>
    <n v="7"/>
    <x v="0"/>
    <n v="715"/>
    <n v="1"/>
    <n v="310"/>
    <x v="5"/>
    <s v="1822 1609 0344 0329 1402"/>
    <n v="38"/>
    <s v="M"/>
    <s v="O"/>
    <n v="501"/>
    <s v="SINGLE FAMILY DWELLING"/>
    <m/>
    <m/>
    <s v="IC"/>
    <s v="Invest Cont"/>
    <n v="310"/>
    <n v="998"/>
    <m/>
    <m/>
    <s v="300 N  FORMOSA                      AV"/>
    <m/>
    <n v="34.0762"/>
    <n v="-118.3462"/>
  </r>
  <r>
    <n v="201006365"/>
    <d v="2020-02-22T00:00:00"/>
    <x v="19"/>
    <n v="1030"/>
    <n v="10"/>
    <x v="11"/>
    <n v="1025"/>
    <n v="1"/>
    <n v="220"/>
    <x v="50"/>
    <s v="1402 0913 0337 0421 0422"/>
    <n v="0"/>
    <s v="M"/>
    <s v="W"/>
    <n v="602"/>
    <s v="BANK"/>
    <n v="511"/>
    <s v="VERBAL THREAT"/>
    <s v="AA"/>
    <s v="Adult Arrest"/>
    <n v="220"/>
    <n v="998"/>
    <m/>
    <m/>
    <s v="18400    SHERMAN                      WY"/>
    <m/>
    <n v="34.2012"/>
    <n v="-118.5342"/>
  </r>
  <r>
    <n v="200318515"/>
    <d v="2020-10-07T00:00:00"/>
    <x v="276"/>
    <n v="1325"/>
    <n v="3"/>
    <x v="2"/>
    <n v="373"/>
    <n v="1"/>
    <n v="231"/>
    <x v="51"/>
    <s v="1822 2004 0400 1212"/>
    <n v="19"/>
    <s v="X"/>
    <s v="X"/>
    <n v="102"/>
    <s v="SIDEWALK"/>
    <n v="212"/>
    <s v="BOTTLE"/>
    <s v="AA"/>
    <s v="Adult Arrest"/>
    <n v="231"/>
    <m/>
    <m/>
    <m/>
    <s v="3800    CRENSHAW                     BL"/>
    <m/>
    <n v="34.017000000000003"/>
    <n v="-118.3349"/>
  </r>
  <r>
    <n v="200814804"/>
    <d v="2020-10-03T00:00:00"/>
    <x v="163"/>
    <n v="2200"/>
    <n v="8"/>
    <x v="12"/>
    <n v="855"/>
    <n v="1"/>
    <n v="510"/>
    <x v="0"/>
    <m/>
    <n v="0"/>
    <m/>
    <m/>
    <n v="707"/>
    <s v="GARAGE/CARPORT"/>
    <m/>
    <m/>
    <s v="AO"/>
    <s v="Adult Other"/>
    <n v="510"/>
    <m/>
    <m/>
    <m/>
    <s v="1600 S  BENTLEY                      AV"/>
    <m/>
    <n v="34.048400000000001"/>
    <n v="-118.44370000000001"/>
  </r>
  <r>
    <n v="200605106"/>
    <d v="2020-01-25T00:00:00"/>
    <x v="227"/>
    <n v="50"/>
    <n v="6"/>
    <x v="9"/>
    <n v="646"/>
    <n v="2"/>
    <n v="625"/>
    <x v="44"/>
    <s v="0356 0443"/>
    <n v="32"/>
    <s v="M"/>
    <s v="W"/>
    <n v="504"/>
    <s v="OTHER RESIDENCE"/>
    <n v="511"/>
    <s v="VERBAL THREAT"/>
    <s v="IC"/>
    <s v="Invest Cont"/>
    <n v="625"/>
    <m/>
    <m/>
    <m/>
    <s v="1600    SCHRADER                     BL"/>
    <m/>
    <n v="34.099800000000002"/>
    <n v="-118.33240000000001"/>
  </r>
  <r>
    <n v="200119708"/>
    <d v="2020-10-19T00:00:00"/>
    <x v="336"/>
    <n v="1530"/>
    <n v="1"/>
    <x v="1"/>
    <n v="111"/>
    <n v="2"/>
    <n v="624"/>
    <x v="15"/>
    <s v="0416 0417 1822 2021"/>
    <n v="38"/>
    <s v="F"/>
    <s v="H"/>
    <n v="405"/>
    <s v="CLOTHING STORE"/>
    <n v="400"/>
    <s v="STRONG-ARM (HANDS, FIST, FEET OR BODILY FORCE)"/>
    <s v="AA"/>
    <s v="Adult Arrest"/>
    <n v="624"/>
    <m/>
    <m/>
    <m/>
    <s v="700 N  BROADWAY"/>
    <m/>
    <n v="34.060400000000001"/>
    <n v="-118.2393"/>
  </r>
  <r>
    <n v="200909062"/>
    <d v="2020-04-28T00:00:00"/>
    <x v="317"/>
    <n v="1200"/>
    <n v="9"/>
    <x v="3"/>
    <n v="909"/>
    <n v="1"/>
    <n v="420"/>
    <x v="33"/>
    <s v="0385 0344"/>
    <n v="33"/>
    <s v="M"/>
    <s v="O"/>
    <n v="103"/>
    <s v="ALLEY"/>
    <m/>
    <m/>
    <s v="IC"/>
    <s v="Invest Cont"/>
    <n v="420"/>
    <m/>
    <m/>
    <m/>
    <s v="13600    VALERIO                      ST"/>
    <m/>
    <n v="34.204900000000002"/>
    <n v="-118.42910000000001"/>
  </r>
  <r>
    <n v="201112673"/>
    <d v="2020-08-20T00:00:00"/>
    <x v="137"/>
    <n v="1800"/>
    <n v="11"/>
    <x v="7"/>
    <n v="1127"/>
    <n v="1"/>
    <n v="510"/>
    <x v="0"/>
    <m/>
    <n v="0"/>
    <m/>
    <m/>
    <n v="101"/>
    <s v="STREET"/>
    <m/>
    <m/>
    <s v="IC"/>
    <s v="Invest Cont"/>
    <n v="510"/>
    <m/>
    <m/>
    <m/>
    <s v="6000    MERIDIAN                     ST"/>
    <m/>
    <n v="34.120199999999997"/>
    <n v="-118.1879"/>
  </r>
  <r>
    <n v="201205698"/>
    <d v="2020-01-25T00:00:00"/>
    <x v="227"/>
    <n v="1315"/>
    <n v="12"/>
    <x v="8"/>
    <n v="1245"/>
    <n v="2"/>
    <n v="626"/>
    <x v="10"/>
    <s v="2000 1814 0444"/>
    <n v="26"/>
    <s v="F"/>
    <s v="B"/>
    <n v="501"/>
    <s v="SINGLE FAMILY DWELLING"/>
    <n v="400"/>
    <s v="STRONG-ARM (HANDS, FIST, FEET OR BODILY FORCE)"/>
    <s v="AO"/>
    <s v="Adult Other"/>
    <n v="626"/>
    <m/>
    <m/>
    <m/>
    <s v="6500 S  NORMANDIE                    AV"/>
    <m/>
    <n v="33.980600000000003"/>
    <n v="-118.30029999999999"/>
  </r>
  <r>
    <n v="200618747"/>
    <d v="2020-12-02T00:00:00"/>
    <x v="41"/>
    <n v="720"/>
    <n v="6"/>
    <x v="9"/>
    <n v="643"/>
    <n v="1"/>
    <n v="230"/>
    <x v="13"/>
    <s v="0400 0416 1822 1501 1202 1402"/>
    <n v="66"/>
    <s v="F"/>
    <s v="H"/>
    <n v="108"/>
    <s v="PARKING LOT"/>
    <n v="500"/>
    <s v="UNKNOWN WEAPON/OTHER WEAPON"/>
    <s v="AA"/>
    <s v="Adult Arrest"/>
    <n v="230"/>
    <n v="998"/>
    <m/>
    <m/>
    <s v="7200 W  SUNSET                       BL"/>
    <m/>
    <n v="34.100700000000003"/>
    <n v="-118.3494"/>
  </r>
  <r>
    <n v="200617211"/>
    <d v="2020-10-26T00:00:00"/>
    <x v="163"/>
    <n v="800"/>
    <n v="6"/>
    <x v="9"/>
    <n v="668"/>
    <n v="1"/>
    <n v="420"/>
    <x v="33"/>
    <m/>
    <n v="0"/>
    <m/>
    <m/>
    <n v="108"/>
    <s v="PARKING LOT"/>
    <m/>
    <m/>
    <s v="IC"/>
    <s v="Invest Cont"/>
    <n v="420"/>
    <m/>
    <m/>
    <m/>
    <s v="5600 W  SUNSET                       BL"/>
    <m/>
    <n v="34.098100000000002"/>
    <n v="-118.3111"/>
  </r>
  <r>
    <n v="201307928"/>
    <d v="2020-03-09T00:00:00"/>
    <x v="305"/>
    <n v="2110"/>
    <n v="13"/>
    <x v="6"/>
    <n v="1341"/>
    <n v="1"/>
    <n v="761"/>
    <x v="35"/>
    <s v="0913 0603 0361 0334"/>
    <n v="28"/>
    <s v="M"/>
    <s v="H"/>
    <n v="502"/>
    <s v="MULTI-UNIT DWELLING (APARTMENT, DUPLEX, ETC)"/>
    <n v="513"/>
    <s v="STUN GUN"/>
    <s v="IC"/>
    <s v="Invest Cont"/>
    <n v="761"/>
    <m/>
    <m/>
    <m/>
    <s v="3800 S  HILL                         ST"/>
    <m/>
    <n v="34.014600000000002"/>
    <n v="-118.27809999999999"/>
  </r>
  <r>
    <n v="200107506"/>
    <d v="2020-02-17T00:00:00"/>
    <x v="58"/>
    <n v="2200"/>
    <n v="1"/>
    <x v="1"/>
    <n v="163"/>
    <n v="1"/>
    <n v="330"/>
    <x v="1"/>
    <s v="1606 0344"/>
    <n v="34"/>
    <s v="M"/>
    <s v="W"/>
    <n v="123"/>
    <s v="PARKING UNDERGROUND/BUILDING"/>
    <m/>
    <m/>
    <s v="IC"/>
    <s v="Invest Cont"/>
    <n v="330"/>
    <m/>
    <m/>
    <m/>
    <s v="700 S  BROADWAY"/>
    <m/>
    <n v="34.045200000000001"/>
    <n v="-118.2534"/>
  </r>
  <r>
    <n v="200214880"/>
    <d v="2020-09-11T00:00:00"/>
    <x v="335"/>
    <n v="345"/>
    <n v="2"/>
    <x v="5"/>
    <n v="291"/>
    <n v="2"/>
    <n v="624"/>
    <x v="15"/>
    <s v="0444 0416 0448 0913 0603 0361"/>
    <n v="25"/>
    <s v="M"/>
    <s v="H"/>
    <n v="502"/>
    <s v="MULTI-UNIT DWELLING (APARTMENT, DUPLEX, ETC)"/>
    <n v="400"/>
    <s v="STRONG-ARM (HANDS, FIST, FEET OR BODILY FORCE)"/>
    <s v="AO"/>
    <s v="Adult Other"/>
    <n v="624"/>
    <m/>
    <m/>
    <m/>
    <s v="1800 S  HOOVER                       ST"/>
    <m/>
    <n v="34.041400000000003"/>
    <n v="-118.2841"/>
  </r>
  <r>
    <n v="200215615"/>
    <d v="2020-09-29T00:00:00"/>
    <x v="185"/>
    <n v="1340"/>
    <n v="2"/>
    <x v="5"/>
    <n v="238"/>
    <n v="1"/>
    <n v="330"/>
    <x v="1"/>
    <s v="1609 1307 0329 0344"/>
    <n v="25"/>
    <s v="F"/>
    <s v="O"/>
    <n v="102"/>
    <s v="SIDEWALK"/>
    <m/>
    <m/>
    <s v="IC"/>
    <s v="Invest Cont"/>
    <n v="330"/>
    <m/>
    <m/>
    <m/>
    <s v="BIXEL                        ST"/>
    <s v="COLTON"/>
    <n v="34.062899999999999"/>
    <n v="-118.25530000000001"/>
  </r>
  <r>
    <n v="201015914"/>
    <d v="2020-12-10T00:00:00"/>
    <x v="41"/>
    <n v="2000"/>
    <n v="10"/>
    <x v="11"/>
    <n v="1047"/>
    <n v="1"/>
    <n v="341"/>
    <x v="12"/>
    <s v="1822 0344 1420 1202"/>
    <n v="68"/>
    <s v="M"/>
    <s v="W"/>
    <n v="102"/>
    <s v="SIDEWALK"/>
    <m/>
    <m/>
    <s v="IC"/>
    <s v="Invest Cont"/>
    <n v="341"/>
    <m/>
    <m/>
    <m/>
    <s v="17400    BULLOCK                      ST"/>
    <m/>
    <n v="34.179699999999997"/>
    <n v="-118.5129"/>
  </r>
  <r>
    <n v="200908600"/>
    <d v="2020-04-18T00:00:00"/>
    <x v="290"/>
    <n v="430"/>
    <n v="9"/>
    <x v="3"/>
    <n v="923"/>
    <n v="1"/>
    <n v="440"/>
    <x v="20"/>
    <s v="0344 0316"/>
    <n v="32"/>
    <s v="M"/>
    <s v="O"/>
    <n v="501"/>
    <s v="SINGLE FAMILY DWELLING"/>
    <m/>
    <m/>
    <s v="IC"/>
    <s v="Invest Cont"/>
    <n v="440"/>
    <m/>
    <m/>
    <m/>
    <s v="6600    SEPULVEDA                    BL"/>
    <m/>
    <n v="34.190300000000001"/>
    <n v="-118.4662"/>
  </r>
  <r>
    <n v="201217853"/>
    <d v="2020-08-04T00:00:00"/>
    <x v="74"/>
    <n v="1315"/>
    <n v="12"/>
    <x v="8"/>
    <n v="1239"/>
    <n v="1"/>
    <n v="330"/>
    <x v="1"/>
    <n v="344"/>
    <n v="20"/>
    <s v="M"/>
    <s v="H"/>
    <n v="101"/>
    <s v="STREET"/>
    <m/>
    <m/>
    <s v="IC"/>
    <s v="Invest Cont"/>
    <n v="330"/>
    <m/>
    <m/>
    <m/>
    <s v="59TH                         ST"/>
    <s v="FIGUEROA                     ST"/>
    <n v="33.9876"/>
    <n v="-118.28270000000001"/>
  </r>
  <r>
    <n v="201223007"/>
    <d v="2020-10-21T00:00:00"/>
    <x v="160"/>
    <n v="2345"/>
    <n v="12"/>
    <x v="8"/>
    <n v="1267"/>
    <n v="2"/>
    <n v="745"/>
    <x v="9"/>
    <s v="0329 1300"/>
    <n v="47"/>
    <s v="M"/>
    <s v="H"/>
    <n v="104"/>
    <s v="DRIVEWAY"/>
    <m/>
    <m/>
    <s v="IC"/>
    <s v="Invest Cont"/>
    <n v="745"/>
    <m/>
    <m/>
    <m/>
    <s v="800 W  82ND                         ST"/>
    <m/>
    <n v="33.964300000000001"/>
    <n v="-118.2877"/>
  </r>
  <r>
    <n v="201012907"/>
    <d v="2020-09-09T00:00:00"/>
    <x v="4"/>
    <n v="500"/>
    <n v="10"/>
    <x v="11"/>
    <n v="1045"/>
    <n v="1"/>
    <n v="330"/>
    <x v="1"/>
    <s v="1300 1822 0344 0321 1420"/>
    <n v="29"/>
    <s v="M"/>
    <s v="O"/>
    <n v="104"/>
    <s v="DRIVEWAY"/>
    <m/>
    <m/>
    <s v="IC"/>
    <s v="Invest Cont"/>
    <n v="330"/>
    <m/>
    <m/>
    <m/>
    <s v="17800    MARTHA                       ST"/>
    <m/>
    <n v="34.173099999999998"/>
    <n v="-118.52030000000001"/>
  </r>
  <r>
    <n v="200611117"/>
    <d v="2020-06-06T00:00:00"/>
    <x v="43"/>
    <n v="950"/>
    <n v="6"/>
    <x v="9"/>
    <n v="646"/>
    <n v="2"/>
    <n v="625"/>
    <x v="44"/>
    <s v="1822 0356"/>
    <n v="38"/>
    <s v="M"/>
    <s v="W"/>
    <n v="108"/>
    <s v="PARKING LOT"/>
    <n v="400"/>
    <s v="STRONG-ARM (HANDS, FIST, FEET OR BODILY FORCE)"/>
    <s v="IC"/>
    <s v="Invest Cont"/>
    <n v="625"/>
    <m/>
    <m/>
    <m/>
    <s v="6700 W  HOLLYWOOD                    BL"/>
    <m/>
    <n v="34.101599999999998"/>
    <n v="-118.3361"/>
  </r>
  <r>
    <n v="200118531"/>
    <d v="2020-09-26T00:00:00"/>
    <x v="16"/>
    <n v="2100"/>
    <n v="1"/>
    <x v="1"/>
    <n v="159"/>
    <n v="1"/>
    <n v="331"/>
    <x v="23"/>
    <s v="0344 0385 1822 1300"/>
    <n v="24"/>
    <s v="M"/>
    <s v="W"/>
    <n v="101"/>
    <s v="STREET"/>
    <m/>
    <m/>
    <s v="IC"/>
    <s v="Invest Cont"/>
    <n v="331"/>
    <m/>
    <m/>
    <m/>
    <s v="7TH                          ST"/>
    <s v="MATEO"/>
    <n v="34.034599999999998"/>
    <n v="-118.2323"/>
  </r>
  <r>
    <n v="201108348"/>
    <d v="2020-04-15T00:00:00"/>
    <x v="213"/>
    <n v="1900"/>
    <n v="11"/>
    <x v="7"/>
    <n v="1147"/>
    <n v="2"/>
    <n v="624"/>
    <x v="15"/>
    <s v="0416 0913 0602 0554"/>
    <n v="54"/>
    <s v="F"/>
    <s v="H"/>
    <n v="101"/>
    <s v="STREET"/>
    <n v="400"/>
    <s v="STRONG-ARM (HANDS, FIST, FEET OR BODILY FORCE)"/>
    <s v="AO"/>
    <s v="Adult Other"/>
    <n v="624"/>
    <m/>
    <m/>
    <m/>
    <s v="1600    KEMPER                       ST"/>
    <m/>
    <n v="34.099899999999998"/>
    <n v="-118.2296"/>
  </r>
  <r>
    <n v="200709793"/>
    <d v="2020-05-31T00:00:00"/>
    <x v="14"/>
    <n v="1745"/>
    <n v="7"/>
    <x v="0"/>
    <n v="724"/>
    <n v="2"/>
    <n v="740"/>
    <x v="21"/>
    <s v="1300 0329"/>
    <n v="0"/>
    <s v="X"/>
    <s v="X"/>
    <n v="101"/>
    <s v="STREET"/>
    <m/>
    <m/>
    <s v="IC"/>
    <s v="Invest Cont"/>
    <n v="740"/>
    <m/>
    <m/>
    <m/>
    <s v="THE GROVE                    DR"/>
    <s v="BEVERLY                      BL"/>
    <n v="34.076099999999997"/>
    <n v="-118.3563"/>
  </r>
  <r>
    <n v="200415965"/>
    <d v="2020-12-02T00:00:00"/>
    <x v="194"/>
    <n v="1830"/>
    <n v="4"/>
    <x v="4"/>
    <n v="443"/>
    <n v="1"/>
    <n v="520"/>
    <x v="25"/>
    <n v="1302"/>
    <n v="28"/>
    <s v="M"/>
    <s v="W"/>
    <n v="108"/>
    <s v="PARKING LOT"/>
    <m/>
    <m/>
    <s v="IC"/>
    <s v="Invest Cont"/>
    <n v="520"/>
    <m/>
    <m/>
    <m/>
    <s v="1600    SAN PABLO                    ST"/>
    <m/>
    <n v="34.064"/>
    <n v="-118.2026"/>
  </r>
  <r>
    <n v="200704420"/>
    <d v="2020-01-09T00:00:00"/>
    <x v="207"/>
    <n v="1945"/>
    <n v="7"/>
    <x v="0"/>
    <n v="721"/>
    <n v="1"/>
    <n v="343"/>
    <x v="3"/>
    <s v="0325 0104"/>
    <n v="0"/>
    <s v="M"/>
    <s v="O"/>
    <n v="416"/>
    <s v="THE BEVERLY CENTER"/>
    <m/>
    <m/>
    <s v="IC"/>
    <s v="Invest Cont"/>
    <n v="343"/>
    <m/>
    <m/>
    <m/>
    <s v="8500    BEVERLY                      BL"/>
    <m/>
    <n v="34.076099999999997"/>
    <n v="-118.3766"/>
  </r>
  <r>
    <n v="200407777"/>
    <d v="2020-04-13T00:00:00"/>
    <x v="292"/>
    <n v="310"/>
    <n v="4"/>
    <x v="4"/>
    <n v="473"/>
    <n v="2"/>
    <n v="745"/>
    <x v="9"/>
    <n v="329"/>
    <n v="0"/>
    <s v="X"/>
    <s v="X"/>
    <n v="502"/>
    <s v="MULTI-UNIT DWELLING (APARTMENT, DUPLEX, ETC)"/>
    <m/>
    <m/>
    <s v="IC"/>
    <s v="Invest Cont"/>
    <n v="745"/>
    <m/>
    <m/>
    <m/>
    <s v="700 S  BOYLE                        AV"/>
    <m/>
    <n v="34.0366"/>
    <n v="-118.2189"/>
  </r>
  <r>
    <n v="200807509"/>
    <d v="2020-03-19T00:00:00"/>
    <x v="13"/>
    <n v="2100"/>
    <n v="8"/>
    <x v="12"/>
    <n v="898"/>
    <n v="2"/>
    <n v="740"/>
    <x v="21"/>
    <s v="1402 0329 0903 2053 1525"/>
    <n v="0"/>
    <s v="X"/>
    <s v="X"/>
    <n v="101"/>
    <s v="STREET"/>
    <n v="500"/>
    <s v="UNKNOWN WEAPON/OTHER WEAPON"/>
    <s v="AA"/>
    <s v="Adult Arrest"/>
    <n v="740"/>
    <n v="946"/>
    <n v="998"/>
    <m/>
    <s v="REGENT"/>
    <s v="CATTARAUGUS"/>
    <n v="34.0364"/>
    <n v="-118.38720000000001"/>
  </r>
  <r>
    <n v="201226357"/>
    <d v="2020-12-13T00:00:00"/>
    <x v="97"/>
    <n v="1200"/>
    <n v="12"/>
    <x v="8"/>
    <n v="1257"/>
    <n v="1"/>
    <n v="310"/>
    <x v="5"/>
    <s v="0344 0321"/>
    <n v="45"/>
    <s v="M"/>
    <s v="H"/>
    <n v="501"/>
    <s v="SINGLE FAMILY DWELLING"/>
    <m/>
    <m/>
    <s v="IC"/>
    <s v="Invest Cont"/>
    <n v="310"/>
    <m/>
    <m/>
    <m/>
    <s v="600 W  79TH                         ST"/>
    <m/>
    <n v="33.969299999999997"/>
    <n v="-118.285"/>
  </r>
  <r>
    <n v="200514412"/>
    <d v="2020-09-21T00:00:00"/>
    <x v="59"/>
    <n v="1200"/>
    <n v="5"/>
    <x v="10"/>
    <n v="566"/>
    <n v="2"/>
    <n v="649"/>
    <x v="52"/>
    <s v="0344 0603 1202 1300 1309"/>
    <n v="64"/>
    <s v="M"/>
    <s v="B"/>
    <n v="203"/>
    <s v="OTHER BUSINESS"/>
    <m/>
    <m/>
    <s v="AA"/>
    <s v="Adult Arrest"/>
    <n v="649"/>
    <m/>
    <m/>
    <m/>
    <s v="100 W  11TH                         ST"/>
    <m/>
    <n v="33.734200000000001"/>
    <n v="-118.2805"/>
  </r>
  <r>
    <n v="200608373"/>
    <d v="2020-03-26T00:00:00"/>
    <x v="209"/>
    <n v="1405"/>
    <n v="6"/>
    <x v="9"/>
    <n v="666"/>
    <n v="2"/>
    <n v="624"/>
    <x v="15"/>
    <s v="0400 0429 1822"/>
    <n v="70"/>
    <s v="F"/>
    <s v="H"/>
    <n v="101"/>
    <s v="STREET"/>
    <n v="400"/>
    <s v="STRONG-ARM (HANDS, FIST, FEET OR BODILY FORCE)"/>
    <s v="IC"/>
    <s v="Invest Cont"/>
    <n v="624"/>
    <m/>
    <m/>
    <m/>
    <s v="VINE                         ST"/>
    <s v="SANTA MONICA"/>
    <n v="34.090800000000002"/>
    <n v="-118.3266"/>
  </r>
  <r>
    <n v="200122990"/>
    <d v="2020-12-31T00:00:00"/>
    <x v="197"/>
    <n v="1200"/>
    <n v="1"/>
    <x v="1"/>
    <n v="132"/>
    <n v="1"/>
    <n v="310"/>
    <x v="5"/>
    <s v="1403 1822 0344 0397 1602"/>
    <n v="39"/>
    <s v="M"/>
    <s v="W"/>
    <n v="120"/>
    <s v="STORAGE SHED"/>
    <m/>
    <m/>
    <s v="IC"/>
    <s v="Invest Cont"/>
    <n v="310"/>
    <m/>
    <m/>
    <m/>
    <s v="200 S  GRAND                        AV"/>
    <m/>
    <n v="34.053899999999999"/>
    <n v="-118.2503"/>
  </r>
  <r>
    <n v="201220441"/>
    <d v="2020-09-11T00:00:00"/>
    <x v="335"/>
    <n v="1155"/>
    <n v="12"/>
    <x v="8"/>
    <n v="1248"/>
    <n v="1"/>
    <n v="230"/>
    <x v="13"/>
    <s v="0906 1402 1407 0430 1100 1309 1822"/>
    <n v="50"/>
    <s v="F"/>
    <s v="B"/>
    <n v="102"/>
    <s v="SIDEWALK"/>
    <n v="102"/>
    <s v="HAND GUN"/>
    <s v="IC"/>
    <s v="Invest Cont"/>
    <n v="230"/>
    <m/>
    <m/>
    <m/>
    <s v="68TH                         ST"/>
    <s v="VERMONT                      AV"/>
    <n v="33.978200000000001"/>
    <n v="-118.2914"/>
  </r>
  <r>
    <n v="200713285"/>
    <d v="2020-08-29T00:00:00"/>
    <x v="30"/>
    <n v="1220"/>
    <n v="7"/>
    <x v="0"/>
    <n v="702"/>
    <n v="1"/>
    <n v="310"/>
    <x v="5"/>
    <s v="1601 0344 2004"/>
    <n v="53"/>
    <s v="F"/>
    <s v="O"/>
    <n v="501"/>
    <s v="SINGLE FAMILY DWELLING"/>
    <m/>
    <m/>
    <s v="AA"/>
    <s v="Adult Arrest"/>
    <n v="310"/>
    <m/>
    <m/>
    <m/>
    <s v="600 N  MARTEL                       AV"/>
    <m/>
    <n v="34.081800000000001"/>
    <n v="-118.3511"/>
  </r>
  <r>
    <n v="200805198"/>
    <d v="2020-01-28T00:00:00"/>
    <x v="225"/>
    <n v="2200"/>
    <n v="8"/>
    <x v="12"/>
    <n v="853"/>
    <n v="1"/>
    <n v="330"/>
    <x v="1"/>
    <s v="0344 1300"/>
    <n v="52"/>
    <s v="M"/>
    <s v="O"/>
    <n v="108"/>
    <s v="PARKING LOT"/>
    <m/>
    <m/>
    <s v="IC"/>
    <s v="Invest Cont"/>
    <n v="330"/>
    <m/>
    <m/>
    <m/>
    <s v="1600    SAWTELLE                     BL"/>
    <m/>
    <n v="34.0471"/>
    <n v="-118.449"/>
  </r>
  <r>
    <n v="200208635"/>
    <d v="2020-04-06T00:00:00"/>
    <x v="136"/>
    <n v="1806"/>
    <n v="2"/>
    <x v="5"/>
    <n v="201"/>
    <n v="1"/>
    <n v="210"/>
    <x v="11"/>
    <s v="0342 1822 0344 0432 0216 0916 0330"/>
    <n v="52"/>
    <s v="M"/>
    <s v="H"/>
    <n v="108"/>
    <s v="PARKING LOT"/>
    <n v="113"/>
    <s v="SIMULATED GUN"/>
    <s v="IC"/>
    <s v="Invest Cont"/>
    <n v="210"/>
    <m/>
    <m/>
    <m/>
    <s v="4300    MELROSE                      AV"/>
    <m/>
    <n v="34.087299999999999"/>
    <n v="-118.29600000000001"/>
  </r>
  <r>
    <n v="201104318"/>
    <d v="2020-01-08T00:00:00"/>
    <x v="207"/>
    <n v="1700"/>
    <n v="11"/>
    <x v="7"/>
    <n v="1105"/>
    <n v="1"/>
    <n v="310"/>
    <x v="5"/>
    <s v="1609 0344 0329 0321"/>
    <n v="0"/>
    <s v="X"/>
    <s v="X"/>
    <n v="203"/>
    <s v="OTHER BUSINESS"/>
    <n v="500"/>
    <s v="UNKNOWN WEAPON/OTHER WEAPON"/>
    <s v="IC"/>
    <s v="Invest Cont"/>
    <n v="310"/>
    <m/>
    <m/>
    <m/>
    <s v="2100    COLORADO                     BL"/>
    <m/>
    <n v="34.144199999999998"/>
    <n v="-118.218"/>
  </r>
  <r>
    <n v="200117989"/>
    <d v="2020-09-15T00:00:00"/>
    <x v="311"/>
    <n v="2200"/>
    <n v="1"/>
    <x v="1"/>
    <n v="176"/>
    <n v="1"/>
    <n v="210"/>
    <x v="11"/>
    <s v="0345 1414 1008 1822 1218 1202 0416 0417 0429 0344"/>
    <n v="63"/>
    <s v="M"/>
    <s v="B"/>
    <n v="102"/>
    <s v="SIDEWALK"/>
    <n v="308"/>
    <s v="STICK"/>
    <s v="IC"/>
    <s v="Invest Cont"/>
    <n v="210"/>
    <m/>
    <m/>
    <m/>
    <s v="SAN PEDRO"/>
    <s v="8TH                          ST"/>
    <n v="34.038499999999999"/>
    <n v="-118.2491"/>
  </r>
  <r>
    <n v="200208373"/>
    <d v="2020-03-30T00:00:00"/>
    <x v="152"/>
    <n v="1500"/>
    <n v="2"/>
    <x v="5"/>
    <n v="201"/>
    <n v="1"/>
    <n v="230"/>
    <x v="13"/>
    <s v="1822 0910 1218 0345 0411 2047 0334 0432"/>
    <n v="40"/>
    <s v="M"/>
    <s v="H"/>
    <n v="124"/>
    <s v="BUS STOP"/>
    <n v="223"/>
    <s v="UNKNOWN TYPE CUTTING INSTRUMENT"/>
    <s v="IC"/>
    <s v="Invest Cont"/>
    <n v="230"/>
    <m/>
    <m/>
    <m/>
    <s v="SANTA MONICA"/>
    <s v="NORMANDIE"/>
    <n v="34.090800000000002"/>
    <n v="-118.3005"/>
  </r>
  <r>
    <n v="200407786"/>
    <d v="2020-04-13T00:00:00"/>
    <x v="56"/>
    <n v="1900"/>
    <n v="4"/>
    <x v="4"/>
    <n v="455"/>
    <n v="1"/>
    <n v="510"/>
    <x v="0"/>
    <m/>
    <n v="0"/>
    <m/>
    <m/>
    <n v="101"/>
    <s v="STREET"/>
    <m/>
    <m/>
    <s v="IC"/>
    <s v="Invest Cont"/>
    <n v="510"/>
    <m/>
    <m/>
    <m/>
    <s v="800 N  SOTO                         ST"/>
    <m/>
    <n v="34.051200000000001"/>
    <n v="-118.2093"/>
  </r>
  <r>
    <n v="200709466"/>
    <d v="2020-05-20T00:00:00"/>
    <x v="62"/>
    <n v="2115"/>
    <n v="7"/>
    <x v="0"/>
    <n v="719"/>
    <n v="2"/>
    <n v="740"/>
    <x v="21"/>
    <s v="0329 1307"/>
    <n v="37"/>
    <s v="M"/>
    <s v="W"/>
    <n v="203"/>
    <s v="OTHER BUSINESS"/>
    <m/>
    <m/>
    <s v="IC"/>
    <s v="Invest Cont"/>
    <n v="740"/>
    <m/>
    <m/>
    <m/>
    <s v="5700    MELROSE                      AV"/>
    <m/>
    <n v="34.083500000000001"/>
    <n v="-118.3242"/>
  </r>
  <r>
    <n v="200916862"/>
    <d v="2020-11-05T00:00:00"/>
    <x v="312"/>
    <n v="2115"/>
    <n v="9"/>
    <x v="3"/>
    <n v="941"/>
    <n v="2"/>
    <n v="624"/>
    <x v="15"/>
    <n v="416"/>
    <n v="22"/>
    <s v="F"/>
    <s v="H"/>
    <n v="301"/>
    <s v="GAS STATION"/>
    <n v="500"/>
    <s v="UNKNOWN WEAPON/OTHER WEAPON"/>
    <s v="AO"/>
    <s v="Adult Other"/>
    <n v="624"/>
    <m/>
    <m/>
    <m/>
    <s v="5600 N  SEPULVEDA                    BL"/>
    <m/>
    <n v="34.1721"/>
    <n v="-118.4661"/>
  </r>
  <r>
    <n v="200609125"/>
    <d v="2020-04-15T00:00:00"/>
    <x v="96"/>
    <n v="1000"/>
    <n v="6"/>
    <x v="9"/>
    <n v="648"/>
    <n v="2"/>
    <n v="626"/>
    <x v="10"/>
    <s v="2000 0416 0408"/>
    <n v="46"/>
    <s v="F"/>
    <s v="W"/>
    <n v="503"/>
    <s v="HOTEL"/>
    <n v="400"/>
    <s v="STRONG-ARM (HANDS, FIST, FEET OR BODILY FORCE)"/>
    <s v="IC"/>
    <s v="Invest Cont"/>
    <n v="626"/>
    <m/>
    <m/>
    <m/>
    <s v="1600 N  WESTERN                      AV"/>
    <m/>
    <n v="34.100099999999998"/>
    <n v="-118.30929999999999"/>
  </r>
  <r>
    <n v="200411307"/>
    <d v="2020-07-30T00:00:00"/>
    <x v="8"/>
    <n v="1135"/>
    <n v="4"/>
    <x v="4"/>
    <n v="499"/>
    <n v="1"/>
    <n v="210"/>
    <x v="11"/>
    <s v="0342 1309 0400 0444 0326 0344 1822 0916 1402"/>
    <n v="37"/>
    <s v="M"/>
    <s v="H"/>
    <n v="101"/>
    <s v="STREET"/>
    <n v="400"/>
    <s v="STRONG-ARM (HANDS, FIST, FEET OR BODILY FORCE)"/>
    <s v="IC"/>
    <s v="Invest Cont"/>
    <n v="210"/>
    <n v="998"/>
    <m/>
    <m/>
    <s v="3500    BESWICK                      ST"/>
    <m/>
    <n v="34.021799999999999"/>
    <n v="-118.1986"/>
  </r>
  <r>
    <n v="200311398"/>
    <d v="2020-05-16T00:00:00"/>
    <x v="280"/>
    <n v="1830"/>
    <n v="3"/>
    <x v="2"/>
    <n v="353"/>
    <n v="1"/>
    <n v="230"/>
    <x v="13"/>
    <s v="0416 0360 0408 0429 0554 0906 1309 1816 2034 0913"/>
    <n v="20"/>
    <s v="M"/>
    <s v="B"/>
    <n v="501"/>
    <s v="SINGLE FAMILY DWELLING"/>
    <n v="400"/>
    <s v="STRONG-ARM (HANDS, FIST, FEET OR BODILY FORCE)"/>
    <s v="AA"/>
    <s v="Adult Arrest"/>
    <n v="230"/>
    <m/>
    <m/>
    <m/>
    <s v="3500 S  MUIRFIELD                    RD"/>
    <m/>
    <n v="34.023400000000002"/>
    <n v="-118.34220000000001"/>
  </r>
  <r>
    <n v="200815449"/>
    <d v="2020-10-19T00:00:00"/>
    <x v="106"/>
    <n v="1000"/>
    <n v="8"/>
    <x v="12"/>
    <n v="852"/>
    <n v="2"/>
    <n v="627"/>
    <x v="43"/>
    <s v="0558 0416 0445"/>
    <n v="15"/>
    <s v="F"/>
    <s v="H"/>
    <n v="502"/>
    <s v="MULTI-UNIT DWELLING (APARTMENT, DUPLEX, ETC)"/>
    <n v="301"/>
    <s v="BELT FLAILING INSTRUMENT/CHAIN"/>
    <s v="AO"/>
    <s v="Adult Other"/>
    <n v="627"/>
    <m/>
    <m/>
    <m/>
    <s v="1500 S  WESTGATE                     AV"/>
    <m/>
    <n v="34.042200000000001"/>
    <n v="-118.45910000000001"/>
  </r>
  <r>
    <n v="200409811"/>
    <d v="2020-06-15T00:00:00"/>
    <x v="93"/>
    <n v="900"/>
    <n v="4"/>
    <x v="4"/>
    <n v="464"/>
    <n v="1"/>
    <n v="510"/>
    <x v="0"/>
    <m/>
    <n v="0"/>
    <m/>
    <m/>
    <n v="101"/>
    <s v="STREET"/>
    <m/>
    <m/>
    <s v="IC"/>
    <s v="Invest Cont"/>
    <n v="510"/>
    <m/>
    <m/>
    <m/>
    <s v="100 S  SOTO                         ST"/>
    <m/>
    <n v="34.044499999999999"/>
    <n v="-118.2116"/>
  </r>
  <r>
    <n v="200316712"/>
    <d v="2020-09-02T00:00:00"/>
    <x v="145"/>
    <n v="2205"/>
    <n v="3"/>
    <x v="2"/>
    <n v="301"/>
    <n v="1"/>
    <n v="230"/>
    <x v="13"/>
    <s v="0302 0309 0334 0430 1309 1822"/>
    <n v="37"/>
    <s v="M"/>
    <s v="H"/>
    <n v="102"/>
    <s v="SIDEWALK"/>
    <n v="102"/>
    <s v="HAND GUN"/>
    <s v="IC"/>
    <s v="Invest Cont"/>
    <n v="230"/>
    <m/>
    <m/>
    <m/>
    <s v="RIDGELEY                     DR"/>
    <s v="ADAMS                        BL"/>
    <n v="34.032499999999999"/>
    <n v="-118.3613"/>
  </r>
  <r>
    <n v="200914284"/>
    <d v="2020-09-02T00:00:00"/>
    <x v="64"/>
    <n v="1700"/>
    <n v="9"/>
    <x v="3"/>
    <n v="915"/>
    <n v="2"/>
    <n v="946"/>
    <x v="8"/>
    <n v="1501"/>
    <n v="54"/>
    <s v="M"/>
    <s v="B"/>
    <n v="502"/>
    <s v="MULTI-UNIT DWELLING (APARTMENT, DUPLEX, ETC)"/>
    <m/>
    <m/>
    <s v="IC"/>
    <s v="Invest Cont"/>
    <n v="946"/>
    <m/>
    <m/>
    <m/>
    <s v="6900    VAN NUYS                     BL"/>
    <m/>
    <n v="34.195999999999998"/>
    <n v="-118.44880000000001"/>
  </r>
  <r>
    <n v="201222801"/>
    <d v="2020-10-18T00:00:00"/>
    <x v="36"/>
    <n v="900"/>
    <n v="12"/>
    <x v="8"/>
    <n v="1209"/>
    <n v="1"/>
    <n v="220"/>
    <x v="50"/>
    <s v="1822 1402"/>
    <n v="63"/>
    <s v="M"/>
    <s v="B"/>
    <n v="101"/>
    <s v="STREET"/>
    <n v="112"/>
    <s v="TOY GUN"/>
    <s v="AO"/>
    <s v="Adult Other"/>
    <n v="220"/>
    <m/>
    <m/>
    <m/>
    <s v="4600 S  FIGUEROA                     ST"/>
    <m/>
    <n v="34.001399999999997"/>
    <n v="-118.28270000000001"/>
  </r>
  <r>
    <n v="200312088"/>
    <d v="2020-05-30T00:00:00"/>
    <x v="14"/>
    <n v="2025"/>
    <n v="3"/>
    <x v="2"/>
    <n v="362"/>
    <n v="1"/>
    <n v="230"/>
    <x v="13"/>
    <s v="0334 0329 0444 0448 0913 1243 1402 1813 2000"/>
    <n v="22"/>
    <s v="F"/>
    <s v="B"/>
    <n v="502"/>
    <s v="MULTI-UNIT DWELLING (APARTMENT, DUPLEX, ETC)"/>
    <n v="205"/>
    <s v="KITCHEN KNIFE"/>
    <s v="AA"/>
    <s v="Adult Arrest"/>
    <n v="230"/>
    <m/>
    <m/>
    <m/>
    <s v="4600    COLISEUM                     ST"/>
    <m/>
    <n v="34.0169"/>
    <n v="-118.3472"/>
  </r>
  <r>
    <n v="201204080"/>
    <d v="2020-01-01T00:00:00"/>
    <x v="31"/>
    <n v="945"/>
    <n v="12"/>
    <x v="8"/>
    <n v="1235"/>
    <n v="2"/>
    <n v="626"/>
    <x v="10"/>
    <s v="2000 1814 0444"/>
    <n v="23"/>
    <s v="F"/>
    <s v="H"/>
    <n v="101"/>
    <s v="STREET"/>
    <n v="400"/>
    <s v="STRONG-ARM (HANDS, FIST, FEET OR BODILY FORCE)"/>
    <s v="IC"/>
    <s v="Invest Cont"/>
    <n v="626"/>
    <m/>
    <m/>
    <m/>
    <s v="NORMANDIE"/>
    <s v="59TH                         ST"/>
    <n v="33.987499999999997"/>
    <n v="-118.3002"/>
  </r>
  <r>
    <n v="201012731"/>
    <d v="2020-09-03T00:00:00"/>
    <x v="89"/>
    <n v="1200"/>
    <n v="10"/>
    <x v="11"/>
    <n v="1078"/>
    <n v="1"/>
    <n v="341"/>
    <x v="12"/>
    <s v="1822 0344 0352 1823 0359"/>
    <n v="39"/>
    <s v="M"/>
    <s v="B"/>
    <n v="203"/>
    <s v="OTHER BUSINESS"/>
    <m/>
    <m/>
    <s v="IC"/>
    <s v="Invest Cont"/>
    <n v="341"/>
    <m/>
    <m/>
    <m/>
    <s v="16400 W  VENTURA                      BL"/>
    <m/>
    <n v="34.161299999999997"/>
    <n v="-118.49169999999999"/>
  </r>
  <r>
    <n v="201012406"/>
    <d v="2020-08-25T00:00:00"/>
    <x v="214"/>
    <n v="130"/>
    <n v="10"/>
    <x v="11"/>
    <n v="1011"/>
    <n v="1"/>
    <n v="210"/>
    <x v="11"/>
    <s v="1822 0344 1402 0443 0209"/>
    <n v="37"/>
    <s v="F"/>
    <s v="H"/>
    <n v="101"/>
    <s v="STREET"/>
    <n v="511"/>
    <s v="VERBAL THREAT"/>
    <s v="IC"/>
    <s v="Invest Cont"/>
    <n v="210"/>
    <n v="910"/>
    <n v="998"/>
    <m/>
    <s v="VANALDEN                     AV"/>
    <s v="SHERMAN                      WY"/>
    <n v="34.2012"/>
    <n v="-118.5491"/>
  </r>
  <r>
    <n v="200516256"/>
    <d v="2020-11-04T00:00:00"/>
    <x v="312"/>
    <n v="1630"/>
    <n v="5"/>
    <x v="10"/>
    <n v="528"/>
    <n v="1"/>
    <n v="330"/>
    <x v="1"/>
    <s v="0344 1300 1601"/>
    <n v="58"/>
    <s v="M"/>
    <s v="H"/>
    <n v="101"/>
    <s v="STREET"/>
    <m/>
    <m/>
    <s v="IC"/>
    <s v="Invest Cont"/>
    <n v="330"/>
    <m/>
    <m/>
    <m/>
    <s v="1100    MAHAR                        AV"/>
    <m/>
    <n v="33.785299999999999"/>
    <n v="-118.24639999999999"/>
  </r>
  <r>
    <n v="201009278"/>
    <d v="2020-05-22T00:00:00"/>
    <x v="78"/>
    <n v="35"/>
    <n v="10"/>
    <x v="11"/>
    <n v="1067"/>
    <n v="1"/>
    <n v="441"/>
    <x v="78"/>
    <s v="1822 1601 1236 0329 1420"/>
    <n v="0"/>
    <s v="M"/>
    <s v="O"/>
    <n v="123"/>
    <s v="PARKING UNDERGROUND/BUILDING"/>
    <m/>
    <m/>
    <s v="IC"/>
    <s v="Invest Cont"/>
    <n v="441"/>
    <m/>
    <m/>
    <m/>
    <s v="17500 W  VENTURA                      BL"/>
    <m/>
    <n v="34.165999999999997"/>
    <n v="-118.5095"/>
  </r>
  <r>
    <n v="200507517"/>
    <d v="2020-03-23T00:00:00"/>
    <x v="127"/>
    <n v="1215"/>
    <n v="5"/>
    <x v="10"/>
    <n v="587"/>
    <n v="1"/>
    <n v="330"/>
    <x v="1"/>
    <s v="1300 0216 0342"/>
    <n v="31"/>
    <s v="M"/>
    <s v="O"/>
    <n v="101"/>
    <s v="STREET"/>
    <m/>
    <m/>
    <s v="IC"/>
    <s v="Invest Cont"/>
    <n v="330"/>
    <m/>
    <m/>
    <m/>
    <s v="3300    CAROLINA                     ST"/>
    <m/>
    <n v="33.714300000000001"/>
    <n v="-118.2907"/>
  </r>
  <r>
    <n v="200318312"/>
    <d v="2020-10-04T00:00:00"/>
    <x v="76"/>
    <n v="1415"/>
    <n v="3"/>
    <x v="2"/>
    <n v="356"/>
    <n v="2"/>
    <n v="753"/>
    <x v="37"/>
    <s v="1100 1407"/>
    <n v="19"/>
    <s v="X"/>
    <s v="X"/>
    <n v="102"/>
    <s v="SIDEWALK"/>
    <n v="109"/>
    <s v="SEMI-AUTOMATIC PISTOL"/>
    <s v="IC"/>
    <s v="Invest Cont"/>
    <n v="753"/>
    <m/>
    <m/>
    <m/>
    <s v="36TH                         ST"/>
    <s v="WESTERN                      AV"/>
    <n v="34.022799999999997"/>
    <n v="-118.30889999999999"/>
  </r>
  <r>
    <n v="200311757"/>
    <d v="2020-05-23T00:00:00"/>
    <x v="293"/>
    <n v="1045"/>
    <n v="3"/>
    <x v="2"/>
    <n v="313"/>
    <n v="2"/>
    <n v="624"/>
    <x v="15"/>
    <s v="0416 0446 1202"/>
    <n v="65"/>
    <s v="F"/>
    <s v="A"/>
    <n v="108"/>
    <s v="PARKING LOT"/>
    <n v="400"/>
    <s v="STRONG-ARM (HANDS, FIST, FEET OR BODILY FORCE)"/>
    <s v="AO"/>
    <s v="Adult Other"/>
    <n v="624"/>
    <m/>
    <m/>
    <m/>
    <s v="4200 W  ADAMS                        BL"/>
    <m/>
    <n v="34.032600000000002"/>
    <n v="-118.3308"/>
  </r>
  <r>
    <n v="200517978"/>
    <d v="2020-12-19T00:00:00"/>
    <x v="228"/>
    <n v="2030"/>
    <n v="5"/>
    <x v="10"/>
    <n v="513"/>
    <n v="1"/>
    <n v="510"/>
    <x v="0"/>
    <m/>
    <n v="0"/>
    <m/>
    <m/>
    <n v="101"/>
    <s v="STREET"/>
    <m/>
    <m/>
    <s v="IC"/>
    <s v="Invest Cont"/>
    <n v="510"/>
    <m/>
    <m/>
    <m/>
    <s v="25000    MARIGOLD                     AV"/>
    <m/>
    <n v="33.786200000000001"/>
    <n v="-118.2908"/>
  </r>
  <r>
    <n v="200106327"/>
    <d v="2020-02-03T00:00:00"/>
    <x v="240"/>
    <n v="2030"/>
    <n v="1"/>
    <x v="1"/>
    <n v="182"/>
    <n v="1"/>
    <n v="330"/>
    <x v="1"/>
    <s v="1609 1822 1307 0344 0329"/>
    <n v="24"/>
    <s v="M"/>
    <s v="B"/>
    <n v="123"/>
    <s v="PARKING UNDERGROUND/BUILDING"/>
    <m/>
    <m/>
    <s v="IC"/>
    <s v="Invest Cont"/>
    <n v="330"/>
    <m/>
    <m/>
    <m/>
    <s v="1000 S  GRAND                        AV"/>
    <m/>
    <n v="34.042999999999999"/>
    <n v="-118.2606"/>
  </r>
  <r>
    <n v="200809946"/>
    <d v="2020-05-26T00:00:00"/>
    <x v="354"/>
    <n v="612"/>
    <n v="8"/>
    <x v="12"/>
    <n v="895"/>
    <n v="1"/>
    <n v="310"/>
    <x v="5"/>
    <s v="0314 1202 1403 1822 0321 0344"/>
    <n v="88"/>
    <s v="F"/>
    <s v="W"/>
    <n v="501"/>
    <s v="SINGLE FAMILY DWELLING"/>
    <m/>
    <m/>
    <s v="IC"/>
    <s v="Invest Cont"/>
    <n v="310"/>
    <m/>
    <m/>
    <m/>
    <s v="3100    CLUB                         DR"/>
    <m/>
    <n v="34.035600000000002"/>
    <n v="-118.4"/>
  </r>
  <r>
    <n v="200710535"/>
    <d v="2020-06-16T00:00:00"/>
    <x v="85"/>
    <n v="1100"/>
    <n v="7"/>
    <x v="0"/>
    <n v="727"/>
    <n v="1"/>
    <n v="331"/>
    <x v="23"/>
    <s v="1300 1602 0344"/>
    <n v="67"/>
    <s v="F"/>
    <s v="H"/>
    <n v="101"/>
    <s v="STREET"/>
    <m/>
    <m/>
    <s v="IC"/>
    <s v="Invest Cont"/>
    <n v="331"/>
    <m/>
    <m/>
    <m/>
    <s v="100 N  MANSFIELD                    AV"/>
    <m/>
    <n v="34.073599999999999"/>
    <n v="-118.3408"/>
  </r>
  <r>
    <n v="200508095"/>
    <d v="2020-04-09T00:00:00"/>
    <x v="46"/>
    <n v="1000"/>
    <n v="5"/>
    <x v="10"/>
    <n v="509"/>
    <n v="1"/>
    <n v="310"/>
    <x v="5"/>
    <s v="1607 0344 1202"/>
    <n v="67"/>
    <s v="M"/>
    <s v="H"/>
    <n v="221"/>
    <s v="PUBLIC STORAGE"/>
    <m/>
    <m/>
    <s v="IC"/>
    <s v="Invest Cont"/>
    <n v="310"/>
    <m/>
    <m/>
    <m/>
    <s v="24400    FRAMPTON                     AV"/>
    <m/>
    <n v="33.803800000000003"/>
    <n v="-118.2991"/>
  </r>
  <r>
    <n v="200816369"/>
    <d v="2020-11-12T00:00:00"/>
    <x v="345"/>
    <n v="1400"/>
    <n v="8"/>
    <x v="12"/>
    <n v="817"/>
    <n v="2"/>
    <n v="740"/>
    <x v="21"/>
    <n v="329"/>
    <n v="50"/>
    <s v="M"/>
    <s v="W"/>
    <n v="101"/>
    <s v="STREET"/>
    <m/>
    <m/>
    <s v="IC"/>
    <s v="Invest Cont"/>
    <n v="740"/>
    <m/>
    <m/>
    <m/>
    <s v="WESTWOOD                     BL"/>
    <s v="LINDBROOK"/>
    <n v="34.059600000000003"/>
    <n v="-118.44540000000001"/>
  </r>
  <r>
    <n v="200713469"/>
    <d v="2020-09-03T00:00:00"/>
    <x v="84"/>
    <n v="2300"/>
    <n v="7"/>
    <x v="0"/>
    <n v="745"/>
    <n v="2"/>
    <n v="626"/>
    <x v="10"/>
    <s v="1814 0444 2000 0401"/>
    <n v="29"/>
    <s v="F"/>
    <s v="H"/>
    <n v="502"/>
    <s v="MULTI-UNIT DWELLING (APARTMENT, DUPLEX, ETC)"/>
    <n v="400"/>
    <s v="STRONG-ARM (HANDS, FIST, FEET OR BODILY FORCE)"/>
    <s v="AO"/>
    <s v="Adult Other"/>
    <n v="626"/>
    <m/>
    <m/>
    <m/>
    <s v="800 S  DETROIT                      ST"/>
    <m/>
    <n v="34.058900000000001"/>
    <n v="-118.34650000000001"/>
  </r>
  <r>
    <n v="200413975"/>
    <d v="2020-10-18T00:00:00"/>
    <x v="36"/>
    <n v="1930"/>
    <n v="4"/>
    <x v="4"/>
    <n v="417"/>
    <n v="2"/>
    <n v="624"/>
    <x v="15"/>
    <s v="0913 0444 0361"/>
    <n v="41"/>
    <s v="M"/>
    <s v="H"/>
    <n v="101"/>
    <s v="STREET"/>
    <n v="400"/>
    <s v="STRONG-ARM (HANDS, FIST, FEET OR BODILY FORCE)"/>
    <s v="AO"/>
    <s v="Adult Other"/>
    <n v="624"/>
    <m/>
    <m/>
    <m/>
    <s v="AMYTHIST"/>
    <s v="TURQUOSE"/>
    <n v="34.0794"/>
    <n v="-118.1974"/>
  </r>
  <r>
    <n v="200413642"/>
    <d v="2020-10-09T00:00:00"/>
    <x v="95"/>
    <n v="2230"/>
    <n v="4"/>
    <x v="4"/>
    <n v="449"/>
    <n v="1"/>
    <n v="230"/>
    <x v="13"/>
    <s v="1218 0400 0416 0450 1100 1822"/>
    <n v="40"/>
    <s v="M"/>
    <s v="H"/>
    <n v="101"/>
    <s v="STREET"/>
    <n v="106"/>
    <s v="UNKNOWN FIREARM"/>
    <s v="IC"/>
    <s v="Invest Cont"/>
    <n v="230"/>
    <m/>
    <m/>
    <m/>
    <s v="WABASH                       AV"/>
    <s v="MOTT                         ST"/>
    <n v="34.051600000000001"/>
    <n v="-118.20059999999999"/>
  </r>
  <r>
    <n v="200714500"/>
    <d v="2020-10-01T00:00:00"/>
    <x v="170"/>
    <n v="1945"/>
    <n v="7"/>
    <x v="0"/>
    <n v="759"/>
    <n v="1"/>
    <n v="420"/>
    <x v="33"/>
    <s v="0344 1300"/>
    <n v="29"/>
    <s v="M"/>
    <s v="A"/>
    <n v="122"/>
    <s v="VEHICLE, PASSENGER/TRUCK"/>
    <m/>
    <m/>
    <s v="IC"/>
    <s v="Invest Cont"/>
    <n v="420"/>
    <m/>
    <m/>
    <m/>
    <s v="1100    CRENSHAW                     BL"/>
    <m/>
    <n v="34.052700000000002"/>
    <n v="-118.3241"/>
  </r>
  <r>
    <n v="201007518"/>
    <d v="2020-03-25T00:00:00"/>
    <x v="127"/>
    <n v="1900"/>
    <n v="10"/>
    <x v="11"/>
    <n v="1003"/>
    <n v="1"/>
    <n v="510"/>
    <x v="0"/>
    <m/>
    <n v="0"/>
    <m/>
    <m/>
    <n v="101"/>
    <s v="STREET"/>
    <m/>
    <m/>
    <s v="IC"/>
    <s v="Invest Cont"/>
    <n v="510"/>
    <m/>
    <m/>
    <m/>
    <s v="STRATHERN"/>
    <s v="YOLANDA"/>
    <n v="34.215699999999998"/>
    <n v="-118.54040000000001"/>
  </r>
  <r>
    <n v="200321433"/>
    <d v="2020-12-04T00:00:00"/>
    <x v="302"/>
    <n v="1730"/>
    <n v="3"/>
    <x v="2"/>
    <n v="314"/>
    <n v="2"/>
    <n v="626"/>
    <x v="10"/>
    <s v="0913 2000 1814 0448 0408 0416 0446 1309 1240"/>
    <n v="58"/>
    <s v="F"/>
    <s v="B"/>
    <n v="101"/>
    <s v="STREET"/>
    <n v="400"/>
    <s v="STRONG-ARM (HANDS, FIST, FEET OR BODILY FORCE)"/>
    <s v="IC"/>
    <s v="Invest Cont"/>
    <n v="626"/>
    <m/>
    <m/>
    <m/>
    <s v="3800 W  27TH                         ST"/>
    <m/>
    <n v="34.031199999999998"/>
    <n v="-118.3259"/>
  </r>
  <r>
    <n v="200809172"/>
    <d v="2020-05-07T00:00:00"/>
    <x v="162"/>
    <n v="1200"/>
    <n v="8"/>
    <x v="12"/>
    <n v="832"/>
    <n v="1"/>
    <n v="420"/>
    <x v="33"/>
    <s v="1606 0344 1822 1202"/>
    <n v="85"/>
    <s v="M"/>
    <s v="W"/>
    <n v="707"/>
    <s v="GARAGE/CARPORT"/>
    <m/>
    <m/>
    <s v="IC"/>
    <s v="Invest Cont"/>
    <n v="420"/>
    <m/>
    <m/>
    <m/>
    <s v="11800    DOROTHY                      ST"/>
    <m/>
    <n v="34.052"/>
    <n v="-118.4667"/>
  </r>
  <r>
    <n v="200904455"/>
    <d v="2020-01-11T00:00:00"/>
    <x v="265"/>
    <n v="1105"/>
    <n v="9"/>
    <x v="3"/>
    <n v="941"/>
    <n v="2"/>
    <n v="624"/>
    <x v="15"/>
    <s v="0400 0416"/>
    <n v="36"/>
    <s v="M"/>
    <s v="B"/>
    <n v="101"/>
    <s v="STREET"/>
    <n v="400"/>
    <s v="STRONG-ARM (HANDS, FIST, FEET OR BODILY FORCE)"/>
    <s v="IC"/>
    <s v="Invest Cont"/>
    <n v="624"/>
    <m/>
    <m/>
    <m/>
    <s v="5800    HALBRENT                     AV"/>
    <m/>
    <n v="34.175800000000002"/>
    <n v="-118.465"/>
  </r>
  <r>
    <n v="201211353"/>
    <d v="2020-04-22T00:00:00"/>
    <x v="168"/>
    <n v="1155"/>
    <n v="12"/>
    <x v="8"/>
    <n v="1245"/>
    <n v="1"/>
    <n v="230"/>
    <x v="13"/>
    <s v="1402 1309 0342 0202 0329 1307 1822 0334"/>
    <n v="23"/>
    <s v="M"/>
    <s v="B"/>
    <n v="101"/>
    <s v="STREET"/>
    <n v="114"/>
    <s v="AIR PISTOL/REVOLVER/RIFLE/BB GUN"/>
    <s v="IC"/>
    <s v="Invest Cont"/>
    <n v="230"/>
    <n v="998"/>
    <m/>
    <m/>
    <s v="FLORENCE"/>
    <s v="VERMONT"/>
    <n v="33.974600000000002"/>
    <n v="-118.29179999999999"/>
  </r>
  <r>
    <n v="200204278"/>
    <d v="2020-01-07T00:00:00"/>
    <x v="207"/>
    <n v="300"/>
    <n v="2"/>
    <x v="5"/>
    <n v="246"/>
    <n v="1"/>
    <n v="230"/>
    <x v="13"/>
    <s v="0910 1822"/>
    <n v="27"/>
    <s v="F"/>
    <s v="W"/>
    <n v="904"/>
    <s v="MTA - RED LINE - WESTLAKE/MACARTHUR PARK"/>
    <n v="114"/>
    <s v="AIR PISTOL/REVOLVER/RIFLE/BB GUN"/>
    <s v="IC"/>
    <s v="Invest Cont"/>
    <n v="230"/>
    <m/>
    <m/>
    <m/>
    <s v="WESTLAKE"/>
    <s v="WILSHIRE                     BL"/>
    <n v="34.057400000000001"/>
    <n v="-118.2747"/>
  </r>
  <r>
    <n v="200810189"/>
    <d v="2020-06-01T00:00:00"/>
    <x v="156"/>
    <n v="1900"/>
    <n v="8"/>
    <x v="12"/>
    <n v="832"/>
    <n v="2"/>
    <n v="354"/>
    <x v="14"/>
    <n v="100"/>
    <n v="38"/>
    <s v="M"/>
    <s v="W"/>
    <n v="502"/>
    <s v="MULTI-UNIT DWELLING (APARTMENT, DUPLEX, ETC)"/>
    <m/>
    <m/>
    <s v="IC"/>
    <s v="Invest Cont"/>
    <n v="354"/>
    <m/>
    <m/>
    <m/>
    <s v="11600    KIOWA                        AV"/>
    <m/>
    <n v="34.052300000000002"/>
    <n v="-118.461"/>
  </r>
  <r>
    <n v="200410167"/>
    <d v="2020-06-24T00:00:00"/>
    <x v="22"/>
    <n v="1710"/>
    <n v="4"/>
    <x v="4"/>
    <n v="491"/>
    <n v="1"/>
    <n v="310"/>
    <x v="5"/>
    <s v="0325 1822"/>
    <n v="0"/>
    <s v="X"/>
    <s v="X"/>
    <n v="248"/>
    <s v="CELL PHONE STORE"/>
    <m/>
    <m/>
    <s v="IC"/>
    <s v="Invest Cont"/>
    <n v="310"/>
    <m/>
    <m/>
    <m/>
    <s v="1200 S  SOTO                         ST"/>
    <m/>
    <n v="34.023299999999999"/>
    <n v="-118.2222"/>
  </r>
  <r>
    <n v="200400854"/>
    <d v="2020-06-10T00:00:00"/>
    <x v="343"/>
    <n v="1350"/>
    <n v="4"/>
    <x v="4"/>
    <n v="429"/>
    <n v="1"/>
    <n v="230"/>
    <x v="13"/>
    <s v="1402 0447 1822"/>
    <n v="40"/>
    <s v="M"/>
    <s v="H"/>
    <n v="101"/>
    <s v="STREET"/>
    <n v="310"/>
    <s v="CONCRETE BLOCK/BRICK"/>
    <s v="AA"/>
    <s v="Adult Arrest"/>
    <n v="230"/>
    <n v="998"/>
    <m/>
    <m/>
    <s v="5100    HUNTINGTON                   DR"/>
    <m/>
    <n v="34.086500000000001"/>
    <n v="-118.1647"/>
  </r>
  <r>
    <n v="200322087"/>
    <d v="2020-12-22T00:00:00"/>
    <x v="181"/>
    <n v="600"/>
    <n v="3"/>
    <x v="2"/>
    <n v="317"/>
    <n v="1"/>
    <n v="510"/>
    <x v="0"/>
    <m/>
    <n v="0"/>
    <m/>
    <m/>
    <n v="101"/>
    <s v="STREET"/>
    <m/>
    <m/>
    <s v="IC"/>
    <s v="Invest Cont"/>
    <n v="510"/>
    <m/>
    <m/>
    <m/>
    <s v="1500 W  22ND                         PL"/>
    <m/>
    <n v="34.035600000000002"/>
    <n v="-118.29430000000001"/>
  </r>
  <r>
    <n v="200614132"/>
    <d v="2020-08-18T00:00:00"/>
    <x v="137"/>
    <n v="1720"/>
    <n v="6"/>
    <x v="9"/>
    <n v="638"/>
    <n v="2"/>
    <n v="740"/>
    <x v="21"/>
    <s v="0329 1822 0209"/>
    <n v="0"/>
    <s v="X"/>
    <s v="X"/>
    <n v="401"/>
    <s v="MINI-MART"/>
    <m/>
    <m/>
    <s v="IC"/>
    <s v="Invest Cont"/>
    <n v="740"/>
    <m/>
    <m/>
    <m/>
    <s v="5700 W  HOLLYWOOD                    BL"/>
    <m/>
    <n v="34.1038"/>
    <n v="-118.3151"/>
  </r>
  <r>
    <n v="200708001"/>
    <d v="2020-04-05T00:00:00"/>
    <x v="157"/>
    <n v="1900"/>
    <n v="7"/>
    <x v="0"/>
    <n v="767"/>
    <n v="1"/>
    <n v="440"/>
    <x v="20"/>
    <n v="344"/>
    <n v="55"/>
    <s v="F"/>
    <s v="B"/>
    <n v="501"/>
    <s v="SINGLE FAMILY DWELLING"/>
    <m/>
    <m/>
    <s v="IC"/>
    <s v="Invest Cont"/>
    <n v="440"/>
    <m/>
    <m/>
    <m/>
    <s v="1400 S  BRONSON                      AV"/>
    <m/>
    <n v="34.046599999999998"/>
    <n v="-118.3261"/>
  </r>
  <r>
    <n v="201004450"/>
    <d v="2020-01-12T00:00:00"/>
    <x v="258"/>
    <n v="1700"/>
    <n v="10"/>
    <x v="11"/>
    <n v="1039"/>
    <n v="1"/>
    <n v="510"/>
    <x v="0"/>
    <m/>
    <n v="0"/>
    <m/>
    <m/>
    <n v="101"/>
    <s v="STREET"/>
    <m/>
    <m/>
    <s v="IC"/>
    <s v="Invest Cont"/>
    <n v="510"/>
    <m/>
    <m/>
    <m/>
    <s v="15800    VANOWEN                      ST"/>
    <m/>
    <n v="34.193899999999999"/>
    <n v="-118.4772"/>
  </r>
  <r>
    <n v="201213934"/>
    <d v="2020-06-02T00:00:00"/>
    <x v="250"/>
    <n v="935"/>
    <n v="7"/>
    <x v="0"/>
    <n v="788"/>
    <n v="1"/>
    <n v="510"/>
    <x v="0"/>
    <s v="1402 2004"/>
    <n v="0"/>
    <s v="M"/>
    <s v="O"/>
    <n v="101"/>
    <s v="STREET"/>
    <m/>
    <m/>
    <s v="AA"/>
    <s v="Adult Arrest"/>
    <n v="510"/>
    <m/>
    <m/>
    <m/>
    <s v="4000 W  23RD                         ST"/>
    <m/>
    <n v="34.036200000000001"/>
    <n v="-118.32899999999999"/>
  </r>
  <r>
    <n v="200504944"/>
    <d v="2020-01-22T00:00:00"/>
    <x v="327"/>
    <n v="1025"/>
    <n v="5"/>
    <x v="10"/>
    <n v="517"/>
    <n v="2"/>
    <n v="933"/>
    <x v="92"/>
    <s v="0100 1202 1822"/>
    <n v="62"/>
    <s v="F"/>
    <s v="H"/>
    <n v="501"/>
    <s v="SINGLE FAMILY DWELLING"/>
    <m/>
    <m/>
    <s v="IC"/>
    <s v="Invest Cont"/>
    <n v="933"/>
    <m/>
    <m/>
    <m/>
    <s v="1100    BANNING                      BL"/>
    <m/>
    <n v="33.784999999999997"/>
    <n v="-118.25830000000001"/>
  </r>
  <r>
    <n v="200705469"/>
    <d v="2020-01-31T00:00:00"/>
    <x v="94"/>
    <n v="1400"/>
    <n v="7"/>
    <x v="0"/>
    <n v="769"/>
    <n v="2"/>
    <n v="740"/>
    <x v="21"/>
    <s v="0329 1300"/>
    <n v="39"/>
    <s v="M"/>
    <s v="H"/>
    <n v="501"/>
    <s v="SINGLE FAMILY DWELLING"/>
    <m/>
    <m/>
    <s v="IC"/>
    <s v="Invest Cont"/>
    <n v="740"/>
    <m/>
    <m/>
    <m/>
    <s v="3100 W  15TH                         ST"/>
    <m/>
    <n v="34.045499999999997"/>
    <n v="-118.3177"/>
  </r>
  <r>
    <n v="201108497"/>
    <d v="2020-04-18T00:00:00"/>
    <x v="317"/>
    <n v="2300"/>
    <n v="11"/>
    <x v="7"/>
    <n v="1151"/>
    <n v="2"/>
    <n v="740"/>
    <x v="21"/>
    <s v="1822 1300 0329"/>
    <n v="33"/>
    <s v="M"/>
    <s v="W"/>
    <n v="101"/>
    <s v="STREET"/>
    <m/>
    <m/>
    <s v="IC"/>
    <s v="Invest Cont"/>
    <n v="740"/>
    <m/>
    <m/>
    <m/>
    <s v="1300 N  ALEXANDRIA                   AV"/>
    <m/>
    <n v="34.095300000000002"/>
    <n v="-118.2983"/>
  </r>
  <r>
    <n v="200512865"/>
    <d v="2020-08-10T00:00:00"/>
    <x v="271"/>
    <n v="2100"/>
    <n v="5"/>
    <x v="10"/>
    <n v="564"/>
    <n v="2"/>
    <n v="624"/>
    <x v="15"/>
    <s v="0446 0416 1810 0913"/>
    <n v="27"/>
    <s v="M"/>
    <s v="W"/>
    <n v="501"/>
    <s v="SINGLE FAMILY DWELLING"/>
    <n v="400"/>
    <s v="STRONG-ARM (HANDS, FIST, FEET OR BODILY FORCE)"/>
    <s v="IC"/>
    <s v="Invest Cont"/>
    <n v="624"/>
    <m/>
    <m/>
    <m/>
    <s v="400 W  2ND                          ST"/>
    <m/>
    <n v="33.742400000000004"/>
    <n v="-118.2861"/>
  </r>
  <r>
    <n v="200617690"/>
    <d v="2020-11-06T00:00:00"/>
    <x v="166"/>
    <n v="530"/>
    <n v="6"/>
    <x v="9"/>
    <n v="643"/>
    <n v="2"/>
    <n v="956"/>
    <x v="29"/>
    <n v="603"/>
    <n v="36"/>
    <s v="F"/>
    <s v="W"/>
    <n v="501"/>
    <s v="SINGLE FAMILY DWELLING"/>
    <m/>
    <m/>
    <s v="IC"/>
    <s v="Invest Cont"/>
    <n v="956"/>
    <m/>
    <m/>
    <m/>
    <s v="7300    HAWTHORN                     AV"/>
    <m/>
    <n v="34.099800000000002"/>
    <n v="-118.35"/>
  </r>
  <r>
    <n v="200414655"/>
    <d v="2020-11-06T00:00:00"/>
    <x v="167"/>
    <n v="1"/>
    <n v="4"/>
    <x v="4"/>
    <n v="466"/>
    <n v="2"/>
    <n v="662"/>
    <x v="17"/>
    <s v="0701 0344 0940"/>
    <n v="35"/>
    <s v="F"/>
    <s v="A"/>
    <n v="504"/>
    <s v="OTHER RESIDENCE"/>
    <m/>
    <m/>
    <s v="IC"/>
    <s v="Invest Cont"/>
    <n v="662"/>
    <m/>
    <m/>
    <m/>
    <s v="2600 E  1ST                          ST"/>
    <m/>
    <n v="34.043599999999998"/>
    <n v="-118.2051"/>
  </r>
  <r>
    <n v="200320551"/>
    <d v="2020-11-18T00:00:00"/>
    <x v="278"/>
    <n v="615"/>
    <n v="3"/>
    <x v="2"/>
    <n v="354"/>
    <n v="2"/>
    <n v="740"/>
    <x v="21"/>
    <s v="1822 0329"/>
    <n v="19"/>
    <s v="X"/>
    <s v="X"/>
    <n v="203"/>
    <s v="OTHER BUSINESS"/>
    <n v="306"/>
    <s v="ROCK/THROWN OBJECT"/>
    <s v="AO"/>
    <s v="Adult Other"/>
    <n v="740"/>
    <m/>
    <m/>
    <m/>
    <s v="2100 W  JEFFERSON                    BL"/>
    <m/>
    <n v="34.025500000000001"/>
    <n v="-118.318"/>
  </r>
  <r>
    <n v="200511221"/>
    <d v="2020-06-30T00:00:00"/>
    <x v="24"/>
    <n v="1800"/>
    <n v="5"/>
    <x v="10"/>
    <n v="583"/>
    <n v="2"/>
    <n v="740"/>
    <x v="21"/>
    <s v="0329 1236"/>
    <n v="0"/>
    <s v="M"/>
    <s v="O"/>
    <n v="252"/>
    <s v="COFFEE SHOP (STARBUCKS, COFFEE BEAN, PEET'S, ETC.)"/>
    <m/>
    <m/>
    <s v="IC"/>
    <s v="Invest Cont"/>
    <n v="740"/>
    <m/>
    <m/>
    <m/>
    <s v="2400 S  WESTERN                      AV"/>
    <m/>
    <n v="33.723199999999999"/>
    <n v="-118.3126"/>
  </r>
  <r>
    <n v="200117453"/>
    <d v="2020-09-04T00:00:00"/>
    <x v="342"/>
    <n v="1600"/>
    <n v="1"/>
    <x v="1"/>
    <n v="182"/>
    <n v="1"/>
    <n v="330"/>
    <x v="1"/>
    <s v="1609 1822 1307 0344 0329"/>
    <n v="35"/>
    <s v="M"/>
    <s v="O"/>
    <n v="108"/>
    <s v="PARKING LOT"/>
    <m/>
    <m/>
    <s v="IC"/>
    <s v="Invest Cont"/>
    <n v="330"/>
    <m/>
    <m/>
    <m/>
    <s v="1200 S  GRAND                        AV"/>
    <m/>
    <n v="34.039700000000003"/>
    <n v="-118.2637"/>
  </r>
  <r>
    <n v="200314089"/>
    <d v="2020-07-13T00:00:00"/>
    <x v="247"/>
    <n v="1500"/>
    <n v="3"/>
    <x v="2"/>
    <n v="376"/>
    <n v="1"/>
    <n v="420"/>
    <x v="33"/>
    <m/>
    <n v="0"/>
    <m/>
    <m/>
    <n v="104"/>
    <s v="DRIVEWAY"/>
    <m/>
    <m/>
    <s v="IC"/>
    <s v="Invest Cont"/>
    <n v="420"/>
    <m/>
    <m/>
    <m/>
    <s v="3900 S  HARVARD                      BL"/>
    <m/>
    <n v="34.012799999999999"/>
    <n v="-118.30670000000001"/>
  </r>
  <r>
    <n v="201009319"/>
    <d v="2020-05-23T00:00:00"/>
    <x v="293"/>
    <n v="900"/>
    <n v="10"/>
    <x v="11"/>
    <n v="1065"/>
    <n v="2"/>
    <n v="946"/>
    <x v="8"/>
    <s v="1822 0514 1906 0911"/>
    <n v="41"/>
    <s v="M"/>
    <s v="W"/>
    <n v="501"/>
    <s v="SINGLE FAMILY DWELLING"/>
    <m/>
    <m/>
    <s v="AA"/>
    <s v="Adult Arrest"/>
    <n v="946"/>
    <m/>
    <m/>
    <m/>
    <s v="5200    LINDLEY                      AV"/>
    <m/>
    <n v="34.165399999999998"/>
    <n v="-118.52719999999999"/>
  </r>
  <r>
    <n v="200607367"/>
    <d v="2020-03-04T00:00:00"/>
    <x v="216"/>
    <n v="1500"/>
    <n v="6"/>
    <x v="9"/>
    <n v="645"/>
    <n v="2"/>
    <n v="664"/>
    <x v="53"/>
    <s v="0800 0701 0432 0344 0930"/>
    <n v="30"/>
    <s v="M"/>
    <s v="W"/>
    <n v="101"/>
    <s v="STREET"/>
    <m/>
    <m/>
    <s v="IC"/>
    <s v="Invest Cont"/>
    <n v="664"/>
    <m/>
    <m/>
    <m/>
    <s v="6800    HOLLYWOOD                    BL"/>
    <m/>
    <n v="34.101599999999998"/>
    <n v="-118.3387"/>
  </r>
  <r>
    <n v="200310304"/>
    <d v="2020-04-23T00:00:00"/>
    <x v="220"/>
    <n v="25"/>
    <n v="3"/>
    <x v="2"/>
    <n v="395"/>
    <n v="2"/>
    <n v="624"/>
    <x v="15"/>
    <s v="0913 0416 0446"/>
    <n v="27"/>
    <s v="F"/>
    <s v="B"/>
    <n v="501"/>
    <s v="SINGLE FAMILY DWELLING"/>
    <n v="400"/>
    <s v="STRONG-ARM (HANDS, FIST, FEET OR BODILY FORCE)"/>
    <s v="IC"/>
    <s v="Invest Cont"/>
    <n v="624"/>
    <m/>
    <m/>
    <m/>
    <s v="2000 W  MARTIN LUTHER KING JR        BL"/>
    <m/>
    <n v="34.010800000000003"/>
    <n v="-118.3152"/>
  </r>
  <r>
    <n v="200517918"/>
    <d v="2020-12-17T00:00:00"/>
    <x v="98"/>
    <n v="2200"/>
    <n v="5"/>
    <x v="10"/>
    <n v="524"/>
    <n v="1"/>
    <n v="510"/>
    <x v="0"/>
    <m/>
    <n v="0"/>
    <m/>
    <m/>
    <n v="101"/>
    <s v="STREET"/>
    <m/>
    <m/>
    <s v="IC"/>
    <s v="Invest Cont"/>
    <n v="510"/>
    <m/>
    <m/>
    <m/>
    <s v="400    MAR VISTA                    AV"/>
    <m/>
    <n v="33.773299999999999"/>
    <n v="-118.27760000000001"/>
  </r>
  <r>
    <n v="200406022"/>
    <d v="2020-02-21T00:00:00"/>
    <x v="323"/>
    <n v="810"/>
    <n v="4"/>
    <x v="4"/>
    <n v="462"/>
    <n v="2"/>
    <n v="647"/>
    <x v="72"/>
    <s v="0447 1300 1309"/>
    <n v="43"/>
    <s v="M"/>
    <s v="H"/>
    <n v="101"/>
    <s v="STREET"/>
    <n v="500"/>
    <s v="UNKNOWN WEAPON/OTHER WEAPON"/>
    <s v="IC"/>
    <s v="Invest Cont"/>
    <n v="647"/>
    <m/>
    <m/>
    <m/>
    <s v="E  4TH                          ST"/>
    <s v="STATE                        ST"/>
    <n v="34.043100000000003"/>
    <n v="-118.21850000000001"/>
  </r>
  <r>
    <n v="201223048"/>
    <d v="2020-10-21T00:00:00"/>
    <x v="161"/>
    <n v="840"/>
    <n v="12"/>
    <x v="8"/>
    <n v="1251"/>
    <n v="1"/>
    <n v="236"/>
    <x v="46"/>
    <s v="2000 1814"/>
    <n v="47"/>
    <s v="M"/>
    <s v="B"/>
    <n v="505"/>
    <s v="MOTEL"/>
    <n v="301"/>
    <s v="BELT FLAILING INSTRUMENT/CHAIN"/>
    <s v="IC"/>
    <s v="Invest Cont"/>
    <n v="236"/>
    <m/>
    <m/>
    <m/>
    <s v="3200 W  FLORENCE                     AV"/>
    <m/>
    <n v="33.974600000000002"/>
    <n v="-118.32810000000001"/>
  </r>
  <r>
    <n v="200411959"/>
    <d v="2020-08-20T00:00:00"/>
    <x v="144"/>
    <n v="1730"/>
    <n v="4"/>
    <x v="4"/>
    <n v="489"/>
    <n v="2"/>
    <n v="901"/>
    <x v="19"/>
    <s v="2000 1813 0913 1241 2038"/>
    <n v="47"/>
    <s v="F"/>
    <s v="H"/>
    <n v="504"/>
    <s v="OTHER RESIDENCE"/>
    <m/>
    <m/>
    <s v="AO"/>
    <s v="Adult Other"/>
    <n v="901"/>
    <m/>
    <m/>
    <m/>
    <s v="2800    WYNWOOD                      LN"/>
    <m/>
    <n v="34.025500000000001"/>
    <n v="-118.2153"/>
  </r>
  <r>
    <n v="200907356"/>
    <d v="2020-03-12T00:00:00"/>
    <x v="191"/>
    <n v="2000"/>
    <n v="9"/>
    <x v="3"/>
    <n v="943"/>
    <n v="2"/>
    <n v="740"/>
    <x v="21"/>
    <s v="0329 1607"/>
    <n v="58"/>
    <s v="M"/>
    <s v="H"/>
    <n v="101"/>
    <s v="STREET"/>
    <m/>
    <m/>
    <s v="IC"/>
    <s v="Invest Cont"/>
    <n v="740"/>
    <m/>
    <m/>
    <m/>
    <s v="SYLMAR                       AV"/>
    <s v="CHANDLER                     AV"/>
    <n v="34.169600000000003"/>
    <n v="-118.44629999999999"/>
  </r>
  <r>
    <n v="200210115"/>
    <d v="2020-05-12T00:00:00"/>
    <x v="25"/>
    <n v="1700"/>
    <n v="2"/>
    <x v="5"/>
    <n v="218"/>
    <n v="2"/>
    <n v="624"/>
    <x v="15"/>
    <s v="1402 0416 1822"/>
    <n v="36"/>
    <s v="M"/>
    <s v="H"/>
    <n v="109"/>
    <s v="PARK/PLAYGROUND"/>
    <n v="500"/>
    <s v="UNKNOWN WEAPON/OTHER WEAPON"/>
    <s v="AA"/>
    <s v="Adult Arrest"/>
    <n v="624"/>
    <n v="998"/>
    <m/>
    <m/>
    <s v="1000    ECHO PARK                    AV"/>
    <m/>
    <n v="34.074100000000001"/>
    <n v="-118.259"/>
  </r>
  <r>
    <n v="200308624"/>
    <d v="2020-03-16T00:00:00"/>
    <x v="301"/>
    <n v="1030"/>
    <n v="3"/>
    <x v="2"/>
    <n v="334"/>
    <n v="2"/>
    <n v="354"/>
    <x v="14"/>
    <s v="0923 1822"/>
    <n v="73"/>
    <s v="F"/>
    <s v="B"/>
    <n v="602"/>
    <s v="BANK"/>
    <m/>
    <m/>
    <s v="IC"/>
    <s v="Invest Cont"/>
    <n v="354"/>
    <m/>
    <m/>
    <m/>
    <s v="3000    CRENSHAW                     BL"/>
    <m/>
    <n v="34.0276"/>
    <n v="-118.3351"/>
  </r>
  <r>
    <n v="200105476"/>
    <d v="2020-01-22T00:00:00"/>
    <x v="202"/>
    <n v="2009"/>
    <n v="1"/>
    <x v="1"/>
    <n v="147"/>
    <n v="2"/>
    <n v="624"/>
    <x v="15"/>
    <s v="0400 1822"/>
    <n v="35"/>
    <s v="M"/>
    <s v="B"/>
    <n v="102"/>
    <s v="SIDEWALK"/>
    <n v="400"/>
    <s v="STRONG-ARM (HANDS, FIST, FEET OR BODILY FORCE)"/>
    <s v="IC"/>
    <s v="Invest Cont"/>
    <n v="624"/>
    <m/>
    <m/>
    <m/>
    <s v="400 E  5TH                          ST"/>
    <m/>
    <n v="34.045299999999997"/>
    <n v="-118.2443"/>
  </r>
  <r>
    <n v="200213178"/>
    <d v="2020-07-30T00:00:00"/>
    <x v="8"/>
    <n v="1445"/>
    <n v="2"/>
    <x v="5"/>
    <n v="291"/>
    <n v="1"/>
    <n v="210"/>
    <x v="11"/>
    <s v="0344 0429 0390 0216 0327 1300 1309 0346 1822"/>
    <n v="31"/>
    <s v="F"/>
    <s v="H"/>
    <n v="102"/>
    <s v="SIDEWALK"/>
    <n v="400"/>
    <s v="STRONG-ARM (HANDS, FIST, FEET OR BODILY FORCE)"/>
    <s v="IC"/>
    <s v="Invest Cont"/>
    <n v="210"/>
    <m/>
    <m/>
    <m/>
    <s v="BONNIE BRAE                  ST"/>
    <s v="17TH                         ST"/>
    <n v="34.042000000000002"/>
    <n v="-118.2824"/>
  </r>
  <r>
    <n v="201012083"/>
    <d v="2020-08-15T00:00:00"/>
    <x v="352"/>
    <n v="322"/>
    <n v="10"/>
    <x v="11"/>
    <n v="1065"/>
    <n v="1"/>
    <n v="310"/>
    <x v="5"/>
    <s v="0344 1601 1822 0329 0345"/>
    <n v="0"/>
    <s v="M"/>
    <s v="W"/>
    <n v="301"/>
    <s v="GAS STATION"/>
    <m/>
    <m/>
    <s v="IC"/>
    <s v="Invest Cont"/>
    <n v="310"/>
    <m/>
    <m/>
    <m/>
    <s v="18000 W  VENTURA                      BL"/>
    <m/>
    <n v="34.167499999999997"/>
    <n v="-118.5226"/>
  </r>
  <r>
    <n v="201307806"/>
    <d v="2020-03-09T00:00:00"/>
    <x v="225"/>
    <n v="2140"/>
    <n v="13"/>
    <x v="6"/>
    <n v="1375"/>
    <n v="1"/>
    <n v="230"/>
    <x v="13"/>
    <s v="1822 1300 0302 0421 0334"/>
    <n v="29"/>
    <s v="F"/>
    <s v="H"/>
    <n v="101"/>
    <s v="STREET"/>
    <n v="109"/>
    <s v="SEMI-AUTOMATIC PISTOL"/>
    <s v="AA"/>
    <s v="Adult Arrest"/>
    <n v="230"/>
    <m/>
    <m/>
    <m/>
    <s v="1100 E  53RD                         ST"/>
    <m/>
    <n v="33.994799999999998"/>
    <n v="-118.2565"/>
  </r>
  <r>
    <n v="200111800"/>
    <d v="2020-05-17T00:00:00"/>
    <x v="112"/>
    <n v="1800"/>
    <n v="1"/>
    <x v="1"/>
    <n v="154"/>
    <n v="1"/>
    <n v="310"/>
    <x v="5"/>
    <s v="1608 0344 1822"/>
    <n v="0"/>
    <s v="M"/>
    <s v="W"/>
    <n v="502"/>
    <s v="MULTI-UNIT DWELLING (APARTMENT, DUPLEX, ETC)"/>
    <m/>
    <m/>
    <s v="IC"/>
    <s v="Invest Cont"/>
    <n v="310"/>
    <m/>
    <m/>
    <m/>
    <s v="100 W  5TH                          ST"/>
    <m/>
    <n v="34.046700000000001"/>
    <n v="-118.24850000000001"/>
  </r>
  <r>
    <n v="201012314"/>
    <d v="2020-08-23T00:00:00"/>
    <x v="223"/>
    <n v="1600"/>
    <n v="10"/>
    <x v="11"/>
    <n v="1028"/>
    <n v="1"/>
    <n v="510"/>
    <x v="0"/>
    <m/>
    <n v="0"/>
    <m/>
    <m/>
    <n v="101"/>
    <s v="STREET"/>
    <m/>
    <m/>
    <s v="IC"/>
    <s v="Invest Cont"/>
    <n v="510"/>
    <m/>
    <m/>
    <m/>
    <s v="6800    FORBES                       AV"/>
    <m/>
    <n v="34.193899999999999"/>
    <n v="-118.49890000000001"/>
  </r>
  <r>
    <n v="200320075"/>
    <d v="2020-11-08T00:00:00"/>
    <x v="68"/>
    <n v="645"/>
    <n v="3"/>
    <x v="2"/>
    <n v="319"/>
    <n v="1"/>
    <n v="761"/>
    <x v="35"/>
    <s v="0445 1822 0334 0319 2004 0446 1271 0443"/>
    <n v="19"/>
    <s v="M"/>
    <s v="B"/>
    <n v="401"/>
    <s v="MINI-MART"/>
    <n v="212"/>
    <s v="BOTTLE"/>
    <s v="IC"/>
    <s v="Invest Cont"/>
    <n v="624"/>
    <n v="761"/>
    <m/>
    <m/>
    <s v="2500 S  FIGUEROA                     ST"/>
    <m/>
    <n v="34.0289"/>
    <n v="-118.2756"/>
  </r>
  <r>
    <n v="200413379"/>
    <d v="2020-10-02T00:00:00"/>
    <x v="163"/>
    <n v="745"/>
    <n v="4"/>
    <x v="4"/>
    <n v="456"/>
    <n v="2"/>
    <n v="624"/>
    <x v="15"/>
    <s v="0913 0400 0444"/>
    <n v="33"/>
    <s v="F"/>
    <s v="H"/>
    <n v="501"/>
    <s v="SINGLE FAMILY DWELLING"/>
    <n v="400"/>
    <s v="STRONG-ARM (HANDS, FIST, FEET OR BODILY FORCE)"/>
    <s v="AA"/>
    <s v="Adult Arrest"/>
    <n v="624"/>
    <m/>
    <m/>
    <m/>
    <s v="2700    WINTER                       ST"/>
    <m/>
    <n v="34.048099999999998"/>
    <n v="-118.1995"/>
  </r>
  <r>
    <n v="201006080"/>
    <d v="2020-02-17T00:00:00"/>
    <x v="348"/>
    <n v="1000"/>
    <n v="10"/>
    <x v="11"/>
    <n v="1021"/>
    <n v="2"/>
    <n v="745"/>
    <x v="9"/>
    <s v="0329 1822 0603"/>
    <n v="50"/>
    <s v="M"/>
    <s v="A"/>
    <n v="501"/>
    <s v="SINGLE FAMILY DWELLING"/>
    <m/>
    <m/>
    <s v="IC"/>
    <s v="Invest Cont"/>
    <n v="745"/>
    <m/>
    <m/>
    <m/>
    <s v="19400    ENADIA                       WY"/>
    <m/>
    <n v="34.200200000000002"/>
    <n v="-118.55549999999999"/>
  </r>
  <r>
    <n v="200407799"/>
    <d v="2020-04-13T00:00:00"/>
    <x v="244"/>
    <n v="1000"/>
    <n v="4"/>
    <x v="4"/>
    <n v="462"/>
    <n v="1"/>
    <n v="331"/>
    <x v="23"/>
    <n v="344"/>
    <n v="0"/>
    <s v="X"/>
    <s v="X"/>
    <n v="121"/>
    <s v="YARD (RESIDENTIAL/BUSINESS)"/>
    <m/>
    <m/>
    <s v="IC"/>
    <s v="Invest Cont"/>
    <n v="331"/>
    <m/>
    <m/>
    <m/>
    <s v="2300 E  7TH                          ST"/>
    <m/>
    <n v="34.034100000000002"/>
    <n v="-118.2212"/>
  </r>
  <r>
    <n v="201008423"/>
    <d v="2020-04-27T00:00:00"/>
    <x v="220"/>
    <n v="1000"/>
    <n v="10"/>
    <x v="11"/>
    <n v="1004"/>
    <n v="1"/>
    <n v="420"/>
    <x v="33"/>
    <m/>
    <n v="0"/>
    <m/>
    <m/>
    <n v="108"/>
    <s v="PARKING LOT"/>
    <m/>
    <m/>
    <s v="IC"/>
    <s v="Invest Cont"/>
    <n v="420"/>
    <m/>
    <m/>
    <m/>
    <s v="18300    SATICOY                      ST"/>
    <m/>
    <n v="34.214599999999997"/>
    <n v="-118.5317"/>
  </r>
  <r>
    <n v="201214322"/>
    <d v="2020-06-08T00:00:00"/>
    <x v="20"/>
    <n v="200"/>
    <n v="12"/>
    <x v="8"/>
    <n v="1273"/>
    <n v="1"/>
    <n v="236"/>
    <x v="46"/>
    <s v="0913 0400 0416 0408 1814 2000"/>
    <n v="35"/>
    <s v="F"/>
    <s v="H"/>
    <n v="501"/>
    <s v="SINGLE FAMILY DWELLING"/>
    <n v="400"/>
    <s v="STRONG-ARM (HANDS, FIST, FEET OR BODILY FORCE)"/>
    <s v="AO"/>
    <s v="Adult Other"/>
    <n v="236"/>
    <m/>
    <m/>
    <m/>
    <s v="9100 S  NORMANDIE                    AV"/>
    <m/>
    <n v="33.9542"/>
    <n v="-118.30029999999999"/>
  </r>
  <r>
    <n v="200114916"/>
    <d v="2020-07-16T00:00:00"/>
    <x v="177"/>
    <n v="1700"/>
    <n v="1"/>
    <x v="1"/>
    <n v="182"/>
    <n v="1"/>
    <n v="331"/>
    <x v="23"/>
    <s v="1300 1822 0329 0385 0344"/>
    <n v="35"/>
    <s v="M"/>
    <s v="O"/>
    <n v="108"/>
    <s v="PARKING LOT"/>
    <m/>
    <m/>
    <s v="IC"/>
    <s v="Invest Cont"/>
    <n v="331"/>
    <m/>
    <m/>
    <m/>
    <s v="900 S  HILL                         ST"/>
    <m/>
    <n v="34.042000000000002"/>
    <n v="-118.2625"/>
  </r>
  <r>
    <n v="200207348"/>
    <d v="2020-03-02T00:00:00"/>
    <x v="0"/>
    <n v="1635"/>
    <n v="2"/>
    <x v="5"/>
    <n v="261"/>
    <n v="2"/>
    <n v="901"/>
    <x v="19"/>
    <s v="2038 1906 1814 2000"/>
    <n v="28"/>
    <s v="F"/>
    <s v="H"/>
    <n v="502"/>
    <s v="MULTI-UNIT DWELLING (APARTMENT, DUPLEX, ETC)"/>
    <m/>
    <m/>
    <s v="AO"/>
    <s v="Adult Other"/>
    <n v="901"/>
    <m/>
    <m/>
    <m/>
    <s v="700 S  CORONADO                     ST"/>
    <m/>
    <n v="34.058399999999999"/>
    <n v="-118.2824"/>
  </r>
  <r>
    <n v="200716813"/>
    <d v="2020-12-07T00:00:00"/>
    <x v="53"/>
    <n v="545"/>
    <n v="7"/>
    <x v="0"/>
    <n v="715"/>
    <n v="1"/>
    <n v="310"/>
    <x v="5"/>
    <s v="1822 0344"/>
    <n v="44"/>
    <s v="M"/>
    <s v="W"/>
    <n v="702"/>
    <s v="OFFICE BUILDING/OFFICE"/>
    <m/>
    <m/>
    <s v="IC"/>
    <s v="Invest Cont"/>
    <n v="310"/>
    <m/>
    <m/>
    <m/>
    <s v="7200    BEVERLY                      BL"/>
    <m/>
    <n v="34.078200000000002"/>
    <n v="-118.3463"/>
  </r>
  <r>
    <n v="200605803"/>
    <d v="2020-02-08T00:00:00"/>
    <x v="199"/>
    <n v="2000"/>
    <n v="6"/>
    <x v="9"/>
    <n v="636"/>
    <n v="1"/>
    <n v="420"/>
    <x v="33"/>
    <m/>
    <n v="0"/>
    <m/>
    <m/>
    <n v="101"/>
    <s v="STREET"/>
    <m/>
    <m/>
    <s v="IC"/>
    <s v="Invest Cont"/>
    <n v="420"/>
    <m/>
    <m/>
    <m/>
    <s v="1700 N  MC CADDEN                    PL"/>
    <m/>
    <n v="34.101599999999998"/>
    <n v="-118.3374"/>
  </r>
  <r>
    <n v="200816235"/>
    <d v="2020-11-09T00:00:00"/>
    <x v="95"/>
    <n v="2000"/>
    <n v="8"/>
    <x v="12"/>
    <n v="855"/>
    <n v="1"/>
    <n v="440"/>
    <x v="20"/>
    <s v="0344 1822"/>
    <n v="51"/>
    <s v="M"/>
    <s v="O"/>
    <n v="123"/>
    <s v="PARKING UNDERGROUND/BUILDING"/>
    <m/>
    <m/>
    <s v="IC"/>
    <s v="Invest Cont"/>
    <n v="440"/>
    <m/>
    <m/>
    <m/>
    <s v="1600 S  BENTLEY                      AV"/>
    <m/>
    <n v="34.048400000000001"/>
    <n v="-118.44370000000001"/>
  </r>
  <r>
    <n v="200707396"/>
    <d v="2020-03-13T00:00:00"/>
    <x v="262"/>
    <n v="1630"/>
    <n v="7"/>
    <x v="0"/>
    <n v="743"/>
    <n v="2"/>
    <n v="624"/>
    <x v="15"/>
    <s v="0444 0416 1818"/>
    <n v="56"/>
    <s v="F"/>
    <s v="O"/>
    <n v="502"/>
    <s v="MULTI-UNIT DWELLING (APARTMENT, DUPLEX, ETC)"/>
    <n v="400"/>
    <s v="STRONG-ARM (HANDS, FIST, FEET OR BODILY FORCE)"/>
    <s v="AO"/>
    <s v="Adult Other"/>
    <n v="624"/>
    <m/>
    <m/>
    <m/>
    <s v="5700 W  OLYMPIC                      BL"/>
    <m/>
    <n v="34.057400000000001"/>
    <n v="-118.3535"/>
  </r>
  <r>
    <n v="201008101"/>
    <d v="2020-04-16T00:00:00"/>
    <x v="173"/>
    <n v="1200"/>
    <n v="10"/>
    <x v="11"/>
    <n v="1018"/>
    <n v="2"/>
    <n v="662"/>
    <x v="17"/>
    <s v="1900 0800 1822 0344"/>
    <n v="27"/>
    <s v="F"/>
    <s v="W"/>
    <n v="502"/>
    <s v="MULTI-UNIT DWELLING (APARTMENT, DUPLEX, ETC)"/>
    <m/>
    <m/>
    <s v="IC"/>
    <s v="Invest Cont"/>
    <n v="662"/>
    <m/>
    <m/>
    <m/>
    <s v="7300    HASKELL                      AV"/>
    <m/>
    <n v="34.2074"/>
    <n v="-118.4794"/>
  </r>
  <r>
    <n v="200111241"/>
    <d v="2020-05-01T00:00:00"/>
    <x v="44"/>
    <n v="1730"/>
    <n v="1"/>
    <x v="1"/>
    <n v="111"/>
    <n v="1"/>
    <n v="442"/>
    <x v="16"/>
    <s v="1822 0344 1420 0325"/>
    <n v="0"/>
    <s v="X"/>
    <s v="X"/>
    <n v="301"/>
    <s v="GAS STATION"/>
    <m/>
    <m/>
    <s v="IC"/>
    <s v="Invest Cont"/>
    <n v="442"/>
    <m/>
    <m/>
    <m/>
    <s v="900 N  HILL                         ST"/>
    <m/>
    <n v="34.064399999999999"/>
    <n v="-118.23869999999999"/>
  </r>
  <r>
    <n v="200207686"/>
    <d v="2020-03-13T00:00:00"/>
    <x v="262"/>
    <n v="1030"/>
    <n v="2"/>
    <x v="5"/>
    <n v="256"/>
    <n v="2"/>
    <n v="627"/>
    <x v="43"/>
    <s v="1822 0416 0446 0445 1258 1251"/>
    <n v="12"/>
    <s v="F"/>
    <s v="H"/>
    <n v="210"/>
    <s v="RESTAURANT/FAST FOOD"/>
    <n v="500"/>
    <s v="UNKNOWN WEAPON/OTHER WEAPON"/>
    <s v="IC"/>
    <s v="Invest Cont"/>
    <n v="627"/>
    <m/>
    <m/>
    <m/>
    <s v="1600    WILSHIRE                     BL"/>
    <m/>
    <n v="34.055399999999999"/>
    <n v="-118.2702"/>
  </r>
  <r>
    <n v="200121672"/>
    <d v="2020-11-29T00:00:00"/>
    <x v="118"/>
    <n v="118"/>
    <n v="1"/>
    <x v="1"/>
    <n v="161"/>
    <n v="2"/>
    <n v="740"/>
    <x v="21"/>
    <s v="0329 1822 1414"/>
    <n v="0"/>
    <s v="X"/>
    <s v="X"/>
    <n v="502"/>
    <s v="MULTI-UNIT DWELLING (APARTMENT, DUPLEX, ETC)"/>
    <m/>
    <m/>
    <s v="IC"/>
    <s v="Invest Cont"/>
    <n v="740"/>
    <m/>
    <m/>
    <m/>
    <s v="1000 W  8TH                          ST"/>
    <m/>
    <n v="34.048699999999997"/>
    <n v="-118.2627"/>
  </r>
  <r>
    <n v="200118537"/>
    <d v="2020-09-26T00:00:00"/>
    <x v="272"/>
    <n v="1125"/>
    <n v="1"/>
    <x v="1"/>
    <n v="139"/>
    <n v="1"/>
    <n v="236"/>
    <x v="46"/>
    <s v="0411 0913 0416 2000 1402 1206 2002 1813 1414"/>
    <n v="42"/>
    <s v="M"/>
    <s v="W"/>
    <n v="502"/>
    <s v="MULTI-UNIT DWELLING (APARTMENT, DUPLEX, ETC)"/>
    <n v="207"/>
    <s v="OTHER KNIFE"/>
    <s v="AA"/>
    <s v="Adult Arrest"/>
    <n v="236"/>
    <n v="998"/>
    <m/>
    <m/>
    <s v="900 E  1ST                          ST"/>
    <m/>
    <n v="34.048400000000001"/>
    <n v="-118.2336"/>
  </r>
  <r>
    <n v="200107966"/>
    <d v="2020-02-27T00:00:00"/>
    <x v="61"/>
    <n v="1545"/>
    <n v="1"/>
    <x v="1"/>
    <n v="162"/>
    <n v="1"/>
    <n v="442"/>
    <x v="16"/>
    <s v="0325 1402"/>
    <n v="43"/>
    <s v="M"/>
    <s v="O"/>
    <n v="404"/>
    <s v="DEPARTMENT STORE"/>
    <m/>
    <m/>
    <s v="IC"/>
    <s v="Invest Cont"/>
    <n v="442"/>
    <n v="998"/>
    <m/>
    <m/>
    <s v="700 W  7TH                          ST"/>
    <m/>
    <n v="34.048000000000002"/>
    <n v="-118.2577"/>
  </r>
  <r>
    <n v="200305954"/>
    <d v="2020-02-02T00:00:00"/>
    <x v="240"/>
    <n v="1605"/>
    <n v="3"/>
    <x v="2"/>
    <n v="375"/>
    <n v="1"/>
    <n v="341"/>
    <x v="12"/>
    <s v="0344 1822 2032 0346 0377 0390"/>
    <n v="37"/>
    <s v="F"/>
    <s v="H"/>
    <n v="222"/>
    <s v="LAUNDROMAT"/>
    <m/>
    <m/>
    <s v="AO"/>
    <s v="Adult Other"/>
    <n v="341"/>
    <m/>
    <m/>
    <m/>
    <s v="3900 S  WESTERN                      AV"/>
    <m/>
    <n v="34.014600000000002"/>
    <n v="-118.313"/>
  </r>
  <r>
    <n v="200717619"/>
    <d v="2020-12-30T00:00:00"/>
    <x v="358"/>
    <n v="1915"/>
    <n v="7"/>
    <x v="0"/>
    <n v="706"/>
    <n v="1"/>
    <n v="210"/>
    <x v="11"/>
    <s v="0344 1300 0400 0916 1822"/>
    <n v="68"/>
    <s v="F"/>
    <s v="W"/>
    <n v="103"/>
    <s v="ALLEY"/>
    <n v="400"/>
    <s v="STRONG-ARM (HANDS, FIST, FEET OR BODILY FORCE)"/>
    <s v="IC"/>
    <s v="Invest Cont"/>
    <n v="210"/>
    <m/>
    <m/>
    <m/>
    <s v="600 N  HIGHLAND                     AV"/>
    <m/>
    <n v="34.081899999999997"/>
    <n v="-118.3385"/>
  </r>
  <r>
    <n v="200514688"/>
    <d v="2020-09-30T00:00:00"/>
    <x v="185"/>
    <n v="1930"/>
    <n v="5"/>
    <x v="10"/>
    <n v="564"/>
    <n v="1"/>
    <n v="210"/>
    <x v="11"/>
    <s v="0377 0344 0416 0342 0446 0417 0429"/>
    <n v="57"/>
    <s v="M"/>
    <s v="W"/>
    <n v="102"/>
    <s v="SIDEWALK"/>
    <n v="400"/>
    <s v="STRONG-ARM (HANDS, FIST, FEET OR BODILY FORCE)"/>
    <s v="IC"/>
    <s v="Invest Cont"/>
    <n v="210"/>
    <m/>
    <m/>
    <m/>
    <s v="7TH                          ST"/>
    <s v="MESA"/>
    <n v="33.737900000000003"/>
    <n v="-118.28570000000001"/>
  </r>
  <r>
    <n v="200512977"/>
    <d v="2020-08-14T00:00:00"/>
    <x v="347"/>
    <n v="1605"/>
    <n v="5"/>
    <x v="10"/>
    <n v="511"/>
    <n v="2"/>
    <n v="956"/>
    <x v="29"/>
    <s v="1814 2000"/>
    <n v="20"/>
    <s v="F"/>
    <s v="H"/>
    <n v="501"/>
    <s v="SINGLE FAMILY DWELLING"/>
    <m/>
    <m/>
    <s v="AO"/>
    <s v="Adult Other"/>
    <n v="956"/>
    <m/>
    <m/>
    <m/>
    <s v="25500    PRESIDENT                    AV"/>
    <m/>
    <n v="33.792200000000001"/>
    <n v="-118.3043"/>
  </r>
  <r>
    <n v="201112297"/>
    <d v="2020-08-08T00:00:00"/>
    <x v="190"/>
    <n v="1949"/>
    <n v="11"/>
    <x v="7"/>
    <n v="1119"/>
    <n v="2"/>
    <n v="662"/>
    <x v="17"/>
    <s v="0701 0344"/>
    <n v="68"/>
    <s v="F"/>
    <s v="A"/>
    <n v="501"/>
    <s v="SINGLE FAMILY DWELLING"/>
    <m/>
    <m/>
    <s v="IC"/>
    <s v="Invest Cont"/>
    <n v="662"/>
    <m/>
    <m/>
    <m/>
    <s v="1100    COLORADO                     BL"/>
    <m/>
    <n v="34.137300000000003"/>
    <n v="-118.1897"/>
  </r>
  <r>
    <n v="200813043"/>
    <d v="2020-08-17T00:00:00"/>
    <x v="337"/>
    <n v="1330"/>
    <n v="8"/>
    <x v="12"/>
    <n v="854"/>
    <n v="1"/>
    <n v="331"/>
    <x v="23"/>
    <s v="1202 0344 0352 1822"/>
    <n v="61"/>
    <s v="F"/>
    <s v="A"/>
    <n v="101"/>
    <s v="STREET"/>
    <m/>
    <m/>
    <s v="IC"/>
    <s v="Invest Cont"/>
    <n v="331"/>
    <m/>
    <m/>
    <m/>
    <s v="1500 S  SEPULVEDA                    BL"/>
    <m/>
    <n v="34.046900000000001"/>
    <n v="-118.4451"/>
  </r>
  <r>
    <n v="200812603"/>
    <d v="2020-08-03T00:00:00"/>
    <x v="114"/>
    <n v="2030"/>
    <n v="8"/>
    <x v="12"/>
    <n v="895"/>
    <n v="2"/>
    <n v="624"/>
    <x v="15"/>
    <s v="1251 1259 2024 0913 0400"/>
    <n v="14"/>
    <s v="F"/>
    <s v="B"/>
    <n v="501"/>
    <s v="SINGLE FAMILY DWELLING"/>
    <n v="400"/>
    <s v="STRONG-ARM (HANDS, FIST, FEET OR BODILY FORCE)"/>
    <s v="JA"/>
    <s v="Juv Arrest"/>
    <n v="624"/>
    <m/>
    <m/>
    <m/>
    <s v="3200    MOTOR                        AV"/>
    <m/>
    <n v="34.030999999999999"/>
    <n v="-118.411"/>
  </r>
  <r>
    <n v="201109089"/>
    <d v="2020-05-06T00:00:00"/>
    <x v="162"/>
    <n v="1200"/>
    <n v="11"/>
    <x v="7"/>
    <n v="1141"/>
    <n v="2"/>
    <n v="626"/>
    <x v="10"/>
    <s v="0400 0444 0913 1813 1821 2000"/>
    <n v="41"/>
    <s v="F"/>
    <s v="W"/>
    <n v="502"/>
    <s v="MULTI-UNIT DWELLING (APARTMENT, DUPLEX, ETC)"/>
    <n v="400"/>
    <s v="STRONG-ARM (HANDS, FIST, FEET OR BODILY FORCE)"/>
    <s v="AO"/>
    <s v="Adult Other"/>
    <n v="626"/>
    <m/>
    <m/>
    <m/>
    <s v="1700 N  NORMANDIE                    AV"/>
    <m/>
    <n v="34.101799999999997"/>
    <n v="-118.3005"/>
  </r>
  <r>
    <n v="201113558"/>
    <d v="2020-09-13T00:00:00"/>
    <x v="260"/>
    <n v="1420"/>
    <n v="11"/>
    <x v="7"/>
    <n v="1136"/>
    <n v="2"/>
    <n v="740"/>
    <x v="21"/>
    <n v="329"/>
    <n v="29"/>
    <s v="F"/>
    <s v="H"/>
    <n v="108"/>
    <s v="PARKING LOT"/>
    <m/>
    <m/>
    <s v="IC"/>
    <s v="Invest Cont"/>
    <n v="740"/>
    <m/>
    <m/>
    <m/>
    <s v="4200    EAGLE ROCK                   BL"/>
    <m/>
    <n v="34.1218"/>
    <n v="-118.2251"/>
  </r>
  <r>
    <n v="200218061"/>
    <d v="2020-12-01T00:00:00"/>
    <x v="289"/>
    <n v="1330"/>
    <n v="2"/>
    <x v="5"/>
    <n v="269"/>
    <n v="2"/>
    <n v="662"/>
    <x v="17"/>
    <n v="800"/>
    <n v="21"/>
    <s v="M"/>
    <s v="O"/>
    <n v="108"/>
    <s v="PARKING LOT"/>
    <m/>
    <m/>
    <s v="IC"/>
    <s v="Invest Cont"/>
    <n v="662"/>
    <m/>
    <m/>
    <m/>
    <s v="1000 W  8TH                          ST"/>
    <m/>
    <n v="34.052300000000002"/>
    <n v="-118.27200000000001"/>
  </r>
  <r>
    <n v="200906367"/>
    <d v="2020-02-23T00:00:00"/>
    <x v="105"/>
    <n v="815"/>
    <n v="9"/>
    <x v="3"/>
    <n v="906"/>
    <n v="1"/>
    <n v="310"/>
    <x v="5"/>
    <s v="0358 1420 1402 0344 2004"/>
    <n v="49"/>
    <s v="F"/>
    <s v="W"/>
    <n v="230"/>
    <s v="DAY CARE/ADULTS*"/>
    <m/>
    <m/>
    <s v="AA"/>
    <s v="Adult Arrest"/>
    <n v="310"/>
    <m/>
    <m/>
    <m/>
    <s v="7400    VAN NUYS                     BL"/>
    <m/>
    <n v="34.204799999999999"/>
    <n v="-118.44880000000001"/>
  </r>
  <r>
    <n v="200805396"/>
    <d v="2020-02-01T00:00:00"/>
    <x v="169"/>
    <n v="1100"/>
    <n v="8"/>
    <x v="12"/>
    <n v="835"/>
    <n v="1"/>
    <n v="341"/>
    <x v="12"/>
    <s v="0344 1822"/>
    <n v="51"/>
    <s v="F"/>
    <s v="O"/>
    <n v="719"/>
    <s v="MEDICAL/DENTAL OFFICES"/>
    <m/>
    <m/>
    <s v="IC"/>
    <s v="Invest Cont"/>
    <n v="341"/>
    <m/>
    <m/>
    <m/>
    <s v="10800    SANTA MONICA                 BL"/>
    <m/>
    <n v="34.050199999999997"/>
    <n v="-118.4344"/>
  </r>
  <r>
    <n v="200706083"/>
    <d v="2020-02-12T00:00:00"/>
    <x v="99"/>
    <n v="700"/>
    <n v="7"/>
    <x v="0"/>
    <n v="737"/>
    <n v="1"/>
    <n v="310"/>
    <x v="5"/>
    <s v="0344 1606 1402"/>
    <n v="38"/>
    <s v="F"/>
    <s v="W"/>
    <n v="502"/>
    <s v="MULTI-UNIT DWELLING (APARTMENT, DUPLEX, ETC)"/>
    <m/>
    <m/>
    <s v="AA"/>
    <s v="Adult Arrest"/>
    <n v="310"/>
    <n v="998"/>
    <m/>
    <m/>
    <s v="5100    WILSHIRE                     BL"/>
    <m/>
    <n v="34.062199999999997"/>
    <n v="-118.34180000000001"/>
  </r>
  <r>
    <n v="200410016"/>
    <d v="2020-06-20T00:00:00"/>
    <x v="50"/>
    <n v="1100"/>
    <n v="4"/>
    <x v="4"/>
    <n v="491"/>
    <n v="1"/>
    <n v="330"/>
    <x v="1"/>
    <s v="0344 1302"/>
    <n v="33"/>
    <s v="F"/>
    <s v="H"/>
    <n v="108"/>
    <s v="PARKING LOT"/>
    <m/>
    <m/>
    <s v="IC"/>
    <s v="Invest Cont"/>
    <n v="330"/>
    <m/>
    <m/>
    <m/>
    <s v="2600 E  OLYMPIC                      BL"/>
    <m/>
    <n v="34.025300000000001"/>
    <n v="-118.22239999999999"/>
  </r>
  <r>
    <n v="200321266"/>
    <d v="2020-12-04T00:00:00"/>
    <x v="9"/>
    <n v="2200"/>
    <n v="3"/>
    <x v="2"/>
    <n v="327"/>
    <n v="2"/>
    <n v="745"/>
    <x v="9"/>
    <s v="1822 0329"/>
    <n v="19"/>
    <s v="X"/>
    <s v="X"/>
    <n v="502"/>
    <s v="MULTI-UNIT DWELLING (APARTMENT, DUPLEX, ETC)"/>
    <m/>
    <m/>
    <s v="IC"/>
    <s v="Invest Cont"/>
    <n v="745"/>
    <m/>
    <m/>
    <m/>
    <s v="1200 W  ADAMS                        BL"/>
    <m/>
    <n v="34.032800000000002"/>
    <n v="-118.2865"/>
  </r>
  <r>
    <n v="201109300"/>
    <d v="2020-05-13T00:00:00"/>
    <x v="25"/>
    <n v="1320"/>
    <n v="11"/>
    <x v="7"/>
    <n v="1172"/>
    <n v="1"/>
    <n v="440"/>
    <x v="20"/>
    <n v="344"/>
    <n v="42"/>
    <s v="F"/>
    <s v="W"/>
    <n v="501"/>
    <s v="SINGLE FAMILY DWELLING"/>
    <m/>
    <m/>
    <s v="IC"/>
    <s v="Invest Cont"/>
    <n v="440"/>
    <m/>
    <m/>
    <m/>
    <s v="2200 W  SELIG                        DR"/>
    <m/>
    <n v="34.089199999999998"/>
    <n v="-118.2595"/>
  </r>
  <r>
    <n v="200304228"/>
    <d v="2020-01-05T00:00:00"/>
    <x v="81"/>
    <n v="1500"/>
    <n v="3"/>
    <x v="2"/>
    <n v="333"/>
    <n v="1"/>
    <n v="510"/>
    <x v="0"/>
    <m/>
    <n v="0"/>
    <m/>
    <m/>
    <n v="101"/>
    <s v="STREET"/>
    <m/>
    <m/>
    <s v="AA"/>
    <s v="Adult Arrest"/>
    <n v="510"/>
    <m/>
    <m/>
    <m/>
    <s v="3400    SOMERSET                     DR"/>
    <m/>
    <n v="34.025599999999997"/>
    <n v="-118.3374"/>
  </r>
  <r>
    <n v="200109196"/>
    <d v="2020-03-15T00:00:00"/>
    <x v="342"/>
    <n v="1100"/>
    <n v="1"/>
    <x v="1"/>
    <n v="166"/>
    <n v="2"/>
    <n v="901"/>
    <x v="19"/>
    <n v="2004"/>
    <n v="32"/>
    <s v="F"/>
    <s v="B"/>
    <n v="501"/>
    <s v="SINGLE FAMILY DWELLING"/>
    <m/>
    <m/>
    <s v="AA"/>
    <s v="Adult Arrest"/>
    <n v="901"/>
    <m/>
    <m/>
    <m/>
    <s v="600 S  SAN PEDRO                    ST"/>
    <m/>
    <n v="34.042099999999998"/>
    <n v="-118.2469"/>
  </r>
  <r>
    <n v="200707922"/>
    <d v="2020-04-01T00:00:00"/>
    <x v="332"/>
    <n v="1200"/>
    <n v="7"/>
    <x v="0"/>
    <n v="765"/>
    <n v="2"/>
    <n v="845"/>
    <x v="31"/>
    <n v="1501"/>
    <n v="0"/>
    <s v="M"/>
    <s v="W"/>
    <n v="726"/>
    <s v="POLICE FACILITY"/>
    <m/>
    <m/>
    <s v="IC"/>
    <s v="Invest Cont"/>
    <n v="845"/>
    <m/>
    <m/>
    <m/>
    <s v="4800    VENICE                       BL"/>
    <m/>
    <n v="34.046599999999998"/>
    <n v="-118.34139999999999"/>
  </r>
  <r>
    <n v="200505997"/>
    <d v="2020-02-17T00:00:00"/>
    <x v="46"/>
    <n v="1730"/>
    <n v="5"/>
    <x v="10"/>
    <n v="566"/>
    <n v="1"/>
    <n v="230"/>
    <x v="13"/>
    <s v="0361 0913 0603 0416"/>
    <n v="34"/>
    <s v="M"/>
    <s v="H"/>
    <n v="502"/>
    <s v="MULTI-UNIT DWELLING (APARTMENT, DUPLEX, ETC)"/>
    <n v="400"/>
    <s v="STRONG-ARM (HANDS, FIST, FEET OR BODILY FORCE)"/>
    <s v="IC"/>
    <s v="Invest Cont"/>
    <n v="230"/>
    <m/>
    <m/>
    <m/>
    <s v="400 W  12TH                         ST"/>
    <m/>
    <n v="33.7333"/>
    <n v="-118.28570000000001"/>
  </r>
  <r>
    <n v="201114472"/>
    <d v="2020-10-09T00:00:00"/>
    <x v="170"/>
    <n v="1100"/>
    <n v="11"/>
    <x v="7"/>
    <n v="1162"/>
    <n v="2"/>
    <n v="668"/>
    <x v="27"/>
    <n v="1501"/>
    <n v="0"/>
    <s v="X"/>
    <s v="X"/>
    <n v="203"/>
    <s v="OTHER BUSINESS"/>
    <m/>
    <m/>
    <s v="IC"/>
    <s v="Invest Cont"/>
    <n v="668"/>
    <m/>
    <m/>
    <m/>
    <s v="4500 W  HOLLYWOOD                    BL"/>
    <m/>
    <n v="34.098399999999998"/>
    <n v="-118.28740000000001"/>
  </r>
  <r>
    <n v="200511697"/>
    <d v="2020-07-11T00:00:00"/>
    <x v="150"/>
    <n v="900"/>
    <n v="5"/>
    <x v="10"/>
    <n v="514"/>
    <n v="1"/>
    <n v="310"/>
    <x v="5"/>
    <s v="0352 0329 0344"/>
    <n v="58"/>
    <s v="M"/>
    <s v="H"/>
    <n v="221"/>
    <s v="PUBLIC STORAGE"/>
    <m/>
    <m/>
    <s v="IC"/>
    <s v="Invest Cont"/>
    <n v="310"/>
    <m/>
    <m/>
    <m/>
    <s v="1200 W  PACIFIC COAST                HY"/>
    <m/>
    <n v="33.790399999999998"/>
    <n v="-118.27800000000001"/>
  </r>
  <r>
    <n v="200113932"/>
    <d v="2020-06-25T00:00:00"/>
    <x v="10"/>
    <n v="1645"/>
    <n v="1"/>
    <x v="1"/>
    <n v="129"/>
    <n v="2"/>
    <n v="626"/>
    <x v="10"/>
    <s v="0913 2000 1813 0416 2004 1218"/>
    <n v="38"/>
    <s v="F"/>
    <s v="B"/>
    <n v="110"/>
    <s v="FREEWAY"/>
    <n v="400"/>
    <s v="STRONG-ARM (HANDS, FIST, FEET OR BODILY FORCE)"/>
    <s v="AO"/>
    <s v="Adult Other"/>
    <n v="626"/>
    <m/>
    <m/>
    <m/>
    <s v="CENTER                       ST"/>
    <s v="COMMERCIAL                   ST"/>
    <n v="34.052700000000002"/>
    <n v="-118.23139999999999"/>
  </r>
  <r>
    <n v="200712717"/>
    <d v="2020-08-13T00:00:00"/>
    <x v="217"/>
    <n v="935"/>
    <n v="7"/>
    <x v="0"/>
    <n v="723"/>
    <n v="1"/>
    <n v="440"/>
    <x v="20"/>
    <s v="1822 0344 0325 1402"/>
    <n v="28"/>
    <s v="M"/>
    <s v="H"/>
    <n v="406"/>
    <s v="OTHER STORE"/>
    <m/>
    <m/>
    <s v="IC"/>
    <s v="Invest Cont"/>
    <n v="440"/>
    <n v="998"/>
    <m/>
    <m/>
    <s v="100 N  FAIRFAX                      AV"/>
    <m/>
    <n v="34.072800000000001"/>
    <n v="-118.3656"/>
  </r>
  <r>
    <n v="200314007"/>
    <d v="2020-07-11T00:00:00"/>
    <x v="247"/>
    <n v="1430"/>
    <n v="3"/>
    <x v="2"/>
    <n v="378"/>
    <n v="1"/>
    <n v="510"/>
    <x v="0"/>
    <m/>
    <n v="0"/>
    <m/>
    <m/>
    <n v="101"/>
    <s v="STREET"/>
    <m/>
    <m/>
    <s v="IC"/>
    <s v="Invest Cont"/>
    <n v="510"/>
    <m/>
    <m/>
    <m/>
    <s v="VERMONT"/>
    <s v="MARTIN LUTHER KING JR        BL"/>
    <n v="34.010899999999999"/>
    <n v="-118.2915"/>
  </r>
  <r>
    <n v="200605761"/>
    <d v="2020-02-07T00:00:00"/>
    <x v="15"/>
    <n v="120"/>
    <n v="6"/>
    <x v="9"/>
    <n v="668"/>
    <n v="1"/>
    <n v="230"/>
    <x v="13"/>
    <s v="0400 0416 0913"/>
    <n v="52"/>
    <s v="M"/>
    <s v="H"/>
    <n v="502"/>
    <s v="MULTI-UNIT DWELLING (APARTMENT, DUPLEX, ETC)"/>
    <n v="400"/>
    <s v="STRONG-ARM (HANDS, FIST, FEET OR BODILY FORCE)"/>
    <s v="AA"/>
    <s v="Adult Arrest"/>
    <n v="230"/>
    <m/>
    <m/>
    <m/>
    <s v="5700    LA MIRADA                    AV"/>
    <m/>
    <n v="34.093800000000002"/>
    <n v="-118.31359999999999"/>
  </r>
  <r>
    <n v="200509950"/>
    <d v="2020-05-26T00:00:00"/>
    <x v="88"/>
    <n v="1500"/>
    <n v="5"/>
    <x v="10"/>
    <n v="585"/>
    <n v="1"/>
    <n v="420"/>
    <x v="33"/>
    <s v="0344 0385 1300"/>
    <n v="55"/>
    <s v="M"/>
    <s v="H"/>
    <n v="101"/>
    <s v="STREET"/>
    <m/>
    <m/>
    <s v="IC"/>
    <s v="Invest Cont"/>
    <n v="420"/>
    <m/>
    <m/>
    <m/>
    <s v="800 W  18TH                         ST"/>
    <m/>
    <n v="33.724299999999999"/>
    <n v="-118.2963"/>
  </r>
  <r>
    <n v="200119417"/>
    <d v="2020-10-12T00:00:00"/>
    <x v="155"/>
    <n v="2128"/>
    <n v="1"/>
    <x v="1"/>
    <n v="182"/>
    <n v="1"/>
    <n v="231"/>
    <x v="51"/>
    <s v="1212 0917 0447 0416 1822"/>
    <n v="0"/>
    <s v="X"/>
    <s v="X"/>
    <n v="101"/>
    <s v="STREET"/>
    <n v="212"/>
    <s v="BOTTLE"/>
    <s v="IC"/>
    <s v="Invest Cont"/>
    <n v="231"/>
    <m/>
    <m/>
    <m/>
    <s v="FIGUEROA                     ST"/>
    <s v="S  OLYMPIC                      BL"/>
    <n v="34.045299999999997"/>
    <n v="-118.2637"/>
  </r>
  <r>
    <n v="200106016"/>
    <d v="2020-01-30T00:00:00"/>
    <x v="94"/>
    <n v="200"/>
    <n v="1"/>
    <x v="1"/>
    <n v="161"/>
    <n v="1"/>
    <n v="330"/>
    <x v="1"/>
    <s v="1307 0329 1822 1609 0344"/>
    <n v="27"/>
    <s v="M"/>
    <s v="B"/>
    <n v="108"/>
    <s v="PARKING LOT"/>
    <m/>
    <m/>
    <s v="IC"/>
    <s v="Invest Cont"/>
    <n v="330"/>
    <m/>
    <m/>
    <m/>
    <s v="JAMES M WOOD"/>
    <s v="FRANCISCO"/>
    <n v="34.046999999999997"/>
    <n v="-118.2647"/>
  </r>
  <r>
    <n v="201013694"/>
    <d v="2020-10-03T00:00:00"/>
    <x v="163"/>
    <n v="1700"/>
    <n v="10"/>
    <x v="11"/>
    <n v="1027"/>
    <n v="1"/>
    <n v="341"/>
    <x v="12"/>
    <s v="1822 1236 0344 1420 0379"/>
    <n v="55"/>
    <s v="M"/>
    <s v="H"/>
    <n v="502"/>
    <s v="MULTI-UNIT DWELLING (APARTMENT, DUPLEX, ETC)"/>
    <m/>
    <m/>
    <s v="IC"/>
    <s v="Invest Cont"/>
    <n v="341"/>
    <m/>
    <m/>
    <m/>
    <s v="17600    SHERMAN                      WY"/>
    <m/>
    <n v="34.201099999999997"/>
    <n v="-118.5159"/>
  </r>
  <r>
    <n v="200505885"/>
    <d v="2020-02-14T00:00:00"/>
    <x v="206"/>
    <n v="1400"/>
    <n v="5"/>
    <x v="10"/>
    <n v="513"/>
    <n v="1"/>
    <n v="330"/>
    <x v="1"/>
    <s v="1300 0344 1607"/>
    <n v="46"/>
    <s v="M"/>
    <s v="H"/>
    <n v="108"/>
    <s v="PARKING LOT"/>
    <m/>
    <m/>
    <s v="IC"/>
    <s v="Invest Cont"/>
    <n v="330"/>
    <m/>
    <m/>
    <m/>
    <s v="25900 S  NORMANDIE                    AV"/>
    <m/>
    <n v="33.787599999999998"/>
    <n v="-118.2975"/>
  </r>
  <r>
    <n v="200816581"/>
    <d v="2020-11-18T00:00:00"/>
    <x v="363"/>
    <n v="1940"/>
    <n v="8"/>
    <x v="12"/>
    <n v="842"/>
    <n v="2"/>
    <n v="745"/>
    <x v="9"/>
    <n v="329"/>
    <n v="38"/>
    <s v="M"/>
    <s v="W"/>
    <n v="108"/>
    <s v="PARKING LOT"/>
    <m/>
    <m/>
    <s v="IC"/>
    <s v="Invest Cont"/>
    <n v="745"/>
    <m/>
    <m/>
    <m/>
    <s v="1300 S  BARRINGTON                   AV"/>
    <m/>
    <n v="34.046999999999997"/>
    <n v="-118.4588"/>
  </r>
  <r>
    <n v="200405476"/>
    <d v="2020-02-07T00:00:00"/>
    <x v="15"/>
    <n v="30"/>
    <n v="4"/>
    <x v="4"/>
    <n v="422"/>
    <n v="1"/>
    <n v="510"/>
    <x v="0"/>
    <m/>
    <n v="0"/>
    <m/>
    <m/>
    <n v="101"/>
    <s v="STREET"/>
    <m/>
    <m/>
    <s v="AA"/>
    <s v="Adult Arrest"/>
    <n v="510"/>
    <m/>
    <m/>
    <m/>
    <s v="2300    WORKMAN                      ST"/>
    <m/>
    <n v="34.071899999999999"/>
    <n v="-118.21429999999999"/>
  </r>
  <r>
    <n v="200813694"/>
    <d v="2020-09-04T00:00:00"/>
    <x v="154"/>
    <n v="1400"/>
    <n v="8"/>
    <x v="12"/>
    <n v="855"/>
    <n v="1"/>
    <n v="210"/>
    <x v="11"/>
    <s v="1402 1202 0344 0432 0443 1822"/>
    <n v="71"/>
    <s v="M"/>
    <s v="W"/>
    <n v="301"/>
    <s v="GAS STATION"/>
    <n v="113"/>
    <s v="SIMULATED GUN"/>
    <s v="IC"/>
    <s v="Invest Cont"/>
    <n v="210"/>
    <n v="998"/>
    <m/>
    <m/>
    <s v="10800    SANTA MONICA                 BL"/>
    <m/>
    <n v="34.049199999999999"/>
    <n v="-118.43940000000001"/>
  </r>
  <r>
    <n v="200317963"/>
    <d v="2020-09-28T00:00:00"/>
    <x v="294"/>
    <n v="145"/>
    <n v="3"/>
    <x v="2"/>
    <n v="396"/>
    <n v="2"/>
    <n v="624"/>
    <x v="15"/>
    <s v="0416 1810"/>
    <n v="29"/>
    <s v="M"/>
    <s v="H"/>
    <n v="502"/>
    <s v="MULTI-UNIT DWELLING (APARTMENT, DUPLEX, ETC)"/>
    <n v="400"/>
    <s v="STRONG-ARM (HANDS, FIST, FEET OR BODILY FORCE)"/>
    <s v="AO"/>
    <s v="Adult Other"/>
    <n v="624"/>
    <m/>
    <m/>
    <m/>
    <s v="4200 S  HOOVER                       ST"/>
    <m/>
    <n v="34.007300000000001"/>
    <n v="-118.2894"/>
  </r>
  <r>
    <n v="200219114"/>
    <d v="2020-12-29T00:00:00"/>
    <x v="362"/>
    <n v="1340"/>
    <n v="2"/>
    <x v="5"/>
    <n v="246"/>
    <n v="1"/>
    <n v="442"/>
    <x v="16"/>
    <s v="0910 1202 1252 0344 1822"/>
    <n v="65"/>
    <s v="F"/>
    <s v="H"/>
    <n v="904"/>
    <s v="MTA - RED LINE - WESTLAKE/MACARTHUR PARK"/>
    <m/>
    <m/>
    <s v="IC"/>
    <s v="Invest Cont"/>
    <n v="442"/>
    <m/>
    <m/>
    <m/>
    <s v="600 S  ALVARADO                     ST"/>
    <m/>
    <n v="34.0593"/>
    <n v="-118.27500000000001"/>
  </r>
  <r>
    <n v="201204249"/>
    <d v="2020-01-04T00:00:00"/>
    <x v="81"/>
    <n v="1105"/>
    <n v="12"/>
    <x v="8"/>
    <n v="1231"/>
    <n v="1"/>
    <n v="440"/>
    <x v="20"/>
    <s v="0400 0416 0448 0429 1814 2000 0913"/>
    <n v="24"/>
    <s v="F"/>
    <s v="H"/>
    <n v="501"/>
    <s v="SINGLE FAMILY DWELLING"/>
    <n v="400"/>
    <s v="STRONG-ARM (HANDS, FIST, FEET OR BODILY FORCE)"/>
    <s v="AA"/>
    <s v="Adult Arrest"/>
    <n v="440"/>
    <n v="626"/>
    <m/>
    <m/>
    <s v="4100 W  59TH                         ST"/>
    <m/>
    <n v="33.987099999999998"/>
    <n v="-118.3475"/>
  </r>
  <r>
    <n v="201011112"/>
    <d v="2020-07-18T00:00:00"/>
    <x v="353"/>
    <n v="1930"/>
    <n v="10"/>
    <x v="11"/>
    <n v="1039"/>
    <n v="1"/>
    <n v="510"/>
    <x v="0"/>
    <m/>
    <n v="0"/>
    <m/>
    <m/>
    <n v="101"/>
    <s v="STREET"/>
    <m/>
    <m/>
    <s v="IC"/>
    <s v="Invest Cont"/>
    <n v="510"/>
    <m/>
    <m/>
    <m/>
    <s v="6600 N  HASKELL                      AV"/>
    <m/>
    <n v="34.1905"/>
    <n v="-118.47490000000001"/>
  </r>
  <r>
    <n v="201014712"/>
    <d v="2020-11-04T00:00:00"/>
    <x v="312"/>
    <n v="2300"/>
    <n v="10"/>
    <x v="11"/>
    <n v="1039"/>
    <n v="1"/>
    <n v="510"/>
    <x v="0"/>
    <m/>
    <n v="0"/>
    <m/>
    <m/>
    <n v="101"/>
    <s v="STREET"/>
    <m/>
    <m/>
    <s v="AA"/>
    <s v="Adult Arrest"/>
    <n v="510"/>
    <m/>
    <m/>
    <m/>
    <s v="6400    WHITMAN                      AV"/>
    <m/>
    <n v="34.186599999999999"/>
    <n v="-118.4765"/>
  </r>
  <r>
    <n v="200305081"/>
    <d v="2020-01-19T00:00:00"/>
    <x v="230"/>
    <n v="1330"/>
    <n v="3"/>
    <x v="2"/>
    <n v="393"/>
    <n v="1"/>
    <n v="350"/>
    <x v="60"/>
    <s v="0344 0216 0346 1822"/>
    <n v="43"/>
    <s v="F"/>
    <s v="B"/>
    <n v="109"/>
    <s v="PARK/PLAYGROUND"/>
    <n v="400"/>
    <s v="STRONG-ARM (HANDS, FIST, FEET OR BODILY FORCE)"/>
    <s v="IC"/>
    <s v="Invest Cont"/>
    <n v="350"/>
    <m/>
    <m/>
    <m/>
    <s v="4300    LEIMERT                      BL"/>
    <m/>
    <n v="34.006"/>
    <n v="-118.32899999999999"/>
  </r>
  <r>
    <n v="200413907"/>
    <d v="2020-10-16T00:00:00"/>
    <x v="349"/>
    <n v="1700"/>
    <n v="4"/>
    <x v="4"/>
    <n v="417"/>
    <n v="2"/>
    <n v="745"/>
    <x v="9"/>
    <s v="0329 1300 1202"/>
    <n v="94"/>
    <s v="F"/>
    <s v="H"/>
    <n v="101"/>
    <s v="STREET"/>
    <m/>
    <m/>
    <s v="IC"/>
    <s v="Invest Cont"/>
    <n v="745"/>
    <m/>
    <m/>
    <m/>
    <s v="4100    CANTO                        DR"/>
    <m/>
    <n v="34.0779"/>
    <n v="-118.1944"/>
  </r>
  <r>
    <n v="201116177"/>
    <d v="2020-11-30T00:00:00"/>
    <x v="363"/>
    <n v="1000"/>
    <n v="11"/>
    <x v="7"/>
    <n v="1143"/>
    <n v="1"/>
    <n v="420"/>
    <x v="33"/>
    <m/>
    <n v="0"/>
    <m/>
    <m/>
    <n v="104"/>
    <s v="DRIVEWAY"/>
    <m/>
    <m/>
    <s v="IC"/>
    <s v="Invest Cont"/>
    <n v="420"/>
    <m/>
    <m/>
    <m/>
    <s v="4300    PROSPECT                     AV"/>
    <m/>
    <n v="34.1053"/>
    <n v="-118.27849999999999"/>
  </r>
  <r>
    <n v="200605443"/>
    <d v="2020-01-31T00:00:00"/>
    <x v="169"/>
    <n v="100"/>
    <n v="6"/>
    <x v="9"/>
    <n v="668"/>
    <n v="1"/>
    <n v="440"/>
    <x v="20"/>
    <s v="0344 0377"/>
    <n v="36"/>
    <s v="F"/>
    <s v="H"/>
    <n v="203"/>
    <s v="OTHER BUSINESS"/>
    <m/>
    <m/>
    <s v="IC"/>
    <s v="Invest Cont"/>
    <n v="440"/>
    <m/>
    <m/>
    <m/>
    <s v="1100 N  WESTERN                      AV"/>
    <m/>
    <n v="34.0944"/>
    <n v="-118.3125"/>
  </r>
  <r>
    <n v="200407776"/>
    <d v="2020-04-13T00:00:00"/>
    <x v="292"/>
    <n v="245"/>
    <n v="4"/>
    <x v="4"/>
    <n v="497"/>
    <n v="1"/>
    <n v="310"/>
    <x v="5"/>
    <s v="1607 0344"/>
    <n v="0"/>
    <s v="X"/>
    <s v="X"/>
    <n v="203"/>
    <s v="OTHER BUSINESS"/>
    <m/>
    <m/>
    <s v="IC"/>
    <s v="Invest Cont"/>
    <n v="310"/>
    <m/>
    <m/>
    <m/>
    <s v="2800 E  11TH                         ST"/>
    <m/>
    <n v="34.022599999999997"/>
    <n v="-118.2182"/>
  </r>
  <r>
    <n v="200609012"/>
    <d v="2020-04-13T00:00:00"/>
    <x v="290"/>
    <n v="2000"/>
    <n v="6"/>
    <x v="9"/>
    <n v="657"/>
    <n v="2"/>
    <n v="740"/>
    <x v="21"/>
    <s v="0329 1300 1822 1609"/>
    <n v="28"/>
    <s v="F"/>
    <s v="O"/>
    <n v="122"/>
    <s v="VEHICLE, PASSENGER/TRUCK"/>
    <m/>
    <m/>
    <s v="IC"/>
    <s v="Invest Cont"/>
    <n v="740"/>
    <m/>
    <m/>
    <m/>
    <s v="SANTA MONICA"/>
    <s v="WILTON"/>
    <n v="34.090800000000002"/>
    <n v="-118.31359999999999"/>
  </r>
  <r>
    <n v="200120117"/>
    <d v="2020-10-28T00:00:00"/>
    <x v="147"/>
    <n v="100"/>
    <n v="1"/>
    <x v="1"/>
    <n v="182"/>
    <n v="1"/>
    <n v="231"/>
    <x v="51"/>
    <s v="1309 1212 1822"/>
    <n v="0"/>
    <s v="X"/>
    <s v="X"/>
    <n v="101"/>
    <s v="STREET"/>
    <n v="307"/>
    <s v="VEHICLE"/>
    <s v="AO"/>
    <s v="Adult Other"/>
    <n v="231"/>
    <m/>
    <m/>
    <m/>
    <s v="OLIVE"/>
    <s v="OLYMPIC"/>
    <n v="34.042299999999997"/>
    <n v="-118.2595"/>
  </r>
  <r>
    <n v="200409504"/>
    <d v="2020-06-05T00:00:00"/>
    <x v="70"/>
    <n v="2300"/>
    <n v="4"/>
    <x v="4"/>
    <n v="448"/>
    <n v="1"/>
    <n v="210"/>
    <x v="11"/>
    <s v="1202 0416 0344 1822 1218"/>
    <n v="69"/>
    <s v="M"/>
    <s v="W"/>
    <n v="101"/>
    <s v="STREET"/>
    <n v="400"/>
    <s v="STRONG-ARM (HANDS, FIST, FEET OR BODILY FORCE)"/>
    <s v="IC"/>
    <s v="Invest Cont"/>
    <n v="210"/>
    <m/>
    <m/>
    <m/>
    <s v="2500    MEDFORD                      ST"/>
    <m/>
    <n v="34.063200000000002"/>
    <n v="-118.1961"/>
  </r>
  <r>
    <n v="200607359"/>
    <d v="2020-03-04T00:00:00"/>
    <x v="216"/>
    <n v="1530"/>
    <n v="6"/>
    <x v="9"/>
    <n v="642"/>
    <n v="1"/>
    <n v="341"/>
    <x v="12"/>
    <n v="344"/>
    <n v="24"/>
    <s v="M"/>
    <s v="O"/>
    <n v="203"/>
    <s v="OTHER BUSINESS"/>
    <m/>
    <m/>
    <s v="IC"/>
    <s v="Invest Cont"/>
    <n v="341"/>
    <m/>
    <m/>
    <m/>
    <s v="7600 W  SUNSET                       BL"/>
    <m/>
    <n v="34.098100000000002"/>
    <n v="-118.355"/>
  </r>
  <r>
    <n v="200609577"/>
    <d v="2020-04-27T00:00:00"/>
    <x v="3"/>
    <n v="800"/>
    <n v="6"/>
    <x v="9"/>
    <n v="637"/>
    <n v="1"/>
    <n v="310"/>
    <x v="5"/>
    <s v="0358 0344 1822"/>
    <n v="55"/>
    <s v="M"/>
    <s v="W"/>
    <n v="221"/>
    <s v="PUBLIC STORAGE"/>
    <m/>
    <m/>
    <s v="IC"/>
    <s v="Invest Cont"/>
    <n v="310"/>
    <m/>
    <m/>
    <m/>
    <s v="1800    VINE                         ST"/>
    <m/>
    <n v="34.1038"/>
    <n v="-118.3267"/>
  </r>
  <r>
    <n v="200915479"/>
    <d v="2020-10-04T00:00:00"/>
    <x v="263"/>
    <n v="1700"/>
    <n v="9"/>
    <x v="3"/>
    <n v="914"/>
    <n v="1"/>
    <n v="331"/>
    <x v="23"/>
    <s v="0344 1606"/>
    <n v="20"/>
    <s v="F"/>
    <s v="H"/>
    <n v="101"/>
    <s v="STREET"/>
    <m/>
    <m/>
    <s v="IC"/>
    <s v="Invest Cont"/>
    <n v="331"/>
    <m/>
    <m/>
    <m/>
    <s v="6900 N  SEPULVEDA                    BL"/>
    <m/>
    <n v="34.195700000000002"/>
    <n v="-118.4662"/>
  </r>
  <r>
    <n v="200209638"/>
    <d v="2020-04-30T00:00:00"/>
    <x v="232"/>
    <n v="740"/>
    <n v="2"/>
    <x v="5"/>
    <n v="217"/>
    <n v="2"/>
    <n v="626"/>
    <x v="10"/>
    <s v="0913 2000 1814 0416 0446 0359"/>
    <n v="42"/>
    <s v="M"/>
    <s v="B"/>
    <n v="109"/>
    <s v="PARK/PLAYGROUND"/>
    <n v="400"/>
    <s v="STRONG-ARM (HANDS, FIST, FEET OR BODILY FORCE)"/>
    <s v="AA"/>
    <s v="Adult Arrest"/>
    <n v="626"/>
    <m/>
    <m/>
    <m/>
    <s v="BELLEVUE"/>
    <s v="GLENDALE"/>
    <n v="34.072699999999998"/>
    <n v="-118.2637"/>
  </r>
  <r>
    <n v="201115740"/>
    <d v="2020-11-14T00:00:00"/>
    <x v="351"/>
    <n v="300"/>
    <n v="11"/>
    <x v="7"/>
    <n v="1181"/>
    <n v="2"/>
    <n v="626"/>
    <x v="10"/>
    <s v="2000 0400 0448 0416 1814"/>
    <n v="25"/>
    <s v="M"/>
    <s v="H"/>
    <n v="502"/>
    <s v="MULTI-UNIT DWELLING (APARTMENT, DUPLEX, ETC)"/>
    <n v="400"/>
    <s v="STRONG-ARM (HANDS, FIST, FEET OR BODILY FORCE)"/>
    <s v="AA"/>
    <s v="Adult Arrest"/>
    <n v="626"/>
    <m/>
    <m/>
    <m/>
    <s v="2800    RESERVOIR                    ST"/>
    <m/>
    <n v="34.0824"/>
    <n v="-118.2704"/>
  </r>
  <r>
    <n v="200111264"/>
    <d v="2020-05-03T00:00:00"/>
    <x v="274"/>
    <n v="1900"/>
    <n v="1"/>
    <x v="1"/>
    <n v="158"/>
    <n v="1"/>
    <n v="330"/>
    <x v="1"/>
    <s v="1822 1300 1606 0344"/>
    <n v="35"/>
    <s v="M"/>
    <s v="B"/>
    <n v="101"/>
    <s v="STREET"/>
    <m/>
    <m/>
    <s v="IC"/>
    <s v="Invest Cont"/>
    <n v="330"/>
    <m/>
    <m/>
    <m/>
    <s v="600    STANFORD                     AV"/>
    <m/>
    <n v="34.040799999999997"/>
    <n v="-118.2428"/>
  </r>
  <r>
    <n v="200105496"/>
    <d v="2020-01-22T00:00:00"/>
    <x v="327"/>
    <n v="1950"/>
    <n v="1"/>
    <x v="1"/>
    <n v="152"/>
    <n v="1"/>
    <n v="210"/>
    <x v="11"/>
    <s v="0416 0429 2004 1822 0444 0344"/>
    <n v="23"/>
    <s v="F"/>
    <s v="W"/>
    <n v="102"/>
    <s v="SIDEWALK"/>
    <n v="400"/>
    <s v="STRONG-ARM (HANDS, FIST, FEET OR BODILY FORCE)"/>
    <s v="IC"/>
    <s v="Invest Cont"/>
    <n v="210"/>
    <m/>
    <m/>
    <m/>
    <s v="600 S  GRAND                        AV"/>
    <m/>
    <n v="34.0488"/>
    <n v="-118.25530000000001"/>
  </r>
  <r>
    <n v="200306805"/>
    <d v="2020-02-16T00:00:00"/>
    <x v="58"/>
    <n v="1402"/>
    <n v="3"/>
    <x v="2"/>
    <n v="316"/>
    <n v="1"/>
    <n v="230"/>
    <x v="13"/>
    <s v="0913 0400 2034 1309 0202"/>
    <n v="55"/>
    <s v="F"/>
    <s v="B"/>
    <n v="301"/>
    <s v="GAS STATION"/>
    <n v="400"/>
    <s v="STRONG-ARM (HANDS, FIST, FEET OR BODILY FORCE)"/>
    <s v="IC"/>
    <s v="Invest Cont"/>
    <n v="230"/>
    <m/>
    <m/>
    <m/>
    <s v="ADAMS"/>
    <s v="NORMANDIE"/>
    <n v="34.032699999999998"/>
    <n v="-118.3002"/>
  </r>
  <r>
    <n v="200409199"/>
    <d v="2020-05-24T00:00:00"/>
    <x v="189"/>
    <n v="1230"/>
    <n v="4"/>
    <x v="4"/>
    <n v="453"/>
    <n v="1"/>
    <n v="330"/>
    <x v="1"/>
    <s v="1300 1302"/>
    <n v="49"/>
    <s v="M"/>
    <s v="H"/>
    <n v="203"/>
    <s v="OTHER BUSINESS"/>
    <m/>
    <m/>
    <s v="IC"/>
    <s v="Invest Cont"/>
    <n v="330"/>
    <m/>
    <m/>
    <m/>
    <s v="1200 E  CESAR E CHAVEZ               AV"/>
    <m/>
    <n v="34.053100000000001"/>
    <n v="-118.2227"/>
  </r>
  <r>
    <n v="200413795"/>
    <d v="2020-10-14T00:00:00"/>
    <x v="106"/>
    <n v="1830"/>
    <n v="4"/>
    <x v="4"/>
    <n v="413"/>
    <n v="1"/>
    <n v="510"/>
    <x v="0"/>
    <m/>
    <n v="0"/>
    <m/>
    <m/>
    <n v="101"/>
    <s v="STREET"/>
    <m/>
    <m/>
    <s v="IC"/>
    <s v="Invest Cont"/>
    <n v="510"/>
    <m/>
    <m/>
    <m/>
    <s v="100 E  AVENUE 32"/>
    <m/>
    <n v="34.082000000000001"/>
    <n v="-118.214"/>
  </r>
  <r>
    <n v="200809816"/>
    <d v="2020-05-23T00:00:00"/>
    <x v="293"/>
    <n v="403"/>
    <n v="8"/>
    <x v="12"/>
    <n v="826"/>
    <n v="1"/>
    <n v="310"/>
    <x v="5"/>
    <s v="0394 1607 0344 0216"/>
    <n v="0"/>
    <s v="X"/>
    <s v="X"/>
    <n v="710"/>
    <s v="OTHER PREMISE"/>
    <m/>
    <m/>
    <s v="IC"/>
    <s v="Invest Cont"/>
    <n v="310"/>
    <m/>
    <m/>
    <m/>
    <s v="12100 W  SAN VICENTE                  BL"/>
    <m/>
    <n v="34.051900000000003"/>
    <n v="-118.4752"/>
  </r>
  <r>
    <n v="200912146"/>
    <d v="2020-07-09T00:00:00"/>
    <x v="11"/>
    <n v="1100"/>
    <n v="9"/>
    <x v="3"/>
    <n v="969"/>
    <n v="1"/>
    <n v="420"/>
    <x v="33"/>
    <m/>
    <n v="0"/>
    <m/>
    <m/>
    <n v="101"/>
    <s v="STREET"/>
    <m/>
    <m/>
    <s v="IC"/>
    <s v="Invest Cont"/>
    <n v="420"/>
    <m/>
    <m/>
    <m/>
    <s v="5000    COLDWATER CANYON             AV"/>
    <m/>
    <n v="34.161299999999997"/>
    <n v="-118.41379999999999"/>
  </r>
  <r>
    <n v="200606329"/>
    <d v="2020-02-17T00:00:00"/>
    <x v="206"/>
    <n v="1"/>
    <n v="6"/>
    <x v="9"/>
    <n v="645"/>
    <n v="1"/>
    <n v="341"/>
    <x v="12"/>
    <s v="0344 0913 0346 1000 1026"/>
    <n v="28"/>
    <s v="F"/>
    <s v="H"/>
    <n v="203"/>
    <s v="OTHER BUSINESS"/>
    <m/>
    <m/>
    <s v="IC"/>
    <s v="Invest Cont"/>
    <n v="341"/>
    <m/>
    <m/>
    <m/>
    <s v="6900    HOLLYWOOD                    BL"/>
    <m/>
    <n v="34.101599999999998"/>
    <n v="-118.34010000000001"/>
  </r>
  <r>
    <n v="200813679"/>
    <d v="2020-09-03T00:00:00"/>
    <x v="144"/>
    <n v="2200"/>
    <n v="8"/>
    <x v="12"/>
    <n v="835"/>
    <n v="1"/>
    <n v="331"/>
    <x v="23"/>
    <s v="0385 0358 0344 0346"/>
    <n v="48"/>
    <s v="F"/>
    <s v="H"/>
    <n v="108"/>
    <s v="PARKING LOT"/>
    <m/>
    <m/>
    <s v="AO"/>
    <s v="Adult Other"/>
    <n v="331"/>
    <m/>
    <m/>
    <m/>
    <s v="2100 S  BENTLEY                      AV"/>
    <m/>
    <n v="34.040700000000001"/>
    <n v="-118.4371"/>
  </r>
  <r>
    <n v="200612153"/>
    <d v="2020-07-04T00:00:00"/>
    <x v="11"/>
    <n v="130"/>
    <n v="6"/>
    <x v="9"/>
    <n v="636"/>
    <n v="1"/>
    <n v="230"/>
    <x v="13"/>
    <s v="0400 0411 1414 1822"/>
    <n v="28"/>
    <s v="M"/>
    <s v="W"/>
    <n v="101"/>
    <s v="STREET"/>
    <n v="500"/>
    <s v="UNKNOWN WEAPON/OTHER WEAPON"/>
    <s v="IC"/>
    <s v="Invest Cont"/>
    <n v="230"/>
    <m/>
    <m/>
    <m/>
    <s v="1800    IVAR                         AV"/>
    <m/>
    <n v="34.103900000000003"/>
    <n v="-118.3282"/>
  </r>
  <r>
    <n v="200708942"/>
    <d v="2020-05-05T00:00:00"/>
    <x v="180"/>
    <n v="1900"/>
    <n v="7"/>
    <x v="0"/>
    <n v="732"/>
    <n v="1"/>
    <n v="230"/>
    <x v="13"/>
    <s v="0411 0448 0416 0913"/>
    <n v="20"/>
    <s v="M"/>
    <s v="B"/>
    <n v="501"/>
    <s v="SINGLE FAMILY DWELLING"/>
    <n v="207"/>
    <s v="OTHER KNIFE"/>
    <s v="AO"/>
    <s v="Adult Other"/>
    <n v="230"/>
    <m/>
    <m/>
    <m/>
    <s v="6300 W  6TH                          ST"/>
    <m/>
    <n v="34.065300000000001"/>
    <n v="-118.36499999999999"/>
  </r>
  <r>
    <n v="200305560"/>
    <d v="2020-01-27T00:00:00"/>
    <x v="225"/>
    <n v="1400"/>
    <n v="3"/>
    <x v="2"/>
    <n v="361"/>
    <n v="1"/>
    <n v="310"/>
    <x v="5"/>
    <s v="1601 0344 0354 2034 1300 0314 1210"/>
    <n v="38"/>
    <s v="M"/>
    <s v="O"/>
    <n v="502"/>
    <s v="MULTI-UNIT DWELLING (APARTMENT, DUPLEX, ETC)"/>
    <m/>
    <m/>
    <s v="AA"/>
    <s v="Adult Arrest"/>
    <n v="310"/>
    <m/>
    <m/>
    <m/>
    <s v="4900    LINSCOTT                     PL"/>
    <m/>
    <n v="34.019100000000002"/>
    <n v="-118.3507"/>
  </r>
  <r>
    <n v="200121790"/>
    <d v="2020-12-01T00:00:00"/>
    <x v="194"/>
    <n v="1430"/>
    <n v="1"/>
    <x v="1"/>
    <n v="191"/>
    <n v="1"/>
    <n v="510"/>
    <x v="0"/>
    <m/>
    <n v="0"/>
    <m/>
    <m/>
    <n v="101"/>
    <s v="STREET"/>
    <m/>
    <m/>
    <s v="AA"/>
    <s v="Adult Arrest"/>
    <n v="510"/>
    <m/>
    <m/>
    <m/>
    <s v="WASHINGTON                   BL"/>
    <s v="FIGUEROA                     ST"/>
    <n v="34.034599999999998"/>
    <n v="-118.2724"/>
  </r>
  <r>
    <n v="200511188"/>
    <d v="2020-06-29T00:00:00"/>
    <x v="66"/>
    <n v="1300"/>
    <n v="5"/>
    <x v="10"/>
    <n v="517"/>
    <n v="2"/>
    <n v="740"/>
    <x v="21"/>
    <n v="329"/>
    <n v="0"/>
    <s v="X"/>
    <s v="X"/>
    <n v="738"/>
    <s v="LIBRARY"/>
    <m/>
    <m/>
    <s v="IC"/>
    <s v="Invest Cont"/>
    <n v="740"/>
    <m/>
    <m/>
    <m/>
    <s v="1300 N  AVALON                       BL"/>
    <m/>
    <n v="33.788800000000002"/>
    <n v="-118.26309999999999"/>
  </r>
  <r>
    <n v="200318021"/>
    <d v="2020-09-29T00:00:00"/>
    <x v="185"/>
    <n v="918"/>
    <n v="3"/>
    <x v="2"/>
    <n v="356"/>
    <n v="1"/>
    <n v="110"/>
    <x v="76"/>
    <s v="0906 1822 1402 0430 1309 1100"/>
    <n v="34"/>
    <s v="M"/>
    <s v="B"/>
    <n v="101"/>
    <s v="STREET"/>
    <n v="102"/>
    <s v="HAND GUN"/>
    <s v="IC"/>
    <s v="Invest Cont"/>
    <n v="110"/>
    <n v="998"/>
    <m/>
    <m/>
    <s v="1500 W  36TH                         ST"/>
    <m/>
    <n v="34.022799999999997"/>
    <n v="-118.30459999999999"/>
  </r>
  <r>
    <n v="200518083"/>
    <d v="2020-12-22T00:00:00"/>
    <x v="181"/>
    <n v="2100"/>
    <n v="5"/>
    <x v="10"/>
    <n v="585"/>
    <n v="1"/>
    <n v="510"/>
    <x v="0"/>
    <m/>
    <n v="0"/>
    <m/>
    <m/>
    <n v="103"/>
    <s v="ALLEY"/>
    <m/>
    <m/>
    <s v="IC"/>
    <s v="Invest Cont"/>
    <n v="510"/>
    <m/>
    <m/>
    <m/>
    <s v="500 W  22ND                         ST"/>
    <m/>
    <n v="33.724299999999999"/>
    <n v="-118.2885"/>
  </r>
  <r>
    <n v="200114846"/>
    <d v="2020-07-15T00:00:00"/>
    <x v="110"/>
    <n v="830"/>
    <n v="1"/>
    <x v="1"/>
    <n v="133"/>
    <n v="1"/>
    <n v="510"/>
    <x v="0"/>
    <m/>
    <n v="0"/>
    <m/>
    <m/>
    <n v="101"/>
    <s v="STREET"/>
    <m/>
    <m/>
    <s v="IC"/>
    <s v="Invest Cont"/>
    <n v="510"/>
    <m/>
    <m/>
    <m/>
    <s v="300 W  2ND                          ST"/>
    <m/>
    <n v="34.052399999999999"/>
    <n v="-118.2467"/>
  </r>
  <r>
    <n v="200816466"/>
    <d v="2020-11-14T00:00:00"/>
    <x v="351"/>
    <n v="1330"/>
    <n v="8"/>
    <x v="12"/>
    <n v="802"/>
    <n v="1"/>
    <n v="310"/>
    <x v="5"/>
    <s v="1403 1822 1606 0321 0344 0352 0389"/>
    <n v="59"/>
    <s v="F"/>
    <s v="W"/>
    <n v="501"/>
    <s v="SINGLE FAMILY DWELLING"/>
    <m/>
    <m/>
    <s v="IC"/>
    <s v="Invest Cont"/>
    <n v="310"/>
    <m/>
    <m/>
    <m/>
    <s v="900    ILIFF                        ST"/>
    <m/>
    <n v="34.045900000000003"/>
    <n v="-118.5187"/>
  </r>
  <r>
    <n v="200605986"/>
    <d v="2020-02-11T00:00:00"/>
    <x v="15"/>
    <n v="930"/>
    <n v="6"/>
    <x v="9"/>
    <n v="628"/>
    <n v="1"/>
    <n v="440"/>
    <x v="20"/>
    <n v="344"/>
    <n v="23"/>
    <s v="F"/>
    <s v="W"/>
    <n v="502"/>
    <s v="MULTI-UNIT DWELLING (APARTMENT, DUPLEX, ETC)"/>
    <m/>
    <m/>
    <s v="IC"/>
    <s v="Invest Cont"/>
    <n v="440"/>
    <m/>
    <m/>
    <m/>
    <s v="2000    VISTA DEL MAR                AV"/>
    <m/>
    <n v="34.106900000000003"/>
    <n v="-118.324"/>
  </r>
  <r>
    <n v="200709243"/>
    <d v="2020-05-14T00:00:00"/>
    <x v="143"/>
    <n v="1100"/>
    <n v="7"/>
    <x v="0"/>
    <n v="755"/>
    <n v="1"/>
    <n v="510"/>
    <x v="0"/>
    <m/>
    <n v="0"/>
    <m/>
    <m/>
    <n v="101"/>
    <s v="STREET"/>
    <m/>
    <m/>
    <s v="IC"/>
    <s v="Invest Cont"/>
    <n v="510"/>
    <m/>
    <m/>
    <m/>
    <s v="1200 S  CLOVERDALE                   AV"/>
    <m/>
    <n v="34.051400000000001"/>
    <n v="-118.3503"/>
  </r>
  <r>
    <n v="200909825"/>
    <d v="2020-05-18T00:00:00"/>
    <x v="135"/>
    <n v="2130"/>
    <n v="9"/>
    <x v="3"/>
    <n v="937"/>
    <n v="1"/>
    <n v="330"/>
    <x v="1"/>
    <n v="344"/>
    <n v="37"/>
    <s v="M"/>
    <s v="H"/>
    <n v="101"/>
    <s v="STREET"/>
    <m/>
    <m/>
    <s v="IC"/>
    <s v="Invest Cont"/>
    <n v="330"/>
    <m/>
    <m/>
    <m/>
    <s v="COSTELLO"/>
    <s v="BESSEMER"/>
    <n v="34.1813"/>
    <n v="-118.43770000000001"/>
  </r>
  <r>
    <n v="201013342"/>
    <d v="2020-09-23T00:00:00"/>
    <x v="26"/>
    <n v="1730"/>
    <n v="10"/>
    <x v="11"/>
    <n v="1006"/>
    <n v="1"/>
    <n v="310"/>
    <x v="5"/>
    <s v="0344 1822 0354 0330 1414 1606"/>
    <n v="52"/>
    <s v="M"/>
    <s v="H"/>
    <n v="707"/>
    <s v="GARAGE/CARPORT"/>
    <m/>
    <m/>
    <s v="IC"/>
    <s v="Invest Cont"/>
    <n v="310"/>
    <m/>
    <m/>
    <m/>
    <s v="7600    LOUISE                       AV"/>
    <m/>
    <n v="34.214700000000001"/>
    <n v="-118.5142"/>
  </r>
  <r>
    <n v="200210819"/>
    <d v="2020-05-30T00:00:00"/>
    <x v="14"/>
    <n v="1500"/>
    <n v="2"/>
    <x v="5"/>
    <n v="203"/>
    <n v="2"/>
    <n v="626"/>
    <x v="10"/>
    <s v="0913 0416 2000 2004 2007 1222 1218"/>
    <n v="35"/>
    <s v="F"/>
    <s v="H"/>
    <n v="102"/>
    <s v="SIDEWALK"/>
    <n v="400"/>
    <s v="STRONG-ARM (HANDS, FIST, FEET OR BODILY FORCE)"/>
    <s v="AO"/>
    <s v="Adult Other"/>
    <n v="626"/>
    <m/>
    <m/>
    <m/>
    <s v="MONROE                       ST"/>
    <s v="VIRGIL                       AV"/>
    <n v="34.085700000000003"/>
    <n v="-118.2868"/>
  </r>
  <r>
    <n v="201014647"/>
    <d v="2020-11-02T00:00:00"/>
    <x v="245"/>
    <n v="30"/>
    <n v="10"/>
    <x v="11"/>
    <n v="1094"/>
    <n v="1"/>
    <n v="310"/>
    <x v="5"/>
    <s v="1414 1822 0344 1402 0314"/>
    <n v="43"/>
    <s v="M"/>
    <s v="W"/>
    <n v="501"/>
    <s v="SINGLE FAMILY DWELLING"/>
    <m/>
    <m/>
    <s v="IC"/>
    <s v="Invest Cont"/>
    <n v="310"/>
    <n v="933"/>
    <n v="998"/>
    <m/>
    <s v="5000    SERENA CIR"/>
    <m/>
    <n v="34.161299999999997"/>
    <n v="-118.5334"/>
  </r>
  <r>
    <n v="200509607"/>
    <d v="2020-05-17T00:00:00"/>
    <x v="135"/>
    <n v="1105"/>
    <n v="5"/>
    <x v="10"/>
    <n v="526"/>
    <n v="1"/>
    <n v="442"/>
    <x v="16"/>
    <n v="325"/>
    <n v="0"/>
    <s v="X"/>
    <s v="X"/>
    <n v="402"/>
    <s v="MARKET"/>
    <m/>
    <m/>
    <s v="AA"/>
    <s v="Adult Arrest"/>
    <n v="442"/>
    <m/>
    <m/>
    <m/>
    <s v="300 W  ANAHEIM                      ST"/>
    <m/>
    <n v="33.779899999999998"/>
    <n v="-118.265"/>
  </r>
  <r>
    <n v="200616699"/>
    <d v="2020-10-14T00:00:00"/>
    <x v="349"/>
    <n v="805"/>
    <n v="6"/>
    <x v="9"/>
    <n v="646"/>
    <n v="2"/>
    <n v="624"/>
    <x v="15"/>
    <s v="1822 0416"/>
    <n v="26"/>
    <s v="M"/>
    <s v="H"/>
    <n v="707"/>
    <s v="GARAGE/CARPORT"/>
    <n v="400"/>
    <s v="STRONG-ARM (HANDS, FIST, FEET OR BODILY FORCE)"/>
    <s v="IC"/>
    <s v="Invest Cont"/>
    <n v="624"/>
    <m/>
    <m/>
    <m/>
    <s v="1600    VINE                         ST"/>
    <m/>
    <n v="34.098700000000001"/>
    <n v="-118.33369999999999"/>
  </r>
  <r>
    <n v="201208042"/>
    <d v="2020-02-28T00:00:00"/>
    <x v="72"/>
    <n v="200"/>
    <n v="12"/>
    <x v="8"/>
    <n v="1249"/>
    <n v="1"/>
    <n v="220"/>
    <x v="50"/>
    <s v="0216 0432 1309 0355 0370 0340 0448 0419 0416 1822"/>
    <n v="26"/>
    <s v="F"/>
    <s v="H"/>
    <n v="102"/>
    <s v="SIDEWALK"/>
    <n v="400"/>
    <s v="STRONG-ARM (HANDS, FIST, FEET OR BODILY FORCE)"/>
    <s v="IC"/>
    <s v="Invest Cont"/>
    <n v="220"/>
    <m/>
    <m/>
    <m/>
    <s v="66TH                         ST"/>
    <s v="FIGUEROA                     ST"/>
    <n v="33.979799999999997"/>
    <n v="-118.28270000000001"/>
  </r>
  <r>
    <n v="200616921"/>
    <d v="2020-10-19T00:00:00"/>
    <x v="336"/>
    <n v="1910"/>
    <n v="6"/>
    <x v="9"/>
    <n v="639"/>
    <n v="1"/>
    <n v="761"/>
    <x v="35"/>
    <s v="0334 1822"/>
    <n v="20"/>
    <s v="M"/>
    <s v="H"/>
    <n v="203"/>
    <s v="OTHER BUSINESS"/>
    <n v="113"/>
    <s v="SIMULATED GUN"/>
    <s v="AO"/>
    <s v="Adult Other"/>
    <n v="761"/>
    <m/>
    <m/>
    <m/>
    <s v="5400    HOLLYWOOD                    BL"/>
    <m/>
    <n v="34.1036"/>
    <n v="-118.3049"/>
  </r>
  <r>
    <n v="200714263"/>
    <d v="2020-09-23T00:00:00"/>
    <x v="59"/>
    <n v="1133"/>
    <n v="7"/>
    <x v="0"/>
    <n v="705"/>
    <n v="1"/>
    <n v="341"/>
    <x v="12"/>
    <s v="0344 0394"/>
    <n v="33"/>
    <s v="M"/>
    <s v="B"/>
    <n v="502"/>
    <s v="MULTI-UNIT DWELLING (APARTMENT, DUPLEX, ETC)"/>
    <m/>
    <m/>
    <s v="IC"/>
    <s v="Invest Cont"/>
    <n v="341"/>
    <m/>
    <m/>
    <m/>
    <s v="900 N  LA BREA                      AV"/>
    <m/>
    <n v="34.084600000000002"/>
    <n v="-118.3464"/>
  </r>
  <r>
    <n v="200906777"/>
    <d v="2020-03-02T00:00:00"/>
    <x v="0"/>
    <n v="1815"/>
    <n v="9"/>
    <x v="3"/>
    <n v="941"/>
    <n v="1"/>
    <n v="442"/>
    <x v="16"/>
    <s v="1822 0945 1420 1414 0325"/>
    <n v="59"/>
    <s v="M"/>
    <s v="H"/>
    <n v="301"/>
    <s v="GAS STATION"/>
    <n v="500"/>
    <s v="UNKNOWN WEAPON/OTHER WEAPON"/>
    <s v="AA"/>
    <s v="Adult Arrest"/>
    <n v="442"/>
    <m/>
    <m/>
    <m/>
    <s v="5600    SEPULVEDA                    BL"/>
    <m/>
    <n v="34.1721"/>
    <n v="-118.4662"/>
  </r>
  <r>
    <n v="200604309"/>
    <d v="2020-01-08T00:00:00"/>
    <x v="207"/>
    <n v="1900"/>
    <n v="6"/>
    <x v="9"/>
    <n v="639"/>
    <n v="1"/>
    <n v="420"/>
    <x v="33"/>
    <s v="1300 1601 0344"/>
    <n v="28"/>
    <s v="M"/>
    <s v="W"/>
    <n v="502"/>
    <s v="MULTI-UNIT DWELLING (APARTMENT, DUPLEX, ETC)"/>
    <m/>
    <m/>
    <s v="IC"/>
    <s v="Invest Cont"/>
    <n v="420"/>
    <m/>
    <m/>
    <m/>
    <s v="1800 N  SERRANO                      AV"/>
    <m/>
    <n v="34.103499999999997"/>
    <n v="-118.30719999999999"/>
  </r>
  <r>
    <n v="200913874"/>
    <d v="2020-08-23T00:00:00"/>
    <x v="273"/>
    <n v="500"/>
    <n v="9"/>
    <x v="3"/>
    <n v="919"/>
    <n v="1"/>
    <n v="210"/>
    <x v="11"/>
    <s v="0603 0913 0355 2024"/>
    <n v="66"/>
    <s v="M"/>
    <s v="H"/>
    <n v="502"/>
    <s v="MULTI-UNIT DWELLING (APARTMENT, DUPLEX, ETC)"/>
    <n v="500"/>
    <s v="UNKNOWN WEAPON/OTHER WEAPON"/>
    <s v="AA"/>
    <s v="Adult Arrest"/>
    <n v="210"/>
    <m/>
    <m/>
    <m/>
    <s v="6600    FULTON                       AV"/>
    <m/>
    <n v="34.195099999999996"/>
    <n v="-118.42749999999999"/>
  </r>
  <r>
    <n v="200507236"/>
    <d v="2020-03-16T00:00:00"/>
    <x v="364"/>
    <n v="915"/>
    <n v="5"/>
    <x v="10"/>
    <n v="555"/>
    <n v="2"/>
    <n v="626"/>
    <x v="10"/>
    <s v="1243 0416 2000 1814 0913"/>
    <n v="32"/>
    <s v="F"/>
    <s v="W"/>
    <n v="101"/>
    <s v="STREET"/>
    <n v="400"/>
    <s v="STRONG-ARM (HANDS, FIST, FEET OR BODILY FORCE)"/>
    <s v="AO"/>
    <s v="Adult Other"/>
    <n v="626"/>
    <m/>
    <m/>
    <m/>
    <s v="GAFFEY                       PL"/>
    <s v="ELBERON"/>
    <n v="33.748399999999997"/>
    <n v="-118.2923"/>
  </r>
  <r>
    <n v="200514875"/>
    <d v="2020-10-03T00:00:00"/>
    <x v="163"/>
    <n v="2000"/>
    <n v="5"/>
    <x v="10"/>
    <n v="529"/>
    <n v="1"/>
    <n v="420"/>
    <x v="33"/>
    <s v="0344 0385 1300 1606"/>
    <n v="22"/>
    <s v="M"/>
    <s v="H"/>
    <n v="101"/>
    <s v="STREET"/>
    <m/>
    <m/>
    <s v="IC"/>
    <s v="Invest Cont"/>
    <n v="420"/>
    <m/>
    <m/>
    <m/>
    <s v="800 N  BANNING                      BL"/>
    <m/>
    <n v="33.780299999999997"/>
    <n v="-118.2573"/>
  </r>
  <r>
    <n v="200605089"/>
    <d v="2020-01-24T00:00:00"/>
    <x v="254"/>
    <n v="1650"/>
    <n v="6"/>
    <x v="9"/>
    <n v="668"/>
    <n v="1"/>
    <n v="230"/>
    <x v="13"/>
    <s v="0400 0416 0417 0342 0334 1822"/>
    <n v="39"/>
    <s v="M"/>
    <s v="H"/>
    <n v="102"/>
    <s v="SIDEWALK"/>
    <n v="309"/>
    <s v="BOARD"/>
    <s v="IC"/>
    <s v="Invest Cont"/>
    <n v="230"/>
    <m/>
    <m/>
    <m/>
    <s v="DE LONGPRE"/>
    <s v="SAINT ANDREWS"/>
    <n v="34.096899999999998"/>
    <n v="-118.3109"/>
  </r>
  <r>
    <n v="201207471"/>
    <d v="2020-02-19T00:00:00"/>
    <x v="270"/>
    <n v="1108"/>
    <n v="12"/>
    <x v="8"/>
    <n v="1218"/>
    <n v="1"/>
    <n v="440"/>
    <x v="20"/>
    <s v="0344 1309 1822"/>
    <n v="0"/>
    <s v="X"/>
    <s v="X"/>
    <n v="401"/>
    <s v="MINI-MART"/>
    <m/>
    <m/>
    <s v="IC"/>
    <s v="Invest Cont"/>
    <n v="440"/>
    <m/>
    <m/>
    <m/>
    <s v="5400 S  VERMONT                      AV"/>
    <m/>
    <n v="33.993200000000002"/>
    <n v="-118.2915"/>
  </r>
  <r>
    <n v="200609043"/>
    <d v="2020-04-13T00:00:00"/>
    <x v="296"/>
    <n v="1545"/>
    <n v="6"/>
    <x v="9"/>
    <n v="644"/>
    <n v="1"/>
    <n v="480"/>
    <x v="2"/>
    <n v="344"/>
    <n v="33"/>
    <s v="M"/>
    <s v="W"/>
    <n v="403"/>
    <s v="DRUG STORE"/>
    <m/>
    <m/>
    <s v="IC"/>
    <s v="Invest Cont"/>
    <n v="480"/>
    <m/>
    <m/>
    <m/>
    <s v="1300 N  POINSETTIA                   PL"/>
    <m/>
    <n v="34.0944"/>
    <n v="-118.34829999999999"/>
  </r>
  <r>
    <n v="200401235"/>
    <d v="2020-12-13T00:00:00"/>
    <x v="97"/>
    <n v="1437"/>
    <n v="4"/>
    <x v="4"/>
    <n v="451"/>
    <n v="2"/>
    <n v="740"/>
    <x v="21"/>
    <s v="0329 0311"/>
    <n v="0"/>
    <s v="M"/>
    <s v="W"/>
    <n v="203"/>
    <s v="OTHER BUSINESS"/>
    <m/>
    <m/>
    <s v="AA"/>
    <s v="Adult Arrest"/>
    <n v="740"/>
    <m/>
    <m/>
    <m/>
    <s v="200 N  MYERS                        ST"/>
    <m/>
    <n v="34.049300000000002"/>
    <n v="-118.2287"/>
  </r>
  <r>
    <n v="200807639"/>
    <d v="2020-03-18T00:00:00"/>
    <x v="364"/>
    <n v="1330"/>
    <n v="8"/>
    <x v="12"/>
    <n v="893"/>
    <n v="1"/>
    <n v="345"/>
    <x v="93"/>
    <s v="1202 0329"/>
    <n v="67"/>
    <s v="M"/>
    <s v="W"/>
    <n v="501"/>
    <s v="SINGLE FAMILY DWELLING"/>
    <m/>
    <m/>
    <s v="IC"/>
    <s v="Invest Cont"/>
    <n v="345"/>
    <m/>
    <m/>
    <m/>
    <s v="2600    GREENFIELD                   AV"/>
    <m/>
    <n v="34.035800000000002"/>
    <n v="-118.4299"/>
  </r>
  <r>
    <n v="200515076"/>
    <d v="2020-10-09T00:00:00"/>
    <x v="95"/>
    <n v="2115"/>
    <n v="5"/>
    <x v="10"/>
    <n v="513"/>
    <n v="1"/>
    <n v="210"/>
    <x v="11"/>
    <s v="0370 0354 0355 0342 0344 0432 0444 1309 1310"/>
    <n v="36"/>
    <s v="M"/>
    <s v="H"/>
    <n v="101"/>
    <s v="STREET"/>
    <n v="400"/>
    <s v="STRONG-ARM (HANDS, FIST, FEET OR BODILY FORCE)"/>
    <s v="IC"/>
    <s v="Invest Cont"/>
    <n v="210"/>
    <m/>
    <m/>
    <m/>
    <s v="1200    FIGUEROA                     PL"/>
    <m/>
    <n v="33.786000000000001"/>
    <n v="-118.2817"/>
  </r>
  <r>
    <n v="200504112"/>
    <d v="2020-01-03T00:00:00"/>
    <x v="241"/>
    <n v="830"/>
    <n v="5"/>
    <x v="10"/>
    <n v="524"/>
    <n v="2"/>
    <n v="626"/>
    <x v="10"/>
    <s v="0408 0416 0446 1813 2000 1309 0913 0602 1821"/>
    <n v="29"/>
    <s v="F"/>
    <s v="W"/>
    <n v="501"/>
    <s v="SINGLE FAMILY DWELLING"/>
    <n v="400"/>
    <s v="STRONG-ARM (HANDS, FIST, FEET OR BODILY FORCE)"/>
    <s v="AA"/>
    <s v="Adult Arrest"/>
    <n v="626"/>
    <m/>
    <m/>
    <m/>
    <s v="1200 W  C                            ST"/>
    <m/>
    <n v="33.771900000000002"/>
    <n v="-118.27679999999999"/>
  </r>
  <r>
    <n v="200606197"/>
    <d v="2020-02-15T00:00:00"/>
    <x v="46"/>
    <n v="1530"/>
    <n v="6"/>
    <x v="9"/>
    <n v="625"/>
    <n v="1"/>
    <n v="420"/>
    <x v="33"/>
    <m/>
    <n v="0"/>
    <m/>
    <m/>
    <n v="707"/>
    <s v="GARAGE/CARPORT"/>
    <m/>
    <m/>
    <s v="IC"/>
    <s v="Invest Cont"/>
    <n v="420"/>
    <m/>
    <m/>
    <m/>
    <s v="2000 N  LAS PALMAS                   AV"/>
    <m/>
    <n v="34.113100000000003"/>
    <n v="-118.34099999999999"/>
  </r>
  <r>
    <n v="200316392"/>
    <d v="2020-08-27T00:00:00"/>
    <x v="218"/>
    <n v="2100"/>
    <n v="3"/>
    <x v="2"/>
    <n v="376"/>
    <n v="2"/>
    <n v="745"/>
    <x v="9"/>
    <s v="0329 0913 1300"/>
    <n v="20"/>
    <s v="F"/>
    <s v="B"/>
    <n v="122"/>
    <s v="VEHICLE, PASSENGER/TRUCK"/>
    <m/>
    <m/>
    <s v="AO"/>
    <s v="Adult Other"/>
    <n v="745"/>
    <m/>
    <m/>
    <m/>
    <s v="1600 W  MARTIN LUTHER KING JR        BL"/>
    <m/>
    <n v="34.014499999999998"/>
    <n v="-118.3045"/>
  </r>
  <r>
    <n v="200413576"/>
    <d v="2020-10-07T00:00:00"/>
    <x v="276"/>
    <n v="2025"/>
    <n v="4"/>
    <x v="4"/>
    <n v="456"/>
    <n v="2"/>
    <n v="624"/>
    <x v="15"/>
    <s v="0913 0554 0400 1501"/>
    <n v="22"/>
    <s v="M"/>
    <s v="H"/>
    <n v="501"/>
    <s v="SINGLE FAMILY DWELLING"/>
    <n v="500"/>
    <s v="UNKNOWN WEAPON/OTHER WEAPON"/>
    <s v="AO"/>
    <s v="Adult Other"/>
    <n v="624"/>
    <m/>
    <m/>
    <m/>
    <s v="2700    WINTER                       ST"/>
    <m/>
    <n v="34.048099999999998"/>
    <n v="-118.1995"/>
  </r>
  <r>
    <n v="200414540"/>
    <d v="2020-11-02T00:00:00"/>
    <x v="345"/>
    <n v="1300"/>
    <n v="4"/>
    <x v="4"/>
    <n v="439"/>
    <n v="1"/>
    <n v="510"/>
    <x v="0"/>
    <m/>
    <n v="0"/>
    <m/>
    <m/>
    <n v="101"/>
    <s v="STREET"/>
    <m/>
    <m/>
    <s v="IC"/>
    <s v="Invest Cont"/>
    <n v="510"/>
    <m/>
    <m/>
    <m/>
    <s v="2300    WARWICK                      AV"/>
    <m/>
    <n v="34.072000000000003"/>
    <n v="-118.1662"/>
  </r>
  <r>
    <n v="200604174"/>
    <d v="2020-01-05T00:00:00"/>
    <x v="205"/>
    <n v="1300"/>
    <n v="6"/>
    <x v="9"/>
    <n v="643"/>
    <n v="1"/>
    <n v="440"/>
    <x v="20"/>
    <n v="344"/>
    <n v="37"/>
    <s v="M"/>
    <s v="W"/>
    <n v="707"/>
    <s v="GARAGE/CARPORT"/>
    <m/>
    <m/>
    <s v="IC"/>
    <s v="Invest Cont"/>
    <n v="440"/>
    <m/>
    <m/>
    <m/>
    <s v="1700 N  FULLER                       AV"/>
    <m/>
    <n v="34.101599999999998"/>
    <n v="-118.3489"/>
  </r>
  <r>
    <n v="201217388"/>
    <d v="2020-07-28T00:00:00"/>
    <x v="288"/>
    <n v="2115"/>
    <n v="12"/>
    <x v="8"/>
    <n v="1218"/>
    <n v="1"/>
    <n v="350"/>
    <x v="60"/>
    <s v="0344 1822 0336"/>
    <n v="67"/>
    <s v="M"/>
    <s v="B"/>
    <n v="101"/>
    <s v="STREET"/>
    <n v="400"/>
    <s v="STRONG-ARM (HANDS, FIST, FEET OR BODILY FORCE)"/>
    <s v="IC"/>
    <s v="Invest Cont"/>
    <n v="350"/>
    <m/>
    <m/>
    <m/>
    <s v="FIGUEROA                     ST"/>
    <s v="56TH                         ST"/>
    <n v="33.991500000000002"/>
    <n v="-118.28270000000001"/>
  </r>
  <r>
    <n v="200405741"/>
    <d v="2020-02-14T00:00:00"/>
    <x v="206"/>
    <n v="1300"/>
    <n v="4"/>
    <x v="4"/>
    <n v="443"/>
    <n v="1"/>
    <n v="341"/>
    <x v="12"/>
    <n v="344"/>
    <n v="24"/>
    <s v="F"/>
    <s v="A"/>
    <n v="722"/>
    <s v="COLLEGE/JUNIOR COLLEGE/UNIVERSITY"/>
    <m/>
    <m/>
    <s v="IC"/>
    <s v="Invest Cont"/>
    <n v="341"/>
    <m/>
    <m/>
    <m/>
    <s v="1300    SAN PABLO                    ST"/>
    <m/>
    <n v="34.059399999999997"/>
    <n v="-118.2046"/>
  </r>
  <r>
    <n v="200910859"/>
    <d v="2020-06-10T00:00:00"/>
    <x v="108"/>
    <n v="500"/>
    <n v="9"/>
    <x v="3"/>
    <n v="916"/>
    <n v="1"/>
    <n v="510"/>
    <x v="0"/>
    <m/>
    <n v="0"/>
    <m/>
    <m/>
    <n v="101"/>
    <s v="STREET"/>
    <m/>
    <m/>
    <s v="IC"/>
    <s v="Invest Cont"/>
    <n v="510"/>
    <m/>
    <m/>
    <m/>
    <s v="13900    VANOWEN                      ST"/>
    <m/>
    <n v="34.197600000000001"/>
    <n v="-118.43559999999999"/>
  </r>
  <r>
    <n v="200304417"/>
    <d v="2020-01-07T00:00:00"/>
    <x v="207"/>
    <n v="2300"/>
    <n v="3"/>
    <x v="2"/>
    <n v="314"/>
    <n v="2"/>
    <n v="626"/>
    <x v="10"/>
    <s v="2000 1813 1821 0416 0446"/>
    <n v="42"/>
    <s v="F"/>
    <s v="H"/>
    <n v="602"/>
    <s v="BANK"/>
    <n v="400"/>
    <s v="STRONG-ARM (HANDS, FIST, FEET OR BODILY FORCE)"/>
    <s v="AO"/>
    <s v="Adult Other"/>
    <n v="626"/>
    <m/>
    <m/>
    <m/>
    <s v="3500 W  ADAMS                        BL"/>
    <m/>
    <n v="34.032600000000002"/>
    <n v="-118.3224"/>
  </r>
  <r>
    <n v="200408606"/>
    <d v="2020-05-07T00:00:00"/>
    <x v="142"/>
    <n v="1610"/>
    <n v="4"/>
    <x v="4"/>
    <n v="442"/>
    <n v="2"/>
    <n v="626"/>
    <x v="10"/>
    <s v="2000 1814 1243 0913 0400 0416 0401 0419"/>
    <n v="21"/>
    <s v="F"/>
    <s v="H"/>
    <n v="102"/>
    <s v="SIDEWALK"/>
    <n v="400"/>
    <s v="STRONG-ARM (HANDS, FIST, FEET OR BODILY FORCE)"/>
    <s v="IC"/>
    <s v="Invest Cont"/>
    <n v="626"/>
    <m/>
    <m/>
    <m/>
    <s v="700 N  MISSION                      RD"/>
    <m/>
    <n v="34.055999999999997"/>
    <n v="-118.2221"/>
  </r>
  <r>
    <n v="200211544"/>
    <d v="2020-06-20T00:00:00"/>
    <x v="339"/>
    <n v="2340"/>
    <n v="2"/>
    <x v="5"/>
    <n v="204"/>
    <n v="2"/>
    <n v="740"/>
    <x v="21"/>
    <s v="2000 0329 1307 1609 0913 1814 1402"/>
    <n v="23"/>
    <s v="F"/>
    <s v="H"/>
    <n v="122"/>
    <s v="VEHICLE, PASSENGER/TRUCK"/>
    <n v="500"/>
    <s v="UNKNOWN WEAPON/OTHER WEAPON"/>
    <s v="IC"/>
    <s v="Invest Cont"/>
    <n v="740"/>
    <n v="998"/>
    <m/>
    <m/>
    <s v="1000    HYPERION                     AV"/>
    <m/>
    <n v="34.089799999999997"/>
    <n v="-118.2808"/>
  </r>
  <r>
    <n v="200814285"/>
    <d v="2020-09-19T00:00:00"/>
    <x v="224"/>
    <n v="1515"/>
    <n v="8"/>
    <x v="12"/>
    <n v="883"/>
    <n v="1"/>
    <n v="230"/>
    <x v="13"/>
    <s v="1822 0334 0416 0321 0421 0432 0400 2004 1218"/>
    <n v="35"/>
    <s v="M"/>
    <s v="W"/>
    <n v="102"/>
    <s v="SIDEWALK"/>
    <n v="500"/>
    <s v="UNKNOWN WEAPON/OTHER WEAPON"/>
    <s v="AO"/>
    <s v="Adult Other"/>
    <n v="230"/>
    <m/>
    <m/>
    <m/>
    <s v="PICO"/>
    <s v="SAWTELLE"/>
    <n v="34.04"/>
    <n v="-118.4393"/>
  </r>
  <r>
    <n v="200904410"/>
    <d v="2020-01-10T00:00:00"/>
    <x v="258"/>
    <n v="2000"/>
    <n v="9"/>
    <x v="3"/>
    <n v="904"/>
    <n v="1"/>
    <n v="310"/>
    <x v="5"/>
    <s v="0344 1609 0329 0358 0375"/>
    <n v="51"/>
    <s v="M"/>
    <s v="H"/>
    <n v="218"/>
    <s v="BEAUTY/BARBER SHOP"/>
    <n v="306"/>
    <s v="ROCK/THROWN OBJECT"/>
    <s v="IC"/>
    <s v="Invest Cont"/>
    <n v="310"/>
    <m/>
    <m/>
    <m/>
    <s v="7500 N  SEPULVEDA                    BL"/>
    <m/>
    <n v="34.206600000000002"/>
    <n v="-118.4662"/>
  </r>
  <r>
    <n v="200208133"/>
    <d v="2020-03-23T00:00:00"/>
    <x v="127"/>
    <n v="1515"/>
    <n v="2"/>
    <x v="5"/>
    <n v="251"/>
    <n v="2"/>
    <n v="902"/>
    <x v="80"/>
    <n v="2038"/>
    <n v="28"/>
    <s v="F"/>
    <s v="H"/>
    <n v="502"/>
    <s v="MULTI-UNIT DWELLING (APARTMENT, DUPLEX, ETC)"/>
    <m/>
    <m/>
    <s v="AO"/>
    <s v="Adult Other"/>
    <n v="902"/>
    <m/>
    <m/>
    <m/>
    <s v="CORONADO                     ST"/>
    <s v="6TH                          ST"/>
    <n v="34.061999999999998"/>
    <n v="-118.2804"/>
  </r>
  <r>
    <n v="200218977"/>
    <d v="2020-12-25T00:00:00"/>
    <x v="340"/>
    <n v="200"/>
    <n v="2"/>
    <x v="5"/>
    <n v="231"/>
    <n v="2"/>
    <n v="624"/>
    <x v="15"/>
    <s v="0913 0562 2002 0419 0416 0400 0429 0602"/>
    <n v="54"/>
    <s v="F"/>
    <s v="H"/>
    <n v="102"/>
    <s v="SIDEWALK"/>
    <n v="400"/>
    <s v="STRONG-ARM (HANDS, FIST, FEET OR BODILY FORCE)"/>
    <s v="IC"/>
    <s v="Invest Cont"/>
    <n v="624"/>
    <m/>
    <m/>
    <m/>
    <s v="100 S  DILLON                       ST"/>
    <m/>
    <n v="34.070700000000002"/>
    <n v="-118.2841"/>
  </r>
  <r>
    <n v="201213661"/>
    <d v="2020-05-06T00:00:00"/>
    <x v="162"/>
    <n v="2000"/>
    <n v="12"/>
    <x v="8"/>
    <n v="1263"/>
    <n v="1"/>
    <n v="341"/>
    <x v="12"/>
    <s v="0344 1822"/>
    <n v="38"/>
    <s v="M"/>
    <s v="O"/>
    <n v="102"/>
    <s v="SIDEWALK"/>
    <m/>
    <m/>
    <s v="IC"/>
    <s v="Invest Cont"/>
    <n v="341"/>
    <m/>
    <m/>
    <m/>
    <s v="1700 W  85TH                         ST"/>
    <m/>
    <n v="33.960900000000002"/>
    <n v="-118.3068"/>
  </r>
  <r>
    <n v="200211319"/>
    <d v="2020-06-14T00:00:00"/>
    <x v="282"/>
    <n v="2200"/>
    <n v="2"/>
    <x v="5"/>
    <n v="249"/>
    <n v="2"/>
    <n v="668"/>
    <x v="27"/>
    <m/>
    <n v="0"/>
    <m/>
    <m/>
    <n v="203"/>
    <s v="OTHER BUSINESS"/>
    <m/>
    <m/>
    <s v="IC"/>
    <s v="Invest Cont"/>
    <n v="668"/>
    <m/>
    <m/>
    <m/>
    <s v="600    SAINT PAUL                   AV"/>
    <m/>
    <n v="34.0535"/>
    <n v="-118.26090000000001"/>
  </r>
  <r>
    <n v="200407925"/>
    <d v="2020-04-17T00:00:00"/>
    <x v="152"/>
    <n v="1150"/>
    <n v="4"/>
    <x v="4"/>
    <n v="489"/>
    <n v="2"/>
    <n v="930"/>
    <x v="30"/>
    <s v="0443 1259"/>
    <n v="15"/>
    <s v="F"/>
    <s v="H"/>
    <n v="502"/>
    <s v="MULTI-UNIT DWELLING (APARTMENT, DUPLEX, ETC)"/>
    <n v="511"/>
    <s v="VERBAL THREAT"/>
    <s v="IC"/>
    <s v="Invest Cont"/>
    <n v="930"/>
    <m/>
    <m/>
    <m/>
    <s v="3000    ROSALIND                     PL"/>
    <m/>
    <n v="34.024000000000001"/>
    <n v="-118.21259999999999"/>
  </r>
  <r>
    <n v="200408833"/>
    <d v="2020-05-14T00:00:00"/>
    <x v="80"/>
    <n v="600"/>
    <n v="4"/>
    <x v="4"/>
    <n v="489"/>
    <n v="1"/>
    <n v="510"/>
    <x v="0"/>
    <m/>
    <n v="0"/>
    <m/>
    <m/>
    <n v="101"/>
    <s v="STREET"/>
    <m/>
    <m/>
    <s v="IC"/>
    <s v="Invest Cont"/>
    <n v="510"/>
    <m/>
    <m/>
    <m/>
    <s v="2800    GLENN                        AV"/>
    <m/>
    <n v="34.024500000000003"/>
    <n v="-118.21429999999999"/>
  </r>
  <r>
    <n v="201219668"/>
    <d v="2020-08-31T00:00:00"/>
    <x v="103"/>
    <n v="2205"/>
    <n v="12"/>
    <x v="8"/>
    <n v="1248"/>
    <n v="1"/>
    <n v="210"/>
    <x v="11"/>
    <s v="1822 0344 0400 0416 0342 0916 0354 1310"/>
    <n v="29"/>
    <s v="M"/>
    <s v="H"/>
    <n v="101"/>
    <s v="STREET"/>
    <n v="400"/>
    <s v="STRONG-ARM (HANDS, FIST, FEET OR BODILY FORCE)"/>
    <s v="IC"/>
    <s v="Invest Cont"/>
    <n v="210"/>
    <m/>
    <m/>
    <m/>
    <s v="900 W  62ND                         PL"/>
    <m/>
    <n v="33.982799999999997"/>
    <n v="-118.29089999999999"/>
  </r>
  <r>
    <n v="200616498"/>
    <d v="2020-10-09T00:00:00"/>
    <x v="95"/>
    <n v="2200"/>
    <n v="6"/>
    <x v="9"/>
    <n v="646"/>
    <n v="2"/>
    <n v="623"/>
    <x v="38"/>
    <s v="1212 0400 1822 0416"/>
    <n v="0"/>
    <s v="X"/>
    <s v="X"/>
    <n v="101"/>
    <s v="STREET"/>
    <n v="400"/>
    <s v="STRONG-ARM (HANDS, FIST, FEET OR BODILY FORCE)"/>
    <s v="IC"/>
    <s v="Invest Cont"/>
    <n v="623"/>
    <m/>
    <m/>
    <m/>
    <s v="HOLLYWOOD"/>
    <s v="LAS PALMAS"/>
    <n v="34.101599999999998"/>
    <n v="-118.3361"/>
  </r>
  <r>
    <n v="201104201"/>
    <d v="2020-01-05T00:00:00"/>
    <x v="275"/>
    <n v="5"/>
    <n v="11"/>
    <x v="7"/>
    <n v="1189"/>
    <n v="2"/>
    <n v="627"/>
    <x v="43"/>
    <s v="0400 0552 1257 0416"/>
    <n v="5"/>
    <s v="M"/>
    <s v="B"/>
    <n v="502"/>
    <s v="MULTI-UNIT DWELLING (APARTMENT, DUPLEX, ETC)"/>
    <n v="400"/>
    <s v="STRONG-ARM (HANDS, FIST, FEET OR BODILY FORCE)"/>
    <s v="AO"/>
    <s v="Adult Other"/>
    <n v="627"/>
    <m/>
    <m/>
    <m/>
    <s v="3500    MARMION                      WY"/>
    <m/>
    <n v="34.0871"/>
    <n v="-118.21420000000001"/>
  </r>
  <r>
    <n v="200915045"/>
    <d v="2020-09-23T00:00:00"/>
    <x v="26"/>
    <n v="1420"/>
    <n v="9"/>
    <x v="3"/>
    <n v="923"/>
    <n v="2"/>
    <n v="624"/>
    <x v="15"/>
    <n v="400"/>
    <n v="36"/>
    <s v="F"/>
    <s v="W"/>
    <n v="101"/>
    <s v="STREET"/>
    <n v="400"/>
    <s v="STRONG-ARM (HANDS, FIST, FEET OR BODILY FORCE)"/>
    <s v="IC"/>
    <s v="Invest Cont"/>
    <n v="624"/>
    <m/>
    <m/>
    <m/>
    <s v="6500 N  SEPULVEDA                    BL"/>
    <m/>
    <n v="34.190300000000001"/>
    <n v="-118.45740000000001"/>
  </r>
  <r>
    <n v="200713554"/>
    <d v="2020-09-05T00:00:00"/>
    <x v="120"/>
    <n v="2140"/>
    <n v="7"/>
    <x v="0"/>
    <n v="721"/>
    <n v="2"/>
    <n v="740"/>
    <x v="21"/>
    <s v="0329 1300 1822 0910"/>
    <n v="42"/>
    <s v="M"/>
    <s v="H"/>
    <n v="801"/>
    <s v="MTA BUS"/>
    <m/>
    <m/>
    <s v="IC"/>
    <s v="Invest Cont"/>
    <n v="740"/>
    <m/>
    <m/>
    <m/>
    <s v="SAN VICENTE"/>
    <s v="3RD                          ST"/>
    <n v="34.073500000000003"/>
    <n v="-118.3777"/>
  </r>
  <r>
    <n v="200707039"/>
    <d v="2020-03-06T00:00:00"/>
    <x v="244"/>
    <n v="2015"/>
    <n v="7"/>
    <x v="0"/>
    <n v="701"/>
    <n v="1"/>
    <n v="510"/>
    <x v="0"/>
    <m/>
    <n v="0"/>
    <m/>
    <m/>
    <n v="123"/>
    <s v="PARKING UNDERGROUND/BUILDING"/>
    <m/>
    <m/>
    <s v="IC"/>
    <s v="Invest Cont"/>
    <n v="510"/>
    <m/>
    <m/>
    <m/>
    <s v="800 N  CROFT                        AV"/>
    <m/>
    <n v="34.0854"/>
    <n v="-118.3742"/>
  </r>
  <r>
    <n v="200611141"/>
    <d v="2020-06-07T00:00:00"/>
    <x v="314"/>
    <n v="1"/>
    <n v="6"/>
    <x v="9"/>
    <n v="638"/>
    <n v="1"/>
    <n v="310"/>
    <x v="5"/>
    <s v="0344 0330 0354"/>
    <n v="33"/>
    <s v="F"/>
    <s v="W"/>
    <n v="501"/>
    <s v="SINGLE FAMILY DWELLING"/>
    <m/>
    <m/>
    <s v="IC"/>
    <s v="Invest Cont"/>
    <n v="310"/>
    <m/>
    <m/>
    <m/>
    <s v="6000    FRANKLIN                     AV"/>
    <m/>
    <n v="34.105200000000004"/>
    <n v="-118.3194"/>
  </r>
  <r>
    <n v="201108506"/>
    <d v="2020-04-19T00:00:00"/>
    <x v="317"/>
    <n v="2140"/>
    <n v="11"/>
    <x v="7"/>
    <n v="1107"/>
    <n v="1"/>
    <n v="420"/>
    <x v="33"/>
    <n v="321"/>
    <n v="47"/>
    <s v="M"/>
    <s v="W"/>
    <n v="104"/>
    <s v="DRIVEWAY"/>
    <m/>
    <m/>
    <s v="AO"/>
    <s v="Adult Other"/>
    <n v="420"/>
    <m/>
    <m/>
    <m/>
    <s v="1500    DOGWOOD                      PL"/>
    <m/>
    <n v="34.126899999999999"/>
    <n v="-118.1914"/>
  </r>
  <r>
    <n v="200700847"/>
    <d v="2020-11-27T00:00:00"/>
    <x v="29"/>
    <n v="830"/>
    <n v="7"/>
    <x v="0"/>
    <n v="738"/>
    <n v="1"/>
    <n v="310"/>
    <x v="5"/>
    <s v="1402 0329 1414 1609 0321 0344"/>
    <n v="53"/>
    <s v="M"/>
    <s v="A"/>
    <n v="501"/>
    <s v="SINGLE FAMILY DWELLING"/>
    <m/>
    <m/>
    <s v="IC"/>
    <s v="Invest Cont"/>
    <n v="310"/>
    <n v="998"/>
    <m/>
    <m/>
    <s v="600 S  HUDSON                       AV"/>
    <m/>
    <n v="34.061999999999998"/>
    <n v="-118.33329999999999"/>
  </r>
  <r>
    <n v="201217519"/>
    <d v="2020-07-31T00:00:00"/>
    <x v="266"/>
    <n v="1445"/>
    <n v="12"/>
    <x v="8"/>
    <n v="1248"/>
    <n v="1"/>
    <n v="230"/>
    <x v="13"/>
    <s v="1822 0430 0342 1309 0906"/>
    <n v="23"/>
    <s v="M"/>
    <s v="H"/>
    <n v="109"/>
    <s v="PARK/PLAYGROUND"/>
    <n v="102"/>
    <s v="HAND GUN"/>
    <s v="IC"/>
    <s v="Invest Cont"/>
    <n v="230"/>
    <m/>
    <m/>
    <m/>
    <s v="70TH                         ST"/>
    <s v="HOOVER                       ST"/>
    <n v="33.976399999999998"/>
    <n v="-118.2871"/>
  </r>
  <r>
    <n v="200116804"/>
    <d v="2020-08-23T00:00:00"/>
    <x v="273"/>
    <n v="2145"/>
    <n v="1"/>
    <x v="1"/>
    <n v="152"/>
    <n v="2"/>
    <n v="624"/>
    <x v="15"/>
    <s v="0416 1822 0429"/>
    <n v="24"/>
    <s v="M"/>
    <s v="O"/>
    <n v="102"/>
    <s v="SIDEWALK"/>
    <n v="400"/>
    <s v="STRONG-ARM (HANDS, FIST, FEET OR BODILY FORCE)"/>
    <s v="IC"/>
    <s v="Invest Cont"/>
    <n v="624"/>
    <m/>
    <m/>
    <m/>
    <s v="5TH                          ST"/>
    <s v="HILL                         ST"/>
    <n v="34.049199999999999"/>
    <n v="-118.2525"/>
  </r>
  <r>
    <n v="200812195"/>
    <d v="2020-07-22T00:00:00"/>
    <x v="231"/>
    <n v="1330"/>
    <n v="8"/>
    <x v="12"/>
    <n v="841"/>
    <n v="2"/>
    <n v="662"/>
    <x v="17"/>
    <s v="0701 0800 0100"/>
    <n v="70"/>
    <s v="F"/>
    <s v="W"/>
    <n v="501"/>
    <s v="SINGLE FAMILY DWELLING"/>
    <m/>
    <m/>
    <s v="AO"/>
    <s v="Adult Other"/>
    <n v="662"/>
    <m/>
    <m/>
    <m/>
    <s v="12000    RHODE ISLAND                 AV"/>
    <m/>
    <n v="34.042499999999997"/>
    <n v="-118.46559999999999"/>
  </r>
  <r>
    <n v="200611870"/>
    <d v="2020-06-27T00:00:00"/>
    <x v="37"/>
    <n v="930"/>
    <n v="6"/>
    <x v="9"/>
    <n v="668"/>
    <n v="1"/>
    <n v="433"/>
    <x v="83"/>
    <s v="1402 1822"/>
    <n v="0"/>
    <s v="X"/>
    <s v="X"/>
    <n v="101"/>
    <s v="STREET"/>
    <m/>
    <m/>
    <s v="AA"/>
    <s v="Adult Arrest"/>
    <n v="433"/>
    <n v="998"/>
    <m/>
    <m/>
    <s v="ST ANDREWS"/>
    <s v="SUNSET"/>
    <n v="34.0944"/>
    <n v="-118.3125"/>
  </r>
  <r>
    <n v="200808904"/>
    <d v="2020-04-29T00:00:00"/>
    <x v="316"/>
    <n v="1820"/>
    <n v="8"/>
    <x v="12"/>
    <n v="801"/>
    <n v="2"/>
    <n v="624"/>
    <x v="15"/>
    <s v="0416 1266 0305 1822"/>
    <n v="35"/>
    <s v="F"/>
    <s v="B"/>
    <n v="501"/>
    <s v="SINGLE FAMILY DWELLING"/>
    <n v="400"/>
    <s v="STRONG-ARM (HANDS, FIST, FEET OR BODILY FORCE)"/>
    <s v="IC"/>
    <s v="Invest Cont"/>
    <n v="624"/>
    <m/>
    <m/>
    <m/>
    <s v="1600    MICHAEL                      LN"/>
    <m/>
    <n v="34.078600000000002"/>
    <n v="-118.5641"/>
  </r>
  <r>
    <n v="200804152"/>
    <d v="2020-01-04T00:00:00"/>
    <x v="81"/>
    <n v="1100"/>
    <n v="8"/>
    <x v="12"/>
    <n v="855"/>
    <n v="1"/>
    <n v="761"/>
    <x v="35"/>
    <s v="1822 0202 0334 0319 0432 0421"/>
    <n v="55"/>
    <s v="M"/>
    <s v="W"/>
    <n v="101"/>
    <s v="STREET"/>
    <n v="200"/>
    <s v="KNIFE WITH BLADE 6INCHES OR LESS"/>
    <s v="IC"/>
    <s v="Invest Cont"/>
    <n v="761"/>
    <m/>
    <m/>
    <m/>
    <s v="1500    WESTWOOD                     BL"/>
    <m/>
    <n v="34.054099999999998"/>
    <n v="-118.44070000000001"/>
  </r>
  <r>
    <n v="201305570"/>
    <d v="2020-01-29T00:00:00"/>
    <x v="259"/>
    <n v="2200"/>
    <n v="13"/>
    <x v="6"/>
    <n v="1324"/>
    <n v="1"/>
    <n v="510"/>
    <x v="0"/>
    <m/>
    <n v="0"/>
    <m/>
    <m/>
    <n v="101"/>
    <s v="STREET"/>
    <m/>
    <m/>
    <s v="IC"/>
    <s v="Invest Cont"/>
    <n v="510"/>
    <m/>
    <m/>
    <m/>
    <s v="1200 E  25TH                         ST"/>
    <m/>
    <n v="34.020299999999999"/>
    <n v="-118.25060000000001"/>
  </r>
  <r>
    <n v="200709880"/>
    <d v="2020-05-30T00:00:00"/>
    <x v="14"/>
    <n v="1300"/>
    <n v="7"/>
    <x v="0"/>
    <n v="723"/>
    <n v="2"/>
    <n v="740"/>
    <x v="21"/>
    <s v="1300 1822 0329"/>
    <n v="0"/>
    <s v="X"/>
    <s v="X"/>
    <n v="101"/>
    <s v="STREET"/>
    <m/>
    <m/>
    <s v="IC"/>
    <s v="Invest Cont"/>
    <n v="740"/>
    <m/>
    <m/>
    <m/>
    <s v="3RD"/>
    <s v="FAIRFAX"/>
    <n v="34.071899999999999"/>
    <n v="-118.3614"/>
  </r>
  <r>
    <n v="200712052"/>
    <d v="2020-07-27T00:00:00"/>
    <x v="109"/>
    <n v="1"/>
    <n v="7"/>
    <x v="0"/>
    <n v="749"/>
    <n v="1"/>
    <n v="510"/>
    <x v="0"/>
    <m/>
    <n v="0"/>
    <m/>
    <m/>
    <n v="108"/>
    <s v="PARKING LOT"/>
    <m/>
    <m/>
    <s v="IC"/>
    <s v="Invest Cont"/>
    <n v="510"/>
    <m/>
    <m/>
    <m/>
    <s v="800 S  PLYMOUTH                     BL"/>
    <m/>
    <n v="34.058"/>
    <n v="-118.3248"/>
  </r>
  <r>
    <n v="201222936"/>
    <d v="2020-10-19T00:00:00"/>
    <x v="336"/>
    <n v="1815"/>
    <n v="12"/>
    <x v="8"/>
    <n v="1245"/>
    <n v="1"/>
    <n v="236"/>
    <x v="46"/>
    <s v="2000 1243 1813 0913 1222 2007 0408 0340 0416 0446"/>
    <n v="48"/>
    <s v="F"/>
    <s v="B"/>
    <n v="502"/>
    <s v="MULTI-UNIT DWELLING (APARTMENT, DUPLEX, ETC)"/>
    <n v="400"/>
    <s v="STRONG-ARM (HANDS, FIST, FEET OR BODILY FORCE)"/>
    <s v="AO"/>
    <s v="Adult Other"/>
    <n v="236"/>
    <m/>
    <m/>
    <m/>
    <s v="6500 S  VERMONT                      AV"/>
    <m/>
    <n v="33.980800000000002"/>
    <n v="-118.29170000000001"/>
  </r>
  <r>
    <n v="200104765"/>
    <d v="2020-01-11T00:00:00"/>
    <x v="265"/>
    <n v="900"/>
    <n v="1"/>
    <x v="1"/>
    <n v="195"/>
    <n v="1"/>
    <n v="330"/>
    <x v="1"/>
    <s v="1307 0344 0329 1609 1822 1414"/>
    <n v="39"/>
    <s v="M"/>
    <s v="H"/>
    <n v="103"/>
    <s v="ALLEY"/>
    <m/>
    <m/>
    <s v="IC"/>
    <s v="Invest Cont"/>
    <n v="330"/>
    <m/>
    <m/>
    <m/>
    <s v="1600    SANTEE                       ST"/>
    <m/>
    <n v="34.030900000000003"/>
    <n v="-118.26179999999999"/>
  </r>
  <r>
    <n v="201107535"/>
    <d v="2020-03-20T00:00:00"/>
    <x v="348"/>
    <n v="1630"/>
    <n v="11"/>
    <x v="7"/>
    <n v="1162"/>
    <n v="2"/>
    <n v="668"/>
    <x v="27"/>
    <m/>
    <n v="0"/>
    <m/>
    <m/>
    <n v="203"/>
    <s v="OTHER BUSINESS"/>
    <m/>
    <m/>
    <s v="IC"/>
    <s v="Invest Cont"/>
    <n v="668"/>
    <m/>
    <m/>
    <m/>
    <s v="4500    HOLLYWOOD                    BL"/>
    <m/>
    <n v="34.098999999999997"/>
    <n v="-118.2884"/>
  </r>
  <r>
    <n v="200714387"/>
    <d v="2020-09-29T00:00:00"/>
    <x v="185"/>
    <n v="1000"/>
    <n v="7"/>
    <x v="0"/>
    <n v="737"/>
    <n v="1"/>
    <n v="341"/>
    <x v="12"/>
    <n v="344"/>
    <n v="28"/>
    <s v="F"/>
    <s v="O"/>
    <n v="502"/>
    <s v="MULTI-UNIT DWELLING (APARTMENT, DUPLEX, ETC)"/>
    <m/>
    <m/>
    <s v="IC"/>
    <s v="Invest Cont"/>
    <n v="341"/>
    <m/>
    <m/>
    <m/>
    <s v="5100    WILSHIRE                     BL"/>
    <m/>
    <n v="34.062199999999997"/>
    <n v="-118.34180000000001"/>
  </r>
  <r>
    <n v="201220832"/>
    <d v="2020-09-17T00:00:00"/>
    <x v="311"/>
    <n v="1600"/>
    <n v="12"/>
    <x v="8"/>
    <n v="1242"/>
    <n v="2"/>
    <n v="930"/>
    <x v="30"/>
    <s v="0913 0421 0432 2021"/>
    <n v="57"/>
    <s v="M"/>
    <s v="B"/>
    <n v="121"/>
    <s v="YARD (RESIDENTIAL/BUSINESS)"/>
    <n v="511"/>
    <s v="VERBAL THREAT"/>
    <s v="IC"/>
    <s v="Invest Cont"/>
    <n v="930"/>
    <m/>
    <m/>
    <m/>
    <s v="6000    5TH                          AV"/>
    <m/>
    <n v="33.983699999999999"/>
    <n v="-118.32259999999999"/>
  </r>
  <r>
    <n v="201221526"/>
    <d v="2020-09-27T00:00:00"/>
    <x v="67"/>
    <n v="1400"/>
    <n v="12"/>
    <x v="8"/>
    <n v="1259"/>
    <n v="2"/>
    <n v="625"/>
    <x v="44"/>
    <s v="0561 0913 0444 0416"/>
    <n v="39"/>
    <s v="F"/>
    <s v="B"/>
    <n v="502"/>
    <s v="MULTI-UNIT DWELLING (APARTMENT, DUPLEX, ETC)"/>
    <n v="400"/>
    <s v="STRONG-ARM (HANDS, FIST, FEET OR BODILY FORCE)"/>
    <s v="AO"/>
    <s v="Adult Other"/>
    <n v="625"/>
    <m/>
    <m/>
    <m/>
    <s v="7800    TOWNE                        AV"/>
    <m/>
    <n v="33.967399999999998"/>
    <n v="-118.26730000000001"/>
  </r>
  <r>
    <n v="201008926"/>
    <d v="2020-05-11T00:00:00"/>
    <x v="213"/>
    <n v="215"/>
    <n v="10"/>
    <x v="11"/>
    <n v="1043"/>
    <n v="1"/>
    <n v="420"/>
    <x v="33"/>
    <s v="1822 0344 1300 1202"/>
    <n v="68"/>
    <s v="F"/>
    <s v="O"/>
    <n v="123"/>
    <s v="PARKING UNDERGROUND/BUILDING"/>
    <m/>
    <m/>
    <s v="IC"/>
    <s v="Invest Cont"/>
    <n v="420"/>
    <m/>
    <m/>
    <m/>
    <s v="5700    YOLANDA                      AV"/>
    <m/>
    <n v="34.174500000000002"/>
    <n v="-118.5407"/>
  </r>
  <r>
    <n v="200106071"/>
    <d v="2020-01-30T00:00:00"/>
    <x v="94"/>
    <n v="1750"/>
    <n v="1"/>
    <x v="1"/>
    <n v="111"/>
    <n v="1"/>
    <n v="341"/>
    <x v="12"/>
    <s v="0917 0344 2004 2032 1822"/>
    <n v="51"/>
    <s v="F"/>
    <s v="A"/>
    <n v="406"/>
    <s v="OTHER STORE"/>
    <m/>
    <m/>
    <s v="IC"/>
    <s v="Invest Cont"/>
    <n v="341"/>
    <m/>
    <m/>
    <m/>
    <s v="800 N  SPRING                       ST"/>
    <m/>
    <n v="34.061900000000001"/>
    <n v="-118.23690000000001"/>
  </r>
  <r>
    <n v="201210864"/>
    <d v="2020-04-14T00:00:00"/>
    <x v="213"/>
    <n v="100"/>
    <n v="12"/>
    <x v="8"/>
    <n v="1249"/>
    <n v="2"/>
    <n v="624"/>
    <x v="15"/>
    <s v="0416 0605"/>
    <n v="36"/>
    <s v="M"/>
    <s v="B"/>
    <n v="101"/>
    <s v="STREET"/>
    <n v="400"/>
    <s v="STRONG-ARM (HANDS, FIST, FEET OR BODILY FORCE)"/>
    <s v="IC"/>
    <s v="Invest Cont"/>
    <n v="624"/>
    <m/>
    <m/>
    <m/>
    <s v="65TH                         ST"/>
    <s v="DENVER"/>
    <n v="33.980600000000003"/>
    <n v="-118.2838"/>
  </r>
  <r>
    <n v="201209620"/>
    <d v="2020-03-23T00:00:00"/>
    <x v="104"/>
    <n v="700"/>
    <n v="12"/>
    <x v="8"/>
    <n v="1248"/>
    <n v="1"/>
    <n v="341"/>
    <x v="12"/>
    <s v="0603 0344 0913 0337"/>
    <n v="0"/>
    <s v="X"/>
    <s v="X"/>
    <n v="203"/>
    <s v="OTHER BUSINESS"/>
    <m/>
    <m/>
    <s v="IC"/>
    <s v="Invest Cont"/>
    <n v="341"/>
    <m/>
    <m/>
    <m/>
    <s v="800 W  FLORENCE                     AV"/>
    <m/>
    <n v="33.979199999999999"/>
    <n v="-118.2893"/>
  </r>
  <r>
    <n v="200213311"/>
    <d v="2020-08-03T00:00:00"/>
    <x v="114"/>
    <n v="2020"/>
    <n v="2"/>
    <x v="5"/>
    <n v="218"/>
    <n v="1"/>
    <n v="330"/>
    <x v="1"/>
    <s v="1300 0344 1307 1609 0329"/>
    <n v="31"/>
    <s v="F"/>
    <s v="W"/>
    <n v="101"/>
    <s v="STREET"/>
    <m/>
    <m/>
    <s v="IC"/>
    <s v="Invest Cont"/>
    <n v="330"/>
    <m/>
    <m/>
    <m/>
    <s v="SUNSET                       BL"/>
    <s v="PORTIA                       ST"/>
    <n v="34.075499999999998"/>
    <n v="-118.2544"/>
  </r>
  <r>
    <n v="200806402"/>
    <d v="2020-02-23T00:00:00"/>
    <x v="184"/>
    <n v="1800"/>
    <n v="8"/>
    <x v="12"/>
    <n v="895"/>
    <n v="1"/>
    <n v="341"/>
    <x v="12"/>
    <s v="0344 1822"/>
    <n v="0"/>
    <s v="X"/>
    <s v="X"/>
    <n v="717"/>
    <s v="HEALTH SPA/GYM"/>
    <m/>
    <m/>
    <s v="IC"/>
    <s v="Invest Cont"/>
    <n v="341"/>
    <m/>
    <m/>
    <m/>
    <s v="3000    MOTOR                        AV"/>
    <m/>
    <n v="34.037399999999998"/>
    <n v="-118.40819999999999"/>
  </r>
  <r>
    <n v="200316812"/>
    <d v="2020-09-04T00:00:00"/>
    <x v="84"/>
    <n v="1300"/>
    <n v="3"/>
    <x v="2"/>
    <n v="396"/>
    <n v="1"/>
    <n v="420"/>
    <x v="33"/>
    <m/>
    <n v="0"/>
    <m/>
    <m/>
    <n v="101"/>
    <s v="STREET"/>
    <m/>
    <m/>
    <s v="IC"/>
    <s v="Invest Cont"/>
    <n v="420"/>
    <m/>
    <m/>
    <m/>
    <s v="4100 S  VERMONT                      AV"/>
    <m/>
    <n v="34.008499999999998"/>
    <n v="-118.2915"/>
  </r>
  <r>
    <n v="200611156"/>
    <d v="2020-06-04T00:00:00"/>
    <x v="250"/>
    <n v="1"/>
    <n v="6"/>
    <x v="9"/>
    <n v="625"/>
    <n v="1"/>
    <n v="331"/>
    <x v="23"/>
    <s v="0344 0385 1300"/>
    <n v="54"/>
    <s v="M"/>
    <s v="V"/>
    <n v="101"/>
    <s v="STREET"/>
    <m/>
    <m/>
    <s v="IC"/>
    <s v="Invest Cont"/>
    <n v="331"/>
    <m/>
    <m/>
    <m/>
    <s v="HIGHLAND"/>
    <s v="CAMROSE"/>
    <n v="34.1083"/>
    <n v="-118.33710000000001"/>
  </r>
  <r>
    <n v="200808070"/>
    <d v="2020-04-06T00:00:00"/>
    <x v="193"/>
    <n v="1830"/>
    <n v="8"/>
    <x v="12"/>
    <n v="836"/>
    <n v="1"/>
    <n v="330"/>
    <x v="1"/>
    <s v="1420 0344 1822 1307 0321"/>
    <n v="35"/>
    <s v="F"/>
    <s v="W"/>
    <n v="707"/>
    <s v="GARAGE/CARPORT"/>
    <m/>
    <m/>
    <s v="IC"/>
    <s v="Invest Cont"/>
    <n v="330"/>
    <m/>
    <m/>
    <m/>
    <s v="10500    SANTA MONICA                 BL"/>
    <m/>
    <n v="34.055399999999999"/>
    <n v="-118.42659999999999"/>
  </r>
  <r>
    <n v="200120214"/>
    <d v="2020-10-28T00:00:00"/>
    <x v="229"/>
    <n v="2115"/>
    <n v="1"/>
    <x v="1"/>
    <n v="182"/>
    <n v="1"/>
    <n v="231"/>
    <x v="51"/>
    <s v="1212 0416 0447 1822 1420"/>
    <n v="48"/>
    <s v="F"/>
    <s v="O"/>
    <n v="102"/>
    <s v="SIDEWALK"/>
    <n v="212"/>
    <s v="BOTTLE"/>
    <s v="IC"/>
    <s v="Invest Cont"/>
    <n v="231"/>
    <m/>
    <m/>
    <m/>
    <s v="FLOWER                       ST"/>
    <s v="11TH"/>
    <n v="34.042999999999999"/>
    <n v="-118.2641"/>
  </r>
  <r>
    <n v="200219019"/>
    <d v="2020-12-26T00:00:00"/>
    <x v="34"/>
    <n v="1545"/>
    <n v="2"/>
    <x v="5"/>
    <n v="245"/>
    <n v="1"/>
    <n v="210"/>
    <x v="11"/>
    <s v="0344 0355 0337 0302 0334 1310 0312 1822"/>
    <n v="36"/>
    <s v="F"/>
    <s v="H"/>
    <n v="108"/>
    <s v="PARKING LOT"/>
    <n v="102"/>
    <s v="HAND GUN"/>
    <s v="IC"/>
    <s v="Invest Cont"/>
    <n v="210"/>
    <m/>
    <m/>
    <m/>
    <s v="2100 W  6TH                          ST"/>
    <m/>
    <n v="34.0595"/>
    <n v="-118.2749"/>
  </r>
  <r>
    <n v="200917534"/>
    <d v="2020-11-21T00:00:00"/>
    <x v="92"/>
    <n v="1930"/>
    <n v="9"/>
    <x v="3"/>
    <n v="998"/>
    <n v="1"/>
    <n v="440"/>
    <x v="20"/>
    <n v="394"/>
    <n v="43"/>
    <s v="M"/>
    <s v="O"/>
    <n v="121"/>
    <s v="YARD (RESIDENTIAL/BUSINESS)"/>
    <m/>
    <m/>
    <s v="IC"/>
    <s v="Invest Cont"/>
    <n v="440"/>
    <m/>
    <m/>
    <m/>
    <s v="13100    VALLEY VISTA                 BL"/>
    <m/>
    <n v="34.144799999999996"/>
    <n v="-118.4186"/>
  </r>
  <r>
    <n v="200119672"/>
    <d v="2020-10-19T00:00:00"/>
    <x v="365"/>
    <n v="1210"/>
    <n v="1"/>
    <x v="1"/>
    <n v="191"/>
    <n v="1"/>
    <n v="510"/>
    <x v="0"/>
    <m/>
    <n v="0"/>
    <m/>
    <m/>
    <n v="707"/>
    <s v="GARAGE/CARPORT"/>
    <m/>
    <m/>
    <s v="IC"/>
    <s v="Invest Cont"/>
    <n v="510"/>
    <m/>
    <m/>
    <m/>
    <s v="600 W  WASHINGTON                   BL"/>
    <m/>
    <n v="34.038800000000002"/>
    <n v="-118.2717"/>
  </r>
  <r>
    <n v="200709227"/>
    <d v="2020-05-14T00:00:00"/>
    <x v="80"/>
    <n v="1100"/>
    <n v="7"/>
    <x v="0"/>
    <n v="784"/>
    <n v="1"/>
    <n v="510"/>
    <x v="0"/>
    <m/>
    <n v="0"/>
    <m/>
    <m/>
    <n v="101"/>
    <s v="STREET"/>
    <m/>
    <m/>
    <s v="IC"/>
    <s v="Invest Cont"/>
    <n v="510"/>
    <m/>
    <m/>
    <m/>
    <s v="1900 S  ORANGE                       DR"/>
    <m/>
    <n v="34.040799999999997"/>
    <n v="-118.3497"/>
  </r>
  <r>
    <n v="200916086"/>
    <d v="2020-10-18T00:00:00"/>
    <x v="365"/>
    <n v="1900"/>
    <n v="9"/>
    <x v="3"/>
    <n v="943"/>
    <n v="1"/>
    <n v="510"/>
    <x v="0"/>
    <m/>
    <n v="0"/>
    <s v="M"/>
    <m/>
    <n v="101"/>
    <s v="STREET"/>
    <m/>
    <m/>
    <s v="IC"/>
    <s v="Invest Cont"/>
    <n v="510"/>
    <m/>
    <m/>
    <m/>
    <s v="BURBANK                      BL"/>
    <s v="TYRONE                       AV"/>
    <n v="34.1721"/>
    <n v="-118.4443"/>
  </r>
  <r>
    <n v="200408758"/>
    <d v="2020-05-10T00:00:00"/>
    <x v="39"/>
    <n v="1900"/>
    <n v="4"/>
    <x v="4"/>
    <n v="449"/>
    <n v="2"/>
    <n v="930"/>
    <x v="30"/>
    <s v="0913 0556 0443 2004"/>
    <n v="29"/>
    <s v="M"/>
    <s v="H"/>
    <n v="501"/>
    <s v="SINGLE FAMILY DWELLING"/>
    <n v="511"/>
    <s v="VERBAL THREAT"/>
    <s v="IC"/>
    <s v="Invest Cont"/>
    <n v="930"/>
    <m/>
    <m/>
    <m/>
    <s v="2700    WABASH                       AV"/>
    <m/>
    <n v="34.052700000000002"/>
    <n v="-118.1969"/>
  </r>
  <r>
    <n v="200219141"/>
    <d v="2020-12-30T00:00:00"/>
    <x v="358"/>
    <n v="100"/>
    <n v="2"/>
    <x v="5"/>
    <n v="266"/>
    <n v="1"/>
    <n v="230"/>
    <x v="13"/>
    <s v="1407 1822 0216 1100 0430 1310 0334 0906"/>
    <n v="26"/>
    <s v="F"/>
    <s v="H"/>
    <n v="101"/>
    <s v="STREET"/>
    <n v="102"/>
    <s v="HAND GUN"/>
    <s v="IC"/>
    <s v="Invest Cont"/>
    <n v="230"/>
    <n v="998"/>
    <m/>
    <m/>
    <s v="7TH"/>
    <s v="BURLINGTON"/>
    <n v="34.055"/>
    <n v="-118.2735"/>
  </r>
  <r>
    <n v="200316906"/>
    <d v="2020-09-06T00:00:00"/>
    <x v="256"/>
    <n v="335"/>
    <n v="3"/>
    <x v="2"/>
    <n v="314"/>
    <n v="2"/>
    <n v="624"/>
    <x v="15"/>
    <s v="0913 0361 0416 0446"/>
    <n v="27"/>
    <s v="M"/>
    <s v="H"/>
    <n v="103"/>
    <s v="ALLEY"/>
    <n v="400"/>
    <s v="STRONG-ARM (HANDS, FIST, FEET OR BODILY FORCE)"/>
    <s v="IC"/>
    <s v="Invest Cont"/>
    <n v="624"/>
    <m/>
    <m/>
    <m/>
    <s v="3100 W  27TH                         ST"/>
    <m/>
    <n v="34.0306"/>
    <n v="-118.3182"/>
  </r>
  <r>
    <n v="200616028"/>
    <d v="2020-09-28T00:00:00"/>
    <x v="294"/>
    <n v="2130"/>
    <n v="6"/>
    <x v="9"/>
    <n v="643"/>
    <n v="2"/>
    <n v="900"/>
    <x v="18"/>
    <s v="0913 2038"/>
    <n v="53"/>
    <s v="F"/>
    <s v="W"/>
    <n v="501"/>
    <s v="SINGLE FAMILY DWELLING"/>
    <m/>
    <m/>
    <s v="AA"/>
    <s v="Adult Arrest"/>
    <n v="900"/>
    <m/>
    <m/>
    <m/>
    <s v="7400 W  HOLLYWOOD                    BL"/>
    <m/>
    <n v="34.101599999999998"/>
    <n v="-118.3506"/>
  </r>
  <r>
    <n v="200516853"/>
    <d v="2020-11-19T00:00:00"/>
    <x v="278"/>
    <n v="1800"/>
    <n v="5"/>
    <x v="10"/>
    <n v="517"/>
    <n v="1"/>
    <n v="510"/>
    <x v="0"/>
    <m/>
    <n v="0"/>
    <m/>
    <m/>
    <n v="101"/>
    <s v="STREET"/>
    <m/>
    <m/>
    <s v="IC"/>
    <s v="Invest Cont"/>
    <n v="510"/>
    <m/>
    <m/>
    <m/>
    <s v="1200 N  BANNING                      BL"/>
    <m/>
    <n v="33.786999999999999"/>
    <n v="-118.2585"/>
  </r>
  <r>
    <n v="200320974"/>
    <d v="2020-11-27T00:00:00"/>
    <x v="47"/>
    <n v="2330"/>
    <n v="3"/>
    <x v="2"/>
    <n v="399"/>
    <n v="1"/>
    <n v="236"/>
    <x v="46"/>
    <s v="2000 1814 0913 0408"/>
    <n v="25"/>
    <s v="F"/>
    <s v="B"/>
    <n v="502"/>
    <s v="MULTI-UNIT DWELLING (APARTMENT, DUPLEX, ETC)"/>
    <n v="400"/>
    <s v="STRONG-ARM (HANDS, FIST, FEET OR BODILY FORCE)"/>
    <s v="IC"/>
    <s v="Invest Cont"/>
    <n v="236"/>
    <m/>
    <m/>
    <m/>
    <s v="4200 S  FIGUEROA                     ST"/>
    <m/>
    <n v="34.007300000000001"/>
    <n v="-118.28270000000001"/>
  </r>
  <r>
    <n v="200106301"/>
    <d v="2020-02-02T00:00:00"/>
    <x v="240"/>
    <n v="1500"/>
    <n v="1"/>
    <x v="1"/>
    <n v="111"/>
    <n v="1"/>
    <n v="310"/>
    <x v="5"/>
    <s v="1414 1822 1606 0344"/>
    <n v="32"/>
    <s v="M"/>
    <s v="B"/>
    <n v="502"/>
    <s v="MULTI-UNIT DWELLING (APARTMENT, DUPLEX, ETC)"/>
    <m/>
    <m/>
    <s v="IC"/>
    <s v="Invest Cont"/>
    <n v="310"/>
    <m/>
    <m/>
    <m/>
    <s v="500 N  FIGUEROA                     ST"/>
    <m/>
    <n v="34.061700000000002"/>
    <n v="-118.2469"/>
  </r>
  <r>
    <n v="200809652"/>
    <d v="2020-05-19T00:00:00"/>
    <x v="329"/>
    <n v="1730"/>
    <n v="8"/>
    <x v="12"/>
    <n v="813"/>
    <n v="1"/>
    <n v="440"/>
    <x v="20"/>
    <s v="1822 0377 2032 1606 0930 0344 1251"/>
    <n v="20"/>
    <s v="F"/>
    <s v="W"/>
    <n v="504"/>
    <s v="OTHER RESIDENCE"/>
    <m/>
    <m/>
    <s v="IC"/>
    <s v="Invest Cont"/>
    <n v="440"/>
    <m/>
    <m/>
    <m/>
    <s v="12100 W  SUNSET                       BL"/>
    <m/>
    <n v="34.073799999999999"/>
    <n v="-118.4768"/>
  </r>
  <r>
    <n v="200714692"/>
    <d v="2020-10-09T00:00:00"/>
    <x v="212"/>
    <n v="2100"/>
    <n v="7"/>
    <x v="0"/>
    <n v="732"/>
    <n v="1"/>
    <n v="510"/>
    <x v="0"/>
    <m/>
    <n v="0"/>
    <m/>
    <m/>
    <n v="101"/>
    <s v="STREET"/>
    <m/>
    <m/>
    <s v="AA"/>
    <s v="Adult Arrest"/>
    <n v="510"/>
    <m/>
    <m/>
    <m/>
    <s v="6500 W  5TH                          ST"/>
    <m/>
    <n v="34.068300000000001"/>
    <n v="-118.36920000000001"/>
  </r>
  <r>
    <n v="200211019"/>
    <d v="2020-06-06T00:00:00"/>
    <x v="43"/>
    <n v="1137"/>
    <n v="2"/>
    <x v="5"/>
    <n v="201"/>
    <n v="1"/>
    <n v="440"/>
    <x v="20"/>
    <s v="0344 0394"/>
    <n v="38"/>
    <s v="M"/>
    <s v="W"/>
    <n v="502"/>
    <s v="MULTI-UNIT DWELLING (APARTMENT, DUPLEX, ETC)"/>
    <m/>
    <m/>
    <s v="IC"/>
    <s v="Invest Cont"/>
    <n v="440"/>
    <m/>
    <m/>
    <m/>
    <s v="900 N  MARIPOSA                     AV"/>
    <m/>
    <n v="34.0869"/>
    <n v="-118.29900000000001"/>
  </r>
  <r>
    <n v="200613043"/>
    <d v="2020-07-24T00:00:00"/>
    <x v="148"/>
    <n v="1030"/>
    <n v="6"/>
    <x v="9"/>
    <n v="636"/>
    <n v="1"/>
    <n v="330"/>
    <x v="1"/>
    <s v="0344 0321"/>
    <n v="25"/>
    <s v="M"/>
    <s v="H"/>
    <n v="707"/>
    <s v="GARAGE/CARPORT"/>
    <m/>
    <m/>
    <s v="IC"/>
    <s v="Invest Cont"/>
    <n v="330"/>
    <m/>
    <m/>
    <m/>
    <s v="1700 N  HIGHLAND                     AV"/>
    <m/>
    <n v="34.101599999999998"/>
    <n v="-118.3387"/>
  </r>
  <r>
    <n v="201109767"/>
    <d v="2020-05-26T00:00:00"/>
    <x v="88"/>
    <n v="2310"/>
    <n v="11"/>
    <x v="7"/>
    <n v="1102"/>
    <n v="1"/>
    <n v="648"/>
    <x v="4"/>
    <n v="2004"/>
    <n v="0"/>
    <s v="X"/>
    <s v="X"/>
    <n v="109"/>
    <s v="PARK/PLAYGROUND"/>
    <n v="506"/>
    <s v="FIRE"/>
    <s v="IC"/>
    <s v="Invest Cont"/>
    <n v="648"/>
    <m/>
    <m/>
    <m/>
    <s v="BRUNSWICK"/>
    <s v="LOS FELIZ"/>
    <n v="34.126800000000003"/>
    <n v="-118.2671"/>
  </r>
  <r>
    <n v="200304857"/>
    <d v="2020-01-16T00:00:00"/>
    <x v="188"/>
    <n v="2350"/>
    <n v="3"/>
    <x v="2"/>
    <n v="399"/>
    <n v="2"/>
    <n v="745"/>
    <x v="9"/>
    <s v="0329 1307 1609 0342 1309 1822"/>
    <n v="19"/>
    <s v="M"/>
    <s v="H"/>
    <n v="122"/>
    <s v="VEHICLE, PASSENGER/TRUCK"/>
    <m/>
    <m/>
    <s v="IC"/>
    <s v="Invest Cont"/>
    <n v="745"/>
    <m/>
    <m/>
    <m/>
    <s v="4300 S  FIGUEROA                     ST"/>
    <m/>
    <n v="34.005400000000002"/>
    <n v="-118.28270000000001"/>
  </r>
  <r>
    <n v="200508835"/>
    <d v="2020-04-29T00:00:00"/>
    <x v="316"/>
    <n v="645"/>
    <n v="5"/>
    <x v="10"/>
    <n v="557"/>
    <n v="1"/>
    <n v="442"/>
    <x v="16"/>
    <s v="0325 0344 1236 0216 0207"/>
    <n v="0"/>
    <s v="M"/>
    <s v="O"/>
    <n v="203"/>
    <s v="OTHER BUSINESS"/>
    <m/>
    <m/>
    <s v="IC"/>
    <s v="Invest Cont"/>
    <n v="442"/>
    <m/>
    <m/>
    <m/>
    <s v="100 N  GAFFEY                       ST"/>
    <m/>
    <n v="33.743299999999998"/>
    <n v="-118.2923"/>
  </r>
  <r>
    <n v="201115688"/>
    <d v="2020-11-13T00:00:00"/>
    <x v="55"/>
    <n v="2030"/>
    <n v="11"/>
    <x v="7"/>
    <n v="1172"/>
    <n v="1"/>
    <n v="510"/>
    <x v="0"/>
    <m/>
    <n v="0"/>
    <m/>
    <m/>
    <n v="101"/>
    <s v="STREET"/>
    <m/>
    <m/>
    <s v="AA"/>
    <s v="Adult Arrest"/>
    <n v="510"/>
    <m/>
    <m/>
    <m/>
    <s v="1700    SILVER LAKE                  BL"/>
    <m/>
    <n v="34.089300000000001"/>
    <n v="-118.2685"/>
  </r>
  <r>
    <n v="200908195"/>
    <d v="2020-04-06T00:00:00"/>
    <x v="136"/>
    <n v="45"/>
    <n v="9"/>
    <x v="3"/>
    <n v="974"/>
    <n v="1"/>
    <n v="310"/>
    <x v="5"/>
    <s v="0329 0358 1420 1610"/>
    <n v="54"/>
    <s v="M"/>
    <s v="O"/>
    <n v="203"/>
    <s v="OTHER BUSINESS"/>
    <m/>
    <m/>
    <s v="IC"/>
    <s v="Invest Cont"/>
    <n v="310"/>
    <m/>
    <m/>
    <m/>
    <s v="14600    VENTURA                      BL"/>
    <m/>
    <n v="34.154699999999998"/>
    <n v="-118.453"/>
  </r>
  <r>
    <n v="201200924"/>
    <d v="2020-10-04T00:00:00"/>
    <x v="76"/>
    <n v="1030"/>
    <n v="12"/>
    <x v="8"/>
    <n v="1258"/>
    <n v="2"/>
    <n v="930"/>
    <x v="30"/>
    <s v="1402 1407 1419 0421 0561"/>
    <n v="55"/>
    <s v="M"/>
    <s v="B"/>
    <n v="501"/>
    <s v="SINGLE FAMILY DWELLING"/>
    <n v="511"/>
    <s v="VERBAL THREAT"/>
    <s v="AA"/>
    <s v="Adult Arrest"/>
    <n v="930"/>
    <n v="998"/>
    <m/>
    <m/>
    <s v="100 W  78TH                         ST"/>
    <m/>
    <n v="33.968899999999998"/>
    <n v="-118.2739"/>
  </r>
  <r>
    <n v="200709341"/>
    <d v="2020-05-17T00:00:00"/>
    <x v="135"/>
    <n v="1500"/>
    <n v="7"/>
    <x v="0"/>
    <n v="753"/>
    <n v="1"/>
    <n v="310"/>
    <x v="5"/>
    <s v="0344 1606"/>
    <n v="0"/>
    <s v="M"/>
    <s v="O"/>
    <n v="203"/>
    <s v="OTHER BUSINESS"/>
    <m/>
    <m/>
    <s v="IC"/>
    <s v="Invest Cont"/>
    <n v="310"/>
    <m/>
    <m/>
    <m/>
    <s v="6000 W  OLYMPIC                      BL"/>
    <m/>
    <n v="34.058"/>
    <n v="-118.3627"/>
  </r>
  <r>
    <n v="201013486"/>
    <d v="2020-09-27T00:00:00"/>
    <x v="272"/>
    <n v="2100"/>
    <n v="10"/>
    <x v="11"/>
    <n v="1039"/>
    <n v="2"/>
    <n v="745"/>
    <x v="9"/>
    <s v="0329 1822"/>
    <n v="23"/>
    <s v="F"/>
    <s v="H"/>
    <n v="122"/>
    <s v="VEHICLE, PASSENGER/TRUCK"/>
    <m/>
    <m/>
    <s v="IC"/>
    <s v="Invest Cont"/>
    <n v="745"/>
    <m/>
    <m/>
    <m/>
    <s v="6700    DENSMORE                     AV"/>
    <m/>
    <n v="34.192300000000003"/>
    <n v="-118.4772"/>
  </r>
  <r>
    <n v="201209836"/>
    <d v="2020-03-18T00:00:00"/>
    <x v="305"/>
    <n v="1200"/>
    <n v="12"/>
    <x v="8"/>
    <n v="1257"/>
    <n v="1"/>
    <n v="815"/>
    <x v="54"/>
    <s v="1251 1258 0500 0515 2024 1822"/>
    <n v="6"/>
    <s v="F"/>
    <s v="H"/>
    <n v="704"/>
    <s v="ELEMENTARY SCHOOL"/>
    <n v="400"/>
    <s v="STRONG-ARM (HANDS, FIST, FEET OR BODILY FORCE)"/>
    <s v="IC"/>
    <s v="Invest Cont"/>
    <n v="812"/>
    <n v="815"/>
    <m/>
    <m/>
    <s v="800 W  77TH                         ST"/>
    <m/>
    <n v="33.969799999999999"/>
    <n v="-118.2871"/>
  </r>
  <r>
    <n v="201220564"/>
    <d v="2020-09-13T00:00:00"/>
    <x v="260"/>
    <n v="1400"/>
    <n v="12"/>
    <x v="8"/>
    <n v="1204"/>
    <n v="2"/>
    <n v="901"/>
    <x v="19"/>
    <s v="2038 0319 0913 1202"/>
    <n v="69"/>
    <s v="M"/>
    <s v="B"/>
    <n v="501"/>
    <s v="SINGLE FAMILY DWELLING"/>
    <m/>
    <m/>
    <s v="AA"/>
    <s v="Adult Arrest"/>
    <n v="901"/>
    <m/>
    <m/>
    <m/>
    <s v="1100 W  47TH                         ST"/>
    <m/>
    <n v="34.000599999999999"/>
    <n v="-118.2948"/>
  </r>
  <r>
    <n v="201211652"/>
    <d v="2020-04-27T00:00:00"/>
    <x v="179"/>
    <n v="140"/>
    <n v="12"/>
    <x v="8"/>
    <n v="1253"/>
    <n v="2"/>
    <n v="740"/>
    <x v="21"/>
    <n v="329"/>
    <n v="35"/>
    <s v="F"/>
    <s v="H"/>
    <n v="501"/>
    <s v="SINGLE FAMILY DWELLING"/>
    <n v="500"/>
    <s v="UNKNOWN WEAPON/OTHER WEAPON"/>
    <s v="IC"/>
    <s v="Invest Cont"/>
    <n v="740"/>
    <m/>
    <m/>
    <m/>
    <s v="1900 W  77TH                         ST"/>
    <m/>
    <n v="33.97"/>
    <n v="-118.3112"/>
  </r>
  <r>
    <n v="201213136"/>
    <d v="2020-05-19T00:00:00"/>
    <x v="135"/>
    <n v="1300"/>
    <n v="12"/>
    <x v="8"/>
    <n v="1207"/>
    <n v="1"/>
    <n v="510"/>
    <x v="0"/>
    <m/>
    <n v="0"/>
    <m/>
    <m/>
    <n v="101"/>
    <s v="STREET"/>
    <m/>
    <m/>
    <s v="IC"/>
    <s v="Invest Cont"/>
    <n v="510"/>
    <m/>
    <m/>
    <m/>
    <s v="800 W  50TH                         PL"/>
    <m/>
    <n v="33.997"/>
    <n v="-118.2871"/>
  </r>
  <r>
    <n v="200217606"/>
    <d v="2020-11-19T00:00:00"/>
    <x v="278"/>
    <n v="2000"/>
    <n v="2"/>
    <x v="5"/>
    <n v="245"/>
    <n v="1"/>
    <n v="420"/>
    <x v="33"/>
    <m/>
    <n v="0"/>
    <m/>
    <m/>
    <n v="101"/>
    <s v="STREET"/>
    <m/>
    <m/>
    <s v="IC"/>
    <s v="Invest Cont"/>
    <n v="420"/>
    <m/>
    <m/>
    <m/>
    <s v="LAKE                         ST"/>
    <s v="OCEANVIEW                    AV"/>
    <n v="34.061"/>
    <n v="-118.2775"/>
  </r>
  <r>
    <n v="200210188"/>
    <d v="2020-05-14T00:00:00"/>
    <x v="78"/>
    <n v="2230"/>
    <n v="2"/>
    <x v="5"/>
    <n v="295"/>
    <n v="2"/>
    <n v="745"/>
    <x v="9"/>
    <s v="1300 0329 0342 0913 1817 1310"/>
    <n v="24"/>
    <s v="F"/>
    <s v="H"/>
    <n v="122"/>
    <s v="VEHICLE, PASSENGER/TRUCK"/>
    <m/>
    <m/>
    <s v="IC"/>
    <s v="Invest Cont"/>
    <n v="745"/>
    <m/>
    <m/>
    <m/>
    <s v="UNION                        AV"/>
    <s v="VENICE                       BL"/>
    <n v="34.041600000000003"/>
    <n v="-118.2791"/>
  </r>
  <r>
    <n v="200610633"/>
    <d v="2020-05-26T00:00:00"/>
    <x v="359"/>
    <n v="1055"/>
    <n v="6"/>
    <x v="9"/>
    <n v="646"/>
    <n v="1"/>
    <n v="230"/>
    <x v="13"/>
    <s v="0450 1100 1309 1822"/>
    <n v="26"/>
    <s v="M"/>
    <s v="B"/>
    <n v="102"/>
    <s v="SIDEWALK"/>
    <n v="500"/>
    <s v="UNKNOWN WEAPON/OTHER WEAPON"/>
    <s v="IC"/>
    <s v="Invest Cont"/>
    <n v="230"/>
    <m/>
    <m/>
    <m/>
    <s v="HOLLYWOOD                    BL"/>
    <s v="WHITLEY                      AV"/>
    <n v="34.101599999999998"/>
    <n v="-118.33329999999999"/>
  </r>
  <r>
    <n v="200506414"/>
    <d v="2020-02-26T00:00:00"/>
    <x v="309"/>
    <n v="830"/>
    <n v="5"/>
    <x v="10"/>
    <n v="567"/>
    <n v="2"/>
    <n v="627"/>
    <x v="43"/>
    <s v="1257 0400 1251 1822"/>
    <n v="5"/>
    <s v="M"/>
    <s v="W"/>
    <n v="704"/>
    <s v="ELEMENTARY SCHOOL"/>
    <n v="400"/>
    <s v="STRONG-ARM (HANDS, FIST, FEET OR BODILY FORCE)"/>
    <s v="IC"/>
    <s v="Invest Cont"/>
    <n v="627"/>
    <m/>
    <m/>
    <m/>
    <s v="1500 S  MESA                         ST"/>
    <m/>
    <n v="33.730600000000003"/>
    <n v="-118.28570000000001"/>
  </r>
  <r>
    <n v="200709111"/>
    <d v="2020-05-10T00:00:00"/>
    <x v="39"/>
    <n v="1425"/>
    <n v="7"/>
    <x v="0"/>
    <n v="762"/>
    <n v="2"/>
    <n v="888"/>
    <x v="24"/>
    <s v="1402 1501"/>
    <n v="63"/>
    <s v="F"/>
    <s v="B"/>
    <n v="501"/>
    <s v="SINGLE FAMILY DWELLING"/>
    <m/>
    <m/>
    <s v="IC"/>
    <s v="Invest Cont"/>
    <n v="888"/>
    <n v="998"/>
    <m/>
    <m/>
    <s v="5900    AIRDROME                     ST"/>
    <m/>
    <n v="34.0458"/>
    <n v="-118.3691"/>
  </r>
  <r>
    <n v="200605131"/>
    <d v="2020-01-25T00:00:00"/>
    <x v="254"/>
    <n v="610"/>
    <n v="6"/>
    <x v="9"/>
    <n v="645"/>
    <n v="1"/>
    <n v="310"/>
    <x v="5"/>
    <s v="1601 0344"/>
    <n v="0"/>
    <s v="X"/>
    <s v="X"/>
    <n v="203"/>
    <s v="OTHER BUSINESS"/>
    <m/>
    <m/>
    <s v="IC"/>
    <s v="Invest Cont"/>
    <n v="310"/>
    <m/>
    <m/>
    <m/>
    <s v="1300 N  HIGHLAND                     AV"/>
    <m/>
    <n v="34.1006"/>
    <n v="-118.3417"/>
  </r>
  <r>
    <n v="201223679"/>
    <d v="2020-11-01T00:00:00"/>
    <x v="345"/>
    <n v="100"/>
    <n v="12"/>
    <x v="8"/>
    <n v="1213"/>
    <n v="1"/>
    <n v="510"/>
    <x v="0"/>
    <m/>
    <n v="0"/>
    <m/>
    <m/>
    <n v="101"/>
    <s v="STREET"/>
    <m/>
    <m/>
    <s v="IC"/>
    <s v="Invest Cont"/>
    <n v="510"/>
    <m/>
    <m/>
    <m/>
    <s v="1900 W  54TH                         ST"/>
    <m/>
    <n v="33.993200000000002"/>
    <n v="-118.3117"/>
  </r>
  <r>
    <n v="200410466"/>
    <d v="2020-07-04T00:00:00"/>
    <x v="11"/>
    <n v="30"/>
    <n v="4"/>
    <x v="4"/>
    <n v="466"/>
    <n v="2"/>
    <n v="624"/>
    <x v="15"/>
    <s v="0553 0444 0446"/>
    <n v="47"/>
    <s v="F"/>
    <s v="H"/>
    <n v="501"/>
    <s v="SINGLE FAMILY DWELLING"/>
    <n v="400"/>
    <s v="STRONG-ARM (HANDS, FIST, FEET OR BODILY FORCE)"/>
    <s v="AO"/>
    <s v="Adult Other"/>
    <n v="624"/>
    <m/>
    <m/>
    <m/>
    <s v="2900 E  1ST                          ST"/>
    <m/>
    <n v="34.043599999999998"/>
    <n v="-118.2051"/>
  </r>
  <r>
    <n v="200607952"/>
    <d v="2020-03-15T00:00:00"/>
    <x v="342"/>
    <n v="1655"/>
    <n v="6"/>
    <x v="9"/>
    <n v="678"/>
    <n v="1"/>
    <n v="230"/>
    <x v="13"/>
    <s v="0400 0416 0302 1822 1402"/>
    <n v="56"/>
    <s v="M"/>
    <s v="A"/>
    <n v="101"/>
    <s v="STREET"/>
    <n v="102"/>
    <s v="HAND GUN"/>
    <s v="IC"/>
    <s v="Invest Cont"/>
    <n v="230"/>
    <n v="998"/>
    <m/>
    <m/>
    <s v="SUNSET"/>
    <s v="VINE"/>
    <n v="34.086399999999998"/>
    <n v="-118.30589999999999"/>
  </r>
  <r>
    <n v="201108496"/>
    <d v="2020-04-19T00:00:00"/>
    <x v="140"/>
    <n v="1900"/>
    <n v="11"/>
    <x v="7"/>
    <n v="1162"/>
    <n v="1"/>
    <n v="230"/>
    <x v="13"/>
    <s v="0416 0417 1822"/>
    <n v="0"/>
    <s v="M"/>
    <s v="H"/>
    <n v="109"/>
    <s v="PARK/PLAYGROUND"/>
    <n v="400"/>
    <s v="STRONG-ARM (HANDS, FIST, FEET OR BODILY FORCE)"/>
    <s v="AO"/>
    <s v="Adult Other"/>
    <n v="230"/>
    <m/>
    <m/>
    <m/>
    <s v="1300 N  VERMONT                      AV"/>
    <m/>
    <n v="34.095599999999997"/>
    <n v="-118.29179999999999"/>
  </r>
  <r>
    <n v="201225895"/>
    <d v="2020-12-06T00:00:00"/>
    <x v="121"/>
    <n v="940"/>
    <n v="12"/>
    <x v="8"/>
    <n v="1267"/>
    <n v="1"/>
    <n v="341"/>
    <x v="12"/>
    <s v="0342 1309 1822 0344"/>
    <n v="0"/>
    <s v="X"/>
    <s v="X"/>
    <n v="222"/>
    <s v="LAUNDROMAT"/>
    <m/>
    <m/>
    <s v="AO"/>
    <s v="Adult Other"/>
    <n v="341"/>
    <m/>
    <m/>
    <m/>
    <s v="8400 S  FIGUEROA                     ST"/>
    <m/>
    <n v="33.962699999999998"/>
    <n v="-118.28270000000001"/>
  </r>
  <r>
    <n v="200513283"/>
    <d v="2020-08-22T00:00:00"/>
    <x v="223"/>
    <n v="2130"/>
    <n v="5"/>
    <x v="10"/>
    <n v="528"/>
    <n v="1"/>
    <n v="230"/>
    <x v="13"/>
    <s v="0342 0408 0416 0429 0432 0556 0913 0602 2002"/>
    <n v="20"/>
    <s v="M"/>
    <s v="H"/>
    <n v="509"/>
    <s v="MOBILE HOME/TRAILERS/CONSTRUCTION TRAILERS/RV'S/MOTORHOME"/>
    <n v="309"/>
    <s v="BOARD"/>
    <s v="IC"/>
    <s v="Invest Cont"/>
    <n v="230"/>
    <m/>
    <m/>
    <m/>
    <s v="900 E  DENNI                        ST"/>
    <m/>
    <n v="33.785200000000003"/>
    <n v="-118.252"/>
  </r>
  <r>
    <n v="200517874"/>
    <d v="2020-12-16T00:00:00"/>
    <x v="98"/>
    <n v="1050"/>
    <n v="5"/>
    <x v="10"/>
    <n v="558"/>
    <n v="2"/>
    <n v="624"/>
    <x v="15"/>
    <s v="0400 2004 0445 1822"/>
    <n v="41"/>
    <s v="M"/>
    <s v="H"/>
    <n v="707"/>
    <s v="GARAGE/CARPORT"/>
    <n v="400"/>
    <s v="STRONG-ARM (HANDS, FIST, FEET OR BODILY FORCE)"/>
    <s v="IC"/>
    <s v="Invest Cont"/>
    <n v="624"/>
    <m/>
    <m/>
    <m/>
    <s v="600 N  MESA                         ST"/>
    <m/>
    <n v="33.747799999999998"/>
    <n v="-118.28570000000001"/>
  </r>
  <r>
    <n v="201115396"/>
    <d v="2020-10-31T00:00:00"/>
    <x v="163"/>
    <n v="1"/>
    <n v="11"/>
    <x v="7"/>
    <n v="1133"/>
    <n v="1"/>
    <n v="235"/>
    <x v="61"/>
    <m/>
    <n v="0"/>
    <s v="F"/>
    <s v="H"/>
    <n v="501"/>
    <s v="SINGLE FAMILY DWELLING"/>
    <n v="400"/>
    <s v="STRONG-ARM (HANDS, FIST, FEET OR BODILY FORCE)"/>
    <s v="AO"/>
    <s v="Adult Other"/>
    <n v="235"/>
    <m/>
    <m/>
    <m/>
    <s v="3400    CASITAS                      AV"/>
    <m/>
    <n v="34.118400000000001"/>
    <n v="-118.2547"/>
  </r>
  <r>
    <n v="200506743"/>
    <d v="2020-03-04T00:00:00"/>
    <x v="216"/>
    <n v="1600"/>
    <n v="5"/>
    <x v="10"/>
    <n v="503"/>
    <n v="1"/>
    <n v="761"/>
    <x v="35"/>
    <s v="2024 1259 2000 0334 1814 0913"/>
    <n v="14"/>
    <s v="F"/>
    <s v="H"/>
    <n v="101"/>
    <s v="STREET"/>
    <n v="205"/>
    <s v="KITCHEN KNIFE"/>
    <s v="AO"/>
    <s v="Adult Other"/>
    <n v="761"/>
    <m/>
    <m/>
    <m/>
    <s v="255TH                        ST"/>
    <s v="MARIGOLD                     AV"/>
    <n v="33.7928"/>
    <n v="-118.29600000000001"/>
  </r>
  <r>
    <n v="200713147"/>
    <d v="2020-08-25T00:00:00"/>
    <x v="319"/>
    <n v="1405"/>
    <n v="7"/>
    <x v="0"/>
    <n v="783"/>
    <n v="1"/>
    <n v="210"/>
    <x v="11"/>
    <s v="0400 0344 1402 0907"/>
    <n v="58"/>
    <s v="F"/>
    <s v="H"/>
    <n v="501"/>
    <s v="SINGLE FAMILY DWELLING"/>
    <n v="400"/>
    <s v="STRONG-ARM (HANDS, FIST, FEET OR BODILY FORCE)"/>
    <s v="AA"/>
    <s v="Adult Arrest"/>
    <n v="210"/>
    <n v="998"/>
    <m/>
    <m/>
    <s v="2100 S  COCHRAN                      AV"/>
    <m/>
    <n v="34.037100000000002"/>
    <n v="-118.3566"/>
  </r>
  <r>
    <n v="200504991"/>
    <d v="2020-01-23T00:00:00"/>
    <x v="327"/>
    <n v="1700"/>
    <n v="5"/>
    <x v="10"/>
    <n v="558"/>
    <n v="2"/>
    <n v="740"/>
    <x v="21"/>
    <s v="0329 1300"/>
    <n v="37"/>
    <s v="F"/>
    <s v="O"/>
    <n v="122"/>
    <s v="VEHICLE, PASSENGER/TRUCK"/>
    <m/>
    <m/>
    <s v="IC"/>
    <s v="Invest Cont"/>
    <n v="740"/>
    <m/>
    <m/>
    <m/>
    <s v="300 W  SEPULVEDA                    ST"/>
    <m/>
    <n v="33.745100000000001"/>
    <n v="-118.2835"/>
  </r>
  <r>
    <n v="200508455"/>
    <d v="2020-04-19T00:00:00"/>
    <x v="257"/>
    <n v="934"/>
    <n v="5"/>
    <x v="10"/>
    <n v="551"/>
    <n v="1"/>
    <n v="440"/>
    <x v="20"/>
    <s v="0907 0344 2018 1020"/>
    <n v="24"/>
    <s v="F"/>
    <s v="H"/>
    <n v="502"/>
    <s v="MULTI-UNIT DWELLING (APARTMENT, DUPLEX, ETC)"/>
    <m/>
    <m/>
    <s v="AO"/>
    <s v="Adult Other"/>
    <n v="440"/>
    <m/>
    <m/>
    <m/>
    <s v="300    MIRALESTE                    DR"/>
    <m/>
    <n v="33.741199999999999"/>
    <n v="-118.31950000000001"/>
  </r>
  <r>
    <n v="200707461"/>
    <d v="2020-03-14T00:00:00"/>
    <x v="262"/>
    <n v="1200"/>
    <n v="7"/>
    <x v="0"/>
    <n v="735"/>
    <n v="1"/>
    <n v="420"/>
    <x v="33"/>
    <s v="0344 1300 1606 1251"/>
    <n v="29"/>
    <s v="F"/>
    <s v="B"/>
    <n v="707"/>
    <s v="GARAGE/CARPORT"/>
    <m/>
    <m/>
    <s v="IC"/>
    <s v="Invest Cont"/>
    <n v="420"/>
    <m/>
    <m/>
    <m/>
    <s v="600    HAUSER                       BL"/>
    <m/>
    <n v="34.064900000000002"/>
    <n v="-118.3514"/>
  </r>
  <r>
    <n v="200705220"/>
    <d v="2020-01-26T00:00:00"/>
    <x v="119"/>
    <n v="2230"/>
    <n v="7"/>
    <x v="0"/>
    <n v="752"/>
    <n v="2"/>
    <n v="624"/>
    <x v="15"/>
    <n v="400"/>
    <n v="0"/>
    <s v="F"/>
    <s v="O"/>
    <n v="501"/>
    <s v="SINGLE FAMILY DWELLING"/>
    <n v="400"/>
    <s v="STRONG-ARM (HANDS, FIST, FEET OR BODILY FORCE)"/>
    <s v="AA"/>
    <s v="Adult Arrest"/>
    <n v="624"/>
    <m/>
    <m/>
    <m/>
    <s v="1100 S  FAIRFAX                      AV"/>
    <m/>
    <n v="34.055799999999998"/>
    <n v="-118.3706"/>
  </r>
  <r>
    <n v="201200625"/>
    <d v="2020-04-05T00:00:00"/>
    <x v="193"/>
    <n v="1610"/>
    <n v="12"/>
    <x v="8"/>
    <n v="1273"/>
    <n v="1"/>
    <n v="230"/>
    <x v="13"/>
    <s v="1309 0342 0309 0302 0430 0906"/>
    <n v="35"/>
    <s v="F"/>
    <s v="H"/>
    <n v="101"/>
    <s v="STREET"/>
    <n v="109"/>
    <s v="SEMI-AUTOMATIC PISTOL"/>
    <s v="IC"/>
    <s v="Invest Cont"/>
    <n v="230"/>
    <m/>
    <m/>
    <m/>
    <s v="8900 S  HOBART                       BL"/>
    <m/>
    <n v="33.956400000000002"/>
    <n v="-118.3079"/>
  </r>
  <r>
    <n v="200508820"/>
    <d v="2020-04-28T00:00:00"/>
    <x v="117"/>
    <n v="1734"/>
    <n v="5"/>
    <x v="10"/>
    <n v="518"/>
    <n v="2"/>
    <n v="901"/>
    <x v="19"/>
    <s v="1814 2038"/>
    <n v="28"/>
    <s v="F"/>
    <s v="W"/>
    <n v="501"/>
    <s v="SINGLE FAMILY DWELLING"/>
    <m/>
    <m/>
    <s v="AA"/>
    <s v="Adult Arrest"/>
    <n v="901"/>
    <m/>
    <m/>
    <m/>
    <s v="800    OCEANSIDE                    ST"/>
    <m/>
    <n v="33.804699999999997"/>
    <n v="-118.26049999999999"/>
  </r>
  <r>
    <n v="200319562"/>
    <d v="2020-10-29T00:00:00"/>
    <x v="229"/>
    <n v="1300"/>
    <n v="3"/>
    <x v="2"/>
    <n v="343"/>
    <n v="2"/>
    <n v="664"/>
    <x v="53"/>
    <s v="1822 0701 0800 0120 1202 0344"/>
    <n v="71"/>
    <s v="M"/>
    <s v="B"/>
    <n v="502"/>
    <s v="MULTI-UNIT DWELLING (APARTMENT, DUPLEX, ETC)"/>
    <m/>
    <m/>
    <s v="IC"/>
    <s v="Invest Cont"/>
    <n v="664"/>
    <m/>
    <m/>
    <m/>
    <s v="3700 S  LA BREA                      AV"/>
    <m/>
    <n v="34.0199"/>
    <n v="-118.3608"/>
  </r>
  <r>
    <n v="200207517"/>
    <d v="2020-03-10T00:00:00"/>
    <x v="3"/>
    <n v="15"/>
    <n v="2"/>
    <x v="5"/>
    <n v="202"/>
    <n v="1"/>
    <n v="230"/>
    <x v="13"/>
    <s v="1218 1822 0202 0334 0411 2033 2004 1402"/>
    <n v="42"/>
    <s v="M"/>
    <s v="B"/>
    <n v="301"/>
    <s v="GAS STATION"/>
    <n v="219"/>
    <s v="SCREWDRIVER"/>
    <s v="AO"/>
    <s v="Adult Other"/>
    <n v="230"/>
    <n v="998"/>
    <m/>
    <m/>
    <s v="4600    SANTA MONICA                 BL"/>
    <m/>
    <n v="34.090899999999998"/>
    <n v="-118.2893"/>
  </r>
  <r>
    <n v="200121776"/>
    <d v="2020-12-01T00:00:00"/>
    <x v="229"/>
    <n v="1444"/>
    <n v="1"/>
    <x v="1"/>
    <n v="185"/>
    <n v="1"/>
    <n v="440"/>
    <x v="20"/>
    <s v="1822 0394 0352 0344"/>
    <n v="27"/>
    <s v="M"/>
    <s v="H"/>
    <n v="203"/>
    <s v="OTHER BUSINESS"/>
    <m/>
    <m/>
    <s v="IC"/>
    <s v="Invest Cont"/>
    <n v="440"/>
    <m/>
    <m/>
    <m/>
    <s v="100 W  9TH                          ST"/>
    <m/>
    <n v="34.041600000000003"/>
    <n v="-118.255"/>
  </r>
  <r>
    <n v="201216951"/>
    <d v="2020-07-21T00:00:00"/>
    <x v="12"/>
    <n v="800"/>
    <n v="12"/>
    <x v="8"/>
    <n v="1266"/>
    <n v="1"/>
    <n v="310"/>
    <x v="5"/>
    <n v="344"/>
    <n v="39"/>
    <s v="F"/>
    <s v="B"/>
    <n v="121"/>
    <s v="YARD (RESIDENTIAL/BUSINESS)"/>
    <m/>
    <m/>
    <s v="IC"/>
    <s v="Invest Cont"/>
    <n v="310"/>
    <m/>
    <m/>
    <m/>
    <s v="900 W  80TH                         ST"/>
    <m/>
    <n v="33.966700000000003"/>
    <n v="-118.2889"/>
  </r>
  <r>
    <n v="200816136"/>
    <d v="2020-11-06T00:00:00"/>
    <x v="164"/>
    <n v="1835"/>
    <n v="8"/>
    <x v="12"/>
    <n v="882"/>
    <n v="1"/>
    <n v="330"/>
    <x v="1"/>
    <s v="0344 0346"/>
    <n v="27"/>
    <s v="M"/>
    <s v="W"/>
    <n v="101"/>
    <s v="STREET"/>
    <m/>
    <m/>
    <s v="IC"/>
    <s v="Invest Cont"/>
    <n v="330"/>
    <m/>
    <m/>
    <m/>
    <s v="BELOIT                       AV"/>
    <s v="MISSOURI                     AV"/>
    <n v="34.043100000000003"/>
    <n v="-118.444"/>
  </r>
  <r>
    <n v="201306462"/>
    <d v="2020-02-13T00:00:00"/>
    <x v="27"/>
    <n v="1530"/>
    <n v="13"/>
    <x v="6"/>
    <n v="1373"/>
    <n v="2"/>
    <n v="740"/>
    <x v="21"/>
    <s v="0329 1300 1309"/>
    <n v="22"/>
    <s v="F"/>
    <s v="H"/>
    <n v="122"/>
    <s v="VEHICLE, PASSENGER/TRUCK"/>
    <m/>
    <m/>
    <s v="IC"/>
    <s v="Invest Cont"/>
    <n v="740"/>
    <m/>
    <m/>
    <m/>
    <s v="1000 E  55TH                         ST"/>
    <m/>
    <n v="33.9925"/>
    <n v="-118.25790000000001"/>
  </r>
  <r>
    <n v="200400816"/>
    <d v="2020-05-23T00:00:00"/>
    <x v="168"/>
    <n v="2100"/>
    <n v="4"/>
    <x v="4"/>
    <n v="489"/>
    <n v="1"/>
    <n v="210"/>
    <x v="11"/>
    <s v="2000 0913 1243 1814 0400 0344 0448 0429 1402"/>
    <n v="40"/>
    <s v="F"/>
    <s v="H"/>
    <n v="502"/>
    <s v="MULTI-UNIT DWELLING (APARTMENT, DUPLEX, ETC)"/>
    <n v="400"/>
    <s v="STRONG-ARM (HANDS, FIST, FEET OR BODILY FORCE)"/>
    <s v="AA"/>
    <s v="Adult Arrest"/>
    <n v="210"/>
    <n v="236"/>
    <n v="998"/>
    <m/>
    <s v="ROSALIND"/>
    <s v="8TH                          ST"/>
    <n v="34.025300000000001"/>
    <n v="-118.21299999999999"/>
  </r>
  <r>
    <n v="200618616"/>
    <d v="2020-11-29T00:00:00"/>
    <x v="47"/>
    <n v="1900"/>
    <n v="6"/>
    <x v="9"/>
    <n v="632"/>
    <n v="1"/>
    <n v="330"/>
    <x v="1"/>
    <s v="1822 1300 1601 1602 0329 0344 0352"/>
    <n v="45"/>
    <s v="M"/>
    <s v="W"/>
    <n v="707"/>
    <s v="GARAGE/CARPORT"/>
    <m/>
    <m/>
    <s v="IC"/>
    <s v="Invest Cont"/>
    <n v="330"/>
    <m/>
    <m/>
    <m/>
    <s v="1500 N  LAUREL                       AV"/>
    <m/>
    <n v="34.097999999999999"/>
    <n v="-118.3643"/>
  </r>
  <r>
    <n v="200122332"/>
    <d v="2020-12-14T00:00:00"/>
    <x v="325"/>
    <n v="325"/>
    <n v="1"/>
    <x v="1"/>
    <n v="128"/>
    <n v="2"/>
    <n v="740"/>
    <x v="21"/>
    <s v="0329 1609 1822"/>
    <n v="25"/>
    <s v="F"/>
    <s v="H"/>
    <n v="502"/>
    <s v="MULTI-UNIT DWELLING (APARTMENT, DUPLEX, ETC)"/>
    <n v="306"/>
    <s v="ROCK/THROWN OBJECT"/>
    <s v="IC"/>
    <s v="Invest Cont"/>
    <n v="740"/>
    <m/>
    <m/>
    <m/>
    <s v="100 N  JUDGE JOHN AISO              ST"/>
    <m/>
    <n v="34.050400000000003"/>
    <n v="-118.2409"/>
  </r>
  <r>
    <n v="200513502"/>
    <d v="2020-08-28T00:00:00"/>
    <x v="182"/>
    <n v="610"/>
    <n v="5"/>
    <x v="10"/>
    <n v="519"/>
    <n v="2"/>
    <n v="745"/>
    <x v="9"/>
    <s v="1300 0329 1307"/>
    <n v="51"/>
    <s v="M"/>
    <s v="H"/>
    <n v="122"/>
    <s v="VEHICLE, PASSENGER/TRUCK"/>
    <m/>
    <m/>
    <s v="IC"/>
    <s v="Invest Cont"/>
    <n v="745"/>
    <m/>
    <m/>
    <m/>
    <s v="1900 E  PACIFIC COAST                HY"/>
    <m/>
    <n v="33.791400000000003"/>
    <n v="-118.23909999999999"/>
  </r>
  <r>
    <n v="201300650"/>
    <d v="2020-04-11T00:00:00"/>
    <x v="57"/>
    <n v="1750"/>
    <n v="13"/>
    <x v="6"/>
    <n v="1367"/>
    <n v="2"/>
    <n v="753"/>
    <x v="37"/>
    <s v="1100 1402 1419"/>
    <n v="0"/>
    <s v="X"/>
    <s v="X"/>
    <n v="101"/>
    <s v="STREET"/>
    <n v="109"/>
    <s v="SEMI-AUTOMATIC PISTOL"/>
    <s v="IC"/>
    <s v="Invest Cont"/>
    <n v="753"/>
    <n v="998"/>
    <m/>
    <m/>
    <s v="LONG BEACH"/>
    <s v="48TH                         PL"/>
    <n v="33.999400000000001"/>
    <n v="-118.2431"/>
  </r>
  <r>
    <n v="200716425"/>
    <d v="2020-11-26T00:00:00"/>
    <x v="291"/>
    <n v="1230"/>
    <n v="7"/>
    <x v="0"/>
    <n v="721"/>
    <n v="2"/>
    <n v="860"/>
    <x v="66"/>
    <s v="1202 0448 0522"/>
    <n v="66"/>
    <s v="F"/>
    <s v="W"/>
    <n v="102"/>
    <s v="SIDEWALK"/>
    <n v="400"/>
    <s v="STRONG-ARM (HANDS, FIST, FEET OR BODILY FORCE)"/>
    <s v="IC"/>
    <s v="Invest Cont"/>
    <n v="860"/>
    <m/>
    <m/>
    <m/>
    <s v="SAN VICENTE"/>
    <s v="LA CIENEGA"/>
    <n v="34.070799999999998"/>
    <n v="-118.3764"/>
  </r>
  <r>
    <n v="201225697"/>
    <d v="2020-12-03T00:00:00"/>
    <x v="9"/>
    <n v="1835"/>
    <n v="12"/>
    <x v="8"/>
    <n v="1241"/>
    <n v="2"/>
    <n v="626"/>
    <x v="10"/>
    <s v="2000 1814 0913 0448 0419"/>
    <n v="42"/>
    <s v="F"/>
    <s v="B"/>
    <n v="502"/>
    <s v="MULTI-UNIT DWELLING (APARTMENT, DUPLEX, ETC)"/>
    <n v="400"/>
    <s v="STRONG-ARM (HANDS, FIST, FEET OR BODILY FORCE)"/>
    <s v="AO"/>
    <s v="Adult Other"/>
    <n v="626"/>
    <m/>
    <m/>
    <m/>
    <s v="6400    CRENSHAW                     BL"/>
    <m/>
    <n v="33.981200000000001"/>
    <n v="-118.3309"/>
  </r>
  <r>
    <n v="200611868"/>
    <d v="2020-06-27T00:00:00"/>
    <x v="66"/>
    <n v="2100"/>
    <n v="6"/>
    <x v="9"/>
    <n v="638"/>
    <n v="1"/>
    <n v="510"/>
    <x v="0"/>
    <m/>
    <n v="0"/>
    <m/>
    <m/>
    <n v="101"/>
    <s v="STREET"/>
    <m/>
    <m/>
    <s v="IC"/>
    <s v="Invest Cont"/>
    <n v="510"/>
    <m/>
    <m/>
    <m/>
    <s v="GRAMERCY                     PL"/>
    <s v="FRANKLIN                     AV"/>
    <n v="34.105400000000003"/>
    <n v="-118.31229999999999"/>
  </r>
  <r>
    <n v="200911621"/>
    <d v="2020-06-26T00:00:00"/>
    <x v="10"/>
    <n v="2200"/>
    <n v="9"/>
    <x v="3"/>
    <n v="994"/>
    <n v="1"/>
    <n v="331"/>
    <x v="23"/>
    <s v="0344 1300"/>
    <n v="39"/>
    <s v="F"/>
    <s v="H"/>
    <n v="101"/>
    <s v="STREET"/>
    <m/>
    <m/>
    <s v="IC"/>
    <s v="Invest Cont"/>
    <n v="331"/>
    <m/>
    <m/>
    <m/>
    <s v="3900    LONGVIEW VALLEY              RD"/>
    <m/>
    <n v="34.140799999999999"/>
    <n v="-118.4487"/>
  </r>
  <r>
    <n v="200209469"/>
    <d v="2020-04-26T00:00:00"/>
    <x v="274"/>
    <n v="1830"/>
    <n v="2"/>
    <x v="5"/>
    <n v="245"/>
    <n v="1"/>
    <n v="210"/>
    <x v="11"/>
    <s v="1218 1822 0344 0202 0319 0411"/>
    <n v="60"/>
    <s v="M"/>
    <s v="W"/>
    <n v="109"/>
    <s v="PARK/PLAYGROUND"/>
    <n v="204"/>
    <s v="FOLDING KNIFE"/>
    <s v="IC"/>
    <s v="Invest Cont"/>
    <n v="210"/>
    <m/>
    <m/>
    <m/>
    <s v="6TH                          ST"/>
    <s v="PARK VIEW                    ST"/>
    <n v="34.061199999999999"/>
    <n v="-118.27849999999999"/>
  </r>
  <r>
    <n v="200809791"/>
    <d v="2020-05-22T00:00:00"/>
    <x v="354"/>
    <n v="1200"/>
    <n v="8"/>
    <x v="12"/>
    <n v="827"/>
    <n v="2"/>
    <n v="930"/>
    <x v="30"/>
    <s v="1309 1310 1218 1817"/>
    <n v="34"/>
    <s v="F"/>
    <s v="W"/>
    <n v="122"/>
    <s v="VEHICLE, PASSENGER/TRUCK"/>
    <n v="400"/>
    <s v="STRONG-ARM (HANDS, FIST, FEET OR BODILY FORCE)"/>
    <s v="AA"/>
    <s v="Adult Arrest"/>
    <n v="434"/>
    <n v="930"/>
    <m/>
    <m/>
    <s v="500 S  BARRINGTON                   AV"/>
    <m/>
    <n v="34.059699999999999"/>
    <n v="-118.46850000000001"/>
  </r>
  <r>
    <n v="200110213"/>
    <d v="2020-04-08T00:00:00"/>
    <x v="136"/>
    <n v="2100"/>
    <n v="1"/>
    <x v="1"/>
    <n v="164"/>
    <n v="2"/>
    <n v="668"/>
    <x v="27"/>
    <s v="1822 1420 0344"/>
    <n v="30"/>
    <s v="F"/>
    <s v="W"/>
    <n v="406"/>
    <s v="OTHER STORE"/>
    <m/>
    <m/>
    <s v="AA"/>
    <s v="Adult Arrest"/>
    <n v="668"/>
    <m/>
    <m/>
    <m/>
    <s v="100 W  7TH                          ST"/>
    <m/>
    <n v="34.044600000000003"/>
    <n v="-118.25069999999999"/>
  </r>
  <r>
    <n v="201113867"/>
    <d v="2020-09-21T00:00:00"/>
    <x v="196"/>
    <n v="2145"/>
    <n v="11"/>
    <x v="7"/>
    <n v="1162"/>
    <n v="1"/>
    <n v="230"/>
    <x v="13"/>
    <s v="2004 0445 0411 1402 1266"/>
    <n v="39"/>
    <s v="F"/>
    <s v="O"/>
    <n v="701"/>
    <s v="HOSPITAL"/>
    <n v="203"/>
    <s v="DIRK/DAGGER"/>
    <s v="IC"/>
    <s v="Invest Cont"/>
    <n v="230"/>
    <n v="998"/>
    <m/>
    <m/>
    <s v="1300 N  VERMONT                      AV"/>
    <m/>
    <n v="34.095599999999997"/>
    <n v="-118.29179999999999"/>
  </r>
  <r>
    <n v="200415297"/>
    <d v="2020-11-26T00:00:00"/>
    <x v="291"/>
    <n v="2100"/>
    <n v="4"/>
    <x v="4"/>
    <n v="438"/>
    <n v="2"/>
    <n v="624"/>
    <x v="15"/>
    <s v="0913 0561 0416"/>
    <n v="53"/>
    <s v="M"/>
    <s v="H"/>
    <n v="501"/>
    <s v="SINGLE FAMILY DWELLING"/>
    <n v="400"/>
    <s v="STRONG-ARM (HANDS, FIST, FEET OR BODILY FORCE)"/>
    <s v="AO"/>
    <s v="Adult Other"/>
    <n v="624"/>
    <m/>
    <m/>
    <m/>
    <s v="2900    HOLLISTER                    AV"/>
    <m/>
    <n v="34.078699999999998"/>
    <n v="-118.16840000000001"/>
  </r>
  <r>
    <n v="200122442"/>
    <d v="2020-12-16T00:00:00"/>
    <x v="98"/>
    <n v="2138"/>
    <n v="1"/>
    <x v="1"/>
    <n v="138"/>
    <n v="2"/>
    <n v="740"/>
    <x v="21"/>
    <s v="1402 0329 1414 1822"/>
    <n v="66"/>
    <s v="F"/>
    <s v="O"/>
    <n v="102"/>
    <s v="SIDEWALK"/>
    <m/>
    <m/>
    <s v="IC"/>
    <s v="Invest Cont"/>
    <n v="740"/>
    <n v="998"/>
    <m/>
    <m/>
    <s v="400 E  3RD                          ST"/>
    <m/>
    <n v="34.0473"/>
    <n v="-118.2424"/>
  </r>
  <r>
    <n v="200816061"/>
    <d v="2020-11-04T00:00:00"/>
    <x v="147"/>
    <n v="1800"/>
    <n v="8"/>
    <x v="12"/>
    <n v="858"/>
    <n v="1"/>
    <n v="330"/>
    <x v="1"/>
    <s v="0344 1300 1822"/>
    <n v="34"/>
    <s v="M"/>
    <s v="W"/>
    <n v="502"/>
    <s v="MULTI-UNIT DWELLING (APARTMENT, DUPLEX, ETC)"/>
    <m/>
    <m/>
    <s v="IC"/>
    <s v="Invest Cont"/>
    <n v="330"/>
    <m/>
    <m/>
    <m/>
    <s v="1100 S  SWALL                        DR"/>
    <m/>
    <n v="34.055700000000002"/>
    <n v="-118.3857"/>
  </r>
  <r>
    <n v="200308656"/>
    <d v="2020-03-17T00:00:00"/>
    <x v="285"/>
    <n v="20"/>
    <n v="3"/>
    <x v="2"/>
    <n v="338"/>
    <n v="1"/>
    <n v="210"/>
    <x v="11"/>
    <s v="0344 0216 0334 0337 1823 1309 1240 1215"/>
    <n v="20"/>
    <s v="F"/>
    <s v="B"/>
    <n v="122"/>
    <s v="VEHICLE, PASSENGER/TRUCK"/>
    <n v="102"/>
    <s v="HAND GUN"/>
    <s v="IC"/>
    <s v="Invest Cont"/>
    <n v="210"/>
    <m/>
    <m/>
    <m/>
    <s v="MCCLINTOCK                   AV"/>
    <s v="JEFFERSON                    BL"/>
    <n v="34.026800000000001"/>
    <n v="-118.28959999999999"/>
  </r>
  <r>
    <n v="201014649"/>
    <d v="2020-11-02T00:00:00"/>
    <x v="345"/>
    <n v="1200"/>
    <n v="10"/>
    <x v="11"/>
    <n v="1011"/>
    <n v="1"/>
    <n v="420"/>
    <x v="33"/>
    <s v="0377 1300 0344 1606 1822"/>
    <n v="40"/>
    <s v="M"/>
    <s v="W"/>
    <n v="104"/>
    <s v="DRIVEWAY"/>
    <m/>
    <m/>
    <s v="IC"/>
    <s v="Invest Cont"/>
    <n v="420"/>
    <m/>
    <m/>
    <m/>
    <s v="BECKFORD                     AV"/>
    <s v="VALERIO                      ST"/>
    <n v="34.204700000000003"/>
    <n v="-118.5513"/>
  </r>
  <r>
    <n v="201212168"/>
    <d v="2020-05-04T00:00:00"/>
    <x v="180"/>
    <n v="1615"/>
    <n v="12"/>
    <x v="8"/>
    <n v="1248"/>
    <n v="2"/>
    <n v="901"/>
    <x v="19"/>
    <s v="0913 2038 1814"/>
    <n v="40"/>
    <s v="F"/>
    <s v="A"/>
    <n v="502"/>
    <s v="MULTI-UNIT DWELLING (APARTMENT, DUPLEX, ETC)"/>
    <m/>
    <m/>
    <s v="AO"/>
    <s v="Adult Other"/>
    <n v="901"/>
    <m/>
    <m/>
    <m/>
    <s v="6200    MENLO                        AV"/>
    <m/>
    <n v="33.981900000000003"/>
    <n v="-118.28919999999999"/>
  </r>
  <r>
    <n v="201007274"/>
    <d v="2020-03-15T00:00:00"/>
    <x v="342"/>
    <n v="2200"/>
    <n v="10"/>
    <x v="11"/>
    <n v="1047"/>
    <n v="2"/>
    <n v="626"/>
    <x v="10"/>
    <s v="2000 0448 0913 1813 0444"/>
    <n v="31"/>
    <s v="F"/>
    <s v="H"/>
    <n v="501"/>
    <s v="SINGLE FAMILY DWELLING"/>
    <n v="400"/>
    <s v="STRONG-ARM (HANDS, FIST, FEET OR BODILY FORCE)"/>
    <s v="AA"/>
    <s v="Adult Arrest"/>
    <n v="626"/>
    <m/>
    <m/>
    <m/>
    <s v="16900    BURBANK                      BL"/>
    <m/>
    <n v="34.172199999999997"/>
    <n v="-118.50109999999999"/>
  </r>
  <r>
    <n v="201217252"/>
    <d v="2020-07-26T00:00:00"/>
    <x v="279"/>
    <n v="1200"/>
    <n v="12"/>
    <x v="8"/>
    <n v="1245"/>
    <n v="1"/>
    <n v="251"/>
    <x v="55"/>
    <s v="0906 1100 1402 1407 1822"/>
    <n v="89"/>
    <s v="F"/>
    <s v="B"/>
    <n v="501"/>
    <s v="SINGLE FAMILY DWELLING"/>
    <n v="106"/>
    <s v="UNKNOWN FIREARM"/>
    <s v="IC"/>
    <s v="Invest Cont"/>
    <n v="251"/>
    <n v="998"/>
    <m/>
    <m/>
    <s v="1200 W  69TH                         ST"/>
    <m/>
    <n v="33.976999999999997"/>
    <n v="-118.29810000000001"/>
  </r>
  <r>
    <n v="200911501"/>
    <d v="2020-06-24T00:00:00"/>
    <x v="22"/>
    <n v="1"/>
    <n v="9"/>
    <x v="3"/>
    <n v="911"/>
    <n v="2"/>
    <n v="745"/>
    <x v="9"/>
    <n v="329"/>
    <n v="48"/>
    <s v="M"/>
    <s v="H"/>
    <n v="502"/>
    <s v="MULTI-UNIT DWELLING (APARTMENT, DUPLEX, ETC)"/>
    <m/>
    <m/>
    <s v="IC"/>
    <s v="Invest Cont"/>
    <n v="745"/>
    <m/>
    <m/>
    <m/>
    <s v="15300    VANOWEN                      ST"/>
    <m/>
    <n v="34.193899999999999"/>
    <n v="-118.467"/>
  </r>
  <r>
    <n v="200604350"/>
    <d v="2020-01-09T00:00:00"/>
    <x v="172"/>
    <n v="950"/>
    <n v="6"/>
    <x v="9"/>
    <n v="627"/>
    <n v="2"/>
    <n v="624"/>
    <x v="15"/>
    <s v="0305 0416 0446 1802"/>
    <n v="56"/>
    <s v="M"/>
    <s v="H"/>
    <n v="102"/>
    <s v="SIDEWALK"/>
    <n v="400"/>
    <s v="STRONG-ARM (HANDS, FIST, FEET OR BODILY FORCE)"/>
    <s v="AO"/>
    <s v="Adult Other"/>
    <n v="624"/>
    <m/>
    <m/>
    <m/>
    <s v="3300    DERONDA                      DR"/>
    <m/>
    <n v="34.127099999999999"/>
    <n v="-118.31959999999999"/>
  </r>
  <r>
    <n v="201013256"/>
    <d v="2020-09-21T00:00:00"/>
    <x v="196"/>
    <n v="310"/>
    <n v="10"/>
    <x v="11"/>
    <n v="1077"/>
    <n v="1"/>
    <n v="510"/>
    <x v="0"/>
    <m/>
    <n v="0"/>
    <m/>
    <m/>
    <n v="108"/>
    <s v="PARKING LOT"/>
    <m/>
    <m/>
    <s v="IC"/>
    <s v="Invest Cont"/>
    <n v="510"/>
    <m/>
    <m/>
    <m/>
    <s v="17300 W  VENTURA                      BL"/>
    <m/>
    <n v="34.160899999999998"/>
    <n v="-118.51049999999999"/>
  </r>
  <r>
    <n v="200119263"/>
    <d v="2020-10-11T00:00:00"/>
    <x v="155"/>
    <n v="2001"/>
    <n v="1"/>
    <x v="1"/>
    <n v="127"/>
    <n v="2"/>
    <n v="740"/>
    <x v="21"/>
    <n v="329"/>
    <n v="0"/>
    <s v="X"/>
    <s v="X"/>
    <n v="753"/>
    <s v="DETENTION/JAIL FACILITY"/>
    <m/>
    <m/>
    <s v="IC"/>
    <s v="Invest Cont"/>
    <n v="740"/>
    <m/>
    <m/>
    <m/>
    <s v="100 N  LOS ANGELES                  ST"/>
    <m/>
    <n v="34.051499999999997"/>
    <n v="-118.2424"/>
  </r>
  <r>
    <n v="200416399"/>
    <d v="2020-12-29T00:00:00"/>
    <x v="362"/>
    <n v="2050"/>
    <n v="4"/>
    <x v="4"/>
    <n v="428"/>
    <n v="2"/>
    <n v="624"/>
    <x v="15"/>
    <s v="0444 0446"/>
    <n v="27"/>
    <s v="M"/>
    <s v="H"/>
    <n v="501"/>
    <s v="SINGLE FAMILY DWELLING"/>
    <n v="400"/>
    <s v="STRONG-ARM (HANDS, FIST, FEET OR BODILY FORCE)"/>
    <s v="IC"/>
    <s v="Invest Cont"/>
    <n v="624"/>
    <m/>
    <m/>
    <m/>
    <s v="4900    LYNNFIELD                    ST"/>
    <m/>
    <n v="34.08"/>
    <n v="-118.1756"/>
  </r>
  <r>
    <n v="200105776"/>
    <d v="2020-01-26T00:00:00"/>
    <x v="119"/>
    <n v="1930"/>
    <n v="1"/>
    <x v="1"/>
    <n v="159"/>
    <n v="2"/>
    <n v="930"/>
    <x v="30"/>
    <s v="0421 2004 0913"/>
    <n v="35"/>
    <s v="M"/>
    <s v="B"/>
    <n v="108"/>
    <s v="PARKING LOT"/>
    <n v="113"/>
    <s v="SIMULATED GUN"/>
    <s v="AA"/>
    <s v="Adult Arrest"/>
    <n v="930"/>
    <m/>
    <m/>
    <m/>
    <s v="7TH"/>
    <s v="MATEO"/>
    <n v="34.034599999999998"/>
    <n v="-118.2323"/>
  </r>
  <r>
    <n v="200815055"/>
    <d v="2020-10-08T00:00:00"/>
    <x v="44"/>
    <n v="800"/>
    <n v="8"/>
    <x v="12"/>
    <n v="826"/>
    <n v="2"/>
    <n v="354"/>
    <x v="14"/>
    <s v="1202 0100 0929 1822"/>
    <n v="68"/>
    <s v="F"/>
    <s v="O"/>
    <n v="501"/>
    <s v="SINGLE FAMILY DWELLING"/>
    <m/>
    <m/>
    <s v="IC"/>
    <s v="Invest Cont"/>
    <n v="354"/>
    <m/>
    <m/>
    <m/>
    <s v="100    GRANVILLE                    AV"/>
    <m/>
    <n v="34.057099999999998"/>
    <n v="-118.474"/>
  </r>
  <r>
    <n v="200213750"/>
    <d v="2020-08-13T00:00:00"/>
    <x v="217"/>
    <n v="2015"/>
    <n v="2"/>
    <x v="5"/>
    <n v="241"/>
    <n v="2"/>
    <n v="740"/>
    <x v="21"/>
    <s v="0329 1300 0311"/>
    <n v="32"/>
    <s v="M"/>
    <s v="B"/>
    <n v="122"/>
    <s v="VEHICLE, PASSENGER/TRUCK"/>
    <m/>
    <m/>
    <s v="IC"/>
    <s v="Invest Cont"/>
    <n v="740"/>
    <m/>
    <m/>
    <m/>
    <s v="300 S  RENO                         ST"/>
    <m/>
    <n v="34.066699999999997"/>
    <n v="-118.2843"/>
  </r>
  <r>
    <n v="200211975"/>
    <d v="2020-06-29T00:00:00"/>
    <x v="24"/>
    <n v="1500"/>
    <n v="2"/>
    <x v="5"/>
    <n v="236"/>
    <n v="2"/>
    <n v="626"/>
    <x v="10"/>
    <s v="2000 1814 0448 0416 0446 2004 1310 1300 0913"/>
    <n v="39"/>
    <s v="M"/>
    <s v="H"/>
    <n v="122"/>
    <s v="VEHICLE, PASSENGER/TRUCK"/>
    <n v="400"/>
    <s v="STRONG-ARM (HANDS, FIST, FEET OR BODILY FORCE)"/>
    <s v="AO"/>
    <s v="Adult Other"/>
    <n v="626"/>
    <m/>
    <m/>
    <m/>
    <s v="TEMPLE"/>
    <s v="BURLINGTON"/>
    <n v="34.069099999999999"/>
    <n v="-118.2646"/>
  </r>
  <r>
    <n v="200214458"/>
    <d v="2020-09-01T00:00:00"/>
    <x v="64"/>
    <n v="945"/>
    <n v="2"/>
    <x v="5"/>
    <n v="289"/>
    <n v="1"/>
    <n v="510"/>
    <x v="0"/>
    <m/>
    <n v="0"/>
    <m/>
    <m/>
    <n v="101"/>
    <s v="STREET"/>
    <m/>
    <m/>
    <s v="IC"/>
    <s v="Invest Cont"/>
    <n v="510"/>
    <m/>
    <m/>
    <m/>
    <s v="1400 W  PICO                         BL"/>
    <m/>
    <n v="34.045299999999997"/>
    <n v="-118.27379999999999"/>
  </r>
  <r>
    <n v="200211459"/>
    <d v="2020-06-17T00:00:00"/>
    <x v="318"/>
    <n v="1730"/>
    <n v="2"/>
    <x v="5"/>
    <n v="216"/>
    <n v="1"/>
    <n v="210"/>
    <x v="11"/>
    <s v="0906 1309 0342 1822 0344 0337 0334 0432 0326"/>
    <n v="35"/>
    <s v="M"/>
    <s v="H"/>
    <n v="101"/>
    <s v="STREET"/>
    <n v="200"/>
    <s v="KNIFE WITH BLADE 6INCHES OR LESS"/>
    <s v="IC"/>
    <s v="Invest Cont"/>
    <n v="210"/>
    <m/>
    <m/>
    <m/>
    <s v="KENT                         ST"/>
    <s v="ROSEMONT                     AV"/>
    <n v="34.075200000000002"/>
    <n v="-118.26730000000001"/>
  </r>
  <r>
    <n v="201111077"/>
    <d v="2020-07-04T00:00:00"/>
    <x v="261"/>
    <n v="1700"/>
    <n v="11"/>
    <x v="7"/>
    <n v="1184"/>
    <n v="2"/>
    <n v="740"/>
    <x v="21"/>
    <n v="329"/>
    <n v="28"/>
    <s v="M"/>
    <s v="W"/>
    <n v="123"/>
    <s v="PARKING UNDERGROUND/BUILDING"/>
    <m/>
    <m/>
    <s v="IC"/>
    <s v="Invest Cont"/>
    <n v="740"/>
    <m/>
    <m/>
    <m/>
    <s v="1300    QUINTERO                     ST"/>
    <m/>
    <n v="34.0747"/>
    <n v="-118.2526"/>
  </r>
  <r>
    <n v="200808050"/>
    <d v="2020-04-05T00:00:00"/>
    <x v="193"/>
    <n v="1530"/>
    <n v="8"/>
    <x v="12"/>
    <n v="817"/>
    <n v="1"/>
    <n v="442"/>
    <x v="16"/>
    <s v="0325 0344 0378 0352 1822 1420 0216"/>
    <n v="0"/>
    <s v="X"/>
    <s v="X"/>
    <n v="404"/>
    <s v="DEPARTMENT STORE"/>
    <m/>
    <m/>
    <s v="IC"/>
    <s v="Invest Cont"/>
    <n v="442"/>
    <m/>
    <m/>
    <m/>
    <s v="10800    WEYBURN                      AV"/>
    <m/>
    <n v="34.0623"/>
    <n v="-118.4434"/>
  </r>
  <r>
    <n v="200309284"/>
    <d v="2020-03-31T00:00:00"/>
    <x v="152"/>
    <n v="2200"/>
    <n v="3"/>
    <x v="2"/>
    <n v="361"/>
    <n v="1"/>
    <n v="330"/>
    <x v="1"/>
    <s v="1601 0344 0321 1300"/>
    <n v="40"/>
    <s v="M"/>
    <s v="B"/>
    <n v="502"/>
    <s v="MULTI-UNIT DWELLING (APARTMENT, DUPLEX, ETC)"/>
    <m/>
    <m/>
    <s v="IC"/>
    <s v="Invest Cont"/>
    <n v="330"/>
    <m/>
    <m/>
    <m/>
    <s v="4900    LINSCOTT                     PL"/>
    <m/>
    <n v="34.019100000000002"/>
    <n v="-118.3507"/>
  </r>
  <r>
    <n v="200817747"/>
    <d v="2020-12-19T00:00:00"/>
    <x v="236"/>
    <n v="700"/>
    <n v="8"/>
    <x v="12"/>
    <n v="833"/>
    <n v="2"/>
    <n v="740"/>
    <x v="21"/>
    <s v="0329 1822 0358 1607"/>
    <n v="0"/>
    <s v="X"/>
    <s v="X"/>
    <n v="203"/>
    <s v="OTHER BUSINESS"/>
    <m/>
    <m/>
    <s v="IC"/>
    <s v="Invest Cont"/>
    <n v="740"/>
    <m/>
    <m/>
    <m/>
    <s v="1300    WESTWOOD                     BL"/>
    <m/>
    <n v="34.056699999999999"/>
    <n v="-118.4426"/>
  </r>
  <r>
    <n v="201214586"/>
    <d v="2020-06-12T00:00:00"/>
    <x v="343"/>
    <n v="2000"/>
    <n v="12"/>
    <x v="8"/>
    <n v="1251"/>
    <n v="2"/>
    <n v="624"/>
    <x v="15"/>
    <s v="1202 1242 0561 0602 0416 0446 1309"/>
    <n v="67"/>
    <s v="M"/>
    <s v="B"/>
    <n v="502"/>
    <s v="MULTI-UNIT DWELLING (APARTMENT, DUPLEX, ETC)"/>
    <n v="400"/>
    <s v="STRONG-ARM (HANDS, FIST, FEET OR BODILY FORCE)"/>
    <s v="AA"/>
    <s v="Adult Arrest"/>
    <n v="624"/>
    <m/>
    <m/>
    <m/>
    <s v="3400 W  78TH                         ST"/>
    <m/>
    <n v="33.969099999999997"/>
    <n v="-118.3309"/>
  </r>
  <r>
    <n v="201208869"/>
    <d v="2020-03-10T00:00:00"/>
    <x v="3"/>
    <n v="1030"/>
    <n v="12"/>
    <x v="8"/>
    <n v="1215"/>
    <n v="2"/>
    <n v="740"/>
    <x v="21"/>
    <s v="0913 0329"/>
    <n v="30"/>
    <s v="F"/>
    <s v="H"/>
    <n v="501"/>
    <s v="SINGLE FAMILY DWELLING"/>
    <m/>
    <m/>
    <s v="AA"/>
    <s v="Adult Arrest"/>
    <n v="740"/>
    <m/>
    <m/>
    <m/>
    <s v="1100 W  54TH                         ST"/>
    <m/>
    <n v="33.993200000000002"/>
    <n v="-118.2938"/>
  </r>
  <r>
    <n v="200216635"/>
    <d v="2020-10-25T00:00:00"/>
    <x v="160"/>
    <n v="1200"/>
    <n v="2"/>
    <x v="5"/>
    <n v="245"/>
    <n v="1"/>
    <n v="510"/>
    <x v="0"/>
    <m/>
    <n v="0"/>
    <m/>
    <m/>
    <n v="101"/>
    <s v="STREET"/>
    <m/>
    <m/>
    <s v="IC"/>
    <s v="Invest Cont"/>
    <n v="510"/>
    <m/>
    <m/>
    <m/>
    <s v="LAKE                         ST"/>
    <s v="3RD                          ST"/>
    <n v="34.063299999999998"/>
    <n v="-118.27379999999999"/>
  </r>
  <r>
    <n v="200515091"/>
    <d v="2020-10-10T00:00:00"/>
    <x v="149"/>
    <n v="1305"/>
    <n v="5"/>
    <x v="10"/>
    <n v="563"/>
    <n v="1"/>
    <n v="210"/>
    <x v="11"/>
    <s v="1402 0344 2004"/>
    <n v="0"/>
    <s v="X"/>
    <s v="X"/>
    <n v="406"/>
    <s v="OTHER STORE"/>
    <n v="308"/>
    <s v="STICK"/>
    <s v="AA"/>
    <s v="Adult Arrest"/>
    <n v="210"/>
    <n v="998"/>
    <m/>
    <m/>
    <s v="1200 S  GAFFEY                       ST"/>
    <m/>
    <n v="33.732900000000001"/>
    <n v="-118.2924"/>
  </r>
  <r>
    <n v="200305831"/>
    <d v="2020-01-31T00:00:00"/>
    <x v="169"/>
    <n v="500"/>
    <n v="3"/>
    <x v="2"/>
    <n v="399"/>
    <n v="1"/>
    <n v="310"/>
    <x v="5"/>
    <s v="0329 0344 1607 0321 0352"/>
    <n v="28"/>
    <s v="M"/>
    <s v="H"/>
    <n v="501"/>
    <s v="SINGLE FAMILY DWELLING"/>
    <m/>
    <m/>
    <s v="IC"/>
    <s v="Invest Cont"/>
    <n v="310"/>
    <m/>
    <m/>
    <m/>
    <s v="4100    FLOWER                       ST"/>
    <m/>
    <n v="34.009300000000003"/>
    <n v="-118.28149999999999"/>
  </r>
  <r>
    <n v="201209484"/>
    <d v="2020-03-21T00:00:00"/>
    <x v="35"/>
    <n v="5"/>
    <n v="12"/>
    <x v="8"/>
    <n v="1265"/>
    <n v="2"/>
    <n v="626"/>
    <x v="10"/>
    <s v="2000 1814 0416"/>
    <n v="28"/>
    <s v="M"/>
    <s v="B"/>
    <n v="501"/>
    <s v="SINGLE FAMILY DWELLING"/>
    <n v="400"/>
    <s v="STRONG-ARM (HANDS, FIST, FEET OR BODILY FORCE)"/>
    <s v="AO"/>
    <s v="Adult Other"/>
    <n v="626"/>
    <m/>
    <m/>
    <m/>
    <s v="1000 W  85TH                         ST"/>
    <m/>
    <n v="33.960999999999999"/>
    <n v="-118.2919"/>
  </r>
  <r>
    <n v="200410380"/>
    <d v="2020-07-01T00:00:00"/>
    <x v="24"/>
    <n v="1227"/>
    <n v="4"/>
    <x v="4"/>
    <n v="415"/>
    <n v="1"/>
    <n v="440"/>
    <x v="20"/>
    <n v="344"/>
    <n v="35"/>
    <s v="M"/>
    <s v="V"/>
    <n v="501"/>
    <s v="SINGLE FAMILY DWELLING"/>
    <m/>
    <m/>
    <s v="IC"/>
    <s v="Invest Cont"/>
    <n v="440"/>
    <m/>
    <m/>
    <m/>
    <s v="2400    SICHEL                       ST"/>
    <m/>
    <n v="34.073700000000002"/>
    <n v="-118.2131"/>
  </r>
  <r>
    <n v="200817892"/>
    <d v="2020-12-25T00:00:00"/>
    <x v="340"/>
    <n v="210"/>
    <n v="8"/>
    <x v="12"/>
    <n v="806"/>
    <n v="2"/>
    <n v="888"/>
    <x v="24"/>
    <s v="1501 0444 0432 1822"/>
    <n v="30"/>
    <s v="M"/>
    <s v="H"/>
    <n v="501"/>
    <s v="SINGLE FAMILY DWELLING"/>
    <n v="400"/>
    <s v="STRONG-ARM (HANDS, FIST, FEET OR BODILY FORCE)"/>
    <s v="IC"/>
    <s v="Invest Cont"/>
    <n v="888"/>
    <m/>
    <m/>
    <m/>
    <s v="100 N  MAPLETON                     DR"/>
    <m/>
    <n v="34.082599999999999"/>
    <n v="-118.4327"/>
  </r>
  <r>
    <n v="201223992"/>
    <d v="2020-11-05T00:00:00"/>
    <x v="164"/>
    <n v="1105"/>
    <n v="12"/>
    <x v="8"/>
    <n v="1239"/>
    <n v="1"/>
    <n v="210"/>
    <x v="11"/>
    <s v="1822 0344 0945"/>
    <n v="0"/>
    <s v="X"/>
    <s v="X"/>
    <n v="405"/>
    <s v="CLOTHING STORE"/>
    <n v="512"/>
    <s v="MACE/PEPPER SPRAY"/>
    <s v="IC"/>
    <s v="Invest Cont"/>
    <n v="210"/>
    <m/>
    <m/>
    <m/>
    <s v="5800 S  VERMONT                      AV"/>
    <m/>
    <n v="33.988300000000002"/>
    <n v="-118.2915"/>
  </r>
  <r>
    <n v="201116133"/>
    <d v="2020-11-28T00:00:00"/>
    <x v="29"/>
    <n v="115"/>
    <n v="11"/>
    <x v="7"/>
    <n v="1144"/>
    <n v="1"/>
    <n v="310"/>
    <x v="5"/>
    <s v="0344 1602 1300 1309"/>
    <n v="0"/>
    <s v="X"/>
    <s v="X"/>
    <n v="707"/>
    <s v="GARAGE/CARPORT"/>
    <m/>
    <m/>
    <s v="IC"/>
    <s v="Invest Cont"/>
    <n v="310"/>
    <m/>
    <m/>
    <m/>
    <s v="2000    GRIFFITH PARK                BL"/>
    <m/>
    <n v="34.097700000000003"/>
    <n v="-118.2739"/>
  </r>
  <r>
    <n v="200806134"/>
    <d v="2020-02-17T00:00:00"/>
    <x v="99"/>
    <n v="100"/>
    <n v="8"/>
    <x v="12"/>
    <n v="811"/>
    <n v="2"/>
    <n v="740"/>
    <x v="21"/>
    <s v="1822 0329"/>
    <n v="41"/>
    <s v="F"/>
    <s v="O"/>
    <n v="502"/>
    <s v="MULTI-UNIT DWELLING (APARTMENT, DUPLEX, ETC)"/>
    <m/>
    <m/>
    <s v="IC"/>
    <s v="Invest Cont"/>
    <n v="740"/>
    <m/>
    <m/>
    <m/>
    <s v="16100 W  SUNSET                       BL"/>
    <m/>
    <n v="34.056100000000001"/>
    <n v="-118.55119999999999"/>
  </r>
  <r>
    <n v="200808125"/>
    <d v="2020-04-08T00:00:00"/>
    <x v="139"/>
    <n v="1715"/>
    <n v="8"/>
    <x v="12"/>
    <n v="855"/>
    <n v="1"/>
    <n v="220"/>
    <x v="50"/>
    <s v="0448 0305 1822"/>
    <n v="61"/>
    <s v="M"/>
    <s v="H"/>
    <n v="101"/>
    <s v="STREET"/>
    <n v="400"/>
    <s v="STRONG-ARM (HANDS, FIST, FEET OR BODILY FORCE)"/>
    <s v="AA"/>
    <s v="Adult Arrest"/>
    <n v="220"/>
    <m/>
    <m/>
    <m/>
    <s v="1700    WESTWOOD                     BL"/>
    <m/>
    <n v="34.051900000000003"/>
    <n v="-118.4388"/>
  </r>
  <r>
    <n v="201216765"/>
    <d v="2020-07-20T00:00:00"/>
    <x v="264"/>
    <n v="1400"/>
    <n v="12"/>
    <x v="8"/>
    <n v="1269"/>
    <n v="1"/>
    <n v="510"/>
    <x v="0"/>
    <m/>
    <n v="0"/>
    <m/>
    <m/>
    <n v="101"/>
    <s v="STREET"/>
    <m/>
    <m/>
    <s v="IC"/>
    <s v="Invest Cont"/>
    <n v="510"/>
    <m/>
    <m/>
    <m/>
    <s v="8500    MCKINLEY                     AV"/>
    <m/>
    <n v="33.960599999999999"/>
    <n v="-118.2608"/>
  </r>
  <r>
    <n v="201307638"/>
    <d v="2020-03-05T00:00:00"/>
    <x v="216"/>
    <n v="2100"/>
    <n v="13"/>
    <x v="6"/>
    <n v="1313"/>
    <n v="1"/>
    <n v="510"/>
    <x v="0"/>
    <m/>
    <n v="0"/>
    <m/>
    <m/>
    <n v="101"/>
    <s v="STREET"/>
    <m/>
    <m/>
    <s v="AA"/>
    <s v="Adult Arrest"/>
    <n v="510"/>
    <m/>
    <m/>
    <m/>
    <s v="1200 E  20TH                         ST"/>
    <m/>
    <n v="34.024299999999997"/>
    <n v="-118.2526"/>
  </r>
  <r>
    <n v="200605552"/>
    <d v="2020-02-01T00:00:00"/>
    <x v="87"/>
    <n v="1735"/>
    <n v="6"/>
    <x v="9"/>
    <n v="642"/>
    <n v="2"/>
    <n v="860"/>
    <x v="66"/>
    <s v="0500 1822 0400 0416"/>
    <n v="47"/>
    <s v="F"/>
    <s v="W"/>
    <n v="401"/>
    <s v="MINI-MART"/>
    <n v="400"/>
    <s v="STRONG-ARM (HANDS, FIST, FEET OR BODILY FORCE)"/>
    <s v="IC"/>
    <s v="Invest Cont"/>
    <n v="860"/>
    <m/>
    <m/>
    <m/>
    <s v="7600 W  SUNSET                       BL"/>
    <m/>
    <n v="34.098100000000002"/>
    <n v="-118.355"/>
  </r>
  <r>
    <n v="200607947"/>
    <d v="2020-03-15T00:00:00"/>
    <x v="3"/>
    <n v="1600"/>
    <n v="6"/>
    <x v="9"/>
    <n v="645"/>
    <n v="2"/>
    <n v="664"/>
    <x v="53"/>
    <s v="0701 1822"/>
    <n v="52"/>
    <s v="M"/>
    <s v="B"/>
    <n v="501"/>
    <s v="SINGLE FAMILY DWELLING"/>
    <m/>
    <m/>
    <s v="IC"/>
    <s v="Invest Cont"/>
    <n v="664"/>
    <m/>
    <m/>
    <m/>
    <s v="7000    HOLLYWOOD                    BL"/>
    <m/>
    <n v="34.101599999999998"/>
    <n v="-118.3417"/>
  </r>
  <r>
    <n v="200318165"/>
    <d v="2020-10-01T00:00:00"/>
    <x v="170"/>
    <n v="1340"/>
    <n v="3"/>
    <x v="2"/>
    <n v="363"/>
    <n v="1"/>
    <n v="230"/>
    <x v="13"/>
    <s v="2000 0913 1814 0416 0429 1309"/>
    <n v="28"/>
    <s v="F"/>
    <s v="B"/>
    <n v="103"/>
    <s v="ALLEY"/>
    <n v="307"/>
    <s v="VEHICLE"/>
    <s v="IC"/>
    <s v="Invest Cont"/>
    <n v="230"/>
    <m/>
    <m/>
    <m/>
    <s v="4000    PALMWOOD                     DR"/>
    <m/>
    <n v="34.013199999999998"/>
    <n v="-118.3424"/>
  </r>
  <r>
    <n v="200513753"/>
    <d v="2020-09-04T00:00:00"/>
    <x v="84"/>
    <n v="1445"/>
    <n v="5"/>
    <x v="10"/>
    <n v="514"/>
    <n v="1"/>
    <n v="440"/>
    <x v="20"/>
    <s v="0344 0354 1026"/>
    <n v="57"/>
    <s v="M"/>
    <s v="H"/>
    <n v="501"/>
    <s v="SINGLE FAMILY DWELLING"/>
    <m/>
    <m/>
    <s v="IC"/>
    <s v="Invest Cont"/>
    <n v="440"/>
    <m/>
    <m/>
    <m/>
    <s v="1000 W  DENNI                        ST"/>
    <m/>
    <n v="33.784300000000002"/>
    <n v="-118.2752"/>
  </r>
  <r>
    <n v="200205087"/>
    <d v="2020-01-23T00:00:00"/>
    <x v="344"/>
    <n v="1640"/>
    <n v="2"/>
    <x v="5"/>
    <n v="261"/>
    <n v="1"/>
    <n v="330"/>
    <x v="1"/>
    <s v="0329 1609 1307 0202 1822 1402 0345"/>
    <n v="36"/>
    <s v="F"/>
    <s v="H"/>
    <n v="108"/>
    <s v="PARKING LOT"/>
    <m/>
    <m/>
    <s v="IC"/>
    <s v="Invest Cont"/>
    <n v="330"/>
    <n v="998"/>
    <m/>
    <m/>
    <s v="800 S  CARONDELET                   ST"/>
    <m/>
    <n v="34.056800000000003"/>
    <n v="-118.2821"/>
  </r>
  <r>
    <n v="200812571"/>
    <d v="2020-08-03T00:00:00"/>
    <x v="314"/>
    <n v="245"/>
    <n v="8"/>
    <x v="12"/>
    <n v="827"/>
    <n v="2"/>
    <n v="624"/>
    <x v="15"/>
    <s v="0319 0400 0408 0913"/>
    <n v="35"/>
    <s v="F"/>
    <s v="B"/>
    <n v="101"/>
    <s v="STREET"/>
    <n v="400"/>
    <s v="STRONG-ARM (HANDS, FIST, FEET OR BODILY FORCE)"/>
    <s v="AA"/>
    <s v="Adult Arrest"/>
    <n v="624"/>
    <m/>
    <m/>
    <m/>
    <s v="400 S  BARRINGTON                   AV"/>
    <m/>
    <n v="34.059199999999997"/>
    <n v="-118.46850000000001"/>
  </r>
  <r>
    <n v="200509637"/>
    <d v="2020-05-17T00:00:00"/>
    <x v="165"/>
    <n v="1650"/>
    <n v="5"/>
    <x v="10"/>
    <n v="585"/>
    <n v="1"/>
    <n v="330"/>
    <x v="1"/>
    <s v="0344 0386 1202 1300"/>
    <n v="89"/>
    <s v="M"/>
    <s v="W"/>
    <n v="108"/>
    <s v="PARKING LOT"/>
    <m/>
    <m/>
    <s v="IC"/>
    <s v="Invest Cont"/>
    <n v="330"/>
    <m/>
    <m/>
    <m/>
    <s v="600 W  23RD                         ST"/>
    <m/>
    <n v="33.723399999999998"/>
    <n v="-118.2902"/>
  </r>
  <r>
    <n v="200716824"/>
    <d v="2020-12-06T00:00:00"/>
    <x v="121"/>
    <n v="930"/>
    <n v="7"/>
    <x v="0"/>
    <n v="783"/>
    <n v="2"/>
    <n v="810"/>
    <x v="65"/>
    <s v="0500 1259 0527"/>
    <n v="15"/>
    <s v="M"/>
    <s v="O"/>
    <n v="501"/>
    <s v="SINGLE FAMILY DWELLING"/>
    <m/>
    <m/>
    <s v="IC"/>
    <s v="Invest Cont"/>
    <n v="810"/>
    <m/>
    <m/>
    <m/>
    <s v="2300 S  MARVIN                       AV"/>
    <m/>
    <n v="34.035600000000002"/>
    <n v="-118.3638"/>
  </r>
  <r>
    <n v="200310990"/>
    <d v="2020-05-06T00:00:00"/>
    <x v="140"/>
    <n v="900"/>
    <n v="3"/>
    <x v="2"/>
    <n v="375"/>
    <n v="1"/>
    <n v="480"/>
    <x v="2"/>
    <s v="0344 0397 1266"/>
    <n v="53"/>
    <s v="F"/>
    <s v="B"/>
    <n v="505"/>
    <s v="MOTEL"/>
    <m/>
    <m/>
    <s v="IC"/>
    <s v="Invest Cont"/>
    <n v="480"/>
    <m/>
    <m/>
    <m/>
    <s v="3800 S  WESTERN                      AV"/>
    <m/>
    <n v="34.014600000000002"/>
    <n v="-118.313"/>
  </r>
  <r>
    <n v="200716142"/>
    <d v="2020-11-19T00:00:00"/>
    <x v="92"/>
    <n v="505"/>
    <n v="7"/>
    <x v="0"/>
    <n v="752"/>
    <n v="1"/>
    <n v="310"/>
    <x v="5"/>
    <s v="1822 1609 0329 0344"/>
    <n v="52"/>
    <s v="M"/>
    <s v="O"/>
    <n v="203"/>
    <s v="OTHER BUSINESS"/>
    <m/>
    <m/>
    <s v="IC"/>
    <s v="Invest Cont"/>
    <n v="310"/>
    <m/>
    <m/>
    <m/>
    <s v="1000 S  LA CIENEGA                   BL"/>
    <m/>
    <n v="34.059100000000001"/>
    <n v="-118.3762"/>
  </r>
  <r>
    <n v="201013050"/>
    <d v="2020-09-13T00:00:00"/>
    <x v="201"/>
    <n v="500"/>
    <n v="10"/>
    <x v="11"/>
    <n v="1011"/>
    <n v="1"/>
    <n v="330"/>
    <x v="1"/>
    <s v="0344 1605 1822 0352 0321"/>
    <n v="25"/>
    <s v="F"/>
    <s v="W"/>
    <n v="101"/>
    <s v="STREET"/>
    <m/>
    <m/>
    <s v="IC"/>
    <s v="Invest Cont"/>
    <n v="330"/>
    <m/>
    <m/>
    <m/>
    <s v="7400    BOTHWELL                     RD"/>
    <m/>
    <n v="34.204999999999998"/>
    <n v="-118.5609"/>
  </r>
  <r>
    <n v="201013872"/>
    <d v="2020-10-08T00:00:00"/>
    <x v="186"/>
    <n v="2100"/>
    <n v="10"/>
    <x v="11"/>
    <n v="1004"/>
    <n v="2"/>
    <n v="354"/>
    <x v="14"/>
    <s v="1822 0935 0930 1300 0330"/>
    <n v="31"/>
    <s v="M"/>
    <s v="H"/>
    <n v="203"/>
    <s v="OTHER BUSINESS"/>
    <m/>
    <m/>
    <s v="IC"/>
    <s v="Invest Cont"/>
    <n v="354"/>
    <m/>
    <m/>
    <m/>
    <s v="7600    RESEDA                       BL"/>
    <m/>
    <n v="34.208399999999997"/>
    <n v="-118.536"/>
  </r>
  <r>
    <n v="200609140"/>
    <d v="2020-04-16T00:00:00"/>
    <x v="213"/>
    <n v="2355"/>
    <n v="6"/>
    <x v="9"/>
    <n v="663"/>
    <n v="1"/>
    <n v="420"/>
    <x v="33"/>
    <s v="0344 1300 1822"/>
    <n v="58"/>
    <s v="M"/>
    <s v="W"/>
    <n v="108"/>
    <s v="PARKING LOT"/>
    <m/>
    <m/>
    <s v="AA"/>
    <s v="Adult Arrest"/>
    <n v="420"/>
    <m/>
    <m/>
    <m/>
    <s v="1100 N  SYCAMORE                     AV"/>
    <m/>
    <n v="34.090699999999998"/>
    <n v="-118.3428"/>
  </r>
  <r>
    <n v="201110364"/>
    <d v="2020-06-13T00:00:00"/>
    <x v="93"/>
    <n v="700"/>
    <n v="11"/>
    <x v="7"/>
    <n v="1136"/>
    <n v="1"/>
    <n v="420"/>
    <x v="33"/>
    <m/>
    <n v="0"/>
    <m/>
    <m/>
    <n v="101"/>
    <s v="STREET"/>
    <m/>
    <m/>
    <s v="IC"/>
    <s v="Invest Cont"/>
    <n v="420"/>
    <m/>
    <m/>
    <m/>
    <s v="4200    EAGLE ROCK                   BL"/>
    <m/>
    <n v="34.1218"/>
    <n v="-118.2252"/>
  </r>
  <r>
    <n v="201114855"/>
    <d v="2020-10-19T00:00:00"/>
    <x v="36"/>
    <n v="700"/>
    <n v="11"/>
    <x v="7"/>
    <n v="1132"/>
    <n v="1"/>
    <n v="420"/>
    <x v="33"/>
    <s v="0344 0377"/>
    <n v="23"/>
    <s v="M"/>
    <s v="H"/>
    <n v="104"/>
    <s v="DRIVEWAY"/>
    <m/>
    <m/>
    <s v="IC"/>
    <s v="Invest Cont"/>
    <n v="420"/>
    <m/>
    <m/>
    <m/>
    <s v="HYPERION"/>
    <s v="RIVERSIDE"/>
    <n v="34.112499999999997"/>
    <n v="-118.2677"/>
  </r>
  <r>
    <n v="200507111"/>
    <d v="2020-03-10T00:00:00"/>
    <x v="38"/>
    <n v="800"/>
    <n v="5"/>
    <x v="10"/>
    <n v="504"/>
    <n v="1"/>
    <n v="440"/>
    <x v="20"/>
    <s v="0344 0385"/>
    <n v="32"/>
    <s v="F"/>
    <s v="O"/>
    <n v="119"/>
    <s v="PORCH, RESIDENTIAL"/>
    <m/>
    <m/>
    <s v="IC"/>
    <s v="Invest Cont"/>
    <n v="440"/>
    <m/>
    <m/>
    <m/>
    <s v="NORMANDIE                    AV"/>
    <s v="TORRANCE                     BL"/>
    <n v="33.841999999999999"/>
    <n v="-118.2992"/>
  </r>
  <r>
    <n v="200618748"/>
    <d v="2020-11-02T00:00:00"/>
    <x v="245"/>
    <n v="845"/>
    <n v="6"/>
    <x v="9"/>
    <n v="647"/>
    <n v="2"/>
    <n v="624"/>
    <x v="15"/>
    <s v="0400 0416 1822 1501"/>
    <n v="23"/>
    <s v="F"/>
    <s v="H"/>
    <n v="602"/>
    <s v="BANK"/>
    <n v="400"/>
    <s v="STRONG-ARM (HANDS, FIST, FEET OR BODILY FORCE)"/>
    <s v="IC"/>
    <s v="Invest Cont"/>
    <n v="624"/>
    <m/>
    <m/>
    <m/>
    <s v="1500    VINE                         ST"/>
    <m/>
    <n v="34.097999999999999"/>
    <n v="-118.3266"/>
  </r>
  <r>
    <n v="200615113"/>
    <d v="2020-09-07T00:00:00"/>
    <x v="201"/>
    <n v="2130"/>
    <n v="6"/>
    <x v="9"/>
    <n v="645"/>
    <n v="1"/>
    <n v="440"/>
    <x v="20"/>
    <s v="0344 1822 0377"/>
    <n v="22"/>
    <s v="M"/>
    <s v="B"/>
    <n v="503"/>
    <s v="HOTEL"/>
    <m/>
    <m/>
    <s v="AA"/>
    <s v="Adult Arrest"/>
    <n v="440"/>
    <m/>
    <m/>
    <m/>
    <s v="1700    ORCHID                       AV"/>
    <m/>
    <n v="34.103000000000002"/>
    <n v="-118.3402"/>
  </r>
  <r>
    <n v="201006419"/>
    <d v="2020-02-24T00:00:00"/>
    <x v="105"/>
    <n v="1145"/>
    <n v="10"/>
    <x v="11"/>
    <n v="1065"/>
    <n v="1"/>
    <n v="330"/>
    <x v="1"/>
    <s v="0344 1822 0377 0321"/>
    <n v="34"/>
    <s v="M"/>
    <s v="O"/>
    <n v="108"/>
    <s v="PARKING LOT"/>
    <m/>
    <m/>
    <s v="IC"/>
    <s v="Invest Cont"/>
    <n v="330"/>
    <m/>
    <m/>
    <m/>
    <s v="5400    YARMOUTH                     AV"/>
    <m/>
    <n v="34.168599999999998"/>
    <n v="-118.52030000000001"/>
  </r>
  <r>
    <n v="200505943"/>
    <d v="2020-02-15T00:00:00"/>
    <x v="46"/>
    <n v="1200"/>
    <n v="5"/>
    <x v="10"/>
    <n v="517"/>
    <n v="1"/>
    <n v="310"/>
    <x v="5"/>
    <s v="0344 1606 1202"/>
    <n v="75"/>
    <s v="F"/>
    <s v="H"/>
    <n v="501"/>
    <s v="SINGLE FAMILY DWELLING"/>
    <m/>
    <m/>
    <s v="IC"/>
    <s v="Invest Cont"/>
    <n v="310"/>
    <m/>
    <m/>
    <m/>
    <s v="1100    HYATT                        AV"/>
    <m/>
    <n v="33.7851"/>
    <n v="-118.25409999999999"/>
  </r>
  <r>
    <n v="200905982"/>
    <d v="2020-02-13T00:00:00"/>
    <x v="27"/>
    <n v="1230"/>
    <n v="9"/>
    <x v="3"/>
    <n v="911"/>
    <n v="2"/>
    <n v="626"/>
    <x v="10"/>
    <s v="0416 1218 1813 2004 0448 2000 1414"/>
    <n v="33"/>
    <s v="F"/>
    <s v="H"/>
    <n v="505"/>
    <s v="MOTEL"/>
    <n v="400"/>
    <s v="STRONG-ARM (HANDS, FIST, FEET OR BODILY FORCE)"/>
    <s v="AA"/>
    <s v="Adult Arrest"/>
    <n v="626"/>
    <m/>
    <m/>
    <m/>
    <s v="7000 N  SEPULVEDA                    BL"/>
    <m/>
    <n v="34.193800000000003"/>
    <n v="-118.47020000000001"/>
  </r>
  <r>
    <n v="200505143"/>
    <d v="2020-01-28T00:00:00"/>
    <x v="225"/>
    <n v="2300"/>
    <n v="5"/>
    <x v="10"/>
    <n v="524"/>
    <n v="1"/>
    <n v="420"/>
    <x v="33"/>
    <s v="0344 0385 1300 1606"/>
    <n v="42"/>
    <s v="M"/>
    <s v="H"/>
    <n v="101"/>
    <s v="STREET"/>
    <m/>
    <m/>
    <s v="IC"/>
    <s v="Invest Cont"/>
    <n v="420"/>
    <m/>
    <m/>
    <m/>
    <s v="300    KING                         AV"/>
    <m/>
    <n v="33.773099999999999"/>
    <n v="-118.2749"/>
  </r>
  <r>
    <n v="200813908"/>
    <d v="2020-09-10T00:00:00"/>
    <x v="238"/>
    <n v="240"/>
    <n v="8"/>
    <x v="12"/>
    <n v="835"/>
    <n v="1"/>
    <n v="310"/>
    <x v="5"/>
    <s v="1402 1822 0397 1602 0344"/>
    <n v="46"/>
    <s v="M"/>
    <s v="W"/>
    <n v="502"/>
    <s v="MULTI-UNIT DWELLING (APARTMENT, DUPLEX, ETC)"/>
    <m/>
    <m/>
    <s v="IC"/>
    <s v="Invest Cont"/>
    <n v="310"/>
    <n v="998"/>
    <m/>
    <m/>
    <s v="1800    MIDVALE                      AV"/>
    <m/>
    <n v="34.048999999999999"/>
    <n v="-118.4375"/>
  </r>
  <r>
    <n v="200410053"/>
    <d v="2020-06-21T00:00:00"/>
    <x v="334"/>
    <n v="2150"/>
    <n v="4"/>
    <x v="4"/>
    <n v="437"/>
    <n v="1"/>
    <n v="320"/>
    <x v="36"/>
    <n v="1607"/>
    <n v="44"/>
    <s v="F"/>
    <s v="H"/>
    <n v="501"/>
    <s v="SINGLE FAMILY DWELLING"/>
    <m/>
    <m/>
    <s v="IC"/>
    <s v="Invest Cont"/>
    <n v="320"/>
    <m/>
    <m/>
    <m/>
    <s v="4700    CATALPA                      ST"/>
    <m/>
    <n v="34.064"/>
    <n v="-118.18259999999999"/>
  </r>
  <r>
    <n v="200809303"/>
    <d v="2020-05-11T00:00:00"/>
    <x v="63"/>
    <n v="1320"/>
    <n v="8"/>
    <x v="12"/>
    <n v="884"/>
    <n v="2"/>
    <n v="740"/>
    <x v="21"/>
    <s v="0329 2004 0319 1822"/>
    <n v="35"/>
    <s v="M"/>
    <s v="W"/>
    <n v="501"/>
    <s v="SINGLE FAMILY DWELLING"/>
    <m/>
    <m/>
    <s v="AO"/>
    <s v="Adult Other"/>
    <n v="740"/>
    <m/>
    <m/>
    <m/>
    <s v="2500    GREENFIELD                   AV"/>
    <m/>
    <n v="34.036499999999997"/>
    <n v="-118.43049999999999"/>
  </r>
  <r>
    <n v="200905286"/>
    <d v="2020-01-30T00:00:00"/>
    <x v="356"/>
    <n v="2130"/>
    <n v="9"/>
    <x v="3"/>
    <n v="939"/>
    <n v="1"/>
    <n v="341"/>
    <x v="12"/>
    <n v="344"/>
    <n v="22"/>
    <s v="M"/>
    <s v="W"/>
    <n v="502"/>
    <s v="MULTI-UNIT DWELLING (APARTMENT, DUPLEX, ETC)"/>
    <m/>
    <m/>
    <s v="IC"/>
    <s v="Invest Cont"/>
    <n v="341"/>
    <m/>
    <m/>
    <m/>
    <s v="6300    COLDWATER CANYON             AV"/>
    <m/>
    <n v="34.178100000000001"/>
    <n v="-118.4179"/>
  </r>
  <r>
    <n v="201113666"/>
    <d v="2020-09-16T00:00:00"/>
    <x v="346"/>
    <n v="1445"/>
    <n v="11"/>
    <x v="7"/>
    <n v="1128"/>
    <n v="1"/>
    <n v="341"/>
    <x v="12"/>
    <n v="344"/>
    <n v="40"/>
    <s v="F"/>
    <s v="H"/>
    <n v="232"/>
    <s v="DELIVERY SERVICE (FED EX, UPS, COURIERS,COURIER SERVICE)*"/>
    <m/>
    <m/>
    <s v="IC"/>
    <s v="Invest Cont"/>
    <n v="341"/>
    <m/>
    <m/>
    <m/>
    <s v="6100    BURWOOD                      AV"/>
    <m/>
    <n v="34.1267"/>
    <n v="-118.18680000000001"/>
  </r>
  <r>
    <n v="200708360"/>
    <d v="2020-04-17T00:00:00"/>
    <x v="317"/>
    <n v="1340"/>
    <n v="7"/>
    <x v="0"/>
    <n v="765"/>
    <n v="1"/>
    <n v="350"/>
    <x v="60"/>
    <n v="344"/>
    <n v="72"/>
    <s v="F"/>
    <s v="B"/>
    <n v="108"/>
    <s v="PARKING LOT"/>
    <n v="400"/>
    <s v="STRONG-ARM (HANDS, FIST, FEET OR BODILY FORCE)"/>
    <s v="IC"/>
    <s v="Invest Cont"/>
    <n v="350"/>
    <m/>
    <m/>
    <m/>
    <s v="4700 W  PICO                         BL"/>
    <m/>
    <n v="34.0486"/>
    <n v="-118.3385"/>
  </r>
  <r>
    <n v="200508881"/>
    <d v="2020-04-30T00:00:00"/>
    <x v="168"/>
    <n v="1300"/>
    <n v="5"/>
    <x v="10"/>
    <n v="532"/>
    <n v="1"/>
    <n v="420"/>
    <x v="33"/>
    <s v="1300 0344 0385"/>
    <n v="37"/>
    <s v="M"/>
    <s v="H"/>
    <n v="101"/>
    <s v="STREET"/>
    <m/>
    <m/>
    <s v="IC"/>
    <s v="Invest Cont"/>
    <n v="420"/>
    <m/>
    <m/>
    <m/>
    <s v="11600    NEPTUNE                      AV"/>
    <m/>
    <n v="33.787799999999997"/>
    <n v="-118.26949999999999"/>
  </r>
  <r>
    <n v="200610444"/>
    <d v="2020-05-21T00:00:00"/>
    <x v="267"/>
    <n v="230"/>
    <n v="6"/>
    <x v="9"/>
    <n v="636"/>
    <n v="2"/>
    <n v="624"/>
    <x v="15"/>
    <s v="0416 0400 0913"/>
    <n v="32"/>
    <s v="F"/>
    <s v="W"/>
    <n v="122"/>
    <s v="VEHICLE, PASSENGER/TRUCK"/>
    <n v="400"/>
    <s v="STRONG-ARM (HANDS, FIST, FEET OR BODILY FORCE)"/>
    <s v="IC"/>
    <s v="Invest Cont"/>
    <n v="624"/>
    <m/>
    <m/>
    <m/>
    <s v="FRANKLIN"/>
    <s v="IVAR"/>
    <n v="34.1053"/>
    <n v="-118.32899999999999"/>
  </r>
  <r>
    <n v="200909890"/>
    <d v="2020-05-19T00:00:00"/>
    <x v="80"/>
    <n v="530"/>
    <n v="9"/>
    <x v="3"/>
    <n v="998"/>
    <n v="1"/>
    <n v="330"/>
    <x v="1"/>
    <s v="1414 0344"/>
    <n v="36"/>
    <s v="M"/>
    <s v="H"/>
    <n v="108"/>
    <s v="PARKING LOT"/>
    <m/>
    <m/>
    <s v="IC"/>
    <s v="Invest Cont"/>
    <n v="330"/>
    <m/>
    <m/>
    <m/>
    <s v="12900    VENTURA                      BL"/>
    <m/>
    <n v="34.145099999999999"/>
    <n v="-118.41370000000001"/>
  </r>
  <r>
    <n v="200704993"/>
    <d v="2020-01-21T00:00:00"/>
    <x v="202"/>
    <n v="2020"/>
    <n v="7"/>
    <x v="0"/>
    <n v="738"/>
    <n v="2"/>
    <n v="930"/>
    <x v="30"/>
    <s v="1822 0903 2053 1309 0421 0319 1528 2036"/>
    <n v="64"/>
    <s v="M"/>
    <s v="W"/>
    <n v="108"/>
    <s v="PARKING LOT"/>
    <n v="511"/>
    <s v="VERBAL THREAT"/>
    <s v="AO"/>
    <s v="Adult Other"/>
    <n v="930"/>
    <n v="946"/>
    <m/>
    <m/>
    <s v="4900    WILSHIRE                     BL"/>
    <m/>
    <n v="34.062100000000001"/>
    <n v="-118.3365"/>
  </r>
  <r>
    <n v="200407007"/>
    <d v="2020-03-16T00:00:00"/>
    <x v="342"/>
    <n v="2000"/>
    <n v="4"/>
    <x v="4"/>
    <n v="467"/>
    <n v="2"/>
    <n v="627"/>
    <x v="43"/>
    <s v="0553 0416 1258 0913"/>
    <n v="12"/>
    <s v="F"/>
    <s v="H"/>
    <n v="501"/>
    <s v="SINGLE FAMILY DWELLING"/>
    <n v="400"/>
    <s v="STRONG-ARM (HANDS, FIST, FEET OR BODILY FORCE)"/>
    <s v="AO"/>
    <s v="Adult Other"/>
    <n v="627"/>
    <m/>
    <m/>
    <m/>
    <s v="400    CAMULOS                      ST"/>
    <m/>
    <n v="34.037799999999997"/>
    <n v="-118.20659999999999"/>
  </r>
  <r>
    <n v="200614186"/>
    <d v="2020-08-19T00:00:00"/>
    <x v="306"/>
    <n v="1800"/>
    <n v="6"/>
    <x v="9"/>
    <n v="666"/>
    <n v="2"/>
    <n v="946"/>
    <x v="8"/>
    <s v="1300 1822"/>
    <n v="88"/>
    <s v="M"/>
    <s v="W"/>
    <n v="101"/>
    <s v="STREET"/>
    <m/>
    <m/>
    <s v="IC"/>
    <s v="Invest Cont"/>
    <n v="946"/>
    <m/>
    <m/>
    <m/>
    <s v="1100 N  CAHUENGA                     BL"/>
    <m/>
    <n v="34.090699999999998"/>
    <n v="-118.3289"/>
  </r>
  <r>
    <n v="200713570"/>
    <d v="2020-09-06T00:00:00"/>
    <x v="256"/>
    <n v="100"/>
    <n v="7"/>
    <x v="0"/>
    <n v="759"/>
    <n v="1"/>
    <n v="230"/>
    <x v="13"/>
    <s v="1206 1822 0400 0411 2033 0342"/>
    <n v="25"/>
    <s v="F"/>
    <s v="B"/>
    <n v="101"/>
    <s v="STREET"/>
    <n v="207"/>
    <s v="OTHER KNIFE"/>
    <s v="IC"/>
    <s v="Invest Cont"/>
    <n v="230"/>
    <m/>
    <m/>
    <m/>
    <s v="3600 W  PICO                         BL"/>
    <m/>
    <n v="34.049500000000002"/>
    <n v="-118.3215"/>
  </r>
  <r>
    <n v="201223435"/>
    <d v="2020-10-27T00:00:00"/>
    <x v="229"/>
    <n v="1140"/>
    <n v="12"/>
    <x v="8"/>
    <n v="1273"/>
    <n v="1"/>
    <n v="761"/>
    <x v="35"/>
    <s v="1814 0334 0443"/>
    <n v="43"/>
    <s v="F"/>
    <s v="B"/>
    <n v="501"/>
    <s v="SINGLE FAMILY DWELLING"/>
    <n v="102"/>
    <s v="HAND GUN"/>
    <s v="AA"/>
    <s v="Adult Arrest"/>
    <n v="761"/>
    <n v="930"/>
    <m/>
    <m/>
    <s v="9100 S  NORMANDIE                    AV"/>
    <m/>
    <n v="33.9542"/>
    <n v="-118.30029999999999"/>
  </r>
  <r>
    <n v="201112209"/>
    <d v="2020-08-05T00:00:00"/>
    <x v="268"/>
    <n v="816"/>
    <n v="11"/>
    <x v="7"/>
    <n v="1183"/>
    <n v="2"/>
    <n v="900"/>
    <x v="18"/>
    <s v="0432 0913 1817"/>
    <n v="52"/>
    <s v="M"/>
    <s v="W"/>
    <n v="501"/>
    <s v="SINGLE FAMILY DWELLING"/>
    <m/>
    <m/>
    <s v="AA"/>
    <s v="Adult Arrest"/>
    <n v="900"/>
    <m/>
    <m/>
    <m/>
    <s v="1600    LEMOYNE                      ST"/>
    <m/>
    <n v="34.082900000000002"/>
    <n v="-118.2565"/>
  </r>
  <r>
    <n v="200514265"/>
    <d v="2020-09-17T00:00:00"/>
    <x v="59"/>
    <n v="800"/>
    <n v="5"/>
    <x v="10"/>
    <n v="563"/>
    <n v="2"/>
    <n v="626"/>
    <x v="10"/>
    <s v="2000 1814 0416 0329 2033 0913"/>
    <n v="30"/>
    <s v="M"/>
    <s v="W"/>
    <n v="502"/>
    <s v="MULTI-UNIT DWELLING (APARTMENT, DUPLEX, ETC)"/>
    <n v="400"/>
    <s v="STRONG-ARM (HANDS, FIST, FEET OR BODILY FORCE)"/>
    <s v="IC"/>
    <s v="Invest Cont"/>
    <n v="626"/>
    <n v="745"/>
    <m/>
    <m/>
    <s v="600 W  16TH                         ST"/>
    <m/>
    <n v="33.729700000000001"/>
    <n v="-118.2906"/>
  </r>
  <r>
    <n v="200512123"/>
    <d v="2020-07-22T00:00:00"/>
    <x v="102"/>
    <n v="2230"/>
    <n v="5"/>
    <x v="10"/>
    <n v="511"/>
    <n v="1"/>
    <n v="421"/>
    <x v="84"/>
    <s v="0344 0385 1300 1309"/>
    <n v="53"/>
    <s v="F"/>
    <s v="H"/>
    <n v="101"/>
    <s v="STREET"/>
    <m/>
    <m/>
    <s v="IC"/>
    <s v="Invest Cont"/>
    <n v="421"/>
    <m/>
    <m/>
    <m/>
    <s v="1300    254TH                        ST"/>
    <m/>
    <n v="33.793799999999997"/>
    <n v="-118.30119999999999"/>
  </r>
  <r>
    <n v="200309239"/>
    <d v="2020-03-29T00:00:00"/>
    <x v="40"/>
    <n v="250"/>
    <n v="3"/>
    <x v="2"/>
    <n v="379"/>
    <n v="2"/>
    <n v="626"/>
    <x v="10"/>
    <s v="2000 1813 0400"/>
    <n v="25"/>
    <s v="F"/>
    <s v="H"/>
    <n v="502"/>
    <s v="MULTI-UNIT DWELLING (APARTMENT, DUPLEX, ETC)"/>
    <n v="500"/>
    <s v="UNKNOWN WEAPON/OTHER WEAPON"/>
    <s v="IC"/>
    <s v="Invest Cont"/>
    <n v="626"/>
    <m/>
    <m/>
    <m/>
    <s v="1100    LEIGHTON                     AV"/>
    <m/>
    <n v="34.013199999999998"/>
    <n v="-118.2945"/>
  </r>
  <r>
    <n v="200913842"/>
    <d v="2020-08-22T00:00:00"/>
    <x v="235"/>
    <n v="2100"/>
    <n v="9"/>
    <x v="3"/>
    <n v="904"/>
    <n v="1"/>
    <n v="442"/>
    <x v="16"/>
    <s v="0344 0325"/>
    <n v="31"/>
    <s v="M"/>
    <s v="H"/>
    <n v="404"/>
    <s v="DEPARTMENT STORE"/>
    <m/>
    <m/>
    <s v="IC"/>
    <s v="Invest Cont"/>
    <n v="442"/>
    <m/>
    <m/>
    <m/>
    <s v="14900    RAYMER                       ST"/>
    <m/>
    <n v="34.213099999999997"/>
    <n v="-118.4584"/>
  </r>
  <r>
    <n v="201221376"/>
    <d v="2020-09-24T00:00:00"/>
    <x v="23"/>
    <n v="1300"/>
    <n v="12"/>
    <x v="8"/>
    <n v="1253"/>
    <n v="2"/>
    <n v="624"/>
    <x v="15"/>
    <s v="0416 0329 0429 0340 0913 1202"/>
    <n v="69"/>
    <s v="M"/>
    <s v="B"/>
    <n v="101"/>
    <s v="STREET"/>
    <n v="400"/>
    <s v="STRONG-ARM (HANDS, FIST, FEET OR BODILY FORCE)"/>
    <s v="IC"/>
    <s v="Invest Cont"/>
    <n v="624"/>
    <m/>
    <m/>
    <m/>
    <s v="FLORENCE                     AV"/>
    <s v="GRAMERCY                     PL"/>
    <n v="33.974600000000002"/>
    <n v="-118.3134"/>
  </r>
  <r>
    <n v="200320872"/>
    <d v="2020-11-25T00:00:00"/>
    <x v="287"/>
    <n v="130"/>
    <n v="3"/>
    <x v="2"/>
    <n v="336"/>
    <n v="1"/>
    <n v="510"/>
    <x v="0"/>
    <m/>
    <n v="0"/>
    <m/>
    <m/>
    <n v="101"/>
    <s v="STREET"/>
    <m/>
    <m/>
    <s v="AA"/>
    <s v="Adult Arrest"/>
    <n v="510"/>
    <m/>
    <m/>
    <m/>
    <s v="2100 W  29TH                         PL"/>
    <m/>
    <n v="34.028199999999998"/>
    <n v="-118.3151"/>
  </r>
  <r>
    <n v="201307619"/>
    <d v="2020-03-05T00:00:00"/>
    <x v="304"/>
    <n v="430"/>
    <n v="13"/>
    <x v="6"/>
    <n v="1307"/>
    <n v="1"/>
    <n v="648"/>
    <x v="4"/>
    <n v="1501"/>
    <n v="0"/>
    <s v="M"/>
    <s v="W"/>
    <n v="249"/>
    <s v="NURSERY/FLOWER SHOP"/>
    <n v="500"/>
    <s v="UNKNOWN WEAPON/OTHER WEAPON"/>
    <s v="IC"/>
    <s v="Invest Cont"/>
    <n v="648"/>
    <m/>
    <m/>
    <m/>
    <s v="700 E  8TH                          ST"/>
    <m/>
    <n v="34.038499999999999"/>
    <n v="-118.2491"/>
  </r>
  <r>
    <n v="200812317"/>
    <d v="2020-07-25T00:00:00"/>
    <x v="231"/>
    <n v="1900"/>
    <n v="8"/>
    <x v="12"/>
    <n v="893"/>
    <n v="1"/>
    <n v="330"/>
    <x v="1"/>
    <s v="0358 0385"/>
    <n v="54"/>
    <s v="F"/>
    <s v="F"/>
    <n v="101"/>
    <s v="STREET"/>
    <m/>
    <m/>
    <s v="IC"/>
    <s v="Invest Cont"/>
    <n v="330"/>
    <m/>
    <m/>
    <m/>
    <s v="2600 S  BENTLEY                      AV"/>
    <m/>
    <n v="34.0321"/>
    <n v="-118.43049999999999"/>
  </r>
  <r>
    <n v="200917735"/>
    <d v="2020-11-27T00:00:00"/>
    <x v="294"/>
    <n v="858"/>
    <n v="9"/>
    <x v="3"/>
    <n v="971"/>
    <n v="1"/>
    <n v="440"/>
    <x v="20"/>
    <n v="394"/>
    <n v="46"/>
    <s v="F"/>
    <s v="W"/>
    <n v="502"/>
    <s v="MULTI-UNIT DWELLING (APARTMENT, DUPLEX, ETC)"/>
    <m/>
    <m/>
    <s v="IC"/>
    <s v="Invest Cont"/>
    <n v="440"/>
    <m/>
    <m/>
    <m/>
    <s v="4700 N  SEPULVEDA                    BL"/>
    <m/>
    <n v="34.155700000000003"/>
    <n v="-118.4661"/>
  </r>
  <r>
    <n v="201305723"/>
    <d v="2020-01-29T00:00:00"/>
    <x v="356"/>
    <n v="1830"/>
    <n v="13"/>
    <x v="6"/>
    <n v="1313"/>
    <n v="2"/>
    <n v="626"/>
    <x v="10"/>
    <s v="2000 1813"/>
    <n v="21"/>
    <s v="F"/>
    <s v="H"/>
    <n v="103"/>
    <s v="ALLEY"/>
    <n v="400"/>
    <s v="STRONG-ARM (HANDS, FIST, FEET OR BODILY FORCE)"/>
    <s v="AO"/>
    <s v="Adult Other"/>
    <n v="626"/>
    <m/>
    <m/>
    <m/>
    <s v="21ST                         ST"/>
    <s v="SAN PEDRO"/>
    <n v="34.025799999999997"/>
    <n v="-118.2586"/>
  </r>
  <r>
    <n v="201309007"/>
    <d v="2020-04-03T00:00:00"/>
    <x v="243"/>
    <n v="517"/>
    <n v="13"/>
    <x v="6"/>
    <n v="1361"/>
    <n v="1"/>
    <n v="510"/>
    <x v="0"/>
    <m/>
    <n v="0"/>
    <m/>
    <m/>
    <n v="707"/>
    <s v="GARAGE/CARPORT"/>
    <m/>
    <m/>
    <s v="IC"/>
    <s v="Invest Cont"/>
    <n v="510"/>
    <m/>
    <m/>
    <m/>
    <s v="5100 S  MAIN                         ST"/>
    <m/>
    <n v="33.9998"/>
    <n v="-118.2774"/>
  </r>
  <r>
    <n v="201226581"/>
    <d v="2020-12-08T00:00:00"/>
    <x v="131"/>
    <n v="1"/>
    <n v="12"/>
    <x v="8"/>
    <n v="1257"/>
    <n v="2"/>
    <n v="626"/>
    <x v="10"/>
    <s v="0913 0400 0416 0356 1814 2000"/>
    <n v="20"/>
    <s v="F"/>
    <s v="H"/>
    <n v="502"/>
    <s v="MULTI-UNIT DWELLING (APARTMENT, DUPLEX, ETC)"/>
    <n v="400"/>
    <s v="STRONG-ARM (HANDS, FIST, FEET OR BODILY FORCE)"/>
    <s v="AO"/>
    <s v="Adult Other"/>
    <n v="626"/>
    <m/>
    <m/>
    <m/>
    <s v="600 W  79TH                         ST"/>
    <m/>
    <n v="33.969299999999997"/>
    <n v="-118.285"/>
  </r>
  <r>
    <n v="200813345"/>
    <d v="2020-08-25T00:00:00"/>
    <x v="319"/>
    <n v="30"/>
    <n v="8"/>
    <x v="12"/>
    <n v="849"/>
    <n v="1"/>
    <n v="310"/>
    <x v="5"/>
    <s v="1607 1822 1420"/>
    <n v="56"/>
    <s v="M"/>
    <s v="W"/>
    <n v="502"/>
    <s v="MULTI-UNIT DWELLING (APARTMENT, DUPLEX, ETC)"/>
    <m/>
    <m/>
    <s v="IC"/>
    <s v="Invest Cont"/>
    <n v="310"/>
    <m/>
    <m/>
    <m/>
    <s v="1200 S  CORNING                      ST"/>
    <m/>
    <n v="34.054600000000001"/>
    <n v="-118.37739999999999"/>
  </r>
  <r>
    <n v="200912489"/>
    <d v="2020-07-17T00:00:00"/>
    <x v="295"/>
    <n v="100"/>
    <n v="9"/>
    <x v="3"/>
    <n v="964"/>
    <n v="2"/>
    <n v="354"/>
    <x v="14"/>
    <s v="0377 0929 1822"/>
    <n v="59"/>
    <s v="F"/>
    <s v="W"/>
    <n v="751"/>
    <s v="WEBSITE"/>
    <m/>
    <m/>
    <s v="IC"/>
    <s v="Invest Cont"/>
    <n v="354"/>
    <m/>
    <m/>
    <m/>
    <s v="13700    LA MAIDA                     ST"/>
    <m/>
    <n v="34.1586"/>
    <n v="-118.43219999999999"/>
  </r>
  <r>
    <n v="201224905"/>
    <d v="2020-11-20T00:00:00"/>
    <x v="113"/>
    <n v="1433"/>
    <n v="12"/>
    <x v="8"/>
    <n v="1256"/>
    <n v="1"/>
    <n v="230"/>
    <x v="13"/>
    <s v="1822 0216 0448 0444 0421 0334 0450"/>
    <n v="0"/>
    <s v="X"/>
    <s v="X"/>
    <n v="101"/>
    <s v="STREET"/>
    <n v="102"/>
    <s v="HAND GUN"/>
    <s v="IC"/>
    <s v="Invest Cont"/>
    <n v="230"/>
    <n v="761"/>
    <m/>
    <m/>
    <s v="7200 S  FIGUEROA                     ST"/>
    <m/>
    <n v="33.9741"/>
    <n v="-118.28270000000001"/>
  </r>
  <r>
    <n v="200118110"/>
    <d v="2020-09-17T00:00:00"/>
    <x v="346"/>
    <n v="720"/>
    <n v="1"/>
    <x v="1"/>
    <n v="129"/>
    <n v="1"/>
    <n v="330"/>
    <x v="1"/>
    <s v="0344 1606"/>
    <n v="0"/>
    <s v="X"/>
    <s v="X"/>
    <n v="101"/>
    <s v="STREET"/>
    <m/>
    <m/>
    <s v="IC"/>
    <s v="Invest Cont"/>
    <n v="330"/>
    <m/>
    <m/>
    <m/>
    <s v="800 E  COMMERCIAL                   ST"/>
    <m/>
    <n v="34.052500000000002"/>
    <n v="-118.23009999999999"/>
  </r>
  <r>
    <n v="201210760"/>
    <d v="2020-04-12T00:00:00"/>
    <x v="57"/>
    <n v="2100"/>
    <n v="12"/>
    <x v="8"/>
    <n v="1257"/>
    <n v="1"/>
    <n v="440"/>
    <x v="20"/>
    <s v="0913 1813 0344"/>
    <n v="27"/>
    <s v="F"/>
    <s v="B"/>
    <n v="501"/>
    <s v="SINGLE FAMILY DWELLING"/>
    <m/>
    <m/>
    <s v="IC"/>
    <s v="Invest Cont"/>
    <n v="440"/>
    <m/>
    <m/>
    <m/>
    <s v="900 W  77TH                         ST"/>
    <m/>
    <n v="33.969799999999999"/>
    <n v="-118.2893"/>
  </r>
  <r>
    <n v="201305625"/>
    <d v="2020-01-29T00:00:00"/>
    <x v="356"/>
    <n v="2310"/>
    <n v="13"/>
    <x v="6"/>
    <n v="1367"/>
    <n v="1"/>
    <n v="210"/>
    <x v="11"/>
    <s v="0416 0305 0906 0344 0371 1822"/>
    <n v="28"/>
    <s v="M"/>
    <s v="H"/>
    <n v="102"/>
    <s v="SIDEWALK"/>
    <n v="400"/>
    <s v="STRONG-ARM (HANDS, FIST, FEET OR BODILY FORCE)"/>
    <s v="IC"/>
    <s v="Invest Cont"/>
    <n v="210"/>
    <m/>
    <m/>
    <m/>
    <s v="LONG BEACH                   AV"/>
    <s v="VERNON                       AV"/>
    <n v="34.003900000000002"/>
    <n v="-118.24339999999999"/>
  </r>
  <r>
    <n v="201109832"/>
    <d v="2020-05-27T00:00:00"/>
    <x v="251"/>
    <n v="1300"/>
    <n v="11"/>
    <x v="7"/>
    <n v="1147"/>
    <n v="2"/>
    <n v="930"/>
    <x v="30"/>
    <s v="0913 0603 0421 1222 0319"/>
    <n v="24"/>
    <s v="M"/>
    <s v="H"/>
    <n v="501"/>
    <s v="SINGLE FAMILY DWELLING"/>
    <n v="511"/>
    <s v="VERBAL THREAT"/>
    <s v="AO"/>
    <s v="Adult Other"/>
    <n v="930"/>
    <m/>
    <m/>
    <m/>
    <s v="2800    MACON                        ST"/>
    <m/>
    <n v="34.1008"/>
    <n v="-118.2347"/>
  </r>
  <r>
    <n v="200710492"/>
    <d v="2020-05-30T00:00:00"/>
    <x v="14"/>
    <n v="1425"/>
    <n v="7"/>
    <x v="0"/>
    <n v="723"/>
    <n v="1"/>
    <n v="231"/>
    <x v="51"/>
    <s v="0416 1822 1212 0447"/>
    <n v="0"/>
    <s v="M"/>
    <s v="X"/>
    <n v="101"/>
    <s v="STREET"/>
    <n v="212"/>
    <s v="BOTTLE"/>
    <s v="AA"/>
    <s v="Adult Arrest"/>
    <n v="231"/>
    <m/>
    <m/>
    <m/>
    <s v="3RD                          ST"/>
    <s v="FAIRFAX                      AV"/>
    <n v="34.071599999999997"/>
    <n v="-118.3614"/>
  </r>
  <r>
    <n v="200314362"/>
    <d v="2020-07-16T00:00:00"/>
    <x v="51"/>
    <n v="1215"/>
    <n v="3"/>
    <x v="2"/>
    <n v="395"/>
    <n v="2"/>
    <n v="626"/>
    <x v="10"/>
    <s v="0913 2000 1814 0416 0447 2001"/>
    <n v="30"/>
    <s v="F"/>
    <s v="H"/>
    <n v="503"/>
    <s v="HOTEL"/>
    <n v="400"/>
    <s v="STRONG-ARM (HANDS, FIST, FEET OR BODILY FORCE)"/>
    <s v="IC"/>
    <s v="Invest Cont"/>
    <n v="626"/>
    <m/>
    <m/>
    <m/>
    <s v="4100 S  WESTERN                      AV"/>
    <m/>
    <n v="34.009099999999997"/>
    <n v="-118.30889999999999"/>
  </r>
  <r>
    <n v="200911552"/>
    <d v="2020-06-25T00:00:00"/>
    <x v="22"/>
    <n v="2300"/>
    <n v="9"/>
    <x v="3"/>
    <n v="989"/>
    <n v="2"/>
    <n v="624"/>
    <x v="15"/>
    <s v="1218 0416"/>
    <n v="51"/>
    <s v="M"/>
    <s v="W"/>
    <n v="101"/>
    <s v="STREET"/>
    <n v="400"/>
    <s v="STRONG-ARM (HANDS, FIST, FEET OR BODILY FORCE)"/>
    <s v="IC"/>
    <s v="Invest Cont"/>
    <n v="624"/>
    <m/>
    <m/>
    <m/>
    <s v="WOODMAN                      AV"/>
    <s v="MOORPARK"/>
    <n v="34.150399999999998"/>
    <n v="-118.4312"/>
  </r>
  <r>
    <n v="200817459"/>
    <d v="2020-12-11T00:00:00"/>
    <x v="355"/>
    <n v="1200"/>
    <n v="8"/>
    <x v="12"/>
    <n v="822"/>
    <n v="2"/>
    <n v="624"/>
    <x v="15"/>
    <s v="0419 0444 0913"/>
    <n v="21"/>
    <s v="F"/>
    <s v="B"/>
    <n v="501"/>
    <s v="SINGLE FAMILY DWELLING"/>
    <n v="400"/>
    <s v="STRONG-ARM (HANDS, FIST, FEET OR BODILY FORCE)"/>
    <s v="AO"/>
    <s v="Adult Other"/>
    <n v="624"/>
    <m/>
    <m/>
    <m/>
    <s v="300 N  LAS CASAS                    AV"/>
    <m/>
    <n v="34.040799999999997"/>
    <n v="-118.5429"/>
  </r>
  <r>
    <n v="200106006"/>
    <d v="2020-01-28T00:00:00"/>
    <x v="202"/>
    <n v="900"/>
    <n v="1"/>
    <x v="1"/>
    <n v="162"/>
    <n v="1"/>
    <n v="480"/>
    <x v="2"/>
    <s v="0344 0397"/>
    <n v="35"/>
    <s v="M"/>
    <s v="W"/>
    <n v="108"/>
    <s v="PARKING LOT"/>
    <m/>
    <m/>
    <s v="IC"/>
    <s v="Invest Cont"/>
    <n v="480"/>
    <m/>
    <m/>
    <m/>
    <s v="800 S  OLIVE                        ST"/>
    <m/>
    <n v="34.045200000000001"/>
    <n v="-118.2569"/>
  </r>
  <r>
    <n v="201009506"/>
    <d v="2020-05-29T00:00:00"/>
    <x v="299"/>
    <n v="130"/>
    <n v="10"/>
    <x v="11"/>
    <n v="1033"/>
    <n v="1"/>
    <n v="420"/>
    <x v="33"/>
    <s v="1402 1822 0344 1420 0385"/>
    <n v="53"/>
    <s v="F"/>
    <s v="W"/>
    <n v="101"/>
    <s v="STREET"/>
    <m/>
    <m/>
    <s v="IC"/>
    <s v="Invest Cont"/>
    <n v="420"/>
    <n v="998"/>
    <m/>
    <m/>
    <s v="19100    DELANO                       ST"/>
    <m/>
    <n v="34.182499999999997"/>
    <n v="-118.5485"/>
  </r>
  <r>
    <n v="201106560"/>
    <d v="2020-02-27T00:00:00"/>
    <x v="348"/>
    <n v="2300"/>
    <n v="11"/>
    <x v="7"/>
    <n v="1127"/>
    <n v="1"/>
    <n v="330"/>
    <x v="1"/>
    <s v="0358 1307 0344"/>
    <n v="26"/>
    <s v="F"/>
    <s v="H"/>
    <n v="101"/>
    <s v="STREET"/>
    <m/>
    <m/>
    <s v="IC"/>
    <s v="Invest Cont"/>
    <n v="330"/>
    <m/>
    <m/>
    <m/>
    <s v="5600    YORK                         BL"/>
    <m/>
    <n v="34.119999999999997"/>
    <n v="-118.1893"/>
  </r>
  <r>
    <n v="201308990"/>
    <d v="2020-04-03T00:00:00"/>
    <x v="332"/>
    <n v="1800"/>
    <n v="13"/>
    <x v="6"/>
    <n v="1343"/>
    <n v="1"/>
    <n v="310"/>
    <x v="5"/>
    <n v="344"/>
    <n v="58"/>
    <s v="M"/>
    <s v="H"/>
    <n v="203"/>
    <s v="OTHER BUSINESS"/>
    <m/>
    <m/>
    <s v="IC"/>
    <s v="Invest Cont"/>
    <n v="310"/>
    <m/>
    <m/>
    <m/>
    <s v="1000 E  34TH                         ST"/>
    <m/>
    <n v="34.012799999999999"/>
    <n v="-118.2577"/>
  </r>
  <r>
    <n v="200505815"/>
    <d v="2020-02-12T00:00:00"/>
    <x v="320"/>
    <n v="2000"/>
    <n v="5"/>
    <x v="10"/>
    <n v="504"/>
    <n v="2"/>
    <n v="626"/>
    <x v="10"/>
    <s v="1814 0913 2000 1243 0401"/>
    <n v="39"/>
    <s v="M"/>
    <s v="W"/>
    <n v="502"/>
    <s v="MULTI-UNIT DWELLING (APARTMENT, DUPLEX, ETC)"/>
    <n v="400"/>
    <s v="STRONG-ARM (HANDS, FIST, FEET OR BODILY FORCE)"/>
    <s v="AA"/>
    <s v="Adult Arrest"/>
    <n v="626"/>
    <m/>
    <m/>
    <m/>
    <s v="1500    205TH                        ST"/>
    <m/>
    <n v="33.844799999999999"/>
    <n v="-118.304"/>
  </r>
  <r>
    <n v="200211013"/>
    <d v="2020-06-06T00:00:00"/>
    <x v="43"/>
    <n v="330"/>
    <n v="2"/>
    <x v="5"/>
    <n v="265"/>
    <n v="2"/>
    <n v="624"/>
    <x v="15"/>
    <s v="1202 1822 1206 0444 0429 0400 1218"/>
    <n v="63"/>
    <s v="M"/>
    <s v="W"/>
    <n v="102"/>
    <s v="SIDEWALK"/>
    <n v="400"/>
    <s v="STRONG-ARM (HANDS, FIST, FEET OR BODILY FORCE)"/>
    <s v="IC"/>
    <s v="Invest Cont"/>
    <n v="624"/>
    <m/>
    <m/>
    <m/>
    <s v="800 S  ALVARADO                     ST"/>
    <m/>
    <n v="34.054900000000004"/>
    <n v="-118.2778"/>
  </r>
  <r>
    <n v="201218629"/>
    <d v="2020-08-15T00:00:00"/>
    <x v="352"/>
    <n v="1945"/>
    <n v="12"/>
    <x v="8"/>
    <n v="1253"/>
    <n v="1"/>
    <n v="442"/>
    <x v="16"/>
    <s v="2028 0913 0325 0344 0378 0352 2021"/>
    <n v="30"/>
    <s v="M"/>
    <s v="H"/>
    <n v="242"/>
    <s v="DISCOUNT STORE (99 CENT,DOLLAR,ETC."/>
    <m/>
    <m/>
    <s v="IC"/>
    <s v="Invest Cont"/>
    <n v="442"/>
    <m/>
    <m/>
    <m/>
    <s v="7300 S  WESTERN                      AV"/>
    <m/>
    <n v="33.972700000000003"/>
    <n v="-118.309"/>
  </r>
  <r>
    <n v="200909330"/>
    <d v="2020-05-05T00:00:00"/>
    <x v="86"/>
    <n v="800"/>
    <n v="9"/>
    <x v="3"/>
    <n v="926"/>
    <n v="1"/>
    <n v="510"/>
    <x v="0"/>
    <m/>
    <n v="0"/>
    <m/>
    <m/>
    <n v="101"/>
    <s v="STREET"/>
    <m/>
    <m/>
    <s v="IC"/>
    <s v="Invest Cont"/>
    <n v="510"/>
    <m/>
    <m/>
    <m/>
    <s v="14400    HAYNES                       ST"/>
    <m/>
    <n v="34.189700000000002"/>
    <n v="-118.4465"/>
  </r>
  <r>
    <n v="200514028"/>
    <d v="2020-09-11T00:00:00"/>
    <x v="335"/>
    <n v="130"/>
    <n v="5"/>
    <x v="10"/>
    <n v="501"/>
    <n v="1"/>
    <n v="230"/>
    <x v="13"/>
    <s v="1202 1820 2001 0445 0429 0416 0913"/>
    <n v="62"/>
    <s v="M"/>
    <s v="B"/>
    <n v="503"/>
    <s v="HOTEL"/>
    <n v="500"/>
    <s v="UNKNOWN WEAPON/OTHER WEAPON"/>
    <s v="AO"/>
    <s v="Adult Other"/>
    <n v="230"/>
    <m/>
    <m/>
    <m/>
    <s v="18600 S  VERMONT                      AV"/>
    <m/>
    <n v="33.861699999999999"/>
    <n v="-118.29049999999999"/>
  </r>
  <r>
    <n v="201218417"/>
    <d v="2020-08-12T00:00:00"/>
    <x v="175"/>
    <n v="1530"/>
    <n v="12"/>
    <x v="8"/>
    <n v="1265"/>
    <n v="1"/>
    <n v="510"/>
    <x v="0"/>
    <m/>
    <n v="0"/>
    <m/>
    <m/>
    <n v="101"/>
    <s v="STREET"/>
    <m/>
    <m/>
    <s v="IC"/>
    <s v="Invest Cont"/>
    <n v="510"/>
    <m/>
    <m/>
    <m/>
    <s v="1500 W  83RD                         ST"/>
    <m/>
    <n v="33.963700000000003"/>
    <n v="-118.3047"/>
  </r>
  <r>
    <n v="201208121"/>
    <d v="2020-02-29T00:00:00"/>
    <x v="309"/>
    <n v="1915"/>
    <n v="12"/>
    <x v="8"/>
    <n v="1241"/>
    <n v="1"/>
    <n v="350"/>
    <x v="60"/>
    <s v="1259 1251 0342 1822 0346 0344"/>
    <n v="16"/>
    <s v="F"/>
    <s v="B"/>
    <n v="101"/>
    <s v="STREET"/>
    <n v="400"/>
    <s v="STRONG-ARM (HANDS, FIST, FEET OR BODILY FORCE)"/>
    <s v="IC"/>
    <s v="Invest Cont"/>
    <n v="350"/>
    <m/>
    <m/>
    <m/>
    <s v="63RD                         ST"/>
    <s v="CRENSHAW                     BL"/>
    <n v="33.982900000000001"/>
    <n v="-118.3309"/>
  </r>
  <r>
    <n v="201218375"/>
    <d v="2020-08-12T00:00:00"/>
    <x v="175"/>
    <n v="55"/>
    <n v="12"/>
    <x v="8"/>
    <n v="1249"/>
    <n v="2"/>
    <n v="624"/>
    <x v="15"/>
    <s v="1309 0342 0371 0444 0429 0416 0446 0326 1822"/>
    <n v="21"/>
    <s v="F"/>
    <s v="B"/>
    <n v="101"/>
    <s v="STREET"/>
    <n v="400"/>
    <s v="STRONG-ARM (HANDS, FIST, FEET OR BODILY FORCE)"/>
    <s v="IC"/>
    <s v="Invest Cont"/>
    <n v="624"/>
    <m/>
    <m/>
    <m/>
    <s v="W  65TH                         ST"/>
    <s v="S  FIGUEROA                     ST"/>
    <n v="33.980600000000003"/>
    <n v="-118.28270000000001"/>
  </r>
  <r>
    <n v="200615351"/>
    <d v="2020-09-13T00:00:00"/>
    <x v="260"/>
    <n v="2130"/>
    <n v="6"/>
    <x v="9"/>
    <n v="677"/>
    <n v="2"/>
    <n v="624"/>
    <x v="15"/>
    <s v="0400 0444 0429 2004 1822"/>
    <n v="44"/>
    <s v="F"/>
    <s v="H"/>
    <n v="101"/>
    <s v="STREET"/>
    <n v="400"/>
    <s v="STRONG-ARM (HANDS, FIST, FEET OR BODILY FORCE)"/>
    <s v="IC"/>
    <s v="Invest Cont"/>
    <n v="624"/>
    <m/>
    <m/>
    <m/>
    <s v="SANTA MONICA"/>
    <s v="WILTON"/>
    <n v="34.086500000000001"/>
    <n v="-118.3169"/>
  </r>
  <r>
    <n v="200614171"/>
    <d v="2020-08-20T00:00:00"/>
    <x v="306"/>
    <n v="1730"/>
    <n v="6"/>
    <x v="9"/>
    <n v="638"/>
    <n v="1"/>
    <n v="420"/>
    <x v="33"/>
    <s v="1822 0344"/>
    <n v="48"/>
    <s v="F"/>
    <s v="H"/>
    <n v="108"/>
    <s v="PARKING LOT"/>
    <n v="500"/>
    <s v="UNKNOWN WEAPON/OTHER WEAPON"/>
    <s v="IC"/>
    <s v="Invest Cont"/>
    <n v="420"/>
    <m/>
    <m/>
    <m/>
    <s v="5500 W  HOLLYWOOD                    BL"/>
    <m/>
    <n v="34.1038"/>
    <n v="-118.3151"/>
  </r>
  <r>
    <n v="200106589"/>
    <d v="2020-02-06T00:00:00"/>
    <x v="199"/>
    <n v="1437"/>
    <n v="1"/>
    <x v="1"/>
    <n v="162"/>
    <n v="2"/>
    <n v="951"/>
    <x v="57"/>
    <s v="0104 0344 1822"/>
    <n v="30"/>
    <s v="M"/>
    <s v="H"/>
    <n v="203"/>
    <s v="OTHER BUSINESS"/>
    <m/>
    <m/>
    <s v="IC"/>
    <s v="Invest Cont"/>
    <n v="951"/>
    <m/>
    <m/>
    <m/>
    <s v="800 S  FLOWER                       ST"/>
    <m/>
    <n v="34.0473"/>
    <n v="-118.26009999999999"/>
  </r>
  <r>
    <n v="200318914"/>
    <d v="2020-10-15T00:00:00"/>
    <x v="107"/>
    <n v="1850"/>
    <n v="3"/>
    <x v="2"/>
    <n v="361"/>
    <n v="2"/>
    <n v="745"/>
    <x v="9"/>
    <s v="1822 0329 1300"/>
    <n v="53"/>
    <s v="F"/>
    <s v="B"/>
    <n v="103"/>
    <s v="ALLEY"/>
    <n v="102"/>
    <s v="HAND GUN"/>
    <s v="IC"/>
    <s v="Invest Cont"/>
    <n v="745"/>
    <m/>
    <m/>
    <m/>
    <s v="3900    GIBRALTAR                    AV"/>
    <m/>
    <n v="34.016100000000002"/>
    <n v="-118.3546"/>
  </r>
  <r>
    <n v="201221669"/>
    <d v="2020-09-30T00:00:00"/>
    <x v="83"/>
    <n v="745"/>
    <n v="12"/>
    <x v="8"/>
    <n v="1239"/>
    <n v="1"/>
    <n v="440"/>
    <x v="20"/>
    <s v="1822 2204 0344"/>
    <n v="0"/>
    <s v="X"/>
    <s v="X"/>
    <n v="704"/>
    <s v="ELEMENTARY SCHOOL"/>
    <m/>
    <m/>
    <s v="IC"/>
    <s v="Invest Cont"/>
    <n v="440"/>
    <m/>
    <m/>
    <m/>
    <s v="6000 S  FIGUEROA                     ST"/>
    <m/>
    <n v="33.9848"/>
    <n v="-118.28270000000001"/>
  </r>
  <r>
    <n v="200705362"/>
    <d v="2020-01-29T00:00:00"/>
    <x v="356"/>
    <n v="1200"/>
    <n v="7"/>
    <x v="0"/>
    <n v="782"/>
    <n v="1"/>
    <n v="330"/>
    <x v="1"/>
    <s v="0358 0344"/>
    <n v="40"/>
    <s v="M"/>
    <s v="H"/>
    <n v="108"/>
    <s v="PARKING LOT"/>
    <m/>
    <m/>
    <s v="IC"/>
    <s v="Invest Cont"/>
    <n v="330"/>
    <m/>
    <m/>
    <m/>
    <s v="5900    COMEY                        AV"/>
    <m/>
    <n v="34.035400000000003"/>
    <n v="-118.377"/>
  </r>
  <r>
    <n v="201216516"/>
    <d v="2020-07-15T00:00:00"/>
    <x v="110"/>
    <n v="850"/>
    <n v="12"/>
    <x v="8"/>
    <n v="1245"/>
    <n v="1"/>
    <n v="510"/>
    <x v="0"/>
    <m/>
    <n v="0"/>
    <m/>
    <m/>
    <n v="101"/>
    <s v="STREET"/>
    <m/>
    <m/>
    <s v="IC"/>
    <s v="Invest Cont"/>
    <n v="510"/>
    <m/>
    <m/>
    <m/>
    <s v="1100 W  62ND                         ST"/>
    <m/>
    <n v="33.983199999999997"/>
    <n v="-118.2941"/>
  </r>
  <r>
    <n v="200709174"/>
    <d v="2020-05-12T00:00:00"/>
    <x v="25"/>
    <n v="1100"/>
    <n v="7"/>
    <x v="0"/>
    <n v="714"/>
    <n v="2"/>
    <n v="930"/>
    <x v="30"/>
    <s v="0443 1501"/>
    <n v="33"/>
    <s v="M"/>
    <s v="H"/>
    <n v="203"/>
    <s v="OTHER BUSINESS"/>
    <n v="511"/>
    <s v="VERBAL THREAT"/>
    <s v="IC"/>
    <s v="Invest Cont"/>
    <n v="930"/>
    <m/>
    <m/>
    <m/>
    <s v="7300    BEVERLY                      BL"/>
    <m/>
    <n v="34.078200000000002"/>
    <n v="-118.3509"/>
  </r>
  <r>
    <n v="201012464"/>
    <d v="2020-08-26T00:00:00"/>
    <x v="218"/>
    <n v="2145"/>
    <n v="10"/>
    <x v="11"/>
    <n v="1001"/>
    <n v="1"/>
    <n v="761"/>
    <x v="35"/>
    <s v="0443 0416 0400 2002 1206 0334 2021 0913"/>
    <n v="41"/>
    <s v="M"/>
    <s v="H"/>
    <n v="121"/>
    <s v="YARD (RESIDENTIAL/BUSINESS)"/>
    <n v="207"/>
    <s v="OTHER KNIFE"/>
    <s v="AA"/>
    <s v="Adult Arrest"/>
    <n v="761"/>
    <m/>
    <m/>
    <m/>
    <s v="19000    ARMINTA                      ST"/>
    <m/>
    <n v="34.213799999999999"/>
    <n v="-118.547"/>
  </r>
  <r>
    <n v="200700857"/>
    <d v="2020-12-13T00:00:00"/>
    <x v="97"/>
    <n v="2205"/>
    <n v="7"/>
    <x v="0"/>
    <n v="788"/>
    <n v="1"/>
    <n v="251"/>
    <x v="55"/>
    <s v="0906 1100 0329 1407 0302 1822"/>
    <n v="38"/>
    <s v="M"/>
    <s v="B"/>
    <n v="501"/>
    <s v="SINGLE FAMILY DWELLING"/>
    <n v="106"/>
    <s v="UNKNOWN FIREARM"/>
    <s v="IC"/>
    <s v="Invest Cont"/>
    <n v="251"/>
    <m/>
    <m/>
    <m/>
    <s v="4000 W  21ST                         ST"/>
    <m/>
    <n v="34.037300000000002"/>
    <n v="-118.3279"/>
  </r>
  <r>
    <n v="200321024"/>
    <d v="2020-11-29T00:00:00"/>
    <x v="289"/>
    <n v="2045"/>
    <n v="3"/>
    <x v="2"/>
    <n v="335"/>
    <n v="1"/>
    <n v="510"/>
    <x v="0"/>
    <m/>
    <n v="0"/>
    <m/>
    <m/>
    <n v="101"/>
    <s v="STREET"/>
    <m/>
    <m/>
    <s v="IC"/>
    <s v="Invest Cont"/>
    <n v="510"/>
    <m/>
    <m/>
    <m/>
    <s v="2300 W  31ST                         ST"/>
    <m/>
    <n v="34.026499999999999"/>
    <n v="-118.3177"/>
  </r>
  <r>
    <n v="200313513"/>
    <d v="2020-07-01T00:00:00"/>
    <x v="234"/>
    <n v="1800"/>
    <n v="3"/>
    <x v="2"/>
    <n v="397"/>
    <n v="1"/>
    <n v="310"/>
    <x v="5"/>
    <s v="1822 0344 1606 0352 1252"/>
    <n v="48"/>
    <s v="F"/>
    <s v="H"/>
    <n v="501"/>
    <s v="SINGLE FAMILY DWELLING"/>
    <m/>
    <m/>
    <s v="IC"/>
    <s v="Invest Cont"/>
    <n v="310"/>
    <m/>
    <m/>
    <m/>
    <s v="4300    KENWOOD                      AV"/>
    <m/>
    <n v="34.005200000000002"/>
    <n v="-118.2991"/>
  </r>
  <r>
    <n v="200612492"/>
    <d v="2020-07-12T00:00:00"/>
    <x v="247"/>
    <n v="330"/>
    <n v="6"/>
    <x v="9"/>
    <n v="666"/>
    <n v="2"/>
    <n v="740"/>
    <x v="21"/>
    <s v="0329 1822"/>
    <n v="0"/>
    <s v="X"/>
    <s v="X"/>
    <n v="210"/>
    <s v="RESTAURANT/FAST FOOD"/>
    <n v="400"/>
    <s v="STRONG-ARM (HANDS, FIST, FEET OR BODILY FORCE)"/>
    <s v="IC"/>
    <s v="Invest Cont"/>
    <n v="740"/>
    <m/>
    <m/>
    <m/>
    <s v="6200    LEXINGTON                    AV"/>
    <m/>
    <n v="34.092599999999997"/>
    <n v="-118.3266"/>
  </r>
  <r>
    <n v="200207452"/>
    <d v="2020-03-08T00:00:00"/>
    <x v="330"/>
    <n v="1900"/>
    <n v="2"/>
    <x v="5"/>
    <n v="238"/>
    <n v="1"/>
    <n v="510"/>
    <x v="0"/>
    <m/>
    <n v="0"/>
    <m/>
    <m/>
    <n v="101"/>
    <s v="STREET"/>
    <m/>
    <m/>
    <s v="IC"/>
    <s v="Invest Cont"/>
    <n v="510"/>
    <m/>
    <m/>
    <m/>
    <s v="1200    COURT                        ST"/>
    <m/>
    <n v="34.062899999999999"/>
    <n v="-118.254"/>
  </r>
  <r>
    <n v="200506201"/>
    <d v="2020-02-21T00:00:00"/>
    <x v="323"/>
    <n v="1050"/>
    <n v="5"/>
    <x v="10"/>
    <n v="541"/>
    <n v="1"/>
    <n v="440"/>
    <x v="20"/>
    <s v="2032 0344 1300 1309"/>
    <n v="21"/>
    <s v="F"/>
    <s v="W"/>
    <n v="301"/>
    <s v="GAS STATION"/>
    <m/>
    <m/>
    <s v="IC"/>
    <s v="Invest Cont"/>
    <n v="440"/>
    <m/>
    <m/>
    <m/>
    <s v="1100 N  GAFFEY                       ST"/>
    <m/>
    <n v="33.7547"/>
    <n v="-118.30110000000001"/>
  </r>
  <r>
    <n v="200911274"/>
    <d v="2020-06-19T00:00:00"/>
    <x v="33"/>
    <n v="1145"/>
    <n v="9"/>
    <x v="3"/>
    <n v="971"/>
    <n v="1"/>
    <n v="331"/>
    <x v="23"/>
    <s v="0385 0344"/>
    <n v="65"/>
    <s v="F"/>
    <s v="W"/>
    <n v="101"/>
    <s v="STREET"/>
    <m/>
    <m/>
    <s v="IC"/>
    <s v="Invest Cont"/>
    <n v="331"/>
    <m/>
    <m/>
    <m/>
    <s v="KESTER                       AV"/>
    <s v="CAMARILLO                    ST"/>
    <n v="34.1584"/>
    <n v="-118.45740000000001"/>
  </r>
  <r>
    <n v="200310381"/>
    <d v="2020-04-23T00:00:00"/>
    <x v="32"/>
    <n v="1700"/>
    <n v="3"/>
    <x v="2"/>
    <n v="316"/>
    <n v="1"/>
    <n v="330"/>
    <x v="1"/>
    <s v="1601 0344 1300 1402"/>
    <n v="68"/>
    <s v="M"/>
    <s v="B"/>
    <n v="108"/>
    <s v="PARKING LOT"/>
    <m/>
    <m/>
    <s v="IC"/>
    <s v="Invest Cont"/>
    <n v="330"/>
    <m/>
    <m/>
    <m/>
    <s v="2200 S  HARVARD                      BL"/>
    <m/>
    <n v="34.0364"/>
    <n v="-118.3065"/>
  </r>
  <r>
    <n v="200512639"/>
    <d v="2020-08-04T00:00:00"/>
    <x v="316"/>
    <n v="1030"/>
    <n v="5"/>
    <x v="10"/>
    <n v="561"/>
    <n v="1"/>
    <n v="230"/>
    <x v="13"/>
    <s v="0334 0431 2021 1309 0353 0305 1202 1822"/>
    <n v="60"/>
    <s v="M"/>
    <s v="W"/>
    <n v="109"/>
    <s v="PARK/PLAYGROUND"/>
    <n v="512"/>
    <s v="MACE/PEPPER SPRAY"/>
    <s v="AA"/>
    <s v="Adult Arrest"/>
    <n v="230"/>
    <m/>
    <m/>
    <m/>
    <s v="1300 S  DODSON                       AV"/>
    <m/>
    <n v="33.7316"/>
    <n v="-118.31189999999999"/>
  </r>
  <r>
    <n v="201104791"/>
    <d v="2020-01-20T00:00:00"/>
    <x v="230"/>
    <n v="1750"/>
    <n v="11"/>
    <x v="7"/>
    <n v="1171"/>
    <n v="1"/>
    <n v="510"/>
    <x v="0"/>
    <m/>
    <n v="0"/>
    <m/>
    <m/>
    <n v="101"/>
    <s v="STREET"/>
    <m/>
    <m/>
    <s v="IC"/>
    <s v="Invest Cont"/>
    <n v="510"/>
    <m/>
    <m/>
    <m/>
    <s v="3300 W  SUNSET                       BL"/>
    <m/>
    <n v="34.091700000000003"/>
    <n v="-118.2741"/>
  </r>
  <r>
    <n v="201225999"/>
    <d v="2020-12-07T00:00:00"/>
    <x v="53"/>
    <n v="630"/>
    <n v="12"/>
    <x v="8"/>
    <n v="1252"/>
    <n v="2"/>
    <n v="762"/>
    <x v="73"/>
    <s v="0528 1822 1278 1300 0520 0529 0531"/>
    <n v="33"/>
    <s v="M"/>
    <s v="H"/>
    <n v="101"/>
    <s v="STREET"/>
    <m/>
    <m/>
    <s v="IC"/>
    <s v="Invest Cont"/>
    <n v="762"/>
    <m/>
    <m/>
    <m/>
    <s v="6700    2ND                          AV"/>
    <m/>
    <n v="33.976399999999998"/>
    <n v="-118.3197"/>
  </r>
  <r>
    <n v="200216042"/>
    <d v="2020-10-11T00:00:00"/>
    <x v="155"/>
    <n v="2000"/>
    <n v="2"/>
    <x v="5"/>
    <n v="275"/>
    <n v="1"/>
    <n v="210"/>
    <x v="11"/>
    <s v="0342 1822 0344 0416 0446 0370 0429"/>
    <n v="50"/>
    <s v="M"/>
    <s v="H"/>
    <n v="102"/>
    <s v="SIDEWALK"/>
    <n v="400"/>
    <s v="STRONG-ARM (HANDS, FIST, FEET OR BODILY FORCE)"/>
    <s v="IC"/>
    <s v="Invest Cont"/>
    <n v="210"/>
    <m/>
    <m/>
    <m/>
    <s v="900 S  BONNIE BRAE                  ST"/>
    <m/>
    <n v="34.051099999999998"/>
    <n v="-118.2774"/>
  </r>
  <r>
    <n v="200804410"/>
    <d v="2020-01-10T00:00:00"/>
    <x v="172"/>
    <n v="1030"/>
    <n v="8"/>
    <x v="12"/>
    <n v="831"/>
    <n v="2"/>
    <n v="662"/>
    <x v="17"/>
    <s v="0701 1822 1202"/>
    <n v="61"/>
    <s v="F"/>
    <s v="W"/>
    <n v="502"/>
    <s v="MULTI-UNIT DWELLING (APARTMENT, DUPLEX, ETC)"/>
    <m/>
    <m/>
    <s v="IC"/>
    <s v="Invest Cont"/>
    <n v="662"/>
    <m/>
    <m/>
    <m/>
    <s v="800    GRETNA GREEN                 WY"/>
    <m/>
    <n v="34.049599999999998"/>
    <n v="-118.4738"/>
  </r>
  <r>
    <n v="200314751"/>
    <d v="2020-07-26T00:00:00"/>
    <x v="221"/>
    <n v="345"/>
    <n v="3"/>
    <x v="2"/>
    <n v="357"/>
    <n v="1"/>
    <n v="121"/>
    <x v="22"/>
    <s v="1251 0527 0913 1402 1415"/>
    <n v="25"/>
    <s v="F"/>
    <s v="A"/>
    <n v="501"/>
    <s v="SINGLE FAMILY DWELLING"/>
    <n v="400"/>
    <s v="STRONG-ARM (HANDS, FIST, FEET OR BODILY FORCE)"/>
    <s v="AO"/>
    <s v="Adult Other"/>
    <n v="121"/>
    <m/>
    <m/>
    <m/>
    <s v="1100 W  37TH                         PL"/>
    <m/>
    <n v="34.020000000000003"/>
    <n v="-118.2923"/>
  </r>
  <r>
    <n v="201115778"/>
    <d v="2020-11-16T00:00:00"/>
    <x v="48"/>
    <n v="2340"/>
    <n v="11"/>
    <x v="7"/>
    <n v="1127"/>
    <n v="2"/>
    <n v="626"/>
    <x v="10"/>
    <s v="1814 0416 0913"/>
    <n v="29"/>
    <s v="M"/>
    <s v="W"/>
    <n v="501"/>
    <s v="SINGLE FAMILY DWELLING"/>
    <n v="400"/>
    <s v="STRONG-ARM (HANDS, FIST, FEET OR BODILY FORCE)"/>
    <s v="AA"/>
    <s v="Adult Arrest"/>
    <n v="626"/>
    <m/>
    <m/>
    <m/>
    <s v="6100    MYOSOTIS                     ST"/>
    <m/>
    <n v="34.122"/>
    <n v="-118.1854"/>
  </r>
  <r>
    <n v="201006513"/>
    <d v="2020-02-26T00:00:00"/>
    <x v="309"/>
    <n v="1300"/>
    <n v="10"/>
    <x v="11"/>
    <n v="1041"/>
    <n v="1"/>
    <n v="440"/>
    <x v="20"/>
    <s v="1822 1607 0344 1404"/>
    <n v="43"/>
    <s v="M"/>
    <s v="W"/>
    <n v="501"/>
    <s v="SINGLE FAMILY DWELLING"/>
    <m/>
    <m/>
    <s v="IC"/>
    <s v="Invest Cont"/>
    <n v="440"/>
    <m/>
    <m/>
    <m/>
    <s v="6000    TOPEKA                       DR"/>
    <m/>
    <n v="34.179299999999998"/>
    <n v="-118.5462"/>
  </r>
  <r>
    <n v="200208666"/>
    <d v="2020-04-07T00:00:00"/>
    <x v="42"/>
    <n v="2200"/>
    <n v="2"/>
    <x v="5"/>
    <n v="248"/>
    <n v="1"/>
    <n v="420"/>
    <x v="33"/>
    <s v="0344 1601"/>
    <n v="42"/>
    <s v="M"/>
    <s v="H"/>
    <n v="123"/>
    <s v="PARKING UNDERGROUND/BUILDING"/>
    <m/>
    <m/>
    <s v="IC"/>
    <s v="Invest Cont"/>
    <n v="420"/>
    <m/>
    <m/>
    <m/>
    <s v="300    LOMA                         DR"/>
    <m/>
    <n v="34.059899999999999"/>
    <n v="-118.2655"/>
  </r>
  <r>
    <n v="200319908"/>
    <d v="2020-11-05T00:00:00"/>
    <x v="2"/>
    <n v="2100"/>
    <n v="3"/>
    <x v="2"/>
    <n v="355"/>
    <n v="1"/>
    <n v="330"/>
    <x v="1"/>
    <s v="1607 0344 1822 1300 0352"/>
    <n v="45"/>
    <s v="M"/>
    <s v="H"/>
    <n v="104"/>
    <s v="DRIVEWAY"/>
    <m/>
    <m/>
    <s v="IC"/>
    <s v="Invest Cont"/>
    <n v="330"/>
    <m/>
    <m/>
    <m/>
    <s v="3700    CIMARRON                     ST"/>
    <m/>
    <n v="34.020299999999999"/>
    <n v="-118.3156"/>
  </r>
  <r>
    <n v="200111230"/>
    <d v="2020-05-02T00:00:00"/>
    <x v="5"/>
    <n v="945"/>
    <n v="1"/>
    <x v="1"/>
    <n v="195"/>
    <n v="2"/>
    <n v="740"/>
    <x v="21"/>
    <s v="0329 1822"/>
    <n v="57"/>
    <s v="M"/>
    <s v="O"/>
    <n v="502"/>
    <s v="MULTI-UNIT DWELLING (APARTMENT, DUPLEX, ETC)"/>
    <m/>
    <m/>
    <s v="AA"/>
    <s v="Adult Arrest"/>
    <n v="740"/>
    <m/>
    <m/>
    <m/>
    <s v="1600 S  MAIN                         ST"/>
    <m/>
    <n v="34.0336"/>
    <n v="-118.26260000000001"/>
  </r>
  <r>
    <n v="201217130"/>
    <d v="2020-07-25T00:00:00"/>
    <x v="286"/>
    <n v="1130"/>
    <n v="12"/>
    <x v="8"/>
    <n v="1209"/>
    <n v="1"/>
    <n v="210"/>
    <x v="11"/>
    <s v="0913 0416 0446 0355 0342 0344 0370 2004 1218"/>
    <n v="53"/>
    <s v="F"/>
    <s v="B"/>
    <n v="203"/>
    <s v="OTHER BUSINESS"/>
    <n v="400"/>
    <s v="STRONG-ARM (HANDS, FIST, FEET OR BODILY FORCE)"/>
    <s v="IC"/>
    <s v="Invest Cont"/>
    <n v="210"/>
    <m/>
    <m/>
    <m/>
    <s v="4400 S  FIGUEROA                     ST"/>
    <m/>
    <n v="34.0032"/>
    <n v="-118.28270000000001"/>
  </r>
  <r>
    <n v="201012375"/>
    <d v="2020-08-24T00:00:00"/>
    <x v="273"/>
    <n v="1800"/>
    <n v="10"/>
    <x v="11"/>
    <n v="1003"/>
    <n v="1"/>
    <n v="310"/>
    <x v="5"/>
    <s v="1822 1300 0344 1420"/>
    <n v="30"/>
    <s v="F"/>
    <s v="H"/>
    <n v="707"/>
    <s v="GARAGE/CARPORT"/>
    <m/>
    <m/>
    <s v="IC"/>
    <s v="Invest Cont"/>
    <n v="310"/>
    <m/>
    <m/>
    <m/>
    <s v="18600    SATICOY                      ST"/>
    <m/>
    <n v="34.214799999999997"/>
    <n v="-118.54040000000001"/>
  </r>
  <r>
    <n v="200711712"/>
    <d v="2020-07-16T00:00:00"/>
    <x v="158"/>
    <n v="2300"/>
    <n v="7"/>
    <x v="0"/>
    <n v="701"/>
    <n v="1"/>
    <n v="420"/>
    <x v="33"/>
    <s v="0344 1300 1606"/>
    <n v="58"/>
    <s v="F"/>
    <s v="W"/>
    <n v="707"/>
    <s v="GARAGE/CARPORT"/>
    <m/>
    <m/>
    <s v="IC"/>
    <s v="Invest Cont"/>
    <n v="420"/>
    <m/>
    <m/>
    <m/>
    <s v="600 N  FAIRFAX                      AV"/>
    <m/>
    <n v="34.084699999999998"/>
    <n v="-118.3686"/>
  </r>
  <r>
    <n v="200807495"/>
    <d v="2020-03-17T00:00:00"/>
    <x v="204"/>
    <n v="900"/>
    <n v="8"/>
    <x v="12"/>
    <n v="849"/>
    <n v="2"/>
    <n v="354"/>
    <x v="14"/>
    <n v="928"/>
    <n v="29"/>
    <s v="M"/>
    <s v="W"/>
    <n v="501"/>
    <s v="SINGLE FAMILY DWELLING"/>
    <m/>
    <m/>
    <s v="IC"/>
    <s v="Invest Cont"/>
    <n v="354"/>
    <m/>
    <m/>
    <m/>
    <s v="1000 S  HOLT                         AV"/>
    <m/>
    <n v="34.059399999999997"/>
    <n v="-118.3783"/>
  </r>
  <r>
    <n v="200609119"/>
    <d v="2020-04-15T00:00:00"/>
    <x v="213"/>
    <n v="500"/>
    <n v="6"/>
    <x v="9"/>
    <n v="628"/>
    <n v="1"/>
    <n v="331"/>
    <x v="23"/>
    <n v="344"/>
    <n v="27"/>
    <s v="F"/>
    <s v="W"/>
    <n v="123"/>
    <s v="PARKING UNDERGROUND/BUILDING"/>
    <m/>
    <m/>
    <s v="IC"/>
    <s v="Invest Cont"/>
    <n v="331"/>
    <m/>
    <m/>
    <m/>
    <s v="2200 N  BEACHWOOD                    DR"/>
    <m/>
    <n v="34.110100000000003"/>
    <n v="-118.3215"/>
  </r>
  <r>
    <n v="200808376"/>
    <d v="2020-04-16T00:00:00"/>
    <x v="126"/>
    <n v="400"/>
    <n v="8"/>
    <x v="12"/>
    <n v="834"/>
    <n v="1"/>
    <n v="310"/>
    <x v="5"/>
    <s v="1202 1606 0344 1822 1605"/>
    <n v="66"/>
    <s v="M"/>
    <s v="W"/>
    <n v="123"/>
    <s v="PARKING UNDERGROUND/BUILDING"/>
    <m/>
    <m/>
    <s v="AO"/>
    <s v="Adult Other"/>
    <n v="310"/>
    <m/>
    <m/>
    <m/>
    <s v="10700    WILKINS                      AV"/>
    <m/>
    <n v="34.056100000000001"/>
    <n v="-118.4354"/>
  </r>
  <r>
    <n v="201108832"/>
    <d v="2020-04-28T00:00:00"/>
    <x v="179"/>
    <n v="2200"/>
    <n v="11"/>
    <x v="7"/>
    <n v="1117"/>
    <n v="2"/>
    <n v="624"/>
    <x v="15"/>
    <s v="0448 0416 0419 1259 0913 1817"/>
    <n v="17"/>
    <s v="F"/>
    <s v="H"/>
    <n v="512"/>
    <s v="FOSTER HOME BOYS OR GIRLS*"/>
    <n v="400"/>
    <s v="STRONG-ARM (HANDS, FIST, FEET OR BODILY FORCE)"/>
    <s v="AO"/>
    <s v="Adult Other"/>
    <n v="624"/>
    <m/>
    <m/>
    <m/>
    <s v="1600    SILVER OAK                   TR"/>
    <m/>
    <n v="34.129399999999997"/>
    <n v="-118.21080000000001"/>
  </r>
  <r>
    <n v="200409928"/>
    <d v="2020-06-18T00:00:00"/>
    <x v="72"/>
    <n v="800"/>
    <n v="4"/>
    <x v="4"/>
    <n v="416"/>
    <n v="1"/>
    <n v="121"/>
    <x v="22"/>
    <s v="0527 0400 0536 0913"/>
    <n v="19"/>
    <s v="F"/>
    <s v="H"/>
    <n v="501"/>
    <s v="SINGLE FAMILY DWELLING"/>
    <n v="400"/>
    <s v="STRONG-ARM (HANDS, FIST, FEET OR BODILY FORCE)"/>
    <s v="AA"/>
    <s v="Adult Arrest"/>
    <n v="121"/>
    <m/>
    <m/>
    <m/>
    <s v="500 E  AVENUE 28"/>
    <m/>
    <n v="34.081000000000003"/>
    <n v="-118.2077"/>
  </r>
  <r>
    <n v="201206934"/>
    <d v="2020-02-11T00:00:00"/>
    <x v="99"/>
    <n v="1630"/>
    <n v="12"/>
    <x v="8"/>
    <n v="1265"/>
    <n v="1"/>
    <n v="210"/>
    <x v="11"/>
    <s v="0906 0342 1822 0371 0411 0334 0344 0370"/>
    <n v="43"/>
    <s v="M"/>
    <s v="B"/>
    <n v="108"/>
    <s v="PARKING LOT"/>
    <n v="219"/>
    <s v="SCREWDRIVER"/>
    <s v="IC"/>
    <s v="Invest Cont"/>
    <n v="210"/>
    <m/>
    <m/>
    <m/>
    <s v="1300 W  MANCHESTER                   AV"/>
    <m/>
    <n v="33.96"/>
    <n v="-118.2985"/>
  </r>
  <r>
    <n v="201106309"/>
    <d v="2020-02-21T00:00:00"/>
    <x v="100"/>
    <n v="1900"/>
    <n v="11"/>
    <x v="7"/>
    <n v="1177"/>
    <n v="1"/>
    <n v="510"/>
    <x v="0"/>
    <m/>
    <n v="0"/>
    <m/>
    <m/>
    <n v="101"/>
    <s v="STREET"/>
    <m/>
    <m/>
    <s v="IC"/>
    <s v="Invest Cont"/>
    <n v="510"/>
    <m/>
    <m/>
    <m/>
    <s v="MC CLURE"/>
    <s v="N  SAN FERNANDO                 RD"/>
    <n v="34.087400000000002"/>
    <n v="-118.2251"/>
  </r>
  <r>
    <n v="200815675"/>
    <d v="2020-10-25T00:00:00"/>
    <x v="307"/>
    <n v="1225"/>
    <n v="8"/>
    <x v="12"/>
    <n v="827"/>
    <n v="1"/>
    <n v="230"/>
    <x v="13"/>
    <s v="0431 0913 1218 2004"/>
    <n v="36"/>
    <s v="F"/>
    <s v="W"/>
    <n v="102"/>
    <s v="SIDEWALK"/>
    <n v="512"/>
    <s v="MACE/PEPPER SPRAY"/>
    <s v="AO"/>
    <s v="Adult Other"/>
    <n v="230"/>
    <m/>
    <m/>
    <m/>
    <s v="SAN VICENTE                  BL"/>
    <s v="MAYFIELD"/>
    <n v="34.057899999999997"/>
    <n v="-118.4683"/>
  </r>
  <r>
    <n v="200816436"/>
    <d v="2020-11-14T00:00:00"/>
    <x v="351"/>
    <n v="1200"/>
    <n v="8"/>
    <x v="12"/>
    <n v="839"/>
    <n v="1"/>
    <n v="341"/>
    <x v="12"/>
    <s v="1202 0344 0377 1822"/>
    <n v="66"/>
    <s v="F"/>
    <s v="W"/>
    <n v="210"/>
    <s v="RESTAURANT/FAST FOOD"/>
    <m/>
    <m/>
    <s v="IC"/>
    <s v="Invest Cont"/>
    <n v="341"/>
    <m/>
    <m/>
    <m/>
    <s v="10200    SANTA MONICA                 BL"/>
    <m/>
    <n v="34.06"/>
    <n v="-118.42"/>
  </r>
  <r>
    <n v="200210480"/>
    <d v="2020-05-21T00:00:00"/>
    <x v="62"/>
    <n v="1030"/>
    <n v="2"/>
    <x v="5"/>
    <n v="217"/>
    <n v="2"/>
    <n v="624"/>
    <x v="15"/>
    <s v="0913 0359 0448 2043 0603 0400"/>
    <n v="33"/>
    <s v="F"/>
    <s v="H"/>
    <n v="502"/>
    <s v="MULTI-UNIT DWELLING (APARTMENT, DUPLEX, ETC)"/>
    <n v="400"/>
    <s v="STRONG-ARM (HANDS, FIST, FEET OR BODILY FORCE)"/>
    <s v="IC"/>
    <s v="Invest Cont"/>
    <n v="624"/>
    <m/>
    <m/>
    <m/>
    <s v="1000 N  BONNIE BRAE                  ST"/>
    <m/>
    <n v="34.075899999999997"/>
    <n v="-118.26300000000001"/>
  </r>
  <r>
    <n v="200907994"/>
    <d v="2020-03-31T00:00:00"/>
    <x v="40"/>
    <n v="2210"/>
    <n v="9"/>
    <x v="3"/>
    <n v="932"/>
    <n v="2"/>
    <n v="930"/>
    <x v="30"/>
    <s v="0421 0906 0913 2002 0371"/>
    <n v="48"/>
    <s v="M"/>
    <s v="H"/>
    <n v="514"/>
    <s v="GROUP HOME"/>
    <n v="400"/>
    <s v="STRONG-ARM (HANDS, FIST, FEET OR BODILY FORCE)"/>
    <s v="IC"/>
    <s v="Invest Cont"/>
    <n v="930"/>
    <m/>
    <m/>
    <m/>
    <s v="6200    HALBRENT                     AV"/>
    <m/>
    <n v="34.183100000000003"/>
    <n v="-118.465"/>
  </r>
  <r>
    <n v="200710094"/>
    <d v="2020-06-05T00:00:00"/>
    <x v="150"/>
    <n v="1830"/>
    <n v="7"/>
    <x v="0"/>
    <n v="724"/>
    <n v="2"/>
    <n v="624"/>
    <x v="15"/>
    <s v="0416 2004"/>
    <n v="52"/>
    <s v="M"/>
    <s v="O"/>
    <n v="108"/>
    <s v="PARKING LOT"/>
    <n v="400"/>
    <s v="STRONG-ARM (HANDS, FIST, FEET OR BODILY FORCE)"/>
    <s v="AO"/>
    <s v="Adult Other"/>
    <n v="624"/>
    <m/>
    <m/>
    <m/>
    <s v="7800    BEVERLY                      BL"/>
    <m/>
    <n v="34.076099999999997"/>
    <n v="-118.3604"/>
  </r>
  <r>
    <n v="200512830"/>
    <d v="2020-08-10T00:00:00"/>
    <x v="133"/>
    <n v="2300"/>
    <n v="5"/>
    <x v="10"/>
    <n v="532"/>
    <n v="1"/>
    <n v="510"/>
    <x v="0"/>
    <m/>
    <n v="0"/>
    <m/>
    <m/>
    <n v="101"/>
    <s v="STREET"/>
    <m/>
    <m/>
    <s v="IC"/>
    <s v="Invest Cont"/>
    <n v="510"/>
    <m/>
    <m/>
    <m/>
    <s v="1200    MCDONALD                     AV"/>
    <m/>
    <n v="33.7866"/>
    <n v="-118.2715"/>
  </r>
  <r>
    <n v="200118464"/>
    <d v="2020-09-25T00:00:00"/>
    <x v="23"/>
    <n v="2130"/>
    <n v="1"/>
    <x v="1"/>
    <n v="182"/>
    <n v="2"/>
    <n v="740"/>
    <x v="21"/>
    <s v="1300 1822 0329"/>
    <n v="0"/>
    <s v="X"/>
    <s v="X"/>
    <n v="502"/>
    <s v="MULTI-UNIT DWELLING (APARTMENT, DUPLEX, ETC)"/>
    <m/>
    <m/>
    <s v="IC"/>
    <s v="Invest Cont"/>
    <n v="740"/>
    <m/>
    <m/>
    <m/>
    <s v="1200 S  HOPE                         ST"/>
    <m/>
    <n v="34.040599999999998"/>
    <n v="-118.2646"/>
  </r>
  <r>
    <n v="200119057"/>
    <d v="2020-10-05T00:00:00"/>
    <x v="185"/>
    <n v="1100"/>
    <n v="1"/>
    <x v="1"/>
    <n v="159"/>
    <n v="1"/>
    <n v="440"/>
    <x v="20"/>
    <s v="1822 0394 0344"/>
    <n v="25"/>
    <s v="M"/>
    <s v="C"/>
    <n v="507"/>
    <s v="CONDOMINIUM/TOWNHOUSE"/>
    <m/>
    <m/>
    <s v="IC"/>
    <s v="Invest Cont"/>
    <n v="440"/>
    <m/>
    <m/>
    <m/>
    <s v="HEWITT"/>
    <s v="PALMETTO"/>
    <n v="34.041800000000002"/>
    <n v="-118.2351"/>
  </r>
  <r>
    <n v="201111856"/>
    <d v="2020-07-26T00:00:00"/>
    <x v="338"/>
    <n v="1900"/>
    <n v="11"/>
    <x v="7"/>
    <n v="1136"/>
    <n v="1"/>
    <n v="510"/>
    <x v="0"/>
    <m/>
    <n v="0"/>
    <m/>
    <m/>
    <n v="101"/>
    <s v="STREET"/>
    <m/>
    <m/>
    <s v="IC"/>
    <s v="Invest Cont"/>
    <n v="510"/>
    <m/>
    <m/>
    <m/>
    <s v="1000    EL PASO                      DR"/>
    <m/>
    <n v="34.116100000000003"/>
    <n v="-118.2131"/>
  </r>
  <r>
    <n v="200412418"/>
    <d v="2020-09-03T00:00:00"/>
    <x v="261"/>
    <n v="800"/>
    <n v="4"/>
    <x v="4"/>
    <n v="471"/>
    <n v="1"/>
    <n v="341"/>
    <x v="12"/>
    <s v="0344 0910"/>
    <n v="0"/>
    <s v="M"/>
    <s v="W"/>
    <n v="116"/>
    <s v="OTHER/OUTSIDE"/>
    <m/>
    <m/>
    <s v="IC"/>
    <s v="Invest Cont"/>
    <n v="341"/>
    <m/>
    <m/>
    <m/>
    <s v="1700 E  4TH                          ST"/>
    <m/>
    <n v="34.036000000000001"/>
    <n v="-118.2242"/>
  </r>
  <r>
    <n v="200515319"/>
    <d v="2020-10-14T00:00:00"/>
    <x v="349"/>
    <n v="1055"/>
    <n v="5"/>
    <x v="10"/>
    <n v="528"/>
    <n v="1"/>
    <n v="341"/>
    <x v="12"/>
    <s v="0344 0394"/>
    <n v="47"/>
    <s v="F"/>
    <s v="H"/>
    <n v="501"/>
    <s v="SINGLE FAMILY DWELLING"/>
    <m/>
    <m/>
    <s v="IC"/>
    <s v="Invest Cont"/>
    <n v="341"/>
    <m/>
    <m/>
    <m/>
    <s v="1000    MCFARLAND                    AV"/>
    <m/>
    <n v="33.783299999999997"/>
    <n v="-118.25279999999999"/>
  </r>
  <r>
    <n v="200204813"/>
    <d v="2020-01-16T00:00:00"/>
    <x v="54"/>
    <n v="1600"/>
    <n v="2"/>
    <x v="5"/>
    <n v="245"/>
    <n v="2"/>
    <n v="740"/>
    <x v="21"/>
    <s v="0329 1307"/>
    <n v="59"/>
    <s v="F"/>
    <s v="H"/>
    <n v="122"/>
    <s v="VEHICLE, PASSENGER/TRUCK"/>
    <m/>
    <m/>
    <s v="IC"/>
    <s v="Invest Cont"/>
    <n v="740"/>
    <m/>
    <m/>
    <m/>
    <s v="NORMANDIE                    AV"/>
    <s v="6TH                          ST"/>
    <n v="34.061"/>
    <n v="-118.2775"/>
  </r>
  <r>
    <n v="200309632"/>
    <d v="2020-04-08T00:00:00"/>
    <x v="139"/>
    <n v="520"/>
    <n v="3"/>
    <x v="2"/>
    <n v="333"/>
    <n v="2"/>
    <n v="624"/>
    <x v="15"/>
    <s v="1202 0202 1218 0445 0416 1822 2021"/>
    <n v="69"/>
    <s v="M"/>
    <s v="B"/>
    <n v="222"/>
    <s v="LAUNDROMAT"/>
    <n v="301"/>
    <s v="BELT FLAILING INSTRUMENT/CHAIN"/>
    <s v="IC"/>
    <s v="Invest Cont"/>
    <n v="624"/>
    <m/>
    <m/>
    <m/>
    <s v="4400 W  ADAMS                        BL"/>
    <m/>
    <n v="34.032600000000002"/>
    <n v="-118.33499999999999"/>
  </r>
  <r>
    <n v="200120137"/>
    <d v="2020-10-28T00:00:00"/>
    <x v="147"/>
    <n v="1800"/>
    <n v="1"/>
    <x v="1"/>
    <n v="163"/>
    <n v="2"/>
    <n v="740"/>
    <x v="21"/>
    <s v="0329 1822"/>
    <n v="0"/>
    <s v="M"/>
    <s v="W"/>
    <n v="405"/>
    <s v="CLOTHING STORE"/>
    <m/>
    <m/>
    <s v="IC"/>
    <s v="Invest Cont"/>
    <n v="740"/>
    <m/>
    <m/>
    <m/>
    <s v="800 S  BROADWAY"/>
    <m/>
    <n v="34.043399999999998"/>
    <n v="-118.255"/>
  </r>
  <r>
    <n v="200915989"/>
    <d v="2020-10-16T00:00:00"/>
    <x v="106"/>
    <n v="2100"/>
    <n v="9"/>
    <x v="3"/>
    <n v="939"/>
    <n v="1"/>
    <n v="310"/>
    <x v="5"/>
    <n v="344"/>
    <n v="28"/>
    <s v="F"/>
    <s v="W"/>
    <n v="707"/>
    <s v="GARAGE/CARPORT"/>
    <m/>
    <m/>
    <s v="IC"/>
    <s v="Invest Cont"/>
    <n v="310"/>
    <m/>
    <m/>
    <m/>
    <s v="12900    BURBANK                      BL"/>
    <m/>
    <n v="34.1721"/>
    <n v="-118.41459999999999"/>
  </r>
  <r>
    <n v="201204468"/>
    <d v="2020-01-07T00:00:00"/>
    <x v="281"/>
    <n v="1834"/>
    <n v="12"/>
    <x v="8"/>
    <n v="1232"/>
    <n v="1"/>
    <n v="341"/>
    <x v="12"/>
    <s v="0344 0327 0342 0325"/>
    <n v="0"/>
    <s v="X"/>
    <s v="X"/>
    <n v="403"/>
    <s v="DRUG STORE"/>
    <m/>
    <m/>
    <s v="IC"/>
    <s v="Invest Cont"/>
    <n v="341"/>
    <m/>
    <m/>
    <m/>
    <s v="3200 W  SLAUSON                      AV"/>
    <m/>
    <n v="33.989100000000001"/>
    <n v="-118.32850000000001"/>
  </r>
  <r>
    <n v="200400868"/>
    <d v="2020-06-21T00:00:00"/>
    <x v="334"/>
    <n v="300"/>
    <n v="4"/>
    <x v="4"/>
    <n v="412"/>
    <n v="2"/>
    <n v="624"/>
    <x v="15"/>
    <s v="1402 0913 2002 0416 0417 0447 1266"/>
    <n v="49"/>
    <s v="M"/>
    <s v="H"/>
    <n v="102"/>
    <s v="SIDEWALK"/>
    <n v="500"/>
    <s v="UNKNOWN WEAPON/OTHER WEAPON"/>
    <s v="IC"/>
    <s v="Invest Cont"/>
    <n v="624"/>
    <n v="998"/>
    <m/>
    <m/>
    <s v="2400    DALY                         ST"/>
    <m/>
    <n v="34.080599999999997"/>
    <n v="-118.2176"/>
  </r>
  <r>
    <n v="201218825"/>
    <d v="2020-08-19T00:00:00"/>
    <x v="235"/>
    <n v="1545"/>
    <n v="12"/>
    <x v="8"/>
    <n v="1256"/>
    <n v="1"/>
    <n v="510"/>
    <x v="0"/>
    <m/>
    <n v="0"/>
    <m/>
    <m/>
    <n v="101"/>
    <s v="STREET"/>
    <m/>
    <m/>
    <s v="IC"/>
    <s v="Invest Cont"/>
    <n v="510"/>
    <m/>
    <m/>
    <m/>
    <s v="900 W  74TH                         ST"/>
    <m/>
    <n v="33.972700000000003"/>
    <n v="-118.2897"/>
  </r>
  <r>
    <n v="200317796"/>
    <d v="2020-09-10T00:00:00"/>
    <x v="132"/>
    <n v="1401"/>
    <n v="3"/>
    <x v="2"/>
    <n v="394"/>
    <n v="2"/>
    <n v="354"/>
    <x v="14"/>
    <s v="0100 0917 1257 1822"/>
    <n v="0"/>
    <s v="M"/>
    <s v="B"/>
    <n v="501"/>
    <s v="SINGLE FAMILY DWELLING"/>
    <m/>
    <m/>
    <s v="IC"/>
    <s v="Invest Cont"/>
    <n v="354"/>
    <m/>
    <m/>
    <m/>
    <s v="4100    2ND                          AV"/>
    <m/>
    <n v="34.010300000000001"/>
    <n v="-118.3193"/>
  </r>
  <r>
    <n v="200904420"/>
    <d v="2020-01-10T00:00:00"/>
    <x v="132"/>
    <n v="630"/>
    <n v="9"/>
    <x v="3"/>
    <n v="994"/>
    <n v="1"/>
    <n v="230"/>
    <x v="13"/>
    <s v="0416 0913 0334 1817"/>
    <n v="17"/>
    <s v="F"/>
    <s v="H"/>
    <n v="101"/>
    <s v="STREET"/>
    <n v="106"/>
    <s v="UNKNOWN FIREARM"/>
    <s v="AO"/>
    <s v="Adult Other"/>
    <n v="230"/>
    <m/>
    <m/>
    <m/>
    <s v="14100    MULHOLLAND                   DR"/>
    <m/>
    <n v="34.137999999999998"/>
    <n v="-118.4376"/>
  </r>
  <r>
    <n v="200509792"/>
    <d v="2020-05-22T00:00:00"/>
    <x v="44"/>
    <n v="1800"/>
    <n v="5"/>
    <x v="10"/>
    <n v="589"/>
    <n v="1"/>
    <n v="440"/>
    <x v="20"/>
    <n v="344"/>
    <n v="52"/>
    <s v="M"/>
    <s v="W"/>
    <n v="705"/>
    <s v="SLIPS/DOCK/MARINA/BOAT"/>
    <m/>
    <m/>
    <s v="IC"/>
    <s v="Invest Cont"/>
    <n v="440"/>
    <m/>
    <m/>
    <m/>
    <s v="200    WATCHORN WALK"/>
    <m/>
    <n v="33.721600000000002"/>
    <n v="-118.2818"/>
  </r>
  <r>
    <n v="200505066"/>
    <d v="2020-01-26T00:00:00"/>
    <x v="254"/>
    <n v="2000"/>
    <n v="5"/>
    <x v="10"/>
    <n v="514"/>
    <n v="1"/>
    <n v="420"/>
    <x v="33"/>
    <m/>
    <n v="0"/>
    <m/>
    <m/>
    <n v="101"/>
    <s v="STREET"/>
    <m/>
    <m/>
    <s v="IC"/>
    <s v="Invest Cont"/>
    <n v="420"/>
    <m/>
    <m/>
    <m/>
    <s v="1100    WILMINGTON                   BL"/>
    <m/>
    <n v="33.789700000000003"/>
    <n v="-118.2787"/>
  </r>
  <r>
    <n v="200108351"/>
    <d v="2020-03-03T00:00:00"/>
    <x v="38"/>
    <n v="930"/>
    <n v="1"/>
    <x v="1"/>
    <n v="161"/>
    <n v="1"/>
    <n v="420"/>
    <x v="33"/>
    <s v="0344 0385 1300 1822"/>
    <n v="32"/>
    <s v="F"/>
    <s v="W"/>
    <n v="123"/>
    <s v="PARKING UNDERGROUND/BUILDING"/>
    <m/>
    <m/>
    <s v="IC"/>
    <s v="Invest Cont"/>
    <n v="420"/>
    <m/>
    <m/>
    <m/>
    <s v="700 S  FIGUEROA                     ST"/>
    <m/>
    <n v="34.048299999999998"/>
    <n v="-118.26309999999999"/>
  </r>
  <r>
    <n v="200906832"/>
    <d v="2020-03-02T00:00:00"/>
    <x v="125"/>
    <n v="1700"/>
    <n v="9"/>
    <x v="3"/>
    <n v="919"/>
    <n v="2"/>
    <n v="627"/>
    <x v="43"/>
    <s v="0416 1258 1251 0419 0602"/>
    <n v="13"/>
    <s v="M"/>
    <s v="H"/>
    <n v="502"/>
    <s v="MULTI-UNIT DWELLING (APARTMENT, DUPLEX, ETC)"/>
    <n v="400"/>
    <s v="STRONG-ARM (HANDS, FIST, FEET OR BODILY FORCE)"/>
    <s v="AO"/>
    <s v="Adult Other"/>
    <n v="627"/>
    <m/>
    <m/>
    <m/>
    <s v="13500    VANOWEN                      ST"/>
    <m/>
    <n v="34.193899999999999"/>
    <n v="-118.4289"/>
  </r>
  <r>
    <n v="200912045"/>
    <d v="2020-07-06T00:00:00"/>
    <x v="298"/>
    <n v="1630"/>
    <n v="9"/>
    <x v="3"/>
    <n v="915"/>
    <n v="1"/>
    <n v="236"/>
    <x v="46"/>
    <s v="2000 1241 0416 0446 0401 0913"/>
    <n v="23"/>
    <s v="M"/>
    <s v="H"/>
    <n v="502"/>
    <s v="MULTI-UNIT DWELLING (APARTMENT, DUPLEX, ETC)"/>
    <n v="400"/>
    <s v="STRONG-ARM (HANDS, FIST, FEET OR BODILY FORCE)"/>
    <s v="AA"/>
    <s v="Adult Arrest"/>
    <n v="236"/>
    <m/>
    <m/>
    <m/>
    <s v="14100    SHERMAN                      WY"/>
    <m/>
    <n v="34.2012"/>
    <n v="-118.4404"/>
  </r>
  <r>
    <n v="200606911"/>
    <d v="2020-02-24T00:00:00"/>
    <x v="348"/>
    <n v="1"/>
    <n v="6"/>
    <x v="9"/>
    <n v="642"/>
    <n v="2"/>
    <n v="740"/>
    <x v="21"/>
    <n v="329"/>
    <n v="49"/>
    <s v="M"/>
    <s v="W"/>
    <n v="502"/>
    <s v="MULTI-UNIT DWELLING (APARTMENT, DUPLEX, ETC)"/>
    <m/>
    <m/>
    <s v="IC"/>
    <s v="Invest Cont"/>
    <n v="740"/>
    <m/>
    <m/>
    <m/>
    <s v="7500    HOLLYWOOD                    BL"/>
    <m/>
    <n v="34.101700000000001"/>
    <n v="-118.3588"/>
  </r>
  <r>
    <n v="200116273"/>
    <d v="2020-08-12T00:00:00"/>
    <x v="175"/>
    <n v="220"/>
    <n v="1"/>
    <x v="1"/>
    <n v="135"/>
    <n v="2"/>
    <n v="740"/>
    <x v="21"/>
    <s v="1822 1414 0329"/>
    <n v="0"/>
    <s v="X"/>
    <s v="X"/>
    <n v="210"/>
    <s v="RESTAURANT/FAST FOOD"/>
    <m/>
    <m/>
    <s v="IC"/>
    <s v="Invest Cont"/>
    <n v="740"/>
    <m/>
    <m/>
    <m/>
    <s v="300 S  MAIN                         ST"/>
    <m/>
    <n v="34.048099999999998"/>
    <n v="-118.24720000000001"/>
  </r>
  <r>
    <n v="201305896"/>
    <d v="2020-02-03T00:00:00"/>
    <x v="240"/>
    <n v="1530"/>
    <n v="13"/>
    <x v="6"/>
    <n v="1321"/>
    <n v="1"/>
    <n v="510"/>
    <x v="0"/>
    <m/>
    <n v="0"/>
    <m/>
    <m/>
    <n v="101"/>
    <s v="STREET"/>
    <m/>
    <m/>
    <s v="IC"/>
    <s v="Invest Cont"/>
    <n v="510"/>
    <m/>
    <m/>
    <m/>
    <s v="MAIN                         ST"/>
    <s v="24TH                         ST"/>
    <n v="34.026600000000002"/>
    <n v="-118.2676"/>
  </r>
  <r>
    <n v="201213979"/>
    <d v="2020-05-17T00:00:00"/>
    <x v="135"/>
    <n v="905"/>
    <n v="12"/>
    <x v="8"/>
    <n v="1248"/>
    <n v="2"/>
    <n v="354"/>
    <x v="14"/>
    <n v="100"/>
    <n v="24"/>
    <s v="F"/>
    <s v="B"/>
    <n v="501"/>
    <s v="SINGLE FAMILY DWELLING"/>
    <m/>
    <m/>
    <s v="IC"/>
    <s v="Invest Cont"/>
    <n v="354"/>
    <m/>
    <m/>
    <m/>
    <s v="800 W  62ND                         ST"/>
    <m/>
    <n v="33.983699999999999"/>
    <n v="-118.28700000000001"/>
  </r>
  <r>
    <n v="201109997"/>
    <d v="2020-06-02T00:00:00"/>
    <x v="156"/>
    <n v="2325"/>
    <n v="11"/>
    <x v="7"/>
    <n v="1172"/>
    <n v="2"/>
    <n v="740"/>
    <x v="21"/>
    <s v="0329 1300 1307"/>
    <n v="24"/>
    <s v="M"/>
    <s v="W"/>
    <n v="101"/>
    <s v="STREET"/>
    <m/>
    <m/>
    <s v="IC"/>
    <s v="Invest Cont"/>
    <n v="740"/>
    <m/>
    <m/>
    <m/>
    <s v="1800    SILVERWOOD                   TR"/>
    <m/>
    <n v="34.091200000000001"/>
    <n v="-118.26519999999999"/>
  </r>
  <r>
    <n v="200515701"/>
    <d v="2020-10-23T00:00:00"/>
    <x v="167"/>
    <n v="1800"/>
    <n v="5"/>
    <x v="10"/>
    <n v="555"/>
    <n v="1"/>
    <n v="420"/>
    <x v="33"/>
    <m/>
    <n v="0"/>
    <m/>
    <m/>
    <n v="104"/>
    <s v="DRIVEWAY"/>
    <m/>
    <m/>
    <s v="IC"/>
    <s v="Invest Cont"/>
    <n v="420"/>
    <m/>
    <m/>
    <m/>
    <s v="500 W  SANTA CRUZ                   ST"/>
    <m/>
    <n v="33.744199999999999"/>
    <n v="-118.28789999999999"/>
  </r>
  <r>
    <n v="200505309"/>
    <d v="2020-01-31T00:00:00"/>
    <x v="169"/>
    <n v="1530"/>
    <n v="5"/>
    <x v="10"/>
    <n v="558"/>
    <n v="2"/>
    <n v="745"/>
    <x v="9"/>
    <s v="0329 1300 1307"/>
    <n v="47"/>
    <s v="M"/>
    <s v="H"/>
    <n v="122"/>
    <s v="VEHICLE, PASSENGER/TRUCK"/>
    <m/>
    <m/>
    <s v="IC"/>
    <s v="Invest Cont"/>
    <n v="745"/>
    <m/>
    <m/>
    <m/>
    <s v="OFARRELL                     ST"/>
    <s v="PALOS VERDES                 ST"/>
    <n v="33.746000000000002"/>
    <n v="-118.2817"/>
  </r>
  <r>
    <n v="200416050"/>
    <d v="2020-12-18T00:00:00"/>
    <x v="228"/>
    <n v="1000"/>
    <n v="4"/>
    <x v="4"/>
    <n v="487"/>
    <n v="1"/>
    <n v="510"/>
    <x v="0"/>
    <m/>
    <n v="0"/>
    <m/>
    <m/>
    <n v="101"/>
    <s v="STREET"/>
    <m/>
    <m/>
    <s v="IC"/>
    <s v="Invest Cont"/>
    <n v="510"/>
    <m/>
    <m/>
    <m/>
    <s v="1100 S  MOTT                         ST"/>
    <m/>
    <n v="34.026899999999998"/>
    <n v="-118.2167"/>
  </r>
  <r>
    <n v="201115588"/>
    <d v="2020-11-09T00:00:00"/>
    <x v="312"/>
    <n v="1345"/>
    <n v="11"/>
    <x v="7"/>
    <n v="1137"/>
    <n v="2"/>
    <n v="626"/>
    <x v="10"/>
    <s v="2000 0913 1814 0448 0421"/>
    <n v="27"/>
    <s v="F"/>
    <s v="H"/>
    <n v="104"/>
    <s v="DRIVEWAY"/>
    <n v="511"/>
    <s v="VERBAL THREAT"/>
    <s v="AO"/>
    <s v="Adult Other"/>
    <n v="626"/>
    <m/>
    <m/>
    <m/>
    <s v="300 N  AVENUE 52"/>
    <m/>
    <n v="34.108499999999999"/>
    <n v="-118.2011"/>
  </r>
  <r>
    <n v="201107869"/>
    <d v="2020-03-31T00:00:00"/>
    <x v="157"/>
    <n v="315"/>
    <n v="11"/>
    <x v="7"/>
    <n v="1107"/>
    <n v="1"/>
    <n v="310"/>
    <x v="5"/>
    <n v="314"/>
    <n v="68"/>
    <s v="M"/>
    <s v="W"/>
    <n v="501"/>
    <s v="SINGLE FAMILY DWELLING"/>
    <m/>
    <m/>
    <s v="IC"/>
    <s v="Invest Cont"/>
    <n v="310"/>
    <n v="998"/>
    <m/>
    <m/>
    <s v="1500    WILDWOOD                     DR"/>
    <m/>
    <n v="34.130000000000003"/>
    <n v="-118.1987"/>
  </r>
  <r>
    <n v="200616550"/>
    <d v="2020-10-10T00:00:00"/>
    <x v="149"/>
    <n v="1845"/>
    <n v="6"/>
    <x v="9"/>
    <n v="644"/>
    <n v="1"/>
    <n v="440"/>
    <x v="20"/>
    <s v="1822 0344"/>
    <n v="39"/>
    <s v="F"/>
    <s v="W"/>
    <n v="102"/>
    <s v="SIDEWALK"/>
    <m/>
    <m/>
    <s v="IC"/>
    <s v="Invest Cont"/>
    <n v="440"/>
    <m/>
    <m/>
    <m/>
    <s v="1400 N  FORMOSA                      AV"/>
    <m/>
    <n v="34.096200000000003"/>
    <n v="-118.3462"/>
  </r>
  <r>
    <n v="200319107"/>
    <d v="2020-10-19T00:00:00"/>
    <x v="155"/>
    <n v="1300"/>
    <n v="3"/>
    <x v="2"/>
    <n v="377"/>
    <n v="2"/>
    <n v="888"/>
    <x v="24"/>
    <s v="1822 1501"/>
    <n v="53"/>
    <s v="M"/>
    <s v="B"/>
    <n v="502"/>
    <s v="MULTI-UNIT DWELLING (APARTMENT, DUPLEX, ETC)"/>
    <m/>
    <m/>
    <s v="IC"/>
    <s v="Invest Cont"/>
    <n v="888"/>
    <m/>
    <m/>
    <m/>
    <s v="1200    BROWNING                     BL"/>
    <m/>
    <n v="34.012099999999997"/>
    <n v="-118.29859999999999"/>
  </r>
  <r>
    <n v="200115888"/>
    <d v="2020-08-05T00:00:00"/>
    <x v="268"/>
    <n v="1430"/>
    <n v="1"/>
    <x v="1"/>
    <n v="185"/>
    <n v="2"/>
    <n v="888"/>
    <x v="24"/>
    <s v="2004 1501"/>
    <n v="26"/>
    <s v="M"/>
    <s v="H"/>
    <n v="203"/>
    <s v="OTHER BUSINESS"/>
    <m/>
    <m/>
    <s v="IC"/>
    <s v="Invest Cont"/>
    <n v="888"/>
    <m/>
    <m/>
    <m/>
    <s v="900 S  LOS ANGELES                  ST"/>
    <m/>
    <n v="34.040300000000002"/>
    <n v="-118.2547"/>
  </r>
  <r>
    <n v="201004641"/>
    <d v="2020-01-16T00:00:00"/>
    <x v="54"/>
    <n v="224"/>
    <n v="10"/>
    <x v="11"/>
    <n v="1097"/>
    <n v="1"/>
    <n v="310"/>
    <x v="5"/>
    <s v="0344 1601 0321 1275 0216"/>
    <n v="38"/>
    <s v="F"/>
    <s v="W"/>
    <n v="502"/>
    <s v="MULTI-UNIT DWELLING (APARTMENT, DUPLEX, ETC)"/>
    <m/>
    <m/>
    <s v="IC"/>
    <s v="Invest Cont"/>
    <n v="310"/>
    <m/>
    <m/>
    <m/>
    <s v="16300    ROYAL HILLS                  DR"/>
    <m/>
    <n v="34.141300000000001"/>
    <n v="-118.506"/>
  </r>
  <r>
    <n v="200204271"/>
    <d v="2020-01-06T00:00:00"/>
    <x v="281"/>
    <n v="425"/>
    <n v="2"/>
    <x v="5"/>
    <n v="237"/>
    <n v="1"/>
    <n v="442"/>
    <x v="16"/>
    <s v="1822 0342 0325 0344"/>
    <n v="0"/>
    <s v="X"/>
    <s v="X"/>
    <n v="401"/>
    <s v="MINI-MART"/>
    <m/>
    <m/>
    <s v="IC"/>
    <s v="Invest Cont"/>
    <n v="442"/>
    <m/>
    <m/>
    <m/>
    <s v="1400 W  3RD                          ST"/>
    <m/>
    <n v="34.062100000000001"/>
    <n v="-118.2619"/>
  </r>
  <r>
    <n v="200512918"/>
    <d v="2020-08-13T00:00:00"/>
    <x v="175"/>
    <n v="2200"/>
    <n v="5"/>
    <x v="10"/>
    <n v="566"/>
    <n v="1"/>
    <n v="510"/>
    <x v="0"/>
    <m/>
    <n v="0"/>
    <m/>
    <m/>
    <n v="101"/>
    <s v="STREET"/>
    <m/>
    <m/>
    <s v="IC"/>
    <s v="Invest Cont"/>
    <n v="510"/>
    <m/>
    <m/>
    <m/>
    <s v="800 S  PALOS VERDES                 ST"/>
    <m/>
    <n v="33.735999999999997"/>
    <n v="-118.2814"/>
  </r>
  <r>
    <n v="200707912"/>
    <d v="2020-03-30T00:00:00"/>
    <x v="152"/>
    <n v="920"/>
    <n v="7"/>
    <x v="0"/>
    <n v="762"/>
    <n v="2"/>
    <n v="624"/>
    <x v="15"/>
    <n v="356"/>
    <n v="54"/>
    <s v="F"/>
    <s v="B"/>
    <n v="101"/>
    <s v="STREET"/>
    <n v="400"/>
    <s v="STRONG-ARM (HANDS, FIST, FEET OR BODILY FORCE)"/>
    <s v="AA"/>
    <s v="Adult Arrest"/>
    <n v="624"/>
    <m/>
    <m/>
    <m/>
    <s v="5800    PICKFORD                     ST"/>
    <m/>
    <n v="34.048299999999998"/>
    <n v="-118.3716"/>
  </r>
  <r>
    <n v="201204505"/>
    <d v="2020-01-07T00:00:00"/>
    <x v="281"/>
    <n v="1700"/>
    <n v="12"/>
    <x v="8"/>
    <n v="1249"/>
    <n v="1"/>
    <n v="310"/>
    <x v="5"/>
    <s v="1607 0344"/>
    <n v="52"/>
    <s v="F"/>
    <s v="B"/>
    <n v="501"/>
    <s v="SINGLE FAMILY DWELLING"/>
    <m/>
    <m/>
    <s v="IC"/>
    <s v="Invest Cont"/>
    <n v="310"/>
    <m/>
    <m/>
    <m/>
    <s v="7000    DENVER                       AV"/>
    <m/>
    <n v="33.976100000000002"/>
    <n v="-118.2838"/>
  </r>
  <r>
    <n v="200213021"/>
    <d v="2020-07-25T00:00:00"/>
    <x v="338"/>
    <n v="436"/>
    <n v="2"/>
    <x v="5"/>
    <n v="215"/>
    <n v="1"/>
    <n v="510"/>
    <x v="0"/>
    <m/>
    <n v="0"/>
    <m/>
    <m/>
    <n v="101"/>
    <s v="STREET"/>
    <m/>
    <m/>
    <s v="IC"/>
    <s v="Invest Cont"/>
    <n v="510"/>
    <m/>
    <m/>
    <m/>
    <s v="3300    LONDON                       ST"/>
    <m/>
    <n v="34.078000000000003"/>
    <n v="-118.28060000000001"/>
  </r>
  <r>
    <n v="201104825"/>
    <d v="2020-01-20T00:00:00"/>
    <x v="204"/>
    <n v="830"/>
    <n v="11"/>
    <x v="7"/>
    <n v="1162"/>
    <n v="1"/>
    <n v="440"/>
    <x v="20"/>
    <s v="0325 0344"/>
    <n v="0"/>
    <s v="X"/>
    <s v="X"/>
    <n v="301"/>
    <s v="GAS STATION"/>
    <m/>
    <m/>
    <s v="AA"/>
    <s v="Adult Arrest"/>
    <n v="440"/>
    <m/>
    <m/>
    <m/>
    <s v="1600 N  VERMONT                      AV"/>
    <m/>
    <n v="34.100200000000001"/>
    <n v="-118.29179999999999"/>
  </r>
  <r>
    <n v="200808897"/>
    <d v="2020-05-01T00:00:00"/>
    <x v="232"/>
    <n v="1700"/>
    <n v="8"/>
    <x v="12"/>
    <n v="897"/>
    <n v="1"/>
    <n v="510"/>
    <x v="0"/>
    <m/>
    <n v="0"/>
    <m/>
    <m/>
    <n v="707"/>
    <s v="GARAGE/CARPORT"/>
    <m/>
    <m/>
    <s v="IC"/>
    <s v="Invest Cont"/>
    <n v="510"/>
    <m/>
    <m/>
    <m/>
    <s v="3300    LIVONIA                      AV"/>
    <m/>
    <n v="34.031300000000002"/>
    <n v="-118.3921"/>
  </r>
  <r>
    <n v="200109449"/>
    <d v="2020-03-20T00:00:00"/>
    <x v="13"/>
    <n v="2100"/>
    <n v="1"/>
    <x v="1"/>
    <n v="191"/>
    <n v="1"/>
    <n v="230"/>
    <x v="13"/>
    <s v="1822 0400 0416"/>
    <n v="51"/>
    <s v="F"/>
    <s v="B"/>
    <n v="102"/>
    <s v="SIDEWALK"/>
    <n v="400"/>
    <s v="STRONG-ARM (HANDS, FIST, FEET OR BODILY FORCE)"/>
    <s v="IC"/>
    <s v="Invest Cont"/>
    <n v="230"/>
    <m/>
    <m/>
    <m/>
    <s v="1100 W  PICO                         BL"/>
    <m/>
    <n v="34.041899999999998"/>
    <n v="-118.27079999999999"/>
  </r>
  <r>
    <n v="200512453"/>
    <d v="2020-07-30T00:00:00"/>
    <x v="21"/>
    <n v="900"/>
    <n v="5"/>
    <x v="10"/>
    <n v="557"/>
    <n v="1"/>
    <n v="310"/>
    <x v="5"/>
    <s v="0344 1601 1236"/>
    <n v="0"/>
    <s v="X"/>
    <s v="X"/>
    <n v="203"/>
    <s v="OTHER BUSINESS"/>
    <m/>
    <m/>
    <s v="IC"/>
    <s v="Invest Cont"/>
    <n v="310"/>
    <m/>
    <m/>
    <m/>
    <s v="500 S  GAFFEY                       ST"/>
    <m/>
    <n v="33.739199999999997"/>
    <n v="-118.2923"/>
  </r>
  <r>
    <n v="200211199"/>
    <d v="2020-06-11T00:00:00"/>
    <x v="79"/>
    <n v="1510"/>
    <n v="2"/>
    <x v="5"/>
    <n v="237"/>
    <n v="1"/>
    <n v="350"/>
    <x v="60"/>
    <s v="0342 1309 1822 0326 0344 0352 0336 0400"/>
    <n v="33"/>
    <s v="F"/>
    <s v="H"/>
    <n v="102"/>
    <s v="SIDEWALK"/>
    <m/>
    <m/>
    <s v="IC"/>
    <s v="Invest Cont"/>
    <n v="350"/>
    <m/>
    <m/>
    <m/>
    <s v="3RD                          ST"/>
    <s v="WITMER                       ST"/>
    <n v="34.059100000000001"/>
    <n v="-118.26349999999999"/>
  </r>
  <r>
    <n v="200814325"/>
    <d v="2020-09-20T00:00:00"/>
    <x v="237"/>
    <n v="200"/>
    <n v="8"/>
    <x v="12"/>
    <n v="851"/>
    <n v="2"/>
    <n v="624"/>
    <x v="15"/>
    <s v="0400 0342 0446 0429"/>
    <n v="24"/>
    <s v="M"/>
    <s v="W"/>
    <n v="102"/>
    <s v="SIDEWALK"/>
    <n v="400"/>
    <s v="STRONG-ARM (HANDS, FIST, FEET OR BODILY FORCE)"/>
    <s v="IC"/>
    <s v="Invest Cont"/>
    <n v="624"/>
    <m/>
    <m/>
    <m/>
    <s v="ROCHESTER                    AV"/>
    <s v="WELLESLEY"/>
    <n v="34.037500000000001"/>
    <n v="-118.4622"/>
  </r>
  <r>
    <n v="201222793"/>
    <d v="2020-10-18T00:00:00"/>
    <x v="36"/>
    <n v="800"/>
    <n v="12"/>
    <x v="8"/>
    <n v="1207"/>
    <n v="2"/>
    <n v="740"/>
    <x v="21"/>
    <s v="0329 1312 1309 0913"/>
    <n v="21"/>
    <s v="F"/>
    <s v="H"/>
    <n v="122"/>
    <s v="VEHICLE, PASSENGER/TRUCK"/>
    <m/>
    <m/>
    <s v="IC"/>
    <s v="Invest Cont"/>
    <n v="740"/>
    <m/>
    <m/>
    <m/>
    <s v="ORCHARD                      AV"/>
    <s v="47TH                         ST"/>
    <n v="34.000599999999999"/>
    <n v="-118.289"/>
  </r>
  <r>
    <n v="200111387"/>
    <d v="2020-05-04T00:00:00"/>
    <x v="180"/>
    <n v="300"/>
    <n v="1"/>
    <x v="1"/>
    <n v="119"/>
    <n v="2"/>
    <n v="888"/>
    <x v="24"/>
    <s v="9999 0910 2004 2028"/>
    <n v="0"/>
    <s v="X"/>
    <s v="X"/>
    <n v="834"/>
    <s v="LA UNION STATION (NOT LINE SPECIFIC)"/>
    <m/>
    <m/>
    <s v="IC"/>
    <s v="Invest Cont"/>
    <n v="888"/>
    <m/>
    <m/>
    <m/>
    <s v="800 N  ALAMEDA                      ST"/>
    <m/>
    <n v="34.0563"/>
    <n v="-118.23739999999999"/>
  </r>
  <r>
    <n v="200218451"/>
    <d v="2020-12-10T00:00:00"/>
    <x v="53"/>
    <n v="2055"/>
    <n v="2"/>
    <x v="5"/>
    <n v="237"/>
    <n v="1"/>
    <n v="480"/>
    <x v="2"/>
    <s v="0913 1309 1817 0344 1202"/>
    <n v="66"/>
    <s v="F"/>
    <s v="O"/>
    <n v="502"/>
    <s v="MULTI-UNIT DWELLING (APARTMENT, DUPLEX, ETC)"/>
    <m/>
    <m/>
    <s v="IC"/>
    <s v="Invest Cont"/>
    <n v="480"/>
    <m/>
    <m/>
    <m/>
    <s v="100    LUCAS                        AV"/>
    <m/>
    <n v="34.061300000000003"/>
    <n v="-118.2598"/>
  </r>
  <r>
    <n v="200809698"/>
    <d v="2020-05-20T00:00:00"/>
    <x v="62"/>
    <n v="2000"/>
    <n v="8"/>
    <x v="12"/>
    <n v="818"/>
    <n v="1"/>
    <n v="230"/>
    <x v="13"/>
    <s v="0432 2036 2035 0903 0431 0319 0216 1822"/>
    <n v="41"/>
    <s v="M"/>
    <s v="B"/>
    <n v="402"/>
    <s v="MARKET"/>
    <n v="512"/>
    <s v="MACE/PEPPER SPRAY"/>
    <s v="IC"/>
    <s v="Invest Cont"/>
    <n v="230"/>
    <n v="946"/>
    <m/>
    <m/>
    <s v="10800    LE CONTE                     AV"/>
    <m/>
    <n v="34.071100000000001"/>
    <n v="-118.44540000000001"/>
  </r>
  <r>
    <n v="201200915"/>
    <d v="2020-10-02T00:00:00"/>
    <x v="163"/>
    <n v="1910"/>
    <n v="12"/>
    <x v="8"/>
    <n v="1208"/>
    <n v="1"/>
    <n v="230"/>
    <x v="13"/>
    <s v="0430 1822 0302 0906"/>
    <n v="25"/>
    <s v="M"/>
    <s v="H"/>
    <n v="121"/>
    <s v="YARD (RESIDENTIAL/BUSINESS)"/>
    <n v="106"/>
    <s v="UNKNOWN FIREARM"/>
    <s v="IC"/>
    <s v="Invest Cont"/>
    <n v="230"/>
    <m/>
    <m/>
    <m/>
    <s v="700 W  51ST                         ST"/>
    <m/>
    <n v="33.996499999999997"/>
    <n v="-118.283"/>
  </r>
  <r>
    <n v="200108617"/>
    <d v="2020-03-06T00:00:00"/>
    <x v="17"/>
    <n v="1630"/>
    <n v="1"/>
    <x v="1"/>
    <n v="153"/>
    <n v="1"/>
    <n v="350"/>
    <x v="60"/>
    <s v="0344 0305 0910"/>
    <n v="49"/>
    <s v="F"/>
    <s v="H"/>
    <n v="124"/>
    <s v="BUS STOP"/>
    <m/>
    <m/>
    <s v="IC"/>
    <s v="Invest Cont"/>
    <n v="350"/>
    <m/>
    <m/>
    <m/>
    <s v="7TH                          ST"/>
    <s v="SPRING"/>
    <n v="34.044899999999998"/>
    <n v="-118.25279999999999"/>
  </r>
  <r>
    <n v="200811260"/>
    <d v="2020-06-29T00:00:00"/>
    <x v="24"/>
    <n v="830"/>
    <n v="8"/>
    <x v="12"/>
    <n v="849"/>
    <n v="1"/>
    <n v="330"/>
    <x v="1"/>
    <s v="0358 1302 1307 1609 0344 0377 1822"/>
    <n v="25"/>
    <s v="M"/>
    <s v="O"/>
    <n v="101"/>
    <s v="STREET"/>
    <m/>
    <m/>
    <s v="IC"/>
    <s v="Invest Cont"/>
    <n v="330"/>
    <m/>
    <m/>
    <m/>
    <s v="900 S  BEDFORD                      ST"/>
    <m/>
    <n v="34.059399999999997"/>
    <n v="-118.38039999999999"/>
  </r>
  <r>
    <n v="201217327"/>
    <d v="2020-07-28T00:00:00"/>
    <x v="288"/>
    <n v="1450"/>
    <n v="12"/>
    <x v="8"/>
    <n v="1245"/>
    <n v="1"/>
    <n v="230"/>
    <x v="13"/>
    <s v="1822 0329 0906"/>
    <n v="38"/>
    <s v="F"/>
    <s v="H"/>
    <n v="101"/>
    <s v="STREET"/>
    <n v="102"/>
    <s v="HAND GUN"/>
    <s v="IC"/>
    <s v="Invest Cont"/>
    <n v="230"/>
    <m/>
    <m/>
    <m/>
    <s v="1300 W  69TH                         ST"/>
    <m/>
    <n v="33.976999999999997"/>
    <n v="-118.30029999999999"/>
  </r>
  <r>
    <n v="200209952"/>
    <d v="2020-05-08T00:00:00"/>
    <x v="243"/>
    <n v="1200"/>
    <n v="2"/>
    <x v="5"/>
    <n v="249"/>
    <n v="1"/>
    <n v="510"/>
    <x v="0"/>
    <m/>
    <n v="0"/>
    <m/>
    <m/>
    <n v="101"/>
    <s v="STREET"/>
    <m/>
    <m/>
    <s v="IC"/>
    <s v="Invest Cont"/>
    <n v="510"/>
    <m/>
    <m/>
    <m/>
    <s v="600    SAINT PAUL                   AV"/>
    <m/>
    <n v="34.0535"/>
    <n v="-118.26090000000001"/>
  </r>
  <r>
    <n v="200605334"/>
    <d v="2020-01-29T00:00:00"/>
    <x v="356"/>
    <n v="1350"/>
    <n v="6"/>
    <x v="9"/>
    <n v="632"/>
    <n v="2"/>
    <n v="930"/>
    <x v="30"/>
    <s v="0421 0603 1402 0913 1419 1407"/>
    <n v="62"/>
    <s v="M"/>
    <s v="O"/>
    <n v="501"/>
    <s v="SINGLE FAMILY DWELLING"/>
    <n v="511"/>
    <s v="VERBAL THREAT"/>
    <s v="AO"/>
    <s v="Adult Other"/>
    <n v="930"/>
    <n v="998"/>
    <m/>
    <m/>
    <s v="8100    GOULD                        AV"/>
    <m/>
    <n v="34.106000000000002"/>
    <n v="-118.3686"/>
  </r>
  <r>
    <n v="200815856"/>
    <d v="2020-10-29T00:00:00"/>
    <x v="147"/>
    <n v="1830"/>
    <n v="8"/>
    <x v="12"/>
    <n v="825"/>
    <n v="2"/>
    <n v="354"/>
    <x v="14"/>
    <n v="100"/>
    <n v="26"/>
    <s v="M"/>
    <s v="W"/>
    <n v="502"/>
    <s v="MULTI-UNIT DWELLING (APARTMENT, DUPLEX, ETC)"/>
    <m/>
    <m/>
    <s v="IC"/>
    <s v="Invest Cont"/>
    <n v="354"/>
    <m/>
    <m/>
    <m/>
    <s v="300 S  MEDIO                        DR"/>
    <m/>
    <n v="34.051600000000001"/>
    <n v="-118.48009999999999"/>
  </r>
  <r>
    <n v="200104352"/>
    <d v="2020-01-06T00:00:00"/>
    <x v="275"/>
    <n v="2000"/>
    <n v="1"/>
    <x v="1"/>
    <n v="153"/>
    <n v="1"/>
    <n v="420"/>
    <x v="33"/>
    <m/>
    <n v="0"/>
    <m/>
    <m/>
    <n v="101"/>
    <s v="STREET"/>
    <m/>
    <m/>
    <s v="IC"/>
    <s v="Invest Cont"/>
    <n v="420"/>
    <m/>
    <m/>
    <m/>
    <s v="SPRING                       ST"/>
    <s v="5TH                          ST"/>
    <n v="34.045999999999999"/>
    <n v="-118.2509"/>
  </r>
  <r>
    <n v="200717123"/>
    <d v="2020-12-14T00:00:00"/>
    <x v="325"/>
    <n v="2209"/>
    <n v="7"/>
    <x v="0"/>
    <n v="743"/>
    <n v="2"/>
    <n v="946"/>
    <x v="8"/>
    <s v="1501 1822 1300"/>
    <n v="27"/>
    <s v="M"/>
    <s v="W"/>
    <n v="101"/>
    <s v="STREET"/>
    <m/>
    <m/>
    <s v="IC"/>
    <s v="Invest Cont"/>
    <n v="946"/>
    <m/>
    <m/>
    <m/>
    <s v="1000 S  SIERRA BONITA                AV"/>
    <m/>
    <n v="34.055399999999999"/>
    <n v="-118.357"/>
  </r>
  <r>
    <n v="200505331"/>
    <d v="2020-02-01T00:00:00"/>
    <x v="87"/>
    <n v="1930"/>
    <n v="5"/>
    <x v="10"/>
    <n v="514"/>
    <n v="1"/>
    <n v="761"/>
    <x v="35"/>
    <s v="0602 0913 0334 1402 0562"/>
    <n v="64"/>
    <s v="M"/>
    <s v="H"/>
    <n v="501"/>
    <s v="SINGLE FAMILY DWELLING"/>
    <n v="305"/>
    <s v="FIXED OBJECT"/>
    <s v="IC"/>
    <s v="Invest Cont"/>
    <n v="761"/>
    <n v="998"/>
    <m/>
    <m/>
    <s v="1000 W  DENNI                        ST"/>
    <m/>
    <n v="33.784399999999998"/>
    <n v="-118.27460000000001"/>
  </r>
  <r>
    <n v="200119588"/>
    <d v="2020-10-17T00:00:00"/>
    <x v="211"/>
    <n v="1830"/>
    <n v="1"/>
    <x v="1"/>
    <n v="152"/>
    <n v="2"/>
    <n v="625"/>
    <x v="44"/>
    <s v="1822 0356"/>
    <n v="46"/>
    <s v="F"/>
    <s v="W"/>
    <n v="102"/>
    <s v="SIDEWALK"/>
    <n v="500"/>
    <s v="UNKNOWN WEAPON/OTHER WEAPON"/>
    <s v="IC"/>
    <s v="Invest Cont"/>
    <n v="625"/>
    <m/>
    <m/>
    <m/>
    <s v="HOPE"/>
    <s v="7TH"/>
    <n v="34.048000000000002"/>
    <n v="-118.2576"/>
  </r>
  <r>
    <n v="200704914"/>
    <d v="2020-01-20T00:00:00"/>
    <x v="277"/>
    <n v="1217"/>
    <n v="7"/>
    <x v="0"/>
    <n v="742"/>
    <n v="1"/>
    <n v="341"/>
    <x v="12"/>
    <s v="0344 0378"/>
    <n v="39"/>
    <s v="M"/>
    <s v="H"/>
    <n v="203"/>
    <s v="OTHER BUSINESS"/>
    <m/>
    <m/>
    <s v="IC"/>
    <s v="Invest Cont"/>
    <n v="341"/>
    <m/>
    <m/>
    <m/>
    <s v="6300    WILSHIRE                     BL"/>
    <m/>
    <n v="34.063400000000001"/>
    <n v="-118.3655"/>
  </r>
  <r>
    <n v="200604422"/>
    <d v="2020-01-09T00:00:00"/>
    <x v="258"/>
    <n v="2115"/>
    <n v="6"/>
    <x v="9"/>
    <n v="666"/>
    <n v="2"/>
    <n v="860"/>
    <x v="66"/>
    <n v="522"/>
    <n v="47"/>
    <s v="F"/>
    <s v="H"/>
    <n v="203"/>
    <s v="OTHER BUSINESS"/>
    <n v="400"/>
    <s v="STRONG-ARM (HANDS, FIST, FEET OR BODILY FORCE)"/>
    <s v="IC"/>
    <s v="Invest Cont"/>
    <n v="860"/>
    <m/>
    <m/>
    <m/>
    <s v="6100 W  SUNSET                       BL"/>
    <m/>
    <n v="34.097999999999999"/>
    <n v="-118.3223"/>
  </r>
  <r>
    <n v="200509091"/>
    <d v="2020-05-06T00:00:00"/>
    <x v="52"/>
    <n v="1122"/>
    <n v="5"/>
    <x v="10"/>
    <n v="516"/>
    <n v="1"/>
    <n v="510"/>
    <x v="0"/>
    <m/>
    <n v="0"/>
    <m/>
    <m/>
    <n v="101"/>
    <s v="STREET"/>
    <m/>
    <m/>
    <s v="IC"/>
    <s v="Invest Cont"/>
    <n v="510"/>
    <m/>
    <m/>
    <m/>
    <s v="1200    MARINE                       AV"/>
    <m/>
    <n v="33.786700000000003"/>
    <n v="-118.26430000000001"/>
  </r>
  <r>
    <n v="200105344"/>
    <d v="2020-01-20T00:00:00"/>
    <x v="204"/>
    <n v="1600"/>
    <n v="1"/>
    <x v="1"/>
    <n v="142"/>
    <n v="2"/>
    <n v="624"/>
    <x v="15"/>
    <s v="0416 0910 1822"/>
    <n v="33"/>
    <s v="F"/>
    <s v="H"/>
    <n v="102"/>
    <s v="SIDEWALK"/>
    <n v="400"/>
    <s v="STRONG-ARM (HANDS, FIST, FEET OR BODILY FORCE)"/>
    <s v="IC"/>
    <s v="Invest Cont"/>
    <n v="624"/>
    <m/>
    <m/>
    <m/>
    <s v="6TH                          ST"/>
    <s v="HOPE                         ST"/>
    <n v="34.051900000000003"/>
    <n v="-118.2531"/>
  </r>
  <r>
    <n v="200105517"/>
    <d v="2020-01-23T00:00:00"/>
    <x v="327"/>
    <n v="1400"/>
    <n v="1"/>
    <x v="1"/>
    <n v="118"/>
    <n v="1"/>
    <n v="510"/>
    <x v="0"/>
    <m/>
    <n v="0"/>
    <m/>
    <m/>
    <n v="101"/>
    <s v="STREET"/>
    <m/>
    <m/>
    <s v="IC"/>
    <s v="Invest Cont"/>
    <n v="510"/>
    <m/>
    <m/>
    <m/>
    <s v="ELMYRA"/>
    <s v="MAIN"/>
    <n v="34.064399999999999"/>
    <n v="-118.232"/>
  </r>
  <r>
    <n v="201012761"/>
    <d v="2020-09-04T00:00:00"/>
    <x v="154"/>
    <n v="1335"/>
    <n v="10"/>
    <x v="11"/>
    <n v="1025"/>
    <n v="2"/>
    <n v="762"/>
    <x v="73"/>
    <s v="2004 0528 1822 0344 0509"/>
    <n v="49"/>
    <s v="F"/>
    <s v="O"/>
    <n v="718"/>
    <s v="MASSAGE PARLOR"/>
    <m/>
    <m/>
    <s v="AA"/>
    <s v="Adult Arrest"/>
    <n v="762"/>
    <m/>
    <m/>
    <m/>
    <s v="6900    RESEDA                       BL"/>
    <m/>
    <n v="34.195700000000002"/>
    <n v="-118.536"/>
  </r>
  <r>
    <n v="200408384"/>
    <d v="2020-05-01T00:00:00"/>
    <x v="232"/>
    <n v="2100"/>
    <n v="4"/>
    <x v="4"/>
    <n v="449"/>
    <n v="1"/>
    <n v="236"/>
    <x v="46"/>
    <s v="0913 2000 1814 0408"/>
    <n v="48"/>
    <s v="F"/>
    <s v="H"/>
    <n v="501"/>
    <s v="SINGLE FAMILY DWELLING"/>
    <n v="400"/>
    <s v="STRONG-ARM (HANDS, FIST, FEET OR BODILY FORCE)"/>
    <s v="AA"/>
    <s v="Adult Arrest"/>
    <n v="236"/>
    <m/>
    <m/>
    <m/>
    <s v="2400    POMEROY                      AV"/>
    <m/>
    <n v="34.053699999999999"/>
    <n v="-118.2034"/>
  </r>
  <r>
    <n v="201107007"/>
    <d v="2020-03-07T00:00:00"/>
    <x v="330"/>
    <n v="600"/>
    <n v="11"/>
    <x v="7"/>
    <n v="1101"/>
    <n v="1"/>
    <n v="330"/>
    <x v="1"/>
    <s v="0344 1307"/>
    <n v="45"/>
    <s v="F"/>
    <s v="H"/>
    <n v="109"/>
    <s v="PARK/PLAYGROUND"/>
    <m/>
    <m/>
    <s v="IC"/>
    <s v="Invest Cont"/>
    <n v="330"/>
    <m/>
    <m/>
    <m/>
    <s v="2700 N  VERMONT                      AV"/>
    <m/>
    <n v="34.117899999999999"/>
    <n v="-118.29300000000001"/>
  </r>
  <r>
    <n v="200810459"/>
    <d v="2020-06-09T00:00:00"/>
    <x v="250"/>
    <n v="1200"/>
    <n v="8"/>
    <x v="12"/>
    <n v="882"/>
    <n v="1"/>
    <n v="310"/>
    <x v="5"/>
    <s v="0321 0344 1607 0329 1822"/>
    <n v="26"/>
    <s v="M"/>
    <s v="W"/>
    <n v="247"/>
    <s v="CAR WASH"/>
    <m/>
    <m/>
    <s v="IC"/>
    <s v="Invest Cont"/>
    <n v="310"/>
    <m/>
    <m/>
    <m/>
    <s v="11300 W  OLYMPIC                      BL"/>
    <m/>
    <n v="34.038200000000003"/>
    <n v="-118.44119999999999"/>
  </r>
  <r>
    <n v="200807339"/>
    <d v="2020-03-14T00:00:00"/>
    <x v="124"/>
    <n v="1310"/>
    <n v="8"/>
    <x v="12"/>
    <n v="839"/>
    <n v="2"/>
    <n v="888"/>
    <x v="24"/>
    <s v="1501 1420 1822"/>
    <n v="0"/>
    <s v="X"/>
    <s v="X"/>
    <n v="707"/>
    <s v="GARAGE/CARPORT"/>
    <m/>
    <m/>
    <s v="IC"/>
    <s v="Invest Cont"/>
    <n v="888"/>
    <m/>
    <m/>
    <m/>
    <s v="10200    SANTA MONICA                 BL"/>
    <m/>
    <n v="34.060499999999998"/>
    <n v="-118.41930000000001"/>
  </r>
  <r>
    <n v="200709955"/>
    <d v="2020-06-03T00:00:00"/>
    <x v="250"/>
    <n v="1825"/>
    <n v="7"/>
    <x v="0"/>
    <n v="765"/>
    <n v="1"/>
    <n v="230"/>
    <x v="13"/>
    <n v="913"/>
    <n v="59"/>
    <s v="M"/>
    <s v="B"/>
    <n v="502"/>
    <s v="MULTI-UNIT DWELLING (APARTMENT, DUPLEX, ETC)"/>
    <n v="506"/>
    <s v="FIRE"/>
    <s v="AO"/>
    <s v="Adult Other"/>
    <n v="230"/>
    <n v="648"/>
    <m/>
    <m/>
    <s v="1200 S  LA BREA                      AV"/>
    <m/>
    <n v="34.053100000000001"/>
    <n v="-118.3437"/>
  </r>
  <r>
    <n v="201207965"/>
    <d v="2020-02-27T00:00:00"/>
    <x v="61"/>
    <n v="1100"/>
    <n v="12"/>
    <x v="8"/>
    <n v="1218"/>
    <n v="1"/>
    <n v="236"/>
    <x v="46"/>
    <s v="0913 2000 0416 0445 1814"/>
    <n v="52"/>
    <s v="M"/>
    <s v="B"/>
    <n v="501"/>
    <s v="SINGLE FAMILY DWELLING"/>
    <n v="500"/>
    <s v="UNKNOWN WEAPON/OTHER WEAPON"/>
    <s v="AO"/>
    <s v="Adult Other"/>
    <n v="236"/>
    <m/>
    <m/>
    <m/>
    <s v="700 W  57TH                         ST"/>
    <m/>
    <n v="33.990499999999997"/>
    <n v="-118.2856"/>
  </r>
  <r>
    <n v="201105656"/>
    <d v="2020-02-07T00:00:00"/>
    <x v="134"/>
    <n v="700"/>
    <n v="11"/>
    <x v="7"/>
    <n v="1181"/>
    <n v="1"/>
    <n v="310"/>
    <x v="5"/>
    <n v="321"/>
    <n v="49"/>
    <s v="M"/>
    <s v="H"/>
    <n v="501"/>
    <s v="SINGLE FAMILY DWELLING"/>
    <m/>
    <m/>
    <s v="IC"/>
    <s v="Invest Cont"/>
    <n v="310"/>
    <m/>
    <m/>
    <m/>
    <s v="1400 N  BENTON                       WY"/>
    <m/>
    <n v="34.0837"/>
    <n v="-118.2683"/>
  </r>
  <r>
    <n v="200321932"/>
    <d v="2020-12-17T00:00:00"/>
    <x v="170"/>
    <n v="1"/>
    <n v="3"/>
    <x v="2"/>
    <n v="361"/>
    <n v="2"/>
    <n v="812"/>
    <x v="34"/>
    <s v="1251 1258 0556 0510 0522"/>
    <n v="13"/>
    <s v="F"/>
    <s v="H"/>
    <n v="501"/>
    <s v="SINGLE FAMILY DWELLING"/>
    <n v="400"/>
    <s v="STRONG-ARM (HANDS, FIST, FEET OR BODILY FORCE)"/>
    <s v="AA"/>
    <s v="Adult Arrest"/>
    <n v="812"/>
    <n v="860"/>
    <m/>
    <m/>
    <s v="3800    STEVELY                      AV"/>
    <m/>
    <n v="34.017800000000001"/>
    <n v="-118.3536"/>
  </r>
  <r>
    <n v="201223939"/>
    <d v="2020-11-04T00:00:00"/>
    <x v="312"/>
    <n v="830"/>
    <n v="12"/>
    <x v="8"/>
    <n v="1258"/>
    <n v="1"/>
    <n v="310"/>
    <x v="5"/>
    <s v="1822 0344 0358 1609"/>
    <n v="34"/>
    <s v="M"/>
    <s v="H"/>
    <n v="501"/>
    <s v="SINGLE FAMILY DWELLING"/>
    <m/>
    <m/>
    <s v="IC"/>
    <s v="Invest Cont"/>
    <n v="310"/>
    <m/>
    <m/>
    <m/>
    <s v="100 E  76TH                         ST"/>
    <m/>
    <n v="33.971299999999999"/>
    <n v="-118.2739"/>
  </r>
  <r>
    <n v="200410989"/>
    <d v="2020-07-20T00:00:00"/>
    <x v="12"/>
    <n v="2230"/>
    <n v="4"/>
    <x v="4"/>
    <n v="499"/>
    <n v="1"/>
    <n v="110"/>
    <x v="76"/>
    <s v="1100 0430 0906 1270 1822 1402 1419"/>
    <n v="34"/>
    <s v="M"/>
    <s v="W"/>
    <n v="101"/>
    <s v="STREET"/>
    <n v="106"/>
    <s v="UNKNOWN FIREARM"/>
    <s v="AA"/>
    <s v="Adult Arrest"/>
    <n v="110"/>
    <n v="998"/>
    <m/>
    <m/>
    <s v="BESWICK"/>
    <s v="CALZONA                      ST"/>
    <n v="34.020499999999998"/>
    <n v="-118.1957"/>
  </r>
  <r>
    <n v="200605902"/>
    <d v="2020-02-09T00:00:00"/>
    <x v="310"/>
    <n v="1020"/>
    <n v="6"/>
    <x v="9"/>
    <n v="628"/>
    <n v="2"/>
    <n v="626"/>
    <x v="10"/>
    <s v="2000 0400 0416"/>
    <n v="33"/>
    <s v="F"/>
    <s v="W"/>
    <n v="103"/>
    <s v="ALLEY"/>
    <n v="400"/>
    <s v="STRONG-ARM (HANDS, FIST, FEET OR BODILY FORCE)"/>
    <s v="IC"/>
    <s v="Invest Cont"/>
    <n v="626"/>
    <m/>
    <m/>
    <m/>
    <s v="1900    VISTA DEL MAR                AV"/>
    <m/>
    <n v="34.1053"/>
    <n v="-118.324"/>
  </r>
  <r>
    <n v="200706001"/>
    <d v="2020-02-11T00:00:00"/>
    <x v="254"/>
    <n v="10"/>
    <n v="7"/>
    <x v="0"/>
    <n v="745"/>
    <n v="2"/>
    <n v="354"/>
    <x v="14"/>
    <s v="0929 1822"/>
    <n v="24"/>
    <s v="F"/>
    <s v="W"/>
    <n v="501"/>
    <s v="SINGLE FAMILY DWELLING"/>
    <m/>
    <m/>
    <s v="IC"/>
    <s v="Invest Cont"/>
    <n v="354"/>
    <m/>
    <m/>
    <m/>
    <s v="5300 W  9TH                          ST"/>
    <m/>
    <n v="34.058900000000001"/>
    <n v="-118.34529999999999"/>
  </r>
  <r>
    <n v="200118579"/>
    <d v="2020-06-18T00:00:00"/>
    <x v="168"/>
    <n v="1200"/>
    <n v="1"/>
    <x v="1"/>
    <n v="155"/>
    <n v="2"/>
    <n v="845"/>
    <x v="31"/>
    <n v="1501"/>
    <n v="42"/>
    <s v="F"/>
    <s v="B"/>
    <n v="726"/>
    <s v="POLICE FACILITY"/>
    <m/>
    <m/>
    <s v="IC"/>
    <s v="Invest Cont"/>
    <n v="845"/>
    <m/>
    <m/>
    <m/>
    <s v="200 E  6TH                          ST"/>
    <m/>
    <n v="34.044800000000002"/>
    <n v="-118.2474"/>
  </r>
  <r>
    <n v="200218653"/>
    <d v="2020-12-04T00:00:00"/>
    <x v="9"/>
    <n v="2033"/>
    <n v="2"/>
    <x v="5"/>
    <n v="201"/>
    <n v="1"/>
    <n v="230"/>
    <x v="13"/>
    <s v="1822 0407 0910"/>
    <n v="0"/>
    <s v="M"/>
    <s v="B"/>
    <n v="907"/>
    <s v="MTA - RED LINE - VERMONT/SANTA MONICA"/>
    <n v="506"/>
    <s v="FIRE"/>
    <s v="AO"/>
    <s v="Adult Other"/>
    <n v="230"/>
    <m/>
    <m/>
    <m/>
    <s v="1000 N  VERMONT                      AV"/>
    <m/>
    <n v="34.087299999999999"/>
    <n v="-118.29600000000001"/>
  </r>
  <r>
    <n v="200106953"/>
    <d v="2020-02-12T00:00:00"/>
    <x v="320"/>
    <n v="900"/>
    <n v="1"/>
    <x v="1"/>
    <n v="163"/>
    <n v="1"/>
    <n v="210"/>
    <x v="11"/>
    <s v="1822 1278 0449 0421 0371"/>
    <n v="31"/>
    <s v="M"/>
    <s v="H"/>
    <n v="101"/>
    <s v="STREET"/>
    <n v="200"/>
    <s v="KNIFE WITH BLADE 6INCHES OR LESS"/>
    <s v="IC"/>
    <s v="Invest Cont"/>
    <n v="210"/>
    <m/>
    <m/>
    <m/>
    <s v="9TH"/>
    <s v="BROADWAY"/>
    <n v="34.042299999999997"/>
    <n v="-118.2561"/>
  </r>
  <r>
    <n v="200218671"/>
    <d v="2020-12-16T00:00:00"/>
    <x v="98"/>
    <n v="1030"/>
    <n v="2"/>
    <x v="5"/>
    <n v="248"/>
    <n v="2"/>
    <n v="626"/>
    <x v="10"/>
    <s v="2000 1814 0913 0444 0408 1251 0429"/>
    <n v="18"/>
    <s v="F"/>
    <s v="H"/>
    <n v="502"/>
    <s v="MULTI-UNIT DWELLING (APARTMENT, DUPLEX, ETC)"/>
    <n v="400"/>
    <s v="STRONG-ARM (HANDS, FIST, FEET OR BODILY FORCE)"/>
    <s v="IC"/>
    <s v="Invest Cont"/>
    <n v="626"/>
    <m/>
    <m/>
    <m/>
    <s v="400    WITMER                       ST"/>
    <m/>
    <n v="0"/>
    <n v="0"/>
  </r>
  <r>
    <n v="201300847"/>
    <d v="2020-07-09T00:00:00"/>
    <x v="315"/>
    <n v="1935"/>
    <n v="13"/>
    <x v="6"/>
    <n v="1309"/>
    <n v="2"/>
    <n v="740"/>
    <x v="21"/>
    <n v="329"/>
    <n v="0"/>
    <s v="M"/>
    <s v="H"/>
    <n v="101"/>
    <s v="STREET"/>
    <n v="109"/>
    <s v="SEMI-AUTOMATIC PISTOL"/>
    <s v="IC"/>
    <s v="Invest Cont"/>
    <n v="740"/>
    <m/>
    <m/>
    <m/>
    <s v="2200 S  SANTA FE                     AV"/>
    <m/>
    <n v="34.018000000000001"/>
    <n v="-118.23"/>
  </r>
  <r>
    <n v="200706751"/>
    <d v="2020-02-26T00:00:00"/>
    <x v="324"/>
    <n v="1200"/>
    <n v="7"/>
    <x v="0"/>
    <n v="722"/>
    <n v="1"/>
    <n v="330"/>
    <x v="1"/>
    <s v="1300 0344 1822"/>
    <n v="52"/>
    <s v="M"/>
    <s v="B"/>
    <n v="108"/>
    <s v="PARKING LOT"/>
    <m/>
    <m/>
    <s v="IC"/>
    <s v="Invest Cont"/>
    <n v="330"/>
    <m/>
    <m/>
    <m/>
    <s v="8400    BEVERLY                      BL"/>
    <m/>
    <n v="34.076099999999997"/>
    <n v="-118.37309999999999"/>
  </r>
  <r>
    <n v="200305070"/>
    <d v="2020-01-19T00:00:00"/>
    <x v="230"/>
    <n v="1400"/>
    <n v="3"/>
    <x v="2"/>
    <n v="362"/>
    <n v="2"/>
    <n v="627"/>
    <x v="43"/>
    <s v="1258 0401"/>
    <n v="11"/>
    <s v="F"/>
    <s v="B"/>
    <n v="501"/>
    <s v="SINGLE FAMILY DWELLING"/>
    <n v="400"/>
    <s v="STRONG-ARM (HANDS, FIST, FEET OR BODILY FORCE)"/>
    <s v="AA"/>
    <s v="Adult Arrest"/>
    <n v="627"/>
    <m/>
    <m/>
    <m/>
    <s v="4000    GELBER                       PL"/>
    <m/>
    <n v="34.013300000000001"/>
    <n v="-118.3486"/>
  </r>
  <r>
    <n v="200319989"/>
    <d v="2020-11-04T00:00:00"/>
    <x v="312"/>
    <n v="1930"/>
    <n v="3"/>
    <x v="2"/>
    <n v="334"/>
    <n v="2"/>
    <n v="626"/>
    <x v="10"/>
    <s v="2000 1813 0913 2021 0416 1821 1241"/>
    <n v="57"/>
    <s v="F"/>
    <s v="W"/>
    <n v="501"/>
    <s v="SINGLE FAMILY DWELLING"/>
    <n v="400"/>
    <s v="STRONG-ARM (HANDS, FIST, FEET OR BODILY FORCE)"/>
    <s v="AO"/>
    <s v="Adult Other"/>
    <n v="626"/>
    <m/>
    <m/>
    <m/>
    <s v="3400 W  36TH                         ST"/>
    <m/>
    <n v="34.023600000000002"/>
    <n v="-118.3327"/>
  </r>
  <r>
    <n v="200114335"/>
    <d v="2020-07-05T00:00:00"/>
    <x v="101"/>
    <n v="300"/>
    <n v="1"/>
    <x v="1"/>
    <n v="142"/>
    <n v="2"/>
    <n v="888"/>
    <x v="24"/>
    <n v="1822"/>
    <n v="0"/>
    <s v="M"/>
    <s v="W"/>
    <n v="503"/>
    <s v="HOTEL"/>
    <m/>
    <m/>
    <s v="IC"/>
    <s v="Invest Cont"/>
    <n v="888"/>
    <m/>
    <m/>
    <m/>
    <s v="400 S  FLOWER                       ST"/>
    <m/>
    <n v="34.052100000000003"/>
    <n v="-118.2556"/>
  </r>
  <r>
    <n v="200101115"/>
    <d v="2020-11-15T00:00:00"/>
    <x v="351"/>
    <n v="2050"/>
    <n v="1"/>
    <x v="1"/>
    <n v="147"/>
    <n v="2"/>
    <n v="740"/>
    <x v="21"/>
    <s v="1402 0329 1822"/>
    <n v="0"/>
    <s v="M"/>
    <s v="W"/>
    <n v="203"/>
    <s v="OTHER BUSINESS"/>
    <m/>
    <m/>
    <s v="AA"/>
    <s v="Adult Arrest"/>
    <n v="740"/>
    <n v="998"/>
    <m/>
    <m/>
    <s v="WINSTON"/>
    <s v="WALL"/>
    <n v="34.045499999999997"/>
    <n v="-118.2452"/>
  </r>
  <r>
    <n v="201007959"/>
    <d v="2020-04-11T00:00:00"/>
    <x v="290"/>
    <n v="1830"/>
    <n v="10"/>
    <x v="11"/>
    <n v="1075"/>
    <n v="1"/>
    <n v="331"/>
    <x v="23"/>
    <s v="1300 1822 0344 0386 0930 1420"/>
    <n v="48"/>
    <s v="M"/>
    <s v="W"/>
    <n v="108"/>
    <s v="PARKING LOT"/>
    <m/>
    <m/>
    <s v="IC"/>
    <s v="Invest Cont"/>
    <n v="331"/>
    <m/>
    <m/>
    <m/>
    <s v="17800    VENTURA                      BL"/>
    <m/>
    <n v="34.1629"/>
    <n v="-118.5202"/>
  </r>
  <r>
    <n v="201221492"/>
    <d v="2020-09-27T00:00:00"/>
    <x v="67"/>
    <n v="420"/>
    <n v="12"/>
    <x v="8"/>
    <n v="1265"/>
    <n v="1"/>
    <n v="230"/>
    <x v="13"/>
    <s v="0906 1402 1100 1300"/>
    <n v="31"/>
    <s v="M"/>
    <s v="H"/>
    <n v="101"/>
    <s v="STREET"/>
    <n v="106"/>
    <s v="UNKNOWN FIREARM"/>
    <s v="IC"/>
    <s v="Invest Cont"/>
    <n v="230"/>
    <m/>
    <m/>
    <m/>
    <s v="BUDLONG                      AV"/>
    <s v="80TH                         ST"/>
    <n v="33.966500000000003"/>
    <n v="-118.2962"/>
  </r>
  <r>
    <n v="200808841"/>
    <d v="2020-04-29T00:00:00"/>
    <x v="316"/>
    <n v="900"/>
    <n v="8"/>
    <x v="12"/>
    <n v="811"/>
    <n v="2"/>
    <n v="745"/>
    <x v="9"/>
    <s v="0329 1236"/>
    <n v="58"/>
    <s v="M"/>
    <s v="W"/>
    <n v="203"/>
    <s v="OTHER BUSINESS"/>
    <m/>
    <m/>
    <s v="IC"/>
    <s v="Invest Cont"/>
    <n v="745"/>
    <m/>
    <m/>
    <m/>
    <s v="17300 W  SUNSET                       BL"/>
    <m/>
    <n v="34.056100000000001"/>
    <n v="-118.55119999999999"/>
  </r>
  <r>
    <n v="201219484"/>
    <d v="2020-08-28T00:00:00"/>
    <x v="49"/>
    <n v="2130"/>
    <n v="12"/>
    <x v="8"/>
    <n v="1215"/>
    <n v="1"/>
    <n v="121"/>
    <x v="22"/>
    <s v="1202 0913 1820 0302 0334 0413 0500 1402 1415 1262"/>
    <n v="64"/>
    <s v="F"/>
    <s v="B"/>
    <n v="103"/>
    <s v="ALLEY"/>
    <n v="102"/>
    <s v="HAND GUN"/>
    <s v="IC"/>
    <s v="Invest Cont"/>
    <n v="121"/>
    <m/>
    <m/>
    <m/>
    <s v="54TH                         ST"/>
    <s v="VERMONT                      AV"/>
    <n v="33.993200000000002"/>
    <n v="-118.2915"/>
  </r>
  <r>
    <n v="201206317"/>
    <d v="2020-02-02T00:00:00"/>
    <x v="240"/>
    <n v="1500"/>
    <n v="12"/>
    <x v="8"/>
    <n v="1248"/>
    <n v="2"/>
    <n v="626"/>
    <x v="10"/>
    <s v="0913 2000 1814 0400 0416"/>
    <n v="29"/>
    <s v="M"/>
    <s v="H"/>
    <n v="501"/>
    <s v="SINGLE FAMILY DWELLING"/>
    <n v="400"/>
    <s v="STRONG-ARM (HANDS, FIST, FEET OR BODILY FORCE)"/>
    <s v="AA"/>
    <s v="Adult Arrest"/>
    <n v="626"/>
    <m/>
    <m/>
    <m/>
    <s v="6200    MENLO                        AV"/>
    <m/>
    <n v="33.981900000000003"/>
    <n v="-118.28919999999999"/>
  </r>
  <r>
    <n v="200715366"/>
    <d v="2020-10-27T00:00:00"/>
    <x v="229"/>
    <n v="1630"/>
    <n v="7"/>
    <x v="0"/>
    <n v="743"/>
    <n v="2"/>
    <n v="745"/>
    <x v="9"/>
    <n v="329"/>
    <n v="0"/>
    <s v="M"/>
    <s v="O"/>
    <n v="101"/>
    <s v="STREET"/>
    <n v="216"/>
    <s v="SCISSORS"/>
    <s v="AO"/>
    <s v="Adult Other"/>
    <n v="745"/>
    <m/>
    <m/>
    <m/>
    <s v="MASSELIN                     AV"/>
    <s v="WILSHIRE                     BL"/>
    <n v="34.062399999999997"/>
    <n v="-118.35250000000001"/>
  </r>
  <r>
    <n v="200511440"/>
    <d v="2020-07-04T00:00:00"/>
    <x v="11"/>
    <n v="1940"/>
    <n v="5"/>
    <x v="10"/>
    <n v="504"/>
    <n v="1"/>
    <n v="440"/>
    <x v="20"/>
    <s v="0344 1817 2034 0913 0370"/>
    <n v="56"/>
    <s v="M"/>
    <s v="W"/>
    <n v="502"/>
    <s v="MULTI-UNIT DWELLING (APARTMENT, DUPLEX, ETC)"/>
    <m/>
    <m/>
    <s v="IC"/>
    <s v="Invest Cont"/>
    <n v="440"/>
    <m/>
    <m/>
    <m/>
    <s v="1600 W  206TH                        ST"/>
    <m/>
    <n v="33.843800000000002"/>
    <n v="-118.3092"/>
  </r>
  <r>
    <n v="200914513"/>
    <d v="2020-09-09T00:00:00"/>
    <x v="110"/>
    <n v="1200"/>
    <n v="9"/>
    <x v="3"/>
    <n v="981"/>
    <n v="2"/>
    <n v="956"/>
    <x v="29"/>
    <n v="1906"/>
    <n v="32"/>
    <s v="F"/>
    <s v="H"/>
    <n v="203"/>
    <s v="OTHER BUSINESS"/>
    <m/>
    <m/>
    <s v="IC"/>
    <s v="Invest Cont"/>
    <n v="956"/>
    <m/>
    <m/>
    <m/>
    <s v="15200    DICKENS                      ST"/>
    <m/>
    <n v="34.152299999999997"/>
    <n v="-118.4646"/>
  </r>
  <r>
    <n v="200617371"/>
    <d v="2020-10-30T00:00:00"/>
    <x v="297"/>
    <n v="950"/>
    <n v="6"/>
    <x v="9"/>
    <n v="642"/>
    <n v="1"/>
    <n v="440"/>
    <x v="20"/>
    <s v="0344 1822"/>
    <n v="0"/>
    <s v="X"/>
    <s v="X"/>
    <n v="406"/>
    <s v="OTHER STORE"/>
    <m/>
    <m/>
    <s v="IC"/>
    <s v="Invest Cont"/>
    <n v="440"/>
    <m/>
    <m/>
    <m/>
    <s v="7600 W  SUNSET                       BL"/>
    <m/>
    <n v="34.097999999999999"/>
    <n v="-118.355"/>
  </r>
  <r>
    <n v="200311839"/>
    <d v="2020-05-24T00:00:00"/>
    <x v="293"/>
    <n v="1830"/>
    <n v="3"/>
    <x v="2"/>
    <n v="363"/>
    <n v="1"/>
    <n v="320"/>
    <x v="36"/>
    <s v="1607 1609 0329 1202 1822"/>
    <n v="65"/>
    <s v="F"/>
    <s v="B"/>
    <n v="501"/>
    <s v="SINGLE FAMILY DWELLING"/>
    <m/>
    <m/>
    <s v="IC"/>
    <s v="Invest Cont"/>
    <n v="320"/>
    <m/>
    <m/>
    <m/>
    <s v="3900    BUCKINGHAM                   RD"/>
    <m/>
    <n v="34.016300000000001"/>
    <n v="-118.34059999999999"/>
  </r>
  <r>
    <n v="200411197"/>
    <d v="2020-07-26T00:00:00"/>
    <x v="279"/>
    <n v="1635"/>
    <n v="4"/>
    <x v="4"/>
    <n v="449"/>
    <n v="2"/>
    <n v="740"/>
    <x v="21"/>
    <s v="0329 1300"/>
    <n v="36"/>
    <s v="F"/>
    <s v="H"/>
    <n v="101"/>
    <s v="STREET"/>
    <m/>
    <m/>
    <s v="IC"/>
    <s v="Invest Cont"/>
    <n v="740"/>
    <m/>
    <m/>
    <m/>
    <s v="WABASH"/>
    <s v="SENTINEL"/>
    <n v="34.049300000000002"/>
    <n v="-118.1953"/>
  </r>
  <r>
    <n v="200116469"/>
    <d v="2020-08-16T00:00:00"/>
    <x v="217"/>
    <n v="2300"/>
    <n v="1"/>
    <x v="1"/>
    <n v="185"/>
    <n v="1"/>
    <n v="330"/>
    <x v="1"/>
    <s v="1609 1822 0329 0352 1414 1307 0344"/>
    <n v="33"/>
    <s v="F"/>
    <s v="H"/>
    <n v="101"/>
    <s v="STREET"/>
    <m/>
    <m/>
    <s v="IC"/>
    <s v="Invest Cont"/>
    <n v="330"/>
    <m/>
    <m/>
    <m/>
    <s v="1000 S  LOS ANGELES                  ST"/>
    <m/>
    <n v="34.038400000000003"/>
    <n v="-118.25709999999999"/>
  </r>
  <r>
    <n v="200312867"/>
    <d v="2020-06-18T00:00:00"/>
    <x v="85"/>
    <n v="600"/>
    <n v="3"/>
    <x v="2"/>
    <n v="377"/>
    <n v="1"/>
    <n v="310"/>
    <x v="5"/>
    <s v="1822 1605 0344 1202"/>
    <n v="72"/>
    <s v="M"/>
    <s v="A"/>
    <n v="502"/>
    <s v="MULTI-UNIT DWELLING (APARTMENT, DUPLEX, ETC)"/>
    <m/>
    <m/>
    <s v="IC"/>
    <s v="Invest Cont"/>
    <n v="310"/>
    <m/>
    <m/>
    <m/>
    <s v="1200 W  39TH                         ST"/>
    <m/>
    <n v="34.015500000000003"/>
    <n v="-118.2975"/>
  </r>
  <r>
    <n v="201107950"/>
    <d v="2020-04-02T00:00:00"/>
    <x v="332"/>
    <n v="2000"/>
    <n v="11"/>
    <x v="7"/>
    <n v="1179"/>
    <n v="2"/>
    <n v="740"/>
    <x v="21"/>
    <s v="0329 1307 1300"/>
    <n v="57"/>
    <s v="F"/>
    <s v="H"/>
    <n v="104"/>
    <s v="DRIVEWAY"/>
    <m/>
    <m/>
    <s v="IC"/>
    <s v="Invest Cont"/>
    <n v="740"/>
    <m/>
    <m/>
    <m/>
    <s v="200 E  AVENUE 39"/>
    <m/>
    <n v="34.090499999999999"/>
    <n v="-118.2098"/>
  </r>
  <r>
    <n v="200312735"/>
    <d v="2020-06-15T00:00:00"/>
    <x v="85"/>
    <n v="1125"/>
    <n v="3"/>
    <x v="2"/>
    <n v="358"/>
    <n v="1"/>
    <n v="230"/>
    <x v="13"/>
    <s v="1822 1309 1300 0416 1271 0329"/>
    <n v="36"/>
    <s v="F"/>
    <s v="B"/>
    <n v="722"/>
    <s v="COLLEGE/JUNIOR COLLEGE/UNIVERSITY"/>
    <n v="307"/>
    <s v="VEHICLE"/>
    <s v="AA"/>
    <s v="Adult Arrest"/>
    <n v="230"/>
    <m/>
    <m/>
    <m/>
    <s v="900 W  34TH                         ST"/>
    <m/>
    <n v="34.023499999999999"/>
    <n v="-118.28579999999999"/>
  </r>
  <r>
    <n v="200608811"/>
    <d v="2020-04-02T00:00:00"/>
    <x v="332"/>
    <n v="1700"/>
    <n v="6"/>
    <x v="9"/>
    <n v="615"/>
    <n v="2"/>
    <n v="745"/>
    <x v="9"/>
    <n v="329"/>
    <n v="47"/>
    <s v="F"/>
    <s v="W"/>
    <n v="501"/>
    <s v="SINGLE FAMILY DWELLING"/>
    <m/>
    <m/>
    <s v="IC"/>
    <s v="Invest Cont"/>
    <n v="745"/>
    <m/>
    <m/>
    <m/>
    <s v="3200 N  KNOLL                        DR"/>
    <m/>
    <n v="34.126100000000001"/>
    <n v="-118.3432"/>
  </r>
  <r>
    <n v="200812600"/>
    <d v="2020-08-02T00:00:00"/>
    <x v="266"/>
    <n v="1600"/>
    <n v="8"/>
    <x v="12"/>
    <n v="899"/>
    <n v="1"/>
    <n v="420"/>
    <x v="33"/>
    <s v="0385 0344 1822 1202"/>
    <n v="59"/>
    <s v="M"/>
    <s v="H"/>
    <n v="101"/>
    <s v="STREET"/>
    <m/>
    <m/>
    <s v="IC"/>
    <s v="Invest Cont"/>
    <n v="420"/>
    <m/>
    <m/>
    <m/>
    <s v="3100    VERA                         AV"/>
    <m/>
    <n v="34.030700000000003"/>
    <n v="-118.386"/>
  </r>
  <r>
    <n v="200516206"/>
    <d v="2020-11-04T00:00:00"/>
    <x v="2"/>
    <n v="1940"/>
    <n v="5"/>
    <x v="10"/>
    <n v="508"/>
    <n v="2"/>
    <n v="740"/>
    <x v="21"/>
    <s v="0329 2004 1402"/>
    <n v="42"/>
    <s v="M"/>
    <s v="H"/>
    <n v="102"/>
    <s v="SIDEWALK"/>
    <m/>
    <m/>
    <s v="AA"/>
    <s v="Adult Arrest"/>
    <n v="740"/>
    <n v="998"/>
    <m/>
    <m/>
    <s v="238TH                        ST"/>
    <s v="WESTERN                      AV"/>
    <n v="33.811199999999999"/>
    <n v="-118.3039"/>
  </r>
  <r>
    <n v="200711889"/>
    <d v="2020-07-22T00:00:00"/>
    <x v="102"/>
    <n v="2255"/>
    <n v="7"/>
    <x v="0"/>
    <n v="765"/>
    <n v="2"/>
    <n v="624"/>
    <x v="15"/>
    <s v="0444 0429 0445 0447 1202 1218 1237 0416 0319"/>
    <n v="62"/>
    <s v="M"/>
    <s v="W"/>
    <n v="108"/>
    <s v="PARKING LOT"/>
    <n v="500"/>
    <s v="UNKNOWN WEAPON/OTHER WEAPON"/>
    <s v="IC"/>
    <s v="Invest Cont"/>
    <n v="624"/>
    <m/>
    <m/>
    <m/>
    <s v="1200 S  LA BREA                      AV"/>
    <m/>
    <n v="34.053100000000001"/>
    <n v="-118.3437"/>
  </r>
  <r>
    <n v="200713601"/>
    <d v="2020-09-08T00:00:00"/>
    <x v="129"/>
    <n v="200"/>
    <n v="7"/>
    <x v="0"/>
    <n v="711"/>
    <n v="1"/>
    <n v="310"/>
    <x v="5"/>
    <s v="0344 0342 1309 1609"/>
    <n v="0"/>
    <s v="M"/>
    <s v="O"/>
    <n v="203"/>
    <s v="OTHER BUSINESS"/>
    <m/>
    <m/>
    <s v="IC"/>
    <s v="Invest Cont"/>
    <n v="310"/>
    <m/>
    <m/>
    <m/>
    <s v="300 N  FLORES                       ST"/>
    <m/>
    <n v="34.076099999999997"/>
    <n v="-118.3711"/>
  </r>
  <r>
    <n v="200816673"/>
    <d v="2020-11-20T00:00:00"/>
    <x v="92"/>
    <n v="120"/>
    <n v="8"/>
    <x v="12"/>
    <n v="853"/>
    <n v="1"/>
    <n v="510"/>
    <x v="0"/>
    <m/>
    <n v="0"/>
    <m/>
    <m/>
    <n v="123"/>
    <s v="PARKING UNDERGROUND/BUILDING"/>
    <m/>
    <m/>
    <s v="IC"/>
    <s v="Invest Cont"/>
    <n v="510"/>
    <m/>
    <m/>
    <m/>
    <s v="1700    SAWTELLE                     BL"/>
    <m/>
    <n v="34.043900000000001"/>
    <n v="-118.4462"/>
  </r>
  <r>
    <n v="201307078"/>
    <d v="2020-02-24T00:00:00"/>
    <x v="304"/>
    <n v="2130"/>
    <n v="13"/>
    <x v="6"/>
    <n v="1365"/>
    <n v="2"/>
    <n v="740"/>
    <x v="21"/>
    <s v="0913 1307 0940"/>
    <n v="34"/>
    <s v="F"/>
    <s v="H"/>
    <n v="122"/>
    <s v="VEHICLE, PASSENGER/TRUCK"/>
    <m/>
    <m/>
    <s v="IC"/>
    <s v="Invest Cont"/>
    <n v="740"/>
    <m/>
    <m/>
    <m/>
    <s v="1400 E  52ND                         ST"/>
    <m/>
    <n v="33.995699999999999"/>
    <n v="-118.249"/>
  </r>
  <r>
    <n v="200105419"/>
    <d v="2020-01-21T00:00:00"/>
    <x v="202"/>
    <n v="1230"/>
    <n v="1"/>
    <x v="1"/>
    <n v="191"/>
    <n v="2"/>
    <n v="910"/>
    <x v="75"/>
    <s v="0418 1822 1309 0429 1305 1000"/>
    <n v="31"/>
    <s v="M"/>
    <s v="H"/>
    <n v="103"/>
    <s v="ALLEY"/>
    <n v="400"/>
    <s v="STRONG-ARM (HANDS, FIST, FEET OR BODILY FORCE)"/>
    <s v="IC"/>
    <s v="Invest Cont"/>
    <n v="910"/>
    <m/>
    <m/>
    <m/>
    <s v="18TH"/>
    <s v="FIGUEROA"/>
    <n v="34.035400000000003"/>
    <n v="-118.2714"/>
  </r>
  <r>
    <n v="200514690"/>
    <d v="2020-09-30T00:00:00"/>
    <x v="185"/>
    <n v="1"/>
    <n v="5"/>
    <x v="10"/>
    <n v="541"/>
    <n v="2"/>
    <n v="740"/>
    <x v="21"/>
    <s v="0329 1300 1259 1251"/>
    <n v="17"/>
    <s v="M"/>
    <s v="H"/>
    <n v="122"/>
    <s v="VEHICLE, PASSENGER/TRUCK"/>
    <m/>
    <m/>
    <s v="IC"/>
    <s v="Invest Cont"/>
    <n v="740"/>
    <m/>
    <m/>
    <m/>
    <s v="1300 W  PARK WESTERN                 DR"/>
    <m/>
    <n v="33.753999999999998"/>
    <n v="-118.3049"/>
  </r>
  <r>
    <n v="200113950"/>
    <d v="2020-06-25T00:00:00"/>
    <x v="10"/>
    <n v="1200"/>
    <n v="1"/>
    <x v="1"/>
    <n v="139"/>
    <n v="1"/>
    <n v="330"/>
    <x v="1"/>
    <s v="1609 0344 0329 1822 1307"/>
    <n v="35"/>
    <s v="M"/>
    <s v="W"/>
    <n v="504"/>
    <s v="OTHER RESIDENCE"/>
    <m/>
    <m/>
    <s v="IC"/>
    <s v="Invest Cont"/>
    <n v="330"/>
    <m/>
    <m/>
    <m/>
    <s v="AVERY                        ST"/>
    <s v="TRACTION                     AV"/>
    <n v="34.045000000000002"/>
    <n v="-118.2347"/>
  </r>
  <r>
    <n v="200112050"/>
    <d v="2020-05-22T00:00:00"/>
    <x v="354"/>
    <n v="813"/>
    <n v="1"/>
    <x v="1"/>
    <n v="135"/>
    <n v="2"/>
    <n v="740"/>
    <x v="21"/>
    <n v="329"/>
    <n v="65"/>
    <s v="M"/>
    <s v="B"/>
    <n v="502"/>
    <s v="MULTI-UNIT DWELLING (APARTMENT, DUPLEX, ETC)"/>
    <m/>
    <m/>
    <s v="IC"/>
    <s v="Invest Cont"/>
    <n v="740"/>
    <m/>
    <m/>
    <m/>
    <s v="100 E  3RD                          ST"/>
    <m/>
    <n v="34.049599999999998"/>
    <n v="-118.2458"/>
  </r>
  <r>
    <n v="200914895"/>
    <d v="2020-09-19T00:00:00"/>
    <x v="224"/>
    <n v="900"/>
    <n v="9"/>
    <x v="3"/>
    <n v="933"/>
    <n v="2"/>
    <n v="624"/>
    <x v="15"/>
    <s v="1218 0416"/>
    <n v="0"/>
    <s v="M"/>
    <s v="H"/>
    <n v="502"/>
    <s v="MULTI-UNIT DWELLING (APARTMENT, DUPLEX, ETC)"/>
    <n v="400"/>
    <s v="STRONG-ARM (HANDS, FIST, FEET OR BODILY FORCE)"/>
    <s v="AO"/>
    <s v="Adult Other"/>
    <n v="624"/>
    <m/>
    <m/>
    <m/>
    <s v="14600    SYLVAN                       ST"/>
    <m/>
    <n v="34.184600000000003"/>
    <n v="-118.45310000000001"/>
  </r>
  <r>
    <n v="200100643"/>
    <d v="2020-02-26T00:00:00"/>
    <x v="324"/>
    <n v="2230"/>
    <n v="1"/>
    <x v="1"/>
    <n v="111"/>
    <n v="2"/>
    <n v="626"/>
    <x v="10"/>
    <s v="1402 0907 1814 0429 0416 2000 2004 0913"/>
    <n v="37"/>
    <s v="F"/>
    <s v="B"/>
    <n v="101"/>
    <s v="STREET"/>
    <n v="400"/>
    <s v="STRONG-ARM (HANDS, FIST, FEET OR BODILY FORCE)"/>
    <s v="AO"/>
    <s v="Adult Other"/>
    <n v="626"/>
    <n v="998"/>
    <m/>
    <m/>
    <s v="ARCADIA                      ST"/>
    <s v="SPRING                       ST"/>
    <n v="34.0565"/>
    <n v="-118.2413"/>
  </r>
  <r>
    <n v="201109900"/>
    <d v="2020-05-29T00:00:00"/>
    <x v="251"/>
    <n v="1700"/>
    <n v="11"/>
    <x v="7"/>
    <n v="1177"/>
    <n v="1"/>
    <n v="420"/>
    <x v="33"/>
    <m/>
    <n v="0"/>
    <m/>
    <m/>
    <n v="101"/>
    <s v="STREET"/>
    <m/>
    <m/>
    <s v="IC"/>
    <s v="Invest Cont"/>
    <n v="420"/>
    <m/>
    <m/>
    <m/>
    <s v="2600    MERCED                       ST"/>
    <m/>
    <n v="34.089799999999997"/>
    <n v="-118.2268"/>
  </r>
  <r>
    <n v="200210561"/>
    <d v="2020-05-23T00:00:00"/>
    <x v="354"/>
    <n v="2000"/>
    <n v="2"/>
    <x v="5"/>
    <n v="204"/>
    <n v="1"/>
    <n v="440"/>
    <x v="20"/>
    <n v="344"/>
    <n v="46"/>
    <s v="F"/>
    <s v="H"/>
    <n v="501"/>
    <s v="SINGLE FAMILY DWELLING"/>
    <m/>
    <m/>
    <s v="IC"/>
    <s v="Invest Cont"/>
    <n v="440"/>
    <m/>
    <m/>
    <m/>
    <s v="900    MALTMAN                      AV"/>
    <m/>
    <n v="34.085299999999997"/>
    <n v="-118.2804"/>
  </r>
  <r>
    <n v="200409843"/>
    <d v="2020-06-16T00:00:00"/>
    <x v="316"/>
    <n v="1200"/>
    <n v="4"/>
    <x v="4"/>
    <n v="479"/>
    <n v="2"/>
    <n v="354"/>
    <x v="14"/>
    <n v="100"/>
    <n v="41"/>
    <s v="M"/>
    <s v="O"/>
    <n v="502"/>
    <s v="MULTI-UNIT DWELLING (APARTMENT, DUPLEX, ETC)"/>
    <m/>
    <m/>
    <s v="IC"/>
    <s v="Invest Cont"/>
    <n v="354"/>
    <m/>
    <m/>
    <m/>
    <s v="3600    WHITTIER                     BL"/>
    <m/>
    <n v="34.025599999999997"/>
    <n v="-118.1961"/>
  </r>
  <r>
    <n v="201007395"/>
    <d v="2020-03-19T00:00:00"/>
    <x v="13"/>
    <n v="2030"/>
    <n v="10"/>
    <x v="11"/>
    <n v="1015"/>
    <n v="1"/>
    <n v="442"/>
    <x v="16"/>
    <s v="1822 0325 1020"/>
    <n v="0"/>
    <s v="M"/>
    <s v="W"/>
    <n v="403"/>
    <s v="DRUG STORE"/>
    <n v="400"/>
    <s v="STRONG-ARM (HANDS, FIST, FEET OR BODILY FORCE)"/>
    <s v="AA"/>
    <s v="Adult Arrest"/>
    <n v="442"/>
    <m/>
    <m/>
    <m/>
    <s v="18200    SHERMAN                      WY"/>
    <m/>
    <n v="34.204799999999999"/>
    <n v="-118.5273"/>
  </r>
  <r>
    <n v="201225857"/>
    <d v="2020-12-05T00:00:00"/>
    <x v="195"/>
    <n v="2000"/>
    <n v="12"/>
    <x v="8"/>
    <n v="1256"/>
    <n v="1"/>
    <n v="761"/>
    <x v="35"/>
    <s v="0913 0319 0400 0421 0443 1814"/>
    <n v="42"/>
    <s v="F"/>
    <s v="H"/>
    <n v="501"/>
    <s v="SINGLE FAMILY DWELLING"/>
    <n v="205"/>
    <s v="KITCHEN KNIFE"/>
    <s v="AA"/>
    <s v="Adult Arrest"/>
    <n v="761"/>
    <n v="930"/>
    <m/>
    <m/>
    <s v="500 W  FLORENCE                     AV"/>
    <m/>
    <n v="33.974699999999999"/>
    <n v="-118.2833"/>
  </r>
  <r>
    <n v="201214417"/>
    <d v="2020-06-10T00:00:00"/>
    <x v="108"/>
    <n v="2255"/>
    <n v="12"/>
    <x v="8"/>
    <n v="1256"/>
    <n v="1"/>
    <n v="310"/>
    <x v="5"/>
    <s v="0344 1601 0329 1822"/>
    <n v="0"/>
    <s v="X"/>
    <s v="X"/>
    <n v="210"/>
    <s v="RESTAURANT/FAST FOOD"/>
    <m/>
    <m/>
    <s v="IC"/>
    <s v="Invest Cont"/>
    <n v="310"/>
    <m/>
    <m/>
    <m/>
    <s v="900 W  FLORENCE                     AV"/>
    <m/>
    <n v="33.974600000000002"/>
    <n v="-118.28919999999999"/>
  </r>
  <r>
    <n v="200511225"/>
    <d v="2020-06-30T00:00:00"/>
    <x v="234"/>
    <n v="504"/>
    <n v="5"/>
    <x v="10"/>
    <n v="581"/>
    <n v="1"/>
    <n v="510"/>
    <x v="0"/>
    <m/>
    <n v="0"/>
    <m/>
    <m/>
    <n v="101"/>
    <s v="STREET"/>
    <m/>
    <m/>
    <s v="IC"/>
    <s v="Invest Cont"/>
    <n v="510"/>
    <m/>
    <m/>
    <m/>
    <s v="2700    GRAYSBY                      AV"/>
    <m/>
    <n v="33.720100000000002"/>
    <n v="-118.31959999999999"/>
  </r>
  <r>
    <n v="200615340"/>
    <d v="2020-09-13T00:00:00"/>
    <x v="171"/>
    <n v="1100"/>
    <n v="6"/>
    <x v="9"/>
    <n v="635"/>
    <n v="1"/>
    <n v="330"/>
    <x v="1"/>
    <s v="1300 1601 1606 0344"/>
    <n v="44"/>
    <s v="F"/>
    <s v="W"/>
    <n v="123"/>
    <s v="PARKING UNDERGROUND/BUILDING"/>
    <m/>
    <m/>
    <s v="IC"/>
    <s v="Invest Cont"/>
    <n v="330"/>
    <m/>
    <m/>
    <m/>
    <s v="1900    GRACE                        AV"/>
    <m/>
    <n v="34.105200000000004"/>
    <n v="-118.3322"/>
  </r>
  <r>
    <n v="200517649"/>
    <d v="2020-12-09T00:00:00"/>
    <x v="308"/>
    <n v="1807"/>
    <n v="5"/>
    <x v="10"/>
    <n v="541"/>
    <n v="1"/>
    <n v="440"/>
    <x v="20"/>
    <s v="0800 1900 0701 0344"/>
    <n v="21"/>
    <s v="F"/>
    <s v="W"/>
    <n v="501"/>
    <s v="SINGLE FAMILY DWELLING"/>
    <m/>
    <m/>
    <s v="IC"/>
    <s v="Invest Cont"/>
    <n v="440"/>
    <m/>
    <m/>
    <m/>
    <s v="1400    BRETT                        PL"/>
    <m/>
    <n v="33.755299999999998"/>
    <n v="-118.3056"/>
  </r>
  <r>
    <n v="200717031"/>
    <d v="2020-12-12T00:00:00"/>
    <x v="341"/>
    <n v="1215"/>
    <n v="7"/>
    <x v="0"/>
    <n v="785"/>
    <n v="2"/>
    <n v="888"/>
    <x v="24"/>
    <s v="1501 1309"/>
    <n v="51"/>
    <s v="F"/>
    <s v="W"/>
    <n v="501"/>
    <s v="SINGLE FAMILY DWELLING"/>
    <m/>
    <m/>
    <s v="AO"/>
    <s v="Adult Other"/>
    <n v="888"/>
    <m/>
    <m/>
    <m/>
    <s v="2300 S  PALM GROVE                   AV"/>
    <m/>
    <n v="34.0349"/>
    <n v="-118.3439"/>
  </r>
  <r>
    <n v="200909755"/>
    <d v="2020-05-16T00:00:00"/>
    <x v="112"/>
    <n v="2100"/>
    <n v="9"/>
    <x v="3"/>
    <n v="923"/>
    <n v="2"/>
    <n v="626"/>
    <x v="10"/>
    <s v="2000 0416"/>
    <n v="43"/>
    <s v="F"/>
    <s v="H"/>
    <n v="501"/>
    <s v="SINGLE FAMILY DWELLING"/>
    <n v="400"/>
    <s v="STRONG-ARM (HANDS, FIST, FEET OR BODILY FORCE)"/>
    <s v="AA"/>
    <s v="Adult Arrest"/>
    <n v="626"/>
    <m/>
    <m/>
    <m/>
    <s v="14600    KITTRIDGE                    ST"/>
    <m/>
    <n v="34.1907"/>
    <n v="-118.4509"/>
  </r>
  <r>
    <n v="200114182"/>
    <d v="2020-07-01T00:00:00"/>
    <x v="322"/>
    <n v="640"/>
    <n v="1"/>
    <x v="1"/>
    <n v="195"/>
    <n v="1"/>
    <n v="510"/>
    <x v="0"/>
    <m/>
    <n v="0"/>
    <m/>
    <m/>
    <n v="707"/>
    <s v="GARAGE/CARPORT"/>
    <m/>
    <m/>
    <s v="IC"/>
    <s v="Invest Cont"/>
    <n v="510"/>
    <m/>
    <m/>
    <m/>
    <s v="1300 S  LOS ANGELES                  ST"/>
    <m/>
    <n v="34.035200000000003"/>
    <n v="-118.2598"/>
  </r>
  <r>
    <n v="200400769"/>
    <d v="2020-05-04T00:00:00"/>
    <x v="232"/>
    <n v="1400"/>
    <n v="4"/>
    <x v="4"/>
    <n v="449"/>
    <n v="1"/>
    <n v="648"/>
    <x v="4"/>
    <n v="329"/>
    <n v="0"/>
    <s v="M"/>
    <s v="W"/>
    <n v="704"/>
    <s v="ELEMENTARY SCHOOL"/>
    <m/>
    <m/>
    <s v="IC"/>
    <s v="Invest Cont"/>
    <n v="648"/>
    <m/>
    <m/>
    <m/>
    <s v="2700    GANAHL                       ST"/>
    <m/>
    <n v="34.052799999999998"/>
    <n v="-118.1978"/>
  </r>
  <r>
    <n v="200311076"/>
    <d v="2020-05-08T00:00:00"/>
    <x v="142"/>
    <n v="1630"/>
    <n v="3"/>
    <x v="2"/>
    <n v="326"/>
    <n v="1"/>
    <n v="331"/>
    <x v="23"/>
    <s v="1606 0329 0344 0385 1300"/>
    <n v="58"/>
    <s v="F"/>
    <s v="H"/>
    <n v="101"/>
    <s v="STREET"/>
    <m/>
    <m/>
    <s v="IC"/>
    <s v="Invest Cont"/>
    <n v="331"/>
    <m/>
    <m/>
    <m/>
    <s v="W  27TH                         ST"/>
    <s v="S  HOBART                       BL"/>
    <n v="34.030900000000003"/>
    <n v="-118.3078"/>
  </r>
  <r>
    <n v="200604910"/>
    <d v="2020-01-20T00:00:00"/>
    <x v="141"/>
    <n v="1000"/>
    <n v="6"/>
    <x v="9"/>
    <n v="647"/>
    <n v="2"/>
    <n v="354"/>
    <x v="14"/>
    <s v="1822 0930"/>
    <n v="25"/>
    <s v="M"/>
    <s v="H"/>
    <n v="502"/>
    <s v="MULTI-UNIT DWELLING (APARTMENT, DUPLEX, ETC)"/>
    <m/>
    <m/>
    <s v="IC"/>
    <s v="Invest Cont"/>
    <n v="354"/>
    <m/>
    <m/>
    <m/>
    <s v="1500 N  BRONSON                      AV"/>
    <m/>
    <n v="34.098100000000002"/>
    <n v="-118.318"/>
  </r>
  <r>
    <n v="200710840"/>
    <d v="2020-06-23T00:00:00"/>
    <x v="14"/>
    <n v="1700"/>
    <n v="7"/>
    <x v="0"/>
    <n v="723"/>
    <n v="2"/>
    <n v="437"/>
    <x v="26"/>
    <s v="1202 1822"/>
    <n v="45"/>
    <s v="M"/>
    <s v="W"/>
    <n v="101"/>
    <s v="STREET"/>
    <n v="400"/>
    <s v="STRONG-ARM (HANDS, FIST, FEET OR BODILY FORCE)"/>
    <s v="IC"/>
    <s v="Invest Cont"/>
    <n v="437"/>
    <m/>
    <m/>
    <m/>
    <s v="3RD                          ST"/>
    <s v="FAIRFAX                      AV"/>
    <n v="34.071899999999999"/>
    <n v="-118.3614"/>
  </r>
  <r>
    <n v="200410365"/>
    <d v="2020-06-30T00:00:00"/>
    <x v="234"/>
    <n v="1800"/>
    <n v="4"/>
    <x v="4"/>
    <n v="414"/>
    <n v="2"/>
    <n v="624"/>
    <x v="15"/>
    <s v="0913 0444"/>
    <n v="42"/>
    <s v="M"/>
    <s v="H"/>
    <n v="501"/>
    <s v="SINGLE FAMILY DWELLING"/>
    <n v="400"/>
    <s v="STRONG-ARM (HANDS, FIST, FEET OR BODILY FORCE)"/>
    <s v="IC"/>
    <s v="Invest Cont"/>
    <n v="624"/>
    <m/>
    <m/>
    <m/>
    <s v="3200    JOHNSTON                     ST"/>
    <m/>
    <n v="34.081899999999997"/>
    <n v="-118.2071"/>
  </r>
  <r>
    <n v="200317775"/>
    <d v="2020-09-23T00:00:00"/>
    <x v="26"/>
    <n v="200"/>
    <n v="3"/>
    <x v="2"/>
    <n v="376"/>
    <n v="1"/>
    <n v="420"/>
    <x v="33"/>
    <m/>
    <n v="0"/>
    <m/>
    <m/>
    <n v="101"/>
    <s v="STREET"/>
    <m/>
    <m/>
    <s v="IC"/>
    <s v="Invest Cont"/>
    <n v="420"/>
    <m/>
    <m/>
    <m/>
    <s v="WESTERN                      AV"/>
    <s v="38TH                         PL"/>
    <n v="34.016399999999997"/>
    <n v="-118.30889999999999"/>
  </r>
  <r>
    <n v="200805173"/>
    <d v="2020-01-23T00:00:00"/>
    <x v="344"/>
    <n v="1330"/>
    <n v="8"/>
    <x v="12"/>
    <n v="892"/>
    <n v="2"/>
    <n v="624"/>
    <x v="15"/>
    <s v="2058 1510 1822 1414 0910 0319 0446 0417 0400 0903"/>
    <n v="22"/>
    <s v="F"/>
    <s v="O"/>
    <n v="953"/>
    <s v="MTA - EXPO LINE - EXPO/SEPULVEDA"/>
    <n v="400"/>
    <s v="STRONG-ARM (HANDS, FIST, FEET OR BODILY FORCE)"/>
    <s v="IC"/>
    <s v="Invest Cont"/>
    <n v="624"/>
    <n v="946"/>
    <m/>
    <m/>
    <s v="11200    EXPOSITION                   BL"/>
    <m/>
    <n v="34.034399999999998"/>
    <n v="-118.43859999999999"/>
  </r>
  <r>
    <n v="201214240"/>
    <d v="2020-06-07T00:00:00"/>
    <x v="43"/>
    <n v="1930"/>
    <n v="12"/>
    <x v="8"/>
    <n v="1211"/>
    <n v="2"/>
    <n v="745"/>
    <x v="9"/>
    <s v="1242 1202 0602 0561 0329"/>
    <n v="64"/>
    <s v="F"/>
    <s v="B"/>
    <n v="502"/>
    <s v="MULTI-UNIT DWELLING (APARTMENT, DUPLEX, ETC)"/>
    <m/>
    <m/>
    <s v="AO"/>
    <s v="Adult Other"/>
    <n v="745"/>
    <m/>
    <m/>
    <m/>
    <s v="5400    CRENSHAW                     BL"/>
    <m/>
    <n v="33.991999999999997"/>
    <n v="-118.3306"/>
  </r>
  <r>
    <n v="200410092"/>
    <d v="2020-06-23T00:00:00"/>
    <x v="339"/>
    <n v="1600"/>
    <n v="4"/>
    <x v="4"/>
    <n v="473"/>
    <n v="2"/>
    <n v="740"/>
    <x v="21"/>
    <s v="0329 1300"/>
    <n v="59"/>
    <s v="F"/>
    <s v="H"/>
    <n v="108"/>
    <s v="PARKING LOT"/>
    <m/>
    <m/>
    <s v="IC"/>
    <s v="Invest Cont"/>
    <n v="740"/>
    <m/>
    <m/>
    <m/>
    <s v="600 S  SAINT LOUIS                  ST"/>
    <m/>
    <n v="34.037599999999998"/>
    <n v="-118.2166"/>
  </r>
  <r>
    <n v="200709512"/>
    <d v="2020-05-22T00:00:00"/>
    <x v="232"/>
    <n v="45"/>
    <n v="7"/>
    <x v="0"/>
    <n v="763"/>
    <n v="2"/>
    <n v="354"/>
    <x v="14"/>
    <n v="929"/>
    <n v="40"/>
    <s v="M"/>
    <s v="W"/>
    <n v="412"/>
    <s v="ELECTRONICS STORE (IE:RADIO SHACK, ETC.)"/>
    <m/>
    <m/>
    <s v="IC"/>
    <s v="Invest Cont"/>
    <n v="354"/>
    <m/>
    <m/>
    <m/>
    <s v="1700 S  ORANGE GROVE                 AV"/>
    <m/>
    <n v="34.045499999999997"/>
    <n v="-118.36709999999999"/>
  </r>
  <r>
    <n v="200616235"/>
    <d v="2020-10-03T00:00:00"/>
    <x v="163"/>
    <n v="2325"/>
    <n v="6"/>
    <x v="9"/>
    <n v="644"/>
    <n v="1"/>
    <n v="320"/>
    <x v="36"/>
    <s v="1822 1501"/>
    <n v="43"/>
    <s v="F"/>
    <s v="W"/>
    <n v="502"/>
    <s v="MULTI-UNIT DWELLING (APARTMENT, DUPLEX, ETC)"/>
    <n v="400"/>
    <s v="STRONG-ARM (HANDS, FIST, FEET OR BODILY FORCE)"/>
    <s v="AA"/>
    <s v="Adult Arrest"/>
    <n v="320"/>
    <m/>
    <m/>
    <m/>
    <s v="1400 N  POINSETTIA                   PL"/>
    <m/>
    <n v="34.096200000000003"/>
    <n v="-118.34829999999999"/>
  </r>
  <r>
    <n v="200509271"/>
    <d v="2020-05-09T00:00:00"/>
    <x v="143"/>
    <n v="1315"/>
    <n v="5"/>
    <x v="10"/>
    <n v="563"/>
    <n v="1"/>
    <n v="236"/>
    <x v="46"/>
    <s v="0416 0334 1813 1243 1309 2000 0913 1814"/>
    <n v="25"/>
    <s v="M"/>
    <s v="H"/>
    <n v="122"/>
    <s v="VEHICLE, PASSENGER/TRUCK"/>
    <n v="219"/>
    <s v="SCREWDRIVER"/>
    <s v="AO"/>
    <s v="Adult Other"/>
    <n v="236"/>
    <m/>
    <m/>
    <m/>
    <s v="11TH                         ST"/>
    <s v="PACIFIC"/>
    <n v="33.734200000000001"/>
    <n v="-118.28789999999999"/>
  </r>
  <r>
    <n v="200307177"/>
    <d v="2020-02-22T00:00:00"/>
    <x v="323"/>
    <n v="2350"/>
    <n v="3"/>
    <x v="2"/>
    <n v="359"/>
    <n v="2"/>
    <n v="745"/>
    <x v="9"/>
    <n v="329"/>
    <n v="19"/>
    <s v="X"/>
    <s v="X"/>
    <n v="401"/>
    <s v="MINI-MART"/>
    <m/>
    <m/>
    <s v="IC"/>
    <s v="Invest Cont"/>
    <n v="745"/>
    <m/>
    <m/>
    <m/>
    <s v="3900 S  FIGUEROA                     ST"/>
    <m/>
    <n v="34.014000000000003"/>
    <n v="-118.28270000000001"/>
  </r>
  <r>
    <n v="200111285"/>
    <d v="2020-05-04T00:00:00"/>
    <x v="5"/>
    <n v="1200"/>
    <n v="1"/>
    <x v="1"/>
    <n v="142"/>
    <n v="1"/>
    <n v="420"/>
    <x v="33"/>
    <m/>
    <n v="0"/>
    <m/>
    <m/>
    <n v="707"/>
    <s v="GARAGE/CARPORT"/>
    <m/>
    <m/>
    <s v="IC"/>
    <s v="Invest Cont"/>
    <n v="420"/>
    <m/>
    <m/>
    <m/>
    <s v="400 W  5TH                          ST"/>
    <m/>
    <n v="34.051900000000003"/>
    <n v="-118.2531"/>
  </r>
  <r>
    <n v="200111094"/>
    <d v="2020-04-28T00:00:00"/>
    <x v="117"/>
    <n v="1130"/>
    <n v="1"/>
    <x v="1"/>
    <n v="118"/>
    <n v="1"/>
    <n v="330"/>
    <x v="1"/>
    <n v="344"/>
    <n v="28"/>
    <s v="M"/>
    <s v="W"/>
    <n v="101"/>
    <s v="STREET"/>
    <m/>
    <m/>
    <s v="IC"/>
    <s v="Invest Cont"/>
    <n v="330"/>
    <m/>
    <m/>
    <m/>
    <s v="ELMYRA"/>
    <s v="MAIN"/>
    <n v="34.064399999999999"/>
    <n v="-118.232"/>
  </r>
  <r>
    <n v="201109789"/>
    <d v="2020-05-26T00:00:00"/>
    <x v="88"/>
    <n v="1805"/>
    <n v="11"/>
    <x v="7"/>
    <n v="1126"/>
    <n v="2"/>
    <n v="354"/>
    <x v="14"/>
    <s v="0377 0930 0929 1822"/>
    <n v="26"/>
    <s v="M"/>
    <s v="W"/>
    <n v="108"/>
    <s v="PARKING LOT"/>
    <m/>
    <m/>
    <s v="IC"/>
    <s v="Invest Cont"/>
    <n v="354"/>
    <m/>
    <m/>
    <m/>
    <s v="1600 N  AVENUE 55"/>
    <m/>
    <n v="34.122799999999998"/>
    <n v="-118.19759999999999"/>
  </r>
  <r>
    <n v="201212134"/>
    <d v="2020-05-01T00:00:00"/>
    <x v="96"/>
    <n v="1"/>
    <n v="12"/>
    <x v="8"/>
    <n v="1267"/>
    <n v="1"/>
    <n v="341"/>
    <x v="12"/>
    <s v="1822 0344 1218"/>
    <n v="45"/>
    <s v="F"/>
    <s v="B"/>
    <n v="221"/>
    <s v="PUBLIC STORAGE"/>
    <m/>
    <m/>
    <s v="IC"/>
    <s v="Invest Cont"/>
    <n v="341"/>
    <m/>
    <m/>
    <m/>
    <s v="300 W  MANCHESTER                   AV"/>
    <m/>
    <n v="33.962200000000003"/>
    <n v="-118.285"/>
  </r>
  <r>
    <n v="201210624"/>
    <d v="2020-04-09T00:00:00"/>
    <x v="296"/>
    <n v="1341"/>
    <n v="12"/>
    <x v="8"/>
    <n v="1218"/>
    <n v="1"/>
    <n v="210"/>
    <x v="11"/>
    <s v="1822 0342 0344 0448 1309 0305 0326"/>
    <n v="17"/>
    <s v="F"/>
    <s v="W"/>
    <n v="101"/>
    <s v="STREET"/>
    <n v="400"/>
    <s v="STRONG-ARM (HANDS, FIST, FEET OR BODILY FORCE)"/>
    <s v="IC"/>
    <s v="Invest Cont"/>
    <n v="210"/>
    <m/>
    <m/>
    <m/>
    <s v="VERMONT                      AV"/>
    <s v="56TH                         ST"/>
    <n v="33.990499999999997"/>
    <n v="-118.2915"/>
  </r>
  <r>
    <n v="200205917"/>
    <d v="2020-02-08T00:00:00"/>
    <x v="1"/>
    <n v="130"/>
    <n v="2"/>
    <x v="5"/>
    <n v="205"/>
    <n v="1"/>
    <n v="330"/>
    <x v="1"/>
    <s v="0329 1307 1609 0344"/>
    <n v="42"/>
    <s v="F"/>
    <s v="B"/>
    <n v="502"/>
    <s v="MULTI-UNIT DWELLING (APARTMENT, DUPLEX, ETC)"/>
    <m/>
    <m/>
    <s v="IC"/>
    <s v="Invest Cont"/>
    <n v="330"/>
    <m/>
    <m/>
    <m/>
    <s v="ROBINSON                     ST"/>
    <s v="ELLSWORTH                    ST"/>
    <n v="34.080399999999997"/>
    <n v="-118.2791"/>
  </r>
  <r>
    <n v="200500858"/>
    <d v="2020-12-01T00:00:00"/>
    <x v="18"/>
    <n v="1900"/>
    <n v="5"/>
    <x v="10"/>
    <n v="561"/>
    <n v="1"/>
    <n v="420"/>
    <x v="33"/>
    <s v="1202 1606 1300 0344 1402"/>
    <n v="59"/>
    <s v="M"/>
    <s v="W"/>
    <n v="123"/>
    <s v="PARKING UNDERGROUND/BUILDING"/>
    <m/>
    <m/>
    <s v="IC"/>
    <s v="Invest Cont"/>
    <n v="420"/>
    <n v="998"/>
    <m/>
    <m/>
    <s v="1400 W  9TH                          ST"/>
    <m/>
    <n v="33.7361"/>
    <n v="-118.3082"/>
  </r>
  <r>
    <n v="200118920"/>
    <d v="2020-10-04T00:00:00"/>
    <x v="196"/>
    <n v="1500"/>
    <n v="1"/>
    <x v="1"/>
    <n v="132"/>
    <n v="2"/>
    <n v="354"/>
    <x v="14"/>
    <s v="0377 0910"/>
    <n v="46"/>
    <s v="M"/>
    <s v="W"/>
    <n v="502"/>
    <s v="MULTI-UNIT DWELLING (APARTMENT, DUPLEX, ETC)"/>
    <m/>
    <m/>
    <s v="IC"/>
    <s v="Invest Cont"/>
    <n v="354"/>
    <m/>
    <m/>
    <m/>
    <s v="200 S  GRAND                        AV"/>
    <m/>
    <n v="34.053899999999999"/>
    <n v="-118.2503"/>
  </r>
  <r>
    <n v="200120144"/>
    <d v="2020-10-28T00:00:00"/>
    <x v="147"/>
    <n v="1330"/>
    <n v="1"/>
    <x v="1"/>
    <n v="139"/>
    <n v="1"/>
    <n v="510"/>
    <x v="0"/>
    <m/>
    <n v="0"/>
    <m/>
    <m/>
    <n v="108"/>
    <s v="PARKING LOT"/>
    <m/>
    <m/>
    <s v="IC"/>
    <s v="Invest Cont"/>
    <n v="510"/>
    <m/>
    <m/>
    <m/>
    <s v="600    TRACTION                     AV"/>
    <m/>
    <n v="34.045699999999997"/>
    <n v="-118.23650000000001"/>
  </r>
  <r>
    <n v="200305820"/>
    <d v="2020-01-31T00:00:00"/>
    <x v="356"/>
    <n v="1200"/>
    <n v="3"/>
    <x v="2"/>
    <n v="379"/>
    <n v="2"/>
    <n v="745"/>
    <x v="9"/>
    <s v="0329 0562"/>
    <n v="54"/>
    <s v="F"/>
    <s v="B"/>
    <n v="502"/>
    <s v="MULTI-UNIT DWELLING (APARTMENT, DUPLEX, ETC)"/>
    <n v="305"/>
    <s v="FIXED OBJECT"/>
    <s v="AO"/>
    <s v="Adult Other"/>
    <n v="745"/>
    <m/>
    <m/>
    <m/>
    <s v="1100 W  MARTIN LUTHER KING JR        BL"/>
    <m/>
    <n v="34.014499999999998"/>
    <n v="-118.2937"/>
  </r>
  <r>
    <n v="200122437"/>
    <d v="2020-12-16T00:00:00"/>
    <x v="48"/>
    <n v="2030"/>
    <n v="1"/>
    <x v="1"/>
    <n v="154"/>
    <n v="1"/>
    <n v="330"/>
    <x v="1"/>
    <s v="1307 0344 0329 1609 1822"/>
    <n v="34"/>
    <s v="M"/>
    <s v="O"/>
    <n v="101"/>
    <s v="STREET"/>
    <m/>
    <m/>
    <s v="IC"/>
    <s v="Invest Cont"/>
    <n v="330"/>
    <m/>
    <m/>
    <m/>
    <s v="6TH"/>
    <s v="LOS ANGELES"/>
    <n v="34.044600000000003"/>
    <n v="-118.249"/>
  </r>
  <r>
    <n v="200209196"/>
    <d v="2020-04-21T00:00:00"/>
    <x v="208"/>
    <n v="900"/>
    <n v="2"/>
    <x v="5"/>
    <n v="249"/>
    <n v="2"/>
    <n v="624"/>
    <x v="15"/>
    <s v="0345 1218 1822 0416 2060 0400"/>
    <n v="44"/>
    <s v="F"/>
    <s v="W"/>
    <n v="158"/>
    <s v="TRANSIENT ENCAMPMENT"/>
    <n v="400"/>
    <s v="STRONG-ARM (HANDS, FIST, FEET OR BODILY FORCE)"/>
    <s v="IC"/>
    <s v="Invest Cont"/>
    <n v="624"/>
    <m/>
    <m/>
    <m/>
    <s v="BEAUDRY"/>
    <s v="6TH                          ST"/>
    <n v="34.052900000000001"/>
    <n v="-118.25960000000001"/>
  </r>
  <r>
    <n v="200115267"/>
    <d v="2020-07-23T00:00:00"/>
    <x v="51"/>
    <n v="1000"/>
    <n v="1"/>
    <x v="1"/>
    <n v="182"/>
    <n v="1"/>
    <n v="330"/>
    <x v="1"/>
    <s v="0329 0344 1612 1402 1822 1300 1403"/>
    <n v="0"/>
    <s v="M"/>
    <s v="W"/>
    <n v="123"/>
    <s v="PARKING UNDERGROUND/BUILDING"/>
    <m/>
    <m/>
    <s v="IC"/>
    <s v="Invest Cont"/>
    <n v="330"/>
    <n v="998"/>
    <m/>
    <m/>
    <s v="1200 S  FIGUEROA                     ST"/>
    <m/>
    <n v="34.041600000000003"/>
    <n v="-118.2671"/>
  </r>
  <r>
    <n v="200315488"/>
    <d v="2020-08-09T00:00:00"/>
    <x v="133"/>
    <n v="1125"/>
    <n v="3"/>
    <x v="2"/>
    <n v="328"/>
    <n v="1"/>
    <n v="761"/>
    <x v="35"/>
    <s v="0334 0432 1822"/>
    <n v="26"/>
    <s v="M"/>
    <s v="H"/>
    <n v="102"/>
    <s v="SIDEWALK"/>
    <n v="200"/>
    <s v="KNIFE WITH BLADE 6INCHES OR LESS"/>
    <s v="IC"/>
    <s v="Invest Cont"/>
    <n v="761"/>
    <m/>
    <m/>
    <m/>
    <s v="FIGUEROA                     ST"/>
    <s v="31ST                         ST"/>
    <n v="34.0242"/>
    <n v="-118.2786"/>
  </r>
  <r>
    <n v="201005017"/>
    <d v="2020-01-24T00:00:00"/>
    <x v="254"/>
    <n v="2245"/>
    <n v="10"/>
    <x v="11"/>
    <n v="1045"/>
    <n v="2"/>
    <n v="624"/>
    <x v="15"/>
    <s v="0416 1019 2004 0329 1300 0202 1822"/>
    <n v="22"/>
    <s v="M"/>
    <s v="H"/>
    <n v="108"/>
    <s v="PARKING LOT"/>
    <n v="400"/>
    <s v="STRONG-ARM (HANDS, FIST, FEET OR BODILY FORCE)"/>
    <s v="IC"/>
    <s v="Invest Cont"/>
    <n v="624"/>
    <m/>
    <m/>
    <m/>
    <s v="17700    BURBANK                      BL"/>
    <m/>
    <n v="34.1723"/>
    <n v="-118.5185"/>
  </r>
  <r>
    <n v="200213083"/>
    <d v="2020-07-27T00:00:00"/>
    <x v="109"/>
    <n v="2240"/>
    <n v="2"/>
    <x v="5"/>
    <n v="246"/>
    <n v="1"/>
    <n v="230"/>
    <x v="13"/>
    <s v="0906 1309 1100 1407 2047 1822 0430 2033 0309 0334"/>
    <n v="23"/>
    <s v="M"/>
    <s v="H"/>
    <n v="101"/>
    <s v="STREET"/>
    <n v="106"/>
    <s v="UNKNOWN FIREARM"/>
    <s v="IC"/>
    <s v="Invest Cont"/>
    <n v="230"/>
    <n v="998"/>
    <m/>
    <m/>
    <s v="6TH                          ST"/>
    <s v="WESTLAKE"/>
    <n v="34.058999999999997"/>
    <n v="-118.27370000000001"/>
  </r>
  <r>
    <n v="200908429"/>
    <d v="2020-04-14T00:00:00"/>
    <x v="258"/>
    <n v="1200"/>
    <n v="9"/>
    <x v="3"/>
    <n v="932"/>
    <n v="2"/>
    <n v="354"/>
    <x v="14"/>
    <n v="930"/>
    <n v="31"/>
    <s v="M"/>
    <s v="H"/>
    <n v="203"/>
    <s v="OTHER BUSINESS"/>
    <m/>
    <m/>
    <s v="IC"/>
    <s v="Invest Cont"/>
    <n v="354"/>
    <m/>
    <m/>
    <m/>
    <s v="14700    FRIAR                        ST"/>
    <m/>
    <n v="34.185699999999997"/>
    <n v="-118.45310000000001"/>
  </r>
  <r>
    <n v="200709549"/>
    <d v="2020-05-23T00:00:00"/>
    <x v="354"/>
    <n v="600"/>
    <n v="7"/>
    <x v="0"/>
    <n v="713"/>
    <n v="1"/>
    <n v="420"/>
    <x v="33"/>
    <m/>
    <n v="0"/>
    <m/>
    <m/>
    <n v="101"/>
    <s v="STREET"/>
    <m/>
    <m/>
    <s v="AA"/>
    <s v="Adult Arrest"/>
    <n v="420"/>
    <m/>
    <m/>
    <m/>
    <s v="300 N  GENESEE                      AV"/>
    <m/>
    <n v="34.076099999999997"/>
    <n v="-118.3584"/>
  </r>
  <r>
    <n v="200504744"/>
    <d v="2020-01-18T00:00:00"/>
    <x v="45"/>
    <n v="1"/>
    <n v="5"/>
    <x v="10"/>
    <n v="529"/>
    <n v="1"/>
    <n v="251"/>
    <x v="55"/>
    <s v="0329 1100 1822"/>
    <n v="39"/>
    <s v="M"/>
    <s v="H"/>
    <n v="203"/>
    <s v="OTHER BUSINESS"/>
    <n v="106"/>
    <s v="UNKNOWN FIREARM"/>
    <s v="IC"/>
    <s v="Invest Cont"/>
    <n v="251"/>
    <m/>
    <m/>
    <m/>
    <s v="900    NICHOLSON                    AV"/>
    <m/>
    <n v="33.7836"/>
    <n v="-118.2223"/>
  </r>
  <r>
    <n v="200717354"/>
    <d v="2020-12-21T00:00:00"/>
    <x v="181"/>
    <n v="1550"/>
    <n v="7"/>
    <x v="0"/>
    <n v="759"/>
    <n v="1"/>
    <n v="341"/>
    <x v="12"/>
    <n v="344"/>
    <n v="31"/>
    <s v="F"/>
    <s v="O"/>
    <n v="411"/>
    <s v="PET STORE"/>
    <m/>
    <m/>
    <s v="IC"/>
    <s v="Invest Cont"/>
    <n v="341"/>
    <m/>
    <m/>
    <m/>
    <s v="4100 W  PICO                         BL"/>
    <m/>
    <n v="34.049500000000002"/>
    <n v="-118.3215"/>
  </r>
  <r>
    <n v="200612683"/>
    <d v="2020-07-16T00:00:00"/>
    <x v="51"/>
    <n v="440"/>
    <n v="6"/>
    <x v="9"/>
    <n v="645"/>
    <n v="2"/>
    <n v="624"/>
    <x v="15"/>
    <s v="0400 1822"/>
    <n v="28"/>
    <s v="M"/>
    <s v="W"/>
    <n v="108"/>
    <s v="PARKING LOT"/>
    <n v="400"/>
    <s v="STRONG-ARM (HANDS, FIST, FEET OR BODILY FORCE)"/>
    <s v="IC"/>
    <s v="Invest Cont"/>
    <n v="624"/>
    <m/>
    <m/>
    <m/>
    <s v="7000 W  SUNSET                       BL"/>
    <m/>
    <n v="34.097999999999999"/>
    <n v="-118.342"/>
  </r>
  <r>
    <n v="201215102"/>
    <d v="2020-06-21T00:00:00"/>
    <x v="334"/>
    <n v="1815"/>
    <n v="12"/>
    <x v="8"/>
    <n v="1235"/>
    <n v="1"/>
    <n v="230"/>
    <x v="13"/>
    <s v="0605 1822 1309 1310 0342 0853"/>
    <n v="42"/>
    <s v="F"/>
    <s v="B"/>
    <n v="101"/>
    <s v="STREET"/>
    <n v="122"/>
    <s v="HECKLER &amp; KOCH 93 SEMIAUTOMATIC ASSAULT RIFLE"/>
    <s v="IC"/>
    <s v="Invest Cont"/>
    <n v="230"/>
    <m/>
    <m/>
    <m/>
    <s v="NORMANDIE                    AV"/>
    <s v="SLAUSON                      AV"/>
    <n v="33.988399999999999"/>
    <n v="-118.3002"/>
  </r>
  <r>
    <n v="200918127"/>
    <d v="2020-12-06T00:00:00"/>
    <x v="291"/>
    <n v="1840"/>
    <n v="9"/>
    <x v="3"/>
    <n v="981"/>
    <n v="2"/>
    <n v="956"/>
    <x v="29"/>
    <n v="1906"/>
    <n v="30"/>
    <s v="M"/>
    <s v="B"/>
    <n v="502"/>
    <s v="MULTI-UNIT DWELLING (APARTMENT, DUPLEX, ETC)"/>
    <m/>
    <m/>
    <s v="IC"/>
    <s v="Invest Cont"/>
    <n v="956"/>
    <m/>
    <m/>
    <m/>
    <s v="4300 N  SEPULVEDA                    BL"/>
    <m/>
    <n v="34.153700000000001"/>
    <n v="-118.4662"/>
  </r>
  <r>
    <n v="200712199"/>
    <d v="2020-07-30T00:00:00"/>
    <x v="14"/>
    <n v="2200"/>
    <n v="7"/>
    <x v="0"/>
    <n v="758"/>
    <n v="1"/>
    <n v="310"/>
    <x v="5"/>
    <s v="1822 1609 0344"/>
    <n v="63"/>
    <s v="M"/>
    <s v="W"/>
    <n v="203"/>
    <s v="OTHER BUSINESS"/>
    <m/>
    <m/>
    <s v="IC"/>
    <s v="Invest Cont"/>
    <n v="310"/>
    <m/>
    <m/>
    <m/>
    <s v="4500 W  PICO                         BL"/>
    <m/>
    <n v="34.051900000000003"/>
    <n v="-118.3306"/>
  </r>
  <r>
    <n v="201004527"/>
    <d v="2020-01-14T00:00:00"/>
    <x v="132"/>
    <n v="5"/>
    <n v="10"/>
    <x v="11"/>
    <n v="1035"/>
    <n v="2"/>
    <n v="354"/>
    <x v="14"/>
    <s v="0930 1822 1202"/>
    <n v="68"/>
    <s v="M"/>
    <s v="W"/>
    <n v="501"/>
    <s v="SINGLE FAMILY DWELLING"/>
    <m/>
    <m/>
    <s v="IC"/>
    <s v="Invest Cont"/>
    <n v="354"/>
    <m/>
    <m/>
    <m/>
    <s v="6300    BERTRAND                     AV"/>
    <m/>
    <n v="34.187899999999999"/>
    <n v="-118.5245"/>
  </r>
  <r>
    <n v="201308301"/>
    <d v="2020-03-17T00:00:00"/>
    <x v="285"/>
    <n v="1225"/>
    <n v="13"/>
    <x v="6"/>
    <n v="1345"/>
    <n v="2"/>
    <n v="624"/>
    <x v="15"/>
    <s v="0416 1822 0446"/>
    <n v="23"/>
    <s v="M"/>
    <s v="H"/>
    <n v="210"/>
    <s v="RESTAURANT/FAST FOOD"/>
    <n v="400"/>
    <s v="STRONG-ARM (HANDS, FIST, FEET OR BODILY FORCE)"/>
    <s v="IC"/>
    <s v="Invest Cont"/>
    <n v="624"/>
    <m/>
    <m/>
    <m/>
    <s v="3300 S  CENTRAL                      AV"/>
    <m/>
    <n v="34.013599999999997"/>
    <n v="-118.2565"/>
  </r>
  <r>
    <n v="200817898"/>
    <d v="2020-12-24T00:00:00"/>
    <x v="239"/>
    <n v="300"/>
    <n v="8"/>
    <x v="12"/>
    <n v="839"/>
    <n v="1"/>
    <n v="440"/>
    <x v="20"/>
    <s v="0321 0344 1822 0216 1606 0352 0325 1420"/>
    <n v="0"/>
    <s v="X"/>
    <s v="X"/>
    <n v="203"/>
    <s v="OTHER BUSINESS"/>
    <m/>
    <m/>
    <s v="IC"/>
    <s v="Invest Cont"/>
    <n v="440"/>
    <m/>
    <m/>
    <m/>
    <s v="10200    SANTA MONICA                 BL"/>
    <m/>
    <n v="34.06"/>
    <n v="-118.42"/>
  </r>
  <r>
    <n v="200321311"/>
    <d v="2020-12-04T00:00:00"/>
    <x v="41"/>
    <n v="1700"/>
    <n v="3"/>
    <x v="2"/>
    <n v="341"/>
    <n v="1"/>
    <n v="310"/>
    <x v="5"/>
    <s v="1822 0344 1601"/>
    <n v="43"/>
    <s v="M"/>
    <s v="W"/>
    <n v="707"/>
    <s v="GARAGE/CARPORT"/>
    <m/>
    <m/>
    <s v="IC"/>
    <s v="Invest Cont"/>
    <n v="310"/>
    <m/>
    <m/>
    <m/>
    <s v="5800    BOWCROFT                     ST"/>
    <m/>
    <n v="34.019300000000001"/>
    <n v="-118.3749"/>
  </r>
  <r>
    <n v="200214324"/>
    <d v="2020-08-27T00:00:00"/>
    <x v="322"/>
    <n v="735"/>
    <n v="2"/>
    <x v="5"/>
    <n v="269"/>
    <n v="2"/>
    <n v="354"/>
    <x v="14"/>
    <s v="0930 0929 0922"/>
    <n v="32"/>
    <s v="F"/>
    <s v="B"/>
    <n v="502"/>
    <s v="MULTI-UNIT DWELLING (APARTMENT, DUPLEX, ETC)"/>
    <m/>
    <m/>
    <s v="IC"/>
    <s v="Invest Cont"/>
    <n v="354"/>
    <m/>
    <m/>
    <m/>
    <s v="1200 W  7TH                          ST"/>
    <m/>
    <n v="34.051499999999997"/>
    <n v="-118.2658"/>
  </r>
  <r>
    <n v="200212705"/>
    <d v="2020-07-17T00:00:00"/>
    <x v="353"/>
    <n v="1100"/>
    <n v="2"/>
    <x v="5"/>
    <n v="216"/>
    <n v="2"/>
    <n v="850"/>
    <x v="41"/>
    <s v="1822 0529"/>
    <n v="44"/>
    <s v="F"/>
    <s v="W"/>
    <n v="501"/>
    <s v="SINGLE FAMILY DWELLING"/>
    <m/>
    <m/>
    <s v="IC"/>
    <s v="Invest Cont"/>
    <n v="850"/>
    <m/>
    <m/>
    <m/>
    <s v="2400    MARATHON                     ST"/>
    <m/>
    <n v="34.0777"/>
    <n v="-118.2687"/>
  </r>
  <r>
    <n v="200311517"/>
    <d v="2020-05-18T00:00:00"/>
    <x v="187"/>
    <n v="310"/>
    <n v="3"/>
    <x v="2"/>
    <n v="375"/>
    <n v="2"/>
    <n v="890"/>
    <x v="48"/>
    <s v="1309 1822"/>
    <n v="19"/>
    <s v="X"/>
    <s v="X"/>
    <n v="101"/>
    <s v="STREET"/>
    <m/>
    <m/>
    <s v="IC"/>
    <s v="Invest Cont"/>
    <n v="890"/>
    <m/>
    <m/>
    <m/>
    <s v="39TH                         ST"/>
    <s v="2ND                          AV"/>
    <n v="34.014600000000002"/>
    <n v="-118.313"/>
  </r>
  <r>
    <n v="200110094"/>
    <d v="2020-04-05T00:00:00"/>
    <x v="193"/>
    <n v="2000"/>
    <n v="1"/>
    <x v="1"/>
    <n v="154"/>
    <n v="2"/>
    <n v="946"/>
    <x v="8"/>
    <s v="0344 1822"/>
    <n v="57"/>
    <s v="M"/>
    <s v="H"/>
    <n v="502"/>
    <s v="MULTI-UNIT DWELLING (APARTMENT, DUPLEX, ETC)"/>
    <m/>
    <m/>
    <s v="AA"/>
    <s v="Adult Arrest"/>
    <n v="946"/>
    <m/>
    <m/>
    <m/>
    <s v="500 S  MAIN                         ST"/>
    <m/>
    <n v="34.046700000000001"/>
    <n v="-118.24850000000001"/>
  </r>
  <r>
    <n v="201207611"/>
    <d v="2020-02-21T00:00:00"/>
    <x v="323"/>
    <n v="1605"/>
    <n v="12"/>
    <x v="8"/>
    <n v="1232"/>
    <n v="1"/>
    <n v="210"/>
    <x v="11"/>
    <s v="2033 1822 0344 0400 0416 0417 0429 0906"/>
    <n v="36"/>
    <s v="M"/>
    <s v="B"/>
    <n v="108"/>
    <s v="PARKING LOT"/>
    <n v="400"/>
    <s v="STRONG-ARM (HANDS, FIST, FEET OR BODILY FORCE)"/>
    <s v="IC"/>
    <s v="Invest Cont"/>
    <n v="210"/>
    <m/>
    <m/>
    <m/>
    <s v="3200 W  SLAUSON                      AV"/>
    <m/>
    <n v="33.989100000000001"/>
    <n v="-118.32850000000001"/>
  </r>
  <r>
    <n v="200100735"/>
    <d v="2020-04-19T00:00:00"/>
    <x v="257"/>
    <n v="1300"/>
    <n v="1"/>
    <x v="1"/>
    <n v="152"/>
    <n v="2"/>
    <n v="623"/>
    <x v="38"/>
    <s v="2004 1212 0416 1822 0910"/>
    <n v="34"/>
    <s v="F"/>
    <s v="W"/>
    <n v="903"/>
    <s v="MTA - RED LINE - 7TH AND METRO CENTER"/>
    <n v="400"/>
    <s v="STRONG-ARM (HANDS, FIST, FEET OR BODILY FORCE)"/>
    <s v="IC"/>
    <s v="Invest Cont"/>
    <n v="623"/>
    <m/>
    <m/>
    <m/>
    <s v="600 S  FIGUEROA                     ST"/>
    <m/>
    <n v="34.0505"/>
    <n v="-118.25879999999999"/>
  </r>
  <r>
    <n v="200715430"/>
    <d v="2020-10-28T00:00:00"/>
    <x v="147"/>
    <n v="1945"/>
    <n v="7"/>
    <x v="0"/>
    <n v="724"/>
    <n v="2"/>
    <n v="624"/>
    <x v="15"/>
    <s v="0400 0448"/>
    <n v="20"/>
    <s v="F"/>
    <s v="W"/>
    <n v="415"/>
    <s v="THE GROVE"/>
    <n v="400"/>
    <s v="STRONG-ARM (HANDS, FIST, FEET OR BODILY FORCE)"/>
    <s v="IC"/>
    <s v="Invest Cont"/>
    <n v="624"/>
    <m/>
    <m/>
    <m/>
    <s v="100    THE GROVE                    DR"/>
    <m/>
    <n v="34.0747"/>
    <n v="-118.3563"/>
  </r>
  <r>
    <n v="200617416"/>
    <d v="2020-10-31T00:00:00"/>
    <x v="326"/>
    <n v="1315"/>
    <n v="6"/>
    <x v="9"/>
    <n v="645"/>
    <n v="1"/>
    <n v="510"/>
    <x v="0"/>
    <m/>
    <n v="0"/>
    <m/>
    <m/>
    <n v="501"/>
    <s v="SINGLE FAMILY DWELLING"/>
    <m/>
    <m/>
    <s v="IC"/>
    <s v="Invest Cont"/>
    <n v="510"/>
    <m/>
    <m/>
    <m/>
    <s v="1800    OUTPOST                      DR"/>
    <m/>
    <n v="34.104100000000003"/>
    <n v="-118.3439"/>
  </r>
  <r>
    <n v="201213859"/>
    <d v="2020-05-30T00:00:00"/>
    <x v="14"/>
    <n v="2030"/>
    <n v="12"/>
    <x v="8"/>
    <n v="1239"/>
    <n v="1"/>
    <n v="648"/>
    <x v="4"/>
    <n v="1822"/>
    <n v="0"/>
    <s v="X"/>
    <s v="X"/>
    <n v="108"/>
    <s v="PARKING LOT"/>
    <m/>
    <m/>
    <s v="IC"/>
    <s v="Invest Cont"/>
    <n v="648"/>
    <m/>
    <m/>
    <m/>
    <s v="800 W  60TH                         ST"/>
    <m/>
    <n v="33.985500000000002"/>
    <n v="-118.28700000000001"/>
  </r>
  <r>
    <n v="200404665"/>
    <d v="2020-01-12T00:00:00"/>
    <x v="222"/>
    <n v="1155"/>
    <n v="4"/>
    <x v="4"/>
    <n v="464"/>
    <n v="2"/>
    <n v="745"/>
    <x v="9"/>
    <n v="329"/>
    <n v="63"/>
    <s v="M"/>
    <s v="H"/>
    <n v="203"/>
    <s v="OTHER BUSINESS"/>
    <m/>
    <m/>
    <s v="IC"/>
    <s v="Invest Cont"/>
    <n v="745"/>
    <m/>
    <m/>
    <m/>
    <s v="100 N  SOTO                         ST"/>
    <m/>
    <n v="34.044499999999999"/>
    <n v="-118.2116"/>
  </r>
  <r>
    <n v="200310606"/>
    <d v="2020-04-28T00:00:00"/>
    <x v="117"/>
    <n v="2345"/>
    <n v="3"/>
    <x v="2"/>
    <n v="362"/>
    <n v="2"/>
    <n v="930"/>
    <x v="30"/>
    <s v="0554 0432 0443 2021 1202"/>
    <n v="77"/>
    <s v="F"/>
    <s v="B"/>
    <n v="502"/>
    <s v="MULTI-UNIT DWELLING (APARTMENT, DUPLEX, ETC)"/>
    <n v="511"/>
    <s v="VERBAL THREAT"/>
    <s v="AO"/>
    <s v="Adult Other"/>
    <n v="930"/>
    <m/>
    <m/>
    <m/>
    <s v="3900    ROXANNE                      AV"/>
    <m/>
    <n v="34.016199999999998"/>
    <n v="-118.34820000000001"/>
  </r>
  <r>
    <n v="201214647"/>
    <d v="2020-06-14T00:00:00"/>
    <x v="123"/>
    <n v="1050"/>
    <n v="12"/>
    <x v="8"/>
    <n v="1203"/>
    <n v="2"/>
    <n v="922"/>
    <x v="56"/>
    <s v="0555 0913"/>
    <n v="34"/>
    <s v="F"/>
    <s v="B"/>
    <n v="501"/>
    <s v="SINGLE FAMILY DWELLING"/>
    <m/>
    <m/>
    <s v="AO"/>
    <s v="Adult Other"/>
    <n v="922"/>
    <m/>
    <m/>
    <m/>
    <s v="1700 W  49TH                         ST"/>
    <m/>
    <n v="33.999000000000002"/>
    <n v="-118.3095"/>
  </r>
  <r>
    <n v="200404013"/>
    <d v="2020-01-01T00:00:00"/>
    <x v="31"/>
    <n v="230"/>
    <n v="4"/>
    <x v="4"/>
    <n v="428"/>
    <n v="1"/>
    <n v="510"/>
    <x v="0"/>
    <m/>
    <n v="0"/>
    <m/>
    <m/>
    <n v="101"/>
    <s v="STREET"/>
    <m/>
    <m/>
    <s v="IC"/>
    <s v="Invest Cont"/>
    <n v="510"/>
    <m/>
    <m/>
    <m/>
    <s v="2800    BUDAU                        AV"/>
    <m/>
    <n v="34.080800000000004"/>
    <n v="-118.1738"/>
  </r>
  <r>
    <n v="200618236"/>
    <d v="2020-11-19T00:00:00"/>
    <x v="92"/>
    <n v="1730"/>
    <n v="6"/>
    <x v="9"/>
    <n v="657"/>
    <n v="2"/>
    <n v="745"/>
    <x v="9"/>
    <s v="0329 1822"/>
    <n v="0"/>
    <s v="X"/>
    <s v="X"/>
    <n v="108"/>
    <s v="PARKING LOT"/>
    <m/>
    <m/>
    <s v="IC"/>
    <s v="Invest Cont"/>
    <n v="745"/>
    <m/>
    <m/>
    <m/>
    <s v="1000 N  WESTERN                      AV"/>
    <m/>
    <n v="34.088799999999999"/>
    <n v="-118.3124"/>
  </r>
  <r>
    <n v="200506897"/>
    <d v="2020-03-08T00:00:00"/>
    <x v="330"/>
    <n v="2000"/>
    <n v="5"/>
    <x v="10"/>
    <n v="508"/>
    <n v="1"/>
    <n v="310"/>
    <x v="5"/>
    <s v="0314 0358 2034 1609"/>
    <n v="80"/>
    <s v="M"/>
    <s v="O"/>
    <n v="501"/>
    <s v="SINGLE FAMILY DWELLING"/>
    <m/>
    <m/>
    <s v="IC"/>
    <s v="Invest Cont"/>
    <n v="310"/>
    <m/>
    <m/>
    <m/>
    <s v="1600    OAKHORNE                     DR"/>
    <m/>
    <n v="33.813600000000001"/>
    <n v="-118.306"/>
  </r>
  <r>
    <n v="200214047"/>
    <d v="2020-08-21T00:00:00"/>
    <x v="144"/>
    <n v="2240"/>
    <n v="2"/>
    <x v="5"/>
    <n v="217"/>
    <n v="2"/>
    <n v="626"/>
    <x v="10"/>
    <s v="2000 0913 1813 0400 1210"/>
    <n v="27"/>
    <s v="F"/>
    <s v="H"/>
    <n v="502"/>
    <s v="MULTI-UNIT DWELLING (APARTMENT, DUPLEX, ETC)"/>
    <n v="400"/>
    <s v="STRONG-ARM (HANDS, FIST, FEET OR BODILY FORCE)"/>
    <s v="AO"/>
    <s v="Adult Other"/>
    <n v="626"/>
    <m/>
    <m/>
    <m/>
    <s v="1900    PARK                         AV"/>
    <m/>
    <n v="34.075899999999997"/>
    <n v="-118.2615"/>
  </r>
  <r>
    <n v="200706418"/>
    <d v="2020-02-20T00:00:00"/>
    <x v="100"/>
    <n v="2140"/>
    <n v="7"/>
    <x v="0"/>
    <n v="734"/>
    <n v="2"/>
    <n v="624"/>
    <x v="15"/>
    <s v="1218 0416 0446"/>
    <n v="55"/>
    <s v="F"/>
    <s v="A"/>
    <n v="501"/>
    <s v="SINGLE FAMILY DWELLING"/>
    <n v="400"/>
    <s v="STRONG-ARM (HANDS, FIST, FEET OR BODILY FORCE)"/>
    <s v="IC"/>
    <s v="Invest Cont"/>
    <n v="624"/>
    <m/>
    <m/>
    <m/>
    <s v="300    HAUSER                       BL"/>
    <m/>
    <n v="34.069899999999997"/>
    <n v="-118.3511"/>
  </r>
  <r>
    <n v="200212901"/>
    <d v="2020-07-21T00:00:00"/>
    <x v="221"/>
    <n v="2300"/>
    <n v="2"/>
    <x v="5"/>
    <n v="249"/>
    <n v="1"/>
    <n v="330"/>
    <x v="1"/>
    <s v="1300 0344 0377 1822 1601 0386"/>
    <n v="28"/>
    <s v="F"/>
    <s v="H"/>
    <n v="123"/>
    <s v="PARKING UNDERGROUND/BUILDING"/>
    <m/>
    <m/>
    <s v="IC"/>
    <s v="Invest Cont"/>
    <n v="330"/>
    <m/>
    <m/>
    <m/>
    <s v="1100    WILSHIRE                     BL"/>
    <m/>
    <n v="34.052300000000002"/>
    <n v="-118.2633"/>
  </r>
  <r>
    <n v="201005563"/>
    <d v="2020-02-05T00:00:00"/>
    <x v="134"/>
    <n v="900"/>
    <n v="10"/>
    <x v="11"/>
    <n v="1018"/>
    <n v="2"/>
    <n v="762"/>
    <x v="73"/>
    <s v="1822 0216 0528 1300"/>
    <n v="29"/>
    <s v="F"/>
    <s v="H"/>
    <n v="102"/>
    <s v="SIDEWALK"/>
    <n v="400"/>
    <s v="STRONG-ARM (HANDS, FIST, FEET OR BODILY FORCE)"/>
    <s v="IC"/>
    <s v="Invest Cont"/>
    <n v="762"/>
    <m/>
    <m/>
    <m/>
    <s v="SATICOY                      ST"/>
    <s v="HASKELL"/>
    <n v="34.208500000000001"/>
    <n v="-118.47490000000001"/>
  </r>
  <r>
    <n v="201008025"/>
    <d v="2020-04-11T00:00:00"/>
    <x v="57"/>
    <n v="200"/>
    <n v="10"/>
    <x v="11"/>
    <n v="1008"/>
    <n v="1"/>
    <n v="341"/>
    <x v="12"/>
    <s v="1822 1309 0344 1275 1202"/>
    <n v="62"/>
    <s v="M"/>
    <s v="H"/>
    <n v="203"/>
    <s v="OTHER BUSINESS"/>
    <m/>
    <m/>
    <s v="IC"/>
    <s v="Invest Cont"/>
    <n v="341"/>
    <m/>
    <m/>
    <m/>
    <s v="15900    BLYTHE                       ST"/>
    <m/>
    <n v="34.214799999999997"/>
    <n v="-118.47929999999999"/>
  </r>
  <r>
    <n v="201010174"/>
    <d v="2020-06-19T00:00:00"/>
    <x v="339"/>
    <n v="400"/>
    <n v="10"/>
    <x v="11"/>
    <n v="1079"/>
    <n v="2"/>
    <n v="745"/>
    <x v="9"/>
    <s v="0329 1822 1414 1202"/>
    <n v="67"/>
    <s v="M"/>
    <s v="A"/>
    <n v="219"/>
    <s v="CLEANER/LAUNDROMAT"/>
    <m/>
    <m/>
    <s v="IC"/>
    <s v="Invest Cont"/>
    <n v="745"/>
    <m/>
    <m/>
    <m/>
    <s v="15600 W  VENTURA                      BL"/>
    <m/>
    <n v="34.1599"/>
    <n v="-118.4766"/>
  </r>
  <r>
    <n v="200208225"/>
    <d v="2020-03-25T00:00:00"/>
    <x v="127"/>
    <n v="1700"/>
    <n v="2"/>
    <x v="5"/>
    <n v="212"/>
    <n v="2"/>
    <n v="745"/>
    <x v="9"/>
    <s v="1300 0329 1307"/>
    <n v="26"/>
    <s v="M"/>
    <s v="W"/>
    <n v="122"/>
    <s v="VEHICLE, PASSENGER/TRUCK"/>
    <m/>
    <m/>
    <s v="IC"/>
    <s v="Invest Cont"/>
    <n v="745"/>
    <m/>
    <m/>
    <m/>
    <s v="N  VIRGIL"/>
    <s v="CLINTON                      ST"/>
    <n v="34.081800000000001"/>
    <n v="-118.2868"/>
  </r>
  <r>
    <n v="200712557"/>
    <d v="2020-08-08T00:00:00"/>
    <x v="235"/>
    <n v="1015"/>
    <n v="7"/>
    <x v="0"/>
    <n v="706"/>
    <n v="2"/>
    <n v="950"/>
    <x v="89"/>
    <n v="1300"/>
    <n v="0"/>
    <s v="M"/>
    <s v="O"/>
    <n v="217"/>
    <s v="AUTO REPAIR SHOP"/>
    <m/>
    <m/>
    <s v="IC"/>
    <s v="Invest Cont"/>
    <n v="950"/>
    <m/>
    <m/>
    <m/>
    <s v="700 N  LA BREA                      AV"/>
    <m/>
    <n v="34.083500000000001"/>
    <n v="-118.3441"/>
  </r>
  <r>
    <n v="201213962"/>
    <d v="2020-06-01T00:00:00"/>
    <x v="220"/>
    <n v="1604"/>
    <n v="12"/>
    <x v="8"/>
    <n v="1241"/>
    <n v="1"/>
    <n v="230"/>
    <x v="13"/>
    <s v="1822 0431 1309"/>
    <n v="35"/>
    <s v="M"/>
    <s v="H"/>
    <n v="222"/>
    <s v="LAUNDROMAT"/>
    <n v="512"/>
    <s v="MACE/PEPPER SPRAY"/>
    <s v="AA"/>
    <s v="Adult Arrest"/>
    <n v="230"/>
    <m/>
    <m/>
    <m/>
    <s v="6500    CRENSHAW                     BL"/>
    <m/>
    <n v="33.980200000000004"/>
    <n v="-118.3309"/>
  </r>
  <r>
    <n v="200305372"/>
    <d v="2020-01-24T00:00:00"/>
    <x v="254"/>
    <n v="225"/>
    <n v="3"/>
    <x v="2"/>
    <n v="311"/>
    <n v="1"/>
    <n v="310"/>
    <x v="5"/>
    <s v="1601 0344"/>
    <n v="0"/>
    <s v="X"/>
    <s v="X"/>
    <n v="203"/>
    <s v="OTHER BUSINESS"/>
    <m/>
    <m/>
    <s v="IC"/>
    <s v="Invest Cont"/>
    <n v="310"/>
    <m/>
    <m/>
    <m/>
    <s v="3100 S  LA CIENEGA                   BL"/>
    <m/>
    <n v="34.030099999999997"/>
    <n v="-118.372"/>
  </r>
  <r>
    <n v="200506595"/>
    <d v="2020-03-02T00:00:00"/>
    <x v="0"/>
    <n v="1740"/>
    <n v="5"/>
    <x v="10"/>
    <n v="563"/>
    <n v="1"/>
    <n v="510"/>
    <x v="0"/>
    <m/>
    <n v="0"/>
    <m/>
    <m/>
    <n v="101"/>
    <s v="STREET"/>
    <m/>
    <m/>
    <s v="IC"/>
    <s v="Invest Cont"/>
    <n v="510"/>
    <m/>
    <m/>
    <m/>
    <s v="900 W  9TH                          ST"/>
    <m/>
    <n v="33.7361"/>
    <n v="-118.2968"/>
  </r>
  <r>
    <n v="200405149"/>
    <d v="2020-01-30T00:00:00"/>
    <x v="94"/>
    <n v="1400"/>
    <n v="4"/>
    <x v="4"/>
    <n v="455"/>
    <n v="1"/>
    <n v="510"/>
    <x v="0"/>
    <m/>
    <n v="0"/>
    <m/>
    <m/>
    <n v="108"/>
    <s v="PARKING LOT"/>
    <m/>
    <m/>
    <s v="AA"/>
    <s v="Adult Arrest"/>
    <n v="510"/>
    <m/>
    <m/>
    <m/>
    <s v="300 N  BREED                        ST"/>
    <m/>
    <n v="34.0473"/>
    <n v="-118.2089"/>
  </r>
  <r>
    <n v="200309219"/>
    <d v="2020-03-30T00:00:00"/>
    <x v="40"/>
    <n v="2210"/>
    <n v="3"/>
    <x v="2"/>
    <n v="351"/>
    <n v="1"/>
    <n v="341"/>
    <x v="12"/>
    <s v="0344 0342 0202 1309"/>
    <n v="53"/>
    <s v="M"/>
    <s v="H"/>
    <n v="109"/>
    <s v="PARK/PLAYGROUND"/>
    <m/>
    <m/>
    <s v="IC"/>
    <s v="Invest Cont"/>
    <n v="341"/>
    <m/>
    <m/>
    <m/>
    <s v="5000    OBAMA                        BL"/>
    <m/>
    <n v="34.023000000000003"/>
    <n v="-118.351"/>
  </r>
  <r>
    <n v="200711791"/>
    <d v="2020-07-19T00:00:00"/>
    <x v="221"/>
    <n v="1300"/>
    <n v="7"/>
    <x v="0"/>
    <n v="789"/>
    <n v="2"/>
    <n v="930"/>
    <x v="30"/>
    <s v="0421 1419 1407 0312 1309 2038 0334 1402"/>
    <n v="25"/>
    <s v="M"/>
    <s v="H"/>
    <n v="502"/>
    <s v="MULTI-UNIT DWELLING (APARTMENT, DUPLEX, ETC)"/>
    <n v="113"/>
    <s v="SIMULATED GUN"/>
    <s v="AA"/>
    <s v="Adult Arrest"/>
    <n v="930"/>
    <n v="998"/>
    <m/>
    <m/>
    <s v="2000    2ND                          AV"/>
    <m/>
    <n v="34.038499999999999"/>
    <n v="-118.3189"/>
  </r>
  <r>
    <n v="200911287"/>
    <d v="2020-06-19T00:00:00"/>
    <x v="99"/>
    <n v="800"/>
    <n v="9"/>
    <x v="3"/>
    <n v="926"/>
    <n v="1"/>
    <n v="510"/>
    <x v="0"/>
    <m/>
    <n v="0"/>
    <m/>
    <m/>
    <n v="707"/>
    <s v="GARAGE/CARPORT"/>
    <m/>
    <m/>
    <s v="IC"/>
    <s v="Invest Cont"/>
    <n v="510"/>
    <m/>
    <m/>
    <m/>
    <s v="14100    VICTORY                      BL"/>
    <m/>
    <n v="34.190300000000001"/>
    <n v="-118.43989999999999"/>
  </r>
  <r>
    <n v="201112803"/>
    <d v="2020-08-23T00:00:00"/>
    <x v="223"/>
    <n v="1600"/>
    <n v="11"/>
    <x v="7"/>
    <n v="1189"/>
    <n v="2"/>
    <n v="740"/>
    <x v="21"/>
    <s v="0329 2004"/>
    <n v="0"/>
    <s v="X"/>
    <s v="X"/>
    <n v="210"/>
    <s v="RESTAURANT/FAST FOOD"/>
    <m/>
    <m/>
    <s v="AA"/>
    <s v="Adult Arrest"/>
    <n v="740"/>
    <m/>
    <m/>
    <m/>
    <s v="2200 N  FIGUEROA                     ST"/>
    <m/>
    <n v="34.082700000000003"/>
    <n v="-118.2239"/>
  </r>
  <r>
    <n v="201004835"/>
    <d v="2020-01-21T00:00:00"/>
    <x v="230"/>
    <n v="1600"/>
    <n v="10"/>
    <x v="11"/>
    <n v="1041"/>
    <n v="1"/>
    <n v="310"/>
    <x v="5"/>
    <s v="0344 1602"/>
    <n v="43"/>
    <s v="M"/>
    <s v="W"/>
    <n v="704"/>
    <s v="ELEMENTARY SCHOOL"/>
    <m/>
    <m/>
    <s v="IC"/>
    <s v="Invest Cont"/>
    <n v="310"/>
    <m/>
    <m/>
    <m/>
    <s v="5700    TOPEKA                       DR"/>
    <m/>
    <n v="34.174500000000002"/>
    <n v="-118.5461"/>
  </r>
  <r>
    <n v="200916683"/>
    <d v="2020-11-01T00:00:00"/>
    <x v="297"/>
    <n v="930"/>
    <n v="9"/>
    <x v="3"/>
    <n v="937"/>
    <n v="1"/>
    <n v="442"/>
    <x v="16"/>
    <n v="325"/>
    <n v="0"/>
    <s v="X"/>
    <s v="X"/>
    <n v="408"/>
    <s v="AUTO SUPPLY STORE*"/>
    <m/>
    <m/>
    <s v="IC"/>
    <s v="Invest Cont"/>
    <n v="442"/>
    <m/>
    <m/>
    <m/>
    <s v="14000    VICTORY                      BL"/>
    <m/>
    <n v="34.186700000000002"/>
    <n v="-118.43810000000001"/>
  </r>
  <r>
    <n v="200614846"/>
    <d v="2020-09-02T00:00:00"/>
    <x v="145"/>
    <n v="1720"/>
    <n v="6"/>
    <x v="9"/>
    <n v="625"/>
    <n v="2"/>
    <n v="624"/>
    <x v="15"/>
    <s v="0416 1822"/>
    <n v="22"/>
    <s v="M"/>
    <s v="W"/>
    <n v="102"/>
    <s v="SIDEWALK"/>
    <n v="400"/>
    <s v="STRONG-ARM (HANDS, FIST, FEET OR BODILY FORCE)"/>
    <s v="IC"/>
    <s v="Invest Cont"/>
    <n v="624"/>
    <m/>
    <m/>
    <m/>
    <s v="1900 N  HIGHLAND                     AV"/>
    <m/>
    <n v="34.105200000000004"/>
    <n v="-118.33750000000001"/>
  </r>
  <r>
    <n v="200401067"/>
    <d v="2020-09-17T00:00:00"/>
    <x v="59"/>
    <n v="309"/>
    <n v="4"/>
    <x v="4"/>
    <n v="439"/>
    <n v="2"/>
    <n v="740"/>
    <x v="21"/>
    <s v="0329 0311 1402 0906 2004"/>
    <n v="0"/>
    <s v="M"/>
    <s v="W"/>
    <n v="203"/>
    <s v="OTHER BUSINESS"/>
    <m/>
    <m/>
    <s v="AA"/>
    <s v="Adult Arrest"/>
    <n v="740"/>
    <n v="998"/>
    <m/>
    <m/>
    <s v="1800    PASEO RANCHO CASTILLA"/>
    <m/>
    <n v="34.065100000000001"/>
    <n v="-118.17270000000001"/>
  </r>
  <r>
    <n v="201105268"/>
    <d v="2020-01-30T00:00:00"/>
    <x v="94"/>
    <n v="100"/>
    <n v="11"/>
    <x v="7"/>
    <n v="1161"/>
    <n v="1"/>
    <n v="230"/>
    <x v="13"/>
    <s v="1402 0400 0411 1822 1218"/>
    <n v="29"/>
    <s v="M"/>
    <s v="W"/>
    <n v="102"/>
    <s v="SIDEWALK"/>
    <n v="205"/>
    <s v="KITCHEN KNIFE"/>
    <s v="AA"/>
    <s v="Adult Arrest"/>
    <n v="230"/>
    <n v="998"/>
    <m/>
    <m/>
    <s v="1200 N  EDGEMONT                     ST"/>
    <m/>
    <n v="34.0931"/>
    <n v="-118.2983"/>
  </r>
  <r>
    <n v="200213322"/>
    <d v="2020-08-04T00:00:00"/>
    <x v="74"/>
    <n v="300"/>
    <n v="2"/>
    <x v="5"/>
    <n v="299"/>
    <n v="2"/>
    <n v="740"/>
    <x v="21"/>
    <s v="0602 0329 0369 0913 0554 1307"/>
    <n v="18"/>
    <s v="F"/>
    <s v="H"/>
    <n v="122"/>
    <s v="VEHICLE, PASSENGER/TRUCK"/>
    <n v="311"/>
    <s v="HAMMER"/>
    <s v="AO"/>
    <s v="Adult Other"/>
    <n v="740"/>
    <m/>
    <m/>
    <m/>
    <s v="1600    OAK                          ST"/>
    <m/>
    <n v="34.038899999999998"/>
    <n v="-118.2762"/>
  </r>
  <r>
    <n v="201110901"/>
    <d v="2020-06-27T00:00:00"/>
    <x v="66"/>
    <n v="1800"/>
    <n v="11"/>
    <x v="7"/>
    <n v="1149"/>
    <n v="1"/>
    <n v="510"/>
    <x v="0"/>
    <m/>
    <n v="0"/>
    <m/>
    <m/>
    <n v="101"/>
    <s v="STREET"/>
    <m/>
    <m/>
    <s v="IC"/>
    <s v="Invest Cont"/>
    <n v="510"/>
    <m/>
    <m/>
    <m/>
    <s v="MONTE VISTA                  AV"/>
    <s v="AVENUE 51"/>
    <n v="34.107799999999997"/>
    <n v="-118.2024"/>
  </r>
  <r>
    <n v="200906876"/>
    <d v="2020-03-03T00:00:00"/>
    <x v="301"/>
    <n v="820"/>
    <n v="9"/>
    <x v="3"/>
    <n v="943"/>
    <n v="1"/>
    <n v="236"/>
    <x v="46"/>
    <s v="2000 0416 1414 1814 0447 0421 0913"/>
    <n v="26"/>
    <s v="F"/>
    <s v="B"/>
    <n v="103"/>
    <s v="ALLEY"/>
    <n v="306"/>
    <s v="ROCK/THROWN OBJECT"/>
    <s v="AO"/>
    <s v="Adult Other"/>
    <n v="236"/>
    <m/>
    <m/>
    <m/>
    <s v="VAN NUYS                     BL"/>
    <s v="EMELITA"/>
    <n v="34.176699999999997"/>
    <n v="-118.4485"/>
  </r>
  <r>
    <n v="200611592"/>
    <d v="2020-06-20T00:00:00"/>
    <x v="50"/>
    <n v="1400"/>
    <n v="6"/>
    <x v="9"/>
    <n v="639"/>
    <n v="2"/>
    <n v="624"/>
    <x v="15"/>
    <s v="0400 0329 2004 1822"/>
    <n v="57"/>
    <s v="M"/>
    <s v="W"/>
    <n v="203"/>
    <s v="OTHER BUSINESS"/>
    <n v="400"/>
    <s v="STRONG-ARM (HANDS, FIST, FEET OR BODILY FORCE)"/>
    <s v="AO"/>
    <s v="Adult Other"/>
    <n v="624"/>
    <n v="740"/>
    <m/>
    <m/>
    <s v="WESTERN"/>
    <s v="HOLLYWOOD"/>
    <n v="34.102200000000003"/>
    <n v="-118.30929999999999"/>
  </r>
  <r>
    <n v="201211503"/>
    <d v="2020-04-24T00:00:00"/>
    <x v="274"/>
    <n v="910"/>
    <n v="12"/>
    <x v="8"/>
    <n v="1241"/>
    <n v="2"/>
    <n v="901"/>
    <x v="19"/>
    <s v="2038 0329 1300 0400 0319 1402 0913 0334"/>
    <n v="62"/>
    <s v="M"/>
    <s v="B"/>
    <n v="101"/>
    <s v="STREET"/>
    <m/>
    <m/>
    <s v="IC"/>
    <s v="Invest Cont"/>
    <n v="901"/>
    <m/>
    <m/>
    <m/>
    <s v="HYDE PARK                    BL"/>
    <s v="WEST                         BL"/>
    <n v="0"/>
    <n v="0"/>
  </r>
  <r>
    <n v="200317185"/>
    <d v="2020-09-12T00:00:00"/>
    <x v="171"/>
    <n v="1"/>
    <n v="3"/>
    <x v="2"/>
    <n v="361"/>
    <n v="1"/>
    <n v="420"/>
    <x v="33"/>
    <s v="1300 0344 1606 1822"/>
    <n v="29"/>
    <s v="M"/>
    <s v="B"/>
    <n v="108"/>
    <s v="PARKING LOT"/>
    <m/>
    <m/>
    <s v="IC"/>
    <s v="Invest Cont"/>
    <n v="420"/>
    <m/>
    <m/>
    <m/>
    <s v="3400    GIBRALTAR                    AV"/>
    <m/>
    <n v="34.016100000000002"/>
    <n v="-118.35469999999999"/>
  </r>
  <r>
    <n v="201005485"/>
    <d v="2020-02-04T00:00:00"/>
    <x v="253"/>
    <n v="2220"/>
    <n v="10"/>
    <x v="11"/>
    <n v="1025"/>
    <n v="2"/>
    <n v="354"/>
    <x v="14"/>
    <s v="0377 2004 1822 1402"/>
    <n v="63"/>
    <s v="M"/>
    <s v="B"/>
    <n v="101"/>
    <s v="STREET"/>
    <m/>
    <m/>
    <s v="IC"/>
    <s v="Invest Cont"/>
    <n v="354"/>
    <n v="998"/>
    <m/>
    <m/>
    <s v="LINDLEY                      AV"/>
    <s v="GAULT                        ST"/>
    <n v="34.199300000000001"/>
    <n v="-118.5273"/>
  </r>
  <r>
    <n v="200708908"/>
    <d v="2020-05-04T00:00:00"/>
    <x v="180"/>
    <n v="2205"/>
    <n v="7"/>
    <x v="0"/>
    <n v="711"/>
    <n v="2"/>
    <n v="930"/>
    <x v="30"/>
    <n v="421"/>
    <n v="59"/>
    <s v="M"/>
    <s v="W"/>
    <n v="101"/>
    <s v="STREET"/>
    <n v="511"/>
    <s v="VERBAL THREAT"/>
    <s v="IC"/>
    <s v="Invest Cont"/>
    <n v="930"/>
    <m/>
    <m/>
    <m/>
    <s v="LA CIENEGA"/>
    <s v="OAKWOOD"/>
    <n v="34.078200000000002"/>
    <n v="-118.3766"/>
  </r>
  <r>
    <n v="200900606"/>
    <d v="2020-02-23T00:00:00"/>
    <x v="19"/>
    <n v="2200"/>
    <n v="9"/>
    <x v="3"/>
    <n v="926"/>
    <n v="1"/>
    <n v="236"/>
    <x v="46"/>
    <s v="2000 0416 0419 1310 1414 1814 0913 0446"/>
    <n v="19"/>
    <s v="F"/>
    <s v="H"/>
    <n v="122"/>
    <s v="VEHICLE, PASSENGER/TRUCK"/>
    <n v="400"/>
    <s v="STRONG-ARM (HANDS, FIST, FEET OR BODILY FORCE)"/>
    <s v="AO"/>
    <s v="Adult Other"/>
    <n v="236"/>
    <m/>
    <m/>
    <m/>
    <s v="HAZELTINE"/>
    <s v="GILMORE"/>
    <n v="34.1877"/>
    <n v="-118.44"/>
  </r>
  <r>
    <n v="200511269"/>
    <d v="2020-06-30T00:00:00"/>
    <x v="24"/>
    <n v="1952"/>
    <n v="5"/>
    <x v="10"/>
    <n v="526"/>
    <n v="2"/>
    <n v="740"/>
    <x v="21"/>
    <s v="0329 1236"/>
    <n v="0"/>
    <s v="M"/>
    <s v="O"/>
    <n v="203"/>
    <s v="OTHER BUSINESS"/>
    <m/>
    <m/>
    <s v="IC"/>
    <s v="Invest Cont"/>
    <n v="740"/>
    <m/>
    <m/>
    <m/>
    <s v="600 N  AVALON                       BL"/>
    <m/>
    <n v="33.779800000000002"/>
    <n v="-118.26560000000001"/>
  </r>
  <r>
    <n v="200118968"/>
    <d v="2020-10-06T00:00:00"/>
    <x v="91"/>
    <n v="1900"/>
    <n v="1"/>
    <x v="1"/>
    <n v="157"/>
    <n v="1"/>
    <n v="210"/>
    <x v="11"/>
    <s v="0910 1218 1822 0416 0344 0429"/>
    <n v="55"/>
    <s v="M"/>
    <s v="B"/>
    <n v="101"/>
    <s v="STREET"/>
    <n v="400"/>
    <s v="STRONG-ARM (HANDS, FIST, FEET OR BODILY FORCE)"/>
    <s v="IC"/>
    <s v="Invest Cont"/>
    <n v="210"/>
    <m/>
    <m/>
    <m/>
    <s v="5TH"/>
    <s v="TOWNE"/>
    <n v="34.043500000000002"/>
    <n v="-118.2427"/>
  </r>
  <r>
    <n v="201108069"/>
    <d v="2020-04-06T00:00:00"/>
    <x v="136"/>
    <n v="100"/>
    <n v="11"/>
    <x v="7"/>
    <n v="1151"/>
    <n v="1"/>
    <n v="330"/>
    <x v="1"/>
    <s v="1300 0321 1307 0344"/>
    <n v="35"/>
    <s v="F"/>
    <s v="W"/>
    <n v="502"/>
    <s v="MULTI-UNIT DWELLING (APARTMENT, DUPLEX, ETC)"/>
    <m/>
    <m/>
    <s v="IC"/>
    <s v="Invest Cont"/>
    <n v="330"/>
    <m/>
    <m/>
    <m/>
    <s v="1500 N  ALEXANDRIA                   AV"/>
    <m/>
    <n v="34.098100000000002"/>
    <n v="-118.2983"/>
  </r>
  <r>
    <n v="201221851"/>
    <d v="2020-10-01T00:00:00"/>
    <x v="170"/>
    <n v="100"/>
    <n v="12"/>
    <x v="8"/>
    <n v="1245"/>
    <n v="2"/>
    <n v="745"/>
    <x v="9"/>
    <s v="0329 0361 0913"/>
    <n v="39"/>
    <s v="F"/>
    <s v="B"/>
    <n v="122"/>
    <s v="VEHICLE, PASSENGER/TRUCK"/>
    <m/>
    <m/>
    <s v="IC"/>
    <s v="Invest Cont"/>
    <n v="745"/>
    <m/>
    <m/>
    <m/>
    <s v="6600 S  DENKER                       AV"/>
    <m/>
    <n v="33.9786"/>
    <n v="-118.30459999999999"/>
  </r>
  <r>
    <n v="200111409"/>
    <d v="2020-05-06T00:00:00"/>
    <x v="52"/>
    <n v="1615"/>
    <n v="1"/>
    <x v="1"/>
    <n v="162"/>
    <n v="1"/>
    <n v="310"/>
    <x v="5"/>
    <s v="0344 0321 0329 1607 1822 0352 1420 0382"/>
    <n v="34"/>
    <s v="M"/>
    <s v="W"/>
    <n v="502"/>
    <s v="MULTI-UNIT DWELLING (APARTMENT, DUPLEX, ETC)"/>
    <m/>
    <m/>
    <s v="IC"/>
    <s v="Invest Cont"/>
    <n v="310"/>
    <m/>
    <m/>
    <m/>
    <s v="800 S  OLIVE                        ST"/>
    <m/>
    <n v="34.045200000000001"/>
    <n v="-118.2569"/>
  </r>
  <r>
    <n v="201004668"/>
    <d v="2020-01-16T00:00:00"/>
    <x v="54"/>
    <n v="1730"/>
    <n v="10"/>
    <x v="11"/>
    <n v="1083"/>
    <n v="2"/>
    <n v="624"/>
    <x v="15"/>
    <s v="0553 2021 0419 0400 0448 0416"/>
    <n v="51"/>
    <s v="M"/>
    <s v="W"/>
    <n v="501"/>
    <s v="SINGLE FAMILY DWELLING"/>
    <n v="400"/>
    <s v="STRONG-ARM (HANDS, FIST, FEET OR BODILY FORCE)"/>
    <s v="AO"/>
    <s v="Adult Other"/>
    <n v="624"/>
    <m/>
    <m/>
    <m/>
    <s v="4600    VIA APUESTA"/>
    <m/>
    <n v="34.154299999999999"/>
    <n v="-118.5401"/>
  </r>
  <r>
    <n v="200217346"/>
    <d v="2020-11-13T00:00:00"/>
    <x v="176"/>
    <n v="2104"/>
    <n v="2"/>
    <x v="5"/>
    <n v="256"/>
    <n v="2"/>
    <n v="810"/>
    <x v="65"/>
    <s v="0533 0500 1259 1251 1276"/>
    <n v="15"/>
    <s v="F"/>
    <s v="H"/>
    <n v="502"/>
    <s v="MULTI-UNIT DWELLING (APARTMENT, DUPLEX, ETC)"/>
    <m/>
    <m/>
    <s v="IC"/>
    <s v="Invest Cont"/>
    <n v="810"/>
    <m/>
    <m/>
    <m/>
    <s v="600 S  BONNIE BRAE                  ST"/>
    <m/>
    <n v="34.057400000000001"/>
    <n v="-118.27330000000001"/>
  </r>
  <r>
    <n v="200804094"/>
    <d v="2020-01-03T00:00:00"/>
    <x v="205"/>
    <n v="1940"/>
    <n v="8"/>
    <x v="12"/>
    <n v="839"/>
    <n v="1"/>
    <n v="343"/>
    <x v="3"/>
    <s v="0325 0344 1822"/>
    <n v="0"/>
    <s v="X"/>
    <s v="X"/>
    <n v="404"/>
    <s v="DEPARTMENT STORE"/>
    <m/>
    <m/>
    <s v="IC"/>
    <s v="Invest Cont"/>
    <n v="343"/>
    <m/>
    <m/>
    <m/>
    <s v="10200    SANTA MONICA                 BL"/>
    <m/>
    <n v="34.060499999999998"/>
    <n v="-118.41930000000001"/>
  </r>
  <r>
    <n v="200914352"/>
    <d v="2020-09-05T00:00:00"/>
    <x v="154"/>
    <n v="2100"/>
    <n v="9"/>
    <x v="3"/>
    <n v="904"/>
    <n v="1"/>
    <n v="331"/>
    <x v="23"/>
    <s v="1300 1420 1606 0344"/>
    <n v="0"/>
    <s v="X"/>
    <s v="X"/>
    <n v="151"/>
    <s v="TOW YARD*"/>
    <m/>
    <m/>
    <s v="AA"/>
    <s v="Adult Arrest"/>
    <n v="331"/>
    <m/>
    <m/>
    <m/>
    <s v="7800    BURNET                       AV"/>
    <m/>
    <n v="34.2121"/>
    <n v="-118.4629"/>
  </r>
  <r>
    <n v="200121454"/>
    <d v="2020-11-23T00:00:00"/>
    <x v="219"/>
    <n v="2200"/>
    <n v="1"/>
    <x v="1"/>
    <n v="123"/>
    <n v="2"/>
    <n v="626"/>
    <x v="10"/>
    <s v="2000 1309 1310 1813 1814 0913 0416"/>
    <n v="56"/>
    <s v="F"/>
    <s v="H"/>
    <n v="101"/>
    <s v="STREET"/>
    <n v="400"/>
    <s v="STRONG-ARM (HANDS, FIST, FEET OR BODILY FORCE)"/>
    <s v="AO"/>
    <s v="Adult Other"/>
    <n v="626"/>
    <m/>
    <m/>
    <m/>
    <s v="100 S  SPRING                       ST"/>
    <m/>
    <n v="34.054099999999998"/>
    <n v="-118.24509999999999"/>
  </r>
  <r>
    <n v="200613836"/>
    <d v="2020-08-11T00:00:00"/>
    <x v="89"/>
    <n v="1700"/>
    <n v="6"/>
    <x v="9"/>
    <n v="669"/>
    <n v="2"/>
    <n v="901"/>
    <x v="19"/>
    <s v="0913 1821 2038"/>
    <n v="27"/>
    <s v="F"/>
    <s v="H"/>
    <n v="502"/>
    <s v="MULTI-UNIT DWELLING (APARTMENT, DUPLEX, ETC)"/>
    <m/>
    <m/>
    <s v="AO"/>
    <s v="Adult Other"/>
    <n v="901"/>
    <m/>
    <m/>
    <m/>
    <s v="5400    VIRGINIA                     AV"/>
    <m/>
    <n v="34.091900000000003"/>
    <n v="-118.3085"/>
  </r>
  <r>
    <n v="201224699"/>
    <d v="2020-08-26T00:00:00"/>
    <x v="319"/>
    <n v="1115"/>
    <n v="12"/>
    <x v="8"/>
    <n v="1258"/>
    <n v="2"/>
    <n v="740"/>
    <x v="21"/>
    <n v="329"/>
    <n v="40"/>
    <s v="M"/>
    <s v="B"/>
    <n v="101"/>
    <s v="STREET"/>
    <m/>
    <m/>
    <s v="IC"/>
    <s v="Invest Cont"/>
    <n v="740"/>
    <m/>
    <m/>
    <m/>
    <s v="S  MAIN                         ST"/>
    <s v="W  76TH                         ST"/>
    <n v="33.970799999999997"/>
    <n v="-118.2739"/>
  </r>
  <r>
    <n v="201009657"/>
    <d v="2020-06-03T00:00:00"/>
    <x v="282"/>
    <n v="1300"/>
    <n v="10"/>
    <x v="11"/>
    <n v="1035"/>
    <n v="2"/>
    <n v="624"/>
    <x v="15"/>
    <s v="0913 0603 0416"/>
    <n v="50"/>
    <s v="M"/>
    <s v="W"/>
    <n v="501"/>
    <s v="SINGLE FAMILY DWELLING"/>
    <n v="400"/>
    <s v="STRONG-ARM (HANDS, FIST, FEET OR BODILY FORCE)"/>
    <s v="AO"/>
    <s v="Adult Other"/>
    <n v="624"/>
    <m/>
    <m/>
    <m/>
    <s v="6600    NESTLE                       AV"/>
    <m/>
    <n v="34.190300000000001"/>
    <n v="-118.5308"/>
  </r>
  <r>
    <n v="200104741"/>
    <d v="2020-01-11T00:00:00"/>
    <x v="132"/>
    <n v="1000"/>
    <n v="1"/>
    <x v="1"/>
    <n v="174"/>
    <n v="1"/>
    <n v="330"/>
    <x v="1"/>
    <s v="1307 0344 1609 1822"/>
    <n v="0"/>
    <s v="M"/>
    <s v="H"/>
    <n v="108"/>
    <s v="PARKING LOT"/>
    <m/>
    <m/>
    <s v="IC"/>
    <s v="Invest Cont"/>
    <n v="330"/>
    <m/>
    <m/>
    <m/>
    <s v="700 S  MAIN                         ST"/>
    <m/>
    <n v="34.043900000000001"/>
    <n v="-118.2514"/>
  </r>
  <r>
    <n v="201010211"/>
    <d v="2020-06-20T00:00:00"/>
    <x v="50"/>
    <n v="715"/>
    <n v="10"/>
    <x v="11"/>
    <n v="1024"/>
    <n v="2"/>
    <n v="888"/>
    <x v="24"/>
    <s v="0913 1814 2003 2000"/>
    <n v="44"/>
    <s v="F"/>
    <s v="W"/>
    <n v="501"/>
    <s v="SINGLE FAMILY DWELLING"/>
    <m/>
    <m/>
    <s v="IC"/>
    <s v="Invest Cont"/>
    <n v="888"/>
    <m/>
    <m/>
    <m/>
    <s v="6800    YOLANDA                      AV"/>
    <m/>
    <n v="34.193899999999999"/>
    <n v="-118.54040000000001"/>
  </r>
  <r>
    <n v="201204777"/>
    <d v="2020-01-11T00:00:00"/>
    <x v="265"/>
    <n v="1645"/>
    <n v="12"/>
    <x v="8"/>
    <n v="1231"/>
    <n v="2"/>
    <n v="930"/>
    <x v="30"/>
    <s v="0319 0421 0913"/>
    <n v="42"/>
    <s v="F"/>
    <s v="B"/>
    <n v="502"/>
    <s v="MULTI-UNIT DWELLING (APARTMENT, DUPLEX, ETC)"/>
    <n v="511"/>
    <s v="VERBAL THREAT"/>
    <s v="AO"/>
    <s v="Adult Other"/>
    <n v="930"/>
    <m/>
    <m/>
    <m/>
    <s v="4600 W  63RD                         ST"/>
    <m/>
    <n v="33.982599999999998"/>
    <n v="-118.3554"/>
  </r>
  <r>
    <n v="201211336"/>
    <d v="2020-04-22T00:00:00"/>
    <x v="32"/>
    <n v="2330"/>
    <n v="12"/>
    <x v="8"/>
    <n v="1248"/>
    <n v="1"/>
    <n v="236"/>
    <x v="46"/>
    <s v="2000 1813 0913 2004 0408 0416 0446"/>
    <n v="43"/>
    <s v="F"/>
    <s v="B"/>
    <n v="102"/>
    <s v="SIDEWALK"/>
    <n v="400"/>
    <s v="STRONG-ARM (HANDS, FIST, FEET OR BODILY FORCE)"/>
    <s v="AA"/>
    <s v="Adult Arrest"/>
    <n v="236"/>
    <m/>
    <m/>
    <m/>
    <s v="6200 S  HOOVER                       ST"/>
    <m/>
    <n v="33.979199999999999"/>
    <n v="-118.2893"/>
  </r>
  <r>
    <n v="200200700"/>
    <d v="2020-05-12T00:00:00"/>
    <x v="25"/>
    <n v="50"/>
    <n v="2"/>
    <x v="5"/>
    <n v="218"/>
    <n v="1"/>
    <n v="761"/>
    <x v="35"/>
    <s v="1402 0342 1309 0216 0416 0334 0400 1822 1814"/>
    <n v="22"/>
    <s v="M"/>
    <s v="H"/>
    <n v="101"/>
    <s v="STREET"/>
    <n v="514"/>
    <s v="TIRE IRON"/>
    <s v="AO"/>
    <s v="Adult Other"/>
    <n v="761"/>
    <n v="998"/>
    <m/>
    <m/>
    <s v="700    ECHO PARK                    AV"/>
    <m/>
    <n v="34.071300000000001"/>
    <n v="-118.2597"/>
  </r>
  <r>
    <n v="201308506"/>
    <d v="2020-03-20T00:00:00"/>
    <x v="198"/>
    <n v="1710"/>
    <n v="13"/>
    <x v="6"/>
    <n v="1372"/>
    <n v="2"/>
    <n v="626"/>
    <x v="10"/>
    <s v="2000 0913 2004 1814"/>
    <n v="28"/>
    <s v="F"/>
    <s v="B"/>
    <n v="501"/>
    <s v="SINGLE FAMILY DWELLING"/>
    <n v="400"/>
    <s v="STRONG-ARM (HANDS, FIST, FEET OR BODILY FORCE)"/>
    <s v="IC"/>
    <s v="Invest Cont"/>
    <n v="626"/>
    <m/>
    <m/>
    <m/>
    <s v="200 E  53RD                         ST"/>
    <m/>
    <n v="33.994300000000003"/>
    <n v="-118.27200000000001"/>
  </r>
  <r>
    <n v="200712518"/>
    <d v="2020-08-07T00:00:00"/>
    <x v="102"/>
    <n v="1000"/>
    <n v="7"/>
    <x v="0"/>
    <n v="765"/>
    <n v="2"/>
    <n v="668"/>
    <x v="27"/>
    <s v="1803 0382 0913"/>
    <n v="46"/>
    <s v="M"/>
    <s v="H"/>
    <n v="203"/>
    <s v="OTHER BUSINESS"/>
    <m/>
    <m/>
    <s v="AA"/>
    <s v="Adult Arrest"/>
    <n v="668"/>
    <m/>
    <m/>
    <m/>
    <s v="4800 W  PICO                         BL"/>
    <m/>
    <n v="34.048299999999998"/>
    <n v="-118.3412"/>
  </r>
  <r>
    <n v="200711505"/>
    <d v="2020-07-11T00:00:00"/>
    <x v="247"/>
    <n v="850"/>
    <n v="7"/>
    <x v="0"/>
    <n v="767"/>
    <n v="1"/>
    <n v="210"/>
    <x v="11"/>
    <s v="0416 0344"/>
    <n v="35"/>
    <s v="M"/>
    <s v="B"/>
    <n v="108"/>
    <s v="PARKING LOT"/>
    <n v="400"/>
    <s v="STRONG-ARM (HANDS, FIST, FEET OR BODILY FORCE)"/>
    <s v="IC"/>
    <s v="Invest Cont"/>
    <n v="210"/>
    <m/>
    <m/>
    <m/>
    <s v="4100    VENICE                       BL"/>
    <m/>
    <n v="34.045699999999997"/>
    <n v="-118.32550000000001"/>
  </r>
  <r>
    <n v="200808383"/>
    <d v="2020-04-17T00:00:00"/>
    <x v="77"/>
    <n v="800"/>
    <n v="8"/>
    <x v="12"/>
    <n v="836"/>
    <n v="2"/>
    <n v="354"/>
    <x v="14"/>
    <s v="1202 0100 1822"/>
    <n v="88"/>
    <s v="F"/>
    <s v="W"/>
    <n v="502"/>
    <s v="MULTI-UNIT DWELLING (APARTMENT, DUPLEX, ETC)"/>
    <m/>
    <m/>
    <s v="IC"/>
    <s v="Invest Cont"/>
    <n v="354"/>
    <m/>
    <m/>
    <m/>
    <s v="1800 S  BEVERLY GLEN                 BL"/>
    <m/>
    <n v="34.057099999999998"/>
    <n v="-118.4238"/>
  </r>
  <r>
    <n v="200410554"/>
    <d v="2020-07-07T00:00:00"/>
    <x v="6"/>
    <n v="1900"/>
    <n v="4"/>
    <x v="4"/>
    <n v="473"/>
    <n v="2"/>
    <n v="850"/>
    <x v="41"/>
    <n v="529"/>
    <n v="40"/>
    <s v="F"/>
    <s v="H"/>
    <n v="109"/>
    <s v="PARK/PLAYGROUND"/>
    <m/>
    <m/>
    <s v="IC"/>
    <s v="Invest Cont"/>
    <n v="850"/>
    <m/>
    <m/>
    <m/>
    <s v="INEZ"/>
    <s v="HOLLENBECK"/>
    <n v="0"/>
    <n v="0"/>
  </r>
  <r>
    <n v="200110986"/>
    <d v="2020-04-26T00:00:00"/>
    <x v="75"/>
    <n v="1730"/>
    <n v="1"/>
    <x v="1"/>
    <n v="143"/>
    <n v="2"/>
    <n v="930"/>
    <x v="30"/>
    <s v="1822 0443 1420"/>
    <n v="42"/>
    <s v="F"/>
    <s v="H"/>
    <n v="403"/>
    <s v="DRUG STORE"/>
    <n v="511"/>
    <s v="VERBAL THREAT"/>
    <s v="IC"/>
    <s v="Invest Cont"/>
    <n v="930"/>
    <m/>
    <m/>
    <m/>
    <s v="400 S  BROADWAY"/>
    <m/>
    <n v="34.049500000000002"/>
    <n v="-118.24939999999999"/>
  </r>
  <r>
    <n v="200314872"/>
    <d v="2020-07-28T00:00:00"/>
    <x v="109"/>
    <n v="2230"/>
    <n v="3"/>
    <x v="2"/>
    <n v="392"/>
    <n v="1"/>
    <n v="330"/>
    <x v="1"/>
    <s v="0344 1609 1822 1300"/>
    <n v="43"/>
    <s v="F"/>
    <s v="B"/>
    <n v="101"/>
    <s v="STREET"/>
    <n v="500"/>
    <s v="UNKNOWN WEAPON/OTHER WEAPON"/>
    <s v="IC"/>
    <s v="Invest Cont"/>
    <n v="330"/>
    <m/>
    <m/>
    <m/>
    <s v="5000    6TH                          AV"/>
    <m/>
    <n v="33.994999999999997"/>
    <n v="-118.3236"/>
  </r>
  <r>
    <n v="200516755"/>
    <d v="2020-05-01T00:00:00"/>
    <x v="44"/>
    <n v="1200"/>
    <n v="5"/>
    <x v="10"/>
    <n v="531"/>
    <n v="2"/>
    <n v="810"/>
    <x v="65"/>
    <s v="0533 0527 1259 1276 0913 1814"/>
    <n v="16"/>
    <s v="F"/>
    <s v="H"/>
    <n v="501"/>
    <s v="SINGLE FAMILY DWELLING"/>
    <n v="400"/>
    <s v="STRONG-ARM (HANDS, FIST, FEET OR BODILY FORCE)"/>
    <s v="AO"/>
    <s v="Adult Other"/>
    <n v="810"/>
    <m/>
    <m/>
    <m/>
    <s v="1300    ANAHEIM                      ST"/>
    <m/>
    <n v="33.7866"/>
    <n v="-118.3044"/>
  </r>
  <r>
    <n v="200113504"/>
    <d v="2020-06-17T00:00:00"/>
    <x v="33"/>
    <n v="2340"/>
    <n v="1"/>
    <x v="1"/>
    <n v="181"/>
    <n v="2"/>
    <n v="624"/>
    <x v="15"/>
    <s v="0416 1822"/>
    <n v="29"/>
    <s v="M"/>
    <s v="H"/>
    <n v="102"/>
    <s v="SIDEWALK"/>
    <n v="400"/>
    <s v="STRONG-ARM (HANDS, FIST, FEET OR BODILY FORCE)"/>
    <s v="IC"/>
    <s v="Invest Cont"/>
    <n v="624"/>
    <m/>
    <m/>
    <m/>
    <s v="7TH"/>
    <s v="FIGUEROA"/>
    <n v="34.043100000000003"/>
    <n v="-118.2692"/>
  </r>
  <r>
    <n v="200300797"/>
    <d v="2020-09-01T00:00:00"/>
    <x v="64"/>
    <n v="1000"/>
    <n v="3"/>
    <x v="2"/>
    <n v="363"/>
    <n v="2"/>
    <n v="627"/>
    <x v="43"/>
    <s v="0416 0552 0913 1257"/>
    <n v="2"/>
    <s v="M"/>
    <s v="B"/>
    <n v="502"/>
    <s v="MULTI-UNIT DWELLING (APARTMENT, DUPLEX, ETC)"/>
    <n v="500"/>
    <s v="UNKNOWN WEAPON/OTHER WEAPON"/>
    <s v="IC"/>
    <s v="Invest Cont"/>
    <n v="627"/>
    <m/>
    <m/>
    <m/>
    <s v="4000    WEST                         BL"/>
    <m/>
    <n v="34.0107"/>
    <n v="-118.3467"/>
  </r>
  <r>
    <n v="200105010"/>
    <d v="2020-01-14T00:00:00"/>
    <x v="222"/>
    <n v="800"/>
    <n v="1"/>
    <x v="1"/>
    <n v="157"/>
    <n v="1"/>
    <n v="440"/>
    <x v="20"/>
    <s v="0344 1218 1822 2032"/>
    <n v="41"/>
    <s v="F"/>
    <s v="B"/>
    <n v="516"/>
    <s v="SINGLE RESIDENCE OCCUPANCY (SRO'S) LOCATIONS"/>
    <m/>
    <m/>
    <s v="IC"/>
    <s v="Invest Cont"/>
    <n v="440"/>
    <m/>
    <m/>
    <m/>
    <s v="500 S  SAN PEDRO                    ST"/>
    <m/>
    <n v="34.044199999999996"/>
    <n v="-118.2439"/>
  </r>
  <r>
    <n v="201010404"/>
    <d v="2020-06-26T00:00:00"/>
    <x v="66"/>
    <n v="330"/>
    <n v="10"/>
    <x v="11"/>
    <n v="1099"/>
    <n v="1"/>
    <n v="815"/>
    <x v="54"/>
    <s v="2000 0400 1813 0913 0444 0408 1414"/>
    <n v="40"/>
    <s v="F"/>
    <s v="B"/>
    <n v="501"/>
    <s v="SINGLE FAMILY DWELLING"/>
    <n v="400"/>
    <s v="STRONG-ARM (HANDS, FIST, FEET OR BODILY FORCE)"/>
    <s v="AO"/>
    <s v="Adult Other"/>
    <n v="815"/>
    <m/>
    <m/>
    <m/>
    <s v="16000    WOODVALE                     RD"/>
    <m/>
    <n v="34.149700000000003"/>
    <n v="-118.4786"/>
  </r>
  <r>
    <n v="201214540"/>
    <d v="2020-06-11T00:00:00"/>
    <x v="78"/>
    <n v="900"/>
    <n v="12"/>
    <x v="8"/>
    <n v="1239"/>
    <n v="2"/>
    <n v="649"/>
    <x v="52"/>
    <s v="1822 0923"/>
    <n v="50"/>
    <s v="F"/>
    <s v="O"/>
    <n v="203"/>
    <s v="OTHER BUSINESS"/>
    <m/>
    <m/>
    <s v="IC"/>
    <s v="Invest Cont"/>
    <n v="649"/>
    <m/>
    <m/>
    <m/>
    <s v="700 W  SLAUSON                      AV"/>
    <m/>
    <n v="33.989199999999997"/>
    <n v="-118.2859"/>
  </r>
  <r>
    <n v="200910684"/>
    <d v="2020-06-05T00:00:00"/>
    <x v="65"/>
    <n v="1630"/>
    <n v="9"/>
    <x v="3"/>
    <n v="923"/>
    <n v="1"/>
    <n v="310"/>
    <x v="5"/>
    <s v="0358 0329 0344 1609"/>
    <n v="0"/>
    <s v="X"/>
    <s v="X"/>
    <n v="236"/>
    <s v="VISION CARE FACILITY*"/>
    <m/>
    <m/>
    <s v="IC"/>
    <s v="Invest Cont"/>
    <n v="310"/>
    <m/>
    <m/>
    <m/>
    <s v="14500    HAYNES                       ST"/>
    <m/>
    <n v="34.189700000000002"/>
    <n v="-118.4487"/>
  </r>
  <r>
    <n v="200115211"/>
    <d v="2020-07-21T00:00:00"/>
    <x v="102"/>
    <n v="1940"/>
    <n v="1"/>
    <x v="1"/>
    <n v="154"/>
    <n v="1"/>
    <n v="761"/>
    <x v="35"/>
    <s v="1206 1420 1218 2004 0913 0334"/>
    <n v="28"/>
    <s v="M"/>
    <s v="B"/>
    <n v="502"/>
    <s v="MULTI-UNIT DWELLING (APARTMENT, DUPLEX, ETC)"/>
    <n v="216"/>
    <s v="SCISSORS"/>
    <s v="IC"/>
    <s v="Invest Cont"/>
    <n v="761"/>
    <m/>
    <m/>
    <m/>
    <s v="500 S  LOS ANGELES                  ST"/>
    <m/>
    <n v="34.045999999999999"/>
    <n v="-118.24930000000001"/>
  </r>
  <r>
    <n v="201204637"/>
    <d v="2020-01-09T00:00:00"/>
    <x v="258"/>
    <n v="1300"/>
    <n v="12"/>
    <x v="8"/>
    <n v="1258"/>
    <n v="2"/>
    <n v="946"/>
    <x v="8"/>
    <m/>
    <n v="34"/>
    <s v="F"/>
    <s v="O"/>
    <n v="726"/>
    <s v="POLICE FACILITY"/>
    <m/>
    <m/>
    <s v="AO"/>
    <s v="Adult Other"/>
    <n v="946"/>
    <m/>
    <m/>
    <m/>
    <s v="7600 S  BROADWAY"/>
    <m/>
    <n v="33.970799999999997"/>
    <n v="-118.2783"/>
  </r>
  <r>
    <n v="200321544"/>
    <d v="2020-12-11T00:00:00"/>
    <x v="28"/>
    <n v="100"/>
    <n v="3"/>
    <x v="2"/>
    <n v="328"/>
    <n v="1"/>
    <n v="420"/>
    <x v="33"/>
    <m/>
    <n v="0"/>
    <m/>
    <m/>
    <n v="101"/>
    <s v="STREET"/>
    <m/>
    <m/>
    <s v="IC"/>
    <s v="Invest Cont"/>
    <n v="420"/>
    <m/>
    <m/>
    <m/>
    <s v="HOOVER"/>
    <s v="29TH"/>
    <n v="34.028399999999998"/>
    <n v="-118.28400000000001"/>
  </r>
  <r>
    <n v="200208118"/>
    <d v="2020-03-23T00:00:00"/>
    <x v="146"/>
    <n v="1735"/>
    <n v="2"/>
    <x v="5"/>
    <n v="241"/>
    <n v="2"/>
    <n v="664"/>
    <x v="53"/>
    <s v="0701 1822"/>
    <n v="32"/>
    <s v="F"/>
    <s v="H"/>
    <n v="502"/>
    <s v="MULTI-UNIT DWELLING (APARTMENT, DUPLEX, ETC)"/>
    <m/>
    <m/>
    <s v="IC"/>
    <s v="Invest Cont"/>
    <n v="664"/>
    <m/>
    <m/>
    <m/>
    <s v="400 S  OCCIDENTAL                   BL"/>
    <m/>
    <n v="34.066499999999998"/>
    <n v="-118.28279999999999"/>
  </r>
  <r>
    <n v="200122060"/>
    <d v="2020-12-07T00:00:00"/>
    <x v="53"/>
    <n v="1445"/>
    <n v="1"/>
    <x v="1"/>
    <n v="135"/>
    <n v="2"/>
    <n v="740"/>
    <x v="21"/>
    <s v="1310 0329 1307"/>
    <n v="25"/>
    <s v="F"/>
    <s v="H"/>
    <n v="122"/>
    <s v="VEHICLE, PASSENGER/TRUCK"/>
    <m/>
    <m/>
    <s v="IC"/>
    <s v="Invest Cont"/>
    <n v="740"/>
    <m/>
    <m/>
    <m/>
    <s v="4TH"/>
    <s v="MAIN"/>
    <n v="34.048099999999998"/>
    <n v="-118.24720000000001"/>
  </r>
  <r>
    <n v="200305476"/>
    <d v="2020-01-26T00:00:00"/>
    <x v="230"/>
    <n v="1200"/>
    <n v="3"/>
    <x v="2"/>
    <n v="358"/>
    <n v="1"/>
    <n v="330"/>
    <x v="1"/>
    <s v="0344 1251 1307 0321 1609"/>
    <n v="19"/>
    <s v="F"/>
    <s v="W"/>
    <n v="108"/>
    <s v="PARKING LOT"/>
    <m/>
    <m/>
    <s v="IC"/>
    <s v="Invest Cont"/>
    <n v="330"/>
    <m/>
    <m/>
    <m/>
    <s v="1100 W  JEFFERSON                    BL"/>
    <m/>
    <n v="34.025500000000001"/>
    <n v="-118.28919999999999"/>
  </r>
  <r>
    <n v="200608321"/>
    <d v="2020-03-24T00:00:00"/>
    <x v="146"/>
    <n v="1400"/>
    <n v="6"/>
    <x v="9"/>
    <n v="666"/>
    <n v="2"/>
    <n v="888"/>
    <x v="24"/>
    <s v="1501 1202 1822"/>
    <n v="72"/>
    <s v="M"/>
    <s v="B"/>
    <n v="501"/>
    <s v="SINGLE FAMILY DWELLING"/>
    <m/>
    <m/>
    <s v="IC"/>
    <s v="Invest Cont"/>
    <n v="888"/>
    <m/>
    <m/>
    <m/>
    <s v="6200    FOUNTAIN                     AV"/>
    <m/>
    <n v="34.0944"/>
    <n v="-118.3245"/>
  </r>
  <r>
    <n v="200816667"/>
    <d v="2020-11-19T00:00:00"/>
    <x v="31"/>
    <n v="1200"/>
    <n v="8"/>
    <x v="12"/>
    <n v="803"/>
    <n v="2"/>
    <n v="956"/>
    <x v="29"/>
    <s v="1906 1822"/>
    <n v="22"/>
    <s v="F"/>
    <s v="O"/>
    <n v="501"/>
    <s v="SINGLE FAMILY DWELLING"/>
    <m/>
    <m/>
    <s v="IC"/>
    <s v="Invest Cont"/>
    <n v="956"/>
    <m/>
    <m/>
    <m/>
    <s v="1600 N  AMALFI                       DR"/>
    <m/>
    <n v="34.060299999999998"/>
    <n v="-118.50279999999999"/>
  </r>
  <r>
    <n v="200716704"/>
    <d v="2020-12-04T00:00:00"/>
    <x v="302"/>
    <n v="1605"/>
    <n v="7"/>
    <x v="0"/>
    <n v="773"/>
    <n v="1"/>
    <n v="510"/>
    <x v="0"/>
    <m/>
    <n v="0"/>
    <m/>
    <m/>
    <n v="101"/>
    <s v="STREET"/>
    <m/>
    <m/>
    <s v="IC"/>
    <s v="Invest Cont"/>
    <n v="510"/>
    <m/>
    <m/>
    <m/>
    <s v="VENICE                       BL"/>
    <s v="BURNSIDE                     AV"/>
    <n v="34.0443"/>
    <n v="-118.35639999999999"/>
  </r>
  <r>
    <n v="200119492"/>
    <d v="2020-10-15T00:00:00"/>
    <x v="107"/>
    <n v="1"/>
    <n v="1"/>
    <x v="1"/>
    <n v="157"/>
    <n v="2"/>
    <n v="626"/>
    <x v="10"/>
    <s v="2000 0444 0416 0408 1814"/>
    <n v="39"/>
    <s v="F"/>
    <s v="W"/>
    <n v="502"/>
    <s v="MULTI-UNIT DWELLING (APARTMENT, DUPLEX, ETC)"/>
    <n v="400"/>
    <s v="STRONG-ARM (HANDS, FIST, FEET OR BODILY FORCE)"/>
    <s v="AO"/>
    <s v="Adult Other"/>
    <n v="626"/>
    <m/>
    <m/>
    <m/>
    <s v="500 E  5TH                          ST"/>
    <m/>
    <n v="34.043500000000002"/>
    <n v="-118.2427"/>
  </r>
  <r>
    <n v="200319877"/>
    <d v="2020-11-04T00:00:00"/>
    <x v="2"/>
    <n v="1900"/>
    <n v="3"/>
    <x v="2"/>
    <n v="363"/>
    <n v="1"/>
    <n v="442"/>
    <x v="16"/>
    <s v="0104 0325 0378 1822"/>
    <n v="19"/>
    <s v="X"/>
    <s v="X"/>
    <n v="404"/>
    <s v="DEPARTMENT STORE"/>
    <m/>
    <m/>
    <s v="IC"/>
    <s v="Invest Cont"/>
    <n v="442"/>
    <m/>
    <m/>
    <m/>
    <s v="4000    CRENSHAW                     BL"/>
    <m/>
    <n v="34.012599999999999"/>
    <n v="-118.3403"/>
  </r>
  <r>
    <n v="201226996"/>
    <d v="2020-12-23T00:00:00"/>
    <x v="239"/>
    <n v="1420"/>
    <n v="12"/>
    <x v="8"/>
    <n v="1235"/>
    <n v="1"/>
    <n v="230"/>
    <x v="13"/>
    <s v="0416 1822 2049 2051 0342 0910 0853"/>
    <n v="21"/>
    <s v="M"/>
    <s v="H"/>
    <n v="801"/>
    <s v="MTA BUS"/>
    <n v="400"/>
    <s v="STRONG-ARM (HANDS, FIST, FEET OR BODILY FORCE)"/>
    <s v="IC"/>
    <s v="Invest Cont"/>
    <n v="230"/>
    <m/>
    <m/>
    <m/>
    <s v="SLAUSON                      AV"/>
    <s v="NORMANDIE                    AV"/>
    <n v="33.989100000000001"/>
    <n v="-118.3002"/>
  </r>
  <r>
    <n v="200706920"/>
    <d v="2020-03-03T00:00:00"/>
    <x v="301"/>
    <n v="1000"/>
    <n v="7"/>
    <x v="0"/>
    <n v="702"/>
    <n v="1"/>
    <n v="230"/>
    <x v="13"/>
    <s v="0416 0913 1259 2034 1501 0906"/>
    <n v="16"/>
    <s v="M"/>
    <s v="H"/>
    <n v="721"/>
    <s v="HIGH SCHOOL"/>
    <n v="400"/>
    <s v="STRONG-ARM (HANDS, FIST, FEET OR BODILY FORCE)"/>
    <s v="JA"/>
    <s v="Juv Arrest"/>
    <n v="230"/>
    <m/>
    <m/>
    <m/>
    <s v="7800    MELROSE                      AV"/>
    <m/>
    <n v="34.083799999999997"/>
    <n v="-118.3595"/>
  </r>
  <r>
    <n v="200111672"/>
    <d v="2020-05-13T00:00:00"/>
    <x v="78"/>
    <n v="830"/>
    <n v="1"/>
    <x v="1"/>
    <n v="161"/>
    <n v="1"/>
    <n v="210"/>
    <x v="11"/>
    <s v="0344 0378 0334 0421 0443 0913 0945 1420 1414 2004"/>
    <n v="22"/>
    <s v="M"/>
    <s v="H"/>
    <n v="203"/>
    <s v="OTHER BUSINESS"/>
    <n v="218"/>
    <s v="OTHER CUTTING INSTRUMENT"/>
    <s v="AA"/>
    <s v="Adult Arrest"/>
    <n v="210"/>
    <m/>
    <m/>
    <m/>
    <s v="700 S  FIGUEROA                     ST"/>
    <m/>
    <n v="34.048299999999998"/>
    <n v="-118.26309999999999"/>
  </r>
  <r>
    <n v="200217920"/>
    <d v="2020-11-28T00:00:00"/>
    <x v="351"/>
    <n v="1500"/>
    <n v="2"/>
    <x v="5"/>
    <n v="235"/>
    <n v="1"/>
    <n v="510"/>
    <x v="0"/>
    <m/>
    <n v="0"/>
    <m/>
    <m/>
    <n v="101"/>
    <s v="STREET"/>
    <m/>
    <m/>
    <s v="IC"/>
    <s v="Invest Cont"/>
    <n v="510"/>
    <m/>
    <m/>
    <m/>
    <s v="100 S  PARK VIEW                    ST"/>
    <m/>
    <n v="34.067599999999999"/>
    <n v="-118.2739"/>
  </r>
  <r>
    <n v="201007725"/>
    <d v="2020-04-01T00:00:00"/>
    <x v="332"/>
    <n v="1845"/>
    <n v="10"/>
    <x v="11"/>
    <n v="1049"/>
    <n v="2"/>
    <n v="624"/>
    <x v="15"/>
    <s v="1822 0416 1310"/>
    <n v="20"/>
    <s v="F"/>
    <s v="H"/>
    <n v="108"/>
    <s v="PARKING LOT"/>
    <n v="400"/>
    <s v="STRONG-ARM (HANDS, FIST, FEET OR BODILY FORCE)"/>
    <s v="IC"/>
    <s v="Invest Cont"/>
    <n v="624"/>
    <m/>
    <m/>
    <m/>
    <s v="6200    WOODLEY                      AV"/>
    <m/>
    <n v="34.183300000000003"/>
    <n v="-118.4837"/>
  </r>
  <r>
    <n v="201309672"/>
    <d v="2020-04-15T00:00:00"/>
    <x v="292"/>
    <n v="1"/>
    <n v="13"/>
    <x v="6"/>
    <n v="1313"/>
    <n v="1"/>
    <n v="420"/>
    <x v="33"/>
    <n v="385"/>
    <n v="30"/>
    <s v="M"/>
    <s v="H"/>
    <n v="101"/>
    <s v="STREET"/>
    <m/>
    <m/>
    <s v="IC"/>
    <s v="Invest Cont"/>
    <n v="420"/>
    <m/>
    <m/>
    <m/>
    <s v="20TH                         ST"/>
    <s v="CENTRAL                      AV"/>
    <n v="34.023699999999998"/>
    <n v="-118.2512"/>
  </r>
  <r>
    <n v="201015741"/>
    <d v="2020-12-04T00:00:00"/>
    <x v="302"/>
    <n v="2100"/>
    <n v="10"/>
    <x v="11"/>
    <n v="1043"/>
    <n v="1"/>
    <n v="230"/>
    <x v="13"/>
    <s v="0209 0216 0302 0334 1300 1309 1822"/>
    <n v="0"/>
    <s v="M"/>
    <s v="W"/>
    <n v="101"/>
    <s v="STREET"/>
    <n v="102"/>
    <s v="HAND GUN"/>
    <s v="IC"/>
    <s v="Invest Cont"/>
    <n v="230"/>
    <m/>
    <m/>
    <m/>
    <s v="18600    HATTERAS                     ST"/>
    <m/>
    <n v="34.177199999999999"/>
    <n v="-118.5395"/>
  </r>
  <r>
    <n v="200712133"/>
    <d v="2020-07-28T00:00:00"/>
    <x v="293"/>
    <n v="1"/>
    <n v="7"/>
    <x v="0"/>
    <n v="734"/>
    <n v="1"/>
    <n v="121"/>
    <x v="22"/>
    <s v="1814 0522 1262 0515 0913 2034"/>
    <n v="40"/>
    <s v="F"/>
    <s v="H"/>
    <n v="502"/>
    <s v="MULTI-UNIT DWELLING (APARTMENT, DUPLEX, ETC)"/>
    <n v="400"/>
    <s v="STRONG-ARM (HANDS, FIST, FEET OR BODILY FORCE)"/>
    <s v="IC"/>
    <s v="Invest Cont"/>
    <n v="121"/>
    <m/>
    <m/>
    <m/>
    <s v="400 S  CURSON                       AV"/>
    <m/>
    <n v="34.067500000000003"/>
    <n v="-118.3536"/>
  </r>
  <r>
    <n v="200515880"/>
    <d v="2020-10-27T00:00:00"/>
    <x v="229"/>
    <n v="1715"/>
    <n v="5"/>
    <x v="10"/>
    <n v="524"/>
    <n v="1"/>
    <n v="230"/>
    <x v="13"/>
    <s v="0913 0416 0429 1309"/>
    <n v="20"/>
    <s v="M"/>
    <s v="W"/>
    <n v="101"/>
    <s v="STREET"/>
    <n v="400"/>
    <s v="STRONG-ARM (HANDS, FIST, FEET OR BODILY FORCE)"/>
    <s v="AO"/>
    <s v="Adult Other"/>
    <n v="230"/>
    <m/>
    <m/>
    <m/>
    <s v="500    KING                         AV"/>
    <m/>
    <n v="33.774900000000002"/>
    <n v="-118.27500000000001"/>
  </r>
  <r>
    <n v="200907652"/>
    <d v="2020-03-20T00:00:00"/>
    <x v="17"/>
    <n v="2232"/>
    <n v="9"/>
    <x v="3"/>
    <n v="948"/>
    <n v="1"/>
    <n v="440"/>
    <x v="20"/>
    <n v="344"/>
    <n v="27"/>
    <s v="F"/>
    <s v="W"/>
    <n v="145"/>
    <s v="MAIL BOX"/>
    <m/>
    <m/>
    <s v="IC"/>
    <s v="Invest Cont"/>
    <n v="440"/>
    <m/>
    <m/>
    <m/>
    <s v="5500    NAGLE                        AV"/>
    <m/>
    <n v="34.170299999999997"/>
    <n v="-118.42359999999999"/>
  </r>
  <r>
    <n v="200105750"/>
    <d v="2020-01-26T00:00:00"/>
    <x v="119"/>
    <n v="1305"/>
    <n v="1"/>
    <x v="1"/>
    <n v="162"/>
    <n v="2"/>
    <n v="624"/>
    <x v="15"/>
    <s v="1402 2004 0917 0913 0444 0416"/>
    <n v="28"/>
    <s v="M"/>
    <s v="H"/>
    <n v="707"/>
    <s v="GARAGE/CARPORT"/>
    <n v="500"/>
    <s v="UNKNOWN WEAPON/OTHER WEAPON"/>
    <s v="IC"/>
    <s v="Invest Cont"/>
    <n v="624"/>
    <n v="998"/>
    <m/>
    <m/>
    <s v="800 S  GRAND                        AV"/>
    <m/>
    <n v="34.045900000000003"/>
    <n v="-118.25790000000001"/>
  </r>
  <r>
    <n v="200908946"/>
    <d v="2020-04-26T00:00:00"/>
    <x v="32"/>
    <n v="1"/>
    <n v="9"/>
    <x v="3"/>
    <n v="943"/>
    <n v="1"/>
    <n v="310"/>
    <x v="5"/>
    <s v="1414 0358 1607 0344"/>
    <n v="38"/>
    <s v="M"/>
    <s v="O"/>
    <n v="502"/>
    <s v="MULTI-UNIT DWELLING (APARTMENT, DUPLEX, ETC)"/>
    <m/>
    <m/>
    <s v="IC"/>
    <s v="Invest Cont"/>
    <n v="310"/>
    <m/>
    <m/>
    <m/>
    <s v="14100    BURBANK                      BL"/>
    <m/>
    <n v="34.1721"/>
    <n v="-118.44"/>
  </r>
  <r>
    <n v="200122508"/>
    <d v="2020-12-18T00:00:00"/>
    <x v="210"/>
    <n v="1900"/>
    <n v="1"/>
    <x v="1"/>
    <n v="162"/>
    <n v="1"/>
    <n v="330"/>
    <x v="1"/>
    <s v="0344 1605 0352 1822 1300"/>
    <n v="29"/>
    <s v="F"/>
    <s v="W"/>
    <n v="707"/>
    <s v="GARAGE/CARPORT"/>
    <m/>
    <m/>
    <s v="IC"/>
    <s v="Invest Cont"/>
    <n v="330"/>
    <m/>
    <m/>
    <m/>
    <s v="700 S  GRAND                        AV"/>
    <m/>
    <n v="34.046900000000001"/>
    <n v="-118.2569"/>
  </r>
  <r>
    <n v="200611666"/>
    <d v="2020-06-16T00:00:00"/>
    <x v="180"/>
    <n v="900"/>
    <n v="6"/>
    <x v="9"/>
    <n v="659"/>
    <n v="1"/>
    <n v="480"/>
    <x v="2"/>
    <n v="344"/>
    <n v="40"/>
    <s v="M"/>
    <s v="F"/>
    <n v="108"/>
    <s v="PARKING LOT"/>
    <m/>
    <m/>
    <s v="IC"/>
    <s v="Invest Cont"/>
    <n v="480"/>
    <m/>
    <m/>
    <m/>
    <s v="SUNSET"/>
    <s v="HARVARD"/>
    <n v="34.098100000000002"/>
    <n v="-118.3044"/>
  </r>
  <r>
    <n v="200204939"/>
    <d v="2020-01-20T00:00:00"/>
    <x v="204"/>
    <n v="40"/>
    <n v="2"/>
    <x v="5"/>
    <n v="238"/>
    <n v="1"/>
    <n v="251"/>
    <x v="55"/>
    <s v="1822 0450 1402"/>
    <n v="66"/>
    <s v="M"/>
    <s v="H"/>
    <n v="502"/>
    <s v="MULTI-UNIT DWELLING (APARTMENT, DUPLEX, ETC)"/>
    <n v="500"/>
    <s v="UNKNOWN WEAPON/OTHER WEAPON"/>
    <s v="IC"/>
    <s v="Invest Cont"/>
    <n v="251"/>
    <n v="998"/>
    <m/>
    <m/>
    <s v="100 N  TOLUCA                       ST"/>
    <m/>
    <n v="34.061599999999999"/>
    <n v="-118.2586"/>
  </r>
  <r>
    <n v="201111008"/>
    <d v="2020-07-01T00:00:00"/>
    <x v="234"/>
    <n v="730"/>
    <n v="11"/>
    <x v="7"/>
    <n v="1144"/>
    <n v="1"/>
    <n v="331"/>
    <x v="23"/>
    <s v="0344 1606"/>
    <n v="38"/>
    <s v="F"/>
    <s v="W"/>
    <n v="101"/>
    <s v="STREET"/>
    <m/>
    <m/>
    <s v="AA"/>
    <s v="Adult Arrest"/>
    <n v="331"/>
    <m/>
    <m/>
    <m/>
    <s v="2500    GRIFFITH PARK                BL"/>
    <m/>
    <n v="34.104500000000002"/>
    <n v="-118.27209999999999"/>
  </r>
  <r>
    <n v="200413196"/>
    <d v="2020-09-26T00:00:00"/>
    <x v="16"/>
    <n v="1700"/>
    <n v="4"/>
    <x v="4"/>
    <n v="473"/>
    <n v="1"/>
    <n v="341"/>
    <x v="12"/>
    <n v="344"/>
    <n v="43"/>
    <s v="M"/>
    <s v="H"/>
    <n v="502"/>
    <s v="MULTI-UNIT DWELLING (APARTMENT, DUPLEX, ETC)"/>
    <m/>
    <m/>
    <s v="IC"/>
    <s v="Invest Cont"/>
    <n v="341"/>
    <m/>
    <m/>
    <m/>
    <s v="2400 E  7TH                          ST"/>
    <m/>
    <n v="34.033299999999997"/>
    <n v="-118.2192"/>
  </r>
  <r>
    <n v="200704644"/>
    <d v="2020-01-14T00:00:00"/>
    <x v="141"/>
    <n v="645"/>
    <n v="7"/>
    <x v="0"/>
    <n v="782"/>
    <n v="1"/>
    <n v="420"/>
    <x v="33"/>
    <s v="1300 0344"/>
    <n v="43"/>
    <s v="F"/>
    <s v="B"/>
    <n v="101"/>
    <s v="STREET"/>
    <m/>
    <m/>
    <s v="IC"/>
    <s v="Invest Cont"/>
    <n v="420"/>
    <m/>
    <m/>
    <m/>
    <s v="1900 S  SPAULDING                    AV"/>
    <m/>
    <n v="34.042000000000002"/>
    <n v="-118.36579999999999"/>
  </r>
  <r>
    <n v="200915138"/>
    <d v="2020-09-26T00:00:00"/>
    <x v="196"/>
    <n v="2000"/>
    <n v="9"/>
    <x v="3"/>
    <n v="952"/>
    <n v="1"/>
    <n v="440"/>
    <x v="20"/>
    <s v="0344 0394"/>
    <n v="29"/>
    <s v="M"/>
    <s v="O"/>
    <n v="501"/>
    <s v="SINGLE FAMILY DWELLING"/>
    <m/>
    <m/>
    <s v="IC"/>
    <s v="Invest Cont"/>
    <n v="440"/>
    <m/>
    <m/>
    <m/>
    <s v="5400    HALBRENT                     AV"/>
    <m/>
    <n v="34.168500000000002"/>
    <n v="-118.4649"/>
  </r>
  <r>
    <n v="200412868"/>
    <d v="2020-09-17T00:00:00"/>
    <x v="90"/>
    <n v="2100"/>
    <n v="4"/>
    <x v="4"/>
    <n v="427"/>
    <n v="1"/>
    <n v="510"/>
    <x v="0"/>
    <m/>
    <n v="0"/>
    <m/>
    <m/>
    <n v="707"/>
    <s v="GARAGE/CARPORT"/>
    <m/>
    <m/>
    <s v="IC"/>
    <s v="Invest Cont"/>
    <n v="510"/>
    <m/>
    <m/>
    <m/>
    <s v="4600 S  HUNTINGTON                   DR"/>
    <m/>
    <n v="34.0852"/>
    <n v="-118.18600000000001"/>
  </r>
  <r>
    <n v="200605035"/>
    <d v="2020-01-24T00:00:00"/>
    <x v="254"/>
    <n v="540"/>
    <n v="6"/>
    <x v="9"/>
    <n v="666"/>
    <n v="1"/>
    <n v="210"/>
    <x v="11"/>
    <s v="0913 0344 0444 1402"/>
    <n v="23"/>
    <s v="F"/>
    <s v="W"/>
    <n v="501"/>
    <s v="SINGLE FAMILY DWELLING"/>
    <n v="400"/>
    <s v="STRONG-ARM (HANDS, FIST, FEET OR BODILY FORCE)"/>
    <s v="AO"/>
    <s v="Adult Other"/>
    <n v="210"/>
    <n v="998"/>
    <m/>
    <m/>
    <s v="6400    LEXINGTON                    AV"/>
    <m/>
    <n v="34.092599999999997"/>
    <n v="-118.3289"/>
  </r>
  <r>
    <n v="200408165"/>
    <d v="2020-04-25T00:00:00"/>
    <x v="75"/>
    <n v="200"/>
    <n v="4"/>
    <x v="4"/>
    <n v="471"/>
    <n v="2"/>
    <n v="930"/>
    <x v="30"/>
    <s v="1822 0443 0906"/>
    <n v="31"/>
    <s v="M"/>
    <s v="H"/>
    <n v="108"/>
    <s v="PARKING LOT"/>
    <n v="511"/>
    <s v="VERBAL THREAT"/>
    <s v="IC"/>
    <s v="Invest Cont"/>
    <n v="930"/>
    <m/>
    <m/>
    <m/>
    <s v="2100 E  7TH                          ST"/>
    <m/>
    <n v="34.034500000000001"/>
    <n v="-118.22499999999999"/>
  </r>
  <r>
    <n v="200121141"/>
    <d v="2020-11-16T00:00:00"/>
    <x v="122"/>
    <n v="550"/>
    <n v="1"/>
    <x v="1"/>
    <n v="123"/>
    <n v="2"/>
    <n v="745"/>
    <x v="9"/>
    <n v="329"/>
    <n v="0"/>
    <s v="M"/>
    <s v="X"/>
    <n v="725"/>
    <s v="GOVERNMENT FACILITY (FEDERAL,STATE, COUNTY &amp; CITY)"/>
    <m/>
    <m/>
    <s v="IC"/>
    <s v="Invest Cont"/>
    <n v="745"/>
    <m/>
    <m/>
    <m/>
    <s v="200 W  TEMPLE                       ST"/>
    <m/>
    <n v="34.054900000000004"/>
    <n v="-118.2426"/>
  </r>
  <r>
    <n v="201209920"/>
    <d v="2020-03-28T00:00:00"/>
    <x v="128"/>
    <n v="1420"/>
    <n v="12"/>
    <x v="8"/>
    <n v="1267"/>
    <n v="1"/>
    <n v="210"/>
    <x v="11"/>
    <s v="0342 0216 0429 1309 0390 1822 0344"/>
    <n v="40"/>
    <s v="F"/>
    <s v="H"/>
    <n v="102"/>
    <s v="SIDEWALK"/>
    <n v="400"/>
    <s v="STRONG-ARM (HANDS, FIST, FEET OR BODILY FORCE)"/>
    <s v="IC"/>
    <s v="Invest Cont"/>
    <n v="210"/>
    <m/>
    <m/>
    <m/>
    <s v="BROADWAY"/>
    <s v="MANCHESTER                   AV"/>
    <n v="33.960099999999997"/>
    <n v="-118.2782"/>
  </r>
  <r>
    <n v="200413311"/>
    <d v="2020-09-30T00:00:00"/>
    <x v="185"/>
    <n v="1600"/>
    <n v="4"/>
    <x v="4"/>
    <n v="451"/>
    <n v="1"/>
    <n v="510"/>
    <x v="0"/>
    <m/>
    <n v="0"/>
    <m/>
    <m/>
    <n v="108"/>
    <s v="PARKING LOT"/>
    <m/>
    <m/>
    <s v="IC"/>
    <s v="Invest Cont"/>
    <n v="510"/>
    <m/>
    <m/>
    <m/>
    <s v="1300    PLAZA DEL SOL"/>
    <m/>
    <n v="34.048699999999997"/>
    <n v="-118.2255"/>
  </r>
  <r>
    <n v="201215241"/>
    <d v="2020-06-24T00:00:00"/>
    <x v="22"/>
    <n v="130"/>
    <n v="12"/>
    <x v="8"/>
    <n v="1257"/>
    <n v="1"/>
    <n v="230"/>
    <x v="13"/>
    <s v="1822 0416 0445"/>
    <n v="45"/>
    <s v="M"/>
    <s v="H"/>
    <n v="101"/>
    <s v="STREET"/>
    <n v="500"/>
    <s v="UNKNOWN WEAPON/OTHER WEAPON"/>
    <s v="IC"/>
    <s v="Invest Cont"/>
    <n v="230"/>
    <m/>
    <m/>
    <m/>
    <s v="VERMONT                      AV"/>
    <s v="77TH                         ST"/>
    <n v="33.969799999999999"/>
    <n v="-118.2914"/>
  </r>
  <r>
    <n v="200608093"/>
    <d v="2020-03-18T00:00:00"/>
    <x v="104"/>
    <n v="805"/>
    <n v="6"/>
    <x v="9"/>
    <n v="615"/>
    <n v="2"/>
    <n v="624"/>
    <x v="15"/>
    <s v="0400 0444 0429 1822"/>
    <n v="26"/>
    <s v="F"/>
    <s v="B"/>
    <n v="501"/>
    <s v="SINGLE FAMILY DWELLING"/>
    <n v="400"/>
    <s v="STRONG-ARM (HANDS, FIST, FEET OR BODILY FORCE)"/>
    <s v="IC"/>
    <s v="Invest Cont"/>
    <n v="624"/>
    <m/>
    <m/>
    <m/>
    <s v="3300    BARHAM                       BL"/>
    <m/>
    <n v="34.131"/>
    <n v="-118.34520000000001"/>
  </r>
  <r>
    <n v="201212510"/>
    <d v="2020-05-09T00:00:00"/>
    <x v="143"/>
    <n v="1730"/>
    <n v="12"/>
    <x v="8"/>
    <n v="1253"/>
    <n v="1"/>
    <n v="648"/>
    <x v="4"/>
    <s v="1309 1402"/>
    <n v="0"/>
    <s v="X"/>
    <s v="X"/>
    <n v="203"/>
    <s v="OTHER BUSINESS"/>
    <n v="505"/>
    <s v="EXPLOXIVE DEVICE"/>
    <s v="IC"/>
    <s v="Invest Cont"/>
    <n v="648"/>
    <n v="998"/>
    <m/>
    <m/>
    <s v="2000 W  FLORENCE                     AV"/>
    <m/>
    <n v="33.974600000000002"/>
    <n v="-118.3137"/>
  </r>
  <r>
    <n v="200704522"/>
    <d v="2020-01-11T00:00:00"/>
    <x v="132"/>
    <n v="2000"/>
    <n v="7"/>
    <x v="0"/>
    <n v="722"/>
    <n v="1"/>
    <n v="310"/>
    <x v="5"/>
    <s v="0344 0400"/>
    <n v="68"/>
    <s v="F"/>
    <s v="W"/>
    <n v="502"/>
    <s v="MULTI-UNIT DWELLING (APARTMENT, DUPLEX, ETC)"/>
    <m/>
    <m/>
    <s v="IC"/>
    <s v="Invest Cont"/>
    <n v="310"/>
    <m/>
    <m/>
    <m/>
    <s v="100 N  CROFT                        AV"/>
    <m/>
    <n v="34.0745"/>
    <n v="-118.3742"/>
  </r>
  <r>
    <n v="200218141"/>
    <d v="2020-12-03T00:00:00"/>
    <x v="194"/>
    <n v="1530"/>
    <n v="2"/>
    <x v="5"/>
    <n v="204"/>
    <n v="1"/>
    <n v="510"/>
    <x v="0"/>
    <m/>
    <n v="0"/>
    <m/>
    <m/>
    <n v="101"/>
    <s v="STREET"/>
    <m/>
    <m/>
    <s v="IC"/>
    <s v="Invest Cont"/>
    <n v="510"/>
    <m/>
    <m/>
    <m/>
    <s v="3500    LONDON                       ST"/>
    <m/>
    <n v="34.079000000000001"/>
    <n v="-118.283"/>
  </r>
  <r>
    <n v="200505278"/>
    <d v="2020-01-31T00:00:00"/>
    <x v="259"/>
    <n v="545"/>
    <n v="5"/>
    <x v="10"/>
    <n v="501"/>
    <n v="1"/>
    <n v="420"/>
    <x v="33"/>
    <m/>
    <n v="0"/>
    <m/>
    <m/>
    <n v="101"/>
    <s v="STREET"/>
    <m/>
    <m/>
    <s v="IC"/>
    <s v="Invest Cont"/>
    <n v="420"/>
    <m/>
    <m/>
    <m/>
    <s v="18400 S  WESTERN                      AV"/>
    <m/>
    <n v="33.863199999999999"/>
    <n v="-118.3091"/>
  </r>
  <r>
    <n v="200812278"/>
    <d v="2020-07-24T00:00:00"/>
    <x v="148"/>
    <n v="108"/>
    <n v="8"/>
    <x v="12"/>
    <n v="816"/>
    <n v="1"/>
    <n v="310"/>
    <x v="5"/>
    <s v="1420 1608 1822 0209"/>
    <n v="0"/>
    <s v="X"/>
    <s v="X"/>
    <n v="502"/>
    <s v="MULTI-UNIT DWELLING (APARTMENT, DUPLEX, ETC)"/>
    <m/>
    <m/>
    <s v="IC"/>
    <s v="Invest Cont"/>
    <n v="310"/>
    <m/>
    <m/>
    <m/>
    <s v="600    KELTON                       AV"/>
    <m/>
    <n v="34.0642"/>
    <n v="-118.45269999999999"/>
  </r>
  <r>
    <n v="200900505"/>
    <d v="2020-01-13T00:00:00"/>
    <x v="350"/>
    <n v="1130"/>
    <n v="9"/>
    <x v="3"/>
    <n v="935"/>
    <n v="1"/>
    <n v="230"/>
    <x v="13"/>
    <s v="1402 0445 0913 0603 2021"/>
    <n v="57"/>
    <s v="M"/>
    <s v="W"/>
    <n v="502"/>
    <s v="MULTI-UNIT DWELLING (APARTMENT, DUPLEX, ETC)"/>
    <n v="216"/>
    <s v="SCISSORS"/>
    <s v="AA"/>
    <s v="Adult Arrest"/>
    <n v="230"/>
    <n v="998"/>
    <m/>
    <m/>
    <s v="14200    SYLVAN                       ST"/>
    <m/>
    <n v="34.184699999999999"/>
    <n v="-118.4422"/>
  </r>
  <r>
    <n v="201110480"/>
    <d v="2020-06-16T00:00:00"/>
    <x v="85"/>
    <n v="2020"/>
    <n v="11"/>
    <x v="7"/>
    <n v="1136"/>
    <n v="2"/>
    <n v="745"/>
    <x v="9"/>
    <n v="329"/>
    <n v="0"/>
    <s v="X"/>
    <s v="X"/>
    <n v="301"/>
    <s v="GAS STATION"/>
    <m/>
    <m/>
    <s v="IC"/>
    <s v="Invest Cont"/>
    <n v="745"/>
    <m/>
    <m/>
    <m/>
    <s v="4000    EAGLE ROCK                   BL"/>
    <m/>
    <n v="34.120100000000001"/>
    <n v="-118.2289"/>
  </r>
  <r>
    <n v="200617723"/>
    <d v="2020-11-03T00:00:00"/>
    <x v="36"/>
    <n v="1425"/>
    <n v="6"/>
    <x v="9"/>
    <n v="676"/>
    <n v="2"/>
    <n v="354"/>
    <x v="14"/>
    <s v="1822 0929"/>
    <n v="34"/>
    <s v="F"/>
    <s v="O"/>
    <n v="501"/>
    <s v="SINGLE FAMILY DWELLING"/>
    <m/>
    <m/>
    <s v="IC"/>
    <s v="Invest Cont"/>
    <n v="354"/>
    <m/>
    <m/>
    <m/>
    <s v="5800    GREGORY                      AV"/>
    <m/>
    <n v="34.086199999999998"/>
    <n v="-118.3222"/>
  </r>
  <r>
    <n v="201009697"/>
    <d v="2020-06-04T00:00:00"/>
    <x v="70"/>
    <n v="830"/>
    <n v="10"/>
    <x v="11"/>
    <n v="1063"/>
    <n v="2"/>
    <n v="625"/>
    <x v="44"/>
    <s v="0319 0913 2001 1236 0601 0359 0447"/>
    <n v="0"/>
    <s v="M"/>
    <s v="O"/>
    <n v="210"/>
    <s v="RESTAURANT/FAST FOOD"/>
    <n v="500"/>
    <s v="UNKNOWN WEAPON/OTHER WEAPON"/>
    <s v="AO"/>
    <s v="Adult Other"/>
    <n v="625"/>
    <n v="888"/>
    <m/>
    <m/>
    <s v="18900 W  VENTURA                      BL"/>
    <m/>
    <n v="34.172199999999997"/>
    <n v="-118.54470000000001"/>
  </r>
  <r>
    <n v="200914625"/>
    <d v="2020-09-12T00:00:00"/>
    <x v="335"/>
    <n v="2100"/>
    <n v="9"/>
    <x v="3"/>
    <n v="904"/>
    <n v="1"/>
    <n v="510"/>
    <x v="0"/>
    <m/>
    <n v="0"/>
    <m/>
    <m/>
    <n v="101"/>
    <s v="STREET"/>
    <m/>
    <m/>
    <s v="IC"/>
    <s v="Invest Cont"/>
    <n v="510"/>
    <m/>
    <m/>
    <m/>
    <s v="WYANDOTTE"/>
    <s v="KESTER"/>
    <n v="34.203000000000003"/>
    <n v="-118.4575"/>
  </r>
  <r>
    <n v="200917597"/>
    <d v="2020-11-23T00:00:00"/>
    <x v="113"/>
    <n v="1700"/>
    <n v="9"/>
    <x v="3"/>
    <n v="966"/>
    <n v="1"/>
    <n v="310"/>
    <x v="5"/>
    <s v="2004 0321 0344 1402 1607 0358 1420 1414"/>
    <n v="56"/>
    <s v="F"/>
    <s v="O"/>
    <n v="723"/>
    <s v="PRIVATE SCHOOL/PRESCHOOL"/>
    <m/>
    <m/>
    <s v="AA"/>
    <s v="Adult Arrest"/>
    <n v="310"/>
    <n v="998"/>
    <m/>
    <m/>
    <s v="13300    RIVERSIDE                    DR"/>
    <m/>
    <n v="34.157600000000002"/>
    <n v="-118.42310000000001"/>
  </r>
  <r>
    <n v="200816273"/>
    <d v="2020-11-10T00:00:00"/>
    <x v="0"/>
    <n v="116"/>
    <n v="8"/>
    <x v="12"/>
    <n v="833"/>
    <n v="2"/>
    <n v="626"/>
    <x v="10"/>
    <s v="2000 1814 0408 1300"/>
    <n v="30"/>
    <s v="F"/>
    <s v="H"/>
    <n v="102"/>
    <s v="SIDEWALK"/>
    <n v="400"/>
    <s v="STRONG-ARM (HANDS, FIST, FEET OR BODILY FORCE)"/>
    <s v="AO"/>
    <s v="Adult Other"/>
    <n v="626"/>
    <m/>
    <m/>
    <m/>
    <s v="WILSHIRE                     BL"/>
    <s v="VETERAN                      AV"/>
    <n v="34.057899999999997"/>
    <n v="-118.44710000000001"/>
  </r>
  <r>
    <n v="201116657"/>
    <d v="2020-12-15T00:00:00"/>
    <x v="3"/>
    <n v="800"/>
    <n v="11"/>
    <x v="7"/>
    <n v="1102"/>
    <n v="1"/>
    <n v="510"/>
    <x v="0"/>
    <m/>
    <n v="0"/>
    <m/>
    <m/>
    <n v="108"/>
    <s v="PARKING LOT"/>
    <m/>
    <m/>
    <s v="IC"/>
    <s v="Invest Cont"/>
    <n v="510"/>
    <m/>
    <m/>
    <m/>
    <s v="4900    SAN FERNANDO                 RD"/>
    <m/>
    <n v="34.1402"/>
    <n v="-118.26909999999999"/>
  </r>
  <r>
    <n v="201224858"/>
    <d v="2020-11-20T00:00:00"/>
    <x v="113"/>
    <n v="1"/>
    <n v="12"/>
    <x v="8"/>
    <n v="1259"/>
    <n v="1"/>
    <n v="230"/>
    <x v="13"/>
    <s v="0411 1206 0553 0408"/>
    <n v="26"/>
    <s v="M"/>
    <s v="B"/>
    <n v="501"/>
    <s v="SINGLE FAMILY DWELLING"/>
    <n v="207"/>
    <s v="OTHER KNIFE"/>
    <s v="IC"/>
    <s v="Invest Cont"/>
    <n v="230"/>
    <m/>
    <m/>
    <m/>
    <s v="700 E  76TH                         ST"/>
    <m/>
    <n v="33.971200000000003"/>
    <n v="-118.26300000000001"/>
  </r>
  <r>
    <n v="200116184"/>
    <d v="2020-08-10T00:00:00"/>
    <x v="271"/>
    <n v="950"/>
    <n v="1"/>
    <x v="1"/>
    <n v="162"/>
    <n v="1"/>
    <n v="330"/>
    <x v="1"/>
    <s v="0344 1609 1307 1822 0329"/>
    <n v="39"/>
    <s v="M"/>
    <s v="O"/>
    <n v="108"/>
    <s v="PARKING LOT"/>
    <m/>
    <m/>
    <s v="IC"/>
    <s v="Invest Cont"/>
    <n v="330"/>
    <m/>
    <m/>
    <m/>
    <s v="800 S  OLIVE                        ST"/>
    <m/>
    <n v="34.043700000000001"/>
    <n v="-118.2582"/>
  </r>
  <r>
    <n v="201213792"/>
    <d v="2020-05-29T00:00:00"/>
    <x v="299"/>
    <n v="1020"/>
    <n v="12"/>
    <x v="8"/>
    <n v="1269"/>
    <n v="1"/>
    <n v="761"/>
    <x v="35"/>
    <s v="0334 0913 0603"/>
    <n v="32"/>
    <s v="M"/>
    <s v="B"/>
    <n v="502"/>
    <s v="MULTI-UNIT DWELLING (APARTMENT, DUPLEX, ETC)"/>
    <n v="114"/>
    <s v="AIR PISTOL/REVOLVER/RIFLE/BB GUN"/>
    <s v="AA"/>
    <s v="Adult Arrest"/>
    <n v="761"/>
    <n v="930"/>
    <m/>
    <m/>
    <s v="300 E  85TH                         ST"/>
    <m/>
    <n v="33.960999999999999"/>
    <n v="-118.26949999999999"/>
  </r>
  <r>
    <n v="201207694"/>
    <d v="2020-02-23T00:00:00"/>
    <x v="105"/>
    <n v="1205"/>
    <n v="12"/>
    <x v="8"/>
    <n v="1233"/>
    <n v="1"/>
    <n v="230"/>
    <x v="13"/>
    <s v="1407 1419 1822 1402 1100 1309 0342 0216 0906 0853"/>
    <n v="0"/>
    <s v="M"/>
    <s v="B"/>
    <n v="108"/>
    <s v="PARKING LOT"/>
    <n v="109"/>
    <s v="SEMI-AUTOMATIC PISTOL"/>
    <s v="JA"/>
    <s v="Juv Arrest"/>
    <n v="230"/>
    <n v="998"/>
    <m/>
    <m/>
    <s v="1600 W  SLAUSON                      AV"/>
    <m/>
    <n v="33.989199999999997"/>
    <n v="-118.3045"/>
  </r>
  <r>
    <n v="200208611"/>
    <d v="2020-04-05T00:00:00"/>
    <x v="193"/>
    <n v="1850"/>
    <n v="2"/>
    <x v="5"/>
    <n v="231"/>
    <n v="1"/>
    <n v="236"/>
    <x v="46"/>
    <s v="2000 0408 0400 0416 1813 0444 0913"/>
    <n v="25"/>
    <s v="F"/>
    <s v="H"/>
    <n v="502"/>
    <s v="MULTI-UNIT DWELLING (APARTMENT, DUPLEX, ETC)"/>
    <n v="400"/>
    <s v="STRONG-ARM (HANDS, FIST, FEET OR BODILY FORCE)"/>
    <s v="AO"/>
    <s v="Adult Other"/>
    <n v="236"/>
    <m/>
    <m/>
    <m/>
    <s v="200 S  RENO                         ST"/>
    <m/>
    <n v="34.069899999999997"/>
    <n v="-118.28230000000001"/>
  </r>
  <r>
    <n v="200212950"/>
    <d v="2020-07-24T00:00:00"/>
    <x v="148"/>
    <n v="630"/>
    <n v="2"/>
    <x v="5"/>
    <n v="245"/>
    <n v="2"/>
    <n v="626"/>
    <x v="10"/>
    <s v="0913 1813 2000 0416 1222 2007 0448 1300"/>
    <n v="20"/>
    <s v="M"/>
    <s v="B"/>
    <n v="101"/>
    <s v="STREET"/>
    <n v="400"/>
    <s v="STRONG-ARM (HANDS, FIST, FEET OR BODILY FORCE)"/>
    <s v="AO"/>
    <s v="Adult Other"/>
    <n v="626"/>
    <m/>
    <m/>
    <m/>
    <s v="2400    WILSHIRE                     BL"/>
    <m/>
    <n v="34.059699999999999"/>
    <n v="-118.2795"/>
  </r>
  <r>
    <n v="201105778"/>
    <d v="2020-02-10T00:00:00"/>
    <x v="199"/>
    <n v="2000"/>
    <n v="11"/>
    <x v="7"/>
    <n v="1184"/>
    <n v="1"/>
    <n v="330"/>
    <x v="1"/>
    <s v="1307 0344 0358"/>
    <n v="34"/>
    <s v="M"/>
    <s v="W"/>
    <n v="101"/>
    <s v="STREET"/>
    <n v="500"/>
    <s v="UNKNOWN WEAPON/OTHER WEAPON"/>
    <s v="IC"/>
    <s v="Invest Cont"/>
    <n v="330"/>
    <m/>
    <m/>
    <m/>
    <s v="1500    EWING                        ST"/>
    <m/>
    <n v="34.087000000000003"/>
    <n v="-118.2483"/>
  </r>
  <r>
    <n v="201226259"/>
    <d v="2020-12-12T00:00:00"/>
    <x v="341"/>
    <n v="50"/>
    <n v="12"/>
    <x v="8"/>
    <n v="1213"/>
    <n v="1"/>
    <n v="251"/>
    <x v="55"/>
    <s v="1100 0913 1309 0309 0329 1307 0421 0319 0302 0450"/>
    <n v="51"/>
    <s v="M"/>
    <s v="B"/>
    <n v="509"/>
    <s v="MOBILE HOME/TRAILERS/CONSTRUCTION TRAILERS/RV'S/MOTORHOME"/>
    <n v="106"/>
    <s v="UNKNOWN FIREARM"/>
    <s v="IC"/>
    <s v="Invest Cont"/>
    <n v="251"/>
    <m/>
    <m/>
    <m/>
    <s v="1900 W  54TH                         ST"/>
    <m/>
    <n v="33.993200000000002"/>
    <n v="-118.3117"/>
  </r>
  <r>
    <n v="201207823"/>
    <d v="2020-02-25T00:00:00"/>
    <x v="309"/>
    <n v="1805"/>
    <n v="12"/>
    <x v="8"/>
    <n v="1248"/>
    <n v="1"/>
    <n v="510"/>
    <x v="0"/>
    <m/>
    <n v="0"/>
    <m/>
    <m/>
    <n v="101"/>
    <s v="STREET"/>
    <m/>
    <m/>
    <s v="IC"/>
    <s v="Invest Cont"/>
    <n v="510"/>
    <m/>
    <m/>
    <m/>
    <s v="6400 S  VERMONT                      AV"/>
    <m/>
    <n v="33.981000000000002"/>
    <n v="-118.2914"/>
  </r>
  <r>
    <n v="201112082"/>
    <d v="2020-08-01T00:00:00"/>
    <x v="266"/>
    <n v="2050"/>
    <n v="11"/>
    <x v="7"/>
    <n v="1148"/>
    <n v="1"/>
    <n v="230"/>
    <x v="13"/>
    <s v="1309 1310 0400 0421 1822"/>
    <n v="21"/>
    <s v="F"/>
    <s v="H"/>
    <n v="108"/>
    <s v="PARKING LOT"/>
    <n v="307"/>
    <s v="VEHICLE"/>
    <s v="IC"/>
    <s v="Invest Cont"/>
    <n v="230"/>
    <m/>
    <m/>
    <m/>
    <s v="4400 N  FIGUEROA                     ST"/>
    <m/>
    <n v="34.095399999999998"/>
    <n v="-118.20780000000001"/>
  </r>
  <r>
    <n v="200614941"/>
    <d v="2020-09-04T00:00:00"/>
    <x v="154"/>
    <n v="1755"/>
    <n v="6"/>
    <x v="9"/>
    <n v="636"/>
    <n v="2"/>
    <n v="850"/>
    <x v="41"/>
    <s v="1822 0529"/>
    <n v="24"/>
    <s v="M"/>
    <s v="W"/>
    <n v="101"/>
    <s v="STREET"/>
    <n v="400"/>
    <s v="STRONG-ARM (HANDS, FIST, FEET OR BODILY FORCE)"/>
    <s v="AA"/>
    <s v="Adult Arrest"/>
    <n v="850"/>
    <m/>
    <m/>
    <m/>
    <s v="CHEROKEE"/>
    <s v="YUCCA"/>
    <n v="34.103200000000001"/>
    <n v="-118.3348"/>
  </r>
  <r>
    <n v="201307776"/>
    <d v="2020-03-08T00:00:00"/>
    <x v="330"/>
    <n v="2115"/>
    <n v="13"/>
    <x v="6"/>
    <n v="1372"/>
    <n v="1"/>
    <n v="330"/>
    <x v="1"/>
    <s v="1300 0344 0329 1307"/>
    <n v="38"/>
    <s v="M"/>
    <s v="H"/>
    <n v="101"/>
    <s v="STREET"/>
    <m/>
    <m/>
    <s v="IC"/>
    <s v="Invest Cont"/>
    <n v="330"/>
    <m/>
    <m/>
    <m/>
    <s v="300 E  52ND                         ST"/>
    <m/>
    <n v="33.9953"/>
    <n v="-118.2701"/>
  </r>
  <r>
    <n v="200816614"/>
    <d v="2020-11-18T00:00:00"/>
    <x v="278"/>
    <n v="1610"/>
    <n v="8"/>
    <x v="12"/>
    <n v="882"/>
    <n v="2"/>
    <n v="625"/>
    <x v="44"/>
    <s v="0356 0400 0416 1822"/>
    <n v="26"/>
    <s v="F"/>
    <s v="H"/>
    <n v="108"/>
    <s v="PARKING LOT"/>
    <n v="400"/>
    <s v="STRONG-ARM (HANDS, FIST, FEET OR BODILY FORCE)"/>
    <s v="IC"/>
    <s v="Invest Cont"/>
    <n v="625"/>
    <m/>
    <m/>
    <m/>
    <s v="2000    SAWTELLE                     BL"/>
    <m/>
    <n v="34.0396"/>
    <n v="-118.4425"/>
  </r>
  <r>
    <n v="200111176"/>
    <d v="2020-04-30T00:00:00"/>
    <x v="96"/>
    <n v="230"/>
    <n v="1"/>
    <x v="1"/>
    <n v="182"/>
    <n v="1"/>
    <n v="330"/>
    <x v="1"/>
    <s v="1822 0329 1609 1307 0344"/>
    <n v="27"/>
    <s v="M"/>
    <s v="B"/>
    <n v="108"/>
    <s v="PARKING LOT"/>
    <m/>
    <m/>
    <s v="IC"/>
    <s v="Invest Cont"/>
    <n v="330"/>
    <m/>
    <m/>
    <m/>
    <s v="1200 S  GRAND                        AV"/>
    <m/>
    <n v="34.040199999999999"/>
    <n v="-118.2633"/>
  </r>
  <r>
    <n v="200205024"/>
    <d v="2020-01-22T00:00:00"/>
    <x v="202"/>
    <n v="1500"/>
    <n v="2"/>
    <x v="5"/>
    <n v="245"/>
    <n v="1"/>
    <n v="330"/>
    <x v="1"/>
    <s v="0329 0344 1609 1307"/>
    <n v="42"/>
    <s v="M"/>
    <s v="B"/>
    <n v="102"/>
    <s v="SIDEWALK"/>
    <m/>
    <m/>
    <s v="IC"/>
    <s v="Invest Cont"/>
    <n v="330"/>
    <m/>
    <m/>
    <m/>
    <s v="GRAND VIEW                   AV"/>
    <s v="OCEAN VIEW                   AV"/>
    <n v="34.062899999999999"/>
    <n v="-118.2754"/>
  </r>
  <r>
    <n v="201013896"/>
    <d v="2020-10-09T00:00:00"/>
    <x v="163"/>
    <n v="1000"/>
    <n v="10"/>
    <x v="11"/>
    <n v="1003"/>
    <n v="1"/>
    <n v="440"/>
    <x v="20"/>
    <s v="1202 1822 1268 0344"/>
    <n v="71"/>
    <s v="F"/>
    <s v="B"/>
    <n v="502"/>
    <s v="MULTI-UNIT DWELLING (APARTMENT, DUPLEX, ETC)"/>
    <m/>
    <m/>
    <s v="IC"/>
    <s v="Invest Cont"/>
    <n v="440"/>
    <m/>
    <m/>
    <m/>
    <s v="7700    RESEDA                       BL"/>
    <m/>
    <n v="34.214799999999997"/>
    <n v="-118.54040000000001"/>
  </r>
  <r>
    <n v="200211869"/>
    <d v="2020-06-27T00:00:00"/>
    <x v="37"/>
    <n v="1910"/>
    <n v="2"/>
    <x v="5"/>
    <n v="233"/>
    <n v="2"/>
    <n v="624"/>
    <x v="15"/>
    <s v="0913 1810 0448"/>
    <n v="35"/>
    <s v="M"/>
    <s v="W"/>
    <n v="501"/>
    <s v="SINGLE FAMILY DWELLING"/>
    <n v="400"/>
    <s v="STRONG-ARM (HANDS, FIST, FEET OR BODILY FORCE)"/>
    <s v="AO"/>
    <s v="Adult Other"/>
    <n v="624"/>
    <m/>
    <m/>
    <m/>
    <s v="200 N  BENTON                       WY"/>
    <m/>
    <n v="34.071300000000001"/>
    <n v="-118.27670000000001"/>
  </r>
  <r>
    <n v="201208112"/>
    <d v="2020-02-28T00:00:00"/>
    <x v="72"/>
    <n v="1445"/>
    <n v="12"/>
    <x v="8"/>
    <n v="1203"/>
    <n v="1"/>
    <n v="230"/>
    <x v="13"/>
    <s v="1822 2004 1402 0356 0416 0445 0359 0446"/>
    <n v="32"/>
    <s v="F"/>
    <s v="H"/>
    <n v="101"/>
    <s v="STREET"/>
    <n v="400"/>
    <s v="STRONG-ARM (HANDS, FIST, FEET OR BODILY FORCE)"/>
    <s v="AO"/>
    <s v="Adult Other"/>
    <n v="230"/>
    <m/>
    <m/>
    <m/>
    <s v="DENKER                       AV"/>
    <s v="51ST                         ST"/>
    <n v="33.996899999999997"/>
    <n v="-118.30459999999999"/>
  </r>
  <r>
    <n v="200510728"/>
    <d v="2020-06-16T00:00:00"/>
    <x v="123"/>
    <n v="1805"/>
    <n v="5"/>
    <x v="10"/>
    <n v="517"/>
    <n v="1"/>
    <n v="330"/>
    <x v="1"/>
    <s v="0344 0385 1300"/>
    <n v="42"/>
    <s v="F"/>
    <s v="H"/>
    <n v="502"/>
    <s v="MULTI-UNIT DWELLING (APARTMENT, DUPLEX, ETC)"/>
    <m/>
    <m/>
    <s v="IC"/>
    <s v="Invest Cont"/>
    <n v="330"/>
    <m/>
    <m/>
    <m/>
    <s v="HYATT                        AV"/>
    <s v="YOUNG                        ST"/>
    <n v="33.786799999999999"/>
    <n v="-118.2542"/>
  </r>
  <r>
    <n v="201208875"/>
    <d v="2020-03-10T00:00:00"/>
    <x v="305"/>
    <n v="1200"/>
    <n v="12"/>
    <x v="8"/>
    <n v="1256"/>
    <n v="2"/>
    <n v="745"/>
    <x v="9"/>
    <s v="0329 1822 1202"/>
    <n v="70"/>
    <s v="F"/>
    <s v="B"/>
    <n v="119"/>
    <s v="PORCH, RESIDENTIAL"/>
    <m/>
    <m/>
    <s v="IC"/>
    <s v="Invest Cont"/>
    <n v="745"/>
    <m/>
    <m/>
    <m/>
    <s v="800 W  74TH                         ST"/>
    <m/>
    <n v="33.972700000000003"/>
    <n v="-118.2871"/>
  </r>
  <r>
    <n v="200210996"/>
    <d v="2020-06-05T00:00:00"/>
    <x v="150"/>
    <n v="400"/>
    <n v="2"/>
    <x v="5"/>
    <n v="203"/>
    <n v="2"/>
    <n v="626"/>
    <x v="10"/>
    <s v="2002 1206 0419 0444 0416 2000 1813 0401 0913"/>
    <n v="30"/>
    <s v="F"/>
    <s v="W"/>
    <n v="502"/>
    <s v="MULTI-UNIT DWELLING (APARTMENT, DUPLEX, ETC)"/>
    <n v="400"/>
    <s v="STRONG-ARM (HANDS, FIST, FEET OR BODILY FORCE)"/>
    <s v="AA"/>
    <s v="Adult Arrest"/>
    <n v="626"/>
    <m/>
    <m/>
    <m/>
    <s v="4000 W  MELROSE                      AV"/>
    <m/>
    <n v="34.085099999999997"/>
    <n v="-118.2881"/>
  </r>
  <r>
    <n v="200911433"/>
    <d v="2020-06-23T00:00:00"/>
    <x v="339"/>
    <n v="1700"/>
    <n v="9"/>
    <x v="3"/>
    <n v="939"/>
    <n v="1"/>
    <n v="510"/>
    <x v="0"/>
    <m/>
    <n v="0"/>
    <m/>
    <m/>
    <n v="101"/>
    <s v="STREET"/>
    <m/>
    <m/>
    <s v="IC"/>
    <s v="Invest Cont"/>
    <n v="510"/>
    <m/>
    <m/>
    <m/>
    <s v="FULTON"/>
    <s v="SYLVAN"/>
    <n v="34.184899999999999"/>
    <n v="-118.4225"/>
  </r>
  <r>
    <n v="200308758"/>
    <d v="2020-03-18T00:00:00"/>
    <x v="104"/>
    <n v="1600"/>
    <n v="3"/>
    <x v="2"/>
    <n v="337"/>
    <n v="1"/>
    <n v="230"/>
    <x v="13"/>
    <s v="0334 0342 0432 1252 1402 1419 2021 1822"/>
    <n v="42"/>
    <s v="M"/>
    <s v="H"/>
    <n v="101"/>
    <s v="STREET"/>
    <n v="200"/>
    <s v="KNIFE WITH BLADE 6INCHES OR LESS"/>
    <s v="AA"/>
    <s v="Adult Arrest"/>
    <n v="230"/>
    <n v="761"/>
    <m/>
    <m/>
    <s v="NORMANDIE                    AV"/>
    <s v="30TH                         ST"/>
    <n v="34.027299999999997"/>
    <n v="-118.3002"/>
  </r>
  <r>
    <n v="200211782"/>
    <d v="2020-06-25T00:00:00"/>
    <x v="10"/>
    <n v="600"/>
    <n v="2"/>
    <x v="5"/>
    <n v="257"/>
    <n v="1"/>
    <n v="230"/>
    <x v="13"/>
    <s v="0602 1402 1206 0561 0334 0411 0913"/>
    <n v="56"/>
    <s v="F"/>
    <s v="B"/>
    <n v="502"/>
    <s v="MULTI-UNIT DWELLING (APARTMENT, DUPLEX, ETC)"/>
    <n v="200"/>
    <s v="KNIFE WITH BLADE 6INCHES OR LESS"/>
    <s v="AO"/>
    <s v="Adult Other"/>
    <n v="230"/>
    <n v="998"/>
    <m/>
    <m/>
    <s v="1300    INGRAHAM                     ST"/>
    <m/>
    <n v="34.053100000000001"/>
    <n v="-118.2672"/>
  </r>
  <r>
    <n v="201109308"/>
    <d v="2020-05-13T00:00:00"/>
    <x v="78"/>
    <n v="1200"/>
    <n v="11"/>
    <x v="7"/>
    <n v="1101"/>
    <n v="2"/>
    <n v="354"/>
    <x v="14"/>
    <s v="0930 1822 1300"/>
    <n v="32"/>
    <s v="F"/>
    <s v="A"/>
    <n v="109"/>
    <s v="PARK/PLAYGROUND"/>
    <m/>
    <m/>
    <s v="IC"/>
    <s v="Invest Cont"/>
    <n v="354"/>
    <m/>
    <m/>
    <m/>
    <s v="4700    CRYSTAL SPRINGS              DR"/>
    <m/>
    <n v="34.151600000000002"/>
    <n v="-118.2859"/>
  </r>
  <r>
    <n v="200210945"/>
    <d v="2020-06-03T00:00:00"/>
    <x v="282"/>
    <n v="1730"/>
    <n v="2"/>
    <x v="5"/>
    <n v="205"/>
    <n v="2"/>
    <n v="624"/>
    <x v="15"/>
    <s v="0361 0400 0444 0913"/>
    <n v="59"/>
    <s v="M"/>
    <s v="H"/>
    <n v="502"/>
    <s v="MULTI-UNIT DWELLING (APARTMENT, DUPLEX, ETC)"/>
    <n v="400"/>
    <s v="STRONG-ARM (HANDS, FIST, FEET OR BODILY FORCE)"/>
    <s v="AO"/>
    <s v="Adult Other"/>
    <n v="624"/>
    <m/>
    <m/>
    <m/>
    <s v="900 N  VENDOME                      ST"/>
    <m/>
    <n v="34.082299999999996"/>
    <n v="-118.27549999999999"/>
  </r>
  <r>
    <n v="201209638"/>
    <d v="2020-03-23T00:00:00"/>
    <x v="127"/>
    <n v="2250"/>
    <n v="12"/>
    <x v="8"/>
    <n v="1273"/>
    <n v="1"/>
    <n v="330"/>
    <x v="1"/>
    <s v="1307 1609 0329"/>
    <n v="59"/>
    <s v="F"/>
    <s v="H"/>
    <n v="101"/>
    <s v="STREET"/>
    <m/>
    <m/>
    <s v="IC"/>
    <s v="Invest Cont"/>
    <n v="330"/>
    <m/>
    <m/>
    <m/>
    <s v="1600 W  89TH                         ST"/>
    <m/>
    <n v="33.956400000000002"/>
    <n v="-118.3047"/>
  </r>
  <r>
    <n v="200706832"/>
    <d v="2020-03-01T00:00:00"/>
    <x v="0"/>
    <n v="2045"/>
    <n v="7"/>
    <x v="0"/>
    <n v="713"/>
    <n v="1"/>
    <n v="220"/>
    <x v="50"/>
    <s v="0334 0337"/>
    <n v="30"/>
    <s v="M"/>
    <s v="W"/>
    <n v="102"/>
    <s v="SIDEWALK"/>
    <n v="201"/>
    <s v="KNIFE WITH BLADE OVER 6 INCHES IN LENGTH"/>
    <s v="IC"/>
    <s v="Invest Cont"/>
    <n v="220"/>
    <m/>
    <m/>
    <m/>
    <s v="300 N  SIERRA BONITA                AV"/>
    <m/>
    <n v="34.0762"/>
    <n v="-118.35429999999999"/>
  </r>
  <r>
    <n v="200618664"/>
    <d v="2020-11-30T00:00:00"/>
    <x v="18"/>
    <n v="1930"/>
    <n v="6"/>
    <x v="9"/>
    <n v="668"/>
    <n v="1"/>
    <n v="480"/>
    <x v="2"/>
    <s v="0344 1822 2032"/>
    <n v="29"/>
    <s v="F"/>
    <s v="A"/>
    <n v="406"/>
    <s v="OTHER STORE"/>
    <m/>
    <m/>
    <s v="IC"/>
    <s v="Invest Cont"/>
    <n v="480"/>
    <m/>
    <m/>
    <m/>
    <s v="5500 W  SUNSET                       BL"/>
    <m/>
    <n v="34.098100000000002"/>
    <n v="-118.3103"/>
  </r>
  <r>
    <n v="200415959"/>
    <d v="2020-12-15T00:00:00"/>
    <x v="300"/>
    <n v="300"/>
    <n v="4"/>
    <x v="4"/>
    <n v="466"/>
    <n v="2"/>
    <n v="888"/>
    <x v="24"/>
    <n v="2004"/>
    <n v="0"/>
    <s v="X"/>
    <s v="X"/>
    <n v="502"/>
    <s v="MULTI-UNIT DWELLING (APARTMENT, DUPLEX, ETC)"/>
    <m/>
    <m/>
    <s v="IC"/>
    <s v="Invest Cont"/>
    <n v="888"/>
    <m/>
    <m/>
    <m/>
    <s v="2600    PENNSYLVANIA                 AV"/>
    <m/>
    <n v="34.042900000000003"/>
    <n v="-118.2056"/>
  </r>
  <r>
    <n v="200318772"/>
    <d v="2020-10-12T00:00:00"/>
    <x v="276"/>
    <n v="540"/>
    <n v="3"/>
    <x v="2"/>
    <n v="325"/>
    <n v="2"/>
    <n v="740"/>
    <x v="21"/>
    <s v="0329 1822"/>
    <n v="35"/>
    <s v="M"/>
    <s v="H"/>
    <n v="502"/>
    <s v="MULTI-UNIT DWELLING (APARTMENT, DUPLEX, ETC)"/>
    <m/>
    <m/>
    <s v="IC"/>
    <s v="Invest Cont"/>
    <n v="740"/>
    <m/>
    <m/>
    <m/>
    <s v="1500 W  28TH                         ST"/>
    <m/>
    <n v="34.029600000000002"/>
    <n v="-118.2937"/>
  </r>
  <r>
    <n v="200914540"/>
    <d v="2020-09-10T00:00:00"/>
    <x v="4"/>
    <n v="1800"/>
    <n v="9"/>
    <x v="3"/>
    <n v="952"/>
    <n v="1"/>
    <n v="330"/>
    <x v="1"/>
    <s v="1307 0358 1300 0344"/>
    <n v="51"/>
    <s v="M"/>
    <s v="H"/>
    <n v="101"/>
    <s v="STREET"/>
    <m/>
    <m/>
    <s v="IC"/>
    <s v="Invest Cont"/>
    <n v="330"/>
    <m/>
    <m/>
    <m/>
    <s v="14500    MARGATE                      ST"/>
    <m/>
    <n v="34.167499999999997"/>
    <n v="-118.4487"/>
  </r>
  <r>
    <n v="201113456"/>
    <d v="2020-09-10T00:00:00"/>
    <x v="238"/>
    <n v="730"/>
    <n v="11"/>
    <x v="7"/>
    <n v="1139"/>
    <n v="2"/>
    <n v="354"/>
    <x v="14"/>
    <s v="0930 1822"/>
    <n v="29"/>
    <s v="M"/>
    <s v="W"/>
    <n v="501"/>
    <s v="SINGLE FAMILY DWELLING"/>
    <m/>
    <m/>
    <s v="IC"/>
    <s v="Invest Cont"/>
    <n v="354"/>
    <m/>
    <m/>
    <m/>
    <s v="300 S  AVENUE 60"/>
    <m/>
    <n v="34.108199999999997"/>
    <n v="-118.1865"/>
  </r>
  <r>
    <n v="200811242"/>
    <d v="2020-06-28T00:00:00"/>
    <x v="50"/>
    <n v="510"/>
    <n v="8"/>
    <x v="12"/>
    <n v="817"/>
    <n v="2"/>
    <n v="624"/>
    <x v="15"/>
    <s v="0416 1300"/>
    <n v="25"/>
    <s v="M"/>
    <s v="B"/>
    <n v="203"/>
    <s v="OTHER BUSINESS"/>
    <n v="400"/>
    <s v="STRONG-ARM (HANDS, FIST, FEET OR BODILY FORCE)"/>
    <s v="IC"/>
    <s v="Invest Cont"/>
    <n v="624"/>
    <m/>
    <m/>
    <m/>
    <s v="1000    TIVERTON                     AV"/>
    <m/>
    <n v="34.060400000000001"/>
    <n v="-118.4432"/>
  </r>
  <r>
    <n v="201221406"/>
    <d v="2020-09-25T00:00:00"/>
    <x v="16"/>
    <n v="2200"/>
    <n v="12"/>
    <x v="8"/>
    <n v="1267"/>
    <n v="1"/>
    <n v="230"/>
    <x v="13"/>
    <s v="1100 1822 0430 1309 1313 0329 1402 1407 0906"/>
    <n v="29"/>
    <s v="M"/>
    <s v="B"/>
    <n v="501"/>
    <s v="SINGLE FAMILY DWELLING"/>
    <n v="102"/>
    <s v="HAND GUN"/>
    <s v="IC"/>
    <s v="Invest Cont"/>
    <n v="230"/>
    <n v="998"/>
    <m/>
    <m/>
    <s v="900 W  84TH                         ST"/>
    <m/>
    <n v="33.962400000000002"/>
    <n v="-118.28830000000001"/>
  </r>
  <r>
    <n v="200618047"/>
    <d v="2020-11-15T00:00:00"/>
    <x v="48"/>
    <n v="1730"/>
    <n v="6"/>
    <x v="9"/>
    <n v="668"/>
    <n v="2"/>
    <n v="624"/>
    <x v="15"/>
    <s v="0342 0400 0416 0417 0429 1822"/>
    <n v="51"/>
    <s v="M"/>
    <s v="W"/>
    <n v="102"/>
    <s v="SIDEWALK"/>
    <n v="400"/>
    <s v="STRONG-ARM (HANDS, FIST, FEET OR BODILY FORCE)"/>
    <s v="IC"/>
    <s v="Invest Cont"/>
    <n v="624"/>
    <m/>
    <m/>
    <m/>
    <s v="1300 N  WESTERN                      AV"/>
    <m/>
    <n v="34.0944"/>
    <n v="-118.3125"/>
  </r>
  <r>
    <n v="201224006"/>
    <d v="2020-11-04T00:00:00"/>
    <x v="312"/>
    <n v="2345"/>
    <n v="12"/>
    <x v="8"/>
    <n v="1269"/>
    <n v="2"/>
    <n v="740"/>
    <x v="21"/>
    <n v="329"/>
    <n v="0"/>
    <s v="X"/>
    <s v="X"/>
    <n v="210"/>
    <s v="RESTAURANT/FAST FOOD"/>
    <m/>
    <m/>
    <s v="IC"/>
    <s v="Invest Cont"/>
    <n v="740"/>
    <m/>
    <m/>
    <m/>
    <s v="8500 S  CENTRAL                      AV"/>
    <m/>
    <n v="33.963799999999999"/>
    <n v="-118.2629"/>
  </r>
  <r>
    <n v="200813947"/>
    <d v="2020-09-10T00:00:00"/>
    <x v="154"/>
    <n v="1400"/>
    <n v="8"/>
    <x v="12"/>
    <n v="882"/>
    <n v="1"/>
    <n v="330"/>
    <x v="1"/>
    <s v="0344 0346"/>
    <n v="39"/>
    <s v="M"/>
    <s v="W"/>
    <n v="707"/>
    <s v="GARAGE/CARPORT"/>
    <m/>
    <m/>
    <s v="IC"/>
    <s v="Invest Cont"/>
    <n v="330"/>
    <m/>
    <m/>
    <m/>
    <s v="2000    BELOIT                       AV"/>
    <m/>
    <n v="34.040700000000001"/>
    <n v="-118.4419"/>
  </r>
  <r>
    <n v="200818040"/>
    <d v="2020-12-30T00:00:00"/>
    <x v="358"/>
    <n v="300"/>
    <n v="8"/>
    <x v="12"/>
    <n v="829"/>
    <n v="1"/>
    <n v="510"/>
    <x v="0"/>
    <m/>
    <n v="0"/>
    <m/>
    <m/>
    <n v="101"/>
    <s v="STREET"/>
    <m/>
    <m/>
    <s v="IC"/>
    <s v="Invest Cont"/>
    <n v="510"/>
    <m/>
    <m/>
    <m/>
    <s v="1200    DEVON                        AV"/>
    <m/>
    <n v="34.066099999999999"/>
    <n v="-118.4265"/>
  </r>
  <r>
    <n v="200904313"/>
    <d v="2020-01-08T00:00:00"/>
    <x v="275"/>
    <n v="1225"/>
    <n v="9"/>
    <x v="3"/>
    <n v="964"/>
    <n v="2"/>
    <n v="625"/>
    <x v="44"/>
    <s v="2004 1501"/>
    <n v="24"/>
    <s v="M"/>
    <s v="O"/>
    <n v="248"/>
    <s v="CELL PHONE STORE"/>
    <n v="400"/>
    <s v="STRONG-ARM (HANDS, FIST, FEET OR BODILY FORCE)"/>
    <s v="AO"/>
    <s v="Adult Other"/>
    <n v="625"/>
    <m/>
    <m/>
    <m/>
    <s v="14000    RIVERSIDE                    DR"/>
    <m/>
    <n v="34.157600000000002"/>
    <n v="-118.438"/>
  </r>
  <r>
    <n v="201206072"/>
    <d v="2020-01-29T00:00:00"/>
    <x v="356"/>
    <n v="415"/>
    <n v="12"/>
    <x v="8"/>
    <n v="1265"/>
    <n v="1"/>
    <n v="330"/>
    <x v="1"/>
    <s v="0344 1609 1307"/>
    <n v="30"/>
    <s v="M"/>
    <s v="B"/>
    <n v="501"/>
    <s v="SINGLE FAMILY DWELLING"/>
    <m/>
    <m/>
    <s v="IC"/>
    <s v="Invest Cont"/>
    <n v="330"/>
    <m/>
    <m/>
    <m/>
    <s v="1500 W  84TH                         ST"/>
    <m/>
    <n v="33.962800000000001"/>
    <n v="-118.30249999999999"/>
  </r>
  <r>
    <n v="200313771"/>
    <d v="2020-07-06T00:00:00"/>
    <x v="298"/>
    <n v="1530"/>
    <n v="3"/>
    <x v="2"/>
    <n v="395"/>
    <n v="2"/>
    <n v="740"/>
    <x v="21"/>
    <s v="0329 1822 2004 1202"/>
    <n v="60"/>
    <s v="M"/>
    <s v="B"/>
    <n v="122"/>
    <s v="VEHICLE, PASSENGER/TRUCK"/>
    <m/>
    <m/>
    <s v="IC"/>
    <s v="Invest Cont"/>
    <n v="740"/>
    <m/>
    <m/>
    <m/>
    <s v="41ST"/>
    <s v="WESTERN"/>
    <n v="34.008099999999999"/>
    <n v="-118.30889999999999"/>
  </r>
  <r>
    <n v="201222571"/>
    <d v="2020-10-13T00:00:00"/>
    <x v="106"/>
    <n v="1200"/>
    <n v="12"/>
    <x v="8"/>
    <n v="1213"/>
    <n v="2"/>
    <n v="740"/>
    <x v="21"/>
    <s v="0329 1300"/>
    <n v="51"/>
    <s v="M"/>
    <s v="H"/>
    <n v="101"/>
    <s v="STREET"/>
    <m/>
    <m/>
    <s v="IC"/>
    <s v="Invest Cont"/>
    <n v="740"/>
    <m/>
    <m/>
    <m/>
    <s v="1700 W  58TH                         ST"/>
    <m/>
    <n v="33.989699999999999"/>
    <n v="-118.30710000000001"/>
  </r>
  <r>
    <n v="200508245"/>
    <d v="2020-04-14T00:00:00"/>
    <x v="213"/>
    <n v="430"/>
    <n v="5"/>
    <x v="10"/>
    <n v="511"/>
    <n v="1"/>
    <n v="510"/>
    <x v="0"/>
    <m/>
    <n v="0"/>
    <m/>
    <m/>
    <n v="101"/>
    <s v="STREET"/>
    <m/>
    <m/>
    <s v="IC"/>
    <s v="Invest Cont"/>
    <n v="510"/>
    <m/>
    <m/>
    <m/>
    <s v="1600 W  254TH                        ST"/>
    <m/>
    <n v="33.793799999999997"/>
    <n v="-118.3043"/>
  </r>
  <r>
    <n v="201217477"/>
    <d v="2020-07-30T00:00:00"/>
    <x v="8"/>
    <n v="1410"/>
    <n v="12"/>
    <x v="8"/>
    <n v="1267"/>
    <n v="1"/>
    <n v="220"/>
    <x v="50"/>
    <s v="1202 1822 0342 0370 0416 0429 0400"/>
    <n v="73"/>
    <s v="M"/>
    <s v="H"/>
    <n v="101"/>
    <s v="STREET"/>
    <n v="400"/>
    <s v="STRONG-ARM (HANDS, FIST, FEET OR BODILY FORCE)"/>
    <s v="IC"/>
    <s v="Invest Cont"/>
    <n v="220"/>
    <m/>
    <m/>
    <m/>
    <s v="MANCHESTER                   AV"/>
    <s v="FIGUEROA                     ST"/>
    <n v="33.960099999999997"/>
    <n v="-118.28270000000001"/>
  </r>
  <r>
    <n v="200717248"/>
    <d v="2020-12-18T00:00:00"/>
    <x v="355"/>
    <n v="2300"/>
    <n v="7"/>
    <x v="0"/>
    <n v="701"/>
    <n v="1"/>
    <n v="310"/>
    <x v="5"/>
    <s v="0344 1606 1300"/>
    <n v="23"/>
    <s v="F"/>
    <s v="A"/>
    <n v="707"/>
    <s v="GARAGE/CARPORT"/>
    <m/>
    <m/>
    <s v="IC"/>
    <s v="Invest Cont"/>
    <n v="310"/>
    <m/>
    <m/>
    <m/>
    <s v="700 N  SWEETZER                     AV"/>
    <m/>
    <n v="34.0837"/>
    <n v="-118.3703"/>
  </r>
  <r>
    <n v="201104917"/>
    <d v="2020-01-22T00:00:00"/>
    <x v="202"/>
    <n v="1536"/>
    <n v="11"/>
    <x v="7"/>
    <n v="1133"/>
    <n v="1"/>
    <n v="440"/>
    <x v="20"/>
    <s v="0344 0394"/>
    <n v="48"/>
    <s v="M"/>
    <s v="W"/>
    <n v="119"/>
    <s v="PORCH, RESIDENTIAL"/>
    <m/>
    <m/>
    <s v="IC"/>
    <s v="Invest Cont"/>
    <n v="440"/>
    <m/>
    <m/>
    <m/>
    <s v="3300    TYBURN                       ST"/>
    <m/>
    <n v="34.116599999999998"/>
    <n v="-118.25700000000001"/>
  </r>
  <r>
    <n v="200106996"/>
    <d v="2020-02-13T00:00:00"/>
    <x v="320"/>
    <n v="2000"/>
    <n v="1"/>
    <x v="1"/>
    <n v="163"/>
    <n v="1"/>
    <n v="210"/>
    <x v="11"/>
    <s v="1822 1316 0444 0947 0916"/>
    <n v="41"/>
    <s v="M"/>
    <s v="H"/>
    <n v="101"/>
    <s v="STREET"/>
    <n v="400"/>
    <s v="STRONG-ARM (HANDS, FIST, FEET OR BODILY FORCE)"/>
    <s v="AO"/>
    <s v="Adult Other"/>
    <n v="210"/>
    <n v="510"/>
    <m/>
    <m/>
    <s v="700 S  BROADWAY"/>
    <m/>
    <n v="34.045200000000001"/>
    <n v="-118.2534"/>
  </r>
  <r>
    <n v="200508943"/>
    <d v="2020-05-02T00:00:00"/>
    <x v="5"/>
    <n v="930"/>
    <n v="5"/>
    <x v="10"/>
    <n v="565"/>
    <n v="2"/>
    <n v="624"/>
    <x v="15"/>
    <s v="1202 0913 0602 0562 2002 0416 0444"/>
    <n v="60"/>
    <s v="F"/>
    <s v="W"/>
    <n v="501"/>
    <s v="SINGLE FAMILY DWELLING"/>
    <n v="400"/>
    <s v="STRONG-ARM (HANDS, FIST, FEET OR BODILY FORCE)"/>
    <s v="IC"/>
    <s v="Invest Cont"/>
    <n v="624"/>
    <m/>
    <m/>
    <m/>
    <s v="GAFFEY                       ST"/>
    <s v="9TH                          ST"/>
    <n v="0"/>
    <n v="0"/>
  </r>
  <r>
    <n v="200918123"/>
    <d v="2020-12-06T00:00:00"/>
    <x v="121"/>
    <n v="15"/>
    <n v="9"/>
    <x v="3"/>
    <n v="989"/>
    <n v="1"/>
    <n v="761"/>
    <x v="35"/>
    <s v="0334 1402 0913 1414 1310 2024"/>
    <n v="22"/>
    <s v="M"/>
    <s v="W"/>
    <n v="101"/>
    <s v="STREET"/>
    <n v="500"/>
    <s v="UNKNOWN WEAPON/OTHER WEAPON"/>
    <s v="AA"/>
    <s v="Adult Arrest"/>
    <n v="761"/>
    <n v="998"/>
    <m/>
    <m/>
    <s v="VENTURA CANYON"/>
    <s v="RAND"/>
    <n v="34.149299999999997"/>
    <n v="-118.4307"/>
  </r>
  <r>
    <n v="200716077"/>
    <d v="2020-11-17T00:00:00"/>
    <x v="363"/>
    <n v="930"/>
    <n v="7"/>
    <x v="0"/>
    <n v="752"/>
    <n v="1"/>
    <n v="510"/>
    <x v="0"/>
    <m/>
    <n v="0"/>
    <m/>
    <m/>
    <n v="101"/>
    <s v="STREET"/>
    <m/>
    <m/>
    <s v="IC"/>
    <s v="Invest Cont"/>
    <n v="510"/>
    <m/>
    <m/>
    <m/>
    <s v="1200 S  ALFRED                       ST"/>
    <m/>
    <n v="34.054000000000002"/>
    <n v="-118.375"/>
  </r>
  <r>
    <n v="200812971"/>
    <d v="2020-08-14T00:00:00"/>
    <x v="153"/>
    <n v="1300"/>
    <n v="8"/>
    <x v="12"/>
    <n v="812"/>
    <n v="2"/>
    <n v="354"/>
    <x v="14"/>
    <s v="0923 1822"/>
    <n v="68"/>
    <s v="F"/>
    <s v="O"/>
    <n v="501"/>
    <s v="SINGLE FAMILY DWELLING"/>
    <m/>
    <m/>
    <s v="IC"/>
    <s v="Invest Cont"/>
    <n v="354"/>
    <m/>
    <m/>
    <m/>
    <s v="900    TEAKWOOD                     RD"/>
    <m/>
    <n v="34.074399999999997"/>
    <n v="-118.4931"/>
  </r>
  <r>
    <n v="201114034"/>
    <d v="2020-09-26T00:00:00"/>
    <x v="272"/>
    <n v="1900"/>
    <n v="11"/>
    <x v="7"/>
    <n v="1151"/>
    <n v="2"/>
    <n v="930"/>
    <x v="30"/>
    <s v="2004 0400 0421 0416 0417 0444 0429 1822"/>
    <n v="61"/>
    <s v="M"/>
    <s v="H"/>
    <n v="101"/>
    <s v="STREET"/>
    <n v="400"/>
    <s v="STRONG-ARM (HANDS, FIST, FEET OR BODILY FORCE)"/>
    <s v="IC"/>
    <s v="Invest Cont"/>
    <n v="930"/>
    <m/>
    <m/>
    <m/>
    <s v="HOLLYWOOD"/>
    <s v="BERENDO"/>
    <n v="34.101799999999997"/>
    <n v="-118.2945"/>
  </r>
  <r>
    <n v="201224698"/>
    <d v="2020-11-17T00:00:00"/>
    <x v="363"/>
    <n v="2330"/>
    <n v="12"/>
    <x v="8"/>
    <n v="1204"/>
    <n v="2"/>
    <n v="740"/>
    <x v="21"/>
    <s v="0913 0329 2002"/>
    <n v="54"/>
    <s v="F"/>
    <s v="H"/>
    <n v="501"/>
    <s v="SINGLE FAMILY DWELLING"/>
    <m/>
    <m/>
    <s v="AO"/>
    <s v="Adult Other"/>
    <n v="740"/>
    <m/>
    <m/>
    <m/>
    <s v="4700 S  NORMANDIE                    AV"/>
    <m/>
    <n v="34.000100000000003"/>
    <n v="-118.3002"/>
  </r>
  <r>
    <n v="200406715"/>
    <d v="2020-03-10T00:00:00"/>
    <x v="17"/>
    <n v="700"/>
    <n v="4"/>
    <x v="4"/>
    <n v="402"/>
    <n v="1"/>
    <n v="420"/>
    <x v="33"/>
    <m/>
    <n v="0"/>
    <m/>
    <m/>
    <n v="101"/>
    <s v="STREET"/>
    <m/>
    <m/>
    <s v="AA"/>
    <s v="Adult Arrest"/>
    <n v="420"/>
    <m/>
    <m/>
    <m/>
    <s v="4100    BERENICE                     AV"/>
    <m/>
    <n v="34.089799999999997"/>
    <n v="-118.2045"/>
  </r>
  <r>
    <n v="200809966"/>
    <d v="2020-05-26T00:00:00"/>
    <x v="359"/>
    <n v="1820"/>
    <n v="8"/>
    <x v="12"/>
    <n v="887"/>
    <n v="2"/>
    <n v="740"/>
    <x v="21"/>
    <s v="0324 1402"/>
    <n v="48"/>
    <s v="F"/>
    <s v="W"/>
    <n v="501"/>
    <s v="SINGLE FAMILY DWELLING"/>
    <m/>
    <m/>
    <s v="AA"/>
    <s v="Adult Arrest"/>
    <n v="740"/>
    <n v="998"/>
    <m/>
    <m/>
    <s v="9600    CRESTA                       DR"/>
    <m/>
    <n v="34.046900000000001"/>
    <n v="-118.3969"/>
  </r>
  <r>
    <n v="200811186"/>
    <d v="2020-06-27T00:00:00"/>
    <x v="66"/>
    <n v="1800"/>
    <n v="8"/>
    <x v="12"/>
    <n v="806"/>
    <n v="1"/>
    <n v="310"/>
    <x v="5"/>
    <s v="0358 1609 0344 1822 1275"/>
    <n v="0"/>
    <s v="X"/>
    <s v="X"/>
    <n v="501"/>
    <s v="SINGLE FAMILY DWELLING"/>
    <m/>
    <m/>
    <s v="AO"/>
    <s v="Adult Other"/>
    <n v="310"/>
    <m/>
    <m/>
    <m/>
    <s v="1200    ROBERTO                      LN"/>
    <m/>
    <n v="34.095999999999997"/>
    <n v="-118.4593"/>
  </r>
  <r>
    <n v="201109293"/>
    <d v="2020-05-12T00:00:00"/>
    <x v="25"/>
    <n v="700"/>
    <n v="11"/>
    <x v="7"/>
    <n v="1127"/>
    <n v="2"/>
    <n v="930"/>
    <x v="30"/>
    <s v="0913 2000 0432 0443 1813 2029"/>
    <n v="44"/>
    <s v="F"/>
    <s v="H"/>
    <n v="501"/>
    <s v="SINGLE FAMILY DWELLING"/>
    <n v="511"/>
    <s v="VERBAL THREAT"/>
    <s v="AO"/>
    <s v="Adult Other"/>
    <n v="930"/>
    <m/>
    <m/>
    <m/>
    <s v="500    NEVA                         PL"/>
    <m/>
    <n v="34.120199999999997"/>
    <n v="-118.18689999999999"/>
  </r>
  <r>
    <n v="201115885"/>
    <d v="2020-11-19T00:00:00"/>
    <x v="365"/>
    <n v="1015"/>
    <n v="11"/>
    <x v="7"/>
    <n v="1158"/>
    <n v="1"/>
    <n v="420"/>
    <x v="33"/>
    <s v="0344 1606"/>
    <n v="49"/>
    <s v="F"/>
    <s v="W"/>
    <n v="101"/>
    <s v="STREET"/>
    <m/>
    <m/>
    <s v="IC"/>
    <s v="Invest Cont"/>
    <n v="420"/>
    <m/>
    <m/>
    <m/>
    <s v="W  AVENUE 41"/>
    <s v="GLENALBYN                    DR"/>
    <n v="34.095199999999998"/>
    <n v="-118.2145"/>
  </r>
  <r>
    <n v="200716622"/>
    <d v="2020-12-01T00:00:00"/>
    <x v="18"/>
    <n v="1500"/>
    <n v="7"/>
    <x v="0"/>
    <n v="732"/>
    <n v="1"/>
    <n v="341"/>
    <x v="12"/>
    <s v="1602 1218 0344 1601"/>
    <n v="53"/>
    <s v="M"/>
    <s v="B"/>
    <n v="102"/>
    <s v="SIDEWALK"/>
    <m/>
    <m/>
    <s v="IC"/>
    <s v="Invest Cont"/>
    <n v="341"/>
    <n v="480"/>
    <m/>
    <m/>
    <s v="6600    WILSHIRE                     BL"/>
    <m/>
    <n v="34.066499999999998"/>
    <n v="-118.36620000000001"/>
  </r>
  <r>
    <n v="200304854"/>
    <d v="2020-01-15T00:00:00"/>
    <x v="258"/>
    <n v="1400"/>
    <n v="3"/>
    <x v="2"/>
    <n v="397"/>
    <n v="2"/>
    <n v="662"/>
    <x v="17"/>
    <s v="0344 0701 0800 1202 1822"/>
    <n v="84"/>
    <s v="M"/>
    <s v="B"/>
    <n v="501"/>
    <s v="SINGLE FAMILY DWELLING"/>
    <m/>
    <m/>
    <s v="IC"/>
    <s v="Invest Cont"/>
    <n v="662"/>
    <m/>
    <m/>
    <m/>
    <s v="4300    BRIGHTON                     AV"/>
    <m/>
    <n v="34.005299999999998"/>
    <n v="-118.3013"/>
  </r>
  <r>
    <n v="200407967"/>
    <d v="2020-04-18T00:00:00"/>
    <x v="77"/>
    <n v="1200"/>
    <n v="4"/>
    <x v="4"/>
    <n v="497"/>
    <n v="1"/>
    <n v="310"/>
    <x v="5"/>
    <n v="344"/>
    <n v="0"/>
    <s v="M"/>
    <s v="X"/>
    <n v="213"/>
    <s v="WAREHOUSE"/>
    <m/>
    <m/>
    <s v="IC"/>
    <s v="Invest Cont"/>
    <n v="310"/>
    <m/>
    <m/>
    <m/>
    <s v="3000 E  WASHINGTON                   BL"/>
    <m/>
    <n v="34.016100000000002"/>
    <n v="-118.2152"/>
  </r>
  <r>
    <n v="201208859"/>
    <d v="2020-03-10T00:00:00"/>
    <x v="305"/>
    <n v="1800"/>
    <n v="12"/>
    <x v="8"/>
    <n v="1256"/>
    <n v="1"/>
    <n v="420"/>
    <x v="33"/>
    <s v="1300 0344 1822"/>
    <n v="35"/>
    <s v="M"/>
    <s v="B"/>
    <n v="101"/>
    <s v="STREET"/>
    <m/>
    <m/>
    <s v="IC"/>
    <s v="Invest Cont"/>
    <n v="420"/>
    <m/>
    <m/>
    <m/>
    <s v="7400 S  VERMONT                      AV"/>
    <m/>
    <n v="33.972700000000003"/>
    <n v="-118.2914"/>
  </r>
  <r>
    <n v="200204323"/>
    <d v="2020-01-07T00:00:00"/>
    <x v="207"/>
    <n v="1855"/>
    <n v="2"/>
    <x v="5"/>
    <n v="266"/>
    <n v="1"/>
    <n v="220"/>
    <x v="50"/>
    <s v="0906 0334 0337 2004 1822 0449 0359 0387 0104 1402"/>
    <n v="41"/>
    <s v="M"/>
    <s v="H"/>
    <n v="101"/>
    <s v="STREET"/>
    <n v="200"/>
    <s v="KNIFE WITH BLADE 6INCHES OR LESS"/>
    <s v="AA"/>
    <s v="Adult Arrest"/>
    <n v="220"/>
    <n v="998"/>
    <m/>
    <m/>
    <s v="BONNIE BRAE"/>
    <s v="8TH                          ST"/>
    <n v="34.053899999999999"/>
    <n v="-118.2756"/>
  </r>
  <r>
    <n v="200317938"/>
    <d v="2020-09-27T00:00:00"/>
    <x v="67"/>
    <n v="1835"/>
    <n v="3"/>
    <x v="2"/>
    <n v="392"/>
    <n v="1"/>
    <n v="230"/>
    <x v="13"/>
    <s v="1822 1100 0334 0450 1309 0302"/>
    <n v="25"/>
    <s v="M"/>
    <s v="B"/>
    <n v="101"/>
    <s v="STREET"/>
    <n v="102"/>
    <s v="HAND GUN"/>
    <s v="IC"/>
    <s v="Invest Cont"/>
    <n v="230"/>
    <m/>
    <m/>
    <m/>
    <s v="4800    11TH                         AV"/>
    <m/>
    <n v="33.998100000000001"/>
    <n v="-118.32940000000001"/>
  </r>
  <r>
    <n v="200415907"/>
    <d v="2020-12-12T00:00:00"/>
    <x v="28"/>
    <n v="1800"/>
    <n v="4"/>
    <x v="4"/>
    <n v="429"/>
    <n v="2"/>
    <n v="956"/>
    <x v="29"/>
    <n v="1501"/>
    <n v="34"/>
    <s v="M"/>
    <s v="H"/>
    <n v="504"/>
    <s v="OTHER RESIDENCE"/>
    <m/>
    <m/>
    <s v="IC"/>
    <s v="Invest Cont"/>
    <n v="956"/>
    <m/>
    <m/>
    <m/>
    <s v="3500    COPELAND                     PL"/>
    <m/>
    <n v="34.085700000000003"/>
    <n v="-118.16549999999999"/>
  </r>
  <r>
    <n v="200214428"/>
    <d v="2020-08-31T00:00:00"/>
    <x v="151"/>
    <n v="350"/>
    <n v="2"/>
    <x v="5"/>
    <n v="233"/>
    <n v="1"/>
    <n v="310"/>
    <x v="5"/>
    <s v="1822 1601 0344 0321 0352"/>
    <n v="0"/>
    <s v="M"/>
    <s v="W"/>
    <n v="203"/>
    <s v="OTHER BUSINESS"/>
    <m/>
    <m/>
    <s v="IC"/>
    <s v="Invest Cont"/>
    <n v="310"/>
    <m/>
    <m/>
    <m/>
    <s v="2800    BEVERLY                      BL"/>
    <m/>
    <n v="34.070599999999999"/>
    <n v="-118.27930000000001"/>
  </r>
  <r>
    <n v="200118673"/>
    <d v="2020-09-29T00:00:00"/>
    <x v="185"/>
    <n v="20"/>
    <n v="1"/>
    <x v="1"/>
    <n v="155"/>
    <n v="1"/>
    <n v="310"/>
    <x v="5"/>
    <s v="1218 1605 1822 2034 1420 0344"/>
    <n v="45"/>
    <s v="M"/>
    <s v="O"/>
    <n v="503"/>
    <s v="HOTEL"/>
    <n v="500"/>
    <s v="UNKNOWN WEAPON/OTHER WEAPON"/>
    <s v="IC"/>
    <s v="Invest Cont"/>
    <n v="310"/>
    <m/>
    <m/>
    <m/>
    <s v="500    MAPLE                        AV"/>
    <m/>
    <n v="34.045000000000002"/>
    <n v="-118.2469"/>
  </r>
  <r>
    <n v="200414473"/>
    <d v="2020-10-31T00:00:00"/>
    <x v="326"/>
    <n v="115"/>
    <n v="4"/>
    <x v="4"/>
    <n v="478"/>
    <n v="1"/>
    <n v="230"/>
    <x v="13"/>
    <s v="0450 1822"/>
    <n v="26"/>
    <s v="F"/>
    <s v="H"/>
    <n v="101"/>
    <s v="STREET"/>
    <n v="106"/>
    <s v="UNKNOWN FIREARM"/>
    <s v="IC"/>
    <s v="Invest Cont"/>
    <n v="230"/>
    <m/>
    <m/>
    <m/>
    <s v="FRESNO"/>
    <s v="OREGON"/>
    <n v="34.030200000000001"/>
    <n v="-118.2043"/>
  </r>
  <r>
    <n v="200306630"/>
    <d v="2020-02-14T00:00:00"/>
    <x v="206"/>
    <n v="730"/>
    <n v="3"/>
    <x v="2"/>
    <n v="333"/>
    <n v="1"/>
    <n v="210"/>
    <x v="11"/>
    <s v="1409 1815 0216 0325 0408 0342 0945 1309 0104 1822"/>
    <n v="19"/>
    <s v="X"/>
    <s v="X"/>
    <n v="402"/>
    <s v="MARKET"/>
    <n v="400"/>
    <s v="STRONG-ARM (HANDS, FIST, FEET OR BODILY FORCE)"/>
    <s v="JA"/>
    <s v="Juv Arrest"/>
    <n v="210"/>
    <m/>
    <m/>
    <m/>
    <s v="2900    CRENSHAW                     BL"/>
    <m/>
    <n v="34.027799999999999"/>
    <n v="-118.3378"/>
  </r>
  <r>
    <n v="200309585"/>
    <d v="2020-04-07T00:00:00"/>
    <x v="126"/>
    <n v="1415"/>
    <n v="3"/>
    <x v="2"/>
    <n v="363"/>
    <n v="1"/>
    <n v="236"/>
    <x v="46"/>
    <s v="2000 1814 0416 0446 1251 0913"/>
    <n v="27"/>
    <s v="F"/>
    <s v="B"/>
    <n v="502"/>
    <s v="MULTI-UNIT DWELLING (APARTMENT, DUPLEX, ETC)"/>
    <n v="400"/>
    <s v="STRONG-ARM (HANDS, FIST, FEET OR BODILY FORCE)"/>
    <s v="IC"/>
    <s v="Invest Cont"/>
    <n v="236"/>
    <m/>
    <m/>
    <m/>
    <s v="3800    LOCKLAND                     DR"/>
    <m/>
    <n v="34.009099999999997"/>
    <n v="-118.3402"/>
  </r>
  <r>
    <n v="200909738"/>
    <d v="2020-05-15T00:00:00"/>
    <x v="80"/>
    <n v="2200"/>
    <n v="9"/>
    <x v="3"/>
    <n v="939"/>
    <n v="1"/>
    <n v="420"/>
    <x v="33"/>
    <m/>
    <n v="0"/>
    <m/>
    <m/>
    <n v="101"/>
    <s v="STREET"/>
    <m/>
    <m/>
    <s v="IC"/>
    <s v="Invest Cont"/>
    <n v="420"/>
    <m/>
    <m/>
    <m/>
    <s v="6200    LONGRIDGE                    AV"/>
    <m/>
    <n v="34.183100000000003"/>
    <n v="-118.42140000000001"/>
  </r>
  <r>
    <n v="200317177"/>
    <d v="2020-09-12T00:00:00"/>
    <x v="171"/>
    <n v="1030"/>
    <n v="3"/>
    <x v="2"/>
    <n v="334"/>
    <n v="1"/>
    <n v="420"/>
    <x v="33"/>
    <m/>
    <n v="0"/>
    <m/>
    <m/>
    <n v="101"/>
    <s v="STREET"/>
    <m/>
    <m/>
    <s v="IC"/>
    <s v="Invest Cont"/>
    <n v="420"/>
    <m/>
    <m/>
    <m/>
    <s v="CRENSHAW"/>
    <s v="JEFFERSON"/>
    <n v="34.025599999999997"/>
    <n v="-118.3351"/>
  </r>
  <r>
    <n v="200900791"/>
    <d v="2020-09-04T00:00:00"/>
    <x v="84"/>
    <n v="1410"/>
    <n v="9"/>
    <x v="3"/>
    <n v="969"/>
    <n v="1"/>
    <n v="310"/>
    <x v="5"/>
    <s v="0358 1605 1414 1420 0344"/>
    <n v="47"/>
    <s v="F"/>
    <s v="O"/>
    <n v="502"/>
    <s v="MULTI-UNIT DWELLING (APARTMENT, DUPLEX, ETC)"/>
    <m/>
    <m/>
    <s v="IC"/>
    <s v="Invest Cont"/>
    <n v="310"/>
    <m/>
    <m/>
    <m/>
    <s v="5100    COLDWATER CANYON             AV"/>
    <m/>
    <n v="34.163400000000003"/>
    <n v="-118.41379999999999"/>
  </r>
  <r>
    <n v="200700777"/>
    <d v="2020-09-11T00:00:00"/>
    <x v="238"/>
    <n v="1630"/>
    <n v="7"/>
    <x v="0"/>
    <n v="782"/>
    <n v="2"/>
    <n v="624"/>
    <x v="15"/>
    <s v="1266 0416 0445 2004 2001 1402"/>
    <n v="37"/>
    <s v="M"/>
    <s v="O"/>
    <n v="701"/>
    <s v="HOSPITAL"/>
    <n v="301"/>
    <s v="BELT FLAILING INSTRUMENT/CHAIN"/>
    <s v="IC"/>
    <s v="Invest Cont"/>
    <n v="624"/>
    <n v="998"/>
    <m/>
    <m/>
    <s v="6000    CADILLAC                     AV"/>
    <m/>
    <n v="34.037399999999998"/>
    <n v="-118.3742"/>
  </r>
  <r>
    <n v="201115862"/>
    <d v="2020-11-18T00:00:00"/>
    <x v="6"/>
    <n v="900"/>
    <n v="11"/>
    <x v="7"/>
    <n v="1132"/>
    <n v="1"/>
    <n v="341"/>
    <x v="12"/>
    <n v="344"/>
    <n v="41"/>
    <s v="F"/>
    <s v="W"/>
    <n v="501"/>
    <s v="SINGLE FAMILY DWELLING"/>
    <m/>
    <m/>
    <s v="IC"/>
    <s v="Invest Cont"/>
    <n v="341"/>
    <m/>
    <m/>
    <m/>
    <s v="4100    LOS FELIZ                    BL"/>
    <m/>
    <n v="34.113"/>
    <n v="-118.2814"/>
  </r>
  <r>
    <n v="201226142"/>
    <d v="2020-12-05T00:00:00"/>
    <x v="195"/>
    <n v="1115"/>
    <n v="12"/>
    <x v="8"/>
    <n v="1239"/>
    <n v="2"/>
    <n v="745"/>
    <x v="9"/>
    <s v="1309 0329 0913"/>
    <n v="29"/>
    <s v="F"/>
    <s v="H"/>
    <n v="501"/>
    <s v="SINGLE FAMILY DWELLING"/>
    <m/>
    <m/>
    <s v="IC"/>
    <s v="Invest Cont"/>
    <n v="745"/>
    <m/>
    <m/>
    <m/>
    <s v="1100 W  60TH                         PL"/>
    <m/>
    <n v="33.984999999999999"/>
    <n v="-118.2937"/>
  </r>
  <r>
    <n v="200408759"/>
    <d v="2020-05-12T00:00:00"/>
    <x v="142"/>
    <n v="1800"/>
    <n v="4"/>
    <x v="4"/>
    <n v="464"/>
    <n v="1"/>
    <n v="310"/>
    <x v="5"/>
    <n v="325"/>
    <n v="0"/>
    <s v="X"/>
    <s v="X"/>
    <n v="738"/>
    <s v="LIBRARY"/>
    <m/>
    <m/>
    <s v="IC"/>
    <s v="Invest Cont"/>
    <n v="310"/>
    <m/>
    <m/>
    <m/>
    <s v="2200 E  1ST                          ST"/>
    <m/>
    <n v="34.044400000000003"/>
    <n v="-118.21250000000001"/>
  </r>
  <r>
    <n v="200612413"/>
    <d v="2020-07-10T00:00:00"/>
    <x v="295"/>
    <n v="1620"/>
    <n v="6"/>
    <x v="9"/>
    <n v="663"/>
    <n v="2"/>
    <n v="930"/>
    <x v="30"/>
    <s v="0400 0444 0432 0421 1822"/>
    <n v="38"/>
    <s v="M"/>
    <s v="W"/>
    <n v="702"/>
    <s v="OFFICE BUILDING/OFFICE"/>
    <n v="511"/>
    <s v="VERBAL THREAT"/>
    <s v="IC"/>
    <s v="Invest Cont"/>
    <n v="930"/>
    <m/>
    <m/>
    <m/>
    <s v="7000    ROMAINE                      ST"/>
    <m/>
    <n v="34.088900000000002"/>
    <n v="-118.3428"/>
  </r>
  <r>
    <n v="200411354"/>
    <d v="2020-08-01T00:00:00"/>
    <x v="266"/>
    <n v="1500"/>
    <n v="4"/>
    <x v="4"/>
    <n v="406"/>
    <n v="1"/>
    <n v="510"/>
    <x v="0"/>
    <m/>
    <n v="0"/>
    <m/>
    <m/>
    <n v="101"/>
    <s v="STREET"/>
    <m/>
    <m/>
    <s v="IC"/>
    <s v="Invest Cont"/>
    <n v="510"/>
    <m/>
    <m/>
    <m/>
    <s v="3900    COLLIS                       AV"/>
    <m/>
    <n v="34.097900000000003"/>
    <n v="-118.18389999999999"/>
  </r>
  <r>
    <n v="200208096"/>
    <d v="2020-03-23T00:00:00"/>
    <x v="146"/>
    <n v="2330"/>
    <n v="2"/>
    <x v="5"/>
    <n v="251"/>
    <n v="1"/>
    <n v="236"/>
    <x v="46"/>
    <s v="0913 2002 1206 2000 1821 0416 0446 0408 0443 0421"/>
    <n v="26"/>
    <s v="F"/>
    <s v="H"/>
    <n v="502"/>
    <s v="MULTI-UNIT DWELLING (APARTMENT, DUPLEX, ETC)"/>
    <n v="400"/>
    <s v="STRONG-ARM (HANDS, FIST, FEET OR BODILY FORCE)"/>
    <s v="AA"/>
    <s v="Adult Arrest"/>
    <n v="236"/>
    <m/>
    <m/>
    <m/>
    <s v="600 S  CORONADO                     ST"/>
    <m/>
    <n v="34.062800000000003"/>
    <n v="-118.2811"/>
  </r>
  <r>
    <n v="200613473"/>
    <d v="2020-08-03T00:00:00"/>
    <x v="357"/>
    <n v="1330"/>
    <n v="6"/>
    <x v="9"/>
    <n v="639"/>
    <n v="1"/>
    <n v="331"/>
    <x v="23"/>
    <s v="1300 0344 0385 0329"/>
    <n v="24"/>
    <s v="F"/>
    <s v="W"/>
    <n v="101"/>
    <s v="STREET"/>
    <m/>
    <m/>
    <s v="IC"/>
    <s v="Invest Cont"/>
    <n v="331"/>
    <m/>
    <m/>
    <m/>
    <s v="FRANKLIN"/>
    <s v="KINGSLEY"/>
    <n v="34.105400000000003"/>
    <n v="-118.3035"/>
  </r>
  <r>
    <n v="201001021"/>
    <d v="2020-12-03T00:00:00"/>
    <x v="41"/>
    <n v="2000"/>
    <n v="10"/>
    <x v="11"/>
    <n v="1067"/>
    <n v="1"/>
    <n v="330"/>
    <x v="1"/>
    <s v="1402 1822 0344 1609 1414 1300"/>
    <n v="49"/>
    <s v="M"/>
    <s v="W"/>
    <n v="108"/>
    <s v="PARKING LOT"/>
    <m/>
    <m/>
    <s v="IC"/>
    <s v="Invest Cont"/>
    <n v="330"/>
    <n v="998"/>
    <m/>
    <m/>
    <s v="5400    WHITE OAK                    AV"/>
    <m/>
    <n v="34.1693"/>
    <n v="-118.5184"/>
  </r>
  <r>
    <n v="200613333"/>
    <d v="2020-07-31T00:00:00"/>
    <x v="148"/>
    <n v="1915"/>
    <n v="6"/>
    <x v="9"/>
    <n v="646"/>
    <n v="1"/>
    <n v="440"/>
    <x v="20"/>
    <s v="0344 0352 0394"/>
    <n v="26"/>
    <s v="F"/>
    <s v="W"/>
    <n v="502"/>
    <s v="MULTI-UNIT DWELLING (APARTMENT, DUPLEX, ETC)"/>
    <m/>
    <m/>
    <s v="IC"/>
    <s v="Invest Cont"/>
    <n v="440"/>
    <m/>
    <m/>
    <m/>
    <s v="SELMA"/>
    <s v="VINE"/>
    <n v="34.099800000000002"/>
    <n v="-118.3267"/>
  </r>
  <r>
    <n v="200305062"/>
    <d v="2020-01-19T00:00:00"/>
    <x v="230"/>
    <n v="153"/>
    <n v="3"/>
    <x v="2"/>
    <n v="354"/>
    <n v="2"/>
    <n v="956"/>
    <x v="29"/>
    <s v="0913 0359 0432 0443 1906 0319"/>
    <n v="45"/>
    <s v="M"/>
    <s v="W"/>
    <n v="501"/>
    <s v="SINGLE FAMILY DWELLING"/>
    <m/>
    <m/>
    <s v="IC"/>
    <s v="Invest Cont"/>
    <n v="956"/>
    <m/>
    <m/>
    <m/>
    <s v="3600    3RD                          AV"/>
    <m/>
    <n v="34.0229"/>
    <n v="-118.3201"/>
  </r>
  <r>
    <n v="200508137"/>
    <d v="2020-04-10T00:00:00"/>
    <x v="173"/>
    <n v="1000"/>
    <n v="5"/>
    <x v="10"/>
    <n v="585"/>
    <n v="1"/>
    <n v="761"/>
    <x v="35"/>
    <s v="0334 0432 0603 1218 0913"/>
    <n v="22"/>
    <s v="F"/>
    <s v="B"/>
    <n v="103"/>
    <s v="ALLEY"/>
    <n v="106"/>
    <s v="UNKNOWN FIREARM"/>
    <s v="AO"/>
    <s v="Adult Other"/>
    <n v="761"/>
    <m/>
    <m/>
    <m/>
    <s v="1900 S  GRAND                        AV"/>
    <m/>
    <n v="33.726999999999997"/>
    <n v="-118.2902"/>
  </r>
  <r>
    <n v="200913425"/>
    <d v="2020-08-12T00:00:00"/>
    <x v="200"/>
    <n v="2000"/>
    <n v="9"/>
    <x v="3"/>
    <n v="966"/>
    <n v="1"/>
    <n v="331"/>
    <x v="23"/>
    <s v="0344 1300 1606 1420"/>
    <n v="36"/>
    <s v="M"/>
    <s v="W"/>
    <n v="104"/>
    <s v="DRIVEWAY"/>
    <m/>
    <m/>
    <s v="IC"/>
    <s v="Invest Cont"/>
    <n v="331"/>
    <m/>
    <m/>
    <m/>
    <s v="4700    VENTURA CANYON               AV"/>
    <m/>
    <n v="34.155999999999999"/>
    <n v="-118.42910000000001"/>
  </r>
  <r>
    <n v="200308123"/>
    <d v="2020-03-07T00:00:00"/>
    <x v="17"/>
    <n v="2130"/>
    <n v="3"/>
    <x v="2"/>
    <n v="363"/>
    <n v="1"/>
    <n v="330"/>
    <x v="1"/>
    <s v="1601 0329 0344"/>
    <n v="26"/>
    <s v="M"/>
    <s v="B"/>
    <n v="108"/>
    <s v="PARKING LOT"/>
    <m/>
    <m/>
    <s v="IC"/>
    <s v="Invest Cont"/>
    <n v="330"/>
    <m/>
    <m/>
    <m/>
    <s v="3600 W  MARTIN LUTHER KING JR        BL"/>
    <m/>
    <n v="34.011000000000003"/>
    <n v="-118.3351"/>
  </r>
  <r>
    <n v="200910537"/>
    <d v="2020-06-04T00:00:00"/>
    <x v="65"/>
    <n v="1000"/>
    <n v="9"/>
    <x v="3"/>
    <n v="926"/>
    <n v="2"/>
    <n v="627"/>
    <x v="43"/>
    <n v="447"/>
    <n v="4"/>
    <s v="M"/>
    <s v="H"/>
    <n v="502"/>
    <s v="MULTI-UNIT DWELLING (APARTMENT, DUPLEX, ETC)"/>
    <n v="500"/>
    <s v="UNKNOWN WEAPON/OTHER WEAPON"/>
    <s v="AO"/>
    <s v="Adult Other"/>
    <n v="627"/>
    <m/>
    <m/>
    <m/>
    <s v="6700    WOODMAN                      AV"/>
    <m/>
    <n v="34.190300000000001"/>
    <n v="-118.43989999999999"/>
  </r>
  <r>
    <n v="201227036"/>
    <d v="2020-12-23T00:00:00"/>
    <x v="239"/>
    <n v="1900"/>
    <n v="12"/>
    <x v="8"/>
    <n v="1239"/>
    <n v="1"/>
    <n v="236"/>
    <x v="46"/>
    <s v="2000 0400 0408 1814 0913"/>
    <n v="28"/>
    <s v="F"/>
    <s v="H"/>
    <n v="501"/>
    <s v="SINGLE FAMILY DWELLING"/>
    <n v="400"/>
    <s v="STRONG-ARM (HANDS, FIST, FEET OR BODILY FORCE)"/>
    <s v="AO"/>
    <s v="Adult Other"/>
    <n v="236"/>
    <m/>
    <m/>
    <m/>
    <s v="800 W  61ST                         ST"/>
    <m/>
    <n v="33.9846"/>
    <n v="-118.2893"/>
  </r>
  <r>
    <n v="200401187"/>
    <d v="2020-11-15T00:00:00"/>
    <x v="48"/>
    <n v="100"/>
    <n v="4"/>
    <x v="4"/>
    <n v="408"/>
    <n v="2"/>
    <n v="626"/>
    <x v="10"/>
    <s v="2000 1402 1814 0913 0400 0429"/>
    <n v="25"/>
    <s v="F"/>
    <s v="H"/>
    <n v="501"/>
    <s v="SINGLE FAMILY DWELLING"/>
    <n v="400"/>
    <s v="STRONG-ARM (HANDS, FIST, FEET OR BODILY FORCE)"/>
    <s v="AA"/>
    <s v="Adult Arrest"/>
    <n v="626"/>
    <n v="998"/>
    <m/>
    <m/>
    <s v="4800    EDISON                       ST"/>
    <m/>
    <n v="34.088299999999997"/>
    <n v="-118.1797"/>
  </r>
  <r>
    <n v="200409039"/>
    <d v="2020-05-19T00:00:00"/>
    <x v="329"/>
    <n v="2130"/>
    <n v="4"/>
    <x v="4"/>
    <n v="479"/>
    <n v="2"/>
    <n v="624"/>
    <x v="15"/>
    <s v="0400 0429 0913"/>
    <n v="57"/>
    <s v="F"/>
    <s v="H"/>
    <n v="504"/>
    <s v="OTHER RESIDENCE"/>
    <n v="400"/>
    <s v="STRONG-ARM (HANDS, FIST, FEET OR BODILY FORCE)"/>
    <s v="IC"/>
    <s v="Invest Cont"/>
    <n v="624"/>
    <m/>
    <m/>
    <m/>
    <s v="3600    WHITTIER                     BL"/>
    <m/>
    <n v="34.025599999999997"/>
    <n v="-118.1961"/>
  </r>
  <r>
    <n v="201304300"/>
    <d v="2020-01-06T00:00:00"/>
    <x v="281"/>
    <n v="1"/>
    <n v="13"/>
    <x v="6"/>
    <n v="1344"/>
    <n v="1"/>
    <n v="110"/>
    <x v="76"/>
    <s v="1822 1218 0430 1501 1100"/>
    <n v="32"/>
    <s v="M"/>
    <s v="H"/>
    <n v="101"/>
    <s v="STREET"/>
    <n v="104"/>
    <s v="SHOTGUN"/>
    <s v="IC"/>
    <s v="Invest Cont"/>
    <n v="110"/>
    <m/>
    <m/>
    <m/>
    <s v="41ST                         PL"/>
    <s v="AVALON                       BL"/>
    <n v="34.008200000000002"/>
    <n v="-118.26519999999999"/>
  </r>
  <r>
    <n v="201219108"/>
    <d v="2020-08-23T00:00:00"/>
    <x v="273"/>
    <n v="30"/>
    <n v="12"/>
    <x v="8"/>
    <n v="1242"/>
    <n v="1"/>
    <n v="310"/>
    <x v="5"/>
    <n v="344"/>
    <n v="26"/>
    <s v="M"/>
    <s v="H"/>
    <n v="103"/>
    <s v="ALLEY"/>
    <m/>
    <m/>
    <s v="AO"/>
    <s v="Adult Other"/>
    <n v="310"/>
    <m/>
    <m/>
    <m/>
    <s v="6400 S  VAN NESS                     AV"/>
    <m/>
    <n v="33.9818"/>
    <n v="-118.32210000000001"/>
  </r>
  <r>
    <n v="200815981"/>
    <d v="2020-10-24T00:00:00"/>
    <x v="82"/>
    <n v="2045"/>
    <n v="8"/>
    <x v="12"/>
    <n v="889"/>
    <n v="2"/>
    <n v="624"/>
    <x v="15"/>
    <n v="400"/>
    <n v="63"/>
    <s v="F"/>
    <s v="H"/>
    <n v="502"/>
    <s v="MULTI-UNIT DWELLING (APARTMENT, DUPLEX, ETC)"/>
    <n v="400"/>
    <s v="STRONG-ARM (HANDS, FIST, FEET OR BODILY FORCE)"/>
    <s v="AO"/>
    <s v="Adult Other"/>
    <n v="624"/>
    <m/>
    <m/>
    <m/>
    <s v="2000    CHARITON                     ST"/>
    <m/>
    <n v="34.038600000000002"/>
    <n v="-118.37860000000001"/>
  </r>
  <r>
    <n v="200214968"/>
    <d v="2020-09-08T00:00:00"/>
    <x v="129"/>
    <n v="1250"/>
    <n v="2"/>
    <x v="5"/>
    <n v="237"/>
    <n v="1"/>
    <n v="310"/>
    <x v="5"/>
    <s v="1822 0344 1606 0100 0202 0209"/>
    <n v="0"/>
    <s v="X"/>
    <s v="X"/>
    <n v="118"/>
    <s v="CONSTRUCTION SITE"/>
    <m/>
    <m/>
    <s v="IC"/>
    <s v="Invest Cont"/>
    <n v="310"/>
    <m/>
    <m/>
    <m/>
    <s v="1500    PIZARRO                      ST"/>
    <m/>
    <n v="34.066600000000001"/>
    <n v="-118.26139999999999"/>
  </r>
  <r>
    <n v="200710141"/>
    <d v="2020-06-07T00:00:00"/>
    <x v="43"/>
    <n v="2000"/>
    <n v="7"/>
    <x v="0"/>
    <n v="729"/>
    <n v="1"/>
    <n v="510"/>
    <x v="0"/>
    <m/>
    <n v="0"/>
    <m/>
    <m/>
    <n v="101"/>
    <s v="STREET"/>
    <m/>
    <m/>
    <s v="IC"/>
    <s v="Invest Cont"/>
    <n v="510"/>
    <m/>
    <m/>
    <m/>
    <s v="100 S  ARDEN                        BL"/>
    <m/>
    <n v="34.073"/>
    <n v="-118.32599999999999"/>
  </r>
  <r>
    <n v="200308385"/>
    <d v="2020-03-11T00:00:00"/>
    <x v="191"/>
    <n v="200"/>
    <n v="3"/>
    <x v="2"/>
    <n v="393"/>
    <n v="1"/>
    <n v="310"/>
    <x v="5"/>
    <s v="1609 0329 0104 0325 0321 0216 0202"/>
    <n v="19"/>
    <s v="X"/>
    <s v="X"/>
    <n v="401"/>
    <s v="MINI-MART"/>
    <n v="306"/>
    <s v="ROCK/THROWN OBJECT"/>
    <s v="IC"/>
    <s v="Invest Cont"/>
    <n v="310"/>
    <m/>
    <m/>
    <m/>
    <s v="4200    CRENSHAW                     BL"/>
    <m/>
    <n v="34.008499999999998"/>
    <n v="-118.3351"/>
  </r>
  <r>
    <n v="200805447"/>
    <d v="2020-02-02T00:00:00"/>
    <x v="240"/>
    <n v="1"/>
    <n v="8"/>
    <x v="12"/>
    <n v="804"/>
    <n v="2"/>
    <n v="354"/>
    <x v="14"/>
    <s v="0100 0928 1822"/>
    <n v="51"/>
    <s v="M"/>
    <s v="O"/>
    <n v="501"/>
    <s v="SINGLE FAMILY DWELLING"/>
    <m/>
    <m/>
    <s v="IC"/>
    <s v="Invest Cont"/>
    <n v="354"/>
    <m/>
    <m/>
    <m/>
    <s v="3900    MANDEVILLE CANYON            RD"/>
    <m/>
    <n v="34.1218"/>
    <n v="-118.5064"/>
  </r>
  <r>
    <n v="201304596"/>
    <d v="2020-01-12T00:00:00"/>
    <x v="222"/>
    <n v="445"/>
    <n v="13"/>
    <x v="6"/>
    <n v="1362"/>
    <n v="1"/>
    <n v="230"/>
    <x v="13"/>
    <s v="1822 0334 0906 0852"/>
    <n v="22"/>
    <s v="F"/>
    <s v="H"/>
    <n v="109"/>
    <s v="PARK/PLAYGROUND"/>
    <n v="106"/>
    <s v="UNKNOWN FIREARM"/>
    <s v="AA"/>
    <s v="Adult Arrest"/>
    <n v="230"/>
    <m/>
    <m/>
    <m/>
    <s v="300 E  51ST                         ST"/>
    <m/>
    <n v="33.996600000000001"/>
    <n v="-118.2701"/>
  </r>
  <r>
    <n v="200106047"/>
    <d v="2020-01-29T00:00:00"/>
    <x v="356"/>
    <n v="1215"/>
    <n v="1"/>
    <x v="1"/>
    <n v="111"/>
    <n v="2"/>
    <n v="624"/>
    <x v="15"/>
    <s v="0416 1822 2004"/>
    <n v="61"/>
    <s v="M"/>
    <s v="H"/>
    <n v="102"/>
    <s v="SIDEWALK"/>
    <n v="500"/>
    <s v="UNKNOWN WEAPON/OTHER WEAPON"/>
    <s v="AA"/>
    <s v="Adult Arrest"/>
    <n v="624"/>
    <m/>
    <m/>
    <m/>
    <s v="100    PASEO DE LA PLAZA"/>
    <m/>
    <n v="34.061500000000002"/>
    <n v="-118.24120000000001"/>
  </r>
  <r>
    <n v="200814993"/>
    <d v="2020-10-08T00:00:00"/>
    <x v="76"/>
    <n v="200"/>
    <n v="8"/>
    <x v="12"/>
    <n v="886"/>
    <n v="1"/>
    <n v="480"/>
    <x v="2"/>
    <s v="0344 0346"/>
    <n v="38"/>
    <s v="M"/>
    <s v="W"/>
    <n v="707"/>
    <s v="GARAGE/CARPORT"/>
    <m/>
    <m/>
    <s v="IC"/>
    <s v="Invest Cont"/>
    <n v="480"/>
    <m/>
    <m/>
    <m/>
    <s v="1000 S  BEDFORD                      DR"/>
    <m/>
    <n v="34.056800000000003"/>
    <n v="-118.4046"/>
  </r>
  <r>
    <n v="200111173"/>
    <d v="2020-04-30T00:00:00"/>
    <x v="316"/>
    <n v="1730"/>
    <n v="1"/>
    <x v="1"/>
    <n v="182"/>
    <n v="1"/>
    <n v="330"/>
    <x v="1"/>
    <s v="1822 1606 1300 0321"/>
    <n v="25"/>
    <s v="F"/>
    <s v="B"/>
    <n v="108"/>
    <s v="PARKING LOT"/>
    <m/>
    <m/>
    <s v="IC"/>
    <s v="Invest Cont"/>
    <n v="330"/>
    <m/>
    <m/>
    <m/>
    <s v="1200 S  GRAND                        AV"/>
    <m/>
    <n v="34.040199999999999"/>
    <n v="-118.2633"/>
  </r>
  <r>
    <n v="200318176"/>
    <d v="2020-10-01T00:00:00"/>
    <x v="196"/>
    <n v="1640"/>
    <n v="3"/>
    <x v="2"/>
    <n v="355"/>
    <n v="2"/>
    <n v="930"/>
    <x v="30"/>
    <s v="1822 0421 0422 1236 0601 1912"/>
    <n v="27"/>
    <s v="F"/>
    <s v="H"/>
    <n v="501"/>
    <s v="SINGLE FAMILY DWELLING"/>
    <n v="511"/>
    <s v="VERBAL THREAT"/>
    <s v="IC"/>
    <s v="Invest Cont"/>
    <n v="930"/>
    <m/>
    <m/>
    <m/>
    <s v="1800 W  35TH                         ST"/>
    <m/>
    <n v="34.0246"/>
    <n v="-118.3133"/>
  </r>
  <r>
    <n v="200808991"/>
    <d v="2020-05-02T00:00:00"/>
    <x v="5"/>
    <n v="1230"/>
    <n v="8"/>
    <x v="12"/>
    <n v="897"/>
    <n v="2"/>
    <n v="624"/>
    <x v="15"/>
    <s v="0444 0400"/>
    <n v="70"/>
    <s v="M"/>
    <s v="O"/>
    <n v="501"/>
    <s v="SINGLE FAMILY DWELLING"/>
    <n v="400"/>
    <s v="STRONG-ARM (HANDS, FIST, FEET OR BODILY FORCE)"/>
    <s v="AO"/>
    <s v="Adult Other"/>
    <n v="624"/>
    <m/>
    <m/>
    <m/>
    <s v="3300    BAGLEY                       AV"/>
    <m/>
    <n v="34.029499999999999"/>
    <n v="-118.3967"/>
  </r>
  <r>
    <n v="200204221"/>
    <d v="2020-01-05T00:00:00"/>
    <x v="275"/>
    <n v="1740"/>
    <n v="2"/>
    <x v="5"/>
    <n v="212"/>
    <n v="1"/>
    <n v="230"/>
    <x v="13"/>
    <s v="1822 0445 0432 2001"/>
    <n v="20"/>
    <s v="M"/>
    <s v="X"/>
    <n v="102"/>
    <s v="SIDEWALK"/>
    <n v="302"/>
    <s v="BLUNT INSTRUMENT"/>
    <s v="IC"/>
    <s v="Invest Cont"/>
    <n v="230"/>
    <m/>
    <m/>
    <m/>
    <s v="600 N  WESTMORELAND                 AV"/>
    <m/>
    <n v="34.081800000000001"/>
    <n v="-118.288"/>
  </r>
  <r>
    <n v="201208675"/>
    <d v="2020-03-07T00:00:00"/>
    <x v="330"/>
    <n v="2220"/>
    <n v="12"/>
    <x v="8"/>
    <n v="1269"/>
    <n v="1"/>
    <n v="236"/>
    <x v="46"/>
    <s v="2000 1814 0416 0445 0913"/>
    <n v="30"/>
    <s v="M"/>
    <s v="B"/>
    <n v="502"/>
    <s v="MULTI-UNIT DWELLING (APARTMENT, DUPLEX, ETC)"/>
    <n v="500"/>
    <s v="UNKNOWN WEAPON/OTHER WEAPON"/>
    <s v="AO"/>
    <s v="Adult Other"/>
    <n v="236"/>
    <m/>
    <m/>
    <m/>
    <s v="8100    AVALON                       BL"/>
    <m/>
    <n v="33.965000000000003"/>
    <n v="-118.2651"/>
  </r>
  <r>
    <n v="200900958"/>
    <d v="2020-12-26T00:00:00"/>
    <x v="34"/>
    <n v="1430"/>
    <n v="9"/>
    <x v="3"/>
    <n v="974"/>
    <n v="2"/>
    <n v="354"/>
    <x v="14"/>
    <s v="1402 1501"/>
    <n v="0"/>
    <s v="X"/>
    <s v="X"/>
    <n v="605"/>
    <s v="AUTOMATED TELLER MACHINE (ATM)"/>
    <m/>
    <m/>
    <s v="IC"/>
    <s v="Invest Cont"/>
    <n v="354"/>
    <n v="998"/>
    <m/>
    <m/>
    <s v="14700    VENTURA                      BL"/>
    <m/>
    <n v="34.154699999999998"/>
    <n v="-118.453"/>
  </r>
  <r>
    <n v="200617082"/>
    <d v="2020-10-23T00:00:00"/>
    <x v="60"/>
    <n v="1655"/>
    <n v="6"/>
    <x v="9"/>
    <n v="646"/>
    <n v="2"/>
    <n v="624"/>
    <x v="15"/>
    <s v="1822 1266 0400 0416 1202"/>
    <n v="60"/>
    <s v="M"/>
    <s v="W"/>
    <n v="406"/>
    <s v="OTHER STORE"/>
    <n v="400"/>
    <s v="STRONG-ARM (HANDS, FIST, FEET OR BODILY FORCE)"/>
    <s v="IC"/>
    <s v="Invest Cont"/>
    <n v="624"/>
    <m/>
    <m/>
    <m/>
    <s v="1500    VINE                         ST"/>
    <m/>
    <n v="34.098700000000001"/>
    <n v="-118.33369999999999"/>
  </r>
  <r>
    <n v="200121481"/>
    <d v="2020-11-24T00:00:00"/>
    <x v="174"/>
    <n v="350"/>
    <n v="1"/>
    <x v="1"/>
    <n v="182"/>
    <n v="1"/>
    <n v="510"/>
    <x v="0"/>
    <m/>
    <n v="0"/>
    <m/>
    <m/>
    <n v="707"/>
    <s v="GARAGE/CARPORT"/>
    <m/>
    <m/>
    <s v="IC"/>
    <s v="Invest Cont"/>
    <n v="510"/>
    <m/>
    <m/>
    <m/>
    <s v="1200 S  GRAND                        AV"/>
    <m/>
    <n v="34.039700000000003"/>
    <n v="-118.2637"/>
  </r>
  <r>
    <n v="200916295"/>
    <d v="2020-10-22T00:00:00"/>
    <x v="365"/>
    <n v="1600"/>
    <n v="9"/>
    <x v="3"/>
    <n v="966"/>
    <n v="1"/>
    <n v="310"/>
    <x v="5"/>
    <s v="0344 0321 1420"/>
    <n v="45"/>
    <s v="M"/>
    <s v="W"/>
    <n v="721"/>
    <s v="HIGH SCHOOL"/>
    <m/>
    <m/>
    <s v="AA"/>
    <s v="Adult Arrest"/>
    <n v="310"/>
    <m/>
    <m/>
    <m/>
    <s v="13600    RIVERSIDE                    DR"/>
    <m/>
    <n v="34.157600000000002"/>
    <n v="-118.4293"/>
  </r>
  <r>
    <n v="200613676"/>
    <d v="2020-08-08T00:00:00"/>
    <x v="268"/>
    <n v="1500"/>
    <n v="6"/>
    <x v="9"/>
    <n v="667"/>
    <n v="1"/>
    <n v="420"/>
    <x v="33"/>
    <m/>
    <n v="0"/>
    <m/>
    <m/>
    <n v="101"/>
    <s v="STREET"/>
    <m/>
    <m/>
    <s v="IC"/>
    <s v="Invest Cont"/>
    <n v="420"/>
    <m/>
    <m/>
    <m/>
    <s v="6000    LEXINGTON                    AV"/>
    <m/>
    <n v="34.092599999999997"/>
    <n v="-118.3212"/>
  </r>
  <r>
    <n v="200704315"/>
    <d v="2020-01-07T00:00:00"/>
    <x v="207"/>
    <n v="1200"/>
    <n v="7"/>
    <x v="0"/>
    <n v="713"/>
    <n v="1"/>
    <n v="510"/>
    <x v="0"/>
    <m/>
    <n v="0"/>
    <m/>
    <m/>
    <n v="101"/>
    <s v="STREET"/>
    <m/>
    <m/>
    <s v="IC"/>
    <s v="Invest Cont"/>
    <n v="510"/>
    <m/>
    <m/>
    <m/>
    <s v="300 N  OGDEN                        DR"/>
    <m/>
    <n v="34.076099999999997"/>
    <n v="-118.35939999999999"/>
  </r>
  <r>
    <n v="200313621"/>
    <d v="2020-07-03T00:00:00"/>
    <x v="261"/>
    <n v="1310"/>
    <n v="3"/>
    <x v="2"/>
    <n v="321"/>
    <n v="2"/>
    <n v="624"/>
    <x v="15"/>
    <s v="1822 0444 0429"/>
    <n v="36"/>
    <s v="M"/>
    <s v="H"/>
    <n v="406"/>
    <s v="OTHER STORE"/>
    <n v="400"/>
    <s v="STRONG-ARM (HANDS, FIST, FEET OR BODILY FORCE)"/>
    <s v="AO"/>
    <s v="Adult Other"/>
    <n v="624"/>
    <m/>
    <m/>
    <m/>
    <s v="3500 S  LA CIENEGA                   BL"/>
    <m/>
    <n v="34.023699999999998"/>
    <n v="-118.37220000000001"/>
  </r>
  <r>
    <n v="201214373"/>
    <d v="2020-06-09T00:00:00"/>
    <x v="20"/>
    <n v="2000"/>
    <n v="12"/>
    <x v="8"/>
    <n v="1268"/>
    <n v="1"/>
    <n v="420"/>
    <x v="33"/>
    <m/>
    <n v="0"/>
    <m/>
    <m/>
    <n v="101"/>
    <s v="STREET"/>
    <m/>
    <m/>
    <s v="IC"/>
    <s v="Invest Cont"/>
    <n v="420"/>
    <m/>
    <m/>
    <m/>
    <s v="200 E  81ST                         ST"/>
    <m/>
    <n v="33.966200000000001"/>
    <n v="-118.2717"/>
  </r>
  <r>
    <n v="200401151"/>
    <d v="2020-10-29T00:00:00"/>
    <x v="178"/>
    <n v="1320"/>
    <n v="4"/>
    <x v="4"/>
    <n v="489"/>
    <n v="1"/>
    <n v="236"/>
    <x v="46"/>
    <s v="2000 1814 0334 1402 1243 0913"/>
    <n v="22"/>
    <s v="F"/>
    <s v="B"/>
    <n v="502"/>
    <s v="MULTI-UNIT DWELLING (APARTMENT, DUPLEX, ETC)"/>
    <n v="204"/>
    <s v="FOLDING KNIFE"/>
    <s v="AA"/>
    <s v="Adult Arrest"/>
    <n v="236"/>
    <n v="998"/>
    <m/>
    <m/>
    <s v="2800    WYNWOOD                      LN"/>
    <m/>
    <n v="34.025500000000001"/>
    <n v="-118.2153"/>
  </r>
  <r>
    <n v="200710780"/>
    <d v="2020-06-21T00:00:00"/>
    <x v="334"/>
    <n v="1215"/>
    <n v="7"/>
    <x v="0"/>
    <n v="715"/>
    <n v="2"/>
    <n v="624"/>
    <x v="15"/>
    <s v="0416 0446"/>
    <n v="24"/>
    <s v="M"/>
    <s v="W"/>
    <n v="101"/>
    <s v="STREET"/>
    <n v="400"/>
    <s v="STRONG-ARM (HANDS, FIST, FEET OR BODILY FORCE)"/>
    <s v="IC"/>
    <s v="Invest Cont"/>
    <n v="624"/>
    <m/>
    <m/>
    <m/>
    <s v="DETROIT"/>
    <s v="OAKWOOD"/>
    <n v="34.078299999999999"/>
    <n v="-118.3451"/>
  </r>
  <r>
    <n v="200500879"/>
    <d v="2020-12-20T00:00:00"/>
    <x v="248"/>
    <n v="1420"/>
    <n v="5"/>
    <x v="10"/>
    <n v="565"/>
    <n v="1"/>
    <n v="761"/>
    <x v="35"/>
    <s v="0913 0334 0443 1258 2024"/>
    <n v="13"/>
    <s v="M"/>
    <s v="B"/>
    <n v="514"/>
    <s v="GROUP HOME"/>
    <n v="511"/>
    <s v="VERBAL THREAT"/>
    <s v="JA"/>
    <s v="Juv Arrest"/>
    <n v="761"/>
    <m/>
    <m/>
    <m/>
    <s v="500 W  8TH                          ST"/>
    <m/>
    <n v="33.737000000000002"/>
    <n v="-118.2884"/>
  </r>
  <r>
    <n v="201006601"/>
    <d v="2020-02-28T00:00:00"/>
    <x v="258"/>
    <n v="1629"/>
    <n v="10"/>
    <x v="11"/>
    <n v="1024"/>
    <n v="1"/>
    <n v="440"/>
    <x v="20"/>
    <s v="1822 0344 2032 1202"/>
    <n v="62"/>
    <s v="M"/>
    <s v="H"/>
    <n v="210"/>
    <s v="RESTAURANT/FAST FOOD"/>
    <m/>
    <m/>
    <s v="IC"/>
    <s v="Invest Cont"/>
    <n v="440"/>
    <m/>
    <m/>
    <m/>
    <s v="6700    RESEDA                       BL"/>
    <m/>
    <n v="34.195799999999998"/>
    <n v="-118.5399"/>
  </r>
  <r>
    <n v="200708158"/>
    <d v="2020-04-09T00:00:00"/>
    <x v="173"/>
    <n v="2040"/>
    <n v="7"/>
    <x v="0"/>
    <n v="721"/>
    <n v="2"/>
    <n v="888"/>
    <x v="24"/>
    <n v="1501"/>
    <n v="50"/>
    <s v="M"/>
    <s v="W"/>
    <n v="416"/>
    <s v="THE BEVERLY CENTER"/>
    <m/>
    <m/>
    <s v="IC"/>
    <s v="Invest Cont"/>
    <n v="888"/>
    <m/>
    <m/>
    <m/>
    <s v="8500    BEVERLY                      BL"/>
    <m/>
    <n v="34.076099999999997"/>
    <n v="-118.3766"/>
  </r>
  <r>
    <n v="201214985"/>
    <d v="2020-06-19T00:00:00"/>
    <x v="339"/>
    <n v="1230"/>
    <n v="12"/>
    <x v="8"/>
    <n v="1241"/>
    <n v="1"/>
    <n v="236"/>
    <x v="46"/>
    <s v="0913 0400 0444 0429 0408 1814 2000 0329"/>
    <n v="24"/>
    <s v="F"/>
    <s v="B"/>
    <n v="502"/>
    <s v="MULTI-UNIT DWELLING (APARTMENT, DUPLEX, ETC)"/>
    <n v="400"/>
    <s v="STRONG-ARM (HANDS, FIST, FEET OR BODILY FORCE)"/>
    <s v="AO"/>
    <s v="Adult Other"/>
    <n v="236"/>
    <m/>
    <m/>
    <m/>
    <s v="6300 S  VICTORIA                     AV"/>
    <m/>
    <n v="33.980600000000003"/>
    <n v="-118.3323"/>
  </r>
  <r>
    <n v="200607208"/>
    <d v="2020-02-29T00:00:00"/>
    <x v="125"/>
    <n v="2210"/>
    <n v="6"/>
    <x v="9"/>
    <n v="636"/>
    <n v="2"/>
    <n v="626"/>
    <x v="10"/>
    <s v="1814 0400 0416 2000 1813 0913"/>
    <n v="28"/>
    <s v="F"/>
    <s v="H"/>
    <n v="101"/>
    <s v="STREET"/>
    <n v="400"/>
    <s v="STRONG-ARM (HANDS, FIST, FEET OR BODILY FORCE)"/>
    <s v="AA"/>
    <s v="Adult Arrest"/>
    <n v="626"/>
    <m/>
    <m/>
    <m/>
    <s v="MC CADDEN"/>
    <s v="HOLLYWOOD"/>
    <n v="34.101599999999998"/>
    <n v="-118.3374"/>
  </r>
  <r>
    <n v="201213075"/>
    <d v="2020-05-18T00:00:00"/>
    <x v="187"/>
    <n v="2145"/>
    <n v="12"/>
    <x v="8"/>
    <n v="1266"/>
    <n v="1"/>
    <n v="761"/>
    <x v="35"/>
    <s v="0334 1822 0361"/>
    <n v="35"/>
    <s v="M"/>
    <s v="W"/>
    <n v="501"/>
    <s v="SINGLE FAMILY DWELLING"/>
    <n v="207"/>
    <s v="OTHER KNIFE"/>
    <s v="IC"/>
    <s v="Invest Cont"/>
    <n v="761"/>
    <m/>
    <m/>
    <m/>
    <s v="300 W  82ND                         ST"/>
    <m/>
    <n v="33.9651"/>
    <n v="-118.2783"/>
  </r>
  <r>
    <n v="200816916"/>
    <d v="2020-11-27T00:00:00"/>
    <x v="29"/>
    <n v="1000"/>
    <n v="8"/>
    <x v="12"/>
    <n v="842"/>
    <n v="1"/>
    <n v="341"/>
    <x v="12"/>
    <s v="1822 1606 0344"/>
    <n v="27"/>
    <s v="F"/>
    <s v="O"/>
    <n v="140"/>
    <s v="BALCONY*"/>
    <m/>
    <m/>
    <s v="IC"/>
    <s v="Invest Cont"/>
    <n v="341"/>
    <n v="480"/>
    <m/>
    <m/>
    <s v="1400    ARMACOST                     AV"/>
    <m/>
    <n v="34.043300000000002"/>
    <n v="-118.4615"/>
  </r>
  <r>
    <n v="200917061"/>
    <d v="2020-11-10T00:00:00"/>
    <x v="130"/>
    <n v="1600"/>
    <n v="9"/>
    <x v="3"/>
    <n v="906"/>
    <n v="1"/>
    <n v="236"/>
    <x v="46"/>
    <s v="2000 1241 1814 0408 0416 0913"/>
    <n v="26"/>
    <s v="F"/>
    <s v="H"/>
    <n v="502"/>
    <s v="MULTI-UNIT DWELLING (APARTMENT, DUPLEX, ETC)"/>
    <n v="400"/>
    <s v="STRONG-ARM (HANDS, FIST, FEET OR BODILY FORCE)"/>
    <s v="AA"/>
    <s v="Adult Arrest"/>
    <n v="236"/>
    <m/>
    <m/>
    <m/>
    <s v="7300    LENNOX                       AV"/>
    <m/>
    <n v="34.203000000000003"/>
    <n v="-118.44580000000001"/>
  </r>
  <r>
    <n v="200813263"/>
    <d v="2020-08-23T00:00:00"/>
    <x v="273"/>
    <n v="2000"/>
    <n v="8"/>
    <x v="12"/>
    <n v="806"/>
    <n v="2"/>
    <n v="900"/>
    <x v="18"/>
    <s v="1202 0603 2038"/>
    <n v="66"/>
    <s v="F"/>
    <s v="W"/>
    <n v="501"/>
    <s v="SINGLE FAMILY DWELLING"/>
    <m/>
    <m/>
    <s v="IC"/>
    <s v="Invest Cont"/>
    <n v="900"/>
    <m/>
    <m/>
    <m/>
    <s v="2400    ROSCOMARE                    RD"/>
    <m/>
    <n v="34.119100000000003"/>
    <n v="-118.46380000000001"/>
  </r>
  <r>
    <n v="200619064"/>
    <d v="2020-12-09T00:00:00"/>
    <x v="194"/>
    <n v="1100"/>
    <n v="6"/>
    <x v="9"/>
    <n v="646"/>
    <n v="2"/>
    <n v="354"/>
    <x v="14"/>
    <s v="1822 0930"/>
    <n v="25"/>
    <s v="M"/>
    <s v="W"/>
    <n v="501"/>
    <s v="SINGLE FAMILY DWELLING"/>
    <m/>
    <m/>
    <s v="IC"/>
    <s v="Invest Cont"/>
    <n v="354"/>
    <m/>
    <m/>
    <m/>
    <s v="6700    FOUNTAIN                     AV"/>
    <m/>
    <n v="34.098700000000001"/>
    <n v="-118.33369999999999"/>
  </r>
  <r>
    <n v="201224005"/>
    <d v="2020-11-06T00:00:00"/>
    <x v="166"/>
    <n v="1"/>
    <n v="12"/>
    <x v="8"/>
    <n v="1241"/>
    <n v="2"/>
    <n v="930"/>
    <x v="30"/>
    <s v="0432 1822 0443"/>
    <n v="28"/>
    <s v="F"/>
    <s v="H"/>
    <n v="104"/>
    <s v="DRIVEWAY"/>
    <n v="511"/>
    <s v="VERBAL THREAT"/>
    <s v="IC"/>
    <s v="Invest Cont"/>
    <n v="930"/>
    <m/>
    <m/>
    <m/>
    <s v="6100    10TH                         AV"/>
    <m/>
    <n v="33.983699999999999"/>
    <n v="-118.3279"/>
  </r>
  <r>
    <n v="200319519"/>
    <d v="2020-10-28T00:00:00"/>
    <x v="147"/>
    <n v="530"/>
    <n v="3"/>
    <x v="2"/>
    <n v="315"/>
    <n v="2"/>
    <n v="956"/>
    <x v="29"/>
    <s v="1822 1906"/>
    <n v="34"/>
    <s v="M"/>
    <s v="H"/>
    <n v="502"/>
    <s v="MULTI-UNIT DWELLING (APARTMENT, DUPLEX, ETC)"/>
    <m/>
    <m/>
    <s v="IC"/>
    <s v="Invest Cont"/>
    <n v="956"/>
    <m/>
    <m/>
    <m/>
    <s v="2200 W  26TH                         PL"/>
    <m/>
    <n v="34.031700000000001"/>
    <n v="-118.3177"/>
  </r>
  <r>
    <n v="200114854"/>
    <d v="2020-07-15T00:00:00"/>
    <x v="321"/>
    <n v="1200"/>
    <n v="1"/>
    <x v="1"/>
    <n v="155"/>
    <n v="2"/>
    <n v="845"/>
    <x v="31"/>
    <n v="1501"/>
    <n v="0"/>
    <s v="X"/>
    <s v="X"/>
    <n v="726"/>
    <s v="POLICE FACILITY"/>
    <m/>
    <m/>
    <s v="AA"/>
    <s v="Adult Arrest"/>
    <n v="845"/>
    <m/>
    <m/>
    <m/>
    <s v="200 E  6TH                          ST"/>
    <m/>
    <n v="34.044800000000002"/>
    <n v="-118.2474"/>
  </r>
  <r>
    <n v="200807706"/>
    <d v="2020-03-26T00:00:00"/>
    <x v="328"/>
    <n v="2000"/>
    <n v="8"/>
    <x v="12"/>
    <n v="849"/>
    <n v="1"/>
    <n v="510"/>
    <x v="0"/>
    <m/>
    <n v="0"/>
    <m/>
    <m/>
    <n v="101"/>
    <s v="STREET"/>
    <m/>
    <m/>
    <s v="IC"/>
    <s v="Invest Cont"/>
    <n v="510"/>
    <m/>
    <m/>
    <m/>
    <s v="PICO"/>
    <s v="WILSHIRE"/>
    <n v="34.058300000000003"/>
    <n v="-118.37990000000001"/>
  </r>
  <r>
    <n v="200407456"/>
    <d v="2020-03-31T00:00:00"/>
    <x v="157"/>
    <n v="2005"/>
    <n v="4"/>
    <x v="4"/>
    <n v="469"/>
    <n v="1"/>
    <n v="210"/>
    <x v="11"/>
    <s v="1822 1259 0334 0302 0355"/>
    <n v="15"/>
    <s v="M"/>
    <s v="H"/>
    <n v="103"/>
    <s v="ALLEY"/>
    <n v="102"/>
    <s v="HAND GUN"/>
    <s v="IC"/>
    <s v="Invest Cont"/>
    <n v="210"/>
    <m/>
    <m/>
    <m/>
    <s v="1ST                          ST"/>
    <s v="LORENA"/>
    <n v="34.037199999999999"/>
    <n v="-118.19499999999999"/>
  </r>
  <r>
    <n v="200808230"/>
    <d v="2020-04-12T00:00:00"/>
    <x v="56"/>
    <n v="1520"/>
    <n v="8"/>
    <x v="12"/>
    <n v="835"/>
    <n v="2"/>
    <n v="740"/>
    <x v="21"/>
    <s v="0329 1609 1822"/>
    <n v="0"/>
    <s v="X"/>
    <s v="X"/>
    <n v="203"/>
    <s v="OTHER BUSINESS"/>
    <m/>
    <m/>
    <s v="IC"/>
    <s v="Invest Cont"/>
    <n v="740"/>
    <m/>
    <m/>
    <m/>
    <s v="1900    WESTWOOD                     BL"/>
    <m/>
    <n v="34.048200000000001"/>
    <n v="-118.4354"/>
  </r>
  <r>
    <n v="201205490"/>
    <d v="2020-01-22T00:00:00"/>
    <x v="45"/>
    <n v="1900"/>
    <n v="12"/>
    <x v="8"/>
    <n v="1213"/>
    <n v="1"/>
    <n v="440"/>
    <x v="20"/>
    <s v="2014 0344 1822 1300"/>
    <n v="32"/>
    <s v="F"/>
    <s v="B"/>
    <n v="101"/>
    <s v="STREET"/>
    <m/>
    <m/>
    <s v="IC"/>
    <s v="Invest Cont"/>
    <n v="440"/>
    <m/>
    <m/>
    <m/>
    <s v="1600 W  57TH                         ST"/>
    <m/>
    <n v="33.990600000000001"/>
    <n v="-118.3044"/>
  </r>
  <r>
    <n v="200205541"/>
    <d v="2020-02-01T00:00:00"/>
    <x v="169"/>
    <n v="2200"/>
    <n v="2"/>
    <x v="5"/>
    <n v="281"/>
    <n v="2"/>
    <n v="745"/>
    <x v="9"/>
    <s v="0329 0603"/>
    <n v="19"/>
    <s v="X"/>
    <s v="X"/>
    <n v="203"/>
    <s v="OTHER BUSINESS"/>
    <m/>
    <m/>
    <s v="AO"/>
    <s v="Adult Other"/>
    <n v="745"/>
    <m/>
    <m/>
    <m/>
    <s v="1200 S  ALVARADO                     ST"/>
    <m/>
    <n v="34.0488"/>
    <n v="-118.2817"/>
  </r>
  <r>
    <n v="200605433"/>
    <d v="2020-01-31T00:00:00"/>
    <x v="94"/>
    <n v="1950"/>
    <n v="6"/>
    <x v="9"/>
    <n v="666"/>
    <n v="1"/>
    <n v="331"/>
    <x v="23"/>
    <s v="1300 1601 0344 0352"/>
    <n v="37"/>
    <s v="M"/>
    <s v="W"/>
    <n v="127"/>
    <s v="TRASH CAN/TRASH DUMPSTER"/>
    <m/>
    <m/>
    <s v="IC"/>
    <s v="Invest Cont"/>
    <n v="331"/>
    <m/>
    <m/>
    <m/>
    <s v="6300 W  SUNSET                       BL"/>
    <m/>
    <n v="34.097999999999999"/>
    <n v="-118.3267"/>
  </r>
  <r>
    <n v="200907707"/>
    <d v="2020-03-22T00:00:00"/>
    <x v="202"/>
    <n v="200"/>
    <n v="9"/>
    <x v="3"/>
    <n v="911"/>
    <n v="2"/>
    <n v="740"/>
    <x v="21"/>
    <n v="329"/>
    <n v="86"/>
    <s v="M"/>
    <s v="W"/>
    <n v="101"/>
    <s v="STREET"/>
    <m/>
    <m/>
    <s v="IC"/>
    <s v="Invest Cont"/>
    <n v="740"/>
    <m/>
    <m/>
    <m/>
    <s v="15300    SHERMAN                      WY"/>
    <m/>
    <n v="34.2012"/>
    <n v="-118.4662"/>
  </r>
  <r>
    <n v="201211276"/>
    <d v="2020-04-20T00:00:00"/>
    <x v="208"/>
    <n v="1300"/>
    <n v="12"/>
    <x v="8"/>
    <n v="1243"/>
    <n v="1"/>
    <n v="341"/>
    <x v="12"/>
    <s v="0380 0344 1822"/>
    <n v="43"/>
    <s v="M"/>
    <s v="H"/>
    <n v="101"/>
    <s v="STREET"/>
    <m/>
    <m/>
    <s v="IC"/>
    <s v="Invest Cont"/>
    <n v="341"/>
    <m/>
    <m/>
    <m/>
    <s v="FLORENCE"/>
    <s v="CIMARRON                     ST"/>
    <n v="33.974600000000002"/>
    <n v="-118.3159"/>
  </r>
  <r>
    <n v="201215418"/>
    <d v="2020-06-26T00:00:00"/>
    <x v="66"/>
    <n v="1900"/>
    <n v="12"/>
    <x v="8"/>
    <n v="1203"/>
    <n v="1"/>
    <n v="761"/>
    <x v="35"/>
    <s v="0334 0443 0312 1822"/>
    <n v="63"/>
    <s v="M"/>
    <s v="B"/>
    <n v="501"/>
    <s v="SINGLE FAMILY DWELLING"/>
    <n v="102"/>
    <s v="HAND GUN"/>
    <s v="IC"/>
    <s v="Invest Cont"/>
    <n v="761"/>
    <m/>
    <m/>
    <m/>
    <s v="S  WILTON                       PL"/>
    <s v="W  52ND                         ST"/>
    <n v="33.994999999999997"/>
    <n v="-118.315"/>
  </r>
  <r>
    <n v="200413629"/>
    <d v="2020-10-09T00:00:00"/>
    <x v="95"/>
    <n v="745"/>
    <n v="4"/>
    <x v="4"/>
    <n v="464"/>
    <n v="2"/>
    <n v="624"/>
    <x v="15"/>
    <s v="0416 0913"/>
    <n v="26"/>
    <s v="F"/>
    <s v="H"/>
    <n v="502"/>
    <s v="MULTI-UNIT DWELLING (APARTMENT, DUPLEX, ETC)"/>
    <n v="400"/>
    <s v="STRONG-ARM (HANDS, FIST, FEET OR BODILY FORCE)"/>
    <s v="AO"/>
    <s v="Adult Other"/>
    <n v="624"/>
    <m/>
    <m/>
    <m/>
    <s v="200 N  SOTO                         ST"/>
    <m/>
    <n v="34.044499999999999"/>
    <n v="-118.2116"/>
  </r>
  <r>
    <n v="200905519"/>
    <d v="2020-02-04T00:00:00"/>
    <x v="233"/>
    <n v="2300"/>
    <n v="9"/>
    <x v="3"/>
    <n v="948"/>
    <n v="1"/>
    <n v="420"/>
    <x v="33"/>
    <m/>
    <n v="0"/>
    <m/>
    <m/>
    <n v="101"/>
    <s v="STREET"/>
    <m/>
    <m/>
    <s v="IC"/>
    <s v="Invest Cont"/>
    <n v="420"/>
    <m/>
    <m/>
    <m/>
    <s v="13600    CHANDLER                     BL"/>
    <m/>
    <n v="34.172499999999999"/>
    <n v="-118.4268"/>
  </r>
  <r>
    <n v="200815224"/>
    <d v="2020-10-14T00:00:00"/>
    <x v="349"/>
    <n v="1235"/>
    <n v="8"/>
    <x v="12"/>
    <n v="889"/>
    <n v="1"/>
    <n v="210"/>
    <x v="11"/>
    <s v="0344 0400 0416 0945 1822"/>
    <n v="22"/>
    <s v="M"/>
    <s v="O"/>
    <n v="247"/>
    <s v="CAR WASH"/>
    <n v="312"/>
    <s v="PIPE/METAL PIPE"/>
    <s v="IC"/>
    <s v="Invest Cont"/>
    <n v="210"/>
    <m/>
    <m/>
    <m/>
    <s v="1900 S  LA CIENEGA                   BL"/>
    <m/>
    <n v="34.042499999999997"/>
    <n v="-118.3818"/>
  </r>
  <r>
    <n v="201014782"/>
    <d v="2020-11-06T00:00:00"/>
    <x v="164"/>
    <n v="2300"/>
    <n v="10"/>
    <x v="11"/>
    <n v="1063"/>
    <n v="1"/>
    <n v="510"/>
    <x v="0"/>
    <m/>
    <n v="0"/>
    <m/>
    <m/>
    <n v="101"/>
    <s v="STREET"/>
    <m/>
    <m/>
    <s v="IC"/>
    <s v="Invest Cont"/>
    <n v="510"/>
    <m/>
    <m/>
    <m/>
    <s v="5500    YOLANDA                      AV"/>
    <m/>
    <n v="34.170699999999997"/>
    <n v="-118.5407"/>
  </r>
  <r>
    <n v="200316139"/>
    <d v="2020-08-22T00:00:00"/>
    <x v="306"/>
    <n v="1200"/>
    <n v="3"/>
    <x v="2"/>
    <n v="398"/>
    <n v="2"/>
    <n v="928"/>
    <x v="94"/>
    <s v="1309 0913 0432 0443"/>
    <n v="47"/>
    <s v="F"/>
    <s v="B"/>
    <n v="502"/>
    <s v="MULTI-UNIT DWELLING (APARTMENT, DUPLEX, ETC)"/>
    <n v="511"/>
    <s v="VERBAL THREAT"/>
    <s v="IC"/>
    <s v="Invest Cont"/>
    <n v="928"/>
    <m/>
    <m/>
    <m/>
    <s v="600 W  42ND                         ST"/>
    <m/>
    <n v="34.006999999999998"/>
    <n v="-118.28570000000001"/>
  </r>
  <r>
    <n v="200900664"/>
    <d v="2020-03-28T00:00:00"/>
    <x v="7"/>
    <n v="750"/>
    <n v="9"/>
    <x v="3"/>
    <n v="937"/>
    <n v="1"/>
    <n v="821"/>
    <x v="79"/>
    <s v="0913 1823 1415 0519 1402 0533 0541"/>
    <n v="42"/>
    <s v="F"/>
    <s v="H"/>
    <n v="502"/>
    <s v="MULTI-UNIT DWELLING (APARTMENT, DUPLEX, ETC)"/>
    <n v="400"/>
    <s v="STRONG-ARM (HANDS, FIST, FEET OR BODILY FORCE)"/>
    <s v="AO"/>
    <s v="Adult Other"/>
    <n v="821"/>
    <n v="998"/>
    <m/>
    <m/>
    <s v="13800    VICTORY                      BL"/>
    <m/>
    <n v="34.186700000000002"/>
    <n v="-118.43340000000001"/>
  </r>
  <r>
    <n v="201221331"/>
    <d v="2020-09-24T00:00:00"/>
    <x v="23"/>
    <n v="1700"/>
    <n v="12"/>
    <x v="8"/>
    <n v="1243"/>
    <n v="1"/>
    <n v="230"/>
    <x v="13"/>
    <s v="1822 0430 0906"/>
    <n v="30"/>
    <s v="M"/>
    <s v="B"/>
    <n v="101"/>
    <s v="STREET"/>
    <n v="102"/>
    <s v="HAND GUN"/>
    <s v="IC"/>
    <s v="Invest Cont"/>
    <n v="230"/>
    <m/>
    <m/>
    <m/>
    <s v="67TH                         ST"/>
    <s v="WESTERN                      AV"/>
    <n v="33.978499999999997"/>
    <n v="-118.309"/>
  </r>
  <r>
    <n v="200617754"/>
    <d v="2020-11-08T00:00:00"/>
    <x v="106"/>
    <n v="230"/>
    <n v="6"/>
    <x v="9"/>
    <n v="646"/>
    <n v="1"/>
    <n v="820"/>
    <x v="40"/>
    <s v="1817 0500 0512 0400"/>
    <n v="24"/>
    <s v="F"/>
    <s v="W"/>
    <n v="502"/>
    <s v="MULTI-UNIT DWELLING (APARTMENT, DUPLEX, ETC)"/>
    <n v="400"/>
    <s v="STRONG-ARM (HANDS, FIST, FEET OR BODILY FORCE)"/>
    <s v="AO"/>
    <s v="Adult Other"/>
    <n v="820"/>
    <m/>
    <m/>
    <m/>
    <s v="1500    VINE                         ST"/>
    <m/>
    <n v="34.098700000000001"/>
    <n v="-118.33369999999999"/>
  </r>
  <r>
    <n v="200604242"/>
    <d v="2020-01-06T00:00:00"/>
    <x v="281"/>
    <n v="400"/>
    <n v="6"/>
    <x v="9"/>
    <n v="646"/>
    <n v="1"/>
    <n v="341"/>
    <x v="12"/>
    <n v="344"/>
    <n v="28"/>
    <s v="M"/>
    <s v="W"/>
    <n v="503"/>
    <s v="HOTEL"/>
    <m/>
    <m/>
    <s v="IC"/>
    <s v="Invest Cont"/>
    <n v="341"/>
    <m/>
    <m/>
    <m/>
    <s v="1600 N  CAHUENGA                     BL"/>
    <m/>
    <n v="34.099800000000002"/>
    <n v="-118.3295"/>
  </r>
  <r>
    <n v="201213875"/>
    <d v="2020-05-30T00:00:00"/>
    <x v="14"/>
    <n v="2330"/>
    <n v="12"/>
    <x v="8"/>
    <n v="1241"/>
    <n v="2"/>
    <n v="626"/>
    <x v="10"/>
    <s v="2000 1814 0416 0444"/>
    <n v="21"/>
    <s v="F"/>
    <s v="B"/>
    <n v="501"/>
    <s v="SINGLE FAMILY DWELLING"/>
    <n v="400"/>
    <s v="STRONG-ARM (HANDS, FIST, FEET OR BODILY FORCE)"/>
    <s v="AO"/>
    <s v="Adult Other"/>
    <n v="626"/>
    <m/>
    <m/>
    <m/>
    <s v="63RD                         ST"/>
    <s v="WEST                         BL"/>
    <n v="33.982900000000001"/>
    <n v="-118.3352"/>
  </r>
  <r>
    <n v="200204738"/>
    <d v="2020-01-15T00:00:00"/>
    <x v="188"/>
    <n v="1120"/>
    <n v="2"/>
    <x v="5"/>
    <n v="249"/>
    <n v="2"/>
    <n v="624"/>
    <x v="15"/>
    <s v="0417 2024 1259 2033 1824 0913"/>
    <n v="16"/>
    <s v="M"/>
    <s v="H"/>
    <n v="721"/>
    <s v="HIGH SCHOOL"/>
    <n v="400"/>
    <s v="STRONG-ARM (HANDS, FIST, FEET OR BODILY FORCE)"/>
    <s v="JO"/>
    <s v="Juv Other"/>
    <n v="624"/>
    <m/>
    <m/>
    <m/>
    <s v="300    LUCAS                        AV"/>
    <m/>
    <n v="34.058300000000003"/>
    <n v="-118.2616"/>
  </r>
  <r>
    <n v="200320698"/>
    <d v="2020-11-20T00:00:00"/>
    <x v="113"/>
    <n v="1935"/>
    <n v="3"/>
    <x v="2"/>
    <n v="374"/>
    <n v="2"/>
    <n v="740"/>
    <x v="21"/>
    <s v="0329 0913 1300 1309"/>
    <n v="61"/>
    <s v="M"/>
    <s v="B"/>
    <n v="122"/>
    <s v="VEHICLE, PASSENGER/TRUCK"/>
    <m/>
    <m/>
    <s v="IC"/>
    <s v="Invest Cont"/>
    <n v="740"/>
    <m/>
    <m/>
    <m/>
    <s v="3700    SUTRO                        AV"/>
    <m/>
    <n v="34.017800000000001"/>
    <n v="-118.3232"/>
  </r>
  <r>
    <n v="200113880"/>
    <d v="2020-06-24T00:00:00"/>
    <x v="255"/>
    <n v="530"/>
    <n v="1"/>
    <x v="1"/>
    <n v="159"/>
    <n v="2"/>
    <n v="649"/>
    <x v="52"/>
    <s v="1803 0344 0924"/>
    <n v="26"/>
    <s v="M"/>
    <s v="A"/>
    <n v="213"/>
    <s v="WAREHOUSE"/>
    <m/>
    <m/>
    <s v="IC"/>
    <s v="Invest Cont"/>
    <n v="649"/>
    <m/>
    <m/>
    <m/>
    <s v="1200 E  6TH                          ST"/>
    <m/>
    <n v="34.038200000000003"/>
    <n v="-118.2377"/>
  </r>
  <r>
    <n v="200205105"/>
    <d v="2020-01-23T00:00:00"/>
    <x v="172"/>
    <n v="900"/>
    <n v="2"/>
    <x v="5"/>
    <n v="216"/>
    <n v="2"/>
    <n v="354"/>
    <x v="14"/>
    <s v="1822 0930 0928 0100"/>
    <n v="23"/>
    <s v="M"/>
    <s v="H"/>
    <n v="501"/>
    <s v="SINGLE FAMILY DWELLING"/>
    <m/>
    <m/>
    <s v="IC"/>
    <s v="Invest Cont"/>
    <n v="354"/>
    <m/>
    <m/>
    <m/>
    <s v="400 N  CORONADO                     ST"/>
    <m/>
    <n v="34.0732"/>
    <n v="-118.2728"/>
  </r>
  <r>
    <n v="201105420"/>
    <d v="2020-02-01T00:00:00"/>
    <x v="87"/>
    <n v="1115"/>
    <n v="11"/>
    <x v="7"/>
    <n v="1139"/>
    <n v="2"/>
    <n v="624"/>
    <x v="15"/>
    <s v="0400 0444 0601 1822"/>
    <n v="32"/>
    <s v="F"/>
    <s v="W"/>
    <n v="203"/>
    <s v="OTHER BUSINESS"/>
    <n v="400"/>
    <s v="STRONG-ARM (HANDS, FIST, FEET OR BODILY FORCE)"/>
    <s v="AO"/>
    <s v="Adult Other"/>
    <n v="624"/>
    <m/>
    <m/>
    <m/>
    <s v="5800 N  FIGUEROA                     ST"/>
    <m/>
    <n v="34.109900000000003"/>
    <n v="-118.1923"/>
  </r>
  <r>
    <n v="201308972"/>
    <d v="2020-04-01T00:00:00"/>
    <x v="332"/>
    <n v="500"/>
    <n v="13"/>
    <x v="6"/>
    <n v="1391"/>
    <n v="1"/>
    <n v="441"/>
    <x v="78"/>
    <n v="100"/>
    <n v="49"/>
    <s v="F"/>
    <s v="H"/>
    <n v="101"/>
    <s v="STREET"/>
    <m/>
    <m/>
    <s v="IC"/>
    <s v="Invest Cont"/>
    <n v="441"/>
    <m/>
    <m/>
    <m/>
    <s v="69TH                         ST"/>
    <s v="GRAND                        AV"/>
    <n v="33.9773"/>
    <n v="-118.2804"/>
  </r>
  <r>
    <n v="200109495"/>
    <d v="2020-03-21T00:00:00"/>
    <x v="364"/>
    <n v="1800"/>
    <n v="1"/>
    <x v="1"/>
    <n v="139"/>
    <n v="1"/>
    <n v="330"/>
    <x v="1"/>
    <s v="1307 0329 1822 1609 0344"/>
    <n v="27"/>
    <s v="M"/>
    <s v="B"/>
    <n v="101"/>
    <s v="STREET"/>
    <m/>
    <m/>
    <s v="IC"/>
    <s v="Invest Cont"/>
    <n v="330"/>
    <m/>
    <m/>
    <m/>
    <s v="900 E  3RD                          ST"/>
    <m/>
    <n v="34.045900000000003"/>
    <n v="-118.2351"/>
  </r>
  <r>
    <n v="201304193"/>
    <d v="2020-01-04T00:00:00"/>
    <x v="241"/>
    <n v="2200"/>
    <n v="13"/>
    <x v="6"/>
    <n v="1383"/>
    <n v="1"/>
    <n v="440"/>
    <x v="20"/>
    <s v="0377 0344 2032"/>
    <n v="21"/>
    <s v="M"/>
    <s v="H"/>
    <n v="222"/>
    <s v="LAUNDROMAT"/>
    <m/>
    <m/>
    <s v="IC"/>
    <s v="Invest Cont"/>
    <n v="440"/>
    <m/>
    <m/>
    <m/>
    <s v="6100 S  MAIN                         ST"/>
    <m/>
    <n v="33.984299999999998"/>
    <n v="-118.2739"/>
  </r>
  <r>
    <n v="200100894"/>
    <d v="2020-07-16T00:00:00"/>
    <x v="51"/>
    <n v="35"/>
    <n v="1"/>
    <x v="1"/>
    <n v="154"/>
    <n v="2"/>
    <n v="753"/>
    <x v="37"/>
    <s v="1822 1407 1100 1402"/>
    <n v="0"/>
    <s v="X"/>
    <s v="X"/>
    <n v="102"/>
    <s v="SIDEWALK"/>
    <n v="106"/>
    <s v="UNKNOWN FIREARM"/>
    <s v="IC"/>
    <s v="Invest Cont"/>
    <n v="753"/>
    <n v="998"/>
    <m/>
    <m/>
    <s v="100 W  5TH                          ST"/>
    <m/>
    <n v="34.046700000000001"/>
    <n v="-118.24850000000001"/>
  </r>
  <r>
    <n v="200316924"/>
    <d v="2020-09-05T00:00:00"/>
    <x v="120"/>
    <n v="1300"/>
    <n v="3"/>
    <x v="2"/>
    <n v="326"/>
    <n v="1"/>
    <n v="420"/>
    <x v="33"/>
    <s v="1822 1606 0344 0385 1300"/>
    <n v="54"/>
    <s v="F"/>
    <s v="H"/>
    <n v="501"/>
    <s v="SINGLE FAMILY DWELLING"/>
    <m/>
    <m/>
    <s v="IC"/>
    <s v="Invest Cont"/>
    <n v="420"/>
    <m/>
    <m/>
    <m/>
    <s v="2700 S  HARVARD                      BL"/>
    <m/>
    <n v="34.0291"/>
    <n v="-118.30670000000001"/>
  </r>
  <r>
    <n v="201104800"/>
    <d v="2020-01-20T00:00:00"/>
    <x v="230"/>
    <n v="1800"/>
    <n v="11"/>
    <x v="7"/>
    <n v="1138"/>
    <n v="2"/>
    <n v="626"/>
    <x v="10"/>
    <s v="1218 0444 1814 2000 0913"/>
    <n v="64"/>
    <s v="F"/>
    <s v="H"/>
    <n v="101"/>
    <s v="STREET"/>
    <n v="400"/>
    <s v="STRONG-ARM (HANDS, FIST, FEET OR BODILY FORCE)"/>
    <s v="IC"/>
    <s v="Invest Cont"/>
    <n v="626"/>
    <m/>
    <m/>
    <m/>
    <s v="5900    YORK                         BL"/>
    <m/>
    <n v="34.118299999999998"/>
    <n v="-118.19029999999999"/>
  </r>
  <r>
    <n v="200716658"/>
    <d v="2020-11-20T00:00:00"/>
    <x v="87"/>
    <n v="1"/>
    <n v="7"/>
    <x v="0"/>
    <n v="724"/>
    <n v="2"/>
    <n v="822"/>
    <x v="67"/>
    <s v="0908 0913 1820 0500"/>
    <n v="14"/>
    <s v="F"/>
    <s v="B"/>
    <n v="101"/>
    <s v="STREET"/>
    <m/>
    <m/>
    <s v="IC"/>
    <s v="Invest Cont"/>
    <n v="822"/>
    <m/>
    <m/>
    <m/>
    <s v="100    THE GROVE                    DR"/>
    <m/>
    <n v="34.0747"/>
    <n v="-118.3563"/>
  </r>
  <r>
    <n v="200714825"/>
    <d v="2020-10-12T00:00:00"/>
    <x v="215"/>
    <n v="2145"/>
    <n v="7"/>
    <x v="0"/>
    <n v="734"/>
    <n v="2"/>
    <n v="624"/>
    <x v="15"/>
    <s v="0446 0416 0417 1300 1402 0368"/>
    <n v="34"/>
    <s v="M"/>
    <s v="O"/>
    <n v="101"/>
    <s v="STREET"/>
    <n v="400"/>
    <s v="STRONG-ARM (HANDS, FIST, FEET OR BODILY FORCE)"/>
    <s v="IC"/>
    <s v="Invest Cont"/>
    <n v="624"/>
    <n v="998"/>
    <m/>
    <m/>
    <s v="300    HAUSER                       BL"/>
    <m/>
    <n v="34.069299999999998"/>
    <n v="-118.351"/>
  </r>
  <r>
    <n v="200413677"/>
    <d v="2020-10-10T00:00:00"/>
    <x v="149"/>
    <n v="2210"/>
    <n v="4"/>
    <x v="4"/>
    <n v="488"/>
    <n v="1"/>
    <n v="230"/>
    <x v="13"/>
    <s v="1822 0416"/>
    <n v="25"/>
    <s v="M"/>
    <s v="H"/>
    <n v="101"/>
    <s v="STREET"/>
    <n v="311"/>
    <s v="HAMMER"/>
    <s v="IC"/>
    <s v="Invest Cont"/>
    <n v="230"/>
    <m/>
    <m/>
    <m/>
    <s v="BESWICK"/>
    <s v="SPENCE"/>
    <n v="34.023899999999998"/>
    <n v="-118.2034"/>
  </r>
  <r>
    <n v="200213486"/>
    <d v="2020-08-07T00:00:00"/>
    <x v="52"/>
    <n v="1"/>
    <n v="2"/>
    <x v="5"/>
    <n v="202"/>
    <n v="2"/>
    <n v="354"/>
    <x v="14"/>
    <s v="0930 1822 0100"/>
    <n v="19"/>
    <s v="X"/>
    <s v="X"/>
    <n v="203"/>
    <s v="OTHER BUSINESS"/>
    <m/>
    <m/>
    <s v="IC"/>
    <s v="Invest Cont"/>
    <n v="354"/>
    <m/>
    <m/>
    <m/>
    <s v="800 N  HOOVER                       ST"/>
    <m/>
    <n v="34.088799999999999"/>
    <n v="-118.2881"/>
  </r>
  <r>
    <n v="200308676"/>
    <d v="2020-03-17T00:00:00"/>
    <x v="285"/>
    <n v="1735"/>
    <n v="3"/>
    <x v="2"/>
    <n v="334"/>
    <n v="2"/>
    <n v="901"/>
    <x v="19"/>
    <s v="0361 2038 0216"/>
    <n v="55"/>
    <s v="F"/>
    <s v="H"/>
    <n v="502"/>
    <s v="MULTI-UNIT DWELLING (APARTMENT, DUPLEX, ETC)"/>
    <m/>
    <m/>
    <s v="IC"/>
    <s v="Invest Cont"/>
    <n v="901"/>
    <m/>
    <m/>
    <m/>
    <s v="2800    12TH                         AV"/>
    <m/>
    <n v="34.030900000000003"/>
    <n v="-118.3313"/>
  </r>
  <r>
    <n v="200314582"/>
    <d v="2020-07-22T00:00:00"/>
    <x v="231"/>
    <n v="1940"/>
    <n v="3"/>
    <x v="2"/>
    <n v="396"/>
    <n v="2"/>
    <n v="624"/>
    <x v="15"/>
    <s v="0416 1309 1822 0446 1310"/>
    <n v="29"/>
    <s v="F"/>
    <s v="B"/>
    <n v="101"/>
    <s v="STREET"/>
    <n v="400"/>
    <s v="STRONG-ARM (HANDS, FIST, FEET OR BODILY FORCE)"/>
    <s v="IC"/>
    <s v="Invest Cont"/>
    <n v="624"/>
    <m/>
    <m/>
    <m/>
    <s v="VERMONT                      AV"/>
    <s v="41ST                         DR"/>
    <n v="34.008299999999998"/>
    <n v="-118.2915"/>
  </r>
  <r>
    <n v="201008453"/>
    <d v="2020-04-27T00:00:00"/>
    <x v="179"/>
    <n v="2100"/>
    <n v="10"/>
    <x v="11"/>
    <n v="1094"/>
    <n v="2"/>
    <n v="740"/>
    <x v="21"/>
    <s v="0329 0913 0408 0429 0554 0319 0416 1307 0602 2002"/>
    <n v="30"/>
    <s v="F"/>
    <s v="B"/>
    <n v="122"/>
    <s v="VEHICLE, PASSENGER/TRUCK"/>
    <n v="306"/>
    <s v="ROCK/THROWN OBJECT"/>
    <s v="AO"/>
    <s v="Adult Other"/>
    <n v="740"/>
    <m/>
    <m/>
    <m/>
    <s v="17900    VALLEY VISTA                 BL"/>
    <m/>
    <n v="34.158000000000001"/>
    <n v="-118.5224"/>
  </r>
  <r>
    <n v="200300862"/>
    <d v="2020-10-30T00:00:00"/>
    <x v="297"/>
    <n v="600"/>
    <n v="3"/>
    <x v="2"/>
    <n v="312"/>
    <n v="1"/>
    <n v="121"/>
    <x v="22"/>
    <s v="0334 0429 0432 0448 0515 0527 0537 1409 1415 1822"/>
    <n v="32"/>
    <s v="F"/>
    <s v="W"/>
    <n v="108"/>
    <s v="PARKING LOT"/>
    <n v="400"/>
    <s v="STRONG-ARM (HANDS, FIST, FEET OR BODILY FORCE)"/>
    <s v="AO"/>
    <s v="Adult Other"/>
    <n v="121"/>
    <m/>
    <m/>
    <m/>
    <s v="5200 W  JEFFERSON                    BL"/>
    <m/>
    <n v="34.025500000000001"/>
    <n v="-118.3591"/>
  </r>
  <r>
    <n v="200710012"/>
    <d v="2020-06-04T00:00:00"/>
    <x v="14"/>
    <n v="1300"/>
    <n v="7"/>
    <x v="0"/>
    <n v="723"/>
    <n v="1"/>
    <n v="420"/>
    <x v="33"/>
    <m/>
    <n v="0"/>
    <m/>
    <m/>
    <n v="101"/>
    <s v="STREET"/>
    <m/>
    <m/>
    <s v="IC"/>
    <s v="Invest Cont"/>
    <n v="420"/>
    <m/>
    <m/>
    <m/>
    <s v="3RD"/>
    <s v="FAIRFAX"/>
    <n v="34.071899999999999"/>
    <n v="-118.3614"/>
  </r>
  <r>
    <n v="200707258"/>
    <d v="2020-03-10T00:00:00"/>
    <x v="3"/>
    <n v="1710"/>
    <n v="7"/>
    <x v="0"/>
    <n v="723"/>
    <n v="1"/>
    <n v="210"/>
    <x v="11"/>
    <s v="0325 0104 0945 0446"/>
    <n v="0"/>
    <s v="M"/>
    <s v="O"/>
    <n v="402"/>
    <s v="MARKET"/>
    <n v="400"/>
    <s v="STRONG-ARM (HANDS, FIST, FEET OR BODILY FORCE)"/>
    <s v="AA"/>
    <s v="Adult Arrest"/>
    <n v="210"/>
    <m/>
    <m/>
    <m/>
    <s v="3RD                          ST"/>
    <s v="FAIRFAX"/>
    <n v="34.071899999999999"/>
    <n v="-118.3614"/>
  </r>
  <r>
    <n v="200110720"/>
    <d v="2020-04-19T00:00:00"/>
    <x v="140"/>
    <n v="2000"/>
    <n v="1"/>
    <x v="1"/>
    <n v="185"/>
    <n v="1"/>
    <n v="330"/>
    <x v="1"/>
    <s v="1307 1822 0329 0344 1609"/>
    <n v="22"/>
    <s v="F"/>
    <s v="W"/>
    <n v="108"/>
    <s v="PARKING LOT"/>
    <n v="500"/>
    <s v="UNKNOWN WEAPON/OTHER WEAPON"/>
    <s v="IC"/>
    <s v="Invest Cont"/>
    <n v="330"/>
    <m/>
    <m/>
    <m/>
    <s v="1000 S  LOS ANGELES                  ST"/>
    <m/>
    <n v="34.0396"/>
    <n v="-118.25579999999999"/>
  </r>
  <r>
    <n v="200315861"/>
    <d v="2020-08-15T00:00:00"/>
    <x v="352"/>
    <n v="2200"/>
    <n v="3"/>
    <x v="2"/>
    <n v="398"/>
    <n v="2"/>
    <n v="740"/>
    <x v="21"/>
    <s v="0329 0913 1310 2000 1814"/>
    <n v="33"/>
    <s v="F"/>
    <s v="H"/>
    <n v="122"/>
    <s v="VEHICLE, PASSENGER/TRUCK"/>
    <m/>
    <m/>
    <s v="AA"/>
    <s v="Adult Arrest"/>
    <n v="740"/>
    <m/>
    <m/>
    <m/>
    <s v="700 W  41ST                         ST"/>
    <m/>
    <n v="34.009700000000002"/>
    <n v="-118.2842"/>
  </r>
  <r>
    <n v="201215720"/>
    <d v="2020-06-28T00:00:00"/>
    <x v="322"/>
    <n v="200"/>
    <n v="12"/>
    <x v="8"/>
    <n v="1259"/>
    <n v="2"/>
    <n v="624"/>
    <x v="15"/>
    <s v="0416 0342 0329 1307 1822"/>
    <n v="28"/>
    <s v="F"/>
    <s v="H"/>
    <n v="101"/>
    <s v="STREET"/>
    <n v="400"/>
    <s v="STRONG-ARM (HANDS, FIST, FEET OR BODILY FORCE)"/>
    <s v="AO"/>
    <s v="Adult Other"/>
    <n v="624"/>
    <m/>
    <m/>
    <m/>
    <s v="80TH                         ST"/>
    <s v="SAN PEDRO                    ST"/>
    <n v="33.9711"/>
    <n v="-118.2629"/>
  </r>
  <r>
    <n v="200316799"/>
    <d v="2020-09-04T00:00:00"/>
    <x v="154"/>
    <n v="100"/>
    <n v="3"/>
    <x v="2"/>
    <n v="396"/>
    <n v="1"/>
    <n v="440"/>
    <x v="20"/>
    <s v="2000 1814 0913 0344"/>
    <n v="30"/>
    <s v="M"/>
    <s v="W"/>
    <n v="502"/>
    <s v="MULTI-UNIT DWELLING (APARTMENT, DUPLEX, ETC)"/>
    <m/>
    <m/>
    <s v="AO"/>
    <s v="Adult Other"/>
    <n v="440"/>
    <m/>
    <m/>
    <m/>
    <s v="800 W  42ND                         PL"/>
    <m/>
    <n v="34.006399999999999"/>
    <n v="-118.28789999999999"/>
  </r>
  <r>
    <n v="201306668"/>
    <d v="2020-02-17T00:00:00"/>
    <x v="348"/>
    <n v="1"/>
    <n v="13"/>
    <x v="6"/>
    <n v="1317"/>
    <n v="2"/>
    <n v="624"/>
    <x v="15"/>
    <s v="0446 0913"/>
    <n v="34"/>
    <s v="M"/>
    <s v="H"/>
    <n v="102"/>
    <s v="SIDEWALK"/>
    <n v="400"/>
    <s v="STRONG-ARM (HANDS, FIST, FEET OR BODILY FORCE)"/>
    <s v="IC"/>
    <s v="Invest Cont"/>
    <n v="624"/>
    <m/>
    <m/>
    <m/>
    <s v="1900    MCGARRY                      ST"/>
    <m/>
    <n v="34.020200000000003"/>
    <n v="-118.24039999999999"/>
  </r>
  <r>
    <n v="200704717"/>
    <d v="2020-01-15T00:00:00"/>
    <x v="188"/>
    <n v="2042"/>
    <n v="7"/>
    <x v="0"/>
    <n v="701"/>
    <n v="1"/>
    <n v="330"/>
    <x v="1"/>
    <s v="0344 1609 1414"/>
    <n v="48"/>
    <s v="F"/>
    <s v="W"/>
    <n v="101"/>
    <s v="STREET"/>
    <m/>
    <m/>
    <s v="IC"/>
    <s v="Invest Cont"/>
    <n v="330"/>
    <m/>
    <m/>
    <m/>
    <s v="8400    MELROSE                      PL"/>
    <m/>
    <n v="34.083500000000001"/>
    <n v="-118.3734"/>
  </r>
  <r>
    <n v="200616982"/>
    <d v="2020-10-21T00:00:00"/>
    <x v="160"/>
    <n v="830"/>
    <n v="6"/>
    <x v="9"/>
    <n v="629"/>
    <n v="2"/>
    <n v="930"/>
    <x v="30"/>
    <s v="1822 0421 1501"/>
    <n v="28"/>
    <s v="F"/>
    <s v="W"/>
    <n v="109"/>
    <s v="PARK/PLAYGROUND"/>
    <n v="511"/>
    <s v="VERBAL THREAT"/>
    <s v="IC"/>
    <s v="Invest Cont"/>
    <n v="930"/>
    <m/>
    <m/>
    <m/>
    <s v="3200    CANYON                       DR"/>
    <m/>
    <n v="34.120100000000001"/>
    <n v="-118.3163"/>
  </r>
  <r>
    <n v="200216573"/>
    <d v="2020-10-23T00:00:00"/>
    <x v="167"/>
    <n v="2230"/>
    <n v="2"/>
    <x v="5"/>
    <n v="265"/>
    <n v="1"/>
    <n v="220"/>
    <x v="50"/>
    <s v="0411 0355 0342 1822 0432 0216 0416 0906 1816"/>
    <n v="31"/>
    <s v="M"/>
    <s v="H"/>
    <n v="108"/>
    <s v="PARKING LOT"/>
    <n v="207"/>
    <s v="OTHER KNIFE"/>
    <s v="AA"/>
    <s v="Adult Arrest"/>
    <n v="220"/>
    <m/>
    <m/>
    <m/>
    <s v="800 S  ALVARADO                     ST"/>
    <m/>
    <n v="34.054299999999998"/>
    <n v="-118.2782"/>
  </r>
  <r>
    <n v="201011344"/>
    <d v="2020-07-26T00:00:00"/>
    <x v="279"/>
    <n v="115"/>
    <n v="10"/>
    <x v="11"/>
    <n v="1029"/>
    <n v="1"/>
    <n v="510"/>
    <x v="0"/>
    <m/>
    <n v="0"/>
    <m/>
    <m/>
    <n v="104"/>
    <s v="DRIVEWAY"/>
    <m/>
    <m/>
    <s v="IC"/>
    <s v="Invest Cont"/>
    <n v="510"/>
    <m/>
    <m/>
    <m/>
    <s v="15900    VANOWEN                      ST"/>
    <m/>
    <n v="34.197600000000001"/>
    <n v="-118.4799"/>
  </r>
  <r>
    <n v="200211980"/>
    <d v="2020-06-30T00:00:00"/>
    <x v="24"/>
    <n v="2000"/>
    <n v="2"/>
    <x v="5"/>
    <n v="249"/>
    <n v="1"/>
    <n v="330"/>
    <x v="1"/>
    <s v="0329 1307 1609 0344 1601"/>
    <n v="25"/>
    <s v="M"/>
    <s v="O"/>
    <n v="101"/>
    <s v="STREET"/>
    <m/>
    <m/>
    <s v="IC"/>
    <s v="Invest Cont"/>
    <n v="330"/>
    <m/>
    <m/>
    <m/>
    <s v="WILSHIRE"/>
    <s v="BIXEL"/>
    <n v="34.052300000000002"/>
    <n v="-118.2633"/>
  </r>
  <r>
    <n v="201214019"/>
    <d v="2020-06-02T00:00:00"/>
    <x v="250"/>
    <n v="840"/>
    <n v="12"/>
    <x v="8"/>
    <n v="1251"/>
    <n v="1"/>
    <n v="320"/>
    <x v="36"/>
    <s v="1607 0417"/>
    <n v="51"/>
    <s v="M"/>
    <s v="O"/>
    <n v="203"/>
    <s v="OTHER BUSINESS"/>
    <n v="203"/>
    <s v="DIRK/DAGGER"/>
    <s v="AO"/>
    <s v="Adult Other"/>
    <n v="320"/>
    <m/>
    <m/>
    <m/>
    <s v="67TH                         ST"/>
    <s v="11TH                         AV"/>
    <n v="33.978099999999998"/>
    <n v="-118.32940000000001"/>
  </r>
  <r>
    <n v="200309803"/>
    <d v="2020-04-12T00:00:00"/>
    <x v="56"/>
    <n v="1115"/>
    <n v="3"/>
    <x v="2"/>
    <n v="312"/>
    <n v="1"/>
    <n v="341"/>
    <x v="12"/>
    <s v="0342 0344 0346 1259 1822"/>
    <n v="17"/>
    <s v="F"/>
    <s v="H"/>
    <n v="210"/>
    <s v="RESTAURANT/FAST FOOD"/>
    <m/>
    <m/>
    <s v="IC"/>
    <s v="Invest Cont"/>
    <n v="341"/>
    <m/>
    <m/>
    <m/>
    <s v="2600 S  LA BREA                      AV"/>
    <m/>
    <n v="34.0289"/>
    <n v="-118.3563"/>
  </r>
  <r>
    <n v="201012031"/>
    <d v="2020-08-13T00:00:00"/>
    <x v="217"/>
    <n v="1100"/>
    <n v="10"/>
    <x v="11"/>
    <n v="1021"/>
    <n v="2"/>
    <n v="930"/>
    <x v="30"/>
    <s v="0421 0422 2000 0913 1814 0443 2004"/>
    <n v="33"/>
    <s v="F"/>
    <s v="B"/>
    <n v="501"/>
    <s v="SINGLE FAMILY DWELLING"/>
    <n v="511"/>
    <s v="VERBAL THREAT"/>
    <s v="AO"/>
    <s v="Adult Other"/>
    <n v="930"/>
    <m/>
    <m/>
    <m/>
    <s v="19400    GAULT                        ST"/>
    <m/>
    <n v="34.199399999999997"/>
    <n v="-118.55549999999999"/>
  </r>
  <r>
    <n v="200816777"/>
    <d v="2020-11-23T00:00:00"/>
    <x v="278"/>
    <n v="2000"/>
    <n v="8"/>
    <x v="12"/>
    <n v="838"/>
    <n v="1"/>
    <n v="510"/>
    <x v="0"/>
    <m/>
    <n v="0"/>
    <m/>
    <m/>
    <n v="101"/>
    <s v="STREET"/>
    <m/>
    <m/>
    <s v="IC"/>
    <s v="Invest Cont"/>
    <n v="510"/>
    <m/>
    <m/>
    <m/>
    <s v="WILSHIRE"/>
    <s v="WESTWOOD"/>
    <n v="34.062600000000003"/>
    <n v="-118.4491"/>
  </r>
  <r>
    <n v="200305304"/>
    <d v="2020-01-22T00:00:00"/>
    <x v="327"/>
    <n v="900"/>
    <n v="3"/>
    <x v="2"/>
    <n v="373"/>
    <n v="1"/>
    <n v="230"/>
    <x v="13"/>
    <s v="0334 2004 0445 1822"/>
    <n v="51"/>
    <s v="M"/>
    <s v="H"/>
    <n v="203"/>
    <s v="OTHER BUSINESS"/>
    <n v="500"/>
    <s v="UNKNOWN WEAPON/OTHER WEAPON"/>
    <s v="AO"/>
    <s v="Adult Other"/>
    <n v="230"/>
    <m/>
    <m/>
    <m/>
    <s v="3800    CRENSHAW                     BL"/>
    <m/>
    <n v="34.017400000000002"/>
    <n v="-118.3349"/>
  </r>
  <r>
    <n v="200308011"/>
    <d v="2020-03-05T00:00:00"/>
    <x v="99"/>
    <n v="1400"/>
    <n v="3"/>
    <x v="2"/>
    <n v="321"/>
    <n v="1"/>
    <n v="442"/>
    <x v="16"/>
    <s v="1309 0104 0325 0202"/>
    <n v="19"/>
    <s v="X"/>
    <s v="X"/>
    <n v="404"/>
    <s v="DEPARTMENT STORE"/>
    <m/>
    <m/>
    <s v="IC"/>
    <s v="Invest Cont"/>
    <n v="442"/>
    <m/>
    <m/>
    <m/>
    <s v="3500 S  LA CIENEGA                   BL"/>
    <m/>
    <n v="34.0242"/>
    <n v="-118.37220000000001"/>
  </r>
  <r>
    <n v="200914317"/>
    <d v="2020-09-03T00:00:00"/>
    <x v="356"/>
    <n v="2330"/>
    <n v="9"/>
    <x v="3"/>
    <n v="941"/>
    <n v="1"/>
    <n v="442"/>
    <x v="16"/>
    <s v="1420 0344 0325"/>
    <n v="28"/>
    <s v="F"/>
    <s v="H"/>
    <n v="203"/>
    <s v="OTHER BUSINESS"/>
    <m/>
    <m/>
    <s v="IC"/>
    <s v="Invest Cont"/>
    <n v="442"/>
    <m/>
    <m/>
    <m/>
    <s v="5700 N  SEPULVEDA                    BL"/>
    <m/>
    <n v="34.173999999999999"/>
    <n v="-118.4661"/>
  </r>
  <r>
    <n v="200905648"/>
    <d v="2020-02-07T00:00:00"/>
    <x v="253"/>
    <n v="1"/>
    <n v="9"/>
    <x v="3"/>
    <n v="941"/>
    <n v="2"/>
    <n v="649"/>
    <x v="52"/>
    <s v="0926 0100"/>
    <n v="40"/>
    <s v="F"/>
    <s v="H"/>
    <n v="719"/>
    <s v="MEDICAL/DENTAL OFFICES"/>
    <m/>
    <m/>
    <s v="IC"/>
    <s v="Invest Cont"/>
    <n v="649"/>
    <m/>
    <m/>
    <m/>
    <s v="5600    SEPULVEDA                    BL"/>
    <m/>
    <n v="34.1721"/>
    <n v="-118.4662"/>
  </r>
  <r>
    <n v="200707251"/>
    <d v="2020-03-10T00:00:00"/>
    <x v="305"/>
    <n v="500"/>
    <n v="7"/>
    <x v="0"/>
    <n v="721"/>
    <n v="1"/>
    <n v="310"/>
    <x v="5"/>
    <s v="1602 0344"/>
    <n v="18"/>
    <s v="F"/>
    <s v="H"/>
    <n v="707"/>
    <s v="GARAGE/CARPORT"/>
    <m/>
    <m/>
    <s v="IC"/>
    <s v="Invest Cont"/>
    <n v="310"/>
    <m/>
    <m/>
    <m/>
    <s v="100 S  SWALL                        DR"/>
    <m/>
    <n v="34.075299999999999"/>
    <n v="-118.3858"/>
  </r>
  <r>
    <n v="201214894"/>
    <d v="2020-06-18T00:00:00"/>
    <x v="79"/>
    <n v="230"/>
    <n v="12"/>
    <x v="8"/>
    <n v="1268"/>
    <n v="2"/>
    <n v="624"/>
    <x v="15"/>
    <s v="0319 0361 0419 0342 0416 0448"/>
    <n v="27"/>
    <s v="F"/>
    <s v="B"/>
    <n v="108"/>
    <s v="PARKING LOT"/>
    <n v="400"/>
    <s v="STRONG-ARM (HANDS, FIST, FEET OR BODILY FORCE)"/>
    <s v="IC"/>
    <s v="Invest Cont"/>
    <n v="624"/>
    <m/>
    <m/>
    <m/>
    <s v="200 W  84TH                         ST"/>
    <m/>
    <n v="33.963299999999997"/>
    <n v="-118.2761"/>
  </r>
  <r>
    <n v="201300946"/>
    <d v="2020-08-29T00:00:00"/>
    <x v="182"/>
    <n v="730"/>
    <n v="13"/>
    <x v="6"/>
    <n v="1361"/>
    <n v="1"/>
    <n v="310"/>
    <x v="5"/>
    <s v="0344 1402 0321"/>
    <n v="27"/>
    <s v="F"/>
    <s v="B"/>
    <n v="501"/>
    <s v="SINGLE FAMILY DWELLING"/>
    <m/>
    <m/>
    <s v="IC"/>
    <s v="Invest Cont"/>
    <n v="310"/>
    <n v="998"/>
    <m/>
    <m/>
    <s v="4700 S  BROADWAY"/>
    <m/>
    <n v="34.000599999999999"/>
    <n v="-118.2783"/>
  </r>
  <r>
    <n v="201107135"/>
    <d v="2020-03-09T00:00:00"/>
    <x v="305"/>
    <n v="1525"/>
    <n v="11"/>
    <x v="7"/>
    <n v="1105"/>
    <n v="2"/>
    <n v="850"/>
    <x v="41"/>
    <n v="529"/>
    <n v="40"/>
    <s v="M"/>
    <s v="H"/>
    <n v="101"/>
    <s v="STREET"/>
    <m/>
    <m/>
    <s v="IC"/>
    <s v="Invest Cont"/>
    <n v="850"/>
    <m/>
    <m/>
    <m/>
    <s v="2200    COLORADO                     BL"/>
    <m/>
    <n v="34.144199999999998"/>
    <n v="-118.218"/>
  </r>
  <r>
    <n v="201009445"/>
    <d v="2020-05-27T00:00:00"/>
    <x v="359"/>
    <n v="2200"/>
    <n v="10"/>
    <x v="11"/>
    <n v="1035"/>
    <n v="2"/>
    <n v="740"/>
    <x v="21"/>
    <s v="1822 0329 1202"/>
    <n v="74"/>
    <s v="F"/>
    <s v="W"/>
    <n v="121"/>
    <s v="YARD (RESIDENTIAL/BUSINESS)"/>
    <m/>
    <m/>
    <s v="IC"/>
    <s v="Invest Cont"/>
    <n v="740"/>
    <m/>
    <m/>
    <m/>
    <s v="6600    BERTRAND                     AV"/>
    <m/>
    <n v="34.190300000000001"/>
    <n v="-118.5244"/>
  </r>
  <r>
    <n v="200617457"/>
    <d v="2020-10-31T00:00:00"/>
    <x v="326"/>
    <n v="2145"/>
    <n v="6"/>
    <x v="9"/>
    <n v="666"/>
    <n v="2"/>
    <n v="888"/>
    <x v="24"/>
    <s v="1501 1822"/>
    <n v="29"/>
    <s v="F"/>
    <s v="H"/>
    <n v="501"/>
    <s v="SINGLE FAMILY DWELLING"/>
    <m/>
    <m/>
    <s v="IC"/>
    <s v="Invest Cont"/>
    <n v="888"/>
    <m/>
    <m/>
    <m/>
    <s v="1200 N  CAHUENGA                     BL"/>
    <m/>
    <n v="34.092500000000001"/>
    <n v="-118.3288"/>
  </r>
  <r>
    <n v="200714851"/>
    <d v="2020-10-13T00:00:00"/>
    <x v="276"/>
    <n v="1145"/>
    <n v="7"/>
    <x v="0"/>
    <n v="758"/>
    <n v="2"/>
    <n v="930"/>
    <x v="30"/>
    <s v="0443 0906"/>
    <n v="58"/>
    <s v="F"/>
    <s v="B"/>
    <n v="101"/>
    <s v="STREET"/>
    <n v="511"/>
    <s v="VERBAL THREAT"/>
    <s v="IC"/>
    <s v="Invest Cont"/>
    <n v="930"/>
    <m/>
    <m/>
    <m/>
    <s v="EDGEWOOD                     PL"/>
    <s v="LE CLAIRE                    DR"/>
    <n v="34.054200000000002"/>
    <n v="-118.3304"/>
  </r>
  <r>
    <n v="200916481"/>
    <d v="2020-10-26T00:00:00"/>
    <x v="176"/>
    <n v="1300"/>
    <n v="9"/>
    <x v="3"/>
    <n v="909"/>
    <n v="2"/>
    <n v="624"/>
    <x v="15"/>
    <s v="0416 0446 0602"/>
    <n v="23"/>
    <s v="F"/>
    <s v="H"/>
    <n v="502"/>
    <s v="MULTI-UNIT DWELLING (APARTMENT, DUPLEX, ETC)"/>
    <n v="400"/>
    <s v="STRONG-ARM (HANDS, FIST, FEET OR BODILY FORCE)"/>
    <s v="AA"/>
    <s v="Adult Arrest"/>
    <n v="624"/>
    <m/>
    <m/>
    <m/>
    <s v="7300    WOODMAN                      AV"/>
    <m/>
    <n v="34.203099999999999"/>
    <n v="-118.43129999999999"/>
  </r>
  <r>
    <n v="200616267"/>
    <d v="2020-10-04T00:00:00"/>
    <x v="76"/>
    <n v="1455"/>
    <n v="6"/>
    <x v="9"/>
    <n v="645"/>
    <n v="1"/>
    <n v="230"/>
    <x v="13"/>
    <s v="0400 0431 1822"/>
    <n v="29"/>
    <s v="M"/>
    <s v="W"/>
    <n v="203"/>
    <s v="OTHER BUSINESS"/>
    <n v="512"/>
    <s v="MACE/PEPPER SPRAY"/>
    <s v="IC"/>
    <s v="Invest Cont"/>
    <n v="230"/>
    <m/>
    <m/>
    <m/>
    <s v="6900 W  HOLLYWOOD                    BL"/>
    <m/>
    <n v="34.101599999999998"/>
    <n v="-118.3404"/>
  </r>
  <r>
    <n v="200815712"/>
    <d v="2020-10-26T00:00:00"/>
    <x v="60"/>
    <n v="2100"/>
    <n v="8"/>
    <x v="12"/>
    <n v="831"/>
    <n v="1"/>
    <n v="310"/>
    <x v="5"/>
    <s v="1607 0344 1822 0216 1420 1309 1403"/>
    <n v="50"/>
    <s v="M"/>
    <s v="W"/>
    <n v="502"/>
    <s v="MULTI-UNIT DWELLING (APARTMENT, DUPLEX, ETC)"/>
    <m/>
    <m/>
    <s v="AO"/>
    <s v="Adult Other"/>
    <n v="310"/>
    <m/>
    <m/>
    <m/>
    <s v="1100 S  BUNDY                        DR"/>
    <m/>
    <n v="34.045200000000001"/>
    <n v="-118.46810000000001"/>
  </r>
  <r>
    <n v="200706932"/>
    <d v="2020-03-03T00:00:00"/>
    <x v="301"/>
    <n v="1920"/>
    <n v="7"/>
    <x v="0"/>
    <n v="785"/>
    <n v="2"/>
    <n v="745"/>
    <x v="9"/>
    <s v="0906 0329 1300"/>
    <n v="26"/>
    <s v="M"/>
    <s v="H"/>
    <n v="101"/>
    <s v="STREET"/>
    <m/>
    <m/>
    <s v="IC"/>
    <s v="Invest Cont"/>
    <n v="745"/>
    <m/>
    <m/>
    <m/>
    <s v="LONGWOOD                     AV"/>
    <s v="MASCOT                       ST"/>
    <n v="34.037199999999999"/>
    <n v="-118.34229999999999"/>
  </r>
  <r>
    <n v="200810281"/>
    <d v="2020-06-05T00:00:00"/>
    <x v="282"/>
    <n v="2030"/>
    <n v="8"/>
    <x v="12"/>
    <n v="855"/>
    <n v="1"/>
    <n v="420"/>
    <x v="33"/>
    <s v="0385 1822"/>
    <n v="30"/>
    <s v="M"/>
    <s v="J"/>
    <n v="101"/>
    <s v="STREET"/>
    <m/>
    <m/>
    <s v="IC"/>
    <s v="Invest Cont"/>
    <n v="420"/>
    <m/>
    <m/>
    <m/>
    <s v="1700    GLENDON                      AV"/>
    <m/>
    <n v="34.052199999999999"/>
    <n v="-118.4378"/>
  </r>
  <r>
    <n v="201211042"/>
    <d v="2020-04-16T00:00:00"/>
    <x v="96"/>
    <n v="2200"/>
    <n v="12"/>
    <x v="8"/>
    <n v="1233"/>
    <n v="1"/>
    <n v="510"/>
    <x v="0"/>
    <m/>
    <n v="0"/>
    <m/>
    <m/>
    <n v="104"/>
    <s v="DRIVEWAY"/>
    <m/>
    <m/>
    <s v="IC"/>
    <s v="Invest Cont"/>
    <n v="510"/>
    <m/>
    <m/>
    <m/>
    <s v="1600 W  59TH                         PL"/>
    <m/>
    <n v="33.986699999999999"/>
    <n v="-118.30459999999999"/>
  </r>
  <r>
    <n v="200513328"/>
    <d v="2020-08-24T00:00:00"/>
    <x v="183"/>
    <n v="1230"/>
    <n v="5"/>
    <x v="10"/>
    <n v="558"/>
    <n v="1"/>
    <n v="320"/>
    <x v="36"/>
    <n v="1601"/>
    <n v="0"/>
    <s v="X"/>
    <s v="X"/>
    <n v="721"/>
    <s v="HIGH SCHOOL"/>
    <m/>
    <m/>
    <s v="IC"/>
    <s v="Invest Cont"/>
    <n v="320"/>
    <m/>
    <m/>
    <m/>
    <s v="700 N  PACIFIC                      AV"/>
    <m/>
    <n v="33.749499999999998"/>
    <n v="-118.28749999999999"/>
  </r>
  <r>
    <n v="201214200"/>
    <d v="2020-06-06T00:00:00"/>
    <x v="43"/>
    <n v="1200"/>
    <n v="12"/>
    <x v="8"/>
    <n v="1239"/>
    <n v="1"/>
    <n v="510"/>
    <x v="0"/>
    <m/>
    <n v="0"/>
    <m/>
    <m/>
    <n v="101"/>
    <s v="STREET"/>
    <m/>
    <m/>
    <s v="IC"/>
    <s v="Invest Cont"/>
    <n v="510"/>
    <m/>
    <m/>
    <m/>
    <s v="900 W  60TH                         ST"/>
    <m/>
    <n v="33.985500000000002"/>
    <n v="-118.28919999999999"/>
  </r>
  <r>
    <n v="201204745"/>
    <d v="2020-01-10T00:00:00"/>
    <x v="132"/>
    <n v="1525"/>
    <n v="12"/>
    <x v="8"/>
    <n v="1258"/>
    <n v="2"/>
    <n v="623"/>
    <x v="38"/>
    <s v="2004 0356 1212 0917"/>
    <n v="0"/>
    <s v="M"/>
    <s v="H"/>
    <n v="726"/>
    <s v="POLICE FACILITY"/>
    <n v="400"/>
    <s v="STRONG-ARM (HANDS, FIST, FEET OR BODILY FORCE)"/>
    <s v="AA"/>
    <s v="Adult Arrest"/>
    <n v="623"/>
    <m/>
    <m/>
    <m/>
    <s v="7600 S  BROADWAY"/>
    <m/>
    <n v="33.970799999999997"/>
    <n v="-118.2783"/>
  </r>
  <r>
    <n v="201116047"/>
    <d v="2020-11-24T00:00:00"/>
    <x v="242"/>
    <n v="1700"/>
    <n v="11"/>
    <x v="7"/>
    <n v="1112"/>
    <n v="1"/>
    <n v="510"/>
    <x v="0"/>
    <m/>
    <n v="0"/>
    <m/>
    <m/>
    <n v="101"/>
    <s v="STREET"/>
    <m/>
    <m/>
    <s v="IC"/>
    <s v="Invest Cont"/>
    <n v="510"/>
    <m/>
    <m/>
    <m/>
    <s v="4200 W  AVENUE 41"/>
    <m/>
    <n v="34.127400000000002"/>
    <n v="-118.23050000000001"/>
  </r>
  <r>
    <n v="200706361"/>
    <d v="2020-02-19T00:00:00"/>
    <x v="270"/>
    <n v="1600"/>
    <n v="7"/>
    <x v="0"/>
    <n v="706"/>
    <n v="2"/>
    <n v="762"/>
    <x v="73"/>
    <s v="0500 0522 0528"/>
    <n v="57"/>
    <s v="M"/>
    <s v="W"/>
    <n v="103"/>
    <s v="ALLEY"/>
    <n v="500"/>
    <s v="UNKNOWN WEAPON/OTHER WEAPON"/>
    <s v="IC"/>
    <s v="Invest Cont"/>
    <n v="762"/>
    <m/>
    <m/>
    <m/>
    <s v="800 N  HIGHLAND                     AV"/>
    <m/>
    <n v="34.085299999999997"/>
    <n v="-118.3386"/>
  </r>
  <r>
    <n v="200212495"/>
    <d v="2020-07-12T00:00:00"/>
    <x v="247"/>
    <n v="2300"/>
    <n v="2"/>
    <x v="5"/>
    <n v="215"/>
    <n v="1"/>
    <n v="330"/>
    <x v="1"/>
    <s v="1609 0329 1307 0344"/>
    <n v="29"/>
    <s v="M"/>
    <s v="H"/>
    <n v="101"/>
    <s v="STREET"/>
    <m/>
    <m/>
    <s v="IC"/>
    <s v="Invest Cont"/>
    <n v="330"/>
    <m/>
    <m/>
    <m/>
    <s v="N  OCCIDENTAL                   BL"/>
    <s v="W  TEMPLE                       ST"/>
    <n v="34.074199999999998"/>
    <n v="-118.27719999999999"/>
  </r>
  <r>
    <n v="201012559"/>
    <d v="2020-08-28T00:00:00"/>
    <x v="182"/>
    <n v="1340"/>
    <n v="10"/>
    <x v="11"/>
    <n v="1018"/>
    <n v="1"/>
    <n v="236"/>
    <x v="46"/>
    <s v="0408 2000 1814"/>
    <n v="43"/>
    <s v="F"/>
    <s v="H"/>
    <n v="501"/>
    <s v="SINGLE FAMILY DWELLING"/>
    <n v="400"/>
    <s v="STRONG-ARM (HANDS, FIST, FEET OR BODILY FORCE)"/>
    <s v="AO"/>
    <s v="Adult Other"/>
    <n v="236"/>
    <m/>
    <m/>
    <m/>
    <s v="7400 N  HASKELL                      AV"/>
    <m/>
    <n v="34.2074"/>
    <n v="-118.4794"/>
  </r>
  <r>
    <n v="200610129"/>
    <d v="2020-05-11T00:00:00"/>
    <x v="44"/>
    <n v="1900"/>
    <n v="6"/>
    <x v="9"/>
    <n v="625"/>
    <n v="1"/>
    <n v="341"/>
    <x v="12"/>
    <n v="344"/>
    <n v="28"/>
    <s v="M"/>
    <s v="W"/>
    <n v="123"/>
    <s v="PARKING UNDERGROUND/BUILDING"/>
    <m/>
    <m/>
    <s v="IC"/>
    <s v="Invest Cont"/>
    <n v="341"/>
    <m/>
    <m/>
    <m/>
    <s v="2000 N  LAS PALMAS                   AV"/>
    <m/>
    <n v="34.113100000000003"/>
    <n v="-118.34099999999999"/>
  </r>
  <r>
    <n v="200107462"/>
    <d v="2020-02-20T00:00:00"/>
    <x v="184"/>
    <n v="1310"/>
    <n v="1"/>
    <x v="1"/>
    <n v="119"/>
    <n v="2"/>
    <n v="626"/>
    <x v="10"/>
    <s v="2000 0416 1814 2004 1414 0910 1266"/>
    <n v="29"/>
    <s v="F"/>
    <s v="B"/>
    <n v="834"/>
    <s v="LA UNION STATION (NOT LINE SPECIFIC)"/>
    <n v="400"/>
    <s v="STRONG-ARM (HANDS, FIST, FEET OR BODILY FORCE)"/>
    <s v="AA"/>
    <s v="Adult Arrest"/>
    <n v="626"/>
    <m/>
    <m/>
    <m/>
    <s v="CESAR E CHAVEZ"/>
    <s v="ALAMEDA"/>
    <n v="34.058100000000003"/>
    <n v="-118.2371"/>
  </r>
  <r>
    <n v="201010700"/>
    <d v="2020-07-06T00:00:00"/>
    <x v="11"/>
    <n v="2200"/>
    <n v="10"/>
    <x v="11"/>
    <n v="1094"/>
    <n v="2"/>
    <n v="753"/>
    <x v="37"/>
    <s v="1100 1300"/>
    <n v="29"/>
    <s v="F"/>
    <s v="B"/>
    <n v="101"/>
    <s v="STREET"/>
    <n v="106"/>
    <s v="UNKNOWN FIREARM"/>
    <s v="IC"/>
    <s v="Invest Cont"/>
    <n v="753"/>
    <m/>
    <m/>
    <m/>
    <s v="18100    MEDLEY                       DR"/>
    <m/>
    <n v="34.146999999999998"/>
    <n v="-118.5271"/>
  </r>
  <r>
    <n v="200116237"/>
    <d v="2020-08-11T00:00:00"/>
    <x v="74"/>
    <n v="1530"/>
    <n v="1"/>
    <x v="1"/>
    <n v="161"/>
    <n v="1"/>
    <n v="440"/>
    <x v="20"/>
    <n v="344"/>
    <n v="28"/>
    <s v="M"/>
    <s v="H"/>
    <n v="404"/>
    <s v="DEPARTMENT STORE"/>
    <m/>
    <m/>
    <s v="IC"/>
    <s v="Invest Cont"/>
    <n v="440"/>
    <m/>
    <m/>
    <m/>
    <s v="700 S  FIGUEROA                     ST"/>
    <m/>
    <n v="34.048299999999998"/>
    <n v="-118.26309999999999"/>
  </r>
  <r>
    <n v="200916103"/>
    <d v="2020-10-18T00:00:00"/>
    <x v="36"/>
    <n v="325"/>
    <n v="9"/>
    <x v="3"/>
    <n v="911"/>
    <n v="1"/>
    <n v="442"/>
    <x v="16"/>
    <s v="0325 0342 1822 1402"/>
    <n v="25"/>
    <s v="M"/>
    <s v="O"/>
    <n v="401"/>
    <s v="MINI-MART"/>
    <m/>
    <m/>
    <s v="IC"/>
    <s v="Invest Cont"/>
    <n v="442"/>
    <n v="998"/>
    <m/>
    <m/>
    <s v="15300    VANOWEN                      ST"/>
    <m/>
    <n v="34.193899999999999"/>
    <n v="-118.467"/>
  </r>
  <r>
    <n v="200313149"/>
    <d v="2020-06-24T00:00:00"/>
    <x v="339"/>
    <n v="2300"/>
    <n v="3"/>
    <x v="2"/>
    <n v="314"/>
    <n v="1"/>
    <n v="420"/>
    <x v="33"/>
    <s v="0344 1606"/>
    <n v="49"/>
    <s v="F"/>
    <s v="B"/>
    <n v="108"/>
    <s v="PARKING LOT"/>
    <m/>
    <m/>
    <s v="IC"/>
    <s v="Invest Cont"/>
    <n v="420"/>
    <m/>
    <m/>
    <m/>
    <s v="3200 W  ADAMS                        BL"/>
    <m/>
    <n v="34.032600000000002"/>
    <n v="-118.32"/>
  </r>
  <r>
    <n v="200409999"/>
    <d v="2020-06-21T00:00:00"/>
    <x v="50"/>
    <n v="2200"/>
    <n v="4"/>
    <x v="4"/>
    <n v="411"/>
    <n v="1"/>
    <n v="510"/>
    <x v="0"/>
    <m/>
    <n v="0"/>
    <m/>
    <m/>
    <n v="108"/>
    <s v="PARKING LOT"/>
    <m/>
    <m/>
    <s v="IC"/>
    <s v="Invest Cont"/>
    <n v="510"/>
    <m/>
    <m/>
    <m/>
    <s v="300 N  SAN FERNANDO                 RD"/>
    <m/>
    <n v="34.076799999999999"/>
    <n v="-118.22280000000001"/>
  </r>
  <r>
    <n v="201108170"/>
    <d v="2020-04-09T00:00:00"/>
    <x v="320"/>
    <n v="1200"/>
    <n v="11"/>
    <x v="7"/>
    <n v="1146"/>
    <n v="2"/>
    <n v="649"/>
    <x v="52"/>
    <s v="0924 1822"/>
    <n v="47"/>
    <s v="F"/>
    <s v="W"/>
    <n v="203"/>
    <s v="OTHER BUSINESS"/>
    <m/>
    <m/>
    <s v="IC"/>
    <s v="Invest Cont"/>
    <n v="649"/>
    <m/>
    <m/>
    <m/>
    <s v="1800    BLAKE                        AV"/>
    <m/>
    <n v="34.096600000000002"/>
    <n v="-118.2426"/>
  </r>
  <r>
    <n v="200310059"/>
    <d v="2020-04-18T00:00:00"/>
    <x v="140"/>
    <n v="910"/>
    <n v="3"/>
    <x v="2"/>
    <n v="351"/>
    <n v="2"/>
    <n v="740"/>
    <x v="21"/>
    <s v="0329 0216 0104"/>
    <n v="0"/>
    <s v="X"/>
    <s v="X"/>
    <n v="210"/>
    <s v="RESTAURANT/FAST FOOD"/>
    <m/>
    <m/>
    <s v="IC"/>
    <s v="Invest Cont"/>
    <n v="740"/>
    <m/>
    <m/>
    <m/>
    <s v="3500 S  LA BREA                      AV"/>
    <m/>
    <n v="34.023400000000002"/>
    <n v="-118.3554"/>
  </r>
  <r>
    <n v="200509121"/>
    <d v="2020-05-07T00:00:00"/>
    <x v="162"/>
    <n v="1700"/>
    <n v="5"/>
    <x v="10"/>
    <n v="564"/>
    <n v="2"/>
    <n v="626"/>
    <x v="10"/>
    <s v="2000 0416 1814 0446 1813 1243 0913"/>
    <n v="30"/>
    <s v="F"/>
    <s v="H"/>
    <n v="502"/>
    <s v="MULTI-UNIT DWELLING (APARTMENT, DUPLEX, ETC)"/>
    <n v="400"/>
    <s v="STRONG-ARM (HANDS, FIST, FEET OR BODILY FORCE)"/>
    <s v="AO"/>
    <s v="Adult Other"/>
    <n v="626"/>
    <m/>
    <m/>
    <m/>
    <s v="200 W  6TH                          ST"/>
    <m/>
    <n v="33.738700000000001"/>
    <n v="-118.2814"/>
  </r>
  <r>
    <n v="201108005"/>
    <d v="2020-04-04T00:00:00"/>
    <x v="243"/>
    <n v="600"/>
    <n v="11"/>
    <x v="7"/>
    <n v="1145"/>
    <n v="1"/>
    <n v="350"/>
    <x v="60"/>
    <s v="0344 1218 2004"/>
    <n v="35"/>
    <s v="M"/>
    <s v="W"/>
    <n v="101"/>
    <s v="STREET"/>
    <m/>
    <m/>
    <s v="IC"/>
    <s v="Invest Cont"/>
    <n v="350"/>
    <m/>
    <m/>
    <m/>
    <s v="FLETCHER                     DR"/>
    <s v="CRYSTAL                      ST"/>
    <n v="34.107799999999997"/>
    <n v="-118.25449999999999"/>
  </r>
  <r>
    <n v="200513704"/>
    <d v="2020-09-03T00:00:00"/>
    <x v="84"/>
    <n v="920"/>
    <n v="5"/>
    <x v="10"/>
    <n v="557"/>
    <n v="2"/>
    <n v="626"/>
    <x v="10"/>
    <s v="0913 2000 0400 1813"/>
    <n v="34"/>
    <s v="M"/>
    <s v="H"/>
    <n v="501"/>
    <s v="SINGLE FAMILY DWELLING"/>
    <n v="400"/>
    <s v="STRONG-ARM (HANDS, FIST, FEET OR BODILY FORCE)"/>
    <s v="AA"/>
    <s v="Adult Arrest"/>
    <n v="626"/>
    <m/>
    <m/>
    <m/>
    <s v="500 W  1ST                          ST"/>
    <m/>
    <n v="33.743299999999998"/>
    <n v="-118.2882"/>
  </r>
  <r>
    <n v="201105267"/>
    <d v="2020-01-30T00:00:00"/>
    <x v="356"/>
    <n v="2230"/>
    <n v="11"/>
    <x v="7"/>
    <n v="1129"/>
    <n v="2"/>
    <n v="626"/>
    <x v="10"/>
    <s v="2000 0913 1813"/>
    <n v="40"/>
    <s v="F"/>
    <s v="A"/>
    <n v="501"/>
    <s v="SINGLE FAMILY DWELLING"/>
    <n v="500"/>
    <s v="UNKNOWN WEAPON/OTHER WEAPON"/>
    <s v="AA"/>
    <s v="Adult Arrest"/>
    <n v="626"/>
    <m/>
    <m/>
    <m/>
    <s v="700 N  AVENUE 66"/>
    <m/>
    <n v="34.1188"/>
    <n v="-118.1755"/>
  </r>
  <r>
    <n v="200118724"/>
    <d v="2020-09-30T00:00:00"/>
    <x v="232"/>
    <n v="1217"/>
    <n v="1"/>
    <x v="1"/>
    <n v="155"/>
    <n v="2"/>
    <n v="930"/>
    <x v="30"/>
    <s v="0421 1822"/>
    <n v="55"/>
    <s v="F"/>
    <s v="H"/>
    <n v="101"/>
    <s v="STREET"/>
    <n v="511"/>
    <s v="VERBAL THREAT"/>
    <s v="IC"/>
    <s v="Invest Cont"/>
    <n v="930"/>
    <m/>
    <m/>
    <m/>
    <s v="500 S  LOS ANGELES                  ST"/>
    <m/>
    <n v="34.045299999999997"/>
    <n v="-118.2483"/>
  </r>
  <r>
    <n v="200513522"/>
    <d v="2020-08-29T00:00:00"/>
    <x v="200"/>
    <n v="1200"/>
    <n v="5"/>
    <x v="10"/>
    <n v="515"/>
    <n v="1"/>
    <n v="420"/>
    <x v="33"/>
    <m/>
    <n v="0"/>
    <m/>
    <m/>
    <n v="101"/>
    <s v="STREET"/>
    <m/>
    <m/>
    <s v="IC"/>
    <s v="Invest Cont"/>
    <n v="420"/>
    <m/>
    <m/>
    <m/>
    <s v="1600    LAGOON                       AV"/>
    <m/>
    <n v="33.795200000000001"/>
    <n v="-118.26819999999999"/>
  </r>
  <r>
    <n v="200116511"/>
    <d v="2020-08-17T00:00:00"/>
    <x v="337"/>
    <n v="320"/>
    <n v="1"/>
    <x v="1"/>
    <n v="128"/>
    <n v="2"/>
    <n v="888"/>
    <x v="24"/>
    <n v="1501"/>
    <n v="0"/>
    <s v="X"/>
    <s v="X"/>
    <n v="503"/>
    <s v="HOTEL"/>
    <m/>
    <m/>
    <s v="IC"/>
    <s v="Invest Cont"/>
    <n v="888"/>
    <m/>
    <m/>
    <m/>
    <s v="100 S  LOS ANGELES                  ST"/>
    <m/>
    <n v="34.051099999999998"/>
    <n v="-118.2427"/>
  </r>
  <r>
    <n v="200217285"/>
    <d v="2020-11-11T00:00:00"/>
    <x v="69"/>
    <n v="700"/>
    <n v="2"/>
    <x v="5"/>
    <n v="247"/>
    <n v="1"/>
    <n v="510"/>
    <x v="0"/>
    <m/>
    <n v="0"/>
    <m/>
    <m/>
    <n v="101"/>
    <s v="STREET"/>
    <m/>
    <m/>
    <s v="IC"/>
    <s v="Invest Cont"/>
    <n v="510"/>
    <m/>
    <m/>
    <m/>
    <s v="500 S  UNION                        AV"/>
    <m/>
    <n v="34.059600000000003"/>
    <n v="-118.2701"/>
  </r>
  <r>
    <n v="200304607"/>
    <d v="2020-01-11T00:00:00"/>
    <x v="132"/>
    <n v="2000"/>
    <n v="3"/>
    <x v="2"/>
    <n v="395"/>
    <n v="1"/>
    <n v="330"/>
    <x v="1"/>
    <s v="0329 0344 1307 1609"/>
    <n v="54"/>
    <s v="M"/>
    <s v="H"/>
    <n v="101"/>
    <s v="STREET"/>
    <m/>
    <m/>
    <s v="IC"/>
    <s v="Invest Cont"/>
    <n v="330"/>
    <m/>
    <m/>
    <m/>
    <s v="4200 S  HARVARD                      BL"/>
    <m/>
    <n v="34.007300000000001"/>
    <n v="-118.30670000000001"/>
  </r>
  <r>
    <n v="200409846"/>
    <d v="2020-06-15T00:00:00"/>
    <x v="232"/>
    <n v="1200"/>
    <n v="4"/>
    <x v="4"/>
    <n v="467"/>
    <n v="2"/>
    <n v="627"/>
    <x v="43"/>
    <s v="0400 1251 1258 0416 0553"/>
    <n v="12"/>
    <s v="M"/>
    <s v="B"/>
    <n v="504"/>
    <s v="OTHER RESIDENCE"/>
    <n v="400"/>
    <s v="STRONG-ARM (HANDS, FIST, FEET OR BODILY FORCE)"/>
    <s v="AO"/>
    <s v="Adult Other"/>
    <n v="627"/>
    <m/>
    <m/>
    <m/>
    <s v="500 S  SOTO                         ST"/>
    <m/>
    <n v="34.039700000000003"/>
    <n v="-118.2123"/>
  </r>
  <r>
    <n v="200216604"/>
    <d v="2020-10-24T00:00:00"/>
    <x v="23"/>
    <n v="700"/>
    <n v="2"/>
    <x v="5"/>
    <n v="236"/>
    <n v="1"/>
    <n v="440"/>
    <x v="20"/>
    <n v="344"/>
    <n v="19"/>
    <s v="X"/>
    <s v="X"/>
    <n v="719"/>
    <s v="MEDICAL/DENTAL OFFICES"/>
    <m/>
    <m/>
    <s v="IC"/>
    <s v="Invest Cont"/>
    <n v="440"/>
    <m/>
    <m/>
    <m/>
    <s v="100 N  ALVARADO                     ST"/>
    <m/>
    <n v="34.066699999999997"/>
    <n v="-118.27030000000001"/>
  </r>
  <r>
    <n v="200804185"/>
    <d v="2020-01-04T00:00:00"/>
    <x v="81"/>
    <n v="1900"/>
    <n v="8"/>
    <x v="12"/>
    <n v="884"/>
    <n v="2"/>
    <n v="624"/>
    <x v="15"/>
    <s v="0400 0319"/>
    <n v="53"/>
    <s v="F"/>
    <s v="W"/>
    <n v="716"/>
    <s v="THEATRE/MOVIE"/>
    <n v="400"/>
    <s v="STRONG-ARM (HANDS, FIST, FEET OR BODILY FORCE)"/>
    <s v="IC"/>
    <s v="Invest Cont"/>
    <n v="624"/>
    <m/>
    <m/>
    <m/>
    <s v="10800 W  PICO                         BL"/>
    <m/>
    <n v="34.040599999999998"/>
    <n v="-118.42749999999999"/>
  </r>
  <r>
    <n v="200100737"/>
    <d v="2020-04-21T00:00:00"/>
    <x v="32"/>
    <n v="1000"/>
    <n v="1"/>
    <x v="1"/>
    <n v="156"/>
    <n v="2"/>
    <n v="627"/>
    <x v="43"/>
    <s v="0416 0553 1218 1257 0319 1414"/>
    <n v="2"/>
    <s v="M"/>
    <s v="B"/>
    <n v="517"/>
    <s v="MISSIONS/SHELTERS"/>
    <n v="400"/>
    <s v="STRONG-ARM (HANDS, FIST, FEET OR BODILY FORCE)"/>
    <s v="IC"/>
    <s v="Invest Cont"/>
    <n v="627"/>
    <m/>
    <m/>
    <m/>
    <s v="500 S  SAN PEDRO                    ST"/>
    <m/>
    <n v="34.043700000000001"/>
    <n v="-118.24550000000001"/>
  </r>
  <r>
    <n v="200610802"/>
    <d v="2020-05-31T00:00:00"/>
    <x v="156"/>
    <n v="715"/>
    <n v="6"/>
    <x v="9"/>
    <n v="636"/>
    <n v="1"/>
    <n v="210"/>
    <x v="11"/>
    <s v="0344 0400 0334 0302 0432 1822"/>
    <n v="32"/>
    <s v="F"/>
    <s v="B"/>
    <n v="101"/>
    <s v="STREET"/>
    <n v="109"/>
    <s v="SEMI-AUTOMATIC PISTOL"/>
    <s v="IC"/>
    <s v="Invest Cont"/>
    <n v="210"/>
    <m/>
    <m/>
    <m/>
    <s v="6500 W  HOLLYWOOD                    BL"/>
    <m/>
    <n v="34.103400000000001"/>
    <n v="-118.3325"/>
  </r>
  <r>
    <n v="200319081"/>
    <d v="2020-10-18T00:00:00"/>
    <x v="36"/>
    <n v="730"/>
    <n v="3"/>
    <x v="2"/>
    <n v="357"/>
    <n v="2"/>
    <n v="647"/>
    <x v="72"/>
    <s v="1310 1822 0329 0447"/>
    <n v="36"/>
    <s v="M"/>
    <s v="H"/>
    <n v="101"/>
    <s v="STREET"/>
    <n v="306"/>
    <s v="ROCK/THROWN OBJECT"/>
    <s v="AO"/>
    <s v="Adult Other"/>
    <n v="647"/>
    <m/>
    <m/>
    <m/>
    <s v="VERMONT                      AV"/>
    <s v="36TH                         PL"/>
    <n v="34.022100000000002"/>
    <n v="-118.2915"/>
  </r>
  <r>
    <n v="201222136"/>
    <d v="2020-10-06T00:00:00"/>
    <x v="186"/>
    <n v="200"/>
    <n v="12"/>
    <x v="8"/>
    <n v="1239"/>
    <n v="1"/>
    <n v="440"/>
    <x v="20"/>
    <s v="0344 0605 0416 0429 0354 0342"/>
    <n v="20"/>
    <s v="M"/>
    <s v="H"/>
    <n v="101"/>
    <s v="STREET"/>
    <m/>
    <m/>
    <s v="IC"/>
    <s v="Invest Cont"/>
    <n v="440"/>
    <m/>
    <m/>
    <m/>
    <s v="FLORENCE                     AV"/>
    <s v="FIGUEROA"/>
    <n v="33.9863"/>
    <n v="-118.2881"/>
  </r>
  <r>
    <n v="200613290"/>
    <d v="2020-07-30T00:00:00"/>
    <x v="8"/>
    <n v="1630"/>
    <n v="6"/>
    <x v="9"/>
    <n v="645"/>
    <n v="2"/>
    <n v="888"/>
    <x v="24"/>
    <s v="2004 1822 1501"/>
    <n v="0"/>
    <s v="X"/>
    <s v="X"/>
    <n v="203"/>
    <s v="OTHER BUSINESS"/>
    <m/>
    <m/>
    <s v="IC"/>
    <s v="Invest Cont"/>
    <n v="888"/>
    <m/>
    <m/>
    <m/>
    <s v="6800 W  HOLLYWOOD                    BL"/>
    <m/>
    <n v="34.101599999999998"/>
    <n v="-118.3391"/>
  </r>
  <r>
    <n v="200516445"/>
    <d v="2020-10-13T00:00:00"/>
    <x v="106"/>
    <n v="2122"/>
    <n v="5"/>
    <x v="10"/>
    <n v="532"/>
    <n v="2"/>
    <n v="890"/>
    <x v="48"/>
    <n v="1309"/>
    <n v="0"/>
    <s v="M"/>
    <s v="O"/>
    <n v="101"/>
    <s v="STREET"/>
    <m/>
    <m/>
    <s v="IC"/>
    <s v="Invest Cont"/>
    <n v="890"/>
    <m/>
    <m/>
    <m/>
    <s v="DENNI                        ST"/>
    <s v="NEPTUNE                      AV"/>
    <n v="33.784599999999998"/>
    <n v="-118.2692"/>
  </r>
  <r>
    <n v="200904635"/>
    <d v="2020-01-15T00:00:00"/>
    <x v="188"/>
    <n v="300"/>
    <n v="9"/>
    <x v="3"/>
    <n v="937"/>
    <n v="1"/>
    <n v="420"/>
    <x v="33"/>
    <s v="0385 0344"/>
    <n v="54"/>
    <s v="M"/>
    <s v="B"/>
    <n v="104"/>
    <s v="DRIVEWAY"/>
    <m/>
    <m/>
    <s v="IC"/>
    <s v="Invest Cont"/>
    <n v="420"/>
    <m/>
    <m/>
    <m/>
    <s v="14000    SYLVAN                       ST"/>
    <m/>
    <n v="34.184399999999997"/>
    <n v="-118.4378"/>
  </r>
  <r>
    <n v="200714614"/>
    <d v="2020-09-29T00:00:00"/>
    <x v="311"/>
    <n v="1300"/>
    <n v="7"/>
    <x v="0"/>
    <n v="745"/>
    <n v="1"/>
    <n v="331"/>
    <x v="23"/>
    <s v="0321 0334 2032"/>
    <n v="21"/>
    <s v="F"/>
    <s v="W"/>
    <n v="707"/>
    <s v="GARAGE/CARPORT"/>
    <m/>
    <m/>
    <s v="IC"/>
    <s v="Invest Cont"/>
    <n v="331"/>
    <m/>
    <m/>
    <m/>
    <s v="5600    WILSHIRE                     BL"/>
    <m/>
    <n v="34.062399999999997"/>
    <n v="-118.351"/>
  </r>
  <r>
    <n v="200214532"/>
    <d v="2020-09-02T00:00:00"/>
    <x v="145"/>
    <n v="1520"/>
    <n v="2"/>
    <x v="5"/>
    <n v="261"/>
    <n v="2"/>
    <n v="888"/>
    <x v="24"/>
    <s v="2004 1822"/>
    <n v="25"/>
    <s v="M"/>
    <s v="O"/>
    <n v="502"/>
    <s v="MULTI-UNIT DWELLING (APARTMENT, DUPLEX, ETC)"/>
    <m/>
    <m/>
    <s v="AA"/>
    <s v="Adult Arrest"/>
    <n v="888"/>
    <m/>
    <m/>
    <m/>
    <s v="800 S  GRAND VIEW                   ST"/>
    <m/>
    <n v="34.0548"/>
    <n v="-118.2807"/>
  </r>
  <r>
    <n v="200708778"/>
    <d v="2020-05-01T00:00:00"/>
    <x v="44"/>
    <n v="1200"/>
    <n v="7"/>
    <x v="0"/>
    <n v="765"/>
    <n v="2"/>
    <n v="845"/>
    <x v="31"/>
    <s v="1501 0500 2004"/>
    <n v="45"/>
    <s v="M"/>
    <s v="B"/>
    <n v="726"/>
    <s v="POLICE FACILITY"/>
    <m/>
    <m/>
    <s v="AA"/>
    <s v="Adult Arrest"/>
    <n v="845"/>
    <m/>
    <m/>
    <m/>
    <s v="4800    VENICE                       BL"/>
    <m/>
    <n v="34.046700000000001"/>
    <n v="-118.3407"/>
  </r>
  <r>
    <n v="200400545"/>
    <d v="2020-01-20T00:00:00"/>
    <x v="204"/>
    <n v="1210"/>
    <n v="4"/>
    <x v="4"/>
    <n v="423"/>
    <n v="1"/>
    <n v="230"/>
    <x v="13"/>
    <s v="1402 0400 2004 1822"/>
    <n v="0"/>
    <s v="X"/>
    <s v="X"/>
    <n v="108"/>
    <s v="PARKING LOT"/>
    <n v="500"/>
    <s v="UNKNOWN WEAPON/OTHER WEAPON"/>
    <s v="AA"/>
    <s v="Adult Arrest"/>
    <n v="230"/>
    <n v="998"/>
    <m/>
    <m/>
    <s v="1100 N  MISSION                      RD"/>
    <m/>
    <n v="34.065100000000001"/>
    <n v="-118.2116"/>
  </r>
  <r>
    <n v="200612468"/>
    <d v="2020-07-11T00:00:00"/>
    <x v="247"/>
    <n v="1230"/>
    <n v="6"/>
    <x v="9"/>
    <n v="668"/>
    <n v="2"/>
    <n v="626"/>
    <x v="10"/>
    <s v="2000 0400 0408 1276"/>
    <n v="19"/>
    <s v="F"/>
    <s v="H"/>
    <n v="501"/>
    <s v="SINGLE FAMILY DWELLING"/>
    <n v="400"/>
    <s v="STRONG-ARM (HANDS, FIST, FEET OR BODILY FORCE)"/>
    <s v="IC"/>
    <s v="Invest Cont"/>
    <n v="626"/>
    <m/>
    <m/>
    <m/>
    <s v="5600    LA MIRADA                    AV"/>
    <m/>
    <n v="34.093800000000002"/>
    <n v="-118.3109"/>
  </r>
  <r>
    <n v="200109201"/>
    <d v="2020-03-15T00:00:00"/>
    <x v="342"/>
    <n v="2000"/>
    <n v="1"/>
    <x v="1"/>
    <n v="153"/>
    <n v="1"/>
    <n v="230"/>
    <x v="13"/>
    <s v="0416 0445 1822 0429 0342 1414 1234"/>
    <n v="13"/>
    <s v="M"/>
    <s v="B"/>
    <n v="102"/>
    <s v="SIDEWALK"/>
    <n v="304"/>
    <s v="CLUB/BAT"/>
    <s v="IC"/>
    <s v="Invest Cont"/>
    <n v="230"/>
    <m/>
    <m/>
    <m/>
    <s v="500 S  SPRING                       ST"/>
    <m/>
    <n v="34.046700000000001"/>
    <n v="-118.252"/>
  </r>
  <r>
    <n v="200617811"/>
    <d v="2020-11-09T00:00:00"/>
    <x v="313"/>
    <n v="2305"/>
    <n v="6"/>
    <x v="9"/>
    <n v="665"/>
    <n v="2"/>
    <n v="624"/>
    <x v="15"/>
    <s v="0400 0416 0429 1218 2004 0913"/>
    <n v="57"/>
    <s v="M"/>
    <s v="W"/>
    <n v="101"/>
    <s v="STREET"/>
    <n v="400"/>
    <s v="STRONG-ARM (HANDS, FIST, FEET OR BODILY FORCE)"/>
    <s v="IC"/>
    <s v="Invest Cont"/>
    <n v="624"/>
    <m/>
    <m/>
    <m/>
    <s v="HIGHLAND"/>
    <s v="ROMAINE"/>
    <n v="34.088900000000002"/>
    <n v="-118.3386"/>
  </r>
  <r>
    <n v="201200834"/>
    <d v="2020-08-24T00:00:00"/>
    <x v="214"/>
    <n v="2105"/>
    <n v="12"/>
    <x v="8"/>
    <n v="1267"/>
    <n v="2"/>
    <n v="753"/>
    <x v="37"/>
    <s v="1402 1419 1407 1100 0216 0345 0334 0906 1816 1809"/>
    <n v="0"/>
    <s v="X"/>
    <s v="X"/>
    <n v="101"/>
    <s v="STREET"/>
    <n v="101"/>
    <s v="REVOLVER"/>
    <s v="IC"/>
    <s v="Invest Cont"/>
    <n v="753"/>
    <m/>
    <m/>
    <m/>
    <s v="82ND                         ST"/>
    <s v="FIGUEROA                     ST"/>
    <n v="33.964300000000001"/>
    <n v="-118.28270000000001"/>
  </r>
  <r>
    <n v="200806333"/>
    <d v="2020-02-21T00:00:00"/>
    <x v="323"/>
    <n v="930"/>
    <n v="8"/>
    <x v="12"/>
    <n v="896"/>
    <n v="2"/>
    <n v="740"/>
    <x v="21"/>
    <s v="0329 1300 1822"/>
    <n v="34"/>
    <s v="M"/>
    <s v="H"/>
    <n v="108"/>
    <s v="PARKING LOT"/>
    <m/>
    <m/>
    <s v="IC"/>
    <s v="Invest Cont"/>
    <n v="740"/>
    <m/>
    <m/>
    <m/>
    <s v="9800    NATIONAL                     BL"/>
    <m/>
    <n v="34.031399999999998"/>
    <n v="-118.3998"/>
  </r>
  <r>
    <n v="200105424"/>
    <d v="2020-01-22T00:00:00"/>
    <x v="327"/>
    <n v="100"/>
    <n v="1"/>
    <x v="1"/>
    <n v="195"/>
    <n v="1"/>
    <n v="330"/>
    <x v="1"/>
    <s v="1307 1822 0329 1414 1609 0344"/>
    <n v="50"/>
    <s v="M"/>
    <s v="H"/>
    <n v="101"/>
    <s v="STREET"/>
    <m/>
    <m/>
    <s v="IC"/>
    <s v="Invest Cont"/>
    <n v="330"/>
    <m/>
    <m/>
    <m/>
    <s v="1600 S  LOS ANGELES                  ST"/>
    <m/>
    <n v="34.033000000000001"/>
    <n v="-118.2615"/>
  </r>
  <r>
    <n v="200912876"/>
    <d v="2020-07-29T00:00:00"/>
    <x v="288"/>
    <n v="300"/>
    <n v="9"/>
    <x v="3"/>
    <n v="943"/>
    <n v="2"/>
    <n v="762"/>
    <x v="73"/>
    <s v="0528 2021 1202"/>
    <n v="66"/>
    <s v="F"/>
    <s v="H"/>
    <n v="501"/>
    <s v="SINGLE FAMILY DWELLING"/>
    <m/>
    <m/>
    <s v="AO"/>
    <s v="Adult Other"/>
    <n v="762"/>
    <m/>
    <m/>
    <m/>
    <s v="5400    TYRONE                       AV"/>
    <m/>
    <n v="34.168599999999998"/>
    <n v="-118.4443"/>
  </r>
  <r>
    <n v="200516106"/>
    <d v="2020-11-02T00:00:00"/>
    <x v="345"/>
    <n v="1900"/>
    <n v="5"/>
    <x v="10"/>
    <n v="513"/>
    <n v="1"/>
    <n v="510"/>
    <x v="0"/>
    <m/>
    <n v="0"/>
    <m/>
    <m/>
    <n v="101"/>
    <s v="STREET"/>
    <m/>
    <m/>
    <s v="IC"/>
    <s v="Invest Cont"/>
    <n v="510"/>
    <m/>
    <m/>
    <m/>
    <s v="251ST                        ST"/>
    <s v="NORMANDIE                    AV"/>
    <n v="33.796799999999998"/>
    <n v="-118.2975"/>
  </r>
  <r>
    <n v="211714630"/>
    <d v="2021-11-02T00:00:00"/>
    <x v="366"/>
    <n v="1000"/>
    <n v="17"/>
    <x v="13"/>
    <n v="1777"/>
    <n v="2"/>
    <n v="354"/>
    <x v="14"/>
    <n v="1822"/>
    <n v="36"/>
    <s v="F"/>
    <s v="H"/>
    <n v="501"/>
    <s v="SINGLE FAMILY DWELLING"/>
    <m/>
    <m/>
    <s v="IC"/>
    <s v="Invest Cont"/>
    <n v="354"/>
    <m/>
    <m/>
    <m/>
    <s v="16600    NORDHOFF                     ST"/>
    <m/>
    <n v="34.242199999999997"/>
    <n v="-118.4897"/>
  </r>
  <r>
    <n v="211420568"/>
    <d v="2021-10-27T00:00:00"/>
    <x v="367"/>
    <n v="1930"/>
    <n v="14"/>
    <x v="14"/>
    <n v="1441"/>
    <n v="2"/>
    <n v="624"/>
    <x v="15"/>
    <s v="1822 0394 0349 0344 0400"/>
    <n v="52"/>
    <s v="M"/>
    <s v="W"/>
    <n v="101"/>
    <s v="STREET"/>
    <n v="400"/>
    <s v="STRONG-ARM (HANDS, FIST, FEET OR BODILY FORCE)"/>
    <s v="IC"/>
    <s v="Invest Cont"/>
    <n v="624"/>
    <m/>
    <m/>
    <m/>
    <s v="400 S  VENICE                       BL"/>
    <m/>
    <n v="33.985799999999998"/>
    <n v="-118.4676"/>
  </r>
  <r>
    <n v="212111648"/>
    <d v="2021-07-19T00:00:00"/>
    <x v="368"/>
    <n v="2200"/>
    <n v="21"/>
    <x v="15"/>
    <n v="2157"/>
    <n v="1"/>
    <n v="330"/>
    <x v="1"/>
    <n v="385"/>
    <n v="47"/>
    <s v="M"/>
    <s v="B"/>
    <n v="108"/>
    <s v="PARKING LOT"/>
    <m/>
    <m/>
    <s v="IC"/>
    <s v="Invest Cont"/>
    <n v="330"/>
    <m/>
    <m/>
    <m/>
    <s v="6700    DE SOTO                      AV"/>
    <m/>
    <n v="34.191499999999998"/>
    <n v="-118.58839999999999"/>
  </r>
  <r>
    <n v="210514454"/>
    <d v="2021-10-03T00:00:00"/>
    <x v="369"/>
    <n v="2330"/>
    <n v="5"/>
    <x v="10"/>
    <n v="521"/>
    <n v="1"/>
    <n v="331"/>
    <x v="23"/>
    <s v="1300 0344 0385"/>
    <n v="65"/>
    <s v="M"/>
    <s v="H"/>
    <n v="101"/>
    <s v="STREET"/>
    <m/>
    <m/>
    <s v="IC"/>
    <s v="Invest Cont"/>
    <n v="331"/>
    <m/>
    <m/>
    <m/>
    <s v="2200 N  STONEWOOD                    CT"/>
    <m/>
    <n v="33.764899999999997"/>
    <n v="-118.30759999999999"/>
  </r>
  <r>
    <n v="210115525"/>
    <d v="2021-08-21T00:00:00"/>
    <x v="370"/>
    <n v="1925"/>
    <n v="1"/>
    <x v="1"/>
    <n v="111"/>
    <n v="1"/>
    <n v="341"/>
    <x v="12"/>
    <s v="1822 0377 0344 2032"/>
    <n v="57"/>
    <s v="F"/>
    <s v="A"/>
    <n v="210"/>
    <s v="RESTAURANT/FAST FOOD"/>
    <m/>
    <m/>
    <s v="IC"/>
    <s v="Invest Cont"/>
    <n v="341"/>
    <m/>
    <m/>
    <m/>
    <s v="400 W  COLLEGE                      ST"/>
    <m/>
    <n v="34.064"/>
    <n v="-118.2375"/>
  </r>
  <r>
    <n v="210713390"/>
    <d v="2021-09-22T00:00:00"/>
    <x v="371"/>
    <n v="1730"/>
    <n v="7"/>
    <x v="0"/>
    <n v="783"/>
    <n v="1"/>
    <n v="510"/>
    <x v="0"/>
    <m/>
    <n v="0"/>
    <m/>
    <m/>
    <n v="101"/>
    <s v="STREET"/>
    <m/>
    <m/>
    <s v="IC"/>
    <s v="Invest Cont"/>
    <n v="510"/>
    <m/>
    <m/>
    <m/>
    <s v="5400    APPLE                        ST"/>
    <m/>
    <n v="34.034199999999998"/>
    <n v="-118.3609"/>
  </r>
  <r>
    <n v="210320751"/>
    <d v="2021-12-27T00:00:00"/>
    <x v="372"/>
    <n v="1645"/>
    <n v="3"/>
    <x v="2"/>
    <n v="334"/>
    <n v="2"/>
    <n v="888"/>
    <x v="24"/>
    <s v="1501 1822"/>
    <n v="20"/>
    <s v="X"/>
    <s v="X"/>
    <n v="242"/>
    <s v="DISCOUNT STORE (99 CENT,DOLLAR,ETC."/>
    <m/>
    <m/>
    <s v="IC"/>
    <s v="Invest Cont"/>
    <n v="888"/>
    <m/>
    <m/>
    <m/>
    <s v="3000    CRENSHAW                     BL"/>
    <m/>
    <n v="34.027200000000001"/>
    <n v="-118.3351"/>
  </r>
  <r>
    <n v="211114864"/>
    <d v="2021-10-30T00:00:00"/>
    <x v="373"/>
    <n v="2045"/>
    <n v="11"/>
    <x v="7"/>
    <n v="1145"/>
    <n v="2"/>
    <n v="888"/>
    <x v="24"/>
    <s v="1501 0913 1817 2004"/>
    <n v="66"/>
    <s v="M"/>
    <s v="H"/>
    <n v="501"/>
    <s v="SINGLE FAMILY DWELLING"/>
    <m/>
    <m/>
    <s v="IC"/>
    <s v="Invest Cont"/>
    <n v="888"/>
    <m/>
    <m/>
    <m/>
    <s v="2400    RIVERSIDE                    PL"/>
    <m/>
    <n v="34.100099999999998"/>
    <n v="-118.2533"/>
  </r>
  <r>
    <n v="220704709"/>
    <d v="2022-01-21T00:00:00"/>
    <x v="374"/>
    <n v="2330"/>
    <n v="7"/>
    <x v="0"/>
    <n v="701"/>
    <n v="2"/>
    <n v="624"/>
    <x v="15"/>
    <n v="417"/>
    <n v="43"/>
    <s v="M"/>
    <s v="B"/>
    <n v="101"/>
    <s v="STREET"/>
    <n v="400"/>
    <s v="STRONG-ARM (HANDS, FIST, FEET OR BODILY FORCE)"/>
    <s v="IC"/>
    <s v="Invest Cont"/>
    <n v="624"/>
    <m/>
    <m/>
    <m/>
    <s v="700 N  LA CIENEGA                   BL"/>
    <m/>
    <n v="34.0839"/>
    <n v="-118.37649999999999"/>
  </r>
  <r>
    <n v="210211220"/>
    <d v="2021-06-27T00:00:00"/>
    <x v="375"/>
    <n v="1400"/>
    <n v="2"/>
    <x v="5"/>
    <n v="235"/>
    <n v="2"/>
    <n v="745"/>
    <x v="9"/>
    <s v="0329 1822"/>
    <n v="58"/>
    <s v="F"/>
    <s v="F"/>
    <n v="501"/>
    <s v="SINGLE FAMILY DWELLING"/>
    <m/>
    <m/>
    <s v="IC"/>
    <s v="Invest Cont"/>
    <n v="745"/>
    <m/>
    <m/>
    <m/>
    <s v="200 N  ALVARADO                     ST"/>
    <m/>
    <n v="34.067700000000002"/>
    <n v="-118.2731"/>
  </r>
  <r>
    <n v="210208035"/>
    <d v="2021-04-10T00:00:00"/>
    <x v="376"/>
    <n v="930"/>
    <n v="2"/>
    <x v="5"/>
    <n v="265"/>
    <n v="1"/>
    <n v="350"/>
    <x v="60"/>
    <s v="0344 1822 0346"/>
    <n v="38"/>
    <s v="F"/>
    <s v="H"/>
    <n v="101"/>
    <s v="STREET"/>
    <m/>
    <m/>
    <s v="IC"/>
    <s v="Invest Cont"/>
    <n v="350"/>
    <m/>
    <m/>
    <m/>
    <s v="700 S  WESTLAKE                     AV"/>
    <m/>
    <n v="34.055700000000002"/>
    <n v="-118.2758"/>
  </r>
  <r>
    <n v="222104403"/>
    <d v="2022-01-13T00:00:00"/>
    <x v="377"/>
    <n v="1300"/>
    <n v="21"/>
    <x v="15"/>
    <n v="2105"/>
    <n v="2"/>
    <n v="940"/>
    <x v="62"/>
    <s v="1914 1915"/>
    <n v="21"/>
    <s v="M"/>
    <s v="B"/>
    <n v="502"/>
    <s v="MULTI-UNIT DWELLING (APARTMENT, DUPLEX, ETC)"/>
    <m/>
    <m/>
    <s v="IC"/>
    <s v="Invest Cont"/>
    <n v="940"/>
    <m/>
    <m/>
    <m/>
    <s v="8300    NORTHGATE                    AV"/>
    <m/>
    <n v="34.2209"/>
    <n v="-118.6041"/>
  </r>
  <r>
    <n v="211907256"/>
    <d v="2021-04-03T00:00:00"/>
    <x v="378"/>
    <n v="319"/>
    <n v="19"/>
    <x v="16"/>
    <n v="1944"/>
    <n v="1"/>
    <n v="310"/>
    <x v="5"/>
    <s v="1601 0344"/>
    <n v="64"/>
    <s v="M"/>
    <s v="H"/>
    <n v="221"/>
    <s v="PUBLIC STORAGE"/>
    <m/>
    <m/>
    <s v="IC"/>
    <s v="Invest Cont"/>
    <n v="310"/>
    <m/>
    <m/>
    <m/>
    <s v="11100    LAUREL CANYON                BL"/>
    <m/>
    <n v="34.271799999999999"/>
    <n v="-118.44589999999999"/>
  </r>
  <r>
    <n v="211806729"/>
    <d v="2021-02-24T00:00:00"/>
    <x v="379"/>
    <n v="1535"/>
    <n v="18"/>
    <x v="17"/>
    <n v="1831"/>
    <n v="1"/>
    <n v="210"/>
    <x v="11"/>
    <s v="1822 0302 0337 0432 0443 1300 0344"/>
    <n v="0"/>
    <s v="X"/>
    <s v="X"/>
    <n v="401"/>
    <s v="MINI-MART"/>
    <n v="102"/>
    <s v="HAND GUN"/>
    <s v="IC"/>
    <s v="Invest Cont"/>
    <n v="210"/>
    <m/>
    <m/>
    <m/>
    <s v="500 W  EL SEGUNDO                   BL"/>
    <m/>
    <n v="33.920099999999998"/>
    <n v="-118.2868"/>
  </r>
  <r>
    <n v="211315454"/>
    <d v="2021-09-07T00:00:00"/>
    <x v="380"/>
    <n v="131"/>
    <n v="13"/>
    <x v="6"/>
    <n v="1307"/>
    <n v="2"/>
    <n v="890"/>
    <x v="48"/>
    <n v="1309"/>
    <n v="0"/>
    <s v="X"/>
    <s v="X"/>
    <n v="101"/>
    <s v="STREET"/>
    <m/>
    <m/>
    <s v="IC"/>
    <s v="Invest Cont"/>
    <n v="890"/>
    <m/>
    <m/>
    <m/>
    <s v="8TH"/>
    <s v="STANFORD"/>
    <n v="34.036499999999997"/>
    <n v="-118.24679999999999"/>
  </r>
  <r>
    <n v="211516203"/>
    <d v="2021-10-17T00:00:00"/>
    <x v="381"/>
    <n v="1630"/>
    <n v="15"/>
    <x v="18"/>
    <n v="1548"/>
    <n v="2"/>
    <n v="740"/>
    <x v="21"/>
    <n v="329"/>
    <n v="0"/>
    <s v="M"/>
    <s v="O"/>
    <n v="406"/>
    <s v="OTHER STORE"/>
    <m/>
    <m/>
    <s v="IC"/>
    <s v="Invest Cont"/>
    <n v="740"/>
    <m/>
    <m/>
    <m/>
    <s v="11300    MAGNOLIA                     BL"/>
    <m/>
    <n v="34.166699999999999"/>
    <n v="-118.3702"/>
  </r>
  <r>
    <n v="210912925"/>
    <d v="2021-08-16T00:00:00"/>
    <x v="382"/>
    <n v="2105"/>
    <n v="9"/>
    <x v="3"/>
    <n v="964"/>
    <n v="2"/>
    <n v="624"/>
    <x v="15"/>
    <s v="2004 0416 0446 0345"/>
    <n v="31"/>
    <s v="M"/>
    <s v="A"/>
    <n v="102"/>
    <s v="SIDEWALK"/>
    <n v="400"/>
    <s v="STRONG-ARM (HANDS, FIST, FEET OR BODILY FORCE)"/>
    <s v="IC"/>
    <s v="Invest Cont"/>
    <n v="624"/>
    <m/>
    <m/>
    <m/>
    <s v="13700    RIVERSIDE                    DR"/>
    <m/>
    <n v="34.157600000000002"/>
    <n v="-118.4318"/>
  </r>
  <r>
    <n v="210610125"/>
    <d v="2021-05-21T00:00:00"/>
    <x v="383"/>
    <n v="230"/>
    <n v="6"/>
    <x v="9"/>
    <n v="677"/>
    <n v="1"/>
    <n v="331"/>
    <x v="23"/>
    <s v="1300 0344 1822"/>
    <n v="38"/>
    <s v="M"/>
    <s v="A"/>
    <n v="501"/>
    <s v="SINGLE FAMILY DWELLING"/>
    <m/>
    <m/>
    <s v="IC"/>
    <s v="Invest Cont"/>
    <n v="331"/>
    <m/>
    <m/>
    <m/>
    <s v="700 N  WILTON                       PL"/>
    <m/>
    <n v="34.083500000000001"/>
    <n v="-118.3135"/>
  </r>
  <r>
    <n v="210515687"/>
    <d v="2021-11-05T00:00:00"/>
    <x v="384"/>
    <n v="1255"/>
    <n v="5"/>
    <x v="10"/>
    <n v="513"/>
    <n v="2"/>
    <n v="888"/>
    <x v="24"/>
    <s v="1501 1402"/>
    <n v="32"/>
    <s v="F"/>
    <s v="W"/>
    <n v="501"/>
    <s v="SINGLE FAMILY DWELLING"/>
    <m/>
    <m/>
    <s v="AA"/>
    <s v="Adult Arrest"/>
    <n v="888"/>
    <n v="998"/>
    <m/>
    <m/>
    <s v="1100    256TH                        ST"/>
    <m/>
    <n v="33.791899999999998"/>
    <n v="-118.297"/>
  </r>
  <r>
    <n v="210814110"/>
    <d v="2021-09-16T00:00:00"/>
    <x v="385"/>
    <n v="2230"/>
    <n v="8"/>
    <x v="12"/>
    <n v="828"/>
    <n v="2"/>
    <n v="624"/>
    <x v="15"/>
    <s v="0444 0416 0603"/>
    <n v="25"/>
    <s v="F"/>
    <s v="W"/>
    <n v="502"/>
    <s v="MULTI-UNIT DWELLING (APARTMENT, DUPLEX, ETC)"/>
    <n v="400"/>
    <s v="STRONG-ARM (HANDS, FIST, FEET OR BODILY FORCE)"/>
    <s v="AO"/>
    <s v="Adult Other"/>
    <n v="624"/>
    <m/>
    <m/>
    <m/>
    <s v="900    HILGARD                      AV"/>
    <m/>
    <n v="34.061999999999998"/>
    <n v="-118.4415"/>
  </r>
  <r>
    <n v="211008833"/>
    <d v="2021-06-08T00:00:00"/>
    <x v="386"/>
    <n v="22"/>
    <n v="10"/>
    <x v="11"/>
    <n v="1015"/>
    <n v="2"/>
    <n v="888"/>
    <x v="24"/>
    <s v="1822 2004"/>
    <n v="0"/>
    <s v="M"/>
    <s v="W"/>
    <n v="401"/>
    <s v="MINI-MART"/>
    <m/>
    <m/>
    <s v="AO"/>
    <s v="Adult Other"/>
    <n v="888"/>
    <m/>
    <m/>
    <m/>
    <s v="17700    SATICOY                      ST"/>
    <m/>
    <n v="34.208399999999997"/>
    <n v="-118.5193"/>
  </r>
  <r>
    <n v="211507436"/>
    <d v="2021-03-30T00:00:00"/>
    <x v="387"/>
    <n v="2200"/>
    <n v="15"/>
    <x v="18"/>
    <n v="1503"/>
    <n v="1"/>
    <n v="510"/>
    <x v="0"/>
    <m/>
    <n v="0"/>
    <m/>
    <m/>
    <n v="101"/>
    <s v="STREET"/>
    <m/>
    <m/>
    <s v="IC"/>
    <s v="Invest Cont"/>
    <n v="510"/>
    <m/>
    <m/>
    <m/>
    <s v="6700    LAUREL CANYON                BL"/>
    <m/>
    <n v="34.200299999999999"/>
    <n v="-118.4002"/>
  </r>
  <r>
    <n v="210712028"/>
    <d v="2021-08-16T00:00:00"/>
    <x v="388"/>
    <n v="1300"/>
    <n v="7"/>
    <x v="0"/>
    <n v="721"/>
    <n v="2"/>
    <n v="662"/>
    <x v="17"/>
    <s v="0701 1822 0601"/>
    <n v="24"/>
    <s v="F"/>
    <s v="W"/>
    <n v="501"/>
    <s v="SINGLE FAMILY DWELLING"/>
    <m/>
    <m/>
    <s v="IC"/>
    <s v="Invest Cont"/>
    <n v="662"/>
    <m/>
    <m/>
    <m/>
    <s v="400 S  LE DOUX                      RD"/>
    <m/>
    <n v="34.071300000000001"/>
    <n v="-118.37739999999999"/>
  </r>
  <r>
    <n v="212007836"/>
    <d v="2021-04-08T00:00:00"/>
    <x v="389"/>
    <n v="1225"/>
    <n v="20"/>
    <x v="19"/>
    <n v="2069"/>
    <n v="2"/>
    <n v="624"/>
    <x v="15"/>
    <s v="1822 0448 0429"/>
    <n v="84"/>
    <s v="F"/>
    <s v="A"/>
    <n v="235"/>
    <s v="PHARMACY INSIDE STORE OR SUPERMARKET*"/>
    <n v="400"/>
    <s v="STRONG-ARM (HANDS, FIST, FEET OR BODILY FORCE)"/>
    <s v="AO"/>
    <s v="Adult Other"/>
    <n v="624"/>
    <m/>
    <m/>
    <m/>
    <s v="2500 W  OLYMPIC                      BL"/>
    <m/>
    <n v="34.052399999999999"/>
    <n v="-118.2842"/>
  </r>
  <r>
    <n v="211011961"/>
    <d v="2021-09-03T00:00:00"/>
    <x v="390"/>
    <n v="1230"/>
    <n v="10"/>
    <x v="11"/>
    <n v="1031"/>
    <n v="1"/>
    <n v="235"/>
    <x v="61"/>
    <s v="0913 0448 1414 1420 0400 1257 1817"/>
    <n v="0"/>
    <s v="M"/>
    <s v="W"/>
    <n v="501"/>
    <s v="SINGLE FAMILY DWELLING"/>
    <n v="400"/>
    <s v="STRONG-ARM (HANDS, FIST, FEET OR BODILY FORCE)"/>
    <s v="AO"/>
    <s v="Adult Other"/>
    <n v="235"/>
    <m/>
    <m/>
    <m/>
    <s v="6500    BELMAR                       AV"/>
    <m/>
    <n v="34.188200000000002"/>
    <n v="-118.55840000000001"/>
  </r>
  <r>
    <n v="211105669"/>
    <d v="2021-02-18T00:00:00"/>
    <x v="391"/>
    <n v="2106"/>
    <n v="11"/>
    <x v="7"/>
    <n v="1181"/>
    <n v="2"/>
    <n v="438"/>
    <x v="95"/>
    <s v="1300 1501"/>
    <n v="0"/>
    <s v="X"/>
    <s v="X"/>
    <n v="101"/>
    <s v="STREET"/>
    <m/>
    <m/>
    <s v="AA"/>
    <s v="Adult Arrest"/>
    <n v="438"/>
    <m/>
    <m/>
    <m/>
    <s v="GLENDALE                     BL"/>
    <s v="MONTANA"/>
    <n v="34.079799999999999"/>
    <n v="-118.2603"/>
  </r>
  <r>
    <n v="210515309"/>
    <d v="2021-10-26T00:00:00"/>
    <x v="366"/>
    <n v="1715"/>
    <n v="5"/>
    <x v="10"/>
    <n v="522"/>
    <n v="1"/>
    <n v="220"/>
    <x v="50"/>
    <s v="1309 0337 1822 0369"/>
    <n v="44"/>
    <s v="M"/>
    <s v="H"/>
    <n v="102"/>
    <s v="SIDEWALK"/>
    <n v="113"/>
    <s v="SIMULATED GUN"/>
    <s v="IC"/>
    <s v="Invest Cont"/>
    <n v="220"/>
    <m/>
    <m/>
    <m/>
    <s v="OPP                          ST"/>
    <s v="MCDONALD                     AV"/>
    <n v="33.782400000000003"/>
    <n v="-118.2713"/>
  </r>
  <r>
    <n v="211505259"/>
    <d v="2021-02-02T00:00:00"/>
    <x v="392"/>
    <n v="1652"/>
    <n v="15"/>
    <x v="18"/>
    <n v="1555"/>
    <n v="2"/>
    <n v="740"/>
    <x v="21"/>
    <s v="1402 0329 1300"/>
    <n v="0"/>
    <s v="M"/>
    <s v="O"/>
    <n v="108"/>
    <s v="PARKING LOT"/>
    <n v="307"/>
    <s v="VEHICLE"/>
    <s v="IC"/>
    <s v="Invest Cont"/>
    <n v="740"/>
    <n v="998"/>
    <m/>
    <m/>
    <s v="5100    LANKERSHIM                   BL"/>
    <m/>
    <n v="34.162999999999997"/>
    <n v="-118.37350000000001"/>
  </r>
  <r>
    <n v="211710643"/>
    <d v="2021-07-09T00:00:00"/>
    <x v="393"/>
    <n v="430"/>
    <n v="17"/>
    <x v="13"/>
    <n v="1729"/>
    <n v="1"/>
    <n v="330"/>
    <x v="1"/>
    <s v="0344 0321 0385 0329"/>
    <n v="21"/>
    <s v="M"/>
    <s v="H"/>
    <n v="108"/>
    <s v="PARKING LOT"/>
    <m/>
    <m/>
    <s v="IC"/>
    <s v="Invest Cont"/>
    <n v="330"/>
    <m/>
    <m/>
    <m/>
    <s v="11100    BALBOA                       BL"/>
    <m/>
    <n v="34.275700000000001"/>
    <n v="-118.51439999999999"/>
  </r>
  <r>
    <n v="211423311"/>
    <d v="2021-12-21T00:00:00"/>
    <x v="394"/>
    <n v="845"/>
    <n v="14"/>
    <x v="14"/>
    <n v="1465"/>
    <n v="2"/>
    <n v="930"/>
    <x v="30"/>
    <n v="443"/>
    <n v="23"/>
    <s v="F"/>
    <s v="W"/>
    <n v="710"/>
    <s v="OTHER PREMISE"/>
    <n v="511"/>
    <s v="VERBAL THREAT"/>
    <s v="IC"/>
    <s v="Invest Cont"/>
    <n v="930"/>
    <m/>
    <m/>
    <m/>
    <s v="5700    MESMER                       AV"/>
    <m/>
    <n v="33.9848"/>
    <n v="-118.3998"/>
  </r>
  <r>
    <n v="211405037"/>
    <d v="2021-01-16T00:00:00"/>
    <x v="395"/>
    <n v="1430"/>
    <n v="14"/>
    <x v="14"/>
    <n v="1445"/>
    <n v="1"/>
    <n v="420"/>
    <x v="33"/>
    <s v="0344 1300"/>
    <n v="26"/>
    <s v="M"/>
    <s v="W"/>
    <n v="502"/>
    <s v="MULTI-UNIT DWELLING (APARTMENT, DUPLEX, ETC)"/>
    <m/>
    <m/>
    <s v="IC"/>
    <s v="Invest Cont"/>
    <n v="420"/>
    <m/>
    <m/>
    <m/>
    <s v="12700    CASWELL                      AV"/>
    <m/>
    <n v="33.997599999999998"/>
    <n v="-118.4384"/>
  </r>
  <r>
    <n v="210120263"/>
    <d v="2021-11-10T00:00:00"/>
    <x v="396"/>
    <n v="2135"/>
    <n v="1"/>
    <x v="1"/>
    <n v="119"/>
    <n v="1"/>
    <n v="440"/>
    <x v="20"/>
    <s v="0344 2032"/>
    <n v="55"/>
    <s v="F"/>
    <s v="H"/>
    <n v="111"/>
    <s v="BUS-CHARTER/PRIVATE"/>
    <m/>
    <m/>
    <s v="IC"/>
    <s v="Invest Cont"/>
    <n v="440"/>
    <m/>
    <m/>
    <m/>
    <s v="CESAR E CHAVEZ"/>
    <s v="VIGNES                       ST"/>
    <n v="34.0563"/>
    <n v="-118.23180000000001"/>
  </r>
  <r>
    <n v="210411209"/>
    <d v="2021-07-30T00:00:00"/>
    <x v="397"/>
    <n v="145"/>
    <n v="4"/>
    <x v="4"/>
    <n v="423"/>
    <n v="1"/>
    <n v="230"/>
    <x v="13"/>
    <s v="1822 0312 0334 0450 1218"/>
    <n v="24"/>
    <s v="M"/>
    <s v="H"/>
    <n v="101"/>
    <s v="STREET"/>
    <n v="102"/>
    <s v="HAND GUN"/>
    <s v="IC"/>
    <s v="Invest Cont"/>
    <n v="230"/>
    <m/>
    <m/>
    <m/>
    <s v="3000 N  MAIN                         ST"/>
    <m/>
    <n v="34.066000000000003"/>
    <n v="-118.2102"/>
  </r>
  <r>
    <n v="211306091"/>
    <d v="2021-02-16T00:00:00"/>
    <x v="398"/>
    <n v="1630"/>
    <n v="13"/>
    <x v="6"/>
    <n v="1343"/>
    <n v="2"/>
    <n v="626"/>
    <x v="10"/>
    <s v="2000 0416 0329 1307"/>
    <n v="30"/>
    <s v="F"/>
    <s v="H"/>
    <n v="501"/>
    <s v="SINGLE FAMILY DWELLING"/>
    <n v="400"/>
    <s v="STRONG-ARM (HANDS, FIST, FEET OR BODILY FORCE)"/>
    <s v="IC"/>
    <s v="Invest Cont"/>
    <n v="626"/>
    <m/>
    <m/>
    <m/>
    <s v="3600    METTLER                      ST"/>
    <m/>
    <n v="34.011099999999999"/>
    <n v="-118.2663"/>
  </r>
  <r>
    <n v="211416572"/>
    <d v="2021-08-14T00:00:00"/>
    <x v="399"/>
    <n v="705"/>
    <n v="14"/>
    <x v="14"/>
    <n v="1452"/>
    <n v="1"/>
    <n v="310"/>
    <x v="5"/>
    <s v="0344 1300 2004"/>
    <n v="0"/>
    <s v="M"/>
    <s v="O"/>
    <n v="101"/>
    <s v="STREET"/>
    <m/>
    <m/>
    <s v="AA"/>
    <s v="Adult Arrest"/>
    <n v="310"/>
    <n v="510"/>
    <m/>
    <m/>
    <s v="OUTRIGGER                    ST"/>
    <s v="PACIFIC                      AV"/>
    <n v="33.971600000000002"/>
    <n v="-118.4593"/>
  </r>
  <r>
    <n v="211512747"/>
    <d v="2021-08-04T00:00:00"/>
    <x v="400"/>
    <n v="1500"/>
    <n v="15"/>
    <x v="18"/>
    <n v="1511"/>
    <n v="2"/>
    <n v="740"/>
    <x v="21"/>
    <n v="329"/>
    <n v="0"/>
    <s v="M"/>
    <s v="W"/>
    <n v="122"/>
    <s v="VEHICLE, PASSENGER/TRUCK"/>
    <m/>
    <m/>
    <s v="IC"/>
    <s v="Invest Cont"/>
    <n v="740"/>
    <m/>
    <m/>
    <m/>
    <s v="13000    SHERMAN                      WY"/>
    <m/>
    <n v="34.203699999999998"/>
    <n v="-118.42100000000001"/>
  </r>
  <r>
    <n v="210113337"/>
    <d v="2021-07-11T00:00:00"/>
    <x v="401"/>
    <n v="1115"/>
    <n v="1"/>
    <x v="1"/>
    <n v="181"/>
    <n v="2"/>
    <n v="624"/>
    <x v="15"/>
    <s v="1601 0447 0416"/>
    <n v="28"/>
    <s v="F"/>
    <s v="A"/>
    <n v="102"/>
    <s v="SIDEWALK"/>
    <n v="500"/>
    <s v="UNKNOWN WEAPON/OTHER WEAPON"/>
    <s v="IC"/>
    <s v="Invest Cont"/>
    <n v="624"/>
    <m/>
    <m/>
    <m/>
    <s v="S  11TH                         ST"/>
    <s v="OLIVE                        ST"/>
    <n v="34.043100000000003"/>
    <n v="-118.2692"/>
  </r>
  <r>
    <n v="210809906"/>
    <d v="2021-05-29T00:00:00"/>
    <x v="402"/>
    <n v="810"/>
    <n v="8"/>
    <x v="12"/>
    <n v="817"/>
    <n v="2"/>
    <n v="624"/>
    <x v="15"/>
    <s v="2004 0416 0400"/>
    <n v="53"/>
    <s v="F"/>
    <s v="W"/>
    <n v="102"/>
    <s v="SIDEWALK"/>
    <n v="500"/>
    <s v="UNKNOWN WEAPON/OTHER WEAPON"/>
    <s v="IC"/>
    <s v="Invest Cont"/>
    <n v="624"/>
    <m/>
    <m/>
    <m/>
    <s v="WESTWOOD"/>
    <s v="WEYBURN"/>
    <n v="34.062600000000003"/>
    <n v="-118.4453"/>
  </r>
  <r>
    <n v="211006885"/>
    <d v="2021-04-06T00:00:00"/>
    <x v="403"/>
    <n v="1438"/>
    <n v="10"/>
    <x v="11"/>
    <n v="1003"/>
    <n v="1"/>
    <n v="341"/>
    <x v="12"/>
    <s v="0394 1822 0344"/>
    <n v="35"/>
    <s v="F"/>
    <s v="W"/>
    <n v="502"/>
    <s v="MULTI-UNIT DWELLING (APARTMENT, DUPLEX, ETC)"/>
    <m/>
    <m/>
    <s v="IC"/>
    <s v="Invest Cont"/>
    <n v="341"/>
    <m/>
    <m/>
    <m/>
    <s v="RESEDA                       BL"/>
    <s v="SATICOY                      ST"/>
    <n v="34.208399999999997"/>
    <n v="-118.5361"/>
  </r>
  <r>
    <n v="210816475"/>
    <d v="2021-11-12T00:00:00"/>
    <x v="404"/>
    <n v="1950"/>
    <n v="8"/>
    <x v="12"/>
    <n v="883"/>
    <n v="1"/>
    <n v="510"/>
    <x v="0"/>
    <m/>
    <n v="0"/>
    <m/>
    <m/>
    <n v="101"/>
    <s v="STREET"/>
    <m/>
    <m/>
    <s v="IC"/>
    <s v="Invest Cont"/>
    <n v="510"/>
    <m/>
    <m/>
    <m/>
    <s v="2100    PONTIUS                      AV"/>
    <m/>
    <n v="34.039900000000003"/>
    <n v="-118.4385"/>
  </r>
  <r>
    <n v="211716079"/>
    <d v="2021-12-13T00:00:00"/>
    <x v="405"/>
    <n v="800"/>
    <n v="17"/>
    <x v="13"/>
    <n v="1757"/>
    <n v="1"/>
    <n v="420"/>
    <x v="33"/>
    <m/>
    <n v="0"/>
    <m/>
    <m/>
    <n v="101"/>
    <s v="STREET"/>
    <m/>
    <m/>
    <s v="IC"/>
    <s v="Invest Cont"/>
    <n v="420"/>
    <m/>
    <m/>
    <m/>
    <s v="10100    HAYVENHURST                  AV"/>
    <m/>
    <n v="34.253799999999998"/>
    <n v="-118.4936"/>
  </r>
  <r>
    <n v="210314427"/>
    <d v="2021-08-15T00:00:00"/>
    <x v="406"/>
    <n v="1600"/>
    <n v="3"/>
    <x v="2"/>
    <n v="314"/>
    <n v="1"/>
    <n v="520"/>
    <x v="25"/>
    <s v="1822 0329 0321 0344 1300 1202"/>
    <n v="64"/>
    <s v="F"/>
    <s v="B"/>
    <n v="101"/>
    <s v="STREET"/>
    <m/>
    <m/>
    <s v="IC"/>
    <s v="Invest Cont"/>
    <n v="520"/>
    <m/>
    <m/>
    <m/>
    <s v="3800 W  27TH                         ST"/>
    <m/>
    <n v="34.031199999999998"/>
    <n v="-118.3259"/>
  </r>
  <r>
    <n v="211916572"/>
    <d v="2021-12-10T00:00:00"/>
    <x v="407"/>
    <n v="1700"/>
    <n v="19"/>
    <x v="16"/>
    <n v="1916"/>
    <n v="1"/>
    <n v="440"/>
    <x v="20"/>
    <n v="344"/>
    <n v="14"/>
    <s v="M"/>
    <s v="H"/>
    <n v="109"/>
    <s v="PARK/PLAYGROUND"/>
    <m/>
    <m/>
    <s v="IC"/>
    <s v="Invest Cont"/>
    <n v="440"/>
    <m/>
    <m/>
    <m/>
    <s v="13100    BORDEN                       AV"/>
    <m/>
    <n v="34.308199999999999"/>
    <n v="-118.44410000000001"/>
  </r>
  <r>
    <n v="211511007"/>
    <d v="2021-06-25T00:00:00"/>
    <x v="408"/>
    <n v="2130"/>
    <n v="15"/>
    <x v="18"/>
    <n v="1535"/>
    <n v="2"/>
    <n v="624"/>
    <x v="15"/>
    <n v="448"/>
    <n v="49"/>
    <s v="F"/>
    <s v="W"/>
    <n v="501"/>
    <s v="SINGLE FAMILY DWELLING"/>
    <n v="400"/>
    <s v="STRONG-ARM (HANDS, FIST, FEET OR BODILY FORCE)"/>
    <s v="AO"/>
    <s v="Adult Other"/>
    <n v="624"/>
    <m/>
    <m/>
    <m/>
    <s v="5800    BECK                         AV"/>
    <m/>
    <n v="34.175800000000002"/>
    <n v="-118.38339999999999"/>
  </r>
  <r>
    <n v="211222308"/>
    <d v="2021-10-27T00:00:00"/>
    <x v="366"/>
    <n v="1700"/>
    <n v="12"/>
    <x v="8"/>
    <n v="1211"/>
    <n v="1"/>
    <n v="510"/>
    <x v="0"/>
    <m/>
    <n v="0"/>
    <m/>
    <m/>
    <n v="101"/>
    <s v="STREET"/>
    <m/>
    <m/>
    <s v="IC"/>
    <s v="Invest Cont"/>
    <n v="510"/>
    <m/>
    <m/>
    <m/>
    <s v="2400 W  54TH                         ST"/>
    <m/>
    <n v="33.993200000000002"/>
    <n v="-118.3198"/>
  </r>
  <r>
    <n v="211807219"/>
    <d v="2021-03-06T00:00:00"/>
    <x v="409"/>
    <n v="105"/>
    <n v="18"/>
    <x v="17"/>
    <n v="1822"/>
    <n v="2"/>
    <n v="624"/>
    <x v="15"/>
    <s v="1822 0416 0305 0448"/>
    <n v="35"/>
    <s v="M"/>
    <s v="H"/>
    <n v="203"/>
    <s v="OTHER BUSINESS"/>
    <n v="400"/>
    <s v="STRONG-ARM (HANDS, FIST, FEET OR BODILY FORCE)"/>
    <s v="IC"/>
    <s v="Invest Cont"/>
    <n v="624"/>
    <m/>
    <m/>
    <m/>
    <s v="10000 S  FIGUEROA                     ST"/>
    <m/>
    <n v="33.945"/>
    <n v="-118.2826"/>
  </r>
  <r>
    <n v="211108223"/>
    <d v="2021-05-04T00:00:00"/>
    <x v="410"/>
    <n v="1700"/>
    <n v="11"/>
    <x v="7"/>
    <n v="1178"/>
    <n v="2"/>
    <n v="624"/>
    <x v="15"/>
    <s v="0400 0416 0417 0419 0913"/>
    <n v="0"/>
    <s v="F"/>
    <s v="H"/>
    <n v="501"/>
    <s v="SINGLE FAMILY DWELLING"/>
    <n v="400"/>
    <s v="STRONG-ARM (HANDS, FIST, FEET OR BODILY FORCE)"/>
    <s v="AO"/>
    <s v="Adult Other"/>
    <n v="624"/>
    <m/>
    <m/>
    <m/>
    <s v="3400    MACEO                        ST"/>
    <m/>
    <n v="34.094099999999997"/>
    <n v="-118.22369999999999"/>
  </r>
  <r>
    <n v="210710748"/>
    <d v="2021-07-12T00:00:00"/>
    <x v="411"/>
    <n v="200"/>
    <n v="7"/>
    <x v="0"/>
    <n v="783"/>
    <n v="2"/>
    <n v="626"/>
    <x v="10"/>
    <s v="2000 0444 0416 0408"/>
    <n v="35"/>
    <s v="F"/>
    <s v="H"/>
    <n v="501"/>
    <s v="SINGLE FAMILY DWELLING"/>
    <n v="400"/>
    <s v="STRONG-ARM (HANDS, FIST, FEET OR BODILY FORCE)"/>
    <s v="IC"/>
    <s v="Invest Cont"/>
    <n v="626"/>
    <m/>
    <m/>
    <m/>
    <s v="2300 S  CLOVERDALE                   AV"/>
    <m/>
    <n v="34.034399999999998"/>
    <n v="-118.3566"/>
  </r>
  <r>
    <n v="211111943"/>
    <d v="2021-08-16T00:00:00"/>
    <x v="406"/>
    <n v="2019"/>
    <n v="11"/>
    <x v="7"/>
    <n v="1151"/>
    <n v="1"/>
    <n v="440"/>
    <x v="20"/>
    <n v="325"/>
    <n v="0"/>
    <s v="X"/>
    <s v="X"/>
    <n v="403"/>
    <s v="DRUG STORE"/>
    <m/>
    <m/>
    <s v="IC"/>
    <s v="Invest Cont"/>
    <n v="440"/>
    <m/>
    <m/>
    <m/>
    <s v="1600 N  VERMONT                      AV"/>
    <m/>
    <n v="34.098599999999998"/>
    <n v="-118.2962"/>
  </r>
  <r>
    <n v="211807643"/>
    <d v="2021-03-13T00:00:00"/>
    <x v="412"/>
    <n v="1700"/>
    <n v="18"/>
    <x v="17"/>
    <n v="1841"/>
    <n v="1"/>
    <n v="210"/>
    <x v="11"/>
    <s v="1822 0342 1601 0344 0321 0443 0432 0343 0337"/>
    <n v="42"/>
    <s v="M"/>
    <s v="B"/>
    <n v="502"/>
    <s v="MULTI-UNIT DWELLING (APARTMENT, DUPLEX, ETC)"/>
    <n v="511"/>
    <s v="VERBAL THREAT"/>
    <s v="IC"/>
    <s v="Invest Cont"/>
    <n v="210"/>
    <m/>
    <m/>
    <m/>
    <s v="10900 S  VERMONT                      AV"/>
    <m/>
    <n v="33.936900000000001"/>
    <n v="-118.2916"/>
  </r>
  <r>
    <n v="241904763"/>
    <d v="2024-01-21T00:00:00"/>
    <x v="413"/>
    <n v="217"/>
    <n v="19"/>
    <x v="16"/>
    <n v="1977"/>
    <n v="1"/>
    <n v="510"/>
    <x v="0"/>
    <m/>
    <n v="0"/>
    <m/>
    <m/>
    <n v="101"/>
    <s v="STREET"/>
    <m/>
    <m/>
    <s v="IC"/>
    <s v="Invest Cont"/>
    <n v="510"/>
    <m/>
    <m/>
    <m/>
    <s v="13700    BRANFORD                     ST"/>
    <m/>
    <n v="34.233800000000002"/>
    <n v="-118.4301"/>
  </r>
  <r>
    <n v="211407583"/>
    <d v="2021-03-03T00:00:00"/>
    <x v="414"/>
    <n v="1930"/>
    <n v="14"/>
    <x v="14"/>
    <n v="1453"/>
    <n v="1"/>
    <n v="510"/>
    <x v="0"/>
    <m/>
    <n v="0"/>
    <m/>
    <m/>
    <n v="707"/>
    <s v="GARAGE/CARPORT"/>
    <m/>
    <m/>
    <s v="IC"/>
    <s v="Invest Cont"/>
    <n v="510"/>
    <m/>
    <m/>
    <m/>
    <s v="13400    BEACH                        AV"/>
    <m/>
    <n v="33.990099999999998"/>
    <n v="-118.44670000000001"/>
  </r>
  <r>
    <n v="210607528"/>
    <d v="2021-03-26T00:00:00"/>
    <x v="403"/>
    <n v="1900"/>
    <n v="6"/>
    <x v="9"/>
    <n v="644"/>
    <n v="1"/>
    <n v="510"/>
    <x v="0"/>
    <m/>
    <n v="0"/>
    <m/>
    <m/>
    <n v="101"/>
    <s v="STREET"/>
    <m/>
    <m/>
    <s v="IC"/>
    <s v="Invest Cont"/>
    <n v="510"/>
    <m/>
    <m/>
    <m/>
    <s v="7300    FOUNTAIN                     AV"/>
    <m/>
    <n v="34.096200000000003"/>
    <n v="-118.349"/>
  </r>
  <r>
    <n v="210809337"/>
    <d v="2021-05-15T00:00:00"/>
    <x v="415"/>
    <n v="1400"/>
    <n v="8"/>
    <x v="12"/>
    <n v="842"/>
    <n v="1"/>
    <n v="310"/>
    <x v="5"/>
    <s v="0321 1607 1822"/>
    <n v="0"/>
    <s v="X"/>
    <s v="X"/>
    <n v="721"/>
    <s v="HIGH SCHOOL"/>
    <m/>
    <m/>
    <s v="IC"/>
    <s v="Invest Cont"/>
    <n v="310"/>
    <m/>
    <m/>
    <m/>
    <s v="11800    TEXAS                        AV"/>
    <m/>
    <n v="34.0456"/>
    <n v="-118.46169999999999"/>
  </r>
  <r>
    <n v="211514601"/>
    <d v="2021-09-13T00:00:00"/>
    <x v="416"/>
    <n v="1321"/>
    <n v="15"/>
    <x v="18"/>
    <n v="1503"/>
    <n v="2"/>
    <n v="956"/>
    <x v="29"/>
    <n v="1906"/>
    <n v="24"/>
    <s v="F"/>
    <s v="W"/>
    <n v="710"/>
    <s v="OTHER PREMISE"/>
    <m/>
    <m/>
    <s v="IC"/>
    <s v="Invest Cont"/>
    <n v="956"/>
    <m/>
    <m/>
    <m/>
    <s v="7500    VANTAGE                      AV"/>
    <m/>
    <n v="34.207099999999997"/>
    <n v="-118.3981"/>
  </r>
  <r>
    <n v="211820464"/>
    <d v="2021-11-24T00:00:00"/>
    <x v="417"/>
    <n v="330"/>
    <n v="18"/>
    <x v="17"/>
    <n v="1837"/>
    <n v="2"/>
    <n v="626"/>
    <x v="10"/>
    <s v="2000 0913 1814 1243 0444 0416 2002"/>
    <n v="26"/>
    <s v="F"/>
    <s v="H"/>
    <n v="501"/>
    <s v="SINGLE FAMILY DWELLING"/>
    <n v="400"/>
    <s v="STRONG-ARM (HANDS, FIST, FEET OR BODILY FORCE)"/>
    <s v="IC"/>
    <s v="Invest Cont"/>
    <n v="626"/>
    <m/>
    <m/>
    <m/>
    <s v="1800 E  115TH                        ST"/>
    <m/>
    <n v="33.930300000000003"/>
    <n v="-118.2406"/>
  </r>
  <r>
    <n v="212007770"/>
    <d v="2021-04-06T00:00:00"/>
    <x v="418"/>
    <n v="1630"/>
    <n v="20"/>
    <x v="19"/>
    <n v="2016"/>
    <n v="2"/>
    <n v="930"/>
    <x v="30"/>
    <s v="0421 1822 0432 2002 1019 0319 0369"/>
    <n v="53"/>
    <s v="M"/>
    <s v="H"/>
    <n v="203"/>
    <s v="OTHER BUSINESS"/>
    <n v="511"/>
    <s v="VERBAL THREAT"/>
    <s v="IC"/>
    <s v="Invest Cont"/>
    <n v="930"/>
    <m/>
    <m/>
    <m/>
    <s v="200 S  NORMANDIE                    AV"/>
    <m/>
    <n v="34.070700000000002"/>
    <n v="-118.3004"/>
  </r>
  <r>
    <n v="221214730"/>
    <d v="2022-06-21T00:00:00"/>
    <x v="419"/>
    <n v="1230"/>
    <n v="12"/>
    <x v="8"/>
    <n v="1256"/>
    <n v="2"/>
    <n v="812"/>
    <x v="34"/>
    <s v="1257 1258 0913 0360 2021 0522 0503 0551"/>
    <n v="4"/>
    <s v="F"/>
    <s v="H"/>
    <n v="501"/>
    <s v="SINGLE FAMILY DWELLING"/>
    <n v="400"/>
    <s v="STRONG-ARM (HANDS, FIST, FEET OR BODILY FORCE)"/>
    <s v="AA"/>
    <s v="Adult Arrest"/>
    <n v="812"/>
    <n v="860"/>
    <m/>
    <m/>
    <s v="500 W  75TH                         ST"/>
    <m/>
    <n v="33.971699999999998"/>
    <n v="-118.28270000000001"/>
  </r>
  <r>
    <n v="211207334"/>
    <d v="2021-02-21T00:00:00"/>
    <x v="414"/>
    <n v="1700"/>
    <n v="12"/>
    <x v="8"/>
    <n v="1233"/>
    <n v="1"/>
    <n v="330"/>
    <x v="1"/>
    <s v="1601 0344"/>
    <n v="35"/>
    <s v="M"/>
    <s v="H"/>
    <n v="122"/>
    <s v="VEHICLE, PASSENGER/TRUCK"/>
    <m/>
    <m/>
    <s v="IC"/>
    <s v="Invest Cont"/>
    <n v="330"/>
    <m/>
    <m/>
    <m/>
    <s v="1800 W  SLAUSON                      AV"/>
    <m/>
    <n v="33.989100000000001"/>
    <n v="-118.30970000000001"/>
  </r>
  <r>
    <n v="210704947"/>
    <d v="2021-01-26T00:00:00"/>
    <x v="420"/>
    <n v="1030"/>
    <n v="7"/>
    <x v="0"/>
    <n v="702"/>
    <n v="2"/>
    <n v="624"/>
    <x v="15"/>
    <n v="444"/>
    <n v="51"/>
    <s v="M"/>
    <s v="W"/>
    <n v="109"/>
    <s v="PARK/PLAYGROUND"/>
    <n v="400"/>
    <s v="STRONG-ARM (HANDS, FIST, FEET OR BODILY FORCE)"/>
    <s v="AA"/>
    <s v="Adult Arrest"/>
    <n v="624"/>
    <m/>
    <m/>
    <m/>
    <s v="7300    WILLOUGHBY                   AV"/>
    <m/>
    <n v="34.0871"/>
    <n v="-118.34869999999999"/>
  </r>
  <r>
    <n v="211518058"/>
    <d v="2021-11-30T00:00:00"/>
    <x v="421"/>
    <n v="2300"/>
    <n v="15"/>
    <x v="18"/>
    <n v="1525"/>
    <n v="2"/>
    <n v="354"/>
    <x v="14"/>
    <s v="1822 0930"/>
    <n v="72"/>
    <s v="M"/>
    <s v="W"/>
    <n v="501"/>
    <s v="SINGLE FAMILY DWELLING"/>
    <m/>
    <m/>
    <s v="IC"/>
    <s v="Invest Cont"/>
    <n v="354"/>
    <m/>
    <m/>
    <m/>
    <s v="11800    GILMORE                      ST"/>
    <m/>
    <n v="34.1875"/>
    <n v="-118.39"/>
  </r>
  <r>
    <n v="211508888"/>
    <d v="2021-05-05T00:00:00"/>
    <x v="422"/>
    <n v="2245"/>
    <n v="15"/>
    <x v="18"/>
    <n v="1566"/>
    <n v="1"/>
    <n v="420"/>
    <x v="33"/>
    <s v="1300 0344"/>
    <n v="28"/>
    <s v="M"/>
    <s v="W"/>
    <n v="101"/>
    <s v="STREET"/>
    <m/>
    <m/>
    <s v="IC"/>
    <s v="Invest Cont"/>
    <n v="420"/>
    <m/>
    <m/>
    <m/>
    <s v="VINELAND"/>
    <s v="MOORPARK"/>
    <n v="34.150399999999998"/>
    <n v="-118.3702"/>
  </r>
  <r>
    <n v="211818702"/>
    <d v="2021-10-18T00:00:00"/>
    <x v="423"/>
    <n v="1300"/>
    <n v="18"/>
    <x v="17"/>
    <n v="1863"/>
    <n v="1"/>
    <n v="440"/>
    <x v="20"/>
    <s v="1822 0344 0325"/>
    <n v="0"/>
    <s v="X"/>
    <s v="X"/>
    <n v="401"/>
    <s v="MINI-MART"/>
    <m/>
    <m/>
    <s v="IC"/>
    <s v="Invest Cont"/>
    <n v="440"/>
    <m/>
    <m/>
    <m/>
    <s v="600 E  IMPERIAL                     HY"/>
    <m/>
    <n v="33.930999999999997"/>
    <n v="-118.26519999999999"/>
  </r>
  <r>
    <n v="211209781"/>
    <d v="2021-04-05T00:00:00"/>
    <x v="424"/>
    <n v="1"/>
    <n v="12"/>
    <x v="8"/>
    <n v="1266"/>
    <n v="1"/>
    <n v="310"/>
    <x v="5"/>
    <s v="0382 0344 0913 1814 2000 0346"/>
    <n v="27"/>
    <s v="F"/>
    <s v="H"/>
    <n v="501"/>
    <s v="SINGLE FAMILY DWELLING"/>
    <n v="400"/>
    <s v="STRONG-ARM (HANDS, FIST, FEET OR BODILY FORCE)"/>
    <s v="IC"/>
    <s v="Invest Cont"/>
    <n v="310"/>
    <m/>
    <m/>
    <m/>
    <s v="900 W  82ND                         ST"/>
    <m/>
    <n v="33.966099999999997"/>
    <n v="-118.28489999999999"/>
  </r>
  <r>
    <n v="211814084"/>
    <d v="2021-07-23T00:00:00"/>
    <x v="425"/>
    <n v="840"/>
    <n v="18"/>
    <x v="17"/>
    <n v="1822"/>
    <n v="1"/>
    <n v="230"/>
    <x v="13"/>
    <s v="1822 2004 1240 0421 0334 0329 0445 0400 0432 0910"/>
    <n v="34"/>
    <s v="F"/>
    <s v="H"/>
    <n v="101"/>
    <s v="STREET"/>
    <n v="205"/>
    <s v="KITCHEN KNIFE"/>
    <s v="AA"/>
    <s v="Adult Arrest"/>
    <n v="230"/>
    <m/>
    <m/>
    <m/>
    <s v="BROADWAY"/>
    <s v="CENTURY"/>
    <n v="33.945599999999999"/>
    <n v="-118.2784"/>
  </r>
  <r>
    <n v="210409914"/>
    <d v="2021-06-21T00:00:00"/>
    <x v="426"/>
    <n v="1700"/>
    <n v="4"/>
    <x v="4"/>
    <n v="497"/>
    <n v="1"/>
    <n v="310"/>
    <x v="5"/>
    <s v="0344 0329 1609"/>
    <n v="0"/>
    <s v="M"/>
    <s v="W"/>
    <n v="203"/>
    <s v="OTHER BUSINESS"/>
    <m/>
    <m/>
    <s v="IC"/>
    <s v="Invest Cont"/>
    <n v="310"/>
    <m/>
    <m/>
    <m/>
    <s v="3200    UNION PACIFIC                AV"/>
    <m/>
    <n v="34.0167"/>
    <n v="-118.2098"/>
  </r>
  <r>
    <n v="211315259"/>
    <d v="2021-09-03T00:00:00"/>
    <x v="390"/>
    <n v="1600"/>
    <n v="13"/>
    <x v="6"/>
    <n v="1354"/>
    <n v="1"/>
    <n v="331"/>
    <x v="23"/>
    <s v="1300 0344"/>
    <n v="43"/>
    <s v="M"/>
    <s v="H"/>
    <n v="101"/>
    <s v="STREET"/>
    <m/>
    <m/>
    <s v="IC"/>
    <s v="Invest Cont"/>
    <n v="331"/>
    <m/>
    <m/>
    <m/>
    <s v="4000    WOODLAWN                     AV"/>
    <m/>
    <n v="34.009"/>
    <n v="-118.2728"/>
  </r>
  <r>
    <n v="210605408"/>
    <d v="2021-02-04T00:00:00"/>
    <x v="427"/>
    <n v="2110"/>
    <n v="6"/>
    <x v="9"/>
    <n v="636"/>
    <n v="1"/>
    <n v="820"/>
    <x v="40"/>
    <s v="2000 0523 1814 0507 0529 0500 1817"/>
    <n v="45"/>
    <s v="F"/>
    <s v="H"/>
    <n v="502"/>
    <s v="MULTI-UNIT DWELLING (APARTMENT, DUPLEX, ETC)"/>
    <n v="500"/>
    <s v="UNKNOWN WEAPON/OTHER WEAPON"/>
    <s v="AO"/>
    <s v="Adult Other"/>
    <n v="820"/>
    <n v="998"/>
    <m/>
    <m/>
    <s v="6600    FRANKLIN                     AV"/>
    <m/>
    <n v="34.105200000000004"/>
    <n v="-118.3348"/>
  </r>
  <r>
    <n v="210611304"/>
    <d v="2021-06-16T00:00:00"/>
    <x v="428"/>
    <n v="900"/>
    <n v="6"/>
    <x v="9"/>
    <n v="628"/>
    <n v="2"/>
    <n v="888"/>
    <x v="24"/>
    <s v="1501 1822 2004"/>
    <n v="49"/>
    <s v="F"/>
    <s v="W"/>
    <n v="501"/>
    <s v="SINGLE FAMILY DWELLING"/>
    <m/>
    <m/>
    <s v="IC"/>
    <s v="Invest Cont"/>
    <n v="888"/>
    <m/>
    <m/>
    <m/>
    <s v="2100 N  BRONSON                      AV"/>
    <m/>
    <n v="34.1083"/>
    <n v="-118.318"/>
  </r>
  <r>
    <n v="211116592"/>
    <d v="2021-12-18T00:00:00"/>
    <x v="429"/>
    <n v="1415"/>
    <n v="11"/>
    <x v="7"/>
    <n v="1178"/>
    <n v="1"/>
    <n v="230"/>
    <x v="13"/>
    <s v="0334 0906 0371 0450 1822"/>
    <n v="0"/>
    <s v="M"/>
    <s v="H"/>
    <n v="101"/>
    <s v="STREET"/>
    <n v="102"/>
    <s v="HAND GUN"/>
    <s v="IC"/>
    <s v="Invest Cont"/>
    <n v="230"/>
    <m/>
    <m/>
    <m/>
    <s v="800    CYPRESS                      AV"/>
    <m/>
    <n v="34.092199999999998"/>
    <n v="-118.2226"/>
  </r>
  <r>
    <n v="211905831"/>
    <d v="2021-02-21T00:00:00"/>
    <x v="430"/>
    <n v="1600"/>
    <n v="19"/>
    <x v="16"/>
    <n v="1987"/>
    <n v="1"/>
    <n v="440"/>
    <x v="20"/>
    <n v="344"/>
    <n v="55"/>
    <s v="F"/>
    <s v="H"/>
    <n v="242"/>
    <s v="DISCOUNT STORE (99 CENT,DOLLAR,ETC."/>
    <m/>
    <m/>
    <s v="IC"/>
    <s v="Invest Cont"/>
    <n v="440"/>
    <m/>
    <m/>
    <m/>
    <s v="8600    WOODMAN                      AV"/>
    <m/>
    <n v="34.226900000000001"/>
    <n v="-118.43940000000001"/>
  </r>
  <r>
    <n v="211612980"/>
    <d v="2021-10-31T00:00:00"/>
    <x v="373"/>
    <n v="1720"/>
    <n v="16"/>
    <x v="20"/>
    <n v="1619"/>
    <n v="1"/>
    <n v="320"/>
    <x v="36"/>
    <s v="1822 0358 1307"/>
    <n v="41"/>
    <s v="M"/>
    <s v="O"/>
    <n v="501"/>
    <s v="SINGLE FAMILY DWELLING"/>
    <m/>
    <m/>
    <s v="IC"/>
    <s v="Invest Cont"/>
    <n v="320"/>
    <m/>
    <m/>
    <m/>
    <s v="7100    HILLROSE                     ST"/>
    <m/>
    <n v="34.2714"/>
    <n v="-118.2702"/>
  </r>
  <r>
    <n v="211222344"/>
    <d v="2021-10-27T00:00:00"/>
    <x v="367"/>
    <n v="1540"/>
    <n v="12"/>
    <x v="8"/>
    <n v="1245"/>
    <n v="2"/>
    <n v="903"/>
    <x v="49"/>
    <s v="2038 0913 2004 2003 0602 0554"/>
    <n v="23"/>
    <s v="M"/>
    <s v="B"/>
    <n v="501"/>
    <s v="SINGLE FAMILY DWELLING"/>
    <n v="515"/>
    <s v="PHYSICAL PRESENCE"/>
    <s v="AO"/>
    <s v="Adult Other"/>
    <n v="903"/>
    <m/>
    <m/>
    <m/>
    <s v="1200 W  65TH                         ST"/>
    <m/>
    <n v="33.980600000000003"/>
    <n v="-118.29810000000001"/>
  </r>
  <r>
    <n v="210811468"/>
    <d v="2021-07-10T00:00:00"/>
    <x v="431"/>
    <n v="800"/>
    <n v="8"/>
    <x v="12"/>
    <n v="838"/>
    <n v="2"/>
    <n v="662"/>
    <x v="17"/>
    <s v="0701 0800 0344 1822"/>
    <n v="23"/>
    <s v="M"/>
    <s v="H"/>
    <n v="502"/>
    <s v="MULTI-UNIT DWELLING (APARTMENT, DUPLEX, ETC)"/>
    <m/>
    <m/>
    <s v="IC"/>
    <s v="Invest Cont"/>
    <n v="662"/>
    <m/>
    <m/>
    <m/>
    <s v="600    LANDFAIR                     AV"/>
    <m/>
    <n v="34.066099999999999"/>
    <n v="-118.4485"/>
  </r>
  <r>
    <n v="210606476"/>
    <d v="2021-03-01T00:00:00"/>
    <x v="432"/>
    <n v="2240"/>
    <n v="6"/>
    <x v="9"/>
    <n v="639"/>
    <n v="2"/>
    <n v="901"/>
    <x v="19"/>
    <s v="2038 1814"/>
    <n v="34"/>
    <s v="M"/>
    <s v="H"/>
    <n v="503"/>
    <s v="HOTEL"/>
    <m/>
    <m/>
    <s v="IC"/>
    <s v="Invest Cont"/>
    <n v="901"/>
    <m/>
    <m/>
    <m/>
    <s v="5100    HOLLYWOOD                    BL"/>
    <m/>
    <n v="34.1036"/>
    <n v="-118.3049"/>
  </r>
  <r>
    <n v="211316975"/>
    <d v="2021-10-06T00:00:00"/>
    <x v="433"/>
    <n v="1015"/>
    <n v="13"/>
    <x v="6"/>
    <n v="1309"/>
    <n v="1"/>
    <n v="230"/>
    <x v="13"/>
    <s v="2004 1822 1402 0411 0334 1266"/>
    <n v="30"/>
    <s v="M"/>
    <s v="H"/>
    <n v="804"/>
    <s v="GREYHOUND OR INTERSTATE BUS"/>
    <n v="215"/>
    <s v="MACHETE"/>
    <s v="AA"/>
    <s v="Adult Arrest"/>
    <n v="230"/>
    <n v="998"/>
    <m/>
    <m/>
    <s v="1700 E  7TH                          ST"/>
    <m/>
    <n v="34.034799999999997"/>
    <n v="-118.2359"/>
  </r>
  <r>
    <n v="211218326"/>
    <d v="2021-08-24T00:00:00"/>
    <x v="434"/>
    <n v="1415"/>
    <n v="12"/>
    <x v="8"/>
    <n v="1233"/>
    <n v="2"/>
    <n v="740"/>
    <x v="21"/>
    <s v="1300 1309 0329 1822 0448"/>
    <n v="26"/>
    <s v="M"/>
    <s v="O"/>
    <n v="122"/>
    <s v="VEHICLE, PASSENGER/TRUCK"/>
    <m/>
    <m/>
    <s v="AO"/>
    <s v="Adult Other"/>
    <n v="740"/>
    <m/>
    <m/>
    <m/>
    <s v="1800 W  SLAUSON                      AV"/>
    <m/>
    <n v="33.989199999999997"/>
    <n v="-118.30889999999999"/>
  </r>
  <r>
    <n v="211218781"/>
    <d v="2021-08-31T00:00:00"/>
    <x v="390"/>
    <n v="1220"/>
    <n v="12"/>
    <x v="8"/>
    <n v="1213"/>
    <n v="1"/>
    <n v="230"/>
    <x v="13"/>
    <s v="0305 0446 0416 0431 0913 1309 0853"/>
    <n v="30"/>
    <s v="F"/>
    <s v="H"/>
    <n v="102"/>
    <s v="SIDEWALK"/>
    <n v="512"/>
    <s v="MACE/PEPPER SPRAY"/>
    <s v="IC"/>
    <s v="Invest Cont"/>
    <n v="230"/>
    <m/>
    <m/>
    <m/>
    <s v="SLAUSON                      AV"/>
    <s v="WESTERN                      AV"/>
    <n v="33.989199999999997"/>
    <n v="-118.30889999999999"/>
  </r>
  <r>
    <n v="211905698"/>
    <d v="2021-02-18T00:00:00"/>
    <x v="435"/>
    <n v="1800"/>
    <n v="19"/>
    <x v="16"/>
    <n v="1924"/>
    <n v="1"/>
    <n v="420"/>
    <x v="33"/>
    <m/>
    <n v="0"/>
    <m/>
    <m/>
    <n v="101"/>
    <s v="STREET"/>
    <m/>
    <m/>
    <s v="IC"/>
    <s v="Invest Cont"/>
    <n v="420"/>
    <m/>
    <m/>
    <m/>
    <s v="12400    SAN FERNANDO                 RD"/>
    <m/>
    <n v="34.295699999999997"/>
    <n v="-118.45480000000001"/>
  </r>
  <r>
    <n v="210109408"/>
    <d v="2021-04-25T00:00:00"/>
    <x v="436"/>
    <n v="2145"/>
    <n v="1"/>
    <x v="1"/>
    <n v="151"/>
    <n v="1"/>
    <n v="510"/>
    <x v="0"/>
    <m/>
    <n v="0"/>
    <m/>
    <m/>
    <n v="101"/>
    <s v="STREET"/>
    <m/>
    <m/>
    <s v="AA"/>
    <s v="Adult Arrest"/>
    <n v="510"/>
    <m/>
    <m/>
    <m/>
    <s v="7TH"/>
    <s v="FIGUEROA"/>
    <n v="34.049599999999998"/>
    <n v="-118.2603"/>
  </r>
  <r>
    <n v="210315674"/>
    <d v="2021-09-10T00:00:00"/>
    <x v="437"/>
    <n v="2310"/>
    <n v="3"/>
    <x v="2"/>
    <n v="376"/>
    <n v="1"/>
    <n v="230"/>
    <x v="13"/>
    <s v="1822 0342 1310 1309 0334 0449"/>
    <n v="27"/>
    <s v="F"/>
    <s v="H"/>
    <n v="101"/>
    <s v="STREET"/>
    <n v="106"/>
    <s v="UNKNOWN FIREARM"/>
    <s v="IC"/>
    <s v="Invest Cont"/>
    <n v="230"/>
    <m/>
    <m/>
    <m/>
    <s v="39TH                         ST"/>
    <s v="HOBART                       BL"/>
    <n v="34.014600000000002"/>
    <n v="-118.3078"/>
  </r>
  <r>
    <n v="210507590"/>
    <d v="2021-04-04T00:00:00"/>
    <x v="438"/>
    <n v="624"/>
    <n v="5"/>
    <x v="10"/>
    <n v="509"/>
    <n v="1"/>
    <n v="510"/>
    <x v="0"/>
    <m/>
    <n v="0"/>
    <m/>
    <m/>
    <n v="104"/>
    <s v="DRIVEWAY"/>
    <m/>
    <m/>
    <s v="IC"/>
    <s v="Invest Cont"/>
    <n v="510"/>
    <m/>
    <m/>
    <m/>
    <s v="1500    248TH                        ST"/>
    <m/>
    <n v="33.799399999999999"/>
    <n v="-118.30410000000001"/>
  </r>
  <r>
    <n v="211314847"/>
    <d v="2021-08-25T00:00:00"/>
    <x v="439"/>
    <n v="1800"/>
    <n v="13"/>
    <x v="6"/>
    <n v="1352"/>
    <n v="2"/>
    <n v="624"/>
    <x v="15"/>
    <s v="0561 0356 2002"/>
    <n v="57"/>
    <s v="F"/>
    <s v="H"/>
    <n v="502"/>
    <s v="MULTI-UNIT DWELLING (APARTMENT, DUPLEX, ETC)"/>
    <n v="400"/>
    <s v="STRONG-ARM (HANDS, FIST, FEET OR BODILY FORCE)"/>
    <s v="AO"/>
    <s v="Adult Other"/>
    <n v="624"/>
    <m/>
    <m/>
    <m/>
    <s v="4400    METTLER                      ST"/>
    <m/>
    <n v="34.001600000000003"/>
    <n v="-118.26649999999999"/>
  </r>
  <r>
    <n v="211611987"/>
    <d v="2021-09-29T00:00:00"/>
    <x v="440"/>
    <n v="1445"/>
    <n v="16"/>
    <x v="20"/>
    <n v="1602"/>
    <n v="1"/>
    <n v="210"/>
    <x v="11"/>
    <n v="416"/>
    <n v="52"/>
    <s v="M"/>
    <s v="H"/>
    <n v="101"/>
    <s v="STREET"/>
    <n v="207"/>
    <s v="OTHER KNIFE"/>
    <s v="IC"/>
    <s v="Invest Cont"/>
    <n v="210"/>
    <m/>
    <m/>
    <m/>
    <s v="GLENOAKS"/>
    <s v="VAN NUYS"/>
    <n v="34.273699999999998"/>
    <n v="-118.4117"/>
  </r>
  <r>
    <n v="210813042"/>
    <d v="2021-08-20T00:00:00"/>
    <x v="370"/>
    <n v="825"/>
    <n v="8"/>
    <x v="12"/>
    <n v="859"/>
    <n v="1"/>
    <n v="230"/>
    <x v="13"/>
    <s v="0421 1402 1407 1419 0302 0443 1822"/>
    <n v="41"/>
    <s v="M"/>
    <s v="H"/>
    <n v="102"/>
    <s v="SIDEWALK"/>
    <n v="109"/>
    <s v="SEMI-AUTOMATIC PISTOL"/>
    <s v="AA"/>
    <s v="Adult Arrest"/>
    <n v="230"/>
    <m/>
    <m/>
    <m/>
    <s v="BEDFORD"/>
    <s v="PICKFORD"/>
    <n v="34.049999999999997"/>
    <n v="-118.3811"/>
  </r>
  <r>
    <n v="211012469"/>
    <d v="2021-09-16T00:00:00"/>
    <x v="385"/>
    <n v="700"/>
    <n v="10"/>
    <x v="11"/>
    <n v="1033"/>
    <n v="2"/>
    <n v="745"/>
    <x v="9"/>
    <s v="0329 0344 1822 1610"/>
    <n v="28"/>
    <s v="M"/>
    <s v="H"/>
    <n v="122"/>
    <s v="VEHICLE, PASSENGER/TRUCK"/>
    <m/>
    <m/>
    <s v="IC"/>
    <s v="Invest Cont"/>
    <n v="745"/>
    <m/>
    <m/>
    <m/>
    <s v="18500    ERWIN                        ST"/>
    <m/>
    <n v="34.183900000000001"/>
    <n v="-118.5368"/>
  </r>
  <r>
    <n v="210111294"/>
    <d v="2021-06-03T00:00:00"/>
    <x v="441"/>
    <n v="1630"/>
    <n v="1"/>
    <x v="1"/>
    <n v="161"/>
    <n v="1"/>
    <n v="440"/>
    <x v="20"/>
    <n v="344"/>
    <n v="28"/>
    <s v="M"/>
    <s v="W"/>
    <n v="405"/>
    <s v="CLOTHING STORE"/>
    <m/>
    <m/>
    <s v="IC"/>
    <s v="Invest Cont"/>
    <n v="440"/>
    <m/>
    <m/>
    <m/>
    <s v="700 S  FIGUEROA                     ST"/>
    <m/>
    <n v="34.048299999999998"/>
    <n v="-118.26309999999999"/>
  </r>
  <r>
    <n v="210107184"/>
    <d v="2021-03-08T00:00:00"/>
    <x v="442"/>
    <n v="1400"/>
    <n v="1"/>
    <x v="1"/>
    <n v="118"/>
    <n v="1"/>
    <n v="331"/>
    <x v="23"/>
    <s v="0344 1300 1822 0385 1414 1606"/>
    <n v="0"/>
    <s v="X"/>
    <s v="X"/>
    <n v="108"/>
    <s v="PARKING LOT"/>
    <m/>
    <m/>
    <s v="IC"/>
    <s v="Invest Cont"/>
    <n v="331"/>
    <m/>
    <m/>
    <m/>
    <s v="1400 N  SPRING                       ST"/>
    <m/>
    <n v="34.066600000000001"/>
    <n v="-118.2328"/>
  </r>
  <r>
    <n v="211510795"/>
    <d v="2021-06-21T00:00:00"/>
    <x v="443"/>
    <n v="1715"/>
    <n v="15"/>
    <x v="18"/>
    <n v="1526"/>
    <n v="2"/>
    <n v="668"/>
    <x v="27"/>
    <m/>
    <n v="0"/>
    <m/>
    <m/>
    <n v="203"/>
    <s v="OTHER BUSINESS"/>
    <m/>
    <m/>
    <s v="AO"/>
    <s v="Adult Other"/>
    <n v="668"/>
    <m/>
    <m/>
    <m/>
    <s v="11600    VICTORY                      BL"/>
    <m/>
    <n v="34.186700000000002"/>
    <n v="-118.3843"/>
  </r>
  <r>
    <n v="211514472"/>
    <d v="2021-09-13T00:00:00"/>
    <x v="444"/>
    <n v="1200"/>
    <n v="15"/>
    <x v="18"/>
    <n v="1555"/>
    <n v="1"/>
    <n v="330"/>
    <x v="1"/>
    <s v="1300 0344"/>
    <n v="25"/>
    <s v="M"/>
    <s v="W"/>
    <n v="707"/>
    <s v="GARAGE/CARPORT"/>
    <m/>
    <m/>
    <s v="IC"/>
    <s v="Invest Cont"/>
    <n v="330"/>
    <m/>
    <m/>
    <m/>
    <s v="11100    OTSEGO                       ST"/>
    <m/>
    <n v="34.162999999999997"/>
    <n v="-118.37090000000001"/>
  </r>
  <r>
    <n v="212006673"/>
    <d v="2021-03-15T00:00:00"/>
    <x v="445"/>
    <n v="830"/>
    <n v="20"/>
    <x v="19"/>
    <n v="2021"/>
    <n v="1"/>
    <n v="510"/>
    <x v="0"/>
    <m/>
    <n v="0"/>
    <m/>
    <m/>
    <n v="101"/>
    <s v="STREET"/>
    <m/>
    <m/>
    <s v="IC"/>
    <s v="Invest Cont"/>
    <n v="510"/>
    <m/>
    <m/>
    <m/>
    <s v="500 S  WILTON                       PL"/>
    <m/>
    <n v="34.065300000000001"/>
    <n v="-118.31829999999999"/>
  </r>
  <r>
    <n v="211115107"/>
    <d v="2021-11-08T00:00:00"/>
    <x v="446"/>
    <n v="2120"/>
    <n v="11"/>
    <x v="7"/>
    <n v="1126"/>
    <n v="2"/>
    <n v="626"/>
    <x v="10"/>
    <s v="0416 0913 1814 2000"/>
    <n v="37"/>
    <s v="F"/>
    <s v="H"/>
    <n v="101"/>
    <s v="STREET"/>
    <n v="400"/>
    <s v="STRONG-ARM (HANDS, FIST, FEET OR BODILY FORCE)"/>
    <s v="AA"/>
    <s v="Adult Arrest"/>
    <n v="626"/>
    <m/>
    <m/>
    <m/>
    <s v="5300    YORK                         BL"/>
    <m/>
    <n v="34.120199999999997"/>
    <n v="-118.2"/>
  </r>
  <r>
    <n v="210509460"/>
    <d v="2021-05-24T00:00:00"/>
    <x v="447"/>
    <n v="1642"/>
    <n v="5"/>
    <x v="10"/>
    <n v="557"/>
    <n v="2"/>
    <n v="624"/>
    <x v="15"/>
    <s v="2004 0446 0416 1822"/>
    <n v="41"/>
    <s v="F"/>
    <s v="H"/>
    <n v="102"/>
    <s v="SIDEWALK"/>
    <n v="400"/>
    <s v="STRONG-ARM (HANDS, FIST, FEET OR BODILY FORCE)"/>
    <s v="IC"/>
    <s v="Invest Cont"/>
    <n v="624"/>
    <m/>
    <m/>
    <m/>
    <s v="5TH"/>
    <s v="GAFFEY"/>
    <n v="33.739699999999999"/>
    <n v="-118.2923"/>
  </r>
  <r>
    <n v="210607134"/>
    <d v="2021-03-17T00:00:00"/>
    <x v="448"/>
    <n v="920"/>
    <n v="6"/>
    <x v="9"/>
    <n v="622"/>
    <n v="2"/>
    <n v="354"/>
    <x v="14"/>
    <s v="0928 1501 1822"/>
    <n v="46"/>
    <s v="F"/>
    <s v="W"/>
    <n v="501"/>
    <s v="SINGLE FAMILY DWELLING"/>
    <m/>
    <m/>
    <s v="IC"/>
    <s v="Invest Cont"/>
    <n v="354"/>
    <m/>
    <m/>
    <m/>
    <s v="7700    HOLLYWOOD                    BL"/>
    <m/>
    <n v="34.114600000000003"/>
    <n v="-118.36069999999999"/>
  </r>
  <r>
    <n v="210605465"/>
    <d v="2021-02-05T00:00:00"/>
    <x v="449"/>
    <n v="145"/>
    <n v="6"/>
    <x v="9"/>
    <n v="643"/>
    <n v="1"/>
    <n v="230"/>
    <x v="13"/>
    <s v="0400 0432 0603 1817"/>
    <n v="29"/>
    <s v="M"/>
    <s v="O"/>
    <n v="502"/>
    <s v="MULTI-UNIT DWELLING (APARTMENT, DUPLEX, ETC)"/>
    <n v="512"/>
    <s v="MACE/PEPPER SPRAY"/>
    <s v="IC"/>
    <s v="Invest Cont"/>
    <n v="230"/>
    <m/>
    <m/>
    <m/>
    <s v="1500 N  FULLER                       AV"/>
    <m/>
    <n v="34.097999999999999"/>
    <n v="-118.349"/>
  </r>
  <r>
    <n v="210916467"/>
    <d v="2021-11-13T00:00:00"/>
    <x v="450"/>
    <n v="800"/>
    <n v="9"/>
    <x v="3"/>
    <n v="938"/>
    <n v="1"/>
    <n v="510"/>
    <x v="0"/>
    <m/>
    <n v="0"/>
    <m/>
    <m/>
    <n v="101"/>
    <s v="STREET"/>
    <m/>
    <m/>
    <s v="IC"/>
    <s v="Invest Cont"/>
    <n v="510"/>
    <m/>
    <m/>
    <m/>
    <s v="VICTORY"/>
    <s v="SUNNYSLOPE"/>
    <n v="34.186700000000002"/>
    <n v="-118.4269"/>
  </r>
  <r>
    <n v="211908821"/>
    <d v="2021-05-18T00:00:00"/>
    <x v="451"/>
    <n v="1200"/>
    <n v="19"/>
    <x v="16"/>
    <n v="1916"/>
    <n v="1"/>
    <n v="341"/>
    <x v="12"/>
    <s v="1606 0344 1300"/>
    <n v="18"/>
    <s v="M"/>
    <s v="H"/>
    <n v="101"/>
    <s v="STREET"/>
    <m/>
    <m/>
    <s v="IC"/>
    <s v="Invest Cont"/>
    <n v="341"/>
    <m/>
    <m/>
    <m/>
    <s v="13900    SAYRE                        ST"/>
    <m/>
    <n v="34.305500000000002"/>
    <n v="-118.43899999999999"/>
  </r>
  <r>
    <n v="211806123"/>
    <d v="2021-02-12T00:00:00"/>
    <x v="452"/>
    <n v="1600"/>
    <n v="18"/>
    <x v="17"/>
    <n v="1834"/>
    <n v="2"/>
    <n v="624"/>
    <x v="15"/>
    <s v="0913 0416"/>
    <n v="30"/>
    <s v="F"/>
    <s v="H"/>
    <n v="203"/>
    <s v="OTHER BUSINESS"/>
    <n v="400"/>
    <s v="STRONG-ARM (HANDS, FIST, FEET OR BODILY FORCE)"/>
    <s v="IC"/>
    <s v="Invest Cont"/>
    <n v="624"/>
    <m/>
    <m/>
    <m/>
    <s v="800 E  108TH                        ST"/>
    <m/>
    <n v="33.938299999999998"/>
    <n v="-118.2604"/>
  </r>
  <r>
    <n v="211414088"/>
    <d v="2021-06-27T00:00:00"/>
    <x v="453"/>
    <n v="1825"/>
    <n v="14"/>
    <x v="14"/>
    <n v="1412"/>
    <n v="2"/>
    <n v="626"/>
    <x v="10"/>
    <s v="0400 1814 2000"/>
    <n v="20"/>
    <s v="F"/>
    <s v="H"/>
    <n v="122"/>
    <s v="VEHICLE, PASSENGER/TRUCK"/>
    <n v="400"/>
    <s v="STRONG-ARM (HANDS, FIST, FEET OR BODILY FORCE)"/>
    <s v="AA"/>
    <s v="Adult Arrest"/>
    <n v="626"/>
    <m/>
    <m/>
    <m/>
    <s v="CLUBHOUSE"/>
    <s v="PACIFIC                      AV"/>
    <n v="33.99"/>
    <n v="-118.47410000000001"/>
  </r>
  <r>
    <n v="212007217"/>
    <d v="2021-03-24T00:00:00"/>
    <x v="454"/>
    <n v="1005"/>
    <n v="20"/>
    <x v="19"/>
    <n v="2013"/>
    <n v="1"/>
    <n v="331"/>
    <x v="23"/>
    <s v="1822 0344"/>
    <n v="43"/>
    <s v="F"/>
    <s v="A"/>
    <n v="301"/>
    <s v="GAS STATION"/>
    <m/>
    <m/>
    <s v="AO"/>
    <s v="Adult Other"/>
    <n v="331"/>
    <m/>
    <m/>
    <m/>
    <s v="3RD"/>
    <s v="WESTERN"/>
    <n v="34.069000000000003"/>
    <n v="-118.3091"/>
  </r>
  <r>
    <n v="211114767"/>
    <d v="2021-10-30T00:00:00"/>
    <x v="367"/>
    <n v="510"/>
    <n v="11"/>
    <x v="7"/>
    <n v="1177"/>
    <n v="1"/>
    <n v="420"/>
    <x v="33"/>
    <n v="385"/>
    <n v="24"/>
    <s v="M"/>
    <s v="H"/>
    <n v="104"/>
    <s v="DRIVEWAY"/>
    <m/>
    <m/>
    <s v="IC"/>
    <s v="Invest Cont"/>
    <n v="420"/>
    <m/>
    <m/>
    <m/>
    <s v="IDELL                        ST"/>
    <s v="CYPRESS                      ST"/>
    <n v="34.088299999999997"/>
    <n v="-118.22190000000001"/>
  </r>
  <r>
    <n v="210211007"/>
    <d v="2021-06-23T00:00:00"/>
    <x v="455"/>
    <n v="2200"/>
    <n v="2"/>
    <x v="5"/>
    <n v="285"/>
    <n v="1"/>
    <n v="510"/>
    <x v="0"/>
    <m/>
    <n v="0"/>
    <m/>
    <m/>
    <n v="101"/>
    <s v="STREET"/>
    <m/>
    <m/>
    <s v="IC"/>
    <s v="Invest Cont"/>
    <n v="510"/>
    <m/>
    <m/>
    <m/>
    <s v="1700 W  PICO                         BL"/>
    <m/>
    <n v="34.047199999999997"/>
    <n v="-118.2782"/>
  </r>
  <r>
    <n v="212004905"/>
    <d v="2021-01-26T00:00:00"/>
    <x v="456"/>
    <n v="1220"/>
    <n v="20"/>
    <x v="19"/>
    <n v="2017"/>
    <n v="1"/>
    <n v="210"/>
    <x v="11"/>
    <s v="0907 1822 1402 0432 0344 0334"/>
    <n v="0"/>
    <s v="X"/>
    <s v="X"/>
    <n v="203"/>
    <s v="OTHER BUSINESS"/>
    <n v="102"/>
    <s v="HAND GUN"/>
    <s v="AA"/>
    <s v="Adult Arrest"/>
    <n v="210"/>
    <n v="998"/>
    <m/>
    <m/>
    <s v="100 S  VERMONT                      AV"/>
    <m/>
    <n v="34.070900000000002"/>
    <n v="-118.2941"/>
  </r>
  <r>
    <n v="211904338"/>
    <d v="2021-01-11T00:00:00"/>
    <x v="457"/>
    <n v="1340"/>
    <n v="19"/>
    <x v="16"/>
    <n v="1998"/>
    <n v="1"/>
    <n v="420"/>
    <x v="33"/>
    <m/>
    <n v="0"/>
    <m/>
    <m/>
    <n v="104"/>
    <s v="DRIVEWAY"/>
    <m/>
    <m/>
    <s v="IC"/>
    <s v="Invest Cont"/>
    <n v="420"/>
    <m/>
    <m/>
    <m/>
    <s v="8100    HAZELTINE                    AV"/>
    <m/>
    <n v="34.218600000000002"/>
    <n v="-118.4391"/>
  </r>
  <r>
    <n v="210414877"/>
    <d v="2021-11-13T00:00:00"/>
    <x v="404"/>
    <n v="900"/>
    <n v="4"/>
    <x v="4"/>
    <n v="459"/>
    <n v="1"/>
    <n v="510"/>
    <x v="0"/>
    <m/>
    <n v="0"/>
    <m/>
    <m/>
    <n v="101"/>
    <s v="STREET"/>
    <m/>
    <m/>
    <s v="IC"/>
    <s v="Invest Cont"/>
    <n v="510"/>
    <m/>
    <m/>
    <m/>
    <s v="CESAR E CHAVEZ"/>
    <s v="EVERGREEN"/>
    <n v="34.043599999999998"/>
    <n v="-118.2004"/>
  </r>
  <r>
    <n v="211011213"/>
    <d v="2021-08-12T00:00:00"/>
    <x v="458"/>
    <n v="139"/>
    <n v="10"/>
    <x v="11"/>
    <n v="1025"/>
    <n v="1"/>
    <n v="331"/>
    <x v="23"/>
    <s v="1822 0344"/>
    <n v="0"/>
    <s v="M"/>
    <s v="O"/>
    <n v="108"/>
    <s v="PARKING LOT"/>
    <m/>
    <m/>
    <s v="IC"/>
    <s v="Invest Cont"/>
    <n v="331"/>
    <m/>
    <m/>
    <m/>
    <s v="7000    DARBY                        AV"/>
    <m/>
    <n v="34.197499999999998"/>
    <n v="-118.5335"/>
  </r>
  <r>
    <n v="211821585"/>
    <d v="2021-12-15T00:00:00"/>
    <x v="459"/>
    <n v="2200"/>
    <n v="18"/>
    <x v="17"/>
    <n v="1842"/>
    <n v="1"/>
    <n v="510"/>
    <x v="0"/>
    <m/>
    <n v="0"/>
    <m/>
    <m/>
    <n v="104"/>
    <s v="DRIVEWAY"/>
    <m/>
    <m/>
    <s v="IC"/>
    <s v="Invest Cont"/>
    <n v="510"/>
    <m/>
    <m/>
    <m/>
    <s v="100 W  111TH                        ST"/>
    <m/>
    <n v="33.934800000000003"/>
    <n v="-118.2744"/>
  </r>
  <r>
    <n v="211106993"/>
    <d v="2021-03-28T00:00:00"/>
    <x v="460"/>
    <n v="530"/>
    <n v="11"/>
    <x v="7"/>
    <n v="1148"/>
    <n v="1"/>
    <n v="310"/>
    <x v="5"/>
    <s v="0358 0344 2004"/>
    <n v="40"/>
    <s v="F"/>
    <s v="O"/>
    <n v="501"/>
    <s v="SINGLE FAMILY DWELLING"/>
    <m/>
    <m/>
    <s v="AA"/>
    <s v="Adult Arrest"/>
    <n v="310"/>
    <m/>
    <m/>
    <m/>
    <s v="100 E  AVENUE 45"/>
    <m/>
    <n v="34.095799999999997"/>
    <n v="-118.20650000000001"/>
  </r>
  <r>
    <n v="211208471"/>
    <d v="2021-03-12T00:00:00"/>
    <x v="461"/>
    <n v="700"/>
    <n v="12"/>
    <x v="8"/>
    <n v="1211"/>
    <n v="1"/>
    <n v="210"/>
    <x v="11"/>
    <s v="0416 0446 1822 0305 0344"/>
    <n v="34"/>
    <s v="F"/>
    <s v="H"/>
    <n v="101"/>
    <s v="STREET"/>
    <n v="400"/>
    <s v="STRONG-ARM (HANDS, FIST, FEET OR BODILY FORCE)"/>
    <s v="IC"/>
    <s v="Invest Cont"/>
    <n v="210"/>
    <m/>
    <m/>
    <m/>
    <s v="8TH                          AV"/>
    <s v="SLAUSON"/>
    <n v="33.989100000000001"/>
    <n v="-118.3258"/>
  </r>
  <r>
    <n v="210312626"/>
    <d v="2021-07-05T00:00:00"/>
    <x v="462"/>
    <n v="2000"/>
    <n v="3"/>
    <x v="2"/>
    <n v="397"/>
    <n v="2"/>
    <n v="740"/>
    <x v="21"/>
    <s v="0329 1202 1822"/>
    <n v="64"/>
    <s v="M"/>
    <s v="B"/>
    <n v="501"/>
    <s v="SINGLE FAMILY DWELLING"/>
    <m/>
    <m/>
    <s v="IC"/>
    <s v="Invest Cont"/>
    <n v="740"/>
    <m/>
    <m/>
    <m/>
    <s v="4200 S  NORMANDIE                    AV"/>
    <m/>
    <n v="34.0062"/>
    <n v="-118.3002"/>
  </r>
  <r>
    <n v="210813150"/>
    <d v="2021-08-23T00:00:00"/>
    <x v="463"/>
    <n v="630"/>
    <n v="8"/>
    <x v="12"/>
    <n v="834"/>
    <n v="2"/>
    <n v="354"/>
    <x v="14"/>
    <s v="1202 0100 0922 1822"/>
    <n v="59"/>
    <s v="M"/>
    <s v="O"/>
    <n v="502"/>
    <s v="MULTI-UNIT DWELLING (APARTMENT, DUPLEX, ETC)"/>
    <m/>
    <m/>
    <s v="IC"/>
    <s v="Invest Cont"/>
    <n v="354"/>
    <m/>
    <m/>
    <m/>
    <s v="10600    SANTA MONICA                 BL"/>
    <m/>
    <n v="34.057400000000001"/>
    <n v="-118.4332"/>
  </r>
  <r>
    <n v="220706938"/>
    <d v="2022-03-18T00:00:00"/>
    <x v="369"/>
    <n v="1"/>
    <n v="7"/>
    <x v="0"/>
    <n v="736"/>
    <n v="2"/>
    <n v="354"/>
    <x v="14"/>
    <n v="1501"/>
    <n v="25"/>
    <s v="M"/>
    <s v="W"/>
    <n v="751"/>
    <s v="WEBSITE"/>
    <m/>
    <m/>
    <s v="IC"/>
    <s v="Invest Cont"/>
    <n v="354"/>
    <m/>
    <m/>
    <m/>
    <s v="400 S  DETROIT                      ST"/>
    <m/>
    <n v="34.066899999999997"/>
    <n v="-118.3451"/>
  </r>
  <r>
    <n v="211411642"/>
    <d v="2021-05-13T00:00:00"/>
    <x v="464"/>
    <n v="941"/>
    <n v="14"/>
    <x v="14"/>
    <n v="1412"/>
    <n v="2"/>
    <n v="624"/>
    <x v="15"/>
    <s v="1822 0416"/>
    <n v="64"/>
    <s v="M"/>
    <s v="W"/>
    <n v="101"/>
    <s v="STREET"/>
    <n v="400"/>
    <s v="STRONG-ARM (HANDS, FIST, FEET OR BODILY FORCE)"/>
    <s v="IC"/>
    <s v="Invest Cont"/>
    <n v="624"/>
    <m/>
    <m/>
    <m/>
    <s v="3RD"/>
    <s v="ROSE"/>
    <n v="33.993299999999998"/>
    <n v="-118.4765"/>
  </r>
  <r>
    <n v="210715269"/>
    <d v="2021-11-07T00:00:00"/>
    <x v="384"/>
    <n v="1430"/>
    <n v="7"/>
    <x v="0"/>
    <n v="762"/>
    <n v="1"/>
    <n v="510"/>
    <x v="0"/>
    <m/>
    <n v="0"/>
    <m/>
    <m/>
    <n v="108"/>
    <s v="PARKING LOT"/>
    <m/>
    <m/>
    <s v="IC"/>
    <s v="Invest Cont"/>
    <n v="510"/>
    <m/>
    <m/>
    <m/>
    <s v="1400    HI POINT                     ST"/>
    <m/>
    <n v="34.051400000000001"/>
    <n v="-118.36879999999999"/>
  </r>
  <r>
    <n v="210114088"/>
    <d v="2021-07-25T00:00:00"/>
    <x v="465"/>
    <n v="2115"/>
    <n v="1"/>
    <x v="1"/>
    <n v="152"/>
    <n v="1"/>
    <n v="480"/>
    <x v="2"/>
    <s v="0344 0910"/>
    <n v="23"/>
    <s v="M"/>
    <s v="H"/>
    <n v="891"/>
    <s v="MTA - SILVER LINE - DOWNTOWN STREET STOPS"/>
    <m/>
    <m/>
    <s v="IC"/>
    <s v="Invest Cont"/>
    <n v="480"/>
    <m/>
    <m/>
    <m/>
    <s v="6TH"/>
    <s v="FLOWER"/>
    <n v="34.050199999999997"/>
    <n v="-118.25749999999999"/>
  </r>
  <r>
    <n v="211900681"/>
    <d v="2021-07-03T00:00:00"/>
    <x v="466"/>
    <n v="1625"/>
    <n v="19"/>
    <x v="16"/>
    <n v="1934"/>
    <n v="2"/>
    <n v="626"/>
    <x v="10"/>
    <s v="2000 1813 0416 0913"/>
    <n v="33"/>
    <s v="M"/>
    <s v="H"/>
    <n v="108"/>
    <s v="PARKING LOT"/>
    <n v="400"/>
    <s v="STRONG-ARM (HANDS, FIST, FEET OR BODILY FORCE)"/>
    <s v="AA"/>
    <s v="Adult Arrest"/>
    <n v="626"/>
    <m/>
    <m/>
    <m/>
    <s v="11100 N  SEPULVEDA                    BL"/>
    <m/>
    <n v="34.274700000000003"/>
    <n v="-118.4696"/>
  </r>
  <r>
    <n v="210512937"/>
    <d v="2021-08-24T00:00:00"/>
    <x v="434"/>
    <n v="310"/>
    <n v="5"/>
    <x v="10"/>
    <n v="501"/>
    <n v="1"/>
    <n v="420"/>
    <x v="33"/>
    <s v="1606 1300 0344 1402 0202 1822"/>
    <n v="41"/>
    <s v="F"/>
    <s v="H"/>
    <n v="104"/>
    <s v="DRIVEWAY"/>
    <m/>
    <m/>
    <s v="IC"/>
    <s v="Invest Cont"/>
    <n v="420"/>
    <n v="998"/>
    <m/>
    <m/>
    <s v="1000 W  187TH                        PL"/>
    <m/>
    <n v="33.860599999999998"/>
    <n v="-118.2916"/>
  </r>
  <r>
    <n v="210807124"/>
    <d v="2021-03-18T00:00:00"/>
    <x v="467"/>
    <n v="930"/>
    <n v="8"/>
    <x v="12"/>
    <n v="891"/>
    <n v="1"/>
    <n v="310"/>
    <x v="5"/>
    <s v="0202 1414 1420 1607 0344 1402 1822"/>
    <n v="0"/>
    <s v="X"/>
    <s v="X"/>
    <n v="210"/>
    <s v="RESTAURANT/FAST FOOD"/>
    <m/>
    <m/>
    <s v="IC"/>
    <s v="Invest Cont"/>
    <n v="310"/>
    <n v="998"/>
    <m/>
    <m/>
    <s v="11900 W  PICO                         BL"/>
    <m/>
    <n v="34.030099999999997"/>
    <n v="-118.44880000000001"/>
  </r>
  <r>
    <n v="212016744"/>
    <d v="2021-11-08T00:00:00"/>
    <x v="468"/>
    <n v="1540"/>
    <n v="20"/>
    <x v="19"/>
    <n v="2017"/>
    <n v="2"/>
    <n v="354"/>
    <x v="14"/>
    <s v="0935 1822"/>
    <n v="20"/>
    <s v="F"/>
    <s v="H"/>
    <n v="501"/>
    <s v="SINGLE FAMILY DWELLING"/>
    <m/>
    <m/>
    <s v="IC"/>
    <s v="Invest Cont"/>
    <n v="354"/>
    <m/>
    <m/>
    <m/>
    <s v="100 S  CATALINA                     ST"/>
    <m/>
    <n v="34.069499999999998"/>
    <n v="-118.2954"/>
  </r>
  <r>
    <n v="211505100"/>
    <d v="2021-01-29T00:00:00"/>
    <x v="469"/>
    <n v="2200"/>
    <n v="15"/>
    <x v="18"/>
    <n v="1557"/>
    <n v="2"/>
    <n v="624"/>
    <x v="15"/>
    <s v="0400 0446"/>
    <n v="22"/>
    <s v="M"/>
    <s v="W"/>
    <n v="401"/>
    <s v="MINI-MART"/>
    <n v="400"/>
    <s v="STRONG-ARM (HANDS, FIST, FEET OR BODILY FORCE)"/>
    <s v="IC"/>
    <s v="Invest Cont"/>
    <n v="624"/>
    <m/>
    <m/>
    <m/>
    <s v="MAGNOLIA                     AV"/>
    <s v="CAHUENGA                     BL"/>
    <n v="34.164900000000003"/>
    <n v="-118.36150000000001"/>
  </r>
  <r>
    <n v="220105187"/>
    <d v="2022-01-21T00:00:00"/>
    <x v="470"/>
    <n v="1200"/>
    <n v="1"/>
    <x v="1"/>
    <n v="111"/>
    <n v="1"/>
    <n v="330"/>
    <x v="1"/>
    <s v="0344 1300 1601"/>
    <n v="36"/>
    <s v="F"/>
    <s v="H"/>
    <n v="123"/>
    <s v="PARKING UNDERGROUND/BUILDING"/>
    <m/>
    <m/>
    <s v="IC"/>
    <s v="Invest Cont"/>
    <n v="330"/>
    <m/>
    <m/>
    <m/>
    <s v="500 N  FIGUEROA                     ST"/>
    <m/>
    <n v="34.061500000000002"/>
    <n v="-118.247"/>
  </r>
  <r>
    <n v="211711693"/>
    <d v="2021-08-15T00:00:00"/>
    <x v="471"/>
    <n v="1830"/>
    <n v="17"/>
    <x v="13"/>
    <n v="1762"/>
    <n v="2"/>
    <n v="624"/>
    <x v="15"/>
    <s v="0602 0444 0555 0913"/>
    <n v="28"/>
    <s v="F"/>
    <s v="H"/>
    <n v="101"/>
    <s v="STREET"/>
    <n v="400"/>
    <s v="STRONG-ARM (HANDS, FIST, FEET OR BODILY FORCE)"/>
    <s v="AO"/>
    <s v="Adult Other"/>
    <n v="624"/>
    <m/>
    <m/>
    <m/>
    <s v="KINZIE                       ST"/>
    <s v="OSO                          AV"/>
    <n v="34.248399999999997"/>
    <n v="-118.5754"/>
  </r>
  <r>
    <n v="212018510"/>
    <d v="2021-12-19T00:00:00"/>
    <x v="472"/>
    <n v="2215"/>
    <n v="20"/>
    <x v="19"/>
    <n v="2027"/>
    <n v="1"/>
    <n v="510"/>
    <x v="0"/>
    <m/>
    <n v="0"/>
    <m/>
    <m/>
    <n v="101"/>
    <s v="STREET"/>
    <m/>
    <m/>
    <s v="IC"/>
    <s v="Invest Cont"/>
    <n v="510"/>
    <m/>
    <m/>
    <m/>
    <s v="VERMONT"/>
    <s v="S  WILSHIRE"/>
    <n v="34.061799999999998"/>
    <n v="-118.29170000000001"/>
  </r>
  <r>
    <n v="211208991"/>
    <d v="2021-03-17T00:00:00"/>
    <x v="448"/>
    <n v="2150"/>
    <n v="12"/>
    <x v="8"/>
    <n v="1268"/>
    <n v="2"/>
    <n v="930"/>
    <x v="30"/>
    <s v="0913 0400 0421 1814 2000"/>
    <n v="55"/>
    <s v="M"/>
    <s v="B"/>
    <n v="502"/>
    <s v="MULTI-UNIT DWELLING (APARTMENT, DUPLEX, ETC)"/>
    <n v="511"/>
    <s v="VERBAL THREAT"/>
    <s v="AO"/>
    <s v="Adult Other"/>
    <n v="930"/>
    <m/>
    <m/>
    <m/>
    <s v="8000 S  BROADWAY"/>
    <m/>
    <n v="33.965899999999998"/>
    <n v="-118.2783"/>
  </r>
  <r>
    <n v="210619489"/>
    <d v="2021-11-23T00:00:00"/>
    <x v="473"/>
    <n v="200"/>
    <n v="6"/>
    <x v="9"/>
    <n v="643"/>
    <n v="1"/>
    <n v="110"/>
    <x v="76"/>
    <s v="1100 0430 0340"/>
    <n v="23"/>
    <s v="M"/>
    <s v="H"/>
    <n v="101"/>
    <s v="STREET"/>
    <n v="106"/>
    <s v="UNKNOWN FIREARM"/>
    <s v="AA"/>
    <s v="Adult Arrest"/>
    <n v="110"/>
    <m/>
    <m/>
    <m/>
    <s v="FORMOSA                      AV"/>
    <s v="N  SUNSET                       BL"/>
    <n v="34.097999999999999"/>
    <n v="-118.3468"/>
  </r>
  <r>
    <n v="210917472"/>
    <d v="2021-12-10T00:00:00"/>
    <x v="407"/>
    <n v="1835"/>
    <n v="9"/>
    <x v="3"/>
    <n v="941"/>
    <n v="2"/>
    <n v="740"/>
    <x v="21"/>
    <n v="329"/>
    <n v="0"/>
    <s v="X"/>
    <s v="X"/>
    <n v="503"/>
    <s v="HOTEL"/>
    <m/>
    <m/>
    <s v="AO"/>
    <s v="Adult Other"/>
    <n v="740"/>
    <m/>
    <m/>
    <m/>
    <s v="5600 N  SEPULVEDA                    BL"/>
    <m/>
    <n v="34.1721"/>
    <n v="-118.4661"/>
  </r>
  <r>
    <n v="210307712"/>
    <d v="2021-03-19T00:00:00"/>
    <x v="474"/>
    <n v="1235"/>
    <n v="3"/>
    <x v="2"/>
    <n v="398"/>
    <n v="2"/>
    <n v="626"/>
    <x v="10"/>
    <s v="0913 0416 0446 1814 2000 2021"/>
    <n v="36"/>
    <s v="F"/>
    <s v="B"/>
    <n v="501"/>
    <s v="SINGLE FAMILY DWELLING"/>
    <n v="400"/>
    <s v="STRONG-ARM (HANDS, FIST, FEET OR BODILY FORCE)"/>
    <s v="IC"/>
    <s v="Invest Cont"/>
    <n v="626"/>
    <m/>
    <m/>
    <m/>
    <s v="600 W  42ND                         ST"/>
    <m/>
    <n v="34.006999999999998"/>
    <n v="-118.28570000000001"/>
  </r>
  <r>
    <n v="211007271"/>
    <d v="2021-04-20T00:00:00"/>
    <x v="475"/>
    <n v="2320"/>
    <n v="10"/>
    <x v="11"/>
    <n v="1018"/>
    <n v="2"/>
    <n v="237"/>
    <x v="63"/>
    <s v="0913 0553 1258"/>
    <n v="7"/>
    <s v="F"/>
    <s v="H"/>
    <n v="502"/>
    <s v="MULTI-UNIT DWELLING (APARTMENT, DUPLEX, ETC)"/>
    <m/>
    <m/>
    <s v="AA"/>
    <s v="Adult Arrest"/>
    <n v="237"/>
    <m/>
    <m/>
    <m/>
    <s v="16000    CANTLAY                      ST"/>
    <m/>
    <n v="34.202199999999998"/>
    <n v="-118.48309999999999"/>
  </r>
  <r>
    <n v="211300850"/>
    <d v="2021-06-23T00:00:00"/>
    <x v="476"/>
    <n v="250"/>
    <n v="13"/>
    <x v="6"/>
    <n v="1381"/>
    <n v="1"/>
    <n v="230"/>
    <x v="13"/>
    <s v="0334 1100 0329 0302 1407 0450 0913"/>
    <n v="22"/>
    <s v="F"/>
    <s v="B"/>
    <n v="101"/>
    <s v="STREET"/>
    <n v="109"/>
    <s v="SEMI-AUTOMATIC PISTOL"/>
    <s v="AO"/>
    <s v="Adult Other"/>
    <n v="230"/>
    <n v="998"/>
    <m/>
    <m/>
    <s v="300 W  61ST                         ST"/>
    <m/>
    <n v="33.984200000000001"/>
    <n v="-118.2783"/>
  </r>
  <r>
    <n v="211004604"/>
    <d v="2021-01-20T00:00:00"/>
    <x v="477"/>
    <n v="1300"/>
    <n v="10"/>
    <x v="11"/>
    <n v="1017"/>
    <n v="1"/>
    <n v="510"/>
    <x v="0"/>
    <m/>
    <n v="0"/>
    <m/>
    <m/>
    <n v="101"/>
    <s v="STREET"/>
    <m/>
    <m/>
    <s v="IC"/>
    <s v="Invest Cont"/>
    <n v="510"/>
    <m/>
    <m/>
    <m/>
    <s v="17000    SHERMAN                      WY"/>
    <m/>
    <n v="34.2012"/>
    <n v="-118.51300000000001"/>
  </r>
  <r>
    <n v="210108991"/>
    <d v="2021-04-17T00:00:00"/>
    <x v="478"/>
    <n v="1652"/>
    <n v="1"/>
    <x v="1"/>
    <n v="161"/>
    <n v="1"/>
    <n v="440"/>
    <x v="20"/>
    <s v="0344 1822"/>
    <n v="0"/>
    <s v="M"/>
    <s v="W"/>
    <n v="404"/>
    <s v="DEPARTMENT STORE"/>
    <m/>
    <m/>
    <s v="IC"/>
    <s v="Invest Cont"/>
    <n v="440"/>
    <m/>
    <m/>
    <m/>
    <s v="700 S  FIGUEROA                     ST"/>
    <m/>
    <n v="34.048299999999998"/>
    <n v="-118.26309999999999"/>
  </r>
  <r>
    <n v="211109683"/>
    <d v="2021-06-16T00:00:00"/>
    <x v="479"/>
    <n v="1000"/>
    <n v="11"/>
    <x v="7"/>
    <n v="1132"/>
    <n v="2"/>
    <n v="649"/>
    <x v="52"/>
    <s v="0701 1822"/>
    <n v="24"/>
    <s v="F"/>
    <s v="H"/>
    <n v="502"/>
    <s v="MULTI-UNIT DWELLING (APARTMENT, DUPLEX, ETC)"/>
    <m/>
    <m/>
    <s v="IC"/>
    <s v="Invest Cont"/>
    <n v="649"/>
    <m/>
    <m/>
    <m/>
    <s v="3800    LOS FELIZ                    BL"/>
    <m/>
    <n v="34.114600000000003"/>
    <n v="-118.2756"/>
  </r>
  <r>
    <n v="210904824"/>
    <d v="2021-01-24T00:00:00"/>
    <x v="480"/>
    <n v="1000"/>
    <n v="9"/>
    <x v="3"/>
    <n v="935"/>
    <n v="2"/>
    <n v="745"/>
    <x v="9"/>
    <s v="0329 1300"/>
    <n v="33"/>
    <s v="F"/>
    <s v="B"/>
    <n v="707"/>
    <s v="GARAGE/CARPORT"/>
    <m/>
    <m/>
    <s v="IC"/>
    <s v="Invest Cont"/>
    <n v="745"/>
    <m/>
    <m/>
    <m/>
    <s v="14200    VICTORY                      BL"/>
    <m/>
    <n v="34.186700000000002"/>
    <n v="-118.4427"/>
  </r>
  <r>
    <n v="211908522"/>
    <d v="2021-05-09T00:00:00"/>
    <x v="481"/>
    <n v="1405"/>
    <n v="19"/>
    <x v="16"/>
    <n v="1962"/>
    <n v="1"/>
    <n v="330"/>
    <x v="1"/>
    <n v="329"/>
    <n v="54"/>
    <s v="M"/>
    <s v="W"/>
    <n v="101"/>
    <s v="STREET"/>
    <m/>
    <m/>
    <s v="IC"/>
    <s v="Invest Cont"/>
    <n v="330"/>
    <m/>
    <m/>
    <m/>
    <s v="9300    NATICK                       AV"/>
    <m/>
    <n v="34.239199999999997"/>
    <n v="-118.4576"/>
  </r>
  <r>
    <n v="212007891"/>
    <d v="2021-04-10T00:00:00"/>
    <x v="482"/>
    <n v="2000"/>
    <n v="20"/>
    <x v="19"/>
    <n v="2088"/>
    <n v="1"/>
    <n v="510"/>
    <x v="0"/>
    <m/>
    <n v="0"/>
    <m/>
    <m/>
    <n v="101"/>
    <s v="STREET"/>
    <m/>
    <m/>
    <s v="IC"/>
    <s v="Invest Cont"/>
    <n v="510"/>
    <m/>
    <m/>
    <m/>
    <s v="17TH                         ST"/>
    <s v="WESTMORELAND"/>
    <n v="34.042700000000004"/>
    <n v="-118.28959999999999"/>
  </r>
  <r>
    <n v="211514293"/>
    <d v="2021-09-08T00:00:00"/>
    <x v="483"/>
    <n v="1754"/>
    <n v="15"/>
    <x v="18"/>
    <n v="1557"/>
    <n v="2"/>
    <n v="956"/>
    <x v="29"/>
    <m/>
    <n v="28"/>
    <s v="F"/>
    <s v="W"/>
    <n v="501"/>
    <s v="SINGLE FAMILY DWELLING"/>
    <m/>
    <m/>
    <s v="IC"/>
    <s v="Invest Cont"/>
    <n v="956"/>
    <m/>
    <m/>
    <m/>
    <s v="CAHUENGA"/>
    <s v="ADDISON"/>
    <n v="34.161299999999997"/>
    <n v="-118.36150000000001"/>
  </r>
  <r>
    <n v="210809542"/>
    <d v="2021-05-21T00:00:00"/>
    <x v="383"/>
    <n v="1700"/>
    <n v="8"/>
    <x v="12"/>
    <n v="828"/>
    <n v="2"/>
    <n v="763"/>
    <x v="77"/>
    <s v="1822 1903"/>
    <n v="34"/>
    <s v="M"/>
    <s v="O"/>
    <n v="501"/>
    <s v="SINGLE FAMILY DWELLING"/>
    <n v="500"/>
    <s v="UNKNOWN WEAPON/OTHER WEAPON"/>
    <s v="IC"/>
    <s v="Invest Cont"/>
    <n v="763"/>
    <m/>
    <m/>
    <m/>
    <s v="10700    WEYBURN                      AV"/>
    <m/>
    <n v="34.063099999999999"/>
    <n v="-118.4389"/>
  </r>
  <r>
    <n v="210104757"/>
    <d v="2021-01-19T00:00:00"/>
    <x v="484"/>
    <n v="2200"/>
    <n v="1"/>
    <x v="1"/>
    <n v="132"/>
    <n v="2"/>
    <n v="626"/>
    <x v="10"/>
    <s v="1814 0444 2000 0429"/>
    <n v="24"/>
    <s v="F"/>
    <s v="B"/>
    <n v="503"/>
    <s v="HOTEL"/>
    <n v="400"/>
    <s v="STRONG-ARM (HANDS, FIST, FEET OR BODILY FORCE)"/>
    <s v="IC"/>
    <s v="Invest Cont"/>
    <n v="626"/>
    <m/>
    <m/>
    <m/>
    <s v="200 S  OLIVE                        ST"/>
    <m/>
    <n v="34.053199999999997"/>
    <n v="-118.24939999999999"/>
  </r>
  <r>
    <n v="210616641"/>
    <d v="2021-09-29T00:00:00"/>
    <x v="485"/>
    <n v="938"/>
    <n v="6"/>
    <x v="9"/>
    <n v="648"/>
    <n v="2"/>
    <n v="354"/>
    <x v="14"/>
    <s v="0930 1822"/>
    <n v="23"/>
    <s v="F"/>
    <s v="C"/>
    <n v="501"/>
    <s v="SINGLE FAMILY DWELLING"/>
    <m/>
    <m/>
    <s v="IC"/>
    <s v="Invest Cont"/>
    <n v="354"/>
    <m/>
    <m/>
    <m/>
    <s v="1600 N  WILTON                       PL"/>
    <m/>
    <n v="34.100099999999998"/>
    <n v="-118.31359999999999"/>
  </r>
  <r>
    <n v="211822010"/>
    <d v="2021-12-25T00:00:00"/>
    <x v="486"/>
    <n v="130"/>
    <n v="18"/>
    <x v="17"/>
    <n v="1871"/>
    <n v="2"/>
    <n v="626"/>
    <x v="10"/>
    <s v="2000 0913 1814 0447 0416 1300"/>
    <n v="29"/>
    <s v="M"/>
    <s v="H"/>
    <n v="501"/>
    <s v="SINGLE FAMILY DWELLING"/>
    <n v="400"/>
    <s v="STRONG-ARM (HANDS, FIST, FEET OR BODILY FORCE)"/>
    <s v="IC"/>
    <s v="Invest Cont"/>
    <n v="626"/>
    <m/>
    <m/>
    <m/>
    <s v="13800 S  VERMONT                      AV"/>
    <m/>
    <n v="33.907400000000003"/>
    <n v="-118.2914"/>
  </r>
  <r>
    <n v="211212494"/>
    <d v="2021-05-16T00:00:00"/>
    <x v="415"/>
    <n v="2155"/>
    <n v="12"/>
    <x v="8"/>
    <n v="1241"/>
    <n v="2"/>
    <n v="740"/>
    <x v="21"/>
    <n v="329"/>
    <n v="31"/>
    <s v="M"/>
    <s v="B"/>
    <n v="122"/>
    <s v="VEHICLE, PASSENGER/TRUCK"/>
    <m/>
    <m/>
    <s v="IC"/>
    <s v="Invest Cont"/>
    <n v="740"/>
    <m/>
    <m/>
    <m/>
    <s v="3500    HYDE PARK                    BL"/>
    <m/>
    <n v="33.980600000000003"/>
    <n v="-118.3352"/>
  </r>
  <r>
    <n v="211217043"/>
    <d v="2021-08-03T00:00:00"/>
    <x v="487"/>
    <n v="1925"/>
    <n v="12"/>
    <x v="8"/>
    <n v="1265"/>
    <n v="2"/>
    <n v="740"/>
    <x v="21"/>
    <s v="0329 1309 0913 0360"/>
    <n v="25"/>
    <s v="F"/>
    <s v="B"/>
    <n v="101"/>
    <s v="STREET"/>
    <n v="207"/>
    <s v="OTHER KNIFE"/>
    <s v="AA"/>
    <s v="Adult Arrest"/>
    <n v="740"/>
    <m/>
    <m/>
    <m/>
    <s v="1500 W  82ND                         ST"/>
    <m/>
    <n v="33.964599999999997"/>
    <n v="-118.30249999999999"/>
  </r>
  <r>
    <n v="210617553"/>
    <d v="2021-10-18T00:00:00"/>
    <x v="381"/>
    <n v="2200"/>
    <n v="6"/>
    <x v="9"/>
    <n v="647"/>
    <n v="1"/>
    <n v="510"/>
    <x v="0"/>
    <m/>
    <n v="0"/>
    <m/>
    <m/>
    <n v="707"/>
    <s v="GARAGE/CARPORT"/>
    <m/>
    <m/>
    <s v="IC"/>
    <s v="Invest Cont"/>
    <n v="510"/>
    <m/>
    <m/>
    <m/>
    <s v="5800    HAROLD                       WY"/>
    <m/>
    <n v="34.099299999999999"/>
    <n v="-118.316"/>
  </r>
  <r>
    <n v="210105810"/>
    <d v="2021-02-09T00:00:00"/>
    <x v="488"/>
    <n v="2100"/>
    <n v="1"/>
    <x v="1"/>
    <n v="162"/>
    <n v="2"/>
    <n v="624"/>
    <x v="15"/>
    <s v="0416 0344 1822 1414"/>
    <n v="59"/>
    <s v="M"/>
    <s v="O"/>
    <n v="108"/>
    <s v="PARKING LOT"/>
    <n v="400"/>
    <s v="STRONG-ARM (HANDS, FIST, FEET OR BODILY FORCE)"/>
    <s v="IC"/>
    <s v="Invest Cont"/>
    <n v="624"/>
    <m/>
    <m/>
    <m/>
    <s v="800 S  GRAND                        AV"/>
    <m/>
    <n v="34.044699999999999"/>
    <n v="-118.259"/>
  </r>
  <r>
    <n v="210716120"/>
    <d v="2021-11-29T00:00:00"/>
    <x v="489"/>
    <n v="900"/>
    <n v="7"/>
    <x v="0"/>
    <n v="702"/>
    <n v="2"/>
    <n v="354"/>
    <x v="14"/>
    <n v="930"/>
    <n v="35"/>
    <s v="F"/>
    <s v="W"/>
    <n v="501"/>
    <s v="SINGLE FAMILY DWELLING"/>
    <m/>
    <m/>
    <s v="IC"/>
    <s v="Invest Cont"/>
    <n v="354"/>
    <m/>
    <m/>
    <m/>
    <s v="500 N  GARDNER                      ST"/>
    <m/>
    <n v="34.080199999999998"/>
    <n v="-118.3532"/>
  </r>
  <r>
    <n v="210106599"/>
    <d v="2021-02-24T00:00:00"/>
    <x v="379"/>
    <n v="50"/>
    <n v="1"/>
    <x v="1"/>
    <n v="163"/>
    <n v="1"/>
    <n v="220"/>
    <x v="50"/>
    <s v="2004 0910 1822 0344 1501"/>
    <n v="0"/>
    <s v="M"/>
    <s v="B"/>
    <n v="801"/>
    <s v="MTA BUS"/>
    <n v="400"/>
    <s v="STRONG-ARM (HANDS, FIST, FEET OR BODILY FORCE)"/>
    <s v="AA"/>
    <s v="Adult Arrest"/>
    <n v="220"/>
    <m/>
    <m/>
    <m/>
    <s v="8TH                          ST"/>
    <s v="SPRING                       ST"/>
    <n v="34.043100000000003"/>
    <n v="-118.2538"/>
  </r>
  <r>
    <n v="211413150"/>
    <d v="2021-06-10T00:00:00"/>
    <x v="490"/>
    <n v="1630"/>
    <n v="14"/>
    <x v="14"/>
    <n v="1407"/>
    <n v="2"/>
    <n v="626"/>
    <x v="10"/>
    <s v="0913 0400 1813 2000"/>
    <n v="42"/>
    <s v="F"/>
    <s v="H"/>
    <n v="108"/>
    <s v="PARKING LOT"/>
    <n v="400"/>
    <s v="STRONG-ARM (HANDS, FIST, FEET OR BODILY FORCE)"/>
    <s v="AO"/>
    <s v="Adult Other"/>
    <n v="626"/>
    <m/>
    <m/>
    <m/>
    <s v="3800    HUGHES                       AV"/>
    <m/>
    <n v="34.025199999999998"/>
    <n v="-118.4041"/>
  </r>
  <r>
    <n v="211305196"/>
    <d v="2021-01-26T00:00:00"/>
    <x v="456"/>
    <n v="135"/>
    <n v="13"/>
    <x v="6"/>
    <n v="1333"/>
    <n v="1"/>
    <n v="330"/>
    <x v="1"/>
    <n v="344"/>
    <n v="26"/>
    <s v="M"/>
    <s v="H"/>
    <n v="122"/>
    <s v="VEHICLE, PASSENGER/TRUCK"/>
    <m/>
    <m/>
    <s v="IC"/>
    <s v="Invest Cont"/>
    <n v="330"/>
    <m/>
    <m/>
    <m/>
    <s v="600 E  30TH                         ST"/>
    <m/>
    <n v="34.0184"/>
    <n v="-118.2633"/>
  </r>
  <r>
    <n v="211311970"/>
    <d v="2021-06-30T00:00:00"/>
    <x v="491"/>
    <n v="1130"/>
    <n v="13"/>
    <x v="6"/>
    <n v="1317"/>
    <n v="1"/>
    <n v="510"/>
    <x v="0"/>
    <m/>
    <n v="0"/>
    <m/>
    <m/>
    <n v="108"/>
    <s v="PARKING LOT"/>
    <m/>
    <m/>
    <s v="IC"/>
    <s v="Invest Cont"/>
    <n v="510"/>
    <m/>
    <m/>
    <m/>
    <s v="1400 S  ALAMEDA                      ST"/>
    <m/>
    <n v="34.024500000000003"/>
    <n v="-118.244"/>
  </r>
  <r>
    <n v="210606714"/>
    <d v="2021-03-06T00:00:00"/>
    <x v="409"/>
    <n v="2325"/>
    <n v="6"/>
    <x v="9"/>
    <n v="636"/>
    <n v="1"/>
    <n v="230"/>
    <x v="13"/>
    <s v="0431 0400 1822"/>
    <n v="37"/>
    <s v="F"/>
    <s v="H"/>
    <n v="102"/>
    <s v="SIDEWALK"/>
    <n v="400"/>
    <s v="STRONG-ARM (HANDS, FIST, FEET OR BODILY FORCE)"/>
    <s v="IC"/>
    <s v="Invest Cont"/>
    <n v="230"/>
    <m/>
    <m/>
    <m/>
    <s v="6500    HOLLYWOOD                    BL"/>
    <m/>
    <n v="34.103400000000001"/>
    <n v="-118.3325"/>
  </r>
  <r>
    <n v="210908341"/>
    <d v="2021-04-19T00:00:00"/>
    <x v="475"/>
    <n v="1100"/>
    <n v="9"/>
    <x v="3"/>
    <n v="941"/>
    <n v="1"/>
    <n v="510"/>
    <x v="0"/>
    <m/>
    <n v="0"/>
    <m/>
    <m/>
    <n v="101"/>
    <s v="STREET"/>
    <m/>
    <m/>
    <s v="IC"/>
    <s v="Invest Cont"/>
    <n v="510"/>
    <m/>
    <m/>
    <m/>
    <s v="BURBANK                      BL"/>
    <s v="N  SEPULVEDA                    BL"/>
    <n v="34.1721"/>
    <n v="-118.4652"/>
  </r>
  <r>
    <n v="211814522"/>
    <d v="2021-08-01T00:00:00"/>
    <x v="492"/>
    <n v="2130"/>
    <n v="18"/>
    <x v="17"/>
    <n v="1824"/>
    <n v="1"/>
    <n v="420"/>
    <x v="33"/>
    <m/>
    <n v="0"/>
    <m/>
    <m/>
    <n v="101"/>
    <s v="STREET"/>
    <m/>
    <m/>
    <s v="IC"/>
    <s v="Invest Cont"/>
    <n v="420"/>
    <m/>
    <m/>
    <m/>
    <s v="9400    WADSWORTH                    AV"/>
    <m/>
    <n v="33.950699999999998"/>
    <n v="-118.2586"/>
  </r>
  <r>
    <n v="210913216"/>
    <d v="2021-08-23T00:00:00"/>
    <x v="370"/>
    <n v="2000"/>
    <n v="9"/>
    <x v="3"/>
    <n v="926"/>
    <n v="1"/>
    <n v="331"/>
    <x v="23"/>
    <s v="0344 1602 0385"/>
    <n v="62"/>
    <s v="M"/>
    <s v="W"/>
    <n v="101"/>
    <s v="STREET"/>
    <m/>
    <m/>
    <s v="IC"/>
    <s v="Invest Cont"/>
    <n v="331"/>
    <m/>
    <m/>
    <m/>
    <s v="ARCHWOOD"/>
    <s v="KATHERINE"/>
    <n v="0"/>
    <n v="0"/>
  </r>
  <r>
    <n v="211114748"/>
    <d v="2021-10-29T00:00:00"/>
    <x v="493"/>
    <n v="1700"/>
    <n v="11"/>
    <x v="7"/>
    <n v="1141"/>
    <n v="1"/>
    <n v="440"/>
    <x v="20"/>
    <n v="344"/>
    <n v="46"/>
    <s v="M"/>
    <s v="W"/>
    <n v="146"/>
    <s v="PATIO*"/>
    <m/>
    <m/>
    <s v="IC"/>
    <s v="Invest Cont"/>
    <n v="440"/>
    <m/>
    <m/>
    <m/>
    <s v="1700 N  ALEXANDRIA                   AV"/>
    <m/>
    <n v="34.101799999999997"/>
    <n v="-118.2984"/>
  </r>
  <r>
    <n v="210706290"/>
    <d v="2021-03-03T00:00:00"/>
    <x v="494"/>
    <n v="1730"/>
    <n v="7"/>
    <x v="0"/>
    <n v="763"/>
    <n v="2"/>
    <n v="626"/>
    <x v="10"/>
    <s v="2000 1814 0444"/>
    <n v="45"/>
    <s v="F"/>
    <s v="B"/>
    <n v="501"/>
    <s v="SINGLE FAMILY DWELLING"/>
    <n v="400"/>
    <s v="STRONG-ARM (HANDS, FIST, FEET OR BODILY FORCE)"/>
    <s v="IC"/>
    <s v="Invest Cont"/>
    <n v="626"/>
    <m/>
    <m/>
    <m/>
    <s v="15100    CURSON"/>
    <m/>
    <n v="34.047199999999997"/>
    <n v="-118.36069999999999"/>
  </r>
  <r>
    <n v="210613881"/>
    <d v="2021-08-05T00:00:00"/>
    <x v="487"/>
    <n v="1310"/>
    <n v="6"/>
    <x v="9"/>
    <n v="638"/>
    <n v="1"/>
    <n v="341"/>
    <x v="12"/>
    <s v="0344 1822 1501 2032"/>
    <n v="36"/>
    <s v="M"/>
    <s v="W"/>
    <n v="217"/>
    <s v="AUTO REPAIR SHOP"/>
    <m/>
    <m/>
    <s v="IC"/>
    <s v="Invest Cont"/>
    <n v="341"/>
    <m/>
    <m/>
    <m/>
    <s v="FRANKLIN                     AV"/>
    <s v="GARFIELD                     PL"/>
    <n v="34.105400000000003"/>
    <n v="-118.3107"/>
  </r>
  <r>
    <n v="210705233"/>
    <d v="2021-02-02T00:00:00"/>
    <x v="495"/>
    <n v="2130"/>
    <n v="7"/>
    <x v="0"/>
    <n v="774"/>
    <n v="2"/>
    <n v="740"/>
    <x v="21"/>
    <s v="1822 0329"/>
    <n v="31"/>
    <s v="F"/>
    <s v="H"/>
    <n v="222"/>
    <s v="LAUNDROMAT"/>
    <m/>
    <m/>
    <s v="IC"/>
    <s v="Invest Cont"/>
    <n v="740"/>
    <m/>
    <m/>
    <m/>
    <s v="1800 S  REDONDO                      BL"/>
    <m/>
    <n v="34.043199999999999"/>
    <n v="-118.35169999999999"/>
  </r>
  <r>
    <n v="211209310"/>
    <d v="2021-03-27T00:00:00"/>
    <x v="496"/>
    <n v="1700"/>
    <n v="12"/>
    <x v="8"/>
    <n v="1258"/>
    <n v="2"/>
    <n v="900"/>
    <x v="18"/>
    <s v="2038 0913"/>
    <n v="55"/>
    <s v="M"/>
    <s v="B"/>
    <n v="726"/>
    <s v="POLICE FACILITY"/>
    <m/>
    <m/>
    <s v="AO"/>
    <s v="Adult Other"/>
    <n v="900"/>
    <m/>
    <m/>
    <m/>
    <s v="7600 S  BROADWAY"/>
    <m/>
    <n v="33.970300000000002"/>
    <n v="-118.2783"/>
  </r>
  <r>
    <n v="210118514"/>
    <d v="2021-10-12T00:00:00"/>
    <x v="497"/>
    <n v="310"/>
    <n v="1"/>
    <x v="1"/>
    <n v="192"/>
    <n v="2"/>
    <n v="624"/>
    <x v="15"/>
    <s v="0416 0917 1822"/>
    <n v="48"/>
    <s v="F"/>
    <s v="H"/>
    <n v="701"/>
    <s v="HOSPITAL"/>
    <n v="400"/>
    <s v="STRONG-ARM (HANDS, FIST, FEET OR BODILY FORCE)"/>
    <s v="AO"/>
    <s v="Adult Other"/>
    <n v="624"/>
    <m/>
    <m/>
    <m/>
    <s v="1300 S  HOPE                         ST"/>
    <m/>
    <n v="34.039000000000001"/>
    <n v="-118.26600000000001"/>
  </r>
  <r>
    <n v="210806854"/>
    <d v="2021-03-11T00:00:00"/>
    <x v="498"/>
    <n v="1150"/>
    <n v="8"/>
    <x v="12"/>
    <n v="842"/>
    <n v="2"/>
    <n v="354"/>
    <x v="14"/>
    <s v="0100 0917"/>
    <n v="38"/>
    <s v="F"/>
    <s v="W"/>
    <n v="502"/>
    <s v="MULTI-UNIT DWELLING (APARTMENT, DUPLEX, ETC)"/>
    <m/>
    <m/>
    <s v="IC"/>
    <s v="Invest Cont"/>
    <n v="354"/>
    <m/>
    <m/>
    <m/>
    <s v="11700    WILSHIRE                     BL"/>
    <m/>
    <n v="34.049100000000003"/>
    <n v="-118.4614"/>
  </r>
  <r>
    <n v="210616512"/>
    <d v="2021-09-25T00:00:00"/>
    <x v="499"/>
    <n v="1530"/>
    <n v="6"/>
    <x v="9"/>
    <n v="645"/>
    <n v="2"/>
    <n v="740"/>
    <x v="21"/>
    <s v="1300 0329 1309"/>
    <n v="49"/>
    <s v="M"/>
    <s v="W"/>
    <n v="101"/>
    <s v="STREET"/>
    <m/>
    <m/>
    <s v="IC"/>
    <s v="Invest Cont"/>
    <n v="740"/>
    <m/>
    <m/>
    <m/>
    <s v="6900 W  SUNSET                       BL"/>
    <m/>
    <n v="34.097999999999999"/>
    <n v="-118.3408"/>
  </r>
  <r>
    <n v="210206832"/>
    <d v="2021-03-12T00:00:00"/>
    <x v="500"/>
    <n v="1901"/>
    <n v="2"/>
    <x v="5"/>
    <n v="216"/>
    <n v="1"/>
    <n v="310"/>
    <x v="5"/>
    <s v="1601 1822 0344 0358"/>
    <n v="49"/>
    <s v="M"/>
    <s v="W"/>
    <n v="501"/>
    <s v="SINGLE FAMILY DWELLING"/>
    <m/>
    <m/>
    <s v="IC"/>
    <s v="Invest Cont"/>
    <n v="310"/>
    <m/>
    <m/>
    <m/>
    <s v="2100    KENT                         ST"/>
    <m/>
    <n v="34.074399999999997"/>
    <n v="-118.2654"/>
  </r>
  <r>
    <n v="210410020"/>
    <d v="2021-06-24T00:00:00"/>
    <x v="408"/>
    <n v="1130"/>
    <n v="4"/>
    <x v="4"/>
    <n v="497"/>
    <n v="2"/>
    <n v="624"/>
    <x v="15"/>
    <s v="0400 0416 0913 1202"/>
    <n v="60"/>
    <s v="M"/>
    <s v="H"/>
    <n v="502"/>
    <s v="MULTI-UNIT DWELLING (APARTMENT, DUPLEX, ETC)"/>
    <n v="400"/>
    <s v="STRONG-ARM (HANDS, FIST, FEET OR BODILY FORCE)"/>
    <s v="IC"/>
    <s v="Invest Cont"/>
    <n v="624"/>
    <m/>
    <m/>
    <m/>
    <s v="3300 E  OLYMPIC                      BL"/>
    <m/>
    <n v="34.019100000000002"/>
    <n v="-118.20829999999999"/>
  </r>
  <r>
    <n v="211715311"/>
    <d v="2021-11-20T00:00:00"/>
    <x v="501"/>
    <n v="2300"/>
    <n v="17"/>
    <x v="13"/>
    <n v="1794"/>
    <n v="1"/>
    <n v="310"/>
    <x v="5"/>
    <s v="0202 0930 0344 1607"/>
    <n v="0"/>
    <s v="X"/>
    <s v="X"/>
    <n v="210"/>
    <s v="RESTAURANT/FAST FOOD"/>
    <m/>
    <m/>
    <s v="AA"/>
    <s v="Adult Arrest"/>
    <n v="310"/>
    <m/>
    <m/>
    <m/>
    <s v="8300    RESEDA                       BL"/>
    <m/>
    <n v="34.220799999999997"/>
    <n v="-118.5361"/>
  </r>
  <r>
    <n v="211207701"/>
    <d v="2021-02-19T00:00:00"/>
    <x v="502"/>
    <n v="1625"/>
    <n v="12"/>
    <x v="8"/>
    <n v="1211"/>
    <n v="1"/>
    <n v="330"/>
    <x v="1"/>
    <s v="0344 1822"/>
    <n v="24"/>
    <s v="M"/>
    <s v="H"/>
    <n v="301"/>
    <s v="GAS STATION"/>
    <m/>
    <m/>
    <s v="IC"/>
    <s v="Invest Cont"/>
    <n v="330"/>
    <m/>
    <m/>
    <m/>
    <s v="W  SLAUSON                      AV"/>
    <s v="CRENSHAW                     BL"/>
    <n v="33.988999999999997"/>
    <n v="-118.3308"/>
  </r>
  <r>
    <n v="211218645"/>
    <d v="2021-08-29T00:00:00"/>
    <x v="503"/>
    <n v="1900"/>
    <n v="12"/>
    <x v="8"/>
    <n v="1241"/>
    <n v="1"/>
    <n v="236"/>
    <x v="46"/>
    <s v="2000 0913 0416 0417 1814"/>
    <n v="45"/>
    <s v="F"/>
    <s v="H"/>
    <n v="101"/>
    <s v="STREET"/>
    <n v="308"/>
    <s v="STICK"/>
    <s v="IC"/>
    <s v="Invest Cont"/>
    <n v="236"/>
    <m/>
    <m/>
    <m/>
    <s v="WEST                         BL"/>
    <s v="HYDE                         PK"/>
    <n v="33.982100000000003"/>
    <n v="-118.3318"/>
  </r>
  <r>
    <n v="241604315"/>
    <d v="2024-01-10T00:00:00"/>
    <x v="479"/>
    <n v="1"/>
    <n v="16"/>
    <x v="20"/>
    <n v="1664"/>
    <n v="1"/>
    <n v="310"/>
    <x v="5"/>
    <s v="1607 0344"/>
    <n v="34"/>
    <s v="M"/>
    <s v="W"/>
    <n v="221"/>
    <s v="PUBLIC STORAGE"/>
    <m/>
    <m/>
    <s v="IC"/>
    <s v="Invest Cont"/>
    <n v="310"/>
    <m/>
    <m/>
    <m/>
    <s v="11800    SHELDON                      ST"/>
    <m/>
    <n v="34.241799999999998"/>
    <n v="-118.39019999999999"/>
  </r>
  <r>
    <n v="210317653"/>
    <d v="2021-10-20T00:00:00"/>
    <x v="423"/>
    <n v="1600"/>
    <n v="3"/>
    <x v="2"/>
    <n v="398"/>
    <n v="1"/>
    <n v="520"/>
    <x v="25"/>
    <s v="1822 0329 1300"/>
    <n v="51"/>
    <s v="M"/>
    <s v="O"/>
    <n v="101"/>
    <s v="STREET"/>
    <m/>
    <m/>
    <s v="IC"/>
    <s v="Invest Cont"/>
    <n v="520"/>
    <m/>
    <m/>
    <m/>
    <s v="500 W  41ST                         ST"/>
    <m/>
    <n v="34.009599999999999"/>
    <n v="-118.2872"/>
  </r>
  <r>
    <n v="210411179"/>
    <d v="2021-07-28T00:00:00"/>
    <x v="504"/>
    <n v="2000"/>
    <n v="4"/>
    <x v="4"/>
    <n v="402"/>
    <n v="1"/>
    <n v="121"/>
    <x v="22"/>
    <s v="1310 0432 1259 1251 0507 0510 0530 0536"/>
    <n v="16"/>
    <s v="F"/>
    <s v="H"/>
    <n v="122"/>
    <s v="VEHICLE, PASSENGER/TRUCK"/>
    <n v="400"/>
    <s v="STRONG-ARM (HANDS, FIST, FEET OR BODILY FORCE)"/>
    <s v="IC"/>
    <s v="Invest Cont"/>
    <n v="121"/>
    <n v="812"/>
    <m/>
    <m/>
    <s v="BERENICE                     AV"/>
    <s v="LATONA                       AV"/>
    <n v="34.092300000000002"/>
    <n v="-118.1978"/>
  </r>
  <r>
    <n v="210215855"/>
    <d v="2021-10-08T00:00:00"/>
    <x v="505"/>
    <n v="2230"/>
    <n v="2"/>
    <x v="5"/>
    <n v="261"/>
    <n v="1"/>
    <n v="330"/>
    <x v="1"/>
    <s v="0344 0329 1307 1609"/>
    <n v="33"/>
    <s v="M"/>
    <s v="B"/>
    <n v="101"/>
    <s v="STREET"/>
    <m/>
    <m/>
    <s v="IC"/>
    <s v="Invest Cont"/>
    <n v="330"/>
    <m/>
    <m/>
    <m/>
    <s v="8TH"/>
    <s v="CARONDELET"/>
    <n v="34.056800000000003"/>
    <n v="-118.2821"/>
  </r>
  <r>
    <n v="211217539"/>
    <d v="2021-08-12T00:00:00"/>
    <x v="506"/>
    <n v="1800"/>
    <n v="12"/>
    <x v="8"/>
    <n v="1259"/>
    <n v="1"/>
    <n v="310"/>
    <x v="5"/>
    <s v="1601 0329 0344 1822"/>
    <n v="0"/>
    <s v="X"/>
    <s v="X"/>
    <n v="401"/>
    <s v="MINI-MART"/>
    <m/>
    <m/>
    <s v="IC"/>
    <s v="Invest Cont"/>
    <n v="310"/>
    <m/>
    <m/>
    <m/>
    <s v="700 E  FLORENCE                     AV"/>
    <m/>
    <n v="33.974699999999999"/>
    <n v="-118.26300000000001"/>
  </r>
  <r>
    <n v="211110500"/>
    <d v="2021-07-07T00:00:00"/>
    <x v="507"/>
    <n v="2030"/>
    <n v="11"/>
    <x v="7"/>
    <n v="1177"/>
    <n v="1"/>
    <n v="230"/>
    <x v="13"/>
    <s v="0400 0416 1822 0445 1218"/>
    <n v="38"/>
    <s v="M"/>
    <s v="H"/>
    <n v="101"/>
    <s v="STREET"/>
    <n v="500"/>
    <s v="UNKNOWN WEAPON/OTHER WEAPON"/>
    <s v="AA"/>
    <s v="Adult Arrest"/>
    <n v="230"/>
    <m/>
    <m/>
    <m/>
    <s v="IDELL                        ST"/>
    <s v="W  AVENUE 27"/>
    <n v="34.086599999999997"/>
    <n v="-118.22410000000001"/>
  </r>
  <r>
    <n v="210218059"/>
    <d v="2021-11-27T00:00:00"/>
    <x v="489"/>
    <n v="2000"/>
    <n v="2"/>
    <x v="5"/>
    <n v="245"/>
    <n v="1"/>
    <n v="440"/>
    <x v="20"/>
    <s v="2000 0913 1823 0344"/>
    <n v="47"/>
    <s v="M"/>
    <s v="H"/>
    <n v="503"/>
    <s v="HOTEL"/>
    <n v="511"/>
    <s v="VERBAL THREAT"/>
    <s v="AO"/>
    <s v="Adult Other"/>
    <n v="440"/>
    <m/>
    <m/>
    <m/>
    <s v="300 S  ALVARADO                     ST"/>
    <m/>
    <n v="34.061"/>
    <n v="-118.2775"/>
  </r>
  <r>
    <n v="210616437"/>
    <d v="2021-09-25T00:00:00"/>
    <x v="508"/>
    <n v="1545"/>
    <n v="6"/>
    <x v="9"/>
    <n v="645"/>
    <n v="1"/>
    <n v="442"/>
    <x v="16"/>
    <s v="0344 0325 1822 1501"/>
    <n v="0"/>
    <s v="X"/>
    <s v="X"/>
    <n v="203"/>
    <s v="OTHER BUSINESS"/>
    <m/>
    <m/>
    <s v="IC"/>
    <s v="Invest Cont"/>
    <n v="442"/>
    <m/>
    <m/>
    <m/>
    <s v="6800    HOLLYWOOD                    BL"/>
    <m/>
    <n v="34.101599999999998"/>
    <n v="-118.3391"/>
  </r>
  <r>
    <n v="211419498"/>
    <d v="2021-10-05T00:00:00"/>
    <x v="509"/>
    <n v="930"/>
    <n v="14"/>
    <x v="14"/>
    <n v="1443"/>
    <n v="1"/>
    <n v="440"/>
    <x v="20"/>
    <s v="0344 0394"/>
    <n v="32"/>
    <s v="M"/>
    <s v="W"/>
    <n v="501"/>
    <s v="SINGLE FAMILY DWELLING"/>
    <m/>
    <m/>
    <s v="IC"/>
    <s v="Invest Cont"/>
    <n v="440"/>
    <m/>
    <m/>
    <m/>
    <s v="2300    ZENO                         PL"/>
    <m/>
    <n v="33.988999999999997"/>
    <n v="-118.4584"/>
  </r>
  <r>
    <n v="210412039"/>
    <d v="2021-08-21T00:00:00"/>
    <x v="510"/>
    <n v="1620"/>
    <n v="4"/>
    <x v="4"/>
    <n v="464"/>
    <n v="2"/>
    <n v="624"/>
    <x v="15"/>
    <s v="0913 0400 0416"/>
    <n v="0"/>
    <s v="M"/>
    <s v="W"/>
    <n v="101"/>
    <s v="STREET"/>
    <n v="400"/>
    <s v="STRONG-ARM (HANDS, FIST, FEET OR BODILY FORCE)"/>
    <s v="AA"/>
    <s v="Adult Arrest"/>
    <n v="624"/>
    <m/>
    <m/>
    <m/>
    <s v="1ST                          ST"/>
    <s v="BREED                        ST"/>
    <n v="34.0443"/>
    <n v="-118.211"/>
  </r>
  <r>
    <n v="211214514"/>
    <d v="2021-06-24T00:00:00"/>
    <x v="408"/>
    <n v="300"/>
    <n v="12"/>
    <x v="8"/>
    <n v="1239"/>
    <n v="1"/>
    <n v="121"/>
    <x v="22"/>
    <s v="0908 1215 0513 1309 1822 0302 0355 0507"/>
    <n v="22"/>
    <s v="F"/>
    <s v="H"/>
    <n v="101"/>
    <s v="STREET"/>
    <n v="102"/>
    <s v="HAND GUN"/>
    <s v="IC"/>
    <s v="Invest Cont"/>
    <n v="121"/>
    <m/>
    <m/>
    <m/>
    <s v="61ST                         ST"/>
    <s v="FIGUEROA"/>
    <n v="33.984200000000001"/>
    <n v="-118.28270000000001"/>
  </r>
  <r>
    <n v="210112161"/>
    <d v="2021-06-20T00:00:00"/>
    <x v="375"/>
    <n v="2100"/>
    <n v="1"/>
    <x v="1"/>
    <n v="156"/>
    <n v="1"/>
    <n v="230"/>
    <x v="13"/>
    <s v="0411 1822 0400 1218"/>
    <n v="38"/>
    <s v="M"/>
    <s v="W"/>
    <n v="101"/>
    <s v="STREET"/>
    <n v="207"/>
    <s v="OTHER KNIFE"/>
    <s v="IC"/>
    <s v="Invest Cont"/>
    <n v="230"/>
    <m/>
    <m/>
    <m/>
    <s v="6TH"/>
    <s v="SAN PEDRO"/>
    <n v="34.042900000000003"/>
    <n v="-118.2462"/>
  </r>
  <r>
    <n v="210505348"/>
    <d v="2021-02-02T00:00:00"/>
    <x v="392"/>
    <n v="930"/>
    <n v="5"/>
    <x v="10"/>
    <n v="526"/>
    <n v="2"/>
    <n v="756"/>
    <x v="82"/>
    <s v="1402 2180 1822"/>
    <n v="0"/>
    <s v="X"/>
    <s v="X"/>
    <n v="102"/>
    <s v="SIDEWALK"/>
    <n v="505"/>
    <s v="EXPLOXIVE DEVICE"/>
    <s v="AA"/>
    <s v="Adult Arrest"/>
    <n v="756"/>
    <n v="998"/>
    <m/>
    <m/>
    <s v="MARINE"/>
    <s v="ANAHEIM"/>
    <n v="33.779899999999998"/>
    <n v="-118.26390000000001"/>
  </r>
  <r>
    <n v="210915038"/>
    <d v="2021-10-07T00:00:00"/>
    <x v="505"/>
    <n v="937"/>
    <n v="9"/>
    <x v="3"/>
    <n v="932"/>
    <n v="2"/>
    <n v="956"/>
    <x v="29"/>
    <n v="1906"/>
    <n v="49"/>
    <s v="F"/>
    <s v="H"/>
    <n v="704"/>
    <s v="ELEMENTARY SCHOOL"/>
    <m/>
    <m/>
    <s v="IC"/>
    <s v="Invest Cont"/>
    <n v="956"/>
    <m/>
    <m/>
    <m/>
    <s v="15000    DELANO                       ST"/>
    <m/>
    <n v="34.182600000000001"/>
    <n v="-118.4618"/>
  </r>
  <r>
    <n v="211405635"/>
    <d v="2021-01-28T00:00:00"/>
    <x v="511"/>
    <n v="120"/>
    <n v="14"/>
    <x v="14"/>
    <n v="1496"/>
    <n v="1"/>
    <n v="421"/>
    <x v="84"/>
    <n v="329"/>
    <n v="46"/>
    <s v="M"/>
    <s v="W"/>
    <n v="122"/>
    <s v="VEHICLE, PASSENGER/TRUCK"/>
    <m/>
    <m/>
    <s v="IC"/>
    <s v="Invest Cont"/>
    <n v="421"/>
    <m/>
    <m/>
    <m/>
    <s v="6000 W  CENTURY                      BL"/>
    <m/>
    <n v="33.945599999999999"/>
    <n v="-118.39319999999999"/>
  </r>
  <r>
    <n v="210917935"/>
    <d v="2021-12-22T00:00:00"/>
    <x v="512"/>
    <n v="5"/>
    <n v="9"/>
    <x v="3"/>
    <n v="963"/>
    <n v="2"/>
    <n v="662"/>
    <x v="17"/>
    <n v="800"/>
    <n v="85"/>
    <s v="F"/>
    <s v="W"/>
    <n v="501"/>
    <s v="SINGLE FAMILY DWELLING"/>
    <m/>
    <m/>
    <s v="IC"/>
    <s v="Invest Cont"/>
    <n v="662"/>
    <m/>
    <m/>
    <m/>
    <s v="14900    HARTSOOK                     ST"/>
    <m/>
    <n v="34.163899999999998"/>
    <n v="-118.4586"/>
  </r>
  <r>
    <n v="210508973"/>
    <d v="2021-05-05T00:00:00"/>
    <x v="416"/>
    <n v="300"/>
    <n v="5"/>
    <x v="10"/>
    <n v="532"/>
    <n v="2"/>
    <n v="740"/>
    <x v="21"/>
    <s v="0345 0329 0311 0906"/>
    <n v="55"/>
    <s v="M"/>
    <s v="O"/>
    <n v="501"/>
    <s v="SINGLE FAMILY DWELLING"/>
    <m/>
    <m/>
    <s v="IC"/>
    <s v="Invest Cont"/>
    <n v="740"/>
    <m/>
    <m/>
    <m/>
    <s v="1100    BAY VIEW                     AV"/>
    <m/>
    <n v="33.784599999999998"/>
    <n v="-118.27030000000001"/>
  </r>
  <r>
    <n v="210619939"/>
    <d v="2021-12-05T00:00:00"/>
    <x v="513"/>
    <n v="1213"/>
    <n v="6"/>
    <x v="9"/>
    <n v="638"/>
    <n v="1"/>
    <n v="442"/>
    <x v="16"/>
    <s v="1822 0325 2004"/>
    <n v="0"/>
    <s v="X"/>
    <s v="X"/>
    <n v="203"/>
    <s v="OTHER BUSINESS"/>
    <m/>
    <m/>
    <s v="IC"/>
    <s v="Invest Cont"/>
    <n v="442"/>
    <m/>
    <m/>
    <m/>
    <s v="5500    HOLLYWOOD                    BL"/>
    <m/>
    <n v="34.1038"/>
    <n v="-118.3151"/>
  </r>
  <r>
    <n v="210114393"/>
    <d v="2021-07-31T00:00:00"/>
    <x v="514"/>
    <n v="1300"/>
    <n v="1"/>
    <x v="1"/>
    <n v="182"/>
    <n v="1"/>
    <n v="510"/>
    <x v="0"/>
    <m/>
    <n v="0"/>
    <m/>
    <m/>
    <n v="108"/>
    <s v="PARKING LOT"/>
    <m/>
    <m/>
    <s v="IC"/>
    <s v="Invest Cont"/>
    <n v="510"/>
    <m/>
    <m/>
    <m/>
    <s v="1100 S  GRAND                        AV"/>
    <m/>
    <n v="34.040500000000002"/>
    <n v="-118.26300000000001"/>
  </r>
  <r>
    <n v="210213945"/>
    <d v="2021-08-28T00:00:00"/>
    <x v="515"/>
    <n v="2300"/>
    <n v="2"/>
    <x v="5"/>
    <n v="265"/>
    <n v="1"/>
    <n v="220"/>
    <x v="50"/>
    <s v="2000 0913 1813 2002 0344 0416 0446 0400"/>
    <n v="40"/>
    <s v="F"/>
    <s v="H"/>
    <n v="502"/>
    <s v="MULTI-UNIT DWELLING (APARTMENT, DUPLEX, ETC)"/>
    <n v="400"/>
    <s v="STRONG-ARM (HANDS, FIST, FEET OR BODILY FORCE)"/>
    <s v="AO"/>
    <s v="Adult Other"/>
    <n v="220"/>
    <m/>
    <m/>
    <m/>
    <s v="2000 W  8TH                          ST"/>
    <m/>
    <n v="34.054400000000001"/>
    <n v="-118.27670000000001"/>
  </r>
  <r>
    <n v="210122321"/>
    <d v="2021-12-16T00:00:00"/>
    <x v="516"/>
    <n v="1035"/>
    <n v="1"/>
    <x v="1"/>
    <n v="162"/>
    <n v="2"/>
    <n v="626"/>
    <x v="10"/>
    <s v="2000 0913 1814 0416 0447"/>
    <n v="27"/>
    <s v="M"/>
    <s v="H"/>
    <n v="502"/>
    <s v="MULTI-UNIT DWELLING (APARTMENT, DUPLEX, ETC)"/>
    <n v="500"/>
    <s v="UNKNOWN WEAPON/OTHER WEAPON"/>
    <s v="AO"/>
    <s v="Adult Other"/>
    <n v="626"/>
    <m/>
    <m/>
    <m/>
    <s v="800 S  OLIVE                        ST"/>
    <m/>
    <n v="34.045200000000001"/>
    <n v="-118.2569"/>
  </r>
  <r>
    <n v="210215257"/>
    <d v="2021-09-25T00:00:00"/>
    <x v="499"/>
    <n v="100"/>
    <n v="2"/>
    <x v="5"/>
    <n v="218"/>
    <n v="1"/>
    <n v="230"/>
    <x v="13"/>
    <s v="1822 0344 0416 0446 0400"/>
    <n v="24"/>
    <s v="M"/>
    <s v="A"/>
    <n v="102"/>
    <s v="SIDEWALK"/>
    <n v="400"/>
    <s v="STRONG-ARM (HANDS, FIST, FEET OR BODILY FORCE)"/>
    <s v="IC"/>
    <s v="Invest Cont"/>
    <n v="230"/>
    <m/>
    <m/>
    <m/>
    <s v="PARK"/>
    <s v="GLENDALE                     BL"/>
    <n v="34.076300000000003"/>
    <n v="-118.26130000000001"/>
  </r>
  <r>
    <n v="211111633"/>
    <d v="2021-08-06T00:00:00"/>
    <x v="488"/>
    <n v="930"/>
    <n v="11"/>
    <x v="7"/>
    <n v="1141"/>
    <n v="1"/>
    <n v="510"/>
    <x v="0"/>
    <m/>
    <n v="0"/>
    <m/>
    <m/>
    <n v="108"/>
    <s v="PARKING LOT"/>
    <m/>
    <m/>
    <s v="IC"/>
    <s v="Invest Cont"/>
    <n v="510"/>
    <m/>
    <m/>
    <m/>
    <s v="5000    HOLLYWOOD                    BL"/>
    <m/>
    <n v="34.109499999999997"/>
    <n v="-118.2958"/>
  </r>
  <r>
    <n v="210512931"/>
    <d v="2021-08-23T00:00:00"/>
    <x v="517"/>
    <n v="1"/>
    <n v="5"/>
    <x v="10"/>
    <n v="516"/>
    <n v="2"/>
    <n v="956"/>
    <x v="29"/>
    <s v="0913 1906"/>
    <n v="30"/>
    <s v="F"/>
    <s v="H"/>
    <n v="502"/>
    <s v="MULTI-UNIT DWELLING (APARTMENT, DUPLEX, ETC)"/>
    <m/>
    <m/>
    <s v="AA"/>
    <s v="Adult Arrest"/>
    <n v="956"/>
    <m/>
    <m/>
    <m/>
    <s v="1000 N  FRIES                        AV"/>
    <m/>
    <n v="33.782800000000002"/>
    <n v="-118.2651"/>
  </r>
  <r>
    <n v="211420164"/>
    <d v="2021-10-18T00:00:00"/>
    <x v="423"/>
    <n v="1911"/>
    <n v="14"/>
    <x v="14"/>
    <n v="1487"/>
    <n v="1"/>
    <n v="442"/>
    <x v="16"/>
    <n v="344"/>
    <n v="0"/>
    <s v="X"/>
    <s v="X"/>
    <n v="710"/>
    <s v="OTHER PREMISE"/>
    <m/>
    <m/>
    <s v="IC"/>
    <s v="Invest Cont"/>
    <n v="442"/>
    <m/>
    <m/>
    <m/>
    <s v="8900 S  SEPULVEDA                    BL"/>
    <m/>
    <n v="33.955399999999997"/>
    <n v="-118.39619999999999"/>
  </r>
  <r>
    <n v="211215511"/>
    <d v="2021-07-11T00:00:00"/>
    <x v="518"/>
    <n v="2200"/>
    <n v="12"/>
    <x v="8"/>
    <n v="1251"/>
    <n v="1"/>
    <n v="510"/>
    <x v="0"/>
    <m/>
    <n v="0"/>
    <m/>
    <m/>
    <n v="101"/>
    <s v="STREET"/>
    <m/>
    <m/>
    <s v="IC"/>
    <s v="Invest Cont"/>
    <n v="510"/>
    <m/>
    <m/>
    <m/>
    <s v="FLORENCE                     AV"/>
    <s v="BRYNHURST                    ST"/>
    <n v="33.974499999999999"/>
    <n v="-118.33410000000001"/>
  </r>
  <r>
    <n v="210917606"/>
    <d v="2021-12-13T00:00:00"/>
    <x v="519"/>
    <n v="1"/>
    <n v="9"/>
    <x v="3"/>
    <n v="991"/>
    <n v="2"/>
    <n v="354"/>
    <x v="14"/>
    <s v="1202 1822 0925"/>
    <n v="84"/>
    <s v="F"/>
    <s v="B"/>
    <n v="501"/>
    <s v="SINGLE FAMILY DWELLING"/>
    <m/>
    <m/>
    <s v="IC"/>
    <s v="Invest Cont"/>
    <n v="354"/>
    <m/>
    <m/>
    <m/>
    <s v="15200    RAYNETA                      DR"/>
    <m/>
    <n v="34.145099999999999"/>
    <n v="-118.4649"/>
  </r>
  <r>
    <n v="210717249"/>
    <d v="2021-12-28T00:00:00"/>
    <x v="372"/>
    <n v="2215"/>
    <n v="7"/>
    <x v="0"/>
    <n v="763"/>
    <n v="1"/>
    <n v="420"/>
    <x v="33"/>
    <s v="1300 1602 0385 1822"/>
    <n v="24"/>
    <s v="M"/>
    <s v="J"/>
    <n v="502"/>
    <s v="MULTI-UNIT DWELLING (APARTMENT, DUPLEX, ETC)"/>
    <m/>
    <m/>
    <s v="IC"/>
    <s v="Invest Cont"/>
    <n v="420"/>
    <m/>
    <m/>
    <m/>
    <s v="1400 S  GENESEE                      AV"/>
    <m/>
    <n v="34.050400000000003"/>
    <n v="-118.36360000000001"/>
  </r>
  <r>
    <n v="211705554"/>
    <d v="2021-02-10T00:00:00"/>
    <x v="452"/>
    <n v="900"/>
    <n v="17"/>
    <x v="13"/>
    <n v="1715"/>
    <n v="1"/>
    <n v="330"/>
    <x v="1"/>
    <s v="1609 0344"/>
    <n v="43"/>
    <s v="M"/>
    <s v="X"/>
    <n v="507"/>
    <s v="CONDOMINIUM/TOWNHOUSE"/>
    <m/>
    <m/>
    <s v="IC"/>
    <s v="Invest Cont"/>
    <n v="330"/>
    <m/>
    <m/>
    <m/>
    <s v="NEWCASTLE"/>
    <s v="ZELZAH"/>
    <n v="34.282499999999999"/>
    <n v="-118.5256"/>
  </r>
  <r>
    <n v="211608907"/>
    <d v="2021-06-21T00:00:00"/>
    <x v="520"/>
    <n v="2300"/>
    <n v="16"/>
    <x v="20"/>
    <n v="1681"/>
    <n v="1"/>
    <n v="320"/>
    <x v="36"/>
    <s v="1822 0358 1607"/>
    <n v="0"/>
    <s v="M"/>
    <s v="O"/>
    <n v="721"/>
    <s v="HIGH SCHOOL"/>
    <m/>
    <m/>
    <s v="IC"/>
    <s v="Invest Cont"/>
    <n v="320"/>
    <m/>
    <m/>
    <m/>
    <s v="12400    ROSCOE                       BL"/>
    <m/>
    <n v="34.221699999999998"/>
    <n v="-118.4037"/>
  </r>
  <r>
    <n v="211115512"/>
    <d v="2021-11-19T00:00:00"/>
    <x v="521"/>
    <n v="1800"/>
    <n v="11"/>
    <x v="7"/>
    <n v="1145"/>
    <n v="1"/>
    <n v="331"/>
    <x v="23"/>
    <s v="1822 0344"/>
    <n v="37"/>
    <s v="F"/>
    <s v="W"/>
    <n v="104"/>
    <s v="DRIVEWAY"/>
    <m/>
    <m/>
    <s v="IC"/>
    <s v="Invest Cont"/>
    <n v="331"/>
    <m/>
    <m/>
    <m/>
    <s v="2200    ELECTRIC                     ST"/>
    <m/>
    <n v="34.1023"/>
    <n v="-118.25579999999999"/>
  </r>
  <r>
    <n v="210606096"/>
    <d v="2021-02-19T00:00:00"/>
    <x v="502"/>
    <n v="2140"/>
    <n v="6"/>
    <x v="9"/>
    <n v="645"/>
    <n v="2"/>
    <n v="888"/>
    <x v="24"/>
    <s v="2004 1822 1300"/>
    <n v="18"/>
    <s v="F"/>
    <s v="H"/>
    <n v="108"/>
    <s v="PARKING LOT"/>
    <m/>
    <m/>
    <s v="IC"/>
    <s v="Invest Cont"/>
    <n v="888"/>
    <m/>
    <m/>
    <m/>
    <s v="ORANGE"/>
    <s v="SUNSET"/>
    <n v="34.097999999999999"/>
    <n v="-118.3416"/>
  </r>
  <r>
    <n v="211312566"/>
    <d v="2021-07-11T00:00:00"/>
    <x v="401"/>
    <n v="2140"/>
    <n v="13"/>
    <x v="6"/>
    <n v="1394"/>
    <n v="1"/>
    <n v="510"/>
    <x v="0"/>
    <m/>
    <n v="0"/>
    <m/>
    <m/>
    <n v="101"/>
    <s v="STREET"/>
    <m/>
    <m/>
    <s v="IC"/>
    <s v="Invest Cont"/>
    <n v="510"/>
    <m/>
    <m/>
    <m/>
    <s v="GAGE                         AV"/>
    <s v="SAN PEDRO                    ST"/>
    <n v="33.982399999999998"/>
    <n v="-118.2696"/>
  </r>
  <r>
    <n v="210108295"/>
    <d v="2021-04-01T00:00:00"/>
    <x v="522"/>
    <n v="1200"/>
    <n v="1"/>
    <x v="1"/>
    <n v="195"/>
    <n v="1"/>
    <n v="480"/>
    <x v="2"/>
    <n v="344"/>
    <n v="36"/>
    <s v="M"/>
    <s v="B"/>
    <n v="102"/>
    <s v="SIDEWALK"/>
    <m/>
    <m/>
    <s v="IC"/>
    <s v="Invest Cont"/>
    <n v="480"/>
    <m/>
    <m/>
    <m/>
    <s v="1800 S  MAIN                         ST"/>
    <m/>
    <n v="34.032200000000003"/>
    <n v="-118.2637"/>
  </r>
  <r>
    <n v="210311214"/>
    <d v="2021-06-04T00:00:00"/>
    <x v="523"/>
    <n v="2130"/>
    <n v="3"/>
    <x v="2"/>
    <n v="328"/>
    <n v="1"/>
    <n v="331"/>
    <x v="23"/>
    <s v="1822 1606 0344 1251 0352"/>
    <n v="20"/>
    <s v="M"/>
    <s v="A"/>
    <n v="108"/>
    <s v="PARKING LOT"/>
    <m/>
    <m/>
    <s v="IC"/>
    <s v="Invest Cont"/>
    <n v="331"/>
    <m/>
    <m/>
    <m/>
    <s v="700 W  28TH                         ST"/>
    <m/>
    <n v="34.027000000000001"/>
    <n v="-118.2794"/>
  </r>
  <r>
    <n v="212009686"/>
    <d v="2021-05-28T00:00:00"/>
    <x v="524"/>
    <n v="1100"/>
    <n v="20"/>
    <x v="19"/>
    <n v="2029"/>
    <n v="2"/>
    <n v="668"/>
    <x v="27"/>
    <s v="0344 1822"/>
    <n v="0"/>
    <s v="X"/>
    <s v="X"/>
    <n v="203"/>
    <s v="OTHER BUSINESS"/>
    <m/>
    <m/>
    <s v="IC"/>
    <s v="Invest Cont"/>
    <n v="668"/>
    <m/>
    <m/>
    <m/>
    <s v="2900    WILSHIRE                     BL"/>
    <m/>
    <n v="34.065199999999997"/>
    <n v="-118.2878"/>
  </r>
  <r>
    <n v="211705317"/>
    <d v="2021-01-31T00:00:00"/>
    <x v="525"/>
    <n v="1458"/>
    <n v="17"/>
    <x v="13"/>
    <n v="1749"/>
    <n v="2"/>
    <n v="956"/>
    <x v="29"/>
    <n v="1906"/>
    <n v="49"/>
    <s v="M"/>
    <s v="W"/>
    <n v="501"/>
    <s v="SINGLE FAMILY DWELLING"/>
    <m/>
    <m/>
    <s v="IC"/>
    <s v="Invest Cont"/>
    <n v="956"/>
    <m/>
    <m/>
    <m/>
    <s v="10400    WOODLEY                      AV"/>
    <m/>
    <n v="34.259399999999999"/>
    <n v="-118.48480000000001"/>
  </r>
  <r>
    <n v="210318758"/>
    <d v="2021-11-11T00:00:00"/>
    <x v="396"/>
    <n v="1930"/>
    <n v="3"/>
    <x v="2"/>
    <n v="318"/>
    <n v="2"/>
    <n v="740"/>
    <x v="21"/>
    <s v="0329 1822 1307"/>
    <n v="30"/>
    <s v="M"/>
    <s v="H"/>
    <n v="122"/>
    <s v="VEHICLE, PASSENGER/TRUCK"/>
    <m/>
    <m/>
    <s v="IC"/>
    <s v="Invest Cont"/>
    <n v="740"/>
    <m/>
    <m/>
    <m/>
    <s v="1300 W  23RD                         ST"/>
    <m/>
    <n v="34.035200000000003"/>
    <n v="-118.289"/>
  </r>
  <r>
    <n v="211220268"/>
    <d v="2021-09-24T00:00:00"/>
    <x v="526"/>
    <n v="1100"/>
    <n v="12"/>
    <x v="8"/>
    <n v="1209"/>
    <n v="2"/>
    <n v="354"/>
    <x v="14"/>
    <s v="0935 1822 0344 0100"/>
    <n v="37"/>
    <s v="F"/>
    <s v="H"/>
    <n v="501"/>
    <s v="SINGLE FAMILY DWELLING"/>
    <m/>
    <m/>
    <s v="IC"/>
    <s v="Invest Cont"/>
    <n v="354"/>
    <m/>
    <m/>
    <m/>
    <s v="400 W  52ND                         ST"/>
    <m/>
    <n v="33.999499999999998"/>
    <n v="-118.2817"/>
  </r>
  <r>
    <n v="212110092"/>
    <d v="2021-06-13T00:00:00"/>
    <x v="527"/>
    <n v="2050"/>
    <n v="21"/>
    <x v="15"/>
    <n v="2107"/>
    <n v="1"/>
    <n v="210"/>
    <x v="11"/>
    <s v="0302 0355 0344 0330 0369 1317 0916 1822"/>
    <n v="60"/>
    <s v="M"/>
    <s v="H"/>
    <n v="108"/>
    <s v="PARKING LOT"/>
    <n v="109"/>
    <s v="SEMI-AUTOMATIC PISTOL"/>
    <s v="IC"/>
    <s v="Invest Cont"/>
    <n v="210"/>
    <n v="510"/>
    <m/>
    <m/>
    <s v="20800    ROSCOE                       BL"/>
    <m/>
    <n v="34.223399999999998"/>
    <n v="-118.5932"/>
  </r>
  <r>
    <n v="211005173"/>
    <d v="2021-02-08T00:00:00"/>
    <x v="528"/>
    <n v="1210"/>
    <n v="10"/>
    <x v="11"/>
    <n v="1079"/>
    <n v="1"/>
    <n v="440"/>
    <x v="20"/>
    <s v="0352 0344 1822 0394"/>
    <n v="23"/>
    <s v="F"/>
    <s v="W"/>
    <n v="502"/>
    <s v="MULTI-UNIT DWELLING (APARTMENT, DUPLEX, ETC)"/>
    <m/>
    <m/>
    <s v="IC"/>
    <s v="Invest Cont"/>
    <n v="440"/>
    <m/>
    <m/>
    <m/>
    <s v="15400    MOORPARK                     ST"/>
    <m/>
    <n v="34.155700000000003"/>
    <n v="-118.4697"/>
  </r>
  <r>
    <n v="210117576"/>
    <d v="2021-09-26T00:00:00"/>
    <x v="529"/>
    <n v="2030"/>
    <n v="1"/>
    <x v="1"/>
    <n v="119"/>
    <n v="1"/>
    <n v="471"/>
    <x v="96"/>
    <s v="1822 0344 0325 0910"/>
    <n v="53"/>
    <s v="M"/>
    <s v="O"/>
    <n v="834"/>
    <s v="LA UNION STATION (NOT LINE SPECIFIC)"/>
    <m/>
    <m/>
    <s v="IC"/>
    <s v="Invest Cont"/>
    <n v="471"/>
    <m/>
    <m/>
    <m/>
    <s v="800 N  ALAMEDA                      ST"/>
    <m/>
    <n v="34.056100000000001"/>
    <n v="-118.2375"/>
  </r>
  <r>
    <n v="211011466"/>
    <d v="2021-08-19T00:00:00"/>
    <x v="530"/>
    <n v="1600"/>
    <n v="10"/>
    <x v="11"/>
    <n v="1047"/>
    <n v="1"/>
    <n v="310"/>
    <x v="5"/>
    <s v="1204 1202 0321 0344 1822 1601"/>
    <n v="93"/>
    <s v="F"/>
    <s v="W"/>
    <n v="707"/>
    <s v="GARAGE/CARPORT"/>
    <m/>
    <m/>
    <s v="IC"/>
    <s v="Invest Cont"/>
    <n v="310"/>
    <m/>
    <m/>
    <m/>
    <s v="5800    GRAVES                       AV"/>
    <m/>
    <n v="34.176299999999998"/>
    <n v="-118.5085"/>
  </r>
  <r>
    <n v="210812267"/>
    <d v="2021-08-01T00:00:00"/>
    <x v="531"/>
    <n v="2300"/>
    <n v="8"/>
    <x v="12"/>
    <n v="859"/>
    <n v="1"/>
    <n v="331"/>
    <x v="23"/>
    <s v="1822 1606 0344"/>
    <n v="39"/>
    <s v="M"/>
    <s v="W"/>
    <n v="101"/>
    <s v="STREET"/>
    <m/>
    <m/>
    <s v="IC"/>
    <s v="Invest Cont"/>
    <n v="331"/>
    <m/>
    <m/>
    <m/>
    <s v="1700 S  SHENANDOAH                   ST"/>
    <m/>
    <n v="34.045699999999997"/>
    <n v="-118.3831"/>
  </r>
  <r>
    <n v="211501111"/>
    <d v="2021-11-16T00:00:00"/>
    <x v="532"/>
    <n v="1405"/>
    <n v="15"/>
    <x v="18"/>
    <n v="1513"/>
    <n v="1"/>
    <n v="230"/>
    <x v="13"/>
    <s v="1218 0400 1822 2004 1402 0445 0334"/>
    <n v="0"/>
    <s v="M"/>
    <s v="O"/>
    <n v="101"/>
    <s v="STREET"/>
    <n v="205"/>
    <s v="KITCHEN KNIFE"/>
    <s v="AA"/>
    <s v="Adult Arrest"/>
    <n v="230"/>
    <n v="998"/>
    <m/>
    <m/>
    <s v="12400    VANOWEN                      ST"/>
    <m/>
    <n v="34.193899999999999"/>
    <n v="-118.40309999999999"/>
  </r>
  <r>
    <n v="210505264"/>
    <d v="2021-01-31T00:00:00"/>
    <x v="525"/>
    <n v="1115"/>
    <n v="5"/>
    <x v="10"/>
    <n v="541"/>
    <n v="1"/>
    <n v="236"/>
    <x v="46"/>
    <s v="0913 1309 0411 2000 1813"/>
    <n v="30"/>
    <s v="M"/>
    <s v="B"/>
    <n v="502"/>
    <s v="MULTI-UNIT DWELLING (APARTMENT, DUPLEX, ETC)"/>
    <n v="216"/>
    <s v="SCISSORS"/>
    <s v="AO"/>
    <s v="Adult Other"/>
    <n v="236"/>
    <m/>
    <m/>
    <m/>
    <s v="1000 W  CAPITOL                      DR"/>
    <m/>
    <n v="33.7547"/>
    <n v="-118.30110000000001"/>
  </r>
  <r>
    <n v="211107740"/>
    <d v="2021-04-18T00:00:00"/>
    <x v="533"/>
    <n v="1045"/>
    <n v="11"/>
    <x v="7"/>
    <n v="1109"/>
    <n v="2"/>
    <n v="624"/>
    <x v="15"/>
    <n v="400"/>
    <n v="26"/>
    <s v="M"/>
    <s v="H"/>
    <n v="203"/>
    <s v="OTHER BUSINESS"/>
    <n v="400"/>
    <s v="STRONG-ARM (HANDS, FIST, FEET OR BODILY FORCE)"/>
    <s v="IC"/>
    <s v="Invest Cont"/>
    <n v="624"/>
    <m/>
    <m/>
    <m/>
    <s v="1000    COLORADO                     BL"/>
    <m/>
    <n v="34.137799999999999"/>
    <n v="-118.1883"/>
  </r>
  <r>
    <n v="211310594"/>
    <d v="2021-06-02T00:00:00"/>
    <x v="534"/>
    <n v="1"/>
    <n v="13"/>
    <x v="6"/>
    <n v="1321"/>
    <n v="2"/>
    <n v="668"/>
    <x v="27"/>
    <s v="0344 1300"/>
    <n v="0"/>
    <s v="M"/>
    <s v="W"/>
    <n v="108"/>
    <s v="PARKING LOT"/>
    <m/>
    <m/>
    <s v="AO"/>
    <s v="Adult Other"/>
    <n v="668"/>
    <m/>
    <m/>
    <m/>
    <s v="1900 S  FIGUEROA                     ST"/>
    <m/>
    <n v="34.033799999999999"/>
    <n v="-118.2724"/>
  </r>
  <r>
    <n v="211712167"/>
    <d v="2021-08-31T00:00:00"/>
    <x v="390"/>
    <n v="1245"/>
    <n v="17"/>
    <x v="13"/>
    <n v="1777"/>
    <n v="2"/>
    <n v="930"/>
    <x v="30"/>
    <s v="0443 0913 1810 2021"/>
    <n v="24"/>
    <s v="F"/>
    <s v="B"/>
    <n v="501"/>
    <s v="SINGLE FAMILY DWELLING"/>
    <n v="511"/>
    <s v="VERBAL THREAT"/>
    <s v="AA"/>
    <s v="Adult Arrest"/>
    <n v="930"/>
    <m/>
    <m/>
    <m/>
    <s v="16200    TUPPER                       ST"/>
    <m/>
    <n v="34.2393"/>
    <n v="-118.48560000000001"/>
  </r>
  <r>
    <n v="210110924"/>
    <d v="2021-05-27T00:00:00"/>
    <x v="464"/>
    <n v="1125"/>
    <n v="1"/>
    <x v="1"/>
    <n v="101"/>
    <n v="1"/>
    <n v="440"/>
    <x v="20"/>
    <s v="1822 1420 0344 0394"/>
    <n v="35"/>
    <s v="F"/>
    <s v="W"/>
    <n v="502"/>
    <s v="MULTI-UNIT DWELLING (APARTMENT, DUPLEX, ETC)"/>
    <m/>
    <m/>
    <s v="IC"/>
    <s v="Invest Cont"/>
    <n v="440"/>
    <m/>
    <m/>
    <m/>
    <s v="1000    FIGUEROA                     TR"/>
    <m/>
    <n v="34.068399999999997"/>
    <n v="-118.2449"/>
  </r>
  <r>
    <n v="210217585"/>
    <d v="2021-11-14T00:00:00"/>
    <x v="535"/>
    <n v="2020"/>
    <n v="2"/>
    <x v="5"/>
    <n v="211"/>
    <n v="2"/>
    <n v="624"/>
    <x v="15"/>
    <s v="0416 0913 1810"/>
    <n v="26"/>
    <s v="M"/>
    <s v="W"/>
    <n v="501"/>
    <s v="SINGLE FAMILY DWELLING"/>
    <n v="400"/>
    <s v="STRONG-ARM (HANDS, FIST, FEET OR BODILY FORCE)"/>
    <s v="AA"/>
    <s v="Adult Arrest"/>
    <n v="624"/>
    <m/>
    <m/>
    <m/>
    <s v="500 N  NORMANDIE                    AV"/>
    <m/>
    <n v="34.0794"/>
    <n v="-118.3004"/>
  </r>
  <r>
    <n v="211815723"/>
    <d v="2021-08-24T00:00:00"/>
    <x v="434"/>
    <n v="2120"/>
    <n v="18"/>
    <x v="17"/>
    <n v="1826"/>
    <n v="1"/>
    <n v="210"/>
    <x v="11"/>
    <s v="0344 0336 0400 0601 0435 1300 0216 1258"/>
    <n v="12"/>
    <s v="M"/>
    <s v="H"/>
    <n v="402"/>
    <s v="MARKET"/>
    <n v="400"/>
    <s v="STRONG-ARM (HANDS, FIST, FEET OR BODILY FORCE)"/>
    <s v="IC"/>
    <s v="Invest Cont"/>
    <n v="210"/>
    <m/>
    <m/>
    <m/>
    <s v="1600 E  103RD                        ST"/>
    <m/>
    <n v="33.948500000000003"/>
    <n v="-118.2461"/>
  </r>
  <r>
    <n v="210111138"/>
    <d v="2021-05-13T00:00:00"/>
    <x v="536"/>
    <n v="2043"/>
    <n v="1"/>
    <x v="1"/>
    <n v="182"/>
    <n v="1"/>
    <n v="440"/>
    <x v="20"/>
    <n v="344"/>
    <n v="0"/>
    <s v="X"/>
    <s v="X"/>
    <n v="203"/>
    <s v="OTHER BUSINESS"/>
    <m/>
    <m/>
    <s v="IC"/>
    <s v="Invest Cont"/>
    <n v="440"/>
    <m/>
    <m/>
    <m/>
    <s v="1200 S  HILL                         ST"/>
    <m/>
    <n v="34.042000000000002"/>
    <n v="-118.2625"/>
  </r>
  <r>
    <n v="211806349"/>
    <d v="2021-02-17T00:00:00"/>
    <x v="435"/>
    <n v="1630"/>
    <n v="18"/>
    <x v="17"/>
    <n v="1836"/>
    <n v="1"/>
    <n v="230"/>
    <x v="13"/>
    <s v="1822 0416 0429 2004"/>
    <n v="0"/>
    <s v="X"/>
    <s v="X"/>
    <n v="101"/>
    <s v="STREET"/>
    <n v="400"/>
    <s v="STRONG-ARM (HANDS, FIST, FEET OR BODILY FORCE)"/>
    <s v="IC"/>
    <s v="Invest Cont"/>
    <n v="230"/>
    <m/>
    <m/>
    <m/>
    <s v="108TH"/>
    <s v="COMPTON"/>
    <n v="33.937800000000003"/>
    <n v="-118.24630000000001"/>
  </r>
  <r>
    <n v="212112285"/>
    <d v="2021-08-06T00:00:00"/>
    <x v="400"/>
    <n v="1100"/>
    <n v="21"/>
    <x v="15"/>
    <n v="2187"/>
    <n v="1"/>
    <n v="440"/>
    <x v="20"/>
    <n v="344"/>
    <n v="43"/>
    <s v="F"/>
    <s v="W"/>
    <n v="403"/>
    <s v="DRUG STORE"/>
    <m/>
    <m/>
    <s v="IC"/>
    <s v="Invest Cont"/>
    <n v="440"/>
    <m/>
    <m/>
    <m/>
    <s v="21900    VENTURA                      BL"/>
    <m/>
    <n v="34.168500000000002"/>
    <n v="-118.60380000000001"/>
  </r>
  <r>
    <n v="210306392"/>
    <d v="2021-02-20T00:00:00"/>
    <x v="537"/>
    <n v="50"/>
    <n v="3"/>
    <x v="2"/>
    <n v="362"/>
    <n v="1"/>
    <n v="230"/>
    <x v="13"/>
    <s v="1309 0206 1822 0334 0432 0421 1310"/>
    <n v="30"/>
    <s v="M"/>
    <s v="H"/>
    <n v="101"/>
    <s v="STREET"/>
    <n v="511"/>
    <s v="VERBAL THREAT"/>
    <s v="IC"/>
    <s v="Invest Cont"/>
    <n v="230"/>
    <m/>
    <m/>
    <m/>
    <s v="FARMDALE                     AV"/>
    <s v="JEFFERSON"/>
    <n v="34.017000000000003"/>
    <n v="-118.3477"/>
  </r>
  <r>
    <n v="212110057"/>
    <d v="2021-06-12T00:00:00"/>
    <x v="538"/>
    <n v="1230"/>
    <n v="21"/>
    <x v="15"/>
    <n v="2156"/>
    <n v="1"/>
    <n v="210"/>
    <x v="11"/>
    <s v="0325 0378 0345 0334 0945 2028 1822"/>
    <n v="50"/>
    <s v="M"/>
    <s v="W"/>
    <n v="404"/>
    <s v="DEPARTMENT STORE"/>
    <n v="102"/>
    <s v="HAND GUN"/>
    <s v="AA"/>
    <s v="Adult Arrest"/>
    <n v="210"/>
    <m/>
    <m/>
    <m/>
    <s v="21400    VICTORY                      BL"/>
    <m/>
    <n v="34.188299999999998"/>
    <n v="-118.5984"/>
  </r>
  <r>
    <n v="211016093"/>
    <d v="2021-12-28T00:00:00"/>
    <x v="372"/>
    <n v="1400"/>
    <n v="10"/>
    <x v="11"/>
    <n v="1027"/>
    <n v="1"/>
    <n v="310"/>
    <x v="5"/>
    <s v="1607 0344 0321 1822"/>
    <n v="0"/>
    <s v="M"/>
    <s v="O"/>
    <n v="212"/>
    <s v="TRANSPORTATION FACILITY (AIRPORT)"/>
    <m/>
    <m/>
    <s v="IC"/>
    <s v="Invest Cont"/>
    <n v="310"/>
    <m/>
    <m/>
    <m/>
    <s v="16900    VANOWEN                      ST"/>
    <m/>
    <n v="34.197499999999998"/>
    <n v="-118.5099"/>
  </r>
  <r>
    <n v="211113348"/>
    <d v="2021-09-23T00:00:00"/>
    <x v="539"/>
    <n v="2315"/>
    <n v="11"/>
    <x v="7"/>
    <n v="1148"/>
    <n v="2"/>
    <n v="740"/>
    <x v="21"/>
    <n v="329"/>
    <n v="49"/>
    <s v="M"/>
    <s v="A"/>
    <n v="108"/>
    <s v="PARKING LOT"/>
    <m/>
    <m/>
    <s v="IC"/>
    <s v="Invest Cont"/>
    <n v="740"/>
    <m/>
    <m/>
    <m/>
    <s v="4500 N  FIGUEROA                     ST"/>
    <m/>
    <n v="34.096200000000003"/>
    <n v="-118.2072"/>
  </r>
  <r>
    <n v="210806264"/>
    <d v="2021-02-25T00:00:00"/>
    <x v="379"/>
    <n v="1600"/>
    <n v="8"/>
    <x v="12"/>
    <n v="857"/>
    <n v="1"/>
    <n v="420"/>
    <x v="33"/>
    <m/>
    <n v="0"/>
    <m/>
    <m/>
    <n v="108"/>
    <s v="PARKING LOT"/>
    <m/>
    <m/>
    <s v="IC"/>
    <s v="Invest Cont"/>
    <n v="420"/>
    <m/>
    <m/>
    <m/>
    <s v="1100 S  BEVERLY                      DR"/>
    <m/>
    <n v="34.056399999999996"/>
    <n v="-118.39619999999999"/>
  </r>
  <r>
    <n v="210100649"/>
    <d v="2021-04-29T00:00:00"/>
    <x v="540"/>
    <n v="2200"/>
    <n v="1"/>
    <x v="1"/>
    <n v="181"/>
    <n v="1"/>
    <n v="230"/>
    <x v="13"/>
    <s v="1822 2004"/>
    <n v="37"/>
    <s v="M"/>
    <s v="H"/>
    <n v="102"/>
    <s v="SIDEWALK"/>
    <n v="513"/>
    <s v="STUN GUN"/>
    <s v="AO"/>
    <s v="Adult Other"/>
    <n v="230"/>
    <n v="998"/>
    <m/>
    <m/>
    <s v="12TH"/>
    <s v="FIGUEROA"/>
    <n v="34.042099999999998"/>
    <n v="-118.26730000000001"/>
  </r>
  <r>
    <n v="210105683"/>
    <d v="2021-02-08T00:00:00"/>
    <x v="541"/>
    <n v="839"/>
    <n v="1"/>
    <x v="1"/>
    <n v="161"/>
    <n v="2"/>
    <n v="740"/>
    <x v="21"/>
    <n v="329"/>
    <n v="0"/>
    <s v="M"/>
    <s v="W"/>
    <n v="402"/>
    <s v="MARKET"/>
    <m/>
    <m/>
    <s v="IC"/>
    <s v="Invest Cont"/>
    <n v="740"/>
    <m/>
    <m/>
    <m/>
    <s v="800 S  FIGUEROA                     ST"/>
    <m/>
    <n v="34.048299999999998"/>
    <n v="-118.26309999999999"/>
  </r>
  <r>
    <n v="211218776"/>
    <d v="2021-08-31T00:00:00"/>
    <x v="390"/>
    <n v="1235"/>
    <n v="12"/>
    <x v="8"/>
    <n v="1235"/>
    <n v="1"/>
    <n v="210"/>
    <x v="11"/>
    <s v="0342 0216 1202 0336 0344 0429 1309 1822"/>
    <n v="71"/>
    <s v="F"/>
    <s v="B"/>
    <n v="501"/>
    <s v="SINGLE FAMILY DWELLING"/>
    <n v="400"/>
    <s v="STRONG-ARM (HANDS, FIST, FEET OR BODILY FORCE)"/>
    <s v="IC"/>
    <s v="Invest Cont"/>
    <n v="210"/>
    <m/>
    <m/>
    <m/>
    <s v="6100    RAYMOND                      AV"/>
    <m/>
    <n v="33.983199999999997"/>
    <n v="-118.29810000000001"/>
  </r>
  <r>
    <n v="211818536"/>
    <d v="2021-10-15T00:00:00"/>
    <x v="542"/>
    <n v="1100"/>
    <n v="18"/>
    <x v="17"/>
    <n v="1861"/>
    <n v="2"/>
    <n v="626"/>
    <x v="10"/>
    <s v="2000 1814 0913 0344 2038 0329 0419 0448 0417 0416"/>
    <n v="30"/>
    <s v="F"/>
    <s v="B"/>
    <n v="502"/>
    <s v="MULTI-UNIT DWELLING (APARTMENT, DUPLEX, ETC)"/>
    <n v="400"/>
    <s v="STRONG-ARM (HANDS, FIST, FEET OR BODILY FORCE)"/>
    <s v="IC"/>
    <s v="Invest Cont"/>
    <n v="626"/>
    <m/>
    <m/>
    <m/>
    <s v="11800 S  FIGUEROA                     ST"/>
    <m/>
    <n v="33.927399999999999"/>
    <n v="-118.2871"/>
  </r>
  <r>
    <n v="211225626"/>
    <d v="2021-12-25T00:00:00"/>
    <x v="486"/>
    <n v="2100"/>
    <n v="12"/>
    <x v="8"/>
    <n v="1239"/>
    <n v="1"/>
    <n v="250"/>
    <x v="59"/>
    <s v="1100 0334"/>
    <n v="0"/>
    <s v="X"/>
    <s v="X"/>
    <n v="101"/>
    <s v="STREET"/>
    <n v="102"/>
    <s v="HAND GUN"/>
    <s v="IC"/>
    <s v="Invest Cont"/>
    <n v="250"/>
    <m/>
    <m/>
    <m/>
    <s v="6100 S  HOOVER                       ST"/>
    <m/>
    <n v="33.984499999999997"/>
    <n v="-118.2871"/>
  </r>
  <r>
    <n v="211113707"/>
    <d v="2021-10-04T00:00:00"/>
    <x v="543"/>
    <n v="2000"/>
    <n v="11"/>
    <x v="7"/>
    <n v="1149"/>
    <n v="1"/>
    <n v="420"/>
    <x v="33"/>
    <n v="344"/>
    <n v="37"/>
    <s v="F"/>
    <s v="W"/>
    <n v="108"/>
    <s v="PARKING LOT"/>
    <m/>
    <m/>
    <s v="IC"/>
    <s v="Invest Cont"/>
    <n v="420"/>
    <m/>
    <m/>
    <m/>
    <s v="100 N  AVENUE 51"/>
    <m/>
    <n v="34.105600000000003"/>
    <n v="-118.2009"/>
  </r>
  <r>
    <n v="211222642"/>
    <d v="2021-11-02T00:00:00"/>
    <x v="544"/>
    <n v="1900"/>
    <n v="12"/>
    <x v="8"/>
    <n v="1231"/>
    <n v="1"/>
    <n v="330"/>
    <x v="1"/>
    <s v="1822 0344 0358"/>
    <n v="38"/>
    <s v="F"/>
    <s v="B"/>
    <n v="101"/>
    <s v="STREET"/>
    <m/>
    <m/>
    <s v="IC"/>
    <s v="Invest Cont"/>
    <n v="330"/>
    <m/>
    <m/>
    <m/>
    <s v="EDGEMAR                      AV"/>
    <s v="58TH                         PL"/>
    <n v="33.988"/>
    <n v="-118.3501"/>
  </r>
  <r>
    <n v="211709806"/>
    <d v="2021-06-20T00:00:00"/>
    <x v="545"/>
    <n v="1100"/>
    <n v="17"/>
    <x v="13"/>
    <n v="1767"/>
    <n v="1"/>
    <n v="440"/>
    <x v="20"/>
    <s v="0344 1501 0394"/>
    <n v="25"/>
    <s v="M"/>
    <s v="W"/>
    <n v="501"/>
    <s v="SINGLE FAMILY DWELLING"/>
    <m/>
    <m/>
    <s v="IC"/>
    <s v="Invest Cont"/>
    <n v="440"/>
    <m/>
    <m/>
    <m/>
    <s v="18300    SUPERIOR                     ST"/>
    <m/>
    <n v="34.246400000000001"/>
    <n v="-118.5333"/>
  </r>
  <r>
    <n v="210715304"/>
    <d v="2021-11-05T00:00:00"/>
    <x v="546"/>
    <n v="1900"/>
    <n v="7"/>
    <x v="0"/>
    <n v="722"/>
    <n v="1"/>
    <n v="331"/>
    <x v="23"/>
    <n v="385"/>
    <n v="66"/>
    <s v="M"/>
    <s v="W"/>
    <n v="501"/>
    <s v="SINGLE FAMILY DWELLING"/>
    <m/>
    <m/>
    <s v="IC"/>
    <s v="Invest Cont"/>
    <n v="331"/>
    <m/>
    <m/>
    <m/>
    <s v="6600    LINDENHURST                  AV"/>
    <m/>
    <n v="34.066800000000001"/>
    <n v="-118.371"/>
  </r>
  <r>
    <n v="211508606"/>
    <d v="2021-04-27T00:00:00"/>
    <x v="481"/>
    <n v="430"/>
    <n v="15"/>
    <x v="18"/>
    <n v="1548"/>
    <n v="1"/>
    <n v="330"/>
    <x v="1"/>
    <s v="0344 1300"/>
    <n v="29"/>
    <s v="M"/>
    <s v="W"/>
    <n v="104"/>
    <s v="DRIVEWAY"/>
    <m/>
    <m/>
    <s v="IC"/>
    <s v="Invest Cont"/>
    <n v="330"/>
    <m/>
    <m/>
    <m/>
    <s v="5300    DENNY                        AV"/>
    <m/>
    <n v="34.166699999999999"/>
    <n v="-118.3643"/>
  </r>
  <r>
    <n v="210115384"/>
    <d v="2021-08-16T00:00:00"/>
    <x v="382"/>
    <n v="1500"/>
    <n v="1"/>
    <x v="1"/>
    <n v="138"/>
    <n v="2"/>
    <n v="740"/>
    <x v="21"/>
    <s v="1307 1822 0329"/>
    <n v="39"/>
    <s v="M"/>
    <s v="H"/>
    <n v="122"/>
    <s v="VEHICLE, PASSENGER/TRUCK"/>
    <m/>
    <m/>
    <s v="IC"/>
    <s v="Invest Cont"/>
    <n v="740"/>
    <m/>
    <m/>
    <m/>
    <s v="2ND                          ST"/>
    <s v="SAN PEDRO"/>
    <n v="34.049300000000002"/>
    <n v="-118.24169999999999"/>
  </r>
  <r>
    <n v="211910377"/>
    <d v="2021-06-29T00:00:00"/>
    <x v="408"/>
    <n v="830"/>
    <n v="19"/>
    <x v="16"/>
    <n v="1911"/>
    <n v="1"/>
    <n v="510"/>
    <x v="0"/>
    <m/>
    <n v="0"/>
    <m/>
    <m/>
    <n v="101"/>
    <s v="STREET"/>
    <m/>
    <m/>
    <s v="AA"/>
    <s v="Adult Arrest"/>
    <n v="510"/>
    <m/>
    <m/>
    <m/>
    <s v="SAN FERNANDO                 RD"/>
    <s v="POLK                         ST"/>
    <n v="34.31"/>
    <n v="-118.4808"/>
  </r>
  <r>
    <n v="211306486"/>
    <d v="2021-02-26T00:00:00"/>
    <x v="547"/>
    <n v="1830"/>
    <n v="13"/>
    <x v="6"/>
    <n v="1324"/>
    <n v="2"/>
    <n v="624"/>
    <x v="15"/>
    <s v="1252 1822 0416"/>
    <n v="44"/>
    <s v="F"/>
    <s v="H"/>
    <n v="102"/>
    <s v="SIDEWALK"/>
    <n v="400"/>
    <s v="STRONG-ARM (HANDS, FIST, FEET OR BODILY FORCE)"/>
    <s v="IC"/>
    <s v="Invest Cont"/>
    <n v="624"/>
    <m/>
    <m/>
    <m/>
    <s v="2300 S  CENTRAL                      AV"/>
    <m/>
    <n v="34.020600000000002"/>
    <n v="-118.25409999999999"/>
  </r>
  <r>
    <n v="211219826"/>
    <d v="2021-09-16T00:00:00"/>
    <x v="385"/>
    <n v="815"/>
    <n v="12"/>
    <x v="8"/>
    <n v="1273"/>
    <n v="2"/>
    <n v="745"/>
    <x v="9"/>
    <s v="0329 1300"/>
    <n v="22"/>
    <s v="F"/>
    <s v="B"/>
    <n v="122"/>
    <s v="VEHICLE, PASSENGER/TRUCK"/>
    <m/>
    <m/>
    <s v="IC"/>
    <s v="Invest Cont"/>
    <n v="745"/>
    <m/>
    <m/>
    <m/>
    <s v="8900    HAAS                         AV"/>
    <m/>
    <n v="33.954500000000003"/>
    <n v="-118.3167"/>
  </r>
  <r>
    <n v="210309659"/>
    <d v="2021-05-01T00:00:00"/>
    <x v="548"/>
    <n v="2200"/>
    <n v="3"/>
    <x v="2"/>
    <n v="377"/>
    <n v="1"/>
    <n v="510"/>
    <x v="0"/>
    <m/>
    <n v="0"/>
    <m/>
    <m/>
    <n v="707"/>
    <s v="GARAGE/CARPORT"/>
    <m/>
    <m/>
    <s v="IC"/>
    <s v="Invest Cont"/>
    <n v="510"/>
    <m/>
    <m/>
    <m/>
    <s v="1200 W  39TH                         PL"/>
    <m/>
    <n v="34.014200000000002"/>
    <n v="-118.2987"/>
  </r>
  <r>
    <n v="211014317"/>
    <d v="2021-11-08T00:00:00"/>
    <x v="423"/>
    <n v="2015"/>
    <n v="10"/>
    <x v="11"/>
    <n v="1044"/>
    <n v="2"/>
    <n v="354"/>
    <x v="14"/>
    <s v="1822 0928 0929"/>
    <n v="44"/>
    <s v="F"/>
    <s v="W"/>
    <n v="502"/>
    <s v="MULTI-UNIT DWELLING (APARTMENT, DUPLEX, ETC)"/>
    <m/>
    <m/>
    <s v="IC"/>
    <s v="Invest Cont"/>
    <n v="354"/>
    <m/>
    <m/>
    <m/>
    <s v="18400    HATTERAS                     ST"/>
    <m/>
    <n v="34.177500000000002"/>
    <n v="-118.5337"/>
  </r>
  <r>
    <n v="210815122"/>
    <d v="2021-10-13T00:00:00"/>
    <x v="549"/>
    <n v="800"/>
    <n v="8"/>
    <x v="12"/>
    <n v="895"/>
    <n v="1"/>
    <n v="440"/>
    <x v="20"/>
    <s v="1309 1300 0394 1822"/>
    <n v="65"/>
    <s v="M"/>
    <s v="W"/>
    <n v="501"/>
    <s v="SINGLE FAMILY DWELLING"/>
    <m/>
    <m/>
    <s v="IC"/>
    <s v="Invest Cont"/>
    <n v="440"/>
    <m/>
    <m/>
    <m/>
    <s v="3300    MANNING                      CT"/>
    <m/>
    <n v="34.030900000000003"/>
    <n v="-118.4044"/>
  </r>
  <r>
    <n v="210815100"/>
    <d v="2021-10-12T00:00:00"/>
    <x v="550"/>
    <n v="1500"/>
    <n v="8"/>
    <x v="12"/>
    <n v="841"/>
    <n v="2"/>
    <n v="649"/>
    <x v="52"/>
    <s v="1265 1822"/>
    <n v="76"/>
    <s v="F"/>
    <s v="O"/>
    <n v="710"/>
    <s v="OTHER PREMISE"/>
    <m/>
    <m/>
    <s v="IC"/>
    <s v="Invest Cont"/>
    <n v="649"/>
    <m/>
    <m/>
    <m/>
    <s v="TEXAS"/>
    <s v="ARMACOST"/>
    <n v="34.044899999999998"/>
    <n v="-118.4629"/>
  </r>
  <r>
    <n v="211000927"/>
    <d v="2021-08-10T00:00:00"/>
    <x v="551"/>
    <n v="1450"/>
    <n v="10"/>
    <x v="11"/>
    <n v="1027"/>
    <n v="2"/>
    <n v="740"/>
    <x v="21"/>
    <s v="1300 0329 1402 1822 2004"/>
    <n v="37"/>
    <s v="M"/>
    <s v="A"/>
    <n v="122"/>
    <s v="VEHICLE, PASSENGER/TRUCK"/>
    <m/>
    <m/>
    <s v="AA"/>
    <s v="Adult Arrest"/>
    <n v="740"/>
    <n v="998"/>
    <m/>
    <m/>
    <s v="7000    WHITE OAK                    AV"/>
    <m/>
    <n v="34.197499999999998"/>
    <n v="-118.51860000000001"/>
  </r>
  <r>
    <n v="211305695"/>
    <d v="2021-02-09T00:00:00"/>
    <x v="552"/>
    <n v="630"/>
    <n v="13"/>
    <x v="6"/>
    <n v="1331"/>
    <n v="1"/>
    <n v="510"/>
    <x v="0"/>
    <m/>
    <n v="0"/>
    <m/>
    <m/>
    <n v="101"/>
    <s v="STREET"/>
    <m/>
    <m/>
    <s v="IC"/>
    <s v="Invest Cont"/>
    <n v="510"/>
    <m/>
    <m/>
    <m/>
    <s v="3300 S  GRAND                        AV"/>
    <m/>
    <n v="34.021299999999997"/>
    <n v="-118.2756"/>
  </r>
  <r>
    <n v="211512550"/>
    <d v="2021-07-30T00:00:00"/>
    <x v="397"/>
    <n v="1240"/>
    <n v="15"/>
    <x v="18"/>
    <n v="1585"/>
    <n v="1"/>
    <n v="230"/>
    <x v="13"/>
    <n v="447"/>
    <n v="34"/>
    <s v="F"/>
    <s v="H"/>
    <n v="102"/>
    <s v="SIDEWALK"/>
    <n v="212"/>
    <s v="BOTTLE"/>
    <s v="IC"/>
    <s v="Invest Cont"/>
    <n v="230"/>
    <m/>
    <m/>
    <m/>
    <s v="4100    ARCH                         DR"/>
    <m/>
    <n v="34.1417"/>
    <n v="-118.3719"/>
  </r>
  <r>
    <n v="211517024"/>
    <d v="2021-11-03T00:00:00"/>
    <x v="553"/>
    <n v="2007"/>
    <n v="15"/>
    <x v="18"/>
    <n v="1503"/>
    <n v="2"/>
    <n v="625"/>
    <x v="44"/>
    <s v="1300 0400 0416 0356"/>
    <n v="25"/>
    <s v="F"/>
    <s v="W"/>
    <n v="101"/>
    <s v="STREET"/>
    <n v="400"/>
    <s v="STRONG-ARM (HANDS, FIST, FEET OR BODILY FORCE)"/>
    <s v="IC"/>
    <s v="Invest Cont"/>
    <n v="625"/>
    <m/>
    <m/>
    <m/>
    <s v="6900    LAUREL CANYON                BL"/>
    <m/>
    <n v="34.200299999999999"/>
    <n v="-118.4002"/>
  </r>
  <r>
    <n v="211808570"/>
    <d v="2021-04-04T00:00:00"/>
    <x v="554"/>
    <n v="1215"/>
    <n v="18"/>
    <x v="17"/>
    <n v="1881"/>
    <n v="1"/>
    <n v="420"/>
    <x v="33"/>
    <s v="0385 1822"/>
    <n v="62"/>
    <s v="M"/>
    <s v="A"/>
    <n v="101"/>
    <s v="STREET"/>
    <m/>
    <m/>
    <s v="IC"/>
    <s v="Invest Cont"/>
    <n v="420"/>
    <m/>
    <m/>
    <m/>
    <s v="16400 S  FIGUEROA                     ST"/>
    <m/>
    <n v="33.881799999999998"/>
    <n v="-118.2826"/>
  </r>
  <r>
    <n v="210615794"/>
    <d v="2021-09-13T00:00:00"/>
    <x v="555"/>
    <n v="411"/>
    <n v="6"/>
    <x v="9"/>
    <n v="657"/>
    <n v="1"/>
    <n v="210"/>
    <x v="11"/>
    <s v="0344 0400 0432 0334 0337 1822"/>
    <n v="0"/>
    <s v="X"/>
    <s v="X"/>
    <n v="401"/>
    <s v="MINI-MART"/>
    <n v="102"/>
    <s v="HAND GUN"/>
    <s v="IC"/>
    <s v="Invest Cont"/>
    <n v="210"/>
    <m/>
    <m/>
    <m/>
    <s v="5700    SANTA MONICA                 BL"/>
    <m/>
    <n v="34.090800000000002"/>
    <n v="-118.31399999999999"/>
  </r>
  <r>
    <n v="211516904"/>
    <d v="2021-11-02T00:00:00"/>
    <x v="493"/>
    <n v="157"/>
    <n v="15"/>
    <x v="18"/>
    <n v="1555"/>
    <n v="1"/>
    <n v="440"/>
    <x v="20"/>
    <n v="344"/>
    <n v="33"/>
    <s v="M"/>
    <s v="W"/>
    <n v="145"/>
    <s v="MAIL BOX"/>
    <m/>
    <m/>
    <s v="IC"/>
    <s v="Invest Cont"/>
    <n v="440"/>
    <m/>
    <m/>
    <m/>
    <s v="11100    CAMARILLO                    ST"/>
    <m/>
    <n v="34.157699999999998"/>
    <n v="-118.3721"/>
  </r>
  <r>
    <n v="210705457"/>
    <d v="2021-02-05T00:00:00"/>
    <x v="556"/>
    <n v="1637"/>
    <n v="7"/>
    <x v="0"/>
    <n v="701"/>
    <n v="1"/>
    <n v="442"/>
    <x v="16"/>
    <s v="1822 0325 0344"/>
    <n v="35"/>
    <s v="F"/>
    <s v="W"/>
    <n v="203"/>
    <s v="OTHER BUSINESS"/>
    <m/>
    <m/>
    <s v="IC"/>
    <s v="Invest Cont"/>
    <n v="442"/>
    <m/>
    <m/>
    <m/>
    <s v="8400    MELROSE                      PL"/>
    <m/>
    <n v="34.083500000000001"/>
    <n v="-118.3734"/>
  </r>
  <r>
    <n v="211206212"/>
    <d v="2021-02-02T00:00:00"/>
    <x v="392"/>
    <n v="1830"/>
    <n v="12"/>
    <x v="8"/>
    <n v="1239"/>
    <n v="2"/>
    <n v="623"/>
    <x v="38"/>
    <s v="1212 1822 0400"/>
    <n v="0"/>
    <s v="X"/>
    <s v="X"/>
    <n v="405"/>
    <s v="CLOTHING STORE"/>
    <n v="400"/>
    <s v="STRONG-ARM (HANDS, FIST, FEET OR BODILY FORCE)"/>
    <s v="AA"/>
    <s v="Adult Arrest"/>
    <n v="623"/>
    <m/>
    <m/>
    <m/>
    <s v="5800 S  VERMONT                      AV"/>
    <m/>
    <n v="33.988300000000002"/>
    <n v="-118.2915"/>
  </r>
  <r>
    <n v="211515936"/>
    <d v="2021-10-12T00:00:00"/>
    <x v="497"/>
    <n v="340"/>
    <n v="15"/>
    <x v="18"/>
    <n v="1535"/>
    <n v="2"/>
    <n v="745"/>
    <x v="9"/>
    <n v="329"/>
    <n v="0"/>
    <s v="M"/>
    <s v="O"/>
    <n v="210"/>
    <s v="RESTAURANT/FAST FOOD"/>
    <m/>
    <m/>
    <s v="IC"/>
    <s v="Invest Cont"/>
    <n v="745"/>
    <m/>
    <m/>
    <m/>
    <s v="5900    LANKERSHIM                   BL"/>
    <m/>
    <n v="34.177500000000002"/>
    <n v="-118.3822"/>
  </r>
  <r>
    <n v="210507142"/>
    <d v="2021-03-21T00:00:00"/>
    <x v="557"/>
    <n v="1430"/>
    <n v="5"/>
    <x v="10"/>
    <n v="517"/>
    <n v="1"/>
    <n v="236"/>
    <x v="46"/>
    <s v="0408 0416 1402 1813 2000 0913 0429 0503 0522 0510"/>
    <n v="25"/>
    <s v="F"/>
    <s v="H"/>
    <n v="502"/>
    <s v="MULTI-UNIT DWELLING (APARTMENT, DUPLEX, ETC)"/>
    <n v="400"/>
    <s v="STRONG-ARM (HANDS, FIST, FEET OR BODILY FORCE)"/>
    <s v="AA"/>
    <s v="Adult Arrest"/>
    <n v="236"/>
    <n v="998"/>
    <m/>
    <m/>
    <s v="1100    BROAD                        AV"/>
    <m/>
    <n v="33.7849"/>
    <n v="-118.2612"/>
  </r>
  <r>
    <n v="212110193"/>
    <d v="2021-06-16T00:00:00"/>
    <x v="558"/>
    <n v="1700"/>
    <n v="21"/>
    <x v="15"/>
    <n v="2144"/>
    <n v="2"/>
    <n v="930"/>
    <x v="30"/>
    <s v="0443 0422 1814 2000"/>
    <n v="33"/>
    <s v="F"/>
    <s v="B"/>
    <n v="501"/>
    <s v="SINGLE FAMILY DWELLING"/>
    <n v="511"/>
    <s v="VERBAL THREAT"/>
    <s v="AO"/>
    <s v="Adult Other"/>
    <n v="930"/>
    <m/>
    <m/>
    <m/>
    <s v="22600    VICTORY                      BL"/>
    <m/>
    <n v="34.186500000000002"/>
    <n v="-118.6195"/>
  </r>
  <r>
    <n v="211609859"/>
    <d v="2021-07-23T00:00:00"/>
    <x v="559"/>
    <n v="1800"/>
    <n v="16"/>
    <x v="20"/>
    <n v="1663"/>
    <n v="1"/>
    <n v="510"/>
    <x v="0"/>
    <m/>
    <n v="0"/>
    <m/>
    <m/>
    <n v="101"/>
    <s v="STREET"/>
    <m/>
    <m/>
    <s v="IC"/>
    <s v="Invest Cont"/>
    <n v="510"/>
    <m/>
    <m/>
    <m/>
    <s v="WICKS"/>
    <s v="SAN FERNANDO"/>
    <n v="34.2363"/>
    <n v="-118.39060000000001"/>
  </r>
  <r>
    <n v="210319151"/>
    <d v="2021-11-20T00:00:00"/>
    <x v="560"/>
    <n v="1730"/>
    <n v="3"/>
    <x v="2"/>
    <n v="338"/>
    <n v="1"/>
    <n v="441"/>
    <x v="78"/>
    <s v="1402 1822"/>
    <n v="20"/>
    <s v="X"/>
    <s v="X"/>
    <n v="727"/>
    <s v="SHOPPING MALL (COMMON AREA)"/>
    <m/>
    <m/>
    <s v="IC"/>
    <s v="Invest Cont"/>
    <n v="441"/>
    <m/>
    <m/>
    <m/>
    <s v="3100 S  HOOVER                       ST"/>
    <m/>
    <n v="34.026800000000001"/>
    <n v="-118.28959999999999"/>
  </r>
  <r>
    <n v="210315755"/>
    <d v="2021-09-12T00:00:00"/>
    <x v="561"/>
    <n v="1845"/>
    <n v="3"/>
    <x v="2"/>
    <n v="396"/>
    <n v="2"/>
    <n v="762"/>
    <x v="73"/>
    <s v="0202 0216 0529 0538 1822"/>
    <n v="33"/>
    <s v="F"/>
    <s v="H"/>
    <n v="101"/>
    <s v="STREET"/>
    <m/>
    <m/>
    <s v="IC"/>
    <s v="Invest Cont"/>
    <n v="762"/>
    <m/>
    <m/>
    <m/>
    <s v="800 W  41ST                         ST"/>
    <m/>
    <n v="34.0092"/>
    <n v="-118.29"/>
  </r>
  <r>
    <n v="210804439"/>
    <d v="2021-01-14T00:00:00"/>
    <x v="562"/>
    <n v="1000"/>
    <n v="8"/>
    <x v="12"/>
    <n v="851"/>
    <n v="2"/>
    <n v="624"/>
    <x v="15"/>
    <s v="0416 0603 0361"/>
    <n v="46"/>
    <s v="M"/>
    <s v="O"/>
    <n v="502"/>
    <s v="MULTI-UNIT DWELLING (APARTMENT, DUPLEX, ETC)"/>
    <n v="400"/>
    <s v="STRONG-ARM (HANDS, FIST, FEET OR BODILY FORCE)"/>
    <s v="AO"/>
    <s v="Adult Other"/>
    <n v="624"/>
    <m/>
    <m/>
    <m/>
    <s v="1500    BROCKTON                     AV"/>
    <m/>
    <n v="34.037500000000001"/>
    <n v="-118.4622"/>
  </r>
  <r>
    <n v="212013729"/>
    <d v="2021-08-30T00:00:00"/>
    <x v="563"/>
    <n v="1945"/>
    <n v="20"/>
    <x v="19"/>
    <n v="2022"/>
    <n v="2"/>
    <n v="624"/>
    <x v="15"/>
    <s v="0305 0416 0419 0444 0446 0913 0555"/>
    <n v="53"/>
    <s v="F"/>
    <s v="H"/>
    <n v="502"/>
    <s v="MULTI-UNIT DWELLING (APARTMENT, DUPLEX, ETC)"/>
    <n v="400"/>
    <s v="STRONG-ARM (HANDS, FIST, FEET OR BODILY FORCE)"/>
    <s v="AO"/>
    <s v="Adult Other"/>
    <n v="624"/>
    <m/>
    <m/>
    <m/>
    <s v="3900 W  6TH                          ST"/>
    <m/>
    <n v="34.0655"/>
    <n v="-118.31140000000001"/>
  </r>
  <r>
    <n v="212011472"/>
    <d v="2021-07-11T00:00:00"/>
    <x v="393"/>
    <n v="800"/>
    <n v="20"/>
    <x v="19"/>
    <n v="2026"/>
    <n v="1"/>
    <n v="122"/>
    <x v="70"/>
    <s v="0942 0520 1822 0408 0446 0416"/>
    <n v="23"/>
    <s v="F"/>
    <s v="A"/>
    <n v="502"/>
    <s v="MULTI-UNIT DWELLING (APARTMENT, DUPLEX, ETC)"/>
    <n v="400"/>
    <s v="STRONG-ARM (HANDS, FIST, FEET OR BODILY FORCE)"/>
    <s v="IC"/>
    <s v="Invest Cont"/>
    <n v="122"/>
    <m/>
    <m/>
    <m/>
    <s v="300 S  CATALINA                     ST"/>
    <m/>
    <n v="34.067399999999999"/>
    <n v="-118.2954"/>
  </r>
  <r>
    <n v="212005625"/>
    <d v="2021-02-15T00:00:00"/>
    <x v="564"/>
    <n v="1830"/>
    <n v="20"/>
    <x v="19"/>
    <n v="2005"/>
    <n v="2"/>
    <n v="624"/>
    <x v="15"/>
    <s v="0913 2002 0416"/>
    <n v="47"/>
    <s v="F"/>
    <s v="H"/>
    <n v="502"/>
    <s v="MULTI-UNIT DWELLING (APARTMENT, DUPLEX, ETC)"/>
    <n v="400"/>
    <s v="STRONG-ARM (HANDS, FIST, FEET OR BODILY FORCE)"/>
    <s v="AO"/>
    <s v="Adult Other"/>
    <n v="624"/>
    <m/>
    <m/>
    <m/>
    <s v="400    NORMANDIE                    PL"/>
    <m/>
    <n v="34.077599999999997"/>
    <n v="-118.30119999999999"/>
  </r>
  <r>
    <n v="220125508"/>
    <d v="2021-06-12T00:00:00"/>
    <x v="538"/>
    <n v="100"/>
    <n v="1"/>
    <x v="1"/>
    <n v="111"/>
    <n v="2"/>
    <n v="812"/>
    <x v="34"/>
    <s v="2034 0551 0527"/>
    <n v="11"/>
    <s v="F"/>
    <s v="H"/>
    <n v="502"/>
    <s v="MULTI-UNIT DWELLING (APARTMENT, DUPLEX, ETC)"/>
    <n v="400"/>
    <s v="STRONG-ARM (HANDS, FIST, FEET OR BODILY FORCE)"/>
    <s v="IC"/>
    <s v="Invest Cont"/>
    <n v="812"/>
    <n v="860"/>
    <m/>
    <m/>
    <s v="700    ALPINE                       ST"/>
    <m/>
    <n v="34.063499999999998"/>
    <n v="-118.24339999999999"/>
  </r>
  <r>
    <n v="211916753"/>
    <d v="2021-12-15T00:00:00"/>
    <x v="565"/>
    <n v="1400"/>
    <n v="19"/>
    <x v="16"/>
    <n v="1944"/>
    <n v="1"/>
    <n v="815"/>
    <x v="54"/>
    <s v="1259 2024 0913 1817 1824 0515"/>
    <n v="15"/>
    <s v="F"/>
    <s v="H"/>
    <n v="721"/>
    <s v="HIGH SCHOOL"/>
    <n v="400"/>
    <s v="STRONG-ARM (HANDS, FIST, FEET OR BODILY FORCE)"/>
    <s v="IC"/>
    <s v="Invest Cont"/>
    <n v="815"/>
    <m/>
    <m/>
    <m/>
    <s v="11100    OMELVENY                     AV"/>
    <m/>
    <n v="34.272199999999998"/>
    <n v="-118.4417"/>
  </r>
  <r>
    <n v="210205353"/>
    <d v="2021-02-04T00:00:00"/>
    <x v="427"/>
    <n v="2330"/>
    <n v="2"/>
    <x v="5"/>
    <n v="235"/>
    <n v="2"/>
    <n v="740"/>
    <x v="21"/>
    <s v="1822 0329"/>
    <n v="22"/>
    <s v="M"/>
    <s v="F"/>
    <n v="101"/>
    <s v="STREET"/>
    <m/>
    <m/>
    <s v="IC"/>
    <s v="Invest Cont"/>
    <n v="740"/>
    <m/>
    <m/>
    <m/>
    <s v="200    ROSELAKE                     AV"/>
    <m/>
    <n v="34.069299999999998"/>
    <n v="-118.2711"/>
  </r>
  <r>
    <n v="210804955"/>
    <d v="2021-01-26T00:00:00"/>
    <x v="456"/>
    <n v="1255"/>
    <n v="8"/>
    <x v="12"/>
    <n v="808"/>
    <n v="2"/>
    <n v="354"/>
    <x v="14"/>
    <s v="0930 1822"/>
    <n v="43"/>
    <s v="F"/>
    <s v="W"/>
    <n v="501"/>
    <s v="SINGLE FAMILY DWELLING"/>
    <m/>
    <m/>
    <s v="IC"/>
    <s v="Invest Cont"/>
    <n v="354"/>
    <m/>
    <m/>
    <m/>
    <s v="9800    YOAKUM                       DR"/>
    <m/>
    <n v="34.113700000000001"/>
    <n v="-118.43"/>
  </r>
  <r>
    <n v="210112924"/>
    <d v="2021-07-03T00:00:00"/>
    <x v="466"/>
    <n v="1058"/>
    <n v="1"/>
    <x v="1"/>
    <n v="152"/>
    <n v="2"/>
    <n v="624"/>
    <x v="15"/>
    <n v="416"/>
    <n v="31"/>
    <s v="M"/>
    <s v="O"/>
    <n v="710"/>
    <s v="OTHER PREMISE"/>
    <n v="400"/>
    <s v="STRONG-ARM (HANDS, FIST, FEET OR BODILY FORCE)"/>
    <s v="IC"/>
    <s v="Invest Cont"/>
    <n v="624"/>
    <m/>
    <m/>
    <m/>
    <s v="500 S  GRAND                        AV"/>
    <m/>
    <n v="34.049500000000002"/>
    <n v="-118.2546"/>
  </r>
  <r>
    <n v="210504873"/>
    <d v="2021-01-22T00:00:00"/>
    <x v="413"/>
    <n v="700"/>
    <n v="5"/>
    <x v="10"/>
    <n v="514"/>
    <n v="1"/>
    <n v="420"/>
    <x v="33"/>
    <m/>
    <n v="0"/>
    <m/>
    <m/>
    <n v="101"/>
    <s v="STREET"/>
    <m/>
    <m/>
    <s v="IC"/>
    <s v="Invest Cont"/>
    <n v="420"/>
    <m/>
    <m/>
    <m/>
    <s v="1300 W  SANDISON                     ST"/>
    <m/>
    <n v="33.792400000000001"/>
    <n v="-118.2803"/>
  </r>
  <r>
    <n v="211014047"/>
    <d v="2021-10-30T00:00:00"/>
    <x v="373"/>
    <n v="1215"/>
    <n v="10"/>
    <x v="11"/>
    <n v="1003"/>
    <n v="2"/>
    <n v="740"/>
    <x v="21"/>
    <s v="0329 1822 0311"/>
    <n v="0"/>
    <s v="M"/>
    <s v="W"/>
    <n v="704"/>
    <s v="ELEMENTARY SCHOOL"/>
    <m/>
    <m/>
    <s v="IC"/>
    <s v="Invest Cont"/>
    <n v="740"/>
    <m/>
    <m/>
    <m/>
    <s v="18700    BLYTHE                       ST"/>
    <m/>
    <n v="34.214700000000001"/>
    <n v="-118.54259999999999"/>
  </r>
  <r>
    <n v="211513045"/>
    <d v="2021-08-12T00:00:00"/>
    <x v="458"/>
    <n v="615"/>
    <n v="15"/>
    <x v="18"/>
    <n v="1548"/>
    <n v="1"/>
    <n v="210"/>
    <x v="11"/>
    <s v="2004 1402 0344 0910 2049"/>
    <n v="54"/>
    <s v="M"/>
    <s v="H"/>
    <n v="868"/>
    <s v="MTA - ORANGE LINE - NORTH HOLLYWOOD"/>
    <n v="500"/>
    <s v="UNKNOWN WEAPON/OTHER WEAPON"/>
    <s v="AA"/>
    <s v="Adult Arrest"/>
    <n v="210"/>
    <m/>
    <m/>
    <m/>
    <s v="5300    LANKERSHIM                   BL"/>
    <m/>
    <n v="34.167000000000002"/>
    <n v="-118.3759"/>
  </r>
  <r>
    <n v="210308592"/>
    <d v="2021-04-09T00:00:00"/>
    <x v="482"/>
    <n v="1630"/>
    <n v="3"/>
    <x v="2"/>
    <n v="314"/>
    <n v="2"/>
    <n v="740"/>
    <x v="21"/>
    <s v="0329 0202 0311 0342 2024 1816 0906"/>
    <n v="20"/>
    <s v="X"/>
    <s v="X"/>
    <n v="708"/>
    <s v="CHURCH/CHAPEL (CHANGED 03-03 FROM CHURCH/TEMPLE)"/>
    <m/>
    <m/>
    <s v="IC"/>
    <s v="Invest Cont"/>
    <n v="740"/>
    <m/>
    <m/>
    <m/>
    <s v="3300 W  ADAMS                        BL"/>
    <m/>
    <n v="34.032600000000002"/>
    <n v="-118.3205"/>
  </r>
  <r>
    <n v="211714888"/>
    <d v="2021-11-08T00:00:00"/>
    <x v="468"/>
    <n v="1200"/>
    <n v="17"/>
    <x v="13"/>
    <n v="1795"/>
    <n v="2"/>
    <n v="662"/>
    <x v="17"/>
    <s v="0344 2021 1202 0701"/>
    <n v="64"/>
    <s v="F"/>
    <s v="W"/>
    <n v="501"/>
    <s v="SINGLE FAMILY DWELLING"/>
    <m/>
    <m/>
    <s v="IC"/>
    <s v="Invest Cont"/>
    <n v="662"/>
    <m/>
    <m/>
    <m/>
    <s v="17100    ROSCOE                       BL"/>
    <m/>
    <n v="34.221400000000003"/>
    <n v="-118.5055"/>
  </r>
  <r>
    <n v="211104249"/>
    <d v="2021-01-10T00:00:00"/>
    <x v="457"/>
    <n v="1030"/>
    <n v="11"/>
    <x v="7"/>
    <n v="1151"/>
    <n v="1"/>
    <n v="230"/>
    <x v="13"/>
    <s v="0342 1414 0305 0400 0416 1218 1822"/>
    <n v="72"/>
    <s v="M"/>
    <s v="W"/>
    <n v="101"/>
    <s v="STREET"/>
    <n v="400"/>
    <s v="STRONG-ARM (HANDS, FIST, FEET OR BODILY FORCE)"/>
    <s v="IC"/>
    <s v="Invest Cont"/>
    <n v="230"/>
    <m/>
    <m/>
    <m/>
    <s v="VERMONT"/>
    <s v="BARNSDALL"/>
    <n v="34.0991"/>
    <n v="-118.29179999999999"/>
  </r>
  <r>
    <n v="211419246"/>
    <d v="2021-09-30T00:00:00"/>
    <x v="566"/>
    <n v="1300"/>
    <n v="14"/>
    <x v="14"/>
    <n v="1406"/>
    <n v="2"/>
    <n v="626"/>
    <x v="10"/>
    <s v="0913 0400 1813 2000"/>
    <n v="65"/>
    <s v="M"/>
    <s v="W"/>
    <n v="501"/>
    <s v="SINGLE FAMILY DWELLING"/>
    <n v="400"/>
    <s v="STRONG-ARM (HANDS, FIST, FEET OR BODILY FORCE)"/>
    <s v="IC"/>
    <s v="Invest Cont"/>
    <n v="626"/>
    <m/>
    <m/>
    <m/>
    <s v="10500    ROSE                         AV"/>
    <m/>
    <n v="34.028399999999998"/>
    <n v="-118.4123"/>
  </r>
  <r>
    <n v="210706314"/>
    <d v="2021-03-04T00:00:00"/>
    <x v="494"/>
    <n v="2000"/>
    <n v="7"/>
    <x v="0"/>
    <n v="734"/>
    <n v="2"/>
    <n v="900"/>
    <x v="18"/>
    <n v="2038"/>
    <n v="42"/>
    <s v="F"/>
    <s v="B"/>
    <n v="501"/>
    <s v="SINGLE FAMILY DWELLING"/>
    <m/>
    <m/>
    <s v="IC"/>
    <s v="Invest Cont"/>
    <n v="900"/>
    <m/>
    <m/>
    <m/>
    <s v="500 S  OGDEN                        DR"/>
    <m/>
    <n v="34.066299999999998"/>
    <n v="-118.3599"/>
  </r>
  <r>
    <n v="212117552"/>
    <d v="2021-12-14T00:00:00"/>
    <x v="567"/>
    <n v="1200"/>
    <n v="21"/>
    <x v="15"/>
    <n v="2185"/>
    <n v="2"/>
    <n v="740"/>
    <x v="21"/>
    <n v="329"/>
    <n v="71"/>
    <s v="M"/>
    <s v="W"/>
    <n v="119"/>
    <s v="PORCH, RESIDENTIAL"/>
    <m/>
    <m/>
    <s v="IC"/>
    <s v="Invest Cont"/>
    <n v="740"/>
    <m/>
    <m/>
    <m/>
    <s v="4700    AZUCENA                      RD"/>
    <m/>
    <n v="34.153500000000001"/>
    <n v="-118.6168"/>
  </r>
  <r>
    <n v="210415400"/>
    <d v="2021-11-30T00:00:00"/>
    <x v="417"/>
    <n v="1045"/>
    <n v="4"/>
    <x v="4"/>
    <n v="497"/>
    <n v="1"/>
    <n v="510"/>
    <x v="0"/>
    <m/>
    <n v="0"/>
    <m/>
    <m/>
    <n v="101"/>
    <s v="STREET"/>
    <m/>
    <m/>
    <s v="IC"/>
    <s v="Invest Cont"/>
    <n v="510"/>
    <m/>
    <m/>
    <m/>
    <s v="3200 E  OLYMPIC                      BL"/>
    <m/>
    <n v="34.019799999999996"/>
    <n v="-118.2097"/>
  </r>
  <r>
    <n v="211015373"/>
    <d v="2021-12-07T00:00:00"/>
    <x v="568"/>
    <n v="1200"/>
    <n v="10"/>
    <x v="11"/>
    <n v="1097"/>
    <n v="2"/>
    <n v="354"/>
    <x v="14"/>
    <s v="1822 0930"/>
    <n v="40"/>
    <s v="M"/>
    <s v="C"/>
    <n v="501"/>
    <s v="SINGLE FAMILY DWELLING"/>
    <m/>
    <m/>
    <s v="IC"/>
    <s v="Invest Cont"/>
    <n v="354"/>
    <m/>
    <m/>
    <m/>
    <s v="17000    EMPANADA                     PL"/>
    <m/>
    <n v="34.1389"/>
    <n v="-118.50279999999999"/>
  </r>
  <r>
    <n v="211510679"/>
    <d v="2021-06-18T00:00:00"/>
    <x v="538"/>
    <n v="1130"/>
    <n v="15"/>
    <x v="18"/>
    <n v="1515"/>
    <n v="1"/>
    <n v="440"/>
    <x v="20"/>
    <n v="394"/>
    <n v="28"/>
    <s v="M"/>
    <s v="W"/>
    <n v="145"/>
    <s v="MAIL BOX"/>
    <m/>
    <m/>
    <s v="IC"/>
    <s v="Invest Cont"/>
    <n v="440"/>
    <m/>
    <m/>
    <m/>
    <s v="12000    HART                         ST"/>
    <m/>
    <n v="34.196199999999997"/>
    <n v="-118.39109999999999"/>
  </r>
  <r>
    <n v="210609306"/>
    <d v="2021-05-03T00:00:00"/>
    <x v="410"/>
    <n v="2120"/>
    <n v="6"/>
    <x v="9"/>
    <n v="667"/>
    <n v="2"/>
    <n v="623"/>
    <x v="38"/>
    <s v="1822 1212 0400"/>
    <n v="0"/>
    <s v="X"/>
    <s v="X"/>
    <n v="101"/>
    <s v="STREET"/>
    <n v="400"/>
    <s v="STRONG-ARM (HANDS, FIST, FEET OR BODILY FORCE)"/>
    <s v="IC"/>
    <s v="Invest Cont"/>
    <n v="623"/>
    <m/>
    <m/>
    <m/>
    <s v="1200    GORDON                       ST"/>
    <m/>
    <n v="34.092599999999997"/>
    <n v="-118.3201"/>
  </r>
  <r>
    <n v="210319168"/>
    <d v="2021-11-21T00:00:00"/>
    <x v="569"/>
    <n v="100"/>
    <n v="3"/>
    <x v="2"/>
    <n v="331"/>
    <n v="1"/>
    <n v="230"/>
    <x v="13"/>
    <s v="1822 0342 0334 1100 0449 0430 1407 1419 0906 0371"/>
    <n v="27"/>
    <s v="M"/>
    <s v="B"/>
    <n v="102"/>
    <s v="SIDEWALK"/>
    <n v="106"/>
    <s v="UNKNOWN FIREARM"/>
    <s v="IC"/>
    <s v="Invest Cont"/>
    <n v="230"/>
    <m/>
    <m/>
    <m/>
    <s v="4800 W  ADAMS                        BL"/>
    <m/>
    <n v="34.032499999999999"/>
    <n v="-118.3447"/>
  </r>
  <r>
    <n v="220405016"/>
    <d v="2022-02-02T00:00:00"/>
    <x v="570"/>
    <n v="1200"/>
    <n v="4"/>
    <x v="4"/>
    <n v="424"/>
    <n v="2"/>
    <n v="662"/>
    <x v="17"/>
    <n v="701"/>
    <n v="33"/>
    <s v="F"/>
    <s v="O"/>
    <n v="502"/>
    <s v="MULTI-UNIT DWELLING (APARTMENT, DUPLEX, ETC)"/>
    <m/>
    <m/>
    <s v="IC"/>
    <s v="Invest Cont"/>
    <n v="662"/>
    <m/>
    <m/>
    <m/>
    <s v="3700    BALDWIN                      ST"/>
    <m/>
    <n v="34.070399999999999"/>
    <n v="-118.2013"/>
  </r>
  <r>
    <n v="210204619"/>
    <d v="2021-01-16T00:00:00"/>
    <x v="571"/>
    <n v="2200"/>
    <n v="2"/>
    <x v="5"/>
    <n v="269"/>
    <n v="2"/>
    <n v="626"/>
    <x v="10"/>
    <s v="0913 2000 0416 1814"/>
    <n v="28"/>
    <s v="M"/>
    <s v="H"/>
    <n v="101"/>
    <s v="STREET"/>
    <n v="400"/>
    <s v="STRONG-ARM (HANDS, FIST, FEET OR BODILY FORCE)"/>
    <s v="AA"/>
    <s v="Adult Arrest"/>
    <n v="626"/>
    <m/>
    <m/>
    <m/>
    <s v="UNION                        WY"/>
    <s v="8TH                          ST"/>
    <n v="34.052399999999999"/>
    <n v="-118.2722"/>
  </r>
  <r>
    <n v="211711878"/>
    <d v="2021-08-25T00:00:00"/>
    <x v="434"/>
    <n v="1830"/>
    <n v="17"/>
    <x v="13"/>
    <n v="1783"/>
    <n v="1"/>
    <n v="510"/>
    <x v="0"/>
    <m/>
    <n v="0"/>
    <m/>
    <m/>
    <n v="101"/>
    <s v="STREET"/>
    <m/>
    <m/>
    <s v="IC"/>
    <s v="Invest Cont"/>
    <n v="510"/>
    <m/>
    <m/>
    <m/>
    <s v="19000    NORDHOFF                     ST"/>
    <m/>
    <n v="34.235500000000002"/>
    <n v="-118.5502"/>
  </r>
  <r>
    <n v="211414613"/>
    <d v="2021-07-07T00:00:00"/>
    <x v="491"/>
    <n v="1700"/>
    <n v="14"/>
    <x v="14"/>
    <n v="1416"/>
    <n v="2"/>
    <n v="745"/>
    <x v="9"/>
    <n v="329"/>
    <n v="46"/>
    <s v="F"/>
    <s v="W"/>
    <n v="501"/>
    <s v="SINGLE FAMILY DWELLING"/>
    <m/>
    <m/>
    <s v="IC"/>
    <s v="Invest Cont"/>
    <n v="745"/>
    <m/>
    <m/>
    <m/>
    <s v="3300    CABRILLO                     BL"/>
    <m/>
    <n v="34.0077"/>
    <n v="-118.4436"/>
  </r>
  <r>
    <n v="211406252"/>
    <d v="2021-02-09T00:00:00"/>
    <x v="552"/>
    <n v="530"/>
    <n v="14"/>
    <x v="14"/>
    <n v="1435"/>
    <n v="1"/>
    <n v="440"/>
    <x v="20"/>
    <s v="0344 0394"/>
    <n v="21"/>
    <s v="M"/>
    <s v="W"/>
    <n v="502"/>
    <s v="MULTI-UNIT DWELLING (APARTMENT, DUPLEX, ETC)"/>
    <m/>
    <m/>
    <s v="IC"/>
    <s v="Invest Cont"/>
    <n v="440"/>
    <m/>
    <m/>
    <m/>
    <s v="3700    MCLAUGHLIN                   AV"/>
    <m/>
    <n v="34.009799999999998"/>
    <n v="-118.4255"/>
  </r>
  <r>
    <n v="210515423"/>
    <d v="2021-10-29T00:00:00"/>
    <x v="572"/>
    <n v="2045"/>
    <n v="5"/>
    <x v="10"/>
    <n v="567"/>
    <n v="2"/>
    <n v="930"/>
    <x v="30"/>
    <s v="0552 1259 0443 0432 0602 0913"/>
    <n v="14"/>
    <s v="M"/>
    <s v="W"/>
    <n v="502"/>
    <s v="MULTI-UNIT DWELLING (APARTMENT, DUPLEX, ETC)"/>
    <n v="511"/>
    <s v="VERBAL THREAT"/>
    <s v="AO"/>
    <s v="Adult Other"/>
    <n v="930"/>
    <m/>
    <m/>
    <m/>
    <s v="400 W  18TH                         ST"/>
    <m/>
    <n v="33.727899999999998"/>
    <n v="-118.28619999999999"/>
  </r>
  <r>
    <n v="211916490"/>
    <d v="2021-12-08T00:00:00"/>
    <x v="573"/>
    <n v="1505"/>
    <n v="19"/>
    <x v="16"/>
    <n v="1908"/>
    <n v="2"/>
    <n v="354"/>
    <x v="14"/>
    <n v="922"/>
    <n v="24"/>
    <s v="F"/>
    <s v="H"/>
    <n v="501"/>
    <s v="SINGLE FAMILY DWELLING"/>
    <m/>
    <m/>
    <s v="IC"/>
    <s v="Invest Cont"/>
    <n v="354"/>
    <m/>
    <m/>
    <m/>
    <s v="13300    HERRON                       ST"/>
    <m/>
    <n v="34.317399999999999"/>
    <n v="-118.4239"/>
  </r>
  <r>
    <n v="211422329"/>
    <d v="2021-11-30T00:00:00"/>
    <x v="574"/>
    <n v="2000"/>
    <n v="14"/>
    <x v="14"/>
    <n v="1412"/>
    <n v="1"/>
    <n v="480"/>
    <x v="2"/>
    <s v="0344 2004"/>
    <n v="37"/>
    <s v="M"/>
    <s v="W"/>
    <n v="501"/>
    <s v="SINGLE FAMILY DWELLING"/>
    <m/>
    <m/>
    <s v="IC"/>
    <s v="Invest Cont"/>
    <n v="480"/>
    <m/>
    <m/>
    <m/>
    <s v="600    HAMPTON                      DR"/>
    <m/>
    <n v="33.993299999999998"/>
    <n v="-118.4765"/>
  </r>
  <r>
    <n v="212013678"/>
    <d v="2021-08-29T00:00:00"/>
    <x v="503"/>
    <n v="415"/>
    <n v="20"/>
    <x v="19"/>
    <n v="2015"/>
    <n v="2"/>
    <n v="740"/>
    <x v="21"/>
    <s v="0329 0342 1822"/>
    <n v="44"/>
    <s v="F"/>
    <s v="H"/>
    <n v="122"/>
    <s v="VEHICLE, PASSENGER/TRUCK"/>
    <m/>
    <m/>
    <s v="IC"/>
    <s v="Invest Cont"/>
    <n v="740"/>
    <m/>
    <m/>
    <m/>
    <s v="200 N  CATALINA                     ST"/>
    <m/>
    <n v="34.0745"/>
    <n v="-118.2954"/>
  </r>
  <r>
    <n v="212004813"/>
    <d v="2021-01-23T00:00:00"/>
    <x v="575"/>
    <n v="220"/>
    <n v="20"/>
    <x v="19"/>
    <n v="2024"/>
    <n v="1"/>
    <n v="310"/>
    <x v="5"/>
    <s v="1822 0321 0344"/>
    <n v="0"/>
    <s v="M"/>
    <s v="O"/>
    <n v="210"/>
    <s v="RESTAURANT/FAST FOOD"/>
    <m/>
    <m/>
    <s v="AA"/>
    <s v="Adult Arrest"/>
    <n v="310"/>
    <m/>
    <m/>
    <m/>
    <s v="3700 W  6TH                          ST"/>
    <m/>
    <n v="34.063600000000001"/>
    <n v="-118.30410000000001"/>
  </r>
  <r>
    <n v="211714566"/>
    <d v="2021-11-01T00:00:00"/>
    <x v="576"/>
    <n v="300"/>
    <n v="17"/>
    <x v="13"/>
    <n v="1794"/>
    <n v="2"/>
    <n v="626"/>
    <x v="10"/>
    <s v="2002 2000 0913 1402 0408 1821 0421 0444 0419"/>
    <n v="39"/>
    <s v="F"/>
    <s v="O"/>
    <n v="502"/>
    <s v="MULTI-UNIT DWELLING (APARTMENT, DUPLEX, ETC)"/>
    <n v="400"/>
    <s v="STRONG-ARM (HANDS, FIST, FEET OR BODILY FORCE)"/>
    <s v="AA"/>
    <s v="Adult Arrest"/>
    <n v="626"/>
    <n v="998"/>
    <m/>
    <m/>
    <s v="18400    NAPA                         ST"/>
    <m/>
    <n v="34.226399999999998"/>
    <n v="-118.5361"/>
  </r>
  <r>
    <n v="211909511"/>
    <d v="2021-06-06T00:00:00"/>
    <x v="455"/>
    <n v="1301"/>
    <n v="19"/>
    <x v="16"/>
    <n v="1985"/>
    <n v="1"/>
    <n v="761"/>
    <x v="35"/>
    <s v="1822 0334 0919"/>
    <n v="22"/>
    <s v="M"/>
    <s v="H"/>
    <n v="108"/>
    <s v="PARKING LOT"/>
    <n v="215"/>
    <s v="MACHETE"/>
    <s v="IC"/>
    <s v="Invest Cont"/>
    <n v="761"/>
    <m/>
    <m/>
    <m/>
    <s v="14600    PARTHENIA                    ST"/>
    <m/>
    <n v="34.2271"/>
    <n v="-118.4503"/>
  </r>
  <r>
    <n v="211415054"/>
    <d v="2021-07-14T00:00:00"/>
    <x v="368"/>
    <n v="1702"/>
    <n v="14"/>
    <x v="14"/>
    <n v="1425"/>
    <n v="2"/>
    <n v="956"/>
    <x v="29"/>
    <n v="1501"/>
    <n v="45"/>
    <s v="M"/>
    <s v="W"/>
    <n v="710"/>
    <s v="OTHER PREMISE"/>
    <m/>
    <m/>
    <s v="AO"/>
    <s v="Adult Other"/>
    <n v="956"/>
    <m/>
    <m/>
    <m/>
    <s v="3100    SAWTELLE                     BL"/>
    <m/>
    <n v="34.020899999999997"/>
    <n v="-118.4318"/>
  </r>
  <r>
    <n v="211208894"/>
    <d v="2021-03-19T00:00:00"/>
    <x v="474"/>
    <n v="1503"/>
    <n v="12"/>
    <x v="8"/>
    <n v="1241"/>
    <n v="2"/>
    <n v="626"/>
    <x v="10"/>
    <s v="1814 0446"/>
    <n v="16"/>
    <s v="F"/>
    <s v="B"/>
    <n v="502"/>
    <s v="MULTI-UNIT DWELLING (APARTMENT, DUPLEX, ETC)"/>
    <n v="400"/>
    <s v="STRONG-ARM (HANDS, FIST, FEET OR BODILY FORCE)"/>
    <s v="IC"/>
    <s v="Invest Cont"/>
    <n v="626"/>
    <m/>
    <m/>
    <m/>
    <s v="6400    WEST                         BL"/>
    <m/>
    <n v="33.981000000000002"/>
    <n v="-118.3352"/>
  </r>
  <r>
    <n v="210504114"/>
    <d v="2021-01-03T00:00:00"/>
    <x v="577"/>
    <n v="300"/>
    <n v="5"/>
    <x v="10"/>
    <n v="522"/>
    <n v="1"/>
    <n v="520"/>
    <x v="25"/>
    <s v="0216 1300 1309"/>
    <n v="44"/>
    <s v="M"/>
    <s v="H"/>
    <n v="101"/>
    <s v="STREET"/>
    <m/>
    <m/>
    <s v="IC"/>
    <s v="Invest Cont"/>
    <n v="520"/>
    <m/>
    <m/>
    <m/>
    <s v="800    GULF                         AV"/>
    <m/>
    <n v="33.779400000000003"/>
    <n v="-118.27290000000001"/>
  </r>
  <r>
    <n v="211104232"/>
    <d v="2021-01-09T00:00:00"/>
    <x v="578"/>
    <n v="2000"/>
    <n v="11"/>
    <x v="7"/>
    <n v="1152"/>
    <n v="1"/>
    <n v="510"/>
    <x v="0"/>
    <m/>
    <n v="0"/>
    <m/>
    <m/>
    <n v="101"/>
    <s v="STREET"/>
    <m/>
    <m/>
    <s v="IC"/>
    <s v="Invest Cont"/>
    <n v="510"/>
    <m/>
    <m/>
    <m/>
    <s v="4100    CUMBERLAND                   AV"/>
    <m/>
    <n v="34.0991"/>
    <n v="-118.2807"/>
  </r>
  <r>
    <n v="211912970"/>
    <d v="2021-09-06T00:00:00"/>
    <x v="579"/>
    <n v="1800"/>
    <n v="19"/>
    <x v="16"/>
    <n v="1985"/>
    <n v="2"/>
    <n v="763"/>
    <x v="77"/>
    <s v="0347 0913 1813"/>
    <n v="23"/>
    <s v="F"/>
    <s v="H"/>
    <n v="101"/>
    <s v="STREET"/>
    <n v="400"/>
    <s v="STRONG-ARM (HANDS, FIST, FEET OR BODILY FORCE)"/>
    <s v="AO"/>
    <s v="Adult Other"/>
    <n v="763"/>
    <m/>
    <m/>
    <m/>
    <s v="8400    VAN NUYS                     BL"/>
    <m/>
    <n v="34.222900000000003"/>
    <n v="-118.4487"/>
  </r>
  <r>
    <n v="211320320"/>
    <d v="2021-12-13T00:00:00"/>
    <x v="580"/>
    <n v="1720"/>
    <n v="13"/>
    <x v="6"/>
    <n v="1322"/>
    <n v="2"/>
    <n v="740"/>
    <x v="21"/>
    <s v="2024 1402 0906 0311 0329 0202 0327"/>
    <n v="0"/>
    <s v="X"/>
    <s v="X"/>
    <n v="402"/>
    <s v="MARKET"/>
    <m/>
    <m/>
    <s v="JA"/>
    <s v="Juv Arrest"/>
    <n v="740"/>
    <n v="998"/>
    <m/>
    <m/>
    <s v="500 E  23RD                         ST"/>
    <m/>
    <n v="34.024999999999999"/>
    <n v="-118.26179999999999"/>
  </r>
  <r>
    <n v="210808499"/>
    <d v="2021-04-22T00:00:00"/>
    <x v="581"/>
    <n v="1809"/>
    <n v="8"/>
    <x v="12"/>
    <n v="819"/>
    <n v="2"/>
    <n v="624"/>
    <x v="15"/>
    <s v="1309 0416"/>
    <n v="65"/>
    <s v="M"/>
    <s v="W"/>
    <n v="104"/>
    <s v="DRIVEWAY"/>
    <n v="500"/>
    <s v="UNKNOWN WEAPON/OTHER WEAPON"/>
    <s v="IC"/>
    <s v="Invest Cont"/>
    <n v="624"/>
    <m/>
    <m/>
    <m/>
    <s v="10100    WILSHIRE                     BL"/>
    <m/>
    <n v="34.073700000000002"/>
    <n v="-118.4289"/>
  </r>
  <r>
    <n v="210615600"/>
    <d v="2021-09-08T00:00:00"/>
    <x v="444"/>
    <n v="810"/>
    <n v="6"/>
    <x v="9"/>
    <n v="645"/>
    <n v="2"/>
    <n v="888"/>
    <x v="24"/>
    <s v="1822 1501"/>
    <n v="0"/>
    <s v="X"/>
    <s v="X"/>
    <n v="501"/>
    <s v="SINGLE FAMILY DWELLING"/>
    <m/>
    <m/>
    <s v="IC"/>
    <s v="Invest Cont"/>
    <n v="888"/>
    <m/>
    <m/>
    <m/>
    <s v="6800    HOLLYWOOD                    BL"/>
    <m/>
    <n v="34.101599999999998"/>
    <n v="-118.3391"/>
  </r>
  <r>
    <n v="212005947"/>
    <d v="2021-02-24T00:00:00"/>
    <x v="504"/>
    <n v="2300"/>
    <n v="20"/>
    <x v="19"/>
    <n v="2029"/>
    <n v="2"/>
    <n v="624"/>
    <x v="15"/>
    <s v="1822 0447 0416"/>
    <n v="74"/>
    <s v="F"/>
    <s v="O"/>
    <n v="709"/>
    <s v="PUBLIC RESTROOM(INDOORS-INSIDE)"/>
    <n v="500"/>
    <s v="UNKNOWN WEAPON/OTHER WEAPON"/>
    <s v="IC"/>
    <s v="Invest Cont"/>
    <n v="624"/>
    <m/>
    <m/>
    <m/>
    <s v="3100 W  4TH                          ST"/>
    <m/>
    <n v="34.066699999999997"/>
    <n v="-118.28789999999999"/>
  </r>
  <r>
    <n v="211104035"/>
    <d v="2021-01-02T00:00:00"/>
    <x v="419"/>
    <n v="1000"/>
    <n v="11"/>
    <x v="7"/>
    <n v="1101"/>
    <n v="1"/>
    <n v="330"/>
    <x v="1"/>
    <s v="1307 0344"/>
    <n v="53"/>
    <s v="F"/>
    <s v="H"/>
    <n v="108"/>
    <s v="PARKING LOT"/>
    <m/>
    <m/>
    <s v="IC"/>
    <s v="Invest Cont"/>
    <n v="330"/>
    <m/>
    <m/>
    <m/>
    <s v="5200    ZOO                          DR"/>
    <m/>
    <n v="34.153799999999997"/>
    <n v="-118.3092"/>
  </r>
  <r>
    <n v="210615930"/>
    <d v="2021-09-15T00:00:00"/>
    <x v="550"/>
    <n v="2325"/>
    <n v="6"/>
    <x v="9"/>
    <n v="676"/>
    <n v="2"/>
    <n v="661"/>
    <x v="32"/>
    <s v="1914 1822 1501"/>
    <n v="23"/>
    <s v="F"/>
    <s v="W"/>
    <n v="502"/>
    <s v="MULTI-UNIT DWELLING (APARTMENT, DUPLEX, ETC)"/>
    <m/>
    <m/>
    <s v="IC"/>
    <s v="Invest Cont"/>
    <n v="661"/>
    <m/>
    <m/>
    <m/>
    <s v="700    LILLIAN                      WY"/>
    <m/>
    <n v="34.083500000000001"/>
    <n v="-118.32769999999999"/>
  </r>
  <r>
    <n v="211413240"/>
    <d v="2021-06-12T00:00:00"/>
    <x v="386"/>
    <n v="500"/>
    <n v="14"/>
    <x v="14"/>
    <n v="1407"/>
    <n v="1"/>
    <n v="341"/>
    <x v="12"/>
    <n v="344"/>
    <n v="50"/>
    <s v="F"/>
    <s v="A"/>
    <n v="102"/>
    <s v="SIDEWALK"/>
    <m/>
    <m/>
    <s v="IC"/>
    <s v="Invest Cont"/>
    <n v="341"/>
    <m/>
    <m/>
    <m/>
    <s v="JASMINE                      AV"/>
    <s v="VENICE                       BL"/>
    <n v="34.021599999999999"/>
    <n v="-118.40179999999999"/>
  </r>
  <r>
    <n v="210913659"/>
    <d v="2021-09-03T00:00:00"/>
    <x v="526"/>
    <n v="745"/>
    <n v="9"/>
    <x v="3"/>
    <n v="931"/>
    <n v="1"/>
    <n v="420"/>
    <x v="33"/>
    <s v="0344 0446"/>
    <n v="22"/>
    <s v="M"/>
    <s v="W"/>
    <n v="104"/>
    <s v="DRIVEWAY"/>
    <n v="400"/>
    <s v="STRONG-ARM (HANDS, FIST, FEET OR BODILY FORCE)"/>
    <s v="IC"/>
    <s v="Invest Cont"/>
    <n v="420"/>
    <m/>
    <m/>
    <m/>
    <s v="6300    PEACH                        AV"/>
    <m/>
    <n v="34.184800000000003"/>
    <n v="-118.4675"/>
  </r>
  <r>
    <n v="221912688"/>
    <d v="2022-08-01T00:00:00"/>
    <x v="449"/>
    <n v="1200"/>
    <n v="19"/>
    <x v="16"/>
    <n v="1984"/>
    <n v="2"/>
    <n v="354"/>
    <x v="14"/>
    <s v="0562 0929"/>
    <n v="55"/>
    <s v="F"/>
    <s v="H"/>
    <n v="502"/>
    <s v="MULTI-UNIT DWELLING (APARTMENT, DUPLEX, ETC)"/>
    <m/>
    <m/>
    <s v="AO"/>
    <s v="Adult Other"/>
    <n v="354"/>
    <m/>
    <m/>
    <m/>
    <s v="8300    WILLIS                       AV"/>
    <m/>
    <n v="34.221499999999999"/>
    <n v="-118.45529999999999"/>
  </r>
  <r>
    <n v="210810791"/>
    <d v="2021-06-23T00:00:00"/>
    <x v="582"/>
    <n v="800"/>
    <n v="8"/>
    <x v="12"/>
    <n v="842"/>
    <n v="2"/>
    <n v="354"/>
    <x v="14"/>
    <s v="0923 1822"/>
    <n v="28"/>
    <s v="F"/>
    <s v="W"/>
    <n v="502"/>
    <s v="MULTI-UNIT DWELLING (APARTMENT, DUPLEX, ETC)"/>
    <m/>
    <m/>
    <s v="IC"/>
    <s v="Invest Cont"/>
    <n v="354"/>
    <m/>
    <m/>
    <m/>
    <s v="1400    BARRY                        AV"/>
    <m/>
    <n v="34.045400000000001"/>
    <n v="-118.456"/>
  </r>
  <r>
    <n v="212110955"/>
    <d v="2021-07-04T00:00:00"/>
    <x v="466"/>
    <n v="1705"/>
    <n v="21"/>
    <x v="15"/>
    <n v="2126"/>
    <n v="1"/>
    <n v="330"/>
    <x v="1"/>
    <n v="344"/>
    <n v="35"/>
    <s v="F"/>
    <s v="F"/>
    <n v="104"/>
    <s v="DRIVEWAY"/>
    <m/>
    <m/>
    <s v="IC"/>
    <s v="Invest Cont"/>
    <n v="330"/>
    <m/>
    <m/>
    <m/>
    <s v="21000    INGOMAR                      ST"/>
    <m/>
    <n v="34.2119"/>
    <n v="-118.5929"/>
  </r>
  <r>
    <n v="211008277"/>
    <d v="2021-05-21T00:00:00"/>
    <x v="451"/>
    <n v="1200"/>
    <n v="10"/>
    <x v="11"/>
    <n v="1045"/>
    <n v="1"/>
    <n v="420"/>
    <x v="33"/>
    <m/>
    <n v="0"/>
    <m/>
    <m/>
    <n v="101"/>
    <s v="STREET"/>
    <m/>
    <m/>
    <s v="IC"/>
    <s v="Invest Cont"/>
    <n v="420"/>
    <m/>
    <m/>
    <m/>
    <s v="17700    RHODA                        ST"/>
    <m/>
    <n v="34.1753"/>
    <n v="-118.5202"/>
  </r>
  <r>
    <n v="212111042"/>
    <d v="2021-07-05T00:00:00"/>
    <x v="583"/>
    <n v="1400"/>
    <n v="21"/>
    <x v="15"/>
    <n v="2129"/>
    <n v="1"/>
    <n v="440"/>
    <x v="20"/>
    <n v="394"/>
    <n v="28"/>
    <s v="M"/>
    <s v="W"/>
    <n v="502"/>
    <s v="MULTI-UNIT DWELLING (APARTMENT, DUPLEX, ETC)"/>
    <m/>
    <m/>
    <s v="IC"/>
    <s v="Invest Cont"/>
    <n v="440"/>
    <m/>
    <m/>
    <m/>
    <s v="7900    OAKDALE                      AV"/>
    <m/>
    <n v="34.213999999999999"/>
    <n v="-118.5667"/>
  </r>
  <r>
    <n v="210405037"/>
    <d v="2021-01-28T00:00:00"/>
    <x v="562"/>
    <n v="1"/>
    <n v="4"/>
    <x v="4"/>
    <n v="449"/>
    <n v="1"/>
    <n v="420"/>
    <x v="33"/>
    <m/>
    <n v="0"/>
    <m/>
    <m/>
    <n v="101"/>
    <s v="STREET"/>
    <m/>
    <m/>
    <s v="IC"/>
    <s v="Invest Cont"/>
    <n v="420"/>
    <m/>
    <m/>
    <m/>
    <s v="2600    MARENGO                      ST"/>
    <m/>
    <n v="34.054499999999997"/>
    <n v="-118.19889999999999"/>
  </r>
  <r>
    <n v="210114828"/>
    <d v="2021-08-07T00:00:00"/>
    <x v="584"/>
    <n v="2140"/>
    <n v="1"/>
    <x v="1"/>
    <n v="181"/>
    <n v="2"/>
    <n v="624"/>
    <x v="15"/>
    <s v="0416 0417 1822"/>
    <n v="27"/>
    <s v="M"/>
    <s v="H"/>
    <n v="741"/>
    <s v="STAPLES CENTER *"/>
    <n v="400"/>
    <s v="STRONG-ARM (HANDS, FIST, FEET OR BODILY FORCE)"/>
    <s v="IC"/>
    <s v="Invest Cont"/>
    <n v="624"/>
    <m/>
    <m/>
    <m/>
    <s v="1100 S  FIGUEROA                     ST"/>
    <m/>
    <n v="34.043100000000003"/>
    <n v="-118.2692"/>
  </r>
  <r>
    <n v="212116231"/>
    <d v="2021-11-08T00:00:00"/>
    <x v="446"/>
    <n v="1830"/>
    <n v="21"/>
    <x v="15"/>
    <n v="2145"/>
    <n v="1"/>
    <n v="510"/>
    <x v="0"/>
    <m/>
    <n v="0"/>
    <m/>
    <m/>
    <n v="101"/>
    <s v="STREET"/>
    <m/>
    <m/>
    <s v="IC"/>
    <s v="Invest Cont"/>
    <n v="510"/>
    <m/>
    <m/>
    <m/>
    <s v="22100    GILMORE                      ST"/>
    <m/>
    <n v="34.187399999999997"/>
    <n v="-118.6086"/>
  </r>
  <r>
    <n v="211413258"/>
    <d v="2021-06-12T00:00:00"/>
    <x v="538"/>
    <n v="2105"/>
    <n v="14"/>
    <x v="14"/>
    <n v="1412"/>
    <n v="1"/>
    <n v="230"/>
    <x v="13"/>
    <s v="0400 0429 0342 1822 1218"/>
    <n v="29"/>
    <s v="M"/>
    <s v="B"/>
    <n v="117"/>
    <s v="BEACH"/>
    <n v="400"/>
    <s v="STRONG-ARM (HANDS, FIST, FEET OR BODILY FORCE)"/>
    <s v="IC"/>
    <s v="Invest Cont"/>
    <n v="230"/>
    <m/>
    <m/>
    <m/>
    <s v="00    BROOKS                       AV"/>
    <m/>
    <n v="33.991"/>
    <n v="-118.47620000000001"/>
  </r>
  <r>
    <n v="210320916"/>
    <d v="2021-12-30T00:00:00"/>
    <x v="585"/>
    <n v="1700"/>
    <n v="3"/>
    <x v="2"/>
    <n v="321"/>
    <n v="2"/>
    <n v="946"/>
    <x v="8"/>
    <s v="0443 1309 1202 1822 0104 0432 1312"/>
    <n v="62"/>
    <s v="M"/>
    <s v="B"/>
    <n v="203"/>
    <s v="OTHER BUSINESS"/>
    <n v="511"/>
    <s v="VERBAL THREAT"/>
    <s v="IC"/>
    <s v="Invest Cont"/>
    <n v="946"/>
    <m/>
    <m/>
    <m/>
    <s v="5700    OBAMA                        BL"/>
    <m/>
    <n v="34.023800000000001"/>
    <n v="-118.3669"/>
  </r>
  <r>
    <n v="212016452"/>
    <d v="2021-11-02T00:00:00"/>
    <x v="468"/>
    <n v="630"/>
    <n v="20"/>
    <x v="19"/>
    <n v="2005"/>
    <n v="1"/>
    <n v="210"/>
    <x v="11"/>
    <s v="0344 1822 1501 0400 0449 0355"/>
    <n v="28"/>
    <s v="M"/>
    <s v="W"/>
    <n v="102"/>
    <s v="SIDEWALK"/>
    <n v="500"/>
    <s v="UNKNOWN WEAPON/OTHER WEAPON"/>
    <s v="IC"/>
    <s v="Invest Cont"/>
    <n v="210"/>
    <m/>
    <m/>
    <m/>
    <s v="MELROSE                      BL"/>
    <s v="MANHATTAN                    PL"/>
    <n v="34.079900000000002"/>
    <n v="-118.30249999999999"/>
  </r>
  <r>
    <n v="210605176"/>
    <d v="2021-01-30T00:00:00"/>
    <x v="469"/>
    <n v="930"/>
    <n v="6"/>
    <x v="9"/>
    <n v="644"/>
    <n v="1"/>
    <n v="510"/>
    <x v="0"/>
    <m/>
    <n v="0"/>
    <m/>
    <m/>
    <n v="108"/>
    <s v="PARKING LOT"/>
    <m/>
    <m/>
    <s v="IC"/>
    <s v="Invest Cont"/>
    <n v="510"/>
    <m/>
    <m/>
    <m/>
    <s v="1300 N  MARTEL                       AV"/>
    <m/>
    <n v="34.0944"/>
    <n v="-118.3507"/>
  </r>
  <r>
    <n v="211904810"/>
    <d v="2021-01-22T00:00:00"/>
    <x v="586"/>
    <n v="1128"/>
    <n v="19"/>
    <x v="16"/>
    <n v="1987"/>
    <n v="1"/>
    <n v="440"/>
    <x v="20"/>
    <n v="394"/>
    <n v="25"/>
    <s v="M"/>
    <s v="H"/>
    <n v="119"/>
    <s v="PORCH, RESIDENTIAL"/>
    <m/>
    <m/>
    <s v="IC"/>
    <s v="Invest Cont"/>
    <n v="440"/>
    <m/>
    <m/>
    <m/>
    <s v="8700    STANSBURY                    AV"/>
    <m/>
    <n v="34.228400000000001"/>
    <n v="-118.44370000000001"/>
  </r>
  <r>
    <n v="210315805"/>
    <d v="2021-09-11T00:00:00"/>
    <x v="587"/>
    <n v="2245"/>
    <n v="3"/>
    <x v="2"/>
    <n v="363"/>
    <n v="2"/>
    <n v="624"/>
    <x v="15"/>
    <s v="2024 1309 0913 0360 0448 0446"/>
    <n v="19"/>
    <s v="F"/>
    <s v="B"/>
    <n v="101"/>
    <s v="STREET"/>
    <n v="400"/>
    <s v="STRONG-ARM (HANDS, FIST, FEET OR BODILY FORCE)"/>
    <s v="AO"/>
    <s v="Adult Other"/>
    <n v="624"/>
    <m/>
    <m/>
    <m/>
    <s v="3700    LOCKLAND                     DR"/>
    <m/>
    <n v="34.008000000000003"/>
    <n v="-118.3399"/>
  </r>
  <r>
    <n v="211604275"/>
    <d v="2021-01-10T00:00:00"/>
    <x v="457"/>
    <n v="1100"/>
    <n v="16"/>
    <x v="20"/>
    <n v="1679"/>
    <n v="1"/>
    <n v="330"/>
    <x v="1"/>
    <s v="0344 1307 1609"/>
    <n v="57"/>
    <s v="F"/>
    <s v="W"/>
    <n v="101"/>
    <s v="STREET"/>
    <m/>
    <m/>
    <s v="IC"/>
    <s v="Invest Cont"/>
    <n v="330"/>
    <m/>
    <m/>
    <m/>
    <s v="7400    LA TUNA CANYON               RD"/>
    <m/>
    <n v="34.234200000000001"/>
    <n v="-118.2914"/>
  </r>
  <r>
    <n v="210810690"/>
    <d v="2021-06-21T00:00:00"/>
    <x v="588"/>
    <n v="215"/>
    <n v="8"/>
    <x v="12"/>
    <n v="896"/>
    <n v="1"/>
    <n v="310"/>
    <x v="5"/>
    <s v="1409 1609 0344 1822"/>
    <n v="0"/>
    <s v="X"/>
    <s v="X"/>
    <n v="210"/>
    <s v="RESTAURANT/FAST FOOD"/>
    <m/>
    <m/>
    <s v="IC"/>
    <s v="Invest Cont"/>
    <n v="310"/>
    <n v="998"/>
    <m/>
    <m/>
    <s v="9800    NATIONAL                     BL"/>
    <m/>
    <n v="34.031300000000002"/>
    <n v="-118.4007"/>
  </r>
  <r>
    <n v="210306674"/>
    <d v="2021-02-24T00:00:00"/>
    <x v="504"/>
    <n v="1100"/>
    <n v="3"/>
    <x v="2"/>
    <n v="396"/>
    <n v="1"/>
    <n v="330"/>
    <x v="1"/>
    <s v="0344 1822 1609"/>
    <n v="33"/>
    <s v="F"/>
    <s v="O"/>
    <n v="108"/>
    <s v="PARKING LOT"/>
    <m/>
    <m/>
    <s v="IC"/>
    <s v="Invest Cont"/>
    <n v="330"/>
    <m/>
    <m/>
    <m/>
    <s v="800 W  42ND                         PL"/>
    <m/>
    <n v="34.006399999999999"/>
    <n v="-118.28789999999999"/>
  </r>
  <r>
    <n v="211215356"/>
    <d v="2021-07-08T00:00:00"/>
    <x v="393"/>
    <n v="1600"/>
    <n v="12"/>
    <x v="8"/>
    <n v="1249"/>
    <n v="2"/>
    <n v="930"/>
    <x v="30"/>
    <s v="0421 0913"/>
    <n v="41"/>
    <s v="M"/>
    <s v="H"/>
    <n v="101"/>
    <s v="STREET"/>
    <n v="511"/>
    <s v="VERBAL THREAT"/>
    <s v="AA"/>
    <s v="Adult Arrest"/>
    <n v="930"/>
    <m/>
    <m/>
    <m/>
    <s v="600 W  GAGE                         AV"/>
    <m/>
    <n v="33.982399999999998"/>
    <n v="-118.28440000000001"/>
  </r>
  <r>
    <n v="210106113"/>
    <d v="2021-02-16T00:00:00"/>
    <x v="398"/>
    <n v="725"/>
    <n v="1"/>
    <x v="1"/>
    <n v="151"/>
    <n v="2"/>
    <n v="624"/>
    <x v="15"/>
    <s v="1822 0417 0305 0446"/>
    <n v="35"/>
    <s v="F"/>
    <s v="H"/>
    <n v="102"/>
    <s v="SIDEWALK"/>
    <n v="400"/>
    <s v="STRONG-ARM (HANDS, FIST, FEET OR BODILY FORCE)"/>
    <s v="IC"/>
    <s v="Invest Cont"/>
    <n v="624"/>
    <m/>
    <m/>
    <m/>
    <s v="7TH"/>
    <s v="FIGUEROA"/>
    <n v="34.049599999999998"/>
    <n v="-118.2603"/>
  </r>
  <r>
    <n v="210913963"/>
    <d v="2021-09-11T00:00:00"/>
    <x v="437"/>
    <n v="202"/>
    <n v="9"/>
    <x v="3"/>
    <n v="952"/>
    <n v="2"/>
    <n v="745"/>
    <x v="9"/>
    <n v="329"/>
    <n v="23"/>
    <s v="M"/>
    <s v="W"/>
    <n v="101"/>
    <s v="STREET"/>
    <m/>
    <m/>
    <s v="IC"/>
    <s v="Invest Cont"/>
    <n v="745"/>
    <m/>
    <m/>
    <m/>
    <s v="BURBANK                      BL"/>
    <s v="VAN NUYS                     BL"/>
    <n v="34.1721"/>
    <n v="-118.4487"/>
  </r>
  <r>
    <n v="210619119"/>
    <d v="2021-11-15T00:00:00"/>
    <x v="521"/>
    <n v="1545"/>
    <n v="6"/>
    <x v="9"/>
    <n v="636"/>
    <n v="1"/>
    <n v="230"/>
    <x v="13"/>
    <s v="1822 0334"/>
    <n v="0"/>
    <s v="M"/>
    <s v="B"/>
    <n v="102"/>
    <s v="SIDEWALK"/>
    <n v="106"/>
    <s v="UNKNOWN FIREARM"/>
    <s v="IC"/>
    <s v="Invest Cont"/>
    <n v="230"/>
    <m/>
    <m/>
    <m/>
    <s v="HOLLYWOOD"/>
    <s v="LAS PALMAS"/>
    <n v="34.101599999999998"/>
    <n v="-118.3361"/>
  </r>
  <r>
    <n v="210608337"/>
    <d v="2021-04-09T00:00:00"/>
    <x v="557"/>
    <n v="1"/>
    <n v="6"/>
    <x v="9"/>
    <n v="645"/>
    <n v="2"/>
    <n v="805"/>
    <x v="6"/>
    <s v="0908 0316 0337 0913"/>
    <n v="26"/>
    <s v="F"/>
    <s v="H"/>
    <n v="101"/>
    <s v="STREET"/>
    <n v="400"/>
    <s v="STRONG-ARM (HANDS, FIST, FEET OR BODILY FORCE)"/>
    <s v="AA"/>
    <s v="Adult Arrest"/>
    <n v="805"/>
    <m/>
    <m/>
    <m/>
    <s v="ORANGE"/>
    <s v="SUNSET"/>
    <n v="34.097999999999999"/>
    <n v="-118.3416"/>
  </r>
  <r>
    <n v="210516405"/>
    <d v="2021-11-23T00:00:00"/>
    <x v="473"/>
    <n v="1"/>
    <n v="5"/>
    <x v="10"/>
    <n v="531"/>
    <n v="2"/>
    <n v="745"/>
    <x v="9"/>
    <n v="329"/>
    <n v="0"/>
    <s v="X"/>
    <s v="X"/>
    <n v="108"/>
    <s v="PARKING LOT"/>
    <m/>
    <m/>
    <s v="IC"/>
    <s v="Invest Cont"/>
    <n v="745"/>
    <m/>
    <m/>
    <m/>
    <s v="25900    BELLE PORTE                  AV"/>
    <m/>
    <n v="33.787599999999998"/>
    <n v="-118.30119999999999"/>
  </r>
  <r>
    <n v="211517972"/>
    <d v="2021-11-28T00:00:00"/>
    <x v="421"/>
    <n v="140"/>
    <n v="15"/>
    <x v="18"/>
    <n v="1555"/>
    <n v="2"/>
    <n v="903"/>
    <x v="49"/>
    <s v="2038 1814"/>
    <n v="33"/>
    <s v="F"/>
    <s v="H"/>
    <n v="502"/>
    <s v="MULTI-UNIT DWELLING (APARTMENT, DUPLEX, ETC)"/>
    <m/>
    <m/>
    <s v="AA"/>
    <s v="Adult Arrest"/>
    <n v="903"/>
    <m/>
    <m/>
    <m/>
    <s v="11000    OTSEGO                       ST"/>
    <m/>
    <n v="34.162999999999997"/>
    <n v="-118.3729"/>
  </r>
  <r>
    <n v="210215958"/>
    <d v="2021-10-11T00:00:00"/>
    <x v="549"/>
    <n v="1100"/>
    <n v="2"/>
    <x v="5"/>
    <n v="233"/>
    <n v="1"/>
    <n v="510"/>
    <x v="0"/>
    <m/>
    <n v="0"/>
    <m/>
    <m/>
    <n v="101"/>
    <s v="STREET"/>
    <m/>
    <m/>
    <s v="IC"/>
    <s v="Invest Cont"/>
    <n v="510"/>
    <m/>
    <m/>
    <m/>
    <s v="100 S  LA FAYETTE PARK              PL"/>
    <m/>
    <n v="34.069299999999998"/>
    <n v="-118.2792"/>
  </r>
  <r>
    <n v="211304809"/>
    <d v="2021-01-18T00:00:00"/>
    <x v="484"/>
    <n v="1300"/>
    <n v="13"/>
    <x v="6"/>
    <n v="1321"/>
    <n v="2"/>
    <n v="886"/>
    <x v="45"/>
    <s v="1300 0334 0302 2004"/>
    <n v="53"/>
    <s v="M"/>
    <s v="H"/>
    <n v="101"/>
    <s v="STREET"/>
    <m/>
    <m/>
    <s v="IC"/>
    <s v="Invest Cont"/>
    <n v="886"/>
    <m/>
    <m/>
    <m/>
    <s v="25TH                         ST"/>
    <s v="BROADWAY"/>
    <n v="34.026299999999999"/>
    <n v="-118.2692"/>
  </r>
  <r>
    <n v="210514891"/>
    <d v="2021-10-15T00:00:00"/>
    <x v="542"/>
    <n v="535"/>
    <n v="5"/>
    <x v="10"/>
    <n v="529"/>
    <n v="1"/>
    <n v="330"/>
    <x v="1"/>
    <s v="0386 0329 0344 0358 1307 1402 1609"/>
    <n v="49"/>
    <s v="M"/>
    <s v="H"/>
    <n v="101"/>
    <s v="STREET"/>
    <m/>
    <m/>
    <s v="IC"/>
    <s v="Invest Cont"/>
    <n v="330"/>
    <n v="998"/>
    <m/>
    <m/>
    <s v="800 E  ANAHEIM                      ST"/>
    <m/>
    <n v="33.780500000000004"/>
    <n v="-118.25279999999999"/>
  </r>
  <r>
    <n v="210313159"/>
    <d v="2021-07-17T00:00:00"/>
    <x v="589"/>
    <n v="2215"/>
    <n v="3"/>
    <x v="2"/>
    <n v="331"/>
    <n v="2"/>
    <n v="626"/>
    <x v="10"/>
    <s v="2000 1813 0913 0444 1821 1241 1243"/>
    <n v="29"/>
    <s v="F"/>
    <s v="B"/>
    <n v="501"/>
    <s v="SINGLE FAMILY DWELLING"/>
    <n v="400"/>
    <s v="STRONG-ARM (HANDS, FIST, FEET OR BODILY FORCE)"/>
    <s v="AO"/>
    <s v="Adult Other"/>
    <n v="626"/>
    <m/>
    <m/>
    <m/>
    <s v="2800 W  VIEW                         ST"/>
    <m/>
    <n v="34.0291"/>
    <n v="-118.3511"/>
  </r>
  <r>
    <n v="212015892"/>
    <d v="2021-10-18T00:00:00"/>
    <x v="550"/>
    <n v="1245"/>
    <n v="20"/>
    <x v="19"/>
    <n v="2036"/>
    <n v="1"/>
    <n v="440"/>
    <x v="20"/>
    <s v="0394 1501"/>
    <n v="40"/>
    <s v="F"/>
    <s v="A"/>
    <n v="501"/>
    <s v="SINGLE FAMILY DWELLING"/>
    <m/>
    <m/>
    <s v="IC"/>
    <s v="Invest Cont"/>
    <n v="440"/>
    <m/>
    <m/>
    <m/>
    <s v="3200    WILSHIRE                     BL"/>
    <m/>
    <n v="34.061799999999998"/>
    <n v="-118.2923"/>
  </r>
  <r>
    <n v="210313667"/>
    <d v="2021-07-28T00:00:00"/>
    <x v="590"/>
    <n v="1300"/>
    <n v="3"/>
    <x v="2"/>
    <n v="357"/>
    <n v="2"/>
    <n v="860"/>
    <x v="66"/>
    <s v="0913 0509 0510 0522 0551 1820 1251 1259"/>
    <n v="16"/>
    <s v="F"/>
    <s v="H"/>
    <n v="501"/>
    <s v="SINGLE FAMILY DWELLING"/>
    <n v="400"/>
    <s v="STRONG-ARM (HANDS, FIST, FEET OR BODILY FORCE)"/>
    <s v="AA"/>
    <s v="Adult Arrest"/>
    <n v="860"/>
    <m/>
    <m/>
    <m/>
    <s v="3400    RAYMOND                      AV"/>
    <m/>
    <n v="34.025500000000001"/>
    <n v="-118.298"/>
  </r>
  <r>
    <n v="210712384"/>
    <d v="2021-08-23T00:00:00"/>
    <x v="591"/>
    <n v="1400"/>
    <n v="7"/>
    <x v="0"/>
    <n v="724"/>
    <n v="1"/>
    <n v="330"/>
    <x v="1"/>
    <s v="1822 1300 0344"/>
    <n v="26"/>
    <s v="F"/>
    <s v="W"/>
    <n v="108"/>
    <s v="PARKING LOT"/>
    <m/>
    <m/>
    <s v="IC"/>
    <s v="Invest Cont"/>
    <n v="330"/>
    <m/>
    <m/>
    <m/>
    <s v="7800    BEVERLY                      BL"/>
    <m/>
    <n v="34.076099999999997"/>
    <n v="-118.3604"/>
  </r>
  <r>
    <n v="211516711"/>
    <d v="2021-10-28T00:00:00"/>
    <x v="367"/>
    <n v="2300"/>
    <n v="15"/>
    <x v="18"/>
    <n v="1557"/>
    <n v="2"/>
    <n v="903"/>
    <x v="49"/>
    <n v="1501"/>
    <n v="21"/>
    <s v="F"/>
    <s v="W"/>
    <n v="116"/>
    <s v="OTHER/OUTSIDE"/>
    <m/>
    <m/>
    <s v="IC"/>
    <s v="Invest Cont"/>
    <n v="903"/>
    <m/>
    <m/>
    <m/>
    <s v="4800    DENNY                        AV"/>
    <m/>
    <n v="34.158299999999997"/>
    <n v="-118.3648"/>
  </r>
  <r>
    <n v="211414394"/>
    <d v="2021-07-03T00:00:00"/>
    <x v="466"/>
    <n v="540"/>
    <n v="14"/>
    <x v="14"/>
    <n v="1431"/>
    <n v="1"/>
    <n v="310"/>
    <x v="5"/>
    <s v="1609 0416 0344"/>
    <n v="0"/>
    <s v="X"/>
    <s v="X"/>
    <n v="203"/>
    <s v="OTHER BUSINESS"/>
    <n v="400"/>
    <s v="STRONG-ARM (HANDS, FIST, FEET OR BODILY FORCE)"/>
    <s v="IC"/>
    <s v="Invest Cont"/>
    <n v="310"/>
    <m/>
    <m/>
    <m/>
    <s v="00    WINDWARD                     AV"/>
    <m/>
    <n v="33.9876"/>
    <n v="-118.4725"/>
  </r>
  <r>
    <n v="211221629"/>
    <d v="2021-10-16T00:00:00"/>
    <x v="592"/>
    <n v="1945"/>
    <n v="12"/>
    <x v="8"/>
    <n v="1215"/>
    <n v="2"/>
    <n v="946"/>
    <x v="8"/>
    <n v="1402"/>
    <n v="0"/>
    <s v="X"/>
    <s v="X"/>
    <n v="101"/>
    <s v="STREET"/>
    <m/>
    <m/>
    <s v="IC"/>
    <s v="Invest Cont"/>
    <n v="946"/>
    <n v="998"/>
    <m/>
    <m/>
    <s v="VERMONT                      AV"/>
    <s v="SLAUSON                      AV"/>
    <n v="33.989100000000001"/>
    <n v="-118.2915"/>
  </r>
  <r>
    <n v="212013978"/>
    <d v="2021-09-05T00:00:00"/>
    <x v="593"/>
    <n v="500"/>
    <n v="20"/>
    <x v="19"/>
    <n v="2058"/>
    <n v="2"/>
    <n v="624"/>
    <x v="15"/>
    <s v="0913 0448 0429 0416"/>
    <n v="49"/>
    <s v="M"/>
    <s v="A"/>
    <n v="708"/>
    <s v="CHURCH/CHAPEL (CHANGED 03-03 FROM CHURCH/TEMPLE)"/>
    <n v="400"/>
    <s v="STRONG-ARM (HANDS, FIST, FEET OR BODILY FORCE)"/>
    <s v="AA"/>
    <s v="Adult Arrest"/>
    <n v="624"/>
    <m/>
    <m/>
    <m/>
    <s v="2500 W  OLYMPIC                      BL"/>
    <m/>
    <n v="34.053699999999999"/>
    <n v="-118.2878"/>
  </r>
  <r>
    <n v="210609214"/>
    <d v="2021-05-01T00:00:00"/>
    <x v="594"/>
    <n v="630"/>
    <n v="6"/>
    <x v="9"/>
    <n v="638"/>
    <n v="2"/>
    <n v="740"/>
    <x v="21"/>
    <s v="1300 0329 1822"/>
    <n v="31"/>
    <s v="F"/>
    <s v="H"/>
    <n v="123"/>
    <s v="PARKING UNDERGROUND/BUILDING"/>
    <m/>
    <m/>
    <s v="IC"/>
    <s v="Invest Cont"/>
    <n v="740"/>
    <m/>
    <m/>
    <m/>
    <s v="1700 N  GRAMERCY                     PL"/>
    <m/>
    <n v="34.101700000000001"/>
    <n v="-118.31229999999999"/>
  </r>
  <r>
    <n v="211415360"/>
    <d v="2021-07-19T00:00:00"/>
    <x v="401"/>
    <n v="550"/>
    <n v="14"/>
    <x v="14"/>
    <n v="1488"/>
    <n v="2"/>
    <n v="354"/>
    <x v="14"/>
    <n v="377"/>
    <n v="47"/>
    <s v="F"/>
    <s v="W"/>
    <n v="503"/>
    <s v="HOTEL"/>
    <m/>
    <m/>
    <s v="IC"/>
    <s v="Invest Cont"/>
    <n v="354"/>
    <m/>
    <m/>
    <m/>
    <s v="8600    BELFORD                      AV"/>
    <m/>
    <n v="33.959299999999999"/>
    <n v="-118.384"/>
  </r>
  <r>
    <n v="210210062"/>
    <d v="2021-05-17T00:00:00"/>
    <x v="595"/>
    <n v="1830"/>
    <n v="2"/>
    <x v="5"/>
    <n v="285"/>
    <n v="1"/>
    <n v="331"/>
    <x v="23"/>
    <s v="1300 0385 0344 1822 1608"/>
    <n v="26"/>
    <s v="F"/>
    <s v="H"/>
    <n v="101"/>
    <s v="STREET"/>
    <m/>
    <m/>
    <s v="IC"/>
    <s v="Invest Cont"/>
    <n v="331"/>
    <m/>
    <m/>
    <m/>
    <s v="W  12TH                         ST"/>
    <s v="S  BURLINGTON                   AV"/>
    <n v="34.0473"/>
    <n v="-118.2784"/>
  </r>
  <r>
    <n v="212009185"/>
    <d v="2021-05-16T00:00:00"/>
    <x v="415"/>
    <n v="2215"/>
    <n v="20"/>
    <x v="19"/>
    <n v="2025"/>
    <n v="1"/>
    <n v="420"/>
    <x v="33"/>
    <m/>
    <n v="0"/>
    <m/>
    <m/>
    <n v="101"/>
    <s v="STREET"/>
    <m/>
    <m/>
    <s v="IC"/>
    <s v="Invest Cont"/>
    <n v="420"/>
    <m/>
    <m/>
    <m/>
    <s v="4TH                          ST"/>
    <s v="KINGSLEY                     ST"/>
    <n v="34.0672"/>
    <n v="-118.2985"/>
  </r>
  <r>
    <n v="211105389"/>
    <d v="2021-02-10T00:00:00"/>
    <x v="498"/>
    <n v="2100"/>
    <n v="11"/>
    <x v="7"/>
    <n v="1177"/>
    <n v="1"/>
    <n v="310"/>
    <x v="5"/>
    <n v="344"/>
    <n v="0"/>
    <s v="X"/>
    <s v="X"/>
    <n v="121"/>
    <s v="YARD (RESIDENTIAL/BUSINESS)"/>
    <m/>
    <m/>
    <s v="IC"/>
    <s v="Invest Cont"/>
    <n v="310"/>
    <m/>
    <m/>
    <m/>
    <s v="600    SAN FERNANDO                 RD"/>
    <m/>
    <n v="34.085299999999997"/>
    <n v="-118.2257"/>
  </r>
  <r>
    <n v="211804829"/>
    <d v="2021-01-17T00:00:00"/>
    <x v="596"/>
    <n v="30"/>
    <n v="18"/>
    <x v="17"/>
    <n v="1829"/>
    <n v="1"/>
    <n v="230"/>
    <x v="13"/>
    <s v="1822 0430 0342 1300 0906 0857"/>
    <n v="54"/>
    <s v="M"/>
    <s v="B"/>
    <n v="101"/>
    <s v="STREET"/>
    <n v="109"/>
    <s v="SEMI-AUTOMATIC PISTOL"/>
    <s v="IC"/>
    <s v="Invest Cont"/>
    <n v="230"/>
    <m/>
    <m/>
    <m/>
    <s v="2100 E  101ST                        ST"/>
    <m/>
    <n v="33.944899999999997"/>
    <n v="-118.23439999999999"/>
  </r>
  <r>
    <n v="210715753"/>
    <d v="2021-11-15T00:00:00"/>
    <x v="521"/>
    <n v="1745"/>
    <n v="7"/>
    <x v="0"/>
    <n v="734"/>
    <n v="2"/>
    <n v="624"/>
    <x v="15"/>
    <n v="446"/>
    <n v="22"/>
    <s v="M"/>
    <s v="H"/>
    <n v="502"/>
    <s v="MULTI-UNIT DWELLING (APARTMENT, DUPLEX, ETC)"/>
    <n v="400"/>
    <s v="STRONG-ARM (HANDS, FIST, FEET OR BODILY FORCE)"/>
    <s v="IC"/>
    <s v="Invest Cont"/>
    <n v="624"/>
    <m/>
    <m/>
    <m/>
    <s v="300 S  BURNSIDE                     AV"/>
    <m/>
    <n v="34.070399999999999"/>
    <n v="-118.3552"/>
  </r>
  <r>
    <n v="211205194"/>
    <d v="2021-01-17T00:00:00"/>
    <x v="596"/>
    <n v="2220"/>
    <n v="12"/>
    <x v="8"/>
    <n v="1203"/>
    <n v="2"/>
    <n v="946"/>
    <x v="8"/>
    <s v="0603 0913"/>
    <n v="48"/>
    <s v="F"/>
    <s v="H"/>
    <n v="501"/>
    <s v="SINGLE FAMILY DWELLING"/>
    <m/>
    <m/>
    <s v="IC"/>
    <s v="Invest Cont"/>
    <n v="946"/>
    <m/>
    <m/>
    <m/>
    <s v="5100 S  ST ANDREWS                   PL"/>
    <m/>
    <n v="33.999400000000001"/>
    <n v="-118.3108"/>
  </r>
  <r>
    <n v="211224427"/>
    <d v="2021-12-02T00:00:00"/>
    <x v="573"/>
    <n v="824"/>
    <n v="12"/>
    <x v="8"/>
    <n v="1249"/>
    <n v="1"/>
    <n v="440"/>
    <x v="20"/>
    <s v="1803 0913 0344 0324"/>
    <n v="0"/>
    <s v="X"/>
    <s v="X"/>
    <n v="401"/>
    <s v="MINI-MART"/>
    <m/>
    <m/>
    <s v="IC"/>
    <s v="Invest Cont"/>
    <n v="440"/>
    <m/>
    <m/>
    <m/>
    <s v="6200 S  FIGUEROA                     ST"/>
    <m/>
    <n v="33.982999999999997"/>
    <n v="-118.28270000000001"/>
  </r>
  <r>
    <n v="210705467"/>
    <d v="2021-02-08T00:00:00"/>
    <x v="449"/>
    <n v="1200"/>
    <n v="7"/>
    <x v="0"/>
    <n v="739"/>
    <n v="1"/>
    <n v="310"/>
    <x v="5"/>
    <s v="1822 0344"/>
    <n v="57"/>
    <s v="M"/>
    <s v="W"/>
    <n v="108"/>
    <s v="PARKING LOT"/>
    <m/>
    <m/>
    <s v="IC"/>
    <s v="Invest Cont"/>
    <n v="310"/>
    <m/>
    <m/>
    <m/>
    <s v="400 S  MUIRFIELD                    RD"/>
    <m/>
    <n v="34.065399999999997"/>
    <n v="-118.3292"/>
  </r>
  <r>
    <n v="210815263"/>
    <d v="2021-10-13T00:00:00"/>
    <x v="505"/>
    <n v="1700"/>
    <n v="8"/>
    <x v="12"/>
    <n v="842"/>
    <n v="1"/>
    <n v="440"/>
    <x v="20"/>
    <s v="0344 1822 0394"/>
    <n v="33"/>
    <s v="F"/>
    <s v="W"/>
    <n v="502"/>
    <s v="MULTI-UNIT DWELLING (APARTMENT, DUPLEX, ETC)"/>
    <m/>
    <m/>
    <s v="IC"/>
    <s v="Invest Cont"/>
    <n v="440"/>
    <m/>
    <m/>
    <m/>
    <s v="11600    ROCHESTER                    AV"/>
    <m/>
    <n v="34.046999999999997"/>
    <n v="-118.4567"/>
  </r>
  <r>
    <n v="210109650"/>
    <d v="2021-04-29T00:00:00"/>
    <x v="540"/>
    <n v="2350"/>
    <n v="1"/>
    <x v="1"/>
    <n v="119"/>
    <n v="1"/>
    <n v="648"/>
    <x v="4"/>
    <n v="910"/>
    <n v="0"/>
    <s v="M"/>
    <s v="O"/>
    <n v="834"/>
    <s v="LA UNION STATION (NOT LINE SPECIFIC)"/>
    <n v="506"/>
    <s v="FIRE"/>
    <s v="IC"/>
    <s v="Invest Cont"/>
    <n v="648"/>
    <m/>
    <m/>
    <m/>
    <s v="800 N  ALAMEDA                      ST"/>
    <m/>
    <n v="0"/>
    <n v="0"/>
  </r>
  <r>
    <n v="211004332"/>
    <d v="2021-01-11T00:00:00"/>
    <x v="578"/>
    <n v="1600"/>
    <n v="10"/>
    <x v="11"/>
    <n v="1047"/>
    <n v="1"/>
    <n v="320"/>
    <x v="36"/>
    <s v="0321 1822 1414"/>
    <n v="0"/>
    <s v="M"/>
    <s v="W"/>
    <n v="109"/>
    <s v="PARK/PLAYGROUND"/>
    <m/>
    <m/>
    <s v="IC"/>
    <s v="Invest Cont"/>
    <n v="320"/>
    <m/>
    <m/>
    <m/>
    <s v="17000    BURBANK                      BL"/>
    <m/>
    <n v="34.172199999999997"/>
    <n v="-118.50369999999999"/>
  </r>
  <r>
    <n v="210317495"/>
    <d v="2021-10-17T00:00:00"/>
    <x v="592"/>
    <n v="2200"/>
    <n v="3"/>
    <x v="2"/>
    <n v="377"/>
    <n v="2"/>
    <n v="740"/>
    <x v="21"/>
    <s v="0329 1300 1822"/>
    <n v="35"/>
    <s v="M"/>
    <s v="H"/>
    <n v="122"/>
    <s v="VEHICLE, PASSENGER/TRUCK"/>
    <m/>
    <m/>
    <s v="IC"/>
    <s v="Invest Cont"/>
    <n v="740"/>
    <m/>
    <m/>
    <m/>
    <s v="E  38TH                         ST"/>
    <s v="NORMANDIE                    AV"/>
    <n v="34.017299999999999"/>
    <n v="-118.3002"/>
  </r>
  <r>
    <n v="230315375"/>
    <d v="2023-08-18T00:00:00"/>
    <x v="597"/>
    <n v="1200"/>
    <n v="3"/>
    <x v="2"/>
    <n v="375"/>
    <n v="2"/>
    <n v="666"/>
    <x v="88"/>
    <s v="0344 2021 1916"/>
    <n v="79"/>
    <s v="F"/>
    <s v="H"/>
    <n v="502"/>
    <s v="MULTI-UNIT DWELLING (APARTMENT, DUPLEX, ETC)"/>
    <m/>
    <m/>
    <s v="IC"/>
    <s v="Invest Cont"/>
    <n v="666"/>
    <m/>
    <m/>
    <m/>
    <s v="1700 W  38TH                         PL"/>
    <m/>
    <n v="34.016399999999997"/>
    <n v="-118.31100000000001"/>
  </r>
  <r>
    <n v="211115087"/>
    <d v="2021-11-07T00:00:00"/>
    <x v="446"/>
    <n v="1300"/>
    <n v="11"/>
    <x v="7"/>
    <n v="1139"/>
    <n v="1"/>
    <n v="210"/>
    <x v="11"/>
    <s v="0325 0443 0945 2004 0342"/>
    <n v="0"/>
    <s v="X"/>
    <s v="X"/>
    <n v="406"/>
    <s v="OTHER STORE"/>
    <n v="511"/>
    <s v="VERBAL THREAT"/>
    <s v="IC"/>
    <s v="Invest Cont"/>
    <n v="210"/>
    <m/>
    <m/>
    <m/>
    <s v="6000 N  FIGUEROA                     ST"/>
    <m/>
    <n v="34.111199999999997"/>
    <n v="-118.1895"/>
  </r>
  <r>
    <n v="210414100"/>
    <d v="2021-10-21T00:00:00"/>
    <x v="598"/>
    <n v="130"/>
    <n v="4"/>
    <x v="4"/>
    <n v="427"/>
    <n v="2"/>
    <n v="626"/>
    <x v="10"/>
    <s v="0913 1813 2000 0400 0448"/>
    <n v="42"/>
    <s v="F"/>
    <s v="H"/>
    <n v="501"/>
    <s v="SINGLE FAMILY DWELLING"/>
    <n v="400"/>
    <s v="STRONG-ARM (HANDS, FIST, FEET OR BODILY FORCE)"/>
    <s v="AA"/>
    <s v="Adult Arrest"/>
    <n v="626"/>
    <m/>
    <m/>
    <m/>
    <s v="4700    TWINING                      ST"/>
    <m/>
    <n v="34.0839"/>
    <n v="-118.1819"/>
  </r>
  <r>
    <n v="211304171"/>
    <d v="2021-01-04T00:00:00"/>
    <x v="599"/>
    <n v="1249"/>
    <n v="13"/>
    <x v="6"/>
    <n v="1341"/>
    <n v="1"/>
    <n v="320"/>
    <x v="36"/>
    <s v="1309 0329"/>
    <n v="0"/>
    <s v="X"/>
    <s v="X"/>
    <n v="405"/>
    <s v="CLOTHING STORE"/>
    <m/>
    <m/>
    <s v="IC"/>
    <s v="Invest Cont"/>
    <n v="320"/>
    <m/>
    <m/>
    <m/>
    <s v="100 W  38TH                         ST"/>
    <m/>
    <n v="34.012999999999998"/>
    <n v="-118.2762"/>
  </r>
  <r>
    <n v="211805169"/>
    <d v="2021-01-24T00:00:00"/>
    <x v="600"/>
    <n v="1"/>
    <n v="18"/>
    <x v="17"/>
    <n v="1801"/>
    <n v="2"/>
    <n v="946"/>
    <x v="8"/>
    <s v="1822 1300 0327"/>
    <n v="55"/>
    <s v="F"/>
    <s v="H"/>
    <n v="101"/>
    <s v="STREET"/>
    <m/>
    <m/>
    <s v="IC"/>
    <s v="Invest Cont"/>
    <n v="946"/>
    <m/>
    <m/>
    <m/>
    <s v="900 W  88TH                         ST"/>
    <m/>
    <n v="33.957900000000002"/>
    <n v="-118.2899"/>
  </r>
  <r>
    <n v="211420136"/>
    <d v="2021-10-18T00:00:00"/>
    <x v="563"/>
    <n v="900"/>
    <n v="14"/>
    <x v="14"/>
    <n v="1465"/>
    <n v="1"/>
    <n v="341"/>
    <x v="12"/>
    <n v="344"/>
    <n v="0"/>
    <s v="X"/>
    <s v="X"/>
    <n v="710"/>
    <s v="OTHER PREMISE"/>
    <m/>
    <m/>
    <s v="IC"/>
    <s v="Invest Cont"/>
    <n v="341"/>
    <m/>
    <m/>
    <m/>
    <s v="11800    JEFFERSON                    BL"/>
    <m/>
    <n v="33.9861"/>
    <n v="-118.40170000000001"/>
  </r>
  <r>
    <n v="211222851"/>
    <d v="2021-11-06T00:00:00"/>
    <x v="384"/>
    <n v="2000"/>
    <n v="12"/>
    <x v="8"/>
    <n v="1255"/>
    <n v="1"/>
    <n v="510"/>
    <x v="0"/>
    <m/>
    <n v="0"/>
    <m/>
    <m/>
    <n v="101"/>
    <s v="STREET"/>
    <m/>
    <m/>
    <s v="IC"/>
    <s v="Invest Cont"/>
    <n v="510"/>
    <m/>
    <m/>
    <m/>
    <s v="7800 S  NORMANDIE                    AV"/>
    <m/>
    <n v="33.967799999999997"/>
    <n v="-118.30029999999999"/>
  </r>
  <r>
    <n v="211205985"/>
    <d v="2021-01-30T00:00:00"/>
    <x v="601"/>
    <n v="2000"/>
    <n v="12"/>
    <x v="8"/>
    <n v="1211"/>
    <n v="2"/>
    <n v="626"/>
    <x v="10"/>
    <s v="2000 1814 0913 1309"/>
    <n v="49"/>
    <s v="M"/>
    <s v="B"/>
    <n v="101"/>
    <s v="STREET"/>
    <n v="500"/>
    <s v="UNKNOWN WEAPON/OTHER WEAPON"/>
    <s v="AO"/>
    <s v="Adult Other"/>
    <n v="626"/>
    <m/>
    <m/>
    <m/>
    <s v="5700    9TH                          AV"/>
    <m/>
    <n v="33.988999999999997"/>
    <n v="-118.327"/>
  </r>
  <r>
    <n v="210814634"/>
    <d v="2021-09-29T00:00:00"/>
    <x v="440"/>
    <n v="1911"/>
    <n v="8"/>
    <x v="12"/>
    <n v="806"/>
    <n v="2"/>
    <n v="740"/>
    <x v="21"/>
    <s v="0329 1402"/>
    <n v="24"/>
    <s v="F"/>
    <s v="O"/>
    <n v="501"/>
    <s v="SINGLE FAMILY DWELLING"/>
    <m/>
    <m/>
    <s v="AA"/>
    <s v="Adult Arrest"/>
    <n v="740"/>
    <n v="998"/>
    <m/>
    <m/>
    <s v="100 N  MAPLETON                     DR"/>
    <m/>
    <n v="34.082599999999999"/>
    <n v="-118.4327"/>
  </r>
  <r>
    <n v="211518876"/>
    <d v="2021-12-19T00:00:00"/>
    <x v="472"/>
    <n v="830"/>
    <n v="15"/>
    <x v="18"/>
    <n v="1539"/>
    <n v="2"/>
    <n v="888"/>
    <x v="24"/>
    <m/>
    <n v="28"/>
    <s v="F"/>
    <s v="H"/>
    <n v="501"/>
    <s v="SINGLE FAMILY DWELLING"/>
    <m/>
    <m/>
    <s v="AO"/>
    <s v="Adult Other"/>
    <n v="888"/>
    <m/>
    <m/>
    <m/>
    <s v="5700    CRANER                       AV"/>
    <m/>
    <n v="34.173999999999999"/>
    <n v="-118.36920000000001"/>
  </r>
  <r>
    <n v="212006060"/>
    <d v="2021-02-27T00:00:00"/>
    <x v="602"/>
    <n v="800"/>
    <n v="20"/>
    <x v="19"/>
    <n v="2063"/>
    <n v="2"/>
    <n v="740"/>
    <x v="21"/>
    <s v="1822 0329"/>
    <n v="0"/>
    <s v="X"/>
    <s v="X"/>
    <n v="501"/>
    <s v="SINGLE FAMILY DWELLING"/>
    <m/>
    <m/>
    <s v="IC"/>
    <s v="Invest Cont"/>
    <n v="740"/>
    <m/>
    <m/>
    <m/>
    <s v="1200 S  HARVARD                      BL"/>
    <m/>
    <n v="34.048999999999999"/>
    <n v="-118.3066"/>
  </r>
  <r>
    <n v="211108513"/>
    <d v="2021-05-12T00:00:00"/>
    <x v="603"/>
    <n v="1530"/>
    <n v="11"/>
    <x v="7"/>
    <n v="1175"/>
    <n v="1"/>
    <n v="330"/>
    <x v="1"/>
    <s v="0344 0377 1300 1822 1609 1307 0329"/>
    <n v="37"/>
    <s v="F"/>
    <s v="W"/>
    <n v="109"/>
    <s v="PARK/PLAYGROUND"/>
    <m/>
    <m/>
    <s v="IC"/>
    <s v="Invest Cont"/>
    <n v="330"/>
    <m/>
    <m/>
    <m/>
    <s v="STADIUM                      WY"/>
    <s v="ELYSIAN PARK"/>
    <n v="34.0869"/>
    <n v="-118.2422"/>
  </r>
  <r>
    <n v="211205354"/>
    <d v="2021-01-20T00:00:00"/>
    <x v="586"/>
    <n v="1825"/>
    <n v="12"/>
    <x v="8"/>
    <n v="1252"/>
    <n v="2"/>
    <n v="740"/>
    <x v="21"/>
    <n v="329"/>
    <n v="44"/>
    <s v="F"/>
    <s v="B"/>
    <n v="501"/>
    <s v="SINGLE FAMILY DWELLING"/>
    <m/>
    <m/>
    <s v="IC"/>
    <s v="Invest Cont"/>
    <n v="740"/>
    <m/>
    <m/>
    <m/>
    <s v="6700    2ND                          AV"/>
    <m/>
    <n v="33.976399999999998"/>
    <n v="-118.3197"/>
  </r>
  <r>
    <n v="211215570"/>
    <d v="2021-07-11T00:00:00"/>
    <x v="401"/>
    <n v="1105"/>
    <n v="12"/>
    <x v="8"/>
    <n v="1233"/>
    <n v="1"/>
    <n v="440"/>
    <x v="20"/>
    <s v="1822 2014 0344 1309"/>
    <n v="58"/>
    <s v="F"/>
    <s v="B"/>
    <n v="108"/>
    <s v="PARKING LOT"/>
    <m/>
    <m/>
    <s v="AO"/>
    <s v="Adult Other"/>
    <n v="440"/>
    <m/>
    <m/>
    <m/>
    <s v="1600 W  SLAUSON                      AV"/>
    <m/>
    <n v="33.989100000000001"/>
    <n v="-118.3051"/>
  </r>
  <r>
    <n v="211513934"/>
    <d v="2021-07-14T00:00:00"/>
    <x v="368"/>
    <n v="1555"/>
    <n v="15"/>
    <x v="18"/>
    <n v="1545"/>
    <n v="1"/>
    <n v="648"/>
    <x v="4"/>
    <m/>
    <n v="0"/>
    <s v="M"/>
    <s v="O"/>
    <n v="101"/>
    <s v="STREET"/>
    <m/>
    <m/>
    <s v="IC"/>
    <s v="Invest Cont"/>
    <n v="648"/>
    <m/>
    <m/>
    <m/>
    <s v="AGNES"/>
    <s v="CHANDLER"/>
    <n v="34.168399999999998"/>
    <n v="-118.3954"/>
  </r>
  <r>
    <n v="211500722"/>
    <d v="2021-05-01T00:00:00"/>
    <x v="594"/>
    <n v="1915"/>
    <n v="15"/>
    <x v="18"/>
    <n v="1543"/>
    <n v="1"/>
    <n v="230"/>
    <x v="13"/>
    <s v="0913 0446 2004 0416 1402 1202"/>
    <n v="61"/>
    <s v="M"/>
    <s v="O"/>
    <n v="502"/>
    <s v="MULTI-UNIT DWELLING (APARTMENT, DUPLEX, ETC)"/>
    <n v="312"/>
    <s v="PIPE/METAL PIPE"/>
    <s v="AA"/>
    <s v="Adult Arrest"/>
    <n v="230"/>
    <n v="998"/>
    <m/>
    <m/>
    <s v="5300    CORTEEN                      PL"/>
    <m/>
    <n v="34.166699999999999"/>
    <n v="-118.402"/>
  </r>
  <r>
    <n v="210704774"/>
    <d v="2021-01-21T00:00:00"/>
    <x v="604"/>
    <n v="400"/>
    <n v="7"/>
    <x v="0"/>
    <n v="702"/>
    <n v="1"/>
    <n v="440"/>
    <x v="20"/>
    <s v="0344 0910"/>
    <n v="27"/>
    <s v="F"/>
    <s v="B"/>
    <n v="124"/>
    <s v="BUS STOP"/>
    <m/>
    <m/>
    <s v="IC"/>
    <s v="Invest Cont"/>
    <n v="440"/>
    <m/>
    <m/>
    <m/>
    <s v="7800    MELROSE                      AV"/>
    <m/>
    <n v="34.083799999999997"/>
    <n v="-118.3595"/>
  </r>
  <r>
    <n v="211809311"/>
    <d v="2021-04-20T00:00:00"/>
    <x v="533"/>
    <n v="1617"/>
    <n v="18"/>
    <x v="17"/>
    <n v="1881"/>
    <n v="2"/>
    <n v="740"/>
    <x v="21"/>
    <s v="1822 0329"/>
    <n v="43"/>
    <s v="M"/>
    <s v="H"/>
    <n v="203"/>
    <s v="OTHER BUSINESS"/>
    <m/>
    <m/>
    <s v="AA"/>
    <s v="Adult Arrest"/>
    <n v="740"/>
    <m/>
    <m/>
    <m/>
    <s v="500 W  REDONDO BEACH                BL"/>
    <m/>
    <n v="33.892699999999998"/>
    <n v="-118.283"/>
  </r>
  <r>
    <n v="211610240"/>
    <d v="2021-08-04T00:00:00"/>
    <x v="492"/>
    <n v="1"/>
    <n v="16"/>
    <x v="20"/>
    <n v="1613"/>
    <n v="2"/>
    <n v="354"/>
    <x v="14"/>
    <s v="0923 1822"/>
    <n v="43"/>
    <s v="M"/>
    <s v="H"/>
    <n v="502"/>
    <s v="MULTI-UNIT DWELLING (APARTMENT, DUPLEX, ETC)"/>
    <m/>
    <m/>
    <s v="IC"/>
    <s v="Invest Cont"/>
    <n v="354"/>
    <m/>
    <m/>
    <m/>
    <s v="11100    GLENOAKS                     BL"/>
    <m/>
    <n v="34.271799999999999"/>
    <n v="-118.4096"/>
  </r>
  <r>
    <n v="210517354"/>
    <d v="2021-12-19T00:00:00"/>
    <x v="472"/>
    <n v="2155"/>
    <n v="5"/>
    <x v="10"/>
    <n v="566"/>
    <n v="2"/>
    <n v="624"/>
    <x v="15"/>
    <s v="0917 0446 0416 0216 1822"/>
    <n v="37"/>
    <s v="F"/>
    <s v="H"/>
    <n v="203"/>
    <s v="OTHER BUSINESS"/>
    <n v="400"/>
    <s v="STRONG-ARM (HANDS, FIST, FEET OR BODILY FORCE)"/>
    <s v="IC"/>
    <s v="Invest Cont"/>
    <n v="624"/>
    <m/>
    <m/>
    <m/>
    <s v="200 W  11TH                         ST"/>
    <m/>
    <n v="33.734200000000001"/>
    <n v="-118.28360000000001"/>
  </r>
  <r>
    <n v="210112764"/>
    <d v="2021-06-30T00:00:00"/>
    <x v="491"/>
    <n v="1050"/>
    <n v="1"/>
    <x v="1"/>
    <n v="111"/>
    <n v="1"/>
    <n v="230"/>
    <x v="13"/>
    <s v="0416 1822 1402 0417 1414 1218 2004 1266"/>
    <n v="57"/>
    <s v="F"/>
    <s v="B"/>
    <n v="102"/>
    <s v="SIDEWALK"/>
    <n v="310"/>
    <s v="CONCRETE BLOCK/BRICK"/>
    <s v="AA"/>
    <s v="Adult Arrest"/>
    <n v="230"/>
    <n v="998"/>
    <m/>
    <m/>
    <s v="500 N  SPRING                       ST"/>
    <m/>
    <n v="34.057099999999998"/>
    <n v="-118.2405"/>
  </r>
  <r>
    <n v="211115794"/>
    <d v="2021-11-27T00:00:00"/>
    <x v="489"/>
    <n v="915"/>
    <n v="11"/>
    <x v="7"/>
    <n v="1147"/>
    <n v="2"/>
    <n v="745"/>
    <x v="9"/>
    <s v="1300 0329 0913 1814 1307"/>
    <n v="30"/>
    <s v="F"/>
    <s v="H"/>
    <n v="101"/>
    <s v="STREET"/>
    <m/>
    <m/>
    <s v="AO"/>
    <s v="Adult Other"/>
    <n v="745"/>
    <m/>
    <m/>
    <m/>
    <s v="3400    ISABEL                       DR"/>
    <m/>
    <n v="34.104300000000002"/>
    <n v="-118.22750000000001"/>
  </r>
  <r>
    <n v="210620689"/>
    <d v="2021-12-22T00:00:00"/>
    <x v="605"/>
    <n v="830"/>
    <n v="6"/>
    <x v="9"/>
    <n v="659"/>
    <n v="2"/>
    <n v="624"/>
    <x v="15"/>
    <s v="1822 0400"/>
    <n v="60"/>
    <s v="M"/>
    <s v="H"/>
    <n v="103"/>
    <s v="ALLEY"/>
    <n v="400"/>
    <s v="STRONG-ARM (HANDS, FIST, FEET OR BODILY FORCE)"/>
    <s v="IC"/>
    <s v="Invest Cont"/>
    <n v="624"/>
    <m/>
    <m/>
    <m/>
    <s v="SERRANO"/>
    <s v="SUNSET"/>
    <n v="34.098100000000002"/>
    <n v="-118.30710000000001"/>
  </r>
  <r>
    <n v="210814390"/>
    <d v="2021-09-23T00:00:00"/>
    <x v="539"/>
    <n v="2035"/>
    <n v="8"/>
    <x v="12"/>
    <n v="835"/>
    <n v="2"/>
    <n v="740"/>
    <x v="21"/>
    <n v="329"/>
    <n v="24"/>
    <s v="F"/>
    <s v="F"/>
    <n v="122"/>
    <s v="VEHICLE, PASSENGER/TRUCK"/>
    <m/>
    <m/>
    <s v="IC"/>
    <s v="Invest Cont"/>
    <n v="740"/>
    <m/>
    <m/>
    <m/>
    <s v="1800    CAMDEN                       AV"/>
    <m/>
    <n v="34.046599999999998"/>
    <n v="-118.4408"/>
  </r>
  <r>
    <n v="232113748"/>
    <d v="2023-08-17T00:00:00"/>
    <x v="543"/>
    <n v="645"/>
    <n v="21"/>
    <x v="15"/>
    <n v="2137"/>
    <n v="2"/>
    <n v="354"/>
    <x v="14"/>
    <n v="928"/>
    <n v="35"/>
    <s v="M"/>
    <s v="X"/>
    <n v="502"/>
    <s v="MULTI-UNIT DWELLING (APARTMENT, DUPLEX, ETC)"/>
    <m/>
    <m/>
    <s v="IC"/>
    <s v="Invest Cont"/>
    <n v="354"/>
    <m/>
    <m/>
    <m/>
    <s v="7200    KELVIN                       AV"/>
    <m/>
    <n v="34.201099999999997"/>
    <n v="-118.58629999999999"/>
  </r>
  <r>
    <n v="211113010"/>
    <d v="2021-09-14T00:00:00"/>
    <x v="444"/>
    <n v="800"/>
    <n v="11"/>
    <x v="7"/>
    <n v="1102"/>
    <n v="2"/>
    <n v="354"/>
    <x v="14"/>
    <s v="0930 0100 0922 1822"/>
    <n v="34"/>
    <s v="F"/>
    <s v="W"/>
    <n v="501"/>
    <s v="SINGLE FAMILY DWELLING"/>
    <m/>
    <m/>
    <s v="IC"/>
    <s v="Invest Cont"/>
    <n v="354"/>
    <m/>
    <m/>
    <m/>
    <s v="4200    BRUNSWICK                    AV"/>
    <m/>
    <n v="34.128900000000002"/>
    <n v="-118.2684"/>
  </r>
  <r>
    <n v="210317966"/>
    <d v="2021-10-27T00:00:00"/>
    <x v="367"/>
    <n v="1200"/>
    <n v="3"/>
    <x v="2"/>
    <n v="399"/>
    <n v="1"/>
    <n v="442"/>
    <x v="16"/>
    <s v="0104 0325 0202 1822"/>
    <n v="20"/>
    <s v="X"/>
    <s v="X"/>
    <n v="403"/>
    <s v="DRUG STORE"/>
    <m/>
    <m/>
    <s v="IC"/>
    <s v="Invest Cont"/>
    <n v="442"/>
    <m/>
    <m/>
    <m/>
    <s v="4300 S  FIGUEROA                     ST"/>
    <m/>
    <n v="34.0075"/>
    <n v="-118.28189999999999"/>
  </r>
  <r>
    <n v="211512934"/>
    <d v="2021-08-09T00:00:00"/>
    <x v="606"/>
    <n v="2130"/>
    <n v="15"/>
    <x v="18"/>
    <n v="1549"/>
    <n v="1"/>
    <n v="331"/>
    <x v="23"/>
    <n v="344"/>
    <n v="27"/>
    <s v="F"/>
    <s v="W"/>
    <n v="123"/>
    <s v="PARKING UNDERGROUND/BUILDING"/>
    <m/>
    <m/>
    <s v="IC"/>
    <s v="Invest Cont"/>
    <n v="331"/>
    <m/>
    <m/>
    <m/>
    <s v="5400    TUJUNGA                      AV"/>
    <m/>
    <n v="34.168500000000002"/>
    <n v="-118.379"/>
  </r>
  <r>
    <n v="210905397"/>
    <d v="2021-02-05T00:00:00"/>
    <x v="511"/>
    <n v="2000"/>
    <n v="9"/>
    <x v="3"/>
    <n v="923"/>
    <n v="1"/>
    <n v="420"/>
    <x v="33"/>
    <s v="0344 1300 0385"/>
    <n v="29"/>
    <s v="M"/>
    <s v="H"/>
    <n v="101"/>
    <s v="STREET"/>
    <m/>
    <m/>
    <s v="IC"/>
    <s v="Invest Cont"/>
    <n v="420"/>
    <m/>
    <m/>
    <m/>
    <s v="6500 N  SEPULVEDA                    BL"/>
    <m/>
    <n v="34.190300000000001"/>
    <n v="-118.45740000000001"/>
  </r>
  <r>
    <n v="211217859"/>
    <d v="2021-08-01T00:00:00"/>
    <x v="607"/>
    <n v="1050"/>
    <n v="12"/>
    <x v="8"/>
    <n v="1283"/>
    <n v="1"/>
    <n v="330"/>
    <x v="1"/>
    <s v="1607 0329 0344"/>
    <n v="29"/>
    <s v="M"/>
    <s v="B"/>
    <n v="101"/>
    <s v="STREET"/>
    <m/>
    <m/>
    <s v="IC"/>
    <s v="Invest Cont"/>
    <n v="330"/>
    <m/>
    <m/>
    <m/>
    <s v="9800    LA SALLE                     AV"/>
    <m/>
    <n v="33.945900000000002"/>
    <n v="-118.3057"/>
  </r>
  <r>
    <n v="211013251"/>
    <d v="2021-10-09T00:00:00"/>
    <x v="385"/>
    <n v="935"/>
    <n v="10"/>
    <x v="11"/>
    <n v="1017"/>
    <n v="2"/>
    <n v="354"/>
    <x v="14"/>
    <s v="1822 0930"/>
    <n v="67"/>
    <s v="F"/>
    <s v="W"/>
    <n v="501"/>
    <s v="SINGLE FAMILY DWELLING"/>
    <m/>
    <m/>
    <s v="IC"/>
    <s v="Invest Cont"/>
    <n v="354"/>
    <m/>
    <m/>
    <m/>
    <s v="7400    PASO ROBLES                  AV"/>
    <m/>
    <n v="34.204799999999999"/>
    <n v="-118.50230000000001"/>
  </r>
  <r>
    <n v="210909899"/>
    <d v="2021-05-29T00:00:00"/>
    <x v="608"/>
    <n v="1115"/>
    <n v="9"/>
    <x v="3"/>
    <n v="935"/>
    <n v="2"/>
    <n v="860"/>
    <x v="66"/>
    <s v="0522 0531"/>
    <n v="51"/>
    <s v="F"/>
    <s v="W"/>
    <n v="217"/>
    <s v="AUTO REPAIR SHOP"/>
    <n v="400"/>
    <s v="STRONG-ARM (HANDS, FIST, FEET OR BODILY FORCE)"/>
    <s v="AO"/>
    <s v="Adult Other"/>
    <n v="860"/>
    <m/>
    <m/>
    <m/>
    <s v="6100    HAZELTINE                    AV"/>
    <m/>
    <n v="34.183700000000002"/>
    <n v="-118.4443"/>
  </r>
  <r>
    <n v="212016182"/>
    <d v="2021-10-25T00:00:00"/>
    <x v="609"/>
    <n v="2100"/>
    <n v="20"/>
    <x v="19"/>
    <n v="2081"/>
    <n v="1"/>
    <n v="330"/>
    <x v="1"/>
    <s v="0321 0344 0358 0377 1307 1609 1822"/>
    <n v="59"/>
    <s v="F"/>
    <s v="H"/>
    <n v="123"/>
    <s v="PARKING UNDERGROUND/BUILDING"/>
    <m/>
    <m/>
    <s v="IC"/>
    <s v="Invest Cont"/>
    <n v="330"/>
    <m/>
    <m/>
    <m/>
    <s v="1800 S  WESTERN                      AV"/>
    <m/>
    <n v="34.041800000000002"/>
    <n v="-118.3134"/>
  </r>
  <r>
    <n v="210708550"/>
    <d v="2021-05-08T00:00:00"/>
    <x v="610"/>
    <n v="2000"/>
    <n v="7"/>
    <x v="0"/>
    <n v="776"/>
    <n v="1"/>
    <n v="236"/>
    <x v="46"/>
    <s v="1402 2000 0408 0334 1813 0448 0913"/>
    <n v="62"/>
    <s v="F"/>
    <s v="H"/>
    <n v="502"/>
    <s v="MULTI-UNIT DWELLING (APARTMENT, DUPLEX, ETC)"/>
    <n v="400"/>
    <s v="STRONG-ARM (HANDS, FIST, FEET OR BODILY FORCE)"/>
    <s v="AA"/>
    <s v="Adult Arrest"/>
    <n v="236"/>
    <n v="998"/>
    <m/>
    <m/>
    <s v="4500    SATURN                       ST"/>
    <m/>
    <n v="34.042499999999997"/>
    <n v="-118.33620000000001"/>
  </r>
  <r>
    <n v="210508920"/>
    <d v="2021-05-08T00:00:00"/>
    <x v="536"/>
    <n v="2200"/>
    <n v="5"/>
    <x v="10"/>
    <n v="585"/>
    <n v="1"/>
    <n v="236"/>
    <x v="46"/>
    <s v="0444 1823 0416 0432 0940 2000 0913"/>
    <n v="38"/>
    <s v="F"/>
    <s v="O"/>
    <n v="502"/>
    <s v="MULTI-UNIT DWELLING (APARTMENT, DUPLEX, ETC)"/>
    <n v="400"/>
    <s v="STRONG-ARM (HANDS, FIST, FEET OR BODILY FORCE)"/>
    <s v="IC"/>
    <s v="Invest Cont"/>
    <n v="236"/>
    <m/>
    <m/>
    <m/>
    <s v="900 W  25TH                         ST"/>
    <m/>
    <n v="33.721600000000002"/>
    <n v="-118.29689999999999"/>
  </r>
  <r>
    <n v="210218841"/>
    <d v="2021-12-13T00:00:00"/>
    <x v="470"/>
    <n v="1450"/>
    <n v="2"/>
    <x v="5"/>
    <n v="249"/>
    <n v="1"/>
    <n v="440"/>
    <x v="20"/>
    <n v="344"/>
    <n v="29"/>
    <s v="M"/>
    <s v="B"/>
    <n v="502"/>
    <s v="MULTI-UNIT DWELLING (APARTMENT, DUPLEX, ETC)"/>
    <m/>
    <m/>
    <s v="IC"/>
    <s v="Invest Cont"/>
    <n v="440"/>
    <m/>
    <m/>
    <m/>
    <s v="600    ST PAUL                      AV"/>
    <m/>
    <n v="34.054200000000002"/>
    <n v="-118.2611"/>
  </r>
  <r>
    <n v="210807247"/>
    <d v="2021-03-21T00:00:00"/>
    <x v="557"/>
    <n v="830"/>
    <n v="8"/>
    <x v="12"/>
    <n v="859"/>
    <n v="1"/>
    <n v="310"/>
    <x v="5"/>
    <s v="1822 0417 1414 0377 0352 0321 1601 0344 0389 0906"/>
    <n v="64"/>
    <s v="F"/>
    <s v="W"/>
    <n v="501"/>
    <s v="SINGLE FAMILY DWELLING"/>
    <m/>
    <m/>
    <s v="AO"/>
    <s v="Adult Other"/>
    <n v="310"/>
    <m/>
    <m/>
    <m/>
    <s v="1700 S  SHERBOURNE                   DR"/>
    <m/>
    <n v="34.045299999999997"/>
    <n v="-118.381"/>
  </r>
  <r>
    <n v="211419827"/>
    <d v="2021-10-12T00:00:00"/>
    <x v="611"/>
    <n v="745"/>
    <n v="14"/>
    <x v="14"/>
    <n v="1435"/>
    <n v="1"/>
    <n v="331"/>
    <x v="23"/>
    <s v="0344 0385 1300"/>
    <n v="33"/>
    <s v="F"/>
    <s v="W"/>
    <n v="101"/>
    <s v="STREET"/>
    <m/>
    <m/>
    <s v="IC"/>
    <s v="Invest Cont"/>
    <n v="331"/>
    <m/>
    <m/>
    <m/>
    <s v="SAWTELLE                     BL"/>
    <s v="PALMS                        BL"/>
    <n v="34.0182"/>
    <n v="-118.4251"/>
  </r>
  <r>
    <n v="210911296"/>
    <d v="2021-07-06T00:00:00"/>
    <x v="462"/>
    <n v="1641"/>
    <n v="9"/>
    <x v="3"/>
    <n v="989"/>
    <n v="1"/>
    <n v="320"/>
    <x v="36"/>
    <s v="0352 1414 0344 2004"/>
    <n v="58"/>
    <s v="M"/>
    <s v="W"/>
    <n v="502"/>
    <s v="MULTI-UNIT DWELLING (APARTMENT, DUPLEX, ETC)"/>
    <m/>
    <m/>
    <s v="AA"/>
    <s v="Adult Arrest"/>
    <n v="320"/>
    <m/>
    <m/>
    <m/>
    <s v="13500    MOORPARK                     ST"/>
    <m/>
    <n v="34.150399999999998"/>
    <n v="-118.42740000000001"/>
  </r>
  <r>
    <n v="210405886"/>
    <d v="2021-02-21T00:00:00"/>
    <x v="414"/>
    <n v="1245"/>
    <n v="4"/>
    <x v="4"/>
    <n v="499"/>
    <n v="2"/>
    <n v="625"/>
    <x v="44"/>
    <s v="0400 0416 0913 1202"/>
    <n v="69"/>
    <s v="M"/>
    <s v="B"/>
    <n v="101"/>
    <s v="STREET"/>
    <n v="400"/>
    <s v="STRONG-ARM (HANDS, FIST, FEET OR BODILY FORCE)"/>
    <s v="AO"/>
    <s v="Adult Other"/>
    <n v="625"/>
    <m/>
    <m/>
    <m/>
    <s v="3500    BESWICK                      ST"/>
    <m/>
    <n v="34.021799999999999"/>
    <n v="-118.1986"/>
  </r>
  <r>
    <n v="211405372"/>
    <d v="2021-01-23T00:00:00"/>
    <x v="480"/>
    <n v="1100"/>
    <n v="14"/>
    <x v="14"/>
    <n v="1428"/>
    <n v="1"/>
    <n v="331"/>
    <x v="23"/>
    <s v="0344 1300 1606"/>
    <n v="25"/>
    <s v="M"/>
    <s v="W"/>
    <n v="707"/>
    <s v="GARAGE/CARPORT"/>
    <m/>
    <m/>
    <s v="IC"/>
    <s v="Invest Cont"/>
    <n v="331"/>
    <m/>
    <m/>
    <m/>
    <s v="3200    OVERLAND                     AV"/>
    <m/>
    <n v="34.026499999999999"/>
    <n v="-118.41840000000001"/>
  </r>
  <r>
    <n v="211310779"/>
    <d v="2021-06-06T00:00:00"/>
    <x v="455"/>
    <n v="445"/>
    <n v="13"/>
    <x v="6"/>
    <n v="1333"/>
    <n v="1"/>
    <n v="230"/>
    <x v="13"/>
    <s v="1822 1407 1100 1218 0432 0430"/>
    <n v="35"/>
    <s v="F"/>
    <s v="W"/>
    <n v="101"/>
    <s v="STREET"/>
    <n v="102"/>
    <s v="HAND GUN"/>
    <s v="IC"/>
    <s v="Invest Cont"/>
    <n v="230"/>
    <n v="998"/>
    <m/>
    <m/>
    <s v="700 E  29TH                         ST"/>
    <m/>
    <n v="34.018099999999997"/>
    <n v="-118.2612"/>
  </r>
  <r>
    <n v="211116090"/>
    <d v="2021-12-06T00:00:00"/>
    <x v="574"/>
    <n v="2300"/>
    <n v="11"/>
    <x v="7"/>
    <n v="1141"/>
    <n v="1"/>
    <n v="330"/>
    <x v="1"/>
    <s v="1302 0344 1307"/>
    <n v="29"/>
    <s v="M"/>
    <s v="V"/>
    <n v="101"/>
    <s v="STREET"/>
    <m/>
    <m/>
    <s v="IC"/>
    <s v="Invest Cont"/>
    <n v="330"/>
    <m/>
    <m/>
    <m/>
    <s v="1700 N  VERMONT                      AV"/>
    <m/>
    <n v="34.109499999999997"/>
    <n v="-118.2958"/>
  </r>
  <r>
    <n v="211316333"/>
    <d v="2021-09-23T00:00:00"/>
    <x v="612"/>
    <n v="1730"/>
    <n v="13"/>
    <x v="6"/>
    <n v="1307"/>
    <n v="1"/>
    <n v="230"/>
    <x v="13"/>
    <s v="0302 0334 1822 2004"/>
    <n v="28"/>
    <s v="M"/>
    <s v="B"/>
    <n v="102"/>
    <s v="SIDEWALK"/>
    <n v="102"/>
    <s v="HAND GUN"/>
    <s v="IC"/>
    <s v="Invest Cont"/>
    <n v="230"/>
    <m/>
    <m/>
    <m/>
    <s v="700    STANFORD                     AV"/>
    <m/>
    <n v="34.038699999999999"/>
    <n v="-118.24469999999999"/>
  </r>
  <r>
    <n v="210106964"/>
    <d v="2021-03-04T00:00:00"/>
    <x v="554"/>
    <n v="1100"/>
    <n v="1"/>
    <x v="1"/>
    <n v="153"/>
    <n v="2"/>
    <n v="624"/>
    <x v="15"/>
    <s v="0913 0400 0603"/>
    <n v="5"/>
    <s v="F"/>
    <s v="B"/>
    <n v="502"/>
    <s v="MULTI-UNIT DWELLING (APARTMENT, DUPLEX, ETC)"/>
    <n v="400"/>
    <s v="STRONG-ARM (HANDS, FIST, FEET OR BODILY FORCE)"/>
    <s v="AO"/>
    <s v="Adult Other"/>
    <n v="624"/>
    <m/>
    <m/>
    <m/>
    <s v="200 W  6TH                          ST"/>
    <m/>
    <n v="34.045999999999999"/>
    <n v="-118.251"/>
  </r>
  <r>
    <n v="211806347"/>
    <d v="2021-02-17T00:00:00"/>
    <x v="435"/>
    <n v="1041"/>
    <n v="18"/>
    <x v="17"/>
    <n v="1829"/>
    <n v="2"/>
    <n v="930"/>
    <x v="30"/>
    <s v="1816 0913 2000 1814 0329 1609 1307 0319 0421 0432"/>
    <n v="31"/>
    <s v="F"/>
    <s v="B"/>
    <n v="101"/>
    <s v="STREET"/>
    <n v="511"/>
    <s v="VERBAL THREAT"/>
    <s v="IC"/>
    <s v="Invest Cont"/>
    <n v="740"/>
    <n v="930"/>
    <m/>
    <m/>
    <s v="2200    99TH                         PL"/>
    <m/>
    <n v="33.947200000000002"/>
    <n v="-118.2313"/>
  </r>
  <r>
    <n v="211210659"/>
    <d v="2021-04-20T00:00:00"/>
    <x v="613"/>
    <n v="1845"/>
    <n v="12"/>
    <x v="8"/>
    <n v="1233"/>
    <n v="1"/>
    <n v="440"/>
    <x v="20"/>
    <s v="0325 0447 0416"/>
    <n v="0"/>
    <s v="X"/>
    <s v="X"/>
    <n v="243"/>
    <s v="DIY CENTER (LOWE'S,HOME DEPOT,OSH,CONTRACTORS WAREHOUSE)"/>
    <m/>
    <m/>
    <s v="IC"/>
    <s v="Invest Cont"/>
    <n v="440"/>
    <m/>
    <m/>
    <m/>
    <s v="1800 W  SLAUSON                      AV"/>
    <m/>
    <n v="33.989100000000001"/>
    <n v="-118.30970000000001"/>
  </r>
  <r>
    <n v="221908906"/>
    <d v="2022-04-30T00:00:00"/>
    <x v="417"/>
    <n v="1"/>
    <n v="19"/>
    <x v="16"/>
    <n v="1904"/>
    <n v="2"/>
    <n v="812"/>
    <x v="34"/>
    <s v="1257 0545 0522 0558 0559 0913"/>
    <n v="3"/>
    <s v="M"/>
    <s v="H"/>
    <n v="501"/>
    <s v="SINGLE FAMILY DWELLING"/>
    <n v="400"/>
    <s v="STRONG-ARM (HANDS, FIST, FEET OR BODILY FORCE)"/>
    <s v="AO"/>
    <s v="Adult Other"/>
    <n v="812"/>
    <n v="860"/>
    <m/>
    <m/>
    <s v="13400    POLK                         ST"/>
    <m/>
    <n v="34.329700000000003"/>
    <n v="-118.4301"/>
  </r>
  <r>
    <n v="211904277"/>
    <d v="2021-01-08T00:00:00"/>
    <x v="578"/>
    <n v="1630"/>
    <n v="19"/>
    <x v="16"/>
    <n v="1907"/>
    <n v="1"/>
    <n v="440"/>
    <x v="20"/>
    <s v="0394 0554 0906"/>
    <n v="21"/>
    <s v="F"/>
    <s v="H"/>
    <n v="501"/>
    <s v="SINGLE FAMILY DWELLING"/>
    <m/>
    <m/>
    <s v="AO"/>
    <s v="Adult Other"/>
    <n v="440"/>
    <m/>
    <m/>
    <m/>
    <s v="12500    HUNNEWELL                    AV"/>
    <m/>
    <n v="34.298400000000001"/>
    <n v="-118.41589999999999"/>
  </r>
  <r>
    <n v="210815594"/>
    <d v="2021-10-23T00:00:00"/>
    <x v="493"/>
    <n v="1800"/>
    <n v="8"/>
    <x v="12"/>
    <n v="882"/>
    <n v="2"/>
    <n v="901"/>
    <x v="19"/>
    <s v="1813 2038"/>
    <n v="35"/>
    <s v="F"/>
    <s v="W"/>
    <n v="501"/>
    <s v="SINGLE FAMILY DWELLING"/>
    <m/>
    <m/>
    <s v="IC"/>
    <s v="Invest Cont"/>
    <n v="901"/>
    <m/>
    <m/>
    <m/>
    <s v="1900    BUTLER                       AV"/>
    <m/>
    <n v="34.039299999999997"/>
    <n v="-118.4466"/>
  </r>
  <r>
    <n v="210120237"/>
    <d v="2021-11-10T00:00:00"/>
    <x v="450"/>
    <n v="1320"/>
    <n v="1"/>
    <x v="1"/>
    <n v="111"/>
    <n v="1"/>
    <n v="230"/>
    <x v="13"/>
    <s v="1218 1822 0334 0416 1309"/>
    <n v="56"/>
    <s v="M"/>
    <s v="H"/>
    <n v="101"/>
    <s v="STREET"/>
    <n v="207"/>
    <s v="OTHER KNIFE"/>
    <s v="IC"/>
    <s v="Invest Cont"/>
    <n v="230"/>
    <m/>
    <m/>
    <m/>
    <s v="900 N  BROADWAY"/>
    <m/>
    <n v="34.061500000000002"/>
    <n v="-118.24120000000001"/>
  </r>
  <r>
    <n v="211214594"/>
    <d v="2021-06-26T00:00:00"/>
    <x v="614"/>
    <n v="1300"/>
    <n v="12"/>
    <x v="8"/>
    <n v="1241"/>
    <n v="2"/>
    <n v="888"/>
    <x v="24"/>
    <n v="913"/>
    <n v="42"/>
    <s v="M"/>
    <s v="B"/>
    <n v="502"/>
    <s v="MULTI-UNIT DWELLING (APARTMENT, DUPLEX, ETC)"/>
    <m/>
    <m/>
    <s v="IC"/>
    <s v="Invest Cont"/>
    <n v="888"/>
    <m/>
    <m/>
    <m/>
    <s v="3500    HYDE PARK                    BL"/>
    <m/>
    <n v="33.980600000000003"/>
    <n v="-118.3352"/>
  </r>
  <r>
    <n v="211104298"/>
    <d v="2021-01-10T00:00:00"/>
    <x v="457"/>
    <n v="1540"/>
    <n v="11"/>
    <x v="7"/>
    <n v="1125"/>
    <n v="2"/>
    <n v="740"/>
    <x v="21"/>
    <n v="329"/>
    <n v="24"/>
    <s v="F"/>
    <s v="H"/>
    <n v="108"/>
    <s v="PARKING LOT"/>
    <m/>
    <m/>
    <s v="IC"/>
    <s v="Invest Cont"/>
    <n v="740"/>
    <m/>
    <m/>
    <m/>
    <s v="4600    YORK                         BL"/>
    <m/>
    <n v="34.123100000000001"/>
    <n v="-118.21559999999999"/>
  </r>
  <r>
    <n v="212113816"/>
    <d v="2021-09-09T00:00:00"/>
    <x v="615"/>
    <n v="1000"/>
    <n v="21"/>
    <x v="15"/>
    <n v="2136"/>
    <n v="2"/>
    <n v="745"/>
    <x v="9"/>
    <n v="329"/>
    <n v="18"/>
    <s v="M"/>
    <s v="H"/>
    <n v="210"/>
    <s v="RESTAURANT/FAST FOOD"/>
    <m/>
    <m/>
    <s v="IC"/>
    <s v="Invest Cont"/>
    <n v="745"/>
    <m/>
    <m/>
    <m/>
    <s v="21200    SHERMAN                      WY"/>
    <m/>
    <n v="34.201099999999997"/>
    <n v="-118.59350000000001"/>
  </r>
  <r>
    <n v="211307607"/>
    <d v="2021-03-23T00:00:00"/>
    <x v="616"/>
    <n v="1400"/>
    <n v="13"/>
    <x v="6"/>
    <n v="1303"/>
    <n v="2"/>
    <n v="624"/>
    <x v="15"/>
    <s v="0416 0447 0601 0913"/>
    <n v="51"/>
    <s v="M"/>
    <s v="W"/>
    <n v="203"/>
    <s v="OTHER BUSINESS"/>
    <n v="302"/>
    <s v="BLUNT INSTRUMENT"/>
    <s v="IC"/>
    <s v="Invest Cont"/>
    <n v="624"/>
    <m/>
    <m/>
    <m/>
    <s v="800 E  9TH                          ST"/>
    <m/>
    <n v="34.034999999999997"/>
    <n v="-118.2478"/>
  </r>
  <r>
    <n v="211012329"/>
    <d v="2021-09-15T00:00:00"/>
    <x v="617"/>
    <n v="645"/>
    <n v="10"/>
    <x v="11"/>
    <n v="1001"/>
    <n v="1"/>
    <n v="230"/>
    <x v="13"/>
    <s v="0400 0554 0602 0334 2024 0913 1402 0447"/>
    <n v="20"/>
    <s v="M"/>
    <s v="B"/>
    <n v="501"/>
    <s v="SINGLE FAMILY DWELLING"/>
    <n v="205"/>
    <s v="KITCHEN KNIFE"/>
    <s v="JA"/>
    <s v="Juv Arrest"/>
    <n v="230"/>
    <n v="998"/>
    <m/>
    <m/>
    <s v="19600    SATICOY                      ST"/>
    <m/>
    <n v="34.214300000000001"/>
    <n v="-118.5534"/>
  </r>
  <r>
    <n v="211512800"/>
    <d v="2021-08-06T00:00:00"/>
    <x v="465"/>
    <n v="1850"/>
    <n v="15"/>
    <x v="18"/>
    <n v="1596"/>
    <n v="1"/>
    <n v="341"/>
    <x v="12"/>
    <n v="344"/>
    <n v="56"/>
    <s v="M"/>
    <s v="W"/>
    <n v="150"/>
    <s v="TOOL SHED*"/>
    <m/>
    <m/>
    <s v="IC"/>
    <s v="Invest Cont"/>
    <n v="341"/>
    <m/>
    <m/>
    <m/>
    <s v="11000    WRIGHTWOOD                   PL"/>
    <m/>
    <n v="34.137"/>
    <n v="-118.37139999999999"/>
  </r>
  <r>
    <n v="211612274"/>
    <d v="2021-10-05T00:00:00"/>
    <x v="509"/>
    <n v="1000"/>
    <n v="16"/>
    <x v="20"/>
    <n v="1687"/>
    <n v="1"/>
    <n v="440"/>
    <x v="20"/>
    <s v="0325 0344"/>
    <n v="36"/>
    <s v="M"/>
    <s v="H"/>
    <n v="202"/>
    <s v="LIQUOR STORE"/>
    <m/>
    <m/>
    <s v="IC"/>
    <s v="Invest Cont"/>
    <n v="440"/>
    <m/>
    <m/>
    <m/>
    <s v="8000    VINELAND                     AV"/>
    <m/>
    <n v="34.215699999999998"/>
    <n v="-118.3703"/>
  </r>
  <r>
    <n v="211412430"/>
    <d v="2021-05-27T00:00:00"/>
    <x v="447"/>
    <n v="800"/>
    <n v="14"/>
    <x v="14"/>
    <n v="1469"/>
    <n v="1"/>
    <n v="331"/>
    <x v="23"/>
    <s v="0344 0385 1300"/>
    <n v="44"/>
    <s v="F"/>
    <s v="W"/>
    <n v="101"/>
    <s v="STREET"/>
    <m/>
    <m/>
    <s v="IC"/>
    <s v="Invest Cont"/>
    <n v="331"/>
    <m/>
    <m/>
    <m/>
    <s v="6200    MORLEY                       AV"/>
    <m/>
    <n v="33.982599999999998"/>
    <n v="-118.3655"/>
  </r>
  <r>
    <n v="211716086"/>
    <d v="2021-11-19T00:00:00"/>
    <x v="521"/>
    <n v="1435"/>
    <n v="17"/>
    <x v="13"/>
    <n v="1745"/>
    <n v="1"/>
    <n v="440"/>
    <x v="20"/>
    <n v="344"/>
    <n v="45"/>
    <s v="M"/>
    <s v="W"/>
    <n v="507"/>
    <s v="CONDOMINIUM/TOWNHOUSE"/>
    <m/>
    <m/>
    <s v="IC"/>
    <s v="Invest Cont"/>
    <n v="440"/>
    <m/>
    <m/>
    <m/>
    <s v="10300    LINDLEY                      AV"/>
    <m/>
    <n v="34.257300000000001"/>
    <n v="-118.5273"/>
  </r>
  <r>
    <n v="212107513"/>
    <d v="2021-04-09T00:00:00"/>
    <x v="442"/>
    <n v="1325"/>
    <n v="21"/>
    <x v="15"/>
    <n v="2139"/>
    <n v="2"/>
    <n v="354"/>
    <x v="14"/>
    <s v="1822 0922"/>
    <n v="42"/>
    <s v="M"/>
    <s v="O"/>
    <n v="501"/>
    <s v="SINGLE FAMILY DWELLING"/>
    <m/>
    <m/>
    <s v="IC"/>
    <s v="Invest Cont"/>
    <n v="354"/>
    <m/>
    <m/>
    <m/>
    <s v="7300    WINNETKA                     AV"/>
    <m/>
    <n v="34.203499999999998"/>
    <n v="-118.571"/>
  </r>
  <r>
    <n v="210809296"/>
    <d v="2021-05-13T00:00:00"/>
    <x v="464"/>
    <n v="1500"/>
    <n v="8"/>
    <x v="12"/>
    <n v="832"/>
    <n v="2"/>
    <n v="624"/>
    <x v="15"/>
    <s v="0910 0416 0417 2049"/>
    <n v="73"/>
    <s v="M"/>
    <s v="O"/>
    <n v="801"/>
    <s v="MTA BUS"/>
    <n v="400"/>
    <s v="STRONG-ARM (HANDS, FIST, FEET OR BODILY FORCE)"/>
    <s v="IC"/>
    <s v="Invest Cont"/>
    <n v="624"/>
    <m/>
    <m/>
    <m/>
    <s v="BARRINGTON                   AV"/>
    <s v="WILSHIRE                     BL"/>
    <n v="34.049599999999998"/>
    <n v="-118.4609"/>
  </r>
  <r>
    <n v="211509075"/>
    <d v="2021-05-09T00:00:00"/>
    <x v="618"/>
    <n v="1635"/>
    <n v="15"/>
    <x v="18"/>
    <n v="1503"/>
    <n v="1"/>
    <n v="230"/>
    <x v="13"/>
    <s v="0416 1000 1822 0445 0429 1420"/>
    <n v="31"/>
    <s v="M"/>
    <s v="B"/>
    <n v="402"/>
    <s v="MARKET"/>
    <n v="212"/>
    <s v="BOTTLE"/>
    <s v="IC"/>
    <s v="Invest Cont"/>
    <n v="230"/>
    <m/>
    <m/>
    <m/>
    <s v="6600    LAUREL CANYON                BL"/>
    <m/>
    <n v="34.200299999999999"/>
    <n v="-118.4002"/>
  </r>
  <r>
    <n v="211808502"/>
    <d v="2021-04-03T00:00:00"/>
    <x v="378"/>
    <n v="350"/>
    <n v="18"/>
    <x v="17"/>
    <n v="1862"/>
    <n v="1"/>
    <n v="230"/>
    <x v="13"/>
    <s v="0906 1822 0411 1206 0305 0371 0416 2033"/>
    <n v="25"/>
    <s v="M"/>
    <s v="B"/>
    <n v="121"/>
    <s v="YARD (RESIDENTIAL/BUSINESS)"/>
    <n v="210"/>
    <s v="RAZOR BLADE"/>
    <s v="IC"/>
    <s v="Invest Cont"/>
    <n v="230"/>
    <m/>
    <m/>
    <m/>
    <s v="11700 S  MAIN                         ST"/>
    <m/>
    <n v="33.926900000000003"/>
    <n v="-118.2739"/>
  </r>
  <r>
    <n v="211313624"/>
    <d v="2021-08-02T00:00:00"/>
    <x v="487"/>
    <n v="2300"/>
    <n v="13"/>
    <x v="6"/>
    <n v="1325"/>
    <n v="1"/>
    <n v="510"/>
    <x v="0"/>
    <m/>
    <n v="0"/>
    <m/>
    <m/>
    <n v="101"/>
    <s v="STREET"/>
    <m/>
    <m/>
    <s v="IC"/>
    <s v="Invest Cont"/>
    <n v="510"/>
    <m/>
    <m/>
    <m/>
    <s v="25TH"/>
    <s v="NAOMI"/>
    <n v="34.018599999999999"/>
    <n v="-118.25190000000001"/>
  </r>
  <r>
    <n v="212117676"/>
    <d v="2021-12-17T00:00:00"/>
    <x v="459"/>
    <n v="1400"/>
    <n v="21"/>
    <x v="15"/>
    <n v="2145"/>
    <n v="2"/>
    <n v="930"/>
    <x v="30"/>
    <s v="1822 0421 2040 1258"/>
    <n v="12"/>
    <s v="M"/>
    <s v="H"/>
    <n v="501"/>
    <s v="SINGLE FAMILY DWELLING"/>
    <n v="511"/>
    <s v="VERBAL THREAT"/>
    <s v="IC"/>
    <s v="Invest Cont"/>
    <n v="930"/>
    <m/>
    <m/>
    <m/>
    <s v="22000    SCHOOLCRAFT                  ST"/>
    <m/>
    <n v="34.1965"/>
    <n v="-118.6065"/>
  </r>
  <r>
    <n v="211419322"/>
    <d v="2021-09-30T00:00:00"/>
    <x v="619"/>
    <n v="830"/>
    <n v="14"/>
    <x v="14"/>
    <n v="1496"/>
    <n v="1"/>
    <n v="330"/>
    <x v="1"/>
    <s v="0344 1300"/>
    <n v="54"/>
    <s v="M"/>
    <s v="J"/>
    <n v="108"/>
    <s v="PARKING LOT"/>
    <m/>
    <m/>
    <s v="IC"/>
    <s v="Invest Cont"/>
    <n v="330"/>
    <m/>
    <m/>
    <m/>
    <s v="9800    VICKSBURG                    AV"/>
    <m/>
    <n v="33.946399999999997"/>
    <n v="-118.39400000000001"/>
  </r>
  <r>
    <n v="211709463"/>
    <d v="2021-06-13T00:00:00"/>
    <x v="527"/>
    <n v="1510"/>
    <n v="17"/>
    <x v="13"/>
    <n v="1795"/>
    <n v="2"/>
    <n v="626"/>
    <x v="10"/>
    <s v="2000 0444 0448 0429 1814 0913 0416 1300 1402"/>
    <n v="22"/>
    <s v="F"/>
    <s v="H"/>
    <n v="501"/>
    <s v="SINGLE FAMILY DWELLING"/>
    <n v="400"/>
    <s v="STRONG-ARM (HANDS, FIST, FEET OR BODILY FORCE)"/>
    <s v="AA"/>
    <s v="Adult Arrest"/>
    <n v="626"/>
    <n v="998"/>
    <m/>
    <m/>
    <s v="BALBOA"/>
    <s v="PARTHENIA"/>
    <n v="34.228499999999997"/>
    <n v="-118.5026"/>
  </r>
  <r>
    <n v="211318955"/>
    <d v="2021-11-15T00:00:00"/>
    <x v="521"/>
    <n v="1230"/>
    <n v="13"/>
    <x v="6"/>
    <n v="1394"/>
    <n v="1"/>
    <n v="510"/>
    <x v="0"/>
    <m/>
    <n v="0"/>
    <m/>
    <m/>
    <n v="101"/>
    <s v="STREET"/>
    <m/>
    <m/>
    <s v="IC"/>
    <s v="Invest Cont"/>
    <n v="510"/>
    <m/>
    <m/>
    <m/>
    <s v="AVALON                       BL"/>
    <s v="64TH                         ST"/>
    <n v="33.9786"/>
    <n v="-118.2717"/>
  </r>
  <r>
    <n v="211311984"/>
    <d v="2021-06-30T00:00:00"/>
    <x v="514"/>
    <n v="2300"/>
    <n v="13"/>
    <x v="6"/>
    <n v="1343"/>
    <n v="2"/>
    <n v="624"/>
    <x v="15"/>
    <n v="416"/>
    <n v="45"/>
    <s v="M"/>
    <s v="H"/>
    <n v="501"/>
    <s v="SINGLE FAMILY DWELLING"/>
    <n v="400"/>
    <s v="STRONG-ARM (HANDS, FIST, FEET OR BODILY FORCE)"/>
    <s v="IC"/>
    <s v="Invest Cont"/>
    <n v="624"/>
    <m/>
    <m/>
    <m/>
    <s v="900 E  41ST                         ST"/>
    <m/>
    <n v="34.011400000000002"/>
    <n v="-118.2624"/>
  </r>
  <r>
    <n v="210214209"/>
    <d v="2021-09-04T00:00:00"/>
    <x v="526"/>
    <n v="1500"/>
    <n v="2"/>
    <x v="5"/>
    <n v="241"/>
    <n v="1"/>
    <n v="510"/>
    <x v="0"/>
    <m/>
    <n v="0"/>
    <m/>
    <m/>
    <n v="101"/>
    <s v="STREET"/>
    <m/>
    <m/>
    <s v="IC"/>
    <s v="Invest Cont"/>
    <n v="510"/>
    <m/>
    <m/>
    <m/>
    <s v="RENO                         ST"/>
    <s v="3RD                          ST"/>
    <n v="34.068199999999997"/>
    <n v="-118.2833"/>
  </r>
  <r>
    <n v="211711774"/>
    <d v="2021-08-22T00:00:00"/>
    <x v="510"/>
    <n v="2100"/>
    <n v="17"/>
    <x v="13"/>
    <n v="1735"/>
    <n v="1"/>
    <n v="510"/>
    <x v="0"/>
    <m/>
    <n v="0"/>
    <m/>
    <m/>
    <n v="101"/>
    <s v="STREET"/>
    <m/>
    <m/>
    <s v="IC"/>
    <s v="Invest Cont"/>
    <n v="510"/>
    <m/>
    <m/>
    <m/>
    <s v="17200    LOS ALIMOS                   ST"/>
    <m/>
    <n v="34.266100000000002"/>
    <n v="-118.50879999999999"/>
  </r>
  <r>
    <n v="212007523"/>
    <d v="2021-03-13T00:00:00"/>
    <x v="412"/>
    <n v="58"/>
    <n v="20"/>
    <x v="19"/>
    <n v="2069"/>
    <n v="2"/>
    <n v="354"/>
    <x v="14"/>
    <s v="1822 0100 0930"/>
    <n v="28"/>
    <s v="M"/>
    <s v="K"/>
    <n v="502"/>
    <s v="MULTI-UNIT DWELLING (APARTMENT, DUPLEX, ETC)"/>
    <m/>
    <m/>
    <s v="IC"/>
    <s v="Invest Cont"/>
    <n v="354"/>
    <m/>
    <m/>
    <m/>
    <s v="1200    ELDEN                        AV"/>
    <m/>
    <n v="34.0473"/>
    <n v="-118.2877"/>
  </r>
  <r>
    <n v="210401138"/>
    <d v="2021-10-14T00:00:00"/>
    <x v="620"/>
    <n v="1300"/>
    <n v="4"/>
    <x v="4"/>
    <n v="442"/>
    <n v="2"/>
    <n v="740"/>
    <x v="21"/>
    <n v="329"/>
    <n v="58"/>
    <s v="M"/>
    <s v="O"/>
    <n v="203"/>
    <s v="OTHER BUSINESS"/>
    <m/>
    <m/>
    <s v="AA"/>
    <s v="Adult Arrest"/>
    <n v="740"/>
    <m/>
    <m/>
    <m/>
    <s v="600 N  MISSION                      RD"/>
    <m/>
    <n v="34.055500000000002"/>
    <n v="-118.223"/>
  </r>
  <r>
    <n v="211015761"/>
    <d v="2021-12-18T00:00:00"/>
    <x v="377"/>
    <n v="2100"/>
    <n v="10"/>
    <x v="11"/>
    <n v="1063"/>
    <n v="1"/>
    <n v="121"/>
    <x v="22"/>
    <s v="0400 1822 1402 1415"/>
    <n v="31"/>
    <s v="F"/>
    <s v="W"/>
    <n v="207"/>
    <s v="BAR/COCKTAIL/NIGHTCLUB"/>
    <n v="400"/>
    <s v="STRONG-ARM (HANDS, FIST, FEET OR BODILY FORCE)"/>
    <s v="AO"/>
    <s v="Adult Other"/>
    <n v="121"/>
    <n v="998"/>
    <m/>
    <m/>
    <s v="18300    VENTURA                      BL"/>
    <m/>
    <n v="34.168199999999999"/>
    <n v="-118.5406"/>
  </r>
  <r>
    <n v="211209769"/>
    <d v="2021-04-03T00:00:00"/>
    <x v="378"/>
    <n v="2349"/>
    <n v="12"/>
    <x v="8"/>
    <n v="1257"/>
    <n v="2"/>
    <n v="740"/>
    <x v="21"/>
    <s v="0329 1300 1307 1822"/>
    <n v="58"/>
    <s v="F"/>
    <s v="B"/>
    <n v="101"/>
    <s v="STREET"/>
    <m/>
    <m/>
    <s v="IC"/>
    <s v="Invest Cont"/>
    <n v="740"/>
    <m/>
    <m/>
    <m/>
    <s v="77TH                         ST"/>
    <s v="HOOVER                       ST"/>
    <n v="33.969799999999999"/>
    <n v="-118.2871"/>
  </r>
  <r>
    <n v="210121132"/>
    <d v="2021-11-26T00:00:00"/>
    <x v="489"/>
    <n v="1825"/>
    <n v="1"/>
    <x v="1"/>
    <n v="119"/>
    <n v="1"/>
    <n v="510"/>
    <x v="0"/>
    <m/>
    <n v="0"/>
    <m/>
    <m/>
    <n v="104"/>
    <s v="DRIVEWAY"/>
    <m/>
    <m/>
    <s v="IC"/>
    <s v="Invest Cont"/>
    <n v="510"/>
    <m/>
    <m/>
    <m/>
    <s v="800 N  ALAMEDA                      ST"/>
    <m/>
    <n v="34.056100000000001"/>
    <n v="-118.2375"/>
  </r>
  <r>
    <n v="211406969"/>
    <d v="2021-02-23T00:00:00"/>
    <x v="504"/>
    <n v="1345"/>
    <n v="14"/>
    <x v="14"/>
    <n v="1431"/>
    <n v="2"/>
    <n v="624"/>
    <x v="15"/>
    <s v="0416 1822"/>
    <n v="36"/>
    <s v="M"/>
    <s v="O"/>
    <n v="102"/>
    <s v="SIDEWALK"/>
    <n v="400"/>
    <s v="STRONG-ARM (HANDS, FIST, FEET OR BODILY FORCE)"/>
    <s v="IC"/>
    <s v="Invest Cont"/>
    <n v="624"/>
    <m/>
    <m/>
    <m/>
    <s v="1600    ABBOT KINNEY                 BL"/>
    <m/>
    <n v="33.990099999999998"/>
    <n v="-118.464"/>
  </r>
  <r>
    <n v="211704462"/>
    <d v="2021-01-13T00:00:00"/>
    <x v="621"/>
    <n v="455"/>
    <n v="17"/>
    <x v="13"/>
    <n v="1787"/>
    <n v="1"/>
    <n v="440"/>
    <x v="20"/>
    <n v="344"/>
    <n v="43"/>
    <s v="M"/>
    <s v="W"/>
    <n v="710"/>
    <s v="OTHER PREMISE"/>
    <m/>
    <m/>
    <s v="IC"/>
    <s v="Invest Cont"/>
    <n v="440"/>
    <m/>
    <m/>
    <m/>
    <s v="9700    ZELZAH                       AV"/>
    <m/>
    <n v="34.2468"/>
    <n v="-118.52330000000001"/>
  </r>
  <r>
    <n v="210712655"/>
    <d v="2021-09-01T00:00:00"/>
    <x v="622"/>
    <n v="845"/>
    <n v="7"/>
    <x v="0"/>
    <n v="737"/>
    <n v="2"/>
    <n v="624"/>
    <x v="15"/>
    <s v="1822 0446 0400 1300"/>
    <n v="67"/>
    <s v="F"/>
    <s v="W"/>
    <n v="123"/>
    <s v="PARKING UNDERGROUND/BUILDING"/>
    <n v="400"/>
    <s v="STRONG-ARM (HANDS, FIST, FEET OR BODILY FORCE)"/>
    <s v="AA"/>
    <s v="Adult Arrest"/>
    <n v="624"/>
    <m/>
    <m/>
    <m/>
    <s v="WILSHIRE"/>
    <s v="LA BREA"/>
    <n v="34.062199999999997"/>
    <n v="-118.34399999999999"/>
  </r>
  <r>
    <n v="211501008"/>
    <d v="2021-09-30T00:00:00"/>
    <x v="566"/>
    <n v="1515"/>
    <n v="15"/>
    <x v="18"/>
    <n v="1596"/>
    <n v="1"/>
    <n v="230"/>
    <x v="13"/>
    <s v="1218 1402 2004 0417 0400 0416"/>
    <n v="30"/>
    <s v="F"/>
    <s v="W"/>
    <n v="102"/>
    <s v="SIDEWALK"/>
    <n v="500"/>
    <s v="UNKNOWN WEAPON/OTHER WEAPON"/>
    <s v="AA"/>
    <s v="Adult Arrest"/>
    <n v="230"/>
    <n v="998"/>
    <m/>
    <m/>
    <s v="11300    VENTURA                      BL"/>
    <m/>
    <n v="34.1402"/>
    <n v="-118.377"/>
  </r>
  <r>
    <n v="231318673"/>
    <d v="2023-10-09T00:00:00"/>
    <x v="438"/>
    <n v="1200"/>
    <n v="13"/>
    <x v="6"/>
    <n v="1365"/>
    <n v="2"/>
    <n v="354"/>
    <x v="14"/>
    <s v="0100 0917"/>
    <n v="20"/>
    <s v="F"/>
    <s v="H"/>
    <n v="501"/>
    <s v="SINGLE FAMILY DWELLING"/>
    <m/>
    <m/>
    <s v="IC"/>
    <s v="Invest Cont"/>
    <n v="354"/>
    <m/>
    <m/>
    <m/>
    <s v="5100    HOOPER                       AV"/>
    <m/>
    <n v="33.996600000000001"/>
    <n v="-118.2521"/>
  </r>
  <r>
    <n v="211715733"/>
    <d v="2021-12-02T00:00:00"/>
    <x v="512"/>
    <n v="2200"/>
    <n v="17"/>
    <x v="13"/>
    <n v="1738"/>
    <n v="2"/>
    <n v="624"/>
    <x v="15"/>
    <s v="0913 0416 0603 1202 2021 0361"/>
    <n v="70"/>
    <s v="F"/>
    <s v="H"/>
    <n v="104"/>
    <s v="DRIVEWAY"/>
    <n v="400"/>
    <s v="STRONG-ARM (HANDS, FIST, FEET OR BODILY FORCE)"/>
    <s v="AO"/>
    <s v="Adult Other"/>
    <n v="624"/>
    <m/>
    <m/>
    <m/>
    <s v="15800    HORACE                       ST"/>
    <m/>
    <n v="34.270000000000003"/>
    <n v="-118.47709999999999"/>
  </r>
  <r>
    <n v="210307080"/>
    <d v="2021-03-05T00:00:00"/>
    <x v="623"/>
    <n v="1200"/>
    <n v="3"/>
    <x v="2"/>
    <n v="328"/>
    <n v="1"/>
    <n v="440"/>
    <x v="20"/>
    <s v="0344 1251 1822 0394"/>
    <n v="23"/>
    <s v="M"/>
    <s v="B"/>
    <n v="502"/>
    <s v="MULTI-UNIT DWELLING (APARTMENT, DUPLEX, ETC)"/>
    <m/>
    <m/>
    <s v="IC"/>
    <s v="Invest Cont"/>
    <n v="440"/>
    <m/>
    <m/>
    <m/>
    <s v="3300 S  FIGUEROA                     ST"/>
    <m/>
    <n v="34.026800000000001"/>
    <n v="-118.2808"/>
  </r>
  <r>
    <n v="211704813"/>
    <d v="2021-01-18T00:00:00"/>
    <x v="571"/>
    <n v="100"/>
    <n v="17"/>
    <x v="13"/>
    <n v="1767"/>
    <n v="2"/>
    <n v="740"/>
    <x v="21"/>
    <n v="329"/>
    <n v="45"/>
    <s v="F"/>
    <s v="O"/>
    <n v="501"/>
    <s v="SINGLE FAMILY DWELLING"/>
    <m/>
    <m/>
    <s v="IC"/>
    <s v="Invest Cont"/>
    <n v="740"/>
    <m/>
    <m/>
    <m/>
    <s v="9500    GLADBECK                     AV"/>
    <m/>
    <n v="34.242699999999999"/>
    <n v="-118.53879999999999"/>
  </r>
  <r>
    <n v="211408944"/>
    <d v="2021-03-30T00:00:00"/>
    <x v="557"/>
    <n v="2130"/>
    <n v="14"/>
    <x v="14"/>
    <n v="1496"/>
    <n v="1"/>
    <n v="330"/>
    <x v="1"/>
    <s v="1300 0344"/>
    <n v="36"/>
    <s v="F"/>
    <s v="W"/>
    <n v="108"/>
    <s v="PARKING LOT"/>
    <m/>
    <m/>
    <s v="IC"/>
    <s v="Invest Cont"/>
    <n v="330"/>
    <m/>
    <m/>
    <m/>
    <s v="AIRPORT                      BL"/>
    <s v="W  CENTURY                      BL"/>
    <n v="33.945599999999999"/>
    <n v="-118.386"/>
  </r>
  <r>
    <n v="211313538"/>
    <d v="2021-07-31T00:00:00"/>
    <x v="492"/>
    <n v="1130"/>
    <n v="13"/>
    <x v="6"/>
    <n v="1322"/>
    <n v="1"/>
    <n v="230"/>
    <x v="13"/>
    <s v="1402 0411 2004 0334 0445 1218 1822"/>
    <n v="70"/>
    <s v="M"/>
    <s v="H"/>
    <n v="102"/>
    <s v="SIDEWALK"/>
    <n v="200"/>
    <s v="KNIFE WITH BLADE 6INCHES OR LESS"/>
    <s v="AA"/>
    <s v="Adult Arrest"/>
    <n v="230"/>
    <n v="998"/>
    <m/>
    <m/>
    <s v="ADAMS                        BL"/>
    <s v="SAN PEDRO                    BL"/>
    <n v="34.021799999999999"/>
    <n v="-118.2617"/>
  </r>
  <r>
    <n v="211115170"/>
    <d v="2021-11-06T00:00:00"/>
    <x v="624"/>
    <n v="1200"/>
    <n v="11"/>
    <x v="7"/>
    <n v="1136"/>
    <n v="1"/>
    <n v="230"/>
    <x v="13"/>
    <s v="1100 1822 0430"/>
    <n v="29"/>
    <s v="M"/>
    <s v="H"/>
    <n v="101"/>
    <s v="STREET"/>
    <n v="106"/>
    <s v="UNKNOWN FIREARM"/>
    <s v="IC"/>
    <s v="Invest Cont"/>
    <n v="230"/>
    <m/>
    <m/>
    <m/>
    <s v="YORK                         BL"/>
    <s v="EAGLE ROCK                   BL"/>
    <n v="34.124200000000002"/>
    <n v="-118.2209"/>
  </r>
  <r>
    <n v="211315022"/>
    <d v="2021-08-29T00:00:00"/>
    <x v="503"/>
    <n v="1750"/>
    <n v="13"/>
    <x v="6"/>
    <n v="1323"/>
    <n v="2"/>
    <n v="930"/>
    <x v="30"/>
    <n v="421"/>
    <n v="18"/>
    <s v="F"/>
    <s v="H"/>
    <n v="203"/>
    <s v="OTHER BUSINESS"/>
    <n v="511"/>
    <s v="VERBAL THREAT"/>
    <s v="IC"/>
    <s v="Invest Cont"/>
    <n v="930"/>
    <m/>
    <m/>
    <m/>
    <s v="2600 S  CENTRAL                      AV"/>
    <m/>
    <n v="34.021900000000002"/>
    <n v="-118.25709999999999"/>
  </r>
  <r>
    <n v="210108064"/>
    <d v="2021-03-28T00:00:00"/>
    <x v="460"/>
    <n v="130"/>
    <n v="1"/>
    <x v="1"/>
    <n v="154"/>
    <n v="2"/>
    <n v="626"/>
    <x v="10"/>
    <s v="2000 0444 2002 0913 1414"/>
    <n v="26"/>
    <s v="M"/>
    <s v="W"/>
    <n v="502"/>
    <s v="MULTI-UNIT DWELLING (APARTMENT, DUPLEX, ETC)"/>
    <n v="400"/>
    <s v="STRONG-ARM (HANDS, FIST, FEET OR BODILY FORCE)"/>
    <s v="IC"/>
    <s v="Invest Cont"/>
    <n v="626"/>
    <m/>
    <m/>
    <m/>
    <s v="500 S  MAIN                         ST"/>
    <m/>
    <n v="34.046500000000002"/>
    <n v="-118.2488"/>
  </r>
  <r>
    <n v="210205081"/>
    <d v="2021-01-29T00:00:00"/>
    <x v="469"/>
    <n v="1600"/>
    <n v="2"/>
    <x v="5"/>
    <n v="217"/>
    <n v="2"/>
    <n v="624"/>
    <x v="15"/>
    <s v="2004 0400 0416 0446 0305 1822"/>
    <n v="32"/>
    <s v="M"/>
    <s v="H"/>
    <n v="109"/>
    <s v="PARK/PLAYGROUND"/>
    <n v="400"/>
    <s v="STRONG-ARM (HANDS, FIST, FEET OR BODILY FORCE)"/>
    <s v="IC"/>
    <s v="Invest Cont"/>
    <n v="624"/>
    <m/>
    <m/>
    <m/>
    <s v="ECHO PARK"/>
    <s v="PARK"/>
    <n v="34.072699999999998"/>
    <n v="-118.2637"/>
  </r>
  <r>
    <n v="210710721"/>
    <d v="2021-07-09T00:00:00"/>
    <x v="625"/>
    <n v="1745"/>
    <n v="7"/>
    <x v="0"/>
    <n v="702"/>
    <n v="2"/>
    <n v="624"/>
    <x v="15"/>
    <s v="0444 1309 0202"/>
    <n v="20"/>
    <s v="F"/>
    <s v="H"/>
    <n v="102"/>
    <s v="SIDEWALK"/>
    <n v="400"/>
    <s v="STRONG-ARM (HANDS, FIST, FEET OR BODILY FORCE)"/>
    <s v="IC"/>
    <s v="Invest Cont"/>
    <n v="624"/>
    <m/>
    <m/>
    <m/>
    <s v="MELROSE                      AV"/>
    <s v="CURSON                       AV"/>
    <n v="34.0837"/>
    <n v="-118.3553"/>
  </r>
  <r>
    <n v="211012388"/>
    <d v="2021-09-16T00:00:00"/>
    <x v="385"/>
    <n v="1200"/>
    <n v="10"/>
    <x v="11"/>
    <n v="1063"/>
    <n v="2"/>
    <n v="664"/>
    <x v="53"/>
    <s v="0121 0701 1822 0800"/>
    <n v="52"/>
    <s v="F"/>
    <s v="O"/>
    <n v="203"/>
    <s v="OTHER BUSINESS"/>
    <m/>
    <m/>
    <s v="IC"/>
    <s v="Invest Cont"/>
    <n v="664"/>
    <m/>
    <m/>
    <m/>
    <s v="18900    VENTURA                      BL"/>
    <m/>
    <n v="34.172199999999997"/>
    <n v="-118.54470000000001"/>
  </r>
  <r>
    <n v="212107357"/>
    <d v="2021-04-05T00:00:00"/>
    <x v="626"/>
    <n v="1700"/>
    <n v="21"/>
    <x v="15"/>
    <n v="2105"/>
    <n v="1"/>
    <n v="510"/>
    <x v="0"/>
    <m/>
    <n v="0"/>
    <m/>
    <m/>
    <n v="208"/>
    <s v="AUTO SALES LOT"/>
    <m/>
    <m/>
    <s v="IC"/>
    <s v="Invest Cont"/>
    <n v="510"/>
    <m/>
    <m/>
    <m/>
    <s v="21400    ROSCOE                       BL"/>
    <m/>
    <n v="34.2239"/>
    <n v="-118.60169999999999"/>
  </r>
  <r>
    <n v="211209897"/>
    <d v="2021-04-05T00:00:00"/>
    <x v="424"/>
    <n v="40"/>
    <n v="12"/>
    <x v="8"/>
    <n v="1243"/>
    <n v="1"/>
    <n v="220"/>
    <x v="50"/>
    <s v="1300 1822 0431"/>
    <n v="42"/>
    <s v="M"/>
    <s v="H"/>
    <n v="101"/>
    <s v="STREET"/>
    <n v="500"/>
    <s v="UNKNOWN WEAPON/OTHER WEAPON"/>
    <s v="IC"/>
    <s v="Invest Cont"/>
    <n v="220"/>
    <m/>
    <m/>
    <m/>
    <s v="65TH                         ST"/>
    <s v="CIMARRON                     AV"/>
    <n v="33.980600000000003"/>
    <n v="-118.3158"/>
  </r>
  <r>
    <n v="212007800"/>
    <d v="2021-04-07T00:00:00"/>
    <x v="424"/>
    <n v="702"/>
    <n v="20"/>
    <x v="19"/>
    <n v="2034"/>
    <n v="2"/>
    <n v="354"/>
    <x v="14"/>
    <s v="1822 0100 0930"/>
    <n v="25"/>
    <s v="F"/>
    <s v="B"/>
    <n v="501"/>
    <s v="SINGLE FAMILY DWELLING"/>
    <m/>
    <m/>
    <s v="IC"/>
    <s v="Invest Cont"/>
    <n v="354"/>
    <m/>
    <m/>
    <m/>
    <s v="1200 W  88TH                         ST"/>
    <m/>
    <n v="34.059600000000003"/>
    <n v="-118.3022"/>
  </r>
  <r>
    <n v="210916394"/>
    <d v="2021-11-11T00:00:00"/>
    <x v="565"/>
    <n v="1100"/>
    <n v="9"/>
    <x v="3"/>
    <n v="923"/>
    <n v="1"/>
    <n v="510"/>
    <x v="0"/>
    <m/>
    <n v="0"/>
    <m/>
    <m/>
    <n v="101"/>
    <s v="STREET"/>
    <m/>
    <m/>
    <s v="IC"/>
    <s v="Invest Cont"/>
    <n v="510"/>
    <m/>
    <m/>
    <m/>
    <s v="VAN NUYS"/>
    <s v="VICTORY"/>
    <n v="34.186700000000002"/>
    <n v="-118.4487"/>
  </r>
  <r>
    <n v="211405357"/>
    <d v="2021-01-21T00:00:00"/>
    <x v="413"/>
    <n v="2202"/>
    <n v="14"/>
    <x v="14"/>
    <n v="1446"/>
    <n v="1"/>
    <n v="440"/>
    <x v="20"/>
    <n v="394"/>
    <n v="29"/>
    <s v="M"/>
    <s v="W"/>
    <n v="146"/>
    <s v="PATIO*"/>
    <m/>
    <m/>
    <s v="IC"/>
    <s v="Invest Cont"/>
    <n v="440"/>
    <m/>
    <m/>
    <m/>
    <s v="KEESHEN                      DR"/>
    <s v="PACIFIC"/>
    <n v="34.004800000000003"/>
    <n v="-118.4289"/>
  </r>
  <r>
    <n v="210615775"/>
    <d v="2021-09-12T00:00:00"/>
    <x v="587"/>
    <n v="1700"/>
    <n v="6"/>
    <x v="9"/>
    <n v="647"/>
    <n v="2"/>
    <n v="740"/>
    <x v="21"/>
    <s v="0329 1300 1307 1822"/>
    <n v="41"/>
    <s v="F"/>
    <s v="W"/>
    <n v="101"/>
    <s v="STREET"/>
    <m/>
    <m/>
    <s v="IC"/>
    <s v="Invest Cont"/>
    <n v="740"/>
    <m/>
    <m/>
    <m/>
    <s v="6200 W  SUNSET                       BL"/>
    <m/>
    <n v="34.097999999999999"/>
    <n v="-118.32429999999999"/>
  </r>
  <r>
    <n v="211207371"/>
    <d v="2021-02-22T00:00:00"/>
    <x v="623"/>
    <n v="1754"/>
    <n v="12"/>
    <x v="8"/>
    <n v="1208"/>
    <n v="1"/>
    <n v="230"/>
    <x v="13"/>
    <s v="1309 0302 0209 0305 0906 1100 1402 1407 0400 0430"/>
    <n v="47"/>
    <s v="M"/>
    <s v="B"/>
    <n v="101"/>
    <s v="STREET"/>
    <n v="102"/>
    <s v="HAND GUN"/>
    <s v="IC"/>
    <s v="Invest Cont"/>
    <n v="230"/>
    <n v="998"/>
    <m/>
    <m/>
    <s v="600 W  51ST                         ST"/>
    <m/>
    <n v="33.996400000000001"/>
    <n v="-118.2847"/>
  </r>
  <r>
    <n v="211414589"/>
    <d v="2021-06-30T00:00:00"/>
    <x v="491"/>
    <n v="1656"/>
    <n v="14"/>
    <x v="14"/>
    <n v="1458"/>
    <n v="2"/>
    <n v="354"/>
    <x v="14"/>
    <n v="377"/>
    <n v="36"/>
    <s v="M"/>
    <s v="W"/>
    <n v="710"/>
    <s v="OTHER PREMISE"/>
    <m/>
    <m/>
    <s v="IC"/>
    <s v="Invest Cont"/>
    <n v="354"/>
    <m/>
    <m/>
    <m/>
    <s v="11300    NUTMEG                       AV"/>
    <m/>
    <n v="34.001800000000003"/>
    <n v="-118.4149"/>
  </r>
  <r>
    <n v="210413806"/>
    <d v="2021-10-12T00:00:00"/>
    <x v="497"/>
    <n v="600"/>
    <n v="4"/>
    <x v="4"/>
    <n v="467"/>
    <n v="1"/>
    <n v="341"/>
    <x v="12"/>
    <n v="344"/>
    <n v="25"/>
    <s v="F"/>
    <s v="H"/>
    <n v="104"/>
    <s v="DRIVEWAY"/>
    <m/>
    <m/>
    <s v="IC"/>
    <s v="Invest Cont"/>
    <n v="341"/>
    <m/>
    <m/>
    <m/>
    <s v="100 S  EVERGREEN                    AV"/>
    <m/>
    <n v="34.038699999999999"/>
    <n v="-118.2079"/>
  </r>
  <r>
    <n v="211409655"/>
    <d v="2021-04-14T00:00:00"/>
    <x v="478"/>
    <n v="300"/>
    <n v="14"/>
    <x v="14"/>
    <n v="1499"/>
    <n v="2"/>
    <n v="745"/>
    <x v="9"/>
    <s v="0329 1402"/>
    <n v="0"/>
    <s v="X"/>
    <s v="X"/>
    <n v="101"/>
    <s v="STREET"/>
    <m/>
    <m/>
    <s v="IC"/>
    <s v="Invest Cont"/>
    <n v="745"/>
    <n v="998"/>
    <m/>
    <m/>
    <s v="111TH"/>
    <s v="AVIATION                     ST"/>
    <n v="33.9345"/>
    <n v="-118.3785"/>
  </r>
  <r>
    <n v="212009154"/>
    <d v="2021-05-14T00:00:00"/>
    <x v="595"/>
    <n v="1600"/>
    <n v="20"/>
    <x v="19"/>
    <n v="2091"/>
    <n v="1"/>
    <n v="341"/>
    <x v="12"/>
    <s v="1822 0344 2032"/>
    <n v="0"/>
    <s v="X"/>
    <s v="X"/>
    <n v="217"/>
    <s v="AUTO REPAIR SHOP"/>
    <m/>
    <m/>
    <s v="IC"/>
    <s v="Invest Cont"/>
    <n v="341"/>
    <m/>
    <m/>
    <m/>
    <s v="2400 W  WASHINGTON                   BL"/>
    <m/>
    <n v="34.039900000000003"/>
    <n v="-118.3154"/>
  </r>
  <r>
    <n v="211115430"/>
    <d v="2021-11-16T00:00:00"/>
    <x v="396"/>
    <n v="1023"/>
    <n v="11"/>
    <x v="7"/>
    <n v="1133"/>
    <n v="2"/>
    <n v="354"/>
    <x v="14"/>
    <n v="1822"/>
    <n v="46"/>
    <s v="F"/>
    <s v="W"/>
    <n v="501"/>
    <s v="SINGLE FAMILY DWELLING"/>
    <m/>
    <m/>
    <s v="IC"/>
    <s v="Invest Cont"/>
    <n v="354"/>
    <m/>
    <m/>
    <m/>
    <s v="3100    GLENDALE                     BL"/>
    <m/>
    <n v="34.116100000000003"/>
    <n v="-118.2627"/>
  </r>
  <r>
    <n v="210704794"/>
    <d v="2021-01-18T00:00:00"/>
    <x v="596"/>
    <n v="2135"/>
    <n v="7"/>
    <x v="0"/>
    <n v="788"/>
    <n v="1"/>
    <n v="330"/>
    <x v="1"/>
    <s v="0344 0385"/>
    <n v="23"/>
    <s v="M"/>
    <s v="B"/>
    <n v="101"/>
    <s v="STREET"/>
    <m/>
    <m/>
    <s v="IC"/>
    <s v="Invest Cont"/>
    <n v="330"/>
    <m/>
    <m/>
    <m/>
    <s v="23RD"/>
    <s v="BRONSON"/>
    <n v="34.036299999999997"/>
    <n v="-118.3317"/>
  </r>
  <r>
    <n v="212113710"/>
    <d v="2021-09-10T00:00:00"/>
    <x v="437"/>
    <n v="800"/>
    <n v="21"/>
    <x v="15"/>
    <n v="2149"/>
    <n v="1"/>
    <n v="236"/>
    <x v="46"/>
    <s v="2000 0334 0408 0448 0356 0913"/>
    <n v="22"/>
    <s v="F"/>
    <s v="H"/>
    <n v="101"/>
    <s v="STREET"/>
    <n v="200"/>
    <s v="KNIFE WITH BLADE 6INCHES OR LESS"/>
    <s v="AO"/>
    <s v="Adult Other"/>
    <n v="236"/>
    <m/>
    <m/>
    <m/>
    <s v="GAULT                        ST"/>
    <s v="WINNETKA                     AV"/>
    <n v="34.199300000000001"/>
    <n v="-118.571"/>
  </r>
  <r>
    <n v="212016312"/>
    <d v="2021-10-29T00:00:00"/>
    <x v="627"/>
    <n v="1845"/>
    <n v="20"/>
    <x v="19"/>
    <n v="2069"/>
    <n v="2"/>
    <n v="745"/>
    <x v="9"/>
    <s v="0329 1822 1602"/>
    <n v="56"/>
    <s v="M"/>
    <s v="W"/>
    <n v="707"/>
    <s v="GARAGE/CARPORT"/>
    <n v="500"/>
    <s v="UNKNOWN WEAPON/OTHER WEAPON"/>
    <s v="IC"/>
    <s v="Invest Cont"/>
    <n v="745"/>
    <m/>
    <m/>
    <m/>
    <s v="1000    ELDEN                        AV"/>
    <m/>
    <n v="34.051600000000001"/>
    <n v="-118.2877"/>
  </r>
  <r>
    <n v="210517351"/>
    <d v="2021-12-19T00:00:00"/>
    <x v="472"/>
    <n v="1720"/>
    <n v="5"/>
    <x v="10"/>
    <n v="563"/>
    <n v="2"/>
    <n v="740"/>
    <x v="21"/>
    <s v="1307 0329"/>
    <n v="59"/>
    <s v="F"/>
    <s v="B"/>
    <n v="122"/>
    <s v="VEHICLE, PASSENGER/TRUCK"/>
    <m/>
    <m/>
    <s v="IC"/>
    <s v="Invest Cont"/>
    <n v="740"/>
    <m/>
    <m/>
    <m/>
    <s v="17TH                         ST"/>
    <s v="GAFFEY                       ST"/>
    <n v="33.7288"/>
    <n v="-118.2924"/>
  </r>
  <r>
    <n v="210616895"/>
    <d v="2021-10-04T00:00:00"/>
    <x v="628"/>
    <n v="100"/>
    <n v="6"/>
    <x v="9"/>
    <n v="636"/>
    <n v="2"/>
    <n v="745"/>
    <x v="9"/>
    <s v="0329 1822 1501 1300 1307 1609"/>
    <n v="45"/>
    <s v="M"/>
    <s v="B"/>
    <n v="108"/>
    <s v="PARKING LOT"/>
    <m/>
    <m/>
    <s v="IC"/>
    <s v="Invest Cont"/>
    <n v="745"/>
    <m/>
    <m/>
    <m/>
    <s v="6700    YUCCA                        ST"/>
    <m/>
    <n v="0"/>
    <n v="0"/>
  </r>
  <r>
    <n v="210120820"/>
    <d v="2021-11-20T00:00:00"/>
    <x v="501"/>
    <n v="423"/>
    <n v="1"/>
    <x v="1"/>
    <n v="182"/>
    <n v="1"/>
    <n v="331"/>
    <x v="23"/>
    <s v="0344 1300 1822 1606"/>
    <n v="20"/>
    <s v="M"/>
    <s v="A"/>
    <n v="707"/>
    <s v="GARAGE/CARPORT"/>
    <m/>
    <m/>
    <s v="IC"/>
    <s v="Invest Cont"/>
    <n v="331"/>
    <m/>
    <m/>
    <m/>
    <s v="900 S  HILL                         ST"/>
    <m/>
    <n v="34.042000000000002"/>
    <n v="-118.2625"/>
  </r>
  <r>
    <n v="210207855"/>
    <d v="2021-04-07T00:00:00"/>
    <x v="418"/>
    <n v="2300"/>
    <n v="2"/>
    <x v="5"/>
    <n v="204"/>
    <n v="1"/>
    <n v="510"/>
    <x v="0"/>
    <m/>
    <n v="0"/>
    <m/>
    <m/>
    <n v="101"/>
    <s v="STREET"/>
    <m/>
    <m/>
    <s v="IC"/>
    <s v="Invest Cont"/>
    <n v="510"/>
    <m/>
    <m/>
    <m/>
    <s v="800    LUCILE                       AV"/>
    <m/>
    <n v="34.083799999999997"/>
    <n v="-118.28360000000001"/>
  </r>
  <r>
    <n v="211915234"/>
    <d v="2021-11-05T00:00:00"/>
    <x v="546"/>
    <n v="1720"/>
    <n v="19"/>
    <x v="16"/>
    <n v="1999"/>
    <n v="2"/>
    <n v="624"/>
    <x v="15"/>
    <s v="0416 0913 1817 2004"/>
    <n v="30"/>
    <s v="F"/>
    <s v="H"/>
    <n v="401"/>
    <s v="MINI-MART"/>
    <n v="400"/>
    <s v="STRONG-ARM (HANDS, FIST, FEET OR BODILY FORCE)"/>
    <s v="IC"/>
    <s v="Invest Cont"/>
    <n v="624"/>
    <m/>
    <m/>
    <m/>
    <s v="13600    ROSCOE                       BL"/>
    <m/>
    <n v="34.221699999999998"/>
    <n v="-118.42910000000001"/>
  </r>
  <r>
    <n v="210810113"/>
    <d v="2021-06-05T00:00:00"/>
    <x v="629"/>
    <n v="320"/>
    <n v="8"/>
    <x v="12"/>
    <n v="887"/>
    <n v="1"/>
    <n v="440"/>
    <x v="20"/>
    <s v="0344 1913"/>
    <n v="42"/>
    <s v="M"/>
    <s v="H"/>
    <n v="501"/>
    <s v="SINGLE FAMILY DWELLING"/>
    <m/>
    <m/>
    <s v="IC"/>
    <s v="Invest Cont"/>
    <n v="440"/>
    <m/>
    <m/>
    <m/>
    <s v="2700 S  BEVERLY                      DR"/>
    <m/>
    <n v="34.039099999999998"/>
    <n v="-118.39579999999999"/>
  </r>
  <r>
    <n v="210122607"/>
    <d v="2021-12-22T00:00:00"/>
    <x v="605"/>
    <n v="330"/>
    <n v="1"/>
    <x v="1"/>
    <n v="195"/>
    <n v="1"/>
    <n v="440"/>
    <x v="20"/>
    <s v="0397 1602 1218 1822 0344"/>
    <n v="40"/>
    <s v="M"/>
    <s v="W"/>
    <n v="101"/>
    <s v="STREET"/>
    <m/>
    <m/>
    <s v="IC"/>
    <s v="Invest Cont"/>
    <n v="440"/>
    <m/>
    <m/>
    <m/>
    <s v="1300 S  LOS ANGELES                  ST"/>
    <m/>
    <n v="34.035200000000003"/>
    <n v="-118.2598"/>
  </r>
  <r>
    <n v="211815049"/>
    <d v="2021-08-11T00:00:00"/>
    <x v="506"/>
    <n v="1210"/>
    <n v="18"/>
    <x v="17"/>
    <n v="1849"/>
    <n v="1"/>
    <n v="510"/>
    <x v="0"/>
    <m/>
    <n v="0"/>
    <m/>
    <m/>
    <n v="101"/>
    <s v="STREET"/>
    <m/>
    <m/>
    <s v="IC"/>
    <s v="Invest Cont"/>
    <n v="510"/>
    <m/>
    <m/>
    <m/>
    <s v="IMPERIAL                     HY"/>
    <s v="CROESUS"/>
    <n v="33.929099999999998"/>
    <n v="-118.23350000000001"/>
  </r>
  <r>
    <n v="211700924"/>
    <d v="2021-11-15T00:00:00"/>
    <x v="521"/>
    <n v="1705"/>
    <n v="17"/>
    <x v="13"/>
    <n v="1715"/>
    <n v="1"/>
    <n v="230"/>
    <x v="13"/>
    <s v="1309 0450 1402 1407 0329 1310 1312 0334 1100 1822"/>
    <n v="52"/>
    <s v="M"/>
    <s v="O"/>
    <n v="101"/>
    <s v="STREET"/>
    <n v="109"/>
    <s v="SEMI-AUTOMATIC PISTOL"/>
    <s v="IC"/>
    <s v="Invest Cont"/>
    <n v="230"/>
    <n v="998"/>
    <m/>
    <m/>
    <s v="BRADFORD                     PL"/>
    <s v="NUGENT                       DR"/>
    <n v="34.295400000000001"/>
    <n v="-118.5136"/>
  </r>
  <r>
    <n v="220804176"/>
    <d v="2021-12-28T00:00:00"/>
    <x v="630"/>
    <n v="1445"/>
    <n v="8"/>
    <x v="12"/>
    <n v="882"/>
    <n v="2"/>
    <n v="625"/>
    <x v="44"/>
    <s v="0400 1822 1310 0416 0342 0356"/>
    <n v="28"/>
    <s v="F"/>
    <s v="H"/>
    <n v="108"/>
    <s v="PARKING LOT"/>
    <n v="400"/>
    <s v="STRONG-ARM (HANDS, FIST, FEET OR BODILY FORCE)"/>
    <s v="IC"/>
    <s v="Invest Cont"/>
    <n v="625"/>
    <m/>
    <m/>
    <m/>
    <s v="2200    SAWTELLE                     BL"/>
    <m/>
    <n v="34.038200000000003"/>
    <n v="-118.44119999999999"/>
  </r>
  <r>
    <n v="211406327"/>
    <d v="2021-02-11T00:00:00"/>
    <x v="452"/>
    <n v="1730"/>
    <n v="14"/>
    <x v="14"/>
    <n v="1464"/>
    <n v="1"/>
    <n v="510"/>
    <x v="0"/>
    <m/>
    <n v="0"/>
    <m/>
    <m/>
    <n v="108"/>
    <s v="PARKING LOT"/>
    <m/>
    <m/>
    <s v="IC"/>
    <s v="Invest Cont"/>
    <n v="510"/>
    <m/>
    <m/>
    <m/>
    <s v="12700    MILLENNIUM                   DR"/>
    <m/>
    <n v="33.9754"/>
    <n v="-118.4178"/>
  </r>
  <r>
    <n v="210514564"/>
    <d v="2021-10-06T00:00:00"/>
    <x v="433"/>
    <n v="200"/>
    <n v="5"/>
    <x v="10"/>
    <n v="567"/>
    <n v="2"/>
    <n v="624"/>
    <x v="15"/>
    <s v="0400 0416 0913 1810"/>
    <n v="58"/>
    <s v="M"/>
    <s v="H"/>
    <n v="501"/>
    <s v="SINGLE FAMILY DWELLING"/>
    <n v="400"/>
    <s v="STRONG-ARM (HANDS, FIST, FEET OR BODILY FORCE)"/>
    <s v="IC"/>
    <s v="Invest Cont"/>
    <n v="624"/>
    <m/>
    <m/>
    <m/>
    <s v="2300 S  PACIFIC                      AV"/>
    <m/>
    <n v="33.723100000000002"/>
    <n v="-118.288"/>
  </r>
  <r>
    <n v="211713052"/>
    <d v="2021-09-01T00:00:00"/>
    <x v="492"/>
    <n v="1030"/>
    <n v="17"/>
    <x v="13"/>
    <n v="1756"/>
    <n v="1"/>
    <n v="341"/>
    <x v="12"/>
    <s v="0344 0394 0352"/>
    <n v="25"/>
    <s v="F"/>
    <s v="W"/>
    <n v="501"/>
    <s v="SINGLE FAMILY DWELLING"/>
    <m/>
    <m/>
    <s v="IC"/>
    <s v="Invest Cont"/>
    <n v="341"/>
    <m/>
    <m/>
    <m/>
    <s v="17200    TUBA                         ST"/>
    <m/>
    <n v="34.256599999999999"/>
    <n v="-118.50790000000001"/>
  </r>
  <r>
    <n v="211401058"/>
    <d v="2021-11-12T00:00:00"/>
    <x v="404"/>
    <n v="2320"/>
    <n v="14"/>
    <x v="14"/>
    <n v="1432"/>
    <n v="1"/>
    <n v="230"/>
    <x v="13"/>
    <s v="0400 0416 1402 1218 2004 0913 0906 1816 0918"/>
    <n v="52"/>
    <s v="F"/>
    <s v="B"/>
    <n v="102"/>
    <s v="SIDEWALK"/>
    <n v="312"/>
    <s v="PIPE/METAL PIPE"/>
    <s v="AA"/>
    <s v="Adult Arrest"/>
    <n v="230"/>
    <m/>
    <m/>
    <m/>
    <s v="VENICE                       BL"/>
    <s v="ELECTRIC                     AV"/>
    <n v="33.990499999999997"/>
    <n v="-118.4599"/>
  </r>
  <r>
    <n v="210610686"/>
    <d v="2021-06-04T00:00:00"/>
    <x v="582"/>
    <n v="2050"/>
    <n v="6"/>
    <x v="9"/>
    <n v="622"/>
    <n v="2"/>
    <n v="354"/>
    <x v="14"/>
    <s v="0377 1822 1501 0344 0930"/>
    <n v="44"/>
    <s v="M"/>
    <s v="W"/>
    <n v="501"/>
    <s v="SINGLE FAMILY DWELLING"/>
    <m/>
    <m/>
    <s v="IC"/>
    <s v="Invest Cont"/>
    <n v="354"/>
    <m/>
    <m/>
    <m/>
    <s v="2400    ACHILLES                     DR"/>
    <m/>
    <n v="34.1145"/>
    <n v="-118.36709999999999"/>
  </r>
  <r>
    <n v="211906331"/>
    <d v="2021-03-05T00:00:00"/>
    <x v="442"/>
    <n v="1500"/>
    <n v="19"/>
    <x v="16"/>
    <n v="1924"/>
    <n v="2"/>
    <n v="354"/>
    <x v="14"/>
    <n v="930"/>
    <n v="26"/>
    <s v="M"/>
    <s v="H"/>
    <n v="501"/>
    <s v="SINGLE FAMILY DWELLING"/>
    <m/>
    <m/>
    <s v="IC"/>
    <s v="Invest Cont"/>
    <n v="354"/>
    <m/>
    <m/>
    <m/>
    <s v="14900    ASTORIA                      ST"/>
    <m/>
    <n v="34.294800000000002"/>
    <n v="-118.4571"/>
  </r>
  <r>
    <n v="212105163"/>
    <d v="2021-02-03T00:00:00"/>
    <x v="427"/>
    <n v="600"/>
    <n v="21"/>
    <x v="15"/>
    <n v="2155"/>
    <n v="1"/>
    <n v="330"/>
    <x v="1"/>
    <s v="0344 0321"/>
    <n v="44"/>
    <s v="F"/>
    <s v="B"/>
    <n v="707"/>
    <s v="GARAGE/CARPORT"/>
    <m/>
    <m/>
    <s v="IC"/>
    <s v="Invest Cont"/>
    <n v="330"/>
    <m/>
    <m/>
    <m/>
    <s v="22200    VICTORY                      BL"/>
    <m/>
    <n v="34.186500000000002"/>
    <n v="-118.611"/>
  </r>
  <r>
    <n v="210305549"/>
    <d v="2021-01-30T00:00:00"/>
    <x v="601"/>
    <n v="735"/>
    <n v="3"/>
    <x v="2"/>
    <n v="379"/>
    <n v="2"/>
    <n v="745"/>
    <x v="9"/>
    <s v="0913 2000 1813 1814 0329 1309"/>
    <n v="31"/>
    <s v="F"/>
    <s v="H"/>
    <n v="502"/>
    <s v="MULTI-UNIT DWELLING (APARTMENT, DUPLEX, ETC)"/>
    <n v="400"/>
    <s v="STRONG-ARM (HANDS, FIST, FEET OR BODILY FORCE)"/>
    <s v="IC"/>
    <s v="Invest Cont"/>
    <n v="745"/>
    <m/>
    <m/>
    <m/>
    <s v="1000    BROWNING                     BL"/>
    <m/>
    <n v="34.012099999999997"/>
    <n v="-118.2921"/>
  </r>
  <r>
    <n v="211804948"/>
    <d v="2021-01-19T00:00:00"/>
    <x v="477"/>
    <n v="1315"/>
    <n v="18"/>
    <x v="17"/>
    <n v="1837"/>
    <n v="1"/>
    <n v="230"/>
    <x v="13"/>
    <s v="1300 0450 1822 0342"/>
    <n v="17"/>
    <s v="M"/>
    <s v="B"/>
    <n v="101"/>
    <s v="STREET"/>
    <n v="102"/>
    <s v="HAND GUN"/>
    <s v="IC"/>
    <s v="Invest Cont"/>
    <n v="230"/>
    <m/>
    <m/>
    <m/>
    <s v="109TH                        ST"/>
    <s v="WILMINGTON"/>
    <n v="33.937100000000001"/>
    <n v="-118.239"/>
  </r>
  <r>
    <n v="221007057"/>
    <d v="2022-03-22T00:00:00"/>
    <x v="527"/>
    <n v="1929"/>
    <n v="10"/>
    <x v="11"/>
    <n v="1075"/>
    <n v="2"/>
    <n v="956"/>
    <x v="29"/>
    <s v="0913 1906"/>
    <n v="25"/>
    <s v="F"/>
    <s v="W"/>
    <n v="501"/>
    <s v="SINGLE FAMILY DWELLING"/>
    <m/>
    <m/>
    <s v="AO"/>
    <s v="Adult Other"/>
    <n v="956"/>
    <m/>
    <m/>
    <m/>
    <s v="4900    ZELZAH                       AV"/>
    <m/>
    <n v="34.158900000000003"/>
    <n v="-118.52290000000001"/>
  </r>
  <r>
    <n v="211014253"/>
    <d v="2021-11-06T00:00:00"/>
    <x v="624"/>
    <n v="330"/>
    <n v="10"/>
    <x v="11"/>
    <n v="1025"/>
    <n v="2"/>
    <n v="626"/>
    <x v="10"/>
    <s v="1206 2000 0913 1814 0400"/>
    <n v="33"/>
    <s v="M"/>
    <s v="H"/>
    <n v="502"/>
    <s v="MULTI-UNIT DWELLING (APARTMENT, DUPLEX, ETC)"/>
    <n v="500"/>
    <s v="UNKNOWN WEAPON/OTHER WEAPON"/>
    <s v="IC"/>
    <s v="Invest Cont"/>
    <n v="626"/>
    <m/>
    <m/>
    <m/>
    <s v="17800    SHERMAN                      WY"/>
    <m/>
    <n v="34.200899999999997"/>
    <n v="-118.52290000000001"/>
  </r>
  <r>
    <n v="212115061"/>
    <d v="2021-10-11T00:00:00"/>
    <x v="549"/>
    <n v="1740"/>
    <n v="21"/>
    <x v="15"/>
    <n v="2156"/>
    <n v="1"/>
    <n v="442"/>
    <x v="16"/>
    <n v="325"/>
    <n v="35"/>
    <s v="M"/>
    <s v="X"/>
    <n v="404"/>
    <s v="DEPARTMENT STORE"/>
    <m/>
    <m/>
    <s v="IC"/>
    <s v="Invest Cont"/>
    <n v="442"/>
    <m/>
    <m/>
    <m/>
    <s v="21900    VANOWEN                      ST"/>
    <m/>
    <n v="34.193800000000003"/>
    <n v="-118.6037"/>
  </r>
  <r>
    <n v="212111448"/>
    <d v="2021-07-15T00:00:00"/>
    <x v="631"/>
    <n v="2130"/>
    <n v="21"/>
    <x v="15"/>
    <n v="2148"/>
    <n v="2"/>
    <n v="624"/>
    <x v="15"/>
    <s v="0919 0416"/>
    <n v="60"/>
    <s v="M"/>
    <s v="O"/>
    <n v="101"/>
    <s v="STREET"/>
    <n v="400"/>
    <s v="STRONG-ARM (HANDS, FIST, FEET OR BODILY FORCE)"/>
    <s v="IC"/>
    <s v="Invest Cont"/>
    <n v="624"/>
    <m/>
    <m/>
    <m/>
    <s v="SHERMAN                      WY"/>
    <s v="MASON"/>
    <n v="34.201000000000001"/>
    <n v="-118.5797"/>
  </r>
  <r>
    <n v="211704578"/>
    <d v="2021-01-17T00:00:00"/>
    <x v="571"/>
    <n v="1800"/>
    <n v="17"/>
    <x v="13"/>
    <n v="1782"/>
    <n v="1"/>
    <n v="510"/>
    <x v="0"/>
    <m/>
    <n v="0"/>
    <m/>
    <m/>
    <n v="103"/>
    <s v="ALLEY"/>
    <m/>
    <m/>
    <s v="IC"/>
    <s v="Invest Cont"/>
    <n v="510"/>
    <m/>
    <m/>
    <m/>
    <s v="19700    PARTHENIA                    ST"/>
    <m/>
    <n v="34.231200000000001"/>
    <n v="-118.56319999999999"/>
  </r>
  <r>
    <n v="211706983"/>
    <d v="2021-03-30T00:00:00"/>
    <x v="632"/>
    <n v="1820"/>
    <n v="17"/>
    <x v="13"/>
    <n v="1713"/>
    <n v="1"/>
    <n v="236"/>
    <x v="46"/>
    <s v="1813 0334 2002 2000 0913 1402 0421"/>
    <n v="38"/>
    <s v="F"/>
    <s v="H"/>
    <n v="501"/>
    <s v="SINGLE FAMILY DWELLING"/>
    <n v="205"/>
    <s v="KITCHEN KNIFE"/>
    <s v="AO"/>
    <s v="Adult Other"/>
    <n v="236"/>
    <n v="998"/>
    <m/>
    <m/>
    <s v="11400    EDENBERG                     AV"/>
    <m/>
    <n v="34.279000000000003"/>
    <n v="-118.5394"/>
  </r>
  <r>
    <n v="210210411"/>
    <d v="2021-06-07T00:00:00"/>
    <x v="455"/>
    <n v="230"/>
    <n v="2"/>
    <x v="5"/>
    <n v="246"/>
    <n v="1"/>
    <n v="440"/>
    <x v="20"/>
    <s v="0344 2034"/>
    <n v="44"/>
    <s v="M"/>
    <s v="B"/>
    <n v="101"/>
    <s v="STREET"/>
    <m/>
    <m/>
    <s v="IC"/>
    <s v="Invest Cont"/>
    <n v="440"/>
    <m/>
    <m/>
    <m/>
    <s v="600 S  WESTLAKE                     AV"/>
    <m/>
    <n v="34.059800000000003"/>
    <n v="-118.2734"/>
  </r>
  <r>
    <n v="210110208"/>
    <d v="2021-05-12T00:00:00"/>
    <x v="633"/>
    <n v="1730"/>
    <n v="1"/>
    <x v="1"/>
    <n v="156"/>
    <n v="2"/>
    <n v="624"/>
    <x v="15"/>
    <s v="1218 2004 0416"/>
    <n v="40"/>
    <s v="F"/>
    <s v="H"/>
    <n v="102"/>
    <s v="SIDEWALK"/>
    <n v="400"/>
    <s v="STRONG-ARM (HANDS, FIST, FEET OR BODILY FORCE)"/>
    <s v="IC"/>
    <s v="Invest Cont"/>
    <n v="624"/>
    <m/>
    <m/>
    <m/>
    <s v="5TH"/>
    <s v="SAN PEDRO"/>
    <n v="34.044199999999996"/>
    <n v="-118.2439"/>
  </r>
  <r>
    <n v="212115806"/>
    <d v="2021-10-29T00:00:00"/>
    <x v="634"/>
    <n v="1100"/>
    <n v="21"/>
    <x v="15"/>
    <n v="2187"/>
    <n v="1"/>
    <n v="761"/>
    <x v="35"/>
    <s v="2004 1822 0334"/>
    <n v="30"/>
    <s v="F"/>
    <s v="H"/>
    <n v="102"/>
    <s v="SIDEWALK"/>
    <n v="200"/>
    <s v="KNIFE WITH BLADE 6INCHES OR LESS"/>
    <s v="IC"/>
    <s v="Invest Cont"/>
    <n v="761"/>
    <m/>
    <m/>
    <m/>
    <s v="21700    VENTURA                      BL"/>
    <m/>
    <n v="34.168300000000002"/>
    <n v="-118.6007"/>
  </r>
  <r>
    <n v="212008380"/>
    <d v="2021-04-22T00:00:00"/>
    <x v="581"/>
    <n v="600"/>
    <n v="20"/>
    <x v="19"/>
    <n v="2024"/>
    <n v="2"/>
    <n v="860"/>
    <x v="66"/>
    <s v="2050 1822 0522 0551 1218 0910"/>
    <n v="43"/>
    <s v="F"/>
    <s v="H"/>
    <n v="922"/>
    <s v="MTA - PURPLE LINE - WILSHIRE/WESTERN"/>
    <n v="400"/>
    <s v="STRONG-ARM (HANDS, FIST, FEET OR BODILY FORCE)"/>
    <s v="IC"/>
    <s v="Invest Cont"/>
    <n v="860"/>
    <m/>
    <m/>
    <m/>
    <s v="3700    WILSHIRE                     BL"/>
    <m/>
    <n v="34.063600000000001"/>
    <n v="-118.3047"/>
  </r>
  <r>
    <n v="211708628"/>
    <d v="2021-05-14T00:00:00"/>
    <x v="536"/>
    <n v="927"/>
    <n v="17"/>
    <x v="13"/>
    <n v="1764"/>
    <n v="1"/>
    <n v="343"/>
    <x v="3"/>
    <n v="325"/>
    <n v="0"/>
    <s v="X"/>
    <s v="X"/>
    <n v="203"/>
    <s v="OTHER BUSINESS"/>
    <m/>
    <m/>
    <s v="IC"/>
    <s v="Invest Cont"/>
    <n v="343"/>
    <m/>
    <m/>
    <m/>
    <s v="19500    NORDHOFF                     ST"/>
    <m/>
    <n v="34.235500000000002"/>
    <n v="-118.5573"/>
  </r>
  <r>
    <n v="211111634"/>
    <d v="2021-08-06T00:00:00"/>
    <x v="548"/>
    <n v="1200"/>
    <n v="11"/>
    <x v="7"/>
    <n v="1113"/>
    <n v="1"/>
    <n v="341"/>
    <x v="12"/>
    <m/>
    <n v="76"/>
    <s v="F"/>
    <s v="H"/>
    <n v="516"/>
    <s v="SINGLE RESIDENCE OCCUPANCY (SRO'S) LOCATIONS"/>
    <m/>
    <m/>
    <s v="IC"/>
    <s v="Invest Cont"/>
    <n v="341"/>
    <m/>
    <m/>
    <m/>
    <s v="4600    YOSEMITE                     WY"/>
    <m/>
    <n v="34.134099999999997"/>
    <n v="-118.22369999999999"/>
  </r>
  <r>
    <n v="211817350"/>
    <d v="2021-09-24T00:00:00"/>
    <x v="508"/>
    <n v="430"/>
    <n v="18"/>
    <x v="17"/>
    <n v="1823"/>
    <n v="2"/>
    <n v="626"/>
    <x v="10"/>
    <s v="2004 2000 0913 1814 0416 1206"/>
    <n v="32"/>
    <s v="F"/>
    <s v="H"/>
    <n v="505"/>
    <s v="MOTEL"/>
    <n v="400"/>
    <s v="STRONG-ARM (HANDS, FIST, FEET OR BODILY FORCE)"/>
    <s v="IC"/>
    <s v="Invest Cont"/>
    <n v="626"/>
    <m/>
    <m/>
    <m/>
    <s v="10100 S  SAN PEDRO                    ST"/>
    <m/>
    <n v="33.943800000000003"/>
    <n v="-118.26949999999999"/>
  </r>
  <r>
    <n v="211821023"/>
    <d v="2021-12-01T00:00:00"/>
    <x v="512"/>
    <n v="2220"/>
    <n v="18"/>
    <x v="17"/>
    <n v="1844"/>
    <n v="1"/>
    <n v="330"/>
    <x v="1"/>
    <s v="0344 1822 1307 1609 0329 2032"/>
    <n v="32"/>
    <s v="F"/>
    <s v="B"/>
    <n v="704"/>
    <s v="ELEMENTARY SCHOOL"/>
    <m/>
    <m/>
    <s v="IC"/>
    <s v="Invest Cont"/>
    <n v="330"/>
    <m/>
    <m/>
    <m/>
    <s v="700 E  109TH                        PL"/>
    <m/>
    <n v="33.936500000000002"/>
    <n v="-118.26300000000001"/>
  </r>
  <r>
    <n v="210807576"/>
    <d v="2021-03-30T00:00:00"/>
    <x v="387"/>
    <n v="626"/>
    <n v="8"/>
    <x v="12"/>
    <n v="857"/>
    <n v="1"/>
    <n v="510"/>
    <x v="0"/>
    <m/>
    <n v="0"/>
    <m/>
    <m/>
    <n v="101"/>
    <s v="STREET"/>
    <m/>
    <m/>
    <s v="IC"/>
    <s v="Invest Cont"/>
    <n v="510"/>
    <m/>
    <m/>
    <m/>
    <s v="1100 S  CREST                        DR"/>
    <m/>
    <n v="34.053100000000001"/>
    <n v="-118.39409999999999"/>
  </r>
  <r>
    <n v="210915872"/>
    <d v="2021-10-28T00:00:00"/>
    <x v="572"/>
    <n v="620"/>
    <n v="9"/>
    <x v="3"/>
    <n v="919"/>
    <n v="2"/>
    <n v="740"/>
    <x v="21"/>
    <s v="0329 1300"/>
    <n v="0"/>
    <s v="X"/>
    <s v="X"/>
    <n v="101"/>
    <s v="STREET"/>
    <m/>
    <m/>
    <s v="IC"/>
    <s v="Invest Cont"/>
    <n v="740"/>
    <m/>
    <m/>
    <m/>
    <s v="13600    SHERMAN                      WY"/>
    <m/>
    <n v="34.2012"/>
    <n v="-118.4298"/>
  </r>
  <r>
    <n v="210408803"/>
    <d v="2021-05-18T00:00:00"/>
    <x v="635"/>
    <n v="2000"/>
    <n v="4"/>
    <x v="4"/>
    <n v="489"/>
    <n v="2"/>
    <n v="626"/>
    <x v="10"/>
    <s v="0913 0400 0444 1814 2000"/>
    <n v="29"/>
    <s v="F"/>
    <s v="H"/>
    <n v="501"/>
    <s v="SINGLE FAMILY DWELLING"/>
    <n v="400"/>
    <s v="STRONG-ARM (HANDS, FIST, FEET OR BODILY FORCE)"/>
    <s v="AO"/>
    <s v="Adult Other"/>
    <n v="626"/>
    <m/>
    <m/>
    <m/>
    <s v="2800    CAMULOS                      PL"/>
    <m/>
    <n v="34.025500000000001"/>
    <n v="-118.2161"/>
  </r>
  <r>
    <n v="211915748"/>
    <d v="2021-11-18T00:00:00"/>
    <x v="532"/>
    <n v="2000"/>
    <n v="19"/>
    <x v="16"/>
    <n v="1902"/>
    <n v="1"/>
    <n v="420"/>
    <x v="33"/>
    <m/>
    <n v="0"/>
    <m/>
    <m/>
    <n v="104"/>
    <s v="DRIVEWAY"/>
    <m/>
    <m/>
    <s v="IC"/>
    <s v="Invest Cont"/>
    <n v="420"/>
    <m/>
    <m/>
    <m/>
    <s v="14300    FOOTHILL                     BL"/>
    <m/>
    <n v="34.319200000000002"/>
    <n v="-118.4455"/>
  </r>
  <r>
    <n v="211311981"/>
    <d v="2021-06-30T00:00:00"/>
    <x v="491"/>
    <n v="1350"/>
    <n v="13"/>
    <x v="6"/>
    <n v="1381"/>
    <n v="1"/>
    <n v="230"/>
    <x v="13"/>
    <s v="0344 0416 0302 0334 1300 1309 0913 2000"/>
    <n v="25"/>
    <s v="F"/>
    <s v="B"/>
    <n v="101"/>
    <s v="STREET"/>
    <n v="109"/>
    <s v="SEMI-AUTOMATIC PISTOL"/>
    <s v="AO"/>
    <s v="Adult Other"/>
    <n v="230"/>
    <m/>
    <m/>
    <m/>
    <s v="300 W  59TH                         PL"/>
    <m/>
    <n v="33.985999999999997"/>
    <n v="-118.2783"/>
  </r>
  <r>
    <n v="211101005"/>
    <d v="2021-10-14T00:00:00"/>
    <x v="620"/>
    <n v="300"/>
    <n v="11"/>
    <x v="7"/>
    <n v="1124"/>
    <n v="1"/>
    <n v="230"/>
    <x v="13"/>
    <s v="0400 0416 0913 0554 1817"/>
    <n v="38"/>
    <s v="F"/>
    <s v="O"/>
    <n v="501"/>
    <s v="SINGLE FAMILY DWELLING"/>
    <n v="400"/>
    <s v="STRONG-ARM (HANDS, FIST, FEET OR BODILY FORCE)"/>
    <s v="AO"/>
    <s v="Adult Other"/>
    <n v="230"/>
    <m/>
    <m/>
    <m/>
    <s v="3100    ESTARA                       AV"/>
    <m/>
    <n v="34.118099999999998"/>
    <n v="-118.24120000000001"/>
  </r>
  <r>
    <n v="210405849"/>
    <d v="2021-02-20T00:00:00"/>
    <x v="537"/>
    <n v="100"/>
    <n v="4"/>
    <x v="4"/>
    <n v="421"/>
    <n v="1"/>
    <n v="510"/>
    <x v="0"/>
    <m/>
    <n v="0"/>
    <m/>
    <m/>
    <n v="101"/>
    <s v="STREET"/>
    <m/>
    <m/>
    <s v="IC"/>
    <s v="Invest Cont"/>
    <n v="510"/>
    <m/>
    <m/>
    <m/>
    <s v="500 S  AVENUE 20"/>
    <m/>
    <n v="34.066499999999998"/>
    <n v="-118.21810000000001"/>
  </r>
  <r>
    <n v="211819954"/>
    <d v="2021-11-13T00:00:00"/>
    <x v="367"/>
    <n v="1600"/>
    <n v="18"/>
    <x v="17"/>
    <n v="1841"/>
    <n v="1"/>
    <n v="440"/>
    <x v="20"/>
    <s v="1822 0344"/>
    <n v="40"/>
    <s v="F"/>
    <s v="B"/>
    <n v="710"/>
    <s v="OTHER PREMISE"/>
    <m/>
    <m/>
    <s v="IC"/>
    <s v="Invest Cont"/>
    <n v="440"/>
    <m/>
    <m/>
    <m/>
    <s v="700 W  107TH                        ST"/>
    <m/>
    <n v="33.939100000000003"/>
    <n v="-118.2894"/>
  </r>
  <r>
    <n v="211111034"/>
    <d v="2021-07-22T00:00:00"/>
    <x v="368"/>
    <n v="1500"/>
    <n v="11"/>
    <x v="7"/>
    <n v="1109"/>
    <n v="1"/>
    <n v="420"/>
    <x v="33"/>
    <n v="344"/>
    <n v="0"/>
    <s v="X"/>
    <s v="X"/>
    <n v="101"/>
    <s v="STREET"/>
    <m/>
    <m/>
    <s v="IC"/>
    <s v="Invest Cont"/>
    <n v="420"/>
    <m/>
    <m/>
    <m/>
    <s v="HERMOSA                      AV"/>
    <s v="HILL                         DR"/>
    <n v="34.1434"/>
    <n v="-118.20780000000001"/>
  </r>
  <r>
    <n v="220804997"/>
    <d v="2022-01-24T00:00:00"/>
    <x v="560"/>
    <n v="1100"/>
    <n v="8"/>
    <x v="12"/>
    <n v="841"/>
    <n v="1"/>
    <n v="480"/>
    <x v="2"/>
    <s v="1822 0344"/>
    <n v="22"/>
    <s v="M"/>
    <s v="W"/>
    <n v="707"/>
    <s v="GARAGE/CARPORT"/>
    <m/>
    <m/>
    <s v="IC"/>
    <s v="Invest Cont"/>
    <n v="480"/>
    <m/>
    <m/>
    <m/>
    <s v="1400    ARMACOST                     AV"/>
    <m/>
    <n v="34.042299999999997"/>
    <n v="-118.46559999999999"/>
  </r>
  <r>
    <n v="211713030"/>
    <d v="2021-09-25T00:00:00"/>
    <x v="499"/>
    <n v="1030"/>
    <n v="17"/>
    <x v="13"/>
    <n v="1754"/>
    <n v="2"/>
    <n v="624"/>
    <x v="15"/>
    <s v="0431 0319 1822 1300"/>
    <n v="46"/>
    <s v="M"/>
    <s v="O"/>
    <n v="108"/>
    <s v="PARKING LOT"/>
    <n v="500"/>
    <s v="UNKNOWN WEAPON/OTHER WEAPON"/>
    <s v="IC"/>
    <s v="Invest Cont"/>
    <n v="624"/>
    <m/>
    <m/>
    <m/>
    <s v="DEVONSHIRE                   ST"/>
    <s v="RESEDA                       BL"/>
    <n v="34.257300000000001"/>
    <n v="-118.5361"/>
  </r>
  <r>
    <n v="210206973"/>
    <d v="2021-03-05T00:00:00"/>
    <x v="554"/>
    <n v="1930"/>
    <n v="2"/>
    <x v="5"/>
    <n v="269"/>
    <n v="1"/>
    <n v="230"/>
    <x v="13"/>
    <s v="1817 0432 0342 0416 0446 0419 0429 0334 0913"/>
    <n v="37"/>
    <s v="F"/>
    <s v="H"/>
    <n v="102"/>
    <s v="SIDEWALK"/>
    <n v="400"/>
    <s v="STRONG-ARM (HANDS, FIST, FEET OR BODILY FORCE)"/>
    <s v="IC"/>
    <s v="Invest Cont"/>
    <n v="230"/>
    <m/>
    <m/>
    <m/>
    <s v="1500    CAMBRIA                      ST"/>
    <m/>
    <n v="34.052300000000002"/>
    <n v="-118.26990000000001"/>
  </r>
  <r>
    <n v="210319838"/>
    <d v="2021-12-06T00:00:00"/>
    <x v="636"/>
    <n v="2130"/>
    <n v="3"/>
    <x v="2"/>
    <n v="315"/>
    <n v="1"/>
    <n v="510"/>
    <x v="0"/>
    <m/>
    <n v="0"/>
    <m/>
    <m/>
    <n v="101"/>
    <s v="STREET"/>
    <m/>
    <m/>
    <s v="IC"/>
    <s v="Invest Cont"/>
    <n v="510"/>
    <m/>
    <m/>
    <m/>
    <s v="2400    GRAMERCY                     PK"/>
    <m/>
    <n v="34.033999999999999"/>
    <n v="-118.3133"/>
  </r>
  <r>
    <n v="210208713"/>
    <d v="2021-04-28T00:00:00"/>
    <x v="637"/>
    <n v="1210"/>
    <n v="2"/>
    <x v="5"/>
    <n v="246"/>
    <n v="1"/>
    <n v="440"/>
    <x v="20"/>
    <s v="0344 0104 0325 0378 1822"/>
    <n v="0"/>
    <s v="M"/>
    <s v="W"/>
    <n v="405"/>
    <s v="CLOTHING STORE"/>
    <m/>
    <m/>
    <s v="IC"/>
    <s v="Invest Cont"/>
    <n v="440"/>
    <m/>
    <m/>
    <m/>
    <s v="400 S  ALVARADO                     ST"/>
    <m/>
    <n v="34.061100000000003"/>
    <n v="-118.2739"/>
  </r>
  <r>
    <n v="211116420"/>
    <d v="2021-12-14T00:00:00"/>
    <x v="459"/>
    <n v="507"/>
    <n v="11"/>
    <x v="7"/>
    <n v="1149"/>
    <n v="1"/>
    <n v="210"/>
    <x v="11"/>
    <s v="1822 0315 0325 0329 0344 0337 0334 0327"/>
    <n v="0"/>
    <s v="X"/>
    <s v="X"/>
    <n v="203"/>
    <s v="OTHER BUSINESS"/>
    <n v="102"/>
    <s v="HAND GUN"/>
    <s v="AA"/>
    <s v="Adult Arrest"/>
    <n v="210"/>
    <m/>
    <m/>
    <m/>
    <s v="5100 N  FIGUEROA                     ST"/>
    <m/>
    <n v="34.105699999999999"/>
    <n v="-118.2008"/>
  </r>
  <r>
    <n v="211305622"/>
    <d v="2021-02-07T00:00:00"/>
    <x v="498"/>
    <n v="900"/>
    <n v="13"/>
    <x v="6"/>
    <n v="1362"/>
    <n v="1"/>
    <n v="510"/>
    <x v="0"/>
    <m/>
    <n v="0"/>
    <m/>
    <m/>
    <n v="101"/>
    <s v="STREET"/>
    <m/>
    <m/>
    <s v="IC"/>
    <s v="Invest Cont"/>
    <n v="510"/>
    <m/>
    <m/>
    <m/>
    <s v="47TH                         PL"/>
    <s v="GRAND                        AV"/>
    <n v="33.998100000000001"/>
    <n v="-118.2697"/>
  </r>
  <r>
    <n v="211818035"/>
    <d v="2021-10-05T00:00:00"/>
    <x v="509"/>
    <n v="1330"/>
    <n v="18"/>
    <x v="17"/>
    <n v="1802"/>
    <n v="1"/>
    <n v="420"/>
    <x v="33"/>
    <s v="0448 1822 0344"/>
    <n v="39"/>
    <s v="M"/>
    <s v="H"/>
    <n v="108"/>
    <s v="PARKING LOT"/>
    <m/>
    <m/>
    <s v="IC"/>
    <s v="Invest Cont"/>
    <n v="420"/>
    <m/>
    <m/>
    <m/>
    <s v="8800 S  BROADWAY"/>
    <m/>
    <n v="33.9574"/>
    <n v="-118.2782"/>
  </r>
  <r>
    <n v="210504633"/>
    <d v="2021-01-16T00:00:00"/>
    <x v="621"/>
    <n v="1700"/>
    <n v="5"/>
    <x v="10"/>
    <n v="585"/>
    <n v="2"/>
    <n v="740"/>
    <x v="21"/>
    <s v="0329 1300"/>
    <n v="30"/>
    <s v="M"/>
    <s v="H"/>
    <n v="122"/>
    <s v="VEHICLE, PASSENGER/TRUCK"/>
    <m/>
    <m/>
    <s v="IC"/>
    <s v="Invest Cont"/>
    <n v="740"/>
    <m/>
    <m/>
    <m/>
    <s v="800 W  18TH                         ST"/>
    <m/>
    <n v="33.724299999999999"/>
    <n v="-118.2963"/>
  </r>
  <r>
    <n v="212112767"/>
    <d v="2021-08-18T00:00:00"/>
    <x v="638"/>
    <n v="1305"/>
    <n v="21"/>
    <x v="15"/>
    <n v="2146"/>
    <n v="1"/>
    <n v="510"/>
    <x v="0"/>
    <m/>
    <n v="0"/>
    <m/>
    <m/>
    <n v="103"/>
    <s v="ALLEY"/>
    <m/>
    <m/>
    <s v="IC"/>
    <s v="Invest Cont"/>
    <n v="510"/>
    <m/>
    <m/>
    <m/>
    <s v="21100    SHERMAN                      WY"/>
    <m/>
    <n v="34.201000000000001"/>
    <n v="-118.5933"/>
  </r>
  <r>
    <n v="210915290"/>
    <d v="2021-10-13T00:00:00"/>
    <x v="497"/>
    <n v="2000"/>
    <n v="9"/>
    <x v="3"/>
    <n v="974"/>
    <n v="1"/>
    <n v="236"/>
    <x v="46"/>
    <s v="2000 0913 1813 0443 0334"/>
    <n v="31"/>
    <s v="F"/>
    <s v="H"/>
    <n v="101"/>
    <s v="STREET"/>
    <n v="204"/>
    <s v="FOLDING KNIFE"/>
    <s v="AA"/>
    <s v="Adult Arrest"/>
    <n v="236"/>
    <m/>
    <m/>
    <m/>
    <s v="14700    VENTURA                      BL"/>
    <m/>
    <n v="34.154699999999998"/>
    <n v="-118.453"/>
  </r>
  <r>
    <n v="211610738"/>
    <d v="2021-08-22T00:00:00"/>
    <x v="370"/>
    <n v="1035"/>
    <n v="16"/>
    <x v="20"/>
    <n v="1602"/>
    <n v="2"/>
    <n v="354"/>
    <x v="14"/>
    <s v="0100 1822 0929 0935"/>
    <n v="46"/>
    <s v="F"/>
    <s v="H"/>
    <n v="501"/>
    <s v="SINGLE FAMILY DWELLING"/>
    <m/>
    <m/>
    <s v="IC"/>
    <s v="Invest Cont"/>
    <n v="354"/>
    <m/>
    <m/>
    <m/>
    <s v="12600    LOUVRE                       ST"/>
    <m/>
    <n v="34.279600000000002"/>
    <n v="-118.4122"/>
  </r>
  <r>
    <n v="211219930"/>
    <d v="2021-09-18T00:00:00"/>
    <x v="485"/>
    <n v="1500"/>
    <n v="12"/>
    <x v="8"/>
    <n v="1267"/>
    <n v="1"/>
    <n v="310"/>
    <x v="5"/>
    <s v="1202 1607 0344"/>
    <n v="70"/>
    <s v="M"/>
    <s v="B"/>
    <n v="501"/>
    <s v="SINGLE FAMILY DWELLING"/>
    <m/>
    <m/>
    <s v="IC"/>
    <s v="Invest Cont"/>
    <n v="310"/>
    <m/>
    <m/>
    <m/>
    <s v="8400 S  FIGUEROA                     ST"/>
    <m/>
    <n v="33.962699999999998"/>
    <n v="-118.28270000000001"/>
  </r>
  <r>
    <n v="212009119"/>
    <d v="2021-05-13T00:00:00"/>
    <x v="464"/>
    <n v="1730"/>
    <n v="20"/>
    <x v="19"/>
    <n v="2014"/>
    <n v="2"/>
    <n v="740"/>
    <x v="21"/>
    <s v="0329 0603 0913 2001 2002 2003"/>
    <n v="0"/>
    <s v="X"/>
    <s v="X"/>
    <n v="502"/>
    <s v="MULTI-UNIT DWELLING (APARTMENT, DUPLEX, ETC)"/>
    <m/>
    <m/>
    <s v="AA"/>
    <s v="Adult Arrest"/>
    <n v="740"/>
    <m/>
    <m/>
    <m/>
    <s v="100 S  NORMANDIE                    AV"/>
    <m/>
    <n v="34.072600000000001"/>
    <n v="-118.30289999999999"/>
  </r>
  <r>
    <n v="211614019"/>
    <d v="2021-12-02T00:00:00"/>
    <x v="639"/>
    <n v="1900"/>
    <n v="16"/>
    <x v="20"/>
    <n v="1606"/>
    <n v="1"/>
    <n v="420"/>
    <x v="33"/>
    <m/>
    <n v="0"/>
    <m/>
    <m/>
    <n v="104"/>
    <s v="DRIVEWAY"/>
    <m/>
    <m/>
    <s v="IC"/>
    <s v="Invest Cont"/>
    <n v="420"/>
    <m/>
    <m/>
    <m/>
    <s v="11400    HELA                         AV"/>
    <m/>
    <n v="34.277200000000001"/>
    <n v="-118.38509999999999"/>
  </r>
  <r>
    <n v="211820767"/>
    <d v="2021-11-29T00:00:00"/>
    <x v="574"/>
    <n v="1050"/>
    <n v="18"/>
    <x v="17"/>
    <n v="1821"/>
    <n v="1"/>
    <n v="761"/>
    <x v="35"/>
    <s v="0416 2000 0913 1814 0401 1218 1402"/>
    <n v="29"/>
    <s v="M"/>
    <s v="B"/>
    <n v="108"/>
    <s v="PARKING LOT"/>
    <n v="400"/>
    <s v="STRONG-ARM (HANDS, FIST, FEET OR BODILY FORCE)"/>
    <s v="IC"/>
    <s v="Invest Cont"/>
    <n v="761"/>
    <n v="998"/>
    <m/>
    <m/>
    <s v="500 W  CENTURY                      BL"/>
    <m/>
    <n v="33.945500000000003"/>
    <n v="-118.28319999999999"/>
  </r>
  <r>
    <n v="211507192"/>
    <d v="2021-03-23T00:00:00"/>
    <x v="484"/>
    <n v="900"/>
    <n v="15"/>
    <x v="18"/>
    <n v="1522"/>
    <n v="2"/>
    <n v="354"/>
    <x v="14"/>
    <n v="377"/>
    <n v="45"/>
    <s v="M"/>
    <s v="B"/>
    <n v="605"/>
    <s v="AUTOMATED TELLER MACHINE (ATM)"/>
    <m/>
    <m/>
    <s v="IC"/>
    <s v="Invest Cont"/>
    <n v="354"/>
    <m/>
    <m/>
    <m/>
    <s v="13000    SHERMAN                      WY"/>
    <m/>
    <n v="34.2012"/>
    <n v="-118.416"/>
  </r>
  <r>
    <n v="210213624"/>
    <d v="2021-08-20T00:00:00"/>
    <x v="370"/>
    <n v="1545"/>
    <n v="2"/>
    <x v="5"/>
    <n v="235"/>
    <n v="1"/>
    <n v="331"/>
    <x v="23"/>
    <s v="1202 1822 0344"/>
    <n v="70"/>
    <s v="M"/>
    <s v="W"/>
    <n v="101"/>
    <s v="STREET"/>
    <m/>
    <m/>
    <s v="IC"/>
    <s v="Invest Cont"/>
    <n v="331"/>
    <m/>
    <m/>
    <m/>
    <s v="2200    BEVERLY                      BL"/>
    <m/>
    <n v="34.067100000000003"/>
    <n v="-118.2714"/>
  </r>
  <r>
    <n v="210407558"/>
    <d v="2021-04-12T00:00:00"/>
    <x v="640"/>
    <n v="200"/>
    <n v="4"/>
    <x v="4"/>
    <n v="421"/>
    <n v="1"/>
    <n v="310"/>
    <x v="5"/>
    <s v="0342 0344 0329 1602"/>
    <n v="0"/>
    <s v="M"/>
    <s v="W"/>
    <n v="203"/>
    <s v="OTHER BUSINESS"/>
    <m/>
    <m/>
    <s v="IC"/>
    <s v="Invest Cont"/>
    <n v="310"/>
    <m/>
    <m/>
    <m/>
    <s v="1800 N  MAIN                         ST"/>
    <m/>
    <n v="34.066699999999997"/>
    <n v="-118.2212"/>
  </r>
  <r>
    <n v="222004521"/>
    <d v="2022-01-15T00:00:00"/>
    <x v="641"/>
    <n v="820"/>
    <n v="20"/>
    <x v="19"/>
    <n v="2091"/>
    <n v="1"/>
    <n v="330"/>
    <x v="1"/>
    <s v="0358 1300 1609 0344 0913"/>
    <n v="36"/>
    <s v="X"/>
    <s v="W"/>
    <n v="151"/>
    <s v="TOW YARD*"/>
    <m/>
    <m/>
    <s v="IC"/>
    <s v="Invest Cont"/>
    <n v="330"/>
    <m/>
    <m/>
    <m/>
    <s v="2400 W  WASHINGTON                   BL"/>
    <m/>
    <n v="34.039900000000003"/>
    <n v="-118.31440000000001"/>
  </r>
  <r>
    <n v="211819547"/>
    <d v="2021-11-05T00:00:00"/>
    <x v="384"/>
    <n v="1240"/>
    <n v="18"/>
    <x v="17"/>
    <n v="1801"/>
    <n v="1"/>
    <n v="220"/>
    <x v="50"/>
    <s v="1822 0342 1300 0355 0432 0431"/>
    <n v="56"/>
    <s v="M"/>
    <s v="B"/>
    <n v="101"/>
    <s v="STREET"/>
    <n v="512"/>
    <s v="MACE/PEPPER SPRAY"/>
    <s v="IC"/>
    <s v="Invest Cont"/>
    <n v="220"/>
    <m/>
    <m/>
    <m/>
    <s v="MANCHESTER"/>
    <s v="FIGUEROA"/>
    <n v="33.960099999999997"/>
    <n v="-118.28270000000001"/>
  </r>
  <r>
    <n v="210706704"/>
    <d v="2021-03-16T00:00:00"/>
    <x v="586"/>
    <n v="334"/>
    <n v="7"/>
    <x v="0"/>
    <n v="719"/>
    <n v="1"/>
    <n v="341"/>
    <x v="12"/>
    <s v="0344 0603 1309"/>
    <n v="20"/>
    <s v="M"/>
    <s v="O"/>
    <n v="502"/>
    <s v="MULTI-UNIT DWELLING (APARTMENT, DUPLEX, ETC)"/>
    <m/>
    <m/>
    <s v="IC"/>
    <s v="Invest Cont"/>
    <n v="341"/>
    <m/>
    <m/>
    <m/>
    <s v="500 N  ROSSMORE                     AV"/>
    <m/>
    <n v="34.079000000000001"/>
    <n v="-118.32729999999999"/>
  </r>
  <r>
    <n v="210119966"/>
    <d v="2021-11-06T00:00:00"/>
    <x v="384"/>
    <n v="2345"/>
    <n v="1"/>
    <x v="1"/>
    <n v="153"/>
    <n v="2"/>
    <n v="740"/>
    <x v="21"/>
    <s v="0329 1813 2000"/>
    <n v="23"/>
    <s v="F"/>
    <s v="B"/>
    <n v="502"/>
    <s v="MULTI-UNIT DWELLING (APARTMENT, DUPLEX, ETC)"/>
    <m/>
    <m/>
    <s v="AO"/>
    <s v="Adult Other"/>
    <n v="740"/>
    <m/>
    <m/>
    <m/>
    <s v="500 S  SPRING                       ST"/>
    <m/>
    <n v="34.046700000000001"/>
    <n v="-118.252"/>
  </r>
  <r>
    <n v="211105740"/>
    <d v="2021-02-22T00:00:00"/>
    <x v="414"/>
    <n v="925"/>
    <n v="11"/>
    <x v="7"/>
    <n v="1169"/>
    <n v="2"/>
    <n v="900"/>
    <x v="18"/>
    <s v="2038 0913"/>
    <n v="32"/>
    <s v="F"/>
    <s v="H"/>
    <n v="501"/>
    <s v="SINGLE FAMILY DWELLING"/>
    <m/>
    <m/>
    <s v="AO"/>
    <s v="Adult Other"/>
    <n v="900"/>
    <m/>
    <m/>
    <m/>
    <s v="400 S  AVE 56"/>
    <m/>
    <n v="34.103999999999999"/>
    <n v="-118.19710000000001"/>
  </r>
  <r>
    <n v="212016294"/>
    <d v="2021-10-29T00:00:00"/>
    <x v="642"/>
    <n v="1300"/>
    <n v="20"/>
    <x v="19"/>
    <n v="2029"/>
    <n v="1"/>
    <n v="440"/>
    <x v="20"/>
    <s v="1501 1822"/>
    <n v="22"/>
    <s v="M"/>
    <s v="H"/>
    <n v="210"/>
    <s v="RESTAURANT/FAST FOOD"/>
    <m/>
    <m/>
    <s v="IC"/>
    <s v="Invest Cont"/>
    <n v="440"/>
    <m/>
    <m/>
    <m/>
    <s v="S  VERMONT                      AV"/>
    <s v="W  3RD                          ST"/>
    <n v="34.069099999999999"/>
    <n v="-118.2916"/>
  </r>
  <r>
    <n v="210604408"/>
    <d v="2021-01-12T00:00:00"/>
    <x v="541"/>
    <n v="1800"/>
    <n v="6"/>
    <x v="9"/>
    <n v="642"/>
    <n v="1"/>
    <n v="310"/>
    <x v="5"/>
    <s v="0352 0344 1607 1822"/>
    <n v="0"/>
    <s v="X"/>
    <s v="X"/>
    <n v="503"/>
    <s v="HOTEL"/>
    <n v="500"/>
    <s v="UNKNOWN WEAPON/OTHER WEAPON"/>
    <s v="IC"/>
    <s v="Invest Cont"/>
    <n v="310"/>
    <m/>
    <m/>
    <m/>
    <s v="7800 W  SUNSET                       BL"/>
    <m/>
    <n v="34.098100000000002"/>
    <n v="-118.3599"/>
  </r>
  <r>
    <n v="210309156"/>
    <d v="2021-04-22T00:00:00"/>
    <x v="643"/>
    <n v="2125"/>
    <n v="3"/>
    <x v="2"/>
    <n v="351"/>
    <n v="1"/>
    <n v="210"/>
    <x v="11"/>
    <s v="0342 0344 0431 0916 1266 1300 1402 1822 0906 0917"/>
    <n v="66"/>
    <s v="M"/>
    <s v="O"/>
    <n v="108"/>
    <s v="PARKING LOT"/>
    <n v="500"/>
    <s v="UNKNOWN WEAPON/OTHER WEAPON"/>
    <s v="JA"/>
    <s v="Juv Arrest"/>
    <n v="210"/>
    <m/>
    <m/>
    <m/>
    <s v="5000    OBAMA                        BL"/>
    <m/>
    <n v="34.021500000000003"/>
    <n v="-118.35250000000001"/>
  </r>
  <r>
    <n v="210705851"/>
    <d v="2021-02-19T00:00:00"/>
    <x v="391"/>
    <n v="2130"/>
    <n v="7"/>
    <x v="0"/>
    <n v="721"/>
    <n v="1"/>
    <n v="510"/>
    <x v="0"/>
    <m/>
    <n v="0"/>
    <m/>
    <m/>
    <n v="707"/>
    <s v="GARAGE/CARPORT"/>
    <m/>
    <m/>
    <s v="IC"/>
    <s v="Invest Cont"/>
    <n v="510"/>
    <m/>
    <m/>
    <m/>
    <s v="100 S  WETHERLY                     DR"/>
    <m/>
    <n v="34.073599999999999"/>
    <n v="-118.3887"/>
  </r>
  <r>
    <n v="210310158"/>
    <d v="2021-05-11T00:00:00"/>
    <x v="644"/>
    <n v="1600"/>
    <n v="3"/>
    <x v="2"/>
    <n v="356"/>
    <n v="1"/>
    <n v="420"/>
    <x v="33"/>
    <s v="1606 0342 1309 1822 0202 0344 0385"/>
    <n v="28"/>
    <s v="M"/>
    <s v="H"/>
    <n v="101"/>
    <s v="STREET"/>
    <m/>
    <m/>
    <s v="IC"/>
    <s v="Invest Cont"/>
    <n v="420"/>
    <m/>
    <m/>
    <m/>
    <s v="1400 W  35TH                         PL"/>
    <m/>
    <n v="34.023699999999998"/>
    <n v="-118.3002"/>
  </r>
  <r>
    <n v="212114606"/>
    <d v="2021-09-30T00:00:00"/>
    <x v="440"/>
    <n v="1530"/>
    <n v="21"/>
    <x v="15"/>
    <n v="2146"/>
    <n v="1"/>
    <n v="320"/>
    <x v="36"/>
    <n v="358"/>
    <n v="35"/>
    <s v="M"/>
    <s v="X"/>
    <n v="721"/>
    <s v="HIGH SCHOOL"/>
    <m/>
    <m/>
    <s v="IC"/>
    <s v="Invest Cont"/>
    <n v="320"/>
    <m/>
    <m/>
    <m/>
    <s v="6800    TOPANGA CANYON               BL"/>
    <m/>
    <n v="34.193800000000003"/>
    <n v="-118.60590000000001"/>
  </r>
  <r>
    <n v="211209830"/>
    <d v="2021-04-05T00:00:00"/>
    <x v="424"/>
    <n v="700"/>
    <n v="12"/>
    <x v="8"/>
    <n v="1257"/>
    <n v="1"/>
    <n v="440"/>
    <x v="20"/>
    <n v="344"/>
    <n v="24"/>
    <s v="F"/>
    <s v="B"/>
    <n v="501"/>
    <s v="SINGLE FAMILY DWELLING"/>
    <m/>
    <m/>
    <s v="IC"/>
    <s v="Invest Cont"/>
    <n v="440"/>
    <m/>
    <m/>
    <m/>
    <s v="900 W  76TH                         ST"/>
    <m/>
    <n v="33.970799999999997"/>
    <n v="-118.28879999999999"/>
  </r>
  <r>
    <n v="210212862"/>
    <d v="2021-08-01T00:00:00"/>
    <x v="492"/>
    <n v="2000"/>
    <n v="2"/>
    <x v="5"/>
    <n v="205"/>
    <n v="1"/>
    <n v="331"/>
    <x v="23"/>
    <s v="1822 1300 0329 0344 0385"/>
    <n v="26"/>
    <s v="F"/>
    <s v="F"/>
    <n v="101"/>
    <s v="STREET"/>
    <m/>
    <m/>
    <s v="IC"/>
    <s v="Invest Cont"/>
    <n v="331"/>
    <m/>
    <m/>
    <m/>
    <s v="600 N  BENTON                       WY"/>
    <m/>
    <n v="34.076000000000001"/>
    <n v="-118.27379999999999"/>
  </r>
  <r>
    <n v="210310318"/>
    <d v="2021-05-15T00:00:00"/>
    <x v="595"/>
    <n v="1100"/>
    <n v="3"/>
    <x v="2"/>
    <n v="363"/>
    <n v="1"/>
    <n v="310"/>
    <x v="5"/>
    <s v="1202 1822 0344"/>
    <n v="76"/>
    <s v="F"/>
    <s v="B"/>
    <n v="502"/>
    <s v="MULTI-UNIT DWELLING (APARTMENT, DUPLEX, ETC)"/>
    <m/>
    <m/>
    <s v="IC"/>
    <s v="Invest Cont"/>
    <n v="310"/>
    <m/>
    <m/>
    <m/>
    <s v="4300    SANTO TOMAS                  DR"/>
    <m/>
    <n v="34.012599999999999"/>
    <n v="-118.3403"/>
  </r>
  <r>
    <n v="211116045"/>
    <d v="2021-12-05T00:00:00"/>
    <x v="513"/>
    <n v="1900"/>
    <n v="11"/>
    <x v="7"/>
    <n v="1123"/>
    <n v="1"/>
    <n v="210"/>
    <x v="11"/>
    <s v="0344 1822"/>
    <n v="45"/>
    <s v="M"/>
    <s v="H"/>
    <n v="108"/>
    <s v="PARKING LOT"/>
    <n v="400"/>
    <s v="STRONG-ARM (HANDS, FIST, FEET OR BODILY FORCE)"/>
    <s v="IC"/>
    <s v="Invest Cont"/>
    <n v="210"/>
    <m/>
    <m/>
    <m/>
    <s v="2900    LOS FELIZ                    BL"/>
    <m/>
    <n v="34.126199999999997"/>
    <n v="-118.2634"/>
  </r>
  <r>
    <n v="210120822"/>
    <d v="2021-11-20T00:00:00"/>
    <x v="624"/>
    <n v="1709"/>
    <n v="1"/>
    <x v="1"/>
    <n v="161"/>
    <n v="1"/>
    <n v="442"/>
    <x v="16"/>
    <s v="0344 1822 0325 1414"/>
    <n v="49"/>
    <s v="M"/>
    <s v="H"/>
    <n v="404"/>
    <s v="DEPARTMENT STORE"/>
    <m/>
    <m/>
    <s v="IC"/>
    <s v="Invest Cont"/>
    <n v="442"/>
    <m/>
    <m/>
    <m/>
    <s v="700 S  FIGUEROA                     ST"/>
    <m/>
    <n v="34.048299999999998"/>
    <n v="-118.26309999999999"/>
  </r>
  <r>
    <n v="210214961"/>
    <d v="2021-09-17T00:00:00"/>
    <x v="485"/>
    <n v="840"/>
    <n v="2"/>
    <x v="5"/>
    <n v="246"/>
    <n v="2"/>
    <n v="943"/>
    <x v="90"/>
    <s v="0400 1501"/>
    <n v="0"/>
    <s v="M"/>
    <s v="W"/>
    <n v="728"/>
    <s v="ELEVATOR"/>
    <m/>
    <m/>
    <s v="IC"/>
    <s v="Invest Cont"/>
    <n v="943"/>
    <m/>
    <m/>
    <m/>
    <s v="600 S  ALVARADO                     ST"/>
    <m/>
    <n v="34.0593"/>
    <n v="-118.27500000000001"/>
  </r>
  <r>
    <n v="211711790"/>
    <d v="2021-08-21T00:00:00"/>
    <x v="406"/>
    <n v="2000"/>
    <n v="17"/>
    <x v="13"/>
    <n v="1785"/>
    <n v="1"/>
    <n v="310"/>
    <x v="5"/>
    <s v="0344 1601"/>
    <n v="0"/>
    <s v="X"/>
    <s v="X"/>
    <n v="702"/>
    <s v="OFFICE BUILDING/OFFICE"/>
    <m/>
    <m/>
    <s v="IC"/>
    <s v="Invest Cont"/>
    <n v="310"/>
    <m/>
    <m/>
    <m/>
    <s v="8700    RESEDA                       BL"/>
    <m/>
    <n v="34.229399999999998"/>
    <n v="-118.5361"/>
  </r>
  <r>
    <n v="212010906"/>
    <d v="2021-06-27T00:00:00"/>
    <x v="453"/>
    <n v="1710"/>
    <n v="20"/>
    <x v="19"/>
    <n v="2062"/>
    <n v="1"/>
    <n v="210"/>
    <x v="11"/>
    <s v="0945 1822 0432 0104 0325 0344 0334"/>
    <n v="0"/>
    <s v="X"/>
    <s v="X"/>
    <n v="203"/>
    <s v="OTHER BUSINESS"/>
    <n v="204"/>
    <s v="FOLDING KNIFE"/>
    <s v="IC"/>
    <s v="Invest Cont"/>
    <n v="210"/>
    <m/>
    <m/>
    <m/>
    <s v="3100 W  PICO                         BL"/>
    <m/>
    <n v="34.050600000000003"/>
    <n v="-118.31270000000001"/>
  </r>
  <r>
    <n v="210120957"/>
    <d v="2021-11-22T00:00:00"/>
    <x v="645"/>
    <n v="1000"/>
    <n v="1"/>
    <x v="1"/>
    <n v="181"/>
    <n v="1"/>
    <n v="352"/>
    <x v="85"/>
    <s v="1822 0344"/>
    <n v="76"/>
    <s v="M"/>
    <s v="W"/>
    <n v="713"/>
    <s v="CONVENTION CENTER"/>
    <m/>
    <m/>
    <s v="IC"/>
    <s v="Invest Cont"/>
    <n v="352"/>
    <m/>
    <m/>
    <m/>
    <s v="1200 S  FIGUEROA                     ST"/>
    <m/>
    <n v="34.043100000000003"/>
    <n v="-118.2692"/>
  </r>
  <r>
    <n v="211220272"/>
    <d v="2021-09-24T00:00:00"/>
    <x v="508"/>
    <n v="845"/>
    <n v="12"/>
    <x v="8"/>
    <n v="1269"/>
    <n v="1"/>
    <n v="761"/>
    <x v="35"/>
    <s v="0603 0334 0361 0913"/>
    <n v="40"/>
    <s v="M"/>
    <s v="B"/>
    <n v="101"/>
    <s v="STREET"/>
    <n v="107"/>
    <s v="OTHER FIREARM"/>
    <s v="IC"/>
    <s v="Invest Cont"/>
    <n v="761"/>
    <m/>
    <m/>
    <m/>
    <s v="400 E  84TH                         ST"/>
    <m/>
    <n v="33.962800000000001"/>
    <n v="-118.26730000000001"/>
  </r>
  <r>
    <n v="210120119"/>
    <d v="2021-11-08T00:00:00"/>
    <x v="565"/>
    <n v="1100"/>
    <n v="1"/>
    <x v="1"/>
    <n v="162"/>
    <n v="1"/>
    <n v="230"/>
    <x v="13"/>
    <s v="0411 0445 1218 1822 0910 2048 1414"/>
    <n v="55"/>
    <s v="M"/>
    <s v="B"/>
    <n v="101"/>
    <s v="STREET"/>
    <n v="215"/>
    <s v="MACHETE"/>
    <s v="IC"/>
    <s v="Invest Cont"/>
    <n v="230"/>
    <m/>
    <m/>
    <m/>
    <s v="7TH"/>
    <s v="FLOWER                       ST"/>
    <n v="34.048699999999997"/>
    <n v="-118.25879999999999"/>
  </r>
  <r>
    <n v="211914046"/>
    <d v="2021-10-04T00:00:00"/>
    <x v="628"/>
    <n v="1200"/>
    <n v="19"/>
    <x v="16"/>
    <n v="1906"/>
    <n v="2"/>
    <n v="902"/>
    <x v="80"/>
    <s v="2038 0561"/>
    <n v="66"/>
    <s v="M"/>
    <s v="H"/>
    <n v="501"/>
    <s v="SINGLE FAMILY DWELLING"/>
    <m/>
    <m/>
    <s v="IC"/>
    <s v="Invest Cont"/>
    <n v="902"/>
    <m/>
    <m/>
    <m/>
    <s v="13500    RAVEN                        ST"/>
    <m/>
    <n v="34.316099999999999"/>
    <n v="-118.42870000000001"/>
  </r>
  <r>
    <n v="211814884"/>
    <d v="2021-08-07T00:00:00"/>
    <x v="584"/>
    <n v="1815"/>
    <n v="18"/>
    <x v="17"/>
    <n v="1862"/>
    <n v="2"/>
    <n v="930"/>
    <x v="30"/>
    <s v="1310 0416 0421 0356 0432 0605 2021 0913"/>
    <n v="36"/>
    <s v="F"/>
    <s v="H"/>
    <n v="101"/>
    <s v="STREET"/>
    <n v="511"/>
    <s v="VERBAL THREAT"/>
    <s v="IC"/>
    <s v="Invest Cont"/>
    <n v="930"/>
    <m/>
    <m/>
    <m/>
    <s v="200 E  LANZIT                       AV"/>
    <m/>
    <n v="33.929900000000004"/>
    <n v="-118.2722"/>
  </r>
  <r>
    <n v="210212203"/>
    <d v="2021-07-20T00:00:00"/>
    <x v="646"/>
    <n v="1730"/>
    <n v="2"/>
    <x v="5"/>
    <n v="299"/>
    <n v="1"/>
    <n v="510"/>
    <x v="0"/>
    <m/>
    <n v="0"/>
    <m/>
    <m/>
    <n v="101"/>
    <s v="STREET"/>
    <m/>
    <m/>
    <s v="IC"/>
    <s v="Invest Cont"/>
    <n v="510"/>
    <m/>
    <m/>
    <m/>
    <s v="1500 W  PICO                         BL"/>
    <m/>
    <n v="34.043900000000001"/>
    <n v="-118.2752"/>
  </r>
  <r>
    <n v="210604578"/>
    <d v="2021-01-16T00:00:00"/>
    <x v="571"/>
    <n v="1245"/>
    <n v="6"/>
    <x v="9"/>
    <n v="622"/>
    <n v="2"/>
    <n v="740"/>
    <x v="21"/>
    <n v="329"/>
    <n v="24"/>
    <s v="F"/>
    <s v="W"/>
    <n v="122"/>
    <s v="VEHICLE, PASSENGER/TRUCK"/>
    <m/>
    <m/>
    <s v="IC"/>
    <s v="Invest Cont"/>
    <n v="740"/>
    <m/>
    <m/>
    <m/>
    <s v="PAULCREST                    DR"/>
    <s v="BRIAR SUMMIT                 DR"/>
    <n v="34.125500000000002"/>
    <n v="-118.3724"/>
  </r>
  <r>
    <n v="211905841"/>
    <d v="2021-02-21T00:00:00"/>
    <x v="414"/>
    <n v="1400"/>
    <n v="19"/>
    <x v="16"/>
    <n v="1983"/>
    <n v="2"/>
    <n v="624"/>
    <x v="15"/>
    <s v="0448 2002 1803"/>
    <n v="41"/>
    <s v="F"/>
    <s v="H"/>
    <n v="218"/>
    <s v="BEAUTY/BARBER SHOP"/>
    <n v="400"/>
    <s v="STRONG-ARM (HANDS, FIST, FEET OR BODILY FORCE)"/>
    <s v="IC"/>
    <s v="Invest Cont"/>
    <n v="624"/>
    <m/>
    <m/>
    <m/>
    <s v="15300    PARTHENIA                    ST"/>
    <m/>
    <n v="34.228299999999997"/>
    <n v="-118.4659"/>
  </r>
  <r>
    <n v="210709048"/>
    <d v="2021-05-26T00:00:00"/>
    <x v="647"/>
    <n v="540"/>
    <n v="7"/>
    <x v="0"/>
    <n v="745"/>
    <n v="1"/>
    <n v="331"/>
    <x v="23"/>
    <n v="1602"/>
    <n v="0"/>
    <s v="F"/>
    <s v="X"/>
    <n v="101"/>
    <s v="STREET"/>
    <m/>
    <m/>
    <s v="AA"/>
    <s v="Adult Arrest"/>
    <n v="331"/>
    <n v="998"/>
    <m/>
    <m/>
    <s v="5300    SAN VICENTE                  BL"/>
    <m/>
    <n v="34.052199999999999"/>
    <n v="-118.3494"/>
  </r>
  <r>
    <n v="210114073"/>
    <d v="2021-07-25T00:00:00"/>
    <x v="462"/>
    <n v="230"/>
    <n v="1"/>
    <x v="1"/>
    <n v="154"/>
    <n v="1"/>
    <n v="230"/>
    <x v="13"/>
    <s v="0305 0448 0419 0429 1822 1218 2004 0603"/>
    <n v="44"/>
    <s v="F"/>
    <s v="A"/>
    <n v="502"/>
    <s v="MULTI-UNIT DWELLING (APARTMENT, DUPLEX, ETC)"/>
    <n v="400"/>
    <s v="STRONG-ARM (HANDS, FIST, FEET OR BODILY FORCE)"/>
    <s v="AO"/>
    <s v="Adult Other"/>
    <n v="230"/>
    <m/>
    <m/>
    <m/>
    <s v="500 S  MAIN                         ST"/>
    <m/>
    <n v="34.046500000000002"/>
    <n v="-118.2488"/>
  </r>
  <r>
    <n v="211716347"/>
    <d v="2021-12-20T00:00:00"/>
    <x v="429"/>
    <n v="1900"/>
    <n v="17"/>
    <x v="13"/>
    <n v="1762"/>
    <n v="1"/>
    <n v="510"/>
    <x v="0"/>
    <m/>
    <n v="0"/>
    <m/>
    <m/>
    <n v="108"/>
    <s v="PARKING LOT"/>
    <m/>
    <m/>
    <s v="IC"/>
    <s v="Invest Cont"/>
    <n v="510"/>
    <m/>
    <m/>
    <m/>
    <s v="21200    LASSEN                       ST"/>
    <m/>
    <n v="34.25"/>
    <n v="-118.59529999999999"/>
  </r>
  <r>
    <n v="210316843"/>
    <d v="2021-10-04T00:00:00"/>
    <x v="628"/>
    <n v="145"/>
    <n v="3"/>
    <x v="2"/>
    <n v="305"/>
    <n v="1"/>
    <n v="420"/>
    <x v="33"/>
    <m/>
    <n v="0"/>
    <m/>
    <m/>
    <n v="101"/>
    <s v="STREET"/>
    <m/>
    <m/>
    <s v="IC"/>
    <s v="Invest Cont"/>
    <n v="420"/>
    <m/>
    <m/>
    <m/>
    <s v="2400 W  VIEW                         ST"/>
    <m/>
    <n v="34.033000000000001"/>
    <n v="-118.34820000000001"/>
  </r>
  <r>
    <n v="211011741"/>
    <d v="2021-08-28T00:00:00"/>
    <x v="515"/>
    <n v="2330"/>
    <n v="10"/>
    <x v="11"/>
    <n v="1033"/>
    <n v="1"/>
    <n v="440"/>
    <x v="20"/>
    <s v="1822 0344 2034"/>
    <n v="44"/>
    <s v="M"/>
    <s v="H"/>
    <n v="501"/>
    <s v="SINGLE FAMILY DWELLING"/>
    <m/>
    <m/>
    <s v="IC"/>
    <s v="Invest Cont"/>
    <n v="440"/>
    <m/>
    <m/>
    <m/>
    <s v="TOPHAM                       AV"/>
    <s v="RESEDA                       BL"/>
    <n v="34.180700000000002"/>
    <n v="-118.536"/>
  </r>
  <r>
    <n v="211814089"/>
    <d v="2021-07-23T00:00:00"/>
    <x v="559"/>
    <n v="1930"/>
    <n v="18"/>
    <x v="17"/>
    <n v="1805"/>
    <n v="1"/>
    <n v="510"/>
    <x v="0"/>
    <m/>
    <n v="0"/>
    <m/>
    <m/>
    <n v="101"/>
    <s v="STREET"/>
    <m/>
    <m/>
    <s v="IC"/>
    <s v="Invest Cont"/>
    <n v="510"/>
    <m/>
    <m/>
    <m/>
    <s v="WALL                         ST"/>
    <s v="92ND                         ST"/>
    <n v="33.9529"/>
    <n v="-118.2717"/>
  </r>
  <r>
    <n v="221604189"/>
    <d v="2022-01-05T00:00:00"/>
    <x v="645"/>
    <n v="1200"/>
    <n v="16"/>
    <x v="20"/>
    <n v="1687"/>
    <n v="2"/>
    <n v="354"/>
    <x v="14"/>
    <s v="1822 0377"/>
    <n v="53"/>
    <s v="M"/>
    <s v="H"/>
    <n v="501"/>
    <s v="SINGLE FAMILY DWELLING"/>
    <m/>
    <m/>
    <s v="IC"/>
    <s v="Invest Cont"/>
    <n v="354"/>
    <m/>
    <m/>
    <m/>
    <s v="11200    DORA                         ST"/>
    <m/>
    <n v="34.222999999999999"/>
    <n v="-118.37560000000001"/>
  </r>
  <r>
    <n v="211411241"/>
    <d v="2021-04-29T00:00:00"/>
    <x v="540"/>
    <n v="1600"/>
    <n v="14"/>
    <x v="14"/>
    <n v="1409"/>
    <n v="1"/>
    <n v="331"/>
    <x v="23"/>
    <n v="344"/>
    <n v="63"/>
    <s v="F"/>
    <s v="W"/>
    <n v="101"/>
    <s v="STREET"/>
    <m/>
    <m/>
    <s v="IC"/>
    <s v="Invest Cont"/>
    <n v="331"/>
    <m/>
    <m/>
    <m/>
    <s v="REGENT"/>
    <s v="WATSEKA"/>
    <n v="34.026699999999998"/>
    <n v="-118.3986"/>
  </r>
  <r>
    <n v="210814799"/>
    <d v="2021-10-03T00:00:00"/>
    <x v="543"/>
    <n v="800"/>
    <n v="8"/>
    <x v="12"/>
    <n v="838"/>
    <n v="2"/>
    <n v="624"/>
    <x v="15"/>
    <s v="1822 0416 0104 0447"/>
    <n v="47"/>
    <s v="M"/>
    <s v="H"/>
    <n v="403"/>
    <s v="DRUG STORE"/>
    <n v="500"/>
    <s v="UNKNOWN WEAPON/OTHER WEAPON"/>
    <s v="AO"/>
    <s v="Adult Other"/>
    <n v="624"/>
    <m/>
    <m/>
    <m/>
    <s v="1000    WEYBURN                      PL"/>
    <m/>
    <n v="34.061399999999999"/>
    <n v="-118.4482"/>
  </r>
  <r>
    <n v="210706531"/>
    <d v="2021-03-08T00:00:00"/>
    <x v="648"/>
    <n v="2030"/>
    <n v="7"/>
    <x v="0"/>
    <n v="767"/>
    <n v="2"/>
    <n v="354"/>
    <x v="14"/>
    <s v="1822 0928"/>
    <n v="29"/>
    <s v="F"/>
    <s v="B"/>
    <n v="406"/>
    <s v="OTHER STORE"/>
    <m/>
    <m/>
    <s v="IC"/>
    <s v="Invest Cont"/>
    <n v="354"/>
    <m/>
    <m/>
    <m/>
    <s v="4000    VENICE                       BL"/>
    <m/>
    <n v="34.045699999999997"/>
    <n v="-118.32550000000001"/>
  </r>
  <r>
    <n v="211815383"/>
    <d v="2021-08-17T00:00:00"/>
    <x v="399"/>
    <n v="1710"/>
    <n v="18"/>
    <x v="17"/>
    <n v="1862"/>
    <n v="1"/>
    <n v="230"/>
    <x v="13"/>
    <s v="0913 0400 0401 0416 0445 2021 0447 0553"/>
    <n v="52"/>
    <s v="F"/>
    <s v="B"/>
    <n v="501"/>
    <s v="SINGLE FAMILY DWELLING"/>
    <n v="212"/>
    <s v="BOTTLE"/>
    <s v="AO"/>
    <s v="Adult Other"/>
    <n v="230"/>
    <m/>
    <m/>
    <m/>
    <s v="300 W  118TH                        ST"/>
    <m/>
    <n v="33.926499999999997"/>
    <n v="-118.2796"/>
  </r>
  <r>
    <n v="210510399"/>
    <d v="2021-06-17T00:00:00"/>
    <x v="649"/>
    <n v="1900"/>
    <n v="5"/>
    <x v="10"/>
    <n v="529"/>
    <n v="2"/>
    <n v="740"/>
    <x v="21"/>
    <s v="0329 1300"/>
    <n v="50"/>
    <s v="F"/>
    <s v="H"/>
    <n v="122"/>
    <s v="VEHICLE, PASSENGER/TRUCK"/>
    <m/>
    <m/>
    <s v="IC"/>
    <s v="Invest Cont"/>
    <n v="740"/>
    <m/>
    <m/>
    <m/>
    <s v="LAKME                        AV"/>
    <s v="I                            ST"/>
    <n v="33.781399999999998"/>
    <n v="-118.2595"/>
  </r>
  <r>
    <n v="210318455"/>
    <d v="2021-11-05T00:00:00"/>
    <x v="384"/>
    <n v="1955"/>
    <n v="3"/>
    <x v="2"/>
    <n v="303"/>
    <n v="2"/>
    <n v="745"/>
    <x v="9"/>
    <n v="329"/>
    <n v="20"/>
    <s v="X"/>
    <s v="X"/>
    <n v="205"/>
    <s v="GUN/SPORTING GOODS"/>
    <m/>
    <m/>
    <s v="IC"/>
    <s v="Invest Cont"/>
    <n v="745"/>
    <m/>
    <m/>
    <m/>
    <s v="5200 W  ADAMS                        BL"/>
    <m/>
    <n v="34.0334"/>
    <n v="-118.3523"/>
  </r>
  <r>
    <n v="211311012"/>
    <d v="2021-06-10T00:00:00"/>
    <x v="490"/>
    <n v="1530"/>
    <n v="13"/>
    <x v="6"/>
    <n v="1333"/>
    <n v="2"/>
    <n v="745"/>
    <x v="9"/>
    <s v="0329 0553"/>
    <n v="43"/>
    <s v="F"/>
    <s v="B"/>
    <n v="501"/>
    <s v="SINGLE FAMILY DWELLING"/>
    <m/>
    <m/>
    <s v="IC"/>
    <s v="Invest Cont"/>
    <n v="745"/>
    <m/>
    <m/>
    <m/>
    <s v="900 E  32ND                         ST"/>
    <m/>
    <n v="34.015000000000001"/>
    <n v="-118.2599"/>
  </r>
  <r>
    <n v="211113497"/>
    <d v="2021-09-28T00:00:00"/>
    <x v="650"/>
    <n v="1702"/>
    <n v="11"/>
    <x v="7"/>
    <n v="1141"/>
    <n v="1"/>
    <n v="341"/>
    <x v="12"/>
    <n v="394"/>
    <n v="70"/>
    <s v="F"/>
    <s v="W"/>
    <n v="232"/>
    <s v="DELIVERY SERVICE (FED EX, UPS, COURIERS,COURIER SERVICE)*"/>
    <m/>
    <m/>
    <s v="IC"/>
    <s v="Invest Cont"/>
    <n v="341"/>
    <m/>
    <m/>
    <m/>
    <s v="2500    GLENDOWER                    AV"/>
    <m/>
    <n v="34.114800000000002"/>
    <n v="-118.2941"/>
  </r>
  <r>
    <n v="211613271"/>
    <d v="2021-11-08T00:00:00"/>
    <x v="624"/>
    <n v="1000"/>
    <n v="16"/>
    <x v="20"/>
    <n v="1601"/>
    <n v="2"/>
    <n v="624"/>
    <x v="15"/>
    <s v="0400 0416"/>
    <n v="54"/>
    <s v="M"/>
    <s v="H"/>
    <n v="501"/>
    <s v="SINGLE FAMILY DWELLING"/>
    <n v="400"/>
    <s v="STRONG-ARM (HANDS, FIST, FEET OR BODILY FORCE)"/>
    <s v="IC"/>
    <s v="Invest Cont"/>
    <n v="624"/>
    <m/>
    <m/>
    <m/>
    <s v="13000    EUSTACE                      ST"/>
    <m/>
    <n v="34.283499999999997"/>
    <n v="-118.41630000000001"/>
  </r>
  <r>
    <n v="211109376"/>
    <d v="2021-06-08T00:00:00"/>
    <x v="651"/>
    <n v="1125"/>
    <n v="11"/>
    <x v="7"/>
    <n v="1162"/>
    <n v="1"/>
    <n v="440"/>
    <x v="20"/>
    <s v="0344 2004"/>
    <n v="0"/>
    <s v="M"/>
    <s v="O"/>
    <n v="217"/>
    <s v="AUTO REPAIR SHOP"/>
    <m/>
    <m/>
    <s v="IC"/>
    <s v="Invest Cont"/>
    <n v="440"/>
    <n v="998"/>
    <m/>
    <m/>
    <s v="1300    LYMAN                        PL"/>
    <m/>
    <n v="34.095700000000001"/>
    <n v="-118.2885"/>
  </r>
  <r>
    <n v="211914108"/>
    <d v="2021-10-05T00:00:00"/>
    <x v="509"/>
    <n v="800"/>
    <n v="19"/>
    <x v="16"/>
    <n v="1911"/>
    <n v="1"/>
    <n v="331"/>
    <x v="23"/>
    <n v="385"/>
    <n v="29"/>
    <s v="F"/>
    <s v="H"/>
    <n v="108"/>
    <s v="PARKING LOT"/>
    <m/>
    <m/>
    <s v="IC"/>
    <s v="Invest Cont"/>
    <n v="331"/>
    <m/>
    <m/>
    <m/>
    <s v="15900    VALLEY VIEW                  CT"/>
    <m/>
    <n v="34.306800000000003"/>
    <n v="-118.4787"/>
  </r>
  <r>
    <n v="212109221"/>
    <d v="2021-05-23T00:00:00"/>
    <x v="652"/>
    <n v="1617"/>
    <n v="21"/>
    <x v="15"/>
    <n v="2139"/>
    <n v="2"/>
    <n v="624"/>
    <x v="15"/>
    <s v="0913 0416 0448"/>
    <n v="23"/>
    <s v="F"/>
    <s v="H"/>
    <n v="502"/>
    <s v="MULTI-UNIT DWELLING (APARTMENT, DUPLEX, ETC)"/>
    <n v="400"/>
    <s v="STRONG-ARM (HANDS, FIST, FEET OR BODILY FORCE)"/>
    <s v="AO"/>
    <s v="Adult Other"/>
    <n v="624"/>
    <m/>
    <m/>
    <m/>
    <s v="20100    LEADWELL                     ST"/>
    <m/>
    <n v="34.203499999999998"/>
    <n v="-118.57170000000001"/>
  </r>
  <r>
    <n v="211513191"/>
    <d v="2021-08-12T00:00:00"/>
    <x v="458"/>
    <n v="2030"/>
    <n v="15"/>
    <x v="18"/>
    <n v="1585"/>
    <n v="1"/>
    <n v="480"/>
    <x v="2"/>
    <n v="344"/>
    <n v="28"/>
    <s v="M"/>
    <s v="H"/>
    <n v="406"/>
    <s v="OTHER STORE"/>
    <m/>
    <m/>
    <s v="IC"/>
    <s v="Invest Cont"/>
    <n v="480"/>
    <m/>
    <m/>
    <m/>
    <s v="VENTURA"/>
    <s v="VINELAND"/>
    <n v="34.140500000000003"/>
    <n v="-118.3702"/>
  </r>
  <r>
    <n v="210208757"/>
    <d v="2021-04-28T00:00:00"/>
    <x v="637"/>
    <n v="2345"/>
    <n v="2"/>
    <x v="5"/>
    <n v="256"/>
    <n v="1"/>
    <n v="220"/>
    <x v="50"/>
    <s v="1402 0342 1822 0411 0400 0355 0445 0906 0371 1313"/>
    <n v="47"/>
    <s v="M"/>
    <s v="H"/>
    <n v="101"/>
    <s v="STREET"/>
    <n v="215"/>
    <s v="MACHETE"/>
    <s v="AA"/>
    <s v="Adult Arrest"/>
    <n v="220"/>
    <n v="998"/>
    <m/>
    <m/>
    <s v="1800 W  7TH                          ST"/>
    <m/>
    <n v="34.0565"/>
    <n v="-118.2724"/>
  </r>
  <r>
    <n v="211714064"/>
    <d v="2021-09-20T00:00:00"/>
    <x v="385"/>
    <n v="630"/>
    <n v="17"/>
    <x v="13"/>
    <n v="1793"/>
    <n v="1"/>
    <n v="331"/>
    <x v="23"/>
    <s v="0344 0385"/>
    <n v="49"/>
    <s v="M"/>
    <s v="J"/>
    <n v="116"/>
    <s v="OTHER/OUTSIDE"/>
    <m/>
    <m/>
    <s v="IC"/>
    <s v="Invest Cont"/>
    <n v="331"/>
    <m/>
    <m/>
    <m/>
    <s v="LONDELIUS"/>
    <s v="TAMPA"/>
    <n v="34.226100000000002"/>
    <n v="-118.54989999999999"/>
  </r>
  <r>
    <n v="221010850"/>
    <d v="2022-06-21T00:00:00"/>
    <x v="653"/>
    <n v="215"/>
    <n v="10"/>
    <x v="11"/>
    <n v="1018"/>
    <n v="1"/>
    <n v="440"/>
    <x v="20"/>
    <s v="0906 1822 0344"/>
    <n v="55"/>
    <s v="F"/>
    <s v="W"/>
    <n v="101"/>
    <s v="STREET"/>
    <m/>
    <m/>
    <s v="IC"/>
    <s v="Invest Cont"/>
    <n v="440"/>
    <m/>
    <m/>
    <m/>
    <s v="HASKELL                      AV"/>
    <s v="STAGG                        ST"/>
    <n v="34.2121"/>
    <n v="-118.47490000000001"/>
  </r>
  <r>
    <n v="220707482"/>
    <d v="2022-04-02T00:00:00"/>
    <x v="654"/>
    <n v="2000"/>
    <n v="7"/>
    <x v="0"/>
    <n v="765"/>
    <n v="2"/>
    <n v="910"/>
    <x v="75"/>
    <s v="0418 0342 0406"/>
    <n v="25"/>
    <s v="M"/>
    <s v="H"/>
    <n v="203"/>
    <s v="OTHER BUSINESS"/>
    <n v="102"/>
    <s v="HAND GUN"/>
    <s v="IC"/>
    <s v="Invest Cont"/>
    <n v="910"/>
    <m/>
    <m/>
    <m/>
    <s v="1300 S  LA BREA                      AV"/>
    <m/>
    <n v="34.0501"/>
    <n v="-118.3442"/>
  </r>
  <r>
    <n v="220310866"/>
    <d v="2022-05-16T00:00:00"/>
    <x v="655"/>
    <n v="5"/>
    <n v="3"/>
    <x v="2"/>
    <n v="357"/>
    <n v="1"/>
    <n v="310"/>
    <x v="5"/>
    <s v="0358 1822 1607 0344"/>
    <n v="40"/>
    <s v="M"/>
    <s v="O"/>
    <n v="120"/>
    <s v="STORAGE SHED"/>
    <m/>
    <m/>
    <s v="IC"/>
    <s v="Invest Cont"/>
    <n v="310"/>
    <m/>
    <m/>
    <m/>
    <s v="1100 W  36TH                         PL"/>
    <m/>
    <n v="34.022100000000002"/>
    <n v="-118.2915"/>
  </r>
  <r>
    <n v="221014247"/>
    <d v="2022-09-20T00:00:00"/>
    <x v="656"/>
    <n v="1630"/>
    <n v="10"/>
    <x v="11"/>
    <n v="1037"/>
    <n v="1"/>
    <n v="815"/>
    <x v="54"/>
    <s v="1259 1822 0522 1402"/>
    <n v="16"/>
    <s v="F"/>
    <s v="O"/>
    <n v="721"/>
    <s v="HIGH SCHOOL"/>
    <n v="400"/>
    <s v="STRONG-ARM (HANDS, FIST, FEET OR BODILY FORCE)"/>
    <s v="AA"/>
    <s v="Adult Arrest"/>
    <n v="815"/>
    <n v="998"/>
    <m/>
    <m/>
    <s v="17000    HAYNES                       ST"/>
    <m/>
    <n v="34.189399999999999"/>
    <n v="-118.5074"/>
  </r>
  <r>
    <n v="220605383"/>
    <d v="2022-01-31T00:00:00"/>
    <x v="657"/>
    <n v="535"/>
    <n v="6"/>
    <x v="9"/>
    <n v="646"/>
    <n v="1"/>
    <n v="230"/>
    <x v="13"/>
    <s v="0903 0400 0431 2031 1516 1822 2055"/>
    <n v="54"/>
    <s v="M"/>
    <s v="H"/>
    <n v="104"/>
    <s v="DRIVEWAY"/>
    <n v="512"/>
    <s v="MACE/PEPPER SPRAY"/>
    <s v="AA"/>
    <s v="Adult Arrest"/>
    <n v="230"/>
    <m/>
    <m/>
    <m/>
    <s v="6500 W  SUNSET                       BL"/>
    <m/>
    <n v="34.098700000000001"/>
    <n v="-118.33369999999999"/>
  </r>
  <r>
    <n v="221204658"/>
    <d v="2022-01-12T00:00:00"/>
    <x v="658"/>
    <n v="1200"/>
    <n v="12"/>
    <x v="8"/>
    <n v="1233"/>
    <n v="2"/>
    <n v="354"/>
    <x v="14"/>
    <s v="1822 1202 0930"/>
    <n v="74"/>
    <s v="M"/>
    <s v="K"/>
    <n v="502"/>
    <s v="MULTI-UNIT DWELLING (APARTMENT, DUPLEX, ETC)"/>
    <m/>
    <m/>
    <s v="IC"/>
    <s v="Invest Cont"/>
    <n v="354"/>
    <m/>
    <m/>
    <m/>
    <s v="6100 S  MANHATTAN                    PL"/>
    <m/>
    <n v="33.984299999999998"/>
    <n v="-118.3095"/>
  </r>
  <r>
    <n v="220116485"/>
    <d v="2022-07-16T00:00:00"/>
    <x v="659"/>
    <n v="1000"/>
    <n v="1"/>
    <x v="1"/>
    <n v="192"/>
    <n v="1"/>
    <n v="330"/>
    <x v="1"/>
    <s v="0344 1822"/>
    <n v="25"/>
    <s v="F"/>
    <s v="H"/>
    <n v="101"/>
    <s v="STREET"/>
    <m/>
    <m/>
    <s v="IC"/>
    <s v="Invest Cont"/>
    <n v="330"/>
    <m/>
    <m/>
    <m/>
    <s v="FLOWER                       ST"/>
    <s v="VENICE                       BL"/>
    <n v="34.036999999999999"/>
    <n v="-118.2688"/>
  </r>
  <r>
    <n v="220715537"/>
    <d v="2022-10-19T00:00:00"/>
    <x v="660"/>
    <n v="2130"/>
    <n v="7"/>
    <x v="0"/>
    <n v="735"/>
    <n v="1"/>
    <n v="442"/>
    <x v="16"/>
    <n v="325"/>
    <n v="0"/>
    <s v="X"/>
    <s v="X"/>
    <n v="402"/>
    <s v="MARKET"/>
    <m/>
    <m/>
    <s v="IC"/>
    <s v="Invest Cont"/>
    <n v="442"/>
    <m/>
    <m/>
    <m/>
    <s v="5500    WILSHIRE                     BL"/>
    <m/>
    <n v="34.063299999999998"/>
    <n v="-118.3473"/>
  </r>
  <r>
    <n v="220107878"/>
    <d v="2022-03-08T00:00:00"/>
    <x v="661"/>
    <n v="100"/>
    <n v="1"/>
    <x v="1"/>
    <n v="164"/>
    <n v="1"/>
    <n v="761"/>
    <x v="35"/>
    <s v="2004 1266 0913 0334 1402"/>
    <n v="39"/>
    <s v="M"/>
    <s v="O"/>
    <n v="102"/>
    <s v="SIDEWALK"/>
    <n v="200"/>
    <s v="KNIFE WITH BLADE 6INCHES OR LESS"/>
    <s v="AO"/>
    <s v="Adult Other"/>
    <n v="761"/>
    <n v="998"/>
    <m/>
    <m/>
    <s v="600 S  MAIN                         ST"/>
    <m/>
    <n v="34.045299999999997"/>
    <n v="-118.2499"/>
  </r>
  <r>
    <n v="221105936"/>
    <d v="2022-02-18T00:00:00"/>
    <x v="662"/>
    <n v="1545"/>
    <n v="11"/>
    <x v="7"/>
    <n v="1162"/>
    <n v="1"/>
    <n v="230"/>
    <x v="13"/>
    <s v="2050 2052 0910 0319 0416 0447 0448 1822"/>
    <n v="24"/>
    <s v="M"/>
    <s v="B"/>
    <n v="908"/>
    <s v="MTA - RED LINE - VERMONT/SUNSET"/>
    <n v="500"/>
    <s v="UNKNOWN WEAPON/OTHER WEAPON"/>
    <s v="IC"/>
    <s v="Invest Cont"/>
    <n v="230"/>
    <m/>
    <m/>
    <m/>
    <s v="1500 N  VERMONT                      AV"/>
    <m/>
    <n v="34.098199999999999"/>
    <n v="-118.29179999999999"/>
  </r>
  <r>
    <n v="221012060"/>
    <d v="2022-07-26T00:00:00"/>
    <x v="663"/>
    <n v="1200"/>
    <n v="10"/>
    <x v="11"/>
    <n v="1065"/>
    <n v="2"/>
    <n v="922"/>
    <x v="56"/>
    <s v="0913 1813"/>
    <n v="49"/>
    <s v="F"/>
    <s v="O"/>
    <n v="502"/>
    <s v="MULTI-UNIT DWELLING (APARTMENT, DUPLEX, ETC)"/>
    <m/>
    <m/>
    <s v="AO"/>
    <s v="Adult Other"/>
    <n v="922"/>
    <m/>
    <m/>
    <m/>
    <s v="5400    YARMOUTH                     AV"/>
    <m/>
    <n v="34.168599999999998"/>
    <n v="-118.52030000000001"/>
  </r>
  <r>
    <n v="221514046"/>
    <d v="2022-08-25T00:00:00"/>
    <x v="664"/>
    <n v="1630"/>
    <n v="15"/>
    <x v="18"/>
    <n v="1532"/>
    <n v="2"/>
    <n v="903"/>
    <x v="49"/>
    <n v="2038"/>
    <n v="76"/>
    <s v="F"/>
    <s v="H"/>
    <n v="502"/>
    <s v="MULTI-UNIT DWELLING (APARTMENT, DUPLEX, ETC)"/>
    <m/>
    <m/>
    <s v="AO"/>
    <s v="Adult Other"/>
    <n v="903"/>
    <m/>
    <m/>
    <m/>
    <s v="6300    WHITSETT                     AV"/>
    <m/>
    <n v="34.184899999999999"/>
    <n v="-118.4053"/>
  </r>
  <r>
    <n v="220107705"/>
    <d v="2022-03-04T00:00:00"/>
    <x v="665"/>
    <n v="812"/>
    <n v="1"/>
    <x v="1"/>
    <n v="111"/>
    <n v="2"/>
    <n v="354"/>
    <x v="14"/>
    <s v="1822 0930"/>
    <n v="31"/>
    <s v="F"/>
    <s v="O"/>
    <n v="502"/>
    <s v="MULTI-UNIT DWELLING (APARTMENT, DUPLEX, ETC)"/>
    <m/>
    <m/>
    <s v="IC"/>
    <s v="Invest Cont"/>
    <n v="354"/>
    <m/>
    <m/>
    <m/>
    <s v="500 N  SPRING                       ST"/>
    <m/>
    <n v="34.057099999999998"/>
    <n v="-118.2405"/>
  </r>
  <r>
    <n v="221115036"/>
    <d v="2022-10-13T00:00:00"/>
    <x v="666"/>
    <n v="1700"/>
    <n v="11"/>
    <x v="7"/>
    <n v="1142"/>
    <n v="1"/>
    <n v="510"/>
    <x v="0"/>
    <m/>
    <n v="0"/>
    <m/>
    <m/>
    <n v="101"/>
    <s v="STREET"/>
    <m/>
    <m/>
    <s v="IC"/>
    <s v="Invest Cont"/>
    <n v="510"/>
    <m/>
    <m/>
    <m/>
    <s v="LOS FELIZ                    BL"/>
    <s v="N  COMMONWEALTH                 AV"/>
    <n v="34.112200000000001"/>
    <n v="-118.28530000000001"/>
  </r>
  <r>
    <n v="220912428"/>
    <d v="2022-08-10T00:00:00"/>
    <x v="667"/>
    <n v="1930"/>
    <n v="9"/>
    <x v="3"/>
    <n v="911"/>
    <n v="1"/>
    <n v="510"/>
    <x v="0"/>
    <m/>
    <n v="0"/>
    <m/>
    <m/>
    <n v="108"/>
    <s v="PARKING LOT"/>
    <m/>
    <m/>
    <s v="IC"/>
    <s v="Invest Cont"/>
    <n v="510"/>
    <m/>
    <m/>
    <m/>
    <s v="15500    VANOWEN                      ST"/>
    <m/>
    <n v="34.193899999999999"/>
    <n v="-118.4706"/>
  </r>
  <r>
    <n v="220912265"/>
    <d v="2022-08-06T00:00:00"/>
    <x v="668"/>
    <n v="220"/>
    <n v="9"/>
    <x v="3"/>
    <n v="905"/>
    <n v="2"/>
    <n v="956"/>
    <x v="29"/>
    <s v="2004 0443"/>
    <n v="61"/>
    <s v="M"/>
    <s v="O"/>
    <n v="501"/>
    <s v="SINGLE FAMILY DWELLING"/>
    <m/>
    <m/>
    <s v="IC"/>
    <s v="Invest Cont"/>
    <n v="956"/>
    <m/>
    <m/>
    <m/>
    <s v="7200    LAURA ANN                    LN"/>
    <m/>
    <n v="34.202599999999997"/>
    <n v="-118.45399999999999"/>
  </r>
  <r>
    <n v="220209698"/>
    <d v="2022-05-02T00:00:00"/>
    <x v="669"/>
    <n v="1515"/>
    <n v="2"/>
    <x v="5"/>
    <n v="237"/>
    <n v="2"/>
    <n v="624"/>
    <x v="15"/>
    <s v="1202 0361 0603 0444 0913"/>
    <n v="79"/>
    <s v="F"/>
    <s v="H"/>
    <n v="710"/>
    <s v="OTHER PREMISE"/>
    <n v="400"/>
    <s v="STRONG-ARM (HANDS, FIST, FEET OR BODILY FORCE)"/>
    <s v="AO"/>
    <s v="Adult Other"/>
    <n v="624"/>
    <m/>
    <m/>
    <m/>
    <s v="1400    MIRAMAR                      ST"/>
    <m/>
    <n v="34.0593"/>
    <n v="-118.261"/>
  </r>
  <r>
    <n v="221517712"/>
    <d v="2022-11-22T00:00:00"/>
    <x v="670"/>
    <n v="2300"/>
    <n v="15"/>
    <x v="18"/>
    <n v="1546"/>
    <n v="1"/>
    <n v="330"/>
    <x v="1"/>
    <s v="1300 0344 0321"/>
    <n v="24"/>
    <s v="F"/>
    <s v="W"/>
    <n v="707"/>
    <s v="GARAGE/CARPORT"/>
    <m/>
    <m/>
    <s v="IC"/>
    <s v="Invest Cont"/>
    <n v="330"/>
    <m/>
    <m/>
    <m/>
    <s v="11500    RIVERSIDE                    DR"/>
    <m/>
    <n v="34.1629"/>
    <n v="-118.3848"/>
  </r>
  <r>
    <n v="221607215"/>
    <d v="2022-04-11T00:00:00"/>
    <x v="654"/>
    <n v="925"/>
    <n v="16"/>
    <x v="20"/>
    <n v="1636"/>
    <n v="2"/>
    <n v="354"/>
    <x v="14"/>
    <s v="1822 1202 0923 0377"/>
    <n v="62"/>
    <s v="M"/>
    <s v="W"/>
    <n v="501"/>
    <s v="SINGLE FAMILY DWELLING"/>
    <m/>
    <m/>
    <s v="IC"/>
    <s v="Invest Cont"/>
    <n v="354"/>
    <m/>
    <m/>
    <m/>
    <s v="9800    CRAIG MITCHELL               LN"/>
    <m/>
    <n v="34.259799999999998"/>
    <n v="-118.3464"/>
  </r>
  <r>
    <n v="221608101"/>
    <d v="2022-05-07T00:00:00"/>
    <x v="671"/>
    <n v="1955"/>
    <n v="16"/>
    <x v="20"/>
    <n v="1656"/>
    <n v="1"/>
    <n v="310"/>
    <x v="5"/>
    <n v="344"/>
    <n v="56"/>
    <s v="M"/>
    <s v="W"/>
    <n v="221"/>
    <s v="PUBLIC STORAGE"/>
    <n v="500"/>
    <s v="UNKNOWN WEAPON/OTHER WEAPON"/>
    <s v="IC"/>
    <s v="Invest Cont"/>
    <n v="310"/>
    <m/>
    <m/>
    <m/>
    <s v="8200    FOOTHILL                     BL"/>
    <m/>
    <n v="34.259700000000002"/>
    <n v="-118.31140000000001"/>
  </r>
  <r>
    <n v="220112912"/>
    <d v="2022-05-23T00:00:00"/>
    <x v="672"/>
    <n v="1700"/>
    <n v="1"/>
    <x v="1"/>
    <n v="182"/>
    <n v="1"/>
    <n v="510"/>
    <x v="0"/>
    <m/>
    <n v="0"/>
    <m/>
    <m/>
    <n v="101"/>
    <s v="STREET"/>
    <m/>
    <m/>
    <s v="IC"/>
    <s v="Invest Cont"/>
    <n v="510"/>
    <m/>
    <m/>
    <m/>
    <s v="300 W  PICO                         BL"/>
    <m/>
    <n v="34.042000000000002"/>
    <n v="-118.2625"/>
  </r>
  <r>
    <n v="220111510"/>
    <d v="2022-05-03T00:00:00"/>
    <x v="669"/>
    <n v="1745"/>
    <n v="1"/>
    <x v="1"/>
    <n v="159"/>
    <n v="1"/>
    <n v="210"/>
    <x v="11"/>
    <s v="1822 0916 1311 0400"/>
    <n v="62"/>
    <s v="M"/>
    <s v="B"/>
    <n v="101"/>
    <s v="STREET"/>
    <n v="400"/>
    <s v="STRONG-ARM (HANDS, FIST, FEET OR BODILY FORCE)"/>
    <s v="IC"/>
    <s v="Invest Cont"/>
    <n v="210"/>
    <m/>
    <m/>
    <m/>
    <s v="500 S  ALAMEDA                      ST"/>
    <m/>
    <n v="34.041400000000003"/>
    <n v="-118.23820000000001"/>
  </r>
  <r>
    <n v="220412017"/>
    <d v="2022-08-13T00:00:00"/>
    <x v="673"/>
    <n v="1020"/>
    <n v="4"/>
    <x v="4"/>
    <n v="499"/>
    <n v="1"/>
    <n v="230"/>
    <x v="13"/>
    <s v="0416 0913"/>
    <n v="32"/>
    <s v="M"/>
    <s v="H"/>
    <n v="101"/>
    <s v="STREET"/>
    <n v="304"/>
    <s v="CLUB/BAT"/>
    <s v="IC"/>
    <s v="Invest Cont"/>
    <n v="230"/>
    <m/>
    <m/>
    <m/>
    <s v="UNION PACIFIC                AV"/>
    <s v="CALADA                       ST"/>
    <n v="34.016500000000001"/>
    <n v="-118.19799999999999"/>
  </r>
  <r>
    <n v="220614642"/>
    <d v="2022-08-14T00:00:00"/>
    <x v="674"/>
    <n v="1200"/>
    <n v="6"/>
    <x v="9"/>
    <n v="645"/>
    <n v="1"/>
    <n v="310"/>
    <x v="5"/>
    <s v="1601 1822 0344"/>
    <n v="33"/>
    <s v="F"/>
    <s v="B"/>
    <n v="502"/>
    <s v="MULTI-UNIT DWELLING (APARTMENT, DUPLEX, ETC)"/>
    <m/>
    <m/>
    <s v="IC"/>
    <s v="Invest Cont"/>
    <n v="310"/>
    <m/>
    <m/>
    <m/>
    <s v="7000    FRANKLIN                     AV"/>
    <m/>
    <n v="34.104100000000003"/>
    <n v="-118.3417"/>
  </r>
  <r>
    <n v="221106933"/>
    <d v="2022-03-20T00:00:00"/>
    <x v="675"/>
    <n v="1545"/>
    <n v="11"/>
    <x v="7"/>
    <n v="1143"/>
    <n v="1"/>
    <n v="331"/>
    <x v="23"/>
    <s v="0344 0385"/>
    <n v="41"/>
    <s v="M"/>
    <s v="O"/>
    <n v="101"/>
    <s v="STREET"/>
    <m/>
    <m/>
    <s v="AA"/>
    <s v="Adult Arrest"/>
    <n v="331"/>
    <m/>
    <m/>
    <m/>
    <s v="FRANKLIN"/>
    <s v="RADIO"/>
    <n v="34.103200000000001"/>
    <n v="-118.2761"/>
  </r>
  <r>
    <n v="221017828"/>
    <d v="2022-12-18T00:00:00"/>
    <x v="676"/>
    <n v="1310"/>
    <n v="10"/>
    <x v="11"/>
    <n v="1003"/>
    <n v="2"/>
    <n v="624"/>
    <x v="15"/>
    <s v="0416 1822 0400 0417"/>
    <n v="20"/>
    <s v="M"/>
    <s v="B"/>
    <n v="203"/>
    <s v="OTHER BUSINESS"/>
    <n v="400"/>
    <s v="STRONG-ARM (HANDS, FIST, FEET OR BODILY FORCE)"/>
    <s v="IC"/>
    <s v="Invest Cont"/>
    <n v="624"/>
    <m/>
    <m/>
    <m/>
    <s v="18600    ROSCOE                       BL"/>
    <m/>
    <n v="34.220700000000001"/>
    <n v="-118.5389"/>
  </r>
  <r>
    <n v="220810912"/>
    <d v="2022-06-16T00:00:00"/>
    <x v="677"/>
    <n v="1555"/>
    <n v="8"/>
    <x v="12"/>
    <n v="885"/>
    <n v="2"/>
    <n v="956"/>
    <x v="29"/>
    <s v="1906 0601"/>
    <n v="45"/>
    <s v="M"/>
    <s v="W"/>
    <n v="738"/>
    <s v="LIBRARY"/>
    <m/>
    <m/>
    <s v="IC"/>
    <s v="Invest Cont"/>
    <n v="956"/>
    <m/>
    <m/>
    <m/>
    <s v="2900    OVERLAND                     AV"/>
    <m/>
    <n v="34.033700000000003"/>
    <n v="-118.41849999999999"/>
  </r>
  <r>
    <n v="220914245"/>
    <d v="2022-09-25T00:00:00"/>
    <x v="678"/>
    <n v="1740"/>
    <n v="9"/>
    <x v="3"/>
    <n v="943"/>
    <n v="2"/>
    <n v="745"/>
    <x v="9"/>
    <s v="0329 0361 1609"/>
    <n v="58"/>
    <s v="M"/>
    <s v="W"/>
    <n v="501"/>
    <s v="SINGLE FAMILY DWELLING"/>
    <m/>
    <m/>
    <s v="AA"/>
    <s v="Adult Arrest"/>
    <n v="745"/>
    <m/>
    <m/>
    <m/>
    <s v="5600    CALHOUN                      AV"/>
    <m/>
    <n v="34.1721"/>
    <n v="-118.4422"/>
  </r>
  <r>
    <n v="221818275"/>
    <d v="2022-10-01T00:00:00"/>
    <x v="679"/>
    <n v="900"/>
    <n v="18"/>
    <x v="17"/>
    <n v="1826"/>
    <n v="2"/>
    <n v="354"/>
    <x v="14"/>
    <s v="0100 1822 0922"/>
    <n v="33"/>
    <s v="F"/>
    <s v="B"/>
    <n v="501"/>
    <s v="SINGLE FAMILY DWELLING"/>
    <m/>
    <m/>
    <s v="IC"/>
    <s v="Invest Cont"/>
    <n v="354"/>
    <m/>
    <m/>
    <m/>
    <s v="1400 E  99TH                         ST"/>
    <m/>
    <n v="33.9467"/>
    <n v="-118.2444"/>
  </r>
  <r>
    <n v="221707214"/>
    <d v="2022-03-31T00:00:00"/>
    <x v="680"/>
    <n v="800"/>
    <n v="17"/>
    <x v="13"/>
    <n v="1787"/>
    <n v="2"/>
    <n v="888"/>
    <x v="24"/>
    <s v="0913 0601 0329"/>
    <n v="51"/>
    <s v="M"/>
    <s v="W"/>
    <n v="501"/>
    <s v="SINGLE FAMILY DWELLING"/>
    <m/>
    <m/>
    <s v="AO"/>
    <s v="Adult Other"/>
    <n v="888"/>
    <m/>
    <m/>
    <m/>
    <s v="17800    OSBORNE                      ST"/>
    <m/>
    <n v="34.233699999999999"/>
    <n v="-118.52249999999999"/>
  </r>
  <r>
    <n v="220113323"/>
    <d v="2022-05-31T00:00:00"/>
    <x v="681"/>
    <n v="210"/>
    <n v="1"/>
    <x v="1"/>
    <n v="139"/>
    <n v="2"/>
    <n v="850"/>
    <x v="41"/>
    <s v="2004 0529 1822"/>
    <n v="43"/>
    <s v="F"/>
    <s v="W"/>
    <n v="502"/>
    <s v="MULTI-UNIT DWELLING (APARTMENT, DUPLEX, ETC)"/>
    <m/>
    <m/>
    <s v="IC"/>
    <s v="Invest Cont"/>
    <n v="850"/>
    <m/>
    <m/>
    <m/>
    <s v="800    TRACTION                     AV"/>
    <m/>
    <n v="34.045299999999997"/>
    <n v="-118.236"/>
  </r>
  <r>
    <n v="221006013"/>
    <d v="2022-02-23T00:00:00"/>
    <x v="682"/>
    <n v="1000"/>
    <n v="10"/>
    <x v="11"/>
    <n v="1001"/>
    <n v="2"/>
    <n v="903"/>
    <x v="49"/>
    <s v="0913 2038 0361"/>
    <n v="64"/>
    <s v="M"/>
    <s v="W"/>
    <n v="501"/>
    <s v="SINGLE FAMILY DWELLING"/>
    <m/>
    <m/>
    <s v="AO"/>
    <s v="Adult Other"/>
    <n v="903"/>
    <m/>
    <m/>
    <m/>
    <s v="19600    CANTARA                      ST"/>
    <m/>
    <n v="34.219099999999997"/>
    <n v="-118.56010000000001"/>
  </r>
  <r>
    <n v="221910237"/>
    <d v="2022-06-01T00:00:00"/>
    <x v="681"/>
    <n v="2200"/>
    <n v="19"/>
    <x v="16"/>
    <n v="1963"/>
    <n v="2"/>
    <n v="624"/>
    <x v="15"/>
    <s v="0416 0554 0906 0913 0602"/>
    <n v="31"/>
    <s v="F"/>
    <s v="H"/>
    <n v="502"/>
    <s v="MULTI-UNIT DWELLING (APARTMENT, DUPLEX, ETC)"/>
    <n v="400"/>
    <s v="STRONG-ARM (HANDS, FIST, FEET OR BODILY FORCE)"/>
    <s v="AO"/>
    <s v="Adult Other"/>
    <n v="624"/>
    <m/>
    <m/>
    <m/>
    <s v="14400    PLUMMER                      ST"/>
    <m/>
    <n v="34.245399999999997"/>
    <n v="-118.45050000000001"/>
  </r>
  <r>
    <n v="221220328"/>
    <d v="2022-09-26T00:00:00"/>
    <x v="678"/>
    <n v="1400"/>
    <n v="12"/>
    <x v="8"/>
    <n v="1258"/>
    <n v="1"/>
    <n v="341"/>
    <x v="12"/>
    <s v="0913 0344 2023"/>
    <n v="54"/>
    <s v="M"/>
    <s v="B"/>
    <n v="501"/>
    <s v="SINGLE FAMILY DWELLING"/>
    <m/>
    <m/>
    <s v="IC"/>
    <s v="Invest Cont"/>
    <n v="341"/>
    <m/>
    <m/>
    <m/>
    <s v="100 W  74TH                         ST"/>
    <m/>
    <n v="33.972700000000003"/>
    <n v="-118.2739"/>
  </r>
  <r>
    <n v="221909265"/>
    <d v="2022-05-09T00:00:00"/>
    <x v="683"/>
    <n v="200"/>
    <n v="19"/>
    <x v="16"/>
    <n v="1925"/>
    <n v="2"/>
    <n v="740"/>
    <x v="21"/>
    <s v="0329 0554"/>
    <n v="76"/>
    <s v="M"/>
    <s v="H"/>
    <n v="501"/>
    <s v="SINGLE FAMILY DWELLING"/>
    <m/>
    <m/>
    <s v="AA"/>
    <s v="Adult Arrest"/>
    <n v="740"/>
    <m/>
    <m/>
    <m/>
    <s v="14400    CARLSBAD                     ST"/>
    <m/>
    <n v="34.293900000000001"/>
    <n v="-118.4481"/>
  </r>
  <r>
    <n v="221518710"/>
    <d v="2022-12-18T00:00:00"/>
    <x v="676"/>
    <n v="1345"/>
    <n v="15"/>
    <x v="18"/>
    <n v="1545"/>
    <n v="2"/>
    <n v="745"/>
    <x v="9"/>
    <s v="0906 0329"/>
    <n v="0"/>
    <s v="M"/>
    <s v="O"/>
    <n v="502"/>
    <s v="MULTI-UNIT DWELLING (APARTMENT, DUPLEX, ETC)"/>
    <m/>
    <m/>
    <s v="IC"/>
    <s v="Invest Cont"/>
    <n v="745"/>
    <m/>
    <m/>
    <m/>
    <s v="11800    CHANDLER                     BL"/>
    <m/>
    <n v="34.168399999999998"/>
    <n v="-118.39"/>
  </r>
  <r>
    <n v="221507453"/>
    <d v="2022-03-22T00:00:00"/>
    <x v="684"/>
    <n v="658"/>
    <n v="15"/>
    <x v="18"/>
    <n v="1526"/>
    <n v="2"/>
    <n v="354"/>
    <x v="14"/>
    <n v="377"/>
    <n v="33"/>
    <s v="F"/>
    <s v="H"/>
    <n v="754"/>
    <s v="MUSEUM"/>
    <m/>
    <m/>
    <s v="IC"/>
    <s v="Invest Cont"/>
    <n v="354"/>
    <m/>
    <m/>
    <m/>
    <s v="11600    VICTORY                      BL"/>
    <m/>
    <n v="34.186700000000002"/>
    <n v="-118.38509999999999"/>
  </r>
  <r>
    <n v="220209894"/>
    <d v="2022-05-04T00:00:00"/>
    <x v="685"/>
    <n v="1700"/>
    <n v="2"/>
    <x v="5"/>
    <n v="246"/>
    <n v="2"/>
    <n v="624"/>
    <x v="15"/>
    <s v="2048 0910 1822 0416 0446 1202"/>
    <n v="68"/>
    <s v="M"/>
    <s v="W"/>
    <n v="904"/>
    <s v="MTA - RED LINE - WESTLAKE/MACARTHUR PARK"/>
    <n v="400"/>
    <s v="STRONG-ARM (HANDS, FIST, FEET OR BODILY FORCE)"/>
    <s v="IC"/>
    <s v="Invest Cont"/>
    <n v="624"/>
    <m/>
    <m/>
    <m/>
    <s v="600 S  ALVARADO                     ST"/>
    <m/>
    <n v="34.0595"/>
    <n v="-118.2749"/>
  </r>
  <r>
    <n v="221811654"/>
    <d v="2022-05-30T00:00:00"/>
    <x v="686"/>
    <n v="1130"/>
    <n v="18"/>
    <x v="17"/>
    <n v="1835"/>
    <n v="2"/>
    <n v="626"/>
    <x v="10"/>
    <s v="2000 0913 1259 0400 0416 0432 1814"/>
    <n v="17"/>
    <s v="F"/>
    <s v="H"/>
    <n v="101"/>
    <s v="STREET"/>
    <n v="400"/>
    <s v="STRONG-ARM (HANDS, FIST, FEET OR BODILY FORCE)"/>
    <s v="AO"/>
    <s v="Adult Other"/>
    <n v="626"/>
    <m/>
    <m/>
    <m/>
    <s v="10400 S  CENTRAL                      AV"/>
    <m/>
    <n v="33.941899999999997"/>
    <n v="-118.25409999999999"/>
  </r>
  <r>
    <n v="220125616"/>
    <d v="2022-12-02T00:00:00"/>
    <x v="687"/>
    <n v="733"/>
    <n v="1"/>
    <x v="1"/>
    <n v="158"/>
    <n v="2"/>
    <n v="354"/>
    <x v="14"/>
    <s v="1822 0377"/>
    <n v="50"/>
    <s v="M"/>
    <s v="H"/>
    <n v="502"/>
    <s v="MULTI-UNIT DWELLING (APARTMENT, DUPLEX, ETC)"/>
    <m/>
    <m/>
    <s v="IC"/>
    <s v="Invest Cont"/>
    <n v="354"/>
    <m/>
    <m/>
    <m/>
    <s v="900 E  6TH                          ST"/>
    <m/>
    <n v="34.0398"/>
    <n v="-118.2413"/>
  </r>
  <r>
    <n v="222009126"/>
    <d v="2022-04-26T00:00:00"/>
    <x v="671"/>
    <n v="930"/>
    <n v="20"/>
    <x v="19"/>
    <n v="2029"/>
    <n v="2"/>
    <n v="740"/>
    <x v="21"/>
    <s v="1822 0329"/>
    <n v="0"/>
    <s v="X"/>
    <s v="X"/>
    <n v="210"/>
    <s v="RESTAURANT/FAST FOOD"/>
    <m/>
    <m/>
    <s v="IC"/>
    <s v="Invest Cont"/>
    <n v="740"/>
    <m/>
    <m/>
    <m/>
    <s v="3100    WILSHIRE                     BL"/>
    <m/>
    <n v="34.065199999999997"/>
    <n v="-118.2878"/>
  </r>
  <r>
    <n v="221219736"/>
    <d v="2022-09-16T00:00:00"/>
    <x v="688"/>
    <n v="830"/>
    <n v="12"/>
    <x v="8"/>
    <n v="1273"/>
    <n v="1"/>
    <n v="510"/>
    <x v="0"/>
    <m/>
    <n v="0"/>
    <m/>
    <m/>
    <n v="101"/>
    <s v="STREET"/>
    <m/>
    <m/>
    <s v="AA"/>
    <s v="Adult Arrest"/>
    <n v="510"/>
    <m/>
    <m/>
    <m/>
    <s v="9000 S  NORMANDIE                    AV"/>
    <m/>
    <n v="33.956400000000002"/>
    <n v="-118.309"/>
  </r>
  <r>
    <n v="221017383"/>
    <d v="2022-12-07T00:00:00"/>
    <x v="689"/>
    <n v="820"/>
    <n v="10"/>
    <x v="11"/>
    <n v="1045"/>
    <n v="2"/>
    <n v="624"/>
    <x v="15"/>
    <s v="0400 1414 1822 0416 2004"/>
    <n v="41"/>
    <s v="F"/>
    <s v="O"/>
    <n v="101"/>
    <s v="STREET"/>
    <n v="500"/>
    <s v="UNKNOWN WEAPON/OTHER WEAPON"/>
    <s v="AO"/>
    <s v="Adult Other"/>
    <n v="624"/>
    <m/>
    <m/>
    <m/>
    <s v="BURBANK                      BL"/>
    <s v="LINDLEY                      AV"/>
    <n v="34.1723"/>
    <n v="-118.5273"/>
  </r>
  <r>
    <n v="221407411"/>
    <d v="2022-03-12T00:00:00"/>
    <x v="690"/>
    <n v="1200"/>
    <n v="14"/>
    <x v="14"/>
    <n v="1412"/>
    <n v="1"/>
    <n v="510"/>
    <x v="0"/>
    <m/>
    <n v="0"/>
    <m/>
    <m/>
    <n v="707"/>
    <s v="GARAGE/CARPORT"/>
    <m/>
    <m/>
    <s v="IC"/>
    <s v="Invest Cont"/>
    <n v="510"/>
    <m/>
    <m/>
    <m/>
    <s v="300    OCEAN FRONT                  WK"/>
    <m/>
    <n v="33.993299999999998"/>
    <n v="-118.4765"/>
  </r>
  <r>
    <n v="221010707"/>
    <d v="2022-06-15T00:00:00"/>
    <x v="691"/>
    <n v="1350"/>
    <n v="10"/>
    <x v="11"/>
    <n v="1025"/>
    <n v="2"/>
    <n v="354"/>
    <x v="14"/>
    <s v="1822 0930"/>
    <n v="69"/>
    <s v="F"/>
    <s v="W"/>
    <n v="501"/>
    <s v="SINGLE FAMILY DWELLING"/>
    <m/>
    <m/>
    <s v="IC"/>
    <s v="Invest Cont"/>
    <n v="354"/>
    <m/>
    <m/>
    <m/>
    <s v="17900    SHERMAN                      WY"/>
    <m/>
    <n v="34.200899999999997"/>
    <n v="-118.52290000000001"/>
  </r>
  <r>
    <n v="221812317"/>
    <d v="2022-06-08T00:00:00"/>
    <x v="692"/>
    <n v="2300"/>
    <n v="18"/>
    <x v="17"/>
    <n v="1862"/>
    <n v="1"/>
    <n v="510"/>
    <x v="0"/>
    <m/>
    <n v="0"/>
    <m/>
    <m/>
    <n v="101"/>
    <s v="STREET"/>
    <m/>
    <m/>
    <s v="IC"/>
    <s v="Invest Cont"/>
    <n v="510"/>
    <m/>
    <m/>
    <m/>
    <s v="118TH                        ST"/>
    <s v="SAN PEDRO                    ST"/>
    <n v="33.926499999999997"/>
    <n v="-118.2696"/>
  </r>
  <r>
    <n v="221408621"/>
    <d v="2022-04-01T00:00:00"/>
    <x v="693"/>
    <n v="1515"/>
    <n v="14"/>
    <x v="14"/>
    <n v="1441"/>
    <n v="1"/>
    <n v="440"/>
    <x v="20"/>
    <n v="344"/>
    <n v="61"/>
    <s v="F"/>
    <s v="W"/>
    <n v="117"/>
    <s v="BEACH"/>
    <m/>
    <m/>
    <s v="IC"/>
    <s v="Invest Cont"/>
    <n v="440"/>
    <m/>
    <m/>
    <m/>
    <s v="00    WASHINGTON                   BL"/>
    <m/>
    <n v="33.979199999999999"/>
    <n v="-118.4666"/>
  </r>
  <r>
    <n v="221511837"/>
    <d v="2022-07-02T00:00:00"/>
    <x v="669"/>
    <n v="1800"/>
    <n v="15"/>
    <x v="18"/>
    <n v="1517"/>
    <n v="1"/>
    <n v="820"/>
    <x v="40"/>
    <s v="0400 0500 0522 0507 0913 1309 1218"/>
    <n v="39"/>
    <s v="F"/>
    <s v="W"/>
    <n v="101"/>
    <s v="STREET"/>
    <n v="400"/>
    <s v="STRONG-ARM (HANDS, FIST, FEET OR BODILY FORCE)"/>
    <s v="IC"/>
    <s v="Invest Cont"/>
    <n v="820"/>
    <m/>
    <m/>
    <m/>
    <s v="TUJUNGA"/>
    <s v="HARTLAND"/>
    <n v="34.1952"/>
    <n v="-118.379"/>
  </r>
  <r>
    <n v="221310851"/>
    <d v="2022-05-06T00:00:00"/>
    <x v="694"/>
    <n v="1140"/>
    <n v="13"/>
    <x v="6"/>
    <n v="1333"/>
    <n v="2"/>
    <n v="740"/>
    <x v="21"/>
    <s v="0329 0913 1609"/>
    <n v="38"/>
    <s v="F"/>
    <s v="H"/>
    <n v="502"/>
    <s v="MULTI-UNIT DWELLING (APARTMENT, DUPLEX, ETC)"/>
    <m/>
    <m/>
    <s v="IC"/>
    <s v="Invest Cont"/>
    <n v="740"/>
    <m/>
    <m/>
    <m/>
    <s v="1000 E  33RD                         ST"/>
    <m/>
    <n v="34.013800000000003"/>
    <n v="-118.2581"/>
  </r>
  <r>
    <n v="220305017"/>
    <d v="2022-01-23T00:00:00"/>
    <x v="695"/>
    <n v="230"/>
    <n v="3"/>
    <x v="2"/>
    <n v="391"/>
    <n v="2"/>
    <n v="888"/>
    <x v="24"/>
    <s v="0216 0342 1822"/>
    <n v="55"/>
    <s v="F"/>
    <s v="B"/>
    <n v="501"/>
    <s v="SINGLE FAMILY DWELLING"/>
    <m/>
    <m/>
    <s v="IC"/>
    <s v="Invest Cont"/>
    <n v="888"/>
    <m/>
    <m/>
    <m/>
    <s v="3900    DON DIABLO                   DR"/>
    <m/>
    <n v="34.0075"/>
    <n v="-118.3436"/>
  </r>
  <r>
    <n v="221613098"/>
    <d v="2022-10-06T00:00:00"/>
    <x v="696"/>
    <n v="633"/>
    <n v="16"/>
    <x v="20"/>
    <n v="1695"/>
    <n v="2"/>
    <n v="354"/>
    <x v="14"/>
    <n v="1822"/>
    <n v="38"/>
    <s v="F"/>
    <s v="H"/>
    <n v="710"/>
    <s v="OTHER PREMISE"/>
    <m/>
    <m/>
    <s v="IC"/>
    <s v="Invest Cont"/>
    <n v="354"/>
    <m/>
    <m/>
    <m/>
    <s v="11000    ARMINTA                      ST"/>
    <m/>
    <n v="34.213900000000002"/>
    <n v="-118.3703"/>
  </r>
  <r>
    <n v="222104286"/>
    <d v="2022-01-07T00:00:00"/>
    <x v="697"/>
    <n v="745"/>
    <n v="21"/>
    <x v="15"/>
    <n v="2146"/>
    <n v="1"/>
    <n v="310"/>
    <x v="5"/>
    <s v="0314 1607"/>
    <n v="32"/>
    <s v="F"/>
    <s v="H"/>
    <n v="502"/>
    <s v="MULTI-UNIT DWELLING (APARTMENT, DUPLEX, ETC)"/>
    <m/>
    <m/>
    <s v="AA"/>
    <s v="Adult Arrest"/>
    <n v="310"/>
    <m/>
    <m/>
    <m/>
    <s v="7100    MILWOOD                      AV"/>
    <m/>
    <n v="34.199199999999998"/>
    <n v="-118.5943"/>
  </r>
  <r>
    <n v="221815018"/>
    <d v="2022-07-31T00:00:00"/>
    <x v="698"/>
    <n v="2300"/>
    <n v="18"/>
    <x v="17"/>
    <n v="1802"/>
    <n v="1"/>
    <n v="330"/>
    <x v="1"/>
    <s v="1822 0344 0329 1307 1302 1609"/>
    <n v="69"/>
    <s v="F"/>
    <s v="B"/>
    <n v="108"/>
    <s v="PARKING LOT"/>
    <m/>
    <m/>
    <s v="IC"/>
    <s v="Invest Cont"/>
    <n v="330"/>
    <m/>
    <m/>
    <m/>
    <s v="9100 S  FIGUEROA                     ST"/>
    <m/>
    <n v="33.9542"/>
    <n v="-118.28270000000001"/>
  </r>
  <r>
    <n v="220617101"/>
    <d v="2022-10-05T00:00:00"/>
    <x v="696"/>
    <n v="639"/>
    <n v="6"/>
    <x v="9"/>
    <n v="649"/>
    <n v="2"/>
    <n v="354"/>
    <x v="14"/>
    <n v="1822"/>
    <n v="43"/>
    <s v="F"/>
    <s v="H"/>
    <n v="602"/>
    <s v="BANK"/>
    <m/>
    <m/>
    <s v="IC"/>
    <s v="Invest Cont"/>
    <n v="354"/>
    <m/>
    <m/>
    <m/>
    <s v="1500 N  SERRANO                      AV"/>
    <m/>
    <n v="34.098100000000002"/>
    <n v="-118.30710000000001"/>
  </r>
  <r>
    <n v="220125157"/>
    <d v="2022-11-25T00:00:00"/>
    <x v="699"/>
    <n v="1635"/>
    <n v="1"/>
    <x v="1"/>
    <n v="185"/>
    <n v="1"/>
    <n v="351"/>
    <x v="97"/>
    <s v="0305 0344 0400 1822"/>
    <n v="47"/>
    <s v="F"/>
    <s v="O"/>
    <n v="102"/>
    <s v="SIDEWALK"/>
    <n v="400"/>
    <s v="STRONG-ARM (HANDS, FIST, FEET OR BODILY FORCE)"/>
    <s v="IC"/>
    <s v="Invest Cont"/>
    <n v="351"/>
    <m/>
    <m/>
    <m/>
    <s v="1100 S  SANTEE                       ST"/>
    <m/>
    <n v="34.037799999999997"/>
    <n v="-118.2561"/>
  </r>
  <r>
    <n v="221608944"/>
    <d v="2022-06-01T00:00:00"/>
    <x v="700"/>
    <n v="430"/>
    <n v="16"/>
    <x v="20"/>
    <n v="1664"/>
    <n v="2"/>
    <n v="624"/>
    <x v="15"/>
    <s v="0913 0416 1402"/>
    <n v="37"/>
    <s v="M"/>
    <s v="H"/>
    <n v="103"/>
    <s v="ALLEY"/>
    <n v="400"/>
    <s v="STRONG-ARM (HANDS, FIST, FEET OR BODILY FORCE)"/>
    <s v="IC"/>
    <s v="Invest Cont"/>
    <n v="624"/>
    <n v="998"/>
    <m/>
    <m/>
    <s v="9900    GLENOAKS                     BL"/>
    <m/>
    <n v="34.242899999999999"/>
    <n v="-118.3887"/>
  </r>
  <r>
    <n v="221224248"/>
    <d v="2022-11-27T00:00:00"/>
    <x v="701"/>
    <n v="1830"/>
    <n v="12"/>
    <x v="8"/>
    <n v="1249"/>
    <n v="1"/>
    <n v="230"/>
    <x v="13"/>
    <s v="0329 0447 1402 0446 0421 0913 0561"/>
    <n v="64"/>
    <s v="F"/>
    <s v="H"/>
    <n v="501"/>
    <s v="SINGLE FAMILY DWELLING"/>
    <n v="312"/>
    <s v="PIPE/METAL PIPE"/>
    <s v="IC"/>
    <s v="Invest Cont"/>
    <n v="230"/>
    <n v="998"/>
    <m/>
    <m/>
    <s v="6600    BONSALLO                     AV"/>
    <m/>
    <n v="33.979500000000002"/>
    <n v="-118.286"/>
  </r>
  <r>
    <n v="220105183"/>
    <d v="2022-01-21T00:00:00"/>
    <x v="702"/>
    <n v="2100"/>
    <n v="1"/>
    <x v="1"/>
    <n v="138"/>
    <n v="1"/>
    <n v="330"/>
    <x v="1"/>
    <s v="0329 1822 0344 1307 1609"/>
    <n v="25"/>
    <s v="F"/>
    <s v="H"/>
    <n v="108"/>
    <s v="PARKING LOT"/>
    <m/>
    <m/>
    <s v="IC"/>
    <s v="Invest Cont"/>
    <n v="330"/>
    <m/>
    <m/>
    <m/>
    <s v="300 S  CENTRAL                      AV"/>
    <m/>
    <n v="34.046100000000003"/>
    <n v="-118.23950000000001"/>
  </r>
  <r>
    <n v="222109110"/>
    <d v="2022-05-14T00:00:00"/>
    <x v="703"/>
    <n v="900"/>
    <n v="21"/>
    <x v="15"/>
    <n v="2105"/>
    <n v="1"/>
    <n v="420"/>
    <x v="33"/>
    <n v="344"/>
    <n v="53"/>
    <s v="M"/>
    <s v="H"/>
    <n v="707"/>
    <s v="GARAGE/CARPORT"/>
    <m/>
    <m/>
    <s v="IC"/>
    <s v="Invest Cont"/>
    <n v="420"/>
    <m/>
    <m/>
    <m/>
    <s v="21800    SCHOENBORN                   ST"/>
    <m/>
    <n v="34.2209"/>
    <n v="-118.6031"/>
  </r>
  <r>
    <n v="220714829"/>
    <d v="2022-10-03T00:00:00"/>
    <x v="696"/>
    <n v="700"/>
    <n v="7"/>
    <x v="0"/>
    <n v="726"/>
    <n v="1"/>
    <n v="310"/>
    <x v="5"/>
    <s v="0325 1822 1607"/>
    <n v="0"/>
    <s v="X"/>
    <s v="X"/>
    <n v="203"/>
    <s v="OTHER BUSINESS"/>
    <m/>
    <m/>
    <s v="IC"/>
    <s v="Invest Cont"/>
    <n v="310"/>
    <m/>
    <m/>
    <m/>
    <s v="7100    BEVERLY                      BL"/>
    <m/>
    <n v="34.0762"/>
    <n v="-118.34399999999999"/>
  </r>
  <r>
    <n v="220305401"/>
    <d v="2022-02-03T00:00:00"/>
    <x v="704"/>
    <n v="318"/>
    <n v="3"/>
    <x v="2"/>
    <n v="312"/>
    <n v="2"/>
    <n v="745"/>
    <x v="9"/>
    <s v="0329 1307 1822"/>
    <n v="55"/>
    <s v="M"/>
    <s v="H"/>
    <n v="122"/>
    <s v="VEHICLE, PASSENGER/TRUCK"/>
    <m/>
    <m/>
    <s v="IC"/>
    <s v="Invest Cont"/>
    <n v="745"/>
    <m/>
    <m/>
    <m/>
    <s v="2900 S  ORANGE                       DR"/>
    <m/>
    <n v="34.0276"/>
    <n v="-118.3552"/>
  </r>
  <r>
    <n v="220306063"/>
    <d v="2022-02-15T00:00:00"/>
    <x v="705"/>
    <n v="545"/>
    <n v="3"/>
    <x v="2"/>
    <n v="312"/>
    <n v="2"/>
    <n v="886"/>
    <x v="45"/>
    <m/>
    <n v="59"/>
    <s v="M"/>
    <s v="H"/>
    <n v="104"/>
    <s v="DRIVEWAY"/>
    <m/>
    <m/>
    <s v="IC"/>
    <s v="Invest Cont"/>
    <n v="886"/>
    <m/>
    <m/>
    <m/>
    <s v="2800 S  COCHRAN                      AV"/>
    <m/>
    <n v="34.0289"/>
    <n v="-118.3599"/>
  </r>
  <r>
    <n v="221407522"/>
    <d v="2022-03-10T00:00:00"/>
    <x v="706"/>
    <n v="2300"/>
    <n v="14"/>
    <x v="14"/>
    <n v="1454"/>
    <n v="1"/>
    <n v="440"/>
    <x v="20"/>
    <s v="0344 1606"/>
    <n v="61"/>
    <s v="M"/>
    <s v="W"/>
    <n v="707"/>
    <s v="GARAGE/CARPORT"/>
    <m/>
    <m/>
    <s v="IC"/>
    <s v="Invest Cont"/>
    <n v="440"/>
    <m/>
    <m/>
    <m/>
    <s v="12900    RUBENS                       AV"/>
    <m/>
    <n v="33.984900000000003"/>
    <n v="-118.4284"/>
  </r>
  <r>
    <n v="221222352"/>
    <d v="2022-09-29T00:00:00"/>
    <x v="707"/>
    <n v="2010"/>
    <n v="12"/>
    <x v="8"/>
    <n v="1255"/>
    <n v="1"/>
    <n v="330"/>
    <x v="1"/>
    <n v="344"/>
    <n v="42"/>
    <s v="F"/>
    <s v="B"/>
    <n v="101"/>
    <s v="STREET"/>
    <m/>
    <m/>
    <s v="IC"/>
    <s v="Invest Cont"/>
    <n v="330"/>
    <m/>
    <m/>
    <m/>
    <s v="1200 W  74TH                         ST"/>
    <m/>
    <n v="33.972700000000003"/>
    <n v="-118.2962"/>
  </r>
  <r>
    <n v="220115362"/>
    <d v="2022-07-01T00:00:00"/>
    <x v="708"/>
    <n v="1848"/>
    <n v="1"/>
    <x v="1"/>
    <n v="157"/>
    <n v="2"/>
    <n v="740"/>
    <x v="21"/>
    <s v="0329 1822 1218 2004"/>
    <n v="0"/>
    <s v="X"/>
    <s v="X"/>
    <n v="502"/>
    <s v="MULTI-UNIT DWELLING (APARTMENT, DUPLEX, ETC)"/>
    <m/>
    <m/>
    <s v="AA"/>
    <s v="Adult Arrest"/>
    <n v="740"/>
    <m/>
    <m/>
    <m/>
    <s v="500 S  SAN PEDRO                    ST"/>
    <m/>
    <n v="34.044199999999996"/>
    <n v="-118.2439"/>
  </r>
  <r>
    <n v="220321906"/>
    <d v="2022-12-15T00:00:00"/>
    <x v="709"/>
    <n v="810"/>
    <n v="3"/>
    <x v="2"/>
    <n v="393"/>
    <n v="1"/>
    <n v="236"/>
    <x v="46"/>
    <s v="2000 0913 1814 0400 0408 0334 1278 0344"/>
    <n v="33"/>
    <s v="F"/>
    <s v="B"/>
    <n v="502"/>
    <s v="MULTI-UNIT DWELLING (APARTMENT, DUPLEX, ETC)"/>
    <n v="205"/>
    <s v="KITCHEN KNIFE"/>
    <s v="IC"/>
    <s v="Invest Cont"/>
    <n v="236"/>
    <n v="761"/>
    <m/>
    <m/>
    <s v="4200    LEIMERT                      BL"/>
    <m/>
    <n v="34.008099999999999"/>
    <n v="-118.3262"/>
  </r>
  <r>
    <n v="220312567"/>
    <d v="2022-06-21T00:00:00"/>
    <x v="710"/>
    <n v="2150"/>
    <n v="3"/>
    <x v="2"/>
    <n v="314"/>
    <n v="1"/>
    <n v="510"/>
    <x v="0"/>
    <m/>
    <n v="0"/>
    <m/>
    <m/>
    <n v="101"/>
    <s v="STREET"/>
    <m/>
    <m/>
    <s v="IC"/>
    <s v="Invest Cont"/>
    <n v="510"/>
    <m/>
    <m/>
    <m/>
    <s v="3700 W  27TH                         ST"/>
    <m/>
    <n v="34.031199999999998"/>
    <n v="-118.32389999999999"/>
  </r>
  <r>
    <n v="231706229"/>
    <d v="2023-02-13T00:00:00"/>
    <x v="711"/>
    <n v="800"/>
    <n v="17"/>
    <x v="13"/>
    <n v="1715"/>
    <n v="2"/>
    <n v="649"/>
    <x v="52"/>
    <s v="1202 1822 0923"/>
    <n v="72"/>
    <s v="F"/>
    <s v="W"/>
    <n v="501"/>
    <s v="SINGLE FAMILY DWELLING"/>
    <m/>
    <m/>
    <s v="IC"/>
    <s v="Invest Cont"/>
    <n v="649"/>
    <m/>
    <m/>
    <m/>
    <s v="18100    STALLION MEADOW              LN"/>
    <m/>
    <n v="34.290700000000001"/>
    <n v="-118.52849999999999"/>
  </r>
  <r>
    <n v="221714727"/>
    <d v="2022-10-15T00:00:00"/>
    <x v="712"/>
    <n v="1000"/>
    <n v="17"/>
    <x v="13"/>
    <n v="1798"/>
    <n v="2"/>
    <n v="930"/>
    <x v="30"/>
    <s v="0421 1202 1822"/>
    <n v="66"/>
    <s v="M"/>
    <s v="H"/>
    <n v="108"/>
    <s v="PARKING LOT"/>
    <n v="511"/>
    <s v="VERBAL THREAT"/>
    <s v="AO"/>
    <s v="Adult Other"/>
    <n v="930"/>
    <m/>
    <m/>
    <m/>
    <s v="8800    WOODLEY                      AV"/>
    <m/>
    <n v="34.230699999999999"/>
    <n v="-118.4851"/>
  </r>
  <r>
    <n v="220914207"/>
    <d v="2022-09-23T00:00:00"/>
    <x v="713"/>
    <n v="451"/>
    <n v="9"/>
    <x v="3"/>
    <n v="915"/>
    <n v="1"/>
    <n v="210"/>
    <x v="11"/>
    <s v="0344 0945 1822 1420 1414 0346"/>
    <n v="18"/>
    <s v="F"/>
    <s v="H"/>
    <n v="403"/>
    <s v="DRUG STORE"/>
    <n v="400"/>
    <s v="STRONG-ARM (HANDS, FIST, FEET OR BODILY FORCE)"/>
    <s v="IC"/>
    <s v="Invest Cont"/>
    <n v="210"/>
    <m/>
    <m/>
    <m/>
    <s v="7100    VAN NUYS                     BL"/>
    <m/>
    <n v="34.197600000000001"/>
    <n v="-118.4443"/>
  </r>
  <r>
    <n v="220409831"/>
    <d v="2022-06-15T00:00:00"/>
    <x v="714"/>
    <n v="1910"/>
    <n v="4"/>
    <x v="4"/>
    <n v="451"/>
    <n v="1"/>
    <n v="331"/>
    <x v="23"/>
    <s v="1300 0344"/>
    <n v="39"/>
    <s v="F"/>
    <s v="O"/>
    <n v="116"/>
    <s v="OTHER/OUTSIDE"/>
    <m/>
    <m/>
    <s v="IC"/>
    <s v="Invest Cont"/>
    <n v="331"/>
    <m/>
    <m/>
    <m/>
    <s v="GLESS                        ST"/>
    <s v="1ST                          ST"/>
    <n v="34.047899999999998"/>
    <n v="-118.22280000000001"/>
  </r>
  <r>
    <n v="220615010"/>
    <d v="2022-08-22T00:00:00"/>
    <x v="715"/>
    <n v="1800"/>
    <n v="6"/>
    <x v="9"/>
    <n v="666"/>
    <n v="1"/>
    <n v="331"/>
    <x v="23"/>
    <s v="1822 1300 1601 1606 0344"/>
    <n v="39"/>
    <s v="F"/>
    <s v="H"/>
    <n v="123"/>
    <s v="PARKING UNDERGROUND/BUILDING"/>
    <m/>
    <m/>
    <s v="IC"/>
    <s v="Invest Cont"/>
    <n v="331"/>
    <m/>
    <m/>
    <m/>
    <s v="1100 N  CAHUENGA                     BL"/>
    <m/>
    <n v="34.090699999999998"/>
    <n v="-118.3289"/>
  </r>
  <r>
    <n v="221113458"/>
    <d v="2022-09-03T00:00:00"/>
    <x v="716"/>
    <n v="2100"/>
    <n v="11"/>
    <x v="7"/>
    <n v="1125"/>
    <n v="1"/>
    <n v="420"/>
    <x v="33"/>
    <m/>
    <n v="0"/>
    <m/>
    <m/>
    <n v="101"/>
    <s v="STREET"/>
    <m/>
    <m/>
    <s v="IC"/>
    <s v="Invest Cont"/>
    <n v="420"/>
    <m/>
    <m/>
    <m/>
    <s v="1500    TONAWANDA                    AV"/>
    <m/>
    <n v="34.1235"/>
    <n v="-118.21720000000001"/>
  </r>
  <r>
    <n v="222106149"/>
    <d v="2022-02-24T00:00:00"/>
    <x v="682"/>
    <n v="1607"/>
    <n v="21"/>
    <x v="15"/>
    <n v="2138"/>
    <n v="1"/>
    <n v="440"/>
    <x v="20"/>
    <n v="394"/>
    <n v="45"/>
    <s v="F"/>
    <s v="W"/>
    <n v="109"/>
    <s v="PARK/PLAYGROUND"/>
    <m/>
    <m/>
    <s v="IC"/>
    <s v="Invest Cont"/>
    <n v="440"/>
    <m/>
    <m/>
    <m/>
    <s v="SHERMAN                      WY"/>
    <s v="OSO"/>
    <n v="34.201099999999997"/>
    <n v="-118.5753"/>
  </r>
  <r>
    <n v="220505355"/>
    <d v="2022-02-04T00:00:00"/>
    <x v="717"/>
    <n v="1630"/>
    <n v="5"/>
    <x v="10"/>
    <n v="526"/>
    <n v="2"/>
    <n v="354"/>
    <x v="14"/>
    <s v="0924 0555 0344 0913 0602"/>
    <n v="23"/>
    <s v="M"/>
    <s v="H"/>
    <n v="501"/>
    <s v="SINGLE FAMILY DWELLING"/>
    <m/>
    <m/>
    <s v="IC"/>
    <s v="Invest Cont"/>
    <n v="354"/>
    <m/>
    <m/>
    <m/>
    <s v="800    ISLAND                       AV"/>
    <m/>
    <n v="33.779800000000002"/>
    <n v="-118.2666"/>
  </r>
  <r>
    <n v="220707792"/>
    <d v="2022-04-10T00:00:00"/>
    <x v="718"/>
    <n v="600"/>
    <n v="7"/>
    <x v="0"/>
    <n v="758"/>
    <n v="1"/>
    <n v="331"/>
    <x v="23"/>
    <s v="0385 1822"/>
    <n v="51"/>
    <s v="F"/>
    <s v="O"/>
    <n v="101"/>
    <s v="STREET"/>
    <m/>
    <m/>
    <s v="IC"/>
    <s v="Invest Cont"/>
    <n v="331"/>
    <m/>
    <m/>
    <m/>
    <s v="12TH                         ST"/>
    <s v="MULLEN                       AV"/>
    <n v="34.052399999999999"/>
    <n v="-118.3343"/>
  </r>
  <r>
    <n v="221421724"/>
    <d v="2022-12-29T00:00:00"/>
    <x v="719"/>
    <n v="747"/>
    <n v="14"/>
    <x v="14"/>
    <n v="1444"/>
    <n v="1"/>
    <n v="341"/>
    <x v="12"/>
    <s v="0345 0344"/>
    <n v="35"/>
    <s v="M"/>
    <s v="W"/>
    <n v="501"/>
    <s v="SINGLE FAMILY DWELLING"/>
    <m/>
    <m/>
    <s v="IC"/>
    <s v="Invest Cont"/>
    <n v="341"/>
    <m/>
    <m/>
    <m/>
    <s v="700    OXFORD                       AV"/>
    <m/>
    <n v="33.986600000000003"/>
    <n v="-118.45480000000001"/>
  </r>
  <r>
    <n v="230704379"/>
    <d v="2023-01-09T00:00:00"/>
    <x v="720"/>
    <n v="2045"/>
    <n v="7"/>
    <x v="0"/>
    <n v="743"/>
    <n v="1"/>
    <n v="440"/>
    <x v="20"/>
    <s v="0394 1822"/>
    <n v="60"/>
    <s v="M"/>
    <s v="O"/>
    <n v="119"/>
    <s v="PORCH, RESIDENTIAL"/>
    <m/>
    <m/>
    <s v="IC"/>
    <s v="Invest Cont"/>
    <n v="440"/>
    <m/>
    <m/>
    <m/>
    <s v="700 S  OGDEN                        DR"/>
    <m/>
    <n v="34.0627"/>
    <n v="-118.3593"/>
  </r>
  <r>
    <n v="221614303"/>
    <d v="2022-11-15T00:00:00"/>
    <x v="721"/>
    <n v="821"/>
    <n v="16"/>
    <x v="20"/>
    <n v="1667"/>
    <n v="2"/>
    <n v="354"/>
    <x v="14"/>
    <s v="0377 0930"/>
    <n v="61"/>
    <s v="M"/>
    <s v="H"/>
    <n v="501"/>
    <s v="SINGLE FAMILY DWELLING"/>
    <m/>
    <m/>
    <s v="IC"/>
    <s v="Invest Cont"/>
    <n v="354"/>
    <m/>
    <m/>
    <m/>
    <s v="9300    SUNLAND PARK                 DR"/>
    <m/>
    <n v="34.239699999999999"/>
    <n v="-118.3661"/>
  </r>
  <r>
    <n v="221408744"/>
    <d v="2022-04-04T00:00:00"/>
    <x v="711"/>
    <n v="2010"/>
    <n v="14"/>
    <x v="14"/>
    <n v="1494"/>
    <n v="1"/>
    <n v="440"/>
    <x v="20"/>
    <s v="0344 2004"/>
    <n v="0"/>
    <s v="X"/>
    <s v="X"/>
    <n v="212"/>
    <s v="TRANSPORTATION FACILITY (AIRPORT)"/>
    <m/>
    <m/>
    <s v="IC"/>
    <s v="Invest Cont"/>
    <n v="440"/>
    <m/>
    <m/>
    <m/>
    <s v="300    WORLD WAY"/>
    <m/>
    <n v="33.945500000000003"/>
    <n v="-118.40009999999999"/>
  </r>
  <r>
    <n v="220415616"/>
    <d v="2022-11-22T00:00:00"/>
    <x v="722"/>
    <n v="1000"/>
    <n v="4"/>
    <x v="4"/>
    <n v="438"/>
    <n v="1"/>
    <n v="345"/>
    <x v="93"/>
    <n v="329"/>
    <n v="61"/>
    <s v="F"/>
    <s v="W"/>
    <n v="501"/>
    <s v="SINGLE FAMILY DWELLING"/>
    <m/>
    <m/>
    <s v="AO"/>
    <s v="Adult Other"/>
    <n v="345"/>
    <m/>
    <m/>
    <m/>
    <s v="3000    DORCHESTER                   AV"/>
    <m/>
    <n v="34.080100000000002"/>
    <n v="-118.1643"/>
  </r>
  <r>
    <n v="222013130"/>
    <d v="2022-06-02T00:00:00"/>
    <x v="700"/>
    <n v="1130"/>
    <n v="20"/>
    <x v="19"/>
    <n v="2017"/>
    <n v="1"/>
    <n v="442"/>
    <x v="16"/>
    <s v="0344 1822"/>
    <n v="0"/>
    <s v="X"/>
    <s v="X"/>
    <n v="202"/>
    <s v="LIQUOR STORE"/>
    <m/>
    <m/>
    <s v="IC"/>
    <s v="Invest Cont"/>
    <n v="442"/>
    <m/>
    <m/>
    <m/>
    <s v="100 S  VERMONT                      AV"/>
    <m/>
    <n v="34.070900000000002"/>
    <n v="-118.2941"/>
  </r>
  <r>
    <n v="220411596"/>
    <d v="2022-08-03T00:00:00"/>
    <x v="723"/>
    <n v="800"/>
    <n v="4"/>
    <x v="4"/>
    <n v="417"/>
    <n v="1"/>
    <n v="420"/>
    <x v="33"/>
    <m/>
    <n v="0"/>
    <m/>
    <m/>
    <n v="101"/>
    <s v="STREET"/>
    <m/>
    <m/>
    <s v="IC"/>
    <s v="Invest Cont"/>
    <n v="420"/>
    <m/>
    <m/>
    <m/>
    <s v="3400    GALENA                       ST"/>
    <m/>
    <n v="34.0839"/>
    <n v="-118.1927"/>
  </r>
  <r>
    <n v="221114626"/>
    <d v="2022-10-03T00:00:00"/>
    <x v="679"/>
    <n v="2000"/>
    <n v="11"/>
    <x v="7"/>
    <n v="1163"/>
    <n v="1"/>
    <n v="331"/>
    <x v="23"/>
    <s v="0344 0385"/>
    <n v="39"/>
    <s v="M"/>
    <s v="W"/>
    <n v="101"/>
    <s v="STREET"/>
    <m/>
    <m/>
    <s v="IC"/>
    <s v="Invest Cont"/>
    <n v="331"/>
    <m/>
    <m/>
    <m/>
    <s v="4800    LEXINGTON                    AV"/>
    <m/>
    <n v="34.093400000000003"/>
    <n v="-118.29389999999999"/>
  </r>
  <r>
    <n v="220204976"/>
    <d v="2022-01-24T00:00:00"/>
    <x v="724"/>
    <n v="2300"/>
    <n v="2"/>
    <x v="5"/>
    <n v="279"/>
    <n v="1"/>
    <n v="510"/>
    <x v="0"/>
    <m/>
    <n v="0"/>
    <m/>
    <m/>
    <n v="101"/>
    <s v="STREET"/>
    <m/>
    <m/>
    <s v="IC"/>
    <s v="Invest Cont"/>
    <n v="510"/>
    <m/>
    <m/>
    <m/>
    <s v="1400 W  OLYMPIC                      BL"/>
    <m/>
    <n v="34.047800000000002"/>
    <n v="-118.2711"/>
  </r>
  <r>
    <n v="220611855"/>
    <d v="2022-06-17T00:00:00"/>
    <x v="725"/>
    <n v="1700"/>
    <n v="6"/>
    <x v="9"/>
    <n v="663"/>
    <n v="2"/>
    <n v="626"/>
    <x v="10"/>
    <s v="0448 0444 0417 2000 0400 1501"/>
    <n v="20"/>
    <s v="F"/>
    <s v="H"/>
    <n v="502"/>
    <s v="MULTI-UNIT DWELLING (APARTMENT, DUPLEX, ETC)"/>
    <n v="400"/>
    <s v="STRONG-ARM (HANDS, FIST, FEET OR BODILY FORCE)"/>
    <s v="AO"/>
    <s v="Adult Other"/>
    <n v="626"/>
    <m/>
    <m/>
    <m/>
    <s v="6600    SANTA MONICA                 BL"/>
    <m/>
    <n v="34.090699999999998"/>
    <n v="-118.33320000000001"/>
  </r>
  <r>
    <n v="221115364"/>
    <d v="2022-10-22T00:00:00"/>
    <x v="726"/>
    <n v="2100"/>
    <n v="11"/>
    <x v="7"/>
    <n v="1159"/>
    <n v="2"/>
    <n v="624"/>
    <x v="15"/>
    <s v="0416 0913"/>
    <n v="31"/>
    <s v="M"/>
    <s v="W"/>
    <n v="109"/>
    <s v="PARK/PLAYGROUND"/>
    <n v="400"/>
    <s v="STRONG-ARM (HANDS, FIST, FEET OR BODILY FORCE)"/>
    <s v="AO"/>
    <s v="Adult Other"/>
    <n v="624"/>
    <m/>
    <m/>
    <m/>
    <s v="4700 N  FIGUEROA                     ST"/>
    <m/>
    <n v="34.099800000000002"/>
    <n v="-118.2039"/>
  </r>
  <r>
    <n v="222008334"/>
    <d v="2022-04-10T00:00:00"/>
    <x v="718"/>
    <n v="1600"/>
    <n v="20"/>
    <x v="19"/>
    <n v="2022"/>
    <n v="2"/>
    <n v="626"/>
    <x v="10"/>
    <s v="2000 1814 2038 0416"/>
    <n v="54"/>
    <s v="F"/>
    <s v="B"/>
    <n v="502"/>
    <s v="MULTI-UNIT DWELLING (APARTMENT, DUPLEX, ETC)"/>
    <n v="400"/>
    <s v="STRONG-ARM (HANDS, FIST, FEET OR BODILY FORCE)"/>
    <s v="AO"/>
    <s v="Adult Other"/>
    <n v="626"/>
    <m/>
    <m/>
    <m/>
    <s v="4200 W  5TH                          ST"/>
    <m/>
    <n v="34.065300000000001"/>
    <n v="-118.3104"/>
  </r>
  <r>
    <n v="221808414"/>
    <d v="2022-03-30T00:00:00"/>
    <x v="727"/>
    <n v="1130"/>
    <n v="18"/>
    <x v="17"/>
    <n v="1826"/>
    <n v="1"/>
    <n v="442"/>
    <x v="16"/>
    <s v="0216 0325 1300 1822"/>
    <n v="0"/>
    <s v="X"/>
    <s v="X"/>
    <n v="402"/>
    <s v="MARKET"/>
    <m/>
    <m/>
    <s v="IC"/>
    <s v="Invest Cont"/>
    <n v="442"/>
    <m/>
    <m/>
    <m/>
    <s v="1600 E  103RD                        ST"/>
    <m/>
    <n v="33.948500000000003"/>
    <n v="-118.2461"/>
  </r>
  <r>
    <n v="222109483"/>
    <d v="2022-05-22T00:00:00"/>
    <x v="728"/>
    <n v="1500"/>
    <n v="21"/>
    <x v="15"/>
    <n v="2147"/>
    <n v="1"/>
    <n v="310"/>
    <x v="5"/>
    <n v="344"/>
    <n v="24"/>
    <s v="M"/>
    <s v="B"/>
    <n v="501"/>
    <s v="SINGLE FAMILY DWELLING"/>
    <m/>
    <m/>
    <s v="IC"/>
    <s v="Invest Cont"/>
    <n v="310"/>
    <m/>
    <m/>
    <m/>
    <s v="20700    SCHOOLCRAFT                  ST"/>
    <m/>
    <n v="34.196800000000003"/>
    <n v="-118.5847"/>
  </r>
  <r>
    <n v="221005176"/>
    <d v="2022-02-01T00:00:00"/>
    <x v="729"/>
    <n v="1520"/>
    <n v="10"/>
    <x v="11"/>
    <n v="1015"/>
    <n v="2"/>
    <n v="624"/>
    <x v="15"/>
    <s v="0416 0400 1822 0429 0448 0369 0419"/>
    <n v="37"/>
    <s v="F"/>
    <s v="H"/>
    <n v="406"/>
    <s v="OTHER STORE"/>
    <n v="400"/>
    <s v="STRONG-ARM (HANDS, FIST, FEET OR BODILY FORCE)"/>
    <s v="IC"/>
    <s v="Invest Cont"/>
    <n v="624"/>
    <m/>
    <m/>
    <m/>
    <s v="18200    SHERMAN                      WY"/>
    <m/>
    <n v="34.2012"/>
    <n v="-118.5296"/>
  </r>
  <r>
    <n v="220705941"/>
    <d v="2022-02-21T00:00:00"/>
    <x v="730"/>
    <n v="1200"/>
    <n v="7"/>
    <x v="0"/>
    <n v="774"/>
    <n v="1"/>
    <n v="230"/>
    <x v="13"/>
    <s v="0913 0416"/>
    <n v="46"/>
    <s v="M"/>
    <s v="B"/>
    <n v="501"/>
    <s v="SINGLE FAMILY DWELLING"/>
    <n v="400"/>
    <s v="STRONG-ARM (HANDS, FIST, FEET OR BODILY FORCE)"/>
    <s v="AA"/>
    <s v="Adult Arrest"/>
    <n v="230"/>
    <m/>
    <m/>
    <m/>
    <s v="1800 S  ORANGE                       DR"/>
    <m/>
    <n v="34.042999999999999"/>
    <n v="-118.3488"/>
  </r>
  <r>
    <n v="221406994"/>
    <d v="2022-03-03T00:00:00"/>
    <x v="731"/>
    <n v="1600"/>
    <n v="14"/>
    <x v="14"/>
    <n v="1424"/>
    <n v="1"/>
    <n v="310"/>
    <x v="5"/>
    <s v="1607 0344"/>
    <n v="59"/>
    <s v="M"/>
    <s v="W"/>
    <n v="501"/>
    <s v="SINGLE FAMILY DWELLING"/>
    <m/>
    <m/>
    <s v="IC"/>
    <s v="Invest Cont"/>
    <n v="310"/>
    <m/>
    <m/>
    <m/>
    <s v="3200    MOUNTAIN VIEW                AV"/>
    <m/>
    <n v="34.017000000000003"/>
    <n v="-118.4408"/>
  </r>
  <r>
    <n v="220320173"/>
    <d v="2022-11-13T00:00:00"/>
    <x v="732"/>
    <n v="1745"/>
    <n v="3"/>
    <x v="2"/>
    <n v="356"/>
    <n v="2"/>
    <n v="626"/>
    <x v="10"/>
    <s v="0907 2000 0416 0913 1814 1402"/>
    <n v="54"/>
    <s v="F"/>
    <s v="H"/>
    <n v="501"/>
    <s v="SINGLE FAMILY DWELLING"/>
    <n v="400"/>
    <s v="STRONG-ARM (HANDS, FIST, FEET OR BODILY FORCE)"/>
    <s v="IC"/>
    <s v="Invest Cont"/>
    <n v="626"/>
    <n v="998"/>
    <m/>
    <m/>
    <s v="1500 W  35TH                         ST"/>
    <m/>
    <n v="34.0246"/>
    <n v="-118.3031"/>
  </r>
  <r>
    <n v="220807663"/>
    <d v="2022-04-01T00:00:00"/>
    <x v="733"/>
    <n v="1600"/>
    <n v="8"/>
    <x v="12"/>
    <n v="897"/>
    <n v="2"/>
    <n v="900"/>
    <x v="18"/>
    <s v="2038 1906"/>
    <n v="43"/>
    <s v="M"/>
    <s v="W"/>
    <n v="502"/>
    <s v="MULTI-UNIT DWELLING (APARTMENT, DUPLEX, ETC)"/>
    <m/>
    <m/>
    <s v="AA"/>
    <s v="Adult Arrest"/>
    <n v="900"/>
    <m/>
    <m/>
    <m/>
    <s v="9700    NATIONAL                     BL"/>
    <m/>
    <n v="34.031399999999998"/>
    <n v="-118.39879999999999"/>
  </r>
  <r>
    <n v="221514177"/>
    <d v="2022-08-29T00:00:00"/>
    <x v="734"/>
    <n v="1429"/>
    <n v="15"/>
    <x v="18"/>
    <n v="1505"/>
    <n v="1"/>
    <n v="210"/>
    <x v="11"/>
    <s v="0344 0400 1309 1402 0326 0346"/>
    <n v="37"/>
    <s v="F"/>
    <s v="H"/>
    <n v="108"/>
    <s v="PARKING LOT"/>
    <n v="400"/>
    <s v="STRONG-ARM (HANDS, FIST, FEET OR BODILY FORCE)"/>
    <s v="AA"/>
    <s v="Adult Arrest"/>
    <n v="210"/>
    <n v="998"/>
    <m/>
    <m/>
    <s v="11400    SHERMAN                      WY"/>
    <m/>
    <n v="34.2012"/>
    <n v="-118.379"/>
  </r>
  <r>
    <n v="221212787"/>
    <d v="2022-05-04T00:00:00"/>
    <x v="685"/>
    <n v="1210"/>
    <n v="12"/>
    <x v="8"/>
    <n v="1208"/>
    <n v="2"/>
    <n v="354"/>
    <x v="14"/>
    <n v="100"/>
    <n v="61"/>
    <s v="F"/>
    <s v="B"/>
    <n v="501"/>
    <s v="SINGLE FAMILY DWELLING"/>
    <m/>
    <m/>
    <s v="IC"/>
    <s v="Invest Cont"/>
    <n v="354"/>
    <m/>
    <m/>
    <m/>
    <s v="700 W  50TH                         ST"/>
    <m/>
    <n v="33.997399999999999"/>
    <n v="-118.2856"/>
  </r>
  <r>
    <n v="220300538"/>
    <d v="2022-01-27T00:00:00"/>
    <x v="735"/>
    <n v="2215"/>
    <n v="3"/>
    <x v="2"/>
    <n v="376"/>
    <n v="2"/>
    <n v="623"/>
    <x v="38"/>
    <s v="1212 0444 0917 0906 1816"/>
    <n v="21"/>
    <s v="X"/>
    <s v="X"/>
    <n v="108"/>
    <s v="PARKING LOT"/>
    <n v="400"/>
    <s v="STRONG-ARM (HANDS, FIST, FEET OR BODILY FORCE)"/>
    <s v="IC"/>
    <s v="Invest Cont"/>
    <n v="623"/>
    <m/>
    <m/>
    <m/>
    <s v="3900 S  WESTERN                      AV"/>
    <m/>
    <n v="34.014499999999998"/>
    <n v="-118.30889999999999"/>
  </r>
  <r>
    <n v="221017935"/>
    <d v="2022-12-20T00:00:00"/>
    <x v="736"/>
    <n v="1730"/>
    <n v="10"/>
    <x v="11"/>
    <n v="1033"/>
    <n v="1"/>
    <n v="341"/>
    <x v="12"/>
    <s v="1822 0344"/>
    <n v="0"/>
    <s v="M"/>
    <s v="W"/>
    <n v="510"/>
    <s v="NURSING/CONVALESCENT/RETIREMENT HOME"/>
    <m/>
    <m/>
    <s v="IC"/>
    <s v="Invest Cont"/>
    <n v="341"/>
    <m/>
    <m/>
    <m/>
    <s v="18800    VICTORY                      BL"/>
    <m/>
    <n v="34.186599999999999"/>
    <n v="-118.5427"/>
  </r>
  <r>
    <n v="221511268"/>
    <d v="2022-06-19T00:00:00"/>
    <x v="737"/>
    <n v="500"/>
    <n v="15"/>
    <x v="18"/>
    <n v="1591"/>
    <n v="2"/>
    <n v="624"/>
    <x v="15"/>
    <s v="0416 1822 1309 1218"/>
    <n v="35"/>
    <s v="M"/>
    <s v="O"/>
    <n v="101"/>
    <s v="STREET"/>
    <n v="400"/>
    <s v="STRONG-ARM (HANDS, FIST, FEET OR BODILY FORCE)"/>
    <s v="IC"/>
    <s v="Invest Cont"/>
    <n v="624"/>
    <m/>
    <m/>
    <m/>
    <s v="COLDWATER CA"/>
    <s v="VENTURA"/>
    <n v="34.1325"/>
    <n v="-118.3974"/>
  </r>
  <r>
    <n v="220816623"/>
    <d v="2022-11-10T00:00:00"/>
    <x v="738"/>
    <n v="1600"/>
    <n v="8"/>
    <x v="12"/>
    <n v="836"/>
    <n v="1"/>
    <n v="510"/>
    <x v="0"/>
    <m/>
    <n v="0"/>
    <m/>
    <m/>
    <n v="707"/>
    <s v="GARAGE/CARPORT"/>
    <m/>
    <m/>
    <s v="IC"/>
    <s v="Invest Cont"/>
    <n v="510"/>
    <m/>
    <m/>
    <m/>
    <s v="1800    PELHAM                       AV"/>
    <m/>
    <n v="34.051900000000003"/>
    <n v="-118.4319"/>
  </r>
  <r>
    <n v="220105174"/>
    <d v="2022-01-20T00:00:00"/>
    <x v="702"/>
    <n v="1800"/>
    <n v="1"/>
    <x v="1"/>
    <n v="159"/>
    <n v="1"/>
    <n v="330"/>
    <x v="1"/>
    <s v="1609 0344 1307"/>
    <n v="31"/>
    <s v="F"/>
    <s v="W"/>
    <n v="102"/>
    <s v="SIDEWALK"/>
    <m/>
    <m/>
    <s v="IC"/>
    <s v="Invest Cont"/>
    <n v="330"/>
    <m/>
    <m/>
    <m/>
    <s v="800 E  4TH                          ST"/>
    <m/>
    <n v="34.043500000000002"/>
    <n v="-118.2366"/>
  </r>
  <r>
    <n v="220814296"/>
    <d v="2022-09-08T00:00:00"/>
    <x v="739"/>
    <n v="945"/>
    <n v="8"/>
    <x v="12"/>
    <n v="882"/>
    <n v="1"/>
    <n v="330"/>
    <x v="1"/>
    <s v="0344 0358 1609 1822"/>
    <n v="23"/>
    <s v="F"/>
    <s v="W"/>
    <n v="108"/>
    <s v="PARKING LOT"/>
    <m/>
    <m/>
    <s v="IC"/>
    <s v="Invest Cont"/>
    <n v="330"/>
    <m/>
    <m/>
    <m/>
    <s v="11200 W  OLYMPIC                      BL"/>
    <m/>
    <n v="34.039000000000001"/>
    <n v="-118.44"/>
  </r>
  <r>
    <n v="221205286"/>
    <d v="2022-01-25T00:00:00"/>
    <x v="733"/>
    <n v="2000"/>
    <n v="12"/>
    <x v="8"/>
    <n v="1239"/>
    <n v="1"/>
    <n v="510"/>
    <x v="0"/>
    <m/>
    <n v="0"/>
    <m/>
    <m/>
    <n v="101"/>
    <s v="STREET"/>
    <m/>
    <m/>
    <s v="IC"/>
    <s v="Invest Cont"/>
    <n v="510"/>
    <m/>
    <m/>
    <m/>
    <s v="600 W  61ST                         ST"/>
    <m/>
    <n v="33.984200000000001"/>
    <n v="-118.2842"/>
  </r>
  <r>
    <n v="220604075"/>
    <d v="2022-01-02T00:00:00"/>
    <x v="740"/>
    <n v="940"/>
    <n v="6"/>
    <x v="9"/>
    <n v="615"/>
    <n v="1"/>
    <n v="330"/>
    <x v="1"/>
    <s v="1822 1300 0377 1601"/>
    <n v="20"/>
    <s v="F"/>
    <s v="B"/>
    <n v="101"/>
    <s v="STREET"/>
    <m/>
    <m/>
    <s v="IC"/>
    <s v="Invest Cont"/>
    <n v="330"/>
    <m/>
    <m/>
    <m/>
    <s v="6300    INNSDALE                     DR"/>
    <m/>
    <n v="34.130000000000003"/>
    <n v="-118.327"/>
  </r>
  <r>
    <n v="222018516"/>
    <d v="2022-12-12T00:00:00"/>
    <x v="720"/>
    <n v="1330"/>
    <n v="20"/>
    <x v="19"/>
    <n v="2024"/>
    <n v="1"/>
    <n v="352"/>
    <x v="85"/>
    <s v="0344 2049 2051 1822 0910"/>
    <n v="27"/>
    <s v="M"/>
    <s v="O"/>
    <n v="802"/>
    <s v="MUNICIPAL BUS LINE INCLUDES LADOT/DASH"/>
    <m/>
    <m/>
    <s v="IC"/>
    <s v="Invest Cont"/>
    <n v="352"/>
    <m/>
    <m/>
    <m/>
    <s v="600 S  NORMANDIE                    AV"/>
    <m/>
    <n v="34.063600000000001"/>
    <n v="-118.3047"/>
  </r>
  <r>
    <n v="220310558"/>
    <d v="2022-05-12T00:00:00"/>
    <x v="657"/>
    <n v="2100"/>
    <n v="3"/>
    <x v="2"/>
    <n v="358"/>
    <n v="2"/>
    <n v="860"/>
    <x v="66"/>
    <s v="0516 0913"/>
    <n v="21"/>
    <s v="F"/>
    <s v="X"/>
    <n v="502"/>
    <s v="MULTI-UNIT DWELLING (APARTMENT, DUPLEX, ETC)"/>
    <n v="400"/>
    <s v="STRONG-ARM (HANDS, FIST, FEET OR BODILY FORCE)"/>
    <s v="AO"/>
    <s v="Adult Other"/>
    <n v="860"/>
    <m/>
    <m/>
    <m/>
    <s v="30TH"/>
    <s v="HOOVER"/>
    <n v="34.021500000000003"/>
    <n v="-118.2868"/>
  </r>
  <r>
    <n v="221007174"/>
    <d v="2022-03-25T00:00:00"/>
    <x v="741"/>
    <n v="1800"/>
    <n v="10"/>
    <x v="11"/>
    <n v="1004"/>
    <n v="2"/>
    <n v="627"/>
    <x v="43"/>
    <s v="0400 0416 1822"/>
    <n v="11"/>
    <s v="M"/>
    <s v="H"/>
    <n v="507"/>
    <s v="CONDOMINIUM/TOWNHOUSE"/>
    <n v="400"/>
    <s v="STRONG-ARM (HANDS, FIST, FEET OR BODILY FORCE)"/>
    <s v="AO"/>
    <s v="Adult Other"/>
    <n v="627"/>
    <m/>
    <m/>
    <m/>
    <s v="8000    CANBY                        AV"/>
    <m/>
    <n v="34.215600000000002"/>
    <n v="-118.53440000000001"/>
  </r>
  <r>
    <n v="220808578"/>
    <d v="2022-04-20T00:00:00"/>
    <x v="742"/>
    <n v="2015"/>
    <n v="8"/>
    <x v="12"/>
    <n v="889"/>
    <n v="1"/>
    <n v="341"/>
    <x v="12"/>
    <s v="1202 0344 1822 2032"/>
    <n v="62"/>
    <s v="M"/>
    <s v="J"/>
    <n v="717"/>
    <s v="HEALTH SPA/GYM"/>
    <m/>
    <m/>
    <s v="IC"/>
    <s v="Invest Cont"/>
    <n v="341"/>
    <m/>
    <m/>
    <m/>
    <s v="1800 S  LA CIENEGA                   BL"/>
    <m/>
    <n v="34.042499999999997"/>
    <n v="-118.3818"/>
  </r>
  <r>
    <n v="220618167"/>
    <d v="2022-10-28T00:00:00"/>
    <x v="743"/>
    <n v="1200"/>
    <n v="6"/>
    <x v="9"/>
    <n v="646"/>
    <n v="1"/>
    <n v="420"/>
    <x v="33"/>
    <m/>
    <n v="0"/>
    <m/>
    <m/>
    <n v="101"/>
    <s v="STREET"/>
    <m/>
    <m/>
    <s v="IC"/>
    <s v="Invest Cont"/>
    <n v="420"/>
    <m/>
    <m/>
    <m/>
    <s v="HOLLYWOOD                    BL"/>
    <s v="WILCOX                       AV"/>
    <n v="34.101599999999998"/>
    <n v="-118.331"/>
  </r>
  <r>
    <n v="221815115"/>
    <d v="2022-08-02T00:00:00"/>
    <x v="744"/>
    <n v="8"/>
    <n v="18"/>
    <x v="17"/>
    <n v="1838"/>
    <n v="2"/>
    <n v="354"/>
    <x v="14"/>
    <s v="0100 1822 0922"/>
    <n v="36"/>
    <s v="F"/>
    <s v="H"/>
    <n v="501"/>
    <s v="SINGLE FAMILY DWELLING"/>
    <m/>
    <m/>
    <s v="IC"/>
    <s v="Invest Cont"/>
    <n v="354"/>
    <m/>
    <m/>
    <m/>
    <s v="10800    HICKORY                      ST"/>
    <m/>
    <n v="33.937899999999999"/>
    <n v="-118.2359"/>
  </r>
  <r>
    <n v="220512474"/>
    <d v="2022-08-13T00:00:00"/>
    <x v="745"/>
    <n v="2200"/>
    <n v="5"/>
    <x v="10"/>
    <n v="565"/>
    <n v="2"/>
    <n v="625"/>
    <x v="44"/>
    <s v="0603 1822 0361 0444"/>
    <n v="51"/>
    <s v="M"/>
    <s v="O"/>
    <n v="502"/>
    <s v="MULTI-UNIT DWELLING (APARTMENT, DUPLEX, ETC)"/>
    <n v="400"/>
    <s v="STRONG-ARM (HANDS, FIST, FEET OR BODILY FORCE)"/>
    <s v="IC"/>
    <s v="Invest Cont"/>
    <n v="625"/>
    <m/>
    <m/>
    <m/>
    <s v="800 W  9TH                          ST"/>
    <m/>
    <n v="33.7361"/>
    <n v="-118.2946"/>
  </r>
  <r>
    <n v="221200789"/>
    <d v="2022-09-01T00:00:00"/>
    <x v="716"/>
    <n v="1905"/>
    <n v="12"/>
    <x v="8"/>
    <n v="1256"/>
    <n v="2"/>
    <n v="822"/>
    <x v="67"/>
    <s v="1402 1259 1215 0908 0943"/>
    <n v="15"/>
    <s v="F"/>
    <s v="B"/>
    <n v="101"/>
    <s v="STREET"/>
    <m/>
    <m/>
    <s v="IC"/>
    <s v="Invest Cont"/>
    <n v="822"/>
    <m/>
    <m/>
    <m/>
    <s v="75TH                         ST"/>
    <s v="FIGUEROA                     ST"/>
    <n v="33.971699999999998"/>
    <n v="-118.28270000000001"/>
  </r>
  <r>
    <n v="221205910"/>
    <d v="2022-02-06T00:00:00"/>
    <x v="746"/>
    <n v="1500"/>
    <n v="12"/>
    <x v="8"/>
    <n v="1268"/>
    <n v="1"/>
    <n v="510"/>
    <x v="0"/>
    <m/>
    <n v="0"/>
    <m/>
    <m/>
    <n v="101"/>
    <s v="STREET"/>
    <m/>
    <m/>
    <s v="IC"/>
    <s v="Invest Cont"/>
    <n v="510"/>
    <m/>
    <m/>
    <m/>
    <s v="8000 S  BROADWAY"/>
    <m/>
    <n v="33.966900000000003"/>
    <n v="-118.2783"/>
  </r>
  <r>
    <n v="221218926"/>
    <d v="2022-09-03T00:00:00"/>
    <x v="747"/>
    <n v="1715"/>
    <n v="12"/>
    <x v="8"/>
    <n v="1268"/>
    <n v="2"/>
    <n v="753"/>
    <x v="37"/>
    <s v="1100 1822"/>
    <n v="0"/>
    <s v="X"/>
    <s v="X"/>
    <n v="101"/>
    <s v="STREET"/>
    <n v="106"/>
    <s v="UNKNOWN FIREARM"/>
    <s v="IC"/>
    <s v="Invest Cont"/>
    <n v="753"/>
    <m/>
    <m/>
    <m/>
    <s v="100 W  85TH                         ST"/>
    <m/>
    <n v="33.961500000000001"/>
    <n v="-118.2739"/>
  </r>
  <r>
    <n v="221513064"/>
    <d v="2022-07-26T00:00:00"/>
    <x v="748"/>
    <n v="1045"/>
    <n v="15"/>
    <x v="18"/>
    <n v="1525"/>
    <n v="2"/>
    <n v="740"/>
    <x v="21"/>
    <s v="0329 1414 1822"/>
    <n v="0"/>
    <s v="M"/>
    <s v="O"/>
    <n v="702"/>
    <s v="OFFICE BUILDING/OFFICE"/>
    <m/>
    <m/>
    <s v="IC"/>
    <s v="Invest Cont"/>
    <n v="740"/>
    <m/>
    <m/>
    <m/>
    <s v="6300    LAUREL CANYON                BL"/>
    <m/>
    <n v="34.184800000000003"/>
    <n v="-118.3965"/>
  </r>
  <r>
    <n v="220105428"/>
    <d v="2022-01-25T00:00:00"/>
    <x v="695"/>
    <n v="1400"/>
    <n v="1"/>
    <x v="1"/>
    <n v="165"/>
    <n v="1"/>
    <n v="440"/>
    <x v="20"/>
    <s v="2032 1822 0344"/>
    <n v="31"/>
    <s v="M"/>
    <s v="C"/>
    <n v="719"/>
    <s v="MEDICAL/DENTAL OFFICES"/>
    <m/>
    <m/>
    <s v="IC"/>
    <s v="Invest Cont"/>
    <n v="440"/>
    <m/>
    <m/>
    <m/>
    <s v="300 E  7TH                          ST"/>
    <m/>
    <n v="34.043300000000002"/>
    <n v="-118.2488"/>
  </r>
  <r>
    <n v="221405910"/>
    <d v="2022-01-21T00:00:00"/>
    <x v="749"/>
    <n v="1901"/>
    <n v="14"/>
    <x v="14"/>
    <n v="1464"/>
    <n v="1"/>
    <n v="420"/>
    <x v="33"/>
    <s v="1606 1300 0344"/>
    <n v="27"/>
    <s v="M"/>
    <s v="W"/>
    <n v="504"/>
    <s v="OTHER RESIDENCE"/>
    <m/>
    <m/>
    <s v="IC"/>
    <s v="Invest Cont"/>
    <n v="420"/>
    <m/>
    <m/>
    <m/>
    <s v="JEFFERSON"/>
    <s v="LINCOLN"/>
    <n v="33.972000000000001"/>
    <n v="-118.4301"/>
  </r>
  <r>
    <n v="220124703"/>
    <d v="2022-11-19T00:00:00"/>
    <x v="750"/>
    <n v="225"/>
    <n v="1"/>
    <x v="1"/>
    <n v="159"/>
    <n v="2"/>
    <n v="624"/>
    <x v="15"/>
    <s v="0400 0416"/>
    <n v="29"/>
    <s v="F"/>
    <s v="B"/>
    <n v="108"/>
    <s v="PARKING LOT"/>
    <n v="400"/>
    <s v="STRONG-ARM (HANDS, FIST, FEET OR BODILY FORCE)"/>
    <s v="IC"/>
    <s v="Invest Cont"/>
    <n v="624"/>
    <m/>
    <m/>
    <m/>
    <s v="6TH"/>
    <s v="MAIN"/>
    <n v="34.038699999999999"/>
    <n v="-118.23350000000001"/>
  </r>
  <r>
    <n v="221110120"/>
    <d v="2022-06-06T00:00:00"/>
    <x v="751"/>
    <n v="2140"/>
    <n v="11"/>
    <x v="7"/>
    <n v="1181"/>
    <n v="1"/>
    <n v="510"/>
    <x v="0"/>
    <m/>
    <n v="0"/>
    <m/>
    <m/>
    <n v="101"/>
    <s v="STREET"/>
    <m/>
    <m/>
    <s v="IC"/>
    <s v="Invest Cont"/>
    <n v="510"/>
    <m/>
    <m/>
    <m/>
    <s v="2100 W  SUNSET                       BL"/>
    <m/>
    <n v="34.080800000000004"/>
    <n v="-118.2655"/>
  </r>
  <r>
    <n v="232005858"/>
    <d v="2023-02-16T00:00:00"/>
    <x v="752"/>
    <n v="1137"/>
    <n v="20"/>
    <x v="19"/>
    <n v="2014"/>
    <n v="2"/>
    <n v="930"/>
    <x v="30"/>
    <s v="0443 1822 1310 0432"/>
    <n v="35"/>
    <s v="M"/>
    <s v="H"/>
    <n v="101"/>
    <s v="STREET"/>
    <n v="511"/>
    <s v="VERBAL THREAT"/>
    <s v="IC"/>
    <s v="Invest Cont"/>
    <n v="930"/>
    <m/>
    <m/>
    <m/>
    <s v="100 N  HARVARD                      BL"/>
    <m/>
    <n v="34.073700000000002"/>
    <n v="-118.3043"/>
  </r>
  <r>
    <n v="221608793"/>
    <d v="2022-05-26T00:00:00"/>
    <x v="753"/>
    <n v="1800"/>
    <n v="16"/>
    <x v="20"/>
    <n v="1642"/>
    <n v="2"/>
    <n v="627"/>
    <x v="43"/>
    <s v="1259 0416 0446"/>
    <n v="16"/>
    <s v="F"/>
    <s v="H"/>
    <n v="501"/>
    <s v="SINGLE FAMILY DWELLING"/>
    <n v="301"/>
    <s v="BELT FLAILING INSTRUMENT/CHAIN"/>
    <s v="JA"/>
    <s v="Juv Arrest"/>
    <n v="627"/>
    <m/>
    <m/>
    <m/>
    <s v="13100    GLAMIS                       ST"/>
    <m/>
    <n v="34.255600000000001"/>
    <n v="-118.4183"/>
  </r>
  <r>
    <n v="220105471"/>
    <d v="2022-01-25T00:00:00"/>
    <x v="754"/>
    <n v="510"/>
    <n v="1"/>
    <x v="1"/>
    <n v="119"/>
    <n v="2"/>
    <n v="624"/>
    <x v="15"/>
    <s v="1202 2004 1414 0910 1822 0522 2052 2050"/>
    <n v="62"/>
    <s v="F"/>
    <s v="B"/>
    <n v="900"/>
    <s v="MTA - RED LINE - UNION STATION"/>
    <n v="400"/>
    <s v="STRONG-ARM (HANDS, FIST, FEET OR BODILY FORCE)"/>
    <s v="AA"/>
    <s v="Adult Arrest"/>
    <n v="624"/>
    <m/>
    <m/>
    <m/>
    <s v="800 N  ALAMEDA                      ST"/>
    <m/>
    <n v="34.056100000000001"/>
    <n v="-118.2375"/>
  </r>
  <r>
    <n v="221822559"/>
    <d v="2022-12-22T00:00:00"/>
    <x v="755"/>
    <n v="1130"/>
    <n v="18"/>
    <x v="17"/>
    <n v="1834"/>
    <n v="1"/>
    <n v="510"/>
    <x v="0"/>
    <m/>
    <n v="0"/>
    <m/>
    <m/>
    <n v="101"/>
    <s v="STREET"/>
    <m/>
    <m/>
    <s v="IC"/>
    <s v="Invest Cont"/>
    <n v="510"/>
    <m/>
    <m/>
    <m/>
    <s v="800 E  104TH                        ST"/>
    <m/>
    <n v="33.941899999999997"/>
    <n v="-118.26090000000001"/>
  </r>
  <r>
    <n v="221305244"/>
    <d v="2022-01-27T00:00:00"/>
    <x v="756"/>
    <n v="1100"/>
    <n v="13"/>
    <x v="6"/>
    <n v="1309"/>
    <n v="1"/>
    <n v="331"/>
    <x v="23"/>
    <s v="0344 0385"/>
    <n v="23"/>
    <s v="F"/>
    <s v="W"/>
    <n v="108"/>
    <s v="PARKING LOT"/>
    <m/>
    <m/>
    <s v="IC"/>
    <s v="Invest Cont"/>
    <n v="331"/>
    <m/>
    <m/>
    <m/>
    <s v="2400 E  24TH                         ST"/>
    <m/>
    <n v="34.016199999999998"/>
    <n v="-118.2299"/>
  </r>
  <r>
    <n v="221413716"/>
    <d v="2022-06-19T00:00:00"/>
    <x v="686"/>
    <n v="1148"/>
    <n v="14"/>
    <x v="14"/>
    <n v="1407"/>
    <n v="2"/>
    <n v="740"/>
    <x v="21"/>
    <n v="329"/>
    <n v="36"/>
    <s v="M"/>
    <s v="O"/>
    <n v="101"/>
    <s v="STREET"/>
    <m/>
    <m/>
    <s v="IC"/>
    <s v="Invest Cont"/>
    <n v="740"/>
    <m/>
    <m/>
    <m/>
    <s v="9900 W  WASHINGTON                   BL"/>
    <m/>
    <n v="34.025199999999998"/>
    <n v="-118.4041"/>
  </r>
  <r>
    <n v="221226261"/>
    <d v="2022-12-30T00:00:00"/>
    <x v="757"/>
    <n v="1500"/>
    <n v="12"/>
    <x v="8"/>
    <n v="1273"/>
    <n v="2"/>
    <n v="940"/>
    <x v="62"/>
    <s v="0940 1251 0337 1912 0421 1915 1906 0347 0422 1258"/>
    <n v="11"/>
    <s v="M"/>
    <s v="B"/>
    <n v="501"/>
    <s v="SINGLE FAMILY DWELLING"/>
    <m/>
    <m/>
    <s v="IC"/>
    <s v="Invest Cont"/>
    <n v="940"/>
    <m/>
    <m/>
    <m/>
    <s v="1400 W  87TH                         ST"/>
    <m/>
    <n v="33.959000000000003"/>
    <n v="-118.30029999999999"/>
  </r>
  <r>
    <n v="222004439"/>
    <d v="2022-01-13T00:00:00"/>
    <x v="758"/>
    <n v="2000"/>
    <n v="20"/>
    <x v="19"/>
    <n v="2071"/>
    <n v="1"/>
    <n v="510"/>
    <x v="0"/>
    <m/>
    <n v="0"/>
    <m/>
    <m/>
    <n v="101"/>
    <s v="STREET"/>
    <m/>
    <m/>
    <s v="IC"/>
    <s v="Invest Cont"/>
    <n v="510"/>
    <m/>
    <m/>
    <m/>
    <s v="1300 S  VAN NESS                     AV"/>
    <m/>
    <n v="34.047199999999997"/>
    <n v="-118.31570000000001"/>
  </r>
  <r>
    <n v="221315967"/>
    <d v="2022-08-13T00:00:00"/>
    <x v="673"/>
    <n v="2200"/>
    <n v="13"/>
    <x v="6"/>
    <n v="1345"/>
    <n v="2"/>
    <n v="626"/>
    <x v="10"/>
    <s v="2000 1814 0416 0400 0913 0446"/>
    <n v="22"/>
    <s v="M"/>
    <s v="H"/>
    <n v="102"/>
    <s v="SIDEWALK"/>
    <n v="400"/>
    <s v="STRONG-ARM (HANDS, FIST, FEET OR BODILY FORCE)"/>
    <s v="IC"/>
    <s v="Invest Cont"/>
    <n v="626"/>
    <m/>
    <m/>
    <m/>
    <s v="1300 E  33RD                         ST"/>
    <m/>
    <n v="34.013300000000001"/>
    <n v="-118.2522"/>
  </r>
  <r>
    <n v="222006396"/>
    <d v="2022-02-24T00:00:00"/>
    <x v="759"/>
    <n v="1600"/>
    <n v="20"/>
    <x v="19"/>
    <n v="2027"/>
    <n v="1"/>
    <n v="210"/>
    <x v="11"/>
    <s v="1822 0344 0400 0444"/>
    <n v="25"/>
    <s v="F"/>
    <s v="O"/>
    <n v="101"/>
    <s v="STREET"/>
    <n v="400"/>
    <s v="STRONG-ARM (HANDS, FIST, FEET OR BODILY FORCE)"/>
    <s v="IC"/>
    <s v="Invest Cont"/>
    <n v="210"/>
    <m/>
    <m/>
    <m/>
    <s v="5TH                          ST"/>
    <s v="VERMONT"/>
    <n v="34.065399999999997"/>
    <n v="-118.29170000000001"/>
  </r>
  <r>
    <n v="221907138"/>
    <d v="2022-03-18T00:00:00"/>
    <x v="760"/>
    <n v="1835"/>
    <n v="19"/>
    <x v="16"/>
    <n v="1985"/>
    <n v="1"/>
    <n v="442"/>
    <x v="16"/>
    <n v="325"/>
    <n v="0"/>
    <s v="X"/>
    <s v="X"/>
    <n v="402"/>
    <s v="MARKET"/>
    <m/>
    <m/>
    <s v="IC"/>
    <s v="Invest Cont"/>
    <n v="442"/>
    <m/>
    <m/>
    <m/>
    <s v="8500    TOBIAS                       AV"/>
    <m/>
    <n v="34.224800000000002"/>
    <n v="-118.4517"/>
  </r>
  <r>
    <n v="220220524"/>
    <d v="2022-11-21T00:00:00"/>
    <x v="670"/>
    <n v="350"/>
    <n v="2"/>
    <x v="5"/>
    <n v="204"/>
    <n v="1"/>
    <n v="310"/>
    <x v="5"/>
    <s v="1822 0342 1607 0329 0344"/>
    <n v="0"/>
    <s v="X"/>
    <s v="X"/>
    <n v="203"/>
    <s v="OTHER BUSINESS"/>
    <m/>
    <m/>
    <s v="IC"/>
    <s v="Invest Cont"/>
    <n v="310"/>
    <m/>
    <m/>
    <m/>
    <s v="3500 W  SUNSET                       BL"/>
    <m/>
    <n v="34.0886"/>
    <n v="-118.27630000000001"/>
  </r>
  <r>
    <n v="221406840"/>
    <d v="2022-02-27T00:00:00"/>
    <x v="759"/>
    <n v="500"/>
    <n v="14"/>
    <x v="14"/>
    <n v="1454"/>
    <n v="1"/>
    <n v="420"/>
    <x v="33"/>
    <s v="0344 0385 1300"/>
    <n v="37"/>
    <s v="M"/>
    <s v="W"/>
    <n v="108"/>
    <s v="PARKING LOT"/>
    <m/>
    <m/>
    <s v="IC"/>
    <s v="Invest Cont"/>
    <n v="420"/>
    <m/>
    <m/>
    <m/>
    <s v="13100    MINDANAO                     WY"/>
    <m/>
    <n v="33.986499999999999"/>
    <n v="-118.4363"/>
  </r>
  <r>
    <n v="220916064"/>
    <d v="2022-11-12T00:00:00"/>
    <x v="721"/>
    <n v="130"/>
    <n v="9"/>
    <x v="3"/>
    <n v="946"/>
    <n v="2"/>
    <n v="354"/>
    <x v="14"/>
    <s v="0922 1822"/>
    <n v="24"/>
    <s v="F"/>
    <s v="B"/>
    <n v="602"/>
    <s v="BANK"/>
    <m/>
    <m/>
    <s v="AA"/>
    <s v="Adult Arrest"/>
    <n v="354"/>
    <m/>
    <m/>
    <m/>
    <s v="5800    HAZELTINE                    AV"/>
    <m/>
    <n v="34.175699999999999"/>
    <n v="-118.44"/>
  </r>
  <r>
    <n v="220607944"/>
    <d v="2022-03-25T00:00:00"/>
    <x v="761"/>
    <n v="1730"/>
    <n v="6"/>
    <x v="9"/>
    <n v="631"/>
    <n v="2"/>
    <n v="745"/>
    <x v="9"/>
    <s v="0329 0400 0913 1814"/>
    <n v="73"/>
    <s v="M"/>
    <s v="W"/>
    <n v="501"/>
    <s v="SINGLE FAMILY DWELLING"/>
    <n v="400"/>
    <s v="STRONG-ARM (HANDS, FIST, FEET OR BODILY FORCE)"/>
    <s v="IC"/>
    <s v="Invest Cont"/>
    <n v="745"/>
    <m/>
    <m/>
    <m/>
    <s v="1100    SUNSET HILLS                 RD"/>
    <m/>
    <n v="34.091700000000003"/>
    <n v="-118.3926"/>
  </r>
  <r>
    <n v="221011807"/>
    <d v="2022-07-20T00:00:00"/>
    <x v="762"/>
    <n v="750"/>
    <n v="10"/>
    <x v="11"/>
    <n v="1011"/>
    <n v="2"/>
    <n v="354"/>
    <x v="14"/>
    <s v="1822 0922 0930"/>
    <n v="31"/>
    <s v="F"/>
    <s v="H"/>
    <n v="502"/>
    <s v="MULTI-UNIT DWELLING (APARTMENT, DUPLEX, ETC)"/>
    <m/>
    <m/>
    <s v="IC"/>
    <s v="Invest Cont"/>
    <n v="354"/>
    <m/>
    <m/>
    <m/>
    <s v="19100    SHERMAN                      WY"/>
    <m/>
    <n v="34.2012"/>
    <n v="-118.5445"/>
  </r>
  <r>
    <n v="220124156"/>
    <d v="2022-11-08T00:00:00"/>
    <x v="763"/>
    <n v="1000"/>
    <n v="1"/>
    <x v="1"/>
    <n v="124"/>
    <n v="1"/>
    <n v="320"/>
    <x v="36"/>
    <s v="1606 0344 1822"/>
    <n v="0"/>
    <s v="X"/>
    <s v="X"/>
    <n v="725"/>
    <s v="GOVERNMENT FACILITY (FEDERAL,STATE, COUNTY &amp; CITY)"/>
    <m/>
    <m/>
    <s v="IC"/>
    <s v="Invest Cont"/>
    <n v="320"/>
    <m/>
    <m/>
    <m/>
    <s v="200 N  SPRING                       ST"/>
    <m/>
    <n v="34.053899999999999"/>
    <n v="-118.2436"/>
  </r>
  <r>
    <n v="220200958"/>
    <d v="2022-10-01T00:00:00"/>
    <x v="679"/>
    <n v="2150"/>
    <n v="2"/>
    <x v="5"/>
    <n v="201"/>
    <n v="1"/>
    <n v="236"/>
    <x v="46"/>
    <s v="2000 0913 0400 1251 1309 1310 1814"/>
    <n v="21"/>
    <s v="F"/>
    <s v="H"/>
    <n v="101"/>
    <s v="STREET"/>
    <n v="400"/>
    <s v="STRONG-ARM (HANDS, FIST, FEET OR BODILY FORCE)"/>
    <s v="AO"/>
    <s v="Adult Other"/>
    <n v="236"/>
    <n v="910"/>
    <m/>
    <m/>
    <s v="800 N  HELIOTROPE                   DR"/>
    <m/>
    <n v="34.085799999999999"/>
    <n v="-118.295"/>
  </r>
  <r>
    <n v="220611326"/>
    <d v="2022-06-05T00:00:00"/>
    <x v="764"/>
    <n v="1930"/>
    <n v="6"/>
    <x v="9"/>
    <n v="678"/>
    <n v="1"/>
    <n v="330"/>
    <x v="1"/>
    <s v="1822 1300 0344 0377 0329 1307 1601 1609"/>
    <n v="47"/>
    <s v="M"/>
    <s v="H"/>
    <n v="101"/>
    <s v="STREET"/>
    <m/>
    <m/>
    <s v="IC"/>
    <s v="Invest Cont"/>
    <n v="330"/>
    <m/>
    <m/>
    <m/>
    <s v="SANTA MONICA"/>
    <s v="OXFORD"/>
    <n v="34.090800000000002"/>
    <n v="-118.3078"/>
  </r>
  <r>
    <n v="241714422"/>
    <d v="2024-11-21T00:00:00"/>
    <x v="765"/>
    <n v="1200"/>
    <n v="17"/>
    <x v="13"/>
    <n v="1781"/>
    <n v="2"/>
    <n v="668"/>
    <x v="27"/>
    <s v="0924 0913 1803 0344"/>
    <n v="-1"/>
    <s v="X"/>
    <s v="X"/>
    <n v="203"/>
    <s v="OTHER BUSINESS"/>
    <m/>
    <m/>
    <s v="IC"/>
    <s v="Invest Cont"/>
    <n v="668"/>
    <m/>
    <m/>
    <m/>
    <s v="20500    NORDHOFF                     ST"/>
    <m/>
    <n v="34.2318"/>
    <n v="-118.5797"/>
  </r>
  <r>
    <n v="220810339"/>
    <d v="2022-05-29T00:00:00"/>
    <x v="691"/>
    <n v="1330"/>
    <n v="8"/>
    <x v="12"/>
    <n v="885"/>
    <n v="1"/>
    <n v="341"/>
    <x v="12"/>
    <s v="0344 1822"/>
    <n v="40"/>
    <s v="M"/>
    <s v="W"/>
    <n v="109"/>
    <s v="PARK/PLAYGROUND"/>
    <m/>
    <m/>
    <s v="IC"/>
    <s v="Invest Cont"/>
    <n v="341"/>
    <m/>
    <m/>
    <m/>
    <s v="10400 W  PICO                         BL"/>
    <m/>
    <n v="34.046300000000002"/>
    <n v="-118.4171"/>
  </r>
  <r>
    <n v="221805438"/>
    <d v="2022-02-02T00:00:00"/>
    <x v="766"/>
    <n v="700"/>
    <n v="18"/>
    <x v="17"/>
    <n v="1804"/>
    <n v="2"/>
    <n v="626"/>
    <x v="10"/>
    <s v="2000 0913 1813 1243 0448 0444"/>
    <n v="38"/>
    <s v="F"/>
    <s v="H"/>
    <n v="502"/>
    <s v="MULTI-UNIT DWELLING (APARTMENT, DUPLEX, ETC)"/>
    <n v="400"/>
    <s v="STRONG-ARM (HANDS, FIST, FEET OR BODILY FORCE)"/>
    <s v="IC"/>
    <s v="Invest Cont"/>
    <n v="626"/>
    <m/>
    <m/>
    <m/>
    <s v="700 E  87TH                         ST"/>
    <m/>
    <n v="33.959299999999999"/>
    <n v="-118.2624"/>
  </r>
  <r>
    <n v="221223010"/>
    <d v="2022-11-06T00:00:00"/>
    <x v="767"/>
    <n v="1630"/>
    <n v="12"/>
    <x v="8"/>
    <n v="1245"/>
    <n v="2"/>
    <n v="624"/>
    <x v="15"/>
    <s v="0400 0416 0913 0602 0562 0401"/>
    <n v="59"/>
    <s v="F"/>
    <s v="B"/>
    <n v="501"/>
    <s v="SINGLE FAMILY DWELLING"/>
    <n v="400"/>
    <s v="STRONG-ARM (HANDS, FIST, FEET OR BODILY FORCE)"/>
    <s v="AA"/>
    <s v="Adult Arrest"/>
    <n v="624"/>
    <m/>
    <m/>
    <m/>
    <s v="1300 W  GAGE                         AV"/>
    <m/>
    <n v="33.982300000000002"/>
    <n v="-118.29810000000001"/>
  </r>
  <r>
    <n v="221117138"/>
    <d v="2022-12-06T00:00:00"/>
    <x v="768"/>
    <n v="600"/>
    <n v="11"/>
    <x v="7"/>
    <n v="1102"/>
    <n v="1"/>
    <n v="510"/>
    <x v="0"/>
    <m/>
    <n v="0"/>
    <m/>
    <m/>
    <n v="108"/>
    <s v="PARKING LOT"/>
    <m/>
    <m/>
    <s v="IC"/>
    <s v="Invest Cont"/>
    <n v="510"/>
    <m/>
    <m/>
    <m/>
    <s v="4800    SAN FERNANDO                 RD"/>
    <m/>
    <n v="34.138599999999997"/>
    <n v="-118.2685"/>
  </r>
  <r>
    <n v="220511615"/>
    <d v="2022-07-22T00:00:00"/>
    <x v="769"/>
    <n v="2200"/>
    <n v="5"/>
    <x v="10"/>
    <n v="529"/>
    <n v="1"/>
    <n v="510"/>
    <x v="0"/>
    <m/>
    <n v="0"/>
    <m/>
    <m/>
    <n v="104"/>
    <s v="DRIVEWAY"/>
    <m/>
    <m/>
    <s v="IC"/>
    <s v="Invest Cont"/>
    <n v="510"/>
    <m/>
    <m/>
    <m/>
    <s v="200 E  OPP                          ST"/>
    <m/>
    <n v="33.783000000000001"/>
    <n v="-118.261"/>
  </r>
  <r>
    <n v="221200874"/>
    <d v="2022-11-18T00:00:00"/>
    <x v="770"/>
    <n v="2300"/>
    <n v="12"/>
    <x v="8"/>
    <n v="1243"/>
    <n v="1"/>
    <n v="230"/>
    <x v="13"/>
    <s v="1402 2004 1514 2036 0903 2055 0443 0334 0302"/>
    <n v="65"/>
    <s v="M"/>
    <s v="B"/>
    <n v="501"/>
    <s v="SINGLE FAMILY DWELLING"/>
    <n v="109"/>
    <s v="SEMI-AUTOMATIC PISTOL"/>
    <s v="AA"/>
    <s v="Adult Arrest"/>
    <n v="230"/>
    <n v="946"/>
    <m/>
    <m/>
    <s v="2100 W  FLORENCE                     AV"/>
    <m/>
    <n v="33.978999999999999"/>
    <n v="-118.3112"/>
  </r>
  <r>
    <n v="221216874"/>
    <d v="2022-08-02T00:00:00"/>
    <x v="771"/>
    <n v="1745"/>
    <n v="12"/>
    <x v="8"/>
    <n v="1249"/>
    <n v="1"/>
    <n v="420"/>
    <x v="33"/>
    <m/>
    <n v="0"/>
    <m/>
    <m/>
    <n v="101"/>
    <s v="STREET"/>
    <m/>
    <m/>
    <s v="IC"/>
    <s v="Invest Cont"/>
    <n v="420"/>
    <m/>
    <m/>
    <m/>
    <s v="700 W  70TH                         ST"/>
    <m/>
    <n v="33.976100000000002"/>
    <n v="-118.286"/>
  </r>
  <r>
    <n v="220500704"/>
    <d v="2022-05-20T00:00:00"/>
    <x v="728"/>
    <n v="2000"/>
    <n v="5"/>
    <x v="10"/>
    <n v="514"/>
    <n v="1"/>
    <n v="230"/>
    <x v="13"/>
    <s v="1822 0309 0906 1309 0430 1100 1407"/>
    <n v="38"/>
    <s v="M"/>
    <s v="H"/>
    <n v="103"/>
    <s v="ALLEY"/>
    <n v="102"/>
    <s v="HAND GUN"/>
    <s v="AA"/>
    <s v="Adult Arrest"/>
    <n v="230"/>
    <n v="998"/>
    <m/>
    <m/>
    <s v="1300 W  ANAHEIM                      ST"/>
    <m/>
    <n v="33.789700000000003"/>
    <n v="-118.2787"/>
  </r>
  <r>
    <n v="221317687"/>
    <d v="2022-09-14T00:00:00"/>
    <x v="772"/>
    <n v="2010"/>
    <n v="13"/>
    <x v="6"/>
    <n v="1385"/>
    <n v="1"/>
    <n v="230"/>
    <x v="13"/>
    <s v="0603 0361 0913 0432"/>
    <n v="19"/>
    <s v="F"/>
    <s v="B"/>
    <n v="501"/>
    <s v="SINGLE FAMILY DWELLING"/>
    <n v="503"/>
    <s v="CAUSTIC CHEMICAL/POISON"/>
    <s v="AA"/>
    <s v="Adult Arrest"/>
    <n v="230"/>
    <m/>
    <m/>
    <m/>
    <s v="400 E  59TH                         PL"/>
    <m/>
    <n v="33.9861"/>
    <n v="-118.2675"/>
  </r>
  <r>
    <n v="221515871"/>
    <d v="2022-10-07T00:00:00"/>
    <x v="674"/>
    <n v="1700"/>
    <n v="15"/>
    <x v="18"/>
    <n v="1503"/>
    <n v="2"/>
    <n v="626"/>
    <x v="10"/>
    <s v="2000 0416 1814"/>
    <n v="40"/>
    <s v="F"/>
    <s v="H"/>
    <n v="501"/>
    <s v="SINGLE FAMILY DWELLING"/>
    <n v="400"/>
    <s v="STRONG-ARM (HANDS, FIST, FEET OR BODILY FORCE)"/>
    <s v="AO"/>
    <s v="Adult Other"/>
    <n v="626"/>
    <m/>
    <m/>
    <m/>
    <s v="12200    VANOWEN                      ST"/>
    <m/>
    <n v="34.193899999999999"/>
    <n v="-118.39870000000001"/>
  </r>
  <r>
    <n v="222012439"/>
    <d v="2022-07-19T00:00:00"/>
    <x v="773"/>
    <n v="1745"/>
    <n v="20"/>
    <x v="19"/>
    <n v="2049"/>
    <n v="1"/>
    <n v="341"/>
    <x v="12"/>
    <s v="0349 1822"/>
    <n v="0"/>
    <s v="X"/>
    <s v="X"/>
    <n v="502"/>
    <s v="MULTI-UNIT DWELLING (APARTMENT, DUPLEX, ETC)"/>
    <m/>
    <m/>
    <s v="IC"/>
    <s v="Invest Cont"/>
    <n v="341"/>
    <m/>
    <m/>
    <m/>
    <s v="2900    FRANCIS                      AV"/>
    <m/>
    <n v="34.056800000000003"/>
    <n v="-118.2891"/>
  </r>
  <r>
    <n v="231709914"/>
    <d v="2023-05-17T00:00:00"/>
    <x v="774"/>
    <n v="1750"/>
    <n v="17"/>
    <x v="13"/>
    <n v="1788"/>
    <n v="1"/>
    <n v="442"/>
    <x v="16"/>
    <s v="0325 0378"/>
    <n v="0"/>
    <s v="X"/>
    <s v="X"/>
    <n v="404"/>
    <s v="DEPARTMENT STORE"/>
    <m/>
    <m/>
    <s v="IC"/>
    <s v="Invest Cont"/>
    <n v="442"/>
    <m/>
    <m/>
    <m/>
    <s v="8900    BALBOA                       BL"/>
    <m/>
    <n v="34.232199999999999"/>
    <n v="-118.51130000000001"/>
  </r>
  <r>
    <n v="220307283"/>
    <d v="2022-03-10T00:00:00"/>
    <x v="775"/>
    <n v="620"/>
    <n v="3"/>
    <x v="2"/>
    <n v="392"/>
    <n v="1"/>
    <n v="310"/>
    <x v="5"/>
    <s v="1822 1609 0344 0329 2004"/>
    <n v="21"/>
    <s v="X"/>
    <s v="X"/>
    <n v="203"/>
    <s v="OTHER BUSINESS"/>
    <m/>
    <m/>
    <s v="AO"/>
    <s v="Adult Other"/>
    <n v="310"/>
    <m/>
    <m/>
    <m/>
    <s v="4400    CRENSHAW                     BL"/>
    <m/>
    <n v="34.003599999999999"/>
    <n v="-118.33199999999999"/>
  </r>
  <r>
    <n v="221420324"/>
    <d v="2022-09-30T00:00:00"/>
    <x v="713"/>
    <n v="424"/>
    <n v="14"/>
    <x v="14"/>
    <n v="1488"/>
    <n v="2"/>
    <n v="354"/>
    <x v="14"/>
    <n v="100"/>
    <n v="23"/>
    <s v="M"/>
    <s v="B"/>
    <n v="203"/>
    <s v="OTHER BUSINESS"/>
    <m/>
    <m/>
    <s v="IC"/>
    <s v="Invest Cont"/>
    <n v="354"/>
    <m/>
    <m/>
    <m/>
    <s v="8700    RAMSGATE                     AV"/>
    <m/>
    <n v="33.958300000000001"/>
    <n v="-118.3827"/>
  </r>
  <r>
    <n v="220508238"/>
    <d v="2022-04-21T00:00:00"/>
    <x v="776"/>
    <n v="1300"/>
    <n v="5"/>
    <x v="10"/>
    <n v="529"/>
    <n v="2"/>
    <n v="740"/>
    <x v="21"/>
    <n v="329"/>
    <n v="0"/>
    <s v="X"/>
    <s v="X"/>
    <n v="811"/>
    <s v="OTHER RR TRAIN (UNION PAC, SANTE FE ETC"/>
    <m/>
    <m/>
    <s v="IC"/>
    <s v="Invest Cont"/>
    <n v="740"/>
    <m/>
    <m/>
    <m/>
    <s v="HENRY FORD"/>
    <s v="PIER A"/>
    <n v="33.776600000000002"/>
    <n v="-118.24079999999999"/>
  </r>
  <r>
    <n v="221017673"/>
    <d v="2022-12-14T00:00:00"/>
    <x v="777"/>
    <n v="1047"/>
    <n v="10"/>
    <x v="11"/>
    <n v="1015"/>
    <n v="2"/>
    <n v="940"/>
    <x v="62"/>
    <s v="1822 0344 0800"/>
    <n v="20"/>
    <s v="M"/>
    <s v="H"/>
    <n v="501"/>
    <s v="SINGLE FAMILY DWELLING"/>
    <m/>
    <m/>
    <s v="IC"/>
    <s v="Invest Cont"/>
    <n v="940"/>
    <m/>
    <m/>
    <m/>
    <s v="17800    SATICOY                      ST"/>
    <m/>
    <n v="34.208399999999997"/>
    <n v="-118.52079999999999"/>
  </r>
  <r>
    <n v="220115622"/>
    <d v="2022-07-05T00:00:00"/>
    <x v="762"/>
    <n v="840"/>
    <n v="1"/>
    <x v="1"/>
    <n v="162"/>
    <n v="2"/>
    <n v="740"/>
    <x v="21"/>
    <s v="0329 0417"/>
    <n v="0"/>
    <s v="X"/>
    <s v="X"/>
    <n v="502"/>
    <s v="MULTI-UNIT DWELLING (APARTMENT, DUPLEX, ETC)"/>
    <n v="400"/>
    <s v="STRONG-ARM (HANDS, FIST, FEET OR BODILY FORCE)"/>
    <s v="IC"/>
    <s v="Invest Cont"/>
    <n v="740"/>
    <m/>
    <m/>
    <m/>
    <s v="700 S  GRAND                        AV"/>
    <m/>
    <n v="34.0473"/>
    <n v="-118.25660000000001"/>
  </r>
  <r>
    <n v="220809167"/>
    <d v="2022-05-04T00:00:00"/>
    <x v="778"/>
    <n v="415"/>
    <n v="8"/>
    <x v="12"/>
    <n v="828"/>
    <n v="1"/>
    <n v="331"/>
    <x v="23"/>
    <s v="1202 0344 0385 1822"/>
    <n v="76"/>
    <s v="M"/>
    <s v="W"/>
    <n v="101"/>
    <s v="STREET"/>
    <m/>
    <m/>
    <s v="IC"/>
    <s v="Invest Cont"/>
    <n v="331"/>
    <m/>
    <m/>
    <m/>
    <s v="10500    LINDBROOK                    DR"/>
    <m/>
    <n v="34.065199999999997"/>
    <n v="-118.4331"/>
  </r>
  <r>
    <n v="221704109"/>
    <d v="2022-01-03T00:00:00"/>
    <x v="740"/>
    <n v="2200"/>
    <n v="17"/>
    <x v="13"/>
    <n v="1766"/>
    <n v="2"/>
    <n v="740"/>
    <x v="21"/>
    <n v="329"/>
    <n v="39"/>
    <s v="F"/>
    <s v="A"/>
    <n v="101"/>
    <s v="STREET"/>
    <m/>
    <m/>
    <s v="IC"/>
    <s v="Invest Cont"/>
    <n v="740"/>
    <m/>
    <m/>
    <m/>
    <s v="18600    LASSEN                       ST"/>
    <m/>
    <n v="34.25"/>
    <n v="-118.5381"/>
  </r>
  <r>
    <n v="222104541"/>
    <d v="2022-01-17T00:00:00"/>
    <x v="779"/>
    <n v="2245"/>
    <n v="21"/>
    <x v="15"/>
    <n v="2125"/>
    <n v="1"/>
    <n v="420"/>
    <x v="33"/>
    <n v="344"/>
    <n v="34"/>
    <s v="M"/>
    <s v="B"/>
    <n v="108"/>
    <s v="PARKING LOT"/>
    <m/>
    <m/>
    <s v="IC"/>
    <s v="Invest Cont"/>
    <n v="420"/>
    <m/>
    <m/>
    <m/>
    <s v="7600    CANOGA                       AV"/>
    <m/>
    <n v="34.2119"/>
    <n v="-118.60169999999999"/>
  </r>
  <r>
    <n v="231404066"/>
    <d v="2022-12-29T00:00:00"/>
    <x v="719"/>
    <n v="30"/>
    <n v="14"/>
    <x v="14"/>
    <n v="1494"/>
    <n v="1"/>
    <n v="440"/>
    <x v="20"/>
    <s v="1822 0344"/>
    <n v="34"/>
    <s v="F"/>
    <s v="B"/>
    <n v="212"/>
    <s v="TRANSPORTATION FACILITY (AIRPORT)"/>
    <m/>
    <m/>
    <s v="AA"/>
    <s v="Adult Arrest"/>
    <n v="440"/>
    <m/>
    <m/>
    <m/>
    <s v="600    WORLD                        WY"/>
    <m/>
    <n v="33.942900000000002"/>
    <n v="-118.40300000000001"/>
  </r>
  <r>
    <n v="220116829"/>
    <d v="2022-07-25T00:00:00"/>
    <x v="780"/>
    <n v="1200"/>
    <n v="1"/>
    <x v="1"/>
    <n v="148"/>
    <n v="2"/>
    <n v="354"/>
    <x v="14"/>
    <n v="377"/>
    <n v="35"/>
    <s v="M"/>
    <s v="B"/>
    <n v="101"/>
    <s v="STREET"/>
    <m/>
    <m/>
    <s v="IC"/>
    <s v="Invest Cont"/>
    <n v="354"/>
    <m/>
    <m/>
    <m/>
    <s v="500 E  4TH                          ST"/>
    <m/>
    <n v="34.044899999999998"/>
    <n v="-118.2415"/>
  </r>
  <r>
    <n v="220615552"/>
    <d v="2022-09-04T00:00:00"/>
    <x v="781"/>
    <n v="145"/>
    <n v="6"/>
    <x v="9"/>
    <n v="645"/>
    <n v="1"/>
    <n v="510"/>
    <x v="0"/>
    <m/>
    <n v="0"/>
    <m/>
    <m/>
    <n v="101"/>
    <s v="STREET"/>
    <m/>
    <m/>
    <s v="IC"/>
    <s v="Invest Cont"/>
    <n v="510"/>
    <m/>
    <m/>
    <m/>
    <s v="1700 N  HIGHLAND                     AV"/>
    <m/>
    <n v="34.1006"/>
    <n v="-118.3417"/>
  </r>
  <r>
    <n v="220504700"/>
    <d v="2022-01-19T00:00:00"/>
    <x v="782"/>
    <n v="1908"/>
    <n v="5"/>
    <x v="10"/>
    <n v="559"/>
    <n v="1"/>
    <n v="310"/>
    <x v="5"/>
    <s v="0358 1236 1402 1602 0344"/>
    <n v="0"/>
    <s v="M"/>
    <s v="O"/>
    <n v="811"/>
    <s v="OTHER RR TRAIN (UNION PAC, SANTE FE ETC"/>
    <m/>
    <m/>
    <s v="IC"/>
    <s v="Invest Cont"/>
    <n v="310"/>
    <n v="998"/>
    <m/>
    <m/>
    <s v="TERMINAL                     WY"/>
    <s v="NAVY                         WY"/>
    <n v="33.751300000000001"/>
    <n v="-118.2505"/>
  </r>
  <r>
    <n v="220306017"/>
    <d v="2022-02-14T00:00:00"/>
    <x v="783"/>
    <n v="2005"/>
    <n v="3"/>
    <x v="2"/>
    <n v="399"/>
    <n v="1"/>
    <n v="210"/>
    <x v="11"/>
    <s v="0202 0325 0400 0443 0945 1822 0344 0104"/>
    <n v="21"/>
    <s v="X"/>
    <s v="X"/>
    <n v="403"/>
    <s v="DRUG STORE"/>
    <n v="113"/>
    <s v="SIMULATED GUN"/>
    <s v="IC"/>
    <s v="Invest Cont"/>
    <n v="210"/>
    <m/>
    <m/>
    <m/>
    <s v="4300 S  FIGUEROA                     ST"/>
    <m/>
    <n v="34.005400000000002"/>
    <n v="-118.28270000000001"/>
  </r>
  <r>
    <n v="221221271"/>
    <d v="2022-10-01T00:00:00"/>
    <x v="679"/>
    <n v="608"/>
    <n v="12"/>
    <x v="8"/>
    <n v="1266"/>
    <n v="2"/>
    <n v="354"/>
    <x v="14"/>
    <m/>
    <n v="25"/>
    <s v="F"/>
    <s v="B"/>
    <n v="501"/>
    <s v="SINGLE FAMILY DWELLING"/>
    <m/>
    <m/>
    <s v="IC"/>
    <s v="Invest Cont"/>
    <n v="354"/>
    <m/>
    <m/>
    <m/>
    <s v="400 W  79TH                         ST"/>
    <m/>
    <n v="33.9679"/>
    <n v="-118.2813"/>
  </r>
  <r>
    <n v="221205464"/>
    <d v="2022-01-29T00:00:00"/>
    <x v="657"/>
    <n v="2250"/>
    <n v="12"/>
    <x v="8"/>
    <n v="1268"/>
    <n v="1"/>
    <n v="230"/>
    <x v="13"/>
    <s v="1100 1822 1402 1407 0430"/>
    <n v="66"/>
    <s v="M"/>
    <s v="B"/>
    <n v="101"/>
    <s v="STREET"/>
    <n v="106"/>
    <s v="UNKNOWN FIREARM"/>
    <s v="IC"/>
    <s v="Invest Cont"/>
    <n v="230"/>
    <m/>
    <m/>
    <m/>
    <s v="100 E  84TH                         PL"/>
    <m/>
    <n v="33.9619"/>
    <n v="-118.2717"/>
  </r>
  <r>
    <n v="220117072"/>
    <d v="2022-07-28T00:00:00"/>
    <x v="784"/>
    <n v="2100"/>
    <n v="1"/>
    <x v="1"/>
    <n v="182"/>
    <n v="1"/>
    <n v="236"/>
    <x v="46"/>
    <s v="2000 0400 0416 1814 0913"/>
    <n v="26"/>
    <s v="M"/>
    <s v="B"/>
    <n v="502"/>
    <s v="MULTI-UNIT DWELLING (APARTMENT, DUPLEX, ETC)"/>
    <n v="500"/>
    <s v="UNKNOWN WEAPON/OTHER WEAPON"/>
    <s v="AO"/>
    <s v="Adult Other"/>
    <n v="236"/>
    <m/>
    <m/>
    <m/>
    <s v="600 W  9TH                          ST"/>
    <m/>
    <n v="34.045099999999998"/>
    <n v="-118.2604"/>
  </r>
  <r>
    <n v="221211764"/>
    <d v="2022-05-13T00:00:00"/>
    <x v="703"/>
    <n v="2135"/>
    <n v="12"/>
    <x v="8"/>
    <n v="1245"/>
    <n v="1"/>
    <n v="230"/>
    <x v="13"/>
    <s v="1822 0450 1309"/>
    <n v="33"/>
    <s v="M"/>
    <s v="B"/>
    <n v="101"/>
    <s v="STREET"/>
    <n v="106"/>
    <s v="UNKNOWN FIREARM"/>
    <s v="IC"/>
    <s v="Invest Cont"/>
    <n v="230"/>
    <m/>
    <m/>
    <m/>
    <s v="65TH                         ST"/>
    <s v="VERMONT                      AV"/>
    <n v="33.980499999999999"/>
    <n v="-118.29170000000001"/>
  </r>
  <r>
    <n v="221014972"/>
    <d v="2022-10-08T00:00:00"/>
    <x v="743"/>
    <n v="155"/>
    <n v="10"/>
    <x v="11"/>
    <n v="1018"/>
    <n v="1"/>
    <n v="310"/>
    <x v="5"/>
    <s v="0375 0344 1609 1822 0216 0209"/>
    <n v="0"/>
    <s v="M"/>
    <s v="W"/>
    <n v="210"/>
    <s v="RESTAURANT/FAST FOOD"/>
    <m/>
    <m/>
    <s v="IC"/>
    <s v="Invest Cont"/>
    <n v="310"/>
    <m/>
    <m/>
    <m/>
    <s v="7500    WOODLEY                      AV"/>
    <m/>
    <n v="34.206600000000002"/>
    <n v="-118.4837"/>
  </r>
  <r>
    <n v="220213557"/>
    <d v="2022-07-19T00:00:00"/>
    <x v="785"/>
    <n v="1200"/>
    <n v="2"/>
    <x v="5"/>
    <n v="205"/>
    <n v="1"/>
    <n v="510"/>
    <x v="0"/>
    <m/>
    <n v="0"/>
    <m/>
    <m/>
    <n v="101"/>
    <s v="STREET"/>
    <m/>
    <m/>
    <s v="IC"/>
    <s v="Invest Cont"/>
    <n v="510"/>
    <m/>
    <m/>
    <m/>
    <s v="600    PARKMAN                      AV"/>
    <m/>
    <n v="34.077399999999997"/>
    <n v="-118.27679999999999"/>
  </r>
  <r>
    <n v="221224511"/>
    <d v="2022-12-03T00:00:00"/>
    <x v="786"/>
    <n v="2200"/>
    <n v="12"/>
    <x v="8"/>
    <n v="1245"/>
    <n v="1"/>
    <n v="510"/>
    <x v="0"/>
    <m/>
    <n v="0"/>
    <m/>
    <m/>
    <n v="101"/>
    <s v="STREET"/>
    <m/>
    <m/>
    <s v="IC"/>
    <s v="Invest Cont"/>
    <n v="510"/>
    <m/>
    <m/>
    <m/>
    <s v="6300    BUDLONG                      AV"/>
    <m/>
    <n v="33.982300000000002"/>
    <n v="-118.2959"/>
  </r>
  <r>
    <n v="222114938"/>
    <d v="2022-10-03T00:00:00"/>
    <x v="787"/>
    <n v="2000"/>
    <n v="21"/>
    <x v="15"/>
    <n v="2158"/>
    <n v="1"/>
    <n v="510"/>
    <x v="0"/>
    <m/>
    <n v="0"/>
    <m/>
    <m/>
    <n v="101"/>
    <s v="STREET"/>
    <m/>
    <m/>
    <s v="AA"/>
    <s v="Adult Arrest"/>
    <n v="510"/>
    <m/>
    <m/>
    <m/>
    <s v="6100    CANOGA                       AV"/>
    <m/>
    <n v="34.181399999999996"/>
    <n v="-118.59739999999999"/>
  </r>
  <r>
    <n v="221410996"/>
    <d v="2022-05-17T00:00:00"/>
    <x v="788"/>
    <n v="430"/>
    <n v="14"/>
    <x v="14"/>
    <n v="1402"/>
    <n v="1"/>
    <n v="331"/>
    <x v="23"/>
    <s v="0344 0385 1300"/>
    <n v="79"/>
    <s v="M"/>
    <s v="W"/>
    <n v="501"/>
    <s v="SINGLE FAMILY DWELLING"/>
    <m/>
    <m/>
    <s v="IC"/>
    <s v="Invest Cont"/>
    <n v="331"/>
    <m/>
    <m/>
    <m/>
    <s v="2700    COLBY                        AV"/>
    <m/>
    <n v="34.0276"/>
    <n v="-118.4372"/>
  </r>
  <r>
    <n v="221707897"/>
    <d v="2022-04-18T00:00:00"/>
    <x v="742"/>
    <n v="1615"/>
    <n v="17"/>
    <x v="13"/>
    <n v="1762"/>
    <n v="2"/>
    <n v="626"/>
    <x v="10"/>
    <s v="0329 0419 0416 2000 0319 0913 1814"/>
    <n v="35"/>
    <s v="F"/>
    <s v="H"/>
    <n v="102"/>
    <s v="SIDEWALK"/>
    <n v="400"/>
    <s v="STRONG-ARM (HANDS, FIST, FEET OR BODILY FORCE)"/>
    <s v="AA"/>
    <s v="Adult Arrest"/>
    <n v="626"/>
    <m/>
    <m/>
    <m/>
    <s v="PLUMMER                      ST"/>
    <s v="LURLINE                      AV"/>
    <n v="34.242699999999999"/>
    <n v="-118.5842"/>
  </r>
  <r>
    <n v="221605605"/>
    <d v="2022-02-20T00:00:00"/>
    <x v="789"/>
    <n v="500"/>
    <n v="16"/>
    <x v="20"/>
    <n v="1611"/>
    <n v="1"/>
    <n v="220"/>
    <x v="50"/>
    <s v="1407 1607 1100 1822"/>
    <n v="31"/>
    <s v="M"/>
    <s v="B"/>
    <n v="203"/>
    <s v="OTHER BUSINESS"/>
    <n v="500"/>
    <s v="UNKNOWN WEAPON/OTHER WEAPON"/>
    <s v="AA"/>
    <s v="Adult Arrest"/>
    <n v="220"/>
    <n v="998"/>
    <m/>
    <m/>
    <s v="13500    DESMOND                      ST"/>
    <m/>
    <n v="34.276400000000002"/>
    <n v="-118.42619999999999"/>
  </r>
  <r>
    <n v="220706685"/>
    <d v="2022-03-11T00:00:00"/>
    <x v="790"/>
    <n v="300"/>
    <n v="7"/>
    <x v="0"/>
    <n v="784"/>
    <n v="1"/>
    <n v="110"/>
    <x v="76"/>
    <s v="1416 1300 1822 1218 0605 0411 1402"/>
    <n v="30"/>
    <s v="M"/>
    <s v="B"/>
    <n v="102"/>
    <s v="SIDEWALK"/>
    <n v="206"/>
    <s v="SWITCH BLADE"/>
    <s v="AA"/>
    <s v="Adult Arrest"/>
    <n v="110"/>
    <n v="998"/>
    <m/>
    <m/>
    <s v="WASHINGTON                   BL"/>
    <s v="LONGWOOD                     AV"/>
    <n v="34.04"/>
    <n v="-118.3454"/>
  </r>
  <r>
    <n v="220717794"/>
    <d v="2022-12-14T00:00:00"/>
    <x v="777"/>
    <n v="1550"/>
    <n v="7"/>
    <x v="0"/>
    <n v="701"/>
    <n v="2"/>
    <n v="956"/>
    <x v="29"/>
    <n v="1906"/>
    <n v="30"/>
    <s v="F"/>
    <s v="W"/>
    <n v="501"/>
    <s v="SINGLE FAMILY DWELLING"/>
    <m/>
    <m/>
    <s v="IC"/>
    <s v="Invest Cont"/>
    <n v="956"/>
    <m/>
    <m/>
    <m/>
    <s v="8000    ROMAINE                      ST"/>
    <m/>
    <n v="34.088799999999999"/>
    <n v="-118.3638"/>
  </r>
  <r>
    <n v="220507833"/>
    <d v="2022-04-10T00:00:00"/>
    <x v="718"/>
    <n v="1730"/>
    <n v="5"/>
    <x v="10"/>
    <n v="566"/>
    <n v="2"/>
    <n v="626"/>
    <x v="10"/>
    <s v="2000 1813 0408 0913"/>
    <n v="33"/>
    <s v="F"/>
    <s v="W"/>
    <n v="502"/>
    <s v="MULTI-UNIT DWELLING (APARTMENT, DUPLEX, ETC)"/>
    <n v="400"/>
    <s v="STRONG-ARM (HANDS, FIST, FEET OR BODILY FORCE)"/>
    <s v="AA"/>
    <s v="Adult Arrest"/>
    <n v="626"/>
    <m/>
    <m/>
    <m/>
    <s v="200 W  10TH                         ST"/>
    <m/>
    <n v="33.735100000000003"/>
    <n v="-118.2814"/>
  </r>
  <r>
    <n v="221614843"/>
    <d v="2022-12-04T00:00:00"/>
    <x v="791"/>
    <n v="2230"/>
    <n v="16"/>
    <x v="20"/>
    <n v="1684"/>
    <n v="1"/>
    <n v="761"/>
    <x v="35"/>
    <s v="0334 1218"/>
    <n v="30"/>
    <s v="F"/>
    <s v="W"/>
    <n v="101"/>
    <s v="STREET"/>
    <n v="102"/>
    <s v="HAND GUN"/>
    <s v="IC"/>
    <s v="Invest Cont"/>
    <n v="761"/>
    <m/>
    <m/>
    <m/>
    <s v="7600    SIMPSON                      AV"/>
    <m/>
    <n v="34.209499999999998"/>
    <n v="-118.38890000000001"/>
  </r>
  <r>
    <n v="220610271"/>
    <d v="2022-05-14T00:00:00"/>
    <x v="792"/>
    <n v="1700"/>
    <n v="6"/>
    <x v="9"/>
    <n v="636"/>
    <n v="1"/>
    <n v="420"/>
    <x v="33"/>
    <m/>
    <n v="0"/>
    <m/>
    <m/>
    <n v="101"/>
    <s v="STREET"/>
    <m/>
    <m/>
    <s v="IC"/>
    <s v="Invest Cont"/>
    <n v="420"/>
    <m/>
    <m/>
    <m/>
    <s v="1700    WILCOX                       AV"/>
    <m/>
    <n v="34.101599999999998"/>
    <n v="-118.331"/>
  </r>
  <r>
    <n v="221222495"/>
    <d v="2022-10-28T00:00:00"/>
    <x v="763"/>
    <n v="1100"/>
    <n v="12"/>
    <x v="8"/>
    <n v="1239"/>
    <n v="1"/>
    <n v="440"/>
    <x v="20"/>
    <n v="325"/>
    <n v="0"/>
    <s v="X"/>
    <s v="X"/>
    <n v="405"/>
    <s v="CLOTHING STORE"/>
    <m/>
    <m/>
    <s v="IC"/>
    <s v="Invest Cont"/>
    <n v="440"/>
    <m/>
    <m/>
    <m/>
    <s v="5800 S  VERMONT                      AV"/>
    <m/>
    <n v="33.985599999999998"/>
    <n v="-118.2915"/>
  </r>
  <r>
    <n v="221225462"/>
    <d v="2022-12-16T00:00:00"/>
    <x v="687"/>
    <n v="600"/>
    <n v="12"/>
    <x v="8"/>
    <n v="1215"/>
    <n v="2"/>
    <n v="354"/>
    <x v="14"/>
    <m/>
    <n v="41"/>
    <s v="F"/>
    <s v="H"/>
    <n v="501"/>
    <s v="SINGLE FAMILY DWELLING"/>
    <m/>
    <m/>
    <s v="IC"/>
    <s v="Invest Cont"/>
    <n v="354"/>
    <m/>
    <m/>
    <m/>
    <s v="1300 W  58TH                         ST"/>
    <m/>
    <n v="33.989899999999999"/>
    <n v="-118.29810000000001"/>
  </r>
  <r>
    <n v="221507237"/>
    <d v="2022-03-18T00:00:00"/>
    <x v="793"/>
    <n v="1530"/>
    <n v="15"/>
    <x v="18"/>
    <n v="1502"/>
    <n v="2"/>
    <n v="930"/>
    <x v="30"/>
    <m/>
    <n v="0"/>
    <s v="M"/>
    <s v="O"/>
    <n v="710"/>
    <s v="OTHER PREMISE"/>
    <n v="511"/>
    <s v="VERBAL THREAT"/>
    <s v="IC"/>
    <s v="Invest Cont"/>
    <n v="930"/>
    <m/>
    <m/>
    <m/>
    <s v="12500    SATICOY                      ST"/>
    <m/>
    <n v="34.204999999999998"/>
    <n v="-118.4061"/>
  </r>
  <r>
    <n v="220507036"/>
    <d v="2022-03-21T00:00:00"/>
    <x v="794"/>
    <n v="1130"/>
    <n v="5"/>
    <x v="10"/>
    <n v="529"/>
    <n v="1"/>
    <n v="230"/>
    <x v="13"/>
    <s v="1822 1202 1218 0411 0345 2024"/>
    <n v="64"/>
    <s v="M"/>
    <s v="H"/>
    <n v="101"/>
    <s v="STREET"/>
    <n v="223"/>
    <s v="UNKNOWN TYPE CUTTING INSTRUMENT"/>
    <s v="IC"/>
    <s v="Invest Cont"/>
    <n v="230"/>
    <m/>
    <m/>
    <m/>
    <s v="ANAHEIM                      ST"/>
    <s v="AVALON                       BL"/>
    <n v="33.78"/>
    <n v="-118.2624"/>
  </r>
  <r>
    <n v="222113146"/>
    <d v="2022-08-15T00:00:00"/>
    <x v="795"/>
    <n v="1413"/>
    <n v="21"/>
    <x v="15"/>
    <n v="2114"/>
    <n v="1"/>
    <n v="440"/>
    <x v="20"/>
    <s v="0394 1420 0209"/>
    <n v="45"/>
    <s v="M"/>
    <s v="O"/>
    <n v="104"/>
    <s v="DRIVEWAY"/>
    <m/>
    <m/>
    <s v="IC"/>
    <s v="Invest Cont"/>
    <n v="440"/>
    <m/>
    <m/>
    <m/>
    <s v="22300    LANARK                       ST"/>
    <m/>
    <n v="34.217100000000002"/>
    <n v="-118.6123"/>
  </r>
  <r>
    <n v="221910913"/>
    <d v="2022-06-16T00:00:00"/>
    <x v="725"/>
    <n v="945"/>
    <n v="19"/>
    <x v="16"/>
    <n v="1944"/>
    <n v="2"/>
    <n v="624"/>
    <x v="15"/>
    <s v="0913 0554 0602 0444"/>
    <n v="32"/>
    <s v="F"/>
    <s v="H"/>
    <n v="501"/>
    <s v="SINGLE FAMILY DWELLING"/>
    <n v="400"/>
    <s v="STRONG-ARM (HANDS, FIST, FEET OR BODILY FORCE)"/>
    <s v="AO"/>
    <s v="Adult Other"/>
    <n v="624"/>
    <m/>
    <m/>
    <m/>
    <s v="14000    FOX                          ST"/>
    <m/>
    <n v="34.277200000000001"/>
    <n v="-118.4384"/>
  </r>
  <r>
    <n v="220912133"/>
    <d v="2022-07-28T00:00:00"/>
    <x v="796"/>
    <n v="821"/>
    <n v="9"/>
    <x v="3"/>
    <n v="904"/>
    <n v="1"/>
    <n v="420"/>
    <x v="33"/>
    <s v="0344 1822"/>
    <n v="38"/>
    <s v="M"/>
    <s v="W"/>
    <n v="101"/>
    <s v="STREET"/>
    <m/>
    <m/>
    <s v="IC"/>
    <s v="Invest Cont"/>
    <n v="420"/>
    <m/>
    <m/>
    <m/>
    <s v="15200    WYANDOTTE                    ST"/>
    <m/>
    <n v="34.203000000000003"/>
    <n v="-118.464"/>
  </r>
  <r>
    <n v="221317889"/>
    <d v="2022-09-18T00:00:00"/>
    <x v="797"/>
    <n v="2050"/>
    <n v="13"/>
    <x v="6"/>
    <n v="1364"/>
    <n v="2"/>
    <n v="624"/>
    <x v="15"/>
    <s v="0400 0913 0342"/>
    <n v="0"/>
    <s v="M"/>
    <s v="H"/>
    <n v="103"/>
    <s v="ALLEY"/>
    <n v="400"/>
    <s v="STRONG-ARM (HANDS, FIST, FEET OR BODILY FORCE)"/>
    <s v="IC"/>
    <s v="Invest Cont"/>
    <n v="624"/>
    <m/>
    <m/>
    <m/>
    <s v="4900    HOOPER                       AV"/>
    <m/>
    <n v="33.999400000000001"/>
    <n v="-118.2543"/>
  </r>
  <r>
    <n v="221517843"/>
    <d v="2022-11-27T00:00:00"/>
    <x v="798"/>
    <n v="640"/>
    <n v="15"/>
    <x v="18"/>
    <n v="1557"/>
    <n v="2"/>
    <n v="626"/>
    <x v="10"/>
    <s v="1813 0400 2000 0448 2029 1814"/>
    <n v="24"/>
    <s v="F"/>
    <s v="O"/>
    <n v="502"/>
    <s v="MULTI-UNIT DWELLING (APARTMENT, DUPLEX, ETC)"/>
    <n v="400"/>
    <s v="STRONG-ARM (HANDS, FIST, FEET OR BODILY FORCE)"/>
    <s v="AO"/>
    <s v="Adult Other"/>
    <n v="626"/>
    <m/>
    <m/>
    <m/>
    <s v="10800    MAGNOLIA                     BL"/>
    <m/>
    <n v="34.164900000000003"/>
    <n v="-118.3659"/>
  </r>
  <r>
    <n v="221604183"/>
    <d v="2022-01-06T00:00:00"/>
    <x v="799"/>
    <n v="1530"/>
    <n v="16"/>
    <x v="20"/>
    <n v="1684"/>
    <n v="1"/>
    <n v="210"/>
    <x v="11"/>
    <s v="1501 0329"/>
    <n v="0"/>
    <s v="M"/>
    <s v="W"/>
    <n v="301"/>
    <s v="GAS STATION"/>
    <n v="511"/>
    <s v="VERBAL THREAT"/>
    <s v="AA"/>
    <s v="Adult Arrest"/>
    <n v="210"/>
    <m/>
    <m/>
    <m/>
    <s v="11800    ROSCOE                       BL"/>
    <m/>
    <n v="34.221600000000002"/>
    <n v="-118.3908"/>
  </r>
  <r>
    <n v="230905787"/>
    <d v="2023-02-16T00:00:00"/>
    <x v="699"/>
    <n v="1818"/>
    <n v="9"/>
    <x v="3"/>
    <n v="904"/>
    <n v="1"/>
    <n v="442"/>
    <x v="16"/>
    <n v="325"/>
    <n v="21"/>
    <s v="M"/>
    <s v="W"/>
    <n v="404"/>
    <s v="DEPARTMENT STORE"/>
    <m/>
    <m/>
    <s v="AA"/>
    <s v="Adult Arrest"/>
    <n v="442"/>
    <m/>
    <m/>
    <m/>
    <s v="14900    RAYMER                       ST"/>
    <m/>
    <n v="34.213099999999997"/>
    <n v="-118.4584"/>
  </r>
  <r>
    <n v="220221627"/>
    <d v="2022-12-12T00:00:00"/>
    <x v="800"/>
    <n v="245"/>
    <n v="2"/>
    <x v="5"/>
    <n v="212"/>
    <n v="1"/>
    <n v="331"/>
    <x v="23"/>
    <s v="1822 0344 0385 1602"/>
    <n v="0"/>
    <s v="X"/>
    <s v="X"/>
    <n v="108"/>
    <s v="PARKING LOT"/>
    <m/>
    <m/>
    <s v="IC"/>
    <s v="Invest Cont"/>
    <n v="331"/>
    <m/>
    <m/>
    <m/>
    <s v="300 N  MADISON                      AV"/>
    <m/>
    <n v="34.076300000000003"/>
    <n v="-118.28919999999999"/>
  </r>
  <r>
    <n v="220114300"/>
    <d v="2022-06-16T00:00:00"/>
    <x v="751"/>
    <n v="1200"/>
    <n v="1"/>
    <x v="1"/>
    <n v="182"/>
    <n v="2"/>
    <n v="354"/>
    <x v="14"/>
    <s v="0377 1822 1501 0929 0930"/>
    <n v="30"/>
    <s v="M"/>
    <s v="O"/>
    <n v="502"/>
    <s v="MULTI-UNIT DWELLING (APARTMENT, DUPLEX, ETC)"/>
    <m/>
    <m/>
    <s v="IC"/>
    <s v="Invest Cont"/>
    <n v="354"/>
    <m/>
    <m/>
    <m/>
    <s v="900 S  FIGUEROA                     ST"/>
    <m/>
    <n v="34.046199999999999"/>
    <n v="-118.2628"/>
  </r>
  <r>
    <n v="221410842"/>
    <d v="2022-05-15T00:00:00"/>
    <x v="655"/>
    <n v="600"/>
    <n v="14"/>
    <x v="14"/>
    <n v="1415"/>
    <n v="1"/>
    <n v="442"/>
    <x v="16"/>
    <n v="344"/>
    <n v="0"/>
    <s v="X"/>
    <s v="X"/>
    <n v="710"/>
    <s v="OTHER PREMISE"/>
    <m/>
    <m/>
    <s v="AA"/>
    <s v="Adult Arrest"/>
    <n v="442"/>
    <m/>
    <m/>
    <m/>
    <s v="600    LINCOLN                      BL"/>
    <m/>
    <n v="34"/>
    <n v="-118.465"/>
  </r>
  <r>
    <n v="221812197"/>
    <d v="2022-06-06T00:00:00"/>
    <x v="751"/>
    <n v="1530"/>
    <n v="18"/>
    <x v="17"/>
    <n v="1861"/>
    <n v="1"/>
    <n v="210"/>
    <x v="11"/>
    <s v="0913 0602 0562 0344 0416 0444 2002"/>
    <n v="50"/>
    <s v="F"/>
    <s v="B"/>
    <n v="501"/>
    <s v="SINGLE FAMILY DWELLING"/>
    <n v="400"/>
    <s v="STRONG-ARM (HANDS, FIST, FEET OR BODILY FORCE)"/>
    <s v="AO"/>
    <s v="Adult Other"/>
    <n v="210"/>
    <m/>
    <m/>
    <m/>
    <s v="600 W  IMPERIAL                     HY"/>
    <m/>
    <n v="33.930999999999997"/>
    <n v="-118.2848"/>
  </r>
  <r>
    <n v="220916150"/>
    <d v="2022-11-14T00:00:00"/>
    <x v="801"/>
    <n v="1700"/>
    <n v="9"/>
    <x v="3"/>
    <n v="932"/>
    <n v="2"/>
    <n v="930"/>
    <x v="30"/>
    <s v="0421 1822"/>
    <n v="54"/>
    <s v="F"/>
    <s v="H"/>
    <n v="502"/>
    <s v="MULTI-UNIT DWELLING (APARTMENT, DUPLEX, ETC)"/>
    <n v="511"/>
    <s v="VERBAL THREAT"/>
    <s v="IC"/>
    <s v="Invest Cont"/>
    <n v="930"/>
    <m/>
    <m/>
    <m/>
    <s v="14700    ERWIN                        ST"/>
    <m/>
    <n v="34.183900000000001"/>
    <n v="-118.4605"/>
  </r>
  <r>
    <n v="220318853"/>
    <d v="2022-10-21T00:00:00"/>
    <x v="726"/>
    <n v="1713"/>
    <n v="3"/>
    <x v="2"/>
    <n v="363"/>
    <n v="2"/>
    <n v="624"/>
    <x v="15"/>
    <s v="1822 1309 0444 0429 0361 0603 0305"/>
    <n v="30"/>
    <s v="F"/>
    <s v="W"/>
    <n v="121"/>
    <s v="YARD (RESIDENTIAL/BUSINESS)"/>
    <n v="400"/>
    <s v="STRONG-ARM (HANDS, FIST, FEET OR BODILY FORCE)"/>
    <s v="IC"/>
    <s v="Invest Cont"/>
    <n v="624"/>
    <m/>
    <m/>
    <m/>
    <s v="4100    PALMYRA                      RD"/>
    <m/>
    <n v="34.014899999999997"/>
    <n v="-118.3436"/>
  </r>
  <r>
    <n v="220806949"/>
    <d v="2022-03-14T00:00:00"/>
    <x v="802"/>
    <n v="2115"/>
    <n v="8"/>
    <x v="12"/>
    <n v="899"/>
    <n v="2"/>
    <n v="624"/>
    <x v="15"/>
    <s v="0361 0446"/>
    <n v="47"/>
    <s v="M"/>
    <s v="W"/>
    <n v="502"/>
    <s v="MULTI-UNIT DWELLING (APARTMENT, DUPLEX, ETC)"/>
    <n v="400"/>
    <s v="STRONG-ARM (HANDS, FIST, FEET OR BODILY FORCE)"/>
    <s v="IC"/>
    <s v="Invest Cont"/>
    <n v="624"/>
    <m/>
    <m/>
    <m/>
    <s v="8600    VENICE                       BL"/>
    <m/>
    <n v="34.033700000000003"/>
    <n v="-118.38039999999999"/>
  </r>
  <r>
    <n v="222004593"/>
    <d v="2022-01-17T00:00:00"/>
    <x v="717"/>
    <n v="2300"/>
    <n v="20"/>
    <x v="19"/>
    <n v="2014"/>
    <n v="1"/>
    <n v="220"/>
    <x v="50"/>
    <s v="1822 0342 0337 0429 0416 0417"/>
    <n v="36"/>
    <s v="M"/>
    <s v="H"/>
    <n v="108"/>
    <s v="PARKING LOT"/>
    <n v="400"/>
    <s v="STRONG-ARM (HANDS, FIST, FEET OR BODILY FORCE)"/>
    <s v="IC"/>
    <s v="Invest Cont"/>
    <n v="220"/>
    <m/>
    <m/>
    <m/>
    <s v="BEVERLY"/>
    <s v="NORMANDIE"/>
    <n v="34.076300000000003"/>
    <n v="-118.30119999999999"/>
  </r>
  <r>
    <n v="221615255"/>
    <d v="2022-12-18T00:00:00"/>
    <x v="786"/>
    <n v="1530"/>
    <n v="16"/>
    <x v="20"/>
    <n v="1651"/>
    <n v="1"/>
    <n v="442"/>
    <x v="16"/>
    <n v="325"/>
    <n v="0"/>
    <s v="X"/>
    <s v="X"/>
    <n v="404"/>
    <s v="DEPARTMENT STORE"/>
    <m/>
    <m/>
    <s v="AO"/>
    <s v="Adult Other"/>
    <n v="442"/>
    <m/>
    <m/>
    <m/>
    <s v="9700    LAUREL CANYON                BL"/>
    <m/>
    <n v="34.246299999999998"/>
    <n v="-118.41889999999999"/>
  </r>
  <r>
    <n v="221806984"/>
    <d v="2022-02-23T00:00:00"/>
    <x v="682"/>
    <n v="30"/>
    <n v="18"/>
    <x v="17"/>
    <n v="1849"/>
    <n v="2"/>
    <n v="624"/>
    <x v="15"/>
    <s v="1202 0913 0444 0417 0416 0602 0360"/>
    <n v="61"/>
    <s v="F"/>
    <s v="H"/>
    <n v="502"/>
    <s v="MULTI-UNIT DWELLING (APARTMENT, DUPLEX, ETC)"/>
    <n v="400"/>
    <s v="STRONG-ARM (HANDS, FIST, FEET OR BODILY FORCE)"/>
    <s v="IC"/>
    <s v="Invest Cont"/>
    <n v="624"/>
    <m/>
    <m/>
    <m/>
    <s v="2200 E  111TH                        ST"/>
    <m/>
    <n v="33.9345"/>
    <n v="-118.2329"/>
  </r>
  <r>
    <n v="220114722"/>
    <d v="2022-06-21T00:00:00"/>
    <x v="653"/>
    <n v="1900"/>
    <n v="1"/>
    <x v="1"/>
    <n v="162"/>
    <n v="1"/>
    <n v="442"/>
    <x v="16"/>
    <s v="2004 0325 1822"/>
    <n v="0"/>
    <s v="X"/>
    <s v="X"/>
    <n v="404"/>
    <s v="DEPARTMENT STORE"/>
    <m/>
    <m/>
    <s v="IC"/>
    <s v="Invest Cont"/>
    <n v="442"/>
    <m/>
    <m/>
    <m/>
    <s v="700 W  7TH                          ST"/>
    <m/>
    <n v="34.048000000000002"/>
    <n v="-118.2577"/>
  </r>
  <r>
    <n v="220113498"/>
    <d v="2022-06-03T00:00:00"/>
    <x v="753"/>
    <n v="1300"/>
    <n v="1"/>
    <x v="1"/>
    <n v="185"/>
    <n v="1"/>
    <n v="522"/>
    <x v="39"/>
    <s v="0344 2032"/>
    <n v="55"/>
    <s v="M"/>
    <s v="B"/>
    <n v="102"/>
    <s v="SIDEWALK"/>
    <m/>
    <m/>
    <s v="IC"/>
    <s v="Invest Cont"/>
    <n v="522"/>
    <m/>
    <m/>
    <m/>
    <s v="N  12TH"/>
    <s v="MAIN"/>
    <n v="34.0379"/>
    <n v="-118.2598"/>
  </r>
  <r>
    <n v="221809403"/>
    <d v="2022-04-19T00:00:00"/>
    <x v="803"/>
    <n v="20"/>
    <n v="18"/>
    <x v="17"/>
    <n v="1804"/>
    <n v="1"/>
    <n v="230"/>
    <x v="13"/>
    <s v="0601 0302 1300 1822 1100 0450"/>
    <n v="39"/>
    <s v="M"/>
    <s v="B"/>
    <n v="101"/>
    <s v="STREET"/>
    <n v="109"/>
    <s v="SEMI-AUTOMATIC PISTOL"/>
    <s v="IC"/>
    <s v="Invest Cont"/>
    <n v="230"/>
    <m/>
    <m/>
    <m/>
    <s v="700 E  MANCHESTER                   AV"/>
    <m/>
    <n v="33.960099999999997"/>
    <n v="-118.2629"/>
  </r>
  <r>
    <n v="221316264"/>
    <d v="2022-08-19T00:00:00"/>
    <x v="804"/>
    <n v="630"/>
    <n v="13"/>
    <x v="6"/>
    <n v="1341"/>
    <n v="1"/>
    <n v="230"/>
    <x v="13"/>
    <s v="0400 0416 0913 1402"/>
    <n v="57"/>
    <s v="F"/>
    <s v="W"/>
    <n v="518"/>
    <s v="TRANSITIONAL HOUSING/HALFWAY HOUSE"/>
    <n v="312"/>
    <s v="PIPE/METAL PIPE"/>
    <s v="AA"/>
    <s v="Adult Arrest"/>
    <n v="230"/>
    <n v="998"/>
    <m/>
    <m/>
    <s v="3800 S  GRAND                        AV"/>
    <m/>
    <n v="34.0152"/>
    <n v="-118.2794"/>
  </r>
  <r>
    <n v="221815690"/>
    <d v="2022-08-12T00:00:00"/>
    <x v="805"/>
    <n v="1300"/>
    <n v="18"/>
    <x v="17"/>
    <n v="1822"/>
    <n v="1"/>
    <n v="510"/>
    <x v="0"/>
    <m/>
    <n v="0"/>
    <m/>
    <m/>
    <n v="101"/>
    <s v="STREET"/>
    <m/>
    <m/>
    <s v="IC"/>
    <s v="Invest Cont"/>
    <n v="510"/>
    <m/>
    <m/>
    <m/>
    <s v="94TH                         ST"/>
    <s v="BROADWAY"/>
    <n v="33.951000000000001"/>
    <n v="-118.27809999999999"/>
  </r>
  <r>
    <n v="220809813"/>
    <d v="2022-05-21T00:00:00"/>
    <x v="806"/>
    <n v="300"/>
    <n v="8"/>
    <x v="12"/>
    <n v="835"/>
    <n v="1"/>
    <n v="480"/>
    <x v="2"/>
    <s v="0344 1822 2032 1606"/>
    <n v="29"/>
    <s v="M"/>
    <s v="B"/>
    <n v="203"/>
    <s v="OTHER BUSINESS"/>
    <m/>
    <m/>
    <s v="IC"/>
    <s v="Invest Cont"/>
    <n v="480"/>
    <m/>
    <m/>
    <m/>
    <s v="10800    SANTA MONICA                 BL"/>
    <m/>
    <n v="34.050199999999997"/>
    <n v="-118.4345"/>
  </r>
  <r>
    <n v="220219205"/>
    <d v="2022-10-26T00:00:00"/>
    <x v="807"/>
    <n v="2000"/>
    <n v="2"/>
    <x v="5"/>
    <n v="238"/>
    <n v="1"/>
    <n v="510"/>
    <x v="0"/>
    <m/>
    <n v="0"/>
    <m/>
    <m/>
    <n v="101"/>
    <s v="STREET"/>
    <m/>
    <m/>
    <s v="IC"/>
    <s v="Invest Cont"/>
    <n v="510"/>
    <m/>
    <m/>
    <m/>
    <s v="1200 W  COURT                        ST"/>
    <m/>
    <n v="34.063000000000002"/>
    <n v="-118.2543"/>
  </r>
  <r>
    <n v="221814395"/>
    <d v="2022-07-17T00:00:00"/>
    <x v="808"/>
    <n v="845"/>
    <n v="18"/>
    <x v="17"/>
    <n v="1838"/>
    <n v="1"/>
    <n v="761"/>
    <x v="35"/>
    <s v="0334 0329 0555 2004 0913 1300 1307 0602"/>
    <n v="29"/>
    <s v="F"/>
    <s v="H"/>
    <n v="502"/>
    <s v="MULTI-UNIT DWELLING (APARTMENT, DUPLEX, ETC)"/>
    <n v="211"/>
    <s v="AXE"/>
    <s v="AA"/>
    <s v="Adult Arrest"/>
    <n v="761"/>
    <m/>
    <m/>
    <m/>
    <s v="10400    LOU DILLON                   AV"/>
    <m/>
    <n v="33.941600000000001"/>
    <n v="-118.2349"/>
  </r>
  <r>
    <n v="221321920"/>
    <d v="2022-12-04T00:00:00"/>
    <x v="687"/>
    <n v="648"/>
    <n v="13"/>
    <x v="6"/>
    <n v="1351"/>
    <n v="2"/>
    <n v="354"/>
    <x v="14"/>
    <n v="922"/>
    <n v="40"/>
    <s v="F"/>
    <s v="H"/>
    <n v="602"/>
    <s v="BANK"/>
    <m/>
    <m/>
    <s v="IC"/>
    <s v="Invest Cont"/>
    <n v="354"/>
    <m/>
    <m/>
    <m/>
    <s v="100 W  43RD                         ST"/>
    <m/>
    <n v="34.005600000000001"/>
    <n v="-118.274"/>
  </r>
  <r>
    <n v="221708273"/>
    <d v="2022-04-28T00:00:00"/>
    <x v="809"/>
    <n v="2359"/>
    <n v="17"/>
    <x v="13"/>
    <n v="1716"/>
    <n v="1"/>
    <n v="331"/>
    <x v="23"/>
    <s v="0377 0330 1501 0344 0930 1822"/>
    <n v="35"/>
    <s v="M"/>
    <s v="O"/>
    <n v="101"/>
    <s v="STREET"/>
    <m/>
    <m/>
    <s v="IC"/>
    <s v="Invest Cont"/>
    <n v="331"/>
    <m/>
    <m/>
    <m/>
    <s v="12200    BRADFORD                     PL"/>
    <m/>
    <n v="34.286999999999999"/>
    <n v="-118.50700000000001"/>
  </r>
  <r>
    <n v="220115159"/>
    <d v="2022-06-28T00:00:00"/>
    <x v="810"/>
    <n v="1215"/>
    <n v="1"/>
    <x v="1"/>
    <n v="162"/>
    <n v="2"/>
    <n v="745"/>
    <x v="9"/>
    <s v="2004 0329 1822"/>
    <n v="34"/>
    <s v="M"/>
    <s v="H"/>
    <n v="404"/>
    <s v="DEPARTMENT STORE"/>
    <m/>
    <m/>
    <s v="IC"/>
    <s v="Invest Cont"/>
    <n v="745"/>
    <m/>
    <m/>
    <m/>
    <s v="700 W  7TH                          ST"/>
    <m/>
    <n v="34.048000000000002"/>
    <n v="-118.2577"/>
  </r>
  <r>
    <n v="220125349"/>
    <d v="2022-11-28T00:00:00"/>
    <x v="701"/>
    <n v="1930"/>
    <n v="1"/>
    <x v="1"/>
    <n v="138"/>
    <n v="1"/>
    <n v="310"/>
    <x v="5"/>
    <s v="0344 0329 1609"/>
    <n v="31"/>
    <s v="M"/>
    <s v="B"/>
    <n v="203"/>
    <s v="OTHER BUSINESS"/>
    <m/>
    <m/>
    <s v="IC"/>
    <s v="Invest Cont"/>
    <n v="310"/>
    <m/>
    <m/>
    <m/>
    <s v="200 E  2ND                          ST"/>
    <m/>
    <n v="34.0503"/>
    <n v="-118.24339999999999"/>
  </r>
  <r>
    <n v="220511082"/>
    <d v="2022-07-08T00:00:00"/>
    <x v="811"/>
    <n v="1200"/>
    <n v="5"/>
    <x v="10"/>
    <n v="527"/>
    <n v="1"/>
    <n v="510"/>
    <x v="0"/>
    <m/>
    <n v="0"/>
    <m/>
    <m/>
    <n v="101"/>
    <s v="STREET"/>
    <m/>
    <m/>
    <s v="IC"/>
    <s v="Invest Cont"/>
    <n v="510"/>
    <m/>
    <m/>
    <m/>
    <s v="100 N  MARINE                       AV"/>
    <m/>
    <n v="33.769799999999996"/>
    <n v="-118.26300000000001"/>
  </r>
  <r>
    <n v="220807475"/>
    <d v="2022-03-28T00:00:00"/>
    <x v="680"/>
    <n v="955"/>
    <n v="8"/>
    <x v="12"/>
    <n v="892"/>
    <n v="2"/>
    <n v="624"/>
    <x v="15"/>
    <s v="0400 0444 0417 0910"/>
    <n v="34"/>
    <s v="M"/>
    <s v="H"/>
    <n v="953"/>
    <s v="MTA - EXPO LINE - EXPO/SEPULVEDA"/>
    <n v="400"/>
    <s v="STRONG-ARM (HANDS, FIST, FEET OR BODILY FORCE)"/>
    <s v="AO"/>
    <s v="Adult Other"/>
    <n v="624"/>
    <m/>
    <m/>
    <m/>
    <s v="11200    EXPOSITION                   BL"/>
    <m/>
    <n v="34.033999999999999"/>
    <n v="-118.44110000000001"/>
  </r>
  <r>
    <n v="220713981"/>
    <d v="2022-09-11T00:00:00"/>
    <x v="812"/>
    <n v="200"/>
    <n v="7"/>
    <x v="0"/>
    <n v="784"/>
    <n v="2"/>
    <n v="740"/>
    <x v="21"/>
    <s v="0329 0913"/>
    <n v="52"/>
    <s v="F"/>
    <s v="H"/>
    <n v="122"/>
    <s v="VEHICLE, PASSENGER/TRUCK"/>
    <m/>
    <m/>
    <s v="AA"/>
    <s v="Adult Arrest"/>
    <n v="740"/>
    <m/>
    <m/>
    <m/>
    <s v="2200 S  LONGWOOD                     AV"/>
    <m/>
    <n v="34.037500000000001"/>
    <n v="-118.3506"/>
  </r>
  <r>
    <n v="230704024"/>
    <d v="2022-12-31T00:00:00"/>
    <x v="813"/>
    <n v="1419"/>
    <n v="7"/>
    <x v="0"/>
    <n v="724"/>
    <n v="1"/>
    <n v="442"/>
    <x v="16"/>
    <s v="0325 0344 0104 1822 0378"/>
    <n v="0"/>
    <s v="X"/>
    <s v="X"/>
    <n v="415"/>
    <s v="THE GROVE"/>
    <m/>
    <m/>
    <s v="IC"/>
    <s v="Invest Cont"/>
    <n v="442"/>
    <m/>
    <m/>
    <m/>
    <s v="100    THE GROVE                    DR"/>
    <m/>
    <n v="34.073599999999999"/>
    <n v="-118.3563"/>
  </r>
  <r>
    <n v="220805877"/>
    <d v="2022-02-15T00:00:00"/>
    <x v="705"/>
    <n v="330"/>
    <n v="8"/>
    <x v="12"/>
    <n v="817"/>
    <n v="1"/>
    <n v="310"/>
    <x v="5"/>
    <s v="1609 1822 0344"/>
    <n v="0"/>
    <s v="X"/>
    <s v="X"/>
    <n v="203"/>
    <s v="OTHER BUSINESS"/>
    <n v="500"/>
    <s v="UNKNOWN WEAPON/OTHER WEAPON"/>
    <s v="IC"/>
    <s v="Invest Cont"/>
    <n v="310"/>
    <m/>
    <m/>
    <m/>
    <s v="900    GAYLEY                       AV"/>
    <m/>
    <n v="34.063699999999997"/>
    <n v="-118.4482"/>
  </r>
  <r>
    <n v="221225950"/>
    <d v="2022-12-24T00:00:00"/>
    <x v="814"/>
    <n v="1900"/>
    <n v="12"/>
    <x v="8"/>
    <n v="1204"/>
    <n v="2"/>
    <n v="930"/>
    <x v="30"/>
    <s v="0913 0400 0421 0319 0448 0361"/>
    <n v="30"/>
    <s v="F"/>
    <s v="H"/>
    <n v="502"/>
    <s v="MULTI-UNIT DWELLING (APARTMENT, DUPLEX, ETC)"/>
    <n v="511"/>
    <s v="VERBAL THREAT"/>
    <s v="IC"/>
    <s v="Invest Cont"/>
    <n v="930"/>
    <m/>
    <m/>
    <m/>
    <s v="1000 W  46TH                         ST"/>
    <m/>
    <n v="34.001600000000003"/>
    <n v="-118.2915"/>
  </r>
  <r>
    <n v="221112031"/>
    <d v="2022-07-26T00:00:00"/>
    <x v="748"/>
    <n v="950"/>
    <n v="11"/>
    <x v="7"/>
    <n v="1124"/>
    <n v="1"/>
    <n v="510"/>
    <x v="0"/>
    <m/>
    <n v="0"/>
    <m/>
    <m/>
    <n v="101"/>
    <s v="STREET"/>
    <m/>
    <m/>
    <s v="IC"/>
    <s v="Invest Cont"/>
    <n v="510"/>
    <m/>
    <m/>
    <m/>
    <s v="3200    WELDON                       AV"/>
    <m/>
    <n v="34.121699999999997"/>
    <n v="-118.2405"/>
  </r>
  <r>
    <n v="220511387"/>
    <d v="2022-07-16T00:00:00"/>
    <x v="785"/>
    <n v="2222"/>
    <n v="5"/>
    <x v="10"/>
    <n v="583"/>
    <n v="2"/>
    <n v="745"/>
    <x v="9"/>
    <n v="329"/>
    <n v="52"/>
    <s v="M"/>
    <s v="W"/>
    <n v="121"/>
    <s v="YARD (RESIDENTIAL/BUSINESS)"/>
    <m/>
    <m/>
    <s v="AO"/>
    <s v="Adult Other"/>
    <n v="745"/>
    <m/>
    <m/>
    <m/>
    <s v="1200 W  21ST                         ST"/>
    <m/>
    <n v="33.725200000000001"/>
    <n v="-118.3034"/>
  </r>
  <r>
    <n v="221004097"/>
    <d v="2022-01-03T00:00:00"/>
    <x v="815"/>
    <n v="1600"/>
    <n v="10"/>
    <x v="11"/>
    <n v="1097"/>
    <n v="2"/>
    <n v="888"/>
    <x v="24"/>
    <s v="1822 0209"/>
    <n v="80"/>
    <s v="F"/>
    <s v="W"/>
    <n v="501"/>
    <s v="SINGLE FAMILY DWELLING"/>
    <m/>
    <m/>
    <s v="IC"/>
    <s v="Invest Cont"/>
    <n v="888"/>
    <m/>
    <m/>
    <m/>
    <s v="4200    CLEAR VALLEY                 DR"/>
    <m/>
    <n v="34.141300000000001"/>
    <n v="-118.506"/>
  </r>
  <r>
    <n v="220816640"/>
    <d v="2022-11-11T00:00:00"/>
    <x v="816"/>
    <n v="2000"/>
    <n v="8"/>
    <x v="12"/>
    <n v="811"/>
    <n v="1"/>
    <n v="510"/>
    <x v="0"/>
    <m/>
    <n v="0"/>
    <m/>
    <m/>
    <n v="101"/>
    <s v="STREET"/>
    <m/>
    <m/>
    <s v="IC"/>
    <s v="Invest Cont"/>
    <n v="510"/>
    <m/>
    <m/>
    <m/>
    <s v="1300    BIENVENEDA                   AV"/>
    <m/>
    <n v="34.058399999999999"/>
    <n v="-118.5424"/>
  </r>
  <r>
    <n v="221000786"/>
    <d v="2022-07-14T00:00:00"/>
    <x v="785"/>
    <n v="1930"/>
    <n v="10"/>
    <x v="11"/>
    <n v="1008"/>
    <n v="2"/>
    <n v="740"/>
    <x v="21"/>
    <s v="1822 0329 2004 1414 1420"/>
    <n v="48"/>
    <s v="M"/>
    <s v="H"/>
    <n v="122"/>
    <s v="VEHICLE, PASSENGER/TRUCK"/>
    <m/>
    <m/>
    <s v="AA"/>
    <s v="Adult Arrest"/>
    <n v="740"/>
    <n v="998"/>
    <m/>
    <m/>
    <s v="16200    VICTORY                      BL"/>
    <m/>
    <n v="34.207700000000003"/>
    <n v="-118.49120000000001"/>
  </r>
  <r>
    <n v="222113612"/>
    <d v="2022-08-28T00:00:00"/>
    <x v="804"/>
    <n v="2230"/>
    <n v="21"/>
    <x v="15"/>
    <n v="2189"/>
    <n v="1"/>
    <n v="330"/>
    <x v="1"/>
    <s v="0344 0321"/>
    <n v="26"/>
    <s v="M"/>
    <s v="H"/>
    <n v="108"/>
    <s v="PARKING LOT"/>
    <m/>
    <m/>
    <s v="IC"/>
    <s v="Invest Cont"/>
    <n v="330"/>
    <m/>
    <m/>
    <m/>
    <s v="20500    VENTURA                      BL"/>
    <m/>
    <n v="34.167700000000004"/>
    <n v="-118.5808"/>
  </r>
  <r>
    <n v="220119182"/>
    <d v="2022-08-25T00:00:00"/>
    <x v="664"/>
    <n v="2300"/>
    <n v="1"/>
    <x v="1"/>
    <n v="119"/>
    <n v="2"/>
    <n v="624"/>
    <x v="15"/>
    <s v="1822 0400 0416 0910 1414"/>
    <n v="55"/>
    <s v="M"/>
    <s v="O"/>
    <n v="834"/>
    <s v="LA UNION STATION (NOT LINE SPECIFIC)"/>
    <n v="400"/>
    <s v="STRONG-ARM (HANDS, FIST, FEET OR BODILY FORCE)"/>
    <s v="IC"/>
    <s v="Invest Cont"/>
    <n v="624"/>
    <m/>
    <m/>
    <m/>
    <s v="800 N  ALAMEDA                      ST"/>
    <m/>
    <n v="34.056100000000001"/>
    <n v="-118.2375"/>
  </r>
  <r>
    <n v="221718372"/>
    <d v="2022-12-29T00:00:00"/>
    <x v="817"/>
    <n v="1100"/>
    <n v="17"/>
    <x v="13"/>
    <n v="1781"/>
    <n v="1"/>
    <n v="341"/>
    <x v="12"/>
    <s v="0344 1822"/>
    <n v="43"/>
    <s v="F"/>
    <s v="W"/>
    <n v="702"/>
    <s v="OFFICE BUILDING/OFFICE"/>
    <m/>
    <m/>
    <s v="IC"/>
    <s v="Invest Cont"/>
    <n v="341"/>
    <m/>
    <m/>
    <m/>
    <s v="20500    NORDHOFF                     ST"/>
    <m/>
    <n v="34.2318"/>
    <n v="-118.5797"/>
  </r>
  <r>
    <n v="220214370"/>
    <d v="2022-08-06T00:00:00"/>
    <x v="668"/>
    <n v="1225"/>
    <n v="2"/>
    <x v="5"/>
    <n v="233"/>
    <n v="2"/>
    <n v="624"/>
    <x v="15"/>
    <s v="0913 0416 0446"/>
    <n v="47"/>
    <s v="F"/>
    <s v="W"/>
    <n v="502"/>
    <s v="MULTI-UNIT DWELLING (APARTMENT, DUPLEX, ETC)"/>
    <n v="400"/>
    <s v="STRONG-ARM (HANDS, FIST, FEET OR BODILY FORCE)"/>
    <s v="IC"/>
    <s v="Invest Cont"/>
    <n v="624"/>
    <m/>
    <m/>
    <m/>
    <s v="100 S  LA FAYETTE PARK              PL"/>
    <m/>
    <n v="34.070300000000003"/>
    <n v="-118.2786"/>
  </r>
  <r>
    <n v="220917109"/>
    <d v="2022-12-09T00:00:00"/>
    <x v="818"/>
    <n v="2130"/>
    <n v="9"/>
    <x v="3"/>
    <n v="964"/>
    <n v="1"/>
    <n v="341"/>
    <x v="12"/>
    <n v="344"/>
    <n v="30"/>
    <s v="F"/>
    <s v="W"/>
    <n v="119"/>
    <s v="PORCH, RESIDENTIAL"/>
    <m/>
    <m/>
    <s v="IC"/>
    <s v="Invest Cont"/>
    <n v="341"/>
    <m/>
    <m/>
    <m/>
    <s v="14300    RIVERSIDE                    DR"/>
    <m/>
    <n v="34.157600000000002"/>
    <n v="-118.4443"/>
  </r>
  <r>
    <n v="220216994"/>
    <d v="2022-09-19T00:00:00"/>
    <x v="819"/>
    <n v="1730"/>
    <n v="2"/>
    <x v="5"/>
    <n v="256"/>
    <n v="1"/>
    <n v="510"/>
    <x v="0"/>
    <m/>
    <n v="0"/>
    <m/>
    <m/>
    <n v="101"/>
    <s v="STREET"/>
    <m/>
    <m/>
    <s v="IC"/>
    <s v="Invest Cont"/>
    <n v="510"/>
    <m/>
    <m/>
    <m/>
    <s v="1600    WILSHIRE                     BL"/>
    <m/>
    <n v="34.055399999999999"/>
    <n v="-118.2702"/>
  </r>
  <r>
    <n v="221305963"/>
    <d v="2022-02-08T00:00:00"/>
    <x v="820"/>
    <n v="130"/>
    <n v="13"/>
    <x v="6"/>
    <n v="1353"/>
    <n v="1"/>
    <n v="510"/>
    <x v="0"/>
    <m/>
    <n v="0"/>
    <m/>
    <m/>
    <n v="101"/>
    <s v="STREET"/>
    <m/>
    <m/>
    <s v="IC"/>
    <s v="Invest Cont"/>
    <n v="510"/>
    <m/>
    <m/>
    <m/>
    <s v="VERNON                       AV"/>
    <s v="MCKINLEY                     AV"/>
    <n v="34.003900000000002"/>
    <n v="-118.26090000000001"/>
  </r>
  <r>
    <n v="231407113"/>
    <d v="2023-01-11T00:00:00"/>
    <x v="755"/>
    <n v="1630"/>
    <n v="14"/>
    <x v="14"/>
    <n v="1433"/>
    <n v="2"/>
    <n v="740"/>
    <x v="21"/>
    <n v="329"/>
    <n v="58"/>
    <s v="F"/>
    <s v="O"/>
    <n v="101"/>
    <s v="STREET"/>
    <m/>
    <m/>
    <s v="IC"/>
    <s v="Invest Cont"/>
    <n v="740"/>
    <m/>
    <m/>
    <m/>
    <s v="1000    NOWITA                       PL"/>
    <m/>
    <n v="33.996699999999997"/>
    <n v="-118.45820000000001"/>
  </r>
  <r>
    <n v="221700718"/>
    <d v="2022-04-21T00:00:00"/>
    <x v="821"/>
    <n v="1500"/>
    <n v="17"/>
    <x v="13"/>
    <n v="1782"/>
    <n v="2"/>
    <n v="902"/>
    <x v="80"/>
    <s v="2004 0561 1202 2038 0602 0913"/>
    <n v="81"/>
    <s v="M"/>
    <s v="W"/>
    <n v="501"/>
    <s v="SINGLE FAMILY DWELLING"/>
    <m/>
    <m/>
    <s v="IC"/>
    <s v="Invest Cont"/>
    <n v="902"/>
    <m/>
    <m/>
    <m/>
    <s v="19800    ACRE                         ST"/>
    <m/>
    <n v="34.230600000000003"/>
    <n v="-118.5645"/>
  </r>
  <r>
    <n v="221308690"/>
    <d v="2022-03-28T00:00:00"/>
    <x v="822"/>
    <n v="1700"/>
    <n v="13"/>
    <x v="6"/>
    <n v="1372"/>
    <n v="1"/>
    <n v="510"/>
    <x v="0"/>
    <m/>
    <n v="0"/>
    <m/>
    <m/>
    <n v="101"/>
    <s v="STREET"/>
    <m/>
    <m/>
    <s v="IC"/>
    <s v="Invest Cont"/>
    <n v="510"/>
    <m/>
    <m/>
    <m/>
    <s v="AVALON"/>
    <s v="53RD"/>
    <n v="33.994100000000003"/>
    <n v="-118.26519999999999"/>
  </r>
  <r>
    <n v="220321378"/>
    <d v="2022-12-06T00:00:00"/>
    <x v="823"/>
    <n v="2300"/>
    <n v="3"/>
    <x v="2"/>
    <n v="396"/>
    <n v="1"/>
    <n v="510"/>
    <x v="0"/>
    <m/>
    <n v="0"/>
    <m/>
    <m/>
    <n v="101"/>
    <s v="STREET"/>
    <m/>
    <m/>
    <s v="AO"/>
    <s v="Adult Other"/>
    <n v="510"/>
    <m/>
    <m/>
    <m/>
    <s v="MARTIN LUTHER KING JR        BL"/>
    <s v="MARTIN LUTHER KING JR        BL"/>
    <n v="34.011099999999999"/>
    <n v="-118.29"/>
  </r>
  <r>
    <n v="221611098"/>
    <d v="2022-08-03T00:00:00"/>
    <x v="796"/>
    <n v="1120"/>
    <n v="16"/>
    <x v="20"/>
    <n v="1663"/>
    <n v="1"/>
    <n v="440"/>
    <x v="20"/>
    <n v="344"/>
    <n v="38"/>
    <s v="M"/>
    <s v="H"/>
    <n v="501"/>
    <s v="SINGLE FAMILY DWELLING"/>
    <m/>
    <m/>
    <s v="IC"/>
    <s v="Invest Cont"/>
    <n v="440"/>
    <m/>
    <m/>
    <m/>
    <s v="12100    SHELDON                      ST"/>
    <m/>
    <n v="34.237400000000001"/>
    <n v="-118.3964"/>
  </r>
  <r>
    <n v="222115512"/>
    <d v="2022-10-17T00:00:00"/>
    <x v="824"/>
    <n v="1400"/>
    <n v="21"/>
    <x v="15"/>
    <n v="2118"/>
    <n v="1"/>
    <n v="510"/>
    <x v="0"/>
    <m/>
    <n v="0"/>
    <m/>
    <m/>
    <n v="108"/>
    <s v="PARKING LOT"/>
    <m/>
    <m/>
    <s v="IC"/>
    <s v="Invest Cont"/>
    <n v="510"/>
    <m/>
    <m/>
    <m/>
    <s v="20100    ROSCOE                       BL"/>
    <m/>
    <n v="34.220300000000002"/>
    <n v="-118.571"/>
  </r>
  <r>
    <n v="231304400"/>
    <d v="2023-01-08T00:00:00"/>
    <x v="738"/>
    <n v="1726"/>
    <n v="13"/>
    <x v="6"/>
    <n v="1303"/>
    <n v="2"/>
    <n v="354"/>
    <x v="14"/>
    <n v="928"/>
    <n v="26"/>
    <s v="M"/>
    <s v="H"/>
    <n v="501"/>
    <s v="SINGLE FAMILY DWELLING"/>
    <m/>
    <m/>
    <s v="IC"/>
    <s v="Invest Cont"/>
    <n v="354"/>
    <m/>
    <m/>
    <m/>
    <s v="1200    WALL                         ST"/>
    <m/>
    <n v="34.034999999999997"/>
    <n v="-118.25539999999999"/>
  </r>
  <r>
    <n v="222116607"/>
    <d v="2022-11-13T00:00:00"/>
    <x v="732"/>
    <n v="1450"/>
    <n v="21"/>
    <x v="15"/>
    <n v="2185"/>
    <n v="1"/>
    <n v="230"/>
    <x v="13"/>
    <s v="1822 1402 1100 1407 0430 1309"/>
    <n v="35"/>
    <s v="M"/>
    <s v="B"/>
    <n v="707"/>
    <s v="GARAGE/CARPORT"/>
    <n v="102"/>
    <s v="HAND GUN"/>
    <s v="IC"/>
    <s v="Invest Cont"/>
    <n v="230"/>
    <n v="998"/>
    <m/>
    <m/>
    <s v="22100    CLARENDON                    ST"/>
    <m/>
    <n v="34.169699999999999"/>
    <n v="-118.608"/>
  </r>
  <r>
    <n v="221815192"/>
    <d v="2022-08-02T00:00:00"/>
    <x v="744"/>
    <n v="2150"/>
    <n v="18"/>
    <x v="17"/>
    <n v="1846"/>
    <n v="2"/>
    <n v="956"/>
    <x v="29"/>
    <s v="1202 0913 1906 0602 0360 0422"/>
    <n v="65"/>
    <s v="F"/>
    <s v="H"/>
    <n v="501"/>
    <s v="SINGLE FAMILY DWELLING"/>
    <m/>
    <m/>
    <s v="IC"/>
    <s v="Invest Cont"/>
    <n v="956"/>
    <m/>
    <m/>
    <m/>
    <s v="11300    SUCCESS                      AV"/>
    <m/>
    <n v="33.930799999999998"/>
    <n v="-118.24930000000001"/>
  </r>
  <r>
    <n v="221209889"/>
    <d v="2022-04-04T00:00:00"/>
    <x v="711"/>
    <n v="1241"/>
    <n v="12"/>
    <x v="8"/>
    <n v="1208"/>
    <n v="2"/>
    <n v="354"/>
    <x v="14"/>
    <s v="0100 0922"/>
    <n v="28"/>
    <s v="F"/>
    <s v="B"/>
    <n v="501"/>
    <s v="SINGLE FAMILY DWELLING"/>
    <m/>
    <m/>
    <s v="IC"/>
    <s v="Invest Cont"/>
    <n v="354"/>
    <m/>
    <m/>
    <m/>
    <s v="600 W  49TH                         ST"/>
    <m/>
    <n v="33.998800000000003"/>
    <n v="-118.28440000000001"/>
  </r>
  <r>
    <n v="220109913"/>
    <d v="2022-04-08T00:00:00"/>
    <x v="684"/>
    <n v="1700"/>
    <n v="1"/>
    <x v="1"/>
    <n v="156"/>
    <n v="2"/>
    <n v="354"/>
    <x v="14"/>
    <s v="1822 0344 0929"/>
    <n v="36"/>
    <s v="F"/>
    <s v="W"/>
    <n v="502"/>
    <s v="MULTI-UNIT DWELLING (APARTMENT, DUPLEX, ETC)"/>
    <m/>
    <m/>
    <s v="IC"/>
    <s v="Invest Cont"/>
    <n v="354"/>
    <m/>
    <m/>
    <m/>
    <s v="500 S  SAN PEDRO                    ST"/>
    <m/>
    <n v="34.043700000000001"/>
    <n v="-118.24550000000001"/>
  </r>
  <r>
    <n v="220608229"/>
    <d v="2022-04-02T00:00:00"/>
    <x v="825"/>
    <n v="1100"/>
    <n v="6"/>
    <x v="9"/>
    <n v="645"/>
    <n v="1"/>
    <n v="341"/>
    <x v="12"/>
    <s v="1822 0344 1501"/>
    <n v="33"/>
    <s v="F"/>
    <s v="B"/>
    <n v="203"/>
    <s v="OTHER BUSINESS"/>
    <m/>
    <m/>
    <s v="IC"/>
    <s v="Invest Cont"/>
    <n v="341"/>
    <m/>
    <m/>
    <m/>
    <s v="6800    HOLLYWOOD                    BL"/>
    <m/>
    <n v="34.101599999999998"/>
    <n v="-118.3387"/>
  </r>
  <r>
    <n v="221106819"/>
    <d v="2022-03-18T00:00:00"/>
    <x v="793"/>
    <n v="900"/>
    <n v="11"/>
    <x v="7"/>
    <n v="1109"/>
    <n v="2"/>
    <n v="946"/>
    <x v="8"/>
    <s v="1501 1300"/>
    <n v="53"/>
    <s v="M"/>
    <s v="H"/>
    <n v="102"/>
    <s v="SIDEWALK"/>
    <m/>
    <m/>
    <s v="IC"/>
    <s v="Invest Cont"/>
    <n v="946"/>
    <m/>
    <m/>
    <m/>
    <s v="1100    COLORADO                     BL"/>
    <m/>
    <n v="34.143900000000002"/>
    <n v="-118.1955"/>
  </r>
  <r>
    <n v="220308105"/>
    <d v="2022-03-26T00:00:00"/>
    <x v="826"/>
    <n v="1600"/>
    <n v="3"/>
    <x v="2"/>
    <n v="333"/>
    <n v="1"/>
    <n v="210"/>
    <x v="11"/>
    <s v="1822 0334 0344 0352 0355 0312 0432 0906 0371 1221"/>
    <n v="30"/>
    <s v="M"/>
    <s v="H"/>
    <n v="102"/>
    <s v="SIDEWALK"/>
    <n v="109"/>
    <s v="SEMI-AUTOMATIC PISTOL"/>
    <s v="IC"/>
    <s v="Invest Cont"/>
    <n v="210"/>
    <m/>
    <m/>
    <m/>
    <s v="JEFFERSON                    BL"/>
    <s v="VIRGINIA                     RD"/>
    <n v="34.025599999999997"/>
    <n v="-118.3395"/>
  </r>
  <r>
    <n v="220709278"/>
    <d v="2022-05-16T00:00:00"/>
    <x v="827"/>
    <n v="330"/>
    <n v="7"/>
    <x v="0"/>
    <n v="702"/>
    <n v="1"/>
    <n v="331"/>
    <x v="23"/>
    <s v="1300 1606 0344 1822"/>
    <n v="32"/>
    <s v="F"/>
    <s v="W"/>
    <n v="104"/>
    <s v="DRIVEWAY"/>
    <m/>
    <m/>
    <s v="IC"/>
    <s v="Invest Cont"/>
    <n v="331"/>
    <m/>
    <m/>
    <m/>
    <s v="600 N  FULLER                       AV"/>
    <m/>
    <n v="34.081800000000001"/>
    <n v="-118.3498"/>
  </r>
  <r>
    <n v="221321415"/>
    <d v="2022-11-24T00:00:00"/>
    <x v="828"/>
    <n v="1100"/>
    <n v="13"/>
    <x v="6"/>
    <n v="1313"/>
    <n v="1"/>
    <n v="210"/>
    <x v="11"/>
    <s v="0344 2004 1218 0334"/>
    <n v="38"/>
    <s v="M"/>
    <s v="H"/>
    <n v="102"/>
    <s v="SIDEWALK"/>
    <n v="216"/>
    <s v="SCISSORS"/>
    <s v="IC"/>
    <s v="Invest Cont"/>
    <n v="210"/>
    <m/>
    <m/>
    <m/>
    <s v="ESSEX                        ST"/>
    <s v="17TH                         ST"/>
    <n v="34.028599999999997"/>
    <n v="-118.25449999999999"/>
  </r>
  <r>
    <n v="221711903"/>
    <d v="2022-08-03T00:00:00"/>
    <x v="744"/>
    <n v="2350"/>
    <n v="17"/>
    <x v="13"/>
    <n v="1785"/>
    <n v="2"/>
    <n v="740"/>
    <x v="21"/>
    <s v="1300 1609 0329 1822"/>
    <n v="46"/>
    <s v="F"/>
    <s v="A"/>
    <n v="207"/>
    <s v="BAR/COCKTAIL/NIGHTCLUB"/>
    <m/>
    <m/>
    <s v="IC"/>
    <s v="Invest Cont"/>
    <n v="740"/>
    <m/>
    <m/>
    <m/>
    <s v="9100    RESEDA                       BL"/>
    <m/>
    <n v="34.235399999999998"/>
    <n v="-118.5361"/>
  </r>
  <r>
    <n v="220221213"/>
    <d v="2022-12-06T00:00:00"/>
    <x v="768"/>
    <n v="1630"/>
    <n v="2"/>
    <x v="5"/>
    <n v="211"/>
    <n v="2"/>
    <n v="627"/>
    <x v="43"/>
    <s v="0602 0913 1259 0416 0446 0553"/>
    <n v="17"/>
    <s v="F"/>
    <s v="O"/>
    <n v="502"/>
    <s v="MULTI-UNIT DWELLING (APARTMENT, DUPLEX, ETC)"/>
    <n v="400"/>
    <s v="STRONG-ARM (HANDS, FIST, FEET OR BODILY FORCE)"/>
    <s v="AO"/>
    <s v="Adult Other"/>
    <n v="627"/>
    <m/>
    <m/>
    <m/>
    <s v="600 N  NEW HAMPSHIRE                AV"/>
    <m/>
    <n v="34.081800000000001"/>
    <n v="-118.2929"/>
  </r>
  <r>
    <n v="220204214"/>
    <d v="2022-01-05T00:00:00"/>
    <x v="815"/>
    <n v="2300"/>
    <n v="2"/>
    <x v="5"/>
    <n v="236"/>
    <n v="2"/>
    <n v="740"/>
    <x v="21"/>
    <s v="0450 1822 0329 1100"/>
    <n v="40"/>
    <s v="M"/>
    <s v="H"/>
    <n v="210"/>
    <s v="RESTAURANT/FAST FOOD"/>
    <m/>
    <m/>
    <s v="IC"/>
    <s v="Invest Cont"/>
    <n v="740"/>
    <m/>
    <m/>
    <m/>
    <s v="1900    BEVERLY                      BL"/>
    <m/>
    <n v="34.065600000000003"/>
    <n v="-118.268"/>
  </r>
  <r>
    <n v="221222503"/>
    <d v="2022-10-28T00:00:00"/>
    <x v="763"/>
    <n v="1210"/>
    <n v="12"/>
    <x v="8"/>
    <n v="1256"/>
    <n v="2"/>
    <n v="805"/>
    <x v="6"/>
    <n v="1402"/>
    <n v="19"/>
    <s v="F"/>
    <s v="B"/>
    <n v="101"/>
    <s v="STREET"/>
    <m/>
    <m/>
    <s v="AO"/>
    <s v="Adult Other"/>
    <n v="805"/>
    <n v="998"/>
    <m/>
    <m/>
    <s v="FIGUEROA                     ST"/>
    <s v="75TH                         ST"/>
    <n v="33.971699999999998"/>
    <n v="-118.28270000000001"/>
  </r>
  <r>
    <n v="221714284"/>
    <d v="2022-09-30T00:00:00"/>
    <x v="829"/>
    <n v="1520"/>
    <n v="17"/>
    <x v="13"/>
    <n v="1775"/>
    <n v="2"/>
    <n v="624"/>
    <x v="15"/>
    <s v="0417 0416 1258 2024 0913 1824 1815 1251"/>
    <n v="12"/>
    <s v="F"/>
    <s v="H"/>
    <n v="101"/>
    <s v="STREET"/>
    <n v="400"/>
    <s v="STRONG-ARM (HANDS, FIST, FEET OR BODILY FORCE)"/>
    <s v="IC"/>
    <s v="Invest Cont"/>
    <n v="624"/>
    <m/>
    <m/>
    <m/>
    <s v="NORDHOFF                     BL"/>
    <s v="BALBOA                       BL"/>
    <n v="34.235700000000001"/>
    <n v="-118.5025"/>
  </r>
  <r>
    <n v="220905649"/>
    <d v="2022-02-13T00:00:00"/>
    <x v="752"/>
    <n v="537"/>
    <n v="9"/>
    <x v="3"/>
    <n v="931"/>
    <n v="1"/>
    <n v="310"/>
    <x v="5"/>
    <s v="1601 1420 1414 1402 0344 2004 0358"/>
    <n v="0"/>
    <s v="X"/>
    <s v="X"/>
    <n v="403"/>
    <s v="DRUG STORE"/>
    <n v="400"/>
    <s v="STRONG-ARM (HANDS, FIST, FEET OR BODILY FORCE)"/>
    <s v="AA"/>
    <s v="Adult Arrest"/>
    <n v="310"/>
    <n v="998"/>
    <m/>
    <m/>
    <s v="6200 N  SEPULVEDA                    BL"/>
    <m/>
    <n v="34.184100000000001"/>
    <n v="-118.4693"/>
  </r>
  <r>
    <n v="221008413"/>
    <d v="2022-04-26T00:00:00"/>
    <x v="776"/>
    <n v="830"/>
    <n v="10"/>
    <x v="11"/>
    <n v="1063"/>
    <n v="1"/>
    <n v="420"/>
    <x v="33"/>
    <m/>
    <n v="0"/>
    <m/>
    <m/>
    <n v="101"/>
    <s v="STREET"/>
    <m/>
    <m/>
    <s v="IC"/>
    <s v="Invest Cont"/>
    <n v="420"/>
    <m/>
    <m/>
    <m/>
    <s v="5500    RESEDA                       BL"/>
    <m/>
    <n v="34.170099999999998"/>
    <n v="-118.536"/>
  </r>
  <r>
    <n v="221206692"/>
    <d v="2022-02-20T00:00:00"/>
    <x v="789"/>
    <n v="1154"/>
    <n v="12"/>
    <x v="8"/>
    <n v="1273"/>
    <n v="1"/>
    <n v="440"/>
    <x v="20"/>
    <s v="0344 0913"/>
    <n v="0"/>
    <s v="X"/>
    <s v="X"/>
    <n v="405"/>
    <s v="CLOTHING STORE"/>
    <m/>
    <m/>
    <s v="IC"/>
    <s v="Invest Cont"/>
    <n v="440"/>
    <m/>
    <m/>
    <m/>
    <s v="1800 W  MANCHESTER                   AV"/>
    <m/>
    <n v="33.96"/>
    <n v="-118.309"/>
  </r>
  <r>
    <n v="220805486"/>
    <d v="2022-02-05T00:00:00"/>
    <x v="746"/>
    <n v="1250"/>
    <n v="8"/>
    <x v="12"/>
    <n v="834"/>
    <n v="2"/>
    <n v="624"/>
    <x v="15"/>
    <n v="445"/>
    <n v="40"/>
    <s v="M"/>
    <s v="W"/>
    <n v="102"/>
    <s v="SIDEWALK"/>
    <n v="400"/>
    <s v="STRONG-ARM (HANDS, FIST, FEET OR BODILY FORCE)"/>
    <s v="IC"/>
    <s v="Invest Cont"/>
    <n v="624"/>
    <m/>
    <m/>
    <m/>
    <s v="SANTA MONICA                 BL"/>
    <s v="BEVERLY GLEN"/>
    <n v="34.057400000000001"/>
    <n v="-118.4332"/>
  </r>
  <r>
    <n v="220404594"/>
    <d v="2022-01-19T00:00:00"/>
    <x v="749"/>
    <n v="1830"/>
    <n v="4"/>
    <x v="4"/>
    <n v="427"/>
    <n v="1"/>
    <n v="520"/>
    <x v="25"/>
    <s v="1501 1302"/>
    <n v="40"/>
    <s v="M"/>
    <s v="H"/>
    <n v="108"/>
    <s v="PARKING LOT"/>
    <m/>
    <m/>
    <s v="IC"/>
    <s v="Invest Cont"/>
    <n v="520"/>
    <m/>
    <m/>
    <m/>
    <s v="3400    EDLOFT                       AV"/>
    <m/>
    <n v="34.084099999999999"/>
    <n v="-118.18470000000001"/>
  </r>
  <r>
    <n v="220206148"/>
    <d v="2022-02-19T00:00:00"/>
    <x v="830"/>
    <n v="1940"/>
    <n v="2"/>
    <x v="5"/>
    <n v="291"/>
    <n v="1"/>
    <n v="230"/>
    <x v="13"/>
    <s v="0361 0416 0447 0913"/>
    <n v="45"/>
    <s v="M"/>
    <s v="H"/>
    <n v="502"/>
    <s v="MULTI-UNIT DWELLING (APARTMENT, DUPLEX, ETC)"/>
    <n v="212"/>
    <s v="BOTTLE"/>
    <s v="AA"/>
    <s v="Adult Arrest"/>
    <n v="230"/>
    <m/>
    <m/>
    <m/>
    <s v="1500 S  HOOVER                       ST"/>
    <m/>
    <n v="34.045000000000002"/>
    <n v="-118.2842"/>
  </r>
  <r>
    <n v="220115451"/>
    <d v="2022-07-02T00:00:00"/>
    <x v="831"/>
    <n v="1800"/>
    <n v="1"/>
    <x v="1"/>
    <n v="135"/>
    <n v="1"/>
    <n v="331"/>
    <x v="23"/>
    <s v="1602 0397 0344 1822 0327"/>
    <n v="48"/>
    <s v="F"/>
    <s v="H"/>
    <n v="101"/>
    <s v="STREET"/>
    <n v="223"/>
    <s v="UNKNOWN TYPE CUTTING INSTRUMENT"/>
    <s v="IC"/>
    <s v="Invest Cont"/>
    <n v="331"/>
    <m/>
    <m/>
    <m/>
    <s v="OLYMPIC"/>
    <s v="WALL                         ST"/>
    <n v="34.049500000000002"/>
    <n v="-118.2458"/>
  </r>
  <r>
    <n v="221213557"/>
    <d v="2022-06-11T00:00:00"/>
    <x v="832"/>
    <n v="500"/>
    <n v="12"/>
    <x v="8"/>
    <n v="1213"/>
    <n v="1"/>
    <n v="230"/>
    <x v="13"/>
    <s v="1100 1218 0430 0400 2033 0853"/>
    <n v="40"/>
    <s v="M"/>
    <s v="B"/>
    <n v="102"/>
    <s v="SIDEWALK"/>
    <n v="106"/>
    <s v="UNKNOWN FIREARM"/>
    <s v="IC"/>
    <s v="Invest Cont"/>
    <n v="230"/>
    <m/>
    <m/>
    <m/>
    <s v="SLAUSON                      AV"/>
    <s v="WESTERN                      AV"/>
    <n v="33.989199999999997"/>
    <n v="-118.30889999999999"/>
  </r>
  <r>
    <n v="220105926"/>
    <d v="2022-02-02T00:00:00"/>
    <x v="729"/>
    <n v="2101"/>
    <n v="1"/>
    <x v="1"/>
    <n v="161"/>
    <n v="1"/>
    <n v="330"/>
    <x v="1"/>
    <s v="0329 0344 1307 1609 1822 1414"/>
    <n v="35"/>
    <s v="F"/>
    <s v="H"/>
    <n v="101"/>
    <s v="STREET"/>
    <m/>
    <m/>
    <s v="IC"/>
    <s v="Invest Cont"/>
    <n v="330"/>
    <m/>
    <m/>
    <m/>
    <s v="800    JAMES M WOOD                 BL"/>
    <m/>
    <n v="34.048299999999998"/>
    <n v="-118.26309999999999"/>
  </r>
  <r>
    <n v="220409553"/>
    <d v="2022-06-08T00:00:00"/>
    <x v="833"/>
    <n v="15"/>
    <n v="4"/>
    <x v="4"/>
    <n v="478"/>
    <n v="2"/>
    <n v="624"/>
    <x v="15"/>
    <s v="0913 0555 0400 0448 0419 0429"/>
    <n v="53"/>
    <s v="F"/>
    <s v="H"/>
    <n v="501"/>
    <s v="SINGLE FAMILY DWELLING"/>
    <n v="400"/>
    <s v="STRONG-ARM (HANDS, FIST, FEET OR BODILY FORCE)"/>
    <s v="AA"/>
    <s v="Adult Arrest"/>
    <n v="624"/>
    <m/>
    <m/>
    <m/>
    <s v="1000 S  CONCORD                      ST"/>
    <m/>
    <n v="34.026600000000002"/>
    <n v="-118.2042"/>
  </r>
  <r>
    <n v="221500967"/>
    <d v="2022-08-06T00:00:00"/>
    <x v="834"/>
    <n v="2315"/>
    <n v="15"/>
    <x v="18"/>
    <n v="1555"/>
    <n v="1"/>
    <n v="310"/>
    <x v="5"/>
    <s v="1822 1607 1414 0344 1402"/>
    <n v="21"/>
    <s v="F"/>
    <s v="H"/>
    <n v="501"/>
    <s v="SINGLE FAMILY DWELLING"/>
    <m/>
    <m/>
    <s v="IC"/>
    <s v="Invest Cont"/>
    <n v="310"/>
    <m/>
    <m/>
    <m/>
    <s v="4900    BAKMAN                       AV"/>
    <m/>
    <n v="34.1599"/>
    <n v="-118.37739999999999"/>
  </r>
  <r>
    <n v="222019292"/>
    <d v="2022-12-16T00:00:00"/>
    <x v="835"/>
    <n v="1030"/>
    <n v="20"/>
    <x v="19"/>
    <n v="2034"/>
    <n v="1"/>
    <n v="230"/>
    <x v="13"/>
    <s v="1402 1822 0444 0411 0421 0334 0917 0202"/>
    <n v="42"/>
    <s v="M"/>
    <s v="O"/>
    <n v="406"/>
    <s v="OTHER STORE"/>
    <n v="207"/>
    <s v="OTHER KNIFE"/>
    <s v="IC"/>
    <s v="Invest Cont"/>
    <n v="230"/>
    <n v="998"/>
    <m/>
    <m/>
    <s v="3500    WILSHIRE                     BL"/>
    <m/>
    <n v="34.061700000000002"/>
    <n v="-118.3004"/>
  </r>
  <r>
    <n v="220405705"/>
    <d v="2022-02-20T00:00:00"/>
    <x v="789"/>
    <n v="1430"/>
    <n v="4"/>
    <x v="4"/>
    <n v="471"/>
    <n v="2"/>
    <n v="624"/>
    <x v="15"/>
    <s v="0913 0400 0416 0419 0429"/>
    <n v="33"/>
    <s v="F"/>
    <s v="H"/>
    <n v="203"/>
    <s v="OTHER BUSINESS"/>
    <n v="400"/>
    <s v="STRONG-ARM (HANDS, FIST, FEET OR BODILY FORCE)"/>
    <s v="IC"/>
    <s v="Invest Cont"/>
    <n v="624"/>
    <m/>
    <m/>
    <m/>
    <s v="2300    SUNRISE                      ST"/>
    <m/>
    <n v="34.035800000000002"/>
    <n v="-118.22239999999999"/>
  </r>
  <r>
    <n v="220317335"/>
    <d v="2022-09-24T00:00:00"/>
    <x v="678"/>
    <n v="1100"/>
    <n v="3"/>
    <x v="2"/>
    <n v="379"/>
    <n v="2"/>
    <n v="900"/>
    <x v="18"/>
    <s v="1251 2038 0913"/>
    <n v="43"/>
    <s v="F"/>
    <s v="H"/>
    <n v="501"/>
    <s v="SINGLE FAMILY DWELLING"/>
    <m/>
    <m/>
    <s v="IC"/>
    <s v="Invest Cont"/>
    <n v="900"/>
    <m/>
    <m/>
    <m/>
    <s v="3800    WISCONSIN                    ST"/>
    <m/>
    <n v="34.017000000000003"/>
    <n v="-118.2931"/>
  </r>
  <r>
    <n v="222000597"/>
    <d v="2022-03-07T00:00:00"/>
    <x v="836"/>
    <n v="1330"/>
    <n v="20"/>
    <x v="19"/>
    <n v="2022"/>
    <n v="1"/>
    <n v="310"/>
    <x v="5"/>
    <s v="1822 0342 0327 1402"/>
    <n v="0"/>
    <s v="X"/>
    <s v="X"/>
    <n v="210"/>
    <s v="RESTAURANT/FAST FOOD"/>
    <m/>
    <m/>
    <s v="AA"/>
    <s v="Adult Arrest"/>
    <n v="310"/>
    <n v="998"/>
    <m/>
    <m/>
    <s v="3800    WILSHIRE                     BL"/>
    <m/>
    <n v="34.0655"/>
    <n v="-118.31140000000001"/>
  </r>
  <r>
    <n v="221804756"/>
    <d v="2022-01-16T00:00:00"/>
    <x v="837"/>
    <n v="1800"/>
    <n v="18"/>
    <x v="17"/>
    <n v="1849"/>
    <n v="2"/>
    <n v="626"/>
    <x v="10"/>
    <s v="2000 0913 1813 1206 2002 2034 0416 0329 2033"/>
    <n v="34"/>
    <s v="M"/>
    <s v="H"/>
    <n v="501"/>
    <s v="SINGLE FAMILY DWELLING"/>
    <n v="400"/>
    <s v="STRONG-ARM (HANDS, FIST, FEET OR BODILY FORCE)"/>
    <s v="IC"/>
    <s v="Invest Cont"/>
    <n v="626"/>
    <m/>
    <m/>
    <m/>
    <s v="1900 E  114TH                        ST"/>
    <m/>
    <n v="33.9315"/>
    <n v="-118.23909999999999"/>
  </r>
  <r>
    <n v="220712649"/>
    <d v="2022-08-06T00:00:00"/>
    <x v="668"/>
    <n v="1720"/>
    <n v="7"/>
    <x v="0"/>
    <n v="705"/>
    <n v="2"/>
    <n v="624"/>
    <x v="15"/>
    <s v="1202 0416 0446"/>
    <n v="74"/>
    <s v="M"/>
    <s v="H"/>
    <n v="102"/>
    <s v="SIDEWALK"/>
    <n v="400"/>
    <s v="STRONG-ARM (HANDS, FIST, FEET OR BODILY FORCE)"/>
    <s v="IC"/>
    <s v="Invest Cont"/>
    <n v="624"/>
    <m/>
    <m/>
    <m/>
    <s v="700 N  LA BREA                      AV"/>
    <m/>
    <n v="34.084600000000002"/>
    <n v="-118.3464"/>
  </r>
  <r>
    <n v="221200828"/>
    <d v="2022-10-11T00:00:00"/>
    <x v="666"/>
    <n v="2105"/>
    <n v="12"/>
    <x v="8"/>
    <n v="1257"/>
    <n v="2"/>
    <n v="930"/>
    <x v="30"/>
    <s v="0903 0421 2053 2055 1514 1402 0400"/>
    <n v="36"/>
    <s v="F"/>
    <s v="W"/>
    <n v="502"/>
    <s v="MULTI-UNIT DWELLING (APARTMENT, DUPLEX, ETC)"/>
    <n v="511"/>
    <s v="VERBAL THREAT"/>
    <s v="AA"/>
    <s v="Adult Arrest"/>
    <n v="930"/>
    <n v="946"/>
    <n v="998"/>
    <m/>
    <s v="900 W  79TH                         ST"/>
    <m/>
    <n v="33.969299999999997"/>
    <n v="-118.285"/>
  </r>
  <r>
    <n v="220321887"/>
    <d v="2022-12-14T00:00:00"/>
    <x v="777"/>
    <n v="2315"/>
    <n v="3"/>
    <x v="2"/>
    <n v="397"/>
    <n v="1"/>
    <n v="520"/>
    <x v="25"/>
    <s v="0329 1300 0342 1822 1307 1302"/>
    <n v="47"/>
    <s v="M"/>
    <s v="H"/>
    <n v="101"/>
    <s v="STREET"/>
    <m/>
    <m/>
    <s v="IC"/>
    <s v="Invest Cont"/>
    <n v="520"/>
    <m/>
    <m/>
    <m/>
    <s v="4200    DALTON                       AV"/>
    <m/>
    <n v="34.007300000000001"/>
    <n v="-118.3035"/>
  </r>
  <r>
    <n v="221819393"/>
    <d v="2022-10-20T00:00:00"/>
    <x v="660"/>
    <n v="1430"/>
    <n v="18"/>
    <x v="17"/>
    <n v="1849"/>
    <n v="2"/>
    <n v="626"/>
    <x v="10"/>
    <s v="0913 1300 2000 0416 1218 1814 0319 0444"/>
    <n v="25"/>
    <s v="F"/>
    <s v="B"/>
    <n v="102"/>
    <s v="SIDEWALK"/>
    <n v="400"/>
    <s v="STRONG-ARM (HANDS, FIST, FEET OR BODILY FORCE)"/>
    <s v="IC"/>
    <s v="Invest Cont"/>
    <n v="626"/>
    <m/>
    <m/>
    <m/>
    <s v="113TH                        ST"/>
    <s v="BELHAVEN                     AV"/>
    <n v="33.932699999999997"/>
    <n v="-118.2351"/>
  </r>
  <r>
    <n v="220117600"/>
    <d v="2022-08-04T00:00:00"/>
    <x v="737"/>
    <n v="1200"/>
    <n v="1"/>
    <x v="1"/>
    <n v="153"/>
    <n v="2"/>
    <n v="649"/>
    <x v="52"/>
    <m/>
    <n v="69"/>
    <s v="M"/>
    <s v="W"/>
    <n v="602"/>
    <s v="BANK"/>
    <m/>
    <m/>
    <s v="IC"/>
    <s v="Invest Cont"/>
    <n v="649"/>
    <m/>
    <m/>
    <m/>
    <s v="500 S  BROADWAY"/>
    <m/>
    <n v="34.048099999999998"/>
    <n v="-118.25069999999999"/>
  </r>
  <r>
    <n v="222017221"/>
    <d v="2022-10-02T00:00:00"/>
    <x v="838"/>
    <n v="1100"/>
    <n v="20"/>
    <x v="19"/>
    <n v="2017"/>
    <n v="2"/>
    <n v="626"/>
    <x v="10"/>
    <s v="2000 0401 1823"/>
    <n v="45"/>
    <s v="F"/>
    <s v="H"/>
    <n v="502"/>
    <s v="MULTI-UNIT DWELLING (APARTMENT, DUPLEX, ETC)"/>
    <n v="400"/>
    <s v="STRONG-ARM (HANDS, FIST, FEET OR BODILY FORCE)"/>
    <s v="IC"/>
    <s v="Invest Cont"/>
    <n v="626"/>
    <m/>
    <m/>
    <m/>
    <s v="BERENDO                      ST"/>
    <s v="3RD                          ST"/>
    <n v="34.069099999999999"/>
    <n v="-118.2941"/>
  </r>
  <r>
    <n v="220307382"/>
    <d v="2022-03-12T00:00:00"/>
    <x v="839"/>
    <n v="1215"/>
    <n v="3"/>
    <x v="2"/>
    <n v="376"/>
    <n v="1"/>
    <n v="440"/>
    <x v="20"/>
    <s v="0917 1822 0344 2032 1236 2004"/>
    <n v="53"/>
    <s v="F"/>
    <s v="B"/>
    <n v="210"/>
    <s v="RESTAURANT/FAST FOOD"/>
    <m/>
    <m/>
    <s v="IC"/>
    <s v="Invest Cont"/>
    <n v="440"/>
    <m/>
    <m/>
    <m/>
    <s v="MARTIN LUTHER KING JR        BL"/>
    <s v="NORMANDIE                    AV"/>
    <n v="34.010899999999999"/>
    <n v="-118.3002"/>
  </r>
  <r>
    <n v="220313595"/>
    <d v="2022-05-16T00:00:00"/>
    <x v="840"/>
    <n v="1200"/>
    <n v="3"/>
    <x v="2"/>
    <n v="392"/>
    <n v="2"/>
    <n v="354"/>
    <x v="14"/>
    <s v="0100 0929"/>
    <n v="56"/>
    <s v="M"/>
    <s v="W"/>
    <n v="602"/>
    <s v="BANK"/>
    <m/>
    <m/>
    <s v="AA"/>
    <s v="Adult Arrest"/>
    <n v="354"/>
    <m/>
    <m/>
    <m/>
    <s v="4400    CRENSHAW                     BL"/>
    <m/>
    <n v="34.003599999999999"/>
    <n v="-118.33199999999999"/>
  </r>
  <r>
    <n v="221204198"/>
    <d v="2022-01-04T00:00:00"/>
    <x v="815"/>
    <n v="430"/>
    <n v="12"/>
    <x v="8"/>
    <n v="1241"/>
    <n v="1"/>
    <n v="121"/>
    <x v="22"/>
    <s v="0400 0913 2034 0522 0532 0531 0536 0527"/>
    <n v="18"/>
    <s v="F"/>
    <s v="W"/>
    <n v="501"/>
    <s v="SINGLE FAMILY DWELLING"/>
    <n v="400"/>
    <s v="STRONG-ARM (HANDS, FIST, FEET OR BODILY FORCE)"/>
    <s v="IC"/>
    <s v="Invest Cont"/>
    <n v="121"/>
    <n v="910"/>
    <m/>
    <m/>
    <s v="6200 S  VICTORIA                     AV"/>
    <m/>
    <n v="33.983699999999999"/>
    <n v="-118.3323"/>
  </r>
  <r>
    <n v="221415550"/>
    <d v="2022-08-22T00:00:00"/>
    <x v="715"/>
    <n v="550"/>
    <n v="14"/>
    <x v="14"/>
    <n v="1466"/>
    <n v="1"/>
    <n v="420"/>
    <x v="33"/>
    <m/>
    <n v="0"/>
    <m/>
    <m/>
    <n v="104"/>
    <s v="DRIVEWAY"/>
    <m/>
    <m/>
    <s v="IC"/>
    <s v="Invest Cont"/>
    <n v="420"/>
    <m/>
    <m/>
    <m/>
    <s v="7100    DUNFIELD                     AV"/>
    <m/>
    <n v="33.976999999999997"/>
    <n v="-118.39700000000001"/>
  </r>
  <r>
    <n v="220304432"/>
    <d v="2022-01-10T00:00:00"/>
    <x v="754"/>
    <n v="1005"/>
    <n v="3"/>
    <x v="2"/>
    <n v="374"/>
    <n v="2"/>
    <n v="624"/>
    <x v="15"/>
    <s v="1822 0444 1309"/>
    <n v="26"/>
    <s v="F"/>
    <s v="H"/>
    <n v="210"/>
    <s v="RESTAURANT/FAST FOOD"/>
    <n v="400"/>
    <s v="STRONG-ARM (HANDS, FIST, FEET OR BODILY FORCE)"/>
    <s v="AO"/>
    <s v="Adult Other"/>
    <n v="624"/>
    <m/>
    <m/>
    <m/>
    <s v="2200 W  MARTIN LUTHER KING JR        BL"/>
    <m/>
    <n v="34.014800000000001"/>
    <n v="-118.3222"/>
  </r>
  <r>
    <n v="222113030"/>
    <d v="2022-08-14T00:00:00"/>
    <x v="674"/>
    <n v="1100"/>
    <n v="21"/>
    <x v="15"/>
    <n v="2157"/>
    <n v="2"/>
    <n v="626"/>
    <x v="10"/>
    <s v="2000 1814 1243 0447"/>
    <n v="24"/>
    <s v="M"/>
    <s v="W"/>
    <n v="502"/>
    <s v="MULTI-UNIT DWELLING (APARTMENT, DUPLEX, ETC)"/>
    <n v="500"/>
    <s v="UNKNOWN WEAPON/OTHER WEAPON"/>
    <s v="IC"/>
    <s v="Invest Cont"/>
    <n v="626"/>
    <m/>
    <m/>
    <m/>
    <s v="21200    KITTRIDGE                    ST"/>
    <m/>
    <n v="34.191299999999998"/>
    <n v="-118.5942"/>
  </r>
  <r>
    <n v="221713184"/>
    <d v="2022-09-01T00:00:00"/>
    <x v="841"/>
    <n v="2245"/>
    <n v="17"/>
    <x v="13"/>
    <n v="1767"/>
    <n v="2"/>
    <n v="625"/>
    <x v="44"/>
    <s v="1300 1822 0447"/>
    <n v="25"/>
    <s v="M"/>
    <s v="O"/>
    <n v="108"/>
    <s v="PARKING LOT"/>
    <n v="500"/>
    <s v="UNKNOWN WEAPON/OTHER WEAPON"/>
    <s v="IC"/>
    <s v="Invest Cont"/>
    <n v="625"/>
    <m/>
    <m/>
    <m/>
    <s v="18400    PLUMMER                      ST"/>
    <m/>
    <n v="34.242800000000003"/>
    <n v="-118.5338"/>
  </r>
  <r>
    <n v="220714999"/>
    <d v="2022-10-07T00:00:00"/>
    <x v="842"/>
    <n v="1530"/>
    <n v="7"/>
    <x v="0"/>
    <n v="723"/>
    <n v="1"/>
    <n v="510"/>
    <x v="0"/>
    <m/>
    <n v="0"/>
    <m/>
    <m/>
    <n v="108"/>
    <s v="PARKING LOT"/>
    <m/>
    <m/>
    <s v="AA"/>
    <s v="Adult Arrest"/>
    <n v="510"/>
    <m/>
    <m/>
    <m/>
    <s v="8000 W  3RD                          ST"/>
    <m/>
    <n v="34.071800000000003"/>
    <n v="-118.36369999999999"/>
  </r>
  <r>
    <n v="221115172"/>
    <d v="2022-10-17T00:00:00"/>
    <x v="843"/>
    <n v="2030"/>
    <n v="11"/>
    <x v="7"/>
    <n v="1116"/>
    <n v="1"/>
    <n v="230"/>
    <x v="13"/>
    <s v="1300 0342 1822 0326 1259 1312 0416"/>
    <n v="15"/>
    <s v="M"/>
    <s v="H"/>
    <n v="101"/>
    <s v="STREET"/>
    <n v="114"/>
    <s v="AIR PISTOL/REVOLVER/RIFLE/BB GUN"/>
    <s v="IC"/>
    <s v="Invest Cont"/>
    <n v="230"/>
    <m/>
    <m/>
    <m/>
    <s v="IRVINGTON                    PL"/>
    <s v="AVE 54"/>
    <n v="34.115200000000002"/>
    <n v="-118.1991"/>
  </r>
  <r>
    <n v="220617084"/>
    <d v="2022-10-05T00:00:00"/>
    <x v="787"/>
    <n v="900"/>
    <n v="6"/>
    <x v="9"/>
    <n v="657"/>
    <n v="2"/>
    <n v="354"/>
    <x v="14"/>
    <s v="0377 0344 1822 1501"/>
    <n v="46"/>
    <s v="F"/>
    <s v="H"/>
    <n v="501"/>
    <s v="SINGLE FAMILY DWELLING"/>
    <m/>
    <m/>
    <s v="IC"/>
    <s v="Invest Cont"/>
    <n v="354"/>
    <m/>
    <m/>
    <m/>
    <s v="1000 N  ST ANDREWS                   PL"/>
    <m/>
    <n v="34.089500000000001"/>
    <n v="-118.31140000000001"/>
  </r>
  <r>
    <n v="221105897"/>
    <d v="2022-02-21T00:00:00"/>
    <x v="730"/>
    <n v="500"/>
    <n v="11"/>
    <x v="7"/>
    <n v="1153"/>
    <n v="1"/>
    <n v="310"/>
    <x v="5"/>
    <s v="0344 0351"/>
    <n v="49"/>
    <s v="F"/>
    <s v="W"/>
    <n v="501"/>
    <s v="SINGLE FAMILY DWELLING"/>
    <m/>
    <m/>
    <s v="AA"/>
    <s v="Adult Arrest"/>
    <n v="310"/>
    <m/>
    <m/>
    <m/>
    <s v="5100    FRANKLIN                     AV"/>
    <m/>
    <n v="34.1098"/>
    <n v="-118.3039"/>
  </r>
  <r>
    <n v="220304391"/>
    <d v="2022-01-10T00:00:00"/>
    <x v="754"/>
    <n v="800"/>
    <n v="3"/>
    <x v="2"/>
    <n v="354"/>
    <n v="2"/>
    <n v="740"/>
    <x v="21"/>
    <s v="0361 0913 0329 1300 0603"/>
    <n v="35"/>
    <s v="M"/>
    <s v="H"/>
    <n v="108"/>
    <s v="PARKING LOT"/>
    <m/>
    <m/>
    <s v="IC"/>
    <s v="Invest Cont"/>
    <n v="740"/>
    <m/>
    <m/>
    <m/>
    <s v="3600    8TH                          AV"/>
    <m/>
    <n v="34.0229"/>
    <n v="-118.32599999999999"/>
  </r>
  <r>
    <n v="221210739"/>
    <d v="2022-04-27T00:00:00"/>
    <x v="844"/>
    <n v="1700"/>
    <n v="12"/>
    <x v="8"/>
    <n v="1232"/>
    <n v="1"/>
    <n v="510"/>
    <x v="0"/>
    <m/>
    <n v="0"/>
    <m/>
    <m/>
    <n v="101"/>
    <s v="STREET"/>
    <m/>
    <m/>
    <s v="IC"/>
    <s v="Invest Cont"/>
    <n v="510"/>
    <m/>
    <m/>
    <m/>
    <s v="2800 W  SLAUSON                      AV"/>
    <m/>
    <n v="33.989100000000001"/>
    <n v="-118.3237"/>
  </r>
  <r>
    <n v="221815687"/>
    <d v="2022-07-04T00:00:00"/>
    <x v="845"/>
    <n v="23"/>
    <n v="18"/>
    <x v="17"/>
    <n v="1821"/>
    <n v="1"/>
    <n v="230"/>
    <x v="13"/>
    <s v="1822 1100"/>
    <n v="18"/>
    <s v="M"/>
    <s v="W"/>
    <n v="108"/>
    <s v="PARKING LOT"/>
    <n v="102"/>
    <s v="HAND GUN"/>
    <s v="AO"/>
    <s v="Adult Other"/>
    <n v="230"/>
    <m/>
    <m/>
    <m/>
    <s v="HOOVER                       ST"/>
    <s v="CENTURY                      BL"/>
    <n v="33.945500000000003"/>
    <n v="-118.28700000000001"/>
  </r>
  <r>
    <n v="220712150"/>
    <d v="2022-07-26T00:00:00"/>
    <x v="748"/>
    <n v="2040"/>
    <n v="7"/>
    <x v="0"/>
    <n v="706"/>
    <n v="1"/>
    <n v="210"/>
    <x v="11"/>
    <s v="0334 0329 1402 2004"/>
    <n v="21"/>
    <s v="X"/>
    <s v="X"/>
    <n v="203"/>
    <s v="OTHER BUSINESS"/>
    <n v="311"/>
    <s v="HAMMER"/>
    <s v="IC"/>
    <s v="Invest Cont"/>
    <n v="210"/>
    <n v="998"/>
    <m/>
    <m/>
    <s v="800 N  LA BREA                      AV"/>
    <m/>
    <n v="34.085299999999997"/>
    <n v="-118.3441"/>
  </r>
  <r>
    <n v="221200841"/>
    <d v="2022-10-28T00:00:00"/>
    <x v="763"/>
    <n v="700"/>
    <n v="12"/>
    <x v="8"/>
    <n v="1248"/>
    <n v="1"/>
    <n v="210"/>
    <x v="11"/>
    <s v="0908 1402 1019 0420 0370 0421 0344 0352 0354 1309"/>
    <n v="26"/>
    <s v="M"/>
    <s v="B"/>
    <n v="505"/>
    <s v="MOTEL"/>
    <n v="400"/>
    <s v="STRONG-ARM (HANDS, FIST, FEET OR BODILY FORCE)"/>
    <s v="AO"/>
    <s v="Adult Other"/>
    <n v="210"/>
    <m/>
    <m/>
    <m/>
    <s v="7100 S  HOOVER                       ST"/>
    <m/>
    <n v="33.979199999999999"/>
    <n v="-118.2893"/>
  </r>
  <r>
    <n v="220407283"/>
    <d v="2022-04-06T00:00:00"/>
    <x v="825"/>
    <n v="1530"/>
    <n v="4"/>
    <x v="4"/>
    <n v="448"/>
    <n v="2"/>
    <n v="354"/>
    <x v="14"/>
    <n v="100"/>
    <n v="35"/>
    <s v="F"/>
    <s v="B"/>
    <n v="605"/>
    <s v="AUTOMATED TELLER MACHINE (ATM)"/>
    <m/>
    <m/>
    <s v="IC"/>
    <s v="Invest Cont"/>
    <n v="354"/>
    <m/>
    <m/>
    <m/>
    <s v="1300    DE NEVE                      LN"/>
    <m/>
    <n v="34.056800000000003"/>
    <n v="-118.1968"/>
  </r>
  <r>
    <n v="220106354"/>
    <d v="2022-02-10T00:00:00"/>
    <x v="846"/>
    <n v="2200"/>
    <n v="1"/>
    <x v="1"/>
    <n v="152"/>
    <n v="1"/>
    <n v="341"/>
    <x v="12"/>
    <s v="0344 2032 1822 1606"/>
    <n v="62"/>
    <s v="M"/>
    <s v="H"/>
    <n v="123"/>
    <s v="PARKING UNDERGROUND/BUILDING"/>
    <m/>
    <m/>
    <s v="IC"/>
    <s v="Invest Cont"/>
    <n v="341"/>
    <m/>
    <m/>
    <m/>
    <s v="500 S  OLIVE                        ST"/>
    <m/>
    <n v="34.049500000000002"/>
    <n v="-118.25279999999999"/>
  </r>
  <r>
    <n v="221709859"/>
    <d v="2022-06-09T00:00:00"/>
    <x v="847"/>
    <n v="700"/>
    <n v="17"/>
    <x v="13"/>
    <n v="1759"/>
    <n v="1"/>
    <n v="341"/>
    <x v="12"/>
    <n v="344"/>
    <n v="0"/>
    <s v="X"/>
    <s v="X"/>
    <n v="704"/>
    <s v="ELEMENTARY SCHOOL"/>
    <m/>
    <m/>
    <s v="IC"/>
    <s v="Invest Cont"/>
    <n v="341"/>
    <m/>
    <m/>
    <m/>
    <s v="15800    STARE                        ST"/>
    <m/>
    <n v="34.252800000000001"/>
    <n v="-118.47620000000001"/>
  </r>
  <r>
    <n v="220618098"/>
    <d v="2022-10-24T00:00:00"/>
    <x v="848"/>
    <n v="300"/>
    <n v="6"/>
    <x v="9"/>
    <n v="663"/>
    <n v="1"/>
    <n v="341"/>
    <x v="12"/>
    <s v="1822 0344"/>
    <n v="26"/>
    <s v="M"/>
    <s v="W"/>
    <n v="507"/>
    <s v="CONDOMINIUM/TOWNHOUSE"/>
    <m/>
    <m/>
    <s v="IC"/>
    <s v="Invest Cont"/>
    <n v="341"/>
    <m/>
    <m/>
    <m/>
    <s v="1200    CHEROKEE                     AV"/>
    <m/>
    <n v="34.092599999999997"/>
    <n v="-118.3352"/>
  </r>
  <r>
    <n v="221016773"/>
    <d v="2022-11-21T00:00:00"/>
    <x v="849"/>
    <n v="1400"/>
    <n v="10"/>
    <x v="11"/>
    <n v="1011"/>
    <n v="1"/>
    <n v="420"/>
    <x v="33"/>
    <s v="1822 0344 1414"/>
    <n v="66"/>
    <s v="M"/>
    <s v="H"/>
    <n v="101"/>
    <s v="STREET"/>
    <m/>
    <m/>
    <s v="IC"/>
    <s v="Invest Cont"/>
    <n v="420"/>
    <m/>
    <m/>
    <m/>
    <s v="7400    TAMPA                        AV"/>
    <m/>
    <n v="34.204799999999999"/>
    <n v="-118.5535"/>
  </r>
  <r>
    <n v="221106582"/>
    <d v="2022-03-11T00:00:00"/>
    <x v="850"/>
    <n v="1200"/>
    <n v="11"/>
    <x v="7"/>
    <n v="1141"/>
    <n v="1"/>
    <n v="440"/>
    <x v="20"/>
    <n v="344"/>
    <n v="30"/>
    <s v="M"/>
    <s v="O"/>
    <n v="146"/>
    <s v="PATIO*"/>
    <m/>
    <m/>
    <s v="IC"/>
    <s v="Invest Cont"/>
    <n v="440"/>
    <m/>
    <m/>
    <m/>
    <s v="N  EDGEMONT                     ST"/>
    <s v="HOLLYWOOD                    BL"/>
    <n v="34.101799999999997"/>
    <n v="-118.2962"/>
  </r>
  <r>
    <n v="220122934"/>
    <d v="2022-10-20T00:00:00"/>
    <x v="851"/>
    <n v="830"/>
    <n v="1"/>
    <x v="1"/>
    <n v="111"/>
    <n v="1"/>
    <n v="440"/>
    <x v="20"/>
    <s v="0344 1259 1251 2032"/>
    <n v="15"/>
    <s v="F"/>
    <s v="H"/>
    <n v="721"/>
    <s v="HIGH SCHOOL"/>
    <m/>
    <m/>
    <s v="IC"/>
    <s v="Invest Cont"/>
    <n v="440"/>
    <m/>
    <m/>
    <m/>
    <s v="400 N  GRAND                        AV"/>
    <m/>
    <n v="34.0595"/>
    <n v="-118.24509999999999"/>
  </r>
  <r>
    <n v="220409416"/>
    <d v="2022-06-04T00:00:00"/>
    <x v="852"/>
    <n v="1230"/>
    <n v="4"/>
    <x v="4"/>
    <n v="402"/>
    <n v="1"/>
    <n v="510"/>
    <x v="0"/>
    <m/>
    <n v="0"/>
    <m/>
    <m/>
    <n v="101"/>
    <s v="STREET"/>
    <m/>
    <m/>
    <s v="IC"/>
    <s v="Invest Cont"/>
    <n v="510"/>
    <m/>
    <m/>
    <m/>
    <s v="3900    BERENICE                     AV"/>
    <m/>
    <n v="34.088299999999997"/>
    <n v="-118.20569999999999"/>
  </r>
  <r>
    <n v="220309932"/>
    <d v="2022-05-01T00:00:00"/>
    <x v="853"/>
    <n v="1400"/>
    <n v="3"/>
    <x v="2"/>
    <n v="375"/>
    <n v="1"/>
    <n v="331"/>
    <x v="23"/>
    <s v="1300 0344 1822 1606"/>
    <n v="23"/>
    <s v="F"/>
    <s v="B"/>
    <n v="502"/>
    <s v="MULTI-UNIT DWELLING (APARTMENT, DUPLEX, ETC)"/>
    <m/>
    <m/>
    <s v="IC"/>
    <s v="Invest Cont"/>
    <n v="331"/>
    <m/>
    <m/>
    <m/>
    <s v="2000    BROWNING                     BL"/>
    <m/>
    <n v="34.011800000000001"/>
    <n v="-118.3152"/>
  </r>
  <r>
    <n v="220706306"/>
    <d v="2022-03-02T00:00:00"/>
    <x v="854"/>
    <n v="1310"/>
    <n v="7"/>
    <x v="0"/>
    <n v="723"/>
    <n v="1"/>
    <n v="310"/>
    <x v="5"/>
    <s v="1601 1402 0344 1822"/>
    <n v="56"/>
    <s v="F"/>
    <s v="W"/>
    <n v="502"/>
    <s v="MULTI-UNIT DWELLING (APARTMENT, DUPLEX, ETC)"/>
    <m/>
    <m/>
    <s v="IC"/>
    <s v="Invest Cont"/>
    <n v="310"/>
    <n v="998"/>
    <m/>
    <m/>
    <s v="300 S  CRESCENT HEIGHTS             BL"/>
    <m/>
    <n v="34.072099999999999"/>
    <n v="-118.3659"/>
  </r>
  <r>
    <n v="220507936"/>
    <d v="2022-04-13T00:00:00"/>
    <x v="680"/>
    <n v="600"/>
    <n v="5"/>
    <x v="10"/>
    <n v="557"/>
    <n v="1"/>
    <n v="510"/>
    <x v="0"/>
    <m/>
    <n v="0"/>
    <m/>
    <m/>
    <n v="108"/>
    <s v="PARKING LOT"/>
    <m/>
    <m/>
    <s v="IC"/>
    <s v="Invest Cont"/>
    <n v="510"/>
    <m/>
    <m/>
    <m/>
    <s v="500 W  5TH                          ST"/>
    <m/>
    <n v="33.739699999999999"/>
    <n v="-118.28789999999999"/>
  </r>
  <r>
    <n v="220709621"/>
    <d v="2022-05-24T00:00:00"/>
    <x v="855"/>
    <n v="1"/>
    <n v="7"/>
    <x v="0"/>
    <n v="783"/>
    <n v="2"/>
    <n v="354"/>
    <x v="14"/>
    <s v="1822 0100 0930"/>
    <n v="47"/>
    <s v="F"/>
    <s v="B"/>
    <n v="501"/>
    <s v="SINGLE FAMILY DWELLING"/>
    <m/>
    <m/>
    <s v="IC"/>
    <s v="Invest Cont"/>
    <n v="354"/>
    <m/>
    <m/>
    <m/>
    <s v="2000 S  RIDGELEY                     DR"/>
    <m/>
    <n v="34.0398"/>
    <n v="-118.35899999999999"/>
  </r>
  <r>
    <n v="221712750"/>
    <d v="2022-08-26T00:00:00"/>
    <x v="664"/>
    <n v="1400"/>
    <n v="17"/>
    <x v="13"/>
    <n v="1751"/>
    <n v="2"/>
    <n v="662"/>
    <x v="17"/>
    <s v="0701 0800 0344 1202 1501"/>
    <n v="75"/>
    <s v="F"/>
    <s v="W"/>
    <n v="507"/>
    <s v="CONDOMINIUM/TOWNHOUSE"/>
    <m/>
    <m/>
    <s v="IC"/>
    <s v="Invest Cont"/>
    <n v="662"/>
    <m/>
    <m/>
    <m/>
    <s v="21900    LASSEN                       ST"/>
    <m/>
    <n v="34.253399999999999"/>
    <n v="-118.60720000000001"/>
  </r>
  <r>
    <n v="220115577"/>
    <d v="2022-07-04T00:00:00"/>
    <x v="845"/>
    <n v="253"/>
    <n v="1"/>
    <x v="1"/>
    <n v="182"/>
    <n v="1"/>
    <n v="330"/>
    <x v="1"/>
    <s v="0322 1822"/>
    <n v="27"/>
    <s v="F"/>
    <s v="B"/>
    <n v="108"/>
    <s v="PARKING LOT"/>
    <m/>
    <m/>
    <s v="IC"/>
    <s v="Invest Cont"/>
    <n v="330"/>
    <m/>
    <m/>
    <m/>
    <s v="1000 S  FLOWER                       ST"/>
    <m/>
    <n v="34.044400000000003"/>
    <n v="-118.2628"/>
  </r>
  <r>
    <n v="220110776"/>
    <d v="2022-04-21T00:00:00"/>
    <x v="821"/>
    <n v="1000"/>
    <n v="1"/>
    <x v="1"/>
    <n v="142"/>
    <n v="1"/>
    <n v="350"/>
    <x v="60"/>
    <s v="0344 0345 0346 1202 1822"/>
    <n v="73"/>
    <s v="F"/>
    <s v="O"/>
    <n v="102"/>
    <s v="SIDEWALK"/>
    <m/>
    <m/>
    <s v="IC"/>
    <s v="Invest Cont"/>
    <n v="350"/>
    <m/>
    <m/>
    <m/>
    <s v="5TH                          ST"/>
    <s v="HILL"/>
    <n v="34.0488"/>
    <n v="-118.2518"/>
  </r>
  <r>
    <n v="221715595"/>
    <d v="2022-11-02T00:00:00"/>
    <x v="856"/>
    <n v="2000"/>
    <n v="17"/>
    <x v="13"/>
    <n v="1712"/>
    <n v="2"/>
    <n v="624"/>
    <x v="15"/>
    <s v="1300 1206 1822 0416 0444 0429"/>
    <n v="59"/>
    <s v="M"/>
    <s v="O"/>
    <n v="501"/>
    <s v="SINGLE FAMILY DWELLING"/>
    <n v="400"/>
    <s v="STRONG-ARM (HANDS, FIST, FEET OR BODILY FORCE)"/>
    <s v="IC"/>
    <s v="Invest Cont"/>
    <n v="624"/>
    <m/>
    <m/>
    <m/>
    <s v="11400    TWIN HILLS                   AV"/>
    <m/>
    <n v="34.277900000000002"/>
    <n v="-118.5547"/>
  </r>
  <r>
    <n v="221515114"/>
    <d v="2022-09-15T00:00:00"/>
    <x v="857"/>
    <n v="1329"/>
    <n v="15"/>
    <x v="18"/>
    <n v="1591"/>
    <n v="1"/>
    <n v="440"/>
    <x v="20"/>
    <s v="1822 0394 0344"/>
    <n v="48"/>
    <s v="M"/>
    <s v="H"/>
    <n v="146"/>
    <s v="PATIO*"/>
    <m/>
    <m/>
    <s v="IC"/>
    <s v="Invest Cont"/>
    <n v="440"/>
    <m/>
    <m/>
    <m/>
    <s v="3800    GOODLAND                     AV"/>
    <m/>
    <n v="34.139499999999998"/>
    <n v="-118.4081"/>
  </r>
  <r>
    <n v="220311853"/>
    <d v="2022-06-06T00:00:00"/>
    <x v="858"/>
    <n v="1500"/>
    <n v="3"/>
    <x v="2"/>
    <n v="325"/>
    <n v="1"/>
    <n v="420"/>
    <x v="33"/>
    <m/>
    <n v="0"/>
    <m/>
    <m/>
    <n v="101"/>
    <s v="STREET"/>
    <m/>
    <m/>
    <s v="IC"/>
    <s v="Invest Cont"/>
    <n v="420"/>
    <m/>
    <m/>
    <m/>
    <s v="VERMONT                      AV"/>
    <s v="ADAMS                        BL"/>
    <n v="34.032800000000002"/>
    <n v="-118.2916"/>
  </r>
  <r>
    <n v="221716006"/>
    <d v="2022-07-29T00:00:00"/>
    <x v="769"/>
    <n v="1"/>
    <n v="17"/>
    <x v="13"/>
    <n v="1709"/>
    <n v="2"/>
    <n v="745"/>
    <x v="9"/>
    <n v="329"/>
    <n v="30"/>
    <s v="M"/>
    <s v="F"/>
    <n v="707"/>
    <s v="GARAGE/CARPORT"/>
    <m/>
    <m/>
    <s v="IC"/>
    <s v="Invest Cont"/>
    <n v="745"/>
    <m/>
    <m/>
    <m/>
    <s v="11600    BLUCHER                      AV"/>
    <m/>
    <n v="34.281100000000002"/>
    <n v="-118.4699"/>
  </r>
  <r>
    <n v="221710570"/>
    <d v="2022-06-25T00:00:00"/>
    <x v="859"/>
    <n v="1100"/>
    <n v="17"/>
    <x v="13"/>
    <n v="1794"/>
    <n v="2"/>
    <n v="624"/>
    <x v="15"/>
    <s v="1822 0416 0447"/>
    <n v="53"/>
    <s v="F"/>
    <s v="B"/>
    <n v="210"/>
    <s v="RESTAURANT/FAST FOOD"/>
    <n v="500"/>
    <s v="UNKNOWN WEAPON/OTHER WEAPON"/>
    <s v="AO"/>
    <s v="Adult Other"/>
    <n v="624"/>
    <m/>
    <m/>
    <m/>
    <s v="8300    RESEDA                       BL"/>
    <m/>
    <n v="34.220799999999997"/>
    <n v="-118.5361"/>
  </r>
  <r>
    <n v="220511757"/>
    <d v="2022-07-26T00:00:00"/>
    <x v="860"/>
    <n v="1730"/>
    <n v="5"/>
    <x v="10"/>
    <n v="509"/>
    <n v="2"/>
    <n v="740"/>
    <x v="21"/>
    <n v="329"/>
    <n v="0"/>
    <s v="X"/>
    <s v="X"/>
    <n v="738"/>
    <s v="LIBRARY"/>
    <m/>
    <m/>
    <s v="IC"/>
    <s v="Invest Cont"/>
    <n v="740"/>
    <m/>
    <m/>
    <m/>
    <s v="24000    WESTERN                      AV"/>
    <m/>
    <n v="33.807200000000002"/>
    <n v="-118.30759999999999"/>
  </r>
  <r>
    <n v="220306731"/>
    <d v="2022-03-01T00:00:00"/>
    <x v="731"/>
    <n v="2200"/>
    <n v="3"/>
    <x v="2"/>
    <n v="315"/>
    <n v="1"/>
    <n v="510"/>
    <x v="0"/>
    <m/>
    <n v="0"/>
    <m/>
    <m/>
    <n v="101"/>
    <s v="STREET"/>
    <m/>
    <m/>
    <s v="IC"/>
    <s v="Invest Cont"/>
    <n v="510"/>
    <m/>
    <m/>
    <m/>
    <s v="2000 W  27TH                         ST"/>
    <m/>
    <n v="34.033999999999999"/>
    <n v="-118.3133"/>
  </r>
  <r>
    <n v="221207206"/>
    <d v="2022-03-01T00:00:00"/>
    <x v="861"/>
    <n v="1305"/>
    <n v="12"/>
    <x v="8"/>
    <n v="1267"/>
    <n v="1"/>
    <n v="230"/>
    <x v="13"/>
    <s v="0919 1822 0400 0411"/>
    <n v="23"/>
    <s v="F"/>
    <s v="B"/>
    <n v="101"/>
    <s v="STREET"/>
    <n v="218"/>
    <s v="OTHER CUTTING INSTRUMENT"/>
    <s v="IC"/>
    <s v="Invest Cont"/>
    <n v="230"/>
    <m/>
    <m/>
    <m/>
    <s v="900 W  84TH                         ST"/>
    <m/>
    <n v="33.962400000000002"/>
    <n v="-118.2895"/>
  </r>
  <r>
    <n v="221515327"/>
    <d v="2022-09-24T00:00:00"/>
    <x v="862"/>
    <n v="1330"/>
    <n v="15"/>
    <x v="18"/>
    <n v="1513"/>
    <n v="1"/>
    <n v="440"/>
    <x v="20"/>
    <n v="344"/>
    <n v="39"/>
    <s v="F"/>
    <s v="O"/>
    <n v="502"/>
    <s v="MULTI-UNIT DWELLING (APARTMENT, DUPLEX, ETC)"/>
    <m/>
    <m/>
    <s v="IC"/>
    <s v="Invest Cont"/>
    <n v="440"/>
    <m/>
    <m/>
    <m/>
    <s v="7100    BELLAIRE                     AV"/>
    <m/>
    <n v="34.199399999999997"/>
    <n v="-118.40940000000001"/>
  </r>
  <r>
    <n v="221605402"/>
    <d v="2022-02-14T00:00:00"/>
    <x v="863"/>
    <n v="2030"/>
    <n v="16"/>
    <x v="20"/>
    <n v="1601"/>
    <n v="1"/>
    <n v="510"/>
    <x v="0"/>
    <m/>
    <n v="0"/>
    <m/>
    <m/>
    <n v="101"/>
    <s v="STREET"/>
    <m/>
    <m/>
    <s v="IC"/>
    <s v="Invest Cont"/>
    <n v="510"/>
    <m/>
    <m/>
    <m/>
    <s v="13000    VAUGHN                       ST"/>
    <m/>
    <n v="34.2866"/>
    <n v="-118.4157"/>
  </r>
  <r>
    <n v="220914351"/>
    <d v="2022-09-26T00:00:00"/>
    <x v="838"/>
    <n v="1945"/>
    <n v="9"/>
    <x v="3"/>
    <n v="941"/>
    <n v="2"/>
    <n v="624"/>
    <x v="15"/>
    <s v="0444 0910"/>
    <n v="50"/>
    <s v="F"/>
    <s v="B"/>
    <n v="801"/>
    <s v="MTA BUS"/>
    <n v="400"/>
    <s v="STRONG-ARM (HANDS, FIST, FEET OR BODILY FORCE)"/>
    <s v="IC"/>
    <s v="Invest Cont"/>
    <n v="624"/>
    <m/>
    <m/>
    <m/>
    <s v="SEPULVEDA                    BL"/>
    <s v="HATTERAS"/>
    <n v="34.175699999999999"/>
    <n v="-118.4662"/>
  </r>
  <r>
    <n v="221914417"/>
    <d v="2022-09-13T00:00:00"/>
    <x v="864"/>
    <n v="1925"/>
    <n v="19"/>
    <x v="16"/>
    <n v="1991"/>
    <n v="2"/>
    <n v="354"/>
    <x v="14"/>
    <s v="0935 0929 0922"/>
    <n v="33"/>
    <s v="F"/>
    <s v="H"/>
    <n v="502"/>
    <s v="MULTI-UNIT DWELLING (APARTMENT, DUPLEX, ETC)"/>
    <m/>
    <m/>
    <s v="IC"/>
    <s v="Invest Cont"/>
    <n v="354"/>
    <m/>
    <m/>
    <m/>
    <s v="8100    LANGDON                      AV"/>
    <m/>
    <n v="34.217599999999997"/>
    <n v="-118.4688"/>
  </r>
  <r>
    <n v="221418578"/>
    <d v="2022-11-01T00:00:00"/>
    <x v="691"/>
    <n v="400"/>
    <n v="14"/>
    <x v="14"/>
    <n v="1458"/>
    <n v="2"/>
    <n v="930"/>
    <x v="30"/>
    <n v="421"/>
    <n v="0"/>
    <s v="M"/>
    <s v="H"/>
    <n v="503"/>
    <s v="HOTEL"/>
    <n v="511"/>
    <s v="VERBAL THREAT"/>
    <s v="IC"/>
    <s v="Invest Cont"/>
    <n v="930"/>
    <m/>
    <m/>
    <m/>
    <s v="4700 S  SLAUSON                      AV"/>
    <m/>
    <n v="33.996600000000001"/>
    <n v="-118.41160000000001"/>
  </r>
  <r>
    <n v="221717382"/>
    <d v="2022-12-08T00:00:00"/>
    <x v="722"/>
    <n v="1630"/>
    <n v="17"/>
    <x v="13"/>
    <n v="1729"/>
    <n v="1"/>
    <n v="442"/>
    <x v="16"/>
    <n v="325"/>
    <n v="29"/>
    <s v="X"/>
    <s v="H"/>
    <n v="404"/>
    <s v="DEPARTMENT STORE"/>
    <m/>
    <m/>
    <s v="IC"/>
    <s v="Invest Cont"/>
    <n v="442"/>
    <m/>
    <m/>
    <m/>
    <s v="11100    BALBOA                       BL"/>
    <m/>
    <n v="34.275700000000001"/>
    <n v="-118.51439999999999"/>
  </r>
  <r>
    <n v="220915812"/>
    <d v="2022-11-05T00:00:00"/>
    <x v="763"/>
    <n v="2230"/>
    <n v="9"/>
    <x v="3"/>
    <n v="901"/>
    <n v="1"/>
    <n v="440"/>
    <x v="20"/>
    <s v="0344 0913 1817 1218"/>
    <n v="40"/>
    <s v="F"/>
    <s v="B"/>
    <n v="101"/>
    <s v="STREET"/>
    <m/>
    <m/>
    <s v="AO"/>
    <s v="Adult Other"/>
    <n v="440"/>
    <m/>
    <m/>
    <m/>
    <s v="SHERMAN"/>
    <s v="SAN DIEGO FW"/>
    <n v="34.208500000000001"/>
    <n v="-118.46980000000001"/>
  </r>
  <r>
    <n v="221714349"/>
    <d v="2022-10-05T00:00:00"/>
    <x v="865"/>
    <n v="1100"/>
    <n v="17"/>
    <x v="13"/>
    <n v="1705"/>
    <n v="1"/>
    <n v="510"/>
    <x v="0"/>
    <m/>
    <n v="0"/>
    <m/>
    <m/>
    <n v="108"/>
    <s v="PARKING LOT"/>
    <m/>
    <m/>
    <s v="IC"/>
    <s v="Invest Cont"/>
    <n v="510"/>
    <m/>
    <m/>
    <m/>
    <s v="15000    SAN FERNANDO                 RD"/>
    <m/>
    <n v="34.329099999999997"/>
    <n v="-118.5046"/>
  </r>
  <r>
    <n v="220415627"/>
    <d v="2022-11-22T00:00:00"/>
    <x v="722"/>
    <n v="2048"/>
    <n v="4"/>
    <x v="4"/>
    <n v="497"/>
    <n v="1"/>
    <n v="440"/>
    <x v="20"/>
    <n v="325"/>
    <n v="0"/>
    <s v="M"/>
    <s v="X"/>
    <n v="203"/>
    <s v="OTHER BUSINESS"/>
    <m/>
    <m/>
    <s v="IC"/>
    <s v="Invest Cont"/>
    <n v="440"/>
    <m/>
    <m/>
    <m/>
    <s v="2700 E  OLYMPIC                      BL"/>
    <m/>
    <n v="34.024299999999997"/>
    <n v="-118.21980000000001"/>
  </r>
  <r>
    <n v="221113018"/>
    <d v="2022-08-22T00:00:00"/>
    <x v="715"/>
    <n v="1700"/>
    <n v="11"/>
    <x v="7"/>
    <n v="1171"/>
    <n v="1"/>
    <n v="341"/>
    <x v="12"/>
    <n v="344"/>
    <n v="32"/>
    <s v="M"/>
    <s v="O"/>
    <n v="118"/>
    <s v="CONSTRUCTION SITE"/>
    <m/>
    <m/>
    <s v="IC"/>
    <s v="Invest Cont"/>
    <n v="341"/>
    <m/>
    <m/>
    <m/>
    <s v="1200    HYPERION                     AV"/>
    <m/>
    <n v="34.093800000000002"/>
    <n v="-118.2784"/>
  </r>
  <r>
    <n v="222111328"/>
    <d v="2022-06-28T00:00:00"/>
    <x v="810"/>
    <n v="358"/>
    <n v="21"/>
    <x v="15"/>
    <n v="2187"/>
    <n v="1"/>
    <n v="310"/>
    <x v="5"/>
    <s v="1609 0321"/>
    <n v="35"/>
    <s v="M"/>
    <s v="X"/>
    <n v="210"/>
    <s v="RESTAURANT/FAST FOOD"/>
    <m/>
    <m/>
    <s v="IC"/>
    <s v="Invest Cont"/>
    <n v="310"/>
    <m/>
    <m/>
    <m/>
    <s v="20900    VENTURA                      BL"/>
    <m/>
    <n v="34.166400000000003"/>
    <n v="-118.5882"/>
  </r>
  <r>
    <n v="220208532"/>
    <d v="2022-04-08T00:00:00"/>
    <x v="866"/>
    <n v="1030"/>
    <n v="2"/>
    <x v="5"/>
    <n v="246"/>
    <n v="2"/>
    <n v="930"/>
    <x v="30"/>
    <s v="0432 1822 0443 1266"/>
    <n v="33"/>
    <s v="M"/>
    <s v="B"/>
    <n v="502"/>
    <s v="MULTI-UNIT DWELLING (APARTMENT, DUPLEX, ETC)"/>
    <n v="511"/>
    <s v="VERBAL THREAT"/>
    <s v="IC"/>
    <s v="Invest Cont"/>
    <n v="930"/>
    <m/>
    <m/>
    <m/>
    <s v="600 S  ALVARADO                     ST"/>
    <m/>
    <n v="34.0595"/>
    <n v="-118.2749"/>
  </r>
  <r>
    <n v="220320151"/>
    <d v="2022-11-11T00:00:00"/>
    <x v="767"/>
    <n v="835"/>
    <n v="3"/>
    <x v="2"/>
    <n v="362"/>
    <n v="2"/>
    <n v="354"/>
    <x v="14"/>
    <s v="0100 1822"/>
    <n v="51"/>
    <s v="F"/>
    <s v="B"/>
    <n v="502"/>
    <s v="MULTI-UNIT DWELLING (APARTMENT, DUPLEX, ETC)"/>
    <m/>
    <m/>
    <s v="IC"/>
    <s v="Invest Cont"/>
    <n v="354"/>
    <m/>
    <m/>
    <m/>
    <s v="3800    POTOMAC                      AV"/>
    <m/>
    <n v="34.015999999999998"/>
    <n v="-118.346"/>
  </r>
  <r>
    <n v="220210109"/>
    <d v="2022-05-09T00:00:00"/>
    <x v="683"/>
    <n v="1600"/>
    <n v="2"/>
    <x v="5"/>
    <n v="246"/>
    <n v="1"/>
    <n v="761"/>
    <x v="35"/>
    <s v="0344 0342 0432 1822 1218 0305 0312 0202 0906"/>
    <n v="45"/>
    <s v="M"/>
    <s v="B"/>
    <n v="101"/>
    <s v="STREET"/>
    <n v="102"/>
    <s v="HAND GUN"/>
    <s v="IC"/>
    <s v="Invest Cont"/>
    <n v="761"/>
    <m/>
    <m/>
    <m/>
    <s v="2000 W  3RD                          ST"/>
    <m/>
    <n v="34.0625"/>
    <n v="-118.2715"/>
  </r>
  <r>
    <n v="221317517"/>
    <d v="2022-09-12T00:00:00"/>
    <x v="867"/>
    <n v="812"/>
    <n v="13"/>
    <x v="6"/>
    <n v="1313"/>
    <n v="2"/>
    <n v="354"/>
    <x v="14"/>
    <n v="922"/>
    <n v="39"/>
    <s v="M"/>
    <s v="B"/>
    <n v="605"/>
    <s v="AUTOMATED TELLER MACHINE (ATM)"/>
    <m/>
    <m/>
    <s v="IC"/>
    <s v="Invest Cont"/>
    <n v="354"/>
    <m/>
    <m/>
    <m/>
    <s v="1300    MYRTLE                       ST"/>
    <m/>
    <n v="34.033799999999999"/>
    <n v="-118.2557"/>
  </r>
  <r>
    <n v="221518311"/>
    <d v="2022-12-07T00:00:00"/>
    <x v="823"/>
    <n v="1245"/>
    <n v="15"/>
    <x v="18"/>
    <n v="1512"/>
    <n v="2"/>
    <n v="624"/>
    <x v="15"/>
    <s v="0408 1258"/>
    <n v="9"/>
    <s v="F"/>
    <s v="H"/>
    <n v="704"/>
    <s v="ELEMENTARY SCHOOL"/>
    <n v="400"/>
    <s v="STRONG-ARM (HANDS, FIST, FEET OR BODILY FORCE)"/>
    <s v="AO"/>
    <s v="Adult Other"/>
    <n v="624"/>
    <m/>
    <m/>
    <m/>
    <s v="6800    COLDWATER CANYON             AV"/>
    <m/>
    <n v="34.197299999999998"/>
    <n v="-118.41160000000001"/>
  </r>
  <r>
    <n v="222117165"/>
    <d v="2022-11-28T00:00:00"/>
    <x v="868"/>
    <n v="1745"/>
    <n v="21"/>
    <x v="15"/>
    <n v="2187"/>
    <n v="1"/>
    <n v="230"/>
    <x v="13"/>
    <s v="1822 1281 1402 0919 0416"/>
    <n v="49"/>
    <s v="M"/>
    <s v="W"/>
    <n v="108"/>
    <s v="PARKING LOT"/>
    <n v="101"/>
    <s v="REVOLVER"/>
    <s v="IC"/>
    <s v="Invest Cont"/>
    <n v="230"/>
    <n v="998"/>
    <m/>
    <m/>
    <s v="21700    VENTURA                      BL"/>
    <m/>
    <n v="34.168300000000002"/>
    <n v="-118.6007"/>
  </r>
  <r>
    <n v="220708337"/>
    <d v="2022-04-23T00:00:00"/>
    <x v="869"/>
    <n v="600"/>
    <n v="7"/>
    <x v="0"/>
    <n v="711"/>
    <n v="2"/>
    <n v="626"/>
    <x v="10"/>
    <s v="0419 0416 0446 0448 0913"/>
    <n v="30"/>
    <s v="M"/>
    <s v="H"/>
    <n v="501"/>
    <s v="SINGLE FAMILY DWELLING"/>
    <n v="400"/>
    <s v="STRONG-ARM (HANDS, FIST, FEET OR BODILY FORCE)"/>
    <s v="AA"/>
    <s v="Adult Arrest"/>
    <n v="626"/>
    <m/>
    <m/>
    <m/>
    <s v="400 N  ORLANDO                      AV"/>
    <m/>
    <n v="34.078099999999999"/>
    <n v="-118.3732"/>
  </r>
  <r>
    <n v="220108600"/>
    <d v="2022-03-18T00:00:00"/>
    <x v="675"/>
    <n v="510"/>
    <n v="1"/>
    <x v="1"/>
    <n v="162"/>
    <n v="2"/>
    <n v="888"/>
    <x v="24"/>
    <s v="1501 0910"/>
    <n v="0"/>
    <s v="X"/>
    <s v="X"/>
    <n v="904"/>
    <s v="MTA - RED LINE - WESTLAKE/MACARTHUR PARK"/>
    <m/>
    <m/>
    <s v="IC"/>
    <s v="Invest Cont"/>
    <n v="888"/>
    <m/>
    <m/>
    <m/>
    <s v="MACARTHUR                    PK"/>
    <s v="WESTLAKE"/>
    <n v="34.046199999999999"/>
    <n v="-118.2585"/>
  </r>
  <r>
    <n v="222114564"/>
    <d v="2022-09-22T00:00:00"/>
    <x v="870"/>
    <n v="930"/>
    <n v="21"/>
    <x v="15"/>
    <n v="2146"/>
    <n v="2"/>
    <n v="624"/>
    <x v="15"/>
    <n v="417"/>
    <n v="51"/>
    <s v="M"/>
    <s v="H"/>
    <n v="108"/>
    <s v="PARKING LOT"/>
    <n v="400"/>
    <s v="STRONG-ARM (HANDS, FIST, FEET OR BODILY FORCE)"/>
    <s v="IC"/>
    <s v="Invest Cont"/>
    <n v="624"/>
    <m/>
    <m/>
    <m/>
    <s v="21200    SHERMAN                      WY"/>
    <m/>
    <n v="34.201000000000001"/>
    <n v="-118.5943"/>
  </r>
  <r>
    <n v="220708122"/>
    <d v="2022-04-15T00:00:00"/>
    <x v="871"/>
    <n v="1000"/>
    <n v="7"/>
    <x v="0"/>
    <n v="719"/>
    <n v="2"/>
    <n v="740"/>
    <x v="21"/>
    <n v="329"/>
    <n v="68"/>
    <s v="M"/>
    <s v="W"/>
    <n v="501"/>
    <s v="SINGLE FAMILY DWELLING"/>
    <m/>
    <m/>
    <s v="IC"/>
    <s v="Invest Cont"/>
    <n v="740"/>
    <m/>
    <m/>
    <m/>
    <s v="500    LILLIAN                      WY"/>
    <m/>
    <n v="34.078899999999997"/>
    <n v="-118.3284"/>
  </r>
  <r>
    <n v="220910577"/>
    <d v="2022-06-20T00:00:00"/>
    <x v="710"/>
    <n v="1900"/>
    <n v="9"/>
    <x v="3"/>
    <n v="923"/>
    <n v="1"/>
    <n v="210"/>
    <x v="11"/>
    <s v="1281 0342 1822 0213 1309 0416 0344 0202"/>
    <n v="29"/>
    <s v="M"/>
    <s v="H"/>
    <n v="101"/>
    <s v="STREET"/>
    <n v="109"/>
    <s v="SEMI-AUTOMATIC PISTOL"/>
    <s v="IC"/>
    <s v="Invest Cont"/>
    <n v="210"/>
    <n v="920"/>
    <m/>
    <m/>
    <s v="VANOWEN                      ST"/>
    <s v="VAN NUYS                     BL"/>
    <n v="34.193899999999999"/>
    <n v="-118.4487"/>
  </r>
  <r>
    <n v="220407041"/>
    <d v="2022-03-30T00:00:00"/>
    <x v="872"/>
    <n v="200"/>
    <n v="4"/>
    <x v="4"/>
    <n v="407"/>
    <n v="1"/>
    <n v="310"/>
    <x v="5"/>
    <n v="325"/>
    <n v="0"/>
    <s v="X"/>
    <s v="X"/>
    <n v="109"/>
    <s v="PARK/PLAYGROUND"/>
    <m/>
    <m/>
    <s v="IC"/>
    <s v="Invest Cont"/>
    <n v="310"/>
    <m/>
    <m/>
    <m/>
    <s v="4500    MERCURY                      AV"/>
    <m/>
    <n v="34.085900000000002"/>
    <n v="-118.19070000000001"/>
  </r>
  <r>
    <n v="222017447"/>
    <d v="2022-11-19T00:00:00"/>
    <x v="750"/>
    <n v="1800"/>
    <n v="20"/>
    <x v="19"/>
    <n v="2015"/>
    <n v="2"/>
    <n v="740"/>
    <x v="21"/>
    <s v="0329 0342 0913 1309 1814 0202"/>
    <n v="22"/>
    <s v="F"/>
    <s v="H"/>
    <n v="122"/>
    <s v="VEHICLE, PASSENGER/TRUCK"/>
    <m/>
    <m/>
    <s v="AO"/>
    <s v="Adult Other"/>
    <n v="740"/>
    <m/>
    <m/>
    <m/>
    <s v="1ST                          ST"/>
    <s v="CATALINA                     ST"/>
    <n v="34.072699999999998"/>
    <n v="-118.2954"/>
  </r>
  <r>
    <n v="221914782"/>
    <d v="2022-09-22T00:00:00"/>
    <x v="865"/>
    <n v="1735"/>
    <n v="19"/>
    <x v="16"/>
    <n v="1982"/>
    <n v="1"/>
    <n v="510"/>
    <x v="0"/>
    <m/>
    <n v="0"/>
    <m/>
    <m/>
    <n v="101"/>
    <s v="STREET"/>
    <m/>
    <m/>
    <s v="IC"/>
    <s v="Invest Cont"/>
    <n v="510"/>
    <m/>
    <m/>
    <m/>
    <s v="8700    PARTHENIA                    PL"/>
    <m/>
    <n v="34.228999999999999"/>
    <n v="-118.4654"/>
  </r>
  <r>
    <n v="220609435"/>
    <d v="2022-04-22T00:00:00"/>
    <x v="871"/>
    <n v="1600"/>
    <n v="6"/>
    <x v="9"/>
    <n v="669"/>
    <n v="2"/>
    <n v="740"/>
    <x v="21"/>
    <s v="0329 1822 1501 1300"/>
    <n v="36"/>
    <s v="F"/>
    <s v="W"/>
    <n v="502"/>
    <s v="MULTI-UNIT DWELLING (APARTMENT, DUPLEX, ETC)"/>
    <m/>
    <m/>
    <s v="IC"/>
    <s v="Invest Cont"/>
    <n v="740"/>
    <m/>
    <m/>
    <m/>
    <s v="1200 N  HOBART                       BL"/>
    <m/>
    <n v="34.093299999999999"/>
    <n v="-118.30459999999999"/>
  </r>
  <r>
    <n v="220716254"/>
    <d v="2022-11-06T00:00:00"/>
    <x v="767"/>
    <n v="1811"/>
    <n v="7"/>
    <x v="0"/>
    <n v="736"/>
    <n v="1"/>
    <n v="341"/>
    <x v="12"/>
    <n v="325"/>
    <n v="0"/>
    <s v="X"/>
    <s v="X"/>
    <n v="404"/>
    <s v="DEPARTMENT STORE"/>
    <m/>
    <m/>
    <s v="IC"/>
    <s v="Invest Cont"/>
    <n v="341"/>
    <m/>
    <m/>
    <m/>
    <s v="400 S  LA BREA                      AV"/>
    <m/>
    <n v="34.066899999999997"/>
    <n v="-118.3456"/>
  </r>
  <r>
    <n v="221226258"/>
    <d v="2022-12-31T00:00:00"/>
    <x v="813"/>
    <n v="115"/>
    <n v="12"/>
    <x v="8"/>
    <n v="1218"/>
    <n v="2"/>
    <n v="624"/>
    <x v="15"/>
    <s v="0400 0416 0913 1266 0601 0448"/>
    <n v="69"/>
    <s v="M"/>
    <s v="B"/>
    <n v="203"/>
    <s v="OTHER BUSINESS"/>
    <n v="400"/>
    <s v="STRONG-ARM (HANDS, FIST, FEET OR BODILY FORCE)"/>
    <s v="AO"/>
    <s v="Adult Other"/>
    <n v="624"/>
    <m/>
    <m/>
    <m/>
    <s v="5300 S  VERMONT                      AV"/>
    <m/>
    <n v="33.994100000000003"/>
    <n v="-118.2915"/>
  </r>
  <r>
    <n v="220409062"/>
    <d v="2022-05-25T00:00:00"/>
    <x v="873"/>
    <n v="1"/>
    <n v="4"/>
    <x v="4"/>
    <n v="439"/>
    <n v="2"/>
    <n v="626"/>
    <x v="10"/>
    <s v="2000 1814 0913 1243 0400 0416"/>
    <n v="25"/>
    <s v="F"/>
    <s v="H"/>
    <n v="504"/>
    <s v="OTHER RESIDENCE"/>
    <n v="400"/>
    <s v="STRONG-ARM (HANDS, FIST, FEET OR BODILY FORCE)"/>
    <s v="IC"/>
    <s v="Invest Cont"/>
    <n v="626"/>
    <m/>
    <m/>
    <m/>
    <s v="2300    HIGHBURY                     AV"/>
    <m/>
    <n v="34.072000000000003"/>
    <n v="-118.1623"/>
  </r>
  <r>
    <n v="220716401"/>
    <d v="2022-11-10T00:00:00"/>
    <x v="848"/>
    <n v="1500"/>
    <n v="7"/>
    <x v="0"/>
    <n v="762"/>
    <n v="1"/>
    <n v="330"/>
    <x v="1"/>
    <s v="0344 1822"/>
    <n v="71"/>
    <s v="F"/>
    <s v="W"/>
    <n v="101"/>
    <s v="STREET"/>
    <m/>
    <m/>
    <s v="IC"/>
    <s v="Invest Cont"/>
    <n v="330"/>
    <m/>
    <m/>
    <m/>
    <s v="1400 S  HAYWORTH                     AV"/>
    <m/>
    <n v="34.051699999999997"/>
    <n v="-118.36750000000001"/>
  </r>
  <r>
    <n v="221110729"/>
    <d v="2022-06-23T00:00:00"/>
    <x v="653"/>
    <n v="830"/>
    <n v="11"/>
    <x v="7"/>
    <n v="1145"/>
    <n v="1"/>
    <n v="330"/>
    <x v="1"/>
    <s v="0344 1307"/>
    <n v="28"/>
    <s v="F"/>
    <s v="W"/>
    <n v="101"/>
    <s v="STREET"/>
    <m/>
    <m/>
    <s v="IC"/>
    <s v="Invest Cont"/>
    <n v="330"/>
    <m/>
    <m/>
    <m/>
    <s v="RIPPLE"/>
    <s v="WORTHEN                      AV"/>
    <n v="34.106499999999997"/>
    <n v="-118.25239999999999"/>
  </r>
  <r>
    <n v="221906430"/>
    <d v="2022-03-02T00:00:00"/>
    <x v="854"/>
    <n v="100"/>
    <n v="19"/>
    <x v="16"/>
    <n v="1921"/>
    <n v="2"/>
    <n v="626"/>
    <x v="10"/>
    <s v="0913 1814 2000 0444 0416"/>
    <n v="31"/>
    <s v="F"/>
    <s v="H"/>
    <n v="501"/>
    <s v="SINGLE FAMILY DWELLING"/>
    <n v="400"/>
    <s v="STRONG-ARM (HANDS, FIST, FEET OR BODILY FORCE)"/>
    <s v="AA"/>
    <s v="Adult Arrest"/>
    <n v="626"/>
    <m/>
    <m/>
    <m/>
    <s v="15600    ROSALES                      ST"/>
    <m/>
    <n v="34.299500000000002"/>
    <n v="-118.4723"/>
  </r>
  <r>
    <n v="221511134"/>
    <d v="2022-06-15T00:00:00"/>
    <x v="677"/>
    <n v="1530"/>
    <n v="15"/>
    <x v="18"/>
    <n v="1531"/>
    <n v="1"/>
    <n v="330"/>
    <x v="1"/>
    <s v="1300 0344"/>
    <n v="23"/>
    <s v="M"/>
    <s v="W"/>
    <n v="101"/>
    <s v="STREET"/>
    <m/>
    <m/>
    <s v="IC"/>
    <s v="Invest Cont"/>
    <n v="330"/>
    <m/>
    <m/>
    <m/>
    <s v="COLDWATER CANYON"/>
    <s v="BURBANK"/>
    <n v="34.1721"/>
    <n v="-118.41370000000001"/>
  </r>
  <r>
    <n v="220715294"/>
    <d v="2022-10-14T00:00:00"/>
    <x v="824"/>
    <n v="2215"/>
    <n v="7"/>
    <x v="0"/>
    <n v="782"/>
    <n v="1"/>
    <n v="310"/>
    <x v="5"/>
    <s v="0358 0344 1822 1609 0321 0342 0216 0206 0352 1221"/>
    <n v="36"/>
    <s v="M"/>
    <s v="O"/>
    <n v="501"/>
    <s v="SINGLE FAMILY DWELLING"/>
    <m/>
    <m/>
    <s v="IC"/>
    <s v="Invest Cont"/>
    <n v="310"/>
    <m/>
    <m/>
    <m/>
    <s v="1900 S  CRESCENT HEIGHTS             BL"/>
    <m/>
    <n v="34.042299999999997"/>
    <n v="-118.3751"/>
  </r>
  <r>
    <n v="220607172"/>
    <d v="2022-03-09T00:00:00"/>
    <x v="874"/>
    <n v="1345"/>
    <n v="6"/>
    <x v="9"/>
    <n v="638"/>
    <n v="2"/>
    <n v="740"/>
    <x v="21"/>
    <s v="0329 1822 1501 1300"/>
    <n v="32"/>
    <s v="X"/>
    <s v="H"/>
    <n v="502"/>
    <s v="MULTI-UNIT DWELLING (APARTMENT, DUPLEX, ETC)"/>
    <m/>
    <m/>
    <s v="IC"/>
    <s v="Invest Cont"/>
    <n v="740"/>
    <m/>
    <m/>
    <m/>
    <s v="1800 N  GRAMERCY                     PL"/>
    <m/>
    <n v="34.1038"/>
    <n v="-118.31229999999999"/>
  </r>
  <r>
    <n v="221014820"/>
    <d v="2022-10-04T00:00:00"/>
    <x v="875"/>
    <n v="1245"/>
    <n v="10"/>
    <x v="11"/>
    <n v="1088"/>
    <n v="1"/>
    <n v="310"/>
    <x v="5"/>
    <s v="1822 0344 1609"/>
    <n v="64"/>
    <s v="M"/>
    <s v="W"/>
    <n v="501"/>
    <s v="SINGLE FAMILY DWELLING"/>
    <n v="500"/>
    <s v="UNKNOWN WEAPON/OTHER WEAPON"/>
    <s v="IC"/>
    <s v="Invest Cont"/>
    <n v="310"/>
    <m/>
    <m/>
    <m/>
    <s v="16600    ADLON                        RD"/>
    <m/>
    <n v="34.153199999999998"/>
    <n v="-118.4983"/>
  </r>
  <r>
    <n v="220817506"/>
    <d v="2022-11-29T00:00:00"/>
    <x v="876"/>
    <n v="1440"/>
    <n v="8"/>
    <x v="12"/>
    <n v="839"/>
    <n v="1"/>
    <n v="310"/>
    <x v="5"/>
    <s v="0344 0397 1607 1822"/>
    <n v="0"/>
    <s v="X"/>
    <s v="X"/>
    <n v="727"/>
    <s v="SHOPPING MALL (COMMON AREA)"/>
    <n v="312"/>
    <s v="PIPE/METAL PIPE"/>
    <s v="IC"/>
    <s v="Invest Cont"/>
    <n v="310"/>
    <m/>
    <m/>
    <m/>
    <s v="10200    SANTA MONICA                 BL"/>
    <m/>
    <n v="34.061100000000003"/>
    <n v="-118.41840000000001"/>
  </r>
  <r>
    <n v="221213098"/>
    <d v="2022-06-04T00:00:00"/>
    <x v="852"/>
    <n v="1645"/>
    <n v="12"/>
    <x v="8"/>
    <n v="1215"/>
    <n v="1"/>
    <n v="220"/>
    <x v="50"/>
    <s v="0342 1309 0312 1822"/>
    <n v="28"/>
    <s v="M"/>
    <s v="H"/>
    <n v="103"/>
    <s v="ALLEY"/>
    <n v="102"/>
    <s v="HAND GUN"/>
    <s v="IC"/>
    <s v="Invest Cont"/>
    <n v="220"/>
    <m/>
    <m/>
    <m/>
    <s v="1100 W  57TH                         ST"/>
    <m/>
    <n v="33.990499999999997"/>
    <n v="-118.2938"/>
  </r>
  <r>
    <n v="220104432"/>
    <d v="2022-01-07T00:00:00"/>
    <x v="697"/>
    <n v="1830"/>
    <n v="1"/>
    <x v="1"/>
    <n v="182"/>
    <n v="1"/>
    <n v="330"/>
    <x v="1"/>
    <s v="1414 0329 1822 0344 1307 1609"/>
    <n v="44"/>
    <s v="M"/>
    <s v="W"/>
    <n v="108"/>
    <s v="PARKING LOT"/>
    <m/>
    <m/>
    <s v="IC"/>
    <s v="Invest Cont"/>
    <n v="330"/>
    <m/>
    <m/>
    <m/>
    <s v="1200 S  HOPE                         ST"/>
    <m/>
    <n v="34.040799999999997"/>
    <n v="-118.26439999999999"/>
  </r>
  <r>
    <n v="221115178"/>
    <d v="2022-10-17T00:00:00"/>
    <x v="824"/>
    <n v="2330"/>
    <n v="11"/>
    <x v="7"/>
    <n v="1125"/>
    <n v="1"/>
    <n v="331"/>
    <x v="23"/>
    <s v="0385 0344"/>
    <n v="26"/>
    <s v="F"/>
    <s v="W"/>
    <n v="101"/>
    <s v="STREET"/>
    <m/>
    <m/>
    <s v="IC"/>
    <s v="Invest Cont"/>
    <n v="331"/>
    <m/>
    <m/>
    <m/>
    <s v="1500    HAZELWOOD                    AV"/>
    <m/>
    <n v="34.122999999999998"/>
    <n v="-118.2149"/>
  </r>
  <r>
    <n v="220916603"/>
    <d v="2022-11-27T00:00:00"/>
    <x v="701"/>
    <n v="1520"/>
    <n v="9"/>
    <x v="3"/>
    <n v="998"/>
    <n v="1"/>
    <n v="440"/>
    <x v="20"/>
    <s v="0344 0394"/>
    <n v="38"/>
    <s v="M"/>
    <s v="O"/>
    <n v="707"/>
    <s v="GARAGE/CARPORT"/>
    <m/>
    <m/>
    <s v="IC"/>
    <s v="Invest Cont"/>
    <n v="440"/>
    <m/>
    <m/>
    <m/>
    <s v="3500    DIXIE CANYON                 PL"/>
    <m/>
    <n v="34.133899999999997"/>
    <n v="-118.4234"/>
  </r>
  <r>
    <n v="220917163"/>
    <d v="2022-12-10T00:00:00"/>
    <x v="877"/>
    <n v="1100"/>
    <n v="9"/>
    <x v="3"/>
    <n v="964"/>
    <n v="2"/>
    <n v="624"/>
    <x v="15"/>
    <s v="1802 1501 0913 0522"/>
    <n v="28"/>
    <s v="F"/>
    <s v="W"/>
    <n v="203"/>
    <s v="OTHER BUSINESS"/>
    <n v="400"/>
    <s v="STRONG-ARM (HANDS, FIST, FEET OR BODILY FORCE)"/>
    <s v="AO"/>
    <s v="Adult Other"/>
    <n v="624"/>
    <m/>
    <m/>
    <m/>
    <s v="4900    VAN NUYS                     BL"/>
    <m/>
    <n v="34.160299999999999"/>
    <n v="-118.43989999999999"/>
  </r>
  <r>
    <n v="221516607"/>
    <d v="2022-10-27T00:00:00"/>
    <x v="878"/>
    <n v="2200"/>
    <n v="15"/>
    <x v="18"/>
    <n v="1562"/>
    <n v="1"/>
    <n v="330"/>
    <x v="1"/>
    <s v="0344 1300"/>
    <n v="20"/>
    <s v="F"/>
    <s v="W"/>
    <n v="122"/>
    <s v="VEHICLE, PASSENGER/TRUCK"/>
    <m/>
    <m/>
    <s v="IC"/>
    <s v="Invest Cont"/>
    <n v="330"/>
    <m/>
    <m/>
    <m/>
    <s v="4600    COLDWATER CANYON             AV"/>
    <m/>
    <n v="34.154000000000003"/>
    <n v="-118.41379999999999"/>
  </r>
  <r>
    <n v="221309461"/>
    <d v="2022-04-12T00:00:00"/>
    <x v="866"/>
    <n v="1200"/>
    <n v="13"/>
    <x v="6"/>
    <n v="1385"/>
    <n v="1"/>
    <n v="440"/>
    <x v="20"/>
    <s v="0394 0344"/>
    <n v="31"/>
    <s v="F"/>
    <s v="B"/>
    <n v="101"/>
    <s v="STREET"/>
    <m/>
    <m/>
    <s v="IC"/>
    <s v="Invest Cont"/>
    <n v="440"/>
    <m/>
    <m/>
    <m/>
    <s v="300 E  61ST                         ST"/>
    <m/>
    <n v="33.984299999999998"/>
    <n v="-118.2696"/>
  </r>
  <r>
    <n v="220913292"/>
    <d v="2022-08-31T00:00:00"/>
    <x v="841"/>
    <n v="1645"/>
    <n v="9"/>
    <x v="3"/>
    <n v="915"/>
    <n v="2"/>
    <n v="624"/>
    <x v="15"/>
    <s v="0417 1300"/>
    <n v="24"/>
    <s v="M"/>
    <s v="H"/>
    <n v="203"/>
    <s v="OTHER BUSINESS"/>
    <n v="400"/>
    <s v="STRONG-ARM (HANDS, FIST, FEET OR BODILY FORCE)"/>
    <s v="AO"/>
    <s v="Adult Other"/>
    <n v="624"/>
    <m/>
    <m/>
    <m/>
    <s v="7000    VAN NUYS                     BL"/>
    <m/>
    <n v="34.197600000000001"/>
    <n v="-118.4443"/>
  </r>
  <r>
    <n v="221421660"/>
    <d v="2022-12-29T00:00:00"/>
    <x v="719"/>
    <n v="1"/>
    <n v="14"/>
    <x v="14"/>
    <n v="1457"/>
    <n v="1"/>
    <n v="310"/>
    <x v="5"/>
    <s v="1609 0344"/>
    <n v="51"/>
    <s v="M"/>
    <s v="W"/>
    <n v="411"/>
    <s v="PET STORE"/>
    <m/>
    <m/>
    <s v="IC"/>
    <s v="Invest Cont"/>
    <n v="310"/>
    <m/>
    <m/>
    <m/>
    <s v="12000    BRADDOCK                     DR"/>
    <m/>
    <n v="33.992699999999999"/>
    <n v="-118.4145"/>
  </r>
  <r>
    <n v="221707299"/>
    <d v="2022-02-15T00:00:00"/>
    <x v="665"/>
    <n v="700"/>
    <n v="17"/>
    <x v="13"/>
    <n v="1701"/>
    <n v="2"/>
    <n v="354"/>
    <x v="14"/>
    <s v="1202 1822 0928"/>
    <n v="64"/>
    <s v="M"/>
    <s v="F"/>
    <n v="710"/>
    <s v="OTHER PREMISE"/>
    <m/>
    <m/>
    <s v="IC"/>
    <s v="Invest Cont"/>
    <n v="354"/>
    <m/>
    <m/>
    <m/>
    <s v="11700    OAKHURST                     WY"/>
    <m/>
    <n v="34.285600000000002"/>
    <n v="-118.56910000000001"/>
  </r>
  <r>
    <n v="220813156"/>
    <d v="2022-08-12T00:00:00"/>
    <x v="834"/>
    <n v="1000"/>
    <n v="8"/>
    <x v="12"/>
    <n v="881"/>
    <n v="1"/>
    <n v="510"/>
    <x v="0"/>
    <m/>
    <n v="0"/>
    <m/>
    <m/>
    <n v="101"/>
    <s v="STREET"/>
    <m/>
    <m/>
    <s v="IC"/>
    <s v="Invest Cont"/>
    <n v="510"/>
    <m/>
    <m/>
    <m/>
    <s v="11600    EXPOSITION                   BL"/>
    <m/>
    <n v="34.033299999999997"/>
    <n v="-118.44410000000001"/>
  </r>
  <r>
    <n v="220319085"/>
    <d v="2022-10-25T00:00:00"/>
    <x v="807"/>
    <n v="345"/>
    <n v="3"/>
    <x v="2"/>
    <n v="326"/>
    <n v="2"/>
    <n v="626"/>
    <x v="10"/>
    <s v="2000 0913 1814 0329 0400 1206 2002 0432 2021"/>
    <n v="57"/>
    <s v="M"/>
    <s v="B"/>
    <n v="502"/>
    <s v="MULTI-UNIT DWELLING (APARTMENT, DUPLEX, ETC)"/>
    <n v="400"/>
    <s v="STRONG-ARM (HANDS, FIST, FEET OR BODILY FORCE)"/>
    <s v="AO"/>
    <s v="Adult Other"/>
    <n v="626"/>
    <m/>
    <m/>
    <m/>
    <s v="2600 S  HOBART                       BL"/>
    <m/>
    <n v="34.032699999999998"/>
    <n v="-118.3078"/>
  </r>
  <r>
    <n v="221216827"/>
    <d v="2022-07-31T00:00:00"/>
    <x v="723"/>
    <n v="1300"/>
    <n v="12"/>
    <x v="8"/>
    <n v="1211"/>
    <n v="1"/>
    <n v="310"/>
    <x v="5"/>
    <s v="0344 1607 0321"/>
    <n v="37"/>
    <s v="F"/>
    <s v="B"/>
    <n v="502"/>
    <s v="MULTI-UNIT DWELLING (APARTMENT, DUPLEX, ETC)"/>
    <m/>
    <m/>
    <s v="IC"/>
    <s v="Invest Cont"/>
    <n v="310"/>
    <m/>
    <m/>
    <m/>
    <s v="3100 W  SLAUSON                      AV"/>
    <m/>
    <n v="33.992199999999997"/>
    <n v="-118.3276"/>
  </r>
  <r>
    <n v="221713609"/>
    <d v="2022-09-16T00:00:00"/>
    <x v="688"/>
    <n v="1800"/>
    <n v="17"/>
    <x v="13"/>
    <n v="1745"/>
    <n v="1"/>
    <n v="420"/>
    <x v="33"/>
    <m/>
    <n v="0"/>
    <m/>
    <m/>
    <n v="101"/>
    <s v="STREET"/>
    <m/>
    <m/>
    <s v="IC"/>
    <s v="Invest Cont"/>
    <n v="420"/>
    <m/>
    <m/>
    <m/>
    <s v="17500    SAN JOSE                     ST"/>
    <m/>
    <n v="34.261200000000002"/>
    <n v="-118.5154"/>
  </r>
  <r>
    <n v="221212810"/>
    <d v="2022-05-31T00:00:00"/>
    <x v="681"/>
    <n v="150"/>
    <n v="12"/>
    <x v="8"/>
    <n v="1208"/>
    <n v="2"/>
    <n v="930"/>
    <x v="30"/>
    <s v="0448 0421 0444"/>
    <n v="45"/>
    <s v="M"/>
    <s v="H"/>
    <n v="157"/>
    <s v="VEHICLE STORAGE LOT (CARS, TRUCKS, RV'S, BOATS, TRAILERS, ETC.)"/>
    <n v="511"/>
    <s v="VERBAL THREAT"/>
    <s v="AA"/>
    <s v="Adult Arrest"/>
    <n v="930"/>
    <m/>
    <m/>
    <m/>
    <s v="700 W  47TH                         ST"/>
    <m/>
    <n v="34.000599999999999"/>
    <n v="-118.2856"/>
  </r>
  <r>
    <n v="220308072"/>
    <d v="2022-03-25T00:00:00"/>
    <x v="793"/>
    <n v="1239"/>
    <n v="3"/>
    <x v="2"/>
    <n v="392"/>
    <n v="1"/>
    <n v="341"/>
    <x v="12"/>
    <s v="0344 1822 0394 1221"/>
    <n v="26"/>
    <s v="F"/>
    <s v="B"/>
    <n v="119"/>
    <s v="PORCH, RESIDENTIAL"/>
    <m/>
    <m/>
    <s v="IC"/>
    <s v="Invest Cont"/>
    <n v="341"/>
    <m/>
    <m/>
    <m/>
    <s v="5100    4TH                          AV"/>
    <m/>
    <n v="33.996200000000002"/>
    <n v="-118.3214"/>
  </r>
  <r>
    <n v="220409881"/>
    <d v="2022-06-16T00:00:00"/>
    <x v="677"/>
    <n v="1600"/>
    <n v="4"/>
    <x v="4"/>
    <n v="477"/>
    <n v="1"/>
    <n v="341"/>
    <x v="12"/>
    <s v="0344 0329"/>
    <n v="0"/>
    <s v="M"/>
    <s v="W"/>
    <n v="704"/>
    <s v="ELEMENTARY SCHOOL"/>
    <m/>
    <m/>
    <s v="IC"/>
    <s v="Invest Cont"/>
    <n v="341"/>
    <m/>
    <m/>
    <m/>
    <s v="2800 E  7TH                          ST"/>
    <m/>
    <n v="34.029800000000002"/>
    <n v="-118.2114"/>
  </r>
  <r>
    <n v="222012266"/>
    <d v="2022-07-05T00:00:00"/>
    <x v="845"/>
    <n v="1"/>
    <n v="20"/>
    <x v="19"/>
    <n v="2069"/>
    <n v="2"/>
    <n v="649"/>
    <x v="52"/>
    <s v="1822 0929 0930"/>
    <n v="64"/>
    <s v="M"/>
    <s v="B"/>
    <n v="602"/>
    <s v="BANK"/>
    <m/>
    <m/>
    <s v="IC"/>
    <s v="Invest Cont"/>
    <n v="649"/>
    <m/>
    <m/>
    <m/>
    <s v="1100    ARAPAHOE                     ST"/>
    <m/>
    <n v="34.050800000000002"/>
    <n v="-118.2854"/>
  </r>
  <r>
    <n v="221404563"/>
    <d v="2022-01-12T00:00:00"/>
    <x v="758"/>
    <n v="1630"/>
    <n v="14"/>
    <x v="14"/>
    <n v="1494"/>
    <n v="2"/>
    <n v="888"/>
    <x v="24"/>
    <n v="2004"/>
    <n v="0"/>
    <s v="X"/>
    <s v="X"/>
    <n v="212"/>
    <s v="TRANSPORTATION FACILITY (AIRPORT)"/>
    <m/>
    <m/>
    <s v="IC"/>
    <s v="Invest Cont"/>
    <n v="888"/>
    <m/>
    <m/>
    <m/>
    <s v="300    WORLD WAY"/>
    <m/>
    <n v="33.945500000000003"/>
    <n v="-118.40009999999999"/>
  </r>
  <r>
    <n v="220117634"/>
    <d v="2022-08-05T00:00:00"/>
    <x v="796"/>
    <n v="300"/>
    <n v="1"/>
    <x v="1"/>
    <n v="182"/>
    <n v="2"/>
    <n v="624"/>
    <x v="15"/>
    <s v="1266 1309 1414 0913 0416"/>
    <n v="18"/>
    <s v="F"/>
    <s v="B"/>
    <n v="101"/>
    <s v="STREET"/>
    <n v="400"/>
    <s v="STRONG-ARM (HANDS, FIST, FEET OR BODILY FORCE)"/>
    <s v="IC"/>
    <s v="Invest Cont"/>
    <n v="624"/>
    <m/>
    <m/>
    <m/>
    <s v="11TH"/>
    <s v="HILL"/>
    <n v="34.040500000000002"/>
    <n v="-118.2604"/>
  </r>
  <r>
    <n v="221117786"/>
    <d v="2022-12-23T00:00:00"/>
    <x v="817"/>
    <n v="950"/>
    <n v="11"/>
    <x v="7"/>
    <n v="1147"/>
    <n v="2"/>
    <n v="745"/>
    <x v="9"/>
    <n v="329"/>
    <n v="32"/>
    <s v="M"/>
    <s v="H"/>
    <n v="101"/>
    <s v="STREET"/>
    <m/>
    <m/>
    <s v="IC"/>
    <s v="Invest Cont"/>
    <n v="745"/>
    <m/>
    <m/>
    <m/>
    <s v="3200    ARVIA                        ST"/>
    <m/>
    <n v="34.097299999999997"/>
    <n v="-118.2283"/>
  </r>
  <r>
    <n v="221205245"/>
    <d v="2022-01-24T00:00:00"/>
    <x v="877"/>
    <n v="1330"/>
    <n v="12"/>
    <x v="8"/>
    <n v="1269"/>
    <n v="1"/>
    <n v="310"/>
    <x v="5"/>
    <s v="1609 0344"/>
    <n v="26"/>
    <s v="M"/>
    <s v="B"/>
    <n v="501"/>
    <s v="SINGLE FAMILY DWELLING"/>
    <m/>
    <m/>
    <s v="IC"/>
    <s v="Invest Cont"/>
    <n v="310"/>
    <m/>
    <m/>
    <m/>
    <s v="600 E  82ND                         ST"/>
    <m/>
    <n v="33.964700000000001"/>
    <n v="-118.2651"/>
  </r>
  <r>
    <n v="220809055"/>
    <d v="2022-05-02T00:00:00"/>
    <x v="669"/>
    <n v="1"/>
    <n v="8"/>
    <x v="12"/>
    <n v="882"/>
    <n v="1"/>
    <n v="442"/>
    <x v="16"/>
    <s v="0344 0325 1822"/>
    <n v="0"/>
    <s v="X"/>
    <s v="X"/>
    <n v="404"/>
    <s v="DEPARTMENT STORE"/>
    <n v="400"/>
    <s v="STRONG-ARM (HANDS, FIST, FEET OR BODILY FORCE)"/>
    <s v="IC"/>
    <s v="Invest Cont"/>
    <n v="442"/>
    <m/>
    <m/>
    <m/>
    <s v="11300 W  PICO                         BL"/>
    <m/>
    <n v="34.037999999999997"/>
    <n v="-118.4436"/>
  </r>
  <r>
    <n v="222104250"/>
    <d v="2022-01-08T00:00:00"/>
    <x v="697"/>
    <n v="2000"/>
    <n v="21"/>
    <x v="15"/>
    <n v="2134"/>
    <n v="1"/>
    <n v="310"/>
    <x v="5"/>
    <s v="1609 0344"/>
    <n v="35"/>
    <s v="M"/>
    <s v="X"/>
    <n v="242"/>
    <s v="DISCOUNT STORE (99 CENT,DOLLAR,ETC."/>
    <m/>
    <m/>
    <s v="IC"/>
    <s v="Invest Cont"/>
    <n v="310"/>
    <m/>
    <m/>
    <m/>
    <s v="7000    TOPANGA CANYON               BL"/>
    <m/>
    <n v="34.203400000000002"/>
    <n v="-118.6135"/>
  </r>
  <r>
    <n v="221419699"/>
    <d v="2022-12-02T00:00:00"/>
    <x v="868"/>
    <n v="805"/>
    <n v="14"/>
    <x v="14"/>
    <n v="1435"/>
    <n v="1"/>
    <n v="341"/>
    <x v="12"/>
    <n v="394"/>
    <n v="47"/>
    <s v="F"/>
    <s v="W"/>
    <n v="501"/>
    <s v="SINGLE FAMILY DWELLING"/>
    <m/>
    <m/>
    <s v="IC"/>
    <s v="Invest Cont"/>
    <n v="341"/>
    <m/>
    <m/>
    <m/>
    <s v="3500    OCEAN VIEW                   AV"/>
    <m/>
    <n v="34.011200000000002"/>
    <n v="-118.43770000000001"/>
  </r>
  <r>
    <n v="220222357"/>
    <d v="2022-12-29T00:00:00"/>
    <x v="879"/>
    <n v="1330"/>
    <n v="2"/>
    <x v="5"/>
    <n v="245"/>
    <n v="2"/>
    <n v="354"/>
    <x v="14"/>
    <s v="1822 0100 0922"/>
    <n v="29"/>
    <s v="F"/>
    <s v="H"/>
    <n v="203"/>
    <s v="OTHER BUSINESS"/>
    <m/>
    <m/>
    <s v="IC"/>
    <s v="Invest Cont"/>
    <n v="354"/>
    <m/>
    <m/>
    <m/>
    <s v="2400 W  6TH                          ST"/>
    <m/>
    <n v="34.061199999999999"/>
    <n v="-118.27849999999999"/>
  </r>
  <r>
    <n v="220705904"/>
    <d v="2022-02-19T00:00:00"/>
    <x v="662"/>
    <n v="1500"/>
    <n v="7"/>
    <x v="0"/>
    <n v="734"/>
    <n v="1"/>
    <n v="761"/>
    <x v="35"/>
    <s v="1814 0421 1309 0334"/>
    <n v="30"/>
    <s v="F"/>
    <s v="B"/>
    <n v="502"/>
    <s v="MULTI-UNIT DWELLING (APARTMENT, DUPLEX, ETC)"/>
    <n v="102"/>
    <s v="HAND GUN"/>
    <s v="AO"/>
    <s v="Adult Other"/>
    <n v="761"/>
    <n v="930"/>
    <m/>
    <m/>
    <s v="6200 W  3RD                          ST"/>
    <m/>
    <n v="34.070799999999998"/>
    <n v="-118.3563"/>
  </r>
  <r>
    <n v="221407452"/>
    <d v="2022-03-13T00:00:00"/>
    <x v="839"/>
    <n v="2000"/>
    <n v="14"/>
    <x v="14"/>
    <n v="1444"/>
    <n v="1"/>
    <n v="330"/>
    <x v="1"/>
    <s v="0344 1300 2004 1218"/>
    <n v="29"/>
    <s v="M"/>
    <s v="O"/>
    <n v="101"/>
    <s v="STREET"/>
    <m/>
    <m/>
    <s v="IC"/>
    <s v="Invest Cont"/>
    <n v="330"/>
    <m/>
    <m/>
    <m/>
    <s v="JEFFERSON"/>
    <s v="LINCOLN"/>
    <n v="33.988100000000003"/>
    <n v="-118.4456"/>
  </r>
  <r>
    <n v="232010893"/>
    <d v="2023-05-25T00:00:00"/>
    <x v="751"/>
    <n v="800"/>
    <n v="20"/>
    <x v="19"/>
    <n v="2026"/>
    <n v="2"/>
    <n v="810"/>
    <x v="65"/>
    <s v="0500 1814 1276 1259"/>
    <n v="15"/>
    <s v="F"/>
    <s v="H"/>
    <n v="502"/>
    <s v="MULTI-UNIT DWELLING (APARTMENT, DUPLEX, ETC)"/>
    <m/>
    <m/>
    <s v="AA"/>
    <s v="Adult Arrest"/>
    <n v="810"/>
    <m/>
    <m/>
    <m/>
    <s v="300 S  NEW HAMPSHIRE                AV"/>
    <m/>
    <n v="34.069099999999999"/>
    <n v="-118.2929"/>
  </r>
  <r>
    <n v="220106645"/>
    <d v="2022-02-14T00:00:00"/>
    <x v="752"/>
    <n v="1710"/>
    <n v="1"/>
    <x v="1"/>
    <n v="112"/>
    <n v="2"/>
    <n v="740"/>
    <x v="21"/>
    <s v="1307 0329"/>
    <n v="73"/>
    <s v="M"/>
    <s v="W"/>
    <n v="122"/>
    <s v="VEHICLE, PASSENGER/TRUCK"/>
    <m/>
    <m/>
    <s v="IC"/>
    <s v="Invest Cont"/>
    <n v="740"/>
    <m/>
    <m/>
    <m/>
    <s v="300 N  HILL                         ST"/>
    <m/>
    <n v="34.0565"/>
    <n v="-118.2445"/>
  </r>
  <r>
    <n v="221912856"/>
    <d v="2022-08-05T00:00:00"/>
    <x v="834"/>
    <n v="130"/>
    <n v="19"/>
    <x v="16"/>
    <n v="1969"/>
    <n v="2"/>
    <n v="624"/>
    <x v="15"/>
    <s v="0416 0913 1817"/>
    <n v="48"/>
    <s v="F"/>
    <s v="H"/>
    <n v="501"/>
    <s v="SINGLE FAMILY DWELLING"/>
    <n v="400"/>
    <s v="STRONG-ARM (HANDS, FIST, FEET OR BODILY FORCE)"/>
    <s v="AO"/>
    <s v="Adult Other"/>
    <n v="624"/>
    <m/>
    <m/>
    <m/>
    <s v="9200    ARLETA                       AV"/>
    <m/>
    <n v="34.237099999999998"/>
    <n v="-118.4208"/>
  </r>
  <r>
    <n v="222108157"/>
    <d v="2022-04-14T00:00:00"/>
    <x v="776"/>
    <n v="2200"/>
    <n v="21"/>
    <x v="15"/>
    <n v="2157"/>
    <n v="1"/>
    <n v="330"/>
    <x v="1"/>
    <n v="344"/>
    <n v="18"/>
    <s v="F"/>
    <s v="H"/>
    <n v="102"/>
    <s v="SIDEWALK"/>
    <m/>
    <m/>
    <s v="IC"/>
    <s v="Invest Cont"/>
    <n v="330"/>
    <m/>
    <m/>
    <m/>
    <s v="VANOWEN                      ST"/>
    <s v="INDEPENDENCE                 AV"/>
    <n v="34.193800000000003"/>
    <n v="-118.59059999999999"/>
  </r>
  <r>
    <n v="222009869"/>
    <d v="2022-05-11T00:00:00"/>
    <x v="788"/>
    <n v="1000"/>
    <n v="20"/>
    <x v="19"/>
    <n v="2036"/>
    <n v="1"/>
    <n v="330"/>
    <x v="1"/>
    <s v="0344 0352 0358 0377 1221 1307 1609 1822 2032 0386"/>
    <n v="26"/>
    <s v="M"/>
    <s v="K"/>
    <n v="108"/>
    <s v="PARKING LOT"/>
    <m/>
    <m/>
    <s v="IC"/>
    <s v="Invest Cont"/>
    <n v="330"/>
    <m/>
    <m/>
    <m/>
    <s v="3200    WILSHIRE                     BL"/>
    <m/>
    <n v="34.061799999999998"/>
    <n v="-118.29170000000001"/>
  </r>
  <r>
    <n v="222107334"/>
    <d v="2022-03-27T00:00:00"/>
    <x v="826"/>
    <n v="2130"/>
    <n v="21"/>
    <x v="15"/>
    <n v="2155"/>
    <n v="1"/>
    <n v="510"/>
    <x v="0"/>
    <m/>
    <n v="0"/>
    <m/>
    <m/>
    <n v="108"/>
    <s v="PARKING LOT"/>
    <m/>
    <m/>
    <s v="IC"/>
    <s v="Invest Cont"/>
    <n v="510"/>
    <m/>
    <m/>
    <m/>
    <s v="22200    VICTORY                      BL"/>
    <m/>
    <n v="34.186500000000002"/>
    <n v="-118.6103"/>
  </r>
  <r>
    <n v="221216337"/>
    <d v="2022-07-22T00:00:00"/>
    <x v="880"/>
    <n v="1520"/>
    <n v="12"/>
    <x v="8"/>
    <n v="1239"/>
    <n v="2"/>
    <n v="624"/>
    <x v="15"/>
    <s v="0342 0448 0429 0416 0446 0419"/>
    <n v="26"/>
    <s v="F"/>
    <s v="B"/>
    <n v="108"/>
    <s v="PARKING LOT"/>
    <n v="400"/>
    <s v="STRONG-ARM (HANDS, FIST, FEET OR BODILY FORCE)"/>
    <s v="AO"/>
    <s v="Adult Other"/>
    <n v="624"/>
    <m/>
    <m/>
    <m/>
    <s v="900 W  SLAUSON                      AV"/>
    <m/>
    <n v="33.989100000000001"/>
    <n v="-118.2893"/>
  </r>
  <r>
    <n v="220214537"/>
    <d v="2022-08-09T00:00:00"/>
    <x v="881"/>
    <n v="2200"/>
    <n v="2"/>
    <x v="5"/>
    <n v="205"/>
    <n v="1"/>
    <n v="330"/>
    <x v="1"/>
    <s v="0344 1302 1822"/>
    <n v="38"/>
    <s v="F"/>
    <s v="W"/>
    <n v="101"/>
    <s v="STREET"/>
    <m/>
    <m/>
    <s v="IC"/>
    <s v="Invest Cont"/>
    <n v="330"/>
    <m/>
    <m/>
    <m/>
    <s v="800 N  VENDOME                      ST"/>
    <m/>
    <n v="34.081099999999999"/>
    <n v="-118.27630000000001"/>
  </r>
  <r>
    <n v="220813819"/>
    <d v="2022-08-28T00:00:00"/>
    <x v="774"/>
    <n v="715"/>
    <n v="8"/>
    <x v="12"/>
    <n v="884"/>
    <n v="1"/>
    <n v="310"/>
    <x v="5"/>
    <s v="2004 0400 1822 0329 0344 1609"/>
    <n v="0"/>
    <s v="M"/>
    <s v="O"/>
    <n v="418"/>
    <m/>
    <m/>
    <m/>
    <s v="AA"/>
    <s v="Adult Arrest"/>
    <n v="310"/>
    <m/>
    <m/>
    <m/>
    <s v="2400    MILITARY                     AV"/>
    <m/>
    <n v="34.037999999999997"/>
    <n v="-118.4329"/>
  </r>
  <r>
    <n v="221220817"/>
    <d v="2022-10-03T00:00:00"/>
    <x v="882"/>
    <n v="1600"/>
    <n v="12"/>
    <x v="8"/>
    <n v="1266"/>
    <n v="2"/>
    <n v="624"/>
    <x v="15"/>
    <s v="1822 0400 0416"/>
    <n v="40"/>
    <s v="M"/>
    <s v="B"/>
    <n v="101"/>
    <s v="STREET"/>
    <n v="400"/>
    <s v="STRONG-ARM (HANDS, FIST, FEET OR BODILY FORCE)"/>
    <s v="IC"/>
    <s v="Invest Cont"/>
    <n v="624"/>
    <m/>
    <m/>
    <m/>
    <s v="VERMONT                      AV"/>
    <s v="81ST                         ST"/>
    <n v="33.965499999999999"/>
    <n v="-118.2916"/>
  </r>
  <r>
    <n v="220219187"/>
    <d v="2022-10-25T00:00:00"/>
    <x v="807"/>
    <n v="1200"/>
    <n v="2"/>
    <x v="5"/>
    <n v="246"/>
    <n v="1"/>
    <n v="230"/>
    <x v="13"/>
    <s v="1218 0334 0416 0400 0447 0445 1822"/>
    <n v="33"/>
    <s v="M"/>
    <s v="H"/>
    <n v="101"/>
    <s v="STREET"/>
    <n v="306"/>
    <s v="ROCK/THROWN OBJECT"/>
    <s v="IC"/>
    <s v="Invest Cont"/>
    <n v="230"/>
    <m/>
    <m/>
    <m/>
    <s v="WILSHIRE"/>
    <s v="ALVARADO"/>
    <n v="34.057899999999997"/>
    <n v="-118.27589999999999"/>
  </r>
  <r>
    <n v="221409041"/>
    <d v="2022-04-10T00:00:00"/>
    <x v="883"/>
    <n v="830"/>
    <n v="14"/>
    <x v="14"/>
    <n v="1412"/>
    <n v="1"/>
    <n v="648"/>
    <x v="4"/>
    <n v="1501"/>
    <n v="0"/>
    <s v="M"/>
    <s v="O"/>
    <n v="101"/>
    <s v="STREET"/>
    <m/>
    <m/>
    <s v="AA"/>
    <s v="Adult Arrest"/>
    <n v="648"/>
    <m/>
    <m/>
    <m/>
    <s v="OCEAN FRONT                  WK"/>
    <s v="KETCH"/>
    <n v="33.993299999999998"/>
    <n v="-118.4765"/>
  </r>
  <r>
    <n v="221017855"/>
    <d v="2022-12-20T00:00:00"/>
    <x v="884"/>
    <n v="940"/>
    <n v="10"/>
    <x v="11"/>
    <n v="1008"/>
    <n v="2"/>
    <n v="354"/>
    <x v="14"/>
    <m/>
    <n v="27"/>
    <s v="F"/>
    <s v="H"/>
    <n v="501"/>
    <s v="SINGLE FAMILY DWELLING"/>
    <m/>
    <m/>
    <s v="IC"/>
    <s v="Invest Cont"/>
    <n v="354"/>
    <m/>
    <m/>
    <m/>
    <s v="16700    SHERMAN                      WY"/>
    <m/>
    <n v="34.2012"/>
    <n v="-118.4967"/>
  </r>
  <r>
    <n v="220220798"/>
    <d v="2022-11-28T00:00:00"/>
    <x v="868"/>
    <n v="1115"/>
    <n v="2"/>
    <x v="5"/>
    <n v="257"/>
    <n v="1"/>
    <n v="350"/>
    <x v="60"/>
    <s v="2004 1822 0346"/>
    <n v="39"/>
    <s v="F"/>
    <s v="H"/>
    <n v="102"/>
    <s v="SIDEWALK"/>
    <n v="400"/>
    <s v="STRONG-ARM (HANDS, FIST, FEET OR BODILY FORCE)"/>
    <s v="AA"/>
    <s v="Adult Arrest"/>
    <n v="350"/>
    <m/>
    <m/>
    <m/>
    <s v="6TH                          ST"/>
    <s v="LOMA"/>
    <n v="34.056899999999999"/>
    <n v="-118.2689"/>
  </r>
  <r>
    <n v="220415532"/>
    <d v="2022-11-19T00:00:00"/>
    <x v="885"/>
    <n v="1700"/>
    <n v="4"/>
    <x v="4"/>
    <n v="407"/>
    <n v="1"/>
    <n v="310"/>
    <x v="5"/>
    <s v="0344 0358"/>
    <n v="0"/>
    <s v="M"/>
    <s v="H"/>
    <n v="118"/>
    <s v="CONSTRUCTION SITE"/>
    <n v="310"/>
    <s v="CONCRETE BLOCK/BRICK"/>
    <s v="IC"/>
    <s v="Invest Cont"/>
    <n v="310"/>
    <m/>
    <m/>
    <m/>
    <s v="4400 N  HUNTINGTON                   DR"/>
    <m/>
    <n v="34.088099999999997"/>
    <n v="-118.18770000000001"/>
  </r>
  <r>
    <n v="221811209"/>
    <d v="2022-05-21T00:00:00"/>
    <x v="806"/>
    <n v="2000"/>
    <n v="18"/>
    <x v="17"/>
    <n v="1862"/>
    <n v="2"/>
    <n v="624"/>
    <x v="15"/>
    <s v="0416 0913 1202 1810"/>
    <n v="62"/>
    <s v="M"/>
    <s v="W"/>
    <n v="502"/>
    <s v="MULTI-UNIT DWELLING (APARTMENT, DUPLEX, ETC)"/>
    <n v="400"/>
    <s v="STRONG-ARM (HANDS, FIST, FEET OR BODILY FORCE)"/>
    <s v="IC"/>
    <s v="Invest Cont"/>
    <n v="624"/>
    <m/>
    <m/>
    <m/>
    <s v="100 E  119TH                        ST"/>
    <m/>
    <n v="33.924700000000001"/>
    <n v="-118.2739"/>
  </r>
  <r>
    <n v="221309011"/>
    <d v="2022-04-03T00:00:00"/>
    <x v="886"/>
    <n v="2200"/>
    <n v="13"/>
    <x v="6"/>
    <n v="1324"/>
    <n v="1"/>
    <n v="420"/>
    <x v="33"/>
    <m/>
    <n v="0"/>
    <m/>
    <m/>
    <n v="101"/>
    <s v="STREET"/>
    <m/>
    <m/>
    <s v="IC"/>
    <s v="Invest Cont"/>
    <n v="420"/>
    <m/>
    <m/>
    <m/>
    <s v="1400 E  20TH                         ST"/>
    <m/>
    <n v="34.021799999999999"/>
    <n v="-118.249"/>
  </r>
  <r>
    <n v="221511747"/>
    <d v="2022-06-30T00:00:00"/>
    <x v="887"/>
    <n v="900"/>
    <n v="15"/>
    <x v="18"/>
    <n v="1583"/>
    <n v="2"/>
    <n v="662"/>
    <x v="17"/>
    <s v="0344 1822"/>
    <n v="81"/>
    <s v="F"/>
    <s v="W"/>
    <n v="507"/>
    <s v="CONDOMINIUM/TOWNHOUSE"/>
    <m/>
    <m/>
    <s v="IC"/>
    <s v="Invest Cont"/>
    <n v="662"/>
    <m/>
    <m/>
    <m/>
    <s v="11700    MOORPARK                     ST"/>
    <m/>
    <n v="34.150399999999998"/>
    <n v="-118.3877"/>
  </r>
  <r>
    <n v="222017421"/>
    <d v="2022-11-20T00:00:00"/>
    <x v="888"/>
    <n v="1215"/>
    <n v="20"/>
    <x v="19"/>
    <n v="2053"/>
    <n v="1"/>
    <n v="510"/>
    <x v="0"/>
    <m/>
    <n v="0"/>
    <m/>
    <m/>
    <n v="101"/>
    <s v="STREET"/>
    <m/>
    <m/>
    <s v="IC"/>
    <s v="Invest Cont"/>
    <n v="510"/>
    <m/>
    <m/>
    <m/>
    <s v="3100 W  OLYMPIC                      BL"/>
    <m/>
    <n v="34.052599999999998"/>
    <n v="-118.3058"/>
  </r>
  <r>
    <n v="221511399"/>
    <d v="2022-06-22T00:00:00"/>
    <x v="889"/>
    <n v="915"/>
    <n v="15"/>
    <x v="18"/>
    <n v="1539"/>
    <n v="1"/>
    <n v="510"/>
    <x v="0"/>
    <m/>
    <n v="0"/>
    <m/>
    <m/>
    <n v="101"/>
    <s v="STREET"/>
    <m/>
    <m/>
    <s v="IC"/>
    <s v="Invest Cont"/>
    <n v="510"/>
    <m/>
    <m/>
    <m/>
    <s v="CALIFA                       ST"/>
    <s v="CRANER                       ST"/>
    <n v="34.177599999999998"/>
    <n v="-118.36920000000001"/>
  </r>
  <r>
    <n v="220117917"/>
    <d v="2022-08-09T00:00:00"/>
    <x v="667"/>
    <n v="1615"/>
    <n v="1"/>
    <x v="1"/>
    <n v="156"/>
    <n v="2"/>
    <n v="888"/>
    <x v="24"/>
    <s v="2004 1501"/>
    <n v="0"/>
    <s v="M"/>
    <s v="O"/>
    <n v="503"/>
    <s v="HOTEL"/>
    <m/>
    <m/>
    <s v="IC"/>
    <s v="Invest Cont"/>
    <n v="888"/>
    <m/>
    <m/>
    <m/>
    <s v="500    SAN JULIAN                   ST"/>
    <m/>
    <n v="34.044600000000003"/>
    <n v="-118.245"/>
  </r>
  <r>
    <n v="222111821"/>
    <d v="2022-07-18T00:00:00"/>
    <x v="669"/>
    <n v="1201"/>
    <n v="21"/>
    <x v="15"/>
    <n v="2155"/>
    <n v="2"/>
    <n v="649"/>
    <x v="52"/>
    <s v="0377 1822"/>
    <n v="0"/>
    <s v="M"/>
    <s v="W"/>
    <n v="101"/>
    <s v="STREET"/>
    <m/>
    <m/>
    <s v="IC"/>
    <s v="Invest Cont"/>
    <n v="649"/>
    <m/>
    <m/>
    <m/>
    <s v="6000    TOPANGA CANYON               BL"/>
    <m/>
    <n v="34.1828"/>
    <n v="-118.61020000000001"/>
  </r>
  <r>
    <n v="221608223"/>
    <d v="2022-05-11T00:00:00"/>
    <x v="863"/>
    <n v="2230"/>
    <n v="16"/>
    <x v="20"/>
    <n v="1656"/>
    <n v="2"/>
    <n v="354"/>
    <x v="14"/>
    <n v="1501"/>
    <n v="46"/>
    <s v="M"/>
    <s v="W"/>
    <n v="605"/>
    <s v="AUTOMATED TELLER MACHINE (ATM)"/>
    <m/>
    <m/>
    <s v="IC"/>
    <s v="Invest Cont"/>
    <n v="354"/>
    <m/>
    <m/>
    <m/>
    <s v="8700    APPERSON                     ST"/>
    <m/>
    <n v="34.256100000000004"/>
    <n v="-118.32259999999999"/>
  </r>
  <r>
    <n v="221216888"/>
    <d v="2022-08-02T00:00:00"/>
    <x v="890"/>
    <n v="600"/>
    <n v="12"/>
    <x v="8"/>
    <n v="1257"/>
    <n v="2"/>
    <n v="740"/>
    <x v="21"/>
    <s v="0329 1822"/>
    <n v="0"/>
    <s v="X"/>
    <s v="X"/>
    <n v="101"/>
    <s v="STREET"/>
    <m/>
    <m/>
    <s v="IC"/>
    <s v="Invest Cont"/>
    <n v="740"/>
    <m/>
    <m/>
    <m/>
    <s v="77TH"/>
    <s v="FIGUEROA                     ST"/>
    <n v="33.969799999999999"/>
    <n v="-118.28270000000001"/>
  </r>
  <r>
    <n v="221213189"/>
    <d v="2022-06-04T00:00:00"/>
    <x v="852"/>
    <n v="1200"/>
    <n v="12"/>
    <x v="8"/>
    <n v="1248"/>
    <n v="2"/>
    <n v="946"/>
    <x v="8"/>
    <s v="0603 1501 0913"/>
    <n v="50"/>
    <s v="M"/>
    <s v="B"/>
    <n v="502"/>
    <s v="MULTI-UNIT DWELLING (APARTMENT, DUPLEX, ETC)"/>
    <m/>
    <m/>
    <s v="IC"/>
    <s v="Invest Cont"/>
    <n v="946"/>
    <m/>
    <m/>
    <m/>
    <s v="900 W  66TH                         ST"/>
    <m/>
    <n v="33.979199999999999"/>
    <n v="-118.2893"/>
  </r>
  <r>
    <n v="221104680"/>
    <d v="2022-01-19T00:00:00"/>
    <x v="749"/>
    <n v="1700"/>
    <n v="11"/>
    <x v="7"/>
    <n v="1147"/>
    <n v="1"/>
    <n v="330"/>
    <x v="1"/>
    <s v="0344 1302 1307"/>
    <n v="24"/>
    <s v="F"/>
    <s v="W"/>
    <n v="108"/>
    <s v="PARKING LOT"/>
    <m/>
    <m/>
    <s v="IC"/>
    <s v="Invest Cont"/>
    <n v="330"/>
    <m/>
    <m/>
    <m/>
    <s v="VERMONT                      AV"/>
    <s v="LOS FELIZ                    BL"/>
    <n v="34.101900000000001"/>
    <n v="-118.2264"/>
  </r>
  <r>
    <n v="222009779"/>
    <d v="2022-05-11T00:00:00"/>
    <x v="788"/>
    <n v="1300"/>
    <n v="20"/>
    <x v="19"/>
    <n v="2002"/>
    <n v="2"/>
    <n v="624"/>
    <x v="15"/>
    <s v="0429 0432 1822 0400 0444 2004"/>
    <n v="66"/>
    <s v="M"/>
    <s v="W"/>
    <n v="501"/>
    <s v="SINGLE FAMILY DWELLING"/>
    <n v="400"/>
    <s v="STRONG-ARM (HANDS, FIST, FEET OR BODILY FORCE)"/>
    <s v="IC"/>
    <s v="Invest Cont"/>
    <n v="624"/>
    <m/>
    <m/>
    <m/>
    <s v="600 N  WILTON                       PL"/>
    <m/>
    <n v="34.081800000000001"/>
    <n v="-118.3135"/>
  </r>
  <r>
    <n v="220813119"/>
    <d v="2022-08-10T00:00:00"/>
    <x v="805"/>
    <n v="1400"/>
    <n v="8"/>
    <x v="12"/>
    <n v="849"/>
    <n v="1"/>
    <n v="440"/>
    <x v="20"/>
    <s v="1822 0344"/>
    <n v="58"/>
    <s v="F"/>
    <s v="W"/>
    <n v="121"/>
    <s v="YARD (RESIDENTIAL/BUSINESS)"/>
    <m/>
    <m/>
    <s v="IC"/>
    <s v="Invest Cont"/>
    <n v="440"/>
    <m/>
    <m/>
    <m/>
    <s v="1200 S  SHERBOURNE                   DR"/>
    <m/>
    <n v="34.055300000000003"/>
    <n v="-118.37949999999999"/>
  </r>
  <r>
    <n v="220313559"/>
    <d v="2022-07-11T00:00:00"/>
    <x v="890"/>
    <n v="1830"/>
    <n v="3"/>
    <x v="2"/>
    <n v="326"/>
    <n v="1"/>
    <n v="510"/>
    <x v="0"/>
    <m/>
    <n v="0"/>
    <m/>
    <m/>
    <n v="101"/>
    <s v="STREET"/>
    <m/>
    <m/>
    <s v="IC"/>
    <s v="Invest Cont"/>
    <n v="510"/>
    <m/>
    <m/>
    <m/>
    <s v="1700 W  ADAMS                        BL"/>
    <m/>
    <n v="34.032699999999998"/>
    <n v="-118.3002"/>
  </r>
  <r>
    <n v="221116768"/>
    <d v="2022-11-27T00:00:00"/>
    <x v="828"/>
    <n v="1500"/>
    <n v="11"/>
    <x v="7"/>
    <n v="1172"/>
    <n v="1"/>
    <n v="330"/>
    <x v="1"/>
    <s v="0344 0358 1609"/>
    <n v="52"/>
    <s v="F"/>
    <s v="W"/>
    <n v="101"/>
    <s v="STREET"/>
    <m/>
    <m/>
    <s v="IC"/>
    <s v="Invest Cont"/>
    <n v="330"/>
    <m/>
    <m/>
    <m/>
    <s v="SILVER LAKE                  BL"/>
    <s v="DUANE                        ST"/>
    <n v="34.092100000000002"/>
    <n v="-118.264"/>
  </r>
  <r>
    <n v="222008145"/>
    <d v="2022-04-03T00:00:00"/>
    <x v="891"/>
    <n v="1000"/>
    <n v="20"/>
    <x v="19"/>
    <n v="2058"/>
    <n v="1"/>
    <n v="310"/>
    <x v="5"/>
    <s v="1822 0321 0344"/>
    <n v="36"/>
    <s v="F"/>
    <s v="H"/>
    <n v="502"/>
    <s v="MULTI-UNIT DWELLING (APARTMENT, DUPLEX, ETC)"/>
    <m/>
    <m/>
    <s v="IC"/>
    <s v="Invest Cont"/>
    <n v="310"/>
    <m/>
    <m/>
    <m/>
    <s v="2600    SAN MARINO                   ST"/>
    <m/>
    <n v="34.055"/>
    <n v="-118.2842"/>
  </r>
  <r>
    <n v="220320744"/>
    <d v="2022-11-25T00:00:00"/>
    <x v="699"/>
    <n v="1120"/>
    <n v="3"/>
    <x v="2"/>
    <n v="317"/>
    <n v="2"/>
    <n v="624"/>
    <x v="15"/>
    <s v="0913 0602 0561 0444"/>
    <n v="51"/>
    <s v="F"/>
    <s v="X"/>
    <n v="501"/>
    <s v="SINGLE FAMILY DWELLING"/>
    <n v="400"/>
    <s v="STRONG-ARM (HANDS, FIST, FEET OR BODILY FORCE)"/>
    <s v="IC"/>
    <s v="Invest Cont"/>
    <n v="624"/>
    <m/>
    <m/>
    <m/>
    <s v="1600 W  23RD                         ST"/>
    <m/>
    <n v="34.035499999999999"/>
    <n v="-118.2975"/>
  </r>
  <r>
    <n v="221820503"/>
    <d v="2022-11-11T00:00:00"/>
    <x v="892"/>
    <n v="2200"/>
    <n v="18"/>
    <x v="17"/>
    <n v="1863"/>
    <n v="2"/>
    <n v="624"/>
    <x v="15"/>
    <s v="0913 0417 2033 1276 1810"/>
    <n v="30"/>
    <s v="F"/>
    <s v="B"/>
    <n v="518"/>
    <s v="TRANSITIONAL HOUSING/HALFWAY HOUSE"/>
    <n v="400"/>
    <s v="STRONG-ARM (HANDS, FIST, FEET OR BODILY FORCE)"/>
    <s v="IC"/>
    <s v="Invest Cont"/>
    <n v="624"/>
    <m/>
    <m/>
    <m/>
    <s v="600 E  115TH                        ST"/>
    <m/>
    <n v="33.930100000000003"/>
    <n v="-118.26519999999999"/>
  </r>
  <r>
    <n v="220414941"/>
    <d v="2022-11-02T00:00:00"/>
    <x v="856"/>
    <n v="1445"/>
    <n v="4"/>
    <x v="4"/>
    <n v="409"/>
    <n v="2"/>
    <n v="745"/>
    <x v="9"/>
    <n v="329"/>
    <n v="41"/>
    <s v="M"/>
    <s v="W"/>
    <n v="101"/>
    <s v="STREET"/>
    <n v="500"/>
    <s v="UNKNOWN WEAPON/OTHER WEAPON"/>
    <s v="IC"/>
    <s v="Invest Cont"/>
    <n v="745"/>
    <m/>
    <m/>
    <m/>
    <s v="3900    BARRETT                      RD"/>
    <m/>
    <n v="34.0899"/>
    <n v="-118.1695"/>
  </r>
  <r>
    <n v="220122991"/>
    <d v="2022-10-22T00:00:00"/>
    <x v="726"/>
    <n v="2230"/>
    <n v="1"/>
    <x v="1"/>
    <n v="185"/>
    <n v="1"/>
    <n v="341"/>
    <x v="12"/>
    <s v="1822 0344 2032"/>
    <n v="34"/>
    <s v="F"/>
    <s v="H"/>
    <n v="108"/>
    <s v="PARKING LOT"/>
    <m/>
    <m/>
    <s v="IC"/>
    <s v="Invest Cont"/>
    <n v="341"/>
    <m/>
    <m/>
    <m/>
    <s v="1100 S  MAIN                         ST"/>
    <m/>
    <n v="34.039099999999998"/>
    <n v="-118.2582"/>
  </r>
  <r>
    <n v="231607727"/>
    <d v="2023-04-27T00:00:00"/>
    <x v="807"/>
    <n v="1"/>
    <n v="16"/>
    <x v="20"/>
    <n v="1685"/>
    <n v="2"/>
    <n v="649"/>
    <x v="52"/>
    <s v="1822 0924"/>
    <n v="0"/>
    <s v="X"/>
    <s v="X"/>
    <n v="203"/>
    <s v="OTHER BUSINESS"/>
    <m/>
    <m/>
    <s v="IC"/>
    <s v="Invest Cont"/>
    <n v="649"/>
    <m/>
    <m/>
    <m/>
    <s v="8200    LANKERSHIM                   BL"/>
    <m/>
    <n v="34.219299999999997"/>
    <n v="-118.3878"/>
  </r>
  <r>
    <n v="221705612"/>
    <d v="2022-01-14T00:00:00"/>
    <x v="893"/>
    <n v="2030"/>
    <n v="17"/>
    <x v="13"/>
    <n v="1722"/>
    <n v="2"/>
    <n v="745"/>
    <x v="9"/>
    <n v="329"/>
    <n v="53"/>
    <s v="M"/>
    <s v="W"/>
    <n v="501"/>
    <s v="SINGLE FAMILY DWELLING"/>
    <m/>
    <m/>
    <s v="IC"/>
    <s v="Invest Cont"/>
    <n v="745"/>
    <m/>
    <m/>
    <m/>
    <s v="10400    JORDAN                       AV"/>
    <m/>
    <n v="34.259"/>
    <n v="-118.6039"/>
  </r>
  <r>
    <n v="222104639"/>
    <d v="2022-01-19T00:00:00"/>
    <x v="782"/>
    <n v="1636"/>
    <n v="21"/>
    <x v="15"/>
    <n v="2156"/>
    <n v="1"/>
    <n v="442"/>
    <x v="16"/>
    <n v="325"/>
    <n v="35"/>
    <s v="M"/>
    <s v="X"/>
    <n v="404"/>
    <s v="DEPARTMENT STORE"/>
    <m/>
    <m/>
    <s v="IC"/>
    <s v="Invest Cont"/>
    <n v="442"/>
    <m/>
    <m/>
    <m/>
    <s v="21400    VICTORY                      BL"/>
    <m/>
    <n v="34.188400000000001"/>
    <n v="-118.5975"/>
  </r>
  <r>
    <n v="220309704"/>
    <d v="2022-04-27T00:00:00"/>
    <x v="809"/>
    <n v="1430"/>
    <n v="3"/>
    <x v="2"/>
    <n v="397"/>
    <n v="2"/>
    <n v="624"/>
    <x v="15"/>
    <s v="0416 0447 1810 0913"/>
    <n v="29"/>
    <s v="F"/>
    <s v="H"/>
    <n v="518"/>
    <s v="TRANSITIONAL HOUSING/HALFWAY HOUSE"/>
    <n v="400"/>
    <s v="STRONG-ARM (HANDS, FIST, FEET OR BODILY FORCE)"/>
    <s v="IC"/>
    <s v="Invest Cont"/>
    <n v="624"/>
    <m/>
    <m/>
    <m/>
    <s v="1100 W  40TH                         PL"/>
    <m/>
    <n v="34.009900000000002"/>
    <n v="-118.2941"/>
  </r>
  <r>
    <n v="222016525"/>
    <d v="2022-10-31T00:00:00"/>
    <x v="894"/>
    <n v="1145"/>
    <n v="20"/>
    <x v="19"/>
    <n v="2076"/>
    <n v="2"/>
    <n v="956"/>
    <x v="29"/>
    <s v="1810 1906"/>
    <n v="21"/>
    <s v="M"/>
    <s v="W"/>
    <n v="501"/>
    <s v="SINGLE FAMILY DWELLING"/>
    <m/>
    <m/>
    <s v="IC"/>
    <s v="Invest Cont"/>
    <n v="956"/>
    <m/>
    <m/>
    <m/>
    <s v="1300 S  CATALINA                     ST"/>
    <m/>
    <n v="34.0473"/>
    <n v="-118.29470000000001"/>
  </r>
  <r>
    <n v="221105113"/>
    <d v="2022-01-31T00:00:00"/>
    <x v="895"/>
    <n v="1320"/>
    <n v="11"/>
    <x v="7"/>
    <n v="1145"/>
    <n v="1"/>
    <n v="210"/>
    <x v="11"/>
    <s v="1402 1822 1407 0334 0337 0302 1100 0432 0344 1419"/>
    <n v="52"/>
    <s v="M"/>
    <s v="H"/>
    <n v="602"/>
    <s v="BANK"/>
    <n v="102"/>
    <s v="HAND GUN"/>
    <s v="AA"/>
    <s v="Adult Arrest"/>
    <n v="210"/>
    <n v="761"/>
    <n v="998"/>
    <m/>
    <s v="2400    GLENDALE                     BL"/>
    <m/>
    <n v="34.100299999999997"/>
    <n v="-118.25920000000001"/>
  </r>
  <r>
    <n v="220514727"/>
    <d v="2022-10-11T00:00:00"/>
    <x v="896"/>
    <n v="2100"/>
    <n v="5"/>
    <x v="10"/>
    <n v="563"/>
    <n v="1"/>
    <n v="320"/>
    <x v="36"/>
    <n v="321"/>
    <n v="26"/>
    <s v="F"/>
    <s v="B"/>
    <n v="502"/>
    <s v="MULTI-UNIT DWELLING (APARTMENT, DUPLEX, ETC)"/>
    <m/>
    <m/>
    <s v="IC"/>
    <s v="Invest Cont"/>
    <n v="320"/>
    <m/>
    <m/>
    <m/>
    <s v="600 W  13TH                         ST"/>
    <m/>
    <n v="33.732399999999998"/>
    <n v="-118.2902"/>
  </r>
  <r>
    <n v="220221523"/>
    <d v="2022-12-09T00:00:00"/>
    <x v="897"/>
    <n v="2210"/>
    <n v="2"/>
    <x v="5"/>
    <n v="238"/>
    <n v="1"/>
    <n v="330"/>
    <x v="1"/>
    <s v="0344 1607 1309"/>
    <n v="37"/>
    <s v="M"/>
    <s v="A"/>
    <n v="101"/>
    <s v="STREET"/>
    <m/>
    <m/>
    <s v="IC"/>
    <s v="Invest Cont"/>
    <n v="330"/>
    <m/>
    <m/>
    <m/>
    <s v="1200 W  TEMPLE                       ST"/>
    <m/>
    <n v="34.064799999999998"/>
    <n v="-118.2527"/>
  </r>
  <r>
    <n v="222104948"/>
    <d v="2022-01-28T00:00:00"/>
    <x v="898"/>
    <n v="1700"/>
    <n v="21"/>
    <x v="15"/>
    <n v="2175"/>
    <n v="1"/>
    <n v="310"/>
    <x v="5"/>
    <s v="1420 0344 1607"/>
    <n v="41"/>
    <s v="F"/>
    <s v="B"/>
    <n v="507"/>
    <s v="CONDOMINIUM/TOWNHOUSE"/>
    <m/>
    <m/>
    <s v="IC"/>
    <s v="Invest Cont"/>
    <n v="310"/>
    <m/>
    <m/>
    <m/>
    <s v="22100    BURBANK                      BL"/>
    <m/>
    <n v="34.171900000000001"/>
    <n v="-118.60899999999999"/>
  </r>
  <r>
    <n v="220510245"/>
    <d v="2022-06-15T00:00:00"/>
    <x v="677"/>
    <n v="520"/>
    <n v="5"/>
    <x v="10"/>
    <n v="519"/>
    <n v="2"/>
    <n v="745"/>
    <x v="9"/>
    <s v="0329 1300"/>
    <n v="40"/>
    <s v="F"/>
    <s v="W"/>
    <n v="122"/>
    <s v="VEHICLE, PASSENGER/TRUCK"/>
    <m/>
    <m/>
    <s v="IC"/>
    <s v="Invest Cont"/>
    <n v="745"/>
    <m/>
    <m/>
    <m/>
    <s v="1400 E  O                            ST"/>
    <m/>
    <n v="33.7926"/>
    <n v="-118.24679999999999"/>
  </r>
  <r>
    <n v="222012433"/>
    <d v="2022-07-19T00:00:00"/>
    <x v="882"/>
    <n v="1730"/>
    <n v="20"/>
    <x v="19"/>
    <n v="2004"/>
    <n v="2"/>
    <n v="753"/>
    <x v="37"/>
    <s v="1100 1402 1822"/>
    <n v="0"/>
    <s v="X"/>
    <s v="X"/>
    <n v="101"/>
    <s v="STREET"/>
    <n v="102"/>
    <s v="HAND GUN"/>
    <s v="IC"/>
    <s v="Invest Cont"/>
    <n v="753"/>
    <n v="998"/>
    <m/>
    <m/>
    <s v="300 N  HOBART                       BL"/>
    <m/>
    <n v="34.076300000000003"/>
    <n v="-118.30540000000001"/>
  </r>
  <r>
    <n v="221310623"/>
    <d v="2022-05-05T00:00:00"/>
    <x v="899"/>
    <n v="900"/>
    <n v="13"/>
    <x v="6"/>
    <n v="1343"/>
    <n v="1"/>
    <n v="510"/>
    <x v="0"/>
    <m/>
    <n v="0"/>
    <m/>
    <m/>
    <n v="101"/>
    <s v="STREET"/>
    <m/>
    <m/>
    <s v="IC"/>
    <s v="Invest Cont"/>
    <n v="510"/>
    <m/>
    <m/>
    <m/>
    <s v="36TH                         ST"/>
    <s v="AVALON                       BL"/>
    <n v="34.013800000000003"/>
    <n v="-118.2653"/>
  </r>
  <r>
    <n v="221309303"/>
    <d v="2022-04-07T00:00:00"/>
    <x v="776"/>
    <n v="853"/>
    <n v="13"/>
    <x v="6"/>
    <n v="1362"/>
    <n v="2"/>
    <n v="354"/>
    <x v="14"/>
    <s v="0930 1822 1202 0100"/>
    <n v="65"/>
    <s v="M"/>
    <s v="B"/>
    <n v="750"/>
    <s v="CYBERSPACE"/>
    <m/>
    <m/>
    <s v="IC"/>
    <s v="Invest Cont"/>
    <n v="354"/>
    <m/>
    <m/>
    <m/>
    <s v="400 E  49TH                         ST"/>
    <m/>
    <n v="33.998800000000003"/>
    <n v="-118.2696"/>
  </r>
  <r>
    <n v="221819543"/>
    <d v="2022-10-23T00:00:00"/>
    <x v="848"/>
    <n v="1730"/>
    <n v="18"/>
    <x v="17"/>
    <n v="1861"/>
    <n v="1"/>
    <n v="230"/>
    <x v="13"/>
    <s v="1822 0432 1402 1300 0334"/>
    <n v="34"/>
    <s v="M"/>
    <s v="W"/>
    <n v="101"/>
    <s v="STREET"/>
    <n v="114"/>
    <s v="AIR PISTOL/REVOLVER/RIFLE/BB GUN"/>
    <s v="AO"/>
    <s v="Adult Other"/>
    <n v="230"/>
    <n v="998"/>
    <m/>
    <m/>
    <s v="HARBOR                       FY"/>
    <s v="HOOVER                       ST"/>
    <n v="33.927399999999999"/>
    <n v="-118.2871"/>
  </r>
  <r>
    <n v="220405753"/>
    <d v="2022-02-22T00:00:00"/>
    <x v="789"/>
    <n v="200"/>
    <n v="4"/>
    <x v="4"/>
    <n v="454"/>
    <n v="1"/>
    <n v="341"/>
    <x v="12"/>
    <n v="344"/>
    <n v="0"/>
    <s v="X"/>
    <s v="X"/>
    <n v="107"/>
    <s v="VACANT LOT"/>
    <m/>
    <m/>
    <s v="IC"/>
    <s v="Invest Cont"/>
    <n v="341"/>
    <m/>
    <m/>
    <m/>
    <s v="200 S  STATE                        ST"/>
    <m/>
    <n v="34.045299999999997"/>
    <n v="-118.2197"/>
  </r>
  <r>
    <n v="220512372"/>
    <d v="2022-08-10T00:00:00"/>
    <x v="805"/>
    <n v="600"/>
    <n v="5"/>
    <x v="10"/>
    <n v="521"/>
    <n v="1"/>
    <n v="310"/>
    <x v="5"/>
    <s v="0344 0397 0358 1402"/>
    <n v="51"/>
    <s v="F"/>
    <s v="W"/>
    <n v="221"/>
    <s v="PUBLIC STORAGE"/>
    <m/>
    <m/>
    <s v="IC"/>
    <s v="Invest Cont"/>
    <n v="310"/>
    <n v="998"/>
    <m/>
    <m/>
    <s v="1900 N  GAFFEY                       ST"/>
    <m/>
    <n v="33.762"/>
    <n v="-118.2931"/>
  </r>
  <r>
    <n v="220126283"/>
    <d v="2022-12-12T00:00:00"/>
    <x v="900"/>
    <n v="1700"/>
    <n v="1"/>
    <x v="1"/>
    <n v="148"/>
    <n v="1"/>
    <n v="330"/>
    <x v="1"/>
    <s v="1609 0344 1307 0329 1822"/>
    <n v="48"/>
    <s v="M"/>
    <s v="W"/>
    <n v="101"/>
    <s v="STREET"/>
    <m/>
    <m/>
    <s v="IC"/>
    <s v="Invest Cont"/>
    <n v="330"/>
    <m/>
    <m/>
    <m/>
    <s v="500 E  4TH                          ST"/>
    <m/>
    <n v="34.044899999999998"/>
    <n v="-118.2415"/>
  </r>
  <r>
    <n v="221421240"/>
    <d v="2022-12-20T00:00:00"/>
    <x v="676"/>
    <n v="1130"/>
    <n v="14"/>
    <x v="14"/>
    <n v="1414"/>
    <n v="1"/>
    <n v="440"/>
    <x v="20"/>
    <n v="344"/>
    <n v="74"/>
    <s v="F"/>
    <s v="A"/>
    <n v="203"/>
    <s v="OTHER BUSINESS"/>
    <m/>
    <m/>
    <s v="IC"/>
    <s v="Invest Cont"/>
    <n v="440"/>
    <m/>
    <m/>
    <m/>
    <s v="200    LINCOLN                      BL"/>
    <m/>
    <n v="33.997599999999998"/>
    <n v="-118.467"/>
  </r>
  <r>
    <n v="221009573"/>
    <d v="2022-05-24T00:00:00"/>
    <x v="901"/>
    <n v="430"/>
    <n v="10"/>
    <x v="11"/>
    <n v="1061"/>
    <n v="2"/>
    <n v="888"/>
    <x v="24"/>
    <s v="1822 2004"/>
    <n v="0"/>
    <s v="M"/>
    <s v="O"/>
    <n v="727"/>
    <s v="SHOPPING MALL (COMMON AREA)"/>
    <m/>
    <m/>
    <s v="AA"/>
    <s v="Adult Arrest"/>
    <n v="888"/>
    <m/>
    <m/>
    <m/>
    <s v="19600    VENTURA                      BL"/>
    <m/>
    <n v="34.172800000000002"/>
    <n v="-118.56"/>
  </r>
  <r>
    <n v="221313783"/>
    <d v="2022-07-01T00:00:00"/>
    <x v="708"/>
    <n v="1215"/>
    <n v="13"/>
    <x v="6"/>
    <n v="1375"/>
    <n v="2"/>
    <n v="740"/>
    <x v="21"/>
    <s v="0329 0416 0913 2000 0334 1813 1300"/>
    <n v="49"/>
    <s v="M"/>
    <s v="H"/>
    <n v="122"/>
    <s v="VEHICLE, PASSENGER/TRUCK"/>
    <n v="205"/>
    <s v="KITCHEN KNIFE"/>
    <s v="IC"/>
    <s v="Invest Cont"/>
    <n v="740"/>
    <m/>
    <m/>
    <m/>
    <s v="1400 E  54TH                         ST"/>
    <m/>
    <n v="33.993899999999996"/>
    <n v="-118.2499"/>
  </r>
  <r>
    <n v="222109826"/>
    <d v="2022-05-29T00:00:00"/>
    <x v="691"/>
    <n v="1800"/>
    <n v="21"/>
    <x v="15"/>
    <n v="2139"/>
    <n v="2"/>
    <n v="624"/>
    <x v="15"/>
    <s v="0416 1258"/>
    <n v="12"/>
    <s v="F"/>
    <s v="H"/>
    <n v="501"/>
    <s v="SINGLE FAMILY DWELLING"/>
    <n v="400"/>
    <s v="STRONG-ARM (HANDS, FIST, FEET OR BODILY FORCE)"/>
    <s v="IC"/>
    <s v="Invest Cont"/>
    <n v="624"/>
    <m/>
    <m/>
    <m/>
    <s v="7400    OAKDALE                      AV"/>
    <m/>
    <n v="34.204700000000003"/>
    <n v="-118.5671"/>
  </r>
  <r>
    <n v="220913832"/>
    <d v="2022-09-14T00:00:00"/>
    <x v="902"/>
    <n v="455"/>
    <n v="9"/>
    <x v="3"/>
    <n v="941"/>
    <n v="1"/>
    <n v="510"/>
    <x v="0"/>
    <m/>
    <n v="0"/>
    <m/>
    <m/>
    <n v="101"/>
    <s v="STREET"/>
    <m/>
    <m/>
    <s v="AO"/>
    <s v="Adult Other"/>
    <n v="510"/>
    <m/>
    <m/>
    <m/>
    <s v="5600 N  SEPULVEDA                    BL"/>
    <m/>
    <n v="34.1721"/>
    <n v="-118.4661"/>
  </r>
  <r>
    <n v="221209898"/>
    <d v="2022-04-05T00:00:00"/>
    <x v="903"/>
    <n v="1950"/>
    <n v="12"/>
    <x v="8"/>
    <n v="1215"/>
    <n v="2"/>
    <n v="354"/>
    <x v="14"/>
    <s v="0100 0922"/>
    <n v="42"/>
    <s v="F"/>
    <s v="H"/>
    <n v="501"/>
    <s v="SINGLE FAMILY DWELLING"/>
    <m/>
    <m/>
    <s v="IC"/>
    <s v="Invest Cont"/>
    <n v="354"/>
    <m/>
    <m/>
    <m/>
    <s v="1100 W  52ND                         ST"/>
    <m/>
    <n v="33.994999999999997"/>
    <n v="-118.2938"/>
  </r>
  <r>
    <n v="222005186"/>
    <d v="2022-01-10T00:00:00"/>
    <x v="877"/>
    <n v="1210"/>
    <n v="20"/>
    <x v="19"/>
    <n v="2069"/>
    <n v="2"/>
    <n v="354"/>
    <x v="14"/>
    <s v="1822 0922"/>
    <n v="30"/>
    <s v="M"/>
    <s v="B"/>
    <n v="605"/>
    <s v="AUTOMATED TELLER MACHINE (ATM)"/>
    <m/>
    <m/>
    <s v="IC"/>
    <s v="Invest Cont"/>
    <n v="354"/>
    <m/>
    <m/>
    <m/>
    <s v="1200    ELDEN                        AV"/>
    <m/>
    <n v="34.049100000000003"/>
    <n v="-118.2877"/>
  </r>
  <r>
    <n v="222108597"/>
    <d v="2022-04-30T00:00:00"/>
    <x v="853"/>
    <n v="1000"/>
    <n v="21"/>
    <x v="15"/>
    <n v="2157"/>
    <n v="1"/>
    <n v="761"/>
    <x v="35"/>
    <s v="0913 2024 0334 0443"/>
    <n v="40"/>
    <s v="M"/>
    <s v="H"/>
    <n v="502"/>
    <s v="MULTI-UNIT DWELLING (APARTMENT, DUPLEX, ETC)"/>
    <n v="200"/>
    <s v="KNIFE WITH BLADE 6INCHES OR LESS"/>
    <s v="IC"/>
    <s v="Invest Cont"/>
    <n v="761"/>
    <m/>
    <m/>
    <m/>
    <s v="20700    HARTLAND                     ST"/>
    <m/>
    <n v="34.194600000000001"/>
    <n v="-118.5857"/>
  </r>
  <r>
    <n v="221404117"/>
    <d v="2022-01-02T00:00:00"/>
    <x v="877"/>
    <n v="2105"/>
    <n v="14"/>
    <x v="14"/>
    <n v="1488"/>
    <n v="1"/>
    <n v="440"/>
    <x v="20"/>
    <s v="0344 2032"/>
    <n v="44"/>
    <s v="M"/>
    <s v="H"/>
    <n v="116"/>
    <s v="OTHER/OUTSIDE"/>
    <m/>
    <m/>
    <s v="IC"/>
    <s v="Invest Cont"/>
    <n v="440"/>
    <m/>
    <m/>
    <m/>
    <s v="8800    BELLANCA                     AV"/>
    <m/>
    <n v="33.9574"/>
    <n v="-118.3805"/>
  </r>
  <r>
    <n v="222115621"/>
    <d v="2022-10-19T00:00:00"/>
    <x v="679"/>
    <n v="1200"/>
    <n v="21"/>
    <x v="15"/>
    <n v="2107"/>
    <n v="2"/>
    <n v="662"/>
    <x v="17"/>
    <n v="800"/>
    <n v="81"/>
    <s v="M"/>
    <s v="O"/>
    <n v="501"/>
    <s v="SINGLE FAMILY DWELLING"/>
    <m/>
    <m/>
    <s v="IC"/>
    <s v="Invest Cont"/>
    <n v="662"/>
    <m/>
    <m/>
    <m/>
    <s v="8400    INDEPENDENCE                 AV"/>
    <m/>
    <n v="34.222099999999998"/>
    <n v="-118.5907"/>
  </r>
  <r>
    <n v="221715544"/>
    <d v="2022-11-02T00:00:00"/>
    <x v="666"/>
    <n v="1300"/>
    <n v="17"/>
    <x v="13"/>
    <n v="1795"/>
    <n v="1"/>
    <n v="440"/>
    <x v="20"/>
    <s v="0394 0344"/>
    <n v="42"/>
    <s v="M"/>
    <s v="Z"/>
    <n v="119"/>
    <s v="PORCH, RESIDENTIAL"/>
    <m/>
    <m/>
    <s v="IC"/>
    <s v="Invest Cont"/>
    <n v="440"/>
    <m/>
    <m/>
    <m/>
    <s v="17900    SCHOENBORN                   ST"/>
    <m/>
    <n v="34.221899999999998"/>
    <n v="-118.523"/>
  </r>
  <r>
    <n v="221705046"/>
    <d v="2022-01-27T00:00:00"/>
    <x v="735"/>
    <n v="1430"/>
    <n v="17"/>
    <x v="13"/>
    <n v="1762"/>
    <n v="2"/>
    <n v="626"/>
    <x v="10"/>
    <s v="2000 1813 0913 0444 0429 0416 0417"/>
    <n v="52"/>
    <s v="F"/>
    <s v="W"/>
    <n v="101"/>
    <s v="STREET"/>
    <n v="400"/>
    <s v="STRONG-ARM (HANDS, FIST, FEET OR BODILY FORCE)"/>
    <s v="AO"/>
    <s v="Adult Other"/>
    <n v="626"/>
    <m/>
    <m/>
    <m/>
    <s v="9800    DE SOTO                      AV"/>
    <m/>
    <n v="34.248399999999997"/>
    <n v="-118.5886"/>
  </r>
  <r>
    <n v="221905760"/>
    <d v="2022-02-14T00:00:00"/>
    <x v="904"/>
    <n v="2000"/>
    <n v="19"/>
    <x v="16"/>
    <n v="1905"/>
    <n v="1"/>
    <n v="420"/>
    <x v="33"/>
    <s v="0344 0386 1606"/>
    <n v="29"/>
    <s v="F"/>
    <s v="F"/>
    <n v="101"/>
    <s v="STREET"/>
    <m/>
    <m/>
    <s v="IC"/>
    <s v="Invest Cont"/>
    <n v="420"/>
    <m/>
    <m/>
    <m/>
    <s v="13400    AZORES                       AV"/>
    <m/>
    <n v="34.3155"/>
    <n v="-118.43049999999999"/>
  </r>
  <r>
    <n v="222108540"/>
    <d v="2022-04-29T00:00:00"/>
    <x v="711"/>
    <n v="1600"/>
    <n v="21"/>
    <x v="15"/>
    <n v="2196"/>
    <n v="1"/>
    <n v="420"/>
    <x v="33"/>
    <m/>
    <n v="0"/>
    <m/>
    <m/>
    <n v="101"/>
    <s v="STREET"/>
    <m/>
    <m/>
    <s v="IC"/>
    <s v="Invest Cont"/>
    <n v="420"/>
    <m/>
    <m/>
    <m/>
    <s v="YBARRA"/>
    <s v="DUMETZ"/>
    <n v="34.154600000000002"/>
    <n v="-118.6015"/>
  </r>
  <r>
    <n v="220212343"/>
    <d v="2022-06-25T00:00:00"/>
    <x v="811"/>
    <n v="700"/>
    <n v="2"/>
    <x v="5"/>
    <n v="233"/>
    <n v="1"/>
    <n v="420"/>
    <x v="33"/>
    <m/>
    <n v="0"/>
    <m/>
    <m/>
    <n v="101"/>
    <s v="STREET"/>
    <m/>
    <m/>
    <s v="IC"/>
    <s v="Invest Cont"/>
    <n v="420"/>
    <m/>
    <m/>
    <m/>
    <s v="100 N  BENTON                       WY"/>
    <m/>
    <n v="34.069899999999997"/>
    <n v="-118.2777"/>
  </r>
  <r>
    <n v="220611400"/>
    <d v="2022-06-06T00:00:00"/>
    <x v="751"/>
    <n v="1335"/>
    <n v="6"/>
    <x v="9"/>
    <n v="679"/>
    <n v="1"/>
    <n v="230"/>
    <x v="13"/>
    <s v="0913 0400 0416"/>
    <n v="44"/>
    <s v="M"/>
    <s v="H"/>
    <n v="103"/>
    <s v="ALLEY"/>
    <n v="400"/>
    <s v="STRONG-ARM (HANDS, FIST, FEET OR BODILY FORCE)"/>
    <s v="AO"/>
    <s v="Adult Other"/>
    <n v="230"/>
    <m/>
    <m/>
    <m/>
    <s v="1000 N  NORMANDIE                    AV"/>
    <m/>
    <n v="34.0886"/>
    <n v="-118.3027"/>
  </r>
  <r>
    <n v="220125834"/>
    <d v="2022-12-05T00:00:00"/>
    <x v="823"/>
    <n v="2210"/>
    <n v="1"/>
    <x v="1"/>
    <n v="152"/>
    <n v="1"/>
    <n v="230"/>
    <x v="13"/>
    <s v="0400 0416 2004 1402 0907 1266 1822"/>
    <n v="26"/>
    <s v="M"/>
    <s v="B"/>
    <n v="102"/>
    <s v="SIDEWALK"/>
    <n v="500"/>
    <s v="UNKNOWN WEAPON/OTHER WEAPON"/>
    <s v="AA"/>
    <s v="Adult Arrest"/>
    <n v="230"/>
    <m/>
    <m/>
    <m/>
    <s v="700    WILSHIRE                     BL"/>
    <m/>
    <n v="34.0486"/>
    <n v="-118.25709999999999"/>
  </r>
  <r>
    <n v="221315323"/>
    <d v="2022-08-02T00:00:00"/>
    <x v="905"/>
    <n v="2130"/>
    <n v="13"/>
    <x v="6"/>
    <n v="1313"/>
    <n v="1"/>
    <n v="210"/>
    <x v="11"/>
    <s v="1822 1313 0355 0416 0429 0344"/>
    <n v="48"/>
    <s v="M"/>
    <s v="A"/>
    <n v="102"/>
    <s v="SIDEWALK"/>
    <n v="400"/>
    <s v="STRONG-ARM (HANDS, FIST, FEET OR BODILY FORCE)"/>
    <s v="IC"/>
    <s v="Invest Cont"/>
    <n v="210"/>
    <m/>
    <m/>
    <m/>
    <s v="700 E  WASHINGTON                   BL"/>
    <m/>
    <n v="34.0276"/>
    <n v="-118.2574"/>
  </r>
  <r>
    <n v="220710861"/>
    <d v="2022-06-25T00:00:00"/>
    <x v="906"/>
    <n v="2000"/>
    <n v="7"/>
    <x v="0"/>
    <n v="735"/>
    <n v="1"/>
    <n v="510"/>
    <x v="0"/>
    <m/>
    <n v="0"/>
    <m/>
    <m/>
    <n v="101"/>
    <s v="STREET"/>
    <m/>
    <m/>
    <s v="AA"/>
    <s v="Adult Arrest"/>
    <n v="510"/>
    <m/>
    <m/>
    <m/>
    <s v="600 S  DETROIT                      ST"/>
    <m/>
    <n v="34.064900000000002"/>
    <n v="-118.3451"/>
  </r>
  <r>
    <n v="220318446"/>
    <d v="2022-10-14T00:00:00"/>
    <x v="824"/>
    <n v="615"/>
    <n v="3"/>
    <x v="2"/>
    <n v="363"/>
    <n v="1"/>
    <n v="236"/>
    <x v="46"/>
    <s v="0913 1402 2000 1814 0411"/>
    <n v="18"/>
    <s v="M"/>
    <s v="B"/>
    <n v="502"/>
    <s v="MULTI-UNIT DWELLING (APARTMENT, DUPLEX, ETC)"/>
    <n v="200"/>
    <s v="KNIFE WITH BLADE 6INCHES OR LESS"/>
    <s v="AO"/>
    <s v="Adult Other"/>
    <n v="236"/>
    <n v="998"/>
    <m/>
    <m/>
    <s v="4100    PALMYRA                      RD"/>
    <m/>
    <n v="34.014899999999997"/>
    <n v="-118.3436"/>
  </r>
  <r>
    <n v="221208938"/>
    <d v="2022-03-30T00:00:00"/>
    <x v="850"/>
    <n v="1227"/>
    <n v="12"/>
    <x v="8"/>
    <n v="1269"/>
    <n v="1"/>
    <n v="440"/>
    <x v="20"/>
    <s v="0344 0913 1817"/>
    <n v="26"/>
    <s v="F"/>
    <s v="B"/>
    <n v="501"/>
    <s v="SINGLE FAMILY DWELLING"/>
    <m/>
    <m/>
    <s v="AO"/>
    <s v="Adult Other"/>
    <n v="440"/>
    <m/>
    <m/>
    <m/>
    <s v="400 E  84TH                         PL"/>
    <m/>
    <n v="33.9619"/>
    <n v="-118.26730000000001"/>
  </r>
  <r>
    <n v="220610054"/>
    <d v="2022-05-11T00:00:00"/>
    <x v="907"/>
    <n v="1500"/>
    <n v="6"/>
    <x v="9"/>
    <n v="659"/>
    <n v="1"/>
    <n v="510"/>
    <x v="0"/>
    <m/>
    <n v="0"/>
    <m/>
    <m/>
    <n v="101"/>
    <s v="STREET"/>
    <m/>
    <m/>
    <s v="IC"/>
    <s v="Invest Cont"/>
    <n v="510"/>
    <m/>
    <m/>
    <m/>
    <s v="SERRANO                      AV"/>
    <s v="SUNSET                       BL"/>
    <n v="34.098100000000002"/>
    <n v="-118.30710000000001"/>
  </r>
  <r>
    <n v="221307816"/>
    <d v="2022-03-12T00:00:00"/>
    <x v="790"/>
    <n v="230"/>
    <n v="13"/>
    <x v="6"/>
    <n v="1367"/>
    <n v="1"/>
    <n v="510"/>
    <x v="0"/>
    <m/>
    <n v="0"/>
    <m/>
    <m/>
    <n v="101"/>
    <s v="STREET"/>
    <m/>
    <m/>
    <s v="IC"/>
    <s v="Invest Cont"/>
    <n v="510"/>
    <m/>
    <m/>
    <m/>
    <s v="47TH                         ST"/>
    <s v="COMPTON"/>
    <n v="34.000999999999998"/>
    <n v="-118.2478"/>
  </r>
  <r>
    <n v="221113570"/>
    <d v="2022-09-06T00:00:00"/>
    <x v="908"/>
    <n v="1201"/>
    <n v="11"/>
    <x v="7"/>
    <n v="1142"/>
    <n v="1"/>
    <n v="331"/>
    <x v="23"/>
    <s v="0344 0385"/>
    <n v="36"/>
    <s v="M"/>
    <s v="W"/>
    <n v="101"/>
    <s v="STREET"/>
    <m/>
    <m/>
    <s v="IC"/>
    <s v="Invest Cont"/>
    <n v="331"/>
    <m/>
    <m/>
    <m/>
    <s v="4400    FINLEY                       AV"/>
    <m/>
    <n v="34.107700000000001"/>
    <n v="-118.28530000000001"/>
  </r>
  <r>
    <n v="221419771"/>
    <d v="2022-12-06T00:00:00"/>
    <x v="768"/>
    <n v="435"/>
    <n v="14"/>
    <x v="14"/>
    <n v="1475"/>
    <n v="1"/>
    <n v="421"/>
    <x v="84"/>
    <s v="0344 1300"/>
    <n v="20"/>
    <s v="M"/>
    <s v="W"/>
    <n v="101"/>
    <s v="STREET"/>
    <m/>
    <m/>
    <s v="AO"/>
    <s v="Adult Other"/>
    <n v="421"/>
    <m/>
    <m/>
    <m/>
    <s v="8300    WESTLAWN                     AV"/>
    <m/>
    <n v="33.963500000000003"/>
    <n v="-118.4076"/>
  </r>
  <r>
    <n v="221207558"/>
    <d v="2022-03-07T00:00:00"/>
    <x v="690"/>
    <n v="1832"/>
    <n v="12"/>
    <x v="8"/>
    <n v="1267"/>
    <n v="2"/>
    <n v="901"/>
    <x v="19"/>
    <s v="0913 2038"/>
    <n v="36"/>
    <s v="F"/>
    <s v="B"/>
    <n v="501"/>
    <s v="SINGLE FAMILY DWELLING"/>
    <m/>
    <m/>
    <s v="AO"/>
    <s v="Adult Other"/>
    <n v="901"/>
    <m/>
    <m/>
    <m/>
    <s v="400 W  83RD                         ST"/>
    <m/>
    <n v="33.964199999999998"/>
    <n v="-118.2814"/>
  </r>
  <r>
    <n v="221612030"/>
    <d v="2022-09-03T00:00:00"/>
    <x v="747"/>
    <n v="1100"/>
    <n v="16"/>
    <x v="20"/>
    <n v="1687"/>
    <n v="1"/>
    <n v="310"/>
    <x v="5"/>
    <s v="2038 0314 0344 2004"/>
    <n v="45"/>
    <s v="F"/>
    <s v="H"/>
    <n v="501"/>
    <s v="SINGLE FAMILY DWELLING"/>
    <m/>
    <m/>
    <s v="AA"/>
    <s v="Adult Arrest"/>
    <n v="310"/>
    <m/>
    <m/>
    <m/>
    <s v="11100    BURTON                       ST"/>
    <m/>
    <n v="34.220199999999998"/>
    <n v="-118.3725"/>
  </r>
  <r>
    <n v="221815226"/>
    <d v="2022-08-03T00:00:00"/>
    <x v="909"/>
    <n v="1930"/>
    <n v="18"/>
    <x v="17"/>
    <n v="1801"/>
    <n v="1"/>
    <n v="350"/>
    <x v="60"/>
    <s v="1822 0342 1309 0344 0336 0326"/>
    <n v="18"/>
    <s v="F"/>
    <s v="H"/>
    <n v="102"/>
    <s v="SIDEWALK"/>
    <n v="400"/>
    <s v="STRONG-ARM (HANDS, FIST, FEET OR BODILY FORCE)"/>
    <s v="IC"/>
    <s v="Invest Cont"/>
    <n v="350"/>
    <m/>
    <m/>
    <m/>
    <s v="9200 S  HOOVER                       ST"/>
    <m/>
    <n v="33.952800000000003"/>
    <n v="-118.28700000000001"/>
  </r>
  <r>
    <n v="221317716"/>
    <d v="2022-09-16T00:00:00"/>
    <x v="688"/>
    <n v="200"/>
    <n v="13"/>
    <x v="6"/>
    <n v="1341"/>
    <n v="1"/>
    <n v="510"/>
    <x v="0"/>
    <m/>
    <n v="0"/>
    <m/>
    <m/>
    <n v="101"/>
    <s v="STREET"/>
    <m/>
    <m/>
    <s v="IC"/>
    <s v="Invest Cont"/>
    <n v="510"/>
    <m/>
    <m/>
    <m/>
    <s v="3800 S  GRAND                        AV"/>
    <m/>
    <n v="34.0152"/>
    <n v="-118.2794"/>
  </r>
  <r>
    <n v="220716084"/>
    <d v="2022-11-02T00:00:00"/>
    <x v="910"/>
    <n v="1000"/>
    <n v="7"/>
    <x v="0"/>
    <n v="747"/>
    <n v="1"/>
    <n v="420"/>
    <x v="33"/>
    <m/>
    <n v="0"/>
    <m/>
    <m/>
    <n v="101"/>
    <s v="STREET"/>
    <m/>
    <m/>
    <s v="IC"/>
    <s v="Invest Cont"/>
    <n v="420"/>
    <m/>
    <m/>
    <m/>
    <s v="900 S  MANSFIELD                    AV"/>
    <m/>
    <n v="34.058799999999998"/>
    <n v="-118.3419"/>
  </r>
  <r>
    <n v="222018357"/>
    <d v="2022-09-23T00:00:00"/>
    <x v="902"/>
    <n v="2230"/>
    <n v="20"/>
    <x v="19"/>
    <n v="2044"/>
    <n v="1"/>
    <n v="440"/>
    <x v="20"/>
    <s v="1822 0344 0394 0352 1221"/>
    <n v="31"/>
    <s v="M"/>
    <s v="C"/>
    <n v="502"/>
    <s v="MULTI-UNIT DWELLING (APARTMENT, DUPLEX, ETC)"/>
    <m/>
    <m/>
    <s v="IC"/>
    <s v="Invest Cont"/>
    <n v="440"/>
    <m/>
    <m/>
    <m/>
    <s v="900 S  HARVARD                      BL"/>
    <m/>
    <n v="34.055900000000001"/>
    <n v="-118.30419999999999"/>
  </r>
  <r>
    <n v="221909128"/>
    <d v="2022-05-06T00:00:00"/>
    <x v="694"/>
    <n v="25"/>
    <n v="19"/>
    <x v="16"/>
    <n v="1995"/>
    <n v="1"/>
    <n v="310"/>
    <x v="5"/>
    <s v="1609 0329 1402"/>
    <n v="0"/>
    <s v="X"/>
    <s v="X"/>
    <n v="405"/>
    <s v="CLOTHING STORE"/>
    <m/>
    <m/>
    <s v="AA"/>
    <s v="Adult Arrest"/>
    <n v="310"/>
    <n v="998"/>
    <m/>
    <m/>
    <s v="7800    VAN NUYS                     BL"/>
    <m/>
    <n v="34.2117"/>
    <n v="-118.44880000000001"/>
  </r>
  <r>
    <n v="221213091"/>
    <d v="2022-06-04T00:00:00"/>
    <x v="852"/>
    <n v="220"/>
    <n v="12"/>
    <x v="8"/>
    <n v="1213"/>
    <n v="2"/>
    <n v="626"/>
    <x v="10"/>
    <s v="2000 1813 0913 0444 0416"/>
    <n v="20"/>
    <s v="F"/>
    <s v="H"/>
    <n v="501"/>
    <s v="SINGLE FAMILY DWELLING"/>
    <n v="400"/>
    <s v="STRONG-ARM (HANDS, FIST, FEET OR BODILY FORCE)"/>
    <s v="IC"/>
    <s v="Invest Cont"/>
    <n v="626"/>
    <m/>
    <m/>
    <m/>
    <s v="5600 S  WESTERN                      AV"/>
    <m/>
    <n v="33.991500000000002"/>
    <n v="-118.30889999999999"/>
  </r>
  <r>
    <n v="221607242"/>
    <d v="2022-04-12T00:00:00"/>
    <x v="911"/>
    <n v="1500"/>
    <n v="16"/>
    <x v="20"/>
    <n v="1622"/>
    <n v="2"/>
    <n v="903"/>
    <x v="49"/>
    <n v="2038"/>
    <n v="49"/>
    <s v="F"/>
    <s v="H"/>
    <n v="501"/>
    <s v="SINGLE FAMILY DWELLING"/>
    <m/>
    <m/>
    <s v="IC"/>
    <s v="Invest Cont"/>
    <n v="903"/>
    <m/>
    <m/>
    <m/>
    <s v="11100    TELFAIR                      AV"/>
    <m/>
    <n v="34.271500000000003"/>
    <n v="-118.434"/>
  </r>
  <r>
    <n v="221411494"/>
    <d v="2022-05-26T00:00:00"/>
    <x v="753"/>
    <n v="2100"/>
    <n v="14"/>
    <x v="14"/>
    <n v="1406"/>
    <n v="1"/>
    <n v="510"/>
    <x v="0"/>
    <m/>
    <n v="0"/>
    <m/>
    <m/>
    <n v="101"/>
    <s v="STREET"/>
    <m/>
    <m/>
    <s v="IC"/>
    <s v="Invest Cont"/>
    <n v="510"/>
    <m/>
    <m/>
    <m/>
    <s v="3700    MENTONE                      AV"/>
    <m/>
    <n v="34.022100000000002"/>
    <n v="-118.4068"/>
  </r>
  <r>
    <n v="220604684"/>
    <d v="2022-01-17T00:00:00"/>
    <x v="837"/>
    <n v="2230"/>
    <n v="6"/>
    <x v="9"/>
    <n v="667"/>
    <n v="1"/>
    <n v="510"/>
    <x v="0"/>
    <m/>
    <n v="0"/>
    <m/>
    <m/>
    <n v="101"/>
    <s v="STREET"/>
    <m/>
    <m/>
    <s v="IC"/>
    <s v="Invest Cont"/>
    <n v="510"/>
    <m/>
    <m/>
    <m/>
    <s v="1100    GORDON                       ST"/>
    <m/>
    <n v="34.090800000000002"/>
    <n v="-118.3201"/>
  </r>
  <r>
    <n v="221407223"/>
    <d v="2022-02-13T00:00:00"/>
    <x v="863"/>
    <n v="2330"/>
    <n v="14"/>
    <x v="14"/>
    <n v="1432"/>
    <n v="1"/>
    <n v="440"/>
    <x v="20"/>
    <n v="344"/>
    <n v="22"/>
    <s v="M"/>
    <s v="W"/>
    <n v="207"/>
    <s v="BAR/COCKTAIL/NIGHTCLUB"/>
    <m/>
    <m/>
    <s v="IC"/>
    <s v="Invest Cont"/>
    <n v="440"/>
    <m/>
    <m/>
    <m/>
    <s v="1500    ABBOT KINNEY                 BL"/>
    <m/>
    <n v="33.993400000000001"/>
    <n v="-118.46"/>
  </r>
  <r>
    <n v="220313953"/>
    <d v="2022-07-19T00:00:00"/>
    <x v="882"/>
    <n v="1800"/>
    <n v="3"/>
    <x v="2"/>
    <n v="363"/>
    <n v="1"/>
    <n v="210"/>
    <x v="11"/>
    <s v="0344 0325 0945 1822 0104 0416 0340 0444"/>
    <n v="21"/>
    <s v="X"/>
    <s v="X"/>
    <n v="404"/>
    <s v="DEPARTMENT STORE"/>
    <n v="400"/>
    <s v="STRONG-ARM (HANDS, FIST, FEET OR BODILY FORCE)"/>
    <s v="IC"/>
    <s v="Invest Cont"/>
    <n v="210"/>
    <m/>
    <m/>
    <m/>
    <s v="4000    CRENSHAW                     BL"/>
    <m/>
    <n v="34.012"/>
    <n v="-118.3351"/>
  </r>
  <r>
    <n v="221818982"/>
    <d v="2022-10-12T00:00:00"/>
    <x v="844"/>
    <n v="1400"/>
    <n v="18"/>
    <x v="17"/>
    <n v="1826"/>
    <n v="2"/>
    <n v="662"/>
    <x v="17"/>
    <s v="1822 0701 0344 1300"/>
    <n v="38"/>
    <s v="F"/>
    <s v="H"/>
    <n v="501"/>
    <s v="SINGLE FAMILY DWELLING"/>
    <m/>
    <m/>
    <s v="IC"/>
    <s v="Invest Cont"/>
    <n v="662"/>
    <m/>
    <m/>
    <m/>
    <s v="9300    FIRTH                        BL"/>
    <m/>
    <n v="33.951999999999998"/>
    <n v="-118.24760000000001"/>
  </r>
  <r>
    <n v="220307030"/>
    <d v="2022-03-05T00:00:00"/>
    <x v="690"/>
    <n v="2100"/>
    <n v="3"/>
    <x v="2"/>
    <n v="397"/>
    <n v="2"/>
    <n v="624"/>
    <x v="15"/>
    <s v="0342 1822 0446 0416"/>
    <n v="25"/>
    <s v="M"/>
    <s v="W"/>
    <n v="101"/>
    <s v="STREET"/>
    <n v="400"/>
    <s v="STRONG-ARM (HANDS, FIST, FEET OR BODILY FORCE)"/>
    <s v="IC"/>
    <s v="Invest Cont"/>
    <n v="624"/>
    <m/>
    <m/>
    <m/>
    <s v="4100 S  NORMANDIE                    AV"/>
    <m/>
    <n v="34.008899999999997"/>
    <n v="-118.3002"/>
  </r>
  <r>
    <n v="220805054"/>
    <d v="2022-01-27T00:00:00"/>
    <x v="665"/>
    <n v="1700"/>
    <n v="8"/>
    <x v="12"/>
    <n v="884"/>
    <n v="1"/>
    <n v="310"/>
    <x v="5"/>
    <s v="1607 0321 1822 0344"/>
    <n v="0"/>
    <s v="X"/>
    <s v="X"/>
    <n v="203"/>
    <s v="OTHER BUSINESS"/>
    <n v="500"/>
    <s v="UNKNOWN WEAPON/OTHER WEAPON"/>
    <s v="IC"/>
    <s v="Invest Cont"/>
    <n v="310"/>
    <m/>
    <m/>
    <m/>
    <s v="10700 W  PICO                         BL"/>
    <m/>
    <n v="34.041899999999998"/>
    <n v="-118.4247"/>
  </r>
  <r>
    <n v="220120824"/>
    <d v="2022-09-18T00:00:00"/>
    <x v="797"/>
    <n v="300"/>
    <n v="1"/>
    <x v="1"/>
    <n v="128"/>
    <n v="1"/>
    <n v="330"/>
    <x v="1"/>
    <s v="1307 1822 0344 1609 0329"/>
    <n v="55"/>
    <s v="M"/>
    <s v="H"/>
    <n v="101"/>
    <s v="STREET"/>
    <m/>
    <m/>
    <s v="IC"/>
    <s v="Invest Cont"/>
    <n v="330"/>
    <m/>
    <m/>
    <m/>
    <s v="DUCOMMUN                     ST"/>
    <s v="GAREY"/>
    <n v="34.049799999999998"/>
    <n v="-118.24"/>
  </r>
  <r>
    <n v="222004328"/>
    <d v="2022-01-09T00:00:00"/>
    <x v="912"/>
    <n v="2000"/>
    <n v="20"/>
    <x v="19"/>
    <n v="2044"/>
    <n v="1"/>
    <n v="440"/>
    <x v="20"/>
    <s v="0352 1822 0603"/>
    <n v="57"/>
    <s v="M"/>
    <s v="W"/>
    <n v="502"/>
    <s v="MULTI-UNIT DWELLING (APARTMENT, DUPLEX, ETC)"/>
    <m/>
    <m/>
    <s v="IC"/>
    <s v="Invest Cont"/>
    <n v="440"/>
    <m/>
    <m/>
    <m/>
    <s v="800 S  NORMANDIE                    AV"/>
    <m/>
    <n v="34.056100000000001"/>
    <n v="-118.30200000000001"/>
  </r>
  <r>
    <n v="221906406"/>
    <d v="2022-02-28T00:00:00"/>
    <x v="850"/>
    <n v="1500"/>
    <n v="19"/>
    <x v="16"/>
    <n v="1907"/>
    <n v="2"/>
    <n v="627"/>
    <x v="43"/>
    <s v="1258 0416 0552 0913"/>
    <n v="18"/>
    <s v="M"/>
    <s v="H"/>
    <n v="501"/>
    <s v="SINGLE FAMILY DWELLING"/>
    <n v="400"/>
    <s v="STRONG-ARM (HANDS, FIST, FEET OR BODILY FORCE)"/>
    <s v="AA"/>
    <s v="Adult Arrest"/>
    <n v="627"/>
    <m/>
    <m/>
    <m/>
    <s v="13000    ALEXANDER                    ST"/>
    <m/>
    <n v="34.304099999999998"/>
    <n v="-118.4162"/>
  </r>
  <r>
    <n v="232104515"/>
    <d v="2023-01-15T00:00:00"/>
    <x v="795"/>
    <n v="2100"/>
    <n v="21"/>
    <x v="15"/>
    <n v="2143"/>
    <n v="1"/>
    <n v="442"/>
    <x v="16"/>
    <n v="325"/>
    <n v="34"/>
    <s v="M"/>
    <s v="X"/>
    <n v="404"/>
    <s v="DEPARTMENT STORE"/>
    <m/>
    <m/>
    <s v="IC"/>
    <s v="Invest Cont"/>
    <n v="442"/>
    <m/>
    <m/>
    <m/>
    <s v="6600    FALLBROOK                    AV"/>
    <m/>
    <n v="34.188299999999998"/>
    <n v="-118.62739999999999"/>
  </r>
  <r>
    <n v="221117714"/>
    <d v="2022-12-21T00:00:00"/>
    <x v="913"/>
    <n v="1600"/>
    <n v="11"/>
    <x v="7"/>
    <n v="1147"/>
    <n v="1"/>
    <n v="310"/>
    <x v="5"/>
    <s v="1608 0344"/>
    <n v="27"/>
    <s v="F"/>
    <s v="H"/>
    <n v="120"/>
    <s v="STORAGE SHED"/>
    <m/>
    <m/>
    <s v="IC"/>
    <s v="Invest Cont"/>
    <n v="310"/>
    <m/>
    <m/>
    <m/>
    <s v="2800    FREDERICK                    ST"/>
    <m/>
    <n v="34.099600000000002"/>
    <n v="-118.2337"/>
  </r>
  <r>
    <n v="231713291"/>
    <d v="2023-07-23T00:00:00"/>
    <x v="679"/>
    <n v="1"/>
    <n v="17"/>
    <x v="13"/>
    <n v="1796"/>
    <n v="2"/>
    <n v="354"/>
    <x v="14"/>
    <s v="0928 1822"/>
    <n v="29"/>
    <s v="M"/>
    <s v="H"/>
    <n v="501"/>
    <s v="SINGLE FAMILY DWELLING"/>
    <m/>
    <m/>
    <s v="IC"/>
    <s v="Invest Cont"/>
    <n v="354"/>
    <m/>
    <m/>
    <m/>
    <s v="8700    WHITAKER                     AV"/>
    <m/>
    <n v="34.228499999999997"/>
    <n v="-118.49930000000001"/>
  </r>
  <r>
    <n v="221820474"/>
    <d v="2022-11-11T00:00:00"/>
    <x v="892"/>
    <n v="1200"/>
    <n v="18"/>
    <x v="17"/>
    <n v="1822"/>
    <n v="1"/>
    <n v="210"/>
    <x v="11"/>
    <s v="0344 1822 1300 1313 0371 0449 0319 0352 0906"/>
    <n v="27"/>
    <s v="M"/>
    <s v="B"/>
    <n v="101"/>
    <s v="STREET"/>
    <n v="102"/>
    <s v="HAND GUN"/>
    <s v="IC"/>
    <s v="Invest Cont"/>
    <n v="210"/>
    <m/>
    <m/>
    <m/>
    <s v="FIGUEROA"/>
    <s v="W  97TH                         ST"/>
    <n v="33.948300000000003"/>
    <n v="-118.28270000000001"/>
  </r>
  <r>
    <n v="221716479"/>
    <d v="2022-08-31T00:00:00"/>
    <x v="914"/>
    <n v="800"/>
    <n v="17"/>
    <x v="13"/>
    <n v="1794"/>
    <n v="1"/>
    <n v="420"/>
    <x v="33"/>
    <s v="0385 1608 1602 1822"/>
    <n v="46"/>
    <s v="M"/>
    <s v="W"/>
    <n v="101"/>
    <s v="STREET"/>
    <m/>
    <m/>
    <s v="IC"/>
    <s v="Invest Cont"/>
    <n v="420"/>
    <m/>
    <m/>
    <m/>
    <s v="NESTLE                       AV"/>
    <s v="CHASE                        ST"/>
    <n v="34.224600000000002"/>
    <n v="-118.5307"/>
  </r>
  <r>
    <n v="220123984"/>
    <d v="2022-11-06T00:00:00"/>
    <x v="767"/>
    <n v="2100"/>
    <n v="1"/>
    <x v="1"/>
    <n v="138"/>
    <n v="2"/>
    <n v="901"/>
    <x v="19"/>
    <s v="1912 0913 2038 1501"/>
    <n v="36"/>
    <s v="F"/>
    <s v="H"/>
    <n v="502"/>
    <s v="MULTI-UNIT DWELLING (APARTMENT, DUPLEX, ETC)"/>
    <m/>
    <m/>
    <s v="IC"/>
    <s v="Invest Cont"/>
    <n v="901"/>
    <m/>
    <m/>
    <m/>
    <s v="200 S  LOS ANGELES                  ST"/>
    <m/>
    <n v="34.0503"/>
    <n v="-118.24339999999999"/>
  </r>
  <r>
    <n v="221414850"/>
    <d v="2022-07-30T00:00:00"/>
    <x v="784"/>
    <n v="555"/>
    <n v="14"/>
    <x v="14"/>
    <n v="1494"/>
    <n v="1"/>
    <n v="341"/>
    <x v="12"/>
    <s v="1822 0344"/>
    <n v="47"/>
    <s v="F"/>
    <s v="O"/>
    <n v="212"/>
    <s v="TRANSPORTATION FACILITY (AIRPORT)"/>
    <m/>
    <m/>
    <s v="IC"/>
    <s v="Invest Cont"/>
    <n v="341"/>
    <m/>
    <m/>
    <m/>
    <s v="300    WORLD                        WY"/>
    <m/>
    <n v="33.945500000000003"/>
    <n v="-118.40009999999999"/>
  </r>
  <r>
    <n v="222118277"/>
    <d v="2022-12-29T00:00:00"/>
    <x v="719"/>
    <n v="1425"/>
    <n v="21"/>
    <x v="15"/>
    <n v="2156"/>
    <n v="1"/>
    <n v="442"/>
    <x v="16"/>
    <s v="0325 0352"/>
    <n v="28"/>
    <s v="M"/>
    <s v="X"/>
    <n v="404"/>
    <s v="DEPARTMENT STORE"/>
    <m/>
    <m/>
    <s v="IC"/>
    <s v="Invest Cont"/>
    <n v="442"/>
    <m/>
    <m/>
    <m/>
    <s v="21900    VANOWEN                      ST"/>
    <m/>
    <n v="34.193800000000003"/>
    <n v="-118.6044"/>
  </r>
  <r>
    <n v="220805205"/>
    <d v="2022-01-19T00:00:00"/>
    <x v="904"/>
    <n v="2148"/>
    <n v="8"/>
    <x v="12"/>
    <n v="852"/>
    <n v="1"/>
    <n v="442"/>
    <x v="16"/>
    <s v="0344 0325 0104 0376"/>
    <n v="0"/>
    <s v="X"/>
    <s v="X"/>
    <n v="406"/>
    <s v="OTHER STORE"/>
    <m/>
    <m/>
    <s v="IC"/>
    <s v="Invest Cont"/>
    <n v="442"/>
    <m/>
    <m/>
    <m/>
    <s v="11800    SANTA MONICA                 BL"/>
    <m/>
    <n v="34.0428"/>
    <n v="-118.45820000000001"/>
  </r>
  <r>
    <n v="221005723"/>
    <d v="2022-02-15T00:00:00"/>
    <x v="912"/>
    <n v="900"/>
    <n v="10"/>
    <x v="11"/>
    <n v="1063"/>
    <n v="1"/>
    <n v="341"/>
    <x v="12"/>
    <s v="1822 0344"/>
    <n v="26"/>
    <s v="F"/>
    <s v="W"/>
    <n v="501"/>
    <s v="SINGLE FAMILY DWELLING"/>
    <m/>
    <m/>
    <s v="IC"/>
    <s v="Invest Cont"/>
    <n v="341"/>
    <m/>
    <m/>
    <m/>
    <s v="18600    CLARK                        ST"/>
    <m/>
    <n v="34.170900000000003"/>
    <n v="-118.5384"/>
  </r>
  <r>
    <n v="220416809"/>
    <d v="2022-12-30T00:00:00"/>
    <x v="719"/>
    <n v="2230"/>
    <n v="4"/>
    <x v="4"/>
    <n v="497"/>
    <n v="1"/>
    <n v="510"/>
    <x v="0"/>
    <m/>
    <n v="0"/>
    <m/>
    <m/>
    <n v="101"/>
    <s v="STREET"/>
    <m/>
    <m/>
    <s v="IC"/>
    <s v="Invest Cont"/>
    <n v="510"/>
    <m/>
    <m/>
    <m/>
    <s v="VELASCO                      ST"/>
    <s v="UNION PACIFIC                AV"/>
    <n v="34.016599999999997"/>
    <n v="-118.205"/>
  </r>
  <r>
    <n v="220405034"/>
    <d v="2022-02-03T00:00:00"/>
    <x v="704"/>
    <n v="325"/>
    <n v="4"/>
    <x v="4"/>
    <n v="465"/>
    <n v="1"/>
    <n v="310"/>
    <x v="5"/>
    <s v="1822 0321"/>
    <n v="0"/>
    <s v="X"/>
    <s v="X"/>
    <n v="402"/>
    <s v="MARKET"/>
    <m/>
    <m/>
    <s v="IC"/>
    <s v="Invest Cont"/>
    <n v="310"/>
    <m/>
    <m/>
    <m/>
    <s v="3100 E  4TH                          ST"/>
    <m/>
    <n v="34.035699999999999"/>
    <n v="-118.2009"/>
  </r>
  <r>
    <n v="221819149"/>
    <d v="2022-10-16T00:00:00"/>
    <x v="843"/>
    <n v="1240"/>
    <n v="18"/>
    <x v="17"/>
    <n v="1802"/>
    <n v="1"/>
    <n v="761"/>
    <x v="35"/>
    <s v="0334 0913 1310"/>
    <n v="22"/>
    <s v="F"/>
    <s v="B"/>
    <n v="101"/>
    <s v="STREET"/>
    <n v="215"/>
    <s v="MACHETE"/>
    <s v="IC"/>
    <s v="Invest Cont"/>
    <n v="761"/>
    <m/>
    <m/>
    <m/>
    <s v="100 E  90TH                         ST"/>
    <m/>
    <n v="33.954599999999999"/>
    <n v="-118.2739"/>
  </r>
  <r>
    <n v="222009621"/>
    <d v="2022-05-09T00:00:00"/>
    <x v="683"/>
    <n v="1400"/>
    <n v="20"/>
    <x v="19"/>
    <n v="2023"/>
    <n v="1"/>
    <n v="236"/>
    <x v="46"/>
    <s v="0913 0408 1813 2000"/>
    <n v="24"/>
    <s v="F"/>
    <s v="B"/>
    <n v="502"/>
    <s v="MULTI-UNIT DWELLING (APARTMENT, DUPLEX, ETC)"/>
    <n v="400"/>
    <s v="STRONG-ARM (HANDS, FIST, FEET OR BODILY FORCE)"/>
    <s v="AO"/>
    <s v="Adult Other"/>
    <n v="236"/>
    <m/>
    <m/>
    <m/>
    <s v="400 S  KINGSLEY                     DR"/>
    <m/>
    <n v="34.0672"/>
    <n v="-118.3028"/>
  </r>
  <r>
    <n v="220409388"/>
    <d v="2022-06-03T00:00:00"/>
    <x v="847"/>
    <n v="1900"/>
    <n v="4"/>
    <x v="4"/>
    <n v="408"/>
    <n v="1"/>
    <n v="510"/>
    <x v="0"/>
    <m/>
    <n v="0"/>
    <m/>
    <m/>
    <n v="101"/>
    <s v="STREET"/>
    <m/>
    <m/>
    <s v="IC"/>
    <s v="Invest Cont"/>
    <n v="510"/>
    <m/>
    <m/>
    <m/>
    <s v="3600    CASTALIA                     AV"/>
    <m/>
    <n v="34.087200000000003"/>
    <n v="-118.1773"/>
  </r>
  <r>
    <n v="221207526"/>
    <d v="2022-03-06T00:00:00"/>
    <x v="874"/>
    <n v="1200"/>
    <n v="12"/>
    <x v="8"/>
    <n v="1265"/>
    <n v="1"/>
    <n v="230"/>
    <x v="13"/>
    <s v="0913 0421 0334 1817 0302"/>
    <n v="34"/>
    <s v="F"/>
    <s v="B"/>
    <n v="101"/>
    <s v="STREET"/>
    <n v="109"/>
    <s v="SEMI-AUTOMATIC PISTOL"/>
    <s v="AO"/>
    <s v="Adult Other"/>
    <n v="230"/>
    <m/>
    <m/>
    <m/>
    <s v="1000 W  84TH                         PL"/>
    <m/>
    <n v="33.961799999999997"/>
    <n v="-118.2919"/>
  </r>
  <r>
    <n v="221224913"/>
    <d v="2022-11-26T00:00:00"/>
    <x v="801"/>
    <n v="1310"/>
    <n v="12"/>
    <x v="8"/>
    <n v="1268"/>
    <n v="2"/>
    <n v="354"/>
    <x v="14"/>
    <s v="1822 0922"/>
    <n v="38"/>
    <s v="M"/>
    <s v="H"/>
    <n v="502"/>
    <s v="MULTI-UNIT DWELLING (APARTMENT, DUPLEX, ETC)"/>
    <m/>
    <m/>
    <s v="IC"/>
    <s v="Invest Cont"/>
    <n v="354"/>
    <m/>
    <m/>
    <m/>
    <s v="200 W  81ST                         ST"/>
    <m/>
    <n v="33.965899999999998"/>
    <n v="-118.2765"/>
  </r>
  <r>
    <n v="221511800"/>
    <d v="2022-07-02T00:00:00"/>
    <x v="831"/>
    <n v="945"/>
    <n v="15"/>
    <x v="18"/>
    <n v="1529"/>
    <n v="1"/>
    <n v="230"/>
    <x v="13"/>
    <s v="0447 1300 0361"/>
    <n v="44"/>
    <s v="M"/>
    <s v="B"/>
    <n v="101"/>
    <s v="STREET"/>
    <n v="306"/>
    <s v="ROCK/THROWN OBJECT"/>
    <s v="AO"/>
    <s v="Adult Other"/>
    <n v="230"/>
    <m/>
    <m/>
    <m/>
    <s v="6200    CAHUENGA                     BL"/>
    <m/>
    <n v="34.183100000000003"/>
    <n v="-118.3616"/>
  </r>
  <r>
    <n v="220320587"/>
    <d v="2022-11-21T00:00:00"/>
    <x v="739"/>
    <n v="1930"/>
    <n v="3"/>
    <x v="2"/>
    <n v="392"/>
    <n v="2"/>
    <n v="626"/>
    <x v="10"/>
    <s v="0913 0400 0416 2000 0522 1813"/>
    <n v="41"/>
    <s v="F"/>
    <s v="B"/>
    <n v="721"/>
    <s v="HIGH SCHOOL"/>
    <n v="400"/>
    <s v="STRONG-ARM (HANDS, FIST, FEET OR BODILY FORCE)"/>
    <s v="IC"/>
    <s v="Invest Cont"/>
    <n v="626"/>
    <m/>
    <m/>
    <m/>
    <s v="5000    11TH                         AV"/>
    <m/>
    <n v="33.997700000000002"/>
    <n v="-118.32940000000001"/>
  </r>
  <r>
    <n v="221608334"/>
    <d v="2022-05-14T00:00:00"/>
    <x v="827"/>
    <n v="100"/>
    <n v="16"/>
    <x v="20"/>
    <n v="1698"/>
    <n v="2"/>
    <n v="740"/>
    <x v="21"/>
    <s v="0329 0913 1814"/>
    <n v="35"/>
    <s v="F"/>
    <s v="H"/>
    <n v="501"/>
    <s v="SINGLE FAMILY DWELLING"/>
    <m/>
    <m/>
    <s v="AO"/>
    <s v="Adult Other"/>
    <n v="740"/>
    <m/>
    <m/>
    <m/>
    <s v="10300    ARMINTA                      ST"/>
    <m/>
    <n v="34.213999999999999"/>
    <n v="-118.3553"/>
  </r>
  <r>
    <n v="220913689"/>
    <d v="2022-09-10T00:00:00"/>
    <x v="915"/>
    <n v="1645"/>
    <n v="9"/>
    <x v="3"/>
    <n v="946"/>
    <n v="1"/>
    <n v="341"/>
    <x v="12"/>
    <s v="0344 1822"/>
    <n v="32"/>
    <s v="M"/>
    <s v="W"/>
    <n v="102"/>
    <s v="SIDEWALK"/>
    <m/>
    <m/>
    <s v="IC"/>
    <s v="Invest Cont"/>
    <n v="341"/>
    <m/>
    <m/>
    <m/>
    <s v="5600    HAZELTINE                    AV"/>
    <m/>
    <n v="34.1721"/>
    <n v="-118.44"/>
  </r>
  <r>
    <n v="222115015"/>
    <d v="2022-10-04T00:00:00"/>
    <x v="707"/>
    <n v="1"/>
    <n v="21"/>
    <x v="15"/>
    <n v="2136"/>
    <n v="2"/>
    <n v="354"/>
    <x v="14"/>
    <s v="0930 1822"/>
    <n v="35"/>
    <s v="M"/>
    <s v="W"/>
    <n v="501"/>
    <s v="SINGLE FAMILY DWELLING"/>
    <m/>
    <m/>
    <s v="IC"/>
    <s v="Invest Cont"/>
    <n v="354"/>
    <m/>
    <m/>
    <m/>
    <s v="7200    ALABAMA                      AV"/>
    <m/>
    <n v="34.201000000000001"/>
    <n v="-118.599"/>
  </r>
  <r>
    <n v="221706195"/>
    <d v="2022-03-04T00:00:00"/>
    <x v="684"/>
    <n v="2310"/>
    <n v="17"/>
    <x v="13"/>
    <n v="1791"/>
    <n v="1"/>
    <n v="510"/>
    <x v="0"/>
    <m/>
    <n v="0"/>
    <m/>
    <m/>
    <n v="104"/>
    <s v="DRIVEWAY"/>
    <m/>
    <m/>
    <s v="IC"/>
    <s v="Invest Cont"/>
    <n v="510"/>
    <m/>
    <m/>
    <m/>
    <s v="8500    LURLINE                      AV"/>
    <m/>
    <n v="34.224600000000002"/>
    <n v="-118.5842"/>
  </r>
  <r>
    <n v="221908220"/>
    <d v="2022-04-13T00:00:00"/>
    <x v="891"/>
    <n v="1453"/>
    <n v="19"/>
    <x v="16"/>
    <n v="1974"/>
    <n v="2"/>
    <n v="354"/>
    <x v="14"/>
    <n v="925"/>
    <n v="27"/>
    <s v="F"/>
    <s v="H"/>
    <n v="501"/>
    <s v="SINGLE FAMILY DWELLING"/>
    <m/>
    <m/>
    <s v="IC"/>
    <s v="Invest Cont"/>
    <n v="354"/>
    <m/>
    <m/>
    <m/>
    <s v="8900    TOBIAS                       AV"/>
    <m/>
    <n v="34.2318"/>
    <n v="-118.4517"/>
  </r>
  <r>
    <n v="221013038"/>
    <d v="2022-08-21T00:00:00"/>
    <x v="715"/>
    <n v="1800"/>
    <n v="10"/>
    <x v="11"/>
    <n v="1008"/>
    <n v="2"/>
    <n v="626"/>
    <x v="10"/>
    <s v="0913 1814 0446 0400"/>
    <n v="39"/>
    <s v="F"/>
    <s v="H"/>
    <n v="101"/>
    <s v="STREET"/>
    <n v="400"/>
    <s v="STRONG-ARM (HANDS, FIST, FEET OR BODILY FORCE)"/>
    <s v="AA"/>
    <s v="Adult Arrest"/>
    <n v="626"/>
    <m/>
    <m/>
    <m/>
    <s v="VALJEAN                      AV"/>
    <s v="SHERMAN                      WY"/>
    <n v="34.2012"/>
    <n v="-118.4859"/>
  </r>
  <r>
    <n v="220109279"/>
    <d v="2022-03-08T00:00:00"/>
    <x v="661"/>
    <n v="1830"/>
    <n v="1"/>
    <x v="1"/>
    <n v="138"/>
    <n v="1"/>
    <n v="330"/>
    <x v="1"/>
    <s v="0329 0344 1609 1307 1822"/>
    <n v="34"/>
    <s v="F"/>
    <s v="O"/>
    <n v="101"/>
    <s v="STREET"/>
    <m/>
    <m/>
    <s v="IC"/>
    <s v="Invest Cont"/>
    <n v="330"/>
    <m/>
    <m/>
    <m/>
    <s v="600 E  3RD                          ST"/>
    <m/>
    <n v="34.046100000000003"/>
    <n v="-118.23950000000001"/>
  </r>
  <r>
    <n v="220914092"/>
    <d v="2022-09-21T00:00:00"/>
    <x v="805"/>
    <n v="1200"/>
    <n v="9"/>
    <x v="3"/>
    <n v="971"/>
    <n v="2"/>
    <n v="649"/>
    <x v="52"/>
    <s v="1822 0923"/>
    <n v="39"/>
    <s v="M"/>
    <s v="W"/>
    <n v="501"/>
    <s v="SINGLE FAMILY DWELLING"/>
    <m/>
    <m/>
    <s v="IC"/>
    <s v="Invest Cont"/>
    <n v="649"/>
    <m/>
    <m/>
    <m/>
    <s v="4700    LEMONA                       AV"/>
    <m/>
    <n v="34.1556"/>
    <n v="-118.45959999999999"/>
  </r>
  <r>
    <n v="220910219"/>
    <d v="2022-06-12T00:00:00"/>
    <x v="832"/>
    <n v="1446"/>
    <n v="9"/>
    <x v="3"/>
    <n v="985"/>
    <n v="1"/>
    <n v="421"/>
    <x v="84"/>
    <n v="1300"/>
    <n v="45"/>
    <s v="F"/>
    <s v="H"/>
    <n v="101"/>
    <s v="STREET"/>
    <m/>
    <m/>
    <s v="IC"/>
    <s v="Invest Cont"/>
    <n v="421"/>
    <m/>
    <m/>
    <m/>
    <s v="14000    ROBLAR                       RD"/>
    <m/>
    <n v="34.145699999999998"/>
    <n v="-118.4379"/>
  </r>
  <r>
    <n v="221109388"/>
    <d v="2022-05-19T00:00:00"/>
    <x v="764"/>
    <n v="1200"/>
    <n v="11"/>
    <x v="7"/>
    <n v="1135"/>
    <n v="2"/>
    <n v="662"/>
    <x v="17"/>
    <s v="1822 1501"/>
    <n v="82"/>
    <s v="F"/>
    <s v="B"/>
    <n v="501"/>
    <s v="SINGLE FAMILY DWELLING"/>
    <m/>
    <m/>
    <s v="IC"/>
    <s v="Invest Cont"/>
    <n v="662"/>
    <m/>
    <m/>
    <m/>
    <s v="3900    SCANDIA                      WY"/>
    <m/>
    <n v="34.118000000000002"/>
    <n v="-118.2283"/>
  </r>
  <r>
    <n v="221608003"/>
    <d v="2022-05-04T00:00:00"/>
    <x v="669"/>
    <n v="1200"/>
    <n v="16"/>
    <x v="20"/>
    <n v="1663"/>
    <n v="2"/>
    <n v="354"/>
    <x v="14"/>
    <s v="0930 0377"/>
    <n v="42"/>
    <s v="F"/>
    <s v="H"/>
    <n v="501"/>
    <s v="SINGLE FAMILY DWELLING"/>
    <m/>
    <m/>
    <s v="IC"/>
    <s v="Invest Cont"/>
    <n v="354"/>
    <m/>
    <m/>
    <m/>
    <s v="12300    SHELDON                      ST"/>
    <m/>
    <n v="34.234400000000001"/>
    <n v="-118.40049999999999"/>
  </r>
  <r>
    <n v="220216529"/>
    <d v="2022-09-12T00:00:00"/>
    <x v="857"/>
    <n v="915"/>
    <n v="2"/>
    <x v="5"/>
    <n v="216"/>
    <n v="1"/>
    <n v="310"/>
    <x v="5"/>
    <s v="1607 1402 1822 0329"/>
    <n v="35"/>
    <s v="M"/>
    <s v="W"/>
    <n v="501"/>
    <s v="SINGLE FAMILY DWELLING"/>
    <m/>
    <m/>
    <s v="AA"/>
    <s v="Adult Arrest"/>
    <n v="310"/>
    <n v="998"/>
    <m/>
    <m/>
    <s v="1000    WATERLOO                     ST"/>
    <m/>
    <n v="34.077300000000001"/>
    <n v="-118.2677"/>
  </r>
  <r>
    <n v="221307031"/>
    <d v="2022-02-27T00:00:00"/>
    <x v="850"/>
    <n v="1400"/>
    <n v="13"/>
    <x v="6"/>
    <n v="1361"/>
    <n v="2"/>
    <n v="624"/>
    <x v="15"/>
    <s v="0913 0446 0416 0602"/>
    <n v="54"/>
    <s v="F"/>
    <s v="B"/>
    <n v="501"/>
    <s v="SINGLE FAMILY DWELLING"/>
    <n v="400"/>
    <s v="STRONG-ARM (HANDS, FIST, FEET OR BODILY FORCE)"/>
    <s v="IC"/>
    <s v="Invest Cont"/>
    <n v="624"/>
    <m/>
    <m/>
    <m/>
    <s v="200 W  49TH                         ST"/>
    <m/>
    <n v="33.9983"/>
    <n v="-118.2762"/>
  </r>
  <r>
    <n v="221010262"/>
    <d v="2022-06-10T00:00:00"/>
    <x v="916"/>
    <n v="1730"/>
    <n v="10"/>
    <x v="11"/>
    <n v="1041"/>
    <n v="2"/>
    <n v="740"/>
    <x v="21"/>
    <s v="1420 1822 0329 0325"/>
    <n v="0"/>
    <s v="M"/>
    <s v="W"/>
    <n v="202"/>
    <s v="LIQUOR STORE"/>
    <m/>
    <m/>
    <s v="IC"/>
    <s v="Invest Cont"/>
    <n v="740"/>
    <m/>
    <m/>
    <m/>
    <s v="6000    TAMPA                        AV"/>
    <m/>
    <n v="34.179600000000001"/>
    <n v="-118.5535"/>
  </r>
  <r>
    <n v="220411551"/>
    <d v="2022-07-29T00:00:00"/>
    <x v="771"/>
    <n v="110"/>
    <n v="4"/>
    <x v="4"/>
    <n v="412"/>
    <n v="2"/>
    <n v="740"/>
    <x v="21"/>
    <s v="0329 0216"/>
    <n v="0"/>
    <s v="M"/>
    <s v="X"/>
    <n v="101"/>
    <s v="STREET"/>
    <n v="102"/>
    <s v="HAND GUN"/>
    <s v="IC"/>
    <s v="Invest Cont"/>
    <n v="740"/>
    <m/>
    <m/>
    <m/>
    <s v="200 N  AVENUE 25"/>
    <m/>
    <n v="34.078000000000003"/>
    <n v="-118.21810000000001"/>
  </r>
  <r>
    <n v="221606110"/>
    <d v="2022-03-08T00:00:00"/>
    <x v="661"/>
    <n v="330"/>
    <n v="16"/>
    <x v="20"/>
    <n v="1633"/>
    <n v="1"/>
    <n v="331"/>
    <x v="23"/>
    <s v="0385 0344"/>
    <n v="37"/>
    <s v="M"/>
    <s v="H"/>
    <n v="101"/>
    <s v="STREET"/>
    <m/>
    <m/>
    <s v="IC"/>
    <s v="Invest Cont"/>
    <n v="331"/>
    <m/>
    <m/>
    <m/>
    <s v="11200    COMETA                       AV"/>
    <m/>
    <n v="34.2742"/>
    <n v="-118.3995"/>
  </r>
  <r>
    <n v="222008646"/>
    <d v="2022-04-16T00:00:00"/>
    <x v="917"/>
    <n v="400"/>
    <n v="20"/>
    <x v="19"/>
    <n v="2022"/>
    <n v="2"/>
    <n v="886"/>
    <x v="45"/>
    <s v="0361 0603 0913"/>
    <n v="39"/>
    <s v="F"/>
    <s v="H"/>
    <n v="502"/>
    <s v="MULTI-UNIT DWELLING (APARTMENT, DUPLEX, ETC)"/>
    <m/>
    <m/>
    <s v="IC"/>
    <s v="Invest Cont"/>
    <n v="886"/>
    <m/>
    <m/>
    <m/>
    <s v="300 S  MANHATTAN                    PL"/>
    <m/>
    <n v="34.069000000000003"/>
    <n v="-118.3104"/>
  </r>
  <r>
    <n v="220206334"/>
    <d v="2022-02-24T00:00:00"/>
    <x v="759"/>
    <n v="1810"/>
    <n v="2"/>
    <x v="5"/>
    <n v="246"/>
    <n v="1"/>
    <n v="350"/>
    <x v="60"/>
    <s v="1402 0346 0400 1822 0344 2050 2004 0910"/>
    <n v="48"/>
    <s v="M"/>
    <s v="A"/>
    <n v="904"/>
    <s v="MTA - RED LINE - WESTLAKE/MACARTHUR PARK"/>
    <n v="400"/>
    <s v="STRONG-ARM (HANDS, FIST, FEET OR BODILY FORCE)"/>
    <s v="AO"/>
    <s v="Adult Other"/>
    <n v="350"/>
    <n v="998"/>
    <m/>
    <m/>
    <s v="600 S  ALVARADO                     ST"/>
    <m/>
    <n v="34.0595"/>
    <n v="-118.2749"/>
  </r>
  <r>
    <n v="221211633"/>
    <d v="2022-05-02T00:00:00"/>
    <x v="669"/>
    <n v="1103"/>
    <n v="12"/>
    <x v="8"/>
    <n v="1255"/>
    <n v="2"/>
    <n v="354"/>
    <x v="14"/>
    <n v="100"/>
    <n v="37"/>
    <s v="F"/>
    <s v="B"/>
    <n v="501"/>
    <s v="SINGLE FAMILY DWELLING"/>
    <m/>
    <m/>
    <s v="IC"/>
    <s v="Invest Cont"/>
    <n v="354"/>
    <m/>
    <m/>
    <m/>
    <s v="1300 W  FLORENCE                     AV"/>
    <m/>
    <n v="33.974600000000002"/>
    <n v="-118.29810000000001"/>
  </r>
  <r>
    <n v="230104351"/>
    <d v="2023-01-06T00:00:00"/>
    <x v="870"/>
    <n v="500"/>
    <n v="1"/>
    <x v="1"/>
    <n v="192"/>
    <n v="1"/>
    <n v="330"/>
    <x v="1"/>
    <s v="0344 1822 1609"/>
    <n v="24"/>
    <s v="M"/>
    <s v="W"/>
    <n v="103"/>
    <s v="ALLEY"/>
    <m/>
    <m/>
    <s v="IC"/>
    <s v="Invest Cont"/>
    <n v="330"/>
    <m/>
    <m/>
    <m/>
    <s v="1300    LEBANON                      ST"/>
    <m/>
    <n v="34.0398"/>
    <n v="-118.2677"/>
  </r>
  <r>
    <n v="222110082"/>
    <d v="2022-06-03T00:00:00"/>
    <x v="780"/>
    <n v="1206"/>
    <n v="21"/>
    <x v="15"/>
    <n v="2156"/>
    <n v="1"/>
    <n v="442"/>
    <x v="16"/>
    <s v="2028 0325"/>
    <n v="50"/>
    <s v="M"/>
    <s v="W"/>
    <n v="205"/>
    <s v="GUN/SPORTING GOODS"/>
    <m/>
    <m/>
    <s v="IC"/>
    <s v="Invest Cont"/>
    <n v="442"/>
    <m/>
    <m/>
    <m/>
    <s v="6600    TOPANGA CANYON               BL"/>
    <m/>
    <n v="34.190399999999997"/>
    <n v="-118.60590000000001"/>
  </r>
  <r>
    <n v="222014570"/>
    <d v="2022-08-28T00:00:00"/>
    <x v="774"/>
    <n v="1700"/>
    <n v="20"/>
    <x v="19"/>
    <n v="2022"/>
    <n v="2"/>
    <n v="626"/>
    <x v="10"/>
    <s v="0913 1814 2000 0444 0448 0417 0432"/>
    <n v="29"/>
    <s v="F"/>
    <s v="W"/>
    <n v="502"/>
    <s v="MULTI-UNIT DWELLING (APARTMENT, DUPLEX, ETC)"/>
    <n v="400"/>
    <s v="STRONG-ARM (HANDS, FIST, FEET OR BODILY FORCE)"/>
    <s v="AA"/>
    <s v="Adult Arrest"/>
    <n v="626"/>
    <m/>
    <m/>
    <m/>
    <s v="500 S  ST ANDREWS                   PL"/>
    <m/>
    <n v="34.065300000000001"/>
    <n v="-118.3116"/>
  </r>
  <r>
    <n v="221907216"/>
    <d v="2022-03-20T00:00:00"/>
    <x v="918"/>
    <n v="1255"/>
    <n v="19"/>
    <x v="16"/>
    <n v="1984"/>
    <n v="1"/>
    <n v="231"/>
    <x v="51"/>
    <s v="1822 2001 1212 0445 0334 1402"/>
    <n v="0"/>
    <s v="M"/>
    <s v="O"/>
    <n v="101"/>
    <s v="STREET"/>
    <n v="304"/>
    <s v="CLUB/BAT"/>
    <s v="AA"/>
    <s v="Adult Arrest"/>
    <n v="231"/>
    <n v="998"/>
    <m/>
    <m/>
    <s v="8700    CEDROS                       AV"/>
    <m/>
    <n v="34.226500000000001"/>
    <n v="-118.45650000000001"/>
  </r>
  <r>
    <n v="221813302"/>
    <d v="2022-06-26T00:00:00"/>
    <x v="919"/>
    <n v="900"/>
    <n v="18"/>
    <x v="17"/>
    <n v="1801"/>
    <n v="2"/>
    <n v="626"/>
    <x v="10"/>
    <s v="0913 2000 1814 0416 0444"/>
    <n v="31"/>
    <s v="F"/>
    <s v="H"/>
    <n v="501"/>
    <s v="SINGLE FAMILY DWELLING"/>
    <n v="400"/>
    <s v="STRONG-ARM (HANDS, FIST, FEET OR BODILY FORCE)"/>
    <s v="IC"/>
    <s v="Invest Cont"/>
    <n v="626"/>
    <m/>
    <m/>
    <m/>
    <s v="9100 S  FIGUEROA                     ST"/>
    <m/>
    <n v="33.955500000000001"/>
    <n v="-118.2871"/>
  </r>
  <r>
    <n v="220513411"/>
    <d v="2022-09-06T00:00:00"/>
    <x v="781"/>
    <n v="1400"/>
    <n v="5"/>
    <x v="10"/>
    <n v="525"/>
    <n v="1"/>
    <n v="310"/>
    <x v="5"/>
    <s v="0344 1606"/>
    <n v="55"/>
    <s v="F"/>
    <s v="H"/>
    <n v="501"/>
    <s v="SINGLE FAMILY DWELLING"/>
    <m/>
    <m/>
    <s v="IC"/>
    <s v="Invest Cont"/>
    <n v="310"/>
    <m/>
    <m/>
    <m/>
    <s v="400 W  F                            ST"/>
    <m/>
    <n v="33.776899999999998"/>
    <n v="-118.2662"/>
  </r>
  <r>
    <n v="220312694"/>
    <d v="2022-06-22T00:00:00"/>
    <x v="692"/>
    <n v="1430"/>
    <n v="3"/>
    <x v="2"/>
    <n v="308"/>
    <n v="2"/>
    <n v="886"/>
    <x v="45"/>
    <s v="1501 0342 1202 1309"/>
    <n v="62"/>
    <s v="F"/>
    <s v="H"/>
    <n v="109"/>
    <s v="PARK/PLAYGROUND"/>
    <m/>
    <m/>
    <s v="AO"/>
    <s v="Adult Other"/>
    <n v="886"/>
    <m/>
    <m/>
    <m/>
    <s v="1000 W  25TH                         ST"/>
    <m/>
    <n v="34.032600000000002"/>
    <n v="-118.2826"/>
  </r>
  <r>
    <n v="220712544"/>
    <d v="2022-08-05T00:00:00"/>
    <x v="920"/>
    <n v="1600"/>
    <n v="7"/>
    <x v="0"/>
    <n v="724"/>
    <n v="1"/>
    <n v="341"/>
    <x v="12"/>
    <s v="1218 1822 0344"/>
    <n v="37"/>
    <s v="F"/>
    <s v="A"/>
    <n v="415"/>
    <s v="THE GROVE"/>
    <m/>
    <m/>
    <s v="IC"/>
    <s v="Invest Cont"/>
    <n v="341"/>
    <m/>
    <m/>
    <m/>
    <s v="100    THE GROVE                    DR"/>
    <m/>
    <n v="34.073599999999999"/>
    <n v="-118.3563"/>
  </r>
  <r>
    <n v="222016124"/>
    <d v="2022-10-21T00:00:00"/>
    <x v="660"/>
    <n v="1930"/>
    <n v="20"/>
    <x v="19"/>
    <n v="2026"/>
    <n v="2"/>
    <n v="740"/>
    <x v="21"/>
    <s v="0329 1822"/>
    <n v="0"/>
    <s v="X"/>
    <s v="X"/>
    <n v="203"/>
    <s v="OTHER BUSINESS"/>
    <m/>
    <m/>
    <s v="IC"/>
    <s v="Invest Cont"/>
    <n v="740"/>
    <m/>
    <m/>
    <m/>
    <s v="3600 W  3RD                          ST"/>
    <m/>
    <n v="34.069099999999999"/>
    <n v="-118.2941"/>
  </r>
  <r>
    <n v="221204758"/>
    <d v="2022-01-15T00:00:00"/>
    <x v="912"/>
    <n v="30"/>
    <n v="12"/>
    <x v="8"/>
    <n v="1251"/>
    <n v="1"/>
    <n v="210"/>
    <x v="11"/>
    <s v="1822 0416 0445 0429 0337 0316 0344"/>
    <n v="59"/>
    <s v="M"/>
    <s v="W"/>
    <n v="101"/>
    <s v="STREET"/>
    <n v="312"/>
    <s v="PIPE/METAL PIPE"/>
    <s v="IC"/>
    <s v="Invest Cont"/>
    <n v="210"/>
    <m/>
    <m/>
    <m/>
    <s v="CRENSHAW                     BL"/>
    <s v="79TH                         ST"/>
    <n v="33.967300000000002"/>
    <n v="-118.3309"/>
  </r>
  <r>
    <n v="221704586"/>
    <d v="2022-01-12T00:00:00"/>
    <x v="754"/>
    <n v="1947"/>
    <n v="17"/>
    <x v="13"/>
    <n v="1787"/>
    <n v="1"/>
    <n v="510"/>
    <x v="0"/>
    <m/>
    <n v="0"/>
    <m/>
    <m/>
    <n v="108"/>
    <s v="PARKING LOT"/>
    <m/>
    <m/>
    <s v="AA"/>
    <s v="Adult Arrest"/>
    <n v="510"/>
    <m/>
    <m/>
    <m/>
    <s v="17800    HALSTED                      ST"/>
    <m/>
    <n v="34.244999999999997"/>
    <n v="-118.52160000000001"/>
  </r>
  <r>
    <n v="222104234"/>
    <d v="2022-01-07T00:00:00"/>
    <x v="697"/>
    <n v="1100"/>
    <n v="21"/>
    <x v="15"/>
    <n v="2107"/>
    <n v="2"/>
    <n v="624"/>
    <x v="15"/>
    <n v="444"/>
    <n v="52"/>
    <s v="F"/>
    <s v="H"/>
    <n v="203"/>
    <s v="OTHER BUSINESS"/>
    <n v="400"/>
    <s v="STRONG-ARM (HANDS, FIST, FEET OR BODILY FORCE)"/>
    <s v="IC"/>
    <s v="Invest Cont"/>
    <n v="624"/>
    <m/>
    <m/>
    <m/>
    <s v="8300    DE SOTO                      AV"/>
    <m/>
    <n v="34.219900000000003"/>
    <n v="-118.5885"/>
  </r>
  <r>
    <n v="221812912"/>
    <d v="2022-06-19T00:00:00"/>
    <x v="737"/>
    <n v="115"/>
    <n v="18"/>
    <x v="17"/>
    <n v="1841"/>
    <n v="1"/>
    <n v="210"/>
    <x v="11"/>
    <s v="1822 0344 1300 0916 0355 0432 0330"/>
    <n v="43"/>
    <s v="M"/>
    <s v="B"/>
    <n v="101"/>
    <s v="STREET"/>
    <n v="511"/>
    <s v="VERBAL THREAT"/>
    <s v="IC"/>
    <s v="Invest Cont"/>
    <n v="210"/>
    <m/>
    <m/>
    <m/>
    <s v="10900 S  VERMONT                      AV"/>
    <m/>
    <n v="33.9373"/>
    <n v="-118.2916"/>
  </r>
  <r>
    <n v="220711253"/>
    <d v="2022-07-04T00:00:00"/>
    <x v="845"/>
    <n v="2045"/>
    <n v="7"/>
    <x v="0"/>
    <n v="706"/>
    <n v="1"/>
    <n v="330"/>
    <x v="1"/>
    <s v="0344 1609"/>
    <n v="59"/>
    <s v="F"/>
    <s v="W"/>
    <n v="101"/>
    <s v="STREET"/>
    <m/>
    <m/>
    <s v="IC"/>
    <s v="Invest Cont"/>
    <n v="330"/>
    <m/>
    <m/>
    <m/>
    <s v="7000    ROSEWOOD                     AV"/>
    <m/>
    <n v="34.083799999999997"/>
    <n v="-118.33880000000001"/>
  </r>
  <r>
    <n v="220205714"/>
    <d v="2022-02-07T00:00:00"/>
    <x v="760"/>
    <n v="1238"/>
    <n v="2"/>
    <x v="5"/>
    <n v="261"/>
    <n v="1"/>
    <n v="230"/>
    <x v="13"/>
    <s v="1822 2004"/>
    <n v="38"/>
    <s v="M"/>
    <s v="A"/>
    <n v="108"/>
    <s v="PARKING LOT"/>
    <n v="212"/>
    <s v="BOTTLE"/>
    <s v="IC"/>
    <s v="Invest Cont"/>
    <n v="230"/>
    <m/>
    <m/>
    <m/>
    <s v="2500 W  8TH                          ST"/>
    <m/>
    <n v="34.056800000000003"/>
    <n v="-118.2821"/>
  </r>
  <r>
    <n v="221116107"/>
    <d v="2022-11-06T00:00:00"/>
    <x v="921"/>
    <n v="1810"/>
    <n v="11"/>
    <x v="7"/>
    <n v="1132"/>
    <n v="1"/>
    <n v="480"/>
    <x v="2"/>
    <s v="1822 0344 1501"/>
    <n v="35"/>
    <s v="F"/>
    <s v="W"/>
    <n v="707"/>
    <s v="GARAGE/CARPORT"/>
    <m/>
    <m/>
    <s v="IC"/>
    <s v="Invest Cont"/>
    <n v="480"/>
    <m/>
    <m/>
    <m/>
    <s v="3900    LOS FELIZ                    BL"/>
    <m/>
    <n v="34.113599999999998"/>
    <n v="-118.2775"/>
  </r>
  <r>
    <n v="220112230"/>
    <d v="2022-05-12T00:00:00"/>
    <x v="899"/>
    <n v="630"/>
    <n v="1"/>
    <x v="1"/>
    <n v="166"/>
    <n v="1"/>
    <n v="440"/>
    <x v="20"/>
    <s v="0344 1822 1606"/>
    <n v="61"/>
    <s v="F"/>
    <s v="B"/>
    <n v="502"/>
    <s v="MULTI-UNIT DWELLING (APARTMENT, DUPLEX, ETC)"/>
    <m/>
    <m/>
    <s v="IC"/>
    <s v="Invest Cont"/>
    <n v="440"/>
    <m/>
    <m/>
    <m/>
    <s v="600    SAN JULIAN                   ST"/>
    <m/>
    <n v="34.042900000000003"/>
    <n v="-118.2462"/>
  </r>
  <r>
    <n v="220221150"/>
    <d v="2022-12-04T00:00:00"/>
    <x v="818"/>
    <n v="2300"/>
    <n v="2"/>
    <x v="5"/>
    <n v="231"/>
    <n v="2"/>
    <n v="624"/>
    <x v="15"/>
    <s v="0913 1810 0447"/>
    <n v="87"/>
    <s v="F"/>
    <s v="A"/>
    <n v="501"/>
    <s v="SINGLE FAMILY DWELLING"/>
    <n v="500"/>
    <s v="UNKNOWN WEAPON/OTHER WEAPON"/>
    <s v="AA"/>
    <s v="Adult Arrest"/>
    <n v="624"/>
    <m/>
    <m/>
    <m/>
    <s v="100 S  RENO                         ST"/>
    <m/>
    <n v="34.069899999999997"/>
    <n v="-118.28230000000001"/>
  </r>
  <r>
    <n v="220413557"/>
    <d v="2022-09-26T00:00:00"/>
    <x v="922"/>
    <n v="600"/>
    <n v="4"/>
    <x v="4"/>
    <n v="479"/>
    <n v="2"/>
    <n v="740"/>
    <x v="21"/>
    <s v="0329 1300"/>
    <n v="29"/>
    <s v="M"/>
    <s v="H"/>
    <n v="101"/>
    <s v="STREET"/>
    <m/>
    <m/>
    <s v="IC"/>
    <s v="Invest Cont"/>
    <n v="740"/>
    <m/>
    <m/>
    <m/>
    <s v="3500    PERCY                        ST"/>
    <m/>
    <n v="34.027700000000003"/>
    <n v="-118.1979"/>
  </r>
  <r>
    <n v="231410138"/>
    <d v="2023-05-08T00:00:00"/>
    <x v="804"/>
    <n v="1519"/>
    <n v="14"/>
    <x v="14"/>
    <n v="1437"/>
    <n v="2"/>
    <n v="354"/>
    <x v="14"/>
    <n v="1202"/>
    <n v="63"/>
    <s v="F"/>
    <s v="W"/>
    <n v="502"/>
    <s v="MULTI-UNIT DWELLING (APARTMENT, DUPLEX, ETC)"/>
    <m/>
    <m/>
    <s v="IC"/>
    <s v="Invest Cont"/>
    <n v="354"/>
    <m/>
    <m/>
    <m/>
    <s v="3700 S  SEPULVEDA                    BL"/>
    <m/>
    <n v="34.015000000000001"/>
    <n v="-118.4188"/>
  </r>
  <r>
    <n v="220125416"/>
    <d v="2022-11-28T00:00:00"/>
    <x v="868"/>
    <n v="1530"/>
    <n v="1"/>
    <x v="1"/>
    <n v="164"/>
    <n v="2"/>
    <n v="740"/>
    <x v="21"/>
    <s v="0329 2000 1814 0913"/>
    <n v="30"/>
    <s v="F"/>
    <s v="B"/>
    <n v="502"/>
    <s v="MULTI-UNIT DWELLING (APARTMENT, DUPLEX, ETC)"/>
    <m/>
    <m/>
    <s v="IC"/>
    <s v="Invest Cont"/>
    <n v="740"/>
    <m/>
    <m/>
    <m/>
    <s v="100 W  7TH                          ST"/>
    <m/>
    <n v="34.044600000000003"/>
    <n v="-118.25069999999999"/>
  </r>
  <r>
    <n v="221614140"/>
    <d v="2022-11-09T00:00:00"/>
    <x v="856"/>
    <n v="600"/>
    <n v="16"/>
    <x v="20"/>
    <n v="1667"/>
    <n v="2"/>
    <n v="354"/>
    <x v="14"/>
    <n v="1822"/>
    <n v="42"/>
    <s v="F"/>
    <s v="H"/>
    <n v="501"/>
    <s v="SINGLE FAMILY DWELLING"/>
    <m/>
    <m/>
    <s v="IC"/>
    <s v="Invest Cont"/>
    <n v="354"/>
    <m/>
    <m/>
    <m/>
    <s v="9300    SUNLAND PARK                 DR"/>
    <m/>
    <n v="34.239699999999999"/>
    <n v="-118.3661"/>
  </r>
  <r>
    <n v="222117935"/>
    <d v="2022-12-18T00:00:00"/>
    <x v="676"/>
    <n v="1815"/>
    <n v="21"/>
    <x v="15"/>
    <n v="2144"/>
    <n v="1"/>
    <n v="320"/>
    <x v="36"/>
    <n v="1202"/>
    <n v="0"/>
    <s v="M"/>
    <s v="W"/>
    <n v="501"/>
    <s v="SINGLE FAMILY DWELLING"/>
    <m/>
    <m/>
    <s v="IC"/>
    <s v="Invest Cont"/>
    <n v="320"/>
    <m/>
    <m/>
    <m/>
    <s v="22400    OXNARD                       ST"/>
    <m/>
    <n v="34.188499999999998"/>
    <n v="-118.619"/>
  </r>
  <r>
    <n v="220313330"/>
    <d v="2022-07-07T00:00:00"/>
    <x v="923"/>
    <n v="445"/>
    <n v="3"/>
    <x v="2"/>
    <n v="355"/>
    <n v="1"/>
    <n v="510"/>
    <x v="0"/>
    <m/>
    <n v="0"/>
    <m/>
    <m/>
    <n v="101"/>
    <s v="STREET"/>
    <m/>
    <m/>
    <s v="IC"/>
    <s v="Invest Cont"/>
    <n v="510"/>
    <m/>
    <m/>
    <m/>
    <s v="1900 W  ROCHESTER                    CI"/>
    <m/>
    <n v="34.021099999999997"/>
    <n v="-118.3145"/>
  </r>
  <r>
    <n v="231209713"/>
    <d v="2023-04-06T00:00:00"/>
    <x v="924"/>
    <n v="2000"/>
    <n v="12"/>
    <x v="8"/>
    <n v="1215"/>
    <n v="2"/>
    <n v="930"/>
    <x v="30"/>
    <n v="443"/>
    <n v="29"/>
    <s v="F"/>
    <s v="B"/>
    <n v="501"/>
    <s v="SINGLE FAMILY DWELLING"/>
    <n v="511"/>
    <s v="VERBAL THREAT"/>
    <s v="IC"/>
    <s v="Invest Cont"/>
    <n v="930"/>
    <m/>
    <m/>
    <m/>
    <s v="1500 W  58TH                         ST"/>
    <m/>
    <n v="33.989699999999999"/>
    <n v="-118.3026"/>
  </r>
  <r>
    <n v="220507616"/>
    <d v="2022-04-05T00:00:00"/>
    <x v="711"/>
    <n v="1103"/>
    <n v="5"/>
    <x v="10"/>
    <n v="525"/>
    <n v="2"/>
    <n v="354"/>
    <x v="14"/>
    <n v="935"/>
    <n v="30"/>
    <s v="F"/>
    <s v="O"/>
    <n v="605"/>
    <s v="AUTOMATED TELLER MACHINE (ATM)"/>
    <m/>
    <m/>
    <s v="IC"/>
    <s v="Invest Cont"/>
    <n v="354"/>
    <m/>
    <m/>
    <m/>
    <s v="400    BAY VIEW                     AV"/>
    <m/>
    <n v="33.773699999999998"/>
    <n v="-118.2698"/>
  </r>
  <r>
    <n v="221822236"/>
    <d v="2022-12-15T00:00:00"/>
    <x v="884"/>
    <n v="2200"/>
    <n v="18"/>
    <x v="17"/>
    <n v="1881"/>
    <n v="1"/>
    <n v="420"/>
    <x v="33"/>
    <m/>
    <n v="0"/>
    <m/>
    <m/>
    <n v="108"/>
    <s v="PARKING LOT"/>
    <m/>
    <m/>
    <s v="IC"/>
    <s v="Invest Cont"/>
    <n v="420"/>
    <m/>
    <m/>
    <m/>
    <s v="16300 S  VERMONT                      AV"/>
    <m/>
    <n v="33.883400000000002"/>
    <n v="-118.29130000000001"/>
  </r>
  <r>
    <n v="222014166"/>
    <d v="2022-08-01T00:00:00"/>
    <x v="867"/>
    <n v="1100"/>
    <n v="20"/>
    <x v="19"/>
    <n v="2025"/>
    <n v="2"/>
    <n v="740"/>
    <x v="21"/>
    <s v="1822 0329"/>
    <n v="31"/>
    <s v="M"/>
    <s v="H"/>
    <n v="122"/>
    <s v="VEHICLE, PASSENGER/TRUCK"/>
    <m/>
    <m/>
    <s v="IC"/>
    <s v="Invest Cont"/>
    <n v="740"/>
    <m/>
    <m/>
    <m/>
    <s v="300 S  KENMORE                      AV"/>
    <m/>
    <n v="34.0672"/>
    <n v="-118.2985"/>
  </r>
  <r>
    <n v="220305857"/>
    <d v="2022-02-11T00:00:00"/>
    <x v="863"/>
    <n v="1408"/>
    <n v="3"/>
    <x v="2"/>
    <n v="334"/>
    <n v="2"/>
    <n v="624"/>
    <x v="15"/>
    <s v="0400 1822"/>
    <n v="28"/>
    <s v="M"/>
    <s v="H"/>
    <n v="501"/>
    <s v="SINGLE FAMILY DWELLING"/>
    <n v="400"/>
    <s v="STRONG-ARM (HANDS, FIST, FEET OR BODILY FORCE)"/>
    <s v="IC"/>
    <s v="Invest Cont"/>
    <n v="624"/>
    <m/>
    <m/>
    <m/>
    <s v="3500 S  BRONSON                      AV"/>
    <m/>
    <n v="34.024500000000003"/>
    <n v="-118.3338"/>
  </r>
  <r>
    <n v="220412961"/>
    <d v="2022-09-08T00:00:00"/>
    <x v="925"/>
    <n v="1615"/>
    <n v="4"/>
    <x v="4"/>
    <n v="489"/>
    <n v="2"/>
    <n v="354"/>
    <x v="14"/>
    <m/>
    <n v="42"/>
    <s v="F"/>
    <s v="H"/>
    <n v="501"/>
    <s v="SINGLE FAMILY DWELLING"/>
    <m/>
    <m/>
    <s v="IC"/>
    <s v="Invest Cont"/>
    <n v="354"/>
    <m/>
    <m/>
    <m/>
    <s v="2700    CAMULOS                      PL"/>
    <m/>
    <n v="34.025599999999997"/>
    <n v="-118.2178"/>
  </r>
  <r>
    <n v="221507123"/>
    <d v="2022-03-17T00:00:00"/>
    <x v="839"/>
    <n v="1900"/>
    <n v="15"/>
    <x v="18"/>
    <n v="1583"/>
    <n v="1"/>
    <n v="331"/>
    <x v="23"/>
    <s v="1300 0344"/>
    <n v="0"/>
    <s v="M"/>
    <s v="O"/>
    <n v="504"/>
    <s v="OTHER RESIDENCE"/>
    <m/>
    <m/>
    <s v="IC"/>
    <s v="Invest Cont"/>
    <n v="331"/>
    <m/>
    <m/>
    <m/>
    <s v="4300    COLFAX                       AV"/>
    <m/>
    <n v="34.145099999999999"/>
    <n v="-118.3875"/>
  </r>
  <r>
    <n v="220123229"/>
    <d v="2022-10-25T00:00:00"/>
    <x v="807"/>
    <n v="1626"/>
    <n v="1"/>
    <x v="1"/>
    <n v="161"/>
    <n v="1"/>
    <n v="220"/>
    <x v="50"/>
    <s v="1822 2004 0337 0404"/>
    <n v="0"/>
    <s v="F"/>
    <s v="H"/>
    <n v="602"/>
    <s v="BANK"/>
    <n v="500"/>
    <s v="UNKNOWN WEAPON/OTHER WEAPON"/>
    <s v="IC"/>
    <s v="Invest Cont"/>
    <n v="220"/>
    <m/>
    <m/>
    <m/>
    <s v="700 S  FIGUEROA                     ST"/>
    <m/>
    <n v="34.048299999999998"/>
    <n v="-118.26309999999999"/>
  </r>
  <r>
    <n v="221314669"/>
    <d v="2022-07-18T00:00:00"/>
    <x v="663"/>
    <n v="1700"/>
    <n v="13"/>
    <x v="6"/>
    <n v="1309"/>
    <n v="1"/>
    <n v="510"/>
    <x v="0"/>
    <m/>
    <n v="0"/>
    <m/>
    <m/>
    <n v="101"/>
    <s v="STREET"/>
    <m/>
    <m/>
    <s v="IC"/>
    <s v="Invest Cont"/>
    <n v="510"/>
    <m/>
    <m/>
    <m/>
    <s v="2200    DAMON                        ST"/>
    <m/>
    <n v="34.028700000000001"/>
    <n v="-118.2333"/>
  </r>
  <r>
    <n v="222105978"/>
    <d v="2022-02-22T00:00:00"/>
    <x v="926"/>
    <n v="1730"/>
    <n v="21"/>
    <x v="15"/>
    <n v="2126"/>
    <n v="1"/>
    <n v="510"/>
    <x v="0"/>
    <m/>
    <n v="0"/>
    <m/>
    <m/>
    <n v="101"/>
    <s v="STREET"/>
    <m/>
    <m/>
    <s v="IC"/>
    <s v="Invest Cont"/>
    <n v="510"/>
    <m/>
    <m/>
    <m/>
    <s v="8100    FAIRCHILD                    AV"/>
    <m/>
    <n v="34.217100000000002"/>
    <n v="-118.5878"/>
  </r>
  <r>
    <n v="220715506"/>
    <d v="2022-10-20T00:00:00"/>
    <x v="824"/>
    <n v="314"/>
    <n v="7"/>
    <x v="0"/>
    <n v="722"/>
    <n v="2"/>
    <n v="354"/>
    <x v="14"/>
    <s v="1822 0930"/>
    <n v="26"/>
    <s v="M"/>
    <s v="H"/>
    <n v="701"/>
    <s v="HOSPITAL"/>
    <m/>
    <m/>
    <s v="IC"/>
    <s v="Invest Cont"/>
    <n v="354"/>
    <m/>
    <m/>
    <m/>
    <s v="8400    BEVERLY                      BL"/>
    <m/>
    <n v="34.076099999999997"/>
    <n v="-118.3732"/>
  </r>
  <r>
    <n v="220806246"/>
    <d v="2022-02-24T00:00:00"/>
    <x v="759"/>
    <n v="1210"/>
    <n v="8"/>
    <x v="12"/>
    <n v="827"/>
    <n v="1"/>
    <n v="341"/>
    <x v="12"/>
    <s v="0344 2032"/>
    <n v="29"/>
    <s v="M"/>
    <s v="W"/>
    <n v="502"/>
    <s v="MULTI-UNIT DWELLING (APARTMENT, DUPLEX, ETC)"/>
    <m/>
    <m/>
    <s v="IC"/>
    <s v="Invest Cont"/>
    <n v="341"/>
    <m/>
    <m/>
    <m/>
    <s v="200 S  BARRINGTON                   AV"/>
    <m/>
    <n v="34.0642"/>
    <n v="-118.4688"/>
  </r>
  <r>
    <n v="221912005"/>
    <d v="2022-07-16T00:00:00"/>
    <x v="773"/>
    <n v="320"/>
    <n v="19"/>
    <x v="16"/>
    <n v="1989"/>
    <n v="1"/>
    <n v="310"/>
    <x v="5"/>
    <s v="0344 1606"/>
    <n v="0"/>
    <s v="X"/>
    <s v="X"/>
    <n v="708"/>
    <s v="CHURCH/CHAPEL (CHANGED 03-03 FROM CHURCH/TEMPLE)"/>
    <m/>
    <m/>
    <s v="IC"/>
    <s v="Invest Cont"/>
    <n v="310"/>
    <m/>
    <m/>
    <m/>
    <s v="13200    ROSCOE                       BL"/>
    <m/>
    <n v="34.221699999999998"/>
    <n v="-118.42100000000001"/>
  </r>
  <r>
    <n v="220615239"/>
    <d v="2022-08-26T00:00:00"/>
    <x v="927"/>
    <n v="1530"/>
    <n v="6"/>
    <x v="9"/>
    <n v="632"/>
    <n v="2"/>
    <n v="624"/>
    <x v="15"/>
    <s v="0400 0444 1822"/>
    <n v="44"/>
    <s v="M"/>
    <s v="W"/>
    <n v="707"/>
    <s v="GARAGE/CARPORT"/>
    <n v="400"/>
    <s v="STRONG-ARM (HANDS, FIST, FEET OR BODILY FORCE)"/>
    <s v="IC"/>
    <s v="Invest Cont"/>
    <n v="624"/>
    <m/>
    <m/>
    <m/>
    <s v="1500 N  LAUREL                       AV"/>
    <m/>
    <n v="34.097999999999999"/>
    <n v="-118.3643"/>
  </r>
  <r>
    <n v="221714845"/>
    <d v="2022-10-17T00:00:00"/>
    <x v="716"/>
    <n v="1"/>
    <n v="17"/>
    <x v="13"/>
    <n v="1761"/>
    <n v="2"/>
    <n v="930"/>
    <x v="30"/>
    <s v="0913 0443 1803"/>
    <n v="54"/>
    <s v="M"/>
    <s v="W"/>
    <n v="204"/>
    <s v="MANUFACTURING COMPANY"/>
    <n v="511"/>
    <s v="VERBAL THREAT"/>
    <s v="AO"/>
    <s v="Adult Other"/>
    <n v="930"/>
    <m/>
    <m/>
    <m/>
    <s v="21400    PRAIRIE                      ST"/>
    <m/>
    <n v="34.239100000000001"/>
    <n v="-118.5976"/>
  </r>
  <r>
    <n v="221405185"/>
    <d v="2022-01-26T00:00:00"/>
    <x v="733"/>
    <n v="1810"/>
    <n v="14"/>
    <x v="14"/>
    <n v="1446"/>
    <n v="1"/>
    <n v="236"/>
    <x v="46"/>
    <s v="0913 2000 1814"/>
    <n v="40"/>
    <s v="M"/>
    <s v="O"/>
    <n v="102"/>
    <s v="SIDEWALK"/>
    <n v="400"/>
    <s v="STRONG-ARM (HANDS, FIST, FEET OR BODILY FORCE)"/>
    <s v="AA"/>
    <s v="Adult Arrest"/>
    <n v="236"/>
    <m/>
    <m/>
    <m/>
    <s v="12200    PACIFIC                      AV"/>
    <m/>
    <n v="34.002699999999997"/>
    <n v="-118.4328"/>
  </r>
  <r>
    <n v="220116027"/>
    <d v="2022-07-10T00:00:00"/>
    <x v="928"/>
    <n v="1355"/>
    <n v="1"/>
    <x v="1"/>
    <n v="154"/>
    <n v="1"/>
    <n v="341"/>
    <x v="12"/>
    <s v="1822 2032 0344"/>
    <n v="54"/>
    <s v="M"/>
    <s v="B"/>
    <n v="709"/>
    <s v="PUBLIC RESTROOM(INDOORS-INSIDE)"/>
    <m/>
    <m/>
    <s v="IC"/>
    <s v="Invest Cont"/>
    <n v="341"/>
    <m/>
    <m/>
    <m/>
    <s v="500 S  MAIN                         ST"/>
    <m/>
    <n v="34.046700000000001"/>
    <n v="-118.24850000000001"/>
  </r>
  <r>
    <n v="221913861"/>
    <d v="2022-08-31T00:00:00"/>
    <x v="908"/>
    <n v="2225"/>
    <n v="19"/>
    <x v="16"/>
    <n v="1984"/>
    <n v="1"/>
    <n v="230"/>
    <x v="13"/>
    <s v="0302 1309 1312 1822"/>
    <n v="27"/>
    <s v="F"/>
    <s v="H"/>
    <n v="101"/>
    <s v="STREET"/>
    <n v="103"/>
    <s v="RIFLE"/>
    <s v="IC"/>
    <s v="Invest Cont"/>
    <n v="230"/>
    <m/>
    <m/>
    <m/>
    <s v="8400    CEDROS                       AV"/>
    <m/>
    <n v="34.226500000000001"/>
    <n v="-118.45650000000001"/>
  </r>
  <r>
    <n v="220507750"/>
    <d v="2022-04-08T00:00:00"/>
    <x v="891"/>
    <n v="800"/>
    <n v="5"/>
    <x v="10"/>
    <n v="527"/>
    <n v="1"/>
    <n v="815"/>
    <x v="54"/>
    <s v="1206 1822 2034 1309 1402 1415 1218"/>
    <n v="28"/>
    <s v="F"/>
    <s v="H"/>
    <n v="101"/>
    <s v="STREET"/>
    <n v="500"/>
    <s v="UNKNOWN WEAPON/OTHER WEAPON"/>
    <s v="IC"/>
    <s v="Invest Cont"/>
    <n v="815"/>
    <n v="998"/>
    <m/>
    <m/>
    <s v="HARRY BRIDGE"/>
    <s v="ISLAND"/>
    <n v="33.762599999999999"/>
    <n v="-118.2687"/>
  </r>
  <r>
    <n v="221510870"/>
    <d v="2022-06-08T00:00:00"/>
    <x v="780"/>
    <n v="1"/>
    <n v="15"/>
    <x v="18"/>
    <n v="1545"/>
    <n v="2"/>
    <n v="354"/>
    <x v="14"/>
    <n v="377"/>
    <n v="33"/>
    <s v="F"/>
    <s v="O"/>
    <n v="602"/>
    <s v="BANK"/>
    <m/>
    <m/>
    <s v="IC"/>
    <s v="Invest Cont"/>
    <n v="354"/>
    <m/>
    <m/>
    <m/>
    <s v="4800    LAUREL CANYON                BL"/>
    <m/>
    <n v="34.157600000000002"/>
    <n v="-118.3965"/>
  </r>
  <r>
    <n v="221516234"/>
    <d v="2022-10-18T00:00:00"/>
    <x v="666"/>
    <n v="1900"/>
    <n v="15"/>
    <x v="18"/>
    <n v="1599"/>
    <n v="1"/>
    <n v="330"/>
    <x v="1"/>
    <s v="0385 1822"/>
    <n v="39"/>
    <s v="M"/>
    <s v="H"/>
    <n v="101"/>
    <s v="STREET"/>
    <m/>
    <m/>
    <s v="IC"/>
    <s v="Invest Cont"/>
    <n v="330"/>
    <m/>
    <m/>
    <m/>
    <s v="OAKSHIRE                     DR"/>
    <s v="ELLINGTON                    DR"/>
    <n v="34.128700000000002"/>
    <n v="-118.3506"/>
  </r>
  <r>
    <n v="220116998"/>
    <d v="2022-07-27T00:00:00"/>
    <x v="769"/>
    <n v="1330"/>
    <n v="1"/>
    <x v="1"/>
    <n v="182"/>
    <n v="2"/>
    <n v="888"/>
    <x v="24"/>
    <n v="1501"/>
    <n v="30"/>
    <s v="M"/>
    <s v="H"/>
    <n v="502"/>
    <s v="MULTI-UNIT DWELLING (APARTMENT, DUPLEX, ETC)"/>
    <m/>
    <m/>
    <s v="IC"/>
    <s v="Invest Cont"/>
    <n v="888"/>
    <m/>
    <m/>
    <m/>
    <s v="1100 S  FLOWER                       ST"/>
    <m/>
    <n v="34.042999999999999"/>
    <n v="-118.2641"/>
  </r>
  <r>
    <n v="221600815"/>
    <d v="2022-09-27T00:00:00"/>
    <x v="678"/>
    <n v="45"/>
    <n v="16"/>
    <x v="20"/>
    <n v="1635"/>
    <n v="1"/>
    <n v="230"/>
    <x v="13"/>
    <s v="1822 1100 0450 1419 1407 1402"/>
    <n v="36"/>
    <s v="M"/>
    <s v="H"/>
    <n v="101"/>
    <s v="STREET"/>
    <n v="102"/>
    <s v="HAND GUN"/>
    <s v="IC"/>
    <s v="Invest Cont"/>
    <n v="230"/>
    <n v="998"/>
    <m/>
    <m/>
    <s v="10300    FOOTHILL                     BL"/>
    <m/>
    <n v="34.273499999999999"/>
    <n v="-118.3537"/>
  </r>
  <r>
    <n v="220907427"/>
    <d v="2022-04-01T00:00:00"/>
    <x v="654"/>
    <n v="1948"/>
    <n v="9"/>
    <x v="3"/>
    <n v="964"/>
    <n v="1"/>
    <n v="210"/>
    <x v="11"/>
    <s v="0344 0352 1822 1420 0444 0945"/>
    <n v="0"/>
    <s v="X"/>
    <s v="X"/>
    <n v="404"/>
    <s v="DEPARTMENT STORE"/>
    <n v="400"/>
    <s v="STRONG-ARM (HANDS, FIST, FEET OR BODILY FORCE)"/>
    <s v="IC"/>
    <s v="Invest Cont"/>
    <n v="210"/>
    <m/>
    <m/>
    <m/>
    <s v="14000    RIVERSIDE                    DR"/>
    <m/>
    <n v="34.157600000000002"/>
    <n v="-118.4387"/>
  </r>
  <r>
    <n v="221507993"/>
    <d v="2022-04-07T00:00:00"/>
    <x v="776"/>
    <n v="2000"/>
    <n v="15"/>
    <x v="18"/>
    <n v="1543"/>
    <n v="2"/>
    <n v="626"/>
    <x v="10"/>
    <s v="2000 0400 0416 1813 1814"/>
    <n v="38"/>
    <s v="F"/>
    <s v="W"/>
    <n v="502"/>
    <s v="MULTI-UNIT DWELLING (APARTMENT, DUPLEX, ETC)"/>
    <n v="400"/>
    <s v="STRONG-ARM (HANDS, FIST, FEET OR BODILY FORCE)"/>
    <s v="AO"/>
    <s v="Adult Other"/>
    <n v="626"/>
    <m/>
    <m/>
    <m/>
    <s v="12400    MAGNOLIA                     BL"/>
    <m/>
    <n v="34.168500000000002"/>
    <n v="-118.4008"/>
  </r>
  <r>
    <n v="222105284"/>
    <d v="2022-02-05T00:00:00"/>
    <x v="746"/>
    <n v="1510"/>
    <n v="21"/>
    <x v="15"/>
    <n v="2157"/>
    <n v="2"/>
    <n v="930"/>
    <x v="30"/>
    <s v="0444 0447 0421"/>
    <n v="31"/>
    <s v="F"/>
    <s v="H"/>
    <n v="301"/>
    <s v="GAS STATION"/>
    <n v="511"/>
    <s v="VERBAL THREAT"/>
    <s v="IC"/>
    <s v="Invest Cont"/>
    <n v="930"/>
    <m/>
    <m/>
    <m/>
    <s v="20900    VANOWEN                      ST"/>
    <m/>
    <n v="34.193800000000003"/>
    <n v="-118.58839999999999"/>
  </r>
  <r>
    <n v="221308724"/>
    <d v="2022-03-26T00:00:00"/>
    <x v="761"/>
    <n v="1400"/>
    <n v="13"/>
    <x v="6"/>
    <n v="1385"/>
    <n v="2"/>
    <n v="624"/>
    <x v="15"/>
    <s v="0446 3004 4013 0605 0416 1822"/>
    <n v="23"/>
    <s v="M"/>
    <s v="H"/>
    <n v="101"/>
    <s v="STREET"/>
    <n v="400"/>
    <s v="STRONG-ARM (HANDS, FIST, FEET OR BODILY FORCE)"/>
    <s v="AO"/>
    <s v="Adult Other"/>
    <n v="624"/>
    <m/>
    <m/>
    <m/>
    <s v="N  CENTRAL                      AV"/>
    <s v="W  SLAUSON                      ST"/>
    <n v="33.9893"/>
    <n v="-118.2565"/>
  </r>
  <r>
    <n v="222109190"/>
    <d v="2022-05-15T00:00:00"/>
    <x v="703"/>
    <n v="1040"/>
    <n v="21"/>
    <x v="15"/>
    <n v="2147"/>
    <n v="2"/>
    <n v="745"/>
    <x v="9"/>
    <n v="329"/>
    <n v="74"/>
    <s v="F"/>
    <s v="W"/>
    <n v="101"/>
    <s v="STREET"/>
    <m/>
    <m/>
    <s v="IC"/>
    <s v="Invest Cont"/>
    <n v="745"/>
    <m/>
    <m/>
    <m/>
    <s v="20700    BASSETT                      ST"/>
    <m/>
    <n v="34.195999999999998"/>
    <n v="-118.5848"/>
  </r>
  <r>
    <n v="221306079"/>
    <d v="2022-02-10T00:00:00"/>
    <x v="929"/>
    <n v="2200"/>
    <n v="13"/>
    <x v="6"/>
    <n v="1343"/>
    <n v="1"/>
    <n v="510"/>
    <x v="0"/>
    <m/>
    <n v="0"/>
    <m/>
    <m/>
    <n v="101"/>
    <s v="STREET"/>
    <m/>
    <m/>
    <s v="IC"/>
    <s v="Invest Cont"/>
    <n v="510"/>
    <m/>
    <m/>
    <m/>
    <s v="600 E  MARTIN LUTHER KING JR        BL"/>
    <m/>
    <n v="34.011099999999999"/>
    <n v="-118.2653"/>
  </r>
  <r>
    <n v="222017904"/>
    <d v="2022-12-02T00:00:00"/>
    <x v="767"/>
    <n v="900"/>
    <n v="20"/>
    <x v="19"/>
    <n v="2055"/>
    <n v="1"/>
    <n v="310"/>
    <x v="5"/>
    <s v="0344 1822"/>
    <n v="22"/>
    <s v="M"/>
    <s v="B"/>
    <n v="501"/>
    <s v="SINGLE FAMILY DWELLING"/>
    <m/>
    <m/>
    <s v="IC"/>
    <s v="Invest Cont"/>
    <n v="310"/>
    <m/>
    <m/>
    <m/>
    <s v="900    FEDORA                       ST"/>
    <m/>
    <n v="34.053600000000003"/>
    <n v="-118.2979"/>
  </r>
  <r>
    <n v="240316608"/>
    <d v="2024-11-28T00:00:00"/>
    <x v="867"/>
    <n v="1"/>
    <n v="3"/>
    <x v="2"/>
    <n v="312"/>
    <n v="2"/>
    <n v="354"/>
    <x v="14"/>
    <s v="0100 1822"/>
    <n v="20"/>
    <s v="F"/>
    <s v="H"/>
    <n v="501"/>
    <s v="SINGLE FAMILY DWELLING"/>
    <m/>
    <m/>
    <s v="IC"/>
    <s v="Invest Cont"/>
    <n v="354"/>
    <m/>
    <m/>
    <m/>
    <s v="3000 S  ORANGE                       DR"/>
    <m/>
    <n v="34.026299999999999"/>
    <n v="-118.3558"/>
  </r>
  <r>
    <n v="221706203"/>
    <d v="2022-03-03T00:00:00"/>
    <x v="717"/>
    <n v="1200"/>
    <n v="17"/>
    <x v="13"/>
    <n v="1764"/>
    <n v="1"/>
    <n v="341"/>
    <x v="12"/>
    <s v="2032 0344"/>
    <n v="60"/>
    <s v="M"/>
    <s v="O"/>
    <n v="502"/>
    <s v="MULTI-UNIT DWELLING (APARTMENT, DUPLEX, ETC)"/>
    <m/>
    <m/>
    <s v="IC"/>
    <s v="Invest Cont"/>
    <n v="341"/>
    <m/>
    <m/>
    <m/>
    <s v="9400    CORBIN                       AV"/>
    <m/>
    <n v="34.241"/>
    <n v="-118.56229999999999"/>
  </r>
  <r>
    <n v="220805631"/>
    <d v="2022-02-09T00:00:00"/>
    <x v="760"/>
    <n v="1430"/>
    <n v="8"/>
    <x v="12"/>
    <n v="854"/>
    <n v="2"/>
    <n v="740"/>
    <x v="21"/>
    <n v="329"/>
    <n v="37"/>
    <s v="F"/>
    <s v="A"/>
    <n v="101"/>
    <s v="STREET"/>
    <m/>
    <m/>
    <s v="IC"/>
    <s v="Invest Cont"/>
    <n v="740"/>
    <m/>
    <m/>
    <m/>
    <s v="1600    PONTIUS                      AV"/>
    <m/>
    <n v="34.0488"/>
    <n v="-118.4461"/>
  </r>
  <r>
    <n v="221513476"/>
    <d v="2022-08-10T00:00:00"/>
    <x v="805"/>
    <n v="1245"/>
    <n v="15"/>
    <x v="18"/>
    <n v="1548"/>
    <n v="2"/>
    <n v="930"/>
    <x v="30"/>
    <s v="1822 0432 0421"/>
    <n v="52"/>
    <s v="F"/>
    <s v="H"/>
    <n v="101"/>
    <s v="STREET"/>
    <n v="511"/>
    <s v="VERBAL THREAT"/>
    <s v="IC"/>
    <s v="Invest Cont"/>
    <n v="930"/>
    <m/>
    <m/>
    <m/>
    <s v="LANKERSHIM                   BL"/>
    <s v="CHANDLER                     BL"/>
    <n v="34.168100000000003"/>
    <n v="-118.3766"/>
  </r>
  <r>
    <n v="221913648"/>
    <d v="2022-08-25T00:00:00"/>
    <x v="664"/>
    <n v="445"/>
    <n v="19"/>
    <x v="16"/>
    <n v="1954"/>
    <n v="1"/>
    <n v="510"/>
    <x v="0"/>
    <m/>
    <n v="0"/>
    <m/>
    <m/>
    <n v="101"/>
    <s v="STREET"/>
    <m/>
    <m/>
    <s v="IC"/>
    <s v="Invest Cont"/>
    <n v="510"/>
    <m/>
    <m/>
    <m/>
    <s v="BURNET                       AV"/>
    <s v="KINGSBURY                    ST"/>
    <n v="34.263300000000001"/>
    <n v="-118.4622"/>
  </r>
  <r>
    <n v="222019219"/>
    <d v="2022-11-08T00:00:00"/>
    <x v="743"/>
    <n v="1000"/>
    <n v="20"/>
    <x v="19"/>
    <n v="2031"/>
    <n v="1"/>
    <n v="440"/>
    <x v="20"/>
    <s v="0377 1822 0344"/>
    <n v="44"/>
    <s v="M"/>
    <s v="H"/>
    <n v="202"/>
    <s v="LIQUOR STORE"/>
    <m/>
    <m/>
    <s v="IC"/>
    <s v="Invest Cont"/>
    <n v="440"/>
    <m/>
    <m/>
    <m/>
    <s v="700 S  WESTERN                      AV"/>
    <m/>
    <n v="34.059899999999999"/>
    <n v="-118.3139"/>
  </r>
  <r>
    <n v="221909382"/>
    <d v="2022-05-11T00:00:00"/>
    <x v="683"/>
    <n v="900"/>
    <n v="19"/>
    <x v="16"/>
    <n v="1974"/>
    <n v="2"/>
    <n v="740"/>
    <x v="21"/>
    <s v="0329 1300 1822"/>
    <n v="40"/>
    <s v="M"/>
    <s v="H"/>
    <n v="108"/>
    <s v="PARKING LOT"/>
    <m/>
    <m/>
    <s v="IC"/>
    <s v="Invest Cont"/>
    <n v="740"/>
    <m/>
    <m/>
    <m/>
    <s v="14500    NORDHOFF                     ST"/>
    <m/>
    <n v="34.235399999999998"/>
    <n v="-118.44799999999999"/>
  </r>
  <r>
    <n v="221008445"/>
    <d v="2022-04-25T00:00:00"/>
    <x v="830"/>
    <n v="1200"/>
    <n v="10"/>
    <x v="11"/>
    <n v="1065"/>
    <n v="2"/>
    <n v="922"/>
    <x v="56"/>
    <s v="0913 1814 2038"/>
    <n v="49"/>
    <s v="F"/>
    <s v="B"/>
    <n v="501"/>
    <s v="SINGLE FAMILY DWELLING"/>
    <m/>
    <m/>
    <s v="AO"/>
    <s v="Adult Other"/>
    <n v="922"/>
    <m/>
    <m/>
    <m/>
    <s v="17800    MARGATE                      ST"/>
    <m/>
    <n v="34.168599999999998"/>
    <n v="-118.52030000000001"/>
  </r>
  <r>
    <n v="221809343"/>
    <d v="2022-04-17T00:00:00"/>
    <x v="930"/>
    <n v="1600"/>
    <n v="18"/>
    <x v="17"/>
    <n v="1827"/>
    <n v="2"/>
    <n v="740"/>
    <x v="21"/>
    <s v="0329 0360 0603 0913 1202"/>
    <n v="78"/>
    <s v="F"/>
    <s v="H"/>
    <n v="501"/>
    <s v="SINGLE FAMILY DWELLING"/>
    <m/>
    <m/>
    <s v="IC"/>
    <s v="Invest Cont"/>
    <n v="740"/>
    <m/>
    <m/>
    <m/>
    <s v="9400    WILMINGTON                   AV"/>
    <m/>
    <n v="33.951300000000003"/>
    <n v="-118.23860000000001"/>
  </r>
  <r>
    <n v="221006049"/>
    <d v="2022-02-24T00:00:00"/>
    <x v="682"/>
    <n v="1200"/>
    <n v="10"/>
    <x v="11"/>
    <n v="1018"/>
    <n v="2"/>
    <n v="354"/>
    <x v="14"/>
    <s v="1822 0922"/>
    <n v="91"/>
    <s v="F"/>
    <s v="W"/>
    <n v="501"/>
    <s v="SINGLE FAMILY DWELLING"/>
    <m/>
    <m/>
    <s v="IC"/>
    <s v="Invest Cont"/>
    <n v="354"/>
    <m/>
    <m/>
    <m/>
    <s v="7200    COLLETT                      AV"/>
    <m/>
    <n v="34.2057"/>
    <n v="-118.4825"/>
  </r>
  <r>
    <n v="221419686"/>
    <d v="2022-12-04T00:00:00"/>
    <x v="816"/>
    <n v="1600"/>
    <n v="14"/>
    <x v="14"/>
    <n v="1466"/>
    <n v="1"/>
    <n v="310"/>
    <x v="5"/>
    <s v="0344 1602"/>
    <n v="55"/>
    <s v="M"/>
    <s v="H"/>
    <n v="707"/>
    <s v="GARAGE/CARPORT"/>
    <m/>
    <m/>
    <s v="IC"/>
    <s v="Invest Cont"/>
    <n v="310"/>
    <m/>
    <m/>
    <m/>
    <s v="7400    ARIZONA                      AV"/>
    <m/>
    <n v="33.973999999999997"/>
    <n v="-118.3961"/>
  </r>
  <r>
    <n v="220404047"/>
    <d v="2022-01-02T00:00:00"/>
    <x v="740"/>
    <n v="1824"/>
    <n v="4"/>
    <x v="4"/>
    <n v="426"/>
    <n v="1"/>
    <n v="510"/>
    <x v="0"/>
    <m/>
    <n v="0"/>
    <m/>
    <m/>
    <n v="104"/>
    <s v="DRIVEWAY"/>
    <m/>
    <m/>
    <s v="IC"/>
    <s v="Invest Cont"/>
    <n v="510"/>
    <m/>
    <m/>
    <m/>
    <s v="4900    TWINING                      ST"/>
    <m/>
    <n v="34.083399999999997"/>
    <n v="-118.1769"/>
  </r>
  <r>
    <n v="220905669"/>
    <d v="2022-02-14T00:00:00"/>
    <x v="783"/>
    <n v="340"/>
    <n v="9"/>
    <x v="3"/>
    <n v="911"/>
    <n v="1"/>
    <n v="236"/>
    <x v="46"/>
    <s v="2000 0416 0401 1814 0446 0447 0913 1218 2002"/>
    <n v="23"/>
    <s v="M"/>
    <s v="H"/>
    <n v="108"/>
    <s v="PARKING LOT"/>
    <n v="306"/>
    <s v="ROCK/THROWN OBJECT"/>
    <s v="AA"/>
    <s v="Adult Arrest"/>
    <n v="236"/>
    <m/>
    <m/>
    <m/>
    <s v="15600    VANOWEN                      ST"/>
    <m/>
    <n v="34.193899999999999"/>
    <n v="-118.4729"/>
  </r>
  <r>
    <n v="221220029"/>
    <d v="2022-09-20T00:00:00"/>
    <x v="819"/>
    <n v="1830"/>
    <n v="12"/>
    <x v="8"/>
    <n v="1259"/>
    <n v="1"/>
    <n v="230"/>
    <x v="13"/>
    <s v="0400 0416 1822"/>
    <n v="41"/>
    <s v="M"/>
    <s v="B"/>
    <n v="102"/>
    <s v="SIDEWALK"/>
    <n v="114"/>
    <s v="AIR PISTOL/REVOLVER/RIFLE/BB GUN"/>
    <s v="IC"/>
    <s v="Invest Cont"/>
    <n v="230"/>
    <m/>
    <m/>
    <m/>
    <s v="MCKINLEY                     AV"/>
    <s v="E  78TH                         ST"/>
    <n v="33.968499999999999"/>
    <n v="-118.2608"/>
  </r>
  <r>
    <n v="221223487"/>
    <d v="2022-11-04T00:00:00"/>
    <x v="924"/>
    <n v="622"/>
    <n v="12"/>
    <x v="8"/>
    <n v="1273"/>
    <n v="2"/>
    <n v="354"/>
    <x v="14"/>
    <s v="0100 0922"/>
    <n v="37"/>
    <s v="F"/>
    <s v="B"/>
    <n v="501"/>
    <s v="SINGLE FAMILY DWELLING"/>
    <m/>
    <m/>
    <s v="IC"/>
    <s v="Invest Cont"/>
    <n v="354"/>
    <m/>
    <m/>
    <m/>
    <s v="9100 S  VAN NESS                     AV"/>
    <m/>
    <n v="33.9544"/>
    <n v="-118.3177"/>
  </r>
  <r>
    <n v="220313577"/>
    <d v="2022-07-11T00:00:00"/>
    <x v="931"/>
    <n v="1700"/>
    <n v="3"/>
    <x v="2"/>
    <n v="395"/>
    <n v="1"/>
    <n v="330"/>
    <x v="1"/>
    <s v="1822 1601 1300 0344"/>
    <n v="58"/>
    <s v="F"/>
    <s v="B"/>
    <n v="108"/>
    <s v="PARKING LOT"/>
    <m/>
    <m/>
    <s v="IC"/>
    <s v="Invest Cont"/>
    <n v="330"/>
    <m/>
    <m/>
    <m/>
    <s v="1600 W  MARTIN LUTHER KING JR        BL"/>
    <m/>
    <n v="34.010899999999999"/>
    <n v="-118.30670000000001"/>
  </r>
  <r>
    <n v="221800785"/>
    <d v="2022-09-26T00:00:00"/>
    <x v="838"/>
    <n v="2200"/>
    <n v="18"/>
    <x v="17"/>
    <n v="1836"/>
    <n v="1"/>
    <n v="230"/>
    <x v="13"/>
    <s v="0906 1822 1100 1313 1402 1407 0430 0432 0342 0855"/>
    <n v="44"/>
    <s v="M"/>
    <s v="B"/>
    <n v="502"/>
    <s v="MULTI-UNIT DWELLING (APARTMENT, DUPLEX, ETC)"/>
    <n v="106"/>
    <s v="UNKNOWN FIREARM"/>
    <s v="AA"/>
    <s v="Adult Arrest"/>
    <n v="230"/>
    <n v="998"/>
    <m/>
    <m/>
    <s v="105TH                        ST"/>
    <s v="ANTWERP                      ST"/>
    <n v="33.940600000000003"/>
    <n v="-118.24809999999999"/>
  </r>
  <r>
    <n v="230804040"/>
    <d v="2023-01-01T00:00:00"/>
    <x v="813"/>
    <n v="1630"/>
    <n v="8"/>
    <x v="12"/>
    <n v="832"/>
    <n v="2"/>
    <n v="740"/>
    <x v="21"/>
    <n v="329"/>
    <n v="35"/>
    <s v="F"/>
    <s v="B"/>
    <n v="122"/>
    <s v="VEHICLE, PASSENGER/TRUCK"/>
    <m/>
    <m/>
    <s v="IC"/>
    <s v="Invest Cont"/>
    <n v="740"/>
    <m/>
    <m/>
    <m/>
    <s v="11600    MAYFIELD                     AV"/>
    <m/>
    <n v="34.053400000000003"/>
    <n v="-118.4615"/>
  </r>
  <r>
    <n v="220107474"/>
    <d v="2022-02-28T00:00:00"/>
    <x v="932"/>
    <n v="100"/>
    <n v="1"/>
    <x v="1"/>
    <n v="176"/>
    <n v="1"/>
    <n v="331"/>
    <x v="23"/>
    <s v="1606 0344 1300 1822 1414"/>
    <n v="23"/>
    <s v="M"/>
    <s v="H"/>
    <n v="101"/>
    <s v="STREET"/>
    <m/>
    <m/>
    <s v="IC"/>
    <s v="Invest Cont"/>
    <n v="331"/>
    <m/>
    <m/>
    <m/>
    <s v="800    WALL                         ST"/>
    <m/>
    <n v="34.040100000000002"/>
    <n v="-118.2504"/>
  </r>
  <r>
    <n v="230404187"/>
    <d v="2023-01-05T00:00:00"/>
    <x v="933"/>
    <n v="1"/>
    <n v="4"/>
    <x v="4"/>
    <n v="443"/>
    <n v="2"/>
    <n v="354"/>
    <x v="14"/>
    <s v="0100 0935 1822"/>
    <n v="81"/>
    <s v="F"/>
    <s v="K"/>
    <n v="701"/>
    <s v="HOSPITAL"/>
    <m/>
    <m/>
    <s v="IC"/>
    <s v="Invest Cont"/>
    <n v="354"/>
    <m/>
    <m/>
    <m/>
    <s v="1500    SAN PABLO                    ST"/>
    <m/>
    <n v="34.062399999999997"/>
    <n v="-118.20310000000001"/>
  </r>
  <r>
    <n v="221216356"/>
    <d v="2022-07-23T00:00:00"/>
    <x v="860"/>
    <n v="2130"/>
    <n v="12"/>
    <x v="8"/>
    <n v="1215"/>
    <n v="1"/>
    <n v="210"/>
    <x v="11"/>
    <s v="0916 1822 0449 0355 0344"/>
    <n v="31"/>
    <s v="M"/>
    <s v="H"/>
    <n v="103"/>
    <s v="ALLEY"/>
    <n v="102"/>
    <s v="HAND GUN"/>
    <s v="IC"/>
    <s v="Invest Cont"/>
    <n v="210"/>
    <m/>
    <m/>
    <m/>
    <s v="5700 S  VERMONT                      AV"/>
    <m/>
    <n v="33.992100000000001"/>
    <n v="-118.298"/>
  </r>
  <r>
    <n v="220806869"/>
    <d v="2022-03-12T00:00:00"/>
    <x v="706"/>
    <n v="1500"/>
    <n v="8"/>
    <x v="12"/>
    <n v="854"/>
    <n v="1"/>
    <n v="420"/>
    <x v="33"/>
    <s v="1606 0344 1822"/>
    <n v="23"/>
    <s v="M"/>
    <s v="C"/>
    <n v="108"/>
    <s v="PARKING LOT"/>
    <m/>
    <m/>
    <s v="IC"/>
    <s v="Invest Cont"/>
    <n v="420"/>
    <m/>
    <m/>
    <m/>
    <s v="1800 S  SEPULVEDA                    BL"/>
    <m/>
    <n v="34.046900000000001"/>
    <n v="-118.4451"/>
  </r>
  <r>
    <n v="221015306"/>
    <d v="2022-10-15T00:00:00"/>
    <x v="712"/>
    <n v="1800"/>
    <n v="10"/>
    <x v="11"/>
    <n v="1035"/>
    <n v="2"/>
    <n v="740"/>
    <x v="21"/>
    <s v="1822 2004 0329 1300 0918"/>
    <n v="21"/>
    <s v="M"/>
    <s v="H"/>
    <n v="122"/>
    <s v="VEHICLE, PASSENGER/TRUCK"/>
    <m/>
    <m/>
    <s v="AA"/>
    <s v="Adult Arrest"/>
    <n v="740"/>
    <m/>
    <m/>
    <m/>
    <s v="6600    DARBY                        AV"/>
    <m/>
    <n v="34.190199999999997"/>
    <n v="-118.5335"/>
  </r>
  <r>
    <n v="222100872"/>
    <d v="2022-09-16T00:00:00"/>
    <x v="688"/>
    <n v="900"/>
    <n v="21"/>
    <x v="15"/>
    <n v="2107"/>
    <n v="1"/>
    <n v="310"/>
    <x v="5"/>
    <s v="0344 1609 1202 1402"/>
    <n v="65"/>
    <s v="F"/>
    <s v="W"/>
    <n v="501"/>
    <s v="SINGLE FAMILY DWELLING"/>
    <m/>
    <m/>
    <s v="IC"/>
    <s v="Invest Cont"/>
    <n v="310"/>
    <n v="998"/>
    <m/>
    <m/>
    <s v="20800    COMMUNITY                    ST"/>
    <m/>
    <n v="34.222200000000001"/>
    <n v="-118.59690000000001"/>
  </r>
  <r>
    <n v="220115493"/>
    <d v="2022-07-03T00:00:00"/>
    <x v="934"/>
    <n v="520"/>
    <n v="1"/>
    <x v="1"/>
    <n v="162"/>
    <n v="1"/>
    <n v="310"/>
    <x v="5"/>
    <s v="1822 0344 0394"/>
    <n v="0"/>
    <s v="M"/>
    <s v="O"/>
    <n v="502"/>
    <s v="MULTI-UNIT DWELLING (APARTMENT, DUPLEX, ETC)"/>
    <m/>
    <m/>
    <s v="IC"/>
    <s v="Invest Cont"/>
    <n v="310"/>
    <m/>
    <m/>
    <m/>
    <s v="800 S  HILL                         ST"/>
    <m/>
    <n v="34.046199999999999"/>
    <n v="-118.2585"/>
  </r>
  <r>
    <n v="221918484"/>
    <d v="2022-12-28T00:00:00"/>
    <x v="935"/>
    <n v="320"/>
    <n v="19"/>
    <x v="16"/>
    <n v="1955"/>
    <n v="1"/>
    <n v="331"/>
    <x v="23"/>
    <n v="385"/>
    <n v="28"/>
    <s v="M"/>
    <s v="H"/>
    <n v="101"/>
    <s v="STREET"/>
    <m/>
    <m/>
    <s v="IC"/>
    <s v="Invest Cont"/>
    <n v="331"/>
    <m/>
    <m/>
    <m/>
    <s v="10500    WINNEBAGO                    AV"/>
    <m/>
    <n v="34.261400000000002"/>
    <n v="-118.4508"/>
  </r>
  <r>
    <n v="222014202"/>
    <d v="2022-08-24T00:00:00"/>
    <x v="936"/>
    <n v="1900"/>
    <n v="20"/>
    <x v="19"/>
    <n v="2023"/>
    <n v="1"/>
    <n v="510"/>
    <x v="0"/>
    <m/>
    <n v="0"/>
    <m/>
    <m/>
    <n v="101"/>
    <s v="STREET"/>
    <m/>
    <m/>
    <s v="IC"/>
    <s v="Invest Cont"/>
    <n v="510"/>
    <m/>
    <m/>
    <m/>
    <s v="300 S  OXFORD                       AV"/>
    <m/>
    <n v="34.069000000000003"/>
    <n v="-118.3079"/>
  </r>
  <r>
    <n v="221905601"/>
    <d v="2022-02-11T00:00:00"/>
    <x v="760"/>
    <n v="152"/>
    <n v="19"/>
    <x v="16"/>
    <n v="1974"/>
    <n v="1"/>
    <n v="330"/>
    <x v="1"/>
    <n v="385"/>
    <n v="30"/>
    <s v="M"/>
    <s v="F"/>
    <n v="101"/>
    <s v="STREET"/>
    <m/>
    <m/>
    <s v="IC"/>
    <s v="Invest Cont"/>
    <n v="330"/>
    <m/>
    <m/>
    <m/>
    <s v="8900    WILLIS                       AV"/>
    <m/>
    <n v="34.2318"/>
    <n v="-118.45529999999999"/>
  </r>
  <r>
    <n v="222109541"/>
    <d v="2022-05-23T00:00:00"/>
    <x v="672"/>
    <n v="1854"/>
    <n v="21"/>
    <x v="15"/>
    <n v="2156"/>
    <n v="1"/>
    <n v="440"/>
    <x v="20"/>
    <n v="344"/>
    <n v="30"/>
    <s v="M"/>
    <s v="B"/>
    <n v="108"/>
    <s v="PARKING LOT"/>
    <m/>
    <m/>
    <s v="AO"/>
    <s v="Adult Other"/>
    <n v="440"/>
    <m/>
    <m/>
    <m/>
    <s v="21400    VICTORY                      BL"/>
    <m/>
    <n v="34.188400000000001"/>
    <n v="-118.5975"/>
  </r>
  <r>
    <n v="220415709"/>
    <d v="2022-11-26T00:00:00"/>
    <x v="798"/>
    <n v="1520"/>
    <n v="4"/>
    <x v="4"/>
    <n v="448"/>
    <n v="2"/>
    <n v="930"/>
    <x v="30"/>
    <n v="421"/>
    <n v="28"/>
    <s v="M"/>
    <s v="H"/>
    <n v="501"/>
    <s v="SINGLE FAMILY DWELLING"/>
    <n v="511"/>
    <s v="VERBAL THREAT"/>
    <s v="IC"/>
    <s v="Invest Cont"/>
    <n v="930"/>
    <m/>
    <m/>
    <m/>
    <s v="2500    CHELSEA                      ST"/>
    <m/>
    <n v="34.056199999999997"/>
    <n v="-118.1985"/>
  </r>
  <r>
    <n v="222117346"/>
    <d v="2022-12-03T00:00:00"/>
    <x v="687"/>
    <n v="1200"/>
    <n v="21"/>
    <x v="15"/>
    <n v="2141"/>
    <n v="2"/>
    <n v="740"/>
    <x v="21"/>
    <n v="329"/>
    <n v="63"/>
    <s v="F"/>
    <s v="O"/>
    <n v="501"/>
    <s v="SINGLE FAMILY DWELLING"/>
    <m/>
    <m/>
    <s v="AO"/>
    <s v="Adult Other"/>
    <n v="740"/>
    <m/>
    <m/>
    <m/>
    <s v="23900    ARCHWOOD                     ST"/>
    <m/>
    <n v="34.191800000000001"/>
    <n v="-118.6467"/>
  </r>
  <r>
    <n v="221408608"/>
    <d v="2022-04-02T00:00:00"/>
    <x v="872"/>
    <n v="900"/>
    <n v="14"/>
    <x v="14"/>
    <n v="1479"/>
    <n v="2"/>
    <n v="354"/>
    <x v="14"/>
    <n v="1822"/>
    <n v="59"/>
    <s v="M"/>
    <s v="O"/>
    <n v="501"/>
    <s v="SINGLE FAMILY DWELLING"/>
    <m/>
    <m/>
    <s v="IC"/>
    <s v="Invest Cont"/>
    <n v="354"/>
    <m/>
    <m/>
    <m/>
    <s v="5400 W  77TH                         ST"/>
    <m/>
    <n v="33.967300000000002"/>
    <n v="-118.37479999999999"/>
  </r>
  <r>
    <n v="221106350"/>
    <d v="2022-03-05T00:00:00"/>
    <x v="746"/>
    <n v="1845"/>
    <n v="11"/>
    <x v="7"/>
    <n v="1124"/>
    <n v="2"/>
    <n v="354"/>
    <x v="14"/>
    <s v="0922 1822"/>
    <n v="34"/>
    <s v="M"/>
    <s v="H"/>
    <n v="605"/>
    <s v="AUTOMATED TELLER MACHINE (ATM)"/>
    <m/>
    <m/>
    <s v="IC"/>
    <s v="Invest Cont"/>
    <n v="354"/>
    <m/>
    <m/>
    <m/>
    <s v="3300    DREW                         ST"/>
    <m/>
    <n v="34.119900000000001"/>
    <n v="-118.2431"/>
  </r>
  <r>
    <n v="220917386"/>
    <d v="2022-12-16T00:00:00"/>
    <x v="835"/>
    <n v="745"/>
    <n v="9"/>
    <x v="3"/>
    <n v="985"/>
    <n v="2"/>
    <n v="740"/>
    <x v="21"/>
    <s v="0329 1300"/>
    <n v="60"/>
    <s v="F"/>
    <s v="H"/>
    <n v="101"/>
    <s v="STREET"/>
    <m/>
    <m/>
    <s v="IC"/>
    <s v="Invest Cont"/>
    <n v="740"/>
    <m/>
    <m/>
    <m/>
    <s v="4400    VAN NUYS                     BL"/>
    <m/>
    <n v="34.15"/>
    <n v="-118.44240000000001"/>
  </r>
  <r>
    <n v="220111482"/>
    <d v="2022-05-02T00:00:00"/>
    <x v="937"/>
    <n v="2230"/>
    <n v="1"/>
    <x v="1"/>
    <n v="152"/>
    <n v="2"/>
    <n v="740"/>
    <x v="21"/>
    <s v="1609 1822 1414 0329"/>
    <n v="0"/>
    <s v="M"/>
    <s v="O"/>
    <n v="203"/>
    <s v="OTHER BUSINESS"/>
    <m/>
    <m/>
    <s v="IC"/>
    <s v="Invest Cont"/>
    <n v="740"/>
    <m/>
    <m/>
    <m/>
    <s v="700    WILSHIRE                     BL"/>
    <m/>
    <n v="34.0486"/>
    <n v="-118.25709999999999"/>
  </r>
  <r>
    <n v="221009592"/>
    <d v="2022-05-24T00:00:00"/>
    <x v="901"/>
    <n v="1215"/>
    <n v="10"/>
    <x v="11"/>
    <n v="1075"/>
    <n v="2"/>
    <n v="624"/>
    <x v="15"/>
    <s v="1822 0400 0446 0417 1266 1309"/>
    <n v="37"/>
    <s v="M"/>
    <s v="B"/>
    <n v="402"/>
    <s v="MARKET"/>
    <n v="400"/>
    <s v="STRONG-ARM (HANDS, FIST, FEET OR BODILY FORCE)"/>
    <s v="AA"/>
    <s v="Adult Arrest"/>
    <n v="624"/>
    <m/>
    <m/>
    <m/>
    <s v="17800    VENTURA                      BL"/>
    <m/>
    <n v="34.1629"/>
    <n v="-118.5202"/>
  </r>
  <r>
    <n v="220909715"/>
    <d v="2022-05-29T00:00:00"/>
    <x v="938"/>
    <n v="1030"/>
    <n v="9"/>
    <x v="3"/>
    <n v="901"/>
    <n v="2"/>
    <n v="954"/>
    <x v="98"/>
    <s v="1020 1815 1258"/>
    <n v="11"/>
    <s v="M"/>
    <s v="X"/>
    <n v="720"/>
    <s v="JUNIOR HIGH SCHOOL"/>
    <m/>
    <m/>
    <s v="IC"/>
    <s v="Invest Cont"/>
    <n v="954"/>
    <m/>
    <m/>
    <m/>
    <s v="15300    SATICOY                      ST"/>
    <m/>
    <n v="34.208500000000001"/>
    <n v="-118.4662"/>
  </r>
  <r>
    <n v="221813096"/>
    <d v="2022-06-22T00:00:00"/>
    <x v="847"/>
    <n v="14"/>
    <n v="18"/>
    <x v="17"/>
    <n v="1837"/>
    <n v="2"/>
    <n v="354"/>
    <x v="14"/>
    <s v="0100 1822 0929 0922"/>
    <n v="47"/>
    <s v="M"/>
    <s v="B"/>
    <n v="501"/>
    <s v="SINGLE FAMILY DWELLING"/>
    <m/>
    <m/>
    <s v="IC"/>
    <s v="Invest Cont"/>
    <n v="354"/>
    <m/>
    <m/>
    <m/>
    <s v="1800 E  108TH                        ST"/>
    <m/>
    <n v="33.937899999999999"/>
    <n v="-118.2407"/>
  </r>
  <r>
    <n v="220221372"/>
    <d v="2022-12-10T00:00:00"/>
    <x v="900"/>
    <n v="35"/>
    <n v="2"/>
    <x v="5"/>
    <n v="236"/>
    <n v="2"/>
    <n v="624"/>
    <x v="15"/>
    <s v="1822 1206 1237 0416"/>
    <n v="34"/>
    <s v="M"/>
    <s v="H"/>
    <n v="202"/>
    <s v="LIQUOR STORE"/>
    <n v="400"/>
    <s v="STRONG-ARM (HANDS, FIST, FEET OR BODILY FORCE)"/>
    <s v="IC"/>
    <s v="Invest Cont"/>
    <n v="624"/>
    <m/>
    <m/>
    <m/>
    <s v="1700    BEVERLY                      BL"/>
    <m/>
    <n v="34.064700000000002"/>
    <n v="-118.2658"/>
  </r>
  <r>
    <n v="221401393"/>
    <d v="2022-12-18T00:00:00"/>
    <x v="939"/>
    <n v="1845"/>
    <n v="14"/>
    <x v="14"/>
    <n v="1464"/>
    <n v="1"/>
    <n v="310"/>
    <x v="5"/>
    <s v="0344 1609"/>
    <n v="66"/>
    <s v="M"/>
    <s v="H"/>
    <n v="507"/>
    <s v="CONDOMINIUM/TOWNHOUSE"/>
    <m/>
    <m/>
    <s v="IC"/>
    <s v="Invest Cont"/>
    <n v="310"/>
    <m/>
    <m/>
    <m/>
    <s v="6600    SEABLUFF                     DR"/>
    <m/>
    <n v="33.972000000000001"/>
    <n v="-118.4218"/>
  </r>
  <r>
    <n v="221716754"/>
    <d v="2022-11-27T00:00:00"/>
    <x v="798"/>
    <n v="1"/>
    <n v="17"/>
    <x v="13"/>
    <n v="1785"/>
    <n v="1"/>
    <n v="330"/>
    <x v="1"/>
    <s v="0344 1608 1609 1822"/>
    <n v="28"/>
    <s v="M"/>
    <s v="B"/>
    <n v="504"/>
    <s v="OTHER RESIDENCE"/>
    <m/>
    <m/>
    <s v="IC"/>
    <s v="Invest Cont"/>
    <n v="330"/>
    <m/>
    <m/>
    <m/>
    <s v="8800    ETIWANDA                     AV"/>
    <m/>
    <n v="34.230800000000002"/>
    <n v="-118.5324"/>
  </r>
  <r>
    <n v="221711303"/>
    <d v="2022-07-18T00:00:00"/>
    <x v="785"/>
    <n v="1520"/>
    <n v="17"/>
    <x v="13"/>
    <n v="1764"/>
    <n v="1"/>
    <n v="343"/>
    <x v="3"/>
    <s v="0352 1402 0325"/>
    <n v="0"/>
    <s v="X"/>
    <s v="X"/>
    <n v="404"/>
    <s v="DEPARTMENT STORE"/>
    <m/>
    <m/>
    <s v="IC"/>
    <s v="Invest Cont"/>
    <n v="343"/>
    <n v="998"/>
    <m/>
    <m/>
    <s v="9300    TAMPA                        AV"/>
    <m/>
    <n v="34.244"/>
    <n v="-118.5583"/>
  </r>
  <r>
    <n v="221004410"/>
    <d v="2022-01-12T00:00:00"/>
    <x v="758"/>
    <n v="4"/>
    <n v="10"/>
    <x v="11"/>
    <n v="1005"/>
    <n v="2"/>
    <n v="740"/>
    <x v="21"/>
    <s v="1822 0329 1420 0361"/>
    <n v="22"/>
    <s v="M"/>
    <s v="H"/>
    <n v="121"/>
    <s v="YARD (RESIDENTIAL/BUSINESS)"/>
    <m/>
    <m/>
    <s v="AO"/>
    <s v="Adult Other"/>
    <n v="740"/>
    <m/>
    <m/>
    <m/>
    <s v="SATICOY                      ST"/>
    <s v="WHITE OAK"/>
    <n v="34.208399999999997"/>
    <n v="-118.51860000000001"/>
  </r>
  <r>
    <n v="220107798"/>
    <d v="2022-03-06T00:00:00"/>
    <x v="874"/>
    <n v="1445"/>
    <n v="1"/>
    <x v="1"/>
    <n v="161"/>
    <n v="2"/>
    <n v="740"/>
    <x v="21"/>
    <s v="0329 1822 2004"/>
    <n v="31"/>
    <s v="M"/>
    <s v="H"/>
    <n v="122"/>
    <s v="VEHICLE, PASSENGER/TRUCK"/>
    <m/>
    <m/>
    <s v="IC"/>
    <s v="Invest Cont"/>
    <n v="740"/>
    <m/>
    <m/>
    <m/>
    <s v="9TH                          ST"/>
    <s v="FIGUEROA                     ST"/>
    <n v="34.048299999999998"/>
    <n v="-118.26309999999999"/>
  </r>
  <r>
    <n v="221806924"/>
    <d v="2022-03-05T00:00:00"/>
    <x v="940"/>
    <n v="2249"/>
    <n v="18"/>
    <x v="17"/>
    <n v="1871"/>
    <n v="2"/>
    <n v="940"/>
    <x v="62"/>
    <s v="1822 0443 0337 1912 0432 1915"/>
    <n v="48"/>
    <s v="M"/>
    <s v="H"/>
    <n v="501"/>
    <s v="SINGLE FAMILY DWELLING"/>
    <m/>
    <m/>
    <s v="IC"/>
    <s v="Invest Cont"/>
    <n v="940"/>
    <m/>
    <m/>
    <m/>
    <s v="14700    ESTRELLA                     AV"/>
    <m/>
    <n v="33.8977"/>
    <n v="-118.28570000000001"/>
  </r>
  <r>
    <n v="220114437"/>
    <d v="2022-06-18T00:00:00"/>
    <x v="941"/>
    <n v="1"/>
    <n v="1"/>
    <x v="1"/>
    <n v="152"/>
    <n v="1"/>
    <n v="341"/>
    <x v="12"/>
    <s v="2032 1822 0344"/>
    <n v="30"/>
    <s v="F"/>
    <s v="C"/>
    <n v="207"/>
    <s v="BAR/COCKTAIL/NIGHTCLUB"/>
    <m/>
    <m/>
    <s v="IC"/>
    <s v="Invest Cont"/>
    <n v="341"/>
    <m/>
    <m/>
    <m/>
    <s v="800 W  7TH                          ST"/>
    <m/>
    <n v="34.049100000000003"/>
    <n v="-118.25579999999999"/>
  </r>
  <r>
    <n v="221822059"/>
    <d v="2022-12-12T00:00:00"/>
    <x v="736"/>
    <n v="1800"/>
    <n v="18"/>
    <x v="17"/>
    <n v="1837"/>
    <n v="1"/>
    <n v="510"/>
    <x v="0"/>
    <m/>
    <n v="0"/>
    <m/>
    <m/>
    <n v="101"/>
    <s v="STREET"/>
    <m/>
    <m/>
    <s v="IC"/>
    <s v="Invest Cont"/>
    <n v="510"/>
    <m/>
    <m/>
    <m/>
    <s v="1800 E  107TH                        ST"/>
    <m/>
    <n v="33.939"/>
    <n v="-118.239"/>
  </r>
  <r>
    <n v="221717135"/>
    <d v="2022-12-05T00:00:00"/>
    <x v="786"/>
    <n v="1205"/>
    <n v="17"/>
    <x v="13"/>
    <n v="1745"/>
    <n v="2"/>
    <n v="354"/>
    <x v="14"/>
    <s v="0922 1822"/>
    <n v="43"/>
    <s v="M"/>
    <s v="H"/>
    <n v="501"/>
    <s v="SINGLE FAMILY DWELLING"/>
    <m/>
    <m/>
    <s v="IC"/>
    <s v="Invest Cont"/>
    <n v="354"/>
    <m/>
    <m/>
    <m/>
    <s v="17100    SAN JOSE                     ST"/>
    <m/>
    <n v="34.261200000000002"/>
    <n v="-118.50579999999999"/>
  </r>
  <r>
    <n v="221111895"/>
    <d v="2022-07-24T00:00:00"/>
    <x v="882"/>
    <n v="2200"/>
    <n v="11"/>
    <x v="7"/>
    <n v="1123"/>
    <n v="1"/>
    <n v="331"/>
    <x v="23"/>
    <s v="0344 0385"/>
    <n v="37"/>
    <s v="M"/>
    <s v="W"/>
    <n v="101"/>
    <s v="STREET"/>
    <m/>
    <m/>
    <s v="IC"/>
    <s v="Invest Cont"/>
    <n v="331"/>
    <m/>
    <m/>
    <m/>
    <s v="3000    GLENMANOR                    PL"/>
    <m/>
    <n v="34.116"/>
    <n v="-118.2646"/>
  </r>
  <r>
    <n v="222011813"/>
    <d v="2022-06-29T00:00:00"/>
    <x v="887"/>
    <n v="2115"/>
    <n v="20"/>
    <x v="19"/>
    <n v="2025"/>
    <n v="1"/>
    <n v="230"/>
    <x v="13"/>
    <s v="1822 2004 0446 0416"/>
    <n v="18"/>
    <s v="M"/>
    <s v="H"/>
    <n v="101"/>
    <s v="STREET"/>
    <n v="400"/>
    <s v="STRONG-ARM (HANDS, FIST, FEET OR BODILY FORCE)"/>
    <s v="AA"/>
    <s v="Adult Arrest"/>
    <n v="230"/>
    <m/>
    <m/>
    <m/>
    <s v="NORMANDIE"/>
    <s v="3RD                          ST"/>
    <n v="34.069000000000003"/>
    <n v="-118.3004"/>
  </r>
  <r>
    <n v="220616834"/>
    <d v="2022-09-30T00:00:00"/>
    <x v="707"/>
    <n v="2300"/>
    <n v="6"/>
    <x v="9"/>
    <n v="644"/>
    <n v="1"/>
    <n v="330"/>
    <x v="1"/>
    <s v="1300 1822 0344"/>
    <n v="39"/>
    <s v="M"/>
    <s v="W"/>
    <n v="101"/>
    <s v="STREET"/>
    <n v="400"/>
    <s v="STRONG-ARM (HANDS, FIST, FEET OR BODILY FORCE)"/>
    <s v="IC"/>
    <s v="Invest Cont"/>
    <n v="330"/>
    <m/>
    <m/>
    <m/>
    <s v="1400 N  VISTA                        ST"/>
    <m/>
    <n v="34.096299999999999"/>
    <n v="-118.35169999999999"/>
  </r>
  <r>
    <n v="221225835"/>
    <d v="2022-12-22T00:00:00"/>
    <x v="755"/>
    <n v="1332"/>
    <n v="12"/>
    <x v="8"/>
    <n v="1239"/>
    <n v="1"/>
    <n v="442"/>
    <x v="16"/>
    <s v="0344 0328 1309"/>
    <n v="0"/>
    <s v="X"/>
    <s v="X"/>
    <n v="405"/>
    <s v="CLOTHING STORE"/>
    <m/>
    <m/>
    <s v="IC"/>
    <s v="Invest Cont"/>
    <n v="442"/>
    <m/>
    <m/>
    <m/>
    <s v="5800 S  VERMONT                      AV"/>
    <m/>
    <n v="33.985599999999998"/>
    <n v="-118.2915"/>
  </r>
  <r>
    <n v="222001007"/>
    <d v="2022-09-30T00:00:00"/>
    <x v="829"/>
    <n v="1400"/>
    <n v="20"/>
    <x v="19"/>
    <n v="2071"/>
    <n v="2"/>
    <n v="626"/>
    <x v="10"/>
    <s v="0400 0444 2000 0448 0432 1203 1243 1813"/>
    <n v="36"/>
    <s v="F"/>
    <s v="B"/>
    <n v="501"/>
    <s v="SINGLE FAMILY DWELLING"/>
    <n v="400"/>
    <s v="STRONG-ARM (HANDS, FIST, FEET OR BODILY FORCE)"/>
    <s v="IC"/>
    <s v="Invest Cont"/>
    <n v="626"/>
    <m/>
    <m/>
    <m/>
    <s v="1500 S  WILTON                       PL"/>
    <m/>
    <n v="34.045299999999997"/>
    <n v="-118.3145"/>
  </r>
  <r>
    <n v="220512675"/>
    <d v="2022-08-19T00:00:00"/>
    <x v="942"/>
    <n v="2100"/>
    <n v="5"/>
    <x v="10"/>
    <n v="509"/>
    <n v="1"/>
    <n v="510"/>
    <x v="0"/>
    <m/>
    <n v="0"/>
    <m/>
    <m/>
    <n v="108"/>
    <s v="PARKING LOT"/>
    <m/>
    <m/>
    <s v="IC"/>
    <s v="Invest Cont"/>
    <n v="510"/>
    <m/>
    <m/>
    <m/>
    <s v="1500 W  LOMITA                       BL"/>
    <m/>
    <n v="33.797800000000002"/>
    <n v="-118.3034"/>
  </r>
  <r>
    <n v="220511202"/>
    <d v="2022-07-11T00:00:00"/>
    <x v="928"/>
    <n v="1008"/>
    <n v="5"/>
    <x v="10"/>
    <n v="528"/>
    <n v="2"/>
    <n v="901"/>
    <x v="19"/>
    <s v="2038 0913 2000"/>
    <n v="29"/>
    <s v="F"/>
    <s v="H"/>
    <n v="501"/>
    <s v="SINGLE FAMILY DWELLING"/>
    <m/>
    <m/>
    <s v="AO"/>
    <s v="Adult Other"/>
    <n v="901"/>
    <m/>
    <m/>
    <m/>
    <s v="1100    BLINN                        AV"/>
    <m/>
    <n v="33.785400000000003"/>
    <n v="-118.245"/>
  </r>
  <r>
    <n v="220206035"/>
    <d v="2022-02-17T00:00:00"/>
    <x v="752"/>
    <n v="2300"/>
    <n v="2"/>
    <x v="5"/>
    <n v="237"/>
    <n v="1"/>
    <n v="510"/>
    <x v="0"/>
    <m/>
    <n v="0"/>
    <m/>
    <m/>
    <n v="101"/>
    <s v="STREET"/>
    <m/>
    <m/>
    <s v="IC"/>
    <s v="Invest Cont"/>
    <n v="510"/>
    <m/>
    <m/>
    <m/>
    <s v="BELMONT                      AV"/>
    <s v="ROCKWOOD                     ST"/>
    <n v="34.064599999999999"/>
    <n v="-118.26300000000001"/>
  </r>
  <r>
    <n v="221914728"/>
    <d v="2022-09-22T00:00:00"/>
    <x v="865"/>
    <n v="2100"/>
    <n v="19"/>
    <x v="16"/>
    <n v="1962"/>
    <n v="1"/>
    <n v="761"/>
    <x v="35"/>
    <s v="1822 0919 0334 0421"/>
    <n v="32"/>
    <s v="M"/>
    <s v="H"/>
    <n v="101"/>
    <s v="STREET"/>
    <n v="102"/>
    <s v="HAND GUN"/>
    <s v="IC"/>
    <s v="Invest Cont"/>
    <n v="761"/>
    <n v="930"/>
    <m/>
    <m/>
    <s v="NORDHOFF"/>
    <s v="SEPULVEDA"/>
    <n v="34.235500000000002"/>
    <n v="-118.4675"/>
  </r>
  <r>
    <n v="220604219"/>
    <d v="2022-01-06T00:00:00"/>
    <x v="799"/>
    <n v="2100"/>
    <n v="6"/>
    <x v="9"/>
    <n v="666"/>
    <n v="1"/>
    <n v="420"/>
    <x v="33"/>
    <m/>
    <n v="0"/>
    <m/>
    <m/>
    <n v="101"/>
    <s v="STREET"/>
    <m/>
    <m/>
    <s v="IC"/>
    <s v="Invest Cont"/>
    <n v="420"/>
    <m/>
    <m/>
    <m/>
    <s v="6200    LEXINGTON                    AV"/>
    <m/>
    <n v="34.092599999999997"/>
    <n v="-118.3245"/>
  </r>
  <r>
    <n v="220204162"/>
    <d v="2022-01-04T00:00:00"/>
    <x v="916"/>
    <n v="1000"/>
    <n v="2"/>
    <x v="5"/>
    <n v="215"/>
    <n v="2"/>
    <n v="662"/>
    <x v="17"/>
    <s v="0800 0701 1822 1823 1309 0940 1210"/>
    <n v="39"/>
    <s v="F"/>
    <s v="H"/>
    <n v="101"/>
    <s v="STREET"/>
    <m/>
    <m/>
    <s v="AO"/>
    <s v="Adult Other"/>
    <n v="662"/>
    <m/>
    <m/>
    <m/>
    <s v="500    SILVER LAKE                  BL"/>
    <m/>
    <n v="34.077800000000003"/>
    <n v="-118.2801"/>
  </r>
  <r>
    <n v="220705681"/>
    <d v="2022-02-14T00:00:00"/>
    <x v="783"/>
    <n v="1815"/>
    <n v="7"/>
    <x v="0"/>
    <n v="722"/>
    <n v="1"/>
    <n v="440"/>
    <x v="20"/>
    <s v="0325 1822 0216"/>
    <n v="0"/>
    <s v="X"/>
    <s v="X"/>
    <n v="203"/>
    <s v="OTHER BUSINESS"/>
    <m/>
    <m/>
    <s v="IC"/>
    <s v="Invest Cont"/>
    <n v="440"/>
    <n v="442"/>
    <m/>
    <m/>
    <s v="8400    BEVERLY                      BL"/>
    <m/>
    <n v="34.076099999999997"/>
    <n v="-118.3732"/>
  </r>
  <r>
    <n v="221211992"/>
    <d v="2022-05-15T00:00:00"/>
    <x v="827"/>
    <n v="1530"/>
    <n v="12"/>
    <x v="8"/>
    <n v="1259"/>
    <n v="1"/>
    <n v="231"/>
    <x v="51"/>
    <s v="1212 0342 1309"/>
    <n v="0"/>
    <s v="X"/>
    <s v="X"/>
    <n v="103"/>
    <s v="ALLEY"/>
    <n v="307"/>
    <s v="VEHICLE"/>
    <s v="AA"/>
    <s v="Adult Arrest"/>
    <n v="231"/>
    <m/>
    <m/>
    <m/>
    <s v="MCKINLEY"/>
    <s v="76TH                         ST"/>
    <n v="33.971200000000003"/>
    <n v="-118.2608"/>
  </r>
  <r>
    <n v="221713231"/>
    <d v="2022-09-06T00:00:00"/>
    <x v="717"/>
    <n v="2000"/>
    <n v="17"/>
    <x v="13"/>
    <n v="1798"/>
    <n v="2"/>
    <n v="860"/>
    <x v="66"/>
    <s v="0913 0360 2024 1258 1251 0522"/>
    <n v="11"/>
    <s v="F"/>
    <s v="H"/>
    <n v="501"/>
    <s v="SINGLE FAMILY DWELLING"/>
    <n v="400"/>
    <s v="STRONG-ARM (HANDS, FIST, FEET OR BODILY FORCE)"/>
    <s v="IC"/>
    <s v="Invest Cont"/>
    <n v="860"/>
    <m/>
    <m/>
    <m/>
    <s v="8900    COLLETT                      AV"/>
    <m/>
    <n v="34.231999999999999"/>
    <n v="-118.48399999999999"/>
  </r>
  <r>
    <n v="220709449"/>
    <d v="2022-05-19T00:00:00"/>
    <x v="943"/>
    <n v="2300"/>
    <n v="7"/>
    <x v="0"/>
    <n v="782"/>
    <n v="1"/>
    <n v="420"/>
    <x v="33"/>
    <s v="0906 1300 0344 1606 2004"/>
    <n v="28"/>
    <s v="M"/>
    <s v="W"/>
    <n v="104"/>
    <s v="DRIVEWAY"/>
    <m/>
    <m/>
    <s v="IC"/>
    <s v="Invest Cont"/>
    <n v="420"/>
    <m/>
    <m/>
    <m/>
    <s v="1800    THURMAN                      AV"/>
    <m/>
    <n v="34.042499999999997"/>
    <n v="-118.3648"/>
  </r>
  <r>
    <n v="220711421"/>
    <d v="2022-07-09T00:00:00"/>
    <x v="919"/>
    <n v="1500"/>
    <n v="7"/>
    <x v="0"/>
    <n v="767"/>
    <n v="1"/>
    <n v="310"/>
    <x v="5"/>
    <s v="1606 1822 0344"/>
    <n v="65"/>
    <s v="F"/>
    <s v="K"/>
    <n v="501"/>
    <s v="SINGLE FAMILY DWELLING"/>
    <m/>
    <m/>
    <s v="IC"/>
    <s v="Invest Cont"/>
    <n v="310"/>
    <m/>
    <m/>
    <m/>
    <s v="1400    12TH                         AV"/>
    <m/>
    <n v="34.046399999999998"/>
    <n v="-118.3252"/>
  </r>
  <r>
    <n v="220618918"/>
    <d v="2022-11-13T00:00:00"/>
    <x v="732"/>
    <n v="2030"/>
    <n v="6"/>
    <x v="9"/>
    <n v="632"/>
    <n v="2"/>
    <n v="626"/>
    <x v="10"/>
    <s v="0913 2000 0400 0416"/>
    <n v="25"/>
    <s v="F"/>
    <s v="W"/>
    <n v="501"/>
    <s v="SINGLE FAMILY DWELLING"/>
    <n v="400"/>
    <s v="STRONG-ARM (HANDS, FIST, FEET OR BODILY FORCE)"/>
    <s v="AO"/>
    <s v="Adult Other"/>
    <n v="626"/>
    <m/>
    <m/>
    <m/>
    <s v="8900    WONDERLAND                   AV"/>
    <m/>
    <n v="34.107799999999997"/>
    <n v="-118.3904"/>
  </r>
  <r>
    <n v="222015324"/>
    <d v="2022-09-27T00:00:00"/>
    <x v="838"/>
    <n v="1930"/>
    <n v="20"/>
    <x v="19"/>
    <n v="2034"/>
    <n v="2"/>
    <n v="956"/>
    <x v="29"/>
    <s v="1906 0913"/>
    <n v="25"/>
    <s v="F"/>
    <s v="A"/>
    <n v="502"/>
    <s v="MULTI-UNIT DWELLING (APARTMENT, DUPLEX, ETC)"/>
    <m/>
    <m/>
    <s v="AO"/>
    <s v="Adult Other"/>
    <n v="956"/>
    <m/>
    <m/>
    <m/>
    <s v="3500    WILSHIRE                     BL"/>
    <m/>
    <n v="34.061700000000002"/>
    <n v="-118.3004"/>
  </r>
  <r>
    <n v="221514715"/>
    <d v="2022-09-08T00:00:00"/>
    <x v="944"/>
    <n v="1335"/>
    <n v="15"/>
    <x v="18"/>
    <n v="1581"/>
    <n v="1"/>
    <n v="331"/>
    <x v="23"/>
    <s v="1300 0344"/>
    <n v="65"/>
    <s v="M"/>
    <s v="W"/>
    <n v="101"/>
    <s v="STREET"/>
    <m/>
    <m/>
    <s v="IC"/>
    <s v="Invest Cont"/>
    <n v="331"/>
    <m/>
    <m/>
    <m/>
    <s v="4100    RHODES                       AV"/>
    <m/>
    <n v="34.145400000000002"/>
    <n v="-118.40309999999999"/>
  </r>
  <r>
    <n v="220505397"/>
    <d v="2022-02-04T00:00:00"/>
    <x v="704"/>
    <n v="1930"/>
    <n v="5"/>
    <x v="10"/>
    <n v="541"/>
    <n v="1"/>
    <n v="330"/>
    <x v="1"/>
    <s v="1307 1609 1300 0344"/>
    <n v="40"/>
    <s v="M"/>
    <s v="H"/>
    <n v="101"/>
    <s v="STREET"/>
    <m/>
    <m/>
    <s v="IC"/>
    <s v="Invest Cont"/>
    <n v="330"/>
    <m/>
    <m/>
    <m/>
    <s v="1400    BRETT                        PL"/>
    <m/>
    <n v="33.755299999999998"/>
    <n v="-118.3056"/>
  </r>
  <r>
    <n v="221913470"/>
    <d v="2022-08-20T00:00:00"/>
    <x v="804"/>
    <n v="1018"/>
    <n v="19"/>
    <x v="16"/>
    <n v="1954"/>
    <n v="1"/>
    <n v="442"/>
    <x v="16"/>
    <s v="2028 0345 0325"/>
    <n v="46"/>
    <s v="M"/>
    <s v="X"/>
    <n v="404"/>
    <s v="DEPARTMENT STORE"/>
    <m/>
    <m/>
    <s v="IC"/>
    <s v="Invest Cont"/>
    <n v="442"/>
    <m/>
    <m/>
    <m/>
    <s v="10300 N  SEPULVEDA                    BL"/>
    <m/>
    <n v="34.257300000000001"/>
    <n v="-118.46729999999999"/>
  </r>
  <r>
    <n v="221819822"/>
    <d v="2022-10-29T00:00:00"/>
    <x v="945"/>
    <n v="115"/>
    <n v="18"/>
    <x v="17"/>
    <n v="1837"/>
    <n v="1"/>
    <n v="210"/>
    <x v="11"/>
    <s v="1409 1310 0416 0344 0342 0337 1822 0858"/>
    <n v="54"/>
    <s v="M"/>
    <s v="H"/>
    <n v="101"/>
    <s v="STREET"/>
    <n v="400"/>
    <s v="STRONG-ARM (HANDS, FIST, FEET OR BODILY FORCE)"/>
    <s v="IC"/>
    <s v="Invest Cont"/>
    <n v="210"/>
    <n v="998"/>
    <m/>
    <m/>
    <s v="IMPERIAL"/>
    <s v="COMPTON                      AV"/>
    <n v="33.929499999999997"/>
    <n v="-118.24630000000001"/>
  </r>
  <r>
    <n v="220717785"/>
    <d v="2022-12-13T00:00:00"/>
    <x v="720"/>
    <n v="1007"/>
    <n v="7"/>
    <x v="0"/>
    <n v="717"/>
    <n v="1"/>
    <n v="440"/>
    <x v="20"/>
    <s v="1822 0394"/>
    <n v="39"/>
    <s v="F"/>
    <s v="W"/>
    <n v="501"/>
    <s v="SINGLE FAMILY DWELLING"/>
    <m/>
    <m/>
    <s v="IC"/>
    <s v="Invest Cont"/>
    <n v="440"/>
    <m/>
    <m/>
    <m/>
    <s v="300 N  ORANGE                       DR"/>
    <m/>
    <n v="34.0762"/>
    <n v="-118.3419"/>
  </r>
  <r>
    <n v="221600539"/>
    <d v="2022-02-09T00:00:00"/>
    <x v="820"/>
    <n v="800"/>
    <n v="16"/>
    <x v="20"/>
    <n v="1656"/>
    <n v="2"/>
    <n v="888"/>
    <x v="24"/>
    <s v="1501 1402"/>
    <n v="0"/>
    <s v="X"/>
    <s v="X"/>
    <n v="502"/>
    <s v="MULTI-UNIT DWELLING (APARTMENT, DUPLEX, ETC)"/>
    <m/>
    <m/>
    <s v="IC"/>
    <s v="Invest Cont"/>
    <n v="888"/>
    <n v="998"/>
    <m/>
    <m/>
    <s v="8200    WYNGATE                      ST"/>
    <m/>
    <n v="34.257800000000003"/>
    <n v="-118.31229999999999"/>
  </r>
  <r>
    <n v="221406390"/>
    <d v="2022-02-20T00:00:00"/>
    <x v="789"/>
    <n v="1715"/>
    <n v="14"/>
    <x v="14"/>
    <n v="1453"/>
    <n v="1"/>
    <n v="330"/>
    <x v="1"/>
    <s v="1609 0344 1300"/>
    <n v="44"/>
    <s v="M"/>
    <s v="B"/>
    <n v="108"/>
    <s v="PARKING LOT"/>
    <n v="500"/>
    <s v="UNKNOWN WEAPON/OTHER WEAPON"/>
    <s v="IC"/>
    <s v="Invest Cont"/>
    <n v="330"/>
    <m/>
    <m/>
    <m/>
    <s v="13400    MAXELLA                      AV"/>
    <m/>
    <n v="33.990600000000001"/>
    <n v="-118.4391"/>
  </r>
  <r>
    <n v="221100588"/>
    <d v="2022-03-03T00:00:00"/>
    <x v="684"/>
    <n v="1520"/>
    <n v="11"/>
    <x v="7"/>
    <n v="1128"/>
    <n v="2"/>
    <n v="740"/>
    <x v="21"/>
    <s v="2004 0329 1402 1020"/>
    <n v="14"/>
    <s v="M"/>
    <s v="H"/>
    <n v="101"/>
    <s v="STREET"/>
    <m/>
    <m/>
    <s v="AO"/>
    <s v="Adult Other"/>
    <n v="740"/>
    <n v="998"/>
    <m/>
    <m/>
    <s v="500 N  AVENUE 63"/>
    <m/>
    <n v="34.118600000000001"/>
    <n v="-118.18049999999999"/>
  </r>
  <r>
    <n v="221910340"/>
    <d v="2022-06-01T00:00:00"/>
    <x v="700"/>
    <n v="2130"/>
    <n v="19"/>
    <x v="16"/>
    <n v="1966"/>
    <n v="2"/>
    <n v="626"/>
    <x v="10"/>
    <s v="2000 1814 0416 1300"/>
    <n v="39"/>
    <s v="F"/>
    <s v="H"/>
    <n v="101"/>
    <s v="STREET"/>
    <n v="400"/>
    <s v="STRONG-ARM (HANDS, FIST, FEET OR BODILY FORCE)"/>
    <s v="AO"/>
    <s v="Adult Other"/>
    <n v="626"/>
    <m/>
    <m/>
    <m/>
    <s v="9400    SYLMAR                       AV"/>
    <m/>
    <n v="34.241300000000003"/>
    <n v="-118.4477"/>
  </r>
  <r>
    <n v="220616359"/>
    <d v="2022-08-27T00:00:00"/>
    <x v="927"/>
    <n v="155"/>
    <n v="6"/>
    <x v="9"/>
    <n v="636"/>
    <n v="1"/>
    <n v="440"/>
    <x v="20"/>
    <s v="0344 1822 1501"/>
    <n v="30"/>
    <s v="M"/>
    <s v="B"/>
    <n v="733"/>
    <s v="BAR/SPORTS BAR (OPEN DAY &amp; NIGHT)"/>
    <m/>
    <m/>
    <s v="IC"/>
    <s v="Invest Cont"/>
    <n v="440"/>
    <m/>
    <m/>
    <m/>
    <s v="1700 N  LAS PALMAS                   AV"/>
    <m/>
    <n v="34.101599999999998"/>
    <n v="-118.3361"/>
  </r>
  <r>
    <n v="221510165"/>
    <d v="2022-05-24T00:00:00"/>
    <x v="946"/>
    <n v="1723"/>
    <n v="15"/>
    <x v="18"/>
    <n v="1521"/>
    <n v="1"/>
    <n v="442"/>
    <x v="16"/>
    <s v="0325 2004"/>
    <n v="0"/>
    <s v="M"/>
    <s v="O"/>
    <n v="401"/>
    <s v="MINI-MART"/>
    <m/>
    <m/>
    <s v="IC"/>
    <s v="Invest Cont"/>
    <n v="442"/>
    <m/>
    <m/>
    <m/>
    <s v="13200    SHERMAN                      WY"/>
    <m/>
    <n v="34.2012"/>
    <n v="-118.4205"/>
  </r>
  <r>
    <n v="221504794"/>
    <d v="2022-01-16T00:00:00"/>
    <x v="717"/>
    <n v="1930"/>
    <n v="15"/>
    <x v="18"/>
    <n v="1512"/>
    <n v="1"/>
    <n v="442"/>
    <x v="16"/>
    <n v="344"/>
    <n v="0"/>
    <s v="M"/>
    <s v="O"/>
    <n v="248"/>
    <s v="CELL PHONE STORE"/>
    <m/>
    <m/>
    <s v="IC"/>
    <s v="Invest Cont"/>
    <n v="442"/>
    <m/>
    <m/>
    <m/>
    <s v="12800    SHERMAN                      WY"/>
    <m/>
    <n v="34.2012"/>
    <n v="-118.41160000000001"/>
  </r>
  <r>
    <n v="222113262"/>
    <d v="2022-08-19T00:00:00"/>
    <x v="942"/>
    <n v="2300"/>
    <n v="21"/>
    <x v="15"/>
    <n v="2187"/>
    <n v="2"/>
    <n v="745"/>
    <x v="9"/>
    <s v="0329 1300"/>
    <n v="27"/>
    <s v="M"/>
    <s v="B"/>
    <n v="101"/>
    <s v="STREET"/>
    <m/>
    <m/>
    <s v="IC"/>
    <s v="Invest Cont"/>
    <n v="745"/>
    <m/>
    <m/>
    <m/>
    <s v="5000    ESCOBEDO                     DR"/>
    <m/>
    <n v="34.160899999999998"/>
    <n v="-118.5915"/>
  </r>
  <r>
    <n v="221608020"/>
    <d v="2022-05-03T00:00:00"/>
    <x v="669"/>
    <n v="1200"/>
    <n v="16"/>
    <x v="20"/>
    <n v="1684"/>
    <n v="2"/>
    <n v="354"/>
    <x v="14"/>
    <n v="922"/>
    <n v="38"/>
    <s v="F"/>
    <s v="W"/>
    <n v="501"/>
    <s v="SINGLE FAMILY DWELLING"/>
    <m/>
    <m/>
    <s v="IC"/>
    <s v="Invest Cont"/>
    <n v="354"/>
    <m/>
    <m/>
    <m/>
    <s v="7800    LANKERSHIM                   BL"/>
    <m/>
    <n v="34.2166"/>
    <n v="-118.39190000000001"/>
  </r>
  <r>
    <n v="220805848"/>
    <d v="2022-02-14T00:00:00"/>
    <x v="863"/>
    <n v="1600"/>
    <n v="8"/>
    <x v="12"/>
    <n v="809"/>
    <n v="1"/>
    <n v="310"/>
    <x v="5"/>
    <s v="1822 1609 0329"/>
    <n v="0"/>
    <s v="M"/>
    <s v="O"/>
    <n v="203"/>
    <s v="OTHER BUSINESS"/>
    <m/>
    <m/>
    <s v="IC"/>
    <s v="Invest Cont"/>
    <n v="310"/>
    <m/>
    <m/>
    <m/>
    <s v="2500    BRIARCREST                   RD"/>
    <m/>
    <n v="34.116500000000002"/>
    <n v="-118.39230000000001"/>
  </r>
  <r>
    <n v="221106032"/>
    <d v="2022-02-25T00:00:00"/>
    <x v="749"/>
    <n v="500"/>
    <n v="11"/>
    <x v="7"/>
    <n v="1173"/>
    <n v="1"/>
    <n v="330"/>
    <x v="1"/>
    <n v="344"/>
    <n v="36"/>
    <s v="M"/>
    <s v="W"/>
    <n v="501"/>
    <s v="SINGLE FAMILY DWELLING"/>
    <m/>
    <m/>
    <s v="IC"/>
    <s v="Invest Cont"/>
    <n v="330"/>
    <m/>
    <m/>
    <m/>
    <s v="BAXTER                       ST"/>
    <s v="LEMOYNE                      ST"/>
    <n v="34.090499999999999"/>
    <n v="-118.2526"/>
  </r>
  <r>
    <n v="221505839"/>
    <d v="2022-02-14T00:00:00"/>
    <x v="783"/>
    <n v="1120"/>
    <n v="15"/>
    <x v="18"/>
    <n v="1599"/>
    <n v="2"/>
    <n v="930"/>
    <x v="30"/>
    <s v="0421 2004"/>
    <n v="62"/>
    <s v="M"/>
    <s v="W"/>
    <n v="101"/>
    <s v="STREET"/>
    <n v="511"/>
    <s v="VERBAL THREAT"/>
    <s v="AA"/>
    <s v="Adult Arrest"/>
    <n v="930"/>
    <m/>
    <m/>
    <m/>
    <s v="3800    FREDONIA                     DR"/>
    <m/>
    <n v="34.132899999999999"/>
    <n v="-118.36450000000001"/>
  </r>
  <r>
    <n v="221905055"/>
    <d v="2022-01-29T00:00:00"/>
    <x v="898"/>
    <n v="2000"/>
    <n v="19"/>
    <x v="16"/>
    <n v="1984"/>
    <n v="1"/>
    <n v="510"/>
    <x v="0"/>
    <m/>
    <n v="0"/>
    <m/>
    <m/>
    <n v="101"/>
    <s v="STREET"/>
    <m/>
    <m/>
    <s v="AA"/>
    <s v="Adult Arrest"/>
    <n v="510"/>
    <m/>
    <m/>
    <m/>
    <s v="14800    PARTHENIA                    ST"/>
    <m/>
    <n v="34.228099999999998"/>
    <n v="-118.45529999999999"/>
  </r>
  <r>
    <n v="221806024"/>
    <d v="2022-02-14T00:00:00"/>
    <x v="783"/>
    <n v="1745"/>
    <n v="18"/>
    <x v="17"/>
    <n v="1844"/>
    <n v="1"/>
    <n v="210"/>
    <x v="11"/>
    <s v="0337 1822 2024 0334 0344 0443 0432"/>
    <n v="26"/>
    <s v="F"/>
    <s v="H"/>
    <n v="248"/>
    <s v="CELL PHONE STORE"/>
    <n v="512"/>
    <s v="MACE/PEPPER SPRAY"/>
    <s v="IC"/>
    <s v="Invest Cont"/>
    <n v="210"/>
    <m/>
    <m/>
    <m/>
    <s v="600 E  IMPERIAL                     HY"/>
    <m/>
    <n v="33.9345"/>
    <n v="-118.2623"/>
  </r>
  <r>
    <n v="221714664"/>
    <d v="2022-10-14T00:00:00"/>
    <x v="947"/>
    <n v="1800"/>
    <n v="17"/>
    <x v="13"/>
    <n v="1761"/>
    <n v="1"/>
    <n v="331"/>
    <x v="23"/>
    <s v="0344 0385"/>
    <n v="34"/>
    <s v="F"/>
    <s v="H"/>
    <n v="108"/>
    <s v="PARKING LOT"/>
    <m/>
    <m/>
    <s v="IC"/>
    <s v="Invest Cont"/>
    <n v="331"/>
    <m/>
    <m/>
    <m/>
    <s v="21400    PLUMMER                      ST"/>
    <m/>
    <n v="34.242699999999999"/>
    <n v="-118.5976"/>
  </r>
  <r>
    <n v="220908181"/>
    <d v="2022-04-19T00:00:00"/>
    <x v="803"/>
    <n v="1500"/>
    <n v="9"/>
    <x v="3"/>
    <n v="971"/>
    <n v="1"/>
    <n v="440"/>
    <x v="20"/>
    <s v="0344 1822"/>
    <n v="40"/>
    <s v="M"/>
    <s v="W"/>
    <n v="717"/>
    <s v="HEALTH SPA/GYM"/>
    <m/>
    <m/>
    <s v="IC"/>
    <s v="Invest Cont"/>
    <n v="440"/>
    <m/>
    <m/>
    <m/>
    <s v="15300    VENTURA                      BL"/>
    <m/>
    <n v="34.156399999999998"/>
    <n v="-118.46299999999999"/>
  </r>
  <r>
    <n v="222000905"/>
    <d v="2022-08-24T00:00:00"/>
    <x v="862"/>
    <n v="39"/>
    <n v="20"/>
    <x v="19"/>
    <n v="2022"/>
    <n v="1"/>
    <n v="310"/>
    <x v="5"/>
    <s v="1822 0344 1601 1402"/>
    <n v="0"/>
    <s v="X"/>
    <s v="X"/>
    <n v="402"/>
    <s v="MARKET"/>
    <m/>
    <m/>
    <s v="IC"/>
    <s v="Invest Cont"/>
    <n v="310"/>
    <m/>
    <m/>
    <m/>
    <s v="300 S  WESTERN                      AV"/>
    <m/>
    <n v="34.0655"/>
    <n v="-118.31140000000001"/>
  </r>
  <r>
    <n v="220400510"/>
    <d v="2022-01-13T00:00:00"/>
    <x v="893"/>
    <n v="1220"/>
    <n v="4"/>
    <x v="4"/>
    <n v="491"/>
    <n v="1"/>
    <n v="210"/>
    <x v="11"/>
    <s v="0945 0334 0325 1402"/>
    <n v="0"/>
    <s v="M"/>
    <s v="X"/>
    <n v="202"/>
    <s v="LIQUOR STORE"/>
    <n v="207"/>
    <s v="OTHER KNIFE"/>
    <s v="AA"/>
    <s v="Adult Arrest"/>
    <n v="210"/>
    <n v="998"/>
    <m/>
    <m/>
    <s v="S  SOTO                         ST"/>
    <s v="E  8TH                          ST"/>
    <n v="34.028100000000002"/>
    <n v="-118.21939999999999"/>
  </r>
  <r>
    <n v="221306958"/>
    <d v="2022-02-26T00:00:00"/>
    <x v="682"/>
    <n v="1800"/>
    <n v="13"/>
    <x v="6"/>
    <n v="1313"/>
    <n v="1"/>
    <n v="320"/>
    <x v="36"/>
    <s v="0329 1607 1822"/>
    <n v="61"/>
    <s v="M"/>
    <s v="O"/>
    <n v="203"/>
    <s v="OTHER BUSINESS"/>
    <m/>
    <m/>
    <s v="IC"/>
    <s v="Invest Cont"/>
    <n v="320"/>
    <m/>
    <m/>
    <m/>
    <s v="1400    GRIFFITH                     AV"/>
    <m/>
    <n v="34.03"/>
    <n v="-118.2501"/>
  </r>
  <r>
    <n v="220817387"/>
    <d v="2022-11-15T00:00:00"/>
    <x v="716"/>
    <n v="1805"/>
    <n v="8"/>
    <x v="12"/>
    <n v="899"/>
    <n v="2"/>
    <n v="354"/>
    <x v="14"/>
    <s v="0100 0929 1822"/>
    <n v="33"/>
    <s v="F"/>
    <s v="K"/>
    <n v="501"/>
    <s v="SINGLE FAMILY DWELLING"/>
    <m/>
    <m/>
    <s v="IC"/>
    <s v="Invest Cont"/>
    <n v="354"/>
    <m/>
    <m/>
    <m/>
    <s v="8200    ARIA                         DR"/>
    <m/>
    <n v="34.032499999999999"/>
    <n v="-118.3813"/>
  </r>
  <r>
    <n v="221407665"/>
    <d v="2022-03-16T00:00:00"/>
    <x v="790"/>
    <n v="417"/>
    <n v="14"/>
    <x v="14"/>
    <n v="1407"/>
    <n v="1"/>
    <n v="310"/>
    <x v="5"/>
    <s v="0324 1609 0344"/>
    <n v="0"/>
    <s v="X"/>
    <s v="X"/>
    <n v="210"/>
    <s v="RESTAURANT/FAST FOOD"/>
    <n v="500"/>
    <s v="UNKNOWN WEAPON/OTHER WEAPON"/>
    <s v="IC"/>
    <s v="Invest Cont"/>
    <n v="310"/>
    <m/>
    <m/>
    <m/>
    <s v="10000    VENICE                       BL"/>
    <m/>
    <n v="34.0229"/>
    <n v="-118.3995"/>
  </r>
  <r>
    <n v="220319070"/>
    <d v="2022-10-25T00:00:00"/>
    <x v="726"/>
    <n v="200"/>
    <n v="3"/>
    <x v="2"/>
    <n v="358"/>
    <n v="1"/>
    <n v="510"/>
    <x v="0"/>
    <m/>
    <n v="0"/>
    <m/>
    <m/>
    <n v="101"/>
    <s v="STREET"/>
    <m/>
    <m/>
    <s v="IC"/>
    <s v="Invest Cont"/>
    <n v="510"/>
    <m/>
    <m/>
    <m/>
    <s v="3600    MCCLINTOCK                   AV"/>
    <m/>
    <n v="34.0212"/>
    <n v="-118.2895"/>
  </r>
  <r>
    <n v="222108418"/>
    <d v="2022-04-26T00:00:00"/>
    <x v="742"/>
    <n v="1600"/>
    <n v="21"/>
    <x v="15"/>
    <n v="2146"/>
    <n v="1"/>
    <n v="330"/>
    <x v="1"/>
    <s v="0344 0352"/>
    <n v="41"/>
    <s v="F"/>
    <s v="B"/>
    <n v="108"/>
    <s v="PARKING LOT"/>
    <m/>
    <m/>
    <s v="IC"/>
    <s v="Invest Cont"/>
    <n v="330"/>
    <m/>
    <m/>
    <m/>
    <s v="21400    VANOWEN                      ST"/>
    <m/>
    <n v="34.197400000000002"/>
    <n v="-118.5994"/>
  </r>
  <r>
    <n v="220406974"/>
    <d v="2022-03-29T00:00:00"/>
    <x v="680"/>
    <n v="900"/>
    <n v="4"/>
    <x v="4"/>
    <n v="499"/>
    <n v="2"/>
    <n v="624"/>
    <x v="15"/>
    <n v="446"/>
    <n v="41"/>
    <s v="M"/>
    <s v="H"/>
    <n v="101"/>
    <s v="STREET"/>
    <n v="400"/>
    <s v="STRONG-ARM (HANDS, FIST, FEET OR BODILY FORCE)"/>
    <s v="IC"/>
    <s v="Invest Cont"/>
    <n v="624"/>
    <m/>
    <m/>
    <m/>
    <s v="3500    UNION PACIFIC                AV"/>
    <m/>
    <n v="34.016599999999997"/>
    <n v="-118.2028"/>
  </r>
  <r>
    <n v="220113210"/>
    <d v="2022-05-28T00:00:00"/>
    <x v="691"/>
    <n v="1845"/>
    <n v="1"/>
    <x v="1"/>
    <n v="119"/>
    <n v="2"/>
    <n v="888"/>
    <x v="24"/>
    <s v="0910 1501 2004"/>
    <n v="0"/>
    <s v="X"/>
    <s v="X"/>
    <n v="834"/>
    <s v="LA UNION STATION (NOT LINE SPECIFIC)"/>
    <m/>
    <m/>
    <s v="IC"/>
    <s v="Invest Cont"/>
    <n v="888"/>
    <m/>
    <m/>
    <m/>
    <s v="800 N  ALAMEDA                      ST"/>
    <m/>
    <n v="34.056100000000001"/>
    <n v="-118.2375"/>
  </r>
  <r>
    <n v="220706871"/>
    <d v="2022-03-17T00:00:00"/>
    <x v="793"/>
    <n v="345"/>
    <n v="7"/>
    <x v="0"/>
    <n v="721"/>
    <n v="2"/>
    <n v="626"/>
    <x v="10"/>
    <s v="1814 0400 0448"/>
    <n v="28"/>
    <s v="F"/>
    <s v="A"/>
    <n v="502"/>
    <s v="MULTI-UNIT DWELLING (APARTMENT, DUPLEX, ETC)"/>
    <n v="400"/>
    <s v="STRONG-ARM (HANDS, FIST, FEET OR BODILY FORCE)"/>
    <s v="AO"/>
    <s v="Adult Other"/>
    <n v="626"/>
    <m/>
    <m/>
    <m/>
    <s v="100 S  DOHENY                       DR"/>
    <m/>
    <n v="34.075000000000003"/>
    <n v="-118.3897"/>
  </r>
  <r>
    <n v="221210429"/>
    <d v="2022-04-22T00:00:00"/>
    <x v="765"/>
    <n v="1600"/>
    <n v="12"/>
    <x v="8"/>
    <n v="1249"/>
    <n v="2"/>
    <n v="910"/>
    <x v="75"/>
    <s v="0418 1215 0359 0421 0400"/>
    <n v="22"/>
    <s v="F"/>
    <s v="B"/>
    <n v="101"/>
    <s v="STREET"/>
    <n v="400"/>
    <s v="STRONG-ARM (HANDS, FIST, FEET OR BODILY FORCE)"/>
    <s v="IC"/>
    <s v="Invest Cont"/>
    <n v="910"/>
    <m/>
    <m/>
    <m/>
    <s v="70TH                         ST"/>
    <s v="FIGUEROA                     ST"/>
    <n v="33.976500000000001"/>
    <n v="-118.28270000000001"/>
  </r>
  <r>
    <n v="222104489"/>
    <d v="2022-01-16T00:00:00"/>
    <x v="717"/>
    <n v="1200"/>
    <n v="21"/>
    <x v="15"/>
    <n v="2105"/>
    <n v="1"/>
    <n v="440"/>
    <x v="20"/>
    <n v="394"/>
    <n v="38"/>
    <s v="F"/>
    <s v="H"/>
    <n v="501"/>
    <s v="SINGLE FAMILY DWELLING"/>
    <m/>
    <m/>
    <s v="AA"/>
    <s v="Adult Arrest"/>
    <n v="440"/>
    <m/>
    <m/>
    <m/>
    <s v="21800    ROSCOE                       BL"/>
    <m/>
    <n v="34.2239"/>
    <n v="-118.60169999999999"/>
  </r>
  <r>
    <n v="220310466"/>
    <d v="2022-05-10T00:00:00"/>
    <x v="948"/>
    <n v="1930"/>
    <n v="3"/>
    <x v="2"/>
    <n v="338"/>
    <n v="1"/>
    <n v="522"/>
    <x v="39"/>
    <s v="1251 0344 1822"/>
    <n v="18"/>
    <s v="M"/>
    <s v="W"/>
    <n v="502"/>
    <s v="MULTI-UNIT DWELLING (APARTMENT, DUPLEX, ETC)"/>
    <m/>
    <m/>
    <s v="IC"/>
    <s v="Invest Cont"/>
    <n v="522"/>
    <m/>
    <m/>
    <m/>
    <s v="1200 W  29TH                         ST"/>
    <m/>
    <n v="34.028399999999998"/>
    <n v="-118.28660000000001"/>
  </r>
  <r>
    <n v="220311890"/>
    <d v="2022-06-07T00:00:00"/>
    <x v="692"/>
    <n v="900"/>
    <n v="3"/>
    <x v="2"/>
    <n v="379"/>
    <n v="2"/>
    <n v="901"/>
    <x v="19"/>
    <s v="0913 2000 1814 2038 1309"/>
    <n v="30"/>
    <s v="F"/>
    <s v="B"/>
    <n v="502"/>
    <s v="MULTI-UNIT DWELLING (APARTMENT, DUPLEX, ETC)"/>
    <m/>
    <m/>
    <s v="IC"/>
    <s v="Invest Cont"/>
    <n v="901"/>
    <m/>
    <m/>
    <m/>
    <s v="1000 W  39TH                         PL"/>
    <m/>
    <n v="34.014200000000002"/>
    <n v="-118.2915"/>
  </r>
  <r>
    <n v="221611447"/>
    <d v="2022-08-15T00:00:00"/>
    <x v="673"/>
    <n v="1700"/>
    <n v="16"/>
    <x v="20"/>
    <n v="1654"/>
    <n v="1"/>
    <n v="230"/>
    <x v="13"/>
    <s v="0913 0444 0416 1817"/>
    <n v="32"/>
    <s v="M"/>
    <s v="H"/>
    <n v="101"/>
    <s v="STREET"/>
    <n v="400"/>
    <s v="STRONG-ARM (HANDS, FIST, FEET OR BODILY FORCE)"/>
    <s v="AO"/>
    <s v="Adult Other"/>
    <n v="230"/>
    <m/>
    <m/>
    <m/>
    <s v="12400    MONTAGUE                     ST"/>
    <m/>
    <n v="34.253500000000003"/>
    <n v="-118.4032"/>
  </r>
  <r>
    <n v="221224351"/>
    <d v="2022-11-29T00:00:00"/>
    <x v="876"/>
    <n v="1900"/>
    <n v="12"/>
    <x v="8"/>
    <n v="1215"/>
    <n v="1"/>
    <n v="310"/>
    <x v="5"/>
    <s v="0344 0913 1609 0361"/>
    <n v="58"/>
    <s v="M"/>
    <s v="B"/>
    <n v="501"/>
    <s v="SINGLE FAMILY DWELLING"/>
    <m/>
    <m/>
    <s v="IC"/>
    <s v="Invest Cont"/>
    <n v="310"/>
    <m/>
    <m/>
    <m/>
    <s v="1500 W  53RD                         ST"/>
    <m/>
    <n v="33.994100000000003"/>
    <n v="-118.30240000000001"/>
  </r>
  <r>
    <n v="220413580"/>
    <d v="2022-09-26T00:00:00"/>
    <x v="678"/>
    <n v="1800"/>
    <n v="4"/>
    <x v="4"/>
    <n v="423"/>
    <n v="1"/>
    <n v="510"/>
    <x v="0"/>
    <m/>
    <n v="0"/>
    <m/>
    <m/>
    <n v="101"/>
    <s v="STREET"/>
    <m/>
    <m/>
    <s v="IC"/>
    <s v="Invest Cont"/>
    <n v="510"/>
    <m/>
    <m/>
    <m/>
    <s v="2900 N  MAIN                         ST"/>
    <m/>
    <n v="34.066000000000003"/>
    <n v="-118.2116"/>
  </r>
  <r>
    <n v="220619262"/>
    <d v="2022-11-20T00:00:00"/>
    <x v="750"/>
    <n v="1800"/>
    <n v="6"/>
    <x v="9"/>
    <n v="615"/>
    <n v="1"/>
    <n v="420"/>
    <x v="33"/>
    <s v="1300 1822 0344 1606 1205"/>
    <n v="33"/>
    <s v="F"/>
    <s v="B"/>
    <n v="101"/>
    <s v="STREET"/>
    <m/>
    <m/>
    <s v="IC"/>
    <s v="Invest Cont"/>
    <n v="420"/>
    <m/>
    <m/>
    <m/>
    <s v="CHEROKEE"/>
    <s v="FRANKLIN"/>
    <n v="34.1267"/>
    <n v="-118.33159999999999"/>
  </r>
  <r>
    <n v="221012377"/>
    <d v="2022-08-03T00:00:00"/>
    <x v="909"/>
    <n v="600"/>
    <n v="10"/>
    <x v="11"/>
    <n v="1005"/>
    <n v="1"/>
    <n v="420"/>
    <x v="33"/>
    <m/>
    <n v="0"/>
    <m/>
    <m/>
    <n v="101"/>
    <s v="STREET"/>
    <m/>
    <m/>
    <s v="IC"/>
    <s v="Invest Cont"/>
    <n v="420"/>
    <m/>
    <m/>
    <m/>
    <s v="7900    NEWCASTLE                    AV"/>
    <m/>
    <n v="34.214599999999997"/>
    <n v="-118.5252"/>
  </r>
  <r>
    <n v="222009532"/>
    <d v="2022-05-06T00:00:00"/>
    <x v="669"/>
    <n v="700"/>
    <n v="20"/>
    <x v="19"/>
    <n v="2019"/>
    <n v="2"/>
    <n v="354"/>
    <x v="14"/>
    <n v="1822"/>
    <n v="29"/>
    <s v="F"/>
    <s v="H"/>
    <n v="501"/>
    <s v="SINGLE FAMILY DWELLING"/>
    <m/>
    <m/>
    <s v="IC"/>
    <s v="Invest Cont"/>
    <n v="354"/>
    <m/>
    <m/>
    <m/>
    <s v="3300    BEVERLY                      BL"/>
    <m/>
    <n v="34.072800000000001"/>
    <n v="-118.28440000000001"/>
  </r>
  <r>
    <n v="220717061"/>
    <d v="2022-11-27T00:00:00"/>
    <x v="701"/>
    <n v="1200"/>
    <n v="7"/>
    <x v="0"/>
    <n v="702"/>
    <n v="1"/>
    <n v="310"/>
    <x v="5"/>
    <n v="344"/>
    <n v="31"/>
    <s v="F"/>
    <s v="W"/>
    <n v="502"/>
    <s v="MULTI-UNIT DWELLING (APARTMENT, DUPLEX, ETC)"/>
    <m/>
    <m/>
    <s v="IC"/>
    <s v="Invest Cont"/>
    <n v="310"/>
    <m/>
    <m/>
    <m/>
    <s v="7400    CLINTON                      ST"/>
    <m/>
    <n v="34.081800000000001"/>
    <n v="-118.3511"/>
  </r>
  <r>
    <n v="220117602"/>
    <d v="2022-08-04T00:00:00"/>
    <x v="920"/>
    <n v="1700"/>
    <n v="1"/>
    <x v="1"/>
    <n v="182"/>
    <n v="1"/>
    <n v="210"/>
    <x v="11"/>
    <s v="0400 1822 0344 0432 0355"/>
    <n v="27"/>
    <s v="M"/>
    <s v="B"/>
    <n v="108"/>
    <s v="PARKING LOT"/>
    <n v="113"/>
    <s v="SIMULATED GUN"/>
    <s v="IC"/>
    <s v="Invest Cont"/>
    <n v="210"/>
    <m/>
    <m/>
    <m/>
    <s v="1000 S  GRAND                        AV"/>
    <m/>
    <n v="34.042999999999999"/>
    <n v="-118.2606"/>
  </r>
  <r>
    <n v="220908424"/>
    <d v="2022-04-26T00:00:00"/>
    <x v="869"/>
    <n v="1700"/>
    <n v="9"/>
    <x v="3"/>
    <n v="941"/>
    <n v="1"/>
    <n v="510"/>
    <x v="0"/>
    <m/>
    <n v="0"/>
    <m/>
    <m/>
    <n v="101"/>
    <s v="STREET"/>
    <m/>
    <m/>
    <s v="IC"/>
    <s v="Invest Cont"/>
    <n v="510"/>
    <m/>
    <m/>
    <m/>
    <s v="5800    TOBIAS                       AV"/>
    <m/>
    <n v="34.175800000000002"/>
    <n v="-118.4521"/>
  </r>
  <r>
    <n v="221712040"/>
    <d v="2022-08-07T00:00:00"/>
    <x v="881"/>
    <n v="2100"/>
    <n v="17"/>
    <x v="13"/>
    <n v="1785"/>
    <n v="1"/>
    <n v="210"/>
    <x v="11"/>
    <s v="1416 1402 0344 0940 0913 1817 0416 0417 1913 0429"/>
    <n v="18"/>
    <s v="M"/>
    <s v="A"/>
    <n v="101"/>
    <s v="STREET"/>
    <n v="400"/>
    <s v="STRONG-ARM (HANDS, FIST, FEET OR BODILY FORCE)"/>
    <s v="AO"/>
    <s v="Adult Other"/>
    <n v="210"/>
    <n v="998"/>
    <m/>
    <m/>
    <s v="SUNBURST"/>
    <s v="DARBY"/>
    <n v="34.234099999999998"/>
    <n v="-118.5339"/>
  </r>
  <r>
    <n v="221908722"/>
    <d v="2022-04-26T00:00:00"/>
    <x v="949"/>
    <n v="900"/>
    <n v="19"/>
    <x v="16"/>
    <n v="1904"/>
    <n v="2"/>
    <n v="354"/>
    <x v="14"/>
    <s v="0929 0935 1822"/>
    <n v="69"/>
    <s v="M"/>
    <s v="H"/>
    <n v="501"/>
    <s v="SINGLE FAMILY DWELLING"/>
    <m/>
    <m/>
    <s v="IC"/>
    <s v="Invest Cont"/>
    <n v="354"/>
    <m/>
    <m/>
    <m/>
    <s v="13800    KINBROOK                     ST"/>
    <m/>
    <n v="34.325699999999998"/>
    <n v="-118.43519999999999"/>
  </r>
  <r>
    <n v="221411109"/>
    <d v="2022-05-19T00:00:00"/>
    <x v="764"/>
    <n v="1650"/>
    <n v="14"/>
    <x v="14"/>
    <n v="1483"/>
    <n v="1"/>
    <n v="341"/>
    <x v="12"/>
    <s v="0394 0344"/>
    <n v="36"/>
    <s v="M"/>
    <s v="H"/>
    <n v="502"/>
    <s v="MULTI-UNIT DWELLING (APARTMENT, DUPLEX, ETC)"/>
    <m/>
    <m/>
    <s v="IC"/>
    <s v="Invest Cont"/>
    <n v="341"/>
    <m/>
    <m/>
    <m/>
    <s v="9400    LA TIJERA                    BL"/>
    <m/>
    <n v="33.956499999999998"/>
    <n v="-118.4161"/>
  </r>
  <r>
    <n v="220814652"/>
    <d v="2022-09-15T00:00:00"/>
    <x v="857"/>
    <n v="2000"/>
    <n v="8"/>
    <x v="12"/>
    <n v="831"/>
    <n v="1"/>
    <n v="330"/>
    <x v="1"/>
    <s v="1822 1302 0344 1609 1307"/>
    <n v="24"/>
    <s v="M"/>
    <s v="W"/>
    <n v="104"/>
    <s v="DRIVEWAY"/>
    <m/>
    <m/>
    <s v="IC"/>
    <s v="Invest Cont"/>
    <n v="330"/>
    <m/>
    <m/>
    <m/>
    <s v="11900    DARLINGTON                   AV"/>
    <m/>
    <n v="34.049999999999997"/>
    <n v="-118.4674"/>
  </r>
  <r>
    <n v="221706083"/>
    <d v="2022-02-21T00:00:00"/>
    <x v="730"/>
    <n v="1"/>
    <n v="17"/>
    <x v="13"/>
    <n v="1783"/>
    <n v="1"/>
    <n v="330"/>
    <x v="1"/>
    <s v="1501 0344"/>
    <n v="31"/>
    <s v="M"/>
    <s v="H"/>
    <n v="108"/>
    <s v="PARKING LOT"/>
    <m/>
    <m/>
    <s v="IC"/>
    <s v="Invest Cont"/>
    <n v="330"/>
    <m/>
    <m/>
    <m/>
    <s v="9100    TAMPA                        AV"/>
    <m/>
    <n v="34.235500000000002"/>
    <n v="-118.5536"/>
  </r>
  <r>
    <n v="220315958"/>
    <d v="2022-08-31T00:00:00"/>
    <x v="841"/>
    <n v="720"/>
    <n v="3"/>
    <x v="2"/>
    <n v="334"/>
    <n v="2"/>
    <n v="745"/>
    <x v="9"/>
    <s v="0329 1300 1822"/>
    <n v="21"/>
    <s v="X"/>
    <s v="X"/>
    <n v="122"/>
    <s v="VEHICLE, PASSENGER/TRUCK"/>
    <m/>
    <m/>
    <s v="IC"/>
    <s v="Invest Cont"/>
    <n v="745"/>
    <m/>
    <m/>
    <m/>
    <s v="3600    CRENSHAW                     BL"/>
    <m/>
    <n v="34.023899999999998"/>
    <n v="-118.3351"/>
  </r>
  <r>
    <n v="221706280"/>
    <d v="2022-01-27T00:00:00"/>
    <x v="782"/>
    <n v="1349"/>
    <n v="17"/>
    <x v="13"/>
    <n v="1793"/>
    <n v="2"/>
    <n v="354"/>
    <x v="14"/>
    <s v="1822 0930"/>
    <n v="59"/>
    <s v="F"/>
    <s v="F"/>
    <n v="301"/>
    <s v="GAS STATION"/>
    <m/>
    <m/>
    <s v="IC"/>
    <s v="Invest Cont"/>
    <n v="354"/>
    <m/>
    <m/>
    <m/>
    <s v="8800    TAMPA                        AV"/>
    <m/>
    <n v="34.229900000000001"/>
    <n v="-118.5535"/>
  </r>
  <r>
    <n v="221611808"/>
    <d v="2022-08-26T00:00:00"/>
    <x v="927"/>
    <n v="850"/>
    <n v="16"/>
    <x v="20"/>
    <n v="1601"/>
    <n v="2"/>
    <n v="850"/>
    <x v="41"/>
    <n v="1822"/>
    <n v="14"/>
    <s v="F"/>
    <s v="H"/>
    <n v="101"/>
    <s v="STREET"/>
    <m/>
    <m/>
    <s v="IC"/>
    <s v="Invest Cont"/>
    <n v="850"/>
    <m/>
    <m/>
    <m/>
    <s v="BORDEN                       AV"/>
    <s v="CORCORAN                     ST"/>
    <n v="34.287300000000002"/>
    <n v="-118.4203"/>
  </r>
  <r>
    <n v="221114521"/>
    <d v="2022-09-30T00:00:00"/>
    <x v="829"/>
    <n v="630"/>
    <n v="11"/>
    <x v="7"/>
    <n v="1142"/>
    <n v="1"/>
    <n v="310"/>
    <x v="5"/>
    <s v="0344 0329 1822 1609 0216 1300"/>
    <n v="0"/>
    <s v="X"/>
    <s v="X"/>
    <n v="210"/>
    <s v="RESTAURANT/FAST FOOD"/>
    <m/>
    <m/>
    <s v="IC"/>
    <s v="Invest Cont"/>
    <n v="310"/>
    <m/>
    <m/>
    <m/>
    <s v="2100    HILLHURST                    AV"/>
    <m/>
    <n v="34.11"/>
    <n v="-118.28740000000001"/>
  </r>
  <r>
    <n v="220416536"/>
    <d v="2022-12-20T00:00:00"/>
    <x v="913"/>
    <n v="900"/>
    <n v="4"/>
    <x v="4"/>
    <n v="448"/>
    <n v="2"/>
    <n v="624"/>
    <x v="15"/>
    <s v="0416 0334"/>
    <n v="43"/>
    <s v="M"/>
    <s v="H"/>
    <n v="504"/>
    <s v="OTHER RESIDENCE"/>
    <n v="500"/>
    <s v="UNKNOWN WEAPON/OTHER WEAPON"/>
    <s v="IC"/>
    <s v="Invest Cont"/>
    <n v="624"/>
    <m/>
    <m/>
    <m/>
    <s v="2400    CHELSEA                      ST"/>
    <m/>
    <n v="34.0565"/>
    <n v="-118.20059999999999"/>
  </r>
  <r>
    <n v="220313246"/>
    <d v="2022-07-05T00:00:00"/>
    <x v="762"/>
    <n v="1515"/>
    <n v="3"/>
    <x v="2"/>
    <n v="378"/>
    <n v="2"/>
    <n v="626"/>
    <x v="10"/>
    <s v="0913 2000 1813 0305 0416 0447 1309"/>
    <n v="46"/>
    <s v="F"/>
    <s v="B"/>
    <n v="101"/>
    <s v="STREET"/>
    <n v="500"/>
    <s v="UNKNOWN WEAPON/OTHER WEAPON"/>
    <s v="IC"/>
    <s v="Invest Cont"/>
    <n v="626"/>
    <m/>
    <m/>
    <m/>
    <s v="VERMONT                      AV"/>
    <s v="MARTIN LUTHER KING JR        BL"/>
    <n v="34.010899999999999"/>
    <n v="-118.2915"/>
  </r>
  <r>
    <n v="221606386"/>
    <d v="2022-03-16T00:00:00"/>
    <x v="693"/>
    <n v="1948"/>
    <n v="16"/>
    <x v="20"/>
    <n v="1602"/>
    <n v="2"/>
    <n v="354"/>
    <x v="14"/>
    <s v="0377 0930"/>
    <n v="28"/>
    <s v="F"/>
    <s v="H"/>
    <n v="501"/>
    <s v="SINGLE FAMILY DWELLING"/>
    <m/>
    <m/>
    <s v="IC"/>
    <s v="Invest Cont"/>
    <n v="354"/>
    <m/>
    <m/>
    <m/>
    <s v="12500    FILMORE                      ST"/>
    <m/>
    <n v="34.283499999999997"/>
    <n v="-118.4054"/>
  </r>
  <r>
    <n v="221306924"/>
    <d v="2022-02-25T00:00:00"/>
    <x v="759"/>
    <n v="540"/>
    <n v="13"/>
    <x v="6"/>
    <n v="1395"/>
    <n v="1"/>
    <n v="510"/>
    <x v="0"/>
    <m/>
    <n v="0"/>
    <m/>
    <m/>
    <n v="102"/>
    <s v="SIDEWALK"/>
    <m/>
    <m/>
    <s v="IC"/>
    <s v="Invest Cont"/>
    <n v="510"/>
    <m/>
    <m/>
    <m/>
    <s v="67TH                         ST"/>
    <s v="AVALON                       BL"/>
    <n v="33.9788"/>
    <n v="-118.26519999999999"/>
  </r>
  <r>
    <n v="220211273"/>
    <d v="2022-05-21T00:00:00"/>
    <x v="728"/>
    <n v="2040"/>
    <n v="2"/>
    <x v="5"/>
    <n v="237"/>
    <n v="1"/>
    <n v="330"/>
    <x v="1"/>
    <s v="1822 1307 0329 1302 0344"/>
    <n v="25"/>
    <s v="F"/>
    <s v="B"/>
    <n v="101"/>
    <s v="STREET"/>
    <m/>
    <m/>
    <s v="IC"/>
    <s v="Invest Cont"/>
    <n v="330"/>
    <m/>
    <m/>
    <m/>
    <s v="300    BELMONT                      AV"/>
    <m/>
    <n v="34.066899999999997"/>
    <n v="-118.2632"/>
  </r>
  <r>
    <n v="221420854"/>
    <d v="2022-12-14T00:00:00"/>
    <x v="777"/>
    <n v="300"/>
    <n v="14"/>
    <x v="14"/>
    <n v="1474"/>
    <n v="1"/>
    <n v="310"/>
    <x v="5"/>
    <s v="0321 0344"/>
    <n v="0"/>
    <s v="X"/>
    <s v="X"/>
    <n v="203"/>
    <s v="OTHER BUSINESS"/>
    <m/>
    <m/>
    <s v="IC"/>
    <s v="Invest Cont"/>
    <n v="310"/>
    <m/>
    <m/>
    <m/>
    <s v="7100 W  MANCHESTER                   AV"/>
    <m/>
    <n v="33.959899999999998"/>
    <n v="-118.4191"/>
  </r>
  <r>
    <n v="220905761"/>
    <d v="2022-02-16T00:00:00"/>
    <x v="695"/>
    <n v="2000"/>
    <n v="9"/>
    <x v="3"/>
    <n v="946"/>
    <n v="2"/>
    <n v="354"/>
    <x v="14"/>
    <s v="0930 0928"/>
    <n v="50"/>
    <s v="M"/>
    <s v="W"/>
    <n v="751"/>
    <s v="WEBSITE"/>
    <m/>
    <m/>
    <s v="IC"/>
    <s v="Invest Cont"/>
    <n v="354"/>
    <m/>
    <m/>
    <m/>
    <s v="5700    CANTALOUPE                   AV"/>
    <m/>
    <n v="34.173900000000003"/>
    <n v="-118.4345"/>
  </r>
  <r>
    <n v="220906689"/>
    <d v="2022-03-13T00:00:00"/>
    <x v="839"/>
    <n v="1800"/>
    <n v="9"/>
    <x v="3"/>
    <n v="901"/>
    <n v="1"/>
    <n v="236"/>
    <x v="46"/>
    <s v="1813 0444 0416 1414 0913 2000 0448 0447"/>
    <n v="29"/>
    <s v="F"/>
    <s v="H"/>
    <n v="502"/>
    <s v="MULTI-UNIT DWELLING (APARTMENT, DUPLEX, ETC)"/>
    <n v="400"/>
    <s v="STRONG-ARM (HANDS, FIST, FEET OR BODILY FORCE)"/>
    <s v="AA"/>
    <s v="Adult Arrest"/>
    <n v="236"/>
    <m/>
    <m/>
    <m/>
    <s v="7600 N  SEPULVEDA                    BL"/>
    <m/>
    <n v="34.208500000000001"/>
    <n v="-118.46980000000001"/>
  </r>
  <r>
    <n v="220613957"/>
    <d v="2022-07-30T00:00:00"/>
    <x v="928"/>
    <n v="2145"/>
    <n v="6"/>
    <x v="9"/>
    <n v="626"/>
    <n v="1"/>
    <n v="341"/>
    <x v="12"/>
    <s v="1822 0344 1501"/>
    <n v="21"/>
    <s v="F"/>
    <s v="O"/>
    <n v="501"/>
    <s v="SINGLE FAMILY DWELLING"/>
    <m/>
    <m/>
    <s v="AO"/>
    <s v="Adult Other"/>
    <n v="341"/>
    <m/>
    <m/>
    <m/>
    <s v="6300    QUEBEC                       DR"/>
    <m/>
    <n v="34.113300000000002"/>
    <n v="-118.32559999999999"/>
  </r>
  <r>
    <n v="220515331"/>
    <d v="2022-10-28T00:00:00"/>
    <x v="763"/>
    <n v="100"/>
    <n v="5"/>
    <x v="10"/>
    <n v="587"/>
    <n v="1"/>
    <n v="341"/>
    <x v="12"/>
    <s v="0344 1310 2014 1309"/>
    <n v="22"/>
    <s v="F"/>
    <s v="W"/>
    <n v="101"/>
    <s v="STREET"/>
    <m/>
    <m/>
    <s v="AO"/>
    <s v="Adult Other"/>
    <n v="341"/>
    <m/>
    <m/>
    <m/>
    <s v="700 W  39TH                         ST"/>
    <m/>
    <n v="33.708799999999997"/>
    <n v="-118.2919"/>
  </r>
  <r>
    <n v="220124493"/>
    <d v="2022-11-13T00:00:00"/>
    <x v="801"/>
    <n v="2030"/>
    <n v="1"/>
    <x v="1"/>
    <n v="159"/>
    <n v="1"/>
    <n v="330"/>
    <x v="1"/>
    <s v="0344 1822 1307 1609 0329"/>
    <n v="58"/>
    <s v="M"/>
    <s v="W"/>
    <n v="108"/>
    <s v="PARKING LOT"/>
    <m/>
    <m/>
    <s v="IC"/>
    <s v="Invest Cont"/>
    <n v="330"/>
    <m/>
    <m/>
    <m/>
    <s v="400    MOLINO                       ST"/>
    <m/>
    <n v="34.042000000000002"/>
    <n v="-118.23399999999999"/>
  </r>
  <r>
    <n v="221905411"/>
    <d v="2022-02-06T00:00:00"/>
    <x v="746"/>
    <n v="1900"/>
    <n v="19"/>
    <x v="16"/>
    <n v="1982"/>
    <n v="1"/>
    <n v="510"/>
    <x v="0"/>
    <m/>
    <n v="0"/>
    <m/>
    <m/>
    <n v="101"/>
    <s v="STREET"/>
    <m/>
    <m/>
    <s v="IC"/>
    <s v="Invest Cont"/>
    <n v="510"/>
    <m/>
    <m/>
    <m/>
    <s v="8700 N  SEPULVEDA                    BL"/>
    <m/>
    <n v="34.228299999999997"/>
    <n v="-118.46769999999999"/>
  </r>
  <r>
    <n v="221318778"/>
    <d v="2022-10-04T00:00:00"/>
    <x v="875"/>
    <n v="1205"/>
    <n v="13"/>
    <x v="6"/>
    <n v="1362"/>
    <n v="1"/>
    <n v="236"/>
    <x v="46"/>
    <s v="2000 1243 0334 1813 0445 0913"/>
    <n v="32"/>
    <s v="M"/>
    <s v="B"/>
    <n v="501"/>
    <s v="SINGLE FAMILY DWELLING"/>
    <n v="205"/>
    <s v="KITCHEN KNIFE"/>
    <s v="AO"/>
    <s v="Adult Other"/>
    <n v="236"/>
    <m/>
    <m/>
    <m/>
    <s v="100 E  47TH                         PL"/>
    <m/>
    <n v="34.000100000000003"/>
    <n v="-118.274"/>
  </r>
  <r>
    <n v="220306208"/>
    <d v="2022-02-16T00:00:00"/>
    <x v="705"/>
    <n v="1915"/>
    <n v="3"/>
    <x v="2"/>
    <n v="336"/>
    <n v="1"/>
    <n v="331"/>
    <x v="23"/>
    <s v="1300 0344 1822 0386 1606"/>
    <n v="29"/>
    <s v="M"/>
    <s v="H"/>
    <n v="104"/>
    <s v="DRIVEWAY"/>
    <m/>
    <m/>
    <s v="IC"/>
    <s v="Invest Cont"/>
    <n v="331"/>
    <m/>
    <m/>
    <m/>
    <s v="2000 W  29TH                         ST"/>
    <m/>
    <n v="34.0291"/>
    <n v="-118.30889999999999"/>
  </r>
  <r>
    <n v="220615858"/>
    <d v="2022-09-11T00:00:00"/>
    <x v="812"/>
    <n v="205"/>
    <n v="6"/>
    <x v="9"/>
    <n v="642"/>
    <n v="1"/>
    <n v="230"/>
    <x v="13"/>
    <s v="0448 0446 2034 0400 1601 0416 0429 1501 1300"/>
    <n v="40"/>
    <s v="M"/>
    <s v="O"/>
    <n v="102"/>
    <s v="SIDEWALK"/>
    <n v="400"/>
    <s v="STRONG-ARM (HANDS, FIST, FEET OR BODILY FORCE)"/>
    <s v="IC"/>
    <s v="Invest Cont"/>
    <n v="230"/>
    <m/>
    <m/>
    <m/>
    <s v="7600 W  SUNSET                       BL"/>
    <m/>
    <n v="34.097999999999999"/>
    <n v="-118.355"/>
  </r>
  <r>
    <n v="220712264"/>
    <d v="2022-07-29T00:00:00"/>
    <x v="771"/>
    <n v="2045"/>
    <n v="7"/>
    <x v="0"/>
    <n v="737"/>
    <n v="1"/>
    <n v="310"/>
    <x v="5"/>
    <s v="0344 0329 1309 1609"/>
    <n v="34"/>
    <s v="F"/>
    <s v="A"/>
    <n v="501"/>
    <s v="SINGLE FAMILY DWELLING"/>
    <m/>
    <m/>
    <s v="IC"/>
    <s v="Invest Cont"/>
    <n v="310"/>
    <m/>
    <m/>
    <m/>
    <s v="600 S  MANSFIELD                    AV"/>
    <m/>
    <n v="34.064700000000002"/>
    <n v="-118.3424"/>
  </r>
  <r>
    <n v="221216571"/>
    <d v="2022-07-27T00:00:00"/>
    <x v="748"/>
    <n v="1800"/>
    <n v="12"/>
    <x v="8"/>
    <n v="1215"/>
    <n v="2"/>
    <n v="745"/>
    <x v="9"/>
    <s v="1402 1407 1100 0329 1822"/>
    <n v="34"/>
    <s v="M"/>
    <s v="H"/>
    <n v="122"/>
    <s v="VEHICLE, PASSENGER/TRUCK"/>
    <m/>
    <m/>
    <s v="IC"/>
    <s v="Invest Cont"/>
    <n v="745"/>
    <n v="998"/>
    <m/>
    <m/>
    <s v="57TH                         ST"/>
    <s v="VERMONT"/>
    <n v="33.990499999999997"/>
    <n v="-118.2915"/>
  </r>
  <r>
    <n v="221819653"/>
    <d v="2022-10-25T00:00:00"/>
    <x v="726"/>
    <n v="300"/>
    <n v="18"/>
    <x v="17"/>
    <n v="1822"/>
    <n v="1"/>
    <n v="510"/>
    <x v="0"/>
    <m/>
    <n v="0"/>
    <m/>
    <m/>
    <n v="101"/>
    <s v="STREET"/>
    <m/>
    <m/>
    <s v="IC"/>
    <s v="Invest Cont"/>
    <n v="510"/>
    <m/>
    <m/>
    <m/>
    <s v="100 E  103RD                        ST"/>
    <m/>
    <n v="33.942900000000002"/>
    <n v="-118.2739"/>
  </r>
  <r>
    <n v="221706610"/>
    <d v="2022-02-03T00:00:00"/>
    <x v="837"/>
    <n v="2216"/>
    <n v="17"/>
    <x v="13"/>
    <n v="1758"/>
    <n v="2"/>
    <n v="956"/>
    <x v="29"/>
    <s v="1501 1906 1822"/>
    <n v="40"/>
    <s v="M"/>
    <s v="O"/>
    <n v="504"/>
    <s v="OTHER RESIDENCE"/>
    <m/>
    <m/>
    <s v="IC"/>
    <s v="Invest Cont"/>
    <n v="956"/>
    <m/>
    <m/>
    <m/>
    <s v="9900    COLLETT                      AV"/>
    <m/>
    <n v="34.251100000000001"/>
    <n v="-118.4837"/>
  </r>
  <r>
    <n v="220806685"/>
    <d v="2022-03-07T00:00:00"/>
    <x v="874"/>
    <n v="630"/>
    <n v="8"/>
    <x v="12"/>
    <n v="831"/>
    <n v="1"/>
    <n v="330"/>
    <x v="1"/>
    <s v="0344 0342 0216 1822"/>
    <n v="47"/>
    <s v="F"/>
    <s v="O"/>
    <n v="707"/>
    <s v="GARAGE/CARPORT"/>
    <m/>
    <m/>
    <s v="IC"/>
    <s v="Invest Cont"/>
    <n v="330"/>
    <m/>
    <m/>
    <m/>
    <s v="11900 W  GORHAM                       AV"/>
    <m/>
    <n v="34.051499999999997"/>
    <n v="-118.4692"/>
  </r>
  <r>
    <n v="222114576"/>
    <d v="2022-09-22T00:00:00"/>
    <x v="772"/>
    <n v="1"/>
    <n v="21"/>
    <x v="15"/>
    <n v="2144"/>
    <n v="2"/>
    <n v="354"/>
    <x v="14"/>
    <m/>
    <n v="52"/>
    <s v="F"/>
    <s v="W"/>
    <n v="501"/>
    <s v="SINGLE FAMILY DWELLING"/>
    <m/>
    <m/>
    <s v="IC"/>
    <s v="Invest Cont"/>
    <n v="354"/>
    <m/>
    <m/>
    <m/>
    <s v="6700    SHOUP                        AV"/>
    <m/>
    <n v="34.188499999999998"/>
    <n v="-118.619"/>
  </r>
  <r>
    <n v="220308853"/>
    <d v="2022-04-09T00:00:00"/>
    <x v="866"/>
    <n v="2000"/>
    <n v="3"/>
    <x v="2"/>
    <n v="311"/>
    <n v="1"/>
    <n v="310"/>
    <x v="5"/>
    <s v="1822 0344 1601"/>
    <n v="38"/>
    <s v="M"/>
    <s v="H"/>
    <n v="707"/>
    <s v="GARAGE/CARPORT"/>
    <m/>
    <m/>
    <s v="IC"/>
    <s v="Invest Cont"/>
    <n v="310"/>
    <m/>
    <m/>
    <m/>
    <s v="5500    HOMESIDE                     AV"/>
    <m/>
    <n v="34.027900000000002"/>
    <n v="-118.3644"/>
  </r>
  <r>
    <n v="220904439"/>
    <d v="2022-01-13T00:00:00"/>
    <x v="758"/>
    <n v="1800"/>
    <n v="9"/>
    <x v="3"/>
    <n v="901"/>
    <n v="1"/>
    <n v="331"/>
    <x v="23"/>
    <s v="0344 1300"/>
    <n v="36"/>
    <s v="M"/>
    <s v="W"/>
    <n v="108"/>
    <s v="PARKING LOT"/>
    <m/>
    <m/>
    <s v="IC"/>
    <s v="Invest Cont"/>
    <n v="331"/>
    <m/>
    <m/>
    <m/>
    <s v="15400    SHERMAN                      WY"/>
    <m/>
    <n v="34.201300000000003"/>
    <n v="-118.4688"/>
  </r>
  <r>
    <n v="220116451"/>
    <d v="2022-07-18T00:00:00"/>
    <x v="808"/>
    <n v="900"/>
    <n v="1"/>
    <x v="1"/>
    <n v="162"/>
    <n v="2"/>
    <n v="624"/>
    <x v="15"/>
    <s v="1218 0305 0416 0356"/>
    <n v="31"/>
    <s v="M"/>
    <s v="B"/>
    <n v="101"/>
    <s v="STREET"/>
    <n v="400"/>
    <s v="STRONG-ARM (HANDS, FIST, FEET OR BODILY FORCE)"/>
    <s v="IC"/>
    <s v="Invest Cont"/>
    <n v="624"/>
    <m/>
    <m/>
    <m/>
    <s v="9TH"/>
    <s v="FLOWER"/>
    <n v="34.0458"/>
    <n v="-118.26139999999999"/>
  </r>
  <r>
    <n v="221211572"/>
    <d v="2022-05-10T00:00:00"/>
    <x v="950"/>
    <n v="1700"/>
    <n v="12"/>
    <x v="8"/>
    <n v="1266"/>
    <n v="1"/>
    <n v="230"/>
    <x v="13"/>
    <s v="0334 0913"/>
    <n v="39"/>
    <s v="M"/>
    <s v="B"/>
    <n v="501"/>
    <s v="SINGLE FAMILY DWELLING"/>
    <n v="207"/>
    <s v="OTHER KNIFE"/>
    <s v="AO"/>
    <s v="Adult Other"/>
    <n v="230"/>
    <m/>
    <m/>
    <m/>
    <s v="900 W  81ST                         ST"/>
    <m/>
    <n v="33.965499999999999"/>
    <n v="-118.2897"/>
  </r>
  <r>
    <n v="220109186"/>
    <d v="2022-03-29T00:00:00"/>
    <x v="872"/>
    <n v="959"/>
    <n v="1"/>
    <x v="1"/>
    <n v="119"/>
    <n v="2"/>
    <n v="740"/>
    <x v="21"/>
    <s v="0910 0329 2004"/>
    <n v="59"/>
    <s v="M"/>
    <s v="O"/>
    <n v="834"/>
    <s v="LA UNION STATION (NOT LINE SPECIFIC)"/>
    <m/>
    <m/>
    <s v="AA"/>
    <s v="Adult Arrest"/>
    <n v="740"/>
    <m/>
    <m/>
    <m/>
    <s v="800 N  ALAMEDA                      ST"/>
    <m/>
    <n v="34.056100000000001"/>
    <n v="-118.2375"/>
  </r>
  <r>
    <n v="221114279"/>
    <d v="2022-09-23T00:00:00"/>
    <x v="870"/>
    <n v="1600"/>
    <n v="11"/>
    <x v="7"/>
    <n v="1102"/>
    <n v="1"/>
    <n v="331"/>
    <x v="23"/>
    <s v="1300 1822 0329 0385 0344"/>
    <n v="0"/>
    <s v="X"/>
    <s v="X"/>
    <n v="108"/>
    <s v="PARKING LOT"/>
    <m/>
    <m/>
    <s v="IC"/>
    <s v="Invest Cont"/>
    <n v="331"/>
    <m/>
    <m/>
    <m/>
    <s v="3900    CHEVY CHASE                  DR"/>
    <m/>
    <n v="34.133800000000001"/>
    <n v="-118.273"/>
  </r>
  <r>
    <n v="221310509"/>
    <d v="2022-05-02T00:00:00"/>
    <x v="669"/>
    <n v="400"/>
    <n v="13"/>
    <x v="6"/>
    <n v="1303"/>
    <n v="1"/>
    <n v="648"/>
    <x v="4"/>
    <s v="1822 0329 0202"/>
    <n v="0"/>
    <s v="X"/>
    <s v="X"/>
    <n v="203"/>
    <s v="OTHER BUSINESS"/>
    <m/>
    <m/>
    <s v="IC"/>
    <s v="Invest Cont"/>
    <n v="648"/>
    <m/>
    <m/>
    <m/>
    <s v="1200    STANFORD                     AV"/>
    <m/>
    <n v="34.0321"/>
    <n v="-118.2499"/>
  </r>
  <r>
    <n v="221515976"/>
    <d v="2022-10-08T00:00:00"/>
    <x v="842"/>
    <n v="400"/>
    <n v="15"/>
    <x v="18"/>
    <n v="1549"/>
    <n v="1"/>
    <n v="331"/>
    <x v="23"/>
    <s v="1300 0344"/>
    <n v="27"/>
    <s v="F"/>
    <s v="O"/>
    <n v="504"/>
    <s v="OTHER RESIDENCE"/>
    <m/>
    <m/>
    <s v="IC"/>
    <s v="Invest Cont"/>
    <n v="331"/>
    <m/>
    <m/>
    <m/>
    <s v="5500    BONNER                       AV"/>
    <m/>
    <n v="34.17"/>
    <n v="-118.3741"/>
  </r>
  <r>
    <n v="220604272"/>
    <d v="2022-01-07T00:00:00"/>
    <x v="697"/>
    <n v="1829"/>
    <n v="6"/>
    <x v="9"/>
    <n v="647"/>
    <n v="1"/>
    <n v="440"/>
    <x v="20"/>
    <s v="1822 0344"/>
    <n v="30"/>
    <s v="M"/>
    <s v="W"/>
    <n v="119"/>
    <s v="PORCH, RESIDENTIAL"/>
    <m/>
    <m/>
    <s v="IC"/>
    <s v="Invest Cont"/>
    <n v="440"/>
    <m/>
    <m/>
    <m/>
    <s v="5800    HAROLD                       WY"/>
    <m/>
    <n v="34.099299999999999"/>
    <n v="-118.3158"/>
  </r>
  <r>
    <n v="221907028"/>
    <d v="2022-03-15T00:00:00"/>
    <x v="951"/>
    <n v="1500"/>
    <n v="19"/>
    <x v="16"/>
    <n v="1912"/>
    <n v="1"/>
    <n v="331"/>
    <x v="23"/>
    <s v="0385 1822"/>
    <n v="53"/>
    <s v="M"/>
    <s v="W"/>
    <n v="101"/>
    <s v="STREET"/>
    <m/>
    <m/>
    <s v="IC"/>
    <s v="Invest Cont"/>
    <n v="331"/>
    <m/>
    <m/>
    <m/>
    <s v="13700    NORRIS                       AV"/>
    <m/>
    <n v="34.317900000000002"/>
    <n v="-118.4765"/>
  </r>
  <r>
    <n v="220317217"/>
    <d v="2022-09-22T00:00:00"/>
    <x v="870"/>
    <n v="1440"/>
    <n v="3"/>
    <x v="2"/>
    <n v="356"/>
    <n v="1"/>
    <n v="341"/>
    <x v="12"/>
    <s v="0910 1251 0346 0344 1822 2048"/>
    <n v="18"/>
    <s v="M"/>
    <s v="H"/>
    <n v="946"/>
    <s v="MTA - EXPO LINE - EXPO/WESTERN"/>
    <m/>
    <m/>
    <s v="IC"/>
    <s v="Invest Cont"/>
    <n v="341"/>
    <m/>
    <m/>
    <m/>
    <s v="1500    EXPOSITION                   BL"/>
    <m/>
    <n v="34.0184"/>
    <n v="-118.3043"/>
  </r>
  <r>
    <n v="220712082"/>
    <d v="2022-07-25T00:00:00"/>
    <x v="769"/>
    <n v="1030"/>
    <n v="7"/>
    <x v="0"/>
    <n v="701"/>
    <n v="1"/>
    <n v="330"/>
    <x v="1"/>
    <s v="1609 1307 0358 0344 1822"/>
    <n v="0"/>
    <s v="X"/>
    <s v="X"/>
    <n v="101"/>
    <s v="STREET"/>
    <m/>
    <m/>
    <s v="IC"/>
    <s v="Invest Cont"/>
    <n v="330"/>
    <m/>
    <m/>
    <m/>
    <s v="500 N  FAIRFAX                      AV"/>
    <m/>
    <n v="34.084699999999998"/>
    <n v="-118.3686"/>
  </r>
  <r>
    <n v="231104367"/>
    <d v="2023-01-10T00:00:00"/>
    <x v="952"/>
    <n v="1420"/>
    <n v="11"/>
    <x v="7"/>
    <n v="1176"/>
    <n v="2"/>
    <n v="623"/>
    <x v="38"/>
    <s v="1212 1822 0400 0444"/>
    <n v="0"/>
    <s v="X"/>
    <s v="X"/>
    <n v="101"/>
    <s v="STREET"/>
    <n v="400"/>
    <s v="STRONG-ARM (HANDS, FIST, FEET OR BODILY FORCE)"/>
    <s v="AA"/>
    <s v="Adult Arrest"/>
    <n v="623"/>
    <m/>
    <m/>
    <m/>
    <s v="MEADOWVALE                   AV"/>
    <s v="RIVERSIDE                    DR"/>
    <n v="34.088700000000003"/>
    <n v="-118.23609999999999"/>
  </r>
  <r>
    <n v="231312927"/>
    <d v="2023-06-10T00:00:00"/>
    <x v="953"/>
    <n v="530"/>
    <n v="13"/>
    <x v="6"/>
    <n v="1367"/>
    <n v="1"/>
    <n v="341"/>
    <x v="12"/>
    <s v="0398 0344 1822"/>
    <n v="31"/>
    <s v="M"/>
    <s v="W"/>
    <n v="213"/>
    <s v="WAREHOUSE"/>
    <m/>
    <m/>
    <s v="IC"/>
    <s v="Invest Cont"/>
    <n v="341"/>
    <m/>
    <m/>
    <m/>
    <s v="4600 S  ALAMEDA                      ST"/>
    <m/>
    <n v="34.000100000000003"/>
    <n v="-118.2389"/>
  </r>
  <r>
    <n v="230312187"/>
    <d v="2023-06-13T00:00:00"/>
    <x v="954"/>
    <n v="1835"/>
    <n v="3"/>
    <x v="2"/>
    <n v="319"/>
    <n v="1"/>
    <n v="210"/>
    <x v="11"/>
    <s v="1822 0344 0444 0940 1913"/>
    <n v="33"/>
    <s v="F"/>
    <s v="W"/>
    <n v="210"/>
    <s v="RESTAURANT/FAST FOOD"/>
    <n v="400"/>
    <s v="STRONG-ARM (HANDS, FIST, FEET OR BODILY FORCE)"/>
    <s v="IC"/>
    <s v="Invest Cont"/>
    <n v="210"/>
    <m/>
    <m/>
    <m/>
    <s v="2300 S  FIGUEROA                     ST"/>
    <m/>
    <n v="34.029499999999999"/>
    <n v="-118.2752"/>
  </r>
  <r>
    <n v="231320822"/>
    <d v="2023-11-19T00:00:00"/>
    <x v="955"/>
    <n v="1900"/>
    <n v="13"/>
    <x v="6"/>
    <n v="1324"/>
    <n v="1"/>
    <n v="510"/>
    <x v="0"/>
    <m/>
    <n v="0"/>
    <m/>
    <m/>
    <n v="101"/>
    <s v="STREET"/>
    <m/>
    <m/>
    <s v="IC"/>
    <s v="Invest Cont"/>
    <n v="510"/>
    <m/>
    <m/>
    <m/>
    <s v="NAOMI                        AV"/>
    <s v="21ST                         ST"/>
    <n v="34.020600000000002"/>
    <n v="-118.2501"/>
  </r>
  <r>
    <n v="231222317"/>
    <d v="2023-10-31T00:00:00"/>
    <x v="956"/>
    <n v="1745"/>
    <n v="12"/>
    <x v="8"/>
    <n v="1267"/>
    <n v="1"/>
    <n v="210"/>
    <x v="11"/>
    <s v="0344 0342 0400 0370 0429 0417 1218"/>
    <n v="39"/>
    <s v="M"/>
    <s v="B"/>
    <n v="101"/>
    <s v="STREET"/>
    <n v="400"/>
    <s v="STRONG-ARM (HANDS, FIST, FEET OR BODILY FORCE)"/>
    <s v="IC"/>
    <s v="Invest Cont"/>
    <n v="210"/>
    <m/>
    <m/>
    <m/>
    <s v="83RD                         ST"/>
    <s v="HOOVER                       ST"/>
    <n v="33.9636"/>
    <n v="-118.2871"/>
  </r>
  <r>
    <n v="232001021"/>
    <d v="2023-10-27T00:00:00"/>
    <x v="957"/>
    <n v="1530"/>
    <n v="20"/>
    <x v="19"/>
    <n v="2024"/>
    <n v="1"/>
    <n v="230"/>
    <x v="13"/>
    <s v="0323 0334 0416 0445 0446 1266 1822 2048 1402 0910"/>
    <n v="23"/>
    <s v="M"/>
    <s v="H"/>
    <n v="922"/>
    <s v="MTA - PURPLE LINE - WILSHIRE/WESTERN"/>
    <n v="302"/>
    <s v="BLUNT INSTRUMENT"/>
    <s v="AA"/>
    <s v="Adult Arrest"/>
    <n v="230"/>
    <n v="998"/>
    <m/>
    <m/>
    <s v="3700    WILSHIRE                     BL"/>
    <m/>
    <n v="34.063600000000001"/>
    <n v="-118.3047"/>
  </r>
  <r>
    <n v="231913555"/>
    <d v="2023-08-14T00:00:00"/>
    <x v="958"/>
    <n v="1845"/>
    <n v="19"/>
    <x v="16"/>
    <n v="1985"/>
    <n v="1"/>
    <n v="210"/>
    <x v="11"/>
    <s v="1259 0411 0449 0355 2032 0913 1817 0344"/>
    <n v="17"/>
    <s v="M"/>
    <s v="H"/>
    <n v="102"/>
    <s v="SIDEWALK"/>
    <n v="204"/>
    <s v="FOLDING KNIFE"/>
    <s v="IC"/>
    <s v="Invest Cont"/>
    <n v="210"/>
    <m/>
    <m/>
    <m/>
    <s v="PANORAMA"/>
    <s v="PANORAMA"/>
    <n v="34.226399999999998"/>
    <n v="-118.44929999999999"/>
  </r>
  <r>
    <n v="231811005"/>
    <d v="2023-05-26T00:00:00"/>
    <x v="959"/>
    <n v="1"/>
    <n v="18"/>
    <x v="17"/>
    <n v="1863"/>
    <n v="1"/>
    <n v="510"/>
    <x v="0"/>
    <m/>
    <n v="0"/>
    <m/>
    <m/>
    <n v="101"/>
    <s v="STREET"/>
    <m/>
    <m/>
    <s v="IC"/>
    <s v="Invest Cont"/>
    <n v="510"/>
    <m/>
    <m/>
    <m/>
    <s v="118TH                        ST"/>
    <s v="SANFORD                      ST"/>
    <n v="33.927100000000003"/>
    <n v="-118.2659"/>
  </r>
  <r>
    <n v="231409358"/>
    <d v="2023-04-29T00:00:00"/>
    <x v="960"/>
    <n v="1050"/>
    <n v="14"/>
    <x v="14"/>
    <n v="1494"/>
    <n v="1"/>
    <n v="341"/>
    <x v="12"/>
    <s v="1822 0344"/>
    <n v="34"/>
    <s v="F"/>
    <s v="W"/>
    <n v="212"/>
    <s v="TRANSPORTATION FACILITY (AIRPORT)"/>
    <m/>
    <m/>
    <s v="IC"/>
    <s v="Invest Cont"/>
    <n v="341"/>
    <m/>
    <m/>
    <m/>
    <s v="300    WORLD                        WY"/>
    <m/>
    <n v="33.945500000000003"/>
    <n v="-118.40009999999999"/>
  </r>
  <r>
    <n v="231407295"/>
    <d v="2023-03-20T00:00:00"/>
    <x v="961"/>
    <n v="1300"/>
    <n v="14"/>
    <x v="14"/>
    <n v="1464"/>
    <n v="1"/>
    <n v="310"/>
    <x v="5"/>
    <s v="0397 0344 1602"/>
    <n v="72"/>
    <s v="F"/>
    <s v="A"/>
    <n v="707"/>
    <s v="GARAGE/CARPORT"/>
    <n v="223"/>
    <s v="UNKNOWN TYPE CUTTING INSTRUMENT"/>
    <s v="IC"/>
    <s v="Invest Cont"/>
    <n v="310"/>
    <m/>
    <m/>
    <m/>
    <s v="12400    FIELDING CIR"/>
    <m/>
    <n v="33.979100000000003"/>
    <n v="-118.4092"/>
  </r>
  <r>
    <n v="230904456"/>
    <d v="2023-01-13T00:00:00"/>
    <x v="962"/>
    <n v="1020"/>
    <n v="9"/>
    <x v="3"/>
    <n v="941"/>
    <n v="1"/>
    <n v="331"/>
    <x v="23"/>
    <s v="0385 1300 0344"/>
    <n v="84"/>
    <s v="M"/>
    <s v="O"/>
    <n v="101"/>
    <s v="STREET"/>
    <m/>
    <m/>
    <s v="IC"/>
    <s v="Invest Cont"/>
    <n v="331"/>
    <m/>
    <m/>
    <m/>
    <s v="5700    COLUMBUS                     AV"/>
    <m/>
    <n v="34.174399999999999"/>
    <n v="-118.464"/>
  </r>
  <r>
    <n v="231505876"/>
    <d v="2023-02-15T00:00:00"/>
    <x v="963"/>
    <n v="430"/>
    <n v="15"/>
    <x v="18"/>
    <n v="1503"/>
    <n v="1"/>
    <n v="510"/>
    <x v="0"/>
    <m/>
    <n v="0"/>
    <m/>
    <m/>
    <n v="101"/>
    <s v="STREET"/>
    <m/>
    <m/>
    <s v="AO"/>
    <s v="Adult Other"/>
    <n v="510"/>
    <m/>
    <m/>
    <m/>
    <s v="12300    SHERMAN                      WY"/>
    <m/>
    <n v="34.2012"/>
    <n v="-118.40089999999999"/>
  </r>
  <r>
    <n v="231219680"/>
    <d v="2023-09-18T00:00:00"/>
    <x v="964"/>
    <n v="2041"/>
    <n v="12"/>
    <x v="8"/>
    <n v="1213"/>
    <n v="1"/>
    <n v="110"/>
    <x v="76"/>
    <s v="1100 0430 1822 0342 0334 0906 2004 1218"/>
    <n v="32"/>
    <s v="M"/>
    <s v="B"/>
    <n v="101"/>
    <s v="STREET"/>
    <n v="102"/>
    <s v="HAND GUN"/>
    <s v="IC"/>
    <s v="Invest Cont"/>
    <n v="110"/>
    <m/>
    <m/>
    <m/>
    <s v="5800 S  WESTERN                      AV"/>
    <m/>
    <n v="33.9893"/>
    <n v="-118.30889999999999"/>
  </r>
  <r>
    <n v="230105637"/>
    <d v="2023-01-26T00:00:00"/>
    <x v="965"/>
    <n v="55"/>
    <n v="1"/>
    <x v="1"/>
    <n v="162"/>
    <n v="2"/>
    <n v="623"/>
    <x v="38"/>
    <s v="1212 0910"/>
    <n v="0"/>
    <s v="X"/>
    <s v="X"/>
    <n v="903"/>
    <s v="MTA - RED LINE - 7TH AND METRO CENTER"/>
    <n v="500"/>
    <s v="UNKNOWN WEAPON/OTHER WEAPON"/>
    <s v="IC"/>
    <s v="Invest Cont"/>
    <n v="623"/>
    <m/>
    <m/>
    <m/>
    <s v="600 W  7TH                          ST"/>
    <m/>
    <n v="34.0473"/>
    <n v="-118.25660000000001"/>
  </r>
  <r>
    <n v="241005858"/>
    <d v="2024-02-20T00:00:00"/>
    <x v="966"/>
    <n v="1700"/>
    <n v="10"/>
    <x v="11"/>
    <n v="1099"/>
    <n v="2"/>
    <n v="740"/>
    <x v="21"/>
    <s v="1300 1822 0329"/>
    <n v="44"/>
    <s v="M"/>
    <s v="F"/>
    <n v="122"/>
    <s v="VEHICLE, PASSENGER/TRUCK"/>
    <m/>
    <m/>
    <s v="IC"/>
    <s v="Invest Cont"/>
    <n v="740"/>
    <m/>
    <m/>
    <m/>
    <s v="15600    CASTLEWOODS                  DR"/>
    <m/>
    <n v="34.133600000000001"/>
    <n v="-118.477"/>
  </r>
  <r>
    <n v="230211659"/>
    <d v="2023-06-01T00:00:00"/>
    <x v="967"/>
    <n v="1609"/>
    <n v="2"/>
    <x v="5"/>
    <n v="205"/>
    <n v="1"/>
    <n v="442"/>
    <x v="16"/>
    <n v="325"/>
    <n v="0"/>
    <s v="X"/>
    <s v="X"/>
    <n v="203"/>
    <s v="OTHER BUSINESS"/>
    <m/>
    <m/>
    <s v="AA"/>
    <s v="Adult Arrest"/>
    <n v="442"/>
    <m/>
    <m/>
    <m/>
    <s v="600 N  DILLON                       ST"/>
    <m/>
    <n v="34.078600000000002"/>
    <n v="-118.2788"/>
  </r>
  <r>
    <n v="231711347"/>
    <d v="2023-06-13T00:00:00"/>
    <x v="954"/>
    <n v="1130"/>
    <n v="17"/>
    <x v="13"/>
    <n v="1794"/>
    <n v="2"/>
    <n v="626"/>
    <x v="10"/>
    <s v="1300 0913 2000 0448 1814"/>
    <n v="25"/>
    <s v="F"/>
    <s v="H"/>
    <n v="203"/>
    <s v="OTHER BUSINESS"/>
    <n v="400"/>
    <s v="STRONG-ARM (HANDS, FIST, FEET OR BODILY FORCE)"/>
    <s v="AO"/>
    <s v="Adult Other"/>
    <n v="626"/>
    <m/>
    <m/>
    <m/>
    <s v="8500    RESEDA                       BL"/>
    <m/>
    <n v="34.224600000000002"/>
    <n v="-118.5361"/>
  </r>
  <r>
    <n v="231216931"/>
    <d v="2023-08-01T00:00:00"/>
    <x v="968"/>
    <n v="1650"/>
    <n v="12"/>
    <x v="8"/>
    <n v="1248"/>
    <n v="1"/>
    <n v="440"/>
    <x v="20"/>
    <s v="0344 0394"/>
    <n v="21"/>
    <s v="M"/>
    <s v="B"/>
    <n v="502"/>
    <s v="MULTI-UNIT DWELLING (APARTMENT, DUPLEX, ETC)"/>
    <m/>
    <m/>
    <s v="IC"/>
    <s v="Invest Cont"/>
    <n v="440"/>
    <m/>
    <m/>
    <m/>
    <s v="900 W  62ND                         PL"/>
    <m/>
    <n v="33.982799999999997"/>
    <n v="-118.28919999999999"/>
  </r>
  <r>
    <n v="230810056"/>
    <d v="2023-05-24T00:00:00"/>
    <x v="969"/>
    <n v="1736"/>
    <n v="8"/>
    <x v="12"/>
    <n v="881"/>
    <n v="1"/>
    <n v="440"/>
    <x v="20"/>
    <s v="0394 1822"/>
    <n v="31"/>
    <s v="M"/>
    <s v="C"/>
    <n v="502"/>
    <s v="MULTI-UNIT DWELLING (APARTMENT, DUPLEX, ETC)"/>
    <m/>
    <m/>
    <s v="IC"/>
    <s v="Invest Cont"/>
    <n v="440"/>
    <m/>
    <m/>
    <m/>
    <s v="12300 W  PICO                         BL"/>
    <m/>
    <n v="34.034100000000002"/>
    <n v="-118.4525"/>
  </r>
  <r>
    <n v="230909386"/>
    <d v="2023-05-15T00:00:00"/>
    <x v="970"/>
    <n v="1200"/>
    <n v="9"/>
    <x v="3"/>
    <n v="932"/>
    <n v="2"/>
    <n v="740"/>
    <x v="21"/>
    <s v="0329 1300 1822"/>
    <n v="37"/>
    <s v="M"/>
    <s v="W"/>
    <n v="108"/>
    <s v="PARKING LOT"/>
    <m/>
    <m/>
    <s v="IC"/>
    <s v="Invest Cont"/>
    <n v="740"/>
    <m/>
    <m/>
    <m/>
    <s v="HALBRENT                     AV"/>
    <s v="ERWIN                        ST"/>
    <n v="34.183"/>
    <n v="-118.465"/>
  </r>
  <r>
    <n v="231108952"/>
    <d v="2023-05-13T00:00:00"/>
    <x v="971"/>
    <n v="1600"/>
    <n v="11"/>
    <x v="7"/>
    <n v="1171"/>
    <n v="1"/>
    <n v="121"/>
    <x v="22"/>
    <s v="2000 2033 0429 0448 1813 0913 0527 0444 0532"/>
    <n v="37"/>
    <s v="F"/>
    <s v="W"/>
    <n v="501"/>
    <s v="SINGLE FAMILY DWELLING"/>
    <n v="400"/>
    <s v="STRONG-ARM (HANDS, FIST, FEET OR BODILY FORCE)"/>
    <s v="AO"/>
    <s v="Adult Other"/>
    <n v="121"/>
    <m/>
    <m/>
    <m/>
    <s v="1200    HYPERION                     AV"/>
    <m/>
    <n v="34.093800000000002"/>
    <n v="-118.2784"/>
  </r>
  <r>
    <n v="231225679"/>
    <d v="2023-12-28T00:00:00"/>
    <x v="972"/>
    <n v="2250"/>
    <n v="12"/>
    <x v="8"/>
    <n v="1241"/>
    <n v="1"/>
    <n v="510"/>
    <x v="0"/>
    <m/>
    <n v="0"/>
    <m/>
    <m/>
    <n v="101"/>
    <s v="STREET"/>
    <m/>
    <m/>
    <s v="IC"/>
    <s v="Invest Cont"/>
    <n v="510"/>
    <m/>
    <m/>
    <m/>
    <s v="63RD                         ST"/>
    <s v="CRENSHAW"/>
    <n v="33.982900000000001"/>
    <n v="-118.3309"/>
  </r>
  <r>
    <n v="232106876"/>
    <d v="2023-03-18T00:00:00"/>
    <x v="973"/>
    <n v="1645"/>
    <n v="21"/>
    <x v="15"/>
    <n v="2156"/>
    <n v="2"/>
    <n v="647"/>
    <x v="72"/>
    <n v="447"/>
    <n v="58"/>
    <s v="F"/>
    <s v="W"/>
    <n v="707"/>
    <s v="GARAGE/CARPORT"/>
    <n v="500"/>
    <s v="UNKNOWN WEAPON/OTHER WEAPON"/>
    <s v="IC"/>
    <s v="Invest Cont"/>
    <n v="647"/>
    <m/>
    <m/>
    <m/>
    <s v="6600    TOPANGA CANYON               BL"/>
    <m/>
    <n v="34.190399999999997"/>
    <n v="-118.60590000000001"/>
  </r>
  <r>
    <n v="230810454"/>
    <d v="2023-06-04T00:00:00"/>
    <x v="974"/>
    <n v="1640"/>
    <n v="8"/>
    <x v="12"/>
    <n v="882"/>
    <n v="1"/>
    <n v="440"/>
    <x v="20"/>
    <s v="1822 0344"/>
    <n v="0"/>
    <s v="M"/>
    <s v="O"/>
    <n v="210"/>
    <s v="RESTAURANT/FAST FOOD"/>
    <m/>
    <m/>
    <s v="IC"/>
    <s v="Invest Cont"/>
    <n v="440"/>
    <m/>
    <m/>
    <m/>
    <s v="2000    SAWTELLE                     BL"/>
    <m/>
    <n v="34.040999999999997"/>
    <n v="-118.44370000000001"/>
  </r>
  <r>
    <n v="231014488"/>
    <d v="2023-10-05T00:00:00"/>
    <x v="975"/>
    <n v="2020"/>
    <n v="10"/>
    <x v="11"/>
    <n v="1008"/>
    <n v="2"/>
    <n v="740"/>
    <x v="21"/>
    <s v="1309 1300 1822 0919 0329 0605"/>
    <n v="33"/>
    <s v="F"/>
    <s v="H"/>
    <n v="122"/>
    <s v="VEHICLE, PASSENGER/TRUCK"/>
    <m/>
    <m/>
    <s v="IC"/>
    <s v="Invest Cont"/>
    <n v="740"/>
    <m/>
    <m/>
    <m/>
    <s v="GLORIA                       AV"/>
    <s v="SATICOY                      ST"/>
    <n v="34.208500000000001"/>
    <n v="-118.47929999999999"/>
  </r>
  <r>
    <n v="230806663"/>
    <d v="2023-03-03T00:00:00"/>
    <x v="976"/>
    <n v="640"/>
    <n v="8"/>
    <x v="12"/>
    <n v="839"/>
    <n v="1"/>
    <n v="522"/>
    <x v="39"/>
    <m/>
    <n v="0"/>
    <m/>
    <m/>
    <n v="101"/>
    <s v="STREET"/>
    <m/>
    <m/>
    <s v="IC"/>
    <s v="Invest Cont"/>
    <n v="522"/>
    <m/>
    <m/>
    <m/>
    <s v="10100    SANTA MONICA                 BL"/>
    <m/>
    <n v="34.062899999999999"/>
    <n v="-118.4158"/>
  </r>
  <r>
    <n v="231419691"/>
    <d v="2023-11-01T00:00:00"/>
    <x v="957"/>
    <n v="800"/>
    <n v="14"/>
    <x v="14"/>
    <n v="1428"/>
    <n v="2"/>
    <n v="354"/>
    <x v="14"/>
    <n v="1822"/>
    <n v="59"/>
    <s v="M"/>
    <s v="W"/>
    <n v="502"/>
    <s v="MULTI-UNIT DWELLING (APARTMENT, DUPLEX, ETC)"/>
    <m/>
    <m/>
    <s v="IC"/>
    <s v="Invest Cont"/>
    <n v="354"/>
    <m/>
    <m/>
    <m/>
    <s v="10700    ROSE                         AV"/>
    <m/>
    <n v="34.026899999999998"/>
    <n v="-118.41330000000001"/>
  </r>
  <r>
    <n v="230321725"/>
    <d v="2023-12-19T00:00:00"/>
    <x v="977"/>
    <n v="830"/>
    <n v="3"/>
    <x v="2"/>
    <n v="393"/>
    <n v="2"/>
    <n v="740"/>
    <x v="21"/>
    <s v="0329 0913 1817"/>
    <n v="40"/>
    <s v="F"/>
    <s v="H"/>
    <n v="122"/>
    <s v="VEHICLE, PASSENGER/TRUCK"/>
    <m/>
    <m/>
    <s v="IC"/>
    <s v="Invest Cont"/>
    <n v="740"/>
    <m/>
    <m/>
    <m/>
    <s v="2800 W  42ND                         ST"/>
    <m/>
    <n v="34.007300000000001"/>
    <n v="-118.32389999999999"/>
  </r>
  <r>
    <n v="230516918"/>
    <d v="2023-12-15T00:00:00"/>
    <x v="966"/>
    <n v="1700"/>
    <n v="5"/>
    <x v="10"/>
    <n v="565"/>
    <n v="1"/>
    <n v="310"/>
    <x v="5"/>
    <s v="0344 1822 1607"/>
    <n v="60"/>
    <s v="M"/>
    <s v="W"/>
    <n v="702"/>
    <s v="OFFICE BUILDING/OFFICE"/>
    <m/>
    <m/>
    <s v="IC"/>
    <s v="Invest Cont"/>
    <n v="310"/>
    <m/>
    <m/>
    <m/>
    <s v="500 W  9TH                          ST"/>
    <m/>
    <n v="33.735999999999997"/>
    <n v="-118.28789999999999"/>
  </r>
  <r>
    <n v="231408316"/>
    <d v="2023-04-12T00:00:00"/>
    <x v="978"/>
    <n v="2300"/>
    <n v="14"/>
    <x v="14"/>
    <n v="1469"/>
    <n v="1"/>
    <n v="510"/>
    <x v="0"/>
    <m/>
    <n v="0"/>
    <m/>
    <m/>
    <n v="707"/>
    <s v="GARAGE/CARPORT"/>
    <m/>
    <m/>
    <s v="IC"/>
    <s v="Invest Cont"/>
    <n v="510"/>
    <m/>
    <m/>
    <m/>
    <s v="7100    FLIGHT                       AV"/>
    <m/>
    <n v="33.974699999999999"/>
    <n v="-118.3764"/>
  </r>
  <r>
    <n v="230111310"/>
    <d v="2023-04-26T00:00:00"/>
    <x v="960"/>
    <n v="800"/>
    <n v="1"/>
    <x v="1"/>
    <n v="131"/>
    <n v="2"/>
    <n v="900"/>
    <x v="18"/>
    <s v="2038 0913"/>
    <n v="40"/>
    <s v="M"/>
    <s v="B"/>
    <n v="502"/>
    <s v="MULTI-UNIT DWELLING (APARTMENT, DUPLEX, ETC)"/>
    <n v="511"/>
    <s v="VERBAL THREAT"/>
    <s v="AA"/>
    <s v="Adult Arrest"/>
    <n v="900"/>
    <m/>
    <m/>
    <m/>
    <s v="100 S  FIGUEROA                     ST"/>
    <m/>
    <n v="34.056899999999999"/>
    <n v="-118.254"/>
  </r>
  <r>
    <n v="231309295"/>
    <d v="2023-04-17T00:00:00"/>
    <x v="979"/>
    <n v="630"/>
    <n v="13"/>
    <x v="6"/>
    <n v="1362"/>
    <n v="1"/>
    <n v="510"/>
    <x v="0"/>
    <m/>
    <n v="0"/>
    <m/>
    <m/>
    <n v="101"/>
    <s v="STREET"/>
    <m/>
    <m/>
    <s v="IC"/>
    <s v="Invest Cont"/>
    <n v="510"/>
    <m/>
    <m/>
    <m/>
    <s v="47TH"/>
    <s v="MAIN                         ST"/>
    <n v="34.001100000000001"/>
    <n v="-118.274"/>
  </r>
  <r>
    <n v="240204048"/>
    <d v="2023-12-31T00:00:00"/>
    <x v="980"/>
    <n v="1500"/>
    <n v="2"/>
    <x v="5"/>
    <n v="251"/>
    <n v="2"/>
    <n v="627"/>
    <x v="43"/>
    <s v="0602 0334 0432 0913 0553 1251 1258 0416 0445"/>
    <n v="9"/>
    <s v="M"/>
    <s v="H"/>
    <n v="502"/>
    <s v="MULTI-UNIT DWELLING (APARTMENT, DUPLEX, ETC)"/>
    <n v="301"/>
    <s v="BELT FLAILING INSTRUMENT/CHAIN"/>
    <s v="AA"/>
    <s v="Adult Arrest"/>
    <n v="627"/>
    <m/>
    <m/>
    <m/>
    <s v="600 S  RAMPART                      BL"/>
    <m/>
    <n v="34.062399999999997"/>
    <n v="-118.2813"/>
  </r>
  <r>
    <n v="231211538"/>
    <d v="2023-05-05T00:00:00"/>
    <x v="981"/>
    <n v="1750"/>
    <n v="12"/>
    <x v="8"/>
    <n v="1283"/>
    <n v="2"/>
    <n v="901"/>
    <x v="19"/>
    <n v="2038"/>
    <n v="38"/>
    <s v="F"/>
    <s v="B"/>
    <n v="501"/>
    <s v="SINGLE FAMILY DWELLING"/>
    <m/>
    <m/>
    <s v="IC"/>
    <s v="Invest Cont"/>
    <n v="901"/>
    <m/>
    <m/>
    <m/>
    <s v="1700 W  104TH                        ST"/>
    <m/>
    <n v="33.948599999999999"/>
    <n v="-118.3094"/>
  </r>
  <r>
    <n v="230307652"/>
    <d v="2023-03-12T00:00:00"/>
    <x v="982"/>
    <n v="100"/>
    <n v="3"/>
    <x v="2"/>
    <n v="373"/>
    <n v="1"/>
    <n v="440"/>
    <x v="20"/>
    <s v="1822 0344"/>
    <n v="20"/>
    <s v="F"/>
    <s v="W"/>
    <n v="207"/>
    <s v="BAR/COCKTAIL/NIGHTCLUB"/>
    <m/>
    <m/>
    <s v="IC"/>
    <s v="Invest Cont"/>
    <n v="440"/>
    <m/>
    <m/>
    <m/>
    <s v="3800    CRENSHAW                     BL"/>
    <m/>
    <n v="34.017299999999999"/>
    <n v="-118.3349"/>
  </r>
  <r>
    <n v="230715083"/>
    <d v="2023-09-26T00:00:00"/>
    <x v="983"/>
    <n v="435"/>
    <n v="7"/>
    <x v="0"/>
    <n v="765"/>
    <n v="1"/>
    <n v="236"/>
    <x v="46"/>
    <s v="1218 0416 0446 0913 2000"/>
    <n v="26"/>
    <s v="F"/>
    <s v="B"/>
    <n v="101"/>
    <s v="STREET"/>
    <n v="400"/>
    <s v="STRONG-ARM (HANDS, FIST, FEET OR BODILY FORCE)"/>
    <s v="AO"/>
    <s v="Adult Other"/>
    <n v="236"/>
    <m/>
    <m/>
    <m/>
    <s v="1300 S  MANSFIELD                    AV"/>
    <m/>
    <n v="34.0503"/>
    <n v="-118.34480000000001"/>
  </r>
  <r>
    <n v="230127270"/>
    <d v="2023-12-27T00:00:00"/>
    <x v="984"/>
    <n v="915"/>
    <n v="1"/>
    <x v="1"/>
    <n v="158"/>
    <n v="2"/>
    <n v="624"/>
    <x v="15"/>
    <s v="0361 0913 0416"/>
    <n v="58"/>
    <s v="M"/>
    <s v="B"/>
    <n v="102"/>
    <s v="SIDEWALK"/>
    <n v="400"/>
    <s v="STRONG-ARM (HANDS, FIST, FEET OR BODILY FORCE)"/>
    <s v="IC"/>
    <s v="Invest Cont"/>
    <n v="624"/>
    <m/>
    <m/>
    <m/>
    <s v="800 E  6TH                          ST"/>
    <m/>
    <n v="34.040799999999997"/>
    <n v="-118.2428"/>
  </r>
  <r>
    <n v="230209770"/>
    <d v="2023-04-28T00:00:00"/>
    <x v="985"/>
    <n v="825"/>
    <n v="2"/>
    <x v="5"/>
    <n v="256"/>
    <n v="2"/>
    <n v="624"/>
    <x v="15"/>
    <s v="0400 0416 1822 0417"/>
    <n v="36"/>
    <s v="M"/>
    <s v="W"/>
    <n v="203"/>
    <s v="OTHER BUSINESS"/>
    <n v="400"/>
    <s v="STRONG-ARM (HANDS, FIST, FEET OR BODILY FORCE)"/>
    <s v="IC"/>
    <s v="Invest Cont"/>
    <n v="624"/>
    <m/>
    <m/>
    <m/>
    <s v="1600    WILSHIRE                     BL"/>
    <m/>
    <n v="34.055399999999999"/>
    <n v="-118.2702"/>
  </r>
  <r>
    <n v="230717734"/>
    <d v="2023-11-29T00:00:00"/>
    <x v="986"/>
    <n v="1430"/>
    <n v="7"/>
    <x v="0"/>
    <n v="782"/>
    <n v="1"/>
    <n v="440"/>
    <x v="20"/>
    <s v="0344 1822"/>
    <n v="87"/>
    <s v="F"/>
    <s v="B"/>
    <n v="701"/>
    <s v="HOSPITAL"/>
    <m/>
    <m/>
    <s v="IC"/>
    <s v="Invest Cont"/>
    <n v="440"/>
    <m/>
    <m/>
    <m/>
    <s v="6000    CADILLAC                     AV"/>
    <m/>
    <n v="34.037399999999998"/>
    <n v="-118.3742"/>
  </r>
  <r>
    <n v="230210388"/>
    <d v="2023-05-10T00:00:00"/>
    <x v="987"/>
    <n v="2109"/>
    <n v="2"/>
    <x v="5"/>
    <n v="235"/>
    <n v="2"/>
    <n v="237"/>
    <x v="63"/>
    <s v="0602 0552 0913 1258"/>
    <n v="7"/>
    <s v="M"/>
    <s v="O"/>
    <n v="502"/>
    <s v="MULTI-UNIT DWELLING (APARTMENT, DUPLEX, ETC)"/>
    <m/>
    <m/>
    <s v="IC"/>
    <s v="Invest Cont"/>
    <n v="237"/>
    <m/>
    <m/>
    <m/>
    <s v="2100 W  COURT                        ST"/>
    <m/>
    <n v="34.069299999999998"/>
    <n v="-118.2687"/>
  </r>
  <r>
    <n v="232106772"/>
    <d v="2023-03-15T00:00:00"/>
    <x v="988"/>
    <n v="1550"/>
    <n v="21"/>
    <x v="15"/>
    <n v="2107"/>
    <n v="2"/>
    <n v="888"/>
    <x v="24"/>
    <m/>
    <n v="77"/>
    <s v="M"/>
    <s v="W"/>
    <n v="501"/>
    <s v="SINGLE FAMILY DWELLING"/>
    <m/>
    <m/>
    <s v="IC"/>
    <s v="Invest Cont"/>
    <n v="888"/>
    <m/>
    <m/>
    <m/>
    <s v="21200    BRYANT                       ST"/>
    <m/>
    <n v="34.226999999999997"/>
    <n v="-118.5941"/>
  </r>
  <r>
    <n v="230127182"/>
    <d v="2023-12-25T00:00:00"/>
    <x v="989"/>
    <n v="2120"/>
    <n v="1"/>
    <x v="1"/>
    <n v="111"/>
    <n v="1"/>
    <n v="210"/>
    <x v="11"/>
    <s v="0355 0334 1822"/>
    <n v="32"/>
    <s v="M"/>
    <s v="W"/>
    <n v="102"/>
    <s v="SIDEWALK"/>
    <n v="207"/>
    <s v="OTHER KNIFE"/>
    <s v="AO"/>
    <s v="Adult Other"/>
    <n v="210"/>
    <m/>
    <m/>
    <m/>
    <s v="ALISO"/>
    <s v="LOS ANGELES"/>
    <n v="34.061500000000002"/>
    <n v="-118.24120000000001"/>
  </r>
  <r>
    <n v="230222843"/>
    <d v="2023-12-18T00:00:00"/>
    <x v="990"/>
    <n v="2200"/>
    <n v="2"/>
    <x v="5"/>
    <n v="257"/>
    <n v="1"/>
    <n v="331"/>
    <x v="23"/>
    <s v="1822 0344 0352 1221"/>
    <n v="42"/>
    <s v="F"/>
    <s v="K"/>
    <n v="108"/>
    <s v="PARKING LOT"/>
    <m/>
    <m/>
    <s v="IC"/>
    <s v="Invest Cont"/>
    <n v="331"/>
    <m/>
    <m/>
    <m/>
    <s v="1300 W  7TH                          ST"/>
    <m/>
    <n v="34.055199999999999"/>
    <n v="-118.2675"/>
  </r>
  <r>
    <n v="231612935"/>
    <d v="2023-10-11T00:00:00"/>
    <x v="975"/>
    <n v="1300"/>
    <n v="16"/>
    <x v="20"/>
    <n v="1636"/>
    <n v="2"/>
    <n v="662"/>
    <x v="17"/>
    <n v="701"/>
    <n v="26"/>
    <s v="F"/>
    <s v="W"/>
    <n v="501"/>
    <s v="SINGLE FAMILY DWELLING"/>
    <m/>
    <m/>
    <s v="IC"/>
    <s v="Invest Cont"/>
    <n v="662"/>
    <m/>
    <m/>
    <m/>
    <s v="9700    FOOTHILL                     PL"/>
    <m/>
    <n v="34.273200000000003"/>
    <n v="-118.3443"/>
  </r>
  <r>
    <n v="231306162"/>
    <d v="2023-02-11T00:00:00"/>
    <x v="991"/>
    <n v="1555"/>
    <n v="13"/>
    <x v="6"/>
    <n v="1362"/>
    <n v="2"/>
    <n v="753"/>
    <x v="37"/>
    <s v="1100 1407"/>
    <n v="0"/>
    <s v="M"/>
    <s v="W"/>
    <n v="101"/>
    <s v="STREET"/>
    <n v="102"/>
    <s v="HAND GUN"/>
    <s v="IC"/>
    <s v="Invest Cont"/>
    <n v="753"/>
    <n v="998"/>
    <m/>
    <m/>
    <s v="400 E  49TH                         ST"/>
    <m/>
    <n v="33.998800000000003"/>
    <n v="-118.2696"/>
  </r>
  <r>
    <n v="231116627"/>
    <d v="2023-12-07T00:00:00"/>
    <x v="992"/>
    <n v="500"/>
    <n v="11"/>
    <x v="7"/>
    <n v="1136"/>
    <n v="1"/>
    <n v="520"/>
    <x v="25"/>
    <n v="1822"/>
    <n v="55"/>
    <s v="M"/>
    <s v="O"/>
    <n v="108"/>
    <s v="PARKING LOT"/>
    <m/>
    <m/>
    <s v="IC"/>
    <s v="Invest Cont"/>
    <n v="520"/>
    <m/>
    <m/>
    <m/>
    <s v="4500    MONT EAGLE                   PL"/>
    <m/>
    <n v="34.119100000000003"/>
    <n v="-118.2174"/>
  </r>
  <r>
    <n v="231508289"/>
    <d v="2023-04-14T00:00:00"/>
    <x v="993"/>
    <n v="130"/>
    <n v="15"/>
    <x v="18"/>
    <n v="1544"/>
    <n v="1"/>
    <n v="510"/>
    <x v="0"/>
    <m/>
    <n v="0"/>
    <m/>
    <m/>
    <n v="101"/>
    <s v="STREET"/>
    <m/>
    <m/>
    <s v="IC"/>
    <s v="Invest Cont"/>
    <n v="510"/>
    <m/>
    <m/>
    <m/>
    <s v="12100    HUSTON                       ST"/>
    <m/>
    <n v="34.159399999999998"/>
    <n v="-118.3965"/>
  </r>
  <r>
    <n v="232006319"/>
    <d v="2023-02-26T00:00:00"/>
    <x v="994"/>
    <n v="1400"/>
    <n v="20"/>
    <x v="19"/>
    <n v="2033"/>
    <n v="1"/>
    <n v="510"/>
    <x v="0"/>
    <m/>
    <n v="0"/>
    <m/>
    <m/>
    <n v="108"/>
    <s v="PARKING LOT"/>
    <m/>
    <m/>
    <s v="IC"/>
    <s v="Invest Cont"/>
    <n v="510"/>
    <m/>
    <m/>
    <m/>
    <s v="600 S  HOBART                       BL"/>
    <m/>
    <n v="34.056600000000003"/>
    <n v="-118.3053"/>
  </r>
  <r>
    <n v="231224408"/>
    <d v="2023-12-06T00:00:00"/>
    <x v="995"/>
    <n v="1000"/>
    <n v="12"/>
    <x v="8"/>
    <n v="1251"/>
    <n v="1"/>
    <n v="121"/>
    <x v="22"/>
    <s v="0913 0527 0510 0448 0507 0400"/>
    <n v="18"/>
    <s v="F"/>
    <s v="H"/>
    <n v="118"/>
    <s v="CONSTRUCTION SITE"/>
    <n v="400"/>
    <s v="STRONG-ARM (HANDS, FIST, FEET OR BODILY FORCE)"/>
    <s v="IC"/>
    <s v="Invest Cont"/>
    <n v="121"/>
    <m/>
    <m/>
    <m/>
    <s v="NORMANDIE"/>
    <s v="48TH                         ST"/>
    <n v="33.973100000000002"/>
    <n v="-118.3304"/>
  </r>
  <r>
    <n v="230915816"/>
    <d v="2023-10-30T00:00:00"/>
    <x v="996"/>
    <n v="1000"/>
    <n v="9"/>
    <x v="3"/>
    <n v="941"/>
    <n v="1"/>
    <n v="420"/>
    <x v="33"/>
    <m/>
    <n v="0"/>
    <m/>
    <m/>
    <n v="101"/>
    <s v="STREET"/>
    <m/>
    <m/>
    <s v="IC"/>
    <s v="Invest Cont"/>
    <n v="420"/>
    <m/>
    <m/>
    <m/>
    <s v="15000    BURBANK                      BL"/>
    <m/>
    <n v="34.176600000000001"/>
    <n v="-118.4589"/>
  </r>
  <r>
    <n v="231115475"/>
    <d v="2023-11-07T00:00:00"/>
    <x v="997"/>
    <n v="2015"/>
    <n v="11"/>
    <x v="7"/>
    <n v="1147"/>
    <n v="2"/>
    <n v="901"/>
    <x v="19"/>
    <n v="2038"/>
    <n v="47"/>
    <s v="M"/>
    <s v="H"/>
    <n v="501"/>
    <s v="SINGLE FAMILY DWELLING"/>
    <m/>
    <m/>
    <s v="IC"/>
    <s v="Invest Cont"/>
    <n v="901"/>
    <m/>
    <m/>
    <m/>
    <s v="2800    FREDERICK                    ST"/>
    <m/>
    <n v="34.099600000000002"/>
    <n v="-118.2337"/>
  </r>
  <r>
    <n v="231225024"/>
    <d v="2023-12-15T00:00:00"/>
    <x v="998"/>
    <n v="1045"/>
    <n v="12"/>
    <x v="8"/>
    <n v="1252"/>
    <n v="1"/>
    <n v="230"/>
    <x v="13"/>
    <s v="0302 0334 0443 0353 1309 0913 0603"/>
    <n v="52"/>
    <s v="F"/>
    <s v="B"/>
    <n v="501"/>
    <s v="SINGLE FAMILY DWELLING"/>
    <n v="102"/>
    <s v="HAND GUN"/>
    <s v="AO"/>
    <s v="Adult Other"/>
    <n v="230"/>
    <m/>
    <m/>
    <m/>
    <s v="2400 W  75TH                         ST"/>
    <m/>
    <n v="33.971899999999998"/>
    <n v="-118.3199"/>
  </r>
  <r>
    <n v="231016572"/>
    <d v="2023-11-26T00:00:00"/>
    <x v="997"/>
    <n v="1200"/>
    <n v="10"/>
    <x v="11"/>
    <n v="1063"/>
    <n v="1"/>
    <n v="330"/>
    <x v="1"/>
    <s v="1300 0358 1307 1609 1822 0344"/>
    <n v="35"/>
    <s v="F"/>
    <s v="W"/>
    <n v="101"/>
    <s v="STREET"/>
    <m/>
    <m/>
    <s v="IC"/>
    <s v="Invest Cont"/>
    <n v="330"/>
    <m/>
    <m/>
    <m/>
    <s v="18700    VENTURA                      BL"/>
    <m/>
    <n v="34.170699999999997"/>
    <n v="-118.5407"/>
  </r>
  <r>
    <n v="232104251"/>
    <d v="2023-01-06T00:00:00"/>
    <x v="999"/>
    <n v="815"/>
    <n v="21"/>
    <x v="15"/>
    <n v="2138"/>
    <n v="1"/>
    <n v="230"/>
    <x v="13"/>
    <s v="0913 1810 0416"/>
    <n v="53"/>
    <s v="M"/>
    <s v="W"/>
    <n v="501"/>
    <s v="SINGLE FAMILY DWELLING"/>
    <n v="500"/>
    <s v="UNKNOWN WEAPON/OTHER WEAPON"/>
    <s v="AO"/>
    <s v="Adult Other"/>
    <n v="230"/>
    <m/>
    <m/>
    <m/>
    <s v="20600    COHASSET                     ST"/>
    <m/>
    <n v="34.206499999999998"/>
    <n v="-118.5819"/>
  </r>
  <r>
    <n v="230217994"/>
    <d v="2023-09-25T00:00:00"/>
    <x v="1000"/>
    <n v="2045"/>
    <n v="2"/>
    <x v="5"/>
    <n v="257"/>
    <n v="1"/>
    <n v="510"/>
    <x v="0"/>
    <m/>
    <n v="0"/>
    <m/>
    <m/>
    <n v="101"/>
    <s v="STREET"/>
    <m/>
    <m/>
    <s v="IC"/>
    <s v="Invest Cont"/>
    <n v="510"/>
    <m/>
    <m/>
    <m/>
    <s v="1200    INGRAHAM                     ST"/>
    <m/>
    <n v="34.052300000000002"/>
    <n v="-118.2653"/>
  </r>
  <r>
    <n v="231917628"/>
    <d v="2023-12-08T00:00:00"/>
    <x v="1001"/>
    <n v="1200"/>
    <n v="19"/>
    <x v="16"/>
    <n v="1921"/>
    <n v="2"/>
    <n v="437"/>
    <x v="26"/>
    <n v="1212"/>
    <n v="0"/>
    <s v="M"/>
    <s v="H"/>
    <n v="501"/>
    <s v="SINGLE FAMILY DWELLING"/>
    <n v="400"/>
    <s v="STRONG-ARM (HANDS, FIST, FEET OR BODILY FORCE)"/>
    <s v="IC"/>
    <s v="Invest Cont"/>
    <n v="437"/>
    <m/>
    <m/>
    <m/>
    <s v="12700    ENCINITAS                    AV"/>
    <m/>
    <n v="34.300800000000002"/>
    <n v="-118.47490000000001"/>
  </r>
  <r>
    <n v="231205469"/>
    <d v="2023-01-26T00:00:00"/>
    <x v="965"/>
    <n v="1000"/>
    <n v="12"/>
    <x v="8"/>
    <n v="1256"/>
    <n v="2"/>
    <n v="903"/>
    <x v="49"/>
    <s v="2038 0913 1814 2004 2000"/>
    <n v="30"/>
    <s v="F"/>
    <s v="B"/>
    <n v="502"/>
    <s v="MULTI-UNIT DWELLING (APARTMENT, DUPLEX, ETC)"/>
    <n v="515"/>
    <s v="PHYSICAL PRESENCE"/>
    <s v="IC"/>
    <s v="Invest Cont"/>
    <n v="903"/>
    <m/>
    <m/>
    <m/>
    <s v="800 W  75TH                         ST"/>
    <m/>
    <n v="33.971699999999998"/>
    <n v="-118.2871"/>
  </r>
  <r>
    <n v="241409321"/>
    <d v="2024-05-07T00:00:00"/>
    <x v="962"/>
    <n v="1345"/>
    <n v="14"/>
    <x v="14"/>
    <n v="1466"/>
    <n v="2"/>
    <n v="354"/>
    <x v="14"/>
    <n v="377"/>
    <n v="32"/>
    <s v="M"/>
    <s v="W"/>
    <n v="501"/>
    <s v="SINGLE FAMILY DWELLING"/>
    <m/>
    <m/>
    <s v="IC"/>
    <s v="Invest Cont"/>
    <n v="354"/>
    <m/>
    <m/>
    <m/>
    <s v="7200    ARIZONA                      AV"/>
    <m/>
    <n v="33.975499999999997"/>
    <n v="-118.396"/>
  </r>
  <r>
    <n v="232011266"/>
    <d v="2023-06-06T00:00:00"/>
    <x v="1002"/>
    <n v="2330"/>
    <n v="20"/>
    <x v="19"/>
    <n v="2022"/>
    <n v="2"/>
    <n v="930"/>
    <x v="30"/>
    <s v="0421 0344 1822 0432 1912"/>
    <n v="27"/>
    <s v="F"/>
    <s v="W"/>
    <n v="735"/>
    <s v="NIGHT CLUB (OPEN EVENINGS ONLY)"/>
    <n v="511"/>
    <s v="VERBAL THREAT"/>
    <s v="IC"/>
    <s v="Invest Cont"/>
    <n v="930"/>
    <m/>
    <m/>
    <m/>
    <s v="600 S  WESTERN                      AV"/>
    <m/>
    <n v="34.0655"/>
    <n v="-118.31140000000001"/>
  </r>
  <r>
    <n v="231006576"/>
    <d v="2023-03-08T00:00:00"/>
    <x v="994"/>
    <n v="1200"/>
    <n v="10"/>
    <x v="11"/>
    <n v="1023"/>
    <n v="1"/>
    <n v="420"/>
    <x v="33"/>
    <m/>
    <n v="0"/>
    <m/>
    <m/>
    <n v="101"/>
    <s v="STREET"/>
    <m/>
    <m/>
    <s v="IC"/>
    <s v="Invest Cont"/>
    <n v="420"/>
    <m/>
    <m/>
    <m/>
    <s v="19200    ARCHWOOD                     ST"/>
    <m/>
    <n v="34.1922"/>
    <n v="-118.5508"/>
  </r>
  <r>
    <n v="231015585"/>
    <d v="2023-11-07T00:00:00"/>
    <x v="1003"/>
    <n v="1000"/>
    <n v="10"/>
    <x v="11"/>
    <n v="1018"/>
    <n v="1"/>
    <n v="330"/>
    <x v="1"/>
    <s v="1822 1307 0344 1300 1609"/>
    <n v="38"/>
    <s v="M"/>
    <s v="O"/>
    <n v="108"/>
    <s v="PARKING LOT"/>
    <m/>
    <m/>
    <s v="IC"/>
    <s v="Invest Cont"/>
    <n v="330"/>
    <m/>
    <m/>
    <m/>
    <s v="15800    STRATHERN                    ST"/>
    <m/>
    <n v="34.215699999999998"/>
    <n v="-118.47709999999999"/>
  </r>
  <r>
    <n v="230208711"/>
    <d v="2023-04-08T00:00:00"/>
    <x v="1004"/>
    <n v="17"/>
    <n v="2"/>
    <x v="5"/>
    <n v="269"/>
    <n v="2"/>
    <n v="946"/>
    <x v="8"/>
    <s v="1309 1300 1822"/>
    <n v="34"/>
    <s v="M"/>
    <s v="H"/>
    <n v="101"/>
    <s v="STREET"/>
    <m/>
    <m/>
    <s v="AO"/>
    <s v="Adult Other"/>
    <n v="946"/>
    <m/>
    <m/>
    <m/>
    <s v="1500 W  8TH                          ST"/>
    <m/>
    <n v="34.051099999999998"/>
    <n v="-118.27070000000001"/>
  </r>
  <r>
    <n v="230221110"/>
    <d v="2023-11-17T00:00:00"/>
    <x v="955"/>
    <n v="235"/>
    <n v="2"/>
    <x v="5"/>
    <n v="256"/>
    <n v="1"/>
    <n v="230"/>
    <x v="13"/>
    <n v="1822"/>
    <n v="51"/>
    <s v="F"/>
    <s v="B"/>
    <n v="101"/>
    <s v="STREET"/>
    <n v="114"/>
    <s v="AIR PISTOL/REVOLVER/RIFLE/BB GUN"/>
    <s v="IC"/>
    <s v="Invest Cont"/>
    <n v="230"/>
    <m/>
    <m/>
    <m/>
    <s v="1700 W  6TH                          ST"/>
    <m/>
    <n v="34.057299999999998"/>
    <n v="-118.26990000000001"/>
  </r>
  <r>
    <n v="230916944"/>
    <d v="2023-12-01T00:00:00"/>
    <x v="1005"/>
    <n v="1600"/>
    <n v="9"/>
    <x v="3"/>
    <n v="901"/>
    <n v="1"/>
    <n v="420"/>
    <x v="33"/>
    <m/>
    <n v="0"/>
    <m/>
    <m/>
    <n v="101"/>
    <s v="STREET"/>
    <m/>
    <m/>
    <s v="IC"/>
    <s v="Invest Cont"/>
    <n v="420"/>
    <m/>
    <m/>
    <m/>
    <s v="7800 N  SEPULVEDA                    BL"/>
    <m/>
    <n v="34.208500000000001"/>
    <n v="-118.46980000000001"/>
  </r>
  <r>
    <n v="231320196"/>
    <d v="2023-11-06T00:00:00"/>
    <x v="997"/>
    <n v="700"/>
    <n v="13"/>
    <x v="6"/>
    <n v="1342"/>
    <n v="2"/>
    <n v="624"/>
    <x v="15"/>
    <s v="0416 0447 0913 1300"/>
    <n v="25"/>
    <s v="M"/>
    <s v="H"/>
    <n v="101"/>
    <s v="STREET"/>
    <n v="400"/>
    <s v="STRONG-ARM (HANDS, FIST, FEET OR BODILY FORCE)"/>
    <s v="IC"/>
    <s v="Invest Cont"/>
    <n v="624"/>
    <m/>
    <m/>
    <m/>
    <s v="3700    CRAWFORD                     ST"/>
    <m/>
    <n v="34.013599999999997"/>
    <n v="-118.2697"/>
  </r>
  <r>
    <n v="231706293"/>
    <d v="2023-02-19T00:00:00"/>
    <x v="1006"/>
    <n v="2015"/>
    <n v="17"/>
    <x v="13"/>
    <n v="1708"/>
    <n v="1"/>
    <n v="343"/>
    <x v="3"/>
    <s v="0325 0378"/>
    <n v="0"/>
    <s v="X"/>
    <s v="X"/>
    <n v="403"/>
    <s v="DRUG STORE"/>
    <m/>
    <m/>
    <s v="AA"/>
    <s v="Adult Arrest"/>
    <n v="343"/>
    <m/>
    <m/>
    <m/>
    <s v="11900    BALBOA                       BL"/>
    <m/>
    <n v="34.2864"/>
    <n v="-118.5021"/>
  </r>
  <r>
    <n v="230121256"/>
    <d v="2023-10-04T00:00:00"/>
    <x v="1007"/>
    <n v="1905"/>
    <n v="1"/>
    <x v="1"/>
    <n v="159"/>
    <n v="2"/>
    <n v="956"/>
    <x v="29"/>
    <s v="1822 1906"/>
    <n v="30"/>
    <s v="M"/>
    <s v="W"/>
    <n v="502"/>
    <s v="MULTI-UNIT DWELLING (APARTMENT, DUPLEX, ETC)"/>
    <m/>
    <m/>
    <s v="IC"/>
    <s v="Invest Cont"/>
    <n v="956"/>
    <m/>
    <m/>
    <m/>
    <s v="600 S  SANTA FE                     AV"/>
    <m/>
    <n v="34.0383"/>
    <n v="-118.23050000000001"/>
  </r>
  <r>
    <n v="230217270"/>
    <d v="2023-09-12T00:00:00"/>
    <x v="1008"/>
    <n v="2100"/>
    <n v="2"/>
    <x v="5"/>
    <n v="218"/>
    <n v="2"/>
    <n v="740"/>
    <x v="21"/>
    <s v="0329 1307"/>
    <n v="28"/>
    <s v="F"/>
    <s v="W"/>
    <n v="122"/>
    <s v="VEHICLE, PASSENGER/TRUCK"/>
    <m/>
    <m/>
    <s v="IC"/>
    <s v="Invest Cont"/>
    <n v="740"/>
    <m/>
    <m/>
    <m/>
    <s v="1100    ECHO PARK                    AV"/>
    <m/>
    <n v="34.075200000000002"/>
    <n v="-118.25830000000001"/>
  </r>
  <r>
    <n v="231514289"/>
    <d v="2023-09-03T00:00:00"/>
    <x v="1009"/>
    <n v="2110"/>
    <n v="15"/>
    <x v="18"/>
    <n v="1526"/>
    <n v="1"/>
    <n v="210"/>
    <x v="11"/>
    <s v="1822 0302 0334 0337 0443 0312 0327 0906 2004"/>
    <n v="27"/>
    <s v="M"/>
    <s v="H"/>
    <n v="210"/>
    <s v="RESTAURANT/FAST FOOD"/>
    <n v="102"/>
    <s v="HAND GUN"/>
    <s v="AA"/>
    <s v="Adult Arrest"/>
    <n v="210"/>
    <m/>
    <m/>
    <m/>
    <s v="11600    VICTORY                      BL"/>
    <m/>
    <n v="34.186700000000002"/>
    <n v="-118.38509999999999"/>
  </r>
  <r>
    <n v="230608712"/>
    <d v="2023-04-20T00:00:00"/>
    <x v="1010"/>
    <n v="100"/>
    <n v="6"/>
    <x v="9"/>
    <n v="678"/>
    <n v="2"/>
    <n v="626"/>
    <x v="10"/>
    <s v="0400 2000 1813 1814 0416"/>
    <n v="52"/>
    <s v="F"/>
    <s v="H"/>
    <n v="101"/>
    <s v="STREET"/>
    <n v="400"/>
    <s v="STRONG-ARM (HANDS, FIST, FEET OR BODILY FORCE)"/>
    <s v="IC"/>
    <s v="Invest Cont"/>
    <n v="626"/>
    <m/>
    <m/>
    <m/>
    <s v="800 N  HARVARD                      BL"/>
    <m/>
    <n v="34.084899999999998"/>
    <n v="-118.304"/>
  </r>
  <r>
    <n v="232106999"/>
    <d v="2023-03-21T00:00:00"/>
    <x v="1011"/>
    <n v="1350"/>
    <n v="21"/>
    <x v="15"/>
    <n v="2143"/>
    <n v="1"/>
    <n v="220"/>
    <x v="50"/>
    <s v="1822 0945 2024 0325 0443"/>
    <n v="35"/>
    <s v="M"/>
    <s v="X"/>
    <n v="243"/>
    <s v="DIY CENTER (LOWE'S,HOME DEPOT,OSH,CONTRACTORS WAREHOUSE)"/>
    <n v="511"/>
    <s v="VERBAL THREAT"/>
    <s v="IC"/>
    <s v="Invest Cont"/>
    <n v="220"/>
    <m/>
    <m/>
    <m/>
    <s v="22800    VICTORY                      BL"/>
    <m/>
    <n v="34.186500000000002"/>
    <n v="-118.62350000000001"/>
  </r>
  <r>
    <n v="231012867"/>
    <d v="2023-08-24T00:00:00"/>
    <x v="1012"/>
    <n v="218"/>
    <n v="10"/>
    <x v="11"/>
    <n v="1067"/>
    <n v="2"/>
    <n v="740"/>
    <x v="21"/>
    <s v="1822 0329 1420 1414"/>
    <n v="0"/>
    <s v="M"/>
    <s v="W"/>
    <n v="404"/>
    <s v="DEPARTMENT STORE"/>
    <n v="500"/>
    <s v="UNKNOWN WEAPON/OTHER WEAPON"/>
    <s v="IC"/>
    <s v="Invest Cont"/>
    <n v="740"/>
    <m/>
    <m/>
    <m/>
    <s v="17400    VENTURA                      BL"/>
    <m/>
    <n v="34.165999999999997"/>
    <n v="-118.5095"/>
  </r>
  <r>
    <n v="230811813"/>
    <d v="2023-07-11T00:00:00"/>
    <x v="1013"/>
    <n v="1520"/>
    <n v="8"/>
    <x v="12"/>
    <n v="861"/>
    <n v="2"/>
    <n v="437"/>
    <x v="26"/>
    <s v="1402 0907 2004"/>
    <n v="0"/>
    <s v="X"/>
    <s v="X"/>
    <n v="117"/>
    <s v="BEACH"/>
    <n v="400"/>
    <s v="STRONG-ARM (HANDS, FIST, FEET OR BODILY FORCE)"/>
    <s v="IC"/>
    <s v="Invest Cont"/>
    <n v="437"/>
    <n v="998"/>
    <m/>
    <m/>
    <s v="PACIFIC COAST"/>
    <s v="PACIFIC COAST"/>
    <n v="34.038499999999999"/>
    <n v="-118.5556"/>
  </r>
  <r>
    <n v="241314106"/>
    <d v="2024-10-21T00:00:00"/>
    <x v="1014"/>
    <n v="330"/>
    <n v="13"/>
    <x v="6"/>
    <n v="1321"/>
    <n v="1"/>
    <n v="330"/>
    <x v="1"/>
    <s v="0344 0358 1307 1822"/>
    <n v="34"/>
    <s v="M"/>
    <s v="H"/>
    <n v="101"/>
    <s v="STREET"/>
    <n v="500"/>
    <s v="UNKNOWN WEAPON/OTHER WEAPON"/>
    <s v="IC"/>
    <s v="Invest Cont"/>
    <n v="330"/>
    <m/>
    <m/>
    <m/>
    <m/>
    <m/>
    <m/>
    <m/>
  </r>
  <r>
    <n v="241607224"/>
    <d v="2024-04-13T00:00:00"/>
    <x v="1015"/>
    <n v="1900"/>
    <n v="16"/>
    <x v="20"/>
    <n v="1615"/>
    <n v="2"/>
    <n v="662"/>
    <x v="17"/>
    <n v="701"/>
    <n v="26"/>
    <s v="M"/>
    <s v="A"/>
    <n v="750"/>
    <s v="CYBERSPACE"/>
    <m/>
    <m/>
    <s v="IC"/>
    <s v="Invest Cont"/>
    <n v="662"/>
    <m/>
    <m/>
    <m/>
    <m/>
    <m/>
    <m/>
    <m/>
  </r>
  <r>
    <n v="240108778"/>
    <d v="2024-03-10T00:00:00"/>
    <x v="1016"/>
    <n v="800"/>
    <n v="1"/>
    <x v="1"/>
    <n v="162"/>
    <n v="1"/>
    <n v="510"/>
    <x v="0"/>
    <m/>
    <n v="0"/>
    <m/>
    <m/>
    <n v="101"/>
    <s v="STREET"/>
    <m/>
    <m/>
    <s v="IC"/>
    <s v="Invest Cont"/>
    <n v="510"/>
    <m/>
    <m/>
    <m/>
    <m/>
    <m/>
    <m/>
    <m/>
  </r>
  <r>
    <n v="240314150"/>
    <d v="2024-09-10T00:00:00"/>
    <x v="1017"/>
    <n v="1900"/>
    <n v="3"/>
    <x v="2"/>
    <n v="328"/>
    <n v="1"/>
    <n v="522"/>
    <x v="39"/>
    <m/>
    <n v="0"/>
    <m/>
    <m/>
    <n v="108"/>
    <s v="PARKING LOT"/>
    <m/>
    <m/>
    <s v="IC"/>
    <s v="Invest Cont"/>
    <n v="522"/>
    <m/>
    <m/>
    <m/>
    <m/>
    <m/>
    <m/>
    <m/>
  </r>
  <r>
    <n v="241907952"/>
    <d v="2024-04-17T00:00:00"/>
    <x v="1018"/>
    <n v="340"/>
    <n v="19"/>
    <x v="16"/>
    <n v="1952"/>
    <n v="1"/>
    <n v="310"/>
    <x v="5"/>
    <s v="1609 0344 1822 0321 0216 0213 0206"/>
    <n v="57"/>
    <s v="M"/>
    <s v="O"/>
    <n v="244"/>
    <s v="TOBACCO SHOP"/>
    <m/>
    <m/>
    <s v="IC"/>
    <s v="Invest Cont"/>
    <n v="310"/>
    <m/>
    <m/>
    <m/>
    <m/>
    <m/>
    <m/>
    <m/>
  </r>
  <r>
    <n v="240305749"/>
    <d v="2024-02-01T00:00:00"/>
    <x v="1019"/>
    <n v="700"/>
    <n v="3"/>
    <x v="2"/>
    <n v="317"/>
    <n v="2"/>
    <n v="354"/>
    <x v="14"/>
    <s v="0100 0929 1822"/>
    <n v="31"/>
    <s v="F"/>
    <s v="H"/>
    <n v="501"/>
    <s v="SINGLE FAMILY DWELLING"/>
    <m/>
    <m/>
    <s v="IC"/>
    <s v="Invest Cont"/>
    <n v="354"/>
    <m/>
    <m/>
    <m/>
    <m/>
    <m/>
    <m/>
    <m/>
  </r>
  <r>
    <n v="241008434"/>
    <d v="2024-05-02T00:00:00"/>
    <x v="1020"/>
    <n v="2230"/>
    <n v="10"/>
    <x v="11"/>
    <n v="1088"/>
    <n v="2"/>
    <n v="888"/>
    <x v="24"/>
    <s v="1822 2004 1275 1420"/>
    <n v="62"/>
    <s v="M"/>
    <s v="O"/>
    <n v="501"/>
    <s v="SINGLE FAMILY DWELLING"/>
    <m/>
    <m/>
    <s v="IC"/>
    <s v="Invest Cont"/>
    <n v="888"/>
    <m/>
    <m/>
    <m/>
    <m/>
    <m/>
    <m/>
    <m/>
  </r>
  <r>
    <n v="241808900"/>
    <d v="2024-04-16T00:00:00"/>
    <x v="1021"/>
    <n v="1500"/>
    <n v="18"/>
    <x v="17"/>
    <n v="1827"/>
    <n v="2"/>
    <n v="930"/>
    <x v="30"/>
    <s v="0913 0443 0432 0603 1202"/>
    <n v="74"/>
    <s v="M"/>
    <s v="B"/>
    <n v="501"/>
    <s v="SINGLE FAMILY DWELLING"/>
    <n v="511"/>
    <s v="VERBAL THREAT"/>
    <s v="AO"/>
    <s v="Adult Other"/>
    <n v="930"/>
    <m/>
    <m/>
    <m/>
    <m/>
    <m/>
    <m/>
    <m/>
  </r>
  <r>
    <n v="240811170"/>
    <d v="2024-10-04T00:00:00"/>
    <x v="1022"/>
    <n v="1830"/>
    <n v="8"/>
    <x v="12"/>
    <n v="882"/>
    <n v="1"/>
    <n v="331"/>
    <x v="23"/>
    <s v="0344 1300 1822"/>
    <n v="31"/>
    <s v="F"/>
    <s v="C"/>
    <n v="108"/>
    <s v="PARKING LOT"/>
    <m/>
    <m/>
    <s v="IC"/>
    <s v="Invest Cont"/>
    <n v="331"/>
    <m/>
    <m/>
    <m/>
    <m/>
    <m/>
    <m/>
    <m/>
  </r>
  <r>
    <n v="240811210"/>
    <d v="2024-10-06T00:00:00"/>
    <x v="1023"/>
    <n v="1425"/>
    <n v="8"/>
    <x v="12"/>
    <n v="821"/>
    <n v="1"/>
    <n v="480"/>
    <x v="2"/>
    <s v="1822 0344"/>
    <n v="31"/>
    <s v="F"/>
    <s v="O"/>
    <n v="108"/>
    <s v="PARKING LOT"/>
    <m/>
    <m/>
    <s v="IC"/>
    <s v="Invest Cont"/>
    <n v="480"/>
    <m/>
    <m/>
    <m/>
    <m/>
    <m/>
    <m/>
    <m/>
  </r>
  <r>
    <n v="241411232"/>
    <d v="2024-07-14T00:00:00"/>
    <x v="1024"/>
    <n v="1145"/>
    <n v="14"/>
    <x v="14"/>
    <n v="1483"/>
    <n v="2"/>
    <n v="354"/>
    <x v="14"/>
    <n v="1501"/>
    <n v="44"/>
    <s v="F"/>
    <s v="W"/>
    <n v="501"/>
    <s v="SINGLE FAMILY DWELLING"/>
    <m/>
    <m/>
    <s v="IC"/>
    <s v="Invest Cont"/>
    <n v="354"/>
    <m/>
    <m/>
    <m/>
    <m/>
    <m/>
    <m/>
    <m/>
  </r>
  <r>
    <n v="240712914"/>
    <d v="2024-11-27T00:00:00"/>
    <x v="1025"/>
    <n v="1630"/>
    <n v="7"/>
    <x v="0"/>
    <n v="724"/>
    <n v="1"/>
    <n v="341"/>
    <x v="12"/>
    <s v="0344 1822"/>
    <n v="36"/>
    <s v="F"/>
    <s v="W"/>
    <n v="109"/>
    <s v="PARK/PLAYGROUND"/>
    <m/>
    <m/>
    <s v="IC"/>
    <s v="Invest Cont"/>
    <n v="341"/>
    <m/>
    <m/>
    <m/>
    <m/>
    <m/>
    <m/>
    <m/>
  </r>
  <r>
    <n v="241905099"/>
    <d v="2024-01-28T00:00:00"/>
    <x v="1026"/>
    <n v="930"/>
    <n v="19"/>
    <x v="16"/>
    <n v="1921"/>
    <n v="2"/>
    <n v="626"/>
    <x v="10"/>
    <s v="2000 0913 1814 0448 0444"/>
    <n v="44"/>
    <s v="F"/>
    <s v="B"/>
    <n v="502"/>
    <s v="MULTI-UNIT DWELLING (APARTMENT, DUPLEX, ETC)"/>
    <n v="400"/>
    <s v="STRONG-ARM (HANDS, FIST, FEET OR BODILY FORCE)"/>
    <s v="AO"/>
    <s v="Adult Other"/>
    <n v="626"/>
    <m/>
    <m/>
    <m/>
    <m/>
    <m/>
    <m/>
    <m/>
  </r>
  <r>
    <n v="241509272"/>
    <d v="2024-04-19T00:00:00"/>
    <x v="1027"/>
    <n v="1207"/>
    <n v="15"/>
    <x v="18"/>
    <n v="1524"/>
    <n v="1"/>
    <n v="442"/>
    <x v="16"/>
    <n v="325"/>
    <n v="22"/>
    <s v="F"/>
    <s v="H"/>
    <n v="404"/>
    <s v="DEPARTMENT STORE"/>
    <m/>
    <m/>
    <s v="IC"/>
    <s v="Invest Cont"/>
    <n v="442"/>
    <m/>
    <m/>
    <m/>
    <m/>
    <m/>
    <m/>
    <m/>
  </r>
  <r>
    <n v="240809395"/>
    <d v="2024-07-05T00:00:00"/>
    <x v="1028"/>
    <n v="1000"/>
    <n v="8"/>
    <x v="12"/>
    <n v="833"/>
    <n v="2"/>
    <n v="740"/>
    <x v="21"/>
    <s v="0329 1300 1307"/>
    <n v="24"/>
    <s v="F"/>
    <s v="B"/>
    <n v="101"/>
    <s v="STREET"/>
    <m/>
    <m/>
    <s v="IC"/>
    <s v="Invest Cont"/>
    <n v="740"/>
    <m/>
    <m/>
    <m/>
    <m/>
    <m/>
    <m/>
    <m/>
  </r>
  <r>
    <n v="241106154"/>
    <d v="2024-02-26T00:00:00"/>
    <x v="1029"/>
    <n v="1640"/>
    <n v="11"/>
    <x v="7"/>
    <n v="1118"/>
    <n v="1"/>
    <n v="442"/>
    <x v="16"/>
    <n v="325"/>
    <n v="0"/>
    <s v="X"/>
    <s v="X"/>
    <n v="203"/>
    <s v="OTHER BUSINESS"/>
    <m/>
    <m/>
    <s v="IC"/>
    <s v="Invest Cont"/>
    <n v="442"/>
    <m/>
    <m/>
    <m/>
    <m/>
    <m/>
    <m/>
    <m/>
  </r>
  <r>
    <n v="241910440"/>
    <d v="2024-07-26T00:00:00"/>
    <x v="1030"/>
    <n v="1600"/>
    <n v="19"/>
    <x v="16"/>
    <n v="1917"/>
    <n v="1"/>
    <n v="420"/>
    <x v="33"/>
    <m/>
    <n v="0"/>
    <m/>
    <m/>
    <n v="101"/>
    <s v="STREET"/>
    <m/>
    <m/>
    <s v="IC"/>
    <s v="Invest Cont"/>
    <n v="420"/>
    <m/>
    <m/>
    <m/>
    <m/>
    <m/>
    <m/>
    <m/>
  </r>
  <r>
    <n v="241511279"/>
    <d v="2024-06-13T00:00:00"/>
    <x v="1031"/>
    <n v="310"/>
    <n v="15"/>
    <x v="18"/>
    <n v="1569"/>
    <n v="1"/>
    <n v="341"/>
    <x v="12"/>
    <s v="1822 0325 1309 0344"/>
    <n v="48"/>
    <s v="M"/>
    <s v="W"/>
    <n v="507"/>
    <s v="CONDOMINIUM/TOWNHOUSE"/>
    <m/>
    <m/>
    <s v="IC"/>
    <s v="Invest Cont"/>
    <n v="341"/>
    <m/>
    <m/>
    <m/>
    <m/>
    <m/>
    <m/>
    <m/>
  </r>
  <r>
    <n v="240115103"/>
    <d v="2024-07-20T00:00:00"/>
    <x v="1032"/>
    <n v="635"/>
    <n v="1"/>
    <x v="1"/>
    <n v="119"/>
    <n v="2"/>
    <n v="888"/>
    <x v="24"/>
    <n v="910"/>
    <n v="0"/>
    <s v="X"/>
    <s v="X"/>
    <n v="900"/>
    <s v="MTA - RED LINE - UNION STATION"/>
    <m/>
    <m/>
    <s v="IC"/>
    <s v="Invest Cont"/>
    <n v="888"/>
    <m/>
    <m/>
    <m/>
    <m/>
    <m/>
    <m/>
    <m/>
  </r>
  <r>
    <n v="242106091"/>
    <d v="2024-02-21T00:00:00"/>
    <x v="1033"/>
    <n v="1320"/>
    <n v="21"/>
    <x v="15"/>
    <n v="2156"/>
    <n v="1"/>
    <n v="442"/>
    <x v="16"/>
    <s v="0325 0352"/>
    <n v="30"/>
    <s v="M"/>
    <s v="X"/>
    <n v="404"/>
    <s v="DEPARTMENT STORE"/>
    <m/>
    <m/>
    <s v="JO"/>
    <s v="Juv Other"/>
    <n v="442"/>
    <m/>
    <m/>
    <m/>
    <m/>
    <m/>
    <m/>
    <m/>
  </r>
  <r>
    <n v="240613842"/>
    <d v="2024-12-08T00:00:00"/>
    <x v="1034"/>
    <n v="1640"/>
    <n v="6"/>
    <x v="9"/>
    <n v="648"/>
    <n v="1"/>
    <n v="420"/>
    <x v="33"/>
    <s v="1822 0344 1300 1501"/>
    <n v="26"/>
    <s v="F"/>
    <s v="W"/>
    <n v="502"/>
    <s v="MULTI-UNIT DWELLING (APARTMENT, DUPLEX, ETC)"/>
    <m/>
    <m/>
    <s v="IC"/>
    <s v="Invest Cont"/>
    <n v="420"/>
    <m/>
    <m/>
    <m/>
    <m/>
    <m/>
    <m/>
    <m/>
  </r>
  <r>
    <n v="242113446"/>
    <d v="2024-11-29T00:00:00"/>
    <x v="1035"/>
    <n v="1830"/>
    <n v="21"/>
    <x v="15"/>
    <n v="2158"/>
    <n v="1"/>
    <n v="330"/>
    <x v="1"/>
    <n v="344"/>
    <n v="37"/>
    <s v="F"/>
    <s v="C"/>
    <n v="108"/>
    <s v="PARKING LOT"/>
    <m/>
    <m/>
    <s v="IC"/>
    <s v="Invest Cont"/>
    <n v="330"/>
    <m/>
    <m/>
    <m/>
    <m/>
    <m/>
    <m/>
    <m/>
  </r>
  <r>
    <n v="241008369"/>
    <d v="2024-04-30T00:00:00"/>
    <x v="1036"/>
    <n v="1340"/>
    <n v="10"/>
    <x v="11"/>
    <n v="1065"/>
    <n v="1"/>
    <n v="440"/>
    <x v="20"/>
    <s v="1822 0344"/>
    <n v="39"/>
    <s v="F"/>
    <s v="K"/>
    <n v="507"/>
    <s v="CONDOMINIUM/TOWNHOUSE"/>
    <m/>
    <m/>
    <s v="IC"/>
    <s v="Invest Cont"/>
    <n v="440"/>
    <m/>
    <m/>
    <m/>
    <m/>
    <m/>
    <m/>
    <m/>
  </r>
  <r>
    <n v="240810431"/>
    <d v="2024-08-26T00:00:00"/>
    <x v="1037"/>
    <n v="1933"/>
    <n v="8"/>
    <x v="12"/>
    <n v="852"/>
    <n v="1"/>
    <n v="442"/>
    <x v="16"/>
    <s v="1822 0325"/>
    <n v="0"/>
    <s v="X"/>
    <s v="X"/>
    <n v="203"/>
    <s v="OTHER BUSINESS"/>
    <m/>
    <m/>
    <s v="IC"/>
    <s v="Invest Cont"/>
    <n v="442"/>
    <m/>
    <m/>
    <m/>
    <m/>
    <m/>
    <m/>
    <m/>
  </r>
  <r>
    <n v="241410490"/>
    <d v="2024-06-18T00:00:00"/>
    <x v="1038"/>
    <n v="2130"/>
    <n v="14"/>
    <x v="14"/>
    <n v="1441"/>
    <n v="1"/>
    <n v="330"/>
    <x v="1"/>
    <n v="344"/>
    <n v="28"/>
    <s v="M"/>
    <s v="H"/>
    <n v="101"/>
    <s v="STREET"/>
    <m/>
    <m/>
    <s v="IC"/>
    <s v="Invest Cont"/>
    <n v="330"/>
    <m/>
    <m/>
    <m/>
    <m/>
    <m/>
    <m/>
    <m/>
  </r>
  <r>
    <n v="240508576"/>
    <d v="2024-05-01T00:00:00"/>
    <x v="1039"/>
    <n v="1400"/>
    <n v="5"/>
    <x v="10"/>
    <n v="557"/>
    <n v="1"/>
    <n v="330"/>
    <x v="1"/>
    <s v="1822 1609 0344 1307"/>
    <n v="61"/>
    <s v="M"/>
    <s v="B"/>
    <n v="101"/>
    <s v="STREET"/>
    <m/>
    <m/>
    <s v="IC"/>
    <s v="Invest Cont"/>
    <n v="330"/>
    <m/>
    <m/>
    <m/>
    <m/>
    <m/>
    <m/>
    <m/>
  </r>
  <r>
    <n v="242006447"/>
    <d v="2024-02-27T00:00:00"/>
    <x v="1040"/>
    <n v="1200"/>
    <n v="20"/>
    <x v="19"/>
    <n v="2035"/>
    <n v="2"/>
    <n v="901"/>
    <x v="19"/>
    <s v="2038 1814"/>
    <n v="28"/>
    <s v="F"/>
    <s v="H"/>
    <n v="502"/>
    <s v="MULTI-UNIT DWELLING (APARTMENT, DUPLEX, ETC)"/>
    <m/>
    <m/>
    <s v="AO"/>
    <s v="Adult Other"/>
    <n v="901"/>
    <m/>
    <m/>
    <m/>
    <m/>
    <m/>
    <m/>
    <m/>
  </r>
  <r>
    <n v="241604226"/>
    <d v="2024-01-07T00:00:00"/>
    <x v="1041"/>
    <n v="2100"/>
    <n v="16"/>
    <x v="20"/>
    <n v="1642"/>
    <n v="2"/>
    <n v="940"/>
    <x v="62"/>
    <n v="1501"/>
    <n v="37"/>
    <s v="M"/>
    <s v="H"/>
    <n v="501"/>
    <s v="SINGLE FAMILY DWELLING"/>
    <m/>
    <m/>
    <s v="IC"/>
    <s v="Invest Cont"/>
    <n v="940"/>
    <m/>
    <m/>
    <m/>
    <m/>
    <m/>
    <m/>
    <m/>
  </r>
  <r>
    <n v="241306340"/>
    <d v="2024-02-19T00:00:00"/>
    <x v="1042"/>
    <n v="2330"/>
    <n v="13"/>
    <x v="6"/>
    <n v="1317"/>
    <n v="1"/>
    <n v="330"/>
    <x v="1"/>
    <s v="0344 0358 1307 1822"/>
    <n v="27"/>
    <s v="M"/>
    <s v="W"/>
    <n v="101"/>
    <s v="STREET"/>
    <n v="500"/>
    <s v="UNKNOWN WEAPON/OTHER WEAPON"/>
    <s v="IC"/>
    <s v="Invest Cont"/>
    <n v="330"/>
    <m/>
    <m/>
    <m/>
    <m/>
    <m/>
    <m/>
    <m/>
  </r>
  <r>
    <n v="241810698"/>
    <d v="2024-06-13T00:00:00"/>
    <x v="1031"/>
    <n v="700"/>
    <n v="18"/>
    <x v="17"/>
    <n v="1851"/>
    <n v="1"/>
    <n v="510"/>
    <x v="0"/>
    <m/>
    <n v="0"/>
    <m/>
    <m/>
    <n v="101"/>
    <s v="STREET"/>
    <m/>
    <m/>
    <s v="IC"/>
    <s v="Invest Cont"/>
    <n v="510"/>
    <m/>
    <m/>
    <m/>
    <m/>
    <m/>
    <m/>
    <m/>
  </r>
</pivotCacheRecords>
</file>

<file path=xl/pivotCache/pivotCacheRecords2.xml><?xml version="1.0" encoding="utf-8"?>
<pivotCacheRecords xmlns="http://schemas.openxmlformats.org/spreadsheetml/2006/main" xmlns:r="http://schemas.openxmlformats.org/officeDocument/2006/relationships" count="8852">
  <r>
    <n v="190326475"/>
    <d v="2020-03-01T00:00:00"/>
    <d v="2020-03-01T00:00:00"/>
    <n v="2130"/>
    <n v="7"/>
    <x v="0"/>
    <n v="784"/>
    <n v="1"/>
    <n v="510"/>
    <s v="VEHICLE - STOLEN"/>
    <m/>
    <n v="0"/>
    <s v="M"/>
    <s v="O"/>
    <n v="101"/>
    <s v="STREET"/>
    <m/>
    <m/>
    <s v="AA"/>
    <s v="Adult Arrest"/>
    <n v="510"/>
    <n v="998"/>
    <m/>
    <m/>
    <s v="1900 S  LONGWOOD                     AV"/>
    <m/>
    <n v="34.037500000000001"/>
    <n v="-118.3506"/>
    <n v="1"/>
  </r>
  <r>
    <n v="200106753"/>
    <d v="2020-02-09T00:00:00"/>
    <d v="2020-02-08T00:00:00"/>
    <n v="1800"/>
    <n v="1"/>
    <x v="1"/>
    <n v="182"/>
    <n v="1"/>
    <n v="330"/>
    <s v="BURGLARY FROM VEHICLE"/>
    <s v="1822 1402 0344"/>
    <n v="47"/>
    <s v="M"/>
    <s v="O"/>
    <n v="128"/>
    <s v="BUS STOP/LAYOVER (ALSO QUERY 124)"/>
    <m/>
    <m/>
    <s v="IC"/>
    <s v="Invest Cont"/>
    <n v="330"/>
    <n v="998"/>
    <m/>
    <m/>
    <s v="1000 S  FLOWER                       ST"/>
    <m/>
    <n v="34.044400000000003"/>
    <n v="-118.2628"/>
    <n v="0"/>
  </r>
  <r>
    <n v="200320258"/>
    <d v="2020-11-11T00:00:00"/>
    <d v="2020-11-04T00:00:00"/>
    <n v="1700"/>
    <n v="3"/>
    <x v="2"/>
    <n v="356"/>
    <n v="1"/>
    <n v="480"/>
    <s v="BIKE - STOLEN"/>
    <s v="0344 1251"/>
    <n v="19"/>
    <s v="X"/>
    <s v="X"/>
    <n v="502"/>
    <s v="MULTI-UNIT DWELLING (APARTMENT, DUPLEX, ETC)"/>
    <m/>
    <m/>
    <s v="IC"/>
    <s v="Invest Cont"/>
    <n v="480"/>
    <m/>
    <m/>
    <m/>
    <s v="1400 W  37TH                         ST"/>
    <m/>
    <n v="34.021000000000001"/>
    <n v="-118.3002"/>
    <n v="0"/>
  </r>
  <r>
    <n v="200907217"/>
    <d v="2023-05-10T00:00:00"/>
    <d v="2020-03-10T00:00:00"/>
    <n v="2037"/>
    <n v="9"/>
    <x v="3"/>
    <n v="964"/>
    <n v="1"/>
    <n v="343"/>
    <s v="SHOPLIFTING-GRAND THEFT ($950.01 &amp; OVER)"/>
    <s v="0325 1501"/>
    <n v="19"/>
    <s v="M"/>
    <s v="O"/>
    <n v="405"/>
    <s v="CLOTHING STORE"/>
    <m/>
    <m/>
    <s v="IC"/>
    <s v="Invest Cont"/>
    <n v="343"/>
    <m/>
    <m/>
    <m/>
    <s v="14000    RIVERSIDE                    DR"/>
    <m/>
    <n v="34.157600000000002"/>
    <n v="-118.4387"/>
    <n v="0"/>
  </r>
  <r>
    <n v="200412582"/>
    <d v="2020-09-09T00:00:00"/>
    <d v="2020-09-09T00:00:00"/>
    <n v="630"/>
    <n v="4"/>
    <x v="4"/>
    <n v="413"/>
    <n v="1"/>
    <n v="510"/>
    <s v="VEHICLE - STOLEN"/>
    <m/>
    <n v="0"/>
    <m/>
    <m/>
    <n v="101"/>
    <s v="STREET"/>
    <m/>
    <m/>
    <s v="IC"/>
    <s v="Invest Cont"/>
    <n v="510"/>
    <m/>
    <m/>
    <m/>
    <s v="200 E  AVENUE 28"/>
    <m/>
    <n v="34.082000000000001"/>
    <n v="-118.21299999999999"/>
    <n v="0"/>
  </r>
  <r>
    <n v="200209713"/>
    <d v="2020-05-03T00:00:00"/>
    <d v="2020-05-02T00:00:00"/>
    <n v="1800"/>
    <n v="2"/>
    <x v="5"/>
    <n v="245"/>
    <n v="1"/>
    <n v="510"/>
    <s v="VEHICLE - STOLEN"/>
    <m/>
    <n v="0"/>
    <m/>
    <m/>
    <n v="101"/>
    <s v="STREET"/>
    <m/>
    <m/>
    <s v="IC"/>
    <s v="Invest Cont"/>
    <n v="510"/>
    <m/>
    <m/>
    <m/>
    <s v="2500 W  4TH                          ST"/>
    <m/>
    <n v="34.0642"/>
    <n v="-118.2771"/>
    <n v="0"/>
  </r>
  <r>
    <n v="200200759"/>
    <d v="2020-07-07T00:00:00"/>
    <d v="2020-07-07T00:00:00"/>
    <n v="1340"/>
    <n v="2"/>
    <x v="5"/>
    <n v="265"/>
    <n v="1"/>
    <n v="648"/>
    <s v="ARSON"/>
    <s v="0329 1402 2004 1501"/>
    <n v="0"/>
    <s v="X"/>
    <s v="X"/>
    <n v="101"/>
    <s v="STREET"/>
    <m/>
    <m/>
    <s v="IC"/>
    <s v="Invest Cont"/>
    <n v="648"/>
    <n v="998"/>
    <m/>
    <m/>
    <s v="JAMES M WOOD"/>
    <s v="ALVARADO"/>
    <n v="34.053600000000003"/>
    <n v="-118.2788"/>
    <n v="0"/>
  </r>
  <r>
    <n v="201308739"/>
    <d v="2020-03-27T00:00:00"/>
    <d v="2020-03-27T00:00:00"/>
    <n v="1210"/>
    <n v="13"/>
    <x v="6"/>
    <n v="1333"/>
    <n v="1"/>
    <n v="510"/>
    <s v="VEHICLE - STOLEN"/>
    <m/>
    <n v="0"/>
    <m/>
    <m/>
    <n v="101"/>
    <s v="STREET"/>
    <m/>
    <m/>
    <s v="IC"/>
    <s v="Invest Cont"/>
    <n v="510"/>
    <m/>
    <m/>
    <m/>
    <s v="3200 S  SAN PEDRO                    ST"/>
    <m/>
    <n v="34.017000000000003"/>
    <n v="-118.26430000000001"/>
    <n v="0"/>
  </r>
  <r>
    <n v="201112065"/>
    <d v="2020-07-31T00:00:00"/>
    <d v="2020-07-30T00:00:00"/>
    <n v="2030"/>
    <n v="11"/>
    <x v="7"/>
    <n v="1161"/>
    <n v="1"/>
    <n v="510"/>
    <s v="VEHICLE - STOLEN"/>
    <m/>
    <n v="0"/>
    <m/>
    <m/>
    <n v="101"/>
    <s v="STREET"/>
    <m/>
    <m/>
    <s v="AA"/>
    <s v="Adult Arrest"/>
    <n v="510"/>
    <m/>
    <m/>
    <m/>
    <s v="KENMORE                      ST"/>
    <s v="FOUNTAIN"/>
    <n v="34.095300000000002"/>
    <n v="-118.2974"/>
    <n v="1"/>
  </r>
  <r>
    <n v="200121929"/>
    <d v="2020-12-04T00:00:00"/>
    <d v="2020-12-03T00:00:00"/>
    <n v="2300"/>
    <n v="1"/>
    <x v="1"/>
    <n v="105"/>
    <n v="1"/>
    <n v="510"/>
    <s v="VEHICLE - STOLEN"/>
    <m/>
    <n v="0"/>
    <m/>
    <m/>
    <n v="101"/>
    <s v="STREET"/>
    <m/>
    <m/>
    <s v="IC"/>
    <s v="Invest Cont"/>
    <n v="510"/>
    <m/>
    <m/>
    <m/>
    <s v="400    SOLANO                       AV"/>
    <m/>
    <n v="34.070999999999998"/>
    <n v="-118.2302"/>
    <n v="0"/>
  </r>
  <r>
    <n v="201215394"/>
    <d v="2020-06-26T00:00:00"/>
    <d v="2020-06-25T00:00:00"/>
    <n v="2200"/>
    <n v="12"/>
    <x v="8"/>
    <n v="1259"/>
    <n v="1"/>
    <n v="510"/>
    <s v="VEHICLE - STOLEN"/>
    <m/>
    <n v="0"/>
    <m/>
    <m/>
    <n v="101"/>
    <s v="STREET"/>
    <m/>
    <m/>
    <s v="IC"/>
    <s v="Invest Cont"/>
    <n v="510"/>
    <m/>
    <m/>
    <m/>
    <s v="FLORENCE"/>
    <s v="WADSWORTH"/>
    <n v="33.974699999999999"/>
    <n v="-118.2587"/>
    <n v="0"/>
  </r>
  <r>
    <n v="200406391"/>
    <d v="2020-03-02T00:00:00"/>
    <d v="2020-03-01T00:00:00"/>
    <n v="1430"/>
    <n v="4"/>
    <x v="4"/>
    <n v="407"/>
    <n v="1"/>
    <n v="310"/>
    <s v="BURGLARY"/>
    <s v="0344 1607"/>
    <n v="27"/>
    <s v="M"/>
    <s v="W"/>
    <n v="221"/>
    <s v="PUBLIC STORAGE"/>
    <m/>
    <m/>
    <s v="IC"/>
    <s v="Invest Cont"/>
    <n v="310"/>
    <m/>
    <m/>
    <m/>
    <s v="4500    HUNTINGTON DR"/>
    <m/>
    <n v="34.088099999999997"/>
    <n v="-118.18770000000001"/>
    <n v="0"/>
  </r>
  <r>
    <n v="200114396"/>
    <d v="2020-07-06T00:00:00"/>
    <d v="2020-07-04T00:00:00"/>
    <n v="100"/>
    <n v="1"/>
    <x v="1"/>
    <n v="157"/>
    <n v="1"/>
    <n v="510"/>
    <s v="VEHICLE - STOLEN"/>
    <m/>
    <n v="0"/>
    <m/>
    <m/>
    <n v="101"/>
    <s v="STREET"/>
    <m/>
    <m/>
    <s v="IC"/>
    <s v="Invest Cont"/>
    <n v="510"/>
    <m/>
    <m/>
    <m/>
    <s v="6TH                          ST"/>
    <s v="CROCKER"/>
    <n v="34.042299999999997"/>
    <n v="-118.2453"/>
    <n v="0"/>
  </r>
  <r>
    <n v="200912561"/>
    <d v="2020-07-20T00:00:00"/>
    <d v="2020-07-20T00:00:00"/>
    <n v="700"/>
    <n v="9"/>
    <x v="3"/>
    <n v="937"/>
    <n v="1"/>
    <n v="510"/>
    <s v="VEHICLE - STOLEN"/>
    <m/>
    <n v="0"/>
    <m/>
    <m/>
    <n v="101"/>
    <s v="STREET"/>
    <m/>
    <m/>
    <s v="IC"/>
    <s v="Invest Cont"/>
    <n v="510"/>
    <m/>
    <m/>
    <m/>
    <s v="BESSEMER"/>
    <s v="RANCHITO"/>
    <n v="34.181199999999997"/>
    <n v="-118.43559999999999"/>
    <n v="0"/>
  </r>
  <r>
    <n v="200207955"/>
    <d v="2020-03-19T00:00:00"/>
    <d v="2020-03-19T00:00:00"/>
    <n v="130"/>
    <n v="2"/>
    <x v="5"/>
    <n v="236"/>
    <n v="1"/>
    <n v="510"/>
    <s v="VEHICLE - STOLEN"/>
    <m/>
    <n v="0"/>
    <m/>
    <m/>
    <n v="101"/>
    <s v="STREET"/>
    <m/>
    <m/>
    <s v="IC"/>
    <s v="Invest Cont"/>
    <n v="510"/>
    <m/>
    <m/>
    <m/>
    <s v="1900    MIRAMAR                      ST"/>
    <m/>
    <n v="34.063200000000002"/>
    <n v="-118.2693"/>
    <n v="0"/>
  </r>
  <r>
    <n v="200112598"/>
    <d v="2020-06-01T00:00:00"/>
    <d v="2020-05-30T00:00:00"/>
    <n v="30"/>
    <n v="1"/>
    <x v="1"/>
    <n v="153"/>
    <n v="1"/>
    <n v="310"/>
    <s v="BURGLARY"/>
    <s v="1609 0344"/>
    <n v="0"/>
    <s v="M"/>
    <s v="W"/>
    <n v="201"/>
    <s v="JEWELRY STORE"/>
    <m/>
    <m/>
    <s v="AA"/>
    <s v="Adult Arrest"/>
    <n v="310"/>
    <m/>
    <m/>
    <m/>
    <s v="600 S  BROADWAY"/>
    <m/>
    <n v="34.046700000000001"/>
    <n v="-118.252"/>
    <n v="1"/>
  </r>
  <r>
    <n v="200905707"/>
    <d v="2020-02-08T00:00:00"/>
    <d v="2020-02-07T00:00:00"/>
    <n v="2000"/>
    <n v="9"/>
    <x v="3"/>
    <n v="939"/>
    <n v="1"/>
    <n v="510"/>
    <s v="VEHICLE - STOLEN"/>
    <m/>
    <n v="0"/>
    <m/>
    <m/>
    <n v="101"/>
    <s v="STREET"/>
    <m/>
    <m/>
    <s v="AO"/>
    <s v="Adult Other"/>
    <n v="510"/>
    <m/>
    <m/>
    <m/>
    <s v="AETNA"/>
    <s v="ATOLL"/>
    <n v="34.180300000000003"/>
    <n v="-118.4204"/>
    <n v="0"/>
  </r>
  <r>
    <n v="200215463"/>
    <d v="2020-09-26T00:00:00"/>
    <d v="2020-09-25T00:00:00"/>
    <n v="1900"/>
    <n v="2"/>
    <x v="5"/>
    <n v="237"/>
    <n v="1"/>
    <n v="510"/>
    <s v="VEHICLE - STOLEN"/>
    <m/>
    <n v="0"/>
    <m/>
    <m/>
    <n v="101"/>
    <s v="STREET"/>
    <m/>
    <m/>
    <s v="IC"/>
    <s v="Invest Cont"/>
    <n v="510"/>
    <m/>
    <m/>
    <m/>
    <s v="1600 W  COURT                        ST"/>
    <m/>
    <n v="34.066800000000001"/>
    <n v="-118.2627"/>
    <n v="0"/>
  </r>
  <r>
    <n v="200308100"/>
    <d v="2020-03-07T00:00:00"/>
    <d v="2020-03-06T00:00:00"/>
    <n v="2200"/>
    <n v="3"/>
    <x v="2"/>
    <n v="317"/>
    <n v="1"/>
    <n v="510"/>
    <s v="VEHICLE - STOLEN"/>
    <m/>
    <n v="0"/>
    <m/>
    <m/>
    <n v="101"/>
    <s v="STREET"/>
    <m/>
    <m/>
    <s v="IC"/>
    <s v="Invest Cont"/>
    <n v="510"/>
    <m/>
    <m/>
    <m/>
    <s v="VERMONT"/>
    <s v="24TH"/>
    <n v="34.034399999999998"/>
    <n v="-118.2915"/>
    <n v="0"/>
  </r>
  <r>
    <n v="200606074"/>
    <d v="2020-02-12T00:00:00"/>
    <d v="2020-02-07T00:00:00"/>
    <n v="1615"/>
    <n v="6"/>
    <x v="9"/>
    <n v="646"/>
    <n v="2"/>
    <n v="805"/>
    <s v="PIMPING"/>
    <s v="1300 1402"/>
    <n v="23"/>
    <s v="F"/>
    <s v="H"/>
    <n v="101"/>
    <s v="STREET"/>
    <m/>
    <m/>
    <s v="AA"/>
    <s v="Adult Arrest"/>
    <n v="805"/>
    <n v="998"/>
    <m/>
    <m/>
    <s v="HOLLYWOOD"/>
    <s v="MC CADDEN"/>
    <n v="34.101599999999998"/>
    <n v="-118.337"/>
    <n v="1"/>
  </r>
  <r>
    <n v="200517540"/>
    <d v="2020-12-07T00:00:00"/>
    <d v="2020-11-30T00:00:00"/>
    <n v="2255"/>
    <n v="5"/>
    <x v="10"/>
    <n v="541"/>
    <n v="1"/>
    <n v="510"/>
    <s v="VEHICLE - STOLEN"/>
    <m/>
    <n v="0"/>
    <m/>
    <m/>
    <n v="101"/>
    <s v="STREET"/>
    <m/>
    <m/>
    <s v="IC"/>
    <s v="Invest Cont"/>
    <n v="510"/>
    <m/>
    <m/>
    <m/>
    <s v="1400    BRETT                        PL"/>
    <m/>
    <n v="33.755299999999998"/>
    <n v="-118.3056"/>
    <n v="0"/>
  </r>
  <r>
    <n v="200506977"/>
    <d v="2020-03-10T00:00:00"/>
    <d v="2020-02-22T00:00:00"/>
    <n v="30"/>
    <n v="5"/>
    <x v="10"/>
    <n v="511"/>
    <n v="1"/>
    <n v="510"/>
    <s v="VEHICLE - STOLEN"/>
    <m/>
    <n v="0"/>
    <m/>
    <m/>
    <n v="101"/>
    <s v="STREET"/>
    <m/>
    <m/>
    <s v="AA"/>
    <s v="Adult Arrest"/>
    <n v="510"/>
    <m/>
    <m/>
    <m/>
    <s v="1600 W  PACIFIC COAST                HY"/>
    <m/>
    <n v="33.7926"/>
    <n v="-118.3043"/>
    <n v="1"/>
  </r>
  <r>
    <n v="201110303"/>
    <d v="2020-06-11T00:00:00"/>
    <d v="2020-06-08T00:00:00"/>
    <n v="2000"/>
    <n v="11"/>
    <x v="7"/>
    <n v="1118"/>
    <n v="1"/>
    <n v="310"/>
    <s v="BURGLARY"/>
    <s v="0344 1607"/>
    <n v="0"/>
    <s v="M"/>
    <s v="O"/>
    <n v="203"/>
    <s v="OTHER BUSINESS"/>
    <m/>
    <m/>
    <s v="IC"/>
    <s v="Invest Cont"/>
    <n v="310"/>
    <m/>
    <m/>
    <m/>
    <s v="100    AVENUE 56"/>
    <m/>
    <n v="34.108899999999998"/>
    <n v="-118.1942"/>
    <n v="0"/>
  </r>
  <r>
    <n v="201000767"/>
    <d v="2020-07-14T00:00:00"/>
    <d v="2020-07-13T00:00:00"/>
    <n v="2000"/>
    <n v="10"/>
    <x v="11"/>
    <n v="1043"/>
    <n v="1"/>
    <n v="330"/>
    <s v="BURGLARY FROM VEHICLE"/>
    <s v="0344 1602 1822 1402"/>
    <n v="41"/>
    <s v="M"/>
    <s v="W"/>
    <n v="108"/>
    <s v="PARKING LOT"/>
    <m/>
    <m/>
    <s v="AA"/>
    <s v="Adult Arrest"/>
    <n v="330"/>
    <n v="998"/>
    <m/>
    <m/>
    <s v="18600    HATTERAS                     ST"/>
    <m/>
    <n v="34.177399999999999"/>
    <n v="-118.53870000000001"/>
    <n v="1"/>
  </r>
  <r>
    <n v="200510354"/>
    <d v="2020-06-08T00:00:00"/>
    <d v="2020-06-08T00:00:00"/>
    <n v="330"/>
    <n v="5"/>
    <x v="10"/>
    <n v="587"/>
    <n v="1"/>
    <n v="510"/>
    <s v="VEHICLE - STOLEN"/>
    <m/>
    <n v="0"/>
    <m/>
    <m/>
    <n v="101"/>
    <s v="STREET"/>
    <m/>
    <m/>
    <s v="IC"/>
    <s v="Invest Cont"/>
    <n v="510"/>
    <m/>
    <m/>
    <m/>
    <s v="2900 S  KERCKHOFF                    AV"/>
    <m/>
    <n v="33.7179"/>
    <n v="-118.2898"/>
    <n v="0"/>
  </r>
  <r>
    <n v="200410136"/>
    <d v="2020-06-24T00:00:00"/>
    <d v="2020-06-24T00:00:00"/>
    <n v="700"/>
    <n v="4"/>
    <x v="4"/>
    <n v="413"/>
    <n v="1"/>
    <n v="510"/>
    <s v="VEHICLE - STOLEN"/>
    <m/>
    <n v="0"/>
    <m/>
    <m/>
    <n v="101"/>
    <s v="STREET"/>
    <m/>
    <m/>
    <s v="IC"/>
    <s v="Invest Cont"/>
    <n v="510"/>
    <m/>
    <m/>
    <m/>
    <s v="300 E  AVENUE 31"/>
    <m/>
    <n v="34.0809"/>
    <n v="-118.2132"/>
    <n v="0"/>
  </r>
  <r>
    <n v="200814461"/>
    <d v="2020-09-24T00:00:00"/>
    <d v="2020-09-24T00:00:00"/>
    <n v="1710"/>
    <n v="8"/>
    <x v="12"/>
    <n v="898"/>
    <n v="1"/>
    <n v="510"/>
    <s v="VEHICLE - STOLEN"/>
    <m/>
    <n v="0"/>
    <m/>
    <m/>
    <n v="101"/>
    <s v="STREET"/>
    <m/>
    <m/>
    <s v="IC"/>
    <s v="Invest Cont"/>
    <n v="510"/>
    <m/>
    <m/>
    <m/>
    <s v="ROBERTSON                    BL"/>
    <s v="GIBSON                       ST"/>
    <n v="34.037500000000001"/>
    <n v="-118.3886"/>
    <n v="0"/>
  </r>
  <r>
    <n v="201215562"/>
    <d v="2020-06-29T00:00:00"/>
    <d v="2020-06-29T00:00:00"/>
    <n v="730"/>
    <n v="12"/>
    <x v="8"/>
    <n v="1263"/>
    <n v="1"/>
    <n v="510"/>
    <s v="VEHICLE - STOLEN"/>
    <m/>
    <n v="0"/>
    <m/>
    <m/>
    <n v="101"/>
    <s v="STREET"/>
    <m/>
    <m/>
    <s v="IC"/>
    <s v="Invest Cont"/>
    <n v="510"/>
    <m/>
    <m/>
    <m/>
    <s v="81ST"/>
    <s v="DENKER"/>
    <n v="33.965499999999999"/>
    <n v="-118.30459999999999"/>
    <n v="0"/>
  </r>
  <r>
    <n v="200210168"/>
    <d v="2020-05-14T00:00:00"/>
    <d v="2020-05-12T00:00:00"/>
    <n v="2100"/>
    <n v="2"/>
    <x v="5"/>
    <n v="266"/>
    <n v="1"/>
    <n v="510"/>
    <s v="VEHICLE - STOLEN"/>
    <m/>
    <n v="0"/>
    <m/>
    <m/>
    <n v="101"/>
    <s v="STREET"/>
    <m/>
    <m/>
    <s v="IC"/>
    <s v="Invest Cont"/>
    <n v="510"/>
    <m/>
    <m/>
    <m/>
    <s v="700 S  UNION                        AV"/>
    <m/>
    <n v="34.053100000000001"/>
    <n v="-118.27379999999999"/>
    <n v="0"/>
  </r>
  <r>
    <n v="200714301"/>
    <d v="2020-09-27T00:00:00"/>
    <d v="2020-09-22T00:00:00"/>
    <n v="1430"/>
    <n v="7"/>
    <x v="0"/>
    <n v="702"/>
    <n v="1"/>
    <n v="510"/>
    <s v="VEHICLE - STOLEN"/>
    <m/>
    <n v="0"/>
    <m/>
    <m/>
    <n v="101"/>
    <s v="STREET"/>
    <m/>
    <m/>
    <s v="IC"/>
    <s v="Invest Cont"/>
    <n v="510"/>
    <m/>
    <m/>
    <m/>
    <s v="800 N  FULLER                       AV"/>
    <m/>
    <n v="34.085299999999997"/>
    <n v="-118.34990000000001"/>
    <n v="0"/>
  </r>
  <r>
    <n v="200906009"/>
    <d v="2020-02-14T00:00:00"/>
    <d v="2020-02-13T00:00:00"/>
    <n v="2230"/>
    <n v="9"/>
    <x v="3"/>
    <n v="914"/>
    <n v="2"/>
    <n v="806"/>
    <s v="PANDERING"/>
    <s v="0908 1212 1402"/>
    <n v="0"/>
    <s v="F"/>
    <s v="X"/>
    <n v="101"/>
    <s v="STREET"/>
    <m/>
    <m/>
    <s v="AO"/>
    <s v="Adult Other"/>
    <n v="806"/>
    <n v="998"/>
    <m/>
    <m/>
    <s v="SEPULVEDA"/>
    <s v="BASSETT"/>
    <n v="34.195799999999998"/>
    <n v="-118.4662"/>
    <n v="0"/>
  </r>
  <r>
    <n v="200218448"/>
    <d v="2020-12-11T00:00:00"/>
    <d v="2020-12-10T00:00:00"/>
    <n v="2000"/>
    <n v="2"/>
    <x v="5"/>
    <n v="271"/>
    <n v="1"/>
    <n v="510"/>
    <s v="VEHICLE - STOLEN"/>
    <m/>
    <n v="0"/>
    <m/>
    <m/>
    <n v="101"/>
    <s v="STREET"/>
    <m/>
    <m/>
    <s v="IC"/>
    <s v="Invest Cont"/>
    <n v="510"/>
    <m/>
    <m/>
    <m/>
    <s v="900 S  ALVARADO                     ST"/>
    <m/>
    <n v="34.052900000000001"/>
    <n v="-118.28189999999999"/>
    <n v="0"/>
  </r>
  <r>
    <n v="200618540"/>
    <d v="2020-11-27T00:00:00"/>
    <d v="2020-11-27T00:00:00"/>
    <n v="950"/>
    <n v="6"/>
    <x v="9"/>
    <n v="642"/>
    <n v="1"/>
    <n v="510"/>
    <s v="VEHICLE - STOLEN"/>
    <m/>
    <n v="0"/>
    <m/>
    <m/>
    <n v="101"/>
    <s v="STREET"/>
    <m/>
    <m/>
    <s v="IC"/>
    <s v="Invest Cont"/>
    <n v="510"/>
    <m/>
    <m/>
    <m/>
    <s v="ORANGE"/>
    <s v="SUNSET"/>
    <n v="34.098100000000002"/>
    <n v="-118.35769999999999"/>
    <n v="0"/>
  </r>
  <r>
    <n v="200316510"/>
    <d v="2020-08-30T00:00:00"/>
    <d v="2020-08-29T00:00:00"/>
    <n v="2050"/>
    <n v="3"/>
    <x v="2"/>
    <n v="333"/>
    <n v="1"/>
    <n v="510"/>
    <s v="VEHICLE - STOLEN"/>
    <m/>
    <n v="0"/>
    <m/>
    <m/>
    <n v="101"/>
    <s v="STREET"/>
    <m/>
    <m/>
    <s v="AO"/>
    <s v="Adult Other"/>
    <n v="510"/>
    <m/>
    <m/>
    <m/>
    <s v="JEFFERSON"/>
    <s v="HARCOURT"/>
    <n v="34.027799999999999"/>
    <n v="-118.3378"/>
    <n v="0"/>
  </r>
  <r>
    <n v="200504009"/>
    <d v="2020-01-01T00:00:00"/>
    <d v="2020-01-01T00:00:00"/>
    <n v="2100"/>
    <n v="5"/>
    <x v="10"/>
    <n v="526"/>
    <n v="2"/>
    <n v="946"/>
    <s v="OTHER MISCELLANEOUS CRIME"/>
    <s v="1501 0906 1816"/>
    <n v="0"/>
    <s v="X"/>
    <s v="X"/>
    <n v="101"/>
    <s v="STREET"/>
    <m/>
    <m/>
    <s v="AA"/>
    <s v="Adult Arrest"/>
    <n v="946"/>
    <m/>
    <m/>
    <m/>
    <s v="G"/>
    <s v="ISLAND"/>
    <n v="33.778300000000002"/>
    <n v="-118.2662"/>
    <n v="1"/>
  </r>
  <r>
    <n v="200808682"/>
    <d v="2020-04-25T00:00:00"/>
    <d v="2020-04-21T00:00:00"/>
    <n v="1400"/>
    <n v="8"/>
    <x v="12"/>
    <n v="858"/>
    <n v="1"/>
    <n v="510"/>
    <s v="VEHICLE - STOLEN"/>
    <m/>
    <n v="0"/>
    <m/>
    <m/>
    <n v="101"/>
    <s v="STREET"/>
    <m/>
    <m/>
    <s v="IC"/>
    <s v="Invest Cont"/>
    <n v="510"/>
    <m/>
    <m/>
    <m/>
    <s v="8800 W  PICO                         BL"/>
    <m/>
    <n v="34.0548"/>
    <n v="-118.3837"/>
    <n v="0"/>
  </r>
  <r>
    <n v="200810737"/>
    <d v="2020-06-17T00:00:00"/>
    <d v="2020-06-16T00:00:00"/>
    <n v="1600"/>
    <n v="8"/>
    <x v="12"/>
    <n v="829"/>
    <n v="1"/>
    <n v="510"/>
    <s v="VEHICLE - STOLEN"/>
    <m/>
    <n v="0"/>
    <m/>
    <m/>
    <n v="101"/>
    <s v="STREET"/>
    <m/>
    <m/>
    <s v="IC"/>
    <s v="Invest Cont"/>
    <n v="510"/>
    <m/>
    <m/>
    <m/>
    <s v="1300    WOODRUFF                     AV"/>
    <m/>
    <n v="34.063299999999998"/>
    <n v="-118.42919999999999"/>
    <n v="0"/>
  </r>
  <r>
    <n v="201116973"/>
    <d v="2020-12-26T00:00:00"/>
    <d v="2020-12-26T00:00:00"/>
    <n v="332"/>
    <n v="11"/>
    <x v="7"/>
    <n v="1169"/>
    <n v="1"/>
    <n v="510"/>
    <s v="VEHICLE - STOLEN"/>
    <m/>
    <n v="0"/>
    <m/>
    <m/>
    <n v="101"/>
    <s v="STREET"/>
    <m/>
    <m/>
    <s v="IC"/>
    <s v="Invest Cont"/>
    <n v="510"/>
    <m/>
    <m/>
    <m/>
    <s v="200 S  AVENUE 51"/>
    <m/>
    <n v="34.1038"/>
    <n v="-118.1987"/>
    <n v="0"/>
  </r>
  <r>
    <n v="200510994"/>
    <d v="2020-06-25T00:00:00"/>
    <d v="2020-06-25T00:00:00"/>
    <n v="230"/>
    <n v="5"/>
    <x v="10"/>
    <n v="563"/>
    <n v="1"/>
    <n v="510"/>
    <s v="VEHICLE - STOLEN"/>
    <m/>
    <n v="0"/>
    <m/>
    <m/>
    <n v="108"/>
    <s v="PARKING LOT"/>
    <m/>
    <m/>
    <s v="IC"/>
    <s v="Invest Cont"/>
    <n v="510"/>
    <m/>
    <m/>
    <m/>
    <s v="14TH                         ST"/>
    <s v="PACIFIC                      AV"/>
    <n v="33.731499999999997"/>
    <n v="-118.28789999999999"/>
    <n v="0"/>
  </r>
  <r>
    <n v="201107590"/>
    <d v="2020-03-22T00:00:00"/>
    <d v="2020-03-21T00:00:00"/>
    <n v="2000"/>
    <n v="11"/>
    <x v="7"/>
    <n v="1137"/>
    <n v="1"/>
    <n v="510"/>
    <s v="VEHICLE - STOLEN"/>
    <m/>
    <n v="0"/>
    <m/>
    <m/>
    <n v="101"/>
    <s v="STREET"/>
    <m/>
    <m/>
    <s v="IC"/>
    <s v="Invest Cont"/>
    <n v="510"/>
    <m/>
    <m/>
    <m/>
    <s v="700 N  AVENUE 50"/>
    <m/>
    <n v="34.110900000000001"/>
    <n v="-118.2016"/>
    <n v="0"/>
  </r>
  <r>
    <n v="200119680"/>
    <d v="2020-10-19T00:00:00"/>
    <d v="2020-10-18T00:00:00"/>
    <n v="1800"/>
    <n v="1"/>
    <x v="1"/>
    <n v="159"/>
    <n v="1"/>
    <n v="510"/>
    <s v="VEHICLE - STOLEN"/>
    <m/>
    <n v="0"/>
    <m/>
    <m/>
    <n v="108"/>
    <s v="PARKING LOT"/>
    <m/>
    <m/>
    <s v="IC"/>
    <s v="Invest Cont"/>
    <n v="510"/>
    <m/>
    <m/>
    <m/>
    <s v="1800    CONWAY                       PL"/>
    <m/>
    <n v="34.0366"/>
    <n v="-118.2325"/>
    <n v="0"/>
  </r>
  <r>
    <n v="200410224"/>
    <d v="2020-06-27T00:00:00"/>
    <d v="2020-06-27T00:00:00"/>
    <n v="400"/>
    <n v="4"/>
    <x v="4"/>
    <n v="471"/>
    <n v="1"/>
    <n v="510"/>
    <s v="VEHICLE - STOLEN"/>
    <m/>
    <n v="0"/>
    <m/>
    <m/>
    <n v="108"/>
    <s v="PARKING LOT"/>
    <m/>
    <m/>
    <s v="IC"/>
    <s v="Invest Cont"/>
    <n v="510"/>
    <m/>
    <m/>
    <m/>
    <s v="4TH"/>
    <s v="CLARENCE"/>
    <n v="34.042700000000004"/>
    <n v="-118.22369999999999"/>
    <n v="0"/>
  </r>
  <r>
    <n v="200412621"/>
    <d v="2020-09-10T00:00:00"/>
    <d v="2020-09-09T00:00:00"/>
    <n v="1800"/>
    <n v="4"/>
    <x v="4"/>
    <n v="467"/>
    <n v="1"/>
    <n v="510"/>
    <s v="VEHICLE - STOLEN"/>
    <m/>
    <n v="0"/>
    <m/>
    <m/>
    <n v="101"/>
    <s v="STREET"/>
    <m/>
    <m/>
    <s v="IC"/>
    <s v="Invest Cont"/>
    <n v="510"/>
    <m/>
    <m/>
    <m/>
    <s v="100 S  SOTO                         ST"/>
    <m/>
    <n v="34.042400000000001"/>
    <n v="-118.2107"/>
    <n v="0"/>
  </r>
  <r>
    <n v="201106871"/>
    <d v="2020-03-04T00:00:00"/>
    <d v="2020-03-02T00:00:00"/>
    <n v="2130"/>
    <n v="11"/>
    <x v="7"/>
    <n v="1107"/>
    <n v="2"/>
    <n v="745"/>
    <s v="VANDALISM - MISDEAMEANOR ($399 OR UNDER)"/>
    <m/>
    <n v="50"/>
    <s v="M"/>
    <s v="H"/>
    <n v="101"/>
    <s v="STREET"/>
    <m/>
    <m/>
    <s v="IC"/>
    <s v="Invest Cont"/>
    <n v="745"/>
    <m/>
    <m/>
    <m/>
    <s v="6100    DELPHI                       ST"/>
    <m/>
    <n v="34.124099999999999"/>
    <n v="-118.1878"/>
    <n v="0"/>
  </r>
  <r>
    <n v="200111627"/>
    <d v="2020-05-12T00:00:00"/>
    <d v="2020-05-10T00:00:00"/>
    <n v="2200"/>
    <n v="1"/>
    <x v="1"/>
    <n v="111"/>
    <n v="2"/>
    <n v="626"/>
    <s v="INTIMATE PARTNER - SIMPLE ASSAULT"/>
    <s v="2000 0416 0913"/>
    <n v="30"/>
    <s v="F"/>
    <s v="W"/>
    <n v="502"/>
    <s v="MULTI-UNIT DWELLING (APARTMENT, DUPLEX, ETC)"/>
    <n v="400"/>
    <s v="STRONG-ARM (HANDS, FIST, FEET OR BODILY FORCE)"/>
    <s v="AA"/>
    <s v="Adult Arrest"/>
    <n v="626"/>
    <n v="998"/>
    <m/>
    <m/>
    <s v="700 N  HILL                         PL"/>
    <m/>
    <n v="34.061799999999998"/>
    <n v="-118.2424"/>
    <n v="1"/>
  </r>
  <r>
    <n v="200109800"/>
    <d v="2020-03-29T00:00:00"/>
    <d v="2020-03-29T00:00:00"/>
    <n v="930"/>
    <n v="1"/>
    <x v="1"/>
    <n v="163"/>
    <n v="1"/>
    <n v="330"/>
    <s v="BURGLARY FROM VEHICLE"/>
    <s v="1307 1822 0377 0329 1414 1609 0344"/>
    <n v="0"/>
    <s v="M"/>
    <s v="W"/>
    <n v="103"/>
    <s v="ALLEY"/>
    <m/>
    <m/>
    <s v="IC"/>
    <s v="Invest Cont"/>
    <n v="330"/>
    <m/>
    <m/>
    <m/>
    <s v="9TH"/>
    <s v="MAIN"/>
    <n v="34.041600000000003"/>
    <n v="-118.255"/>
    <n v="0"/>
  </r>
  <r>
    <n v="201225656"/>
    <d v="2020-12-02T00:00:00"/>
    <d v="2020-12-02T00:00:00"/>
    <n v="2245"/>
    <n v="12"/>
    <x v="8"/>
    <n v="1268"/>
    <n v="1"/>
    <n v="210"/>
    <s v="ROBBERY"/>
    <s v="0344 0305 0355"/>
    <n v="21"/>
    <s v="M"/>
    <s v="H"/>
    <n v="101"/>
    <s v="STREET"/>
    <n v="511"/>
    <s v="VERBAL THREAT"/>
    <s v="IC"/>
    <s v="Invest Cont"/>
    <n v="210"/>
    <m/>
    <m/>
    <m/>
    <s v="SAN PEDRO"/>
    <s v="85TH                         ST"/>
    <n v="33.960999999999999"/>
    <n v="-118.26949999999999"/>
    <n v="0"/>
  </r>
  <r>
    <n v="200309451"/>
    <d v="2020-04-04T00:00:00"/>
    <d v="2020-04-04T00:00:00"/>
    <n v="1210"/>
    <n v="3"/>
    <x v="2"/>
    <n v="361"/>
    <n v="1"/>
    <n v="310"/>
    <s v="BURGLARY"/>
    <s v="0329 0325 0344 1601"/>
    <n v="19"/>
    <s v="X"/>
    <s v="X"/>
    <n v="301"/>
    <s v="GAS STATION"/>
    <m/>
    <m/>
    <s v="IC"/>
    <s v="Invest Cont"/>
    <n v="310"/>
    <m/>
    <m/>
    <m/>
    <s v="3700 S  LA BREA                      AV"/>
    <m/>
    <n v="34.0199"/>
    <n v="-118.3556"/>
    <n v="0"/>
  </r>
  <r>
    <n v="200211094"/>
    <d v="2020-06-08T00:00:00"/>
    <d v="2020-06-06T00:00:00"/>
    <n v="1200"/>
    <n v="2"/>
    <x v="5"/>
    <n v="237"/>
    <n v="1"/>
    <n v="341"/>
    <s v="THEFT-GRAND ($950.01 &amp; OVER)EXCPT,GUNS,FOWL,LIVESTK,PROD"/>
    <s v="1822 0344 1309 0601"/>
    <n v="0"/>
    <s v="X"/>
    <s v="X"/>
    <n v="247"/>
    <s v="CAR WASH"/>
    <m/>
    <m/>
    <s v="IC"/>
    <s v="Invest Cont"/>
    <n v="341"/>
    <m/>
    <m/>
    <m/>
    <s v="1600 W  TEMPLE                       ST"/>
    <m/>
    <n v="34.068199999999997"/>
    <n v="-118.26090000000001"/>
    <n v="0"/>
  </r>
  <r>
    <n v="201212036"/>
    <d v="2020-05-02T00:00:00"/>
    <d v="2020-05-01T00:00:00"/>
    <n v="2330"/>
    <n v="12"/>
    <x v="8"/>
    <n v="1268"/>
    <n v="1"/>
    <n v="230"/>
    <s v="ASSAULT WITH DEADLY WEAPON, AGGRAVATED ASSAULT"/>
    <s v="1822 0411"/>
    <n v="28"/>
    <s v="F"/>
    <s v="B"/>
    <n v="501"/>
    <s v="SINGLE FAMILY DWELLING"/>
    <n v="201"/>
    <s v="KNIFE WITH BLADE OVER 6 INCHES IN LENGTH"/>
    <s v="IC"/>
    <s v="Invest Cont"/>
    <n v="230"/>
    <m/>
    <m/>
    <m/>
    <s v="100 E  82ND                         ST"/>
    <m/>
    <n v="33.965400000000002"/>
    <n v="-118.2739"/>
    <n v="0"/>
  </r>
  <r>
    <n v="200914517"/>
    <d v="2020-09-10T00:00:00"/>
    <d v="2020-09-09T00:00:00"/>
    <n v="1735"/>
    <n v="9"/>
    <x v="3"/>
    <n v="909"/>
    <n v="2"/>
    <n v="354"/>
    <s v="THEFT OF IDENTITY"/>
    <s v="0377 1822 0928"/>
    <n v="40"/>
    <s v="M"/>
    <s v="O"/>
    <n v="507"/>
    <s v="CONDOMINIUM/TOWNHOUSE"/>
    <m/>
    <m/>
    <s v="IC"/>
    <s v="Invest Cont"/>
    <n v="354"/>
    <m/>
    <m/>
    <m/>
    <s v="13600    LEADWELL                     ST"/>
    <m/>
    <n v="34.203899999999997"/>
    <n v="-118.4312"/>
    <n v="0"/>
  </r>
  <r>
    <n v="200105246"/>
    <d v="2020-01-18T00:00:00"/>
    <d v="2020-01-18T00:00:00"/>
    <n v="940"/>
    <n v="1"/>
    <x v="1"/>
    <n v="118"/>
    <n v="2"/>
    <n v="624"/>
    <s v="BATTERY - SIMPLE ASSAULT"/>
    <s v="0913 0400"/>
    <n v="42"/>
    <s v="M"/>
    <s v="A"/>
    <n v="502"/>
    <s v="MULTI-UNIT DWELLING (APARTMENT, DUPLEX, ETC)"/>
    <n v="400"/>
    <s v="STRONG-ARM (HANDS, FIST, FEET OR BODILY FORCE)"/>
    <s v="AA"/>
    <s v="Adult Arrest"/>
    <n v="624"/>
    <m/>
    <m/>
    <m/>
    <s v="200 E  BLOOM                        ST"/>
    <m/>
    <n v="34.063899999999997"/>
    <n v="-118.2295"/>
    <n v="1"/>
  </r>
  <r>
    <n v="201106067"/>
    <d v="2020-02-15T00:00:00"/>
    <d v="2020-02-15T00:00:00"/>
    <n v="1830"/>
    <n v="11"/>
    <x v="7"/>
    <n v="1101"/>
    <n v="1"/>
    <n v="330"/>
    <s v="BURGLARY FROM VEHICLE"/>
    <s v="0344 0352 1307"/>
    <n v="43"/>
    <s v="M"/>
    <s v="A"/>
    <n v="108"/>
    <s v="PARKING LOT"/>
    <m/>
    <m/>
    <s v="IC"/>
    <s v="Invest Cont"/>
    <n v="330"/>
    <m/>
    <m/>
    <m/>
    <s v="2700 N  VERMONT                      AV"/>
    <m/>
    <n v="34.117899999999999"/>
    <n v="-118.29300000000001"/>
    <n v="0"/>
  </r>
  <r>
    <n v="201116118"/>
    <d v="2020-11-27T00:00:00"/>
    <d v="2020-11-23T00:00:00"/>
    <n v="1200"/>
    <n v="11"/>
    <x v="7"/>
    <n v="1141"/>
    <n v="2"/>
    <n v="354"/>
    <s v="THEFT OF IDENTITY"/>
    <s v="0930 1822"/>
    <n v="26"/>
    <s v="M"/>
    <s v="W"/>
    <n v="501"/>
    <s v="SINGLE FAMILY DWELLING"/>
    <m/>
    <m/>
    <s v="IC"/>
    <s v="Invest Cont"/>
    <n v="354"/>
    <m/>
    <m/>
    <m/>
    <s v="2000 N  VERMONT                      AV"/>
    <m/>
    <n v="34.109499999999997"/>
    <n v="-118.2958"/>
    <n v="0"/>
  </r>
  <r>
    <n v="200716724"/>
    <d v="2020-12-04T00:00:00"/>
    <d v="2020-12-03T00:00:00"/>
    <n v="811"/>
    <n v="7"/>
    <x v="0"/>
    <n v="722"/>
    <n v="1"/>
    <n v="442"/>
    <s v="SHOPLIFTING - PETTY THEFT ($950 &amp; UNDER)"/>
    <s v="0325 0104"/>
    <n v="19"/>
    <s v="M"/>
    <s v="O"/>
    <n v="203"/>
    <s v="OTHER BUSINESS"/>
    <m/>
    <m/>
    <s v="IC"/>
    <s v="Invest Cont"/>
    <n v="442"/>
    <m/>
    <m/>
    <m/>
    <s v="8400    BEVERLY                      BL"/>
    <m/>
    <n v="34.076099999999997"/>
    <n v="-118.3737"/>
    <n v="0"/>
  </r>
  <r>
    <n v="200217442"/>
    <d v="2020-11-15T00:00:00"/>
    <d v="2020-11-15T00:00:00"/>
    <n v="310"/>
    <n v="2"/>
    <x v="5"/>
    <n v="218"/>
    <n v="1"/>
    <n v="310"/>
    <s v="BURGLARY"/>
    <s v="1822 1609 0329 0344 0352"/>
    <n v="36"/>
    <s v="M"/>
    <s v="W"/>
    <n v="210"/>
    <s v="RESTAURANT/FAST FOOD"/>
    <n v="500"/>
    <s v="UNKNOWN WEAPON/OTHER WEAPON"/>
    <s v="IC"/>
    <s v="Invest Cont"/>
    <n v="310"/>
    <m/>
    <m/>
    <m/>
    <s v="1500 W  SUNSET                       BL"/>
    <m/>
    <n v="34.075800000000001"/>
    <n v="-118.2552"/>
    <n v="0"/>
  </r>
  <r>
    <n v="200914052"/>
    <d v="2020-08-27T00:00:00"/>
    <d v="2020-08-27T00:00:00"/>
    <n v="1255"/>
    <n v="9"/>
    <x v="3"/>
    <n v="935"/>
    <n v="2"/>
    <n v="624"/>
    <s v="BATTERY - SIMPLE ASSAULT"/>
    <n v="444"/>
    <n v="57"/>
    <s v="F"/>
    <s v="H"/>
    <n v="102"/>
    <s v="SIDEWALK"/>
    <n v="400"/>
    <s v="STRONG-ARM (HANDS, FIST, FEET OR BODILY FORCE)"/>
    <s v="IC"/>
    <s v="Invest Cont"/>
    <n v="624"/>
    <m/>
    <m/>
    <m/>
    <s v="14100    SYLVAN                       ST"/>
    <m/>
    <n v="34.184699999999999"/>
    <n v="-118.44"/>
    <n v="0"/>
  </r>
  <r>
    <n v="200810920"/>
    <d v="2020-06-20T00:00:00"/>
    <d v="2020-06-20T00:00:00"/>
    <n v="1000"/>
    <n v="8"/>
    <x v="12"/>
    <n v="841"/>
    <n v="2"/>
    <n v="624"/>
    <s v="BATTERY - SIMPLE ASSAULT"/>
    <s v="1202 0448"/>
    <n v="78"/>
    <s v="F"/>
    <s v="W"/>
    <n v="510"/>
    <s v="NURSING/CONVALESCENT/RETIREMENT HOME"/>
    <n v="400"/>
    <s v="STRONG-ARM (HANDS, FIST, FEET OR BODILY FORCE)"/>
    <s v="AO"/>
    <s v="Adult Other"/>
    <n v="624"/>
    <m/>
    <m/>
    <m/>
    <s v="12100    SANTA MONICA                 BL"/>
    <m/>
    <n v="34.042299999999997"/>
    <n v="-118.46559999999999"/>
    <n v="0"/>
  </r>
  <r>
    <n v="201112187"/>
    <d v="2020-08-04T00:00:00"/>
    <d v="2020-07-16T00:00:00"/>
    <n v="1900"/>
    <n v="11"/>
    <x v="7"/>
    <n v="1144"/>
    <n v="2"/>
    <n v="662"/>
    <s v="BUNCO, GRAND THEFT"/>
    <s v="0701 0913 0361"/>
    <n v="51"/>
    <s v="F"/>
    <s v="W"/>
    <n v="501"/>
    <s v="SINGLE FAMILY DWELLING"/>
    <m/>
    <m/>
    <s v="IC"/>
    <s v="Invest Cont"/>
    <n v="662"/>
    <m/>
    <m/>
    <m/>
    <s v="2100    HYPERION                     AV"/>
    <m/>
    <n v="34.098999999999997"/>
    <n v="-118.27379999999999"/>
    <n v="0"/>
  </r>
  <r>
    <n v="201212259"/>
    <d v="2020-05-05T00:00:00"/>
    <d v="2020-05-05T00:00:00"/>
    <n v="932"/>
    <n v="12"/>
    <x v="8"/>
    <n v="1239"/>
    <n v="1"/>
    <n v="343"/>
    <s v="SHOPLIFTING-GRAND THEFT ($950.01 &amp; OVER)"/>
    <s v="0315 0325 0344 0324"/>
    <n v="0"/>
    <s v="X"/>
    <s v="X"/>
    <n v="402"/>
    <s v="MARKET"/>
    <m/>
    <m/>
    <s v="IC"/>
    <s v="Invest Cont"/>
    <n v="343"/>
    <m/>
    <m/>
    <m/>
    <s v="5900 S  FIGUEROA                     ST"/>
    <m/>
    <n v="33.987400000000001"/>
    <n v="-118.28270000000001"/>
    <n v="0"/>
  </r>
  <r>
    <n v="200918185"/>
    <d v="2020-12-07T00:00:00"/>
    <d v="2020-12-07T00:00:00"/>
    <n v="1203"/>
    <n v="9"/>
    <x v="3"/>
    <n v="935"/>
    <n v="2"/>
    <n v="900"/>
    <s v="VIOLATION OF COURT ORDER"/>
    <s v="2000 2038"/>
    <n v="52"/>
    <s v="F"/>
    <s v="W"/>
    <n v="725"/>
    <s v="GOVERNMENT FACILITY (FEDERAL,STATE, COUNTY &amp; CITY)"/>
    <m/>
    <m/>
    <s v="AA"/>
    <s v="Adult Arrest"/>
    <n v="900"/>
    <m/>
    <m/>
    <m/>
    <s v="6200    SYLMAR                       AV"/>
    <m/>
    <n v="34.183700000000002"/>
    <n v="-118.4465"/>
    <n v="1"/>
  </r>
  <r>
    <n v="200105289"/>
    <d v="2020-01-19T00:00:00"/>
    <d v="2020-01-16T00:00:00"/>
    <n v="1700"/>
    <n v="1"/>
    <x v="1"/>
    <n v="119"/>
    <n v="1"/>
    <n v="510"/>
    <s v="VEHICLE - STOLEN"/>
    <m/>
    <n v="0"/>
    <m/>
    <m/>
    <n v="104"/>
    <s v="DRIVEWAY"/>
    <m/>
    <m/>
    <s v="IC"/>
    <s v="Invest Cont"/>
    <n v="510"/>
    <m/>
    <m/>
    <m/>
    <s v="400    BAUCHET                      ST"/>
    <m/>
    <n v="34.058700000000002"/>
    <n v="-118.233"/>
    <n v="0"/>
  </r>
  <r>
    <n v="200516527"/>
    <d v="2020-11-12T00:00:00"/>
    <d v="2020-11-12T00:00:00"/>
    <n v="430"/>
    <n v="5"/>
    <x v="10"/>
    <n v="508"/>
    <n v="1"/>
    <n v="510"/>
    <s v="VEHICLE - STOLEN"/>
    <m/>
    <n v="0"/>
    <m/>
    <m/>
    <n v="104"/>
    <s v="DRIVEWAY"/>
    <m/>
    <m/>
    <s v="IC"/>
    <s v="Invest Cont"/>
    <n v="510"/>
    <m/>
    <m/>
    <m/>
    <s v="23400    PRESIDENT                    AV"/>
    <m/>
    <n v="33.812899999999999"/>
    <n v="-118.30710000000001"/>
    <n v="0"/>
  </r>
  <r>
    <n v="200609101"/>
    <d v="2020-04-15T00:00:00"/>
    <d v="2020-04-12T00:00:00"/>
    <n v="1300"/>
    <n v="6"/>
    <x v="9"/>
    <n v="648"/>
    <n v="1"/>
    <n v="510"/>
    <s v="VEHICLE - STOLEN"/>
    <m/>
    <n v="0"/>
    <m/>
    <m/>
    <n v="108"/>
    <s v="PARKING LOT"/>
    <m/>
    <m/>
    <s v="AO"/>
    <s v="Adult Other"/>
    <n v="510"/>
    <m/>
    <m/>
    <m/>
    <s v="5700    HOLLYWOOD                    BL"/>
    <m/>
    <n v="34.101700000000001"/>
    <n v="-118.31359999999999"/>
    <n v="0"/>
  </r>
  <r>
    <n v="201210786"/>
    <d v="2020-04-11T00:00:00"/>
    <d v="2020-04-11T00:00:00"/>
    <n v="2035"/>
    <n v="12"/>
    <x v="8"/>
    <n v="1259"/>
    <n v="1"/>
    <n v="230"/>
    <s v="ASSAULT WITH DEADLY WEAPON, AGGRAVATED ASSAULT"/>
    <s v="1822 2024 0445 0411 1218 2033"/>
    <n v="26"/>
    <s v="F"/>
    <s v="B"/>
    <n v="103"/>
    <s v="ALLEY"/>
    <n v="215"/>
    <s v="MACHETE"/>
    <s v="IC"/>
    <s v="Invest Cont"/>
    <n v="230"/>
    <m/>
    <m/>
    <m/>
    <s v="74TH                         ST"/>
    <s v="AVALON"/>
    <n v="33.972999999999999"/>
    <n v="-118.26519999999999"/>
    <n v="0"/>
  </r>
  <r>
    <n v="200706211"/>
    <d v="2020-02-17T00:00:00"/>
    <d v="2020-02-16T00:00:00"/>
    <n v="2350"/>
    <n v="7"/>
    <x v="0"/>
    <n v="734"/>
    <n v="2"/>
    <n v="624"/>
    <s v="BATTERY - SIMPLE ASSAULT"/>
    <n v="444"/>
    <n v="29"/>
    <s v="F"/>
    <s v="H"/>
    <n v="502"/>
    <s v="MULTI-UNIT DWELLING (APARTMENT, DUPLEX, ETC)"/>
    <n v="400"/>
    <s v="STRONG-ARM (HANDS, FIST, FEET OR BODILY FORCE)"/>
    <s v="AO"/>
    <s v="Adult Other"/>
    <n v="624"/>
    <m/>
    <m/>
    <m/>
    <s v="6000 W  6TH                          ST"/>
    <m/>
    <n v="34.067700000000002"/>
    <n v="-118.3548"/>
    <n v="0"/>
  </r>
  <r>
    <n v="200514277"/>
    <d v="2020-09-17T00:00:00"/>
    <d v="2020-09-17T00:00:00"/>
    <n v="2255"/>
    <n v="5"/>
    <x v="10"/>
    <n v="558"/>
    <n v="2"/>
    <n v="901"/>
    <s v="VIOLATION OF RESTRAINING ORDER"/>
    <s v="1813 2000 2038"/>
    <n v="46"/>
    <s v="F"/>
    <s v="H"/>
    <n v="502"/>
    <s v="MULTI-UNIT DWELLING (APARTMENT, DUPLEX, ETC)"/>
    <m/>
    <m/>
    <s v="AO"/>
    <s v="Adult Other"/>
    <n v="901"/>
    <m/>
    <m/>
    <m/>
    <s v="200 W  AMAR                         ST"/>
    <m/>
    <n v="33.747799999999998"/>
    <n v="-118.2822"/>
    <n v="0"/>
  </r>
  <r>
    <n v="200506268"/>
    <d v="2020-02-22T00:00:00"/>
    <d v="2020-02-22T00:00:00"/>
    <n v="1900"/>
    <n v="5"/>
    <x v="10"/>
    <n v="511"/>
    <n v="1"/>
    <n v="440"/>
    <s v="THEFT PLAIN - PETTY ($950 &amp; UNDER)"/>
    <s v="0319 0344 0429 0448 0305"/>
    <n v="29"/>
    <s v="F"/>
    <s v="W"/>
    <n v="102"/>
    <s v="SIDEWALK"/>
    <n v="400"/>
    <s v="STRONG-ARM (HANDS, FIST, FEET OR BODILY FORCE)"/>
    <s v="IC"/>
    <s v="Invest Cont"/>
    <n v="440"/>
    <n v="624"/>
    <m/>
    <m/>
    <s v="PACIFIC COAST"/>
    <s v="VERMONT"/>
    <n v="33.7926"/>
    <n v="-118.3043"/>
    <n v="0"/>
  </r>
  <r>
    <n v="200119908"/>
    <d v="2020-10-24T00:00:00"/>
    <d v="2020-10-23T00:00:00"/>
    <n v="2330"/>
    <n v="1"/>
    <x v="1"/>
    <n v="185"/>
    <n v="1"/>
    <n v="330"/>
    <s v="BURGLARY FROM VEHICLE"/>
    <s v="1609 0344 1307 1822 0329"/>
    <n v="0"/>
    <s v="F"/>
    <s v="B"/>
    <n v="108"/>
    <s v="PARKING LOT"/>
    <m/>
    <m/>
    <s v="IC"/>
    <s v="Invest Cont"/>
    <n v="330"/>
    <m/>
    <m/>
    <m/>
    <s v="1000 S  BROADWAY"/>
    <m/>
    <n v="34.040599999999998"/>
    <n v="-118.2578"/>
    <n v="0"/>
  </r>
  <r>
    <n v="200206940"/>
    <d v="2020-02-27T00:00:00"/>
    <d v="2020-02-27T00:00:00"/>
    <n v="1255"/>
    <n v="2"/>
    <x v="5"/>
    <n v="216"/>
    <n v="1"/>
    <n v="230"/>
    <s v="ASSAULT WITH DEADLY WEAPON, AGGRAVATED ASSAULT"/>
    <s v="1822 0202 1309 1310 0906 0302 1100 0430"/>
    <n v="28"/>
    <s v="M"/>
    <s v="H"/>
    <n v="101"/>
    <s v="STREET"/>
    <n v="102"/>
    <s v="HAND GUN"/>
    <s v="IC"/>
    <s v="Invest Cont"/>
    <n v="230"/>
    <m/>
    <m/>
    <m/>
    <s v="BELLEVUE                     AV"/>
    <s v="CORONADO                     ST"/>
    <n v="34.075099999999999"/>
    <n v="-118.2717"/>
    <n v="0"/>
  </r>
  <r>
    <n v="200709456"/>
    <d v="2020-05-20T00:00:00"/>
    <d v="2020-05-20T00:00:00"/>
    <n v="1250"/>
    <n v="7"/>
    <x v="0"/>
    <n v="773"/>
    <n v="1"/>
    <n v="330"/>
    <s v="BURGLARY FROM VEHICLE"/>
    <s v="1300 1309 1607 0344 0326"/>
    <n v="53"/>
    <s v="F"/>
    <s v="W"/>
    <n v="501"/>
    <s v="SINGLE FAMILY DWELLING"/>
    <m/>
    <m/>
    <s v="IC"/>
    <s v="Invest Cont"/>
    <n v="330"/>
    <m/>
    <m/>
    <m/>
    <s v="1800 S  COCHRAN                      AV"/>
    <m/>
    <n v="34.0443"/>
    <n v="-118.35380000000001"/>
    <n v="0"/>
  </r>
  <r>
    <n v="201014375"/>
    <d v="2020-10-24T00:00:00"/>
    <d v="2020-10-23T00:00:00"/>
    <n v="2330"/>
    <n v="10"/>
    <x v="11"/>
    <n v="1025"/>
    <n v="2"/>
    <n v="740"/>
    <s v="VANDALISM - FELONY ($400 &amp; OVER, ALL CHURCH VANDALISMS)"/>
    <s v="0329 1822 1420"/>
    <n v="0"/>
    <s v="M"/>
    <s v="W"/>
    <n v="210"/>
    <s v="RESTAURANT/FAST FOOD"/>
    <m/>
    <m/>
    <s v="IC"/>
    <s v="Invest Cont"/>
    <n v="740"/>
    <m/>
    <m/>
    <m/>
    <s v="6800    RESEDA                       BL"/>
    <m/>
    <n v="34.193899999999999"/>
    <n v="-118.536"/>
    <n v="0"/>
  </r>
  <r>
    <n v="200117110"/>
    <d v="2020-08-28T00:00:00"/>
    <d v="2020-05-01T00:00:00"/>
    <n v="100"/>
    <n v="1"/>
    <x v="1"/>
    <n v="154"/>
    <n v="1"/>
    <n v="121"/>
    <s v="RAPE, FORCIBLE"/>
    <s v="0537 0527 1814 0522 0516 2000 1206 2001 0913"/>
    <n v="22"/>
    <s v="F"/>
    <s v="H"/>
    <n v="502"/>
    <s v="MULTI-UNIT DWELLING (APARTMENT, DUPLEX, ETC)"/>
    <n v="400"/>
    <s v="STRONG-ARM (HANDS, FIST, FEET OR BODILY FORCE)"/>
    <s v="IC"/>
    <s v="Invest Cont"/>
    <n v="121"/>
    <m/>
    <m/>
    <m/>
    <s v="500 S  MAIN                         ST"/>
    <m/>
    <n v="34.046500000000002"/>
    <n v="-118.2488"/>
    <n v="0"/>
  </r>
  <r>
    <n v="200610130"/>
    <d v="2020-05-11T00:00:00"/>
    <d v="2020-05-11T00:00:00"/>
    <n v="1130"/>
    <n v="6"/>
    <x v="9"/>
    <n v="645"/>
    <n v="1"/>
    <n v="210"/>
    <s v="ROBBERY"/>
    <s v="0325 0601 0104 0400 0945 1822"/>
    <n v="0"/>
    <s v="X"/>
    <s v="X"/>
    <n v="401"/>
    <s v="MINI-MART"/>
    <n v="400"/>
    <s v="STRONG-ARM (HANDS, FIST, FEET OR BODILY FORCE)"/>
    <s v="AA"/>
    <s v="Adult Arrest"/>
    <n v="210"/>
    <m/>
    <m/>
    <m/>
    <s v="7000 W  SUNSET                       BL"/>
    <m/>
    <n v="34.097999999999999"/>
    <n v="-118.3416"/>
    <n v="1"/>
  </r>
  <r>
    <n v="200714035"/>
    <d v="2020-09-20T00:00:00"/>
    <d v="2020-09-01T00:00:00"/>
    <n v="1"/>
    <n v="7"/>
    <x v="0"/>
    <n v="715"/>
    <n v="1"/>
    <n v="331"/>
    <s v="THEFT FROM MOTOR VEHICLE - GRAND ($950.01 AND OVER)"/>
    <s v="1822 0344 1300 0385"/>
    <n v="70"/>
    <s v="F"/>
    <s v="W"/>
    <n v="101"/>
    <s v="STREET"/>
    <m/>
    <m/>
    <s v="IC"/>
    <s v="Invest Cont"/>
    <n v="331"/>
    <m/>
    <m/>
    <m/>
    <s v="400 N  ALTA VISTA                   BL"/>
    <m/>
    <n v="34.078299999999999"/>
    <n v="-118.34739999999999"/>
    <n v="0"/>
  </r>
  <r>
    <n v="200210863"/>
    <d v="2020-06-01T00:00:00"/>
    <d v="2020-06-01T00:00:00"/>
    <n v="1525"/>
    <n v="2"/>
    <x v="5"/>
    <n v="235"/>
    <n v="1"/>
    <n v="510"/>
    <s v="VEHICLE - STOLEN"/>
    <m/>
    <n v="0"/>
    <m/>
    <m/>
    <n v="101"/>
    <s v="STREET"/>
    <m/>
    <m/>
    <s v="IC"/>
    <s v="Invest Cont"/>
    <n v="510"/>
    <m/>
    <m/>
    <m/>
    <s v="2200    VALLEY                       ST"/>
    <m/>
    <n v="34.065300000000001"/>
    <n v="-118.27249999999999"/>
    <n v="0"/>
  </r>
  <r>
    <n v="200911839"/>
    <d v="2020-07-02T00:00:00"/>
    <d v="2020-06-26T00:00:00"/>
    <n v="1200"/>
    <n v="9"/>
    <x v="3"/>
    <n v="974"/>
    <n v="1"/>
    <n v="331"/>
    <s v="THEFT FROM MOTOR VEHICLE - GRAND ($950.01 AND OVER)"/>
    <s v="0344 0385"/>
    <n v="36"/>
    <s v="M"/>
    <s v="W"/>
    <n v="101"/>
    <s v="STREET"/>
    <m/>
    <m/>
    <s v="IC"/>
    <s v="Invest Cont"/>
    <n v="331"/>
    <m/>
    <m/>
    <m/>
    <s v="4600    WILLIS                       AV"/>
    <m/>
    <n v="34.154499999999999"/>
    <n v="-118.4552"/>
    <n v="0"/>
  </r>
  <r>
    <n v="200615995"/>
    <d v="2020-09-28T00:00:00"/>
    <d v="2020-09-27T00:00:00"/>
    <n v="35"/>
    <n v="6"/>
    <x v="9"/>
    <n v="646"/>
    <n v="2"/>
    <n v="740"/>
    <s v="VANDALISM - FELONY ($400 &amp; OVER, ALL CHURCH VANDALISMS)"/>
    <s v="0329 1822"/>
    <n v="0"/>
    <s v="X"/>
    <s v="X"/>
    <n v="203"/>
    <s v="OTHER BUSINESS"/>
    <m/>
    <m/>
    <s v="IC"/>
    <s v="Invest Cont"/>
    <n v="740"/>
    <m/>
    <m/>
    <m/>
    <s v="6600 W  SUNSET                       BL"/>
    <m/>
    <n v="34.097999999999999"/>
    <n v="-118.3335"/>
    <n v="0"/>
  </r>
  <r>
    <n v="200200760"/>
    <d v="2020-07-07T00:00:00"/>
    <d v="2020-07-07T00:00:00"/>
    <n v="1620"/>
    <n v="2"/>
    <x v="5"/>
    <n v="241"/>
    <n v="1"/>
    <n v="230"/>
    <s v="ASSAULT WITH DEADLY WEAPON, AGGRAVATED ASSAULT"/>
    <s v="2004 0334 0445 0416 1822 1218 0429 1223 0400"/>
    <n v="45"/>
    <s v="M"/>
    <s v="B"/>
    <n v="102"/>
    <s v="SIDEWALK"/>
    <n v="500"/>
    <s v="UNKNOWN WEAPON/OTHER WEAPON"/>
    <s v="IC"/>
    <s v="Invest Cont"/>
    <n v="230"/>
    <m/>
    <m/>
    <m/>
    <s v="6TH                          ST"/>
    <s v="BENTON                       WY"/>
    <n v="34.062800000000003"/>
    <n v="-118.2821"/>
    <n v="0"/>
  </r>
  <r>
    <n v="201115543"/>
    <d v="2020-11-08T00:00:00"/>
    <d v="2020-11-08T00:00:00"/>
    <n v="1500"/>
    <n v="11"/>
    <x v="7"/>
    <n v="1183"/>
    <n v="1"/>
    <n v="330"/>
    <s v="BURGLARY FROM VEHICLE"/>
    <s v="0344 1612"/>
    <n v="42"/>
    <s v="M"/>
    <s v="W"/>
    <n v="101"/>
    <s v="STREET"/>
    <m/>
    <m/>
    <s v="IC"/>
    <s v="Invest Cont"/>
    <n v="330"/>
    <m/>
    <m/>
    <m/>
    <s v="1600 N  ALVARADO                     ST"/>
    <m/>
    <n v="34.083399999999997"/>
    <n v="-118.2599"/>
    <n v="0"/>
  </r>
  <r>
    <n v="200320615"/>
    <d v="2020-11-18T00:00:00"/>
    <d v="2020-11-11T00:00:00"/>
    <n v="2300"/>
    <n v="3"/>
    <x v="2"/>
    <n v="327"/>
    <n v="1"/>
    <n v="480"/>
    <s v="BIKE - STOLEN"/>
    <s v="0344 1822"/>
    <n v="22"/>
    <s v="M"/>
    <s v="W"/>
    <n v="121"/>
    <s v="YARD (RESIDENTIAL/BUSINESS)"/>
    <m/>
    <m/>
    <s v="IC"/>
    <s v="Invest Cont"/>
    <n v="480"/>
    <m/>
    <m/>
    <m/>
    <s v="2600    ORCHARD                      AV"/>
    <m/>
    <n v="34.030299999999997"/>
    <n v="-118.28740000000001"/>
    <n v="0"/>
  </r>
  <r>
    <n v="200200724"/>
    <d v="2020-06-05T00:00:00"/>
    <d v="2020-06-04T00:00:00"/>
    <n v="1850"/>
    <n v="2"/>
    <x v="5"/>
    <n v="202"/>
    <n v="2"/>
    <n v="624"/>
    <s v="BATTERY - SIMPLE ASSAULT"/>
    <s v="0913 0554 0508 0602 2001"/>
    <n v="39"/>
    <s v="M"/>
    <s v="H"/>
    <n v="502"/>
    <s v="MULTI-UNIT DWELLING (APARTMENT, DUPLEX, ETC)"/>
    <n v="400"/>
    <s v="STRONG-ARM (HANDS, FIST, FEET OR BODILY FORCE)"/>
    <s v="AA"/>
    <s v="Adult Arrest"/>
    <n v="624"/>
    <m/>
    <m/>
    <m/>
    <s v="4300    NORMAL                       AV"/>
    <m/>
    <n v="34.088799999999999"/>
    <n v="-118.2881"/>
    <n v="1"/>
  </r>
  <r>
    <n v="201007153"/>
    <d v="2020-03-12T00:00:00"/>
    <d v="2020-03-12T00:00:00"/>
    <n v="640"/>
    <n v="10"/>
    <x v="11"/>
    <n v="1001"/>
    <n v="2"/>
    <n v="888"/>
    <s v="TRESPASSING"/>
    <s v="1822 2004"/>
    <n v="45"/>
    <s v="F"/>
    <s v="H"/>
    <n v="501"/>
    <s v="SINGLE FAMILY DWELLING"/>
    <m/>
    <m/>
    <s v="AA"/>
    <s v="Adult Arrest"/>
    <n v="888"/>
    <m/>
    <m/>
    <m/>
    <s v="19500    INGOMAR                      ST"/>
    <m/>
    <n v="34.212000000000003"/>
    <n v="-118.5579"/>
    <n v="1"/>
  </r>
  <r>
    <n v="201308239"/>
    <d v="2020-03-16T00:00:00"/>
    <d v="2020-02-28T00:00:00"/>
    <n v="2300"/>
    <n v="13"/>
    <x v="6"/>
    <n v="1333"/>
    <n v="2"/>
    <n v="745"/>
    <s v="VANDALISM - MISDEAMEANOR ($399 OR UNDER)"/>
    <s v="1202 0329"/>
    <n v="62"/>
    <s v="M"/>
    <s v="W"/>
    <n v="510"/>
    <s v="NURSING/CONVALESCENT/RETIREMENT HOME"/>
    <m/>
    <m/>
    <s v="IC"/>
    <s v="Invest Cont"/>
    <n v="745"/>
    <m/>
    <m/>
    <m/>
    <s v="1000 E  28TH                         ST"/>
    <m/>
    <n v="34.017499999999998"/>
    <n v="-118.2574"/>
    <n v="0"/>
  </r>
  <r>
    <n v="200506936"/>
    <d v="2020-03-09T00:00:00"/>
    <d v="2020-03-08T00:00:00"/>
    <n v="1830"/>
    <n v="5"/>
    <x v="10"/>
    <n v="506"/>
    <n v="1"/>
    <n v="510"/>
    <s v="VEHICLE - STOLEN"/>
    <m/>
    <n v="0"/>
    <m/>
    <m/>
    <n v="101"/>
    <s v="STREET"/>
    <m/>
    <m/>
    <s v="IC"/>
    <s v="Invest Cont"/>
    <n v="510"/>
    <m/>
    <m/>
    <m/>
    <s v="WESTERN                      AV"/>
    <s v="221ST                        ST"/>
    <n v="33.826799999999999"/>
    <n v="-118.309"/>
    <n v="0"/>
  </r>
  <r>
    <n v="201217850"/>
    <d v="2020-08-04T00:00:00"/>
    <d v="2020-08-04T00:00:00"/>
    <n v="1000"/>
    <n v="12"/>
    <x v="8"/>
    <n v="1249"/>
    <n v="2"/>
    <n v="626"/>
    <s v="INTIMATE PARTNER - SIMPLE ASSAULT"/>
    <s v="0400 0416 2000 1814 0913"/>
    <n v="31"/>
    <s v="F"/>
    <s v="H"/>
    <n v="501"/>
    <s v="SINGLE FAMILY DWELLING"/>
    <n v="400"/>
    <s v="STRONG-ARM (HANDS, FIST, FEET OR BODILY FORCE)"/>
    <s v="AO"/>
    <s v="Adult Other"/>
    <n v="626"/>
    <m/>
    <m/>
    <m/>
    <s v="6700 S  FIGUEROA                     ST"/>
    <m/>
    <n v="33.9786"/>
    <n v="-118.28270000000001"/>
    <n v="0"/>
  </r>
  <r>
    <n v="200310566"/>
    <d v="2020-04-25T00:00:00"/>
    <d v="2020-04-25T00:00:00"/>
    <n v="950"/>
    <n v="3"/>
    <x v="2"/>
    <n v="356"/>
    <n v="1"/>
    <n v="440"/>
    <s v="THEFT PLAIN - PETTY ($950 &amp; UNDER)"/>
    <s v="0377 0344 1822"/>
    <n v="37"/>
    <s v="M"/>
    <s v="B"/>
    <n v="402"/>
    <s v="MARKET"/>
    <m/>
    <m/>
    <s v="IC"/>
    <s v="Invest Cont"/>
    <n v="440"/>
    <m/>
    <m/>
    <m/>
    <s v="1700 W  JEFFERSON                    BL"/>
    <m/>
    <n v="34.025599999999997"/>
    <n v="-118.3061"/>
    <n v="0"/>
  </r>
  <r>
    <n v="201222029"/>
    <d v="2020-10-04T00:00:00"/>
    <d v="2020-10-04T00:00:00"/>
    <n v="1800"/>
    <n v="12"/>
    <x v="8"/>
    <n v="1268"/>
    <n v="2"/>
    <n v="626"/>
    <s v="INTIMATE PARTNER - SIMPLE ASSAULT"/>
    <s v="0913 0400 0416 1813 2000 2002"/>
    <n v="32"/>
    <s v="F"/>
    <s v="H"/>
    <n v="101"/>
    <s v="STREET"/>
    <n v="400"/>
    <s v="STRONG-ARM (HANDS, FIST, FEET OR BODILY FORCE)"/>
    <s v="IC"/>
    <s v="Invest Cont"/>
    <n v="626"/>
    <m/>
    <m/>
    <m/>
    <s v="100 E  84TH                         PL"/>
    <m/>
    <n v="33.9619"/>
    <n v="-118.2717"/>
    <n v="0"/>
  </r>
  <r>
    <n v="201211083"/>
    <d v="2020-04-17T00:00:00"/>
    <d v="2020-04-16T00:00:00"/>
    <n v="1700"/>
    <n v="12"/>
    <x v="8"/>
    <n v="1209"/>
    <n v="1"/>
    <n v="510"/>
    <s v="VEHICLE - STOLEN"/>
    <m/>
    <n v="0"/>
    <m/>
    <m/>
    <n v="101"/>
    <s v="STREET"/>
    <m/>
    <m/>
    <s v="IC"/>
    <s v="Invest Cont"/>
    <n v="510"/>
    <m/>
    <m/>
    <m/>
    <s v="FLOWER                       ST"/>
    <s v="49TH                         ST"/>
    <n v="33.9983"/>
    <n v="-118.2813"/>
    <n v="0"/>
  </r>
  <r>
    <n v="201209876"/>
    <d v="2020-03-27T00:00:00"/>
    <d v="2020-03-27T00:00:00"/>
    <n v="1650"/>
    <n v="12"/>
    <x v="8"/>
    <n v="1263"/>
    <n v="1"/>
    <n v="210"/>
    <s v="ROBBERY"/>
    <m/>
    <n v="0"/>
    <s v="M"/>
    <s v="W"/>
    <n v="101"/>
    <s v="STREET"/>
    <n v="109"/>
    <s v="SEMI-AUTOMATIC PISTOL"/>
    <s v="IC"/>
    <s v="Invest Cont"/>
    <n v="210"/>
    <m/>
    <m/>
    <m/>
    <s v="2000 W  80TH                         ST"/>
    <m/>
    <n v="33.9664"/>
    <n v="-118.3134"/>
    <n v="0"/>
  </r>
  <r>
    <n v="201009044"/>
    <d v="2020-05-15T00:00:00"/>
    <d v="2020-05-13T00:00:00"/>
    <n v="1315"/>
    <n v="10"/>
    <x v="11"/>
    <n v="1049"/>
    <n v="1"/>
    <n v="331"/>
    <s v="THEFT FROM MOTOR VEHICLE - GRAND ($950.01 AND OVER)"/>
    <s v="0344 1822 1606"/>
    <n v="0"/>
    <s v="M"/>
    <s v="W"/>
    <n v="104"/>
    <s v="DRIVEWAY"/>
    <m/>
    <m/>
    <s v="IC"/>
    <s v="Invest Cont"/>
    <n v="331"/>
    <m/>
    <m/>
    <m/>
    <s v="16800    BURBANK                      BL"/>
    <m/>
    <n v="34.171799999999998"/>
    <n v="-118.49930000000001"/>
    <n v="0"/>
  </r>
  <r>
    <n v="201110399"/>
    <d v="2020-06-13T00:00:00"/>
    <d v="2020-06-11T00:00:00"/>
    <n v="1700"/>
    <n v="11"/>
    <x v="7"/>
    <n v="1145"/>
    <n v="1"/>
    <n v="330"/>
    <s v="BURGLARY FROM VEHICLE"/>
    <n v="385"/>
    <n v="34"/>
    <s v="F"/>
    <s v="O"/>
    <n v="101"/>
    <s v="STREET"/>
    <m/>
    <m/>
    <s v="IC"/>
    <s v="Invest Cont"/>
    <n v="330"/>
    <m/>
    <m/>
    <m/>
    <s v="2400 N  ALVARADO                     ST"/>
    <m/>
    <n v="34.097000000000001"/>
    <n v="-118.2518"/>
    <n v="0"/>
  </r>
  <r>
    <n v="201307829"/>
    <d v="2020-03-09T00:00:00"/>
    <d v="2020-02-28T00:00:00"/>
    <n v="1600"/>
    <n v="13"/>
    <x v="6"/>
    <n v="1309"/>
    <n v="1"/>
    <n v="510"/>
    <s v="VEHICLE - STOLEN"/>
    <m/>
    <n v="0"/>
    <m/>
    <m/>
    <n v="104"/>
    <s v="DRIVEWAY"/>
    <m/>
    <m/>
    <s v="IC"/>
    <s v="Invest Cont"/>
    <n v="510"/>
    <m/>
    <m/>
    <m/>
    <s v="900    MATEO                        ST"/>
    <m/>
    <n v="34.032600000000002"/>
    <n v="-118.23220000000001"/>
    <n v="0"/>
  </r>
  <r>
    <n v="200311518"/>
    <d v="2020-05-18T00:00:00"/>
    <d v="2020-05-14T00:00:00"/>
    <n v="1900"/>
    <n v="3"/>
    <x v="2"/>
    <n v="373"/>
    <n v="1"/>
    <n v="520"/>
    <s v="VEHICLE - ATTEMPT STOLEN"/>
    <s v="1300 0329 1612 1202"/>
    <n v="65"/>
    <s v="M"/>
    <s v="B"/>
    <n v="101"/>
    <s v="STREET"/>
    <m/>
    <m/>
    <s v="IC"/>
    <s v="Invest Cont"/>
    <n v="520"/>
    <m/>
    <m/>
    <m/>
    <s v="3900    HUBERT                       AV"/>
    <m/>
    <n v="34.014200000000002"/>
    <n v="-118.32810000000001"/>
    <n v="0"/>
  </r>
  <r>
    <n v="200304274"/>
    <d v="2020-01-05T00:00:00"/>
    <d v="2020-01-04T00:00:00"/>
    <n v="2030"/>
    <n v="3"/>
    <x v="2"/>
    <n v="377"/>
    <n v="2"/>
    <n v="740"/>
    <s v="VANDALISM - FELONY ($400 &amp; OVER, ALL CHURCH VANDALISMS)"/>
    <s v="0329 0311 1202"/>
    <n v="60"/>
    <s v="F"/>
    <s v="B"/>
    <n v="122"/>
    <s v="VEHICLE, PASSENGER/TRUCK"/>
    <m/>
    <m/>
    <s v="IC"/>
    <s v="Invest Cont"/>
    <n v="740"/>
    <m/>
    <m/>
    <m/>
    <s v="1200    BROWNING                     BL"/>
    <m/>
    <n v="34.012099999999997"/>
    <n v="-118.2968"/>
    <n v="0"/>
  </r>
  <r>
    <n v="200119934"/>
    <d v="2020-10-24T00:00:00"/>
    <d v="2020-10-24T00:00:00"/>
    <n v="645"/>
    <n v="1"/>
    <x v="1"/>
    <n v="128"/>
    <n v="2"/>
    <n v="354"/>
    <s v="THEFT OF IDENTITY"/>
    <n v="377"/>
    <n v="49"/>
    <s v="M"/>
    <s v="H"/>
    <n v="502"/>
    <s v="MULTI-UNIT DWELLING (APARTMENT, DUPLEX, ETC)"/>
    <m/>
    <m/>
    <s v="IC"/>
    <s v="Invest Cont"/>
    <n v="354"/>
    <m/>
    <m/>
    <m/>
    <s v="200 E  1ST                          ST"/>
    <m/>
    <n v="34.051200000000001"/>
    <n v="-118.2419"/>
    <n v="0"/>
  </r>
  <r>
    <n v="200814436"/>
    <d v="2020-09-23T00:00:00"/>
    <d v="2020-09-23T00:00:00"/>
    <n v="1100"/>
    <n v="8"/>
    <x v="12"/>
    <n v="885"/>
    <n v="1"/>
    <n v="510"/>
    <s v="VEHICLE - STOLEN"/>
    <m/>
    <n v="0"/>
    <m/>
    <m/>
    <n v="101"/>
    <s v="STREET"/>
    <m/>
    <m/>
    <s v="IC"/>
    <s v="Invest Cont"/>
    <n v="510"/>
    <m/>
    <m/>
    <m/>
    <s v="10200    CRESTA                       DR"/>
    <m/>
    <n v="34.041699999999999"/>
    <n v="-118.4041"/>
    <n v="0"/>
  </r>
  <r>
    <n v="200316872"/>
    <d v="2020-09-04T00:00:00"/>
    <d v="2020-09-03T00:00:00"/>
    <n v="900"/>
    <n v="3"/>
    <x v="2"/>
    <n v="392"/>
    <n v="1"/>
    <n v="330"/>
    <s v="BURGLARY FROM VEHICLE"/>
    <s v="1822 1601 0344 0386 1300"/>
    <n v="38"/>
    <s v="M"/>
    <s v="B"/>
    <n v="707"/>
    <s v="GARAGE/CARPORT"/>
    <m/>
    <m/>
    <s v="IC"/>
    <s v="Invest Cont"/>
    <n v="330"/>
    <m/>
    <m/>
    <m/>
    <s v="5100    CRENSHAW                     BL"/>
    <m/>
    <n v="33.996699999999997"/>
    <n v="-118.3306"/>
    <n v="0"/>
  </r>
  <r>
    <n v="200911119"/>
    <d v="2020-06-16T00:00:00"/>
    <d v="2020-06-15T00:00:00"/>
    <n v="2300"/>
    <n v="9"/>
    <x v="3"/>
    <n v="906"/>
    <n v="1"/>
    <n v="330"/>
    <s v="BURGLARY FROM VEHICLE"/>
    <n v="344"/>
    <n v="37"/>
    <s v="M"/>
    <s v="O"/>
    <n v="101"/>
    <s v="STREET"/>
    <m/>
    <m/>
    <s v="IC"/>
    <s v="Invest Cont"/>
    <n v="330"/>
    <m/>
    <m/>
    <m/>
    <s v="14200    LEADWELL                     ST"/>
    <m/>
    <n v="34.204099999999997"/>
    <n v="-118.4425"/>
    <n v="0"/>
  </r>
  <r>
    <n v="201212066"/>
    <d v="2020-05-03T00:00:00"/>
    <d v="2020-05-03T00:00:00"/>
    <n v="1235"/>
    <n v="12"/>
    <x v="8"/>
    <n v="1252"/>
    <n v="2"/>
    <n v="437"/>
    <s v="RESISTING ARREST"/>
    <n v="1309"/>
    <n v="0"/>
    <s v="X"/>
    <s v="X"/>
    <n v="101"/>
    <s v="STREET"/>
    <n v="400"/>
    <s v="STRONG-ARM (HANDS, FIST, FEET OR BODILY FORCE)"/>
    <s v="AA"/>
    <s v="Adult Arrest"/>
    <n v="437"/>
    <m/>
    <m/>
    <m/>
    <s v="FLORENCE                     AV"/>
    <s v="VAN NESS                     AV"/>
    <n v="33.974600000000002"/>
    <n v="-118.3177"/>
    <n v="1"/>
  </r>
  <r>
    <n v="200410047"/>
    <d v="2020-06-22T00:00:00"/>
    <d v="2020-02-01T00:00:00"/>
    <n v="1"/>
    <n v="4"/>
    <x v="4"/>
    <n v="429"/>
    <n v="1"/>
    <n v="510"/>
    <s v="VEHICLE - STOLEN"/>
    <m/>
    <n v="0"/>
    <m/>
    <m/>
    <n v="101"/>
    <s v="STREET"/>
    <m/>
    <m/>
    <s v="IC"/>
    <s v="Invest Cont"/>
    <n v="510"/>
    <m/>
    <m/>
    <m/>
    <s v="5400    SHELLEY                      ST"/>
    <m/>
    <n v="34.091200000000001"/>
    <n v="-118.16240000000001"/>
    <n v="0"/>
  </r>
  <r>
    <n v="200312493"/>
    <d v="2020-06-10T00:00:00"/>
    <d v="2020-05-25T00:00:00"/>
    <n v="1500"/>
    <n v="3"/>
    <x v="2"/>
    <n v="374"/>
    <n v="2"/>
    <n v="668"/>
    <s v="EMBEZZLEMENT, GRAND THEFT ($950.01 &amp; OVER)"/>
    <m/>
    <n v="0"/>
    <m/>
    <m/>
    <n v="203"/>
    <s v="OTHER BUSINESS"/>
    <m/>
    <m/>
    <s v="IC"/>
    <s v="Invest Cont"/>
    <n v="668"/>
    <m/>
    <m/>
    <m/>
    <s v="3800    3RD                          AV"/>
    <m/>
    <n v="34.018300000000004"/>
    <n v="-118.32040000000001"/>
    <n v="0"/>
  </r>
  <r>
    <n v="200513373"/>
    <d v="2020-08-25T00:00:00"/>
    <d v="2020-08-11T00:00:00"/>
    <n v="246"/>
    <n v="5"/>
    <x v="10"/>
    <n v="564"/>
    <n v="1"/>
    <n v="310"/>
    <s v="BURGLARY"/>
    <s v="0344 0321"/>
    <n v="0"/>
    <s v="X"/>
    <s v="X"/>
    <n v="123"/>
    <s v="PARKING UNDERGROUND/BUILDING"/>
    <m/>
    <m/>
    <s v="IC"/>
    <s v="Invest Cont"/>
    <n v="310"/>
    <m/>
    <m/>
    <m/>
    <s v="200 W  6TH                          ST"/>
    <m/>
    <n v="33.738700000000001"/>
    <n v="-118.2814"/>
    <n v="0"/>
  </r>
  <r>
    <n v="201220752"/>
    <d v="2020-09-16T00:00:00"/>
    <d v="2020-09-16T00:00:00"/>
    <n v="1230"/>
    <n v="12"/>
    <x v="8"/>
    <n v="1259"/>
    <n v="2"/>
    <n v="745"/>
    <s v="VANDALISM - MISDEAMEANOR ($399 OR UNDER)"/>
    <s v="2004 1820 0913 0329 1202"/>
    <n v="62"/>
    <s v="M"/>
    <s v="B"/>
    <n v="502"/>
    <s v="MULTI-UNIT DWELLING (APARTMENT, DUPLEX, ETC)"/>
    <m/>
    <m/>
    <s v="IC"/>
    <s v="Invest Cont"/>
    <n v="745"/>
    <m/>
    <m/>
    <m/>
    <s v="700 E  73RD                         ST"/>
    <m/>
    <n v="33.9739"/>
    <n v="-118.26300000000001"/>
    <n v="0"/>
  </r>
  <r>
    <n v="200318436"/>
    <d v="2020-10-05T00:00:00"/>
    <d v="2020-10-05T00:00:00"/>
    <n v="2250"/>
    <n v="3"/>
    <x v="2"/>
    <n v="361"/>
    <n v="2"/>
    <n v="624"/>
    <s v="BATTERY - SIMPLE ASSAULT"/>
    <s v="0416 0446 0913 0361 0603"/>
    <n v="29"/>
    <s v="F"/>
    <s v="H"/>
    <n v="101"/>
    <s v="STREET"/>
    <n v="400"/>
    <s v="STRONG-ARM (HANDS, FIST, FEET OR BODILY FORCE)"/>
    <s v="AA"/>
    <s v="Adult Arrest"/>
    <n v="624"/>
    <m/>
    <m/>
    <m/>
    <s v="4800    COLISEUM                     ST"/>
    <m/>
    <n v="34.018300000000004"/>
    <n v="-118.35039999999999"/>
    <n v="1"/>
  </r>
  <r>
    <n v="200618244"/>
    <d v="2020-11-20T00:00:00"/>
    <d v="2020-11-19T00:00:00"/>
    <n v="2030"/>
    <n v="6"/>
    <x v="9"/>
    <n v="643"/>
    <n v="1"/>
    <n v="510"/>
    <s v="VEHICLE - STOLEN"/>
    <m/>
    <n v="0"/>
    <m/>
    <m/>
    <n v="101"/>
    <s v="STREET"/>
    <m/>
    <m/>
    <s v="IC"/>
    <s v="Invest Cont"/>
    <n v="510"/>
    <m/>
    <m/>
    <m/>
    <s v="1600 N  LA BREA                      AV"/>
    <m/>
    <n v="34.100700000000003"/>
    <n v="-118.3494"/>
    <n v="0"/>
  </r>
  <r>
    <n v="200214497"/>
    <d v="2020-09-01T00:00:00"/>
    <d v="2020-06-13T00:00:00"/>
    <n v="1340"/>
    <n v="2"/>
    <x v="5"/>
    <n v="248"/>
    <n v="2"/>
    <n v="668"/>
    <s v="EMBEZZLEMENT, GRAND THEFT ($950.01 &amp; OVER)"/>
    <s v="0913 1817 0104 0344"/>
    <n v="0"/>
    <s v="X"/>
    <s v="X"/>
    <n v="108"/>
    <s v="PARKING LOT"/>
    <m/>
    <m/>
    <s v="IC"/>
    <s v="Invest Cont"/>
    <n v="668"/>
    <m/>
    <m/>
    <m/>
    <s v="1300 W  6TH                          ST"/>
    <m/>
    <n v="34.057899999999997"/>
    <n v="-118.2649"/>
    <n v="0"/>
  </r>
  <r>
    <n v="200805831"/>
    <d v="2020-02-10T00:00:00"/>
    <d v="2020-01-30T00:00:00"/>
    <n v="5"/>
    <n v="8"/>
    <x v="12"/>
    <n v="831"/>
    <n v="2"/>
    <n v="354"/>
    <s v="THEFT OF IDENTITY"/>
    <s v="0100 0930 1822"/>
    <n v="57"/>
    <s v="F"/>
    <s v="W"/>
    <n v="501"/>
    <s v="SINGLE FAMILY DWELLING"/>
    <m/>
    <m/>
    <s v="IC"/>
    <s v="Invest Cont"/>
    <n v="354"/>
    <m/>
    <m/>
    <m/>
    <s v="500 S  BURLINGAME                   AV"/>
    <m/>
    <n v="34.049399999999999"/>
    <n v="-118.4866"/>
    <n v="0"/>
  </r>
  <r>
    <n v="200616504"/>
    <d v="2020-10-10T00:00:00"/>
    <d v="2020-10-09T00:00:00"/>
    <n v="2345"/>
    <n v="6"/>
    <x v="9"/>
    <n v="647"/>
    <n v="1"/>
    <n v="210"/>
    <s v="ROBBERY"/>
    <s v="0344 0334 1100 1315 0430 1407 2004"/>
    <n v="29"/>
    <s v="F"/>
    <s v="B"/>
    <n v="707"/>
    <s v="GARAGE/CARPORT"/>
    <n v="109"/>
    <s v="SEMI-AUTOMATIC PISTOL"/>
    <s v="IC"/>
    <s v="Invest Cont"/>
    <n v="210"/>
    <n v="998"/>
    <m/>
    <m/>
    <s v="5800 W  SUNSET                       BL"/>
    <m/>
    <n v="34.099800000000002"/>
    <n v="-118.3211"/>
    <n v="0"/>
  </r>
  <r>
    <n v="201309446"/>
    <d v="2020-04-15T00:00:00"/>
    <d v="2020-04-15T00:00:00"/>
    <n v="1730"/>
    <n v="13"/>
    <x v="6"/>
    <n v="1324"/>
    <n v="1"/>
    <n v="410"/>
    <s v="BURGLARY FROM VEHICLE, ATTEMPTED"/>
    <s v="2004 0329 1402"/>
    <n v="30"/>
    <s v="M"/>
    <s v="H"/>
    <n v="101"/>
    <s v="STREET"/>
    <m/>
    <m/>
    <s v="AA"/>
    <s v="Adult Arrest"/>
    <n v="410"/>
    <n v="998"/>
    <m/>
    <m/>
    <s v="CENTRAL                      AV"/>
    <s v="20TH                         ST"/>
    <n v="34.023299999999999"/>
    <n v="-118.2516"/>
    <n v="1"/>
  </r>
  <r>
    <n v="200717189"/>
    <d v="2020-12-16T00:00:00"/>
    <d v="2020-12-13T00:00:00"/>
    <n v="1500"/>
    <n v="7"/>
    <x v="0"/>
    <n v="765"/>
    <n v="1"/>
    <n v="330"/>
    <s v="BURGLARY FROM VEHICLE"/>
    <s v="1822 1300 0344 2019"/>
    <n v="43"/>
    <s v="F"/>
    <s v="B"/>
    <n v="102"/>
    <s v="SIDEWALK"/>
    <m/>
    <m/>
    <s v="IC"/>
    <s v="Invest Cont"/>
    <n v="330"/>
    <m/>
    <m/>
    <m/>
    <s v="PICO                         BL"/>
    <s v="COCHRAN"/>
    <n v="34.049599999999998"/>
    <n v="-118.3425"/>
    <n v="0"/>
  </r>
  <r>
    <n v="200817626"/>
    <d v="2020-12-17T00:00:00"/>
    <d v="2020-12-16T00:00:00"/>
    <n v="1600"/>
    <n v="8"/>
    <x v="12"/>
    <n v="855"/>
    <n v="1"/>
    <n v="510"/>
    <s v="VEHICLE - STOLEN"/>
    <m/>
    <n v="0"/>
    <m/>
    <m/>
    <n v="101"/>
    <s v="STREET"/>
    <m/>
    <m/>
    <s v="IC"/>
    <s v="Invest Cont"/>
    <n v="510"/>
    <m/>
    <m/>
    <m/>
    <s v="1600 S  BENTLEY                      AV"/>
    <m/>
    <n v="34.048400000000001"/>
    <n v="-118.44370000000001"/>
    <n v="0"/>
  </r>
  <r>
    <n v="201110326"/>
    <d v="2020-06-12T00:00:00"/>
    <d v="2020-06-11T00:00:00"/>
    <n v="2000"/>
    <n v="11"/>
    <x v="7"/>
    <n v="1138"/>
    <n v="1"/>
    <n v="510"/>
    <s v="VEHICLE - STOLEN"/>
    <m/>
    <n v="0"/>
    <m/>
    <m/>
    <n v="101"/>
    <s v="STREET"/>
    <m/>
    <m/>
    <s v="IC"/>
    <s v="Invest Cont"/>
    <n v="510"/>
    <m/>
    <m/>
    <m/>
    <s v="6200    MT ANGELUS                   DR"/>
    <m/>
    <n v="34.114800000000002"/>
    <n v="-118.18689999999999"/>
    <n v="0"/>
  </r>
  <r>
    <n v="201106089"/>
    <d v="2020-02-16T00:00:00"/>
    <d v="2020-02-16T00:00:00"/>
    <n v="915"/>
    <n v="11"/>
    <x v="7"/>
    <n v="1107"/>
    <n v="2"/>
    <n v="624"/>
    <s v="BATTERY - SIMPLE ASSAULT"/>
    <s v="0555 0400 0416 0419 0913"/>
    <n v="24"/>
    <s v="F"/>
    <s v="H"/>
    <n v="501"/>
    <s v="SINGLE FAMILY DWELLING"/>
    <n v="400"/>
    <s v="STRONG-ARM (HANDS, FIST, FEET OR BODILY FORCE)"/>
    <s v="AA"/>
    <s v="Adult Arrest"/>
    <n v="624"/>
    <m/>
    <m/>
    <m/>
    <s v="6000    CRESTWOOD                    WY"/>
    <m/>
    <n v="34.130699999999997"/>
    <n v="-118.19070000000001"/>
    <n v="1"/>
  </r>
  <r>
    <n v="200106948"/>
    <d v="2020-02-11T00:00:00"/>
    <d v="2020-02-11T00:00:00"/>
    <n v="1915"/>
    <n v="1"/>
    <x v="1"/>
    <n v="154"/>
    <n v="2"/>
    <n v="626"/>
    <s v="INTIMATE PARTNER - SIMPLE ASSAULT"/>
    <s v="2000 0444 0913"/>
    <n v="34"/>
    <s v="M"/>
    <s v="O"/>
    <n v="502"/>
    <s v="MULTI-UNIT DWELLING (APARTMENT, DUPLEX, ETC)"/>
    <n v="400"/>
    <s v="STRONG-ARM (HANDS, FIST, FEET OR BODILY FORCE)"/>
    <s v="IC"/>
    <s v="Invest Cont"/>
    <n v="626"/>
    <m/>
    <m/>
    <m/>
    <s v="100 E  6TH                          ST"/>
    <m/>
    <n v="34.045999999999999"/>
    <n v="-118.24930000000001"/>
    <n v="0"/>
  </r>
  <r>
    <n v="200806568"/>
    <d v="2020-02-27T00:00:00"/>
    <d v="2020-02-20T00:00:00"/>
    <n v="1200"/>
    <n v="8"/>
    <x v="12"/>
    <n v="852"/>
    <n v="1"/>
    <n v="480"/>
    <s v="BIKE - STOLEN"/>
    <s v="0344 0346 1822"/>
    <n v="35"/>
    <s v="M"/>
    <s v="W"/>
    <n v="707"/>
    <s v="GARAGE/CARPORT"/>
    <m/>
    <m/>
    <s v="IC"/>
    <s v="Invest Cont"/>
    <n v="480"/>
    <m/>
    <m/>
    <m/>
    <s v="1500    BARRY                        AV"/>
    <m/>
    <n v="34.045000000000002"/>
    <n v="-118.45569999999999"/>
    <n v="0"/>
  </r>
  <r>
    <n v="200212443"/>
    <d v="2020-07-11T00:00:00"/>
    <d v="2020-07-05T00:00:00"/>
    <n v="900"/>
    <n v="2"/>
    <x v="5"/>
    <n v="218"/>
    <n v="1"/>
    <n v="510"/>
    <s v="VEHICLE - STOLEN"/>
    <m/>
    <n v="0"/>
    <m/>
    <m/>
    <n v="101"/>
    <s v="STREET"/>
    <m/>
    <m/>
    <s v="IC"/>
    <s v="Invest Cont"/>
    <n v="510"/>
    <m/>
    <m/>
    <m/>
    <s v="BELLEVUE                     AV"/>
    <s v="ECHO PARK                    AV"/>
    <n v="34.069800000000001"/>
    <n v="-118.2595"/>
    <n v="0"/>
  </r>
  <r>
    <n v="201216960"/>
    <d v="2020-07-21T00:00:00"/>
    <d v="2020-07-21T00:00:00"/>
    <n v="1820"/>
    <n v="12"/>
    <x v="8"/>
    <n v="1203"/>
    <n v="1"/>
    <n v="230"/>
    <s v="ASSAULT WITH DEADLY WEAPON, AGGRAVATED ASSAULT"/>
    <s v="0400 0408 0913 0429"/>
    <n v="61"/>
    <s v="M"/>
    <s v="H"/>
    <n v="501"/>
    <s v="SINGLE FAMILY DWELLING"/>
    <n v="400"/>
    <s v="STRONG-ARM (HANDS, FIST, FEET OR BODILY FORCE)"/>
    <s v="AA"/>
    <s v="Adult Arrest"/>
    <n v="230"/>
    <m/>
    <m/>
    <m/>
    <s v="1700 W  48TH                         ST"/>
    <m/>
    <n v="34.000100000000003"/>
    <n v="-118.3096"/>
    <n v="1"/>
  </r>
  <r>
    <n v="200914159"/>
    <d v="2020-08-30T00:00:00"/>
    <d v="2020-08-30T00:00:00"/>
    <n v="1420"/>
    <n v="9"/>
    <x v="3"/>
    <n v="906"/>
    <n v="2"/>
    <n v="626"/>
    <s v="INTIMATE PARTNER - SIMPLE ASSAULT"/>
    <s v="2000 1814 0400"/>
    <n v="23"/>
    <s v="M"/>
    <s v="B"/>
    <n v="501"/>
    <s v="SINGLE FAMILY DWELLING"/>
    <n v="400"/>
    <s v="STRONG-ARM (HANDS, FIST, FEET OR BODILY FORCE)"/>
    <s v="AO"/>
    <s v="Adult Other"/>
    <n v="626"/>
    <m/>
    <m/>
    <m/>
    <s v="7200    KATHERINE                    AV"/>
    <m/>
    <n v="34.2012"/>
    <n v="-118.4432"/>
    <n v="0"/>
  </r>
  <r>
    <n v="201104052"/>
    <d v="2020-01-01T00:00:00"/>
    <d v="2020-01-01T00:00:00"/>
    <n v="2030"/>
    <n v="11"/>
    <x v="7"/>
    <n v="1105"/>
    <n v="2"/>
    <n v="740"/>
    <s v="VANDALISM - FELONY ($400 &amp; OVER, ALL CHURCH VANDALISMS)"/>
    <s v="2004 1402 1020 1307 0329"/>
    <n v="0"/>
    <s v="X"/>
    <s v="X"/>
    <n v="502"/>
    <s v="MULTI-UNIT DWELLING (APARTMENT, DUPLEX, ETC)"/>
    <m/>
    <m/>
    <s v="AA"/>
    <s v="Adult Arrest"/>
    <n v="740"/>
    <n v="998"/>
    <m/>
    <m/>
    <s v="2400    COLORADO                     BL"/>
    <m/>
    <n v="34.144199999999998"/>
    <n v="-118.218"/>
    <n v="1"/>
  </r>
  <r>
    <n v="201007391"/>
    <d v="2020-03-19T00:00:00"/>
    <d v="2020-03-18T00:00:00"/>
    <n v="1800"/>
    <n v="10"/>
    <x v="11"/>
    <n v="1063"/>
    <n v="1"/>
    <n v="310"/>
    <s v="BURGLARY"/>
    <s v="1822 1609 0321 1420"/>
    <n v="0"/>
    <s v="M"/>
    <s v="W"/>
    <n v="220"/>
    <s v="NAIL SALON"/>
    <m/>
    <m/>
    <s v="IC"/>
    <s v="Invest Cont"/>
    <n v="310"/>
    <m/>
    <m/>
    <m/>
    <s v="19000    VENTURA                      BL"/>
    <m/>
    <n v="34.172499999999999"/>
    <n v="-118.5475"/>
    <n v="0"/>
  </r>
  <r>
    <n v="200906435"/>
    <d v="2020-02-24T00:00:00"/>
    <d v="2020-02-23T00:00:00"/>
    <n v="1800"/>
    <n v="9"/>
    <x v="3"/>
    <n v="914"/>
    <n v="2"/>
    <n v="956"/>
    <s v="LETTERS, LEWD  -  TELEPHONE CALLS, LEWD"/>
    <n v="1912"/>
    <n v="34"/>
    <s v="F"/>
    <s v="W"/>
    <n v="502"/>
    <s v="MULTI-UNIT DWELLING (APARTMENT, DUPLEX, ETC)"/>
    <m/>
    <m/>
    <s v="IC"/>
    <s v="Invest Cont"/>
    <n v="956"/>
    <m/>
    <m/>
    <m/>
    <s v="14900    SHERMAN                      WY"/>
    <m/>
    <n v="34.2012"/>
    <n v="-118.45740000000001"/>
    <n v="0"/>
  </r>
  <r>
    <n v="201114637"/>
    <d v="2020-10-14T00:00:00"/>
    <d v="2020-10-13T00:00:00"/>
    <n v="2200"/>
    <n v="11"/>
    <x v="7"/>
    <n v="1184"/>
    <n v="1"/>
    <n v="510"/>
    <s v="VEHICLE - STOLEN"/>
    <m/>
    <n v="0"/>
    <m/>
    <m/>
    <n v="101"/>
    <s v="STREET"/>
    <m/>
    <m/>
    <s v="IC"/>
    <s v="Invest Cont"/>
    <n v="510"/>
    <m/>
    <m/>
    <m/>
    <s v="1600    ECHO PARK                    AV"/>
    <m/>
    <n v="34.081499999999998"/>
    <n v="-118.2546"/>
    <n v="0"/>
  </r>
  <r>
    <n v="200414361"/>
    <d v="2020-10-28T00:00:00"/>
    <d v="2020-10-15T00:00:00"/>
    <n v="1200"/>
    <n v="4"/>
    <x v="4"/>
    <n v="487"/>
    <n v="2"/>
    <n v="354"/>
    <s v="THEFT OF IDENTITY"/>
    <n v="100"/>
    <n v="49"/>
    <s v="M"/>
    <s v="W"/>
    <n v="501"/>
    <s v="SINGLE FAMILY DWELLING"/>
    <m/>
    <m/>
    <s v="IC"/>
    <s v="Invest Cont"/>
    <n v="354"/>
    <m/>
    <m/>
    <m/>
    <s v="1100 S  FICKETT                      ST"/>
    <m/>
    <n v="34.027299999999997"/>
    <n v="-118.2176"/>
    <n v="0"/>
  </r>
  <r>
    <n v="200911049"/>
    <d v="2020-06-15T00:00:00"/>
    <d v="2020-06-09T00:00:00"/>
    <n v="1025"/>
    <n v="9"/>
    <x v="3"/>
    <n v="963"/>
    <n v="1"/>
    <n v="440"/>
    <s v="THEFT PLAIN - PETTY ($950 &amp; UNDER)"/>
    <s v="0394 0344"/>
    <n v="35"/>
    <s v="F"/>
    <s v="W"/>
    <n v="119"/>
    <s v="PORCH, RESIDENTIAL"/>
    <m/>
    <m/>
    <s v="IC"/>
    <s v="Invest Cont"/>
    <n v="440"/>
    <m/>
    <m/>
    <m/>
    <s v="KESTER                       AV"/>
    <s v="MAGNOLIA                     BL"/>
    <n v="34.164900000000003"/>
    <n v="-118.45740000000001"/>
    <n v="0"/>
  </r>
  <r>
    <n v="200312753"/>
    <d v="2020-06-16T00:00:00"/>
    <d v="2020-06-16T00:00:00"/>
    <n v="720"/>
    <n v="3"/>
    <x v="2"/>
    <n v="353"/>
    <n v="1"/>
    <n v="442"/>
    <s v="SHOPLIFTING - PETTY THEFT ($950 &amp; UNDER)"/>
    <s v="0325 1309 0342 2021 0104"/>
    <n v="19"/>
    <s v="X"/>
    <s v="X"/>
    <n v="403"/>
    <s v="DRUG STORE"/>
    <m/>
    <m/>
    <s v="IC"/>
    <s v="Invest Cont"/>
    <n v="442"/>
    <m/>
    <m/>
    <m/>
    <s v="3700    CRENSHAW                     BL"/>
    <m/>
    <n v="34.019100000000002"/>
    <n v="-118.3351"/>
    <n v="0"/>
  </r>
  <r>
    <n v="200517895"/>
    <d v="2020-12-16T00:00:00"/>
    <d v="2020-12-16T00:00:00"/>
    <n v="2125"/>
    <n v="5"/>
    <x v="10"/>
    <n v="526"/>
    <n v="2"/>
    <n v="930"/>
    <s v="CRIMINAL THREATS - NO WEAPON DISPLAYED"/>
    <s v="0432 0443 0913"/>
    <n v="40"/>
    <s v="M"/>
    <s v="H"/>
    <n v="502"/>
    <s v="MULTI-UNIT DWELLING (APARTMENT, DUPLEX, ETC)"/>
    <n v="511"/>
    <s v="VERBAL THREAT"/>
    <s v="AO"/>
    <s v="Adult Other"/>
    <n v="930"/>
    <m/>
    <m/>
    <m/>
    <s v="900 N  FRIES                        AV"/>
    <m/>
    <n v="33.781500000000001"/>
    <n v="-118.265"/>
    <n v="0"/>
  </r>
  <r>
    <n v="200321494"/>
    <d v="2020-12-08T00:00:00"/>
    <d v="2020-12-07T00:00:00"/>
    <n v="1700"/>
    <n v="3"/>
    <x v="2"/>
    <n v="315"/>
    <n v="1"/>
    <n v="330"/>
    <s v="BURGLARY FROM VEHICLE"/>
    <s v="1609 0344 1822"/>
    <n v="67"/>
    <s v="M"/>
    <s v="B"/>
    <n v="501"/>
    <s v="SINGLE FAMILY DWELLING"/>
    <m/>
    <m/>
    <s v="IC"/>
    <s v="Invest Cont"/>
    <n v="330"/>
    <m/>
    <m/>
    <m/>
    <s v="W  24TH                         ST"/>
    <s v="ARLINGTON                    AV"/>
    <n v="34.0349"/>
    <n v="-118.3177"/>
    <n v="0"/>
  </r>
  <r>
    <n v="201012706"/>
    <d v="2020-09-03T00:00:00"/>
    <d v="2020-07-27T00:00:00"/>
    <n v="700"/>
    <n v="10"/>
    <x v="11"/>
    <n v="1008"/>
    <n v="2"/>
    <n v="845"/>
    <s v="SEX OFFENDER REGISTRANT OUT OF COMPLIANCE"/>
    <n v="1501"/>
    <n v="46"/>
    <s v="M"/>
    <s v="H"/>
    <n v="501"/>
    <s v="SINGLE FAMILY DWELLING"/>
    <m/>
    <m/>
    <s v="AA"/>
    <s v="Adult Arrest"/>
    <n v="845"/>
    <m/>
    <m/>
    <m/>
    <s v="8100 N  BALBOA                       PL"/>
    <m/>
    <n v="34.2179"/>
    <n v="-118.5014"/>
    <n v="1"/>
  </r>
  <r>
    <n v="201111473"/>
    <d v="2020-07-15T00:00:00"/>
    <d v="2020-07-15T00:00:00"/>
    <n v="1134"/>
    <n v="11"/>
    <x v="7"/>
    <n v="1117"/>
    <n v="2"/>
    <n v="661"/>
    <s v="UNAUTHORIZED COMPUTER ACCESS"/>
    <s v="1904 1914 1822 1911"/>
    <n v="40"/>
    <s v="F"/>
    <s v="H"/>
    <n v="501"/>
    <s v="SINGLE FAMILY DWELLING"/>
    <m/>
    <m/>
    <s v="IC"/>
    <s v="Invest Cont"/>
    <n v="661"/>
    <m/>
    <m/>
    <m/>
    <s v="4600    ELLENWOOD                    DR"/>
    <m/>
    <n v="34.129300000000001"/>
    <n v="-118.21899999999999"/>
    <n v="0"/>
  </r>
  <r>
    <n v="200310910"/>
    <d v="2020-05-05T00:00:00"/>
    <d v="2020-05-05T00:00:00"/>
    <n v="1130"/>
    <n v="3"/>
    <x v="2"/>
    <n v="395"/>
    <n v="2"/>
    <n v="624"/>
    <s v="BATTERY - SIMPLE ASSAULT"/>
    <s v="0416 0444 0913"/>
    <n v="29"/>
    <s v="M"/>
    <s v="W"/>
    <n v="501"/>
    <s v="SINGLE FAMILY DWELLING"/>
    <n v="400"/>
    <s v="STRONG-ARM (HANDS, FIST, FEET OR BODILY FORCE)"/>
    <s v="AO"/>
    <s v="Adult Other"/>
    <n v="624"/>
    <m/>
    <m/>
    <m/>
    <s v="1800 W  MARTIN LUTHER KING JR        BL"/>
    <m/>
    <n v="34.010899999999999"/>
    <n v="-118.3113"/>
    <n v="0"/>
  </r>
  <r>
    <n v="200609150"/>
    <d v="2020-04-16T00:00:00"/>
    <d v="2020-04-16T00:00:00"/>
    <n v="1900"/>
    <n v="6"/>
    <x v="9"/>
    <n v="648"/>
    <n v="1"/>
    <n v="420"/>
    <s v="THEFT FROM MOTOR VEHICLE - PETTY ($950 &amp; UNDER)"/>
    <s v="0344 1822"/>
    <n v="26"/>
    <s v="F"/>
    <s v="O"/>
    <n v="104"/>
    <s v="DRIVEWAY"/>
    <m/>
    <m/>
    <s v="IC"/>
    <s v="Invest Cont"/>
    <n v="420"/>
    <m/>
    <m/>
    <m/>
    <s v="1500 N  SAINT ANDREWS                PL"/>
    <m/>
    <n v="34.098100000000002"/>
    <n v="-118.31140000000001"/>
    <n v="0"/>
  </r>
  <r>
    <n v="200118692"/>
    <d v="2020-09-30T00:00:00"/>
    <d v="2020-09-30T00:00:00"/>
    <n v="410"/>
    <n v="1"/>
    <x v="1"/>
    <n v="185"/>
    <n v="1"/>
    <n v="210"/>
    <s v="ROBBERY"/>
    <s v="0344 0334 1311 1302 1822 1218 0302 1309 2024 0916"/>
    <n v="29"/>
    <s v="M"/>
    <s v="H"/>
    <n v="101"/>
    <s v="STREET"/>
    <n v="109"/>
    <s v="SEMI-AUTOMATIC PISTOL"/>
    <s v="JA"/>
    <s v="Juv Arrest"/>
    <n v="210"/>
    <m/>
    <m/>
    <m/>
    <s v="BROADWAY"/>
    <s v="PICO"/>
    <n v="34.037700000000001"/>
    <n v="-118.2607"/>
    <n v="1"/>
  </r>
  <r>
    <n v="201212836"/>
    <d v="2020-05-15T00:00:00"/>
    <d v="2020-05-15T00:00:00"/>
    <n v="540"/>
    <n v="12"/>
    <x v="8"/>
    <n v="1268"/>
    <n v="1"/>
    <n v="420"/>
    <s v="THEFT FROM MOTOR VEHICLE - PETTY ($950 &amp; UNDER)"/>
    <s v="0344 1822 1309 0216"/>
    <n v="25"/>
    <s v="F"/>
    <s v="B"/>
    <n v="301"/>
    <s v="GAS STATION"/>
    <m/>
    <m/>
    <s v="IC"/>
    <s v="Invest Cont"/>
    <n v="420"/>
    <m/>
    <m/>
    <m/>
    <s v="200 E  MANCHESTER                   AV"/>
    <m/>
    <n v="33.963999999999999"/>
    <n v="-118.2739"/>
    <n v="0"/>
  </r>
  <r>
    <n v="200917497"/>
    <d v="2020-11-20T00:00:00"/>
    <d v="2020-11-20T00:00:00"/>
    <n v="1130"/>
    <n v="9"/>
    <x v="3"/>
    <n v="966"/>
    <n v="2"/>
    <n v="624"/>
    <s v="BATTERY - SIMPLE ASSAULT"/>
    <s v="0446 0416"/>
    <n v="33"/>
    <s v="F"/>
    <s v="W"/>
    <n v="220"/>
    <s v="NAIL SALON"/>
    <n v="500"/>
    <s v="UNKNOWN WEAPON/OTHER WEAPON"/>
    <s v="IC"/>
    <s v="Invest Cont"/>
    <n v="624"/>
    <m/>
    <m/>
    <m/>
    <s v="13300    RIVERSIDE                    DR"/>
    <m/>
    <n v="34.157600000000002"/>
    <n v="-118.42310000000001"/>
    <n v="0"/>
  </r>
  <r>
    <n v="201011914"/>
    <d v="2020-08-10T00:00:00"/>
    <d v="2020-08-02T00:00:00"/>
    <n v="1005"/>
    <n v="10"/>
    <x v="11"/>
    <n v="1001"/>
    <n v="1"/>
    <n v="330"/>
    <s v="BURGLARY FROM VEHICLE"/>
    <s v="1822 0344 1300"/>
    <n v="0"/>
    <s v="M"/>
    <s v="W"/>
    <n v="101"/>
    <s v="STREET"/>
    <m/>
    <m/>
    <s v="IC"/>
    <s v="Invest Cont"/>
    <n v="330"/>
    <m/>
    <m/>
    <m/>
    <s v="7900    BOTHWELL                     RD"/>
    <m/>
    <n v="34.214100000000002"/>
    <n v="-118.5612"/>
    <n v="0"/>
  </r>
  <r>
    <n v="200613614"/>
    <d v="2020-08-06T00:00:00"/>
    <d v="2020-08-06T00:00:00"/>
    <n v="2300"/>
    <n v="6"/>
    <x v="9"/>
    <n v="647"/>
    <n v="2"/>
    <n v="624"/>
    <s v="BATTERY - SIMPLE ASSAULT"/>
    <s v="0416 0444"/>
    <n v="19"/>
    <s v="F"/>
    <s v="B"/>
    <n v="501"/>
    <s v="SINGLE FAMILY DWELLING"/>
    <n v="400"/>
    <s v="STRONG-ARM (HANDS, FIST, FEET OR BODILY FORCE)"/>
    <s v="IC"/>
    <s v="Invest Cont"/>
    <n v="624"/>
    <m/>
    <m/>
    <m/>
    <s v="1500    VINE                         ST"/>
    <m/>
    <n v="34.097999999999999"/>
    <n v="-118.3266"/>
    <n v="0"/>
  </r>
  <r>
    <n v="200307284"/>
    <d v="2020-02-24T00:00:00"/>
    <d v="2020-02-23T00:00:00"/>
    <n v="1200"/>
    <n v="3"/>
    <x v="2"/>
    <n v="393"/>
    <n v="1"/>
    <n v="121"/>
    <s v="RAPE, FORCIBLE"/>
    <s v="0522 0527 1814 2000 1415 1409 0913"/>
    <n v="46"/>
    <s v="F"/>
    <s v="H"/>
    <n v="502"/>
    <s v="MULTI-UNIT DWELLING (APARTMENT, DUPLEX, ETC)"/>
    <n v="400"/>
    <s v="STRONG-ARM (HANDS, FIST, FEET OR BODILY FORCE)"/>
    <s v="AO"/>
    <s v="Adult Other"/>
    <n v="121"/>
    <m/>
    <m/>
    <m/>
    <s v="4200    DEGNAN                       BL"/>
    <m/>
    <n v="34.008000000000003"/>
    <n v="-118.3314"/>
    <n v="0"/>
  </r>
  <r>
    <n v="200315866"/>
    <d v="2020-08-16T00:00:00"/>
    <d v="2020-08-16T00:00:00"/>
    <n v="1310"/>
    <n v="3"/>
    <x v="2"/>
    <n v="362"/>
    <n v="2"/>
    <n v="745"/>
    <s v="VANDALISM - MISDEAMEANOR ($399 OR UNDER)"/>
    <n v="329"/>
    <n v="30"/>
    <s v="M"/>
    <s v="B"/>
    <n v="502"/>
    <s v="MULTI-UNIT DWELLING (APARTMENT, DUPLEX, ETC)"/>
    <m/>
    <m/>
    <s v="IC"/>
    <s v="Invest Cont"/>
    <n v="745"/>
    <m/>
    <m/>
    <m/>
    <s v="4800 W  MARTIN LUTHER KING JR        BL"/>
    <m/>
    <n v="34.017000000000003"/>
    <n v="-118.3477"/>
    <n v="0"/>
  </r>
  <r>
    <n v="200516175"/>
    <d v="2020-11-04T00:00:00"/>
    <d v="2020-11-04T00:00:00"/>
    <n v="1300"/>
    <n v="5"/>
    <x v="10"/>
    <n v="509"/>
    <n v="1"/>
    <n v="510"/>
    <s v="VEHICLE - STOLEN"/>
    <m/>
    <n v="0"/>
    <m/>
    <m/>
    <n v="108"/>
    <s v="PARKING LOT"/>
    <m/>
    <m/>
    <s v="IC"/>
    <s v="Invest Cont"/>
    <n v="510"/>
    <m/>
    <m/>
    <m/>
    <s v="24900    FRAMPTON                     AV"/>
    <m/>
    <n v="33.798299999999998"/>
    <n v="-118.2992"/>
    <n v="0"/>
  </r>
  <r>
    <n v="200408306"/>
    <d v="2020-04-28T00:00:00"/>
    <d v="2020-04-28T00:00:00"/>
    <n v="1650"/>
    <n v="4"/>
    <x v="4"/>
    <n v="488"/>
    <n v="2"/>
    <n v="624"/>
    <s v="BATTERY - SIMPLE ASSAULT"/>
    <n v="446"/>
    <n v="43"/>
    <s v="F"/>
    <s v="H"/>
    <n v="102"/>
    <s v="SIDEWALK"/>
    <n v="400"/>
    <s v="STRONG-ARM (HANDS, FIST, FEET OR BODILY FORCE)"/>
    <s v="IC"/>
    <s v="Invest Cont"/>
    <n v="624"/>
    <m/>
    <m/>
    <m/>
    <s v="8TH                          ST"/>
    <s v="CONCORD"/>
    <n v="34.022599999999997"/>
    <n v="-118.20699999999999"/>
    <n v="0"/>
  </r>
  <r>
    <n v="200517231"/>
    <d v="2020-11-29T00:00:00"/>
    <d v="2020-11-29T00:00:00"/>
    <n v="1900"/>
    <n v="5"/>
    <x v="10"/>
    <n v="506"/>
    <n v="2"/>
    <n v="624"/>
    <s v="BATTERY - SIMPLE ASSAULT"/>
    <s v="1802 0913 0319 0416 1309"/>
    <n v="41"/>
    <s v="M"/>
    <s v="H"/>
    <n v="301"/>
    <s v="GAS STATION"/>
    <n v="400"/>
    <s v="STRONG-ARM (HANDS, FIST, FEET OR BODILY FORCE)"/>
    <s v="AO"/>
    <s v="Adult Other"/>
    <n v="624"/>
    <m/>
    <m/>
    <m/>
    <s v="CARSON"/>
    <s v="HARVARD"/>
    <n v="33.831499999999998"/>
    <n v="-118.3065"/>
    <n v="0"/>
  </r>
  <r>
    <n v="200205286"/>
    <d v="2020-01-27T00:00:00"/>
    <d v="2020-01-26T00:00:00"/>
    <n v="2000"/>
    <n v="2"/>
    <x v="5"/>
    <n v="241"/>
    <n v="1"/>
    <n v="510"/>
    <s v="VEHICLE - STOLEN"/>
    <m/>
    <n v="0"/>
    <m/>
    <m/>
    <n v="101"/>
    <s v="STREET"/>
    <m/>
    <m/>
    <s v="IC"/>
    <s v="Invest Cont"/>
    <n v="510"/>
    <m/>
    <m/>
    <m/>
    <s v="400 S  OCCIDENTAL                   BL"/>
    <m/>
    <n v="34.066499999999998"/>
    <n v="-118.28279999999999"/>
    <n v="0"/>
  </r>
  <r>
    <n v="201012938"/>
    <d v="2020-09-10T00:00:00"/>
    <d v="2020-09-05T00:00:00"/>
    <n v="1800"/>
    <n v="10"/>
    <x v="11"/>
    <n v="1029"/>
    <n v="1"/>
    <n v="510"/>
    <s v="VEHICLE - STOLEN"/>
    <m/>
    <n v="0"/>
    <m/>
    <m/>
    <n v="101"/>
    <s v="STREET"/>
    <m/>
    <m/>
    <s v="AO"/>
    <s v="Adult Other"/>
    <n v="510"/>
    <m/>
    <m/>
    <m/>
    <s v="7000    WOODLEY                      AV"/>
    <m/>
    <n v="34.197499999999998"/>
    <n v="-118.4837"/>
    <n v="0"/>
  </r>
  <r>
    <n v="200614026"/>
    <d v="2020-08-16T00:00:00"/>
    <d v="2020-08-16T00:00:00"/>
    <n v="40"/>
    <n v="6"/>
    <x v="9"/>
    <n v="645"/>
    <n v="1"/>
    <n v="310"/>
    <s v="BURGLARY"/>
    <s v="1822 0329 0321 1601 0344 0325"/>
    <n v="0"/>
    <s v="X"/>
    <s v="X"/>
    <n v="210"/>
    <s v="RESTAURANT/FAST FOOD"/>
    <m/>
    <m/>
    <s v="AA"/>
    <s v="Adult Arrest"/>
    <n v="310"/>
    <m/>
    <m/>
    <m/>
    <s v="7000    HOLLYWOOD                    BL"/>
    <m/>
    <n v="34.101500000000001"/>
    <n v="-118.3425"/>
    <n v="1"/>
  </r>
  <r>
    <n v="200122014"/>
    <d v="2020-12-06T00:00:00"/>
    <d v="2020-12-06T00:00:00"/>
    <n v="1930"/>
    <n v="1"/>
    <x v="1"/>
    <n v="162"/>
    <n v="2"/>
    <n v="624"/>
    <s v="BATTERY - SIMPLE ASSAULT"/>
    <s v="1822 0421 1218 0447 1202 2033 0910"/>
    <n v="66"/>
    <s v="F"/>
    <s v="W"/>
    <n v="801"/>
    <s v="MTA BUS"/>
    <n v="500"/>
    <s v="UNKNOWN WEAPON/OTHER WEAPON"/>
    <s v="IC"/>
    <s v="Invest Cont"/>
    <n v="624"/>
    <m/>
    <m/>
    <m/>
    <s v="8TH                          ST"/>
    <s v="HILL                         ST"/>
    <n v="34.045200000000001"/>
    <n v="-118.2569"/>
    <n v="0"/>
  </r>
  <r>
    <n v="200320495"/>
    <d v="2020-11-17T00:00:00"/>
    <d v="2020-11-16T00:00:00"/>
    <n v="2115"/>
    <n v="3"/>
    <x v="2"/>
    <n v="394"/>
    <n v="1"/>
    <n v="420"/>
    <s v="THEFT FROM MOTOR VEHICLE - PETTY ($950 &amp; UNDER)"/>
    <m/>
    <n v="0"/>
    <m/>
    <m/>
    <n v="101"/>
    <s v="STREET"/>
    <m/>
    <m/>
    <s v="IC"/>
    <s v="Invest Cont"/>
    <n v="420"/>
    <m/>
    <m/>
    <m/>
    <s v="4300    2ND                          AV"/>
    <m/>
    <n v="34.004100000000001"/>
    <n v="-118.3193"/>
    <n v="0"/>
  </r>
  <r>
    <n v="200211325"/>
    <d v="2020-06-14T00:00:00"/>
    <d v="2020-06-14T00:00:00"/>
    <n v="1830"/>
    <n v="2"/>
    <x v="5"/>
    <n v="221"/>
    <n v="1"/>
    <n v="210"/>
    <s v="ROBBERY"/>
    <s v="0910 0344 1822 0432 0345 0305 0355 0346 0400 2048"/>
    <n v="51"/>
    <s v="M"/>
    <s v="B"/>
    <n v="906"/>
    <s v="MTA - RED LINE - VERMONT/BEVERLY"/>
    <n v="113"/>
    <s v="SIMULATED GUN"/>
    <s v="IC"/>
    <s v="Invest Cont"/>
    <n v="210"/>
    <m/>
    <m/>
    <m/>
    <s v="300 N  VERMONT                      AV"/>
    <m/>
    <n v="34.0777"/>
    <n v="-118.2961"/>
    <n v="0"/>
  </r>
  <r>
    <n v="200406978"/>
    <d v="2020-03-16T00:00:00"/>
    <d v="2020-03-14T00:00:00"/>
    <n v="58"/>
    <n v="4"/>
    <x v="4"/>
    <n v="443"/>
    <n v="1"/>
    <n v="510"/>
    <s v="VEHICLE - STOLEN"/>
    <m/>
    <n v="0"/>
    <m/>
    <m/>
    <n v="108"/>
    <s v="PARKING LOT"/>
    <m/>
    <m/>
    <s v="IC"/>
    <s v="Invest Cont"/>
    <n v="510"/>
    <m/>
    <m/>
    <m/>
    <s v="2300    CHARLOTTE                    ST"/>
    <m/>
    <n v="34.056699999999999"/>
    <n v="-118.2024"/>
    <n v="0"/>
  </r>
  <r>
    <n v="200512066"/>
    <d v="2020-07-20T00:00:00"/>
    <d v="2020-07-20T00:00:00"/>
    <n v="750"/>
    <n v="5"/>
    <x v="10"/>
    <n v="585"/>
    <n v="1"/>
    <n v="230"/>
    <s v="ASSAULT WITH DEADLY WEAPON, AGGRAVATED ASSAULT"/>
    <s v="2003 0561 0913 0602 1202 1402 0416"/>
    <n v="60"/>
    <s v="F"/>
    <s v="B"/>
    <n v="501"/>
    <s v="SINGLE FAMILY DWELLING"/>
    <n v="311"/>
    <s v="HAMMER"/>
    <s v="AA"/>
    <s v="Adult Arrest"/>
    <n v="230"/>
    <n v="998"/>
    <m/>
    <m/>
    <s v="600 W  23RD                         ST"/>
    <m/>
    <n v="33.723399999999998"/>
    <n v="-118.2907"/>
    <n v="1"/>
  </r>
  <r>
    <n v="200607168"/>
    <d v="2020-02-29T00:00:00"/>
    <d v="2020-02-29T00:00:00"/>
    <n v="1915"/>
    <n v="6"/>
    <x v="9"/>
    <n v="678"/>
    <n v="2"/>
    <n v="930"/>
    <s v="CRIMINAL THREATS - NO WEAPON DISPLAYED"/>
    <s v="0400 0432 0421 0913"/>
    <n v="38"/>
    <s v="F"/>
    <s v="H"/>
    <n v="501"/>
    <s v="SINGLE FAMILY DWELLING"/>
    <n v="511"/>
    <s v="VERBAL THREAT"/>
    <s v="IC"/>
    <s v="Invest Cont"/>
    <n v="930"/>
    <m/>
    <m/>
    <m/>
    <s v="700 N  ARDMORE                      AV"/>
    <m/>
    <n v="34.083599999999997"/>
    <n v="-118.30159999999999"/>
    <n v="0"/>
  </r>
  <r>
    <n v="200306462"/>
    <d v="2020-02-10T00:00:00"/>
    <d v="2020-02-08T00:00:00"/>
    <n v="45"/>
    <n v="3"/>
    <x v="2"/>
    <n v="328"/>
    <n v="1"/>
    <n v="341"/>
    <s v="THEFT-GRAND ($950.01 &amp; OVER)EXCPT,GUNS,FOWL,LIVESTK,PROD"/>
    <n v="344"/>
    <n v="35"/>
    <s v="F"/>
    <s v="W"/>
    <n v="710"/>
    <s v="OTHER PREMISE"/>
    <m/>
    <m/>
    <s v="IC"/>
    <s v="Invest Cont"/>
    <n v="341"/>
    <m/>
    <m/>
    <m/>
    <s v="600 W  JEFFERSON                    BL"/>
    <m/>
    <n v="34.026800000000001"/>
    <n v="-118.2808"/>
    <n v="0"/>
  </r>
  <r>
    <n v="201215770"/>
    <d v="2020-07-01T00:00:00"/>
    <d v="2020-03-01T00:00:00"/>
    <n v="700"/>
    <n v="12"/>
    <x v="8"/>
    <n v="1204"/>
    <n v="2"/>
    <n v="812"/>
    <s v="CRM AGNST CHLD (13 OR UNDER) (14-15 &amp; SUSP 10 YRS OLDER)"/>
    <s v="0913 0552 1258"/>
    <n v="7"/>
    <s v="F"/>
    <s v="H"/>
    <n v="501"/>
    <s v="SINGLE FAMILY DWELLING"/>
    <n v="400"/>
    <s v="STRONG-ARM (HANDS, FIST, FEET OR BODILY FORCE)"/>
    <s v="AA"/>
    <s v="Adult Arrest"/>
    <n v="237"/>
    <n v="812"/>
    <m/>
    <m/>
    <s v="1400 W  45TH                         ST"/>
    <m/>
    <n v="34.002800000000001"/>
    <n v="-118.30070000000001"/>
    <n v="1"/>
  </r>
  <r>
    <n v="201108617"/>
    <d v="2020-04-22T00:00:00"/>
    <d v="2020-04-07T00:00:00"/>
    <n v="1420"/>
    <n v="11"/>
    <x v="7"/>
    <n v="1143"/>
    <n v="2"/>
    <n v="354"/>
    <s v="THEFT OF IDENTITY"/>
    <s v="0930 1822"/>
    <n v="48"/>
    <s v="M"/>
    <s v="H"/>
    <n v="707"/>
    <s v="GARAGE/CARPORT"/>
    <m/>
    <m/>
    <s v="IC"/>
    <s v="Invest Cont"/>
    <n v="354"/>
    <m/>
    <m/>
    <m/>
    <s v="2900    SAINT GEORGE                 ST"/>
    <m/>
    <n v="34.109699999999997"/>
    <n v="-118.2739"/>
    <n v="0"/>
  </r>
  <r>
    <n v="201008496"/>
    <d v="2020-04-28T00:00:00"/>
    <d v="2020-04-25T00:00:00"/>
    <n v="1800"/>
    <n v="10"/>
    <x v="11"/>
    <n v="1021"/>
    <n v="1"/>
    <n v="420"/>
    <s v="THEFT FROM MOTOR VEHICLE - PETTY ($950 &amp; UNDER)"/>
    <s v="0344 1606 0354 0913 1810"/>
    <n v="59"/>
    <s v="M"/>
    <s v="O"/>
    <n v="101"/>
    <s v="STREET"/>
    <m/>
    <m/>
    <s v="AO"/>
    <s v="Adult Other"/>
    <n v="420"/>
    <m/>
    <m/>
    <m/>
    <s v="7000    CORBIN                       AV"/>
    <m/>
    <n v="34.197499999999998"/>
    <n v="-118.56229999999999"/>
    <n v="0"/>
  </r>
  <r>
    <n v="200111454"/>
    <d v="2020-05-07T00:00:00"/>
    <d v="2020-01-30T00:00:00"/>
    <n v="1800"/>
    <n v="1"/>
    <x v="1"/>
    <n v="174"/>
    <n v="1"/>
    <n v="510"/>
    <s v="VEHICLE - STOLEN"/>
    <m/>
    <n v="0"/>
    <m/>
    <m/>
    <n v="707"/>
    <s v="GARAGE/CARPORT"/>
    <m/>
    <m/>
    <s v="IC"/>
    <s v="Invest Cont"/>
    <n v="510"/>
    <m/>
    <m/>
    <m/>
    <s v="700 S  SPRING                       ST"/>
    <m/>
    <n v="34.044499999999999"/>
    <n v="-118.25230000000001"/>
    <n v="0"/>
  </r>
  <r>
    <n v="200321686"/>
    <d v="2020-12-13T00:00:00"/>
    <d v="2020-12-13T00:00:00"/>
    <n v="2125"/>
    <n v="3"/>
    <x v="2"/>
    <n v="341"/>
    <n v="1"/>
    <n v="761"/>
    <s v="BRANDISH WEAPON"/>
    <s v="2004 1822 1402 0334 0421"/>
    <n v="53"/>
    <s v="M"/>
    <s v="H"/>
    <n v="301"/>
    <s v="GAS STATION"/>
    <n v="500"/>
    <s v="UNKNOWN WEAPON/OTHER WEAPON"/>
    <s v="AA"/>
    <s v="Adult Arrest"/>
    <n v="761"/>
    <n v="930"/>
    <m/>
    <m/>
    <s v="COLISEUM"/>
    <s v="LA BREA                      BL"/>
    <n v="34.018300000000004"/>
    <n v="-118.3556"/>
    <n v="1"/>
  </r>
  <r>
    <n v="200308939"/>
    <d v="2020-03-23T00:00:00"/>
    <d v="2020-03-23T00:00:00"/>
    <n v="1200"/>
    <n v="3"/>
    <x v="2"/>
    <n v="363"/>
    <n v="2"/>
    <n v="900"/>
    <s v="VIOLATION OF COURT ORDER"/>
    <s v="1814 2038 2000"/>
    <n v="21"/>
    <s v="F"/>
    <s v="B"/>
    <n v="231"/>
    <s v="DAY CARE/CHILDREN*"/>
    <n v="400"/>
    <s v="STRONG-ARM (HANDS, FIST, FEET OR BODILY FORCE)"/>
    <s v="AO"/>
    <s v="Adult Other"/>
    <n v="900"/>
    <m/>
    <m/>
    <m/>
    <s v="3900    VIRGINIA                     RD"/>
    <m/>
    <n v="34.014499999999998"/>
    <n v="-118.3408"/>
    <n v="0"/>
  </r>
  <r>
    <n v="201007631"/>
    <d v="2020-03-28T00:00:00"/>
    <d v="2020-03-28T00:00:00"/>
    <n v="1645"/>
    <n v="10"/>
    <x v="11"/>
    <n v="1033"/>
    <n v="1"/>
    <n v="761"/>
    <s v="BRANDISH WEAPON"/>
    <s v="0334 1822 0443 0319 0910"/>
    <n v="24"/>
    <s v="F"/>
    <s v="W"/>
    <n v="124"/>
    <s v="BUS STOP"/>
    <n v="208"/>
    <s v="RAZOR"/>
    <s v="IC"/>
    <s v="Invest Cont"/>
    <n v="761"/>
    <m/>
    <m/>
    <m/>
    <s v="TAMPA"/>
    <s v="VICTORY"/>
    <n v="34.186599999999999"/>
    <n v="-118.5535"/>
    <n v="0"/>
  </r>
  <r>
    <n v="200813946"/>
    <d v="2020-09-10T00:00:00"/>
    <d v="2020-09-08T00:00:00"/>
    <n v="1430"/>
    <n v="8"/>
    <x v="12"/>
    <n v="886"/>
    <n v="1"/>
    <n v="310"/>
    <s v="BURGLARY"/>
    <s v="1606 1403 1202 0321 0344 1822"/>
    <n v="66"/>
    <s v="F"/>
    <s v="W"/>
    <n v="501"/>
    <s v="SINGLE FAMILY DWELLING"/>
    <m/>
    <m/>
    <s v="IC"/>
    <s v="Invest Cont"/>
    <n v="310"/>
    <m/>
    <m/>
    <m/>
    <s v="2700    MCCONNELL                    DR"/>
    <m/>
    <n v="34.044499999999999"/>
    <n v="-118.40349999999999"/>
    <n v="0"/>
  </r>
  <r>
    <n v="200516455"/>
    <d v="2020-11-10T00:00:00"/>
    <d v="2020-11-10T00:00:00"/>
    <n v="1130"/>
    <n v="5"/>
    <x v="10"/>
    <n v="507"/>
    <n v="2"/>
    <n v="626"/>
    <s v="INTIMATE PARTNER - SIMPLE ASSAULT"/>
    <s v="2038 1300 0913 2000 0329 1814"/>
    <n v="29"/>
    <s v="F"/>
    <s v="W"/>
    <n v="122"/>
    <s v="VEHICLE, PASSENGER/TRUCK"/>
    <n v="400"/>
    <s v="STRONG-ARM (HANDS, FIST, FEET OR BODILY FORCE)"/>
    <s v="AA"/>
    <s v="Adult Arrest"/>
    <n v="626"/>
    <n v="740"/>
    <m/>
    <m/>
    <s v="1500 W  224TH                        ST"/>
    <m/>
    <n v="33.823300000000003"/>
    <n v="-118.3064"/>
    <n v="1"/>
  </r>
  <r>
    <n v="200122119"/>
    <d v="2020-12-08T00:00:00"/>
    <d v="2020-12-08T00:00:00"/>
    <n v="2007"/>
    <n v="1"/>
    <x v="1"/>
    <n v="164"/>
    <n v="2"/>
    <n v="930"/>
    <s v="CRIMINAL THREATS - NO WEAPON DISPLAYED"/>
    <s v="1912 0913 1814 2000 0421"/>
    <n v="25"/>
    <s v="F"/>
    <s v="W"/>
    <n v="502"/>
    <s v="MULTI-UNIT DWELLING (APARTMENT, DUPLEX, ETC)"/>
    <n v="500"/>
    <s v="UNKNOWN WEAPON/OTHER WEAPON"/>
    <s v="IC"/>
    <s v="Invest Cont"/>
    <n v="930"/>
    <m/>
    <m/>
    <m/>
    <s v="600 S  MAIN                         ST"/>
    <m/>
    <n v="34.044800000000002"/>
    <n v="-118.2504"/>
    <n v="0"/>
  </r>
  <r>
    <n v="200304583"/>
    <d v="2020-01-10T00:00:00"/>
    <d v="2020-01-10T00:00:00"/>
    <n v="705"/>
    <n v="3"/>
    <x v="2"/>
    <n v="361"/>
    <n v="2"/>
    <n v="901"/>
    <s v="VIOLATION OF RESTRAINING ORDER"/>
    <s v="2038 0913"/>
    <n v="37"/>
    <s v="F"/>
    <s v="B"/>
    <n v="502"/>
    <s v="MULTI-UNIT DWELLING (APARTMENT, DUPLEX, ETC)"/>
    <m/>
    <m/>
    <s v="AO"/>
    <s v="Adult Other"/>
    <n v="901"/>
    <m/>
    <m/>
    <m/>
    <s v="3900    URSULA                       AV"/>
    <m/>
    <n v="34.016300000000001"/>
    <n v="-118.3523"/>
    <n v="0"/>
  </r>
  <r>
    <n v="200315476"/>
    <d v="2020-08-09T00:00:00"/>
    <d v="2020-08-09T00:00:00"/>
    <n v="1515"/>
    <n v="3"/>
    <x v="2"/>
    <n v="392"/>
    <n v="1"/>
    <n v="230"/>
    <s v="ASSAULT WITH DEADLY WEAPON, AGGRAVATED ASSAULT"/>
    <s v="1822 0334 0302 1310 1407 0906 0450"/>
    <n v="21"/>
    <s v="M"/>
    <s v="B"/>
    <n v="101"/>
    <s v="STREET"/>
    <n v="109"/>
    <s v="SEMI-AUTOMATIC PISTOL"/>
    <s v="IC"/>
    <s v="Invest Cont"/>
    <n v="230"/>
    <m/>
    <m/>
    <m/>
    <s v="48TH                         ST"/>
    <s v="CRENSHAW                     BL"/>
    <n v="34"/>
    <n v="-118.33069999999999"/>
    <n v="0"/>
  </r>
  <r>
    <n v="201207213"/>
    <d v="2020-02-05T00:00:00"/>
    <d v="2020-02-05T00:00:00"/>
    <n v="800"/>
    <n v="12"/>
    <x v="8"/>
    <n v="1241"/>
    <n v="2"/>
    <n v="626"/>
    <s v="INTIMATE PARTNER - SIMPLE ASSAULT"/>
    <s v="2000 0416 1814 0408"/>
    <n v="48"/>
    <s v="F"/>
    <s v="B"/>
    <n v="101"/>
    <s v="STREET"/>
    <n v="400"/>
    <s v="STRONG-ARM (HANDS, FIST, FEET OR BODILY FORCE)"/>
    <s v="IC"/>
    <s v="Invest Cont"/>
    <n v="626"/>
    <m/>
    <m/>
    <m/>
    <s v="6400    11TH                         AV"/>
    <m/>
    <n v="33.981699999999996"/>
    <n v="-118.32940000000001"/>
    <n v="0"/>
  </r>
  <r>
    <n v="200809562"/>
    <d v="2020-05-17T00:00:00"/>
    <d v="2020-05-17T00:00:00"/>
    <n v="1430"/>
    <n v="8"/>
    <x v="12"/>
    <n v="826"/>
    <n v="1"/>
    <n v="442"/>
    <s v="SHOPLIFTING - PETTY THEFT ($950 &amp; UNDER)"/>
    <s v="0344 0325 1822 1420 0104"/>
    <n v="0"/>
    <s v="X"/>
    <s v="X"/>
    <n v="403"/>
    <s v="DRUG STORE"/>
    <m/>
    <m/>
    <s v="IC"/>
    <s v="Invest Cont"/>
    <n v="442"/>
    <m/>
    <m/>
    <m/>
    <s v="11900    SAN VICENTE                  BL"/>
    <m/>
    <n v="34.057099999999998"/>
    <n v="-118.474"/>
    <n v="0"/>
  </r>
  <r>
    <n v="201108104"/>
    <d v="2020-04-07T00:00:00"/>
    <d v="2020-04-06T00:00:00"/>
    <n v="1900"/>
    <n v="11"/>
    <x v="7"/>
    <n v="1162"/>
    <n v="1"/>
    <n v="510"/>
    <s v="VEHICLE - STOLEN"/>
    <m/>
    <n v="0"/>
    <m/>
    <m/>
    <n v="101"/>
    <s v="STREET"/>
    <m/>
    <m/>
    <s v="IC"/>
    <s v="Invest Cont"/>
    <n v="510"/>
    <m/>
    <m/>
    <m/>
    <s v="4300    GATEWAY                      AV"/>
    <m/>
    <n v="34.094099999999997"/>
    <n v="-118.2835"/>
    <n v="0"/>
  </r>
  <r>
    <n v="200116579"/>
    <d v="2020-08-18T00:00:00"/>
    <d v="2020-08-18T00:00:00"/>
    <n v="405"/>
    <n v="1"/>
    <x v="1"/>
    <n v="151"/>
    <n v="1"/>
    <n v="310"/>
    <s v="BURGLARY"/>
    <s v="1601 0344 1403 1822 1414 1420"/>
    <n v="0"/>
    <s v="X"/>
    <s v="X"/>
    <n v="108"/>
    <s v="PARKING LOT"/>
    <n v="400"/>
    <s v="STRONG-ARM (HANDS, FIST, FEET OR BODILY FORCE)"/>
    <s v="IC"/>
    <s v="Invest Cont"/>
    <n v="310"/>
    <m/>
    <m/>
    <m/>
    <s v="500 S  FREMONT                      AV"/>
    <m/>
    <n v="34.052599999999998"/>
    <n v="-118.2582"/>
    <n v="0"/>
  </r>
  <r>
    <n v="200321584"/>
    <d v="2020-12-11T00:00:00"/>
    <d v="2020-07-01T00:00:00"/>
    <n v="900"/>
    <n v="3"/>
    <x v="2"/>
    <n v="398"/>
    <n v="2"/>
    <n v="354"/>
    <s v="THEFT OF IDENTITY"/>
    <s v="0100 0917 1822"/>
    <n v="27"/>
    <s v="F"/>
    <s v="B"/>
    <n v="502"/>
    <s v="MULTI-UNIT DWELLING (APARTMENT, DUPLEX, ETC)"/>
    <m/>
    <m/>
    <s v="IC"/>
    <s v="Invest Cont"/>
    <n v="354"/>
    <m/>
    <m/>
    <m/>
    <s v="600 W  41ST                         DR"/>
    <m/>
    <n v="34.008699999999997"/>
    <n v="-118.28660000000001"/>
    <n v="0"/>
  </r>
  <r>
    <n v="200815069"/>
    <d v="2020-10-09T00:00:00"/>
    <d v="2020-10-09T00:00:00"/>
    <n v="1400"/>
    <n v="8"/>
    <x v="12"/>
    <n v="819"/>
    <n v="1"/>
    <n v="320"/>
    <s v="BURGLARY, ATTEMPTED"/>
    <s v="1202 1607 1822"/>
    <n v="68"/>
    <s v="F"/>
    <s v="O"/>
    <n v="501"/>
    <s v="SINGLE FAMILY DWELLING"/>
    <m/>
    <m/>
    <s v="IC"/>
    <s v="Invest Cont"/>
    <n v="320"/>
    <m/>
    <m/>
    <m/>
    <s v="200    WOODRUFF                     AV"/>
    <m/>
    <n v="34.076799999999999"/>
    <n v="-118.43519999999999"/>
    <n v="0"/>
  </r>
  <r>
    <n v="201214966"/>
    <d v="2020-06-19T00:00:00"/>
    <d v="2020-06-09T00:00:00"/>
    <n v="1"/>
    <n v="12"/>
    <x v="8"/>
    <n v="1255"/>
    <n v="2"/>
    <n v="745"/>
    <s v="VANDALISM - MISDEAMEANOR ($399 OR UNDER)"/>
    <s v="0329 1202"/>
    <n v="63"/>
    <s v="M"/>
    <s v="H"/>
    <n v="122"/>
    <s v="VEHICLE, PASSENGER/TRUCK"/>
    <m/>
    <m/>
    <s v="IC"/>
    <s v="Invest Cont"/>
    <n v="745"/>
    <m/>
    <m/>
    <m/>
    <s v="76TH                         ST"/>
    <s v="VERMONT                      AV"/>
    <n v="33.9711"/>
    <n v="-118.29179999999999"/>
    <n v="0"/>
  </r>
  <r>
    <n v="201108147"/>
    <d v="2020-04-08T00:00:00"/>
    <d v="2020-04-08T00:00:00"/>
    <n v="745"/>
    <n v="11"/>
    <x v="7"/>
    <n v="1135"/>
    <n v="2"/>
    <n v="745"/>
    <s v="VANDALISM - MISDEAMEANOR ($399 OR UNDER)"/>
    <s v="0329 0361 1202"/>
    <n v="63"/>
    <s v="F"/>
    <s v="W"/>
    <n v="501"/>
    <s v="SINGLE FAMILY DWELLING"/>
    <m/>
    <m/>
    <s v="AO"/>
    <s v="Adult Other"/>
    <n v="745"/>
    <m/>
    <m/>
    <m/>
    <s v="2200    MARICOPA                     DR"/>
    <m/>
    <n v="34.110500000000002"/>
    <n v="-118.2239"/>
    <n v="0"/>
  </r>
  <r>
    <n v="200808438"/>
    <d v="2020-04-18T00:00:00"/>
    <d v="2020-04-18T00:00:00"/>
    <n v="1930"/>
    <n v="8"/>
    <x v="12"/>
    <n v="842"/>
    <n v="1"/>
    <n v="330"/>
    <s v="BURGLARY FROM VEHICLE"/>
    <s v="1402 0202 0216 1309 1609 0913 1814"/>
    <n v="25"/>
    <s v="F"/>
    <s v="W"/>
    <n v="707"/>
    <s v="GARAGE/CARPORT"/>
    <m/>
    <m/>
    <s v="AA"/>
    <s v="Adult Arrest"/>
    <n v="330"/>
    <n v="998"/>
    <m/>
    <m/>
    <s v="11700    TEXAS                        AV"/>
    <m/>
    <n v="34.047199999999997"/>
    <n v="-118.459"/>
    <n v="1"/>
  </r>
  <r>
    <n v="201004548"/>
    <d v="2020-01-14T00:00:00"/>
    <d v="2020-01-14T00:00:00"/>
    <n v="1316"/>
    <n v="10"/>
    <x v="11"/>
    <n v="1043"/>
    <n v="2"/>
    <n v="930"/>
    <s v="CRIMINAL THREATS - NO WEAPON DISPLAYED"/>
    <s v="1100 0913"/>
    <n v="18"/>
    <s v="F"/>
    <s v="O"/>
    <n v="502"/>
    <s v="MULTI-UNIT DWELLING (APARTMENT, DUPLEX, ETC)"/>
    <n v="102"/>
    <s v="HAND GUN"/>
    <s v="AA"/>
    <s v="Adult Arrest"/>
    <n v="930"/>
    <m/>
    <m/>
    <m/>
    <s v="18600    HATTERAS                     ST"/>
    <m/>
    <n v="34.177399999999999"/>
    <n v="-118.53870000000001"/>
    <n v="1"/>
  </r>
  <r>
    <n v="201109103"/>
    <d v="2020-05-07T00:00:00"/>
    <d v="2020-05-07T00:00:00"/>
    <n v="140"/>
    <n v="11"/>
    <x v="7"/>
    <n v="1109"/>
    <n v="2"/>
    <n v="888"/>
    <s v="TRESPASSING"/>
    <s v="0913 2004"/>
    <n v="60"/>
    <s v="M"/>
    <s v="H"/>
    <n v="501"/>
    <s v="SINGLE FAMILY DWELLING"/>
    <m/>
    <m/>
    <s v="IC"/>
    <s v="Invest Cont"/>
    <n v="888"/>
    <m/>
    <m/>
    <m/>
    <s v="1400 W  HILL                         DR"/>
    <m/>
    <n v="34.144100000000002"/>
    <n v="-118.1952"/>
    <n v="0"/>
  </r>
  <r>
    <n v="200310106"/>
    <d v="2020-04-19T00:00:00"/>
    <d v="2020-04-16T00:00:00"/>
    <n v="1600"/>
    <n v="3"/>
    <x v="2"/>
    <n v="314"/>
    <n v="1"/>
    <n v="420"/>
    <s v="THEFT FROM MOTOR VEHICLE - PETTY ($950 &amp; UNDER)"/>
    <s v="1606 0344 1300"/>
    <n v="38"/>
    <s v="M"/>
    <s v="H"/>
    <n v="101"/>
    <s v="STREET"/>
    <m/>
    <m/>
    <s v="IC"/>
    <s v="Invest Cont"/>
    <n v="420"/>
    <m/>
    <m/>
    <m/>
    <s v="2500    4TH                          AV"/>
    <m/>
    <n v="34.034399999999998"/>
    <n v="-118.3212"/>
    <n v="0"/>
  </r>
  <r>
    <n v="201008883"/>
    <d v="2020-05-09T00:00:00"/>
    <d v="2020-05-09T00:00:00"/>
    <n v="540"/>
    <n v="10"/>
    <x v="11"/>
    <n v="1047"/>
    <n v="2"/>
    <n v="626"/>
    <s v="INTIMATE PARTNER - SIMPLE ASSAULT"/>
    <s v="2000 0913 1814 0444 0448 1813"/>
    <n v="38"/>
    <s v="F"/>
    <s v="O"/>
    <n v="501"/>
    <s v="SINGLE FAMILY DWELLING"/>
    <n v="400"/>
    <s v="STRONG-ARM (HANDS, FIST, FEET OR BODILY FORCE)"/>
    <s v="AA"/>
    <s v="Adult Arrest"/>
    <n v="626"/>
    <m/>
    <m/>
    <m/>
    <s v="5700    CHICOPEE                     AV"/>
    <m/>
    <n v="34.174799999999998"/>
    <n v="-118.5123"/>
    <n v="1"/>
  </r>
  <r>
    <n v="200913781"/>
    <d v="2020-08-21T00:00:00"/>
    <d v="2020-08-20T00:00:00"/>
    <n v="503"/>
    <n v="9"/>
    <x v="3"/>
    <n v="923"/>
    <n v="2"/>
    <n v="753"/>
    <s v="DISCHARGE FIREARMS/SHOTS FIRED"/>
    <s v="1100 1402 1407 0913"/>
    <n v="0"/>
    <s v="X"/>
    <s v="X"/>
    <n v="101"/>
    <s v="STREET"/>
    <n v="107"/>
    <s v="OTHER FIREARM"/>
    <s v="AO"/>
    <s v="Adult Other"/>
    <n v="753"/>
    <n v="998"/>
    <m/>
    <m/>
    <s v="14600    KITTRIDGE                    ST"/>
    <m/>
    <n v="34.1907"/>
    <n v="-118.4509"/>
    <n v="0"/>
  </r>
  <r>
    <n v="200812870"/>
    <d v="2020-08-11T00:00:00"/>
    <d v="2020-08-02T00:00:00"/>
    <n v="2300"/>
    <n v="8"/>
    <x v="12"/>
    <n v="835"/>
    <n v="2"/>
    <n v="745"/>
    <s v="VANDALISM - MISDEAMEANOR ($399 OR UNDER)"/>
    <s v="0329 1300"/>
    <n v="22"/>
    <s v="F"/>
    <s v="W"/>
    <n v="501"/>
    <s v="SINGLE FAMILY DWELLING"/>
    <m/>
    <m/>
    <s v="IC"/>
    <s v="Invest Cont"/>
    <n v="745"/>
    <m/>
    <m/>
    <m/>
    <s v="1800    OVERLAND                     AV"/>
    <m/>
    <n v="34.046199999999999"/>
    <n v="-118.4361"/>
    <n v="0"/>
  </r>
  <r>
    <n v="201113281"/>
    <d v="2020-09-04T00:00:00"/>
    <d v="2020-09-02T00:00:00"/>
    <n v="1800"/>
    <n v="11"/>
    <x v="7"/>
    <n v="1171"/>
    <n v="1"/>
    <n v="310"/>
    <s v="BURGLARY"/>
    <s v="1608 0344"/>
    <n v="37"/>
    <s v="F"/>
    <s v="H"/>
    <n v="707"/>
    <s v="GARAGE/CARPORT"/>
    <m/>
    <m/>
    <s v="IC"/>
    <s v="Invest Cont"/>
    <n v="310"/>
    <m/>
    <m/>
    <m/>
    <s v="3600    EFFIE                        ST"/>
    <m/>
    <n v="34.092399999999998"/>
    <n v="-118.2752"/>
    <n v="0"/>
  </r>
  <r>
    <n v="200407198"/>
    <d v="2020-03-22T00:00:00"/>
    <d v="2020-03-22T00:00:00"/>
    <n v="430"/>
    <n v="4"/>
    <x v="4"/>
    <n v="466"/>
    <n v="2"/>
    <n v="626"/>
    <s v="INTIMATE PARTNER - SIMPLE ASSAULT"/>
    <s v="2000 0913 0416 1813 1243"/>
    <n v="27"/>
    <s v="F"/>
    <s v="H"/>
    <n v="501"/>
    <s v="SINGLE FAMILY DWELLING"/>
    <n v="400"/>
    <s v="STRONG-ARM (HANDS, FIST, FEET OR BODILY FORCE)"/>
    <s v="AO"/>
    <s v="Adult Other"/>
    <n v="626"/>
    <m/>
    <m/>
    <m/>
    <s v="300 N  EVERGREEN                    AV"/>
    <m/>
    <n v="34.043599999999998"/>
    <n v="-118.2051"/>
    <n v="0"/>
  </r>
  <r>
    <n v="200104316"/>
    <d v="2020-01-05T00:00:00"/>
    <d v="2020-01-04T00:00:00"/>
    <n v="747"/>
    <n v="1"/>
    <x v="1"/>
    <n v="162"/>
    <n v="2"/>
    <n v="930"/>
    <s v="CRIMINAL THREATS - NO WEAPON DISPLAYED"/>
    <n v="421"/>
    <n v="32"/>
    <s v="F"/>
    <s v="W"/>
    <n v="502"/>
    <s v="MULTI-UNIT DWELLING (APARTMENT, DUPLEX, ETC)"/>
    <n v="511"/>
    <s v="VERBAL THREAT"/>
    <s v="IC"/>
    <s v="Invest Cont"/>
    <n v="930"/>
    <m/>
    <m/>
    <m/>
    <s v="700 S  OLIVE                        ST"/>
    <m/>
    <n v="34.046700000000001"/>
    <n v="-118.2556"/>
    <n v="0"/>
  </r>
  <r>
    <n v="200815799"/>
    <d v="2020-10-28T00:00:00"/>
    <d v="2020-10-28T00:00:00"/>
    <n v="730"/>
    <n v="8"/>
    <x v="12"/>
    <n v="828"/>
    <n v="2"/>
    <n v="354"/>
    <s v="THEFT OF IDENTITY"/>
    <s v="1822 0100 0930"/>
    <n v="80"/>
    <s v="F"/>
    <s v="W"/>
    <n v="501"/>
    <s v="SINGLE FAMILY DWELLING"/>
    <m/>
    <m/>
    <s v="IC"/>
    <s v="Invest Cont"/>
    <n v="354"/>
    <m/>
    <m/>
    <m/>
    <s v="10700    LINDBROOK                    DR"/>
    <m/>
    <n v="34.061399999999999"/>
    <n v="-118.43810000000001"/>
    <n v="0"/>
  </r>
  <r>
    <n v="201211062"/>
    <d v="2020-04-16T00:00:00"/>
    <d v="2020-04-16T00:00:00"/>
    <n v="1900"/>
    <n v="12"/>
    <x v="8"/>
    <n v="1258"/>
    <n v="2"/>
    <n v="623"/>
    <s v="BATTERY POLICE (SIMPLE)"/>
    <s v="1212 0417 1822"/>
    <n v="0"/>
    <s v="X"/>
    <s v="X"/>
    <n v="726"/>
    <s v="POLICE FACILITY"/>
    <n v="400"/>
    <s v="STRONG-ARM (HANDS, FIST, FEET OR BODILY FORCE)"/>
    <s v="IC"/>
    <s v="Invest Cont"/>
    <n v="623"/>
    <m/>
    <m/>
    <m/>
    <s v="7600 S  BROADWAY"/>
    <m/>
    <n v="33.970799999999997"/>
    <n v="-118.2783"/>
    <n v="0"/>
  </r>
  <r>
    <n v="200512280"/>
    <d v="2020-07-24T00:00:00"/>
    <d v="2020-07-24T00:00:00"/>
    <n v="1600"/>
    <n v="5"/>
    <x v="10"/>
    <n v="564"/>
    <n v="2"/>
    <n v="626"/>
    <s v="INTIMATE PARTNER - SIMPLE ASSAULT"/>
    <s v="0401 0432 0913 1241 1243 1813 2000"/>
    <n v="55"/>
    <s v="F"/>
    <s v="H"/>
    <n v="517"/>
    <s v="MISSIONS/SHELTERS"/>
    <n v="400"/>
    <s v="STRONG-ARM (HANDS, FIST, FEET OR BODILY FORCE)"/>
    <s v="AA"/>
    <s v="Adult Arrest"/>
    <n v="626"/>
    <m/>
    <m/>
    <m/>
    <s v="500 S  HARBOR                       BL"/>
    <m/>
    <n v="33.741"/>
    <n v="-118.2838"/>
    <n v="1"/>
  </r>
  <r>
    <n v="200216646"/>
    <d v="2020-10-25T00:00:00"/>
    <d v="2020-10-10T00:00:00"/>
    <n v="1200"/>
    <n v="2"/>
    <x v="5"/>
    <n v="269"/>
    <n v="2"/>
    <n v="354"/>
    <s v="THEFT OF IDENTITY"/>
    <s v="0100 0922 1822"/>
    <n v="31"/>
    <s v="M"/>
    <s v="B"/>
    <n v="710"/>
    <s v="OTHER PREMISE"/>
    <m/>
    <m/>
    <s v="IC"/>
    <s v="Invest Cont"/>
    <n v="354"/>
    <m/>
    <m/>
    <m/>
    <s v="700    GARLAND                      AV"/>
    <m/>
    <n v="34.049599999999998"/>
    <n v="-118.2677"/>
    <n v="0"/>
  </r>
  <r>
    <n v="201219692"/>
    <d v="2020-08-31T00:00:00"/>
    <d v="2020-06-05T00:00:00"/>
    <n v="1800"/>
    <n v="12"/>
    <x v="8"/>
    <n v="1268"/>
    <n v="1"/>
    <n v="420"/>
    <s v="THEFT FROM MOTOR VEHICLE - PETTY ($950 &amp; UNDER)"/>
    <m/>
    <n v="0"/>
    <m/>
    <m/>
    <n v="101"/>
    <s v="STREET"/>
    <m/>
    <m/>
    <s v="IC"/>
    <s v="Invest Cont"/>
    <n v="420"/>
    <m/>
    <m/>
    <m/>
    <s v="82ND                         ST"/>
    <s v="MAIN                         ST"/>
    <n v="33.9651"/>
    <n v="-118.2739"/>
    <n v="0"/>
  </r>
  <r>
    <n v="200413464"/>
    <d v="2020-10-04T00:00:00"/>
    <d v="2020-10-04T00:00:00"/>
    <n v="1745"/>
    <n v="4"/>
    <x v="4"/>
    <n v="408"/>
    <n v="2"/>
    <n v="626"/>
    <s v="INTIMATE PARTNER - SIMPLE ASSAULT"/>
    <s v="1814 0400 0913 2000"/>
    <n v="43"/>
    <s v="F"/>
    <s v="H"/>
    <n v="501"/>
    <s v="SINGLE FAMILY DWELLING"/>
    <n v="400"/>
    <s v="STRONG-ARM (HANDS, FIST, FEET OR BODILY FORCE)"/>
    <s v="AO"/>
    <s v="Adult Other"/>
    <n v="626"/>
    <m/>
    <m/>
    <m/>
    <s v="4800    HILLSDALE                    DR"/>
    <m/>
    <n v="34.086500000000001"/>
    <n v="-118.1806"/>
    <n v="0"/>
  </r>
  <r>
    <n v="200713539"/>
    <d v="2020-09-04T00:00:00"/>
    <d v="2020-08-31T00:00:00"/>
    <n v="1000"/>
    <n v="7"/>
    <x v="0"/>
    <n v="784"/>
    <n v="1"/>
    <n v="440"/>
    <s v="THEFT PLAIN - PETTY ($950 &amp; UNDER)"/>
    <s v="0344 0603"/>
    <n v="64"/>
    <s v="M"/>
    <s v="O"/>
    <n v="101"/>
    <s v="STREET"/>
    <m/>
    <m/>
    <s v="IC"/>
    <s v="Invest Cont"/>
    <n v="440"/>
    <m/>
    <m/>
    <m/>
    <s v="MANSFIELD"/>
    <s v="BANGOR"/>
    <n v="34.036099999999998"/>
    <n v="-118.3505"/>
    <n v="0"/>
  </r>
  <r>
    <n v="200120973"/>
    <d v="2020-11-13T00:00:00"/>
    <d v="2020-11-12T00:00:00"/>
    <n v="2100"/>
    <n v="1"/>
    <x v="1"/>
    <n v="152"/>
    <n v="1"/>
    <n v="330"/>
    <s v="BURGLARY FROM VEHICLE"/>
    <s v="1307 0329 1609 0344 1822"/>
    <n v="30"/>
    <s v="M"/>
    <s v="B"/>
    <n v="101"/>
    <s v="STREET"/>
    <m/>
    <m/>
    <s v="IC"/>
    <s v="Invest Cont"/>
    <n v="330"/>
    <m/>
    <m/>
    <m/>
    <s v="GRAND"/>
    <s v="7TH"/>
    <n v="34.047600000000003"/>
    <n v="-118.2564"/>
    <n v="0"/>
  </r>
  <r>
    <n v="201108111"/>
    <d v="2020-04-07T00:00:00"/>
    <d v="2020-04-07T00:00:00"/>
    <n v="500"/>
    <n v="11"/>
    <x v="7"/>
    <n v="1107"/>
    <n v="2"/>
    <n v="624"/>
    <s v="BATTERY - SIMPLE ASSAULT"/>
    <s v="0561 0432 0400 1601 1202 1701 1242 0444"/>
    <n v="70"/>
    <s v="F"/>
    <s v="W"/>
    <n v="501"/>
    <s v="SINGLE FAMILY DWELLING"/>
    <n v="400"/>
    <s v="STRONG-ARM (HANDS, FIST, FEET OR BODILY FORCE)"/>
    <s v="AO"/>
    <s v="Adult Other"/>
    <n v="624"/>
    <m/>
    <m/>
    <m/>
    <s v="1300    HEPNER                       AV"/>
    <m/>
    <n v="34.131799999999998"/>
    <n v="-118.1957"/>
    <n v="0"/>
  </r>
  <r>
    <n v="200608531"/>
    <d v="2020-03-30T00:00:00"/>
    <d v="2020-03-30T00:00:00"/>
    <n v="1305"/>
    <n v="6"/>
    <x v="9"/>
    <n v="643"/>
    <n v="1"/>
    <n v="442"/>
    <s v="SHOPLIFTING - PETTY THEFT ($950 &amp; UNDER)"/>
    <s v="0344 1822"/>
    <n v="0"/>
    <s v="X"/>
    <s v="X"/>
    <n v="402"/>
    <s v="MARKET"/>
    <m/>
    <m/>
    <s v="IC"/>
    <s v="Invest Cont"/>
    <n v="442"/>
    <m/>
    <m/>
    <m/>
    <s v="7200 W  SUNSET                       BL"/>
    <m/>
    <n v="34.100700000000003"/>
    <n v="-118.3494"/>
    <n v="0"/>
  </r>
  <r>
    <n v="200711738"/>
    <d v="2020-07-17T00:00:00"/>
    <d v="2020-07-02T00:00:00"/>
    <n v="400"/>
    <n v="7"/>
    <x v="0"/>
    <n v="721"/>
    <n v="2"/>
    <n v="661"/>
    <s v="UNAUTHORIZED COMPUTER ACCESS"/>
    <n v="344"/>
    <n v="25"/>
    <s v="M"/>
    <s v="W"/>
    <n v="502"/>
    <s v="MULTI-UNIT DWELLING (APARTMENT, DUPLEX, ETC)"/>
    <m/>
    <m/>
    <s v="IC"/>
    <s v="Invest Cont"/>
    <n v="661"/>
    <m/>
    <m/>
    <m/>
    <s v="100 N  CLARK                        DR"/>
    <m/>
    <n v="34.075299999999999"/>
    <n v="-118.3849"/>
    <n v="0"/>
  </r>
  <r>
    <n v="200513966"/>
    <d v="2020-09-08T00:00:00"/>
    <d v="2020-09-04T00:00:00"/>
    <n v="1430"/>
    <n v="5"/>
    <x v="10"/>
    <n v="564"/>
    <n v="2"/>
    <n v="745"/>
    <s v="VANDALISM - MISDEAMEANOR ($399 OR UNDER)"/>
    <s v="0329 1236"/>
    <n v="0"/>
    <s v="M"/>
    <s v="O"/>
    <n v="708"/>
    <s v="CHURCH/CHAPEL (CHANGED 03-03 FROM CHURCH/TEMPLE)"/>
    <m/>
    <m/>
    <s v="IC"/>
    <s v="Invest Cont"/>
    <n v="745"/>
    <m/>
    <m/>
    <m/>
    <s v="400 W  6TH                          ST"/>
    <m/>
    <n v="33.738799999999998"/>
    <n v="-118.2869"/>
    <n v="0"/>
  </r>
  <r>
    <n v="200119228"/>
    <d v="2020-10-11T00:00:00"/>
    <d v="2020-10-11T00:00:00"/>
    <n v="2045"/>
    <n v="1"/>
    <x v="1"/>
    <n v="164"/>
    <n v="1"/>
    <n v="310"/>
    <s v="BURGLARY"/>
    <s v="1420 0344 1607 2004 1822"/>
    <n v="0"/>
    <s v="X"/>
    <s v="X"/>
    <n v="203"/>
    <s v="OTHER BUSINESS"/>
    <n v="500"/>
    <s v="UNKNOWN WEAPON/OTHER WEAPON"/>
    <s v="AA"/>
    <s v="Adult Arrest"/>
    <n v="310"/>
    <n v="998"/>
    <m/>
    <m/>
    <s v="600 S  LOS ANGELES                  ST"/>
    <m/>
    <n v="34.044600000000003"/>
    <n v="-118.25069999999999"/>
    <n v="1"/>
  </r>
  <r>
    <n v="200409389"/>
    <d v="2020-05-31T00:00:00"/>
    <d v="2020-05-31T00:00:00"/>
    <n v="1800"/>
    <n v="4"/>
    <x v="4"/>
    <n v="455"/>
    <n v="1"/>
    <n v="761"/>
    <s v="BRANDISH WEAPON"/>
    <s v="0913 1814 2000 0334 0444"/>
    <n v="25"/>
    <s v="F"/>
    <s v="H"/>
    <n v="501"/>
    <s v="SINGLE FAMILY DWELLING"/>
    <n v="400"/>
    <s v="STRONG-ARM (HANDS, FIST, FEET OR BODILY FORCE)"/>
    <s v="AO"/>
    <s v="Adult Other"/>
    <n v="626"/>
    <n v="761"/>
    <m/>
    <m/>
    <s v="2100    CITY VIEW                    AV"/>
    <m/>
    <n v="34.051499999999997"/>
    <n v="-118.2073"/>
    <n v="0"/>
  </r>
  <r>
    <n v="200107228"/>
    <d v="2020-02-15T00:00:00"/>
    <d v="2020-02-15T00:00:00"/>
    <n v="2200"/>
    <n v="1"/>
    <x v="1"/>
    <n v="153"/>
    <n v="2"/>
    <n v="745"/>
    <s v="VANDALISM - MISDEAMEANOR ($399 OR UNDER)"/>
    <n v="329"/>
    <n v="26"/>
    <s v="F"/>
    <s v="B"/>
    <n v="502"/>
    <s v="MULTI-UNIT DWELLING (APARTMENT, DUPLEX, ETC)"/>
    <m/>
    <m/>
    <s v="IC"/>
    <s v="Invest Cont"/>
    <n v="745"/>
    <m/>
    <m/>
    <m/>
    <s v="200 W  6TH                          ST"/>
    <m/>
    <n v="34.045999999999999"/>
    <n v="-118.2509"/>
    <n v="0"/>
  </r>
  <r>
    <n v="200321313"/>
    <d v="2020-12-06T00:00:00"/>
    <d v="2020-12-06T00:00:00"/>
    <n v="1530"/>
    <n v="3"/>
    <x v="2"/>
    <n v="361"/>
    <n v="1"/>
    <n v="510"/>
    <s v="VEHICLE - STOLEN"/>
    <m/>
    <n v="0"/>
    <m/>
    <m/>
    <n v="101"/>
    <s v="STREET"/>
    <m/>
    <m/>
    <s v="AO"/>
    <s v="Adult Other"/>
    <n v="510"/>
    <m/>
    <m/>
    <m/>
    <s v="3900    STEVELY                      AV"/>
    <m/>
    <n v="34.015900000000002"/>
    <n v="-118.3536"/>
    <n v="0"/>
  </r>
  <r>
    <n v="200109910"/>
    <d v="2020-03-31T00:00:00"/>
    <d v="2020-03-31T00:00:00"/>
    <n v="2240"/>
    <n v="1"/>
    <x v="1"/>
    <n v="156"/>
    <n v="2"/>
    <n v="624"/>
    <s v="BATTERY - SIMPLE ASSAULT"/>
    <s v="1218 2004 0416 0913"/>
    <n v="60"/>
    <s v="M"/>
    <s v="B"/>
    <n v="102"/>
    <s v="SIDEWALK"/>
    <n v="500"/>
    <s v="UNKNOWN WEAPON/OTHER WEAPON"/>
    <s v="IC"/>
    <s v="Invest Cont"/>
    <n v="624"/>
    <m/>
    <m/>
    <m/>
    <s v="500    WALL                         ST"/>
    <m/>
    <n v="34.044899999999998"/>
    <n v="-118.2458"/>
    <n v="0"/>
  </r>
  <r>
    <n v="200705720"/>
    <d v="2020-02-05T00:00:00"/>
    <d v="2020-02-01T00:00:00"/>
    <n v="1400"/>
    <n v="7"/>
    <x v="0"/>
    <n v="732"/>
    <n v="1"/>
    <n v="341"/>
    <s v="THEFT-GRAND ($950.01 &amp; OVER)EXCPT,GUNS,FOWL,LIVESTK,PROD"/>
    <m/>
    <n v="0"/>
    <s v="M"/>
    <s v="O"/>
    <n v="203"/>
    <s v="OTHER BUSINESS"/>
    <m/>
    <m/>
    <s v="IC"/>
    <s v="Invest Cont"/>
    <n v="341"/>
    <m/>
    <m/>
    <m/>
    <s v="500 S  FAIRFAX                      AV"/>
    <m/>
    <n v="34.066499999999998"/>
    <n v="-118.36620000000001"/>
    <n v="0"/>
  </r>
  <r>
    <n v="200912278"/>
    <d v="2020-07-13T00:00:00"/>
    <d v="2020-07-12T00:00:00"/>
    <n v="2230"/>
    <n v="9"/>
    <x v="3"/>
    <n v="911"/>
    <n v="2"/>
    <n v="624"/>
    <s v="BATTERY - SIMPLE ASSAULT"/>
    <n v="400"/>
    <n v="30"/>
    <s v="F"/>
    <s v="H"/>
    <n v="119"/>
    <s v="PORCH, RESIDENTIAL"/>
    <n v="400"/>
    <s v="STRONG-ARM (HANDS, FIST, FEET OR BODILY FORCE)"/>
    <s v="AO"/>
    <s v="Adult Other"/>
    <n v="624"/>
    <m/>
    <m/>
    <m/>
    <s v="7100    FIRMAMENT                    AV"/>
    <m/>
    <n v="34.199300000000001"/>
    <n v="-118.47239999999999"/>
    <n v="0"/>
  </r>
  <r>
    <n v="200208642"/>
    <d v="2020-04-06T00:00:00"/>
    <d v="2020-04-06T00:00:00"/>
    <n v="1"/>
    <n v="2"/>
    <x v="5"/>
    <n v="217"/>
    <n v="1"/>
    <n v="522"/>
    <s v="VEHICLE, STOLEN - OTHER (MOTORIZED SCOOTERS, BIKES, ETC)"/>
    <m/>
    <n v="0"/>
    <m/>
    <m/>
    <n v="121"/>
    <s v="YARD (RESIDENTIAL/BUSINESS)"/>
    <m/>
    <m/>
    <s v="IC"/>
    <s v="Invest Cont"/>
    <n v="522"/>
    <m/>
    <m/>
    <m/>
    <s v="1700    CLINTON                      ST"/>
    <m/>
    <n v="34.072099999999999"/>
    <n v="-118.262"/>
    <n v="0"/>
  </r>
  <r>
    <n v="200709141"/>
    <d v="2020-05-11T00:00:00"/>
    <d v="2020-05-11T00:00:00"/>
    <n v="950"/>
    <n v="7"/>
    <x v="0"/>
    <n v="702"/>
    <n v="1"/>
    <n v="440"/>
    <s v="THEFT PLAIN - PETTY ($950 &amp; UNDER)"/>
    <s v="1822 0344 0325"/>
    <n v="48"/>
    <s v="M"/>
    <s v="H"/>
    <n v="235"/>
    <s v="PHARMACY INSIDE STORE OR SUPERMARKET*"/>
    <m/>
    <m/>
    <s v="IC"/>
    <s v="Invest Cont"/>
    <n v="440"/>
    <m/>
    <m/>
    <m/>
    <s v="7500    MELROSE                      AV"/>
    <m/>
    <n v="34.0837"/>
    <n v="-118.3532"/>
    <n v="0"/>
  </r>
  <r>
    <n v="200605994"/>
    <d v="2020-02-11T00:00:00"/>
    <d v="2020-02-10T00:00:00"/>
    <n v="900"/>
    <n v="6"/>
    <x v="9"/>
    <n v="649"/>
    <n v="1"/>
    <n v="440"/>
    <s v="THEFT PLAIN - PETTY ($950 &amp; UNDER)"/>
    <s v="0394 1822"/>
    <n v="31"/>
    <s v="F"/>
    <s v="O"/>
    <n v="121"/>
    <s v="YARD (RESIDENTIAL/BUSINESS)"/>
    <m/>
    <m/>
    <s v="IC"/>
    <s v="Invest Cont"/>
    <n v="440"/>
    <m/>
    <m/>
    <m/>
    <s v="1500 N  HARVARD                      BL"/>
    <m/>
    <n v="34.098100000000002"/>
    <n v="-118.3044"/>
    <n v="0"/>
  </r>
  <r>
    <n v="200707378"/>
    <d v="2020-03-13T00:00:00"/>
    <d v="2020-03-12T00:00:00"/>
    <n v="915"/>
    <n v="7"/>
    <x v="0"/>
    <n v="734"/>
    <n v="1"/>
    <n v="341"/>
    <s v="THEFT-GRAND ($950.01 &amp; OVER)EXCPT,GUNS,FOWL,LIVESTK,PROD"/>
    <s v="0344 1822"/>
    <n v="31"/>
    <s v="F"/>
    <s v="A"/>
    <n v="502"/>
    <s v="MULTI-UNIT DWELLING (APARTMENT, DUPLEX, ETC)"/>
    <m/>
    <m/>
    <s v="IC"/>
    <s v="Invest Cont"/>
    <n v="341"/>
    <m/>
    <m/>
    <m/>
    <s v="300    HAUSER                       BL"/>
    <m/>
    <n v="34.069899999999997"/>
    <n v="-118.3511"/>
    <n v="0"/>
  </r>
  <r>
    <n v="200715141"/>
    <d v="2020-10-21T00:00:00"/>
    <d v="2020-10-20T00:00:00"/>
    <n v="1200"/>
    <n v="7"/>
    <x v="0"/>
    <n v="775"/>
    <n v="1"/>
    <n v="420"/>
    <s v="THEFT FROM MOTOR VEHICLE - PETTY ($950 &amp; UNDER)"/>
    <m/>
    <n v="0"/>
    <m/>
    <m/>
    <n v="101"/>
    <s v="STREET"/>
    <m/>
    <m/>
    <s v="IC"/>
    <s v="Invest Cont"/>
    <n v="420"/>
    <m/>
    <m/>
    <m/>
    <s v="4800 W  17TH                         ST"/>
    <m/>
    <n v="34.044899999999998"/>
    <n v="-118.3411"/>
    <n v="0"/>
  </r>
  <r>
    <n v="201105686"/>
    <d v="2020-02-08T00:00:00"/>
    <d v="2020-02-07T00:00:00"/>
    <n v="1550"/>
    <n v="11"/>
    <x v="7"/>
    <n v="1113"/>
    <n v="1"/>
    <n v="440"/>
    <s v="THEFT PLAIN - PETTY ($950 &amp; UNDER)"/>
    <s v="0344 0325"/>
    <n v="0"/>
    <s v="M"/>
    <s v="O"/>
    <n v="203"/>
    <s v="OTHER BUSINESS"/>
    <m/>
    <m/>
    <s v="IC"/>
    <s v="Invest Cont"/>
    <n v="440"/>
    <m/>
    <m/>
    <m/>
    <s v="2800    COLORADO                     BL"/>
    <m/>
    <n v="34.142800000000001"/>
    <n v="-118.226"/>
    <n v="0"/>
  </r>
  <r>
    <n v="200407426"/>
    <d v="2020-03-30T00:00:00"/>
    <d v="2020-03-30T00:00:00"/>
    <n v="1830"/>
    <n v="4"/>
    <x v="4"/>
    <n v="407"/>
    <n v="1"/>
    <n v="442"/>
    <s v="SHOPLIFTING - PETTY THEFT ($950 &amp; UNDER)"/>
    <n v="325"/>
    <n v="0"/>
    <s v="X"/>
    <s v="X"/>
    <n v="242"/>
    <s v="DISCOUNT STORE (99 CENT,DOLLAR,ETC."/>
    <m/>
    <m/>
    <s v="IC"/>
    <s v="Invest Cont"/>
    <n v="442"/>
    <m/>
    <m/>
    <m/>
    <s v="4600    HUNTINGTON DR"/>
    <m/>
    <n v="34.088099999999997"/>
    <n v="-118.18770000000001"/>
    <n v="0"/>
  </r>
  <r>
    <n v="201014312"/>
    <d v="2020-10-22T00:00:00"/>
    <d v="2020-10-21T00:00:00"/>
    <n v="2000"/>
    <n v="10"/>
    <x v="11"/>
    <n v="1003"/>
    <n v="2"/>
    <n v="740"/>
    <s v="VANDALISM - FELONY ($400 &amp; OVER, ALL CHURCH VANDALISMS)"/>
    <s v="0329 1822 1414 1420 1402 1300 1307"/>
    <n v="34"/>
    <s v="M"/>
    <s v="H"/>
    <n v="122"/>
    <s v="VEHICLE, PASSENGER/TRUCK"/>
    <m/>
    <m/>
    <s v="IC"/>
    <s v="Invest Cont"/>
    <n v="740"/>
    <n v="998"/>
    <m/>
    <m/>
    <s v="18500    SATICOY                      ST"/>
    <m/>
    <n v="34.214799999999997"/>
    <n v="-118.54040000000001"/>
    <n v="0"/>
  </r>
  <r>
    <n v="200217634"/>
    <d v="2020-11-19T00:00:00"/>
    <d v="2020-11-19T00:00:00"/>
    <n v="1840"/>
    <n v="2"/>
    <x v="5"/>
    <n v="245"/>
    <n v="2"/>
    <n v="624"/>
    <s v="BATTERY - SIMPLE ASSAULT"/>
    <s v="0913 0603 0400 0361"/>
    <n v="52"/>
    <s v="F"/>
    <s v="W"/>
    <n v="502"/>
    <s v="MULTI-UNIT DWELLING (APARTMENT, DUPLEX, ETC)"/>
    <n v="400"/>
    <s v="STRONG-ARM (HANDS, FIST, FEET OR BODILY FORCE)"/>
    <s v="AO"/>
    <s v="Adult Other"/>
    <n v="624"/>
    <m/>
    <m/>
    <m/>
    <s v="2500 W  6TH                          ST"/>
    <m/>
    <n v="34.061700000000002"/>
    <n v="-118.2795"/>
    <n v="0"/>
  </r>
  <r>
    <n v="201212398"/>
    <d v="2020-05-07T00:00:00"/>
    <d v="2020-05-06T00:00:00"/>
    <n v="1800"/>
    <n v="12"/>
    <x v="8"/>
    <n v="1203"/>
    <n v="1"/>
    <n v="341"/>
    <s v="THEFT-GRAND ($950.01 &amp; OVER)EXCPT,GUNS,FOWL,LIVESTK,PROD"/>
    <n v="344"/>
    <n v="32"/>
    <s v="M"/>
    <s v="H"/>
    <n v="108"/>
    <s v="PARKING LOT"/>
    <m/>
    <m/>
    <s v="IC"/>
    <s v="Invest Cont"/>
    <n v="341"/>
    <m/>
    <m/>
    <m/>
    <s v="5000 S  WESTERN                      AV"/>
    <m/>
    <n v="33.997999999999998"/>
    <n v="-118.30889999999999"/>
    <n v="0"/>
  </r>
  <r>
    <n v="200505875"/>
    <d v="2020-02-14T00:00:00"/>
    <d v="2020-02-13T00:00:00"/>
    <n v="2030"/>
    <n v="5"/>
    <x v="10"/>
    <n v="566"/>
    <n v="1"/>
    <n v="510"/>
    <s v="VEHICLE - STOLEN"/>
    <m/>
    <n v="0"/>
    <m/>
    <m/>
    <n v="108"/>
    <s v="PARKING LOT"/>
    <m/>
    <m/>
    <s v="IC"/>
    <s v="Invest Cont"/>
    <n v="510"/>
    <m/>
    <m/>
    <m/>
    <s v="1000 S  PACIFIC                      AV"/>
    <m/>
    <n v="33.735199999999999"/>
    <n v="-118.28789999999999"/>
    <n v="0"/>
  </r>
  <r>
    <n v="201221820"/>
    <d v="2020-10-02T00:00:00"/>
    <d v="2020-10-02T00:00:00"/>
    <n v="600"/>
    <n v="12"/>
    <x v="8"/>
    <n v="1273"/>
    <n v="2"/>
    <n v="624"/>
    <s v="BATTERY - SIMPLE ASSAULT"/>
    <s v="1202 1701 2021 0913 0562 0444 0443"/>
    <n v="85"/>
    <s v="F"/>
    <s v="B"/>
    <n v="501"/>
    <s v="SINGLE FAMILY DWELLING"/>
    <n v="400"/>
    <s v="STRONG-ARM (HANDS, FIST, FEET OR BODILY FORCE)"/>
    <s v="AO"/>
    <s v="Adult Other"/>
    <n v="624"/>
    <m/>
    <m/>
    <m/>
    <s v="8800 S  HALLDALE                     AV"/>
    <m/>
    <n v="33.9574"/>
    <n v="-118.30249999999999"/>
    <n v="0"/>
  </r>
  <r>
    <n v="200715653"/>
    <d v="2020-11-05T00:00:00"/>
    <d v="2020-11-05T00:00:00"/>
    <n v="1600"/>
    <n v="7"/>
    <x v="0"/>
    <n v="701"/>
    <n v="1"/>
    <n v="510"/>
    <s v="VEHICLE - STOLEN"/>
    <m/>
    <n v="0"/>
    <m/>
    <m/>
    <n v="101"/>
    <s v="STREET"/>
    <m/>
    <m/>
    <s v="IC"/>
    <s v="Invest Cont"/>
    <n v="510"/>
    <m/>
    <m/>
    <m/>
    <s v="WARING                       AV"/>
    <s v="N  EDINBURGH                    AV"/>
    <n v="34.085500000000003"/>
    <n v="-118.3638"/>
    <n v="0"/>
  </r>
  <r>
    <n v="201109241"/>
    <d v="2020-05-11T00:00:00"/>
    <d v="2020-05-08T00:00:00"/>
    <n v="1500"/>
    <n v="11"/>
    <x v="7"/>
    <n v="1172"/>
    <n v="1"/>
    <n v="420"/>
    <s v="THEFT FROM MOTOR VEHICLE - PETTY ($950 &amp; UNDER)"/>
    <m/>
    <n v="0"/>
    <m/>
    <m/>
    <n v="101"/>
    <s v="STREET"/>
    <m/>
    <m/>
    <s v="IC"/>
    <s v="Invest Cont"/>
    <n v="420"/>
    <m/>
    <m/>
    <m/>
    <s v="1500    SILVER LAKE                  BL"/>
    <m/>
    <n v="34.0867"/>
    <n v="-118.2701"/>
    <n v="0"/>
  </r>
  <r>
    <n v="200816363"/>
    <d v="2020-11-13T00:00:00"/>
    <d v="2020-11-06T00:00:00"/>
    <n v="836"/>
    <n v="8"/>
    <x v="12"/>
    <n v="881"/>
    <n v="2"/>
    <n v="956"/>
    <s v="LETTERS, LEWD  -  TELEPHONE CALLS, LEWD"/>
    <n v="337"/>
    <n v="73"/>
    <s v="M"/>
    <s v="W"/>
    <n v="502"/>
    <s v="MULTI-UNIT DWELLING (APARTMENT, DUPLEX, ETC)"/>
    <m/>
    <m/>
    <s v="IC"/>
    <s v="Invest Cont"/>
    <n v="956"/>
    <m/>
    <m/>
    <m/>
    <s v="11600    MISSOURI                     AV"/>
    <m/>
    <n v="34.039099999999998"/>
    <n v="-118.45059999999999"/>
    <n v="0"/>
  </r>
  <r>
    <n v="200815583"/>
    <d v="2020-10-22T00:00:00"/>
    <d v="2020-10-22T00:00:00"/>
    <n v="1700"/>
    <n v="8"/>
    <x v="12"/>
    <n v="857"/>
    <n v="1"/>
    <n v="310"/>
    <s v="BURGLARY"/>
    <s v="0344 1822 1606"/>
    <n v="32"/>
    <s v="M"/>
    <s v="W"/>
    <n v="707"/>
    <s v="GARAGE/CARPORT"/>
    <m/>
    <m/>
    <s v="IC"/>
    <s v="Invest Cont"/>
    <n v="310"/>
    <m/>
    <m/>
    <m/>
    <s v="1100    GLENVILLE                    DR"/>
    <m/>
    <n v="34.055700000000002"/>
    <n v="-118.39279999999999"/>
    <n v="0"/>
  </r>
  <r>
    <n v="200709021"/>
    <d v="2020-05-07T00:00:00"/>
    <d v="2020-05-06T00:00:00"/>
    <n v="1730"/>
    <n v="7"/>
    <x v="0"/>
    <n v="735"/>
    <n v="2"/>
    <n v="930"/>
    <s v="CRIMINAL THREATS - NO WEAPON DISPLAYED"/>
    <n v="421"/>
    <n v="41"/>
    <s v="F"/>
    <s v="A"/>
    <n v="203"/>
    <s v="OTHER BUSINESS"/>
    <n v="511"/>
    <s v="VERBAL THREAT"/>
    <s v="AO"/>
    <s v="Adult Other"/>
    <n v="930"/>
    <m/>
    <m/>
    <m/>
    <s v="5400    WILSHIRE                     BL"/>
    <m/>
    <n v="34.063299999999998"/>
    <n v="-118.3473"/>
    <n v="0"/>
  </r>
  <r>
    <n v="200200671"/>
    <d v="2020-04-22T00:00:00"/>
    <d v="2020-04-22T00:00:00"/>
    <n v="1030"/>
    <n v="2"/>
    <x v="5"/>
    <n v="292"/>
    <n v="1"/>
    <n v="310"/>
    <s v="BURGLARY"/>
    <s v="0344 1607 0396"/>
    <n v="64"/>
    <s v="M"/>
    <s v="H"/>
    <n v="221"/>
    <s v="PUBLIC STORAGE"/>
    <m/>
    <m/>
    <s v="IC"/>
    <s v="Invest Cont"/>
    <n v="310"/>
    <m/>
    <m/>
    <m/>
    <s v="1000 W  WASHINGTON                   BL"/>
    <m/>
    <n v="34.0396"/>
    <n v="-118.2833"/>
    <n v="0"/>
  </r>
  <r>
    <n v="200106175"/>
    <d v="2020-01-31T00:00:00"/>
    <d v="2020-01-31T00:00:00"/>
    <n v="830"/>
    <n v="1"/>
    <x v="1"/>
    <n v="157"/>
    <n v="1"/>
    <n v="341"/>
    <s v="THEFT-GRAND ($950.01 &amp; OVER)EXCPT,GUNS,FOWL,LIVESTK,PROD"/>
    <s v="1822 1605 1218 0344"/>
    <n v="49"/>
    <s v="F"/>
    <s v="H"/>
    <n v="502"/>
    <s v="MULTI-UNIT DWELLING (APARTMENT, DUPLEX, ETC)"/>
    <m/>
    <m/>
    <s v="IC"/>
    <s v="Invest Cont"/>
    <n v="341"/>
    <m/>
    <m/>
    <m/>
    <s v="500 S  SAN PEDRO                    ST"/>
    <m/>
    <n v="34.044199999999996"/>
    <n v="-118.2439"/>
    <n v="0"/>
  </r>
  <r>
    <n v="200617010"/>
    <d v="2020-10-22T00:00:00"/>
    <d v="2020-10-01T00:00:00"/>
    <n v="1400"/>
    <n v="6"/>
    <x v="9"/>
    <n v="647"/>
    <n v="2"/>
    <n v="668"/>
    <s v="EMBEZZLEMENT, GRAND THEFT ($950.01 &amp; OVER)"/>
    <s v="1300 0913"/>
    <n v="27"/>
    <s v="M"/>
    <s v="H"/>
    <n v="203"/>
    <s v="OTHER BUSINESS"/>
    <m/>
    <m/>
    <s v="IC"/>
    <s v="Invest Cont"/>
    <n v="668"/>
    <m/>
    <m/>
    <m/>
    <s v="1600 N  GOWER                        ST"/>
    <m/>
    <n v="34.099800000000002"/>
    <n v="-118.3223"/>
    <n v="0"/>
  </r>
  <r>
    <n v="201013217"/>
    <d v="2020-09-18T00:00:00"/>
    <d v="2020-09-12T00:00:00"/>
    <n v="1"/>
    <n v="10"/>
    <x v="11"/>
    <n v="1017"/>
    <n v="1"/>
    <n v="820"/>
    <s v="ORAL COPULATION"/>
    <s v="0400 0913 0443 0512 0413"/>
    <n v="30"/>
    <s v="M"/>
    <s v="W"/>
    <n v="501"/>
    <s v="SINGLE FAMILY DWELLING"/>
    <n v="400"/>
    <s v="STRONG-ARM (HANDS, FIST, FEET OR BODILY FORCE)"/>
    <s v="IC"/>
    <s v="Invest Cont"/>
    <n v="820"/>
    <m/>
    <m/>
    <m/>
    <s v="17100    COVELLO                      ST"/>
    <m/>
    <n v="34.207500000000003"/>
    <n v="-118.5068"/>
    <n v="0"/>
  </r>
  <r>
    <n v="200104594"/>
    <d v="2020-01-08T00:00:00"/>
    <d v="2020-01-08T00:00:00"/>
    <n v="2145"/>
    <n v="1"/>
    <x v="1"/>
    <n v="152"/>
    <n v="2"/>
    <n v="624"/>
    <s v="BATTERY - SIMPLE ASSAULT"/>
    <s v="0910 0416 2004 1822"/>
    <n v="20"/>
    <s v="M"/>
    <s v="H"/>
    <n v="903"/>
    <s v="MTA - RED LINE - 7TH AND METRO CENTER"/>
    <n v="400"/>
    <s v="STRONG-ARM (HANDS, FIST, FEET OR BODILY FORCE)"/>
    <s v="IC"/>
    <s v="Invest Cont"/>
    <n v="624"/>
    <m/>
    <m/>
    <m/>
    <s v="600 S  FIGUEROA                     ST"/>
    <m/>
    <n v="34.050899999999999"/>
    <n v="-118.2585"/>
    <n v="0"/>
  </r>
  <r>
    <n v="200110052"/>
    <d v="2020-04-04T00:00:00"/>
    <d v="2020-04-02T00:00:00"/>
    <n v="2000"/>
    <n v="1"/>
    <x v="1"/>
    <n v="101"/>
    <n v="1"/>
    <n v="510"/>
    <s v="VEHICLE - STOLEN"/>
    <m/>
    <n v="0"/>
    <m/>
    <m/>
    <n v="101"/>
    <s v="STREET"/>
    <m/>
    <m/>
    <s v="IC"/>
    <s v="Invest Cont"/>
    <n v="510"/>
    <m/>
    <m/>
    <m/>
    <s v="900    FIGUEROA                     TR"/>
    <m/>
    <n v="34.066299999999998"/>
    <n v="-118.2441"/>
    <n v="0"/>
  </r>
  <r>
    <n v="200517669"/>
    <d v="2020-12-10T00:00:00"/>
    <d v="2020-12-07T00:00:00"/>
    <n v="1100"/>
    <n v="5"/>
    <x v="10"/>
    <n v="517"/>
    <n v="1"/>
    <n v="510"/>
    <s v="VEHICLE - STOLEN"/>
    <m/>
    <n v="0"/>
    <m/>
    <m/>
    <n v="101"/>
    <s v="STREET"/>
    <m/>
    <m/>
    <s v="IC"/>
    <s v="Invest Cont"/>
    <n v="510"/>
    <m/>
    <m/>
    <m/>
    <s v="1100    BROAD                        AV"/>
    <m/>
    <n v="33.7849"/>
    <n v="-118.2612"/>
    <n v="0"/>
  </r>
  <r>
    <n v="200510674"/>
    <d v="2020-06-16T00:00:00"/>
    <d v="2020-06-15T00:00:00"/>
    <n v="1800"/>
    <n v="5"/>
    <x v="10"/>
    <n v="526"/>
    <n v="1"/>
    <n v="510"/>
    <s v="VEHICLE - STOLEN"/>
    <m/>
    <n v="0"/>
    <m/>
    <m/>
    <n v="101"/>
    <s v="STREET"/>
    <m/>
    <m/>
    <s v="IC"/>
    <s v="Invest Cont"/>
    <n v="510"/>
    <m/>
    <m/>
    <m/>
    <s v="FRIES"/>
    <s v="ANAHEIM"/>
    <n v="33.779899999999998"/>
    <n v="-118.265"/>
    <n v="0"/>
  </r>
  <r>
    <n v="200916925"/>
    <d v="2020-11-06T00:00:00"/>
    <d v="2020-11-06T00:00:00"/>
    <n v="700"/>
    <n v="9"/>
    <x v="3"/>
    <n v="981"/>
    <n v="1"/>
    <n v="440"/>
    <s v="THEFT PLAIN - PETTY ($950 &amp; UNDER)"/>
    <n v="344"/>
    <n v="52"/>
    <s v="M"/>
    <s v="W"/>
    <n v="108"/>
    <s v="PARKING LOT"/>
    <m/>
    <m/>
    <s v="IC"/>
    <s v="Invest Cont"/>
    <n v="440"/>
    <m/>
    <m/>
    <m/>
    <s v="14800 W  VENTURA                      BL"/>
    <m/>
    <n v="34.154000000000003"/>
    <n v="-118.4674"/>
    <n v="0"/>
  </r>
  <r>
    <n v="200321746"/>
    <d v="2020-12-14T00:00:00"/>
    <d v="2020-11-24T00:00:00"/>
    <n v="1355"/>
    <n v="3"/>
    <x v="2"/>
    <n v="311"/>
    <n v="2"/>
    <n v="354"/>
    <s v="THEFT OF IDENTITY"/>
    <s v="0100 0930 0922"/>
    <n v="41"/>
    <s v="M"/>
    <s v="H"/>
    <n v="501"/>
    <s v="SINGLE FAMILY DWELLING"/>
    <m/>
    <m/>
    <s v="IC"/>
    <s v="Invest Cont"/>
    <n v="354"/>
    <m/>
    <m/>
    <m/>
    <s v="5300    CARLIN                       ST"/>
    <m/>
    <n v="34.029899999999998"/>
    <n v="-118.3595"/>
    <n v="0"/>
  </r>
  <r>
    <n v="201110606"/>
    <d v="2020-06-19T00:00:00"/>
    <d v="2020-06-16T00:00:00"/>
    <n v="2002"/>
    <n v="11"/>
    <x v="7"/>
    <n v="1123"/>
    <n v="1"/>
    <n v="331"/>
    <s v="THEFT FROM MOTOR VEHICLE - GRAND ($950.01 AND OVER)"/>
    <n v="344"/>
    <n v="40"/>
    <s v="F"/>
    <s v="W"/>
    <n v="101"/>
    <s v="STREET"/>
    <m/>
    <m/>
    <s v="AO"/>
    <s v="Adult Other"/>
    <n v="331"/>
    <m/>
    <m/>
    <m/>
    <s v="LEGION                       LN"/>
    <s v="DOVER                        ST"/>
    <n v="34.121000000000002"/>
    <n v="-118.2685"/>
    <n v="0"/>
  </r>
  <r>
    <n v="200116446"/>
    <d v="2020-08-15T00:00:00"/>
    <d v="2020-08-12T00:00:00"/>
    <n v="1700"/>
    <n v="1"/>
    <x v="1"/>
    <n v="164"/>
    <n v="1"/>
    <n v="440"/>
    <s v="THEFT PLAIN - PETTY ($950 &amp; UNDER)"/>
    <s v="1822 0344 0394"/>
    <n v="41"/>
    <s v="F"/>
    <s v="O"/>
    <n v="502"/>
    <s v="MULTI-UNIT DWELLING (APARTMENT, DUPLEX, ETC)"/>
    <m/>
    <m/>
    <s v="IC"/>
    <s v="Invest Cont"/>
    <n v="440"/>
    <m/>
    <m/>
    <m/>
    <s v="600 S  MAIN                         ST"/>
    <m/>
    <n v="34.044800000000002"/>
    <n v="-118.2504"/>
    <n v="0"/>
  </r>
  <r>
    <n v="200708242"/>
    <d v="2020-04-13T00:00:00"/>
    <d v="2020-04-08T00:00:00"/>
    <n v="1700"/>
    <n v="7"/>
    <x v="0"/>
    <n v="725"/>
    <n v="1"/>
    <n v="310"/>
    <s v="BURGLARY"/>
    <s v="0397 0344 0358"/>
    <n v="52"/>
    <s v="M"/>
    <s v="W"/>
    <n v="501"/>
    <s v="SINGLE FAMILY DWELLING"/>
    <m/>
    <m/>
    <s v="IC"/>
    <s v="Invest Cont"/>
    <n v="310"/>
    <m/>
    <m/>
    <m/>
    <s v="100 N  VISTA                        ST"/>
    <m/>
    <n v="34.073599999999999"/>
    <n v="-118.3522"/>
    <n v="0"/>
  </r>
  <r>
    <n v="200617231"/>
    <d v="2020-10-26T00:00:00"/>
    <d v="2020-10-26T00:00:00"/>
    <n v="1900"/>
    <n v="6"/>
    <x v="9"/>
    <n v="667"/>
    <n v="2"/>
    <n v="930"/>
    <s v="CRIMINAL THREATS - NO WEAPON DISPLAYED"/>
    <s v="0913 0400 0432 0443 0422 2040 1202"/>
    <n v="62"/>
    <s v="M"/>
    <s v="W"/>
    <n v="702"/>
    <s v="OFFICE BUILDING/OFFICE"/>
    <n v="511"/>
    <s v="VERBAL THREAT"/>
    <s v="AO"/>
    <s v="Adult Other"/>
    <n v="930"/>
    <m/>
    <m/>
    <m/>
    <s v="5800 W  SUNSET                       BL"/>
    <m/>
    <n v="34.098100000000002"/>
    <n v="-118.3158"/>
    <n v="0"/>
  </r>
  <r>
    <n v="200716147"/>
    <d v="2020-11-19T00:00:00"/>
    <d v="2020-11-19T00:00:00"/>
    <n v="1800"/>
    <n v="7"/>
    <x v="0"/>
    <n v="729"/>
    <n v="1"/>
    <n v="210"/>
    <s v="ROBBERY"/>
    <s v="0344 0449 0216 0432"/>
    <n v="34"/>
    <s v="F"/>
    <s v="W"/>
    <n v="102"/>
    <s v="SIDEWALK"/>
    <n v="102"/>
    <s v="HAND GUN"/>
    <s v="IC"/>
    <s v="Invest Cont"/>
    <n v="210"/>
    <m/>
    <m/>
    <m/>
    <s v="FIRST                        ST"/>
    <s v="LARCHMENT                    BL"/>
    <n v="34.072600000000001"/>
    <n v="-118.3279"/>
    <n v="0"/>
  </r>
  <r>
    <n v="200807585"/>
    <d v="2020-03-22T00:00:00"/>
    <d v="2020-03-18T00:00:00"/>
    <n v="1030"/>
    <n v="8"/>
    <x v="12"/>
    <n v="833"/>
    <n v="1"/>
    <n v="440"/>
    <s v="THEFT PLAIN - PETTY ($950 &amp; UNDER)"/>
    <s v="0344 0377 1822"/>
    <n v="50"/>
    <s v="F"/>
    <s v="W"/>
    <n v="702"/>
    <s v="OFFICE BUILDING/OFFICE"/>
    <m/>
    <m/>
    <s v="IC"/>
    <s v="Invest Cont"/>
    <n v="440"/>
    <m/>
    <m/>
    <m/>
    <s v="10900    WILSHIRE                     BL"/>
    <m/>
    <n v="34.058799999999998"/>
    <n v="-118.4439"/>
    <n v="0"/>
  </r>
  <r>
    <n v="200709741"/>
    <d v="2020-05-28T00:00:00"/>
    <d v="2020-05-28T00:00:00"/>
    <n v="1453"/>
    <n v="7"/>
    <x v="0"/>
    <n v="701"/>
    <n v="2"/>
    <n v="624"/>
    <s v="BATTERY - SIMPLE ASSAULT"/>
    <s v="0400 0416 1309"/>
    <n v="31"/>
    <s v="F"/>
    <s v="W"/>
    <n v="203"/>
    <s v="OTHER BUSINESS"/>
    <n v="400"/>
    <s v="STRONG-ARM (HANDS, FIST, FEET OR BODILY FORCE)"/>
    <s v="IC"/>
    <s v="Invest Cont"/>
    <n v="624"/>
    <m/>
    <m/>
    <m/>
    <s v="8400    MELROSE                      PL"/>
    <m/>
    <n v="34.083500000000001"/>
    <n v="-118.3734"/>
    <n v="0"/>
  </r>
  <r>
    <n v="200111101"/>
    <d v="2020-04-28T00:00:00"/>
    <d v="2020-04-28T00:00:00"/>
    <n v="830"/>
    <n v="1"/>
    <x v="1"/>
    <n v="154"/>
    <n v="2"/>
    <n v="740"/>
    <s v="VANDALISM - FELONY ($400 &amp; OVER, ALL CHURCH VANDALISMS)"/>
    <s v="0329 2004"/>
    <n v="57"/>
    <s v="F"/>
    <s v="B"/>
    <n v="710"/>
    <s v="OTHER PREMISE"/>
    <m/>
    <m/>
    <s v="AO"/>
    <s v="Adult Other"/>
    <n v="740"/>
    <m/>
    <m/>
    <m/>
    <s v="500 S  MAIN                         ST"/>
    <m/>
    <n v="34.046700000000001"/>
    <n v="-118.24850000000001"/>
    <n v="0"/>
  </r>
  <r>
    <n v="201005417"/>
    <d v="2020-02-03T00:00:00"/>
    <d v="2020-02-01T00:00:00"/>
    <n v="1"/>
    <n v="10"/>
    <x v="11"/>
    <n v="1008"/>
    <n v="2"/>
    <n v="354"/>
    <s v="THEFT OF IDENTITY"/>
    <s v="0100 1202 0930 0922"/>
    <n v="74"/>
    <s v="M"/>
    <s v="A"/>
    <n v="502"/>
    <s v="MULTI-UNIT DWELLING (APARTMENT, DUPLEX, ETC)"/>
    <m/>
    <m/>
    <s v="IC"/>
    <s v="Invest Cont"/>
    <n v="354"/>
    <m/>
    <m/>
    <m/>
    <s v="16700    SHERMAN                      WY"/>
    <m/>
    <n v="34.207700000000003"/>
    <n v="-118.49120000000001"/>
    <n v="0"/>
  </r>
  <r>
    <n v="200215572"/>
    <d v="2020-09-27T00:00:00"/>
    <d v="2020-07-27T00:00:00"/>
    <n v="1600"/>
    <n v="2"/>
    <x v="5"/>
    <n v="248"/>
    <n v="2"/>
    <n v="850"/>
    <s v="INDECENT EXPOSURE"/>
    <s v="0603 0361 0529 1822"/>
    <n v="42"/>
    <s v="F"/>
    <s v="H"/>
    <n v="502"/>
    <s v="MULTI-UNIT DWELLING (APARTMENT, DUPLEX, ETC)"/>
    <m/>
    <m/>
    <s v="IC"/>
    <s v="Invest Cont"/>
    <n v="850"/>
    <m/>
    <m/>
    <m/>
    <s v="300    COLUMBIA                     AV"/>
    <m/>
    <n v="34.057200000000002"/>
    <n v="-118.2658"/>
    <n v="0"/>
  </r>
  <r>
    <n v="200105054"/>
    <d v="2020-01-15T00:00:00"/>
    <d v="2020-01-10T00:00:00"/>
    <n v="1700"/>
    <n v="1"/>
    <x v="1"/>
    <n v="192"/>
    <n v="1"/>
    <n v="420"/>
    <s v="THEFT FROM MOTOR VEHICLE - PETTY ($950 &amp; UNDER)"/>
    <s v="1300 1822 0377 0321 0344"/>
    <n v="32"/>
    <s v="F"/>
    <s v="H"/>
    <n v="707"/>
    <s v="GARAGE/CARPORT"/>
    <m/>
    <m/>
    <s v="IC"/>
    <s v="Invest Cont"/>
    <n v="420"/>
    <m/>
    <m/>
    <m/>
    <s v="400 W  PICO                         BL"/>
    <m/>
    <n v="34.038899999999998"/>
    <n v="-118.26430000000001"/>
    <n v="0"/>
  </r>
  <r>
    <n v="200319565"/>
    <d v="2020-10-29T00:00:00"/>
    <d v="2020-10-29T00:00:00"/>
    <n v="1600"/>
    <n v="3"/>
    <x v="2"/>
    <n v="334"/>
    <n v="2"/>
    <n v="624"/>
    <s v="BATTERY - SIMPLE ASSAULT"/>
    <s v="1822 0329 0416 1300 1309"/>
    <n v="31"/>
    <s v="F"/>
    <s v="O"/>
    <n v="108"/>
    <s v="PARKING LOT"/>
    <n v="400"/>
    <s v="STRONG-ARM (HANDS, FIST, FEET OR BODILY FORCE)"/>
    <s v="IC"/>
    <s v="Invest Cont"/>
    <n v="624"/>
    <m/>
    <m/>
    <m/>
    <s v="3600    11TH                         AV"/>
    <m/>
    <n v="34.021599999999999"/>
    <n v="-118.3296"/>
    <n v="0"/>
  </r>
  <r>
    <n v="200316589"/>
    <d v="2020-08-31T00:00:00"/>
    <d v="2020-08-31T00:00:00"/>
    <n v="1245"/>
    <n v="3"/>
    <x v="2"/>
    <n v="357"/>
    <n v="2"/>
    <n v="624"/>
    <s v="BATTERY - SIMPLE ASSAULT"/>
    <s v="0361 0431 0913"/>
    <n v="19"/>
    <s v="F"/>
    <s v="B"/>
    <n v="502"/>
    <s v="MULTI-UNIT DWELLING (APARTMENT, DUPLEX, ETC)"/>
    <n v="500"/>
    <s v="UNKNOWN WEAPON/OTHER WEAPON"/>
    <s v="AA"/>
    <s v="Adult Arrest"/>
    <n v="624"/>
    <m/>
    <m/>
    <m/>
    <s v="1200    EXPOSITION                   BL"/>
    <m/>
    <n v="34.0184"/>
    <n v="-118.29519999999999"/>
    <n v="1"/>
  </r>
  <r>
    <n v="200708689"/>
    <d v="2020-04-28T00:00:00"/>
    <d v="2020-04-27T00:00:00"/>
    <n v="1030"/>
    <n v="7"/>
    <x v="0"/>
    <n v="745"/>
    <n v="1"/>
    <n v="330"/>
    <s v="BURGLARY FROM VEHICLE"/>
    <s v="1822 1300 1307 0344"/>
    <n v="52"/>
    <s v="F"/>
    <s v="W"/>
    <n v="123"/>
    <s v="PARKING UNDERGROUND/BUILDING"/>
    <m/>
    <m/>
    <s v="IC"/>
    <s v="Invest Cont"/>
    <n v="330"/>
    <m/>
    <m/>
    <m/>
    <s v="5600    WILSHIRE                     BL"/>
    <m/>
    <n v="34.062399999999997"/>
    <n v="-118.35039999999999"/>
    <n v="0"/>
  </r>
  <r>
    <n v="201111404"/>
    <d v="2020-07-14T00:00:00"/>
    <d v="2020-07-13T00:00:00"/>
    <n v="1630"/>
    <n v="11"/>
    <x v="7"/>
    <n v="1162"/>
    <n v="1"/>
    <n v="450"/>
    <s v="THEFT FROM PERSON - ATTEMPT"/>
    <n v="355"/>
    <n v="14"/>
    <s v="F"/>
    <s v="H"/>
    <n v="101"/>
    <s v="STREET"/>
    <n v="400"/>
    <s v="STRONG-ARM (HANDS, FIST, FEET OR BODILY FORCE)"/>
    <s v="AA"/>
    <s v="Adult Arrest"/>
    <n v="450"/>
    <m/>
    <m/>
    <m/>
    <s v="1100 N  VERMONT                      AV"/>
    <m/>
    <n v="34.090899999999998"/>
    <n v="-118.29170000000001"/>
    <n v="1"/>
  </r>
  <r>
    <n v="200708936"/>
    <d v="2020-05-05T00:00:00"/>
    <d v="2020-05-04T00:00:00"/>
    <n v="920"/>
    <n v="7"/>
    <x v="0"/>
    <n v="701"/>
    <n v="2"/>
    <n v="354"/>
    <s v="THEFT OF IDENTITY"/>
    <s v="0930 0929"/>
    <n v="35"/>
    <s v="F"/>
    <s v="W"/>
    <n v="501"/>
    <s v="SINGLE FAMILY DWELLING"/>
    <m/>
    <m/>
    <s v="IC"/>
    <s v="Invest Cont"/>
    <n v="354"/>
    <m/>
    <m/>
    <m/>
    <s v="700 N  HAYWORTH                     AV"/>
    <m/>
    <n v="34.083799999999997"/>
    <n v="-118.3627"/>
    <n v="0"/>
  </r>
  <r>
    <n v="201300868"/>
    <d v="2020-07-20T00:00:00"/>
    <d v="2020-07-20T00:00:00"/>
    <n v="215"/>
    <n v="13"/>
    <x v="6"/>
    <n v="1344"/>
    <n v="1"/>
    <n v="210"/>
    <s v="ROBBERY"/>
    <s v="1822 1402 0344 0432"/>
    <n v="0"/>
    <s v="M"/>
    <s v="H"/>
    <n v="101"/>
    <s v="STREET"/>
    <n v="205"/>
    <s v="KITCHEN KNIFE"/>
    <s v="AA"/>
    <s v="Adult Arrest"/>
    <n v="210"/>
    <n v="998"/>
    <m/>
    <m/>
    <s v="CENTRAL                      AV"/>
    <s v="42ND                         ST"/>
    <n v="34.0075"/>
    <n v="-118.2565"/>
    <n v="1"/>
  </r>
  <r>
    <n v="200711610"/>
    <d v="2020-07-14T00:00:00"/>
    <d v="2020-07-13T00:00:00"/>
    <n v="1430"/>
    <n v="7"/>
    <x v="0"/>
    <n v="721"/>
    <n v="1"/>
    <n v="341"/>
    <s v="THEFT-GRAND ($950.01 &amp; OVER)EXCPT,GUNS,FOWL,LIVESTK,PROD"/>
    <s v="1822 0344 0378"/>
    <n v="29"/>
    <s v="M"/>
    <s v="B"/>
    <n v="406"/>
    <s v="OTHER STORE"/>
    <m/>
    <m/>
    <s v="IC"/>
    <s v="Invest Cont"/>
    <n v="341"/>
    <m/>
    <m/>
    <m/>
    <s v="8500    BEVERLY                      BL"/>
    <m/>
    <n v="34.076099999999997"/>
    <n v="-118.3772"/>
    <n v="0"/>
  </r>
  <r>
    <n v="200619489"/>
    <d v="2020-12-21T00:00:00"/>
    <d v="2020-12-21T00:00:00"/>
    <n v="300"/>
    <n v="6"/>
    <x v="9"/>
    <n v="668"/>
    <n v="1"/>
    <n v="761"/>
    <s v="BRANDISH WEAPON"/>
    <s v="0450 0913 1100 0334 1407 0603 0421 0353"/>
    <n v="51"/>
    <s v="M"/>
    <s v="B"/>
    <n v="502"/>
    <s v="MULTI-UNIT DWELLING (APARTMENT, DUPLEX, ETC)"/>
    <n v="102"/>
    <s v="HAND GUN"/>
    <s v="AA"/>
    <s v="Adult Arrest"/>
    <n v="753"/>
    <n v="761"/>
    <n v="930"/>
    <n v="998"/>
    <s v="5600    FERNWOOD                     AV"/>
    <m/>
    <n v="34.095799999999997"/>
    <n v="-118.31100000000001"/>
    <n v="1"/>
  </r>
  <r>
    <n v="200614630"/>
    <d v="2020-08-28T00:00:00"/>
    <d v="2020-08-28T00:00:00"/>
    <n v="1500"/>
    <n v="6"/>
    <x v="9"/>
    <n v="625"/>
    <n v="2"/>
    <n v="888"/>
    <s v="TRESPASSING"/>
    <s v="1822 1202 1300 1309"/>
    <n v="82"/>
    <s v="F"/>
    <s v="W"/>
    <n v="121"/>
    <s v="YARD (RESIDENTIAL/BUSINESS)"/>
    <m/>
    <m/>
    <s v="IC"/>
    <s v="Invest Cont"/>
    <n v="888"/>
    <m/>
    <m/>
    <m/>
    <s v="6900    LOS TILOS                    RD"/>
    <m/>
    <n v="34.109099999999998"/>
    <n v="-118.34310000000001"/>
    <n v="0"/>
  </r>
  <r>
    <n v="201213202"/>
    <d v="2020-05-20T00:00:00"/>
    <d v="2020-05-20T00:00:00"/>
    <n v="2230"/>
    <n v="12"/>
    <x v="8"/>
    <n v="1235"/>
    <n v="2"/>
    <n v="930"/>
    <s v="CRIMINAL THREATS - NO WEAPON DISPLAYED"/>
    <s v="1307 0329 0421 0432 0913 1310 0334"/>
    <n v="45"/>
    <s v="M"/>
    <s v="H"/>
    <n v="101"/>
    <s v="STREET"/>
    <n v="308"/>
    <s v="STICK"/>
    <s v="IC"/>
    <s v="Invest Cont"/>
    <n v="930"/>
    <m/>
    <m/>
    <m/>
    <s v="1500 W  59TH                         ST"/>
    <m/>
    <n v="33.9876"/>
    <n v="-118.30240000000001"/>
    <n v="0"/>
  </r>
  <r>
    <n v="201224533"/>
    <d v="2020-11-16T00:00:00"/>
    <d v="2020-11-16T00:00:00"/>
    <n v="5"/>
    <n v="12"/>
    <x v="8"/>
    <n v="1256"/>
    <n v="1"/>
    <n v="230"/>
    <s v="ASSAULT WITH DEADLY WEAPON, AGGRAVATED ASSAULT"/>
    <s v="1822 0913 1817"/>
    <n v="53"/>
    <s v="M"/>
    <s v="H"/>
    <n v="108"/>
    <s v="PARKING LOT"/>
    <n v="106"/>
    <s v="UNKNOWN FIREARM"/>
    <s v="AO"/>
    <s v="Adult Other"/>
    <n v="230"/>
    <m/>
    <m/>
    <m/>
    <s v="FLORENCE                     AV"/>
    <s v="MENLO                        AV"/>
    <n v="33.974600000000002"/>
    <n v="-118.28919999999999"/>
    <n v="0"/>
  </r>
  <r>
    <n v="200412397"/>
    <d v="2020-09-02T00:00:00"/>
    <d v="2020-08-21T00:00:00"/>
    <n v="800"/>
    <n v="4"/>
    <x v="4"/>
    <n v="459"/>
    <n v="1"/>
    <n v="440"/>
    <s v="THEFT PLAIN - PETTY ($950 &amp; UNDER)"/>
    <n v="344"/>
    <n v="46"/>
    <s v="M"/>
    <s v="H"/>
    <n v="232"/>
    <s v="DELIVERY SERVICE (FED EX, UPS, COURIERS,COURIER SERVICE)*"/>
    <m/>
    <m/>
    <s v="IC"/>
    <s v="Invest Cont"/>
    <n v="440"/>
    <m/>
    <m/>
    <m/>
    <s v="3000    FOLSOM                       ST"/>
    <m/>
    <n v="34.0441"/>
    <n v="-118.1978"/>
    <n v="0"/>
  </r>
  <r>
    <n v="201204978"/>
    <d v="2020-01-15T00:00:00"/>
    <d v="2020-01-14T00:00:00"/>
    <n v="1730"/>
    <n v="12"/>
    <x v="8"/>
    <n v="1269"/>
    <n v="1"/>
    <n v="330"/>
    <s v="BURGLARY FROM VEHICLE"/>
    <s v="0344 0358"/>
    <n v="38"/>
    <s v="M"/>
    <s v="H"/>
    <n v="501"/>
    <s v="SINGLE FAMILY DWELLING"/>
    <m/>
    <m/>
    <s v="IC"/>
    <s v="Invest Cont"/>
    <n v="330"/>
    <m/>
    <m/>
    <m/>
    <s v="400 E  83RD                         ST"/>
    <m/>
    <n v="33.963799999999999"/>
    <n v="-118.26730000000001"/>
    <n v="0"/>
  </r>
  <r>
    <n v="200506064"/>
    <d v="2020-02-18T00:00:00"/>
    <d v="2020-02-18T00:00:00"/>
    <n v="1730"/>
    <n v="5"/>
    <x v="10"/>
    <n v="529"/>
    <n v="2"/>
    <n v="624"/>
    <s v="BATTERY - SIMPLE ASSAULT"/>
    <s v="0602 0913 2024 0417 0562"/>
    <n v="31"/>
    <s v="F"/>
    <s v="H"/>
    <n v="502"/>
    <s v="MULTI-UNIT DWELLING (APARTMENT, DUPLEX, ETC)"/>
    <n v="400"/>
    <s v="STRONG-ARM (HANDS, FIST, FEET OR BODILY FORCE)"/>
    <s v="JA"/>
    <s v="Juv Arrest"/>
    <n v="624"/>
    <m/>
    <m/>
    <m/>
    <s v="900    BANNING                      BL"/>
    <m/>
    <n v="33.781700000000001"/>
    <n v="-118.2574"/>
    <n v="1"/>
  </r>
  <r>
    <n v="200118974"/>
    <d v="2020-10-06T00:00:00"/>
    <d v="2020-09-29T00:00:00"/>
    <n v="1340"/>
    <n v="1"/>
    <x v="1"/>
    <n v="124"/>
    <n v="2"/>
    <n v="930"/>
    <s v="CRIMINAL THREATS - NO WEAPON DISPLAYED"/>
    <s v="0443 1822"/>
    <n v="22"/>
    <s v="M"/>
    <s v="H"/>
    <n v="102"/>
    <s v="SIDEWALK"/>
    <n v="511"/>
    <s v="VERBAL THREAT"/>
    <s v="IC"/>
    <s v="Invest Cont"/>
    <n v="930"/>
    <m/>
    <m/>
    <m/>
    <s v="100 W  1ST                          ST"/>
    <m/>
    <n v="34.052199999999999"/>
    <n v="-118.24339999999999"/>
    <n v="0"/>
  </r>
  <r>
    <n v="201113027"/>
    <d v="2020-08-29T00:00:00"/>
    <d v="2020-08-28T00:00:00"/>
    <n v="2335"/>
    <n v="11"/>
    <x v="7"/>
    <n v="1184"/>
    <n v="1"/>
    <n v="331"/>
    <s v="THEFT FROM MOTOR VEHICLE - GRAND ($950.01 AND OVER)"/>
    <n v="385"/>
    <n v="58"/>
    <s v="F"/>
    <s v="W"/>
    <n v="104"/>
    <s v="DRIVEWAY"/>
    <m/>
    <m/>
    <s v="IC"/>
    <s v="Invest Cont"/>
    <n v="331"/>
    <m/>
    <m/>
    <m/>
    <s v="1800    PARK                         DR"/>
    <m/>
    <n v="34.081200000000003"/>
    <n v="-118.252"/>
    <n v="0"/>
  </r>
  <r>
    <n v="200915605"/>
    <d v="2020-10-06T00:00:00"/>
    <d v="2020-10-06T00:00:00"/>
    <n v="930"/>
    <n v="9"/>
    <x v="3"/>
    <n v="964"/>
    <n v="2"/>
    <n v="354"/>
    <s v="THEFT OF IDENTITY"/>
    <s v="0344 1822"/>
    <n v="33"/>
    <s v="M"/>
    <s v="H"/>
    <n v="108"/>
    <s v="PARKING LOT"/>
    <m/>
    <m/>
    <s v="IC"/>
    <s v="Invest Cont"/>
    <n v="354"/>
    <m/>
    <m/>
    <m/>
    <s v="4700    WOODMAN                      AV"/>
    <m/>
    <n v="34.160299999999999"/>
    <n v="-118.43989999999999"/>
    <n v="0"/>
  </r>
  <r>
    <n v="200809661"/>
    <d v="2020-05-19T00:00:00"/>
    <d v="2020-05-18T00:00:00"/>
    <n v="1730"/>
    <n v="8"/>
    <x v="12"/>
    <n v="852"/>
    <n v="1"/>
    <n v="330"/>
    <s v="BURGLARY FROM VEHICLE"/>
    <s v="0344 1822 0321"/>
    <n v="33"/>
    <s v="F"/>
    <s v="W"/>
    <n v="104"/>
    <s v="DRIVEWAY"/>
    <m/>
    <m/>
    <s v="IC"/>
    <s v="Invest Cont"/>
    <n v="330"/>
    <m/>
    <m/>
    <m/>
    <s v="1600    BARRY                        AV"/>
    <m/>
    <n v="34.043199999999999"/>
    <n v="-118.4541"/>
    <n v="0"/>
  </r>
  <r>
    <n v="200604700"/>
    <d v="2020-01-16T00:00:00"/>
    <d v="2020-01-15T00:00:00"/>
    <n v="1"/>
    <n v="6"/>
    <x v="9"/>
    <n v="645"/>
    <n v="1"/>
    <n v="330"/>
    <s v="BURGLARY FROM VEHICLE"/>
    <s v="0344 0358 1300 1609"/>
    <n v="35"/>
    <s v="M"/>
    <s v="O"/>
    <n v="101"/>
    <s v="STREET"/>
    <m/>
    <m/>
    <s v="IC"/>
    <s v="Invest Cont"/>
    <n v="330"/>
    <m/>
    <m/>
    <m/>
    <s v="HAWTHORN                     AV"/>
    <s v="SYCAMORE                     AV"/>
    <n v="34.1004"/>
    <n v="-118.3433"/>
    <n v="0"/>
  </r>
  <r>
    <n v="200305025"/>
    <d v="2020-01-18T00:00:00"/>
    <d v="2020-01-18T00:00:00"/>
    <n v="1400"/>
    <n v="3"/>
    <x v="2"/>
    <n v="398"/>
    <n v="1"/>
    <n v="510"/>
    <s v="VEHICLE - STOLEN"/>
    <m/>
    <n v="0"/>
    <m/>
    <m/>
    <n v="101"/>
    <s v="STREET"/>
    <m/>
    <m/>
    <s v="IC"/>
    <s v="Invest Cont"/>
    <n v="510"/>
    <m/>
    <m/>
    <m/>
    <s v="600 W  VERNON                       AV"/>
    <m/>
    <n v="34.007399999999997"/>
    <n v="-118.285"/>
    <n v="0"/>
  </r>
  <r>
    <n v="200409165"/>
    <d v="2020-05-24T00:00:00"/>
    <d v="2020-05-24T00:00:00"/>
    <n v="135"/>
    <n v="4"/>
    <x v="4"/>
    <n v="416"/>
    <n v="2"/>
    <n v="753"/>
    <s v="DISCHARGE FIREARMS/SHOTS FIRED"/>
    <s v="1100 1407"/>
    <n v="0"/>
    <s v="M"/>
    <s v="X"/>
    <n v="101"/>
    <s v="STREET"/>
    <n v="106"/>
    <s v="UNKNOWN FIREARM"/>
    <s v="IC"/>
    <s v="Invest Cont"/>
    <n v="753"/>
    <n v="998"/>
    <m/>
    <m/>
    <s v="LINCOLN PARK                 AV"/>
    <s v="POMONA                       ST"/>
    <n v="34.078699999999998"/>
    <n v="-118.2028"/>
    <n v="0"/>
  </r>
  <r>
    <n v="200908879"/>
    <d v="2020-04-24T00:00:00"/>
    <d v="2020-02-05T00:00:00"/>
    <n v="800"/>
    <n v="9"/>
    <x v="3"/>
    <n v="926"/>
    <n v="2"/>
    <n v="662"/>
    <s v="BUNCO, GRAND THEFT"/>
    <s v="0100 0344 0924 1822"/>
    <n v="34"/>
    <s v="M"/>
    <s v="O"/>
    <n v="710"/>
    <s v="OTHER PREMISE"/>
    <m/>
    <m/>
    <s v="IC"/>
    <s v="Invest Cont"/>
    <n v="662"/>
    <m/>
    <m/>
    <m/>
    <s v="14400    HAMLIN                       ST"/>
    <m/>
    <n v="34.188699999999997"/>
    <n v="-118.4465"/>
    <n v="0"/>
  </r>
  <r>
    <n v="200613265"/>
    <d v="2020-07-30T00:00:00"/>
    <d v="2020-07-29T00:00:00"/>
    <n v="730"/>
    <n v="6"/>
    <x v="9"/>
    <n v="628"/>
    <n v="1"/>
    <n v="510"/>
    <s v="VEHICLE - STOLEN"/>
    <m/>
    <n v="0"/>
    <m/>
    <m/>
    <n v="101"/>
    <s v="STREET"/>
    <m/>
    <m/>
    <s v="IC"/>
    <s v="Invest Cont"/>
    <n v="510"/>
    <m/>
    <m/>
    <m/>
    <s v="5900    CHULA VISTA                  WY"/>
    <m/>
    <n v="34.107399999999998"/>
    <n v="-118.3193"/>
    <n v="0"/>
  </r>
  <r>
    <n v="200507119"/>
    <d v="2020-03-12T00:00:00"/>
    <d v="2020-02-01T00:00:00"/>
    <n v="1"/>
    <n v="5"/>
    <x v="10"/>
    <n v="567"/>
    <n v="2"/>
    <n v="627"/>
    <s v="CHILD ABUSE (PHYSICAL) - SIMPLE ASSAULT"/>
    <s v="0400 0416 1258 0553 0913"/>
    <n v="10"/>
    <s v="F"/>
    <s v="O"/>
    <n v="502"/>
    <s v="MULTI-UNIT DWELLING (APARTMENT, DUPLEX, ETC)"/>
    <n v="400"/>
    <s v="STRONG-ARM (HANDS, FIST, FEET OR BODILY FORCE)"/>
    <s v="AA"/>
    <s v="Adult Arrest"/>
    <n v="627"/>
    <m/>
    <m/>
    <m/>
    <s v="1700 S  PACIFIC                      AV"/>
    <m/>
    <n v="33.7288"/>
    <n v="-118.288"/>
    <n v="1"/>
  </r>
  <r>
    <n v="201107194"/>
    <d v="2020-03-11T00:00:00"/>
    <d v="2020-03-11T00:00:00"/>
    <n v="1100"/>
    <n v="11"/>
    <x v="7"/>
    <n v="1118"/>
    <n v="1"/>
    <n v="510"/>
    <s v="VEHICLE - STOLEN"/>
    <m/>
    <n v="0"/>
    <m/>
    <m/>
    <n v="108"/>
    <s v="PARKING LOT"/>
    <m/>
    <m/>
    <s v="IC"/>
    <s v="Invest Cont"/>
    <n v="510"/>
    <m/>
    <m/>
    <m/>
    <s v="5600 N  FIGUEROA                     ST"/>
    <m/>
    <n v="34.113999999999997"/>
    <n v="-118.1949"/>
    <n v="0"/>
  </r>
  <r>
    <n v="200416216"/>
    <d v="2020-12-23T00:00:00"/>
    <d v="2020-12-22T00:00:00"/>
    <n v="1800"/>
    <n v="4"/>
    <x v="4"/>
    <n v="412"/>
    <n v="1"/>
    <n v="330"/>
    <s v="BURGLARY FROM VEHICLE"/>
    <s v="1302 1307"/>
    <n v="40"/>
    <s v="F"/>
    <s v="B"/>
    <n v="101"/>
    <s v="STREET"/>
    <m/>
    <m/>
    <s v="IC"/>
    <s v="Invest Cont"/>
    <n v="330"/>
    <m/>
    <m/>
    <m/>
    <s v="100 N  AVENUE 23"/>
    <m/>
    <n v="34.075699999999998"/>
    <n v="-118.21769999999999"/>
    <n v="0"/>
  </r>
  <r>
    <n v="200608743"/>
    <d v="2020-04-05T00:00:00"/>
    <d v="2020-04-05T00:00:00"/>
    <n v="1600"/>
    <n v="6"/>
    <x v="9"/>
    <n v="645"/>
    <n v="2"/>
    <n v="740"/>
    <s v="VANDALISM - FELONY ($400 &amp; OVER, ALL CHURCH VANDALISMS)"/>
    <s v="2004 0329 2028"/>
    <n v="52"/>
    <s v="F"/>
    <s v="H"/>
    <n v="403"/>
    <s v="DRUG STORE"/>
    <m/>
    <m/>
    <s v="AO"/>
    <s v="Adult Other"/>
    <n v="740"/>
    <m/>
    <m/>
    <m/>
    <s v="7000 W  HOLLYWOOD                    BL"/>
    <m/>
    <n v="34.101500000000001"/>
    <n v="-118.3425"/>
    <n v="0"/>
  </r>
  <r>
    <n v="200618728"/>
    <d v="2020-12-01T00:00:00"/>
    <d v="2020-12-01T00:00:00"/>
    <n v="235"/>
    <n v="6"/>
    <x v="9"/>
    <n v="663"/>
    <n v="1"/>
    <n v="230"/>
    <s v="ASSAULT WITH DEADLY WEAPON, AGGRAVATED ASSAULT"/>
    <s v="2004 1822 0416 0400 1218"/>
    <n v="40"/>
    <s v="F"/>
    <s v="A"/>
    <n v="102"/>
    <s v="SIDEWALK"/>
    <n v="500"/>
    <s v="UNKNOWN WEAPON/OTHER WEAPON"/>
    <s v="IC"/>
    <s v="Invest Cont"/>
    <n v="230"/>
    <m/>
    <m/>
    <m/>
    <s v="1000 N  MANSFIELD                    AV"/>
    <m/>
    <n v="34.088900000000002"/>
    <n v="-118.34050000000001"/>
    <n v="0"/>
  </r>
  <r>
    <n v="200321294"/>
    <d v="2020-12-05T00:00:00"/>
    <d v="2020-12-05T00:00:00"/>
    <n v="1230"/>
    <n v="3"/>
    <x v="2"/>
    <n v="397"/>
    <n v="2"/>
    <n v="624"/>
    <s v="BATTERY - SIMPLE ASSAULT"/>
    <s v="1822 0342 0400 0329 2024 1236"/>
    <n v="46"/>
    <s v="F"/>
    <s v="H"/>
    <n v="242"/>
    <s v="DISCOUNT STORE (99 CENT,DOLLAR,ETC."/>
    <n v="400"/>
    <s v="STRONG-ARM (HANDS, FIST, FEET OR BODILY FORCE)"/>
    <s v="AO"/>
    <s v="Adult Other"/>
    <n v="624"/>
    <m/>
    <m/>
    <m/>
    <s v="4300 S  VERMONT                      AV"/>
    <m/>
    <n v="34.007300000000001"/>
    <n v="-118.298"/>
    <n v="0"/>
  </r>
  <r>
    <n v="200322296"/>
    <d v="2020-12-26T00:00:00"/>
    <d v="2020-12-26T00:00:00"/>
    <n v="1900"/>
    <n v="3"/>
    <x v="2"/>
    <n v="397"/>
    <n v="2"/>
    <n v="625"/>
    <s v="OTHER ASSAULT"/>
    <s v="0416 0446 1277 1309 1822"/>
    <n v="58"/>
    <s v="M"/>
    <s v="H"/>
    <n v="102"/>
    <s v="SIDEWALK"/>
    <n v="400"/>
    <s v="STRONG-ARM (HANDS, FIST, FEET OR BODILY FORCE)"/>
    <s v="IC"/>
    <s v="Invest Cont"/>
    <n v="625"/>
    <m/>
    <m/>
    <m/>
    <s v="4000 S  NORMANDIE                    AV"/>
    <m/>
    <n v="34.010300000000001"/>
    <n v="-118.3002"/>
    <n v="0"/>
  </r>
  <r>
    <n v="201113970"/>
    <d v="2020-09-25T00:00:00"/>
    <d v="2020-09-21T00:00:00"/>
    <n v="942"/>
    <n v="11"/>
    <x v="7"/>
    <n v="1162"/>
    <n v="2"/>
    <n v="668"/>
    <s v="EMBEZZLEMENT, GRAND THEFT ($950.01 &amp; OVER)"/>
    <s v="0330 1300 0601"/>
    <n v="0"/>
    <s v="X"/>
    <s v="X"/>
    <n v="203"/>
    <s v="OTHER BUSINESS"/>
    <m/>
    <m/>
    <s v="IC"/>
    <s v="Invest Cont"/>
    <n v="668"/>
    <m/>
    <m/>
    <m/>
    <s v="4500 W  HOLLYWOOD                    BL"/>
    <m/>
    <n v="34.098399999999998"/>
    <n v="-118.28740000000001"/>
    <n v="0"/>
  </r>
  <r>
    <n v="200219047"/>
    <d v="2020-12-27T00:00:00"/>
    <d v="2020-12-27T00:00:00"/>
    <n v="1630"/>
    <n v="2"/>
    <x v="5"/>
    <n v="218"/>
    <n v="1"/>
    <n v="510"/>
    <s v="VEHICLE - STOLEN"/>
    <m/>
    <n v="0"/>
    <m/>
    <m/>
    <n v="101"/>
    <s v="STREET"/>
    <m/>
    <m/>
    <s v="IC"/>
    <s v="Invest Cont"/>
    <n v="510"/>
    <m/>
    <m/>
    <m/>
    <s v="PARK                         ST"/>
    <s v="GLENDALE                     BL"/>
    <n v="34.076300000000003"/>
    <n v="-118.26130000000001"/>
    <n v="0"/>
  </r>
  <r>
    <n v="200407117"/>
    <d v="2020-03-20T00:00:00"/>
    <d v="2020-03-20T00:00:00"/>
    <n v="230"/>
    <n v="4"/>
    <x v="4"/>
    <n v="455"/>
    <n v="2"/>
    <n v="740"/>
    <s v="VANDALISM - FELONY ($400 &amp; OVER, ALL CHURCH VANDALISMS)"/>
    <n v="329"/>
    <n v="44"/>
    <s v="M"/>
    <s v="H"/>
    <n v="502"/>
    <s v="MULTI-UNIT DWELLING (APARTMENT, DUPLEX, ETC)"/>
    <m/>
    <m/>
    <s v="IC"/>
    <s v="Invest Cont"/>
    <n v="740"/>
    <m/>
    <m/>
    <m/>
    <s v="700    CORNWELL                     ST"/>
    <m/>
    <n v="34.052300000000002"/>
    <n v="-118.2068"/>
    <n v="0"/>
  </r>
  <r>
    <n v="200117988"/>
    <d v="2020-09-15T00:00:00"/>
    <d v="2020-09-03T00:00:00"/>
    <n v="2000"/>
    <n v="1"/>
    <x v="1"/>
    <n v="111"/>
    <n v="1"/>
    <n v="510"/>
    <s v="VEHICLE - STOLEN"/>
    <m/>
    <n v="0"/>
    <m/>
    <m/>
    <n v="707"/>
    <s v="GARAGE/CARPORT"/>
    <m/>
    <m/>
    <s v="IC"/>
    <s v="Invest Cont"/>
    <n v="510"/>
    <m/>
    <m/>
    <m/>
    <s v="500 N  FIGUEROA                     ST"/>
    <m/>
    <n v="34.061500000000002"/>
    <n v="-118.247"/>
    <n v="0"/>
  </r>
  <r>
    <n v="201306108"/>
    <d v="2020-02-06T00:00:00"/>
    <d v="2020-02-06T00:00:00"/>
    <n v="1225"/>
    <n v="13"/>
    <x v="6"/>
    <n v="1303"/>
    <n v="1"/>
    <n v="330"/>
    <s v="BURGLARY FROM VEHICLE"/>
    <s v="1307 0344"/>
    <n v="24"/>
    <s v="F"/>
    <s v="H"/>
    <n v="101"/>
    <s v="STREET"/>
    <m/>
    <m/>
    <s v="IC"/>
    <s v="Invest Cont"/>
    <n v="330"/>
    <m/>
    <m/>
    <m/>
    <s v="1000    WALL                         ST"/>
    <m/>
    <n v="34.037599999999998"/>
    <n v="-118.2531"/>
    <n v="0"/>
  </r>
  <r>
    <n v="201215288"/>
    <d v="2020-06-24T00:00:00"/>
    <d v="2020-06-24T00:00:00"/>
    <n v="930"/>
    <n v="12"/>
    <x v="8"/>
    <n v="1253"/>
    <n v="1"/>
    <n v="761"/>
    <s v="BRANDISH WEAPON"/>
    <s v="0334 1822 1218"/>
    <n v="66"/>
    <s v="M"/>
    <s v="B"/>
    <n v="101"/>
    <s v="STREET"/>
    <n v="109"/>
    <s v="SEMI-AUTOMATIC PISTOL"/>
    <s v="AO"/>
    <s v="Adult Other"/>
    <n v="761"/>
    <m/>
    <m/>
    <m/>
    <s v="79TH                         ST"/>
    <s v="CIMARRON                     ST"/>
    <n v="33.967300000000002"/>
    <n v="-118.3156"/>
    <n v="0"/>
  </r>
  <r>
    <n v="200115686"/>
    <d v="2020-08-01T00:00:00"/>
    <d v="2020-08-01T00:00:00"/>
    <n v="100"/>
    <n v="1"/>
    <x v="1"/>
    <n v="162"/>
    <n v="1"/>
    <n v="330"/>
    <s v="BURGLARY FROM VEHICLE"/>
    <s v="0344 0377 1822 1606 1300"/>
    <n v="21"/>
    <s v="F"/>
    <s v="B"/>
    <n v="123"/>
    <s v="PARKING UNDERGROUND/BUILDING"/>
    <m/>
    <m/>
    <s v="IC"/>
    <s v="Invest Cont"/>
    <n v="330"/>
    <m/>
    <m/>
    <m/>
    <s v="800 S  OLIVE                        ST"/>
    <m/>
    <n v="34.043700000000001"/>
    <n v="-118.2582"/>
    <n v="0"/>
  </r>
  <r>
    <n v="200615196"/>
    <d v="2020-09-07T00:00:00"/>
    <d v="2020-09-07T00:00:00"/>
    <n v="1830"/>
    <n v="6"/>
    <x v="9"/>
    <n v="679"/>
    <n v="1"/>
    <n v="341"/>
    <s v="THEFT-GRAND ($950.01 &amp; OVER)EXCPT,GUNS,FOWL,LIVESTK,PROD"/>
    <s v="0344 1822"/>
    <n v="34"/>
    <s v="M"/>
    <s v="H"/>
    <n v="108"/>
    <s v="PARKING LOT"/>
    <m/>
    <m/>
    <s v="IC"/>
    <s v="Invest Cont"/>
    <n v="341"/>
    <m/>
    <m/>
    <m/>
    <s v="5200    SANTA MONICA                 BL"/>
    <m/>
    <n v="34.090800000000002"/>
    <n v="-118.303"/>
    <n v="0"/>
  </r>
  <r>
    <n v="200205103"/>
    <d v="2020-01-22T00:00:00"/>
    <d v="2020-01-21T00:00:00"/>
    <n v="2200"/>
    <n v="2"/>
    <x v="5"/>
    <n v="217"/>
    <n v="2"/>
    <n v="740"/>
    <s v="VANDALISM - FELONY ($400 &amp; OVER, ALL CHURCH VANDALISMS)"/>
    <s v="1822 1609 0329"/>
    <n v="25"/>
    <s v="F"/>
    <s v="W"/>
    <n v="122"/>
    <s v="VEHICLE, PASSENGER/TRUCK"/>
    <m/>
    <m/>
    <s v="IC"/>
    <s v="Invest Cont"/>
    <n v="740"/>
    <m/>
    <m/>
    <m/>
    <s v="1600    PALO ALTO                    ST"/>
    <m/>
    <n v="34.069699999999997"/>
    <n v="-118.26260000000001"/>
    <n v="0"/>
  </r>
  <r>
    <n v="201016381"/>
    <d v="2020-12-24T00:00:00"/>
    <d v="2020-12-24T00:00:00"/>
    <n v="2254"/>
    <n v="10"/>
    <x v="11"/>
    <n v="1001"/>
    <n v="2"/>
    <n v="956"/>
    <s v="LETTERS, LEWD  -  TELEPHONE CALLS, LEWD"/>
    <s v="1822 1906"/>
    <n v="50"/>
    <s v="F"/>
    <s v="W"/>
    <n v="101"/>
    <s v="STREET"/>
    <m/>
    <m/>
    <s v="IC"/>
    <s v="Invest Cont"/>
    <n v="956"/>
    <m/>
    <m/>
    <m/>
    <s v="19000    INGOMAR                      ST"/>
    <m/>
    <n v="34.212000000000003"/>
    <n v="-118.5475"/>
    <n v="0"/>
  </r>
  <r>
    <n v="200712903"/>
    <d v="2020-08-18T00:00:00"/>
    <d v="2020-08-18T00:00:00"/>
    <n v="2015"/>
    <n v="7"/>
    <x v="0"/>
    <n v="711"/>
    <n v="2"/>
    <n v="626"/>
    <s v="INTIMATE PARTNER - SIMPLE ASSAULT"/>
    <s v="2000 0444"/>
    <n v="25"/>
    <s v="M"/>
    <s v="B"/>
    <n v="503"/>
    <s v="HOTEL"/>
    <n v="400"/>
    <s v="STRONG-ARM (HANDS, FIST, FEET OR BODILY FORCE)"/>
    <s v="AO"/>
    <s v="Adult Other"/>
    <n v="626"/>
    <m/>
    <m/>
    <m/>
    <s v="8400    BEVERLY                      BL"/>
    <m/>
    <n v="34.078200000000002"/>
    <n v="-118.3695"/>
    <n v="0"/>
  </r>
  <r>
    <n v="201307940"/>
    <d v="2020-03-11T00:00:00"/>
    <d v="2020-03-11T00:00:00"/>
    <n v="900"/>
    <n v="13"/>
    <x v="6"/>
    <n v="1317"/>
    <n v="1"/>
    <n v="420"/>
    <s v="THEFT FROM MOTOR VEHICLE - PETTY ($950 &amp; UNDER)"/>
    <m/>
    <n v="0"/>
    <m/>
    <m/>
    <n v="101"/>
    <s v="STREET"/>
    <m/>
    <m/>
    <s v="IC"/>
    <s v="Invest Cont"/>
    <n v="420"/>
    <m/>
    <m/>
    <m/>
    <s v="OLYMPIC                      BL"/>
    <s v="LONG BEACH                   BL"/>
    <n v="34.029299999999999"/>
    <n v="-118.241"/>
    <n v="0"/>
  </r>
  <r>
    <n v="200604861"/>
    <d v="2020-01-20T00:00:00"/>
    <d v="2020-01-20T00:00:00"/>
    <n v="210"/>
    <n v="6"/>
    <x v="9"/>
    <n v="646"/>
    <n v="2"/>
    <n v="740"/>
    <s v="VANDALISM - FELONY ($400 &amp; OVER, ALL CHURCH VANDALISMS)"/>
    <s v="0329 0216"/>
    <n v="35"/>
    <s v="M"/>
    <s v="W"/>
    <n v="101"/>
    <s v="STREET"/>
    <m/>
    <m/>
    <s v="IC"/>
    <s v="Invest Cont"/>
    <n v="740"/>
    <m/>
    <m/>
    <m/>
    <s v="HOLLYWOOD"/>
    <s v="VINE"/>
    <n v="34.101599999999998"/>
    <n v="-118.3267"/>
    <n v="0"/>
  </r>
  <r>
    <n v="200304189"/>
    <d v="2020-01-02T00:00:00"/>
    <d v="2020-01-02T00:00:00"/>
    <n v="100"/>
    <n v="3"/>
    <x v="2"/>
    <n v="393"/>
    <n v="2"/>
    <n v="930"/>
    <s v="CRIMINAL THREATS - NO WEAPON DISPLAYED"/>
    <s v="2000 1813 1309 1243 0421"/>
    <n v="38"/>
    <s v="F"/>
    <s v="B"/>
    <n v="710"/>
    <s v="OTHER PREMISE"/>
    <n v="511"/>
    <s v="VERBAL THREAT"/>
    <s v="AO"/>
    <s v="Adult Other"/>
    <n v="930"/>
    <m/>
    <m/>
    <m/>
    <s v="4200    GARTHWAITE                   AV"/>
    <m/>
    <n v="34.007100000000001"/>
    <n v="-118.32599999999999"/>
    <n v="0"/>
  </r>
  <r>
    <n v="201307077"/>
    <d v="2020-02-24T00:00:00"/>
    <d v="2020-02-14T00:00:00"/>
    <n v="40"/>
    <n v="13"/>
    <x v="6"/>
    <n v="1371"/>
    <n v="2"/>
    <n v="886"/>
    <s v="DISTURBING THE PEACE"/>
    <s v="1259 1251 0416"/>
    <n v="15"/>
    <s v="F"/>
    <s v="H"/>
    <n v="253"/>
    <s v="MORTUARY"/>
    <m/>
    <m/>
    <s v="IC"/>
    <s v="Invest Cont"/>
    <n v="886"/>
    <m/>
    <m/>
    <m/>
    <s v="5700 S  BROADWAY"/>
    <m/>
    <n v="33.990600000000001"/>
    <n v="-118.2783"/>
    <n v="0"/>
  </r>
  <r>
    <n v="200404296"/>
    <d v="2020-01-08T00:00:00"/>
    <d v="2020-01-07T00:00:00"/>
    <n v="1530"/>
    <n v="4"/>
    <x v="4"/>
    <n v="437"/>
    <n v="2"/>
    <n v="740"/>
    <s v="VANDALISM - FELONY ($400 &amp; OVER, ALL CHURCH VANDALISMS)"/>
    <n v="329"/>
    <n v="0"/>
    <s v="X"/>
    <s v="X"/>
    <n v="203"/>
    <s v="OTHER BUSINESS"/>
    <m/>
    <m/>
    <s v="IC"/>
    <s v="Invest Cont"/>
    <n v="740"/>
    <m/>
    <m/>
    <m/>
    <s v="4500    VALLEY                       BL"/>
    <m/>
    <n v="34.0627"/>
    <n v="-118.18689999999999"/>
    <n v="0"/>
  </r>
  <r>
    <n v="200209181"/>
    <d v="2020-04-20T00:00:00"/>
    <d v="2020-04-20T00:00:00"/>
    <n v="1610"/>
    <n v="2"/>
    <x v="5"/>
    <n v="256"/>
    <n v="1"/>
    <n v="230"/>
    <s v="ASSAULT WITH DEADLY WEAPON, AGGRAVATED ASSAULT"/>
    <s v="1402 0334 0432 2004 1822 1266 0601 2001"/>
    <n v="33"/>
    <s v="M"/>
    <s v="H"/>
    <n v="102"/>
    <s v="SIDEWALK"/>
    <n v="200"/>
    <s v="KNIFE WITH BLADE 6INCHES OR LESS"/>
    <s v="AA"/>
    <s v="Adult Arrest"/>
    <n v="230"/>
    <n v="998"/>
    <m/>
    <m/>
    <s v="WILSHIRE"/>
    <s v="BURLINGTON                   ST"/>
    <n v="34.056399999999996"/>
    <n v="-118.27249999999999"/>
    <n v="1"/>
  </r>
  <r>
    <n v="201007567"/>
    <d v="2020-03-26T00:00:00"/>
    <d v="2020-03-26T00:00:00"/>
    <n v="1840"/>
    <n v="10"/>
    <x v="11"/>
    <n v="1047"/>
    <n v="2"/>
    <n v="888"/>
    <s v="TRESPASSING"/>
    <s v="1822 2026 1202"/>
    <n v="66"/>
    <s v="F"/>
    <s v="W"/>
    <n v="502"/>
    <s v="MULTI-UNIT DWELLING (APARTMENT, DUPLEX, ETC)"/>
    <m/>
    <m/>
    <s v="AO"/>
    <s v="Adult Other"/>
    <n v="888"/>
    <m/>
    <m/>
    <m/>
    <s v="5500    EDWARD E HORTON              LN"/>
    <m/>
    <n v="34.171900000000001"/>
    <n v="-118.5055"/>
    <n v="0"/>
  </r>
  <r>
    <n v="200505250"/>
    <d v="2020-01-30T00:00:00"/>
    <d v="2020-01-30T00:00:00"/>
    <n v="1600"/>
    <n v="5"/>
    <x v="10"/>
    <n v="525"/>
    <n v="2"/>
    <n v="626"/>
    <s v="INTIMATE PARTNER - SIMPLE ASSAULT"/>
    <s v="0400 1243 2000 0416 1814 2026 0913 1260"/>
    <n v="39"/>
    <s v="F"/>
    <s v="B"/>
    <n v="502"/>
    <s v="MULTI-UNIT DWELLING (APARTMENT, DUPLEX, ETC)"/>
    <n v="400"/>
    <s v="STRONG-ARM (HANDS, FIST, FEET OR BODILY FORCE)"/>
    <s v="AO"/>
    <s v="Adult Other"/>
    <n v="626"/>
    <m/>
    <m/>
    <m/>
    <s v="500 N  AVALON                       BL"/>
    <m/>
    <n v="33.773899999999998"/>
    <n v="-118.26779999999999"/>
    <n v="0"/>
  </r>
  <r>
    <n v="200605740"/>
    <d v="2020-02-06T00:00:00"/>
    <d v="2020-02-06T00:00:00"/>
    <n v="720"/>
    <n v="6"/>
    <x v="9"/>
    <n v="646"/>
    <n v="1"/>
    <n v="341"/>
    <s v="THEFT-GRAND ($950.01 &amp; OVER)EXCPT,GUNS,FOWL,LIVESTK,PROD"/>
    <s v="0344 1606"/>
    <n v="0"/>
    <s v="X"/>
    <s v="X"/>
    <n v="101"/>
    <s v="STREET"/>
    <m/>
    <m/>
    <s v="AA"/>
    <s v="Adult Arrest"/>
    <n v="341"/>
    <m/>
    <m/>
    <m/>
    <s v="6500    HOLLYWOOD                    BL"/>
    <m/>
    <n v="34.101599999999998"/>
    <n v="-118.331"/>
    <n v="1"/>
  </r>
  <r>
    <n v="200416028"/>
    <d v="2020-12-17T00:00:00"/>
    <d v="2020-12-17T00:00:00"/>
    <n v="1525"/>
    <n v="4"/>
    <x v="4"/>
    <n v="473"/>
    <n v="2"/>
    <n v="900"/>
    <s v="VIOLATION OF COURT ORDER"/>
    <s v="2038 0913 0361"/>
    <n v="65"/>
    <s v="M"/>
    <s v="H"/>
    <n v="504"/>
    <s v="OTHER RESIDENCE"/>
    <m/>
    <m/>
    <s v="IC"/>
    <s v="Invest Cont"/>
    <n v="900"/>
    <m/>
    <m/>
    <m/>
    <s v="2400 E  7TH                          ST"/>
    <m/>
    <n v="0"/>
    <n v="0"/>
    <n v="0"/>
  </r>
  <r>
    <n v="200109244"/>
    <d v="2020-03-16T00:00:00"/>
    <d v="2020-03-14T00:00:00"/>
    <n v="2000"/>
    <n v="1"/>
    <x v="1"/>
    <n v="147"/>
    <n v="1"/>
    <n v="210"/>
    <s v="ROBBERY"/>
    <s v="0344 0416 0334 1822 1281 0302 1218"/>
    <n v="48"/>
    <s v="M"/>
    <s v="B"/>
    <n v="102"/>
    <s v="SIDEWALK"/>
    <n v="102"/>
    <s v="HAND GUN"/>
    <s v="IC"/>
    <s v="Invest Cont"/>
    <n v="210"/>
    <m/>
    <m/>
    <m/>
    <s v="SAN PEDRO                    ST"/>
    <s v="5TH                          ST"/>
    <n v="34.044199999999996"/>
    <n v="-118.2439"/>
    <n v="0"/>
  </r>
  <r>
    <n v="201116336"/>
    <d v="2020-12-05T00:00:00"/>
    <d v="2020-10-23T00:00:00"/>
    <n v="2000"/>
    <n v="11"/>
    <x v="7"/>
    <n v="1138"/>
    <n v="1"/>
    <n v="761"/>
    <s v="BRANDISH WEAPON"/>
    <s v="0334 1822"/>
    <n v="25"/>
    <s v="M"/>
    <s v="H"/>
    <n v="101"/>
    <s v="STREET"/>
    <n v="200"/>
    <s v="KNIFE WITH BLADE 6INCHES OR LESS"/>
    <s v="IC"/>
    <s v="Invest Cont"/>
    <n v="761"/>
    <m/>
    <m/>
    <m/>
    <s v="PIEDMONT"/>
    <s v="AVENUE 61"/>
    <n v="34.113100000000003"/>
    <n v="-118.18940000000001"/>
    <n v="0"/>
  </r>
  <r>
    <n v="201114782"/>
    <d v="2020-10-17T00:00:00"/>
    <d v="2020-10-16T00:00:00"/>
    <n v="1805"/>
    <n v="11"/>
    <x v="7"/>
    <n v="1115"/>
    <n v="2"/>
    <n v="740"/>
    <s v="VANDALISM - FELONY ($400 &amp; OVER, ALL CHURCH VANDALISMS)"/>
    <s v="0329 1300 1309"/>
    <n v="50"/>
    <s v="M"/>
    <s v="W"/>
    <n v="108"/>
    <s v="PARKING LOT"/>
    <m/>
    <m/>
    <s v="IC"/>
    <s v="Invest Cont"/>
    <n v="740"/>
    <m/>
    <m/>
    <m/>
    <s v="2200    COLORADO                     BL"/>
    <m/>
    <n v="34.139099999999999"/>
    <n v="-118.2141"/>
    <n v="0"/>
  </r>
  <r>
    <n v="200310416"/>
    <d v="2020-04-24T00:00:00"/>
    <d v="2020-04-16T00:00:00"/>
    <n v="900"/>
    <n v="3"/>
    <x v="2"/>
    <n v="337"/>
    <n v="2"/>
    <n v="354"/>
    <s v="THEFT OF IDENTITY"/>
    <s v="0100 1822 0928"/>
    <n v="45"/>
    <s v="F"/>
    <s v="H"/>
    <n v="502"/>
    <s v="MULTI-UNIT DWELLING (APARTMENT, DUPLEX, ETC)"/>
    <m/>
    <m/>
    <s v="IC"/>
    <s v="Invest Cont"/>
    <n v="354"/>
    <m/>
    <m/>
    <m/>
    <s v="3000    RAYMOND                      AV"/>
    <m/>
    <n v="34.027299999999997"/>
    <n v="-118.29810000000001"/>
    <n v="0"/>
  </r>
  <r>
    <n v="200707342"/>
    <d v="2020-03-11T00:00:00"/>
    <d v="2020-03-10T00:00:00"/>
    <n v="1515"/>
    <n v="7"/>
    <x v="0"/>
    <n v="702"/>
    <n v="1"/>
    <n v="310"/>
    <s v="BURGLARY"/>
    <s v="0344 1605 1501"/>
    <n v="41"/>
    <s v="M"/>
    <s v="W"/>
    <n v="501"/>
    <s v="SINGLE FAMILY DWELLING"/>
    <m/>
    <m/>
    <s v="IC"/>
    <s v="Invest Cont"/>
    <n v="310"/>
    <m/>
    <m/>
    <m/>
    <s v="700 N  SIERRA BONITA                AV"/>
    <m/>
    <n v="34.0837"/>
    <n v="-118.35429999999999"/>
    <n v="0"/>
  </r>
  <r>
    <n v="201014283"/>
    <d v="2020-10-21T00:00:00"/>
    <d v="2020-10-08T00:00:00"/>
    <n v="1330"/>
    <n v="10"/>
    <x v="11"/>
    <n v="1004"/>
    <n v="1"/>
    <n v="331"/>
    <s v="THEFT FROM MOTOR VEHICLE - GRAND ($950.01 AND OVER)"/>
    <s v="0344 1822 1606 1420 1202 1300 1309"/>
    <n v="66"/>
    <s v="M"/>
    <s v="H"/>
    <n v="108"/>
    <s v="PARKING LOT"/>
    <m/>
    <m/>
    <s v="IC"/>
    <s v="Invest Cont"/>
    <n v="331"/>
    <m/>
    <m/>
    <m/>
    <s v="7700    RESEDA                       BL"/>
    <m/>
    <n v="34.2102"/>
    <n v="-118.5361"/>
    <n v="0"/>
  </r>
  <r>
    <n v="200414791"/>
    <d v="2020-11-11T00:00:00"/>
    <d v="2020-11-11T00:00:00"/>
    <n v="1400"/>
    <n v="4"/>
    <x v="4"/>
    <n v="409"/>
    <n v="2"/>
    <n v="901"/>
    <s v="VIOLATION OF RESTRAINING ORDER"/>
    <n v="2038"/>
    <n v="37"/>
    <s v="F"/>
    <s v="H"/>
    <n v="501"/>
    <s v="SINGLE FAMILY DWELLING"/>
    <m/>
    <m/>
    <s v="AO"/>
    <s v="Adult Other"/>
    <n v="901"/>
    <m/>
    <m/>
    <m/>
    <s v="5200    ALMONT                       ST"/>
    <m/>
    <n v="34.091099999999997"/>
    <n v="-118.1678"/>
    <n v="0"/>
  </r>
  <r>
    <n v="200408618"/>
    <d v="2020-05-07T00:00:00"/>
    <d v="2020-05-06T00:00:00"/>
    <n v="1800"/>
    <n v="4"/>
    <x v="4"/>
    <n v="424"/>
    <n v="1"/>
    <n v="330"/>
    <s v="BURGLARY FROM VEHICLE"/>
    <s v="1302 0344"/>
    <n v="53"/>
    <s v="M"/>
    <s v="H"/>
    <n v="101"/>
    <s v="STREET"/>
    <m/>
    <m/>
    <s v="IC"/>
    <s v="Invest Cont"/>
    <n v="330"/>
    <m/>
    <m/>
    <m/>
    <s v="2100    PARKSIDE                     AV"/>
    <m/>
    <n v="34.069299999999998"/>
    <n v="-118.2"/>
    <n v="0"/>
  </r>
  <r>
    <n v="200407521"/>
    <d v="2020-04-02T00:00:00"/>
    <d v="2020-04-02T00:00:00"/>
    <n v="1240"/>
    <n v="4"/>
    <x v="4"/>
    <n v="473"/>
    <n v="1"/>
    <n v="236"/>
    <s v="INTIMATE PARTNER - AGGRAVATED ASSAULT"/>
    <s v="2000 0913 1243 1814 0416 0334"/>
    <n v="21"/>
    <s v="F"/>
    <s v="H"/>
    <n v="504"/>
    <s v="OTHER RESIDENCE"/>
    <n v="500"/>
    <s v="UNKNOWN WEAPON/OTHER WEAPON"/>
    <s v="AO"/>
    <s v="Adult Other"/>
    <n v="236"/>
    <m/>
    <m/>
    <m/>
    <s v="500 S  SAINT LOUIS                  ST"/>
    <m/>
    <n v="34.040500000000002"/>
    <n v="-118.2165"/>
    <n v="0"/>
  </r>
  <r>
    <n v="200208350"/>
    <d v="2020-03-30T00:00:00"/>
    <d v="2020-03-29T00:00:00"/>
    <n v="1700"/>
    <n v="2"/>
    <x v="5"/>
    <n v="289"/>
    <n v="1"/>
    <n v="510"/>
    <s v="VEHICLE - STOLEN"/>
    <m/>
    <n v="0"/>
    <m/>
    <m/>
    <n v="101"/>
    <s v="STREET"/>
    <m/>
    <m/>
    <s v="IC"/>
    <s v="Invest Cont"/>
    <n v="510"/>
    <m/>
    <m/>
    <m/>
    <s v="12TH"/>
    <s v="ALBANY"/>
    <n v="34.044899999999998"/>
    <n v="-118.2731"/>
    <n v="0"/>
  </r>
  <r>
    <n v="200414488"/>
    <d v="2020-10-30T00:00:00"/>
    <d v="2020-10-29T00:00:00"/>
    <n v="2200"/>
    <n v="4"/>
    <x v="4"/>
    <n v="477"/>
    <n v="2"/>
    <n v="624"/>
    <s v="BATTERY - SIMPLE ASSAULT"/>
    <s v="1822 0446 0417"/>
    <n v="20"/>
    <s v="F"/>
    <s v="H"/>
    <n v="501"/>
    <s v="SINGLE FAMILY DWELLING"/>
    <n v="400"/>
    <s v="STRONG-ARM (HANDS, FIST, FEET OR BODILY FORCE)"/>
    <s v="IC"/>
    <s v="Invest Cont"/>
    <n v="624"/>
    <m/>
    <m/>
    <m/>
    <s v="900    MARIETTA                     ST"/>
    <m/>
    <n v="34.0319"/>
    <n v="-118.21129999999999"/>
    <n v="0"/>
  </r>
  <r>
    <n v="200808302"/>
    <d v="2020-04-14T00:00:00"/>
    <d v="2020-04-14T00:00:00"/>
    <n v="1930"/>
    <n v="8"/>
    <x v="12"/>
    <n v="838"/>
    <n v="1"/>
    <n v="341"/>
    <s v="THEFT-GRAND ($950.01 &amp; OVER)EXCPT,GUNS,FOWL,LIVESTK,PROD"/>
    <s v="2032 0344 1822"/>
    <n v="22"/>
    <s v="M"/>
    <s v="W"/>
    <n v="707"/>
    <s v="GARAGE/CARPORT"/>
    <m/>
    <m/>
    <s v="AO"/>
    <s v="Adult Other"/>
    <n v="341"/>
    <m/>
    <m/>
    <m/>
    <s v="10900    ROEBLING                     AV"/>
    <m/>
    <n v="34.066099999999999"/>
    <n v="-118.4485"/>
    <n v="0"/>
  </r>
  <r>
    <n v="200408755"/>
    <d v="2020-05-11T00:00:00"/>
    <d v="2020-05-11T00:00:00"/>
    <n v="2030"/>
    <n v="4"/>
    <x v="4"/>
    <n v="455"/>
    <n v="1"/>
    <n v="230"/>
    <s v="ASSAULT WITH DEADLY WEAPON, AGGRAVATED ASSAULT"/>
    <s v="1407 1100 1259 0430 1822 0906"/>
    <n v="17"/>
    <s v="M"/>
    <s v="H"/>
    <n v="116"/>
    <s v="OTHER/OUTSIDE"/>
    <n v="106"/>
    <s v="UNKNOWN FIREARM"/>
    <s v="IC"/>
    <s v="Invest Cont"/>
    <n v="230"/>
    <n v="998"/>
    <m/>
    <m/>
    <s v="700 N  STATE                        ST"/>
    <m/>
    <n v="34.052900000000001"/>
    <n v="-118.2133"/>
    <n v="0"/>
  </r>
  <r>
    <n v="200505068"/>
    <d v="2020-01-26T00:00:00"/>
    <d v="2020-01-26T00:00:00"/>
    <n v="1000"/>
    <n v="5"/>
    <x v="10"/>
    <n v="507"/>
    <n v="2"/>
    <n v="626"/>
    <s v="INTIMATE PARTNER - SIMPLE ASSAULT"/>
    <s v="0432 0444 0913 1241 1243 1813 2000"/>
    <n v="43"/>
    <s v="F"/>
    <s v="B"/>
    <n v="502"/>
    <s v="MULTI-UNIT DWELLING (APARTMENT, DUPLEX, ETC)"/>
    <n v="400"/>
    <s v="STRONG-ARM (HANDS, FIST, FEET OR BODILY FORCE)"/>
    <s v="AA"/>
    <s v="Adult Arrest"/>
    <n v="626"/>
    <m/>
    <m/>
    <m/>
    <s v="1300 W  SEPULVEDA                    BL"/>
    <m/>
    <n v="33.820399999999999"/>
    <n v="-118.30370000000001"/>
    <n v="1"/>
  </r>
  <r>
    <n v="200614595"/>
    <d v="2020-08-24T00:00:00"/>
    <d v="2020-08-24T00:00:00"/>
    <n v="40"/>
    <n v="6"/>
    <x v="9"/>
    <n v="635"/>
    <n v="2"/>
    <n v="740"/>
    <s v="VANDALISM - FELONY ($400 &amp; OVER, ALL CHURCH VANDALISMS)"/>
    <s v="1300 1822 0329"/>
    <n v="44"/>
    <s v="M"/>
    <s v="W"/>
    <n v="707"/>
    <s v="GARAGE/CARPORT"/>
    <m/>
    <m/>
    <s v="IC"/>
    <s v="Invest Cont"/>
    <n v="740"/>
    <m/>
    <m/>
    <m/>
    <s v="6600    FRANKLIN                     AV"/>
    <m/>
    <n v="34.107900000000001"/>
    <n v="-118.33369999999999"/>
    <n v="0"/>
  </r>
  <r>
    <n v="200615043"/>
    <d v="2020-09-06T00:00:00"/>
    <d v="2020-09-04T00:00:00"/>
    <n v="1700"/>
    <n v="6"/>
    <x v="9"/>
    <n v="643"/>
    <n v="1"/>
    <n v="330"/>
    <s v="BURGLARY FROM VEHICLE"/>
    <s v="1300 1307 1601 1609 0329 0344 0352"/>
    <n v="58"/>
    <s v="M"/>
    <s v="W"/>
    <n v="123"/>
    <s v="PARKING UNDERGROUND/BUILDING"/>
    <m/>
    <m/>
    <s v="IC"/>
    <s v="Invest Cont"/>
    <n v="330"/>
    <m/>
    <m/>
    <m/>
    <s v="7200 W  HOLLYWOOD                    BL"/>
    <m/>
    <n v="34.101599999999998"/>
    <n v="-118.3471"/>
    <n v="0"/>
  </r>
  <r>
    <n v="200616644"/>
    <d v="2020-10-13T00:00:00"/>
    <d v="2020-10-12T00:00:00"/>
    <n v="2030"/>
    <n v="6"/>
    <x v="9"/>
    <n v="628"/>
    <n v="1"/>
    <n v="420"/>
    <s v="THEFT FROM MOTOR VEHICLE - PETTY ($950 &amp; UNDER)"/>
    <s v="0344 1300 1822"/>
    <n v="59"/>
    <s v="F"/>
    <s v="W"/>
    <n v="101"/>
    <s v="STREET"/>
    <m/>
    <m/>
    <s v="IC"/>
    <s v="Invest Cont"/>
    <n v="420"/>
    <m/>
    <m/>
    <m/>
    <s v="6200    HOLLY MONT                   DR"/>
    <m/>
    <n v="34.108600000000003"/>
    <n v="-118.3236"/>
    <n v="0"/>
  </r>
  <r>
    <n v="200216455"/>
    <d v="2020-10-21T00:00:00"/>
    <d v="2020-10-13T00:00:00"/>
    <n v="900"/>
    <n v="2"/>
    <x v="5"/>
    <n v="201"/>
    <n v="2"/>
    <n v="745"/>
    <s v="VANDALISM - MISDEAMEANOR ($399 OR UNDER)"/>
    <s v="0329 1822 1300"/>
    <n v="53"/>
    <s v="M"/>
    <s v="H"/>
    <n v="108"/>
    <s v="PARKING LOT"/>
    <n v="400"/>
    <s v="STRONG-ARM (HANDS, FIST, FEET OR BODILY FORCE)"/>
    <s v="IC"/>
    <s v="Invest Cont"/>
    <n v="745"/>
    <m/>
    <m/>
    <m/>
    <s v="4300 W  MELROSE                      AV"/>
    <m/>
    <n v="34.087299999999999"/>
    <n v="-118.29600000000001"/>
    <n v="0"/>
  </r>
  <r>
    <n v="200712594"/>
    <d v="2020-08-09T00:00:00"/>
    <d v="2020-08-09T00:00:00"/>
    <n v="1930"/>
    <n v="7"/>
    <x v="0"/>
    <n v="753"/>
    <n v="2"/>
    <n v="740"/>
    <s v="VANDALISM - FELONY ($400 &amp; OVER, ALL CHURCH VANDALISMS)"/>
    <s v="0329 1300 1402"/>
    <n v="55"/>
    <s v="M"/>
    <s v="H"/>
    <n v="101"/>
    <s v="STREET"/>
    <m/>
    <m/>
    <s v="AO"/>
    <s v="Adult Other"/>
    <n v="740"/>
    <n v="998"/>
    <m/>
    <m/>
    <s v="5600 W  PICO                         BL"/>
    <m/>
    <n v="34.053699999999999"/>
    <n v="-118.36190000000001"/>
    <n v="0"/>
  </r>
  <r>
    <n v="200915696"/>
    <d v="2020-10-09T00:00:00"/>
    <d v="2020-10-09T00:00:00"/>
    <n v="220"/>
    <n v="9"/>
    <x v="3"/>
    <n v="941"/>
    <n v="1"/>
    <n v="230"/>
    <s v="ASSAULT WITH DEADLY WEAPON, AGGRAVATED ASSAULT"/>
    <s v="0416 1402 1822 0445 2004"/>
    <n v="59"/>
    <s v="M"/>
    <s v="B"/>
    <n v="101"/>
    <s v="STREET"/>
    <n v="312"/>
    <s v="PIPE/METAL PIPE"/>
    <s v="AO"/>
    <s v="Adult Other"/>
    <n v="230"/>
    <n v="998"/>
    <m/>
    <m/>
    <s v="AETNA"/>
    <s v="VAN NUYS"/>
    <n v="34.180199999999999"/>
    <n v="-118.4487"/>
    <n v="0"/>
  </r>
  <r>
    <n v="200108556"/>
    <d v="2020-03-05T00:00:00"/>
    <d v="2020-03-04T00:00:00"/>
    <n v="1435"/>
    <n v="1"/>
    <x v="1"/>
    <n v="185"/>
    <n v="1"/>
    <n v="330"/>
    <s v="BURGLARY FROM VEHICLE"/>
    <s v="1300 1822 1606 0386 0344"/>
    <n v="30"/>
    <s v="M"/>
    <s v="W"/>
    <n v="116"/>
    <s v="OTHER/OUTSIDE"/>
    <m/>
    <m/>
    <s v="IC"/>
    <s v="Invest Cont"/>
    <n v="330"/>
    <m/>
    <m/>
    <m/>
    <s v="S  MAIN                         ST"/>
    <s v="W  OLYMPIC                      BL"/>
    <n v="34.040500000000002"/>
    <n v="-118.2567"/>
    <n v="0"/>
  </r>
  <r>
    <n v="200116354"/>
    <d v="2020-08-13T00:00:00"/>
    <d v="2020-08-13T00:00:00"/>
    <n v="1425"/>
    <n v="1"/>
    <x v="1"/>
    <n v="158"/>
    <n v="2"/>
    <n v="930"/>
    <s v="CRIMINAL THREATS - NO WEAPON DISPLAYED"/>
    <s v="0913 0319 0443 0421"/>
    <n v="35"/>
    <s v="M"/>
    <s v="B"/>
    <n v="102"/>
    <s v="SIDEWALK"/>
    <n v="511"/>
    <s v="VERBAL THREAT"/>
    <s v="AO"/>
    <s v="Adult Other"/>
    <n v="930"/>
    <m/>
    <m/>
    <m/>
    <s v="800 E  6TH                          ST"/>
    <m/>
    <n v="34.040700000000001"/>
    <n v="-118.2427"/>
    <n v="0"/>
  </r>
  <r>
    <n v="200412172"/>
    <d v="2020-08-26T00:00:00"/>
    <d v="2020-08-26T00:00:00"/>
    <n v="1030"/>
    <n v="4"/>
    <x v="4"/>
    <n v="449"/>
    <n v="2"/>
    <n v="624"/>
    <s v="BATTERY - SIMPLE ASSAULT"/>
    <s v="0562 0446"/>
    <n v="65"/>
    <s v="F"/>
    <s v="H"/>
    <n v="501"/>
    <s v="SINGLE FAMILY DWELLING"/>
    <n v="400"/>
    <s v="STRONG-ARM (HANDS, FIST, FEET OR BODILY FORCE)"/>
    <s v="IC"/>
    <s v="Invest Cont"/>
    <n v="624"/>
    <m/>
    <m/>
    <m/>
    <s v="2800    GANAHL                       ST"/>
    <m/>
    <n v="34.052399999999999"/>
    <n v="-118.1969"/>
    <n v="0"/>
  </r>
  <r>
    <n v="200512111"/>
    <d v="2020-07-21T00:00:00"/>
    <d v="2020-07-21T00:00:00"/>
    <n v="1900"/>
    <n v="5"/>
    <x v="10"/>
    <n v="514"/>
    <n v="1"/>
    <n v="510"/>
    <s v="VEHICLE - STOLEN"/>
    <m/>
    <n v="0"/>
    <m/>
    <m/>
    <n v="121"/>
    <s v="YARD (RESIDENTIAL/BUSINESS)"/>
    <m/>
    <m/>
    <s v="IC"/>
    <s v="Invest Cont"/>
    <n v="510"/>
    <m/>
    <m/>
    <m/>
    <s v="1000 W  PAPEETE                      ST"/>
    <m/>
    <n v="33.786900000000003"/>
    <n v="-118.2778"/>
    <n v="0"/>
  </r>
  <r>
    <n v="201113064"/>
    <d v="2020-08-30T00:00:00"/>
    <d v="2020-08-30T00:00:00"/>
    <n v="1500"/>
    <n v="11"/>
    <x v="7"/>
    <n v="1152"/>
    <n v="2"/>
    <n v="745"/>
    <s v="VANDALISM - MISDEAMEANOR ($399 OR UNDER)"/>
    <n v="329"/>
    <n v="51"/>
    <s v="F"/>
    <s v="W"/>
    <n v="501"/>
    <s v="SINGLE FAMILY DWELLING"/>
    <m/>
    <m/>
    <s v="IC"/>
    <s v="Invest Cont"/>
    <n v="745"/>
    <m/>
    <m/>
    <m/>
    <s v="1600    HILLHURST                    AV"/>
    <m/>
    <n v="34.1"/>
    <n v="-118.28740000000001"/>
    <n v="0"/>
  </r>
  <r>
    <n v="200708317"/>
    <d v="2020-04-16T00:00:00"/>
    <d v="2020-03-27T00:00:00"/>
    <n v="1800"/>
    <n v="7"/>
    <x v="0"/>
    <n v="745"/>
    <n v="1"/>
    <n v="420"/>
    <s v="THEFT FROM MOTOR VEHICLE - PETTY ($950 &amp; UNDER)"/>
    <n v="344"/>
    <n v="67"/>
    <s v="M"/>
    <s v="W"/>
    <n v="104"/>
    <s v="DRIVEWAY"/>
    <m/>
    <m/>
    <s v="AO"/>
    <s v="Adult Other"/>
    <n v="420"/>
    <m/>
    <m/>
    <m/>
    <s v="1000 S  COCHRAN                      AV"/>
    <m/>
    <n v="34.054900000000004"/>
    <n v="-118.3501"/>
    <n v="0"/>
  </r>
  <r>
    <n v="201015685"/>
    <d v="2020-12-02T00:00:00"/>
    <d v="2020-11-22T00:00:00"/>
    <n v="1900"/>
    <n v="10"/>
    <x v="11"/>
    <n v="1025"/>
    <n v="1"/>
    <n v="331"/>
    <s v="THEFT FROM MOTOR VEHICLE - GRAND ($950.01 AND OVER)"/>
    <s v="1822 0344 1602 0385 1300 1202"/>
    <n v="64"/>
    <s v="M"/>
    <s v="W"/>
    <n v="101"/>
    <s v="STREET"/>
    <m/>
    <m/>
    <s v="IC"/>
    <s v="Invest Cont"/>
    <n v="331"/>
    <m/>
    <m/>
    <m/>
    <s v="ZELZAH                       AV"/>
    <s v="GAULT                        ST"/>
    <n v="34.199300000000001"/>
    <n v="-118.52249999999999"/>
    <n v="0"/>
  </r>
  <r>
    <n v="200808801"/>
    <d v="2020-04-28T00:00:00"/>
    <d v="2020-04-23T00:00:00"/>
    <n v="1030"/>
    <n v="8"/>
    <x v="12"/>
    <n v="848"/>
    <n v="2"/>
    <n v="662"/>
    <s v="BUNCO, GRAND THEFT"/>
    <s v="0701 0800 1202 1822"/>
    <n v="81"/>
    <s v="M"/>
    <s v="W"/>
    <n v="501"/>
    <s v="SINGLE FAMILY DWELLING"/>
    <m/>
    <m/>
    <s v="IC"/>
    <s v="Invest Cont"/>
    <n v="662"/>
    <m/>
    <m/>
    <m/>
    <s v="2100    CENTURY PARK"/>
    <m/>
    <n v="34.058500000000002"/>
    <n v="-118.4119"/>
    <n v="0"/>
  </r>
  <r>
    <n v="200212736"/>
    <d v="2020-07-19T00:00:00"/>
    <d v="2020-07-19T00:00:00"/>
    <n v="15"/>
    <n v="2"/>
    <x v="5"/>
    <n v="235"/>
    <n v="2"/>
    <n v="956"/>
    <s v="LETTERS, LEWD  -  TELEPHONE CALLS, LEWD"/>
    <s v="2000 1814 0913 0432 1906"/>
    <n v="23"/>
    <s v="F"/>
    <s v="H"/>
    <n v="501"/>
    <s v="SINGLE FAMILY DWELLING"/>
    <m/>
    <m/>
    <s v="IC"/>
    <s v="Invest Cont"/>
    <n v="956"/>
    <m/>
    <m/>
    <m/>
    <s v="2400    COUNCIL                      ST"/>
    <m/>
    <n v="34.069699999999997"/>
    <n v="-118.273"/>
    <n v="0"/>
  </r>
  <r>
    <n v="200515258"/>
    <d v="2020-10-14T00:00:00"/>
    <d v="2020-10-12T00:00:00"/>
    <n v="1230"/>
    <n v="5"/>
    <x v="10"/>
    <n v="516"/>
    <n v="2"/>
    <n v="624"/>
    <s v="BATTERY - SIMPLE ASSAULT"/>
    <s v="0416 0401 1822 0446 0917 2004"/>
    <n v="50"/>
    <s v="F"/>
    <s v="H"/>
    <n v="121"/>
    <s v="YARD (RESIDENTIAL/BUSINESS)"/>
    <n v="400"/>
    <s v="STRONG-ARM (HANDS, FIST, FEET OR BODILY FORCE)"/>
    <s v="IC"/>
    <s v="Invest Cont"/>
    <n v="624"/>
    <m/>
    <m/>
    <m/>
    <s v="1100 N  AVALON                       BL"/>
    <m/>
    <n v="33.786799999999999"/>
    <n v="-118.2658"/>
    <n v="0"/>
  </r>
  <r>
    <n v="200716781"/>
    <d v="2020-12-06T00:00:00"/>
    <d v="2020-12-06T00:00:00"/>
    <n v="1230"/>
    <n v="7"/>
    <x v="0"/>
    <n v="702"/>
    <n v="2"/>
    <n v="740"/>
    <s v="VANDALISM - FELONY ($400 &amp; OVER, ALL CHURCH VANDALISMS)"/>
    <s v="0329 1402"/>
    <n v="26"/>
    <s v="F"/>
    <s v="W"/>
    <n v="501"/>
    <s v="SINGLE FAMILY DWELLING"/>
    <m/>
    <m/>
    <s v="IC"/>
    <s v="Invest Cont"/>
    <n v="740"/>
    <n v="998"/>
    <m/>
    <m/>
    <s v="700 N  SIERRA BONITA                AV"/>
    <m/>
    <n v="34.0837"/>
    <n v="-118.35429999999999"/>
    <n v="0"/>
  </r>
  <r>
    <n v="200304700"/>
    <d v="2020-01-12T00:00:00"/>
    <d v="2020-01-12T00:00:00"/>
    <n v="2030"/>
    <n v="3"/>
    <x v="2"/>
    <n v="351"/>
    <n v="1"/>
    <n v="341"/>
    <s v="THEFT-GRAND ($950.01 &amp; OVER)EXCPT,GUNS,FOWL,LIVESTK,PROD"/>
    <s v="2050 0910 0344 0377 2052 2034"/>
    <n v="49"/>
    <s v="F"/>
    <s v="B"/>
    <n v="949"/>
    <s v="MTA - EXPO LINE - EXPO/LA BREA"/>
    <m/>
    <m/>
    <s v="IC"/>
    <s v="Invest Cont"/>
    <n v="341"/>
    <m/>
    <m/>
    <m/>
    <s v="5000    EXPOSITION                   BL"/>
    <m/>
    <n v="34.024700000000003"/>
    <n v="-118.352"/>
    <n v="0"/>
  </r>
  <r>
    <n v="200409594"/>
    <d v="2020-06-08T00:00:00"/>
    <d v="2020-06-06T00:00:00"/>
    <n v="2000"/>
    <n v="4"/>
    <x v="4"/>
    <n v="428"/>
    <n v="2"/>
    <n v="745"/>
    <s v="VANDALISM - MISDEAMEANOR ($399 OR UNDER)"/>
    <s v="0329 1300"/>
    <n v="35"/>
    <s v="F"/>
    <s v="B"/>
    <n v="707"/>
    <s v="GARAGE/CARPORT"/>
    <m/>
    <m/>
    <s v="IC"/>
    <s v="Invest Cont"/>
    <n v="745"/>
    <m/>
    <m/>
    <m/>
    <s v="4900    LYNNFIELD                    ST"/>
    <m/>
    <n v="34.08"/>
    <n v="-118.1756"/>
    <n v="0"/>
  </r>
  <r>
    <n v="200208066"/>
    <d v="2020-03-22T00:00:00"/>
    <d v="2020-03-22T00:00:00"/>
    <n v="440"/>
    <n v="2"/>
    <x v="5"/>
    <n v="269"/>
    <n v="1"/>
    <n v="520"/>
    <s v="VEHICLE - ATTEMPT STOLEN"/>
    <s v="0351 1601 1300 1309 0329 0385 1822 0209 0216 0326"/>
    <n v="27"/>
    <s v="M"/>
    <s v="H"/>
    <n v="123"/>
    <s v="PARKING UNDERGROUND/BUILDING"/>
    <n v="500"/>
    <s v="UNKNOWN WEAPON/OTHER WEAPON"/>
    <s v="IC"/>
    <s v="Invest Cont"/>
    <n v="520"/>
    <m/>
    <m/>
    <m/>
    <s v="1300 W  7TH                          ST"/>
    <m/>
    <n v="34.052300000000002"/>
    <n v="-118.2676"/>
    <n v="0"/>
  </r>
  <r>
    <n v="200618580"/>
    <d v="2020-11-28T00:00:00"/>
    <d v="2020-11-27T00:00:00"/>
    <n v="1500"/>
    <n v="6"/>
    <x v="9"/>
    <n v="666"/>
    <n v="2"/>
    <n v="930"/>
    <s v="CRIMINAL THREATS - NO WEAPON DISPLAYED"/>
    <s v="0400 0443"/>
    <n v="53"/>
    <s v="F"/>
    <s v="B"/>
    <n v="501"/>
    <s v="SINGLE FAMILY DWELLING"/>
    <n v="511"/>
    <s v="VERBAL THREAT"/>
    <s v="IC"/>
    <s v="Invest Cont"/>
    <n v="930"/>
    <m/>
    <m/>
    <m/>
    <s v="6400    LEXINGTON                    AV"/>
    <m/>
    <n v="34.092500000000001"/>
    <n v="-118.3291"/>
    <n v="0"/>
  </r>
  <r>
    <n v="200816680"/>
    <d v="2020-11-16T00:00:00"/>
    <d v="2020-11-15T00:00:00"/>
    <n v="1900"/>
    <n v="8"/>
    <x v="12"/>
    <n v="827"/>
    <n v="2"/>
    <n v="740"/>
    <s v="VANDALISM - FELONY ($400 &amp; OVER, ALL CHURCH VANDALISMS)"/>
    <s v="1202 1307 0329 1822"/>
    <n v="76"/>
    <s v="F"/>
    <s v="W"/>
    <n v="123"/>
    <s v="PARKING UNDERGROUND/BUILDING"/>
    <m/>
    <m/>
    <s v="IC"/>
    <s v="Invest Cont"/>
    <n v="740"/>
    <m/>
    <m/>
    <m/>
    <s v="500 S  BARRINGTON                   AV"/>
    <m/>
    <n v="34.060400000000001"/>
    <n v="-118.4684"/>
    <n v="0"/>
  </r>
  <r>
    <n v="201212144"/>
    <d v="2020-05-04T00:00:00"/>
    <d v="2020-05-04T00:00:00"/>
    <n v="100"/>
    <n v="12"/>
    <x v="8"/>
    <n v="1241"/>
    <n v="1"/>
    <n v="510"/>
    <s v="VEHICLE - STOLEN"/>
    <m/>
    <n v="0"/>
    <m/>
    <m/>
    <n v="101"/>
    <s v="STREET"/>
    <m/>
    <m/>
    <s v="AO"/>
    <s v="Adult Other"/>
    <n v="510"/>
    <m/>
    <m/>
    <m/>
    <s v="3200 W  63RD                         ST"/>
    <m/>
    <n v="33.982900000000001"/>
    <n v="-118.32940000000001"/>
    <n v="0"/>
  </r>
  <r>
    <n v="201219304"/>
    <d v="2020-08-26T00:00:00"/>
    <d v="2020-08-22T00:00:00"/>
    <n v="1700"/>
    <n v="12"/>
    <x v="8"/>
    <n v="1263"/>
    <n v="1"/>
    <n v="510"/>
    <s v="VEHICLE - STOLEN"/>
    <m/>
    <n v="0"/>
    <m/>
    <m/>
    <n v="101"/>
    <s v="STREET"/>
    <m/>
    <m/>
    <s v="AA"/>
    <s v="Adult Arrest"/>
    <n v="510"/>
    <m/>
    <m/>
    <m/>
    <s v="2000 W  84TH                         PL"/>
    <m/>
    <n v="33.961799999999997"/>
    <n v="-118.3156"/>
    <n v="1"/>
  </r>
  <r>
    <n v="200317571"/>
    <d v="2020-09-19T00:00:00"/>
    <d v="2020-09-19T00:00:00"/>
    <n v="1040"/>
    <n v="3"/>
    <x v="2"/>
    <n v="353"/>
    <n v="1"/>
    <n v="210"/>
    <s v="ROBBERY"/>
    <s v="1822 0342 1100 0334 0302 0430 1300 1309 1407 1409"/>
    <n v="23"/>
    <s v="M"/>
    <s v="B"/>
    <n v="101"/>
    <s v="STREET"/>
    <n v="102"/>
    <s v="HAND GUN"/>
    <s v="IC"/>
    <s v="Invest Cont"/>
    <n v="210"/>
    <m/>
    <m/>
    <m/>
    <s v="OBAMA                        BL"/>
    <s v="VIRGINIA                     RD"/>
    <n v="34.021500000000003"/>
    <n v="-118.33929999999999"/>
    <n v="0"/>
  </r>
  <r>
    <n v="201109063"/>
    <d v="2020-05-06T00:00:00"/>
    <d v="2020-05-05T00:00:00"/>
    <n v="240"/>
    <n v="11"/>
    <x v="7"/>
    <n v="1129"/>
    <n v="1"/>
    <n v="520"/>
    <s v="VEHICLE - ATTEMPT STOLEN"/>
    <s v="1612 1300"/>
    <n v="56"/>
    <s v="M"/>
    <s v="W"/>
    <n v="101"/>
    <s v="STREET"/>
    <m/>
    <m/>
    <s v="IC"/>
    <s v="Invest Cont"/>
    <n v="520"/>
    <m/>
    <m/>
    <m/>
    <s v="CRESCENT                     ST"/>
    <s v="AVENUE 65"/>
    <n v="34.116399999999999"/>
    <n v="-118.1776"/>
    <n v="0"/>
  </r>
  <r>
    <n v="200109962"/>
    <d v="2020-04-02T00:00:00"/>
    <d v="2020-03-26T00:00:00"/>
    <n v="1030"/>
    <n v="1"/>
    <x v="1"/>
    <n v="111"/>
    <n v="1"/>
    <n v="330"/>
    <s v="BURGLARY FROM VEHICLE"/>
    <s v="1822 1605 0344"/>
    <n v="33"/>
    <s v="M"/>
    <s v="W"/>
    <n v="101"/>
    <s v="STREET"/>
    <m/>
    <m/>
    <s v="IC"/>
    <s v="Invest Cont"/>
    <n v="330"/>
    <m/>
    <m/>
    <m/>
    <s v="700 N  FIGUEROA                     ST"/>
    <m/>
    <n v="34.063499999999998"/>
    <n v="-118.2458"/>
    <n v="0"/>
  </r>
  <r>
    <n v="201307804"/>
    <d v="2020-03-09T00:00:00"/>
    <d v="2020-01-27T00:00:00"/>
    <n v="2140"/>
    <n v="13"/>
    <x v="6"/>
    <n v="1375"/>
    <n v="1"/>
    <n v="230"/>
    <s v="ASSAULT WITH DEADLY WEAPON, AGGRAVATED ASSAULT"/>
    <s v="1822 1300 0302 0421 0334"/>
    <n v="37"/>
    <s v="F"/>
    <s v="H"/>
    <n v="101"/>
    <s v="STREET"/>
    <n v="109"/>
    <s v="SEMI-AUTOMATIC PISTOL"/>
    <s v="AA"/>
    <s v="Adult Arrest"/>
    <n v="230"/>
    <m/>
    <m/>
    <m/>
    <s v="1100 E  53RD                         ST"/>
    <m/>
    <n v="33.994799999999998"/>
    <n v="-118.2565"/>
    <n v="1"/>
  </r>
  <r>
    <n v="201214594"/>
    <d v="2020-06-13T00:00:00"/>
    <d v="2020-06-12T00:00:00"/>
    <n v="2215"/>
    <n v="12"/>
    <x v="8"/>
    <n v="1267"/>
    <n v="1"/>
    <n v="330"/>
    <s v="BURGLARY FROM VEHICLE"/>
    <s v="1822 0344"/>
    <n v="66"/>
    <s v="M"/>
    <s v="B"/>
    <n v="122"/>
    <s v="VEHICLE, PASSENGER/TRUCK"/>
    <m/>
    <m/>
    <s v="IC"/>
    <s v="Invest Cont"/>
    <n v="330"/>
    <m/>
    <m/>
    <m/>
    <s v="500 W  83RD                         ST"/>
    <m/>
    <n v="33.963200000000001"/>
    <n v="-118.28270000000001"/>
    <n v="0"/>
  </r>
  <r>
    <n v="200716734"/>
    <d v="2020-12-05T00:00:00"/>
    <d v="2020-12-05T00:00:00"/>
    <n v="915"/>
    <n v="7"/>
    <x v="0"/>
    <n v="765"/>
    <n v="2"/>
    <n v="930"/>
    <s v="CRIMINAL THREATS - NO WEAPON DISPLAYED"/>
    <s v="1309 0443"/>
    <n v="59"/>
    <s v="F"/>
    <s v="W"/>
    <n v="108"/>
    <s v="PARKING LOT"/>
    <n v="511"/>
    <s v="VERBAL THREAT"/>
    <s v="IC"/>
    <s v="Invest Cont"/>
    <n v="930"/>
    <m/>
    <m/>
    <m/>
    <s v="VENICE                       BL"/>
    <s v="RIMPAU"/>
    <n v="34.046700000000001"/>
    <n v="-118.34059999999999"/>
    <n v="0"/>
  </r>
  <r>
    <n v="201212831"/>
    <d v="2020-05-15T00:00:00"/>
    <d v="2020-05-04T00:00:00"/>
    <n v="700"/>
    <n v="12"/>
    <x v="8"/>
    <n v="1239"/>
    <n v="2"/>
    <n v="740"/>
    <s v="VANDALISM - FELONY ($400 &amp; OVER, ALL CHURCH VANDALISMS)"/>
    <s v="0329 0321"/>
    <n v="57"/>
    <s v="M"/>
    <s v="B"/>
    <n v="720"/>
    <s v="JUNIOR HIGH SCHOOL"/>
    <m/>
    <m/>
    <s v="IC"/>
    <s v="Invest Cont"/>
    <n v="740"/>
    <m/>
    <m/>
    <m/>
    <s v="5900 S  VERMONT                      AV"/>
    <m/>
    <n v="33.987499999999997"/>
    <n v="-118.2915"/>
    <n v="0"/>
  </r>
  <r>
    <n v="200906646"/>
    <d v="2020-02-28T00:00:00"/>
    <d v="2020-02-27T00:00:00"/>
    <n v="1030"/>
    <n v="9"/>
    <x v="3"/>
    <n v="991"/>
    <n v="1"/>
    <n v="310"/>
    <s v="BURGLARY"/>
    <s v="0344 1606"/>
    <n v="44"/>
    <s v="M"/>
    <s v="W"/>
    <n v="501"/>
    <s v="SINGLE FAMILY DWELLING"/>
    <m/>
    <m/>
    <s v="IC"/>
    <s v="Invest Cont"/>
    <n v="310"/>
    <m/>
    <m/>
    <m/>
    <s v="15100    ENCANTO                      DR"/>
    <m/>
    <n v="34.146599999999999"/>
    <n v="-118.462"/>
    <n v="0"/>
  </r>
  <r>
    <n v="200816285"/>
    <d v="2020-11-11T00:00:00"/>
    <d v="2020-11-10T00:00:00"/>
    <n v="1700"/>
    <n v="8"/>
    <x v="12"/>
    <n v="897"/>
    <n v="1"/>
    <n v="310"/>
    <s v="BURGLARY"/>
    <s v="1822 0344 0397 1602 0352 1402 1267"/>
    <n v="31"/>
    <s v="M"/>
    <s v="W"/>
    <n v="707"/>
    <s v="GARAGE/CARPORT"/>
    <m/>
    <m/>
    <s v="IC"/>
    <s v="Invest Cont"/>
    <n v="310"/>
    <n v="998"/>
    <m/>
    <m/>
    <s v="3300 S  BEVERLY                      DR"/>
    <m/>
    <n v="34.030999999999999"/>
    <n v="-118.3989"/>
    <n v="0"/>
  </r>
  <r>
    <n v="200616417"/>
    <d v="2020-10-08T00:00:00"/>
    <d v="2020-10-08T00:00:00"/>
    <n v="230"/>
    <n v="6"/>
    <x v="9"/>
    <n v="648"/>
    <n v="1"/>
    <n v="230"/>
    <s v="ASSAULT WITH DEADLY WEAPON, AGGRAVATED ASSAULT"/>
    <s v="1822 1501 1218"/>
    <n v="34"/>
    <s v="M"/>
    <s v="W"/>
    <n v="101"/>
    <s v="STREET"/>
    <n v="114"/>
    <s v="AIR PISTOL/REVOLVER/RIFLE/BB GUN"/>
    <s v="IC"/>
    <s v="Invest Cont"/>
    <n v="230"/>
    <m/>
    <m/>
    <m/>
    <s v="5700 W  HOLLYWOOD                    BL"/>
    <m/>
    <n v="34.101700000000001"/>
    <n v="-118.3141"/>
    <n v="0"/>
  </r>
  <r>
    <n v="201014150"/>
    <d v="2020-10-17T00:00:00"/>
    <d v="2020-10-10T00:00:00"/>
    <n v="1"/>
    <n v="10"/>
    <x v="11"/>
    <n v="1006"/>
    <n v="2"/>
    <n v="354"/>
    <s v="THEFT OF IDENTITY"/>
    <s v="1822 0922 0929"/>
    <n v="29"/>
    <s v="F"/>
    <s v="O"/>
    <n v="501"/>
    <s v="SINGLE FAMILY DWELLING"/>
    <m/>
    <m/>
    <s v="IC"/>
    <s v="Invest Cont"/>
    <n v="354"/>
    <m/>
    <m/>
    <m/>
    <s v="7800    TEXHOMA                      AV"/>
    <m/>
    <n v="34.212000000000003"/>
    <n v="-118.5154"/>
    <n v="0"/>
  </r>
  <r>
    <n v="200212614"/>
    <d v="2020-07-16T00:00:00"/>
    <d v="2020-04-21T00:00:00"/>
    <n v="900"/>
    <n v="2"/>
    <x v="5"/>
    <n v="233"/>
    <n v="1"/>
    <n v="420"/>
    <s v="THEFT FROM MOTOR VEHICLE - PETTY ($950 &amp; UNDER)"/>
    <m/>
    <n v="0"/>
    <m/>
    <m/>
    <n v="101"/>
    <s v="STREET"/>
    <m/>
    <m/>
    <s v="IC"/>
    <s v="Invest Cont"/>
    <n v="420"/>
    <m/>
    <m/>
    <m/>
    <s v="100 N  RAMPART                      BL"/>
    <m/>
    <n v="34.069499999999998"/>
    <n v="-118.27679999999999"/>
    <n v="0"/>
  </r>
  <r>
    <n v="200605329"/>
    <d v="2020-01-29T00:00:00"/>
    <d v="2020-01-25T00:00:00"/>
    <n v="1400"/>
    <n v="6"/>
    <x v="9"/>
    <n v="647"/>
    <n v="1"/>
    <n v="440"/>
    <s v="THEFT PLAIN - PETTY ($950 &amp; UNDER)"/>
    <s v="0344 1822"/>
    <n v="75"/>
    <s v="F"/>
    <s v="A"/>
    <n v="735"/>
    <s v="NIGHT CLUB (OPEN EVENINGS ONLY)"/>
    <m/>
    <m/>
    <s v="IC"/>
    <s v="Invest Cont"/>
    <n v="440"/>
    <m/>
    <m/>
    <m/>
    <s v="1600 N  EL CENTRO                    AV"/>
    <m/>
    <n v="34.099800000000002"/>
    <n v="-118.3237"/>
    <n v="0"/>
  </r>
  <r>
    <n v="200706186"/>
    <d v="2020-02-16T00:00:00"/>
    <d v="2020-02-14T00:00:00"/>
    <n v="1615"/>
    <n v="7"/>
    <x v="0"/>
    <n v="782"/>
    <n v="1"/>
    <n v="341"/>
    <s v="THEFT-GRAND ($950.01 &amp; OVER)EXCPT,GUNS,FOWL,LIVESTK,PROD"/>
    <s v="0344 0394 1822"/>
    <n v="32"/>
    <s v="M"/>
    <s v="W"/>
    <n v="203"/>
    <s v="OTHER BUSINESS"/>
    <m/>
    <m/>
    <s v="IC"/>
    <s v="Invest Cont"/>
    <n v="341"/>
    <m/>
    <m/>
    <m/>
    <s v="1900 S  LA CIENEGA                   BL"/>
    <m/>
    <n v="34.0426"/>
    <n v="-118.3764"/>
    <n v="0"/>
  </r>
  <r>
    <n v="200815198"/>
    <d v="2020-10-09T00:00:00"/>
    <d v="2020-10-09T00:00:00"/>
    <n v="1330"/>
    <n v="8"/>
    <x v="12"/>
    <n v="827"/>
    <n v="2"/>
    <n v="624"/>
    <s v="BATTERY - SIMPLE ASSAULT"/>
    <s v="1822 0421"/>
    <n v="29"/>
    <s v="F"/>
    <s v="W"/>
    <n v="252"/>
    <s v="COFFEE SHOP (STARBUCKS, COFFEE BEAN, PEET'S, ETC.)"/>
    <n v="400"/>
    <s v="STRONG-ARM (HANDS, FIST, FEET OR BODILY FORCE)"/>
    <s v="AO"/>
    <s v="Adult Other"/>
    <n v="624"/>
    <m/>
    <m/>
    <m/>
    <s v="11700    SAN VICENTE                  BL"/>
    <m/>
    <n v="34.053600000000003"/>
    <n v="-118.4662"/>
    <n v="0"/>
  </r>
  <r>
    <n v="201218195"/>
    <d v="2020-08-09T00:00:00"/>
    <d v="2020-08-09T00:00:00"/>
    <n v="200"/>
    <n v="12"/>
    <x v="8"/>
    <n v="1256"/>
    <n v="1"/>
    <n v="236"/>
    <s v="INTIMATE PARTNER - AGGRAVATED ASSAULT"/>
    <s v="0400 0416 2000 1814 0913 0429 0344 0445 0419"/>
    <n v="35"/>
    <s v="F"/>
    <s v="B"/>
    <n v="502"/>
    <s v="MULTI-UNIT DWELLING (APARTMENT, DUPLEX, ETC)"/>
    <n v="400"/>
    <s v="STRONG-ARM (HANDS, FIST, FEET OR BODILY FORCE)"/>
    <s v="AA"/>
    <s v="Adult Arrest"/>
    <n v="236"/>
    <m/>
    <m/>
    <m/>
    <s v="700 W  74TH                         ST"/>
    <m/>
    <n v="33.972700000000003"/>
    <n v="-118.2846"/>
    <n v="1"/>
  </r>
  <r>
    <n v="200408096"/>
    <d v="2020-04-22T00:00:00"/>
    <d v="2020-04-22T00:00:00"/>
    <n v="1900"/>
    <n v="4"/>
    <x v="4"/>
    <n v="471"/>
    <n v="1"/>
    <n v="230"/>
    <s v="ASSAULT WITH DEADLY WEAPON, AGGRAVATED ASSAULT"/>
    <s v="1402 2004 1822 0411"/>
    <n v="32"/>
    <s v="M"/>
    <s v="H"/>
    <n v="101"/>
    <s v="STREET"/>
    <n v="205"/>
    <s v="KITCHEN KNIFE"/>
    <s v="AA"/>
    <s v="Adult Arrest"/>
    <n v="230"/>
    <n v="998"/>
    <m/>
    <m/>
    <s v="6TH"/>
    <s v="ANDERSON"/>
    <n v="34.039099999999998"/>
    <n v="-118.2236"/>
    <n v="1"/>
  </r>
  <r>
    <n v="200508431"/>
    <d v="2020-04-18T00:00:00"/>
    <d v="2020-04-18T00:00:00"/>
    <n v="2200"/>
    <n v="5"/>
    <x v="10"/>
    <n v="515"/>
    <n v="2"/>
    <n v="946"/>
    <s v="OTHER MISCELLANEOUS CRIME"/>
    <s v="0913 1243 1813"/>
    <n v="58"/>
    <s v="F"/>
    <s v="H"/>
    <n v="502"/>
    <s v="MULTI-UNIT DWELLING (APARTMENT, DUPLEX, ETC)"/>
    <m/>
    <m/>
    <s v="IC"/>
    <s v="Invest Cont"/>
    <n v="946"/>
    <m/>
    <m/>
    <m/>
    <s v="1600    WILMINGTON                   BL"/>
    <m/>
    <n v="33.795099999999998"/>
    <n v="-118.2752"/>
    <n v="0"/>
  </r>
  <r>
    <n v="201219454"/>
    <d v="2020-08-28T00:00:00"/>
    <d v="2020-08-28T00:00:00"/>
    <n v="20"/>
    <n v="12"/>
    <x v="8"/>
    <n v="1259"/>
    <n v="2"/>
    <n v="888"/>
    <s v="TRESPASSING"/>
    <s v="1402 1202 1822 0342"/>
    <n v="68"/>
    <s v="F"/>
    <s v="B"/>
    <n v="501"/>
    <s v="SINGLE FAMILY DWELLING"/>
    <m/>
    <m/>
    <s v="IC"/>
    <s v="Invest Cont"/>
    <n v="888"/>
    <n v="998"/>
    <m/>
    <m/>
    <s v="700 E  76TH                         ST"/>
    <m/>
    <n v="33.971200000000003"/>
    <n v="-118.26300000000001"/>
    <n v="0"/>
  </r>
  <r>
    <n v="201219885"/>
    <d v="2020-09-03T00:00:00"/>
    <d v="2020-09-03T00:00:00"/>
    <n v="835"/>
    <n v="12"/>
    <x v="8"/>
    <n v="1253"/>
    <n v="2"/>
    <n v="626"/>
    <s v="INTIMATE PARTNER - SIMPLE ASSAULT"/>
    <s v="2000 1813 0913 2021 1202 0416 0432 0421 0319"/>
    <n v="81"/>
    <s v="F"/>
    <s v="B"/>
    <n v="501"/>
    <s v="SINGLE FAMILY DWELLING"/>
    <n v="400"/>
    <s v="STRONG-ARM (HANDS, FIST, FEET OR BODILY FORCE)"/>
    <s v="AO"/>
    <s v="Adult Other"/>
    <n v="626"/>
    <n v="930"/>
    <m/>
    <m/>
    <s v="7200 S  HARVARD                      BL"/>
    <m/>
    <n v="33.9741"/>
    <n v="-118.3068"/>
    <n v="0"/>
  </r>
  <r>
    <n v="200913371"/>
    <d v="2020-08-10T00:00:00"/>
    <d v="2020-03-20T00:00:00"/>
    <n v="600"/>
    <n v="9"/>
    <x v="3"/>
    <n v="911"/>
    <n v="2"/>
    <n v="845"/>
    <s v="SEX OFFENDER REGISTRANT OUT OF COMPLIANCE"/>
    <n v="1501"/>
    <n v="0"/>
    <s v="M"/>
    <s v="X"/>
    <n v="501"/>
    <s v="SINGLE FAMILY DWELLING"/>
    <m/>
    <m/>
    <s v="AA"/>
    <s v="Adult Arrest"/>
    <n v="845"/>
    <m/>
    <m/>
    <m/>
    <s v="15300    SHERMAN                      WY"/>
    <m/>
    <n v="34.201099999999997"/>
    <n v="-118.4669"/>
    <n v="1"/>
  </r>
  <r>
    <n v="200909092"/>
    <d v="2020-04-29T00:00:00"/>
    <d v="2020-04-27T00:00:00"/>
    <n v="2100"/>
    <n v="9"/>
    <x v="3"/>
    <n v="919"/>
    <n v="1"/>
    <n v="330"/>
    <s v="BURGLARY FROM VEHICLE"/>
    <s v="1609 0344 1300"/>
    <n v="54"/>
    <s v="M"/>
    <s v="B"/>
    <n v="101"/>
    <s v="STREET"/>
    <m/>
    <m/>
    <s v="IC"/>
    <s v="Invest Cont"/>
    <n v="330"/>
    <m/>
    <m/>
    <m/>
    <s v="13600    SHERMAN                      WY"/>
    <m/>
    <n v="34.2012"/>
    <n v="-118.4294"/>
    <n v="0"/>
  </r>
  <r>
    <n v="200717236"/>
    <d v="2020-12-18T00:00:00"/>
    <d v="2020-12-18T00:00:00"/>
    <n v="1100"/>
    <n v="7"/>
    <x v="0"/>
    <n v="752"/>
    <n v="1"/>
    <n v="320"/>
    <s v="BURGLARY, ATTEMPTED"/>
    <s v="1822 1602 0397 0329"/>
    <n v="84"/>
    <s v="F"/>
    <s v="B"/>
    <n v="501"/>
    <s v="SINGLE FAMILY DWELLING"/>
    <m/>
    <m/>
    <s v="IC"/>
    <s v="Invest Cont"/>
    <n v="320"/>
    <m/>
    <m/>
    <m/>
    <s v="1200    ALVIRA                       ST"/>
    <m/>
    <n v="34.053199999999997"/>
    <n v="-118.3729"/>
    <n v="0"/>
  </r>
  <r>
    <n v="200115046"/>
    <d v="2020-07-19T00:00:00"/>
    <d v="2020-07-19T00:00:00"/>
    <n v="1425"/>
    <n v="1"/>
    <x v="1"/>
    <n v="166"/>
    <n v="2"/>
    <n v="624"/>
    <s v="BATTERY - SIMPLE ASSAULT"/>
    <s v="1218 0356 0305 0344 0416 1822"/>
    <n v="54"/>
    <s v="F"/>
    <s v="H"/>
    <n v="102"/>
    <s v="SIDEWALK"/>
    <n v="400"/>
    <s v="STRONG-ARM (HANDS, FIST, FEET OR BODILY FORCE)"/>
    <s v="AA"/>
    <s v="Adult Arrest"/>
    <n v="624"/>
    <m/>
    <m/>
    <m/>
    <s v="7TH                          ST"/>
    <s v="SAN PEDRO                    ST"/>
    <n v="34.041200000000003"/>
    <n v="-118.2474"/>
    <n v="1"/>
  </r>
  <r>
    <n v="200319472"/>
    <d v="2020-10-27T00:00:00"/>
    <d v="2020-10-27T00:00:00"/>
    <n v="1330"/>
    <n v="3"/>
    <x v="2"/>
    <n v="314"/>
    <n v="2"/>
    <n v="740"/>
    <s v="VANDALISM - FELONY ($400 &amp; OVER, ALL CHURCH VANDALISMS)"/>
    <s v="1236 1307 0329 0913"/>
    <n v="18"/>
    <s v="M"/>
    <s v="B"/>
    <n v="122"/>
    <s v="VEHICLE, PASSENGER/TRUCK"/>
    <m/>
    <m/>
    <s v="AA"/>
    <s v="Adult Arrest"/>
    <n v="740"/>
    <m/>
    <m/>
    <m/>
    <s v="3900 W  ADAMS                        BL"/>
    <m/>
    <n v="34.032600000000002"/>
    <n v="-118.3284"/>
    <n v="1"/>
  </r>
  <r>
    <n v="200610699"/>
    <d v="2020-05-27T00:00:00"/>
    <d v="2020-05-24T00:00:00"/>
    <n v="1730"/>
    <n v="6"/>
    <x v="9"/>
    <n v="648"/>
    <n v="1"/>
    <n v="440"/>
    <s v="THEFT PLAIN - PETTY ($950 &amp; UNDER)"/>
    <n v="344"/>
    <n v="24"/>
    <s v="M"/>
    <s v="W"/>
    <n v="502"/>
    <s v="MULTI-UNIT DWELLING (APARTMENT, DUPLEX, ETC)"/>
    <m/>
    <m/>
    <s v="IC"/>
    <s v="Invest Cont"/>
    <n v="440"/>
    <m/>
    <m/>
    <m/>
    <s v="5600    CARLTON                      WY"/>
    <m/>
    <n v="34.100499999999997"/>
    <n v="-118.3115"/>
    <n v="0"/>
  </r>
  <r>
    <n v="201005330"/>
    <d v="2020-02-01T00:00:00"/>
    <d v="2020-02-01T00:00:00"/>
    <n v="945"/>
    <n v="10"/>
    <x v="11"/>
    <n v="1065"/>
    <n v="1"/>
    <n v="420"/>
    <s v="THEFT FROM MOTOR VEHICLE - PETTY ($950 &amp; UNDER)"/>
    <s v="0385 1300 1822"/>
    <n v="43"/>
    <s v="M"/>
    <s v="O"/>
    <n v="101"/>
    <s v="STREET"/>
    <m/>
    <m/>
    <s v="IC"/>
    <s v="Invest Cont"/>
    <n v="420"/>
    <m/>
    <m/>
    <m/>
    <s v="17800    MARGATE                      ST"/>
    <m/>
    <n v="34.168599999999998"/>
    <n v="-118.52030000000001"/>
    <n v="0"/>
  </r>
  <r>
    <n v="200504809"/>
    <d v="2020-01-20T00:00:00"/>
    <d v="2020-01-20T00:00:00"/>
    <n v="945"/>
    <n v="5"/>
    <x v="10"/>
    <n v="507"/>
    <n v="2"/>
    <n v="626"/>
    <s v="INTIMATE PARTNER - SIMPLE ASSAULT"/>
    <s v="1814 0913 2000 1813 0444"/>
    <n v="42"/>
    <s v="F"/>
    <s v="B"/>
    <n v="101"/>
    <s v="STREET"/>
    <n v="400"/>
    <s v="STRONG-ARM (HANDS, FIST, FEET OR BODILY FORCE)"/>
    <s v="IC"/>
    <s v="Invest Cont"/>
    <n v="626"/>
    <m/>
    <m/>
    <m/>
    <s v="22800    LOCKNESS                     AV"/>
    <m/>
    <n v="33.819000000000003"/>
    <n v="-118.3066"/>
    <n v="0"/>
  </r>
  <r>
    <n v="200705134"/>
    <d v="2020-01-20T00:00:00"/>
    <d v="2020-01-19T00:00:00"/>
    <n v="1930"/>
    <n v="7"/>
    <x v="0"/>
    <n v="702"/>
    <n v="1"/>
    <n v="480"/>
    <s v="BIKE - STOLEN"/>
    <n v="344"/>
    <n v="30"/>
    <s v="F"/>
    <s v="W"/>
    <n v="501"/>
    <s v="SINGLE FAMILY DWELLING"/>
    <m/>
    <m/>
    <s v="IC"/>
    <s v="Invest Cont"/>
    <n v="480"/>
    <m/>
    <m/>
    <m/>
    <s v="800 N  VISTA                        ST"/>
    <m/>
    <n v="34.0854"/>
    <n v="-118.3522"/>
    <n v="0"/>
  </r>
  <r>
    <n v="200812232"/>
    <d v="2020-07-22T00:00:00"/>
    <d v="2020-07-22T00:00:00"/>
    <n v="1100"/>
    <n v="8"/>
    <x v="12"/>
    <n v="815"/>
    <n v="2"/>
    <n v="354"/>
    <s v="THEFT OF IDENTITY"/>
    <n v="930"/>
    <n v="45"/>
    <s v="M"/>
    <s v="W"/>
    <n v="501"/>
    <s v="SINGLE FAMILY DWELLING"/>
    <m/>
    <m/>
    <s v="IC"/>
    <s v="Invest Cont"/>
    <n v="354"/>
    <m/>
    <m/>
    <m/>
    <s v="300    DALKEITH                     AV"/>
    <m/>
    <n v="34.069099999999999"/>
    <n v="-118.4619"/>
    <n v="0"/>
  </r>
  <r>
    <n v="200611438"/>
    <d v="2020-06-15T00:00:00"/>
    <d v="2020-06-14T00:00:00"/>
    <n v="1300"/>
    <n v="6"/>
    <x v="9"/>
    <n v="667"/>
    <n v="2"/>
    <n v="755"/>
    <s v="BOMB SCARE"/>
    <s v="0344 0443 0404 0913"/>
    <n v="0"/>
    <s v="X"/>
    <s v="X"/>
    <n v="203"/>
    <s v="OTHER BUSINESS"/>
    <n v="511"/>
    <s v="VERBAL THREAT"/>
    <s v="IC"/>
    <s v="Invest Cont"/>
    <n v="755"/>
    <m/>
    <m/>
    <m/>
    <s v="5800 W  SUNSET                       BL"/>
    <m/>
    <n v="34.098100000000002"/>
    <n v="-118.3158"/>
    <n v="0"/>
  </r>
  <r>
    <n v="200111209"/>
    <d v="2020-05-01T00:00:00"/>
    <d v="2020-04-30T00:00:00"/>
    <n v="1803"/>
    <n v="1"/>
    <x v="1"/>
    <n v="162"/>
    <n v="1"/>
    <n v="210"/>
    <s v="ROBBERY"/>
    <s v="0305 0355 0319 0334 0302 0344 1309 1822"/>
    <n v="37"/>
    <s v="M"/>
    <s v="H"/>
    <n v="123"/>
    <s v="PARKING UNDERGROUND/BUILDING"/>
    <n v="102"/>
    <s v="HAND GUN"/>
    <s v="IC"/>
    <s v="Invest Cont"/>
    <n v="210"/>
    <m/>
    <m/>
    <m/>
    <s v="700 W  9TH                          ST"/>
    <m/>
    <n v="34.046199999999999"/>
    <n v="-118.2585"/>
    <n v="0"/>
  </r>
  <r>
    <n v="200415454"/>
    <d v="2020-12-01T00:00:00"/>
    <d v="2020-11-16T00:00:00"/>
    <n v="1200"/>
    <n v="4"/>
    <x v="4"/>
    <n v="409"/>
    <n v="2"/>
    <n v="354"/>
    <s v="THEFT OF IDENTITY"/>
    <n v="100"/>
    <n v="47"/>
    <s v="F"/>
    <s v="H"/>
    <n v="750"/>
    <s v="CYBERSPACE"/>
    <m/>
    <m/>
    <s v="IC"/>
    <s v="Invest Cont"/>
    <n v="354"/>
    <m/>
    <m/>
    <m/>
    <s v="5500    ATLAS                        ST"/>
    <m/>
    <n v="34.0976"/>
    <n v="-118.1602"/>
    <n v="0"/>
  </r>
  <r>
    <n v="200605686"/>
    <d v="2020-02-05T00:00:00"/>
    <d v="2020-02-03T00:00:00"/>
    <n v="1"/>
    <n v="6"/>
    <x v="9"/>
    <n v="648"/>
    <n v="1"/>
    <n v="341"/>
    <s v="THEFT-GRAND ($950.01 &amp; OVER)EXCPT,GUNS,FOWL,LIVESTK,PROD"/>
    <s v="0344 1822"/>
    <n v="22"/>
    <s v="M"/>
    <s v="H"/>
    <n v="108"/>
    <s v="PARKING LOT"/>
    <m/>
    <m/>
    <s v="IC"/>
    <s v="Invest Cont"/>
    <n v="341"/>
    <m/>
    <m/>
    <m/>
    <s v="5500    HAROLD                       WY"/>
    <m/>
    <n v="34.099400000000003"/>
    <n v="-118.30929999999999"/>
    <n v="0"/>
  </r>
  <r>
    <n v="200508796"/>
    <d v="2020-04-27T00:00:00"/>
    <d v="2020-04-25T00:00:00"/>
    <n v="1700"/>
    <n v="5"/>
    <x v="10"/>
    <n v="515"/>
    <n v="2"/>
    <n v="740"/>
    <s v="VANDALISM - FELONY ($400 &amp; OVER, ALL CHURCH VANDALISMS)"/>
    <s v="1300 0329"/>
    <n v="40"/>
    <s v="F"/>
    <s v="H"/>
    <n v="122"/>
    <s v="VEHICLE, PASSENGER/TRUCK"/>
    <m/>
    <m/>
    <s v="IC"/>
    <s v="Invest Cont"/>
    <n v="740"/>
    <m/>
    <m/>
    <m/>
    <s v="1500 N  AVALON                       BL"/>
    <m/>
    <n v="33.794800000000002"/>
    <n v="-118.2694"/>
    <n v="0"/>
  </r>
  <r>
    <n v="200909232"/>
    <d v="2020-05-02T00:00:00"/>
    <d v="2020-05-01T00:00:00"/>
    <n v="2200"/>
    <n v="9"/>
    <x v="3"/>
    <n v="926"/>
    <n v="1"/>
    <n v="330"/>
    <s v="BURGLARY FROM VEHICLE"/>
    <n v="344"/>
    <n v="38"/>
    <s v="F"/>
    <s v="H"/>
    <n v="101"/>
    <s v="STREET"/>
    <m/>
    <m/>
    <s v="IC"/>
    <s v="Invest Cont"/>
    <n v="330"/>
    <m/>
    <m/>
    <m/>
    <s v="6600    COSTELLO                     AV"/>
    <m/>
    <n v="34.190300000000001"/>
    <n v="-118.4378"/>
    <n v="0"/>
  </r>
  <r>
    <n v="200605833"/>
    <d v="2020-02-07T00:00:00"/>
    <d v="2020-02-05T00:00:00"/>
    <n v="1300"/>
    <n v="6"/>
    <x v="9"/>
    <n v="622"/>
    <n v="1"/>
    <n v="331"/>
    <s v="THEFT FROM MOTOR VEHICLE - GRAND ($950.01 AND OVER)"/>
    <s v="1300 0344 0385"/>
    <n v="34"/>
    <s v="M"/>
    <s v="H"/>
    <n v="707"/>
    <s v="GARAGE/CARPORT"/>
    <m/>
    <m/>
    <s v="IC"/>
    <s v="Invest Cont"/>
    <n v="331"/>
    <m/>
    <m/>
    <m/>
    <s v="7200    HILLSIDE                     AV"/>
    <m/>
    <n v="34.104599999999998"/>
    <n v="-118.34610000000001"/>
    <n v="0"/>
  </r>
  <r>
    <n v="200313632"/>
    <d v="2020-07-01T00:00:00"/>
    <d v="2020-06-30T00:00:00"/>
    <n v="2030"/>
    <n v="3"/>
    <x v="2"/>
    <n v="307"/>
    <n v="1"/>
    <n v="331"/>
    <s v="THEFT FROM MOTOR VEHICLE - GRAND ($950.01 AND OVER)"/>
    <s v="1606 1822 0385 1300"/>
    <n v="38"/>
    <s v="F"/>
    <s v="H"/>
    <n v="122"/>
    <s v="VEHICLE, PASSENGER/TRUCK"/>
    <m/>
    <m/>
    <s v="IC"/>
    <s v="Invest Cont"/>
    <n v="331"/>
    <m/>
    <m/>
    <m/>
    <s v="2500    WELLINGTON                   RD"/>
    <m/>
    <n v="34.033900000000003"/>
    <n v="-118.337"/>
    <n v="0"/>
  </r>
  <r>
    <n v="200116174"/>
    <d v="2020-08-10T00:00:00"/>
    <d v="2020-08-08T00:00:00"/>
    <n v="1300"/>
    <n v="1"/>
    <x v="1"/>
    <n v="152"/>
    <n v="1"/>
    <n v="330"/>
    <s v="BURGLARY FROM VEHICLE"/>
    <s v="0344 0329 1822 1307 1609"/>
    <n v="31"/>
    <s v="F"/>
    <s v="A"/>
    <n v="101"/>
    <s v="STREET"/>
    <m/>
    <m/>
    <s v="IC"/>
    <s v="Invest Cont"/>
    <n v="330"/>
    <m/>
    <m/>
    <m/>
    <s v="HOPE                         ST"/>
    <s v="6TH                          ST"/>
    <n v="34.049500000000002"/>
    <n v="-118.2564"/>
    <n v="0"/>
  </r>
  <r>
    <n v="200606007"/>
    <d v="2020-02-11T00:00:00"/>
    <d v="2020-02-11T00:00:00"/>
    <n v="1055"/>
    <n v="6"/>
    <x v="9"/>
    <n v="668"/>
    <n v="1"/>
    <n v="440"/>
    <s v="THEFT PLAIN - PETTY ($950 &amp; UNDER)"/>
    <s v="0344 1822"/>
    <n v="16"/>
    <s v="M"/>
    <s v="W"/>
    <n v="721"/>
    <s v="HIGH SCHOOL"/>
    <m/>
    <m/>
    <s v="IC"/>
    <s v="Invest Cont"/>
    <n v="440"/>
    <m/>
    <m/>
    <m/>
    <s v="1300 N  WILTON                       PL"/>
    <m/>
    <n v="34.094799999999999"/>
    <n v="-118.31359999999999"/>
    <n v="0"/>
  </r>
  <r>
    <n v="200608399"/>
    <d v="2020-03-28T00:00:00"/>
    <d v="2020-03-27T00:00:00"/>
    <n v="1700"/>
    <n v="6"/>
    <x v="9"/>
    <n v="615"/>
    <n v="1"/>
    <n v="330"/>
    <s v="BURGLARY FROM VEHICLE"/>
    <s v="0344 0329 1307"/>
    <n v="30"/>
    <s v="M"/>
    <s v="H"/>
    <n v="101"/>
    <s v="STREET"/>
    <m/>
    <m/>
    <s v="IC"/>
    <s v="Invest Cont"/>
    <n v="330"/>
    <m/>
    <m/>
    <m/>
    <s v="LAKE HOLLYWOOD"/>
    <s v="WONDER VIEW"/>
    <n v="34.132199999999997"/>
    <n v="-118.33839999999999"/>
    <n v="0"/>
  </r>
  <r>
    <n v="200122630"/>
    <d v="2020-12-20T00:00:00"/>
    <d v="2020-12-19T00:00:00"/>
    <n v="200"/>
    <n v="1"/>
    <x v="1"/>
    <n v="185"/>
    <n v="2"/>
    <n v="740"/>
    <s v="VANDALISM - FELONY ($400 &amp; OVER, ALL CHURCH VANDALISMS)"/>
    <n v="329"/>
    <n v="0"/>
    <s v="X"/>
    <s v="X"/>
    <n v="122"/>
    <s v="VEHICLE, PASSENGER/TRUCK"/>
    <m/>
    <m/>
    <s v="IC"/>
    <s v="Invest Cont"/>
    <n v="740"/>
    <m/>
    <m/>
    <m/>
    <s v="900 S  BROADWAY"/>
    <m/>
    <n v="34.041899999999998"/>
    <n v="-118.2564"/>
    <n v="0"/>
  </r>
  <r>
    <n v="201208742"/>
    <d v="2020-03-08T00:00:00"/>
    <d v="2020-03-08T00:00:00"/>
    <n v="1300"/>
    <n v="12"/>
    <x v="8"/>
    <n v="1239"/>
    <n v="1"/>
    <n v="230"/>
    <s v="ASSAULT WITH DEADLY WEAPON, AGGRAVATED ASSAULT"/>
    <s v="0913 0416 1822"/>
    <n v="46"/>
    <s v="F"/>
    <s v="B"/>
    <n v="101"/>
    <s v="STREET"/>
    <n v="500"/>
    <s v="UNKNOWN WEAPON/OTHER WEAPON"/>
    <s v="AO"/>
    <s v="Adult Other"/>
    <n v="230"/>
    <m/>
    <m/>
    <m/>
    <s v="5900 S  FIGUEROA                     ST"/>
    <m/>
    <n v="33.987099999999998"/>
    <n v="-118.28270000000001"/>
    <n v="0"/>
  </r>
  <r>
    <n v="200314858"/>
    <d v="2020-07-28T00:00:00"/>
    <d v="2020-07-27T00:00:00"/>
    <n v="2130"/>
    <n v="3"/>
    <x v="2"/>
    <n v="319"/>
    <n v="1"/>
    <n v="510"/>
    <s v="VEHICLE - STOLEN"/>
    <m/>
    <n v="0"/>
    <m/>
    <m/>
    <n v="101"/>
    <s v="STREET"/>
    <m/>
    <m/>
    <s v="AA"/>
    <s v="Adult Arrest"/>
    <n v="510"/>
    <m/>
    <m/>
    <m/>
    <s v="2100    BONSALLO                     AV"/>
    <m/>
    <n v="34.032299999999999"/>
    <n v="-118.27760000000001"/>
    <n v="1"/>
  </r>
  <r>
    <n v="200315958"/>
    <d v="2020-08-18T00:00:00"/>
    <d v="2020-08-18T00:00:00"/>
    <n v="12"/>
    <n v="3"/>
    <x v="2"/>
    <n v="373"/>
    <n v="2"/>
    <n v="890"/>
    <s v="FAILURE TO YIELD"/>
    <s v="1309 1501 0202 1822"/>
    <n v="19"/>
    <s v="X"/>
    <s v="X"/>
    <n v="101"/>
    <s v="STREET"/>
    <m/>
    <m/>
    <s v="IC"/>
    <s v="Invest Cont"/>
    <n v="890"/>
    <m/>
    <m/>
    <m/>
    <s v="MARTIN LUTHER KING JR        BL"/>
    <s v="CRENSHAW                     BL"/>
    <n v="34.010899999999999"/>
    <n v="-118.3351"/>
    <n v="0"/>
  </r>
  <r>
    <n v="200313281"/>
    <d v="2020-06-27T00:00:00"/>
    <d v="2020-06-26T00:00:00"/>
    <n v="2305"/>
    <n v="3"/>
    <x v="2"/>
    <n v="331"/>
    <n v="1"/>
    <n v="331"/>
    <s v="THEFT FROM MOTOR VEHICLE - GRAND ($950.01 AND OVER)"/>
    <s v="0344 1309 1822 0352 0216 1606"/>
    <n v="44"/>
    <s v="M"/>
    <s v="B"/>
    <n v="101"/>
    <s v="STREET"/>
    <m/>
    <m/>
    <s v="IC"/>
    <s v="Invest Cont"/>
    <n v="331"/>
    <m/>
    <m/>
    <m/>
    <s v="4800    WESTHAVEN                    ST"/>
    <m/>
    <n v="34.026400000000002"/>
    <n v="-118.3481"/>
    <n v="0"/>
  </r>
  <r>
    <n v="200707668"/>
    <d v="2020-03-22T00:00:00"/>
    <d v="2020-03-21T00:00:00"/>
    <n v="550"/>
    <n v="7"/>
    <x v="0"/>
    <n v="759"/>
    <n v="1"/>
    <n v="510"/>
    <s v="VEHICLE - STOLEN"/>
    <m/>
    <n v="0"/>
    <m/>
    <m/>
    <n v="101"/>
    <s v="STREET"/>
    <m/>
    <m/>
    <s v="IC"/>
    <s v="Invest Cont"/>
    <n v="510"/>
    <m/>
    <m/>
    <m/>
    <s v="1200    BRONSON                      AV"/>
    <m/>
    <n v="34.049900000000001"/>
    <n v="-118.3242"/>
    <n v="0"/>
  </r>
  <r>
    <n v="200413270"/>
    <d v="2020-09-29T00:00:00"/>
    <d v="2020-09-29T00:00:00"/>
    <n v="215"/>
    <n v="4"/>
    <x v="4"/>
    <n v="467"/>
    <n v="2"/>
    <n v="900"/>
    <s v="VIOLATION OF COURT ORDER"/>
    <n v="2038"/>
    <n v="47"/>
    <s v="F"/>
    <s v="H"/>
    <n v="501"/>
    <s v="SINGLE FAMILY DWELLING"/>
    <m/>
    <m/>
    <s v="AO"/>
    <s v="Adult Other"/>
    <n v="900"/>
    <m/>
    <m/>
    <m/>
    <s v="2600 E  4TH                          ST"/>
    <m/>
    <n v="34.038899999999998"/>
    <n v="-118.208"/>
    <n v="0"/>
  </r>
  <r>
    <n v="201113788"/>
    <d v="2020-09-20T00:00:00"/>
    <d v="2020-09-20T00:00:00"/>
    <n v="30"/>
    <n v="11"/>
    <x v="7"/>
    <n v="1126"/>
    <n v="1"/>
    <n v="230"/>
    <s v="ASSAULT WITH DEADLY WEAPON, AGGRAVATED ASSAULT"/>
    <s v="0416 1822"/>
    <n v="17"/>
    <s v="M"/>
    <s v="H"/>
    <n v="102"/>
    <s v="SIDEWALK"/>
    <n v="500"/>
    <s v="UNKNOWN WEAPON/OTHER WEAPON"/>
    <s v="IC"/>
    <s v="Invest Cont"/>
    <n v="230"/>
    <m/>
    <m/>
    <m/>
    <s v="YORK"/>
    <s v="AVENUE 52"/>
    <n v="34.120699999999999"/>
    <n v="-118.2026"/>
    <n v="0"/>
  </r>
  <r>
    <n v="201011314"/>
    <d v="2020-07-24T00:00:00"/>
    <d v="2020-07-24T00:00:00"/>
    <n v="1540"/>
    <n v="10"/>
    <x v="11"/>
    <n v="1021"/>
    <n v="2"/>
    <n v="930"/>
    <s v="CRIMINAL THREATS - NO WEAPON DISPLAYED"/>
    <s v="0913 0443"/>
    <n v="34"/>
    <s v="M"/>
    <s v="W"/>
    <n v="406"/>
    <s v="OTHER STORE"/>
    <n v="511"/>
    <s v="VERBAL THREAT"/>
    <s v="AA"/>
    <s v="Adult Arrest"/>
    <n v="930"/>
    <m/>
    <m/>
    <m/>
    <s v="19300    VANOWEN                      ST"/>
    <m/>
    <n v="34.193800000000003"/>
    <n v="-118.5534"/>
    <n v="1"/>
  </r>
  <r>
    <n v="201220280"/>
    <d v="2020-09-08T00:00:00"/>
    <d v="2020-09-08T00:00:00"/>
    <n v="1900"/>
    <n v="12"/>
    <x v="8"/>
    <n v="1231"/>
    <n v="2"/>
    <n v="624"/>
    <s v="BATTERY - SIMPLE ASSAULT"/>
    <s v="0416 0446 0913 0429 1202 1701 1309 0361 2003 0444"/>
    <n v="66"/>
    <s v="M"/>
    <s v="B"/>
    <n v="501"/>
    <s v="SINGLE FAMILY DWELLING"/>
    <n v="400"/>
    <s v="STRONG-ARM (HANDS, FIST, FEET OR BODILY FORCE)"/>
    <s v="IC"/>
    <s v="Invest Cont"/>
    <n v="624"/>
    <m/>
    <m/>
    <m/>
    <s v="4300 W  59TH                         ST"/>
    <m/>
    <n v="33.987099999999998"/>
    <n v="-118.3519"/>
    <n v="0"/>
  </r>
  <r>
    <n v="201011557"/>
    <d v="2020-08-01T00:00:00"/>
    <d v="2020-08-01T00:00:00"/>
    <n v="1"/>
    <n v="10"/>
    <x v="11"/>
    <n v="1029"/>
    <n v="1"/>
    <n v="520"/>
    <s v="VEHICLE - ATTEMPT STOLEN"/>
    <s v="1300 1607 1822 0329"/>
    <n v="40"/>
    <s v="F"/>
    <s v="H"/>
    <n v="108"/>
    <s v="PARKING LOT"/>
    <m/>
    <m/>
    <s v="IC"/>
    <s v="Invest Cont"/>
    <n v="520"/>
    <m/>
    <m/>
    <m/>
    <s v="16100    VANOWEN                      ST"/>
    <m/>
    <n v="34.197600000000001"/>
    <n v="-118.4799"/>
    <n v="0"/>
  </r>
  <r>
    <n v="201110895"/>
    <d v="2020-06-27T00:00:00"/>
    <d v="2020-06-26T00:00:00"/>
    <n v="2200"/>
    <n v="11"/>
    <x v="7"/>
    <n v="1141"/>
    <n v="1"/>
    <n v="420"/>
    <s v="THEFT FROM MOTOR VEHICLE - PETTY ($950 &amp; UNDER)"/>
    <m/>
    <n v="0"/>
    <m/>
    <m/>
    <n v="707"/>
    <s v="GARAGE/CARPORT"/>
    <m/>
    <m/>
    <s v="IC"/>
    <s v="Invest Cont"/>
    <n v="420"/>
    <m/>
    <m/>
    <m/>
    <s v="4700    AMBROSE                      AV"/>
    <m/>
    <n v="34.109900000000003"/>
    <n v="-118.2923"/>
    <n v="0"/>
  </r>
  <r>
    <n v="200209757"/>
    <d v="2020-05-03T00:00:00"/>
    <d v="2020-05-03T00:00:00"/>
    <n v="1130"/>
    <n v="2"/>
    <x v="5"/>
    <n v="269"/>
    <n v="1"/>
    <n v="210"/>
    <s v="ROBBERY"/>
    <s v="1822 1419 0342 0449 0355 0371 0906 0327 0344 0377"/>
    <n v="35"/>
    <s v="M"/>
    <s v="H"/>
    <n v="102"/>
    <s v="SIDEWALK"/>
    <n v="200"/>
    <s v="KNIFE WITH BLADE 6INCHES OR LESS"/>
    <s v="AA"/>
    <s v="Adult Arrest"/>
    <n v="210"/>
    <n v="998"/>
    <m/>
    <m/>
    <s v="JAMES M WOOD"/>
    <s v="GRATTAN"/>
    <n v="34.050400000000003"/>
    <n v="-118.2722"/>
    <n v="1"/>
  </r>
  <r>
    <n v="200317128"/>
    <d v="2020-09-10T00:00:00"/>
    <d v="2020-09-10T00:00:00"/>
    <n v="1930"/>
    <n v="3"/>
    <x v="2"/>
    <n v="357"/>
    <n v="2"/>
    <n v="956"/>
    <s v="LETTERS, LEWD  -  TELEPHONE CALLS, LEWD"/>
    <n v="1822"/>
    <n v="39"/>
    <s v="M"/>
    <s v="H"/>
    <n v="501"/>
    <s v="SINGLE FAMILY DWELLING"/>
    <m/>
    <m/>
    <s v="IC"/>
    <s v="Invest Cont"/>
    <n v="956"/>
    <m/>
    <m/>
    <m/>
    <s v="3500 S  NORMANDIE                    AV"/>
    <m/>
    <n v="34.0242"/>
    <n v="-118.3002"/>
    <n v="0"/>
  </r>
  <r>
    <n v="200320465"/>
    <d v="2020-11-16T00:00:00"/>
    <d v="2020-11-15T00:00:00"/>
    <n v="1000"/>
    <n v="3"/>
    <x v="2"/>
    <n v="329"/>
    <n v="1"/>
    <n v="510"/>
    <s v="VEHICLE - STOLEN"/>
    <m/>
    <n v="0"/>
    <m/>
    <m/>
    <n v="101"/>
    <s v="STREET"/>
    <m/>
    <m/>
    <s v="IC"/>
    <s v="Invest Cont"/>
    <n v="510"/>
    <m/>
    <m/>
    <m/>
    <s v="28TH                         ST"/>
    <s v="FLOWER                       ST"/>
    <n v="34.026000000000003"/>
    <n v="-118.2758"/>
    <n v="0"/>
  </r>
  <r>
    <n v="200919016"/>
    <d v="2020-12-31T00:00:00"/>
    <d v="2020-12-23T00:00:00"/>
    <n v="1200"/>
    <n v="9"/>
    <x v="3"/>
    <n v="915"/>
    <n v="1"/>
    <n v="310"/>
    <s v="BURGLARY"/>
    <s v="1607 0344 0358 0321 1414 1420"/>
    <n v="0"/>
    <s v="X"/>
    <s v="X"/>
    <n v="118"/>
    <s v="CONSTRUCTION SITE"/>
    <m/>
    <m/>
    <s v="IC"/>
    <s v="Invest Cont"/>
    <n v="310"/>
    <m/>
    <m/>
    <m/>
    <s v="7100    VAN NUYS                     BL"/>
    <m/>
    <n v="34.199399999999997"/>
    <n v="-118.44880000000001"/>
    <n v="0"/>
  </r>
  <r>
    <n v="200610306"/>
    <d v="2020-05-17T00:00:00"/>
    <d v="2020-05-17T00:00:00"/>
    <n v="50"/>
    <n v="6"/>
    <x v="9"/>
    <n v="668"/>
    <n v="2"/>
    <n v="626"/>
    <s v="INTIMATE PARTNER - SIMPLE ASSAULT"/>
    <s v="0400 0416 1814 2000 0913"/>
    <n v="34"/>
    <s v="F"/>
    <s v="H"/>
    <n v="502"/>
    <s v="MULTI-UNIT DWELLING (APARTMENT, DUPLEX, ETC)"/>
    <n v="400"/>
    <s v="STRONG-ARM (HANDS, FIST, FEET OR BODILY FORCE)"/>
    <s v="AA"/>
    <s v="Adult Arrest"/>
    <n v="626"/>
    <m/>
    <m/>
    <m/>
    <s v="5600    VIRGINIA                     AV"/>
    <m/>
    <n v="34.091799999999999"/>
    <n v="-118.3109"/>
    <n v="1"/>
  </r>
  <r>
    <n v="200219096"/>
    <d v="2020-12-28T00:00:00"/>
    <d v="2020-12-27T00:00:00"/>
    <n v="1645"/>
    <n v="2"/>
    <x v="5"/>
    <n v="237"/>
    <n v="2"/>
    <n v="662"/>
    <s v="BUNCO, GRAND THEFT"/>
    <s v="1822 0701 0800 0100"/>
    <n v="38"/>
    <s v="F"/>
    <s v="W"/>
    <n v="502"/>
    <s v="MULTI-UNIT DWELLING (APARTMENT, DUPLEX, ETC)"/>
    <m/>
    <m/>
    <s v="IC"/>
    <s v="Invest Cont"/>
    <n v="662"/>
    <m/>
    <m/>
    <m/>
    <s v="1500    COUNCIL                      ST"/>
    <m/>
    <n v="34.065600000000003"/>
    <n v="-118.2616"/>
    <n v="0"/>
  </r>
  <r>
    <n v="201305867"/>
    <d v="2020-02-02T00:00:00"/>
    <d v="2020-02-02T00:00:00"/>
    <n v="1210"/>
    <n v="13"/>
    <x v="6"/>
    <n v="1385"/>
    <n v="1"/>
    <n v="420"/>
    <s v="THEFT FROM MOTOR VEHICLE - PETTY ($950 &amp; UNDER)"/>
    <s v="0377 0352 1606 0344"/>
    <n v="49"/>
    <s v="F"/>
    <s v="H"/>
    <n v="104"/>
    <s v="DRIVEWAY"/>
    <m/>
    <m/>
    <s v="IC"/>
    <s v="Invest Cont"/>
    <n v="420"/>
    <m/>
    <m/>
    <m/>
    <s v="600 E  GAGE                         AV"/>
    <m/>
    <n v="33.985700000000001"/>
    <n v="-118.2628"/>
    <n v="0"/>
  </r>
  <r>
    <n v="201213641"/>
    <d v="2020-05-27T00:00:00"/>
    <d v="2020-05-25T00:00:00"/>
    <n v="1640"/>
    <n v="12"/>
    <x v="8"/>
    <n v="1208"/>
    <n v="1"/>
    <n v="510"/>
    <s v="VEHICLE - STOLEN"/>
    <m/>
    <n v="0"/>
    <m/>
    <m/>
    <n v="101"/>
    <s v="STREET"/>
    <m/>
    <m/>
    <s v="IC"/>
    <s v="Invest Cont"/>
    <n v="510"/>
    <m/>
    <m/>
    <m/>
    <s v="48TH                         ST"/>
    <s v="FIGUEROA                     ST"/>
    <n v="33.999699999999997"/>
    <n v="-118.28270000000001"/>
    <n v="0"/>
  </r>
  <r>
    <n v="201013650"/>
    <d v="2020-10-02T00:00:00"/>
    <d v="2020-10-02T00:00:00"/>
    <n v="845"/>
    <n v="10"/>
    <x v="11"/>
    <n v="1012"/>
    <n v="1"/>
    <n v="236"/>
    <s v="INTIMATE PARTNER - AGGRAVATED ASSAULT"/>
    <s v="2000 0416 0913 1814 0417 0340 0445 0411 1309 0359"/>
    <n v="22"/>
    <s v="M"/>
    <s v="O"/>
    <n v="102"/>
    <s v="SIDEWALK"/>
    <n v="218"/>
    <s v="OTHER CUTTING INSTRUMENT"/>
    <s v="AA"/>
    <s v="Adult Arrest"/>
    <n v="236"/>
    <m/>
    <m/>
    <m/>
    <s v="VALERIO"/>
    <s v="RESEDA"/>
    <n v="34.204799999999999"/>
    <n v="-118.536"/>
    <n v="1"/>
  </r>
  <r>
    <n v="201208702"/>
    <d v="2020-03-08T00:00:00"/>
    <d v="2020-03-08T00:00:00"/>
    <n v="1300"/>
    <n v="12"/>
    <x v="8"/>
    <n v="1243"/>
    <n v="1"/>
    <n v="510"/>
    <s v="VEHICLE - STOLEN"/>
    <m/>
    <n v="0"/>
    <m/>
    <m/>
    <n v="101"/>
    <s v="STREET"/>
    <m/>
    <m/>
    <s v="IC"/>
    <s v="Invest Cont"/>
    <n v="510"/>
    <m/>
    <m/>
    <m/>
    <s v="1600 W  66TH                         ST"/>
    <m/>
    <n v="33.979199999999999"/>
    <n v="-118.30459999999999"/>
    <n v="0"/>
  </r>
  <r>
    <n v="201005390"/>
    <d v="2020-02-03T00:00:00"/>
    <d v="2020-01-31T00:00:00"/>
    <n v="1500"/>
    <n v="10"/>
    <x v="11"/>
    <n v="1008"/>
    <n v="1"/>
    <n v="420"/>
    <s v="THEFT FROM MOTOR VEHICLE - PETTY ($950 &amp; UNDER)"/>
    <s v="0344 1822 1607"/>
    <n v="0"/>
    <s v="M"/>
    <s v="O"/>
    <n v="121"/>
    <s v="YARD (RESIDENTIAL/BUSINESS)"/>
    <m/>
    <m/>
    <s v="IC"/>
    <s v="Invest Cont"/>
    <n v="420"/>
    <m/>
    <m/>
    <m/>
    <s v="8000    BALBOA                       BL"/>
    <m/>
    <n v="34.215699999999998"/>
    <n v="-118.50109999999999"/>
    <n v="0"/>
  </r>
  <r>
    <n v="200400819"/>
    <d v="2020-05-24T00:00:00"/>
    <d v="2020-05-24T00:00:00"/>
    <n v="2145"/>
    <n v="4"/>
    <x v="4"/>
    <n v="491"/>
    <n v="1"/>
    <n v="210"/>
    <s v="ROBBERY"/>
    <s v="1822 0325 0355"/>
    <n v="0"/>
    <s v="X"/>
    <s v="X"/>
    <n v="203"/>
    <s v="OTHER BUSINESS"/>
    <n v="500"/>
    <s v="UNKNOWN WEAPON/OTHER WEAPON"/>
    <s v="IC"/>
    <s v="Invest Cont"/>
    <n v="210"/>
    <m/>
    <m/>
    <m/>
    <s v="1700 S  SOTO                         ST"/>
    <m/>
    <n v="34.023299999999999"/>
    <n v="-118.2222"/>
    <n v="0"/>
  </r>
  <r>
    <n v="200404133"/>
    <d v="2020-01-03T00:00:00"/>
    <d v="2020-01-03T00:00:00"/>
    <n v="2045"/>
    <n v="4"/>
    <x v="4"/>
    <n v="453"/>
    <n v="2"/>
    <n v="624"/>
    <s v="BATTERY - SIMPLE ASSAULT"/>
    <s v="1810 0416"/>
    <n v="40"/>
    <s v="M"/>
    <s v="B"/>
    <n v="501"/>
    <s v="SINGLE FAMILY DWELLING"/>
    <n v="500"/>
    <s v="UNKNOWN WEAPON/OTHER WEAPON"/>
    <s v="AA"/>
    <s v="Adult Arrest"/>
    <n v="624"/>
    <m/>
    <m/>
    <m/>
    <s v="1300    PENNSYLVANIA                 AV"/>
    <m/>
    <n v="34.052799999999998"/>
    <n v="-118.22150000000001"/>
    <n v="1"/>
  </r>
  <r>
    <n v="200813949"/>
    <d v="2020-09-11T00:00:00"/>
    <d v="2020-09-04T00:00:00"/>
    <n v="1458"/>
    <n v="8"/>
    <x v="12"/>
    <n v="835"/>
    <n v="1"/>
    <n v="341"/>
    <s v="THEFT-GRAND ($950.01 &amp; OVER)EXCPT,GUNS,FOWL,LIVESTK,PROD"/>
    <s v="0394 0344 0346"/>
    <n v="37"/>
    <s v="F"/>
    <s v="W"/>
    <n v="502"/>
    <s v="MULTI-UNIT DWELLING (APARTMENT, DUPLEX, ETC)"/>
    <m/>
    <m/>
    <s v="IC"/>
    <s v="Invest Cont"/>
    <n v="341"/>
    <m/>
    <m/>
    <m/>
    <s v="1900    SELBY                        AV"/>
    <m/>
    <n v="34.048699999999997"/>
    <n v="-118.4319"/>
    <n v="0"/>
  </r>
  <r>
    <n v="200300601"/>
    <d v="2020-03-19T00:00:00"/>
    <d v="2020-03-18T00:00:00"/>
    <n v="1200"/>
    <n v="3"/>
    <x v="2"/>
    <n v="335"/>
    <n v="1"/>
    <n v="330"/>
    <s v="BURGLARY FROM VEHICLE"/>
    <s v="1609 1402 1601 0329 0344 0352"/>
    <n v="29"/>
    <s v="M"/>
    <s v="W"/>
    <n v="101"/>
    <s v="STREET"/>
    <m/>
    <m/>
    <s v="IC"/>
    <s v="Invest Cont"/>
    <n v="330"/>
    <m/>
    <m/>
    <m/>
    <s v="2600 W  30TH                         ST"/>
    <m/>
    <n v="34.0276"/>
    <n v="-118.3236"/>
    <n v="0"/>
  </r>
  <r>
    <n v="200211375"/>
    <d v="2020-06-15T00:00:00"/>
    <d v="2020-06-15T00:00:00"/>
    <n v="1630"/>
    <n v="2"/>
    <x v="5"/>
    <n v="249"/>
    <n v="1"/>
    <n v="440"/>
    <s v="THEFT PLAIN - PETTY ($950 &amp; UNDER)"/>
    <s v="0202 0344 0394 1822"/>
    <n v="0"/>
    <s v="M"/>
    <s v="W"/>
    <n v="502"/>
    <s v="MULTI-UNIT DWELLING (APARTMENT, DUPLEX, ETC)"/>
    <m/>
    <m/>
    <s v="IC"/>
    <s v="Invest Cont"/>
    <n v="440"/>
    <m/>
    <m/>
    <m/>
    <s v="1100 W  6TH                          ST"/>
    <m/>
    <n v="34.054099999999998"/>
    <n v="-118.2621"/>
    <n v="0"/>
  </r>
  <r>
    <n v="200618301"/>
    <d v="2020-11-21T00:00:00"/>
    <d v="2020-11-21T00:00:00"/>
    <n v="600"/>
    <n v="6"/>
    <x v="9"/>
    <n v="622"/>
    <n v="1"/>
    <n v="510"/>
    <s v="VEHICLE - STOLEN"/>
    <m/>
    <n v="0"/>
    <m/>
    <m/>
    <n v="108"/>
    <s v="PARKING LOT"/>
    <m/>
    <m/>
    <s v="IC"/>
    <s v="Invest Cont"/>
    <n v="510"/>
    <m/>
    <m/>
    <m/>
    <s v="2300    JUPITER                      DR"/>
    <m/>
    <n v="34.110599999999998"/>
    <n v="-118.3646"/>
    <n v="0"/>
  </r>
  <r>
    <n v="201210589"/>
    <d v="2020-04-03T00:00:00"/>
    <d v="2020-04-03T00:00:00"/>
    <n v="2030"/>
    <n v="12"/>
    <x v="8"/>
    <n v="1203"/>
    <n v="2"/>
    <n v="745"/>
    <s v="VANDALISM - MISDEAMEANOR ($399 OR UNDER)"/>
    <s v="0329 1307"/>
    <n v="22"/>
    <s v="F"/>
    <s v="H"/>
    <n v="101"/>
    <s v="STREET"/>
    <m/>
    <m/>
    <s v="IC"/>
    <s v="Invest Cont"/>
    <n v="745"/>
    <m/>
    <m/>
    <m/>
    <s v="1500 W  46TH                         ST"/>
    <m/>
    <n v="34.001899999999999"/>
    <n v="-118.3056"/>
    <n v="0"/>
  </r>
  <r>
    <n v="201116284"/>
    <d v="2020-12-03T00:00:00"/>
    <d v="2020-12-03T00:00:00"/>
    <n v="805"/>
    <n v="11"/>
    <x v="7"/>
    <n v="1147"/>
    <n v="2"/>
    <n v="626"/>
    <s v="INTIMATE PARTNER - SIMPLE ASSAULT"/>
    <s v="0400 0416 1814 0913 2000"/>
    <n v="24"/>
    <s v="F"/>
    <s v="H"/>
    <n v="254"/>
    <s v="STUDIO (FILM/PHOTOGRAPHIC/MUSIC)"/>
    <n v="400"/>
    <s v="STRONG-ARM (HANDS, FIST, FEET OR BODILY FORCE)"/>
    <s v="AO"/>
    <s v="Adult Other"/>
    <n v="626"/>
    <m/>
    <m/>
    <m/>
    <s v="1900    KEMPER                       ST"/>
    <m/>
    <n v="34.101799999999997"/>
    <n v="-118.2325"/>
    <n v="0"/>
  </r>
  <r>
    <n v="200406644"/>
    <d v="2020-03-08T00:00:00"/>
    <d v="2020-03-05T00:00:00"/>
    <n v="2200"/>
    <n v="4"/>
    <x v="4"/>
    <n v="455"/>
    <n v="1"/>
    <n v="331"/>
    <s v="THEFT FROM MOTOR VEHICLE - GRAND ($950.01 AND OVER)"/>
    <n v="344"/>
    <n v="28"/>
    <s v="F"/>
    <s v="W"/>
    <n v="101"/>
    <s v="STREET"/>
    <m/>
    <m/>
    <s v="IC"/>
    <s v="Invest Cont"/>
    <n v="331"/>
    <m/>
    <m/>
    <m/>
    <s v="500    BRITTANIA                    ST"/>
    <m/>
    <n v="34.049300000000002"/>
    <n v="-118.2133"/>
    <n v="0"/>
  </r>
  <r>
    <n v="200617539"/>
    <d v="2020-11-03T00:00:00"/>
    <d v="2020-11-02T00:00:00"/>
    <n v="500"/>
    <n v="6"/>
    <x v="9"/>
    <n v="648"/>
    <n v="2"/>
    <n v="624"/>
    <s v="BATTERY - SIMPLE ASSAULT"/>
    <s v="1822 0400 0416 0417 1218 0216 0342 0359"/>
    <n v="57"/>
    <s v="M"/>
    <s v="W"/>
    <n v="108"/>
    <s v="PARKING LOT"/>
    <n v="400"/>
    <s v="STRONG-ARM (HANDS, FIST, FEET OR BODILY FORCE)"/>
    <s v="IC"/>
    <s v="Invest Cont"/>
    <n v="624"/>
    <m/>
    <m/>
    <m/>
    <s v="5600 W  SUNSET                       BL"/>
    <m/>
    <n v="34.1"/>
    <n v="-118.3113"/>
    <n v="0"/>
  </r>
  <r>
    <n v="201222549"/>
    <d v="2020-10-13T00:00:00"/>
    <d v="2020-10-13T00:00:00"/>
    <n v="1620"/>
    <n v="12"/>
    <x v="8"/>
    <n v="1249"/>
    <n v="2"/>
    <n v="903"/>
    <s v="CONTEMPT OF COURT"/>
    <s v="0913 2038 1312 1814"/>
    <n v="39"/>
    <s v="F"/>
    <s v="H"/>
    <n v="101"/>
    <s v="STREET"/>
    <m/>
    <m/>
    <s v="AO"/>
    <s v="Adult Other"/>
    <n v="903"/>
    <m/>
    <m/>
    <m/>
    <s v="600 W  GAGE                         AV"/>
    <m/>
    <n v="33.982399999999998"/>
    <n v="-118.28440000000001"/>
    <n v="0"/>
  </r>
  <r>
    <n v="200313886"/>
    <d v="2020-07-09T00:00:00"/>
    <d v="2020-07-09T00:00:00"/>
    <n v="315"/>
    <n v="3"/>
    <x v="2"/>
    <n v="397"/>
    <n v="1"/>
    <n v="230"/>
    <s v="ASSAULT WITH DEADLY WEAPON, AGGRAVATED ASSAULT"/>
    <s v="1822 0305 0334 0371 1816 0906"/>
    <n v="19"/>
    <s v="F"/>
    <s v="H"/>
    <n v="502"/>
    <s v="MULTI-UNIT DWELLING (APARTMENT, DUPLEX, ETC)"/>
    <n v="200"/>
    <s v="KNIFE WITH BLADE 6INCHES OR LESS"/>
    <s v="IC"/>
    <s v="Invest Cont"/>
    <n v="230"/>
    <m/>
    <m/>
    <m/>
    <s v="4200 S  VERMONT                      AV"/>
    <m/>
    <n v="34.007300000000001"/>
    <n v="-118.298"/>
    <n v="0"/>
  </r>
  <r>
    <n v="200314030"/>
    <d v="2020-07-11T00:00:00"/>
    <d v="2020-07-11T00:00:00"/>
    <n v="1500"/>
    <n v="3"/>
    <x v="2"/>
    <n v="363"/>
    <n v="2"/>
    <n v="354"/>
    <s v="THEFT OF IDENTITY"/>
    <s v="1202 0121 1822 0100"/>
    <n v="90"/>
    <s v="F"/>
    <s v="B"/>
    <n v="502"/>
    <s v="MULTI-UNIT DWELLING (APARTMENT, DUPLEX, ETC)"/>
    <m/>
    <m/>
    <s v="IC"/>
    <s v="Invest Cont"/>
    <n v="354"/>
    <m/>
    <m/>
    <m/>
    <s v="3900    MARLTON                      AV"/>
    <m/>
    <n v="34.013300000000001"/>
    <n v="-118.337"/>
    <n v="0"/>
  </r>
  <r>
    <n v="200304179"/>
    <d v="2020-01-04T00:00:00"/>
    <d v="2020-01-04T00:00:00"/>
    <n v="147"/>
    <n v="3"/>
    <x v="2"/>
    <n v="374"/>
    <n v="1"/>
    <n v="210"/>
    <s v="ROBBERY"/>
    <s v="1822 0342 0344 0354 0352 0417 2033"/>
    <n v="20"/>
    <s v="F"/>
    <s v="B"/>
    <n v="101"/>
    <s v="STREET"/>
    <n v="400"/>
    <s v="STRONG-ARM (HANDS, FIST, FEET OR BODILY FORCE)"/>
    <s v="IC"/>
    <s v="Invest Cont"/>
    <n v="210"/>
    <m/>
    <m/>
    <m/>
    <s v="3800    WELLAND                      AV"/>
    <m/>
    <n v="34.017299999999999"/>
    <n v="-118.3261"/>
    <n v="0"/>
  </r>
  <r>
    <n v="200817734"/>
    <d v="2020-12-20T00:00:00"/>
    <d v="2020-12-20T00:00:00"/>
    <n v="1050"/>
    <n v="8"/>
    <x v="12"/>
    <n v="854"/>
    <n v="2"/>
    <n v="740"/>
    <s v="VANDALISM - FELONY ($400 &amp; OVER, ALL CHURCH VANDALISMS)"/>
    <s v="1402 0329 1822"/>
    <n v="0"/>
    <s v="X"/>
    <s v="X"/>
    <n v="252"/>
    <s v="COFFEE SHOP (STARBUCKS, COFFEE BEAN, PEET'S, ETC.)"/>
    <m/>
    <m/>
    <s v="IC"/>
    <s v="Invest Cont"/>
    <n v="740"/>
    <n v="998"/>
    <m/>
    <m/>
    <s v="11100    SANTA MONICA                 BL"/>
    <m/>
    <n v="34.047400000000003"/>
    <n v="-118.44499999999999"/>
    <n v="0"/>
  </r>
  <r>
    <n v="200217162"/>
    <d v="2020-11-07T00:00:00"/>
    <d v="2020-11-07T00:00:00"/>
    <n v="950"/>
    <n v="2"/>
    <x v="5"/>
    <n v="295"/>
    <n v="1"/>
    <n v="510"/>
    <s v="VEHICLE - STOLEN"/>
    <m/>
    <n v="0"/>
    <m/>
    <m/>
    <n v="101"/>
    <s v="STREET"/>
    <m/>
    <m/>
    <s v="IC"/>
    <s v="Invest Cont"/>
    <n v="510"/>
    <m/>
    <m/>
    <m/>
    <s v="1800 S  BONNIE BRAE                  ST"/>
    <m/>
    <n v="34.040199999999999"/>
    <n v="-118.28360000000001"/>
    <n v="0"/>
  </r>
  <r>
    <n v="200616654"/>
    <d v="2020-10-13T00:00:00"/>
    <d v="2020-10-13T00:00:00"/>
    <n v="2120"/>
    <n v="6"/>
    <x v="9"/>
    <n v="666"/>
    <n v="1"/>
    <n v="420"/>
    <s v="THEFT FROM MOTOR VEHICLE - PETTY ($950 &amp; UNDER)"/>
    <s v="1300 1601 1606 0344 1822 0209 0216"/>
    <n v="27"/>
    <s v="M"/>
    <s v="H"/>
    <n v="101"/>
    <s v="STREET"/>
    <m/>
    <m/>
    <s v="IC"/>
    <s v="Invest Cont"/>
    <n v="420"/>
    <n v="480"/>
    <m/>
    <m/>
    <s v="FOUNTAIN"/>
    <s v="CAHUENGA"/>
    <n v="34.0944"/>
    <n v="-118.3288"/>
    <n v="0"/>
  </r>
  <r>
    <n v="201113171"/>
    <d v="2020-09-02T00:00:00"/>
    <d v="2020-08-24T00:00:00"/>
    <n v="1630"/>
    <n v="11"/>
    <x v="7"/>
    <n v="1115"/>
    <n v="1"/>
    <n v="310"/>
    <s v="BURGLARY"/>
    <s v="1602 0344 0358 0397"/>
    <n v="0"/>
    <s v="X"/>
    <s v="X"/>
    <n v="203"/>
    <s v="OTHER BUSINESS"/>
    <m/>
    <m/>
    <s v="IC"/>
    <s v="Invest Cont"/>
    <n v="310"/>
    <m/>
    <m/>
    <m/>
    <s v="2200    FAIR PARK                    AV"/>
    <m/>
    <n v="34.136099999999999"/>
    <n v="-118.215"/>
    <n v="0"/>
  </r>
  <r>
    <n v="201210975"/>
    <d v="2020-04-15T00:00:00"/>
    <d v="2020-04-15T00:00:00"/>
    <n v="520"/>
    <n v="12"/>
    <x v="8"/>
    <n v="1251"/>
    <n v="1"/>
    <n v="520"/>
    <s v="VEHICLE - ATTEMPT STOLEN"/>
    <s v="0329 1300 1309 1307 1609 0342"/>
    <n v="48"/>
    <s v="M"/>
    <s v="H"/>
    <n v="101"/>
    <s v="STREET"/>
    <m/>
    <m/>
    <s v="IC"/>
    <s v="Invest Cont"/>
    <n v="520"/>
    <m/>
    <m/>
    <m/>
    <s v="10TH                         AV"/>
    <s v="76TH                         ST"/>
    <n v="33.9709"/>
    <n v="-118.3287"/>
    <n v="0"/>
  </r>
  <r>
    <n v="200910474"/>
    <d v="2020-06-03T00:00:00"/>
    <d v="2020-06-02T00:00:00"/>
    <n v="2000"/>
    <n v="9"/>
    <x v="3"/>
    <n v="926"/>
    <n v="1"/>
    <n v="510"/>
    <s v="VEHICLE - STOLEN"/>
    <m/>
    <n v="0"/>
    <m/>
    <m/>
    <n v="101"/>
    <s v="STREET"/>
    <m/>
    <m/>
    <s v="IC"/>
    <s v="Invest Cont"/>
    <n v="510"/>
    <m/>
    <m/>
    <m/>
    <s v="14300    VANOWEN                      ST"/>
    <m/>
    <n v="34.193899999999999"/>
    <n v="-118.4444"/>
    <n v="0"/>
  </r>
  <r>
    <n v="200206684"/>
    <d v="2020-02-23T00:00:00"/>
    <d v="2020-02-23T00:00:00"/>
    <n v="315"/>
    <n v="2"/>
    <x v="5"/>
    <n v="256"/>
    <n v="1"/>
    <n v="236"/>
    <s v="INTIMATE PARTNER - AGGRAVATED ASSAULT"/>
    <s v="2000 1813 2002 0334 0445 1601 0913"/>
    <n v="37"/>
    <s v="M"/>
    <s v="H"/>
    <n v="502"/>
    <s v="MULTI-UNIT DWELLING (APARTMENT, DUPLEX, ETC)"/>
    <n v="200"/>
    <s v="KNIFE WITH BLADE 6INCHES OR LESS"/>
    <s v="AO"/>
    <s v="Adult Other"/>
    <n v="236"/>
    <m/>
    <m/>
    <m/>
    <s v="600 S  UNION                        AV"/>
    <m/>
    <n v="34.0565"/>
    <n v="-118.2724"/>
    <n v="0"/>
  </r>
  <r>
    <n v="200817902"/>
    <d v="2020-12-25T00:00:00"/>
    <d v="2020-12-19T00:00:00"/>
    <n v="1200"/>
    <n v="8"/>
    <x v="12"/>
    <n v="832"/>
    <n v="2"/>
    <n v="745"/>
    <s v="VANDALISM - MISDEAMEANOR ($399 OR UNDER)"/>
    <n v="329"/>
    <n v="38"/>
    <s v="M"/>
    <s v="W"/>
    <n v="123"/>
    <s v="PARKING UNDERGROUND/BUILDING"/>
    <m/>
    <m/>
    <s v="IC"/>
    <s v="Invest Cont"/>
    <n v="745"/>
    <m/>
    <m/>
    <m/>
    <s v="800 S  WESTGATE                     AV"/>
    <m/>
    <n v="34.052100000000003"/>
    <n v="-118.4699"/>
    <n v="0"/>
  </r>
  <r>
    <n v="201109834"/>
    <d v="2020-05-27T00:00:00"/>
    <d v="2020-05-27T00:00:00"/>
    <n v="1230"/>
    <n v="11"/>
    <x v="7"/>
    <n v="1199"/>
    <n v="2"/>
    <n v="888"/>
    <s v="TRESPASSING"/>
    <s v="1822 1501"/>
    <n v="45"/>
    <s v="F"/>
    <s v="W"/>
    <n v="501"/>
    <s v="SINGLE FAMILY DWELLING"/>
    <m/>
    <m/>
    <s v="IC"/>
    <s v="Invest Cont"/>
    <n v="888"/>
    <m/>
    <m/>
    <m/>
    <s v="700    AMADOR                       ST"/>
    <m/>
    <n v="34.076300000000003"/>
    <n v="-118.2336"/>
    <n v="0"/>
  </r>
  <r>
    <n v="200710378"/>
    <d v="2020-06-12T00:00:00"/>
    <d v="2020-06-11T00:00:00"/>
    <n v="2232"/>
    <n v="7"/>
    <x v="0"/>
    <n v="782"/>
    <n v="1"/>
    <n v="420"/>
    <s v="THEFT FROM MOTOR VEHICLE - PETTY ($950 &amp; UNDER)"/>
    <s v="1822 1300 0344"/>
    <n v="49"/>
    <s v="M"/>
    <s v="A"/>
    <n v="104"/>
    <s v="DRIVEWAY"/>
    <m/>
    <m/>
    <s v="IC"/>
    <s v="Invest Cont"/>
    <n v="420"/>
    <m/>
    <m/>
    <m/>
    <s v="5900    SPELTHORNE                   LN"/>
    <m/>
    <n v="34.041200000000003"/>
    <n v="-118.3711"/>
    <n v="0"/>
  </r>
  <r>
    <n v="200707946"/>
    <d v="2020-04-02T00:00:00"/>
    <d v="2020-04-02T00:00:00"/>
    <n v="1450"/>
    <n v="7"/>
    <x v="0"/>
    <n v="782"/>
    <n v="1"/>
    <n v="220"/>
    <s v="ATTEMPTED ROBBERY"/>
    <s v="0358 0302"/>
    <n v="17"/>
    <s v="M"/>
    <s v="H"/>
    <n v="101"/>
    <s v="STREET"/>
    <n v="113"/>
    <s v="SIMULATED GUN"/>
    <s v="JA"/>
    <s v="Juv Arrest"/>
    <n v="220"/>
    <m/>
    <m/>
    <m/>
    <s v="6000    COMEY                        AV"/>
    <m/>
    <n v="34.033900000000003"/>
    <n v="-118.3747"/>
    <n v="1"/>
  </r>
  <r>
    <n v="200410108"/>
    <d v="2020-06-23T00:00:00"/>
    <d v="2020-06-23T00:00:00"/>
    <n v="750"/>
    <n v="4"/>
    <x v="4"/>
    <n v="445"/>
    <n v="1"/>
    <n v="510"/>
    <s v="VEHICLE - STOLEN"/>
    <m/>
    <n v="0"/>
    <m/>
    <m/>
    <n v="108"/>
    <s v="PARKING LOT"/>
    <m/>
    <m/>
    <s v="IC"/>
    <s v="Invest Cont"/>
    <n v="510"/>
    <m/>
    <m/>
    <m/>
    <s v="1900    MARENGO                      ST"/>
    <m/>
    <n v="34.057499999999997"/>
    <n v="-118.2093"/>
    <n v="0"/>
  </r>
  <r>
    <n v="200121645"/>
    <d v="2020-11-28T00:00:00"/>
    <d v="2020-11-06T00:00:00"/>
    <n v="800"/>
    <n v="1"/>
    <x v="1"/>
    <n v="176"/>
    <n v="1"/>
    <n v="341"/>
    <s v="THEFT-GRAND ($950.01 &amp; OVER)EXCPT,GUNS,FOWL,LIVESTK,PROD"/>
    <s v="0344 0394 1822"/>
    <n v="24"/>
    <s v="M"/>
    <s v="B"/>
    <n v="502"/>
    <s v="MULTI-UNIT DWELLING (APARTMENT, DUPLEX, ETC)"/>
    <m/>
    <m/>
    <s v="IC"/>
    <s v="Invest Cont"/>
    <n v="341"/>
    <m/>
    <m/>
    <m/>
    <s v="700 S  LOS ANGELES                  ST"/>
    <m/>
    <n v="34.0426"/>
    <n v="-118.2513"/>
    <n v="0"/>
  </r>
  <r>
    <n v="200306662"/>
    <d v="2020-02-14T00:00:00"/>
    <d v="2020-02-04T00:00:00"/>
    <n v="2330"/>
    <n v="3"/>
    <x v="2"/>
    <n v="356"/>
    <n v="2"/>
    <n v="626"/>
    <s v="INTIMATE PARTNER - SIMPLE ASSAULT"/>
    <s v="2000 0416 0446 1821 1241"/>
    <n v="30"/>
    <s v="F"/>
    <s v="W"/>
    <n v="501"/>
    <s v="SINGLE FAMILY DWELLING"/>
    <n v="400"/>
    <s v="STRONG-ARM (HANDS, FIST, FEET OR BODILY FORCE)"/>
    <s v="AO"/>
    <s v="Adult Other"/>
    <n v="626"/>
    <m/>
    <m/>
    <m/>
    <s v="1400 W  36TH                         ST"/>
    <m/>
    <n v="34.022799999999997"/>
    <n v="-118.3002"/>
    <n v="0"/>
  </r>
  <r>
    <n v="200313179"/>
    <d v="2020-06-25T00:00:00"/>
    <d v="2020-06-24T00:00:00"/>
    <n v="1900"/>
    <n v="3"/>
    <x v="2"/>
    <n v="337"/>
    <n v="1"/>
    <n v="520"/>
    <s v="VEHICLE - ATTEMPT STOLEN"/>
    <s v="1822 0329 1300 1601"/>
    <n v="44"/>
    <s v="M"/>
    <s v="H"/>
    <n v="101"/>
    <s v="STREET"/>
    <m/>
    <m/>
    <s v="IC"/>
    <s v="Invest Cont"/>
    <n v="520"/>
    <m/>
    <m/>
    <m/>
    <s v="30TH                         ST"/>
    <s v="BUDLONG                      AV"/>
    <n v="34.0274"/>
    <n v="-118.2959"/>
    <n v="0"/>
  </r>
  <r>
    <n v="201014056"/>
    <d v="2020-10-15T00:00:00"/>
    <d v="2020-09-30T00:00:00"/>
    <n v="1330"/>
    <n v="10"/>
    <x v="11"/>
    <n v="1018"/>
    <n v="1"/>
    <n v="510"/>
    <s v="VEHICLE - STOLEN"/>
    <m/>
    <n v="0"/>
    <m/>
    <m/>
    <n v="101"/>
    <s v="STREET"/>
    <m/>
    <m/>
    <s v="IC"/>
    <s v="Invest Cont"/>
    <n v="510"/>
    <m/>
    <m/>
    <m/>
    <s v="GLORIA                       AV"/>
    <s v="SHERMAN                      WY"/>
    <n v="34.201300000000003"/>
    <n v="-118.47929999999999"/>
    <n v="0"/>
  </r>
  <r>
    <n v="200214424"/>
    <d v="2020-08-31T00:00:00"/>
    <d v="2020-08-30T00:00:00"/>
    <n v="1900"/>
    <n v="2"/>
    <x v="5"/>
    <n v="246"/>
    <n v="1"/>
    <n v="510"/>
    <s v="VEHICLE - STOLEN"/>
    <m/>
    <n v="0"/>
    <m/>
    <m/>
    <n v="101"/>
    <s v="STREET"/>
    <m/>
    <m/>
    <s v="IC"/>
    <s v="Invest Cont"/>
    <n v="510"/>
    <m/>
    <m/>
    <m/>
    <s v="600 S  WESTLAKE                     AV"/>
    <m/>
    <n v="34.059800000000003"/>
    <n v="-118.2734"/>
    <n v="0"/>
  </r>
  <r>
    <n v="200305373"/>
    <d v="2020-01-24T00:00:00"/>
    <d v="2020-01-24T00:00:00"/>
    <n v="1330"/>
    <n v="3"/>
    <x v="2"/>
    <n v="397"/>
    <n v="2"/>
    <n v="626"/>
    <s v="INTIMATE PARTNER - SIMPLE ASSAULT"/>
    <s v="1814 1313 2000 0444 0429"/>
    <n v="35"/>
    <s v="F"/>
    <s v="B"/>
    <n v="102"/>
    <s v="SIDEWALK"/>
    <n v="400"/>
    <s v="STRONG-ARM (HANDS, FIST, FEET OR BODILY FORCE)"/>
    <s v="IC"/>
    <s v="Invest Cont"/>
    <n v="626"/>
    <m/>
    <m/>
    <m/>
    <s v="MARTIN LUTHER KING JR        BL"/>
    <s v="NORMANDIE                    AV"/>
    <n v="34.010899999999999"/>
    <n v="-118.3002"/>
    <n v="0"/>
  </r>
  <r>
    <n v="200113649"/>
    <d v="2020-06-19T00:00:00"/>
    <d v="2020-06-18T00:00:00"/>
    <n v="1900"/>
    <n v="1"/>
    <x v="1"/>
    <n v="111"/>
    <n v="1"/>
    <n v="310"/>
    <s v="BURGLARY"/>
    <s v="0329 0344 1609 1402"/>
    <n v="48"/>
    <s v="F"/>
    <s v="A"/>
    <n v="218"/>
    <s v="BEAUTY/BARBER SHOP"/>
    <m/>
    <m/>
    <s v="IC"/>
    <s v="Invest Cont"/>
    <n v="310"/>
    <n v="998"/>
    <m/>
    <m/>
    <s v="500    ALPINE                       ST"/>
    <m/>
    <n v="34.062800000000003"/>
    <n v="-118.23950000000001"/>
    <n v="0"/>
  </r>
  <r>
    <n v="200214882"/>
    <d v="2020-09-07T00:00:00"/>
    <d v="2020-09-06T00:00:00"/>
    <n v="2100"/>
    <n v="2"/>
    <x v="5"/>
    <n v="269"/>
    <n v="1"/>
    <n v="330"/>
    <s v="BURGLARY FROM VEHICLE"/>
    <s v="0329 1601 0377 0344"/>
    <n v="52"/>
    <s v="M"/>
    <s v="H"/>
    <n v="108"/>
    <s v="PARKING LOT"/>
    <m/>
    <m/>
    <s v="IC"/>
    <s v="Invest Cont"/>
    <n v="330"/>
    <m/>
    <m/>
    <m/>
    <s v="700    VALENCIA                     ST"/>
    <m/>
    <n v="34.052700000000002"/>
    <n v="-118.2696"/>
    <n v="0"/>
  </r>
  <r>
    <n v="200411610"/>
    <d v="2020-08-09T00:00:00"/>
    <d v="2020-08-09T00:00:00"/>
    <n v="1730"/>
    <n v="4"/>
    <x v="4"/>
    <n v="453"/>
    <n v="2"/>
    <n v="930"/>
    <s v="CRIMINAL THREATS - NO WEAPON DISPLAYED"/>
    <s v="2004 0421 1822"/>
    <n v="24"/>
    <s v="F"/>
    <s v="H"/>
    <n v="102"/>
    <s v="SIDEWALK"/>
    <n v="511"/>
    <s v="VERBAL THREAT"/>
    <s v="AA"/>
    <s v="Adult Arrest"/>
    <n v="930"/>
    <m/>
    <m/>
    <m/>
    <s v="PENNSYLVANIA"/>
    <s v="STATE"/>
    <n v="34.048000000000002"/>
    <n v="-118.21810000000001"/>
    <n v="1"/>
  </r>
  <r>
    <n v="200110192"/>
    <d v="2020-04-08T00:00:00"/>
    <d v="2020-04-08T00:00:00"/>
    <n v="1100"/>
    <n v="1"/>
    <x v="1"/>
    <n v="152"/>
    <n v="1"/>
    <n v="341"/>
    <s v="THEFT-GRAND ($950.01 &amp; OVER)EXCPT,GUNS,FOWL,LIVESTK,PROD"/>
    <s v="0344 2004 1218 1202"/>
    <n v="79"/>
    <s v="M"/>
    <s v="B"/>
    <n v="102"/>
    <s v="SIDEWALK"/>
    <n v="400"/>
    <s v="STRONG-ARM (HANDS, FIST, FEET OR BODILY FORCE)"/>
    <s v="IC"/>
    <s v="Invest Cont"/>
    <n v="341"/>
    <m/>
    <m/>
    <m/>
    <s v="6TH                          ST"/>
    <s v="FIGUEROA                     ST"/>
    <n v="34.050899999999999"/>
    <n v="-118.2585"/>
    <n v="0"/>
  </r>
  <r>
    <n v="201008401"/>
    <d v="2020-04-22T00:00:00"/>
    <d v="2020-04-19T00:00:00"/>
    <n v="1600"/>
    <n v="10"/>
    <x v="11"/>
    <n v="1004"/>
    <n v="2"/>
    <n v="740"/>
    <s v="VANDALISM - FELONY ($400 &amp; OVER, ALL CHURCH VANDALISMS)"/>
    <s v="1822 0329 1300 1307"/>
    <n v="35"/>
    <s v="F"/>
    <s v="H"/>
    <n v="122"/>
    <s v="VEHICLE, PASSENGER/TRUCK"/>
    <m/>
    <m/>
    <s v="IC"/>
    <s v="Invest Cont"/>
    <n v="740"/>
    <m/>
    <m/>
    <m/>
    <s v="DARBY                        AV"/>
    <s v="LORNE                        ST"/>
    <n v="34.2164"/>
    <n v="-118.5334"/>
    <n v="0"/>
  </r>
  <r>
    <n v="200405985"/>
    <d v="2020-02-20T00:00:00"/>
    <d v="2020-02-15T00:00:00"/>
    <n v="1500"/>
    <n v="4"/>
    <x v="4"/>
    <n v="438"/>
    <n v="2"/>
    <n v="740"/>
    <s v="VANDALISM - FELONY ($400 &amp; OVER, ALL CHURCH VANDALISMS)"/>
    <n v="329"/>
    <n v="47"/>
    <s v="M"/>
    <s v="H"/>
    <n v="101"/>
    <s v="STREET"/>
    <m/>
    <m/>
    <s v="IC"/>
    <s v="Invest Cont"/>
    <n v="740"/>
    <m/>
    <m/>
    <m/>
    <s v="2900    COVINA                       ST"/>
    <m/>
    <n v="34.078800000000001"/>
    <n v="-118.1653"/>
    <n v="0"/>
  </r>
  <r>
    <n v="200509288"/>
    <d v="2020-05-10T00:00:00"/>
    <d v="2020-05-09T00:00:00"/>
    <n v="2100"/>
    <n v="5"/>
    <x v="10"/>
    <n v="524"/>
    <n v="1"/>
    <n v="330"/>
    <s v="BURGLARY FROM VEHICLE"/>
    <s v="0329 0344 1300 1302 1601"/>
    <n v="43"/>
    <s v="M"/>
    <s v="H"/>
    <n v="101"/>
    <s v="STREET"/>
    <m/>
    <m/>
    <s v="IC"/>
    <s v="Invest Cont"/>
    <n v="330"/>
    <m/>
    <m/>
    <m/>
    <s v="1300 W  C                            ST"/>
    <m/>
    <n v="33.771900000000002"/>
    <n v="-118.2775"/>
    <n v="0"/>
  </r>
  <r>
    <n v="201204576"/>
    <d v="2020-01-09T00:00:00"/>
    <d v="2020-01-09T00:00:00"/>
    <n v="525"/>
    <n v="12"/>
    <x v="8"/>
    <n v="1215"/>
    <n v="1"/>
    <n v="220"/>
    <s v="ATTEMPTED ROBBERY"/>
    <s v="0448 0400 0853"/>
    <n v="18"/>
    <s v="M"/>
    <s v="H"/>
    <n v="102"/>
    <s v="SIDEWALK"/>
    <n v="400"/>
    <s v="STRONG-ARM (HANDS, FIST, FEET OR BODILY FORCE)"/>
    <s v="IC"/>
    <s v="Invest Cont"/>
    <n v="220"/>
    <m/>
    <m/>
    <m/>
    <s v="SLAUSON                      AV"/>
    <s v="NORMANDIE                    AV"/>
    <n v="33.989199999999997"/>
    <n v="-118.3002"/>
    <n v="0"/>
  </r>
  <r>
    <n v="201214447"/>
    <d v="2020-06-10T00:00:00"/>
    <d v="2020-06-09T00:00:00"/>
    <n v="1800"/>
    <n v="12"/>
    <x v="8"/>
    <n v="1203"/>
    <n v="1"/>
    <n v="440"/>
    <s v="THEFT PLAIN - PETTY ($950 &amp; UNDER)"/>
    <s v="0344 1902"/>
    <n v="28"/>
    <s v="F"/>
    <s v="B"/>
    <n v="501"/>
    <s v="SINGLE FAMILY DWELLING"/>
    <m/>
    <m/>
    <s v="IC"/>
    <s v="Invest Cont"/>
    <n v="440"/>
    <m/>
    <m/>
    <m/>
    <s v="1700 W  VERNON                       AV"/>
    <m/>
    <n v="34.003700000000002"/>
    <n v="-118.30889999999999"/>
    <n v="0"/>
  </r>
  <r>
    <n v="200512410"/>
    <d v="2020-07-29T00:00:00"/>
    <d v="2020-07-29T00:00:00"/>
    <n v="1345"/>
    <n v="5"/>
    <x v="10"/>
    <n v="587"/>
    <n v="1"/>
    <n v="440"/>
    <s v="THEFT PLAIN - PETTY ($950 &amp; UNDER)"/>
    <n v="344"/>
    <n v="39"/>
    <s v="M"/>
    <s v="H"/>
    <n v="505"/>
    <s v="MOTEL"/>
    <m/>
    <m/>
    <s v="IC"/>
    <s v="Invest Cont"/>
    <n v="440"/>
    <m/>
    <m/>
    <m/>
    <s v="500 W  38TH                         ST"/>
    <m/>
    <n v="33.709600000000002"/>
    <n v="-118.2885"/>
    <n v="0"/>
  </r>
  <r>
    <n v="200305663"/>
    <d v="2020-01-28T00:00:00"/>
    <d v="2020-01-28T00:00:00"/>
    <n v="1310"/>
    <n v="3"/>
    <x v="2"/>
    <n v="314"/>
    <n v="2"/>
    <n v="354"/>
    <s v="THEFT OF IDENTITY"/>
    <s v="0100 1822 1210"/>
    <n v="39"/>
    <s v="M"/>
    <s v="W"/>
    <n v="501"/>
    <s v="SINGLE FAMILY DWELLING"/>
    <m/>
    <m/>
    <s v="IC"/>
    <s v="Invest Cont"/>
    <n v="354"/>
    <m/>
    <m/>
    <m/>
    <s v="3800 W  27TH                         ST"/>
    <m/>
    <n v="34.031199999999998"/>
    <n v="-118.3262"/>
    <n v="0"/>
  </r>
  <r>
    <n v="200300943"/>
    <d v="2020-12-17T00:00:00"/>
    <d v="2020-12-17T00:00:00"/>
    <n v="550"/>
    <n v="3"/>
    <x v="2"/>
    <n v="391"/>
    <n v="2"/>
    <n v="624"/>
    <s v="BATTERY - SIMPLE ASSAULT"/>
    <s v="1822 1212 0444 1300 1309"/>
    <n v="50"/>
    <s v="M"/>
    <s v="B"/>
    <n v="108"/>
    <s v="PARKING LOT"/>
    <n v="400"/>
    <s v="STRONG-ARM (HANDS, FIST, FEET OR BODILY FORCE)"/>
    <s v="IC"/>
    <s v="Invest Cont"/>
    <n v="624"/>
    <m/>
    <m/>
    <m/>
    <s v="STOCKER                      ST"/>
    <s v="LA BREA                      AV"/>
    <n v="33.997399999999999"/>
    <n v="-118.3579"/>
    <n v="0"/>
  </r>
  <r>
    <n v="200113869"/>
    <d v="2020-06-24T00:00:00"/>
    <d v="2020-06-24T00:00:00"/>
    <n v="650"/>
    <n v="1"/>
    <x v="1"/>
    <n v="171"/>
    <n v="1"/>
    <n v="230"/>
    <s v="ASSAULT WITH DEADLY WEAPON, AGGRAVATED ASSAULT"/>
    <s v="0334 2060 0340 0417 0416 1402 2004 1218 0913"/>
    <n v="24"/>
    <s v="M"/>
    <s v="B"/>
    <n v="101"/>
    <s v="STREET"/>
    <n v="200"/>
    <s v="KNIFE WITH BLADE 6INCHES OR LESS"/>
    <s v="AO"/>
    <s v="Adult Other"/>
    <n v="230"/>
    <n v="998"/>
    <m/>
    <m/>
    <s v="LA LIVE                      WY"/>
    <s v="11TH                         ST"/>
    <n v="34.045099999999998"/>
    <n v="-118.2701"/>
    <n v="0"/>
  </r>
  <r>
    <n v="201113583"/>
    <d v="2020-09-14T00:00:00"/>
    <d v="2020-09-13T00:00:00"/>
    <n v="1700"/>
    <n v="11"/>
    <x v="7"/>
    <n v="1173"/>
    <n v="1"/>
    <n v="310"/>
    <s v="BURGLARY"/>
    <s v="1402 0358 0344 1822"/>
    <n v="35"/>
    <s v="M"/>
    <s v="H"/>
    <n v="501"/>
    <s v="SINGLE FAMILY DWELLING"/>
    <m/>
    <m/>
    <s v="IC"/>
    <s v="Invest Cont"/>
    <n v="310"/>
    <n v="998"/>
    <m/>
    <m/>
    <s v="2100    BAXTER                       ST"/>
    <m/>
    <n v="34.091500000000003"/>
    <n v="-118.255"/>
    <n v="0"/>
  </r>
  <r>
    <n v="200313965"/>
    <d v="2020-07-10T00:00:00"/>
    <d v="2020-07-03T00:00:00"/>
    <n v="2300"/>
    <n v="3"/>
    <x v="2"/>
    <n v="332"/>
    <n v="2"/>
    <n v="740"/>
    <s v="VANDALISM - FELONY ($400 &amp; OVER, ALL CHURCH VANDALISMS)"/>
    <s v="0329 1300"/>
    <n v="39"/>
    <s v="M"/>
    <s v="H"/>
    <n v="101"/>
    <s v="STREET"/>
    <m/>
    <m/>
    <s v="IC"/>
    <s v="Invest Cont"/>
    <n v="740"/>
    <m/>
    <m/>
    <m/>
    <s v="2900    HILLCREST                    DR"/>
    <m/>
    <n v="34.0276"/>
    <n v="-118.3429"/>
    <n v="0"/>
  </r>
  <r>
    <n v="200804664"/>
    <d v="2020-01-16T00:00:00"/>
    <d v="2020-01-16T00:00:00"/>
    <n v="1810"/>
    <n v="8"/>
    <x v="12"/>
    <n v="831"/>
    <n v="1"/>
    <n v="230"/>
    <s v="ASSAULT WITH DEADLY WEAPON, AGGRAVATED ASSAULT"/>
    <s v="1822 0444 0429 0400 1202"/>
    <n v="61"/>
    <s v="F"/>
    <s v="W"/>
    <n v="102"/>
    <s v="SIDEWALK"/>
    <n v="400"/>
    <s v="STRONG-ARM (HANDS, FIST, FEET OR BODILY FORCE)"/>
    <s v="IC"/>
    <s v="Invest Cont"/>
    <n v="230"/>
    <m/>
    <m/>
    <m/>
    <s v="12400    WILSHIRE                     BL"/>
    <m/>
    <n v="34.0473"/>
    <n v="-118.4768"/>
    <n v="0"/>
  </r>
  <r>
    <n v="200708413"/>
    <d v="2020-04-19T00:00:00"/>
    <d v="2020-04-18T00:00:00"/>
    <n v="1600"/>
    <n v="7"/>
    <x v="0"/>
    <n v="759"/>
    <n v="1"/>
    <n v="330"/>
    <s v="BURGLARY FROM VEHICLE"/>
    <s v="1609 0344"/>
    <n v="38"/>
    <s v="M"/>
    <s v="H"/>
    <n v="108"/>
    <s v="PARKING LOT"/>
    <m/>
    <m/>
    <s v="IC"/>
    <s v="Invest Cont"/>
    <n v="330"/>
    <m/>
    <m/>
    <m/>
    <s v="4100 W  PICO                         BL"/>
    <m/>
    <n v="34.049500000000002"/>
    <n v="-118.3215"/>
    <n v="0"/>
  </r>
  <r>
    <n v="200413927"/>
    <d v="2020-10-17T00:00:00"/>
    <d v="2020-10-16T00:00:00"/>
    <n v="2100"/>
    <n v="4"/>
    <x v="4"/>
    <n v="412"/>
    <n v="2"/>
    <n v="740"/>
    <s v="VANDALISM - FELONY ($400 &amp; OVER, ALL CHURCH VANDALISMS)"/>
    <s v="0329 1307"/>
    <n v="50"/>
    <s v="M"/>
    <s v="W"/>
    <n v="108"/>
    <s v="PARKING LOT"/>
    <m/>
    <m/>
    <s v="IC"/>
    <s v="Invest Cont"/>
    <n v="740"/>
    <m/>
    <m/>
    <m/>
    <s v="200 N  AVENUE 25"/>
    <m/>
    <n v="34.078000000000003"/>
    <n v="-118.21810000000001"/>
    <n v="0"/>
  </r>
  <r>
    <n v="200814785"/>
    <d v="2020-10-02T00:00:00"/>
    <d v="2020-10-02T00:00:00"/>
    <n v="1045"/>
    <n v="8"/>
    <x v="12"/>
    <n v="855"/>
    <n v="1"/>
    <n v="210"/>
    <s v="ROBBERY"/>
    <s v="1402 0325 0344 0416 1822"/>
    <n v="0"/>
    <s v="X"/>
    <s v="X"/>
    <n v="301"/>
    <s v="GAS STATION"/>
    <n v="500"/>
    <s v="UNKNOWN WEAPON/OTHER WEAPON"/>
    <s v="IC"/>
    <s v="Invest Cont"/>
    <n v="210"/>
    <n v="998"/>
    <m/>
    <m/>
    <s v="10900    SANTA MONICA                 BL"/>
    <m/>
    <n v="34.0503"/>
    <n v="-118.43519999999999"/>
    <n v="0"/>
  </r>
  <r>
    <n v="200115887"/>
    <d v="2020-08-05T00:00:00"/>
    <d v="2020-07-29T00:00:00"/>
    <n v="2100"/>
    <n v="1"/>
    <x v="1"/>
    <n v="162"/>
    <n v="1"/>
    <n v="510"/>
    <s v="VEHICLE - STOLEN"/>
    <m/>
    <n v="0"/>
    <m/>
    <m/>
    <n v="101"/>
    <s v="STREET"/>
    <m/>
    <m/>
    <s v="IC"/>
    <s v="Invest Cont"/>
    <n v="510"/>
    <m/>
    <m/>
    <m/>
    <s v="800 S  OLIVE                        ST"/>
    <m/>
    <n v="34.043700000000001"/>
    <n v="-118.2582"/>
    <n v="0"/>
  </r>
  <r>
    <n v="201223062"/>
    <d v="2020-10-21T00:00:00"/>
    <d v="2020-10-21T00:00:00"/>
    <n v="2130"/>
    <n v="12"/>
    <x v="8"/>
    <n v="1263"/>
    <n v="1"/>
    <n v="230"/>
    <s v="ASSAULT WITH DEADLY WEAPON, AGGRAVATED ASSAULT"/>
    <s v="1822 0450"/>
    <n v="0"/>
    <s v="M"/>
    <s v="B"/>
    <n v="101"/>
    <s v="STREET"/>
    <n v="106"/>
    <s v="UNKNOWN FIREARM"/>
    <s v="IC"/>
    <s v="Invest Cont"/>
    <n v="230"/>
    <m/>
    <m/>
    <m/>
    <s v="DENKER                       AV"/>
    <s v="MANCHESTER                   AV"/>
    <n v="33.96"/>
    <n v="-118.3047"/>
    <n v="0"/>
  </r>
  <r>
    <n v="200322320"/>
    <d v="2020-12-27T00:00:00"/>
    <d v="2020-12-27T00:00:00"/>
    <n v="2030"/>
    <n v="3"/>
    <x v="2"/>
    <n v="312"/>
    <n v="2"/>
    <n v="901"/>
    <s v="VIOLATION OF RESTRAINING ORDER"/>
    <s v="0913 2038 2000 1814 2004 1309 0216"/>
    <n v="39"/>
    <s v="F"/>
    <s v="H"/>
    <n v="502"/>
    <s v="MULTI-UNIT DWELLING (APARTMENT, DUPLEX, ETC)"/>
    <m/>
    <m/>
    <s v="IC"/>
    <s v="Invest Cont"/>
    <n v="901"/>
    <m/>
    <m/>
    <m/>
    <s v="3000 S  CLOVERDALE                   AV"/>
    <m/>
    <n v="34.027299999999997"/>
    <n v="-118.35939999999999"/>
    <n v="0"/>
  </r>
  <r>
    <n v="200415366"/>
    <d v="2020-11-29T00:00:00"/>
    <d v="2020-11-29T00:00:00"/>
    <n v="130"/>
    <n v="4"/>
    <x v="4"/>
    <n v="415"/>
    <n v="2"/>
    <n v="745"/>
    <s v="VANDALISM - MISDEAMEANOR ($399 OR UNDER)"/>
    <n v="329"/>
    <n v="0"/>
    <s v="X"/>
    <s v="X"/>
    <n v="301"/>
    <s v="GAS STATION"/>
    <m/>
    <m/>
    <s v="IC"/>
    <s v="Invest Cont"/>
    <n v="745"/>
    <m/>
    <m/>
    <m/>
    <s v="2800 N  BROADWAY"/>
    <m/>
    <n v="34.0762"/>
    <n v="-118.2119"/>
    <n v="0"/>
  </r>
  <r>
    <n v="200617078"/>
    <d v="2020-10-22T00:00:00"/>
    <d v="2020-10-02T00:00:00"/>
    <n v="1235"/>
    <n v="6"/>
    <x v="9"/>
    <n v="667"/>
    <n v="2"/>
    <n v="354"/>
    <s v="THEFT OF IDENTITY"/>
    <s v="1822 0930"/>
    <n v="28"/>
    <s v="M"/>
    <s v="O"/>
    <n v="501"/>
    <s v="SINGLE FAMILY DWELLING"/>
    <m/>
    <m/>
    <s v="IC"/>
    <s v="Invest Cont"/>
    <n v="354"/>
    <m/>
    <m/>
    <m/>
    <s v="5800    LA MIRADA                    AV"/>
    <m/>
    <n v="34.093699999999998"/>
    <n v="-118.3175"/>
    <n v="0"/>
  </r>
  <r>
    <n v="200907410"/>
    <d v="2020-03-13T00:00:00"/>
    <d v="2020-03-13T00:00:00"/>
    <n v="300"/>
    <n v="9"/>
    <x v="3"/>
    <n v="964"/>
    <n v="1"/>
    <n v="331"/>
    <s v="THEFT FROM MOTOR VEHICLE - GRAND ($950.01 AND OVER)"/>
    <s v="0329 1300 0344"/>
    <n v="19"/>
    <s v="M"/>
    <s v="O"/>
    <n v="101"/>
    <s v="STREET"/>
    <m/>
    <m/>
    <s v="IC"/>
    <s v="Invest Cont"/>
    <n v="331"/>
    <n v="740"/>
    <m/>
    <m/>
    <s v="14200    RIVERSIDE                    DR"/>
    <m/>
    <n v="34.157600000000002"/>
    <n v="-118.4422"/>
    <n v="0"/>
  </r>
  <r>
    <n v="200712536"/>
    <d v="2020-08-08T00:00:00"/>
    <d v="2020-07-30T00:00:00"/>
    <n v="2105"/>
    <n v="7"/>
    <x v="0"/>
    <n v="747"/>
    <n v="2"/>
    <n v="354"/>
    <s v="THEFT OF IDENTITY"/>
    <s v="1822 0929"/>
    <n v="39"/>
    <s v="F"/>
    <s v="W"/>
    <n v="501"/>
    <s v="SINGLE FAMILY DWELLING"/>
    <m/>
    <m/>
    <s v="IC"/>
    <s v="Invest Cont"/>
    <n v="354"/>
    <m/>
    <m/>
    <m/>
    <s v="5100 W  OLYMPIC                      BL"/>
    <m/>
    <n v="34.057099999999998"/>
    <n v="-118.34"/>
    <n v="0"/>
  </r>
  <r>
    <n v="200908380"/>
    <d v="2020-04-12T00:00:00"/>
    <d v="2020-03-20T00:00:00"/>
    <n v="224"/>
    <n v="9"/>
    <x v="3"/>
    <n v="941"/>
    <n v="1"/>
    <n v="341"/>
    <s v="THEFT-GRAND ($950.01 &amp; OVER)EXCPT,GUNS,FOWL,LIVESTK,PROD"/>
    <n v="344"/>
    <n v="48"/>
    <s v="M"/>
    <s v="B"/>
    <n v="210"/>
    <s v="RESTAURANT/FAST FOOD"/>
    <m/>
    <m/>
    <s v="IC"/>
    <s v="Invest Cont"/>
    <n v="341"/>
    <m/>
    <m/>
    <m/>
    <s v="14800    BURBANK                      BL"/>
    <m/>
    <n v="34.176600000000001"/>
    <n v="-118.4589"/>
    <n v="0"/>
  </r>
  <r>
    <n v="201225510"/>
    <d v="2020-12-01T00:00:00"/>
    <d v="2020-12-01T00:00:00"/>
    <n v="210"/>
    <n v="12"/>
    <x v="8"/>
    <n v="1258"/>
    <n v="1"/>
    <n v="510"/>
    <s v="VEHICLE - STOLEN"/>
    <m/>
    <n v="0"/>
    <m/>
    <m/>
    <n v="108"/>
    <s v="PARKING LOT"/>
    <m/>
    <m/>
    <s v="IC"/>
    <s v="Invest Cont"/>
    <n v="510"/>
    <m/>
    <m/>
    <m/>
    <s v="FLORENCE                     AV"/>
    <s v="SAN PEDRO                    ST"/>
    <n v="33.974699999999999"/>
    <n v="-118.2696"/>
    <n v="0"/>
  </r>
  <r>
    <n v="200216018"/>
    <d v="2020-10-10T00:00:00"/>
    <d v="2020-10-10T00:00:00"/>
    <n v="2345"/>
    <n v="2"/>
    <x v="5"/>
    <n v="237"/>
    <n v="1"/>
    <n v="230"/>
    <s v="ASSAULT WITH DEADLY WEAPON, AGGRAVATED ASSAULT"/>
    <s v="0906 0913 0430 0416 0446 0400 1817"/>
    <n v="23"/>
    <s v="M"/>
    <s v="H"/>
    <n v="702"/>
    <s v="OFFICE BUILDING/OFFICE"/>
    <n v="109"/>
    <s v="SEMI-AUTOMATIC PISTOL"/>
    <s v="AO"/>
    <s v="Adult Other"/>
    <n v="230"/>
    <m/>
    <m/>
    <m/>
    <s v="1300 W  2ND                          ST"/>
    <m/>
    <n v="34.060899999999997"/>
    <n v="-118.2586"/>
    <n v="0"/>
  </r>
  <r>
    <n v="201215291"/>
    <d v="2020-06-24T00:00:00"/>
    <d v="2020-06-23T00:00:00"/>
    <n v="900"/>
    <n v="12"/>
    <x v="8"/>
    <n v="1265"/>
    <n v="1"/>
    <n v="440"/>
    <s v="THEFT PLAIN - PETTY ($950 &amp; UNDER)"/>
    <s v="0913 0344"/>
    <n v="49"/>
    <s v="F"/>
    <s v="B"/>
    <n v="501"/>
    <s v="SINGLE FAMILY DWELLING"/>
    <m/>
    <m/>
    <s v="IC"/>
    <s v="Invest Cont"/>
    <n v="440"/>
    <m/>
    <m/>
    <m/>
    <s v="1100 W  81ST                         PL"/>
    <m/>
    <n v="33.965400000000002"/>
    <n v="-118.2937"/>
    <n v="0"/>
  </r>
  <r>
    <n v="200714563"/>
    <d v="2020-10-03T00:00:00"/>
    <d v="2020-10-03T00:00:00"/>
    <n v="1730"/>
    <n v="7"/>
    <x v="0"/>
    <n v="706"/>
    <n v="1"/>
    <n v="330"/>
    <s v="BURGLARY FROM VEHICLE"/>
    <s v="1300 1307 0344"/>
    <n v="40"/>
    <s v="M"/>
    <s v="W"/>
    <n v="101"/>
    <s v="STREET"/>
    <m/>
    <m/>
    <s v="IC"/>
    <s v="Invest Cont"/>
    <n v="330"/>
    <m/>
    <m/>
    <m/>
    <s v="MELROSE                      AV"/>
    <s v="CITRUS"/>
    <n v="34.083500000000001"/>
    <n v="-118.33969999999999"/>
    <n v="0"/>
  </r>
  <r>
    <n v="200315742"/>
    <d v="2020-08-14T00:00:00"/>
    <d v="2020-08-12T00:00:00"/>
    <n v="2100"/>
    <n v="3"/>
    <x v="2"/>
    <n v="397"/>
    <n v="1"/>
    <n v="310"/>
    <s v="BURGLARY"/>
    <s v="0344 1606"/>
    <n v="57"/>
    <s v="F"/>
    <s v="B"/>
    <n v="502"/>
    <s v="MULTI-UNIT DWELLING (APARTMENT, DUPLEX, ETC)"/>
    <m/>
    <m/>
    <s v="IC"/>
    <s v="Invest Cont"/>
    <n v="310"/>
    <m/>
    <m/>
    <m/>
    <s v="4000 S  NORMANDIE                    AV"/>
    <m/>
    <n v="34.010300000000001"/>
    <n v="-118.3002"/>
    <n v="0"/>
  </r>
  <r>
    <n v="200511995"/>
    <d v="2020-07-18T00:00:00"/>
    <d v="2020-07-18T00:00:00"/>
    <n v="800"/>
    <n v="5"/>
    <x v="10"/>
    <n v="563"/>
    <n v="1"/>
    <n v="510"/>
    <s v="VEHICLE - STOLEN"/>
    <m/>
    <n v="0"/>
    <m/>
    <m/>
    <n v="101"/>
    <s v="STREET"/>
    <m/>
    <m/>
    <s v="IC"/>
    <s v="Invest Cont"/>
    <n v="510"/>
    <m/>
    <m/>
    <m/>
    <s v="900 W  17TH                         ST"/>
    <m/>
    <n v="33.7288"/>
    <n v="-118.29730000000001"/>
    <n v="0"/>
  </r>
  <r>
    <n v="201105172"/>
    <d v="2020-01-28T00:00:00"/>
    <d v="2020-01-27T00:00:00"/>
    <n v="1540"/>
    <n v="11"/>
    <x v="7"/>
    <n v="1149"/>
    <n v="1"/>
    <n v="440"/>
    <s v="THEFT PLAIN - PETTY ($950 &amp; UNDER)"/>
    <s v="0344 0352 2024"/>
    <n v="40"/>
    <s v="F"/>
    <s v="H"/>
    <n v="102"/>
    <s v="SIDEWALK"/>
    <m/>
    <m/>
    <s v="IC"/>
    <s v="Invest Cont"/>
    <n v="440"/>
    <m/>
    <m/>
    <m/>
    <s v="FIGUEROA"/>
    <s v="AVENUE 54"/>
    <n v="34.107599999999998"/>
    <n v="-118.1968"/>
    <n v="0"/>
  </r>
  <r>
    <n v="200104750"/>
    <d v="2020-01-11T00:00:00"/>
    <d v="2020-01-11T00:00:00"/>
    <n v="720"/>
    <n v="1"/>
    <x v="1"/>
    <n v="143"/>
    <n v="2"/>
    <n v="740"/>
    <s v="VANDALISM - FELONY ($400 &amp; OVER, ALL CHURCH VANDALISMS)"/>
    <s v="0329 0910 2004 1414 1307 0913"/>
    <n v="0"/>
    <s v="M"/>
    <s v="W"/>
    <n v="124"/>
    <s v="BUS STOP"/>
    <m/>
    <m/>
    <s v="IC"/>
    <s v="Invest Cont"/>
    <n v="740"/>
    <m/>
    <m/>
    <m/>
    <s v="5TH"/>
    <s v="BROADWAY"/>
    <n v="34.048099999999998"/>
    <n v="-118.25069999999999"/>
    <n v="0"/>
  </r>
  <r>
    <n v="200712273"/>
    <d v="2020-07-31T00:00:00"/>
    <d v="2020-07-31T00:00:00"/>
    <n v="2020"/>
    <n v="7"/>
    <x v="0"/>
    <n v="775"/>
    <n v="2"/>
    <n v="626"/>
    <s v="INTIMATE PARTNER - SIMPLE ASSAULT"/>
    <s v="0416 1814 2000 2004"/>
    <n v="38"/>
    <s v="F"/>
    <s v="B"/>
    <n v="101"/>
    <s v="STREET"/>
    <m/>
    <m/>
    <s v="AO"/>
    <s v="Adult Other"/>
    <n v="626"/>
    <m/>
    <m/>
    <m/>
    <s v="WASHINGTON                   BL"/>
    <s v="WESTVIEW                     ST"/>
    <n v="34.042700000000004"/>
    <n v="-118.34229999999999"/>
    <n v="0"/>
  </r>
  <r>
    <n v="200116884"/>
    <d v="2020-08-24T00:00:00"/>
    <d v="2020-08-24T00:00:00"/>
    <n v="2245"/>
    <n v="1"/>
    <x v="1"/>
    <n v="124"/>
    <n v="1"/>
    <n v="231"/>
    <s v="ASSAULT WITH DEADLY WEAPON ON POLICE OFFICER"/>
    <s v="1501 0400 1212 1822"/>
    <n v="0"/>
    <s v="M"/>
    <s v="H"/>
    <n v="726"/>
    <s v="POLICE FACILITY"/>
    <n v="500"/>
    <s v="UNKNOWN WEAPON/OTHER WEAPON"/>
    <s v="IC"/>
    <s v="Invest Cont"/>
    <n v="231"/>
    <m/>
    <m/>
    <m/>
    <s v="100 W  1ST                          ST"/>
    <m/>
    <n v="34.052199999999999"/>
    <n v="-118.24339999999999"/>
    <n v="0"/>
  </r>
  <r>
    <n v="200509761"/>
    <d v="2020-05-21T00:00:00"/>
    <d v="2020-05-21T00:00:00"/>
    <n v="1330"/>
    <n v="5"/>
    <x v="10"/>
    <n v="526"/>
    <n v="1"/>
    <n v="330"/>
    <s v="BURGLARY FROM VEHICLE"/>
    <s v="0358 1302 0321 0344 1307 1609"/>
    <n v="57"/>
    <s v="F"/>
    <s v="H"/>
    <n v="103"/>
    <s v="ALLEY"/>
    <m/>
    <m/>
    <s v="IC"/>
    <s v="Invest Cont"/>
    <n v="330"/>
    <m/>
    <m/>
    <m/>
    <s v="900 N  AVALON                       BL"/>
    <m/>
    <n v="33.779800000000002"/>
    <n v="-118.26560000000001"/>
    <n v="0"/>
  </r>
  <r>
    <n v="200115928"/>
    <d v="2020-08-05T00:00:00"/>
    <d v="2020-08-05T00:00:00"/>
    <n v="1230"/>
    <n v="1"/>
    <x v="1"/>
    <n v="146"/>
    <n v="2"/>
    <n v="740"/>
    <s v="VANDALISM - FELONY ($400 &amp; OVER, ALL CHURCH VANDALISMS)"/>
    <n v="329"/>
    <n v="32"/>
    <s v="F"/>
    <s v="H"/>
    <n v="122"/>
    <s v="VEHICLE, PASSENGER/TRUCK"/>
    <m/>
    <m/>
    <s v="IC"/>
    <s v="Invest Cont"/>
    <n v="740"/>
    <m/>
    <m/>
    <m/>
    <s v="200    WINSTON                      ST"/>
    <m/>
    <n v="34.046300000000002"/>
    <n v="-118.2467"/>
    <n v="0"/>
  </r>
  <r>
    <n v="200611658"/>
    <d v="2020-06-22T00:00:00"/>
    <d v="2020-06-22T00:00:00"/>
    <n v="628"/>
    <n v="6"/>
    <x v="9"/>
    <n v="632"/>
    <n v="1"/>
    <n v="761"/>
    <s v="BRANDISH WEAPON"/>
    <s v="0334 1822"/>
    <n v="59"/>
    <s v="F"/>
    <s v="O"/>
    <n v="101"/>
    <s v="STREET"/>
    <n v="216"/>
    <s v="SCISSORS"/>
    <s v="IC"/>
    <s v="Invest Cont"/>
    <n v="761"/>
    <m/>
    <m/>
    <m/>
    <s v="SUNSET"/>
    <s v="LAUREL"/>
    <n v="34.097999999999999"/>
    <n v="-118.36450000000001"/>
    <n v="0"/>
  </r>
  <r>
    <n v="200205356"/>
    <d v="2020-01-28T00:00:00"/>
    <d v="2020-01-28T00:00:00"/>
    <n v="1545"/>
    <n v="2"/>
    <x v="5"/>
    <n v="245"/>
    <n v="1"/>
    <n v="480"/>
    <s v="BIKE - STOLEN"/>
    <s v="0344 1822 0910 2049"/>
    <n v="99"/>
    <s v="M"/>
    <s v="H"/>
    <n v="801"/>
    <s v="MTA BUS"/>
    <m/>
    <m/>
    <s v="IC"/>
    <s v="Invest Cont"/>
    <n v="480"/>
    <m/>
    <m/>
    <m/>
    <s v="7TH                          ST"/>
    <s v="ALVARADO                     ST"/>
    <n v="34.057000000000002"/>
    <n v="-118.2779"/>
    <n v="0"/>
  </r>
  <r>
    <n v="200100612"/>
    <d v="2020-02-19T00:00:00"/>
    <d v="2020-02-19T00:00:00"/>
    <n v="2110"/>
    <n v="1"/>
    <x v="1"/>
    <n v="171"/>
    <n v="2"/>
    <n v="662"/>
    <s v="BUNCO, GRAND THEFT"/>
    <s v="1309 0344 1402 0913 0800"/>
    <n v="26"/>
    <s v="M"/>
    <s v="O"/>
    <n v="156"/>
    <s v="VALET"/>
    <n v="500"/>
    <s v="UNKNOWN WEAPON/OTHER WEAPON"/>
    <s v="IC"/>
    <s v="Invest Cont"/>
    <n v="662"/>
    <n v="998"/>
    <m/>
    <m/>
    <s v="900 W  OLYMPIC                      BL"/>
    <m/>
    <n v="34.045400000000001"/>
    <n v="-118.2657"/>
    <n v="0"/>
  </r>
  <r>
    <n v="200401034"/>
    <d v="2020-09-08T00:00:00"/>
    <d v="2020-09-08T00:00:00"/>
    <n v="700"/>
    <n v="4"/>
    <x v="4"/>
    <n v="479"/>
    <n v="1"/>
    <n v="310"/>
    <s v="BURGLARY"/>
    <s v="0344 0329 1606 1402"/>
    <n v="0"/>
    <s v="M"/>
    <s v="W"/>
    <n v="203"/>
    <s v="OTHER BUSINESS"/>
    <m/>
    <m/>
    <s v="IC"/>
    <s v="Invest Cont"/>
    <n v="310"/>
    <n v="998"/>
    <m/>
    <m/>
    <s v="3700    WHITTIER                     BL"/>
    <m/>
    <n v="34.0244"/>
    <n v="-118.1934"/>
    <n v="0"/>
  </r>
  <r>
    <n v="200908452"/>
    <d v="2020-04-15T00:00:00"/>
    <d v="2020-04-15T00:00:00"/>
    <n v="2123"/>
    <n v="9"/>
    <x v="3"/>
    <n v="952"/>
    <n v="2"/>
    <n v="624"/>
    <s v="BATTERY - SIMPLE ASSAULT"/>
    <n v="400"/>
    <n v="31"/>
    <s v="M"/>
    <s v="H"/>
    <n v="502"/>
    <s v="MULTI-UNIT DWELLING (APARTMENT, DUPLEX, ETC)"/>
    <n v="400"/>
    <s v="STRONG-ARM (HANDS, FIST, FEET OR BODILY FORCE)"/>
    <s v="AA"/>
    <s v="Adult Arrest"/>
    <n v="624"/>
    <m/>
    <m/>
    <m/>
    <s v="14800    BURBANK                      BL"/>
    <m/>
    <n v="34.1721"/>
    <n v="-118.45529999999999"/>
    <n v="1"/>
  </r>
  <r>
    <n v="201207405"/>
    <d v="2020-02-18T00:00:00"/>
    <d v="2020-02-18T00:00:00"/>
    <n v="945"/>
    <n v="12"/>
    <x v="8"/>
    <n v="1268"/>
    <n v="1"/>
    <n v="420"/>
    <s v="THEFT FROM MOTOR VEHICLE - PETTY ($950 &amp; UNDER)"/>
    <m/>
    <n v="0"/>
    <m/>
    <m/>
    <n v="101"/>
    <s v="STREET"/>
    <m/>
    <m/>
    <s v="IC"/>
    <s v="Invest Cont"/>
    <n v="420"/>
    <m/>
    <m/>
    <m/>
    <s v="84TH                         ST"/>
    <s v="BROADWAY"/>
    <n v="33.963299999999997"/>
    <n v="-118.2783"/>
    <n v="0"/>
  </r>
  <r>
    <n v="200315653"/>
    <d v="2020-08-12T00:00:00"/>
    <d v="2020-08-10T00:00:00"/>
    <n v="1600"/>
    <n v="3"/>
    <x v="2"/>
    <n v="336"/>
    <n v="1"/>
    <n v="510"/>
    <s v="VEHICLE - STOLEN"/>
    <m/>
    <n v="0"/>
    <m/>
    <m/>
    <n v="101"/>
    <s v="STREET"/>
    <m/>
    <m/>
    <s v="IC"/>
    <s v="Invest Cont"/>
    <n v="510"/>
    <m/>
    <m/>
    <m/>
    <s v="2100 W  30TH                         ST"/>
    <m/>
    <n v="34.0274"/>
    <n v="-118.3151"/>
    <n v="0"/>
  </r>
  <r>
    <n v="200915186"/>
    <d v="2020-09-27T00:00:00"/>
    <d v="2020-09-26T00:00:00"/>
    <n v="1930"/>
    <n v="9"/>
    <x v="3"/>
    <n v="932"/>
    <n v="1"/>
    <n v="420"/>
    <s v="THEFT FROM MOTOR VEHICLE - PETTY ($950 &amp; UNDER)"/>
    <s v="0344 1822"/>
    <n v="41"/>
    <s v="F"/>
    <s v="W"/>
    <n v="123"/>
    <s v="PARKING UNDERGROUND/BUILDING"/>
    <m/>
    <m/>
    <s v="IC"/>
    <s v="Invest Cont"/>
    <n v="420"/>
    <m/>
    <m/>
    <m/>
    <s v="14900    VICTORY                      BL"/>
    <m/>
    <n v="34.186700000000002"/>
    <n v="-118.45820000000001"/>
    <n v="0"/>
  </r>
  <r>
    <n v="200609594"/>
    <d v="2020-04-22T00:00:00"/>
    <d v="2020-04-08T00:00:00"/>
    <n v="700"/>
    <n v="6"/>
    <x v="9"/>
    <n v="646"/>
    <n v="2"/>
    <n v="354"/>
    <s v="THEFT OF IDENTITY"/>
    <n v="1822"/>
    <n v="41"/>
    <s v="M"/>
    <s v="B"/>
    <n v="750"/>
    <s v="CYBERSPACE"/>
    <m/>
    <m/>
    <s v="IC"/>
    <s v="Invest Cont"/>
    <n v="354"/>
    <m/>
    <m/>
    <m/>
    <s v="1600    SCHRADER                     BL"/>
    <m/>
    <n v="34.099800000000002"/>
    <n v="-118.33240000000001"/>
    <n v="0"/>
  </r>
  <r>
    <n v="200113263"/>
    <d v="2020-06-11T00:00:00"/>
    <d v="2020-06-11T00:00:00"/>
    <n v="1200"/>
    <n v="1"/>
    <x v="1"/>
    <n v="185"/>
    <n v="1"/>
    <n v="210"/>
    <s v="ROBBERY"/>
    <s v="0917 0344 1309 0429 1202 1822 1414"/>
    <n v="63"/>
    <s v="M"/>
    <s v="H"/>
    <n v="102"/>
    <s v="SIDEWALK"/>
    <n v="400"/>
    <s v="STRONG-ARM (HANDS, FIST, FEET OR BODILY FORCE)"/>
    <s v="IC"/>
    <s v="Invest Cont"/>
    <n v="210"/>
    <m/>
    <m/>
    <m/>
    <s v="11TH"/>
    <s v="MAPLE"/>
    <n v="34.037100000000002"/>
    <n v="-118.2551"/>
    <n v="0"/>
  </r>
  <r>
    <n v="200614366"/>
    <d v="2020-08-23T00:00:00"/>
    <d v="2020-08-23T00:00:00"/>
    <n v="920"/>
    <n v="6"/>
    <x v="9"/>
    <n v="646"/>
    <n v="1"/>
    <n v="341"/>
    <s v="THEFT-GRAND ($950.01 &amp; OVER)EXCPT,GUNS,FOWL,LIVESTK,PROD"/>
    <n v="344"/>
    <n v="48"/>
    <s v="M"/>
    <s v="B"/>
    <n v="101"/>
    <s v="STREET"/>
    <m/>
    <m/>
    <s v="IC"/>
    <s v="Invest Cont"/>
    <n v="341"/>
    <m/>
    <m/>
    <m/>
    <s v="HOLLYWOOD"/>
    <s v="WHITLEY"/>
    <n v="34.101599999999998"/>
    <n v="-118.33329999999999"/>
    <n v="0"/>
  </r>
  <r>
    <n v="200508664"/>
    <d v="2020-04-24T00:00:00"/>
    <d v="2020-04-24T00:00:00"/>
    <n v="800"/>
    <n v="5"/>
    <x v="10"/>
    <n v="506"/>
    <n v="1"/>
    <n v="761"/>
    <s v="BRANDISH WEAPON"/>
    <s v="0400 0913 0602 0561"/>
    <n v="49"/>
    <s v="M"/>
    <s v="H"/>
    <n v="502"/>
    <s v="MULTI-UNIT DWELLING (APARTMENT, DUPLEX, ETC)"/>
    <n v="511"/>
    <s v="VERBAL THREAT"/>
    <s v="AO"/>
    <s v="Adult Other"/>
    <n v="761"/>
    <m/>
    <m/>
    <m/>
    <s v="2100    WESTERN                      AV"/>
    <m/>
    <n v="33.836500000000001"/>
    <n v="-118.3092"/>
    <n v="0"/>
  </r>
  <r>
    <n v="200216132"/>
    <d v="2020-10-13T00:00:00"/>
    <d v="2020-10-13T00:00:00"/>
    <n v="2000"/>
    <n v="2"/>
    <x v="5"/>
    <n v="205"/>
    <n v="2"/>
    <n v="624"/>
    <s v="BATTERY - SIMPLE ASSAULT"/>
    <s v="1822 0400"/>
    <n v="51"/>
    <s v="F"/>
    <s v="H"/>
    <n v="102"/>
    <s v="SIDEWALK"/>
    <n v="400"/>
    <s v="STRONG-ARM (HANDS, FIST, FEET OR BODILY FORCE)"/>
    <s v="AO"/>
    <s v="Adult Other"/>
    <n v="624"/>
    <m/>
    <m/>
    <m/>
    <s v="DILLON"/>
    <s v="SAYRE                        LN"/>
    <n v="34.0824"/>
    <n v="-118.27679999999999"/>
    <n v="0"/>
  </r>
  <r>
    <n v="201215480"/>
    <d v="2020-06-27T00:00:00"/>
    <d v="2020-06-27T00:00:00"/>
    <n v="1115"/>
    <n v="12"/>
    <x v="8"/>
    <n v="1251"/>
    <n v="2"/>
    <n v="625"/>
    <s v="OTHER ASSAULT"/>
    <s v="2000 0913 0562 0444 0329"/>
    <n v="65"/>
    <s v="F"/>
    <s v="B"/>
    <n v="501"/>
    <s v="SINGLE FAMILY DWELLING"/>
    <n v="400"/>
    <s v="STRONG-ARM (HANDS, FIST, FEET OR BODILY FORCE)"/>
    <s v="AO"/>
    <s v="Adult Other"/>
    <n v="625"/>
    <m/>
    <m/>
    <m/>
    <s v="3400 W  78TH                         PL"/>
    <m/>
    <n v="33.9681"/>
    <n v="-118.333"/>
    <n v="0"/>
  </r>
  <r>
    <n v="200316094"/>
    <d v="2020-08-21T00:00:00"/>
    <d v="2020-08-21T00:00:00"/>
    <n v="330"/>
    <n v="3"/>
    <x v="2"/>
    <n v="376"/>
    <n v="2"/>
    <n v="740"/>
    <s v="VANDALISM - FELONY ($400 &amp; OVER, ALL CHURCH VANDALISMS)"/>
    <s v="1307 0329 1822"/>
    <n v="47"/>
    <s v="F"/>
    <s v="B"/>
    <n v="122"/>
    <s v="VEHICLE, PASSENGER/TRUCK"/>
    <m/>
    <m/>
    <s v="AA"/>
    <s v="Adult Arrest"/>
    <n v="740"/>
    <m/>
    <m/>
    <m/>
    <s v="EXPOSITION                   BL"/>
    <s v="WESTERN                      AV"/>
    <n v="34.018300000000004"/>
    <n v="-118.30889999999999"/>
    <n v="1"/>
  </r>
  <r>
    <n v="200315220"/>
    <d v="2020-08-04T00:00:00"/>
    <d v="2020-08-01T00:00:00"/>
    <n v="2000"/>
    <n v="3"/>
    <x v="2"/>
    <n v="311"/>
    <n v="1"/>
    <n v="510"/>
    <s v="VEHICLE - STOLEN"/>
    <m/>
    <n v="0"/>
    <m/>
    <m/>
    <n v="101"/>
    <s v="STREET"/>
    <m/>
    <m/>
    <s v="IC"/>
    <s v="Invest Cont"/>
    <n v="510"/>
    <m/>
    <m/>
    <m/>
    <s v="2700    HAUSER                       BL"/>
    <m/>
    <n v="34.029400000000003"/>
    <n v="-118.3639"/>
    <n v="0"/>
  </r>
  <r>
    <n v="200317915"/>
    <d v="2020-09-26T00:00:00"/>
    <d v="2020-09-26T00:00:00"/>
    <n v="1420"/>
    <n v="3"/>
    <x v="2"/>
    <n v="333"/>
    <n v="2"/>
    <n v="624"/>
    <s v="BATTERY - SIMPLE ASSAULT"/>
    <s v="1822 0401 1236"/>
    <n v="34"/>
    <s v="F"/>
    <s v="H"/>
    <n v="210"/>
    <s v="RESTAURANT/FAST FOOD"/>
    <n v="400"/>
    <s v="STRONG-ARM (HANDS, FIST, FEET OR BODILY FORCE)"/>
    <s v="IC"/>
    <s v="Invest Cont"/>
    <n v="624"/>
    <m/>
    <m/>
    <m/>
    <s v="2800    CRENSHAW                     BL"/>
    <m/>
    <n v="34.027799999999999"/>
    <n v="-118.3378"/>
    <n v="0"/>
  </r>
  <r>
    <n v="200812103"/>
    <d v="2020-07-21T00:00:00"/>
    <d v="2020-07-21T00:00:00"/>
    <n v="110"/>
    <n v="8"/>
    <x v="12"/>
    <n v="847"/>
    <n v="1"/>
    <n v="210"/>
    <s v="ROBBERY"/>
    <s v="0334 0344 0355 0342 0202 0209 1822 0916"/>
    <n v="39"/>
    <s v="M"/>
    <s v="W"/>
    <n v="101"/>
    <s v="STREET"/>
    <n v="206"/>
    <s v="SWITCH BLADE"/>
    <s v="IC"/>
    <s v="Invest Cont"/>
    <n v="210"/>
    <m/>
    <m/>
    <m/>
    <s v="10300    BELLWOOD                     AV"/>
    <m/>
    <n v="34.051499999999997"/>
    <n v="-118.41800000000001"/>
    <n v="0"/>
  </r>
  <r>
    <n v="200911420"/>
    <d v="2020-06-22T00:00:00"/>
    <d v="2020-04-03T00:00:00"/>
    <n v="1"/>
    <n v="9"/>
    <x v="3"/>
    <n v="916"/>
    <n v="2"/>
    <n v="649"/>
    <s v="DOCUMENT FORGERY / STOLEN FELONY"/>
    <s v="0360 0100"/>
    <n v="56"/>
    <s v="M"/>
    <s v="H"/>
    <n v="501"/>
    <s v="SINGLE FAMILY DWELLING"/>
    <m/>
    <m/>
    <s v="IC"/>
    <s v="Invest Cont"/>
    <n v="649"/>
    <m/>
    <m/>
    <m/>
    <s v="13800    SHERMAN                      WY"/>
    <m/>
    <n v="34.2012"/>
    <n v="-118.4335"/>
    <n v="0"/>
  </r>
  <r>
    <n v="200804371"/>
    <d v="2020-01-08T00:00:00"/>
    <d v="2020-01-05T00:00:00"/>
    <n v="800"/>
    <n v="8"/>
    <x v="12"/>
    <n v="854"/>
    <n v="2"/>
    <n v="740"/>
    <s v="VANDALISM - FELONY ($400 &amp; OVER, ALL CHURCH VANDALISMS)"/>
    <s v="0329 1822"/>
    <n v="77"/>
    <s v="M"/>
    <s v="W"/>
    <n v="203"/>
    <s v="OTHER BUSINESS"/>
    <m/>
    <m/>
    <s v="IC"/>
    <s v="Invest Cont"/>
    <n v="740"/>
    <m/>
    <m/>
    <m/>
    <s v="1500    COTNER                       AV"/>
    <m/>
    <n v="34.049500000000002"/>
    <n v="-118.4481"/>
    <n v="0"/>
  </r>
  <r>
    <n v="201111795"/>
    <d v="2020-07-24T00:00:00"/>
    <d v="2020-07-24T00:00:00"/>
    <n v="915"/>
    <n v="11"/>
    <x v="7"/>
    <n v="1153"/>
    <n v="2"/>
    <n v="625"/>
    <s v="OTHER ASSAULT"/>
    <s v="0356 1822 1416 2029"/>
    <n v="69"/>
    <s v="M"/>
    <s v="O"/>
    <n v="109"/>
    <s v="PARK/PLAYGROUND"/>
    <n v="500"/>
    <s v="UNKNOWN WEAPON/OTHER WEAPON"/>
    <s v="IC"/>
    <s v="Invest Cont"/>
    <n v="625"/>
    <m/>
    <m/>
    <m/>
    <s v="LOS FELIZ"/>
    <s v="FERN DELL"/>
    <n v="34.1081"/>
    <n v="-118.3079"/>
    <n v="0"/>
  </r>
  <r>
    <n v="200210233"/>
    <d v="2020-05-15T00:00:00"/>
    <d v="2020-05-15T00:00:00"/>
    <n v="2100"/>
    <n v="2"/>
    <x v="5"/>
    <n v="245"/>
    <n v="1"/>
    <n v="330"/>
    <s v="BURGLARY FROM VEHICLE"/>
    <s v="0913 0344 1307 1609 0329 1810"/>
    <n v="29"/>
    <s v="F"/>
    <s v="H"/>
    <n v="101"/>
    <s v="STREET"/>
    <m/>
    <m/>
    <s v="IC"/>
    <s v="Invest Cont"/>
    <n v="330"/>
    <m/>
    <m/>
    <m/>
    <s v="400 S  LAKE                         ST"/>
    <m/>
    <n v="34.062100000000001"/>
    <n v="-118.2747"/>
    <n v="0"/>
  </r>
  <r>
    <n v="200708114"/>
    <d v="2020-04-08T00:00:00"/>
    <d v="2020-04-08T00:00:00"/>
    <n v="1845"/>
    <n v="7"/>
    <x v="0"/>
    <n v="722"/>
    <n v="1"/>
    <n v="310"/>
    <s v="BURGLARY"/>
    <n v="325"/>
    <n v="0"/>
    <s v="F"/>
    <s v="W"/>
    <n v="242"/>
    <s v="DISCOUNT STORE (99 CENT,DOLLAR,ETC."/>
    <m/>
    <m/>
    <s v="AA"/>
    <s v="Adult Arrest"/>
    <n v="310"/>
    <m/>
    <m/>
    <m/>
    <s v="8400    BEVERLY                      BL"/>
    <m/>
    <n v="34.076099999999997"/>
    <n v="-118.37309999999999"/>
    <n v="1"/>
  </r>
  <r>
    <n v="200413565"/>
    <d v="2020-10-07T00:00:00"/>
    <d v="2020-10-07T00:00:00"/>
    <n v="1300"/>
    <n v="4"/>
    <x v="4"/>
    <n v="448"/>
    <n v="2"/>
    <n v="740"/>
    <s v="VANDALISM - FELONY ($400 &amp; OVER, ALL CHURCH VANDALISMS)"/>
    <n v="329"/>
    <n v="0"/>
    <s v="X"/>
    <s v="X"/>
    <n v="101"/>
    <s v="STREET"/>
    <m/>
    <m/>
    <s v="IC"/>
    <s v="Invest Cont"/>
    <n v="740"/>
    <m/>
    <m/>
    <m/>
    <s v="2800    LANCASTER                    AV"/>
    <m/>
    <n v="34.057200000000002"/>
    <n v="-118.1942"/>
    <n v="0"/>
  </r>
  <r>
    <n v="201206824"/>
    <d v="2020-02-10T00:00:00"/>
    <d v="2020-02-10T00:00:00"/>
    <n v="445"/>
    <n v="12"/>
    <x v="8"/>
    <n v="1215"/>
    <n v="2"/>
    <n v="626"/>
    <s v="INTIMATE PARTNER - SIMPLE ASSAULT"/>
    <s v="2000 1814 0913"/>
    <n v="37"/>
    <s v="F"/>
    <s v="H"/>
    <n v="501"/>
    <s v="SINGLE FAMILY DWELLING"/>
    <n v="400"/>
    <s v="STRONG-ARM (HANDS, FIST, FEET OR BODILY FORCE)"/>
    <s v="IC"/>
    <s v="Invest Cont"/>
    <n v="626"/>
    <m/>
    <m/>
    <m/>
    <s v="1200 W  57TH                         ST"/>
    <m/>
    <n v="33.991"/>
    <n v="-118.2958"/>
    <n v="0"/>
  </r>
  <r>
    <n v="201105065"/>
    <d v="2020-01-24T00:00:00"/>
    <d v="2020-01-17T00:00:00"/>
    <n v="1530"/>
    <n v="11"/>
    <x v="7"/>
    <n v="1148"/>
    <n v="1"/>
    <n v="341"/>
    <s v="THEFT-GRAND ($950.01 &amp; OVER)EXCPT,GUNS,FOWL,LIVESTK,PROD"/>
    <s v="0344 0385"/>
    <n v="56"/>
    <s v="M"/>
    <s v="H"/>
    <n v="101"/>
    <s v="STREET"/>
    <m/>
    <m/>
    <s v="IC"/>
    <s v="Invest Cont"/>
    <n v="341"/>
    <m/>
    <m/>
    <m/>
    <s v="200 N  AVENUE 49"/>
    <m/>
    <n v="34.104799999999997"/>
    <n v="-118.2043"/>
    <n v="0"/>
  </r>
  <r>
    <n v="201004415"/>
    <d v="2020-01-11T00:00:00"/>
    <d v="2020-01-10T00:00:00"/>
    <n v="2230"/>
    <n v="10"/>
    <x v="11"/>
    <n v="1015"/>
    <n v="1"/>
    <n v="331"/>
    <s v="THEFT FROM MOTOR VEHICLE - GRAND ($950.01 AND OVER)"/>
    <s v="1300 0385"/>
    <n v="52"/>
    <s v="M"/>
    <s v="O"/>
    <n v="101"/>
    <s v="STREET"/>
    <m/>
    <m/>
    <s v="IC"/>
    <s v="Invest Cont"/>
    <n v="331"/>
    <m/>
    <m/>
    <m/>
    <s v="18400    SHERMAN                      WY"/>
    <m/>
    <n v="34.204799999999999"/>
    <n v="-118.5273"/>
    <n v="0"/>
  </r>
  <r>
    <n v="200817301"/>
    <d v="2020-12-07T00:00:00"/>
    <d v="2020-12-07T00:00:00"/>
    <n v="1530"/>
    <n v="8"/>
    <x v="12"/>
    <n v="897"/>
    <n v="1"/>
    <n v="320"/>
    <s v="BURGLARY, ATTEMPTED"/>
    <s v="1822 1609 1210"/>
    <n v="54"/>
    <s v="F"/>
    <s v="W"/>
    <n v="501"/>
    <s v="SINGLE FAMILY DWELLING"/>
    <m/>
    <m/>
    <s v="IC"/>
    <s v="Invest Cont"/>
    <n v="320"/>
    <m/>
    <m/>
    <m/>
    <s v="3300 S  BEVERLY                      DR"/>
    <m/>
    <n v="34.030999999999999"/>
    <n v="-118.3989"/>
    <n v="0"/>
  </r>
  <r>
    <n v="201224761"/>
    <d v="2020-11-18T00:00:00"/>
    <d v="2020-11-18T00:00:00"/>
    <n v="1940"/>
    <n v="12"/>
    <x v="8"/>
    <n v="1203"/>
    <n v="2"/>
    <n v="753"/>
    <s v="DISCHARGE FIREARMS/SHOTS FIRED"/>
    <s v="1100 1402 1407"/>
    <n v="0"/>
    <s v="X"/>
    <s v="X"/>
    <n v="101"/>
    <s v="STREET"/>
    <n v="106"/>
    <s v="UNKNOWN FIREARM"/>
    <s v="IC"/>
    <s v="Invest Cont"/>
    <n v="753"/>
    <n v="998"/>
    <m/>
    <m/>
    <s v="1500 W  50TH                         ST"/>
    <m/>
    <n v="33.998199999999997"/>
    <n v="-118.3086"/>
    <n v="0"/>
  </r>
  <r>
    <n v="200705874"/>
    <d v="2020-02-09T00:00:00"/>
    <d v="2020-02-05T00:00:00"/>
    <n v="1700"/>
    <n v="7"/>
    <x v="0"/>
    <n v="762"/>
    <n v="1"/>
    <n v="310"/>
    <s v="BURGLARY"/>
    <s v="1601 0344"/>
    <n v="76"/>
    <s v="M"/>
    <s v="W"/>
    <n v="501"/>
    <s v="SINGLE FAMILY DWELLING"/>
    <m/>
    <m/>
    <s v="IC"/>
    <s v="Invest Cont"/>
    <n v="310"/>
    <m/>
    <m/>
    <m/>
    <s v="5900    PICKFORD                     ST"/>
    <m/>
    <n v="34.047800000000002"/>
    <n v="-118.3686"/>
    <n v="0"/>
  </r>
  <r>
    <n v="200617967"/>
    <d v="2020-11-13T00:00:00"/>
    <d v="2020-11-12T00:00:00"/>
    <n v="1230"/>
    <n v="6"/>
    <x v="9"/>
    <n v="677"/>
    <n v="1"/>
    <n v="341"/>
    <s v="THEFT-GRAND ($950.01 &amp; OVER)EXCPT,GUNS,FOWL,LIVESTK,PROD"/>
    <s v="1822 0325"/>
    <n v="0"/>
    <s v="X"/>
    <s v="X"/>
    <n v="203"/>
    <s v="OTHER BUSINESS"/>
    <m/>
    <m/>
    <s v="IC"/>
    <s v="Invest Cont"/>
    <n v="341"/>
    <m/>
    <m/>
    <m/>
    <s v="5900    SANTA MONICA                 BL"/>
    <m/>
    <n v="34.086500000000001"/>
    <n v="-118.3169"/>
    <n v="0"/>
  </r>
  <r>
    <n v="201112838"/>
    <d v="2020-08-24T00:00:00"/>
    <d v="2020-08-24T00:00:00"/>
    <n v="800"/>
    <n v="11"/>
    <x v="7"/>
    <n v="1163"/>
    <n v="2"/>
    <n v="624"/>
    <s v="BATTERY - SIMPLE ASSAULT"/>
    <s v="0206 0416 0400 0913 0432 1817"/>
    <n v="41"/>
    <s v="F"/>
    <s v="B"/>
    <n v="502"/>
    <s v="MULTI-UNIT DWELLING (APARTMENT, DUPLEX, ETC)"/>
    <n v="400"/>
    <s v="STRONG-ARM (HANDS, FIST, FEET OR BODILY FORCE)"/>
    <s v="IC"/>
    <s v="Invest Cont"/>
    <n v="624"/>
    <m/>
    <m/>
    <m/>
    <s v="1200 N  EDGEMONT                     ST"/>
    <m/>
    <n v="34.093400000000003"/>
    <n v="-118.2961"/>
    <n v="0"/>
  </r>
  <r>
    <n v="200512288"/>
    <d v="2020-07-26T00:00:00"/>
    <d v="2020-07-26T00:00:00"/>
    <n v="400"/>
    <n v="5"/>
    <x v="10"/>
    <n v="532"/>
    <n v="1"/>
    <n v="330"/>
    <s v="BURGLARY FROM VEHICLE"/>
    <s v="0344 1300"/>
    <n v="21"/>
    <s v="M"/>
    <s v="H"/>
    <n v="104"/>
    <s v="DRIVEWAY"/>
    <m/>
    <m/>
    <s v="IC"/>
    <s v="Invest Cont"/>
    <n v="330"/>
    <m/>
    <m/>
    <m/>
    <s v="1200    BAY VIEW                     AV"/>
    <m/>
    <n v="33.786700000000003"/>
    <n v="-118.2705"/>
    <n v="0"/>
  </r>
  <r>
    <n v="200312831"/>
    <d v="2020-06-17T00:00:00"/>
    <d v="2020-06-15T00:00:00"/>
    <n v="1700"/>
    <n v="3"/>
    <x v="2"/>
    <n v="362"/>
    <n v="1"/>
    <n v="330"/>
    <s v="BURGLARY FROM VEHICLE"/>
    <s v="0329 0344 1601 1608 1822"/>
    <n v="33"/>
    <s v="F"/>
    <s v="B"/>
    <n v="707"/>
    <s v="GARAGE/CARPORT"/>
    <m/>
    <m/>
    <s v="IC"/>
    <s v="Invest Cont"/>
    <n v="330"/>
    <m/>
    <m/>
    <m/>
    <s v="NICOLET                      AV"/>
    <s v="COCO"/>
    <n v="34.012900000000002"/>
    <n v="-118.35129999999999"/>
    <n v="0"/>
  </r>
  <r>
    <n v="200218879"/>
    <d v="2020-12-22T00:00:00"/>
    <d v="2020-12-20T00:00:00"/>
    <n v="700"/>
    <n v="2"/>
    <x v="5"/>
    <n v="245"/>
    <n v="2"/>
    <n v="626"/>
    <s v="INTIMATE PARTNER - SIMPLE ASSAULT"/>
    <s v="0913 2000 1814 1810 0429 0400"/>
    <n v="32"/>
    <s v="F"/>
    <s v="B"/>
    <n v="502"/>
    <s v="MULTI-UNIT DWELLING (APARTMENT, DUPLEX, ETC)"/>
    <n v="400"/>
    <s v="STRONG-ARM (HANDS, FIST, FEET OR BODILY FORCE)"/>
    <s v="IC"/>
    <s v="Invest Cont"/>
    <n v="626"/>
    <m/>
    <m/>
    <m/>
    <s v="400 S  GRAND VIEW                   ST"/>
    <m/>
    <n v="34.063000000000002"/>
    <n v="-118.2754"/>
    <n v="0"/>
  </r>
  <r>
    <n v="200808920"/>
    <d v="2020-04-30T00:00:00"/>
    <d v="2020-04-30T00:00:00"/>
    <n v="1040"/>
    <n v="8"/>
    <x v="12"/>
    <n v="817"/>
    <n v="1"/>
    <n v="210"/>
    <s v="ROBBERY"/>
    <s v="0325 0945 0344 0352 1822 2028 0443 1420"/>
    <n v="0"/>
    <s v="X"/>
    <s v="X"/>
    <n v="203"/>
    <s v="OTHER BUSINESS"/>
    <n v="500"/>
    <s v="UNKNOWN WEAPON/OTHER WEAPON"/>
    <s v="IC"/>
    <s v="Invest Cont"/>
    <n v="210"/>
    <m/>
    <m/>
    <m/>
    <s v="10800    WEYBURN                      AV"/>
    <m/>
    <n v="34.0623"/>
    <n v="-118.4434"/>
    <n v="0"/>
  </r>
  <r>
    <n v="200121312"/>
    <d v="2020-11-20T00:00:00"/>
    <d v="2020-11-20T00:00:00"/>
    <n v="100"/>
    <n v="1"/>
    <x v="1"/>
    <n v="162"/>
    <n v="2"/>
    <n v="740"/>
    <s v="VANDALISM - FELONY ($400 &amp; OVER, ALL CHURCH VANDALISMS)"/>
    <n v="329"/>
    <n v="24"/>
    <s v="F"/>
    <s v="B"/>
    <n v="122"/>
    <s v="VEHICLE, PASSENGER/TRUCK"/>
    <m/>
    <m/>
    <s v="IC"/>
    <s v="Invest Cont"/>
    <n v="740"/>
    <m/>
    <m/>
    <m/>
    <s v="300 W  9TH                          ST"/>
    <m/>
    <n v="34.046199999999999"/>
    <n v="-118.2585"/>
    <n v="0"/>
  </r>
  <r>
    <n v="200410794"/>
    <d v="2020-07-15T00:00:00"/>
    <d v="2020-07-15T00:00:00"/>
    <n v="1100"/>
    <n v="4"/>
    <x v="4"/>
    <n v="464"/>
    <n v="1"/>
    <n v="331"/>
    <s v="THEFT FROM MOTOR VEHICLE - GRAND ($950.01 AND OVER)"/>
    <n v="344"/>
    <n v="46"/>
    <s v="M"/>
    <s v="H"/>
    <n v="101"/>
    <s v="STREET"/>
    <m/>
    <m/>
    <s v="IC"/>
    <s v="Invest Cont"/>
    <n v="331"/>
    <m/>
    <m/>
    <m/>
    <s v="CESAR E CHAVEZ               AV"/>
    <s v="CHICAGO"/>
    <n v="34.047899999999998"/>
    <n v="-118.2103"/>
    <n v="0"/>
  </r>
  <r>
    <n v="200306510"/>
    <d v="2020-02-11T00:00:00"/>
    <d v="2020-02-11T00:00:00"/>
    <n v="2120"/>
    <n v="3"/>
    <x v="2"/>
    <n v="396"/>
    <n v="2"/>
    <n v="624"/>
    <s v="BATTERY - SIMPLE ASSAULT"/>
    <s v="0416 0446 0913 1266 0329"/>
    <n v="43"/>
    <s v="M"/>
    <s v="B"/>
    <n v="518"/>
    <s v="TRANSITIONAL HOUSING/HALFWAY HOUSE"/>
    <n v="400"/>
    <s v="STRONG-ARM (HANDS, FIST, FEET OR BODILY FORCE)"/>
    <s v="IC"/>
    <s v="Invest Cont"/>
    <n v="624"/>
    <m/>
    <m/>
    <m/>
    <s v="4200 S  HOOVER                       ST"/>
    <m/>
    <n v="34.007300000000001"/>
    <n v="-118.2894"/>
    <n v="0"/>
  </r>
  <r>
    <n v="201307641"/>
    <d v="2020-03-05T00:00:00"/>
    <d v="2020-03-05T00:00:00"/>
    <n v="1200"/>
    <n v="13"/>
    <x v="6"/>
    <n v="1342"/>
    <n v="1"/>
    <n v="510"/>
    <s v="VEHICLE - STOLEN"/>
    <m/>
    <n v="0"/>
    <m/>
    <m/>
    <n v="101"/>
    <s v="STREET"/>
    <m/>
    <m/>
    <s v="IC"/>
    <s v="Invest Cont"/>
    <n v="510"/>
    <m/>
    <m/>
    <m/>
    <s v="100 E  36TH                         ST"/>
    <m/>
    <n v="34.017099999999999"/>
    <n v="-118.2736"/>
    <n v="0"/>
  </r>
  <r>
    <n v="200111785"/>
    <d v="2020-05-16T00:00:00"/>
    <d v="2020-05-16T00:00:00"/>
    <n v="1150"/>
    <n v="1"/>
    <x v="1"/>
    <n v="154"/>
    <n v="2"/>
    <n v="624"/>
    <s v="BATTERY - SIMPLE ASSAULT"/>
    <s v="0305 0416 0913"/>
    <n v="2"/>
    <s v="M"/>
    <s v="B"/>
    <n v="102"/>
    <s v="SIDEWALK"/>
    <n v="400"/>
    <s v="STRONG-ARM (HANDS, FIST, FEET OR BODILY FORCE)"/>
    <s v="IC"/>
    <s v="Invest Cont"/>
    <n v="624"/>
    <m/>
    <m/>
    <m/>
    <s v="500 S  MAIN                         ST"/>
    <m/>
    <n v="34.046700000000001"/>
    <n v="-118.24850000000001"/>
    <n v="0"/>
  </r>
  <r>
    <n v="201222324"/>
    <d v="2020-10-10T00:00:00"/>
    <d v="2020-10-09T00:00:00"/>
    <n v="2200"/>
    <n v="12"/>
    <x v="8"/>
    <n v="1283"/>
    <n v="1"/>
    <n v="510"/>
    <s v="VEHICLE - STOLEN"/>
    <m/>
    <n v="0"/>
    <m/>
    <m/>
    <n v="101"/>
    <s v="STREET"/>
    <m/>
    <m/>
    <s v="IC"/>
    <s v="Invest Cont"/>
    <n v="510"/>
    <m/>
    <m/>
    <m/>
    <s v="9600 S  WESTERN                      AV"/>
    <m/>
    <n v="33.948"/>
    <n v="-118.309"/>
    <n v="0"/>
  </r>
  <r>
    <n v="201110029"/>
    <d v="2020-06-03T00:00:00"/>
    <d v="2020-05-30T00:00:00"/>
    <n v="1710"/>
    <n v="11"/>
    <x v="7"/>
    <n v="1161"/>
    <n v="1"/>
    <n v="480"/>
    <s v="BIKE - STOLEN"/>
    <s v="0397 0344"/>
    <n v="27"/>
    <s v="F"/>
    <s v="O"/>
    <n v="501"/>
    <s v="SINGLE FAMILY DWELLING"/>
    <m/>
    <m/>
    <s v="IC"/>
    <s v="Invest Cont"/>
    <n v="480"/>
    <m/>
    <m/>
    <m/>
    <s v="1200 N  MARIPOSA                     AV"/>
    <m/>
    <n v="34.0931"/>
    <n v="-118.29940000000001"/>
    <n v="0"/>
  </r>
  <r>
    <n v="200704537"/>
    <d v="2020-01-11T00:00:00"/>
    <d v="2020-01-06T00:00:00"/>
    <n v="1845"/>
    <n v="7"/>
    <x v="0"/>
    <n v="734"/>
    <n v="2"/>
    <n v="624"/>
    <s v="BATTERY - SIMPLE ASSAULT"/>
    <s v="0416 1501"/>
    <n v="63"/>
    <s v="F"/>
    <s v="W"/>
    <n v="203"/>
    <s v="OTHER BUSINESS"/>
    <n v="400"/>
    <s v="STRONG-ARM (HANDS, FIST, FEET OR BODILY FORCE)"/>
    <s v="IC"/>
    <s v="Invest Cont"/>
    <n v="624"/>
    <m/>
    <m/>
    <m/>
    <s v="6200 W  3RD                          ST"/>
    <m/>
    <n v="34.070799999999998"/>
    <n v="-118.3563"/>
    <n v="0"/>
  </r>
  <r>
    <n v="201223034"/>
    <d v="2020-10-21T00:00:00"/>
    <d v="2020-10-08T00:00:00"/>
    <n v="1200"/>
    <n v="12"/>
    <x v="8"/>
    <n v="1265"/>
    <n v="2"/>
    <n v="888"/>
    <s v="TRESPASSING"/>
    <n v="1822"/>
    <n v="0"/>
    <s v="X"/>
    <s v="X"/>
    <n v="502"/>
    <s v="MULTI-UNIT DWELLING (APARTMENT, DUPLEX, ETC)"/>
    <m/>
    <m/>
    <s v="IC"/>
    <s v="Invest Cont"/>
    <n v="888"/>
    <m/>
    <m/>
    <m/>
    <s v="1300 W  MANCHESTER                   AV"/>
    <m/>
    <n v="33.96"/>
    <n v="-118.29859999999999"/>
    <n v="0"/>
  </r>
  <r>
    <n v="201107834"/>
    <d v="2020-03-28T00:00:00"/>
    <d v="2020-03-27T00:00:00"/>
    <n v="2130"/>
    <n v="11"/>
    <x v="7"/>
    <n v="1128"/>
    <n v="2"/>
    <n v="740"/>
    <s v="VANDALISM - FELONY ($400 &amp; OVER, ALL CHURCH VANDALISMS)"/>
    <n v="329"/>
    <n v="0"/>
    <s v="X"/>
    <s v="X"/>
    <n v="402"/>
    <s v="MARKET"/>
    <m/>
    <m/>
    <s v="IC"/>
    <s v="Invest Cont"/>
    <n v="740"/>
    <m/>
    <m/>
    <m/>
    <s v="600 N  AVENUE 64"/>
    <m/>
    <n v="34.122500000000002"/>
    <n v="-118.1818"/>
    <n v="0"/>
  </r>
  <r>
    <n v="200410168"/>
    <d v="2020-06-25T00:00:00"/>
    <d v="2020-06-25T00:00:00"/>
    <n v="10"/>
    <n v="4"/>
    <x v="4"/>
    <n v="473"/>
    <n v="2"/>
    <n v="745"/>
    <s v="VANDALISM - MISDEAMEANOR ($399 OR UNDER)"/>
    <s v="0329 1300"/>
    <n v="32"/>
    <s v="F"/>
    <s v="H"/>
    <n v="101"/>
    <s v="STREET"/>
    <m/>
    <m/>
    <s v="IC"/>
    <s v="Invest Cont"/>
    <n v="745"/>
    <m/>
    <m/>
    <m/>
    <s v="SOTO                         ST"/>
    <s v="INEZ                         ST"/>
    <n v="34.036499999999997"/>
    <n v="-118.2144"/>
    <n v="0"/>
  </r>
  <r>
    <n v="200114908"/>
    <d v="2020-07-16T00:00:00"/>
    <d v="2020-07-15T00:00:00"/>
    <n v="2045"/>
    <n v="1"/>
    <x v="1"/>
    <n v="101"/>
    <n v="2"/>
    <n v="354"/>
    <s v="THEFT OF IDENTITY"/>
    <s v="0930 0377"/>
    <n v="28"/>
    <s v="F"/>
    <s v="O"/>
    <n v="501"/>
    <s v="SINGLE FAMILY DWELLING"/>
    <m/>
    <m/>
    <s v="IC"/>
    <s v="Invest Cont"/>
    <n v="354"/>
    <m/>
    <m/>
    <m/>
    <s v="900    WHITE KNOLL                  DR"/>
    <m/>
    <n v="34.067100000000003"/>
    <n v="-118.2483"/>
    <n v="0"/>
  </r>
  <r>
    <n v="200712242"/>
    <d v="2020-07-31T00:00:00"/>
    <d v="2020-07-31T00:00:00"/>
    <n v="5"/>
    <n v="7"/>
    <x v="0"/>
    <n v="784"/>
    <n v="1"/>
    <n v="510"/>
    <s v="VEHICLE - STOLEN"/>
    <m/>
    <n v="0"/>
    <m/>
    <m/>
    <n v="101"/>
    <s v="STREET"/>
    <m/>
    <m/>
    <s v="IC"/>
    <s v="Invest Cont"/>
    <n v="510"/>
    <m/>
    <m/>
    <m/>
    <s v="5000 W  21ST                         ST"/>
    <m/>
    <n v="34.038499999999999"/>
    <n v="-118.3485"/>
    <n v="0"/>
  </r>
  <r>
    <n v="200817762"/>
    <d v="2020-12-20T00:00:00"/>
    <d v="2020-12-19T00:00:00"/>
    <n v="1430"/>
    <n v="8"/>
    <x v="12"/>
    <n v="882"/>
    <n v="1"/>
    <n v="331"/>
    <s v="THEFT FROM MOTOR VEHICLE - GRAND ($950.01 AND OVER)"/>
    <s v="0344 1822 0385 1309 1602 1420"/>
    <n v="49"/>
    <s v="F"/>
    <s v="O"/>
    <n v="101"/>
    <s v="STREET"/>
    <m/>
    <m/>
    <s v="IC"/>
    <s v="Invest Cont"/>
    <n v="331"/>
    <m/>
    <m/>
    <m/>
    <s v="11400    MISSISSIPPI                  AV"/>
    <m/>
    <n v="34.0379"/>
    <n v="-118.4453"/>
    <n v="0"/>
  </r>
  <r>
    <n v="200308567"/>
    <d v="2020-03-14T00:00:00"/>
    <d v="2020-03-14T00:00:00"/>
    <n v="2250"/>
    <n v="3"/>
    <x v="2"/>
    <n v="375"/>
    <n v="2"/>
    <n v="624"/>
    <s v="BATTERY - SIMPLE ASSAULT"/>
    <s v="1822 0416 0446 0419"/>
    <n v="28"/>
    <s v="F"/>
    <s v="H"/>
    <n v="222"/>
    <s v="LAUNDROMAT"/>
    <n v="400"/>
    <s v="STRONG-ARM (HANDS, FIST, FEET OR BODILY FORCE)"/>
    <s v="IC"/>
    <s v="Invest Cont"/>
    <n v="624"/>
    <m/>
    <m/>
    <m/>
    <s v="3800 S  WESTERN                      AV"/>
    <m/>
    <n v="34.014600000000002"/>
    <n v="-118.313"/>
    <n v="0"/>
  </r>
  <r>
    <n v="200119622"/>
    <d v="2020-10-17T00:00:00"/>
    <d v="2020-09-07T00:00:00"/>
    <n v="1200"/>
    <n v="1"/>
    <x v="1"/>
    <n v="182"/>
    <n v="1"/>
    <n v="330"/>
    <s v="BURGLARY FROM VEHICLE"/>
    <s v="1606 0344 1822 1300"/>
    <n v="23"/>
    <s v="M"/>
    <s v="W"/>
    <n v="707"/>
    <s v="GARAGE/CARPORT"/>
    <m/>
    <m/>
    <s v="IC"/>
    <s v="Invest Cont"/>
    <n v="330"/>
    <m/>
    <m/>
    <m/>
    <s v="1000 S  FLOWER                       ST"/>
    <m/>
    <n v="34.043799999999997"/>
    <n v="-118.2634"/>
    <n v="0"/>
  </r>
  <r>
    <n v="200211437"/>
    <d v="2020-06-14T00:00:00"/>
    <d v="2020-06-03T00:00:00"/>
    <n v="1"/>
    <n v="2"/>
    <x v="5"/>
    <n v="249"/>
    <n v="2"/>
    <n v="668"/>
    <s v="EMBEZZLEMENT, GRAND THEFT ($950.01 &amp; OVER)"/>
    <s v="0344 0348 1817"/>
    <n v="0"/>
    <s v="M"/>
    <s v="O"/>
    <n v="101"/>
    <s v="STREET"/>
    <m/>
    <m/>
    <s v="IC"/>
    <s v="Invest Cont"/>
    <n v="668"/>
    <m/>
    <m/>
    <m/>
    <s v="600    ST PAUL                      AV"/>
    <m/>
    <n v="34.0535"/>
    <n v="-118.26090000000001"/>
    <n v="0"/>
  </r>
  <r>
    <n v="200415682"/>
    <d v="2020-12-06T00:00:00"/>
    <d v="2020-12-06T00:00:00"/>
    <n v="2130"/>
    <n v="4"/>
    <x v="4"/>
    <n v="407"/>
    <n v="2"/>
    <n v="900"/>
    <s v="VIOLATION OF COURT ORDER"/>
    <s v="2038 0913 0562 2004"/>
    <n v="67"/>
    <s v="F"/>
    <s v="H"/>
    <n v="501"/>
    <s v="SINGLE FAMILY DWELLING"/>
    <n v="400"/>
    <s v="STRONG-ARM (HANDS, FIST, FEET OR BODILY FORCE)"/>
    <s v="IC"/>
    <s v="Invest Cont"/>
    <n v="900"/>
    <m/>
    <m/>
    <m/>
    <s v="3900    MONTEREY                     RD"/>
    <m/>
    <n v="34.091799999999999"/>
    <n v="-118.1887"/>
    <n v="0"/>
  </r>
  <r>
    <n v="200904935"/>
    <d v="2020-01-23T00:00:00"/>
    <d v="2020-01-18T00:00:00"/>
    <n v="1450"/>
    <n v="9"/>
    <x v="3"/>
    <n v="914"/>
    <n v="1"/>
    <n v="440"/>
    <s v="THEFT PLAIN - PETTY ($950 &amp; UNDER)"/>
    <s v="0394 0344"/>
    <n v="30"/>
    <s v="F"/>
    <s v="H"/>
    <n v="119"/>
    <s v="PORCH, RESIDENTIAL"/>
    <m/>
    <m/>
    <s v="IC"/>
    <s v="Invest Cont"/>
    <n v="440"/>
    <m/>
    <m/>
    <m/>
    <s v="15100    SHERMAN                      WY"/>
    <m/>
    <n v="34.2012"/>
    <n v="-118.4618"/>
    <n v="0"/>
  </r>
  <r>
    <n v="200518024"/>
    <d v="2020-12-20T00:00:00"/>
    <d v="2020-12-20T00:00:00"/>
    <n v="1630"/>
    <n v="5"/>
    <x v="10"/>
    <n v="517"/>
    <n v="2"/>
    <n v="626"/>
    <s v="INTIMATE PARTNER - SIMPLE ASSAULT"/>
    <s v="0913 0444 1813 2000 2002"/>
    <n v="33"/>
    <s v="F"/>
    <s v="H"/>
    <n v="502"/>
    <s v="MULTI-UNIT DWELLING (APARTMENT, DUPLEX, ETC)"/>
    <n v="400"/>
    <s v="STRONG-ARM (HANDS, FIST, FEET OR BODILY FORCE)"/>
    <s v="AA"/>
    <s v="Adult Arrest"/>
    <n v="626"/>
    <m/>
    <m/>
    <m/>
    <s v="1000    BROAD                        AV"/>
    <m/>
    <n v="33.783000000000001"/>
    <n v="-118.261"/>
    <n v="1"/>
  </r>
  <r>
    <n v="201209427"/>
    <d v="2020-03-19T00:00:00"/>
    <d v="2020-03-18T00:00:00"/>
    <n v="1300"/>
    <n v="12"/>
    <x v="8"/>
    <n v="1208"/>
    <n v="2"/>
    <n v="745"/>
    <s v="VANDALISM - MISDEAMEANOR ($399 OR UNDER)"/>
    <s v="1300 0329 1822"/>
    <n v="26"/>
    <s v="F"/>
    <s v="H"/>
    <n v="122"/>
    <s v="VEHICLE, PASSENGER/TRUCK"/>
    <m/>
    <m/>
    <s v="IC"/>
    <s v="Invest Cont"/>
    <n v="745"/>
    <m/>
    <m/>
    <m/>
    <s v="600 W  49TH                         ST"/>
    <m/>
    <n v="33.998800000000003"/>
    <n v="-118.2842"/>
    <n v="0"/>
  </r>
  <r>
    <n v="200411004"/>
    <d v="2020-07-21T00:00:00"/>
    <d v="2020-07-18T00:00:00"/>
    <n v="1900"/>
    <n v="4"/>
    <x v="4"/>
    <n v="443"/>
    <n v="1"/>
    <n v="230"/>
    <s v="ASSAULT WITH DEADLY WEAPON, AGGRAVATED ASSAULT"/>
    <s v="1218 0447 0334 1822"/>
    <n v="56"/>
    <s v="M"/>
    <s v="H"/>
    <n v="101"/>
    <s v="STREET"/>
    <n v="306"/>
    <s v="ROCK/THROWN OBJECT"/>
    <s v="IC"/>
    <s v="Invest Cont"/>
    <n v="230"/>
    <m/>
    <m/>
    <m/>
    <s v="CESAR E CHAVEZ               AV"/>
    <s v="SOTO                         ST"/>
    <n v="34.060899999999997"/>
    <n v="-118.2052"/>
    <n v="0"/>
  </r>
  <r>
    <n v="200913246"/>
    <d v="2020-08-08T00:00:00"/>
    <d v="2020-08-07T00:00:00"/>
    <n v="1900"/>
    <n v="9"/>
    <x v="3"/>
    <n v="905"/>
    <n v="1"/>
    <n v="230"/>
    <s v="ASSAULT WITH DEADLY WEAPON, AGGRAVATED ASSAULT"/>
    <s v="0416 0446 0408 1822 1402 0411"/>
    <n v="19"/>
    <s v="M"/>
    <s v="H"/>
    <n v="108"/>
    <s v="PARKING LOT"/>
    <n v="207"/>
    <s v="OTHER KNIFE"/>
    <s v="AA"/>
    <s v="Adult Arrest"/>
    <n v="230"/>
    <n v="998"/>
    <m/>
    <m/>
    <s v="VAN NUYS"/>
    <s v="SHERMAN                      WY"/>
    <n v="34.2012"/>
    <n v="-118.4487"/>
    <n v="1"/>
  </r>
  <r>
    <n v="200705401"/>
    <d v="2020-01-30T00:00:00"/>
    <d v="2020-01-27T00:00:00"/>
    <n v="1800"/>
    <n v="7"/>
    <x v="0"/>
    <n v="787"/>
    <n v="1"/>
    <n v="440"/>
    <s v="THEFT PLAIN - PETTY ($950 &amp; UNDER)"/>
    <n v="344"/>
    <n v="22"/>
    <s v="M"/>
    <s v="B"/>
    <n v="101"/>
    <s v="STREET"/>
    <m/>
    <m/>
    <s v="IC"/>
    <s v="Invest Cont"/>
    <n v="440"/>
    <m/>
    <m/>
    <m/>
    <s v="2300    CRENSHAW                     BL"/>
    <m/>
    <n v="34.037500000000001"/>
    <n v="-118.33499999999999"/>
    <n v="0"/>
  </r>
  <r>
    <n v="201214563"/>
    <d v="2020-06-12T00:00:00"/>
    <d v="2020-06-12T00:00:00"/>
    <n v="800"/>
    <n v="12"/>
    <x v="8"/>
    <n v="1268"/>
    <n v="1"/>
    <n v="341"/>
    <s v="THEFT-GRAND ($950.01 &amp; OVER)EXCPT,GUNS,FOWL,LIVESTK,PROD"/>
    <s v="0344 1822 1309 0342"/>
    <n v="0"/>
    <s v="X"/>
    <s v="X"/>
    <n v="402"/>
    <s v="MARKET"/>
    <m/>
    <m/>
    <s v="IC"/>
    <s v="Invest Cont"/>
    <n v="341"/>
    <m/>
    <m/>
    <m/>
    <s v="8200 S  SAN PEDRO                    ST"/>
    <m/>
    <n v="33.963999999999999"/>
    <n v="-118.2739"/>
    <n v="0"/>
  </r>
  <r>
    <n v="200213814"/>
    <d v="2020-08-17T00:00:00"/>
    <d v="2020-08-16T00:00:00"/>
    <n v="1900"/>
    <n v="2"/>
    <x v="5"/>
    <n v="266"/>
    <n v="2"/>
    <n v="740"/>
    <s v="VANDALISM - FELONY ($400 &amp; OVER, ALL CHURCH VANDALISMS)"/>
    <s v="0329 0603 0913 0311 2004 1202"/>
    <n v="85"/>
    <s v="F"/>
    <s v="H"/>
    <n v="502"/>
    <s v="MULTI-UNIT DWELLING (APARTMENT, DUPLEX, ETC)"/>
    <n v="500"/>
    <s v="UNKNOWN WEAPON/OTHER WEAPON"/>
    <s v="AA"/>
    <s v="Adult Arrest"/>
    <n v="740"/>
    <m/>
    <m/>
    <m/>
    <s v="800 S  UNION                        AV"/>
    <m/>
    <n v="34.053100000000001"/>
    <n v="-118.27379999999999"/>
    <n v="1"/>
  </r>
  <r>
    <n v="200100882"/>
    <d v="2020-07-07T00:00:00"/>
    <d v="2020-07-07T00:00:00"/>
    <n v="2020"/>
    <n v="1"/>
    <x v="1"/>
    <n v="174"/>
    <n v="1"/>
    <n v="330"/>
    <s v="BURGLARY FROM VEHICLE"/>
    <s v="0344 2004 1822 0321 1402 1605 1414"/>
    <n v="0"/>
    <s v="X"/>
    <s v="X"/>
    <n v="203"/>
    <s v="OTHER BUSINESS"/>
    <m/>
    <m/>
    <s v="AA"/>
    <s v="Adult Arrest"/>
    <n v="330"/>
    <n v="998"/>
    <m/>
    <m/>
    <s v="8TH"/>
    <s v="LOS ANGELES"/>
    <n v="34.041899999999998"/>
    <n v="-118.25230000000001"/>
    <n v="1"/>
  </r>
  <r>
    <n v="201009466"/>
    <d v="2020-05-28T00:00:00"/>
    <d v="2020-05-01T00:00:00"/>
    <n v="1200"/>
    <n v="10"/>
    <x v="11"/>
    <n v="1047"/>
    <n v="2"/>
    <n v="649"/>
    <s v="DOCUMENT FORGERY / STOLEN FELONY"/>
    <s v="0923 1822"/>
    <n v="33"/>
    <s v="F"/>
    <s v="O"/>
    <n v="501"/>
    <s v="SINGLE FAMILY DWELLING"/>
    <m/>
    <m/>
    <s v="IC"/>
    <s v="Invest Cont"/>
    <n v="649"/>
    <m/>
    <m/>
    <m/>
    <s v="5600    WHITE OAK                    AV"/>
    <m/>
    <n v="34.1723"/>
    <n v="-118.5185"/>
    <n v="0"/>
  </r>
  <r>
    <n v="200614849"/>
    <d v="2020-09-02T00:00:00"/>
    <d v="2020-09-02T00:00:00"/>
    <n v="2000"/>
    <n v="6"/>
    <x v="9"/>
    <n v="667"/>
    <n v="1"/>
    <n v="230"/>
    <s v="ASSAULT WITH DEADLY WEAPON, AGGRAVATED ASSAULT"/>
    <s v="1218 0416 1822"/>
    <n v="21"/>
    <s v="F"/>
    <s v="H"/>
    <n v="101"/>
    <s v="STREET"/>
    <n v="106"/>
    <s v="UNKNOWN FIREARM"/>
    <s v="IC"/>
    <s v="Invest Cont"/>
    <n v="230"/>
    <m/>
    <m/>
    <m/>
    <s v="SUNSET"/>
    <s v="VAN NESS"/>
    <n v="34.098100000000002"/>
    <n v="-118.3158"/>
    <n v="0"/>
  </r>
  <r>
    <n v="200613294"/>
    <d v="2020-07-31T00:00:00"/>
    <d v="2020-07-30T00:00:00"/>
    <n v="1915"/>
    <n v="6"/>
    <x v="9"/>
    <n v="636"/>
    <n v="1"/>
    <n v="761"/>
    <s v="BRANDISH WEAPON"/>
    <s v="0334 1822"/>
    <n v="27"/>
    <s v="M"/>
    <s v="B"/>
    <n v="102"/>
    <s v="SIDEWALK"/>
    <n v="102"/>
    <s v="HAND GUN"/>
    <s v="AO"/>
    <s v="Adult Other"/>
    <n v="761"/>
    <m/>
    <m/>
    <m/>
    <s v="HOLLYWOOD                    BL"/>
    <s v="WHITLEY                      AV"/>
    <n v="34.101599999999998"/>
    <n v="-118.33329999999999"/>
    <n v="0"/>
  </r>
  <r>
    <n v="200210888"/>
    <d v="2020-06-02T00:00:00"/>
    <d v="2020-05-28T00:00:00"/>
    <n v="900"/>
    <n v="2"/>
    <x v="5"/>
    <n v="248"/>
    <n v="2"/>
    <n v="664"/>
    <s v="BUNCO, PETTY THEFT"/>
    <s v="1822 0800 0701 1900"/>
    <n v="28"/>
    <s v="F"/>
    <s v="H"/>
    <n v="502"/>
    <s v="MULTI-UNIT DWELLING (APARTMENT, DUPLEX, ETC)"/>
    <m/>
    <m/>
    <s v="IC"/>
    <s v="Invest Cont"/>
    <n v="664"/>
    <m/>
    <m/>
    <m/>
    <s v="400    WITMER                       ST"/>
    <m/>
    <n v="34.057600000000001"/>
    <n v="-118.26439999999999"/>
    <n v="0"/>
  </r>
  <r>
    <n v="200122480"/>
    <d v="2020-12-17T00:00:00"/>
    <d v="2020-12-17T00:00:00"/>
    <n v="1815"/>
    <n v="1"/>
    <x v="1"/>
    <n v="185"/>
    <n v="1"/>
    <n v="330"/>
    <s v="BURGLARY FROM VEHICLE"/>
    <s v="1307 0344 0329 1609 1822 1403"/>
    <n v="23"/>
    <s v="M"/>
    <s v="W"/>
    <n v="108"/>
    <s v="PARKING LOT"/>
    <m/>
    <m/>
    <s v="IC"/>
    <s v="Invest Cont"/>
    <n v="330"/>
    <m/>
    <m/>
    <m/>
    <s v="900 S  BROADWAY"/>
    <m/>
    <n v="34.041899999999998"/>
    <n v="-118.2564"/>
    <n v="0"/>
  </r>
  <r>
    <n v="200811623"/>
    <d v="2020-07-08T00:00:00"/>
    <d v="2020-07-07T00:00:00"/>
    <n v="2000"/>
    <n v="8"/>
    <x v="12"/>
    <n v="823"/>
    <n v="1"/>
    <n v="510"/>
    <s v="VEHICLE - STOLEN"/>
    <m/>
    <n v="0"/>
    <m/>
    <m/>
    <n v="101"/>
    <s v="STREET"/>
    <m/>
    <m/>
    <s v="IC"/>
    <s v="Invest Cont"/>
    <n v="510"/>
    <m/>
    <m/>
    <m/>
    <s v="15200    EARLHAM                      ST"/>
    <m/>
    <n v="34.0364"/>
    <n v="-118.5254"/>
    <n v="0"/>
  </r>
  <r>
    <n v="200120187"/>
    <d v="2020-10-28T00:00:00"/>
    <d v="2020-10-27T00:00:00"/>
    <n v="1700"/>
    <n v="1"/>
    <x v="1"/>
    <n v="162"/>
    <n v="1"/>
    <n v="341"/>
    <s v="THEFT-GRAND ($950.01 &amp; OVER)EXCPT,GUNS,FOWL,LIVESTK,PROD"/>
    <s v="0344 1202 1822 0352 0346 0305"/>
    <n v="67"/>
    <s v="M"/>
    <s v="W"/>
    <n v="102"/>
    <s v="SIDEWALK"/>
    <m/>
    <m/>
    <s v="IC"/>
    <s v="Invest Cont"/>
    <n v="341"/>
    <m/>
    <m/>
    <m/>
    <s v="7TH"/>
    <s v="GRAND"/>
    <n v="34.0473"/>
    <n v="-118.25660000000001"/>
    <n v="0"/>
  </r>
  <r>
    <n v="200911999"/>
    <d v="2020-07-05T00:00:00"/>
    <d v="2020-07-04T00:00:00"/>
    <n v="2330"/>
    <n v="9"/>
    <x v="3"/>
    <n v="916"/>
    <n v="2"/>
    <n v="900"/>
    <s v="VIOLATION OF COURT ORDER"/>
    <s v="0913 2038"/>
    <n v="57"/>
    <s v="M"/>
    <s v="H"/>
    <n v="502"/>
    <s v="MULTI-UNIT DWELLING (APARTMENT, DUPLEX, ETC)"/>
    <m/>
    <m/>
    <s v="IC"/>
    <s v="Invest Cont"/>
    <n v="900"/>
    <m/>
    <m/>
    <m/>
    <s v="7000    COSTELLO                     AV"/>
    <m/>
    <n v="34.197600000000001"/>
    <n v="-118.4378"/>
    <n v="0"/>
  </r>
  <r>
    <n v="200211831"/>
    <d v="2020-06-26T00:00:00"/>
    <d v="2020-06-26T00:00:00"/>
    <n v="1800"/>
    <n v="2"/>
    <x v="5"/>
    <n v="279"/>
    <n v="2"/>
    <n v="624"/>
    <s v="BATTERY - SIMPLE ASSAULT"/>
    <s v="0603 0416 0446 0319 0913"/>
    <n v="54"/>
    <s v="M"/>
    <s v="H"/>
    <n v="502"/>
    <s v="MULTI-UNIT DWELLING (APARTMENT, DUPLEX, ETC)"/>
    <n v="400"/>
    <s v="STRONG-ARM (HANDS, FIST, FEET OR BODILY FORCE)"/>
    <s v="AO"/>
    <s v="Adult Other"/>
    <n v="624"/>
    <m/>
    <m/>
    <m/>
    <s v="900 S  ALBANY                       ST"/>
    <m/>
    <n v="34.049199999999999"/>
    <n v="-118.2702"/>
    <n v="0"/>
  </r>
  <r>
    <n v="201112727"/>
    <d v="2020-08-21T00:00:00"/>
    <d v="2020-08-21T00:00:00"/>
    <n v="50"/>
    <n v="11"/>
    <x v="7"/>
    <n v="1189"/>
    <n v="2"/>
    <n v="900"/>
    <s v="VIOLATION OF COURT ORDER"/>
    <s v="2038 0913 0360 1202"/>
    <n v="77"/>
    <s v="F"/>
    <s v="H"/>
    <n v="501"/>
    <s v="SINGLE FAMILY DWELLING"/>
    <m/>
    <m/>
    <s v="AO"/>
    <s v="Adult Other"/>
    <n v="900"/>
    <m/>
    <m/>
    <m/>
    <s v="3400    MARMION                      WY"/>
    <m/>
    <n v="34.086399999999998"/>
    <n v="-118.21550000000001"/>
    <n v="0"/>
  </r>
  <r>
    <n v="201105588"/>
    <d v="2020-02-06T00:00:00"/>
    <d v="2020-02-05T00:00:00"/>
    <n v="1500"/>
    <n v="11"/>
    <x v="7"/>
    <n v="1172"/>
    <n v="1"/>
    <n v="310"/>
    <s v="BURGLARY"/>
    <s v="0321 0344 1607"/>
    <n v="77"/>
    <s v="M"/>
    <s v="W"/>
    <n v="502"/>
    <s v="MULTI-UNIT DWELLING (APARTMENT, DUPLEX, ETC)"/>
    <m/>
    <m/>
    <s v="IC"/>
    <s v="Invest Cont"/>
    <n v="310"/>
    <m/>
    <m/>
    <m/>
    <s v="2300    DUANE                        ST"/>
    <m/>
    <n v="34.091099999999997"/>
    <n v="-118.2619"/>
    <n v="0"/>
  </r>
  <r>
    <n v="200711696"/>
    <d v="2020-07-14T00:00:00"/>
    <d v="2020-07-14T00:00:00"/>
    <n v="1235"/>
    <n v="7"/>
    <x v="0"/>
    <n v="705"/>
    <n v="2"/>
    <n v="624"/>
    <s v="BATTERY - SIMPLE ASSAULT"/>
    <s v="0400 0416 1309 1218"/>
    <n v="44"/>
    <s v="M"/>
    <s v="W"/>
    <n v="102"/>
    <s v="SIDEWALK"/>
    <n v="400"/>
    <s v="STRONG-ARM (HANDS, FIST, FEET OR BODILY FORCE)"/>
    <s v="IC"/>
    <s v="Invest Cont"/>
    <n v="624"/>
    <m/>
    <m/>
    <m/>
    <s v="FORMOSA                      AV"/>
    <s v="ROMAINE"/>
    <n v="34.088900000000002"/>
    <n v="-118.3462"/>
    <n v="0"/>
  </r>
  <r>
    <n v="200518007"/>
    <d v="2020-12-20T00:00:00"/>
    <d v="2020-12-19T00:00:00"/>
    <n v="2200"/>
    <n v="5"/>
    <x v="10"/>
    <n v="562"/>
    <n v="1"/>
    <n v="510"/>
    <s v="VEHICLE - STOLEN"/>
    <m/>
    <n v="0"/>
    <m/>
    <m/>
    <n v="101"/>
    <s v="STREET"/>
    <m/>
    <m/>
    <s v="IC"/>
    <s v="Invest Cont"/>
    <n v="510"/>
    <m/>
    <m/>
    <m/>
    <s v="1200 W  9TH                          ST"/>
    <m/>
    <n v="33.7361"/>
    <n v="-118.3039"/>
    <n v="0"/>
  </r>
  <r>
    <n v="200411203"/>
    <d v="2020-07-27T00:00:00"/>
    <d v="2020-07-26T00:00:00"/>
    <n v="2355"/>
    <n v="4"/>
    <x v="4"/>
    <n v="489"/>
    <n v="1"/>
    <n v="510"/>
    <s v="VEHICLE - STOLEN"/>
    <m/>
    <n v="0"/>
    <m/>
    <m/>
    <n v="101"/>
    <s v="STREET"/>
    <m/>
    <m/>
    <s v="IC"/>
    <s v="Invest Cont"/>
    <n v="510"/>
    <m/>
    <m/>
    <m/>
    <s v="2700    WYNWOOD                      LN"/>
    <m/>
    <n v="34.026400000000002"/>
    <n v="-118.2171"/>
    <n v="0"/>
  </r>
  <r>
    <n v="200808108"/>
    <d v="2020-04-06T00:00:00"/>
    <d v="2020-04-06T00:00:00"/>
    <n v="1"/>
    <n v="8"/>
    <x v="12"/>
    <n v="835"/>
    <n v="1"/>
    <n v="480"/>
    <s v="BIKE - STOLEN"/>
    <s v="0344 0346"/>
    <n v="35"/>
    <s v="M"/>
    <s v="K"/>
    <n v="101"/>
    <s v="STREET"/>
    <m/>
    <m/>
    <s v="IC"/>
    <s v="Invest Cont"/>
    <n v="480"/>
    <m/>
    <m/>
    <m/>
    <s v="CAMDEN                       AV"/>
    <s v="SANTA MONICA                 BL"/>
    <n v="34.048099999999998"/>
    <n v="-118.4421"/>
    <n v="0"/>
  </r>
  <r>
    <n v="200109311"/>
    <d v="2020-03-17T00:00:00"/>
    <d v="2020-03-17T00:00:00"/>
    <n v="445"/>
    <n v="1"/>
    <x v="1"/>
    <n v="111"/>
    <n v="1"/>
    <n v="230"/>
    <s v="ASSAULT WITH DEADLY WEAPON, AGGRAVATED ASSAULT"/>
    <s v="0302 1820 0334 0913"/>
    <n v="26"/>
    <s v="F"/>
    <s v="B"/>
    <n v="502"/>
    <s v="MULTI-UNIT DWELLING (APARTMENT, DUPLEX, ETC)"/>
    <n v="102"/>
    <s v="HAND GUN"/>
    <s v="IC"/>
    <s v="Invest Cont"/>
    <n v="230"/>
    <m/>
    <m/>
    <m/>
    <s v="500 N  FIGUEROA                     ST"/>
    <m/>
    <n v="34.061700000000002"/>
    <n v="-118.2469"/>
    <n v="0"/>
  </r>
  <r>
    <n v="201011299"/>
    <d v="2020-07-23T00:00:00"/>
    <d v="2020-07-23T00:00:00"/>
    <n v="930"/>
    <n v="10"/>
    <x v="11"/>
    <n v="1041"/>
    <n v="2"/>
    <n v="900"/>
    <s v="VIOLATION OF COURT ORDER"/>
    <s v="0913 2021 1202 2038 0555"/>
    <n v="70"/>
    <s v="F"/>
    <s v="W"/>
    <n v="501"/>
    <s v="SINGLE FAMILY DWELLING"/>
    <m/>
    <m/>
    <s v="AO"/>
    <s v="Adult Other"/>
    <n v="900"/>
    <m/>
    <m/>
    <m/>
    <s v="5900    JULIAN                       LN"/>
    <m/>
    <n v="34.177599999999998"/>
    <n v="-118.55410000000001"/>
    <n v="0"/>
  </r>
  <r>
    <n v="200320956"/>
    <d v="2020-11-27T00:00:00"/>
    <d v="2020-11-25T00:00:00"/>
    <n v="800"/>
    <n v="3"/>
    <x v="2"/>
    <n v="308"/>
    <n v="1"/>
    <n v="510"/>
    <s v="VEHICLE - STOLEN"/>
    <m/>
    <n v="0"/>
    <m/>
    <m/>
    <n v="101"/>
    <s v="STREET"/>
    <m/>
    <m/>
    <s v="IC"/>
    <s v="Invest Cont"/>
    <n v="510"/>
    <m/>
    <m/>
    <m/>
    <s v="22ND                         ST"/>
    <s v="UNION                        AV"/>
    <n v="34.035699999999999"/>
    <n v="-118.2829"/>
    <n v="0"/>
  </r>
  <r>
    <n v="200714797"/>
    <d v="2020-10-11T00:00:00"/>
    <d v="2020-10-11T00:00:00"/>
    <n v="1140"/>
    <n v="7"/>
    <x v="0"/>
    <n v="711"/>
    <n v="2"/>
    <n v="745"/>
    <s v="VANDALISM - MISDEAMEANOR ($399 OR UNDER)"/>
    <n v="329"/>
    <n v="80"/>
    <s v="F"/>
    <s v="W"/>
    <n v="101"/>
    <s v="STREET"/>
    <m/>
    <m/>
    <s v="IC"/>
    <s v="Invest Cont"/>
    <n v="745"/>
    <m/>
    <m/>
    <m/>
    <s v="300 N  ALFRED                       ST"/>
    <m/>
    <n v="34.076099999999997"/>
    <n v="-118.3753"/>
    <n v="0"/>
  </r>
  <r>
    <n v="200905915"/>
    <d v="2020-02-11T00:00:00"/>
    <d v="2020-02-10T00:00:00"/>
    <n v="1700"/>
    <n v="9"/>
    <x v="3"/>
    <n v="904"/>
    <n v="1"/>
    <n v="330"/>
    <s v="BURGLARY FROM VEHICLE"/>
    <s v="1302 1307"/>
    <n v="29"/>
    <s v="M"/>
    <s v="H"/>
    <n v="101"/>
    <s v="STREET"/>
    <n v="500"/>
    <s v="UNKNOWN WEAPON/OTHER WEAPON"/>
    <s v="IC"/>
    <s v="Invest Cont"/>
    <n v="330"/>
    <m/>
    <m/>
    <m/>
    <s v="14600    SATICOY                      ST"/>
    <m/>
    <n v="34.208399999999997"/>
    <n v="-118.4599"/>
    <n v="0"/>
  </r>
  <r>
    <n v="200913093"/>
    <d v="2020-08-04T00:00:00"/>
    <d v="2020-07-28T00:00:00"/>
    <n v="800"/>
    <n v="9"/>
    <x v="3"/>
    <n v="914"/>
    <n v="1"/>
    <n v="420"/>
    <s v="THEFT FROM MOTOR VEHICLE - PETTY ($950 &amp; UNDER)"/>
    <m/>
    <n v="0"/>
    <m/>
    <m/>
    <n v="101"/>
    <s v="STREET"/>
    <m/>
    <m/>
    <s v="IC"/>
    <s v="Invest Cont"/>
    <n v="420"/>
    <m/>
    <m/>
    <m/>
    <s v="14900    VANOWEN                      ST"/>
    <m/>
    <n v="34.197600000000001"/>
    <n v="-118.45740000000001"/>
    <n v="0"/>
  </r>
  <r>
    <n v="200706789"/>
    <d v="2020-02-24T00:00:00"/>
    <d v="2020-01-24T00:00:00"/>
    <n v="1"/>
    <n v="7"/>
    <x v="0"/>
    <n v="753"/>
    <n v="2"/>
    <n v="354"/>
    <s v="THEFT OF IDENTITY"/>
    <s v="0930 1822"/>
    <n v="30"/>
    <s v="M"/>
    <s v="W"/>
    <n v="501"/>
    <s v="SINGLE FAMILY DWELLING"/>
    <m/>
    <m/>
    <s v="IC"/>
    <s v="Invest Cont"/>
    <n v="354"/>
    <m/>
    <m/>
    <m/>
    <s v="1000 S  OGDEN                        DR"/>
    <m/>
    <n v="34.057400000000001"/>
    <n v="-118.36190000000001"/>
    <n v="0"/>
  </r>
  <r>
    <n v="200814291"/>
    <d v="2020-09-20T00:00:00"/>
    <d v="2020-09-20T00:00:00"/>
    <n v="130"/>
    <n v="8"/>
    <x v="12"/>
    <n v="802"/>
    <n v="2"/>
    <n v="624"/>
    <s v="BATTERY - SIMPLE ASSAULT"/>
    <s v="0400 0401 0446"/>
    <n v="25"/>
    <s v="F"/>
    <s v="W"/>
    <n v="501"/>
    <s v="SINGLE FAMILY DWELLING"/>
    <n v="400"/>
    <s v="STRONG-ARM (HANDS, FIST, FEET OR BODILY FORCE)"/>
    <s v="AO"/>
    <s v="Adult Other"/>
    <n v="624"/>
    <m/>
    <m/>
    <m/>
    <s v="1300    MARINETTE                    RD"/>
    <m/>
    <n v="34.054000000000002"/>
    <n v="-118.51909999999999"/>
    <n v="0"/>
  </r>
  <r>
    <n v="201206297"/>
    <d v="2020-02-02T00:00:00"/>
    <d v="2020-01-31T00:00:00"/>
    <n v="2000"/>
    <n v="12"/>
    <x v="8"/>
    <n v="1259"/>
    <n v="1"/>
    <n v="510"/>
    <s v="VEHICLE - STOLEN"/>
    <m/>
    <n v="0"/>
    <m/>
    <m/>
    <n v="101"/>
    <s v="STREET"/>
    <m/>
    <m/>
    <s v="IC"/>
    <s v="Invest Cont"/>
    <n v="510"/>
    <m/>
    <m/>
    <m/>
    <s v="7600 S  CENTRAL                      AV"/>
    <m/>
    <n v="33.9711"/>
    <n v="-118.2629"/>
    <n v="0"/>
  </r>
  <r>
    <n v="200507569"/>
    <d v="2020-03-24T00:00:00"/>
    <d v="2020-03-17T00:00:00"/>
    <n v="2200"/>
    <n v="5"/>
    <x v="10"/>
    <n v="524"/>
    <n v="2"/>
    <n v="930"/>
    <s v="CRIMINAL THREATS - NO WEAPON DISPLAYED"/>
    <s v="1822 0906 0446 0342 0416 0417 0421 1218"/>
    <n v="34"/>
    <s v="M"/>
    <s v="H"/>
    <n v="102"/>
    <s v="SIDEWALK"/>
    <n v="400"/>
    <s v="STRONG-ARM (HANDS, FIST, FEET OR BODILY FORCE)"/>
    <s v="IC"/>
    <s v="Invest Cont"/>
    <n v="930"/>
    <m/>
    <m/>
    <m/>
    <s v="700    KING                         AV"/>
    <m/>
    <n v="33.777799999999999"/>
    <n v="-118.2753"/>
    <n v="0"/>
  </r>
  <r>
    <n v="200517068"/>
    <d v="2020-11-23T00:00:00"/>
    <d v="2020-11-23T00:00:00"/>
    <n v="1100"/>
    <n v="5"/>
    <x v="10"/>
    <n v="526"/>
    <n v="2"/>
    <n v="740"/>
    <s v="VANDALISM - FELONY ($400 &amp; OVER, ALL CHURCH VANDALISMS)"/>
    <s v="0329 1202 1300"/>
    <n v="60"/>
    <s v="F"/>
    <s v="H"/>
    <n v="122"/>
    <s v="VEHICLE, PASSENGER/TRUCK"/>
    <m/>
    <m/>
    <s v="IC"/>
    <s v="Invest Cont"/>
    <n v="740"/>
    <m/>
    <m/>
    <m/>
    <s v="ANAHEIM"/>
    <s v="FRIES"/>
    <n v="33.779800000000002"/>
    <n v="-118.2651"/>
    <n v="0"/>
  </r>
  <r>
    <n v="201115225"/>
    <d v="2020-10-29T00:00:00"/>
    <d v="2020-10-29T00:00:00"/>
    <n v="530"/>
    <n v="11"/>
    <x v="7"/>
    <n v="1177"/>
    <n v="1"/>
    <n v="510"/>
    <s v="VEHICLE - STOLEN"/>
    <m/>
    <n v="0"/>
    <m/>
    <m/>
    <n v="108"/>
    <s v="PARKING LOT"/>
    <m/>
    <m/>
    <s v="IC"/>
    <s v="Invest Cont"/>
    <n v="510"/>
    <m/>
    <m/>
    <m/>
    <s v="2200 N  FIGUEROA                     ST"/>
    <m/>
    <n v="34.0884"/>
    <n v="-118.22580000000001"/>
    <n v="0"/>
  </r>
  <r>
    <n v="201206986"/>
    <d v="2020-02-11T00:00:00"/>
    <d v="2020-02-11T00:00:00"/>
    <n v="10"/>
    <n v="12"/>
    <x v="8"/>
    <n v="1257"/>
    <n v="1"/>
    <n v="210"/>
    <s v="ROBBERY"/>
    <s v="1822 0344 0342"/>
    <n v="28"/>
    <s v="F"/>
    <s v="H"/>
    <n v="501"/>
    <s v="SINGLE FAMILY DWELLING"/>
    <n v="400"/>
    <s v="STRONG-ARM (HANDS, FIST, FEET OR BODILY FORCE)"/>
    <s v="IC"/>
    <s v="Invest Cont"/>
    <n v="210"/>
    <m/>
    <m/>
    <m/>
    <s v="400 W  79TH                         ST"/>
    <m/>
    <n v="33.969299999999997"/>
    <n v="-118.285"/>
    <n v="0"/>
  </r>
  <r>
    <n v="200912584"/>
    <d v="2020-07-20T00:00:00"/>
    <d v="2020-07-20T00:00:00"/>
    <n v="1445"/>
    <n v="9"/>
    <x v="3"/>
    <n v="935"/>
    <n v="1"/>
    <n v="230"/>
    <s v="ASSAULT WITH DEADLY WEAPON, AGGRAVATED ASSAULT"/>
    <s v="1300 0447 2004 1310 1822"/>
    <n v="46"/>
    <s v="M"/>
    <s v="W"/>
    <n v="101"/>
    <s v="STREET"/>
    <n v="212"/>
    <s v="BOTTLE"/>
    <s v="IC"/>
    <s v="Invest Cont"/>
    <n v="230"/>
    <m/>
    <m/>
    <m/>
    <s v="VICTORY                      BL"/>
    <s v="TYRONE"/>
    <n v="34.186700000000002"/>
    <n v="-118.4443"/>
    <n v="0"/>
  </r>
  <r>
    <n v="200517191"/>
    <d v="2020-11-28T00:00:00"/>
    <d v="2020-11-28T00:00:00"/>
    <n v="1500"/>
    <n v="5"/>
    <x v="10"/>
    <n v="511"/>
    <n v="1"/>
    <n v="815"/>
    <s v="SEXUAL PENETRATION W/FOREIGN OBJECT"/>
    <s v="0503 0515 0556 0522 0913"/>
    <n v="34"/>
    <s v="F"/>
    <s v="H"/>
    <n v="501"/>
    <s v="SINGLE FAMILY DWELLING"/>
    <n v="400"/>
    <s v="STRONG-ARM (HANDS, FIST, FEET OR BODILY FORCE)"/>
    <s v="IC"/>
    <s v="Invest Cont"/>
    <n v="815"/>
    <m/>
    <m/>
    <m/>
    <s v="1600    256TH                        ST"/>
    <m/>
    <n v="33.791499999999999"/>
    <n v="-118.3043"/>
    <n v="0"/>
  </r>
  <r>
    <n v="200508143"/>
    <d v="2020-04-11T00:00:00"/>
    <d v="2020-04-10T00:00:00"/>
    <n v="2000"/>
    <n v="5"/>
    <x v="10"/>
    <n v="566"/>
    <n v="1"/>
    <n v="510"/>
    <s v="VEHICLE - STOLEN"/>
    <m/>
    <n v="0"/>
    <m/>
    <m/>
    <n v="101"/>
    <s v="STREET"/>
    <m/>
    <m/>
    <s v="IC"/>
    <s v="Invest Cont"/>
    <n v="510"/>
    <m/>
    <m/>
    <m/>
    <s v="200 W  12TH                         ST"/>
    <m/>
    <n v="33.7333"/>
    <n v="-118.2814"/>
    <n v="0"/>
  </r>
  <r>
    <n v="200304718"/>
    <d v="2020-01-13T00:00:00"/>
    <d v="2020-01-12T00:00:00"/>
    <n v="400"/>
    <n v="3"/>
    <x v="2"/>
    <n v="312"/>
    <n v="1"/>
    <n v="121"/>
    <s v="RAPE, FORCIBLE"/>
    <s v="0913 0510 1415 1206"/>
    <n v="19"/>
    <s v="F"/>
    <s v="H"/>
    <n v="501"/>
    <s v="SINGLE FAMILY DWELLING"/>
    <n v="400"/>
    <s v="STRONG-ARM (HANDS, FIST, FEET OR BODILY FORCE)"/>
    <s v="IC"/>
    <s v="Invest Cont"/>
    <n v="121"/>
    <m/>
    <m/>
    <m/>
    <s v="ALSACE                       AV"/>
    <s v="N  ADAMS                        BL"/>
    <n v="34.032499999999999"/>
    <n v="-118.3557"/>
    <n v="0"/>
  </r>
  <r>
    <n v="200616545"/>
    <d v="2020-10-09T00:00:00"/>
    <d v="2020-10-09T00:00:00"/>
    <n v="500"/>
    <n v="6"/>
    <x v="9"/>
    <n v="647"/>
    <n v="1"/>
    <n v="440"/>
    <s v="THEFT PLAIN - PETTY ($950 &amp; UNDER)"/>
    <s v="0344 0913"/>
    <n v="20"/>
    <s v="F"/>
    <s v="B"/>
    <n v="501"/>
    <s v="SINGLE FAMILY DWELLING"/>
    <m/>
    <m/>
    <s v="IC"/>
    <s v="Invest Cont"/>
    <n v="440"/>
    <m/>
    <m/>
    <m/>
    <s v="1500 N  BRONSON                      AV"/>
    <m/>
    <n v="34.097999999999999"/>
    <n v="-118.318"/>
    <n v="0"/>
  </r>
  <r>
    <n v="201112958"/>
    <d v="2020-08-27T00:00:00"/>
    <d v="2020-08-22T00:00:00"/>
    <n v="1600"/>
    <n v="11"/>
    <x v="7"/>
    <n v="1151"/>
    <n v="1"/>
    <n v="210"/>
    <s v="ROBBERY"/>
    <s v="0400 0416 0344 2034"/>
    <n v="61"/>
    <s v="M"/>
    <s v="H"/>
    <n v="101"/>
    <s v="STREET"/>
    <n v="400"/>
    <s v="STRONG-ARM (HANDS, FIST, FEET OR BODILY FORCE)"/>
    <s v="IC"/>
    <s v="Invest Cont"/>
    <n v="210"/>
    <m/>
    <m/>
    <m/>
    <s v="4800 W  HOLLYWOOD                    BL"/>
    <m/>
    <n v="34.101799999999997"/>
    <n v="-118.2953"/>
    <n v="0"/>
  </r>
  <r>
    <n v="200508041"/>
    <d v="2020-04-08T00:00:00"/>
    <d v="2020-04-08T00:00:00"/>
    <n v="345"/>
    <n v="5"/>
    <x v="10"/>
    <n v="563"/>
    <n v="2"/>
    <n v="626"/>
    <s v="INTIMATE PARTNER - SIMPLE ASSAULT"/>
    <s v="0432 0913 1813 2000 0356 0416"/>
    <n v="38"/>
    <s v="F"/>
    <s v="H"/>
    <n v="502"/>
    <s v="MULTI-UNIT DWELLING (APARTMENT, DUPLEX, ETC)"/>
    <n v="400"/>
    <s v="STRONG-ARM (HANDS, FIST, FEET OR BODILY FORCE)"/>
    <s v="AO"/>
    <s v="Adult Other"/>
    <n v="626"/>
    <m/>
    <m/>
    <m/>
    <s v="700 W  17TH                         ST"/>
    <m/>
    <n v="33.7288"/>
    <n v="-118.2929"/>
    <n v="0"/>
  </r>
  <r>
    <n v="200506941"/>
    <d v="2020-03-09T00:00:00"/>
    <d v="2020-03-08T00:00:00"/>
    <n v="1800"/>
    <n v="5"/>
    <x v="10"/>
    <n v="569"/>
    <n v="1"/>
    <n v="510"/>
    <s v="VEHICLE - STOLEN"/>
    <m/>
    <n v="0"/>
    <m/>
    <m/>
    <n v="108"/>
    <s v="PARKING LOT"/>
    <m/>
    <m/>
    <s v="IC"/>
    <s v="Invest Cont"/>
    <n v="510"/>
    <m/>
    <m/>
    <m/>
    <s v="2700    MINER                        ST"/>
    <m/>
    <n v="33.720999999999997"/>
    <n v="-118.2764"/>
    <n v="0"/>
  </r>
  <r>
    <n v="201304825"/>
    <d v="2020-01-15T00:00:00"/>
    <d v="2020-01-04T00:00:00"/>
    <n v="1200"/>
    <n v="13"/>
    <x v="6"/>
    <n v="1311"/>
    <n v="1"/>
    <n v="510"/>
    <s v="VEHICLE - STOLEN"/>
    <m/>
    <n v="0"/>
    <m/>
    <m/>
    <n v="208"/>
    <s v="AUTO SALES LOT"/>
    <m/>
    <m/>
    <s v="IC"/>
    <s v="Invest Cont"/>
    <n v="510"/>
    <m/>
    <m/>
    <m/>
    <s v="2000 S  FIGUEROA                     ST"/>
    <m/>
    <n v="34.033499999999997"/>
    <n v="-118.27370000000001"/>
    <n v="0"/>
  </r>
  <r>
    <n v="200405424"/>
    <d v="2020-02-06T00:00:00"/>
    <d v="2020-02-04T00:00:00"/>
    <n v="1400"/>
    <n v="4"/>
    <x v="4"/>
    <n v="402"/>
    <n v="1"/>
    <n v="310"/>
    <s v="BURGLARY"/>
    <s v="0344 0329"/>
    <n v="0"/>
    <s v="M"/>
    <s v="W"/>
    <n v="725"/>
    <s v="GOVERNMENT FACILITY (FEDERAL,STATE, COUNTY &amp; CITY)"/>
    <m/>
    <m/>
    <s v="IC"/>
    <s v="Invest Cont"/>
    <n v="310"/>
    <m/>
    <m/>
    <m/>
    <s v="6700    MARMION                      WY"/>
    <m/>
    <n v="34.092300000000002"/>
    <n v="-118.1978"/>
    <n v="0"/>
  </r>
  <r>
    <n v="200512756"/>
    <d v="2020-08-07T00:00:00"/>
    <d v="2020-08-07T00:00:00"/>
    <n v="1935"/>
    <n v="5"/>
    <x v="10"/>
    <n v="503"/>
    <n v="2"/>
    <n v="624"/>
    <s v="BATTERY - SIMPLE ASSAULT"/>
    <s v="1206 1309 1822 0429 0444 1202 1218"/>
    <n v="63"/>
    <s v="M"/>
    <s v="H"/>
    <n v="301"/>
    <s v="GAS STATION"/>
    <n v="400"/>
    <s v="STRONG-ARM (HANDS, FIST, FEET OR BODILY FORCE)"/>
    <s v="IC"/>
    <s v="Invest Cont"/>
    <n v="624"/>
    <m/>
    <m/>
    <m/>
    <s v="900 W  PACIFIC COAST                HY"/>
    <m/>
    <n v="33.7941"/>
    <n v="-118.29"/>
    <n v="0"/>
  </r>
  <r>
    <n v="200716533"/>
    <d v="2020-11-30T00:00:00"/>
    <d v="2020-11-26T00:00:00"/>
    <n v="1130"/>
    <n v="7"/>
    <x v="0"/>
    <n v="745"/>
    <n v="2"/>
    <n v="740"/>
    <s v="VANDALISM - FELONY ($400 &amp; OVER, ALL CHURCH VANDALISMS)"/>
    <n v="329"/>
    <n v="42"/>
    <s v="M"/>
    <s v="H"/>
    <n v="101"/>
    <s v="STREET"/>
    <m/>
    <m/>
    <s v="IC"/>
    <s v="Invest Cont"/>
    <n v="740"/>
    <m/>
    <m/>
    <m/>
    <s v="SAN VICENTE                  BL"/>
    <s v="COCHRAN                      AV"/>
    <n v="34.052700000000002"/>
    <n v="-118.3509"/>
    <n v="0"/>
  </r>
  <r>
    <n v="200908411"/>
    <d v="2020-04-13T00:00:00"/>
    <d v="2020-04-13T00:00:00"/>
    <n v="1320"/>
    <n v="9"/>
    <x v="3"/>
    <n v="971"/>
    <n v="1"/>
    <n v="310"/>
    <s v="BURGLARY"/>
    <s v="1606 0314 1402 2004"/>
    <n v="63"/>
    <s v="F"/>
    <s v="B"/>
    <n v="501"/>
    <s v="SINGLE FAMILY DWELLING"/>
    <m/>
    <m/>
    <s v="AA"/>
    <s v="Adult Arrest"/>
    <n v="310"/>
    <n v="998"/>
    <m/>
    <m/>
    <s v="14900    VENTURA                      BL"/>
    <m/>
    <n v="34.156399999999998"/>
    <n v="-118.46299999999999"/>
    <n v="1"/>
  </r>
  <r>
    <n v="200407318"/>
    <d v="2020-03-27T00:00:00"/>
    <d v="2020-03-27T00:00:00"/>
    <n v="315"/>
    <n v="4"/>
    <x v="4"/>
    <n v="422"/>
    <n v="2"/>
    <n v="740"/>
    <s v="VANDALISM - FELONY ($400 &amp; OVER, ALL CHURCH VANDALISMS)"/>
    <n v="329"/>
    <n v="40"/>
    <s v="M"/>
    <s v="O"/>
    <n v="203"/>
    <s v="OTHER BUSINESS"/>
    <m/>
    <m/>
    <s v="IC"/>
    <s v="Invest Cont"/>
    <n v="740"/>
    <m/>
    <m/>
    <m/>
    <s v="2600 N  BROADWAY"/>
    <m/>
    <n v="34.073599999999999"/>
    <n v="-118.21559999999999"/>
    <n v="0"/>
  </r>
  <r>
    <n v="200811367"/>
    <d v="2020-07-01T00:00:00"/>
    <d v="2020-07-01T00:00:00"/>
    <n v="1000"/>
    <n v="8"/>
    <x v="12"/>
    <n v="828"/>
    <n v="2"/>
    <n v="745"/>
    <s v="VANDALISM - MISDEAMEANOR ($399 OR UNDER)"/>
    <n v="329"/>
    <n v="0"/>
    <s v="X"/>
    <s v="X"/>
    <n v="502"/>
    <s v="MULTI-UNIT DWELLING (APARTMENT, DUPLEX, ETC)"/>
    <m/>
    <m/>
    <s v="IC"/>
    <s v="Invest Cont"/>
    <n v="745"/>
    <m/>
    <m/>
    <m/>
    <s v="10500    WILSHIRE                     BL"/>
    <m/>
    <n v="34.064900000000002"/>
    <n v="-118.4372"/>
    <n v="0"/>
  </r>
  <r>
    <n v="200216757"/>
    <d v="2020-10-27T00:00:00"/>
    <d v="2020-10-21T00:00:00"/>
    <n v="600"/>
    <n v="2"/>
    <x v="5"/>
    <n v="261"/>
    <n v="2"/>
    <n v="354"/>
    <s v="THEFT OF IDENTITY"/>
    <s v="0100 0930 0928"/>
    <n v="56"/>
    <s v="M"/>
    <s v="K"/>
    <n v="502"/>
    <s v="MULTI-UNIT DWELLING (APARTMENT, DUPLEX, ETC)"/>
    <m/>
    <m/>
    <s v="IC"/>
    <s v="Invest Cont"/>
    <n v="354"/>
    <m/>
    <m/>
    <m/>
    <s v="700 S  CORONADO                     ST"/>
    <m/>
    <n v="34.058399999999999"/>
    <n v="-118.2824"/>
    <n v="0"/>
  </r>
  <r>
    <n v="201005802"/>
    <d v="2020-02-11T00:00:00"/>
    <d v="2020-02-10T00:00:00"/>
    <n v="1143"/>
    <n v="10"/>
    <x v="11"/>
    <n v="1029"/>
    <n v="2"/>
    <n v="956"/>
    <s v="LETTERS, LEWD  -  TELEPHONE CALLS, LEWD"/>
    <n v="1501"/>
    <n v="44"/>
    <s v="M"/>
    <s v="O"/>
    <n v="502"/>
    <s v="MULTI-UNIT DWELLING (APARTMENT, DUPLEX, ETC)"/>
    <m/>
    <m/>
    <s v="AO"/>
    <s v="Adult Other"/>
    <n v="956"/>
    <m/>
    <m/>
    <m/>
    <s v="7000    WOODLEY                      AV"/>
    <m/>
    <n v="34.197600000000001"/>
    <n v="-118.4837"/>
    <n v="0"/>
  </r>
  <r>
    <n v="201306017"/>
    <d v="2020-02-06T00:00:00"/>
    <d v="2020-02-05T00:00:00"/>
    <n v="930"/>
    <n v="13"/>
    <x v="6"/>
    <n v="1364"/>
    <n v="2"/>
    <n v="624"/>
    <s v="BATTERY - SIMPLE ASSAULT"/>
    <n v="446"/>
    <n v="18"/>
    <s v="M"/>
    <s v="H"/>
    <n v="101"/>
    <s v="STREET"/>
    <n v="400"/>
    <s v="STRONG-ARM (HANDS, FIST, FEET OR BODILY FORCE)"/>
    <s v="IC"/>
    <s v="Invest Cont"/>
    <n v="624"/>
    <m/>
    <m/>
    <m/>
    <s v="CENTRAL                      AV"/>
    <s v="51ST                         ST"/>
    <n v="33.996699999999997"/>
    <n v="-118.2565"/>
    <n v="0"/>
  </r>
  <r>
    <n v="201214933"/>
    <d v="2020-06-18T00:00:00"/>
    <d v="2020-06-18T00:00:00"/>
    <n v="100"/>
    <n v="12"/>
    <x v="8"/>
    <n v="1255"/>
    <n v="1"/>
    <n v="210"/>
    <s v="ROBBERY"/>
    <s v="0344 0342 1822 0355 0908"/>
    <n v="24"/>
    <s v="M"/>
    <s v="H"/>
    <n v="101"/>
    <s v="STREET"/>
    <n v="102"/>
    <s v="HAND GUN"/>
    <s v="IC"/>
    <s v="Invest Cont"/>
    <n v="210"/>
    <m/>
    <m/>
    <m/>
    <s v="1300 W  78TH                         ST"/>
    <m/>
    <n v="33.9694"/>
    <n v="-118.29810000000001"/>
    <n v="0"/>
  </r>
  <r>
    <n v="200406517"/>
    <d v="2020-03-04T00:00:00"/>
    <d v="2020-03-04T00:00:00"/>
    <n v="1405"/>
    <n v="4"/>
    <x v="4"/>
    <n v="491"/>
    <n v="2"/>
    <n v="740"/>
    <s v="VANDALISM - FELONY ($400 &amp; OVER, ALL CHURCH VANDALISMS)"/>
    <s v="0329 1300 1307"/>
    <n v="47"/>
    <s v="F"/>
    <s v="H"/>
    <n v="108"/>
    <s v="PARKING LOT"/>
    <m/>
    <m/>
    <s v="IC"/>
    <s v="Invest Cont"/>
    <n v="740"/>
    <m/>
    <m/>
    <m/>
    <s v="2600 E  OLYMPIC                      BL"/>
    <m/>
    <n v="34.025300000000001"/>
    <n v="-118.22239999999999"/>
    <n v="0"/>
  </r>
  <r>
    <n v="200410977"/>
    <d v="2020-07-20T00:00:00"/>
    <d v="2020-07-13T00:00:00"/>
    <n v="1330"/>
    <n v="4"/>
    <x v="4"/>
    <n v="463"/>
    <n v="1"/>
    <n v="310"/>
    <s v="BURGLARY"/>
    <s v="0344 0329 1602"/>
    <n v="0"/>
    <s v="M"/>
    <s v="W"/>
    <n v="704"/>
    <s v="ELEMENTARY SCHOOL"/>
    <m/>
    <m/>
    <s v="IC"/>
    <s v="Invest Cont"/>
    <n v="310"/>
    <m/>
    <m/>
    <m/>
    <s v="1900 E  2ND                          ST"/>
    <m/>
    <n v="34.045000000000002"/>
    <n v="-118.2165"/>
    <n v="0"/>
  </r>
  <r>
    <n v="200710724"/>
    <d v="2020-06-19T00:00:00"/>
    <d v="2020-05-23T00:00:00"/>
    <n v="1330"/>
    <n v="7"/>
    <x v="0"/>
    <n v="705"/>
    <n v="1"/>
    <n v="310"/>
    <s v="BURGLARY"/>
    <s v="0344 1606"/>
    <n v="54"/>
    <s v="M"/>
    <s v="W"/>
    <n v="501"/>
    <s v="SINGLE FAMILY DWELLING"/>
    <m/>
    <m/>
    <s v="IC"/>
    <s v="Invest Cont"/>
    <n v="310"/>
    <m/>
    <m/>
    <m/>
    <s v="600 N  ALTA VISTA                   BL"/>
    <m/>
    <n v="34.081899999999997"/>
    <n v="-118.34739999999999"/>
    <n v="0"/>
  </r>
  <r>
    <n v="200714668"/>
    <d v="2020-10-08T00:00:00"/>
    <d v="2020-10-06T00:00:00"/>
    <n v="1340"/>
    <n v="7"/>
    <x v="0"/>
    <n v="745"/>
    <n v="1"/>
    <n v="440"/>
    <s v="THEFT PLAIN - PETTY ($950 &amp; UNDER)"/>
    <n v="344"/>
    <n v="33"/>
    <s v="F"/>
    <s v="B"/>
    <n v="720"/>
    <s v="JUNIOR HIGH SCHOOL"/>
    <m/>
    <m/>
    <s v="IC"/>
    <s v="Invest Cont"/>
    <n v="440"/>
    <m/>
    <m/>
    <m/>
    <s v="5200 W  OLYMPIC                      BL"/>
    <m/>
    <n v="34.057200000000002"/>
    <n v="-118.3428"/>
    <n v="0"/>
  </r>
  <r>
    <n v="200120169"/>
    <d v="2020-10-28T00:00:00"/>
    <d v="2020-10-27T00:00:00"/>
    <n v="1600"/>
    <n v="1"/>
    <x v="1"/>
    <n v="153"/>
    <n v="1"/>
    <n v="310"/>
    <s v="BURGLARY"/>
    <s v="0344 0329 0397 1602 1607 1822 1414"/>
    <n v="32"/>
    <s v="M"/>
    <s v="W"/>
    <n v="118"/>
    <s v="CONSTRUCTION SITE"/>
    <m/>
    <m/>
    <s v="IC"/>
    <s v="Invest Cont"/>
    <n v="310"/>
    <m/>
    <m/>
    <m/>
    <s v="600 S  BROADWAY"/>
    <m/>
    <n v="34.045900000000003"/>
    <n v="-118.2526"/>
    <n v="0"/>
  </r>
  <r>
    <n v="200515535"/>
    <d v="2020-10-20T00:00:00"/>
    <d v="2020-10-20T00:00:00"/>
    <n v="1007"/>
    <n v="5"/>
    <x v="10"/>
    <n v="564"/>
    <n v="1"/>
    <n v="510"/>
    <s v="VEHICLE - STOLEN"/>
    <m/>
    <n v="0"/>
    <m/>
    <m/>
    <n v="108"/>
    <s v="PARKING LOT"/>
    <m/>
    <m/>
    <s v="AA"/>
    <s v="Adult Arrest"/>
    <n v="510"/>
    <m/>
    <m/>
    <m/>
    <s v="200 W  6TH                          ST"/>
    <m/>
    <n v="33.738700000000001"/>
    <n v="-118.2814"/>
    <n v="1"/>
  </r>
  <r>
    <n v="201008887"/>
    <d v="2020-05-10T00:00:00"/>
    <d v="2020-05-05T00:00:00"/>
    <n v="2030"/>
    <n v="10"/>
    <x v="11"/>
    <n v="1004"/>
    <n v="1"/>
    <n v="341"/>
    <s v="THEFT-GRAND ($950.01 &amp; OVER)EXCPT,GUNS,FOWL,LIVESTK,PROD"/>
    <s v="1822 0344 1202"/>
    <n v="60"/>
    <s v="F"/>
    <s v="B"/>
    <n v="502"/>
    <s v="MULTI-UNIT DWELLING (APARTMENT, DUPLEX, ETC)"/>
    <m/>
    <m/>
    <s v="IC"/>
    <s v="Invest Cont"/>
    <n v="341"/>
    <m/>
    <m/>
    <m/>
    <s v="7700    RESEDA                       BL"/>
    <m/>
    <n v="34.2102"/>
    <n v="-118.5361"/>
    <n v="0"/>
  </r>
  <r>
    <n v="201013600"/>
    <d v="2020-09-30T00:00:00"/>
    <d v="2020-09-28T00:00:00"/>
    <n v="1900"/>
    <n v="10"/>
    <x v="11"/>
    <n v="1025"/>
    <n v="2"/>
    <n v="627"/>
    <s v="CHILD ABUSE (PHYSICAL) - SIMPLE ASSAULT"/>
    <s v="0913 0553 0552 0400 0416 0417 1420"/>
    <n v="9"/>
    <s v="M"/>
    <s v="O"/>
    <n v="502"/>
    <s v="MULTI-UNIT DWELLING (APARTMENT, DUPLEX, ETC)"/>
    <n v="400"/>
    <s v="STRONG-ARM (HANDS, FIST, FEET OR BODILY FORCE)"/>
    <s v="AO"/>
    <s v="Adult Other"/>
    <n v="627"/>
    <m/>
    <m/>
    <m/>
    <s v="18300    VANOWEN                      ST"/>
    <m/>
    <n v="34.197499999999998"/>
    <n v="-118.5273"/>
    <n v="0"/>
  </r>
  <r>
    <n v="201111371"/>
    <d v="2020-07-13T00:00:00"/>
    <d v="2020-07-10T00:00:00"/>
    <n v="1420"/>
    <n v="11"/>
    <x v="7"/>
    <n v="1148"/>
    <n v="2"/>
    <n v="888"/>
    <s v="TRESPASSING"/>
    <s v="1501 2021"/>
    <n v="0"/>
    <s v="X"/>
    <s v="X"/>
    <n v="203"/>
    <s v="OTHER BUSINESS"/>
    <m/>
    <m/>
    <s v="IC"/>
    <s v="Invest Cont"/>
    <n v="888"/>
    <m/>
    <m/>
    <m/>
    <s v="100 W  AVENUE 45"/>
    <m/>
    <n v="34.0959"/>
    <n v="-118.2073"/>
    <n v="0"/>
  </r>
  <r>
    <n v="200313942"/>
    <d v="2020-07-10T00:00:00"/>
    <d v="2020-07-09T00:00:00"/>
    <n v="1700"/>
    <n v="3"/>
    <x v="2"/>
    <n v="334"/>
    <n v="1"/>
    <n v="510"/>
    <s v="VEHICLE - STOLEN"/>
    <m/>
    <n v="0"/>
    <m/>
    <m/>
    <n v="101"/>
    <s v="STREET"/>
    <m/>
    <m/>
    <s v="IC"/>
    <s v="Invest Cont"/>
    <n v="510"/>
    <m/>
    <m/>
    <m/>
    <s v="3200 W  36TH                         ST"/>
    <m/>
    <n v="34.023099999999999"/>
    <n v="-118.3305"/>
    <n v="0"/>
  </r>
  <r>
    <n v="200708167"/>
    <d v="2020-04-10T00:00:00"/>
    <d v="2020-04-09T00:00:00"/>
    <n v="1558"/>
    <n v="7"/>
    <x v="0"/>
    <n v="722"/>
    <n v="1"/>
    <n v="440"/>
    <s v="THEFT PLAIN - PETTY ($950 &amp; UNDER)"/>
    <s v="0394 0344 1822"/>
    <n v="30"/>
    <s v="F"/>
    <s v="H"/>
    <n v="501"/>
    <s v="SINGLE FAMILY DWELLING"/>
    <m/>
    <m/>
    <s v="IC"/>
    <s v="Invest Cont"/>
    <n v="440"/>
    <m/>
    <m/>
    <m/>
    <s v="6600 W  6TH                          ST"/>
    <m/>
    <n v="34.066000000000003"/>
    <n v="-118.3711"/>
    <n v="0"/>
  </r>
  <r>
    <n v="200709574"/>
    <d v="2020-05-23T00:00:00"/>
    <d v="2020-05-23T00:00:00"/>
    <n v="1920"/>
    <n v="7"/>
    <x v="0"/>
    <n v="732"/>
    <n v="1"/>
    <n v="210"/>
    <s v="ROBBERY"/>
    <s v="0945 0344 0421 2004"/>
    <n v="0"/>
    <s v="M"/>
    <s v="O"/>
    <n v="203"/>
    <s v="OTHER BUSINESS"/>
    <n v="511"/>
    <s v="VERBAL THREAT"/>
    <s v="AA"/>
    <s v="Adult Arrest"/>
    <n v="210"/>
    <m/>
    <m/>
    <m/>
    <s v="6100    WILSHIRE                     BL"/>
    <m/>
    <n v="34.066499999999998"/>
    <n v="-118.36620000000001"/>
    <n v="1"/>
  </r>
  <r>
    <n v="200904337"/>
    <d v="2020-01-08T00:00:00"/>
    <d v="2020-01-07T00:00:00"/>
    <n v="2200"/>
    <n v="9"/>
    <x v="3"/>
    <n v="932"/>
    <n v="1"/>
    <n v="420"/>
    <s v="THEFT FROM MOTOR VEHICLE - PETTY ($950 &amp; UNDER)"/>
    <s v="0344 1606"/>
    <n v="36"/>
    <s v="M"/>
    <s v="B"/>
    <n v="108"/>
    <s v="PARKING LOT"/>
    <m/>
    <m/>
    <s v="IC"/>
    <s v="Invest Cont"/>
    <n v="420"/>
    <m/>
    <m/>
    <m/>
    <s v="6200    LEMONA                       AV"/>
    <m/>
    <n v="34.182600000000001"/>
    <n v="-118.45959999999999"/>
    <n v="0"/>
  </r>
  <r>
    <n v="200609026"/>
    <d v="2020-04-13T00:00:00"/>
    <d v="2020-04-06T00:00:00"/>
    <n v="200"/>
    <n v="6"/>
    <x v="9"/>
    <n v="648"/>
    <n v="1"/>
    <n v="440"/>
    <s v="THEFT PLAIN - PETTY ($950 &amp; UNDER)"/>
    <s v="0344 1822"/>
    <n v="60"/>
    <s v="M"/>
    <s v="W"/>
    <n v="503"/>
    <s v="HOTEL"/>
    <m/>
    <m/>
    <s v="IC"/>
    <s v="Invest Cont"/>
    <n v="440"/>
    <m/>
    <m/>
    <m/>
    <s v="5400    HOLLYWOOD                    BL"/>
    <m/>
    <n v="34.101799999999997"/>
    <n v="-118.30710000000001"/>
    <n v="0"/>
  </r>
  <r>
    <n v="200205402"/>
    <d v="2020-01-17T00:00:00"/>
    <d v="2020-01-16T00:00:00"/>
    <n v="1600"/>
    <n v="2"/>
    <x v="5"/>
    <n v="261"/>
    <n v="1"/>
    <n v="331"/>
    <s v="THEFT FROM MOTOR VEHICLE - GRAND ($950.01 AND OVER)"/>
    <s v="1606 0344 0352 0377 1202"/>
    <n v="65"/>
    <s v="M"/>
    <s v="H"/>
    <n v="108"/>
    <s v="PARKING LOT"/>
    <m/>
    <m/>
    <s v="IC"/>
    <s v="Invest Cont"/>
    <n v="331"/>
    <m/>
    <m/>
    <m/>
    <s v="2400    JAMES M WOOD                 BL"/>
    <m/>
    <n v="34.056699999999999"/>
    <n v="-118.28149999999999"/>
    <n v="0"/>
  </r>
  <r>
    <n v="201209121"/>
    <d v="2020-03-14T00:00:00"/>
    <d v="2020-03-13T00:00:00"/>
    <n v="2100"/>
    <n v="12"/>
    <x v="8"/>
    <n v="1267"/>
    <n v="1"/>
    <n v="330"/>
    <s v="BURGLARY FROM VEHICLE"/>
    <s v="1307 1609 1822 0344 0329 1300"/>
    <n v="22"/>
    <s v="M"/>
    <s v="B"/>
    <n v="101"/>
    <s v="STREET"/>
    <m/>
    <m/>
    <s v="IC"/>
    <s v="Invest Cont"/>
    <n v="330"/>
    <m/>
    <m/>
    <m/>
    <s v="900 W  85TH                         ST"/>
    <m/>
    <n v="33.961300000000001"/>
    <n v="-118.2893"/>
    <n v="0"/>
  </r>
  <r>
    <n v="201215423"/>
    <d v="2020-06-26T00:00:00"/>
    <d v="2020-06-26T00:00:00"/>
    <n v="1000"/>
    <n v="12"/>
    <x v="8"/>
    <n v="1215"/>
    <n v="2"/>
    <n v="626"/>
    <s v="INTIMATE PARTNER - SIMPLE ASSAULT"/>
    <s v="2000 1823 1276 2047 0416 0338 0340 2038 0329 0913"/>
    <n v="21"/>
    <s v="F"/>
    <s v="B"/>
    <n v="518"/>
    <s v="TRANSITIONAL HOUSING/HALFWAY HOUSE"/>
    <n v="400"/>
    <s v="STRONG-ARM (HANDS, FIST, FEET OR BODILY FORCE)"/>
    <s v="AA"/>
    <s v="Adult Arrest"/>
    <n v="626"/>
    <m/>
    <m/>
    <m/>
    <s v="1200 W  56TH                         ST"/>
    <m/>
    <n v="33.991500000000002"/>
    <n v="-118.2959"/>
    <n v="1"/>
  </r>
  <r>
    <n v="200804730"/>
    <d v="2020-01-17T00:00:00"/>
    <d v="2020-01-16T00:00:00"/>
    <n v="1900"/>
    <n v="8"/>
    <x v="12"/>
    <n v="835"/>
    <n v="1"/>
    <n v="331"/>
    <s v="THEFT FROM MOTOR VEHICLE - GRAND ($950.01 AND OVER)"/>
    <s v="0344 0385 1822"/>
    <n v="31"/>
    <s v="M"/>
    <s v="W"/>
    <n v="101"/>
    <s v="STREET"/>
    <m/>
    <m/>
    <s v="IC"/>
    <s v="Invest Cont"/>
    <n v="331"/>
    <m/>
    <m/>
    <m/>
    <s v="LA GRANGE"/>
    <s v="GLENDON"/>
    <n v="34.047199999999997"/>
    <n v="-118.4333"/>
    <n v="0"/>
  </r>
  <r>
    <n v="200909717"/>
    <d v="2020-05-15T00:00:00"/>
    <d v="2020-05-12T00:00:00"/>
    <n v="1605"/>
    <n v="9"/>
    <x v="3"/>
    <n v="998"/>
    <n v="2"/>
    <n v="850"/>
    <s v="INDECENT EXPOSURE"/>
    <n v="529"/>
    <n v="26"/>
    <s v="F"/>
    <s v="W"/>
    <n v="502"/>
    <s v="MULTI-UNIT DWELLING (APARTMENT, DUPLEX, ETC)"/>
    <m/>
    <m/>
    <s v="IC"/>
    <s v="Invest Cont"/>
    <n v="850"/>
    <m/>
    <m/>
    <m/>
    <s v="13100    VALLEYHEART                  DR"/>
    <m/>
    <n v="34.147399999999998"/>
    <n v="-118.4183"/>
    <n v="0"/>
  </r>
  <r>
    <n v="200618640"/>
    <d v="2020-11-30T00:00:00"/>
    <d v="2020-11-27T00:00:00"/>
    <n v="1900"/>
    <n v="6"/>
    <x v="9"/>
    <n v="663"/>
    <n v="1"/>
    <n v="210"/>
    <s v="ROBBERY"/>
    <s v="0400 0344 1300 1822"/>
    <n v="20"/>
    <s v="M"/>
    <s v="B"/>
    <n v="401"/>
    <s v="MINI-MART"/>
    <n v="102"/>
    <s v="HAND GUN"/>
    <s v="IC"/>
    <s v="Invest Cont"/>
    <n v="210"/>
    <m/>
    <m/>
    <m/>
    <s v="6700    SANTA MONICA                 BL"/>
    <m/>
    <n v="34.090699999999998"/>
    <n v="-118.3368"/>
    <n v="0"/>
  </r>
  <r>
    <n v="201014895"/>
    <d v="2020-11-09T00:00:00"/>
    <d v="2020-10-30T00:00:00"/>
    <n v="1145"/>
    <n v="10"/>
    <x v="11"/>
    <n v="1021"/>
    <n v="1"/>
    <n v="331"/>
    <s v="THEFT FROM MOTOR VEHICLE - GRAND ($950.01 AND OVER)"/>
    <s v="1822 0344 1300"/>
    <n v="44"/>
    <s v="M"/>
    <s v="C"/>
    <n v="101"/>
    <s v="STREET"/>
    <m/>
    <m/>
    <s v="IC"/>
    <s v="Invest Cont"/>
    <n v="331"/>
    <m/>
    <m/>
    <m/>
    <s v="19600    BASSETT                      ST"/>
    <m/>
    <n v="34.195999999999998"/>
    <n v="-118.56"/>
    <n v="0"/>
  </r>
  <r>
    <n v="201116312"/>
    <d v="2020-12-04T00:00:00"/>
    <d v="2020-12-02T00:00:00"/>
    <n v="2330"/>
    <n v="11"/>
    <x v="7"/>
    <n v="1153"/>
    <n v="1"/>
    <n v="331"/>
    <s v="THEFT FROM MOTOR VEHICLE - GRAND ($950.01 AND OVER)"/>
    <n v="385"/>
    <n v="56"/>
    <s v="M"/>
    <s v="W"/>
    <n v="101"/>
    <s v="STREET"/>
    <m/>
    <m/>
    <s v="IC"/>
    <s v="Invest Cont"/>
    <n v="331"/>
    <m/>
    <m/>
    <m/>
    <s v="1900 N  SERRANO                      AV"/>
    <m/>
    <n v="34.105400000000003"/>
    <n v="-118.30710000000001"/>
    <n v="0"/>
  </r>
  <r>
    <n v="201015594"/>
    <d v="2020-11-30T00:00:00"/>
    <d v="2020-11-30T00:00:00"/>
    <n v="1300"/>
    <n v="10"/>
    <x v="11"/>
    <n v="1077"/>
    <n v="1"/>
    <n v="331"/>
    <s v="THEFT FROM MOTOR VEHICLE - GRAND ($950.01 AND OVER)"/>
    <s v="1300 0377 0344 1606 1822"/>
    <n v="23"/>
    <s v="F"/>
    <s v="O"/>
    <n v="108"/>
    <s v="PARKING LOT"/>
    <m/>
    <m/>
    <s v="IC"/>
    <s v="Invest Cont"/>
    <n v="331"/>
    <m/>
    <m/>
    <m/>
    <s v="17100    VENTURA                      BL"/>
    <m/>
    <n v="34.160200000000003"/>
    <n v="-118.50539999999999"/>
    <n v="0"/>
  </r>
  <r>
    <n v="200712307"/>
    <d v="2020-08-02T00:00:00"/>
    <d v="2020-08-01T00:00:00"/>
    <n v="800"/>
    <n v="7"/>
    <x v="0"/>
    <n v="766"/>
    <n v="2"/>
    <n v="664"/>
    <s v="BUNCO, PETTY THEFT"/>
    <n v="701"/>
    <n v="36"/>
    <s v="F"/>
    <s v="B"/>
    <n v="501"/>
    <s v="SINGLE FAMILY DWELLING"/>
    <m/>
    <m/>
    <s v="IC"/>
    <s v="Invest Cont"/>
    <n v="664"/>
    <m/>
    <m/>
    <m/>
    <s v="4400 W  PICO                         BL"/>
    <m/>
    <n v="34.048200000000001"/>
    <n v="-118.3308"/>
    <n v="0"/>
  </r>
  <r>
    <n v="200505760"/>
    <d v="2020-02-11T00:00:00"/>
    <d v="2020-02-11T00:00:00"/>
    <n v="2100"/>
    <n v="5"/>
    <x v="10"/>
    <n v="551"/>
    <n v="2"/>
    <n v="624"/>
    <s v="BATTERY - SIMPLE ASSAULT"/>
    <s v="0444 1218 0913"/>
    <n v="43"/>
    <s v="M"/>
    <s v="H"/>
    <n v="502"/>
    <s v="MULTI-UNIT DWELLING (APARTMENT, DUPLEX, ETC)"/>
    <n v="400"/>
    <s v="STRONG-ARM (HANDS, FIST, FEET OR BODILY FORCE)"/>
    <s v="IC"/>
    <s v="Invest Cont"/>
    <n v="624"/>
    <m/>
    <m/>
    <m/>
    <s v="600    BYNNER                       DR"/>
    <m/>
    <n v="33.738500000000002"/>
    <n v="-118.3171"/>
    <n v="0"/>
  </r>
  <r>
    <n v="201308570"/>
    <d v="2020-03-23T00:00:00"/>
    <d v="2020-03-22T00:00:00"/>
    <n v="2000"/>
    <n v="13"/>
    <x v="6"/>
    <n v="1333"/>
    <n v="1"/>
    <n v="510"/>
    <s v="VEHICLE - STOLEN"/>
    <m/>
    <n v="0"/>
    <m/>
    <m/>
    <n v="101"/>
    <s v="STREET"/>
    <m/>
    <m/>
    <s v="IC"/>
    <s v="Invest Cont"/>
    <n v="510"/>
    <m/>
    <m/>
    <m/>
    <s v="2700    TRINITY                      ST"/>
    <m/>
    <n v="34.021599999999999"/>
    <n v="-118.2638"/>
    <n v="0"/>
  </r>
  <r>
    <n v="200210793"/>
    <d v="2020-05-29T00:00:00"/>
    <d v="2020-05-28T00:00:00"/>
    <n v="1230"/>
    <n v="2"/>
    <x v="5"/>
    <n v="266"/>
    <n v="1"/>
    <n v="236"/>
    <s v="INTIMATE PARTNER - AGGRAVATED ASSAULT"/>
    <s v="0913 1814 1813 0356 0444 0416 0334 0446 0419 2000"/>
    <n v="24"/>
    <s v="F"/>
    <s v="H"/>
    <n v="502"/>
    <s v="MULTI-UNIT DWELLING (APARTMENT, DUPLEX, ETC)"/>
    <n v="400"/>
    <s v="STRONG-ARM (HANDS, FIST, FEET OR BODILY FORCE)"/>
    <s v="AO"/>
    <s v="Adult Other"/>
    <n v="236"/>
    <m/>
    <m/>
    <m/>
    <s v="800    BEACON                       AV"/>
    <m/>
    <n v="34.052100000000003"/>
    <n v="-118.27379999999999"/>
    <n v="0"/>
  </r>
  <r>
    <n v="200405314"/>
    <d v="2020-02-03T00:00:00"/>
    <d v="2020-02-03T00:00:00"/>
    <n v="1615"/>
    <n v="4"/>
    <x v="4"/>
    <n v="449"/>
    <n v="1"/>
    <n v="510"/>
    <s v="VEHICLE - STOLEN"/>
    <m/>
    <n v="0"/>
    <m/>
    <m/>
    <n v="104"/>
    <s v="DRIVEWAY"/>
    <m/>
    <m/>
    <s v="IC"/>
    <s v="Invest Cont"/>
    <n v="510"/>
    <m/>
    <m/>
    <m/>
    <s v="1200    STONE                        ST"/>
    <m/>
    <n v="34.052900000000001"/>
    <n v="-118.1931"/>
    <n v="0"/>
  </r>
  <r>
    <n v="200313761"/>
    <d v="2020-07-06T00:00:00"/>
    <d v="2020-07-06T00:00:00"/>
    <n v="2200"/>
    <n v="3"/>
    <x v="2"/>
    <n v="377"/>
    <n v="2"/>
    <n v="624"/>
    <s v="BATTERY - SIMPLE ASSAULT"/>
    <s v="1822 0913 0400 0342 0416"/>
    <n v="22"/>
    <s v="M"/>
    <s v="H"/>
    <n v="101"/>
    <s v="STREET"/>
    <n v="400"/>
    <s v="STRONG-ARM (HANDS, FIST, FEET OR BODILY FORCE)"/>
    <s v="IC"/>
    <s v="Invest Cont"/>
    <n v="624"/>
    <m/>
    <m/>
    <m/>
    <s v="3900 S  BUDLONG                      AV"/>
    <m/>
    <n v="34.014499999999998"/>
    <n v="-118.298"/>
    <n v="0"/>
  </r>
  <r>
    <n v="200514132"/>
    <d v="2020-09-14T00:00:00"/>
    <d v="2020-09-06T00:00:00"/>
    <n v="1000"/>
    <n v="5"/>
    <x v="10"/>
    <n v="562"/>
    <n v="1"/>
    <n v="440"/>
    <s v="THEFT PLAIN - PETTY ($950 &amp; UNDER)"/>
    <n v="344"/>
    <n v="49"/>
    <s v="F"/>
    <s v="H"/>
    <n v="501"/>
    <s v="SINGLE FAMILY DWELLING"/>
    <m/>
    <m/>
    <s v="IC"/>
    <s v="Invest Cont"/>
    <n v="440"/>
    <m/>
    <m/>
    <m/>
    <s v="1100 S  PATTON                       AV"/>
    <m/>
    <n v="33.734299999999998"/>
    <n v="-118.3056"/>
    <n v="0"/>
  </r>
  <r>
    <n v="200110957"/>
    <d v="2020-04-24T00:00:00"/>
    <d v="2020-04-24T00:00:00"/>
    <n v="255"/>
    <n v="1"/>
    <x v="1"/>
    <n v="119"/>
    <n v="1"/>
    <n v="341"/>
    <s v="THEFT-GRAND ($950.01 &amp; OVER)EXCPT,GUNS,FOWL,LIVESTK,PROD"/>
    <s v="0910 0344 1822"/>
    <n v="0"/>
    <s v="X"/>
    <s v="X"/>
    <n v="834"/>
    <s v="LA UNION STATION (NOT LINE SPECIFIC)"/>
    <m/>
    <m/>
    <s v="IC"/>
    <s v="Invest Cont"/>
    <n v="341"/>
    <m/>
    <m/>
    <m/>
    <s v="800 N  ALAMEDA                      ST"/>
    <m/>
    <n v="34.0563"/>
    <n v="-118.23739999999999"/>
    <n v="0"/>
  </r>
  <r>
    <n v="200116609"/>
    <d v="2020-08-18T00:00:00"/>
    <d v="2020-08-18T00:00:00"/>
    <n v="1800"/>
    <n v="1"/>
    <x v="1"/>
    <n v="166"/>
    <n v="2"/>
    <n v="624"/>
    <s v="BATTERY - SIMPLE ASSAULT"/>
    <s v="0416 1822 1218 2003"/>
    <n v="58"/>
    <s v="F"/>
    <s v="B"/>
    <n v="102"/>
    <s v="SIDEWALK"/>
    <n v="500"/>
    <s v="UNKNOWN WEAPON/OTHER WEAPON"/>
    <s v="IC"/>
    <s v="Invest Cont"/>
    <n v="624"/>
    <m/>
    <m/>
    <m/>
    <s v="600 S  SAN PEDRO                    ST"/>
    <m/>
    <n v="34.042099999999998"/>
    <n v="-118.2469"/>
    <n v="0"/>
  </r>
  <r>
    <n v="200312028"/>
    <d v="2020-05-29T00:00:00"/>
    <d v="2020-05-29T00:00:00"/>
    <n v="125"/>
    <n v="3"/>
    <x v="2"/>
    <n v="312"/>
    <n v="1"/>
    <n v="251"/>
    <s v="SHOTS FIRED AT INHABITED DWELLING"/>
    <s v="0329 1202 1822"/>
    <n v="60"/>
    <s v="F"/>
    <s v="H"/>
    <n v="502"/>
    <s v="MULTI-UNIT DWELLING (APARTMENT, DUPLEX, ETC)"/>
    <n v="102"/>
    <s v="HAND GUN"/>
    <s v="IC"/>
    <s v="Invest Cont"/>
    <n v="251"/>
    <m/>
    <m/>
    <m/>
    <s v="2900 S  REDONDO                      BL"/>
    <m/>
    <n v="34.027099999999997"/>
    <n v="-118.35850000000001"/>
    <n v="0"/>
  </r>
  <r>
    <n v="201222162"/>
    <d v="2020-10-07T00:00:00"/>
    <d v="2020-10-07T00:00:00"/>
    <n v="900"/>
    <n v="12"/>
    <x v="8"/>
    <n v="1205"/>
    <n v="1"/>
    <n v="230"/>
    <s v="ASSAULT WITH DEADLY WEAPON, AGGRAVATED ASSAULT"/>
    <s v="0371 0906 1822 0334"/>
    <n v="24"/>
    <s v="M"/>
    <s v="B"/>
    <n v="101"/>
    <s v="STREET"/>
    <n v="102"/>
    <s v="HAND GUN"/>
    <s v="IC"/>
    <s v="Invest Cont"/>
    <n v="230"/>
    <n v="761"/>
    <m/>
    <m/>
    <s v="VERMONT                      AV"/>
    <s v="50TH                         ST"/>
    <n v="33.997799999999998"/>
    <n v="-118.2915"/>
    <n v="0"/>
  </r>
  <r>
    <n v="200208387"/>
    <d v="2020-03-31T00:00:00"/>
    <d v="2020-03-30T00:00:00"/>
    <n v="1900"/>
    <n v="2"/>
    <x v="5"/>
    <n v="261"/>
    <n v="1"/>
    <n v="510"/>
    <s v="VEHICLE - STOLEN"/>
    <m/>
    <n v="0"/>
    <m/>
    <m/>
    <n v="101"/>
    <s v="STREET"/>
    <m/>
    <m/>
    <s v="IC"/>
    <s v="Invest Cont"/>
    <n v="510"/>
    <m/>
    <m/>
    <m/>
    <s v="700 S  CARONDELET                   ST"/>
    <m/>
    <n v="34.058399999999999"/>
    <n v="-118.28100000000001"/>
    <n v="0"/>
  </r>
  <r>
    <n v="200909837"/>
    <d v="2020-05-18T00:00:00"/>
    <d v="2020-05-12T00:00:00"/>
    <n v="1810"/>
    <n v="9"/>
    <x v="3"/>
    <n v="963"/>
    <n v="1"/>
    <n v="440"/>
    <s v="THEFT PLAIN - PETTY ($950 &amp; UNDER)"/>
    <s v="0352 0344 0394"/>
    <n v="34"/>
    <s v="F"/>
    <s v="F"/>
    <n v="119"/>
    <s v="PORCH, RESIDENTIAL"/>
    <m/>
    <m/>
    <s v="IC"/>
    <s v="Invest Cont"/>
    <n v="440"/>
    <m/>
    <m/>
    <m/>
    <s v="15100    MAGNOLIA                     BL"/>
    <m/>
    <n v="34.164900000000003"/>
    <n v="-118.4618"/>
    <n v="0"/>
  </r>
  <r>
    <n v="201008675"/>
    <d v="2020-05-04T00:00:00"/>
    <d v="2020-05-04T00:00:00"/>
    <n v="1000"/>
    <n v="10"/>
    <x v="11"/>
    <n v="1008"/>
    <n v="2"/>
    <n v="624"/>
    <s v="BATTERY - SIMPLE ASSAULT"/>
    <s v="1812 0913 2004 0416"/>
    <n v="47"/>
    <s v="M"/>
    <s v="H"/>
    <n v="108"/>
    <s v="PARKING LOT"/>
    <n v="400"/>
    <s v="STRONG-ARM (HANDS, FIST, FEET OR BODILY FORCE)"/>
    <s v="AO"/>
    <s v="Adult Other"/>
    <n v="624"/>
    <m/>
    <m/>
    <m/>
    <s v="BALBOA                       BL"/>
    <s v="ROSCOE                       BL"/>
    <n v="34.221200000000003"/>
    <n v="-118.5027"/>
    <n v="0"/>
  </r>
  <r>
    <n v="201011604"/>
    <d v="2020-07-31T00:00:00"/>
    <d v="2020-07-09T00:00:00"/>
    <n v="1340"/>
    <n v="10"/>
    <x v="11"/>
    <n v="1065"/>
    <n v="1"/>
    <n v="440"/>
    <s v="THEFT PLAIN - PETTY ($950 &amp; UNDER)"/>
    <s v="0344 1822 0394"/>
    <n v="39"/>
    <s v="F"/>
    <s v="W"/>
    <n v="501"/>
    <s v="SINGLE FAMILY DWELLING"/>
    <m/>
    <m/>
    <s v="IC"/>
    <s v="Invest Cont"/>
    <n v="440"/>
    <m/>
    <m/>
    <m/>
    <s v="NEWCASTLE"/>
    <s v="VENTURA"/>
    <n v="34.1648"/>
    <n v="-118.5244"/>
    <n v="0"/>
  </r>
  <r>
    <n v="201218009"/>
    <d v="2020-08-07T00:00:00"/>
    <d v="2020-08-07T00:00:00"/>
    <n v="550"/>
    <n v="12"/>
    <x v="8"/>
    <n v="1269"/>
    <n v="1"/>
    <n v="210"/>
    <s v="ROBBERY"/>
    <s v="1822 0305 0390 0344"/>
    <n v="34"/>
    <s v="F"/>
    <s v="B"/>
    <n v="101"/>
    <s v="STREET"/>
    <n v="400"/>
    <s v="STRONG-ARM (HANDS, FIST, FEET OR BODILY FORCE)"/>
    <s v="IC"/>
    <s v="Invest Cont"/>
    <n v="210"/>
    <m/>
    <m/>
    <m/>
    <s v="MANCHESTER                   AV"/>
    <s v="CENTRAL                      AV"/>
    <n v="33.9602"/>
    <n v="-118.2564"/>
    <n v="0"/>
  </r>
  <r>
    <n v="200405697"/>
    <d v="2020-02-13T00:00:00"/>
    <d v="2020-02-13T00:00:00"/>
    <n v="2300"/>
    <n v="4"/>
    <x v="4"/>
    <n v="461"/>
    <n v="2"/>
    <n v="740"/>
    <s v="VANDALISM - FELONY ($400 &amp; OVER, ALL CHURCH VANDALISMS)"/>
    <s v="1100 1407 0329"/>
    <n v="0"/>
    <s v="F"/>
    <s v="H"/>
    <n v="101"/>
    <s v="STREET"/>
    <m/>
    <m/>
    <s v="IC"/>
    <s v="Invest Cont"/>
    <n v="740"/>
    <n v="998"/>
    <m/>
    <m/>
    <s v="300 S  PECAN                        ST"/>
    <m/>
    <n v="34.045299999999997"/>
    <n v="-118.2218"/>
    <n v="0"/>
  </r>
  <r>
    <n v="200407822"/>
    <d v="2020-04-14T00:00:00"/>
    <d v="2020-04-06T00:00:00"/>
    <n v="1100"/>
    <n v="4"/>
    <x v="4"/>
    <n v="451"/>
    <n v="1"/>
    <n v="510"/>
    <s v="VEHICLE - STOLEN"/>
    <m/>
    <n v="0"/>
    <m/>
    <m/>
    <n v="101"/>
    <s v="STREET"/>
    <m/>
    <m/>
    <s v="IC"/>
    <s v="Invest Cont"/>
    <n v="510"/>
    <m/>
    <m/>
    <m/>
    <s v="100 N  MYERS                        ST"/>
    <m/>
    <n v="34.047800000000002"/>
    <n v="-118.22880000000001"/>
    <n v="0"/>
  </r>
  <r>
    <n v="201226495"/>
    <d v="2020-12-16T00:00:00"/>
    <d v="2020-12-15T00:00:00"/>
    <n v="2200"/>
    <n v="12"/>
    <x v="8"/>
    <n v="1211"/>
    <n v="1"/>
    <n v="510"/>
    <s v="VEHICLE - STOLEN"/>
    <m/>
    <n v="0"/>
    <m/>
    <m/>
    <n v="101"/>
    <s v="STREET"/>
    <m/>
    <m/>
    <s v="IC"/>
    <s v="Invest Cont"/>
    <n v="510"/>
    <m/>
    <m/>
    <m/>
    <s v="5400    BRYNHURST                    AV"/>
    <m/>
    <n v="33.990900000000003"/>
    <n v="-118.33329999999999"/>
    <n v="0"/>
  </r>
  <r>
    <n v="200412026"/>
    <d v="2020-08-22T00:00:00"/>
    <d v="2020-08-21T00:00:00"/>
    <n v="1850"/>
    <n v="4"/>
    <x v="4"/>
    <n v="468"/>
    <n v="2"/>
    <n v="745"/>
    <s v="VANDALISM - MISDEAMEANOR ($399 OR UNDER)"/>
    <s v="0329 0311"/>
    <n v="41"/>
    <s v="F"/>
    <s v="O"/>
    <n v="501"/>
    <s v="SINGLE FAMILY DWELLING"/>
    <m/>
    <m/>
    <s v="IC"/>
    <s v="Invest Cont"/>
    <n v="745"/>
    <m/>
    <m/>
    <m/>
    <s v="100 S  CONCORD                      ST"/>
    <m/>
    <n v="34.037500000000001"/>
    <n v="-118.1969"/>
    <n v="0"/>
  </r>
  <r>
    <n v="200910314"/>
    <d v="2020-05-30T00:00:00"/>
    <d v="2020-05-29T00:00:00"/>
    <n v="2215"/>
    <n v="9"/>
    <x v="3"/>
    <n v="914"/>
    <n v="2"/>
    <n v="740"/>
    <s v="VANDALISM - FELONY ($400 &amp; OVER, ALL CHURCH VANDALISMS)"/>
    <s v="0329 1300"/>
    <n v="25"/>
    <s v="F"/>
    <s v="H"/>
    <n v="108"/>
    <s v="PARKING LOT"/>
    <m/>
    <m/>
    <s v="AO"/>
    <s v="Adult Other"/>
    <n v="740"/>
    <m/>
    <m/>
    <m/>
    <s v="14900    VANOWEN                      ST"/>
    <m/>
    <n v="34.197600000000001"/>
    <n v="-118.45740000000001"/>
    <n v="0"/>
  </r>
  <r>
    <n v="201213261"/>
    <d v="2020-05-16T00:00:00"/>
    <d v="2020-05-16T00:00:00"/>
    <n v="1800"/>
    <n v="12"/>
    <x v="8"/>
    <n v="1205"/>
    <n v="2"/>
    <n v="922"/>
    <s v="CHILD STEALING"/>
    <n v="913"/>
    <n v="41"/>
    <s v="M"/>
    <s v="H"/>
    <n v="501"/>
    <s v="SINGLE FAMILY DWELLING"/>
    <m/>
    <m/>
    <s v="AO"/>
    <s v="Adult Other"/>
    <n v="922"/>
    <m/>
    <m/>
    <m/>
    <s v="4800 S  BUDLONG                      AV"/>
    <m/>
    <n v="33.999200000000002"/>
    <n v="-118.2959"/>
    <n v="0"/>
  </r>
  <r>
    <n v="200508408"/>
    <d v="2020-04-18T00:00:00"/>
    <d v="2020-04-18T00:00:00"/>
    <n v="1200"/>
    <n v="5"/>
    <x v="10"/>
    <n v="528"/>
    <n v="1"/>
    <n v="420"/>
    <s v="THEFT FROM MOTOR VEHICLE - PETTY ($950 &amp; UNDER)"/>
    <m/>
    <n v="0"/>
    <m/>
    <m/>
    <n v="108"/>
    <s v="PARKING LOT"/>
    <m/>
    <m/>
    <s v="IC"/>
    <s v="Invest Cont"/>
    <n v="420"/>
    <m/>
    <m/>
    <m/>
    <s v="1200    BLINN                        AV"/>
    <m/>
    <n v="33.787599999999998"/>
    <n v="-118.2452"/>
    <n v="0"/>
  </r>
  <r>
    <n v="200517938"/>
    <d v="2020-12-18T00:00:00"/>
    <d v="2020-12-18T00:00:00"/>
    <n v="342"/>
    <n v="5"/>
    <x v="10"/>
    <n v="501"/>
    <n v="1"/>
    <n v="310"/>
    <s v="BURGLARY"/>
    <s v="0344 0358 1402 1602 0397"/>
    <n v="0"/>
    <s v="X"/>
    <s v="X"/>
    <n v="221"/>
    <s v="PUBLIC STORAGE"/>
    <m/>
    <m/>
    <s v="IC"/>
    <s v="Invest Cont"/>
    <n v="310"/>
    <m/>
    <m/>
    <m/>
    <s v="600 W  184TH                        ST"/>
    <m/>
    <n v="33.868400000000001"/>
    <n v="-118.2842"/>
    <n v="0"/>
  </r>
  <r>
    <n v="200912991"/>
    <d v="2020-08-01T00:00:00"/>
    <d v="2020-08-01T00:00:00"/>
    <n v="530"/>
    <n v="9"/>
    <x v="3"/>
    <n v="964"/>
    <n v="1"/>
    <n v="510"/>
    <s v="VEHICLE - STOLEN"/>
    <m/>
    <n v="0"/>
    <m/>
    <m/>
    <n v="104"/>
    <s v="DRIVEWAY"/>
    <m/>
    <m/>
    <s v="IC"/>
    <s v="Invest Cont"/>
    <n v="510"/>
    <m/>
    <m/>
    <m/>
    <s v="5000    STERN                        AV"/>
    <m/>
    <n v="34.161200000000001"/>
    <n v="-118.4346"/>
    <n v="0"/>
  </r>
  <r>
    <n v="200704920"/>
    <d v="2020-01-14T00:00:00"/>
    <d v="2020-01-14T00:00:00"/>
    <n v="2130"/>
    <n v="7"/>
    <x v="0"/>
    <n v="723"/>
    <n v="1"/>
    <n v="330"/>
    <s v="BURGLARY FROM VEHICLE"/>
    <s v="1300 1822 1609 0344"/>
    <n v="26"/>
    <s v="F"/>
    <s v="W"/>
    <n v="101"/>
    <s v="STREET"/>
    <m/>
    <m/>
    <s v="IC"/>
    <s v="Invest Cont"/>
    <n v="330"/>
    <m/>
    <m/>
    <m/>
    <s v="3RD                          ST"/>
    <s v="EDINBURGH                    AV"/>
    <n v="34.071899999999999"/>
    <n v="-118.36369999999999"/>
    <n v="0"/>
  </r>
  <r>
    <n v="201224479"/>
    <d v="2020-11-15T00:00:00"/>
    <d v="2020-11-15T00:00:00"/>
    <n v="200"/>
    <n v="12"/>
    <x v="8"/>
    <n v="1208"/>
    <n v="1"/>
    <n v="230"/>
    <s v="ASSAULT WITH DEADLY WEAPON, AGGRAVATED ASSAULT"/>
    <s v="1822 0443 0319 0334 0302 1309"/>
    <n v="47"/>
    <s v="M"/>
    <s v="B"/>
    <n v="101"/>
    <s v="STREET"/>
    <n v="109"/>
    <s v="SEMI-AUTOMATIC PISTOL"/>
    <s v="AO"/>
    <s v="Adult Other"/>
    <n v="230"/>
    <m/>
    <m/>
    <m/>
    <s v="HOOVER                       ST"/>
    <s v="48TH                         ST"/>
    <n v="33.999600000000001"/>
    <n v="-118.2871"/>
    <n v="0"/>
  </r>
  <r>
    <n v="200712310"/>
    <d v="2020-08-02T00:00:00"/>
    <d v="2020-08-01T00:00:00"/>
    <n v="1230"/>
    <n v="7"/>
    <x v="0"/>
    <n v="735"/>
    <n v="1"/>
    <n v="341"/>
    <s v="THEFT-GRAND ($950.01 &amp; OVER)EXCPT,GUNS,FOWL,LIVESTK,PROD"/>
    <s v="0344 1402"/>
    <n v="81"/>
    <s v="F"/>
    <s v="W"/>
    <n v="203"/>
    <s v="OTHER BUSINESS"/>
    <m/>
    <m/>
    <s v="IC"/>
    <s v="Invest Cont"/>
    <n v="341"/>
    <n v="998"/>
    <m/>
    <m/>
    <s v="HAUSER"/>
    <s v="WILSHIRE                     BL"/>
    <n v="34.062399999999997"/>
    <n v="-118.3514"/>
    <n v="0"/>
  </r>
  <r>
    <n v="201009608"/>
    <d v="2020-06-02T00:00:00"/>
    <d v="2020-06-02T00:00:00"/>
    <n v="10"/>
    <n v="10"/>
    <x v="11"/>
    <n v="1003"/>
    <n v="1"/>
    <n v="230"/>
    <s v="ASSAULT WITH DEADLY WEAPON, AGGRAVATED ASSAULT"/>
    <s v="2002 1816 0906 0400 0561 0913 0416 0447"/>
    <n v="38"/>
    <s v="M"/>
    <s v="H"/>
    <n v="502"/>
    <s v="MULTI-UNIT DWELLING (APARTMENT, DUPLEX, ETC)"/>
    <n v="500"/>
    <s v="UNKNOWN WEAPON/OTHER WEAPON"/>
    <s v="IC"/>
    <s v="Invest Cont"/>
    <n v="230"/>
    <m/>
    <m/>
    <m/>
    <s v="7800    BAIRD                        AV"/>
    <m/>
    <n v="34.212000000000003"/>
    <n v="-118.53740000000001"/>
    <n v="0"/>
  </r>
  <r>
    <n v="200504057"/>
    <d v="2020-01-02T00:00:00"/>
    <d v="2020-01-01T00:00:00"/>
    <n v="2030"/>
    <n v="5"/>
    <x v="10"/>
    <n v="514"/>
    <n v="1"/>
    <n v="420"/>
    <s v="THEFT FROM MOTOR VEHICLE - PETTY ($950 &amp; UNDER)"/>
    <s v="0344 1300 1606"/>
    <n v="33"/>
    <s v="F"/>
    <s v="H"/>
    <n v="707"/>
    <s v="GARAGE/CARPORT"/>
    <m/>
    <m/>
    <s v="IC"/>
    <s v="Invest Cont"/>
    <n v="420"/>
    <m/>
    <m/>
    <m/>
    <s v="900    WILMINGTON                   BL"/>
    <m/>
    <n v="33.789700000000003"/>
    <n v="-118.2787"/>
    <n v="0"/>
  </r>
  <r>
    <n v="200710521"/>
    <d v="2020-06-15T00:00:00"/>
    <d v="2020-05-30T00:00:00"/>
    <n v="1420"/>
    <n v="7"/>
    <x v="0"/>
    <n v="723"/>
    <n v="2"/>
    <n v="623"/>
    <s v="BATTERY POLICE (SIMPLE)"/>
    <s v="0917 0416 1822 0209 1212 0447"/>
    <n v="0"/>
    <s v="M"/>
    <s v="X"/>
    <n v="101"/>
    <s v="STREET"/>
    <n v="500"/>
    <s v="UNKNOWN WEAPON/OTHER WEAPON"/>
    <s v="IC"/>
    <s v="Invest Cont"/>
    <n v="623"/>
    <m/>
    <m/>
    <m/>
    <s v="3RD                          ST"/>
    <s v="FAIRFAX                      AV"/>
    <n v="34.071899999999999"/>
    <n v="-118.3614"/>
    <n v="0"/>
  </r>
  <r>
    <n v="201207530"/>
    <d v="2020-02-20T00:00:00"/>
    <d v="2020-02-20T00:00:00"/>
    <n v="1620"/>
    <n v="12"/>
    <x v="8"/>
    <n v="1266"/>
    <n v="1"/>
    <n v="341"/>
    <s v="THEFT-GRAND ($950.01 &amp; OVER)EXCPT,GUNS,FOWL,LIVESTK,PROD"/>
    <s v="0910 0344 0216 1822 1258 0346 2049 2051"/>
    <n v="17"/>
    <s v="F"/>
    <s v="H"/>
    <n v="801"/>
    <s v="MTA BUS"/>
    <m/>
    <m/>
    <s v="IC"/>
    <s v="Invest Cont"/>
    <n v="341"/>
    <m/>
    <m/>
    <m/>
    <s v="FIGUEROA"/>
    <s v="79TH                         ST"/>
    <n v="33.9679"/>
    <n v="-118.28270000000001"/>
    <n v="0"/>
  </r>
  <r>
    <n v="201305498"/>
    <d v="2020-01-27T00:00:00"/>
    <d v="2020-01-27T00:00:00"/>
    <n v="1000"/>
    <n v="13"/>
    <x v="6"/>
    <n v="1365"/>
    <n v="2"/>
    <n v="626"/>
    <s v="INTIMATE PARTNER - SIMPLE ASSAULT"/>
    <s v="2000 0448 1309 1813 1243"/>
    <n v="28"/>
    <s v="F"/>
    <s v="H"/>
    <n v="101"/>
    <s v="STREET"/>
    <n v="400"/>
    <s v="STRONG-ARM (HANDS, FIST, FEET OR BODILY FORCE)"/>
    <s v="AO"/>
    <s v="Adult Other"/>
    <n v="626"/>
    <m/>
    <m/>
    <m/>
    <s v="HOOPER                       ST"/>
    <s v="48TH                         ST"/>
    <n v="34.0002"/>
    <n v="-118.2521"/>
    <n v="0"/>
  </r>
  <r>
    <n v="200307640"/>
    <d v="2020-03-01T00:00:00"/>
    <d v="2020-03-01T00:00:00"/>
    <n v="845"/>
    <n v="3"/>
    <x v="2"/>
    <n v="357"/>
    <n v="1"/>
    <n v="450"/>
    <s v="THEFT FROM PERSON - ATTEMPT"/>
    <s v="1822 2048 0910 2052 0301"/>
    <n v="55"/>
    <s v="F"/>
    <s v="H"/>
    <n v="945"/>
    <s v="MTA - EXPO LINE - EXPO/VERMONT"/>
    <m/>
    <m/>
    <s v="IC"/>
    <s v="Invest Cont"/>
    <n v="450"/>
    <m/>
    <m/>
    <m/>
    <s v="1000    EXPOSITION                   BL"/>
    <m/>
    <n v="34.021900000000002"/>
    <n v="-118.2959"/>
    <n v="0"/>
  </r>
  <r>
    <n v="200706917"/>
    <d v="2020-03-03T00:00:00"/>
    <d v="2020-03-03T00:00:00"/>
    <n v="1140"/>
    <n v="7"/>
    <x v="0"/>
    <n v="773"/>
    <n v="1"/>
    <n v="761"/>
    <s v="BRANDISH WEAPON"/>
    <s v="0334 0421 1822"/>
    <n v="47"/>
    <s v="M"/>
    <s v="H"/>
    <n v="502"/>
    <s v="MULTI-UNIT DWELLING (APARTMENT, DUPLEX, ETC)"/>
    <n v="102"/>
    <s v="HAND GUN"/>
    <s v="IC"/>
    <s v="Invest Cont"/>
    <n v="761"/>
    <m/>
    <m/>
    <m/>
    <s v="1800 S  REDONDO                      BL"/>
    <m/>
    <n v="34.041699999999999"/>
    <n v="-118.3588"/>
    <n v="0"/>
  </r>
  <r>
    <n v="200616577"/>
    <d v="2020-10-12T00:00:00"/>
    <d v="2020-10-12T00:00:00"/>
    <n v="115"/>
    <n v="6"/>
    <x v="9"/>
    <n v="643"/>
    <n v="2"/>
    <n v="951"/>
    <s v="DEFRAUDING INNKEEPER/THEFT OF SERVICES, $950 &amp; UNDER"/>
    <s v="0325 0601 0104 1822"/>
    <n v="0"/>
    <s v="X"/>
    <s v="X"/>
    <n v="210"/>
    <s v="RESTAURANT/FAST FOOD"/>
    <m/>
    <m/>
    <s v="IC"/>
    <s v="Invest Cont"/>
    <n v="951"/>
    <m/>
    <m/>
    <m/>
    <s v="7100 W  SUNSET                       BL"/>
    <m/>
    <n v="34.100700000000003"/>
    <n v="-118.3494"/>
    <n v="0"/>
  </r>
  <r>
    <n v="200711079"/>
    <d v="2020-06-30T00:00:00"/>
    <d v="2020-06-29T00:00:00"/>
    <n v="1550"/>
    <n v="7"/>
    <x v="0"/>
    <n v="769"/>
    <n v="2"/>
    <n v="930"/>
    <s v="CRIMINAL THREATS - NO WEAPON DISPLAYED"/>
    <s v="0433 1912 2000 1814"/>
    <n v="26"/>
    <s v="F"/>
    <s v="H"/>
    <n v="502"/>
    <s v="MULTI-UNIT DWELLING (APARTMENT, DUPLEX, ETC)"/>
    <n v="511"/>
    <s v="VERBAL THREAT"/>
    <s v="AA"/>
    <s v="Adult Arrest"/>
    <n v="930"/>
    <m/>
    <m/>
    <m/>
    <s v="1500    4TH                          AV"/>
    <m/>
    <n v="34.043599999999998"/>
    <n v="-118.32129999999999"/>
    <n v="1"/>
  </r>
  <r>
    <n v="200411607"/>
    <d v="2020-08-08T00:00:00"/>
    <d v="2020-08-08T00:00:00"/>
    <n v="1830"/>
    <n v="4"/>
    <x v="4"/>
    <n v="464"/>
    <n v="2"/>
    <n v="624"/>
    <s v="BATTERY - SIMPLE ASSAULT"/>
    <s v="0913 0416 2004 1202 0561"/>
    <n v="61"/>
    <s v="F"/>
    <s v="H"/>
    <n v="501"/>
    <s v="SINGLE FAMILY DWELLING"/>
    <n v="400"/>
    <s v="STRONG-ARM (HANDS, FIST, FEET OR BODILY FORCE)"/>
    <s v="IC"/>
    <s v="Invest Cont"/>
    <n v="624"/>
    <m/>
    <m/>
    <m/>
    <s v="2300 E  1ST                          ST"/>
    <m/>
    <n v="34.0441"/>
    <n v="-118.2105"/>
    <n v="0"/>
  </r>
  <r>
    <n v="200606525"/>
    <d v="2020-02-19T00:00:00"/>
    <d v="2020-02-19T00:00:00"/>
    <n v="937"/>
    <n v="6"/>
    <x v="9"/>
    <n v="647"/>
    <n v="2"/>
    <n v="626"/>
    <s v="INTIMATE PARTNER - SIMPLE ASSAULT"/>
    <s v="2000 1814 0444"/>
    <n v="32"/>
    <s v="F"/>
    <s v="H"/>
    <n v="501"/>
    <s v="SINGLE FAMILY DWELLING"/>
    <n v="400"/>
    <s v="STRONG-ARM (HANDS, FIST, FEET OR BODILY FORCE)"/>
    <s v="AO"/>
    <s v="Adult Other"/>
    <n v="626"/>
    <m/>
    <m/>
    <m/>
    <s v="1500 N  EL CENTRO                    AV"/>
    <m/>
    <n v="34.097999999999999"/>
    <n v="-118.3237"/>
    <n v="0"/>
  </r>
  <r>
    <n v="200909957"/>
    <d v="2020-05-21T00:00:00"/>
    <d v="2020-05-15T00:00:00"/>
    <n v="2205"/>
    <n v="9"/>
    <x v="3"/>
    <n v="989"/>
    <n v="1"/>
    <n v="420"/>
    <s v="THEFT FROM MOTOR VEHICLE - PETTY ($950 &amp; UNDER)"/>
    <s v="0344 1822"/>
    <n v="26"/>
    <s v="F"/>
    <s v="W"/>
    <n v="101"/>
    <s v="STREET"/>
    <m/>
    <m/>
    <s v="IC"/>
    <s v="Invest Cont"/>
    <n v="420"/>
    <m/>
    <m/>
    <m/>
    <s v="4300    VENTURA CANYON               AV"/>
    <m/>
    <n v="34.147799999999997"/>
    <n v="-118.42959999999999"/>
    <n v="0"/>
  </r>
  <r>
    <n v="200218229"/>
    <d v="2020-12-05T00:00:00"/>
    <d v="2020-12-04T00:00:00"/>
    <n v="2300"/>
    <n v="2"/>
    <x v="5"/>
    <n v="249"/>
    <n v="1"/>
    <n v="510"/>
    <s v="VEHICLE - STOLEN"/>
    <m/>
    <n v="0"/>
    <m/>
    <m/>
    <n v="101"/>
    <s v="STREET"/>
    <m/>
    <m/>
    <s v="IC"/>
    <s v="Invest Cont"/>
    <n v="510"/>
    <m/>
    <m/>
    <m/>
    <s v="3RD                          ST"/>
    <s v="BIXEL"/>
    <n v="34.057600000000001"/>
    <n v="-118.2598"/>
    <n v="0"/>
  </r>
  <r>
    <n v="201218738"/>
    <d v="2020-07-21T00:00:00"/>
    <d v="2020-07-21T00:00:00"/>
    <n v="1750"/>
    <n v="12"/>
    <x v="8"/>
    <n v="1251"/>
    <n v="2"/>
    <n v="956"/>
    <s v="LETTERS, LEWD  -  TELEPHONE CALLS, LEWD"/>
    <m/>
    <n v="59"/>
    <s v="F"/>
    <s v="B"/>
    <n v="501"/>
    <s v="SINGLE FAMILY DWELLING"/>
    <m/>
    <m/>
    <s v="IC"/>
    <s v="Invest Cont"/>
    <n v="956"/>
    <m/>
    <m/>
    <m/>
    <s v="3100 W  78TH                         ST"/>
    <m/>
    <n v="33.969099999999997"/>
    <n v="-118.3265"/>
    <n v="0"/>
  </r>
  <r>
    <n v="200808741"/>
    <d v="2020-04-27T00:00:00"/>
    <d v="2020-04-26T00:00:00"/>
    <n v="1900"/>
    <n v="8"/>
    <x v="12"/>
    <n v="826"/>
    <n v="1"/>
    <n v="510"/>
    <s v="VEHICLE - STOLEN"/>
    <m/>
    <n v="0"/>
    <m/>
    <m/>
    <n v="104"/>
    <s v="DRIVEWAY"/>
    <m/>
    <m/>
    <s v="IC"/>
    <s v="Invest Cont"/>
    <n v="510"/>
    <m/>
    <m/>
    <m/>
    <s v="100 S  WESTGATE                     AV"/>
    <m/>
    <n v="34.062899999999999"/>
    <n v="-118.47280000000001"/>
    <n v="0"/>
  </r>
  <r>
    <n v="200710996"/>
    <d v="2020-06-26T00:00:00"/>
    <d v="2020-06-26T00:00:00"/>
    <n v="1315"/>
    <n v="7"/>
    <x v="0"/>
    <n v="705"/>
    <n v="2"/>
    <n v="930"/>
    <s v="CRIMINAL THREATS - NO WEAPON DISPLAYED"/>
    <n v="421"/>
    <n v="30"/>
    <s v="F"/>
    <s v="W"/>
    <n v="210"/>
    <s v="RESTAURANT/FAST FOOD"/>
    <n v="511"/>
    <s v="VERBAL THREAT"/>
    <s v="AO"/>
    <s v="Adult Other"/>
    <n v="930"/>
    <m/>
    <m/>
    <m/>
    <s v="7200 W  MELROSE                      AV"/>
    <m/>
    <n v="34.083500000000001"/>
    <n v="-118.3462"/>
    <n v="0"/>
  </r>
  <r>
    <n v="201115112"/>
    <d v="2020-10-26T00:00:00"/>
    <d v="2020-10-24T00:00:00"/>
    <n v="1800"/>
    <n v="11"/>
    <x v="7"/>
    <n v="1173"/>
    <n v="1"/>
    <n v="510"/>
    <s v="VEHICLE - STOLEN"/>
    <m/>
    <n v="0"/>
    <m/>
    <m/>
    <n v="101"/>
    <s v="STREET"/>
    <m/>
    <m/>
    <s v="IC"/>
    <s v="Invest Cont"/>
    <n v="510"/>
    <m/>
    <m/>
    <m/>
    <s v="2100    ALLESANDRO                   ST"/>
    <m/>
    <n v="34.092399999999998"/>
    <n v="-118.2568"/>
    <n v="0"/>
  </r>
  <r>
    <n v="201108692"/>
    <d v="2020-04-24T00:00:00"/>
    <d v="2020-04-22T00:00:00"/>
    <n v="1500"/>
    <n v="11"/>
    <x v="7"/>
    <n v="1101"/>
    <n v="2"/>
    <n v="626"/>
    <s v="INTIMATE PARTNER - SIMPLE ASSAULT"/>
    <s v="2000 0446 0400 1601 2004 1218 0432 1814"/>
    <n v="40"/>
    <s v="F"/>
    <s v="W"/>
    <n v="109"/>
    <s v="PARK/PLAYGROUND"/>
    <n v="400"/>
    <s v="STRONG-ARM (HANDS, FIST, FEET OR BODILY FORCE)"/>
    <s v="AO"/>
    <s v="Adult Other"/>
    <n v="626"/>
    <m/>
    <m/>
    <m/>
    <s v="5100    ZOO                          DR"/>
    <m/>
    <n v="34.153399999999998"/>
    <n v="-118.30970000000001"/>
    <n v="0"/>
  </r>
  <r>
    <n v="200116512"/>
    <d v="2020-08-17T00:00:00"/>
    <d v="2020-08-11T00:00:00"/>
    <n v="1657"/>
    <n v="1"/>
    <x v="1"/>
    <n v="121"/>
    <n v="1"/>
    <n v="510"/>
    <s v="VEHICLE - STOLEN"/>
    <m/>
    <n v="0"/>
    <m/>
    <m/>
    <n v="101"/>
    <s v="STREET"/>
    <m/>
    <m/>
    <s v="IC"/>
    <s v="Invest Cont"/>
    <n v="510"/>
    <m/>
    <m/>
    <m/>
    <s v="100 N  FREMONT                      AV"/>
    <m/>
    <n v="34.058399999999999"/>
    <n v="-118.2531"/>
    <n v="0"/>
  </r>
  <r>
    <n v="201107660"/>
    <d v="2020-03-24T00:00:00"/>
    <d v="2020-02-24T00:00:00"/>
    <n v="910"/>
    <n v="11"/>
    <x v="7"/>
    <n v="1181"/>
    <n v="1"/>
    <n v="341"/>
    <s v="THEFT-GRAND ($950.01 &amp; OVER)EXCPT,GUNS,FOWL,LIVESTK,PROD"/>
    <s v="0394 0344"/>
    <n v="35"/>
    <s v="F"/>
    <s v="W"/>
    <n v="501"/>
    <s v="SINGLE FAMILY DWELLING"/>
    <m/>
    <m/>
    <s v="IC"/>
    <s v="Invest Cont"/>
    <n v="341"/>
    <m/>
    <m/>
    <m/>
    <s v="1300 N  BENTON                       WY"/>
    <m/>
    <n v="34.082000000000001"/>
    <n v="-118.2694"/>
    <n v="0"/>
  </r>
  <r>
    <n v="201307831"/>
    <d v="2020-03-09T00:00:00"/>
    <d v="2020-03-09T00:00:00"/>
    <n v="1000"/>
    <n v="13"/>
    <x v="6"/>
    <n v="1371"/>
    <n v="1"/>
    <n v="310"/>
    <s v="BURGLARY"/>
    <s v="0358 0344"/>
    <n v="40"/>
    <s v="F"/>
    <s v="B"/>
    <n v="501"/>
    <s v="SINGLE FAMILY DWELLING"/>
    <m/>
    <m/>
    <s v="IC"/>
    <s v="Invest Cont"/>
    <n v="310"/>
    <m/>
    <m/>
    <m/>
    <s v="100 W  57TH                         ST"/>
    <m/>
    <n v="33.990600000000001"/>
    <n v="-118.2739"/>
    <n v="0"/>
  </r>
  <r>
    <n v="200500566"/>
    <d v="2020-02-24T00:00:00"/>
    <d v="2020-02-24T00:00:00"/>
    <n v="330"/>
    <n v="5"/>
    <x v="10"/>
    <n v="565"/>
    <n v="1"/>
    <n v="761"/>
    <s v="BRANDISH WEAPON"/>
    <s v="0443 1822 0319 0334 0416 1402 2004"/>
    <n v="35"/>
    <s v="M"/>
    <s v="W"/>
    <n v="108"/>
    <s v="PARKING LOT"/>
    <n v="304"/>
    <s v="CLUB/BAT"/>
    <s v="AO"/>
    <s v="Adult Other"/>
    <n v="761"/>
    <n v="998"/>
    <m/>
    <m/>
    <s v="800 W  9TH                          ST"/>
    <m/>
    <n v="33.7361"/>
    <n v="-118.2946"/>
    <n v="0"/>
  </r>
  <r>
    <n v="200712725"/>
    <d v="2020-08-13T00:00:00"/>
    <d v="2020-08-09T00:00:00"/>
    <n v="1500"/>
    <n v="7"/>
    <x v="0"/>
    <n v="721"/>
    <n v="1"/>
    <n v="331"/>
    <s v="THEFT FROM MOTOR VEHICLE - GRAND ($950.01 AND OVER)"/>
    <s v="1822 1300 0344"/>
    <n v="65"/>
    <s v="F"/>
    <s v="W"/>
    <n v="123"/>
    <s v="PARKING UNDERGROUND/BUILDING"/>
    <m/>
    <m/>
    <s v="IC"/>
    <s v="Invest Cont"/>
    <n v="331"/>
    <m/>
    <m/>
    <m/>
    <s v="100 S  CLARK                        DR"/>
    <m/>
    <n v="34.073599999999999"/>
    <n v="-118.3848"/>
    <n v="0"/>
  </r>
  <r>
    <n v="200411904"/>
    <d v="2020-08-19T00:00:00"/>
    <d v="2020-08-19T00:00:00"/>
    <n v="1345"/>
    <n v="4"/>
    <x v="4"/>
    <n v="477"/>
    <n v="2"/>
    <n v="624"/>
    <s v="BATTERY - SIMPLE ASSAULT"/>
    <n v="446"/>
    <n v="43"/>
    <s v="M"/>
    <s v="H"/>
    <n v="103"/>
    <s v="ALLEY"/>
    <n v="400"/>
    <s v="STRONG-ARM (HANDS, FIST, FEET OR BODILY FORCE)"/>
    <s v="AA"/>
    <s v="Adult Arrest"/>
    <n v="624"/>
    <m/>
    <m/>
    <m/>
    <s v="2900    WHITTIER                     BL"/>
    <m/>
    <n v="34.031700000000001"/>
    <n v="-118.2097"/>
    <n v="1"/>
  </r>
  <r>
    <n v="200815772"/>
    <d v="2020-10-27T00:00:00"/>
    <d v="2020-10-25T00:00:00"/>
    <n v="1930"/>
    <n v="8"/>
    <x v="12"/>
    <n v="855"/>
    <n v="1"/>
    <n v="420"/>
    <s v="THEFT FROM MOTOR VEHICLE - PETTY ($950 &amp; UNDER)"/>
    <m/>
    <n v="0"/>
    <m/>
    <m/>
    <n v="101"/>
    <s v="STREET"/>
    <m/>
    <m/>
    <s v="IC"/>
    <s v="Invest Cont"/>
    <n v="420"/>
    <m/>
    <m/>
    <m/>
    <s v="1400    VETERAN                      AV"/>
    <m/>
    <n v="34.051699999999997"/>
    <n v="-118.44199999999999"/>
    <n v="0"/>
  </r>
  <r>
    <n v="201006193"/>
    <d v="2020-02-19T00:00:00"/>
    <d v="2020-02-19T00:00:00"/>
    <n v="745"/>
    <n v="10"/>
    <x v="11"/>
    <n v="1063"/>
    <n v="2"/>
    <n v="901"/>
    <s v="VIOLATION OF RESTRAINING ORDER"/>
    <s v="2038 0913 0361"/>
    <n v="23"/>
    <s v="F"/>
    <s v="H"/>
    <n v="102"/>
    <s v="SIDEWALK"/>
    <m/>
    <m/>
    <s v="AO"/>
    <s v="Adult Other"/>
    <n v="901"/>
    <m/>
    <m/>
    <m/>
    <s v="18500    CLARK                        ST"/>
    <m/>
    <n v="34.170400000000001"/>
    <n v="-118.536"/>
    <n v="0"/>
  </r>
  <r>
    <n v="200321450"/>
    <d v="2020-12-09T00:00:00"/>
    <d v="2020-12-09T00:00:00"/>
    <n v="300"/>
    <n v="3"/>
    <x v="2"/>
    <n v="333"/>
    <n v="1"/>
    <n v="236"/>
    <s v="INTIMATE PARTNER - AGGRAVATED ASSAULT"/>
    <s v="0416 0446 0408 2000 1814 0913 0216 1309 0329"/>
    <n v="54"/>
    <s v="F"/>
    <s v="W"/>
    <n v="501"/>
    <s v="SINGLE FAMILY DWELLING"/>
    <n v="400"/>
    <s v="STRONG-ARM (HANDS, FIST, FEET OR BODILY FORCE)"/>
    <s v="AO"/>
    <s v="Adult Other"/>
    <n v="236"/>
    <m/>
    <m/>
    <m/>
    <s v="3000    WELLINGTON                   RD"/>
    <m/>
    <n v="34.0261"/>
    <n v="-118.33839999999999"/>
    <n v="0"/>
  </r>
  <r>
    <n v="200900618"/>
    <d v="2020-03-01T00:00:00"/>
    <d v="2020-03-01T00:00:00"/>
    <n v="800"/>
    <n v="9"/>
    <x v="3"/>
    <n v="946"/>
    <n v="1"/>
    <n v="210"/>
    <s v="ROBBERY"/>
    <s v="0913 0408 0337 0344 1813 2000 2004"/>
    <n v="40"/>
    <s v="F"/>
    <s v="H"/>
    <n v="502"/>
    <s v="MULTI-UNIT DWELLING (APARTMENT, DUPLEX, ETC)"/>
    <n v="400"/>
    <s v="STRONG-ARM (HANDS, FIST, FEET OR BODILY FORCE)"/>
    <s v="AO"/>
    <s v="Adult Other"/>
    <n v="210"/>
    <n v="626"/>
    <m/>
    <m/>
    <s v="14000    OXNARD                       ST"/>
    <m/>
    <n v="34.179400000000001"/>
    <n v="-118.43770000000001"/>
    <n v="0"/>
  </r>
  <r>
    <n v="201006630"/>
    <d v="2020-02-29T00:00:00"/>
    <d v="2020-02-28T00:00:00"/>
    <n v="2340"/>
    <n v="10"/>
    <x v="11"/>
    <n v="1039"/>
    <n v="2"/>
    <n v="740"/>
    <s v="VANDALISM - FELONY ($400 &amp; OVER, ALL CHURCH VANDALISMS)"/>
    <s v="1822 0329 1420"/>
    <n v="0"/>
    <s v="M"/>
    <s v="W"/>
    <n v="502"/>
    <s v="MULTI-UNIT DWELLING (APARTMENT, DUPLEX, ETC)"/>
    <m/>
    <m/>
    <s v="IC"/>
    <s v="Invest Cont"/>
    <n v="740"/>
    <m/>
    <m/>
    <m/>
    <s v="15900    VANOWEN                      ST"/>
    <m/>
    <n v="34.193899999999999"/>
    <n v="-118.47929999999999"/>
    <n v="0"/>
  </r>
  <r>
    <n v="201211594"/>
    <d v="2020-04-26T00:00:00"/>
    <d v="2020-04-24T00:00:00"/>
    <n v="1820"/>
    <n v="12"/>
    <x v="8"/>
    <n v="1242"/>
    <n v="1"/>
    <n v="510"/>
    <s v="VEHICLE - STOLEN"/>
    <m/>
    <n v="0"/>
    <m/>
    <m/>
    <n v="101"/>
    <s v="STREET"/>
    <m/>
    <m/>
    <s v="IC"/>
    <s v="Invest Cont"/>
    <n v="510"/>
    <m/>
    <m/>
    <m/>
    <s v="6000    ARLINGTON                    AV"/>
    <m/>
    <n v="33.985500000000002"/>
    <n v="-118.3186"/>
    <n v="0"/>
  </r>
  <r>
    <n v="201100605"/>
    <d v="2020-04-06T00:00:00"/>
    <d v="2020-04-05T00:00:00"/>
    <n v="1617"/>
    <n v="11"/>
    <x v="7"/>
    <n v="1124"/>
    <n v="1"/>
    <n v="310"/>
    <s v="BURGLARY"/>
    <s v="0344 1402"/>
    <n v="0"/>
    <s v="X"/>
    <s v="X"/>
    <n v="203"/>
    <s v="OTHER BUSINESS"/>
    <m/>
    <m/>
    <s v="IC"/>
    <s v="Invest Cont"/>
    <n v="310"/>
    <n v="998"/>
    <m/>
    <m/>
    <s v="3100 N  SAN FERNANDO                 RD"/>
    <m/>
    <n v="34.114899999999999"/>
    <n v="-118.2458"/>
    <n v="0"/>
  </r>
  <r>
    <n v="200915687"/>
    <d v="2020-10-08T00:00:00"/>
    <d v="2020-09-28T00:00:00"/>
    <n v="1900"/>
    <n v="9"/>
    <x v="3"/>
    <n v="931"/>
    <n v="1"/>
    <n v="331"/>
    <s v="THEFT FROM MOTOR VEHICLE - GRAND ($950.01 AND OVER)"/>
    <s v="0344 0385"/>
    <n v="34"/>
    <s v="F"/>
    <s v="W"/>
    <n v="101"/>
    <s v="STREET"/>
    <m/>
    <m/>
    <s v="IC"/>
    <s v="Invest Cont"/>
    <n v="331"/>
    <m/>
    <m/>
    <m/>
    <s v="FIRMAMENT                    AV"/>
    <s v="VICTORY                      BL"/>
    <n v="34.186599999999999"/>
    <n v="-118.47190000000001"/>
    <n v="0"/>
  </r>
  <r>
    <n v="200511560"/>
    <d v="2020-07-07T00:00:00"/>
    <d v="2020-07-07T00:00:00"/>
    <n v="100"/>
    <n v="5"/>
    <x v="10"/>
    <n v="514"/>
    <n v="1"/>
    <n v="420"/>
    <s v="THEFT FROM MOTOR VEHICLE - PETTY ($950 &amp; UNDER)"/>
    <s v="1606 1309 0377 0354 1300 0344"/>
    <n v="33"/>
    <s v="M"/>
    <s v="H"/>
    <n v="104"/>
    <s v="DRIVEWAY"/>
    <m/>
    <m/>
    <s v="IC"/>
    <s v="Invest Cont"/>
    <n v="420"/>
    <m/>
    <m/>
    <m/>
    <s v="1500    VAN TRESS                    AV"/>
    <m/>
    <n v="33.793199999999999"/>
    <n v="-118.2792"/>
    <n v="0"/>
  </r>
  <r>
    <n v="200111713"/>
    <d v="2020-05-14T00:00:00"/>
    <d v="2020-05-13T00:00:00"/>
    <n v="1400"/>
    <n v="1"/>
    <x v="1"/>
    <n v="165"/>
    <n v="1"/>
    <n v="341"/>
    <s v="THEFT-GRAND ($950.01 &amp; OVER)EXCPT,GUNS,FOWL,LIVESTK,PROD"/>
    <s v="1402 0344 0397 1602 1822"/>
    <n v="56"/>
    <s v="M"/>
    <s v="H"/>
    <n v="214"/>
    <s v="BUS DEPOT/TERMINAL, OTHER THAN MTA"/>
    <m/>
    <m/>
    <s v="IC"/>
    <s v="Invest Cont"/>
    <n v="341"/>
    <n v="998"/>
    <m/>
    <m/>
    <s v="200 E  6TH                          ST"/>
    <m/>
    <n v="34.044600000000003"/>
    <n v="-118.249"/>
    <n v="0"/>
  </r>
  <r>
    <n v="201106617"/>
    <d v="2020-02-28T00:00:00"/>
    <d v="2020-02-28T00:00:00"/>
    <n v="1"/>
    <n v="11"/>
    <x v="7"/>
    <n v="1186"/>
    <n v="1"/>
    <n v="310"/>
    <s v="BURGLARY"/>
    <s v="0344 1402 1419 1407"/>
    <n v="0"/>
    <s v="X"/>
    <s v="X"/>
    <n v="726"/>
    <s v="POLICE FACILITY"/>
    <m/>
    <m/>
    <s v="IC"/>
    <s v="Invest Cont"/>
    <n v="310"/>
    <n v="998"/>
    <m/>
    <m/>
    <s v="1800    ACADEMY                      DR"/>
    <m/>
    <n v="34.0807"/>
    <n v="-118.24250000000001"/>
    <n v="0"/>
  </r>
  <r>
    <n v="200510041"/>
    <d v="2020-05-28T00:00:00"/>
    <d v="2020-05-28T00:00:00"/>
    <n v="1530"/>
    <n v="5"/>
    <x v="10"/>
    <n v="528"/>
    <n v="1"/>
    <n v="510"/>
    <s v="VEHICLE - STOLEN"/>
    <m/>
    <n v="0"/>
    <m/>
    <m/>
    <n v="108"/>
    <s v="PARKING LOT"/>
    <m/>
    <m/>
    <s v="IC"/>
    <s v="Invest Cont"/>
    <n v="510"/>
    <m/>
    <m/>
    <m/>
    <s v="1200    BLINN                        AV"/>
    <m/>
    <n v="33.787599999999998"/>
    <n v="-118.2452"/>
    <n v="0"/>
  </r>
  <r>
    <n v="201217288"/>
    <d v="2020-07-27T00:00:00"/>
    <d v="2020-07-20T00:00:00"/>
    <n v="800"/>
    <n v="12"/>
    <x v="8"/>
    <n v="1252"/>
    <n v="1"/>
    <n v="330"/>
    <s v="BURGLARY FROM VEHICLE"/>
    <s v="1822 0385"/>
    <n v="0"/>
    <s v="X"/>
    <s v="X"/>
    <n v="501"/>
    <s v="SINGLE FAMILY DWELLING"/>
    <m/>
    <m/>
    <s v="IC"/>
    <s v="Invest Cont"/>
    <n v="330"/>
    <m/>
    <m/>
    <m/>
    <s v="2600 W  74TH                         ST"/>
    <m/>
    <n v="33.972799999999999"/>
    <n v="-118.32429999999999"/>
    <n v="0"/>
  </r>
  <r>
    <n v="201207841"/>
    <d v="2020-02-25T00:00:00"/>
    <d v="2020-02-25T00:00:00"/>
    <n v="1200"/>
    <n v="12"/>
    <x v="8"/>
    <n v="1243"/>
    <n v="1"/>
    <n v="230"/>
    <s v="ASSAULT WITH DEADLY WEAPON, AGGRAVATED ASSAULT"/>
    <s v="0400 0416 1822"/>
    <n v="58"/>
    <s v="F"/>
    <s v="B"/>
    <n v="101"/>
    <s v="STREET"/>
    <n v="500"/>
    <s v="UNKNOWN WEAPON/OTHER WEAPON"/>
    <s v="IC"/>
    <s v="Invest Cont"/>
    <n v="230"/>
    <m/>
    <m/>
    <m/>
    <s v="6300 S  WESTERN                      AV"/>
    <m/>
    <n v="33.981999999999999"/>
    <n v="-118.30889999999999"/>
    <n v="0"/>
  </r>
  <r>
    <n v="200415653"/>
    <d v="2020-12-05T00:00:00"/>
    <d v="2020-12-05T00:00:00"/>
    <n v="2310"/>
    <n v="4"/>
    <x v="4"/>
    <n v="424"/>
    <n v="1"/>
    <n v="440"/>
    <s v="THEFT PLAIN - PETTY ($950 &amp; UNDER)"/>
    <n v="344"/>
    <n v="21"/>
    <s v="M"/>
    <s v="A"/>
    <n v="101"/>
    <s v="STREET"/>
    <m/>
    <m/>
    <s v="IC"/>
    <s v="Invest Cont"/>
    <n v="440"/>
    <m/>
    <m/>
    <m/>
    <s v="VALLEY                       BL"/>
    <s v="SAN PABLO                    ST"/>
    <n v="34.0655"/>
    <n v="-118.2022"/>
    <n v="0"/>
  </r>
  <r>
    <n v="200605905"/>
    <d v="2020-02-10T00:00:00"/>
    <d v="2020-02-09T00:00:00"/>
    <n v="1200"/>
    <n v="6"/>
    <x v="9"/>
    <n v="645"/>
    <n v="1"/>
    <n v="510"/>
    <s v="VEHICLE - STOLEN"/>
    <m/>
    <n v="0"/>
    <m/>
    <m/>
    <n v="101"/>
    <s v="STREET"/>
    <m/>
    <m/>
    <s v="IC"/>
    <s v="Invest Cont"/>
    <n v="510"/>
    <m/>
    <m/>
    <m/>
    <s v="CITRUS                       AV"/>
    <s v="DE LONGPRE"/>
    <n v="34.096200000000003"/>
    <n v="-118.3398"/>
    <n v="0"/>
  </r>
  <r>
    <n v="200507876"/>
    <d v="2020-04-02T00:00:00"/>
    <d v="2020-04-02T00:00:00"/>
    <n v="620"/>
    <n v="5"/>
    <x v="10"/>
    <n v="504"/>
    <n v="1"/>
    <n v="330"/>
    <s v="BURGLARY FROM VEHICLE"/>
    <s v="1609 0344 1202 1300 1307"/>
    <n v="56"/>
    <s v="F"/>
    <s v="A"/>
    <n v="108"/>
    <s v="PARKING LOT"/>
    <m/>
    <m/>
    <s v="IC"/>
    <s v="Invest Cont"/>
    <n v="330"/>
    <m/>
    <m/>
    <m/>
    <s v="1500    FRANCISCO                    ST"/>
    <m/>
    <n v="33.85"/>
    <n v="-118.3032"/>
    <n v="0"/>
  </r>
  <r>
    <n v="201307623"/>
    <d v="2020-03-05T00:00:00"/>
    <d v="2020-03-04T00:00:00"/>
    <n v="1500"/>
    <n v="13"/>
    <x v="6"/>
    <n v="1325"/>
    <n v="1"/>
    <n v="440"/>
    <s v="THEFT PLAIN - PETTY ($950 &amp; UNDER)"/>
    <n v="344"/>
    <n v="64"/>
    <s v="M"/>
    <s v="B"/>
    <n v="502"/>
    <s v="MULTI-UNIT DWELLING (APARTMENT, DUPLEX, ETC)"/>
    <m/>
    <m/>
    <s v="IC"/>
    <s v="Invest Cont"/>
    <n v="440"/>
    <m/>
    <m/>
    <m/>
    <s v="3200 S  CENTRAL                      AV"/>
    <m/>
    <n v="34.014600000000002"/>
    <n v="-118.2565"/>
    <n v="0"/>
  </r>
  <r>
    <n v="200817064"/>
    <d v="2020-12-01T00:00:00"/>
    <d v="2020-12-01T00:00:00"/>
    <n v="1340"/>
    <n v="8"/>
    <x v="12"/>
    <n v="882"/>
    <n v="1"/>
    <n v="440"/>
    <s v="THEFT PLAIN - PETTY ($950 &amp; UNDER)"/>
    <s v="1822 2004 0345 0344 1402"/>
    <n v="0"/>
    <s v="X"/>
    <s v="X"/>
    <n v="101"/>
    <s v="STREET"/>
    <m/>
    <m/>
    <s v="IC"/>
    <s v="Invest Cont"/>
    <n v="440"/>
    <n v="998"/>
    <m/>
    <m/>
    <s v="OLYMPIC                      BL"/>
    <s v="BELOIT"/>
    <n v="0"/>
    <n v="0"/>
    <n v="0"/>
  </r>
  <r>
    <n v="201112056"/>
    <d v="2020-07-31T00:00:00"/>
    <d v="2020-07-31T00:00:00"/>
    <n v="1250"/>
    <n v="11"/>
    <x v="7"/>
    <n v="1149"/>
    <n v="1"/>
    <n v="210"/>
    <s v="ROBBERY"/>
    <s v="0344 1309 1313 2033"/>
    <n v="25"/>
    <s v="M"/>
    <s v="H"/>
    <n v="108"/>
    <s v="PARKING LOT"/>
    <n v="304"/>
    <s v="CLUB/BAT"/>
    <s v="IC"/>
    <s v="Invest Cont"/>
    <n v="210"/>
    <m/>
    <m/>
    <m/>
    <s v="5600 N  FIGUEROA                     ST"/>
    <m/>
    <n v="34.109000000000002"/>
    <n v="-118.194"/>
    <n v="0"/>
  </r>
  <r>
    <n v="200315282"/>
    <d v="2020-08-05T00:00:00"/>
    <d v="2020-08-04T00:00:00"/>
    <n v="1830"/>
    <n v="3"/>
    <x v="2"/>
    <n v="398"/>
    <n v="1"/>
    <n v="510"/>
    <s v="VEHICLE - STOLEN"/>
    <m/>
    <n v="0"/>
    <m/>
    <m/>
    <n v="101"/>
    <s v="STREET"/>
    <m/>
    <m/>
    <s v="IC"/>
    <s v="Invest Cont"/>
    <n v="510"/>
    <m/>
    <m/>
    <m/>
    <s v="500 W  43RD                         PL"/>
    <m/>
    <n v="34.0045"/>
    <n v="-118.2869"/>
    <n v="0"/>
  </r>
  <r>
    <n v="201100565"/>
    <d v="2020-03-03T00:00:00"/>
    <d v="2020-03-03T00:00:00"/>
    <n v="1400"/>
    <n v="11"/>
    <x v="7"/>
    <n v="1183"/>
    <n v="2"/>
    <n v="888"/>
    <s v="TRESPASSING"/>
    <n v="2004"/>
    <n v="0"/>
    <s v="F"/>
    <s v="W"/>
    <n v="729"/>
    <s v="SPECIALTY SCHOOL/OTHER"/>
    <m/>
    <m/>
    <s v="IC"/>
    <s v="Invest Cont"/>
    <n v="888"/>
    <m/>
    <m/>
    <m/>
    <s v="1400    LOGAN                        ST"/>
    <m/>
    <n v="34.078400000000002"/>
    <n v="-118.2577"/>
    <n v="0"/>
  </r>
  <r>
    <n v="200400694"/>
    <d v="2020-03-26T00:00:00"/>
    <d v="2020-03-26T00:00:00"/>
    <n v="1435"/>
    <n v="4"/>
    <x v="4"/>
    <n v="422"/>
    <n v="1"/>
    <n v="230"/>
    <s v="ASSAULT WITH DEADLY WEAPON, AGGRAVATED ASSAULT"/>
    <s v="0906 0302 1309 0334 1100 1407 1822"/>
    <n v="23"/>
    <s v="M"/>
    <s v="H"/>
    <n v="102"/>
    <s v="SIDEWALK"/>
    <n v="102"/>
    <s v="HAND GUN"/>
    <s v="IC"/>
    <s v="Invest Cont"/>
    <n v="230"/>
    <n v="998"/>
    <m/>
    <m/>
    <s v="2200    THOMAS                       ST"/>
    <m/>
    <n v="34.070700000000002"/>
    <n v="-118.2103"/>
    <n v="0"/>
  </r>
  <r>
    <n v="201013089"/>
    <d v="2020-09-14T00:00:00"/>
    <d v="2020-09-10T00:00:00"/>
    <n v="930"/>
    <n v="10"/>
    <x v="11"/>
    <n v="1008"/>
    <n v="2"/>
    <n v="930"/>
    <s v="CRIMINAL THREATS - NO WEAPON DISPLAYED"/>
    <s v="0915 0421 0913"/>
    <n v="56"/>
    <s v="F"/>
    <s v="W"/>
    <n v="702"/>
    <s v="OFFICE BUILDING/OFFICE"/>
    <n v="511"/>
    <s v="VERBAL THREAT"/>
    <s v="AA"/>
    <s v="Adult Arrest"/>
    <n v="930"/>
    <m/>
    <m/>
    <m/>
    <s v="8100    BALBOA                       BL"/>
    <m/>
    <n v="34.217599999999997"/>
    <n v="-118.5013"/>
    <n v="1"/>
  </r>
  <r>
    <n v="200105026"/>
    <d v="2020-01-06T00:00:00"/>
    <d v="2020-01-05T00:00:00"/>
    <n v="1910"/>
    <n v="1"/>
    <x v="1"/>
    <n v="132"/>
    <n v="1"/>
    <n v="341"/>
    <s v="THEFT-GRAND ($950.01 &amp; OVER)EXCPT,GUNS,FOWL,LIVESTK,PROD"/>
    <s v="2032 0344 1822"/>
    <n v="22"/>
    <s v="M"/>
    <s v="K"/>
    <n v="102"/>
    <s v="SIDEWALK"/>
    <m/>
    <m/>
    <s v="IC"/>
    <s v="Invest Cont"/>
    <n v="341"/>
    <m/>
    <m/>
    <m/>
    <s v="100 S  GRAND                        AV"/>
    <m/>
    <n v="34.055700000000002"/>
    <n v="-118.2488"/>
    <n v="0"/>
  </r>
  <r>
    <n v="200517520"/>
    <d v="2020-12-06T00:00:00"/>
    <d v="2020-12-06T00:00:00"/>
    <n v="1510"/>
    <n v="5"/>
    <x v="10"/>
    <n v="507"/>
    <n v="2"/>
    <n v="745"/>
    <s v="VANDALISM - MISDEAMEANOR ($399 OR UNDER)"/>
    <s v="0913 0329 1300"/>
    <n v="28"/>
    <s v="M"/>
    <s v="A"/>
    <n v="122"/>
    <s v="VEHICLE, PASSENGER/TRUCK"/>
    <n v="302"/>
    <s v="BLUNT INSTRUMENT"/>
    <s v="AO"/>
    <s v="Adult Other"/>
    <n v="745"/>
    <m/>
    <m/>
    <m/>
    <s v="22400    HALLDALE                     AV"/>
    <m/>
    <n v="33.822200000000002"/>
    <n v="-118.3015"/>
    <n v="0"/>
  </r>
  <r>
    <n v="201215860"/>
    <d v="2020-07-01T00:00:00"/>
    <d v="2020-06-27T00:00:00"/>
    <n v="1900"/>
    <n v="12"/>
    <x v="8"/>
    <n v="1215"/>
    <n v="2"/>
    <n v="850"/>
    <s v="INDECENT EXPOSURE"/>
    <s v="1251 1258 0361 0500 0529"/>
    <n v="10"/>
    <s v="F"/>
    <s v="H"/>
    <n v="502"/>
    <s v="MULTI-UNIT DWELLING (APARTMENT, DUPLEX, ETC)"/>
    <n v="400"/>
    <s v="STRONG-ARM (HANDS, FIST, FEET OR BODILY FORCE)"/>
    <s v="AO"/>
    <s v="Adult Other"/>
    <n v="850"/>
    <m/>
    <m/>
    <m/>
    <s v="5700 S  NORMANDIE                    AV"/>
    <m/>
    <n v="33.990900000000003"/>
    <n v="-118.3002"/>
    <n v="0"/>
  </r>
  <r>
    <n v="200117954"/>
    <d v="2020-09-14T00:00:00"/>
    <d v="2020-09-14T00:00:00"/>
    <n v="1245"/>
    <n v="1"/>
    <x v="1"/>
    <n v="163"/>
    <n v="1"/>
    <n v="442"/>
    <s v="SHOPLIFTING - PETTY THEFT ($950 &amp; UNDER)"/>
    <s v="1822 0443 0344"/>
    <n v="25"/>
    <s v="M"/>
    <s v="H"/>
    <n v="203"/>
    <s v="OTHER BUSINESS"/>
    <m/>
    <m/>
    <s v="IC"/>
    <s v="Invest Cont"/>
    <n v="442"/>
    <m/>
    <m/>
    <m/>
    <s v="700 S  BROADWAY"/>
    <m/>
    <n v="34.044400000000003"/>
    <n v="-118.25409999999999"/>
    <n v="0"/>
  </r>
  <r>
    <n v="201005196"/>
    <d v="2020-01-28T00:00:00"/>
    <d v="2020-01-03T00:00:00"/>
    <n v="1400"/>
    <n v="10"/>
    <x v="11"/>
    <n v="1008"/>
    <n v="2"/>
    <n v="354"/>
    <s v="THEFT OF IDENTITY"/>
    <s v="1822 0928"/>
    <n v="37"/>
    <s v="M"/>
    <s v="O"/>
    <n v="501"/>
    <s v="SINGLE FAMILY DWELLING"/>
    <m/>
    <m/>
    <s v="IC"/>
    <s v="Invest Cont"/>
    <n v="354"/>
    <m/>
    <m/>
    <m/>
    <s v="7500    WHITAKER                     AV"/>
    <m/>
    <n v="34.206400000000002"/>
    <n v="-118.498"/>
    <n v="0"/>
  </r>
  <r>
    <n v="200306830"/>
    <d v="2020-02-16T00:00:00"/>
    <d v="2020-02-16T00:00:00"/>
    <n v="1800"/>
    <n v="3"/>
    <x v="2"/>
    <n v="396"/>
    <n v="1"/>
    <n v="310"/>
    <s v="BURGLARY"/>
    <s v="0344 0321 1606"/>
    <n v="25"/>
    <s v="M"/>
    <s v="H"/>
    <n v="501"/>
    <s v="SINGLE FAMILY DWELLING"/>
    <m/>
    <m/>
    <s v="IC"/>
    <s v="Invest Cont"/>
    <n v="310"/>
    <m/>
    <m/>
    <m/>
    <s v="800 W  41ST                         ST"/>
    <m/>
    <n v="34.0092"/>
    <n v="-118.2872"/>
    <n v="0"/>
  </r>
  <r>
    <n v="201213943"/>
    <d v="2020-06-01T00:00:00"/>
    <d v="2020-06-01T00:00:00"/>
    <n v="1000"/>
    <n v="12"/>
    <x v="8"/>
    <n v="1267"/>
    <n v="1"/>
    <n v="251"/>
    <s v="SHOTS FIRED AT INHABITED DWELLING"/>
    <s v="1100 0329 1822 1301 1407 1402"/>
    <n v="49"/>
    <s v="F"/>
    <s v="B"/>
    <n v="501"/>
    <s v="SINGLE FAMILY DWELLING"/>
    <n v="102"/>
    <s v="HAND GUN"/>
    <s v="AA"/>
    <s v="Adult Arrest"/>
    <n v="251"/>
    <m/>
    <m/>
    <m/>
    <s v="600 W  82ND                         ST"/>
    <m/>
    <n v="33.964399999999998"/>
    <n v="-118.2842"/>
    <n v="1"/>
  </r>
  <r>
    <n v="200105709"/>
    <d v="2020-01-25T00:00:00"/>
    <d v="2020-01-25T00:00:00"/>
    <n v="1040"/>
    <n v="1"/>
    <x v="1"/>
    <n v="181"/>
    <n v="1"/>
    <n v="341"/>
    <s v="THEFT-GRAND ($950.01 &amp; OVER)EXCPT,GUNS,FOWL,LIVESTK,PROD"/>
    <s v="0344 1822"/>
    <n v="29"/>
    <s v="M"/>
    <s v="O"/>
    <n v="713"/>
    <s v="CONVENTION CENTER"/>
    <m/>
    <m/>
    <s v="IC"/>
    <s v="Invest Cont"/>
    <n v="341"/>
    <m/>
    <m/>
    <m/>
    <s v="1200 S  FIGUEROA                     ST"/>
    <m/>
    <n v="34.043100000000003"/>
    <n v="-118.2692"/>
    <n v="0"/>
  </r>
  <r>
    <n v="200612288"/>
    <d v="2020-07-07T00:00:00"/>
    <d v="2020-07-07T00:00:00"/>
    <n v="1525"/>
    <n v="6"/>
    <x v="9"/>
    <n v="631"/>
    <n v="1"/>
    <n v="510"/>
    <s v="VEHICLE - STOLEN"/>
    <m/>
    <n v="0"/>
    <m/>
    <m/>
    <n v="101"/>
    <s v="STREET"/>
    <m/>
    <m/>
    <s v="IC"/>
    <s v="Invest Cont"/>
    <n v="510"/>
    <m/>
    <m/>
    <m/>
    <s v="9100    CORDELL                      DR"/>
    <m/>
    <n v="34.094000000000001"/>
    <n v="-118.39"/>
    <n v="0"/>
  </r>
  <r>
    <n v="200611886"/>
    <d v="2020-06-27T00:00:00"/>
    <d v="2020-06-27T00:00:00"/>
    <n v="220"/>
    <n v="6"/>
    <x v="9"/>
    <n v="677"/>
    <n v="2"/>
    <n v="626"/>
    <s v="INTIMATE PARTNER - SIMPLE ASSAULT"/>
    <s v="2000 1813 1814 0400 0444 0429 0416 0913"/>
    <n v="22"/>
    <s v="F"/>
    <s v="H"/>
    <n v="502"/>
    <s v="MULTI-UNIT DWELLING (APARTMENT, DUPLEX, ETC)"/>
    <n v="400"/>
    <s v="STRONG-ARM (HANDS, FIST, FEET OR BODILY FORCE)"/>
    <s v="AO"/>
    <s v="Adult Other"/>
    <n v="626"/>
    <m/>
    <m/>
    <m/>
    <s v="5100 W  MELROSE                      AV"/>
    <m/>
    <n v="34.086500000000001"/>
    <n v="-118.3169"/>
    <n v="0"/>
  </r>
  <r>
    <n v="201226612"/>
    <d v="2020-12-09T00:00:00"/>
    <d v="2020-12-08T00:00:00"/>
    <n v="1500"/>
    <n v="12"/>
    <x v="8"/>
    <n v="1258"/>
    <n v="2"/>
    <n v="623"/>
    <s v="BATTERY POLICE (SIMPLE)"/>
    <s v="1212 0416 0417"/>
    <n v="0"/>
    <s v="F"/>
    <s v="W"/>
    <n v="753"/>
    <s v="DETENTION/JAIL FACILITY"/>
    <n v="400"/>
    <s v="STRONG-ARM (HANDS, FIST, FEET OR BODILY FORCE)"/>
    <s v="AA"/>
    <s v="Adult Arrest"/>
    <n v="623"/>
    <m/>
    <m/>
    <m/>
    <s v="7600 S  BROADWAY"/>
    <m/>
    <n v="33.970300000000002"/>
    <n v="-118.2783"/>
    <n v="1"/>
  </r>
  <r>
    <n v="200916764"/>
    <d v="2020-11-03T00:00:00"/>
    <d v="2020-11-03T00:00:00"/>
    <n v="300"/>
    <n v="9"/>
    <x v="3"/>
    <n v="981"/>
    <n v="2"/>
    <n v="624"/>
    <s v="BATTERY - SIMPLE ASSAULT"/>
    <n v="416"/>
    <n v="31"/>
    <s v="M"/>
    <s v="W"/>
    <n v="502"/>
    <s v="MULTI-UNIT DWELLING (APARTMENT, DUPLEX, ETC)"/>
    <n v="400"/>
    <s v="STRONG-ARM (HANDS, FIST, FEET OR BODILY FORCE)"/>
    <s v="AO"/>
    <s v="Adult Other"/>
    <n v="624"/>
    <m/>
    <m/>
    <m/>
    <s v="15000    DICKENS                      ST"/>
    <m/>
    <n v="34.151499999999999"/>
    <n v="-118.4601"/>
    <n v="0"/>
  </r>
  <r>
    <n v="200321099"/>
    <d v="2020-11-30T00:00:00"/>
    <d v="2020-11-30T00:00:00"/>
    <n v="805"/>
    <n v="3"/>
    <x v="2"/>
    <n v="393"/>
    <n v="2"/>
    <n v="740"/>
    <s v="VANDALISM - FELONY ($400 &amp; OVER, ALL CHURCH VANDALISMS)"/>
    <s v="1822 0329 1300 1309"/>
    <n v="19"/>
    <s v="X"/>
    <s v="X"/>
    <n v="122"/>
    <s v="VEHICLE, PASSENGER/TRUCK"/>
    <n v="304"/>
    <s v="CLUB/BAT"/>
    <s v="IC"/>
    <s v="Invest Cont"/>
    <n v="740"/>
    <m/>
    <m/>
    <m/>
    <s v="43RD                         PL"/>
    <s v="CRENSHAW                     BL"/>
    <n v="34.004100000000001"/>
    <n v="-118.3325"/>
    <n v="0"/>
  </r>
  <r>
    <n v="200816822"/>
    <d v="2020-11-24T00:00:00"/>
    <d v="2020-10-30T00:00:00"/>
    <n v="921"/>
    <n v="8"/>
    <x v="12"/>
    <n v="855"/>
    <n v="2"/>
    <n v="668"/>
    <s v="EMBEZZLEMENT, GRAND THEFT ($950.01 &amp; OVER)"/>
    <m/>
    <n v="0"/>
    <m/>
    <m/>
    <n v="203"/>
    <s v="OTHER BUSINESS"/>
    <m/>
    <m/>
    <s v="IC"/>
    <s v="Invest Cont"/>
    <n v="668"/>
    <m/>
    <m/>
    <m/>
    <s v="10700    SANTA MONICA                 BL"/>
    <m/>
    <n v="34.049199999999999"/>
    <n v="-118.43940000000001"/>
    <n v="0"/>
  </r>
  <r>
    <n v="201216955"/>
    <d v="2020-07-22T00:00:00"/>
    <d v="2020-07-20T00:00:00"/>
    <n v="1700"/>
    <n v="12"/>
    <x v="8"/>
    <n v="1215"/>
    <n v="1"/>
    <n v="440"/>
    <s v="THEFT PLAIN - PETTY ($950 &amp; UNDER)"/>
    <s v="0394 1822 0344"/>
    <n v="29"/>
    <s v="M"/>
    <s v="B"/>
    <n v="501"/>
    <s v="SINGLE FAMILY DWELLING"/>
    <m/>
    <m/>
    <s v="IC"/>
    <s v="Invest Cont"/>
    <n v="440"/>
    <m/>
    <m/>
    <m/>
    <s v="1300 W  53RD                         ST"/>
    <m/>
    <n v="33.994100000000003"/>
    <n v="-118.2985"/>
    <n v="0"/>
  </r>
  <r>
    <n v="200609358"/>
    <d v="2020-04-22T00:00:00"/>
    <d v="2020-04-22T00:00:00"/>
    <n v="100"/>
    <n v="6"/>
    <x v="9"/>
    <n v="649"/>
    <n v="1"/>
    <n v="320"/>
    <s v="BURGLARY, ATTEMPTED"/>
    <s v="0344 1607"/>
    <n v="0"/>
    <s v="X"/>
    <s v="X"/>
    <n v="210"/>
    <s v="RESTAURANT/FAST FOOD"/>
    <m/>
    <m/>
    <s v="AA"/>
    <s v="Adult Arrest"/>
    <n v="320"/>
    <m/>
    <m/>
    <m/>
    <s v="5100    HOLLYWOOD                    BL"/>
    <m/>
    <n v="34.101799999999997"/>
    <n v="-118.3009"/>
    <n v="1"/>
  </r>
  <r>
    <n v="200804757"/>
    <d v="2020-01-15T00:00:00"/>
    <d v="2020-01-15T00:00:00"/>
    <n v="1030"/>
    <n v="8"/>
    <x v="12"/>
    <n v="855"/>
    <n v="2"/>
    <n v="740"/>
    <s v="VANDALISM - FELONY ($400 &amp; OVER, ALL CHURCH VANDALISMS)"/>
    <s v="1605 0329 1822 1420"/>
    <n v="53"/>
    <s v="F"/>
    <s v="A"/>
    <n v="108"/>
    <s v="PARKING LOT"/>
    <m/>
    <m/>
    <s v="IC"/>
    <s v="Invest Cont"/>
    <n v="740"/>
    <m/>
    <m/>
    <m/>
    <s v="11000    SANTA MONICA                 BL"/>
    <m/>
    <n v="34.049199999999999"/>
    <n v="-118.4397"/>
    <n v="0"/>
  </r>
  <r>
    <n v="200204557"/>
    <d v="2020-01-12T00:00:00"/>
    <d v="2020-01-12T00:00:00"/>
    <n v="1650"/>
    <n v="2"/>
    <x v="5"/>
    <n v="247"/>
    <n v="2"/>
    <n v="740"/>
    <s v="VANDALISM - FELONY ($400 &amp; OVER, ALL CHURCH VANDALISMS)"/>
    <s v="0311 0329 0906 1816 1402"/>
    <n v="0"/>
    <s v="X"/>
    <s v="X"/>
    <n v="502"/>
    <s v="MULTI-UNIT DWELLING (APARTMENT, DUPLEX, ETC)"/>
    <n v="500"/>
    <s v="UNKNOWN WEAPON/OTHER WEAPON"/>
    <s v="JA"/>
    <s v="Juv Arrest"/>
    <n v="740"/>
    <n v="998"/>
    <m/>
    <m/>
    <s v="300 S  UNION                        AV"/>
    <m/>
    <n v="34.059600000000003"/>
    <n v="-118.2701"/>
    <n v="1"/>
  </r>
  <r>
    <n v="201224191"/>
    <d v="2020-11-09T00:00:00"/>
    <d v="2020-11-09T00:00:00"/>
    <n v="1730"/>
    <n v="12"/>
    <x v="8"/>
    <n v="1259"/>
    <n v="2"/>
    <n v="920"/>
    <s v="KIDNAPPING - GRAND ATTEMPT"/>
    <s v="1257 1822"/>
    <n v="4"/>
    <s v="M"/>
    <s v="H"/>
    <n v="102"/>
    <s v="SIDEWALK"/>
    <n v="400"/>
    <s v="STRONG-ARM (HANDS, FIST, FEET OR BODILY FORCE)"/>
    <s v="IC"/>
    <s v="Invest Cont"/>
    <n v="920"/>
    <m/>
    <m/>
    <m/>
    <s v="300 E  76TH                         PL"/>
    <m/>
    <n v="33.970500000000001"/>
    <n v="-118.2696"/>
    <n v="0"/>
  </r>
  <r>
    <n v="201307162"/>
    <d v="2020-02-23T00:00:00"/>
    <d v="2020-02-22T00:00:00"/>
    <n v="900"/>
    <n v="13"/>
    <x v="6"/>
    <n v="1309"/>
    <n v="1"/>
    <n v="330"/>
    <s v="BURGLARY FROM VEHICLE"/>
    <n v="344"/>
    <n v="26"/>
    <s v="F"/>
    <s v="W"/>
    <n v="101"/>
    <s v="STREET"/>
    <m/>
    <m/>
    <s v="IC"/>
    <s v="Invest Cont"/>
    <n v="330"/>
    <m/>
    <m/>
    <m/>
    <s v="VIOLET                       ST"/>
    <s v="MATEO"/>
    <n v="34.032600000000002"/>
    <n v="-118.23"/>
    <n v="0"/>
  </r>
  <r>
    <n v="200315092"/>
    <d v="2020-08-01T00:00:00"/>
    <d v="2020-08-01T00:00:00"/>
    <n v="2320"/>
    <n v="3"/>
    <x v="2"/>
    <n v="325"/>
    <n v="1"/>
    <n v="761"/>
    <s v="BRANDISH WEAPON"/>
    <s v="1822 1309 0202 0342 0334 0421 0416 0446"/>
    <n v="34"/>
    <s v="M"/>
    <s v="H"/>
    <n v="108"/>
    <s v="PARKING LOT"/>
    <n v="201"/>
    <s v="KNIFE WITH BLADE OVER 6 INCHES IN LENGTH"/>
    <s v="IC"/>
    <s v="Invest Cont"/>
    <n v="761"/>
    <n v="930"/>
    <m/>
    <m/>
    <s v="2800 S  VERMONT                      AV"/>
    <m/>
    <n v="34.0291"/>
    <n v="-118.2915"/>
    <n v="0"/>
  </r>
  <r>
    <n v="200714705"/>
    <d v="2020-10-09T00:00:00"/>
    <d v="2020-10-09T00:00:00"/>
    <n v="1000"/>
    <n v="7"/>
    <x v="0"/>
    <n v="782"/>
    <n v="1"/>
    <n v="510"/>
    <s v="VEHICLE - STOLEN"/>
    <m/>
    <n v="0"/>
    <m/>
    <m/>
    <n v="108"/>
    <s v="PARKING LOT"/>
    <m/>
    <m/>
    <s v="IC"/>
    <s v="Invest Cont"/>
    <n v="510"/>
    <m/>
    <m/>
    <m/>
    <s v="2300 S  FAIRFAX                      AV"/>
    <m/>
    <n v="34.037100000000002"/>
    <n v="-118.3687"/>
    <n v="0"/>
  </r>
  <r>
    <n v="200209184"/>
    <d v="2020-04-20T00:00:00"/>
    <d v="2020-01-02T00:00:00"/>
    <n v="935"/>
    <n v="2"/>
    <x v="5"/>
    <n v="291"/>
    <n v="1"/>
    <n v="480"/>
    <s v="BIKE - STOLEN"/>
    <s v="0344 0397"/>
    <n v="32"/>
    <s v="M"/>
    <s v="O"/>
    <n v="502"/>
    <s v="MULTI-UNIT DWELLING (APARTMENT, DUPLEX, ETC)"/>
    <m/>
    <m/>
    <s v="IC"/>
    <s v="Invest Cont"/>
    <n v="480"/>
    <m/>
    <m/>
    <m/>
    <s v="1400    ALVARADO                     TR"/>
    <m/>
    <n v="34.045000000000002"/>
    <n v="-118.2818"/>
    <n v="0"/>
  </r>
  <r>
    <n v="200211061"/>
    <d v="2020-06-07T00:00:00"/>
    <d v="2020-06-07T00:00:00"/>
    <n v="2200"/>
    <n v="2"/>
    <x v="5"/>
    <n v="257"/>
    <n v="2"/>
    <n v="624"/>
    <s v="BATTERY - SIMPLE ASSAULT"/>
    <s v="1822 0342 1300 0416 0446 1310 1312"/>
    <n v="27"/>
    <s v="M"/>
    <s v="H"/>
    <n v="108"/>
    <s v="PARKING LOT"/>
    <n v="400"/>
    <s v="STRONG-ARM (HANDS, FIST, FEET OR BODILY FORCE)"/>
    <s v="IC"/>
    <s v="Invest Cont"/>
    <n v="624"/>
    <m/>
    <m/>
    <m/>
    <s v="1400 W  6TH                          ST"/>
    <m/>
    <n v="34.056199999999997"/>
    <n v="-118.26730000000001"/>
    <n v="0"/>
  </r>
  <r>
    <n v="201307981"/>
    <d v="2020-03-11T00:00:00"/>
    <d v="2020-03-08T00:00:00"/>
    <n v="1800"/>
    <n v="13"/>
    <x v="6"/>
    <n v="1309"/>
    <n v="2"/>
    <n v="740"/>
    <s v="VANDALISM - FELONY ($400 &amp; OVER, ALL CHURCH VANDALISMS)"/>
    <s v="0329 0311 0216 1300 1309"/>
    <n v="0"/>
    <s v="M"/>
    <s v="O"/>
    <n v="108"/>
    <s v="PARKING LOT"/>
    <m/>
    <m/>
    <s v="IC"/>
    <s v="Invest Cont"/>
    <n v="740"/>
    <m/>
    <m/>
    <m/>
    <s v="2300    DAMON                        ST"/>
    <m/>
    <n v="34.028700000000001"/>
    <n v="-118.23220000000001"/>
    <n v="0"/>
  </r>
  <r>
    <n v="201006192"/>
    <d v="2020-02-19T00:00:00"/>
    <d v="2020-02-19T00:00:00"/>
    <n v="1309"/>
    <n v="10"/>
    <x v="11"/>
    <n v="1008"/>
    <n v="1"/>
    <n v="442"/>
    <s v="SHOPLIFTING - PETTY THEFT ($950 &amp; UNDER)"/>
    <s v="0325 1822 1420 0345 0202"/>
    <n v="0"/>
    <s v="M"/>
    <s v="W"/>
    <n v="243"/>
    <s v="DIY CENTER (LOWE'S,HOME DEPOT,OSH,CONTRACTORS WAREHOUSE)"/>
    <m/>
    <m/>
    <s v="IC"/>
    <s v="Invest Cont"/>
    <n v="442"/>
    <m/>
    <m/>
    <m/>
    <s v="16800    ROSCOE                       BL"/>
    <m/>
    <n v="34.220999999999997"/>
    <n v="-118.49890000000001"/>
    <n v="0"/>
  </r>
  <r>
    <n v="201223646"/>
    <d v="2020-10-30T00:00:00"/>
    <d v="2020-10-30T00:00:00"/>
    <n v="2240"/>
    <n v="12"/>
    <x v="8"/>
    <n v="1268"/>
    <n v="2"/>
    <n v="626"/>
    <s v="INTIMATE PARTNER - SIMPLE ASSAULT"/>
    <s v="0913 0400 0444 1814 2000"/>
    <n v="22"/>
    <s v="F"/>
    <s v="H"/>
    <n v="502"/>
    <s v="MULTI-UNIT DWELLING (APARTMENT, DUPLEX, ETC)"/>
    <n v="400"/>
    <s v="STRONG-ARM (HANDS, FIST, FEET OR BODILY FORCE)"/>
    <s v="AA"/>
    <s v="Adult Arrest"/>
    <n v="626"/>
    <m/>
    <m/>
    <m/>
    <s v="200 W  81ST                         ST"/>
    <m/>
    <n v="33.965899999999998"/>
    <n v="-118.2765"/>
    <n v="1"/>
  </r>
  <r>
    <n v="200912679"/>
    <d v="2020-07-23T00:00:00"/>
    <d v="2020-02-27T00:00:00"/>
    <n v="900"/>
    <n v="9"/>
    <x v="3"/>
    <n v="942"/>
    <n v="2"/>
    <n v="888"/>
    <s v="TRESPASSING"/>
    <n v="1501"/>
    <n v="0"/>
    <s v="X"/>
    <s v="X"/>
    <n v="101"/>
    <s v="STREET"/>
    <m/>
    <m/>
    <s v="IC"/>
    <s v="Invest Cont"/>
    <n v="888"/>
    <m/>
    <m/>
    <m/>
    <s v="TYRONE"/>
    <s v="AETNA"/>
    <n v="34.180199999999999"/>
    <n v="-118.4443"/>
    <n v="0"/>
  </r>
  <r>
    <n v="201309884"/>
    <d v="2020-04-25T00:00:00"/>
    <d v="2020-04-23T00:00:00"/>
    <n v="2030"/>
    <n v="13"/>
    <x v="6"/>
    <n v="1372"/>
    <n v="1"/>
    <n v="210"/>
    <s v="ROBBERY"/>
    <s v="0416 0344 0429 1822"/>
    <n v="54"/>
    <s v="M"/>
    <s v="H"/>
    <n v="101"/>
    <s v="STREET"/>
    <n v="400"/>
    <s v="STRONG-ARM (HANDS, FIST, FEET OR BODILY FORCE)"/>
    <s v="IC"/>
    <s v="Invest Cont"/>
    <n v="210"/>
    <m/>
    <m/>
    <m/>
    <s v="55TH                         ST"/>
    <s v="SAN PEDRO"/>
    <n v="33.9925"/>
    <n v="-118.2701"/>
    <n v="0"/>
  </r>
  <r>
    <n v="200704937"/>
    <d v="2020-01-19T00:00:00"/>
    <d v="2020-01-19T00:00:00"/>
    <n v="300"/>
    <n v="7"/>
    <x v="0"/>
    <n v="705"/>
    <n v="2"/>
    <n v="624"/>
    <s v="BATTERY - SIMPLE ASSAULT"/>
    <s v="1309 0216 0416 0440 1218"/>
    <n v="31"/>
    <s v="M"/>
    <s v="W"/>
    <n v="103"/>
    <s v="ALLEY"/>
    <n v="400"/>
    <s v="STRONG-ARM (HANDS, FIST, FEET OR BODILY FORCE)"/>
    <s v="IC"/>
    <s v="Invest Cont"/>
    <n v="624"/>
    <m/>
    <m/>
    <m/>
    <s v="LA BREA"/>
    <s v="WILLOUGHBY"/>
    <n v="34.0871"/>
    <n v="-118.3441"/>
    <n v="0"/>
  </r>
  <r>
    <n v="200511633"/>
    <d v="2020-07-09T00:00:00"/>
    <d v="2020-07-08T00:00:00"/>
    <n v="1700"/>
    <n v="5"/>
    <x v="10"/>
    <n v="515"/>
    <n v="1"/>
    <n v="510"/>
    <s v="VEHICLE - STOLEN"/>
    <m/>
    <n v="0"/>
    <m/>
    <m/>
    <n v="101"/>
    <s v="STREET"/>
    <m/>
    <m/>
    <s v="IC"/>
    <s v="Invest Cont"/>
    <n v="510"/>
    <m/>
    <m/>
    <m/>
    <s v="1700 N  AVALON                       BL"/>
    <m/>
    <n v="33.794800000000002"/>
    <n v="-118.2694"/>
    <n v="0"/>
  </r>
  <r>
    <n v="200111581"/>
    <d v="2020-05-11T00:00:00"/>
    <d v="2020-04-29T00:00:00"/>
    <n v="1030"/>
    <n v="1"/>
    <x v="1"/>
    <n v="138"/>
    <n v="2"/>
    <n v="740"/>
    <s v="VANDALISM - FELONY ($400 &amp; OVER, ALL CHURCH VANDALISMS)"/>
    <n v="329"/>
    <n v="46"/>
    <s v="F"/>
    <s v="C"/>
    <n v="122"/>
    <s v="VEHICLE, PASSENGER/TRUCK"/>
    <m/>
    <m/>
    <s v="IC"/>
    <s v="Invest Cont"/>
    <n v="740"/>
    <m/>
    <m/>
    <m/>
    <s v="200 E  2ND                          ST"/>
    <m/>
    <n v="34.0503"/>
    <n v="-118.2433"/>
    <n v="0"/>
  </r>
  <r>
    <n v="200608099"/>
    <d v="2020-03-19T00:00:00"/>
    <d v="2020-03-19T00:00:00"/>
    <n v="545"/>
    <n v="6"/>
    <x v="9"/>
    <n v="666"/>
    <n v="2"/>
    <n v="740"/>
    <s v="VANDALISM - FELONY ($400 &amp; OVER, ALL CHURCH VANDALISMS)"/>
    <n v="1402"/>
    <n v="0"/>
    <s v="X"/>
    <s v="X"/>
    <n v="726"/>
    <s v="POLICE FACILITY"/>
    <m/>
    <m/>
    <s v="IC"/>
    <s v="Invest Cont"/>
    <n v="740"/>
    <n v="998"/>
    <m/>
    <m/>
    <s v="1300    WILCOX                       AV"/>
    <m/>
    <n v="34.0944"/>
    <n v="-118.331"/>
    <n v="0"/>
  </r>
  <r>
    <n v="200610376"/>
    <d v="2020-05-14T00:00:00"/>
    <d v="2020-05-05T00:00:00"/>
    <n v="1200"/>
    <n v="6"/>
    <x v="9"/>
    <n v="625"/>
    <n v="1"/>
    <n v="341"/>
    <s v="THEFT-GRAND ($950.01 &amp; OVER)EXCPT,GUNS,FOWL,LIVESTK,PROD"/>
    <s v="0344 0349"/>
    <n v="34"/>
    <s v="M"/>
    <s v="W"/>
    <n v="501"/>
    <s v="SINGLE FAMILY DWELLING"/>
    <m/>
    <m/>
    <s v="IC"/>
    <s v="Invest Cont"/>
    <n v="341"/>
    <m/>
    <m/>
    <m/>
    <s v="6700    HILLPARK                     DR"/>
    <m/>
    <n v="34.1173"/>
    <n v="-118.3379"/>
    <n v="0"/>
  </r>
  <r>
    <n v="200312335"/>
    <d v="2020-06-05T00:00:00"/>
    <d v="2020-06-05T00:00:00"/>
    <n v="1635"/>
    <n v="3"/>
    <x v="2"/>
    <n v="397"/>
    <n v="2"/>
    <n v="624"/>
    <s v="BATTERY - SIMPLE ASSAULT"/>
    <s v="1202 0913 1810 0444 0400"/>
    <n v="66"/>
    <s v="M"/>
    <s v="B"/>
    <n v="502"/>
    <s v="MULTI-UNIT DWELLING (APARTMENT, DUPLEX, ETC)"/>
    <n v="400"/>
    <s v="STRONG-ARM (HANDS, FIST, FEET OR BODILY FORCE)"/>
    <s v="AO"/>
    <s v="Adult Other"/>
    <n v="624"/>
    <m/>
    <m/>
    <m/>
    <s v="4000 S  BUDLONG                      AV"/>
    <m/>
    <n v="34.009900000000002"/>
    <n v="-118.2959"/>
    <n v="0"/>
  </r>
  <r>
    <n v="200809925"/>
    <d v="2020-05-07T00:00:00"/>
    <d v="2020-05-07T00:00:00"/>
    <n v="1500"/>
    <n v="8"/>
    <x v="12"/>
    <n v="832"/>
    <n v="2"/>
    <n v="354"/>
    <s v="THEFT OF IDENTITY"/>
    <s v="1822 0100 0930"/>
    <n v="85"/>
    <s v="M"/>
    <s v="W"/>
    <n v="502"/>
    <s v="MULTI-UNIT DWELLING (APARTMENT, DUPLEX, ETC)"/>
    <m/>
    <m/>
    <s v="IC"/>
    <s v="Invest Cont"/>
    <n v="354"/>
    <m/>
    <m/>
    <m/>
    <s v="11800    DOROTHY                      ST"/>
    <m/>
    <n v="34.052"/>
    <n v="-118.4667"/>
    <n v="0"/>
  </r>
  <r>
    <n v="201109222"/>
    <d v="2020-05-10T00:00:00"/>
    <d v="2020-04-17T00:00:00"/>
    <n v="1200"/>
    <n v="11"/>
    <x v="7"/>
    <n v="1172"/>
    <n v="1"/>
    <n v="510"/>
    <s v="VEHICLE - STOLEN"/>
    <m/>
    <n v="0"/>
    <m/>
    <m/>
    <n v="707"/>
    <s v="GARAGE/CARPORT"/>
    <m/>
    <m/>
    <s v="IC"/>
    <s v="Invest Cont"/>
    <n v="510"/>
    <m/>
    <m/>
    <m/>
    <s v="1500 N  OCCIDENTAL                   BL"/>
    <m/>
    <n v="34.086500000000001"/>
    <n v="-118.2694"/>
    <n v="0"/>
  </r>
  <r>
    <n v="201015689"/>
    <d v="2020-12-03T00:00:00"/>
    <d v="2020-12-02T00:00:00"/>
    <n v="1730"/>
    <n v="10"/>
    <x v="11"/>
    <n v="1033"/>
    <n v="1"/>
    <n v="341"/>
    <s v="THEFT-GRAND ($950.01 &amp; OVER)EXCPT,GUNS,FOWL,LIVESTK,PROD"/>
    <s v="1822 1602 0397 0344 1414"/>
    <n v="0"/>
    <s v="M"/>
    <s v="W"/>
    <n v="249"/>
    <s v="NURSERY/FLOWER SHOP"/>
    <m/>
    <m/>
    <s v="IC"/>
    <s v="Invest Cont"/>
    <n v="341"/>
    <m/>
    <m/>
    <m/>
    <s v="18800    VICTORY                      BL"/>
    <m/>
    <n v="34.186599999999999"/>
    <n v="-118.54219999999999"/>
    <n v="0"/>
  </r>
  <r>
    <n v="200507310"/>
    <d v="2020-03-17T00:00:00"/>
    <d v="2020-03-17T00:00:00"/>
    <n v="1930"/>
    <n v="5"/>
    <x v="10"/>
    <n v="509"/>
    <n v="2"/>
    <n v="626"/>
    <s v="INTIMATE PARTNER - SIMPLE ASSAULT"/>
    <s v="1814 2000 0913 0444"/>
    <n v="33"/>
    <s v="F"/>
    <s v="O"/>
    <n v="501"/>
    <s v="SINGLE FAMILY DWELLING"/>
    <n v="400"/>
    <s v="STRONG-ARM (HANDS, FIST, FEET OR BODILY FORCE)"/>
    <s v="IC"/>
    <s v="Invest Cont"/>
    <n v="626"/>
    <m/>
    <m/>
    <m/>
    <s v="25600    BELLE PORTE                  AV"/>
    <m/>
    <n v="33.797600000000003"/>
    <n v="-118.30110000000001"/>
    <n v="0"/>
  </r>
  <r>
    <n v="201205748"/>
    <d v="2020-01-25T00:00:00"/>
    <d v="2020-01-24T00:00:00"/>
    <n v="801"/>
    <n v="12"/>
    <x v="8"/>
    <n v="1273"/>
    <n v="2"/>
    <n v="930"/>
    <s v="CRIMINAL THREATS - NO WEAPON DISPLAYED"/>
    <s v="0443 0319 0913 1816"/>
    <n v="44"/>
    <s v="F"/>
    <s v="B"/>
    <n v="301"/>
    <s v="GAS STATION"/>
    <n v="511"/>
    <s v="VERBAL THREAT"/>
    <s v="AO"/>
    <s v="Adult Other"/>
    <n v="930"/>
    <m/>
    <m/>
    <m/>
    <s v="8600 S  WESTERN                      AV"/>
    <m/>
    <n v="33.96"/>
    <n v="-118.309"/>
    <n v="0"/>
  </r>
  <r>
    <n v="201100811"/>
    <d v="2020-12-20T00:00:00"/>
    <d v="2020-12-20T00:00:00"/>
    <n v="1700"/>
    <n v="11"/>
    <x v="7"/>
    <n v="1136"/>
    <n v="1"/>
    <n v="520"/>
    <s v="VEHICLE - ATTEMPT STOLEN"/>
    <s v="1402 1300"/>
    <n v="53"/>
    <s v="M"/>
    <s v="H"/>
    <n v="108"/>
    <s v="PARKING LOT"/>
    <m/>
    <m/>
    <s v="IC"/>
    <s v="Invest Cont"/>
    <n v="520"/>
    <n v="998"/>
    <m/>
    <m/>
    <s v="4200    EAGLE ROCK                   BL"/>
    <m/>
    <n v="34.1218"/>
    <n v="-118.2251"/>
    <n v="0"/>
  </r>
  <r>
    <n v="201304422"/>
    <d v="2020-01-09T00:00:00"/>
    <d v="2020-01-08T00:00:00"/>
    <n v="2100"/>
    <n v="13"/>
    <x v="6"/>
    <n v="1345"/>
    <n v="1"/>
    <n v="230"/>
    <s v="ASSAULT WITH DEADLY WEAPON, AGGRAVATED ASSAULT"/>
    <s v="0913 1402 0334 0421 0400"/>
    <n v="20"/>
    <s v="F"/>
    <s v="H"/>
    <n v="501"/>
    <s v="SINGLE FAMILY DWELLING"/>
    <n v="200"/>
    <s v="KNIFE WITH BLADE 6INCHES OR LESS"/>
    <s v="AA"/>
    <s v="Adult Arrest"/>
    <n v="230"/>
    <n v="998"/>
    <m/>
    <m/>
    <s v="3400 S  CENTRAL                      AV"/>
    <m/>
    <n v="34.012799999999999"/>
    <n v="-118.2565"/>
    <n v="1"/>
  </r>
  <r>
    <n v="201007123"/>
    <d v="2020-03-11T00:00:00"/>
    <d v="2020-03-11T00:00:00"/>
    <n v="1655"/>
    <n v="10"/>
    <x v="11"/>
    <n v="1023"/>
    <n v="2"/>
    <n v="624"/>
    <s v="BATTERY - SIMPLE ASSAULT"/>
    <s v="0444 0913"/>
    <n v="47"/>
    <s v="M"/>
    <s v="O"/>
    <n v="102"/>
    <s v="SIDEWALK"/>
    <n v="400"/>
    <s v="STRONG-ARM (HANDS, FIST, FEET OR BODILY FORCE)"/>
    <s v="AO"/>
    <s v="Adult Other"/>
    <n v="624"/>
    <m/>
    <m/>
    <m/>
    <s v="7100    TAMPA                        AV"/>
    <m/>
    <n v="34.199300000000001"/>
    <n v="-118.5535"/>
    <n v="0"/>
  </r>
  <r>
    <n v="201214881"/>
    <d v="2020-06-18T00:00:00"/>
    <d v="2020-06-17T00:00:00"/>
    <n v="1000"/>
    <n v="12"/>
    <x v="8"/>
    <n v="1248"/>
    <n v="1"/>
    <n v="510"/>
    <s v="VEHICLE - STOLEN"/>
    <m/>
    <n v="0"/>
    <m/>
    <m/>
    <n v="101"/>
    <s v="STREET"/>
    <m/>
    <m/>
    <s v="IC"/>
    <s v="Invest Cont"/>
    <n v="510"/>
    <m/>
    <m/>
    <m/>
    <s v="900 W  66TH                         ST"/>
    <m/>
    <n v="33.979199999999999"/>
    <n v="-118.28919999999999"/>
    <n v="0"/>
  </r>
  <r>
    <n v="200505655"/>
    <d v="2020-02-09T00:00:00"/>
    <d v="2020-02-09T00:00:00"/>
    <n v="1845"/>
    <n v="5"/>
    <x v="10"/>
    <n v="585"/>
    <n v="2"/>
    <n v="624"/>
    <s v="BATTERY - SIMPLE ASSAULT"/>
    <s v="0416 0329 0360 0602 0913"/>
    <n v="31"/>
    <s v="F"/>
    <s v="H"/>
    <n v="222"/>
    <s v="LAUNDROMAT"/>
    <n v="400"/>
    <s v="STRONG-ARM (HANDS, FIST, FEET OR BODILY FORCE)"/>
    <s v="IC"/>
    <s v="Invest Cont"/>
    <n v="624"/>
    <m/>
    <m/>
    <m/>
    <s v="2200 S  PACIFIC                      AV"/>
    <m/>
    <n v="33.724299999999999"/>
    <n v="-118.2963"/>
    <n v="0"/>
  </r>
  <r>
    <n v="201204813"/>
    <d v="2020-01-12T00:00:00"/>
    <d v="2020-01-12T00:00:00"/>
    <n v="1530"/>
    <n v="12"/>
    <x v="8"/>
    <n v="1213"/>
    <n v="2"/>
    <n v="624"/>
    <s v="BATTERY - SIMPLE ASSAULT"/>
    <s v="0400 0416 0913 1202"/>
    <n v="61"/>
    <s v="M"/>
    <s v="B"/>
    <n v="501"/>
    <s v="SINGLE FAMILY DWELLING"/>
    <n v="400"/>
    <s v="STRONG-ARM (HANDS, FIST, FEET OR BODILY FORCE)"/>
    <s v="AA"/>
    <s v="Adult Arrest"/>
    <n v="624"/>
    <m/>
    <m/>
    <m/>
    <s v="1700 W  54TH                         ST"/>
    <m/>
    <n v="33.993299999999998"/>
    <n v="-118.307"/>
    <n v="1"/>
  </r>
  <r>
    <n v="201012465"/>
    <d v="2020-08-26T00:00:00"/>
    <d v="2020-08-25T00:00:00"/>
    <n v="1800"/>
    <n v="10"/>
    <x v="11"/>
    <n v="1023"/>
    <n v="2"/>
    <n v="740"/>
    <s v="VANDALISM - FELONY ($400 &amp; OVER, ALL CHURCH VANDALISMS)"/>
    <s v="0329 1822 2004"/>
    <n v="55"/>
    <s v="M"/>
    <s v="W"/>
    <n v="122"/>
    <s v="VEHICLE, PASSENGER/TRUCK"/>
    <m/>
    <m/>
    <s v="IC"/>
    <s v="Invest Cont"/>
    <n v="740"/>
    <m/>
    <m/>
    <m/>
    <s v="6800    SYLVIA                       AV"/>
    <m/>
    <n v="34.193800000000003"/>
    <n v="-118.55240000000001"/>
    <n v="0"/>
  </r>
  <r>
    <n v="201210854"/>
    <d v="2020-04-13T00:00:00"/>
    <d v="2020-04-13T00:00:00"/>
    <n v="100"/>
    <n v="12"/>
    <x v="8"/>
    <n v="1207"/>
    <n v="2"/>
    <n v="624"/>
    <s v="BATTERY - SIMPLE ASSAULT"/>
    <s v="0913 0561 0400 0416"/>
    <n v="42"/>
    <s v="F"/>
    <s v="H"/>
    <n v="102"/>
    <s v="SIDEWALK"/>
    <n v="400"/>
    <s v="STRONG-ARM (HANDS, FIST, FEET OR BODILY FORCE)"/>
    <s v="AO"/>
    <s v="Adult Other"/>
    <n v="624"/>
    <m/>
    <m/>
    <m/>
    <s v="900 W  50TH                         PL"/>
    <m/>
    <n v="33.997"/>
    <n v="-118.2886"/>
    <n v="0"/>
  </r>
  <r>
    <n v="201305189"/>
    <d v="2020-01-22T00:00:00"/>
    <d v="2020-01-21T00:00:00"/>
    <n v="1800"/>
    <n v="13"/>
    <x v="6"/>
    <n v="1385"/>
    <n v="2"/>
    <n v="626"/>
    <s v="INTIMATE PARTNER - SIMPLE ASSAULT"/>
    <s v="0416 0432 1814 2000"/>
    <n v="26"/>
    <s v="F"/>
    <s v="B"/>
    <n v="203"/>
    <s v="OTHER BUSINESS"/>
    <n v="400"/>
    <s v="STRONG-ARM (HANDS, FIST, FEET OR BODILY FORCE)"/>
    <s v="IC"/>
    <s v="Invest Cont"/>
    <n v="626"/>
    <m/>
    <m/>
    <m/>
    <s v="6000 S  SAN PEDRO                    ST"/>
    <m/>
    <n v="33.985199999999999"/>
    <n v="-118.2696"/>
    <n v="0"/>
  </r>
  <r>
    <n v="201207670"/>
    <d v="2020-02-23T00:00:00"/>
    <d v="2020-02-23T00:00:00"/>
    <n v="200"/>
    <n v="12"/>
    <x v="8"/>
    <n v="1266"/>
    <n v="1"/>
    <n v="210"/>
    <s v="ROBBERY"/>
    <s v="0342 0330 0344 0416 0446 0913 0916 1310 1311 1815"/>
    <n v="29"/>
    <s v="M"/>
    <s v="H"/>
    <n v="101"/>
    <s v="STREET"/>
    <n v="400"/>
    <s v="STRONG-ARM (HANDS, FIST, FEET OR BODILY FORCE)"/>
    <s v="IC"/>
    <s v="Invest Cont"/>
    <n v="210"/>
    <m/>
    <m/>
    <m/>
    <s v="80TH"/>
    <s v="HOOVER"/>
    <n v="33.966700000000003"/>
    <n v="-118.2871"/>
    <n v="0"/>
  </r>
  <r>
    <n v="200318844"/>
    <d v="2020-10-14T00:00:00"/>
    <d v="2020-10-07T00:00:00"/>
    <n v="800"/>
    <n v="3"/>
    <x v="2"/>
    <n v="357"/>
    <n v="2"/>
    <n v="354"/>
    <s v="THEFT OF IDENTITY"/>
    <s v="0100 1822 0928 1202"/>
    <n v="80"/>
    <s v="F"/>
    <s v="H"/>
    <n v="501"/>
    <s v="SINGLE FAMILY DWELLING"/>
    <m/>
    <m/>
    <s v="IC"/>
    <s v="Invest Cont"/>
    <n v="354"/>
    <m/>
    <m/>
    <m/>
    <s v="1300 W  35TH                         PL"/>
    <m/>
    <n v="34.023699999999998"/>
    <n v="-118.29770000000001"/>
    <n v="0"/>
  </r>
  <r>
    <n v="200709908"/>
    <d v="2020-05-31T00:00:00"/>
    <d v="2020-05-31T00:00:00"/>
    <n v="130"/>
    <n v="7"/>
    <x v="0"/>
    <n v="702"/>
    <n v="1"/>
    <n v="310"/>
    <s v="BURGLARY"/>
    <s v="0906 0358"/>
    <n v="0"/>
    <s v="F"/>
    <s v="O"/>
    <n v="406"/>
    <s v="OTHER STORE"/>
    <m/>
    <m/>
    <s v="AO"/>
    <s v="Adult Other"/>
    <n v="310"/>
    <m/>
    <m/>
    <m/>
    <s v="7300    MELROSE                      AV"/>
    <m/>
    <n v="34.083599999999997"/>
    <n v="-118.34869999999999"/>
    <n v="0"/>
  </r>
  <r>
    <n v="200507899"/>
    <d v="2020-04-03T00:00:00"/>
    <d v="2020-04-03T00:00:00"/>
    <n v="1200"/>
    <n v="5"/>
    <x v="10"/>
    <n v="585"/>
    <n v="1"/>
    <n v="230"/>
    <s v="ASSAULT WITH DEADLY WEAPON, AGGRAVATED ASSAULT"/>
    <s v="0913 0361 0445 1309 0202"/>
    <n v="29"/>
    <s v="M"/>
    <s v="B"/>
    <n v="103"/>
    <s v="ALLEY"/>
    <n v="302"/>
    <s v="BLUNT INSTRUMENT"/>
    <s v="AO"/>
    <s v="Adult Other"/>
    <n v="230"/>
    <m/>
    <m/>
    <m/>
    <s v="1900 S  GRAND                        AV"/>
    <m/>
    <n v="33.726999999999997"/>
    <n v="-118.2902"/>
    <n v="0"/>
  </r>
  <r>
    <n v="201008392"/>
    <d v="2020-04-25T00:00:00"/>
    <d v="2020-04-25T00:00:00"/>
    <n v="2000"/>
    <n v="10"/>
    <x v="11"/>
    <n v="1003"/>
    <n v="2"/>
    <n v="740"/>
    <s v="VANDALISM - FELONY ($400 &amp; OVER, ALL CHURCH VANDALISMS)"/>
    <s v="0329 0913 1309 0202 2004 1420 0359 1817 0529 0445"/>
    <n v="30"/>
    <s v="F"/>
    <s v="H"/>
    <n v="502"/>
    <s v="MULTI-UNIT DWELLING (APARTMENT, DUPLEX, ETC)"/>
    <m/>
    <m/>
    <s v="IC"/>
    <s v="Invest Cont"/>
    <n v="740"/>
    <m/>
    <m/>
    <m/>
    <s v="7800    BAIRD                        AV"/>
    <m/>
    <n v="34.212000000000003"/>
    <n v="-118.53740000000001"/>
    <n v="0"/>
  </r>
  <r>
    <n v="200909336"/>
    <d v="2020-05-05T00:00:00"/>
    <d v="2020-05-05T00:00:00"/>
    <n v="315"/>
    <n v="9"/>
    <x v="3"/>
    <n v="963"/>
    <n v="1"/>
    <n v="330"/>
    <s v="BURGLARY FROM VEHICLE"/>
    <s v="1501 1307"/>
    <n v="41"/>
    <s v="M"/>
    <s v="H"/>
    <n v="101"/>
    <s v="STREET"/>
    <m/>
    <m/>
    <s v="IC"/>
    <s v="Invest Cont"/>
    <n v="330"/>
    <m/>
    <m/>
    <m/>
    <s v="5000    KESTER                       AV"/>
    <m/>
    <n v="34.161200000000001"/>
    <n v="-118.45740000000001"/>
    <n v="0"/>
  </r>
  <r>
    <n v="200716814"/>
    <d v="2020-12-07T00:00:00"/>
    <d v="2020-12-06T00:00:00"/>
    <n v="1800"/>
    <n v="7"/>
    <x v="0"/>
    <n v="788"/>
    <n v="1"/>
    <n v="331"/>
    <s v="THEFT FROM MOTOR VEHICLE - GRAND ($950.01 AND OVER)"/>
    <s v="1822 0344 0384"/>
    <n v="57"/>
    <s v="M"/>
    <s v="H"/>
    <n v="101"/>
    <s v="STREET"/>
    <m/>
    <m/>
    <s v="IC"/>
    <s v="Invest Cont"/>
    <n v="331"/>
    <m/>
    <m/>
    <m/>
    <s v="2300 S  BRONSON                      AV"/>
    <m/>
    <n v="34.035699999999999"/>
    <n v="-118.33199999999999"/>
    <n v="0"/>
  </r>
  <r>
    <n v="200204562"/>
    <d v="2020-01-11T00:00:00"/>
    <d v="2020-01-11T00:00:00"/>
    <n v="2040"/>
    <n v="2"/>
    <x v="5"/>
    <n v="249"/>
    <n v="2"/>
    <n v="624"/>
    <s v="BATTERY - SIMPLE ASSAULT"/>
    <s v="0444 1822"/>
    <n v="30"/>
    <s v="F"/>
    <s v="W"/>
    <n v="502"/>
    <s v="MULTI-UNIT DWELLING (APARTMENT, DUPLEX, ETC)"/>
    <n v="400"/>
    <s v="STRONG-ARM (HANDS, FIST, FEET OR BODILY FORCE)"/>
    <s v="IC"/>
    <s v="Invest Cont"/>
    <n v="624"/>
    <m/>
    <m/>
    <m/>
    <s v="600    SAINT PAUL                   AV"/>
    <m/>
    <n v="34.0535"/>
    <n v="-118.26090000000001"/>
    <n v="0"/>
  </r>
  <r>
    <n v="200315504"/>
    <d v="2020-08-09T00:00:00"/>
    <d v="2020-08-09T00:00:00"/>
    <n v="1950"/>
    <n v="3"/>
    <x v="2"/>
    <n v="397"/>
    <n v="1"/>
    <n v="440"/>
    <s v="THEFT PLAIN - PETTY ($950 &amp; UNDER)"/>
    <s v="0344 2032 1822"/>
    <n v="57"/>
    <s v="F"/>
    <s v="B"/>
    <n v="102"/>
    <s v="SIDEWALK"/>
    <m/>
    <m/>
    <s v="IC"/>
    <s v="Invest Cont"/>
    <n v="440"/>
    <m/>
    <m/>
    <m/>
    <s v="4000 S  NORMANDIE                    AV"/>
    <m/>
    <n v="34.010300000000001"/>
    <n v="-118.3002"/>
    <n v="0"/>
  </r>
  <r>
    <n v="201009982"/>
    <d v="2020-06-14T00:00:00"/>
    <d v="2020-06-12T00:00:00"/>
    <n v="1119"/>
    <n v="10"/>
    <x v="11"/>
    <n v="1088"/>
    <n v="2"/>
    <n v="930"/>
    <s v="CRIMINAL THREATS - NO WEAPON DISPLAYED"/>
    <s v="1822 0443 1906"/>
    <n v="38"/>
    <s v="F"/>
    <s v="W"/>
    <n v="501"/>
    <s v="SINGLE FAMILY DWELLING"/>
    <n v="500"/>
    <s v="UNKNOWN WEAPON/OTHER WEAPON"/>
    <s v="IC"/>
    <s v="Invest Cont"/>
    <n v="930"/>
    <m/>
    <m/>
    <m/>
    <s v="16800    OAK VIEW                     DR"/>
    <m/>
    <n v="34.1541"/>
    <n v="-118.501"/>
    <n v="0"/>
  </r>
  <r>
    <n v="200909368"/>
    <d v="2020-05-06T00:00:00"/>
    <d v="2020-05-05T00:00:00"/>
    <n v="830"/>
    <n v="9"/>
    <x v="3"/>
    <n v="914"/>
    <n v="2"/>
    <n v="930"/>
    <s v="CRIMINAL THREATS - NO WEAPON DISPLAYED"/>
    <n v="432"/>
    <n v="41"/>
    <s v="M"/>
    <s v="H"/>
    <n v="502"/>
    <s v="MULTI-UNIT DWELLING (APARTMENT, DUPLEX, ETC)"/>
    <n v="511"/>
    <s v="VERBAL THREAT"/>
    <s v="IC"/>
    <s v="Invest Cont"/>
    <n v="930"/>
    <m/>
    <m/>
    <m/>
    <s v="14900    SHERMAN                      WY"/>
    <m/>
    <n v="34.2012"/>
    <n v="-118.45740000000001"/>
    <n v="0"/>
  </r>
  <r>
    <n v="201221512"/>
    <d v="2020-09-27T00:00:00"/>
    <d v="2020-09-25T00:00:00"/>
    <n v="520"/>
    <n v="12"/>
    <x v="8"/>
    <n v="1248"/>
    <n v="1"/>
    <n v="440"/>
    <s v="THEFT PLAIN - PETTY ($950 &amp; UNDER)"/>
    <s v="1822 0344 0216 0321 0324"/>
    <n v="0"/>
    <s v="X"/>
    <s v="X"/>
    <n v="210"/>
    <s v="RESTAURANT/FAST FOOD"/>
    <m/>
    <m/>
    <s v="IC"/>
    <s v="Invest Cont"/>
    <n v="440"/>
    <m/>
    <m/>
    <m/>
    <s v="900 W  FLORENCE                     AV"/>
    <m/>
    <n v="33.979199999999999"/>
    <n v="-118.2893"/>
    <n v="0"/>
  </r>
  <r>
    <n v="200320945"/>
    <d v="2020-11-26T00:00:00"/>
    <d v="2020-11-26T00:00:00"/>
    <n v="1230"/>
    <n v="3"/>
    <x v="2"/>
    <n v="396"/>
    <n v="2"/>
    <n v="740"/>
    <s v="VANDALISM - FELONY ($400 &amp; OVER, ALL CHURCH VANDALISMS)"/>
    <s v="0329 0913 1309"/>
    <n v="42"/>
    <s v="F"/>
    <s v="B"/>
    <n v="122"/>
    <s v="VEHICLE, PASSENGER/TRUCK"/>
    <n v="500"/>
    <s v="UNKNOWN WEAPON/OTHER WEAPON"/>
    <s v="IC"/>
    <s v="Invest Cont"/>
    <n v="740"/>
    <m/>
    <m/>
    <m/>
    <s v="800 W  42ND                         PL"/>
    <m/>
    <n v="34.006399999999999"/>
    <n v="-118.28789999999999"/>
    <n v="0"/>
  </r>
  <r>
    <n v="201108544"/>
    <d v="2020-04-20T00:00:00"/>
    <d v="2020-04-18T00:00:00"/>
    <n v="1700"/>
    <n v="11"/>
    <x v="7"/>
    <n v="1126"/>
    <n v="1"/>
    <n v="420"/>
    <s v="THEFT FROM MOTOR VEHICLE - PETTY ($950 &amp; UNDER)"/>
    <m/>
    <n v="0"/>
    <m/>
    <m/>
    <n v="101"/>
    <s v="STREET"/>
    <m/>
    <m/>
    <s v="IC"/>
    <s v="Invest Cont"/>
    <n v="420"/>
    <m/>
    <m/>
    <m/>
    <s v="5200    BUCHANAN                     ST"/>
    <m/>
    <n v="34.118899999999996"/>
    <n v="-118.20310000000001"/>
    <n v="0"/>
  </r>
  <r>
    <n v="200700649"/>
    <d v="2020-04-04T00:00:00"/>
    <d v="2020-04-03T00:00:00"/>
    <n v="2300"/>
    <n v="7"/>
    <x v="0"/>
    <n v="719"/>
    <n v="1"/>
    <n v="440"/>
    <s v="THEFT PLAIN - PETTY ($950 &amp; UNDER)"/>
    <s v="0344 1402"/>
    <n v="45"/>
    <s v="F"/>
    <s v="H"/>
    <n v="203"/>
    <s v="OTHER BUSINESS"/>
    <m/>
    <m/>
    <s v="IC"/>
    <s v="Invest Cont"/>
    <n v="440"/>
    <n v="998"/>
    <m/>
    <m/>
    <s v="300 N  ROSSMORE                     AV"/>
    <m/>
    <n v="34.076099999999997"/>
    <n v="-118.3272"/>
    <n v="0"/>
  </r>
  <r>
    <n v="200300896"/>
    <d v="2020-11-23T00:00:00"/>
    <d v="2020-11-23T00:00:00"/>
    <n v="915"/>
    <n v="3"/>
    <x v="2"/>
    <n v="356"/>
    <n v="1"/>
    <n v="331"/>
    <s v="THEFT FROM MOTOR VEHICLE - GRAND ($950.01 AND OVER)"/>
    <s v="1606 1822 0342 0344 0385 1300 1309"/>
    <n v="47"/>
    <s v="M"/>
    <s v="H"/>
    <n v="101"/>
    <s v="STREET"/>
    <m/>
    <m/>
    <s v="AA"/>
    <s v="Adult Arrest"/>
    <n v="331"/>
    <m/>
    <m/>
    <m/>
    <s v="HALLDALE                     AV"/>
    <s v="37TH                         ST"/>
    <n v="34.020000000000003"/>
    <n v="-118.30289999999999"/>
    <n v="1"/>
  </r>
  <r>
    <n v="201210465"/>
    <d v="2020-03-26T00:00:00"/>
    <d v="2020-03-26T00:00:00"/>
    <n v="2020"/>
    <n v="12"/>
    <x v="8"/>
    <n v="1269"/>
    <n v="1"/>
    <n v="341"/>
    <s v="THEFT-GRAND ($950.01 &amp; OVER)EXCPT,GUNS,FOWL,LIVESTK,PROD"/>
    <n v="344"/>
    <n v="32"/>
    <s v="M"/>
    <s v="B"/>
    <n v="514"/>
    <s v="GROUP HOME"/>
    <m/>
    <m/>
    <s v="IC"/>
    <s v="Invest Cont"/>
    <n v="341"/>
    <m/>
    <m/>
    <m/>
    <s v="400 E  81ST                         ST"/>
    <m/>
    <n v="33.965600000000002"/>
    <n v="-118.26730000000001"/>
    <n v="0"/>
  </r>
  <r>
    <n v="201214515"/>
    <d v="2020-06-11T00:00:00"/>
    <d v="2020-06-11T00:00:00"/>
    <n v="2130"/>
    <n v="12"/>
    <x v="8"/>
    <n v="1239"/>
    <n v="1"/>
    <n v="230"/>
    <s v="ASSAULT WITH DEADLY WEAPON, AGGRAVATED ASSAULT"/>
    <s v="1402 1822 0400 0444 0443"/>
    <n v="27"/>
    <s v="F"/>
    <s v="H"/>
    <n v="501"/>
    <s v="SINGLE FAMILY DWELLING"/>
    <n v="207"/>
    <s v="OTHER KNIFE"/>
    <s v="AA"/>
    <s v="Adult Arrest"/>
    <n v="230"/>
    <n v="998"/>
    <m/>
    <m/>
    <s v="700 W  59TH                         PL"/>
    <m/>
    <n v="33.985999999999997"/>
    <n v="-118.2859"/>
    <n v="1"/>
  </r>
  <r>
    <n v="200411785"/>
    <d v="2020-08-16T00:00:00"/>
    <d v="2020-08-16T00:00:00"/>
    <n v="455"/>
    <n v="4"/>
    <x v="4"/>
    <n v="423"/>
    <n v="1"/>
    <n v="230"/>
    <s v="ASSAULT WITH DEADLY WEAPON, AGGRAVATED ASSAULT"/>
    <s v="0334 0302 0913 0906"/>
    <n v="35"/>
    <s v="F"/>
    <s v="H"/>
    <n v="101"/>
    <s v="STREET"/>
    <n v="102"/>
    <s v="HAND GUN"/>
    <s v="IC"/>
    <s v="Invest Cont"/>
    <n v="230"/>
    <m/>
    <m/>
    <m/>
    <s v="MISSION                      RD"/>
    <s v="MARENGO"/>
    <n v="34.060600000000001"/>
    <n v="-118.2144"/>
    <n v="0"/>
  </r>
  <r>
    <n v="201011570"/>
    <d v="2020-08-01T00:00:00"/>
    <d v="2020-08-01T00:00:00"/>
    <n v="1400"/>
    <n v="10"/>
    <x v="11"/>
    <n v="1039"/>
    <n v="1"/>
    <n v="210"/>
    <s v="ROBBERY"/>
    <s v="0512 0415 0344 1822 1402 0940 0216 0334 1823 2024"/>
    <n v="18"/>
    <s v="M"/>
    <s v="B"/>
    <n v="502"/>
    <s v="MULTI-UNIT DWELLING (APARTMENT, DUPLEX, ETC)"/>
    <n v="200"/>
    <s v="KNIFE WITH BLADE 6INCHES OR LESS"/>
    <s v="IC"/>
    <s v="Invest Cont"/>
    <n v="210"/>
    <m/>
    <m/>
    <m/>
    <s v="6700    WOODLEY                      AV"/>
    <m/>
    <n v="34.192399999999999"/>
    <n v="-118.4837"/>
    <n v="0"/>
  </r>
  <r>
    <n v="200611456"/>
    <d v="2020-06-16T00:00:00"/>
    <d v="2020-06-15T00:00:00"/>
    <n v="1430"/>
    <n v="6"/>
    <x v="9"/>
    <n v="645"/>
    <n v="2"/>
    <n v="626"/>
    <s v="INTIMATE PARTNER - SIMPLE ASSAULT"/>
    <s v="0400 0416 0448 0429 0344 1814 2000 0913"/>
    <n v="22"/>
    <s v="F"/>
    <s v="H"/>
    <n v="503"/>
    <s v="HOTEL"/>
    <n v="400"/>
    <s v="STRONG-ARM (HANDS, FIST, FEET OR BODILY FORCE)"/>
    <s v="IC"/>
    <s v="Invest Cont"/>
    <n v="626"/>
    <m/>
    <m/>
    <m/>
    <s v="6800 W  SUNSET                       BL"/>
    <m/>
    <n v="34.097999999999999"/>
    <n v="-118.33929999999999"/>
    <n v="0"/>
  </r>
  <r>
    <n v="200817047"/>
    <d v="2020-12-01T00:00:00"/>
    <d v="2020-11-20T00:00:00"/>
    <n v="1145"/>
    <n v="8"/>
    <x v="12"/>
    <n v="858"/>
    <n v="2"/>
    <n v="624"/>
    <s v="BATTERY - SIMPLE ASSAULT"/>
    <s v="0400 0448 0913"/>
    <n v="62"/>
    <s v="M"/>
    <s v="W"/>
    <n v="502"/>
    <s v="MULTI-UNIT DWELLING (APARTMENT, DUPLEX, ETC)"/>
    <n v="400"/>
    <s v="STRONG-ARM (HANDS, FIST, FEET OR BODILY FORCE)"/>
    <s v="AO"/>
    <s v="Adult Other"/>
    <n v="624"/>
    <m/>
    <m/>
    <m/>
    <s v="1600 S  CREST                        DR"/>
    <m/>
    <n v="34.049599999999998"/>
    <n v="-118.3875"/>
    <n v="0"/>
  </r>
  <r>
    <n v="200404183"/>
    <d v="2020-01-05T00:00:00"/>
    <d v="2020-01-05T00:00:00"/>
    <n v="2010"/>
    <n v="4"/>
    <x v="4"/>
    <n v="456"/>
    <n v="2"/>
    <n v="745"/>
    <s v="VANDALISM - MISDEAMEANOR ($399 OR UNDER)"/>
    <n v="329"/>
    <n v="63"/>
    <s v="F"/>
    <s v="H"/>
    <n v="501"/>
    <s v="SINGLE FAMILY DWELLING"/>
    <m/>
    <m/>
    <s v="AO"/>
    <s v="Adult Other"/>
    <n v="745"/>
    <m/>
    <m/>
    <m/>
    <s v="700 N  EVERGREEN                    AV"/>
    <m/>
    <n v="34.049900000000001"/>
    <n v="-118.2009"/>
    <n v="0"/>
  </r>
  <r>
    <n v="201223136"/>
    <d v="2020-10-22T00:00:00"/>
    <d v="2020-10-22T00:00:00"/>
    <n v="1915"/>
    <n v="12"/>
    <x v="8"/>
    <n v="1283"/>
    <n v="1"/>
    <n v="230"/>
    <s v="ASSAULT WITH DEADLY WEAPON, AGGRAVATED ASSAULT"/>
    <s v="1100 0430 0906"/>
    <n v="20"/>
    <s v="F"/>
    <s v="B"/>
    <n v="102"/>
    <s v="SIDEWALK"/>
    <n v="106"/>
    <s v="UNKNOWN FIREARM"/>
    <s v="IC"/>
    <s v="Invest Cont"/>
    <n v="230"/>
    <m/>
    <m/>
    <m/>
    <s v="WESTERN                      AV"/>
    <s v="CENTURY"/>
    <n v="33.945500000000003"/>
    <n v="-118.309"/>
    <n v="0"/>
  </r>
  <r>
    <n v="200107564"/>
    <d v="2020-02-13T00:00:00"/>
    <d v="2020-02-12T00:00:00"/>
    <n v="1930"/>
    <n v="1"/>
    <x v="1"/>
    <n v="133"/>
    <n v="1"/>
    <n v="330"/>
    <s v="BURGLARY FROM VEHICLE"/>
    <s v="1307 0329 1822 0377 1609 0344"/>
    <n v="33"/>
    <s v="M"/>
    <s v="Z"/>
    <n v="101"/>
    <s v="STREET"/>
    <m/>
    <m/>
    <s v="IC"/>
    <s v="Invest Cont"/>
    <n v="330"/>
    <m/>
    <m/>
    <m/>
    <s v="200 S  SPRING                       ST"/>
    <m/>
    <n v="34.051699999999997"/>
    <n v="-118.2474"/>
    <n v="0"/>
  </r>
  <r>
    <n v="200608304"/>
    <d v="2020-03-24T00:00:00"/>
    <d v="2020-03-24T00:00:00"/>
    <n v="1550"/>
    <n v="6"/>
    <x v="9"/>
    <n v="666"/>
    <n v="2"/>
    <n v="624"/>
    <s v="BATTERY - SIMPLE ASSAULT"/>
    <s v="0416 0400 1822"/>
    <n v="20"/>
    <s v="F"/>
    <s v="B"/>
    <n v="101"/>
    <s v="STREET"/>
    <n v="400"/>
    <s v="STRONG-ARM (HANDS, FIST, FEET OR BODILY FORCE)"/>
    <s v="IC"/>
    <s v="Invest Cont"/>
    <n v="624"/>
    <m/>
    <m/>
    <m/>
    <s v="HOLLYWOOD"/>
    <s v="VINE"/>
    <n v="34.0944"/>
    <n v="-118.32769999999999"/>
    <n v="0"/>
  </r>
  <r>
    <n v="201205074"/>
    <d v="2020-01-16T00:00:00"/>
    <d v="2020-01-16T00:00:00"/>
    <n v="1625"/>
    <n v="12"/>
    <x v="8"/>
    <n v="1213"/>
    <n v="1"/>
    <n v="761"/>
    <s v="BRANDISH WEAPON"/>
    <s v="0334 1402 1822 2004 1218 0421 0445"/>
    <n v="69"/>
    <s v="M"/>
    <s v="B"/>
    <n v="251"/>
    <s v="RECYCLING CENTER"/>
    <n v="201"/>
    <s v="KNIFE WITH BLADE OVER 6 INCHES IN LENGTH"/>
    <s v="AA"/>
    <s v="Adult Arrest"/>
    <n v="761"/>
    <n v="930"/>
    <m/>
    <m/>
    <s v="GRAMERCY"/>
    <s v="SLAUSON"/>
    <n v="33.989100000000001"/>
    <n v="-118.3139"/>
    <n v="1"/>
  </r>
  <r>
    <n v="200816338"/>
    <d v="2020-11-11T00:00:00"/>
    <d v="2020-11-11T00:00:00"/>
    <n v="2205"/>
    <n v="8"/>
    <x v="12"/>
    <n v="899"/>
    <n v="2"/>
    <n v="626"/>
    <s v="INTIMATE PARTNER - SIMPLE ASSAULT"/>
    <s v="0400 0913 1813"/>
    <n v="0"/>
    <s v="M"/>
    <s v="H"/>
    <n v="505"/>
    <s v="MOTEL"/>
    <n v="400"/>
    <s v="STRONG-ARM (HANDS, FIST, FEET OR BODILY FORCE)"/>
    <s v="IC"/>
    <s v="Invest Cont"/>
    <n v="626"/>
    <m/>
    <m/>
    <m/>
    <s v="8600    VENICE                       BL"/>
    <m/>
    <n v="34.0336"/>
    <n v="-118.3807"/>
    <n v="0"/>
  </r>
  <r>
    <n v="200101052"/>
    <d v="2020-10-11T00:00:00"/>
    <d v="2020-10-10T00:00:00"/>
    <n v="2130"/>
    <n v="1"/>
    <x v="1"/>
    <n v="153"/>
    <n v="2"/>
    <n v="740"/>
    <s v="VANDALISM - FELONY ($400 &amp; OVER, ALL CHURCH VANDALISMS)"/>
    <s v="0329 1402 1822"/>
    <n v="0"/>
    <s v="X"/>
    <s v="X"/>
    <n v="102"/>
    <s v="SIDEWALK"/>
    <n v="309"/>
    <s v="BOARD"/>
    <s v="AA"/>
    <s v="Adult Arrest"/>
    <n v="740"/>
    <n v="998"/>
    <m/>
    <m/>
    <s v="200 W  6TH                          ST"/>
    <m/>
    <n v="34.045999999999999"/>
    <n v="-118.251"/>
    <n v="1"/>
  </r>
  <r>
    <n v="200305889"/>
    <d v="2020-02-01T00:00:00"/>
    <d v="2020-01-31T00:00:00"/>
    <n v="2000"/>
    <n v="3"/>
    <x v="2"/>
    <n v="393"/>
    <n v="1"/>
    <n v="420"/>
    <s v="THEFT FROM MOTOR VEHICLE - PETTY ($950 &amp; UNDER)"/>
    <s v="0344 0385 1606 1300"/>
    <n v="29"/>
    <s v="F"/>
    <s v="H"/>
    <n v="101"/>
    <s v="STREET"/>
    <m/>
    <m/>
    <s v="IC"/>
    <s v="Invest Cont"/>
    <n v="420"/>
    <m/>
    <m/>
    <m/>
    <s v="2800 W  VERNON                       AV"/>
    <m/>
    <n v="34.007399999999997"/>
    <n v="-118.32899999999999"/>
    <n v="0"/>
  </r>
  <r>
    <n v="200114073"/>
    <d v="2020-06-29T00:00:00"/>
    <d v="2020-06-28T00:00:00"/>
    <n v="2346"/>
    <n v="1"/>
    <x v="1"/>
    <n v="152"/>
    <n v="1"/>
    <n v="230"/>
    <s v="ASSAULT WITH DEADLY WEAPON, AGGRAVATED ASSAULT"/>
    <s v="0416 0305 1822 1218 1202 1414 1420 0910 2004 2034"/>
    <n v="61"/>
    <s v="F"/>
    <s v="B"/>
    <n v="835"/>
    <s v="7TH AND METRO CENTER (NOT LINE SPECIFIC)"/>
    <n v="400"/>
    <s v="STRONG-ARM (HANDS, FIST, FEET OR BODILY FORCE)"/>
    <s v="IC"/>
    <s v="Invest Cont"/>
    <n v="230"/>
    <m/>
    <m/>
    <m/>
    <s v="600 S  FIGUEROA                     ST"/>
    <m/>
    <n v="34.0505"/>
    <n v="-118.25879999999999"/>
    <n v="0"/>
  </r>
  <r>
    <n v="200405489"/>
    <d v="2020-02-07T00:00:00"/>
    <d v="2020-02-06T00:00:00"/>
    <n v="2115"/>
    <n v="4"/>
    <x v="4"/>
    <n v="464"/>
    <n v="2"/>
    <n v="946"/>
    <s v="OTHER MISCELLANEOUS CRIME"/>
    <s v="0432 0913 1258"/>
    <n v="12"/>
    <s v="F"/>
    <s v="H"/>
    <n v="501"/>
    <s v="SINGLE FAMILY DWELLING"/>
    <n v="500"/>
    <s v="UNKNOWN WEAPON/OTHER WEAPON"/>
    <s v="AO"/>
    <s v="Adult Other"/>
    <n v="946"/>
    <m/>
    <m/>
    <m/>
    <s v="200 N  SOTO                         ST"/>
    <m/>
    <n v="34.044499999999999"/>
    <n v="-118.2116"/>
    <n v="0"/>
  </r>
  <r>
    <n v="201211063"/>
    <d v="2020-04-17T00:00:00"/>
    <d v="2020-04-17T00:00:00"/>
    <n v="5"/>
    <n v="12"/>
    <x v="8"/>
    <n v="1258"/>
    <n v="1"/>
    <n v="230"/>
    <s v="ASSAULT WITH DEADLY WEAPON, AGGRAVATED ASSAULT"/>
    <s v="0906 1402 1407 1100 0450 1822 1309"/>
    <n v="20"/>
    <s v="F"/>
    <s v="H"/>
    <n v="101"/>
    <s v="STREET"/>
    <n v="102"/>
    <s v="HAND GUN"/>
    <s v="IC"/>
    <s v="Invest Cont"/>
    <n v="230"/>
    <n v="998"/>
    <m/>
    <m/>
    <s v="79TH                         ST"/>
    <s v="SAN PEDRO"/>
    <n v="33.9679"/>
    <n v="-118.26949999999999"/>
    <n v="0"/>
  </r>
  <r>
    <n v="200112245"/>
    <d v="2020-05-28T00:00:00"/>
    <d v="2020-05-27T00:00:00"/>
    <n v="100"/>
    <n v="1"/>
    <x v="1"/>
    <n v="141"/>
    <n v="1"/>
    <n v="440"/>
    <s v="THEFT PLAIN - PETTY ($950 &amp; UNDER)"/>
    <s v="1822 0352 1218 0344"/>
    <n v="59"/>
    <s v="M"/>
    <s v="B"/>
    <n v="508"/>
    <s v="FRAT HOUSE/SORORITY/DORMITORY"/>
    <m/>
    <m/>
    <s v="IC"/>
    <s v="Invest Cont"/>
    <n v="440"/>
    <m/>
    <m/>
    <m/>
    <s v="300 S  FIGUEROA                     ST"/>
    <m/>
    <n v="34.054200000000002"/>
    <n v="-118.25660000000001"/>
    <n v="0"/>
  </r>
  <r>
    <n v="200117177"/>
    <d v="2020-08-31T00:00:00"/>
    <d v="2020-08-29T00:00:00"/>
    <n v="220"/>
    <n v="1"/>
    <x v="1"/>
    <n v="162"/>
    <n v="1"/>
    <n v="230"/>
    <s v="ASSAULT WITH DEADLY WEAPON, AGGRAVATED ASSAULT"/>
    <s v="0416 0450 1822 1407 1402 1309"/>
    <n v="0"/>
    <s v="M"/>
    <s v="B"/>
    <n v="101"/>
    <s v="STREET"/>
    <n v="102"/>
    <s v="HAND GUN"/>
    <s v="IC"/>
    <s v="Invest Cont"/>
    <n v="230"/>
    <m/>
    <m/>
    <m/>
    <s v="800 S  OLIVE                        ST"/>
    <m/>
    <n v="34.043700000000001"/>
    <n v="-118.2582"/>
    <n v="0"/>
  </r>
  <r>
    <n v="200317330"/>
    <d v="2020-09-14T00:00:00"/>
    <d v="2020-09-12T00:00:00"/>
    <n v="2000"/>
    <n v="3"/>
    <x v="2"/>
    <n v="327"/>
    <n v="1"/>
    <n v="480"/>
    <s v="BIKE - STOLEN"/>
    <s v="0344 1251 1822"/>
    <n v="24"/>
    <s v="M"/>
    <s v="O"/>
    <n v="502"/>
    <s v="MULTI-UNIT DWELLING (APARTMENT, DUPLEX, ETC)"/>
    <m/>
    <m/>
    <s v="IC"/>
    <s v="Invest Cont"/>
    <n v="480"/>
    <m/>
    <m/>
    <m/>
    <s v="1200 W  ADAMS                        BL"/>
    <m/>
    <n v="34.032800000000002"/>
    <n v="-118.2865"/>
    <n v="0"/>
  </r>
  <r>
    <n v="200209078"/>
    <d v="2020-04-17T00:00:00"/>
    <d v="2020-04-16T00:00:00"/>
    <n v="1430"/>
    <n v="2"/>
    <x v="5"/>
    <n v="256"/>
    <n v="2"/>
    <n v="740"/>
    <s v="VANDALISM - FELONY ($400 &amp; OVER, ALL CHURCH VANDALISMS)"/>
    <s v="0329 0311"/>
    <n v="19"/>
    <s v="X"/>
    <s v="X"/>
    <n v="704"/>
    <s v="ELEMENTARY SCHOOL"/>
    <m/>
    <m/>
    <s v="IC"/>
    <s v="Invest Cont"/>
    <n v="740"/>
    <m/>
    <m/>
    <m/>
    <s v="600    LITTLE                       ST"/>
    <m/>
    <n v="34.055500000000002"/>
    <n v="-118.27249999999999"/>
    <n v="0"/>
  </r>
  <r>
    <n v="201015278"/>
    <d v="2020-11-21T00:00:00"/>
    <d v="2020-11-21T00:00:00"/>
    <n v="335"/>
    <n v="10"/>
    <x v="11"/>
    <n v="1088"/>
    <n v="1"/>
    <n v="420"/>
    <s v="THEFT FROM MOTOR VEHICLE - PETTY ($950 &amp; UNDER)"/>
    <s v="1822 1300 0344 1309 0386 1606 1420"/>
    <n v="49"/>
    <s v="M"/>
    <s v="W"/>
    <n v="101"/>
    <s v="STREET"/>
    <m/>
    <m/>
    <s v="IC"/>
    <s v="Invest Cont"/>
    <n v="420"/>
    <m/>
    <m/>
    <m/>
    <s v="17000    OAK VIEW                     DR"/>
    <m/>
    <n v="34.151499999999999"/>
    <n v="-118.50360000000001"/>
    <n v="0"/>
  </r>
  <r>
    <n v="200805781"/>
    <d v="2020-02-09T00:00:00"/>
    <d v="2020-02-09T00:00:00"/>
    <n v="1450"/>
    <n v="8"/>
    <x v="12"/>
    <n v="889"/>
    <n v="2"/>
    <n v="946"/>
    <s v="OTHER MISCELLANEOUS CRIME"/>
    <s v="1501 0321"/>
    <n v="37"/>
    <s v="M"/>
    <s v="W"/>
    <n v="101"/>
    <s v="STREET"/>
    <n v="400"/>
    <s v="STRONG-ARM (HANDS, FIST, FEET OR BODILY FORCE)"/>
    <s v="IC"/>
    <s v="Invest Cont"/>
    <n v="946"/>
    <m/>
    <m/>
    <m/>
    <s v="1900 S  CORNING                      ST"/>
    <m/>
    <n v="34.043199999999999"/>
    <n v="-118.3796"/>
    <n v="0"/>
  </r>
  <r>
    <n v="200614702"/>
    <d v="2020-08-30T00:00:00"/>
    <d v="2020-08-27T00:00:00"/>
    <n v="1400"/>
    <n v="6"/>
    <x v="9"/>
    <n v="667"/>
    <n v="2"/>
    <n v="740"/>
    <s v="VANDALISM - FELONY ($400 &amp; OVER, ALL CHURCH VANDALISMS)"/>
    <s v="0329 1300 1822"/>
    <n v="72"/>
    <s v="M"/>
    <s v="B"/>
    <n v="122"/>
    <s v="VEHICLE, PASSENGER/TRUCK"/>
    <m/>
    <m/>
    <s v="IC"/>
    <s v="Invest Cont"/>
    <n v="740"/>
    <m/>
    <m/>
    <m/>
    <s v="GORDON                       ST"/>
    <s v="SUNSET                       BL"/>
    <n v="34.097999999999999"/>
    <n v="-118.3201"/>
    <n v="0"/>
  </r>
  <r>
    <n v="200804066"/>
    <d v="2020-01-02T00:00:00"/>
    <d v="2020-01-02T00:00:00"/>
    <n v="1300"/>
    <n v="8"/>
    <x v="12"/>
    <n v="832"/>
    <n v="1"/>
    <n v="330"/>
    <s v="BURGLARY FROM VEHICLE"/>
    <s v="0344 1609 1822 1403"/>
    <n v="28"/>
    <s v="F"/>
    <s v="H"/>
    <n v="707"/>
    <s v="GARAGE/CARPORT"/>
    <m/>
    <m/>
    <s v="IC"/>
    <s v="Invest Cont"/>
    <n v="330"/>
    <m/>
    <m/>
    <m/>
    <s v="1000    GRANVILLE                    AV"/>
    <m/>
    <n v="34.0505"/>
    <n v="-118.465"/>
    <n v="0"/>
  </r>
  <r>
    <n v="200218813"/>
    <d v="2020-12-20T00:00:00"/>
    <d v="2020-12-19T00:00:00"/>
    <n v="1900"/>
    <n v="2"/>
    <x v="5"/>
    <n v="235"/>
    <n v="1"/>
    <n v="420"/>
    <s v="THEFT FROM MOTOR VEHICLE - PETTY ($950 &amp; UNDER)"/>
    <m/>
    <n v="0"/>
    <m/>
    <m/>
    <n v="101"/>
    <s v="STREET"/>
    <m/>
    <m/>
    <s v="IC"/>
    <s v="Invest Cont"/>
    <n v="420"/>
    <m/>
    <m/>
    <m/>
    <s v="LAKE                         ST"/>
    <s v="VALLEY                       ST"/>
    <n v="34.065300000000001"/>
    <n v="-118.27249999999999"/>
    <n v="0"/>
  </r>
  <r>
    <n v="200206644"/>
    <d v="2020-02-22T00:00:00"/>
    <d v="2020-02-21T00:00:00"/>
    <n v="1900"/>
    <n v="2"/>
    <x v="5"/>
    <n v="237"/>
    <n v="1"/>
    <n v="510"/>
    <s v="VEHICLE - STOLEN"/>
    <m/>
    <n v="0"/>
    <m/>
    <m/>
    <n v="101"/>
    <s v="STREET"/>
    <m/>
    <m/>
    <s v="IC"/>
    <s v="Invest Cont"/>
    <n v="510"/>
    <m/>
    <m/>
    <m/>
    <s v="UNION                        PL"/>
    <s v="3RD                          ST"/>
    <n v="34.060600000000001"/>
    <n v="-118.2672"/>
    <n v="0"/>
  </r>
  <r>
    <n v="200321043"/>
    <d v="2020-11-28T00:00:00"/>
    <d v="2020-11-27T00:00:00"/>
    <n v="1900"/>
    <n v="3"/>
    <x v="2"/>
    <n v="361"/>
    <n v="2"/>
    <n v="930"/>
    <s v="CRIMINAL THREATS - NO WEAPON DISPLAYED"/>
    <s v="0913 2000 1814 0443"/>
    <n v="33"/>
    <s v="F"/>
    <s v="B"/>
    <n v="502"/>
    <s v="MULTI-UNIT DWELLING (APARTMENT, DUPLEX, ETC)"/>
    <n v="511"/>
    <s v="VERBAL THREAT"/>
    <s v="AO"/>
    <s v="Adult Other"/>
    <n v="930"/>
    <m/>
    <m/>
    <m/>
    <s v="4700    TACANA                       ST"/>
    <m/>
    <n v="34.016300000000001"/>
    <n v="-118.3523"/>
    <n v="0"/>
  </r>
  <r>
    <n v="200214459"/>
    <d v="2020-09-01T00:00:00"/>
    <d v="2020-08-31T00:00:00"/>
    <n v="1900"/>
    <n v="2"/>
    <x v="5"/>
    <n v="235"/>
    <n v="1"/>
    <n v="510"/>
    <s v="VEHICLE - STOLEN"/>
    <m/>
    <n v="0"/>
    <m/>
    <m/>
    <n v="101"/>
    <s v="STREET"/>
    <m/>
    <m/>
    <s v="IC"/>
    <s v="Invest Cont"/>
    <n v="510"/>
    <m/>
    <m/>
    <m/>
    <s v="200 N  ALVARADO                     ST"/>
    <m/>
    <n v="34.067700000000002"/>
    <n v="-118.2731"/>
    <n v="0"/>
  </r>
  <r>
    <n v="200908604"/>
    <d v="2020-04-18T00:00:00"/>
    <d v="2020-04-15T00:00:00"/>
    <n v="1800"/>
    <n v="9"/>
    <x v="3"/>
    <n v="906"/>
    <n v="2"/>
    <n v="740"/>
    <s v="VANDALISM - FELONY ($400 &amp; OVER, ALL CHURCH VANDALISMS)"/>
    <s v="0329 1300"/>
    <n v="34"/>
    <s v="M"/>
    <s v="H"/>
    <n v="101"/>
    <s v="STREET"/>
    <m/>
    <m/>
    <s v="IC"/>
    <s v="Invest Cont"/>
    <n v="740"/>
    <m/>
    <m/>
    <m/>
    <s v="7400    TYRONE                       AV"/>
    <m/>
    <n v="34.204799999999999"/>
    <n v="-118.4443"/>
    <n v="0"/>
  </r>
  <r>
    <n v="200300900"/>
    <d v="2020-11-25T00:00:00"/>
    <d v="2020-11-25T00:00:00"/>
    <n v="615"/>
    <n v="3"/>
    <x v="2"/>
    <n v="399"/>
    <n v="1"/>
    <n v="250"/>
    <s v="SHOTS FIRED AT MOVING VEHICLE, TRAIN OR AIRCRAFT"/>
    <s v="1822 1100 0329 1310 1309 0334 0302 0430 1407 0202"/>
    <n v="32"/>
    <s v="F"/>
    <s v="H"/>
    <n v="101"/>
    <s v="STREET"/>
    <n v="109"/>
    <s v="SEMI-AUTOMATIC PISTOL"/>
    <s v="IC"/>
    <s v="Invest Cont"/>
    <n v="250"/>
    <m/>
    <m/>
    <m/>
    <s v="VERNON                       AV"/>
    <s v="FIGUEROA                     ST"/>
    <n v="34.003799999999998"/>
    <n v="-118.28270000000001"/>
    <n v="0"/>
  </r>
  <r>
    <n v="201116834"/>
    <d v="2020-12-21T00:00:00"/>
    <d v="2020-12-18T00:00:00"/>
    <n v="1800"/>
    <n v="11"/>
    <x v="7"/>
    <n v="1117"/>
    <n v="1"/>
    <n v="331"/>
    <s v="THEFT FROM MOTOR VEHICLE - GRAND ($950.01 AND OVER)"/>
    <s v="0385 1822 1300"/>
    <n v="56"/>
    <s v="M"/>
    <s v="H"/>
    <n v="101"/>
    <s v="STREET"/>
    <m/>
    <m/>
    <s v="IC"/>
    <s v="Invest Cont"/>
    <n v="331"/>
    <m/>
    <m/>
    <m/>
    <s v="LANGDALE                     AV"/>
    <s v="ELLENWOOD                    DR"/>
    <n v="34.130200000000002"/>
    <n v="-118.2174"/>
    <n v="0"/>
  </r>
  <r>
    <n v="200709995"/>
    <d v="2020-06-04T00:00:00"/>
    <d v="2020-05-30T00:00:00"/>
    <n v="1830"/>
    <n v="7"/>
    <x v="0"/>
    <n v="722"/>
    <n v="1"/>
    <n v="310"/>
    <s v="BURGLARY"/>
    <s v="0358 0344"/>
    <n v="46"/>
    <s v="M"/>
    <s v="H"/>
    <n v="403"/>
    <s v="DRUG STORE"/>
    <m/>
    <m/>
    <s v="IC"/>
    <s v="Invest Cont"/>
    <n v="310"/>
    <m/>
    <m/>
    <m/>
    <s v="400 S  SAN VICENTE                  BL"/>
    <m/>
    <n v="34.0715"/>
    <n v="-118.3764"/>
    <n v="0"/>
  </r>
  <r>
    <n v="201105237"/>
    <d v="2020-01-29T00:00:00"/>
    <d v="2020-01-28T00:00:00"/>
    <n v="2300"/>
    <n v="11"/>
    <x v="7"/>
    <n v="1181"/>
    <n v="1"/>
    <n v="331"/>
    <s v="THEFT FROM MOTOR VEHICLE - GRAND ($950.01 AND OVER)"/>
    <s v="0344 0385"/>
    <n v="28"/>
    <s v="F"/>
    <s v="K"/>
    <n v="101"/>
    <s v="STREET"/>
    <m/>
    <m/>
    <s v="IC"/>
    <s v="Invest Cont"/>
    <n v="331"/>
    <m/>
    <m/>
    <m/>
    <s v="MONTANA                      ST"/>
    <s v="WATERLOO                     ST"/>
    <n v="34.081899999999997"/>
    <n v="-118.2649"/>
    <n v="0"/>
  </r>
  <r>
    <n v="200608036"/>
    <d v="2020-03-17T00:00:00"/>
    <d v="2020-03-17T00:00:00"/>
    <n v="430"/>
    <n v="6"/>
    <x v="9"/>
    <n v="666"/>
    <n v="1"/>
    <n v="220"/>
    <s v="ATTEMPTED ROBBERY"/>
    <n v="334"/>
    <n v="34"/>
    <s v="M"/>
    <s v="O"/>
    <n v="114"/>
    <s v="TAXI"/>
    <n v="107"/>
    <s v="OTHER FIREARM"/>
    <s v="IC"/>
    <s v="Invest Cont"/>
    <n v="220"/>
    <m/>
    <m/>
    <m/>
    <s v="LA MIRADA"/>
    <s v="VINE"/>
    <n v="34.093499999999999"/>
    <n v="-118.3266"/>
    <n v="0"/>
  </r>
  <r>
    <n v="201107149"/>
    <d v="2020-03-10T00:00:00"/>
    <d v="2020-03-09T00:00:00"/>
    <n v="1300"/>
    <n v="11"/>
    <x v="7"/>
    <n v="1146"/>
    <n v="1"/>
    <n v="510"/>
    <s v="VEHICLE - STOLEN"/>
    <m/>
    <n v="0"/>
    <m/>
    <m/>
    <n v="101"/>
    <s v="STREET"/>
    <m/>
    <m/>
    <s v="IC"/>
    <s v="Invest Cont"/>
    <n v="510"/>
    <m/>
    <m/>
    <m/>
    <s v="2600    BLIMP                        ST"/>
    <m/>
    <n v="34.096299999999999"/>
    <n v="-118.2431"/>
    <n v="0"/>
  </r>
  <r>
    <n v="200321894"/>
    <d v="2020-12-17T00:00:00"/>
    <d v="2020-12-17T00:00:00"/>
    <n v="1510"/>
    <n v="3"/>
    <x v="2"/>
    <n v="356"/>
    <n v="2"/>
    <n v="626"/>
    <s v="INTIMATE PARTNER - SIMPLE ASSAULT"/>
    <s v="2000 1814 0913 1309 0416 0446"/>
    <n v="42"/>
    <s v="F"/>
    <s v="B"/>
    <n v="501"/>
    <s v="SINGLE FAMILY DWELLING"/>
    <n v="400"/>
    <s v="STRONG-ARM (HANDS, FIST, FEET OR BODILY FORCE)"/>
    <s v="IC"/>
    <s v="Invest Cont"/>
    <n v="626"/>
    <m/>
    <m/>
    <m/>
    <s v="1500 W  35TH                         ST"/>
    <m/>
    <n v="34.0246"/>
    <n v="-118.3032"/>
    <n v="0"/>
  </r>
  <r>
    <n v="200906541"/>
    <d v="2020-02-26T00:00:00"/>
    <d v="2020-02-26T00:00:00"/>
    <n v="625"/>
    <n v="9"/>
    <x v="3"/>
    <n v="952"/>
    <n v="2"/>
    <n v="624"/>
    <s v="BATTERY - SIMPLE ASSAULT"/>
    <s v="0910 1612 0416"/>
    <n v="45"/>
    <s v="F"/>
    <s v="W"/>
    <n v="801"/>
    <s v="MTA BUS"/>
    <n v="515"/>
    <s v="PHYSICAL PRESENCE"/>
    <s v="IC"/>
    <s v="Invest Cont"/>
    <n v="624"/>
    <m/>
    <m/>
    <m/>
    <s v="CLARK"/>
    <s v="SEPULVEDA"/>
    <n v="34.168500000000002"/>
    <n v="-118.4659"/>
    <n v="0"/>
  </r>
  <r>
    <n v="200613058"/>
    <d v="2020-07-25T00:00:00"/>
    <d v="2020-07-06T00:00:00"/>
    <n v="1300"/>
    <n v="6"/>
    <x v="9"/>
    <n v="622"/>
    <n v="1"/>
    <n v="510"/>
    <s v="VEHICLE - STOLEN"/>
    <m/>
    <n v="0"/>
    <m/>
    <m/>
    <n v="101"/>
    <s v="STREET"/>
    <m/>
    <m/>
    <s v="IC"/>
    <s v="Invest Cont"/>
    <n v="510"/>
    <m/>
    <m/>
    <m/>
    <s v="1800    LAUREL CANYON                BL"/>
    <m/>
    <n v="34.103700000000003"/>
    <n v="-118.3659"/>
    <n v="0"/>
  </r>
  <r>
    <n v="200113642"/>
    <d v="2020-06-19T00:00:00"/>
    <d v="2020-06-18T00:00:00"/>
    <n v="1500"/>
    <n v="1"/>
    <x v="1"/>
    <n v="152"/>
    <n v="2"/>
    <n v="624"/>
    <s v="BATTERY - SIMPLE ASSAULT"/>
    <s v="1822 0416"/>
    <n v="24"/>
    <s v="F"/>
    <s v="H"/>
    <n v="403"/>
    <s v="DRUG STORE"/>
    <n v="400"/>
    <s v="STRONG-ARM (HANDS, FIST, FEET OR BODILY FORCE)"/>
    <s v="IC"/>
    <s v="Invest Cont"/>
    <n v="624"/>
    <m/>
    <m/>
    <m/>
    <s v="600 W  7TH                          ST"/>
    <m/>
    <n v="34.049100000000003"/>
    <n v="-118.25579999999999"/>
    <n v="0"/>
  </r>
  <r>
    <n v="200311722"/>
    <d v="2020-05-21T00:00:00"/>
    <d v="2020-05-20T00:00:00"/>
    <n v="2230"/>
    <n v="3"/>
    <x v="2"/>
    <n v="396"/>
    <n v="2"/>
    <n v="627"/>
    <s v="CHILD ABUSE (PHYSICAL) - SIMPLE ASSAULT"/>
    <s v="0552 0448 0444 1251 1258"/>
    <n v="13"/>
    <s v="F"/>
    <s v="H"/>
    <n v="502"/>
    <s v="MULTI-UNIT DWELLING (APARTMENT, DUPLEX, ETC)"/>
    <n v="400"/>
    <s v="STRONG-ARM (HANDS, FIST, FEET OR BODILY FORCE)"/>
    <s v="IC"/>
    <s v="Invest Cont"/>
    <n v="627"/>
    <m/>
    <m/>
    <m/>
    <s v="800 W  43RD                         ST"/>
    <m/>
    <n v="34.005499999999998"/>
    <n v="-118.2872"/>
    <n v="0"/>
  </r>
  <r>
    <n v="200619000"/>
    <d v="2020-12-08T00:00:00"/>
    <d v="2020-11-28T00:00:00"/>
    <n v="1550"/>
    <n v="6"/>
    <x v="9"/>
    <n v="622"/>
    <n v="1"/>
    <n v="341"/>
    <s v="THEFT-GRAND ($950.01 &amp; OVER)EXCPT,GUNS,FOWL,LIVESTK,PROD"/>
    <s v="1822 0344 0394"/>
    <n v="31"/>
    <s v="M"/>
    <s v="W"/>
    <n v="502"/>
    <s v="MULTI-UNIT DWELLING (APARTMENT, DUPLEX, ETC)"/>
    <m/>
    <m/>
    <s v="IC"/>
    <s v="Invest Cont"/>
    <n v="341"/>
    <m/>
    <m/>
    <m/>
    <s v="1700 N  STANLEY                      AV"/>
    <m/>
    <n v="34.101700000000001"/>
    <n v="-118.3562"/>
    <n v="0"/>
  </r>
  <r>
    <n v="200917659"/>
    <d v="2020-11-24T00:00:00"/>
    <d v="2020-11-24T00:00:00"/>
    <n v="1230"/>
    <n v="9"/>
    <x v="3"/>
    <n v="905"/>
    <n v="2"/>
    <n v="627"/>
    <s v="CHILD ABUSE (PHYSICAL) - SIMPLE ASSAULT"/>
    <s v="0416 1309 1259"/>
    <n v="15"/>
    <s v="F"/>
    <s v="H"/>
    <n v="502"/>
    <s v="MULTI-UNIT DWELLING (APARTMENT, DUPLEX, ETC)"/>
    <n v="400"/>
    <s v="STRONG-ARM (HANDS, FIST, FEET OR BODILY FORCE)"/>
    <s v="AO"/>
    <s v="Adult Other"/>
    <n v="627"/>
    <m/>
    <m/>
    <m/>
    <s v="14600    WYANDOTTE                    ST"/>
    <m/>
    <n v="34.203000000000003"/>
    <n v="-118.45140000000001"/>
    <n v="0"/>
  </r>
  <r>
    <n v="201224609"/>
    <d v="2020-11-15T00:00:00"/>
    <d v="2020-11-15T00:00:00"/>
    <n v="1730"/>
    <n v="12"/>
    <x v="8"/>
    <n v="1208"/>
    <n v="2"/>
    <n v="903"/>
    <s v="CONTEMPT OF COURT"/>
    <s v="0913 0361 2038"/>
    <n v="14"/>
    <s v="F"/>
    <s v="H"/>
    <n v="501"/>
    <s v="SINGLE FAMILY DWELLING"/>
    <m/>
    <m/>
    <s v="IC"/>
    <s v="Invest Cont"/>
    <n v="903"/>
    <m/>
    <m/>
    <m/>
    <s v="5000 S  FIGUEROA                     ST"/>
    <m/>
    <n v="33.999699999999997"/>
    <n v="-118.28489999999999"/>
    <n v="0"/>
  </r>
  <r>
    <n v="200716993"/>
    <d v="2020-12-11T00:00:00"/>
    <d v="2020-12-03T00:00:00"/>
    <n v="1630"/>
    <n v="7"/>
    <x v="0"/>
    <n v="722"/>
    <n v="1"/>
    <n v="440"/>
    <s v="THEFT PLAIN - PETTY ($950 &amp; UNDER)"/>
    <n v="344"/>
    <n v="19"/>
    <s v="M"/>
    <s v="H"/>
    <n v="405"/>
    <s v="CLOTHING STORE"/>
    <m/>
    <m/>
    <s v="IC"/>
    <s v="Invest Cont"/>
    <n v="440"/>
    <m/>
    <m/>
    <m/>
    <s v="100 N  LA CIENEGA                   BL"/>
    <m/>
    <n v="34.073399999999999"/>
    <n v="-118.37649999999999"/>
    <n v="0"/>
  </r>
  <r>
    <n v="200508338"/>
    <d v="2020-04-16T00:00:00"/>
    <d v="2020-04-16T00:00:00"/>
    <n v="515"/>
    <n v="5"/>
    <x v="10"/>
    <n v="555"/>
    <n v="1"/>
    <n v="420"/>
    <s v="THEFT FROM MOTOR VEHICLE - PETTY ($950 &amp; UNDER)"/>
    <s v="0385 1300"/>
    <n v="51"/>
    <s v="M"/>
    <s v="H"/>
    <n v="101"/>
    <s v="STREET"/>
    <m/>
    <m/>
    <s v="IC"/>
    <s v="Invest Cont"/>
    <n v="420"/>
    <m/>
    <m/>
    <m/>
    <s v="600 W  SANTA CRUZ                   ST"/>
    <m/>
    <n v="33.744199999999999"/>
    <n v="-118.2901"/>
    <n v="0"/>
  </r>
  <r>
    <n v="200511333"/>
    <d v="2020-07-02T00:00:00"/>
    <d v="2020-07-02T00:00:00"/>
    <n v="700"/>
    <n v="5"/>
    <x v="10"/>
    <n v="564"/>
    <n v="1"/>
    <n v="310"/>
    <s v="BURGLARY"/>
    <s v="0358 1309 0321 0216 1601"/>
    <n v="0"/>
    <s v="X"/>
    <s v="X"/>
    <n v="502"/>
    <s v="MULTI-UNIT DWELLING (APARTMENT, DUPLEX, ETC)"/>
    <n v="400"/>
    <s v="STRONG-ARM (HANDS, FIST, FEET OR BODILY FORCE)"/>
    <s v="IC"/>
    <s v="Invest Cont"/>
    <n v="310"/>
    <m/>
    <m/>
    <m/>
    <s v="200 W  5TH                          ST"/>
    <m/>
    <n v="33.739699999999999"/>
    <n v="-118.2835"/>
    <n v="0"/>
  </r>
  <r>
    <n v="201116110"/>
    <d v="2020-11-27T00:00:00"/>
    <d v="2020-11-26T00:00:00"/>
    <n v="1330"/>
    <n v="11"/>
    <x v="7"/>
    <n v="1161"/>
    <n v="1"/>
    <n v="480"/>
    <s v="BIKE - STOLEN"/>
    <n v="344"/>
    <n v="46"/>
    <s v="M"/>
    <s v="O"/>
    <n v="121"/>
    <s v="YARD (RESIDENTIAL/BUSINESS)"/>
    <m/>
    <m/>
    <s v="IC"/>
    <s v="Invest Cont"/>
    <n v="480"/>
    <m/>
    <m/>
    <m/>
    <s v="1100 N  ALEXANDRIA                   AV"/>
    <m/>
    <n v="34.090800000000002"/>
    <n v="-118.2984"/>
    <n v="0"/>
  </r>
  <r>
    <n v="200607338"/>
    <d v="2020-03-04T00:00:00"/>
    <d v="2020-01-20T00:00:00"/>
    <n v="1700"/>
    <n v="6"/>
    <x v="9"/>
    <n v="646"/>
    <n v="2"/>
    <n v="661"/>
    <s v="UNAUTHORIZED COMPUTER ACCESS"/>
    <s v="1822 0917 1914"/>
    <n v="50"/>
    <s v="F"/>
    <s v="W"/>
    <n v="203"/>
    <s v="OTHER BUSINESS"/>
    <m/>
    <m/>
    <s v="IC"/>
    <s v="Invest Cont"/>
    <n v="661"/>
    <m/>
    <m/>
    <m/>
    <s v="6600 W  SUNSET                       BL"/>
    <m/>
    <n v="34.097999999999999"/>
    <n v="-118.33320000000001"/>
    <n v="0"/>
  </r>
  <r>
    <n v="200918506"/>
    <d v="2020-12-16T00:00:00"/>
    <d v="2020-12-14T00:00:00"/>
    <n v="1200"/>
    <n v="9"/>
    <x v="3"/>
    <n v="932"/>
    <n v="2"/>
    <n v="354"/>
    <s v="THEFT OF IDENTITY"/>
    <s v="0922 1822"/>
    <n v="45"/>
    <s v="M"/>
    <s v="H"/>
    <n v="502"/>
    <s v="MULTI-UNIT DWELLING (APARTMENT, DUPLEX, ETC)"/>
    <m/>
    <m/>
    <s v="IC"/>
    <s v="Invest Cont"/>
    <n v="354"/>
    <m/>
    <m/>
    <m/>
    <s v="14800    VICTORY                      BL"/>
    <m/>
    <n v="34.186700000000002"/>
    <n v="-118.4567"/>
    <n v="0"/>
  </r>
  <r>
    <n v="200109159"/>
    <d v="2020-03-14T00:00:00"/>
    <d v="2020-03-14T00:00:00"/>
    <n v="1330"/>
    <n v="1"/>
    <x v="1"/>
    <n v="134"/>
    <n v="2"/>
    <n v="624"/>
    <s v="BATTERY - SIMPLE ASSAULT"/>
    <s v="2004 1822 0447 0356 1266"/>
    <n v="47"/>
    <s v="M"/>
    <s v="H"/>
    <n v="402"/>
    <s v="MARKET"/>
    <n v="500"/>
    <s v="UNKNOWN WEAPON/OTHER WEAPON"/>
    <s v="IC"/>
    <s v="Invest Cont"/>
    <n v="624"/>
    <m/>
    <m/>
    <m/>
    <s v="300 S  BROADWAY"/>
    <m/>
    <n v="34.051000000000002"/>
    <n v="-118.248"/>
    <n v="0"/>
  </r>
  <r>
    <n v="200212860"/>
    <d v="2020-07-21T00:00:00"/>
    <d v="2020-07-21T00:00:00"/>
    <n v="2250"/>
    <n v="2"/>
    <x v="5"/>
    <n v="233"/>
    <n v="1"/>
    <n v="440"/>
    <s v="THEFT PLAIN - PETTY ($950 &amp; UNDER)"/>
    <s v="2000 1814 0913 0444 0400 0344"/>
    <n v="38"/>
    <s v="F"/>
    <s v="H"/>
    <n v="502"/>
    <s v="MULTI-UNIT DWELLING (APARTMENT, DUPLEX, ETC)"/>
    <n v="400"/>
    <s v="STRONG-ARM (HANDS, FIST, FEET OR BODILY FORCE)"/>
    <s v="AO"/>
    <s v="Adult Other"/>
    <n v="440"/>
    <n v="626"/>
    <m/>
    <m/>
    <s v="2700 W  TEMPLE                       ST"/>
    <m/>
    <n v="34.072899999999997"/>
    <n v="-118.2757"/>
    <n v="0"/>
  </r>
  <r>
    <n v="201007656"/>
    <d v="2020-03-29T00:00:00"/>
    <d v="2020-03-05T00:00:00"/>
    <n v="2010"/>
    <n v="10"/>
    <x v="11"/>
    <n v="1004"/>
    <n v="2"/>
    <n v="662"/>
    <s v="BUNCO, GRAND THEFT"/>
    <n v="701"/>
    <n v="46"/>
    <s v="M"/>
    <s v="H"/>
    <n v="501"/>
    <s v="SINGLE FAMILY DWELLING"/>
    <m/>
    <m/>
    <s v="IC"/>
    <s v="Invest Cont"/>
    <n v="662"/>
    <m/>
    <m/>
    <m/>
    <s v="8000    CHIMINEAS                    AV"/>
    <m/>
    <n v="34.216500000000003"/>
    <n v="-118.5287"/>
    <n v="0"/>
  </r>
  <r>
    <n v="200516945"/>
    <d v="2020-11-21T00:00:00"/>
    <d v="2020-11-12T00:00:00"/>
    <n v="1900"/>
    <n v="5"/>
    <x v="10"/>
    <n v="519"/>
    <n v="1"/>
    <n v="510"/>
    <s v="VEHICLE - STOLEN"/>
    <m/>
    <n v="0"/>
    <m/>
    <m/>
    <n v="101"/>
    <s v="STREET"/>
    <m/>
    <m/>
    <s v="IC"/>
    <s v="Invest Cont"/>
    <n v="510"/>
    <m/>
    <m/>
    <m/>
    <s v="1700    ALAMEDA                      ST"/>
    <m/>
    <n v="33.797600000000003"/>
    <n v="-118.2385"/>
    <n v="0"/>
  </r>
  <r>
    <n v="200114101"/>
    <d v="2020-06-29T00:00:00"/>
    <d v="2020-06-29T00:00:00"/>
    <n v="700"/>
    <n v="1"/>
    <x v="1"/>
    <n v="156"/>
    <n v="2"/>
    <n v="626"/>
    <s v="INTIMATE PARTNER - SIMPLE ASSAULT"/>
    <s v="2000 0416 1814"/>
    <n v="31"/>
    <s v="M"/>
    <s v="H"/>
    <n v="502"/>
    <s v="MULTI-UNIT DWELLING (APARTMENT, DUPLEX, ETC)"/>
    <n v="400"/>
    <s v="STRONG-ARM (HANDS, FIST, FEET OR BODILY FORCE)"/>
    <s v="AO"/>
    <s v="Adult Other"/>
    <n v="626"/>
    <m/>
    <m/>
    <m/>
    <s v="500    SAN JULIAN                   ST"/>
    <m/>
    <n v="34.042900000000003"/>
    <n v="-118.2462"/>
    <n v="0"/>
  </r>
  <r>
    <n v="200619576"/>
    <d v="2020-12-22T00:00:00"/>
    <d v="2020-12-22T00:00:00"/>
    <n v="1810"/>
    <n v="6"/>
    <x v="9"/>
    <n v="638"/>
    <n v="1"/>
    <n v="210"/>
    <s v="ROBBERY"/>
    <s v="0945 1822 0325 0601 0400 0334 0432 0209"/>
    <n v="0"/>
    <s v="X"/>
    <s v="X"/>
    <n v="403"/>
    <s v="DRUG STORE"/>
    <n v="200"/>
    <s v="KNIFE WITH BLADE 6INCHES OR LESS"/>
    <s v="IC"/>
    <s v="Invest Cont"/>
    <n v="210"/>
    <m/>
    <m/>
    <m/>
    <s v="1800 N  WESTERN                      AV"/>
    <m/>
    <n v="34.1038"/>
    <n v="-118.3151"/>
    <n v="0"/>
  </r>
  <r>
    <n v="200617466"/>
    <d v="2020-11-01T00:00:00"/>
    <d v="2020-10-31T00:00:00"/>
    <n v="1700"/>
    <n v="6"/>
    <x v="9"/>
    <n v="645"/>
    <n v="1"/>
    <n v="330"/>
    <s v="BURGLARY FROM VEHICLE"/>
    <s v="0344 1300 1501 1822"/>
    <n v="63"/>
    <s v="M"/>
    <s v="W"/>
    <n v="101"/>
    <s v="STREET"/>
    <m/>
    <m/>
    <s v="IC"/>
    <s v="Invest Cont"/>
    <n v="330"/>
    <m/>
    <m/>
    <m/>
    <s v="1700 N  ORANGE                       DR"/>
    <m/>
    <n v="34.101500000000001"/>
    <n v="-118.3417"/>
    <n v="0"/>
  </r>
  <r>
    <n v="201014693"/>
    <d v="2020-11-03T00:00:00"/>
    <d v="2020-11-03T00:00:00"/>
    <n v="1330"/>
    <n v="10"/>
    <x v="11"/>
    <n v="1008"/>
    <n v="1"/>
    <n v="343"/>
    <s v="SHOPLIFTING-GRAND THEFT ($950.01 &amp; OVER)"/>
    <s v="1402 0913 0325 2028"/>
    <n v="0"/>
    <s v="M"/>
    <s v="W"/>
    <n v="243"/>
    <s v="DIY CENTER (LOWE'S,HOME DEPOT,OSH,CONTRACTORS WAREHOUSE)"/>
    <n v="400"/>
    <s v="STRONG-ARM (HANDS, FIST, FEET OR BODILY FORCE)"/>
    <s v="AA"/>
    <s v="Adult Arrest"/>
    <n v="343"/>
    <n v="998"/>
    <m/>
    <m/>
    <s v="16800    ROSCOE                       BL"/>
    <m/>
    <n v="34.220599999999997"/>
    <n v="-118.4982"/>
    <n v="1"/>
  </r>
  <r>
    <n v="200604022"/>
    <d v="2020-01-01T00:00:00"/>
    <d v="2020-01-01T00:00:00"/>
    <n v="2030"/>
    <n v="6"/>
    <x v="9"/>
    <n v="679"/>
    <n v="1"/>
    <n v="350"/>
    <s v="THEFT, PERSON"/>
    <n v="344"/>
    <n v="52"/>
    <s v="M"/>
    <s v="H"/>
    <n v="101"/>
    <s v="STREET"/>
    <m/>
    <m/>
    <s v="IC"/>
    <s v="Invest Cont"/>
    <n v="350"/>
    <m/>
    <m/>
    <m/>
    <s v="WESTERN"/>
    <s v="ROMAINE"/>
    <n v="34.0886"/>
    <n v="-118.3027"/>
    <n v="0"/>
  </r>
  <r>
    <n v="200615861"/>
    <d v="2020-09-25T00:00:00"/>
    <d v="2020-09-24T00:00:00"/>
    <n v="2050"/>
    <n v="6"/>
    <x v="9"/>
    <n v="643"/>
    <n v="2"/>
    <n v="740"/>
    <s v="VANDALISM - FELONY ($400 &amp; OVER, ALL CHURCH VANDALISMS)"/>
    <s v="0329 1822"/>
    <n v="37"/>
    <s v="M"/>
    <s v="B"/>
    <n v="116"/>
    <s v="OTHER/OUTSIDE"/>
    <n v="500"/>
    <s v="UNKNOWN WEAPON/OTHER WEAPON"/>
    <s v="IC"/>
    <s v="Invest Cont"/>
    <n v="740"/>
    <m/>
    <m/>
    <m/>
    <s v="HAWTHORN"/>
    <s v="FULLER"/>
    <n v="34.099800000000002"/>
    <n v="-118.349"/>
    <n v="0"/>
  </r>
  <r>
    <n v="200504333"/>
    <d v="2020-01-08T00:00:00"/>
    <d v="2020-01-08T00:00:00"/>
    <n v="805"/>
    <n v="5"/>
    <x v="10"/>
    <n v="563"/>
    <n v="1"/>
    <n v="510"/>
    <s v="VEHICLE - STOLEN"/>
    <m/>
    <n v="0"/>
    <m/>
    <m/>
    <n v="103"/>
    <s v="ALLEY"/>
    <m/>
    <m/>
    <s v="IC"/>
    <s v="Invest Cont"/>
    <n v="510"/>
    <m/>
    <m/>
    <m/>
    <s v="1300 S  GAFFEY                       ST"/>
    <m/>
    <n v="33.732399999999998"/>
    <n v="-118.2924"/>
    <n v="0"/>
  </r>
  <r>
    <n v="201108056"/>
    <d v="2020-04-06T00:00:00"/>
    <d v="2020-04-05T00:00:00"/>
    <n v="1350"/>
    <n v="11"/>
    <x v="7"/>
    <n v="1139"/>
    <n v="1"/>
    <n v="440"/>
    <s v="THEFT PLAIN - PETTY ($950 &amp; UNDER)"/>
    <s v="0325 0344"/>
    <n v="0"/>
    <s v="X"/>
    <s v="X"/>
    <n v="402"/>
    <s v="MARKET"/>
    <m/>
    <m/>
    <s v="IC"/>
    <s v="Invest Cont"/>
    <n v="440"/>
    <m/>
    <m/>
    <m/>
    <s v="6000 N  FIGUEROA                     ST"/>
    <m/>
    <n v="34.1113"/>
    <n v="-118.1893"/>
    <n v="0"/>
  </r>
  <r>
    <n v="200414980"/>
    <d v="2020-11-17T00:00:00"/>
    <d v="2020-11-02T00:00:00"/>
    <n v="1600"/>
    <n v="4"/>
    <x v="4"/>
    <n v="406"/>
    <n v="1"/>
    <n v="330"/>
    <s v="BURGLARY FROM VEHICLE"/>
    <s v="1302 0344"/>
    <n v="41"/>
    <s v="M"/>
    <s v="H"/>
    <n v="507"/>
    <s v="CONDOMINIUM/TOWNHOUSE"/>
    <m/>
    <m/>
    <s v="IC"/>
    <s v="Invest Cont"/>
    <n v="330"/>
    <m/>
    <m/>
    <m/>
    <s v="VIA MARISOL"/>
    <s v="VIA ARBOLADA"/>
    <n v="34.0976"/>
    <n v="-118.18389999999999"/>
    <n v="0"/>
  </r>
  <r>
    <n v="201109104"/>
    <d v="2020-05-07T00:00:00"/>
    <d v="2020-04-28T00:00:00"/>
    <n v="30"/>
    <n v="11"/>
    <x v="7"/>
    <n v="1143"/>
    <n v="1"/>
    <n v="330"/>
    <s v="BURGLARY FROM VEHICLE"/>
    <s v="0344 1307"/>
    <n v="34"/>
    <s v="F"/>
    <s v="W"/>
    <n v="101"/>
    <s v="STREET"/>
    <m/>
    <m/>
    <s v="IC"/>
    <s v="Invest Cont"/>
    <n v="330"/>
    <m/>
    <m/>
    <m/>
    <s v="1900    TALMADGE                     ST"/>
    <m/>
    <n v="34.105400000000003"/>
    <n v="-118.283"/>
    <n v="0"/>
  </r>
  <r>
    <n v="200716544"/>
    <d v="2020-11-30T00:00:00"/>
    <d v="2020-11-30T00:00:00"/>
    <n v="1718"/>
    <n v="7"/>
    <x v="0"/>
    <n v="722"/>
    <n v="1"/>
    <n v="420"/>
    <s v="THEFT FROM MOTOR VEHICLE - PETTY ($950 &amp; UNDER)"/>
    <m/>
    <n v="0"/>
    <m/>
    <m/>
    <n v="101"/>
    <s v="STREET"/>
    <m/>
    <m/>
    <s v="IC"/>
    <s v="Invest Cont"/>
    <n v="420"/>
    <m/>
    <m/>
    <m/>
    <s v="BEVERLY                      BL"/>
    <s v="CROFT                        AV"/>
    <n v="34.076099999999997"/>
    <n v="-118.3742"/>
    <n v="0"/>
  </r>
  <r>
    <n v="200116319"/>
    <d v="2020-08-13T00:00:00"/>
    <d v="2020-08-12T00:00:00"/>
    <n v="2030"/>
    <n v="1"/>
    <x v="1"/>
    <n v="138"/>
    <n v="2"/>
    <n v="626"/>
    <s v="INTIMATE PARTNER - SIMPLE ASSAULT"/>
    <s v="1218 2004 0913 2000 1813 2033 1206 0448 0416"/>
    <n v="54"/>
    <s v="F"/>
    <s v="B"/>
    <n v="102"/>
    <s v="SIDEWALK"/>
    <n v="400"/>
    <s v="STRONG-ARM (HANDS, FIST, FEET OR BODILY FORCE)"/>
    <s v="AO"/>
    <s v="Adult Other"/>
    <n v="626"/>
    <m/>
    <m/>
    <m/>
    <s v="4TH"/>
    <s v="OMAR"/>
    <n v="34.045400000000001"/>
    <n v="-118.2422"/>
    <n v="0"/>
  </r>
  <r>
    <n v="200216270"/>
    <d v="2020-10-17T00:00:00"/>
    <d v="2020-10-10T00:00:00"/>
    <n v="2000"/>
    <n v="2"/>
    <x v="5"/>
    <n v="289"/>
    <n v="1"/>
    <n v="510"/>
    <s v="VEHICLE - STOLEN"/>
    <m/>
    <n v="0"/>
    <m/>
    <m/>
    <n v="101"/>
    <s v="STREET"/>
    <m/>
    <m/>
    <s v="IC"/>
    <s v="Invest Cont"/>
    <n v="510"/>
    <m/>
    <m/>
    <m/>
    <s v="1200 S  ALBANY                       ST"/>
    <m/>
    <n v="34.0441"/>
    <n v="-118.2735"/>
    <n v="0"/>
  </r>
  <r>
    <n v="201300955"/>
    <d v="2020-09-01T00:00:00"/>
    <d v="2020-09-01T00:00:00"/>
    <n v="2030"/>
    <n v="13"/>
    <x v="6"/>
    <n v="1394"/>
    <n v="1"/>
    <n v="210"/>
    <s v="ROBBERY"/>
    <s v="2018 1822 0432 1100 0344 0329 1402 1309"/>
    <n v="0"/>
    <s v="M"/>
    <s v="H"/>
    <n v="418"/>
    <m/>
    <n v="103"/>
    <s v="RIFLE"/>
    <s v="IC"/>
    <s v="Invest Cont"/>
    <n v="210"/>
    <n v="998"/>
    <m/>
    <m/>
    <s v="6500 S  MAIN                         ST"/>
    <m/>
    <n v="33.980200000000004"/>
    <n v="-118.2739"/>
    <n v="0"/>
  </r>
  <r>
    <n v="201105774"/>
    <d v="2020-02-11T00:00:00"/>
    <d v="2020-02-10T00:00:00"/>
    <n v="1000"/>
    <n v="11"/>
    <x v="7"/>
    <n v="1162"/>
    <n v="2"/>
    <n v="930"/>
    <s v="CRIMINAL THREATS - NO WEAPON DISPLAYED"/>
    <s v="0443 1822"/>
    <n v="26"/>
    <s v="M"/>
    <s v="W"/>
    <n v="701"/>
    <s v="HOSPITAL"/>
    <n v="511"/>
    <s v="VERBAL THREAT"/>
    <s v="AA"/>
    <s v="Adult Arrest"/>
    <n v="930"/>
    <m/>
    <m/>
    <m/>
    <s v="1300 N  VERMONT                      AV"/>
    <m/>
    <n v="34.095599999999997"/>
    <n v="-118.29179999999999"/>
    <n v="1"/>
  </r>
  <r>
    <n v="200105425"/>
    <d v="2020-01-22T00:00:00"/>
    <d v="2020-01-22T00:00:00"/>
    <n v="5"/>
    <n v="1"/>
    <x v="1"/>
    <n v="119"/>
    <n v="1"/>
    <n v="440"/>
    <s v="THEFT PLAIN - PETTY ($950 &amp; UNDER)"/>
    <s v="1202 0377 2034 0344"/>
    <n v="61"/>
    <s v="M"/>
    <s v="H"/>
    <n v="210"/>
    <s v="RESTAURANT/FAST FOOD"/>
    <m/>
    <m/>
    <s v="IC"/>
    <s v="Invest Cont"/>
    <n v="440"/>
    <m/>
    <m/>
    <m/>
    <s v="500    RAMIREZ                      ST"/>
    <m/>
    <n v="34.055199999999999"/>
    <n v="-118.23220000000001"/>
    <n v="0"/>
  </r>
  <r>
    <n v="201222212"/>
    <d v="2020-10-08T00:00:00"/>
    <d v="2020-10-08T00:00:00"/>
    <n v="930"/>
    <n v="12"/>
    <x v="8"/>
    <n v="1203"/>
    <n v="1"/>
    <n v="230"/>
    <s v="ASSAULT WITH DEADLY WEAPON, AGGRAVATED ASSAULT"/>
    <s v="0416 0329 1810 0913 0411"/>
    <n v="64"/>
    <s v="F"/>
    <s v="B"/>
    <n v="501"/>
    <s v="SINGLE FAMILY DWELLING"/>
    <n v="500"/>
    <s v="UNKNOWN WEAPON/OTHER WEAPON"/>
    <s v="AA"/>
    <s v="Adult Arrest"/>
    <n v="230"/>
    <m/>
    <m/>
    <m/>
    <s v="1800 W  45TH                         ST"/>
    <m/>
    <n v="34.002800000000001"/>
    <n v="-118.3113"/>
    <n v="1"/>
  </r>
  <r>
    <n v="200907147"/>
    <d v="2020-03-09T00:00:00"/>
    <d v="2020-03-08T00:00:00"/>
    <n v="1830"/>
    <n v="9"/>
    <x v="3"/>
    <n v="963"/>
    <n v="1"/>
    <n v="331"/>
    <s v="THEFT FROM MOTOR VEHICLE - GRAND ($950.01 AND OVER)"/>
    <n v="344"/>
    <n v="41"/>
    <s v="F"/>
    <s v="W"/>
    <n v="101"/>
    <s v="STREET"/>
    <m/>
    <m/>
    <s v="IC"/>
    <s v="Invest Cont"/>
    <n v="331"/>
    <m/>
    <m/>
    <m/>
    <s v="ADDISON"/>
    <s v="VAN NUYS                     BL"/>
    <n v="34.161299999999997"/>
    <n v="-118.4486"/>
    <n v="0"/>
  </r>
  <r>
    <n v="200118445"/>
    <d v="2020-09-24T00:00:00"/>
    <d v="2020-09-22T00:00:00"/>
    <n v="1148"/>
    <n v="1"/>
    <x v="1"/>
    <n v="124"/>
    <n v="2"/>
    <n v="740"/>
    <s v="VANDALISM - FELONY ($400 &amp; OVER, ALL CHURCH VANDALISMS)"/>
    <n v="329"/>
    <n v="0"/>
    <s v="M"/>
    <s v="W"/>
    <n v="101"/>
    <s v="STREET"/>
    <m/>
    <m/>
    <s v="IC"/>
    <s v="Invest Cont"/>
    <n v="740"/>
    <m/>
    <m/>
    <m/>
    <s v="2ND                          ST"/>
    <s v="MAIN"/>
    <n v="34.051000000000002"/>
    <n v="-118.2445"/>
    <n v="0"/>
  </r>
  <r>
    <n v="200211796"/>
    <d v="2020-06-25T00:00:00"/>
    <d v="2020-06-17T00:00:00"/>
    <n v="900"/>
    <n v="2"/>
    <x v="5"/>
    <n v="247"/>
    <n v="2"/>
    <n v="662"/>
    <s v="BUNCO, GRAND THEFT"/>
    <s v="0701 0344 0800 1000 0100 1822"/>
    <n v="19"/>
    <s v="F"/>
    <s v="H"/>
    <n v="502"/>
    <s v="MULTI-UNIT DWELLING (APARTMENT, DUPLEX, ETC)"/>
    <m/>
    <m/>
    <s v="IC"/>
    <s v="Invest Cont"/>
    <n v="662"/>
    <m/>
    <m/>
    <m/>
    <s v="500 S  UNION                        AV"/>
    <m/>
    <n v="34.059600000000003"/>
    <n v="-118.2701"/>
    <n v="0"/>
  </r>
  <r>
    <n v="200710282"/>
    <d v="2020-06-07T00:00:00"/>
    <d v="2020-06-07T00:00:00"/>
    <n v="1"/>
    <n v="7"/>
    <x v="0"/>
    <n v="721"/>
    <n v="2"/>
    <n v="354"/>
    <s v="THEFT OF IDENTITY"/>
    <s v="0929 0930"/>
    <n v="25"/>
    <s v="F"/>
    <s v="W"/>
    <n v="501"/>
    <s v="SINGLE FAMILY DWELLING"/>
    <m/>
    <m/>
    <s v="IC"/>
    <s v="Invest Cont"/>
    <n v="354"/>
    <m/>
    <m/>
    <m/>
    <s v="S  ARNAZ                        DR"/>
    <s v="COLGATE"/>
    <n v="34.070799999999998"/>
    <n v="-118.3827"/>
    <n v="0"/>
  </r>
  <r>
    <n v="201016369"/>
    <d v="2020-12-25T00:00:00"/>
    <d v="2020-12-24T00:00:00"/>
    <n v="2200"/>
    <n v="10"/>
    <x v="11"/>
    <n v="1001"/>
    <n v="1"/>
    <n v="235"/>
    <s v="CHILD ABUSE (PHYSICAL) - AGGRAVATED ASSAULT"/>
    <m/>
    <n v="0"/>
    <s v="X"/>
    <s v="X"/>
    <n v="501"/>
    <s v="SINGLE FAMILY DWELLING"/>
    <n v="500"/>
    <s v="UNKNOWN WEAPON/OTHER WEAPON"/>
    <s v="AA"/>
    <s v="Adult Arrest"/>
    <n v="235"/>
    <m/>
    <m/>
    <m/>
    <s v="19000    INGOMAR                      ST"/>
    <m/>
    <n v="34.212000000000003"/>
    <n v="-118.5475"/>
    <n v="1"/>
  </r>
  <r>
    <n v="200107715"/>
    <d v="2020-02-23T00:00:00"/>
    <d v="2020-02-23T00:00:00"/>
    <n v="130"/>
    <n v="1"/>
    <x v="1"/>
    <n v="185"/>
    <n v="1"/>
    <n v="230"/>
    <s v="ASSAULT WITH DEADLY WEAPON, AGGRAVATED ASSAULT"/>
    <s v="1822 0416"/>
    <n v="32"/>
    <s v="M"/>
    <s v="B"/>
    <n v="203"/>
    <s v="OTHER BUSINESS"/>
    <n v="400"/>
    <s v="STRONG-ARM (HANDS, FIST, FEET OR BODILY FORCE)"/>
    <s v="AA"/>
    <s v="Adult Arrest"/>
    <n v="230"/>
    <m/>
    <m/>
    <m/>
    <s v="1000 S  HILL                         ST"/>
    <m/>
    <n v="34.040199999999999"/>
    <n v="-118.2598"/>
    <n v="1"/>
  </r>
  <r>
    <n v="200412273"/>
    <d v="2020-08-29T00:00:00"/>
    <d v="2020-08-29T00:00:00"/>
    <n v="540"/>
    <n v="4"/>
    <x v="4"/>
    <n v="413"/>
    <n v="1"/>
    <n v="510"/>
    <s v="VEHICLE - STOLEN"/>
    <m/>
    <n v="0"/>
    <m/>
    <m/>
    <n v="101"/>
    <s v="STREET"/>
    <m/>
    <m/>
    <s v="IC"/>
    <s v="Invest Cont"/>
    <n v="510"/>
    <m/>
    <m/>
    <m/>
    <s v="100 E  AVENUE 33"/>
    <m/>
    <n v="34.082999999999998"/>
    <n v="-118.2137"/>
    <n v="0"/>
  </r>
  <r>
    <n v="200308845"/>
    <d v="2020-03-20T00:00:00"/>
    <d v="2020-03-20T00:00:00"/>
    <n v="1030"/>
    <n v="3"/>
    <x v="2"/>
    <n v="321"/>
    <n v="1"/>
    <n v="341"/>
    <s v="THEFT-GRAND ($950.01 &amp; OVER)EXCPT,GUNS,FOWL,LIVESTK,PROD"/>
    <s v="0202 0344 1210 1309 1822 2032"/>
    <n v="43"/>
    <s v="F"/>
    <s v="B"/>
    <n v="402"/>
    <s v="MARKET"/>
    <m/>
    <m/>
    <s v="IC"/>
    <s v="Invest Cont"/>
    <n v="341"/>
    <m/>
    <m/>
    <m/>
    <s v="3500 S  LA CIENEGA                   BL"/>
    <m/>
    <n v="34.0242"/>
    <n v="-118.37220000000001"/>
    <n v="0"/>
  </r>
  <r>
    <n v="201300890"/>
    <d v="2020-08-01T00:00:00"/>
    <d v="2020-08-01T00:00:00"/>
    <n v="2300"/>
    <n v="13"/>
    <x v="6"/>
    <n v="1373"/>
    <n v="2"/>
    <n v="740"/>
    <s v="VANDALISM - FELONY ($400 &amp; OVER, ALL CHURCH VANDALISMS)"/>
    <s v="1402 0329"/>
    <n v="39"/>
    <s v="F"/>
    <s v="B"/>
    <n v="122"/>
    <s v="VEHICLE, PASSENGER/TRUCK"/>
    <m/>
    <m/>
    <s v="IC"/>
    <s v="Invest Cont"/>
    <n v="740"/>
    <n v="998"/>
    <m/>
    <m/>
    <s v="700 E  54TH                         ST"/>
    <m/>
    <n v="33.993299999999998"/>
    <n v="-118.26300000000001"/>
    <n v="0"/>
  </r>
  <r>
    <n v="200122487"/>
    <d v="2020-12-17T00:00:00"/>
    <d v="2020-12-17T00:00:00"/>
    <n v="1625"/>
    <n v="1"/>
    <x v="1"/>
    <n v="153"/>
    <n v="2"/>
    <n v="624"/>
    <s v="BATTERY - SIMPLE ASSAULT"/>
    <s v="0416 1266 1420 1822"/>
    <n v="32"/>
    <s v="M"/>
    <s v="B"/>
    <n v="405"/>
    <s v="CLOTHING STORE"/>
    <n v="400"/>
    <s v="STRONG-ARM (HANDS, FIST, FEET OR BODILY FORCE)"/>
    <s v="IC"/>
    <s v="Invest Cont"/>
    <n v="624"/>
    <m/>
    <m/>
    <m/>
    <s v="600 S  BROADWAY"/>
    <m/>
    <n v="34.045900000000003"/>
    <n v="-118.2526"/>
    <n v="0"/>
  </r>
  <r>
    <n v="201224065"/>
    <d v="2020-11-06T00:00:00"/>
    <d v="2020-10-26T00:00:00"/>
    <n v="800"/>
    <n v="12"/>
    <x v="8"/>
    <n v="1203"/>
    <n v="1"/>
    <n v="440"/>
    <s v="THEFT PLAIN - PETTY ($950 &amp; UNDER)"/>
    <s v="0344 0394 1822"/>
    <n v="25"/>
    <s v="F"/>
    <s v="H"/>
    <n v="501"/>
    <s v="SINGLE FAMILY DWELLING"/>
    <m/>
    <m/>
    <s v="IC"/>
    <s v="Invest Cont"/>
    <n v="440"/>
    <m/>
    <m/>
    <m/>
    <s v="4600 S  GRAMERCY                     PL"/>
    <m/>
    <n v="34.000999999999998"/>
    <n v="-118.3138"/>
    <n v="0"/>
  </r>
  <r>
    <n v="200608336"/>
    <d v="2020-03-25T00:00:00"/>
    <d v="2020-03-25T00:00:00"/>
    <n v="1120"/>
    <n v="6"/>
    <x v="9"/>
    <n v="647"/>
    <n v="2"/>
    <n v="624"/>
    <s v="BATTERY - SIMPLE ASSAULT"/>
    <s v="0400 0444 0913"/>
    <n v="40"/>
    <s v="M"/>
    <s v="O"/>
    <n v="502"/>
    <s v="MULTI-UNIT DWELLING (APARTMENT, DUPLEX, ETC)"/>
    <n v="400"/>
    <s v="STRONG-ARM (HANDS, FIST, FEET OR BODILY FORCE)"/>
    <s v="IC"/>
    <s v="Invest Cont"/>
    <n v="624"/>
    <m/>
    <m/>
    <m/>
    <s v="5800 W  SUNSET                       BL"/>
    <m/>
    <n v="34.099800000000002"/>
    <n v="-118.3211"/>
    <n v="0"/>
  </r>
  <r>
    <n v="200413246"/>
    <d v="2020-09-28T00:00:00"/>
    <d v="2020-09-28T00:00:00"/>
    <n v="30"/>
    <n v="4"/>
    <x v="4"/>
    <n v="409"/>
    <n v="1"/>
    <n v="331"/>
    <s v="THEFT FROM MOTOR VEHICLE - GRAND ($950.01 AND OVER)"/>
    <n v="344"/>
    <n v="31"/>
    <s v="M"/>
    <s v="F"/>
    <n v="101"/>
    <s v="STREET"/>
    <m/>
    <m/>
    <s v="IC"/>
    <s v="Invest Cont"/>
    <n v="331"/>
    <m/>
    <m/>
    <m/>
    <s v="4300    ALPHA                        ST"/>
    <m/>
    <n v="34.094499999999996"/>
    <n v="-118.1593"/>
    <n v="0"/>
  </r>
  <r>
    <n v="200911713"/>
    <d v="2020-06-29T00:00:00"/>
    <d v="2020-06-27T00:00:00"/>
    <n v="1700"/>
    <n v="9"/>
    <x v="3"/>
    <n v="933"/>
    <n v="2"/>
    <n v="745"/>
    <s v="VANDALISM - MISDEAMEANOR ($399 OR UNDER)"/>
    <n v="329"/>
    <n v="0"/>
    <s v="X"/>
    <s v="X"/>
    <n v="108"/>
    <s v="PARKING LOT"/>
    <m/>
    <m/>
    <s v="IC"/>
    <s v="Invest Cont"/>
    <n v="745"/>
    <m/>
    <m/>
    <m/>
    <s v="14700    ERWIN                        ST"/>
    <m/>
    <n v="34.183599999999998"/>
    <n v="-118.4575"/>
    <n v="0"/>
  </r>
  <r>
    <n v="200909909"/>
    <d v="2020-05-19T00:00:00"/>
    <d v="2020-05-19T00:00:00"/>
    <n v="2030"/>
    <n v="9"/>
    <x v="3"/>
    <n v="964"/>
    <n v="2"/>
    <n v="956"/>
    <s v="LETTERS, LEWD  -  TELEPHONE CALLS, LEWD"/>
    <s v="1822 1906"/>
    <n v="34"/>
    <s v="F"/>
    <s v="W"/>
    <n v="502"/>
    <s v="MULTI-UNIT DWELLING (APARTMENT, DUPLEX, ETC)"/>
    <m/>
    <m/>
    <s v="IC"/>
    <s v="Invest Cont"/>
    <n v="956"/>
    <m/>
    <m/>
    <m/>
    <s v="5100    WOODMAN                      AV"/>
    <m/>
    <n v="34.160299999999999"/>
    <n v="-118.43989999999999"/>
    <n v="0"/>
  </r>
  <r>
    <n v="201116142"/>
    <d v="2020-11-28T00:00:00"/>
    <d v="2020-11-25T00:00:00"/>
    <n v="1000"/>
    <n v="11"/>
    <x v="7"/>
    <n v="1113"/>
    <n v="1"/>
    <n v="341"/>
    <s v="THEFT-GRAND ($950.01 &amp; OVER)EXCPT,GUNS,FOWL,LIVESTK,PROD"/>
    <s v="0325 0344"/>
    <n v="0"/>
    <s v="X"/>
    <s v="X"/>
    <n v="404"/>
    <s v="DEPARTMENT STORE"/>
    <m/>
    <m/>
    <s v="IC"/>
    <s v="Invest Cont"/>
    <n v="341"/>
    <m/>
    <m/>
    <m/>
    <s v="2700    COLORADO                     BL"/>
    <m/>
    <n v="34.142499999999998"/>
    <n v="-118.2239"/>
    <n v="0"/>
  </r>
  <r>
    <n v="200904592"/>
    <d v="2020-01-14T00:00:00"/>
    <d v="2020-01-14T00:00:00"/>
    <n v="1100"/>
    <n v="9"/>
    <x v="3"/>
    <n v="904"/>
    <n v="1"/>
    <n v="510"/>
    <s v="VEHICLE - STOLEN"/>
    <m/>
    <n v="0"/>
    <m/>
    <m/>
    <n v="101"/>
    <s v="STREET"/>
    <m/>
    <m/>
    <s v="IC"/>
    <s v="Invest Cont"/>
    <n v="510"/>
    <m/>
    <m/>
    <m/>
    <s v="15200    LEADWELL                     ST"/>
    <m/>
    <n v="34.203899999999997"/>
    <n v="-118.464"/>
    <n v="0"/>
  </r>
  <r>
    <n v="200308248"/>
    <d v="2020-03-08T00:00:00"/>
    <d v="2020-03-07T00:00:00"/>
    <n v="1320"/>
    <n v="3"/>
    <x v="2"/>
    <n v="315"/>
    <n v="2"/>
    <n v="901"/>
    <s v="VIOLATION OF RESTRAINING ORDER"/>
    <s v="2038 0553 1309"/>
    <n v="29"/>
    <s v="F"/>
    <s v="B"/>
    <n v="502"/>
    <s v="MULTI-UNIT DWELLING (APARTMENT, DUPLEX, ETC)"/>
    <m/>
    <m/>
    <s v="AO"/>
    <s v="Adult Other"/>
    <n v="901"/>
    <m/>
    <m/>
    <m/>
    <s v="2600 S  MANHATTAN                    PL"/>
    <m/>
    <n v="34.030900000000003"/>
    <n v="-118.31010000000001"/>
    <n v="0"/>
  </r>
  <r>
    <n v="200912011"/>
    <d v="2020-07-06T00:00:00"/>
    <d v="2020-07-04T00:00:00"/>
    <n v="1200"/>
    <n v="9"/>
    <x v="3"/>
    <n v="914"/>
    <n v="1"/>
    <n v="510"/>
    <s v="VEHICLE - STOLEN"/>
    <m/>
    <n v="0"/>
    <m/>
    <m/>
    <n v="101"/>
    <s v="STREET"/>
    <m/>
    <m/>
    <s v="IC"/>
    <s v="Invest Cont"/>
    <n v="510"/>
    <m/>
    <m/>
    <m/>
    <s v="14900    VOSE                         ST"/>
    <m/>
    <n v="34.198500000000003"/>
    <n v="-118.45910000000001"/>
    <n v="0"/>
  </r>
  <r>
    <n v="201213516"/>
    <d v="2020-05-24T00:00:00"/>
    <d v="2020-05-24T00:00:00"/>
    <n v="300"/>
    <n v="12"/>
    <x v="8"/>
    <n v="1251"/>
    <n v="2"/>
    <n v="624"/>
    <s v="BATTERY - SIMPLE ASSAULT"/>
    <s v="1822 0416"/>
    <n v="44"/>
    <s v="F"/>
    <s v="B"/>
    <n v="401"/>
    <s v="MINI-MART"/>
    <n v="400"/>
    <s v="STRONG-ARM (HANDS, FIST, FEET OR BODILY FORCE)"/>
    <s v="IC"/>
    <s v="Invest Cont"/>
    <n v="624"/>
    <m/>
    <m/>
    <m/>
    <s v="3300 W  FLORENCE                     AV"/>
    <m/>
    <n v="33.974600000000002"/>
    <n v="-118.32940000000001"/>
    <n v="0"/>
  </r>
  <r>
    <n v="200500685"/>
    <d v="2020-06-14T00:00:00"/>
    <d v="2020-06-14T00:00:00"/>
    <n v="1851"/>
    <n v="5"/>
    <x v="10"/>
    <n v="504"/>
    <n v="1"/>
    <n v="442"/>
    <s v="SHOPLIFTING - PETTY THEFT ($950 &amp; UNDER)"/>
    <s v="0325 1236 1402"/>
    <n v="0"/>
    <s v="X"/>
    <s v="X"/>
    <n v="404"/>
    <s v="DEPARTMENT STORE"/>
    <m/>
    <m/>
    <s v="AA"/>
    <s v="Adult Arrest"/>
    <n v="442"/>
    <n v="998"/>
    <m/>
    <m/>
    <s v="NORMANDIE"/>
    <s v="190TH"/>
    <n v="33.8583"/>
    <n v="-118.2992"/>
    <n v="1"/>
  </r>
  <r>
    <n v="201106632"/>
    <d v="2020-02-28T00:00:00"/>
    <d v="2020-02-28T00:00:00"/>
    <n v="1320"/>
    <n v="11"/>
    <x v="7"/>
    <n v="1144"/>
    <n v="1"/>
    <n v="330"/>
    <s v="BURGLARY FROM VEHICLE"/>
    <s v="0344 0358 1307"/>
    <n v="32"/>
    <s v="M"/>
    <s v="W"/>
    <n v="101"/>
    <s v="STREET"/>
    <n v="500"/>
    <s v="UNKNOWN WEAPON/OTHER WEAPON"/>
    <s v="IC"/>
    <s v="Invest Cont"/>
    <n v="330"/>
    <m/>
    <m/>
    <m/>
    <s v="2600    ARMSTRONG                    AV"/>
    <m/>
    <n v="34.104199999999999"/>
    <n v="-118.26390000000001"/>
    <n v="0"/>
  </r>
  <r>
    <n v="200605491"/>
    <d v="2020-02-01T00:00:00"/>
    <d v="2020-02-01T00:00:00"/>
    <n v="330"/>
    <n v="6"/>
    <x v="9"/>
    <n v="632"/>
    <n v="1"/>
    <n v="330"/>
    <s v="BURGLARY FROM VEHICLE"/>
    <s v="1300 1307 1601 1609 0329 0344"/>
    <n v="30"/>
    <s v="M"/>
    <s v="W"/>
    <n v="101"/>
    <s v="STREET"/>
    <m/>
    <m/>
    <s v="IC"/>
    <s v="Invest Cont"/>
    <n v="330"/>
    <m/>
    <m/>
    <m/>
    <s v="PINE TREE                    DR"/>
    <s v="LONDONDERRY                  PL"/>
    <n v="34.103999999999999"/>
    <n v="-118.3755"/>
    <n v="0"/>
  </r>
  <r>
    <n v="200116039"/>
    <d v="2020-08-08T00:00:00"/>
    <d v="2020-08-08T00:00:00"/>
    <n v="200"/>
    <n v="1"/>
    <x v="1"/>
    <n v="191"/>
    <n v="2"/>
    <n v="624"/>
    <s v="BATTERY - SIMPLE ASSAULT"/>
    <s v="0361 0416"/>
    <n v="43"/>
    <s v="M"/>
    <s v="H"/>
    <n v="502"/>
    <s v="MULTI-UNIT DWELLING (APARTMENT, DUPLEX, ETC)"/>
    <n v="400"/>
    <s v="STRONG-ARM (HANDS, FIST, FEET OR BODILY FORCE)"/>
    <s v="IC"/>
    <s v="Invest Cont"/>
    <n v="624"/>
    <m/>
    <m/>
    <m/>
    <s v="1400    WRIGHT                       ST"/>
    <m/>
    <n v="34.0396"/>
    <n v="-118.2726"/>
    <n v="0"/>
  </r>
  <r>
    <n v="201207883"/>
    <d v="2020-02-26T00:00:00"/>
    <d v="2020-02-26T00:00:00"/>
    <n v="1425"/>
    <n v="12"/>
    <x v="8"/>
    <n v="1233"/>
    <n v="1"/>
    <n v="230"/>
    <s v="ASSAULT WITH DEADLY WEAPON, AGGRAVATED ASSAULT"/>
    <s v="0342 1402 0416 0445 1822"/>
    <n v="53"/>
    <s v="M"/>
    <s v="B"/>
    <n v="108"/>
    <s v="PARKING LOT"/>
    <n v="311"/>
    <s v="HAMMER"/>
    <s v="IC"/>
    <s v="Invest Cont"/>
    <n v="230"/>
    <n v="998"/>
    <m/>
    <m/>
    <s v="1800 W  SLAUSON                      AV"/>
    <m/>
    <n v="33.989199999999997"/>
    <n v="-118.30889999999999"/>
    <n v="0"/>
  </r>
  <r>
    <n v="200918905"/>
    <d v="2020-12-28T00:00:00"/>
    <d v="2020-12-26T00:00:00"/>
    <n v="2040"/>
    <n v="9"/>
    <x v="3"/>
    <n v="935"/>
    <n v="2"/>
    <n v="626"/>
    <s v="INTIMATE PARTNER - SIMPLE ASSAULT"/>
    <s v="0429 1218 2000"/>
    <n v="25"/>
    <s v="F"/>
    <s v="H"/>
    <n v="502"/>
    <s v="MULTI-UNIT DWELLING (APARTMENT, DUPLEX, ETC)"/>
    <n v="400"/>
    <s v="STRONG-ARM (HANDS, FIST, FEET OR BODILY FORCE)"/>
    <s v="AO"/>
    <s v="Adult Other"/>
    <n v="626"/>
    <m/>
    <m/>
    <m/>
    <s v="14100    SYLVAN                       ST"/>
    <m/>
    <n v="34.184699999999999"/>
    <n v="-118.44"/>
    <n v="0"/>
  </r>
  <r>
    <n v="200915292"/>
    <d v="2020-09-28T00:00:00"/>
    <d v="2020-09-28T00:00:00"/>
    <n v="1730"/>
    <n v="9"/>
    <x v="3"/>
    <n v="935"/>
    <n v="2"/>
    <n v="624"/>
    <s v="BATTERY - SIMPLE ASSAULT"/>
    <s v="1414 0342 0416"/>
    <n v="57"/>
    <s v="F"/>
    <s v="H"/>
    <n v="502"/>
    <s v="MULTI-UNIT DWELLING (APARTMENT, DUPLEX, ETC)"/>
    <n v="308"/>
    <s v="STICK"/>
    <s v="AO"/>
    <s v="Adult Other"/>
    <n v="624"/>
    <m/>
    <m/>
    <m/>
    <s v="14100    DELANO                       ST"/>
    <m/>
    <n v="34.182600000000001"/>
    <n v="-118.4444"/>
    <n v="0"/>
  </r>
  <r>
    <n v="200911790"/>
    <d v="2020-06-30T00:00:00"/>
    <d v="2020-06-30T00:00:00"/>
    <n v="2020"/>
    <n v="9"/>
    <x v="3"/>
    <n v="909"/>
    <n v="2"/>
    <n v="740"/>
    <s v="VANDALISM - FELONY ($400 &amp; OVER, ALL CHURCH VANDALISMS)"/>
    <s v="0906 0329 0342 1309 0311"/>
    <n v="54"/>
    <s v="M"/>
    <s v="W"/>
    <n v="406"/>
    <s v="OTHER STORE"/>
    <m/>
    <m/>
    <s v="IC"/>
    <s v="Invest Cont"/>
    <n v="740"/>
    <m/>
    <m/>
    <m/>
    <s v="7200    WOODMAN                      AV"/>
    <m/>
    <n v="34.2012"/>
    <n v="-118.4312"/>
    <n v="0"/>
  </r>
  <r>
    <n v="201216112"/>
    <d v="2020-07-08T00:00:00"/>
    <d v="2020-07-08T00:00:00"/>
    <n v="555"/>
    <n v="12"/>
    <x v="8"/>
    <n v="1241"/>
    <n v="2"/>
    <n v="740"/>
    <s v="VANDALISM - FELONY ($400 &amp; OVER, ALL CHURCH VANDALISMS)"/>
    <s v="0913 0329 0432"/>
    <n v="50"/>
    <s v="F"/>
    <s v="H"/>
    <n v="502"/>
    <s v="MULTI-UNIT DWELLING (APARTMENT, DUPLEX, ETC)"/>
    <m/>
    <m/>
    <s v="IC"/>
    <s v="Invest Cont"/>
    <n v="740"/>
    <m/>
    <m/>
    <m/>
    <s v="6000    BRYNHURST                    AV"/>
    <m/>
    <n v="33.982900000000001"/>
    <n v="-118.3338"/>
    <n v="0"/>
  </r>
  <r>
    <n v="200214549"/>
    <d v="2020-09-02T00:00:00"/>
    <d v="2020-09-01T00:00:00"/>
    <n v="2000"/>
    <n v="2"/>
    <x v="5"/>
    <n v="218"/>
    <n v="1"/>
    <n v="310"/>
    <s v="BURGLARY"/>
    <s v="1822 0601 0344 0398 1602 0382 0329"/>
    <n v="0"/>
    <s v="X"/>
    <s v="X"/>
    <n v="210"/>
    <s v="RESTAURANT/FAST FOOD"/>
    <m/>
    <m/>
    <s v="IC"/>
    <s v="Invest Cont"/>
    <n v="310"/>
    <m/>
    <m/>
    <m/>
    <s v="1500 W  SUNSET                       BL"/>
    <m/>
    <n v="34.075800000000001"/>
    <n v="-118.2552"/>
    <n v="0"/>
  </r>
  <r>
    <n v="200615818"/>
    <d v="2020-09-24T00:00:00"/>
    <d v="2020-09-24T00:00:00"/>
    <n v="700"/>
    <n v="6"/>
    <x v="9"/>
    <n v="646"/>
    <n v="1"/>
    <n v="510"/>
    <s v="VEHICLE - STOLEN"/>
    <m/>
    <n v="0"/>
    <m/>
    <m/>
    <n v="108"/>
    <s v="PARKING LOT"/>
    <m/>
    <m/>
    <s v="IC"/>
    <s v="Invest Cont"/>
    <n v="510"/>
    <m/>
    <m/>
    <m/>
    <s v="6700 W  SUNSET                       BL"/>
    <m/>
    <n v="34.097999999999999"/>
    <n v="-118.3365"/>
    <n v="0"/>
  </r>
  <r>
    <n v="200610004"/>
    <d v="2020-04-26T00:00:00"/>
    <d v="2020-04-25T00:00:00"/>
    <n v="1945"/>
    <n v="6"/>
    <x v="9"/>
    <n v="615"/>
    <n v="1"/>
    <n v="330"/>
    <s v="BURGLARY FROM VEHICLE"/>
    <s v="1300 1307 1601 1609 0344 0352"/>
    <n v="48"/>
    <s v="M"/>
    <s v="A"/>
    <n v="101"/>
    <s v="STREET"/>
    <m/>
    <m/>
    <s v="IC"/>
    <s v="Invest Cont"/>
    <n v="330"/>
    <m/>
    <m/>
    <m/>
    <s v="CANYON LAKE                  DR"/>
    <s v="ARROWHEAD                    DR"/>
    <n v="34.127600000000001"/>
    <n v="-118.32689999999999"/>
    <n v="0"/>
  </r>
  <r>
    <n v="201220162"/>
    <d v="2020-09-07T00:00:00"/>
    <d v="2020-09-07T00:00:00"/>
    <n v="1340"/>
    <n v="12"/>
    <x v="8"/>
    <n v="1266"/>
    <n v="2"/>
    <n v="624"/>
    <s v="BATTERY - SIMPLE ASSAULT"/>
    <s v="0400 0416 0913"/>
    <n v="22"/>
    <s v="M"/>
    <s v="H"/>
    <n v="501"/>
    <s v="SINGLE FAMILY DWELLING"/>
    <n v="400"/>
    <s v="STRONG-ARM (HANDS, FIST, FEET OR BODILY FORCE)"/>
    <s v="IC"/>
    <s v="Invest Cont"/>
    <n v="624"/>
    <m/>
    <m/>
    <m/>
    <s v="8000 S  HOOVER                       ST"/>
    <m/>
    <n v="33.966200000000001"/>
    <n v="-118.2871"/>
    <n v="0"/>
  </r>
  <r>
    <n v="200312848"/>
    <d v="2020-06-18T00:00:00"/>
    <d v="2020-06-17T00:00:00"/>
    <n v="700"/>
    <n v="3"/>
    <x v="2"/>
    <n v="397"/>
    <n v="1"/>
    <n v="510"/>
    <s v="VEHICLE - STOLEN"/>
    <m/>
    <n v="0"/>
    <m/>
    <m/>
    <n v="101"/>
    <s v="STREET"/>
    <m/>
    <m/>
    <s v="IC"/>
    <s v="Invest Cont"/>
    <n v="510"/>
    <m/>
    <m/>
    <m/>
    <s v="43RD"/>
    <s v="VERMONT"/>
    <n v="34.005499999999998"/>
    <n v="-118.2915"/>
    <n v="0"/>
  </r>
  <r>
    <n v="201210401"/>
    <d v="2020-03-31T00:00:00"/>
    <d v="2020-03-31T00:00:00"/>
    <n v="2123"/>
    <n v="12"/>
    <x v="8"/>
    <n v="1268"/>
    <n v="1"/>
    <n v="648"/>
    <s v="ARSON"/>
    <s v="1501 0323"/>
    <n v="56"/>
    <s v="F"/>
    <s v="X"/>
    <n v="501"/>
    <s v="SINGLE FAMILY DWELLING"/>
    <m/>
    <m/>
    <s v="IC"/>
    <s v="Invest Cont"/>
    <n v="648"/>
    <m/>
    <m/>
    <m/>
    <s v="100 W  79TH                         ST"/>
    <m/>
    <n v="33.9679"/>
    <n v="-118.2739"/>
    <n v="0"/>
  </r>
  <r>
    <n v="200411060"/>
    <d v="2020-07-22T00:00:00"/>
    <d v="2020-07-22T00:00:00"/>
    <n v="2210"/>
    <n v="4"/>
    <x v="4"/>
    <n v="497"/>
    <n v="2"/>
    <n v="740"/>
    <s v="VANDALISM - FELONY ($400 &amp; OVER, ALL CHURCH VANDALISMS)"/>
    <s v="0329 1300"/>
    <n v="0"/>
    <s v="X"/>
    <s v="X"/>
    <n v="511"/>
    <s v="PROJECT/TENEMENT/PUBLIC HOUSING"/>
    <m/>
    <m/>
    <s v="IC"/>
    <s v="Invest Cont"/>
    <n v="740"/>
    <m/>
    <m/>
    <m/>
    <s v="OLYMPIC"/>
    <s v="LORENA"/>
    <n v="34.018799999999999"/>
    <n v="-118.20659999999999"/>
    <n v="0"/>
  </r>
  <r>
    <n v="200816451"/>
    <d v="2020-11-14T00:00:00"/>
    <d v="2020-11-13T00:00:00"/>
    <n v="200"/>
    <n v="8"/>
    <x v="12"/>
    <n v="833"/>
    <n v="1"/>
    <n v="440"/>
    <s v="THEFT PLAIN - PETTY ($950 &amp; UNDER)"/>
    <s v="0344 1609 0216 1822 1309 1420"/>
    <n v="0"/>
    <s v="X"/>
    <s v="X"/>
    <n v="507"/>
    <s v="CONDOMINIUM/TOWNHOUSE"/>
    <m/>
    <m/>
    <s v="IC"/>
    <s v="Invest Cont"/>
    <n v="440"/>
    <m/>
    <m/>
    <m/>
    <s v="1300    KELTON                       AV"/>
    <m/>
    <n v="34.054299999999998"/>
    <n v="-118.4435"/>
    <n v="0"/>
  </r>
  <r>
    <n v="200506572"/>
    <d v="2020-03-01T00:00:00"/>
    <d v="2020-02-29T00:00:00"/>
    <n v="2100"/>
    <n v="5"/>
    <x v="10"/>
    <n v="509"/>
    <n v="1"/>
    <n v="330"/>
    <s v="BURGLARY FROM VEHICLE"/>
    <s v="1300 1609 1307 0344 1206 0358 1302"/>
    <n v="55"/>
    <s v="F"/>
    <s v="W"/>
    <n v="108"/>
    <s v="PARKING LOT"/>
    <m/>
    <m/>
    <s v="IC"/>
    <s v="Invest Cont"/>
    <n v="330"/>
    <m/>
    <m/>
    <m/>
    <s v="WESTERN"/>
    <s v="LOMITA"/>
    <n v="33.797800000000002"/>
    <n v="-118.30759999999999"/>
    <n v="0"/>
  </r>
  <r>
    <n v="200309303"/>
    <d v="2020-04-01T00:00:00"/>
    <d v="2020-04-01T00:00:00"/>
    <n v="555"/>
    <n v="3"/>
    <x v="2"/>
    <n v="396"/>
    <n v="2"/>
    <n v="753"/>
    <s v="DISCHARGE FIREARMS/SHOTS FIRED"/>
    <s v="1100 1407"/>
    <n v="19"/>
    <s v="X"/>
    <s v="X"/>
    <n v="103"/>
    <s v="ALLEY"/>
    <n v="107"/>
    <s v="OTHER FIREARM"/>
    <s v="IC"/>
    <s v="Invest Cont"/>
    <n v="753"/>
    <n v="998"/>
    <m/>
    <m/>
    <s v="42ND                         ST"/>
    <s v="VERMONT                      AV"/>
    <n v="34.007300000000001"/>
    <n v="-118.2915"/>
    <n v="0"/>
  </r>
  <r>
    <n v="201223852"/>
    <d v="2020-11-03T00:00:00"/>
    <d v="2020-11-03T00:00:00"/>
    <n v="1225"/>
    <n v="12"/>
    <x v="8"/>
    <n v="1215"/>
    <n v="1"/>
    <n v="350"/>
    <s v="THEFT, PERSON"/>
    <s v="1822 0344 0336"/>
    <n v="29"/>
    <s v="F"/>
    <s v="B"/>
    <n v="101"/>
    <s v="STREET"/>
    <n v="400"/>
    <s v="STRONG-ARM (HANDS, FIST, FEET OR BODILY FORCE)"/>
    <s v="IC"/>
    <s v="Invest Cont"/>
    <n v="350"/>
    <m/>
    <m/>
    <m/>
    <s v="SLAUSON                      AV"/>
    <s v="NORMANDIE"/>
    <n v="33.989100000000001"/>
    <n v="-118.3002"/>
    <n v="0"/>
  </r>
  <r>
    <n v="200709746"/>
    <d v="2020-05-28T00:00:00"/>
    <d v="2020-05-28T00:00:00"/>
    <n v="1115"/>
    <n v="7"/>
    <x v="0"/>
    <n v="784"/>
    <n v="2"/>
    <n v="624"/>
    <s v="BATTERY - SIMPLE ASSAULT"/>
    <s v="1202 1701 0444 0360"/>
    <n v="67"/>
    <s v="F"/>
    <s v="B"/>
    <n v="501"/>
    <s v="SINGLE FAMILY DWELLING"/>
    <n v="400"/>
    <s v="STRONG-ARM (HANDS, FIST, FEET OR BODILY FORCE)"/>
    <s v="IC"/>
    <s v="Invest Cont"/>
    <n v="624"/>
    <m/>
    <m/>
    <m/>
    <s v="2400 S  ORANGE                       DR"/>
    <m/>
    <n v="34.035800000000002"/>
    <n v="-118.35169999999999"/>
    <n v="0"/>
  </r>
  <r>
    <n v="200806342"/>
    <d v="2020-02-22T00:00:00"/>
    <d v="2020-02-20T00:00:00"/>
    <n v="2100"/>
    <n v="8"/>
    <x v="12"/>
    <n v="898"/>
    <n v="1"/>
    <n v="510"/>
    <s v="VEHICLE - STOLEN"/>
    <m/>
    <n v="0"/>
    <m/>
    <m/>
    <n v="103"/>
    <s v="ALLEY"/>
    <m/>
    <m/>
    <s v="IC"/>
    <s v="Invest Cont"/>
    <n v="510"/>
    <m/>
    <m/>
    <m/>
    <s v="2700 S  ROBERTSON                    BL"/>
    <m/>
    <n v="34.037399999999998"/>
    <n v="-118.3886"/>
    <n v="0"/>
  </r>
  <r>
    <n v="200310293"/>
    <d v="2020-04-22T00:00:00"/>
    <d v="2020-04-22T00:00:00"/>
    <n v="1000"/>
    <n v="3"/>
    <x v="2"/>
    <n v="319"/>
    <n v="2"/>
    <n v="940"/>
    <s v="EXTORTION"/>
    <s v="0202 0209 0422 1912 1916"/>
    <n v="22"/>
    <s v="F"/>
    <s v="H"/>
    <n v="501"/>
    <s v="SINGLE FAMILY DWELLING"/>
    <n v="511"/>
    <s v="VERBAL THREAT"/>
    <s v="IC"/>
    <s v="Invest Cont"/>
    <n v="940"/>
    <m/>
    <m/>
    <m/>
    <s v="1900    ESTRELLA                     AV"/>
    <m/>
    <n v="34.033900000000003"/>
    <n v="-118.27549999999999"/>
    <n v="0"/>
  </r>
  <r>
    <n v="200113636"/>
    <d v="2020-06-19T00:00:00"/>
    <d v="2020-06-16T00:00:00"/>
    <n v="1400"/>
    <n v="1"/>
    <x v="1"/>
    <n v="135"/>
    <n v="1"/>
    <n v="330"/>
    <s v="BURGLARY FROM VEHICLE"/>
    <s v="1307 0344"/>
    <n v="41"/>
    <s v="M"/>
    <s v="W"/>
    <n v="707"/>
    <s v="GARAGE/CARPORT"/>
    <m/>
    <m/>
    <s v="IC"/>
    <s v="Invest Cont"/>
    <n v="330"/>
    <m/>
    <m/>
    <m/>
    <s v="300 S  MAIN                         ST"/>
    <m/>
    <n v="34.048099999999998"/>
    <n v="-118.24720000000001"/>
    <n v="0"/>
  </r>
  <r>
    <n v="200808746"/>
    <d v="2020-04-26T00:00:00"/>
    <d v="2020-04-26T00:00:00"/>
    <n v="1444"/>
    <n v="8"/>
    <x v="12"/>
    <n v="859"/>
    <n v="1"/>
    <n v="442"/>
    <s v="SHOPLIFTING - PETTY THEFT ($950 &amp; UNDER)"/>
    <s v="0104 0325 0344 1309 1822"/>
    <n v="0"/>
    <s v="X"/>
    <s v="X"/>
    <n v="203"/>
    <s v="OTHER BUSINESS"/>
    <m/>
    <m/>
    <s v="IC"/>
    <s v="Invest Cont"/>
    <n v="442"/>
    <m/>
    <m/>
    <m/>
    <s v="8700 W  PICO                         BL"/>
    <m/>
    <n v="34.054400000000001"/>
    <n v="-118.38160000000001"/>
    <n v="0"/>
  </r>
  <r>
    <n v="200118182"/>
    <d v="2020-09-18T00:00:00"/>
    <d v="2020-09-18T00:00:00"/>
    <n v="1800"/>
    <n v="1"/>
    <x v="1"/>
    <n v="139"/>
    <n v="1"/>
    <n v="330"/>
    <s v="BURGLARY FROM VEHICLE"/>
    <s v="0344 1609 1307 0329 1822"/>
    <n v="23"/>
    <s v="F"/>
    <s v="W"/>
    <n v="102"/>
    <s v="SIDEWALK"/>
    <n v="500"/>
    <s v="UNKNOWN WEAPON/OTHER WEAPON"/>
    <s v="IC"/>
    <s v="Invest Cont"/>
    <n v="330"/>
    <m/>
    <m/>
    <m/>
    <s v="2ND                          ST"/>
    <s v="HEWITT"/>
    <n v="34.047199999999997"/>
    <n v="-118.23520000000001"/>
    <n v="0"/>
  </r>
  <r>
    <n v="200609109"/>
    <d v="2020-04-15T00:00:00"/>
    <d v="2020-04-15T00:00:00"/>
    <n v="1610"/>
    <n v="6"/>
    <x v="9"/>
    <n v="642"/>
    <n v="1"/>
    <n v="331"/>
    <s v="THEFT FROM MOTOR VEHICLE - GRAND ($950.01 AND OVER)"/>
    <s v="1402 1822 0344 0930"/>
    <n v="30"/>
    <s v="M"/>
    <s v="W"/>
    <n v="101"/>
    <s v="STREET"/>
    <m/>
    <m/>
    <s v="AA"/>
    <s v="Adult Arrest"/>
    <n v="331"/>
    <n v="998"/>
    <m/>
    <m/>
    <s v="GENESEE"/>
    <s v="SUNSET"/>
    <n v="34.098100000000002"/>
    <n v="-118.3582"/>
    <n v="1"/>
  </r>
  <r>
    <n v="201014870"/>
    <d v="2020-11-08T00:00:00"/>
    <d v="2020-11-08T00:00:00"/>
    <n v="1821"/>
    <n v="10"/>
    <x v="11"/>
    <n v="1044"/>
    <n v="2"/>
    <n v="354"/>
    <s v="THEFT OF IDENTITY"/>
    <s v="1822 0925"/>
    <n v="33"/>
    <s v="M"/>
    <s v="W"/>
    <n v="502"/>
    <s v="MULTI-UNIT DWELLING (APARTMENT, DUPLEX, ETC)"/>
    <m/>
    <m/>
    <s v="IC"/>
    <s v="Invest Cont"/>
    <n v="354"/>
    <m/>
    <m/>
    <m/>
    <s v="18400    HATTERAS                     ST"/>
    <m/>
    <n v="34.177500000000002"/>
    <n v="-118.5337"/>
    <n v="0"/>
  </r>
  <r>
    <n v="200811000"/>
    <d v="2020-06-22T00:00:00"/>
    <d v="2020-06-21T00:00:00"/>
    <n v="2120"/>
    <n v="8"/>
    <x v="12"/>
    <n v="881"/>
    <n v="2"/>
    <n v="624"/>
    <s v="BATTERY - SIMPLE ASSAULT"/>
    <s v="0400 0416 1278"/>
    <n v="22"/>
    <s v="M"/>
    <s v="O"/>
    <n v="101"/>
    <s v="STREET"/>
    <n v="400"/>
    <s v="STRONG-ARM (HANDS, FIST, FEET OR BODILY FORCE)"/>
    <s v="IC"/>
    <s v="Invest Cont"/>
    <n v="624"/>
    <m/>
    <m/>
    <m/>
    <s v="BUNDY"/>
    <s v="MISSOURI"/>
    <n v="34.035299999999999"/>
    <n v="-118.4571"/>
    <n v="0"/>
  </r>
  <r>
    <n v="200711605"/>
    <d v="2020-07-14T00:00:00"/>
    <d v="2020-05-19T00:00:00"/>
    <n v="1000"/>
    <n v="7"/>
    <x v="0"/>
    <n v="732"/>
    <n v="2"/>
    <n v="354"/>
    <s v="THEFT OF IDENTITY"/>
    <s v="1822 0930"/>
    <n v="34"/>
    <s v="F"/>
    <s v="H"/>
    <n v="501"/>
    <s v="SINGLE FAMILY DWELLING"/>
    <m/>
    <m/>
    <s v="IC"/>
    <s v="Invest Cont"/>
    <n v="354"/>
    <m/>
    <m/>
    <m/>
    <s v="6300    COLGATE                      AV"/>
    <m/>
    <n v="34.069000000000003"/>
    <n v="-118.3614"/>
    <n v="0"/>
  </r>
  <r>
    <n v="200607457"/>
    <d v="2020-03-06T00:00:00"/>
    <d v="2020-03-06T00:00:00"/>
    <n v="1720"/>
    <n v="6"/>
    <x v="9"/>
    <n v="656"/>
    <n v="1"/>
    <n v="480"/>
    <s v="BIKE - STOLEN"/>
    <s v="1822 0344 1202 1602 0329"/>
    <n v="70"/>
    <s v="M"/>
    <s v="W"/>
    <n v="108"/>
    <s v="PARKING LOT"/>
    <m/>
    <m/>
    <s v="IC"/>
    <s v="Invest Cont"/>
    <n v="480"/>
    <m/>
    <m/>
    <m/>
    <s v="COLE                         AV"/>
    <s v="ROMAINE"/>
    <n v="34.088900000000002"/>
    <n v="-118.32989999999999"/>
    <n v="0"/>
  </r>
  <r>
    <n v="200415554"/>
    <d v="2020-12-03T00:00:00"/>
    <d v="2020-11-30T00:00:00"/>
    <n v="400"/>
    <n v="4"/>
    <x v="4"/>
    <n v="404"/>
    <n v="2"/>
    <n v="745"/>
    <s v="VANDALISM - MISDEAMEANOR ($399 OR UNDER)"/>
    <n v="329"/>
    <n v="0"/>
    <s v="M"/>
    <s v="X"/>
    <n v="301"/>
    <s v="GAS STATION"/>
    <m/>
    <m/>
    <s v="IC"/>
    <s v="Invest Cont"/>
    <n v="745"/>
    <m/>
    <m/>
    <m/>
    <s v="400 S  AVENUE 60"/>
    <m/>
    <n v="34.107399999999998"/>
    <n v="-118.1858"/>
    <n v="0"/>
  </r>
  <r>
    <n v="201305363"/>
    <d v="2020-01-24T00:00:00"/>
    <d v="2020-01-24T00:00:00"/>
    <n v="1640"/>
    <n v="13"/>
    <x v="6"/>
    <n v="1395"/>
    <n v="2"/>
    <n v="626"/>
    <s v="INTIMATE PARTNER - SIMPLE ASSAULT"/>
    <s v="2000 0913 0444"/>
    <n v="20"/>
    <s v="F"/>
    <s v="H"/>
    <n v="501"/>
    <s v="SINGLE FAMILY DWELLING"/>
    <n v="400"/>
    <s v="STRONG-ARM (HANDS, FIST, FEET OR BODILY FORCE)"/>
    <s v="IC"/>
    <s v="Invest Cont"/>
    <n v="626"/>
    <m/>
    <m/>
    <m/>
    <s v="500 E  68TH                         ST"/>
    <m/>
    <n v="33.977899999999998"/>
    <n v="-118.2666"/>
    <n v="0"/>
  </r>
  <r>
    <n v="201010267"/>
    <d v="2020-06-22T00:00:00"/>
    <d v="2020-06-22T00:00:00"/>
    <n v="1140"/>
    <n v="10"/>
    <x v="11"/>
    <n v="1024"/>
    <n v="2"/>
    <n v="624"/>
    <s v="BATTERY - SIMPLE ASSAULT"/>
    <s v="0913 0444 0603 2021"/>
    <n v="51"/>
    <s v="F"/>
    <s v="W"/>
    <n v="104"/>
    <s v="DRIVEWAY"/>
    <n v="400"/>
    <s v="STRONG-ARM (HANDS, FIST, FEET OR BODILY FORCE)"/>
    <s v="AO"/>
    <s v="Adult Other"/>
    <n v="624"/>
    <m/>
    <m/>
    <m/>
    <s v="18600    HART                         ST"/>
    <m/>
    <n v="34.197600000000001"/>
    <n v="-118.54040000000001"/>
    <n v="0"/>
  </r>
  <r>
    <n v="200807899"/>
    <d v="2020-04-01T00:00:00"/>
    <d v="2020-04-01T00:00:00"/>
    <n v="1830"/>
    <n v="8"/>
    <x v="12"/>
    <n v="832"/>
    <n v="1"/>
    <n v="510"/>
    <s v="VEHICLE - STOLEN"/>
    <m/>
    <n v="0"/>
    <m/>
    <m/>
    <n v="123"/>
    <s v="PARKING UNDERGROUND/BUILDING"/>
    <m/>
    <m/>
    <s v="IC"/>
    <s v="Invest Cont"/>
    <n v="510"/>
    <m/>
    <m/>
    <m/>
    <s v="11600    MAYFIELD                     AV"/>
    <m/>
    <n v="34.053400000000003"/>
    <n v="-118.46129999999999"/>
    <n v="0"/>
  </r>
  <r>
    <n v="201221702"/>
    <d v="2020-09-30T00:00:00"/>
    <d v="2020-09-30T00:00:00"/>
    <n v="2130"/>
    <n v="12"/>
    <x v="8"/>
    <n v="1255"/>
    <n v="1"/>
    <n v="230"/>
    <s v="ASSAULT WITH DEADLY WEAPON, AGGRAVATED ASSAULT"/>
    <s v="1822 1402 1407 1100 0430 0906"/>
    <n v="58"/>
    <s v="M"/>
    <s v="B"/>
    <n v="101"/>
    <s v="STREET"/>
    <n v="102"/>
    <s v="HAND GUN"/>
    <s v="IC"/>
    <s v="Invest Cont"/>
    <n v="230"/>
    <m/>
    <m/>
    <m/>
    <s v="76TH                         ST"/>
    <s v="VERMONT"/>
    <n v="33.9711"/>
    <n v="-118.29170000000001"/>
    <n v="0"/>
  </r>
  <r>
    <n v="201217557"/>
    <d v="2020-07-31T00:00:00"/>
    <d v="2020-07-31T00:00:00"/>
    <n v="1855"/>
    <n v="12"/>
    <x v="8"/>
    <n v="1283"/>
    <n v="2"/>
    <n v="626"/>
    <s v="INTIMATE PARTNER - SIMPLE ASSAULT"/>
    <s v="2000 1823 0913 0448 0356 0319 1203"/>
    <n v="38"/>
    <s v="F"/>
    <s v="H"/>
    <n v="501"/>
    <s v="SINGLE FAMILY DWELLING"/>
    <n v="400"/>
    <s v="STRONG-ARM (HANDS, FIST, FEET OR BODILY FORCE)"/>
    <s v="AO"/>
    <s v="Adult Other"/>
    <n v="626"/>
    <m/>
    <m/>
    <m/>
    <s v="9300 S  WESTERN                      AV"/>
    <m/>
    <n v="33.951500000000003"/>
    <n v="-118.309"/>
    <n v="0"/>
  </r>
  <r>
    <n v="200305032"/>
    <d v="2020-01-18T00:00:00"/>
    <d v="2020-01-18T00:00:00"/>
    <n v="1310"/>
    <n v="3"/>
    <x v="2"/>
    <n v="343"/>
    <n v="1"/>
    <n v="210"/>
    <s v="ROBBERY"/>
    <s v="0906 0342 1402 0312 0334 0324 2024 1236 0432 1414"/>
    <n v="19"/>
    <s v="X"/>
    <s v="X"/>
    <n v="210"/>
    <s v="RESTAURANT/FAST FOOD"/>
    <n v="102"/>
    <s v="HAND GUN"/>
    <s v="JA"/>
    <s v="Juv Arrest"/>
    <n v="210"/>
    <m/>
    <m/>
    <m/>
    <s v="3700 S  LA BREA                      AV"/>
    <m/>
    <n v="34.0199"/>
    <n v="-118.3608"/>
    <n v="1"/>
  </r>
  <r>
    <n v="200907646"/>
    <d v="2020-03-20T00:00:00"/>
    <d v="2020-03-18T00:00:00"/>
    <n v="1630"/>
    <n v="9"/>
    <x v="3"/>
    <n v="933"/>
    <n v="2"/>
    <n v="354"/>
    <s v="THEFT OF IDENTITY"/>
    <s v="0377 0930 1822"/>
    <n v="0"/>
    <s v="M"/>
    <s v="H"/>
    <n v="101"/>
    <s v="STREET"/>
    <m/>
    <m/>
    <s v="IC"/>
    <s v="Invest Cont"/>
    <n v="354"/>
    <m/>
    <m/>
    <m/>
    <s v="14600    FRIAR                        ST"/>
    <m/>
    <n v="34.185699999999997"/>
    <n v="-118.4509"/>
    <n v="0"/>
  </r>
  <r>
    <n v="201015320"/>
    <d v="2020-11-23T00:00:00"/>
    <d v="2020-11-22T00:00:00"/>
    <n v="2200"/>
    <n v="10"/>
    <x v="11"/>
    <n v="1035"/>
    <n v="1"/>
    <n v="331"/>
    <s v="THEFT FROM MOTOR VEHICLE - GRAND ($950.01 AND OVER)"/>
    <s v="1822 0344 1300 0385"/>
    <n v="51"/>
    <s v="F"/>
    <s v="W"/>
    <n v="501"/>
    <s v="SINGLE FAMILY DWELLING"/>
    <m/>
    <m/>
    <s v="IC"/>
    <s v="Invest Cont"/>
    <n v="331"/>
    <m/>
    <m/>
    <m/>
    <s v="6400    NEWCASTLE                    AV"/>
    <m/>
    <n v="34.186799999999998"/>
    <n v="-118.52549999999999"/>
    <n v="0"/>
  </r>
  <r>
    <n v="200205661"/>
    <d v="2020-01-29T00:00:00"/>
    <d v="2020-01-28T00:00:00"/>
    <n v="1430"/>
    <n v="2"/>
    <x v="5"/>
    <n v="256"/>
    <n v="2"/>
    <n v="745"/>
    <s v="VANDALISM - MISDEAMEANOR ($399 OR UNDER)"/>
    <n v="329"/>
    <n v="0"/>
    <s v="X"/>
    <s v="X"/>
    <n v="704"/>
    <s v="ELEMENTARY SCHOOL"/>
    <m/>
    <m/>
    <s v="IC"/>
    <s v="Invest Cont"/>
    <n v="745"/>
    <m/>
    <m/>
    <m/>
    <s v="600    LITTLE                       ST"/>
    <m/>
    <n v="34.055500000000002"/>
    <n v="-118.27249999999999"/>
    <n v="0"/>
  </r>
  <r>
    <n v="200615303"/>
    <d v="2020-09-12T00:00:00"/>
    <d v="2020-08-21T00:00:00"/>
    <n v="1500"/>
    <n v="6"/>
    <x v="9"/>
    <n v="643"/>
    <n v="1"/>
    <n v="480"/>
    <s v="BIKE - STOLEN"/>
    <n v="344"/>
    <n v="46"/>
    <s v="F"/>
    <s v="W"/>
    <n v="123"/>
    <s v="PARKING UNDERGROUND/BUILDING"/>
    <m/>
    <m/>
    <s v="IC"/>
    <s v="Invest Cont"/>
    <n v="480"/>
    <m/>
    <m/>
    <m/>
    <s v="1500 N  POINSETTIA                   PL"/>
    <m/>
    <n v="34.097999999999999"/>
    <n v="-118.3479"/>
    <n v="0"/>
  </r>
  <r>
    <n v="200205914"/>
    <d v="2020-02-08T00:00:00"/>
    <d v="2020-02-08T00:00:00"/>
    <n v="1040"/>
    <n v="2"/>
    <x v="5"/>
    <n v="201"/>
    <n v="1"/>
    <n v="230"/>
    <s v="ASSAULT WITH DEADLY WEAPON, AGGRAVATED ASSAULT"/>
    <s v="0371 0445 1816 0906 1822"/>
    <n v="23"/>
    <s v="M"/>
    <s v="H"/>
    <n v="102"/>
    <s v="SIDEWALK"/>
    <n v="101"/>
    <s v="REVOLVER"/>
    <s v="IC"/>
    <s v="Invest Cont"/>
    <n v="230"/>
    <m/>
    <m/>
    <m/>
    <s v="VERMONT                      AV"/>
    <s v="LOCKWOOD"/>
    <n v="34.088799999999999"/>
    <n v="-118.29170000000001"/>
    <n v="0"/>
  </r>
  <r>
    <n v="200317171"/>
    <d v="2020-09-12T00:00:00"/>
    <d v="2020-09-11T00:00:00"/>
    <n v="1900"/>
    <n v="3"/>
    <x v="2"/>
    <n v="353"/>
    <n v="1"/>
    <n v="420"/>
    <s v="THEFT FROM MOTOR VEHICLE - PETTY ($950 &amp; UNDER)"/>
    <m/>
    <n v="0"/>
    <m/>
    <m/>
    <n v="108"/>
    <s v="PARKING LOT"/>
    <m/>
    <m/>
    <s v="IC"/>
    <s v="Invest Cont"/>
    <n v="420"/>
    <m/>
    <m/>
    <m/>
    <s v="3700    CRENSHAW                     BL"/>
    <m/>
    <n v="34.020899999999997"/>
    <n v="-118.34059999999999"/>
    <n v="0"/>
  </r>
  <r>
    <n v="201221933"/>
    <d v="2020-10-03T00:00:00"/>
    <d v="2020-10-03T00:00:00"/>
    <n v="2245"/>
    <n v="12"/>
    <x v="8"/>
    <n v="1256"/>
    <n v="2"/>
    <n v="626"/>
    <s v="INTIMATE PARTNER - SIMPLE ASSAULT"/>
    <s v="2000 1241 1243 1813 1821 0913 0416 0446 0212"/>
    <n v="33"/>
    <s v="F"/>
    <s v="H"/>
    <n v="501"/>
    <s v="SINGLE FAMILY DWELLING"/>
    <n v="400"/>
    <s v="STRONG-ARM (HANDS, FIST, FEET OR BODILY FORCE)"/>
    <s v="AO"/>
    <s v="Adult Other"/>
    <n v="626"/>
    <m/>
    <m/>
    <m/>
    <s v="900 W  75TH                         ST"/>
    <m/>
    <n v="33.971699999999998"/>
    <n v="-118.28870000000001"/>
    <n v="0"/>
  </r>
  <r>
    <n v="200406662"/>
    <d v="2020-03-08T00:00:00"/>
    <d v="2020-03-06T00:00:00"/>
    <n v="1800"/>
    <n v="4"/>
    <x v="4"/>
    <n v="457"/>
    <n v="1"/>
    <n v="440"/>
    <s v="THEFT PLAIN - PETTY ($950 &amp; UNDER)"/>
    <n v="344"/>
    <n v="33"/>
    <s v="M"/>
    <s v="H"/>
    <n v="501"/>
    <s v="SINGLE FAMILY DWELLING"/>
    <m/>
    <m/>
    <s v="IC"/>
    <s v="Invest Cont"/>
    <n v="440"/>
    <m/>
    <m/>
    <m/>
    <s v="400 N  FOREST                       AV"/>
    <m/>
    <n v="34.044499999999999"/>
    <n v="-118.2025"/>
    <n v="0"/>
  </r>
  <r>
    <n v="200212426"/>
    <d v="2020-07-11T00:00:00"/>
    <d v="2020-07-10T00:00:00"/>
    <n v="2230"/>
    <n v="2"/>
    <x v="5"/>
    <n v="249"/>
    <n v="1"/>
    <n v="220"/>
    <s v="ATTEMPTED ROBBERY"/>
    <s v="1822 0342 0400 0305 0448 0401 0370 0216"/>
    <n v="27"/>
    <s v="M"/>
    <s v="H"/>
    <n v="102"/>
    <s v="SIDEWALK"/>
    <n v="400"/>
    <s v="STRONG-ARM (HANDS, FIST, FEET OR BODILY FORCE)"/>
    <s v="IC"/>
    <s v="Invest Cont"/>
    <n v="220"/>
    <m/>
    <m/>
    <m/>
    <s v="6TH                          ST"/>
    <s v="BIXEL                        ST"/>
    <n v="34.054099999999998"/>
    <n v="-118.2621"/>
    <n v="0"/>
  </r>
  <r>
    <n v="201207118"/>
    <d v="2020-02-13T00:00:00"/>
    <d v="2020-02-13T00:00:00"/>
    <n v="1736"/>
    <n v="12"/>
    <x v="8"/>
    <n v="1258"/>
    <n v="1"/>
    <n v="341"/>
    <s v="THEFT-GRAND ($950.01 &amp; OVER)EXCPT,GUNS,FOWL,LIVESTK,PROD"/>
    <s v="1402 1822 0325 0344 2024"/>
    <n v="0"/>
    <s v="X"/>
    <s v="X"/>
    <n v="203"/>
    <s v="OTHER BUSINESS"/>
    <m/>
    <m/>
    <s v="JA"/>
    <s v="Juv Arrest"/>
    <n v="341"/>
    <n v="998"/>
    <m/>
    <m/>
    <s v="7200 S  BROADWAY"/>
    <m/>
    <n v="33.974699999999999"/>
    <n v="-118.2783"/>
    <n v="1"/>
  </r>
  <r>
    <n v="200710645"/>
    <d v="2020-05-31T00:00:00"/>
    <d v="2020-05-30T00:00:00"/>
    <n v="1625"/>
    <n v="7"/>
    <x v="0"/>
    <n v="711"/>
    <n v="1"/>
    <n v="231"/>
    <s v="ASSAULT WITH DEADLY WEAPON ON POLICE OFFICER"/>
    <s v="0447 1212 1822"/>
    <n v="0"/>
    <s v="X"/>
    <s v="X"/>
    <n v="101"/>
    <s v="STREET"/>
    <n v="212"/>
    <s v="BOTTLE"/>
    <s v="IC"/>
    <s v="Invest Cont"/>
    <n v="231"/>
    <m/>
    <m/>
    <m/>
    <s v="BEVERLY"/>
    <s v="FAIRFAX"/>
    <n v="34.076099999999997"/>
    <n v="-118.3614"/>
    <n v="0"/>
  </r>
  <r>
    <n v="200108686"/>
    <d v="2020-03-07T00:00:00"/>
    <d v="2020-03-05T00:00:00"/>
    <n v="2030"/>
    <n v="1"/>
    <x v="1"/>
    <n v="134"/>
    <n v="1"/>
    <n v="440"/>
    <s v="THEFT PLAIN - PETTY ($950 &amp; UNDER)"/>
    <s v="0344 1822 2032"/>
    <n v="33"/>
    <s v="M"/>
    <s v="W"/>
    <n v="402"/>
    <s v="MARKET"/>
    <m/>
    <m/>
    <s v="IC"/>
    <s v="Invest Cont"/>
    <n v="440"/>
    <m/>
    <m/>
    <m/>
    <s v="300 S  HILL                         ST"/>
    <m/>
    <n v="34.051699999999997"/>
    <n v="-118.2491"/>
    <n v="0"/>
  </r>
  <r>
    <n v="201219590"/>
    <d v="2020-08-29T00:00:00"/>
    <d v="2020-08-29T00:00:00"/>
    <n v="1720"/>
    <n v="12"/>
    <x v="8"/>
    <n v="1251"/>
    <n v="1"/>
    <n v="761"/>
    <s v="BRANDISH WEAPON"/>
    <s v="0334 1822 2033 0910"/>
    <n v="50"/>
    <s v="M"/>
    <s v="B"/>
    <n v="101"/>
    <s v="STREET"/>
    <n v="200"/>
    <s v="KNIFE WITH BLADE 6INCHES OR LESS"/>
    <s v="IC"/>
    <s v="Invest Cont"/>
    <n v="761"/>
    <m/>
    <m/>
    <m/>
    <s v="CRENSHAW"/>
    <s v="FLORENCE"/>
    <n v="33.974499999999999"/>
    <n v="-118.3309"/>
    <n v="0"/>
  </r>
  <r>
    <n v="200910010"/>
    <d v="2020-05-22T00:00:00"/>
    <d v="2020-05-21T00:00:00"/>
    <n v="1800"/>
    <n v="9"/>
    <x v="3"/>
    <n v="909"/>
    <n v="1"/>
    <n v="510"/>
    <s v="VEHICLE - STOLEN"/>
    <m/>
    <n v="0"/>
    <m/>
    <m/>
    <n v="101"/>
    <s v="STREET"/>
    <m/>
    <m/>
    <s v="IC"/>
    <s v="Invest Cont"/>
    <n v="510"/>
    <m/>
    <m/>
    <m/>
    <s v="WOODMAN                      AV"/>
    <s v="WOODMAN                      PL"/>
    <n v="34.2072"/>
    <n v="-118.4312"/>
    <n v="0"/>
  </r>
  <r>
    <n v="201011121"/>
    <d v="2020-07-19T00:00:00"/>
    <d v="2020-07-18T00:00:00"/>
    <n v="1800"/>
    <n v="10"/>
    <x v="11"/>
    <n v="1045"/>
    <n v="1"/>
    <n v="510"/>
    <s v="VEHICLE - STOLEN"/>
    <m/>
    <n v="0"/>
    <m/>
    <m/>
    <n v="101"/>
    <s v="STREET"/>
    <m/>
    <m/>
    <s v="IC"/>
    <s v="Invest Cont"/>
    <n v="510"/>
    <m/>
    <m/>
    <m/>
    <s v="ETIWANDA"/>
    <s v="OXNARD"/>
    <n v="34.180199999999999"/>
    <n v="-118.5308"/>
    <n v="0"/>
  </r>
  <r>
    <n v="200505252"/>
    <d v="2020-01-30T00:00:00"/>
    <d v="2020-01-28T00:00:00"/>
    <n v="1900"/>
    <n v="5"/>
    <x v="10"/>
    <n v="565"/>
    <n v="1"/>
    <n v="420"/>
    <s v="THEFT FROM MOTOR VEHICLE - PETTY ($950 &amp; UNDER)"/>
    <s v="0344 1300 0377 1606"/>
    <n v="46"/>
    <s v="F"/>
    <s v="B"/>
    <n v="707"/>
    <s v="GARAGE/CARPORT"/>
    <m/>
    <m/>
    <s v="IC"/>
    <s v="Invest Cont"/>
    <n v="420"/>
    <m/>
    <m/>
    <m/>
    <s v="800 S  GRAND                        AV"/>
    <m/>
    <n v="33.737000000000002"/>
    <n v="-118.2901"/>
    <n v="0"/>
  </r>
  <r>
    <n v="200905992"/>
    <d v="2020-02-14T00:00:00"/>
    <d v="2020-02-13T00:00:00"/>
    <n v="1050"/>
    <n v="9"/>
    <x v="3"/>
    <n v="923"/>
    <n v="1"/>
    <n v="350"/>
    <s v="THEFT, PERSON"/>
    <s v="0344 0448 1309 0346 1822"/>
    <n v="46"/>
    <s v="M"/>
    <s v="H"/>
    <n v="101"/>
    <s v="STREET"/>
    <n v="400"/>
    <s v="STRONG-ARM (HANDS, FIST, FEET OR BODILY FORCE)"/>
    <s v="IC"/>
    <s v="Invest Cont"/>
    <n v="350"/>
    <m/>
    <m/>
    <m/>
    <s v="VESPER"/>
    <s v="HAMLIN"/>
    <n v="34.188699999999997"/>
    <n v="-118.4509"/>
    <n v="0"/>
  </r>
  <r>
    <n v="201212199"/>
    <d v="2020-05-05T00:00:00"/>
    <d v="2020-05-04T00:00:00"/>
    <n v="1700"/>
    <n v="12"/>
    <x v="8"/>
    <n v="1273"/>
    <n v="1"/>
    <n v="510"/>
    <s v="VEHICLE - STOLEN"/>
    <m/>
    <n v="0"/>
    <m/>
    <m/>
    <n v="108"/>
    <s v="PARKING LOT"/>
    <m/>
    <m/>
    <s v="IC"/>
    <s v="Invest Cont"/>
    <n v="510"/>
    <m/>
    <m/>
    <m/>
    <s v="8800 S  WESTERN                      AV"/>
    <m/>
    <n v="33.958199999999998"/>
    <n v="-118.309"/>
    <n v="0"/>
  </r>
  <r>
    <n v="200910755"/>
    <d v="2020-06-06T00:00:00"/>
    <d v="2020-06-06T00:00:00"/>
    <n v="1830"/>
    <n v="9"/>
    <x v="3"/>
    <n v="943"/>
    <n v="2"/>
    <n v="624"/>
    <s v="BATTERY - SIMPLE ASSAULT"/>
    <s v="0416 1810"/>
    <n v="57"/>
    <s v="M"/>
    <s v="W"/>
    <n v="701"/>
    <s v="HOSPITAL"/>
    <n v="400"/>
    <s v="STRONG-ARM (HANDS, FIST, FEET OR BODILY FORCE)"/>
    <s v="AO"/>
    <s v="Adult Other"/>
    <n v="624"/>
    <m/>
    <m/>
    <m/>
    <s v="14400    EMELITA                      ST"/>
    <m/>
    <n v="34.176699999999997"/>
    <n v="-118.4465"/>
    <n v="0"/>
  </r>
  <r>
    <n v="200616407"/>
    <d v="2020-10-07T00:00:00"/>
    <d v="2020-10-07T00:00:00"/>
    <n v="830"/>
    <n v="6"/>
    <x v="9"/>
    <n v="645"/>
    <n v="1"/>
    <n v="230"/>
    <s v="ASSAULT WITH DEADLY WEAPON, AGGRAVATED ASSAULT"/>
    <s v="2004 0334 0416 0421"/>
    <n v="49"/>
    <s v="M"/>
    <s v="H"/>
    <n v="203"/>
    <s v="OTHER BUSINESS"/>
    <n v="500"/>
    <s v="UNKNOWN WEAPON/OTHER WEAPON"/>
    <s v="AA"/>
    <s v="Adult Arrest"/>
    <n v="230"/>
    <n v="930"/>
    <m/>
    <m/>
    <s v="7000 W  SUNSET                       BL"/>
    <m/>
    <n v="34.097999999999999"/>
    <n v="-118.342"/>
    <n v="1"/>
  </r>
  <r>
    <n v="200211432"/>
    <d v="2020-06-17T00:00:00"/>
    <d v="2020-06-16T00:00:00"/>
    <n v="2000"/>
    <n v="2"/>
    <x v="5"/>
    <n v="215"/>
    <n v="1"/>
    <n v="510"/>
    <s v="VEHICLE - STOLEN"/>
    <m/>
    <n v="0"/>
    <m/>
    <m/>
    <n v="101"/>
    <s v="STREET"/>
    <m/>
    <m/>
    <s v="IC"/>
    <s v="Invest Cont"/>
    <n v="510"/>
    <m/>
    <m/>
    <m/>
    <s v="BELLEVUE"/>
    <s v="CORONADO"/>
    <n v="34.075499999999998"/>
    <n v="-118.2727"/>
    <n v="0"/>
  </r>
  <r>
    <n v="200811205"/>
    <d v="2020-06-28T00:00:00"/>
    <d v="2020-06-27T00:00:00"/>
    <n v="2100"/>
    <n v="8"/>
    <x v="12"/>
    <n v="842"/>
    <n v="2"/>
    <n v="626"/>
    <s v="INTIMATE PARTNER - SIMPLE ASSAULT"/>
    <s v="1814 2000 0416 0446"/>
    <n v="35"/>
    <s v="M"/>
    <s v="H"/>
    <n v="502"/>
    <s v="MULTI-UNIT DWELLING (APARTMENT, DUPLEX, ETC)"/>
    <n v="400"/>
    <s v="STRONG-ARM (HANDS, FIST, FEET OR BODILY FORCE)"/>
    <s v="AO"/>
    <s v="Adult Other"/>
    <n v="626"/>
    <m/>
    <m/>
    <m/>
    <s v="1400 S  WESTGATE                     AV"/>
    <m/>
    <n v="34.043100000000003"/>
    <n v="-118.4599"/>
    <n v="0"/>
  </r>
  <r>
    <n v="200507883"/>
    <d v="2020-04-02T00:00:00"/>
    <d v="2020-03-26T00:00:00"/>
    <n v="1755"/>
    <n v="5"/>
    <x v="10"/>
    <n v="566"/>
    <n v="1"/>
    <n v="330"/>
    <s v="BURGLARY FROM VEHICLE"/>
    <s v="0344 1300 1601"/>
    <n v="45"/>
    <s v="F"/>
    <s v="W"/>
    <n v="123"/>
    <s v="PARKING UNDERGROUND/BUILDING"/>
    <m/>
    <m/>
    <s v="IC"/>
    <s v="Invest Cont"/>
    <n v="330"/>
    <m/>
    <m/>
    <m/>
    <s v="400 W  7TH                          ST"/>
    <m/>
    <n v="33.734699999999997"/>
    <n v="-118.2842"/>
    <n v="0"/>
  </r>
  <r>
    <n v="200912549"/>
    <d v="2020-07-20T00:00:00"/>
    <d v="2020-07-19T00:00:00"/>
    <n v="545"/>
    <n v="9"/>
    <x v="3"/>
    <n v="969"/>
    <n v="1"/>
    <n v="330"/>
    <s v="BURGLARY FROM VEHICLE"/>
    <s v="0344 2004"/>
    <n v="36"/>
    <s v="F"/>
    <s v="X"/>
    <n v="108"/>
    <s v="PARKING LOT"/>
    <m/>
    <m/>
    <s v="AA"/>
    <s v="Adult Arrest"/>
    <n v="330"/>
    <m/>
    <m/>
    <m/>
    <s v="4900    COLDWATER CANYON             AV"/>
    <m/>
    <n v="34.159700000000001"/>
    <n v="-118.41379999999999"/>
    <n v="1"/>
  </r>
  <r>
    <n v="200210575"/>
    <d v="2020-05-24T00:00:00"/>
    <d v="2020-05-24T00:00:00"/>
    <n v="830"/>
    <n v="2"/>
    <x v="5"/>
    <n v="215"/>
    <n v="1"/>
    <n v="761"/>
    <s v="BRANDISH WEAPON"/>
    <s v="2004 1218 0334 0432 0913 1817"/>
    <n v="49"/>
    <s v="M"/>
    <s v="W"/>
    <n v="158"/>
    <s v="TRANSIENT ENCAMPMENT"/>
    <n v="213"/>
    <s v="CLEAVER"/>
    <s v="AO"/>
    <s v="Adult Other"/>
    <n v="761"/>
    <m/>
    <m/>
    <m/>
    <s v="SILVER LAKE                  BL"/>
    <s v="HOLLYWOOD                    FY"/>
    <n v="34.077199999999998"/>
    <n v="-118.2818"/>
    <n v="0"/>
  </r>
  <r>
    <n v="200514509"/>
    <d v="2020-09-25T00:00:00"/>
    <d v="2020-09-24T00:00:00"/>
    <n v="2200"/>
    <n v="5"/>
    <x v="10"/>
    <n v="513"/>
    <n v="1"/>
    <n v="440"/>
    <s v="THEFT PLAIN - PETTY ($950 &amp; UNDER)"/>
    <s v="0344 2032"/>
    <n v="44"/>
    <s v="M"/>
    <s v="W"/>
    <n v="108"/>
    <s v="PARKING LOT"/>
    <m/>
    <m/>
    <s v="IC"/>
    <s v="Invest Cont"/>
    <n v="440"/>
    <m/>
    <m/>
    <m/>
    <s v="1400 W  PACIFIC COAST                HY"/>
    <m/>
    <n v="33.790700000000001"/>
    <n v="-118.2829"/>
    <n v="0"/>
  </r>
  <r>
    <n v="200811770"/>
    <d v="2020-07-11T00:00:00"/>
    <d v="2020-07-11T00:00:00"/>
    <n v="330"/>
    <n v="8"/>
    <x v="12"/>
    <n v="852"/>
    <n v="2"/>
    <n v="745"/>
    <s v="VANDALISM - MISDEAMEANOR ($399 OR UNDER)"/>
    <n v="329"/>
    <n v="0"/>
    <s v="X"/>
    <s v="X"/>
    <n v="301"/>
    <s v="GAS STATION"/>
    <m/>
    <m/>
    <s v="IC"/>
    <s v="Invest Cont"/>
    <n v="745"/>
    <m/>
    <m/>
    <m/>
    <s v="11700    SANTA MONICA                 BL"/>
    <m/>
    <n v="34.043500000000002"/>
    <n v="-118.45650000000001"/>
    <n v="0"/>
  </r>
  <r>
    <n v="200216352"/>
    <d v="2020-10-19T00:00:00"/>
    <d v="2020-10-19T00:00:00"/>
    <n v="1630"/>
    <n v="2"/>
    <x v="5"/>
    <n v="235"/>
    <n v="1"/>
    <n v="210"/>
    <s v="ROBBERY"/>
    <s v="1822 0342 0344 0400 0416 0446 1308 1309 1313 0390"/>
    <n v="64"/>
    <s v="F"/>
    <s v="O"/>
    <n v="102"/>
    <s v="SIDEWALK"/>
    <n v="400"/>
    <s v="STRONG-ARM (HANDS, FIST, FEET OR BODILY FORCE)"/>
    <s v="IC"/>
    <s v="Invest Cont"/>
    <n v="210"/>
    <m/>
    <m/>
    <m/>
    <s v="100 N  ALVARADO                     ST"/>
    <m/>
    <n v="34.067700000000002"/>
    <n v="-118.2731"/>
    <n v="0"/>
  </r>
  <r>
    <n v="200612537"/>
    <d v="2020-07-13T00:00:00"/>
    <d v="2020-07-11T00:00:00"/>
    <n v="2100"/>
    <n v="6"/>
    <x v="9"/>
    <n v="646"/>
    <n v="1"/>
    <n v="330"/>
    <s v="BURGLARY FROM VEHICLE"/>
    <s v="0358 0344 1300 1609 1822"/>
    <n v="38"/>
    <s v="F"/>
    <s v="W"/>
    <n v="108"/>
    <s v="PARKING LOT"/>
    <m/>
    <m/>
    <s v="IC"/>
    <s v="Invest Cont"/>
    <n v="330"/>
    <m/>
    <m/>
    <m/>
    <s v="1600    SCHRADER                     BL"/>
    <m/>
    <n v="34.099800000000002"/>
    <n v="-118.3325"/>
    <n v="0"/>
  </r>
  <r>
    <n v="200616009"/>
    <d v="2020-09-28T00:00:00"/>
    <d v="2020-09-28T00:00:00"/>
    <n v="1220"/>
    <n v="6"/>
    <x v="9"/>
    <n v="663"/>
    <n v="1"/>
    <n v="420"/>
    <s v="THEFT FROM MOTOR VEHICLE - PETTY ($950 &amp; UNDER)"/>
    <s v="1300 1309 0349 1822"/>
    <n v="0"/>
    <s v="X"/>
    <s v="X"/>
    <n v="101"/>
    <s v="STREET"/>
    <m/>
    <m/>
    <s v="IC"/>
    <s v="Invest Cont"/>
    <n v="420"/>
    <m/>
    <m/>
    <m/>
    <s v="LAS PALMAS"/>
    <s v="LEXINGTON"/>
    <n v="34.092599999999997"/>
    <n v="-118.33629999999999"/>
    <n v="0"/>
  </r>
  <r>
    <n v="200216535"/>
    <d v="2020-10-23T00:00:00"/>
    <d v="2020-10-23T00:00:00"/>
    <n v="245"/>
    <n v="2"/>
    <x v="5"/>
    <n v="202"/>
    <n v="2"/>
    <n v="745"/>
    <s v="VANDALISM - MISDEAMEANOR ($399 OR UNDER)"/>
    <s v="1822 1307 0329"/>
    <n v="29"/>
    <s v="M"/>
    <s v="H"/>
    <n v="122"/>
    <s v="VEHICLE, PASSENGER/TRUCK"/>
    <m/>
    <m/>
    <s v="IC"/>
    <s v="Invest Cont"/>
    <n v="745"/>
    <m/>
    <m/>
    <m/>
    <s v="SANTA MONICA                 BL"/>
    <s v="VIRGIL"/>
    <n v="34.090899999999998"/>
    <n v="-118.2867"/>
    <n v="0"/>
  </r>
  <r>
    <n v="200811087"/>
    <d v="2020-06-24T00:00:00"/>
    <d v="2020-06-23T00:00:00"/>
    <n v="2200"/>
    <n v="8"/>
    <x v="12"/>
    <n v="898"/>
    <n v="2"/>
    <n v="624"/>
    <s v="BATTERY - SIMPLE ASSAULT"/>
    <n v="416"/>
    <n v="24"/>
    <s v="M"/>
    <s v="W"/>
    <n v="514"/>
    <s v="GROUP HOME"/>
    <n v="400"/>
    <s v="STRONG-ARM (HANDS, FIST, FEET OR BODILY FORCE)"/>
    <s v="AO"/>
    <s v="Adult Other"/>
    <n v="624"/>
    <m/>
    <m/>
    <m/>
    <s v="8900    HARGIS                       ST"/>
    <m/>
    <n v="34.035200000000003"/>
    <n v="-118.387"/>
    <n v="0"/>
  </r>
  <r>
    <n v="200614091"/>
    <d v="2020-08-17T00:00:00"/>
    <d v="2020-08-17T00:00:00"/>
    <n v="230"/>
    <n v="6"/>
    <x v="9"/>
    <n v="657"/>
    <n v="2"/>
    <n v="740"/>
    <s v="VANDALISM - FELONY ($400 &amp; OVER, ALL CHURCH VANDALISMS)"/>
    <s v="0329 1307 1609"/>
    <n v="52"/>
    <s v="M"/>
    <s v="H"/>
    <n v="108"/>
    <s v="PARKING LOT"/>
    <m/>
    <m/>
    <s v="IC"/>
    <s v="Invest Cont"/>
    <n v="740"/>
    <m/>
    <m/>
    <m/>
    <s v="1000 N  WILTON                       PL"/>
    <m/>
    <n v="34.088500000000003"/>
    <n v="-118.31359999999999"/>
    <n v="0"/>
  </r>
  <r>
    <n v="200711930"/>
    <d v="2020-06-27T00:00:00"/>
    <d v="2020-06-27T00:00:00"/>
    <n v="1320"/>
    <n v="7"/>
    <x v="0"/>
    <n v="721"/>
    <n v="1"/>
    <n v="440"/>
    <s v="THEFT PLAIN - PETTY ($950 &amp; UNDER)"/>
    <n v="344"/>
    <n v="33"/>
    <s v="F"/>
    <s v="W"/>
    <n v="404"/>
    <s v="DEPARTMENT STORE"/>
    <m/>
    <m/>
    <s v="IC"/>
    <s v="Invest Cont"/>
    <n v="440"/>
    <m/>
    <m/>
    <m/>
    <s v="BEVERLY                      BL"/>
    <s v="LA CIENEGA"/>
    <n v="34.076099999999997"/>
    <n v="-118.3766"/>
    <n v="0"/>
  </r>
  <r>
    <n v="200305928"/>
    <d v="2020-02-02T00:00:00"/>
    <d v="2020-02-02T00:00:00"/>
    <n v="1227"/>
    <n v="3"/>
    <x v="2"/>
    <n v="375"/>
    <n v="1"/>
    <n v="442"/>
    <s v="SHOPLIFTING - PETTY THEFT ($950 &amp; UNDER)"/>
    <s v="0325 0104 0342 1309 0216"/>
    <n v="19"/>
    <s v="X"/>
    <s v="X"/>
    <n v="402"/>
    <s v="MARKET"/>
    <m/>
    <m/>
    <s v="IC"/>
    <s v="Invest Cont"/>
    <n v="442"/>
    <m/>
    <m/>
    <m/>
    <s v="2000 W  MARTIN LUTHER KING           BL"/>
    <m/>
    <n v="34.014600000000002"/>
    <n v="-118.313"/>
    <n v="0"/>
  </r>
  <r>
    <n v="200917073"/>
    <d v="2020-11-11T00:00:00"/>
    <d v="2020-11-10T00:00:00"/>
    <n v="2150"/>
    <n v="9"/>
    <x v="3"/>
    <n v="911"/>
    <n v="2"/>
    <n v="626"/>
    <s v="INTIMATE PARTNER - SIMPLE ASSAULT"/>
    <s v="2000 0416"/>
    <n v="37"/>
    <s v="M"/>
    <s v="H"/>
    <n v="501"/>
    <s v="SINGLE FAMILY DWELLING"/>
    <n v="400"/>
    <s v="STRONG-ARM (HANDS, FIST, FEET OR BODILY FORCE)"/>
    <s v="IC"/>
    <s v="Invest Cont"/>
    <n v="626"/>
    <m/>
    <m/>
    <m/>
    <s v="15500    VANOWEN                      ST"/>
    <m/>
    <n v="34.193899999999999"/>
    <n v="-118.471"/>
    <n v="0"/>
  </r>
  <r>
    <n v="200618475"/>
    <d v="2020-11-25T00:00:00"/>
    <d v="2020-11-23T00:00:00"/>
    <n v="2300"/>
    <n v="6"/>
    <x v="9"/>
    <n v="647"/>
    <n v="1"/>
    <n v="330"/>
    <s v="BURGLARY FROM VEHICLE"/>
    <s v="0344 0358 1300 1609 1822"/>
    <n v="26"/>
    <s v="F"/>
    <s v="B"/>
    <n v="101"/>
    <s v="STREET"/>
    <m/>
    <m/>
    <s v="IC"/>
    <s v="Invest Cont"/>
    <n v="330"/>
    <m/>
    <m/>
    <m/>
    <s v="ARGYLE"/>
    <s v="SELMA"/>
    <n v="34.099800000000002"/>
    <n v="-118.3252"/>
    <n v="0"/>
  </r>
  <r>
    <n v="201210267"/>
    <d v="2020-04-03T00:00:00"/>
    <d v="2020-04-02T00:00:00"/>
    <n v="2000"/>
    <n v="12"/>
    <x v="8"/>
    <n v="1269"/>
    <n v="2"/>
    <n v="745"/>
    <s v="VANDALISM - MISDEAMEANOR ($399 OR UNDER)"/>
    <n v="329"/>
    <n v="28"/>
    <s v="F"/>
    <s v="H"/>
    <n v="501"/>
    <s v="SINGLE FAMILY DWELLING"/>
    <m/>
    <m/>
    <s v="AO"/>
    <s v="Adult Other"/>
    <n v="745"/>
    <m/>
    <m/>
    <m/>
    <s v="600 E  85TH                         ST"/>
    <m/>
    <n v="33.960999999999999"/>
    <n v="-118.2651"/>
    <n v="0"/>
  </r>
  <r>
    <n v="201225434"/>
    <d v="2020-11-25T00:00:00"/>
    <d v="2020-11-25T00:00:00"/>
    <n v="1800"/>
    <n v="12"/>
    <x v="8"/>
    <n v="1241"/>
    <n v="2"/>
    <n v="922"/>
    <s v="CHILD STEALING"/>
    <n v="1501"/>
    <n v="20"/>
    <s v="F"/>
    <s v="B"/>
    <n v="502"/>
    <s v="MULTI-UNIT DWELLING (APARTMENT, DUPLEX, ETC)"/>
    <m/>
    <m/>
    <s v="AO"/>
    <s v="Adult Other"/>
    <n v="922"/>
    <m/>
    <m/>
    <m/>
    <s v="6300 S  VICTORIA                     AV"/>
    <m/>
    <n v="33.980600000000003"/>
    <n v="-118.3323"/>
    <n v="0"/>
  </r>
  <r>
    <n v="200115355"/>
    <d v="2020-07-25T00:00:00"/>
    <d v="2020-07-25T00:00:00"/>
    <n v="1200"/>
    <n v="1"/>
    <x v="1"/>
    <n v="174"/>
    <n v="2"/>
    <n v="626"/>
    <s v="INTIMATE PARTNER - SIMPLE ASSAULT"/>
    <s v="0416 2000 1813 0445 0913 1414"/>
    <n v="41"/>
    <s v="F"/>
    <s v="B"/>
    <n v="502"/>
    <s v="MULTI-UNIT DWELLING (APARTMENT, DUPLEX, ETC)"/>
    <n v="500"/>
    <s v="UNKNOWN WEAPON/OTHER WEAPON"/>
    <s v="AA"/>
    <s v="Adult Arrest"/>
    <n v="626"/>
    <m/>
    <m/>
    <m/>
    <s v="700 S  MAIN                         ST"/>
    <m/>
    <n v="34.043700000000001"/>
    <n v="-118.2518"/>
    <n v="1"/>
  </r>
  <r>
    <n v="200214111"/>
    <d v="2020-08-22T00:00:00"/>
    <d v="2020-07-25T00:00:00"/>
    <n v="1300"/>
    <n v="2"/>
    <x v="5"/>
    <n v="285"/>
    <n v="2"/>
    <n v="354"/>
    <s v="THEFT OF IDENTITY"/>
    <s v="0922 1822"/>
    <n v="38"/>
    <s v="M"/>
    <s v="H"/>
    <n v="501"/>
    <s v="SINGLE FAMILY DWELLING"/>
    <m/>
    <m/>
    <s v="IC"/>
    <s v="Invest Cont"/>
    <n v="354"/>
    <m/>
    <m/>
    <m/>
    <s v="1800 W  12TH                         ST"/>
    <m/>
    <n v="34.0473"/>
    <n v="-118.2784"/>
    <n v="0"/>
  </r>
  <r>
    <n v="201007576"/>
    <d v="2020-03-26T00:00:00"/>
    <d v="2020-03-26T00:00:00"/>
    <n v="1845"/>
    <n v="10"/>
    <x v="11"/>
    <n v="1021"/>
    <n v="2"/>
    <n v="940"/>
    <s v="EXTORTION"/>
    <s v="1822 1202 1420"/>
    <n v="75"/>
    <s v="M"/>
    <s v="H"/>
    <n v="501"/>
    <s v="SINGLE FAMILY DWELLING"/>
    <m/>
    <m/>
    <s v="AO"/>
    <s v="Adult Other"/>
    <n v="940"/>
    <m/>
    <m/>
    <m/>
    <s v="7000    AURA                         AV"/>
    <m/>
    <n v="34.197499999999998"/>
    <n v="-118.55459999999999"/>
    <n v="0"/>
  </r>
  <r>
    <n v="200807638"/>
    <d v="2020-03-22T00:00:00"/>
    <d v="2020-03-21T00:00:00"/>
    <n v="2330"/>
    <n v="8"/>
    <x v="12"/>
    <n v="859"/>
    <n v="2"/>
    <n v="740"/>
    <s v="VANDALISM - FELONY ($400 &amp; OVER, ALL CHURCH VANDALISMS)"/>
    <n v="329"/>
    <n v="30"/>
    <s v="M"/>
    <s v="W"/>
    <n v="122"/>
    <s v="VEHICLE, PASSENGER/TRUCK"/>
    <m/>
    <m/>
    <s v="IC"/>
    <s v="Invest Cont"/>
    <n v="740"/>
    <m/>
    <m/>
    <m/>
    <s v="PICO                         BL"/>
    <s v="SHERBOURNE"/>
    <n v="34.054000000000002"/>
    <n v="-118.37949999999999"/>
    <n v="0"/>
  </r>
  <r>
    <n v="200516239"/>
    <d v="2020-11-05T00:00:00"/>
    <d v="2020-10-28T00:00:00"/>
    <n v="954"/>
    <n v="5"/>
    <x v="10"/>
    <n v="551"/>
    <n v="1"/>
    <n v="310"/>
    <s v="BURGLARY"/>
    <s v="0344 1236 1607"/>
    <n v="35"/>
    <s v="M"/>
    <s v="W"/>
    <n v="501"/>
    <s v="SINGLE FAMILY DWELLING"/>
    <m/>
    <m/>
    <s v="IC"/>
    <s v="Invest Cont"/>
    <n v="310"/>
    <m/>
    <m/>
    <m/>
    <s v="900 N  MEYLER                       ST"/>
    <m/>
    <n v="33.744300000000003"/>
    <n v="-118.30880000000001"/>
    <n v="0"/>
  </r>
  <r>
    <n v="200317549"/>
    <d v="2020-09-19T00:00:00"/>
    <d v="2020-09-19T00:00:00"/>
    <n v="630"/>
    <n v="3"/>
    <x v="2"/>
    <n v="398"/>
    <n v="1"/>
    <n v="510"/>
    <s v="VEHICLE - STOLEN"/>
    <m/>
    <n v="0"/>
    <m/>
    <m/>
    <n v="108"/>
    <s v="PARKING LOT"/>
    <m/>
    <m/>
    <s v="IC"/>
    <s v="Invest Cont"/>
    <n v="510"/>
    <m/>
    <m/>
    <m/>
    <s v="4300 S  FIGUEROA                     ST"/>
    <m/>
    <n v="34.005099999999999"/>
    <n v="-118.28270000000001"/>
    <n v="0"/>
  </r>
  <r>
    <n v="200317830"/>
    <d v="2020-09-24T00:00:00"/>
    <d v="2020-09-23T00:00:00"/>
    <n v="1500"/>
    <n v="3"/>
    <x v="2"/>
    <n v="308"/>
    <n v="1"/>
    <n v="220"/>
    <s v="ATTEMPTED ROBBERY"/>
    <s v="0305 0334 0444 0448 0432 1251 1822"/>
    <n v="19"/>
    <s v="M"/>
    <s v="H"/>
    <n v="101"/>
    <s v="STREET"/>
    <n v="102"/>
    <s v="HAND GUN"/>
    <s v="IC"/>
    <s v="Invest Cont"/>
    <n v="220"/>
    <m/>
    <m/>
    <m/>
    <s v="23RD                         ST"/>
    <s v="HOOVER                       ST"/>
    <n v="34.035200000000003"/>
    <n v="-118.28400000000001"/>
    <n v="0"/>
  </r>
  <r>
    <n v="200309844"/>
    <d v="2020-04-13T00:00:00"/>
    <d v="2020-04-13T00:00:00"/>
    <n v="1230"/>
    <n v="3"/>
    <x v="2"/>
    <n v="362"/>
    <n v="2"/>
    <n v="624"/>
    <s v="BATTERY - SIMPLE ASSAULT"/>
    <s v="0446 1202 0416 2021 0554"/>
    <n v="76"/>
    <s v="F"/>
    <s v="B"/>
    <n v="502"/>
    <s v="MULTI-UNIT DWELLING (APARTMENT, DUPLEX, ETC)"/>
    <n v="400"/>
    <s v="STRONG-ARM (HANDS, FIST, FEET OR BODILY FORCE)"/>
    <s v="IC"/>
    <s v="Invest Cont"/>
    <n v="624"/>
    <m/>
    <m/>
    <m/>
    <s v="3900    ROXANNE                      AV"/>
    <m/>
    <n v="34.016199999999998"/>
    <n v="-118.34820000000001"/>
    <n v="0"/>
  </r>
  <r>
    <n v="200406717"/>
    <d v="2020-03-10T00:00:00"/>
    <d v="2020-03-09T00:00:00"/>
    <n v="2200"/>
    <n v="4"/>
    <x v="4"/>
    <n v="408"/>
    <n v="1"/>
    <n v="510"/>
    <s v="VEHICLE - STOLEN"/>
    <m/>
    <n v="0"/>
    <m/>
    <m/>
    <n v="101"/>
    <s v="STREET"/>
    <m/>
    <m/>
    <s v="IC"/>
    <s v="Invest Cont"/>
    <n v="510"/>
    <m/>
    <m/>
    <m/>
    <s v="3800    LOCKE                        AV"/>
    <m/>
    <n v="34.090000000000003"/>
    <n v="-118.179"/>
    <n v="0"/>
  </r>
  <r>
    <n v="200407998"/>
    <d v="2020-04-19T00:00:00"/>
    <d v="2020-04-19T00:00:00"/>
    <n v="125"/>
    <n v="4"/>
    <x v="4"/>
    <n v="491"/>
    <n v="2"/>
    <n v="740"/>
    <s v="VANDALISM - FELONY ($400 &amp; OVER, ALL CHURCH VANDALISMS)"/>
    <n v="329"/>
    <n v="0"/>
    <s v="X"/>
    <s v="X"/>
    <n v="729"/>
    <s v="SPECIALTY SCHOOL/OTHER"/>
    <m/>
    <m/>
    <s v="IC"/>
    <s v="Invest Cont"/>
    <n v="740"/>
    <m/>
    <m/>
    <m/>
    <s v="1200 S  SOTO                         ST"/>
    <m/>
    <n v="34.023299999999999"/>
    <n v="-118.2222"/>
    <n v="0"/>
  </r>
  <r>
    <n v="200304898"/>
    <d v="2020-01-16T00:00:00"/>
    <d v="2020-01-15T00:00:00"/>
    <n v="2100"/>
    <n v="3"/>
    <x v="2"/>
    <n v="375"/>
    <n v="1"/>
    <n v="440"/>
    <s v="THEFT PLAIN - PETTY ($950 &amp; UNDER)"/>
    <s v="0377 0344 2032"/>
    <n v="24"/>
    <s v="F"/>
    <s v="B"/>
    <n v="203"/>
    <s v="OTHER BUSINESS"/>
    <m/>
    <m/>
    <s v="IC"/>
    <s v="Invest Cont"/>
    <n v="440"/>
    <m/>
    <m/>
    <m/>
    <s v="3700 S  WESTERN                      AV"/>
    <m/>
    <n v="34.014600000000002"/>
    <n v="-118.313"/>
    <n v="0"/>
  </r>
  <r>
    <n v="201009803"/>
    <d v="2020-06-07T00:00:00"/>
    <d v="2020-06-05T00:00:00"/>
    <n v="1700"/>
    <n v="10"/>
    <x v="11"/>
    <n v="1012"/>
    <n v="2"/>
    <n v="753"/>
    <s v="DISCHARGE FIREARMS/SHOTS FIRED"/>
    <s v="0913 1100 2021"/>
    <n v="0"/>
    <s v="M"/>
    <s v="W"/>
    <n v="502"/>
    <s v="MULTI-UNIT DWELLING (APARTMENT, DUPLEX, ETC)"/>
    <n v="102"/>
    <s v="HAND GUN"/>
    <s v="AA"/>
    <s v="Adult Arrest"/>
    <n v="753"/>
    <m/>
    <m/>
    <m/>
    <s v="18500    WYANDOTTE                    ST"/>
    <m/>
    <n v="34.2029"/>
    <n v="-118.5367"/>
    <n v="1"/>
  </r>
  <r>
    <n v="200209879"/>
    <d v="2020-05-06T00:00:00"/>
    <d v="2020-05-06T00:00:00"/>
    <n v="2045"/>
    <n v="2"/>
    <x v="5"/>
    <n v="246"/>
    <n v="1"/>
    <n v="210"/>
    <s v="ROBBERY"/>
    <s v="2004 1218 0334 0432 0344 0355 1310 0913 1817 0910"/>
    <n v="34"/>
    <s v="M"/>
    <s v="W"/>
    <n v="904"/>
    <s v="MTA - RED LINE - WESTLAKE/MACARTHUR PARK"/>
    <n v="109"/>
    <s v="SEMI-AUTOMATIC PISTOL"/>
    <s v="AO"/>
    <s v="Adult Other"/>
    <n v="210"/>
    <m/>
    <m/>
    <m/>
    <s v="600 S  ALVARADO                     ST"/>
    <m/>
    <n v="34.059600000000003"/>
    <n v="-118.2749"/>
    <n v="0"/>
  </r>
  <r>
    <n v="200811934"/>
    <d v="2020-07-16T00:00:00"/>
    <d v="2020-07-14T00:00:00"/>
    <n v="1735"/>
    <n v="8"/>
    <x v="12"/>
    <n v="859"/>
    <n v="1"/>
    <n v="440"/>
    <s v="THEFT PLAIN - PETTY ($950 &amp; UNDER)"/>
    <s v="0344 0394 1822 1420"/>
    <n v="32"/>
    <s v="M"/>
    <s v="O"/>
    <n v="501"/>
    <s v="SINGLE FAMILY DWELLING"/>
    <m/>
    <m/>
    <s v="IC"/>
    <s v="Invest Cont"/>
    <n v="440"/>
    <m/>
    <m/>
    <m/>
    <s v="8500    SATURN                       ST"/>
    <m/>
    <n v="34.051499999999997"/>
    <n v="-118.3762"/>
    <n v="0"/>
  </r>
  <r>
    <n v="200310639"/>
    <d v="2020-04-29T00:00:00"/>
    <d v="2020-04-29T00:00:00"/>
    <n v="2315"/>
    <n v="3"/>
    <x v="2"/>
    <n v="321"/>
    <n v="2"/>
    <n v="626"/>
    <s v="INTIMATE PARTNER - SIMPLE ASSAULT"/>
    <s v="2000 1813 0432 0444 1241 0401"/>
    <n v="38"/>
    <s v="F"/>
    <s v="W"/>
    <n v="501"/>
    <s v="SINGLE FAMILY DWELLING"/>
    <n v="400"/>
    <s v="STRONG-ARM (HANDS, FIST, FEET OR BODILY FORCE)"/>
    <s v="AO"/>
    <s v="Adult Other"/>
    <n v="626"/>
    <m/>
    <m/>
    <m/>
    <s v="5600    CORBETT                      ST"/>
    <m/>
    <n v="34.024700000000003"/>
    <n v="-118.3669"/>
    <n v="0"/>
  </r>
  <r>
    <n v="200611832"/>
    <d v="2020-06-24T00:00:00"/>
    <d v="2020-06-19T00:00:00"/>
    <n v="1600"/>
    <n v="6"/>
    <x v="9"/>
    <n v="646"/>
    <n v="1"/>
    <n v="310"/>
    <s v="BURGLARY"/>
    <s v="0344 0329 1602 1822"/>
    <n v="0"/>
    <s v="X"/>
    <s v="X"/>
    <n v="729"/>
    <s v="SPECIALTY SCHOOL/OTHER"/>
    <n v="500"/>
    <s v="UNKNOWN WEAPON/OTHER WEAPON"/>
    <s v="IC"/>
    <s v="Invest Cont"/>
    <n v="310"/>
    <m/>
    <m/>
    <m/>
    <s v="6300 W  SUNSET                       BL"/>
    <m/>
    <n v="34.098700000000001"/>
    <n v="-118.33369999999999"/>
    <n v="0"/>
  </r>
  <r>
    <n v="200711844"/>
    <d v="2020-07-20T00:00:00"/>
    <d v="2020-07-18T00:00:00"/>
    <n v="1915"/>
    <n v="7"/>
    <x v="0"/>
    <n v="724"/>
    <n v="1"/>
    <n v="440"/>
    <s v="THEFT PLAIN - PETTY ($950 &amp; UNDER)"/>
    <s v="0344 0202"/>
    <n v="64"/>
    <s v="M"/>
    <s v="W"/>
    <n v="415"/>
    <s v="THE GROVE"/>
    <m/>
    <m/>
    <s v="IC"/>
    <s v="Invest Cont"/>
    <n v="440"/>
    <m/>
    <m/>
    <m/>
    <s v="6300 W  3RD                          ST"/>
    <m/>
    <n v="34.073500000000003"/>
    <n v="-118.3571"/>
    <n v="0"/>
  </r>
  <r>
    <n v="201309901"/>
    <d v="2020-04-25T00:00:00"/>
    <d v="2020-04-25T00:00:00"/>
    <n v="2300"/>
    <n v="13"/>
    <x v="6"/>
    <n v="1351"/>
    <n v="2"/>
    <n v="237"/>
    <s v="CHILD NEGLECT (SEE 300 W.I.C.)"/>
    <n v="1258"/>
    <n v="4"/>
    <s v="F"/>
    <s v="H"/>
    <n v="503"/>
    <s v="HOTEL"/>
    <m/>
    <m/>
    <s v="IC"/>
    <s v="Invest Cont"/>
    <n v="237"/>
    <m/>
    <m/>
    <m/>
    <s v="100 W  MARTIN LUTHER KING JR        BL"/>
    <m/>
    <n v="34.011099999999999"/>
    <n v="-118.274"/>
    <n v="0"/>
  </r>
  <r>
    <n v="201113049"/>
    <d v="2020-08-29T00:00:00"/>
    <d v="2020-08-29T00:00:00"/>
    <n v="2000"/>
    <n v="11"/>
    <x v="7"/>
    <n v="1115"/>
    <n v="1"/>
    <n v="440"/>
    <s v="THEFT PLAIN - PETTY ($950 &amp; UNDER)"/>
    <s v="0344 1218"/>
    <n v="65"/>
    <s v="M"/>
    <s v="W"/>
    <n v="101"/>
    <s v="STREET"/>
    <m/>
    <m/>
    <s v="IC"/>
    <s v="Invest Cont"/>
    <n v="440"/>
    <m/>
    <m/>
    <m/>
    <s v="COLORADO                     BL"/>
    <s v="MT ROYAL                     DR"/>
    <n v="34.136699999999998"/>
    <n v="-118.2089"/>
    <n v="0"/>
  </r>
  <r>
    <n v="200716491"/>
    <d v="2020-11-29T00:00:00"/>
    <d v="2020-11-29T00:00:00"/>
    <n v="600"/>
    <n v="7"/>
    <x v="0"/>
    <n v="783"/>
    <n v="2"/>
    <n v="740"/>
    <s v="VANDALISM - FELONY ($400 &amp; OVER, ALL CHURCH VANDALISMS)"/>
    <s v="0329 1822 1300"/>
    <n v="31"/>
    <s v="F"/>
    <s v="W"/>
    <n v="122"/>
    <s v="VEHICLE, PASSENGER/TRUCK"/>
    <m/>
    <m/>
    <s v="IC"/>
    <s v="Invest Cont"/>
    <n v="740"/>
    <m/>
    <m/>
    <m/>
    <s v="2400 S  RIDGELEY                     DR"/>
    <m/>
    <n v="34.038699999999999"/>
    <n v="-118.35939999999999"/>
    <n v="0"/>
  </r>
  <r>
    <n v="200406875"/>
    <d v="2020-03-13T00:00:00"/>
    <d v="2020-03-13T00:00:00"/>
    <n v="1330"/>
    <n v="4"/>
    <x v="4"/>
    <n v="429"/>
    <n v="1"/>
    <n v="236"/>
    <s v="INTIMATE PARTNER - AGGRAVATED ASSAULT"/>
    <s v="2000 1813 0444 0408 0416 0913"/>
    <n v="46"/>
    <s v="F"/>
    <s v="H"/>
    <n v="501"/>
    <s v="SINGLE FAMILY DWELLING"/>
    <n v="400"/>
    <s v="STRONG-ARM (HANDS, FIST, FEET OR BODILY FORCE)"/>
    <s v="AA"/>
    <s v="Adult Arrest"/>
    <n v="236"/>
    <m/>
    <m/>
    <m/>
    <s v="3100    SHEFFIELD                    AV"/>
    <m/>
    <n v="34.081099999999999"/>
    <n v="-118.1614"/>
    <n v="1"/>
  </r>
  <r>
    <n v="200210961"/>
    <d v="2020-06-04T00:00:00"/>
    <d v="2020-06-04T00:00:00"/>
    <n v="1700"/>
    <n v="2"/>
    <x v="5"/>
    <n v="247"/>
    <n v="2"/>
    <n v="745"/>
    <s v="VANDALISM - MISDEAMEANOR ($399 OR UNDER)"/>
    <s v="0450 1300 0216 0209 0329 1822"/>
    <n v="21"/>
    <s v="M"/>
    <s v="H"/>
    <n v="122"/>
    <s v="VEHICLE, PASSENGER/TRUCK"/>
    <m/>
    <m/>
    <s v="IC"/>
    <s v="Invest Cont"/>
    <n v="745"/>
    <m/>
    <m/>
    <m/>
    <s v="400 S  UNION                        AV"/>
    <m/>
    <n v="34.059600000000003"/>
    <n v="-118.2701"/>
    <n v="0"/>
  </r>
  <r>
    <n v="200213008"/>
    <d v="2020-07-25T00:00:00"/>
    <d v="2020-07-25T00:00:00"/>
    <n v="1215"/>
    <n v="2"/>
    <x v="5"/>
    <n v="256"/>
    <n v="2"/>
    <n v="624"/>
    <s v="BATTERY - SIMPLE ASSAULT"/>
    <s v="2011 0913 1817 1252 0444 0601 2004 2021"/>
    <n v="56"/>
    <s v="F"/>
    <s v="H"/>
    <n v="102"/>
    <s v="SIDEWALK"/>
    <n v="400"/>
    <s v="STRONG-ARM (HANDS, FIST, FEET OR BODILY FORCE)"/>
    <s v="AA"/>
    <s v="Adult Arrest"/>
    <n v="624"/>
    <m/>
    <m/>
    <m/>
    <s v="6TH                          ST"/>
    <s v="BURLINGTON"/>
    <n v="34.058"/>
    <n v="-118.2715"/>
    <n v="1"/>
  </r>
  <r>
    <n v="200106825"/>
    <d v="2020-02-10T00:00:00"/>
    <d v="2020-02-08T00:00:00"/>
    <n v="845"/>
    <n v="1"/>
    <x v="1"/>
    <n v="148"/>
    <n v="2"/>
    <n v="624"/>
    <s v="BATTERY - SIMPLE ASSAULT"/>
    <n v="416"/>
    <n v="41"/>
    <s v="F"/>
    <s v="B"/>
    <n v="102"/>
    <s v="SIDEWALK"/>
    <n v="400"/>
    <s v="STRONG-ARM (HANDS, FIST, FEET OR BODILY FORCE)"/>
    <s v="IC"/>
    <s v="Invest Cont"/>
    <n v="624"/>
    <m/>
    <m/>
    <m/>
    <s v="400 S  SAN PEDRO                    ST"/>
    <m/>
    <n v="34.0458"/>
    <n v="-118.24299999999999"/>
    <n v="0"/>
  </r>
  <r>
    <n v="201011779"/>
    <d v="2020-08-05T00:00:00"/>
    <d v="2020-08-02T00:00:00"/>
    <n v="30"/>
    <n v="10"/>
    <x v="11"/>
    <n v="1031"/>
    <n v="2"/>
    <n v="956"/>
    <s v="LETTERS, LEWD  -  TELEPHONE CALLS, LEWD"/>
    <s v="1822 1906 0421 0443"/>
    <n v="29"/>
    <s v="M"/>
    <s v="H"/>
    <n v="501"/>
    <s v="SINGLE FAMILY DWELLING"/>
    <m/>
    <m/>
    <s v="IC"/>
    <s v="Invest Cont"/>
    <n v="956"/>
    <m/>
    <m/>
    <m/>
    <s v="VICTORY"/>
    <s v="TAMPA"/>
    <n v="34.186599999999999"/>
    <n v="-118.5535"/>
    <n v="0"/>
  </r>
  <r>
    <n v="200411135"/>
    <d v="2020-07-25T00:00:00"/>
    <d v="2020-07-25T00:00:00"/>
    <n v="1"/>
    <n v="4"/>
    <x v="4"/>
    <n v="406"/>
    <n v="2"/>
    <n v="745"/>
    <s v="VANDALISM - MISDEAMEANOR ($399 OR UNDER)"/>
    <s v="0329 0361"/>
    <n v="56"/>
    <s v="M"/>
    <s v="H"/>
    <n v="501"/>
    <s v="SINGLE FAMILY DWELLING"/>
    <n v="500"/>
    <s v="UNKNOWN WEAPON/OTHER WEAPON"/>
    <s v="IC"/>
    <s v="Invest Cont"/>
    <n v="745"/>
    <m/>
    <m/>
    <m/>
    <s v="600    REDFIELD                     AV"/>
    <m/>
    <n v="34.101599999999998"/>
    <n v="-118.18429999999999"/>
    <n v="0"/>
  </r>
  <r>
    <n v="201212750"/>
    <d v="2020-05-14T00:00:00"/>
    <d v="2020-05-14T00:00:00"/>
    <n v="120"/>
    <n v="12"/>
    <x v="8"/>
    <n v="1231"/>
    <n v="2"/>
    <n v="626"/>
    <s v="INTIMATE PARTNER - SIMPLE ASSAULT"/>
    <s v="2000 1814 0913 0448 0443"/>
    <n v="44"/>
    <s v="F"/>
    <s v="B"/>
    <n v="502"/>
    <s v="MULTI-UNIT DWELLING (APARTMENT, DUPLEX, ETC)"/>
    <n v="400"/>
    <s v="STRONG-ARM (HANDS, FIST, FEET OR BODILY FORCE)"/>
    <s v="AO"/>
    <s v="Adult Other"/>
    <n v="626"/>
    <m/>
    <m/>
    <m/>
    <s v="4100 W  SLAUSON                      AV"/>
    <m/>
    <n v="33.988900000000001"/>
    <n v="-118.3467"/>
    <n v="0"/>
  </r>
  <r>
    <n v="200216277"/>
    <d v="2020-10-17T00:00:00"/>
    <d v="2020-10-16T00:00:00"/>
    <n v="730"/>
    <n v="2"/>
    <x v="5"/>
    <n v="235"/>
    <n v="1"/>
    <n v="510"/>
    <s v="VEHICLE - STOLEN"/>
    <m/>
    <n v="0"/>
    <m/>
    <m/>
    <n v="101"/>
    <s v="STREET"/>
    <m/>
    <m/>
    <s v="IC"/>
    <s v="Invest Cont"/>
    <n v="510"/>
    <m/>
    <m/>
    <m/>
    <s v="2200 W  3RD                          ST"/>
    <m/>
    <n v="34.067700000000002"/>
    <n v="-118.2731"/>
    <n v="0"/>
  </r>
  <r>
    <n v="200111085"/>
    <d v="2020-04-28T00:00:00"/>
    <d v="2020-04-27T00:00:00"/>
    <n v="1030"/>
    <n v="1"/>
    <x v="1"/>
    <n v="147"/>
    <n v="1"/>
    <n v="440"/>
    <s v="THEFT PLAIN - PETTY ($950 &amp; UNDER)"/>
    <s v="0913 0344"/>
    <n v="60"/>
    <s v="M"/>
    <s v="B"/>
    <n v="516"/>
    <s v="SINGLE RESIDENCE OCCUPANCY (SRO'S) LOCATIONS"/>
    <m/>
    <m/>
    <s v="IC"/>
    <s v="Invest Cont"/>
    <n v="440"/>
    <m/>
    <m/>
    <m/>
    <s v="400 E  5TH                          ST"/>
    <m/>
    <n v="34.045299999999997"/>
    <n v="-118.2443"/>
    <n v="0"/>
  </r>
  <r>
    <n v="200909470"/>
    <d v="2020-05-08T00:00:00"/>
    <d v="2020-05-08T00:00:00"/>
    <n v="700"/>
    <n v="9"/>
    <x v="3"/>
    <n v="989"/>
    <n v="1"/>
    <n v="510"/>
    <s v="VEHICLE - STOLEN"/>
    <m/>
    <n v="0"/>
    <m/>
    <m/>
    <n v="101"/>
    <s v="STREET"/>
    <m/>
    <m/>
    <s v="IC"/>
    <s v="Invest Cont"/>
    <n v="510"/>
    <m/>
    <m/>
    <m/>
    <s v="13800    VALLEY VISTA                 BL"/>
    <m/>
    <n v="34.149299999999997"/>
    <n v="-118.4307"/>
    <n v="0"/>
  </r>
  <r>
    <n v="200307436"/>
    <d v="2020-02-26T00:00:00"/>
    <d v="2020-02-26T00:00:00"/>
    <n v="1130"/>
    <n v="3"/>
    <x v="2"/>
    <n v="338"/>
    <n v="1"/>
    <n v="440"/>
    <s v="THEFT PLAIN - PETTY ($950 &amp; UNDER)"/>
    <s v="0344 1251 0397"/>
    <n v="26"/>
    <s v="F"/>
    <s v="H"/>
    <n v="722"/>
    <s v="COLLEGE/JUNIOR COLLEGE/UNIVERSITY"/>
    <m/>
    <m/>
    <s v="IC"/>
    <s v="Invest Cont"/>
    <n v="440"/>
    <m/>
    <m/>
    <m/>
    <s v="3100 S  HOOVER                       ST"/>
    <m/>
    <n v="34.026800000000001"/>
    <n v="-118.28959999999999"/>
    <n v="0"/>
  </r>
  <r>
    <n v="201112278"/>
    <d v="2020-08-07T00:00:00"/>
    <d v="2020-08-07T00:00:00"/>
    <n v="1315"/>
    <n v="11"/>
    <x v="7"/>
    <n v="1137"/>
    <n v="2"/>
    <n v="624"/>
    <s v="BATTERY - SIMPLE ASSAULT"/>
    <s v="0400 0416 0913 1817"/>
    <n v="88"/>
    <s v="F"/>
    <s v="W"/>
    <n v="510"/>
    <s v="NURSING/CONVALESCENT/RETIREMENT HOME"/>
    <n v="400"/>
    <s v="STRONG-ARM (HANDS, FIST, FEET OR BODILY FORCE)"/>
    <s v="AO"/>
    <s v="Adult Other"/>
    <n v="624"/>
    <m/>
    <m/>
    <m/>
    <s v="5100    MONTE VISTA                  ST"/>
    <m/>
    <n v="34.110900000000001"/>
    <n v="-118.2016"/>
    <n v="0"/>
  </r>
  <r>
    <n v="201104839"/>
    <d v="2020-01-21T00:00:00"/>
    <d v="2020-01-20T00:00:00"/>
    <n v="1800"/>
    <n v="11"/>
    <x v="7"/>
    <n v="1162"/>
    <n v="1"/>
    <n v="210"/>
    <s v="ROBBERY"/>
    <s v="0945 0344 0421 1402 0907 2004 0325"/>
    <n v="0"/>
    <s v="X"/>
    <s v="X"/>
    <n v="301"/>
    <s v="GAS STATION"/>
    <n v="500"/>
    <s v="UNKNOWN WEAPON/OTHER WEAPON"/>
    <s v="AA"/>
    <s v="Adult Arrest"/>
    <n v="210"/>
    <n v="998"/>
    <m/>
    <m/>
    <s v="1600 N  VERMONT                      AV"/>
    <m/>
    <n v="34.100200000000001"/>
    <n v="-118.29179999999999"/>
    <n v="1"/>
  </r>
  <r>
    <n v="200114870"/>
    <d v="2020-07-15T00:00:00"/>
    <d v="2020-07-15T00:00:00"/>
    <n v="1000"/>
    <n v="1"/>
    <x v="1"/>
    <n v="163"/>
    <n v="1"/>
    <n v="510"/>
    <s v="VEHICLE - STOLEN"/>
    <m/>
    <n v="0"/>
    <m/>
    <m/>
    <n v="707"/>
    <s v="GARAGE/CARPORT"/>
    <m/>
    <m/>
    <s v="IC"/>
    <s v="Invest Cont"/>
    <n v="510"/>
    <m/>
    <m/>
    <m/>
    <s v="700 S  SPRING                       ST"/>
    <m/>
    <n v="34.043799999999997"/>
    <n v="-118.2547"/>
    <n v="0"/>
  </r>
  <r>
    <n v="200116924"/>
    <d v="2020-08-25T00:00:00"/>
    <d v="2020-08-25T00:00:00"/>
    <n v="250"/>
    <n v="1"/>
    <x v="1"/>
    <n v="162"/>
    <n v="1"/>
    <n v="310"/>
    <s v="BURGLARY"/>
    <s v="1420 1609 0321 1822"/>
    <n v="0"/>
    <s v="X"/>
    <s v="X"/>
    <n v="210"/>
    <s v="RESTAURANT/FAST FOOD"/>
    <n v="500"/>
    <s v="UNKNOWN WEAPON/OTHER WEAPON"/>
    <s v="AA"/>
    <s v="Adult Arrest"/>
    <n v="310"/>
    <m/>
    <m/>
    <m/>
    <s v="400 W  8TH                          ST"/>
    <m/>
    <n v="34.044499999999999"/>
    <n v="-118.25579999999999"/>
    <n v="1"/>
  </r>
  <r>
    <n v="200509715"/>
    <d v="2020-05-20T00:00:00"/>
    <d v="2020-05-12T00:00:00"/>
    <n v="1305"/>
    <n v="5"/>
    <x v="10"/>
    <n v="526"/>
    <n v="1"/>
    <n v="442"/>
    <s v="SHOPLIFTING - PETTY THEFT ($950 &amp; UNDER)"/>
    <n v="325"/>
    <n v="0"/>
    <s v="X"/>
    <s v="X"/>
    <n v="402"/>
    <s v="MARKET"/>
    <m/>
    <m/>
    <s v="AA"/>
    <s v="Adult Arrest"/>
    <n v="442"/>
    <m/>
    <m/>
    <m/>
    <s v="300 W  ANAHEIM                      ST"/>
    <m/>
    <n v="33.779800000000002"/>
    <n v="-118.2649"/>
    <n v="1"/>
  </r>
  <r>
    <n v="200219013"/>
    <d v="2020-12-25T00:00:00"/>
    <d v="2020-12-25T00:00:00"/>
    <n v="1845"/>
    <n v="2"/>
    <x v="5"/>
    <n v="203"/>
    <n v="2"/>
    <n v="740"/>
    <s v="VANDALISM - FELONY ($400 &amp; OVER, ALL CHURCH VANDALISMS)"/>
    <s v="1822 0216 0329"/>
    <n v="0"/>
    <s v="X"/>
    <s v="X"/>
    <n v="210"/>
    <s v="RESTAURANT/FAST FOOD"/>
    <n v="500"/>
    <s v="UNKNOWN WEAPON/OTHER WEAPON"/>
    <s v="IC"/>
    <s v="Invest Cont"/>
    <n v="740"/>
    <m/>
    <m/>
    <m/>
    <s v="800 N  VERMONT                      AV"/>
    <m/>
    <n v="34.085900000000002"/>
    <n v="-118.29170000000001"/>
    <n v="0"/>
  </r>
  <r>
    <n v="200208604"/>
    <d v="2020-04-05T00:00:00"/>
    <d v="2020-04-05T00:00:00"/>
    <n v="2045"/>
    <n v="2"/>
    <x v="5"/>
    <n v="216"/>
    <n v="2"/>
    <n v="740"/>
    <s v="VANDALISM - FELONY ($400 &amp; OVER, ALL CHURCH VANDALISMS)"/>
    <s v="0329 0602 1300 1402 2004 0345 0554"/>
    <n v="29"/>
    <s v="F"/>
    <s v="H"/>
    <n v="122"/>
    <s v="VEHICLE, PASSENGER/TRUCK"/>
    <m/>
    <m/>
    <s v="AO"/>
    <s v="Adult Other"/>
    <n v="740"/>
    <n v="998"/>
    <m/>
    <m/>
    <s v="CORONADO"/>
    <s v="PARK VIEW"/>
    <n v="34.073599999999999"/>
    <n v="-118.2713"/>
    <n v="0"/>
  </r>
  <r>
    <n v="201208602"/>
    <d v="2020-03-06T00:00:00"/>
    <d v="2020-03-05T00:00:00"/>
    <n v="2100"/>
    <n v="12"/>
    <x v="8"/>
    <n v="1249"/>
    <n v="1"/>
    <n v="330"/>
    <s v="BURGLARY FROM VEHICLE"/>
    <s v="0358 0329 1307 1609 0344"/>
    <n v="55"/>
    <s v="F"/>
    <s v="H"/>
    <n v="101"/>
    <s v="STREET"/>
    <m/>
    <m/>
    <s v="IC"/>
    <s v="Invest Cont"/>
    <n v="330"/>
    <m/>
    <m/>
    <m/>
    <s v="6300 S  FIGUEROA                     ST"/>
    <m/>
    <n v="33.981999999999999"/>
    <n v="-118.28270000000001"/>
    <n v="0"/>
  </r>
  <r>
    <n v="200815580"/>
    <d v="2020-10-22T00:00:00"/>
    <d v="2020-10-22T00:00:00"/>
    <n v="1300"/>
    <n v="8"/>
    <x v="12"/>
    <n v="811"/>
    <n v="1"/>
    <n v="310"/>
    <s v="BURGLARY"/>
    <s v="1609 0321 1202 0344 0352 1822"/>
    <n v="67"/>
    <s v="F"/>
    <s v="O"/>
    <n v="501"/>
    <s v="SINGLE FAMILY DWELLING"/>
    <m/>
    <m/>
    <s v="IC"/>
    <s v="Invest Cont"/>
    <n v="310"/>
    <m/>
    <m/>
    <m/>
    <s v="16900 W  SUNSET                       BL"/>
    <m/>
    <n v="34.056100000000001"/>
    <n v="-118.55119999999999"/>
    <n v="0"/>
  </r>
  <r>
    <n v="200918956"/>
    <d v="2020-12-28T00:00:00"/>
    <d v="2020-12-26T00:00:00"/>
    <n v="1700"/>
    <n v="9"/>
    <x v="3"/>
    <n v="952"/>
    <n v="1"/>
    <n v="330"/>
    <s v="BURGLARY FROM VEHICLE"/>
    <s v="0344 1822"/>
    <n v="33"/>
    <s v="M"/>
    <s v="H"/>
    <n v="123"/>
    <s v="PARKING UNDERGROUND/BUILDING"/>
    <m/>
    <m/>
    <s v="IC"/>
    <s v="Invest Cont"/>
    <n v="330"/>
    <m/>
    <m/>
    <m/>
    <s v="15300    MAGNOLIA                     BL"/>
    <m/>
    <n v="34.168399999999998"/>
    <n v="-118.4586"/>
    <n v="0"/>
  </r>
  <r>
    <n v="200212259"/>
    <d v="2020-07-06T00:00:00"/>
    <d v="2020-07-06T00:00:00"/>
    <n v="1200"/>
    <n v="2"/>
    <x v="5"/>
    <n v="215"/>
    <n v="1"/>
    <n v="230"/>
    <s v="ASSAULT WITH DEADLY WEAPON, AGGRAVATED ASSAULT"/>
    <s v="0400 0913 0319 0334 1817 0329"/>
    <n v="21"/>
    <s v="F"/>
    <s v="H"/>
    <n v="502"/>
    <s v="MULTI-UNIT DWELLING (APARTMENT, DUPLEX, ETC)"/>
    <n v="513"/>
    <s v="STUN GUN"/>
    <s v="AA"/>
    <s v="Adult Arrest"/>
    <n v="230"/>
    <m/>
    <m/>
    <m/>
    <s v="500 N  CORONADO                     ST"/>
    <m/>
    <n v="34.075699999999998"/>
    <n v="-118.2777"/>
    <n v="1"/>
  </r>
  <r>
    <n v="200320849"/>
    <d v="2020-11-24T00:00:00"/>
    <d v="2020-11-24T00:00:00"/>
    <n v="1300"/>
    <n v="3"/>
    <x v="2"/>
    <n v="356"/>
    <n v="2"/>
    <n v="624"/>
    <s v="BATTERY - SIMPLE ASSAULT"/>
    <s v="0913 0561 0416 0446"/>
    <n v="49"/>
    <s v="F"/>
    <s v="H"/>
    <n v="502"/>
    <s v="MULTI-UNIT DWELLING (APARTMENT, DUPLEX, ETC)"/>
    <n v="400"/>
    <s v="STRONG-ARM (HANDS, FIST, FEET OR BODILY FORCE)"/>
    <s v="IC"/>
    <s v="Invest Cont"/>
    <n v="624"/>
    <m/>
    <m/>
    <m/>
    <s v="1400 W  35TH                         PL"/>
    <m/>
    <n v="34.023699999999998"/>
    <n v="-118.3002"/>
    <n v="0"/>
  </r>
  <r>
    <n v="201116830"/>
    <d v="2020-12-21T00:00:00"/>
    <d v="2020-12-20T00:00:00"/>
    <n v="2215"/>
    <n v="11"/>
    <x v="7"/>
    <n v="1102"/>
    <n v="2"/>
    <n v="745"/>
    <s v="VANDALISM - MISDEAMEANOR ($399 OR UNDER)"/>
    <s v="0329 1822"/>
    <n v="0"/>
    <s v="X"/>
    <s v="X"/>
    <n v="755"/>
    <s v="VETERINARIAN/ANIMAL HOSPITAL"/>
    <m/>
    <m/>
    <s v="IC"/>
    <s v="Invest Cont"/>
    <n v="745"/>
    <m/>
    <m/>
    <m/>
    <s v="4600    COLORADO                     BL"/>
    <m/>
    <n v="34.140799999999999"/>
    <n v="-118.2741"/>
    <n v="0"/>
  </r>
  <r>
    <n v="200122724"/>
    <d v="2020-12-24T00:00:00"/>
    <d v="2020-12-21T00:00:00"/>
    <n v="5"/>
    <n v="1"/>
    <x v="1"/>
    <n v="138"/>
    <n v="2"/>
    <n v="745"/>
    <s v="VANDALISM - MISDEAMEANOR ($399 OR UNDER)"/>
    <n v="329"/>
    <n v="0"/>
    <s v="X"/>
    <s v="X"/>
    <n v="725"/>
    <s v="GOVERNMENT FACILITY (FEDERAL,STATE, COUNTY &amp; CITY)"/>
    <m/>
    <m/>
    <s v="IC"/>
    <s v="Invest Cont"/>
    <n v="745"/>
    <m/>
    <m/>
    <m/>
    <s v="200 E  3RD                          ST"/>
    <m/>
    <n v="34.048299999999998"/>
    <n v="-118.2443"/>
    <n v="0"/>
  </r>
  <r>
    <n v="200112148"/>
    <d v="2020-05-25T00:00:00"/>
    <d v="2020-05-25T00:00:00"/>
    <n v="1430"/>
    <n v="1"/>
    <x v="1"/>
    <n v="111"/>
    <n v="1"/>
    <n v="236"/>
    <s v="INTIMATE PARTNER - AGGRAVATED ASSAULT"/>
    <s v="1218 0305 2033 1414 0429 2004 0907 2000 0416 0913"/>
    <n v="29"/>
    <s v="F"/>
    <s v="H"/>
    <n v="102"/>
    <s v="SIDEWALK"/>
    <n v="308"/>
    <s v="STICK"/>
    <s v="IC"/>
    <s v="Invest Cont"/>
    <n v="236"/>
    <m/>
    <m/>
    <m/>
    <s v="SPRING                       ST"/>
    <s v="NEW HIGH"/>
    <n v="34.058300000000003"/>
    <n v="-118.23950000000001"/>
    <n v="0"/>
  </r>
  <r>
    <n v="200810460"/>
    <d v="2020-06-10T00:00:00"/>
    <d v="2020-06-09T00:00:00"/>
    <n v="2317"/>
    <n v="8"/>
    <x v="12"/>
    <n v="857"/>
    <n v="2"/>
    <n v="745"/>
    <s v="VANDALISM - MISDEAMEANOR ($399 OR UNDER)"/>
    <n v="329"/>
    <n v="39"/>
    <s v="F"/>
    <s v="A"/>
    <n v="103"/>
    <s v="ALLEY"/>
    <m/>
    <m/>
    <s v="IC"/>
    <s v="Invest Cont"/>
    <n v="745"/>
    <m/>
    <m/>
    <m/>
    <s v="1100 S  OAKHURST                     DR"/>
    <m/>
    <n v="34.057099999999998"/>
    <n v="-118.3907"/>
    <n v="0"/>
  </r>
  <r>
    <n v="200607108"/>
    <d v="2020-02-28T00:00:00"/>
    <d v="2020-02-28T00:00:00"/>
    <n v="1425"/>
    <n v="6"/>
    <x v="9"/>
    <n v="642"/>
    <n v="2"/>
    <n v="626"/>
    <s v="INTIMATE PARTNER - SIMPLE ASSAULT"/>
    <s v="0400 2000 1814 0448"/>
    <n v="21"/>
    <s v="M"/>
    <s v="H"/>
    <n v="101"/>
    <s v="STREET"/>
    <n v="400"/>
    <s v="STRONG-ARM (HANDS, FIST, FEET OR BODILY FORCE)"/>
    <s v="AO"/>
    <s v="Adult Other"/>
    <n v="626"/>
    <m/>
    <m/>
    <m/>
    <s v="7600 W  HOLLYWOOD                    BL"/>
    <m/>
    <n v="34.101700000000001"/>
    <n v="-118.3553"/>
    <n v="0"/>
  </r>
  <r>
    <n v="201115929"/>
    <d v="2020-11-20T00:00:00"/>
    <d v="2020-11-20T00:00:00"/>
    <n v="2150"/>
    <n v="11"/>
    <x v="7"/>
    <n v="1135"/>
    <n v="1"/>
    <n v="210"/>
    <s v="ROBBERY"/>
    <s v="0344 1300 0216 0355 1281 0400 0416 0429"/>
    <n v="22"/>
    <s v="M"/>
    <s v="H"/>
    <n v="101"/>
    <s v="STREET"/>
    <n v="102"/>
    <s v="HAND GUN"/>
    <s v="IC"/>
    <s v="Invest Cont"/>
    <n v="210"/>
    <m/>
    <m/>
    <m/>
    <s v="2500    EL ROSA                      DR"/>
    <m/>
    <n v="34.112900000000003"/>
    <n v="-118.2304"/>
    <n v="0"/>
  </r>
  <r>
    <n v="201216732"/>
    <d v="2020-07-18T00:00:00"/>
    <d v="2020-07-18T00:00:00"/>
    <n v="1900"/>
    <n v="12"/>
    <x v="8"/>
    <n v="1263"/>
    <n v="1"/>
    <n v="230"/>
    <s v="ASSAULT WITH DEADLY WEAPON, AGGRAVATED ASSAULT"/>
    <s v="0562 0602 0913 0400 0419 0447"/>
    <n v="68"/>
    <s v="F"/>
    <s v="H"/>
    <n v="501"/>
    <s v="SINGLE FAMILY DWELLING"/>
    <n v="500"/>
    <s v="UNKNOWN WEAPON/OTHER WEAPON"/>
    <s v="AA"/>
    <s v="Adult Arrest"/>
    <n v="230"/>
    <m/>
    <m/>
    <m/>
    <s v="1700 W  84TH                         PL"/>
    <m/>
    <n v="33.961799999999997"/>
    <n v="-118.309"/>
    <n v="1"/>
  </r>
  <r>
    <n v="201004764"/>
    <d v="2020-01-19T00:00:00"/>
    <d v="2020-01-18T00:00:00"/>
    <n v="1530"/>
    <n v="10"/>
    <x v="11"/>
    <n v="1008"/>
    <n v="1"/>
    <n v="420"/>
    <s v="THEFT FROM MOTOR VEHICLE - PETTY ($950 &amp; UNDER)"/>
    <s v="0344 0377"/>
    <n v="45"/>
    <s v="M"/>
    <s v="H"/>
    <n v="104"/>
    <s v="DRIVEWAY"/>
    <m/>
    <m/>
    <s v="IC"/>
    <s v="Invest Cont"/>
    <n v="420"/>
    <m/>
    <m/>
    <m/>
    <s v="7300    RUBIO                        AV"/>
    <m/>
    <n v="34.2029"/>
    <n v="-118.4957"/>
    <n v="0"/>
  </r>
  <r>
    <n v="200415153"/>
    <d v="2020-11-23T00:00:00"/>
    <d v="2020-11-23T00:00:00"/>
    <n v="100"/>
    <n v="4"/>
    <x v="4"/>
    <n v="426"/>
    <n v="1"/>
    <n v="230"/>
    <s v="ASSAULT WITH DEADLY WEAPON, AGGRAVATED ASSAULT"/>
    <s v="0906 0400"/>
    <n v="19"/>
    <s v="M"/>
    <s v="H"/>
    <n v="101"/>
    <s v="STREET"/>
    <n v="500"/>
    <s v="UNKNOWN WEAPON/OTHER WEAPON"/>
    <s v="IC"/>
    <s v="Invest Cont"/>
    <n v="230"/>
    <m/>
    <m/>
    <m/>
    <s v="CHADWICK"/>
    <s v="TEMPLETON"/>
    <n v="34.084800000000001"/>
    <n v="-118.17"/>
    <n v="0"/>
  </r>
  <r>
    <n v="201219015"/>
    <d v="2020-08-21T00:00:00"/>
    <d v="2020-08-20T00:00:00"/>
    <n v="1600"/>
    <n v="12"/>
    <x v="8"/>
    <n v="1255"/>
    <n v="2"/>
    <n v="740"/>
    <s v="VANDALISM - FELONY ($400 &amp; OVER, ALL CHURCH VANDALISMS)"/>
    <s v="1822 0329 2204"/>
    <n v="0"/>
    <s v="X"/>
    <s v="X"/>
    <n v="704"/>
    <s v="ELEMENTARY SCHOOL"/>
    <m/>
    <m/>
    <s v="IC"/>
    <s v="Invest Cont"/>
    <n v="740"/>
    <m/>
    <m/>
    <m/>
    <s v="7500    RAYMOND                      AV"/>
    <m/>
    <n v="33.970999999999997"/>
    <n v="-118.29810000000001"/>
    <n v="0"/>
  </r>
  <r>
    <n v="200313153"/>
    <d v="2020-06-23T00:00:00"/>
    <d v="2020-06-18T00:00:00"/>
    <n v="1130"/>
    <n v="3"/>
    <x v="2"/>
    <n v="338"/>
    <n v="1"/>
    <n v="330"/>
    <s v="BURGLARY FROM VEHICLE"/>
    <s v="0344 1612 1300"/>
    <n v="58"/>
    <s v="M"/>
    <s v="B"/>
    <n v="101"/>
    <s v="STREET"/>
    <m/>
    <m/>
    <s v="IC"/>
    <s v="Invest Cont"/>
    <n v="330"/>
    <m/>
    <m/>
    <m/>
    <s v="VERMONT                      AV"/>
    <s v="30TH                         ST"/>
    <n v="34.027799999999999"/>
    <n v="-118.2915"/>
    <n v="0"/>
  </r>
  <r>
    <n v="200614196"/>
    <d v="2020-08-20T00:00:00"/>
    <d v="2020-08-17T00:00:00"/>
    <n v="1800"/>
    <n v="6"/>
    <x v="9"/>
    <n v="639"/>
    <n v="1"/>
    <n v="420"/>
    <s v="THEFT FROM MOTOR VEHICLE - PETTY ($950 &amp; UNDER)"/>
    <m/>
    <n v="0"/>
    <m/>
    <m/>
    <n v="101"/>
    <s v="STREET"/>
    <m/>
    <m/>
    <s v="IC"/>
    <s v="Invest Cont"/>
    <n v="420"/>
    <m/>
    <m/>
    <m/>
    <s v="LOMA LINDA                   AV"/>
    <s v="SERRANO                      AV"/>
    <n v="34.103000000000002"/>
    <n v="-118.30719999999999"/>
    <n v="0"/>
  </r>
  <r>
    <n v="201004709"/>
    <d v="2020-01-18T00:00:00"/>
    <d v="2020-01-17T00:00:00"/>
    <n v="2100"/>
    <n v="10"/>
    <x v="11"/>
    <n v="1088"/>
    <n v="1"/>
    <n v="310"/>
    <s v="BURGLARY"/>
    <s v="1606 0321 0344 0352 1202"/>
    <n v="63"/>
    <s v="F"/>
    <s v="O"/>
    <n v="501"/>
    <s v="SINGLE FAMILY DWELLING"/>
    <m/>
    <m/>
    <s v="IC"/>
    <s v="Invest Cont"/>
    <n v="310"/>
    <m/>
    <m/>
    <m/>
    <s v="4400    ESTRONDO                     DR"/>
    <m/>
    <n v="34.151499999999999"/>
    <n v="-118.5017"/>
    <n v="0"/>
  </r>
  <r>
    <n v="201305787"/>
    <d v="2020-02-01T00:00:00"/>
    <d v="2020-01-31T00:00:00"/>
    <n v="1950"/>
    <n v="13"/>
    <x v="6"/>
    <n v="1309"/>
    <n v="1"/>
    <n v="330"/>
    <s v="BURGLARY FROM VEHICLE"/>
    <s v="1609 0344 1300"/>
    <n v="41"/>
    <s v="M"/>
    <s v="O"/>
    <n v="101"/>
    <s v="STREET"/>
    <m/>
    <m/>
    <s v="IC"/>
    <s v="Invest Cont"/>
    <n v="330"/>
    <m/>
    <m/>
    <m/>
    <s v="VIOLET"/>
    <s v="MATEO"/>
    <n v="34.032600000000002"/>
    <n v="-118.23"/>
    <n v="0"/>
  </r>
  <r>
    <n v="200711695"/>
    <d v="2020-07-16T00:00:00"/>
    <d v="2020-07-07T00:00:00"/>
    <n v="1400"/>
    <n v="7"/>
    <x v="0"/>
    <n v="719"/>
    <n v="2"/>
    <n v="624"/>
    <s v="BATTERY - SIMPLE ASSAULT"/>
    <s v="0919 0416 1300"/>
    <n v="60"/>
    <s v="M"/>
    <s v="W"/>
    <n v="101"/>
    <s v="STREET"/>
    <n v="400"/>
    <s v="STRONG-ARM (HANDS, FIST, FEET OR BODILY FORCE)"/>
    <s v="IC"/>
    <s v="Invest Cont"/>
    <n v="624"/>
    <m/>
    <m/>
    <m/>
    <s v="ARDEN"/>
    <s v="BEVERLY                      BL"/>
    <n v="34.0762"/>
    <n v="-118.32599999999999"/>
    <n v="0"/>
  </r>
  <r>
    <n v="201012798"/>
    <d v="2020-09-06T00:00:00"/>
    <d v="2020-09-05T00:00:00"/>
    <n v="30"/>
    <n v="10"/>
    <x v="11"/>
    <n v="1003"/>
    <n v="2"/>
    <n v="930"/>
    <s v="CRIMINAL THREATS - NO WEAPON DISPLAYED"/>
    <s v="1912 0421 0422 0913 1823"/>
    <n v="33"/>
    <s v="F"/>
    <s v="W"/>
    <n v="501"/>
    <s v="SINGLE FAMILY DWELLING"/>
    <n v="511"/>
    <s v="VERBAL THREAT"/>
    <s v="AA"/>
    <s v="Adult Arrest"/>
    <n v="930"/>
    <m/>
    <m/>
    <m/>
    <s v="7700    RHEA                         AV"/>
    <m/>
    <n v="34.2102"/>
    <n v="-118.5415"/>
    <n v="1"/>
  </r>
  <r>
    <n v="200109519"/>
    <d v="2020-03-22T00:00:00"/>
    <d v="2020-03-22T00:00:00"/>
    <n v="1326"/>
    <n v="1"/>
    <x v="1"/>
    <n v="164"/>
    <n v="2"/>
    <n v="740"/>
    <s v="VANDALISM - FELONY ($400 &amp; OVER, ALL CHURCH VANDALISMS)"/>
    <s v="1414 0329 1822"/>
    <n v="0"/>
    <s v="X"/>
    <s v="X"/>
    <n v="203"/>
    <s v="OTHER BUSINESS"/>
    <n v="500"/>
    <s v="UNKNOWN WEAPON/OTHER WEAPON"/>
    <s v="IC"/>
    <s v="Invest Cont"/>
    <n v="740"/>
    <m/>
    <m/>
    <m/>
    <s v="100 E  7TH                          ST"/>
    <m/>
    <n v="34.044600000000003"/>
    <n v="-118.25069999999999"/>
    <n v="0"/>
  </r>
  <r>
    <n v="201208645"/>
    <d v="2020-03-02T00:00:00"/>
    <d v="2020-03-02T00:00:00"/>
    <n v="1330"/>
    <n v="12"/>
    <x v="8"/>
    <n v="1213"/>
    <n v="1"/>
    <n v="442"/>
    <s v="SHOPLIFTING - PETTY THEFT ($950 &amp; UNDER)"/>
    <s v="0342 0344 0325 1822"/>
    <n v="0"/>
    <s v="X"/>
    <s v="X"/>
    <n v="242"/>
    <s v="DISCOUNT STORE (99 CENT,DOLLAR,ETC."/>
    <m/>
    <m/>
    <s v="IC"/>
    <s v="Invest Cont"/>
    <n v="442"/>
    <m/>
    <m/>
    <m/>
    <s v="1900 W  SLAUSON                      AV"/>
    <m/>
    <n v="33.992100000000001"/>
    <n v="-118.3108"/>
    <n v="0"/>
  </r>
  <r>
    <n v="200716541"/>
    <d v="2020-11-29T00:00:00"/>
    <d v="2020-11-26T00:00:00"/>
    <n v="1200"/>
    <n v="7"/>
    <x v="0"/>
    <n v="759"/>
    <n v="1"/>
    <n v="330"/>
    <s v="BURGLARY FROM VEHICLE"/>
    <s v="1822 0344 1300 1609"/>
    <n v="22"/>
    <s v="M"/>
    <s v="W"/>
    <n v="101"/>
    <s v="STREET"/>
    <m/>
    <m/>
    <s v="IC"/>
    <s v="Invest Cont"/>
    <n v="330"/>
    <m/>
    <m/>
    <m/>
    <s v="1100    CRENSHAW                     BL"/>
    <m/>
    <n v="34.052700000000002"/>
    <n v="-118.3241"/>
    <n v="0"/>
  </r>
  <r>
    <n v="200400627"/>
    <d v="2020-02-21T00:00:00"/>
    <d v="2020-01-17T00:00:00"/>
    <n v="1730"/>
    <n v="4"/>
    <x v="4"/>
    <n v="497"/>
    <n v="2"/>
    <n v="649"/>
    <s v="DOCUMENT FORGERY / STOLEN FELONY"/>
    <s v="0601 1402 0344 0924"/>
    <n v="0"/>
    <s v="M"/>
    <s v="W"/>
    <n v="229"/>
    <s v="CHECK CASHING*"/>
    <m/>
    <m/>
    <s v="IC"/>
    <s v="Invest Cont"/>
    <n v="649"/>
    <n v="998"/>
    <m/>
    <m/>
    <s v="3300 E  OLYMPIC                      BL"/>
    <m/>
    <n v="34.019100000000002"/>
    <n v="-118.2081"/>
    <n v="0"/>
  </r>
  <r>
    <n v="201216786"/>
    <d v="2020-07-18T00:00:00"/>
    <d v="2020-06-04T00:00:00"/>
    <n v="400"/>
    <n v="12"/>
    <x v="8"/>
    <n v="1235"/>
    <n v="1"/>
    <n v="815"/>
    <s v="SEXUAL PENETRATION W/FOREIGN OBJECT"/>
    <s v="0913 0400 0444 0448 0500 0507 0512 0515 0342"/>
    <n v="19"/>
    <s v="F"/>
    <s v="H"/>
    <n v="122"/>
    <s v="VEHICLE, PASSENGER/TRUCK"/>
    <n v="400"/>
    <s v="STRONG-ARM (HANDS, FIST, FEET OR BODILY FORCE)"/>
    <s v="AO"/>
    <s v="Adult Other"/>
    <n v="815"/>
    <n v="820"/>
    <m/>
    <m/>
    <s v="1300 W  60TH                         ST"/>
    <m/>
    <n v="33.985900000000001"/>
    <n v="-118.3002"/>
    <n v="0"/>
  </r>
  <r>
    <n v="200319158"/>
    <d v="2020-10-09T00:00:00"/>
    <d v="2020-05-25T00:00:00"/>
    <n v="2215"/>
    <n v="3"/>
    <x v="2"/>
    <n v="354"/>
    <n v="2"/>
    <n v="624"/>
    <s v="BATTERY - SIMPLE ASSAULT"/>
    <s v="0913 0360 0342 0419 0448 1259"/>
    <n v="16"/>
    <s v="F"/>
    <s v="H"/>
    <n v="501"/>
    <s v="SINGLE FAMILY DWELLING"/>
    <n v="400"/>
    <s v="STRONG-ARM (HANDS, FIST, FEET OR BODILY FORCE)"/>
    <s v="IC"/>
    <s v="Invest Cont"/>
    <n v="624"/>
    <m/>
    <m/>
    <m/>
    <s v="2100 W  JEFFERSON                    BL"/>
    <m/>
    <n v="34.025500000000001"/>
    <n v="-118.318"/>
    <n v="0"/>
  </r>
  <r>
    <n v="201217384"/>
    <d v="2020-07-29T00:00:00"/>
    <d v="2020-07-29T00:00:00"/>
    <n v="615"/>
    <n v="12"/>
    <x v="8"/>
    <n v="1213"/>
    <n v="2"/>
    <n v="930"/>
    <s v="CRIMINAL THREATS - NO WEAPON DISPLAYED"/>
    <s v="1822 0443"/>
    <n v="41"/>
    <s v="M"/>
    <s v="B"/>
    <n v="103"/>
    <s v="ALLEY"/>
    <n v="511"/>
    <s v="VERBAL THREAT"/>
    <s v="AO"/>
    <s v="Adult Other"/>
    <n v="930"/>
    <m/>
    <m/>
    <m/>
    <s v="1900 W  57TH                         ST"/>
    <m/>
    <n v="33.991"/>
    <n v="-118.312"/>
    <n v="0"/>
  </r>
  <r>
    <n v="200813168"/>
    <d v="2020-08-21T00:00:00"/>
    <d v="2020-08-20T00:00:00"/>
    <n v="2200"/>
    <n v="8"/>
    <x v="12"/>
    <n v="889"/>
    <n v="1"/>
    <n v="510"/>
    <s v="VEHICLE - STOLEN"/>
    <m/>
    <n v="0"/>
    <m/>
    <m/>
    <n v="101"/>
    <s v="STREET"/>
    <m/>
    <m/>
    <s v="IC"/>
    <s v="Invest Cont"/>
    <n v="510"/>
    <m/>
    <m/>
    <m/>
    <s v="1900 S  CORNING                      ST"/>
    <m/>
    <n v="34.040999999999997"/>
    <n v="-118.3802"/>
    <n v="0"/>
  </r>
  <r>
    <n v="200811353"/>
    <d v="2020-06-30T00:00:00"/>
    <d v="2020-06-28T00:00:00"/>
    <n v="2200"/>
    <n v="8"/>
    <x v="12"/>
    <n v="855"/>
    <n v="1"/>
    <n v="480"/>
    <s v="BIKE - STOLEN"/>
    <s v="0344 0346"/>
    <n v="29"/>
    <s v="M"/>
    <s v="C"/>
    <n v="707"/>
    <s v="GARAGE/CARPORT"/>
    <m/>
    <m/>
    <s v="IC"/>
    <s v="Invest Cont"/>
    <n v="480"/>
    <m/>
    <m/>
    <m/>
    <s v="1600    CAMDEN                       AV"/>
    <m/>
    <n v="34.048699999999997"/>
    <n v="-118.4426"/>
    <n v="0"/>
  </r>
  <r>
    <n v="200114835"/>
    <d v="2020-07-14T00:00:00"/>
    <d v="2020-07-14T00:00:00"/>
    <n v="2120"/>
    <n v="1"/>
    <x v="1"/>
    <n v="152"/>
    <n v="2"/>
    <n v="624"/>
    <s v="BATTERY - SIMPLE ASSAULT"/>
    <s v="0444 0447 0429 1822"/>
    <n v="32"/>
    <s v="F"/>
    <s v="O"/>
    <n v="210"/>
    <s v="RESTAURANT/FAST FOOD"/>
    <n v="400"/>
    <s v="STRONG-ARM (HANDS, FIST, FEET OR BODILY FORCE)"/>
    <s v="AO"/>
    <s v="Adult Other"/>
    <n v="624"/>
    <m/>
    <m/>
    <m/>
    <s v="800 W  7TH                          ST"/>
    <m/>
    <n v="34.049100000000003"/>
    <n v="-118.25579999999999"/>
    <n v="0"/>
  </r>
  <r>
    <n v="200310501"/>
    <d v="2020-04-27T00:00:00"/>
    <d v="2020-04-26T00:00:00"/>
    <n v="1900"/>
    <n v="3"/>
    <x v="2"/>
    <n v="331"/>
    <n v="1"/>
    <n v="510"/>
    <s v="VEHICLE - STOLEN"/>
    <m/>
    <n v="0"/>
    <m/>
    <m/>
    <n v="101"/>
    <s v="STREET"/>
    <m/>
    <m/>
    <s v="IC"/>
    <s v="Invest Cont"/>
    <n v="510"/>
    <m/>
    <m/>
    <m/>
    <s v="2900 S  HARCOURT                     AV"/>
    <m/>
    <n v="34.0274"/>
    <n v="-118.34990000000001"/>
    <n v="0"/>
  </r>
  <r>
    <n v="200708904"/>
    <d v="2020-05-04T00:00:00"/>
    <d v="2020-05-04T00:00:00"/>
    <n v="1500"/>
    <n v="7"/>
    <x v="0"/>
    <n v="765"/>
    <n v="2"/>
    <n v="624"/>
    <s v="BATTERY - SIMPLE ASSAULT"/>
    <s v="1309 0400"/>
    <n v="23"/>
    <s v="F"/>
    <s v="H"/>
    <n v="501"/>
    <s v="SINGLE FAMILY DWELLING"/>
    <n v="400"/>
    <s v="STRONG-ARM (HANDS, FIST, FEET OR BODILY FORCE)"/>
    <s v="AA"/>
    <s v="Adult Arrest"/>
    <n v="624"/>
    <m/>
    <m/>
    <m/>
    <s v="1200    KENISTON                     AV"/>
    <m/>
    <n v="34.051200000000001"/>
    <n v="-118.3386"/>
    <n v="1"/>
  </r>
  <r>
    <n v="201109429"/>
    <d v="2020-05-16T00:00:00"/>
    <d v="2020-05-16T00:00:00"/>
    <n v="1250"/>
    <n v="11"/>
    <x v="7"/>
    <n v="1124"/>
    <n v="2"/>
    <n v="745"/>
    <s v="VANDALISM - MISDEAMEANOR ($399 OR UNDER)"/>
    <s v="0329 1307 1814 2000"/>
    <n v="43"/>
    <s v="M"/>
    <s v="H"/>
    <n v="108"/>
    <s v="PARKING LOT"/>
    <m/>
    <m/>
    <s v="AO"/>
    <s v="Adult Other"/>
    <n v="745"/>
    <m/>
    <m/>
    <m/>
    <s v="3000 N  SAN FERNANDO                 RD"/>
    <m/>
    <n v="34.113300000000002"/>
    <n v="-118.2443"/>
    <n v="0"/>
  </r>
  <r>
    <n v="200411816"/>
    <d v="2020-08-17T00:00:00"/>
    <d v="2020-07-30T00:00:00"/>
    <n v="325"/>
    <n v="4"/>
    <x v="4"/>
    <n v="404"/>
    <n v="2"/>
    <n v="740"/>
    <s v="VANDALISM - FELONY ($400 &amp; OVER, ALL CHURCH VANDALISMS)"/>
    <n v="329"/>
    <n v="0"/>
    <s v="M"/>
    <s v="W"/>
    <n v="502"/>
    <s v="MULTI-UNIT DWELLING (APARTMENT, DUPLEX, ETC)"/>
    <m/>
    <m/>
    <s v="IC"/>
    <s v="Invest Cont"/>
    <n v="740"/>
    <m/>
    <m/>
    <m/>
    <s v="6100    MONTEREY                     RD"/>
    <m/>
    <n v="34.106900000000003"/>
    <n v="-118.18340000000001"/>
    <n v="0"/>
  </r>
  <r>
    <n v="201007901"/>
    <d v="2020-04-09T00:00:00"/>
    <d v="2020-04-08T00:00:00"/>
    <n v="1500"/>
    <n v="10"/>
    <x v="11"/>
    <n v="1018"/>
    <n v="1"/>
    <n v="510"/>
    <s v="VEHICLE - STOLEN"/>
    <m/>
    <n v="0"/>
    <m/>
    <m/>
    <n v="101"/>
    <s v="STREET"/>
    <m/>
    <m/>
    <s v="IC"/>
    <s v="Invest Cont"/>
    <n v="510"/>
    <m/>
    <m/>
    <m/>
    <s v="7300    WOODLEY                      AV"/>
    <m/>
    <n v="34.203000000000003"/>
    <n v="-118.4837"/>
    <n v="0"/>
  </r>
  <r>
    <n v="200918722"/>
    <d v="2020-12-22T00:00:00"/>
    <d v="2020-12-19T00:00:00"/>
    <n v="800"/>
    <n v="9"/>
    <x v="3"/>
    <n v="946"/>
    <n v="1"/>
    <n v="510"/>
    <s v="VEHICLE - STOLEN"/>
    <m/>
    <n v="0"/>
    <m/>
    <m/>
    <n v="101"/>
    <s v="STREET"/>
    <m/>
    <m/>
    <s v="IC"/>
    <s v="Invest Cont"/>
    <n v="510"/>
    <m/>
    <m/>
    <m/>
    <s v="5500    WOODMAN                      AV"/>
    <m/>
    <n v="34.174500000000002"/>
    <n v="-118.43559999999999"/>
    <n v="0"/>
  </r>
  <r>
    <n v="201226244"/>
    <d v="2020-12-12T00:00:00"/>
    <d v="2020-12-12T00:00:00"/>
    <n v="800"/>
    <n v="12"/>
    <x v="8"/>
    <n v="1203"/>
    <n v="1"/>
    <n v="510"/>
    <s v="VEHICLE - STOLEN"/>
    <m/>
    <n v="0"/>
    <m/>
    <m/>
    <n v="101"/>
    <s v="STREET"/>
    <m/>
    <m/>
    <s v="IC"/>
    <s v="Invest Cont"/>
    <n v="510"/>
    <m/>
    <m/>
    <m/>
    <s v="5000 S  WESTERN                      AV"/>
    <m/>
    <n v="33.998199999999997"/>
    <n v="-118.30889999999999"/>
    <n v="0"/>
  </r>
  <r>
    <n v="200318645"/>
    <d v="2020-10-09T00:00:00"/>
    <d v="2020-10-09T00:00:00"/>
    <n v="2140"/>
    <n v="3"/>
    <x v="2"/>
    <n v="363"/>
    <n v="2"/>
    <n v="625"/>
    <s v="OTHER ASSAULT"/>
    <s v="1822 0356 1253 0910 2051 0209"/>
    <n v="38"/>
    <s v="F"/>
    <s v="H"/>
    <n v="801"/>
    <s v="MTA BUS"/>
    <n v="500"/>
    <s v="UNKNOWN WEAPON/OTHER WEAPON"/>
    <s v="IC"/>
    <s v="Invest Cont"/>
    <n v="625"/>
    <m/>
    <m/>
    <m/>
    <s v="SANTA ROSALIA"/>
    <s v="HILLCREST"/>
    <n v="34.013800000000003"/>
    <n v="-118.34650000000001"/>
    <n v="0"/>
  </r>
  <r>
    <n v="200709854"/>
    <d v="2020-06-01T00:00:00"/>
    <d v="2020-05-30T00:00:00"/>
    <n v="1100"/>
    <n v="7"/>
    <x v="0"/>
    <n v="765"/>
    <n v="1"/>
    <n v="510"/>
    <s v="VEHICLE - STOLEN"/>
    <m/>
    <n v="0"/>
    <m/>
    <m/>
    <n v="101"/>
    <s v="STREET"/>
    <m/>
    <m/>
    <s v="IC"/>
    <s v="Invest Cont"/>
    <n v="510"/>
    <m/>
    <m/>
    <m/>
    <s v="1400    WEST                         BL"/>
    <m/>
    <n v="34.049599999999998"/>
    <n v="-118.3425"/>
    <n v="0"/>
  </r>
  <r>
    <n v="200113521"/>
    <d v="2020-06-17T00:00:00"/>
    <d v="2020-06-17T00:00:00"/>
    <n v="218"/>
    <n v="1"/>
    <x v="1"/>
    <n v="139"/>
    <n v="1"/>
    <n v="510"/>
    <s v="VEHICLE - STOLEN"/>
    <m/>
    <n v="0"/>
    <m/>
    <m/>
    <n v="707"/>
    <s v="GARAGE/CARPORT"/>
    <m/>
    <m/>
    <s v="IC"/>
    <s v="Invest Cont"/>
    <n v="510"/>
    <m/>
    <m/>
    <m/>
    <s v="200 S  SANTA FE                     AV"/>
    <m/>
    <n v="34.047199999999997"/>
    <n v="-118.23260000000001"/>
    <n v="0"/>
  </r>
  <r>
    <n v="200704861"/>
    <d v="2020-01-18T00:00:00"/>
    <d v="2020-01-18T00:00:00"/>
    <n v="2200"/>
    <n v="7"/>
    <x v="0"/>
    <n v="785"/>
    <n v="2"/>
    <n v="626"/>
    <s v="INTIMATE PARTNER - SIMPLE ASSAULT"/>
    <s v="0400 2002"/>
    <n v="59"/>
    <s v="F"/>
    <s v="B"/>
    <n v="501"/>
    <s v="SINGLE FAMILY DWELLING"/>
    <n v="400"/>
    <s v="STRONG-ARM (HANDS, FIST, FEET OR BODILY FORCE)"/>
    <s v="AO"/>
    <s v="Adult Other"/>
    <n v="626"/>
    <m/>
    <m/>
    <m/>
    <s v="2000 S  RIMPAU                       BL"/>
    <m/>
    <n v="34.038499999999999"/>
    <n v="-118.34399999999999"/>
    <n v="0"/>
  </r>
  <r>
    <n v="200809276"/>
    <d v="2020-05-10T00:00:00"/>
    <d v="2020-05-10T00:00:00"/>
    <n v="930"/>
    <n v="8"/>
    <x v="12"/>
    <n v="802"/>
    <n v="1"/>
    <n v="330"/>
    <s v="BURGLARY FROM VEHICLE"/>
    <s v="1822 0344 1210 1612"/>
    <n v="43"/>
    <s v="M"/>
    <s v="W"/>
    <n v="108"/>
    <s v="PARKING LOT"/>
    <m/>
    <m/>
    <s v="IC"/>
    <s v="Invest Cont"/>
    <n v="330"/>
    <m/>
    <m/>
    <m/>
    <s v="TEMESCAL CAN                 RD"/>
    <s v="SUNSET                       BL"/>
    <n v="34.088900000000002"/>
    <n v="-118.5325"/>
    <n v="0"/>
  </r>
  <r>
    <n v="200717386"/>
    <d v="2020-12-22T00:00:00"/>
    <d v="2020-12-22T00:00:00"/>
    <n v="400"/>
    <n v="7"/>
    <x v="0"/>
    <n v="734"/>
    <n v="1"/>
    <n v="310"/>
    <s v="BURGLARY"/>
    <s v="1822 1607 0344"/>
    <n v="27"/>
    <s v="F"/>
    <s v="W"/>
    <n v="710"/>
    <s v="OTHER PREMISE"/>
    <m/>
    <m/>
    <s v="IC"/>
    <s v="Invest Cont"/>
    <n v="310"/>
    <m/>
    <m/>
    <m/>
    <s v="300    HAUSER                       BL"/>
    <m/>
    <n v="34.069299999999998"/>
    <n v="-118.351"/>
    <n v="0"/>
  </r>
  <r>
    <n v="201217768"/>
    <d v="2020-06-30T00:00:00"/>
    <d v="2020-06-30T00:00:00"/>
    <n v="1150"/>
    <n v="12"/>
    <x v="8"/>
    <n v="1243"/>
    <n v="2"/>
    <n v="354"/>
    <s v="THEFT OF IDENTITY"/>
    <s v="0100 0377"/>
    <n v="62"/>
    <s v="M"/>
    <s v="H"/>
    <n v="501"/>
    <s v="SINGLE FAMILY DWELLING"/>
    <m/>
    <m/>
    <s v="IC"/>
    <s v="Invest Cont"/>
    <n v="354"/>
    <m/>
    <m/>
    <m/>
    <s v="1900 W  65TH                         PL"/>
    <m/>
    <n v="33.979799999999997"/>
    <n v="-118.3134"/>
    <n v="0"/>
  </r>
  <r>
    <n v="201107515"/>
    <d v="2020-03-19T00:00:00"/>
    <d v="2020-03-15T00:00:00"/>
    <n v="1630"/>
    <n v="11"/>
    <x v="7"/>
    <n v="1169"/>
    <n v="1"/>
    <n v="510"/>
    <s v="VEHICLE - STOLEN"/>
    <m/>
    <n v="0"/>
    <m/>
    <m/>
    <n v="101"/>
    <s v="STREET"/>
    <m/>
    <m/>
    <s v="IC"/>
    <s v="Invest Cont"/>
    <n v="510"/>
    <m/>
    <m/>
    <m/>
    <s v="200 S  AVENUE 54"/>
    <m/>
    <n v="34.105899999999998"/>
    <n v="-118.19580000000001"/>
    <n v="0"/>
  </r>
  <r>
    <n v="201216066"/>
    <d v="2020-07-07T00:00:00"/>
    <d v="2020-07-06T00:00:00"/>
    <n v="2300"/>
    <n v="12"/>
    <x v="8"/>
    <n v="1268"/>
    <n v="2"/>
    <n v="745"/>
    <s v="VANDALISM - MISDEAMEANOR ($399 OR UNDER)"/>
    <s v="1822 0329 1300"/>
    <n v="22"/>
    <s v="F"/>
    <s v="B"/>
    <n v="122"/>
    <s v="VEHICLE, PASSENGER/TRUCK"/>
    <m/>
    <m/>
    <s v="IC"/>
    <s v="Invest Cont"/>
    <n v="745"/>
    <m/>
    <m/>
    <m/>
    <s v="84TH                         ST"/>
    <s v="MAIN                         ST"/>
    <n v="33.963299999999997"/>
    <n v="-118.2739"/>
    <n v="0"/>
  </r>
  <r>
    <n v="201304405"/>
    <d v="2020-01-08T00:00:00"/>
    <d v="2020-01-08T00:00:00"/>
    <n v="1720"/>
    <n v="13"/>
    <x v="6"/>
    <n v="1325"/>
    <n v="1"/>
    <n v="761"/>
    <s v="BRANDISH WEAPON"/>
    <s v="1822 1309 0334"/>
    <n v="0"/>
    <s v="M"/>
    <s v="H"/>
    <n v="101"/>
    <s v="STREET"/>
    <n v="109"/>
    <s v="SEMI-AUTOMATIC PISTOL"/>
    <s v="AO"/>
    <s v="Adult Other"/>
    <n v="761"/>
    <m/>
    <m/>
    <m/>
    <s v="CENTRAL                      AV"/>
    <s v="ADAMS                        BL"/>
    <n v="34.018999999999998"/>
    <n v="-118.25490000000001"/>
    <n v="0"/>
  </r>
  <r>
    <n v="200406332"/>
    <d v="2020-02-29T00:00:00"/>
    <d v="2020-02-27T00:00:00"/>
    <n v="2100"/>
    <n v="4"/>
    <x v="4"/>
    <n v="411"/>
    <n v="1"/>
    <n v="510"/>
    <s v="VEHICLE - STOLEN"/>
    <m/>
    <n v="0"/>
    <m/>
    <m/>
    <n v="101"/>
    <s v="STREET"/>
    <m/>
    <m/>
    <s v="IC"/>
    <s v="Invest Cont"/>
    <n v="510"/>
    <m/>
    <m/>
    <m/>
    <s v="BROADWAY"/>
    <s v="PASADENA                     AV"/>
    <n v="34.072000000000003"/>
    <n v="-118.2242"/>
    <n v="0"/>
  </r>
  <r>
    <n v="200410246"/>
    <d v="2020-06-27T00:00:00"/>
    <d v="2020-06-27T00:00:00"/>
    <n v="915"/>
    <n v="4"/>
    <x v="4"/>
    <n v="421"/>
    <n v="1"/>
    <n v="210"/>
    <s v="ROBBERY"/>
    <s v="0334 0344 0355 2004 1822"/>
    <n v="52"/>
    <s v="F"/>
    <s v="H"/>
    <n v="152"/>
    <s v="UNDERPASS/BRIDGE*"/>
    <n v="207"/>
    <s v="OTHER KNIFE"/>
    <s v="IC"/>
    <s v="Invest Cont"/>
    <n v="210"/>
    <m/>
    <m/>
    <m/>
    <s v="SPRING                       ST"/>
    <s v="BROADWAY"/>
    <n v="34.0717"/>
    <n v="-118.22239999999999"/>
    <n v="0"/>
  </r>
  <r>
    <n v="200517620"/>
    <d v="2020-12-09T00:00:00"/>
    <d v="2020-11-05T00:00:00"/>
    <n v="900"/>
    <n v="5"/>
    <x v="10"/>
    <n v="529"/>
    <n v="1"/>
    <n v="510"/>
    <s v="VEHICLE - STOLEN"/>
    <m/>
    <n v="0"/>
    <m/>
    <m/>
    <n v="101"/>
    <s v="STREET"/>
    <m/>
    <m/>
    <s v="IC"/>
    <s v="Invest Cont"/>
    <n v="510"/>
    <m/>
    <m/>
    <m/>
    <s v="ALAMEDA                      ST"/>
    <s v="EUBANK                       AV"/>
    <n v="33.775300000000001"/>
    <n v="-118.2456"/>
    <n v="0"/>
  </r>
  <r>
    <n v="200618038"/>
    <d v="2020-11-15T00:00:00"/>
    <d v="2020-11-15T00:00:00"/>
    <n v="650"/>
    <n v="6"/>
    <x v="9"/>
    <n v="649"/>
    <n v="1"/>
    <n v="310"/>
    <s v="BURGLARY"/>
    <s v="1609 0344 0329 1607 1822 0400"/>
    <n v="0"/>
    <s v="X"/>
    <s v="X"/>
    <n v="203"/>
    <s v="OTHER BUSINESS"/>
    <n v="302"/>
    <s v="BLUNT INSTRUMENT"/>
    <s v="IC"/>
    <s v="Invest Cont"/>
    <n v="310"/>
    <m/>
    <m/>
    <m/>
    <s v="5100 W  SUNSET                       BL"/>
    <m/>
    <n v="34.099899999999998"/>
    <n v="-118.3038"/>
    <n v="0"/>
  </r>
  <r>
    <n v="200414957"/>
    <d v="2020-11-17T00:00:00"/>
    <d v="2020-11-10T00:00:00"/>
    <n v="1500"/>
    <n v="4"/>
    <x v="4"/>
    <n v="453"/>
    <n v="1"/>
    <n v="420"/>
    <s v="THEFT FROM MOTOR VEHICLE - PETTY ($950 &amp; UNDER)"/>
    <m/>
    <n v="0"/>
    <m/>
    <m/>
    <n v="101"/>
    <s v="STREET"/>
    <m/>
    <m/>
    <s v="IC"/>
    <s v="Invest Cont"/>
    <n v="420"/>
    <m/>
    <m/>
    <m/>
    <s v="ECHANDIA                     ST"/>
    <s v="BRIDGE                       ST"/>
    <n v="34.052700000000002"/>
    <n v="-118.2183"/>
    <n v="0"/>
  </r>
  <r>
    <n v="200311424"/>
    <d v="2020-05-14T00:00:00"/>
    <d v="2020-05-14T00:00:00"/>
    <n v="1400"/>
    <n v="3"/>
    <x v="2"/>
    <n v="397"/>
    <n v="2"/>
    <n v="624"/>
    <s v="BATTERY - SIMPLE ASSAULT"/>
    <s v="1810 0416"/>
    <n v="31"/>
    <s v="F"/>
    <s v="H"/>
    <n v="501"/>
    <s v="SINGLE FAMILY DWELLING"/>
    <n v="500"/>
    <s v="UNKNOWN WEAPON/OTHER WEAPON"/>
    <s v="AO"/>
    <s v="Adult Other"/>
    <n v="624"/>
    <m/>
    <m/>
    <m/>
    <s v="1100 W  40TH                         PL"/>
    <m/>
    <n v="34.009900000000002"/>
    <n v="-118.2941"/>
    <n v="0"/>
  </r>
  <r>
    <n v="201213837"/>
    <d v="2020-05-30T00:00:00"/>
    <d v="2020-05-29T00:00:00"/>
    <n v="2130"/>
    <n v="12"/>
    <x v="8"/>
    <n v="1215"/>
    <n v="1"/>
    <n v="330"/>
    <s v="BURGLARY FROM VEHICLE"/>
    <s v="1822 0344 0329 1307 0358 1609"/>
    <n v="62"/>
    <s v="F"/>
    <s v="B"/>
    <n v="101"/>
    <s v="STREET"/>
    <m/>
    <m/>
    <s v="IC"/>
    <s v="Invest Cont"/>
    <n v="330"/>
    <m/>
    <m/>
    <m/>
    <s v="53RD"/>
    <s v="VERMONT"/>
    <n v="33.994100000000003"/>
    <n v="-118.2915"/>
    <n v="0"/>
  </r>
  <r>
    <n v="200312417"/>
    <d v="2020-06-08T00:00:00"/>
    <d v="2020-06-08T00:00:00"/>
    <n v="1000"/>
    <n v="3"/>
    <x v="2"/>
    <n v="326"/>
    <n v="2"/>
    <n v="624"/>
    <s v="BATTERY - SIMPLE ASSAULT"/>
    <s v="0913 0416 0446 0444 0429 1218"/>
    <n v="55"/>
    <s v="F"/>
    <s v="B"/>
    <n v="102"/>
    <s v="SIDEWALK"/>
    <n v="400"/>
    <s v="STRONG-ARM (HANDS, FIST, FEET OR BODILY FORCE)"/>
    <s v="IC"/>
    <s v="Invest Cont"/>
    <n v="624"/>
    <m/>
    <m/>
    <m/>
    <s v="ADAMS                        BL"/>
    <s v="NORMANDIE                    AV"/>
    <n v="34.032699999999998"/>
    <n v="-118.3002"/>
    <n v="0"/>
  </r>
  <r>
    <n v="200810164"/>
    <d v="2020-06-01T00:00:00"/>
    <d v="2020-05-30T00:00:00"/>
    <n v="1200"/>
    <n v="8"/>
    <x v="12"/>
    <n v="835"/>
    <n v="1"/>
    <n v="310"/>
    <s v="BURGLARY"/>
    <s v="1236 1822 0344 1609"/>
    <n v="0"/>
    <s v="X"/>
    <s v="X"/>
    <n v="717"/>
    <s v="HEALTH SPA/GYM"/>
    <m/>
    <m/>
    <s v="IC"/>
    <s v="Invest Cont"/>
    <n v="310"/>
    <m/>
    <m/>
    <m/>
    <s v="2100    WESTWOOD                     BL"/>
    <m/>
    <n v="34.045299999999997"/>
    <n v="-118.4329"/>
    <n v="0"/>
  </r>
  <r>
    <n v="200213056"/>
    <d v="2020-07-27T00:00:00"/>
    <d v="2020-07-27T00:00:00"/>
    <n v="245"/>
    <n v="2"/>
    <x v="5"/>
    <n v="245"/>
    <n v="1"/>
    <n v="230"/>
    <s v="ASSAULT WITH DEADLY WEAPON, AGGRAVATED ASSAULT"/>
    <s v="1822 0342 0216 1310 0334 0312 0374 0906"/>
    <n v="36"/>
    <s v="M"/>
    <s v="W"/>
    <n v="101"/>
    <s v="STREET"/>
    <n v="109"/>
    <s v="SEMI-AUTOMATIC PISTOL"/>
    <s v="IC"/>
    <s v="Invest Cont"/>
    <n v="230"/>
    <n v="761"/>
    <m/>
    <m/>
    <s v="ALVARADO"/>
    <s v="7TH                          ST"/>
    <n v="34.056899999999999"/>
    <n v="-118.2765"/>
    <n v="0"/>
  </r>
  <r>
    <n v="201211089"/>
    <d v="2020-04-17T00:00:00"/>
    <d v="2020-04-17T00:00:00"/>
    <n v="830"/>
    <n v="12"/>
    <x v="8"/>
    <n v="1256"/>
    <n v="1"/>
    <n v="210"/>
    <s v="ROBBERY"/>
    <s v="1240 0354 0337 0416 0446 0334 0445 1822 2004"/>
    <n v="24"/>
    <s v="M"/>
    <s v="H"/>
    <n v="101"/>
    <s v="STREET"/>
    <n v="219"/>
    <s v="SCREWDRIVER"/>
    <s v="AO"/>
    <s v="Adult Other"/>
    <n v="210"/>
    <m/>
    <m/>
    <m/>
    <s v="73RD                         ST"/>
    <s v="FIGUEROA                     ST"/>
    <n v="33.973700000000001"/>
    <n v="-118.28270000000001"/>
    <n v="0"/>
  </r>
  <r>
    <n v="200506728"/>
    <d v="2020-03-04T00:00:00"/>
    <d v="2020-03-04T00:00:00"/>
    <n v="930"/>
    <n v="5"/>
    <x v="10"/>
    <n v="504"/>
    <n v="1"/>
    <n v="236"/>
    <s v="INTIMATE PARTNER - AGGRAVATED ASSAULT"/>
    <s v="1813 1243 0408 0432 2000 1814 0400 0913"/>
    <n v="39"/>
    <s v="F"/>
    <s v="B"/>
    <n v="501"/>
    <s v="SINGLE FAMILY DWELLING"/>
    <n v="400"/>
    <s v="STRONG-ARM (HANDS, FIST, FEET OR BODILY FORCE)"/>
    <s v="AA"/>
    <s v="Adult Arrest"/>
    <n v="236"/>
    <m/>
    <m/>
    <m/>
    <s v="1500 W  207TH                        ST"/>
    <m/>
    <n v="33.8429"/>
    <n v="-118.304"/>
    <n v="1"/>
  </r>
  <r>
    <n v="201112534"/>
    <d v="2020-08-15T00:00:00"/>
    <d v="2020-07-29T00:00:00"/>
    <n v="1030"/>
    <n v="11"/>
    <x v="7"/>
    <n v="1123"/>
    <n v="1"/>
    <n v="331"/>
    <s v="THEFT FROM MOTOR VEHICLE - GRAND ($950.01 AND OVER)"/>
    <n v="385"/>
    <n v="68"/>
    <s v="F"/>
    <s v="W"/>
    <n v="101"/>
    <s v="STREET"/>
    <m/>
    <m/>
    <s v="IC"/>
    <s v="Invest Cont"/>
    <n v="331"/>
    <m/>
    <m/>
    <m/>
    <s v="3900    BRUNSWICK                    AV"/>
    <m/>
    <n v="34.122999999999998"/>
    <n v="-118.26390000000001"/>
    <n v="0"/>
  </r>
  <r>
    <n v="200414493"/>
    <d v="2020-10-31T00:00:00"/>
    <d v="2020-10-31T00:00:00"/>
    <n v="2047"/>
    <n v="4"/>
    <x v="4"/>
    <n v="402"/>
    <n v="2"/>
    <n v="900"/>
    <s v="VIOLATION OF COURT ORDER"/>
    <n v="2038"/>
    <n v="45"/>
    <s v="F"/>
    <s v="H"/>
    <n v="101"/>
    <s v="STREET"/>
    <m/>
    <m/>
    <s v="IC"/>
    <s v="Invest Cont"/>
    <n v="900"/>
    <m/>
    <m/>
    <m/>
    <s v="LATONA                       RD"/>
    <s v="LATONA                       AV"/>
    <n v="34.091000000000001"/>
    <n v="-118.2003"/>
    <n v="0"/>
  </r>
  <r>
    <n v="200206520"/>
    <d v="2020-02-20T00:00:00"/>
    <d v="2020-02-11T00:00:00"/>
    <n v="612"/>
    <n v="2"/>
    <x v="5"/>
    <n v="211"/>
    <n v="1"/>
    <n v="440"/>
    <s v="THEFT PLAIN - PETTY ($950 &amp; UNDER)"/>
    <s v="1265 0349 0216 1822"/>
    <n v="42"/>
    <s v="M"/>
    <s v="B"/>
    <n v="145"/>
    <s v="MAIL BOX"/>
    <m/>
    <m/>
    <s v="IC"/>
    <s v="Invest Cont"/>
    <n v="440"/>
    <m/>
    <m/>
    <m/>
    <s v="600 N  MARIPOSA                     AV"/>
    <m/>
    <n v="34.081299999999999"/>
    <n v="-118.2992"/>
    <n v="0"/>
  </r>
  <r>
    <n v="200810910"/>
    <d v="2020-06-20T00:00:00"/>
    <d v="2020-06-19T00:00:00"/>
    <n v="1830"/>
    <n v="8"/>
    <x v="12"/>
    <n v="841"/>
    <n v="1"/>
    <n v="330"/>
    <s v="BURGLARY FROM VEHICLE"/>
    <s v="1822 0344 1306 1606"/>
    <n v="29"/>
    <s v="F"/>
    <s v="W"/>
    <n v="707"/>
    <s v="GARAGE/CARPORT"/>
    <m/>
    <m/>
    <s v="IC"/>
    <s v="Invest Cont"/>
    <n v="330"/>
    <m/>
    <m/>
    <m/>
    <s v="1300 S  CARMELINA                    AV"/>
    <m/>
    <n v="34.040799999999997"/>
    <n v="-118.46850000000001"/>
    <n v="0"/>
  </r>
  <r>
    <n v="201009886"/>
    <d v="2020-06-11T00:00:00"/>
    <d v="2020-06-10T00:00:00"/>
    <n v="2100"/>
    <n v="10"/>
    <x v="11"/>
    <n v="1065"/>
    <n v="1"/>
    <n v="330"/>
    <s v="BURGLARY FROM VEHICLE"/>
    <s v="1300 1609 0344 1822 1420 0216 0209 0321 0377 0930"/>
    <n v="46"/>
    <s v="M"/>
    <s v="O"/>
    <n v="123"/>
    <s v="PARKING UNDERGROUND/BUILDING"/>
    <m/>
    <m/>
    <s v="IC"/>
    <s v="Invest Cont"/>
    <n v="330"/>
    <m/>
    <m/>
    <m/>
    <s v="5500    NEWCASTLE                    AV"/>
    <m/>
    <n v="34.170699999999997"/>
    <n v="-118.5244"/>
    <n v="0"/>
  </r>
  <r>
    <n v="200211951"/>
    <d v="2020-06-29T00:00:00"/>
    <d v="2020-06-28T00:00:00"/>
    <n v="1745"/>
    <n v="2"/>
    <x v="5"/>
    <n v="257"/>
    <n v="1"/>
    <n v="310"/>
    <s v="BURGLARY"/>
    <s v="0342 0601 0344 1607 0329 0345 1822"/>
    <n v="0"/>
    <s v="X"/>
    <s v="X"/>
    <n v="719"/>
    <s v="MEDICAL/DENTAL OFFICES"/>
    <m/>
    <m/>
    <s v="IC"/>
    <s v="Invest Cont"/>
    <n v="310"/>
    <m/>
    <m/>
    <m/>
    <s v="1500    WILSHIRE                     BL"/>
    <m/>
    <n v="34.054600000000001"/>
    <n v="-118.2684"/>
    <n v="0"/>
  </r>
  <r>
    <n v="200705108"/>
    <d v="2020-01-24T00:00:00"/>
    <d v="2020-01-24T00:00:00"/>
    <n v="2015"/>
    <n v="7"/>
    <x v="0"/>
    <n v="735"/>
    <n v="1"/>
    <n v="210"/>
    <s v="ROBBERY"/>
    <s v="0325 0400"/>
    <n v="0"/>
    <s v="M"/>
    <s v="W"/>
    <n v="402"/>
    <s v="MARKET"/>
    <n v="400"/>
    <s v="STRONG-ARM (HANDS, FIST, FEET OR BODILY FORCE)"/>
    <s v="AO"/>
    <s v="Adult Other"/>
    <n v="210"/>
    <m/>
    <m/>
    <m/>
    <s v="5600    WILSHIRE                     BL"/>
    <m/>
    <n v="34.063299999999998"/>
    <n v="-118.3473"/>
    <n v="0"/>
  </r>
  <r>
    <n v="200406514"/>
    <d v="2020-03-04T00:00:00"/>
    <d v="2020-03-04T00:00:00"/>
    <n v="2245"/>
    <n v="4"/>
    <x v="4"/>
    <n v="449"/>
    <n v="2"/>
    <n v="624"/>
    <s v="BATTERY - SIMPLE ASSAULT"/>
    <s v="0400 2002"/>
    <n v="28"/>
    <s v="F"/>
    <s v="H"/>
    <n v="501"/>
    <s v="SINGLE FAMILY DWELLING"/>
    <n v="400"/>
    <s v="STRONG-ARM (HANDS, FIST, FEET OR BODILY FORCE)"/>
    <s v="AO"/>
    <s v="Adult Other"/>
    <n v="624"/>
    <m/>
    <m/>
    <m/>
    <s v="2900    MARENGO                      ST"/>
    <m/>
    <n v="34.054499999999997"/>
    <n v="-118.1949"/>
    <n v="0"/>
  </r>
  <r>
    <n v="200214008"/>
    <d v="2020-08-20T00:00:00"/>
    <d v="2020-08-19T00:00:00"/>
    <n v="2100"/>
    <n v="2"/>
    <x v="5"/>
    <n v="241"/>
    <n v="1"/>
    <n v="310"/>
    <s v="BURGLARY"/>
    <s v="0601 0344 0397 1605 1822 0202 0209"/>
    <n v="0"/>
    <s v="X"/>
    <s v="X"/>
    <n v="202"/>
    <s v="LIQUOR STORE"/>
    <m/>
    <m/>
    <s v="IC"/>
    <s v="Invest Cont"/>
    <n v="310"/>
    <m/>
    <m/>
    <m/>
    <s v="500 S  OCCIDENTAL                   BL"/>
    <m/>
    <n v="34.066800000000001"/>
    <n v="-118.28279999999999"/>
    <n v="0"/>
  </r>
  <r>
    <n v="200716081"/>
    <d v="2020-11-17T00:00:00"/>
    <d v="2020-11-15T00:00:00"/>
    <n v="1200"/>
    <n v="7"/>
    <x v="0"/>
    <n v="764"/>
    <n v="1"/>
    <n v="331"/>
    <s v="THEFT FROM MOTOR VEHICLE - GRAND ($950.01 AND OVER)"/>
    <s v="1300 1601 0344"/>
    <n v="55"/>
    <s v="F"/>
    <s v="W"/>
    <n v="502"/>
    <s v="MULTI-UNIT DWELLING (APARTMENT, DUPLEX, ETC)"/>
    <m/>
    <m/>
    <s v="IC"/>
    <s v="Invest Cont"/>
    <n v="331"/>
    <m/>
    <m/>
    <m/>
    <s v="PICO"/>
    <s v="CLOVERDALE"/>
    <n v="34.048200000000001"/>
    <n v="-118.3515"/>
    <n v="0"/>
  </r>
  <r>
    <n v="200205078"/>
    <d v="2020-01-23T00:00:00"/>
    <d v="2020-01-23T00:00:00"/>
    <n v="1335"/>
    <n v="2"/>
    <x v="5"/>
    <n v="221"/>
    <n v="1"/>
    <n v="210"/>
    <s v="ROBBERY"/>
    <s v="0910 0202 1822 0448 0344 0429"/>
    <n v="26"/>
    <s v="F"/>
    <s v="H"/>
    <n v="906"/>
    <s v="MTA - RED LINE - VERMONT/BEVERLY"/>
    <n v="400"/>
    <s v="STRONG-ARM (HANDS, FIST, FEET OR BODILY FORCE)"/>
    <s v="IC"/>
    <s v="Invest Cont"/>
    <n v="210"/>
    <m/>
    <m/>
    <m/>
    <s v="VERMONT                      AV"/>
    <s v="BEVERLY                      BL"/>
    <n v="34.0777"/>
    <n v="-118.29170000000001"/>
    <n v="0"/>
  </r>
  <r>
    <n v="201010322"/>
    <d v="2020-06-23T00:00:00"/>
    <d v="2020-06-22T00:00:00"/>
    <n v="200"/>
    <n v="10"/>
    <x v="11"/>
    <n v="1088"/>
    <n v="1"/>
    <n v="121"/>
    <s v="RAPE, FORCIBLE"/>
    <s v="1415 1409 0913 0400 1402 1206 0522 0448"/>
    <n v="27"/>
    <s v="F"/>
    <s v="H"/>
    <n v="501"/>
    <s v="SINGLE FAMILY DWELLING"/>
    <n v="400"/>
    <s v="STRONG-ARM (HANDS, FIST, FEET OR BODILY FORCE)"/>
    <s v="AO"/>
    <s v="Adult Other"/>
    <n v="121"/>
    <m/>
    <m/>
    <m/>
    <s v="4500    ESTRONDO                     DR"/>
    <m/>
    <n v="34.1526"/>
    <n v="-118.5013"/>
    <n v="0"/>
  </r>
  <r>
    <n v="201216525"/>
    <d v="2020-07-14T00:00:00"/>
    <d v="2020-07-14T00:00:00"/>
    <n v="1630"/>
    <n v="12"/>
    <x v="8"/>
    <n v="1256"/>
    <n v="1"/>
    <n v="236"/>
    <s v="INTIMATE PARTNER - AGGRAVATED ASSAULT"/>
    <s v="2000 0913 1814 0345 0444 0408 0417 0344 2004"/>
    <n v="33"/>
    <s v="F"/>
    <s v="B"/>
    <n v="102"/>
    <s v="SIDEWALK"/>
    <n v="400"/>
    <s v="STRONG-ARM (HANDS, FIST, FEET OR BODILY FORCE)"/>
    <s v="AO"/>
    <s v="Adult Other"/>
    <n v="236"/>
    <m/>
    <m/>
    <m/>
    <s v="S  HOOVER                       ST"/>
    <s v="W  76TH                         ST"/>
    <n v="33.970799999999997"/>
    <n v="-118.2871"/>
    <n v="0"/>
  </r>
  <r>
    <n v="200312475"/>
    <d v="2020-06-09T00:00:00"/>
    <d v="2020-06-09T00:00:00"/>
    <n v="1145"/>
    <n v="3"/>
    <x v="2"/>
    <n v="357"/>
    <n v="2"/>
    <n v="745"/>
    <s v="VANDALISM - MISDEAMEANOR ($399 OR UNDER)"/>
    <s v="0329 0910 1300 0373 1822 0104"/>
    <n v="19"/>
    <s v="X"/>
    <s v="X"/>
    <n v="122"/>
    <s v="VEHICLE, PASSENGER/TRUCK"/>
    <m/>
    <m/>
    <s v="IC"/>
    <s v="Invest Cont"/>
    <n v="745"/>
    <m/>
    <m/>
    <m/>
    <s v="VERMONT                      AV"/>
    <s v="EXPOSITION                   BL"/>
    <n v="34.0184"/>
    <n v="-118.2915"/>
    <n v="0"/>
  </r>
  <r>
    <n v="201208493"/>
    <d v="2020-03-03T00:00:00"/>
    <d v="2020-03-03T00:00:00"/>
    <n v="1100"/>
    <n v="12"/>
    <x v="8"/>
    <n v="1283"/>
    <n v="2"/>
    <n v="740"/>
    <s v="VANDALISM - FELONY ($400 &amp; OVER, ALL CHURCH VANDALISMS)"/>
    <s v="0329 1822"/>
    <n v="51"/>
    <s v="F"/>
    <s v="B"/>
    <n v="501"/>
    <s v="SINGLE FAMILY DWELLING"/>
    <m/>
    <m/>
    <s v="IC"/>
    <s v="Invest Cont"/>
    <n v="740"/>
    <m/>
    <m/>
    <m/>
    <s v="10200 S  HOBART                       BL"/>
    <m/>
    <n v="33.944000000000003"/>
    <n v="-118.3079"/>
    <n v="0"/>
  </r>
  <r>
    <n v="200915974"/>
    <d v="2020-10-16T00:00:00"/>
    <d v="2020-10-15T00:00:00"/>
    <n v="2150"/>
    <n v="9"/>
    <x v="3"/>
    <n v="909"/>
    <n v="2"/>
    <n v="626"/>
    <s v="INTIMATE PARTNER - SIMPLE ASSAULT"/>
    <s v="2000 1813 0419"/>
    <n v="50"/>
    <s v="F"/>
    <s v="H"/>
    <n v="502"/>
    <s v="MULTI-UNIT DWELLING (APARTMENT, DUPLEX, ETC)"/>
    <n v="400"/>
    <s v="STRONG-ARM (HANDS, FIST, FEET OR BODILY FORCE)"/>
    <s v="IC"/>
    <s v="Invest Cont"/>
    <n v="626"/>
    <m/>
    <m/>
    <m/>
    <s v="7400    WOODMAN                      AV"/>
    <m/>
    <n v="34.204799999999999"/>
    <n v="-118.4312"/>
    <n v="0"/>
  </r>
  <r>
    <n v="200404677"/>
    <d v="2020-01-18T00:00:00"/>
    <d v="2020-01-18T00:00:00"/>
    <n v="1215"/>
    <n v="4"/>
    <x v="4"/>
    <n v="412"/>
    <n v="2"/>
    <n v="901"/>
    <s v="VIOLATION OF RESTRAINING ORDER"/>
    <s v="0913 2038 0554"/>
    <n v="35"/>
    <s v="F"/>
    <s v="H"/>
    <n v="502"/>
    <s v="MULTI-UNIT DWELLING (APARTMENT, DUPLEX, ETC)"/>
    <m/>
    <m/>
    <s v="AA"/>
    <s v="Adult Arrest"/>
    <n v="901"/>
    <m/>
    <m/>
    <m/>
    <s v="2300    HUMBOLDT                     ST"/>
    <m/>
    <n v="34.078800000000001"/>
    <n v="-118.2197"/>
    <n v="1"/>
  </r>
  <r>
    <n v="200112811"/>
    <d v="2020-06-03T00:00:00"/>
    <d v="2020-05-29T00:00:00"/>
    <n v="1800"/>
    <n v="1"/>
    <x v="1"/>
    <n v="185"/>
    <n v="1"/>
    <n v="310"/>
    <s v="BURGLARY"/>
    <s v="1602 0329 0344 0397 1822 0352 0325 0375 1414 1420"/>
    <n v="0"/>
    <s v="X"/>
    <s v="X"/>
    <n v="203"/>
    <s v="OTHER BUSINESS"/>
    <n v="500"/>
    <s v="UNKNOWN WEAPON/OTHER WEAPON"/>
    <s v="IC"/>
    <s v="Invest Cont"/>
    <n v="310"/>
    <m/>
    <m/>
    <m/>
    <s v="1200    MAPLE                        AV"/>
    <m/>
    <n v="34.038800000000002"/>
    <n v="-118.2574"/>
    <n v="0"/>
  </r>
  <r>
    <n v="200715540"/>
    <d v="2020-11-01T00:00:00"/>
    <d v="2020-11-01T00:00:00"/>
    <n v="1010"/>
    <n v="7"/>
    <x v="0"/>
    <n v="783"/>
    <n v="1"/>
    <n v="230"/>
    <s v="ASSAULT WITH DEADLY WEAPON, AGGRAVATED ASSAULT"/>
    <s v="1822 0447 0416 2004"/>
    <n v="55"/>
    <s v="F"/>
    <s v="B"/>
    <n v="101"/>
    <s v="STREET"/>
    <n v="306"/>
    <s v="ROCK/THROWN OBJECT"/>
    <s v="AA"/>
    <s v="Adult Arrest"/>
    <n v="230"/>
    <m/>
    <m/>
    <m/>
    <s v="BURNSIDE                     AV"/>
    <s v="BANGOR                       ST"/>
    <n v="34.037599999999998"/>
    <n v="-118.35850000000001"/>
    <n v="1"/>
  </r>
  <r>
    <n v="200812886"/>
    <d v="2020-08-12T00:00:00"/>
    <d v="2020-08-11T00:00:00"/>
    <n v="2000"/>
    <n v="8"/>
    <x v="12"/>
    <n v="802"/>
    <n v="1"/>
    <n v="331"/>
    <s v="THEFT FROM MOTOR VEHICLE - GRAND ($950.01 AND OVER)"/>
    <s v="0358 0385 0344 0346"/>
    <n v="59"/>
    <s v="M"/>
    <s v="W"/>
    <n v="501"/>
    <s v="SINGLE FAMILY DWELLING"/>
    <m/>
    <m/>
    <s v="AO"/>
    <s v="Adult Other"/>
    <n v="331"/>
    <m/>
    <m/>
    <m/>
    <s v="1000    KAGAWA                       ST"/>
    <m/>
    <n v="34.047800000000002"/>
    <n v="-118.5181"/>
    <n v="0"/>
  </r>
  <r>
    <n v="200607298"/>
    <d v="2020-03-03T00:00:00"/>
    <d v="2020-03-02T00:00:00"/>
    <n v="900"/>
    <n v="6"/>
    <x v="9"/>
    <n v="621"/>
    <n v="1"/>
    <n v="341"/>
    <s v="THEFT-GRAND ($950.01 &amp; OVER)EXCPT,GUNS,FOWL,LIVESTK,PROD"/>
    <s v="0344 0352 1601 1606"/>
    <n v="38"/>
    <s v="M"/>
    <s v="W"/>
    <n v="501"/>
    <s v="SINGLE FAMILY DWELLING"/>
    <m/>
    <m/>
    <s v="IC"/>
    <s v="Invest Cont"/>
    <n v="341"/>
    <m/>
    <m/>
    <m/>
    <s v="8800    WONDERLAND                   AV"/>
    <m/>
    <n v="34.117100000000001"/>
    <n v="-118.3843"/>
    <n v="0"/>
  </r>
  <r>
    <n v="200510510"/>
    <d v="2020-06-11T00:00:00"/>
    <d v="2020-06-11T00:00:00"/>
    <n v="1745"/>
    <n v="5"/>
    <x v="10"/>
    <n v="511"/>
    <n v="2"/>
    <n v="437"/>
    <s v="RESISTING ARREST"/>
    <s v="1212 0917 0444 0319 0417 0429"/>
    <n v="0"/>
    <s v="X"/>
    <s v="X"/>
    <n v="104"/>
    <s v="DRIVEWAY"/>
    <n v="400"/>
    <s v="STRONG-ARM (HANDS, FIST, FEET OR BODILY FORCE)"/>
    <s v="AA"/>
    <s v="Adult Arrest"/>
    <n v="437"/>
    <m/>
    <m/>
    <m/>
    <s v="1600    257TH                        ST"/>
    <m/>
    <n v="33.790500000000002"/>
    <n v="-118.3075"/>
    <n v="1"/>
  </r>
  <r>
    <n v="201107274"/>
    <d v="2020-03-13T00:00:00"/>
    <d v="2020-03-12T00:00:00"/>
    <n v="2200"/>
    <n v="11"/>
    <x v="7"/>
    <n v="1148"/>
    <n v="1"/>
    <n v="330"/>
    <s v="BURGLARY FROM VEHICLE"/>
    <n v="344"/>
    <n v="36"/>
    <s v="M"/>
    <s v="W"/>
    <n v="101"/>
    <s v="STREET"/>
    <m/>
    <m/>
    <s v="IC"/>
    <s v="Invest Cont"/>
    <n v="330"/>
    <m/>
    <m/>
    <m/>
    <s v="AVENUE 50"/>
    <s v="ELDRED"/>
    <n v="34.1098"/>
    <n v="-118.2056"/>
    <n v="0"/>
  </r>
  <r>
    <n v="200504784"/>
    <d v="2020-01-19T00:00:00"/>
    <d v="2020-01-19T00:00:00"/>
    <n v="115"/>
    <n v="5"/>
    <x v="10"/>
    <n v="585"/>
    <n v="1"/>
    <n v="236"/>
    <s v="INTIMATE PARTNER - AGGRAVATED ASSAULT"/>
    <s v="0408 1813 0305 0429 2000 0444 1814 0913"/>
    <n v="48"/>
    <s v="M"/>
    <s v="H"/>
    <n v="502"/>
    <s v="MULTI-UNIT DWELLING (APARTMENT, DUPLEX, ETC)"/>
    <n v="400"/>
    <s v="STRONG-ARM (HANDS, FIST, FEET OR BODILY FORCE)"/>
    <s v="AA"/>
    <s v="Adult Arrest"/>
    <n v="236"/>
    <m/>
    <m/>
    <m/>
    <s v="500 W  18TH                         ST"/>
    <m/>
    <n v="33.724299999999999"/>
    <n v="-118.2963"/>
    <n v="1"/>
  </r>
  <r>
    <n v="200515196"/>
    <d v="2020-10-12T00:00:00"/>
    <d v="2020-10-12T00:00:00"/>
    <n v="1900"/>
    <n v="5"/>
    <x v="10"/>
    <n v="513"/>
    <n v="1"/>
    <n v="230"/>
    <s v="ASSAULT WITH DEADLY WEAPON, AGGRAVATED ASSAULT"/>
    <s v="0416 0411 0913 0334 0445 0342"/>
    <n v="39"/>
    <s v="F"/>
    <s v="H"/>
    <n v="101"/>
    <s v="STREET"/>
    <n v="223"/>
    <s v="UNKNOWN TYPE CUTTING INSTRUMENT"/>
    <s v="IC"/>
    <s v="Invest Cont"/>
    <n v="230"/>
    <m/>
    <m/>
    <m/>
    <s v="251ST"/>
    <s v="FRAMPTON"/>
    <n v="33.786200000000001"/>
    <n v="-118.2908"/>
    <n v="0"/>
  </r>
  <r>
    <n v="200215434"/>
    <d v="2020-09-25T00:00:00"/>
    <d v="2020-09-25T00:00:00"/>
    <n v="900"/>
    <n v="2"/>
    <x v="5"/>
    <n v="249"/>
    <n v="2"/>
    <n v="626"/>
    <s v="INTIMATE PARTNER - SIMPLE ASSAULT"/>
    <s v="0913 2000 1814 0400 0416 0446 0429"/>
    <n v="34"/>
    <s v="F"/>
    <s v="B"/>
    <n v="502"/>
    <s v="MULTI-UNIT DWELLING (APARTMENT, DUPLEX, ETC)"/>
    <n v="400"/>
    <s v="STRONG-ARM (HANDS, FIST, FEET OR BODILY FORCE)"/>
    <s v="AO"/>
    <s v="Adult Other"/>
    <n v="626"/>
    <m/>
    <m/>
    <m/>
    <s v="1000    WILSHIRE                     BL"/>
    <m/>
    <n v="34.051900000000003"/>
    <n v="-118.2624"/>
    <n v="0"/>
  </r>
  <r>
    <n v="200215063"/>
    <d v="2020-09-16T00:00:00"/>
    <d v="2020-09-15T00:00:00"/>
    <n v="1800"/>
    <n v="2"/>
    <x v="5"/>
    <n v="204"/>
    <n v="1"/>
    <n v="510"/>
    <s v="VEHICLE - STOLEN"/>
    <m/>
    <n v="0"/>
    <m/>
    <m/>
    <n v="101"/>
    <s v="STREET"/>
    <m/>
    <m/>
    <s v="IC"/>
    <s v="Invest Cont"/>
    <n v="510"/>
    <m/>
    <m/>
    <m/>
    <s v="1000    HYPERION                     AV"/>
    <m/>
    <n v="34.090000000000003"/>
    <n v="-118.2807"/>
    <n v="0"/>
  </r>
  <r>
    <n v="200515050"/>
    <d v="2020-10-09T00:00:00"/>
    <d v="2020-10-05T00:00:00"/>
    <n v="1200"/>
    <n v="5"/>
    <x v="10"/>
    <n v="517"/>
    <n v="2"/>
    <n v="354"/>
    <s v="THEFT OF IDENTITY"/>
    <n v="1822"/>
    <n v="60"/>
    <s v="M"/>
    <s v="H"/>
    <n v="501"/>
    <s v="SINGLE FAMILY DWELLING"/>
    <m/>
    <m/>
    <s v="IC"/>
    <s v="Invest Cont"/>
    <n v="354"/>
    <m/>
    <m/>
    <m/>
    <s v="1000    CARY                         AV"/>
    <m/>
    <n v="33.783000000000001"/>
    <n v="-118.2572"/>
    <n v="0"/>
  </r>
  <r>
    <n v="201000810"/>
    <d v="2020-08-14T00:00:00"/>
    <d v="2020-08-14T00:00:00"/>
    <n v="1950"/>
    <n v="10"/>
    <x v="11"/>
    <n v="1043"/>
    <n v="2"/>
    <n v="888"/>
    <s v="TRESPASSING"/>
    <s v="2004 1822 1266 1420 1402 2028"/>
    <n v="0"/>
    <s v="M"/>
    <s v="O"/>
    <n v="502"/>
    <s v="MULTI-UNIT DWELLING (APARTMENT, DUPLEX, ETC)"/>
    <m/>
    <m/>
    <s v="AA"/>
    <s v="Adult Arrest"/>
    <n v="888"/>
    <m/>
    <m/>
    <m/>
    <s v="18600    HATTERAS                     ST"/>
    <m/>
    <n v="34.177199999999999"/>
    <n v="-118.5395"/>
    <n v="1"/>
  </r>
  <r>
    <n v="200506070"/>
    <d v="2020-02-18T00:00:00"/>
    <d v="2020-02-17T00:00:00"/>
    <n v="1600"/>
    <n v="5"/>
    <x v="10"/>
    <n v="509"/>
    <n v="1"/>
    <n v="480"/>
    <s v="BIKE - STOLEN"/>
    <s v="0344 0397"/>
    <n v="32"/>
    <s v="F"/>
    <s v="A"/>
    <n v="108"/>
    <s v="PARKING LOT"/>
    <m/>
    <m/>
    <s v="IC"/>
    <s v="Invest Cont"/>
    <n v="480"/>
    <m/>
    <m/>
    <m/>
    <s v="24900    FRAMPTON                     AV"/>
    <m/>
    <n v="33.801600000000001"/>
    <n v="-118.30419999999999"/>
    <n v="0"/>
  </r>
  <r>
    <n v="200217941"/>
    <d v="2020-11-28T00:00:00"/>
    <d v="2020-11-28T00:00:00"/>
    <n v="1615"/>
    <n v="2"/>
    <x v="5"/>
    <n v="249"/>
    <n v="2"/>
    <n v="624"/>
    <s v="BATTERY - SIMPLE ASSAULT"/>
    <s v="0447 0209 1278 1310 1822"/>
    <n v="56"/>
    <s v="M"/>
    <s v="O"/>
    <n v="101"/>
    <s v="STREET"/>
    <n v="500"/>
    <s v="UNKNOWN WEAPON/OTHER WEAPON"/>
    <s v="IC"/>
    <s v="Invest Cont"/>
    <n v="624"/>
    <m/>
    <m/>
    <m/>
    <s v="600    ST PAUL                      AV"/>
    <m/>
    <n v="34.054200000000002"/>
    <n v="-118.2611"/>
    <n v="0"/>
  </r>
  <r>
    <n v="200408689"/>
    <d v="2020-05-10T00:00:00"/>
    <d v="2020-04-09T00:00:00"/>
    <n v="1900"/>
    <n v="4"/>
    <x v="4"/>
    <n v="427"/>
    <n v="1"/>
    <n v="310"/>
    <s v="BURGLARY"/>
    <s v="1606 0344"/>
    <n v="51"/>
    <s v="F"/>
    <s v="O"/>
    <n v="504"/>
    <s v="OTHER RESIDENCE"/>
    <m/>
    <m/>
    <s v="IC"/>
    <s v="Invest Cont"/>
    <n v="310"/>
    <m/>
    <m/>
    <m/>
    <s v="4400    BOWMAN                       BL"/>
    <m/>
    <n v="34.079599999999999"/>
    <n v="-118.1879"/>
    <n v="0"/>
  </r>
  <r>
    <n v="200816372"/>
    <d v="2020-11-12T00:00:00"/>
    <d v="2020-11-12T00:00:00"/>
    <n v="2055"/>
    <n v="8"/>
    <x v="12"/>
    <n v="835"/>
    <n v="2"/>
    <n v="930"/>
    <s v="CRIMINAL THREATS - NO WEAPON DISPLAYED"/>
    <s v="0421 1822 2004"/>
    <n v="18"/>
    <s v="M"/>
    <s v="H"/>
    <n v="203"/>
    <s v="OTHER BUSINESS"/>
    <n v="511"/>
    <s v="VERBAL THREAT"/>
    <s v="IC"/>
    <s v="Invest Cont"/>
    <n v="930"/>
    <m/>
    <m/>
    <m/>
    <s v="1800 S  BENTLEY                      AV"/>
    <m/>
    <n v="34.046199999999999"/>
    <n v="-118.4418"/>
    <n v="0"/>
  </r>
  <r>
    <n v="200913459"/>
    <d v="2020-08-13T00:00:00"/>
    <d v="2020-08-04T00:00:00"/>
    <n v="1730"/>
    <n v="9"/>
    <x v="3"/>
    <n v="937"/>
    <n v="2"/>
    <n v="664"/>
    <s v="BUNCO, PETTY THEFT"/>
    <s v="0344 0800 1822"/>
    <n v="50"/>
    <s v="M"/>
    <s v="H"/>
    <n v="119"/>
    <s v="PORCH, RESIDENTIAL"/>
    <m/>
    <m/>
    <s v="IC"/>
    <s v="Invest Cont"/>
    <n v="664"/>
    <m/>
    <m/>
    <m/>
    <s v="13900    BESSEMER                     ST"/>
    <m/>
    <n v="34.181199999999997"/>
    <n v="-118.43559999999999"/>
    <n v="0"/>
  </r>
  <r>
    <n v="200515571"/>
    <d v="2020-10-20T00:00:00"/>
    <d v="2020-10-19T00:00:00"/>
    <n v="1445"/>
    <n v="5"/>
    <x v="10"/>
    <n v="521"/>
    <n v="1"/>
    <n v="470"/>
    <s v="TILL TAP - GRAND THEFT ($950.01 &amp; OVER)"/>
    <s v="0315 0344 1236 0325 0352 1221 0104 0202 0380"/>
    <n v="0"/>
    <s v="M"/>
    <s v="O"/>
    <n v="203"/>
    <s v="OTHER BUSINESS"/>
    <m/>
    <m/>
    <s v="IC"/>
    <s v="Invest Cont"/>
    <n v="470"/>
    <m/>
    <m/>
    <m/>
    <s v="2100 N  GAFFEY                       ST"/>
    <m/>
    <n v="33.7639"/>
    <n v="-118.29340000000001"/>
    <n v="0"/>
  </r>
  <r>
    <n v="200115917"/>
    <d v="2020-08-06T00:00:00"/>
    <d v="2020-08-06T00:00:00"/>
    <n v="615"/>
    <n v="1"/>
    <x v="1"/>
    <n v="119"/>
    <n v="2"/>
    <n v="624"/>
    <s v="BATTERY - SIMPLE ASSAULT"/>
    <s v="0910 0416 1266 0917 2004"/>
    <n v="56"/>
    <s v="M"/>
    <s v="B"/>
    <n v="834"/>
    <s v="LA UNION STATION (NOT LINE SPECIFIC)"/>
    <n v="400"/>
    <s v="STRONG-ARM (HANDS, FIST, FEET OR BODILY FORCE)"/>
    <s v="IC"/>
    <s v="Invest Cont"/>
    <n v="624"/>
    <m/>
    <m/>
    <m/>
    <s v="800 N  VIGNES                       ST"/>
    <m/>
    <n v="34.055900000000001"/>
    <n v="-118.232"/>
    <n v="0"/>
  </r>
  <r>
    <n v="201106428"/>
    <d v="2020-02-24T00:00:00"/>
    <d v="2020-02-21T00:00:00"/>
    <n v="1145"/>
    <n v="11"/>
    <x v="7"/>
    <n v="1141"/>
    <n v="2"/>
    <n v="354"/>
    <s v="THEFT OF IDENTITY"/>
    <s v="0929 1822"/>
    <n v="32"/>
    <s v="M"/>
    <s v="B"/>
    <n v="501"/>
    <s v="SINGLE FAMILY DWELLING"/>
    <m/>
    <m/>
    <s v="IC"/>
    <s v="Invest Cont"/>
    <n v="354"/>
    <m/>
    <m/>
    <m/>
    <s v="1700 N  KENMORE                      AV"/>
    <m/>
    <n v="34.101799999999997"/>
    <n v="-118.2972"/>
    <n v="0"/>
  </r>
  <r>
    <n v="201218494"/>
    <d v="2020-08-13T00:00:00"/>
    <d v="2020-08-13T00:00:00"/>
    <n v="2050"/>
    <n v="12"/>
    <x v="8"/>
    <n v="1213"/>
    <n v="2"/>
    <n v="930"/>
    <s v="CRIMINAL THREATS - NO WEAPON DISPLAYED"/>
    <s v="0913 0400 0443 1814"/>
    <n v="35"/>
    <s v="M"/>
    <s v="B"/>
    <n v="501"/>
    <s v="SINGLE FAMILY DWELLING"/>
    <n v="511"/>
    <s v="VERBAL THREAT"/>
    <s v="IC"/>
    <s v="Invest Cont"/>
    <n v="930"/>
    <m/>
    <m/>
    <m/>
    <s v="5500 S  MANHATTAN                    PL"/>
    <m/>
    <n v="33.991599999999998"/>
    <n v="-118.31019999999999"/>
    <n v="0"/>
  </r>
  <r>
    <n v="200318863"/>
    <d v="2020-10-14T00:00:00"/>
    <d v="2020-10-14T00:00:00"/>
    <n v="1630"/>
    <n v="3"/>
    <x v="2"/>
    <n v="397"/>
    <n v="2"/>
    <n v="624"/>
    <s v="BATTERY - SIMPLE ASSAULT"/>
    <s v="1822 0416 0446 1202"/>
    <n v="60"/>
    <s v="M"/>
    <s v="B"/>
    <n v="301"/>
    <s v="GAS STATION"/>
    <n v="400"/>
    <s v="STRONG-ARM (HANDS, FIST, FEET OR BODILY FORCE)"/>
    <s v="IC"/>
    <s v="Invest Cont"/>
    <n v="624"/>
    <m/>
    <m/>
    <m/>
    <s v="1400 W  MARTIN LUTHER KING JR        BL"/>
    <m/>
    <n v="34.010899999999999"/>
    <n v="-118.30070000000001"/>
    <n v="0"/>
  </r>
  <r>
    <n v="201227304"/>
    <d v="2020-12-29T00:00:00"/>
    <d v="2020-06-01T00:00:00"/>
    <n v="1"/>
    <n v="12"/>
    <x v="8"/>
    <n v="1266"/>
    <n v="2"/>
    <n v="810"/>
    <s v="SEX,UNLAWFUL(INC MUTUAL CONSENT, PENETRATION W/ FRGN OBJ"/>
    <s v="1259 1215 0527 1822 0526"/>
    <n v="15"/>
    <s v="F"/>
    <s v="B"/>
    <n v="217"/>
    <s v="AUTO REPAIR SHOP"/>
    <n v="400"/>
    <s v="STRONG-ARM (HANDS, FIST, FEET OR BODILY FORCE)"/>
    <s v="IC"/>
    <s v="Invest Cont"/>
    <n v="810"/>
    <n v="812"/>
    <m/>
    <m/>
    <s v="8200 S  FIGUEROA                     ST"/>
    <m/>
    <n v="33.964399999999998"/>
    <n v="-118.28270000000001"/>
    <n v="0"/>
  </r>
  <r>
    <n v="200707725"/>
    <d v="2020-03-25T00:00:00"/>
    <d v="2020-03-22T00:00:00"/>
    <n v="2000"/>
    <n v="7"/>
    <x v="0"/>
    <n v="701"/>
    <n v="1"/>
    <n v="330"/>
    <s v="BURGLARY FROM VEHICLE"/>
    <s v="0344 1300"/>
    <n v="39"/>
    <s v="M"/>
    <s v="B"/>
    <n v="502"/>
    <s v="MULTI-UNIT DWELLING (APARTMENT, DUPLEX, ETC)"/>
    <m/>
    <m/>
    <s v="IC"/>
    <s v="Invest Cont"/>
    <n v="330"/>
    <m/>
    <m/>
    <m/>
    <s v="600 N  SWEETZER                     AV"/>
    <m/>
    <n v="34.082000000000001"/>
    <n v="-118.3703"/>
    <n v="0"/>
  </r>
  <r>
    <n v="200906746"/>
    <d v="2020-03-01T00:00:00"/>
    <d v="2020-02-20T00:00:00"/>
    <n v="1800"/>
    <n v="9"/>
    <x v="3"/>
    <n v="966"/>
    <n v="1"/>
    <n v="331"/>
    <s v="THEFT FROM MOTOR VEHICLE - GRAND ($950.01 AND OVER)"/>
    <s v="0344 1606"/>
    <n v="39"/>
    <s v="M"/>
    <s v="W"/>
    <n v="104"/>
    <s v="DRIVEWAY"/>
    <m/>
    <m/>
    <s v="IC"/>
    <s v="Invest Cont"/>
    <n v="331"/>
    <m/>
    <m/>
    <m/>
    <s v="5000    VARNA                        AV"/>
    <m/>
    <n v="34.161299999999997"/>
    <n v="-118.4246"/>
    <n v="0"/>
  </r>
  <r>
    <n v="201208225"/>
    <d v="2020-03-01T00:00:00"/>
    <d v="2020-03-01T00:00:00"/>
    <n v="1330"/>
    <n v="12"/>
    <x v="8"/>
    <n v="1283"/>
    <n v="1"/>
    <n v="231"/>
    <s v="ASSAULT WITH DEADLY WEAPON ON POLICE OFFICER"/>
    <s v="1822 1212 0400 0416 2003"/>
    <n v="0"/>
    <s v="X"/>
    <s v="X"/>
    <n v="104"/>
    <s v="DRIVEWAY"/>
    <n v="400"/>
    <s v="STRONG-ARM (HANDS, FIST, FEET OR BODILY FORCE)"/>
    <s v="AA"/>
    <s v="Adult Arrest"/>
    <n v="231"/>
    <m/>
    <m/>
    <m/>
    <s v="2000 W  93RD                         ST"/>
    <m/>
    <n v="33.951999999999998"/>
    <n v="-118.3134"/>
    <n v="1"/>
  </r>
  <r>
    <n v="200318361"/>
    <d v="2020-10-02T00:00:00"/>
    <d v="2020-08-19T00:00:00"/>
    <n v="1500"/>
    <n v="3"/>
    <x v="2"/>
    <n v="373"/>
    <n v="2"/>
    <n v="668"/>
    <s v="EMBEZZLEMENT, GRAND THEFT ($950.01 &amp; OVER)"/>
    <n v="929"/>
    <n v="0"/>
    <s v="X"/>
    <s v="X"/>
    <n v="203"/>
    <s v="OTHER BUSINESS"/>
    <m/>
    <m/>
    <s v="IC"/>
    <s v="Invest Cont"/>
    <n v="668"/>
    <m/>
    <m/>
    <m/>
    <s v="3800    CRENSHAW                     BL"/>
    <m/>
    <n v="34.017000000000003"/>
    <n v="-118.3349"/>
    <n v="0"/>
  </r>
  <r>
    <n v="200312243"/>
    <d v="2020-06-03T00:00:00"/>
    <d v="2020-06-03T00:00:00"/>
    <n v="200"/>
    <n v="3"/>
    <x v="2"/>
    <n v="312"/>
    <n v="1"/>
    <n v="510"/>
    <s v="VEHICLE - STOLEN"/>
    <m/>
    <n v="0"/>
    <m/>
    <m/>
    <n v="101"/>
    <s v="STREET"/>
    <m/>
    <m/>
    <s v="IC"/>
    <s v="Invest Cont"/>
    <n v="510"/>
    <m/>
    <m/>
    <m/>
    <s v="JEFFERSON"/>
    <s v="CLOVERDALE"/>
    <n v="34.025500000000001"/>
    <n v="-118.3601"/>
    <n v="0"/>
  </r>
  <r>
    <n v="200804196"/>
    <d v="2020-01-06T00:00:00"/>
    <d v="2020-01-05T00:00:00"/>
    <n v="1900"/>
    <n v="8"/>
    <x v="12"/>
    <n v="847"/>
    <n v="1"/>
    <n v="331"/>
    <s v="THEFT FROM MOTOR VEHICLE - GRAND ($950.01 AND OVER)"/>
    <s v="1202 0344 0385 1822"/>
    <n v="76"/>
    <s v="M"/>
    <s v="W"/>
    <n v="101"/>
    <s v="STREET"/>
    <m/>
    <m/>
    <s v="IC"/>
    <s v="Invest Cont"/>
    <n v="331"/>
    <m/>
    <m/>
    <m/>
    <s v="10500    ALMAYO                       AV"/>
    <m/>
    <n v="34.045999999999999"/>
    <n v="-118.4196"/>
    <n v="0"/>
  </r>
  <r>
    <n v="200408111"/>
    <d v="2020-04-23T00:00:00"/>
    <d v="2020-04-23T00:00:00"/>
    <n v="300"/>
    <n v="4"/>
    <x v="4"/>
    <n v="417"/>
    <n v="1"/>
    <n v="420"/>
    <s v="THEFT FROM MOTOR VEHICLE - PETTY ($950 &amp; UNDER)"/>
    <n v="344"/>
    <n v="40"/>
    <s v="M"/>
    <s v="H"/>
    <n v="108"/>
    <s v="PARKING LOT"/>
    <m/>
    <m/>
    <s v="IC"/>
    <s v="Invest Cont"/>
    <n v="420"/>
    <m/>
    <m/>
    <m/>
    <s v="3200    PYRITES                      ST"/>
    <m/>
    <n v="34.082000000000001"/>
    <n v="-118.1932"/>
    <n v="0"/>
  </r>
  <r>
    <n v="200613330"/>
    <d v="2020-07-24T00:00:00"/>
    <d v="2020-07-19T00:00:00"/>
    <n v="953"/>
    <n v="6"/>
    <x v="9"/>
    <n v="657"/>
    <n v="1"/>
    <n v="341"/>
    <s v="THEFT-GRAND ($950.01 &amp; OVER)EXCPT,GUNS,FOWL,LIVESTK,PROD"/>
    <s v="0344 0394"/>
    <n v="40"/>
    <s v="M"/>
    <s v="C"/>
    <n v="502"/>
    <s v="MULTI-UNIT DWELLING (APARTMENT, DUPLEX, ETC)"/>
    <m/>
    <m/>
    <s v="IC"/>
    <s v="Invest Cont"/>
    <n v="341"/>
    <m/>
    <m/>
    <m/>
    <s v="WESTERN"/>
    <s v="BARTON"/>
    <n v="34.087600000000002"/>
    <n v="-118.3092"/>
    <n v="0"/>
  </r>
  <r>
    <n v="200710942"/>
    <d v="2020-06-25T00:00:00"/>
    <d v="2020-06-25T00:00:00"/>
    <n v="1040"/>
    <n v="7"/>
    <x v="0"/>
    <n v="721"/>
    <n v="2"/>
    <n v="624"/>
    <s v="BATTERY - SIMPLE ASSAULT"/>
    <n v="356"/>
    <n v="34"/>
    <s v="M"/>
    <s v="H"/>
    <n v="701"/>
    <s v="HOSPITAL"/>
    <n v="500"/>
    <s v="UNKNOWN WEAPON/OTHER WEAPON"/>
    <s v="AO"/>
    <s v="Adult Other"/>
    <n v="624"/>
    <m/>
    <m/>
    <m/>
    <s v="8700 W  BEVERLY                      BL"/>
    <m/>
    <n v="34.076799999999999"/>
    <n v="-118.3806"/>
    <n v="0"/>
  </r>
  <r>
    <n v="201300951"/>
    <d v="2020-08-31T00:00:00"/>
    <d v="2020-08-31T00:00:00"/>
    <n v="400"/>
    <n v="13"/>
    <x v="6"/>
    <n v="1395"/>
    <n v="2"/>
    <n v="740"/>
    <s v="VANDALISM - FELONY ($400 &amp; OVER, ALL CHURCH VANDALISMS)"/>
    <s v="0329 1309 1402"/>
    <n v="28"/>
    <s v="F"/>
    <s v="H"/>
    <n v="122"/>
    <s v="VEHICLE, PASSENGER/TRUCK"/>
    <m/>
    <m/>
    <s v="AA"/>
    <s v="Adult Arrest"/>
    <n v="740"/>
    <n v="998"/>
    <m/>
    <m/>
    <s v="400 E  GAGE                         AV"/>
    <m/>
    <n v="33.982500000000002"/>
    <n v="-118.26730000000001"/>
    <n v="1"/>
  </r>
  <r>
    <n v="200711512"/>
    <d v="2020-07-10T00:00:00"/>
    <d v="2020-07-05T00:00:00"/>
    <n v="1645"/>
    <n v="7"/>
    <x v="0"/>
    <n v="711"/>
    <n v="1"/>
    <n v="440"/>
    <s v="THEFT PLAIN - PETTY ($950 &amp; UNDER)"/>
    <n v="344"/>
    <n v="68"/>
    <s v="F"/>
    <s v="B"/>
    <n v="203"/>
    <s v="OTHER BUSINESS"/>
    <m/>
    <m/>
    <s v="IC"/>
    <s v="Invest Cont"/>
    <n v="440"/>
    <m/>
    <m/>
    <m/>
    <s v="7900    BEVERLY                      BL"/>
    <m/>
    <n v="34.078200000000002"/>
    <n v="-118.3695"/>
    <n v="0"/>
  </r>
  <r>
    <n v="200116369"/>
    <d v="2020-08-13T00:00:00"/>
    <d v="2020-08-08T00:00:00"/>
    <n v="1000"/>
    <n v="1"/>
    <x v="1"/>
    <n v="101"/>
    <n v="1"/>
    <n v="330"/>
    <s v="BURGLARY FROM VEHICLE"/>
    <s v="1307 0344 0329 1609 1822"/>
    <n v="31"/>
    <s v="F"/>
    <s v="A"/>
    <n v="108"/>
    <s v="PARKING LOT"/>
    <m/>
    <m/>
    <s v="IC"/>
    <s v="Invest Cont"/>
    <n v="330"/>
    <m/>
    <m/>
    <m/>
    <s v="1100 W  SUNSET                       BL"/>
    <m/>
    <n v="34.0685"/>
    <n v="-118.246"/>
    <n v="0"/>
  </r>
  <r>
    <n v="201209066"/>
    <d v="2020-03-13T00:00:00"/>
    <d v="2020-03-12T00:00:00"/>
    <n v="2230"/>
    <n v="12"/>
    <x v="8"/>
    <n v="1258"/>
    <n v="1"/>
    <n v="330"/>
    <s v="BURGLARY FROM VEHICLE"/>
    <s v="1307 1300 1609 1822 0329 0344"/>
    <n v="36"/>
    <s v="M"/>
    <s v="H"/>
    <n v="108"/>
    <s v="PARKING LOT"/>
    <m/>
    <m/>
    <s v="IC"/>
    <s v="Invest Cont"/>
    <n v="330"/>
    <m/>
    <m/>
    <m/>
    <s v="7500 S  BROADWAY"/>
    <m/>
    <n v="33.971800000000002"/>
    <n v="-118.2783"/>
    <n v="0"/>
  </r>
  <r>
    <n v="200411934"/>
    <d v="2020-08-19T00:00:00"/>
    <d v="2020-08-19T00:00:00"/>
    <n v="1940"/>
    <n v="4"/>
    <x v="4"/>
    <n v="491"/>
    <n v="2"/>
    <n v="627"/>
    <s v="CHILD ABUSE (PHYSICAL) - SIMPLE ASSAULT"/>
    <s v="1257 0416 0400"/>
    <n v="0"/>
    <s v="M"/>
    <s v="H"/>
    <n v="203"/>
    <s v="OTHER BUSINESS"/>
    <n v="400"/>
    <s v="STRONG-ARM (HANDS, FIST, FEET OR BODILY FORCE)"/>
    <s v="IC"/>
    <s v="Invest Cont"/>
    <n v="627"/>
    <m/>
    <m/>
    <m/>
    <s v="1300 S  SOTO                         ST"/>
    <m/>
    <n v="34.023299999999999"/>
    <n v="-118.2222"/>
    <n v="0"/>
  </r>
  <r>
    <n v="200117607"/>
    <d v="2020-09-08T00:00:00"/>
    <d v="2020-08-12T00:00:00"/>
    <n v="1700"/>
    <n v="1"/>
    <x v="1"/>
    <n v="153"/>
    <n v="2"/>
    <n v="930"/>
    <s v="CRIMINAL THREATS - NO WEAPON DISPLAYED"/>
    <s v="1814 1821 0913 0421 2004"/>
    <n v="34"/>
    <s v="F"/>
    <s v="B"/>
    <n v="502"/>
    <s v="MULTI-UNIT DWELLING (APARTMENT, DUPLEX, ETC)"/>
    <n v="511"/>
    <s v="VERBAL THREAT"/>
    <s v="AO"/>
    <s v="Adult Other"/>
    <n v="930"/>
    <m/>
    <m/>
    <m/>
    <s v="200 W  6TH                          ST"/>
    <m/>
    <n v="34.045999999999999"/>
    <n v="-118.251"/>
    <n v="0"/>
  </r>
  <r>
    <n v="200506626"/>
    <d v="2020-03-02T00:00:00"/>
    <d v="2020-02-28T00:00:00"/>
    <n v="1830"/>
    <n v="5"/>
    <x v="10"/>
    <n v="531"/>
    <n v="1"/>
    <n v="341"/>
    <s v="THEFT-GRAND ($950.01 &amp; OVER)EXCPT,GUNS,FOWL,LIVESTK,PROD"/>
    <s v="0329 0344 1602"/>
    <n v="0"/>
    <s v="M"/>
    <s v="O"/>
    <n v="121"/>
    <s v="YARD (RESIDENTIAL/BUSINESS)"/>
    <m/>
    <m/>
    <s v="IC"/>
    <s v="Invest Cont"/>
    <n v="341"/>
    <m/>
    <m/>
    <m/>
    <s v="25900    FRAMPTON                     AV"/>
    <m/>
    <n v="33.7866"/>
    <n v="-118.3044"/>
    <n v="0"/>
  </r>
  <r>
    <n v="201010396"/>
    <d v="2020-06-25T00:00:00"/>
    <d v="2020-06-25T00:00:00"/>
    <n v="1730"/>
    <n v="10"/>
    <x v="11"/>
    <n v="1008"/>
    <n v="2"/>
    <n v="624"/>
    <s v="BATTERY - SIMPLE ASSAULT"/>
    <s v="0400 1814 0913 2021"/>
    <n v="49"/>
    <s v="F"/>
    <s v="W"/>
    <n v="503"/>
    <s v="HOTEL"/>
    <n v="400"/>
    <s v="STRONG-ARM (HANDS, FIST, FEET OR BODILY FORCE)"/>
    <s v="IC"/>
    <s v="Invest Cont"/>
    <n v="624"/>
    <m/>
    <m/>
    <m/>
    <s v="7200    VALJEAN                      AV"/>
    <m/>
    <n v="34.207700000000003"/>
    <n v="-118.49120000000001"/>
    <n v="0"/>
  </r>
  <r>
    <n v="200713597"/>
    <d v="2020-09-07T00:00:00"/>
    <d v="2020-09-06T00:00:00"/>
    <n v="1800"/>
    <n v="7"/>
    <x v="0"/>
    <n v="745"/>
    <n v="1"/>
    <n v="510"/>
    <s v="VEHICLE - STOLEN"/>
    <m/>
    <n v="0"/>
    <m/>
    <m/>
    <n v="101"/>
    <s v="STREET"/>
    <m/>
    <m/>
    <s v="IC"/>
    <s v="Invest Cont"/>
    <n v="510"/>
    <m/>
    <m/>
    <m/>
    <s v="SYCAMORE                     AV"/>
    <s v="WASHINGTON                   BL"/>
    <n v="34.057200000000002"/>
    <n v="-118.34820000000001"/>
    <n v="0"/>
  </r>
  <r>
    <n v="201109418"/>
    <d v="2020-05-16T00:00:00"/>
    <d v="2020-05-16T00:00:00"/>
    <n v="645"/>
    <n v="11"/>
    <x v="7"/>
    <n v="1124"/>
    <n v="2"/>
    <n v="626"/>
    <s v="INTIMATE PARTNER - SIMPLE ASSAULT"/>
    <s v="2000 0913 1813 1821 1241 0400 0448 0416"/>
    <n v="28"/>
    <s v="F"/>
    <s v="H"/>
    <n v="502"/>
    <s v="MULTI-UNIT DWELLING (APARTMENT, DUPLEX, ETC)"/>
    <n v="400"/>
    <s v="STRONG-ARM (HANDS, FIST, FEET OR BODILY FORCE)"/>
    <s v="AA"/>
    <s v="Adult Arrest"/>
    <n v="626"/>
    <m/>
    <m/>
    <m/>
    <s v="3100    DREW                         ST"/>
    <m/>
    <n v="34.119300000000003"/>
    <n v="-118.2441"/>
    <n v="1"/>
  </r>
  <r>
    <n v="200314706"/>
    <d v="2020-07-25T00:00:00"/>
    <d v="2020-07-22T00:00:00"/>
    <n v="2300"/>
    <n v="3"/>
    <x v="2"/>
    <n v="355"/>
    <n v="1"/>
    <n v="420"/>
    <s v="THEFT FROM MOTOR VEHICLE - PETTY ($950 &amp; UNDER)"/>
    <m/>
    <n v="0"/>
    <m/>
    <m/>
    <n v="103"/>
    <s v="ALLEY"/>
    <m/>
    <m/>
    <s v="IC"/>
    <s v="Invest Cont"/>
    <n v="420"/>
    <m/>
    <m/>
    <m/>
    <s v="1700 W  37TH                         DR"/>
    <m/>
    <n v="34.019399999999997"/>
    <n v="-118.30929999999999"/>
    <n v="0"/>
  </r>
  <r>
    <n v="201211598"/>
    <d v="2020-04-26T00:00:00"/>
    <d v="2020-04-26T00:00:00"/>
    <n v="924"/>
    <n v="12"/>
    <x v="8"/>
    <n v="1215"/>
    <n v="1"/>
    <n v="442"/>
    <s v="SHOPLIFTING - PETTY THEFT ($950 &amp; UNDER)"/>
    <s v="1822 0216 0344 1309"/>
    <n v="0"/>
    <s v="X"/>
    <s v="X"/>
    <n v="202"/>
    <s v="LIQUOR STORE"/>
    <m/>
    <m/>
    <s v="IC"/>
    <s v="Invest Cont"/>
    <n v="442"/>
    <m/>
    <m/>
    <m/>
    <s v="1400 W  54TH                         ST"/>
    <m/>
    <n v="33.993200000000002"/>
    <n v="-118.3002"/>
    <n v="0"/>
  </r>
  <r>
    <n v="201226437"/>
    <d v="2020-12-14T00:00:00"/>
    <d v="2020-12-14T00:00:00"/>
    <n v="1500"/>
    <n v="12"/>
    <x v="8"/>
    <n v="1268"/>
    <n v="2"/>
    <n v="626"/>
    <s v="INTIMATE PARTNER - SIMPLE ASSAULT"/>
    <s v="2000 1813 0913 2002 0416 0446 0212"/>
    <n v="33"/>
    <s v="F"/>
    <s v="H"/>
    <n v="501"/>
    <s v="SINGLE FAMILY DWELLING"/>
    <n v="400"/>
    <s v="STRONG-ARM (HANDS, FIST, FEET OR BODILY FORCE)"/>
    <s v="IC"/>
    <s v="Invest Cont"/>
    <n v="626"/>
    <m/>
    <m/>
    <m/>
    <s v="100 E  85TH                         ST"/>
    <m/>
    <n v="33.960999999999999"/>
    <n v="-118.2739"/>
    <n v="0"/>
  </r>
  <r>
    <n v="200306052"/>
    <d v="2020-02-04T00:00:00"/>
    <d v="2020-02-04T00:00:00"/>
    <n v="845"/>
    <n v="3"/>
    <x v="2"/>
    <n v="307"/>
    <n v="2"/>
    <n v="745"/>
    <s v="VANDALISM - MISDEAMEANOR ($399 OR UNDER)"/>
    <s v="0329 1309"/>
    <n v="0"/>
    <s v="X"/>
    <s v="X"/>
    <n v="502"/>
    <s v="MULTI-UNIT DWELLING (APARTMENT, DUPLEX, ETC)"/>
    <n v="200"/>
    <s v="KNIFE WITH BLADE 6INCHES OR LESS"/>
    <s v="IC"/>
    <s v="Invest Cont"/>
    <n v="745"/>
    <m/>
    <m/>
    <m/>
    <s v="4400 W  ADAMS                        BL"/>
    <m/>
    <n v="34.033799999999999"/>
    <n v="-118.337"/>
    <n v="0"/>
  </r>
  <r>
    <n v="200217092"/>
    <d v="2020-11-05T00:00:00"/>
    <d v="2020-11-05T00:00:00"/>
    <n v="1430"/>
    <n v="2"/>
    <x v="5"/>
    <n v="221"/>
    <n v="1"/>
    <n v="210"/>
    <s v="ROBBERY"/>
    <s v="1822 1402 0344 0352 0448"/>
    <n v="43"/>
    <s v="F"/>
    <s v="H"/>
    <n v="210"/>
    <s v="RESTAURANT/FAST FOOD"/>
    <n v="400"/>
    <s v="STRONG-ARM (HANDS, FIST, FEET OR BODILY FORCE)"/>
    <s v="IC"/>
    <s v="Invest Cont"/>
    <n v="210"/>
    <n v="998"/>
    <m/>
    <m/>
    <s v="BEVERLY                      AV"/>
    <s v="VERMONT"/>
    <n v="34.076300000000003"/>
    <n v="-118.29170000000001"/>
    <n v="0"/>
  </r>
  <r>
    <n v="200607526"/>
    <d v="2020-03-08T00:00:00"/>
    <d v="2020-03-08T00:00:00"/>
    <n v="1"/>
    <n v="6"/>
    <x v="9"/>
    <n v="666"/>
    <n v="1"/>
    <n v="330"/>
    <s v="BURGLARY FROM VEHICLE"/>
    <s v="1609 0344 1300 1822"/>
    <n v="33"/>
    <s v="M"/>
    <s v="H"/>
    <n v="108"/>
    <s v="PARKING LOT"/>
    <m/>
    <m/>
    <s v="IC"/>
    <s v="Invest Cont"/>
    <n v="330"/>
    <m/>
    <m/>
    <m/>
    <s v="6100 W  SUNSET                       BL"/>
    <m/>
    <n v="34.097999999999999"/>
    <n v="-118.3223"/>
    <n v="0"/>
  </r>
  <r>
    <n v="201225158"/>
    <d v="2020-11-23T00:00:00"/>
    <d v="2020-11-23T00:00:00"/>
    <n v="2130"/>
    <n v="12"/>
    <x v="8"/>
    <n v="1265"/>
    <n v="1"/>
    <n v="761"/>
    <s v="BRANDISH WEAPON"/>
    <s v="0334 1813 2000"/>
    <n v="27"/>
    <s v="F"/>
    <s v="H"/>
    <n v="104"/>
    <s v="DRIVEWAY"/>
    <n v="102"/>
    <s v="HAND GUN"/>
    <s v="AO"/>
    <s v="Adult Other"/>
    <n v="761"/>
    <m/>
    <m/>
    <m/>
    <s v="1200 W  84TH                         ST"/>
    <m/>
    <n v="33.962699999999998"/>
    <n v="-118.2976"/>
    <n v="0"/>
  </r>
  <r>
    <n v="200812873"/>
    <d v="2020-08-11T00:00:00"/>
    <d v="2020-08-10T00:00:00"/>
    <n v="1700"/>
    <n v="8"/>
    <x v="12"/>
    <n v="842"/>
    <n v="1"/>
    <n v="330"/>
    <s v="BURGLARY FROM VEHICLE"/>
    <s v="1307 0344 0346"/>
    <n v="29"/>
    <s v="M"/>
    <s v="W"/>
    <n v="101"/>
    <s v="STREET"/>
    <m/>
    <m/>
    <s v="IC"/>
    <s v="Invest Cont"/>
    <n v="330"/>
    <m/>
    <m/>
    <m/>
    <s v="1400 S  WESTGATE                     AV"/>
    <m/>
    <n v="34.043100000000003"/>
    <n v="-118.4599"/>
    <n v="0"/>
  </r>
  <r>
    <n v="200812794"/>
    <d v="2020-08-09T00:00:00"/>
    <d v="2020-08-02T00:00:00"/>
    <n v="1348"/>
    <n v="8"/>
    <x v="12"/>
    <n v="852"/>
    <n v="1"/>
    <n v="341"/>
    <s v="THEFT-GRAND ($950.01 &amp; OVER)EXCPT,GUNS,FOWL,LIVESTK,PROD"/>
    <s v="1822 0344 0394"/>
    <n v="37"/>
    <s v="M"/>
    <s v="A"/>
    <n v="502"/>
    <s v="MULTI-UNIT DWELLING (APARTMENT, DUPLEX, ETC)"/>
    <m/>
    <m/>
    <s v="IC"/>
    <s v="Invest Cont"/>
    <n v="341"/>
    <m/>
    <m/>
    <m/>
    <s v="11700    IDAHO                        AV"/>
    <m/>
    <n v="34.042499999999997"/>
    <n v="-118.4552"/>
    <n v="0"/>
  </r>
  <r>
    <n v="200614568"/>
    <d v="2020-08-27T00:00:00"/>
    <d v="2020-08-27T00:00:00"/>
    <n v="205"/>
    <n v="6"/>
    <x v="9"/>
    <n v="666"/>
    <n v="1"/>
    <n v="310"/>
    <s v="BURGLARY"/>
    <s v="0344 0349 1822 0394"/>
    <n v="0"/>
    <s v="X"/>
    <s v="X"/>
    <n v="501"/>
    <s v="SINGLE FAMILY DWELLING"/>
    <m/>
    <m/>
    <s v="AA"/>
    <s v="Adult Arrest"/>
    <n v="310"/>
    <m/>
    <m/>
    <m/>
    <s v="6200    DE LONGPRE                   AV"/>
    <m/>
    <n v="34.096200000000003"/>
    <n v="-118.3237"/>
    <n v="1"/>
  </r>
  <r>
    <n v="200714588"/>
    <d v="2020-10-05T00:00:00"/>
    <d v="2020-10-05T00:00:00"/>
    <n v="1115"/>
    <n v="7"/>
    <x v="0"/>
    <n v="711"/>
    <n v="2"/>
    <n v="745"/>
    <s v="VANDALISM - MISDEAMEANOR ($399 OR UNDER)"/>
    <s v="0329 1822"/>
    <n v="27"/>
    <s v="M"/>
    <s v="O"/>
    <n v="710"/>
    <s v="OTHER PREMISE"/>
    <m/>
    <m/>
    <s v="IC"/>
    <s v="Invest Cont"/>
    <n v="745"/>
    <m/>
    <m/>
    <m/>
    <s v="8400    OAKWOOD                      AV"/>
    <m/>
    <n v="34.078099999999999"/>
    <n v="-118.3742"/>
    <n v="0"/>
  </r>
  <r>
    <n v="201225101"/>
    <d v="2020-11-24T00:00:00"/>
    <d v="2020-11-24T00:00:00"/>
    <n v="230"/>
    <n v="12"/>
    <x v="8"/>
    <n v="1283"/>
    <n v="2"/>
    <n v="626"/>
    <s v="INTIMATE PARTNER - SIMPLE ASSAULT"/>
    <s v="2000 0416 1814 0913"/>
    <n v="62"/>
    <s v="F"/>
    <s v="B"/>
    <n v="501"/>
    <s v="SINGLE FAMILY DWELLING"/>
    <n v="400"/>
    <s v="STRONG-ARM (HANDS, FIST, FEET OR BODILY FORCE)"/>
    <s v="IC"/>
    <s v="Invest Cont"/>
    <n v="626"/>
    <m/>
    <m/>
    <m/>
    <s v="9500 S  WESTERN                      AV"/>
    <m/>
    <n v="33.950699999999998"/>
    <n v="-118.309"/>
    <n v="0"/>
  </r>
  <r>
    <n v="200307803"/>
    <d v="2020-03-03T00:00:00"/>
    <d v="2020-02-15T00:00:00"/>
    <n v="1800"/>
    <n v="3"/>
    <x v="2"/>
    <n v="358"/>
    <n v="1"/>
    <n v="480"/>
    <s v="BIKE - STOLEN"/>
    <s v="0344 1251"/>
    <n v="19"/>
    <s v="M"/>
    <s v="A"/>
    <n v="722"/>
    <s v="COLLEGE/JUNIOR COLLEGE/UNIVERSITY"/>
    <m/>
    <m/>
    <s v="IC"/>
    <s v="Invest Cont"/>
    <n v="480"/>
    <m/>
    <m/>
    <m/>
    <s v="600 W  MCCARTHY                     WY"/>
    <m/>
    <n v="34.021000000000001"/>
    <n v="-118.28230000000001"/>
    <n v="0"/>
  </r>
  <r>
    <n v="200314689"/>
    <d v="2020-07-24T00:00:00"/>
    <d v="2020-07-24T00:00:00"/>
    <n v="930"/>
    <n v="3"/>
    <x v="2"/>
    <n v="341"/>
    <n v="1"/>
    <n v="330"/>
    <s v="BURGLARY FROM VEHICLE"/>
    <s v="0329 0344 0377 1300 1602"/>
    <n v="32"/>
    <s v="F"/>
    <s v="B"/>
    <n v="101"/>
    <s v="STREET"/>
    <m/>
    <m/>
    <s v="IC"/>
    <s v="Invest Cont"/>
    <n v="330"/>
    <m/>
    <m/>
    <m/>
    <s v="JEFFERSON                    BL"/>
    <s v="HOLDREGE                     AV"/>
    <n v="34.0212"/>
    <n v="-118.3781"/>
    <n v="0"/>
  </r>
  <r>
    <n v="200904951"/>
    <d v="2020-01-23T00:00:00"/>
    <d v="2020-01-22T00:00:00"/>
    <n v="2030"/>
    <n v="9"/>
    <x v="3"/>
    <n v="941"/>
    <n v="1"/>
    <n v="510"/>
    <s v="VEHICLE - STOLEN"/>
    <m/>
    <n v="0"/>
    <m/>
    <m/>
    <n v="101"/>
    <s v="STREET"/>
    <m/>
    <m/>
    <s v="IC"/>
    <s v="Invest Cont"/>
    <n v="510"/>
    <m/>
    <m/>
    <m/>
    <s v="5600    HALBRENT                     AV"/>
    <m/>
    <n v="34.174500000000002"/>
    <n v="-118.465"/>
    <n v="0"/>
  </r>
  <r>
    <n v="200300726"/>
    <d v="2020-07-11T00:00:00"/>
    <d v="2020-07-11T00:00:00"/>
    <n v="400"/>
    <n v="3"/>
    <x v="2"/>
    <n v="361"/>
    <n v="1"/>
    <n v="310"/>
    <s v="BURGLARY"/>
    <s v="0314 0913 1606"/>
    <n v="42"/>
    <s v="F"/>
    <s v="B"/>
    <n v="502"/>
    <s v="MULTI-UNIT DWELLING (APARTMENT, DUPLEX, ETC)"/>
    <m/>
    <m/>
    <s v="AA"/>
    <s v="Adult Arrest"/>
    <n v="310"/>
    <m/>
    <m/>
    <m/>
    <s v="3900    NICOLET                      AV"/>
    <m/>
    <n v="34.017099999999999"/>
    <n v="-118.3531"/>
    <n v="1"/>
  </r>
  <r>
    <n v="201220568"/>
    <d v="2020-09-12T00:00:00"/>
    <d v="2020-09-12T00:00:00"/>
    <n v="1945"/>
    <n v="12"/>
    <x v="8"/>
    <n v="1267"/>
    <n v="1"/>
    <n v="440"/>
    <s v="THEFT PLAIN - PETTY ($950 &amp; UNDER)"/>
    <s v="1230 0917 0601 0913 1310 0919 0447 0344 0356"/>
    <n v="25"/>
    <s v="F"/>
    <s v="B"/>
    <n v="122"/>
    <s v="VEHICLE, PASSENGER/TRUCK"/>
    <n v="400"/>
    <s v="STRONG-ARM (HANDS, FIST, FEET OR BODILY FORCE)"/>
    <s v="IC"/>
    <s v="Invest Cont"/>
    <n v="440"/>
    <m/>
    <m/>
    <m/>
    <s v="600 W  84TH                         ST"/>
    <m/>
    <n v="33.9621"/>
    <n v="-118.28530000000001"/>
    <n v="0"/>
  </r>
  <r>
    <n v="200408198"/>
    <d v="2020-04-25T00:00:00"/>
    <d v="2020-04-25T00:00:00"/>
    <n v="2150"/>
    <n v="4"/>
    <x v="4"/>
    <n v="445"/>
    <n v="2"/>
    <n v="745"/>
    <s v="VANDALISM - MISDEAMEANOR ($399 OR UNDER)"/>
    <n v="329"/>
    <n v="54"/>
    <s v="M"/>
    <s v="H"/>
    <n v="108"/>
    <s v="PARKING LOT"/>
    <m/>
    <m/>
    <s v="AO"/>
    <s v="Adult Other"/>
    <n v="745"/>
    <m/>
    <m/>
    <m/>
    <s v="2000    MARENGO                      ST"/>
    <m/>
    <n v="34.057000000000002"/>
    <n v="-118.20820000000001"/>
    <n v="0"/>
  </r>
  <r>
    <n v="200104267"/>
    <d v="2020-01-04T00:00:00"/>
    <d v="2020-01-03T00:00:00"/>
    <n v="2330"/>
    <n v="1"/>
    <x v="1"/>
    <n v="182"/>
    <n v="2"/>
    <n v="626"/>
    <s v="INTIMATE PARTNER - SIMPLE ASSAULT"/>
    <s v="0448 0444 0400 1814"/>
    <n v="18"/>
    <s v="F"/>
    <s v="B"/>
    <n v="106"/>
    <s v="TUNNEL"/>
    <n v="400"/>
    <s v="STRONG-ARM (HANDS, FIST, FEET OR BODILY FORCE)"/>
    <s v="AO"/>
    <s v="Adult Other"/>
    <n v="626"/>
    <m/>
    <m/>
    <m/>
    <s v="3RD"/>
    <s v="HILL"/>
    <n v="34.042000000000002"/>
    <n v="-118.2625"/>
    <n v="0"/>
  </r>
  <r>
    <n v="200309522"/>
    <d v="2020-04-05T00:00:00"/>
    <d v="2020-04-05T00:00:00"/>
    <n v="1920"/>
    <n v="3"/>
    <x v="2"/>
    <n v="356"/>
    <n v="1"/>
    <n v="330"/>
    <s v="BURGLARY FROM VEHICLE"/>
    <s v="0385 1309 0344 0342 1822 1601"/>
    <n v="52"/>
    <s v="F"/>
    <s v="H"/>
    <n v="101"/>
    <s v="STREET"/>
    <m/>
    <m/>
    <s v="IC"/>
    <s v="Invest Cont"/>
    <n v="330"/>
    <m/>
    <m/>
    <m/>
    <s v="1400 W  37TH                         PL"/>
    <m/>
    <n v="34.020000000000003"/>
    <n v="-118.3002"/>
    <n v="0"/>
  </r>
  <r>
    <n v="200115212"/>
    <d v="2020-07-22T00:00:00"/>
    <d v="2020-04-20T00:00:00"/>
    <n v="1200"/>
    <n v="1"/>
    <x v="1"/>
    <n v="163"/>
    <n v="1"/>
    <n v="480"/>
    <s v="BIKE - STOLEN"/>
    <s v="0397 1602 1601 0344 1822"/>
    <n v="34"/>
    <s v="M"/>
    <s v="W"/>
    <n v="502"/>
    <s v="MULTI-UNIT DWELLING (APARTMENT, DUPLEX, ETC)"/>
    <m/>
    <m/>
    <s v="IC"/>
    <s v="Invest Cont"/>
    <n v="480"/>
    <m/>
    <m/>
    <m/>
    <s v="700 S  SPRING                       ST"/>
    <m/>
    <n v="34.043799999999997"/>
    <n v="-118.2547"/>
    <n v="0"/>
  </r>
  <r>
    <n v="200807257"/>
    <d v="2020-03-11T00:00:00"/>
    <d v="2020-03-10T00:00:00"/>
    <n v="2200"/>
    <n v="8"/>
    <x v="12"/>
    <n v="835"/>
    <n v="2"/>
    <n v="740"/>
    <s v="VANDALISM - FELONY ($400 &amp; OVER, ALL CHURCH VANDALISMS)"/>
    <s v="1822 0329 1609"/>
    <n v="0"/>
    <s v="X"/>
    <s v="X"/>
    <n v="252"/>
    <s v="COFFEE SHOP (STARBUCKS, COFFEE BEAN, PEET'S, ETC.)"/>
    <m/>
    <m/>
    <s v="IC"/>
    <s v="Invest Cont"/>
    <n v="740"/>
    <m/>
    <m/>
    <m/>
    <s v="2000    WESTWOOD                     BL"/>
    <m/>
    <n v="34.046700000000001"/>
    <n v="-118.4341"/>
    <n v="0"/>
  </r>
  <r>
    <n v="200305846"/>
    <d v="2020-01-31T00:00:00"/>
    <d v="2020-01-31T00:00:00"/>
    <n v="1100"/>
    <n v="3"/>
    <x v="2"/>
    <n v="363"/>
    <n v="1"/>
    <n v="442"/>
    <s v="SHOPLIFTING - PETTY THEFT ($950 &amp; UNDER)"/>
    <s v="0325 0104"/>
    <n v="19"/>
    <s v="X"/>
    <s v="X"/>
    <n v="408"/>
    <s v="AUTO SUPPLY STORE*"/>
    <m/>
    <m/>
    <s v="IC"/>
    <s v="Invest Cont"/>
    <n v="442"/>
    <m/>
    <m/>
    <m/>
    <s v="4000    MARTIN LUTHER KING JR        BL"/>
    <m/>
    <n v="34.015099999999997"/>
    <n v="-118.34220000000001"/>
    <n v="0"/>
  </r>
  <r>
    <n v="200215138"/>
    <d v="2020-09-17T00:00:00"/>
    <d v="2020-07-13T00:00:00"/>
    <n v="800"/>
    <n v="2"/>
    <x v="5"/>
    <n v="246"/>
    <n v="1"/>
    <n v="331"/>
    <s v="THEFT FROM MOTOR VEHICLE - GRAND ($950.01 AND OVER)"/>
    <s v="0344 1300 1402"/>
    <n v="31"/>
    <s v="M"/>
    <s v="H"/>
    <n v="122"/>
    <s v="VEHICLE, PASSENGER/TRUCK"/>
    <m/>
    <m/>
    <s v="IC"/>
    <s v="Invest Cont"/>
    <n v="331"/>
    <n v="998"/>
    <m/>
    <m/>
    <s v="1900 W  3RD                          ST"/>
    <m/>
    <n v="34.061900000000001"/>
    <n v="-118.2702"/>
    <n v="0"/>
  </r>
  <r>
    <n v="200506623"/>
    <d v="2020-03-02T00:00:00"/>
    <d v="2020-03-01T00:00:00"/>
    <n v="1230"/>
    <n v="5"/>
    <x v="10"/>
    <n v="565"/>
    <n v="2"/>
    <n v="624"/>
    <s v="BATTERY - SIMPLE ASSAULT"/>
    <s v="0416 0432 0552 0913 0446 0602"/>
    <n v="27"/>
    <s v="F"/>
    <s v="B"/>
    <n v="501"/>
    <s v="SINGLE FAMILY DWELLING"/>
    <n v="400"/>
    <s v="STRONG-ARM (HANDS, FIST, FEET OR BODILY FORCE)"/>
    <s v="AO"/>
    <s v="Adult Other"/>
    <n v="624"/>
    <m/>
    <m/>
    <m/>
    <s v="500 W  8TH                          ST"/>
    <m/>
    <n v="33.737000000000002"/>
    <n v="-118.28789999999999"/>
    <n v="0"/>
  </r>
  <r>
    <n v="201016206"/>
    <d v="2020-12-16T00:00:00"/>
    <d v="2020-12-14T00:00:00"/>
    <n v="1540"/>
    <n v="10"/>
    <x v="11"/>
    <n v="1088"/>
    <n v="1"/>
    <n v="440"/>
    <s v="THEFT PLAIN - PETTY ($950 &amp; UNDER)"/>
    <s v="1822 0394 0344 1202"/>
    <n v="61"/>
    <s v="M"/>
    <s v="W"/>
    <n v="232"/>
    <s v="DELIVERY SERVICE (FED EX, UPS, COURIERS,COURIER SERVICE)*"/>
    <m/>
    <m/>
    <s v="IC"/>
    <s v="Invest Cont"/>
    <n v="440"/>
    <m/>
    <m/>
    <m/>
    <s v="16300    VENTURA                      BL"/>
    <m/>
    <n v="34.156999999999996"/>
    <n v="-118.488"/>
    <n v="0"/>
  </r>
  <r>
    <n v="201015631"/>
    <d v="2020-11-30T00:00:00"/>
    <d v="2020-11-30T00:00:00"/>
    <n v="315"/>
    <n v="10"/>
    <x v="11"/>
    <n v="1007"/>
    <n v="2"/>
    <n v="354"/>
    <s v="THEFT OF IDENTITY"/>
    <s v="1822 0930 0929"/>
    <n v="0"/>
    <s v="F"/>
    <s v="W"/>
    <n v="501"/>
    <s v="SINGLE FAMILY DWELLING"/>
    <m/>
    <m/>
    <s v="IC"/>
    <s v="Invest Cont"/>
    <n v="354"/>
    <m/>
    <m/>
    <m/>
    <s v="7900    WISH                         AV"/>
    <m/>
    <n v="34.213900000000002"/>
    <n v="-118.5063"/>
    <n v="0"/>
  </r>
  <r>
    <n v="200408874"/>
    <d v="2020-05-13T00:00:00"/>
    <d v="2020-05-13T00:00:00"/>
    <n v="630"/>
    <n v="4"/>
    <x v="4"/>
    <n v="464"/>
    <n v="2"/>
    <n v="626"/>
    <s v="INTIMATE PARTNER - SIMPLE ASSAULT"/>
    <s v="2000 1814 0913 0448 0429 0401"/>
    <n v="29"/>
    <s v="M"/>
    <s v="B"/>
    <n v="505"/>
    <s v="MOTEL"/>
    <n v="400"/>
    <s v="STRONG-ARM (HANDS, FIST, FEET OR BODILY FORCE)"/>
    <s v="IC"/>
    <s v="Invest Cont"/>
    <n v="626"/>
    <m/>
    <m/>
    <m/>
    <s v="200 N  SOTO                         ST"/>
    <m/>
    <n v="34.044499999999999"/>
    <n v="-118.2116"/>
    <n v="0"/>
  </r>
  <r>
    <n v="200105240"/>
    <d v="2020-01-18T00:00:00"/>
    <d v="2020-01-16T00:00:00"/>
    <n v="1900"/>
    <n v="1"/>
    <x v="1"/>
    <n v="139"/>
    <n v="1"/>
    <n v="330"/>
    <s v="BURGLARY FROM VEHICLE"/>
    <s v="0344 0329 1612 1822 1202"/>
    <n v="61"/>
    <s v="M"/>
    <s v="W"/>
    <n v="123"/>
    <s v="PARKING UNDERGROUND/BUILDING"/>
    <m/>
    <m/>
    <s v="IC"/>
    <s v="Invest Cont"/>
    <n v="330"/>
    <m/>
    <m/>
    <m/>
    <s v="300 S  SANTA FE                     AV"/>
    <m/>
    <n v="34.045999999999999"/>
    <n v="-118.23260000000001"/>
    <n v="0"/>
  </r>
  <r>
    <n v="200415884"/>
    <d v="2020-12-05T00:00:00"/>
    <d v="2020-12-05T00:00:00"/>
    <n v="1900"/>
    <n v="4"/>
    <x v="4"/>
    <n v="449"/>
    <n v="2"/>
    <n v="812"/>
    <s v="CRM AGNST CHLD (13 OR UNDER) (14-15 &amp; SUSP 10 YRS OLDER)"/>
    <s v="1259 0503 0522 0913"/>
    <n v="14"/>
    <s v="F"/>
    <s v="H"/>
    <n v="502"/>
    <s v="MULTI-UNIT DWELLING (APARTMENT, DUPLEX, ETC)"/>
    <n v="400"/>
    <s v="STRONG-ARM (HANDS, FIST, FEET OR BODILY FORCE)"/>
    <s v="AO"/>
    <s v="Adult Other"/>
    <n v="812"/>
    <n v="860"/>
    <m/>
    <m/>
    <s v="1000    SENTINEL                     AV"/>
    <m/>
    <n v="34.049300000000002"/>
    <n v="-118.1953"/>
    <n v="0"/>
  </r>
  <r>
    <n v="200611617"/>
    <d v="2020-06-21T00:00:00"/>
    <d v="2020-06-20T00:00:00"/>
    <n v="1200"/>
    <n v="6"/>
    <x v="9"/>
    <n v="642"/>
    <n v="1"/>
    <n v="420"/>
    <s v="THEFT FROM MOTOR VEHICLE - PETTY ($950 &amp; UNDER)"/>
    <m/>
    <n v="0"/>
    <m/>
    <m/>
    <n v="101"/>
    <s v="STREET"/>
    <m/>
    <m/>
    <s v="IC"/>
    <s v="Invest Cont"/>
    <n v="420"/>
    <m/>
    <m/>
    <m/>
    <s v="7800 W  SUNSET                       BL"/>
    <m/>
    <n v="34.098100000000002"/>
    <n v="-118.35939999999999"/>
    <n v="0"/>
  </r>
  <r>
    <n v="201008941"/>
    <d v="2020-05-12T00:00:00"/>
    <d v="2020-05-12T00:00:00"/>
    <n v="130"/>
    <n v="10"/>
    <x v="11"/>
    <n v="1003"/>
    <n v="1"/>
    <n v="761"/>
    <s v="BRANDISH WEAPON"/>
    <s v="0906 0334 0371 1309 1822 0312"/>
    <n v="21"/>
    <s v="M"/>
    <s v="H"/>
    <n v="101"/>
    <s v="STREET"/>
    <n v="102"/>
    <s v="HAND GUN"/>
    <s v="IC"/>
    <s v="Invest Cont"/>
    <n v="761"/>
    <m/>
    <m/>
    <m/>
    <s v="18600    STRATHERN                    ST"/>
    <m/>
    <n v="34.215699999999998"/>
    <n v="-118.53830000000001"/>
    <n v="0"/>
  </r>
  <r>
    <n v="201305831"/>
    <d v="2020-02-01T00:00:00"/>
    <d v="2020-02-01T00:00:00"/>
    <n v="1545"/>
    <n v="13"/>
    <x v="6"/>
    <n v="1351"/>
    <n v="2"/>
    <n v="901"/>
    <s v="VIOLATION OF RESTRAINING ORDER"/>
    <n v="2038"/>
    <n v="0"/>
    <s v="M"/>
    <s v="H"/>
    <n v="501"/>
    <s v="SINGLE FAMILY DWELLING"/>
    <m/>
    <m/>
    <s v="IC"/>
    <s v="Invest Cont"/>
    <n v="901"/>
    <m/>
    <m/>
    <m/>
    <s v="100 W  42ND                         PL"/>
    <m/>
    <n v="34.006599999999999"/>
    <n v="-118.274"/>
    <n v="0"/>
  </r>
  <r>
    <n v="200210296"/>
    <d v="2020-05-17T00:00:00"/>
    <d v="2020-05-16T00:00:00"/>
    <n v="2300"/>
    <n v="2"/>
    <x v="5"/>
    <n v="205"/>
    <n v="2"/>
    <n v="930"/>
    <s v="CRIMINAL THREATS - NO WEAPON DISPLAYED"/>
    <s v="0913 2000 1814 1309 0432 0421 0422 1235"/>
    <n v="30"/>
    <s v="M"/>
    <s v="B"/>
    <n v="502"/>
    <s v="MULTI-UNIT DWELLING (APARTMENT, DUPLEX, ETC)"/>
    <n v="511"/>
    <s v="VERBAL THREAT"/>
    <s v="AO"/>
    <s v="Adult Other"/>
    <n v="930"/>
    <m/>
    <m/>
    <m/>
    <s v="900 N  VENDOME                      ST"/>
    <m/>
    <n v="34.082500000000003"/>
    <n v="-118.2753"/>
    <n v="0"/>
  </r>
  <r>
    <n v="200506397"/>
    <d v="2020-02-26T00:00:00"/>
    <d v="2020-02-25T00:00:00"/>
    <n v="1730"/>
    <n v="5"/>
    <x v="10"/>
    <n v="566"/>
    <n v="1"/>
    <n v="510"/>
    <s v="VEHICLE - STOLEN"/>
    <m/>
    <n v="0"/>
    <m/>
    <m/>
    <n v="101"/>
    <s v="STREET"/>
    <m/>
    <m/>
    <s v="IC"/>
    <s v="Invest Cont"/>
    <n v="510"/>
    <m/>
    <m/>
    <m/>
    <s v="200 W  14TH                         ST"/>
    <m/>
    <n v="33.731499999999997"/>
    <n v="-118.2814"/>
    <n v="0"/>
  </r>
  <r>
    <n v="200406105"/>
    <d v="2020-02-24T00:00:00"/>
    <d v="2020-02-11T00:00:00"/>
    <n v="230"/>
    <n v="4"/>
    <x v="4"/>
    <n v="479"/>
    <n v="1"/>
    <n v="230"/>
    <s v="ASSAULT WITH DEADLY WEAPON, AGGRAVATED ASSAULT"/>
    <s v="0913 0400 0416 0417 0429"/>
    <n v="27"/>
    <s v="M"/>
    <s v="H"/>
    <n v="101"/>
    <s v="STREET"/>
    <n v="400"/>
    <s v="STRONG-ARM (HANDS, FIST, FEET OR BODILY FORCE)"/>
    <s v="AO"/>
    <s v="Adult Other"/>
    <n v="230"/>
    <m/>
    <m/>
    <m/>
    <s v="3500    PERCY                        ST"/>
    <m/>
    <n v="34.027700000000003"/>
    <n v="-118.1978"/>
    <n v="0"/>
  </r>
  <r>
    <n v="201225777"/>
    <d v="2020-12-04T00:00:00"/>
    <d v="2020-12-04T00:00:00"/>
    <n v="1715"/>
    <n v="12"/>
    <x v="8"/>
    <n v="1258"/>
    <n v="2"/>
    <n v="626"/>
    <s v="INTIMATE PARTNER - SIMPLE ASSAULT"/>
    <s v="2000 1813 1821 0913 0416 0446 1309"/>
    <n v="57"/>
    <s v="M"/>
    <s v="B"/>
    <n v="102"/>
    <s v="SIDEWALK"/>
    <n v="400"/>
    <s v="STRONG-ARM (HANDS, FIST, FEET OR BODILY FORCE)"/>
    <s v="AO"/>
    <s v="Adult Other"/>
    <n v="626"/>
    <m/>
    <m/>
    <m/>
    <s v="73RD                         ST"/>
    <s v="SAN PEDRO                    ST"/>
    <n v="33.9739"/>
    <n v="-118.2696"/>
    <n v="0"/>
  </r>
  <r>
    <n v="200806296"/>
    <d v="2020-02-20T00:00:00"/>
    <d v="2020-02-19T00:00:00"/>
    <n v="1830"/>
    <n v="8"/>
    <x v="12"/>
    <n v="834"/>
    <n v="1"/>
    <n v="331"/>
    <s v="THEFT FROM MOTOR VEHICLE - GRAND ($950.01 AND OVER)"/>
    <s v="0344 0385 1822"/>
    <n v="36"/>
    <s v="M"/>
    <s v="W"/>
    <n v="101"/>
    <s v="STREET"/>
    <m/>
    <m/>
    <s v="IC"/>
    <s v="Invest Cont"/>
    <n v="331"/>
    <m/>
    <m/>
    <m/>
    <s v="10600    WELLWORTH                    AV"/>
    <m/>
    <n v="34.059800000000003"/>
    <n v="-118.4327"/>
    <n v="0"/>
  </r>
  <r>
    <n v="200616082"/>
    <d v="2020-09-30T00:00:00"/>
    <d v="2020-09-29T00:00:00"/>
    <n v="1500"/>
    <n v="6"/>
    <x v="9"/>
    <n v="656"/>
    <n v="2"/>
    <n v="664"/>
    <s v="BUNCO, PETTY THEFT"/>
    <s v="0701 1822"/>
    <n v="38"/>
    <s v="F"/>
    <s v="O"/>
    <n v="501"/>
    <s v="SINGLE FAMILY DWELLING"/>
    <m/>
    <m/>
    <s v="IC"/>
    <s v="Invest Cont"/>
    <n v="664"/>
    <m/>
    <m/>
    <m/>
    <s v="5900    BARTON                       AV"/>
    <m/>
    <n v="34.088000000000001"/>
    <n v="-118.3223"/>
    <n v="0"/>
  </r>
  <r>
    <n v="200410780"/>
    <d v="2020-07-15T00:00:00"/>
    <d v="2020-07-14T00:00:00"/>
    <n v="2245"/>
    <n v="4"/>
    <x v="4"/>
    <n v="479"/>
    <n v="1"/>
    <n v="210"/>
    <s v="ROBBERY"/>
    <s v="1822 0334 0916 0302 0337 0344"/>
    <n v="32"/>
    <s v="M"/>
    <s v="H"/>
    <n v="101"/>
    <s v="STREET"/>
    <n v="102"/>
    <s v="HAND GUN"/>
    <s v="IC"/>
    <s v="Invest Cont"/>
    <n v="210"/>
    <m/>
    <m/>
    <m/>
    <s v="3500    ATLANTIC                     ST"/>
    <m/>
    <n v="34.023400000000002"/>
    <n v="-118.1999"/>
    <n v="0"/>
  </r>
  <r>
    <n v="201006289"/>
    <d v="2020-02-21T00:00:00"/>
    <d v="2020-02-20T00:00:00"/>
    <n v="2100"/>
    <n v="10"/>
    <x v="11"/>
    <n v="1024"/>
    <n v="1"/>
    <n v="330"/>
    <s v="BURGLARY FROM VEHICLE"/>
    <s v="1822 0344 1300 1609"/>
    <n v="34"/>
    <s v="M"/>
    <s v="H"/>
    <n v="101"/>
    <s v="STREET"/>
    <m/>
    <m/>
    <s v="IC"/>
    <s v="Invest Cont"/>
    <n v="330"/>
    <m/>
    <m/>
    <m/>
    <s v="18500    GAULT                        ST"/>
    <m/>
    <n v="34.199300000000001"/>
    <n v="-118.536"/>
    <n v="0"/>
  </r>
  <r>
    <n v="200911573"/>
    <d v="2020-06-25T00:00:00"/>
    <d v="2020-06-21T00:00:00"/>
    <n v="2315"/>
    <n v="9"/>
    <x v="3"/>
    <n v="909"/>
    <n v="1"/>
    <n v="330"/>
    <s v="BURGLARY FROM VEHICLE"/>
    <s v="0344 1300"/>
    <n v="66"/>
    <s v="M"/>
    <s v="H"/>
    <n v="123"/>
    <s v="PARKING UNDERGROUND/BUILDING"/>
    <m/>
    <m/>
    <s v="IC"/>
    <s v="Invest Cont"/>
    <n v="330"/>
    <m/>
    <m/>
    <m/>
    <s v="7300    WOODMAN                      AV"/>
    <m/>
    <n v="34.203099999999999"/>
    <n v="-118.43129999999999"/>
    <n v="0"/>
  </r>
  <r>
    <n v="200412210"/>
    <d v="2020-08-27T00:00:00"/>
    <d v="2020-08-27T00:00:00"/>
    <n v="1330"/>
    <n v="4"/>
    <x v="4"/>
    <n v="448"/>
    <n v="2"/>
    <n v="626"/>
    <s v="INTIMATE PARTNER - SIMPLE ASSAULT"/>
    <s v="2000 1814 0913 1243 0400 0444 0429"/>
    <n v="44"/>
    <s v="F"/>
    <s v="H"/>
    <n v="504"/>
    <s v="OTHER RESIDENCE"/>
    <n v="400"/>
    <s v="STRONG-ARM (HANDS, FIST, FEET OR BODILY FORCE)"/>
    <s v="IC"/>
    <s v="Invest Cont"/>
    <n v="626"/>
    <m/>
    <m/>
    <m/>
    <s v="1200 N  SOTO                         ST"/>
    <m/>
    <n v="34.056699999999999"/>
    <n v="-118.2016"/>
    <n v="0"/>
  </r>
  <r>
    <n v="201224324"/>
    <d v="2020-11-11T00:00:00"/>
    <d v="2020-11-11T00:00:00"/>
    <n v="900"/>
    <n v="12"/>
    <x v="8"/>
    <n v="1239"/>
    <n v="2"/>
    <n v="930"/>
    <s v="CRIMINAL THREATS - NO WEAPON DISPLAYED"/>
    <s v="0913 1820 0443"/>
    <n v="48"/>
    <s v="F"/>
    <s v="B"/>
    <n v="501"/>
    <s v="SINGLE FAMILY DWELLING"/>
    <n v="511"/>
    <s v="VERBAL THREAT"/>
    <s v="IC"/>
    <s v="Invest Cont"/>
    <n v="930"/>
    <m/>
    <m/>
    <m/>
    <s v="1100 W  60TH                         PL"/>
    <m/>
    <n v="33.984999999999999"/>
    <n v="-118.2937"/>
    <n v="0"/>
  </r>
  <r>
    <n v="200914535"/>
    <d v="2020-09-10T00:00:00"/>
    <d v="2020-09-08T00:00:00"/>
    <n v="1730"/>
    <n v="9"/>
    <x v="3"/>
    <n v="948"/>
    <n v="1"/>
    <n v="310"/>
    <s v="BURGLARY"/>
    <s v="0358 1609 1414 1202 0389 0344 0329 0321"/>
    <n v="71"/>
    <s v="M"/>
    <s v="H"/>
    <n v="501"/>
    <s v="SINGLE FAMILY DWELLING"/>
    <m/>
    <m/>
    <s v="IC"/>
    <s v="Invest Cont"/>
    <n v="310"/>
    <m/>
    <m/>
    <m/>
    <s v="13200    CUMPSTON                     ST"/>
    <m/>
    <n v="34.169699999999999"/>
    <n v="-118.4208"/>
    <n v="0"/>
  </r>
  <r>
    <n v="200316010"/>
    <d v="2020-08-19T00:00:00"/>
    <d v="2020-08-19T00:00:00"/>
    <n v="1100"/>
    <n v="3"/>
    <x v="2"/>
    <n v="356"/>
    <n v="1"/>
    <n v="761"/>
    <s v="BRANDISH WEAPON"/>
    <s v="1822 0202 0378 0334 0421 2052 2050 0910 2048"/>
    <n v="58"/>
    <s v="M"/>
    <s v="W"/>
    <n v="946"/>
    <s v="MTA - EXPO LINE - EXPO/WESTERN"/>
    <n v="204"/>
    <s v="FOLDING KNIFE"/>
    <s v="IC"/>
    <s v="Invest Cont"/>
    <n v="761"/>
    <n v="930"/>
    <m/>
    <m/>
    <s v="1500    EXPOSITION                   BL"/>
    <m/>
    <n v="34.021900000000002"/>
    <n v="-118.3045"/>
    <n v="0"/>
  </r>
  <r>
    <n v="200907110"/>
    <d v="2020-03-08T00:00:00"/>
    <d v="2020-03-05T00:00:00"/>
    <n v="1700"/>
    <n v="9"/>
    <x v="3"/>
    <n v="933"/>
    <n v="2"/>
    <n v="740"/>
    <s v="VANDALISM - FELONY ($400 &amp; OVER, ALL CHURCH VANDALISMS)"/>
    <s v="0329 1300"/>
    <n v="60"/>
    <s v="M"/>
    <s v="H"/>
    <n v="101"/>
    <s v="STREET"/>
    <m/>
    <m/>
    <s v="IC"/>
    <s v="Invest Cont"/>
    <n v="740"/>
    <m/>
    <m/>
    <m/>
    <s v="14600    DELANO                       ST"/>
    <m/>
    <n v="34.182699999999997"/>
    <n v="-118.4509"/>
    <n v="0"/>
  </r>
  <r>
    <n v="201204778"/>
    <d v="2020-01-12T00:00:00"/>
    <d v="2020-01-11T00:00:00"/>
    <n v="1200"/>
    <n v="12"/>
    <x v="8"/>
    <n v="1268"/>
    <n v="1"/>
    <n v="510"/>
    <s v="VEHICLE - STOLEN"/>
    <m/>
    <n v="0"/>
    <m/>
    <m/>
    <n v="101"/>
    <s v="STREET"/>
    <m/>
    <m/>
    <s v="IC"/>
    <s v="Invest Cont"/>
    <n v="510"/>
    <m/>
    <m/>
    <m/>
    <s v="80TH"/>
    <s v="MAIN"/>
    <n v="33.966999999999999"/>
    <n v="-118.2739"/>
    <n v="0"/>
  </r>
  <r>
    <n v="200509190"/>
    <d v="2020-05-08T00:00:00"/>
    <d v="2020-05-08T00:00:00"/>
    <n v="240"/>
    <n v="5"/>
    <x v="10"/>
    <n v="561"/>
    <n v="1"/>
    <n v="420"/>
    <s v="THEFT FROM MOTOR VEHICLE - PETTY ($950 &amp; UNDER)"/>
    <s v="0344 0358 1300 1606 0216"/>
    <n v="31"/>
    <s v="F"/>
    <s v="W"/>
    <n v="104"/>
    <s v="DRIVEWAY"/>
    <m/>
    <m/>
    <s v="IC"/>
    <s v="Invest Cont"/>
    <n v="420"/>
    <m/>
    <m/>
    <m/>
    <s v="1400    DODSON                       AV"/>
    <m/>
    <n v="33.7316"/>
    <n v="-118.31189999999999"/>
    <n v="0"/>
  </r>
  <r>
    <n v="200914981"/>
    <d v="2020-09-21T00:00:00"/>
    <d v="2020-09-21T00:00:00"/>
    <n v="1220"/>
    <n v="9"/>
    <x v="3"/>
    <n v="984"/>
    <n v="1"/>
    <n v="442"/>
    <s v="SHOPLIFTING - PETTY THEFT ($950 &amp; UNDER)"/>
    <s v="0325 1420"/>
    <n v="27"/>
    <s v="F"/>
    <s v="H"/>
    <n v="242"/>
    <s v="DISCOUNT STORE (99 CENT,DOLLAR,ETC."/>
    <m/>
    <m/>
    <s v="IC"/>
    <s v="Invest Cont"/>
    <n v="442"/>
    <m/>
    <m/>
    <m/>
    <s v="14700 W  VENTURA                      BL"/>
    <m/>
    <n v="34.151699999999998"/>
    <n v="-118.4534"/>
    <n v="0"/>
  </r>
  <r>
    <n v="200607746"/>
    <d v="2020-03-11T00:00:00"/>
    <d v="2020-03-10T00:00:00"/>
    <n v="2000"/>
    <n v="6"/>
    <x v="9"/>
    <n v="646"/>
    <n v="2"/>
    <n v="740"/>
    <s v="VANDALISM - FELONY ($400 &amp; OVER, ALL CHURCH VANDALISMS)"/>
    <s v="0329 1609"/>
    <n v="35"/>
    <s v="F"/>
    <s v="O"/>
    <n v="101"/>
    <s v="STREET"/>
    <m/>
    <m/>
    <s v="IC"/>
    <s v="Invest Cont"/>
    <n v="740"/>
    <m/>
    <m/>
    <m/>
    <s v="SELMA                        AV"/>
    <s v="VINE                         ST"/>
    <n v="34.099800000000002"/>
    <n v="-118.3267"/>
    <n v="0"/>
  </r>
  <r>
    <n v="200413970"/>
    <d v="2020-10-18T00:00:00"/>
    <d v="2020-10-18T00:00:00"/>
    <n v="2000"/>
    <n v="4"/>
    <x v="4"/>
    <n v="459"/>
    <n v="1"/>
    <n v="510"/>
    <s v="VEHICLE - STOLEN"/>
    <m/>
    <n v="0"/>
    <m/>
    <m/>
    <n v="108"/>
    <s v="PARKING LOT"/>
    <m/>
    <m/>
    <s v="IC"/>
    <s v="Invest Cont"/>
    <n v="510"/>
    <m/>
    <m/>
    <m/>
    <s v="400 N  FRESNO                       ST"/>
    <m/>
    <n v="34.041800000000002"/>
    <n v="-118.1964"/>
    <n v="0"/>
  </r>
  <r>
    <n v="201305418"/>
    <d v="2020-01-25T00:00:00"/>
    <d v="2020-01-25T00:00:00"/>
    <n v="2330"/>
    <n v="13"/>
    <x v="6"/>
    <n v="1377"/>
    <n v="2"/>
    <n v="626"/>
    <s v="INTIMATE PARTNER - SIMPLE ASSAULT"/>
    <s v="2000 0913 0419 0400"/>
    <n v="29"/>
    <s v="F"/>
    <s v="H"/>
    <n v="501"/>
    <s v="SINGLE FAMILY DWELLING"/>
    <n v="400"/>
    <s v="STRONG-ARM (HANDS, FIST, FEET OR BODILY FORCE)"/>
    <s v="IC"/>
    <s v="Invest Cont"/>
    <n v="626"/>
    <m/>
    <m/>
    <m/>
    <s v="5700    DUARTE                       ST"/>
    <m/>
    <n v="33.990699999999997"/>
    <n v="-118.2422"/>
    <n v="0"/>
  </r>
  <r>
    <n v="200105663"/>
    <d v="2020-01-25T00:00:00"/>
    <d v="2020-01-24T00:00:00"/>
    <n v="2215"/>
    <n v="1"/>
    <x v="1"/>
    <n v="191"/>
    <n v="1"/>
    <n v="330"/>
    <s v="BURGLARY FROM VEHICLE"/>
    <s v="1609 0344 1307 1822 0329 1266"/>
    <n v="23"/>
    <s v="F"/>
    <s v="W"/>
    <n v="108"/>
    <s v="PARKING LOT"/>
    <m/>
    <m/>
    <s v="IC"/>
    <s v="Invest Cont"/>
    <n v="330"/>
    <m/>
    <m/>
    <m/>
    <s v="FIGUEROA"/>
    <s v="VENICE"/>
    <n v="34.037399999999998"/>
    <n v="-118.2701"/>
    <n v="0"/>
  </r>
  <r>
    <n v="200812621"/>
    <d v="2020-08-04T00:00:00"/>
    <d v="2020-08-04T00:00:00"/>
    <n v="230"/>
    <n v="8"/>
    <x v="12"/>
    <n v="805"/>
    <n v="1"/>
    <n v="341"/>
    <s v="THEFT-GRAND ($950.01 &amp; OVER)EXCPT,GUNS,FOWL,LIVESTK,PROD"/>
    <s v="1267 1203 1602 0329 1420 0339 1607 1822 0397 0344"/>
    <n v="0"/>
    <s v="X"/>
    <s v="X"/>
    <n v="118"/>
    <s v="CONSTRUCTION SITE"/>
    <m/>
    <m/>
    <s v="IC"/>
    <s v="Invest Cont"/>
    <n v="341"/>
    <m/>
    <m/>
    <m/>
    <s v="100 N  BENTLEY                      AV"/>
    <m/>
    <n v="34.0745"/>
    <n v="-118.4589"/>
    <n v="0"/>
  </r>
  <r>
    <n v="200311662"/>
    <d v="2020-05-21T00:00:00"/>
    <d v="2020-05-21T00:00:00"/>
    <n v="641"/>
    <n v="3"/>
    <x v="2"/>
    <n v="393"/>
    <n v="1"/>
    <n v="230"/>
    <s v="ASSAULT WITH DEADLY WEAPON, AGGRAVATED ASSAULT"/>
    <s v="1309 1822 0334 0445 2004 1218 2033"/>
    <n v="46"/>
    <s v="F"/>
    <s v="B"/>
    <n v="101"/>
    <s v="STREET"/>
    <n v="204"/>
    <s v="FOLDING KNIFE"/>
    <s v="IC"/>
    <s v="Invest Cont"/>
    <n v="230"/>
    <m/>
    <m/>
    <m/>
    <s v="11TH                         AV"/>
    <s v="W  43RD                         PL"/>
    <n v="34.004399999999997"/>
    <n v="-118.32940000000001"/>
    <n v="0"/>
  </r>
  <r>
    <n v="200618506"/>
    <d v="2020-11-24T00:00:00"/>
    <d v="2020-11-22T00:00:00"/>
    <n v="1200"/>
    <n v="6"/>
    <x v="9"/>
    <n v="647"/>
    <n v="1"/>
    <n v="341"/>
    <s v="THEFT-GRAND ($950.01 &amp; OVER)EXCPT,GUNS,FOWL,LIVESTK,PROD"/>
    <s v="1822 0344"/>
    <n v="56"/>
    <s v="M"/>
    <s v="W"/>
    <n v="502"/>
    <s v="MULTI-UNIT DWELLING (APARTMENT, DUPLEX, ETC)"/>
    <m/>
    <m/>
    <s v="IC"/>
    <s v="Invest Cont"/>
    <n v="341"/>
    <m/>
    <m/>
    <m/>
    <s v="5800 W  SUNSET                       BL"/>
    <m/>
    <n v="34.099800000000002"/>
    <n v="-118.3211"/>
    <n v="0"/>
  </r>
  <r>
    <n v="200118281"/>
    <d v="2020-09-20T00:00:00"/>
    <d v="2020-09-20T00:00:00"/>
    <n v="2130"/>
    <n v="1"/>
    <x v="1"/>
    <n v="164"/>
    <n v="2"/>
    <n v="624"/>
    <s v="BATTERY - SIMPLE ASSAULT"/>
    <s v="0444 0429 0417 1822 1202 1218"/>
    <n v="50"/>
    <s v="F"/>
    <s v="W"/>
    <n v="102"/>
    <s v="SIDEWALK"/>
    <n v="400"/>
    <s v="STRONG-ARM (HANDS, FIST, FEET OR BODILY FORCE)"/>
    <s v="IC"/>
    <s v="Invest Cont"/>
    <n v="624"/>
    <m/>
    <m/>
    <m/>
    <s v="600 S  SPRING                       ST"/>
    <m/>
    <n v="34.044499999999999"/>
    <n v="-118.25230000000001"/>
    <n v="0"/>
  </r>
  <r>
    <n v="200312165"/>
    <d v="2020-06-01T00:00:00"/>
    <d v="2020-06-01T00:00:00"/>
    <n v="1540"/>
    <n v="3"/>
    <x v="2"/>
    <n v="362"/>
    <n v="1"/>
    <n v="230"/>
    <s v="ASSAULT WITH DEADLY WEAPON, AGGRAVATED ASSAULT"/>
    <s v="0445 1402 0561 0913 0311"/>
    <n v="56"/>
    <s v="F"/>
    <s v="B"/>
    <n v="502"/>
    <s v="MULTI-UNIT DWELLING (APARTMENT, DUPLEX, ETC)"/>
    <n v="311"/>
    <s v="HAMMER"/>
    <s v="AA"/>
    <s v="Adult Arrest"/>
    <n v="230"/>
    <m/>
    <m/>
    <m/>
    <s v="HOBART                       BL"/>
    <s v="MARTIN LUTHER KING JR        BL"/>
    <n v="34.017000000000003"/>
    <n v="-118.3477"/>
    <n v="1"/>
  </r>
  <r>
    <n v="201206832"/>
    <d v="2020-02-10T00:00:00"/>
    <d v="2020-02-10T00:00:00"/>
    <n v="1032"/>
    <n v="12"/>
    <x v="8"/>
    <n v="1266"/>
    <n v="1"/>
    <n v="761"/>
    <s v="BRANDISH WEAPON"/>
    <s v="0342 0334 0432 1822 0216 1300 0312"/>
    <n v="24"/>
    <s v="M"/>
    <s v="H"/>
    <n v="101"/>
    <s v="STREET"/>
    <n v="109"/>
    <s v="SEMI-AUTOMATIC PISTOL"/>
    <s v="IC"/>
    <s v="Invest Cont"/>
    <n v="761"/>
    <m/>
    <m/>
    <m/>
    <s v="84TH                         ST"/>
    <s v="GRAND                        AV"/>
    <n v="33.966099999999997"/>
    <n v="-118.28489999999999"/>
    <n v="0"/>
  </r>
  <r>
    <n v="200313451"/>
    <d v="2020-06-29T00:00:00"/>
    <d v="2020-06-28T00:00:00"/>
    <n v="100"/>
    <n v="3"/>
    <x v="2"/>
    <n v="353"/>
    <n v="1"/>
    <n v="330"/>
    <s v="BURGLARY FROM VEHICLE"/>
    <s v="1601 0344 1822 1300"/>
    <n v="45"/>
    <s v="F"/>
    <s v="B"/>
    <n v="707"/>
    <s v="GARAGE/CARPORT"/>
    <m/>
    <m/>
    <s v="IC"/>
    <s v="Invest Cont"/>
    <n v="330"/>
    <m/>
    <m/>
    <m/>
    <s v="3600 S  VICTORIA                     AV"/>
    <m/>
    <n v="34.021999999999998"/>
    <n v="-118.3364"/>
    <n v="0"/>
  </r>
  <r>
    <n v="201207355"/>
    <d v="2020-02-18T00:00:00"/>
    <d v="2020-02-18T00:00:00"/>
    <n v="140"/>
    <n v="12"/>
    <x v="8"/>
    <n v="1249"/>
    <n v="2"/>
    <n v="625"/>
    <s v="OTHER ASSAULT"/>
    <s v="0400 0416 0913 2004"/>
    <n v="21"/>
    <s v="F"/>
    <s v="B"/>
    <n v="101"/>
    <s v="STREET"/>
    <n v="400"/>
    <s v="STRONG-ARM (HANDS, FIST, FEET OR BODILY FORCE)"/>
    <s v="IC"/>
    <s v="Invest Cont"/>
    <n v="625"/>
    <m/>
    <m/>
    <m/>
    <s v="FLOWER                       ST"/>
    <s v="FLORENCE                     AV"/>
    <n v="33.974699999999999"/>
    <n v="-118.2812"/>
    <n v="0"/>
  </r>
  <r>
    <n v="200814536"/>
    <d v="2020-09-25T00:00:00"/>
    <d v="2020-09-22T00:00:00"/>
    <n v="1700"/>
    <n v="8"/>
    <x v="12"/>
    <n v="885"/>
    <n v="2"/>
    <n v="354"/>
    <s v="THEFT OF IDENTITY"/>
    <s v="1822 0100"/>
    <n v="69"/>
    <s v="M"/>
    <s v="W"/>
    <n v="727"/>
    <s v="SHOPPING MALL (COMMON AREA)"/>
    <m/>
    <m/>
    <s v="IC"/>
    <s v="Invest Cont"/>
    <n v="354"/>
    <m/>
    <m/>
    <m/>
    <s v="3000    MANNING                      AV"/>
    <m/>
    <n v="34.035400000000003"/>
    <n v="-118.4136"/>
    <n v="0"/>
  </r>
  <r>
    <n v="200114029"/>
    <d v="2020-06-27T00:00:00"/>
    <d v="2020-06-27T00:00:00"/>
    <n v="1510"/>
    <n v="1"/>
    <x v="1"/>
    <n v="145"/>
    <n v="2"/>
    <n v="624"/>
    <s v="BATTERY - SIMPLE ASSAULT"/>
    <s v="0416 1822"/>
    <n v="35"/>
    <s v="M"/>
    <s v="W"/>
    <n v="102"/>
    <s v="SIDEWALK"/>
    <n v="400"/>
    <s v="STRONG-ARM (HANDS, FIST, FEET OR BODILY FORCE)"/>
    <s v="IC"/>
    <s v="Invest Cont"/>
    <n v="624"/>
    <m/>
    <m/>
    <m/>
    <s v="100 E  5TH                          ST"/>
    <m/>
    <n v="34.0471"/>
    <n v="-118.2474"/>
    <n v="0"/>
  </r>
  <r>
    <n v="200404663"/>
    <d v="2020-01-18T00:00:00"/>
    <d v="2020-01-18T00:00:00"/>
    <n v="1"/>
    <n v="4"/>
    <x v="4"/>
    <n v="473"/>
    <n v="1"/>
    <n v="420"/>
    <s v="THEFT FROM MOTOR VEHICLE - PETTY ($950 &amp; UNDER)"/>
    <m/>
    <n v="0"/>
    <m/>
    <m/>
    <n v="101"/>
    <s v="STREET"/>
    <m/>
    <m/>
    <s v="IC"/>
    <s v="Invest Cont"/>
    <n v="420"/>
    <m/>
    <m/>
    <m/>
    <s v="700 S  SOTO                         ST"/>
    <m/>
    <n v="34.037599999999998"/>
    <n v="-118.2166"/>
    <n v="0"/>
  </r>
  <r>
    <n v="200116947"/>
    <d v="2020-08-25T00:00:00"/>
    <d v="2020-08-25T00:00:00"/>
    <n v="1530"/>
    <n v="1"/>
    <x v="1"/>
    <n v="164"/>
    <n v="2"/>
    <n v="624"/>
    <s v="BATTERY - SIMPLE ASSAULT"/>
    <s v="0429 0416 1822"/>
    <n v="23"/>
    <s v="F"/>
    <s v="W"/>
    <n v="101"/>
    <s v="STREET"/>
    <n v="400"/>
    <s v="STRONG-ARM (HANDS, FIST, FEET OR BODILY FORCE)"/>
    <s v="AO"/>
    <s v="Adult Other"/>
    <n v="624"/>
    <m/>
    <m/>
    <m/>
    <s v="LOS ANGELES                  ST"/>
    <s v="7TH                          ST"/>
    <n v="34.043900000000001"/>
    <n v="-118.2497"/>
    <n v="0"/>
  </r>
  <r>
    <n v="201305529"/>
    <d v="2020-01-28T00:00:00"/>
    <d v="2020-01-28T00:00:00"/>
    <n v="1720"/>
    <n v="13"/>
    <x v="6"/>
    <n v="1371"/>
    <n v="2"/>
    <n v="624"/>
    <s v="BATTERY - SIMPLE ASSAULT"/>
    <s v="1822 0447 0910"/>
    <n v="32"/>
    <s v="F"/>
    <s v="B"/>
    <n v="801"/>
    <s v="MTA BUS"/>
    <n v="500"/>
    <s v="UNKNOWN WEAPON/OTHER WEAPON"/>
    <s v="IC"/>
    <s v="Invest Cont"/>
    <n v="624"/>
    <m/>
    <m/>
    <m/>
    <s v="SLAUSON                      AV"/>
    <s v="BROADWAY"/>
    <n v="33.989199999999997"/>
    <n v="-118.2783"/>
    <n v="0"/>
  </r>
  <r>
    <n v="200918367"/>
    <d v="2020-12-12T00:00:00"/>
    <d v="2020-12-12T00:00:00"/>
    <n v="15"/>
    <n v="9"/>
    <x v="3"/>
    <n v="914"/>
    <n v="1"/>
    <n v="230"/>
    <s v="ASSAULT WITH DEADLY WEAPON, AGGRAVATED ASSAULT"/>
    <s v="0906 0311 0371 0416 0446 1414 1822"/>
    <n v="45"/>
    <s v="M"/>
    <s v="H"/>
    <n v="102"/>
    <s v="SIDEWALK"/>
    <n v="500"/>
    <s v="UNKNOWN WEAPON/OTHER WEAPON"/>
    <s v="IC"/>
    <s v="Invest Cont"/>
    <n v="230"/>
    <m/>
    <m/>
    <m/>
    <s v="14600    VANOWEN                      ST"/>
    <m/>
    <n v="34.197600000000001"/>
    <n v="-118.45740000000001"/>
    <n v="0"/>
  </r>
  <r>
    <n v="200810240"/>
    <d v="2020-06-03T00:00:00"/>
    <d v="2020-06-02T00:00:00"/>
    <n v="1645"/>
    <n v="8"/>
    <x v="12"/>
    <n v="811"/>
    <n v="2"/>
    <n v="930"/>
    <s v="CRIMINAL THREATS - NO WEAPON DISPLAYED"/>
    <s v="1813 0319 0421 2002"/>
    <n v="48"/>
    <s v="F"/>
    <s v="W"/>
    <n v="501"/>
    <s v="SINGLE FAMILY DWELLING"/>
    <n v="511"/>
    <s v="VERBAL THREAT"/>
    <s v="AO"/>
    <s v="Adult Other"/>
    <n v="930"/>
    <m/>
    <m/>
    <m/>
    <s v="16100 W  SUNSET                       BL"/>
    <m/>
    <n v="34.056100000000001"/>
    <n v="-118.55119999999999"/>
    <n v="0"/>
  </r>
  <r>
    <n v="200312261"/>
    <d v="2020-06-03T00:00:00"/>
    <d v="2020-06-02T00:00:00"/>
    <n v="1800"/>
    <n v="3"/>
    <x v="2"/>
    <n v="356"/>
    <n v="1"/>
    <n v="330"/>
    <s v="BURGLARY FROM VEHICLE"/>
    <s v="0321 0344 0377 1210 1300 1601 1822"/>
    <n v="28"/>
    <s v="F"/>
    <s v="H"/>
    <n v="502"/>
    <s v="MULTI-UNIT DWELLING (APARTMENT, DUPLEX, ETC)"/>
    <m/>
    <m/>
    <s v="IC"/>
    <s v="Invest Cont"/>
    <n v="330"/>
    <m/>
    <m/>
    <m/>
    <s v="1400 W  35TH                         PL"/>
    <m/>
    <n v="34.023699999999998"/>
    <n v="-118.3002"/>
    <n v="0"/>
  </r>
  <r>
    <n v="201010661"/>
    <d v="2020-07-04T00:00:00"/>
    <d v="2020-07-04T00:00:00"/>
    <n v="820"/>
    <n v="10"/>
    <x v="11"/>
    <n v="1003"/>
    <n v="2"/>
    <n v="626"/>
    <s v="INTIMATE PARTNER - SIMPLE ASSAULT"/>
    <s v="2000 0400 0416 0913 1814"/>
    <n v="25"/>
    <s v="M"/>
    <s v="H"/>
    <n v="502"/>
    <s v="MULTI-UNIT DWELLING (APARTMENT, DUPLEX, ETC)"/>
    <n v="400"/>
    <s v="STRONG-ARM (HANDS, FIST, FEET OR BODILY FORCE)"/>
    <s v="IC"/>
    <s v="Invest Cont"/>
    <n v="626"/>
    <m/>
    <m/>
    <m/>
    <s v="8100    RESEDA                       BL"/>
    <m/>
    <n v="34.214799999999997"/>
    <n v="-118.54040000000001"/>
    <n v="0"/>
  </r>
  <r>
    <n v="200105212"/>
    <d v="2020-01-17T00:00:00"/>
    <d v="2020-01-14T00:00:00"/>
    <n v="2000"/>
    <n v="1"/>
    <x v="1"/>
    <n v="138"/>
    <n v="1"/>
    <n v="330"/>
    <s v="BURGLARY FROM VEHICLE"/>
    <s v="0344 1607"/>
    <n v="68"/>
    <s v="F"/>
    <s v="W"/>
    <n v="727"/>
    <s v="SHOPPING MALL (COMMON AREA)"/>
    <m/>
    <m/>
    <s v="IC"/>
    <s v="Invest Cont"/>
    <n v="330"/>
    <m/>
    <m/>
    <m/>
    <s v="400 E  2ND                          ST"/>
    <m/>
    <n v="34.047699999999999"/>
    <n v="-118.2393"/>
    <n v="0"/>
  </r>
  <r>
    <n v="200206498"/>
    <d v="2020-02-20T00:00:00"/>
    <d v="2020-02-19T00:00:00"/>
    <n v="1730"/>
    <n v="2"/>
    <x v="5"/>
    <n v="249"/>
    <n v="1"/>
    <n v="330"/>
    <s v="BURGLARY FROM VEHICLE"/>
    <s v="0344 0329 1307 1609"/>
    <n v="51"/>
    <s v="M"/>
    <s v="H"/>
    <n v="101"/>
    <s v="STREET"/>
    <m/>
    <m/>
    <s v="IC"/>
    <s v="Invest Cont"/>
    <n v="330"/>
    <m/>
    <m/>
    <m/>
    <s v="BIXEL"/>
    <s v="4TH                          ST"/>
    <n v="34.055799999999998"/>
    <n v="-118.26090000000001"/>
    <n v="0"/>
  </r>
  <r>
    <n v="200510802"/>
    <d v="2020-06-19T00:00:00"/>
    <d v="2020-06-19T00:00:00"/>
    <n v="510"/>
    <n v="5"/>
    <x v="10"/>
    <n v="585"/>
    <n v="1"/>
    <n v="648"/>
    <s v="ARSON"/>
    <n v="329"/>
    <n v="63"/>
    <s v="F"/>
    <s v="W"/>
    <n v="501"/>
    <s v="SINGLE FAMILY DWELLING"/>
    <m/>
    <m/>
    <s v="IC"/>
    <s v="Invest Cont"/>
    <n v="648"/>
    <n v="740"/>
    <m/>
    <m/>
    <s v="1800 S  GRAND                        AV"/>
    <m/>
    <n v="33.727400000000003"/>
    <n v="-118.2902"/>
    <n v="0"/>
  </r>
  <r>
    <n v="200218340"/>
    <d v="2020-12-08T00:00:00"/>
    <d v="2020-12-07T00:00:00"/>
    <n v="1900"/>
    <n v="2"/>
    <x v="5"/>
    <n v="233"/>
    <n v="1"/>
    <n v="510"/>
    <s v="VEHICLE - STOLEN"/>
    <m/>
    <n v="0"/>
    <m/>
    <m/>
    <n v="101"/>
    <s v="STREET"/>
    <m/>
    <m/>
    <s v="IC"/>
    <s v="Invest Cont"/>
    <n v="510"/>
    <m/>
    <m/>
    <m/>
    <s v="100 S  LA FAYETTE P                 PL"/>
    <m/>
    <n v="34.069699999999997"/>
    <n v="-118.2779"/>
    <n v="0"/>
  </r>
  <r>
    <n v="200705664"/>
    <d v="2020-02-04T00:00:00"/>
    <d v="2020-01-20T00:00:00"/>
    <n v="800"/>
    <n v="7"/>
    <x v="0"/>
    <n v="734"/>
    <n v="2"/>
    <n v="354"/>
    <s v="THEFT OF IDENTITY"/>
    <s v="0377 1822 0929"/>
    <n v="50"/>
    <s v="F"/>
    <s v="O"/>
    <n v="502"/>
    <s v="MULTI-UNIT DWELLING (APARTMENT, DUPLEX, ETC)"/>
    <m/>
    <m/>
    <s v="IC"/>
    <s v="Invest Cont"/>
    <n v="354"/>
    <m/>
    <m/>
    <m/>
    <s v="400 S  CURSON                       AV"/>
    <m/>
    <n v="34.069099999999999"/>
    <n v="-118.3552"/>
    <n v="0"/>
  </r>
  <r>
    <n v="200604631"/>
    <d v="2020-01-14T00:00:00"/>
    <d v="2020-01-14T00:00:00"/>
    <n v="2210"/>
    <n v="6"/>
    <x v="9"/>
    <n v="646"/>
    <n v="1"/>
    <n v="210"/>
    <s v="ROBBERY"/>
    <s v="1402 0325 0601 0104 0400 0444 0945 1822"/>
    <n v="0"/>
    <s v="X"/>
    <s v="X"/>
    <n v="405"/>
    <s v="CLOTHING STORE"/>
    <n v="400"/>
    <s v="STRONG-ARM (HANDS, FIST, FEET OR BODILY FORCE)"/>
    <s v="AO"/>
    <s v="Adult Other"/>
    <n v="210"/>
    <n v="998"/>
    <m/>
    <m/>
    <s v="1500 N  CAHUENGA                     BL"/>
    <m/>
    <n v="34.097999999999999"/>
    <n v="-118.3295"/>
    <n v="0"/>
  </r>
  <r>
    <n v="200905028"/>
    <d v="2020-01-24T00:00:00"/>
    <d v="2020-01-23T00:00:00"/>
    <n v="1800"/>
    <n v="9"/>
    <x v="3"/>
    <n v="915"/>
    <n v="1"/>
    <n v="420"/>
    <s v="THEFT FROM MOTOR VEHICLE - PETTY ($950 &amp; UNDER)"/>
    <s v="0344 1606"/>
    <n v="31"/>
    <s v="M"/>
    <s v="H"/>
    <n v="101"/>
    <s v="STREET"/>
    <m/>
    <m/>
    <s v="IC"/>
    <s v="Invest Cont"/>
    <n v="420"/>
    <m/>
    <m/>
    <m/>
    <s v="VANOWEN                      ST"/>
    <s v="HAZELTINE                    AV"/>
    <n v="34.193899999999999"/>
    <n v="-118.44"/>
    <n v="0"/>
  </r>
  <r>
    <n v="200217233"/>
    <d v="2020-11-09T00:00:00"/>
    <d v="2020-11-09T00:00:00"/>
    <n v="2130"/>
    <n v="2"/>
    <x v="5"/>
    <n v="266"/>
    <n v="2"/>
    <n v="626"/>
    <s v="INTIMATE PARTNER - SIMPLE ASSAULT"/>
    <s v="0447 2000 1814 0448 0319 0429 0913"/>
    <n v="35"/>
    <s v="F"/>
    <s v="H"/>
    <n v="101"/>
    <s v="STREET"/>
    <n v="400"/>
    <s v="STRONG-ARM (HANDS, FIST, FEET OR BODILY FORCE)"/>
    <s v="AA"/>
    <s v="Adult Arrest"/>
    <n v="626"/>
    <m/>
    <m/>
    <m/>
    <s v="700 S  UNION                        AV"/>
    <m/>
    <n v="34.053100000000001"/>
    <n v="-118.27379999999999"/>
    <n v="1"/>
  </r>
  <r>
    <n v="200107120"/>
    <d v="2020-02-14T00:00:00"/>
    <d v="2020-01-21T00:00:00"/>
    <n v="845"/>
    <n v="1"/>
    <x v="1"/>
    <n v="162"/>
    <n v="1"/>
    <n v="440"/>
    <s v="THEFT PLAIN - PETTY ($950 &amp; UNDER)"/>
    <s v="1202 1822 2032 0344 2005"/>
    <n v="71"/>
    <s v="F"/>
    <s v="W"/>
    <n v="406"/>
    <s v="OTHER STORE"/>
    <m/>
    <m/>
    <s v="IC"/>
    <s v="Invest Cont"/>
    <n v="440"/>
    <m/>
    <m/>
    <m/>
    <s v="600 W  7TH                          ST"/>
    <m/>
    <n v="34.0473"/>
    <n v="-118.25660000000001"/>
    <n v="0"/>
  </r>
  <r>
    <n v="200609022"/>
    <d v="2020-04-13T00:00:00"/>
    <d v="2020-04-13T00:00:00"/>
    <n v="1000"/>
    <n v="6"/>
    <x v="9"/>
    <n v="663"/>
    <n v="2"/>
    <n v="624"/>
    <s v="BATTERY - SIMPLE ASSAULT"/>
    <s v="0400 0416 0603 1822"/>
    <n v="44"/>
    <s v="F"/>
    <s v="O"/>
    <n v="502"/>
    <s v="MULTI-UNIT DWELLING (APARTMENT, DUPLEX, ETC)"/>
    <n v="400"/>
    <s v="STRONG-ARM (HANDS, FIST, FEET OR BODILY FORCE)"/>
    <s v="AO"/>
    <s v="Adult Other"/>
    <n v="624"/>
    <m/>
    <m/>
    <m/>
    <s v="1200 N  MC CADDEN                    PL"/>
    <m/>
    <n v="34.093200000000003"/>
    <n v="-118.33750000000001"/>
    <n v="0"/>
  </r>
  <r>
    <n v="200906313"/>
    <d v="2020-02-21T00:00:00"/>
    <d v="2020-02-20T00:00:00"/>
    <n v="2200"/>
    <n v="9"/>
    <x v="3"/>
    <n v="901"/>
    <n v="1"/>
    <n v="510"/>
    <s v="VEHICLE - STOLEN"/>
    <m/>
    <n v="0"/>
    <m/>
    <m/>
    <n v="101"/>
    <s v="STREET"/>
    <m/>
    <m/>
    <s v="IC"/>
    <s v="Invest Cont"/>
    <n v="510"/>
    <m/>
    <m/>
    <m/>
    <s v="15500    SHERMAN                      WY"/>
    <m/>
    <n v="34.208500000000001"/>
    <n v="-118.46980000000001"/>
    <n v="0"/>
  </r>
  <r>
    <n v="200511656"/>
    <d v="2020-07-10T00:00:00"/>
    <d v="2020-07-10T00:00:00"/>
    <n v="930"/>
    <n v="5"/>
    <x v="10"/>
    <n v="519"/>
    <n v="1"/>
    <n v="510"/>
    <s v="VEHICLE - STOLEN"/>
    <m/>
    <n v="0"/>
    <m/>
    <m/>
    <n v="101"/>
    <s v="STREET"/>
    <m/>
    <m/>
    <s v="IC"/>
    <s v="Invest Cont"/>
    <n v="510"/>
    <m/>
    <m/>
    <m/>
    <s v="1000 E  COLON                        ST"/>
    <m/>
    <n v="33.791499999999999"/>
    <n v="-118.25109999999999"/>
    <n v="0"/>
  </r>
  <r>
    <n v="200405027"/>
    <d v="2020-01-22T00:00:00"/>
    <d v="2020-01-21T00:00:00"/>
    <n v="1000"/>
    <n v="4"/>
    <x v="4"/>
    <n v="412"/>
    <n v="1"/>
    <n v="341"/>
    <s v="THEFT-GRAND ($950.01 &amp; OVER)EXCPT,GUNS,FOWL,LIVESTK,PROD"/>
    <s v="0344 0701 1822 1202"/>
    <n v="82"/>
    <s v="M"/>
    <s v="H"/>
    <n v="504"/>
    <s v="OTHER RESIDENCE"/>
    <m/>
    <m/>
    <s v="IC"/>
    <s v="Invest Cont"/>
    <n v="341"/>
    <m/>
    <m/>
    <m/>
    <s v="3000    PASADENA                     AV"/>
    <m/>
    <n v="34.0762"/>
    <n v="-118.2167"/>
    <n v="0"/>
  </r>
  <r>
    <n v="200619238"/>
    <d v="2020-12-14T00:00:00"/>
    <d v="2020-12-10T00:00:00"/>
    <n v="1500"/>
    <n v="6"/>
    <x v="9"/>
    <n v="647"/>
    <n v="1"/>
    <n v="341"/>
    <s v="THEFT-GRAND ($950.01 &amp; OVER)EXCPT,GUNS,FOWL,LIVESTK,PROD"/>
    <s v="0344 1822 1501"/>
    <n v="0"/>
    <s v="X"/>
    <s v="X"/>
    <n v="102"/>
    <s v="SIDEWALK"/>
    <m/>
    <m/>
    <s v="IC"/>
    <s v="Invest Cont"/>
    <n v="341"/>
    <m/>
    <m/>
    <m/>
    <s v="6200    HOLLYWOOD                    BL"/>
    <m/>
    <n v="34.101599999999998"/>
    <n v="-118.3252"/>
    <n v="0"/>
  </r>
  <r>
    <n v="200511868"/>
    <d v="2020-07-15T00:00:00"/>
    <d v="2020-07-11T00:00:00"/>
    <n v="1900"/>
    <n v="5"/>
    <x v="10"/>
    <n v="587"/>
    <n v="1"/>
    <n v="230"/>
    <s v="ASSAULT WITH DEADLY WEAPON, AGGRAVATED ASSAULT"/>
    <s v="1822 0416 0429"/>
    <n v="54"/>
    <s v="M"/>
    <s v="W"/>
    <n v="101"/>
    <s v="STREET"/>
    <n v="400"/>
    <s v="STRONG-ARM (HANDS, FIST, FEET OR BODILY FORCE)"/>
    <s v="IC"/>
    <s v="Invest Cont"/>
    <n v="230"/>
    <m/>
    <m/>
    <m/>
    <s v="3400 S  DENISON                      AV"/>
    <m/>
    <n v="33.711500000000001"/>
    <n v="-118.2889"/>
    <n v="0"/>
  </r>
  <r>
    <n v="200512783"/>
    <d v="2020-08-08T00:00:00"/>
    <d v="2020-08-08T00:00:00"/>
    <n v="2120"/>
    <n v="5"/>
    <x v="10"/>
    <n v="567"/>
    <n v="2"/>
    <n v="624"/>
    <s v="BATTERY - SIMPLE ASSAULT"/>
    <s v="1822 0416 0432 0917 2004"/>
    <n v="24"/>
    <s v="F"/>
    <s v="H"/>
    <n v="203"/>
    <s v="OTHER BUSINESS"/>
    <n v="400"/>
    <s v="STRONG-ARM (HANDS, FIST, FEET OR BODILY FORCE)"/>
    <s v="IC"/>
    <s v="Invest Cont"/>
    <n v="624"/>
    <m/>
    <m/>
    <m/>
    <s v="PACIFIC                      AV"/>
    <s v="22ND                         ST"/>
    <n v="33.724299999999999"/>
    <n v="-118.288"/>
    <n v="0"/>
  </r>
  <r>
    <n v="200812213"/>
    <d v="2020-07-23T00:00:00"/>
    <d v="2020-06-22T00:00:00"/>
    <n v="2005"/>
    <n v="8"/>
    <x v="12"/>
    <n v="898"/>
    <n v="2"/>
    <n v="956"/>
    <s v="LETTERS, LEWD  -  TELEPHONE CALLS, LEWD"/>
    <n v="913"/>
    <n v="42"/>
    <s v="F"/>
    <s v="W"/>
    <n v="501"/>
    <s v="SINGLE FAMILY DWELLING"/>
    <m/>
    <m/>
    <s v="AO"/>
    <s v="Adult Other"/>
    <n v="956"/>
    <m/>
    <m/>
    <m/>
    <s v="2800 S  BEDFORD                      ST"/>
    <m/>
    <n v="34.034599999999998"/>
    <n v="-118.3857"/>
    <n v="0"/>
  </r>
  <r>
    <n v="201005385"/>
    <d v="2020-02-02T00:00:00"/>
    <d v="2020-01-25T00:00:00"/>
    <n v="900"/>
    <n v="10"/>
    <x v="11"/>
    <n v="1033"/>
    <n v="2"/>
    <n v="649"/>
    <s v="DOCUMENT FORGERY / STOLEN FELONY"/>
    <s v="0800 1822 1915"/>
    <n v="50"/>
    <s v="F"/>
    <s v="W"/>
    <n v="501"/>
    <s v="SINGLE FAMILY DWELLING"/>
    <m/>
    <m/>
    <s v="IC"/>
    <s v="Invest Cont"/>
    <n v="649"/>
    <m/>
    <m/>
    <m/>
    <s v="6100    TOPHAM REGENCY               LN"/>
    <m/>
    <n v="34.180599999999998"/>
    <n v="-118.5432"/>
    <n v="0"/>
  </r>
  <r>
    <n v="200706765"/>
    <d v="2020-02-29T00:00:00"/>
    <d v="2020-02-28T00:00:00"/>
    <n v="1730"/>
    <n v="7"/>
    <x v="0"/>
    <n v="765"/>
    <n v="2"/>
    <n v="740"/>
    <s v="VANDALISM - FELONY ($400 &amp; OVER, ALL CHURCH VANDALISMS)"/>
    <s v="0329 1300 1309 1609"/>
    <n v="41"/>
    <s v="F"/>
    <s v="H"/>
    <n v="108"/>
    <s v="PARKING LOT"/>
    <m/>
    <m/>
    <s v="IC"/>
    <s v="Invest Cont"/>
    <n v="740"/>
    <m/>
    <m/>
    <m/>
    <s v="4700 W  PICO                         BL"/>
    <m/>
    <n v="34.0486"/>
    <n v="-118.3385"/>
    <n v="0"/>
  </r>
  <r>
    <n v="200512754"/>
    <d v="2020-08-08T00:00:00"/>
    <d v="2020-08-08T00:00:00"/>
    <n v="120"/>
    <n v="5"/>
    <x v="10"/>
    <n v="557"/>
    <n v="2"/>
    <n v="626"/>
    <s v="INTIMATE PARTNER - SIMPLE ASSAULT"/>
    <s v="0913 0448 1814 2000"/>
    <n v="23"/>
    <s v="F"/>
    <s v="H"/>
    <n v="503"/>
    <s v="HOTEL"/>
    <n v="400"/>
    <s v="STRONG-ARM (HANDS, FIST, FEET OR BODILY FORCE)"/>
    <s v="AO"/>
    <s v="Adult Other"/>
    <n v="626"/>
    <m/>
    <m/>
    <m/>
    <s v="200 S  GAFFEY                       ST"/>
    <m/>
    <n v="33.741900000000001"/>
    <n v="-118.2923"/>
    <n v="0"/>
  </r>
  <r>
    <n v="201225578"/>
    <d v="2020-12-02T00:00:00"/>
    <d v="2020-12-01T00:00:00"/>
    <n v="2300"/>
    <n v="12"/>
    <x v="8"/>
    <n v="1257"/>
    <n v="1"/>
    <n v="510"/>
    <s v="VEHICLE - STOLEN"/>
    <m/>
    <n v="0"/>
    <m/>
    <m/>
    <n v="103"/>
    <s v="ALLEY"/>
    <m/>
    <m/>
    <s v="IC"/>
    <s v="Invest Cont"/>
    <n v="510"/>
    <m/>
    <m/>
    <m/>
    <s v="800 W  78TH                         ST"/>
    <m/>
    <n v="33.968800000000002"/>
    <n v="-118.2873"/>
    <n v="0"/>
  </r>
  <r>
    <n v="200408949"/>
    <d v="2020-05-18T00:00:00"/>
    <d v="2020-05-17T00:00:00"/>
    <n v="1800"/>
    <n v="4"/>
    <x v="4"/>
    <n v="409"/>
    <n v="2"/>
    <n v="354"/>
    <s v="THEFT OF IDENTITY"/>
    <m/>
    <n v="66"/>
    <s v="M"/>
    <s v="C"/>
    <n v="502"/>
    <s v="MULTI-UNIT DWELLING (APARTMENT, DUPLEX, ETC)"/>
    <m/>
    <m/>
    <s v="IC"/>
    <s v="Invest Cont"/>
    <n v="354"/>
    <m/>
    <m/>
    <m/>
    <s v="4300    LOWELL                       AV"/>
    <m/>
    <n v="34.093800000000002"/>
    <n v="-118.16240000000001"/>
    <n v="0"/>
  </r>
  <r>
    <n v="200814504"/>
    <d v="2020-09-24T00:00:00"/>
    <d v="2020-06-15T00:00:00"/>
    <n v="5"/>
    <n v="8"/>
    <x v="12"/>
    <n v="824"/>
    <n v="2"/>
    <n v="354"/>
    <s v="THEFT OF IDENTITY"/>
    <s v="1822 0100 0930"/>
    <n v="57"/>
    <s v="F"/>
    <s v="W"/>
    <n v="501"/>
    <s v="SINGLE FAMILY DWELLING"/>
    <m/>
    <m/>
    <s v="IC"/>
    <s v="Invest Cont"/>
    <n v="354"/>
    <m/>
    <m/>
    <m/>
    <s v="600    SAN LORENZO                  ST"/>
    <m/>
    <n v="34.034399999999998"/>
    <n v="-118.5094"/>
    <n v="0"/>
  </r>
  <r>
    <n v="200708527"/>
    <d v="2020-04-22T00:00:00"/>
    <d v="2020-04-22T00:00:00"/>
    <n v="1939"/>
    <n v="7"/>
    <x v="0"/>
    <n v="715"/>
    <n v="2"/>
    <n v="740"/>
    <s v="VANDALISM - FELONY ($400 &amp; OVER, ALL CHURCH VANDALISMS)"/>
    <n v="329"/>
    <n v="19"/>
    <s v="M"/>
    <s v="O"/>
    <n v="102"/>
    <s v="SIDEWALK"/>
    <m/>
    <m/>
    <s v="IC"/>
    <s v="Invest Cont"/>
    <n v="740"/>
    <m/>
    <m/>
    <m/>
    <s v="400 N  LA BREA                      AV"/>
    <m/>
    <n v="34.078200000000002"/>
    <n v="-118.3463"/>
    <n v="0"/>
  </r>
  <r>
    <n v="200306504"/>
    <d v="2020-02-11T00:00:00"/>
    <d v="2020-02-11T00:00:00"/>
    <n v="1225"/>
    <n v="3"/>
    <x v="2"/>
    <n v="341"/>
    <n v="1"/>
    <n v="210"/>
    <s v="ROBBERY"/>
    <s v="0104 0325 0342 0444 0945 0346"/>
    <n v="19"/>
    <s v="X"/>
    <s v="X"/>
    <n v="409"/>
    <s v="BEAUTY SUPPLY STORE"/>
    <n v="400"/>
    <s v="STRONG-ARM (HANDS, FIST, FEET OR BODILY FORCE)"/>
    <s v="IC"/>
    <s v="Invest Cont"/>
    <n v="210"/>
    <m/>
    <m/>
    <m/>
    <s v="5700    OBAMA                        BL"/>
    <m/>
    <n v="34.015099999999997"/>
    <n v="-118.3657"/>
    <n v="0"/>
  </r>
  <r>
    <n v="200805392"/>
    <d v="2020-01-31T00:00:00"/>
    <d v="2020-01-25T00:00:00"/>
    <n v="1600"/>
    <n v="8"/>
    <x v="12"/>
    <n v="852"/>
    <n v="2"/>
    <n v="860"/>
    <s v="BATTERY WITH SEXUAL CONTACT"/>
    <s v="1822 0522 0551"/>
    <n v="26"/>
    <s v="F"/>
    <s v="A"/>
    <n v="404"/>
    <s v="DEPARTMENT STORE"/>
    <n v="400"/>
    <s v="STRONG-ARM (HANDS, FIST, FEET OR BODILY FORCE)"/>
    <s v="AA"/>
    <s v="Adult Arrest"/>
    <n v="860"/>
    <m/>
    <m/>
    <m/>
    <s v="11800    SANTA MONICA                 BL"/>
    <m/>
    <n v="34.042700000000004"/>
    <n v="-118.4585"/>
    <n v="1"/>
  </r>
  <r>
    <n v="200605883"/>
    <d v="2020-02-07T00:00:00"/>
    <d v="2020-02-07T00:00:00"/>
    <n v="2020"/>
    <n v="6"/>
    <x v="9"/>
    <n v="668"/>
    <n v="2"/>
    <n v="951"/>
    <s v="DEFRAUDING INNKEEPER/THEFT OF SERVICES, $950 &amp; UNDER"/>
    <s v="1300 1310 0344 1231 1822 0104"/>
    <n v="58"/>
    <s v="M"/>
    <s v="O"/>
    <n v="114"/>
    <s v="TAXI"/>
    <m/>
    <m/>
    <s v="IC"/>
    <s v="Invest Cont"/>
    <n v="951"/>
    <m/>
    <m/>
    <m/>
    <s v="FOUNTAIN"/>
    <s v="SAINT ANDREWS"/>
    <n v="34.094799999999999"/>
    <n v="-118.31140000000001"/>
    <n v="0"/>
  </r>
  <r>
    <n v="201306730"/>
    <d v="2020-02-18T00:00:00"/>
    <d v="2020-02-18T00:00:00"/>
    <n v="1750"/>
    <n v="13"/>
    <x v="6"/>
    <n v="1375"/>
    <n v="1"/>
    <n v="761"/>
    <s v="BRANDISH WEAPON"/>
    <s v="2000 1814 0444 0446 0408 0334 0913"/>
    <n v="24"/>
    <s v="F"/>
    <s v="H"/>
    <n v="501"/>
    <s v="SINGLE FAMILY DWELLING"/>
    <n v="200"/>
    <s v="KNIFE WITH BLADE 6INCHES OR LESS"/>
    <s v="IC"/>
    <s v="Invest Cont"/>
    <n v="626"/>
    <n v="761"/>
    <m/>
    <m/>
    <s v="1300 E  55TH                         ST"/>
    <m/>
    <n v="33.993000000000002"/>
    <n v="-118.2521"/>
    <n v="0"/>
  </r>
  <r>
    <n v="200210574"/>
    <d v="2020-05-24T00:00:00"/>
    <d v="2020-05-24T00:00:00"/>
    <n v="830"/>
    <n v="2"/>
    <x v="5"/>
    <n v="215"/>
    <n v="1"/>
    <n v="230"/>
    <s v="ASSAULT WITH DEADLY WEAPON, AGGRAVATED ASSAULT"/>
    <s v="2004 1218 0416 0305 0913 1817"/>
    <n v="41"/>
    <s v="M"/>
    <s v="H"/>
    <n v="158"/>
    <s v="TRANSIENT ENCAMPMENT"/>
    <n v="114"/>
    <s v="AIR PISTOL/REVOLVER/RIFLE/BB GUN"/>
    <s v="AO"/>
    <s v="Adult Other"/>
    <n v="230"/>
    <m/>
    <m/>
    <m/>
    <s v="SILVER LAKE                  BL"/>
    <s v="HOLLYWOOD                    FY"/>
    <n v="34.077199999999998"/>
    <n v="-118.2818"/>
    <n v="0"/>
  </r>
  <r>
    <n v="200810621"/>
    <d v="2020-06-14T00:00:00"/>
    <d v="2020-06-14T00:00:00"/>
    <n v="1855"/>
    <n v="8"/>
    <x v="12"/>
    <n v="857"/>
    <n v="1"/>
    <n v="442"/>
    <s v="SHOPLIFTING - PETTY THEFT ($950 &amp; UNDER)"/>
    <s v="0344 2004 0325 0104 1822 2028"/>
    <n v="0"/>
    <s v="X"/>
    <s v="X"/>
    <n v="402"/>
    <s v="MARKET"/>
    <m/>
    <m/>
    <s v="IC"/>
    <s v="Invest Cont"/>
    <n v="442"/>
    <m/>
    <m/>
    <m/>
    <s v="9600 W  PICO                         BL"/>
    <m/>
    <n v="34.055199999999999"/>
    <n v="-118.39790000000001"/>
    <n v="0"/>
  </r>
  <r>
    <n v="201218536"/>
    <d v="2020-08-14T00:00:00"/>
    <d v="2020-08-14T00:00:00"/>
    <n v="1445"/>
    <n v="12"/>
    <x v="8"/>
    <n v="1239"/>
    <n v="2"/>
    <n v="624"/>
    <s v="BATTERY - SIMPLE ASSAULT"/>
    <s v="1822 0416"/>
    <n v="44"/>
    <s v="M"/>
    <s v="H"/>
    <n v="102"/>
    <s v="SIDEWALK"/>
    <n v="400"/>
    <s v="STRONG-ARM (HANDS, FIST, FEET OR BODILY FORCE)"/>
    <s v="IC"/>
    <s v="Invest Cont"/>
    <n v="624"/>
    <m/>
    <m/>
    <m/>
    <s v="SLAUSON                      AV"/>
    <s v="VERMONT                      AV"/>
    <n v="33.989100000000001"/>
    <n v="-118.2915"/>
    <n v="0"/>
  </r>
  <r>
    <n v="200900955"/>
    <d v="2020-12-25T00:00:00"/>
    <d v="2020-12-24T00:00:00"/>
    <n v="2045"/>
    <n v="9"/>
    <x v="3"/>
    <n v="904"/>
    <n v="1"/>
    <n v="230"/>
    <s v="ASSAULT WITH DEADLY WEAPON, AGGRAVATED ASSAULT"/>
    <s v="1402 0411 1218 0913 0360 0334 1401 1414"/>
    <n v="35"/>
    <s v="M"/>
    <s v="H"/>
    <n v="502"/>
    <s v="MULTI-UNIT DWELLING (APARTMENT, DUPLEX, ETC)"/>
    <n v="204"/>
    <s v="FOLDING KNIFE"/>
    <s v="AA"/>
    <s v="Adult Arrest"/>
    <n v="230"/>
    <n v="998"/>
    <m/>
    <m/>
    <s v="14500    SATICOY                      ST"/>
    <m/>
    <n v="34.208399999999997"/>
    <n v="-118.4599"/>
    <n v="1"/>
  </r>
  <r>
    <n v="201200563"/>
    <d v="2020-03-04T00:00:00"/>
    <d v="2020-03-04T00:00:00"/>
    <n v="2222"/>
    <n v="12"/>
    <x v="8"/>
    <n v="1249"/>
    <n v="1"/>
    <n v="230"/>
    <s v="ASSAULT WITH DEADLY WEAPON, AGGRAVATED ASSAULT"/>
    <s v="1402 1224 1822 1309 0334 0445 0411 0416 0446 2021"/>
    <n v="37"/>
    <s v="M"/>
    <s v="H"/>
    <n v="142"/>
    <s v="DRIVE THRU*"/>
    <n v="204"/>
    <s v="FOLDING KNIFE"/>
    <s v="AA"/>
    <s v="Adult Arrest"/>
    <n v="230"/>
    <m/>
    <m/>
    <m/>
    <s v="500 W  FLORENCE                     AV"/>
    <m/>
    <n v="33.978999999999999"/>
    <n v="-118.2839"/>
    <n v="1"/>
  </r>
  <r>
    <n v="200105947"/>
    <d v="2020-01-29T00:00:00"/>
    <d v="2020-01-28T00:00:00"/>
    <n v="1730"/>
    <n v="1"/>
    <x v="1"/>
    <n v="159"/>
    <n v="1"/>
    <n v="510"/>
    <s v="VEHICLE - STOLEN"/>
    <m/>
    <n v="0"/>
    <m/>
    <m/>
    <n v="101"/>
    <s v="STREET"/>
    <m/>
    <m/>
    <s v="IC"/>
    <s v="Invest Cont"/>
    <n v="510"/>
    <m/>
    <m/>
    <m/>
    <s v="1800    INDUSTRIAL                   ST"/>
    <m/>
    <n v="34.035899999999998"/>
    <n v="-118.23439999999999"/>
    <n v="0"/>
  </r>
  <r>
    <n v="201209460"/>
    <d v="2020-03-20T00:00:00"/>
    <d v="2020-03-20T00:00:00"/>
    <n v="430"/>
    <n v="12"/>
    <x v="8"/>
    <n v="1232"/>
    <n v="2"/>
    <n v="626"/>
    <s v="INTIMATE PARTNER - SIMPLE ASSAULT"/>
    <s v="2000 0913 0447 0416 0400 1814"/>
    <n v="48"/>
    <s v="F"/>
    <s v="B"/>
    <n v="501"/>
    <s v="SINGLE FAMILY DWELLING"/>
    <n v="302"/>
    <s v="BLUNT INSTRUMENT"/>
    <s v="IC"/>
    <s v="Invest Cont"/>
    <n v="626"/>
    <m/>
    <m/>
    <m/>
    <s v="5800    MADDEN                       AV"/>
    <m/>
    <n v="33.989100000000001"/>
    <n v="-118.32550000000001"/>
    <n v="0"/>
  </r>
  <r>
    <n v="200315977"/>
    <d v="2020-08-18T00:00:00"/>
    <d v="2020-08-18T00:00:00"/>
    <n v="2300"/>
    <n v="3"/>
    <x v="2"/>
    <n v="353"/>
    <n v="2"/>
    <n v="740"/>
    <s v="VANDALISM - FELONY ($400 &amp; OVER, ALL CHURCH VANDALISMS)"/>
    <s v="1300 0329"/>
    <n v="19"/>
    <s v="X"/>
    <s v="X"/>
    <n v="122"/>
    <s v="VEHICLE, PASSENGER/TRUCK"/>
    <m/>
    <m/>
    <s v="IC"/>
    <s v="Invest Cont"/>
    <n v="740"/>
    <m/>
    <m/>
    <m/>
    <s v="3500    FARMDALE                     AV"/>
    <m/>
    <n v="34.023699999999998"/>
    <n v="-118.34610000000001"/>
    <n v="0"/>
  </r>
  <r>
    <n v="200706332"/>
    <d v="2020-02-19T00:00:00"/>
    <d v="2020-02-13T00:00:00"/>
    <n v="2200"/>
    <n v="7"/>
    <x v="0"/>
    <n v="734"/>
    <n v="1"/>
    <n v="510"/>
    <s v="VEHICLE - STOLEN"/>
    <m/>
    <n v="0"/>
    <m/>
    <m/>
    <n v="104"/>
    <s v="DRIVEWAY"/>
    <m/>
    <m/>
    <s v="IC"/>
    <s v="Invest Cont"/>
    <n v="510"/>
    <m/>
    <m/>
    <m/>
    <s v="5700 W  6TH                          ST"/>
    <m/>
    <n v="34.067700000000002"/>
    <n v="-118.3548"/>
    <n v="0"/>
  </r>
  <r>
    <n v="200211811"/>
    <d v="2020-06-26T00:00:00"/>
    <d v="2020-06-26T00:00:00"/>
    <n v="430"/>
    <n v="2"/>
    <x v="5"/>
    <n v="291"/>
    <n v="1"/>
    <n v="210"/>
    <s v="ROBBERY"/>
    <s v="0344 0325 0104 0444 0400 1822 0945"/>
    <n v="0"/>
    <s v="X"/>
    <s v="X"/>
    <n v="210"/>
    <s v="RESTAURANT/FAST FOOD"/>
    <n v="400"/>
    <s v="STRONG-ARM (HANDS, FIST, FEET OR BODILY FORCE)"/>
    <s v="IC"/>
    <s v="Invest Cont"/>
    <n v="210"/>
    <m/>
    <m/>
    <m/>
    <s v="1600 S  HOOVER                       ST"/>
    <m/>
    <n v="34.043300000000002"/>
    <n v="-118.2841"/>
    <n v="0"/>
  </r>
  <r>
    <n v="200411380"/>
    <d v="2020-08-01T00:00:00"/>
    <d v="2020-08-01T00:00:00"/>
    <n v="545"/>
    <n v="4"/>
    <x v="4"/>
    <n v="415"/>
    <n v="2"/>
    <n v="900"/>
    <s v="VIOLATION OF COURT ORDER"/>
    <s v="2038 0913 1814 0329"/>
    <n v="34"/>
    <s v="F"/>
    <s v="H"/>
    <n v="502"/>
    <s v="MULTI-UNIT DWELLING (APARTMENT, DUPLEX, ETC)"/>
    <m/>
    <m/>
    <s v="AO"/>
    <s v="Adult Other"/>
    <n v="900"/>
    <m/>
    <m/>
    <m/>
    <s v="2500    HANCOCK                      ST"/>
    <m/>
    <n v="34.075499999999998"/>
    <n v="-118.2092"/>
    <n v="0"/>
  </r>
  <r>
    <n v="200609268"/>
    <d v="2020-04-20T00:00:00"/>
    <d v="2020-04-06T00:00:00"/>
    <n v="1900"/>
    <n v="6"/>
    <x v="9"/>
    <n v="643"/>
    <n v="2"/>
    <n v="956"/>
    <s v="LETTERS, LEWD  -  TELEPHONE CALLS, LEWD"/>
    <s v="1822 1912"/>
    <n v="24"/>
    <s v="F"/>
    <s v="O"/>
    <n v="501"/>
    <s v="SINGLE FAMILY DWELLING"/>
    <m/>
    <m/>
    <s v="IC"/>
    <s v="Invest Cont"/>
    <n v="956"/>
    <m/>
    <m/>
    <m/>
    <s v="1500 N  FORMOSA                      AV"/>
    <m/>
    <n v="34.097999999999999"/>
    <n v="-118.3468"/>
    <n v="0"/>
  </r>
  <r>
    <n v="200900691"/>
    <d v="2020-04-21T00:00:00"/>
    <d v="2020-04-21T00:00:00"/>
    <n v="30"/>
    <n v="9"/>
    <x v="3"/>
    <n v="901"/>
    <n v="2"/>
    <n v="626"/>
    <s v="INTIMATE PARTNER - SIMPLE ASSAULT"/>
    <s v="2000 0416 1402"/>
    <n v="54"/>
    <s v="F"/>
    <s v="W"/>
    <n v="502"/>
    <s v="MULTI-UNIT DWELLING (APARTMENT, DUPLEX, ETC)"/>
    <n v="400"/>
    <s v="STRONG-ARM (HANDS, FIST, FEET OR BODILY FORCE)"/>
    <s v="AA"/>
    <s v="Adult Arrest"/>
    <n v="626"/>
    <n v="998"/>
    <m/>
    <m/>
    <s v="7500    ZOMBAR                       AV"/>
    <m/>
    <n v="34.206600000000002"/>
    <n v="-118.46729999999999"/>
    <n v="1"/>
  </r>
  <r>
    <n v="201111576"/>
    <d v="2020-07-18T00:00:00"/>
    <d v="2020-04-10T00:00:00"/>
    <n v="1200"/>
    <n v="11"/>
    <x v="7"/>
    <n v="1117"/>
    <n v="1"/>
    <n v="420"/>
    <s v="THEFT FROM MOTOR VEHICLE - PETTY ($950 &amp; UNDER)"/>
    <m/>
    <n v="0"/>
    <m/>
    <m/>
    <n v="108"/>
    <s v="PARKING LOT"/>
    <m/>
    <m/>
    <s v="IC"/>
    <s v="Invest Cont"/>
    <n v="420"/>
    <m/>
    <m/>
    <m/>
    <s v="4800    EAGLE ROCK                   BL"/>
    <m/>
    <n v="34.132399999999997"/>
    <n v="-118.21599999999999"/>
    <n v="0"/>
  </r>
  <r>
    <n v="201111997"/>
    <d v="2020-07-30T00:00:00"/>
    <d v="2020-07-29T00:00:00"/>
    <n v="2220"/>
    <n v="11"/>
    <x v="7"/>
    <n v="1147"/>
    <n v="2"/>
    <n v="626"/>
    <s v="INTIMATE PARTNER - SIMPLE ASSAULT"/>
    <s v="2000 0913 1814"/>
    <n v="55"/>
    <s v="M"/>
    <s v="H"/>
    <n v="501"/>
    <s v="SINGLE FAMILY DWELLING"/>
    <n v="400"/>
    <s v="STRONG-ARM (HANDS, FIST, FEET OR BODILY FORCE)"/>
    <s v="AO"/>
    <s v="Adult Other"/>
    <n v="626"/>
    <m/>
    <m/>
    <m/>
    <s v="2900    DIVISION                     ST"/>
    <m/>
    <n v="34.102699999999999"/>
    <n v="-118.2363"/>
    <n v="0"/>
  </r>
  <r>
    <n v="201107215"/>
    <d v="2020-03-12T00:00:00"/>
    <d v="2020-03-11T00:00:00"/>
    <n v="1630"/>
    <n v="11"/>
    <x v="7"/>
    <n v="1135"/>
    <n v="2"/>
    <n v="745"/>
    <s v="VANDALISM - MISDEAMEANOR ($399 OR UNDER)"/>
    <n v="329"/>
    <n v="37"/>
    <s v="M"/>
    <s v="H"/>
    <n v="108"/>
    <s v="PARKING LOT"/>
    <m/>
    <m/>
    <s v="IC"/>
    <s v="Invest Cont"/>
    <n v="745"/>
    <m/>
    <m/>
    <m/>
    <s v="3300    GASSEN                       PL"/>
    <m/>
    <n v="34.1051"/>
    <n v="-118.2313"/>
    <n v="0"/>
  </r>
  <r>
    <n v="200612184"/>
    <d v="2020-07-03T00:00:00"/>
    <d v="2020-07-03T00:00:00"/>
    <n v="300"/>
    <n v="6"/>
    <x v="9"/>
    <n v="644"/>
    <n v="1"/>
    <n v="420"/>
    <s v="THEFT FROM MOTOR VEHICLE - PETTY ($950 &amp; UNDER)"/>
    <s v="1300 1601 1606 0344 1822"/>
    <n v="28"/>
    <s v="F"/>
    <s v="W"/>
    <n v="123"/>
    <s v="PARKING UNDERGROUND/BUILDING"/>
    <m/>
    <m/>
    <s v="IC"/>
    <s v="Invest Cont"/>
    <n v="420"/>
    <m/>
    <m/>
    <m/>
    <s v="1400 N  POINSETTIA                   PL"/>
    <m/>
    <n v="34.096200000000003"/>
    <n v="-118.34829999999999"/>
    <n v="0"/>
  </r>
  <r>
    <n v="200705431"/>
    <d v="2020-01-31T00:00:00"/>
    <d v="2020-01-30T00:00:00"/>
    <n v="2340"/>
    <n v="7"/>
    <x v="0"/>
    <n v="782"/>
    <n v="2"/>
    <n v="627"/>
    <s v="CHILD ABUSE (PHYSICAL) - SIMPLE ASSAULT"/>
    <n v="444"/>
    <n v="16"/>
    <s v="M"/>
    <s v="W"/>
    <n v="406"/>
    <s v="OTHER STORE"/>
    <n v="400"/>
    <s v="STRONG-ARM (HANDS, FIST, FEET OR BODILY FORCE)"/>
    <s v="AO"/>
    <s v="Adult Other"/>
    <n v="627"/>
    <m/>
    <m/>
    <m/>
    <s v="1900 S  LA CIENEGA                   BL"/>
    <m/>
    <n v="34.0426"/>
    <n v="-118.3764"/>
    <n v="0"/>
  </r>
  <r>
    <n v="200207335"/>
    <d v="2020-02-15T00:00:00"/>
    <d v="2020-02-15T00:00:00"/>
    <n v="1730"/>
    <n v="2"/>
    <x v="5"/>
    <n v="246"/>
    <n v="2"/>
    <n v="626"/>
    <s v="INTIMATE PARTNER - SIMPLE ASSAULT"/>
    <s v="0913 2000 0910 0416 1206 2033 1814"/>
    <n v="18"/>
    <s v="M"/>
    <s v="H"/>
    <n v="904"/>
    <s v="MTA - RED LINE - WESTLAKE/MACARTHUR PARK"/>
    <n v="400"/>
    <s v="STRONG-ARM (HANDS, FIST, FEET OR BODILY FORCE)"/>
    <s v="IC"/>
    <s v="Invest Cont"/>
    <n v="626"/>
    <m/>
    <m/>
    <m/>
    <s v="600 S  ALVARADO                     ST"/>
    <m/>
    <n v="34.059600000000003"/>
    <n v="-118.2749"/>
    <n v="0"/>
  </r>
  <r>
    <n v="201212518"/>
    <d v="2020-05-09T00:00:00"/>
    <d v="2020-05-08T00:00:00"/>
    <n v="1900"/>
    <n v="12"/>
    <x v="8"/>
    <n v="1233"/>
    <n v="1"/>
    <n v="330"/>
    <s v="BURGLARY FROM VEHICLE"/>
    <s v="1609 0344 1307"/>
    <n v="46"/>
    <s v="F"/>
    <s v="H"/>
    <n v="101"/>
    <s v="STREET"/>
    <m/>
    <m/>
    <s v="IC"/>
    <s v="Invest Cont"/>
    <n v="330"/>
    <m/>
    <m/>
    <m/>
    <s v="1700 W  60TH                         ST"/>
    <m/>
    <n v="33.985900000000001"/>
    <n v="-118.3068"/>
    <n v="0"/>
  </r>
  <r>
    <n v="200413050"/>
    <d v="2020-09-22T00:00:00"/>
    <d v="2020-09-22T00:00:00"/>
    <n v="900"/>
    <n v="4"/>
    <x v="4"/>
    <n v="478"/>
    <n v="2"/>
    <n v="624"/>
    <s v="BATTERY - SIMPLE ASSAULT"/>
    <s v="0913 0416"/>
    <n v="45"/>
    <s v="F"/>
    <s v="W"/>
    <n v="504"/>
    <s v="OTHER RESIDENCE"/>
    <n v="400"/>
    <s v="STRONG-ARM (HANDS, FIST, FEET OR BODILY FORCE)"/>
    <s v="IC"/>
    <s v="Invest Cont"/>
    <n v="624"/>
    <m/>
    <m/>
    <m/>
    <s v="3400    PERCY                        ST"/>
    <m/>
    <n v="34.027700000000003"/>
    <n v="-118.1979"/>
    <n v="0"/>
  </r>
  <r>
    <n v="201219428"/>
    <d v="2020-08-27T00:00:00"/>
    <d v="2020-08-27T00:00:00"/>
    <n v="10"/>
    <n v="12"/>
    <x v="8"/>
    <n v="1218"/>
    <n v="1"/>
    <n v="251"/>
    <s v="SHOTS FIRED AT INHABITED DWELLING"/>
    <s v="0450 1822 0906"/>
    <n v="64"/>
    <s v="M"/>
    <s v="H"/>
    <n v="401"/>
    <s v="MINI-MART"/>
    <n v="106"/>
    <s v="UNKNOWN FIREARM"/>
    <s v="IC"/>
    <s v="Invest Cont"/>
    <n v="251"/>
    <m/>
    <m/>
    <m/>
    <s v="5400 S  FIGUEROA                     ST"/>
    <m/>
    <n v="33.9923"/>
    <n v="-118.28700000000001"/>
    <n v="0"/>
  </r>
  <r>
    <n v="200206499"/>
    <d v="2020-02-19T00:00:00"/>
    <d v="2020-02-19T00:00:00"/>
    <n v="1200"/>
    <n v="2"/>
    <x v="5"/>
    <n v="236"/>
    <n v="1"/>
    <n v="330"/>
    <s v="BURGLARY FROM VEHICLE"/>
    <s v="0329 0344 1607"/>
    <n v="25"/>
    <s v="M"/>
    <s v="H"/>
    <n v="101"/>
    <s v="STREET"/>
    <m/>
    <m/>
    <s v="IC"/>
    <s v="Invest Cont"/>
    <n v="330"/>
    <m/>
    <m/>
    <m/>
    <s v="1700    MIRAMAR                      ST"/>
    <m/>
    <n v="34.061599999999999"/>
    <n v="-118.2675"/>
    <n v="0"/>
  </r>
  <r>
    <n v="200814006"/>
    <d v="2020-09-12T00:00:00"/>
    <d v="2020-09-05T00:00:00"/>
    <n v="2040"/>
    <n v="8"/>
    <x v="12"/>
    <n v="808"/>
    <n v="2"/>
    <n v="740"/>
    <s v="VANDALISM - FELONY ($400 &amp; OVER, ALL CHURCH VANDALISMS)"/>
    <s v="1420 1822 1609 1202 0202 0209 0216"/>
    <n v="62"/>
    <s v="F"/>
    <s v="A"/>
    <n v="501"/>
    <s v="SINGLE FAMILY DWELLING"/>
    <m/>
    <m/>
    <s v="IC"/>
    <s v="Invest Cont"/>
    <n v="740"/>
    <m/>
    <m/>
    <m/>
    <s v="3000    DEEP CANYON                  DR"/>
    <m/>
    <n v="34.128700000000002"/>
    <n v="-118.4302"/>
    <n v="0"/>
  </r>
  <r>
    <n v="200316143"/>
    <d v="2020-08-22T00:00:00"/>
    <d v="2020-08-21T00:00:00"/>
    <n v="2000"/>
    <n v="3"/>
    <x v="2"/>
    <n v="395"/>
    <n v="2"/>
    <n v="740"/>
    <s v="VANDALISM - FELONY ($400 &amp; OVER, ALL CHURCH VANDALISMS)"/>
    <s v="0329 1300 1822"/>
    <n v="52"/>
    <s v="F"/>
    <s v="B"/>
    <n v="122"/>
    <s v="VEHICLE, PASSENGER/TRUCK"/>
    <m/>
    <m/>
    <s v="IC"/>
    <s v="Invest Cont"/>
    <n v="740"/>
    <m/>
    <m/>
    <m/>
    <s v="1700 W  43RD                         ST"/>
    <m/>
    <n v="34.005499999999998"/>
    <n v="-118.3095"/>
    <n v="0"/>
  </r>
  <r>
    <n v="200204647"/>
    <d v="2020-01-14T00:00:00"/>
    <d v="2020-01-13T00:00:00"/>
    <n v="1155"/>
    <n v="2"/>
    <x v="5"/>
    <n v="265"/>
    <n v="1"/>
    <n v="230"/>
    <s v="ASSAULT WITH DEADLY WEAPON, AGGRAVATED ASSAULT"/>
    <s v="1822 0302 0312 1019 0449"/>
    <n v="53"/>
    <s v="M"/>
    <s v="H"/>
    <n v="102"/>
    <s v="SIDEWALK"/>
    <n v="102"/>
    <s v="HAND GUN"/>
    <s v="IC"/>
    <s v="Invest Cont"/>
    <n v="230"/>
    <m/>
    <m/>
    <m/>
    <s v="8TH                          ST"/>
    <s v="ALVARADO                     ST"/>
    <n v="34.054900000000004"/>
    <n v="-118.2778"/>
    <n v="0"/>
  </r>
  <r>
    <n v="200215459"/>
    <d v="2020-09-25T00:00:00"/>
    <d v="2020-09-05T00:00:00"/>
    <n v="1840"/>
    <n v="2"/>
    <x v="5"/>
    <n v="236"/>
    <n v="1"/>
    <n v="310"/>
    <s v="BURGLARY"/>
    <s v="0344 1501"/>
    <n v="33"/>
    <s v="M"/>
    <s v="B"/>
    <n v="502"/>
    <s v="MULTI-UNIT DWELLING (APARTMENT, DUPLEX, ETC)"/>
    <m/>
    <m/>
    <s v="IC"/>
    <s v="Invest Cont"/>
    <n v="310"/>
    <m/>
    <m/>
    <m/>
    <s v="100 N  ALVARADO                     ST"/>
    <m/>
    <n v="34.066699999999997"/>
    <n v="-118.27030000000001"/>
    <n v="0"/>
  </r>
  <r>
    <n v="200510842"/>
    <d v="2020-06-21T00:00:00"/>
    <d v="2020-06-21T00:00:00"/>
    <n v="640"/>
    <n v="5"/>
    <x v="10"/>
    <n v="565"/>
    <n v="2"/>
    <n v="888"/>
    <s v="TRESPASSING"/>
    <s v="1501 2004"/>
    <n v="0"/>
    <s v="X"/>
    <s v="X"/>
    <n v="401"/>
    <s v="MINI-MART"/>
    <m/>
    <m/>
    <s v="AA"/>
    <s v="Adult Arrest"/>
    <n v="888"/>
    <m/>
    <m/>
    <m/>
    <s v="800 S  GAFFEY                       ST"/>
    <m/>
    <n v="33.736600000000003"/>
    <n v="-118.2923"/>
    <n v="1"/>
  </r>
  <r>
    <n v="200808837"/>
    <d v="2020-04-29T00:00:00"/>
    <d v="2020-04-28T00:00:00"/>
    <n v="1930"/>
    <n v="8"/>
    <x v="12"/>
    <n v="835"/>
    <n v="1"/>
    <n v="331"/>
    <s v="THEFT FROM MOTOR VEHICLE - GRAND ($950.01 AND OVER)"/>
    <s v="0344 1606 0202 1420 1822"/>
    <n v="47"/>
    <s v="F"/>
    <s v="O"/>
    <n v="501"/>
    <s v="SINGLE FAMILY DWELLING"/>
    <n v="500"/>
    <s v="UNKNOWN WEAPON/OTHER WEAPON"/>
    <s v="IC"/>
    <s v="Invest Cont"/>
    <n v="331"/>
    <m/>
    <m/>
    <m/>
    <s v="2000    CAMDEN                       AV"/>
    <m/>
    <n v="34.043999999999997"/>
    <n v="-118.43859999999999"/>
    <n v="0"/>
  </r>
  <r>
    <n v="200306481"/>
    <d v="2020-02-11T00:00:00"/>
    <d v="2020-02-06T00:00:00"/>
    <n v="1200"/>
    <n v="3"/>
    <x v="2"/>
    <n v="314"/>
    <n v="2"/>
    <n v="649"/>
    <s v="DOCUMENT FORGERY / STOLEN FELONY"/>
    <s v="2000 1813 0924"/>
    <n v="35"/>
    <s v="M"/>
    <s v="H"/>
    <n v="501"/>
    <s v="SINGLE FAMILY DWELLING"/>
    <m/>
    <m/>
    <s v="IC"/>
    <s v="Invest Cont"/>
    <n v="649"/>
    <m/>
    <m/>
    <m/>
    <s v="3800 W  28TH                         ST"/>
    <m/>
    <n v="34.030200000000001"/>
    <n v="-118.3267"/>
    <n v="0"/>
  </r>
  <r>
    <n v="200615161"/>
    <d v="2020-09-09T00:00:00"/>
    <d v="2020-09-09T00:00:00"/>
    <n v="1210"/>
    <n v="6"/>
    <x v="9"/>
    <n v="644"/>
    <n v="2"/>
    <n v="946"/>
    <s v="OTHER MISCELLANEOUS CRIME"/>
    <n v="1501"/>
    <n v="0"/>
    <s v="X"/>
    <s v="X"/>
    <n v="502"/>
    <s v="MULTI-UNIT DWELLING (APARTMENT, DUPLEX, ETC)"/>
    <m/>
    <m/>
    <s v="AA"/>
    <s v="Adult Arrest"/>
    <n v="946"/>
    <m/>
    <m/>
    <m/>
    <s v="1400 N  DETROIT                      ST"/>
    <m/>
    <n v="34.096200000000003"/>
    <n v="-118.34520000000001"/>
    <n v="1"/>
  </r>
  <r>
    <n v="200310332"/>
    <d v="2020-04-24T00:00:00"/>
    <d v="2020-04-22T00:00:00"/>
    <n v="1800"/>
    <n v="3"/>
    <x v="2"/>
    <n v="396"/>
    <n v="1"/>
    <n v="510"/>
    <s v="VEHICLE - STOLEN"/>
    <m/>
    <n v="0"/>
    <m/>
    <m/>
    <n v="101"/>
    <s v="STREET"/>
    <m/>
    <m/>
    <s v="IC"/>
    <s v="Invest Cont"/>
    <n v="510"/>
    <m/>
    <m/>
    <m/>
    <s v="800 W  41ST                         ST"/>
    <m/>
    <n v="34.0092"/>
    <n v="-118.2872"/>
    <n v="0"/>
  </r>
  <r>
    <n v="201214794"/>
    <d v="2020-06-15T00:00:00"/>
    <d v="2020-06-15T00:00:00"/>
    <n v="600"/>
    <n v="12"/>
    <x v="8"/>
    <n v="1241"/>
    <n v="1"/>
    <n v="230"/>
    <s v="ASSAULT WITH DEADLY WEAPON, AGGRAVATED ASSAULT"/>
    <s v="0913 1309 0416"/>
    <n v="25"/>
    <s v="F"/>
    <s v="B"/>
    <n v="101"/>
    <s v="STREET"/>
    <n v="307"/>
    <s v="VEHICLE"/>
    <s v="AA"/>
    <s v="Adult Arrest"/>
    <n v="230"/>
    <m/>
    <m/>
    <m/>
    <s v="66TH                         ST"/>
    <s v="11TH                         AV"/>
    <n v="33.979700000000001"/>
    <n v="-118.32940000000001"/>
    <n v="1"/>
  </r>
  <r>
    <n v="200610874"/>
    <d v="2020-06-02T00:00:00"/>
    <d v="2020-06-01T00:00:00"/>
    <n v="2000"/>
    <n v="6"/>
    <x v="9"/>
    <n v="666"/>
    <n v="1"/>
    <n v="231"/>
    <s v="ASSAULT WITH DEADLY WEAPON ON POLICE OFFICER"/>
    <s v="1212 0400 1822"/>
    <n v="0"/>
    <s v="X"/>
    <s v="X"/>
    <n v="101"/>
    <s v="STREET"/>
    <n v="500"/>
    <s v="UNKNOWN WEAPON/OTHER WEAPON"/>
    <s v="AO"/>
    <s v="Adult Other"/>
    <n v="231"/>
    <m/>
    <m/>
    <m/>
    <s v="1300    WILCOX                       AV"/>
    <m/>
    <n v="34.094299999999997"/>
    <n v="-118.331"/>
    <n v="0"/>
  </r>
  <r>
    <n v="200918541"/>
    <d v="2020-12-17T00:00:00"/>
    <d v="2020-12-17T00:00:00"/>
    <n v="1000"/>
    <n v="9"/>
    <x v="3"/>
    <n v="904"/>
    <n v="2"/>
    <n v="625"/>
    <s v="OTHER ASSAULT"/>
    <s v="0356 0445"/>
    <n v="34"/>
    <s v="M"/>
    <s v="H"/>
    <n v="102"/>
    <s v="SIDEWALK"/>
    <n v="500"/>
    <s v="UNKNOWN WEAPON/OTHER WEAPON"/>
    <s v="IC"/>
    <s v="Invest Cont"/>
    <n v="625"/>
    <m/>
    <m/>
    <m/>
    <s v="VAN NUYS"/>
    <s v="SATICOY                      ST"/>
    <n v="34.208500000000001"/>
    <n v="-118.44880000000001"/>
    <n v="0"/>
  </r>
  <r>
    <n v="201008140"/>
    <d v="2020-04-17T00:00:00"/>
    <d v="2020-04-17T00:00:00"/>
    <n v="1430"/>
    <n v="10"/>
    <x v="11"/>
    <n v="1035"/>
    <n v="1"/>
    <n v="331"/>
    <s v="THEFT FROM MOTOR VEHICLE - GRAND ($950.01 AND OVER)"/>
    <s v="1822 1606 0344"/>
    <n v="45"/>
    <s v="M"/>
    <s v="W"/>
    <n v="104"/>
    <s v="DRIVEWAY"/>
    <m/>
    <m/>
    <s v="IC"/>
    <s v="Invest Cont"/>
    <n v="331"/>
    <m/>
    <m/>
    <m/>
    <s v="17900    DUNCAN                       ST"/>
    <m/>
    <n v="34.185899999999997"/>
    <n v="-118.52290000000001"/>
    <n v="0"/>
  </r>
  <r>
    <n v="200918386"/>
    <d v="2020-12-12T00:00:00"/>
    <d v="2020-12-12T00:00:00"/>
    <n v="1700"/>
    <n v="9"/>
    <x v="3"/>
    <n v="923"/>
    <n v="2"/>
    <n v="624"/>
    <s v="BATTERY - SIMPLE ASSAULT"/>
    <s v="0448 0416 1420"/>
    <n v="22"/>
    <s v="M"/>
    <s v="O"/>
    <n v="401"/>
    <s v="MINI-MART"/>
    <n v="400"/>
    <s v="STRONG-ARM (HANDS, FIST, FEET OR BODILY FORCE)"/>
    <s v="AO"/>
    <s v="Adult Other"/>
    <n v="624"/>
    <m/>
    <m/>
    <m/>
    <s v="14500    VICTORY                      BL"/>
    <m/>
    <n v="34.190300000000001"/>
    <n v="-118.45740000000001"/>
    <n v="0"/>
  </r>
  <r>
    <n v="200305050"/>
    <d v="2020-01-18T00:00:00"/>
    <d v="2020-01-18T00:00:00"/>
    <n v="200"/>
    <n v="3"/>
    <x v="2"/>
    <n v="379"/>
    <n v="2"/>
    <n v="624"/>
    <s v="BATTERY - SIMPLE ASSAULT"/>
    <s v="0342 0444 0416 1810"/>
    <n v="26"/>
    <s v="M"/>
    <s v="H"/>
    <n v="502"/>
    <s v="MULTI-UNIT DWELLING (APARTMENT, DUPLEX, ETC)"/>
    <n v="400"/>
    <s v="STRONG-ARM (HANDS, FIST, FEET OR BODILY FORCE)"/>
    <s v="IC"/>
    <s v="Invest Cont"/>
    <n v="624"/>
    <m/>
    <m/>
    <m/>
    <s v="1100 W  MARTIN LUTHER KING           BL"/>
    <m/>
    <n v="34.014499999999998"/>
    <n v="-118.2937"/>
    <n v="0"/>
  </r>
  <r>
    <n v="200500577"/>
    <d v="2020-03-10T00:00:00"/>
    <d v="2020-03-10T00:00:00"/>
    <n v="1900"/>
    <n v="5"/>
    <x v="10"/>
    <n v="503"/>
    <n v="2"/>
    <n v="888"/>
    <s v="TRESPASSING"/>
    <s v="1309 1402"/>
    <n v="53"/>
    <s v="M"/>
    <s v="A"/>
    <n v="501"/>
    <s v="SINGLE FAMILY DWELLING"/>
    <m/>
    <m/>
    <s v="IC"/>
    <s v="Invest Cont"/>
    <n v="888"/>
    <n v="998"/>
    <m/>
    <m/>
    <s v="800 W  255TH                        ST"/>
    <m/>
    <n v="33.7928"/>
    <n v="-118.29040000000001"/>
    <n v="0"/>
  </r>
  <r>
    <n v="200317339"/>
    <d v="2020-09-14T00:00:00"/>
    <d v="2020-09-14T00:00:00"/>
    <n v="1500"/>
    <n v="3"/>
    <x v="2"/>
    <n v="393"/>
    <n v="1"/>
    <n v="341"/>
    <s v="THEFT-GRAND ($950.01 &amp; OVER)EXCPT,GUNS,FOWL,LIVESTK,PROD"/>
    <s v="0344 1822 2032"/>
    <n v="32"/>
    <s v="M"/>
    <s v="B"/>
    <n v="101"/>
    <s v="STREET"/>
    <m/>
    <m/>
    <s v="IC"/>
    <s v="Invest Cont"/>
    <n v="341"/>
    <m/>
    <m/>
    <m/>
    <s v="LEIMERT                      BL"/>
    <s v="43RD                         ST"/>
    <n v="34.005400000000002"/>
    <n v="-118.3297"/>
    <n v="0"/>
  </r>
  <r>
    <n v="201216102"/>
    <d v="2020-07-08T00:00:00"/>
    <d v="2020-07-08T00:00:00"/>
    <n v="115"/>
    <n v="12"/>
    <x v="8"/>
    <n v="1293"/>
    <n v="2"/>
    <n v="740"/>
    <s v="VANDALISM - FELONY ($400 &amp; OVER, ALL CHURCH VANDALISMS)"/>
    <s v="0554 0329 1300"/>
    <n v="41"/>
    <s v="F"/>
    <s v="B"/>
    <n v="101"/>
    <s v="STREET"/>
    <m/>
    <m/>
    <s v="IC"/>
    <s v="Invest Cont"/>
    <n v="740"/>
    <m/>
    <m/>
    <m/>
    <s v="10500    RUTHELEN                     ST"/>
    <m/>
    <n v="33.940899999999999"/>
    <n v="-118.31229999999999"/>
    <n v="0"/>
  </r>
  <r>
    <n v="201007646"/>
    <d v="2020-03-29T00:00:00"/>
    <d v="2020-03-28T00:00:00"/>
    <n v="1800"/>
    <n v="10"/>
    <x v="11"/>
    <n v="1018"/>
    <n v="2"/>
    <n v="740"/>
    <s v="VANDALISM - FELONY ($400 &amp; OVER, ALL CHURCH VANDALISMS)"/>
    <s v="0329 1822"/>
    <n v="0"/>
    <s v="M"/>
    <s v="O"/>
    <n v="501"/>
    <s v="SINGLE FAMILY DWELLING"/>
    <m/>
    <m/>
    <s v="IC"/>
    <s v="Invest Cont"/>
    <n v="740"/>
    <m/>
    <m/>
    <m/>
    <s v="7800    HASKELL                      AV"/>
    <m/>
    <n v="34.2074"/>
    <n v="-118.4794"/>
    <n v="0"/>
  </r>
  <r>
    <n v="200100554"/>
    <d v="2020-01-20T00:00:00"/>
    <d v="2020-01-20T00:00:00"/>
    <n v="2205"/>
    <n v="1"/>
    <x v="1"/>
    <n v="157"/>
    <n v="1"/>
    <n v="230"/>
    <s v="ASSAULT WITH DEADLY WEAPON, AGGRAVATED ASSAULT"/>
    <s v="0907 1420 0312 1100 1407 1402 0430 1218 1822"/>
    <n v="40"/>
    <s v="F"/>
    <s v="B"/>
    <n v="101"/>
    <s v="STREET"/>
    <n v="109"/>
    <s v="SEMI-AUTOMATIC PISTOL"/>
    <s v="IC"/>
    <s v="Invest Cont"/>
    <n v="230"/>
    <n v="998"/>
    <m/>
    <m/>
    <s v="6TH"/>
    <s v="CROCKER"/>
    <n v="34.041200000000003"/>
    <n v="-118.2436"/>
    <n v="0"/>
  </r>
  <r>
    <n v="200122222"/>
    <d v="2020-12-10T00:00:00"/>
    <d v="2020-12-09T00:00:00"/>
    <n v="1900"/>
    <n v="1"/>
    <x v="1"/>
    <n v="159"/>
    <n v="1"/>
    <n v="330"/>
    <s v="BURGLARY FROM VEHICLE"/>
    <s v="1609 0344 1307 1822 0329 1414"/>
    <n v="32"/>
    <s v="F"/>
    <s v="W"/>
    <n v="101"/>
    <s v="STREET"/>
    <m/>
    <m/>
    <s v="IC"/>
    <s v="Invest Cont"/>
    <n v="330"/>
    <m/>
    <m/>
    <m/>
    <s v="JESSE"/>
    <s v="IMPERIAL"/>
    <n v="34.036299999999997"/>
    <n v="-118.23139999999999"/>
    <n v="0"/>
  </r>
  <r>
    <n v="200205512"/>
    <d v="2020-01-31T00:00:00"/>
    <d v="2020-01-31T00:00:00"/>
    <n v="850"/>
    <n v="2"/>
    <x v="5"/>
    <n v="218"/>
    <n v="2"/>
    <n v="624"/>
    <s v="BATTERY - SIMPLE ASSAULT"/>
    <s v="0444 1820 0913"/>
    <n v="27"/>
    <s v="M"/>
    <s v="W"/>
    <n v="109"/>
    <s v="PARK/PLAYGROUND"/>
    <n v="400"/>
    <s v="STRONG-ARM (HANDS, FIST, FEET OR BODILY FORCE)"/>
    <s v="AO"/>
    <s v="Adult Other"/>
    <n v="624"/>
    <m/>
    <m/>
    <m/>
    <s v="PARK VIEW"/>
    <s v="LOGAN"/>
    <n v="34.072600000000001"/>
    <n v="-118.2578"/>
    <n v="0"/>
  </r>
  <r>
    <n v="201306528"/>
    <d v="2020-02-14T00:00:00"/>
    <d v="2020-02-14T00:00:00"/>
    <n v="1900"/>
    <n v="13"/>
    <x v="6"/>
    <n v="1363"/>
    <n v="1"/>
    <n v="210"/>
    <s v="ROBBERY"/>
    <s v="0344 0448 0355 0419 0417 1309 1313 0432 1822 0852"/>
    <n v="12"/>
    <s v="F"/>
    <s v="H"/>
    <n v="102"/>
    <s v="SIDEWALK"/>
    <n v="400"/>
    <s v="STRONG-ARM (HANDS, FIST, FEET OR BODILY FORCE)"/>
    <s v="IC"/>
    <s v="Invest Cont"/>
    <n v="210"/>
    <m/>
    <m/>
    <m/>
    <s v="AVALON                       BL"/>
    <s v="51ST                         ST"/>
    <n v="33.996600000000001"/>
    <n v="-118.26519999999999"/>
    <n v="0"/>
  </r>
  <r>
    <n v="201207376"/>
    <d v="2020-02-18T00:00:00"/>
    <d v="2020-02-17T00:00:00"/>
    <n v="2000"/>
    <n v="12"/>
    <x v="8"/>
    <n v="1218"/>
    <n v="1"/>
    <n v="510"/>
    <s v="VEHICLE - STOLEN"/>
    <m/>
    <n v="0"/>
    <m/>
    <m/>
    <n v="101"/>
    <s v="STREET"/>
    <m/>
    <m/>
    <s v="IC"/>
    <s v="Invest Cont"/>
    <n v="510"/>
    <m/>
    <m/>
    <m/>
    <s v="700 W  56TH                         ST"/>
    <m/>
    <n v="33.991500000000002"/>
    <n v="-118.2856"/>
    <n v="0"/>
  </r>
  <r>
    <n v="200814813"/>
    <d v="2020-10-03T00:00:00"/>
    <d v="2020-10-02T00:00:00"/>
    <n v="2200"/>
    <n v="8"/>
    <x v="12"/>
    <n v="855"/>
    <n v="1"/>
    <n v="440"/>
    <s v="THEFT PLAIN - PETTY ($950 &amp; UNDER)"/>
    <s v="0344 1823 2034 0913 0354"/>
    <n v="56"/>
    <s v="M"/>
    <s v="O"/>
    <n v="502"/>
    <s v="MULTI-UNIT DWELLING (APARTMENT, DUPLEX, ETC)"/>
    <m/>
    <m/>
    <s v="AO"/>
    <s v="Adult Other"/>
    <n v="440"/>
    <m/>
    <m/>
    <m/>
    <s v="1600 S  BENTLEY                      AV"/>
    <m/>
    <n v="34.048400000000001"/>
    <n v="-118.44370000000001"/>
    <n v="0"/>
  </r>
  <r>
    <n v="200312455"/>
    <d v="2020-06-09T00:00:00"/>
    <d v="2020-05-31T00:00:00"/>
    <n v="1500"/>
    <n v="3"/>
    <x v="2"/>
    <n v="359"/>
    <n v="1"/>
    <n v="510"/>
    <s v="VEHICLE - STOLEN"/>
    <m/>
    <n v="0"/>
    <m/>
    <m/>
    <n v="108"/>
    <s v="PARKING LOT"/>
    <m/>
    <m/>
    <s v="IC"/>
    <s v="Invest Cont"/>
    <n v="510"/>
    <m/>
    <m/>
    <m/>
    <s v="3500 S  FLOWER                       ST"/>
    <m/>
    <n v="34.0199"/>
    <n v="-118.27970000000001"/>
    <n v="0"/>
  </r>
  <r>
    <n v="201210024"/>
    <d v="2020-03-30T00:00:00"/>
    <d v="2020-03-30T00:00:00"/>
    <n v="2020"/>
    <n v="12"/>
    <x v="8"/>
    <n v="1268"/>
    <n v="2"/>
    <n v="745"/>
    <s v="VANDALISM - MISDEAMEANOR ($399 OR UNDER)"/>
    <s v="0329 1822"/>
    <n v="42"/>
    <s v="F"/>
    <s v="H"/>
    <n v="501"/>
    <s v="SINGLE FAMILY DWELLING"/>
    <m/>
    <m/>
    <s v="IC"/>
    <s v="Invest Cont"/>
    <n v="745"/>
    <m/>
    <m/>
    <m/>
    <s v="8200    WALL                         ST"/>
    <m/>
    <n v="33.965400000000002"/>
    <n v="-118.2717"/>
    <n v="0"/>
  </r>
  <r>
    <n v="200908510"/>
    <d v="2020-04-16T00:00:00"/>
    <d v="2020-04-16T00:00:00"/>
    <n v="15"/>
    <n v="9"/>
    <x v="3"/>
    <n v="998"/>
    <n v="2"/>
    <n v="946"/>
    <s v="OTHER MISCELLANEOUS CRIME"/>
    <s v="0911 1906"/>
    <n v="36"/>
    <s v="F"/>
    <s v="O"/>
    <n v="502"/>
    <s v="MULTI-UNIT DWELLING (APARTMENT, DUPLEX, ETC)"/>
    <m/>
    <m/>
    <s v="IC"/>
    <s v="Invest Cont"/>
    <n v="946"/>
    <m/>
    <m/>
    <m/>
    <s v="4200    LONGRIDGE                    AV"/>
    <m/>
    <n v="34.1464"/>
    <n v="-118.4213"/>
    <n v="0"/>
  </r>
  <r>
    <n v="201000503"/>
    <d v="2020-01-03T00:00:00"/>
    <d v="2020-01-03T00:00:00"/>
    <n v="1645"/>
    <n v="10"/>
    <x v="11"/>
    <n v="1041"/>
    <n v="1"/>
    <n v="310"/>
    <s v="BURGLARY"/>
    <s v="0344 1402 2004"/>
    <n v="55"/>
    <s v="M"/>
    <s v="W"/>
    <n v="501"/>
    <s v="SINGLE FAMILY DWELLING"/>
    <m/>
    <m/>
    <s v="AA"/>
    <s v="Adult Arrest"/>
    <n v="310"/>
    <n v="998"/>
    <m/>
    <m/>
    <s v="5600    TOPEKA                       DR"/>
    <m/>
    <n v="34.174199999999999"/>
    <n v="-118.5461"/>
    <n v="1"/>
  </r>
  <r>
    <n v="200816479"/>
    <d v="2020-11-15T00:00:00"/>
    <d v="2020-11-14T00:00:00"/>
    <n v="2330"/>
    <n v="8"/>
    <x v="12"/>
    <n v="836"/>
    <n v="1"/>
    <n v="330"/>
    <s v="BURGLARY FROM VEHICLE"/>
    <s v="0344 0352 1822 0386 0321 1420 0377 0930"/>
    <n v="35"/>
    <s v="F"/>
    <s v="W"/>
    <n v="123"/>
    <s v="PARKING UNDERGROUND/BUILDING"/>
    <m/>
    <m/>
    <s v="IC"/>
    <s v="Invest Cont"/>
    <n v="330"/>
    <m/>
    <m/>
    <m/>
    <s v="1800    HOLMBY                       AV"/>
    <m/>
    <n v="34.055700000000002"/>
    <n v="-118.4255"/>
    <n v="0"/>
  </r>
  <r>
    <n v="200710079"/>
    <d v="2020-06-05T00:00:00"/>
    <d v="2020-05-30T00:00:00"/>
    <n v="2145"/>
    <n v="7"/>
    <x v="0"/>
    <n v="702"/>
    <n v="1"/>
    <n v="231"/>
    <s v="ASSAULT WITH DEADLY WEAPON ON POLICE OFFICER"/>
    <s v="1822 1212 0447"/>
    <n v="0"/>
    <s v="M"/>
    <s v="X"/>
    <n v="101"/>
    <s v="STREET"/>
    <n v="500"/>
    <s v="UNKNOWN WEAPON/OTHER WEAPON"/>
    <s v="IC"/>
    <s v="Invest Cont"/>
    <n v="231"/>
    <m/>
    <m/>
    <m/>
    <s v="7500 W  MELROSE                      AV"/>
    <m/>
    <n v="34.0837"/>
    <n v="-118.3532"/>
    <n v="0"/>
  </r>
  <r>
    <n v="200504465"/>
    <d v="2020-01-10T00:00:00"/>
    <d v="2020-01-10T00:00:00"/>
    <n v="1440"/>
    <n v="5"/>
    <x v="10"/>
    <n v="509"/>
    <n v="2"/>
    <n v="625"/>
    <s v="OTHER ASSAULT"/>
    <s v="0319 0605 0326 0356 1309 1822"/>
    <n v="50"/>
    <s v="F"/>
    <s v="W"/>
    <n v="103"/>
    <s v="ALLEY"/>
    <n v="500"/>
    <s v="UNKNOWN WEAPON/OTHER WEAPON"/>
    <s v="IC"/>
    <s v="Invest Cont"/>
    <n v="625"/>
    <m/>
    <m/>
    <m/>
    <s v="WESTERN"/>
    <s v="251ST"/>
    <n v="33.796799999999998"/>
    <n v="-118.30759999999999"/>
    <n v="0"/>
  </r>
  <r>
    <n v="200611732"/>
    <d v="2020-06-23T00:00:00"/>
    <d v="2020-06-23T00:00:00"/>
    <n v="1530"/>
    <n v="6"/>
    <x v="9"/>
    <n v="647"/>
    <n v="1"/>
    <n v="440"/>
    <s v="THEFT PLAIN - PETTY ($950 &amp; UNDER)"/>
    <s v="0344 1202"/>
    <n v="61"/>
    <s v="F"/>
    <s v="O"/>
    <n v="717"/>
    <s v="HEALTH SPA/GYM"/>
    <m/>
    <m/>
    <s v="IC"/>
    <s v="Invest Cont"/>
    <n v="440"/>
    <m/>
    <m/>
    <m/>
    <s v="1600 N  EL CENTRO                    AV"/>
    <m/>
    <n v="34.099800000000002"/>
    <n v="-118.3237"/>
    <n v="0"/>
  </r>
  <r>
    <n v="201309690"/>
    <d v="2020-04-20T00:00:00"/>
    <d v="2020-04-20T00:00:00"/>
    <n v="130"/>
    <n v="13"/>
    <x v="6"/>
    <n v="1377"/>
    <n v="2"/>
    <n v="740"/>
    <s v="VANDALISM - FELONY ($400 &amp; OVER, ALL CHURCH VANDALISMS)"/>
    <s v="0329 0913"/>
    <n v="45"/>
    <s v="F"/>
    <s v="B"/>
    <n v="122"/>
    <s v="VEHICLE, PASSENGER/TRUCK"/>
    <m/>
    <m/>
    <s v="AO"/>
    <s v="Adult Other"/>
    <n v="740"/>
    <m/>
    <m/>
    <m/>
    <s v="5400    DUARTE                       ST"/>
    <m/>
    <n v="33.9938"/>
    <n v="-118.2424"/>
    <n v="0"/>
  </r>
  <r>
    <n v="200517972"/>
    <d v="2020-12-18T00:00:00"/>
    <d v="2020-06-03T00:00:00"/>
    <n v="1200"/>
    <n v="5"/>
    <x v="10"/>
    <n v="557"/>
    <n v="1"/>
    <n v="440"/>
    <s v="THEFT PLAIN - PETTY ($950 &amp; UNDER)"/>
    <s v="0421 0940 1202 1402 1702"/>
    <n v="66"/>
    <s v="F"/>
    <s v="H"/>
    <n v="501"/>
    <s v="SINGLE FAMILY DWELLING"/>
    <m/>
    <m/>
    <s v="IC"/>
    <s v="Invest Cont"/>
    <n v="440"/>
    <n v="998"/>
    <m/>
    <m/>
    <s v="600 W  SANTA CRUZ                   ST"/>
    <m/>
    <n v="33.741199999999999"/>
    <n v="-118.2924"/>
    <n v="0"/>
  </r>
  <r>
    <n v="200910984"/>
    <d v="2020-06-13T00:00:00"/>
    <d v="2020-06-12T00:00:00"/>
    <n v="2230"/>
    <n v="9"/>
    <x v="3"/>
    <n v="914"/>
    <n v="1"/>
    <n v="510"/>
    <s v="VEHICLE - STOLEN"/>
    <m/>
    <n v="0"/>
    <m/>
    <m/>
    <n v="123"/>
    <s v="PARKING UNDERGROUND/BUILDING"/>
    <m/>
    <m/>
    <s v="IC"/>
    <s v="Invest Cont"/>
    <n v="510"/>
    <m/>
    <m/>
    <m/>
    <s v="15000    SHERMAN                      WY"/>
    <m/>
    <n v="34.2012"/>
    <n v="-118.45959999999999"/>
    <n v="0"/>
  </r>
  <r>
    <n v="201012093"/>
    <d v="2020-08-15T00:00:00"/>
    <d v="2020-08-15T00:00:00"/>
    <n v="1150"/>
    <n v="10"/>
    <x v="11"/>
    <n v="1024"/>
    <n v="2"/>
    <n v="624"/>
    <s v="BATTERY - SIMPLE ASSAULT"/>
    <s v="0913 0562 0416 1202 1309 0602 0443"/>
    <n v="60"/>
    <s v="F"/>
    <s v="B"/>
    <n v="502"/>
    <s v="MULTI-UNIT DWELLING (APARTMENT, DUPLEX, ETC)"/>
    <n v="400"/>
    <s v="STRONG-ARM (HANDS, FIST, FEET OR BODILY FORCE)"/>
    <s v="AO"/>
    <s v="Adult Other"/>
    <n v="624"/>
    <m/>
    <m/>
    <m/>
    <s v="6800    BAIRD                        AV"/>
    <m/>
    <n v="34.193899999999999"/>
    <n v="-118.5373"/>
    <n v="0"/>
  </r>
  <r>
    <n v="201107548"/>
    <d v="2020-03-20T00:00:00"/>
    <d v="2020-03-18T00:00:00"/>
    <n v="1400"/>
    <n v="11"/>
    <x v="7"/>
    <n v="1151"/>
    <n v="2"/>
    <n v="745"/>
    <s v="VANDALISM - MISDEAMEANOR ($399 OR UNDER)"/>
    <s v="0329 1307"/>
    <n v="36"/>
    <s v="M"/>
    <s v="W"/>
    <n v="104"/>
    <s v="DRIVEWAY"/>
    <m/>
    <m/>
    <s v="IC"/>
    <s v="Invest Cont"/>
    <n v="745"/>
    <m/>
    <m/>
    <m/>
    <s v="1400 N  EDGEMONT                     ST"/>
    <m/>
    <n v="34.096800000000002"/>
    <n v="-118.2961"/>
    <n v="0"/>
  </r>
  <r>
    <n v="200712651"/>
    <d v="2020-08-11T00:00:00"/>
    <d v="2020-08-11T00:00:00"/>
    <n v="1525"/>
    <n v="7"/>
    <x v="0"/>
    <n v="749"/>
    <n v="2"/>
    <n v="740"/>
    <s v="VANDALISM - FELONY ($400 &amp; OVER, ALL CHURCH VANDALISMS)"/>
    <s v="1402 0329 0311 0906"/>
    <n v="50"/>
    <s v="M"/>
    <s v="O"/>
    <n v="301"/>
    <s v="GAS STATION"/>
    <m/>
    <m/>
    <s v="AO"/>
    <s v="Adult Other"/>
    <n v="740"/>
    <n v="998"/>
    <m/>
    <m/>
    <s v="CRENSHAW"/>
    <s v="OLYMPIC"/>
    <n v="34.054699999999997"/>
    <n v="-118.32299999999999"/>
    <n v="0"/>
  </r>
  <r>
    <n v="201212355"/>
    <d v="2020-05-07T00:00:00"/>
    <d v="2020-05-06T00:00:00"/>
    <n v="1825"/>
    <n v="12"/>
    <x v="8"/>
    <n v="1268"/>
    <n v="1"/>
    <n v="230"/>
    <s v="ASSAULT WITH DEADLY WEAPON, AGGRAVATED ASSAULT"/>
    <s v="0342 1301 1822 1402"/>
    <n v="50"/>
    <s v="F"/>
    <s v="H"/>
    <n v="102"/>
    <s v="SIDEWALK"/>
    <n v="114"/>
    <s v="AIR PISTOL/REVOLVER/RIFLE/BB GUN"/>
    <s v="IC"/>
    <s v="Invest Cont"/>
    <n v="230"/>
    <m/>
    <m/>
    <m/>
    <s v="SAN PEDRO"/>
    <s v="83RD                         ST"/>
    <n v="33.963799999999999"/>
    <n v="-118.26949999999999"/>
    <n v="0"/>
  </r>
  <r>
    <n v="200811130"/>
    <d v="2020-06-24T00:00:00"/>
    <d v="2020-06-24T00:00:00"/>
    <n v="1900"/>
    <n v="8"/>
    <x v="12"/>
    <n v="847"/>
    <n v="1"/>
    <n v="440"/>
    <s v="THEFT PLAIN - PETTY ($950 &amp; UNDER)"/>
    <s v="0344 1810 0913"/>
    <n v="26"/>
    <s v="F"/>
    <s v="W"/>
    <n v="502"/>
    <s v="MULTI-UNIT DWELLING (APARTMENT, DUPLEX, ETC)"/>
    <m/>
    <m/>
    <s v="IC"/>
    <s v="Invest Cont"/>
    <n v="440"/>
    <m/>
    <m/>
    <m/>
    <s v="2200 S  BEVERLY GLEN                 BL"/>
    <m/>
    <n v="34.049999999999997"/>
    <n v="-118.42019999999999"/>
    <n v="0"/>
  </r>
  <r>
    <n v="200710820"/>
    <d v="2020-06-22T00:00:00"/>
    <d v="2020-06-22T00:00:00"/>
    <n v="1800"/>
    <n v="7"/>
    <x v="0"/>
    <n v="778"/>
    <n v="2"/>
    <n v="930"/>
    <s v="CRIMINAL THREATS - NO WEAPON DISPLAYED"/>
    <s v="0421 0361"/>
    <n v="58"/>
    <s v="M"/>
    <s v="H"/>
    <n v="102"/>
    <s v="SIDEWALK"/>
    <n v="500"/>
    <s v="UNKNOWN WEAPON/OTHER WEAPON"/>
    <s v="IC"/>
    <s v="Invest Cont"/>
    <n v="930"/>
    <m/>
    <m/>
    <m/>
    <s v="1600 S  BRONSON                      AV"/>
    <m/>
    <n v="34.043199999999999"/>
    <n v="-118.328"/>
    <n v="0"/>
  </r>
  <r>
    <n v="201223309"/>
    <d v="2020-10-24T00:00:00"/>
    <d v="2020-10-24T00:00:00"/>
    <n v="1600"/>
    <n v="12"/>
    <x v="8"/>
    <n v="1259"/>
    <n v="2"/>
    <n v="624"/>
    <s v="BATTERY - SIMPLE ASSAULT"/>
    <s v="0913 0400 0416 0429"/>
    <n v="43"/>
    <s v="F"/>
    <s v="B"/>
    <n v="501"/>
    <s v="SINGLE FAMILY DWELLING"/>
    <n v="400"/>
    <s v="STRONG-ARM (HANDS, FIST, FEET OR BODILY FORCE)"/>
    <s v="AO"/>
    <s v="Adult Other"/>
    <n v="624"/>
    <m/>
    <m/>
    <m/>
    <s v="900 E  76TH                         ST"/>
    <m/>
    <n v="33.971200000000003"/>
    <n v="-118.2586"/>
    <n v="0"/>
  </r>
  <r>
    <n v="200113717"/>
    <d v="2020-06-21T00:00:00"/>
    <d v="2020-06-20T00:00:00"/>
    <n v="2000"/>
    <n v="1"/>
    <x v="1"/>
    <n v="156"/>
    <n v="2"/>
    <n v="624"/>
    <s v="BATTERY - SIMPLE ASSAULT"/>
    <s v="0416 0444 0913"/>
    <n v="45"/>
    <s v="F"/>
    <s v="B"/>
    <n v="710"/>
    <s v="OTHER PREMISE"/>
    <n v="400"/>
    <s v="STRONG-ARM (HANDS, FIST, FEET OR BODILY FORCE)"/>
    <s v="IC"/>
    <s v="Invest Cont"/>
    <n v="624"/>
    <m/>
    <m/>
    <m/>
    <s v="SAN JULIAN"/>
    <s v="5TH"/>
    <n v="34.044600000000003"/>
    <n v="-118.245"/>
    <n v="0"/>
  </r>
  <r>
    <n v="201217883"/>
    <d v="2020-08-05T00:00:00"/>
    <d v="2020-08-04T00:00:00"/>
    <n v="1500"/>
    <n v="12"/>
    <x v="8"/>
    <n v="1208"/>
    <n v="1"/>
    <n v="510"/>
    <s v="VEHICLE - STOLEN"/>
    <m/>
    <n v="0"/>
    <m/>
    <m/>
    <n v="101"/>
    <s v="STREET"/>
    <m/>
    <m/>
    <s v="IC"/>
    <s v="Invest Cont"/>
    <n v="510"/>
    <m/>
    <m/>
    <m/>
    <s v="600 W  49TH                         PL"/>
    <m/>
    <n v="33.997999999999998"/>
    <n v="-118.2856"/>
    <n v="0"/>
  </r>
  <r>
    <n v="200617482"/>
    <d v="2020-11-01T00:00:00"/>
    <d v="2020-10-31T00:00:00"/>
    <n v="2300"/>
    <n v="6"/>
    <x v="9"/>
    <n v="622"/>
    <n v="1"/>
    <n v="330"/>
    <s v="BURGLARY FROM VEHICLE"/>
    <s v="1300 1307 1601 1609 0329 0344 0352 1822"/>
    <n v="30"/>
    <s v="F"/>
    <s v="W"/>
    <n v="101"/>
    <s v="STREET"/>
    <n v="500"/>
    <s v="UNKNOWN WEAPON/OTHER WEAPON"/>
    <s v="IC"/>
    <s v="Invest Cont"/>
    <n v="330"/>
    <m/>
    <m/>
    <m/>
    <s v="2600    LA CUESTA                    DR"/>
    <m/>
    <n v="34.1175"/>
    <n v="-118.35599999999999"/>
    <n v="0"/>
  </r>
  <r>
    <n v="200315538"/>
    <d v="2020-08-10T00:00:00"/>
    <d v="2020-08-01T00:00:00"/>
    <n v="1500"/>
    <n v="3"/>
    <x v="2"/>
    <n v="363"/>
    <n v="2"/>
    <n v="745"/>
    <s v="VANDALISM - MISDEAMEANOR ($399 OR UNDER)"/>
    <s v="1300 1822 0329 1202"/>
    <n v="73"/>
    <s v="F"/>
    <s v="B"/>
    <n v="122"/>
    <s v="VEHICLE, PASSENGER/TRUCK"/>
    <m/>
    <m/>
    <s v="IC"/>
    <s v="Invest Cont"/>
    <n v="745"/>
    <m/>
    <m/>
    <m/>
    <s v="3900    MARLTON                      AV"/>
    <m/>
    <n v="34.013300000000001"/>
    <n v="-118.337"/>
    <n v="0"/>
  </r>
  <r>
    <n v="200307687"/>
    <d v="2020-02-26T00:00:00"/>
    <d v="2020-02-26T00:00:00"/>
    <n v="1740"/>
    <n v="3"/>
    <x v="2"/>
    <n v="362"/>
    <n v="2"/>
    <n v="930"/>
    <s v="CRIMINAL THREATS - NO WEAPON DISPLAYED"/>
    <s v="0421 0443 0556"/>
    <n v="22"/>
    <s v="F"/>
    <s v="H"/>
    <n v="502"/>
    <s v="MULTI-UNIT DWELLING (APARTMENT, DUPLEX, ETC)"/>
    <n v="511"/>
    <s v="VERBAL THREAT"/>
    <s v="IC"/>
    <s v="Invest Cont"/>
    <n v="930"/>
    <m/>
    <m/>
    <m/>
    <s v="4600    RODEO                        LN"/>
    <m/>
    <n v="34.020600000000002"/>
    <n v="-118.3473"/>
    <n v="0"/>
  </r>
  <r>
    <n v="200108251"/>
    <d v="2020-03-02T00:00:00"/>
    <d v="2020-03-01T00:00:00"/>
    <n v="1600"/>
    <n v="1"/>
    <x v="1"/>
    <n v="176"/>
    <n v="2"/>
    <n v="745"/>
    <s v="VANDALISM - MISDEAMEANOR ($399 OR UNDER)"/>
    <s v="0321 1822 1307 0329"/>
    <n v="22"/>
    <s v="F"/>
    <s v="B"/>
    <n v="122"/>
    <s v="VEHICLE, PASSENGER/TRUCK"/>
    <m/>
    <m/>
    <s v="IC"/>
    <s v="Invest Cont"/>
    <n v="745"/>
    <m/>
    <m/>
    <m/>
    <s v="8TH"/>
    <s v="LOS ANGELES"/>
    <n v="34.041899999999998"/>
    <n v="-118.25230000000001"/>
    <n v="0"/>
  </r>
  <r>
    <n v="200712856"/>
    <d v="2020-08-17T00:00:00"/>
    <d v="2020-08-17T00:00:00"/>
    <n v="1220"/>
    <n v="7"/>
    <x v="0"/>
    <n v="733"/>
    <n v="1"/>
    <n v="230"/>
    <s v="ASSAULT WITH DEADLY WEAPON, AGGRAVATED ASSAULT"/>
    <s v="1822 0416 0444"/>
    <n v="51"/>
    <s v="M"/>
    <s v="H"/>
    <n v="210"/>
    <s v="RESTAURANT/FAST FOOD"/>
    <n v="400"/>
    <s v="STRONG-ARM (HANDS, FIST, FEET OR BODILY FORCE)"/>
    <s v="IC"/>
    <s v="Invest Cont"/>
    <n v="230"/>
    <m/>
    <m/>
    <m/>
    <s v="5600    WILSHIRE                     BL"/>
    <m/>
    <n v="34.062399999999997"/>
    <n v="-118.3548"/>
    <n v="0"/>
  </r>
  <r>
    <n v="200817723"/>
    <d v="2020-12-19T00:00:00"/>
    <d v="2020-11-01T00:00:00"/>
    <n v="700"/>
    <n v="8"/>
    <x v="12"/>
    <n v="881"/>
    <n v="1"/>
    <n v="310"/>
    <s v="BURGLARY"/>
    <s v="1420 1402 1202 0358 1607 0321 0344 0352 1221 1822"/>
    <n v="61"/>
    <s v="F"/>
    <s v="W"/>
    <n v="221"/>
    <s v="PUBLIC STORAGE"/>
    <m/>
    <m/>
    <s v="AO"/>
    <s v="Adult Other"/>
    <n v="310"/>
    <n v="998"/>
    <m/>
    <m/>
    <s v="11800 W  OLYMPIC                      BL"/>
    <m/>
    <n v="34.033000000000001"/>
    <n v="-118.4504"/>
    <n v="0"/>
  </r>
  <r>
    <n v="200609201"/>
    <d v="2020-04-16T00:00:00"/>
    <d v="2020-03-30T00:00:00"/>
    <n v="1400"/>
    <n v="6"/>
    <x v="9"/>
    <n v="626"/>
    <n v="2"/>
    <n v="946"/>
    <s v="OTHER MISCELLANEOUS CRIME"/>
    <s v="1822 1258"/>
    <n v="13"/>
    <s v="F"/>
    <s v="W"/>
    <n v="501"/>
    <s v="SINGLE FAMILY DWELLING"/>
    <m/>
    <m/>
    <s v="IC"/>
    <s v="Invest Cont"/>
    <n v="946"/>
    <m/>
    <m/>
    <m/>
    <s v="6400    BRYN MAWR                    DR"/>
    <m/>
    <n v="34.112900000000003"/>
    <n v="-118.3287"/>
    <n v="0"/>
  </r>
  <r>
    <n v="200317003"/>
    <d v="2020-09-08T00:00:00"/>
    <d v="2020-09-07T00:00:00"/>
    <n v="1840"/>
    <n v="3"/>
    <x v="2"/>
    <n v="393"/>
    <n v="2"/>
    <n v="624"/>
    <s v="BATTERY - SIMPLE ASSAULT"/>
    <s v="0416 1822"/>
    <n v="34"/>
    <s v="M"/>
    <s v="H"/>
    <n v="501"/>
    <s v="SINGLE FAMILY DWELLING"/>
    <n v="400"/>
    <s v="STRONG-ARM (HANDS, FIST, FEET OR BODILY FORCE)"/>
    <s v="IC"/>
    <s v="Invest Cont"/>
    <n v="624"/>
    <m/>
    <m/>
    <m/>
    <s v="4200    EDGEHILL                     DR"/>
    <m/>
    <n v="34.008299999999998"/>
    <n v="-118.3304"/>
    <n v="0"/>
  </r>
  <r>
    <n v="201113717"/>
    <d v="2020-09-17T00:00:00"/>
    <d v="2020-09-17T00:00:00"/>
    <n v="1340"/>
    <n v="11"/>
    <x v="7"/>
    <n v="1119"/>
    <n v="1"/>
    <n v="230"/>
    <s v="ASSAULT WITH DEADLY WEAPON, AGGRAVATED ASSAULT"/>
    <s v="1402 0416 0445 0432 0334 0913 0400 0561 0421"/>
    <n v="55"/>
    <s v="M"/>
    <s v="W"/>
    <n v="101"/>
    <s v="STREET"/>
    <n v="500"/>
    <s v="UNKNOWN WEAPON/OTHER WEAPON"/>
    <s v="AA"/>
    <s v="Adult Arrest"/>
    <n v="230"/>
    <n v="998"/>
    <m/>
    <m/>
    <s v="1500    FAIR PARK                    AV"/>
    <m/>
    <n v="34.133299999999998"/>
    <n v="-118.1994"/>
    <n v="1"/>
  </r>
  <r>
    <n v="200113466"/>
    <d v="2020-06-16T00:00:00"/>
    <d v="2020-06-16T00:00:00"/>
    <n v="138"/>
    <n v="1"/>
    <x v="1"/>
    <n v="162"/>
    <n v="1"/>
    <n v="310"/>
    <s v="BURGLARY"/>
    <s v="0329 1601 1822 1414 1403 0417 1402"/>
    <n v="0"/>
    <s v="X"/>
    <s v="X"/>
    <n v="210"/>
    <s v="RESTAURANT/FAST FOOD"/>
    <m/>
    <m/>
    <s v="IC"/>
    <s v="Invest Cont"/>
    <n v="310"/>
    <n v="998"/>
    <m/>
    <m/>
    <s v="800 S  FLOWER                       ST"/>
    <m/>
    <n v="34.0473"/>
    <n v="-118.26009999999999"/>
    <n v="0"/>
  </r>
  <r>
    <n v="201208572"/>
    <d v="2020-03-05T00:00:00"/>
    <d v="2020-03-05T00:00:00"/>
    <n v="1730"/>
    <n v="12"/>
    <x v="8"/>
    <n v="1249"/>
    <n v="2"/>
    <n v="624"/>
    <s v="BATTERY - SIMPLE ASSAULT"/>
    <s v="1822 0202 0345 1310 1225 0416 0446 0605"/>
    <n v="38"/>
    <s v="M"/>
    <s v="H"/>
    <n v="101"/>
    <s v="STREET"/>
    <n v="400"/>
    <s v="STRONG-ARM (HANDS, FIST, FEET OR BODILY FORCE)"/>
    <s v="IC"/>
    <s v="Invest Cont"/>
    <n v="624"/>
    <m/>
    <m/>
    <m/>
    <s v="62ND                         ST"/>
    <s v="FIGUEROA                     ST"/>
    <n v="33.9833"/>
    <n v="-118.28270000000001"/>
    <n v="0"/>
  </r>
  <r>
    <n v="201110170"/>
    <d v="2020-06-06T00:00:00"/>
    <d v="2020-06-06T00:00:00"/>
    <n v="933"/>
    <n v="11"/>
    <x v="7"/>
    <n v="1172"/>
    <n v="1"/>
    <n v="236"/>
    <s v="INTIMATE PARTNER - AGGRAVATED ASSAULT"/>
    <s v="2000 0913 1243 0416"/>
    <n v="34"/>
    <s v="M"/>
    <s v="W"/>
    <n v="121"/>
    <s v="YARD (RESIDENTIAL/BUSINESS)"/>
    <n v="500"/>
    <s v="UNKNOWN WEAPON/OTHER WEAPON"/>
    <s v="AA"/>
    <s v="Adult Arrest"/>
    <n v="236"/>
    <m/>
    <m/>
    <m/>
    <s v="1700    SILVER LAKE                  BL"/>
    <m/>
    <n v="34.089300000000001"/>
    <n v="-118.2685"/>
    <n v="1"/>
  </r>
  <r>
    <n v="201004142"/>
    <d v="2020-01-04T00:00:00"/>
    <d v="2020-01-04T00:00:00"/>
    <n v="2000"/>
    <n v="10"/>
    <x v="11"/>
    <n v="1078"/>
    <n v="1"/>
    <n v="510"/>
    <s v="VEHICLE - STOLEN"/>
    <m/>
    <n v="0"/>
    <m/>
    <m/>
    <n v="108"/>
    <s v="PARKING LOT"/>
    <m/>
    <m/>
    <s v="AO"/>
    <s v="Adult Other"/>
    <n v="510"/>
    <m/>
    <m/>
    <m/>
    <s v="16800    VENTURA                      BL"/>
    <m/>
    <n v="34.161299999999997"/>
    <n v="-118.49169999999999"/>
    <n v="0"/>
  </r>
  <r>
    <n v="200614069"/>
    <d v="2020-08-17T00:00:00"/>
    <d v="2020-08-16T00:00:00"/>
    <n v="1400"/>
    <n v="6"/>
    <x v="9"/>
    <n v="638"/>
    <n v="1"/>
    <n v="330"/>
    <s v="BURGLARY FROM VEHICLE"/>
    <s v="1300 1307 1601 1609 0329 0344"/>
    <n v="26"/>
    <s v="M"/>
    <s v="H"/>
    <n v="123"/>
    <s v="PARKING UNDERGROUND/BUILDING"/>
    <m/>
    <m/>
    <s v="IC"/>
    <s v="Invest Cont"/>
    <n v="330"/>
    <m/>
    <m/>
    <m/>
    <s v="5500 W  HOLLYWOOD                    BL"/>
    <m/>
    <n v="34.1038"/>
    <n v="-118.3151"/>
    <n v="0"/>
  </r>
  <r>
    <n v="200115035"/>
    <d v="2020-07-13T00:00:00"/>
    <d v="2020-06-25T00:00:00"/>
    <n v="2230"/>
    <n v="1"/>
    <x v="1"/>
    <n v="182"/>
    <n v="1"/>
    <n v="330"/>
    <s v="BURGLARY FROM VEHICLE"/>
    <s v="0329 1609 1822 1307"/>
    <n v="34"/>
    <s v="F"/>
    <s v="W"/>
    <n v="707"/>
    <s v="GARAGE/CARPORT"/>
    <m/>
    <m/>
    <s v="IC"/>
    <s v="Invest Cont"/>
    <n v="330"/>
    <m/>
    <m/>
    <m/>
    <s v="1200 S  GRAND                        AV"/>
    <m/>
    <n v="34.039700000000003"/>
    <n v="-118.2637"/>
    <n v="0"/>
  </r>
  <r>
    <n v="200710642"/>
    <d v="2020-06-12T00:00:00"/>
    <d v="2020-06-07T00:00:00"/>
    <n v="300"/>
    <n v="7"/>
    <x v="0"/>
    <n v="747"/>
    <n v="1"/>
    <n v="330"/>
    <s v="BURGLARY FROM VEHICLE"/>
    <s v="0344 1300 1609"/>
    <n v="41"/>
    <s v="F"/>
    <s v="W"/>
    <n v="101"/>
    <s v="STREET"/>
    <m/>
    <m/>
    <s v="IC"/>
    <s v="Invest Cont"/>
    <n v="330"/>
    <m/>
    <m/>
    <m/>
    <s v="1000 S  LONGWOOD                     AV"/>
    <m/>
    <n v="34.057099999999998"/>
    <n v="-118.33839999999999"/>
    <n v="0"/>
  </r>
  <r>
    <n v="200917286"/>
    <d v="2020-11-15T00:00:00"/>
    <d v="2020-11-15T00:00:00"/>
    <n v="1030"/>
    <n v="9"/>
    <x v="3"/>
    <n v="914"/>
    <n v="2"/>
    <n v="930"/>
    <s v="CRIMINAL THREATS - NO WEAPON DISPLAYED"/>
    <s v="0416 0421 1813"/>
    <n v="31"/>
    <s v="F"/>
    <s v="H"/>
    <n v="502"/>
    <s v="MULTI-UNIT DWELLING (APARTMENT, DUPLEX, ETC)"/>
    <n v="400"/>
    <s v="STRONG-ARM (HANDS, FIST, FEET OR BODILY FORCE)"/>
    <s v="AA"/>
    <s v="Adult Arrest"/>
    <n v="930"/>
    <m/>
    <m/>
    <m/>
    <s v="7000    KESTER                       AV"/>
    <m/>
    <n v="34.197499999999998"/>
    <n v="-118.4575"/>
    <n v="1"/>
  </r>
  <r>
    <n v="201014827"/>
    <d v="2020-11-08T00:00:00"/>
    <d v="2020-11-08T00:00:00"/>
    <n v="245"/>
    <n v="10"/>
    <x v="11"/>
    <n v="1035"/>
    <n v="2"/>
    <n v="626"/>
    <s v="INTIMATE PARTNER - SIMPLE ASSAULT"/>
    <s v="2000 0913 1814 0400 2002 1206 1414"/>
    <n v="37"/>
    <s v="M"/>
    <s v="H"/>
    <n v="502"/>
    <s v="MULTI-UNIT DWELLING (APARTMENT, DUPLEX, ETC)"/>
    <n v="400"/>
    <s v="STRONG-ARM (HANDS, FIST, FEET OR BODILY FORCE)"/>
    <s v="AA"/>
    <s v="Adult Arrest"/>
    <n v="626"/>
    <m/>
    <m/>
    <m/>
    <s v="6600    DARBY                        AV"/>
    <m/>
    <n v="34.190199999999997"/>
    <n v="-118.5335"/>
    <n v="1"/>
  </r>
  <r>
    <n v="201222597"/>
    <d v="2020-10-06T00:00:00"/>
    <d v="2020-10-06T00:00:00"/>
    <n v="1150"/>
    <n v="12"/>
    <x v="8"/>
    <n v="1256"/>
    <n v="1"/>
    <n v="230"/>
    <s v="ASSAULT WITH DEADLY WEAPON, AGGRAVATED ASSAULT"/>
    <s v="0443 1822 0302"/>
    <n v="13"/>
    <s v="M"/>
    <s v="B"/>
    <n v="501"/>
    <s v="SINGLE FAMILY DWELLING"/>
    <n v="109"/>
    <s v="SEMI-AUTOMATIC PISTOL"/>
    <s v="IC"/>
    <s v="Invest Cont"/>
    <n v="230"/>
    <m/>
    <m/>
    <m/>
    <s v="700 W  73RD                         ST"/>
    <m/>
    <n v="33.973700000000001"/>
    <n v="-118.2846"/>
    <n v="0"/>
  </r>
  <r>
    <n v="200113451"/>
    <d v="2020-06-15T00:00:00"/>
    <d v="2020-06-14T00:00:00"/>
    <n v="800"/>
    <n v="1"/>
    <x v="1"/>
    <n v="123"/>
    <n v="2"/>
    <n v="740"/>
    <s v="VANDALISM - FELONY ($400 &amp; OVER, ALL CHURCH VANDALISMS)"/>
    <n v="329"/>
    <n v="54"/>
    <s v="M"/>
    <s v="H"/>
    <n v="104"/>
    <s v="DRIVEWAY"/>
    <m/>
    <m/>
    <s v="IC"/>
    <s v="Invest Cont"/>
    <n v="740"/>
    <m/>
    <m/>
    <m/>
    <s v="300 W  1ST                          ST"/>
    <m/>
    <n v="34.053699999999999"/>
    <n v="-118.24550000000001"/>
    <n v="0"/>
  </r>
  <r>
    <n v="201212630"/>
    <d v="2020-05-11T00:00:00"/>
    <d v="2020-05-11T00:00:00"/>
    <n v="2020"/>
    <n v="12"/>
    <x v="8"/>
    <n v="1211"/>
    <n v="2"/>
    <n v="626"/>
    <s v="INTIMATE PARTNER - SIMPLE ASSAULT"/>
    <s v="0913 0400 0444 2000 1814"/>
    <n v="42"/>
    <s v="F"/>
    <s v="B"/>
    <n v="502"/>
    <s v="MULTI-UNIT DWELLING (APARTMENT, DUPLEX, ETC)"/>
    <n v="400"/>
    <s v="STRONG-ARM (HANDS, FIST, FEET OR BODILY FORCE)"/>
    <s v="IC"/>
    <s v="Invest Cont"/>
    <n v="626"/>
    <m/>
    <m/>
    <m/>
    <s v="5400    3RD                          AV"/>
    <m/>
    <n v="33.993200000000002"/>
    <n v="-118.3203"/>
    <n v="0"/>
  </r>
  <r>
    <n v="200608658"/>
    <d v="2020-04-03T00:00:00"/>
    <d v="2020-03-28T00:00:00"/>
    <n v="1400"/>
    <n v="6"/>
    <x v="9"/>
    <n v="669"/>
    <n v="2"/>
    <n v="662"/>
    <s v="BUNCO, GRAND THEFT"/>
    <s v="0701 0337"/>
    <n v="22"/>
    <s v="F"/>
    <s v="O"/>
    <n v="501"/>
    <s v="SINGLE FAMILY DWELLING"/>
    <m/>
    <m/>
    <s v="IC"/>
    <s v="Invest Cont"/>
    <n v="662"/>
    <m/>
    <m/>
    <m/>
    <s v="1100 N  NORMANDIE                    AV"/>
    <m/>
    <n v="34.0929"/>
    <n v="-118.3048"/>
    <n v="0"/>
  </r>
  <r>
    <n v="201305727"/>
    <d v="2020-01-31T00:00:00"/>
    <d v="2020-01-31T00:00:00"/>
    <n v="810"/>
    <n v="13"/>
    <x v="6"/>
    <n v="1361"/>
    <n v="1"/>
    <n v="230"/>
    <s v="ASSAULT WITH DEADLY WEAPON, AGGRAVATED ASSAULT"/>
    <s v="2004 0913 0411 1402"/>
    <n v="60"/>
    <s v="M"/>
    <s v="W"/>
    <n v="122"/>
    <s v="VEHICLE, PASSENGER/TRUCK"/>
    <n v="207"/>
    <s v="OTHER KNIFE"/>
    <s v="AO"/>
    <s v="Adult Other"/>
    <n v="230"/>
    <n v="998"/>
    <m/>
    <m/>
    <s v="BROADWAY                     AV"/>
    <s v="47TH"/>
    <n v="34.001100000000001"/>
    <n v="-118.2783"/>
    <n v="0"/>
  </r>
  <r>
    <n v="201111893"/>
    <d v="2020-07-27T00:00:00"/>
    <d v="2020-07-27T00:00:00"/>
    <n v="1530"/>
    <n v="11"/>
    <x v="7"/>
    <n v="1142"/>
    <n v="1"/>
    <n v="310"/>
    <s v="BURGLARY"/>
    <s v="0216 0342 1609 0344 0358"/>
    <n v="0"/>
    <s v="X"/>
    <s v="X"/>
    <n v="203"/>
    <s v="OTHER BUSINESS"/>
    <n v="312"/>
    <s v="PIPE/METAL PIPE"/>
    <s v="IC"/>
    <s v="Invest Cont"/>
    <n v="310"/>
    <m/>
    <m/>
    <m/>
    <s v="1900    HILLHURST                    AV"/>
    <m/>
    <n v="34.105400000000003"/>
    <n v="-118.28740000000001"/>
    <n v="0"/>
  </r>
  <r>
    <n v="200414348"/>
    <d v="2020-10-27T00:00:00"/>
    <d v="2020-10-27T00:00:00"/>
    <n v="1030"/>
    <n v="4"/>
    <x v="4"/>
    <n v="437"/>
    <n v="1"/>
    <n v="341"/>
    <s v="THEFT-GRAND ($950.01 &amp; OVER)EXCPT,GUNS,FOWL,LIVESTK,PROD"/>
    <n v="344"/>
    <n v="45"/>
    <s v="M"/>
    <s v="H"/>
    <n v="121"/>
    <s v="YARD (RESIDENTIAL/BUSINESS)"/>
    <n v="400"/>
    <s v="STRONG-ARM (HANDS, FIST, FEET OR BODILY FORCE)"/>
    <s v="IC"/>
    <s v="Invest Cont"/>
    <n v="341"/>
    <m/>
    <m/>
    <m/>
    <s v="1900    CYRIL                        AV"/>
    <m/>
    <n v="34.065300000000001"/>
    <n v="-118.18049999999999"/>
    <n v="0"/>
  </r>
  <r>
    <n v="200508713"/>
    <d v="2020-04-26T00:00:00"/>
    <d v="2020-04-18T00:00:00"/>
    <n v="1500"/>
    <n v="5"/>
    <x v="10"/>
    <n v="514"/>
    <n v="1"/>
    <n v="510"/>
    <s v="VEHICLE - STOLEN"/>
    <m/>
    <n v="0"/>
    <m/>
    <m/>
    <n v="101"/>
    <s v="STREET"/>
    <m/>
    <m/>
    <s v="IC"/>
    <s v="Invest Cont"/>
    <n v="510"/>
    <m/>
    <m/>
    <m/>
    <s v="1000 W  CRUCES                       ST"/>
    <m/>
    <n v="33.791499999999999"/>
    <n v="-118.27509999999999"/>
    <n v="0"/>
  </r>
  <r>
    <n v="200605280"/>
    <d v="2020-01-28T00:00:00"/>
    <d v="2020-01-28T00:00:00"/>
    <n v="2230"/>
    <n v="6"/>
    <x v="9"/>
    <n v="647"/>
    <n v="1"/>
    <n v="230"/>
    <s v="ASSAULT WITH DEADLY WEAPON, AGGRAVATED ASSAULT"/>
    <s v="1202 1822 0334 0400 0432 0329"/>
    <n v="61"/>
    <s v="M"/>
    <s v="W"/>
    <n v="502"/>
    <s v="MULTI-UNIT DWELLING (APARTMENT, DUPLEX, ETC)"/>
    <n v="200"/>
    <s v="KNIFE WITH BLADE 6INCHES OR LESS"/>
    <s v="IC"/>
    <s v="Invest Cont"/>
    <n v="230"/>
    <n v="745"/>
    <m/>
    <m/>
    <s v="1500    CANYON                       DR"/>
    <m/>
    <n v="34.099299999999999"/>
    <n v="-118.31659999999999"/>
    <n v="0"/>
  </r>
  <r>
    <n v="200616779"/>
    <d v="2020-10-16T00:00:00"/>
    <d v="2020-10-16T00:00:00"/>
    <n v="915"/>
    <n v="6"/>
    <x v="9"/>
    <n v="663"/>
    <n v="1"/>
    <n v="440"/>
    <s v="THEFT PLAIN - PETTY ($950 &amp; UNDER)"/>
    <s v="0325 0601 1822 2006"/>
    <n v="0"/>
    <s v="X"/>
    <s v="X"/>
    <n v="403"/>
    <s v="DRUG STORE"/>
    <m/>
    <m/>
    <s v="IC"/>
    <s v="Invest Cont"/>
    <n v="440"/>
    <m/>
    <m/>
    <m/>
    <s v="1000 N  HIGHLAND                     AV"/>
    <m/>
    <n v="34.088900000000002"/>
    <n v="-118.3386"/>
    <n v="0"/>
  </r>
  <r>
    <n v="201005606"/>
    <d v="2020-02-06T00:00:00"/>
    <d v="2020-01-10T00:00:00"/>
    <n v="1500"/>
    <n v="10"/>
    <x v="11"/>
    <n v="1017"/>
    <n v="1"/>
    <n v="420"/>
    <s v="THEFT FROM MOTOR VEHICLE - PETTY ($950 &amp; UNDER)"/>
    <m/>
    <n v="0"/>
    <m/>
    <m/>
    <n v="101"/>
    <s v="STREET"/>
    <m/>
    <m/>
    <s v="IC"/>
    <s v="Invest Cont"/>
    <n v="420"/>
    <m/>
    <m/>
    <m/>
    <s v="16900    SATICOY                      ST"/>
    <m/>
    <n v="34.208399999999997"/>
    <n v="-118.50109999999999"/>
    <n v="0"/>
  </r>
  <r>
    <n v="200713038"/>
    <d v="2020-08-22T00:00:00"/>
    <d v="2020-08-22T00:00:00"/>
    <n v="1120"/>
    <n v="7"/>
    <x v="0"/>
    <n v="702"/>
    <n v="2"/>
    <n v="740"/>
    <s v="VANDALISM - FELONY ($400 &amp; OVER, ALL CHURCH VANDALISMS)"/>
    <s v="1822 1300 0329"/>
    <n v="60"/>
    <s v="M"/>
    <s v="H"/>
    <n v="122"/>
    <s v="VEHICLE, PASSENGER/TRUCK"/>
    <m/>
    <m/>
    <s v="IC"/>
    <s v="Invest Cont"/>
    <n v="740"/>
    <m/>
    <m/>
    <m/>
    <s v="WILLOUGHBY                   AV"/>
    <s v="VISTA"/>
    <n v="34.0871"/>
    <n v="-118.3527"/>
    <n v="0"/>
  </r>
  <r>
    <n v="201309188"/>
    <d v="2020-04-08T00:00:00"/>
    <d v="2020-04-07T00:00:00"/>
    <n v="300"/>
    <n v="13"/>
    <x v="6"/>
    <n v="1341"/>
    <n v="1"/>
    <n v="510"/>
    <s v="VEHICLE - STOLEN"/>
    <m/>
    <n v="0"/>
    <m/>
    <m/>
    <n v="101"/>
    <s v="STREET"/>
    <m/>
    <m/>
    <s v="IC"/>
    <s v="Invest Cont"/>
    <n v="510"/>
    <m/>
    <m/>
    <m/>
    <s v="MARTIN LUTHER KING"/>
    <s v="BROADWAY"/>
    <n v="34.011099999999999"/>
    <n v="-118.27889999999999"/>
    <n v="0"/>
  </r>
  <r>
    <n v="201012662"/>
    <d v="2020-09-01T00:00:00"/>
    <d v="2020-08-31T00:00:00"/>
    <n v="300"/>
    <n v="10"/>
    <x v="11"/>
    <n v="1065"/>
    <n v="1"/>
    <n v="480"/>
    <s v="BIKE - STOLEN"/>
    <s v="1822 0344 0329 1420"/>
    <n v="51"/>
    <s v="M"/>
    <s v="W"/>
    <n v="707"/>
    <s v="GARAGE/CARPORT"/>
    <m/>
    <m/>
    <s v="IC"/>
    <s v="Invest Cont"/>
    <n v="480"/>
    <m/>
    <m/>
    <m/>
    <s v="5400    NEWCASTLE                    AV"/>
    <m/>
    <n v="34.168700000000001"/>
    <n v="-118.5244"/>
    <n v="0"/>
  </r>
  <r>
    <n v="201214502"/>
    <d v="2020-06-11T00:00:00"/>
    <d v="2020-06-11T00:00:00"/>
    <n v="1730"/>
    <n v="12"/>
    <x v="8"/>
    <n v="1257"/>
    <n v="2"/>
    <n v="625"/>
    <s v="OTHER ASSAULT"/>
    <s v="1202 0400 0444 0429 0913"/>
    <n v="67"/>
    <s v="F"/>
    <s v="W"/>
    <n v="501"/>
    <s v="SINGLE FAMILY DWELLING"/>
    <n v="400"/>
    <s v="STRONG-ARM (HANDS, FIST, FEET OR BODILY FORCE)"/>
    <s v="AA"/>
    <s v="Adult Arrest"/>
    <n v="625"/>
    <m/>
    <m/>
    <m/>
    <s v="900 W  76TH                         ST"/>
    <m/>
    <n v="33.970799999999997"/>
    <n v="-118.28879999999999"/>
    <n v="1"/>
  </r>
  <r>
    <n v="200708141"/>
    <d v="2020-04-09T00:00:00"/>
    <d v="2020-04-09T00:00:00"/>
    <n v="1700"/>
    <n v="7"/>
    <x v="0"/>
    <n v="766"/>
    <n v="2"/>
    <n v="888"/>
    <s v="TRESPASSING"/>
    <n v="1501"/>
    <n v="41"/>
    <s v="M"/>
    <s v="W"/>
    <n v="501"/>
    <s v="SINGLE FAMILY DWELLING"/>
    <m/>
    <m/>
    <s v="IC"/>
    <s v="Invest Cont"/>
    <n v="888"/>
    <m/>
    <m/>
    <m/>
    <s v="1400    NADEAU                       DR"/>
    <m/>
    <n v="34.047199999999997"/>
    <n v="-118.3326"/>
    <n v="0"/>
  </r>
  <r>
    <n v="200812013"/>
    <d v="2020-07-18T00:00:00"/>
    <d v="2020-07-17T00:00:00"/>
    <n v="1600"/>
    <n v="8"/>
    <x v="12"/>
    <n v="806"/>
    <n v="1"/>
    <n v="420"/>
    <s v="THEFT FROM MOTOR VEHICLE - PETTY ($950 &amp; UNDER)"/>
    <s v="1822 1309 1606 0321 1420 0386 0344 0352 0202"/>
    <n v="52"/>
    <s v="F"/>
    <s v="W"/>
    <n v="101"/>
    <s v="STREET"/>
    <m/>
    <m/>
    <s v="IC"/>
    <s v="Invest Cont"/>
    <n v="420"/>
    <m/>
    <m/>
    <m/>
    <s v="2000    STRADELLA                    RD"/>
    <m/>
    <n v="34.103499999999997"/>
    <n v="-118.46080000000001"/>
    <n v="0"/>
  </r>
  <r>
    <n v="200212372"/>
    <d v="2020-07-09T00:00:00"/>
    <d v="2020-07-09T00:00:00"/>
    <n v="1615"/>
    <n v="2"/>
    <x v="5"/>
    <n v="245"/>
    <n v="1"/>
    <n v="761"/>
    <s v="BRANDISH WEAPON"/>
    <s v="2024 0342 0371 1402 0906 1816 0443 1815 1822 0334"/>
    <n v="21"/>
    <s v="F"/>
    <s v="H"/>
    <n v="109"/>
    <s v="PARK/PLAYGROUND"/>
    <n v="200"/>
    <s v="KNIFE WITH BLADE 6INCHES OR LESS"/>
    <s v="IC"/>
    <s v="Invest Cont"/>
    <n v="761"/>
    <n v="930"/>
    <m/>
    <m/>
    <s v="2200 W  6TH                          ST"/>
    <m/>
    <n v="34.060099999999998"/>
    <n v="-118.2761"/>
    <n v="0"/>
  </r>
  <r>
    <n v="200319971"/>
    <d v="2020-11-06T00:00:00"/>
    <d v="2020-11-06T00:00:00"/>
    <n v="1235"/>
    <n v="3"/>
    <x v="2"/>
    <n v="325"/>
    <n v="1"/>
    <n v="210"/>
    <s v="ROBBERY"/>
    <s v="1822 0302 0216 1309 0104 0325 0443 0342 0329 1402"/>
    <n v="19"/>
    <s v="X"/>
    <s v="X"/>
    <n v="403"/>
    <s v="DRUG STORE"/>
    <n v="102"/>
    <s v="HAND GUN"/>
    <s v="AA"/>
    <s v="Adult Arrest"/>
    <n v="210"/>
    <n v="998"/>
    <m/>
    <m/>
    <s v="1300 W  29TH                         ST"/>
    <m/>
    <n v="34.030700000000003"/>
    <n v="-118.2923"/>
    <n v="1"/>
  </r>
  <r>
    <n v="200404211"/>
    <d v="2020-01-06T00:00:00"/>
    <d v="2020-01-05T00:00:00"/>
    <n v="2130"/>
    <n v="4"/>
    <x v="4"/>
    <n v="439"/>
    <n v="1"/>
    <n v="330"/>
    <s v="BURGLARY FROM VEHICLE"/>
    <s v="0344 1302 0329"/>
    <n v="63"/>
    <s v="M"/>
    <s v="H"/>
    <n v="502"/>
    <s v="MULTI-UNIT DWELLING (APARTMENT, DUPLEX, ETC)"/>
    <m/>
    <m/>
    <s v="IC"/>
    <s v="Invest Cont"/>
    <n v="330"/>
    <m/>
    <m/>
    <m/>
    <s v="2300    LILLYVALE                    AV"/>
    <m/>
    <n v="34.072000000000003"/>
    <n v="-118.1643"/>
    <n v="0"/>
  </r>
  <r>
    <n v="201010736"/>
    <d v="2020-07-06T00:00:00"/>
    <d v="2020-05-30T00:00:00"/>
    <n v="1727"/>
    <n v="10"/>
    <x v="11"/>
    <n v="1023"/>
    <n v="2"/>
    <n v="956"/>
    <s v="LETTERS, LEWD  -  TELEPHONE CALLS, LEWD"/>
    <s v="1906 1212 0913 0443"/>
    <n v="36"/>
    <s v="F"/>
    <s v="W"/>
    <n v="501"/>
    <s v="SINGLE FAMILY DWELLING"/>
    <m/>
    <m/>
    <s v="AO"/>
    <s v="Adult Other"/>
    <n v="956"/>
    <m/>
    <m/>
    <m/>
    <s v="6600    VANALDEN                     AV"/>
    <m/>
    <n v="34.190199999999997"/>
    <n v="-118.5491"/>
    <n v="0"/>
  </r>
  <r>
    <n v="201206663"/>
    <d v="2020-02-07T00:00:00"/>
    <d v="2020-02-07T00:00:00"/>
    <n v="1645"/>
    <n v="12"/>
    <x v="8"/>
    <n v="1263"/>
    <n v="1"/>
    <n v="230"/>
    <s v="ASSAULT WITH DEADLY WEAPON, AGGRAVATED ASSAULT"/>
    <s v="1822 1309"/>
    <n v="32"/>
    <s v="F"/>
    <s v="B"/>
    <n v="108"/>
    <s v="PARKING LOT"/>
    <n v="307"/>
    <s v="VEHICLE"/>
    <s v="IC"/>
    <s v="Invest Cont"/>
    <n v="230"/>
    <m/>
    <m/>
    <m/>
    <s v="MANCHESTER"/>
    <s v="WESTERN"/>
    <n v="33.96"/>
    <n v="-118.309"/>
    <n v="0"/>
  </r>
  <r>
    <n v="201215887"/>
    <d v="2020-07-04T00:00:00"/>
    <d v="2020-07-04T00:00:00"/>
    <n v="1100"/>
    <n v="12"/>
    <x v="8"/>
    <n v="1256"/>
    <n v="1"/>
    <n v="350"/>
    <s v="THEFT, PERSON"/>
    <s v="1019 0346 0344 1822 0216 0209"/>
    <n v="37"/>
    <s v="F"/>
    <s v="B"/>
    <n v="101"/>
    <s v="STREET"/>
    <n v="400"/>
    <s v="STRONG-ARM (HANDS, FIST, FEET OR BODILY FORCE)"/>
    <s v="IC"/>
    <s v="Invest Cont"/>
    <n v="350"/>
    <m/>
    <m/>
    <m/>
    <s v="75TH                         ST"/>
    <s v="HOOVER                       ST"/>
    <n v="33.971699999999998"/>
    <n v="-118.2871"/>
    <n v="0"/>
  </r>
  <r>
    <n v="201104160"/>
    <d v="2020-01-05T00:00:00"/>
    <d v="2020-01-04T00:00:00"/>
    <n v="2115"/>
    <n v="11"/>
    <x v="7"/>
    <n v="1101"/>
    <n v="1"/>
    <n v="330"/>
    <s v="BURGLARY FROM VEHICLE"/>
    <s v="0358 1307 0344 1251"/>
    <n v="24"/>
    <s v="M"/>
    <s v="O"/>
    <n v="108"/>
    <s v="PARKING LOT"/>
    <n v="500"/>
    <s v="UNKNOWN WEAPON/OTHER WEAPON"/>
    <s v="IC"/>
    <s v="Invest Cont"/>
    <n v="330"/>
    <m/>
    <m/>
    <m/>
    <s v="2800 E  OBSERVATORY                  RD"/>
    <m/>
    <n v="34.119199999999999"/>
    <n v="-118.3004"/>
    <n v="0"/>
  </r>
  <r>
    <n v="200709080"/>
    <d v="2020-05-09T00:00:00"/>
    <d v="2020-05-09T00:00:00"/>
    <n v="1100"/>
    <n v="7"/>
    <x v="0"/>
    <n v="763"/>
    <n v="2"/>
    <n v="930"/>
    <s v="CRIMINAL THREATS - NO WEAPON DISPLAYED"/>
    <n v="421"/>
    <n v="23"/>
    <s v="F"/>
    <s v="H"/>
    <n v="101"/>
    <s v="STREET"/>
    <n v="511"/>
    <s v="VERBAL THREAT"/>
    <s v="AO"/>
    <s v="Adult Other"/>
    <n v="930"/>
    <m/>
    <m/>
    <m/>
    <s v="1600    ELLSMERE                     AV"/>
    <m/>
    <n v="34.044499999999999"/>
    <n v="-118.3623"/>
    <n v="0"/>
  </r>
  <r>
    <n v="200604182"/>
    <d v="2020-01-05T00:00:00"/>
    <d v="2020-01-05T00:00:00"/>
    <n v="1"/>
    <n v="6"/>
    <x v="9"/>
    <n v="666"/>
    <n v="2"/>
    <n v="624"/>
    <s v="BATTERY - SIMPLE ASSAULT"/>
    <s v="0400 0416 0429 1206 0305"/>
    <n v="31"/>
    <s v="M"/>
    <s v="B"/>
    <n v="101"/>
    <s v="STREET"/>
    <n v="400"/>
    <s v="STRONG-ARM (HANDS, FIST, FEET OR BODILY FORCE)"/>
    <s v="IC"/>
    <s v="Invest Cont"/>
    <n v="624"/>
    <m/>
    <m/>
    <m/>
    <s v="1300 N  WILCOX                       AV"/>
    <m/>
    <n v="34.0944"/>
    <n v="-118.331"/>
    <n v="0"/>
  </r>
  <r>
    <n v="200909850"/>
    <d v="2020-05-18T00:00:00"/>
    <d v="2020-05-15T00:00:00"/>
    <n v="1200"/>
    <n v="9"/>
    <x v="3"/>
    <n v="971"/>
    <n v="1"/>
    <n v="330"/>
    <s v="BURGLARY FROM VEHICLE"/>
    <n v="344"/>
    <n v="25"/>
    <s v="M"/>
    <s v="W"/>
    <n v="123"/>
    <s v="PARKING UNDERGROUND/BUILDING"/>
    <m/>
    <m/>
    <s v="IC"/>
    <s v="Invest Cont"/>
    <n v="330"/>
    <m/>
    <m/>
    <m/>
    <s v="4700 N  SEPULVEDA                    BL"/>
    <m/>
    <n v="34.155999999999999"/>
    <n v="-118.4662"/>
    <n v="0"/>
  </r>
  <r>
    <n v="200409340"/>
    <d v="2020-05-29T00:00:00"/>
    <d v="2020-05-27T00:00:00"/>
    <n v="1230"/>
    <n v="4"/>
    <x v="4"/>
    <n v="439"/>
    <n v="1"/>
    <n v="420"/>
    <s v="THEFT FROM MOTOR VEHICLE - PETTY ($950 &amp; UNDER)"/>
    <m/>
    <n v="0"/>
    <m/>
    <m/>
    <n v="101"/>
    <s v="STREET"/>
    <m/>
    <m/>
    <s v="IC"/>
    <s v="Invest Cont"/>
    <n v="420"/>
    <m/>
    <m/>
    <m/>
    <s v="2000    BARNETT                      RD"/>
    <m/>
    <n v="34.066400000000002"/>
    <n v="-118.1722"/>
    <n v="0"/>
  </r>
  <r>
    <n v="200406042"/>
    <d v="2020-02-22T00:00:00"/>
    <d v="2020-02-22T00:00:00"/>
    <n v="245"/>
    <n v="4"/>
    <x v="4"/>
    <n v="412"/>
    <n v="2"/>
    <n v="745"/>
    <s v="VANDALISM - MISDEAMEANOR ($399 OR UNDER)"/>
    <n v="329"/>
    <n v="45"/>
    <s v="M"/>
    <s v="H"/>
    <n v="502"/>
    <s v="MULTI-UNIT DWELLING (APARTMENT, DUPLEX, ETC)"/>
    <m/>
    <m/>
    <s v="IC"/>
    <s v="Invest Cont"/>
    <n v="745"/>
    <m/>
    <m/>
    <m/>
    <s v="3200    PASADENA                     AV"/>
    <m/>
    <n v="34.080599999999997"/>
    <n v="-118.2176"/>
    <n v="0"/>
  </r>
  <r>
    <n v="200116190"/>
    <d v="2020-08-11T00:00:00"/>
    <d v="2020-08-11T00:00:00"/>
    <n v="130"/>
    <n v="1"/>
    <x v="1"/>
    <n v="127"/>
    <n v="2"/>
    <n v="626"/>
    <s v="INTIMATE PARTNER - SIMPLE ASSAULT"/>
    <s v="2000 0444 1814 0913"/>
    <n v="27"/>
    <s v="F"/>
    <s v="W"/>
    <n v="503"/>
    <s v="HOTEL"/>
    <n v="400"/>
    <s v="STRONG-ARM (HANDS, FIST, FEET OR BODILY FORCE)"/>
    <s v="IC"/>
    <s v="Invest Cont"/>
    <n v="626"/>
    <m/>
    <m/>
    <m/>
    <s v="100 N  LOS ANGELES                  ST"/>
    <m/>
    <n v="34.051499999999997"/>
    <n v="-118.2424"/>
    <n v="0"/>
  </r>
  <r>
    <n v="200613040"/>
    <d v="2020-07-24T00:00:00"/>
    <d v="2020-07-24T00:00:00"/>
    <n v="2100"/>
    <n v="6"/>
    <x v="9"/>
    <n v="646"/>
    <n v="2"/>
    <n v="626"/>
    <s v="INTIMATE PARTNER - SIMPLE ASSAULT"/>
    <s v="2000 0416 0448 0400"/>
    <n v="42"/>
    <s v="F"/>
    <s v="B"/>
    <n v="502"/>
    <s v="MULTI-UNIT DWELLING (APARTMENT, DUPLEX, ETC)"/>
    <n v="400"/>
    <s v="STRONG-ARM (HANDS, FIST, FEET OR BODILY FORCE)"/>
    <s v="IC"/>
    <s v="Invest Cont"/>
    <n v="626"/>
    <m/>
    <m/>
    <m/>
    <s v="1600    VINE                         ST"/>
    <m/>
    <n v="34.098700000000001"/>
    <n v="-118.33369999999999"/>
    <n v="0"/>
  </r>
  <r>
    <n v="200207210"/>
    <d v="2020-03-03T00:00:00"/>
    <d v="2020-01-07T00:00:00"/>
    <n v="1200"/>
    <n v="2"/>
    <x v="5"/>
    <n v="257"/>
    <n v="2"/>
    <n v="354"/>
    <s v="THEFT OF IDENTITY"/>
    <s v="0923 1822 0100"/>
    <n v="41"/>
    <s v="F"/>
    <s v="H"/>
    <n v="502"/>
    <s v="MULTI-UNIT DWELLING (APARTMENT, DUPLEX, ETC)"/>
    <m/>
    <m/>
    <s v="IC"/>
    <s v="Invest Cont"/>
    <n v="354"/>
    <m/>
    <m/>
    <m/>
    <s v="1300    INGRAHAM                     ST"/>
    <m/>
    <n v="34.053100000000001"/>
    <n v="-118.2671"/>
    <n v="0"/>
  </r>
  <r>
    <n v="200610484"/>
    <d v="2020-05-22T00:00:00"/>
    <d v="2020-05-22T00:00:00"/>
    <n v="1500"/>
    <n v="6"/>
    <x v="9"/>
    <n v="649"/>
    <n v="2"/>
    <n v="930"/>
    <s v="CRIMINAL THREATS - NO WEAPON DISPLAYED"/>
    <s v="0400 0432 0421 0913 0603 0361"/>
    <n v="69"/>
    <s v="F"/>
    <s v="O"/>
    <n v="501"/>
    <s v="SINGLE FAMILY DWELLING"/>
    <n v="511"/>
    <s v="VERBAL THREAT"/>
    <s v="AA"/>
    <s v="Adult Arrest"/>
    <n v="930"/>
    <m/>
    <m/>
    <m/>
    <s v="1500 N  KINGSLEY                     DR"/>
    <m/>
    <n v="34.098100000000002"/>
    <n v="-118.30329999999999"/>
    <n v="1"/>
  </r>
  <r>
    <n v="200320020"/>
    <d v="2020-11-07T00:00:00"/>
    <d v="2020-11-07T00:00:00"/>
    <n v="1030"/>
    <n v="3"/>
    <x v="2"/>
    <n v="376"/>
    <n v="2"/>
    <n v="901"/>
    <s v="VIOLATION OF RESTRAINING ORDER"/>
    <s v="0913 2038 2000 1814"/>
    <n v="25"/>
    <s v="M"/>
    <s v="B"/>
    <n v="501"/>
    <s v="SINGLE FAMILY DWELLING"/>
    <m/>
    <m/>
    <s v="AO"/>
    <s v="Adult Other"/>
    <n v="901"/>
    <m/>
    <m/>
    <m/>
    <s v="3900    DENKER                       AV"/>
    <m/>
    <n v="34.015300000000003"/>
    <n v="-118.3045"/>
    <n v="0"/>
  </r>
  <r>
    <n v="200804830"/>
    <d v="2020-01-18T00:00:00"/>
    <d v="2020-01-18T00:00:00"/>
    <n v="400"/>
    <n v="8"/>
    <x v="12"/>
    <n v="898"/>
    <n v="1"/>
    <n v="331"/>
    <s v="THEFT FROM MOTOR VEHICLE - GRAND ($950.01 AND OVER)"/>
    <s v="0344 0385 1822 1309"/>
    <n v="33"/>
    <s v="F"/>
    <s v="H"/>
    <n v="101"/>
    <s v="STREET"/>
    <m/>
    <m/>
    <s v="IC"/>
    <s v="Invest Cont"/>
    <n v="331"/>
    <m/>
    <m/>
    <m/>
    <s v="2300 S  CORNING                      ST"/>
    <m/>
    <n v="34.039099999999998"/>
    <n v="-118.3802"/>
    <n v="0"/>
  </r>
  <r>
    <n v="201109255"/>
    <d v="2020-05-12T00:00:00"/>
    <d v="2020-05-10T00:00:00"/>
    <n v="1900"/>
    <n v="11"/>
    <x v="7"/>
    <n v="1145"/>
    <n v="1"/>
    <n v="310"/>
    <s v="BURGLARY"/>
    <n v="344"/>
    <n v="36"/>
    <s v="M"/>
    <s v="W"/>
    <n v="707"/>
    <s v="GARAGE/CARPORT"/>
    <m/>
    <m/>
    <s v="IC"/>
    <s v="Invest Cont"/>
    <n v="310"/>
    <m/>
    <m/>
    <m/>
    <s v="2400    SILVER LAKE                  BL"/>
    <m/>
    <n v="34.100900000000003"/>
    <n v="-118.25920000000001"/>
    <n v="0"/>
  </r>
  <r>
    <n v="200513050"/>
    <d v="2020-08-16T00:00:00"/>
    <d v="2020-08-16T00:00:00"/>
    <n v="1500"/>
    <n v="5"/>
    <x v="10"/>
    <n v="521"/>
    <n v="2"/>
    <n v="740"/>
    <s v="VANDALISM - FELONY ($400 &amp; OVER, ALL CHURCH VANDALISMS)"/>
    <s v="0329 1202"/>
    <n v="63"/>
    <s v="F"/>
    <s v="W"/>
    <n v="501"/>
    <s v="SINGLE FAMILY DWELLING"/>
    <m/>
    <m/>
    <s v="IC"/>
    <s v="Invest Cont"/>
    <n v="740"/>
    <m/>
    <m/>
    <m/>
    <s v="800 W  BLOOMWOOD                    RD"/>
    <m/>
    <n v="33.758200000000002"/>
    <n v="-118.30070000000001"/>
    <n v="0"/>
  </r>
  <r>
    <n v="201221464"/>
    <d v="2020-09-26T00:00:00"/>
    <d v="2020-04-07T00:00:00"/>
    <n v="1200"/>
    <n v="12"/>
    <x v="8"/>
    <n v="1208"/>
    <n v="2"/>
    <n v="624"/>
    <s v="BATTERY - SIMPLE ASSAULT"/>
    <s v="0444 0361"/>
    <n v="75"/>
    <s v="M"/>
    <s v="H"/>
    <n v="104"/>
    <s v="DRIVEWAY"/>
    <n v="400"/>
    <s v="STRONG-ARM (HANDS, FIST, FEET OR BODILY FORCE)"/>
    <s v="IC"/>
    <s v="Invest Cont"/>
    <n v="624"/>
    <m/>
    <m/>
    <m/>
    <s v="500 W  46TH                         ST"/>
    <m/>
    <n v="34.0017"/>
    <n v="-118.2871"/>
    <n v="0"/>
  </r>
  <r>
    <n v="200319949"/>
    <d v="2020-11-05T00:00:00"/>
    <d v="2020-11-05T00:00:00"/>
    <n v="1925"/>
    <n v="3"/>
    <x v="2"/>
    <n v="397"/>
    <n v="2"/>
    <n v="901"/>
    <s v="VIOLATION OF RESTRAINING ORDER"/>
    <s v="2038 0913 2000 1814"/>
    <n v="28"/>
    <s v="F"/>
    <s v="H"/>
    <n v="203"/>
    <s v="OTHER BUSINESS"/>
    <m/>
    <m/>
    <s v="IC"/>
    <s v="Invest Cont"/>
    <n v="901"/>
    <m/>
    <m/>
    <m/>
    <s v="4200 S  VERMONT                      AV"/>
    <m/>
    <n v="34.007300000000001"/>
    <n v="-118.298"/>
    <n v="0"/>
  </r>
  <r>
    <n v="201000898"/>
    <d v="2020-10-03T00:00:00"/>
    <d v="2020-10-03T00:00:00"/>
    <n v="345"/>
    <n v="10"/>
    <x v="11"/>
    <n v="1018"/>
    <n v="1"/>
    <n v="310"/>
    <s v="BURGLARY"/>
    <s v="1202 0321 2018 1822 1609"/>
    <n v="0"/>
    <s v="M"/>
    <s v="W"/>
    <n v="418"/>
    <m/>
    <m/>
    <m/>
    <s v="IC"/>
    <s v="Invest Cont"/>
    <n v="310"/>
    <m/>
    <m/>
    <m/>
    <s v="7500    WOODLEY                      AV"/>
    <m/>
    <n v="34.206600000000002"/>
    <n v="-118.4837"/>
    <n v="0"/>
  </r>
  <r>
    <n v="200108428"/>
    <d v="2020-03-04T00:00:00"/>
    <d v="2020-03-04T00:00:00"/>
    <n v="700"/>
    <n v="1"/>
    <x v="1"/>
    <n v="134"/>
    <n v="1"/>
    <n v="440"/>
    <s v="THEFT PLAIN - PETTY ($950 &amp; UNDER)"/>
    <s v="0344 2032 1822"/>
    <n v="28"/>
    <s v="M"/>
    <s v="W"/>
    <n v="402"/>
    <s v="MARKET"/>
    <m/>
    <m/>
    <s v="IC"/>
    <s v="Invest Cont"/>
    <n v="440"/>
    <m/>
    <m/>
    <m/>
    <s v="300 S  BROADWAY"/>
    <m/>
    <n v="34.051000000000002"/>
    <n v="-118.248"/>
    <n v="0"/>
  </r>
  <r>
    <n v="200515253"/>
    <d v="2020-10-14T00:00:00"/>
    <d v="2020-10-14T00:00:00"/>
    <n v="602"/>
    <n v="5"/>
    <x v="10"/>
    <n v="569"/>
    <n v="2"/>
    <n v="946"/>
    <s v="OTHER MISCELLANEOUS CRIME"/>
    <m/>
    <n v="0"/>
    <s v="X"/>
    <s v="X"/>
    <n v="109"/>
    <s v="PARK/PLAYGROUND"/>
    <m/>
    <m/>
    <s v="IC"/>
    <s v="Invest Cont"/>
    <n v="946"/>
    <m/>
    <m/>
    <m/>
    <s v="100 W  22ND                         ST"/>
    <m/>
    <n v="33.725000000000001"/>
    <n v="-118.2825"/>
    <n v="0"/>
  </r>
  <r>
    <n v="200218507"/>
    <d v="2020-12-12T00:00:00"/>
    <d v="2020-12-11T00:00:00"/>
    <n v="1930"/>
    <n v="2"/>
    <x v="5"/>
    <n v="251"/>
    <n v="1"/>
    <n v="510"/>
    <s v="VEHICLE - STOLEN"/>
    <m/>
    <n v="0"/>
    <m/>
    <m/>
    <n v="101"/>
    <s v="STREET"/>
    <m/>
    <m/>
    <s v="IC"/>
    <s v="Invest Cont"/>
    <n v="510"/>
    <m/>
    <m/>
    <m/>
    <s v="300 S  RAMPART                      BL"/>
    <m/>
    <n v="34.0657"/>
    <n v="-118.2792"/>
    <n v="0"/>
  </r>
  <r>
    <n v="201013303"/>
    <d v="2020-09-21T00:00:00"/>
    <d v="2020-09-21T00:00:00"/>
    <n v="830"/>
    <n v="10"/>
    <x v="11"/>
    <n v="1011"/>
    <n v="2"/>
    <n v="664"/>
    <s v="BUNCO, PETTY THEFT"/>
    <m/>
    <n v="32"/>
    <s v="F"/>
    <s v="H"/>
    <n v="502"/>
    <s v="MULTI-UNIT DWELLING (APARTMENT, DUPLEX, ETC)"/>
    <m/>
    <m/>
    <s v="IC"/>
    <s v="Invest Cont"/>
    <n v="664"/>
    <m/>
    <m/>
    <m/>
    <s v="19000    SHERMAN                      WY"/>
    <m/>
    <n v="34.2012"/>
    <n v="-118.54640000000001"/>
    <n v="0"/>
  </r>
  <r>
    <n v="200314959"/>
    <d v="2020-07-30T00:00:00"/>
    <d v="2020-07-30T00:00:00"/>
    <n v="2110"/>
    <n v="3"/>
    <x v="2"/>
    <n v="326"/>
    <n v="2"/>
    <n v="890"/>
    <s v="FAILURE TO YIELD"/>
    <s v="1212 1309 1822"/>
    <n v="19"/>
    <s v="X"/>
    <s v="X"/>
    <n v="101"/>
    <s v="STREET"/>
    <m/>
    <m/>
    <s v="AA"/>
    <s v="Adult Arrest"/>
    <n v="890"/>
    <m/>
    <m/>
    <m/>
    <s v="DALTON                       AV"/>
    <s v="27TH                         ST"/>
    <n v="34.030900000000003"/>
    <n v="-118.30410000000001"/>
    <n v="1"/>
  </r>
  <r>
    <n v="200618033"/>
    <d v="2020-11-14T00:00:00"/>
    <d v="2020-11-14T00:00:00"/>
    <n v="1940"/>
    <n v="6"/>
    <x v="9"/>
    <n v="646"/>
    <n v="1"/>
    <n v="480"/>
    <s v="BIKE - STOLEN"/>
    <s v="0344 0397 1822 0345"/>
    <n v="26"/>
    <s v="M"/>
    <s v="O"/>
    <n v="101"/>
    <s v="STREET"/>
    <m/>
    <m/>
    <s v="IC"/>
    <s v="Invest Cont"/>
    <n v="480"/>
    <m/>
    <m/>
    <m/>
    <s v="6300 W  HOLLYWOOD                    BL"/>
    <m/>
    <n v="34.101599999999998"/>
    <n v="-118.3271"/>
    <n v="0"/>
  </r>
  <r>
    <n v="201305511"/>
    <d v="2020-01-28T00:00:00"/>
    <d v="2020-01-27T00:00:00"/>
    <n v="1400"/>
    <n v="13"/>
    <x v="6"/>
    <n v="1351"/>
    <n v="1"/>
    <n v="510"/>
    <s v="VEHICLE - STOLEN"/>
    <m/>
    <n v="0"/>
    <m/>
    <m/>
    <n v="101"/>
    <s v="STREET"/>
    <m/>
    <m/>
    <s v="IC"/>
    <s v="Invest Cont"/>
    <n v="510"/>
    <m/>
    <m/>
    <m/>
    <s v="43RD                         ST"/>
    <s v="BROADWAY                     AV"/>
    <n v="34.005600000000001"/>
    <n v="-118.2784"/>
    <n v="0"/>
  </r>
  <r>
    <n v="201305652"/>
    <d v="2020-01-30T00:00:00"/>
    <d v="2020-01-29T00:00:00"/>
    <n v="1200"/>
    <n v="13"/>
    <x v="6"/>
    <n v="1365"/>
    <n v="2"/>
    <n v="626"/>
    <s v="INTIMATE PARTNER - SIMPLE ASSAULT"/>
    <s v="2000 1814 0448"/>
    <n v="20"/>
    <s v="M"/>
    <s v="B"/>
    <n v="501"/>
    <s v="SINGLE FAMILY DWELLING"/>
    <n v="400"/>
    <s v="STRONG-ARM (HANDS, FIST, FEET OR BODILY FORCE)"/>
    <s v="AO"/>
    <s v="Adult Other"/>
    <n v="626"/>
    <m/>
    <m/>
    <m/>
    <s v="1400 E  48TH                         PL"/>
    <m/>
    <n v="33.999299999999998"/>
    <n v="-118.2499"/>
    <n v="0"/>
  </r>
  <r>
    <n v="200305132"/>
    <d v="2020-01-21T00:00:00"/>
    <d v="2020-01-21T00:00:00"/>
    <n v="530"/>
    <n v="3"/>
    <x v="2"/>
    <n v="392"/>
    <n v="2"/>
    <n v="624"/>
    <s v="BATTERY - SIMPLE ASSAULT"/>
    <s v="0416 2021 0558 0446 0602"/>
    <n v="30"/>
    <s v="M"/>
    <s v="B"/>
    <n v="101"/>
    <s v="STREET"/>
    <n v="400"/>
    <s v="STRONG-ARM (HANDS, FIST, FEET OR BODILY FORCE)"/>
    <s v="AA"/>
    <s v="Adult Arrest"/>
    <n v="624"/>
    <m/>
    <m/>
    <m/>
    <s v="4400    ARLINGTON                    AV"/>
    <m/>
    <n v="34.003700000000002"/>
    <n v="-118.318"/>
    <n v="1"/>
  </r>
  <r>
    <n v="200705873"/>
    <d v="2020-02-09T00:00:00"/>
    <d v="2020-02-09T00:00:00"/>
    <n v="1230"/>
    <n v="7"/>
    <x v="0"/>
    <n v="706"/>
    <n v="2"/>
    <n v="745"/>
    <s v="VANDALISM - MISDEAMEANOR ($399 OR UNDER)"/>
    <s v="0329 2004 1402"/>
    <n v="0"/>
    <s v="M"/>
    <s v="W"/>
    <n v="708"/>
    <s v="CHURCH/CHAPEL (CHANGED 03-03 FROM CHURCH/TEMPLE)"/>
    <m/>
    <m/>
    <s v="AA"/>
    <s v="Adult Arrest"/>
    <n v="745"/>
    <n v="998"/>
    <m/>
    <m/>
    <s v="600 N  LA BREA                      AV"/>
    <m/>
    <n v="34.081899999999997"/>
    <n v="-118.3441"/>
    <n v="1"/>
  </r>
  <r>
    <n v="201210296"/>
    <d v="2020-04-03T00:00:00"/>
    <d v="2020-04-03T00:00:00"/>
    <n v="2020"/>
    <n v="12"/>
    <x v="8"/>
    <n v="1213"/>
    <n v="2"/>
    <n v="753"/>
    <s v="DISCHARGE FIREARMS/SHOTS FIRED"/>
    <s v="1100 1402 1407 1419"/>
    <n v="0"/>
    <s v="X"/>
    <s v="X"/>
    <n v="501"/>
    <s v="SINGLE FAMILY DWELLING"/>
    <n v="102"/>
    <s v="HAND GUN"/>
    <s v="IC"/>
    <s v="Invest Cont"/>
    <n v="753"/>
    <n v="998"/>
    <m/>
    <m/>
    <s v="5200 S  SAINT ANDREWS                PL"/>
    <m/>
    <n v="33.995100000000001"/>
    <n v="-118.3113"/>
    <n v="0"/>
  </r>
  <r>
    <n v="200814018"/>
    <d v="2020-09-13T00:00:00"/>
    <d v="2020-09-13T00:00:00"/>
    <n v="200"/>
    <n v="8"/>
    <x v="12"/>
    <n v="843"/>
    <n v="2"/>
    <n v="626"/>
    <s v="INTIMATE PARTNER - SIMPLE ASSAULT"/>
    <s v="0400 1243 2000"/>
    <n v="20"/>
    <s v="F"/>
    <s v="B"/>
    <n v="101"/>
    <s v="STREET"/>
    <n v="400"/>
    <s v="STRONG-ARM (HANDS, FIST, FEET OR BODILY FORCE)"/>
    <s v="AO"/>
    <s v="Adult Other"/>
    <n v="626"/>
    <m/>
    <m/>
    <m/>
    <s v="SEPULVEDA                    BL"/>
    <s v="MULHOLLAND                   DR"/>
    <n v="34.125999999999998"/>
    <n v="-118.47839999999999"/>
    <n v="0"/>
  </r>
  <r>
    <n v="200706040"/>
    <d v="2020-02-12T00:00:00"/>
    <d v="2020-02-10T00:00:00"/>
    <n v="1500"/>
    <n v="7"/>
    <x v="0"/>
    <n v="762"/>
    <n v="2"/>
    <n v="930"/>
    <s v="CRIMINAL THREATS - NO WEAPON DISPLAYED"/>
    <n v="443"/>
    <n v="38"/>
    <s v="M"/>
    <s v="W"/>
    <n v="108"/>
    <s v="PARKING LOT"/>
    <n v="511"/>
    <s v="VERBAL THREAT"/>
    <s v="IC"/>
    <s v="Invest Cont"/>
    <n v="930"/>
    <m/>
    <m/>
    <m/>
    <s v="1400 S  LA CIENEGA                   BL"/>
    <m/>
    <n v="34.053400000000003"/>
    <n v="-118.3762"/>
    <n v="0"/>
  </r>
  <r>
    <n v="200106897"/>
    <d v="2020-02-11T00:00:00"/>
    <d v="2020-02-11T00:00:00"/>
    <n v="800"/>
    <n v="1"/>
    <x v="1"/>
    <n v="134"/>
    <n v="1"/>
    <n v="230"/>
    <s v="ASSAULT WITH DEADLY WEAPON, AGGRAVATED ASSAULT"/>
    <s v="1414 1266 1822 2003 0334 0416 2004 1402"/>
    <n v="31"/>
    <s v="M"/>
    <s v="H"/>
    <n v="101"/>
    <s v="STREET"/>
    <n v="216"/>
    <s v="SCISSORS"/>
    <s v="AA"/>
    <s v="Adult Arrest"/>
    <n v="230"/>
    <n v="998"/>
    <m/>
    <m/>
    <s v="300 S  SPRING                       ST"/>
    <m/>
    <n v="34.050199999999997"/>
    <n v="-118.2487"/>
    <n v="1"/>
  </r>
  <r>
    <n v="200314826"/>
    <d v="2020-07-27T00:00:00"/>
    <d v="2020-07-27T00:00:00"/>
    <n v="1340"/>
    <n v="3"/>
    <x v="2"/>
    <n v="325"/>
    <n v="1"/>
    <n v="480"/>
    <s v="BIKE - STOLEN"/>
    <s v="1251 0344 1822"/>
    <n v="23"/>
    <s v="M"/>
    <s v="A"/>
    <n v="502"/>
    <s v="MULTI-UNIT DWELLING (APARTMENT, DUPLEX, ETC)"/>
    <m/>
    <m/>
    <s v="IC"/>
    <s v="Invest Cont"/>
    <n v="480"/>
    <m/>
    <m/>
    <m/>
    <s v="2600    ELLENDALE                    PL"/>
    <m/>
    <n v="34.030700000000003"/>
    <n v="-118.2923"/>
    <n v="0"/>
  </r>
  <r>
    <n v="200404380"/>
    <d v="2020-01-11T00:00:00"/>
    <d v="2020-01-09T00:00:00"/>
    <n v="1600"/>
    <n v="4"/>
    <x v="4"/>
    <n v="489"/>
    <n v="1"/>
    <n v="510"/>
    <s v="VEHICLE - STOLEN"/>
    <m/>
    <n v="0"/>
    <m/>
    <m/>
    <n v="101"/>
    <s v="STREET"/>
    <m/>
    <m/>
    <s v="IC"/>
    <s v="Invest Cont"/>
    <n v="510"/>
    <m/>
    <m/>
    <m/>
    <s v="ROSALIND                     PL"/>
    <s v="DACOTAH"/>
    <n v="34.0227"/>
    <n v="-118.21129999999999"/>
    <n v="0"/>
  </r>
  <r>
    <n v="200413335"/>
    <d v="2020-10-01T00:00:00"/>
    <d v="2020-09-30T00:00:00"/>
    <n v="2130"/>
    <n v="4"/>
    <x v="4"/>
    <n v="442"/>
    <n v="2"/>
    <n v="740"/>
    <s v="VANDALISM - FELONY ($400 &amp; OVER, ALL CHURCH VANDALISMS)"/>
    <n v="329"/>
    <n v="0"/>
    <s v="X"/>
    <s v="X"/>
    <n v="210"/>
    <s v="RESTAURANT/FAST FOOD"/>
    <m/>
    <m/>
    <s v="IC"/>
    <s v="Invest Cont"/>
    <n v="740"/>
    <m/>
    <m/>
    <m/>
    <s v="1800    MARENGO                      ST"/>
    <m/>
    <n v="34.058300000000003"/>
    <n v="-118.21129999999999"/>
    <n v="0"/>
  </r>
  <r>
    <n v="201011831"/>
    <d v="2020-08-08T00:00:00"/>
    <d v="2020-08-01T00:00:00"/>
    <n v="2000"/>
    <n v="10"/>
    <x v="11"/>
    <n v="1033"/>
    <n v="2"/>
    <n v="624"/>
    <s v="BATTERY - SIMPLE ASSAULT"/>
    <s v="1822 0416 0419 0429 0342"/>
    <n v="59"/>
    <s v="M"/>
    <s v="O"/>
    <n v="502"/>
    <s v="MULTI-UNIT DWELLING (APARTMENT, DUPLEX, ETC)"/>
    <n v="400"/>
    <s v="STRONG-ARM (HANDS, FIST, FEET OR BODILY FORCE)"/>
    <s v="AO"/>
    <s v="Adult Other"/>
    <n v="624"/>
    <m/>
    <m/>
    <m/>
    <s v="6300    RESEDA                       BL"/>
    <m/>
    <n v="34.184699999999999"/>
    <n v="-118.5441"/>
    <n v="0"/>
  </r>
  <r>
    <n v="200806550"/>
    <d v="2020-02-26T00:00:00"/>
    <d v="2020-02-26T00:00:00"/>
    <n v="1030"/>
    <n v="8"/>
    <x v="12"/>
    <n v="827"/>
    <n v="1"/>
    <n v="442"/>
    <s v="SHOPLIFTING - PETTY THEFT ($950 &amp; UNDER)"/>
    <s v="0344 2004 0325 0104 1822"/>
    <n v="0"/>
    <s v="X"/>
    <s v="X"/>
    <n v="252"/>
    <s v="COFFEE SHOP (STARBUCKS, COFFEE BEAN, PEET'S, ETC.)"/>
    <m/>
    <m/>
    <s v="IC"/>
    <s v="Invest Cont"/>
    <n v="442"/>
    <m/>
    <m/>
    <m/>
    <s v="11700    SAN VICENTE                  BL"/>
    <m/>
    <n v="34.057899999999997"/>
    <n v="-118.4683"/>
    <n v="0"/>
  </r>
  <r>
    <n v="200215862"/>
    <d v="2020-10-06T00:00:00"/>
    <d v="2020-09-27T00:00:00"/>
    <n v="2200"/>
    <n v="2"/>
    <x v="5"/>
    <n v="245"/>
    <n v="1"/>
    <n v="210"/>
    <s v="ROBBERY"/>
    <s v="0344 0342 0432 0370 0444 0445 0416 1822 0337 0906"/>
    <n v="75"/>
    <s v="M"/>
    <s v="H"/>
    <n v="109"/>
    <s v="PARK/PLAYGROUND"/>
    <n v="400"/>
    <s v="STRONG-ARM (HANDS, FIST, FEET OR BODILY FORCE)"/>
    <s v="IC"/>
    <s v="Invest Cont"/>
    <n v="210"/>
    <m/>
    <m/>
    <m/>
    <s v="7TH                          ST"/>
    <s v="PARK VIEW"/>
    <n v="34.057699999999997"/>
    <n v="-118.2799"/>
    <n v="0"/>
  </r>
  <r>
    <n v="200909229"/>
    <d v="2020-05-02T00:00:00"/>
    <d v="2020-05-01T00:00:00"/>
    <n v="1600"/>
    <n v="9"/>
    <x v="3"/>
    <n v="943"/>
    <n v="1"/>
    <n v="310"/>
    <s v="BURGLARY"/>
    <s v="0358 1267 1275 1414 1602 1402 0344 0397"/>
    <n v="0"/>
    <s v="X"/>
    <s v="X"/>
    <n v="507"/>
    <s v="CONDOMINIUM/TOWNHOUSE"/>
    <m/>
    <m/>
    <s v="IC"/>
    <s v="Invest Cont"/>
    <n v="310"/>
    <n v="998"/>
    <m/>
    <m/>
    <s v="14400    TIARA                        ST"/>
    <m/>
    <n v="34.1785"/>
    <n v="-118.4465"/>
    <n v="0"/>
  </r>
  <r>
    <n v="201011142"/>
    <d v="2020-07-19T00:00:00"/>
    <d v="2020-07-19T00:00:00"/>
    <n v="1140"/>
    <n v="10"/>
    <x v="11"/>
    <n v="1088"/>
    <n v="1"/>
    <n v="442"/>
    <s v="SHOPLIFTING - PETTY THEFT ($950 &amp; UNDER)"/>
    <s v="0945 1309 1822 0325 0447 1420 1236"/>
    <n v="0"/>
    <s v="M"/>
    <s v="O"/>
    <n v="402"/>
    <s v="MARKET"/>
    <n v="212"/>
    <s v="BOTTLE"/>
    <s v="IC"/>
    <s v="Invest Cont"/>
    <n v="442"/>
    <m/>
    <m/>
    <m/>
    <s v="16400 W  VENTURA                      BL"/>
    <m/>
    <n v="34.157299999999999"/>
    <n v="-118.4901"/>
    <n v="0"/>
  </r>
  <r>
    <n v="200808010"/>
    <d v="2020-04-04T00:00:00"/>
    <d v="2020-04-01T00:00:00"/>
    <n v="1905"/>
    <n v="8"/>
    <x v="12"/>
    <n v="812"/>
    <n v="2"/>
    <n v="354"/>
    <s v="THEFT OF IDENTITY"/>
    <s v="0100 1202"/>
    <n v="65"/>
    <s v="M"/>
    <s v="W"/>
    <n v="501"/>
    <s v="SINGLE FAMILY DWELLING"/>
    <m/>
    <m/>
    <s v="IC"/>
    <s v="Invest Cont"/>
    <n v="354"/>
    <m/>
    <m/>
    <m/>
    <s v="300 N  KENTER                       AV"/>
    <m/>
    <n v="34.063600000000001"/>
    <n v="-118.4819"/>
    <n v="0"/>
  </r>
  <r>
    <n v="200704339"/>
    <d v="2020-01-08T00:00:00"/>
    <d v="2020-01-08T00:00:00"/>
    <n v="1"/>
    <n v="7"/>
    <x v="0"/>
    <n v="759"/>
    <n v="2"/>
    <n v="626"/>
    <s v="INTIMATE PARTNER - SIMPLE ASSAULT"/>
    <s v="2000 1814 0444"/>
    <n v="40"/>
    <s v="M"/>
    <s v="H"/>
    <n v="502"/>
    <s v="MULTI-UNIT DWELLING (APARTMENT, DUPLEX, ETC)"/>
    <n v="400"/>
    <s v="STRONG-ARM (HANDS, FIST, FEET OR BODILY FORCE)"/>
    <s v="AO"/>
    <s v="Adult Other"/>
    <n v="626"/>
    <m/>
    <m/>
    <m/>
    <s v="1100    NORTON                       AV"/>
    <m/>
    <n v="34.051600000000001"/>
    <n v="-118.3219"/>
    <n v="0"/>
  </r>
  <r>
    <n v="200404890"/>
    <d v="2020-01-23T00:00:00"/>
    <d v="2020-01-23T00:00:00"/>
    <n v="1200"/>
    <n v="4"/>
    <x v="4"/>
    <n v="409"/>
    <n v="2"/>
    <n v="626"/>
    <s v="INTIMATE PARTNER - SIMPLE ASSAULT"/>
    <s v="2000 1814 0913 0444 0448 0429"/>
    <n v="18"/>
    <s v="F"/>
    <s v="H"/>
    <n v="502"/>
    <s v="MULTI-UNIT DWELLING (APARTMENT, DUPLEX, ETC)"/>
    <n v="400"/>
    <s v="STRONG-ARM (HANDS, FIST, FEET OR BODILY FORCE)"/>
    <s v="AO"/>
    <s v="Adult Other"/>
    <n v="626"/>
    <m/>
    <m/>
    <m/>
    <s v="5100    HUNTINGTON                   DR"/>
    <m/>
    <n v="34.089399999999998"/>
    <n v="-118.1705"/>
    <n v="0"/>
  </r>
  <r>
    <n v="200208416"/>
    <d v="2020-03-31T00:00:00"/>
    <d v="2020-03-30T00:00:00"/>
    <n v="1700"/>
    <n v="2"/>
    <x v="5"/>
    <n v="275"/>
    <n v="2"/>
    <n v="740"/>
    <s v="VANDALISM - FELONY ($400 &amp; OVER, ALL CHURCH VANDALISMS)"/>
    <s v="1300 0329"/>
    <n v="26"/>
    <s v="F"/>
    <s v="W"/>
    <n v="122"/>
    <s v="VEHICLE, PASSENGER/TRUCK"/>
    <m/>
    <m/>
    <s v="IC"/>
    <s v="Invest Cont"/>
    <n v="740"/>
    <m/>
    <m/>
    <m/>
    <s v="900 S  ALVARADO                     ST"/>
    <m/>
    <n v="34.053400000000003"/>
    <n v="-118.2788"/>
    <n v="0"/>
  </r>
  <r>
    <n v="200806609"/>
    <d v="2020-02-23T00:00:00"/>
    <d v="2020-02-22T00:00:00"/>
    <n v="1645"/>
    <n v="8"/>
    <x v="12"/>
    <n v="882"/>
    <n v="1"/>
    <n v="330"/>
    <s v="BURGLARY FROM VEHICLE"/>
    <s v="0358 1302 1307 1609 0344 1822"/>
    <n v="31"/>
    <s v="M"/>
    <s v="O"/>
    <n v="101"/>
    <s v="STREET"/>
    <m/>
    <m/>
    <s v="IC"/>
    <s v="Invest Cont"/>
    <n v="330"/>
    <m/>
    <m/>
    <m/>
    <s v="SAWTELLE                     BL"/>
    <s v="MISSISSIPPI                  AV"/>
    <n v="34.038200000000003"/>
    <n v="-118.44119999999999"/>
    <n v="0"/>
  </r>
  <r>
    <n v="200705863"/>
    <d v="2020-02-08T00:00:00"/>
    <d v="2020-02-08T00:00:00"/>
    <n v="1510"/>
    <n v="7"/>
    <x v="0"/>
    <n v="722"/>
    <n v="1"/>
    <n v="330"/>
    <s v="BURGLARY FROM VEHICLE"/>
    <s v="1300 1307 0344"/>
    <n v="36"/>
    <s v="M"/>
    <s v="O"/>
    <n v="417"/>
    <s v="THE BEVERLY CONNECTION"/>
    <m/>
    <m/>
    <s v="IC"/>
    <s v="Invest Cont"/>
    <n v="330"/>
    <m/>
    <m/>
    <m/>
    <s v="8400    BEVERLY                      BL"/>
    <m/>
    <n v="34.076099999999997"/>
    <n v="-118.37309999999999"/>
    <n v="0"/>
  </r>
  <r>
    <n v="200316396"/>
    <d v="2020-08-27T00:00:00"/>
    <d v="2020-08-24T00:00:00"/>
    <n v="1045"/>
    <n v="3"/>
    <x v="2"/>
    <n v="361"/>
    <n v="2"/>
    <n v="930"/>
    <s v="CRIMINAL THREATS - NO WEAPON DISPLAYED"/>
    <s v="0913 0432 0421 0360 1266"/>
    <n v="41"/>
    <s v="F"/>
    <s v="B"/>
    <n v="502"/>
    <s v="MULTI-UNIT DWELLING (APARTMENT, DUPLEX, ETC)"/>
    <n v="511"/>
    <s v="VERBAL THREAT"/>
    <s v="IC"/>
    <s v="Invest Cont"/>
    <n v="930"/>
    <m/>
    <m/>
    <m/>
    <s v="3900    GIBRALTAR                    AV"/>
    <m/>
    <n v="34.016100000000002"/>
    <n v="-118.3546"/>
    <n v="0"/>
  </r>
  <r>
    <n v="201013323"/>
    <d v="2020-09-22T00:00:00"/>
    <d v="2020-09-22T00:00:00"/>
    <n v="1"/>
    <n v="10"/>
    <x v="11"/>
    <n v="1024"/>
    <n v="1"/>
    <n v="330"/>
    <s v="BURGLARY FROM VEHICLE"/>
    <s v="1300 0344 1822 1202 0385"/>
    <n v="72"/>
    <s v="M"/>
    <s v="H"/>
    <n v="101"/>
    <s v="STREET"/>
    <m/>
    <m/>
    <s v="IC"/>
    <s v="Invest Cont"/>
    <n v="330"/>
    <m/>
    <m/>
    <m/>
    <s v="18500    LEMAY                        ST"/>
    <m/>
    <n v="34.191000000000003"/>
    <n v="-118.5386"/>
    <n v="0"/>
  </r>
  <r>
    <n v="200817174"/>
    <d v="2020-12-03T00:00:00"/>
    <d v="2020-12-03T00:00:00"/>
    <n v="1400"/>
    <n v="8"/>
    <x v="12"/>
    <n v="812"/>
    <n v="1"/>
    <n v="440"/>
    <s v="THEFT PLAIN - PETTY ($950 &amp; UNDER)"/>
    <s v="1309 1420 1822 0202 0344 0394"/>
    <n v="35"/>
    <s v="F"/>
    <s v="W"/>
    <n v="501"/>
    <s v="SINGLE FAMILY DWELLING"/>
    <m/>
    <m/>
    <s v="IC"/>
    <s v="Invest Cont"/>
    <n v="440"/>
    <m/>
    <m/>
    <m/>
    <s v="300 N  SKYEWIAY                     RD"/>
    <m/>
    <n v="34.063499999999998"/>
    <n v="-118.4819"/>
    <n v="0"/>
  </r>
  <r>
    <n v="200611992"/>
    <d v="2020-06-29T00:00:00"/>
    <d v="2020-06-28T00:00:00"/>
    <n v="2300"/>
    <n v="6"/>
    <x v="9"/>
    <n v="639"/>
    <n v="1"/>
    <n v="420"/>
    <s v="THEFT FROM MOTOR VEHICLE - PETTY ($950 &amp; UNDER)"/>
    <s v="1300 0344 0385 0329"/>
    <n v="47"/>
    <s v="M"/>
    <s v="W"/>
    <n v="123"/>
    <s v="PARKING UNDERGROUND/BUILDING"/>
    <m/>
    <m/>
    <s v="IC"/>
    <s v="Invest Cont"/>
    <n v="420"/>
    <m/>
    <m/>
    <m/>
    <s v="1700 N  HARVARD                      BL"/>
    <m/>
    <n v="34.101799999999997"/>
    <n v="-118.30500000000001"/>
    <n v="0"/>
  </r>
  <r>
    <n v="200613787"/>
    <d v="2020-08-10T00:00:00"/>
    <d v="2020-08-10T00:00:00"/>
    <n v="1535"/>
    <n v="6"/>
    <x v="9"/>
    <n v="639"/>
    <n v="1"/>
    <n v="442"/>
    <s v="SHOPLIFTING - PETTY THEFT ($950 &amp; UNDER)"/>
    <s v="0104 0325 0601 1822 0209"/>
    <n v="0"/>
    <s v="X"/>
    <s v="X"/>
    <n v="405"/>
    <s v="CLOTHING STORE"/>
    <m/>
    <m/>
    <s v="AO"/>
    <s v="Adult Other"/>
    <n v="442"/>
    <m/>
    <m/>
    <m/>
    <s v="5400    HOLLYWOOD                    BL"/>
    <m/>
    <n v="34.1036"/>
    <n v="-118.3049"/>
    <n v="0"/>
  </r>
  <r>
    <n v="201213326"/>
    <d v="2020-05-22T00:00:00"/>
    <d v="2020-05-22T00:00:00"/>
    <n v="345"/>
    <n v="12"/>
    <x v="8"/>
    <n v="1215"/>
    <n v="1"/>
    <n v="350"/>
    <s v="THEFT, PERSON"/>
    <s v="1026 0344 1822 0216 0345"/>
    <n v="51"/>
    <s v="M"/>
    <s v="H"/>
    <n v="101"/>
    <s v="STREET"/>
    <n v="400"/>
    <s v="STRONG-ARM (HANDS, FIST, FEET OR BODILY FORCE)"/>
    <s v="IC"/>
    <s v="Invest Cont"/>
    <n v="350"/>
    <m/>
    <m/>
    <m/>
    <s v="1500 W  57TH                         ST"/>
    <m/>
    <n v="33.990600000000001"/>
    <n v="-118.3023"/>
    <n v="0"/>
  </r>
  <r>
    <n v="200218790"/>
    <d v="2020-12-19T00:00:00"/>
    <d v="2020-12-19T00:00:00"/>
    <n v="730"/>
    <n v="2"/>
    <x v="5"/>
    <n v="299"/>
    <n v="2"/>
    <n v="624"/>
    <s v="BATTERY - SIMPLE ASSAULT"/>
    <s v="0401 0913 0603 1810 0305"/>
    <n v="40"/>
    <s v="F"/>
    <s v="W"/>
    <n v="501"/>
    <s v="SINGLE FAMILY DWELLING"/>
    <n v="400"/>
    <s v="STRONG-ARM (HANDS, FIST, FEET OR BODILY FORCE)"/>
    <s v="AA"/>
    <s v="Adult Arrest"/>
    <n v="624"/>
    <m/>
    <m/>
    <m/>
    <s v="1000 W  18TH                         ST"/>
    <m/>
    <n v="34.038699999999999"/>
    <n v="-118.2786"/>
    <n v="1"/>
  </r>
  <r>
    <n v="200216975"/>
    <d v="2020-11-01T00:00:00"/>
    <d v="2020-11-01T00:00:00"/>
    <n v="1740"/>
    <n v="2"/>
    <x v="5"/>
    <n v="235"/>
    <n v="2"/>
    <n v="740"/>
    <s v="VANDALISM - FELONY ($400 &amp; OVER, ALL CHURCH VANDALISMS)"/>
    <s v="0329 2004 1822 0400"/>
    <n v="0"/>
    <s v="X"/>
    <s v="X"/>
    <n v="210"/>
    <s v="RESTAURANT/FAST FOOD"/>
    <m/>
    <m/>
    <s v="AO"/>
    <s v="Adult Other"/>
    <n v="740"/>
    <m/>
    <m/>
    <m/>
    <s v="2400 W  TEMPLE                       ST"/>
    <m/>
    <n v="34.0715"/>
    <n v="-118.2719"/>
    <n v="0"/>
  </r>
  <r>
    <n v="200317798"/>
    <d v="2020-09-23T00:00:00"/>
    <d v="2020-09-23T00:00:00"/>
    <n v="2050"/>
    <n v="3"/>
    <x v="2"/>
    <n v="321"/>
    <n v="2"/>
    <n v="624"/>
    <s v="BATTERY - SIMPLE ASSAULT"/>
    <s v="0416 0429 0446 0448 1309 1822"/>
    <n v="25"/>
    <s v="F"/>
    <s v="B"/>
    <n v="108"/>
    <s v="PARKING LOT"/>
    <n v="400"/>
    <s v="STRONG-ARM (HANDS, FIST, FEET OR BODILY FORCE)"/>
    <s v="IC"/>
    <s v="Invest Cont"/>
    <n v="624"/>
    <m/>
    <m/>
    <m/>
    <s v="3500 S  LA CIENEGA                   BL"/>
    <m/>
    <n v="34.023699999999998"/>
    <n v="-118.37220000000001"/>
    <n v="0"/>
  </r>
  <r>
    <n v="201221002"/>
    <d v="2020-09-20T00:00:00"/>
    <d v="2020-09-20T00:00:00"/>
    <n v="315"/>
    <n v="12"/>
    <x v="8"/>
    <n v="1249"/>
    <n v="2"/>
    <n v="624"/>
    <s v="BATTERY - SIMPLE ASSAULT"/>
    <s v="0342 1309 1822 0416 0446 0448 1310"/>
    <n v="34"/>
    <s v="F"/>
    <s v="H"/>
    <n v="101"/>
    <s v="STREET"/>
    <n v="400"/>
    <s v="STRONG-ARM (HANDS, FIST, FEET OR BODILY FORCE)"/>
    <s v="IC"/>
    <s v="Invest Cont"/>
    <n v="624"/>
    <m/>
    <m/>
    <m/>
    <s v="6700    BONSALLO                     AV"/>
    <m/>
    <n v="33.978900000000003"/>
    <n v="-118.286"/>
    <n v="0"/>
  </r>
  <r>
    <n v="201004293"/>
    <d v="2020-01-08T00:00:00"/>
    <d v="2020-01-08T00:00:00"/>
    <n v="1840"/>
    <n v="10"/>
    <x v="11"/>
    <n v="1088"/>
    <n v="1"/>
    <n v="442"/>
    <s v="SHOPLIFTING - PETTY THEFT ($950 &amp; UNDER)"/>
    <s v="0325 2004 1822"/>
    <n v="0"/>
    <s v="M"/>
    <s v="W"/>
    <n v="402"/>
    <s v="MARKET"/>
    <m/>
    <m/>
    <s v="AA"/>
    <s v="Adult Arrest"/>
    <n v="442"/>
    <m/>
    <m/>
    <m/>
    <s v="16400    VENTURA                      BL"/>
    <m/>
    <n v="34.157299999999999"/>
    <n v="-118.4901"/>
    <n v="1"/>
  </r>
  <r>
    <n v="200118738"/>
    <d v="2020-10-01T00:00:00"/>
    <d v="2020-09-30T00:00:00"/>
    <n v="1900"/>
    <n v="1"/>
    <x v="1"/>
    <n v="164"/>
    <n v="1"/>
    <n v="330"/>
    <s v="BURGLARY FROM VEHICLE"/>
    <s v="1307 1822 0329 0377 1403 1609 0344"/>
    <n v="24"/>
    <s v="F"/>
    <s v="A"/>
    <n v="102"/>
    <s v="SIDEWALK"/>
    <m/>
    <m/>
    <s v="IC"/>
    <s v="Invest Cont"/>
    <n v="330"/>
    <m/>
    <m/>
    <m/>
    <s v="600 S  LOS ANGELES                  ST"/>
    <m/>
    <n v="34.044600000000003"/>
    <n v="-118.25069999999999"/>
    <n v="0"/>
  </r>
  <r>
    <n v="200209549"/>
    <d v="2020-04-28T00:00:00"/>
    <d v="2020-04-28T00:00:00"/>
    <n v="1720"/>
    <n v="2"/>
    <x v="5"/>
    <n v="281"/>
    <n v="1"/>
    <n v="442"/>
    <s v="SHOPLIFTING - PETTY THEFT ($950 &amp; UNDER)"/>
    <s v="0216 0209 0315 0344 0346 1309 1822"/>
    <n v="0"/>
    <s v="X"/>
    <s v="X"/>
    <n v="202"/>
    <s v="LIQUOR STORE"/>
    <m/>
    <m/>
    <s v="IC"/>
    <s v="Invest Cont"/>
    <n v="442"/>
    <m/>
    <m/>
    <m/>
    <s v="2000 W  PICO                         BL"/>
    <m/>
    <n v="34.049100000000003"/>
    <n v="-118.28230000000001"/>
    <n v="0"/>
  </r>
  <r>
    <n v="200307674"/>
    <d v="2020-03-01T00:00:00"/>
    <d v="2020-02-29T00:00:00"/>
    <n v="1130"/>
    <n v="3"/>
    <x v="2"/>
    <n v="338"/>
    <n v="1"/>
    <n v="420"/>
    <s v="THEFT FROM MOTOR VEHICLE - PETTY ($950 &amp; UNDER)"/>
    <m/>
    <n v="0"/>
    <m/>
    <m/>
    <n v="101"/>
    <s v="STREET"/>
    <m/>
    <m/>
    <s v="IC"/>
    <s v="Invest Cont"/>
    <n v="420"/>
    <m/>
    <m/>
    <m/>
    <s v="3300 S  HOOVER                       ST"/>
    <m/>
    <n v="34.026800000000001"/>
    <n v="-118.28959999999999"/>
    <n v="0"/>
  </r>
  <r>
    <n v="200120570"/>
    <d v="2020-11-04T00:00:00"/>
    <d v="2020-11-04T00:00:00"/>
    <n v="1330"/>
    <n v="1"/>
    <x v="1"/>
    <n v="195"/>
    <n v="2"/>
    <n v="740"/>
    <s v="VANDALISM - FELONY ($400 &amp; OVER, ALL CHURCH VANDALISMS)"/>
    <s v="0329 0903 1822 0334 2055 1516 1414"/>
    <n v="36"/>
    <s v="F"/>
    <s v="H"/>
    <n v="101"/>
    <s v="STREET"/>
    <m/>
    <m/>
    <s v="IC"/>
    <s v="Invest Cont"/>
    <n v="740"/>
    <m/>
    <m/>
    <m/>
    <s v="S  14TH                         ST"/>
    <s v="MAIN"/>
    <n v="34.034999999999997"/>
    <n v="-118.2615"/>
    <n v="0"/>
  </r>
  <r>
    <n v="200120058"/>
    <d v="2020-10-27T00:00:00"/>
    <d v="2020-10-25T00:00:00"/>
    <n v="2200"/>
    <n v="1"/>
    <x v="1"/>
    <n v="182"/>
    <n v="1"/>
    <n v="330"/>
    <s v="BURGLARY FROM VEHICLE"/>
    <s v="1307 1822 0329 1609 0344"/>
    <n v="27"/>
    <s v="F"/>
    <s v="V"/>
    <n v="101"/>
    <s v="STREET"/>
    <m/>
    <m/>
    <s v="IC"/>
    <s v="Invest Cont"/>
    <n v="330"/>
    <m/>
    <m/>
    <m/>
    <s v="HOPE                         ST"/>
    <s v="OLYMPIC                      BL"/>
    <n v="34.043700000000001"/>
    <n v="-118.2617"/>
    <n v="0"/>
  </r>
  <r>
    <n v="200711397"/>
    <d v="2020-07-07T00:00:00"/>
    <d v="2020-07-06T00:00:00"/>
    <n v="2200"/>
    <n v="7"/>
    <x v="0"/>
    <n v="729"/>
    <n v="1"/>
    <n v="330"/>
    <s v="BURGLARY FROM VEHICLE"/>
    <s v="1822 0385 1300"/>
    <n v="35"/>
    <s v="M"/>
    <s v="K"/>
    <n v="101"/>
    <s v="STREET"/>
    <m/>
    <m/>
    <s v="IC"/>
    <s v="Invest Cont"/>
    <n v="330"/>
    <m/>
    <m/>
    <m/>
    <s v="200 S  ARDEN                        BL"/>
    <m/>
    <n v="34.069000000000003"/>
    <n v="-118.32599999999999"/>
    <n v="0"/>
  </r>
  <r>
    <n v="200515482"/>
    <d v="2020-10-19T00:00:00"/>
    <d v="2020-08-15T00:00:00"/>
    <n v="1200"/>
    <n v="5"/>
    <x v="10"/>
    <n v="504"/>
    <n v="2"/>
    <n v="668"/>
    <s v="EMBEZZLEMENT, GRAND THEFT ($950.01 &amp; OVER)"/>
    <s v="0344 0913 1300"/>
    <n v="49"/>
    <s v="F"/>
    <s v="H"/>
    <n v="501"/>
    <s v="SINGLE FAMILY DWELLING"/>
    <m/>
    <m/>
    <s v="AO"/>
    <s v="Adult Other"/>
    <n v="668"/>
    <m/>
    <m/>
    <m/>
    <s v="20800    DENKER                       AV"/>
    <m/>
    <n v="33.8399"/>
    <n v="-118.3039"/>
    <n v="0"/>
  </r>
  <r>
    <n v="200508364"/>
    <d v="2020-04-17T00:00:00"/>
    <d v="2020-04-17T00:00:00"/>
    <n v="1200"/>
    <n v="5"/>
    <x v="10"/>
    <n v="507"/>
    <n v="2"/>
    <n v="624"/>
    <s v="BATTERY - SIMPLE ASSAULT"/>
    <s v="0913 0416 0602 0555 0446 1206"/>
    <n v="30"/>
    <s v="F"/>
    <s v="H"/>
    <n v="501"/>
    <s v="SINGLE FAMILY DWELLING"/>
    <n v="400"/>
    <s v="STRONG-ARM (HANDS, FIST, FEET OR BODILY FORCE)"/>
    <s v="AO"/>
    <s v="Adult Other"/>
    <n v="624"/>
    <m/>
    <m/>
    <m/>
    <s v="22500    HALLDALE                     AV"/>
    <m/>
    <n v="33.822299999999998"/>
    <n v="-118.3015"/>
    <n v="0"/>
  </r>
  <r>
    <n v="200409682"/>
    <d v="2020-06-10T00:00:00"/>
    <d v="2020-06-10T00:00:00"/>
    <n v="1900"/>
    <n v="4"/>
    <x v="4"/>
    <n v="412"/>
    <n v="1"/>
    <n v="210"/>
    <s v="ROBBERY"/>
    <s v="0913 1814 0448 2000"/>
    <n v="24"/>
    <s v="F"/>
    <s v="H"/>
    <n v="501"/>
    <s v="SINGLE FAMILY DWELLING"/>
    <n v="400"/>
    <s v="STRONG-ARM (HANDS, FIST, FEET OR BODILY FORCE)"/>
    <s v="AA"/>
    <s v="Adult Arrest"/>
    <n v="210"/>
    <m/>
    <m/>
    <m/>
    <s v="200 N  AVENUE 25"/>
    <m/>
    <n v="34.078000000000003"/>
    <n v="-118.21810000000001"/>
    <n v="1"/>
  </r>
  <r>
    <n v="200617978"/>
    <d v="2020-11-13T00:00:00"/>
    <d v="2020-11-11T00:00:00"/>
    <n v="2200"/>
    <n v="6"/>
    <x v="9"/>
    <n v="647"/>
    <n v="1"/>
    <n v="341"/>
    <s v="THEFT-GRAND ($950.01 &amp; OVER)EXCPT,GUNS,FOWL,LIVESTK,PROD"/>
    <s v="0344 1501 1822"/>
    <n v="29"/>
    <s v="M"/>
    <s v="A"/>
    <n v="502"/>
    <s v="MULTI-UNIT DWELLING (APARTMENT, DUPLEX, ETC)"/>
    <m/>
    <m/>
    <s v="IC"/>
    <s v="Invest Cont"/>
    <n v="341"/>
    <m/>
    <m/>
    <m/>
    <s v="6200 W  HOLLYWOOD                    BL"/>
    <m/>
    <n v="34.101599999999998"/>
    <n v="-118.3252"/>
    <n v="0"/>
  </r>
  <r>
    <n v="201216023"/>
    <d v="2020-07-06T00:00:00"/>
    <d v="2020-07-05T00:00:00"/>
    <n v="1900"/>
    <n v="12"/>
    <x v="8"/>
    <n v="1213"/>
    <n v="2"/>
    <n v="745"/>
    <s v="VANDALISM - MISDEAMEANOR ($399 OR UNDER)"/>
    <s v="1822 0329"/>
    <n v="40"/>
    <s v="M"/>
    <s v="H"/>
    <n v="122"/>
    <s v="VEHICLE, PASSENGER/TRUCK"/>
    <m/>
    <m/>
    <s v="IC"/>
    <s v="Invest Cont"/>
    <n v="745"/>
    <m/>
    <m/>
    <m/>
    <s v="5500 S  WESTERN                      AV"/>
    <m/>
    <n v="33.991500000000002"/>
    <n v="-118.30889999999999"/>
    <n v="0"/>
  </r>
  <r>
    <n v="201012649"/>
    <d v="2020-09-01T00:00:00"/>
    <d v="2020-09-01T00:00:00"/>
    <n v="245"/>
    <n v="10"/>
    <x v="11"/>
    <n v="1011"/>
    <n v="2"/>
    <n v="946"/>
    <s v="OTHER MISCELLANEOUS CRIME"/>
    <m/>
    <n v="0"/>
    <s v="M"/>
    <s v="W"/>
    <n v="101"/>
    <s v="STREET"/>
    <m/>
    <m/>
    <s v="IC"/>
    <s v="Invest Cont"/>
    <n v="946"/>
    <m/>
    <m/>
    <m/>
    <s v="19500    SHERMAN                      WY"/>
    <m/>
    <n v="34.2012"/>
    <n v="-118.54689999999999"/>
    <n v="0"/>
  </r>
  <r>
    <n v="200415988"/>
    <d v="2020-12-16T00:00:00"/>
    <d v="2020-12-16T00:00:00"/>
    <n v="325"/>
    <n v="4"/>
    <x v="4"/>
    <n v="491"/>
    <n v="1"/>
    <n v="510"/>
    <s v="VEHICLE - STOLEN"/>
    <m/>
    <n v="0"/>
    <m/>
    <m/>
    <n v="118"/>
    <s v="CONSTRUCTION SITE"/>
    <m/>
    <m/>
    <s v="IC"/>
    <s v="Invest Cont"/>
    <n v="510"/>
    <m/>
    <m/>
    <m/>
    <s v="WASHINGTON                   BL"/>
    <s v="PERRINO                      PL"/>
    <n v="34.017299999999999"/>
    <n v="-118.22110000000001"/>
    <n v="0"/>
  </r>
  <r>
    <n v="201007089"/>
    <d v="2020-03-11T00:00:00"/>
    <d v="2020-03-10T00:00:00"/>
    <n v="1430"/>
    <n v="10"/>
    <x v="11"/>
    <n v="1018"/>
    <n v="1"/>
    <n v="440"/>
    <s v="THEFT PLAIN - PETTY ($950 &amp; UNDER)"/>
    <s v="1822 0344 1606"/>
    <n v="0"/>
    <s v="M"/>
    <s v="W"/>
    <n v="108"/>
    <s v="PARKING LOT"/>
    <m/>
    <m/>
    <s v="IC"/>
    <s v="Invest Cont"/>
    <n v="440"/>
    <m/>
    <m/>
    <m/>
    <s v="7600    GLORIA                       AV"/>
    <m/>
    <n v="34.208500000000001"/>
    <n v="-118.47929999999999"/>
    <n v="0"/>
  </r>
  <r>
    <n v="200512616"/>
    <d v="2020-08-03T00:00:00"/>
    <d v="2020-08-03T00:00:00"/>
    <n v="2020"/>
    <n v="5"/>
    <x v="10"/>
    <n v="505"/>
    <n v="2"/>
    <n v="625"/>
    <s v="OTHER ASSAULT"/>
    <s v="1822 0334 0432 1266"/>
    <n v="43"/>
    <s v="M"/>
    <s v="B"/>
    <n v="203"/>
    <s v="OTHER BUSINESS"/>
    <n v="500"/>
    <s v="UNKNOWN WEAPON/OTHER WEAPON"/>
    <s v="IC"/>
    <s v="Invest Cont"/>
    <n v="625"/>
    <m/>
    <m/>
    <m/>
    <s v="900 W  190TH                        ST"/>
    <m/>
    <n v="33.858699999999999"/>
    <n v="-118.291"/>
    <n v="0"/>
  </r>
  <r>
    <n v="200116064"/>
    <d v="2020-08-08T00:00:00"/>
    <d v="2020-08-08T00:00:00"/>
    <n v="1400"/>
    <n v="1"/>
    <x v="1"/>
    <n v="157"/>
    <n v="1"/>
    <n v="236"/>
    <s v="INTIMATE PARTNER - AGGRAVATED ASSAULT"/>
    <s v="2004 0913 1218 2000 1814 0416 2033"/>
    <n v="33"/>
    <s v="F"/>
    <s v="B"/>
    <n v="102"/>
    <s v="SIDEWALK"/>
    <n v="500"/>
    <s v="UNKNOWN WEAPON/OTHER WEAPON"/>
    <s v="AA"/>
    <s v="Adult Arrest"/>
    <n v="236"/>
    <m/>
    <m/>
    <m/>
    <s v="500 S  SAN PEDRO                    ST"/>
    <m/>
    <n v="34.043799999999997"/>
    <n v="-118.2441"/>
    <n v="1"/>
  </r>
  <r>
    <n v="200215497"/>
    <d v="2020-09-26T00:00:00"/>
    <d v="2020-09-26T00:00:00"/>
    <n v="1"/>
    <n v="2"/>
    <x v="5"/>
    <n v="275"/>
    <n v="1"/>
    <n v="350"/>
    <s v="THEFT, PERSON"/>
    <s v="1822 1206 2034"/>
    <n v="33"/>
    <s v="M"/>
    <s v="H"/>
    <n v="101"/>
    <s v="STREET"/>
    <m/>
    <m/>
    <s v="IC"/>
    <s v="Invest Cont"/>
    <n v="350"/>
    <m/>
    <m/>
    <m/>
    <s v="1800 W  OLYMPIC                      BL"/>
    <m/>
    <n v="34.050199999999997"/>
    <n v="-118.2765"/>
    <n v="0"/>
  </r>
  <r>
    <n v="201105646"/>
    <d v="2020-02-07T00:00:00"/>
    <d v="2020-02-07T00:00:00"/>
    <n v="520"/>
    <n v="11"/>
    <x v="7"/>
    <n v="1162"/>
    <n v="1"/>
    <n v="510"/>
    <s v="VEHICLE - STOLEN"/>
    <m/>
    <n v="0"/>
    <m/>
    <m/>
    <n v="101"/>
    <s v="STREET"/>
    <m/>
    <m/>
    <s v="IC"/>
    <s v="Invest Cont"/>
    <n v="510"/>
    <m/>
    <m/>
    <m/>
    <s v="1500 N  VERMONT                      AV"/>
    <m/>
    <n v="34.098199999999999"/>
    <n v="-118.29179999999999"/>
    <n v="0"/>
  </r>
  <r>
    <n v="201009440"/>
    <d v="2020-05-27T00:00:00"/>
    <d v="2020-05-27T00:00:00"/>
    <n v="1040"/>
    <n v="10"/>
    <x v="11"/>
    <n v="1011"/>
    <n v="1"/>
    <n v="761"/>
    <s v="BRANDISH WEAPON"/>
    <s v="1822 0334 2004"/>
    <n v="66"/>
    <s v="M"/>
    <s v="W"/>
    <n v="108"/>
    <s v="PARKING LOT"/>
    <n v="200"/>
    <s v="KNIFE WITH BLADE 6INCHES OR LESS"/>
    <s v="IC"/>
    <s v="Invest Cont"/>
    <n v="761"/>
    <m/>
    <m/>
    <m/>
    <s v="SATICOY                      ST"/>
    <s v="TAMPA                        AV"/>
    <n v="34.208399999999997"/>
    <n v="-118.5535"/>
    <n v="0"/>
  </r>
  <r>
    <n v="200512914"/>
    <d v="2020-08-12T00:00:00"/>
    <d v="2020-08-12T00:00:00"/>
    <n v="1523"/>
    <n v="5"/>
    <x v="10"/>
    <n v="531"/>
    <n v="1"/>
    <n v="442"/>
    <s v="SHOPLIFTING - PETTY THEFT ($950 &amp; UNDER)"/>
    <s v="1309 0315 0344 0209"/>
    <n v="0"/>
    <s v="X"/>
    <s v="X"/>
    <n v="203"/>
    <s v="OTHER BUSINESS"/>
    <m/>
    <m/>
    <s v="IC"/>
    <s v="Invest Cont"/>
    <n v="442"/>
    <m/>
    <m/>
    <m/>
    <s v="1600 W  PACIFIC COAST                HY"/>
    <m/>
    <n v="33.7866"/>
    <n v="-118.3044"/>
    <n v="0"/>
  </r>
  <r>
    <n v="200106111"/>
    <d v="2020-01-30T00:00:00"/>
    <d v="2020-01-30T00:00:00"/>
    <n v="2100"/>
    <n v="1"/>
    <x v="1"/>
    <n v="182"/>
    <n v="1"/>
    <n v="330"/>
    <s v="BURGLARY FROM VEHICLE"/>
    <s v="1307 0344"/>
    <n v="37"/>
    <s v="M"/>
    <s v="C"/>
    <n v="108"/>
    <s v="PARKING LOT"/>
    <m/>
    <m/>
    <s v="IC"/>
    <s v="Invest Cont"/>
    <n v="330"/>
    <m/>
    <m/>
    <m/>
    <s v="W  12TH                         ST"/>
    <s v="S  HOPE                         ST"/>
    <n v="34.040799999999997"/>
    <n v="-118.26439999999999"/>
    <n v="0"/>
  </r>
  <r>
    <n v="200814896"/>
    <d v="2020-10-04T00:00:00"/>
    <d v="2020-09-17T00:00:00"/>
    <n v="1025"/>
    <n v="8"/>
    <x v="12"/>
    <n v="849"/>
    <n v="2"/>
    <n v="354"/>
    <s v="THEFT OF IDENTITY"/>
    <s v="0100 0394"/>
    <n v="44"/>
    <s v="F"/>
    <s v="W"/>
    <n v="502"/>
    <s v="MULTI-UNIT DWELLING (APARTMENT, DUPLEX, ETC)"/>
    <m/>
    <m/>
    <s v="IC"/>
    <s v="Invest Cont"/>
    <n v="354"/>
    <m/>
    <m/>
    <m/>
    <s v="1000 S  WOOSTER                      ST"/>
    <m/>
    <n v="34.057099999999998"/>
    <n v="-118.38249999999999"/>
    <n v="0"/>
  </r>
  <r>
    <n v="200510123"/>
    <d v="2020-05-31T00:00:00"/>
    <d v="2020-05-30T00:00:00"/>
    <n v="2100"/>
    <n v="5"/>
    <x v="10"/>
    <n v="541"/>
    <n v="1"/>
    <n v="510"/>
    <s v="VEHICLE - STOLEN"/>
    <m/>
    <n v="0"/>
    <m/>
    <m/>
    <n v="108"/>
    <s v="PARKING LOT"/>
    <m/>
    <m/>
    <s v="IC"/>
    <s v="Invest Cont"/>
    <n v="510"/>
    <m/>
    <m/>
    <m/>
    <s v="1300    PARK WESTERN                 DR"/>
    <m/>
    <n v="33.753999999999998"/>
    <n v="-118.3048"/>
    <n v="0"/>
  </r>
  <r>
    <n v="200506944"/>
    <d v="2020-03-09T00:00:00"/>
    <d v="2020-03-07T00:00:00"/>
    <n v="1300"/>
    <n v="5"/>
    <x v="10"/>
    <n v="529"/>
    <n v="1"/>
    <n v="310"/>
    <s v="BURGLARY"/>
    <s v="1601 0344 0358"/>
    <n v="0"/>
    <s v="X"/>
    <s v="X"/>
    <n v="118"/>
    <s v="CONSTRUCTION SITE"/>
    <m/>
    <m/>
    <s v="IC"/>
    <s v="Invest Cont"/>
    <n v="310"/>
    <m/>
    <m/>
    <m/>
    <s v="800 E  E                            ST"/>
    <m/>
    <n v="33.7761"/>
    <n v="-118.2529"/>
    <n v="0"/>
  </r>
  <r>
    <n v="200912090"/>
    <d v="2020-07-08T00:00:00"/>
    <d v="2020-07-08T00:00:00"/>
    <n v="520"/>
    <n v="9"/>
    <x v="3"/>
    <n v="952"/>
    <n v="2"/>
    <n v="740"/>
    <s v="VANDALISM - FELONY ($400 &amp; OVER, ALL CHURCH VANDALISMS)"/>
    <s v="0329 1307"/>
    <n v="39"/>
    <s v="M"/>
    <s v="W"/>
    <n v="101"/>
    <s v="STREET"/>
    <m/>
    <m/>
    <s v="IC"/>
    <s v="Invest Cont"/>
    <n v="740"/>
    <m/>
    <m/>
    <m/>
    <s v="5400    COLUMBUS                     AV"/>
    <m/>
    <n v="34.168500000000002"/>
    <n v="-118.464"/>
    <n v="0"/>
  </r>
  <r>
    <n v="200813734"/>
    <d v="2020-09-05T00:00:00"/>
    <d v="2020-09-05T00:00:00"/>
    <n v="615"/>
    <n v="8"/>
    <x v="12"/>
    <n v="884"/>
    <n v="2"/>
    <n v="626"/>
    <s v="INTIMATE PARTNER - SIMPLE ASSAULT"/>
    <s v="2000 1814 0416"/>
    <n v="27"/>
    <s v="F"/>
    <s v="B"/>
    <n v="503"/>
    <s v="HOTEL"/>
    <n v="400"/>
    <s v="STRONG-ARM (HANDS, FIST, FEET OR BODILY FORCE)"/>
    <s v="AA"/>
    <s v="Adult Arrest"/>
    <n v="626"/>
    <m/>
    <m/>
    <m/>
    <s v="2300    WESTWOOD                     BL"/>
    <m/>
    <n v="34.042299999999997"/>
    <n v="-118.43040000000001"/>
    <n v="1"/>
  </r>
  <r>
    <n v="201221724"/>
    <d v="2020-10-01T00:00:00"/>
    <d v="2020-09-30T00:00:00"/>
    <n v="2200"/>
    <n v="12"/>
    <x v="8"/>
    <n v="1266"/>
    <n v="2"/>
    <n v="822"/>
    <s v="HUMAN TRAFFICKING - COMMERCIAL SEX ACTS"/>
    <s v="0943 1259"/>
    <n v="15"/>
    <s v="F"/>
    <s v="B"/>
    <n v="101"/>
    <s v="STREET"/>
    <n v="400"/>
    <s v="STRONG-ARM (HANDS, FIST, FEET OR BODILY FORCE)"/>
    <s v="IC"/>
    <s v="Invest Cont"/>
    <n v="822"/>
    <m/>
    <m/>
    <m/>
    <s v="82ND"/>
    <s v="FIGUEROA                     ST"/>
    <n v="33.964300000000001"/>
    <n v="-118.28270000000001"/>
    <n v="0"/>
  </r>
  <r>
    <n v="200404614"/>
    <d v="2020-01-16T00:00:00"/>
    <d v="2020-01-14T00:00:00"/>
    <n v="1345"/>
    <n v="4"/>
    <x v="4"/>
    <n v="443"/>
    <n v="2"/>
    <n v="624"/>
    <s v="BATTERY - SIMPLE ASSAULT"/>
    <s v="0400 0416 0913 1210 1815"/>
    <n v="56"/>
    <s v="M"/>
    <s v="W"/>
    <n v="753"/>
    <s v="DETENTION/JAIL FACILITY"/>
    <n v="400"/>
    <s v="STRONG-ARM (HANDS, FIST, FEET OR BODILY FORCE)"/>
    <s v="JO"/>
    <s v="Juv Other"/>
    <n v="624"/>
    <m/>
    <m/>
    <m/>
    <s v="1600    EASTLAKE                     AV"/>
    <m/>
    <n v="34.063499999999998"/>
    <n v="-118.2058"/>
    <n v="0"/>
  </r>
  <r>
    <n v="200317991"/>
    <d v="2020-09-28T00:00:00"/>
    <d v="2020-09-28T00:00:00"/>
    <n v="1045"/>
    <n v="3"/>
    <x v="2"/>
    <n v="325"/>
    <n v="1"/>
    <n v="480"/>
    <s v="BIKE - STOLEN"/>
    <s v="1251 1822 0202 0344"/>
    <n v="27"/>
    <s v="M"/>
    <s v="I"/>
    <n v="502"/>
    <s v="MULTI-UNIT DWELLING (APARTMENT, DUPLEX, ETC)"/>
    <m/>
    <m/>
    <s v="IC"/>
    <s v="Invest Cont"/>
    <n v="480"/>
    <m/>
    <m/>
    <m/>
    <s v="2700    ELLENDALE                    PL"/>
    <m/>
    <n v="34.030700000000003"/>
    <n v="-118.2923"/>
    <n v="0"/>
  </r>
  <r>
    <n v="201109908"/>
    <d v="2020-05-29T00:00:00"/>
    <d v="2020-05-29T00:00:00"/>
    <n v="1400"/>
    <n v="11"/>
    <x v="7"/>
    <n v="1144"/>
    <n v="1"/>
    <n v="330"/>
    <s v="BURGLARY FROM VEHICLE"/>
    <s v="1609 0344"/>
    <n v="56"/>
    <s v="F"/>
    <s v="H"/>
    <n v="102"/>
    <s v="SIDEWALK"/>
    <m/>
    <m/>
    <s v="IC"/>
    <s v="Invest Cont"/>
    <n v="330"/>
    <m/>
    <m/>
    <m/>
    <s v="SILVER LAKE                  BL"/>
    <s v="GLENDALE                     AV"/>
    <n v="34.1008"/>
    <n v="-118.25920000000001"/>
    <n v="0"/>
  </r>
  <r>
    <n v="200312457"/>
    <d v="2020-06-09T00:00:00"/>
    <d v="2020-06-09T00:00:00"/>
    <n v="900"/>
    <n v="3"/>
    <x v="2"/>
    <n v="305"/>
    <n v="2"/>
    <n v="745"/>
    <s v="VANDALISM - MISDEAMEANOR ($399 OR UNDER)"/>
    <s v="0329 2000 1813"/>
    <n v="40"/>
    <s v="F"/>
    <s v="H"/>
    <n v="501"/>
    <s v="SINGLE FAMILY DWELLING"/>
    <n v="400"/>
    <s v="STRONG-ARM (HANDS, FIST, FEET OR BODILY FORCE)"/>
    <s v="IC"/>
    <s v="Invest Cont"/>
    <n v="745"/>
    <m/>
    <m/>
    <m/>
    <s v="2500 S  HARCOURT                     AV"/>
    <m/>
    <n v="34.0334"/>
    <n v="-118.3458"/>
    <n v="0"/>
  </r>
  <r>
    <n v="200512726"/>
    <d v="2020-08-07T00:00:00"/>
    <d v="2020-08-05T00:00:00"/>
    <n v="1200"/>
    <n v="5"/>
    <x v="10"/>
    <n v="528"/>
    <n v="1"/>
    <n v="510"/>
    <s v="VEHICLE - STOLEN"/>
    <m/>
    <n v="0"/>
    <m/>
    <m/>
    <n v="101"/>
    <s v="STREET"/>
    <m/>
    <m/>
    <s v="IC"/>
    <s v="Invest Cont"/>
    <n v="510"/>
    <m/>
    <m/>
    <m/>
    <s v="1000    BLINN                        AV"/>
    <m/>
    <n v="33.787500000000001"/>
    <n v="-118.2479"/>
    <n v="0"/>
  </r>
  <r>
    <n v="200611421"/>
    <d v="2020-06-15T00:00:00"/>
    <d v="2020-06-01T00:00:00"/>
    <n v="1915"/>
    <n v="6"/>
    <x v="9"/>
    <n v="637"/>
    <n v="2"/>
    <n v="946"/>
    <s v="OTHER MISCELLANEOUS CRIME"/>
    <s v="0400 0344 1822"/>
    <n v="0"/>
    <s v="X"/>
    <s v="X"/>
    <n v="403"/>
    <s v="DRUG STORE"/>
    <m/>
    <m/>
    <s v="IC"/>
    <s v="Invest Cont"/>
    <n v="946"/>
    <m/>
    <m/>
    <m/>
    <s v="6200 W  HOLLYWOOD                    BL"/>
    <m/>
    <n v="34.103000000000002"/>
    <n v="-118.32250000000001"/>
    <n v="0"/>
  </r>
  <r>
    <n v="200107130"/>
    <d v="2020-02-14T00:00:00"/>
    <d v="2020-02-14T00:00:00"/>
    <n v="1600"/>
    <n v="1"/>
    <x v="1"/>
    <n v="159"/>
    <n v="1"/>
    <n v="510"/>
    <s v="VEHICLE - STOLEN"/>
    <m/>
    <n v="0"/>
    <m/>
    <m/>
    <n v="101"/>
    <s v="STREET"/>
    <m/>
    <m/>
    <s v="IC"/>
    <s v="Invest Cont"/>
    <n v="510"/>
    <m/>
    <m/>
    <m/>
    <s v="400 S  HEWITT                       ST"/>
    <m/>
    <n v="34.043599999999998"/>
    <n v="-118.2354"/>
    <n v="0"/>
  </r>
  <r>
    <n v="200108452"/>
    <d v="2020-03-04T00:00:00"/>
    <d v="2020-02-12T00:00:00"/>
    <n v="1027"/>
    <n v="1"/>
    <x v="1"/>
    <n v="166"/>
    <n v="2"/>
    <n v="354"/>
    <s v="THEFT OF IDENTITY"/>
    <s v="1822 0930"/>
    <n v="52"/>
    <s v="M"/>
    <s v="B"/>
    <n v="502"/>
    <s v="MULTI-UNIT DWELLING (APARTMENT, DUPLEX, ETC)"/>
    <m/>
    <m/>
    <s v="IC"/>
    <s v="Invest Cont"/>
    <n v="354"/>
    <m/>
    <m/>
    <m/>
    <s v="500 E  7TH                          ST"/>
    <m/>
    <n v="34.042099999999998"/>
    <n v="-118.2469"/>
    <n v="0"/>
  </r>
  <r>
    <n v="200714914"/>
    <d v="2020-10-14T00:00:00"/>
    <d v="2020-10-14T00:00:00"/>
    <n v="830"/>
    <n v="7"/>
    <x v="0"/>
    <n v="722"/>
    <n v="2"/>
    <n v="888"/>
    <s v="TRESPASSING"/>
    <n v="1501"/>
    <n v="55"/>
    <s v="M"/>
    <s v="W"/>
    <n v="501"/>
    <s v="SINGLE FAMILY DWELLING"/>
    <m/>
    <m/>
    <s v="IC"/>
    <s v="Invest Cont"/>
    <n v="888"/>
    <m/>
    <m/>
    <m/>
    <s v="6600    LINDENHURST                  AV"/>
    <m/>
    <n v="34.066800000000001"/>
    <n v="-118.371"/>
    <n v="0"/>
  </r>
  <r>
    <n v="200909602"/>
    <d v="2020-05-12T00:00:00"/>
    <d v="2020-05-11T00:00:00"/>
    <n v="2200"/>
    <n v="9"/>
    <x v="3"/>
    <n v="911"/>
    <n v="1"/>
    <n v="510"/>
    <s v="VEHICLE - STOLEN"/>
    <m/>
    <n v="0"/>
    <m/>
    <m/>
    <n v="101"/>
    <s v="STREET"/>
    <m/>
    <m/>
    <s v="IC"/>
    <s v="Invest Cont"/>
    <n v="510"/>
    <m/>
    <m/>
    <m/>
    <s v="15400    SHERMAN                      WY"/>
    <m/>
    <n v="34.2012"/>
    <n v="-118.4684"/>
    <n v="0"/>
  </r>
  <r>
    <n v="201005409"/>
    <d v="2020-02-03T00:00:00"/>
    <d v="2020-02-02T00:00:00"/>
    <n v="900"/>
    <n v="10"/>
    <x v="11"/>
    <n v="1067"/>
    <n v="2"/>
    <n v="740"/>
    <s v="VANDALISM - FELONY ($400 &amp; OVER, ALL CHURCH VANDALISMS)"/>
    <s v="0329 1414 1822"/>
    <n v="30"/>
    <s v="M"/>
    <s v="H"/>
    <n v="709"/>
    <s v="PUBLIC RESTROOM(INDOORS-INSIDE)"/>
    <m/>
    <m/>
    <s v="IC"/>
    <s v="Invest Cont"/>
    <n v="740"/>
    <m/>
    <m/>
    <m/>
    <s v="16900    VENTURA                      BL"/>
    <m/>
    <n v="34.165999999999997"/>
    <n v="-118.5095"/>
    <n v="0"/>
  </r>
  <r>
    <n v="201307082"/>
    <d v="2020-02-25T00:00:00"/>
    <d v="2020-02-24T00:00:00"/>
    <n v="2030"/>
    <n v="13"/>
    <x v="6"/>
    <n v="1351"/>
    <n v="2"/>
    <n v="740"/>
    <s v="VANDALISM - FELONY ($400 &amp; OVER, ALL CHURCH VANDALISMS)"/>
    <n v="329"/>
    <n v="0"/>
    <s v="M"/>
    <s v="O"/>
    <n v="401"/>
    <s v="MINI-MART"/>
    <m/>
    <m/>
    <s v="IC"/>
    <s v="Invest Cont"/>
    <n v="740"/>
    <m/>
    <m/>
    <m/>
    <s v="4100 S  BROADWAY"/>
    <m/>
    <n v="34.0092"/>
    <n v="-118.2784"/>
    <n v="0"/>
  </r>
  <r>
    <n v="201224104"/>
    <d v="2020-11-07T00:00:00"/>
    <d v="2020-11-07T00:00:00"/>
    <n v="1945"/>
    <n v="12"/>
    <x v="8"/>
    <n v="1241"/>
    <n v="1"/>
    <n v="230"/>
    <s v="ASSAULT WITH DEADLY WEAPON, AGGRAVATED ASSAULT"/>
    <s v="1300 0400 0416 1822"/>
    <n v="10"/>
    <s v="F"/>
    <s v="H"/>
    <n v="101"/>
    <s v="STREET"/>
    <n v="114"/>
    <s v="AIR PISTOL/REVOLVER/RIFLE/BB GUN"/>
    <s v="IC"/>
    <s v="Invest Cont"/>
    <n v="230"/>
    <m/>
    <m/>
    <m/>
    <s v="CRENSHAW                     BL"/>
    <s v="HYDE PARK                    BL"/>
    <n v="33.980600000000003"/>
    <n v="-118.3309"/>
    <n v="0"/>
  </r>
  <r>
    <n v="200312366"/>
    <d v="2020-06-06T00:00:00"/>
    <d v="2020-06-06T00:00:00"/>
    <n v="250"/>
    <n v="3"/>
    <x v="2"/>
    <n v="325"/>
    <n v="1"/>
    <n v="310"/>
    <s v="BURGLARY"/>
    <s v="0342 1602 0321 0325 0329"/>
    <n v="19"/>
    <s v="X"/>
    <s v="X"/>
    <n v="203"/>
    <s v="OTHER BUSINESS"/>
    <m/>
    <m/>
    <s v="IC"/>
    <s v="Invest Cont"/>
    <n v="310"/>
    <m/>
    <m/>
    <m/>
    <s v="2800 S  VERMONT                      AV"/>
    <m/>
    <n v="34.029600000000002"/>
    <n v="-118.2915"/>
    <n v="0"/>
  </r>
  <r>
    <n v="200514941"/>
    <d v="2020-10-06T00:00:00"/>
    <d v="2020-04-01T00:00:00"/>
    <n v="2019"/>
    <n v="5"/>
    <x v="10"/>
    <n v="531"/>
    <n v="2"/>
    <n v="813"/>
    <s v="CHILD ANNOYING (17YRS &amp; UNDER)"/>
    <s v="0913 0510 0522 0556 1259"/>
    <n v="13"/>
    <s v="F"/>
    <s v="H"/>
    <n v="502"/>
    <s v="MULTI-UNIT DWELLING (APARTMENT, DUPLEX, ETC)"/>
    <m/>
    <m/>
    <s v="AA"/>
    <s v="Adult Arrest"/>
    <n v="813"/>
    <m/>
    <m/>
    <m/>
    <s v="1600    ANAHEIM                      ST"/>
    <m/>
    <n v="33.785400000000003"/>
    <n v="-118.30419999999999"/>
    <n v="1"/>
  </r>
  <r>
    <n v="201223121"/>
    <d v="2020-10-22T00:00:00"/>
    <d v="2020-10-22T00:00:00"/>
    <n v="1835"/>
    <n v="12"/>
    <x v="8"/>
    <n v="1252"/>
    <n v="2"/>
    <n v="946"/>
    <s v="OTHER MISCELLANEOUS CRIME"/>
    <s v="1822 1402 1407 1419"/>
    <n v="0"/>
    <s v="X"/>
    <s v="X"/>
    <n v="501"/>
    <s v="SINGLE FAMILY DWELLING"/>
    <m/>
    <m/>
    <s v="AA"/>
    <s v="Adult Arrest"/>
    <n v="946"/>
    <n v="998"/>
    <m/>
    <m/>
    <s v="2400 W  74TH                         ST"/>
    <m/>
    <n v="33.972799999999999"/>
    <n v="-118.32210000000001"/>
    <n v="1"/>
  </r>
  <r>
    <n v="200504703"/>
    <d v="2020-01-17T00:00:00"/>
    <d v="2020-01-16T00:00:00"/>
    <n v="1200"/>
    <n v="5"/>
    <x v="10"/>
    <n v="517"/>
    <n v="1"/>
    <n v="510"/>
    <s v="VEHICLE - STOLEN"/>
    <m/>
    <n v="0"/>
    <m/>
    <m/>
    <n v="101"/>
    <s v="STREET"/>
    <m/>
    <m/>
    <s v="IC"/>
    <s v="Invest Cont"/>
    <n v="510"/>
    <m/>
    <m/>
    <m/>
    <s v="1100    BROAD                        AV"/>
    <m/>
    <n v="33.7849"/>
    <n v="-118.2612"/>
    <n v="0"/>
  </r>
  <r>
    <n v="200411814"/>
    <d v="2020-08-17T00:00:00"/>
    <d v="2020-08-16T00:00:00"/>
    <n v="1100"/>
    <n v="4"/>
    <x v="4"/>
    <n v="457"/>
    <n v="1"/>
    <n v="510"/>
    <s v="VEHICLE - STOLEN"/>
    <m/>
    <n v="0"/>
    <m/>
    <m/>
    <n v="101"/>
    <s v="STREET"/>
    <m/>
    <m/>
    <s v="IC"/>
    <s v="Invest Cont"/>
    <n v="510"/>
    <m/>
    <m/>
    <m/>
    <s v="2500    FOLSOM                       ST"/>
    <m/>
    <n v="34.047199999999997"/>
    <n v="-118.2034"/>
    <n v="0"/>
  </r>
  <r>
    <n v="200208149"/>
    <d v="2020-03-24T00:00:00"/>
    <d v="2020-03-24T00:00:00"/>
    <n v="1126"/>
    <n v="2"/>
    <x v="5"/>
    <n v="256"/>
    <n v="2"/>
    <n v="930"/>
    <s v="CRIMINAL THREATS - NO WEAPON DISPLAYED"/>
    <s v="0913 0447 2000 1814 0444 0421 1805"/>
    <n v="29"/>
    <s v="F"/>
    <s v="H"/>
    <n v="502"/>
    <s v="MULTI-UNIT DWELLING (APARTMENT, DUPLEX, ETC)"/>
    <n v="511"/>
    <s v="VERBAL THREAT"/>
    <s v="AO"/>
    <s v="Adult Other"/>
    <n v="930"/>
    <m/>
    <m/>
    <m/>
    <s v="1900    WILSHIRE                     BL"/>
    <m/>
    <n v="34.056899999999999"/>
    <n v="-118.2736"/>
    <n v="0"/>
  </r>
  <r>
    <n v="200711150"/>
    <d v="2020-07-01T00:00:00"/>
    <d v="2020-06-21T00:00:00"/>
    <n v="1800"/>
    <n v="7"/>
    <x v="0"/>
    <n v="723"/>
    <n v="2"/>
    <n v="940"/>
    <s v="EXTORTION"/>
    <n v="1915"/>
    <n v="18"/>
    <s v="M"/>
    <s v="O"/>
    <n v="501"/>
    <s v="SINGLE FAMILY DWELLING"/>
    <m/>
    <m/>
    <s v="IC"/>
    <s v="Invest Cont"/>
    <n v="940"/>
    <m/>
    <m/>
    <m/>
    <s v="100 N  LAUREL                       AV"/>
    <m/>
    <n v="34.074300000000001"/>
    <n v="-118.3648"/>
    <n v="0"/>
  </r>
  <r>
    <n v="200414485"/>
    <d v="2020-10-30T00:00:00"/>
    <d v="2020-10-29T00:00:00"/>
    <n v="1200"/>
    <n v="4"/>
    <x v="4"/>
    <n v="459"/>
    <n v="1"/>
    <n v="420"/>
    <s v="THEFT FROM MOTOR VEHICLE - PETTY ($950 &amp; UNDER)"/>
    <n v="344"/>
    <n v="26"/>
    <s v="M"/>
    <s v="H"/>
    <n v="101"/>
    <s v="STREET"/>
    <m/>
    <m/>
    <s v="IC"/>
    <s v="Invest Cont"/>
    <n v="420"/>
    <m/>
    <m/>
    <m/>
    <s v="BLANCHARD                    ST"/>
    <s v="BLADES                       ST"/>
    <n v="34.047699999999999"/>
    <n v="-118.19629999999999"/>
    <n v="0"/>
  </r>
  <r>
    <n v="200615566"/>
    <d v="2020-09-19T00:00:00"/>
    <d v="2020-09-19T00:00:00"/>
    <n v="240"/>
    <n v="6"/>
    <x v="9"/>
    <n v="666"/>
    <n v="1"/>
    <n v="510"/>
    <s v="VEHICLE - STOLEN"/>
    <s v="1300 1822 2004"/>
    <n v="0"/>
    <s v="X"/>
    <s v="X"/>
    <n v="101"/>
    <s v="STREET"/>
    <m/>
    <m/>
    <s v="AO"/>
    <s v="Adult Other"/>
    <n v="510"/>
    <n v="521"/>
    <m/>
    <m/>
    <s v="CAHUENGA"/>
    <s v="SUNSET"/>
    <n v="34.097999999999999"/>
    <n v="-118.3295"/>
    <n v="0"/>
  </r>
  <r>
    <n v="201210269"/>
    <d v="2020-04-02T00:00:00"/>
    <d v="2020-04-02T00:00:00"/>
    <n v="2340"/>
    <n v="12"/>
    <x v="8"/>
    <n v="1218"/>
    <n v="1"/>
    <n v="210"/>
    <s v="ROBBERY"/>
    <s v="0344 0416"/>
    <n v="0"/>
    <s v="X"/>
    <s v="X"/>
    <n v="121"/>
    <s v="YARD (RESIDENTIAL/BUSINESS)"/>
    <n v="400"/>
    <s v="STRONG-ARM (HANDS, FIST, FEET OR BODILY FORCE)"/>
    <s v="IC"/>
    <s v="Invest Cont"/>
    <n v="210"/>
    <m/>
    <m/>
    <m/>
    <s v="800 W  56TH                         ST"/>
    <m/>
    <n v="33.991500000000002"/>
    <n v="-118.2871"/>
    <n v="0"/>
  </r>
  <r>
    <n v="200206848"/>
    <d v="2020-02-25T00:00:00"/>
    <d v="2020-02-25T00:00:00"/>
    <n v="2300"/>
    <n v="2"/>
    <x v="5"/>
    <n v="204"/>
    <n v="1"/>
    <n v="230"/>
    <s v="ASSAULT WITH DEADLY WEAPON, AGGRAVATED ASSAULT"/>
    <s v="1822 0906 0334 0371 0342 0430 1309 0302 2033"/>
    <n v="19"/>
    <s v="M"/>
    <s v="B"/>
    <n v="502"/>
    <s v="MULTI-UNIT DWELLING (APARTMENT, DUPLEX, ETC)"/>
    <n v="102"/>
    <s v="HAND GUN"/>
    <s v="IC"/>
    <s v="Invest Cont"/>
    <n v="230"/>
    <m/>
    <m/>
    <m/>
    <s v="700    IMOGEN                       AV"/>
    <m/>
    <n v="34.0822"/>
    <n v="-118.28319999999999"/>
    <n v="0"/>
  </r>
  <r>
    <n v="201217735"/>
    <d v="2020-08-03T00:00:00"/>
    <d v="2020-08-03T00:00:00"/>
    <n v="1910"/>
    <n v="12"/>
    <x v="8"/>
    <n v="1266"/>
    <n v="1"/>
    <n v="210"/>
    <s v="ROBBERY"/>
    <s v="1822 0344 0337 0302 1313 0342"/>
    <n v="46"/>
    <s v="M"/>
    <s v="H"/>
    <n v="101"/>
    <s v="STREET"/>
    <n v="102"/>
    <s v="HAND GUN"/>
    <s v="AO"/>
    <s v="Adult Other"/>
    <n v="210"/>
    <m/>
    <m/>
    <m/>
    <s v="79TH                         ST"/>
    <s v="HOOVER                       ST"/>
    <n v="33.967799999999997"/>
    <n v="-118.2871"/>
    <n v="0"/>
  </r>
  <r>
    <n v="200508158"/>
    <d v="2020-04-11T00:00:00"/>
    <d v="2020-04-01T00:00:00"/>
    <n v="1500"/>
    <n v="5"/>
    <x v="10"/>
    <n v="504"/>
    <n v="2"/>
    <n v="740"/>
    <s v="VANDALISM - FELONY ($400 &amp; OVER, ALL CHURCH VANDALISMS)"/>
    <n v="329"/>
    <n v="0"/>
    <s v="X"/>
    <s v="X"/>
    <n v="247"/>
    <s v="CAR WASH"/>
    <m/>
    <m/>
    <s v="IC"/>
    <s v="Invest Cont"/>
    <n v="740"/>
    <m/>
    <m/>
    <m/>
    <s v="19100    HARBORGATE                   WY"/>
    <m/>
    <n v="33.857100000000003"/>
    <n v="-118.3035"/>
    <n v="0"/>
  </r>
  <r>
    <n v="200207752"/>
    <d v="2020-03-14T00:00:00"/>
    <d v="2020-03-14T00:00:00"/>
    <n v="2040"/>
    <n v="2"/>
    <x v="5"/>
    <n v="201"/>
    <n v="1"/>
    <n v="341"/>
    <s v="THEFT-GRAND ($950.01 &amp; OVER)EXCPT,GUNS,FOWL,LIVESTK,PROD"/>
    <s v="0346 0216 1414"/>
    <n v="32"/>
    <s v="F"/>
    <s v="B"/>
    <n v="203"/>
    <s v="OTHER BUSINESS"/>
    <m/>
    <m/>
    <s v="IC"/>
    <s v="Invest Cont"/>
    <n v="341"/>
    <m/>
    <m/>
    <m/>
    <s v="4200    MELROSE                      AV"/>
    <m/>
    <n v="34.087299999999999"/>
    <n v="-118.29600000000001"/>
    <n v="0"/>
  </r>
  <r>
    <n v="200505526"/>
    <d v="2020-02-05T00:00:00"/>
    <d v="2020-02-05T00:00:00"/>
    <n v="2200"/>
    <n v="5"/>
    <x v="10"/>
    <n v="503"/>
    <n v="2"/>
    <n v="627"/>
    <s v="CHILD ABUSE (PHYSICAL) - SIMPLE ASSAULT"/>
    <s v="0400 1257 0913 0360"/>
    <n v="0"/>
    <s v="F"/>
    <s v="H"/>
    <n v="501"/>
    <s v="SINGLE FAMILY DWELLING"/>
    <n v="400"/>
    <s v="STRONG-ARM (HANDS, FIST, FEET OR BODILY FORCE)"/>
    <s v="IC"/>
    <s v="Invest Cont"/>
    <n v="627"/>
    <m/>
    <m/>
    <m/>
    <s v="900    BAYVIEW                      LN"/>
    <m/>
    <n v="33.791600000000003"/>
    <n v="-118.2915"/>
    <n v="0"/>
  </r>
  <r>
    <n v="200514102"/>
    <d v="2020-09-14T00:00:00"/>
    <d v="2020-09-14T00:00:00"/>
    <n v="145"/>
    <n v="5"/>
    <x v="10"/>
    <n v="528"/>
    <n v="2"/>
    <n v="745"/>
    <s v="VANDALISM - MISDEAMEANOR ($399 OR UNDER)"/>
    <s v="0329 1300"/>
    <n v="34"/>
    <s v="M"/>
    <s v="W"/>
    <n v="122"/>
    <s v="VEHICLE, PASSENGER/TRUCK"/>
    <m/>
    <m/>
    <s v="IC"/>
    <s v="Invest Cont"/>
    <n v="745"/>
    <m/>
    <m/>
    <m/>
    <s v="OPP"/>
    <s v="MCFARLAND"/>
    <n v="33.7834"/>
    <n v="-118.2516"/>
    <n v="0"/>
  </r>
  <r>
    <n v="200616256"/>
    <d v="2020-10-03T00:00:00"/>
    <d v="2020-10-03T00:00:00"/>
    <n v="1045"/>
    <n v="6"/>
    <x v="9"/>
    <n v="678"/>
    <n v="1"/>
    <n v="761"/>
    <s v="BRANDISH WEAPON"/>
    <s v="0334 1822 2021 1300 1309"/>
    <n v="48"/>
    <s v="M"/>
    <s v="H"/>
    <n v="101"/>
    <s v="STREET"/>
    <n v="102"/>
    <s v="HAND GUN"/>
    <s v="IC"/>
    <s v="Invest Cont"/>
    <n v="761"/>
    <m/>
    <m/>
    <m/>
    <s v="700 N  OXFORD                       AV"/>
    <m/>
    <n v="34.083500000000001"/>
    <n v="-118.3077"/>
    <n v="0"/>
  </r>
  <r>
    <n v="200405322"/>
    <d v="2020-02-03T00:00:00"/>
    <d v="2020-02-03T00:00:00"/>
    <n v="1830"/>
    <n v="4"/>
    <x v="4"/>
    <n v="439"/>
    <n v="2"/>
    <n v="626"/>
    <s v="INTIMATE PARTNER - SIMPLE ASSAULT"/>
    <s v="2000 0913 0444 1241 1821"/>
    <n v="46"/>
    <s v="M"/>
    <s v="W"/>
    <n v="501"/>
    <s v="SINGLE FAMILY DWELLING"/>
    <n v="400"/>
    <s v="STRONG-ARM (HANDS, FIST, FEET OR BODILY FORCE)"/>
    <s v="IC"/>
    <s v="Invest Cont"/>
    <n v="626"/>
    <m/>
    <m/>
    <m/>
    <s v="2300    BULLARD                      AV"/>
    <m/>
    <n v="34.072800000000001"/>
    <n v="-118.1673"/>
    <n v="0"/>
  </r>
  <r>
    <n v="200510675"/>
    <d v="2020-06-16T00:00:00"/>
    <d v="2020-06-13T00:00:00"/>
    <n v="340"/>
    <n v="5"/>
    <x v="10"/>
    <n v="514"/>
    <n v="1"/>
    <n v="330"/>
    <s v="BURGLARY FROM VEHICLE"/>
    <s v="1300 1309 0329 0344 1601"/>
    <n v="44"/>
    <s v="F"/>
    <s v="H"/>
    <n v="101"/>
    <s v="STREET"/>
    <m/>
    <m/>
    <s v="IC"/>
    <s v="Invest Cont"/>
    <n v="330"/>
    <m/>
    <m/>
    <m/>
    <s v="1300 W  M                            ST"/>
    <m/>
    <n v="33.788600000000002"/>
    <n v="-118.27930000000001"/>
    <n v="0"/>
  </r>
  <r>
    <n v="200211284"/>
    <d v="2020-06-12T00:00:00"/>
    <d v="2020-06-09T00:00:00"/>
    <n v="1700"/>
    <n v="2"/>
    <x v="5"/>
    <n v="237"/>
    <n v="2"/>
    <n v="740"/>
    <s v="VANDALISM - FELONY ($400 &amp; OVER, ALL CHURCH VANDALISMS)"/>
    <s v="1300 0329"/>
    <n v="30"/>
    <s v="F"/>
    <s v="H"/>
    <n v="122"/>
    <s v="VEHICLE, PASSENGER/TRUCK"/>
    <m/>
    <m/>
    <s v="IC"/>
    <s v="Invest Cont"/>
    <n v="740"/>
    <m/>
    <m/>
    <m/>
    <s v="200    LUCAS                        AV"/>
    <m/>
    <n v="34.060899999999997"/>
    <n v="-118.26"/>
    <n v="0"/>
  </r>
  <r>
    <n v="201221439"/>
    <d v="2020-09-26T00:00:00"/>
    <d v="2020-09-26T00:00:00"/>
    <n v="1020"/>
    <n v="12"/>
    <x v="8"/>
    <n v="1265"/>
    <n v="2"/>
    <n v="745"/>
    <s v="VANDALISM - MISDEAMEANOR ($399 OR UNDER)"/>
    <s v="0913 0329"/>
    <n v="56"/>
    <s v="M"/>
    <s v="B"/>
    <n v="501"/>
    <s v="SINGLE FAMILY DWELLING"/>
    <m/>
    <m/>
    <s v="IC"/>
    <s v="Invest Cont"/>
    <n v="745"/>
    <m/>
    <m/>
    <m/>
    <s v="1200 W  80TH                         ST"/>
    <m/>
    <n v="33.966500000000003"/>
    <n v="-118.2993"/>
    <n v="0"/>
  </r>
  <r>
    <n v="200113126"/>
    <d v="2020-06-09T00:00:00"/>
    <d v="2020-06-09T00:00:00"/>
    <n v="805"/>
    <n v="1"/>
    <x v="1"/>
    <n v="133"/>
    <n v="1"/>
    <n v="230"/>
    <s v="ASSAULT WITH DEADLY WEAPON, AGGRAVATED ASSAULT"/>
    <s v="1822 1266 2004 0445 1402 0334"/>
    <n v="0"/>
    <s v="M"/>
    <s v="B"/>
    <n v="102"/>
    <s v="SIDEWALK"/>
    <n v="200"/>
    <s v="KNIFE WITH BLADE 6INCHES OR LESS"/>
    <s v="AA"/>
    <s v="Adult Arrest"/>
    <n v="230"/>
    <n v="998"/>
    <m/>
    <m/>
    <s v="200 S  SPRING                       ST"/>
    <m/>
    <n v="34.051699999999997"/>
    <n v="-118.2474"/>
    <n v="1"/>
  </r>
  <r>
    <n v="200706844"/>
    <d v="2020-03-02T00:00:00"/>
    <d v="2020-02-29T00:00:00"/>
    <n v="2230"/>
    <n v="7"/>
    <x v="0"/>
    <n v="762"/>
    <n v="1"/>
    <n v="510"/>
    <s v="VEHICLE - STOLEN"/>
    <m/>
    <n v="0"/>
    <m/>
    <m/>
    <n v="101"/>
    <s v="STREET"/>
    <m/>
    <m/>
    <s v="IC"/>
    <s v="Invest Cont"/>
    <n v="510"/>
    <m/>
    <m/>
    <m/>
    <s v="1400    HAYWORTH                     AV"/>
    <m/>
    <n v="34.051699999999997"/>
    <n v="-118.36750000000001"/>
    <n v="0"/>
  </r>
  <r>
    <n v="201111308"/>
    <d v="2020-07-10T00:00:00"/>
    <d v="2020-07-10T00:00:00"/>
    <n v="1700"/>
    <n v="11"/>
    <x v="7"/>
    <n v="1147"/>
    <n v="1"/>
    <n v="236"/>
    <s v="INTIMATE PARTNER - AGGRAVATED ASSAULT"/>
    <s v="2000 0913 1814 0408 0416"/>
    <n v="31"/>
    <s v="F"/>
    <s v="B"/>
    <n v="101"/>
    <s v="STREET"/>
    <n v="400"/>
    <s v="STRONG-ARM (HANDS, FIST, FEET OR BODILY FORCE)"/>
    <s v="AA"/>
    <s v="Adult Arrest"/>
    <n v="236"/>
    <m/>
    <m/>
    <m/>
    <s v="1300    SAN FERNANDO                 RD"/>
    <m/>
    <n v="34.095599999999997"/>
    <n v="-118.2316"/>
    <n v="1"/>
  </r>
  <r>
    <n v="201225066"/>
    <d v="2020-11-22T00:00:00"/>
    <d v="2020-11-22T00:00:00"/>
    <n v="35"/>
    <n v="12"/>
    <x v="8"/>
    <n v="1248"/>
    <n v="1"/>
    <n v="220"/>
    <s v="ATTEMPTED ROBBERY"/>
    <s v="0400 0416 0355 1822"/>
    <n v="54"/>
    <s v="M"/>
    <s v="H"/>
    <n v="101"/>
    <s v="STREET"/>
    <n v="304"/>
    <s v="CLUB/BAT"/>
    <s v="AO"/>
    <s v="Adult Other"/>
    <n v="220"/>
    <m/>
    <m/>
    <m/>
    <s v="HOOVER                       ST"/>
    <s v="GAGE                         AV"/>
    <n v="33.982500000000002"/>
    <n v="-118.2871"/>
    <n v="0"/>
  </r>
  <r>
    <n v="200316693"/>
    <d v="2020-09-02T00:00:00"/>
    <d v="2020-09-02T00:00:00"/>
    <n v="1100"/>
    <n v="3"/>
    <x v="2"/>
    <n v="329"/>
    <n v="1"/>
    <n v="230"/>
    <s v="ASSAULT WITH DEADLY WEAPON, AGGRAVATED ASSAULT"/>
    <s v="1822 0445"/>
    <n v="50"/>
    <s v="M"/>
    <s v="H"/>
    <n v="108"/>
    <s v="PARKING LOT"/>
    <n v="308"/>
    <s v="STICK"/>
    <s v="AA"/>
    <s v="Adult Arrest"/>
    <n v="230"/>
    <m/>
    <m/>
    <m/>
    <s v="2800 S  FIGUEROA                     ST"/>
    <m/>
    <n v="34.026299999999999"/>
    <n v="-118.27719999999999"/>
    <n v="1"/>
  </r>
  <r>
    <n v="200709521"/>
    <d v="2020-05-20T00:00:00"/>
    <d v="2020-05-20T00:00:00"/>
    <n v="1630"/>
    <n v="7"/>
    <x v="0"/>
    <n v="717"/>
    <n v="2"/>
    <n v="740"/>
    <s v="VANDALISM - FELONY ($400 &amp; OVER, ALL CHURCH VANDALISMS)"/>
    <s v="0329 1300"/>
    <n v="28"/>
    <s v="F"/>
    <s v="W"/>
    <n v="502"/>
    <s v="MULTI-UNIT DWELLING (APARTMENT, DUPLEX, ETC)"/>
    <m/>
    <m/>
    <s v="IC"/>
    <s v="Invest Cont"/>
    <n v="740"/>
    <m/>
    <m/>
    <m/>
    <s v="300 N  MANSFIELD                    AV"/>
    <m/>
    <n v="34.0762"/>
    <n v="-118.3408"/>
    <n v="0"/>
  </r>
  <r>
    <n v="200104670"/>
    <d v="2020-01-10T00:00:00"/>
    <d v="2020-01-09T00:00:00"/>
    <n v="2100"/>
    <n v="1"/>
    <x v="1"/>
    <n v="164"/>
    <n v="1"/>
    <n v="330"/>
    <s v="BURGLARY FROM VEHICLE"/>
    <s v="1609 0344 1307 0329 1822"/>
    <n v="30"/>
    <s v="F"/>
    <s v="W"/>
    <n v="101"/>
    <s v="STREET"/>
    <m/>
    <m/>
    <s v="IC"/>
    <s v="Invest Cont"/>
    <n v="330"/>
    <m/>
    <m/>
    <m/>
    <s v="6TH"/>
    <s v="LOS ANGELES"/>
    <n v="34.044600000000003"/>
    <n v="-118.249"/>
    <n v="0"/>
  </r>
  <r>
    <n v="200309353"/>
    <d v="2020-04-02T00:00:00"/>
    <d v="2020-04-01T00:00:00"/>
    <n v="1930"/>
    <n v="3"/>
    <x v="2"/>
    <n v="396"/>
    <n v="1"/>
    <n v="510"/>
    <s v="VEHICLE - STOLEN"/>
    <m/>
    <n v="0"/>
    <m/>
    <m/>
    <n v="101"/>
    <s v="STREET"/>
    <m/>
    <m/>
    <s v="IC"/>
    <s v="Invest Cont"/>
    <n v="510"/>
    <m/>
    <m/>
    <m/>
    <s v="4100 S  VERMONT                      AV"/>
    <m/>
    <n v="34.009099999999997"/>
    <n v="-118.2915"/>
    <n v="0"/>
  </r>
  <r>
    <n v="200109836"/>
    <d v="2020-03-30T00:00:00"/>
    <d v="2020-03-29T00:00:00"/>
    <n v="1840"/>
    <n v="1"/>
    <x v="1"/>
    <n v="158"/>
    <n v="1"/>
    <n v="341"/>
    <s v="THEFT-GRAND ($950.01 &amp; OVER)EXCPT,GUNS,FOWL,LIVESTK,PROD"/>
    <s v="1822 1606 0344 0910"/>
    <n v="0"/>
    <s v="X"/>
    <s v="X"/>
    <n v="203"/>
    <s v="OTHER BUSINESS"/>
    <n v="400"/>
    <s v="STRONG-ARM (HANDS, FIST, FEET OR BODILY FORCE)"/>
    <s v="IC"/>
    <s v="Invest Cont"/>
    <n v="341"/>
    <m/>
    <m/>
    <m/>
    <s v="1100 E  6TH                          ST"/>
    <m/>
    <n v="34.038600000000002"/>
    <n v="-118.2392"/>
    <n v="0"/>
  </r>
  <r>
    <n v="200507056"/>
    <d v="2020-03-11T00:00:00"/>
    <d v="2020-03-11T00:00:00"/>
    <n v="2105"/>
    <n v="5"/>
    <x v="10"/>
    <n v="566"/>
    <n v="2"/>
    <n v="740"/>
    <s v="VANDALISM - FELONY ($400 &amp; OVER, ALL CHURCH VANDALISMS)"/>
    <s v="0329 1817 1300"/>
    <n v="39"/>
    <s v="M"/>
    <s v="B"/>
    <n v="122"/>
    <s v="VEHICLE, PASSENGER/TRUCK"/>
    <m/>
    <m/>
    <s v="AO"/>
    <s v="Adult Other"/>
    <n v="740"/>
    <m/>
    <m/>
    <m/>
    <s v="400 W  8TH                          ST"/>
    <m/>
    <n v="33.737000000000002"/>
    <n v="-118.28570000000001"/>
    <n v="0"/>
  </r>
  <r>
    <n v="200308014"/>
    <d v="2020-03-05T00:00:00"/>
    <d v="2020-02-01T00:00:00"/>
    <n v="10"/>
    <n v="3"/>
    <x v="2"/>
    <n v="357"/>
    <n v="2"/>
    <n v="354"/>
    <s v="THEFT OF IDENTITY"/>
    <s v="0100 0930 1822"/>
    <n v="42"/>
    <s v="M"/>
    <s v="B"/>
    <n v="501"/>
    <s v="SINGLE FAMILY DWELLING"/>
    <m/>
    <m/>
    <s v="IC"/>
    <s v="Invest Cont"/>
    <n v="354"/>
    <m/>
    <m/>
    <m/>
    <s v="1200 W  37TH                         ST"/>
    <m/>
    <n v="34.021000000000001"/>
    <n v="-118.2944"/>
    <n v="0"/>
  </r>
  <r>
    <n v="200908424"/>
    <d v="2020-04-13T00:00:00"/>
    <d v="2020-04-13T00:00:00"/>
    <n v="1730"/>
    <n v="9"/>
    <x v="3"/>
    <n v="941"/>
    <n v="2"/>
    <n v="745"/>
    <s v="VANDALISM - MISDEAMEANOR ($399 OR UNDER)"/>
    <s v="0910 1822 0345 0447 1420 0329 1304"/>
    <n v="0"/>
    <s v="M"/>
    <s v="O"/>
    <n v="124"/>
    <s v="BUS STOP"/>
    <n v="500"/>
    <s v="UNKNOWN WEAPON/OTHER WEAPON"/>
    <s v="IC"/>
    <s v="Invest Cont"/>
    <n v="745"/>
    <m/>
    <m/>
    <m/>
    <s v="SEPULVEDA"/>
    <s v="VICTORY"/>
    <n v="34.176600000000001"/>
    <n v="-118.4589"/>
    <n v="0"/>
  </r>
  <r>
    <n v="200506170"/>
    <d v="2020-02-20T00:00:00"/>
    <d v="2020-02-20T00:00:00"/>
    <n v="2000"/>
    <n v="5"/>
    <x v="10"/>
    <n v="563"/>
    <n v="2"/>
    <n v="930"/>
    <s v="CRIMINAL THREATS - NO WEAPON DISPLAYED"/>
    <s v="0913 2000 0421 0422 0443 1813"/>
    <n v="33"/>
    <s v="F"/>
    <s v="W"/>
    <n v="501"/>
    <s v="SINGLE FAMILY DWELLING"/>
    <n v="511"/>
    <s v="VERBAL THREAT"/>
    <s v="AO"/>
    <s v="Adult Other"/>
    <n v="930"/>
    <m/>
    <m/>
    <m/>
    <s v="600 W  12TH                         ST"/>
    <m/>
    <n v="33.733400000000003"/>
    <n v="-118.2902"/>
    <n v="0"/>
  </r>
  <r>
    <n v="200810082"/>
    <d v="2020-05-30T00:00:00"/>
    <d v="2020-05-30T00:00:00"/>
    <n v="2322"/>
    <n v="8"/>
    <x v="12"/>
    <n v="857"/>
    <n v="1"/>
    <n v="310"/>
    <s v="BURGLARY"/>
    <s v="0352 1607 1609 0321 0344 1822 1420 0209"/>
    <n v="0"/>
    <s v="X"/>
    <s v="X"/>
    <n v="201"/>
    <s v="JEWELRY STORE"/>
    <m/>
    <m/>
    <s v="AO"/>
    <s v="Adult Other"/>
    <n v="310"/>
    <m/>
    <m/>
    <m/>
    <s v="9500 W  PICO                         BL"/>
    <m/>
    <n v="34.055300000000003"/>
    <n v="-118.396"/>
    <n v="0"/>
  </r>
  <r>
    <n v="200808327"/>
    <d v="2020-04-14T00:00:00"/>
    <d v="2020-04-14T00:00:00"/>
    <n v="2000"/>
    <n v="8"/>
    <x v="12"/>
    <n v="852"/>
    <n v="2"/>
    <n v="624"/>
    <s v="BATTERY - SIMPLE ASSAULT"/>
    <s v="0559 0416"/>
    <n v="33"/>
    <s v="M"/>
    <s v="H"/>
    <n v="502"/>
    <s v="MULTI-UNIT DWELLING (APARTMENT, DUPLEX, ETC)"/>
    <n v="400"/>
    <s v="STRONG-ARM (HANDS, FIST, FEET OR BODILY FORCE)"/>
    <s v="AO"/>
    <s v="Adult Other"/>
    <n v="624"/>
    <m/>
    <m/>
    <m/>
    <s v="1700 S  BARRINGTON                   AV"/>
    <m/>
    <n v="34.041400000000003"/>
    <n v="-118.45399999999999"/>
    <n v="0"/>
  </r>
  <r>
    <n v="200307912"/>
    <d v="2020-03-04T00:00:00"/>
    <d v="2020-03-04T00:00:00"/>
    <n v="1949"/>
    <n v="3"/>
    <x v="2"/>
    <n v="321"/>
    <n v="1"/>
    <n v="442"/>
    <s v="SHOPLIFTING - PETTY THEFT ($950 &amp; UNDER)"/>
    <s v="0325 0104 0378"/>
    <n v="19"/>
    <s v="X"/>
    <s v="X"/>
    <n v="404"/>
    <s v="DEPARTMENT STORE"/>
    <m/>
    <m/>
    <s v="IC"/>
    <s v="Invest Cont"/>
    <n v="442"/>
    <m/>
    <m/>
    <m/>
    <s v="3500 S  LA CIENEGA                   BL"/>
    <m/>
    <n v="34.0242"/>
    <n v="-118.37220000000001"/>
    <n v="0"/>
  </r>
  <r>
    <n v="200108925"/>
    <d v="2020-03-10T00:00:00"/>
    <d v="2020-03-10T00:00:00"/>
    <n v="1450"/>
    <n v="1"/>
    <x v="1"/>
    <n v="174"/>
    <n v="2"/>
    <n v="624"/>
    <s v="BATTERY - SIMPLE ASSAULT"/>
    <s v="0910 0416 0417 0429 0913 2033"/>
    <n v="37"/>
    <s v="F"/>
    <s v="B"/>
    <n v="102"/>
    <s v="SIDEWALK"/>
    <n v="400"/>
    <s v="STRONG-ARM (HANDS, FIST, FEET OR BODILY FORCE)"/>
    <s v="IC"/>
    <s v="Invest Cont"/>
    <n v="624"/>
    <m/>
    <m/>
    <m/>
    <s v="7TH"/>
    <s v="MAIN"/>
    <n v="34.043900000000001"/>
    <n v="-118.2514"/>
    <n v="0"/>
  </r>
  <r>
    <n v="200114901"/>
    <d v="2020-07-16T00:00:00"/>
    <d v="2020-07-15T00:00:00"/>
    <n v="2130"/>
    <n v="1"/>
    <x v="1"/>
    <n v="128"/>
    <n v="2"/>
    <n v="745"/>
    <s v="VANDALISM - MISDEAMEANOR ($399 OR UNDER)"/>
    <n v="329"/>
    <n v="30"/>
    <s v="M"/>
    <s v="B"/>
    <n v="122"/>
    <s v="VEHICLE, PASSENGER/TRUCK"/>
    <n v="311"/>
    <s v="HAMMER"/>
    <s v="IC"/>
    <s v="Invest Cont"/>
    <n v="745"/>
    <m/>
    <m/>
    <m/>
    <s v="300 E  2ND                          ST"/>
    <m/>
    <n v="34.049799999999998"/>
    <n v="-118.24"/>
    <n v="0"/>
  </r>
  <r>
    <n v="201007704"/>
    <d v="2020-04-01T00:00:00"/>
    <d v="2020-04-01T00:00:00"/>
    <n v="1230"/>
    <n v="10"/>
    <x v="11"/>
    <n v="1007"/>
    <n v="2"/>
    <n v="354"/>
    <s v="THEFT OF IDENTITY"/>
    <s v="1402 0349 0923 1265 1822"/>
    <n v="64"/>
    <s v="M"/>
    <s v="W"/>
    <n v="501"/>
    <s v="SINGLE FAMILY DWELLING"/>
    <m/>
    <m/>
    <s v="AA"/>
    <s v="Adult Arrest"/>
    <n v="354"/>
    <n v="998"/>
    <m/>
    <m/>
    <s v="17100    LORNE                        ST"/>
    <m/>
    <n v="34.217199999999998"/>
    <n v="-118.5055"/>
    <n v="1"/>
  </r>
  <r>
    <n v="201204255"/>
    <d v="2020-01-04T00:00:00"/>
    <d v="2020-01-04T00:00:00"/>
    <n v="1550"/>
    <n v="12"/>
    <x v="8"/>
    <n v="1205"/>
    <n v="1"/>
    <n v="251"/>
    <s v="SHOTS FIRED AT INHABITED DWELLING"/>
    <s v="1822 1100 1402 1407 0906"/>
    <n v="54"/>
    <s v="F"/>
    <s v="H"/>
    <n v="501"/>
    <s v="SINGLE FAMILY DWELLING"/>
    <n v="106"/>
    <s v="UNKNOWN FIREARM"/>
    <s v="IC"/>
    <s v="Invest Cont"/>
    <n v="251"/>
    <n v="998"/>
    <m/>
    <m/>
    <s v="1000 W  49TH                         ST"/>
    <m/>
    <n v="33.998699999999999"/>
    <n v="-118.2915"/>
    <n v="0"/>
  </r>
  <r>
    <n v="200317672"/>
    <d v="2020-09-21T00:00:00"/>
    <d v="2020-09-21T00:00:00"/>
    <n v="620"/>
    <n v="3"/>
    <x v="2"/>
    <n v="379"/>
    <n v="2"/>
    <n v="930"/>
    <s v="CRIMINAL THREATS - NO WEAPON DISPLAYED"/>
    <s v="0913 0554 0421 0422 2004"/>
    <n v="25"/>
    <s v="F"/>
    <s v="H"/>
    <n v="502"/>
    <s v="MULTI-UNIT DWELLING (APARTMENT, DUPLEX, ETC)"/>
    <n v="511"/>
    <s v="VERBAL THREAT"/>
    <s v="AA"/>
    <s v="Adult Arrest"/>
    <n v="930"/>
    <m/>
    <m/>
    <m/>
    <s v="3900 S  BUDLONG                      AV"/>
    <m/>
    <n v="34.014200000000002"/>
    <n v="-118.2959"/>
    <n v="1"/>
  </r>
  <r>
    <n v="201115748"/>
    <d v="2020-11-15T00:00:00"/>
    <d v="2020-11-14T00:00:00"/>
    <n v="2000"/>
    <n v="11"/>
    <x v="7"/>
    <n v="1143"/>
    <n v="1"/>
    <n v="510"/>
    <s v="VEHICLE - STOLEN"/>
    <m/>
    <n v="0"/>
    <m/>
    <m/>
    <n v="101"/>
    <s v="STREET"/>
    <m/>
    <m/>
    <s v="IC"/>
    <s v="Invest Cont"/>
    <n v="510"/>
    <m/>
    <m/>
    <m/>
    <s v="3400    BEN LOMOND                   PL"/>
    <m/>
    <n v="34.110900000000001"/>
    <n v="-118.2809"/>
    <n v="0"/>
  </r>
  <r>
    <n v="200209545"/>
    <d v="2020-04-28T00:00:00"/>
    <d v="2020-04-28T00:00:00"/>
    <n v="2330"/>
    <n v="2"/>
    <x v="5"/>
    <n v="265"/>
    <n v="1"/>
    <n v="210"/>
    <s v="ROBBERY"/>
    <s v="0337 1202 0416 0400 0305 0429 0369 0421 1822"/>
    <n v="61"/>
    <s v="M"/>
    <s v="H"/>
    <n v="101"/>
    <s v="STREET"/>
    <n v="308"/>
    <s v="STICK"/>
    <s v="IC"/>
    <s v="Invest Cont"/>
    <n v="210"/>
    <m/>
    <m/>
    <m/>
    <s v="8TH"/>
    <s v="WESTLAKE"/>
    <n v="34.054600000000001"/>
    <n v="-118.27719999999999"/>
    <n v="0"/>
  </r>
  <r>
    <n v="201216405"/>
    <d v="2020-07-13T00:00:00"/>
    <d v="2020-07-12T00:00:00"/>
    <n v="2200"/>
    <n v="12"/>
    <x v="8"/>
    <n v="1235"/>
    <n v="2"/>
    <n v="626"/>
    <s v="INTIMATE PARTNER - SIMPLE ASSAULT"/>
    <s v="2000 1814 0400 0416 0913"/>
    <n v="27"/>
    <s v="F"/>
    <s v="H"/>
    <n v="501"/>
    <s v="SINGLE FAMILY DWELLING"/>
    <n v="400"/>
    <s v="STRONG-ARM (HANDS, FIST, FEET OR BODILY FORCE)"/>
    <s v="IC"/>
    <s v="Invest Cont"/>
    <n v="626"/>
    <m/>
    <m/>
    <m/>
    <s v="1200 W  60TH                         ST"/>
    <m/>
    <n v="33.985900000000001"/>
    <n v="-118.2968"/>
    <n v="0"/>
  </r>
  <r>
    <n v="201300865"/>
    <d v="2020-07-18T00:00:00"/>
    <d v="2020-07-18T00:00:00"/>
    <n v="1950"/>
    <n v="13"/>
    <x v="6"/>
    <n v="1375"/>
    <n v="1"/>
    <n v="761"/>
    <s v="BRANDISH WEAPON"/>
    <s v="1300 0334 0443 1402 2003 0913"/>
    <n v="36"/>
    <s v="M"/>
    <s v="B"/>
    <n v="501"/>
    <s v="SINGLE FAMILY DWELLING"/>
    <n v="200"/>
    <s v="KNIFE WITH BLADE 6INCHES OR LESS"/>
    <s v="AO"/>
    <s v="Adult Other"/>
    <n v="761"/>
    <n v="998"/>
    <m/>
    <m/>
    <s v="5500    HOOPER                       AV"/>
    <m/>
    <n v="33.9925"/>
    <n v="-118.2521"/>
    <n v="0"/>
  </r>
  <r>
    <n v="201213840"/>
    <d v="2020-05-30T00:00:00"/>
    <d v="2020-05-30T00:00:00"/>
    <n v="1000"/>
    <n v="12"/>
    <x v="8"/>
    <n v="1243"/>
    <n v="2"/>
    <n v="901"/>
    <s v="VIOLATION OF RESTRAINING ORDER"/>
    <s v="2038 0561 1202"/>
    <n v="72"/>
    <s v="F"/>
    <s v="B"/>
    <n v="104"/>
    <s v="DRIVEWAY"/>
    <m/>
    <m/>
    <s v="IC"/>
    <s v="Invest Cont"/>
    <n v="901"/>
    <m/>
    <m/>
    <m/>
    <s v="1700 W  65TH                         PL"/>
    <m/>
    <n v="0"/>
    <n v="0"/>
    <n v="0"/>
  </r>
  <r>
    <n v="201206579"/>
    <d v="2020-02-06T00:00:00"/>
    <d v="2020-02-05T00:00:00"/>
    <n v="1900"/>
    <n v="12"/>
    <x v="8"/>
    <n v="1248"/>
    <n v="1"/>
    <n v="510"/>
    <s v="VEHICLE - STOLEN"/>
    <m/>
    <n v="0"/>
    <m/>
    <m/>
    <n v="104"/>
    <s v="DRIVEWAY"/>
    <m/>
    <m/>
    <s v="IC"/>
    <s v="Invest Cont"/>
    <n v="510"/>
    <m/>
    <m/>
    <m/>
    <s v="900 W  71ST                         ST"/>
    <m/>
    <n v="33.975499999999997"/>
    <n v="-118.28919999999999"/>
    <n v="0"/>
  </r>
  <r>
    <n v="200607223"/>
    <d v="2020-03-01T00:00:00"/>
    <d v="2020-03-01T00:00:00"/>
    <n v="644"/>
    <n v="6"/>
    <x v="9"/>
    <n v="632"/>
    <n v="1"/>
    <n v="420"/>
    <s v="THEFT FROM MOTOR VEHICLE - PETTY ($950 &amp; UNDER)"/>
    <n v="344"/>
    <n v="42"/>
    <s v="M"/>
    <s v="W"/>
    <n v="102"/>
    <s v="SIDEWALK"/>
    <m/>
    <m/>
    <s v="IC"/>
    <s v="Invest Cont"/>
    <n v="420"/>
    <m/>
    <m/>
    <m/>
    <s v="9000    CRESCENT                     DR"/>
    <m/>
    <n v="34.108899999999998"/>
    <n v="-118.387"/>
    <n v="0"/>
  </r>
  <r>
    <n v="200113408"/>
    <d v="2020-06-13T00:00:00"/>
    <d v="2020-06-13T00:00:00"/>
    <n v="1045"/>
    <n v="1"/>
    <x v="1"/>
    <n v="119"/>
    <n v="2"/>
    <n v="625"/>
    <s v="OTHER ASSAULT"/>
    <s v="1206 0356 0416 2004 0910"/>
    <n v="39"/>
    <s v="M"/>
    <s v="H"/>
    <n v="966"/>
    <s v="MTA - GOLD LINE - UNION STATION"/>
    <n v="400"/>
    <s v="STRONG-ARM (HANDS, FIST, FEET OR BODILY FORCE)"/>
    <s v="AO"/>
    <s v="Adult Other"/>
    <n v="625"/>
    <m/>
    <m/>
    <m/>
    <s v="00    GATEWAY PLZ"/>
    <m/>
    <n v="34.057699999999997"/>
    <n v="-118.23180000000001"/>
    <n v="0"/>
  </r>
  <r>
    <n v="200214156"/>
    <d v="2020-08-22T00:00:00"/>
    <d v="2020-08-22T00:00:00"/>
    <n v="1700"/>
    <n v="2"/>
    <x v="5"/>
    <n v="233"/>
    <n v="2"/>
    <n v="651"/>
    <s v="DOCUMENT WORTHLESS ($200.01 &amp; OVER)"/>
    <s v="0100 0923 0601 0913 1817"/>
    <n v="0"/>
    <s v="X"/>
    <s v="X"/>
    <n v="229"/>
    <s v="CHECK CASHING*"/>
    <m/>
    <m/>
    <s v="IC"/>
    <s v="Invest Cont"/>
    <n v="651"/>
    <m/>
    <m/>
    <m/>
    <s v="200 S  RAMPART                      BL"/>
    <m/>
    <n v="34.068100000000001"/>
    <n v="-118.2777"/>
    <n v="0"/>
  </r>
  <r>
    <n v="200511387"/>
    <d v="2020-07-02T00:00:00"/>
    <d v="2020-07-02T00:00:00"/>
    <n v="1420"/>
    <n v="5"/>
    <x v="10"/>
    <n v="506"/>
    <n v="2"/>
    <n v="626"/>
    <s v="INTIMATE PARTNER - SIMPLE ASSAULT"/>
    <s v="2000 1813 0400 0602 1821 0913"/>
    <n v="39"/>
    <s v="M"/>
    <s v="H"/>
    <n v="501"/>
    <s v="SINGLE FAMILY DWELLING"/>
    <n v="400"/>
    <s v="STRONG-ARM (HANDS, FIST, FEET OR BODILY FORCE)"/>
    <s v="AO"/>
    <s v="Adult Other"/>
    <n v="626"/>
    <m/>
    <m/>
    <m/>
    <s v="1300 W  218TH                        ST"/>
    <m/>
    <n v="33.830300000000001"/>
    <n v="-118.30159999999999"/>
    <n v="0"/>
  </r>
  <r>
    <n v="200114513"/>
    <d v="2020-07-07T00:00:00"/>
    <d v="2020-07-04T00:00:00"/>
    <n v="1700"/>
    <n v="1"/>
    <x v="1"/>
    <n v="145"/>
    <n v="2"/>
    <n v="740"/>
    <s v="VANDALISM - FELONY ($400 &amp; OVER, ALL CHURCH VANDALISMS)"/>
    <s v="0329 2004 1822 1607 1420"/>
    <n v="69"/>
    <s v="M"/>
    <s v="B"/>
    <n v="203"/>
    <s v="OTHER BUSINESS"/>
    <m/>
    <m/>
    <s v="AO"/>
    <s v="Adult Other"/>
    <n v="740"/>
    <m/>
    <m/>
    <m/>
    <s v="5TH"/>
    <s v="WERDIN"/>
    <n v="34.046700000000001"/>
    <n v="-118.24850000000001"/>
    <n v="0"/>
  </r>
  <r>
    <n v="200909337"/>
    <d v="2020-05-05T00:00:00"/>
    <d v="2020-05-05T00:00:00"/>
    <n v="1120"/>
    <n v="9"/>
    <x v="3"/>
    <n v="905"/>
    <n v="2"/>
    <n v="623"/>
    <s v="BATTERY POLICE (SIMPLE)"/>
    <s v="0416 1212"/>
    <n v="38"/>
    <s v="M"/>
    <s v="H"/>
    <n v="502"/>
    <s v="MULTI-UNIT DWELLING (APARTMENT, DUPLEX, ETC)"/>
    <n v="400"/>
    <s v="STRONG-ARM (HANDS, FIST, FEET OR BODILY FORCE)"/>
    <s v="AA"/>
    <s v="Adult Arrest"/>
    <n v="623"/>
    <m/>
    <m/>
    <m/>
    <s v="14700    SHERMAN                      WY"/>
    <m/>
    <n v="34.204799999999999"/>
    <n v="-118.45310000000001"/>
    <n v="1"/>
  </r>
  <r>
    <n v="200206706"/>
    <d v="2020-02-23T00:00:00"/>
    <d v="2020-02-23T00:00:00"/>
    <n v="2200"/>
    <n v="2"/>
    <x v="5"/>
    <n v="245"/>
    <n v="1"/>
    <n v="230"/>
    <s v="ASSAULT WITH DEADLY WEAPON, AGGRAVATED ASSAULT"/>
    <s v="1100 0430 1407 1822 0906 0371 0216"/>
    <n v="28"/>
    <s v="M"/>
    <s v="H"/>
    <n v="102"/>
    <s v="SIDEWALK"/>
    <n v="102"/>
    <s v="HAND GUN"/>
    <s v="IC"/>
    <s v="Invest Cont"/>
    <n v="230"/>
    <n v="998"/>
    <m/>
    <m/>
    <s v="WILSHIRE"/>
    <s v="ALVARADO"/>
    <n v="34.058"/>
    <n v="-118.27589999999999"/>
    <n v="0"/>
  </r>
  <r>
    <n v="200505118"/>
    <d v="2020-01-27T00:00:00"/>
    <d v="2020-01-27T00:00:00"/>
    <n v="1300"/>
    <n v="5"/>
    <x v="10"/>
    <n v="563"/>
    <n v="2"/>
    <n v="745"/>
    <s v="VANDALISM - MISDEAMEANOR ($399 OR UNDER)"/>
    <s v="0329 2000"/>
    <n v="43"/>
    <s v="F"/>
    <s v="W"/>
    <n v="502"/>
    <s v="MULTI-UNIT DWELLING (APARTMENT, DUPLEX, ETC)"/>
    <m/>
    <m/>
    <s v="IC"/>
    <s v="Invest Cont"/>
    <n v="745"/>
    <m/>
    <m/>
    <m/>
    <s v="600 W  14TH                         ST"/>
    <m/>
    <n v="33.731499999999997"/>
    <n v="-118.2902"/>
    <n v="0"/>
  </r>
  <r>
    <n v="201110916"/>
    <d v="2020-06-27T00:00:00"/>
    <d v="2020-06-07T00:00:00"/>
    <n v="1630"/>
    <n v="11"/>
    <x v="7"/>
    <n v="1137"/>
    <n v="2"/>
    <n v="946"/>
    <s v="OTHER MISCELLANEOUS CRIME"/>
    <s v="0913 1814 1259 2041"/>
    <n v="15"/>
    <s v="F"/>
    <s v="H"/>
    <n v="501"/>
    <s v="SINGLE FAMILY DWELLING"/>
    <m/>
    <m/>
    <s v="AO"/>
    <s v="Adult Other"/>
    <n v="946"/>
    <m/>
    <m/>
    <m/>
    <s v="300 N  AVENUE 52"/>
    <m/>
    <n v="34.108499999999999"/>
    <n v="-118.2011"/>
    <n v="0"/>
  </r>
  <r>
    <n v="200408279"/>
    <d v="2020-04-28T00:00:00"/>
    <d v="2020-04-27T00:00:00"/>
    <n v="2020"/>
    <n v="4"/>
    <x v="4"/>
    <n v="455"/>
    <n v="2"/>
    <n v="626"/>
    <s v="INTIMATE PARTNER - SIMPLE ASSAULT"/>
    <s v="0913 2000 1814 0400 0416"/>
    <n v="24"/>
    <s v="M"/>
    <s v="H"/>
    <n v="501"/>
    <s v="SINGLE FAMILY DWELLING"/>
    <n v="400"/>
    <s v="STRONG-ARM (HANDS, FIST, FEET OR BODILY FORCE)"/>
    <s v="AO"/>
    <s v="Adult Other"/>
    <n v="626"/>
    <m/>
    <m/>
    <m/>
    <s v="2300    SHERIDAN                     ST"/>
    <m/>
    <n v="34.050800000000002"/>
    <n v="-118.20780000000001"/>
    <n v="0"/>
  </r>
  <r>
    <n v="200404944"/>
    <d v="2020-01-24T00:00:00"/>
    <d v="2020-01-24T00:00:00"/>
    <n v="220"/>
    <n v="4"/>
    <x v="4"/>
    <n v="453"/>
    <n v="2"/>
    <n v="626"/>
    <s v="INTIMATE PARTNER - SIMPLE ASSAULT"/>
    <s v="2000 0913 1814 0416"/>
    <n v="37"/>
    <s v="F"/>
    <s v="H"/>
    <n v="101"/>
    <s v="STREET"/>
    <n v="400"/>
    <s v="STRONG-ARM (HANDS, FIST, FEET OR BODILY FORCE)"/>
    <s v="AO"/>
    <s v="Adult Other"/>
    <n v="626"/>
    <m/>
    <m/>
    <m/>
    <s v="1800    BRIDGE                       ST"/>
    <m/>
    <n v="34.051499999999997"/>
    <n v="-118.21559999999999"/>
    <n v="0"/>
  </r>
  <r>
    <n v="200214735"/>
    <d v="2020-09-06T00:00:00"/>
    <d v="2020-09-06T00:00:00"/>
    <n v="1"/>
    <n v="2"/>
    <x v="5"/>
    <n v="249"/>
    <n v="1"/>
    <n v="122"/>
    <s v="RAPE, ATTEMPTED"/>
    <s v="1309 0537 1259 2004 1206 1415 1409 0522 0342 1822"/>
    <n v="16"/>
    <s v="F"/>
    <s v="W"/>
    <n v="102"/>
    <s v="SIDEWALK"/>
    <n v="400"/>
    <s v="STRONG-ARM (HANDS, FIST, FEET OR BODILY FORCE)"/>
    <s v="AO"/>
    <s v="Adult Other"/>
    <n v="122"/>
    <n v="998"/>
    <m/>
    <m/>
    <s v="4TH                          ST"/>
    <s v="LUCAS                        ST"/>
    <n v="34.057400000000001"/>
    <n v="-118.2621"/>
    <n v="0"/>
  </r>
  <r>
    <n v="200111008"/>
    <d v="2020-04-26T00:00:00"/>
    <d v="2020-04-26T00:00:00"/>
    <n v="1330"/>
    <n v="1"/>
    <x v="1"/>
    <n v="161"/>
    <n v="2"/>
    <n v="740"/>
    <s v="VANDALISM - FELONY ($400 &amp; OVER, ALL CHURCH VANDALISMS)"/>
    <s v="0329 1309"/>
    <n v="21"/>
    <s v="M"/>
    <s v="B"/>
    <n v="123"/>
    <s v="PARKING UNDERGROUND/BUILDING"/>
    <m/>
    <m/>
    <s v="IC"/>
    <s v="Invest Cont"/>
    <n v="740"/>
    <m/>
    <m/>
    <m/>
    <s v="900 W  8TH                          ST"/>
    <m/>
    <n v="34.047899999999998"/>
    <n v="-118.2612"/>
    <n v="0"/>
  </r>
  <r>
    <n v="200114527"/>
    <d v="2020-07-08T00:00:00"/>
    <d v="2020-07-08T00:00:00"/>
    <n v="645"/>
    <n v="1"/>
    <x v="1"/>
    <n v="195"/>
    <n v="2"/>
    <n v="740"/>
    <s v="VANDALISM - FELONY ($400 &amp; OVER, ALL CHURCH VANDALISMS)"/>
    <s v="2004 0329 0447 0416 0417 1609 1307 1822 1402 0910"/>
    <n v="0"/>
    <s v="X"/>
    <s v="X"/>
    <n v="801"/>
    <s v="MTA BUS"/>
    <m/>
    <m/>
    <s v="IC"/>
    <s v="Invest Cont"/>
    <n v="740"/>
    <n v="998"/>
    <m/>
    <m/>
    <s v="BROADWAY"/>
    <s v="WASHINGTON"/>
    <n v="34.031500000000001"/>
    <n v="-118.26560000000001"/>
    <n v="0"/>
  </r>
  <r>
    <n v="201015938"/>
    <d v="2020-12-10T00:00:00"/>
    <d v="2020-12-10T00:00:00"/>
    <n v="1200"/>
    <n v="10"/>
    <x v="11"/>
    <n v="1063"/>
    <n v="2"/>
    <n v="624"/>
    <s v="BATTERY - SIMPLE ASSAULT"/>
    <s v="0913 0400 0421 0416 1802 1414"/>
    <n v="50"/>
    <s v="F"/>
    <s v="O"/>
    <n v="510"/>
    <s v="NURSING/CONVALESCENT/RETIREMENT HOME"/>
    <n v="400"/>
    <s v="STRONG-ARM (HANDS, FIST, FEET OR BODILY FORCE)"/>
    <s v="AA"/>
    <s v="Adult Arrest"/>
    <n v="624"/>
    <n v="930"/>
    <m/>
    <m/>
    <s v="18300    VENTURA                      BL"/>
    <m/>
    <n v="34.168199999999999"/>
    <n v="-118.5406"/>
    <n v="1"/>
  </r>
  <r>
    <n v="200307086"/>
    <d v="2020-02-19T00:00:00"/>
    <d v="2020-02-19T00:00:00"/>
    <n v="1200"/>
    <n v="3"/>
    <x v="2"/>
    <n v="305"/>
    <n v="1"/>
    <n v="320"/>
    <s v="BURGLARY, ATTEMPTED"/>
    <s v="0216 0329 1822"/>
    <n v="44"/>
    <s v="M"/>
    <s v="H"/>
    <n v="501"/>
    <s v="SINGLE FAMILY DWELLING"/>
    <m/>
    <m/>
    <s v="IC"/>
    <s v="Invest Cont"/>
    <n v="320"/>
    <m/>
    <m/>
    <m/>
    <s v="2500    HILLCREST                    DR"/>
    <m/>
    <n v="34.033200000000001"/>
    <n v="-118.34229999999999"/>
    <n v="0"/>
  </r>
  <r>
    <n v="200313431"/>
    <d v="2020-06-29T00:00:00"/>
    <d v="2020-06-29T00:00:00"/>
    <n v="700"/>
    <n v="3"/>
    <x v="2"/>
    <n v="393"/>
    <n v="2"/>
    <n v="624"/>
    <s v="BATTERY - SIMPLE ASSAULT"/>
    <s v="0356 0400 0913 1259"/>
    <n v="16"/>
    <s v="M"/>
    <s v="B"/>
    <n v="501"/>
    <s v="SINGLE FAMILY DWELLING"/>
    <n v="400"/>
    <s v="STRONG-ARM (HANDS, FIST, FEET OR BODILY FORCE)"/>
    <s v="IC"/>
    <s v="Invest Cont"/>
    <n v="624"/>
    <m/>
    <m/>
    <m/>
    <s v="4200    9TH                          AV"/>
    <m/>
    <n v="34.004399999999997"/>
    <n v="-118.3267"/>
    <n v="0"/>
  </r>
  <r>
    <n v="200515550"/>
    <d v="2020-10-20T00:00:00"/>
    <d v="2020-10-20T00:00:00"/>
    <n v="1020"/>
    <n v="5"/>
    <x v="10"/>
    <n v="564"/>
    <n v="1"/>
    <n v="230"/>
    <s v="ASSAULT WITH DEADLY WEAPON, AGGRAVATED ASSAULT"/>
    <s v="0411 2004 0446 0334 0416 1822"/>
    <n v="51"/>
    <s v="F"/>
    <s v="W"/>
    <n v="108"/>
    <s v="PARKING LOT"/>
    <n v="500"/>
    <s v="UNKNOWN WEAPON/OTHER WEAPON"/>
    <s v="AA"/>
    <s v="Adult Arrest"/>
    <n v="230"/>
    <m/>
    <m/>
    <m/>
    <s v="500 S  HARBOR                       BL"/>
    <m/>
    <n v="33.741"/>
    <n v="-118.2838"/>
    <n v="1"/>
  </r>
  <r>
    <n v="200708438"/>
    <d v="2020-04-20T00:00:00"/>
    <d v="2020-04-18T00:00:00"/>
    <n v="1400"/>
    <n v="7"/>
    <x v="0"/>
    <n v="755"/>
    <n v="1"/>
    <n v="420"/>
    <s v="THEFT FROM MOTOR VEHICLE - PETTY ($950 &amp; UNDER)"/>
    <s v="0344 1300 1822 1202"/>
    <n v="74"/>
    <s v="F"/>
    <s v="O"/>
    <n v="101"/>
    <s v="STREET"/>
    <m/>
    <m/>
    <s v="IC"/>
    <s v="Invest Cont"/>
    <n v="420"/>
    <m/>
    <m/>
    <m/>
    <s v="1200 S  REDONDO                      BL"/>
    <m/>
    <n v="34.051000000000002"/>
    <n v="-118.35380000000001"/>
    <n v="0"/>
  </r>
  <r>
    <n v="201223645"/>
    <d v="2020-10-30T00:00:00"/>
    <d v="2020-10-30T00:00:00"/>
    <n v="2330"/>
    <n v="12"/>
    <x v="8"/>
    <n v="1249"/>
    <n v="1"/>
    <n v="761"/>
    <s v="BRANDISH WEAPON"/>
    <s v="0913 0334 0216 1310"/>
    <n v="35"/>
    <s v="F"/>
    <s v="B"/>
    <n v="301"/>
    <s v="GAS STATION"/>
    <n v="102"/>
    <s v="HAND GUN"/>
    <s v="IC"/>
    <s v="Invest Cont"/>
    <n v="761"/>
    <m/>
    <m/>
    <m/>
    <s v="6200 S  FIGUEROA                     ST"/>
    <m/>
    <n v="33.982999999999997"/>
    <n v="-118.28270000000001"/>
    <n v="0"/>
  </r>
  <r>
    <n v="200410792"/>
    <d v="2020-07-15T00:00:00"/>
    <d v="2020-07-14T00:00:00"/>
    <n v="2355"/>
    <n v="4"/>
    <x v="4"/>
    <n v="449"/>
    <n v="1"/>
    <n v="510"/>
    <s v="VEHICLE - STOLEN"/>
    <m/>
    <n v="0"/>
    <m/>
    <m/>
    <n v="101"/>
    <s v="STREET"/>
    <m/>
    <m/>
    <s v="IC"/>
    <s v="Invest Cont"/>
    <n v="510"/>
    <m/>
    <m/>
    <m/>
    <s v="1200    STONE                        ST"/>
    <m/>
    <n v="34.052399999999999"/>
    <n v="-118.1931"/>
    <n v="0"/>
  </r>
  <r>
    <n v="200716295"/>
    <d v="2020-11-23T00:00:00"/>
    <d v="2020-11-23T00:00:00"/>
    <n v="900"/>
    <n v="7"/>
    <x v="0"/>
    <n v="785"/>
    <n v="2"/>
    <n v="930"/>
    <s v="CRIMINAL THREATS - NO WEAPON DISPLAYED"/>
    <s v="1814 0421"/>
    <n v="33"/>
    <s v="M"/>
    <s v="W"/>
    <n v="501"/>
    <s v="SINGLE FAMILY DWELLING"/>
    <n v="511"/>
    <s v="VERBAL THREAT"/>
    <s v="AO"/>
    <s v="Adult Other"/>
    <n v="930"/>
    <m/>
    <m/>
    <m/>
    <s v="2100 S  RIMPAU                       BL"/>
    <m/>
    <n v="34.035699999999999"/>
    <n v="-118.3455"/>
    <n v="0"/>
  </r>
  <r>
    <n v="201215643"/>
    <d v="2020-03-16T00:00:00"/>
    <d v="2020-03-12T00:00:00"/>
    <n v="300"/>
    <n v="12"/>
    <x v="8"/>
    <n v="1203"/>
    <n v="1"/>
    <n v="310"/>
    <s v="BURGLARY"/>
    <s v="1601 0321 0344 1822"/>
    <n v="34"/>
    <s v="M"/>
    <s v="H"/>
    <n v="501"/>
    <s v="SINGLE FAMILY DWELLING"/>
    <m/>
    <m/>
    <s v="IC"/>
    <s v="Invest Cont"/>
    <n v="310"/>
    <m/>
    <m/>
    <m/>
    <s v="4900 S  GRAMERCY                     PL"/>
    <m/>
    <n v="33.997999999999998"/>
    <n v="-118.3139"/>
    <n v="0"/>
  </r>
  <r>
    <n v="201108156"/>
    <d v="2020-04-08T00:00:00"/>
    <d v="2020-04-06T00:00:00"/>
    <n v="1515"/>
    <n v="11"/>
    <x v="7"/>
    <n v="1181"/>
    <n v="1"/>
    <n v="440"/>
    <s v="THEFT PLAIN - PETTY ($950 &amp; UNDER)"/>
    <n v="344"/>
    <n v="0"/>
    <s v="M"/>
    <s v="O"/>
    <n v="203"/>
    <s v="OTHER BUSINESS"/>
    <m/>
    <m/>
    <s v="IC"/>
    <s v="Invest Cont"/>
    <n v="440"/>
    <m/>
    <m/>
    <m/>
    <s v="1900 W  SUNSET                       BL"/>
    <m/>
    <n v="34.080800000000004"/>
    <n v="-118.2655"/>
    <n v="0"/>
  </r>
  <r>
    <n v="200814799"/>
    <d v="2020-10-02T00:00:00"/>
    <d v="2020-09-29T00:00:00"/>
    <n v="1400"/>
    <n v="8"/>
    <x v="12"/>
    <n v="806"/>
    <n v="1"/>
    <n v="341"/>
    <s v="THEFT-GRAND ($950.01 &amp; OVER)EXCPT,GUNS,FOWL,LIVESTK,PROD"/>
    <s v="1822 0344"/>
    <n v="38"/>
    <s v="F"/>
    <s v="W"/>
    <n v="122"/>
    <s v="VEHICLE, PASSENGER/TRUCK"/>
    <n v="500"/>
    <s v="UNKNOWN WEAPON/OTHER WEAPON"/>
    <s v="IC"/>
    <s v="Invest Cont"/>
    <n v="341"/>
    <m/>
    <m/>
    <m/>
    <s v="10900    BELLAGIO                     RD"/>
    <m/>
    <n v="34.095599999999997"/>
    <n v="-118.45099999999999"/>
    <n v="0"/>
  </r>
  <r>
    <n v="200704961"/>
    <d v="2020-01-21T00:00:00"/>
    <d v="2020-01-21T00:00:00"/>
    <n v="1520"/>
    <n v="7"/>
    <x v="0"/>
    <n v="706"/>
    <n v="1"/>
    <n v="230"/>
    <s v="ASSAULT WITH DEADLY WEAPON, AGGRAVATED ASSAULT"/>
    <s v="1402 0447 1822"/>
    <n v="32"/>
    <s v="M"/>
    <s v="W"/>
    <n v="101"/>
    <s v="STREET"/>
    <n v="512"/>
    <s v="MACE/PEPPER SPRAY"/>
    <s v="IC"/>
    <s v="Invest Cont"/>
    <n v="230"/>
    <n v="998"/>
    <m/>
    <m/>
    <s v="700 N  HIGHLAND                     AV"/>
    <m/>
    <n v="34.083500000000001"/>
    <n v="-118.3386"/>
    <n v="0"/>
  </r>
  <r>
    <n v="200509281"/>
    <d v="2020-05-10T00:00:00"/>
    <d v="2020-05-10T00:00:00"/>
    <n v="1430"/>
    <n v="5"/>
    <x v="10"/>
    <n v="525"/>
    <n v="1"/>
    <n v="230"/>
    <s v="ASSAULT WITH DEADLY WEAPON, AGGRAVATED ASSAULT"/>
    <s v="0411 2004 0334 0445 1822"/>
    <n v="72"/>
    <s v="M"/>
    <s v="W"/>
    <n v="101"/>
    <s v="STREET"/>
    <n v="200"/>
    <s v="KNIFE WITH BLADE 6INCHES OR LESS"/>
    <s v="AA"/>
    <s v="Adult Arrest"/>
    <n v="230"/>
    <m/>
    <m/>
    <m/>
    <s v="AVALON"/>
    <s v="E"/>
    <n v="33.775599999999997"/>
    <n v="-118.2621"/>
    <n v="1"/>
  </r>
  <r>
    <n v="200614112"/>
    <d v="2020-08-17T00:00:00"/>
    <d v="2020-08-11T00:00:00"/>
    <n v="1840"/>
    <n v="6"/>
    <x v="9"/>
    <n v="648"/>
    <n v="2"/>
    <n v="354"/>
    <s v="THEFT OF IDENTITY"/>
    <n v="377"/>
    <n v="28"/>
    <s v="M"/>
    <s v="W"/>
    <n v="501"/>
    <s v="SINGLE FAMILY DWELLING"/>
    <m/>
    <m/>
    <s v="IC"/>
    <s v="Invest Cont"/>
    <n v="354"/>
    <m/>
    <m/>
    <m/>
    <s v="1500 N  SERRANO                      AV"/>
    <m/>
    <n v="34.1"/>
    <n v="-118.3113"/>
    <n v="0"/>
  </r>
  <r>
    <n v="200707636"/>
    <d v="2020-03-19T00:00:00"/>
    <d v="2020-03-19T00:00:00"/>
    <n v="1000"/>
    <n v="7"/>
    <x v="0"/>
    <n v="743"/>
    <n v="2"/>
    <n v="626"/>
    <s v="INTIMATE PARTNER - SIMPLE ASSAULT"/>
    <s v="0400 2000 1813"/>
    <n v="23"/>
    <s v="F"/>
    <s v="O"/>
    <n v="502"/>
    <s v="MULTI-UNIT DWELLING (APARTMENT, DUPLEX, ETC)"/>
    <n v="400"/>
    <s v="STRONG-ARM (HANDS, FIST, FEET OR BODILY FORCE)"/>
    <s v="AO"/>
    <s v="Adult Other"/>
    <n v="626"/>
    <m/>
    <m/>
    <m/>
    <s v="900 S  FAIRFAX                      AV"/>
    <m/>
    <n v="34.060099999999998"/>
    <n v="-118.3629"/>
    <n v="0"/>
  </r>
  <r>
    <n v="200611246"/>
    <d v="2020-06-07T00:00:00"/>
    <d v="2020-06-03T00:00:00"/>
    <n v="1130"/>
    <n v="6"/>
    <x v="9"/>
    <n v="644"/>
    <n v="1"/>
    <n v="341"/>
    <s v="THEFT-GRAND ($950.01 &amp; OVER)EXCPT,GUNS,FOWL,LIVESTK,PROD"/>
    <n v="344"/>
    <n v="43"/>
    <s v="M"/>
    <s v="W"/>
    <n v="502"/>
    <s v="MULTI-UNIT DWELLING (APARTMENT, DUPLEX, ETC)"/>
    <m/>
    <m/>
    <s v="IC"/>
    <s v="Invest Cont"/>
    <n v="341"/>
    <m/>
    <m/>
    <m/>
    <s v="1300 N  MARTEL                       AV"/>
    <m/>
    <n v="34.0944"/>
    <n v="-118.3506"/>
    <n v="0"/>
  </r>
  <r>
    <n v="200400937"/>
    <d v="2020-07-24T00:00:00"/>
    <d v="2020-07-24T00:00:00"/>
    <n v="145"/>
    <n v="4"/>
    <x v="4"/>
    <n v="478"/>
    <n v="1"/>
    <n v="310"/>
    <s v="BURGLARY"/>
    <s v="0329 1402 1601"/>
    <n v="53"/>
    <s v="M"/>
    <s v="H"/>
    <n v="504"/>
    <s v="OTHER RESIDENCE"/>
    <m/>
    <m/>
    <s v="IC"/>
    <s v="Invest Cont"/>
    <n v="310"/>
    <n v="998"/>
    <m/>
    <m/>
    <s v="1000 S  DACOTAH                      ST"/>
    <m/>
    <n v="34.027200000000001"/>
    <n v="-118.2085"/>
    <n v="0"/>
  </r>
  <r>
    <n v="201215262"/>
    <d v="2020-06-23T00:00:00"/>
    <d v="2020-03-29T00:00:00"/>
    <n v="1200"/>
    <n v="12"/>
    <x v="8"/>
    <n v="1209"/>
    <n v="2"/>
    <n v="810"/>
    <s v="SEX,UNLAWFUL(INC MUTUAL CONSENT, PENETRATION W/ FRGN OBJ"/>
    <s v="1259 1251 0913 0533 1309"/>
    <n v="14"/>
    <s v="F"/>
    <s v="H"/>
    <n v="101"/>
    <s v="STREET"/>
    <m/>
    <m/>
    <s v="AO"/>
    <s v="Adult Other"/>
    <n v="810"/>
    <m/>
    <m/>
    <m/>
    <s v="400 W  47TH                         ST"/>
    <m/>
    <n v="34.000999999999998"/>
    <n v="-118.28149999999999"/>
    <n v="0"/>
  </r>
  <r>
    <n v="201217988"/>
    <d v="2020-08-06T00:00:00"/>
    <d v="2020-08-06T00:00:00"/>
    <n v="1610"/>
    <n v="12"/>
    <x v="8"/>
    <n v="1268"/>
    <n v="2"/>
    <n v="903"/>
    <s v="CONTEMPT OF COURT"/>
    <s v="2038 0913 2000 1814 1309"/>
    <n v="28"/>
    <s v="F"/>
    <s v="B"/>
    <n v="501"/>
    <s v="SINGLE FAMILY DWELLING"/>
    <m/>
    <m/>
    <s v="AO"/>
    <s v="Adult Other"/>
    <n v="903"/>
    <m/>
    <m/>
    <m/>
    <s v="100 W  84TH                         PL"/>
    <m/>
    <n v="33.962299999999999"/>
    <n v="-118.2783"/>
    <n v="0"/>
  </r>
  <r>
    <n v="200809782"/>
    <d v="2020-05-22T00:00:00"/>
    <d v="2020-05-14T00:00:00"/>
    <n v="1700"/>
    <n v="8"/>
    <x v="12"/>
    <n v="813"/>
    <n v="2"/>
    <n v="354"/>
    <s v="THEFT OF IDENTITY"/>
    <s v="0923 1822"/>
    <n v="39"/>
    <s v="M"/>
    <s v="W"/>
    <n v="732"/>
    <s v="POST OFFICE"/>
    <m/>
    <m/>
    <s v="IC"/>
    <s v="Invest Cont"/>
    <n v="354"/>
    <m/>
    <m/>
    <m/>
    <s v="200 N  BARRINGTON                   AV"/>
    <m/>
    <n v="34.066800000000001"/>
    <n v="-118.47110000000001"/>
    <n v="0"/>
  </r>
  <r>
    <n v="201205175"/>
    <d v="2020-01-18T00:00:00"/>
    <d v="2020-01-18T00:00:00"/>
    <n v="1030"/>
    <n v="12"/>
    <x v="8"/>
    <n v="1233"/>
    <n v="2"/>
    <n v="624"/>
    <s v="BATTERY - SIMPLE ASSAULT"/>
    <s v="2021 1822 0416"/>
    <n v="45"/>
    <s v="M"/>
    <s v="H"/>
    <n v="102"/>
    <s v="SIDEWALK"/>
    <n v="400"/>
    <s v="STRONG-ARM (HANDS, FIST, FEET OR BODILY FORCE)"/>
    <s v="IC"/>
    <s v="Invest Cont"/>
    <n v="624"/>
    <m/>
    <m/>
    <m/>
    <s v="WESTERN                      AV"/>
    <s v="SLAUSON                      AV"/>
    <n v="33.989199999999997"/>
    <n v="-118.30889999999999"/>
    <n v="0"/>
  </r>
  <r>
    <n v="200904811"/>
    <d v="2020-01-19T00:00:00"/>
    <d v="2020-01-07T00:00:00"/>
    <n v="1200"/>
    <n v="9"/>
    <x v="3"/>
    <n v="966"/>
    <n v="2"/>
    <n v="740"/>
    <s v="VANDALISM - FELONY ($400 &amp; OVER, ALL CHURCH VANDALISMS)"/>
    <n v="329"/>
    <n v="0"/>
    <s v="X"/>
    <s v="X"/>
    <n v="515"/>
    <s v="APARTMENT/CONDO COMMON LAUNDRY ROOM"/>
    <m/>
    <m/>
    <s v="IC"/>
    <s v="Invest Cont"/>
    <n v="740"/>
    <m/>
    <m/>
    <m/>
    <s v="5000    WOODMAN                      AV"/>
    <m/>
    <n v="34.161299999999997"/>
    <n v="-118.4312"/>
    <n v="0"/>
  </r>
  <r>
    <n v="201113376"/>
    <d v="2020-09-08T00:00:00"/>
    <d v="2020-09-04T00:00:00"/>
    <n v="1945"/>
    <n v="11"/>
    <x v="7"/>
    <n v="1133"/>
    <n v="2"/>
    <n v="624"/>
    <s v="BATTERY - SIMPLE ASSAULT"/>
    <s v="0444 0601 0603 0913 1817"/>
    <n v="64"/>
    <s v="F"/>
    <s v="W"/>
    <n v="501"/>
    <s v="SINGLE FAMILY DWELLING"/>
    <n v="400"/>
    <s v="STRONG-ARM (HANDS, FIST, FEET OR BODILY FORCE)"/>
    <s v="IC"/>
    <s v="Invest Cont"/>
    <n v="624"/>
    <m/>
    <m/>
    <m/>
    <s v="3200    HOLLYDALE                    DR"/>
    <m/>
    <n v="34.111199999999997"/>
    <n v="-118.25830000000001"/>
    <n v="0"/>
  </r>
  <r>
    <n v="200706820"/>
    <d v="2020-03-01T00:00:00"/>
    <d v="2020-02-28T00:00:00"/>
    <n v="2200"/>
    <n v="7"/>
    <x v="0"/>
    <n v="762"/>
    <n v="1"/>
    <n v="420"/>
    <s v="THEFT FROM MOTOR VEHICLE - PETTY ($950 &amp; UNDER)"/>
    <m/>
    <n v="0"/>
    <m/>
    <m/>
    <n v="101"/>
    <s v="STREET"/>
    <m/>
    <m/>
    <s v="IC"/>
    <s v="Invest Cont"/>
    <n v="420"/>
    <m/>
    <m/>
    <m/>
    <s v="6000    PICKFORD                     PL"/>
    <m/>
    <n v="34.048299999999998"/>
    <n v="-118.37220000000001"/>
    <n v="0"/>
  </r>
  <r>
    <n v="200713383"/>
    <d v="2020-08-31T00:00:00"/>
    <d v="2020-08-31T00:00:00"/>
    <n v="2200"/>
    <n v="7"/>
    <x v="0"/>
    <n v="775"/>
    <n v="2"/>
    <n v="624"/>
    <s v="BATTERY - SIMPLE ASSAULT"/>
    <s v="0444 0416"/>
    <n v="39"/>
    <s v="M"/>
    <s v="B"/>
    <n v="101"/>
    <s v="STREET"/>
    <n v="400"/>
    <s v="STRONG-ARM (HANDS, FIST, FEET OR BODILY FORCE)"/>
    <s v="IC"/>
    <s v="Invest Cont"/>
    <n v="624"/>
    <m/>
    <m/>
    <m/>
    <s v="4700 S  RIMPAU                       BL"/>
    <m/>
    <n v="34.041200000000003"/>
    <n v="-118.3434"/>
    <n v="0"/>
  </r>
  <r>
    <n v="200413292"/>
    <d v="2020-09-29T00:00:00"/>
    <d v="2020-09-29T00:00:00"/>
    <n v="630"/>
    <n v="4"/>
    <x v="4"/>
    <n v="412"/>
    <n v="1"/>
    <n v="510"/>
    <s v="VEHICLE - STOLEN"/>
    <m/>
    <n v="0"/>
    <m/>
    <m/>
    <n v="101"/>
    <s v="STREET"/>
    <m/>
    <m/>
    <s v="IC"/>
    <s v="Invest Cont"/>
    <n v="510"/>
    <m/>
    <m/>
    <m/>
    <s v="AVENUE 26"/>
    <s v="HUMBOLDT                     ST"/>
    <n v="34.079700000000003"/>
    <n v="-118.2184"/>
    <n v="0"/>
  </r>
  <r>
    <n v="201226899"/>
    <d v="2020-12-21T00:00:00"/>
    <d v="2020-12-21T00:00:00"/>
    <n v="1955"/>
    <n v="12"/>
    <x v="8"/>
    <n v="1207"/>
    <n v="1"/>
    <n v="230"/>
    <s v="ASSAULT WITH DEADLY WEAPON, AGGRAVATED ASSAULT"/>
    <s v="1402 0913 0302 0400 0445 2002"/>
    <n v="41"/>
    <s v="M"/>
    <s v="H"/>
    <n v="518"/>
    <s v="TRANSITIONAL HOUSING/HALFWAY HOUSE"/>
    <n v="204"/>
    <s v="FOLDING KNIFE"/>
    <s v="AA"/>
    <s v="Adult Arrest"/>
    <n v="230"/>
    <n v="761"/>
    <n v="998"/>
    <m/>
    <s v="4700 S  VERMONT                      AV"/>
    <m/>
    <n v="33.999600000000001"/>
    <n v="-118.2915"/>
    <n v="1"/>
  </r>
  <r>
    <n v="201216622"/>
    <d v="2020-07-16T00:00:00"/>
    <d v="2020-07-16T00:00:00"/>
    <n v="2015"/>
    <n v="12"/>
    <x v="8"/>
    <n v="1257"/>
    <n v="1"/>
    <n v="230"/>
    <s v="ASSAULT WITH DEADLY WEAPON, AGGRAVATED ASSAULT"/>
    <s v="0906 1100 0302 1822 1402 0430"/>
    <n v="21"/>
    <s v="M"/>
    <s v="B"/>
    <n v="101"/>
    <s v="STREET"/>
    <n v="103"/>
    <s v="RIFLE"/>
    <s v="IC"/>
    <s v="Invest Cont"/>
    <n v="230"/>
    <n v="998"/>
    <m/>
    <m/>
    <s v="500 W  77TH                         ST"/>
    <m/>
    <n v="33.969799999999999"/>
    <n v="-118.2833"/>
    <n v="0"/>
  </r>
  <r>
    <n v="200616478"/>
    <d v="2020-10-09T00:00:00"/>
    <d v="2020-10-08T00:00:00"/>
    <n v="1550"/>
    <n v="6"/>
    <x v="9"/>
    <n v="648"/>
    <n v="1"/>
    <n v="341"/>
    <s v="THEFT-GRAND ($950.01 &amp; OVER)EXCPT,GUNS,FOWL,LIVESTK,PROD"/>
    <n v="1822"/>
    <n v="0"/>
    <s v="X"/>
    <s v="X"/>
    <n v="203"/>
    <s v="OTHER BUSINESS"/>
    <m/>
    <m/>
    <s v="IC"/>
    <s v="Invest Cont"/>
    <n v="341"/>
    <n v="480"/>
    <m/>
    <m/>
    <s v="5500 W  HOLLYWOOD                    BL"/>
    <m/>
    <n v="34.101700000000001"/>
    <n v="-118.31"/>
    <n v="0"/>
  </r>
  <r>
    <n v="200207334"/>
    <d v="2020-03-05T00:00:00"/>
    <d v="2020-03-05T00:00:00"/>
    <n v="945"/>
    <n v="2"/>
    <x v="5"/>
    <n v="251"/>
    <n v="1"/>
    <n v="230"/>
    <s v="ASSAULT WITH DEADLY WEAPON, AGGRAVATED ASSAULT"/>
    <s v="1402 0445 0443 0361 0432 0913"/>
    <n v="26"/>
    <s v="F"/>
    <s v="W"/>
    <n v="121"/>
    <s v="YARD (RESIDENTIAL/BUSINESS)"/>
    <n v="218"/>
    <s v="OTHER CUTTING INSTRUMENT"/>
    <s v="AA"/>
    <s v="Adult Arrest"/>
    <n v="230"/>
    <n v="998"/>
    <m/>
    <m/>
    <s v="600 S  RAMPART                      BL"/>
    <m/>
    <n v="34.061900000000001"/>
    <n v="-118.2817"/>
    <n v="1"/>
  </r>
  <r>
    <n v="200810736"/>
    <d v="2020-06-17T00:00:00"/>
    <d v="2020-06-17T00:00:00"/>
    <n v="1100"/>
    <n v="8"/>
    <x v="12"/>
    <n v="889"/>
    <n v="1"/>
    <n v="442"/>
    <s v="SHOPLIFTING - PETTY THEFT ($950 &amp; UNDER)"/>
    <s v="1822 0325 0344 1309 2028 0104 1420"/>
    <n v="0"/>
    <s v="X"/>
    <s v="X"/>
    <n v="404"/>
    <s v="DEPARTMENT STORE"/>
    <m/>
    <m/>
    <s v="IC"/>
    <s v="Invest Cont"/>
    <n v="442"/>
    <m/>
    <m/>
    <m/>
    <s v="1800 S  LA CIENEGA                   BL"/>
    <m/>
    <n v="34.042499999999997"/>
    <n v="-118.3818"/>
    <n v="0"/>
  </r>
  <r>
    <n v="200214450"/>
    <d v="2020-08-31T00:00:00"/>
    <d v="2020-08-31T00:00:00"/>
    <n v="1900"/>
    <n v="2"/>
    <x v="5"/>
    <n v="217"/>
    <n v="1"/>
    <n v="230"/>
    <s v="ASSAULT WITH DEADLY WEAPON, AGGRAVATED ASSAULT"/>
    <s v="0555 0416 0446 2002 0602 0445 0913"/>
    <n v="26"/>
    <s v="M"/>
    <s v="H"/>
    <n v="501"/>
    <s v="SINGLE FAMILY DWELLING"/>
    <n v="500"/>
    <s v="UNKNOWN WEAPON/OTHER WEAPON"/>
    <s v="AA"/>
    <s v="Adult Arrest"/>
    <n v="230"/>
    <m/>
    <m/>
    <m/>
    <s v="1900    SANTA YNEZ                   ST"/>
    <m/>
    <n v="34.074800000000003"/>
    <n v="-118.2633"/>
    <n v="1"/>
  </r>
  <r>
    <n v="200116611"/>
    <d v="2020-08-18T00:00:00"/>
    <d v="2020-08-18T00:00:00"/>
    <n v="1019"/>
    <n v="1"/>
    <x v="1"/>
    <n v="111"/>
    <n v="1"/>
    <n v="440"/>
    <s v="THEFT PLAIN - PETTY ($950 &amp; UNDER)"/>
    <s v="0344 0394 1822"/>
    <n v="29"/>
    <s v="M"/>
    <s v="W"/>
    <n v="108"/>
    <s v="PARKING LOT"/>
    <m/>
    <m/>
    <s v="IC"/>
    <s v="Invest Cont"/>
    <n v="440"/>
    <m/>
    <m/>
    <m/>
    <s v="500 N  FIGUEROA                     ST"/>
    <m/>
    <n v="34.061500000000002"/>
    <n v="-118.247"/>
    <n v="0"/>
  </r>
  <r>
    <n v="200409087"/>
    <d v="2020-05-21T00:00:00"/>
    <d v="2020-05-21T00:00:00"/>
    <n v="1145"/>
    <n v="4"/>
    <x v="4"/>
    <n v="411"/>
    <n v="1"/>
    <n v="520"/>
    <s v="VEHICLE - ATTEMPT STOLEN"/>
    <s v="0329 1302 0344"/>
    <n v="53"/>
    <s v="M"/>
    <s v="H"/>
    <n v="101"/>
    <s v="STREET"/>
    <m/>
    <m/>
    <s v="IC"/>
    <s v="Invest Cont"/>
    <n v="520"/>
    <m/>
    <m/>
    <m/>
    <s v="AVENUE 19"/>
    <s v="HUMBOLDT                     ST"/>
    <n v="34.076099999999997"/>
    <n v="-118.2238"/>
    <n v="0"/>
  </r>
  <r>
    <n v="200219162"/>
    <d v="2020-12-30T00:00:00"/>
    <d v="2020-12-30T00:00:00"/>
    <n v="1800"/>
    <n v="2"/>
    <x v="5"/>
    <n v="246"/>
    <n v="2"/>
    <n v="625"/>
    <s v="OTHER ASSAULT"/>
    <s v="1822 0416 0446"/>
    <n v="51"/>
    <s v="M"/>
    <s v="H"/>
    <n v="502"/>
    <s v="MULTI-UNIT DWELLING (APARTMENT, DUPLEX, ETC)"/>
    <n v="400"/>
    <s v="STRONG-ARM (HANDS, FIST, FEET OR BODILY FORCE)"/>
    <s v="IC"/>
    <s v="Invest Cont"/>
    <n v="625"/>
    <m/>
    <m/>
    <m/>
    <s v="500 S  WESTLAKE                     AV"/>
    <m/>
    <n v="34.059899999999999"/>
    <n v="-118.2731"/>
    <n v="0"/>
  </r>
  <r>
    <n v="200708152"/>
    <d v="2020-04-10T00:00:00"/>
    <d v="2020-04-06T00:00:00"/>
    <n v="1100"/>
    <n v="7"/>
    <x v="0"/>
    <n v="778"/>
    <n v="1"/>
    <n v="310"/>
    <s v="BURGLARY"/>
    <s v="2204 1501 1402"/>
    <n v="46"/>
    <s v="M"/>
    <s v="H"/>
    <n v="720"/>
    <s v="JUNIOR HIGH SCHOOL"/>
    <m/>
    <m/>
    <s v="IC"/>
    <s v="Invest Cont"/>
    <n v="310"/>
    <m/>
    <m/>
    <m/>
    <s v="4000 W  JOHNNIE COCHRAN VISTA"/>
    <m/>
    <n v="34.042499999999997"/>
    <n v="-118.3258"/>
    <n v="0"/>
  </r>
  <r>
    <n v="200311548"/>
    <d v="2020-05-18T00:00:00"/>
    <d v="2020-05-18T00:00:00"/>
    <n v="1805"/>
    <n v="3"/>
    <x v="2"/>
    <n v="316"/>
    <n v="2"/>
    <n v="624"/>
    <s v="BATTERY - SIMPLE ASSAULT"/>
    <s v="0913 0416 0446 1309 1210"/>
    <n v="21"/>
    <s v="F"/>
    <s v="B"/>
    <n v="501"/>
    <s v="SINGLE FAMILY DWELLING"/>
    <n v="400"/>
    <s v="STRONG-ARM (HANDS, FIST, FEET OR BODILY FORCE)"/>
    <s v="IC"/>
    <s v="Invest Cont"/>
    <n v="624"/>
    <m/>
    <m/>
    <m/>
    <s v="2500    LA SALLE                     AV"/>
    <m/>
    <n v="34.033700000000003"/>
    <n v="-118.3058"/>
    <n v="0"/>
  </r>
  <r>
    <n v="201005964"/>
    <d v="2020-02-14T00:00:00"/>
    <d v="2020-02-14T00:00:00"/>
    <n v="1400"/>
    <n v="10"/>
    <x v="11"/>
    <n v="1067"/>
    <n v="2"/>
    <n v="626"/>
    <s v="INTIMATE PARTNER - SIMPLE ASSAULT"/>
    <s v="2000 1813 0913 0448 2038 0421"/>
    <n v="46"/>
    <s v="F"/>
    <s v="W"/>
    <n v="730"/>
    <s v="SYNAGOGUE/TEMPLE"/>
    <n v="400"/>
    <s v="STRONG-ARM (HANDS, FIST, FEET OR BODILY FORCE)"/>
    <s v="AO"/>
    <s v="Adult Other"/>
    <n v="626"/>
    <m/>
    <m/>
    <m/>
    <s v="ENCINO"/>
    <s v="VENTURA                      BL"/>
    <n v="34.1633"/>
    <n v="-118.5142"/>
    <n v="0"/>
  </r>
  <r>
    <n v="200908511"/>
    <d v="2020-04-16T00:00:00"/>
    <d v="2020-04-16T00:00:00"/>
    <n v="146"/>
    <n v="9"/>
    <x v="3"/>
    <n v="909"/>
    <n v="2"/>
    <n v="900"/>
    <s v="VIOLATION OF COURT ORDER"/>
    <n v="2038"/>
    <n v="56"/>
    <s v="F"/>
    <s v="H"/>
    <n v="501"/>
    <s v="SINGLE FAMILY DWELLING"/>
    <m/>
    <m/>
    <s v="AO"/>
    <s v="Adult Other"/>
    <n v="900"/>
    <m/>
    <m/>
    <m/>
    <s v="13900    COHASSET                     ST"/>
    <m/>
    <n v="34.206600000000002"/>
    <n v="-118.43899999999999"/>
    <n v="0"/>
  </r>
  <r>
    <n v="201111198"/>
    <d v="2020-07-07T00:00:00"/>
    <d v="2020-07-05T00:00:00"/>
    <n v="2200"/>
    <n v="11"/>
    <x v="7"/>
    <n v="1141"/>
    <n v="1"/>
    <n v="420"/>
    <s v="THEFT FROM MOTOR VEHICLE - PETTY ($950 &amp; UNDER)"/>
    <m/>
    <n v="0"/>
    <m/>
    <m/>
    <n v="101"/>
    <s v="STREET"/>
    <m/>
    <m/>
    <s v="IC"/>
    <s v="Invest Cont"/>
    <n v="420"/>
    <m/>
    <m/>
    <m/>
    <s v="1800 N  BERENDO                      ST"/>
    <m/>
    <n v="34.1036"/>
    <n v="-118.2946"/>
    <n v="0"/>
  </r>
  <r>
    <n v="200905138"/>
    <d v="2020-01-27T00:00:00"/>
    <d v="2020-01-23T00:00:00"/>
    <n v="2315"/>
    <n v="9"/>
    <x v="3"/>
    <n v="915"/>
    <n v="1"/>
    <n v="310"/>
    <s v="BURGLARY"/>
    <s v="0344 1420"/>
    <n v="21"/>
    <s v="F"/>
    <s v="H"/>
    <n v="704"/>
    <s v="ELEMENTARY SCHOOL"/>
    <m/>
    <m/>
    <s v="IC"/>
    <s v="Invest Cont"/>
    <n v="310"/>
    <m/>
    <m/>
    <m/>
    <s v="6900    VAN NUYS                     BL"/>
    <m/>
    <n v="34.196100000000001"/>
    <n v="-118.4487"/>
    <n v="0"/>
  </r>
  <r>
    <n v="200619483"/>
    <d v="2020-12-20T00:00:00"/>
    <d v="2020-12-20T00:00:00"/>
    <n v="1530"/>
    <n v="6"/>
    <x v="9"/>
    <n v="625"/>
    <n v="1"/>
    <n v="510"/>
    <s v="VEHICLE - STOLEN"/>
    <m/>
    <n v="0"/>
    <m/>
    <m/>
    <n v="102"/>
    <s v="SIDEWALK"/>
    <m/>
    <m/>
    <s v="IC"/>
    <s v="Invest Cont"/>
    <n v="510"/>
    <m/>
    <m/>
    <m/>
    <s v="2000 N  HIGHLAND                     AV"/>
    <m/>
    <n v="34.106900000000003"/>
    <n v="-118.33750000000001"/>
    <n v="0"/>
  </r>
  <r>
    <n v="200114122"/>
    <d v="2020-06-29T00:00:00"/>
    <d v="2020-06-29T00:00:00"/>
    <n v="915"/>
    <n v="1"/>
    <x v="1"/>
    <n v="159"/>
    <n v="1"/>
    <n v="330"/>
    <s v="BURGLARY FROM VEHICLE"/>
    <n v="344"/>
    <n v="23"/>
    <s v="M"/>
    <s v="W"/>
    <n v="103"/>
    <s v="ALLEY"/>
    <m/>
    <m/>
    <s v="IC"/>
    <s v="Invest Cont"/>
    <n v="330"/>
    <m/>
    <m/>
    <m/>
    <s v="1300    WILLOW                       ST"/>
    <m/>
    <n v="34.039200000000001"/>
    <n v="-118.2328"/>
    <n v="0"/>
  </r>
  <r>
    <n v="200814494"/>
    <d v="2020-09-24T00:00:00"/>
    <d v="2020-08-09T00:00:00"/>
    <n v="1340"/>
    <n v="8"/>
    <x v="12"/>
    <n v="825"/>
    <n v="2"/>
    <n v="354"/>
    <s v="THEFT OF IDENTITY"/>
    <s v="0100 0929"/>
    <n v="49"/>
    <s v="M"/>
    <s v="W"/>
    <n v="502"/>
    <s v="MULTI-UNIT DWELLING (APARTMENT, DUPLEX, ETC)"/>
    <m/>
    <m/>
    <s v="IC"/>
    <s v="Invest Cont"/>
    <n v="354"/>
    <m/>
    <m/>
    <m/>
    <s v="200 S  ANITA                        AV"/>
    <m/>
    <n v="34.054900000000004"/>
    <n v="-118.4828"/>
    <n v="0"/>
  </r>
  <r>
    <n v="200617494"/>
    <d v="2020-11-01T00:00:00"/>
    <d v="2020-11-01T00:00:00"/>
    <n v="2030"/>
    <n v="6"/>
    <x v="9"/>
    <n v="647"/>
    <n v="1"/>
    <n v="230"/>
    <s v="ASSAULT WITH DEADLY WEAPON, AGGRAVATED ASSAULT"/>
    <s v="1822 0906 0400 0334 1100 0430 1402"/>
    <n v="23"/>
    <s v="M"/>
    <s v="B"/>
    <n v="101"/>
    <s v="STREET"/>
    <n v="102"/>
    <s v="HAND GUN"/>
    <s v="AO"/>
    <s v="Adult Other"/>
    <n v="230"/>
    <n v="998"/>
    <m/>
    <m/>
    <s v="SELMA"/>
    <s v="ARGYLE"/>
    <n v="34.099800000000002"/>
    <n v="-118.3244"/>
    <n v="0"/>
  </r>
  <r>
    <n v="200708940"/>
    <d v="2020-05-05T00:00:00"/>
    <d v="2020-05-05T00:00:00"/>
    <n v="1338"/>
    <n v="7"/>
    <x v="0"/>
    <n v="705"/>
    <n v="1"/>
    <n v="440"/>
    <s v="THEFT PLAIN - PETTY ($950 &amp; UNDER)"/>
    <s v="0344 1822"/>
    <n v="16"/>
    <s v="M"/>
    <s v="W"/>
    <n v="102"/>
    <s v="SIDEWALK"/>
    <m/>
    <m/>
    <s v="IC"/>
    <s v="Invest Cont"/>
    <n v="440"/>
    <n v="480"/>
    <m/>
    <m/>
    <s v="800 N  LA BREA                      AV"/>
    <m/>
    <n v="34.084600000000002"/>
    <n v="-118.3464"/>
    <n v="0"/>
  </r>
  <r>
    <n v="200414711"/>
    <d v="2020-11-08T00:00:00"/>
    <d v="2020-11-08T00:00:00"/>
    <n v="130"/>
    <n v="4"/>
    <x v="4"/>
    <n v="467"/>
    <n v="1"/>
    <n v="510"/>
    <s v="VEHICLE - STOLEN"/>
    <m/>
    <n v="0"/>
    <m/>
    <m/>
    <n v="101"/>
    <s v="STREET"/>
    <m/>
    <m/>
    <s v="IC"/>
    <s v="Invest Cont"/>
    <n v="510"/>
    <m/>
    <m/>
    <m/>
    <s v="400    EUCLID                       AV"/>
    <m/>
    <n v="34.038699999999999"/>
    <n v="-118.2079"/>
    <n v="0"/>
  </r>
  <r>
    <n v="200320732"/>
    <d v="2020-11-22T00:00:00"/>
    <d v="2020-11-22T00:00:00"/>
    <n v="1030"/>
    <n v="3"/>
    <x v="2"/>
    <n v="311"/>
    <n v="1"/>
    <n v="510"/>
    <s v="VEHICLE - STOLEN"/>
    <m/>
    <n v="0"/>
    <m/>
    <m/>
    <n v="101"/>
    <s v="STREET"/>
    <m/>
    <m/>
    <s v="IC"/>
    <s v="Invest Cont"/>
    <n v="510"/>
    <m/>
    <m/>
    <m/>
    <s v="5600 W  JEFFERSON                    BL"/>
    <m/>
    <n v="34.0261"/>
    <n v="-118.366"/>
    <n v="0"/>
  </r>
  <r>
    <n v="201016395"/>
    <d v="2020-12-24T00:00:00"/>
    <d v="2020-11-15T00:00:00"/>
    <n v="1200"/>
    <n v="10"/>
    <x v="11"/>
    <n v="1015"/>
    <n v="1"/>
    <n v="341"/>
    <s v="THEFT-GRAND ($950.01 &amp; OVER)EXCPT,GUNS,FOWL,LIVESTK,PROD"/>
    <s v="0913 1202 1702 1818"/>
    <n v="84"/>
    <s v="M"/>
    <s v="W"/>
    <n v="501"/>
    <s v="SINGLE FAMILY DWELLING"/>
    <m/>
    <m/>
    <s v="AO"/>
    <s v="Adult Other"/>
    <n v="341"/>
    <m/>
    <m/>
    <m/>
    <s v="7300    DARBY                        PL"/>
    <m/>
    <n v="34.203499999999998"/>
    <n v="-118.5326"/>
    <n v="0"/>
  </r>
  <r>
    <n v="200214057"/>
    <d v="2020-08-21T00:00:00"/>
    <d v="2020-08-21T00:00:00"/>
    <n v="2110"/>
    <n v="2"/>
    <x v="5"/>
    <n v="245"/>
    <n v="1"/>
    <n v="210"/>
    <s v="ROBBERY"/>
    <s v="0906 0432 0342 0337 0334 0344 1822 0305 0444 0411"/>
    <n v="45"/>
    <s v="M"/>
    <s v="H"/>
    <n v="109"/>
    <s v="PARK/PLAYGROUND"/>
    <n v="215"/>
    <s v="MACHETE"/>
    <s v="IC"/>
    <s v="Invest Cont"/>
    <n v="210"/>
    <m/>
    <m/>
    <m/>
    <s v="2200 W  6TH                          ST"/>
    <m/>
    <n v="34.060099999999998"/>
    <n v="-118.2761"/>
    <n v="0"/>
  </r>
  <r>
    <n v="200708195"/>
    <d v="2020-04-11T00:00:00"/>
    <d v="2020-04-11T00:00:00"/>
    <n v="2240"/>
    <n v="7"/>
    <x v="0"/>
    <n v="773"/>
    <n v="2"/>
    <n v="237"/>
    <s v="CHILD NEGLECT (SEE 300 W.I.C.)"/>
    <s v="1258 0553 2002"/>
    <n v="8"/>
    <s v="F"/>
    <s v="B"/>
    <n v="101"/>
    <s v="STREET"/>
    <m/>
    <m/>
    <s v="AA"/>
    <s v="Adult Arrest"/>
    <n v="237"/>
    <m/>
    <m/>
    <m/>
    <s v="WASHINGTON                   BL"/>
    <s v="COCHRAN                      PL"/>
    <n v="34.041400000000003"/>
    <n v="-118.3549"/>
    <n v="1"/>
  </r>
  <r>
    <n v="201109398"/>
    <d v="2020-05-15T00:00:00"/>
    <d v="2020-05-10T00:00:00"/>
    <n v="1930"/>
    <n v="11"/>
    <x v="7"/>
    <n v="1145"/>
    <n v="1"/>
    <n v="420"/>
    <s v="THEFT FROM MOTOR VEHICLE - PETTY ($950 &amp; UNDER)"/>
    <n v="344"/>
    <n v="27"/>
    <s v="F"/>
    <s v="W"/>
    <n v="101"/>
    <s v="STREET"/>
    <m/>
    <m/>
    <s v="IC"/>
    <s v="Invest Cont"/>
    <n v="420"/>
    <m/>
    <m/>
    <m/>
    <s v="2700    GLENDALE                     BL"/>
    <m/>
    <n v="34.1066"/>
    <n v="-118.2624"/>
    <n v="0"/>
  </r>
  <r>
    <n v="200917585"/>
    <d v="2020-11-23T00:00:00"/>
    <d v="2020-11-22T00:00:00"/>
    <n v="1745"/>
    <n v="9"/>
    <x v="3"/>
    <n v="935"/>
    <n v="2"/>
    <n v="624"/>
    <s v="BATTERY - SIMPLE ASSAULT"/>
    <s v="1202 0416"/>
    <n v="73"/>
    <s v="M"/>
    <s v="W"/>
    <n v="501"/>
    <s v="SINGLE FAMILY DWELLING"/>
    <n v="400"/>
    <s v="STRONG-ARM (HANDS, FIST, FEET OR BODILY FORCE)"/>
    <s v="AO"/>
    <s v="Adult Other"/>
    <n v="624"/>
    <m/>
    <m/>
    <m/>
    <s v="14100    FRIAR                        ST"/>
    <m/>
    <n v="34.185699999999997"/>
    <n v="-118.4443"/>
    <n v="0"/>
  </r>
  <r>
    <n v="200106723"/>
    <d v="2020-02-09T00:00:00"/>
    <d v="2020-02-08T00:00:00"/>
    <n v="2200"/>
    <n v="1"/>
    <x v="1"/>
    <n v="185"/>
    <n v="1"/>
    <n v="330"/>
    <s v="BURGLARY FROM VEHICLE"/>
    <s v="1822 1307 0329 1609 0344"/>
    <n v="32"/>
    <s v="M"/>
    <s v="B"/>
    <n v="101"/>
    <s v="STREET"/>
    <m/>
    <m/>
    <s v="IC"/>
    <s v="Invest Cont"/>
    <n v="330"/>
    <m/>
    <m/>
    <m/>
    <s v="12TH"/>
    <s v="MAIN"/>
    <n v="34.037300000000002"/>
    <n v="-118.25879999999999"/>
    <n v="0"/>
  </r>
  <r>
    <n v="200705916"/>
    <d v="2020-02-10T00:00:00"/>
    <d v="2020-02-06T00:00:00"/>
    <n v="1800"/>
    <n v="7"/>
    <x v="0"/>
    <n v="743"/>
    <n v="2"/>
    <n v="946"/>
    <s v="OTHER MISCELLANEOUS CRIME"/>
    <s v="0500 1501 1906 0513"/>
    <n v="19"/>
    <s v="F"/>
    <s v="W"/>
    <n v="502"/>
    <s v="MULTI-UNIT DWELLING (APARTMENT, DUPLEX, ETC)"/>
    <m/>
    <m/>
    <s v="IC"/>
    <s v="Invest Cont"/>
    <n v="946"/>
    <m/>
    <m/>
    <m/>
    <s v="900 S  FAIRFAX                      AV"/>
    <m/>
    <n v="34.060099999999998"/>
    <n v="-118.3629"/>
    <n v="0"/>
  </r>
  <r>
    <n v="201113978"/>
    <d v="2020-09-25T00:00:00"/>
    <d v="2020-09-20T00:00:00"/>
    <n v="1710"/>
    <n v="11"/>
    <x v="7"/>
    <n v="1144"/>
    <n v="1"/>
    <n v="330"/>
    <s v="BURGLARY FROM VEHICLE"/>
    <s v="1307 0344 0329"/>
    <n v="47"/>
    <s v="F"/>
    <s v="K"/>
    <n v="101"/>
    <s v="STREET"/>
    <m/>
    <m/>
    <s v="IC"/>
    <s v="Invest Cont"/>
    <n v="330"/>
    <m/>
    <m/>
    <m/>
    <s v="2100 W  SILVER LAKE                  DR"/>
    <m/>
    <n v="34.097000000000001"/>
    <n v="-118.26649999999999"/>
    <n v="0"/>
  </r>
  <r>
    <n v="200606682"/>
    <d v="2020-02-22T00:00:00"/>
    <d v="2020-02-19T00:00:00"/>
    <n v="1100"/>
    <n v="6"/>
    <x v="9"/>
    <n v="635"/>
    <n v="2"/>
    <n v="740"/>
    <s v="VANDALISM - FELONY ($400 &amp; OVER, ALL CHURCH VANDALISMS)"/>
    <s v="0329 0913 2004"/>
    <n v="56"/>
    <s v="F"/>
    <s v="W"/>
    <n v="501"/>
    <s v="SINGLE FAMILY DWELLING"/>
    <m/>
    <m/>
    <s v="IC"/>
    <s v="Invest Cont"/>
    <n v="740"/>
    <m/>
    <m/>
    <m/>
    <s v="2100    FAIRFIELD                    AV"/>
    <m/>
    <n v="34.1098"/>
    <n v="-118.3344"/>
    <n v="0"/>
  </r>
  <r>
    <n v="200207600"/>
    <d v="2020-03-11T00:00:00"/>
    <d v="2020-03-11T00:00:00"/>
    <n v="1600"/>
    <n v="2"/>
    <x v="5"/>
    <n v="257"/>
    <n v="1"/>
    <n v="440"/>
    <s v="THEFT PLAIN - PETTY ($950 &amp; UNDER)"/>
    <s v="0344 1218 2032"/>
    <n v="50"/>
    <s v="M"/>
    <s v="H"/>
    <n v="222"/>
    <s v="LAUNDROMAT"/>
    <m/>
    <m/>
    <s v="IC"/>
    <s v="Invest Cont"/>
    <n v="440"/>
    <m/>
    <m/>
    <m/>
    <s v="1400 W  6TH                          ST"/>
    <m/>
    <n v="34.056199999999997"/>
    <n v="-118.26730000000001"/>
    <n v="0"/>
  </r>
  <r>
    <n v="200808738"/>
    <d v="2020-04-27T00:00:00"/>
    <d v="2020-04-24T00:00:00"/>
    <n v="1600"/>
    <n v="8"/>
    <x v="12"/>
    <n v="892"/>
    <n v="1"/>
    <n v="510"/>
    <s v="VEHICLE - STOLEN"/>
    <m/>
    <n v="0"/>
    <m/>
    <m/>
    <n v="101"/>
    <s v="STREET"/>
    <m/>
    <m/>
    <s v="IC"/>
    <s v="Invest Cont"/>
    <n v="510"/>
    <m/>
    <m/>
    <m/>
    <s v="11500    GATEWAY                      BL"/>
    <m/>
    <n v="34.032800000000002"/>
    <n v="-118.44199999999999"/>
    <n v="0"/>
  </r>
  <r>
    <n v="200411232"/>
    <d v="2020-07-27T00:00:00"/>
    <d v="2020-07-27T00:00:00"/>
    <n v="550"/>
    <n v="4"/>
    <x v="4"/>
    <n v="479"/>
    <n v="2"/>
    <n v="624"/>
    <s v="BATTERY - SIMPLE ASSAULT"/>
    <s v="0416 0444 0913"/>
    <n v="0"/>
    <s v="F"/>
    <s v="X"/>
    <n v="108"/>
    <s v="PARKING LOT"/>
    <n v="400"/>
    <s v="STRONG-ARM (HANDS, FIST, FEET OR BODILY FORCE)"/>
    <s v="IC"/>
    <s v="Invest Cont"/>
    <n v="624"/>
    <m/>
    <m/>
    <m/>
    <s v="1000 S  INDIANA                      ST"/>
    <m/>
    <n v="34.024799999999999"/>
    <n v="-118.1956"/>
    <n v="0"/>
  </r>
  <r>
    <n v="201113065"/>
    <d v="2020-08-30T00:00:00"/>
    <d v="2020-08-30T00:00:00"/>
    <n v="1100"/>
    <n v="11"/>
    <x v="7"/>
    <n v="1184"/>
    <n v="1"/>
    <n v="310"/>
    <s v="BURGLARY"/>
    <s v="0344 1606"/>
    <n v="46"/>
    <s v="M"/>
    <s v="W"/>
    <n v="707"/>
    <s v="GARAGE/CARPORT"/>
    <m/>
    <m/>
    <s v="IC"/>
    <s v="Invest Cont"/>
    <n v="310"/>
    <m/>
    <m/>
    <m/>
    <s v="1300    DOUGLAS                      ST"/>
    <m/>
    <n v="34.074399999999997"/>
    <n v="-118.2516"/>
    <n v="0"/>
  </r>
  <r>
    <n v="200808100"/>
    <d v="2020-04-08T00:00:00"/>
    <d v="2020-04-05T00:00:00"/>
    <n v="2100"/>
    <n v="8"/>
    <x v="12"/>
    <n v="842"/>
    <n v="1"/>
    <n v="510"/>
    <s v="VEHICLE - STOLEN"/>
    <m/>
    <n v="0"/>
    <m/>
    <m/>
    <n v="707"/>
    <s v="GARAGE/CARPORT"/>
    <m/>
    <m/>
    <s v="AA"/>
    <s v="Adult Arrest"/>
    <n v="510"/>
    <m/>
    <m/>
    <m/>
    <s v="11700    OHIO                         AV"/>
    <m/>
    <n v="34.046500000000002"/>
    <n v="-118.4588"/>
    <n v="1"/>
  </r>
  <r>
    <n v="200209618"/>
    <d v="2020-04-30T00:00:00"/>
    <d v="2020-04-30T00:00:00"/>
    <n v="1100"/>
    <n v="2"/>
    <x v="5"/>
    <n v="246"/>
    <n v="2"/>
    <n v="623"/>
    <s v="BATTERY POLICE (SIMPLE)"/>
    <s v="1212 0401 2004 0910"/>
    <n v="19"/>
    <s v="X"/>
    <s v="X"/>
    <n v="904"/>
    <s v="MTA - RED LINE - WESTLAKE/MACARTHUR PARK"/>
    <n v="400"/>
    <s v="STRONG-ARM (HANDS, FIST, FEET OR BODILY FORCE)"/>
    <s v="AA"/>
    <s v="Adult Arrest"/>
    <n v="623"/>
    <m/>
    <m/>
    <m/>
    <s v="600 S  ALVARADO                     ST"/>
    <m/>
    <n v="34.059600000000003"/>
    <n v="-118.2749"/>
    <n v="1"/>
  </r>
  <r>
    <n v="200710038"/>
    <d v="2020-06-05T00:00:00"/>
    <d v="2020-06-04T00:00:00"/>
    <n v="2100"/>
    <n v="7"/>
    <x v="0"/>
    <n v="775"/>
    <n v="1"/>
    <n v="420"/>
    <s v="THEFT FROM MOTOR VEHICLE - PETTY ($950 &amp; UNDER)"/>
    <m/>
    <n v="0"/>
    <m/>
    <m/>
    <n v="101"/>
    <s v="STREET"/>
    <m/>
    <m/>
    <s v="IC"/>
    <s v="Invest Cont"/>
    <n v="420"/>
    <m/>
    <m/>
    <m/>
    <s v="4600    MASCOT                       ST"/>
    <m/>
    <n v="34.040900000000001"/>
    <n v="-118.3408"/>
    <n v="0"/>
  </r>
  <r>
    <n v="201212842"/>
    <d v="2020-05-15T00:00:00"/>
    <d v="2020-05-15T00:00:00"/>
    <n v="1600"/>
    <n v="12"/>
    <x v="8"/>
    <n v="1245"/>
    <n v="1"/>
    <n v="210"/>
    <s v="ROBBERY"/>
    <s v="0334 0355 0443 0344 1822 0853"/>
    <n v="39"/>
    <s v="M"/>
    <s v="H"/>
    <n v="101"/>
    <s v="STREET"/>
    <n v="306"/>
    <s v="ROCK/THROWN OBJECT"/>
    <s v="IC"/>
    <s v="Invest Cont"/>
    <n v="210"/>
    <m/>
    <m/>
    <m/>
    <s v="DENKER"/>
    <s v="GAGE"/>
    <n v="33.982399999999998"/>
    <n v="-118.30459999999999"/>
    <n v="0"/>
  </r>
  <r>
    <n v="201225085"/>
    <d v="2020-11-24T00:00:00"/>
    <d v="2020-11-21T00:00:00"/>
    <n v="1300"/>
    <n v="12"/>
    <x v="8"/>
    <n v="1249"/>
    <n v="1"/>
    <n v="420"/>
    <s v="THEFT FROM MOTOR VEHICLE - PETTY ($950 &amp; UNDER)"/>
    <m/>
    <n v="0"/>
    <m/>
    <m/>
    <n v="101"/>
    <s v="STREET"/>
    <m/>
    <m/>
    <s v="IC"/>
    <s v="Invest Cont"/>
    <n v="420"/>
    <m/>
    <m/>
    <m/>
    <s v="600 W  62ND                         ST"/>
    <m/>
    <n v="33.983199999999997"/>
    <n v="-118.2856"/>
    <n v="0"/>
  </r>
  <r>
    <n v="201224109"/>
    <d v="2020-11-08T00:00:00"/>
    <d v="2020-11-08T00:00:00"/>
    <n v="1200"/>
    <n v="12"/>
    <x v="8"/>
    <n v="1265"/>
    <n v="2"/>
    <n v="625"/>
    <s v="OTHER ASSAULT"/>
    <s v="0400 0603 0913"/>
    <n v="58"/>
    <s v="M"/>
    <s v="B"/>
    <n v="121"/>
    <s v="YARD (RESIDENTIAL/BUSINESS)"/>
    <n v="400"/>
    <s v="STRONG-ARM (HANDS, FIST, FEET OR BODILY FORCE)"/>
    <s v="IC"/>
    <s v="Invest Cont"/>
    <n v="625"/>
    <m/>
    <m/>
    <m/>
    <s v="8300    BUDLONG                      AV"/>
    <m/>
    <n v="33.962699999999998"/>
    <n v="-118.2959"/>
    <n v="0"/>
  </r>
  <r>
    <n v="200111223"/>
    <d v="2020-05-02T00:00:00"/>
    <d v="2020-05-01T00:00:00"/>
    <n v="1500"/>
    <n v="1"/>
    <x v="1"/>
    <n v="182"/>
    <n v="1"/>
    <n v="420"/>
    <s v="THEFT FROM MOTOR VEHICLE - PETTY ($950 &amp; UNDER)"/>
    <m/>
    <n v="0"/>
    <m/>
    <m/>
    <n v="101"/>
    <s v="STREET"/>
    <m/>
    <m/>
    <s v="IC"/>
    <s v="Invest Cont"/>
    <n v="420"/>
    <m/>
    <m/>
    <m/>
    <s v="1100 S  HOPE                         ST"/>
    <m/>
    <n v="34.042299999999997"/>
    <n v="-118.26309999999999"/>
    <n v="0"/>
  </r>
  <r>
    <n v="200108404"/>
    <d v="2020-03-04T00:00:00"/>
    <d v="2020-03-04T00:00:00"/>
    <n v="435"/>
    <n v="1"/>
    <x v="1"/>
    <n v="119"/>
    <n v="2"/>
    <n v="624"/>
    <s v="BATTERY - SIMPLE ASSAULT"/>
    <s v="2004 0400 0416 2021 1822 0910 1236"/>
    <n v="22"/>
    <s v="F"/>
    <s v="H"/>
    <n v="252"/>
    <s v="COFFEE SHOP (STARBUCKS, COFFEE BEAN, PEET'S, ETC.)"/>
    <n v="500"/>
    <s v="UNKNOWN WEAPON/OTHER WEAPON"/>
    <s v="AO"/>
    <s v="Adult Other"/>
    <n v="624"/>
    <m/>
    <m/>
    <m/>
    <s v="800 N  ALAMEDA                      ST"/>
    <m/>
    <n v="34.0563"/>
    <n v="-118.23739999999999"/>
    <n v="0"/>
  </r>
  <r>
    <n v="200113365"/>
    <d v="2020-06-13T00:00:00"/>
    <d v="2020-06-13T00:00:00"/>
    <n v="645"/>
    <n v="1"/>
    <x v="1"/>
    <n v="166"/>
    <n v="1"/>
    <n v="210"/>
    <s v="ROBBERY"/>
    <s v="2004 0416 0344 1822 1218"/>
    <n v="51"/>
    <s v="M"/>
    <s v="B"/>
    <n v="102"/>
    <s v="SIDEWALK"/>
    <n v="308"/>
    <s v="STICK"/>
    <s v="IC"/>
    <s v="Invest Cont"/>
    <n v="210"/>
    <m/>
    <m/>
    <m/>
    <s v="6TH"/>
    <s v="SAN PEDRO"/>
    <n v="34.042299999999997"/>
    <n v="-118.2452"/>
    <n v="0"/>
  </r>
  <r>
    <n v="201106874"/>
    <d v="2020-03-04T00:00:00"/>
    <d v="2020-03-04T00:00:00"/>
    <n v="1130"/>
    <n v="11"/>
    <x v="7"/>
    <n v="1135"/>
    <n v="1"/>
    <n v="341"/>
    <s v="THEFT-GRAND ($950.01 &amp; OVER)EXCPT,GUNS,FOWL,LIVESTK,PROD"/>
    <n v="344"/>
    <n v="27"/>
    <s v="F"/>
    <s v="W"/>
    <n v="101"/>
    <s v="STREET"/>
    <m/>
    <m/>
    <s v="IC"/>
    <s v="Invest Cont"/>
    <n v="341"/>
    <m/>
    <m/>
    <m/>
    <s v="3400    VERDUGO                      RD"/>
    <m/>
    <n v="34.113700000000001"/>
    <n v="-118.2353"/>
    <n v="0"/>
  </r>
  <r>
    <n v="200716649"/>
    <d v="2020-12-02T00:00:00"/>
    <d v="2020-12-02T00:00:00"/>
    <n v="2015"/>
    <n v="7"/>
    <x v="0"/>
    <n v="758"/>
    <n v="1"/>
    <n v="440"/>
    <s v="THEFT PLAIN - PETTY ($950 &amp; UNDER)"/>
    <n v="344"/>
    <n v="55"/>
    <s v="M"/>
    <s v="B"/>
    <n v="502"/>
    <s v="MULTI-UNIT DWELLING (APARTMENT, DUPLEX, ETC)"/>
    <m/>
    <m/>
    <s v="IC"/>
    <s v="Invest Cont"/>
    <n v="440"/>
    <m/>
    <m/>
    <m/>
    <s v="1200    WEST                         BL"/>
    <m/>
    <n v="34.050199999999997"/>
    <n v="-118.3331"/>
    <n v="0"/>
  </r>
  <r>
    <n v="200614715"/>
    <d v="2020-08-30T00:00:00"/>
    <d v="2020-08-29T00:00:00"/>
    <n v="2200"/>
    <n v="6"/>
    <x v="9"/>
    <n v="647"/>
    <n v="1"/>
    <n v="480"/>
    <s v="BIKE - STOLEN"/>
    <s v="0344 1822"/>
    <n v="43"/>
    <s v="M"/>
    <s v="P"/>
    <n v="121"/>
    <s v="YARD (RESIDENTIAL/BUSINESS)"/>
    <m/>
    <m/>
    <s v="IC"/>
    <s v="Invest Cont"/>
    <n v="480"/>
    <m/>
    <m/>
    <m/>
    <s v="5800    CARLTON                      WY"/>
    <m/>
    <n v="34.100299999999997"/>
    <n v="-118.31659999999999"/>
    <n v="0"/>
  </r>
  <r>
    <n v="200311389"/>
    <d v="2020-05-16T00:00:00"/>
    <d v="2020-05-16T00:00:00"/>
    <n v="425"/>
    <n v="3"/>
    <x v="2"/>
    <n v="318"/>
    <n v="2"/>
    <n v="624"/>
    <s v="BATTERY - SIMPLE ASSAULT"/>
    <s v="0371 0416 0446 1206 1822"/>
    <n v="20"/>
    <s v="M"/>
    <s v="H"/>
    <n v="102"/>
    <s v="SIDEWALK"/>
    <n v="400"/>
    <s v="STRONG-ARM (HANDS, FIST, FEET OR BODILY FORCE)"/>
    <s v="IC"/>
    <s v="Invest Cont"/>
    <n v="624"/>
    <m/>
    <m/>
    <m/>
    <s v="25TH                         ST"/>
    <s v="VERMONT                      AV"/>
    <n v="34.0336"/>
    <n v="-118.2915"/>
    <n v="0"/>
  </r>
  <r>
    <n v="200105960"/>
    <d v="2020-01-29T00:00:00"/>
    <d v="2020-01-29T00:00:00"/>
    <n v="1346"/>
    <n v="1"/>
    <x v="1"/>
    <n v="157"/>
    <n v="2"/>
    <n v="900"/>
    <s v="VIOLATION OF COURT ORDER"/>
    <n v="1501"/>
    <n v="48"/>
    <s v="M"/>
    <s v="F"/>
    <n v="502"/>
    <s v="MULTI-UNIT DWELLING (APARTMENT, DUPLEX, ETC)"/>
    <m/>
    <m/>
    <s v="IC"/>
    <s v="Invest Cont"/>
    <n v="900"/>
    <m/>
    <m/>
    <m/>
    <s v="500 S  SAN PEDRO                    ST"/>
    <m/>
    <n v="34.044199999999996"/>
    <n v="-118.2439"/>
    <n v="0"/>
  </r>
  <r>
    <n v="200605772"/>
    <d v="2020-02-06T00:00:00"/>
    <d v="2020-02-06T00:00:00"/>
    <n v="1000"/>
    <n v="6"/>
    <x v="9"/>
    <n v="646"/>
    <n v="2"/>
    <n v="624"/>
    <s v="BATTERY - SIMPLE ASSAULT"/>
    <s v="1202 0400 0444 0913 1810"/>
    <n v="68"/>
    <s v="M"/>
    <s v="H"/>
    <n v="502"/>
    <s v="MULTI-UNIT DWELLING (APARTMENT, DUPLEX, ETC)"/>
    <n v="400"/>
    <s v="STRONG-ARM (HANDS, FIST, FEET OR BODILY FORCE)"/>
    <s v="AO"/>
    <s v="Adult Other"/>
    <n v="624"/>
    <m/>
    <m/>
    <m/>
    <s v="1600 N  IVAR                         AV"/>
    <m/>
    <n v="34.099800000000002"/>
    <n v="-118.3282"/>
    <n v="0"/>
  </r>
  <r>
    <n v="201209554"/>
    <d v="2020-03-21T00:00:00"/>
    <d v="2020-03-21T00:00:00"/>
    <n v="1830"/>
    <n v="12"/>
    <x v="8"/>
    <n v="1263"/>
    <n v="1"/>
    <n v="350"/>
    <s v="THEFT, PERSON"/>
    <s v="1822 0344 0346 0390 0910"/>
    <n v="27"/>
    <s v="F"/>
    <s v="H"/>
    <n v="801"/>
    <s v="MTA BUS"/>
    <m/>
    <m/>
    <s v="IC"/>
    <s v="Invest Cont"/>
    <n v="350"/>
    <m/>
    <m/>
    <m/>
    <s v="WESTERN                      AV"/>
    <s v="79TH                         ST"/>
    <n v="33.967300000000002"/>
    <n v="-118.309"/>
    <n v="0"/>
  </r>
  <r>
    <n v="200610590"/>
    <d v="2020-05-25T00:00:00"/>
    <d v="2020-05-25T00:00:00"/>
    <n v="108"/>
    <n v="6"/>
    <x v="9"/>
    <n v="677"/>
    <n v="1"/>
    <n v="236"/>
    <s v="INTIMATE PARTNER - AGGRAVATED ASSAULT"/>
    <s v="2000 1414 0400 0416 0401 0913"/>
    <n v="27"/>
    <s v="F"/>
    <s v="W"/>
    <n v="501"/>
    <s v="SINGLE FAMILY DWELLING"/>
    <n v="400"/>
    <s v="STRONG-ARM (HANDS, FIST, FEET OR BODILY FORCE)"/>
    <s v="AO"/>
    <s v="Adult Other"/>
    <n v="236"/>
    <m/>
    <m/>
    <m/>
    <s v="5300    MONROE                       ST"/>
    <m/>
    <n v="34.085799999999999"/>
    <n v="-118.31180000000001"/>
    <n v="0"/>
  </r>
  <r>
    <n v="200204264"/>
    <d v="2020-01-06T00:00:00"/>
    <d v="2020-01-06T00:00:00"/>
    <n v="1340"/>
    <n v="2"/>
    <x v="5"/>
    <n v="269"/>
    <n v="2"/>
    <n v="901"/>
    <s v="VIOLATION OF RESTRAINING ORDER"/>
    <s v="2038 1309 1817"/>
    <n v="33"/>
    <s v="F"/>
    <s v="H"/>
    <n v="502"/>
    <s v="MULTI-UNIT DWELLING (APARTMENT, DUPLEX, ETC)"/>
    <m/>
    <m/>
    <s v="AO"/>
    <s v="Adult Other"/>
    <n v="901"/>
    <m/>
    <m/>
    <m/>
    <s v="700 S  BIXEL                        ST"/>
    <m/>
    <n v="34.050899999999999"/>
    <n v="-118.2642"/>
    <n v="0"/>
  </r>
  <r>
    <n v="200812427"/>
    <d v="2020-07-29T00:00:00"/>
    <d v="2020-07-29T00:00:00"/>
    <n v="820"/>
    <n v="8"/>
    <x v="12"/>
    <n v="824"/>
    <n v="2"/>
    <n v="740"/>
    <s v="VANDALISM - FELONY ($400 &amp; OVER, ALL CHURCH VANDALISMS)"/>
    <s v="1822 0329 0416"/>
    <n v="33"/>
    <s v="M"/>
    <s v="H"/>
    <n v="101"/>
    <s v="STREET"/>
    <m/>
    <m/>
    <s v="IC"/>
    <s v="Invest Cont"/>
    <n v="740"/>
    <m/>
    <m/>
    <m/>
    <s v="1000    CORSICA                      DR"/>
    <m/>
    <n v="34.046100000000003"/>
    <n v="-118.50700000000001"/>
    <n v="0"/>
  </r>
  <r>
    <n v="200414414"/>
    <d v="2020-10-29T00:00:00"/>
    <d v="2020-10-20T00:00:00"/>
    <n v="1246"/>
    <n v="4"/>
    <x v="4"/>
    <n v="423"/>
    <n v="1"/>
    <n v="440"/>
    <s v="THEFT PLAIN - PETTY ($950 &amp; UNDER)"/>
    <n v="344"/>
    <n v="46"/>
    <s v="F"/>
    <s v="H"/>
    <n v="119"/>
    <s v="PORCH, RESIDENTIAL"/>
    <m/>
    <m/>
    <s v="IC"/>
    <s v="Invest Cont"/>
    <n v="440"/>
    <m/>
    <m/>
    <m/>
    <s v="1900    WORKMAN                      ST"/>
    <m/>
    <n v="34.066000000000003"/>
    <n v="-118.2141"/>
    <n v="0"/>
  </r>
  <r>
    <n v="200212084"/>
    <d v="2020-07-02T00:00:00"/>
    <d v="2020-07-02T00:00:00"/>
    <n v="1600"/>
    <n v="2"/>
    <x v="5"/>
    <n v="236"/>
    <n v="2"/>
    <n v="740"/>
    <s v="VANDALISM - FELONY ($400 &amp; OVER, ALL CHURCH VANDALISMS)"/>
    <s v="2004 1822 0601 0329"/>
    <n v="0"/>
    <s v="X"/>
    <s v="X"/>
    <n v="502"/>
    <s v="MULTI-UNIT DWELLING (APARTMENT, DUPLEX, ETC)"/>
    <m/>
    <m/>
    <s v="AA"/>
    <s v="Adult Arrest"/>
    <n v="740"/>
    <m/>
    <m/>
    <m/>
    <s v="200 S  WESTLAKE                     AV"/>
    <m/>
    <n v="34.064900000000002"/>
    <n v="-118.2696"/>
    <n v="1"/>
  </r>
  <r>
    <n v="200804707"/>
    <d v="2020-01-17T00:00:00"/>
    <d v="2020-01-16T00:00:00"/>
    <n v="2045"/>
    <n v="8"/>
    <x v="12"/>
    <n v="887"/>
    <n v="1"/>
    <n v="320"/>
    <s v="BURGLARY, ATTEMPTED"/>
    <s v="1402 1501 0216 1822 1420 1414"/>
    <n v="43"/>
    <s v="M"/>
    <s v="W"/>
    <n v="501"/>
    <s v="SINGLE FAMILY DWELLING"/>
    <m/>
    <m/>
    <s v="IC"/>
    <s v="Invest Cont"/>
    <n v="320"/>
    <n v="998"/>
    <m/>
    <m/>
    <s v="2500    BEVERWIL                     DR"/>
    <m/>
    <n v="34.0411"/>
    <n v="-118.39879999999999"/>
    <n v="0"/>
  </r>
  <r>
    <n v="200810691"/>
    <d v="2020-06-15T00:00:00"/>
    <d v="2020-06-15T00:00:00"/>
    <n v="1940"/>
    <n v="8"/>
    <x v="12"/>
    <n v="832"/>
    <n v="2"/>
    <n v="740"/>
    <s v="VANDALISM - FELONY ($400 &amp; OVER, ALL CHURCH VANDALISMS)"/>
    <s v="1822 0329 1609"/>
    <n v="62"/>
    <s v="M"/>
    <s v="W"/>
    <n v="501"/>
    <s v="SINGLE FAMILY DWELLING"/>
    <n v="306"/>
    <s v="ROCK/THROWN OBJECT"/>
    <s v="IC"/>
    <s v="Invest Cont"/>
    <n v="740"/>
    <m/>
    <m/>
    <m/>
    <s v="900 S  BARRINGTON                   AV"/>
    <m/>
    <n v="34.0533"/>
    <n v="-118.4652"/>
    <n v="0"/>
  </r>
  <r>
    <n v="200207562"/>
    <d v="2020-03-10T00:00:00"/>
    <d v="2020-03-10T00:00:00"/>
    <n v="2240"/>
    <n v="2"/>
    <x v="5"/>
    <n v="201"/>
    <n v="1"/>
    <n v="761"/>
    <s v="BRANDISH WEAPON"/>
    <s v="0334 1822 0416 1300 0446 0906 0371 0202"/>
    <n v="29"/>
    <s v="M"/>
    <s v="H"/>
    <n v="101"/>
    <s v="STREET"/>
    <n v="200"/>
    <s v="KNIFE WITH BLADE 6INCHES OR LESS"/>
    <s v="IC"/>
    <s v="Invest Cont"/>
    <n v="761"/>
    <m/>
    <m/>
    <m/>
    <s v="4700    SANTA MONICA                 BL"/>
    <m/>
    <n v="34.090899999999998"/>
    <n v="-118.29170000000001"/>
    <n v="0"/>
  </r>
  <r>
    <n v="200911627"/>
    <d v="2020-06-26T00:00:00"/>
    <d v="2020-06-25T00:00:00"/>
    <n v="1840"/>
    <n v="9"/>
    <x v="3"/>
    <n v="937"/>
    <n v="2"/>
    <n v="354"/>
    <s v="THEFT OF IDENTITY"/>
    <s v="0377 1822"/>
    <n v="47"/>
    <s v="F"/>
    <s v="W"/>
    <n v="710"/>
    <s v="OTHER PREMISE"/>
    <m/>
    <m/>
    <s v="IC"/>
    <s v="Invest Cont"/>
    <n v="354"/>
    <m/>
    <m/>
    <m/>
    <s v="13800    VICTORY                      BL"/>
    <m/>
    <n v="34.186700000000002"/>
    <n v="-118.434"/>
    <n v="0"/>
  </r>
  <r>
    <n v="201306574"/>
    <d v="2020-02-15T00:00:00"/>
    <d v="2020-02-04T00:00:00"/>
    <n v="1330"/>
    <n v="13"/>
    <x v="6"/>
    <n v="1303"/>
    <n v="1"/>
    <n v="341"/>
    <s v="THEFT-GRAND ($950.01 &amp; OVER)EXCPT,GUNS,FOWL,LIVESTK,PROD"/>
    <n v="344"/>
    <n v="51"/>
    <s v="M"/>
    <s v="B"/>
    <n v="203"/>
    <s v="OTHER BUSINESS"/>
    <m/>
    <m/>
    <s v="IC"/>
    <s v="Invest Cont"/>
    <n v="341"/>
    <m/>
    <m/>
    <m/>
    <s v="900 E  12TH                         ST"/>
    <m/>
    <n v="34.0321"/>
    <n v="-118.2499"/>
    <n v="0"/>
  </r>
  <r>
    <n v="200906674"/>
    <d v="2020-02-28T00:00:00"/>
    <d v="2020-02-26T00:00:00"/>
    <n v="1630"/>
    <n v="9"/>
    <x v="3"/>
    <n v="905"/>
    <n v="1"/>
    <n v="440"/>
    <s v="THEFT PLAIN - PETTY ($950 &amp; UNDER)"/>
    <n v="344"/>
    <n v="56"/>
    <s v="M"/>
    <s v="W"/>
    <n v="119"/>
    <s v="PORCH, RESIDENTIAL"/>
    <m/>
    <m/>
    <s v="IC"/>
    <s v="Invest Cont"/>
    <n v="440"/>
    <m/>
    <m/>
    <m/>
    <s v="14500    LEADWELL                     ST"/>
    <m/>
    <n v="34.203899999999997"/>
    <n v="-118.45010000000001"/>
    <n v="0"/>
  </r>
  <r>
    <n v="200313462"/>
    <d v="2020-06-30T00:00:00"/>
    <d v="2020-06-29T00:00:00"/>
    <n v="800"/>
    <n v="3"/>
    <x v="2"/>
    <n v="362"/>
    <n v="2"/>
    <n v="740"/>
    <s v="VANDALISM - FELONY ($400 &amp; OVER, ALL CHURCH VANDALISMS)"/>
    <s v="0329 1300 1210"/>
    <n v="33"/>
    <s v="F"/>
    <s v="B"/>
    <n v="122"/>
    <s v="VEHICLE, PASSENGER/TRUCK"/>
    <m/>
    <m/>
    <s v="IC"/>
    <s v="Invest Cont"/>
    <n v="740"/>
    <m/>
    <m/>
    <m/>
    <s v="4500    SANTA ROSALIA                DR"/>
    <m/>
    <n v="34.015000000000001"/>
    <n v="-118.3472"/>
    <n v="0"/>
  </r>
  <r>
    <n v="200912586"/>
    <d v="2020-07-20T00:00:00"/>
    <d v="2020-07-20T00:00:00"/>
    <n v="1830"/>
    <n v="9"/>
    <x v="3"/>
    <n v="901"/>
    <n v="2"/>
    <n v="813"/>
    <s v="CHILD ANNOYING (17YRS &amp; UNDER)"/>
    <s v="1251 1309 1822"/>
    <n v="17"/>
    <s v="F"/>
    <s v="B"/>
    <n v="101"/>
    <s v="STREET"/>
    <m/>
    <m/>
    <s v="AO"/>
    <s v="Adult Other"/>
    <n v="813"/>
    <m/>
    <m/>
    <m/>
    <s v="COVELLO                      ST"/>
    <s v="ZOMBAR                       AV"/>
    <n v="34.207599999999999"/>
    <n v="-118.46729999999999"/>
    <n v="0"/>
  </r>
  <r>
    <n v="201014253"/>
    <d v="2020-10-20T00:00:00"/>
    <d v="2020-10-19T00:00:00"/>
    <n v="2100"/>
    <n v="10"/>
    <x v="11"/>
    <n v="1067"/>
    <n v="1"/>
    <n v="310"/>
    <s v="BURGLARY"/>
    <s v="1822 2004 1420 0202 0209"/>
    <n v="0"/>
    <s v="M"/>
    <s v="W"/>
    <n v="123"/>
    <s v="PARKING UNDERGROUND/BUILDING"/>
    <m/>
    <m/>
    <s v="IC"/>
    <s v="Invest Cont"/>
    <n v="310"/>
    <m/>
    <m/>
    <m/>
    <s v="17500 W  VENTURA                      BL"/>
    <m/>
    <n v="34.165999999999997"/>
    <n v="-118.5095"/>
    <n v="0"/>
  </r>
  <r>
    <n v="201109224"/>
    <d v="2020-05-10T00:00:00"/>
    <d v="2020-05-09T00:00:00"/>
    <n v="707"/>
    <n v="11"/>
    <x v="7"/>
    <n v="1181"/>
    <n v="1"/>
    <n v="420"/>
    <s v="THEFT FROM MOTOR VEHICLE - PETTY ($950 &amp; UNDER)"/>
    <s v="0344 1606"/>
    <n v="55"/>
    <s v="M"/>
    <s v="W"/>
    <n v="101"/>
    <s v="STREET"/>
    <m/>
    <m/>
    <s v="IC"/>
    <s v="Invest Cont"/>
    <n v="420"/>
    <m/>
    <m/>
    <m/>
    <s v="1300 N  CORONADO                     ST"/>
    <m/>
    <n v="34.081299999999999"/>
    <n v="-118.2679"/>
    <n v="0"/>
  </r>
  <r>
    <n v="200308584"/>
    <d v="2020-03-15T00:00:00"/>
    <d v="2020-03-15T00:00:00"/>
    <n v="700"/>
    <n v="3"/>
    <x v="2"/>
    <n v="373"/>
    <n v="2"/>
    <n v="745"/>
    <s v="VANDALISM - MISDEAMEANOR ($399 OR UNDER)"/>
    <s v="0329 0561"/>
    <n v="58"/>
    <s v="M"/>
    <s v="H"/>
    <n v="501"/>
    <s v="SINGLE FAMILY DWELLING"/>
    <m/>
    <m/>
    <s v="IC"/>
    <s v="Invest Cont"/>
    <n v="745"/>
    <m/>
    <m/>
    <m/>
    <s v="3900    DEGNAN                       BL"/>
    <m/>
    <n v="34.014600000000002"/>
    <n v="-118.3301"/>
    <n v="0"/>
  </r>
  <r>
    <n v="200118573"/>
    <d v="2020-09-27T00:00:00"/>
    <d v="2020-09-27T00:00:00"/>
    <n v="1530"/>
    <n v="1"/>
    <x v="1"/>
    <n v="156"/>
    <n v="2"/>
    <n v="624"/>
    <s v="BATTERY - SIMPLE ASSAULT"/>
    <s v="0913 1218 2004 1414 0416"/>
    <n v="40"/>
    <s v="F"/>
    <s v="W"/>
    <n v="502"/>
    <s v="MULTI-UNIT DWELLING (APARTMENT, DUPLEX, ETC)"/>
    <n v="400"/>
    <s v="STRONG-ARM (HANDS, FIST, FEET OR BODILY FORCE)"/>
    <s v="IC"/>
    <s v="Invest Cont"/>
    <n v="624"/>
    <m/>
    <m/>
    <m/>
    <s v="500    WALL                         ST"/>
    <m/>
    <n v="34.043999999999997"/>
    <n v="-118.2467"/>
    <n v="0"/>
  </r>
  <r>
    <n v="201115573"/>
    <d v="2020-11-09T00:00:00"/>
    <d v="2020-11-09T00:00:00"/>
    <n v="1800"/>
    <n v="11"/>
    <x v="7"/>
    <n v="1172"/>
    <n v="1"/>
    <n v="510"/>
    <s v="VEHICLE - STOLEN"/>
    <m/>
    <n v="0"/>
    <m/>
    <m/>
    <n v="101"/>
    <s v="STREET"/>
    <m/>
    <m/>
    <s v="IC"/>
    <s v="Invest Cont"/>
    <n v="510"/>
    <m/>
    <m/>
    <m/>
    <s v="2200    BRANDEN                      ST"/>
    <m/>
    <n v="34.087899999999998"/>
    <n v="-118.25960000000001"/>
    <n v="0"/>
  </r>
  <r>
    <n v="200316454"/>
    <d v="2020-08-29T00:00:00"/>
    <d v="2020-08-29T00:00:00"/>
    <n v="40"/>
    <n v="3"/>
    <x v="2"/>
    <n v="397"/>
    <n v="2"/>
    <n v="753"/>
    <s v="DISCHARGE FIREARMS/SHOTS FIRED"/>
    <s v="1100 1309 0334 1407 1822"/>
    <n v="19"/>
    <s v="X"/>
    <s v="X"/>
    <n v="101"/>
    <s v="STREET"/>
    <n v="102"/>
    <s v="HAND GUN"/>
    <s v="IC"/>
    <s v="Invest Cont"/>
    <n v="753"/>
    <m/>
    <m/>
    <m/>
    <s v="42ND                         ST"/>
    <s v="KANSAS                       AV"/>
    <n v="34.007300000000001"/>
    <n v="-118.2937"/>
    <n v="0"/>
  </r>
  <r>
    <n v="200513367"/>
    <d v="2020-08-25T00:00:00"/>
    <d v="2020-08-23T00:00:00"/>
    <n v="1900"/>
    <n v="5"/>
    <x v="10"/>
    <n v="562"/>
    <n v="1"/>
    <n v="510"/>
    <s v="VEHICLE - STOLEN"/>
    <m/>
    <n v="0"/>
    <m/>
    <m/>
    <n v="101"/>
    <s v="STREET"/>
    <m/>
    <m/>
    <s v="IC"/>
    <s v="Invest Cont"/>
    <n v="510"/>
    <m/>
    <m/>
    <m/>
    <s v="700 S  WALKER                       AV"/>
    <m/>
    <n v="33.737000000000002"/>
    <n v="-118.3034"/>
    <n v="0"/>
  </r>
  <r>
    <n v="200108514"/>
    <d v="2020-03-05T00:00:00"/>
    <d v="2020-02-25T00:00:00"/>
    <n v="1300"/>
    <n v="1"/>
    <x v="1"/>
    <n v="162"/>
    <n v="1"/>
    <n v="341"/>
    <s v="THEFT-GRAND ($950.01 &amp; OVER)EXCPT,GUNS,FOWL,LIVESTK,PROD"/>
    <s v="2032 0344 1822"/>
    <n v="46"/>
    <s v="F"/>
    <s v="H"/>
    <n v="702"/>
    <s v="OFFICE BUILDING/OFFICE"/>
    <m/>
    <m/>
    <s v="IC"/>
    <s v="Invest Cont"/>
    <n v="341"/>
    <m/>
    <m/>
    <m/>
    <s v="700 S  FLOWER                       ST"/>
    <m/>
    <n v="34.048699999999997"/>
    <n v="-118.25879999999999"/>
    <n v="0"/>
  </r>
  <r>
    <n v="200310210"/>
    <d v="2020-04-21T00:00:00"/>
    <d v="2020-03-11T00:00:00"/>
    <n v="1900"/>
    <n v="3"/>
    <x v="2"/>
    <n v="336"/>
    <n v="1"/>
    <n v="510"/>
    <s v="VEHICLE - STOLEN"/>
    <m/>
    <n v="0"/>
    <m/>
    <m/>
    <n v="101"/>
    <s v="STREET"/>
    <m/>
    <m/>
    <s v="IC"/>
    <s v="Invest Cont"/>
    <n v="510"/>
    <m/>
    <m/>
    <m/>
    <s v="2100 W  30TH                         ST"/>
    <m/>
    <n v="34.0274"/>
    <n v="-118.312"/>
    <n v="0"/>
  </r>
  <r>
    <n v="201211964"/>
    <d v="2020-05-01T00:00:00"/>
    <d v="2020-05-01T00:00:00"/>
    <n v="830"/>
    <n v="12"/>
    <x v="8"/>
    <n v="1249"/>
    <n v="1"/>
    <n v="210"/>
    <s v="ROBBERY"/>
    <s v="0342 1309 1822 0334 1240 1402 0916"/>
    <n v="45"/>
    <s v="M"/>
    <s v="H"/>
    <n v="101"/>
    <s v="STREET"/>
    <n v="219"/>
    <s v="SCREWDRIVER"/>
    <s v="AA"/>
    <s v="Adult Arrest"/>
    <n v="210"/>
    <n v="998"/>
    <m/>
    <m/>
    <s v="FLORENCE"/>
    <s v="BONSALLO"/>
    <n v="33.974699999999999"/>
    <n v="-118.286"/>
    <n v="1"/>
  </r>
  <r>
    <n v="201211690"/>
    <d v="2020-04-20T00:00:00"/>
    <d v="2020-04-20T00:00:00"/>
    <n v="1725"/>
    <n v="12"/>
    <x v="8"/>
    <n v="1235"/>
    <n v="2"/>
    <n v="745"/>
    <s v="VANDALISM - MISDEAMEANOR ($399 OR UNDER)"/>
    <n v="329"/>
    <n v="30"/>
    <s v="M"/>
    <s v="H"/>
    <n v="502"/>
    <s v="MULTI-UNIT DWELLING (APARTMENT, DUPLEX, ETC)"/>
    <m/>
    <m/>
    <s v="IC"/>
    <s v="Invest Cont"/>
    <n v="745"/>
    <m/>
    <m/>
    <m/>
    <s v="1500 W  60TH                         ST"/>
    <m/>
    <n v="33.985900000000001"/>
    <n v="-118.30240000000001"/>
    <n v="0"/>
  </r>
  <r>
    <n v="200215519"/>
    <d v="2020-09-28T00:00:00"/>
    <d v="2020-09-28T00:00:00"/>
    <n v="230"/>
    <n v="2"/>
    <x v="5"/>
    <n v="205"/>
    <n v="1"/>
    <n v="510"/>
    <s v="VEHICLE - STOLEN"/>
    <m/>
    <n v="0"/>
    <m/>
    <m/>
    <n v="101"/>
    <s v="STREET"/>
    <m/>
    <m/>
    <s v="IC"/>
    <s v="Invest Cont"/>
    <n v="510"/>
    <m/>
    <m/>
    <m/>
    <s v="2900    BELLEVUE                     AV"/>
    <m/>
    <n v="34.080399999999997"/>
    <n v="-118.27500000000001"/>
    <n v="0"/>
  </r>
  <r>
    <n v="200613925"/>
    <d v="2020-08-13T00:00:00"/>
    <d v="2020-08-13T00:00:00"/>
    <n v="1308"/>
    <n v="6"/>
    <x v="9"/>
    <n v="663"/>
    <n v="2"/>
    <n v="930"/>
    <s v="CRIMINAL THREATS - NO WEAPON DISPLAYED"/>
    <s v="2004 0421 0913"/>
    <n v="51"/>
    <s v="F"/>
    <s v="H"/>
    <n v="203"/>
    <s v="OTHER BUSINESS"/>
    <n v="511"/>
    <s v="VERBAL THREAT"/>
    <s v="IC"/>
    <s v="Invest Cont"/>
    <n v="930"/>
    <m/>
    <m/>
    <m/>
    <s v="6700    LEXINGTON                    AV"/>
    <m/>
    <n v="34.092599999999997"/>
    <n v="-118.3366"/>
    <n v="0"/>
  </r>
  <r>
    <n v="200914871"/>
    <d v="2020-09-18T00:00:00"/>
    <d v="2020-09-07T00:00:00"/>
    <n v="1"/>
    <n v="9"/>
    <x v="3"/>
    <n v="969"/>
    <n v="2"/>
    <n v="354"/>
    <s v="THEFT OF IDENTITY"/>
    <n v="377"/>
    <n v="36"/>
    <s v="F"/>
    <s v="W"/>
    <n v="710"/>
    <s v="OTHER PREMISE"/>
    <m/>
    <m/>
    <s v="IC"/>
    <s v="Invest Cont"/>
    <n v="354"/>
    <m/>
    <m/>
    <m/>
    <s v="12900 W  RIVERSIDE                    DR"/>
    <m/>
    <n v="34.157600000000002"/>
    <n v="-118.4144"/>
    <n v="0"/>
  </r>
  <r>
    <n v="201217622"/>
    <d v="2020-08-02T00:00:00"/>
    <d v="2020-08-01T00:00:00"/>
    <n v="1500"/>
    <n v="12"/>
    <x v="8"/>
    <n v="1257"/>
    <n v="1"/>
    <n v="510"/>
    <s v="VEHICLE - STOLEN"/>
    <m/>
    <n v="0"/>
    <m/>
    <m/>
    <n v="101"/>
    <s v="STREET"/>
    <m/>
    <m/>
    <s v="IC"/>
    <s v="Invest Cont"/>
    <n v="510"/>
    <m/>
    <m/>
    <m/>
    <s v="800 W  78TH                         ST"/>
    <m/>
    <n v="33.968800000000002"/>
    <n v="-118.2873"/>
    <n v="0"/>
  </r>
  <r>
    <n v="201104780"/>
    <d v="2020-01-17T00:00:00"/>
    <d v="2020-01-17T00:00:00"/>
    <n v="1915"/>
    <n v="11"/>
    <x v="7"/>
    <n v="1147"/>
    <n v="2"/>
    <n v="624"/>
    <s v="BATTERY - SIMPLE ASSAULT"/>
    <s v="0400 0416 0913"/>
    <n v="31"/>
    <s v="M"/>
    <s v="H"/>
    <n v="101"/>
    <s v="STREET"/>
    <n v="500"/>
    <s v="UNKNOWN WEAPON/OTHER WEAPON"/>
    <s v="IC"/>
    <s v="Invest Cont"/>
    <n v="624"/>
    <m/>
    <m/>
    <m/>
    <s v="SAN FERNANDO"/>
    <s v="ARVIA"/>
    <n v="34.095100000000002"/>
    <n v="-118.2311"/>
    <n v="0"/>
  </r>
  <r>
    <n v="200506744"/>
    <d v="2020-03-04T00:00:00"/>
    <d v="2020-03-01T00:00:00"/>
    <n v="1500"/>
    <n v="5"/>
    <x v="10"/>
    <n v="504"/>
    <n v="1"/>
    <n v="310"/>
    <s v="BURGLARY"/>
    <s v="0344 1608 1273"/>
    <n v="45"/>
    <s v="M"/>
    <s v="H"/>
    <n v="502"/>
    <s v="MULTI-UNIT DWELLING (APARTMENT, DUPLEX, ETC)"/>
    <m/>
    <m/>
    <s v="IC"/>
    <s v="Invest Cont"/>
    <n v="310"/>
    <m/>
    <m/>
    <m/>
    <s v="20600    DENKER                       AV"/>
    <m/>
    <n v="33.843899999999998"/>
    <n v="-118.304"/>
    <n v="0"/>
  </r>
  <r>
    <n v="200206865"/>
    <d v="2020-02-26T00:00:00"/>
    <d v="2020-02-23T00:00:00"/>
    <n v="1"/>
    <n v="2"/>
    <x v="5"/>
    <n v="235"/>
    <n v="1"/>
    <n v="331"/>
    <s v="THEFT FROM MOTOR VEHICLE - GRAND ($950.01 AND OVER)"/>
    <s v="0344 0385"/>
    <n v="56"/>
    <s v="M"/>
    <s v="H"/>
    <n v="101"/>
    <s v="STREET"/>
    <m/>
    <m/>
    <s v="IC"/>
    <s v="Invest Cont"/>
    <n v="331"/>
    <m/>
    <m/>
    <m/>
    <s v="200 S  CARONDELET                   ST"/>
    <m/>
    <n v="34.067399999999999"/>
    <n v="-118.2753"/>
    <n v="0"/>
  </r>
  <r>
    <n v="200512437"/>
    <d v="2020-07-29T00:00:00"/>
    <d v="2020-07-29T00:00:00"/>
    <n v="945"/>
    <n v="5"/>
    <x v="10"/>
    <n v="584"/>
    <n v="2"/>
    <n v="901"/>
    <s v="VIOLATION OF RESTRAINING ORDER"/>
    <s v="0913 1814 2000 2038"/>
    <n v="30"/>
    <s v="F"/>
    <s v="W"/>
    <n v="104"/>
    <s v="DRIVEWAY"/>
    <m/>
    <m/>
    <s v="AA"/>
    <s v="Adult Arrest"/>
    <n v="901"/>
    <m/>
    <m/>
    <m/>
    <s v="800 W  26TH                         ST"/>
    <m/>
    <n v="33.720599999999997"/>
    <n v="-118.2946"/>
    <n v="1"/>
  </r>
  <r>
    <n v="201109461"/>
    <d v="2020-05-18T00:00:00"/>
    <d v="2020-05-17T00:00:00"/>
    <n v="630"/>
    <n v="11"/>
    <x v="7"/>
    <n v="1116"/>
    <n v="1"/>
    <n v="440"/>
    <s v="THEFT PLAIN - PETTY ($950 &amp; UNDER)"/>
    <n v="344"/>
    <n v="40"/>
    <s v="F"/>
    <s v="W"/>
    <n v="121"/>
    <s v="YARD (RESIDENTIAL/BUSINESS)"/>
    <m/>
    <m/>
    <s v="IC"/>
    <s v="Invest Cont"/>
    <n v="440"/>
    <m/>
    <m/>
    <m/>
    <s v="5100    MIRIAM                       ST"/>
    <m/>
    <n v="34.114899999999999"/>
    <n v="-118.2054"/>
    <n v="0"/>
  </r>
  <r>
    <n v="201007734"/>
    <d v="2020-04-02T00:00:00"/>
    <d v="2020-04-02T00:00:00"/>
    <n v="1815"/>
    <n v="10"/>
    <x v="11"/>
    <n v="1021"/>
    <n v="2"/>
    <n v="946"/>
    <s v="OTHER MISCELLANEOUS CRIME"/>
    <n v="1501"/>
    <n v="0"/>
    <s v="M"/>
    <s v="W"/>
    <n v="718"/>
    <s v="MASSAGE PARLOR"/>
    <m/>
    <m/>
    <s v="IC"/>
    <s v="Invest Cont"/>
    <n v="946"/>
    <m/>
    <m/>
    <m/>
    <s v="19600    SHERMAN                      WY"/>
    <m/>
    <n v="34.195399999999999"/>
    <n v="-118.5577"/>
    <n v="0"/>
  </r>
  <r>
    <n v="200914026"/>
    <d v="2020-08-26T00:00:00"/>
    <d v="2020-08-23T00:00:00"/>
    <n v="2340"/>
    <n v="9"/>
    <x v="3"/>
    <n v="966"/>
    <n v="1"/>
    <n v="420"/>
    <s v="THEFT FROM MOTOR VEHICLE - PETTY ($950 &amp; UNDER)"/>
    <s v="0344 1822"/>
    <n v="49"/>
    <s v="M"/>
    <s v="W"/>
    <n v="101"/>
    <s v="STREET"/>
    <m/>
    <m/>
    <s v="IC"/>
    <s v="Invest Cont"/>
    <n v="420"/>
    <m/>
    <m/>
    <m/>
    <s v="4700    BUFFALO                      AV"/>
    <m/>
    <n v="34.155999999999999"/>
    <n v="-118.42910000000001"/>
    <n v="0"/>
  </r>
  <r>
    <n v="201010868"/>
    <d v="2020-07-10T00:00:00"/>
    <d v="2020-07-09T00:00:00"/>
    <n v="2200"/>
    <n v="10"/>
    <x v="11"/>
    <n v="1045"/>
    <n v="1"/>
    <n v="330"/>
    <s v="BURGLARY FROM VEHICLE"/>
    <s v="0344 1605 1822 0321"/>
    <n v="46"/>
    <s v="M"/>
    <s v="O"/>
    <n v="101"/>
    <s v="STREET"/>
    <m/>
    <m/>
    <s v="IC"/>
    <s v="Invest Cont"/>
    <n v="330"/>
    <m/>
    <m/>
    <m/>
    <s v="5700    CHIMINEAS                    AV"/>
    <m/>
    <n v="34.1753"/>
    <n v="-118.5286"/>
    <n v="0"/>
  </r>
  <r>
    <n v="200411078"/>
    <d v="2020-07-23T00:00:00"/>
    <d v="2020-07-23T00:00:00"/>
    <n v="445"/>
    <n v="4"/>
    <x v="4"/>
    <n v="478"/>
    <n v="1"/>
    <n v="510"/>
    <s v="VEHICLE - STOLEN"/>
    <m/>
    <n v="0"/>
    <m/>
    <m/>
    <n v="101"/>
    <s v="STREET"/>
    <m/>
    <m/>
    <s v="IC"/>
    <s v="Invest Cont"/>
    <n v="510"/>
    <m/>
    <m/>
    <m/>
    <s v="900 S  CONCORD                      ST"/>
    <m/>
    <n v="34.026600000000002"/>
    <n v="-118.2042"/>
    <n v="0"/>
  </r>
  <r>
    <n v="201217503"/>
    <d v="2020-07-30T00:00:00"/>
    <d v="2020-07-30T00:00:00"/>
    <n v="1445"/>
    <n v="12"/>
    <x v="8"/>
    <n v="1268"/>
    <n v="1"/>
    <n v="230"/>
    <s v="ASSAULT WITH DEADLY WEAPON, AGGRAVATED ASSAULT"/>
    <s v="1236 0447 0416 0913"/>
    <n v="21"/>
    <s v="M"/>
    <s v="I"/>
    <n v="401"/>
    <s v="MINI-MART"/>
    <n v="500"/>
    <s v="UNKNOWN WEAPON/OTHER WEAPON"/>
    <s v="IC"/>
    <s v="Invest Cont"/>
    <n v="230"/>
    <m/>
    <m/>
    <m/>
    <s v="7900 S  BROADWAY"/>
    <m/>
    <n v="33.967300000000002"/>
    <n v="-118.2783"/>
    <n v="0"/>
  </r>
  <r>
    <n v="200806016"/>
    <d v="2020-02-13T00:00:00"/>
    <d v="2020-02-12T00:00:00"/>
    <n v="1140"/>
    <n v="8"/>
    <x v="12"/>
    <n v="827"/>
    <n v="1"/>
    <n v="420"/>
    <s v="THEFT FROM MOTOR VEHICLE - PETTY ($950 &amp; UNDER)"/>
    <s v="0344 0385 1822"/>
    <n v="39"/>
    <s v="F"/>
    <s v="H"/>
    <n v="101"/>
    <s v="STREET"/>
    <m/>
    <m/>
    <s v="IC"/>
    <s v="Invest Cont"/>
    <n v="420"/>
    <m/>
    <m/>
    <m/>
    <s v="600 S  BARRINGTON                   AV"/>
    <m/>
    <n v="34.057699999999997"/>
    <n v="-118.46810000000001"/>
    <n v="0"/>
  </r>
  <r>
    <n v="200910335"/>
    <d v="2020-05-31T00:00:00"/>
    <d v="2020-05-30T00:00:00"/>
    <n v="1500"/>
    <n v="9"/>
    <x v="3"/>
    <n v="966"/>
    <n v="2"/>
    <n v="740"/>
    <s v="VANDALISM - FELONY ($400 &amp; OVER, ALL CHURCH VANDALISMS)"/>
    <n v="329"/>
    <n v="0"/>
    <s v="X"/>
    <s v="X"/>
    <n v="203"/>
    <s v="OTHER BUSINESS"/>
    <m/>
    <m/>
    <s v="IC"/>
    <s v="Invest Cont"/>
    <n v="740"/>
    <m/>
    <m/>
    <m/>
    <s v="13300 W  RIVERSIDE                    DR"/>
    <m/>
    <n v="34.157600000000002"/>
    <n v="-118.4225"/>
    <n v="0"/>
  </r>
  <r>
    <n v="200517171"/>
    <d v="2020-11-28T00:00:00"/>
    <d v="2020-11-28T00:00:00"/>
    <n v="200"/>
    <n v="5"/>
    <x v="10"/>
    <n v="514"/>
    <n v="2"/>
    <n v="626"/>
    <s v="INTIMATE PARTNER - SIMPLE ASSAULT"/>
    <s v="0913 0419 1813 2000 2002 2034"/>
    <n v="42"/>
    <s v="F"/>
    <s v="H"/>
    <n v="502"/>
    <s v="MULTI-UNIT DWELLING (APARTMENT, DUPLEX, ETC)"/>
    <n v="400"/>
    <s v="STRONG-ARM (HANDS, FIST, FEET OR BODILY FORCE)"/>
    <s v="IC"/>
    <s v="Invest Cont"/>
    <n v="626"/>
    <m/>
    <m/>
    <m/>
    <s v="800    HAWAIIAN                     AV"/>
    <m/>
    <n v="33.779200000000003"/>
    <n v="-118.27679999999999"/>
    <n v="0"/>
  </r>
  <r>
    <n v="200914158"/>
    <d v="2020-08-30T00:00:00"/>
    <d v="2020-08-30T00:00:00"/>
    <n v="1530"/>
    <n v="9"/>
    <x v="3"/>
    <n v="964"/>
    <n v="1"/>
    <n v="230"/>
    <s v="ASSAULT WITH DEADLY WEAPON, AGGRAVATED ASSAULT"/>
    <s v="0334 1822 1420 1402"/>
    <n v="29"/>
    <s v="F"/>
    <s v="H"/>
    <n v="109"/>
    <s v="PARK/PLAYGROUND"/>
    <n v="204"/>
    <s v="FOLDING KNIFE"/>
    <s v="AA"/>
    <s v="Adult Arrest"/>
    <n v="230"/>
    <n v="998"/>
    <m/>
    <m/>
    <s v="14200    HUSTON                       ST"/>
    <m/>
    <n v="34.159399999999998"/>
    <n v="-118.44329999999999"/>
    <n v="1"/>
  </r>
  <r>
    <n v="200111653"/>
    <d v="2020-05-13T00:00:00"/>
    <d v="2020-05-11T00:00:00"/>
    <n v="2110"/>
    <n v="1"/>
    <x v="1"/>
    <n v="174"/>
    <n v="1"/>
    <n v="330"/>
    <s v="BURGLARY FROM VEHICLE"/>
    <s v="1307 1609 0344 1822 0329"/>
    <n v="31"/>
    <s v="F"/>
    <s v="B"/>
    <n v="108"/>
    <s v="PARKING LOT"/>
    <m/>
    <m/>
    <s v="IC"/>
    <s v="Invest Cont"/>
    <n v="330"/>
    <m/>
    <m/>
    <m/>
    <s v="700 S  SPRING                       ST"/>
    <m/>
    <n v="34.044499999999999"/>
    <n v="-118.25230000000001"/>
    <n v="0"/>
  </r>
  <r>
    <n v="200517861"/>
    <d v="2020-12-16T00:00:00"/>
    <d v="2020-12-16T00:00:00"/>
    <n v="200"/>
    <n v="5"/>
    <x v="10"/>
    <n v="585"/>
    <n v="1"/>
    <n v="230"/>
    <s v="ASSAULT WITH DEADLY WEAPON, AGGRAVATED ASSAULT"/>
    <s v="0430 1100 1402 1822"/>
    <n v="23"/>
    <s v="M"/>
    <s v="H"/>
    <n v="108"/>
    <s v="PARKING LOT"/>
    <n v="106"/>
    <s v="UNKNOWN FIREARM"/>
    <s v="AA"/>
    <s v="Adult Arrest"/>
    <n v="230"/>
    <n v="998"/>
    <m/>
    <m/>
    <s v="1800 S  PACIFIC                      AV"/>
    <m/>
    <n v="33.724299999999999"/>
    <n v="-118.2963"/>
    <n v="1"/>
  </r>
  <r>
    <n v="200714496"/>
    <d v="2020-10-03T00:00:00"/>
    <d v="2020-10-02T00:00:00"/>
    <n v="1900"/>
    <n v="7"/>
    <x v="0"/>
    <n v="763"/>
    <n v="1"/>
    <n v="510"/>
    <s v="VEHICLE - STOLEN"/>
    <m/>
    <n v="0"/>
    <m/>
    <m/>
    <n v="101"/>
    <s v="STREET"/>
    <m/>
    <m/>
    <s v="IC"/>
    <s v="Invest Cont"/>
    <n v="510"/>
    <m/>
    <m/>
    <m/>
    <s v="1500 S  SPAULDING                    AV"/>
    <m/>
    <n v="34.046799999999998"/>
    <n v="-118.36360000000001"/>
    <n v="0"/>
  </r>
  <r>
    <n v="200413407"/>
    <d v="2020-10-02T00:00:00"/>
    <d v="2020-10-02T00:00:00"/>
    <n v="1915"/>
    <n v="4"/>
    <x v="4"/>
    <n v="466"/>
    <n v="1"/>
    <n v="330"/>
    <s v="BURGLARY FROM VEHICLE"/>
    <s v="1300 1302 2004 1307"/>
    <n v="39"/>
    <s v="M"/>
    <s v="H"/>
    <n v="101"/>
    <s v="STREET"/>
    <m/>
    <m/>
    <s v="IC"/>
    <s v="Invest Cont"/>
    <n v="330"/>
    <m/>
    <m/>
    <m/>
    <s v="MOTT"/>
    <s v="PENNSYLVANIA"/>
    <n v="34.042900000000003"/>
    <n v="-118.2056"/>
    <n v="0"/>
  </r>
  <r>
    <n v="201105331"/>
    <d v="2020-01-31T00:00:00"/>
    <d v="2020-01-30T00:00:00"/>
    <n v="2300"/>
    <n v="11"/>
    <x v="7"/>
    <n v="1132"/>
    <n v="1"/>
    <n v="420"/>
    <s v="THEFT FROM MOTOR VEHICLE - PETTY ($950 &amp; UNDER)"/>
    <s v="1606 0344 1202"/>
    <n v="75"/>
    <s v="M"/>
    <s v="W"/>
    <n v="101"/>
    <s v="STREET"/>
    <m/>
    <m/>
    <s v="IC"/>
    <s v="Invest Cont"/>
    <n v="420"/>
    <m/>
    <m/>
    <m/>
    <s v="3300    LOWRY                        RD"/>
    <m/>
    <n v="34.113399999999999"/>
    <n v="-118.2791"/>
    <n v="0"/>
  </r>
  <r>
    <n v="201015462"/>
    <d v="2020-11-27T00:00:00"/>
    <d v="2020-11-27T00:00:00"/>
    <n v="1930"/>
    <n v="10"/>
    <x v="11"/>
    <n v="1006"/>
    <n v="1"/>
    <n v="420"/>
    <s v="THEFT FROM MOTOR VEHICLE - PETTY ($950 &amp; UNDER)"/>
    <m/>
    <n v="0"/>
    <m/>
    <m/>
    <n v="108"/>
    <s v="PARKING LOT"/>
    <m/>
    <m/>
    <s v="IC"/>
    <s v="Invest Cont"/>
    <n v="420"/>
    <m/>
    <m/>
    <m/>
    <s v="WHITE OAK                    AV"/>
    <s v="SATICOY                      ST"/>
    <n v="34.208399999999997"/>
    <n v="-118.51860000000001"/>
    <n v="0"/>
  </r>
  <r>
    <n v="200611367"/>
    <d v="2020-06-12T00:00:00"/>
    <d v="2020-06-12T00:00:00"/>
    <n v="2230"/>
    <n v="6"/>
    <x v="9"/>
    <n v="647"/>
    <n v="2"/>
    <n v="624"/>
    <s v="BATTERY - SIMPLE ASSAULT"/>
    <s v="0400 0416 0913 1823"/>
    <n v="35"/>
    <s v="M"/>
    <s v="B"/>
    <n v="101"/>
    <s v="STREET"/>
    <n v="400"/>
    <s v="STRONG-ARM (HANDS, FIST, FEET OR BODILY FORCE)"/>
    <s v="IC"/>
    <s v="Invest Cont"/>
    <n v="624"/>
    <m/>
    <m/>
    <m/>
    <s v="5900 W  HOLLYWOOD                    BL"/>
    <m/>
    <n v="34.101700000000001"/>
    <n v="-118.318"/>
    <n v="0"/>
  </r>
  <r>
    <n v="200211702"/>
    <d v="2020-06-23T00:00:00"/>
    <d v="2020-06-05T00:00:00"/>
    <n v="1800"/>
    <n v="2"/>
    <x v="5"/>
    <n v="257"/>
    <n v="1"/>
    <n v="236"/>
    <s v="INTIMATE PARTNER - AGGRAVATED ASSAULT"/>
    <s v="1309 2000 1813 0416 0446 0408 0913"/>
    <n v="46"/>
    <s v="F"/>
    <s v="B"/>
    <n v="502"/>
    <s v="MULTI-UNIT DWELLING (APARTMENT, DUPLEX, ETC)"/>
    <n v="400"/>
    <s v="STRONG-ARM (HANDS, FIST, FEET OR BODILY FORCE)"/>
    <s v="AO"/>
    <s v="Adult Other"/>
    <n v="236"/>
    <m/>
    <m/>
    <m/>
    <s v="600    LUCAS                        AV"/>
    <m/>
    <n v="34.055199999999999"/>
    <n v="-118.2675"/>
    <n v="0"/>
  </r>
  <r>
    <n v="200511463"/>
    <d v="2020-07-05T00:00:00"/>
    <d v="2020-07-04T00:00:00"/>
    <n v="2200"/>
    <n v="5"/>
    <x v="10"/>
    <n v="517"/>
    <n v="2"/>
    <n v="740"/>
    <s v="VANDALISM - FELONY ($400 &amp; OVER, ALL CHURCH VANDALISMS)"/>
    <s v="0329 1300"/>
    <n v="30"/>
    <s v="F"/>
    <s v="H"/>
    <n v="122"/>
    <s v="VEHICLE, PASSENGER/TRUCK"/>
    <m/>
    <m/>
    <s v="IC"/>
    <s v="Invest Cont"/>
    <n v="740"/>
    <m/>
    <m/>
    <m/>
    <s v="OPP"/>
    <s v="BROAD"/>
    <n v="33.783000000000001"/>
    <n v="-118.261"/>
    <n v="0"/>
  </r>
  <r>
    <n v="201114650"/>
    <d v="2020-10-14T00:00:00"/>
    <d v="2020-08-15T00:00:00"/>
    <n v="2000"/>
    <n v="11"/>
    <x v="7"/>
    <n v="1172"/>
    <n v="2"/>
    <n v="740"/>
    <s v="VANDALISM - FELONY ($400 &amp; OVER, ALL CHURCH VANDALISMS)"/>
    <n v="329"/>
    <n v="52"/>
    <s v="M"/>
    <s v="B"/>
    <n v="101"/>
    <s v="STREET"/>
    <m/>
    <m/>
    <s v="IC"/>
    <s v="Invest Cont"/>
    <n v="740"/>
    <m/>
    <m/>
    <m/>
    <s v="BERKELEY                     AV"/>
    <s v="SILVER LAKE                  BL"/>
    <n v="34.0867"/>
    <n v="-118.2701"/>
    <n v="0"/>
  </r>
  <r>
    <n v="200617986"/>
    <d v="2020-11-13T00:00:00"/>
    <d v="2020-11-13T00:00:00"/>
    <n v="1700"/>
    <n v="6"/>
    <x v="9"/>
    <n v="666"/>
    <n v="2"/>
    <n v="437"/>
    <s v="RESISTING ARREST"/>
    <s v="1822 0416 0400 1212"/>
    <n v="0"/>
    <s v="X"/>
    <s v="X"/>
    <n v="102"/>
    <s v="SIDEWALK"/>
    <n v="400"/>
    <s v="STRONG-ARM (HANDS, FIST, FEET OR BODILY FORCE)"/>
    <s v="IC"/>
    <s v="Invest Cont"/>
    <n v="437"/>
    <m/>
    <m/>
    <m/>
    <s v="1400 N  GOWER                        ST"/>
    <m/>
    <n v="34.0944"/>
    <n v="-118.32769999999999"/>
    <n v="0"/>
  </r>
  <r>
    <n v="200307275"/>
    <d v="2020-02-24T00:00:00"/>
    <d v="2020-02-24T00:00:00"/>
    <n v="1050"/>
    <n v="3"/>
    <x v="2"/>
    <n v="357"/>
    <n v="2"/>
    <n v="626"/>
    <s v="INTIMATE PARTNER - SIMPLE ASSAULT"/>
    <s v="1309 0340 2000 1813 1814 0419 0432"/>
    <n v="39"/>
    <s v="F"/>
    <s v="B"/>
    <n v="502"/>
    <s v="MULTI-UNIT DWELLING (APARTMENT, DUPLEX, ETC)"/>
    <n v="400"/>
    <s v="STRONG-ARM (HANDS, FIST, FEET OR BODILY FORCE)"/>
    <s v="IC"/>
    <s v="Invest Cont"/>
    <n v="626"/>
    <m/>
    <m/>
    <m/>
    <s v="1200 W  36TH                         ST"/>
    <m/>
    <n v="34.023000000000003"/>
    <n v="-118.2944"/>
    <n v="0"/>
  </r>
  <r>
    <n v="200704765"/>
    <d v="2020-01-17T00:00:00"/>
    <d v="2020-01-16T00:00:00"/>
    <n v="600"/>
    <n v="7"/>
    <x v="0"/>
    <n v="734"/>
    <n v="2"/>
    <n v="930"/>
    <s v="CRIMINAL THREATS - NO WEAPON DISPLAYED"/>
    <s v="1402 0421 0553 1261"/>
    <n v="30"/>
    <s v="F"/>
    <s v="H"/>
    <n v="504"/>
    <s v="OTHER RESIDENCE"/>
    <n v="511"/>
    <s v="VERBAL THREAT"/>
    <s v="IC"/>
    <s v="Invest Cont"/>
    <n v="930"/>
    <n v="998"/>
    <m/>
    <m/>
    <s v="3RD"/>
    <s v="MARTEL"/>
    <n v="34.0702"/>
    <n v="-118.3511"/>
    <n v="0"/>
  </r>
  <r>
    <n v="200215059"/>
    <d v="2020-09-16T00:00:00"/>
    <d v="2020-09-16T00:00:00"/>
    <n v="250"/>
    <n v="2"/>
    <x v="5"/>
    <n v="236"/>
    <n v="2"/>
    <n v="626"/>
    <s v="INTIMATE PARTNER - SIMPLE ASSAULT"/>
    <s v="2000 0408 0444 1814"/>
    <n v="23"/>
    <s v="F"/>
    <s v="B"/>
    <n v="502"/>
    <s v="MULTI-UNIT DWELLING (APARTMENT, DUPLEX, ETC)"/>
    <n v="400"/>
    <s v="STRONG-ARM (HANDS, FIST, FEET OR BODILY FORCE)"/>
    <s v="IC"/>
    <s v="Invest Cont"/>
    <n v="626"/>
    <m/>
    <m/>
    <m/>
    <s v="100 S  MOUNTAIN VIEW                AV"/>
    <m/>
    <n v="34.064799999999998"/>
    <n v="-118.27079999999999"/>
    <n v="0"/>
  </r>
  <r>
    <n v="200616339"/>
    <d v="2020-10-06T00:00:00"/>
    <d v="2020-10-06T00:00:00"/>
    <n v="530"/>
    <n v="6"/>
    <x v="9"/>
    <n v="639"/>
    <n v="1"/>
    <n v="648"/>
    <s v="ARSON"/>
    <s v="1414 1822"/>
    <n v="0"/>
    <s v="X"/>
    <s v="X"/>
    <n v="102"/>
    <s v="SIDEWALK"/>
    <n v="506"/>
    <s v="FIRE"/>
    <s v="IC"/>
    <s v="Invest Cont"/>
    <n v="648"/>
    <n v="998"/>
    <m/>
    <m/>
    <s v="IVAR"/>
    <s v="HOLLYWOOD"/>
    <n v="34.1036"/>
    <n v="-118.3049"/>
    <n v="0"/>
  </r>
  <r>
    <n v="200312495"/>
    <d v="2020-06-10T00:00:00"/>
    <d v="2020-05-14T00:00:00"/>
    <n v="1200"/>
    <n v="3"/>
    <x v="2"/>
    <n v="333"/>
    <n v="1"/>
    <n v="310"/>
    <s v="BURGLARY"/>
    <s v="1605 1822 0344 1202"/>
    <n v="66"/>
    <s v="F"/>
    <s v="B"/>
    <n v="502"/>
    <s v="MULTI-UNIT DWELLING (APARTMENT, DUPLEX, ETC)"/>
    <m/>
    <m/>
    <s v="IC"/>
    <s v="Invest Cont"/>
    <n v="310"/>
    <m/>
    <m/>
    <m/>
    <s v="2600    CRENSHAW                     BL"/>
    <m/>
    <n v="34.027799999999999"/>
    <n v="-118.3378"/>
    <n v="0"/>
  </r>
  <r>
    <n v="200610810"/>
    <d v="2020-05-29T00:00:00"/>
    <d v="2020-05-29T00:00:00"/>
    <n v="1130"/>
    <n v="6"/>
    <x v="9"/>
    <n v="622"/>
    <n v="2"/>
    <n v="624"/>
    <s v="BATTERY - SIMPLE ASSAULT"/>
    <s v="0400 0444"/>
    <n v="56"/>
    <s v="F"/>
    <s v="W"/>
    <n v="501"/>
    <s v="SINGLE FAMILY DWELLING"/>
    <n v="400"/>
    <s v="STRONG-ARM (HANDS, FIST, FEET OR BODILY FORCE)"/>
    <s v="AO"/>
    <s v="Adult Other"/>
    <n v="624"/>
    <m/>
    <m/>
    <m/>
    <s v="2300    JUPITER                      DR"/>
    <m/>
    <n v="34.110599999999998"/>
    <n v="-118.3646"/>
    <n v="0"/>
  </r>
  <r>
    <n v="200310873"/>
    <d v="2020-05-03T00:00:00"/>
    <d v="2020-05-02T00:00:00"/>
    <n v="1900"/>
    <n v="3"/>
    <x v="2"/>
    <n v="319"/>
    <n v="2"/>
    <n v="740"/>
    <s v="VANDALISM - FELONY ($400 &amp; OVER, ALL CHURCH VANDALISMS)"/>
    <s v="1822 1300 0329"/>
    <n v="22"/>
    <s v="F"/>
    <s v="H"/>
    <n v="122"/>
    <s v="VEHICLE, PASSENGER/TRUCK"/>
    <m/>
    <m/>
    <s v="IC"/>
    <s v="Invest Cont"/>
    <n v="740"/>
    <m/>
    <m/>
    <m/>
    <s v="2500 S  FIGUEROA                     ST"/>
    <m/>
    <n v="34.028799999999997"/>
    <n v="-118.2756"/>
    <n v="0"/>
  </r>
  <r>
    <n v="200905765"/>
    <d v="2020-02-09T00:00:00"/>
    <d v="2020-02-08T00:00:00"/>
    <n v="2040"/>
    <n v="9"/>
    <x v="3"/>
    <n v="984"/>
    <n v="2"/>
    <n v="624"/>
    <s v="BATTERY - SIMPLE ASSAULT"/>
    <s v="0444 0429 0416"/>
    <n v="20"/>
    <s v="F"/>
    <s v="H"/>
    <n v="210"/>
    <s v="RESTAURANT/FAST FOOD"/>
    <n v="400"/>
    <s v="STRONG-ARM (HANDS, FIST, FEET OR BODILY FORCE)"/>
    <s v="AO"/>
    <s v="Adult Other"/>
    <n v="624"/>
    <m/>
    <m/>
    <m/>
    <s v="14600    VENTURA                      BL"/>
    <m/>
    <n v="34.151299999999999"/>
    <n v="-118.4509"/>
    <n v="0"/>
  </r>
  <r>
    <n v="200605012"/>
    <d v="2020-01-23T00:00:00"/>
    <d v="2020-01-20T00:00:00"/>
    <n v="1115"/>
    <n v="6"/>
    <x v="9"/>
    <n v="639"/>
    <n v="1"/>
    <n v="350"/>
    <s v="THEFT, PERSON"/>
    <s v="0344 1202"/>
    <n v="66"/>
    <s v="M"/>
    <s v="A"/>
    <n v="108"/>
    <s v="PARKING LOT"/>
    <m/>
    <m/>
    <s v="IC"/>
    <s v="Invest Cont"/>
    <n v="350"/>
    <m/>
    <m/>
    <m/>
    <s v="5400    HOLLYWOOD                    BL"/>
    <m/>
    <n v="34.1036"/>
    <n v="-118.3049"/>
    <n v="0"/>
  </r>
  <r>
    <n v="200810638"/>
    <d v="2020-06-14T00:00:00"/>
    <d v="2020-06-14T00:00:00"/>
    <n v="530"/>
    <n v="8"/>
    <x v="12"/>
    <n v="887"/>
    <n v="2"/>
    <n v="354"/>
    <s v="THEFT OF IDENTITY"/>
    <s v="1822 0100 0929"/>
    <n v="39"/>
    <s v="M"/>
    <s v="W"/>
    <n v="501"/>
    <s v="SINGLE FAMILY DWELLING"/>
    <m/>
    <m/>
    <s v="IC"/>
    <s v="Invest Cont"/>
    <n v="354"/>
    <m/>
    <m/>
    <m/>
    <s v="9300    KRAMERWOOD                   PL"/>
    <m/>
    <n v="34.0351"/>
    <n v="-118.3931"/>
    <n v="0"/>
  </r>
  <r>
    <n v="200119957"/>
    <d v="2020-10-24T00:00:00"/>
    <d v="2020-09-28T00:00:00"/>
    <n v="2045"/>
    <n v="1"/>
    <x v="1"/>
    <n v="157"/>
    <n v="1"/>
    <n v="440"/>
    <s v="THEFT PLAIN - PETTY ($950 &amp; UNDER)"/>
    <s v="0344 2032"/>
    <n v="43"/>
    <s v="M"/>
    <s v="B"/>
    <n v="101"/>
    <s v="STREET"/>
    <m/>
    <m/>
    <s v="IC"/>
    <s v="Invest Cont"/>
    <n v="440"/>
    <m/>
    <m/>
    <m/>
    <s v="6TH                          ST"/>
    <s v="SAN PEDRO"/>
    <n v="34.042299999999997"/>
    <n v="-118.2453"/>
    <n v="0"/>
  </r>
  <r>
    <n v="200717053"/>
    <d v="2020-12-13T00:00:00"/>
    <d v="2020-12-13T00:00:00"/>
    <n v="330"/>
    <n v="7"/>
    <x v="0"/>
    <n v="765"/>
    <n v="2"/>
    <n v="888"/>
    <s v="TRESPASSING"/>
    <s v="1309 0913"/>
    <n v="36"/>
    <s v="F"/>
    <s v="W"/>
    <n v="501"/>
    <s v="SINGLE FAMILY DWELLING"/>
    <m/>
    <m/>
    <s v="IC"/>
    <s v="Invest Cont"/>
    <n v="888"/>
    <m/>
    <m/>
    <m/>
    <s v="1400 S  ORANGE                       DR"/>
    <m/>
    <n v="34.0473"/>
    <n v="-118.3472"/>
    <n v="0"/>
  </r>
  <r>
    <n v="200613346"/>
    <d v="2020-08-01T00:00:00"/>
    <d v="2020-08-01T00:00:00"/>
    <n v="935"/>
    <n v="6"/>
    <x v="9"/>
    <n v="645"/>
    <n v="1"/>
    <n v="230"/>
    <s v="ASSAULT WITH DEADLY WEAPON, AGGRAVATED ASSAULT"/>
    <s v="1822 0400 0356 0431 1266 2004"/>
    <n v="37"/>
    <s v="M"/>
    <s v="H"/>
    <n v="102"/>
    <s v="SIDEWALK"/>
    <n v="512"/>
    <s v="MACE/PEPPER SPRAY"/>
    <s v="IC"/>
    <s v="Invest Cont"/>
    <n v="230"/>
    <m/>
    <m/>
    <m/>
    <s v="7000 W  HOLLYWOOD                    BL"/>
    <m/>
    <n v="34.101500000000001"/>
    <n v="-118.3425"/>
    <n v="0"/>
  </r>
  <r>
    <n v="200612283"/>
    <d v="2020-07-07T00:00:00"/>
    <d v="2020-06-27T00:00:00"/>
    <n v="340"/>
    <n v="6"/>
    <x v="9"/>
    <n v="643"/>
    <n v="1"/>
    <n v="440"/>
    <s v="THEFT PLAIN - PETTY ($950 &amp; UNDER)"/>
    <s v="0349 1822"/>
    <n v="0"/>
    <s v="X"/>
    <s v="X"/>
    <n v="502"/>
    <s v="MULTI-UNIT DWELLING (APARTMENT, DUPLEX, ETC)"/>
    <m/>
    <m/>
    <s v="IC"/>
    <s v="Invest Cont"/>
    <n v="440"/>
    <m/>
    <m/>
    <m/>
    <s v="7500 W  HOLLYWOOD                    BL"/>
    <m/>
    <n v="34.101599999999998"/>
    <n v="-118.3531"/>
    <n v="0"/>
  </r>
  <r>
    <n v="200614017"/>
    <d v="2020-08-16T00:00:00"/>
    <d v="2020-08-16T00:00:00"/>
    <n v="400"/>
    <n v="6"/>
    <x v="9"/>
    <n v="645"/>
    <n v="2"/>
    <n v="740"/>
    <s v="VANDALISM - FELONY ($400 &amp; OVER, ALL CHURCH VANDALISMS)"/>
    <s v="0601 0329 1307 1609"/>
    <n v="0"/>
    <s v="X"/>
    <s v="X"/>
    <n v="503"/>
    <s v="HOTEL"/>
    <n v="306"/>
    <s v="ROCK/THROWN OBJECT"/>
    <s v="AA"/>
    <s v="Adult Arrest"/>
    <n v="740"/>
    <m/>
    <m/>
    <m/>
    <s v="1700    ORCHID                       AV"/>
    <m/>
    <n v="34.103000000000002"/>
    <n v="-118.3402"/>
    <n v="1"/>
  </r>
  <r>
    <n v="201206226"/>
    <d v="2020-02-01T00:00:00"/>
    <d v="2020-02-01T00:00:00"/>
    <n v="1"/>
    <n v="12"/>
    <x v="8"/>
    <n v="1205"/>
    <n v="1"/>
    <n v="236"/>
    <s v="INTIMATE PARTNER - AGGRAVATED ASSAULT"/>
    <s v="2000 1309 1814 0445 0447 0913"/>
    <n v="28"/>
    <s v="F"/>
    <s v="B"/>
    <n v="101"/>
    <s v="STREET"/>
    <n v="212"/>
    <s v="BOTTLE"/>
    <s v="AA"/>
    <s v="Adult Arrest"/>
    <n v="236"/>
    <m/>
    <m/>
    <m/>
    <s v="5100    DENKER                       AV"/>
    <m/>
    <n v="33.996400000000001"/>
    <n v="-118.30459999999999"/>
    <n v="1"/>
  </r>
  <r>
    <n v="201007809"/>
    <d v="2020-04-06T00:00:00"/>
    <d v="2020-04-06T00:00:00"/>
    <n v="930"/>
    <n v="10"/>
    <x v="11"/>
    <n v="1078"/>
    <n v="2"/>
    <n v="745"/>
    <s v="VANDALISM - MISDEAMEANOR ($399 OR UNDER)"/>
    <s v="0329 1822"/>
    <n v="41"/>
    <s v="M"/>
    <s v="W"/>
    <n v="121"/>
    <s v="YARD (RESIDENTIAL/BUSINESS)"/>
    <m/>
    <m/>
    <s v="IC"/>
    <s v="Invest Cont"/>
    <n v="745"/>
    <m/>
    <m/>
    <m/>
    <s v="4900    EDGERTON                     AV"/>
    <m/>
    <n v="34.1584"/>
    <n v="-118.48909999999999"/>
    <n v="0"/>
  </r>
  <r>
    <n v="200115420"/>
    <d v="2020-07-27T00:00:00"/>
    <d v="2020-07-25T00:00:00"/>
    <n v="1500"/>
    <n v="1"/>
    <x v="1"/>
    <n v="111"/>
    <n v="1"/>
    <n v="310"/>
    <s v="BURGLARY"/>
    <s v="0397 1602 0344 1822 1402"/>
    <n v="0"/>
    <s v="M"/>
    <s v="W"/>
    <n v="118"/>
    <s v="CONSTRUCTION SITE"/>
    <m/>
    <m/>
    <s v="IC"/>
    <s v="Invest Cont"/>
    <n v="310"/>
    <n v="998"/>
    <m/>
    <m/>
    <s v="800 N  BUNKER HILL                  AV"/>
    <m/>
    <n v="34.063699999999997"/>
    <n v="-118.244"/>
    <n v="0"/>
  </r>
  <r>
    <n v="200516153"/>
    <d v="2020-11-03T00:00:00"/>
    <d v="2020-11-03T00:00:00"/>
    <n v="850"/>
    <n v="5"/>
    <x v="10"/>
    <n v="564"/>
    <n v="2"/>
    <n v="624"/>
    <s v="BATTERY - SIMPLE ASSAULT"/>
    <s v="0416 0554 0913 0602"/>
    <n v="20"/>
    <s v="F"/>
    <s v="H"/>
    <n v="502"/>
    <s v="MULTI-UNIT DWELLING (APARTMENT, DUPLEX, ETC)"/>
    <n v="400"/>
    <s v="STRONG-ARM (HANDS, FIST, FEET OR BODILY FORCE)"/>
    <s v="AO"/>
    <s v="Adult Other"/>
    <n v="624"/>
    <m/>
    <m/>
    <m/>
    <s v="300 S  CENTRE                       ST"/>
    <m/>
    <n v="33.740699999999997"/>
    <n v="-118.2835"/>
    <n v="0"/>
  </r>
  <r>
    <n v="200510859"/>
    <d v="2020-06-21T00:00:00"/>
    <d v="2020-06-21T00:00:00"/>
    <n v="1220"/>
    <n v="5"/>
    <x v="10"/>
    <n v="566"/>
    <n v="2"/>
    <n v="624"/>
    <s v="BATTERY - SIMPLE ASSAULT"/>
    <s v="0400 0913"/>
    <n v="36"/>
    <s v="F"/>
    <s v="B"/>
    <n v="502"/>
    <s v="MULTI-UNIT DWELLING (APARTMENT, DUPLEX, ETC)"/>
    <n v="500"/>
    <s v="UNKNOWN WEAPON/OTHER WEAPON"/>
    <s v="AO"/>
    <s v="Adult Other"/>
    <n v="624"/>
    <m/>
    <m/>
    <m/>
    <s v="900 S  CENTRE                       ST"/>
    <m/>
    <n v="33.735100000000003"/>
    <n v="-118.28360000000001"/>
    <n v="0"/>
  </r>
  <r>
    <n v="200816132"/>
    <d v="2020-11-06T00:00:00"/>
    <d v="2020-11-06T00:00:00"/>
    <n v="1315"/>
    <n v="8"/>
    <x v="12"/>
    <n v="817"/>
    <n v="2"/>
    <n v="624"/>
    <s v="BATTERY - SIMPLE ASSAULT"/>
    <s v="1202 1210 0416 1822"/>
    <n v="65"/>
    <s v="M"/>
    <s v="W"/>
    <n v="802"/>
    <s v="MUNICIPAL BUS LINE INCLUDES LADOT/DASH"/>
    <n v="400"/>
    <s v="STRONG-ARM (HANDS, FIST, FEET OR BODILY FORCE)"/>
    <s v="IC"/>
    <s v="Invest Cont"/>
    <n v="624"/>
    <m/>
    <m/>
    <m/>
    <s v="WESTWOOD                     BL"/>
    <s v="WEYBURN                      AV"/>
    <n v="34.062600000000003"/>
    <n v="-118.44540000000001"/>
    <n v="0"/>
  </r>
  <r>
    <n v="200904797"/>
    <d v="2020-01-19T00:00:00"/>
    <d v="2020-01-18T00:00:00"/>
    <n v="1620"/>
    <n v="9"/>
    <x v="3"/>
    <n v="964"/>
    <n v="1"/>
    <n v="343"/>
    <s v="SHOPLIFTING-GRAND THEFT ($950.01 &amp; OVER)"/>
    <n v="325"/>
    <n v="0"/>
    <s v="X"/>
    <s v="X"/>
    <n v="710"/>
    <s v="OTHER PREMISE"/>
    <m/>
    <m/>
    <s v="IC"/>
    <s v="Invest Cont"/>
    <n v="343"/>
    <m/>
    <m/>
    <m/>
    <s v="14000    RIVERSIDE                    DR"/>
    <m/>
    <n v="34.157600000000002"/>
    <n v="-118.438"/>
    <n v="0"/>
  </r>
  <r>
    <n v="201009599"/>
    <d v="2020-06-01T00:00:00"/>
    <d v="2020-06-01T00:00:00"/>
    <n v="1800"/>
    <n v="10"/>
    <x v="11"/>
    <n v="1001"/>
    <n v="1"/>
    <n v="210"/>
    <s v="ROBBERY"/>
    <s v="0344 1609 0444 0329 1822 0342 0321 0443"/>
    <n v="0"/>
    <s v="M"/>
    <s v="W"/>
    <n v="401"/>
    <s v="MINI-MART"/>
    <n v="500"/>
    <s v="UNKNOWN WEAPON/OTHER WEAPON"/>
    <s v="IC"/>
    <s v="Invest Cont"/>
    <n v="210"/>
    <m/>
    <m/>
    <m/>
    <s v="18900    ROSCOE                       BL"/>
    <m/>
    <n v="34.220599999999997"/>
    <n v="-118.5448"/>
    <n v="0"/>
  </r>
  <r>
    <n v="200712628"/>
    <d v="2020-08-10T00:00:00"/>
    <d v="2020-08-08T00:00:00"/>
    <n v="1630"/>
    <n v="7"/>
    <x v="0"/>
    <n v="722"/>
    <n v="1"/>
    <n v="440"/>
    <s v="THEFT PLAIN - PETTY ($950 &amp; UNDER)"/>
    <n v="394"/>
    <n v="33"/>
    <s v="F"/>
    <s v="W"/>
    <n v="116"/>
    <s v="OTHER/OUTSIDE"/>
    <m/>
    <m/>
    <s v="IC"/>
    <s v="Invest Cont"/>
    <n v="440"/>
    <m/>
    <m/>
    <m/>
    <s v="8400    BLACKBURN                    AV"/>
    <m/>
    <n v="34.072099999999999"/>
    <n v="-118.3733"/>
    <n v="0"/>
  </r>
  <r>
    <n v="200122059"/>
    <d v="2020-12-07T00:00:00"/>
    <d v="2020-12-07T00:00:00"/>
    <n v="1400"/>
    <n v="1"/>
    <x v="1"/>
    <n v="164"/>
    <n v="1"/>
    <n v="230"/>
    <s v="ASSAULT WITH DEADLY WEAPON, AGGRAVATED ASSAULT"/>
    <s v="0947 1309 0919 1310 1822 0429 0448 1311"/>
    <n v="22"/>
    <s v="M"/>
    <s v="H"/>
    <n v="102"/>
    <s v="SIDEWALK"/>
    <n v="400"/>
    <s v="STRONG-ARM (HANDS, FIST, FEET OR BODILY FORCE)"/>
    <s v="IC"/>
    <s v="Invest Cont"/>
    <n v="230"/>
    <m/>
    <m/>
    <m/>
    <s v="6TH"/>
    <s v="SPRING"/>
    <n v="34.045999999999999"/>
    <n v="-118.251"/>
    <n v="0"/>
  </r>
  <r>
    <n v="201010007"/>
    <d v="2020-06-15T00:00:00"/>
    <d v="2020-06-15T00:00:00"/>
    <n v="1000"/>
    <n v="10"/>
    <x v="11"/>
    <n v="1015"/>
    <n v="2"/>
    <n v="740"/>
    <s v="VANDALISM - FELONY ($400 &amp; OVER, ALL CHURCH VANDALISMS)"/>
    <s v="0329 0913 2004"/>
    <n v="0"/>
    <s v="M"/>
    <s v="W"/>
    <n v="708"/>
    <s v="CHURCH/CHAPEL (CHANGED 03-03 FROM CHURCH/TEMPLE)"/>
    <m/>
    <m/>
    <s v="IC"/>
    <s v="Invest Cont"/>
    <n v="740"/>
    <m/>
    <m/>
    <m/>
    <s v="18100    SHERMAN                      WY"/>
    <m/>
    <n v="34.204799999999999"/>
    <n v="-118.5273"/>
    <n v="0"/>
  </r>
  <r>
    <n v="200515831"/>
    <d v="2020-10-26T00:00:00"/>
    <d v="2020-10-26T00:00:00"/>
    <n v="2045"/>
    <n v="5"/>
    <x v="10"/>
    <n v="514"/>
    <n v="1"/>
    <n v="210"/>
    <s v="ROBBERY"/>
    <s v="0416 0448 0429 0344"/>
    <n v="31"/>
    <s v="F"/>
    <s v="H"/>
    <n v="501"/>
    <s v="SINGLE FAMILY DWELLING"/>
    <n v="400"/>
    <s v="STRONG-ARM (HANDS, FIST, FEET OR BODILY FORCE)"/>
    <s v="AA"/>
    <s v="Adult Arrest"/>
    <n v="210"/>
    <m/>
    <m/>
    <m/>
    <s v="1000    KING                         AV"/>
    <m/>
    <n v="33.782200000000003"/>
    <n v="-118.2757"/>
    <n v="1"/>
  </r>
  <r>
    <n v="200414908"/>
    <d v="2020-11-15T00:00:00"/>
    <d v="2020-11-13T00:00:00"/>
    <n v="1800"/>
    <n v="4"/>
    <x v="4"/>
    <n v="473"/>
    <n v="1"/>
    <n v="330"/>
    <s v="BURGLARY FROM VEHICLE"/>
    <s v="0344 1302 0329"/>
    <n v="58"/>
    <s v="F"/>
    <s v="B"/>
    <n v="101"/>
    <s v="STREET"/>
    <m/>
    <m/>
    <s v="IC"/>
    <s v="Invest Cont"/>
    <n v="330"/>
    <m/>
    <m/>
    <m/>
    <s v="600 S  ST LOUIS                     ST"/>
    <m/>
    <n v="34.037599999999998"/>
    <n v="-118.2166"/>
    <n v="0"/>
  </r>
  <r>
    <n v="200810358"/>
    <d v="2020-06-08T00:00:00"/>
    <d v="2020-05-08T00:00:00"/>
    <n v="1200"/>
    <n v="8"/>
    <x v="12"/>
    <n v="832"/>
    <n v="1"/>
    <n v="480"/>
    <s v="BIKE - STOLEN"/>
    <s v="0913 2034 2032 1817 2004 0344 1202 1218"/>
    <n v="59"/>
    <s v="M"/>
    <s v="W"/>
    <n v="102"/>
    <s v="SIDEWALK"/>
    <m/>
    <m/>
    <s v="IC"/>
    <s v="Invest Cont"/>
    <n v="480"/>
    <m/>
    <m/>
    <m/>
    <s v="MAYFIELD                     AV"/>
    <s v="SAN VICENTE                  AV"/>
    <n v="34.0518"/>
    <n v="-118.46339999999999"/>
    <n v="0"/>
  </r>
  <r>
    <n v="200314796"/>
    <d v="2020-07-25T00:00:00"/>
    <d v="2020-07-24T00:00:00"/>
    <n v="2100"/>
    <n v="3"/>
    <x v="2"/>
    <n v="328"/>
    <n v="1"/>
    <n v="330"/>
    <s v="BURGLARY FROM VEHICLE"/>
    <s v="1307 1609 0329 0344 1822"/>
    <n v="32"/>
    <s v="M"/>
    <s v="B"/>
    <n v="506"/>
    <s v="ABANDONED BUILDING ABANDONED HOUSE"/>
    <m/>
    <m/>
    <s v="IC"/>
    <s v="Invest Cont"/>
    <n v="330"/>
    <m/>
    <m/>
    <m/>
    <s v="800 W  32ND                         ST"/>
    <m/>
    <n v="34.024799999999999"/>
    <n v="-118.2818"/>
    <n v="0"/>
  </r>
  <r>
    <n v="201208020"/>
    <d v="2020-02-27T00:00:00"/>
    <d v="2020-02-27T00:00:00"/>
    <n v="2150"/>
    <n v="12"/>
    <x v="8"/>
    <n v="1248"/>
    <n v="2"/>
    <n v="437"/>
    <s v="RESISTING ARREST"/>
    <s v="1402 0400"/>
    <n v="0"/>
    <s v="X"/>
    <s v="X"/>
    <n v="101"/>
    <s v="STREET"/>
    <n v="400"/>
    <s v="STRONG-ARM (HANDS, FIST, FEET OR BODILY FORCE)"/>
    <s v="IC"/>
    <s v="Invest Cont"/>
    <n v="437"/>
    <n v="998"/>
    <m/>
    <m/>
    <s v="MENLO"/>
    <s v="65TH                         ST"/>
    <n v="33.9801"/>
    <n v="-118.28919999999999"/>
    <n v="0"/>
  </r>
  <r>
    <n v="200113405"/>
    <d v="2020-06-14T00:00:00"/>
    <d v="2020-06-14T00:00:00"/>
    <n v="1200"/>
    <n v="1"/>
    <x v="1"/>
    <n v="158"/>
    <n v="2"/>
    <n v="434"/>
    <s v="FALSE IMPRISONMENT"/>
    <s v="0451 1218 1501 0432 1814 0913 0410"/>
    <n v="50"/>
    <s v="F"/>
    <s v="W"/>
    <n v="502"/>
    <s v="MULTI-UNIT DWELLING (APARTMENT, DUPLEX, ETC)"/>
    <n v="400"/>
    <s v="STRONG-ARM (HANDS, FIST, FEET OR BODILY FORCE)"/>
    <s v="AO"/>
    <s v="Adult Other"/>
    <n v="434"/>
    <m/>
    <m/>
    <m/>
    <s v="600 S  CENTRAL                      AV"/>
    <m/>
    <n v="34.0381"/>
    <n v="-118.2401"/>
    <n v="0"/>
  </r>
  <r>
    <n v="200906038"/>
    <d v="2020-02-14T00:00:00"/>
    <d v="2020-02-11T00:00:00"/>
    <n v="1900"/>
    <n v="9"/>
    <x v="3"/>
    <n v="909"/>
    <n v="2"/>
    <n v="930"/>
    <s v="CRIMINAL THREATS - NO WEAPON DISPLAYED"/>
    <s v="0906 1501 1822"/>
    <n v="39"/>
    <s v="M"/>
    <s v="H"/>
    <n v="101"/>
    <s v="STREET"/>
    <n v="511"/>
    <s v="VERBAL THREAT"/>
    <s v="IC"/>
    <s v="Invest Cont"/>
    <n v="930"/>
    <m/>
    <m/>
    <m/>
    <s v="13600    WYANDOTTE                    ST"/>
    <m/>
    <n v="34.203000000000003"/>
    <n v="-118.42910000000001"/>
    <n v="0"/>
  </r>
  <r>
    <n v="201113091"/>
    <d v="2020-08-31T00:00:00"/>
    <d v="2020-08-30T00:00:00"/>
    <n v="900"/>
    <n v="11"/>
    <x v="7"/>
    <n v="1145"/>
    <n v="1"/>
    <n v="420"/>
    <s v="THEFT FROM MOTOR VEHICLE - PETTY ($950 &amp; UNDER)"/>
    <m/>
    <n v="0"/>
    <m/>
    <m/>
    <n v="101"/>
    <s v="STREET"/>
    <m/>
    <m/>
    <s v="IC"/>
    <s v="Invest Cont"/>
    <n v="420"/>
    <m/>
    <m/>
    <m/>
    <s v="2700    CLEARWATER                   ST"/>
    <m/>
    <n v="34.104999999999997"/>
    <n v="-118.2547"/>
    <n v="0"/>
  </r>
  <r>
    <n v="200300516"/>
    <d v="2020-01-06T00:00:00"/>
    <d v="2020-01-06T00:00:00"/>
    <n v="1420"/>
    <n v="3"/>
    <x v="2"/>
    <n v="363"/>
    <n v="1"/>
    <n v="210"/>
    <s v="ROBBERY"/>
    <s v="1414 0906 1251 0342 0449 0334 0355 0371 0408 1822"/>
    <n v="27"/>
    <s v="M"/>
    <s v="B"/>
    <n v="247"/>
    <s v="CAR WASH"/>
    <n v="102"/>
    <s v="HAND GUN"/>
    <s v="JA"/>
    <s v="Juv Arrest"/>
    <n v="210"/>
    <m/>
    <m/>
    <m/>
    <s v="4000 W  MARTIN LUTHER KING JR        BL"/>
    <m/>
    <n v="34.015099999999997"/>
    <n v="-118.34220000000001"/>
    <n v="1"/>
  </r>
  <r>
    <n v="201211301"/>
    <d v="2020-04-20T00:00:00"/>
    <d v="2020-04-06T00:00:00"/>
    <n v="1800"/>
    <n v="12"/>
    <x v="8"/>
    <n v="1242"/>
    <n v="2"/>
    <n v="647"/>
    <s v="THROWING OBJECT AT MOVING VEHICLE"/>
    <s v="1310 1309 1822 0447 0342 1312 0340 0329"/>
    <n v="28"/>
    <s v="F"/>
    <s v="B"/>
    <n v="101"/>
    <s v="STREET"/>
    <n v="212"/>
    <s v="BOTTLE"/>
    <s v="IC"/>
    <s v="Invest Cont"/>
    <n v="647"/>
    <m/>
    <m/>
    <m/>
    <s v="SOUTHWEST                    DR"/>
    <s v="VAN NESS                     AV"/>
    <n v="33.982900000000001"/>
    <n v="-118.3177"/>
    <n v="0"/>
  </r>
  <r>
    <n v="200809088"/>
    <d v="2020-05-04T00:00:00"/>
    <d v="2020-04-23T00:00:00"/>
    <n v="800"/>
    <n v="8"/>
    <x v="12"/>
    <n v="814"/>
    <n v="2"/>
    <n v="354"/>
    <s v="THEFT OF IDENTITY"/>
    <n v="100"/>
    <n v="29"/>
    <s v="M"/>
    <s v="W"/>
    <n v="501"/>
    <s v="SINGLE FAMILY DWELLING"/>
    <m/>
    <m/>
    <s v="IC"/>
    <s v="Invest Cont"/>
    <n v="354"/>
    <m/>
    <m/>
    <m/>
    <s v="11300    MONTANA                      AV"/>
    <m/>
    <n v="34.066899999999997"/>
    <n v="-118.4619"/>
    <n v="0"/>
  </r>
  <r>
    <n v="200614293"/>
    <d v="2020-08-22T00:00:00"/>
    <d v="2020-08-22T00:00:00"/>
    <n v="635"/>
    <n v="6"/>
    <x v="9"/>
    <n v="622"/>
    <n v="1"/>
    <n v="230"/>
    <s v="ASSAULT WITH DEADLY WEAPON, AGGRAVATED ASSAULT"/>
    <s v="0400 0416 0334 1822 2004 1402"/>
    <n v="62"/>
    <s v="F"/>
    <s v="W"/>
    <n v="402"/>
    <s v="MARKET"/>
    <n v="200"/>
    <s v="KNIFE WITH BLADE 6INCHES OR LESS"/>
    <s v="AA"/>
    <s v="Adult Arrest"/>
    <n v="230"/>
    <n v="998"/>
    <m/>
    <m/>
    <s v="KIRKWOOD"/>
    <s v="LAUREL CANYON"/>
    <n v="34.114600000000003"/>
    <n v="-118.36069999999999"/>
    <n v="1"/>
  </r>
  <r>
    <n v="200807486"/>
    <d v="2020-03-18T00:00:00"/>
    <d v="2020-03-14T00:00:00"/>
    <n v="1600"/>
    <n v="8"/>
    <x v="12"/>
    <n v="832"/>
    <n v="1"/>
    <n v="330"/>
    <s v="BURGLARY FROM VEHICLE"/>
    <s v="0344 0321 1822"/>
    <n v="35"/>
    <s v="F"/>
    <s v="O"/>
    <n v="501"/>
    <s v="SINGLE FAMILY DWELLING"/>
    <m/>
    <m/>
    <s v="IC"/>
    <s v="Invest Cont"/>
    <n v="330"/>
    <m/>
    <m/>
    <m/>
    <s v="11700    DARLINGTON                   AV"/>
    <m/>
    <n v="34.052500000000002"/>
    <n v="-118.46429999999999"/>
    <n v="0"/>
  </r>
  <r>
    <n v="201218920"/>
    <d v="2020-08-19T00:00:00"/>
    <d v="2020-08-19T00:00:00"/>
    <n v="1940"/>
    <n v="12"/>
    <x v="8"/>
    <n v="1267"/>
    <n v="1"/>
    <n v="210"/>
    <s v="ROBBERY"/>
    <s v="0344 0449 0432 1822 1251 1259"/>
    <n v="14"/>
    <s v="M"/>
    <s v="H"/>
    <n v="210"/>
    <s v="RESTAURANT/FAST FOOD"/>
    <n v="200"/>
    <s v="KNIFE WITH BLADE 6INCHES OR LESS"/>
    <s v="IC"/>
    <s v="Invest Cont"/>
    <n v="210"/>
    <m/>
    <m/>
    <m/>
    <s v="MANCHESTER                   AV"/>
    <s v="FIGUEROA                     ST"/>
    <n v="33.960099999999997"/>
    <n v="-118.28270000000001"/>
    <n v="0"/>
  </r>
  <r>
    <n v="200110327"/>
    <d v="2020-04-11T00:00:00"/>
    <d v="2020-04-09T00:00:00"/>
    <n v="1200"/>
    <n v="1"/>
    <x v="1"/>
    <n v="163"/>
    <n v="2"/>
    <n v="946"/>
    <s v="OTHER MISCELLANEOUS CRIME"/>
    <s v="1701 0562 0416"/>
    <n v="85"/>
    <s v="F"/>
    <s v="O"/>
    <n v="502"/>
    <s v="MULTI-UNIT DWELLING (APARTMENT, DUPLEX, ETC)"/>
    <n v="400"/>
    <s v="STRONG-ARM (HANDS, FIST, FEET OR BODILY FORCE)"/>
    <s v="IC"/>
    <s v="Invest Cont"/>
    <n v="946"/>
    <m/>
    <m/>
    <m/>
    <s v="200 W  7TH                          ST"/>
    <m/>
    <n v="34.044499999999999"/>
    <n v="-118.25230000000001"/>
    <n v="0"/>
  </r>
  <r>
    <n v="200812380"/>
    <d v="2020-07-27T00:00:00"/>
    <d v="2020-07-20T00:00:00"/>
    <n v="1600"/>
    <n v="8"/>
    <x v="12"/>
    <n v="829"/>
    <n v="1"/>
    <n v="480"/>
    <s v="BIKE - STOLEN"/>
    <s v="0344 1822"/>
    <n v="21"/>
    <s v="M"/>
    <s v="H"/>
    <n v="502"/>
    <s v="MULTI-UNIT DWELLING (APARTMENT, DUPLEX, ETC)"/>
    <m/>
    <m/>
    <s v="IC"/>
    <s v="Invest Cont"/>
    <n v="480"/>
    <m/>
    <m/>
    <m/>
    <s v="10300    SANTA MONICA                 BL"/>
    <m/>
    <n v="34.058900000000001"/>
    <n v="-118.4221"/>
    <n v="0"/>
  </r>
  <r>
    <n v="200700664"/>
    <d v="2020-04-14T00:00:00"/>
    <d v="2020-04-14T00:00:00"/>
    <n v="945"/>
    <n v="7"/>
    <x v="0"/>
    <n v="749"/>
    <n v="2"/>
    <n v="740"/>
    <s v="VANDALISM - FELONY ($400 &amp; OVER, ALL CHURCH VANDALISMS)"/>
    <s v="1402 2004 0329"/>
    <n v="52"/>
    <s v="M"/>
    <s v="A"/>
    <n v="108"/>
    <s v="PARKING LOT"/>
    <n v="400"/>
    <s v="STRONG-ARM (HANDS, FIST, FEET OR BODILY FORCE)"/>
    <s v="AA"/>
    <s v="Adult Arrest"/>
    <n v="740"/>
    <n v="998"/>
    <m/>
    <m/>
    <s v="1000    CRENSHAW                     BL"/>
    <m/>
    <n v="34.058500000000002"/>
    <n v="-118.3262"/>
    <n v="1"/>
  </r>
  <r>
    <n v="201204766"/>
    <d v="2020-01-08T00:00:00"/>
    <d v="2020-01-08T00:00:00"/>
    <n v="2100"/>
    <n v="12"/>
    <x v="8"/>
    <n v="1267"/>
    <n v="2"/>
    <n v="624"/>
    <s v="BATTERY - SIMPLE ASSAULT"/>
    <s v="0400 0416 1309 2033"/>
    <n v="34"/>
    <s v="F"/>
    <s v="B"/>
    <n v="101"/>
    <s v="STREET"/>
    <n v="400"/>
    <s v="STRONG-ARM (HANDS, FIST, FEET OR BODILY FORCE)"/>
    <s v="IC"/>
    <s v="Invest Cont"/>
    <n v="624"/>
    <m/>
    <m/>
    <m/>
    <s v="84TH                         ST"/>
    <s v="BROADWAY"/>
    <n v="33.963299999999997"/>
    <n v="-118.2783"/>
    <n v="0"/>
  </r>
  <r>
    <n v="200113470"/>
    <d v="2020-06-16T00:00:00"/>
    <d v="2020-05-30T00:00:00"/>
    <n v="1400"/>
    <n v="1"/>
    <x v="1"/>
    <n v="158"/>
    <n v="1"/>
    <n v="310"/>
    <s v="BURGLARY"/>
    <s v="1609 0344 1822 1402"/>
    <n v="0"/>
    <s v="M"/>
    <s v="W"/>
    <n v="203"/>
    <s v="OTHER BUSINESS"/>
    <m/>
    <m/>
    <s v="IC"/>
    <s v="Invest Cont"/>
    <n v="310"/>
    <n v="998"/>
    <m/>
    <m/>
    <s v="800 E  5TH                          ST"/>
    <m/>
    <n v="34.0426"/>
    <n v="-118.24120000000001"/>
    <n v="0"/>
  </r>
  <r>
    <n v="200315539"/>
    <d v="2020-08-10T00:00:00"/>
    <d v="2020-08-10T00:00:00"/>
    <n v="1130"/>
    <n v="3"/>
    <x v="2"/>
    <n v="397"/>
    <n v="1"/>
    <n v="761"/>
    <s v="BRANDISH WEAPON"/>
    <s v="1309 0334 0421 0913 0561"/>
    <n v="43"/>
    <s v="F"/>
    <s v="B"/>
    <n v="501"/>
    <s v="SINGLE FAMILY DWELLING"/>
    <n v="207"/>
    <s v="OTHER KNIFE"/>
    <s v="IC"/>
    <s v="Invest Cont"/>
    <n v="761"/>
    <n v="930"/>
    <m/>
    <m/>
    <s v="4300 S  BUDLONG                      AV"/>
    <m/>
    <n v="34.003700000000002"/>
    <n v="-118.2959"/>
    <n v="0"/>
  </r>
  <r>
    <n v="200410582"/>
    <d v="2020-07-07T00:00:00"/>
    <d v="2020-07-06T00:00:00"/>
    <n v="1625"/>
    <n v="4"/>
    <x v="4"/>
    <n v="478"/>
    <n v="1"/>
    <n v="440"/>
    <s v="THEFT PLAIN - PETTY ($950 &amp; UNDER)"/>
    <n v="344"/>
    <n v="29"/>
    <s v="F"/>
    <s v="H"/>
    <n v="119"/>
    <s v="PORCH, RESIDENTIAL"/>
    <m/>
    <m/>
    <s v="IC"/>
    <s v="Invest Cont"/>
    <n v="440"/>
    <m/>
    <m/>
    <m/>
    <s v="3400    ATLANTIC                     ST"/>
    <m/>
    <n v="34.024500000000003"/>
    <n v="-118.2024"/>
    <n v="0"/>
  </r>
  <r>
    <n v="201007415"/>
    <d v="2020-03-20T00:00:00"/>
    <d v="2020-03-20T00:00:00"/>
    <n v="1635"/>
    <n v="10"/>
    <x v="11"/>
    <n v="1039"/>
    <n v="1"/>
    <n v="230"/>
    <s v="ASSAULT WITH DEADLY WEAPON, AGGRAVATED ASSAULT"/>
    <s v="1300 1822 0302 0371 1805 1816 1270 0906"/>
    <n v="39"/>
    <s v="M"/>
    <s v="H"/>
    <n v="102"/>
    <s v="SIDEWALK"/>
    <n v="101"/>
    <s v="REVOLVER"/>
    <s v="AA"/>
    <s v="Adult Arrest"/>
    <n v="230"/>
    <m/>
    <m/>
    <m/>
    <s v="6700    WOODLEY                      AV"/>
    <m/>
    <n v="34.192100000000003"/>
    <n v="-118.4836"/>
    <n v="1"/>
  </r>
  <r>
    <n v="201308956"/>
    <d v="2020-04-02T00:00:00"/>
    <d v="2020-04-01T00:00:00"/>
    <n v="1945"/>
    <n v="13"/>
    <x v="6"/>
    <n v="1309"/>
    <n v="1"/>
    <n v="331"/>
    <s v="THEFT FROM MOTOR VEHICLE - GRAND ($950.01 AND OVER)"/>
    <s v="1300 0344"/>
    <n v="44"/>
    <s v="F"/>
    <s v="W"/>
    <n v="108"/>
    <s v="PARKING LOT"/>
    <m/>
    <m/>
    <s v="IC"/>
    <s v="Invest Cont"/>
    <n v="331"/>
    <m/>
    <m/>
    <m/>
    <s v="DAMON                        ST"/>
    <s v="MATEO                        ST"/>
    <n v="34.028700000000001"/>
    <n v="-118.23220000000001"/>
    <n v="0"/>
  </r>
  <r>
    <n v="200709546"/>
    <d v="2020-05-23T00:00:00"/>
    <d v="2020-05-22T00:00:00"/>
    <n v="1700"/>
    <n v="7"/>
    <x v="0"/>
    <n v="773"/>
    <n v="1"/>
    <n v="510"/>
    <s v="VEHICLE - STOLEN"/>
    <m/>
    <n v="0"/>
    <m/>
    <m/>
    <n v="101"/>
    <s v="STREET"/>
    <m/>
    <m/>
    <s v="IC"/>
    <s v="Invest Cont"/>
    <n v="510"/>
    <m/>
    <m/>
    <m/>
    <s v="5300 W  WASHINGTON                   BL"/>
    <m/>
    <n v="34.041699999999999"/>
    <n v="-118.3588"/>
    <n v="0"/>
  </r>
  <r>
    <n v="201209518"/>
    <d v="2020-03-21T00:00:00"/>
    <d v="2020-03-21T00:00:00"/>
    <n v="1500"/>
    <n v="12"/>
    <x v="8"/>
    <n v="1245"/>
    <n v="1"/>
    <n v="510"/>
    <s v="VEHICLE - STOLEN"/>
    <m/>
    <n v="0"/>
    <m/>
    <m/>
    <n v="101"/>
    <s v="STREET"/>
    <m/>
    <m/>
    <s v="IC"/>
    <s v="Invest Cont"/>
    <n v="510"/>
    <m/>
    <m/>
    <m/>
    <s v="6500 S  NORMANDIE                    AV"/>
    <m/>
    <n v="33.980600000000003"/>
    <n v="-118.30029999999999"/>
    <n v="0"/>
  </r>
  <r>
    <n v="200807520"/>
    <d v="2020-03-19T00:00:00"/>
    <d v="2020-03-19T00:00:00"/>
    <n v="1140"/>
    <n v="8"/>
    <x v="12"/>
    <n v="885"/>
    <n v="2"/>
    <n v="624"/>
    <s v="BATTERY - SIMPLE ASSAULT"/>
    <n v="1501"/>
    <n v="54"/>
    <s v="M"/>
    <s v="W"/>
    <n v="501"/>
    <s v="SINGLE FAMILY DWELLING"/>
    <n v="500"/>
    <s v="UNKNOWN WEAPON/OTHER WEAPON"/>
    <s v="AO"/>
    <s v="Adult Other"/>
    <n v="624"/>
    <m/>
    <m/>
    <m/>
    <s v="10300    NORTHVALE                    RD"/>
    <m/>
    <n v="34.033099999999997"/>
    <n v="-118.411"/>
    <n v="0"/>
  </r>
  <r>
    <n v="201116969"/>
    <d v="2020-12-25T00:00:00"/>
    <d v="2020-12-25T00:00:00"/>
    <n v="630"/>
    <n v="11"/>
    <x v="7"/>
    <n v="1158"/>
    <n v="1"/>
    <n v="310"/>
    <s v="BURGLARY"/>
    <s v="1210 0344 1606"/>
    <n v="30"/>
    <s v="F"/>
    <s v="O"/>
    <n v="501"/>
    <s v="SINGLE FAMILY DWELLING"/>
    <n v="500"/>
    <s v="UNKNOWN WEAPON/OTHER WEAPON"/>
    <s v="IC"/>
    <s v="Invest Cont"/>
    <n v="310"/>
    <m/>
    <m/>
    <m/>
    <s v="400    COLINA"/>
    <m/>
    <n v="34.097900000000003"/>
    <n v="-118.21299999999999"/>
    <n v="0"/>
  </r>
  <r>
    <n v="200617744"/>
    <d v="2020-11-08T00:00:00"/>
    <d v="2020-11-08T00:00:00"/>
    <n v="225"/>
    <n v="6"/>
    <x v="9"/>
    <n v="663"/>
    <n v="2"/>
    <n v="930"/>
    <s v="CRIMINAL THREATS - NO WEAPON DISPLAYED"/>
    <s v="0421 1822 1501 1300"/>
    <n v="31"/>
    <s v="M"/>
    <s v="H"/>
    <n v="211"/>
    <s v="PAWN SHOP"/>
    <n v="511"/>
    <s v="VERBAL THREAT"/>
    <s v="IC"/>
    <s v="Invest Cont"/>
    <n v="930"/>
    <m/>
    <m/>
    <m/>
    <s v="6700    SANTA MONICA                 BL"/>
    <m/>
    <n v="34.090699999999998"/>
    <n v="-118.3368"/>
    <n v="0"/>
  </r>
  <r>
    <n v="200314890"/>
    <d v="2020-07-29T00:00:00"/>
    <d v="2020-07-29T00:00:00"/>
    <n v="110"/>
    <n v="3"/>
    <x v="2"/>
    <n v="319"/>
    <n v="2"/>
    <n v="624"/>
    <s v="BATTERY - SIMPLE ASSAULT"/>
    <s v="1822 0416 0447"/>
    <n v="28"/>
    <s v="M"/>
    <s v="O"/>
    <n v="108"/>
    <s v="PARKING LOT"/>
    <n v="500"/>
    <s v="UNKNOWN WEAPON/OTHER WEAPON"/>
    <s v="IC"/>
    <s v="Invest Cont"/>
    <n v="624"/>
    <m/>
    <m/>
    <m/>
    <s v="2500 S  FIGUEROA                     ST"/>
    <m/>
    <n v="34.0289"/>
    <n v="-118.2756"/>
    <n v="0"/>
  </r>
  <r>
    <n v="200210364"/>
    <d v="2020-05-19T00:00:00"/>
    <d v="2020-05-19T00:00:00"/>
    <n v="30"/>
    <n v="2"/>
    <x v="5"/>
    <n v="261"/>
    <n v="1"/>
    <n v="330"/>
    <s v="BURGLARY FROM VEHICLE"/>
    <s v="0344 1307 1609 0329 1300 1202"/>
    <n v="60"/>
    <s v="M"/>
    <s v="H"/>
    <n v="707"/>
    <s v="GARAGE/CARPORT"/>
    <m/>
    <m/>
    <s v="IC"/>
    <s v="Invest Cont"/>
    <n v="330"/>
    <m/>
    <m/>
    <m/>
    <s v="800    GRAND VIEW                   ST"/>
    <m/>
    <n v="34.055900000000001"/>
    <n v="-118.28"/>
    <n v="0"/>
  </r>
  <r>
    <n v="200707049"/>
    <d v="2020-03-05T00:00:00"/>
    <d v="2020-03-05T00:00:00"/>
    <n v="1100"/>
    <n v="7"/>
    <x v="0"/>
    <n v="713"/>
    <n v="2"/>
    <n v="745"/>
    <s v="VANDALISM - MISDEAMEANOR ($399 OR UNDER)"/>
    <s v="0329 2004"/>
    <n v="27"/>
    <s v="M"/>
    <s v="H"/>
    <n v="203"/>
    <s v="OTHER BUSINESS"/>
    <m/>
    <m/>
    <s v="IC"/>
    <s v="Invest Cont"/>
    <n v="745"/>
    <m/>
    <m/>
    <m/>
    <s v="7800    BEVERLY                      BL"/>
    <m/>
    <n v="34.078200000000002"/>
    <n v="-118.3573"/>
    <n v="0"/>
  </r>
  <r>
    <n v="200711350"/>
    <d v="2020-07-06T00:00:00"/>
    <d v="2020-07-06T00:00:00"/>
    <n v="850"/>
    <n v="7"/>
    <x v="0"/>
    <n v="783"/>
    <n v="2"/>
    <n v="354"/>
    <s v="THEFT OF IDENTITY"/>
    <n v="917"/>
    <n v="28"/>
    <s v="F"/>
    <s v="H"/>
    <n v="501"/>
    <s v="SINGLE FAMILY DWELLING"/>
    <m/>
    <m/>
    <s v="IC"/>
    <s v="Invest Cont"/>
    <n v="354"/>
    <m/>
    <m/>
    <m/>
    <s v="2300 S  RIDGELEY                     DR"/>
    <m/>
    <n v="34.037599999999998"/>
    <n v="-118.35980000000001"/>
    <n v="0"/>
  </r>
  <r>
    <n v="200209588"/>
    <d v="2020-04-30T00:00:00"/>
    <d v="2020-04-30T00:00:00"/>
    <n v="35"/>
    <n v="2"/>
    <x v="5"/>
    <n v="245"/>
    <n v="2"/>
    <n v="888"/>
    <s v="TRESPASSING"/>
    <s v="1822 0313"/>
    <n v="0"/>
    <s v="X"/>
    <s v="X"/>
    <n v="719"/>
    <s v="MEDICAL/DENTAL OFFICES"/>
    <m/>
    <m/>
    <s v="IC"/>
    <s v="Invest Cont"/>
    <n v="888"/>
    <m/>
    <m/>
    <m/>
    <s v="2200 W  3RD                          ST"/>
    <m/>
    <n v="34.063299999999998"/>
    <n v="-118.27379999999999"/>
    <n v="0"/>
  </r>
  <r>
    <n v="200708534"/>
    <d v="2020-04-23T00:00:00"/>
    <d v="2020-04-18T00:00:00"/>
    <n v="2000"/>
    <n v="7"/>
    <x v="0"/>
    <n v="784"/>
    <n v="1"/>
    <n v="510"/>
    <s v="VEHICLE - STOLEN"/>
    <m/>
    <n v="0"/>
    <m/>
    <m/>
    <n v="101"/>
    <s v="STREET"/>
    <m/>
    <m/>
    <s v="IC"/>
    <s v="Invest Cont"/>
    <n v="510"/>
    <m/>
    <m/>
    <m/>
    <s v="2300 S  REDONDO                      BL"/>
    <m/>
    <n v="34.0366"/>
    <n v="-118.35469999999999"/>
    <n v="0"/>
  </r>
  <r>
    <n v="200215659"/>
    <d v="2020-09-22T00:00:00"/>
    <d v="2020-09-15T00:00:00"/>
    <n v="1630"/>
    <n v="2"/>
    <x v="5"/>
    <n v="249"/>
    <n v="1"/>
    <n v="210"/>
    <s v="ROBBERY"/>
    <s v="1822 0344"/>
    <n v="48"/>
    <s v="M"/>
    <s v="H"/>
    <n v="102"/>
    <s v="SIDEWALK"/>
    <n v="400"/>
    <s v="STRONG-ARM (HANDS, FIST, FEET OR BODILY FORCE)"/>
    <s v="IC"/>
    <s v="Invest Cont"/>
    <n v="210"/>
    <m/>
    <m/>
    <m/>
    <s v="300 S  BEAUDRY                      AV"/>
    <m/>
    <n v="34.056199999999997"/>
    <n v="-118.25700000000001"/>
    <n v="0"/>
  </r>
  <r>
    <n v="201010262"/>
    <d v="2020-06-22T00:00:00"/>
    <d v="2020-06-21T00:00:00"/>
    <n v="2200"/>
    <n v="10"/>
    <x v="11"/>
    <n v="1045"/>
    <n v="1"/>
    <n v="510"/>
    <s v="VEHICLE - STOLEN"/>
    <m/>
    <n v="0"/>
    <m/>
    <m/>
    <n v="101"/>
    <s v="STREET"/>
    <m/>
    <m/>
    <s v="IC"/>
    <s v="Invest Cont"/>
    <n v="510"/>
    <m/>
    <m/>
    <m/>
    <s v="5600    LINDLEY                      AV"/>
    <m/>
    <n v="34.1723"/>
    <n v="-118.5273"/>
    <n v="0"/>
  </r>
  <r>
    <n v="200316197"/>
    <d v="2020-08-21T00:00:00"/>
    <d v="2020-08-21T00:00:00"/>
    <n v="2200"/>
    <n v="3"/>
    <x v="2"/>
    <n v="379"/>
    <n v="2"/>
    <n v="624"/>
    <s v="BATTERY - SIMPLE ASSAULT"/>
    <s v="0416 0305 0319 0446 0361 0913"/>
    <n v="44"/>
    <s v="F"/>
    <s v="B"/>
    <n v="501"/>
    <s v="SINGLE FAMILY DWELLING"/>
    <n v="400"/>
    <s v="STRONG-ARM (HANDS, FIST, FEET OR BODILY FORCE)"/>
    <s v="IC"/>
    <s v="Invest Cont"/>
    <n v="624"/>
    <m/>
    <m/>
    <m/>
    <s v="1000 W  39TH                         PL"/>
    <m/>
    <n v="34.014200000000002"/>
    <n v="-118.2921"/>
    <n v="0"/>
  </r>
  <r>
    <n v="200313476"/>
    <d v="2020-06-30T00:00:00"/>
    <d v="2020-06-30T00:00:00"/>
    <n v="346"/>
    <n v="3"/>
    <x v="2"/>
    <n v="328"/>
    <n v="1"/>
    <n v="520"/>
    <s v="VEHICLE - ATTEMPT STOLEN"/>
    <s v="1309 1218 1822"/>
    <n v="22"/>
    <s v="M"/>
    <s v="W"/>
    <n v="707"/>
    <s v="GARAGE/CARPORT"/>
    <m/>
    <m/>
    <s v="IC"/>
    <s v="Invest Cont"/>
    <n v="520"/>
    <m/>
    <m/>
    <m/>
    <s v="700 W  27TH                         ST"/>
    <m/>
    <n v="34.028100000000002"/>
    <n v="-118.2788"/>
    <n v="0"/>
  </r>
  <r>
    <n v="201009186"/>
    <d v="2020-05-20T00:00:00"/>
    <d v="2020-05-20T00:00:00"/>
    <n v="445"/>
    <n v="10"/>
    <x v="11"/>
    <n v="1041"/>
    <n v="1"/>
    <n v="420"/>
    <s v="THEFT FROM MOTOR VEHICLE - PETTY ($950 &amp; UNDER)"/>
    <s v="1822 0344 0321 1420 0209 1300"/>
    <n v="25"/>
    <s v="F"/>
    <s v="B"/>
    <n v="101"/>
    <s v="STREET"/>
    <m/>
    <m/>
    <s v="IC"/>
    <s v="Invest Cont"/>
    <n v="420"/>
    <m/>
    <m/>
    <m/>
    <s v="6000    MELVIN                       AV"/>
    <m/>
    <n v="34.179299999999998"/>
    <n v="-118.56"/>
    <n v="0"/>
  </r>
  <r>
    <n v="200808659"/>
    <d v="2020-04-24T00:00:00"/>
    <d v="2020-04-24T00:00:00"/>
    <n v="550"/>
    <n v="8"/>
    <x v="12"/>
    <n v="805"/>
    <n v="1"/>
    <n v="310"/>
    <s v="BURGLARY"/>
    <s v="2004 0381 0358 1607 1822"/>
    <n v="30"/>
    <s v="M"/>
    <s v="W"/>
    <n v="502"/>
    <s v="MULTI-UNIT DWELLING (APARTMENT, DUPLEX, ETC)"/>
    <m/>
    <m/>
    <s v="AA"/>
    <s v="Adult Arrest"/>
    <n v="310"/>
    <m/>
    <m/>
    <m/>
    <s v="600    ACANTO                       ST"/>
    <m/>
    <n v="34.076000000000001"/>
    <n v="-118.4679"/>
    <n v="1"/>
  </r>
  <r>
    <n v="201111791"/>
    <d v="2020-07-24T00:00:00"/>
    <d v="2020-07-18T00:00:00"/>
    <n v="1700"/>
    <n v="11"/>
    <x v="7"/>
    <n v="1102"/>
    <n v="2"/>
    <n v="745"/>
    <s v="VANDALISM - MISDEAMEANOR ($399 OR UNDER)"/>
    <n v="329"/>
    <n v="0"/>
    <s v="X"/>
    <s v="X"/>
    <n v="109"/>
    <s v="PARK/PLAYGROUND"/>
    <m/>
    <m/>
    <s v="IC"/>
    <s v="Invest Cont"/>
    <n v="745"/>
    <m/>
    <m/>
    <m/>
    <s v="4100    CHEVY CHASE                  DR"/>
    <m/>
    <n v="34.133400000000002"/>
    <n v="-118.26819999999999"/>
    <n v="0"/>
  </r>
  <r>
    <n v="201006111"/>
    <d v="2020-02-18T00:00:00"/>
    <d v="2020-02-03T00:00:00"/>
    <n v="900"/>
    <n v="10"/>
    <x v="11"/>
    <n v="1097"/>
    <n v="2"/>
    <n v="662"/>
    <s v="BUNCO, GRAND THEFT"/>
    <n v="344"/>
    <n v="67"/>
    <s v="M"/>
    <s v="W"/>
    <n v="501"/>
    <s v="SINGLE FAMILY DWELLING"/>
    <m/>
    <m/>
    <s v="IC"/>
    <s v="Invest Cont"/>
    <n v="662"/>
    <m/>
    <m/>
    <m/>
    <s v="4500    COMBER                       AV"/>
    <m/>
    <n v="34.151600000000002"/>
    <n v="-118.5168"/>
    <n v="0"/>
  </r>
  <r>
    <n v="200710207"/>
    <d v="2020-06-09T00:00:00"/>
    <d v="2020-06-07T00:00:00"/>
    <n v="1930"/>
    <n v="7"/>
    <x v="0"/>
    <n v="702"/>
    <n v="1"/>
    <n v="420"/>
    <s v="THEFT FROM MOTOR VEHICLE - PETTY ($950 &amp; UNDER)"/>
    <m/>
    <n v="0"/>
    <m/>
    <m/>
    <n v="104"/>
    <s v="DRIVEWAY"/>
    <m/>
    <m/>
    <s v="IC"/>
    <s v="Invest Cont"/>
    <n v="420"/>
    <m/>
    <m/>
    <m/>
    <s v="800 N  OGDEN                        DR"/>
    <m/>
    <n v="34.0854"/>
    <n v="-118.3595"/>
    <n v="0"/>
  </r>
  <r>
    <n v="201226606"/>
    <d v="2020-12-17T00:00:00"/>
    <d v="2020-12-12T00:00:00"/>
    <n v="1200"/>
    <n v="12"/>
    <x v="8"/>
    <n v="1253"/>
    <n v="1"/>
    <n v="510"/>
    <s v="VEHICLE - STOLEN"/>
    <m/>
    <n v="0"/>
    <m/>
    <m/>
    <n v="101"/>
    <s v="STREET"/>
    <m/>
    <m/>
    <s v="IC"/>
    <s v="Invest Cont"/>
    <n v="510"/>
    <m/>
    <m/>
    <m/>
    <s v="7600 S  HOBART                       BL"/>
    <m/>
    <n v="33.969099999999997"/>
    <n v="-118.3079"/>
    <n v="0"/>
  </r>
  <r>
    <n v="200206279"/>
    <d v="2020-02-15T00:00:00"/>
    <d v="2020-02-15T00:00:00"/>
    <n v="600"/>
    <n v="2"/>
    <x v="5"/>
    <n v="269"/>
    <n v="1"/>
    <n v="330"/>
    <s v="BURGLARY FROM VEHICLE"/>
    <s v="0344 0329 1609 1307"/>
    <n v="19"/>
    <s v="X"/>
    <s v="X"/>
    <n v="101"/>
    <s v="STREET"/>
    <m/>
    <m/>
    <s v="IC"/>
    <s v="Invest Cont"/>
    <n v="330"/>
    <m/>
    <m/>
    <m/>
    <s v="8TH                          ST"/>
    <s v="COLUMBIA"/>
    <n v="34.050600000000003"/>
    <n v="-118.26990000000001"/>
    <n v="0"/>
  </r>
  <r>
    <n v="201115866"/>
    <d v="2020-11-18T00:00:00"/>
    <d v="2020-11-18T00:00:00"/>
    <n v="1850"/>
    <n v="11"/>
    <x v="7"/>
    <n v="1159"/>
    <n v="2"/>
    <n v="624"/>
    <s v="BATTERY - SIMPLE ASSAULT"/>
    <s v="0400 0444"/>
    <n v="51"/>
    <s v="M"/>
    <s v="B"/>
    <n v="109"/>
    <s v="PARK/PLAYGROUND"/>
    <n v="400"/>
    <s v="STRONG-ARM (HANDS, FIST, FEET OR BODILY FORCE)"/>
    <s v="IC"/>
    <s v="Invest Cont"/>
    <n v="624"/>
    <m/>
    <m/>
    <m/>
    <s v="4700 N  FIGUEROA                     ST"/>
    <m/>
    <n v="34.099800000000002"/>
    <n v="-118.2039"/>
    <n v="0"/>
  </r>
  <r>
    <n v="200204310"/>
    <d v="2020-01-07T00:00:00"/>
    <d v="2020-01-03T00:00:00"/>
    <n v="1200"/>
    <n v="2"/>
    <x v="5"/>
    <n v="257"/>
    <n v="1"/>
    <n v="440"/>
    <s v="THEFT PLAIN - PETTY ($950 &amp; UNDER)"/>
    <s v="0344 0394"/>
    <n v="44"/>
    <s v="M"/>
    <s v="H"/>
    <n v="502"/>
    <s v="MULTI-UNIT DWELLING (APARTMENT, DUPLEX, ETC)"/>
    <m/>
    <m/>
    <s v="IC"/>
    <s v="Invest Cont"/>
    <n v="440"/>
    <m/>
    <m/>
    <m/>
    <s v="500 S  UNION                        AV"/>
    <m/>
    <n v="34.058599999999998"/>
    <n v="-118.26909999999999"/>
    <n v="0"/>
  </r>
  <r>
    <n v="200713982"/>
    <d v="2020-09-18T00:00:00"/>
    <d v="2020-09-17T00:00:00"/>
    <n v="250"/>
    <n v="7"/>
    <x v="0"/>
    <n v="705"/>
    <n v="2"/>
    <n v="740"/>
    <s v="VANDALISM - FELONY ($400 &amp; OVER, ALL CHURCH VANDALISMS)"/>
    <s v="1822 0329"/>
    <n v="30"/>
    <s v="M"/>
    <s v="W"/>
    <n v="702"/>
    <s v="OFFICE BUILDING/OFFICE"/>
    <m/>
    <m/>
    <s v="IC"/>
    <s v="Invest Cont"/>
    <n v="740"/>
    <m/>
    <m/>
    <m/>
    <s v="900 N  LA BREA                      AV"/>
    <m/>
    <n v="34.084600000000002"/>
    <n v="-118.3464"/>
    <n v="0"/>
  </r>
  <r>
    <n v="201007107"/>
    <d v="2020-03-11T00:00:00"/>
    <d v="2020-03-11T00:00:00"/>
    <n v="730"/>
    <n v="10"/>
    <x v="11"/>
    <n v="1045"/>
    <n v="2"/>
    <n v="626"/>
    <s v="INTIMATE PARTNER - SIMPLE ASSAULT"/>
    <s v="0329 1813 0913 0400 2000"/>
    <n v="42"/>
    <s v="F"/>
    <s v="O"/>
    <n v="104"/>
    <s v="DRIVEWAY"/>
    <n v="400"/>
    <s v="STRONG-ARM (HANDS, FIST, FEET OR BODILY FORCE)"/>
    <s v="AA"/>
    <s v="Adult Arrest"/>
    <n v="626"/>
    <m/>
    <m/>
    <m/>
    <s v="17700    MARTHA                       ST"/>
    <m/>
    <n v="34.173200000000001"/>
    <n v="-118.5188"/>
    <n v="1"/>
  </r>
  <r>
    <n v="201209656"/>
    <d v="2020-03-24T00:00:00"/>
    <d v="2020-03-21T00:00:00"/>
    <n v="900"/>
    <n v="12"/>
    <x v="8"/>
    <n v="1268"/>
    <n v="1"/>
    <n v="510"/>
    <s v="VEHICLE - STOLEN"/>
    <n v="1402"/>
    <n v="0"/>
    <s v="F"/>
    <s v="B"/>
    <n v="101"/>
    <s v="STREET"/>
    <m/>
    <m/>
    <s v="AO"/>
    <s v="Adult Other"/>
    <n v="510"/>
    <n v="998"/>
    <m/>
    <m/>
    <s v="84TH                         PL"/>
    <s v="BROADWAY"/>
    <n v="33.962400000000002"/>
    <n v="-118.2783"/>
    <n v="0"/>
  </r>
  <r>
    <n v="200606980"/>
    <d v="2020-02-26T00:00:00"/>
    <d v="2020-02-26T00:00:00"/>
    <n v="100"/>
    <n v="6"/>
    <x v="9"/>
    <n v="636"/>
    <n v="1"/>
    <n v="440"/>
    <s v="THEFT PLAIN - PETTY ($950 &amp; UNDER)"/>
    <n v="344"/>
    <n v="40"/>
    <s v="M"/>
    <s v="H"/>
    <n v="710"/>
    <s v="OTHER PREMISE"/>
    <m/>
    <m/>
    <s v="IC"/>
    <s v="Invest Cont"/>
    <n v="440"/>
    <m/>
    <m/>
    <m/>
    <s v="6600    HOLLYWOOD                    BL"/>
    <m/>
    <n v="34.103400000000001"/>
    <n v="-118.3325"/>
    <n v="0"/>
  </r>
  <r>
    <n v="201206921"/>
    <d v="2020-02-11T00:00:00"/>
    <d v="2020-02-11T00:00:00"/>
    <n v="650"/>
    <n v="12"/>
    <x v="8"/>
    <n v="1251"/>
    <n v="2"/>
    <n v="740"/>
    <s v="VANDALISM - FELONY ($400 &amp; OVER, ALL CHURCH VANDALISMS)"/>
    <s v="0913 2000 0329 1813 0202"/>
    <n v="44"/>
    <s v="F"/>
    <s v="H"/>
    <n v="122"/>
    <s v="VEHICLE, PASSENGER/TRUCK"/>
    <m/>
    <m/>
    <s v="IC"/>
    <s v="Invest Cont"/>
    <n v="740"/>
    <m/>
    <m/>
    <m/>
    <s v="7200    BRYNHURST                    AV"/>
    <m/>
    <n v="33.974499999999999"/>
    <n v="-118.3342"/>
    <n v="0"/>
  </r>
  <r>
    <n v="200907767"/>
    <d v="2020-03-23T00:00:00"/>
    <d v="2020-03-23T00:00:00"/>
    <n v="1300"/>
    <n v="9"/>
    <x v="3"/>
    <n v="981"/>
    <n v="1"/>
    <n v="510"/>
    <s v="VEHICLE - STOLEN"/>
    <m/>
    <n v="0"/>
    <m/>
    <m/>
    <n v="123"/>
    <s v="PARKING UNDERGROUND/BUILDING"/>
    <m/>
    <m/>
    <s v="AA"/>
    <s v="Adult Arrest"/>
    <n v="510"/>
    <m/>
    <m/>
    <m/>
    <s v="15200    DICKENS                      ST"/>
    <m/>
    <n v="34.152299999999997"/>
    <n v="-118.4641"/>
    <n v="1"/>
  </r>
  <r>
    <n v="200210031"/>
    <d v="2020-05-10T00:00:00"/>
    <d v="2020-05-10T00:00:00"/>
    <n v="2245"/>
    <n v="2"/>
    <x v="5"/>
    <n v="211"/>
    <n v="2"/>
    <n v="624"/>
    <s v="BATTERY - SIMPLE ASSAULT"/>
    <s v="0444 0416 0446 0432 0342 1210 0919 0913 0361"/>
    <n v="38"/>
    <s v="M"/>
    <s v="H"/>
    <n v="101"/>
    <s v="STREET"/>
    <n v="400"/>
    <s v="STRONG-ARM (HANDS, FIST, FEET OR BODILY FORCE)"/>
    <s v="IC"/>
    <s v="Invest Cont"/>
    <n v="624"/>
    <m/>
    <m/>
    <m/>
    <s v="600 N  NEW HAMPSHIRE                AV"/>
    <m/>
    <n v="34.081800000000001"/>
    <n v="-118.2929"/>
    <n v="0"/>
  </r>
  <r>
    <n v="200321341"/>
    <d v="2020-12-06T00:00:00"/>
    <d v="2020-12-06T00:00:00"/>
    <n v="2305"/>
    <n v="3"/>
    <x v="2"/>
    <n v="361"/>
    <n v="1"/>
    <n v="761"/>
    <s v="BRANDISH WEAPON"/>
    <s v="0334 0329 0443 0913 1259 1300 1309"/>
    <n v="12"/>
    <s v="M"/>
    <s v="H"/>
    <n v="103"/>
    <s v="ALLEY"/>
    <n v="102"/>
    <s v="HAND GUN"/>
    <s v="AA"/>
    <s v="Adult Arrest"/>
    <n v="761"/>
    <m/>
    <m/>
    <m/>
    <s v="4000    STEVELY                      AV"/>
    <m/>
    <n v="34.013100000000001"/>
    <n v="-118.3536"/>
    <n v="1"/>
  </r>
  <r>
    <n v="200214256"/>
    <d v="2020-08-25T00:00:00"/>
    <d v="2020-08-25T00:00:00"/>
    <n v="1941"/>
    <n v="2"/>
    <x v="5"/>
    <n v="249"/>
    <n v="2"/>
    <n v="740"/>
    <s v="VANDALISM - FELONY ($400 &amp; OVER, ALL CHURCH VANDALISMS)"/>
    <s v="1822 0601 0329 1309"/>
    <n v="0"/>
    <s v="X"/>
    <s v="X"/>
    <n v="502"/>
    <s v="MULTI-UNIT DWELLING (APARTMENT, DUPLEX, ETC)"/>
    <m/>
    <m/>
    <s v="IC"/>
    <s v="Invest Cont"/>
    <n v="740"/>
    <m/>
    <m/>
    <m/>
    <s v="600    ST PAUL                      AV"/>
    <m/>
    <n v="34.054200000000002"/>
    <n v="-118.2611"/>
    <n v="0"/>
  </r>
  <r>
    <n v="201305733"/>
    <d v="2020-01-31T00:00:00"/>
    <d v="2020-01-27T00:00:00"/>
    <n v="900"/>
    <n v="13"/>
    <x v="6"/>
    <n v="1324"/>
    <n v="2"/>
    <n v="624"/>
    <s v="BATTERY - SIMPLE ASSAULT"/>
    <s v="1202 0446"/>
    <n v="60"/>
    <s v="M"/>
    <s v="H"/>
    <n v="402"/>
    <s v="MARKET"/>
    <n v="400"/>
    <s v="STRONG-ARM (HANDS, FIST, FEET OR BODILY FORCE)"/>
    <s v="IC"/>
    <s v="Invest Cont"/>
    <n v="624"/>
    <m/>
    <m/>
    <m/>
    <s v="2000 S  CENTRAL                      AV"/>
    <m/>
    <n v="34.023299999999999"/>
    <n v="-118.2516"/>
    <n v="0"/>
  </r>
  <r>
    <n v="200505266"/>
    <d v="2020-01-30T00:00:00"/>
    <d v="2020-01-29T00:00:00"/>
    <n v="303"/>
    <n v="5"/>
    <x v="10"/>
    <n v="513"/>
    <n v="1"/>
    <n v="420"/>
    <s v="THEFT FROM MOTOR VEHICLE - PETTY ($950 &amp; UNDER)"/>
    <s v="2005 0344 0385 1300"/>
    <n v="41"/>
    <s v="F"/>
    <s v="W"/>
    <n v="108"/>
    <s v="PARKING LOT"/>
    <m/>
    <m/>
    <s v="AO"/>
    <s v="Adult Other"/>
    <n v="420"/>
    <m/>
    <m/>
    <m/>
    <s v="1200    PACIFIC COAST                HY"/>
    <m/>
    <n v="33.789900000000003"/>
    <n v="-118.2975"/>
    <n v="0"/>
  </r>
  <r>
    <n v="200518096"/>
    <d v="2020-12-22T00:00:00"/>
    <d v="2020-12-22T00:00:00"/>
    <n v="700"/>
    <n v="5"/>
    <x v="10"/>
    <n v="531"/>
    <n v="1"/>
    <n v="510"/>
    <s v="VEHICLE - STOLEN"/>
    <m/>
    <n v="0"/>
    <m/>
    <m/>
    <n v="101"/>
    <s v="STREET"/>
    <m/>
    <m/>
    <s v="IC"/>
    <s v="Invest Cont"/>
    <n v="510"/>
    <m/>
    <m/>
    <m/>
    <s v="25900    BELLE PORTE                  AV"/>
    <m/>
    <n v="33.787599999999998"/>
    <n v="-118.30119999999999"/>
    <n v="0"/>
  </r>
  <r>
    <n v="200117519"/>
    <d v="2020-09-06T00:00:00"/>
    <d v="2020-09-06T00:00:00"/>
    <n v="1015"/>
    <n v="1"/>
    <x v="1"/>
    <n v="154"/>
    <n v="2"/>
    <n v="626"/>
    <s v="INTIMATE PARTNER - SIMPLE ASSAULT"/>
    <s v="2000 1813 1814 0913 1239 0416"/>
    <n v="30"/>
    <s v="F"/>
    <s v="B"/>
    <n v="502"/>
    <s v="MULTI-UNIT DWELLING (APARTMENT, DUPLEX, ETC)"/>
    <n v="500"/>
    <s v="UNKNOWN WEAPON/OTHER WEAPON"/>
    <s v="IC"/>
    <s v="Invest Cont"/>
    <n v="626"/>
    <m/>
    <m/>
    <m/>
    <s v="100 W  5TH                          ST"/>
    <m/>
    <n v="34.046700000000001"/>
    <n v="-118.24850000000001"/>
    <n v="0"/>
  </r>
  <r>
    <n v="200911873"/>
    <d v="2020-07-02T00:00:00"/>
    <d v="2020-06-29T00:00:00"/>
    <n v="1700"/>
    <n v="9"/>
    <x v="3"/>
    <n v="914"/>
    <n v="1"/>
    <n v="341"/>
    <s v="THEFT-GRAND ($950.01 &amp; OVER)EXCPT,GUNS,FOWL,LIVESTK,PROD"/>
    <n v="344"/>
    <n v="23"/>
    <s v="F"/>
    <s v="W"/>
    <n v="210"/>
    <s v="RESTAURANT/FAST FOOD"/>
    <m/>
    <m/>
    <s v="IC"/>
    <s v="Invest Cont"/>
    <n v="341"/>
    <m/>
    <m/>
    <m/>
    <s v="6800    VAN NUYS                     BL"/>
    <m/>
    <n v="34.197600000000001"/>
    <n v="-118.45740000000001"/>
    <n v="0"/>
  </r>
  <r>
    <n v="200313894"/>
    <d v="2020-07-09T00:00:00"/>
    <d v="2020-07-08T00:00:00"/>
    <n v="1115"/>
    <n v="3"/>
    <x v="2"/>
    <n v="398"/>
    <n v="2"/>
    <n v="745"/>
    <s v="VANDALISM - MISDEAMEANOR ($399 OR UNDER)"/>
    <n v="329"/>
    <n v="30"/>
    <s v="F"/>
    <s v="B"/>
    <n v="502"/>
    <s v="MULTI-UNIT DWELLING (APARTMENT, DUPLEX, ETC)"/>
    <m/>
    <m/>
    <s v="IC"/>
    <s v="Invest Cont"/>
    <n v="745"/>
    <m/>
    <m/>
    <m/>
    <s v="600 W  40TH                         PL"/>
    <m/>
    <n v="34.010599999999997"/>
    <n v="-118.2842"/>
    <n v="0"/>
  </r>
  <r>
    <n v="200606142"/>
    <d v="2020-02-13T00:00:00"/>
    <d v="2020-02-05T00:00:00"/>
    <n v="1830"/>
    <n v="6"/>
    <x v="9"/>
    <n v="639"/>
    <n v="1"/>
    <n v="510"/>
    <s v="VEHICLE - STOLEN"/>
    <m/>
    <n v="0"/>
    <m/>
    <m/>
    <n v="101"/>
    <s v="STREET"/>
    <m/>
    <m/>
    <s v="IC"/>
    <s v="Invest Cont"/>
    <n v="510"/>
    <m/>
    <m/>
    <m/>
    <s v="5200    FRANKLIN                     AV"/>
    <m/>
    <n v="34.105400000000003"/>
    <n v="-118.3035"/>
    <n v="0"/>
  </r>
  <r>
    <n v="200407886"/>
    <d v="2020-04-16T00:00:00"/>
    <d v="2020-03-31T00:00:00"/>
    <n v="1405"/>
    <n v="4"/>
    <x v="4"/>
    <n v="459"/>
    <n v="2"/>
    <n v="940"/>
    <s v="EXTORTION"/>
    <n v="1915"/>
    <n v="24"/>
    <s v="F"/>
    <s v="H"/>
    <n v="501"/>
    <s v="SINGLE FAMILY DWELLING"/>
    <m/>
    <m/>
    <s v="IC"/>
    <s v="Invest Cont"/>
    <n v="940"/>
    <m/>
    <m/>
    <m/>
    <s v="400 N  CONCORD                      ST"/>
    <m/>
    <n v="34.040999999999997"/>
    <n v="-118.1947"/>
    <n v="0"/>
  </r>
  <r>
    <n v="201010115"/>
    <d v="2020-06-17T00:00:00"/>
    <d v="2020-06-17T00:00:00"/>
    <n v="1350"/>
    <n v="10"/>
    <x v="11"/>
    <n v="1044"/>
    <n v="1"/>
    <n v="230"/>
    <s v="ASSAULT WITH DEADLY WEAPON, AGGRAVATED ASSAULT"/>
    <s v="0906 0444 1822 0334 0387 1414"/>
    <n v="27"/>
    <s v="M"/>
    <s v="W"/>
    <n v="502"/>
    <s v="MULTI-UNIT DWELLING (APARTMENT, DUPLEX, ETC)"/>
    <n v="200"/>
    <s v="KNIFE WITH BLADE 6INCHES OR LESS"/>
    <s v="IC"/>
    <s v="Invest Cont"/>
    <n v="230"/>
    <m/>
    <m/>
    <m/>
    <s v="18400    COLLINS                      ST"/>
    <m/>
    <n v="34.174900000000001"/>
    <n v="-118.53440000000001"/>
    <n v="0"/>
  </r>
  <r>
    <n v="200905398"/>
    <d v="2020-02-01T00:00:00"/>
    <d v="2020-02-01T00:00:00"/>
    <n v="1130"/>
    <n v="9"/>
    <x v="3"/>
    <n v="941"/>
    <n v="1"/>
    <n v="442"/>
    <s v="SHOPLIFTING - PETTY THEFT ($950 &amp; UNDER)"/>
    <s v="0325 2024"/>
    <n v="0"/>
    <s v="X"/>
    <s v="X"/>
    <n v="404"/>
    <s v="DEPARTMENT STORE"/>
    <m/>
    <m/>
    <s v="AO"/>
    <s v="Adult Other"/>
    <n v="442"/>
    <m/>
    <m/>
    <m/>
    <s v="5700 N  SEPULVEDA                    BL"/>
    <m/>
    <n v="34.173999999999999"/>
    <n v="-118.4661"/>
    <n v="0"/>
  </r>
  <r>
    <n v="200918839"/>
    <d v="2020-12-26T00:00:00"/>
    <d v="2020-12-25T00:00:00"/>
    <n v="1200"/>
    <n v="9"/>
    <x v="3"/>
    <n v="964"/>
    <n v="1"/>
    <n v="510"/>
    <s v="VEHICLE - STOLEN"/>
    <m/>
    <n v="0"/>
    <m/>
    <m/>
    <n v="101"/>
    <s v="STREET"/>
    <m/>
    <m/>
    <s v="IC"/>
    <s v="Invest Cont"/>
    <n v="510"/>
    <m/>
    <m/>
    <m/>
    <s v="MAGNOLIA"/>
    <s v="WOODMAN"/>
    <n v="34.164900000000003"/>
    <n v="-118.4312"/>
    <n v="0"/>
  </r>
  <r>
    <n v="200905698"/>
    <d v="2020-02-07T00:00:00"/>
    <d v="2020-02-07T00:00:00"/>
    <n v="1435"/>
    <n v="9"/>
    <x v="3"/>
    <n v="976"/>
    <n v="2"/>
    <n v="930"/>
    <s v="CRIMINAL THREATS - NO WEAPON DISPLAYED"/>
    <s v="0421 1309"/>
    <n v="51"/>
    <s v="M"/>
    <s v="O"/>
    <n v="108"/>
    <s v="PARKING LOT"/>
    <n v="511"/>
    <s v="VERBAL THREAT"/>
    <s v="AA"/>
    <s v="Adult Arrest"/>
    <n v="930"/>
    <m/>
    <m/>
    <m/>
    <s v="13300    MOORPARK                     ST"/>
    <m/>
    <n v="34.150399999999998"/>
    <n v="-118.4225"/>
    <n v="1"/>
  </r>
  <r>
    <n v="200716336"/>
    <d v="2020-11-24T00:00:00"/>
    <d v="2020-11-05T00:00:00"/>
    <n v="1545"/>
    <n v="7"/>
    <x v="0"/>
    <n v="702"/>
    <n v="1"/>
    <n v="230"/>
    <s v="ASSAULT WITH DEADLY WEAPON, AGGRAVATED ASSAULT"/>
    <s v="2031 0416 0449 2000 1814 0913 0446 0445 1506 0334"/>
    <n v="32"/>
    <s v="M"/>
    <s v="B"/>
    <n v="501"/>
    <s v="SINGLE FAMILY DWELLING"/>
    <n v="212"/>
    <s v="BOTTLE"/>
    <s v="IC"/>
    <s v="Invest Cont"/>
    <n v="230"/>
    <n v="946"/>
    <m/>
    <m/>
    <s v="700 N  MARTEL                       AV"/>
    <m/>
    <n v="34.083599999999997"/>
    <n v="-118.3511"/>
    <n v="0"/>
  </r>
  <r>
    <n v="200707522"/>
    <d v="2020-03-16T00:00:00"/>
    <d v="2020-03-13T00:00:00"/>
    <n v="2100"/>
    <n v="7"/>
    <x v="0"/>
    <n v="765"/>
    <n v="1"/>
    <n v="420"/>
    <s v="THEFT FROM MOTOR VEHICLE - PETTY ($950 &amp; UNDER)"/>
    <n v="344"/>
    <n v="48"/>
    <s v="M"/>
    <s v="H"/>
    <n v="108"/>
    <s v="PARKING LOT"/>
    <m/>
    <m/>
    <s v="IC"/>
    <s v="Invest Cont"/>
    <n v="420"/>
    <m/>
    <m/>
    <m/>
    <s v="4700    SAN VICENTE                  BL"/>
    <m/>
    <n v="34.048299999999998"/>
    <n v="-118.3389"/>
    <n v="0"/>
  </r>
  <r>
    <n v="200717491"/>
    <d v="2020-12-26T00:00:00"/>
    <d v="2020-12-25T00:00:00"/>
    <n v="2000"/>
    <n v="7"/>
    <x v="0"/>
    <n v="763"/>
    <n v="1"/>
    <n v="410"/>
    <s v="BURGLARY FROM VEHICLE, ATTEMPTED"/>
    <s v="1822 1300"/>
    <n v="71"/>
    <s v="F"/>
    <s v="B"/>
    <n v="101"/>
    <s v="STREET"/>
    <m/>
    <m/>
    <s v="IC"/>
    <s v="Invest Cont"/>
    <n v="410"/>
    <m/>
    <m/>
    <m/>
    <s v="5600    SATURN                       ST"/>
    <m/>
    <n v="34.048499999999997"/>
    <n v="-118.3609"/>
    <n v="0"/>
  </r>
  <r>
    <n v="200812890"/>
    <d v="2020-08-12T00:00:00"/>
    <d v="2020-08-01T00:00:00"/>
    <n v="930"/>
    <n v="8"/>
    <x v="12"/>
    <n v="885"/>
    <n v="2"/>
    <n v="354"/>
    <s v="THEFT OF IDENTITY"/>
    <s v="1202 0930 0928 0100"/>
    <n v="77"/>
    <s v="M"/>
    <s v="W"/>
    <n v="501"/>
    <s v="SINGLE FAMILY DWELLING"/>
    <m/>
    <m/>
    <s v="IC"/>
    <s v="Invest Cont"/>
    <n v="354"/>
    <m/>
    <m/>
    <m/>
    <s v="10600    CUSHDON                      AV"/>
    <m/>
    <n v="34.039900000000003"/>
    <n v="-118.42270000000001"/>
    <n v="0"/>
  </r>
  <r>
    <n v="200116043"/>
    <d v="2020-08-08T00:00:00"/>
    <d v="2020-08-05T00:00:00"/>
    <n v="2100"/>
    <n v="1"/>
    <x v="1"/>
    <n v="111"/>
    <n v="1"/>
    <n v="510"/>
    <s v="VEHICLE - STOLEN"/>
    <m/>
    <n v="0"/>
    <m/>
    <m/>
    <n v="101"/>
    <s v="STREET"/>
    <m/>
    <m/>
    <s v="IC"/>
    <s v="Invest Cont"/>
    <n v="510"/>
    <m/>
    <m/>
    <m/>
    <s v="600    ALPINE                       ST"/>
    <m/>
    <n v="34.063200000000002"/>
    <n v="-118.24079999999999"/>
    <n v="0"/>
  </r>
  <r>
    <n v="200811150"/>
    <d v="2020-06-26T00:00:00"/>
    <d v="2020-06-26T00:00:00"/>
    <n v="1"/>
    <n v="8"/>
    <x v="12"/>
    <n v="881"/>
    <n v="1"/>
    <n v="341"/>
    <s v="THEFT-GRAND ($950.01 &amp; OVER)EXCPT,GUNS,FOWL,LIVESTK,PROD"/>
    <s v="0344 1822"/>
    <n v="56"/>
    <s v="M"/>
    <s v="H"/>
    <n v="502"/>
    <s v="MULTI-UNIT DWELLING (APARTMENT, DUPLEX, ETC)"/>
    <m/>
    <m/>
    <s v="IC"/>
    <s v="Invest Cont"/>
    <n v="341"/>
    <m/>
    <m/>
    <m/>
    <s v="11700 W  PICO                         BL"/>
    <m/>
    <n v="34.034100000000002"/>
    <n v="-118.4525"/>
    <n v="0"/>
  </r>
  <r>
    <n v="200913819"/>
    <d v="2020-08-21T00:00:00"/>
    <d v="2020-08-21T00:00:00"/>
    <n v="1509"/>
    <n v="9"/>
    <x v="3"/>
    <n v="916"/>
    <n v="1"/>
    <n v="648"/>
    <s v="ARSON"/>
    <s v="1501 1402 1409"/>
    <n v="51"/>
    <s v="M"/>
    <s v="C"/>
    <n v="501"/>
    <s v="SINGLE FAMILY DWELLING"/>
    <n v="506"/>
    <s v="FIRE"/>
    <s v="IC"/>
    <s v="Invest Cont"/>
    <n v="648"/>
    <n v="998"/>
    <m/>
    <m/>
    <s v="7100    MAMMOTH                      AV"/>
    <m/>
    <n v="34.199399999999997"/>
    <n v="-118.4324"/>
    <n v="0"/>
  </r>
  <r>
    <n v="200210519"/>
    <d v="2020-05-22T00:00:00"/>
    <d v="2020-05-22T00:00:00"/>
    <n v="1300"/>
    <n v="2"/>
    <x v="5"/>
    <n v="269"/>
    <n v="2"/>
    <n v="626"/>
    <s v="INTIMATE PARTNER - SIMPLE ASSAULT"/>
    <s v="0913 2000 0444 1813 1300"/>
    <n v="27"/>
    <s v="F"/>
    <s v="H"/>
    <n v="102"/>
    <s v="SIDEWALK"/>
    <n v="400"/>
    <s v="STRONG-ARM (HANDS, FIST, FEET OR BODILY FORCE)"/>
    <s v="AO"/>
    <s v="Adult Other"/>
    <n v="626"/>
    <m/>
    <m/>
    <m/>
    <s v="1300    JAMES M WOOD                 BL"/>
    <m/>
    <n v="34.050800000000002"/>
    <n v="-118.2683"/>
    <n v="0"/>
  </r>
  <r>
    <n v="201209372"/>
    <d v="2020-03-17T00:00:00"/>
    <d v="2020-03-17T00:00:00"/>
    <n v="200"/>
    <n v="12"/>
    <x v="8"/>
    <n v="1242"/>
    <n v="2"/>
    <n v="745"/>
    <s v="VANDALISM - MISDEAMEANOR ($399 OR UNDER)"/>
    <s v="0329 1822"/>
    <n v="28"/>
    <s v="F"/>
    <s v="B"/>
    <n v="122"/>
    <s v="VEHICLE, PASSENGER/TRUCK"/>
    <m/>
    <m/>
    <s v="IC"/>
    <s v="Invest Cont"/>
    <n v="745"/>
    <m/>
    <m/>
    <m/>
    <s v="6200 S  VAN NESS                     AV"/>
    <m/>
    <n v="33.9818"/>
    <n v="-118.32210000000001"/>
    <n v="0"/>
  </r>
  <r>
    <n v="201007282"/>
    <d v="2020-03-16T00:00:00"/>
    <d v="2020-03-14T00:00:00"/>
    <n v="2230"/>
    <n v="10"/>
    <x v="11"/>
    <n v="1011"/>
    <n v="1"/>
    <n v="210"/>
    <s v="ROBBERY"/>
    <s v="0344 0334 1822 1202"/>
    <n v="72"/>
    <s v="M"/>
    <s v="W"/>
    <n v="101"/>
    <s v="STREET"/>
    <n v="200"/>
    <s v="KNIFE WITH BLADE 6INCHES OR LESS"/>
    <s v="IC"/>
    <s v="Invest Cont"/>
    <n v="210"/>
    <m/>
    <m/>
    <m/>
    <s v="TAMPA                        AV"/>
    <s v="SATICOY"/>
    <n v="34.208399999999997"/>
    <n v="-118.5535"/>
    <n v="0"/>
  </r>
  <r>
    <n v="201214995"/>
    <d v="2020-06-19T00:00:00"/>
    <d v="2020-06-19T00:00:00"/>
    <n v="1822"/>
    <n v="12"/>
    <x v="8"/>
    <n v="1267"/>
    <n v="1"/>
    <n v="331"/>
    <s v="THEFT FROM MOTOR VEHICLE - GRAND ($950.01 AND OVER)"/>
    <s v="1822 0344 1606 1309"/>
    <n v="41"/>
    <s v="M"/>
    <s v="H"/>
    <n v="503"/>
    <s v="HOTEL"/>
    <m/>
    <m/>
    <s v="IC"/>
    <s v="Invest Cont"/>
    <n v="331"/>
    <m/>
    <m/>
    <m/>
    <s v="8400 S  FIGUEROA                     ST"/>
    <m/>
    <n v="33.962299999999999"/>
    <n v="-118.28270000000001"/>
    <n v="0"/>
  </r>
  <r>
    <n v="201305763"/>
    <d v="2020-02-01T00:00:00"/>
    <d v="2020-01-31T00:00:00"/>
    <n v="2100"/>
    <n v="13"/>
    <x v="6"/>
    <n v="1333"/>
    <n v="1"/>
    <n v="510"/>
    <s v="VEHICLE - STOLEN"/>
    <m/>
    <n v="0"/>
    <m/>
    <m/>
    <n v="101"/>
    <s v="STREET"/>
    <m/>
    <m/>
    <s v="AA"/>
    <s v="Adult Arrest"/>
    <n v="510"/>
    <m/>
    <m/>
    <m/>
    <s v="29TH                         ST"/>
    <s v="GRIFFITH"/>
    <n v="34.018099999999997"/>
    <n v="-118.25920000000001"/>
    <n v="1"/>
  </r>
  <r>
    <n v="200209660"/>
    <d v="2020-05-01T00:00:00"/>
    <d v="2020-04-30T00:00:00"/>
    <n v="1200"/>
    <n v="2"/>
    <x v="5"/>
    <n v="217"/>
    <n v="1"/>
    <n v="510"/>
    <s v="VEHICLE - STOLEN"/>
    <m/>
    <n v="0"/>
    <m/>
    <m/>
    <n v="123"/>
    <s v="PARKING UNDERGROUND/BUILDING"/>
    <m/>
    <m/>
    <s v="IC"/>
    <s v="Invest Cont"/>
    <n v="510"/>
    <m/>
    <m/>
    <m/>
    <s v="1600 W  TEMPLE                       ST"/>
    <m/>
    <n v="34.072699999999998"/>
    <n v="-118.2637"/>
    <n v="0"/>
  </r>
  <r>
    <n v="200704431"/>
    <d v="2020-01-09T00:00:00"/>
    <d v="2020-01-09T00:00:00"/>
    <n v="1155"/>
    <n v="7"/>
    <x v="0"/>
    <n v="721"/>
    <n v="1"/>
    <n v="343"/>
    <s v="SHOPLIFTING-GRAND THEFT ($950.01 &amp; OVER)"/>
    <n v="344"/>
    <n v="19"/>
    <s v="M"/>
    <s v="O"/>
    <n v="203"/>
    <s v="OTHER BUSINESS"/>
    <m/>
    <m/>
    <s v="IC"/>
    <s v="Invest Cont"/>
    <n v="343"/>
    <m/>
    <m/>
    <m/>
    <s v="100 S  ROBERTSON                    BL"/>
    <m/>
    <n v="34.075299999999999"/>
    <n v="-118.3837"/>
    <n v="0"/>
  </r>
  <r>
    <n v="201110412"/>
    <d v="2020-06-14T00:00:00"/>
    <d v="2020-06-13T00:00:00"/>
    <n v="2200"/>
    <n v="11"/>
    <x v="7"/>
    <n v="1161"/>
    <n v="1"/>
    <n v="236"/>
    <s v="INTIMATE PARTNER - AGGRAVATED ASSAULT"/>
    <s v="2000 0913 0448 0444 0408 1814"/>
    <n v="28"/>
    <s v="F"/>
    <s v="H"/>
    <n v="501"/>
    <s v="SINGLE FAMILY DWELLING"/>
    <n v="400"/>
    <s v="STRONG-ARM (HANDS, FIST, FEET OR BODILY FORCE)"/>
    <s v="IC"/>
    <s v="Invest Cont"/>
    <n v="236"/>
    <m/>
    <m/>
    <m/>
    <s v="1100 N  KENMORE                      AV"/>
    <m/>
    <n v="34.090899999999998"/>
    <n v="-118.2974"/>
    <n v="0"/>
  </r>
  <r>
    <n v="200904837"/>
    <d v="2020-01-20T00:00:00"/>
    <d v="2020-01-18T00:00:00"/>
    <n v="1600"/>
    <n v="9"/>
    <x v="3"/>
    <n v="937"/>
    <n v="1"/>
    <n v="510"/>
    <s v="VEHICLE - STOLEN"/>
    <m/>
    <n v="0"/>
    <m/>
    <m/>
    <n v="101"/>
    <s v="STREET"/>
    <m/>
    <m/>
    <s v="IC"/>
    <s v="Invest Cont"/>
    <n v="510"/>
    <m/>
    <m/>
    <m/>
    <s v="13900    BESSEMER                     ST"/>
    <m/>
    <n v="34.1813"/>
    <n v="-118.43559999999999"/>
    <n v="0"/>
  </r>
  <r>
    <n v="200616578"/>
    <d v="2020-10-11T00:00:00"/>
    <d v="2020-10-11T00:00:00"/>
    <n v="2044"/>
    <n v="6"/>
    <x v="9"/>
    <n v="657"/>
    <n v="2"/>
    <n v="956"/>
    <s v="LETTERS, LEWD  -  TELEPHONE CALLS, LEWD"/>
    <s v="1906 0913 0601 1237"/>
    <n v="50"/>
    <s v="M"/>
    <s v="H"/>
    <n v="502"/>
    <s v="MULTI-UNIT DWELLING (APARTMENT, DUPLEX, ETC)"/>
    <m/>
    <m/>
    <s v="IC"/>
    <s v="Invest Cont"/>
    <n v="956"/>
    <m/>
    <m/>
    <m/>
    <s v="5400    BARTON                       AV"/>
    <m/>
    <n v="34.087600000000002"/>
    <n v="-118.3108"/>
    <n v="0"/>
  </r>
  <r>
    <n v="200110484"/>
    <d v="2020-04-14T00:00:00"/>
    <d v="2020-04-14T00:00:00"/>
    <n v="2300"/>
    <n v="1"/>
    <x v="1"/>
    <n v="166"/>
    <n v="2"/>
    <n v="624"/>
    <s v="BATTERY - SIMPLE ASSAULT"/>
    <s v="1202 1218 0416 1822"/>
    <n v="85"/>
    <s v="F"/>
    <s v="W"/>
    <n v="517"/>
    <s v="MISSIONS/SHELTERS"/>
    <n v="400"/>
    <s v="STRONG-ARM (HANDS, FIST, FEET OR BODILY FORCE)"/>
    <s v="IC"/>
    <s v="Invest Cont"/>
    <n v="624"/>
    <m/>
    <m/>
    <m/>
    <s v="600 S  SAN PEDRO                    ST"/>
    <m/>
    <n v="34.042099999999998"/>
    <n v="-118.2469"/>
    <n v="0"/>
  </r>
  <r>
    <n v="200904754"/>
    <d v="2020-01-17T00:00:00"/>
    <d v="2020-01-16T00:00:00"/>
    <n v="1800"/>
    <n v="9"/>
    <x v="3"/>
    <n v="923"/>
    <n v="2"/>
    <n v="354"/>
    <s v="THEFT OF IDENTITY"/>
    <s v="0100 0377 0935 1822"/>
    <n v="56"/>
    <s v="M"/>
    <s v="W"/>
    <n v="501"/>
    <s v="SINGLE FAMILY DWELLING"/>
    <m/>
    <m/>
    <s v="IC"/>
    <s v="Invest Cont"/>
    <n v="354"/>
    <m/>
    <m/>
    <m/>
    <s v="14600    HAYNES                       ST"/>
    <m/>
    <n v="34.189700000000002"/>
    <n v="-118.4509"/>
    <n v="0"/>
  </r>
  <r>
    <n v="200713066"/>
    <d v="2020-08-23T00:00:00"/>
    <d v="2020-08-07T00:00:00"/>
    <n v="900"/>
    <n v="7"/>
    <x v="0"/>
    <n v="723"/>
    <n v="1"/>
    <n v="310"/>
    <s v="BURGLARY"/>
    <s v="1822 0344 1606"/>
    <n v="71"/>
    <s v="M"/>
    <s v="W"/>
    <n v="501"/>
    <s v="SINGLE FAMILY DWELLING"/>
    <m/>
    <m/>
    <s v="IC"/>
    <s v="Invest Cont"/>
    <n v="310"/>
    <m/>
    <m/>
    <m/>
    <s v="100 N  HAYWORTH                     AV"/>
    <m/>
    <n v="34.074300000000001"/>
    <n v="-118.3626"/>
    <n v="0"/>
  </r>
  <r>
    <n v="200808865"/>
    <d v="2020-04-30T00:00:00"/>
    <d v="2020-04-30T00:00:00"/>
    <n v="1810"/>
    <n v="8"/>
    <x v="12"/>
    <n v="855"/>
    <n v="2"/>
    <n v="888"/>
    <s v="TRESPASSING"/>
    <s v="1300 1402 1501"/>
    <n v="56"/>
    <s v="M"/>
    <s v="W"/>
    <n v="502"/>
    <s v="MULTI-UNIT DWELLING (APARTMENT, DUPLEX, ETC)"/>
    <m/>
    <m/>
    <s v="AO"/>
    <s v="Adult Other"/>
    <n v="888"/>
    <n v="998"/>
    <m/>
    <m/>
    <s v="1500    GREENFIELD                   AV"/>
    <m/>
    <n v="34.052"/>
    <n v="-118.44410000000001"/>
    <n v="0"/>
  </r>
  <r>
    <n v="201204563"/>
    <d v="2020-01-08T00:00:00"/>
    <d v="2020-01-08T00:00:00"/>
    <n v="1720"/>
    <n v="12"/>
    <x v="8"/>
    <n v="1233"/>
    <n v="1"/>
    <n v="350"/>
    <s v="THEFT, PERSON"/>
    <s v="0344 1822 1313"/>
    <n v="19"/>
    <s v="M"/>
    <s v="H"/>
    <n v="101"/>
    <s v="STREET"/>
    <n v="400"/>
    <s v="STRONG-ARM (HANDS, FIST, FEET OR BODILY FORCE)"/>
    <s v="IC"/>
    <s v="Invest Cont"/>
    <n v="350"/>
    <m/>
    <m/>
    <m/>
    <s v="59TH                         PL"/>
    <s v="WESTERN                      AV"/>
    <n v="33.986699999999999"/>
    <n v="-118.30889999999999"/>
    <n v="0"/>
  </r>
  <r>
    <n v="200104800"/>
    <d v="2020-01-11T00:00:00"/>
    <d v="2020-01-11T00:00:00"/>
    <n v="215"/>
    <n v="1"/>
    <x v="1"/>
    <n v="119"/>
    <n v="1"/>
    <n v="761"/>
    <s v="BRANDISH WEAPON"/>
    <s v="1402 0334 0917 1266 1822 2004 0445"/>
    <n v="22"/>
    <s v="M"/>
    <s v="H"/>
    <n v="108"/>
    <s v="PARKING LOT"/>
    <n v="216"/>
    <s v="SCISSORS"/>
    <s v="IC"/>
    <s v="Invest Cont"/>
    <n v="761"/>
    <n v="998"/>
    <m/>
    <m/>
    <s v="500    RAMIREZ                      ST"/>
    <m/>
    <n v="34.055199999999999"/>
    <n v="-118.23220000000001"/>
    <n v="0"/>
  </r>
  <r>
    <n v="200320277"/>
    <d v="2020-11-12T00:00:00"/>
    <d v="2020-11-12T00:00:00"/>
    <n v="1330"/>
    <n v="3"/>
    <x v="2"/>
    <n v="338"/>
    <n v="2"/>
    <n v="762"/>
    <s v="LEWD CONDUCT"/>
    <s v="1822 1309 0528 0529"/>
    <n v="22"/>
    <s v="F"/>
    <s v="W"/>
    <n v="101"/>
    <s v="STREET"/>
    <m/>
    <m/>
    <s v="IC"/>
    <s v="Invest Cont"/>
    <n v="762"/>
    <m/>
    <m/>
    <m/>
    <s v="2900 S  HOOVER                       ST"/>
    <m/>
    <n v="34.026800000000001"/>
    <n v="-118.28959999999999"/>
    <n v="0"/>
  </r>
  <r>
    <n v="200613243"/>
    <d v="2020-07-29T00:00:00"/>
    <d v="2020-07-27T00:00:00"/>
    <n v="2100"/>
    <n v="6"/>
    <x v="9"/>
    <n v="638"/>
    <n v="1"/>
    <n v="510"/>
    <s v="VEHICLE - STOLEN"/>
    <m/>
    <n v="0"/>
    <m/>
    <m/>
    <n v="108"/>
    <s v="PARKING LOT"/>
    <m/>
    <m/>
    <s v="IC"/>
    <s v="Invest Cont"/>
    <n v="510"/>
    <m/>
    <m/>
    <m/>
    <s v="1700    TAFT                         AV"/>
    <m/>
    <n v="34.101700000000001"/>
    <n v="-118.3147"/>
    <n v="0"/>
  </r>
  <r>
    <n v="200509841"/>
    <d v="2020-05-23T00:00:00"/>
    <d v="2020-05-23T00:00:00"/>
    <n v="1900"/>
    <n v="5"/>
    <x v="10"/>
    <n v="505"/>
    <n v="2"/>
    <n v="745"/>
    <s v="VANDALISM - MISDEAMEANOR ($399 OR UNDER)"/>
    <s v="0329 1236"/>
    <n v="0"/>
    <s v="X"/>
    <s v="X"/>
    <n v="702"/>
    <s v="OFFICE BUILDING/OFFICE"/>
    <m/>
    <m/>
    <s v="IC"/>
    <s v="Invest Cont"/>
    <n v="745"/>
    <m/>
    <m/>
    <m/>
    <s v="1200 W  190TH                        ST"/>
    <m/>
    <n v="33.8583"/>
    <n v="-118.2971"/>
    <n v="0"/>
  </r>
  <r>
    <n v="200316986"/>
    <d v="2020-09-07T00:00:00"/>
    <d v="2020-09-07T00:00:00"/>
    <n v="1330"/>
    <n v="3"/>
    <x v="2"/>
    <n v="374"/>
    <n v="2"/>
    <n v="626"/>
    <s v="INTIMATE PARTNER - SIMPLE ASSAULT"/>
    <s v="0416 0408 2000 1813 1814 0913"/>
    <n v="44"/>
    <s v="M"/>
    <s v="B"/>
    <n v="502"/>
    <s v="MULTI-UNIT DWELLING (APARTMENT, DUPLEX, ETC)"/>
    <n v="400"/>
    <s v="STRONG-ARM (HANDS, FIST, FEET OR BODILY FORCE)"/>
    <s v="IC"/>
    <s v="Invest Cont"/>
    <n v="626"/>
    <m/>
    <m/>
    <m/>
    <s v="4000 S  VAN NESS                     AV"/>
    <m/>
    <n v="34.014800000000001"/>
    <n v="-118.3222"/>
    <n v="0"/>
  </r>
  <r>
    <n v="200607626"/>
    <d v="2020-03-04T00:00:00"/>
    <d v="2020-03-02T00:00:00"/>
    <n v="1120"/>
    <n v="6"/>
    <x v="9"/>
    <n v="615"/>
    <n v="1"/>
    <n v="341"/>
    <s v="THEFT-GRAND ($950.01 &amp; OVER)EXCPT,GUNS,FOWL,LIVESTK,PROD"/>
    <s v="0344 2032"/>
    <n v="41"/>
    <s v="M"/>
    <s v="O"/>
    <n v="503"/>
    <s v="HOTEL"/>
    <m/>
    <m/>
    <s v="IC"/>
    <s v="Invest Cont"/>
    <n v="341"/>
    <m/>
    <m/>
    <m/>
    <s v="CAHUENGA"/>
    <s v="CAHUENGA"/>
    <n v="34.112200000000001"/>
    <n v="-118.3352"/>
    <n v="0"/>
  </r>
  <r>
    <n v="200308110"/>
    <d v="2020-03-07T00:00:00"/>
    <d v="2020-02-14T00:00:00"/>
    <n v="2200"/>
    <n v="3"/>
    <x v="2"/>
    <n v="337"/>
    <n v="1"/>
    <n v="420"/>
    <s v="THEFT FROM MOTOR VEHICLE - PETTY ($950 &amp; UNDER)"/>
    <s v="1300 0344"/>
    <n v="42"/>
    <s v="F"/>
    <s v="H"/>
    <n v="501"/>
    <s v="SINGLE FAMILY DWELLING"/>
    <m/>
    <m/>
    <s v="IC"/>
    <s v="Invest Cont"/>
    <n v="420"/>
    <m/>
    <m/>
    <m/>
    <s v="2900 S  NORMANDIE                    AV"/>
    <m/>
    <n v="34.0291"/>
    <n v="-118.3002"/>
    <n v="0"/>
  </r>
  <r>
    <n v="200910888"/>
    <d v="2020-06-11T00:00:00"/>
    <d v="2020-06-10T00:00:00"/>
    <n v="2030"/>
    <n v="9"/>
    <x v="3"/>
    <n v="926"/>
    <n v="1"/>
    <n v="230"/>
    <s v="ASSAULT WITH DEADLY WEAPON, AGGRAVATED ASSAULT"/>
    <s v="2004 2002 0913 1414 1218 0416"/>
    <n v="0"/>
    <s v="M"/>
    <s v="H"/>
    <n v="101"/>
    <s v="STREET"/>
    <n v="500"/>
    <s v="UNKNOWN WEAPON/OTHER WEAPON"/>
    <s v="AA"/>
    <s v="Adult Arrest"/>
    <n v="230"/>
    <m/>
    <m/>
    <m/>
    <s v="14400    KITTRIDGE                    ST"/>
    <m/>
    <n v="34.1907"/>
    <n v="-118.4465"/>
    <n v="1"/>
  </r>
  <r>
    <n v="200614351"/>
    <d v="2020-08-22T00:00:00"/>
    <d v="2020-08-22T00:00:00"/>
    <n v="1550"/>
    <n v="6"/>
    <x v="9"/>
    <n v="645"/>
    <n v="1"/>
    <n v="341"/>
    <s v="THEFT-GRAND ($950.01 &amp; OVER)EXCPT,GUNS,FOWL,LIVESTK,PROD"/>
    <s v="0344 0325 1822"/>
    <n v="0"/>
    <s v="X"/>
    <s v="X"/>
    <n v="203"/>
    <s v="OTHER BUSINESS"/>
    <m/>
    <m/>
    <s v="AA"/>
    <s v="Adult Arrest"/>
    <n v="341"/>
    <m/>
    <m/>
    <m/>
    <s v="6800 W  HOLLYWOOD                    BL"/>
    <m/>
    <n v="34.101599999999998"/>
    <n v="-118.3391"/>
    <n v="1"/>
  </r>
  <r>
    <n v="200618489"/>
    <d v="2020-11-25T00:00:00"/>
    <d v="2020-11-24T00:00:00"/>
    <n v="1330"/>
    <n v="6"/>
    <x v="9"/>
    <n v="637"/>
    <n v="1"/>
    <n v="341"/>
    <s v="THEFT-GRAND ($950.01 &amp; OVER)EXCPT,GUNS,FOWL,LIVESTK,PROD"/>
    <s v="1822 0344"/>
    <n v="51"/>
    <s v="M"/>
    <s v="A"/>
    <n v="210"/>
    <s v="RESTAURANT/FAST FOOD"/>
    <m/>
    <m/>
    <s v="IC"/>
    <s v="Invest Cont"/>
    <n v="341"/>
    <m/>
    <m/>
    <m/>
    <s v="6200    HOLLYWOOD                    BL"/>
    <m/>
    <n v="34.103000000000002"/>
    <n v="-118.32250000000001"/>
    <n v="0"/>
  </r>
  <r>
    <n v="200709215"/>
    <d v="2020-05-13T00:00:00"/>
    <d v="2020-05-10T00:00:00"/>
    <n v="1000"/>
    <n v="7"/>
    <x v="0"/>
    <n v="762"/>
    <n v="2"/>
    <n v="745"/>
    <s v="VANDALISM - MISDEAMEANOR ($399 OR UNDER)"/>
    <n v="329"/>
    <n v="42"/>
    <s v="M"/>
    <s v="B"/>
    <n v="707"/>
    <s v="GARAGE/CARPORT"/>
    <m/>
    <m/>
    <s v="IC"/>
    <s v="Invest Cont"/>
    <n v="745"/>
    <m/>
    <m/>
    <m/>
    <s v="6100    ALCOTT                       ST"/>
    <m/>
    <n v="34.052"/>
    <n v="-118.3741"/>
    <n v="0"/>
  </r>
  <r>
    <n v="200618418"/>
    <d v="2020-11-23T00:00:00"/>
    <d v="2020-11-23T00:00:00"/>
    <n v="1240"/>
    <n v="6"/>
    <x v="9"/>
    <n v="639"/>
    <n v="1"/>
    <n v="236"/>
    <s v="INTIMATE PARTNER - AGGRAVATED ASSAULT"/>
    <s v="2000 0400 1814 0408"/>
    <n v="37"/>
    <s v="M"/>
    <s v="B"/>
    <n v="502"/>
    <s v="MULTI-UNIT DWELLING (APARTMENT, DUPLEX, ETC)"/>
    <n v="400"/>
    <s v="STRONG-ARM (HANDS, FIST, FEET OR BODILY FORCE)"/>
    <s v="AO"/>
    <s v="Adult Other"/>
    <n v="236"/>
    <m/>
    <m/>
    <m/>
    <s v="5200    HOLLYWOOD                    BL"/>
    <m/>
    <n v="34.1036"/>
    <n v="-118.3049"/>
    <n v="0"/>
  </r>
  <r>
    <n v="200812265"/>
    <d v="2020-07-24T00:00:00"/>
    <d v="2020-07-20T00:00:00"/>
    <n v="1830"/>
    <n v="8"/>
    <x v="12"/>
    <n v="805"/>
    <n v="1"/>
    <n v="330"/>
    <s v="BURGLARY FROM VEHICLE"/>
    <s v="1202 0344 0346"/>
    <n v="62"/>
    <s v="M"/>
    <s v="W"/>
    <n v="501"/>
    <s v="SINGLE FAMILY DWELLING"/>
    <m/>
    <m/>
    <s v="IC"/>
    <s v="Invest Cont"/>
    <n v="330"/>
    <m/>
    <m/>
    <m/>
    <s v="ROSCOMARE                    RD"/>
    <s v="LINDA FLORA                  DR"/>
    <n v="34.115299999999998"/>
    <n v="-118.4636"/>
    <n v="0"/>
  </r>
  <r>
    <n v="201005208"/>
    <d v="2020-01-29T00:00:00"/>
    <d v="2020-01-29T00:00:00"/>
    <n v="1415"/>
    <n v="10"/>
    <x v="11"/>
    <n v="1025"/>
    <n v="1"/>
    <n v="440"/>
    <s v="THEFT PLAIN - PETTY ($950 &amp; UNDER)"/>
    <s v="0344 0377 2032"/>
    <n v="17"/>
    <s v="M"/>
    <s v="H"/>
    <n v="109"/>
    <s v="PARK/PLAYGROUND"/>
    <m/>
    <m/>
    <s v="IC"/>
    <s v="Invest Cont"/>
    <n v="440"/>
    <m/>
    <m/>
    <m/>
    <s v="7000    BERTRAND                     AV"/>
    <m/>
    <n v="34.197499999999998"/>
    <n v="-118.5243"/>
    <n v="0"/>
  </r>
  <r>
    <n v="201212088"/>
    <d v="2020-05-03T00:00:00"/>
    <d v="2020-05-03T00:00:00"/>
    <n v="1140"/>
    <n v="12"/>
    <x v="8"/>
    <n v="1207"/>
    <n v="1"/>
    <n v="230"/>
    <s v="ASSAULT WITH DEADLY WEAPON, AGGRAVATED ASSAULT"/>
    <s v="1310 0302 1100 1822 0906"/>
    <n v="50"/>
    <s v="F"/>
    <s v="B"/>
    <n v="101"/>
    <s v="STREET"/>
    <n v="102"/>
    <s v="HAND GUN"/>
    <s v="IC"/>
    <s v="Invest Cont"/>
    <n v="230"/>
    <m/>
    <m/>
    <m/>
    <s v="49TH                         ST"/>
    <s v="HOOVER                       ST"/>
    <n v="33.998699999999999"/>
    <n v="-118.2871"/>
    <n v="0"/>
  </r>
  <r>
    <n v="201226123"/>
    <d v="2020-12-10T00:00:00"/>
    <d v="2020-08-27T00:00:00"/>
    <n v="1"/>
    <n v="12"/>
    <x v="8"/>
    <n v="1258"/>
    <n v="2"/>
    <n v="845"/>
    <s v="SEX OFFENDER REGISTRANT OUT OF COMPLIANCE"/>
    <m/>
    <n v="0"/>
    <s v="X"/>
    <s v="X"/>
    <n v="726"/>
    <s v="POLICE FACILITY"/>
    <m/>
    <m/>
    <s v="IC"/>
    <s v="Invest Cont"/>
    <n v="845"/>
    <m/>
    <m/>
    <m/>
    <s v="7600 S  BROADWAY"/>
    <m/>
    <n v="33.970300000000002"/>
    <n v="-118.2783"/>
    <n v="0"/>
  </r>
  <r>
    <n v="201116741"/>
    <d v="2020-12-18T00:00:00"/>
    <d v="2020-12-13T00:00:00"/>
    <n v="100"/>
    <n v="11"/>
    <x v="7"/>
    <n v="1117"/>
    <n v="2"/>
    <n v="624"/>
    <s v="BATTERY - SIMPLE ASSAULT"/>
    <s v="0913 0400 0416"/>
    <n v="28"/>
    <s v="M"/>
    <s v="H"/>
    <n v="514"/>
    <s v="GROUP HOME"/>
    <n v="400"/>
    <s v="STRONG-ARM (HANDS, FIST, FEET OR BODILY FORCE)"/>
    <s v="IC"/>
    <s v="Invest Cont"/>
    <n v="624"/>
    <m/>
    <m/>
    <m/>
    <s v="1600    SILVER OAK                   TR"/>
    <m/>
    <n v="34.129399999999997"/>
    <n v="-118.21080000000001"/>
    <n v="0"/>
  </r>
  <r>
    <n v="201109966"/>
    <d v="2020-06-01T00:00:00"/>
    <d v="2020-05-31T00:00:00"/>
    <n v="1700"/>
    <n v="11"/>
    <x v="7"/>
    <n v="1134"/>
    <n v="1"/>
    <n v="510"/>
    <s v="VEHICLE - STOLEN"/>
    <m/>
    <n v="0"/>
    <m/>
    <m/>
    <n v="101"/>
    <s v="STREET"/>
    <m/>
    <m/>
    <s v="IC"/>
    <s v="Invest Cont"/>
    <n v="510"/>
    <m/>
    <m/>
    <m/>
    <s v="MOSS                         AV"/>
    <s v="AVENUE 33"/>
    <n v="34.1096"/>
    <n v="-118.2383"/>
    <n v="0"/>
  </r>
  <r>
    <n v="200308362"/>
    <d v="2020-03-10T00:00:00"/>
    <d v="2020-03-04T00:00:00"/>
    <n v="1200"/>
    <n v="3"/>
    <x v="2"/>
    <n v="341"/>
    <n v="1"/>
    <n v="310"/>
    <s v="BURGLARY"/>
    <s v="0329 0344 1606"/>
    <n v="79"/>
    <s v="M"/>
    <s v="W"/>
    <n v="203"/>
    <s v="OTHER BUSINESS"/>
    <m/>
    <m/>
    <s v="IC"/>
    <s v="Invest Cont"/>
    <n v="310"/>
    <m/>
    <m/>
    <m/>
    <s v="6000 W  JEFFERSON                    BL"/>
    <m/>
    <n v="34.021099999999997"/>
    <n v="-118.37909999999999"/>
    <n v="0"/>
  </r>
  <r>
    <n v="201110535"/>
    <d v="2020-06-18T00:00:00"/>
    <d v="2020-06-17T00:00:00"/>
    <n v="1108"/>
    <n v="11"/>
    <x v="7"/>
    <n v="1136"/>
    <n v="1"/>
    <n v="310"/>
    <s v="BURGLARY"/>
    <n v="344"/>
    <n v="60"/>
    <s v="M"/>
    <s v="O"/>
    <n v="501"/>
    <s v="SINGLE FAMILY DWELLING"/>
    <m/>
    <m/>
    <s v="AO"/>
    <s v="Adult Other"/>
    <n v="310"/>
    <m/>
    <m/>
    <m/>
    <s v="4800 N  MENDOTA                      AV"/>
    <m/>
    <n v="34.117699999999999"/>
    <n v="-118.2116"/>
    <n v="0"/>
  </r>
  <r>
    <n v="200900002"/>
    <d v="2020-08-15T00:00:00"/>
    <d v="2020-08-14T00:00:00"/>
    <n v="1900"/>
    <n v="9"/>
    <x v="3"/>
    <n v="926"/>
    <n v="1"/>
    <n v="510"/>
    <s v="VEHICLE - STOLEN"/>
    <m/>
    <n v="0"/>
    <m/>
    <m/>
    <n v="101"/>
    <s v="STREET"/>
    <m/>
    <m/>
    <s v="IC"/>
    <s v="Invest Cont"/>
    <n v="510"/>
    <m/>
    <m/>
    <m/>
    <s v="14000    ARCHWOOD                     ST"/>
    <m/>
    <n v="34.192999999999998"/>
    <n v="-118.4389"/>
    <n v="0"/>
  </r>
  <r>
    <n v="200106692"/>
    <d v="2020-02-08T00:00:00"/>
    <d v="2020-02-06T00:00:00"/>
    <n v="2000"/>
    <n v="1"/>
    <x v="1"/>
    <n v="121"/>
    <n v="1"/>
    <n v="420"/>
    <s v="THEFT FROM MOTOR VEHICLE - PETTY ($950 &amp; UNDER)"/>
    <s v="0385 1822 1300 0344"/>
    <n v="35"/>
    <s v="F"/>
    <s v="W"/>
    <n v="102"/>
    <s v="SIDEWALK"/>
    <m/>
    <m/>
    <s v="IC"/>
    <s v="Invest Cont"/>
    <n v="420"/>
    <m/>
    <m/>
    <m/>
    <s v="900 W  TEMPLE                       ST"/>
    <m/>
    <n v="34.060699999999997"/>
    <n v="-118.24939999999999"/>
    <n v="0"/>
  </r>
  <r>
    <n v="201209129"/>
    <d v="2020-03-13T00:00:00"/>
    <d v="2020-03-13T00:00:00"/>
    <n v="1440"/>
    <n v="12"/>
    <x v="8"/>
    <n v="1265"/>
    <n v="2"/>
    <n v="900"/>
    <s v="VIOLATION OF COURT ORDER"/>
    <s v="0602 0913 2021"/>
    <n v="54"/>
    <s v="F"/>
    <s v="W"/>
    <n v="704"/>
    <s v="ELEMENTARY SCHOOL"/>
    <m/>
    <m/>
    <s v="AO"/>
    <s v="Adult Other"/>
    <n v="900"/>
    <m/>
    <m/>
    <m/>
    <s v="7900 S  VERMONT                      AV"/>
    <m/>
    <n v="33.967599999999997"/>
    <n v="-118.29179999999999"/>
    <n v="0"/>
  </r>
  <r>
    <n v="200808825"/>
    <d v="2020-04-29T00:00:00"/>
    <d v="2020-04-29T00:00:00"/>
    <n v="1000"/>
    <n v="8"/>
    <x v="12"/>
    <n v="841"/>
    <n v="1"/>
    <n v="230"/>
    <s v="ASSAULT WITH DEADLY WEAPON, AGGRAVATED ASSAULT"/>
    <s v="0334 0432 1822 2004"/>
    <n v="51"/>
    <s v="M"/>
    <s v="H"/>
    <n v="203"/>
    <s v="OTHER BUSINESS"/>
    <n v="207"/>
    <s v="OTHER KNIFE"/>
    <s v="IC"/>
    <s v="Invest Cont"/>
    <n v="230"/>
    <m/>
    <m/>
    <m/>
    <s v="11900    WILSHIRE                     BL"/>
    <m/>
    <n v="34.046700000000001"/>
    <n v="-118.46429999999999"/>
    <n v="0"/>
  </r>
  <r>
    <n v="201010230"/>
    <d v="2020-06-21T00:00:00"/>
    <d v="2020-06-21T00:00:00"/>
    <n v="25"/>
    <n v="10"/>
    <x v="11"/>
    <n v="1008"/>
    <n v="1"/>
    <n v="230"/>
    <s v="ASSAULT WITH DEADLY WEAPON, AGGRAVATED ASSAULT"/>
    <s v="0913 0416 2024 1206 0445"/>
    <n v="36"/>
    <s v="M"/>
    <s v="H"/>
    <n v="102"/>
    <s v="SIDEWALK"/>
    <n v="304"/>
    <s v="CLUB/BAT"/>
    <s v="IC"/>
    <s v="Invest Cont"/>
    <n v="230"/>
    <m/>
    <m/>
    <m/>
    <s v="LINDLEY"/>
    <s v="VANOWEN"/>
    <n v="34.207700000000003"/>
    <n v="-118.49120000000001"/>
    <n v="0"/>
  </r>
  <r>
    <n v="201217031"/>
    <d v="2020-07-23T00:00:00"/>
    <d v="2020-07-23T00:00:00"/>
    <n v="1930"/>
    <n v="12"/>
    <x v="8"/>
    <n v="1269"/>
    <n v="1"/>
    <n v="230"/>
    <s v="ASSAULT WITH DEADLY WEAPON, AGGRAVATED ASSAULT"/>
    <s v="0400 0416 1822 0334 0421"/>
    <n v="37"/>
    <s v="M"/>
    <s v="H"/>
    <n v="101"/>
    <s v="STREET"/>
    <n v="102"/>
    <s v="HAND GUN"/>
    <s v="IC"/>
    <s v="Invest Cont"/>
    <n v="230"/>
    <m/>
    <m/>
    <m/>
    <s v="80TH                         ST"/>
    <s v="AVALON                       BL"/>
    <n v="33.966500000000003"/>
    <n v="-118.26519999999999"/>
    <n v="0"/>
  </r>
  <r>
    <n v="200407034"/>
    <d v="2020-03-17T00:00:00"/>
    <d v="2020-03-15T00:00:00"/>
    <n v="2300"/>
    <n v="4"/>
    <x v="4"/>
    <n v="457"/>
    <n v="2"/>
    <n v="745"/>
    <s v="VANDALISM - MISDEAMEANOR ($399 OR UNDER)"/>
    <n v="329"/>
    <n v="70"/>
    <s v="M"/>
    <s v="H"/>
    <n v="501"/>
    <s v="SINGLE FAMILY DWELLING"/>
    <m/>
    <m/>
    <s v="IC"/>
    <s v="Invest Cont"/>
    <n v="745"/>
    <m/>
    <m/>
    <m/>
    <s v="2700    FOLSOM                       ST"/>
    <m/>
    <n v="34.046700000000001"/>
    <n v="-118.20310000000001"/>
    <n v="0"/>
  </r>
  <r>
    <n v="201005306"/>
    <d v="2020-01-31T00:00:00"/>
    <d v="2020-01-28T00:00:00"/>
    <n v="1600"/>
    <n v="10"/>
    <x v="11"/>
    <n v="1065"/>
    <n v="1"/>
    <n v="341"/>
    <s v="THEFT-GRAND ($950.01 &amp; OVER)EXCPT,GUNS,FOWL,LIVESTK,PROD"/>
    <s v="1822 1420 1608 0344"/>
    <n v="52"/>
    <s v="F"/>
    <s v="O"/>
    <n v="108"/>
    <s v="PARKING LOT"/>
    <m/>
    <m/>
    <s v="IC"/>
    <s v="Invest Cont"/>
    <n v="341"/>
    <m/>
    <m/>
    <m/>
    <s v="5500    NEWCASTLE                    AV"/>
    <m/>
    <n v="34.170699999999997"/>
    <n v="-118.5244"/>
    <n v="0"/>
  </r>
  <r>
    <n v="200717220"/>
    <d v="2020-12-17T00:00:00"/>
    <d v="2020-12-17T00:00:00"/>
    <n v="2000"/>
    <n v="7"/>
    <x v="0"/>
    <n v="764"/>
    <n v="2"/>
    <n v="626"/>
    <s v="INTIMATE PARTNER - SIMPLE ASSAULT"/>
    <s v="1814 0448 2000"/>
    <n v="29"/>
    <s v="F"/>
    <s v="B"/>
    <n v="502"/>
    <s v="MULTI-UNIT DWELLING (APARTMENT, DUPLEX, ETC)"/>
    <n v="400"/>
    <s v="STRONG-ARM (HANDS, FIST, FEET OR BODILY FORCE)"/>
    <s v="IC"/>
    <s v="Invest Cont"/>
    <n v="626"/>
    <m/>
    <m/>
    <m/>
    <s v="1400    HAUSER                       BL"/>
    <m/>
    <n v="34.0486"/>
    <n v="-118.3569"/>
    <n v="0"/>
  </r>
  <r>
    <n v="200416129"/>
    <d v="2020-12-21T00:00:00"/>
    <d v="2020-12-18T00:00:00"/>
    <n v="1600"/>
    <n v="4"/>
    <x v="4"/>
    <n v="471"/>
    <n v="1"/>
    <n v="510"/>
    <s v="VEHICLE - STOLEN"/>
    <m/>
    <n v="0"/>
    <m/>
    <m/>
    <n v="108"/>
    <s v="PARKING LOT"/>
    <m/>
    <m/>
    <s v="IC"/>
    <s v="Invest Cont"/>
    <n v="510"/>
    <m/>
    <m/>
    <m/>
    <s v="600 S  MISSION                      RD"/>
    <m/>
    <n v="34.0381"/>
    <n v="-118.22620000000001"/>
    <n v="0"/>
  </r>
  <r>
    <n v="200709235"/>
    <d v="2020-05-14T00:00:00"/>
    <d v="2020-05-14T00:00:00"/>
    <n v="715"/>
    <n v="7"/>
    <x v="0"/>
    <n v="723"/>
    <n v="2"/>
    <n v="624"/>
    <s v="BATTERY - SIMPLE ASSAULT"/>
    <s v="0416 0400 0448 1822 1402"/>
    <n v="30"/>
    <s v="F"/>
    <s v="W"/>
    <n v="710"/>
    <s v="OTHER PREMISE"/>
    <n v="400"/>
    <s v="STRONG-ARM (HANDS, FIST, FEET OR BODILY FORCE)"/>
    <s v="IC"/>
    <s v="Invest Cont"/>
    <n v="624"/>
    <n v="998"/>
    <m/>
    <m/>
    <s v="7900    BEVERLY                      BL"/>
    <m/>
    <n v="34.076099999999997"/>
    <n v="-118.3614"/>
    <n v="0"/>
  </r>
  <r>
    <n v="200310009"/>
    <d v="2020-04-17T00:00:00"/>
    <d v="2020-04-16T00:00:00"/>
    <n v="1700"/>
    <n v="3"/>
    <x v="2"/>
    <n v="393"/>
    <n v="1"/>
    <n v="510"/>
    <s v="VEHICLE - STOLEN"/>
    <m/>
    <n v="0"/>
    <m/>
    <m/>
    <n v="101"/>
    <s v="STREET"/>
    <m/>
    <m/>
    <s v="IC"/>
    <s v="Invest Cont"/>
    <n v="510"/>
    <m/>
    <m/>
    <m/>
    <s v="STOCKER"/>
    <s v="DEGNAN"/>
    <n v="34.008499999999998"/>
    <n v="-118.3314"/>
    <n v="0"/>
  </r>
  <r>
    <n v="200707782"/>
    <d v="2020-03-26T00:00:00"/>
    <d v="2020-03-26T00:00:00"/>
    <n v="930"/>
    <n v="7"/>
    <x v="0"/>
    <n v="783"/>
    <n v="2"/>
    <n v="850"/>
    <s v="INDECENT EXPOSURE"/>
    <n v="529"/>
    <n v="56"/>
    <s v="M"/>
    <s v="W"/>
    <n v="501"/>
    <s v="SINGLE FAMILY DWELLING"/>
    <m/>
    <m/>
    <s v="IC"/>
    <s v="Invest Cont"/>
    <n v="850"/>
    <m/>
    <m/>
    <m/>
    <s v="5200 W  20TH                         ST"/>
    <m/>
    <n v="34.040399999999998"/>
    <n v="-118.3544"/>
    <n v="0"/>
  </r>
  <r>
    <n v="200816888"/>
    <d v="2020-11-25T00:00:00"/>
    <d v="2020-11-25T00:00:00"/>
    <n v="125"/>
    <n v="8"/>
    <x v="12"/>
    <n v="881"/>
    <n v="2"/>
    <n v="624"/>
    <s v="BATTERY - SIMPLE ASSAULT"/>
    <s v="0400 0416"/>
    <n v="56"/>
    <s v="M"/>
    <s v="W"/>
    <n v="102"/>
    <s v="SIDEWALK"/>
    <n v="400"/>
    <s v="STRONG-ARM (HANDS, FIST, FEET OR BODILY FORCE)"/>
    <s v="IC"/>
    <s v="Invest Cont"/>
    <n v="624"/>
    <m/>
    <m/>
    <m/>
    <s v="11700 W  OLYMPIC                      BL"/>
    <m/>
    <n v="34.033999999999999"/>
    <n v="-118.4482"/>
    <n v="0"/>
  </r>
  <r>
    <n v="201308913"/>
    <d v="2020-03-31T00:00:00"/>
    <d v="2020-03-31T00:00:00"/>
    <n v="1900"/>
    <n v="13"/>
    <x v="6"/>
    <n v="1385"/>
    <n v="2"/>
    <n v="930"/>
    <s v="CRIMINAL THREATS - NO WEAPON DISPLAYED"/>
    <s v="1202 0421 0432 0603 0361 2038"/>
    <n v="70"/>
    <s v="M"/>
    <s v="H"/>
    <n v="501"/>
    <s v="SINGLE FAMILY DWELLING"/>
    <n v="511"/>
    <s v="VERBAL THREAT"/>
    <s v="AO"/>
    <s v="Adult Other"/>
    <n v="930"/>
    <m/>
    <m/>
    <m/>
    <s v="300 E  GAGE                         AV"/>
    <m/>
    <n v="33.985700000000001"/>
    <n v="-118.2628"/>
    <n v="0"/>
  </r>
  <r>
    <n v="200112448"/>
    <d v="2020-05-31T00:00:00"/>
    <d v="2020-05-29T00:00:00"/>
    <n v="1700"/>
    <n v="1"/>
    <x v="1"/>
    <n v="163"/>
    <n v="1"/>
    <n v="310"/>
    <s v="BURGLARY"/>
    <s v="0352 1822 0344 0329 1609"/>
    <n v="44"/>
    <s v="M"/>
    <s v="W"/>
    <n v="203"/>
    <s v="OTHER BUSINESS"/>
    <m/>
    <m/>
    <s v="IC"/>
    <s v="Invest Cont"/>
    <n v="310"/>
    <m/>
    <m/>
    <m/>
    <s v="700 S  BROADWAY"/>
    <m/>
    <n v="34.045200000000001"/>
    <n v="-118.2534"/>
    <n v="0"/>
  </r>
  <r>
    <n v="201219689"/>
    <d v="2020-08-31T00:00:00"/>
    <d v="2020-08-31T00:00:00"/>
    <n v="400"/>
    <n v="12"/>
    <x v="8"/>
    <n v="1268"/>
    <n v="1"/>
    <n v="510"/>
    <s v="VEHICLE - STOLEN"/>
    <m/>
    <n v="0"/>
    <m/>
    <m/>
    <n v="101"/>
    <s v="STREET"/>
    <m/>
    <m/>
    <s v="IC"/>
    <s v="Invest Cont"/>
    <n v="510"/>
    <m/>
    <m/>
    <m/>
    <s v="200 E  82ND                         ST"/>
    <m/>
    <n v="33.965400000000002"/>
    <n v="-118.2717"/>
    <n v="0"/>
  </r>
  <r>
    <n v="200807531"/>
    <d v="2020-03-20T00:00:00"/>
    <d v="2020-03-19T00:00:00"/>
    <n v="200"/>
    <n v="8"/>
    <x v="12"/>
    <n v="847"/>
    <n v="1"/>
    <n v="420"/>
    <s v="THEFT FROM MOTOR VEHICLE - PETTY ($950 &amp; UNDER)"/>
    <s v="1606 0344 1822"/>
    <n v="21"/>
    <s v="M"/>
    <s v="W"/>
    <n v="104"/>
    <s v="DRIVEWAY"/>
    <m/>
    <m/>
    <s v="IC"/>
    <s v="Invest Cont"/>
    <n v="420"/>
    <m/>
    <m/>
    <m/>
    <s v="10300    TENNESSEE                    AV"/>
    <m/>
    <n v="34.050800000000002"/>
    <n v="-118.41500000000001"/>
    <n v="0"/>
  </r>
  <r>
    <n v="201005112"/>
    <d v="2020-01-25T00:00:00"/>
    <d v="2020-01-23T00:00:00"/>
    <n v="2200"/>
    <n v="10"/>
    <x v="11"/>
    <n v="1044"/>
    <n v="2"/>
    <n v="740"/>
    <s v="VANDALISM - FELONY ($400 &amp; OVER, ALL CHURCH VANDALISMS)"/>
    <n v="329"/>
    <n v="41"/>
    <s v="M"/>
    <s v="W"/>
    <n v="122"/>
    <s v="VEHICLE, PASSENGER/TRUCK"/>
    <m/>
    <m/>
    <s v="IC"/>
    <s v="Invest Cont"/>
    <n v="740"/>
    <m/>
    <m/>
    <m/>
    <s v="18400    HATTERAS                     ST"/>
    <m/>
    <n v="34.177500000000002"/>
    <n v="-118.5338"/>
    <n v="0"/>
  </r>
  <r>
    <n v="200911622"/>
    <d v="2020-06-26T00:00:00"/>
    <d v="2020-06-26T00:00:00"/>
    <n v="1130"/>
    <n v="9"/>
    <x v="3"/>
    <n v="991"/>
    <n v="1"/>
    <n v="230"/>
    <s v="ASSAULT WITH DEADLY WEAPON, AGGRAVATED ASSAULT"/>
    <s v="0421 0445 0334 0913"/>
    <n v="58"/>
    <s v="M"/>
    <s v="O"/>
    <n v="501"/>
    <s v="SINGLE FAMILY DWELLING"/>
    <n v="102"/>
    <s v="HAND GUN"/>
    <s v="AO"/>
    <s v="Adult Other"/>
    <n v="230"/>
    <m/>
    <m/>
    <m/>
    <s v="15000    SUNSTONE                     PL"/>
    <m/>
    <n v="34.136099999999999"/>
    <n v="-118.4601"/>
    <n v="0"/>
  </r>
  <r>
    <n v="200816727"/>
    <d v="2020-11-21T00:00:00"/>
    <d v="2020-11-21T00:00:00"/>
    <n v="2100"/>
    <n v="8"/>
    <x v="12"/>
    <n v="889"/>
    <n v="1"/>
    <n v="310"/>
    <s v="BURGLARY"/>
    <s v="1607 1402 1822 0329 1420"/>
    <n v="39"/>
    <s v="M"/>
    <s v="H"/>
    <n v="719"/>
    <s v="MEDICAL/DENTAL OFFICES"/>
    <m/>
    <m/>
    <s v="IC"/>
    <s v="Invest Cont"/>
    <n v="310"/>
    <n v="998"/>
    <m/>
    <m/>
    <s v="1800 S  LA CIENEGA                   BL"/>
    <m/>
    <n v="34.042499999999997"/>
    <n v="-118.3818"/>
    <n v="0"/>
  </r>
  <r>
    <n v="201008367"/>
    <d v="2020-04-24T00:00:00"/>
    <d v="2020-04-17T00:00:00"/>
    <n v="800"/>
    <n v="10"/>
    <x v="11"/>
    <n v="1003"/>
    <n v="2"/>
    <n v="740"/>
    <s v="VANDALISM - FELONY ($400 &amp; OVER, ALL CHURCH VANDALISMS)"/>
    <s v="0329 1822"/>
    <n v="34"/>
    <s v="M"/>
    <s v="O"/>
    <n v="122"/>
    <s v="VEHICLE, PASSENGER/TRUCK"/>
    <m/>
    <m/>
    <s v="IC"/>
    <s v="Invest Cont"/>
    <n v="740"/>
    <m/>
    <m/>
    <m/>
    <s v="7800    RESEDA                       BL"/>
    <m/>
    <n v="34.214799999999997"/>
    <n v="-118.54040000000001"/>
    <n v="0"/>
  </r>
  <r>
    <n v="200617661"/>
    <d v="2020-11-06T00:00:00"/>
    <d v="2020-11-06T00:00:00"/>
    <n v="440"/>
    <n v="6"/>
    <x v="9"/>
    <n v="663"/>
    <n v="1"/>
    <n v="648"/>
    <s v="ARSON"/>
    <s v="0400 0416 1218 0913 2004"/>
    <n v="33"/>
    <s v="F"/>
    <s v="B"/>
    <n v="102"/>
    <s v="SIDEWALK"/>
    <n v="400"/>
    <s v="STRONG-ARM (HANDS, FIST, FEET OR BODILY FORCE)"/>
    <s v="IC"/>
    <s v="Invest Cont"/>
    <n v="624"/>
    <n v="648"/>
    <m/>
    <m/>
    <s v="ROMAINE"/>
    <s v="ORANGE"/>
    <n v="34.088900000000002"/>
    <n v="-118.3416"/>
    <n v="0"/>
  </r>
  <r>
    <n v="201109170"/>
    <d v="2020-05-08T00:00:00"/>
    <d v="2020-05-07T00:00:00"/>
    <n v="1845"/>
    <n v="11"/>
    <x v="7"/>
    <n v="1102"/>
    <n v="1"/>
    <n v="420"/>
    <s v="THEFT FROM MOTOR VEHICLE - PETTY ($950 &amp; UNDER)"/>
    <n v="385"/>
    <n v="34"/>
    <s v="F"/>
    <s v="H"/>
    <n v="101"/>
    <s v="STREET"/>
    <m/>
    <m/>
    <s v="IC"/>
    <s v="Invest Cont"/>
    <n v="420"/>
    <m/>
    <m/>
    <m/>
    <s v="4100    BRUNSWICK                    AV"/>
    <m/>
    <n v="34.126800000000003"/>
    <n v="-118.2671"/>
    <n v="0"/>
  </r>
  <r>
    <n v="200111275"/>
    <d v="2020-05-02T00:00:00"/>
    <d v="2020-04-24T00:00:00"/>
    <n v="2300"/>
    <n v="1"/>
    <x v="1"/>
    <n v="192"/>
    <n v="1"/>
    <n v="230"/>
    <s v="ASSAULT WITH DEADLY WEAPON, AGGRAVATED ASSAULT"/>
    <s v="0444 0431 0429 0417 0913 1414"/>
    <n v="54"/>
    <s v="M"/>
    <s v="O"/>
    <n v="108"/>
    <s v="PARKING LOT"/>
    <n v="512"/>
    <s v="MACE/PEPPER SPRAY"/>
    <s v="IC"/>
    <s v="Invest Cont"/>
    <n v="230"/>
    <m/>
    <m/>
    <m/>
    <s v="1300 S  FLOWER                       ST"/>
    <m/>
    <n v="34.040100000000002"/>
    <n v="-118.2668"/>
    <n v="0"/>
  </r>
  <r>
    <n v="200617146"/>
    <d v="2020-10-24T00:00:00"/>
    <d v="2020-10-24T00:00:00"/>
    <n v="1900"/>
    <n v="6"/>
    <x v="9"/>
    <n v="646"/>
    <n v="1"/>
    <n v="210"/>
    <s v="ROBBERY"/>
    <s v="1402 1822 0344 0400 0432 0312 0353 0384 0342"/>
    <n v="22"/>
    <s v="M"/>
    <s v="H"/>
    <n v="101"/>
    <s v="STREET"/>
    <n v="113"/>
    <s v="SIMULATED GUN"/>
    <s v="AO"/>
    <s v="Adult Other"/>
    <n v="210"/>
    <n v="998"/>
    <m/>
    <m/>
    <s v="SUNSET"/>
    <s v="SEWARD"/>
    <n v="34.097999999999999"/>
    <n v="-118.33320000000001"/>
    <n v="0"/>
  </r>
  <r>
    <n v="200404863"/>
    <d v="2020-01-22T00:00:00"/>
    <d v="2020-01-22T00:00:00"/>
    <n v="1820"/>
    <n v="4"/>
    <x v="4"/>
    <n v="457"/>
    <n v="2"/>
    <n v="946"/>
    <s v="OTHER MISCELLANEOUS CRIME"/>
    <s v="0603 1202"/>
    <n v="79"/>
    <s v="F"/>
    <s v="H"/>
    <n v="501"/>
    <s v="SINGLE FAMILY DWELLING"/>
    <m/>
    <m/>
    <s v="AO"/>
    <s v="Adult Other"/>
    <n v="946"/>
    <m/>
    <m/>
    <m/>
    <s v="2700    CINCINNATI                   ST"/>
    <m/>
    <n v="34.045999999999999"/>
    <n v="-118.20350000000001"/>
    <n v="0"/>
  </r>
  <r>
    <n v="200211491"/>
    <d v="2020-06-18T00:00:00"/>
    <d v="2020-06-18T00:00:00"/>
    <n v="600"/>
    <n v="2"/>
    <x v="5"/>
    <n v="281"/>
    <n v="2"/>
    <n v="624"/>
    <s v="BATTERY - SIMPLE ASSAULT"/>
    <s v="0913 0416 1820 2004"/>
    <n v="22"/>
    <s v="F"/>
    <s v="W"/>
    <n v="503"/>
    <s v="HOTEL"/>
    <n v="400"/>
    <s v="STRONG-ARM (HANDS, FIST, FEET OR BODILY FORCE)"/>
    <s v="AO"/>
    <s v="Adult Other"/>
    <n v="624"/>
    <m/>
    <m/>
    <m/>
    <s v="1200 S  ALVARADO                     ST"/>
    <m/>
    <n v="34.0486"/>
    <n v="-118.28189999999999"/>
    <n v="0"/>
  </r>
  <r>
    <n v="201009428"/>
    <d v="2020-05-27T00:00:00"/>
    <d v="2020-05-23T00:00:00"/>
    <n v="1700"/>
    <n v="10"/>
    <x v="11"/>
    <n v="1017"/>
    <n v="1"/>
    <n v="510"/>
    <s v="VEHICLE - STOLEN"/>
    <m/>
    <n v="0"/>
    <m/>
    <m/>
    <n v="108"/>
    <s v="PARKING LOT"/>
    <m/>
    <m/>
    <s v="IC"/>
    <s v="Invest Cont"/>
    <n v="510"/>
    <m/>
    <m/>
    <m/>
    <s v="17600    SHERMAN                      WY"/>
    <m/>
    <n v="34.204799999999999"/>
    <n v="-118.5099"/>
    <n v="0"/>
  </r>
  <r>
    <n v="201013643"/>
    <d v="2020-10-02T00:00:00"/>
    <d v="2020-10-02T00:00:00"/>
    <n v="620"/>
    <n v="10"/>
    <x v="11"/>
    <n v="1029"/>
    <n v="1"/>
    <n v="520"/>
    <s v="VEHICLE - ATTEMPT STOLEN"/>
    <s v="1822 1602 1420"/>
    <n v="32"/>
    <s v="M"/>
    <s v="H"/>
    <n v="101"/>
    <s v="STREET"/>
    <m/>
    <m/>
    <s v="AA"/>
    <s v="Adult Arrest"/>
    <n v="520"/>
    <m/>
    <m/>
    <m/>
    <s v="WOODLEY                      AV"/>
    <s v="BASSETT                      ST"/>
    <n v="34.196100000000001"/>
    <n v="-118.4837"/>
    <n v="1"/>
  </r>
  <r>
    <n v="200309277"/>
    <d v="2020-03-31T00:00:00"/>
    <d v="2020-03-31T00:00:00"/>
    <n v="100"/>
    <n v="3"/>
    <x v="2"/>
    <n v="399"/>
    <n v="1"/>
    <n v="510"/>
    <s v="VEHICLE - STOLEN"/>
    <m/>
    <n v="0"/>
    <m/>
    <m/>
    <n v="108"/>
    <s v="PARKING LOT"/>
    <m/>
    <m/>
    <s v="IC"/>
    <s v="Invest Cont"/>
    <n v="510"/>
    <m/>
    <m/>
    <m/>
    <s v="VERNON"/>
    <s v="VERMONT"/>
    <n v="34.0075"/>
    <n v="-118.28189999999999"/>
    <n v="0"/>
  </r>
  <r>
    <n v="200114078"/>
    <d v="2020-06-27T00:00:00"/>
    <d v="2020-05-30T00:00:00"/>
    <n v="300"/>
    <n v="1"/>
    <x v="1"/>
    <n v="134"/>
    <n v="1"/>
    <n v="310"/>
    <s v="BURGLARY"/>
    <s v="0329 1605 1609 0321 0325 1822"/>
    <n v="0"/>
    <s v="X"/>
    <s v="X"/>
    <n v="210"/>
    <s v="RESTAURANT/FAST FOOD"/>
    <n v="312"/>
    <s v="PIPE/METAL PIPE"/>
    <s v="IC"/>
    <s v="Invest Cont"/>
    <n v="310"/>
    <m/>
    <m/>
    <m/>
    <s v="300 S  BROADWAY"/>
    <m/>
    <n v="34.050699999999999"/>
    <n v="-118.2482"/>
    <n v="0"/>
  </r>
  <r>
    <n v="200716058"/>
    <d v="2020-11-16T00:00:00"/>
    <d v="2020-11-16T00:00:00"/>
    <n v="1615"/>
    <n v="7"/>
    <x v="0"/>
    <n v="702"/>
    <n v="1"/>
    <n v="440"/>
    <s v="THEFT PLAIN - PETTY ($950 &amp; UNDER)"/>
    <s v="0325 0342"/>
    <n v="0"/>
    <s v="M"/>
    <s v="W"/>
    <n v="203"/>
    <s v="OTHER BUSINESS"/>
    <m/>
    <m/>
    <s v="IC"/>
    <s v="Invest Cont"/>
    <n v="440"/>
    <m/>
    <m/>
    <m/>
    <s v="7300 W  MELROSE                      AV"/>
    <m/>
    <n v="34.083599999999997"/>
    <n v="-118.34869999999999"/>
    <n v="0"/>
  </r>
  <r>
    <n v="200111642"/>
    <d v="2020-05-12T00:00:00"/>
    <d v="2020-05-12T00:00:00"/>
    <n v="355"/>
    <n v="1"/>
    <x v="1"/>
    <n v="111"/>
    <n v="1"/>
    <n v="310"/>
    <s v="BURGLARY"/>
    <s v="1822 0329 2004"/>
    <n v="0"/>
    <s v="X"/>
    <s v="X"/>
    <n v="210"/>
    <s v="RESTAURANT/FAST FOOD"/>
    <n v="306"/>
    <s v="ROCK/THROWN OBJECT"/>
    <s v="AA"/>
    <s v="Adult Arrest"/>
    <n v="310"/>
    <m/>
    <m/>
    <m/>
    <s v="200    ORD                          ST"/>
    <m/>
    <n v="34.059899999999999"/>
    <n v="-118.2379"/>
    <n v="1"/>
  </r>
  <r>
    <n v="200515677"/>
    <d v="2020-10-23T00:00:00"/>
    <d v="2020-10-23T00:00:00"/>
    <n v="200"/>
    <n v="5"/>
    <x v="10"/>
    <n v="521"/>
    <n v="1"/>
    <n v="510"/>
    <s v="VEHICLE - STOLEN"/>
    <m/>
    <n v="0"/>
    <m/>
    <m/>
    <n v="101"/>
    <s v="STREET"/>
    <m/>
    <m/>
    <s v="IC"/>
    <s v="Invest Cont"/>
    <n v="510"/>
    <m/>
    <m/>
    <m/>
    <s v="2100 N  GAFFEY                       ST"/>
    <m/>
    <n v="33.7639"/>
    <n v="-118.29340000000001"/>
    <n v="0"/>
  </r>
  <r>
    <n v="200711920"/>
    <d v="2020-07-22T00:00:00"/>
    <d v="2020-07-22T00:00:00"/>
    <n v="1545"/>
    <n v="7"/>
    <x v="0"/>
    <n v="765"/>
    <n v="1"/>
    <n v="442"/>
    <s v="SHOPLIFTING - PETTY THEFT ($950 &amp; UNDER)"/>
    <n v="344"/>
    <n v="0"/>
    <s v="M"/>
    <s v="O"/>
    <n v="407"/>
    <s v="HARDWARE/BUILDING SUPPLY"/>
    <m/>
    <m/>
    <s v="IC"/>
    <s v="Invest Cont"/>
    <n v="442"/>
    <m/>
    <m/>
    <m/>
    <s v="4500 W  PICO                         BL"/>
    <m/>
    <n v="34.048499999999997"/>
    <n v="-118.3334"/>
    <n v="0"/>
  </r>
  <r>
    <n v="200505841"/>
    <d v="2020-02-13T00:00:00"/>
    <d v="2020-02-13T00:00:00"/>
    <n v="700"/>
    <n v="5"/>
    <x v="10"/>
    <n v="557"/>
    <n v="2"/>
    <n v="354"/>
    <s v="THEFT OF IDENTITY"/>
    <n v="929"/>
    <n v="32"/>
    <s v="M"/>
    <s v="O"/>
    <n v="501"/>
    <s v="SINGLE FAMILY DWELLING"/>
    <m/>
    <m/>
    <s v="IC"/>
    <s v="Invest Cont"/>
    <n v="354"/>
    <m/>
    <m/>
    <m/>
    <s v="800 W  6TH                          ST"/>
    <m/>
    <n v="33.738799999999998"/>
    <n v="-118.2945"/>
    <n v="0"/>
  </r>
  <r>
    <n v="201106130"/>
    <d v="2020-02-17T00:00:00"/>
    <d v="2020-02-14T00:00:00"/>
    <n v="830"/>
    <n v="11"/>
    <x v="7"/>
    <n v="1195"/>
    <n v="1"/>
    <n v="510"/>
    <s v="VEHICLE - STOLEN"/>
    <m/>
    <n v="0"/>
    <m/>
    <m/>
    <n v="101"/>
    <s v="STREET"/>
    <m/>
    <m/>
    <s v="IC"/>
    <s v="Invest Cont"/>
    <n v="510"/>
    <m/>
    <m/>
    <m/>
    <s v="ELYSIAN PARK"/>
    <s v="BOYLSTON"/>
    <n v="34.0747"/>
    <n v="-118.2402"/>
    <n v="0"/>
  </r>
  <r>
    <n v="201207344"/>
    <d v="2020-02-17T00:00:00"/>
    <d v="2020-02-17T00:00:00"/>
    <n v="600"/>
    <n v="12"/>
    <x v="8"/>
    <n v="1253"/>
    <n v="1"/>
    <n v="310"/>
    <s v="BURGLARY"/>
    <s v="0344 1822"/>
    <n v="35"/>
    <s v="M"/>
    <s v="B"/>
    <n v="501"/>
    <s v="SINGLE FAMILY DWELLING"/>
    <m/>
    <m/>
    <s v="IC"/>
    <s v="Invest Cont"/>
    <n v="310"/>
    <m/>
    <m/>
    <m/>
    <s v="2000 W  76TH                         ST"/>
    <m/>
    <n v="33.970999999999997"/>
    <n v="-118.3135"/>
    <n v="0"/>
  </r>
  <r>
    <n v="201306218"/>
    <d v="2020-02-08T00:00:00"/>
    <d v="2020-02-08T00:00:00"/>
    <n v="2050"/>
    <n v="13"/>
    <x v="6"/>
    <n v="1323"/>
    <n v="1"/>
    <n v="230"/>
    <s v="ASSAULT WITH DEADLY WEAPON, AGGRAVATED ASSAULT"/>
    <s v="1822 0906 0432 1309"/>
    <n v="18"/>
    <s v="M"/>
    <s v="H"/>
    <n v="102"/>
    <s v="SIDEWALK"/>
    <n v="102"/>
    <s v="HAND GUN"/>
    <s v="IC"/>
    <s v="Invest Cont"/>
    <n v="230"/>
    <m/>
    <m/>
    <m/>
    <s v="22ND                         ST"/>
    <s v="STANFORD"/>
    <n v="34.024099999999997"/>
    <n v="-118.2573"/>
    <n v="0"/>
  </r>
  <r>
    <n v="200505645"/>
    <d v="2020-02-09T00:00:00"/>
    <d v="2020-02-05T00:00:00"/>
    <n v="2100"/>
    <n v="5"/>
    <x v="10"/>
    <n v="563"/>
    <n v="1"/>
    <n v="510"/>
    <s v="VEHICLE - STOLEN"/>
    <m/>
    <n v="0"/>
    <m/>
    <m/>
    <n v="101"/>
    <s v="STREET"/>
    <m/>
    <m/>
    <s v="IC"/>
    <s v="Invest Cont"/>
    <n v="510"/>
    <m/>
    <m/>
    <m/>
    <s v="800 W  10TH                         ST"/>
    <m/>
    <n v="33.732100000000003"/>
    <n v="-118.295"/>
    <n v="0"/>
  </r>
  <r>
    <n v="200514316"/>
    <d v="2020-09-18T00:00:00"/>
    <d v="2020-09-18T00:00:00"/>
    <n v="1825"/>
    <n v="5"/>
    <x v="10"/>
    <n v="509"/>
    <n v="2"/>
    <n v="901"/>
    <s v="VIOLATION OF RESTRAINING ORDER"/>
    <s v="1309 2038"/>
    <n v="34"/>
    <s v="F"/>
    <s v="W"/>
    <n v="101"/>
    <s v="STREET"/>
    <m/>
    <m/>
    <s v="AO"/>
    <s v="Adult Other"/>
    <n v="901"/>
    <m/>
    <m/>
    <m/>
    <s v="1600    251ST                        ST"/>
    <m/>
    <n v="33.796799999999998"/>
    <n v="-118.3043"/>
    <n v="0"/>
  </r>
  <r>
    <n v="201013667"/>
    <d v="2020-10-02T00:00:00"/>
    <d v="2020-10-02T00:00:00"/>
    <n v="910"/>
    <n v="10"/>
    <x v="11"/>
    <n v="1043"/>
    <n v="2"/>
    <n v="740"/>
    <s v="VANDALISM - FELONY ($400 &amp; OVER, ALL CHURCH VANDALISMS)"/>
    <s v="0913 0329 1236 0358 0603 0361 1420 1275"/>
    <n v="0"/>
    <s v="M"/>
    <s v="O"/>
    <n v="502"/>
    <s v="MULTI-UNIT DWELLING (APARTMENT, DUPLEX, ETC)"/>
    <n v="400"/>
    <s v="STRONG-ARM (HANDS, FIST, FEET OR BODILY FORCE)"/>
    <s v="AA"/>
    <s v="Adult Arrest"/>
    <n v="740"/>
    <m/>
    <m/>
    <m/>
    <s v="5900    RESEDA                       BL"/>
    <m/>
    <n v="34.176900000000003"/>
    <n v="-118.5384"/>
    <n v="1"/>
  </r>
  <r>
    <n v="200409462"/>
    <d v="2020-06-03T00:00:00"/>
    <d v="2020-06-02T00:00:00"/>
    <n v="1530"/>
    <n v="4"/>
    <x v="4"/>
    <n v="427"/>
    <n v="1"/>
    <n v="420"/>
    <s v="THEFT FROM MOTOR VEHICLE - PETTY ($950 &amp; UNDER)"/>
    <m/>
    <n v="0"/>
    <m/>
    <m/>
    <n v="101"/>
    <s v="STREET"/>
    <m/>
    <m/>
    <s v="IC"/>
    <s v="Invest Cont"/>
    <n v="420"/>
    <m/>
    <m/>
    <m/>
    <s v="3200    BETTY                        DR"/>
    <m/>
    <n v="34.082599999999999"/>
    <n v="-118.1854"/>
    <n v="0"/>
  </r>
  <r>
    <n v="200200846"/>
    <d v="2020-09-07T00:00:00"/>
    <d v="2020-09-07T00:00:00"/>
    <n v="1030"/>
    <n v="2"/>
    <x v="5"/>
    <n v="212"/>
    <n v="1"/>
    <n v="230"/>
    <s v="ASSAULT WITH DEADLY WEAPON, AGGRAVATED ASSAULT"/>
    <s v="1822 1218 0416 0445 1402"/>
    <n v="57"/>
    <s v="M"/>
    <s v="W"/>
    <n v="102"/>
    <s v="SIDEWALK"/>
    <n v="212"/>
    <s v="BOTTLE"/>
    <s v="AA"/>
    <s v="Adult Arrest"/>
    <n v="230"/>
    <n v="998"/>
    <m/>
    <m/>
    <s v="300 N  WESTMORELAND                 AV"/>
    <m/>
    <n v="34.076300000000003"/>
    <n v="-118.288"/>
    <n v="1"/>
  </r>
  <r>
    <n v="200310225"/>
    <d v="2020-04-21T00:00:00"/>
    <d v="2020-04-20T00:00:00"/>
    <n v="1800"/>
    <n v="3"/>
    <x v="2"/>
    <n v="399"/>
    <n v="1"/>
    <n v="330"/>
    <s v="BURGLARY FROM VEHICLE"/>
    <s v="0344 1822 1609 0329"/>
    <n v="26"/>
    <s v="F"/>
    <s v="H"/>
    <n v="501"/>
    <s v="SINGLE FAMILY DWELLING"/>
    <m/>
    <m/>
    <s v="IC"/>
    <s v="Invest Cont"/>
    <n v="330"/>
    <m/>
    <m/>
    <m/>
    <s v="4100 S  FIGUEROA                     ST"/>
    <m/>
    <n v="34.009399999999999"/>
    <n v="-118.28270000000001"/>
    <n v="0"/>
  </r>
  <r>
    <n v="200816568"/>
    <d v="2020-11-18T00:00:00"/>
    <d v="2020-10-30T00:00:00"/>
    <n v="1900"/>
    <n v="8"/>
    <x v="12"/>
    <n v="825"/>
    <n v="1"/>
    <n v="330"/>
    <s v="BURGLARY FROM VEHICLE"/>
    <s v="0344 1822 0321"/>
    <n v="55"/>
    <s v="M"/>
    <s v="W"/>
    <n v="501"/>
    <s v="SINGLE FAMILY DWELLING"/>
    <m/>
    <m/>
    <s v="IC"/>
    <s v="Invest Cont"/>
    <n v="330"/>
    <m/>
    <m/>
    <m/>
    <s v="100 S  CARMELINA                    AV"/>
    <m/>
    <n v="34.057099999999998"/>
    <n v="-118.4806"/>
    <n v="0"/>
  </r>
  <r>
    <n v="200105351"/>
    <d v="2020-01-20T00:00:00"/>
    <d v="2020-01-18T00:00:00"/>
    <n v="1715"/>
    <n v="1"/>
    <x v="1"/>
    <n v="156"/>
    <n v="2"/>
    <n v="624"/>
    <s v="BATTERY - SIMPLE ASSAULT"/>
    <s v="0416 1822 0429"/>
    <n v="30"/>
    <s v="M"/>
    <s v="W"/>
    <n v="102"/>
    <s v="SIDEWALK"/>
    <n v="400"/>
    <s v="STRONG-ARM (HANDS, FIST, FEET OR BODILY FORCE)"/>
    <s v="IC"/>
    <s v="Invest Cont"/>
    <n v="624"/>
    <m/>
    <m/>
    <m/>
    <s v="500 S  SAN PEDRO                    ST"/>
    <m/>
    <n v="34.043700000000001"/>
    <n v="-118.24550000000001"/>
    <n v="0"/>
  </r>
  <r>
    <n v="201222649"/>
    <d v="2020-10-15T00:00:00"/>
    <d v="2020-10-15T00:00:00"/>
    <n v="1800"/>
    <n v="12"/>
    <x v="8"/>
    <n v="1259"/>
    <n v="1"/>
    <n v="210"/>
    <s v="ROBBERY"/>
    <s v="1822 1240 0344 0302 0355 0334 0330 0916"/>
    <n v="36"/>
    <s v="M"/>
    <s v="H"/>
    <n v="101"/>
    <s v="STREET"/>
    <n v="106"/>
    <s v="UNKNOWN FIREARM"/>
    <s v="IC"/>
    <s v="Invest Cont"/>
    <n v="210"/>
    <m/>
    <m/>
    <m/>
    <s v="78TH                         ST"/>
    <s v="CENTRAL                      AV"/>
    <n v="33.968499999999999"/>
    <n v="-118.2564"/>
    <n v="0"/>
  </r>
  <r>
    <n v="201109803"/>
    <d v="2020-05-27T00:00:00"/>
    <d v="2020-05-26T00:00:00"/>
    <n v="2345"/>
    <n v="11"/>
    <x v="7"/>
    <n v="1116"/>
    <n v="2"/>
    <n v="900"/>
    <s v="VIOLATION OF COURT ORDER"/>
    <s v="2038 0913 1814"/>
    <n v="18"/>
    <s v="M"/>
    <s v="H"/>
    <n v="101"/>
    <s v="STREET"/>
    <m/>
    <m/>
    <s v="IC"/>
    <s v="Invest Cont"/>
    <n v="900"/>
    <m/>
    <m/>
    <m/>
    <s v="1000 N  AVENUE 51"/>
    <m/>
    <n v="34.116799999999998"/>
    <n v="-118.2051"/>
    <n v="0"/>
  </r>
  <r>
    <n v="201013693"/>
    <d v="2020-10-03T00:00:00"/>
    <d v="2020-09-30T00:00:00"/>
    <n v="340"/>
    <n v="10"/>
    <x v="11"/>
    <n v="1098"/>
    <n v="1"/>
    <n v="420"/>
    <s v="THEFT FROM MOTOR VEHICLE - PETTY ($950 &amp; UNDER)"/>
    <s v="0321 1822 1300 0344"/>
    <n v="42"/>
    <s v="M"/>
    <s v="O"/>
    <n v="104"/>
    <s v="DRIVEWAY"/>
    <m/>
    <m/>
    <s v="AO"/>
    <s v="Adult Other"/>
    <n v="420"/>
    <m/>
    <m/>
    <m/>
    <s v="3400    WHITE ROSE                   WY"/>
    <m/>
    <n v="34.1327"/>
    <n v="-118.4875"/>
    <n v="0"/>
  </r>
  <r>
    <n v="201225575"/>
    <d v="2020-12-02T00:00:00"/>
    <d v="2020-12-02T00:00:00"/>
    <n v="30"/>
    <n v="12"/>
    <x v="8"/>
    <n v="1245"/>
    <n v="2"/>
    <n v="626"/>
    <s v="INTIMATE PARTNER - SIMPLE ASSAULT"/>
    <s v="2000 1814 0444 0448 0913 1202"/>
    <n v="22"/>
    <s v="F"/>
    <s v="B"/>
    <n v="501"/>
    <s v="SINGLE FAMILY DWELLING"/>
    <n v="400"/>
    <s v="STRONG-ARM (HANDS, FIST, FEET OR BODILY FORCE)"/>
    <s v="IC"/>
    <s v="Invest Cont"/>
    <n v="626"/>
    <m/>
    <m/>
    <m/>
    <s v="6400 S  DENKER                       AV"/>
    <m/>
    <n v="33.980600000000003"/>
    <n v="-118.30459999999999"/>
    <n v="0"/>
  </r>
  <r>
    <n v="200307452"/>
    <d v="2020-02-26T00:00:00"/>
    <d v="2020-02-26T00:00:00"/>
    <n v="2345"/>
    <n v="3"/>
    <x v="2"/>
    <n v="377"/>
    <n v="1"/>
    <n v="210"/>
    <s v="ROBBERY"/>
    <s v="1402 0334 0344 0302 0443 0416 0321 0342 1822 0917"/>
    <n v="38"/>
    <s v="F"/>
    <s v="H"/>
    <n v="122"/>
    <s v="VEHICLE, PASSENGER/TRUCK"/>
    <n v="102"/>
    <s v="HAND GUN"/>
    <s v="AA"/>
    <s v="Adult Arrest"/>
    <n v="210"/>
    <n v="910"/>
    <n v="998"/>
    <m/>
    <s v="MARTIN LUTHER KING JR"/>
    <s v="NORMANDIE"/>
    <n v="34.010899999999999"/>
    <n v="-118.3002"/>
    <n v="1"/>
  </r>
  <r>
    <n v="201208499"/>
    <d v="2020-03-05T00:00:00"/>
    <d v="2020-03-04T00:00:00"/>
    <n v="2110"/>
    <n v="12"/>
    <x v="8"/>
    <n v="1251"/>
    <n v="2"/>
    <n v="740"/>
    <s v="VANDALISM - FELONY ($400 &amp; OVER, ALL CHURCH VANDALISMS)"/>
    <s v="0329 0913 1309"/>
    <n v="43"/>
    <s v="F"/>
    <s v="B"/>
    <n v="502"/>
    <s v="MULTI-UNIT DWELLING (APARTMENT, DUPLEX, ETC)"/>
    <m/>
    <m/>
    <s v="IC"/>
    <s v="Invest Cont"/>
    <n v="740"/>
    <m/>
    <m/>
    <m/>
    <s v="6800    11TH                         AV"/>
    <m/>
    <n v="33.977600000000002"/>
    <n v="-118.32940000000001"/>
    <n v="0"/>
  </r>
  <r>
    <n v="200206487"/>
    <d v="2020-02-19T00:00:00"/>
    <d v="2020-02-19T00:00:00"/>
    <n v="1930"/>
    <n v="2"/>
    <x v="5"/>
    <n v="279"/>
    <n v="2"/>
    <n v="624"/>
    <s v="BATTERY - SIMPLE ASSAULT"/>
    <s v="1202 0913 1810 0416 0446 0305 0417"/>
    <n v="62"/>
    <s v="F"/>
    <s v="H"/>
    <n v="501"/>
    <s v="SINGLE FAMILY DWELLING"/>
    <n v="400"/>
    <s v="STRONG-ARM (HANDS, FIST, FEET OR BODILY FORCE)"/>
    <s v="AO"/>
    <s v="Adult Other"/>
    <n v="624"/>
    <m/>
    <m/>
    <m/>
    <s v="1300    CONNECTICUT                  ST"/>
    <m/>
    <n v="34.046399999999998"/>
    <n v="-118.27079999999999"/>
    <n v="0"/>
  </r>
  <r>
    <n v="200305547"/>
    <d v="2020-01-27T00:00:00"/>
    <d v="2020-01-26T00:00:00"/>
    <n v="2110"/>
    <n v="3"/>
    <x v="2"/>
    <n v="334"/>
    <n v="1"/>
    <n v="510"/>
    <s v="VEHICLE - STOLEN"/>
    <m/>
    <n v="0"/>
    <m/>
    <m/>
    <n v="101"/>
    <s v="STREET"/>
    <m/>
    <m/>
    <s v="IC"/>
    <s v="Invest Cont"/>
    <n v="510"/>
    <m/>
    <m/>
    <m/>
    <s v="30TH                         ST"/>
    <s v="NORTON                       AV"/>
    <n v="34.0276"/>
    <n v="-118.3327"/>
    <n v="0"/>
  </r>
  <r>
    <n v="200314695"/>
    <d v="2020-07-25T00:00:00"/>
    <d v="2020-07-24T00:00:00"/>
    <n v="1800"/>
    <n v="3"/>
    <x v="2"/>
    <n v="328"/>
    <n v="1"/>
    <n v="510"/>
    <s v="VEHICLE - STOLEN"/>
    <m/>
    <n v="0"/>
    <m/>
    <m/>
    <n v="101"/>
    <s v="STREET"/>
    <m/>
    <m/>
    <s v="IC"/>
    <s v="Invest Cont"/>
    <n v="510"/>
    <m/>
    <m/>
    <m/>
    <s v="700 W  30TH                         ST"/>
    <m/>
    <n v="34.025799999999997"/>
    <n v="-118.27970000000001"/>
    <n v="0"/>
  </r>
  <r>
    <n v="200118574"/>
    <d v="2020-09-27T00:00:00"/>
    <d v="2020-09-27T00:00:00"/>
    <n v="1430"/>
    <n v="1"/>
    <x v="1"/>
    <n v="174"/>
    <n v="2"/>
    <n v="930"/>
    <s v="CRIMINAL THREATS - NO WEAPON DISPLAYED"/>
    <s v="0913 2003 2029 0443 0361"/>
    <n v="27"/>
    <s v="M"/>
    <s v="W"/>
    <n v="502"/>
    <s v="MULTI-UNIT DWELLING (APARTMENT, DUPLEX, ETC)"/>
    <n v="511"/>
    <s v="VERBAL THREAT"/>
    <s v="IC"/>
    <s v="Invest Cont"/>
    <n v="930"/>
    <m/>
    <m/>
    <m/>
    <s v="700 S  MAIN                         ST"/>
    <m/>
    <n v="34.043700000000001"/>
    <n v="-118.2518"/>
    <n v="0"/>
  </r>
  <r>
    <n v="200104459"/>
    <d v="2020-01-03T00:00:00"/>
    <d v="2020-01-03T00:00:00"/>
    <n v="1940"/>
    <n v="1"/>
    <x v="1"/>
    <n v="181"/>
    <n v="1"/>
    <n v="330"/>
    <s v="BURGLARY FROM VEHICLE"/>
    <s v="1609 0344 1307 0329 1822"/>
    <n v="23"/>
    <s v="M"/>
    <s v="B"/>
    <n v="741"/>
    <s v="STAPLES CENTER *"/>
    <m/>
    <m/>
    <s v="IC"/>
    <s v="Invest Cont"/>
    <n v="330"/>
    <m/>
    <m/>
    <m/>
    <s v="1100 S  FIGUEROA                     ST"/>
    <m/>
    <n v="34.043100000000003"/>
    <n v="-118.2692"/>
    <n v="0"/>
  </r>
  <r>
    <n v="200312037"/>
    <d v="2020-05-28T00:00:00"/>
    <d v="2020-05-27T00:00:00"/>
    <n v="2110"/>
    <n v="3"/>
    <x v="2"/>
    <n v="374"/>
    <n v="2"/>
    <n v="624"/>
    <s v="BATTERY - SIMPLE ASSAULT"/>
    <s v="1822 0342 0202 0416 0446"/>
    <n v="30"/>
    <s v="M"/>
    <s v="B"/>
    <n v="401"/>
    <s v="MINI-MART"/>
    <n v="400"/>
    <s v="STRONG-ARM (HANDS, FIST, FEET OR BODILY FORCE)"/>
    <s v="IC"/>
    <s v="Invest Cont"/>
    <n v="624"/>
    <m/>
    <m/>
    <m/>
    <s v="OBAMA                        BL"/>
    <s v="COLISEUM                     ST"/>
    <n v="34.014800000000001"/>
    <n v="-118.3222"/>
    <n v="0"/>
  </r>
  <r>
    <n v="201219827"/>
    <d v="2020-09-02T00:00:00"/>
    <d v="2020-08-27T00:00:00"/>
    <n v="1000"/>
    <n v="12"/>
    <x v="8"/>
    <n v="1239"/>
    <n v="2"/>
    <n v="624"/>
    <s v="BATTERY - SIMPLE ASSAULT"/>
    <s v="1202 0432 0416 0429 0319 0443 1822"/>
    <n v="66"/>
    <s v="F"/>
    <s v="B"/>
    <n v="403"/>
    <s v="DRUG STORE"/>
    <n v="400"/>
    <s v="STRONG-ARM (HANDS, FIST, FEET OR BODILY FORCE)"/>
    <s v="IC"/>
    <s v="Invest Cont"/>
    <n v="624"/>
    <m/>
    <m/>
    <m/>
    <s v="5800 S  VERMONT                      AV"/>
    <m/>
    <n v="33.988300000000002"/>
    <n v="-118.2915"/>
    <n v="0"/>
  </r>
  <r>
    <n v="201226396"/>
    <d v="2020-12-14T00:00:00"/>
    <d v="2020-12-14T00:00:00"/>
    <n v="1400"/>
    <n v="12"/>
    <x v="8"/>
    <n v="1203"/>
    <n v="2"/>
    <n v="745"/>
    <s v="VANDALISM - MISDEAMEANOR ($399 OR UNDER)"/>
    <s v="0329 1822"/>
    <n v="31"/>
    <s v="F"/>
    <s v="H"/>
    <n v="502"/>
    <s v="MULTI-UNIT DWELLING (APARTMENT, DUPLEX, ETC)"/>
    <m/>
    <m/>
    <s v="IC"/>
    <s v="Invest Cont"/>
    <n v="745"/>
    <m/>
    <m/>
    <m/>
    <s v="1700 W  45TH                         ST"/>
    <m/>
    <n v="34.002800000000001"/>
    <n v="-118.3096"/>
    <n v="0"/>
  </r>
  <r>
    <n v="201106986"/>
    <d v="2020-03-06T00:00:00"/>
    <d v="2020-03-06T00:00:00"/>
    <n v="1330"/>
    <n v="11"/>
    <x v="7"/>
    <n v="1102"/>
    <n v="1"/>
    <n v="440"/>
    <s v="THEFT PLAIN - PETTY ($950 &amp; UNDER)"/>
    <n v="344"/>
    <n v="0"/>
    <s v="M"/>
    <s v="O"/>
    <n v="203"/>
    <s v="OTHER BUSINESS"/>
    <m/>
    <m/>
    <s v="AO"/>
    <s v="Adult Other"/>
    <n v="440"/>
    <m/>
    <m/>
    <m/>
    <s v="2900    LOS FELIZ                    BL"/>
    <m/>
    <n v="34.136699999999998"/>
    <n v="-118.2713"/>
    <n v="0"/>
  </r>
  <r>
    <n v="200906595"/>
    <d v="2020-02-27T00:00:00"/>
    <d v="2020-02-25T00:00:00"/>
    <n v="1048"/>
    <n v="9"/>
    <x v="3"/>
    <n v="948"/>
    <n v="1"/>
    <n v="440"/>
    <s v="THEFT PLAIN - PETTY ($950 &amp; UNDER)"/>
    <s v="0344 0394"/>
    <n v="29"/>
    <s v="F"/>
    <s v="O"/>
    <n v="119"/>
    <s v="PORCH, RESIDENTIAL"/>
    <m/>
    <m/>
    <s v="IC"/>
    <s v="Invest Cont"/>
    <n v="440"/>
    <m/>
    <m/>
    <m/>
    <s v="13400    BURBANK                      BL"/>
    <m/>
    <n v="34.172199999999997"/>
    <n v="-118.4247"/>
    <n v="0"/>
  </r>
  <r>
    <n v="200815495"/>
    <d v="2020-10-20T00:00:00"/>
    <d v="2020-10-15T00:00:00"/>
    <n v="1515"/>
    <n v="8"/>
    <x v="12"/>
    <n v="817"/>
    <n v="2"/>
    <n v="886"/>
    <s v="DISTURBING THE PEACE"/>
    <s v="2049 0910"/>
    <n v="55"/>
    <s v="F"/>
    <s v="B"/>
    <n v="801"/>
    <s v="MTA BUS"/>
    <n v="511"/>
    <s v="VERBAL THREAT"/>
    <s v="IC"/>
    <s v="Invest Cont"/>
    <n v="886"/>
    <m/>
    <m/>
    <m/>
    <s v="WILSHIRE"/>
    <s v="WESTWOOD"/>
    <n v="34.058799999999998"/>
    <n v="-118.4439"/>
    <n v="0"/>
  </r>
  <r>
    <n v="200114823"/>
    <d v="2020-07-14T00:00:00"/>
    <d v="2020-07-14T00:00:00"/>
    <n v="2230"/>
    <n v="1"/>
    <x v="1"/>
    <n v="162"/>
    <n v="1"/>
    <n v="761"/>
    <s v="BRANDISH WEAPON"/>
    <s v="0334 1822 0443"/>
    <n v="34"/>
    <s v="M"/>
    <s v="B"/>
    <n v="102"/>
    <s v="SIDEWALK"/>
    <n v="512"/>
    <s v="MACE/PEPPER SPRAY"/>
    <s v="AO"/>
    <s v="Adult Other"/>
    <n v="761"/>
    <m/>
    <m/>
    <m/>
    <s v="7TH"/>
    <s v="GRAND"/>
    <n v="34.0473"/>
    <n v="-118.25660000000001"/>
    <n v="0"/>
  </r>
  <r>
    <n v="200511775"/>
    <d v="2020-07-13T00:00:00"/>
    <d v="2020-07-12T00:00:00"/>
    <n v="1500"/>
    <n v="5"/>
    <x v="10"/>
    <n v="504"/>
    <n v="1"/>
    <n v="310"/>
    <s v="BURGLARY"/>
    <s v="0358 1606 0397 1309 1602"/>
    <n v="50"/>
    <s v="M"/>
    <s v="W"/>
    <n v="707"/>
    <s v="GARAGE/CARPORT"/>
    <m/>
    <m/>
    <s v="IC"/>
    <s v="Invest Cont"/>
    <n v="310"/>
    <m/>
    <m/>
    <m/>
    <s v="1600 W  204TH                        ST"/>
    <m/>
    <n v="33.845700000000001"/>
    <n v="-118.3092"/>
    <n v="0"/>
  </r>
  <r>
    <n v="200218354"/>
    <d v="2020-12-08T00:00:00"/>
    <d v="2020-12-08T00:00:00"/>
    <n v="345"/>
    <n v="2"/>
    <x v="5"/>
    <n v="238"/>
    <n v="1"/>
    <n v="330"/>
    <s v="BURGLARY FROM VEHICLE"/>
    <s v="1822 1309 0342 0344 1607 1302"/>
    <n v="57"/>
    <s v="M"/>
    <s v="H"/>
    <n v="707"/>
    <s v="GARAGE/CARPORT"/>
    <m/>
    <m/>
    <s v="IC"/>
    <s v="Invest Cont"/>
    <n v="330"/>
    <m/>
    <m/>
    <m/>
    <s v="200 N  BIXEL                        ST"/>
    <m/>
    <n v="34.062800000000003"/>
    <n v="-118.25530000000001"/>
    <n v="0"/>
  </r>
  <r>
    <n v="200413673"/>
    <d v="2020-10-10T00:00:00"/>
    <d v="2020-10-10T00:00:00"/>
    <n v="1615"/>
    <n v="4"/>
    <x v="4"/>
    <n v="455"/>
    <n v="2"/>
    <n v="740"/>
    <s v="VANDALISM - FELONY ($400 &amp; OVER, ALL CHURCH VANDALISMS)"/>
    <s v="0329 1300 1307"/>
    <n v="26"/>
    <s v="F"/>
    <s v="H"/>
    <n v="123"/>
    <s v="PARKING UNDERGROUND/BUILDING"/>
    <m/>
    <m/>
    <s v="IC"/>
    <s v="Invest Cont"/>
    <n v="740"/>
    <m/>
    <m/>
    <m/>
    <s v="600    SAN BENITO                   ST"/>
    <m/>
    <n v="34.051499999999997"/>
    <n v="-118.21299999999999"/>
    <n v="0"/>
  </r>
  <r>
    <n v="201111417"/>
    <d v="2020-07-14T00:00:00"/>
    <d v="2020-07-12T00:00:00"/>
    <n v="1900"/>
    <n v="11"/>
    <x v="7"/>
    <n v="1158"/>
    <n v="1"/>
    <n v="420"/>
    <s v="THEFT FROM MOTOR VEHICLE - PETTY ($950 &amp; UNDER)"/>
    <s v="0344 1606"/>
    <n v="39"/>
    <s v="M"/>
    <s v="W"/>
    <n v="101"/>
    <s v="STREET"/>
    <m/>
    <m/>
    <s v="IC"/>
    <s v="Invest Cont"/>
    <n v="420"/>
    <m/>
    <m/>
    <m/>
    <s v="4100    GLENALBYN                    DR"/>
    <m/>
    <n v="34.095199999999998"/>
    <n v="-118.2119"/>
    <n v="0"/>
  </r>
  <r>
    <n v="200900643"/>
    <d v="2020-03-13T00:00:00"/>
    <d v="2020-03-13T00:00:00"/>
    <n v="1400"/>
    <n v="9"/>
    <x v="3"/>
    <n v="964"/>
    <n v="2"/>
    <n v="354"/>
    <s v="THEFT OF IDENTITY"/>
    <n v="1402"/>
    <n v="0"/>
    <s v="X"/>
    <s v="X"/>
    <n v="101"/>
    <s v="STREET"/>
    <m/>
    <m/>
    <s v="AA"/>
    <s v="Adult Arrest"/>
    <n v="354"/>
    <m/>
    <m/>
    <m/>
    <s v="RIVERSIDE                    DR"/>
    <s v="MURIETTA                     AV"/>
    <n v="34.157600000000002"/>
    <n v="-118.43899999999999"/>
    <n v="1"/>
  </r>
  <r>
    <n v="200808720"/>
    <d v="2020-04-25T00:00:00"/>
    <d v="2020-04-22T00:00:00"/>
    <n v="1400"/>
    <n v="8"/>
    <x v="12"/>
    <n v="847"/>
    <n v="1"/>
    <n v="420"/>
    <s v="THEFT FROM MOTOR VEHICLE - PETTY ($950 &amp; UNDER)"/>
    <s v="0358 0385 0344 0346"/>
    <n v="29"/>
    <s v="F"/>
    <s v="K"/>
    <n v="502"/>
    <s v="MULTI-UNIT DWELLING (APARTMENT, DUPLEX, ETC)"/>
    <m/>
    <m/>
    <s v="IC"/>
    <s v="Invest Cont"/>
    <n v="420"/>
    <m/>
    <m/>
    <m/>
    <s v="10300    ILONA                        AV"/>
    <m/>
    <n v="34.0501"/>
    <n v="-118.4144"/>
    <n v="0"/>
  </r>
  <r>
    <n v="200916665"/>
    <d v="2020-10-31T00:00:00"/>
    <d v="2020-10-31T00:00:00"/>
    <n v="1100"/>
    <n v="9"/>
    <x v="3"/>
    <n v="985"/>
    <n v="1"/>
    <n v="230"/>
    <s v="ASSAULT WITH DEADLY WEAPON, AGGRAVATED ASSAULT"/>
    <s v="1402 0431 2004 1822"/>
    <n v="72"/>
    <s v="F"/>
    <s v="W"/>
    <n v="101"/>
    <s v="STREET"/>
    <n v="503"/>
    <s v="CAUSTIC CHEMICAL/POISON"/>
    <s v="AA"/>
    <s v="Adult Arrest"/>
    <n v="230"/>
    <n v="998"/>
    <m/>
    <m/>
    <s v="14200 W  VENTURA                      BL"/>
    <m/>
    <n v="34.149799999999999"/>
    <n v="-118.4421"/>
    <n v="1"/>
  </r>
  <r>
    <n v="200612181"/>
    <d v="2020-07-04T00:00:00"/>
    <d v="2020-07-03T00:00:00"/>
    <n v="830"/>
    <n v="6"/>
    <x v="9"/>
    <n v="647"/>
    <n v="2"/>
    <n v="624"/>
    <s v="BATTERY - SIMPLE ASSAULT"/>
    <s v="0400 0416 1822 1202 0429 1028"/>
    <n v="76"/>
    <s v="M"/>
    <s v="H"/>
    <n v="108"/>
    <s v="PARKING LOT"/>
    <n v="400"/>
    <s v="STRONG-ARM (HANDS, FIST, FEET OR BODILY FORCE)"/>
    <s v="IC"/>
    <s v="Invest Cont"/>
    <n v="624"/>
    <m/>
    <m/>
    <m/>
    <s v="1500    VINE                         ST"/>
    <m/>
    <n v="34.097999999999999"/>
    <n v="-118.3266"/>
    <n v="0"/>
  </r>
  <r>
    <n v="201225017"/>
    <d v="2020-11-23T00:00:00"/>
    <d v="2020-11-21T00:00:00"/>
    <n v="1730"/>
    <n v="12"/>
    <x v="8"/>
    <n v="1267"/>
    <n v="1"/>
    <n v="510"/>
    <s v="VEHICLE - STOLEN"/>
    <m/>
    <n v="0"/>
    <m/>
    <m/>
    <n v="104"/>
    <s v="DRIVEWAY"/>
    <m/>
    <m/>
    <s v="IC"/>
    <s v="Invest Cont"/>
    <n v="510"/>
    <m/>
    <m/>
    <m/>
    <s v="500 W  84TH                         ST"/>
    <m/>
    <n v="33.962200000000003"/>
    <n v="-118.2834"/>
    <n v="0"/>
  </r>
  <r>
    <n v="200107955"/>
    <d v="2020-02-26T00:00:00"/>
    <d v="2020-02-25T00:00:00"/>
    <n v="1950"/>
    <n v="1"/>
    <x v="1"/>
    <n v="156"/>
    <n v="2"/>
    <n v="624"/>
    <s v="BATTERY - SIMPLE ASSAULT"/>
    <s v="1202 1218 2004 0444 0416"/>
    <n v="61"/>
    <s v="F"/>
    <s v="W"/>
    <n v="102"/>
    <s v="SIDEWALK"/>
    <n v="400"/>
    <s v="STRONG-ARM (HANDS, FIST, FEET OR BODILY FORCE)"/>
    <s v="AA"/>
    <s v="Adult Arrest"/>
    <n v="624"/>
    <m/>
    <m/>
    <m/>
    <s v="5TH                          ST"/>
    <s v="SAN JULIAN"/>
    <n v="34.044600000000003"/>
    <n v="-118.245"/>
    <n v="1"/>
  </r>
  <r>
    <n v="200608669"/>
    <d v="2020-04-04T00:00:00"/>
    <d v="2020-04-04T00:00:00"/>
    <n v="300"/>
    <n v="6"/>
    <x v="9"/>
    <n v="656"/>
    <n v="2"/>
    <n v="624"/>
    <s v="BATTERY - SIMPLE ASSAULT"/>
    <s v="0400 0416 1810 0913"/>
    <n v="46"/>
    <s v="M"/>
    <s v="B"/>
    <n v="502"/>
    <s v="MULTI-UNIT DWELLING (APARTMENT, DUPLEX, ETC)"/>
    <n v="400"/>
    <s v="STRONG-ARM (HANDS, FIST, FEET OR BODILY FORCE)"/>
    <s v="IC"/>
    <s v="Invest Cont"/>
    <n v="624"/>
    <m/>
    <m/>
    <m/>
    <s v="900 N  GOWER                        ST"/>
    <m/>
    <n v="34.088900000000002"/>
    <n v="-118.32769999999999"/>
    <n v="0"/>
  </r>
  <r>
    <n v="200412410"/>
    <d v="2020-09-03T00:00:00"/>
    <d v="2020-09-03T00:00:00"/>
    <n v="500"/>
    <n v="4"/>
    <x v="4"/>
    <n v="464"/>
    <n v="2"/>
    <n v="745"/>
    <s v="VANDALISM - MISDEAMEANOR ($399 OR UNDER)"/>
    <s v="0329 1202 1300"/>
    <n v="64"/>
    <s v="M"/>
    <s v="H"/>
    <n v="108"/>
    <s v="PARKING LOT"/>
    <m/>
    <m/>
    <s v="IC"/>
    <s v="Invest Cont"/>
    <n v="745"/>
    <m/>
    <m/>
    <m/>
    <s v="200 N  SOTO                         ST"/>
    <m/>
    <n v="34.044499999999999"/>
    <n v="-118.2116"/>
    <n v="0"/>
  </r>
  <r>
    <n v="200405825"/>
    <d v="2020-02-17T00:00:00"/>
    <d v="2020-02-17T00:00:00"/>
    <n v="200"/>
    <n v="4"/>
    <x v="4"/>
    <n v="473"/>
    <n v="1"/>
    <n v="310"/>
    <s v="BURGLARY"/>
    <s v="0344 1602"/>
    <n v="0"/>
    <s v="X"/>
    <s v="X"/>
    <n v="210"/>
    <s v="RESTAURANT/FAST FOOD"/>
    <m/>
    <m/>
    <s v="IC"/>
    <s v="Invest Cont"/>
    <n v="310"/>
    <m/>
    <m/>
    <m/>
    <s v="900 S  SOTO                         ST"/>
    <m/>
    <n v="34.037599999999998"/>
    <n v="-118.2166"/>
    <n v="0"/>
  </r>
  <r>
    <n v="201301192"/>
    <d v="2020-12-28T00:00:00"/>
    <d v="2020-12-28T00:00:00"/>
    <n v="30"/>
    <n v="13"/>
    <x v="6"/>
    <n v="1317"/>
    <n v="1"/>
    <n v="341"/>
    <s v="THEFT-GRAND ($950.01 &amp; OVER)EXCPT,GUNS,FOWL,LIVESTK,PROD"/>
    <s v="0344 0910"/>
    <n v="49"/>
    <s v="M"/>
    <s v="O"/>
    <n v="935"/>
    <s v="MTA - BLUE LINE - WASHINGTON"/>
    <m/>
    <m/>
    <s v="IC"/>
    <s v="Invest Cont"/>
    <n v="341"/>
    <m/>
    <m/>
    <m/>
    <s v="1900    LONG BEACH                   AV"/>
    <m/>
    <n v="34.020099999999999"/>
    <n v="-118.2428"/>
    <n v="0"/>
  </r>
  <r>
    <n v="200607854"/>
    <d v="2020-03-13T00:00:00"/>
    <d v="2020-03-13T00:00:00"/>
    <n v="545"/>
    <n v="6"/>
    <x v="9"/>
    <n v="645"/>
    <n v="1"/>
    <n v="310"/>
    <s v="BURGLARY"/>
    <s v="1601 1606 1202 1205 2037 2042 1822 0314"/>
    <n v="60"/>
    <s v="M"/>
    <s v="H"/>
    <n v="502"/>
    <s v="MULTI-UNIT DWELLING (APARTMENT, DUPLEX, ETC)"/>
    <m/>
    <m/>
    <s v="IC"/>
    <s v="Invest Cont"/>
    <n v="310"/>
    <m/>
    <m/>
    <m/>
    <s v="6800    FOUNTAIN                     AV"/>
    <m/>
    <n v="34.1006"/>
    <n v="-118.3417"/>
    <n v="0"/>
  </r>
  <r>
    <n v="200713063"/>
    <d v="2020-08-22T00:00:00"/>
    <d v="2020-08-22T00:00:00"/>
    <n v="2000"/>
    <n v="7"/>
    <x v="0"/>
    <n v="722"/>
    <n v="2"/>
    <n v="956"/>
    <s v="LETTERS, LEWD  -  TELEPHONE CALLS, LEWD"/>
    <s v="0913 1814 1906"/>
    <n v="35"/>
    <s v="F"/>
    <s v="H"/>
    <n v="502"/>
    <s v="MULTI-UNIT DWELLING (APARTMENT, DUPLEX, ETC)"/>
    <n v="511"/>
    <s v="VERBAL THREAT"/>
    <s v="IC"/>
    <s v="Invest Cont"/>
    <n v="956"/>
    <m/>
    <m/>
    <m/>
    <s v="8400    BLACKBURN                    AV"/>
    <m/>
    <n v="34.072099999999999"/>
    <n v="-118.3733"/>
    <n v="0"/>
  </r>
  <r>
    <n v="200914822"/>
    <d v="2020-09-17T00:00:00"/>
    <d v="2020-08-01T00:00:00"/>
    <n v="800"/>
    <n v="9"/>
    <x v="3"/>
    <n v="991"/>
    <n v="2"/>
    <n v="354"/>
    <s v="THEFT OF IDENTITY"/>
    <s v="1822 0930"/>
    <n v="53"/>
    <s v="M"/>
    <s v="O"/>
    <n v="501"/>
    <s v="SINGLE FAMILY DWELLING"/>
    <m/>
    <m/>
    <s v="IC"/>
    <s v="Invest Cont"/>
    <n v="354"/>
    <m/>
    <m/>
    <m/>
    <s v="3800    SCADLOCK                     LN"/>
    <m/>
    <n v="34.140099999999997"/>
    <n v="-118.46939999999999"/>
    <n v="0"/>
  </r>
  <r>
    <n v="201220125"/>
    <d v="2020-09-07T00:00:00"/>
    <d v="2020-09-07T00:00:00"/>
    <n v="200"/>
    <n v="12"/>
    <x v="8"/>
    <n v="1251"/>
    <n v="1"/>
    <n v="440"/>
    <s v="THEFT PLAIN - PETTY ($950 &amp; UNDER)"/>
    <s v="2000 0913 1814 0416 0446 0344 0354 1240"/>
    <n v="59"/>
    <s v="F"/>
    <s v="B"/>
    <n v="103"/>
    <s v="ALLEY"/>
    <n v="400"/>
    <s v="STRONG-ARM (HANDS, FIST, FEET OR BODILY FORCE)"/>
    <s v="AA"/>
    <s v="Adult Arrest"/>
    <n v="440"/>
    <m/>
    <m/>
    <m/>
    <s v="3500 W  FLORENCE                     AV"/>
    <m/>
    <n v="33.974499999999999"/>
    <n v="-118.3335"/>
    <n v="1"/>
  </r>
  <r>
    <n v="200706007"/>
    <d v="2020-02-12T00:00:00"/>
    <d v="2020-02-11T00:00:00"/>
    <n v="2130"/>
    <n v="7"/>
    <x v="0"/>
    <n v="701"/>
    <n v="1"/>
    <n v="330"/>
    <s v="BURGLARY FROM VEHICLE"/>
    <s v="0344 1300 1609 1402"/>
    <n v="30"/>
    <s v="M"/>
    <s v="W"/>
    <n v="101"/>
    <s v="STREET"/>
    <m/>
    <m/>
    <s v="AA"/>
    <s v="Adult Arrest"/>
    <n v="330"/>
    <n v="998"/>
    <m/>
    <m/>
    <s v="700 N  LA CIENEGA                   BL"/>
    <m/>
    <n v="34.084200000000003"/>
    <n v="-118.37649999999999"/>
    <n v="1"/>
  </r>
  <r>
    <n v="201105016"/>
    <d v="2020-01-24T00:00:00"/>
    <d v="2020-01-24T00:00:00"/>
    <n v="800"/>
    <n v="11"/>
    <x v="7"/>
    <n v="1101"/>
    <n v="1"/>
    <n v="761"/>
    <s v="BRANDISH WEAPON"/>
    <s v="1822 0400 0334 1402 2004"/>
    <n v="59"/>
    <s v="M"/>
    <s v="O"/>
    <n v="109"/>
    <s v="PARK/PLAYGROUND"/>
    <n v="212"/>
    <s v="BOTTLE"/>
    <s v="AA"/>
    <s v="Adult Arrest"/>
    <n v="761"/>
    <n v="930"/>
    <n v="998"/>
    <m/>
    <s v="4700    CRYSTAL SPRINGS              DR"/>
    <m/>
    <n v="34.151600000000002"/>
    <n v="-118.2859"/>
    <n v="1"/>
  </r>
  <r>
    <n v="201221140"/>
    <d v="2020-09-22T00:00:00"/>
    <d v="2020-08-02T00:00:00"/>
    <n v="1200"/>
    <n v="12"/>
    <x v="8"/>
    <n v="1252"/>
    <n v="1"/>
    <n v="510"/>
    <s v="VEHICLE - STOLEN"/>
    <m/>
    <n v="0"/>
    <m/>
    <m/>
    <n v="707"/>
    <s v="GARAGE/CARPORT"/>
    <m/>
    <m/>
    <s v="IC"/>
    <s v="Invest Cont"/>
    <n v="510"/>
    <m/>
    <m/>
    <m/>
    <s v="2500 W  FLORENCE                     AV"/>
    <m/>
    <n v="33.974600000000002"/>
    <n v="-118.32080000000001"/>
    <n v="0"/>
  </r>
  <r>
    <n v="201013997"/>
    <d v="2020-10-13T00:00:00"/>
    <d v="2020-10-13T00:00:00"/>
    <n v="1350"/>
    <n v="10"/>
    <x v="11"/>
    <n v="1077"/>
    <n v="1"/>
    <n v="341"/>
    <s v="THEFT-GRAND ($950.01 &amp; OVER)EXCPT,GUNS,FOWL,LIVESTK,PROD"/>
    <s v="0329 0913 0344 0202 1420"/>
    <n v="54"/>
    <s v="F"/>
    <s v="W"/>
    <n v="203"/>
    <s v="OTHER BUSINESS"/>
    <m/>
    <m/>
    <s v="AA"/>
    <s v="Adult Arrest"/>
    <n v="341"/>
    <m/>
    <m/>
    <m/>
    <s v="17400 W  VENTURA                      BL"/>
    <m/>
    <n v="34.161099999999998"/>
    <n v="-118.5116"/>
    <n v="1"/>
  </r>
  <r>
    <n v="200304403"/>
    <d v="2020-01-06T00:00:00"/>
    <d v="2020-01-06T00:00:00"/>
    <n v="1815"/>
    <n v="3"/>
    <x v="2"/>
    <n v="363"/>
    <n v="2"/>
    <n v="624"/>
    <s v="BATTERY - SIMPLE ASSAULT"/>
    <s v="0319 0359 0369 0444 1822 1309 0605"/>
    <n v="52"/>
    <s v="F"/>
    <s v="H"/>
    <n v="108"/>
    <s v="PARKING LOT"/>
    <n v="400"/>
    <s v="STRONG-ARM (HANDS, FIST, FEET OR BODILY FORCE)"/>
    <s v="IC"/>
    <s v="Invest Cont"/>
    <n v="624"/>
    <m/>
    <m/>
    <m/>
    <s v="3700    SANTA ROSALIA                DR"/>
    <m/>
    <n v="34.007199999999997"/>
    <n v="-118.3373"/>
    <n v="0"/>
  </r>
  <r>
    <n v="201013916"/>
    <d v="2020-10-10T00:00:00"/>
    <d v="2020-10-09T00:00:00"/>
    <n v="1700"/>
    <n v="10"/>
    <x v="11"/>
    <n v="1063"/>
    <n v="2"/>
    <n v="740"/>
    <s v="VANDALISM - FELONY ($400 &amp; OVER, ALL CHURCH VANDALISMS)"/>
    <s v="1822 0329 1414"/>
    <n v="0"/>
    <s v="M"/>
    <s v="W"/>
    <n v="702"/>
    <s v="OFFICE BUILDING/OFFICE"/>
    <m/>
    <m/>
    <s v="IC"/>
    <s v="Invest Cont"/>
    <n v="740"/>
    <m/>
    <m/>
    <m/>
    <s v="18900 W  VENTURA                      BL"/>
    <m/>
    <n v="34.172199999999997"/>
    <n v="-118.54470000000001"/>
    <n v="0"/>
  </r>
  <r>
    <n v="200218624"/>
    <d v="2020-12-15T00:00:00"/>
    <d v="2020-12-14T00:00:00"/>
    <n v="1730"/>
    <n v="2"/>
    <x v="5"/>
    <n v="238"/>
    <n v="1"/>
    <n v="510"/>
    <s v="VEHICLE - STOLEN"/>
    <m/>
    <n v="0"/>
    <m/>
    <m/>
    <n v="101"/>
    <s v="STREET"/>
    <m/>
    <m/>
    <s v="IC"/>
    <s v="Invest Cont"/>
    <n v="510"/>
    <m/>
    <m/>
    <m/>
    <s v="200 N  BOYLSTON                     ST"/>
    <m/>
    <n v="34.0642"/>
    <n v="-118.25700000000001"/>
    <n v="0"/>
  </r>
  <r>
    <n v="200705376"/>
    <d v="2020-01-29T00:00:00"/>
    <d v="2020-01-29T00:00:00"/>
    <n v="1702"/>
    <n v="7"/>
    <x v="0"/>
    <n v="702"/>
    <n v="1"/>
    <n v="440"/>
    <s v="THEFT PLAIN - PETTY ($950 &amp; UNDER)"/>
    <n v="344"/>
    <n v="29"/>
    <s v="F"/>
    <s v="O"/>
    <n v="501"/>
    <s v="SINGLE FAMILY DWELLING"/>
    <m/>
    <m/>
    <s v="IC"/>
    <s v="Invest Cont"/>
    <n v="440"/>
    <m/>
    <m/>
    <m/>
    <s v="700 N  VISTA                        ST"/>
    <m/>
    <n v="34.083599999999997"/>
    <n v="-118.3522"/>
    <n v="0"/>
  </r>
  <r>
    <n v="200216032"/>
    <d v="2020-10-11T00:00:00"/>
    <d v="2020-10-11T00:00:00"/>
    <n v="1237"/>
    <n v="2"/>
    <x v="5"/>
    <n v="219"/>
    <n v="1"/>
    <n v="210"/>
    <s v="ROBBERY"/>
    <s v="1419 1407 1822 0342 0325 0344 0302 0337 0906"/>
    <n v="0"/>
    <s v="X"/>
    <s v="X"/>
    <n v="402"/>
    <s v="MARKET"/>
    <n v="102"/>
    <s v="HAND GUN"/>
    <s v="AA"/>
    <s v="Adult Arrest"/>
    <n v="210"/>
    <n v="998"/>
    <m/>
    <m/>
    <s v="1200    BELLEVUE                     AV"/>
    <m/>
    <n v="34.066899999999997"/>
    <n v="-118.25149999999999"/>
    <n v="1"/>
  </r>
  <r>
    <n v="201016098"/>
    <d v="2020-12-14T00:00:00"/>
    <d v="2020-12-14T00:00:00"/>
    <n v="1257"/>
    <n v="10"/>
    <x v="11"/>
    <n v="1029"/>
    <n v="1"/>
    <n v="331"/>
    <s v="THEFT FROM MOTOR VEHICLE - GRAND ($950.01 AND OVER)"/>
    <n v="1402"/>
    <n v="31"/>
    <s v="F"/>
    <s v="V"/>
    <n v="101"/>
    <s v="STREET"/>
    <m/>
    <m/>
    <s v="IC"/>
    <s v="Invest Cont"/>
    <n v="331"/>
    <m/>
    <m/>
    <m/>
    <s v="GLORIA                       AV"/>
    <s v="HART                         ST"/>
    <n v="34.197600000000001"/>
    <n v="-118.47929999999999"/>
    <n v="0"/>
  </r>
  <r>
    <n v="201105275"/>
    <d v="2020-01-30T00:00:00"/>
    <d v="2020-01-29T00:00:00"/>
    <n v="1700"/>
    <n v="11"/>
    <x v="7"/>
    <n v="1137"/>
    <n v="1"/>
    <n v="330"/>
    <s v="BURGLARY FROM VEHICLE"/>
    <s v="0344 0358 1307"/>
    <n v="36"/>
    <s v="M"/>
    <s v="H"/>
    <n v="101"/>
    <s v="STREET"/>
    <n v="500"/>
    <s v="UNKNOWN WEAPON/OTHER WEAPON"/>
    <s v="IC"/>
    <s v="Invest Cont"/>
    <n v="330"/>
    <m/>
    <m/>
    <m/>
    <s v="400 N  AVENUE 50"/>
    <m/>
    <n v="34.110900000000001"/>
    <n v="-118.2016"/>
    <n v="0"/>
  </r>
  <r>
    <n v="201009948"/>
    <d v="2020-06-13T00:00:00"/>
    <d v="2020-06-13T00:00:00"/>
    <n v="430"/>
    <n v="10"/>
    <x v="11"/>
    <n v="1065"/>
    <n v="1"/>
    <n v="510"/>
    <s v="VEHICLE - STOLEN"/>
    <m/>
    <n v="0"/>
    <m/>
    <m/>
    <n v="123"/>
    <s v="PARKING UNDERGROUND/BUILDING"/>
    <m/>
    <m/>
    <s v="AA"/>
    <s v="Adult Arrest"/>
    <n v="510"/>
    <m/>
    <m/>
    <m/>
    <s v="5300    YARMOUTH                     AV"/>
    <m/>
    <n v="34.167000000000002"/>
    <n v="-118.52030000000001"/>
    <n v="1"/>
  </r>
  <r>
    <n v="200319799"/>
    <d v="2020-11-03T00:00:00"/>
    <d v="2020-11-02T00:00:00"/>
    <n v="2330"/>
    <n v="3"/>
    <x v="2"/>
    <n v="393"/>
    <n v="2"/>
    <n v="624"/>
    <s v="BATTERY - SIMPLE ASSAULT"/>
    <s v="2004 1822 0416 0446 1309"/>
    <n v="54"/>
    <s v="F"/>
    <s v="B"/>
    <n v="108"/>
    <s v="PARKING LOT"/>
    <n v="400"/>
    <s v="STRONG-ARM (HANDS, FIST, FEET OR BODILY FORCE)"/>
    <s v="IC"/>
    <s v="Invest Cont"/>
    <n v="624"/>
    <m/>
    <m/>
    <m/>
    <s v="3300 W  43RD                         ST"/>
    <m/>
    <n v="34.005400000000002"/>
    <n v="-118.3297"/>
    <n v="0"/>
  </r>
  <r>
    <n v="201114543"/>
    <d v="2020-10-11T00:00:00"/>
    <d v="2020-10-11T00:00:00"/>
    <n v="1420"/>
    <n v="11"/>
    <x v="7"/>
    <n v="1141"/>
    <n v="1"/>
    <n v="236"/>
    <s v="INTIMATE PARTNER - AGGRAVATED ASSAULT"/>
    <s v="2000 0400 0416 0431 0913 1814"/>
    <n v="55"/>
    <s v="M"/>
    <s v="B"/>
    <n v="101"/>
    <s v="STREET"/>
    <n v="512"/>
    <s v="MACE/PEPPER SPRAY"/>
    <s v="IC"/>
    <s v="Invest Cont"/>
    <n v="236"/>
    <m/>
    <m/>
    <m/>
    <s v="VERMONT"/>
    <s v="FRANKLIN"/>
    <n v="34.105400000000003"/>
    <n v="-118.29179999999999"/>
    <n v="0"/>
  </r>
  <r>
    <n v="200120632"/>
    <d v="2020-11-05T00:00:00"/>
    <d v="2020-10-19T00:00:00"/>
    <n v="1900"/>
    <n v="1"/>
    <x v="1"/>
    <n v="182"/>
    <n v="1"/>
    <n v="341"/>
    <s v="THEFT-GRAND ($950.01 &amp; OVER)EXCPT,GUNS,FOWL,LIVESTK,PROD"/>
    <s v="0344 0397 1602 1822"/>
    <n v="23"/>
    <s v="M"/>
    <s v="W"/>
    <n v="502"/>
    <s v="MULTI-UNIT DWELLING (APARTMENT, DUPLEX, ETC)"/>
    <m/>
    <m/>
    <s v="IC"/>
    <s v="Invest Cont"/>
    <n v="341"/>
    <m/>
    <m/>
    <m/>
    <s v="1000 S  FLOWER                       ST"/>
    <m/>
    <n v="34.043799999999997"/>
    <n v="-118.2634"/>
    <n v="0"/>
  </r>
  <r>
    <n v="200400501"/>
    <d v="2020-01-01T00:00:00"/>
    <d v="2020-01-01T00:00:00"/>
    <n v="200"/>
    <n v="4"/>
    <x v="4"/>
    <n v="442"/>
    <n v="1"/>
    <n v="121"/>
    <s v="RAPE, FORCIBLE"/>
    <s v="0500 0360 0527 0913 1402"/>
    <n v="23"/>
    <s v="F"/>
    <s v="H"/>
    <n v="501"/>
    <s v="SINGLE FAMILY DWELLING"/>
    <n v="400"/>
    <s v="STRONG-ARM (HANDS, FIST, FEET OR BODILY FORCE)"/>
    <s v="AA"/>
    <s v="Adult Arrest"/>
    <n v="121"/>
    <n v="998"/>
    <m/>
    <m/>
    <s v="1000    MARK                         ST"/>
    <m/>
    <n v="34.057299999999998"/>
    <n v="-118.21259999999999"/>
    <n v="1"/>
  </r>
  <r>
    <n v="200811626"/>
    <d v="2020-07-08T00:00:00"/>
    <d v="2020-07-08T00:00:00"/>
    <n v="50"/>
    <n v="8"/>
    <x v="12"/>
    <n v="823"/>
    <n v="1"/>
    <n v="341"/>
    <s v="THEFT-GRAND ($950.01 &amp; OVER)EXCPT,GUNS,FOWL,LIVESTK,PROD"/>
    <s v="1420 1822 0344"/>
    <n v="45"/>
    <s v="M"/>
    <s v="W"/>
    <n v="501"/>
    <s v="SINGLE FAMILY DWELLING"/>
    <m/>
    <m/>
    <s v="IC"/>
    <s v="Invest Cont"/>
    <n v="341"/>
    <n v="480"/>
    <m/>
    <m/>
    <s v="400    BEIRUT                       AV"/>
    <m/>
    <n v="34.037300000000002"/>
    <n v="-118.53060000000001"/>
    <n v="0"/>
  </r>
  <r>
    <n v="200713387"/>
    <d v="2020-09-01T00:00:00"/>
    <d v="2020-09-01T00:00:00"/>
    <n v="600"/>
    <n v="7"/>
    <x v="0"/>
    <n v="711"/>
    <n v="1"/>
    <n v="210"/>
    <s v="ROBBERY"/>
    <s v="0416 0344"/>
    <n v="25"/>
    <s v="M"/>
    <s v="W"/>
    <n v="102"/>
    <s v="SIDEWALK"/>
    <n v="400"/>
    <s v="STRONG-ARM (HANDS, FIST, FEET OR BODILY FORCE)"/>
    <s v="AO"/>
    <s v="Adult Other"/>
    <n v="210"/>
    <m/>
    <m/>
    <m/>
    <s v="BEVERLY"/>
    <s v="HAYWORTH"/>
    <n v="34.076099999999997"/>
    <n v="-118.3626"/>
    <n v="0"/>
  </r>
  <r>
    <n v="201106261"/>
    <d v="2020-02-20T00:00:00"/>
    <d v="2020-01-25T00:00:00"/>
    <n v="2300"/>
    <n v="11"/>
    <x v="7"/>
    <n v="1117"/>
    <n v="1"/>
    <n v="815"/>
    <s v="SEXUAL PENETRATION W/FOREIGN OBJECT"/>
    <s v="0515 0913 1259"/>
    <n v="15"/>
    <s v="F"/>
    <s v="W"/>
    <n v="109"/>
    <s v="PARK/PLAYGROUND"/>
    <n v="500"/>
    <s v="UNKNOWN WEAPON/OTHER WEAPON"/>
    <s v="AO"/>
    <s v="Adult Other"/>
    <n v="815"/>
    <m/>
    <m/>
    <m/>
    <s v="1800    YOSEMITE                     DR"/>
    <m/>
    <n v="34.133499999999998"/>
    <n v="-118.20650000000001"/>
    <n v="0"/>
  </r>
  <r>
    <n v="200814044"/>
    <d v="2020-09-12T00:00:00"/>
    <d v="2020-09-12T00:00:00"/>
    <n v="1830"/>
    <n v="8"/>
    <x v="12"/>
    <n v="819"/>
    <n v="1"/>
    <n v="341"/>
    <s v="THEFT-GRAND ($950.01 &amp; OVER)EXCPT,GUNS,FOWL,LIVESTK,PROD"/>
    <n v="344"/>
    <n v="41"/>
    <s v="M"/>
    <s v="A"/>
    <n v="122"/>
    <s v="VEHICLE, PASSENGER/TRUCK"/>
    <m/>
    <m/>
    <s v="IC"/>
    <s v="Invest Cont"/>
    <n v="341"/>
    <m/>
    <m/>
    <m/>
    <s v="10400    WILSHIRE                     BL"/>
    <m/>
    <n v="34.073700000000002"/>
    <n v="-118.4289"/>
    <n v="0"/>
  </r>
  <r>
    <n v="200609610"/>
    <d v="2020-04-27T00:00:00"/>
    <d v="2020-04-27T00:00:00"/>
    <n v="2100"/>
    <n v="6"/>
    <x v="9"/>
    <n v="622"/>
    <n v="2"/>
    <n v="932"/>
    <s v="PEEPING TOM"/>
    <n v="1219"/>
    <n v="40"/>
    <s v="F"/>
    <s v="W"/>
    <n v="501"/>
    <s v="SINGLE FAMILY DWELLING"/>
    <m/>
    <m/>
    <s v="IC"/>
    <s v="Invest Cont"/>
    <n v="932"/>
    <m/>
    <m/>
    <m/>
    <s v="7100    HILLSIDE                     AV"/>
    <m/>
    <n v="34.1053"/>
    <n v="-118.3454"/>
    <n v="0"/>
  </r>
  <r>
    <n v="200206350"/>
    <d v="2020-02-17T00:00:00"/>
    <d v="2020-02-17T00:00:00"/>
    <n v="1040"/>
    <n v="2"/>
    <x v="5"/>
    <n v="245"/>
    <n v="1"/>
    <n v="121"/>
    <s v="RAPE, FORCIBLE"/>
    <s v="1402 1415 1822 0400 0334 0432 0527 1218"/>
    <n v="44"/>
    <s v="F"/>
    <s v="H"/>
    <n v="109"/>
    <s v="PARK/PLAYGROUND"/>
    <n v="200"/>
    <s v="KNIFE WITH BLADE 6INCHES OR LESS"/>
    <s v="IC"/>
    <s v="Invest Cont"/>
    <n v="121"/>
    <n v="998"/>
    <m/>
    <m/>
    <s v="6TH                          ST"/>
    <s v="PARK VIEW                    ST"/>
    <n v="34.061199999999999"/>
    <n v="-118.27849999999999"/>
    <n v="0"/>
  </r>
  <r>
    <n v="201215546"/>
    <d v="2020-06-28T00:00:00"/>
    <d v="2020-06-28T00:00:00"/>
    <n v="1400"/>
    <n v="12"/>
    <x v="8"/>
    <n v="1248"/>
    <n v="1"/>
    <n v="440"/>
    <s v="THEFT PLAIN - PETTY ($950 &amp; UNDER)"/>
    <s v="0913 1820 0344 1202"/>
    <n v="68"/>
    <s v="M"/>
    <s v="H"/>
    <n v="502"/>
    <s v="MULTI-UNIT DWELLING (APARTMENT, DUPLEX, ETC)"/>
    <m/>
    <m/>
    <s v="IC"/>
    <s v="Invest Cont"/>
    <n v="440"/>
    <m/>
    <m/>
    <m/>
    <s v="800 W  68TH                         ST"/>
    <m/>
    <n v="33.978200000000001"/>
    <n v="-118.2893"/>
    <n v="0"/>
  </r>
  <r>
    <n v="200913102"/>
    <d v="2020-08-04T00:00:00"/>
    <d v="2020-08-02T00:00:00"/>
    <n v="1700"/>
    <n v="9"/>
    <x v="3"/>
    <n v="935"/>
    <n v="1"/>
    <n v="330"/>
    <s v="BURGLARY FROM VEHICLE"/>
    <s v="1300 1822 0344"/>
    <n v="31"/>
    <s v="M"/>
    <s v="H"/>
    <n v="101"/>
    <s v="STREET"/>
    <m/>
    <m/>
    <s v="IC"/>
    <s v="Invest Cont"/>
    <n v="330"/>
    <m/>
    <m/>
    <m/>
    <s v="14300    FRIAR                        ST"/>
    <m/>
    <n v="34.185699999999997"/>
    <n v="-118.4443"/>
    <n v="0"/>
  </r>
  <r>
    <n v="201110594"/>
    <d v="2020-06-19T00:00:00"/>
    <d v="2020-01-21T00:00:00"/>
    <n v="1500"/>
    <n v="11"/>
    <x v="7"/>
    <n v="1102"/>
    <n v="2"/>
    <n v="649"/>
    <s v="DOCUMENT FORGERY / STOLEN FELONY"/>
    <s v="1817 0923"/>
    <n v="56"/>
    <s v="M"/>
    <s v="H"/>
    <n v="501"/>
    <s v="SINGLE FAMILY DWELLING"/>
    <m/>
    <m/>
    <s v="IC"/>
    <s v="Invest Cont"/>
    <n v="649"/>
    <m/>
    <m/>
    <m/>
    <s v="4000    BRUNSWICK                    AV"/>
    <m/>
    <n v="34.125"/>
    <n v="-118.26560000000001"/>
    <n v="0"/>
  </r>
  <r>
    <n v="200206921"/>
    <d v="2020-02-27T00:00:00"/>
    <d v="2020-02-26T00:00:00"/>
    <n v="2200"/>
    <n v="2"/>
    <x v="5"/>
    <n v="275"/>
    <n v="2"/>
    <n v="624"/>
    <s v="BATTERY - SIMPLE ASSAULT"/>
    <s v="0305 0445 0416 0913 0361"/>
    <n v="28"/>
    <s v="F"/>
    <s v="H"/>
    <n v="502"/>
    <s v="MULTI-UNIT DWELLING (APARTMENT, DUPLEX, ETC)"/>
    <n v="500"/>
    <s v="UNKNOWN WEAPON/OTHER WEAPON"/>
    <s v="IC"/>
    <s v="Invest Cont"/>
    <n v="624"/>
    <m/>
    <m/>
    <m/>
    <s v="1000 S  WESTLAKE                     AV"/>
    <m/>
    <n v="34.051200000000001"/>
    <n v="-118.2787"/>
    <n v="0"/>
  </r>
  <r>
    <n v="200412940"/>
    <d v="2020-09-19T00:00:00"/>
    <d v="2020-09-19T00:00:00"/>
    <n v="1015"/>
    <n v="4"/>
    <x v="4"/>
    <n v="466"/>
    <n v="2"/>
    <n v="624"/>
    <s v="BATTERY - SIMPLE ASSAULT"/>
    <s v="0913 0416 0429"/>
    <n v="41"/>
    <s v="M"/>
    <s v="H"/>
    <n v="101"/>
    <s v="STREET"/>
    <n v="400"/>
    <s v="STRONG-ARM (HANDS, FIST, FEET OR BODILY FORCE)"/>
    <s v="IC"/>
    <s v="Invest Cont"/>
    <n v="624"/>
    <m/>
    <m/>
    <m/>
    <s v="WHITTIER"/>
    <s v="MOTT"/>
    <n v="34.043599999999998"/>
    <n v="-118.2051"/>
    <n v="0"/>
  </r>
  <r>
    <n v="200911570"/>
    <d v="2020-06-25T00:00:00"/>
    <d v="2020-06-16T00:00:00"/>
    <n v="800"/>
    <n v="9"/>
    <x v="3"/>
    <n v="946"/>
    <n v="1"/>
    <n v="510"/>
    <s v="VEHICLE - STOLEN"/>
    <m/>
    <n v="0"/>
    <m/>
    <m/>
    <n v="101"/>
    <s v="STREET"/>
    <m/>
    <m/>
    <s v="IC"/>
    <s v="Invest Cont"/>
    <n v="510"/>
    <m/>
    <m/>
    <m/>
    <s v="COSTELLO                     AV"/>
    <s v="OXNARD                       ST"/>
    <n v="34.179400000000001"/>
    <n v="-118.43770000000001"/>
    <n v="0"/>
  </r>
  <r>
    <n v="201223151"/>
    <d v="2020-10-22T00:00:00"/>
    <d v="2020-10-22T00:00:00"/>
    <n v="1"/>
    <n v="12"/>
    <x v="8"/>
    <n v="1245"/>
    <n v="2"/>
    <n v="626"/>
    <s v="INTIMATE PARTNER - SIMPLE ASSAULT"/>
    <s v="0401 1814"/>
    <n v="26"/>
    <s v="M"/>
    <s v="B"/>
    <n v="101"/>
    <s v="STREET"/>
    <n v="400"/>
    <s v="STRONG-ARM (HANDS, FIST, FEET OR BODILY FORCE)"/>
    <s v="IC"/>
    <s v="Invest Cont"/>
    <n v="626"/>
    <m/>
    <m/>
    <m/>
    <s v="65TH                         ST"/>
    <s v="VERMONT"/>
    <n v="33.980499999999999"/>
    <n v="-118.29170000000001"/>
    <n v="0"/>
  </r>
  <r>
    <n v="200214631"/>
    <d v="2020-09-03T00:00:00"/>
    <d v="2020-09-03T00:00:00"/>
    <n v="1030"/>
    <n v="2"/>
    <x v="5"/>
    <n v="245"/>
    <n v="1"/>
    <n v="442"/>
    <s v="SHOPLIFTING - PETTY THEFT ($950 &amp; UNDER)"/>
    <s v="0325 0352 1822 0104"/>
    <n v="0"/>
    <s v="X"/>
    <s v="X"/>
    <n v="406"/>
    <s v="OTHER STORE"/>
    <m/>
    <m/>
    <s v="IC"/>
    <s v="Invest Cont"/>
    <n v="442"/>
    <m/>
    <m/>
    <m/>
    <s v="2500 W  6TH                          ST"/>
    <m/>
    <n v="34.061700000000002"/>
    <n v="-118.2795"/>
    <n v="0"/>
  </r>
  <r>
    <n v="200320893"/>
    <d v="2020-11-23T00:00:00"/>
    <d v="2020-11-23T00:00:00"/>
    <n v="1500"/>
    <n v="3"/>
    <x v="2"/>
    <n v="393"/>
    <n v="1"/>
    <n v="230"/>
    <s v="ASSAULT WITH DEADLY WEAPON, AGGRAVATED ASSAULT"/>
    <s v="0913 0416 0445 1309"/>
    <n v="50"/>
    <s v="M"/>
    <s v="B"/>
    <n v="108"/>
    <s v="PARKING LOT"/>
    <n v="304"/>
    <s v="CLUB/BAT"/>
    <s v="IC"/>
    <s v="Invest Cont"/>
    <n v="230"/>
    <m/>
    <m/>
    <m/>
    <s v="4100    CRENSHAW                     BL"/>
    <m/>
    <n v="34.009900000000002"/>
    <n v="-118.3351"/>
    <n v="0"/>
  </r>
  <r>
    <n v="201210802"/>
    <d v="2020-04-13T00:00:00"/>
    <d v="2020-04-12T00:00:00"/>
    <n v="2350"/>
    <n v="12"/>
    <x v="8"/>
    <n v="1245"/>
    <n v="2"/>
    <n v="745"/>
    <s v="VANDALISM - MISDEAMEANOR ($399 OR UNDER)"/>
    <s v="0329 1307 1609"/>
    <n v="22"/>
    <s v="M"/>
    <s v="H"/>
    <n v="101"/>
    <s v="STREET"/>
    <m/>
    <m/>
    <s v="IC"/>
    <s v="Invest Cont"/>
    <n v="745"/>
    <m/>
    <m/>
    <m/>
    <s v="1400 W  65TH                         ST"/>
    <m/>
    <n v="33.980600000000003"/>
    <n v="-118.30029999999999"/>
    <n v="0"/>
  </r>
  <r>
    <n v="200608872"/>
    <d v="2020-04-07T00:00:00"/>
    <d v="2020-04-07T00:00:00"/>
    <n v="2000"/>
    <n v="6"/>
    <x v="9"/>
    <n v="666"/>
    <n v="2"/>
    <n v="626"/>
    <s v="INTIMATE PARTNER - SIMPLE ASSAULT"/>
    <s v="2000 0400 1814 0913"/>
    <n v="37"/>
    <s v="F"/>
    <s v="B"/>
    <n v="102"/>
    <s v="SIDEWALK"/>
    <n v="400"/>
    <s v="STRONG-ARM (HANDS, FIST, FEET OR BODILY FORCE)"/>
    <s v="IC"/>
    <s v="Invest Cont"/>
    <n v="626"/>
    <m/>
    <m/>
    <m/>
    <s v="6200    LA MIRADA                    AV"/>
    <m/>
    <n v="34.093499999999999"/>
    <n v="-118.3245"/>
    <n v="0"/>
  </r>
  <r>
    <n v="200613355"/>
    <d v="2020-07-29T00:00:00"/>
    <d v="2020-06-21T00:00:00"/>
    <n v="30"/>
    <n v="6"/>
    <x v="9"/>
    <n v="647"/>
    <n v="1"/>
    <n v="310"/>
    <s v="BURGLARY"/>
    <s v="1609 0344"/>
    <n v="0"/>
    <s v="M"/>
    <s v="W"/>
    <n v="203"/>
    <s v="OTHER BUSINESS"/>
    <m/>
    <m/>
    <s v="IC"/>
    <s v="Invest Cont"/>
    <n v="310"/>
    <m/>
    <m/>
    <m/>
    <s v="1500    ARGYLE                       AV"/>
    <m/>
    <n v="34.097999999999999"/>
    <n v="-118.32510000000001"/>
    <n v="0"/>
  </r>
  <r>
    <n v="200619879"/>
    <d v="2020-12-31T00:00:00"/>
    <d v="2020-12-31T00:00:00"/>
    <n v="1230"/>
    <n v="6"/>
    <x v="9"/>
    <n v="643"/>
    <n v="2"/>
    <n v="624"/>
    <s v="BATTERY - SIMPLE ASSAULT"/>
    <s v="0400 0416 0605 1822"/>
    <n v="26"/>
    <s v="M"/>
    <s v="H"/>
    <n v="203"/>
    <s v="OTHER BUSINESS"/>
    <n v="400"/>
    <s v="STRONG-ARM (HANDS, FIST, FEET OR BODILY FORCE)"/>
    <s v="IC"/>
    <s v="Invest Cont"/>
    <n v="624"/>
    <m/>
    <m/>
    <m/>
    <s v="7300 W  SUNSET                       BL"/>
    <m/>
    <n v="34.100700000000003"/>
    <n v="-118.3494"/>
    <n v="0"/>
  </r>
  <r>
    <n v="200218318"/>
    <d v="2020-12-07T00:00:00"/>
    <d v="2020-12-06T00:00:00"/>
    <n v="2000"/>
    <n v="2"/>
    <x v="5"/>
    <n v="248"/>
    <n v="2"/>
    <n v="740"/>
    <s v="VANDALISM - FELONY ($400 &amp; OVER, ALL CHURCH VANDALISMS)"/>
    <s v="1300 0329 1822 1252"/>
    <n v="41"/>
    <s v="M"/>
    <s v="H"/>
    <n v="122"/>
    <s v="VEHICLE, PASSENGER/TRUCK"/>
    <m/>
    <m/>
    <s v="IC"/>
    <s v="Invest Cont"/>
    <n v="740"/>
    <m/>
    <m/>
    <m/>
    <s v="500    WITMER                       ST"/>
    <m/>
    <n v="34.055500000000002"/>
    <n v="-118.26560000000001"/>
    <n v="0"/>
  </r>
  <r>
    <n v="200204966"/>
    <d v="2020-01-21T00:00:00"/>
    <d v="2020-01-20T00:00:00"/>
    <n v="2030"/>
    <n v="2"/>
    <x v="5"/>
    <n v="249"/>
    <n v="1"/>
    <n v="510"/>
    <s v="VEHICLE - STOLEN"/>
    <m/>
    <n v="0"/>
    <m/>
    <m/>
    <n v="101"/>
    <s v="STREET"/>
    <m/>
    <m/>
    <s v="IC"/>
    <s v="Invest Cont"/>
    <n v="510"/>
    <m/>
    <m/>
    <m/>
    <s v="6TH                          ST"/>
    <s v="BIXEL"/>
    <n v="34.054000000000002"/>
    <n v="-118.262"/>
    <n v="0"/>
  </r>
  <r>
    <n v="200205203"/>
    <d v="2020-01-25T00:00:00"/>
    <d v="2020-01-25T00:00:00"/>
    <n v="2330"/>
    <n v="2"/>
    <x v="5"/>
    <n v="245"/>
    <n v="2"/>
    <n v="626"/>
    <s v="INTIMATE PARTNER - SIMPLE ASSAULT"/>
    <s v="0913 2000 0416 1601 1814"/>
    <n v="36"/>
    <s v="M"/>
    <s v="H"/>
    <n v="101"/>
    <s v="STREET"/>
    <n v="400"/>
    <s v="STRONG-ARM (HANDS, FIST, FEET OR BODILY FORCE)"/>
    <s v="IC"/>
    <s v="Invest Cont"/>
    <n v="626"/>
    <m/>
    <m/>
    <m/>
    <s v="3RD"/>
    <s v="LAKE"/>
    <n v="34.063299999999998"/>
    <n v="-118.27379999999999"/>
    <n v="0"/>
  </r>
  <r>
    <n v="200705781"/>
    <d v="2020-02-07T00:00:00"/>
    <d v="2020-02-01T00:00:00"/>
    <n v="1625"/>
    <n v="7"/>
    <x v="0"/>
    <n v="752"/>
    <n v="1"/>
    <n v="440"/>
    <s v="THEFT PLAIN - PETTY ($950 &amp; UNDER)"/>
    <n v="394"/>
    <n v="53"/>
    <s v="M"/>
    <s v="W"/>
    <n v="502"/>
    <s v="MULTI-UNIT DWELLING (APARTMENT, DUPLEX, ETC)"/>
    <m/>
    <m/>
    <s v="IC"/>
    <s v="Invest Cont"/>
    <n v="440"/>
    <m/>
    <m/>
    <m/>
    <s v="6100    PACKARD                      ST"/>
    <m/>
    <n v="34.055"/>
    <n v="-118.3733"/>
    <n v="0"/>
  </r>
  <r>
    <n v="201010032"/>
    <d v="2020-06-15T00:00:00"/>
    <d v="2020-06-15T00:00:00"/>
    <n v="1920"/>
    <n v="10"/>
    <x v="11"/>
    <n v="1028"/>
    <n v="2"/>
    <n v="740"/>
    <s v="VANDALISM - FELONY ($400 &amp; OVER, ALL CHURCH VANDALISMS)"/>
    <s v="0329 0913 1814 2000"/>
    <n v="22"/>
    <s v="F"/>
    <s v="W"/>
    <n v="502"/>
    <s v="MULTI-UNIT DWELLING (APARTMENT, DUPLEX, ETC)"/>
    <m/>
    <m/>
    <s v="AO"/>
    <s v="Adult Other"/>
    <n v="740"/>
    <m/>
    <m/>
    <m/>
    <s v="6500    BALBOA                       BL"/>
    <m/>
    <n v="34.189"/>
    <n v="-118.50109999999999"/>
    <n v="0"/>
  </r>
  <r>
    <n v="200118253"/>
    <d v="2020-09-20T00:00:00"/>
    <d v="2020-09-16T00:00:00"/>
    <n v="1700"/>
    <n v="1"/>
    <x v="1"/>
    <n v="135"/>
    <n v="1"/>
    <n v="420"/>
    <s v="THEFT FROM MOTOR VEHICLE - PETTY ($950 &amp; UNDER)"/>
    <m/>
    <n v="0"/>
    <m/>
    <m/>
    <n v="108"/>
    <s v="PARKING LOT"/>
    <m/>
    <m/>
    <s v="IC"/>
    <s v="Invest Cont"/>
    <n v="420"/>
    <m/>
    <m/>
    <m/>
    <s v="200 S  MAIN                         ST"/>
    <m/>
    <n v="34.050600000000003"/>
    <n v="-118.2449"/>
    <n v="0"/>
  </r>
  <r>
    <n v="201225448"/>
    <d v="2020-11-29T00:00:00"/>
    <d v="2020-11-29T00:00:00"/>
    <n v="1930"/>
    <n v="12"/>
    <x v="8"/>
    <n v="1256"/>
    <n v="2"/>
    <n v="740"/>
    <s v="VANDALISM - FELONY ($400 &amp; OVER, ALL CHURCH VANDALISMS)"/>
    <n v="329"/>
    <n v="32"/>
    <s v="M"/>
    <s v="H"/>
    <n v="108"/>
    <s v="PARKING LOT"/>
    <m/>
    <m/>
    <s v="IC"/>
    <s v="Invest Cont"/>
    <n v="740"/>
    <m/>
    <m/>
    <m/>
    <s v="7200 S  FIGUEROA                     ST"/>
    <m/>
    <n v="33.9741"/>
    <n v="-118.28270000000001"/>
    <n v="0"/>
  </r>
  <r>
    <n v="200312250"/>
    <d v="2020-06-03T00:00:00"/>
    <d v="2020-06-02T00:00:00"/>
    <n v="1830"/>
    <n v="3"/>
    <x v="2"/>
    <n v="337"/>
    <n v="2"/>
    <n v="740"/>
    <s v="VANDALISM - FELONY ($400 &amp; OVER, ALL CHURCH VANDALISMS)"/>
    <s v="0329 1300"/>
    <n v="26"/>
    <s v="F"/>
    <s v="W"/>
    <n v="122"/>
    <s v="VEHICLE, PASSENGER/TRUCK"/>
    <m/>
    <m/>
    <s v="IC"/>
    <s v="Invest Cont"/>
    <n v="740"/>
    <m/>
    <m/>
    <m/>
    <s v="3100    VAN BUREN                    PL"/>
    <m/>
    <n v="34.026400000000002"/>
    <n v="-118.297"/>
    <n v="0"/>
  </r>
  <r>
    <n v="200607107"/>
    <d v="2020-02-28T00:00:00"/>
    <d v="2020-02-28T00:00:00"/>
    <n v="1045"/>
    <n v="6"/>
    <x v="9"/>
    <n v="646"/>
    <n v="2"/>
    <n v="745"/>
    <s v="VANDALISM - MISDEAMEANOR ($399 OR UNDER)"/>
    <s v="0400 1822 0329"/>
    <n v="0"/>
    <s v="X"/>
    <s v="X"/>
    <n v="738"/>
    <s v="LIBRARY"/>
    <n v="400"/>
    <s v="STRONG-ARM (HANDS, FIST, FEET OR BODILY FORCE)"/>
    <s v="IC"/>
    <s v="Invest Cont"/>
    <n v="745"/>
    <m/>
    <m/>
    <m/>
    <s v="1600 N  IVAR                         AV"/>
    <m/>
    <n v="34.099800000000002"/>
    <n v="-118.3282"/>
    <n v="0"/>
  </r>
  <r>
    <n v="200512425"/>
    <d v="2020-07-29T00:00:00"/>
    <d v="2020-07-29T00:00:00"/>
    <n v="1850"/>
    <n v="5"/>
    <x v="10"/>
    <n v="508"/>
    <n v="1"/>
    <n v="210"/>
    <s v="ROBBERY"/>
    <s v="0342 0344 0385 1300 0209 0416 1313"/>
    <n v="46"/>
    <s v="M"/>
    <s v="H"/>
    <n v="101"/>
    <s v="STREET"/>
    <n v="400"/>
    <s v="STRONG-ARM (HANDS, FIST, FEET OR BODILY FORCE)"/>
    <s v="IC"/>
    <s v="Invest Cont"/>
    <n v="210"/>
    <m/>
    <m/>
    <m/>
    <s v="23900    WESTERN                      AV"/>
    <m/>
    <n v="33.807200000000002"/>
    <n v="-118.30759999999999"/>
    <n v="0"/>
  </r>
  <r>
    <n v="201215030"/>
    <d v="2020-06-20T00:00:00"/>
    <d v="2020-06-20T00:00:00"/>
    <n v="1000"/>
    <n v="12"/>
    <x v="8"/>
    <n v="1248"/>
    <n v="2"/>
    <n v="625"/>
    <s v="OTHER ASSAULT"/>
    <s v="1202 0356 0361 0913"/>
    <n v="61"/>
    <s v="F"/>
    <s v="B"/>
    <n v="502"/>
    <s v="MULTI-UNIT DWELLING (APARTMENT, DUPLEX, ETC)"/>
    <n v="400"/>
    <s v="STRONG-ARM (HANDS, FIST, FEET OR BODILY FORCE)"/>
    <s v="IC"/>
    <s v="Invest Cont"/>
    <n v="625"/>
    <m/>
    <m/>
    <m/>
    <s v="800 W  65TH                         ST"/>
    <m/>
    <n v="33.9801"/>
    <n v="-118.28700000000001"/>
    <n v="0"/>
  </r>
  <r>
    <n v="201111890"/>
    <d v="2020-07-27T00:00:00"/>
    <d v="2020-07-25T00:00:00"/>
    <n v="2013"/>
    <n v="11"/>
    <x v="7"/>
    <n v="1138"/>
    <n v="2"/>
    <n v="910"/>
    <s v="KIDNAPPING"/>
    <s v="0418 1300 0423 0438"/>
    <n v="0"/>
    <s v="X"/>
    <s v="X"/>
    <n v="101"/>
    <s v="STREET"/>
    <n v="500"/>
    <s v="UNKNOWN WEAPON/OTHER WEAPON"/>
    <s v="IC"/>
    <s v="Invest Cont"/>
    <n v="910"/>
    <m/>
    <m/>
    <m/>
    <s v="YORK                         BL"/>
    <s v="MESA                         AV"/>
    <n v="34.117699999999999"/>
    <n v="-118.1872"/>
    <n v="0"/>
  </r>
  <r>
    <n v="201210231"/>
    <d v="2020-04-02T00:00:00"/>
    <d v="2020-03-25T00:00:00"/>
    <n v="1200"/>
    <n v="12"/>
    <x v="8"/>
    <n v="1266"/>
    <n v="1"/>
    <n v="440"/>
    <s v="THEFT PLAIN - PETTY ($950 &amp; UNDER)"/>
    <s v="1202 0344 1822"/>
    <n v="79"/>
    <s v="M"/>
    <s v="B"/>
    <n v="413"/>
    <s v="FURNITURE STORE"/>
    <m/>
    <m/>
    <s v="IC"/>
    <s v="Invest Cont"/>
    <n v="440"/>
    <m/>
    <m/>
    <m/>
    <s v="8000 S  BROADWAY"/>
    <m/>
    <n v="33.966099999999997"/>
    <n v="-118.28489999999999"/>
    <n v="0"/>
  </r>
  <r>
    <n v="201116364"/>
    <d v="2020-12-06T00:00:00"/>
    <d v="2020-12-05T00:00:00"/>
    <n v="910"/>
    <n v="11"/>
    <x v="7"/>
    <n v="1149"/>
    <n v="1"/>
    <n v="341"/>
    <s v="THEFT-GRAND ($950.01 &amp; OVER)EXCPT,GUNS,FOWL,LIVESTK,PROD"/>
    <n v="344"/>
    <n v="45"/>
    <s v="M"/>
    <s v="W"/>
    <n v="502"/>
    <s v="MULTI-UNIT DWELLING (APARTMENT, DUPLEX, ETC)"/>
    <m/>
    <m/>
    <s v="IC"/>
    <s v="Invest Cont"/>
    <n v="341"/>
    <m/>
    <m/>
    <m/>
    <s v="100 S  AVE 55"/>
    <m/>
    <n v="34.107399999999998"/>
    <n v="-118.1978"/>
    <n v="0"/>
  </r>
  <r>
    <n v="200910040"/>
    <d v="2020-05-22T00:00:00"/>
    <d v="2020-05-21T00:00:00"/>
    <n v="1950"/>
    <n v="9"/>
    <x v="3"/>
    <n v="914"/>
    <n v="2"/>
    <n v="745"/>
    <s v="VANDALISM - MISDEAMEANOR ($399 OR UNDER)"/>
    <n v="329"/>
    <n v="47"/>
    <s v="F"/>
    <s v="H"/>
    <n v="501"/>
    <s v="SINGLE FAMILY DWELLING"/>
    <m/>
    <m/>
    <s v="IC"/>
    <s v="Invest Cont"/>
    <n v="745"/>
    <m/>
    <m/>
    <m/>
    <s v="14500    VOSE                         ST"/>
    <m/>
    <n v="34.198500000000003"/>
    <n v="-118.4487"/>
    <n v="0"/>
  </r>
  <r>
    <n v="200608744"/>
    <d v="2020-04-05T00:00:00"/>
    <d v="2020-03-18T00:00:00"/>
    <n v="1530"/>
    <n v="6"/>
    <x v="9"/>
    <n v="667"/>
    <n v="2"/>
    <n v="888"/>
    <s v="TRESPASSING"/>
    <s v="0361 0913 1268"/>
    <n v="32"/>
    <s v="F"/>
    <s v="H"/>
    <n v="502"/>
    <s v="MULTI-UNIT DWELLING (APARTMENT, DUPLEX, ETC)"/>
    <m/>
    <m/>
    <s v="IC"/>
    <s v="Invest Cont"/>
    <n v="888"/>
    <m/>
    <m/>
    <m/>
    <s v="1100 N  GOWER                        ST"/>
    <m/>
    <n v="34.090800000000002"/>
    <n v="-118.3223"/>
    <n v="0"/>
  </r>
  <r>
    <n v="200516164"/>
    <d v="2020-11-02T00:00:00"/>
    <d v="2020-10-10T00:00:00"/>
    <n v="1200"/>
    <n v="5"/>
    <x v="10"/>
    <n v="532"/>
    <n v="2"/>
    <n v="354"/>
    <s v="THEFT OF IDENTITY"/>
    <s v="1822 0929"/>
    <n v="25"/>
    <s v="F"/>
    <s v="H"/>
    <n v="501"/>
    <s v="SINGLE FAMILY DWELLING"/>
    <m/>
    <m/>
    <s v="IC"/>
    <s v="Invest Cont"/>
    <n v="354"/>
    <m/>
    <m/>
    <m/>
    <s v="1300    MCDONALD                     AV"/>
    <m/>
    <n v="33.788699999999999"/>
    <n v="-118.2717"/>
    <n v="0"/>
  </r>
  <r>
    <n v="200513225"/>
    <d v="2020-08-21T00:00:00"/>
    <d v="2020-08-18T00:00:00"/>
    <n v="1200"/>
    <n v="5"/>
    <x v="10"/>
    <n v="504"/>
    <n v="1"/>
    <n v="440"/>
    <s v="THEFT PLAIN - PETTY ($950 &amp; UNDER)"/>
    <n v="344"/>
    <n v="54"/>
    <s v="F"/>
    <s v="W"/>
    <n v="121"/>
    <s v="YARD (RESIDENTIAL/BUSINESS)"/>
    <m/>
    <m/>
    <s v="IC"/>
    <s v="Invest Cont"/>
    <n v="440"/>
    <m/>
    <m/>
    <m/>
    <s v="20900    BRIGHTON                     AV"/>
    <m/>
    <n v="33.838000000000001"/>
    <n v="-118.3006"/>
    <n v="0"/>
  </r>
  <r>
    <n v="200510784"/>
    <d v="2020-06-19T00:00:00"/>
    <d v="2020-06-17T00:00:00"/>
    <n v="1400"/>
    <n v="5"/>
    <x v="10"/>
    <n v="503"/>
    <n v="2"/>
    <n v="649"/>
    <s v="DOCUMENT FORGERY / STOLEN FELONY"/>
    <s v="1202 0100 0913 0923"/>
    <n v="76"/>
    <s v="F"/>
    <s v="H"/>
    <n v="501"/>
    <s v="SINGLE FAMILY DWELLING"/>
    <m/>
    <m/>
    <s v="IC"/>
    <s v="Invest Cont"/>
    <n v="649"/>
    <m/>
    <m/>
    <m/>
    <s v="1000    HARBOR HEIGHTS               DR"/>
    <m/>
    <n v="33.7928"/>
    <n v="-118.29219999999999"/>
    <n v="0"/>
  </r>
  <r>
    <n v="200509077"/>
    <d v="2020-05-04T00:00:00"/>
    <d v="2020-05-04T00:00:00"/>
    <n v="230"/>
    <n v="5"/>
    <x v="10"/>
    <n v="585"/>
    <n v="1"/>
    <n v="331"/>
    <s v="THEFT FROM MOTOR VEHICLE - GRAND ($950.01 AND OVER)"/>
    <s v="0344 1300 1606"/>
    <n v="51"/>
    <s v="M"/>
    <s v="W"/>
    <n v="101"/>
    <s v="STREET"/>
    <m/>
    <m/>
    <s v="IC"/>
    <s v="Invest Cont"/>
    <n v="331"/>
    <m/>
    <m/>
    <m/>
    <s v="1100 W  20TH                         ST"/>
    <m/>
    <n v="33.726100000000002"/>
    <n v="-118.30119999999999"/>
    <n v="0"/>
  </r>
  <r>
    <n v="200714788"/>
    <d v="2020-10-10T00:00:00"/>
    <d v="2020-09-30T00:00:00"/>
    <n v="1800"/>
    <n v="7"/>
    <x v="0"/>
    <n v="763"/>
    <n v="1"/>
    <n v="331"/>
    <s v="THEFT FROM MOTOR VEHICLE - GRAND ($950.01 AND OVER)"/>
    <s v="0344 1608 0358"/>
    <n v="73"/>
    <s v="F"/>
    <s v="B"/>
    <n v="101"/>
    <s v="STREET"/>
    <m/>
    <m/>
    <s v="IC"/>
    <s v="Invest Cont"/>
    <n v="331"/>
    <m/>
    <m/>
    <m/>
    <s v="5600    AIRDROME                     ST"/>
    <m/>
    <n v="34.044499999999999"/>
    <n v="-118.3623"/>
    <n v="0"/>
  </r>
  <r>
    <n v="200415449"/>
    <d v="2020-12-01T00:00:00"/>
    <d v="2020-11-28T00:00:00"/>
    <n v="1900"/>
    <n v="4"/>
    <x v="4"/>
    <n v="406"/>
    <n v="1"/>
    <n v="510"/>
    <s v="VEHICLE - STOLEN"/>
    <m/>
    <n v="0"/>
    <m/>
    <m/>
    <n v="101"/>
    <s v="STREET"/>
    <m/>
    <m/>
    <s v="IC"/>
    <s v="Invest Cont"/>
    <n v="510"/>
    <m/>
    <m/>
    <m/>
    <s v="4200    VIA MARISOL"/>
    <m/>
    <n v="34.096699999999998"/>
    <n v="-118.1845"/>
    <n v="0"/>
  </r>
  <r>
    <n v="200611742"/>
    <d v="2020-06-24T00:00:00"/>
    <d v="2020-06-24T00:00:00"/>
    <n v="750"/>
    <n v="6"/>
    <x v="9"/>
    <n v="648"/>
    <n v="2"/>
    <n v="888"/>
    <s v="TRESPASSING"/>
    <n v="1501"/>
    <n v="32"/>
    <s v="F"/>
    <s v="W"/>
    <n v="501"/>
    <s v="SINGLE FAMILY DWELLING"/>
    <m/>
    <m/>
    <s v="IC"/>
    <s v="Invest Cont"/>
    <n v="888"/>
    <m/>
    <m/>
    <m/>
    <s v="5700    CARLTON                      WY"/>
    <m/>
    <n v="34.100499999999997"/>
    <n v="-118.3141"/>
    <n v="0"/>
  </r>
  <r>
    <n v="200107425"/>
    <d v="2020-02-19T00:00:00"/>
    <d v="2020-02-18T00:00:00"/>
    <n v="2200"/>
    <n v="1"/>
    <x v="1"/>
    <n v="111"/>
    <n v="1"/>
    <n v="510"/>
    <s v="VEHICLE - STOLEN"/>
    <m/>
    <n v="0"/>
    <m/>
    <m/>
    <n v="101"/>
    <s v="STREET"/>
    <m/>
    <m/>
    <s v="IC"/>
    <s v="Invest Cont"/>
    <n v="510"/>
    <m/>
    <m/>
    <m/>
    <s v="800    YALE                         ST"/>
    <m/>
    <n v="34.063200000000002"/>
    <n v="-118.24079999999999"/>
    <n v="0"/>
  </r>
  <r>
    <n v="200407260"/>
    <d v="2020-03-25T00:00:00"/>
    <d v="2020-03-24T00:00:00"/>
    <n v="1700"/>
    <n v="4"/>
    <x v="4"/>
    <n v="461"/>
    <n v="1"/>
    <n v="510"/>
    <s v="VEHICLE - STOLEN"/>
    <m/>
    <n v="0"/>
    <m/>
    <m/>
    <n v="101"/>
    <s v="STREET"/>
    <m/>
    <m/>
    <s v="IC"/>
    <s v="Invest Cont"/>
    <n v="510"/>
    <m/>
    <m/>
    <m/>
    <s v="1ST"/>
    <s v="CLARENCE"/>
    <n v="34.047499999999999"/>
    <n v="-118.22410000000001"/>
    <n v="0"/>
  </r>
  <r>
    <n v="200513281"/>
    <d v="2020-08-21T00:00:00"/>
    <d v="2020-08-21T00:00:00"/>
    <n v="1500"/>
    <n v="5"/>
    <x v="10"/>
    <n v="529"/>
    <n v="2"/>
    <n v="627"/>
    <s v="CHILD ABUSE (PHYSICAL) - SIMPLE ASSAULT"/>
    <s v="0444 0553 1251 1259 0913"/>
    <n v="15"/>
    <s v="M"/>
    <s v="B"/>
    <n v="501"/>
    <s v="SINGLE FAMILY DWELLING"/>
    <n v="400"/>
    <s v="STRONG-ARM (HANDS, FIST, FEET OR BODILY FORCE)"/>
    <s v="AO"/>
    <s v="Adult Other"/>
    <n v="627"/>
    <m/>
    <m/>
    <m/>
    <s v="300 E  ANAHEIM                      ST"/>
    <m/>
    <n v="33.780099999999997"/>
    <n v="-118.2595"/>
    <n v="0"/>
  </r>
  <r>
    <n v="201013335"/>
    <d v="2020-09-22T00:00:00"/>
    <d v="2020-09-22T00:00:00"/>
    <n v="1700"/>
    <n v="10"/>
    <x v="11"/>
    <n v="1024"/>
    <n v="2"/>
    <n v="624"/>
    <s v="BATTERY - SIMPLE ASSAULT"/>
    <s v="0400 0913 0416 1414 1202"/>
    <n v="74"/>
    <s v="M"/>
    <s v="H"/>
    <n v="108"/>
    <s v="PARKING LOT"/>
    <n v="400"/>
    <s v="STRONG-ARM (HANDS, FIST, FEET OR BODILY FORCE)"/>
    <s v="IC"/>
    <s v="Invest Cont"/>
    <n v="624"/>
    <m/>
    <m/>
    <m/>
    <s v="18500    SHERMAN                      WY"/>
    <m/>
    <n v="34.201099999999997"/>
    <n v="-118.5367"/>
    <n v="0"/>
  </r>
  <r>
    <n v="200316806"/>
    <d v="2020-09-02T00:00:00"/>
    <d v="2020-09-02T00:00:00"/>
    <n v="1945"/>
    <n v="3"/>
    <x v="2"/>
    <n v="321"/>
    <n v="2"/>
    <n v="624"/>
    <s v="BATTERY - SIMPLE ASSAULT"/>
    <s v="1822 0605 0416 0446"/>
    <n v="21"/>
    <s v="M"/>
    <s v="H"/>
    <n v="101"/>
    <s v="STREET"/>
    <n v="400"/>
    <s v="STRONG-ARM (HANDS, FIST, FEET OR BODILY FORCE)"/>
    <s v="AO"/>
    <s v="Adult Other"/>
    <n v="624"/>
    <m/>
    <m/>
    <m/>
    <s v="LA CIENEGA                   BL"/>
    <s v="OBAMA                        BL"/>
    <n v="34.021700000000003"/>
    <n v="-118.3724"/>
    <n v="0"/>
  </r>
  <r>
    <n v="200513785"/>
    <d v="2020-09-05T00:00:00"/>
    <d v="2020-09-05T00:00:00"/>
    <n v="2310"/>
    <n v="5"/>
    <x v="10"/>
    <n v="517"/>
    <n v="2"/>
    <n v="753"/>
    <s v="DISCHARGE FIREARMS/SHOTS FIRED"/>
    <s v="1100 1402 1407"/>
    <n v="0"/>
    <s v="X"/>
    <s v="X"/>
    <n v="101"/>
    <s v="STREET"/>
    <n v="102"/>
    <s v="HAND GUN"/>
    <s v="AA"/>
    <s v="Adult Arrest"/>
    <n v="753"/>
    <n v="998"/>
    <m/>
    <m/>
    <s v="400 E  L                            ST"/>
    <m/>
    <n v="33.786999999999999"/>
    <n v="-118.2585"/>
    <n v="1"/>
  </r>
  <r>
    <n v="200106479"/>
    <d v="2020-02-04T00:00:00"/>
    <d v="2020-02-03T00:00:00"/>
    <n v="1830"/>
    <n v="1"/>
    <x v="1"/>
    <n v="153"/>
    <n v="1"/>
    <n v="330"/>
    <s v="BURGLARY FROM VEHICLE"/>
    <s v="1307 0329 1822 1609 0344"/>
    <n v="46"/>
    <s v="M"/>
    <s v="W"/>
    <n v="108"/>
    <s v="PARKING LOT"/>
    <m/>
    <m/>
    <s v="IC"/>
    <s v="Invest Cont"/>
    <n v="330"/>
    <m/>
    <m/>
    <m/>
    <s v="5TH                          ST"/>
    <s v="HILL                         ST"/>
    <n v="34.0488"/>
    <n v="-118.2518"/>
    <n v="0"/>
  </r>
  <r>
    <n v="200316360"/>
    <d v="2020-08-27T00:00:00"/>
    <d v="2020-08-27T00:00:00"/>
    <n v="1"/>
    <n v="3"/>
    <x v="2"/>
    <n v="392"/>
    <n v="1"/>
    <n v="510"/>
    <s v="VEHICLE - STOLEN"/>
    <m/>
    <n v="0"/>
    <m/>
    <m/>
    <n v="101"/>
    <s v="STREET"/>
    <m/>
    <m/>
    <s v="IC"/>
    <s v="Invest Cont"/>
    <n v="510"/>
    <m/>
    <m/>
    <m/>
    <s v="5000    2ND                          AV"/>
    <m/>
    <n v="33.997500000000002"/>
    <n v="-118.3192"/>
    <n v="0"/>
  </r>
  <r>
    <n v="200814146"/>
    <d v="2020-09-16T00:00:00"/>
    <d v="2020-09-12T00:00:00"/>
    <n v="2015"/>
    <n v="8"/>
    <x v="12"/>
    <n v="834"/>
    <n v="1"/>
    <n v="331"/>
    <s v="THEFT FROM MOTOR VEHICLE - GRAND ($950.01 AND OVER)"/>
    <s v="1202 0344 0346"/>
    <n v="71"/>
    <s v="F"/>
    <s v="W"/>
    <n v="101"/>
    <s v="STREET"/>
    <m/>
    <m/>
    <s v="IC"/>
    <s v="Invest Cont"/>
    <n v="331"/>
    <m/>
    <m/>
    <m/>
    <s v="OHIO                         AV"/>
    <s v="MANNING                      AV"/>
    <n v="34.0563"/>
    <n v="-118.4348"/>
    <n v="0"/>
  </r>
  <r>
    <n v="201306286"/>
    <d v="2020-02-10T00:00:00"/>
    <d v="2020-02-10T00:00:00"/>
    <n v="1200"/>
    <n v="13"/>
    <x v="6"/>
    <n v="1321"/>
    <n v="2"/>
    <n v="651"/>
    <s v="DOCUMENT WORTHLESS ($200.01 &amp; OVER)"/>
    <n v="1402"/>
    <n v="0"/>
    <s v="X"/>
    <s v="X"/>
    <n v="203"/>
    <s v="OTHER BUSINESS"/>
    <m/>
    <m/>
    <s v="IC"/>
    <s v="Invest Cont"/>
    <n v="651"/>
    <n v="998"/>
    <m/>
    <m/>
    <s v="200 W  ADAMS                        BL"/>
    <m/>
    <n v="34.0289"/>
    <n v="-118.26860000000001"/>
    <n v="0"/>
  </r>
  <r>
    <n v="200319683"/>
    <d v="2020-10-31T00:00:00"/>
    <d v="2020-10-24T00:00:00"/>
    <n v="2200"/>
    <n v="3"/>
    <x v="2"/>
    <n v="362"/>
    <n v="2"/>
    <n v="740"/>
    <s v="VANDALISM - FELONY ($400 &amp; OVER, ALL CHURCH VANDALISMS)"/>
    <s v="0329 1238 1202 0913"/>
    <n v="75"/>
    <s v="M"/>
    <s v="B"/>
    <n v="502"/>
    <s v="MULTI-UNIT DWELLING (APARTMENT, DUPLEX, ETC)"/>
    <m/>
    <m/>
    <s v="IC"/>
    <s v="Invest Cont"/>
    <n v="740"/>
    <m/>
    <m/>
    <m/>
    <s v="3800    POTOMAC                      AV"/>
    <m/>
    <n v="34.015599999999999"/>
    <n v="-118.3463"/>
    <n v="0"/>
  </r>
  <r>
    <n v="201308041"/>
    <d v="2020-03-13T00:00:00"/>
    <d v="2020-03-12T00:00:00"/>
    <n v="2300"/>
    <n v="13"/>
    <x v="6"/>
    <n v="1313"/>
    <n v="1"/>
    <n v="236"/>
    <s v="INTIMATE PARTNER - AGGRAVATED ASSAULT"/>
    <s v="0913 2004 1218 1100 1242 0302 0334 2000"/>
    <n v="39"/>
    <s v="F"/>
    <s v="B"/>
    <n v="102"/>
    <s v="SIDEWALK"/>
    <n v="104"/>
    <s v="SHOTGUN"/>
    <s v="AO"/>
    <s v="Adult Other"/>
    <n v="236"/>
    <m/>
    <m/>
    <m/>
    <s v="800 E  16TH                         ST"/>
    <m/>
    <n v="34.028199999999998"/>
    <n v="-118.25239999999999"/>
    <n v="0"/>
  </r>
  <r>
    <n v="200708933"/>
    <d v="2020-05-05T00:00:00"/>
    <d v="2020-04-06T00:00:00"/>
    <n v="1854"/>
    <n v="7"/>
    <x v="0"/>
    <n v="755"/>
    <n v="2"/>
    <n v="354"/>
    <s v="THEFT OF IDENTITY"/>
    <n v="929"/>
    <n v="29"/>
    <s v="M"/>
    <s v="W"/>
    <n v="501"/>
    <s v="SINGLE FAMILY DWELLING"/>
    <m/>
    <m/>
    <s v="IC"/>
    <s v="Invest Cont"/>
    <n v="354"/>
    <m/>
    <m/>
    <m/>
    <s v="1300 S  CLOVERDALE                   AV"/>
    <m/>
    <n v="34.050600000000003"/>
    <n v="-118.3506"/>
    <n v="0"/>
  </r>
  <r>
    <n v="201309677"/>
    <d v="2020-04-19T00:00:00"/>
    <d v="2020-04-19T00:00:00"/>
    <n v="540"/>
    <n v="13"/>
    <x v="6"/>
    <n v="1393"/>
    <n v="1"/>
    <n v="440"/>
    <s v="THEFT PLAIN - PETTY ($950 &amp; UNDER)"/>
    <s v="1814 2000 0446 0416 2002 0344 0913"/>
    <n v="38"/>
    <s v="F"/>
    <s v="B"/>
    <n v="101"/>
    <s v="STREET"/>
    <n v="400"/>
    <s v="STRONG-ARM (HANDS, FIST, FEET OR BODILY FORCE)"/>
    <s v="AO"/>
    <s v="Adult Other"/>
    <n v="440"/>
    <n v="626"/>
    <m/>
    <m/>
    <s v="200 W  71ST                         ST"/>
    <m/>
    <n v="33.9756"/>
    <n v="-118.2756"/>
    <n v="0"/>
  </r>
  <r>
    <n v="200513459"/>
    <d v="2020-08-27T00:00:00"/>
    <d v="2020-08-27T00:00:00"/>
    <n v="1945"/>
    <n v="5"/>
    <x v="10"/>
    <n v="585"/>
    <n v="1"/>
    <n v="320"/>
    <s v="BURGLARY, ATTEMPTED"/>
    <s v="1202 0329 1601 1822"/>
    <n v="59"/>
    <s v="F"/>
    <s v="B"/>
    <n v="501"/>
    <s v="SINGLE FAMILY DWELLING"/>
    <m/>
    <m/>
    <s v="IC"/>
    <s v="Invest Cont"/>
    <n v="320"/>
    <m/>
    <m/>
    <m/>
    <s v="2300 S  ALMA                         ST"/>
    <m/>
    <n v="33.722499999999997"/>
    <n v="-118.29900000000001"/>
    <n v="0"/>
  </r>
  <r>
    <n v="201226628"/>
    <d v="2020-12-17T00:00:00"/>
    <d v="2020-12-07T00:00:00"/>
    <n v="1700"/>
    <n v="12"/>
    <x v="8"/>
    <n v="1268"/>
    <n v="1"/>
    <n v="420"/>
    <s v="THEFT FROM MOTOR VEHICLE - PETTY ($950 &amp; UNDER)"/>
    <m/>
    <n v="0"/>
    <m/>
    <m/>
    <n v="101"/>
    <s v="STREET"/>
    <m/>
    <m/>
    <s v="IC"/>
    <s v="Invest Cont"/>
    <n v="420"/>
    <m/>
    <m/>
    <m/>
    <s v="8000 S  BROADWAY"/>
    <m/>
    <n v="33.965899999999998"/>
    <n v="-118.2783"/>
    <n v="0"/>
  </r>
  <r>
    <n v="201012616"/>
    <d v="2020-09-01T00:00:00"/>
    <d v="2020-09-01T00:00:00"/>
    <n v="105"/>
    <n v="10"/>
    <x v="11"/>
    <n v="1045"/>
    <n v="2"/>
    <n v="740"/>
    <s v="VANDALISM - FELONY ($400 &amp; OVER, ALL CHURCH VANDALISMS)"/>
    <s v="1202 1420 1822 0329 1414"/>
    <n v="65"/>
    <s v="M"/>
    <s v="O"/>
    <n v="501"/>
    <s v="SINGLE FAMILY DWELLING"/>
    <m/>
    <m/>
    <s v="IC"/>
    <s v="Invest Cont"/>
    <n v="740"/>
    <m/>
    <m/>
    <m/>
    <s v="17900    EMELITA                      ST"/>
    <m/>
    <n v="34.177599999999998"/>
    <n v="-118.5254"/>
    <n v="0"/>
  </r>
  <r>
    <n v="200322255"/>
    <d v="2020-12-25T00:00:00"/>
    <d v="2020-12-25T00:00:00"/>
    <n v="900"/>
    <n v="3"/>
    <x v="2"/>
    <n v="313"/>
    <n v="1"/>
    <n v="330"/>
    <s v="BURGLARY FROM VEHICLE"/>
    <s v="0344 1202 1300 1607 1822"/>
    <n v="81"/>
    <s v="F"/>
    <s v="B"/>
    <n v="123"/>
    <s v="PARKING UNDERGROUND/BUILDING"/>
    <m/>
    <m/>
    <s v="IC"/>
    <s v="Invest Cont"/>
    <n v="330"/>
    <m/>
    <m/>
    <m/>
    <s v="2500 S  BRONSON                      AV"/>
    <m/>
    <n v="34.032600000000002"/>
    <n v="-118.33369999999999"/>
    <n v="0"/>
  </r>
  <r>
    <n v="200116764"/>
    <d v="2020-08-22T00:00:00"/>
    <d v="2020-08-21T00:00:00"/>
    <n v="1900"/>
    <n v="1"/>
    <x v="1"/>
    <n v="162"/>
    <n v="1"/>
    <n v="330"/>
    <s v="BURGLARY FROM VEHICLE"/>
    <s v="0344 1402 1822 1300 1605"/>
    <n v="49"/>
    <s v="M"/>
    <s v="B"/>
    <n v="108"/>
    <s v="PARKING LOT"/>
    <m/>
    <m/>
    <s v="IC"/>
    <s v="Invest Cont"/>
    <n v="330"/>
    <n v="998"/>
    <m/>
    <m/>
    <s v="800 S  HILL                         ST"/>
    <m/>
    <n v="34.046199999999999"/>
    <n v="-118.2585"/>
    <n v="0"/>
  </r>
  <r>
    <n v="200317070"/>
    <d v="2020-09-09T00:00:00"/>
    <d v="2020-09-09T00:00:00"/>
    <n v="1000"/>
    <n v="3"/>
    <x v="2"/>
    <n v="396"/>
    <n v="1"/>
    <n v="236"/>
    <s v="INTIMATE PARTNER - AGGRAVATED ASSAULT"/>
    <s v="0913 2000 1813 0416 0446"/>
    <n v="0"/>
    <s v="F"/>
    <s v="B"/>
    <n v="502"/>
    <s v="MULTI-UNIT DWELLING (APARTMENT, DUPLEX, ETC)"/>
    <n v="400"/>
    <s v="STRONG-ARM (HANDS, FIST, FEET OR BODILY FORCE)"/>
    <s v="AA"/>
    <s v="Adult Arrest"/>
    <n v="236"/>
    <m/>
    <m/>
    <m/>
    <s v="800 W  42ND                         PL"/>
    <m/>
    <n v="34.006399999999999"/>
    <n v="-118.28789999999999"/>
    <n v="1"/>
  </r>
  <r>
    <n v="201306380"/>
    <d v="2020-02-12T00:00:00"/>
    <d v="2020-02-11T00:00:00"/>
    <n v="2130"/>
    <n v="13"/>
    <x v="6"/>
    <n v="1362"/>
    <n v="1"/>
    <n v="510"/>
    <s v="VEHICLE - STOLEN"/>
    <m/>
    <n v="0"/>
    <m/>
    <m/>
    <n v="101"/>
    <s v="STREET"/>
    <m/>
    <m/>
    <s v="IC"/>
    <s v="Invest Cont"/>
    <n v="510"/>
    <m/>
    <m/>
    <m/>
    <s v="4800 S  SAN PEDRO                    ST"/>
    <m/>
    <n v="33.999400000000001"/>
    <n v="-118.2696"/>
    <n v="0"/>
  </r>
  <r>
    <n v="201227132"/>
    <d v="2020-12-25T00:00:00"/>
    <d v="2020-12-25T00:00:00"/>
    <n v="1"/>
    <n v="12"/>
    <x v="8"/>
    <n v="1211"/>
    <n v="2"/>
    <n v="626"/>
    <s v="INTIMATE PARTNER - SIMPLE ASSAULT"/>
    <s v="1813 1814 1206 2002 0416"/>
    <n v="40"/>
    <s v="F"/>
    <s v="H"/>
    <n v="502"/>
    <s v="MULTI-UNIT DWELLING (APARTMENT, DUPLEX, ETC)"/>
    <n v="400"/>
    <s v="STRONG-ARM (HANDS, FIST, FEET OR BODILY FORCE)"/>
    <s v="AO"/>
    <s v="Adult Other"/>
    <n v="626"/>
    <m/>
    <m/>
    <m/>
    <s v="2400 W  54TH                         ST"/>
    <m/>
    <n v="33.993200000000002"/>
    <n v="-118.3198"/>
    <n v="0"/>
  </r>
  <r>
    <n v="200216647"/>
    <d v="2020-10-26T00:00:00"/>
    <d v="2020-10-26T00:00:00"/>
    <n v="235"/>
    <n v="2"/>
    <x v="5"/>
    <n v="279"/>
    <n v="1"/>
    <n v="761"/>
    <s v="BRANDISH WEAPON"/>
    <s v="0913 2038 0334 0416 0400 2000 1814 1402"/>
    <n v="31"/>
    <s v="F"/>
    <s v="H"/>
    <n v="106"/>
    <s v="TUNNEL"/>
    <n v="308"/>
    <s v="STICK"/>
    <s v="AO"/>
    <s v="Adult Other"/>
    <n v="761"/>
    <n v="901"/>
    <n v="998"/>
    <m/>
    <s v="1400 W  10TH                         PL"/>
    <m/>
    <n v="34.047400000000003"/>
    <n v="-118.2714"/>
    <n v="0"/>
  </r>
  <r>
    <n v="201205892"/>
    <d v="2020-01-28T00:00:00"/>
    <d v="2020-01-28T00:00:00"/>
    <n v="145"/>
    <n v="12"/>
    <x v="8"/>
    <n v="1263"/>
    <n v="1"/>
    <n v="761"/>
    <s v="BRANDISH WEAPON"/>
    <s v="2004 0334 0913 1218"/>
    <n v="59"/>
    <s v="M"/>
    <s v="B"/>
    <n v="517"/>
    <s v="MISSIONS/SHELTERS"/>
    <n v="204"/>
    <s v="FOLDING KNIFE"/>
    <s v="IC"/>
    <s v="Invest Cont"/>
    <n v="761"/>
    <m/>
    <m/>
    <m/>
    <s v="7900 S  WESTERN                      AV"/>
    <m/>
    <n v="33.967300000000002"/>
    <n v="-118.309"/>
    <n v="0"/>
  </r>
  <r>
    <n v="200119219"/>
    <d v="2020-10-11T00:00:00"/>
    <d v="2020-10-11T00:00:00"/>
    <n v="1415"/>
    <n v="1"/>
    <x v="1"/>
    <n v="145"/>
    <n v="1"/>
    <n v="236"/>
    <s v="INTIMATE PARTNER - AGGRAVATED ASSAULT"/>
    <s v="2000 1218 2004 0907 0411 0913"/>
    <n v="47"/>
    <s v="F"/>
    <s v="B"/>
    <n v="502"/>
    <s v="MULTI-UNIT DWELLING (APARTMENT, DUPLEX, ETC)"/>
    <n v="200"/>
    <s v="KNIFE WITH BLADE 6INCHES OR LESS"/>
    <s v="IC"/>
    <s v="Invest Cont"/>
    <n v="236"/>
    <m/>
    <m/>
    <m/>
    <s v="400 S  MAIN                         ST"/>
    <m/>
    <n v="34.047800000000002"/>
    <n v="-118.2475"/>
    <n v="0"/>
  </r>
  <r>
    <n v="200714821"/>
    <d v="2020-10-12T00:00:00"/>
    <d v="2020-10-09T00:00:00"/>
    <n v="1500"/>
    <n v="7"/>
    <x v="0"/>
    <n v="753"/>
    <n v="2"/>
    <n v="354"/>
    <s v="THEFT OF IDENTITY"/>
    <s v="1822 0930"/>
    <n v="29"/>
    <s v="F"/>
    <s v="W"/>
    <n v="406"/>
    <s v="OTHER STORE"/>
    <m/>
    <m/>
    <s v="IC"/>
    <s v="Invest Cont"/>
    <n v="354"/>
    <m/>
    <m/>
    <m/>
    <s v="1100 S  OGDEN                        DR"/>
    <m/>
    <n v="34.052900000000001"/>
    <n v="-118.3638"/>
    <n v="0"/>
  </r>
  <r>
    <n v="200205962"/>
    <d v="2020-02-08T00:00:00"/>
    <d v="2020-02-08T00:00:00"/>
    <n v="2330"/>
    <n v="2"/>
    <x v="5"/>
    <n v="237"/>
    <n v="1"/>
    <n v="310"/>
    <s v="BURGLARY"/>
    <s v="0913 1814 0344 0444 2000 1601"/>
    <n v="21"/>
    <s v="F"/>
    <s v="H"/>
    <n v="502"/>
    <s v="MULTI-UNIT DWELLING (APARTMENT, DUPLEX, ETC)"/>
    <m/>
    <m/>
    <s v="AO"/>
    <s v="Adult Other"/>
    <n v="310"/>
    <m/>
    <m/>
    <m/>
    <s v="200    WITMER                       ST"/>
    <m/>
    <n v="34.061"/>
    <n v="-118.2615"/>
    <n v="0"/>
  </r>
  <r>
    <n v="200100785"/>
    <d v="2020-05-16T00:00:00"/>
    <d v="2020-05-15T00:00:00"/>
    <n v="1945"/>
    <n v="1"/>
    <x v="1"/>
    <n v="142"/>
    <n v="1"/>
    <n v="110"/>
    <s v="CRIMINAL HOMICIDE"/>
    <s v="1218 1402 2004 0411 1822"/>
    <n v="57"/>
    <s v="M"/>
    <s v="H"/>
    <n v="138"/>
    <s v="STAIRWELL*"/>
    <n v="223"/>
    <s v="UNKNOWN TYPE CUTTING INSTRUMENT"/>
    <s v="AA"/>
    <s v="Adult Arrest"/>
    <n v="110"/>
    <m/>
    <m/>
    <m/>
    <s v="300 S  OLIVE                        ST"/>
    <m/>
    <n v="34.052300000000002"/>
    <n v="-118.25020000000001"/>
    <n v="1"/>
  </r>
  <r>
    <n v="200210990"/>
    <d v="2020-06-05T00:00:00"/>
    <d v="2020-06-05T00:00:00"/>
    <n v="1145"/>
    <n v="2"/>
    <x v="5"/>
    <n v="221"/>
    <n v="2"/>
    <n v="624"/>
    <s v="BATTERY - SIMPLE ASSAULT"/>
    <s v="0913 0344 1817 0416"/>
    <n v="41"/>
    <s v="F"/>
    <s v="W"/>
    <n v="502"/>
    <s v="MULTI-UNIT DWELLING (APARTMENT, DUPLEX, ETC)"/>
    <n v="400"/>
    <s v="STRONG-ARM (HANDS, FIST, FEET OR BODILY FORCE)"/>
    <s v="AA"/>
    <s v="Adult Arrest"/>
    <n v="624"/>
    <m/>
    <m/>
    <m/>
    <s v="300 N  NEW HAMPSHIRE                AV"/>
    <m/>
    <n v="34.076300000000003"/>
    <n v="-118.2932"/>
    <n v="1"/>
  </r>
  <r>
    <n v="200900692"/>
    <d v="2020-04-21T00:00:00"/>
    <d v="2020-04-19T00:00:00"/>
    <n v="1925"/>
    <n v="9"/>
    <x v="3"/>
    <n v="929"/>
    <n v="2"/>
    <n v="745"/>
    <s v="VANDALISM - MISDEAMEANOR ($399 OR UNDER)"/>
    <s v="0329 1402"/>
    <n v="75"/>
    <s v="F"/>
    <s v="W"/>
    <n v="501"/>
    <s v="SINGLE FAMILY DWELLING"/>
    <m/>
    <m/>
    <s v="IC"/>
    <s v="Invest Cont"/>
    <n v="745"/>
    <n v="998"/>
    <m/>
    <m/>
    <s v="6500    LONGRIDGE                    AV"/>
    <m/>
    <n v="34.189"/>
    <n v="-118.4209"/>
    <n v="0"/>
  </r>
  <r>
    <n v="200619173"/>
    <d v="2020-12-12T00:00:00"/>
    <d v="2020-12-05T00:00:00"/>
    <n v="1400"/>
    <n v="6"/>
    <x v="9"/>
    <n v="666"/>
    <n v="2"/>
    <n v="354"/>
    <s v="THEFT OF IDENTITY"/>
    <s v="0100 0930 1822"/>
    <n v="43"/>
    <s v="F"/>
    <s v="W"/>
    <n v="502"/>
    <s v="MULTI-UNIT DWELLING (APARTMENT, DUPLEX, ETC)"/>
    <m/>
    <m/>
    <s v="IC"/>
    <s v="Invest Cont"/>
    <n v="354"/>
    <m/>
    <m/>
    <m/>
    <s v="6400    LA MIRADA                    AV"/>
    <m/>
    <n v="34.093499999999999"/>
    <n v="-118.32989999999999"/>
    <n v="0"/>
  </r>
  <r>
    <n v="201208306"/>
    <d v="2020-03-02T00:00:00"/>
    <d v="2020-03-02T00:00:00"/>
    <n v="1500"/>
    <n v="12"/>
    <x v="8"/>
    <n v="1273"/>
    <n v="2"/>
    <n v="626"/>
    <s v="INTIMATE PARTNER - SIMPLE ASSAULT"/>
    <s v="2000 1814 0913 0400 0329"/>
    <n v="36"/>
    <s v="M"/>
    <s v="B"/>
    <n v="501"/>
    <s v="SINGLE FAMILY DWELLING"/>
    <n v="400"/>
    <s v="STRONG-ARM (HANDS, FIST, FEET OR BODILY FORCE)"/>
    <s v="IC"/>
    <s v="Invest Cont"/>
    <n v="626"/>
    <m/>
    <m/>
    <m/>
    <s v="8900 S  SAINT ANDREWS                PL"/>
    <m/>
    <n v="33.956400000000002"/>
    <n v="-118.3112"/>
    <n v="0"/>
  </r>
  <r>
    <n v="201111232"/>
    <d v="2020-07-08T00:00:00"/>
    <d v="2020-06-29T00:00:00"/>
    <n v="1700"/>
    <n v="11"/>
    <x v="7"/>
    <n v="1162"/>
    <n v="2"/>
    <n v="626"/>
    <s v="INTIMATE PARTNER - SIMPLE ASSAULT"/>
    <s v="2000 1210 0913 1241 0448 1300"/>
    <n v="38"/>
    <s v="M"/>
    <s v="W"/>
    <n v="501"/>
    <s v="SINGLE FAMILY DWELLING"/>
    <n v="400"/>
    <s v="STRONG-ARM (HANDS, FIST, FEET OR BODILY FORCE)"/>
    <s v="AO"/>
    <s v="Adult Other"/>
    <n v="626"/>
    <m/>
    <m/>
    <m/>
    <s v="4300    GATEWAY                      AV"/>
    <m/>
    <n v="34.094099999999997"/>
    <n v="-118.2835"/>
    <n v="0"/>
  </r>
  <r>
    <n v="200204971"/>
    <d v="2020-01-21T00:00:00"/>
    <d v="2020-01-19T00:00:00"/>
    <n v="2030"/>
    <n v="2"/>
    <x v="5"/>
    <n v="233"/>
    <n v="1"/>
    <n v="510"/>
    <s v="VEHICLE - STOLEN"/>
    <m/>
    <n v="0"/>
    <m/>
    <m/>
    <n v="101"/>
    <s v="STREET"/>
    <m/>
    <m/>
    <s v="AO"/>
    <s v="Adult Other"/>
    <n v="510"/>
    <m/>
    <m/>
    <m/>
    <s v="RAMPART"/>
    <s v="COUNCIL"/>
    <n v="34.070999999999998"/>
    <n v="-118.27589999999999"/>
    <n v="0"/>
  </r>
  <r>
    <n v="200918273"/>
    <d v="2020-12-09T00:00:00"/>
    <d v="2020-12-09T00:00:00"/>
    <n v="1315"/>
    <n v="9"/>
    <x v="3"/>
    <n v="914"/>
    <n v="2"/>
    <n v="888"/>
    <s v="TRESPASSING"/>
    <n v="1501"/>
    <n v="37"/>
    <s v="F"/>
    <s v="A"/>
    <n v="501"/>
    <s v="SINGLE FAMILY DWELLING"/>
    <m/>
    <m/>
    <s v="IC"/>
    <s v="Invest Cont"/>
    <n v="888"/>
    <m/>
    <m/>
    <m/>
    <s v="15000    MARLIN                       PL"/>
    <m/>
    <n v="34.197099999999999"/>
    <n v="-118.4597"/>
    <n v="0"/>
  </r>
  <r>
    <n v="200808402"/>
    <d v="2020-04-13T00:00:00"/>
    <d v="2020-04-11T00:00:00"/>
    <n v="1930"/>
    <n v="8"/>
    <x v="12"/>
    <n v="817"/>
    <n v="1"/>
    <n v="440"/>
    <s v="THEFT PLAIN - PETTY ($950 &amp; UNDER)"/>
    <s v="0344 0346"/>
    <n v="53"/>
    <s v="F"/>
    <s v="W"/>
    <n v="402"/>
    <s v="MARKET"/>
    <m/>
    <m/>
    <s v="IC"/>
    <s v="Invest Cont"/>
    <n v="440"/>
    <m/>
    <m/>
    <m/>
    <s v="10800    WEYBURN                      AV"/>
    <m/>
    <n v="34.0623"/>
    <n v="-118.4434"/>
    <n v="0"/>
  </r>
  <r>
    <n v="200608725"/>
    <d v="2020-04-01T00:00:00"/>
    <d v="2020-03-29T00:00:00"/>
    <n v="1000"/>
    <n v="6"/>
    <x v="9"/>
    <n v="663"/>
    <n v="1"/>
    <n v="440"/>
    <s v="THEFT PLAIN - PETTY ($950 &amp; UNDER)"/>
    <s v="0344 0394"/>
    <n v="28"/>
    <s v="F"/>
    <s v="W"/>
    <n v="501"/>
    <s v="SINGLE FAMILY DWELLING"/>
    <m/>
    <m/>
    <s v="IC"/>
    <s v="Invest Cont"/>
    <n v="440"/>
    <m/>
    <m/>
    <m/>
    <s v="1200 N  ORANGE                       DR"/>
    <m/>
    <n v="34.092599999999997"/>
    <n v="-118.3416"/>
    <n v="0"/>
  </r>
  <r>
    <n v="200317006"/>
    <d v="2020-09-08T00:00:00"/>
    <d v="2020-09-07T00:00:00"/>
    <n v="2200"/>
    <n v="3"/>
    <x v="2"/>
    <n v="308"/>
    <n v="2"/>
    <n v="740"/>
    <s v="VANDALISM - FELONY ($400 &amp; OVER, ALL CHURCH VANDALISMS)"/>
    <s v="1307 0329"/>
    <n v="27"/>
    <s v="F"/>
    <s v="B"/>
    <n v="122"/>
    <s v="VEHICLE, PASSENGER/TRUCK"/>
    <m/>
    <m/>
    <s v="IC"/>
    <s v="Invest Cont"/>
    <n v="740"/>
    <m/>
    <m/>
    <m/>
    <s v="2100    PORTLAND                     ST"/>
    <m/>
    <n v="34.033799999999999"/>
    <n v="-118.2809"/>
    <n v="0"/>
  </r>
  <r>
    <n v="201114821"/>
    <d v="2020-10-18T00:00:00"/>
    <d v="2020-10-18T00:00:00"/>
    <n v="615"/>
    <n v="11"/>
    <x v="7"/>
    <n v="1134"/>
    <n v="1"/>
    <n v="510"/>
    <s v="VEHICLE - STOLEN"/>
    <m/>
    <n v="0"/>
    <m/>
    <m/>
    <n v="108"/>
    <s v="PARKING LOT"/>
    <m/>
    <m/>
    <s v="IC"/>
    <s v="Invest Cont"/>
    <n v="510"/>
    <m/>
    <m/>
    <m/>
    <s v="2700 N  SAN FERNANDO                 RD"/>
    <m/>
    <n v="34.109400000000001"/>
    <n v="-118.24209999999999"/>
    <n v="0"/>
  </r>
  <r>
    <n v="200312536"/>
    <d v="2020-06-11T00:00:00"/>
    <d v="2020-06-10T00:00:00"/>
    <n v="1330"/>
    <n v="3"/>
    <x v="2"/>
    <n v="358"/>
    <n v="1"/>
    <n v="420"/>
    <s v="THEFT FROM MOTOR VEHICLE - PETTY ($950 &amp; UNDER)"/>
    <s v="1300 1602 0344 0385"/>
    <n v="19"/>
    <s v="X"/>
    <s v="X"/>
    <n v="101"/>
    <s v="STREET"/>
    <m/>
    <m/>
    <s v="IC"/>
    <s v="Invest Cont"/>
    <n v="420"/>
    <m/>
    <m/>
    <m/>
    <s v="800    DOWNEY                       WY"/>
    <m/>
    <n v="34.0199"/>
    <n v="-118.2867"/>
    <n v="0"/>
  </r>
  <r>
    <n v="200619188"/>
    <d v="2020-12-12T00:00:00"/>
    <d v="2020-12-12T00:00:00"/>
    <n v="1920"/>
    <n v="6"/>
    <x v="9"/>
    <n v="645"/>
    <n v="2"/>
    <n v="624"/>
    <s v="BATTERY - SIMPLE ASSAULT"/>
    <s v="0329 0400 0416 1310 1822 0345 0446"/>
    <n v="33"/>
    <s v="M"/>
    <s v="W"/>
    <n v="101"/>
    <s v="STREET"/>
    <n v="400"/>
    <s v="STRONG-ARM (HANDS, FIST, FEET OR BODILY FORCE)"/>
    <s v="IC"/>
    <s v="Invest Cont"/>
    <n v="624"/>
    <m/>
    <m/>
    <m/>
    <s v="HAWTHORN                     AV"/>
    <s v="ORANGE                       DR"/>
    <n v="34.100299999999997"/>
    <n v="-118.34139999999999"/>
    <n v="0"/>
  </r>
  <r>
    <n v="200517203"/>
    <d v="2020-11-29T00:00:00"/>
    <d v="2020-11-28T00:00:00"/>
    <n v="1230"/>
    <n v="5"/>
    <x v="10"/>
    <n v="587"/>
    <n v="1"/>
    <n v="510"/>
    <s v="VEHICLE - STOLEN"/>
    <m/>
    <n v="0"/>
    <m/>
    <m/>
    <n v="104"/>
    <s v="DRIVEWAY"/>
    <m/>
    <m/>
    <s v="IC"/>
    <s v="Invest Cont"/>
    <n v="510"/>
    <m/>
    <m/>
    <m/>
    <s v="700 W  40TH                         ST"/>
    <m/>
    <n v="33.707900000000002"/>
    <n v="-118.29179999999999"/>
    <n v="0"/>
  </r>
  <r>
    <n v="200315252"/>
    <d v="2020-08-04T00:00:00"/>
    <d v="2020-07-22T00:00:00"/>
    <n v="1230"/>
    <n v="3"/>
    <x v="2"/>
    <n v="327"/>
    <n v="1"/>
    <n v="341"/>
    <s v="THEFT-GRAND ($950.01 &amp; OVER)EXCPT,GUNS,FOWL,LIVESTK,PROD"/>
    <s v="0344 1822 2032"/>
    <n v="32"/>
    <s v="F"/>
    <s v="O"/>
    <n v="501"/>
    <s v="SINGLE FAMILY DWELLING"/>
    <m/>
    <m/>
    <s v="IC"/>
    <s v="Invest Cont"/>
    <n v="341"/>
    <m/>
    <m/>
    <m/>
    <s v="1100 W  28TH                         ST"/>
    <m/>
    <n v="34.029400000000003"/>
    <n v="-118.2846"/>
    <n v="0"/>
  </r>
  <r>
    <n v="200712996"/>
    <d v="2020-08-21T00:00:00"/>
    <d v="2020-08-21T00:00:00"/>
    <n v="930"/>
    <n v="7"/>
    <x v="0"/>
    <n v="753"/>
    <n v="1"/>
    <n v="420"/>
    <s v="THEFT FROM MOTOR VEHICLE - PETTY ($950 &amp; UNDER)"/>
    <m/>
    <n v="0"/>
    <m/>
    <m/>
    <n v="101"/>
    <s v="STREET"/>
    <m/>
    <m/>
    <s v="IC"/>
    <s v="Invest Cont"/>
    <n v="420"/>
    <m/>
    <m/>
    <m/>
    <s v="1100 S  FAIRFAX                      AV"/>
    <m/>
    <n v="34.055399999999999"/>
    <n v="-118.3651"/>
    <n v="0"/>
  </r>
  <r>
    <n v="201222673"/>
    <d v="2020-10-15T00:00:00"/>
    <d v="2020-10-15T00:00:00"/>
    <n v="1920"/>
    <n v="12"/>
    <x v="8"/>
    <n v="1258"/>
    <n v="1"/>
    <n v="230"/>
    <s v="ASSAULT WITH DEADLY WEAPON, AGGRAVATED ASSAULT"/>
    <s v="0449 0443 0305 0913 2004"/>
    <n v="19"/>
    <s v="X"/>
    <s v="X"/>
    <n v="101"/>
    <s v="STREET"/>
    <n v="200"/>
    <s v="KNIFE WITH BLADE 6INCHES OR LESS"/>
    <s v="AO"/>
    <s v="Adult Other"/>
    <n v="230"/>
    <m/>
    <m/>
    <m/>
    <s v="83RD                         ST"/>
    <s v="SAN PEDRO                    ST"/>
    <n v="33.971299999999999"/>
    <n v="-118.2739"/>
    <n v="0"/>
  </r>
  <r>
    <n v="200812312"/>
    <d v="2020-07-26T00:00:00"/>
    <d v="2020-07-26T00:00:00"/>
    <n v="1330"/>
    <n v="8"/>
    <x v="12"/>
    <n v="899"/>
    <n v="1"/>
    <n v="510"/>
    <s v="VEHICLE - STOLEN"/>
    <m/>
    <n v="0"/>
    <m/>
    <m/>
    <n v="101"/>
    <s v="STREET"/>
    <m/>
    <m/>
    <s v="AO"/>
    <s v="Adult Other"/>
    <n v="510"/>
    <m/>
    <m/>
    <m/>
    <s v="2600 S  CORNING                      ST"/>
    <m/>
    <n v="34.034799999999997"/>
    <n v="-118.3822"/>
    <n v="0"/>
  </r>
  <r>
    <n v="201213100"/>
    <d v="2020-05-18T00:00:00"/>
    <d v="2020-05-18T00:00:00"/>
    <n v="1845"/>
    <n v="12"/>
    <x v="8"/>
    <n v="1205"/>
    <n v="1"/>
    <n v="310"/>
    <s v="BURGLARY"/>
    <s v="0358 1607 1822 0321 0329 0344"/>
    <n v="36"/>
    <s v="M"/>
    <s v="B"/>
    <n v="501"/>
    <s v="SINGLE FAMILY DWELLING"/>
    <m/>
    <m/>
    <s v="IC"/>
    <s v="Invest Cont"/>
    <n v="310"/>
    <m/>
    <m/>
    <m/>
    <s v="1400 W  49TH                         ST"/>
    <m/>
    <n v="33.999200000000002"/>
    <n v="-118.3002"/>
    <n v="0"/>
  </r>
  <r>
    <n v="200207550"/>
    <d v="2020-03-08T00:00:00"/>
    <d v="2020-03-08T00:00:00"/>
    <n v="2145"/>
    <n v="2"/>
    <x v="5"/>
    <n v="257"/>
    <n v="1"/>
    <n v="230"/>
    <s v="ASSAULT WITH DEADLY WEAPON, AGGRAVATED ASSAULT"/>
    <s v="1206 1218 0334 0411 0445 0369 1817 0443 0913"/>
    <n v="37"/>
    <s v="M"/>
    <s v="H"/>
    <n v="102"/>
    <s v="SIDEWALK"/>
    <n v="200"/>
    <s v="KNIFE WITH BLADE 6INCHES OR LESS"/>
    <s v="IC"/>
    <s v="Invest Cont"/>
    <n v="230"/>
    <m/>
    <m/>
    <m/>
    <s v="7TH                          ST"/>
    <s v="VALENCIA"/>
    <n v="34.053100000000001"/>
    <n v="-118.2694"/>
    <n v="0"/>
  </r>
  <r>
    <n v="201116813"/>
    <d v="2020-12-20T00:00:00"/>
    <d v="2020-12-20T00:00:00"/>
    <n v="23"/>
    <n v="11"/>
    <x v="7"/>
    <n v="1136"/>
    <n v="2"/>
    <n v="625"/>
    <s v="OTHER ASSAULT"/>
    <s v="0400 0416 0429 1822 1309"/>
    <n v="43"/>
    <s v="M"/>
    <s v="W"/>
    <n v="108"/>
    <s v="PARKING LOT"/>
    <n v="400"/>
    <s v="STRONG-ARM (HANDS, FIST, FEET OR BODILY FORCE)"/>
    <s v="AO"/>
    <s v="Adult Other"/>
    <n v="625"/>
    <m/>
    <m/>
    <m/>
    <s v="4400    EAGLE ROCK                   BL"/>
    <m/>
    <n v="34.124299999999998"/>
    <n v="-118.2205"/>
    <n v="0"/>
  </r>
  <r>
    <n v="200410882"/>
    <d v="2020-07-17T00:00:00"/>
    <d v="2020-07-17T00:00:00"/>
    <n v="700"/>
    <n v="4"/>
    <x v="4"/>
    <n v="413"/>
    <n v="1"/>
    <n v="440"/>
    <s v="THEFT PLAIN - PETTY ($950 &amp; UNDER)"/>
    <n v="344"/>
    <n v="31"/>
    <s v="M"/>
    <s v="W"/>
    <n v="101"/>
    <s v="STREET"/>
    <m/>
    <m/>
    <s v="IC"/>
    <s v="Invest Cont"/>
    <n v="440"/>
    <m/>
    <m/>
    <m/>
    <s v="100 E  AVENUE 33"/>
    <m/>
    <n v="34.082999999999998"/>
    <n v="-118.2137"/>
    <n v="0"/>
  </r>
  <r>
    <n v="201108622"/>
    <d v="2020-04-22T00:00:00"/>
    <d v="2020-04-20T00:00:00"/>
    <n v="1900"/>
    <n v="11"/>
    <x v="7"/>
    <n v="1141"/>
    <n v="1"/>
    <n v="510"/>
    <s v="VEHICLE - STOLEN"/>
    <m/>
    <n v="0"/>
    <m/>
    <m/>
    <n v="108"/>
    <s v="PARKING LOT"/>
    <m/>
    <m/>
    <s v="IC"/>
    <s v="Invest Cont"/>
    <n v="510"/>
    <m/>
    <m/>
    <m/>
    <s v="1700 N  MARIPOSA                     AV"/>
    <m/>
    <n v="34.101799999999997"/>
    <n v="-118.29949999999999"/>
    <n v="0"/>
  </r>
  <r>
    <n v="201115204"/>
    <d v="2020-10-28T00:00:00"/>
    <d v="2020-10-25T00:00:00"/>
    <n v="800"/>
    <n v="11"/>
    <x v="7"/>
    <n v="1109"/>
    <n v="1"/>
    <n v="310"/>
    <s v="BURGLARY"/>
    <s v="0397 1822 0344 0358"/>
    <n v="42"/>
    <s v="M"/>
    <s v="W"/>
    <n v="120"/>
    <s v="STORAGE SHED"/>
    <n v="218"/>
    <s v="OTHER CUTTING INSTRUMENT"/>
    <s v="IC"/>
    <s v="Invest Cont"/>
    <n v="310"/>
    <m/>
    <m/>
    <m/>
    <s v="1300    COLORADO                     BL"/>
    <m/>
    <n v="34.139000000000003"/>
    <n v="-118.1935"/>
    <n v="0"/>
  </r>
  <r>
    <n v="201209935"/>
    <d v="2020-03-29T00:00:00"/>
    <d v="2020-03-28T00:00:00"/>
    <n v="2230"/>
    <n v="12"/>
    <x v="8"/>
    <n v="1245"/>
    <n v="1"/>
    <n v="420"/>
    <s v="THEFT FROM MOTOR VEHICLE - PETTY ($950 &amp; UNDER)"/>
    <s v="1822 0344 0385 1402"/>
    <n v="57"/>
    <s v="M"/>
    <s v="H"/>
    <n v="101"/>
    <s v="STREET"/>
    <m/>
    <m/>
    <s v="IC"/>
    <s v="Invest Cont"/>
    <n v="420"/>
    <n v="998"/>
    <m/>
    <m/>
    <s v="1100 W  71ST                         ST"/>
    <m/>
    <n v="33.9754"/>
    <n v="-118.2937"/>
    <n v="0"/>
  </r>
  <r>
    <n v="200516666"/>
    <d v="2020-11-15T00:00:00"/>
    <d v="2020-11-15T00:00:00"/>
    <n v="630"/>
    <n v="5"/>
    <x v="10"/>
    <n v="507"/>
    <n v="2"/>
    <n v="745"/>
    <s v="VANDALISM - MISDEAMEANOR ($399 OR UNDER)"/>
    <s v="0913 0329"/>
    <n v="39"/>
    <s v="F"/>
    <s v="B"/>
    <n v="502"/>
    <s v="MULTI-UNIT DWELLING (APARTMENT, DUPLEX, ETC)"/>
    <m/>
    <m/>
    <s v="AO"/>
    <s v="Adult Other"/>
    <n v="745"/>
    <m/>
    <m/>
    <m/>
    <s v="1400 W  227TH                        ST"/>
    <m/>
    <n v="33.820099999999996"/>
    <n v="-118.3015"/>
    <n v="0"/>
  </r>
  <r>
    <n v="200216265"/>
    <d v="2020-10-16T00:00:00"/>
    <d v="2020-10-05T00:00:00"/>
    <n v="723"/>
    <n v="2"/>
    <x v="5"/>
    <n v="285"/>
    <n v="2"/>
    <n v="662"/>
    <s v="BUNCO, GRAND THEFT"/>
    <s v="0701 0800 1210"/>
    <n v="23"/>
    <s v="M"/>
    <s v="H"/>
    <n v="710"/>
    <s v="OTHER PREMISE"/>
    <m/>
    <m/>
    <s v="IC"/>
    <s v="Invest Cont"/>
    <n v="662"/>
    <m/>
    <m/>
    <m/>
    <s v="1600 W  11TH                         PL"/>
    <m/>
    <n v="34.046999999999997"/>
    <n v="-118.2756"/>
    <n v="0"/>
  </r>
  <r>
    <n v="200404623"/>
    <d v="2020-01-17T00:00:00"/>
    <d v="2020-01-16T00:00:00"/>
    <n v="2230"/>
    <n v="4"/>
    <x v="4"/>
    <n v="478"/>
    <n v="2"/>
    <n v="901"/>
    <s v="VIOLATION OF RESTRAINING ORDER"/>
    <n v="2038"/>
    <n v="38"/>
    <s v="F"/>
    <s v="H"/>
    <n v="501"/>
    <s v="SINGLE FAMILY DWELLING"/>
    <m/>
    <m/>
    <s v="IC"/>
    <s v="Invest Cont"/>
    <n v="901"/>
    <m/>
    <m/>
    <m/>
    <s v="3300    WHITTIER                     BL"/>
    <m/>
    <n v="34.028599999999997"/>
    <n v="-118.2028"/>
    <n v="0"/>
  </r>
  <r>
    <n v="200110798"/>
    <d v="2020-04-21T00:00:00"/>
    <d v="2020-04-21T00:00:00"/>
    <n v="1100"/>
    <n v="1"/>
    <x v="1"/>
    <n v="135"/>
    <n v="1"/>
    <n v="310"/>
    <s v="BURGLARY"/>
    <s v="1822 1420 0329 1402 0344 2004"/>
    <n v="49"/>
    <s v="M"/>
    <s v="W"/>
    <n v="203"/>
    <s v="OTHER BUSINESS"/>
    <m/>
    <m/>
    <s v="AA"/>
    <s v="Adult Arrest"/>
    <n v="310"/>
    <n v="998"/>
    <m/>
    <m/>
    <s v="MAIN                         ST"/>
    <s v="2ND                          ST"/>
    <n v="34.051000000000002"/>
    <n v="-118.2445"/>
    <n v="1"/>
  </r>
  <r>
    <n v="200615767"/>
    <d v="2020-09-23T00:00:00"/>
    <d v="2020-09-21T00:00:00"/>
    <n v="2000"/>
    <n v="6"/>
    <x v="9"/>
    <n v="666"/>
    <n v="1"/>
    <n v="510"/>
    <s v="VEHICLE - STOLEN"/>
    <m/>
    <n v="0"/>
    <m/>
    <m/>
    <n v="108"/>
    <s v="PARKING LOT"/>
    <m/>
    <m/>
    <s v="IC"/>
    <s v="Invest Cont"/>
    <n v="510"/>
    <m/>
    <m/>
    <m/>
    <s v="6500    LA MIRADA                    AV"/>
    <m/>
    <n v="34.093400000000003"/>
    <n v="-118.3317"/>
    <n v="0"/>
  </r>
  <r>
    <n v="200204170"/>
    <d v="2020-01-04T00:00:00"/>
    <d v="2020-01-04T00:00:00"/>
    <n v="1720"/>
    <n v="2"/>
    <x v="5"/>
    <n v="203"/>
    <n v="2"/>
    <n v="626"/>
    <s v="INTIMATE PARTNER - SIMPLE ASSAULT"/>
    <s v="0913 2002 2000 1813 1206 0416 1601"/>
    <n v="32"/>
    <s v="M"/>
    <s v="H"/>
    <n v="122"/>
    <s v="VEHICLE, PASSENGER/TRUCK"/>
    <n v="400"/>
    <s v="STRONG-ARM (HANDS, FIST, FEET OR BODILY FORCE)"/>
    <s v="AO"/>
    <s v="Adult Other"/>
    <n v="626"/>
    <m/>
    <m/>
    <m/>
    <s v="MADISON"/>
    <s v="MARATHON"/>
    <n v="34.084600000000002"/>
    <n v="-118.28919999999999"/>
    <n v="0"/>
  </r>
  <r>
    <n v="201217463"/>
    <d v="2020-07-30T00:00:00"/>
    <d v="2020-07-29T00:00:00"/>
    <n v="2330"/>
    <n v="12"/>
    <x v="8"/>
    <n v="1208"/>
    <n v="2"/>
    <n v="740"/>
    <s v="VANDALISM - FELONY ($400 &amp; OVER, ALL CHURCH VANDALISMS)"/>
    <n v="329"/>
    <n v="0"/>
    <s v="X"/>
    <s v="X"/>
    <n v="101"/>
    <s v="STREET"/>
    <m/>
    <m/>
    <s v="IC"/>
    <s v="Invest Cont"/>
    <n v="740"/>
    <m/>
    <m/>
    <m/>
    <s v="48TH"/>
    <s v="FIGUEROA                     ST"/>
    <n v="33.999699999999997"/>
    <n v="-118.28270000000001"/>
    <n v="0"/>
  </r>
  <r>
    <n v="200906714"/>
    <d v="2020-02-29T00:00:00"/>
    <d v="2020-02-26T00:00:00"/>
    <n v="1000"/>
    <n v="9"/>
    <x v="3"/>
    <n v="933"/>
    <n v="1"/>
    <n v="510"/>
    <s v="VEHICLE - STOLEN"/>
    <m/>
    <n v="0"/>
    <m/>
    <m/>
    <n v="101"/>
    <s v="STREET"/>
    <m/>
    <m/>
    <s v="IC"/>
    <s v="Invest Cont"/>
    <n v="510"/>
    <m/>
    <m/>
    <m/>
    <s v="CEDROS"/>
    <s v="FRIAR"/>
    <n v="34.185699999999997"/>
    <n v="-118.45310000000001"/>
    <n v="0"/>
  </r>
  <r>
    <n v="201011115"/>
    <d v="2020-07-18T00:00:00"/>
    <d v="2020-07-18T00:00:00"/>
    <n v="1155"/>
    <n v="10"/>
    <x v="11"/>
    <n v="1047"/>
    <n v="2"/>
    <n v="624"/>
    <s v="BATTERY - SIMPLE ASSAULT"/>
    <s v="0913 1823 0372 0416 0445 0917 0359"/>
    <n v="34"/>
    <s v="F"/>
    <s v="W"/>
    <n v="102"/>
    <s v="SIDEWALK"/>
    <n v="305"/>
    <s v="FIXED OBJECT"/>
    <s v="AO"/>
    <s v="Adult Other"/>
    <n v="624"/>
    <m/>
    <m/>
    <m/>
    <s v="5900    BALBOA                       BL"/>
    <m/>
    <n v="34.177300000000002"/>
    <n v="-118.5013"/>
    <n v="0"/>
  </r>
  <r>
    <n v="200114879"/>
    <d v="2020-07-15T00:00:00"/>
    <d v="2020-07-15T00:00:00"/>
    <n v="300"/>
    <n v="1"/>
    <x v="1"/>
    <n v="128"/>
    <n v="1"/>
    <n v="440"/>
    <s v="THEFT PLAIN - PETTY ($950 &amp; UNDER)"/>
    <s v="0344 1822 0352 0910 2034 1218"/>
    <n v="30"/>
    <s v="M"/>
    <s v="B"/>
    <n v="102"/>
    <s v="SIDEWALK"/>
    <m/>
    <m/>
    <s v="IC"/>
    <s v="Invest Cont"/>
    <n v="440"/>
    <m/>
    <m/>
    <m/>
    <s v="1ST"/>
    <s v="CENTRAL"/>
    <n v="34.049199999999999"/>
    <n v="-118.23909999999999"/>
    <n v="0"/>
  </r>
  <r>
    <n v="201008757"/>
    <d v="2020-05-06T00:00:00"/>
    <d v="2020-05-06T00:00:00"/>
    <n v="1450"/>
    <n v="10"/>
    <x v="11"/>
    <n v="1001"/>
    <n v="2"/>
    <n v="624"/>
    <s v="BATTERY - SIMPLE ASSAULT"/>
    <s v="0913 0416 1202 1810 1270 0906"/>
    <n v="62"/>
    <s v="M"/>
    <s v="O"/>
    <n v="501"/>
    <s v="SINGLE FAMILY DWELLING"/>
    <n v="400"/>
    <s v="STRONG-ARM (HANDS, FIST, FEET OR BODILY FORCE)"/>
    <s v="AO"/>
    <s v="Adult Other"/>
    <n v="624"/>
    <m/>
    <m/>
    <m/>
    <s v="7700    CORBIN                       AV"/>
    <m/>
    <n v="34.210799999999999"/>
    <n v="-118.56229999999999"/>
    <n v="0"/>
  </r>
  <r>
    <n v="201212971"/>
    <d v="2020-05-17T00:00:00"/>
    <d v="2020-05-17T00:00:00"/>
    <n v="145"/>
    <n v="12"/>
    <x v="8"/>
    <n v="1265"/>
    <n v="1"/>
    <n v="761"/>
    <s v="BRANDISH WEAPON"/>
    <s v="1402 1822 0443"/>
    <n v="36"/>
    <s v="F"/>
    <s v="O"/>
    <n v="501"/>
    <s v="SINGLE FAMILY DWELLING"/>
    <n v="201"/>
    <s v="KNIFE WITH BLADE OVER 6 INCHES IN LENGTH"/>
    <s v="AO"/>
    <s v="Adult Other"/>
    <n v="761"/>
    <n v="930"/>
    <n v="998"/>
    <m/>
    <s v="8500 S  VERMONT                      AV"/>
    <m/>
    <n v="33.967599999999997"/>
    <n v="-118.29179999999999"/>
    <n v="0"/>
  </r>
  <r>
    <n v="201115625"/>
    <d v="2020-11-11T00:00:00"/>
    <d v="2020-11-09T00:00:00"/>
    <n v="2130"/>
    <n v="11"/>
    <x v="7"/>
    <n v="1199"/>
    <n v="1"/>
    <n v="420"/>
    <s v="THEFT FROM MOTOR VEHICLE - PETTY ($950 &amp; UNDER)"/>
    <s v="0385 0344"/>
    <n v="30"/>
    <s v="M"/>
    <s v="W"/>
    <n v="101"/>
    <s v="STREET"/>
    <m/>
    <m/>
    <s v="IC"/>
    <s v="Invest Cont"/>
    <n v="420"/>
    <m/>
    <m/>
    <m/>
    <s v="800    SOLANO                       AV"/>
    <m/>
    <n v="34.078200000000002"/>
    <n v="-118.2346"/>
    <n v="0"/>
  </r>
  <r>
    <n v="200307641"/>
    <d v="2020-03-01T00:00:00"/>
    <d v="2020-03-01T00:00:00"/>
    <n v="845"/>
    <n v="3"/>
    <x v="2"/>
    <n v="351"/>
    <n v="1"/>
    <n v="220"/>
    <s v="ATTEMPTED ROBBERY"/>
    <s v="0448 1822 0416 0446 0356 0910 2050 2052 2003"/>
    <n v="55"/>
    <s v="F"/>
    <s v="H"/>
    <n v="949"/>
    <s v="MTA - EXPO LINE - EXPO/LA BREA"/>
    <n v="400"/>
    <s v="STRONG-ARM (HANDS, FIST, FEET OR BODILY FORCE)"/>
    <s v="IC"/>
    <s v="Invest Cont"/>
    <n v="220"/>
    <m/>
    <m/>
    <m/>
    <s v="5000    EXPOSITION                   BL"/>
    <m/>
    <n v="34.024700000000003"/>
    <n v="-118.352"/>
    <n v="0"/>
  </r>
  <r>
    <n v="200507832"/>
    <d v="2020-04-01T00:00:00"/>
    <d v="2020-04-01T00:00:00"/>
    <n v="1120"/>
    <n v="5"/>
    <x v="10"/>
    <n v="515"/>
    <n v="1"/>
    <n v="210"/>
    <s v="ROBBERY"/>
    <s v="0913 2038 0377 0400 0344 2000 1814"/>
    <n v="22"/>
    <s v="F"/>
    <s v="W"/>
    <n v="101"/>
    <s v="STREET"/>
    <n v="400"/>
    <s v="STRONG-ARM (HANDS, FIST, FEET OR BODILY FORCE)"/>
    <s v="AA"/>
    <s v="Adult Arrest"/>
    <n v="210"/>
    <m/>
    <m/>
    <m/>
    <s v="MCDONALD                     AV"/>
    <s v="PACIFIC COAST                HY"/>
    <n v="33.792900000000003"/>
    <n v="-118.27200000000001"/>
    <n v="1"/>
  </r>
  <r>
    <n v="200714156"/>
    <d v="2020-09-22T00:00:00"/>
    <d v="2020-09-18T00:00:00"/>
    <n v="1500"/>
    <n v="7"/>
    <x v="0"/>
    <n v="732"/>
    <n v="2"/>
    <n v="354"/>
    <s v="THEFT OF IDENTITY"/>
    <s v="0927 1822"/>
    <n v="74"/>
    <s v="M"/>
    <s v="W"/>
    <n v="502"/>
    <s v="MULTI-UNIT DWELLING (APARTMENT, DUPLEX, ETC)"/>
    <m/>
    <m/>
    <s v="IC"/>
    <s v="Invest Cont"/>
    <n v="354"/>
    <m/>
    <m/>
    <m/>
    <s v="6300 W  6TH                          ST"/>
    <m/>
    <n v="34.065300000000001"/>
    <n v="-118.36499999999999"/>
    <n v="0"/>
  </r>
  <r>
    <n v="200912684"/>
    <d v="2020-07-23T00:00:00"/>
    <d v="2020-07-04T00:00:00"/>
    <n v="1100"/>
    <n v="9"/>
    <x v="3"/>
    <n v="914"/>
    <n v="2"/>
    <n v="745"/>
    <s v="VANDALISM - MISDEAMEANOR ($399 OR UNDER)"/>
    <s v="0329 0332"/>
    <n v="76"/>
    <s v="M"/>
    <s v="O"/>
    <n v="502"/>
    <s v="MULTI-UNIT DWELLING (APARTMENT, DUPLEX, ETC)"/>
    <m/>
    <m/>
    <s v="IC"/>
    <s v="Invest Cont"/>
    <n v="745"/>
    <m/>
    <m/>
    <m/>
    <s v="14600    VANOWEN                      ST"/>
    <m/>
    <n v="34.197600000000001"/>
    <n v="-118.45740000000001"/>
    <n v="0"/>
  </r>
  <r>
    <n v="200313276"/>
    <d v="2020-06-27T00:00:00"/>
    <d v="2020-06-27T00:00:00"/>
    <n v="40"/>
    <n v="3"/>
    <x v="2"/>
    <n v="337"/>
    <n v="1"/>
    <n v="510"/>
    <s v="VEHICLE - STOLEN"/>
    <m/>
    <n v="0"/>
    <m/>
    <m/>
    <n v="101"/>
    <s v="STREET"/>
    <m/>
    <m/>
    <s v="IC"/>
    <s v="Invest Cont"/>
    <n v="510"/>
    <m/>
    <m/>
    <m/>
    <s v="1600 W  JEFFERSON                    BL"/>
    <m/>
    <n v="34.027299999999997"/>
    <n v="-118.30240000000001"/>
    <n v="0"/>
  </r>
  <r>
    <n v="200118896"/>
    <d v="2020-10-04T00:00:00"/>
    <d v="2020-10-04T00:00:00"/>
    <n v="235"/>
    <n v="1"/>
    <x v="1"/>
    <n v="152"/>
    <n v="2"/>
    <n v="745"/>
    <s v="VANDALISM - MISDEAMEANOR ($399 OR UNDER)"/>
    <s v="0329 0910 1238 2051"/>
    <n v="46"/>
    <s v="M"/>
    <s v="W"/>
    <n v="102"/>
    <s v="SIDEWALK"/>
    <m/>
    <m/>
    <s v="IC"/>
    <s v="Invest Cont"/>
    <n v="745"/>
    <m/>
    <m/>
    <m/>
    <s v="500 S  OLIVE                        ST"/>
    <m/>
    <n v="34.0488"/>
    <n v="-118.2535"/>
    <n v="0"/>
  </r>
  <r>
    <n v="200206488"/>
    <d v="2020-02-19T00:00:00"/>
    <d v="2020-02-19T00:00:00"/>
    <n v="1830"/>
    <n v="2"/>
    <x v="5"/>
    <n v="265"/>
    <n v="2"/>
    <n v="625"/>
    <s v="OTHER ASSAULT"/>
    <s v="0602 0558 0416 0446 0417 0913"/>
    <n v="19"/>
    <s v="M"/>
    <s v="H"/>
    <n v="502"/>
    <s v="MULTI-UNIT DWELLING (APARTMENT, DUPLEX, ETC)"/>
    <n v="400"/>
    <s v="STRONG-ARM (HANDS, FIST, FEET OR BODILY FORCE)"/>
    <s v="IC"/>
    <s v="Invest Cont"/>
    <n v="625"/>
    <m/>
    <m/>
    <m/>
    <s v="700 S  ALVARADO                     ST"/>
    <m/>
    <n v="34.0565"/>
    <n v="-118.27679999999999"/>
    <n v="0"/>
  </r>
  <r>
    <n v="200706875"/>
    <d v="2020-03-02T00:00:00"/>
    <d v="2020-02-29T00:00:00"/>
    <n v="1809"/>
    <n v="7"/>
    <x v="0"/>
    <n v="701"/>
    <n v="2"/>
    <n v="354"/>
    <s v="THEFT OF IDENTITY"/>
    <s v="0930 0929"/>
    <n v="0"/>
    <s v="M"/>
    <s v="O"/>
    <n v="503"/>
    <s v="HOTEL"/>
    <m/>
    <m/>
    <s v="IC"/>
    <s v="Invest Cont"/>
    <n v="354"/>
    <m/>
    <m/>
    <m/>
    <s v="7900    MELROSE                      AV"/>
    <m/>
    <n v="34.083799999999997"/>
    <n v="-118.3614"/>
    <n v="0"/>
  </r>
  <r>
    <n v="200707316"/>
    <d v="2020-03-11T00:00:00"/>
    <d v="2020-03-05T00:00:00"/>
    <n v="800"/>
    <n v="7"/>
    <x v="0"/>
    <n v="729"/>
    <n v="1"/>
    <n v="310"/>
    <s v="BURGLARY"/>
    <s v="0344 0358"/>
    <n v="46"/>
    <s v="F"/>
    <s v="W"/>
    <n v="501"/>
    <s v="SINGLE FAMILY DWELLING"/>
    <m/>
    <m/>
    <s v="IC"/>
    <s v="Invest Cont"/>
    <n v="310"/>
    <m/>
    <m/>
    <m/>
    <s v="100 N  PLYMOUTH                     BL"/>
    <m/>
    <n v="34.072600000000001"/>
    <n v="-118.3279"/>
    <n v="0"/>
  </r>
  <r>
    <n v="200207116"/>
    <d v="2020-03-01T00:00:00"/>
    <d v="2020-03-01T00:00:00"/>
    <n v="1330"/>
    <n v="2"/>
    <x v="5"/>
    <n v="246"/>
    <n v="1"/>
    <n v="230"/>
    <s v="ASSAULT WITH DEADLY WEAPON, AGGRAVATED ASSAULT"/>
    <s v="1402 0416 2034 2004 1822"/>
    <n v="39"/>
    <s v="M"/>
    <s v="H"/>
    <n v="102"/>
    <s v="SIDEWALK"/>
    <n v="312"/>
    <s v="PIPE/METAL PIPE"/>
    <s v="AA"/>
    <s v="Adult Arrest"/>
    <n v="230"/>
    <n v="998"/>
    <m/>
    <m/>
    <s v="6TH                          ST"/>
    <s v="BONNIE BRAE"/>
    <n v="34.058500000000002"/>
    <n v="-118.2724"/>
    <n v="1"/>
  </r>
  <r>
    <n v="200707512"/>
    <d v="2020-03-16T00:00:00"/>
    <d v="2020-03-15T00:00:00"/>
    <n v="100"/>
    <n v="7"/>
    <x v="0"/>
    <n v="753"/>
    <n v="1"/>
    <n v="330"/>
    <s v="BURGLARY FROM VEHICLE"/>
    <s v="1300 1606 0344"/>
    <n v="25"/>
    <s v="F"/>
    <s v="W"/>
    <n v="101"/>
    <s v="STREET"/>
    <m/>
    <m/>
    <s v="IC"/>
    <s v="Invest Cont"/>
    <n v="330"/>
    <m/>
    <m/>
    <m/>
    <s v="1100 S  STANLEY                      AV"/>
    <m/>
    <n v="34.055500000000002"/>
    <n v="-118.3591"/>
    <n v="0"/>
  </r>
  <r>
    <n v="200217843"/>
    <d v="2020-11-22T00:00:00"/>
    <d v="2020-11-22T00:00:00"/>
    <n v="1605"/>
    <n v="2"/>
    <x v="5"/>
    <n v="265"/>
    <n v="2"/>
    <n v="930"/>
    <s v="CRIMINAL THREATS - NO WEAPON DISPLAYED"/>
    <s v="2011 1252 1817 0913"/>
    <n v="42"/>
    <s v="F"/>
    <s v="W"/>
    <n v="101"/>
    <s v="STREET"/>
    <n v="511"/>
    <s v="VERBAL THREAT"/>
    <s v="IC"/>
    <s v="Invest Cont"/>
    <n v="930"/>
    <m/>
    <m/>
    <m/>
    <s v="700 S  ALVARADO                     ST"/>
    <m/>
    <n v="34.055999999999997"/>
    <n v="-118.2771"/>
    <n v="0"/>
  </r>
  <r>
    <n v="201205778"/>
    <d v="2020-01-26T00:00:00"/>
    <d v="2020-01-26T00:00:00"/>
    <n v="1030"/>
    <n v="12"/>
    <x v="8"/>
    <n v="1239"/>
    <n v="2"/>
    <n v="626"/>
    <s v="INTIMATE PARTNER - SIMPLE ASSAULT"/>
    <s v="2000 0913 1814 0444"/>
    <n v="20"/>
    <s v="F"/>
    <s v="B"/>
    <n v="101"/>
    <s v="STREET"/>
    <n v="400"/>
    <s v="STRONG-ARM (HANDS, FIST, FEET OR BODILY FORCE)"/>
    <s v="AO"/>
    <s v="Adult Other"/>
    <n v="626"/>
    <m/>
    <m/>
    <m/>
    <s v="500 W  60TH                         ST"/>
    <m/>
    <n v="33.985100000000003"/>
    <n v="-118.28270000000001"/>
    <n v="0"/>
  </r>
  <r>
    <n v="201300769"/>
    <d v="2020-06-01T00:00:00"/>
    <d v="2020-06-01T00:00:00"/>
    <n v="2330"/>
    <n v="13"/>
    <x v="6"/>
    <n v="1317"/>
    <n v="1"/>
    <n v="310"/>
    <s v="BURGLARY"/>
    <s v="1402 0329 0344 1607"/>
    <n v="0"/>
    <s v="M"/>
    <s v="O"/>
    <n v="203"/>
    <s v="OTHER BUSINESS"/>
    <m/>
    <m/>
    <s v="IC"/>
    <s v="Invest Cont"/>
    <n v="310"/>
    <n v="998"/>
    <m/>
    <m/>
    <s v="1800 E  WASHINGTON                   BL"/>
    <m/>
    <n v="34.020299999999999"/>
    <n v="-118.2414"/>
    <n v="0"/>
  </r>
  <r>
    <n v="200414151"/>
    <d v="2020-10-22T00:00:00"/>
    <d v="2020-10-22T00:00:00"/>
    <n v="1140"/>
    <n v="4"/>
    <x v="4"/>
    <n v="464"/>
    <n v="1"/>
    <n v="236"/>
    <s v="INTIMATE PARTNER - AGGRAVATED ASSAULT"/>
    <s v="2000 0913 1814 1243 0400 0334"/>
    <n v="23"/>
    <s v="F"/>
    <s v="B"/>
    <n v="502"/>
    <s v="MULTI-UNIT DWELLING (APARTMENT, DUPLEX, ETC)"/>
    <n v="400"/>
    <s v="STRONG-ARM (HANDS, FIST, FEET OR BODILY FORCE)"/>
    <s v="AO"/>
    <s v="Adult Other"/>
    <n v="236"/>
    <m/>
    <m/>
    <m/>
    <s v="200 N  CHICAGO                      ST"/>
    <m/>
    <n v="34.046199999999999"/>
    <n v="-118.2114"/>
    <n v="0"/>
  </r>
  <r>
    <n v="200617404"/>
    <d v="2020-10-31T00:00:00"/>
    <d v="2020-10-30T00:00:00"/>
    <n v="2015"/>
    <n v="6"/>
    <x v="9"/>
    <n v="639"/>
    <n v="1"/>
    <n v="440"/>
    <s v="THEFT PLAIN - PETTY ($950 &amp; UNDER)"/>
    <s v="0344 0352 1822"/>
    <n v="0"/>
    <s v="X"/>
    <s v="X"/>
    <n v="405"/>
    <s v="CLOTHING STORE"/>
    <m/>
    <m/>
    <s v="AO"/>
    <s v="Adult Other"/>
    <n v="440"/>
    <m/>
    <m/>
    <m/>
    <s v="5400    HOLLYWOOD                    BL"/>
    <m/>
    <n v="34.1036"/>
    <n v="-118.3049"/>
    <n v="0"/>
  </r>
  <r>
    <n v="200907481"/>
    <d v="2020-03-15T00:00:00"/>
    <d v="2020-03-14T00:00:00"/>
    <n v="1300"/>
    <n v="9"/>
    <x v="3"/>
    <n v="971"/>
    <n v="1"/>
    <n v="420"/>
    <s v="THEFT FROM MOTOR VEHICLE - PETTY ($950 &amp; UNDER)"/>
    <s v="1606 0344"/>
    <n v="29"/>
    <s v="M"/>
    <s v="B"/>
    <n v="123"/>
    <s v="PARKING UNDERGROUND/BUILDING"/>
    <m/>
    <m/>
    <s v="IC"/>
    <s v="Invest Cont"/>
    <n v="420"/>
    <m/>
    <m/>
    <m/>
    <s v="4700 N  SEPULVEDA                    BL"/>
    <m/>
    <n v="34.155999999999999"/>
    <n v="-118.4662"/>
    <n v="0"/>
  </r>
  <r>
    <n v="201226821"/>
    <d v="2020-12-20T00:00:00"/>
    <d v="2020-12-20T00:00:00"/>
    <n v="2050"/>
    <n v="12"/>
    <x v="8"/>
    <n v="1245"/>
    <n v="2"/>
    <n v="624"/>
    <s v="BATTERY - SIMPLE ASSAULT"/>
    <s v="0416 1202 2021 0913"/>
    <n v="67"/>
    <s v="F"/>
    <s v="B"/>
    <n v="102"/>
    <s v="SIDEWALK"/>
    <n v="400"/>
    <s v="STRONG-ARM (HANDS, FIST, FEET OR BODILY FORCE)"/>
    <s v="AA"/>
    <s v="Adult Arrest"/>
    <n v="624"/>
    <m/>
    <m/>
    <m/>
    <s v="6300    BUDLONG                      AV"/>
    <m/>
    <n v="33.981400000000001"/>
    <n v="-118.2959"/>
    <n v="1"/>
  </r>
  <r>
    <n v="201106229"/>
    <d v="2020-02-20T00:00:00"/>
    <d v="2020-01-01T00:00:00"/>
    <n v="1200"/>
    <n v="11"/>
    <x v="7"/>
    <n v="1102"/>
    <n v="2"/>
    <n v="946"/>
    <s v="OTHER MISCELLANEOUS CRIME"/>
    <n v="1501"/>
    <n v="25"/>
    <s v="F"/>
    <s v="H"/>
    <n v="501"/>
    <s v="SINGLE FAMILY DWELLING"/>
    <m/>
    <m/>
    <s v="IC"/>
    <s v="Invest Cont"/>
    <n v="946"/>
    <m/>
    <m/>
    <m/>
    <s v="4100    SEQUOIA                      ST"/>
    <m/>
    <n v="34.136200000000002"/>
    <n v="-118.26900000000001"/>
    <n v="0"/>
  </r>
  <r>
    <n v="200808559"/>
    <d v="2020-04-21T00:00:00"/>
    <d v="2020-04-19T00:00:00"/>
    <n v="2030"/>
    <n v="8"/>
    <x v="12"/>
    <n v="829"/>
    <n v="2"/>
    <n v="740"/>
    <s v="VANDALISM - FELONY ($400 &amp; OVER, ALL CHURCH VANDALISMS)"/>
    <s v="0329 0202"/>
    <n v="46"/>
    <s v="F"/>
    <s v="W"/>
    <n v="501"/>
    <s v="SINGLE FAMILY DWELLING"/>
    <n v="500"/>
    <s v="UNKNOWN WEAPON/OTHER WEAPON"/>
    <s v="IC"/>
    <s v="Invest Cont"/>
    <n v="740"/>
    <m/>
    <m/>
    <m/>
    <s v="1700    ENSLEY                       AV"/>
    <m/>
    <n v="34.061700000000002"/>
    <n v="-118.4216"/>
    <n v="0"/>
  </r>
  <r>
    <n v="200712122"/>
    <d v="2020-07-28T00:00:00"/>
    <d v="2020-07-24T00:00:00"/>
    <n v="1515"/>
    <n v="7"/>
    <x v="0"/>
    <n v="702"/>
    <n v="1"/>
    <n v="341"/>
    <s v="THEFT-GRAND ($950.01 &amp; OVER)EXCPT,GUNS,FOWL,LIVESTK,PROD"/>
    <n v="344"/>
    <n v="0"/>
    <s v="X"/>
    <s v="X"/>
    <n v="721"/>
    <s v="HIGH SCHOOL"/>
    <m/>
    <m/>
    <s v="IC"/>
    <s v="Invest Cont"/>
    <n v="341"/>
    <m/>
    <m/>
    <m/>
    <s v="7800 W  MELROSE                      AV"/>
    <m/>
    <n v="34.083799999999997"/>
    <n v="-118.3595"/>
    <n v="0"/>
  </r>
  <r>
    <n v="200709012"/>
    <d v="2020-05-07T00:00:00"/>
    <d v="2020-05-07T00:00:00"/>
    <n v="1420"/>
    <n v="7"/>
    <x v="0"/>
    <n v="779"/>
    <n v="2"/>
    <n v="888"/>
    <s v="TRESPASSING"/>
    <s v="1822 1501"/>
    <n v="56"/>
    <s v="M"/>
    <s v="H"/>
    <n v="501"/>
    <s v="SINGLE FAMILY DWELLING"/>
    <m/>
    <m/>
    <s v="AO"/>
    <s v="Adult Other"/>
    <n v="888"/>
    <m/>
    <m/>
    <m/>
    <s v="3500 W  17TH                         ST"/>
    <m/>
    <n v="34.041800000000002"/>
    <n v="-118.3237"/>
    <n v="0"/>
  </r>
  <r>
    <n v="200816097"/>
    <d v="2020-11-05T00:00:00"/>
    <d v="2020-10-26T00:00:00"/>
    <n v="1140"/>
    <n v="8"/>
    <x v="12"/>
    <n v="889"/>
    <n v="1"/>
    <n v="341"/>
    <s v="THEFT-GRAND ($950.01 &amp; OVER)EXCPT,GUNS,FOWL,LIVESTK,PROD"/>
    <s v="0394 0344 0346"/>
    <n v="34"/>
    <s v="M"/>
    <s v="O"/>
    <n v="501"/>
    <s v="SINGLE FAMILY DWELLING"/>
    <m/>
    <m/>
    <s v="IC"/>
    <s v="Invest Cont"/>
    <n v="341"/>
    <m/>
    <m/>
    <m/>
    <s v="2000 S  SHERBOURNE                   DR"/>
    <m/>
    <n v="34.0398"/>
    <n v="-118.383"/>
    <n v="0"/>
  </r>
  <r>
    <n v="201218569"/>
    <d v="2020-08-13T00:00:00"/>
    <d v="2020-08-13T00:00:00"/>
    <n v="1530"/>
    <n v="12"/>
    <x v="8"/>
    <n v="1248"/>
    <n v="2"/>
    <n v="745"/>
    <s v="VANDALISM - MISDEAMEANOR ($399 OR UNDER)"/>
    <s v="1822 0329"/>
    <n v="41"/>
    <s v="F"/>
    <s v="H"/>
    <n v="501"/>
    <s v="SINGLE FAMILY DWELLING"/>
    <m/>
    <m/>
    <s v="IC"/>
    <s v="Invest Cont"/>
    <n v="745"/>
    <m/>
    <m/>
    <m/>
    <s v="800 W  71ST                         ST"/>
    <m/>
    <n v="33.975499999999997"/>
    <n v="-118.2876"/>
    <n v="0"/>
  </r>
  <r>
    <n v="200209268"/>
    <d v="2020-04-22T00:00:00"/>
    <d v="2020-04-20T00:00:00"/>
    <n v="1200"/>
    <n v="2"/>
    <x v="5"/>
    <n v="245"/>
    <n v="1"/>
    <n v="330"/>
    <s v="BURGLARY FROM VEHICLE"/>
    <s v="0344 0352 1609 1307 1822 0216 0329"/>
    <n v="23"/>
    <s v="F"/>
    <s v="B"/>
    <n v="502"/>
    <s v="MULTI-UNIT DWELLING (APARTMENT, DUPLEX, ETC)"/>
    <m/>
    <m/>
    <s v="IC"/>
    <s v="Invest Cont"/>
    <n v="330"/>
    <m/>
    <m/>
    <m/>
    <s v="400 S  LAKE                         ST"/>
    <m/>
    <n v="34.062100000000001"/>
    <n v="-118.2747"/>
    <n v="0"/>
  </r>
  <r>
    <n v="201112955"/>
    <d v="2020-08-27T00:00:00"/>
    <d v="2020-08-27T00:00:00"/>
    <n v="700"/>
    <n v="11"/>
    <x v="7"/>
    <n v="1102"/>
    <n v="2"/>
    <n v="626"/>
    <s v="INTIMATE PARTNER - SIMPLE ASSAULT"/>
    <s v="0400 0416 0913 1259 1813"/>
    <n v="17"/>
    <s v="F"/>
    <s v="H"/>
    <n v="501"/>
    <s v="SINGLE FAMILY DWELLING"/>
    <n v="400"/>
    <s v="STRONG-ARM (HANDS, FIST, FEET OR BODILY FORCE)"/>
    <s v="AA"/>
    <s v="Adult Arrest"/>
    <n v="626"/>
    <m/>
    <m/>
    <m/>
    <s v="4400    LA CLEDE                     AV"/>
    <m/>
    <n v="34.132300000000001"/>
    <n v="-118.2667"/>
    <n v="1"/>
  </r>
  <r>
    <n v="200219183"/>
    <d v="2020-12-31T00:00:00"/>
    <d v="2020-12-31T00:00:00"/>
    <n v="700"/>
    <n v="2"/>
    <x v="5"/>
    <n v="251"/>
    <n v="1"/>
    <n v="510"/>
    <s v="VEHICLE - STOLEN"/>
    <m/>
    <n v="0"/>
    <m/>
    <m/>
    <n v="101"/>
    <s v="STREET"/>
    <m/>
    <m/>
    <s v="IC"/>
    <s v="Invest Cont"/>
    <n v="510"/>
    <m/>
    <m/>
    <m/>
    <s v="300 S  RAMPART                      BL"/>
    <m/>
    <n v="34.0657"/>
    <n v="-118.2792"/>
    <n v="0"/>
  </r>
  <r>
    <n v="200513043"/>
    <d v="2020-08-16T00:00:00"/>
    <d v="2020-08-16T00:00:00"/>
    <n v="1825"/>
    <n v="5"/>
    <x v="10"/>
    <n v="511"/>
    <n v="1"/>
    <n v="761"/>
    <s v="BRANDISH WEAPON"/>
    <s v="0334 1309 1206 0913 0602 0554 2002"/>
    <n v="34"/>
    <s v="M"/>
    <s v="H"/>
    <n v="501"/>
    <s v="SINGLE FAMILY DWELLING"/>
    <n v="110"/>
    <s v="SEMI-AUTOMATIC RIFLE"/>
    <s v="AO"/>
    <s v="Adult Other"/>
    <n v="761"/>
    <m/>
    <m/>
    <m/>
    <s v="25600    PRESIDENT                    AV"/>
    <m/>
    <n v="33.790999999999997"/>
    <n v="-118.3043"/>
    <n v="0"/>
  </r>
  <r>
    <n v="201223951"/>
    <d v="2020-11-05T00:00:00"/>
    <d v="2020-11-04T00:00:00"/>
    <n v="1900"/>
    <n v="12"/>
    <x v="8"/>
    <n v="1265"/>
    <n v="1"/>
    <n v="510"/>
    <s v="VEHICLE - STOLEN"/>
    <m/>
    <n v="0"/>
    <m/>
    <m/>
    <n v="101"/>
    <s v="STREET"/>
    <m/>
    <m/>
    <s v="IC"/>
    <s v="Invest Cont"/>
    <n v="510"/>
    <m/>
    <m/>
    <m/>
    <s v="1500 W  81ST                         ST"/>
    <m/>
    <n v="33.965499999999999"/>
    <n v="-118.30459999999999"/>
    <n v="0"/>
  </r>
  <r>
    <n v="201100801"/>
    <d v="2020-12-10T00:00:00"/>
    <d v="2020-12-09T00:00:00"/>
    <n v="2200"/>
    <n v="11"/>
    <x v="7"/>
    <n v="1177"/>
    <n v="1"/>
    <n v="230"/>
    <s v="ASSAULT WITH DEADLY WEAPON, AGGRAVATED ASSAULT"/>
    <s v="1822 0906 1407 1100 0450 0399"/>
    <n v="20"/>
    <s v="M"/>
    <s v="H"/>
    <n v="101"/>
    <s v="STREET"/>
    <n v="102"/>
    <s v="HAND GUN"/>
    <s v="IC"/>
    <s v="Invest Cont"/>
    <n v="230"/>
    <n v="998"/>
    <m/>
    <m/>
    <s v="2600    ROSEVIEW                     AV"/>
    <m/>
    <n v="34.092700000000001"/>
    <n v="-118.22920000000001"/>
    <n v="0"/>
  </r>
  <r>
    <n v="200608092"/>
    <d v="2020-03-18T00:00:00"/>
    <d v="2020-03-18T00:00:00"/>
    <n v="1330"/>
    <n v="6"/>
    <x v="9"/>
    <n v="668"/>
    <n v="2"/>
    <n v="930"/>
    <s v="CRIMINAL THREATS - NO WEAPON DISPLAYED"/>
    <s v="0421 0422 1822"/>
    <n v="39"/>
    <s v="F"/>
    <s v="H"/>
    <n v="501"/>
    <s v="SINGLE FAMILY DWELLING"/>
    <n v="511"/>
    <s v="VERBAL THREAT"/>
    <s v="IC"/>
    <s v="Invest Cont"/>
    <n v="930"/>
    <m/>
    <m/>
    <m/>
    <s v="5500    VIRGINIA                     AV"/>
    <m/>
    <n v="34.091799999999999"/>
    <n v="-118.3092"/>
    <n v="0"/>
  </r>
  <r>
    <n v="201214286"/>
    <d v="2020-06-08T00:00:00"/>
    <d v="2020-06-08T00:00:00"/>
    <n v="1545"/>
    <n v="12"/>
    <x v="8"/>
    <n v="1259"/>
    <n v="1"/>
    <n v="510"/>
    <s v="VEHICLE - STOLEN"/>
    <m/>
    <n v="0"/>
    <m/>
    <m/>
    <n v="101"/>
    <s v="STREET"/>
    <m/>
    <m/>
    <s v="IC"/>
    <s v="Invest Cont"/>
    <n v="510"/>
    <m/>
    <m/>
    <m/>
    <s v="76TH"/>
    <s v="MCKINLEY"/>
    <n v="33.971200000000003"/>
    <n v="-118.2608"/>
    <n v="0"/>
  </r>
  <r>
    <n v="200321818"/>
    <d v="2020-12-16T00:00:00"/>
    <d v="2020-12-16T00:00:00"/>
    <n v="1515"/>
    <n v="3"/>
    <x v="2"/>
    <n v="321"/>
    <n v="1"/>
    <n v="210"/>
    <s v="ROBBERY"/>
    <s v="1309 0430 0302 0355 0344 1310 1822"/>
    <n v="37"/>
    <s v="M"/>
    <s v="B"/>
    <n v="108"/>
    <s v="PARKING LOT"/>
    <n v="102"/>
    <s v="HAND GUN"/>
    <s v="IC"/>
    <s v="Invest Cont"/>
    <n v="210"/>
    <n v="230"/>
    <m/>
    <m/>
    <s v="3500 S  LA CIENEGA                   BL"/>
    <m/>
    <n v="34.023699999999998"/>
    <n v="-118.37220000000001"/>
    <n v="0"/>
  </r>
  <r>
    <n v="200511054"/>
    <d v="2020-06-25T00:00:00"/>
    <d v="2020-06-25T00:00:00"/>
    <n v="1800"/>
    <n v="5"/>
    <x v="10"/>
    <n v="513"/>
    <n v="2"/>
    <n v="626"/>
    <s v="INTIMATE PARTNER - SIMPLE ASSAULT"/>
    <s v="0444 1309 1814 2000 0448"/>
    <n v="21"/>
    <s v="F"/>
    <s v="B"/>
    <n v="502"/>
    <s v="MULTI-UNIT DWELLING (APARTMENT, DUPLEX, ETC)"/>
    <n v="400"/>
    <s v="STRONG-ARM (HANDS, FIST, FEET OR BODILY FORCE)"/>
    <s v="AO"/>
    <s v="Adult Other"/>
    <n v="626"/>
    <m/>
    <m/>
    <m/>
    <s v="1300    FIGUEROA                     PL"/>
    <m/>
    <n v="33.79"/>
    <n v="-118.2826"/>
    <n v="0"/>
  </r>
  <r>
    <n v="200111724"/>
    <d v="2020-05-14T00:00:00"/>
    <d v="2020-05-14T00:00:00"/>
    <n v="1153"/>
    <n v="1"/>
    <x v="1"/>
    <n v="129"/>
    <n v="2"/>
    <n v="946"/>
    <s v="OTHER MISCELLANEOUS CRIME"/>
    <s v="0329 2004"/>
    <n v="0"/>
    <s v="X"/>
    <s v="X"/>
    <n v="101"/>
    <s v="STREET"/>
    <m/>
    <m/>
    <s v="IC"/>
    <s v="Invest Cont"/>
    <n v="946"/>
    <m/>
    <m/>
    <m/>
    <s v="COMMERCIAL"/>
    <s v="VIGNES"/>
    <n v="0"/>
    <n v="0"/>
    <n v="0"/>
  </r>
  <r>
    <n v="200507312"/>
    <d v="2020-03-17T00:00:00"/>
    <d v="2020-03-10T00:00:00"/>
    <n v="1500"/>
    <n v="5"/>
    <x v="10"/>
    <n v="504"/>
    <n v="1"/>
    <n v="310"/>
    <s v="BURGLARY"/>
    <s v="0344 1602"/>
    <n v="64"/>
    <s v="M"/>
    <s v="W"/>
    <n v="221"/>
    <s v="PUBLIC STORAGE"/>
    <m/>
    <m/>
    <s v="IC"/>
    <s v="Invest Cont"/>
    <n v="310"/>
    <m/>
    <m/>
    <m/>
    <s v="1400 W  190TH                        ST"/>
    <m/>
    <n v="33.858400000000003"/>
    <n v="-118.3022"/>
    <n v="0"/>
  </r>
  <r>
    <n v="200806418"/>
    <d v="2020-02-23T00:00:00"/>
    <d v="2020-02-22T00:00:00"/>
    <n v="2000"/>
    <n v="8"/>
    <x v="12"/>
    <n v="832"/>
    <n v="1"/>
    <n v="440"/>
    <s v="THEFT PLAIN - PETTY ($950 &amp; UNDER)"/>
    <s v="0344 1218 0913"/>
    <n v="36"/>
    <s v="F"/>
    <s v="W"/>
    <n v="102"/>
    <s v="SIDEWALK"/>
    <m/>
    <m/>
    <s v="IC"/>
    <s v="Invest Cont"/>
    <n v="440"/>
    <m/>
    <m/>
    <m/>
    <s v="11500    SAN VICENTE                  BL"/>
    <m/>
    <n v="34.052599999999998"/>
    <n v="-118.4607"/>
    <n v="0"/>
  </r>
  <r>
    <n v="200614031"/>
    <d v="2020-08-15T00:00:00"/>
    <d v="2020-08-15T00:00:00"/>
    <n v="2050"/>
    <n v="6"/>
    <x v="9"/>
    <n v="637"/>
    <n v="1"/>
    <n v="210"/>
    <s v="ROBBERY"/>
    <s v="2004 1822 0416 0344 0400"/>
    <n v="39"/>
    <s v="M"/>
    <s v="H"/>
    <n v="158"/>
    <s v="TRANSIENT ENCAMPMENT"/>
    <n v="500"/>
    <s v="UNKNOWN WEAPON/OTHER WEAPON"/>
    <s v="IC"/>
    <s v="Invest Cont"/>
    <n v="210"/>
    <m/>
    <m/>
    <m/>
    <s v="ARGYLE"/>
    <s v="YUCCA"/>
    <n v="34.103700000000003"/>
    <n v="-118.3252"/>
    <n v="0"/>
  </r>
  <r>
    <n v="200116347"/>
    <d v="2020-08-12T00:00:00"/>
    <d v="2020-08-10T00:00:00"/>
    <n v="1500"/>
    <n v="1"/>
    <x v="1"/>
    <n v="182"/>
    <n v="1"/>
    <n v="330"/>
    <s v="BURGLARY FROM VEHICLE"/>
    <s v="1300 1822 1606 0344 0321"/>
    <n v="34"/>
    <s v="F"/>
    <s v="H"/>
    <n v="744"/>
    <s v="HIGH-RISE BUILDING"/>
    <m/>
    <m/>
    <s v="IC"/>
    <s v="Invest Cont"/>
    <n v="330"/>
    <m/>
    <m/>
    <m/>
    <s v="1200 S  HOPE                         ST"/>
    <m/>
    <n v="34.040599999999998"/>
    <n v="-118.2646"/>
    <n v="0"/>
  </r>
  <r>
    <n v="200518355"/>
    <d v="2020-12-30T00:00:00"/>
    <d v="2020-12-29T00:00:00"/>
    <n v="2100"/>
    <n v="5"/>
    <x v="10"/>
    <n v="516"/>
    <n v="1"/>
    <n v="510"/>
    <s v="VEHICLE - STOLEN"/>
    <m/>
    <n v="0"/>
    <m/>
    <m/>
    <n v="101"/>
    <s v="STREET"/>
    <m/>
    <m/>
    <s v="IC"/>
    <s v="Invest Cont"/>
    <n v="510"/>
    <m/>
    <m/>
    <m/>
    <s v="1300 N  AVALON                       BL"/>
    <m/>
    <n v="33.786799999999999"/>
    <n v="-118.2658"/>
    <n v="0"/>
  </r>
  <r>
    <n v="200805372"/>
    <d v="2020-01-30T00:00:00"/>
    <d v="2020-01-30T00:00:00"/>
    <n v="1320"/>
    <n v="8"/>
    <x v="12"/>
    <n v="805"/>
    <n v="2"/>
    <n v="900"/>
    <s v="VIOLATION OF COURT ORDER"/>
    <s v="2038 1236"/>
    <n v="49"/>
    <s v="F"/>
    <s v="W"/>
    <n v="501"/>
    <s v="SINGLE FAMILY DWELLING"/>
    <m/>
    <m/>
    <s v="AO"/>
    <s v="Adult Other"/>
    <n v="900"/>
    <m/>
    <m/>
    <m/>
    <s v="11300    CHALON                       RD"/>
    <m/>
    <n v="34.084800000000001"/>
    <n v="-118.4622"/>
    <n v="0"/>
  </r>
  <r>
    <n v="200319507"/>
    <d v="2020-10-28T00:00:00"/>
    <d v="2020-10-27T00:00:00"/>
    <n v="1800"/>
    <n v="3"/>
    <x v="2"/>
    <n v="393"/>
    <n v="2"/>
    <n v="740"/>
    <s v="VANDALISM - FELONY ($400 &amp; OVER, ALL CHURCH VANDALISMS)"/>
    <s v="1822 0329"/>
    <n v="19"/>
    <s v="X"/>
    <s v="X"/>
    <n v="203"/>
    <s v="OTHER BUSINESS"/>
    <m/>
    <m/>
    <s v="IC"/>
    <s v="Invest Cont"/>
    <n v="740"/>
    <m/>
    <m/>
    <m/>
    <s v="4100    CRENSHAW                     BL"/>
    <m/>
    <n v="34.009900000000002"/>
    <n v="-118.3351"/>
    <n v="0"/>
  </r>
  <r>
    <n v="200308454"/>
    <d v="2020-03-12T00:00:00"/>
    <d v="2020-03-12T00:00:00"/>
    <n v="1730"/>
    <n v="3"/>
    <x v="2"/>
    <n v="363"/>
    <n v="1"/>
    <n v="442"/>
    <s v="SHOPLIFTING - PETTY THEFT ($950 &amp; UNDER)"/>
    <s v="0325 0104 0378"/>
    <n v="19"/>
    <s v="X"/>
    <s v="X"/>
    <n v="404"/>
    <s v="DEPARTMENT STORE"/>
    <m/>
    <m/>
    <s v="IC"/>
    <s v="Invest Cont"/>
    <n v="442"/>
    <m/>
    <m/>
    <m/>
    <s v="4000    CRENSHAW                     BL"/>
    <m/>
    <n v="34.0124"/>
    <n v="-118.3351"/>
    <n v="0"/>
  </r>
  <r>
    <n v="200412669"/>
    <d v="2020-09-12T00:00:00"/>
    <d v="2020-09-11T00:00:00"/>
    <n v="1700"/>
    <n v="4"/>
    <x v="4"/>
    <n v="439"/>
    <n v="1"/>
    <n v="420"/>
    <s v="THEFT FROM MOTOR VEHICLE - PETTY ($950 &amp; UNDER)"/>
    <m/>
    <n v="0"/>
    <m/>
    <m/>
    <n v="101"/>
    <s v="STREET"/>
    <m/>
    <m/>
    <s v="IC"/>
    <s v="Invest Cont"/>
    <n v="420"/>
    <m/>
    <m/>
    <m/>
    <s v="1900 N  MARIANNA                     AV"/>
    <m/>
    <n v="34.063499999999998"/>
    <n v="-118.17910000000001"/>
    <n v="0"/>
  </r>
  <r>
    <n v="200311971"/>
    <d v="2020-05-27T00:00:00"/>
    <d v="2020-05-27T00:00:00"/>
    <n v="1000"/>
    <n v="3"/>
    <x v="2"/>
    <n v="361"/>
    <n v="2"/>
    <n v="900"/>
    <s v="VIOLATION OF COURT ORDER"/>
    <s v="0216 0561 2004 2038"/>
    <n v="56"/>
    <s v="F"/>
    <s v="H"/>
    <n v="502"/>
    <s v="MULTI-UNIT DWELLING (APARTMENT, DUPLEX, ETC)"/>
    <m/>
    <m/>
    <s v="IC"/>
    <s v="Invest Cont"/>
    <n v="900"/>
    <m/>
    <m/>
    <m/>
    <s v="4800    COLISEUM                     ST"/>
    <m/>
    <n v="0"/>
    <n v="0"/>
    <n v="0"/>
  </r>
  <r>
    <n v="200914713"/>
    <d v="2020-09-15T00:00:00"/>
    <d v="2020-09-14T00:00:00"/>
    <n v="2030"/>
    <n v="9"/>
    <x v="3"/>
    <n v="905"/>
    <n v="1"/>
    <n v="440"/>
    <s v="THEFT PLAIN - PETTY ($950 &amp; UNDER)"/>
    <s v="0344 1420"/>
    <n v="0"/>
    <s v="X"/>
    <s v="X"/>
    <n v="210"/>
    <s v="RESTAURANT/FAST FOOD"/>
    <m/>
    <m/>
    <s v="IC"/>
    <s v="Invest Cont"/>
    <n v="440"/>
    <m/>
    <m/>
    <m/>
    <s v="14500    SHERMAN                      WY"/>
    <m/>
    <n v="34.204799999999999"/>
    <n v="-118.45310000000001"/>
    <n v="0"/>
  </r>
  <r>
    <n v="201013314"/>
    <d v="2020-09-22T00:00:00"/>
    <d v="2020-09-21T00:00:00"/>
    <n v="2000"/>
    <n v="10"/>
    <x v="11"/>
    <n v="1028"/>
    <n v="1"/>
    <n v="510"/>
    <s v="VEHICLE - STOLEN"/>
    <m/>
    <n v="0"/>
    <m/>
    <m/>
    <n v="123"/>
    <s v="PARKING UNDERGROUND/BUILDING"/>
    <m/>
    <m/>
    <s v="AO"/>
    <s v="Adult Other"/>
    <n v="510"/>
    <m/>
    <m/>
    <m/>
    <s v="16800    VANOWEN                      ST"/>
    <m/>
    <n v="34.193899999999999"/>
    <n v="-118.49930000000001"/>
    <n v="0"/>
  </r>
  <r>
    <n v="200506494"/>
    <d v="2020-02-27T00:00:00"/>
    <d v="2020-02-25T00:00:00"/>
    <n v="1530"/>
    <n v="5"/>
    <x v="10"/>
    <n v="551"/>
    <n v="1"/>
    <n v="236"/>
    <s v="INTIMATE PARTNER - AGGRAVATED ASSAULT"/>
    <s v="0416 0432 0913 1243 1813 2000 0447"/>
    <n v="53"/>
    <s v="F"/>
    <s v="W"/>
    <n v="501"/>
    <s v="SINGLE FAMILY DWELLING"/>
    <n v="306"/>
    <s v="ROCK/THROWN OBJECT"/>
    <s v="AA"/>
    <s v="Adult Arrest"/>
    <n v="236"/>
    <m/>
    <m/>
    <m/>
    <s v="1500 S  WEYMOUTH                     PL"/>
    <m/>
    <n v="33.742100000000001"/>
    <n v="-118.31019999999999"/>
    <n v="1"/>
  </r>
  <r>
    <n v="201105289"/>
    <d v="2020-01-30T00:00:00"/>
    <d v="2020-01-30T00:00:00"/>
    <n v="1200"/>
    <n v="11"/>
    <x v="7"/>
    <n v="1159"/>
    <n v="1"/>
    <n v="210"/>
    <s v="ROBBERY"/>
    <s v="1402 0305 0411 0344 0390 1822"/>
    <n v="36"/>
    <s v="F"/>
    <s v="H"/>
    <n v="109"/>
    <s v="PARK/PLAYGROUND"/>
    <n v="500"/>
    <s v="UNKNOWN WEAPON/OTHER WEAPON"/>
    <s v="IC"/>
    <s v="Invest Cont"/>
    <n v="210"/>
    <m/>
    <m/>
    <m/>
    <s v="4700 N  FIGUEROA                     ST"/>
    <m/>
    <n v="34.100200000000001"/>
    <n v="-118.2038"/>
    <n v="0"/>
  </r>
  <r>
    <n v="200605747"/>
    <d v="2020-02-06T00:00:00"/>
    <d v="2020-02-02T00:00:00"/>
    <n v="1700"/>
    <n v="6"/>
    <x v="9"/>
    <n v="667"/>
    <n v="1"/>
    <n v="310"/>
    <s v="BURGLARY"/>
    <s v="0344 1607"/>
    <n v="73"/>
    <s v="M"/>
    <s v="W"/>
    <n v="221"/>
    <s v="PUBLIC STORAGE"/>
    <m/>
    <m/>
    <s v="IC"/>
    <s v="Invest Cont"/>
    <n v="310"/>
    <m/>
    <m/>
    <m/>
    <s v="5800    SANTA MONICA                 BL"/>
    <m/>
    <n v="34.0944"/>
    <n v="-118.319"/>
    <n v="0"/>
  </r>
  <r>
    <n v="200200570"/>
    <d v="2020-02-10T00:00:00"/>
    <d v="2020-02-08T00:00:00"/>
    <n v="2330"/>
    <n v="2"/>
    <x v="5"/>
    <n v="285"/>
    <n v="2"/>
    <n v="627"/>
    <s v="CHILD ABUSE (PHYSICAL) - SIMPLE ASSAULT"/>
    <s v="0913 0602 1259 1251 0552 0416 0445 1402"/>
    <n v="14"/>
    <s v="F"/>
    <s v="H"/>
    <n v="501"/>
    <s v="SINGLE FAMILY DWELLING"/>
    <n v="301"/>
    <s v="BELT FLAILING INSTRUMENT/CHAIN"/>
    <s v="AA"/>
    <s v="Adult Arrest"/>
    <n v="627"/>
    <n v="998"/>
    <m/>
    <m/>
    <s v="1200 S  WESTLAKE                     AV"/>
    <m/>
    <n v="34.048200000000001"/>
    <n v="-118.2804"/>
    <n v="1"/>
  </r>
  <r>
    <n v="200900848"/>
    <d v="2020-09-26T00:00:00"/>
    <d v="2020-09-26T00:00:00"/>
    <n v="1315"/>
    <n v="9"/>
    <x v="3"/>
    <n v="923"/>
    <n v="1"/>
    <n v="236"/>
    <s v="INTIMATE PARTNER - AGGRAVATED ASSAULT"/>
    <s v="1814 0913 0334 0449 2000"/>
    <n v="29"/>
    <s v="F"/>
    <s v="H"/>
    <n v="301"/>
    <s v="GAS STATION"/>
    <n v="200"/>
    <s v="KNIFE WITH BLADE 6INCHES OR LESS"/>
    <s v="AA"/>
    <s v="Adult Arrest"/>
    <n v="236"/>
    <m/>
    <m/>
    <m/>
    <s v="14900    VICTORY                      BL"/>
    <m/>
    <n v="34.190300000000001"/>
    <n v="-118.45740000000001"/>
    <n v="1"/>
  </r>
  <r>
    <n v="200710489"/>
    <d v="2020-05-30T00:00:00"/>
    <d v="2020-05-30T00:00:00"/>
    <n v="1425"/>
    <n v="7"/>
    <x v="0"/>
    <n v="723"/>
    <n v="1"/>
    <n v="231"/>
    <s v="ASSAULT WITH DEADLY WEAPON ON POLICE OFFICER"/>
    <s v="0416 0917 1212 0447 1822"/>
    <n v="0"/>
    <s v="M"/>
    <s v="X"/>
    <n v="101"/>
    <s v="STREET"/>
    <n v="212"/>
    <s v="BOTTLE"/>
    <s v="IC"/>
    <s v="Invest Cont"/>
    <n v="231"/>
    <m/>
    <m/>
    <m/>
    <s v="3RD                          ST"/>
    <s v="FAIRFAX                      AV"/>
    <n v="34.071899999999999"/>
    <n v="-118.3614"/>
    <n v="0"/>
  </r>
  <r>
    <n v="200805812"/>
    <d v="2020-02-08T00:00:00"/>
    <d v="2020-02-07T00:00:00"/>
    <n v="1945"/>
    <n v="8"/>
    <x v="12"/>
    <n v="852"/>
    <n v="2"/>
    <n v="740"/>
    <s v="VANDALISM - FELONY ($400 &amp; OVER, ALL CHURCH VANDALISMS)"/>
    <s v="0329 1822"/>
    <n v="33"/>
    <s v="F"/>
    <s v="W"/>
    <n v="502"/>
    <s v="MULTI-UNIT DWELLING (APARTMENT, DUPLEX, ETC)"/>
    <m/>
    <m/>
    <s v="IC"/>
    <s v="Invest Cont"/>
    <n v="740"/>
    <m/>
    <m/>
    <m/>
    <s v="S  WESTGATE                     AV"/>
    <s v="IOWA                         AV"/>
    <n v="34.0383"/>
    <n v="-118.4556"/>
    <n v="0"/>
  </r>
  <r>
    <n v="200312906"/>
    <d v="2020-06-19T00:00:00"/>
    <d v="2020-06-16T00:00:00"/>
    <n v="2000"/>
    <n v="3"/>
    <x v="2"/>
    <n v="336"/>
    <n v="1"/>
    <n v="510"/>
    <s v="VEHICLE - STOLEN"/>
    <m/>
    <n v="0"/>
    <m/>
    <m/>
    <n v="101"/>
    <s v="STREET"/>
    <m/>
    <m/>
    <s v="IC"/>
    <s v="Invest Cont"/>
    <n v="510"/>
    <m/>
    <m/>
    <m/>
    <s v="30TH                         ST"/>
    <s v="WESTERN"/>
    <n v="34.0274"/>
    <n v="-118.30889999999999"/>
    <n v="0"/>
  </r>
  <r>
    <n v="200908232"/>
    <d v="2020-04-07T00:00:00"/>
    <d v="2020-04-07T00:00:00"/>
    <n v="950"/>
    <n v="9"/>
    <x v="3"/>
    <n v="932"/>
    <n v="2"/>
    <n v="624"/>
    <s v="BATTERY - SIMPLE ASSAULT"/>
    <s v="1501 1420"/>
    <n v="50"/>
    <s v="M"/>
    <s v="A"/>
    <n v="102"/>
    <s v="SIDEWALK"/>
    <n v="400"/>
    <s v="STRONG-ARM (HANDS, FIST, FEET OR BODILY FORCE)"/>
    <s v="AA"/>
    <s v="Adult Arrest"/>
    <n v="624"/>
    <m/>
    <m/>
    <m/>
    <s v="14900    VICTORY                      BL"/>
    <m/>
    <n v="34.186700000000002"/>
    <n v="-118.45820000000001"/>
    <n v="1"/>
  </r>
  <r>
    <n v="201104646"/>
    <d v="2020-01-16T00:00:00"/>
    <d v="2020-01-14T00:00:00"/>
    <n v="1700"/>
    <n v="11"/>
    <x v="7"/>
    <n v="1132"/>
    <n v="1"/>
    <n v="480"/>
    <s v="BIKE - STOLEN"/>
    <s v="0344 0397"/>
    <n v="32"/>
    <s v="F"/>
    <s v="W"/>
    <n v="707"/>
    <s v="GARAGE/CARPORT"/>
    <m/>
    <m/>
    <s v="IC"/>
    <s v="Invest Cont"/>
    <n v="480"/>
    <m/>
    <m/>
    <m/>
    <s v="4000    LOS FELIZ                    BL"/>
    <m/>
    <n v="34.113399999999999"/>
    <n v="-118.2791"/>
    <n v="0"/>
  </r>
  <r>
    <n v="200113047"/>
    <d v="2020-06-07T00:00:00"/>
    <d v="2020-06-07T00:00:00"/>
    <n v="1715"/>
    <n v="1"/>
    <x v="1"/>
    <n v="147"/>
    <n v="1"/>
    <n v="230"/>
    <s v="ASSAULT WITH DEADLY WEAPON, AGGRAVATED ASSAULT"/>
    <s v="1218 0416 1822 2033"/>
    <n v="40"/>
    <s v="M"/>
    <s v="B"/>
    <n v="102"/>
    <s v="SIDEWALK"/>
    <n v="308"/>
    <s v="STICK"/>
    <s v="IC"/>
    <s v="Invest Cont"/>
    <n v="230"/>
    <m/>
    <m/>
    <m/>
    <s v="5TH"/>
    <s v="SAN PEDRO"/>
    <n v="34.044199999999996"/>
    <n v="-118.2439"/>
    <n v="0"/>
  </r>
  <r>
    <n v="200806072"/>
    <d v="2020-02-15T00:00:00"/>
    <d v="2020-02-02T00:00:00"/>
    <n v="2130"/>
    <n v="8"/>
    <x v="12"/>
    <n v="881"/>
    <n v="1"/>
    <n v="341"/>
    <s v="THEFT-GRAND ($950.01 &amp; OVER)EXCPT,GUNS,FOWL,LIVESTK,PROD"/>
    <s v="1202 0344 1309 1822"/>
    <n v="62"/>
    <s v="F"/>
    <s v="W"/>
    <n v="101"/>
    <s v="STREET"/>
    <m/>
    <m/>
    <s v="IC"/>
    <s v="Invest Cont"/>
    <n v="341"/>
    <m/>
    <m/>
    <m/>
    <s v="FEDERAL"/>
    <s v="MISSISSIPPI"/>
    <n v="34.036799999999999"/>
    <n v="-118.44710000000001"/>
    <n v="0"/>
  </r>
  <r>
    <n v="201113351"/>
    <d v="2020-09-06T00:00:00"/>
    <d v="2020-09-06T00:00:00"/>
    <n v="1800"/>
    <n v="11"/>
    <x v="7"/>
    <n v="1101"/>
    <n v="1"/>
    <n v="420"/>
    <s v="THEFT FROM MOTOR VEHICLE - PETTY ($950 &amp; UNDER)"/>
    <s v="1608 0385"/>
    <n v="43"/>
    <s v="M"/>
    <s v="H"/>
    <n v="101"/>
    <s v="STREET"/>
    <m/>
    <m/>
    <s v="IC"/>
    <s v="Invest Cont"/>
    <n v="420"/>
    <m/>
    <m/>
    <m/>
    <s v="4700    CRYSTAL SPRINGS              DR"/>
    <m/>
    <n v="34.121299999999998"/>
    <n v="-118.274"/>
    <n v="0"/>
  </r>
  <r>
    <n v="200508618"/>
    <d v="2020-04-23T00:00:00"/>
    <d v="2020-04-22T00:00:00"/>
    <n v="1600"/>
    <n v="5"/>
    <x v="10"/>
    <n v="563"/>
    <n v="2"/>
    <n v="956"/>
    <s v="LETTERS, LEWD  -  TELEPHONE CALLS, LEWD"/>
    <s v="1906 1822"/>
    <n v="25"/>
    <s v="F"/>
    <s v="W"/>
    <n v="501"/>
    <s v="SINGLE FAMILY DWELLING"/>
    <m/>
    <m/>
    <s v="IC"/>
    <s v="Invest Cont"/>
    <n v="956"/>
    <m/>
    <m/>
    <m/>
    <s v="1000 W  10TH                         ST"/>
    <m/>
    <n v="33.735300000000002"/>
    <n v="-118.29900000000001"/>
    <n v="0"/>
  </r>
  <r>
    <n v="201014816"/>
    <d v="2020-11-06T00:00:00"/>
    <d v="2020-11-06T00:00:00"/>
    <n v="2250"/>
    <n v="10"/>
    <x v="11"/>
    <n v="1039"/>
    <n v="2"/>
    <n v="624"/>
    <s v="BATTERY - SIMPLE ASSAULT"/>
    <s v="0444 0400 0429 0554 0913 2002 0602"/>
    <n v="24"/>
    <s v="F"/>
    <s v="H"/>
    <n v="502"/>
    <s v="MULTI-UNIT DWELLING (APARTMENT, DUPLEX, ETC)"/>
    <n v="400"/>
    <s v="STRONG-ARM (HANDS, FIST, FEET OR BODILY FORCE)"/>
    <s v="AO"/>
    <s v="Adult Other"/>
    <n v="624"/>
    <m/>
    <m/>
    <m/>
    <s v="6500    WOODLEY                      AV"/>
    <m/>
    <n v="34.189"/>
    <n v="-118.4836"/>
    <n v="0"/>
  </r>
  <r>
    <n v="200511987"/>
    <d v="2020-07-18T00:00:00"/>
    <d v="2020-07-18T00:00:00"/>
    <n v="1445"/>
    <n v="5"/>
    <x v="10"/>
    <n v="529"/>
    <n v="1"/>
    <n v="510"/>
    <s v="VEHICLE - STOLEN"/>
    <m/>
    <n v="0"/>
    <m/>
    <m/>
    <n v="101"/>
    <s v="STREET"/>
    <m/>
    <m/>
    <s v="IC"/>
    <s v="Invest Cont"/>
    <n v="510"/>
    <m/>
    <m/>
    <m/>
    <s v="2200 E  I                            ST"/>
    <m/>
    <n v="33.782800000000002"/>
    <n v="-118.2345"/>
    <n v="0"/>
  </r>
  <r>
    <n v="200211283"/>
    <d v="2020-06-12T00:00:00"/>
    <d v="2020-06-10T00:00:00"/>
    <n v="2350"/>
    <n v="2"/>
    <x v="5"/>
    <n v="245"/>
    <n v="2"/>
    <n v="740"/>
    <s v="VANDALISM - FELONY ($400 &amp; OVER, ALL CHURCH VANDALISMS)"/>
    <n v="329"/>
    <n v="46"/>
    <s v="F"/>
    <s v="H"/>
    <n v="502"/>
    <s v="MULTI-UNIT DWELLING (APARTMENT, DUPLEX, ETC)"/>
    <m/>
    <m/>
    <s v="IC"/>
    <s v="Invest Cont"/>
    <n v="740"/>
    <m/>
    <m/>
    <m/>
    <s v="500 S  CARONDELET                   ST"/>
    <m/>
    <n v="34.0627"/>
    <n v="-118.2782"/>
    <n v="0"/>
  </r>
  <r>
    <n v="200216440"/>
    <d v="2020-10-21T00:00:00"/>
    <d v="2020-10-21T00:00:00"/>
    <n v="145"/>
    <n v="2"/>
    <x v="5"/>
    <n v="248"/>
    <n v="2"/>
    <n v="354"/>
    <s v="THEFT OF IDENTITY"/>
    <s v="1822 0100 1402"/>
    <n v="24"/>
    <s v="F"/>
    <s v="W"/>
    <n v="101"/>
    <s v="STREET"/>
    <m/>
    <m/>
    <s v="AO"/>
    <s v="Adult Other"/>
    <n v="354"/>
    <n v="998"/>
    <m/>
    <m/>
    <s v="3RD"/>
    <s v="WITMER"/>
    <n v="34.059100000000001"/>
    <n v="-118.26349999999999"/>
    <n v="0"/>
  </r>
  <r>
    <n v="200717115"/>
    <d v="2020-12-14T00:00:00"/>
    <d v="2020-11-27T00:00:00"/>
    <n v="1359"/>
    <n v="7"/>
    <x v="0"/>
    <n v="734"/>
    <n v="1"/>
    <n v="440"/>
    <s v="THEFT PLAIN - PETTY ($950 &amp; UNDER)"/>
    <s v="1822 0344 0394"/>
    <n v="29"/>
    <s v="M"/>
    <s v="A"/>
    <n v="504"/>
    <s v="OTHER RESIDENCE"/>
    <m/>
    <m/>
    <s v="IC"/>
    <s v="Invest Cont"/>
    <n v="440"/>
    <m/>
    <m/>
    <m/>
    <s v="300 S  FULLER                       AV"/>
    <m/>
    <n v="34.067799999999998"/>
    <n v="-118.3518"/>
    <n v="0"/>
  </r>
  <r>
    <n v="200209225"/>
    <d v="2020-04-21T00:00:00"/>
    <d v="2020-04-21T00:00:00"/>
    <n v="2150"/>
    <n v="2"/>
    <x v="5"/>
    <n v="248"/>
    <n v="1"/>
    <n v="220"/>
    <s v="ATTEMPTED ROBBERY"/>
    <s v="1100 0913 0334 0450 0329 1402 1817"/>
    <n v="50"/>
    <s v="M"/>
    <s v="B"/>
    <n v="502"/>
    <s v="MULTI-UNIT DWELLING (APARTMENT, DUPLEX, ETC)"/>
    <n v="101"/>
    <s v="REVOLVER"/>
    <s v="AO"/>
    <s v="Adult Other"/>
    <n v="220"/>
    <n v="998"/>
    <m/>
    <m/>
    <s v="400    WITMER                       ST"/>
    <m/>
    <n v="34.057600000000001"/>
    <n v="-118.26439999999999"/>
    <n v="0"/>
  </r>
  <r>
    <n v="200610426"/>
    <d v="2020-05-20T00:00:00"/>
    <d v="2020-05-20T00:00:00"/>
    <n v="1150"/>
    <n v="6"/>
    <x v="9"/>
    <n v="647"/>
    <n v="2"/>
    <n v="888"/>
    <s v="TRESPASSING"/>
    <s v="1822 0601"/>
    <n v="0"/>
    <s v="X"/>
    <s v="X"/>
    <n v="503"/>
    <s v="HOTEL"/>
    <m/>
    <m/>
    <s v="IC"/>
    <s v="Invest Cont"/>
    <n v="888"/>
    <m/>
    <m/>
    <m/>
    <s v="6200    HOLLYWOOD                    BL"/>
    <m/>
    <n v="34.101700000000001"/>
    <n v="-118.3245"/>
    <n v="0"/>
  </r>
  <r>
    <n v="201006427"/>
    <d v="2020-02-24T00:00:00"/>
    <d v="2020-02-24T00:00:00"/>
    <n v="2345"/>
    <n v="10"/>
    <x v="11"/>
    <n v="1015"/>
    <n v="2"/>
    <n v="437"/>
    <s v="RESISTING ARREST"/>
    <s v="0906 1402 1212 2004 1822 1809 0915 0334 0359"/>
    <n v="0"/>
    <s v="M"/>
    <s v="O"/>
    <n v="101"/>
    <s v="STREET"/>
    <m/>
    <m/>
    <s v="AA"/>
    <s v="Adult Arrest"/>
    <n v="437"/>
    <n v="998"/>
    <m/>
    <m/>
    <s v="VALERIO"/>
    <s v="RESEDA"/>
    <n v="34.204799999999999"/>
    <n v="-118.5361"/>
    <n v="1"/>
  </r>
  <r>
    <n v="200110618"/>
    <d v="2020-04-17T00:00:00"/>
    <d v="2020-04-17T00:00:00"/>
    <n v="4"/>
    <n v="1"/>
    <x v="1"/>
    <n v="118"/>
    <n v="1"/>
    <n v="230"/>
    <s v="ASSAULT WITH DEADLY WEAPON, AGGRAVATED ASSAULT"/>
    <s v="1414 1407 1822 0907 1402 0450 0906"/>
    <n v="21"/>
    <s v="F"/>
    <s v="B"/>
    <n v="101"/>
    <s v="STREET"/>
    <n v="106"/>
    <s v="UNKNOWN FIREARM"/>
    <s v="IC"/>
    <s v="Invest Cont"/>
    <n v="230"/>
    <n v="998"/>
    <m/>
    <m/>
    <s v="ELMYRA                       ST"/>
    <s v="N  MAIN                         ST"/>
    <n v="34.064399999999999"/>
    <n v="-118.232"/>
    <n v="0"/>
  </r>
  <r>
    <n v="200113113"/>
    <d v="2020-06-09T00:00:00"/>
    <d v="2020-06-05T00:00:00"/>
    <n v="2000"/>
    <n v="1"/>
    <x v="1"/>
    <n v="176"/>
    <n v="1"/>
    <n v="330"/>
    <s v="BURGLARY FROM VEHICLE"/>
    <s v="1609 0386 0344 1307 0329 1822"/>
    <n v="27"/>
    <s v="M"/>
    <s v="W"/>
    <n v="123"/>
    <s v="PARKING UNDERGROUND/BUILDING"/>
    <n v="500"/>
    <s v="UNKNOWN WEAPON/OTHER WEAPON"/>
    <s v="IC"/>
    <s v="Invest Cont"/>
    <n v="330"/>
    <m/>
    <m/>
    <m/>
    <s v="200 E  7TH                          ST"/>
    <m/>
    <n v="34.043300000000002"/>
    <n v="-118.2504"/>
    <n v="0"/>
  </r>
  <r>
    <n v="201220523"/>
    <d v="2020-09-12T00:00:00"/>
    <d v="2020-09-12T00:00:00"/>
    <n v="1300"/>
    <n v="12"/>
    <x v="8"/>
    <n v="1203"/>
    <n v="2"/>
    <n v="624"/>
    <s v="BATTERY - SIMPLE ASSAULT"/>
    <s v="1822 1218"/>
    <n v="39"/>
    <s v="F"/>
    <s v="B"/>
    <n v="101"/>
    <s v="STREET"/>
    <n v="500"/>
    <s v="UNKNOWN WEAPON/OTHER WEAPON"/>
    <s v="IC"/>
    <s v="Invest Cont"/>
    <n v="624"/>
    <m/>
    <m/>
    <m/>
    <s v="WESTERN"/>
    <s v="VERNON"/>
    <n v="34.003700000000002"/>
    <n v="-118.30889999999999"/>
    <n v="0"/>
  </r>
  <r>
    <n v="200105087"/>
    <d v="2020-01-15T00:00:00"/>
    <d v="2020-01-15T00:00:00"/>
    <n v="1100"/>
    <n v="1"/>
    <x v="1"/>
    <n v="162"/>
    <n v="1"/>
    <n v="442"/>
    <s v="SHOPLIFTING - PETTY THEFT ($950 &amp; UNDER)"/>
    <s v="0325 2004"/>
    <n v="40"/>
    <s v="M"/>
    <s v="B"/>
    <n v="404"/>
    <s v="DEPARTMENT STORE"/>
    <m/>
    <m/>
    <s v="IC"/>
    <s v="Invest Cont"/>
    <n v="442"/>
    <m/>
    <m/>
    <m/>
    <s v="700 W  7TH                          ST"/>
    <m/>
    <n v="34.048000000000002"/>
    <n v="-118.2577"/>
    <n v="0"/>
  </r>
  <r>
    <n v="200315233"/>
    <d v="2020-08-02T00:00:00"/>
    <d v="2020-08-01T00:00:00"/>
    <n v="1730"/>
    <n v="3"/>
    <x v="2"/>
    <n v="376"/>
    <n v="2"/>
    <n v="740"/>
    <s v="VANDALISM - FELONY ($400 &amp; OVER, ALL CHURCH VANDALISMS)"/>
    <s v="0329 1300"/>
    <n v="46"/>
    <s v="F"/>
    <s v="H"/>
    <n v="122"/>
    <s v="VEHICLE, PASSENGER/TRUCK"/>
    <m/>
    <m/>
    <s v="IC"/>
    <s v="Invest Cont"/>
    <n v="740"/>
    <m/>
    <m/>
    <m/>
    <s v="3900 S  NORMANDIE                    AV"/>
    <m/>
    <n v="34.014499999999998"/>
    <n v="-118.3045"/>
    <n v="0"/>
  </r>
  <r>
    <n v="200112640"/>
    <d v="2020-06-01T00:00:00"/>
    <d v="2020-05-30T00:00:00"/>
    <n v="235"/>
    <n v="1"/>
    <x v="1"/>
    <n v="142"/>
    <n v="2"/>
    <n v="740"/>
    <s v="VANDALISM - FELONY ($400 &amp; OVER, ALL CHURCH VANDALISMS)"/>
    <n v="329"/>
    <n v="41"/>
    <s v="M"/>
    <s v="B"/>
    <n v="702"/>
    <s v="OFFICE BUILDING/OFFICE"/>
    <m/>
    <m/>
    <s v="IC"/>
    <s v="Invest Cont"/>
    <n v="740"/>
    <m/>
    <m/>
    <m/>
    <s v="300 S  HOPE                         ST"/>
    <m/>
    <n v="34.053699999999999"/>
    <n v="-118.25230000000001"/>
    <n v="0"/>
  </r>
  <r>
    <n v="200105771"/>
    <d v="2020-01-26T00:00:00"/>
    <d v="2020-01-26T00:00:00"/>
    <n v="2100"/>
    <n v="1"/>
    <x v="1"/>
    <n v="192"/>
    <n v="1"/>
    <n v="330"/>
    <s v="BURGLARY FROM VEHICLE"/>
    <s v="1307 1609 0344 0329 1822"/>
    <n v="27"/>
    <s v="M"/>
    <s v="O"/>
    <n v="101"/>
    <s v="STREET"/>
    <m/>
    <m/>
    <s v="IC"/>
    <s v="Invest Cont"/>
    <n v="330"/>
    <m/>
    <m/>
    <m/>
    <s v="18TH                         ST"/>
    <s v="FLOWER                       ST"/>
    <n v="34.035299999999999"/>
    <n v="-118.2698"/>
    <n v="0"/>
  </r>
  <r>
    <n v="200709519"/>
    <d v="2020-05-21T00:00:00"/>
    <d v="2020-05-14T00:00:00"/>
    <n v="200"/>
    <n v="7"/>
    <x v="0"/>
    <n v="745"/>
    <n v="1"/>
    <n v="331"/>
    <s v="THEFT FROM MOTOR VEHICLE - GRAND ($950.01 AND OVER)"/>
    <s v="1300 0385"/>
    <n v="45"/>
    <s v="M"/>
    <s v="K"/>
    <n v="101"/>
    <s v="STREET"/>
    <m/>
    <m/>
    <s v="IC"/>
    <s v="Invest Cont"/>
    <n v="331"/>
    <m/>
    <m/>
    <m/>
    <s v="S  LA BREA"/>
    <s v="S  SYCAMORE"/>
    <n v="34.056199999999997"/>
    <n v="-118.3449"/>
    <n v="0"/>
  </r>
  <r>
    <n v="201109681"/>
    <d v="2020-05-23T00:00:00"/>
    <d v="2020-05-23T00:00:00"/>
    <n v="730"/>
    <n v="11"/>
    <x v="7"/>
    <n v="1109"/>
    <n v="2"/>
    <n v="624"/>
    <s v="BATTERY - SIMPLE ASSAULT"/>
    <s v="0400 0561"/>
    <n v="54"/>
    <s v="M"/>
    <s v="H"/>
    <n v="501"/>
    <s v="SINGLE FAMILY DWELLING"/>
    <n v="400"/>
    <s v="STRONG-ARM (HANDS, FIST, FEET OR BODILY FORCE)"/>
    <s v="AO"/>
    <s v="Adult Other"/>
    <n v="624"/>
    <m/>
    <m/>
    <m/>
    <s v="1400    EAGLE VISTA                  DR"/>
    <m/>
    <n v="34.139499999999998"/>
    <n v="-118.1952"/>
    <n v="0"/>
  </r>
  <r>
    <n v="200710204"/>
    <d v="2020-06-08T00:00:00"/>
    <d v="2020-06-08T00:00:00"/>
    <n v="1245"/>
    <n v="7"/>
    <x v="0"/>
    <n v="732"/>
    <n v="1"/>
    <n v="440"/>
    <s v="THEFT PLAIN - PETTY ($950 &amp; UNDER)"/>
    <n v="325"/>
    <n v="56"/>
    <s v="M"/>
    <s v="B"/>
    <n v="242"/>
    <s v="DISCOUNT STORE (99 CENT,DOLLAR,ETC."/>
    <m/>
    <m/>
    <s v="IC"/>
    <s v="Invest Cont"/>
    <n v="440"/>
    <m/>
    <m/>
    <m/>
    <s v="6100    WILSHIRE                     BL"/>
    <m/>
    <n v="34.066499999999998"/>
    <n v="-118.36620000000001"/>
    <n v="0"/>
  </r>
  <r>
    <n v="200414995"/>
    <d v="2020-11-18T00:00:00"/>
    <d v="2020-11-17T00:00:00"/>
    <n v="1750"/>
    <n v="4"/>
    <x v="4"/>
    <n v="487"/>
    <n v="1"/>
    <n v="510"/>
    <s v="VEHICLE - STOLEN"/>
    <m/>
    <n v="0"/>
    <m/>
    <m/>
    <n v="101"/>
    <s v="STREET"/>
    <m/>
    <m/>
    <s v="IC"/>
    <s v="Invest Cont"/>
    <n v="510"/>
    <m/>
    <m/>
    <m/>
    <s v="GARNET"/>
    <s v="ORME"/>
    <n v="34.028199999999998"/>
    <n v="-118.21469999999999"/>
    <n v="0"/>
  </r>
  <r>
    <n v="200708230"/>
    <d v="2020-04-13T00:00:00"/>
    <d v="2020-04-08T00:00:00"/>
    <n v="1000"/>
    <n v="7"/>
    <x v="0"/>
    <n v="735"/>
    <n v="1"/>
    <n v="440"/>
    <s v="THEFT PLAIN - PETTY ($950 &amp; UNDER)"/>
    <n v="394"/>
    <n v="33"/>
    <s v="F"/>
    <s v="B"/>
    <n v="502"/>
    <s v="MULTI-UNIT DWELLING (APARTMENT, DUPLEX, ETC)"/>
    <m/>
    <m/>
    <s v="IC"/>
    <s v="Invest Cont"/>
    <n v="440"/>
    <m/>
    <m/>
    <m/>
    <s v="600    HAUSER                       BL"/>
    <m/>
    <n v="34.064900000000002"/>
    <n v="-118.3514"/>
    <n v="0"/>
  </r>
  <r>
    <n v="200609804"/>
    <d v="2020-05-03T00:00:00"/>
    <d v="2020-05-03T00:00:00"/>
    <n v="1500"/>
    <n v="6"/>
    <x v="9"/>
    <n v="625"/>
    <n v="1"/>
    <n v="420"/>
    <s v="THEFT FROM MOTOR VEHICLE - PETTY ($950 &amp; UNDER)"/>
    <s v="1300 1601 0344 1606"/>
    <n v="24"/>
    <s v="M"/>
    <s v="W"/>
    <n v="121"/>
    <s v="YARD (RESIDENTIAL/BUSINESS)"/>
    <m/>
    <m/>
    <s v="IC"/>
    <s v="Invest Cont"/>
    <n v="420"/>
    <m/>
    <m/>
    <m/>
    <s v="2100    OUTPOST                      DR"/>
    <m/>
    <n v="34.109099999999998"/>
    <n v="-118.3456"/>
    <n v="0"/>
  </r>
  <r>
    <n v="201213061"/>
    <d v="2020-05-17T00:00:00"/>
    <d v="2020-05-17T00:00:00"/>
    <n v="355"/>
    <n v="12"/>
    <x v="8"/>
    <n v="1257"/>
    <n v="2"/>
    <n v="626"/>
    <s v="INTIMATE PARTNER - SIMPLE ASSAULT"/>
    <s v="0913 0400 0448 1814 2000"/>
    <n v="27"/>
    <s v="F"/>
    <s v="B"/>
    <n v="104"/>
    <s v="DRIVEWAY"/>
    <n v="400"/>
    <s v="STRONG-ARM (HANDS, FIST, FEET OR BODILY FORCE)"/>
    <s v="AO"/>
    <s v="Adult Other"/>
    <n v="626"/>
    <m/>
    <m/>
    <m/>
    <s v="600 W  77TH                         ST"/>
    <m/>
    <n v="33.969799999999999"/>
    <n v="-118.286"/>
    <n v="0"/>
  </r>
  <r>
    <n v="200610799"/>
    <d v="2020-05-31T00:00:00"/>
    <d v="2020-05-31T00:00:00"/>
    <n v="130"/>
    <n v="6"/>
    <x v="9"/>
    <n v="646"/>
    <n v="1"/>
    <n v="310"/>
    <s v="BURGLARY"/>
    <s v="0329 0601 0325 1402 1409"/>
    <n v="0"/>
    <s v="X"/>
    <s v="X"/>
    <n v="203"/>
    <s v="OTHER BUSINESS"/>
    <m/>
    <m/>
    <s v="AA"/>
    <s v="Adult Arrest"/>
    <n v="310"/>
    <n v="740"/>
    <n v="998"/>
    <m/>
    <s v="6500 W  HOLLYWOOD                    BL"/>
    <m/>
    <n v="34.101599999999998"/>
    <n v="-118.3317"/>
    <n v="1"/>
  </r>
  <r>
    <n v="201008325"/>
    <d v="2020-04-23T00:00:00"/>
    <d v="2020-04-23T00:00:00"/>
    <n v="1545"/>
    <n v="10"/>
    <x v="11"/>
    <n v="1065"/>
    <n v="2"/>
    <n v="740"/>
    <s v="VANDALISM - FELONY ($400 &amp; OVER, ALL CHURCH VANDALISMS)"/>
    <s v="0329 1402 0913"/>
    <n v="0"/>
    <s v="M"/>
    <s v="O"/>
    <n v="122"/>
    <s v="VEHICLE, PASSENGER/TRUCK"/>
    <n v="500"/>
    <s v="UNKNOWN WEAPON/OTHER WEAPON"/>
    <s v="AO"/>
    <s v="Adult Other"/>
    <n v="740"/>
    <m/>
    <m/>
    <m/>
    <s v="NEWCASTLE                    AV"/>
    <s v="VENTURA                      BL"/>
    <n v="34.164499999999997"/>
    <n v="-118.5244"/>
    <n v="0"/>
  </r>
  <r>
    <n v="201014939"/>
    <d v="2020-11-11T00:00:00"/>
    <d v="2020-11-10T00:00:00"/>
    <n v="1859"/>
    <n v="10"/>
    <x v="11"/>
    <n v="1061"/>
    <n v="1"/>
    <n v="310"/>
    <s v="BURGLARY"/>
    <s v="1822 1609 0321 1414 1420 0389"/>
    <n v="63"/>
    <s v="M"/>
    <s v="W"/>
    <n v="501"/>
    <s v="SINGLE FAMILY DWELLING"/>
    <m/>
    <m/>
    <s v="IC"/>
    <s v="Invest Cont"/>
    <n v="310"/>
    <m/>
    <m/>
    <m/>
    <s v="5400    SHIRLEY                      AV"/>
    <m/>
    <n v="34.1691"/>
    <n v="-118.5578"/>
    <n v="0"/>
  </r>
  <r>
    <n v="201216389"/>
    <d v="2020-07-13T00:00:00"/>
    <d v="2020-07-12T00:00:00"/>
    <n v="2030"/>
    <n v="12"/>
    <x v="8"/>
    <n v="1269"/>
    <n v="1"/>
    <n v="510"/>
    <s v="VEHICLE - STOLEN"/>
    <m/>
    <n v="0"/>
    <m/>
    <m/>
    <n v="101"/>
    <s v="STREET"/>
    <m/>
    <m/>
    <s v="IC"/>
    <s v="Invest Cont"/>
    <n v="510"/>
    <m/>
    <m/>
    <m/>
    <s v="80TH"/>
    <s v="AVALON"/>
    <n v="33.966500000000003"/>
    <n v="-118.26519999999999"/>
    <n v="0"/>
  </r>
  <r>
    <n v="200111014"/>
    <d v="2020-04-26T00:00:00"/>
    <d v="2020-04-26T00:00:00"/>
    <n v="900"/>
    <n v="1"/>
    <x v="1"/>
    <n v="111"/>
    <n v="1"/>
    <n v="236"/>
    <s v="INTIMATE PARTNER - AGGRAVATED ASSAULT"/>
    <s v="2000 1813 0444 0416 0408 0913 2004"/>
    <n v="23"/>
    <s v="F"/>
    <s v="H"/>
    <n v="505"/>
    <s v="MOTEL"/>
    <n v="400"/>
    <s v="STRONG-ARM (HANDS, FIST, FEET OR BODILY FORCE)"/>
    <s v="IC"/>
    <s v="Invest Cont"/>
    <n v="236"/>
    <m/>
    <m/>
    <m/>
    <s v="900 N  BROADWAY"/>
    <m/>
    <n v="34.061500000000002"/>
    <n v="-118.24120000000001"/>
    <n v="0"/>
  </r>
  <r>
    <n v="201005148"/>
    <d v="2020-01-28T00:00:00"/>
    <d v="2020-01-27T00:00:00"/>
    <n v="200"/>
    <n v="10"/>
    <x v="11"/>
    <n v="1005"/>
    <n v="2"/>
    <n v="662"/>
    <s v="BUNCO, GRAND THEFT"/>
    <s v="0800 0120 0701"/>
    <n v="56"/>
    <s v="F"/>
    <s v="H"/>
    <n v="501"/>
    <s v="SINGLE FAMILY DWELLING"/>
    <m/>
    <m/>
    <s v="IC"/>
    <s v="Invest Cont"/>
    <n v="662"/>
    <m/>
    <m/>
    <m/>
    <s v="8100    CHASTAIN                     AV"/>
    <m/>
    <n v="34.217599999999997"/>
    <n v="-118.52290000000001"/>
    <n v="0"/>
  </r>
  <r>
    <n v="200906488"/>
    <d v="2020-02-25T00:00:00"/>
    <d v="2020-02-21T00:00:00"/>
    <n v="1600"/>
    <n v="9"/>
    <x v="3"/>
    <n v="905"/>
    <n v="1"/>
    <n v="341"/>
    <s v="THEFT-GRAND ($950.01 &amp; OVER)EXCPT,GUNS,FOWL,LIVESTK,PROD"/>
    <n v="344"/>
    <n v="27"/>
    <s v="M"/>
    <s v="O"/>
    <n v="120"/>
    <s v="STORAGE SHED"/>
    <m/>
    <m/>
    <s v="IC"/>
    <s v="Invest Cont"/>
    <n v="341"/>
    <m/>
    <m/>
    <m/>
    <s v="7300    KESTER                       AV"/>
    <m/>
    <n v="34.203000000000003"/>
    <n v="-118.4575"/>
    <n v="0"/>
  </r>
  <r>
    <n v="200619124"/>
    <d v="2020-12-11T00:00:00"/>
    <d v="2020-12-11T00:00:00"/>
    <n v="500"/>
    <n v="6"/>
    <x v="9"/>
    <n v="666"/>
    <n v="2"/>
    <n v="740"/>
    <s v="VANDALISM - FELONY ($400 &amp; OVER, ALL CHURCH VANDALISMS)"/>
    <s v="0329 1501 1609"/>
    <n v="0"/>
    <s v="X"/>
    <s v="X"/>
    <n v="203"/>
    <s v="OTHER BUSINESS"/>
    <n v="500"/>
    <s v="UNKNOWN WEAPON/OTHER WEAPON"/>
    <s v="IC"/>
    <s v="Invest Cont"/>
    <n v="740"/>
    <m/>
    <m/>
    <m/>
    <s v="6500    SANTA MONICA                 BL"/>
    <m/>
    <n v="34.0944"/>
    <n v="-118.32769999999999"/>
    <n v="0"/>
  </r>
  <r>
    <n v="201207733"/>
    <d v="2020-02-22T00:00:00"/>
    <d v="2020-01-22T00:00:00"/>
    <n v="1520"/>
    <n v="12"/>
    <x v="8"/>
    <n v="1263"/>
    <n v="2"/>
    <n v="662"/>
    <s v="BUNCO, GRAND THEFT"/>
    <s v="0800 0701"/>
    <n v="49"/>
    <s v="F"/>
    <s v="B"/>
    <n v="501"/>
    <s v="SINGLE FAMILY DWELLING"/>
    <m/>
    <m/>
    <s v="IC"/>
    <s v="Invest Cont"/>
    <n v="662"/>
    <m/>
    <m/>
    <m/>
    <s v="2100 W  MANCHESTER                   AV"/>
    <m/>
    <n v="33.9636"/>
    <n v="-118.3112"/>
    <n v="0"/>
  </r>
  <r>
    <n v="200322186"/>
    <d v="2020-12-23T00:00:00"/>
    <d v="2020-12-17T00:00:00"/>
    <n v="255"/>
    <n v="3"/>
    <x v="2"/>
    <n v="321"/>
    <n v="2"/>
    <n v="354"/>
    <s v="THEFT OF IDENTITY"/>
    <s v="0100 1202"/>
    <n v="85"/>
    <s v="M"/>
    <s v="B"/>
    <n v="501"/>
    <s v="SINGLE FAMILY DWELLING"/>
    <m/>
    <m/>
    <s v="IC"/>
    <s v="Invest Cont"/>
    <n v="354"/>
    <m/>
    <m/>
    <m/>
    <s v="5100    SUNLIGHT                     PL"/>
    <m/>
    <n v="34.022500000000001"/>
    <n v="-118.3582"/>
    <n v="0"/>
  </r>
  <r>
    <n v="201110162"/>
    <d v="2020-06-07T00:00:00"/>
    <d v="2020-06-06T00:00:00"/>
    <n v="1600"/>
    <n v="11"/>
    <x v="7"/>
    <n v="1189"/>
    <n v="2"/>
    <n v="624"/>
    <s v="BATTERY - SIMPLE ASSAULT"/>
    <s v="0400 1822 0448"/>
    <n v="43"/>
    <s v="F"/>
    <s v="H"/>
    <n v="501"/>
    <s v="SINGLE FAMILY DWELLING"/>
    <n v="400"/>
    <s v="STRONG-ARM (HANDS, FIST, FEET OR BODILY FORCE)"/>
    <s v="AO"/>
    <s v="Adult Other"/>
    <n v="624"/>
    <m/>
    <m/>
    <m/>
    <s v="3500    ARROYO SECO                  AV"/>
    <m/>
    <n v="34.087800000000001"/>
    <n v="-118.21510000000001"/>
    <n v="0"/>
  </r>
  <r>
    <n v="200319982"/>
    <d v="2020-11-06T00:00:00"/>
    <d v="2020-11-06T00:00:00"/>
    <n v="811"/>
    <n v="3"/>
    <x v="2"/>
    <n v="341"/>
    <n v="1"/>
    <n v="320"/>
    <s v="BURGLARY, ATTEMPTED"/>
    <s v="1822 0342 0216 1309 0329 1202 1607"/>
    <n v="78"/>
    <s v="F"/>
    <s v="B"/>
    <n v="501"/>
    <s v="SINGLE FAMILY DWELLING"/>
    <m/>
    <m/>
    <s v="IC"/>
    <s v="Invest Cont"/>
    <n v="320"/>
    <m/>
    <m/>
    <m/>
    <s v="4000 S  CLOVERDALE                   AV"/>
    <m/>
    <n v="34.0137"/>
    <n v="-118.36239999999999"/>
    <n v="0"/>
  </r>
  <r>
    <n v="201113561"/>
    <d v="2020-09-13T00:00:00"/>
    <d v="2020-04-05T00:00:00"/>
    <n v="1200"/>
    <n v="11"/>
    <x v="7"/>
    <n v="1178"/>
    <n v="2"/>
    <n v="354"/>
    <s v="THEFT OF IDENTITY"/>
    <n v="1822"/>
    <n v="44"/>
    <s v="F"/>
    <s v="C"/>
    <n v="501"/>
    <s v="SINGLE FAMILY DWELLING"/>
    <m/>
    <m/>
    <s v="IC"/>
    <s v="Invest Cont"/>
    <n v="354"/>
    <m/>
    <m/>
    <m/>
    <s v="3400    LOOSMORE                     ST"/>
    <m/>
    <n v="34.094900000000003"/>
    <n v="-118.2243"/>
    <n v="0"/>
  </r>
  <r>
    <n v="200105990"/>
    <d v="2020-01-29T00:00:00"/>
    <d v="2020-01-26T00:00:00"/>
    <n v="2330"/>
    <n v="1"/>
    <x v="1"/>
    <n v="185"/>
    <n v="1"/>
    <n v="330"/>
    <s v="BURGLARY FROM VEHICLE"/>
    <s v="0344 1609 1307 0329 1822"/>
    <n v="34"/>
    <s v="M"/>
    <s v="W"/>
    <n v="101"/>
    <s v="STREET"/>
    <n v="500"/>
    <s v="UNKNOWN WEAPON/OTHER WEAPON"/>
    <s v="IC"/>
    <s v="Invest Cont"/>
    <n v="330"/>
    <m/>
    <m/>
    <m/>
    <s v="11TH                         ST"/>
    <s v="MAIN                         ST"/>
    <n v="34.039099999999998"/>
    <n v="-118.2581"/>
    <n v="0"/>
  </r>
  <r>
    <n v="200613650"/>
    <d v="2020-08-06T00:00:00"/>
    <d v="2020-08-06T00:00:00"/>
    <n v="300"/>
    <n v="6"/>
    <x v="9"/>
    <n v="636"/>
    <n v="2"/>
    <n v="740"/>
    <s v="VANDALISM - FELONY ($400 &amp; OVER, ALL CHURCH VANDALISMS)"/>
    <s v="0329 1300"/>
    <n v="32"/>
    <s v="F"/>
    <s v="B"/>
    <n v="502"/>
    <s v="MULTI-UNIT DWELLING (APARTMENT, DUPLEX, ETC)"/>
    <m/>
    <m/>
    <s v="IC"/>
    <s v="Invest Cont"/>
    <n v="740"/>
    <m/>
    <m/>
    <m/>
    <s v="1800    WILCOX                       AV"/>
    <m/>
    <n v="34.103900000000003"/>
    <n v="-118.331"/>
    <n v="0"/>
  </r>
  <r>
    <n v="201309593"/>
    <d v="2020-04-19T00:00:00"/>
    <d v="2020-04-18T00:00:00"/>
    <n v="1600"/>
    <n v="13"/>
    <x v="6"/>
    <n v="1326"/>
    <n v="1"/>
    <n v="510"/>
    <s v="VEHICLE - STOLEN"/>
    <m/>
    <n v="0"/>
    <m/>
    <m/>
    <n v="101"/>
    <s v="STREET"/>
    <m/>
    <m/>
    <s v="IC"/>
    <s v="Invest Cont"/>
    <n v="510"/>
    <m/>
    <m/>
    <m/>
    <s v="28TH                         ST"/>
    <s v="HOOPER"/>
    <n v="34.014400000000002"/>
    <n v="-118.25"/>
    <n v="0"/>
  </r>
  <r>
    <n v="200213976"/>
    <d v="2020-08-19T00:00:00"/>
    <d v="2020-08-07T00:00:00"/>
    <n v="1305"/>
    <n v="2"/>
    <x v="5"/>
    <n v="216"/>
    <n v="1"/>
    <n v="331"/>
    <s v="THEFT FROM MOTOR VEHICLE - GRAND ($950.01 AND OVER)"/>
    <s v="0344 1606 0321"/>
    <n v="36"/>
    <s v="M"/>
    <s v="H"/>
    <n v="101"/>
    <s v="STREET"/>
    <m/>
    <m/>
    <s v="IC"/>
    <s v="Invest Cont"/>
    <n v="331"/>
    <m/>
    <m/>
    <m/>
    <s v="CORONADO"/>
    <s v="SUNSET"/>
    <n v="34.078899999999997"/>
    <n v="-118.2683"/>
    <n v="0"/>
  </r>
  <r>
    <n v="200306603"/>
    <d v="2020-02-13T00:00:00"/>
    <d v="2020-02-13T00:00:00"/>
    <n v="1600"/>
    <n v="3"/>
    <x v="2"/>
    <n v="308"/>
    <n v="1"/>
    <n v="236"/>
    <s v="INTIMATE PARTNER - AGGRAVATED ASSAULT"/>
    <s v="2000 0334 0445 1813 2004 0913"/>
    <n v="36"/>
    <s v="F"/>
    <s v="H"/>
    <n v="101"/>
    <s v="STREET"/>
    <n v="219"/>
    <s v="SCREWDRIVER"/>
    <s v="IC"/>
    <s v="Invest Cont"/>
    <n v="236"/>
    <m/>
    <m/>
    <m/>
    <s v="21ST                         ST"/>
    <s v="OAK                          ST"/>
    <n v="34.034700000000001"/>
    <n v="-118.2792"/>
    <n v="0"/>
  </r>
  <r>
    <n v="201009451"/>
    <d v="2020-05-27T00:00:00"/>
    <d v="2020-05-27T00:00:00"/>
    <n v="1010"/>
    <n v="10"/>
    <x v="11"/>
    <n v="1001"/>
    <n v="2"/>
    <n v="624"/>
    <s v="BATTERY - SIMPLE ASSAULT"/>
    <s v="0342 0913 0416 1420 0429"/>
    <n v="18"/>
    <s v="F"/>
    <s v="A"/>
    <n v="102"/>
    <s v="SIDEWALK"/>
    <n v="400"/>
    <s v="STRONG-ARM (HANDS, FIST, FEET OR BODILY FORCE)"/>
    <s v="IC"/>
    <s v="Invest Cont"/>
    <n v="624"/>
    <m/>
    <m/>
    <m/>
    <s v="KESWICK                      ST"/>
    <s v="SHIRLEY                      AV"/>
    <n v="34.210599999999999"/>
    <n v="-118.5579"/>
    <n v="0"/>
  </r>
  <r>
    <n v="200114108"/>
    <d v="2020-06-29T00:00:00"/>
    <d v="2020-06-28T00:00:00"/>
    <n v="1330"/>
    <n v="1"/>
    <x v="1"/>
    <n v="185"/>
    <n v="2"/>
    <n v="740"/>
    <s v="VANDALISM - FELONY ($400 &amp; OVER, ALL CHURCH VANDALISMS)"/>
    <n v="329"/>
    <n v="51"/>
    <s v="M"/>
    <s v="O"/>
    <n v="203"/>
    <s v="OTHER BUSINESS"/>
    <m/>
    <m/>
    <s v="IC"/>
    <s v="Invest Cont"/>
    <n v="740"/>
    <m/>
    <m/>
    <m/>
    <s v="900 S  SANTEE                       ST"/>
    <m/>
    <n v="34.039700000000003"/>
    <n v="-118.2538"/>
    <n v="0"/>
  </r>
  <r>
    <n v="201011581"/>
    <d v="2020-08-01T00:00:00"/>
    <d v="2020-07-31T00:00:00"/>
    <n v="2300"/>
    <n v="10"/>
    <x v="11"/>
    <n v="1045"/>
    <n v="1"/>
    <n v="420"/>
    <s v="THEFT FROM MOTOR VEHICLE - PETTY ($950 &amp; UNDER)"/>
    <s v="0344 1822 1606 0321 0930"/>
    <n v="46"/>
    <s v="M"/>
    <s v="W"/>
    <n v="104"/>
    <s v="DRIVEWAY"/>
    <m/>
    <m/>
    <s v="IC"/>
    <s v="Invest Cont"/>
    <n v="420"/>
    <m/>
    <m/>
    <m/>
    <s v="17900    CALIFA                       ST"/>
    <m/>
    <n v="34.1783"/>
    <n v="-118.523"/>
    <n v="0"/>
  </r>
  <r>
    <n v="200510476"/>
    <d v="2020-06-11T00:00:00"/>
    <d v="2020-06-09T00:00:00"/>
    <n v="1730"/>
    <n v="5"/>
    <x v="10"/>
    <n v="563"/>
    <n v="2"/>
    <n v="901"/>
    <s v="VIOLATION OF RESTRAINING ORDER"/>
    <s v="0421 2000 0319 1309 2038 0913"/>
    <n v="27"/>
    <s v="F"/>
    <s v="H"/>
    <n v="501"/>
    <s v="SINGLE FAMILY DWELLING"/>
    <m/>
    <m/>
    <s v="AA"/>
    <s v="Adult Arrest"/>
    <n v="901"/>
    <m/>
    <m/>
    <m/>
    <s v="1200 S  MEYLER                       ST"/>
    <m/>
    <n v="33.732500000000002"/>
    <n v="-118.2968"/>
    <n v="1"/>
  </r>
  <r>
    <n v="201009732"/>
    <d v="2020-04-28T00:00:00"/>
    <d v="2020-04-28T00:00:00"/>
    <n v="2300"/>
    <n v="10"/>
    <x v="11"/>
    <n v="1003"/>
    <n v="1"/>
    <n v="230"/>
    <s v="ASSAULT WITH DEADLY WEAPON, AGGRAVATED ASSAULT"/>
    <s v="0342 0416 0431 0605 1822 1309 2029 0417 0906"/>
    <n v="33"/>
    <s v="F"/>
    <s v="O"/>
    <n v="103"/>
    <s v="ALLEY"/>
    <n v="303"/>
    <s v="BRASS KNUCKLES"/>
    <s v="AO"/>
    <s v="Adult Other"/>
    <n v="230"/>
    <m/>
    <m/>
    <m/>
    <s v="SATICOY"/>
    <s v="RESEDA"/>
    <n v="34.208399999999997"/>
    <n v="-118.536"/>
    <n v="0"/>
  </r>
  <r>
    <n v="200205367"/>
    <d v="2020-01-28T00:00:00"/>
    <d v="2020-01-28T00:00:00"/>
    <n v="2230"/>
    <n v="2"/>
    <x v="5"/>
    <n v="265"/>
    <n v="1"/>
    <n v="210"/>
    <s v="ROBBERY"/>
    <s v="0342 1822 0416 0446 0417 0344 0352"/>
    <n v="33"/>
    <s v="M"/>
    <s v="H"/>
    <n v="101"/>
    <s v="STREET"/>
    <n v="400"/>
    <s v="STRONG-ARM (HANDS, FIST, FEET OR BODILY FORCE)"/>
    <s v="IC"/>
    <s v="Invest Cont"/>
    <n v="210"/>
    <m/>
    <m/>
    <m/>
    <s v="LAKE                         ST"/>
    <s v="7TH                          ST"/>
    <n v="34.057000000000002"/>
    <n v="-118.2779"/>
    <n v="0"/>
  </r>
  <r>
    <n v="200611305"/>
    <d v="2020-06-11T00:00:00"/>
    <d v="2020-06-11T00:00:00"/>
    <n v="700"/>
    <n v="6"/>
    <x v="9"/>
    <n v="646"/>
    <n v="2"/>
    <n v="888"/>
    <s v="TRESPASSING"/>
    <n v="1501"/>
    <n v="0"/>
    <s v="X"/>
    <s v="X"/>
    <n v="203"/>
    <s v="OTHER BUSINESS"/>
    <m/>
    <m/>
    <s v="IC"/>
    <s v="Invest Cont"/>
    <n v="888"/>
    <m/>
    <m/>
    <m/>
    <s v="1600 N  CAHUENGA                     BL"/>
    <m/>
    <n v="34.099800000000002"/>
    <n v="-118.3295"/>
    <n v="0"/>
  </r>
  <r>
    <n v="200205401"/>
    <d v="2020-01-28T00:00:00"/>
    <d v="2020-01-28T00:00:00"/>
    <n v="1100"/>
    <n v="2"/>
    <x v="5"/>
    <n v="248"/>
    <n v="2"/>
    <n v="860"/>
    <s v="BATTERY WITH SEXUAL CONTACT"/>
    <s v="0400 0500 1822 0536 1251"/>
    <n v="21"/>
    <s v="F"/>
    <s v="B"/>
    <n v="502"/>
    <s v="MULTI-UNIT DWELLING (APARTMENT, DUPLEX, ETC)"/>
    <n v="400"/>
    <s v="STRONG-ARM (HANDS, FIST, FEET OR BODILY FORCE)"/>
    <s v="IC"/>
    <s v="Invest Cont"/>
    <n v="860"/>
    <m/>
    <m/>
    <m/>
    <s v="400    WITMER                       ST"/>
    <m/>
    <n v="34.057600000000001"/>
    <n v="-118.26439999999999"/>
    <n v="0"/>
  </r>
  <r>
    <n v="200814235"/>
    <d v="2020-09-18T00:00:00"/>
    <d v="2020-08-10T00:00:00"/>
    <n v="1000"/>
    <n v="8"/>
    <x v="12"/>
    <n v="803"/>
    <n v="2"/>
    <n v="354"/>
    <s v="THEFT OF IDENTITY"/>
    <s v="1210 0100 0928 1822"/>
    <n v="49"/>
    <s v="M"/>
    <s v="W"/>
    <n v="501"/>
    <s v="SINGLE FAMILY DWELLING"/>
    <m/>
    <m/>
    <s v="IC"/>
    <s v="Invest Cont"/>
    <n v="354"/>
    <m/>
    <m/>
    <m/>
    <s v="2900    MANDEVILLE CANYON            RD"/>
    <m/>
    <n v="34.094900000000003"/>
    <n v="-118.5111"/>
    <n v="0"/>
  </r>
  <r>
    <n v="200705366"/>
    <d v="2020-01-29T00:00:00"/>
    <d v="2020-01-29T00:00:00"/>
    <n v="1105"/>
    <n v="7"/>
    <x v="0"/>
    <n v="721"/>
    <n v="1"/>
    <n v="343"/>
    <s v="SHOPLIFTING-GRAND THEFT ($950.01 &amp; OVER)"/>
    <n v="325"/>
    <n v="46"/>
    <s v="M"/>
    <s v="W"/>
    <n v="416"/>
    <s v="THE BEVERLY CENTER"/>
    <m/>
    <m/>
    <s v="IC"/>
    <s v="Invest Cont"/>
    <n v="343"/>
    <m/>
    <m/>
    <m/>
    <s v="8500    BEVERLY                      BL"/>
    <m/>
    <n v="34.076099999999997"/>
    <n v="-118.3766"/>
    <n v="0"/>
  </r>
  <r>
    <n v="200807440"/>
    <d v="2020-03-16T00:00:00"/>
    <d v="2020-03-09T00:00:00"/>
    <n v="2000"/>
    <n v="8"/>
    <x v="12"/>
    <n v="884"/>
    <n v="2"/>
    <n v="624"/>
    <s v="BATTERY - SIMPLE ASSAULT"/>
    <n v="447"/>
    <n v="23"/>
    <s v="F"/>
    <s v="B"/>
    <n v="203"/>
    <s v="OTHER BUSINESS"/>
    <n v="500"/>
    <s v="UNKNOWN WEAPON/OTHER WEAPON"/>
    <s v="AO"/>
    <s v="Adult Other"/>
    <n v="624"/>
    <m/>
    <m/>
    <m/>
    <s v="11000 W  PICO                         BL"/>
    <m/>
    <n v="34.0383"/>
    <n v="-118.4324"/>
    <n v="0"/>
  </r>
  <r>
    <n v="200414612"/>
    <d v="2020-11-04T00:00:00"/>
    <d v="2020-11-04T00:00:00"/>
    <n v="1945"/>
    <n v="4"/>
    <x v="4"/>
    <n v="437"/>
    <n v="2"/>
    <n v="626"/>
    <s v="INTIMATE PARTNER - SIMPLE ASSAULT"/>
    <s v="2000 1814 0400 0913"/>
    <n v="31"/>
    <s v="F"/>
    <s v="H"/>
    <n v="501"/>
    <s v="SINGLE FAMILY DWELLING"/>
    <n v="400"/>
    <s v="STRONG-ARM (HANDS, FIST, FEET OR BODILY FORCE)"/>
    <s v="AO"/>
    <s v="Adult Other"/>
    <n v="626"/>
    <m/>
    <m/>
    <m/>
    <s v="2400    RICHELIEU                    AV"/>
    <m/>
    <n v="34.072800000000001"/>
    <n v="-118.1829"/>
    <n v="0"/>
  </r>
  <r>
    <n v="201215269"/>
    <d v="2020-06-24T00:00:00"/>
    <d v="2020-06-24T00:00:00"/>
    <n v="945"/>
    <n v="12"/>
    <x v="8"/>
    <n v="1233"/>
    <n v="2"/>
    <n v="888"/>
    <s v="TRESPASSING"/>
    <n v="913"/>
    <n v="32"/>
    <s v="M"/>
    <s v="B"/>
    <n v="203"/>
    <s v="OTHER BUSINESS"/>
    <m/>
    <m/>
    <s v="IC"/>
    <s v="Invest Cont"/>
    <n v="888"/>
    <m/>
    <m/>
    <m/>
    <s v="1900 W  SLAUSON                      AV"/>
    <m/>
    <n v="33.989100000000001"/>
    <n v="-118.3125"/>
    <n v="0"/>
  </r>
  <r>
    <n v="200715686"/>
    <d v="2020-11-06T00:00:00"/>
    <d v="2020-11-01T00:00:00"/>
    <n v="1700"/>
    <n v="7"/>
    <x v="0"/>
    <n v="759"/>
    <n v="1"/>
    <n v="440"/>
    <s v="THEFT PLAIN - PETTY ($950 &amp; UNDER)"/>
    <s v="1822 0344"/>
    <n v="75"/>
    <s v="M"/>
    <s v="B"/>
    <n v="102"/>
    <s v="SIDEWALK"/>
    <m/>
    <m/>
    <s v="IC"/>
    <s v="Invest Cont"/>
    <n v="440"/>
    <m/>
    <m/>
    <m/>
    <s v="CRENSHAW                     BL"/>
    <s v="PICO                         BL"/>
    <n v="34.047800000000002"/>
    <n v="-118.3265"/>
    <n v="0"/>
  </r>
  <r>
    <n v="200207186"/>
    <d v="2020-03-02T00:00:00"/>
    <d v="2020-03-01T00:00:00"/>
    <n v="1000"/>
    <n v="2"/>
    <x v="5"/>
    <n v="256"/>
    <n v="1"/>
    <n v="420"/>
    <s v="THEFT FROM MOTOR VEHICLE - PETTY ($950 &amp; UNDER)"/>
    <s v="0385 0344"/>
    <n v="34"/>
    <s v="M"/>
    <s v="H"/>
    <n v="101"/>
    <s v="STREET"/>
    <m/>
    <m/>
    <s v="IC"/>
    <s v="Invest Cont"/>
    <n v="420"/>
    <m/>
    <m/>
    <m/>
    <s v="600 S  BONNIE BRAE                  ST"/>
    <m/>
    <n v="34.058500000000002"/>
    <n v="-118.27249999999999"/>
    <n v="0"/>
  </r>
  <r>
    <n v="200706934"/>
    <d v="2020-03-03T00:00:00"/>
    <d v="2020-03-03T00:00:00"/>
    <n v="1730"/>
    <n v="7"/>
    <x v="0"/>
    <n v="732"/>
    <n v="1"/>
    <n v="341"/>
    <s v="THEFT-GRAND ($950.01 &amp; OVER)EXCPT,GUNS,FOWL,LIVESTK,PROD"/>
    <m/>
    <n v="28"/>
    <s v="F"/>
    <s v="O"/>
    <n v="242"/>
    <s v="DISCOUNT STORE (99 CENT,DOLLAR,ETC."/>
    <m/>
    <m/>
    <s v="IC"/>
    <s v="Invest Cont"/>
    <n v="341"/>
    <m/>
    <m/>
    <m/>
    <s v="6100    WILSHIRE                     BL"/>
    <m/>
    <n v="34.066499999999998"/>
    <n v="-118.36620000000001"/>
    <n v="0"/>
  </r>
  <r>
    <n v="201007653"/>
    <d v="2020-03-30T00:00:00"/>
    <d v="2020-03-30T00:00:00"/>
    <n v="1330"/>
    <n v="10"/>
    <x v="11"/>
    <n v="1039"/>
    <n v="2"/>
    <n v="626"/>
    <s v="INTIMATE PARTNER - SIMPLE ASSAULT"/>
    <s v="0913 1813 1814 0448 2000 1243"/>
    <n v="41"/>
    <s v="F"/>
    <s v="H"/>
    <n v="502"/>
    <s v="MULTI-UNIT DWELLING (APARTMENT, DUPLEX, ETC)"/>
    <n v="400"/>
    <s v="STRONG-ARM (HANDS, FIST, FEET OR BODILY FORCE)"/>
    <s v="AA"/>
    <s v="Adult Arrest"/>
    <n v="626"/>
    <m/>
    <m/>
    <m/>
    <s v="16100    VANOWEN                      ST"/>
    <m/>
    <n v="34.193899999999999"/>
    <n v="-118.4836"/>
    <n v="1"/>
  </r>
  <r>
    <n v="201227065"/>
    <d v="2020-12-24T00:00:00"/>
    <d v="2020-12-24T00:00:00"/>
    <n v="600"/>
    <n v="12"/>
    <x v="8"/>
    <n v="1243"/>
    <n v="1"/>
    <n v="440"/>
    <s v="THEFT PLAIN - PETTY ($950 &amp; UNDER)"/>
    <s v="0342 1202 0344 0327 1822"/>
    <n v="0"/>
    <s v="X"/>
    <s v="X"/>
    <n v="206"/>
    <s v="TV/RADIO/APPLIANCE"/>
    <m/>
    <m/>
    <s v="IC"/>
    <s v="Invest Cont"/>
    <n v="440"/>
    <m/>
    <m/>
    <m/>
    <s v="6400 S  WESTERN                      AV"/>
    <m/>
    <n v="33.980600000000003"/>
    <n v="-118.309"/>
    <n v="0"/>
  </r>
  <r>
    <n v="200618102"/>
    <d v="2020-11-16T00:00:00"/>
    <d v="2020-11-16T00:00:00"/>
    <n v="1430"/>
    <n v="6"/>
    <x v="9"/>
    <n v="645"/>
    <n v="2"/>
    <n v="624"/>
    <s v="BATTERY - SIMPLE ASSAULT"/>
    <s v="1822 0400 0448 2004"/>
    <n v="31"/>
    <s v="M"/>
    <s v="W"/>
    <n v="102"/>
    <s v="SIDEWALK"/>
    <n v="400"/>
    <s v="STRONG-ARM (HANDS, FIST, FEET OR BODILY FORCE)"/>
    <s v="IC"/>
    <s v="Invest Cont"/>
    <n v="624"/>
    <m/>
    <m/>
    <m/>
    <s v="ORANGE"/>
    <s v="HOLLYWOOD"/>
    <n v="0"/>
    <n v="0"/>
    <n v="0"/>
  </r>
  <r>
    <n v="201014880"/>
    <d v="2020-11-09T00:00:00"/>
    <d v="2020-11-08T00:00:00"/>
    <n v="1200"/>
    <n v="10"/>
    <x v="11"/>
    <n v="1039"/>
    <n v="1"/>
    <n v="510"/>
    <s v="VEHICLE - STOLEN"/>
    <m/>
    <n v="0"/>
    <m/>
    <m/>
    <n v="101"/>
    <s v="STREET"/>
    <m/>
    <m/>
    <s v="IC"/>
    <s v="Invest Cont"/>
    <n v="510"/>
    <m/>
    <m/>
    <m/>
    <s v="15700    VANOWEN                      ST"/>
    <m/>
    <n v="34.193899999999999"/>
    <n v="-118.4756"/>
    <n v="0"/>
  </r>
  <r>
    <n v="201214519"/>
    <d v="2020-06-10T00:00:00"/>
    <d v="2020-06-10T00:00:00"/>
    <n v="130"/>
    <n v="12"/>
    <x v="8"/>
    <n v="1268"/>
    <n v="2"/>
    <n v="626"/>
    <s v="INTIMATE PARTNER - SIMPLE ASSAULT"/>
    <s v="1202 0400 0416 1814 2000 0329"/>
    <n v="59"/>
    <s v="F"/>
    <s v="B"/>
    <n v="502"/>
    <s v="MULTI-UNIT DWELLING (APARTMENT, DUPLEX, ETC)"/>
    <n v="400"/>
    <s v="STRONG-ARM (HANDS, FIST, FEET OR BODILY FORCE)"/>
    <s v="IC"/>
    <s v="Invest Cont"/>
    <n v="626"/>
    <m/>
    <m/>
    <m/>
    <s v="200 W  82ND                         ST"/>
    <m/>
    <n v="33.9651"/>
    <n v="-118.27679999999999"/>
    <n v="0"/>
  </r>
  <r>
    <n v="200810126"/>
    <d v="2020-05-30T00:00:00"/>
    <d v="2020-05-30T00:00:00"/>
    <n v="30"/>
    <n v="8"/>
    <x v="12"/>
    <n v="827"/>
    <n v="1"/>
    <n v="230"/>
    <s v="ASSAULT WITH DEADLY WEAPON, AGGRAVATED ASSAULT"/>
    <s v="0602 0417 0416 0360 0913"/>
    <n v="56"/>
    <s v="M"/>
    <s v="W"/>
    <n v="502"/>
    <s v="MULTI-UNIT DWELLING (APARTMENT, DUPLEX, ETC)"/>
    <n v="400"/>
    <s v="STRONG-ARM (HANDS, FIST, FEET OR BODILY FORCE)"/>
    <s v="IC"/>
    <s v="Invest Cont"/>
    <n v="230"/>
    <m/>
    <m/>
    <m/>
    <s v="600 S  BARRINGTON                   AV"/>
    <m/>
    <n v="34.057699999999997"/>
    <n v="-118.46810000000001"/>
    <n v="0"/>
  </r>
  <r>
    <n v="201206932"/>
    <d v="2020-02-11T00:00:00"/>
    <d v="2020-02-11T00:00:00"/>
    <n v="1540"/>
    <n v="12"/>
    <x v="8"/>
    <n v="1251"/>
    <n v="1"/>
    <n v="210"/>
    <s v="ROBBERY"/>
    <s v="1300 0329 0370 0344 0340 0411 1202 0913"/>
    <n v="73"/>
    <s v="M"/>
    <s v="B"/>
    <n v="502"/>
    <s v="MULTI-UNIT DWELLING (APARTMENT, DUPLEX, ETC)"/>
    <n v="200"/>
    <s v="KNIFE WITH BLADE 6INCHES OR LESS"/>
    <s v="AO"/>
    <s v="Adult Other"/>
    <n v="210"/>
    <m/>
    <m/>
    <m/>
    <s v="7400    CRENSHAW                     BL"/>
    <m/>
    <n v="33.972700000000003"/>
    <n v="-118.3309"/>
    <n v="0"/>
  </r>
  <r>
    <n v="200609752"/>
    <d v="2020-04-29T00:00:00"/>
    <d v="2020-04-21T00:00:00"/>
    <n v="920"/>
    <n v="6"/>
    <x v="9"/>
    <n v="644"/>
    <n v="1"/>
    <n v="341"/>
    <s v="THEFT-GRAND ($950.01 &amp; OVER)EXCPT,GUNS,FOWL,LIVESTK,PROD"/>
    <s v="0344 0329 1601 1607"/>
    <n v="59"/>
    <s v="M"/>
    <s v="W"/>
    <n v="119"/>
    <s v="PORCH, RESIDENTIAL"/>
    <m/>
    <m/>
    <s v="IC"/>
    <s v="Invest Cont"/>
    <n v="341"/>
    <m/>
    <m/>
    <m/>
    <s v="1400 N  VISTA                        ST"/>
    <m/>
    <n v="34.096200000000003"/>
    <n v="-118.35169999999999"/>
    <n v="0"/>
  </r>
  <r>
    <n v="200816103"/>
    <d v="2020-10-27T00:00:00"/>
    <d v="2020-10-27T00:00:00"/>
    <n v="1355"/>
    <n v="8"/>
    <x v="12"/>
    <n v="833"/>
    <n v="2"/>
    <n v="860"/>
    <s v="BATTERY WITH SEXUAL CONTACT"/>
    <n v="500"/>
    <n v="20"/>
    <s v="F"/>
    <s v="O"/>
    <n v="102"/>
    <s v="SIDEWALK"/>
    <n v="400"/>
    <s v="STRONG-ARM (HANDS, FIST, FEET OR BODILY FORCE)"/>
    <s v="AA"/>
    <s v="Adult Arrest"/>
    <n v="860"/>
    <m/>
    <m/>
    <m/>
    <s v="1200    WESTWOOD                     BL"/>
    <m/>
    <n v="34.058100000000003"/>
    <n v="-118.4434"/>
    <n v="1"/>
  </r>
  <r>
    <n v="200511829"/>
    <d v="2020-07-14T00:00:00"/>
    <d v="2020-07-10T00:00:00"/>
    <n v="2145"/>
    <n v="5"/>
    <x v="10"/>
    <n v="562"/>
    <n v="2"/>
    <n v="626"/>
    <s v="INTIMATE PARTNER - SIMPLE ASSAULT"/>
    <s v="2000 1814 0444 0537 0913"/>
    <n v="28"/>
    <s v="F"/>
    <s v="H"/>
    <n v="502"/>
    <s v="MULTI-UNIT DWELLING (APARTMENT, DUPLEX, ETC)"/>
    <n v="400"/>
    <s v="STRONG-ARM (HANDS, FIST, FEET OR BODILY FORCE)"/>
    <s v="AO"/>
    <s v="Adult Other"/>
    <n v="626"/>
    <m/>
    <m/>
    <m/>
    <s v="1200 S  LELAND                       ST"/>
    <m/>
    <n v="33.732599999999998"/>
    <n v="-118.30500000000001"/>
    <n v="0"/>
  </r>
  <r>
    <n v="200817541"/>
    <d v="2020-12-14T00:00:00"/>
    <d v="2020-12-12T00:00:00"/>
    <n v="1300"/>
    <n v="8"/>
    <x v="12"/>
    <n v="834"/>
    <n v="1"/>
    <n v="510"/>
    <s v="VEHICLE - STOLEN"/>
    <m/>
    <n v="0"/>
    <m/>
    <m/>
    <n v="707"/>
    <s v="GARAGE/CARPORT"/>
    <m/>
    <m/>
    <s v="IC"/>
    <s v="Invest Cont"/>
    <n v="510"/>
    <m/>
    <m/>
    <m/>
    <s v="10500    EASTBORNE                    AV"/>
    <m/>
    <n v="34.055399999999999"/>
    <n v="-118.42919999999999"/>
    <n v="0"/>
  </r>
  <r>
    <n v="200206982"/>
    <d v="2020-02-27T00:00:00"/>
    <d v="2020-02-27T00:00:00"/>
    <n v="2040"/>
    <n v="2"/>
    <x v="5"/>
    <n v="237"/>
    <n v="2"/>
    <n v="626"/>
    <s v="INTIMATE PARTNER - SIMPLE ASSAULT"/>
    <s v="2000 1814 0447 0340 0913"/>
    <n v="25"/>
    <s v="M"/>
    <s v="H"/>
    <n v="101"/>
    <s v="STREET"/>
    <n v="500"/>
    <s v="UNKNOWN WEAPON/OTHER WEAPON"/>
    <s v="AO"/>
    <s v="Adult Other"/>
    <n v="626"/>
    <m/>
    <m/>
    <m/>
    <s v="BEVERLY"/>
    <s v="BELMONT"/>
    <n v="34.063400000000001"/>
    <n v="-118.26300000000001"/>
    <n v="0"/>
  </r>
  <r>
    <n v="200511712"/>
    <d v="2020-07-12T00:00:00"/>
    <d v="2020-07-11T00:00:00"/>
    <n v="2130"/>
    <n v="5"/>
    <x v="10"/>
    <n v="558"/>
    <n v="1"/>
    <n v="510"/>
    <s v="VEHICLE - STOLEN"/>
    <m/>
    <n v="0"/>
    <m/>
    <m/>
    <n v="108"/>
    <s v="PARKING LOT"/>
    <m/>
    <m/>
    <s v="IC"/>
    <s v="Invest Cont"/>
    <n v="510"/>
    <m/>
    <m/>
    <m/>
    <s v="200 W  SANTA CRUZ                   ST"/>
    <m/>
    <n v="33.744199999999999"/>
    <n v="-118.2817"/>
    <n v="0"/>
  </r>
  <r>
    <n v="201109670"/>
    <d v="2020-05-18T00:00:00"/>
    <d v="2020-05-17T00:00:00"/>
    <n v="1700"/>
    <n v="11"/>
    <x v="7"/>
    <n v="1162"/>
    <n v="2"/>
    <n v="624"/>
    <s v="BATTERY - SIMPLE ASSAULT"/>
    <s v="1402 0913 1817 2034"/>
    <n v="23"/>
    <s v="F"/>
    <s v="W"/>
    <n v="501"/>
    <s v="SINGLE FAMILY DWELLING"/>
    <n v="500"/>
    <s v="UNKNOWN WEAPON/OTHER WEAPON"/>
    <s v="AO"/>
    <s v="Adult Other"/>
    <n v="624"/>
    <n v="998"/>
    <m/>
    <m/>
    <s v="1200 N  VIRGIL                       AV"/>
    <m/>
    <n v="34.093499999999999"/>
    <n v="-118.28660000000001"/>
    <n v="0"/>
  </r>
  <r>
    <n v="201209022"/>
    <d v="2020-03-11T00:00:00"/>
    <d v="2020-03-06T00:00:00"/>
    <n v="130"/>
    <n v="12"/>
    <x v="8"/>
    <n v="1269"/>
    <n v="1"/>
    <n v="236"/>
    <s v="INTIMATE PARTNER - AGGRAVATED ASSAULT"/>
    <s v="2000 1813 0913 0334 0329 0407 2001"/>
    <n v="37"/>
    <s v="F"/>
    <s v="B"/>
    <n v="501"/>
    <s v="SINGLE FAMILY DWELLING"/>
    <n v="400"/>
    <s v="STRONG-ARM (HANDS, FIST, FEET OR BODILY FORCE)"/>
    <s v="IC"/>
    <s v="Invest Cont"/>
    <n v="236"/>
    <m/>
    <m/>
    <m/>
    <s v="7900    WADSWORTH                    AV"/>
    <m/>
    <n v="33.967500000000001"/>
    <n v="-118.2586"/>
    <n v="0"/>
  </r>
  <r>
    <n v="200911267"/>
    <d v="2020-06-19T00:00:00"/>
    <d v="2020-06-01T00:00:00"/>
    <n v="1630"/>
    <n v="9"/>
    <x v="3"/>
    <n v="926"/>
    <n v="1"/>
    <n v="330"/>
    <s v="BURGLARY FROM VEHICLE"/>
    <s v="1302 0344"/>
    <n v="29"/>
    <s v="M"/>
    <s v="W"/>
    <n v="101"/>
    <s v="STREET"/>
    <m/>
    <m/>
    <s v="IC"/>
    <s v="Invest Cont"/>
    <n v="330"/>
    <m/>
    <m/>
    <m/>
    <s v="6400    TYRONE                       AV"/>
    <m/>
    <n v="34.186700000000002"/>
    <n v="-118.4444"/>
    <n v="0"/>
  </r>
  <r>
    <n v="200110136"/>
    <d v="2020-04-06T00:00:00"/>
    <d v="2020-04-04T00:00:00"/>
    <n v="1300"/>
    <n v="1"/>
    <x v="1"/>
    <n v="147"/>
    <n v="2"/>
    <n v="624"/>
    <s v="BATTERY - SIMPLE ASSAULT"/>
    <s v="0416 0361 1202 1218 2004 0444"/>
    <n v="65"/>
    <s v="F"/>
    <s v="W"/>
    <n v="502"/>
    <s v="MULTI-UNIT DWELLING (APARTMENT, DUPLEX, ETC)"/>
    <n v="400"/>
    <s v="STRONG-ARM (HANDS, FIST, FEET OR BODILY FORCE)"/>
    <s v="AO"/>
    <s v="Adult Other"/>
    <n v="624"/>
    <m/>
    <m/>
    <m/>
    <s v="400 E  5TH                          ST"/>
    <m/>
    <n v="34.045299999999997"/>
    <n v="-118.2443"/>
    <n v="0"/>
  </r>
  <r>
    <n v="201200730"/>
    <d v="2020-06-17T00:00:00"/>
    <d v="2020-06-17T00:00:00"/>
    <n v="1550"/>
    <n v="12"/>
    <x v="8"/>
    <n v="1239"/>
    <n v="1"/>
    <n v="251"/>
    <s v="SHOTS FIRED AT INHABITED DWELLING"/>
    <s v="0906 1100 1402 1407 1822"/>
    <n v="29"/>
    <s v="F"/>
    <s v="H"/>
    <n v="501"/>
    <s v="SINGLE FAMILY DWELLING"/>
    <n v="106"/>
    <s v="UNKNOWN FIREARM"/>
    <s v="IC"/>
    <s v="Invest Cont"/>
    <n v="251"/>
    <n v="998"/>
    <m/>
    <m/>
    <s v="1100 W  60TH                         ST"/>
    <m/>
    <n v="33.985900000000001"/>
    <n v="-118.2937"/>
    <n v="0"/>
  </r>
  <r>
    <n v="200707580"/>
    <d v="2020-03-18T00:00:00"/>
    <d v="2020-03-18T00:00:00"/>
    <n v="1955"/>
    <n v="7"/>
    <x v="0"/>
    <n v="706"/>
    <n v="1"/>
    <n v="210"/>
    <s v="ROBBERY"/>
    <n v="355"/>
    <n v="20"/>
    <s v="M"/>
    <s v="W"/>
    <n v="108"/>
    <s v="PARKING LOT"/>
    <n v="400"/>
    <s v="STRONG-ARM (HANDS, FIST, FEET OR BODILY FORCE)"/>
    <s v="IC"/>
    <s v="Invest Cont"/>
    <n v="210"/>
    <m/>
    <m/>
    <m/>
    <s v="800 N  HIGHLAND                     AV"/>
    <m/>
    <n v="34.085299999999997"/>
    <n v="-118.3386"/>
    <n v="0"/>
  </r>
  <r>
    <n v="200918037"/>
    <d v="2020-12-04T00:00:00"/>
    <d v="2020-12-03T00:00:00"/>
    <n v="2325"/>
    <n v="9"/>
    <x v="3"/>
    <n v="966"/>
    <n v="2"/>
    <n v="740"/>
    <s v="VANDALISM - FELONY ($400 &amp; OVER, ALL CHURCH VANDALISMS)"/>
    <s v="0325 0444"/>
    <n v="0"/>
    <s v="X"/>
    <s v="X"/>
    <n v="403"/>
    <s v="DRUG STORE"/>
    <n v="514"/>
    <s v="TIRE IRON"/>
    <s v="IC"/>
    <s v="Invest Cont"/>
    <n v="740"/>
    <m/>
    <m/>
    <m/>
    <s v="13300    RIVERSIDE                    DR"/>
    <m/>
    <n v="34.157600000000002"/>
    <n v="-118.42310000000001"/>
    <n v="0"/>
  </r>
  <r>
    <n v="200217303"/>
    <d v="2020-11-12T00:00:00"/>
    <d v="2020-11-12T00:00:00"/>
    <n v="15"/>
    <n v="2"/>
    <x v="5"/>
    <n v="271"/>
    <n v="2"/>
    <n v="624"/>
    <s v="BATTERY - SIMPLE ASSAULT"/>
    <s v="1218 0400 0416 0913 1817"/>
    <n v="30"/>
    <s v="M"/>
    <s v="W"/>
    <n v="102"/>
    <s v="SIDEWALK"/>
    <n v="400"/>
    <s v="STRONG-ARM (HANDS, FIST, FEET OR BODILY FORCE)"/>
    <s v="IC"/>
    <s v="Invest Cont"/>
    <n v="624"/>
    <m/>
    <m/>
    <m/>
    <s v="CARONDELET"/>
    <s v="HOOVER"/>
    <n v="34.053899999999999"/>
    <n v="-118.2842"/>
    <n v="0"/>
  </r>
  <r>
    <n v="200908665"/>
    <d v="2020-04-20T00:00:00"/>
    <d v="2020-04-19T00:00:00"/>
    <n v="1930"/>
    <n v="9"/>
    <x v="3"/>
    <n v="943"/>
    <n v="1"/>
    <n v="761"/>
    <s v="BRANDISH WEAPON"/>
    <s v="0334 0605 1822 0432"/>
    <n v="48"/>
    <s v="M"/>
    <s v="W"/>
    <n v="101"/>
    <s v="STREET"/>
    <n v="500"/>
    <s v="UNKNOWN WEAPON/OTHER WEAPON"/>
    <s v="AO"/>
    <s v="Adult Other"/>
    <n v="761"/>
    <m/>
    <m/>
    <m/>
    <s v="HAZELTINE                    AV"/>
    <s v="BURBANK                      BL"/>
    <n v="34.1721"/>
    <n v="-118.44"/>
    <n v="0"/>
  </r>
  <r>
    <n v="200817718"/>
    <d v="2020-12-19T00:00:00"/>
    <d v="2020-12-18T00:00:00"/>
    <n v="1318"/>
    <n v="8"/>
    <x v="12"/>
    <n v="822"/>
    <n v="2"/>
    <n v="662"/>
    <s v="BUNCO, GRAND THEFT"/>
    <s v="0701 0800 0344 1822"/>
    <n v="48"/>
    <s v="F"/>
    <s v="W"/>
    <n v="502"/>
    <s v="MULTI-UNIT DWELLING (APARTMENT, DUPLEX, ETC)"/>
    <m/>
    <m/>
    <s v="IC"/>
    <s v="Invest Cont"/>
    <n v="662"/>
    <m/>
    <m/>
    <m/>
    <s v="16100 W  SUNSET                       BL"/>
    <m/>
    <n v="34.048900000000003"/>
    <n v="-118.53660000000001"/>
    <n v="0"/>
  </r>
  <r>
    <n v="200809872"/>
    <d v="2020-05-25T00:00:00"/>
    <d v="2020-05-25T00:00:00"/>
    <n v="449"/>
    <n v="8"/>
    <x v="12"/>
    <n v="886"/>
    <n v="1"/>
    <n v="310"/>
    <s v="BURGLARY"/>
    <s v="0344 1605"/>
    <n v="51"/>
    <s v="F"/>
    <s v="B"/>
    <n v="702"/>
    <s v="OFFICE BUILDING/OFFICE"/>
    <m/>
    <m/>
    <s v="IC"/>
    <s v="Invest Cont"/>
    <n v="310"/>
    <m/>
    <m/>
    <m/>
    <s v="9700 W  PICO                         BL"/>
    <m/>
    <n v="34.047499999999999"/>
    <n v="-118.4032"/>
    <n v="0"/>
  </r>
  <r>
    <n v="201011270"/>
    <d v="2020-07-23T00:00:00"/>
    <d v="2020-07-21T00:00:00"/>
    <n v="2000"/>
    <n v="10"/>
    <x v="11"/>
    <n v="1065"/>
    <n v="1"/>
    <n v="330"/>
    <s v="BURGLARY FROM VEHICLE"/>
    <s v="0344 9999 1822 0377"/>
    <n v="23"/>
    <s v="F"/>
    <s v="H"/>
    <n v="101"/>
    <s v="STREET"/>
    <m/>
    <m/>
    <s v="IC"/>
    <s v="Invest Cont"/>
    <n v="330"/>
    <m/>
    <m/>
    <m/>
    <s v="ZELZAH                       AV"/>
    <s v="VENTURA                      BL"/>
    <n v="34.164299999999997"/>
    <n v="-118.52209999999999"/>
    <n v="0"/>
  </r>
  <r>
    <n v="200907051"/>
    <d v="2020-02-29T00:00:00"/>
    <d v="2020-02-28T00:00:00"/>
    <n v="640"/>
    <n v="9"/>
    <x v="3"/>
    <n v="963"/>
    <n v="1"/>
    <n v="341"/>
    <s v="THEFT-GRAND ($950.01 &amp; OVER)EXCPT,GUNS,FOWL,LIVESTK,PROD"/>
    <n v="344"/>
    <n v="0"/>
    <s v="X"/>
    <s v="X"/>
    <n v="501"/>
    <s v="SINGLE FAMILY DWELLING"/>
    <m/>
    <m/>
    <s v="IC"/>
    <s v="Invest Cont"/>
    <n v="341"/>
    <m/>
    <m/>
    <m/>
    <s v="15200    HARTSOOK                     ST"/>
    <m/>
    <n v="34.164000000000001"/>
    <n v="-118.464"/>
    <n v="0"/>
  </r>
  <r>
    <n v="200317240"/>
    <d v="2020-09-12T00:00:00"/>
    <d v="2020-09-12T00:00:00"/>
    <n v="1200"/>
    <n v="3"/>
    <x v="2"/>
    <n v="326"/>
    <n v="1"/>
    <n v="442"/>
    <s v="SHOPLIFTING - PETTY THEFT ($950 &amp; UNDER)"/>
    <s v="1822 0104 0325"/>
    <n v="19"/>
    <s v="X"/>
    <s v="X"/>
    <n v="301"/>
    <s v="GAS STATION"/>
    <n v="400"/>
    <s v="STRONG-ARM (HANDS, FIST, FEET OR BODILY FORCE)"/>
    <s v="IC"/>
    <s v="Invest Cont"/>
    <n v="442"/>
    <m/>
    <m/>
    <m/>
    <s v="2600 S  NORMANDIE                    AV"/>
    <m/>
    <n v="34.032200000000003"/>
    <n v="-118.3002"/>
    <n v="0"/>
  </r>
  <r>
    <n v="200121573"/>
    <d v="2020-11-25T00:00:00"/>
    <d v="2020-11-25T00:00:00"/>
    <n v="1300"/>
    <n v="1"/>
    <x v="1"/>
    <n v="161"/>
    <n v="2"/>
    <n v="625"/>
    <s v="OTHER ASSAULT"/>
    <s v="1822 0444 0429"/>
    <n v="56"/>
    <s v="F"/>
    <s v="H"/>
    <n v="102"/>
    <s v="SIDEWALK"/>
    <n v="400"/>
    <s v="STRONG-ARM (HANDS, FIST, FEET OR BODILY FORCE)"/>
    <s v="IC"/>
    <s v="Invest Cont"/>
    <n v="625"/>
    <m/>
    <m/>
    <m/>
    <s v="700 S  FIGUEROA                     ST"/>
    <m/>
    <n v="34.048299999999998"/>
    <n v="-118.26309999999999"/>
    <n v="0"/>
  </r>
  <r>
    <n v="200817559"/>
    <d v="2020-12-14T00:00:00"/>
    <d v="2020-12-14T00:00:00"/>
    <n v="1230"/>
    <n v="8"/>
    <x v="12"/>
    <n v="889"/>
    <n v="1"/>
    <n v="341"/>
    <s v="THEFT-GRAND ($950.01 &amp; OVER)EXCPT,GUNS,FOWL,LIVESTK,PROD"/>
    <s v="0344 1202 0913 0603"/>
    <n v="64"/>
    <s v="F"/>
    <s v="O"/>
    <n v="502"/>
    <s v="MULTI-UNIT DWELLING (APARTMENT, DUPLEX, ETC)"/>
    <m/>
    <m/>
    <s v="IC"/>
    <s v="Invest Cont"/>
    <n v="341"/>
    <m/>
    <m/>
    <m/>
    <s v="1900 S  GARTH                        AV"/>
    <m/>
    <n v="34.040700000000001"/>
    <n v="-118.37909999999999"/>
    <n v="0"/>
  </r>
  <r>
    <n v="200116075"/>
    <d v="2020-08-09T00:00:00"/>
    <d v="2020-08-09T00:00:00"/>
    <n v="1"/>
    <n v="1"/>
    <x v="1"/>
    <n v="185"/>
    <n v="2"/>
    <n v="740"/>
    <s v="VANDALISM - FELONY ($400 &amp; OVER, ALL CHURCH VANDALISMS)"/>
    <s v="1822 1309 0329"/>
    <n v="0"/>
    <s v="X"/>
    <s v="X"/>
    <n v="123"/>
    <s v="PARKING UNDERGROUND/BUILDING"/>
    <n v="307"/>
    <s v="VEHICLE"/>
    <s v="AO"/>
    <s v="Adult Other"/>
    <n v="740"/>
    <m/>
    <m/>
    <m/>
    <s v="900 S  MAIN                         ST"/>
    <m/>
    <n v="34.0413"/>
    <n v="-118.25539999999999"/>
    <n v="0"/>
  </r>
  <r>
    <n v="200122904"/>
    <d v="2020-12-29T00:00:00"/>
    <d v="2020-08-15T00:00:00"/>
    <n v="415"/>
    <n v="1"/>
    <x v="1"/>
    <n v="164"/>
    <n v="2"/>
    <n v="745"/>
    <s v="VANDALISM - MISDEAMEANOR ($399 OR UNDER)"/>
    <s v="0329 0913"/>
    <n v="0"/>
    <s v="M"/>
    <s v="W"/>
    <n v="244"/>
    <s v="TOBACCO SHOP"/>
    <m/>
    <m/>
    <s v="AO"/>
    <s v="Adult Other"/>
    <n v="745"/>
    <m/>
    <m/>
    <m/>
    <s v="100 W  7TH                          ST"/>
    <m/>
    <n v="34.044600000000003"/>
    <n v="-118.25069999999999"/>
    <n v="0"/>
  </r>
  <r>
    <n v="200908366"/>
    <d v="2020-04-12T00:00:00"/>
    <d v="2020-04-11T00:00:00"/>
    <n v="1940"/>
    <n v="9"/>
    <x v="3"/>
    <n v="935"/>
    <n v="2"/>
    <n v="740"/>
    <s v="VANDALISM - FELONY ($400 &amp; OVER, ALL CHURCH VANDALISMS)"/>
    <s v="0329 1300"/>
    <n v="49"/>
    <s v="M"/>
    <s v="H"/>
    <n v="108"/>
    <s v="PARKING LOT"/>
    <m/>
    <m/>
    <s v="IC"/>
    <s v="Invest Cont"/>
    <n v="740"/>
    <m/>
    <m/>
    <m/>
    <s v="14400    VICTORY                      BL"/>
    <m/>
    <n v="34.186700000000002"/>
    <n v="-118.4465"/>
    <n v="0"/>
  </r>
  <r>
    <n v="200900720"/>
    <d v="2020-06-01T00:00:00"/>
    <d v="2020-06-01T00:00:00"/>
    <n v="1730"/>
    <n v="9"/>
    <x v="3"/>
    <n v="926"/>
    <n v="1"/>
    <n v="310"/>
    <s v="BURGLARY"/>
    <s v="0325 1402"/>
    <n v="0"/>
    <s v="M"/>
    <s v="X"/>
    <n v="406"/>
    <s v="OTHER STORE"/>
    <m/>
    <m/>
    <s v="AA"/>
    <s v="Adult Arrest"/>
    <n v="310"/>
    <n v="998"/>
    <m/>
    <m/>
    <s v="6400    VAN NUYS                     BL"/>
    <m/>
    <n v="34.186700000000002"/>
    <n v="-118.4487"/>
    <n v="1"/>
  </r>
  <r>
    <n v="200512569"/>
    <d v="2020-08-02T00:00:00"/>
    <d v="2020-08-02T00:00:00"/>
    <n v="1400"/>
    <n v="5"/>
    <x v="10"/>
    <n v="507"/>
    <n v="2"/>
    <n v="624"/>
    <s v="BATTERY - SIMPLE ASSAULT"/>
    <s v="0432 0444 0554 0913 0602"/>
    <n v="20"/>
    <s v="F"/>
    <s v="H"/>
    <n v="502"/>
    <s v="MULTI-UNIT DWELLING (APARTMENT, DUPLEX, ETC)"/>
    <n v="400"/>
    <s v="STRONG-ARM (HANDS, FIST, FEET OR BODILY FORCE)"/>
    <s v="IC"/>
    <s v="Invest Cont"/>
    <n v="624"/>
    <m/>
    <m/>
    <m/>
    <s v="1500 W  226TH                        ST"/>
    <m/>
    <n v="33.821300000000001"/>
    <n v="-118.3064"/>
    <n v="0"/>
  </r>
  <r>
    <n v="200918485"/>
    <d v="2020-12-15T00:00:00"/>
    <d v="2020-12-13T00:00:00"/>
    <n v="1555"/>
    <n v="9"/>
    <x v="3"/>
    <n v="919"/>
    <n v="2"/>
    <n v="354"/>
    <s v="THEFT OF IDENTITY"/>
    <s v="0922 0100"/>
    <n v="34"/>
    <s v="M"/>
    <s v="H"/>
    <n v="501"/>
    <s v="SINGLE FAMILY DWELLING"/>
    <m/>
    <m/>
    <s v="IC"/>
    <s v="Invest Cont"/>
    <n v="354"/>
    <m/>
    <m/>
    <m/>
    <s v="13400    VANOWEN                      ST"/>
    <m/>
    <n v="34.193899999999999"/>
    <n v="-118.4243"/>
    <n v="0"/>
  </r>
  <r>
    <n v="200917150"/>
    <d v="2020-11-13T00:00:00"/>
    <d v="2020-11-12T00:00:00"/>
    <n v="1200"/>
    <n v="9"/>
    <x v="3"/>
    <n v="915"/>
    <n v="2"/>
    <n v="354"/>
    <s v="THEFT OF IDENTITY"/>
    <s v="1822 0924"/>
    <n v="0"/>
    <s v="X"/>
    <s v="X"/>
    <n v="408"/>
    <s v="AUTO SUPPLY STORE*"/>
    <m/>
    <m/>
    <s v="IC"/>
    <s v="Invest Cont"/>
    <n v="354"/>
    <m/>
    <m/>
    <m/>
    <s v="7000    VAN NUYS                     BL"/>
    <m/>
    <n v="34.197499999999998"/>
    <n v="-118.4487"/>
    <n v="0"/>
  </r>
  <r>
    <n v="201007791"/>
    <d v="2020-04-05T00:00:00"/>
    <d v="2020-04-05T00:00:00"/>
    <n v="747"/>
    <n v="10"/>
    <x v="11"/>
    <n v="1091"/>
    <n v="1"/>
    <n v="310"/>
    <s v="BURGLARY"/>
    <s v="0344 1609 1822 0216 0321"/>
    <n v="64"/>
    <s v="F"/>
    <s v="O"/>
    <n v="501"/>
    <s v="SINGLE FAMILY DWELLING"/>
    <m/>
    <m/>
    <s v="IC"/>
    <s v="Invest Cont"/>
    <n v="310"/>
    <m/>
    <m/>
    <m/>
    <s v="19400    SHENANGO                     DR"/>
    <m/>
    <n v="34.145200000000003"/>
    <n v="-118.5564"/>
    <n v="0"/>
  </r>
  <r>
    <n v="200105637"/>
    <d v="2020-01-24T00:00:00"/>
    <d v="2020-01-23T00:00:00"/>
    <n v="1145"/>
    <n v="1"/>
    <x v="1"/>
    <n v="158"/>
    <n v="1"/>
    <n v="440"/>
    <s v="THEFT PLAIN - PETTY ($950 &amp; UNDER)"/>
    <s v="1822 1218 0377 0913 1817 0344"/>
    <n v="28"/>
    <s v="F"/>
    <s v="H"/>
    <n v="502"/>
    <s v="MULTI-UNIT DWELLING (APARTMENT, DUPLEX, ETC)"/>
    <m/>
    <m/>
    <s v="AO"/>
    <s v="Adult Other"/>
    <n v="440"/>
    <m/>
    <m/>
    <m/>
    <s v="500    CERES                        AV"/>
    <m/>
    <n v="34.041600000000003"/>
    <n v="-118.2398"/>
    <n v="0"/>
  </r>
  <r>
    <n v="200213832"/>
    <d v="2020-08-16T00:00:00"/>
    <d v="2020-08-16T00:00:00"/>
    <n v="1330"/>
    <n v="2"/>
    <x v="5"/>
    <n v="271"/>
    <n v="1"/>
    <n v="440"/>
    <s v="THEFT PLAIN - PETTY ($950 &amp; UNDER)"/>
    <s v="2000 0913 0344 1813 1243"/>
    <n v="21"/>
    <s v="F"/>
    <s v="B"/>
    <n v="502"/>
    <s v="MULTI-UNIT DWELLING (APARTMENT, DUPLEX, ETC)"/>
    <m/>
    <m/>
    <s v="AO"/>
    <s v="Adult Other"/>
    <n v="440"/>
    <m/>
    <m/>
    <m/>
    <s v="900 S  GRAND VIEW                   ST"/>
    <m/>
    <n v="34.052900000000001"/>
    <n v="-118.28189999999999"/>
    <n v="0"/>
  </r>
  <r>
    <n v="200315558"/>
    <d v="2020-08-10T00:00:00"/>
    <d v="2020-08-10T00:00:00"/>
    <n v="1520"/>
    <n v="3"/>
    <x v="2"/>
    <n v="397"/>
    <n v="2"/>
    <n v="900"/>
    <s v="VIOLATION OF COURT ORDER"/>
    <s v="1202 2038 0913 0561 2004"/>
    <n v="74"/>
    <s v="M"/>
    <s v="W"/>
    <n v="501"/>
    <s v="SINGLE FAMILY DWELLING"/>
    <m/>
    <m/>
    <s v="IC"/>
    <s v="Invest Cont"/>
    <n v="900"/>
    <m/>
    <m/>
    <m/>
    <s v="1100 W  41ST                         PL"/>
    <m/>
    <n v="34.008200000000002"/>
    <n v="-118.29519999999999"/>
    <n v="0"/>
  </r>
  <r>
    <n v="200817186"/>
    <d v="2020-12-03T00:00:00"/>
    <d v="2020-12-02T00:00:00"/>
    <n v="508"/>
    <n v="8"/>
    <x v="12"/>
    <n v="885"/>
    <n v="1"/>
    <n v="440"/>
    <s v="THEFT PLAIN - PETTY ($950 &amp; UNDER)"/>
    <s v="1420 0344 0394 0352 1822"/>
    <n v="50"/>
    <s v="F"/>
    <s v="W"/>
    <n v="502"/>
    <s v="MULTI-UNIT DWELLING (APARTMENT, DUPLEX, ETC)"/>
    <m/>
    <m/>
    <s v="IC"/>
    <s v="Invest Cont"/>
    <n v="440"/>
    <m/>
    <m/>
    <m/>
    <s v="2600    OVERLAND                     AV"/>
    <m/>
    <n v="34.038200000000003"/>
    <n v="-118.422"/>
    <n v="0"/>
  </r>
  <r>
    <n v="201113750"/>
    <d v="2020-09-19T00:00:00"/>
    <d v="2020-09-18T00:00:00"/>
    <n v="1900"/>
    <n v="11"/>
    <x v="7"/>
    <n v="1134"/>
    <n v="1"/>
    <n v="510"/>
    <s v="VEHICLE - STOLEN"/>
    <m/>
    <n v="0"/>
    <m/>
    <m/>
    <n v="101"/>
    <s v="STREET"/>
    <m/>
    <m/>
    <s v="IC"/>
    <s v="Invest Cont"/>
    <n v="510"/>
    <m/>
    <m/>
    <m/>
    <s v="2600 W  AVENUE 31"/>
    <m/>
    <n v="34.1096"/>
    <n v="-118.23950000000001"/>
    <n v="0"/>
  </r>
  <r>
    <n v="200908398"/>
    <d v="2020-04-13T00:00:00"/>
    <d v="2020-04-10T00:00:00"/>
    <n v="1800"/>
    <n v="9"/>
    <x v="3"/>
    <n v="985"/>
    <n v="1"/>
    <n v="420"/>
    <s v="THEFT FROM MOTOR VEHICLE - PETTY ($950 &amp; UNDER)"/>
    <m/>
    <n v="0"/>
    <m/>
    <m/>
    <n v="101"/>
    <s v="STREET"/>
    <m/>
    <m/>
    <s v="IC"/>
    <s v="Invest Cont"/>
    <n v="420"/>
    <m/>
    <m/>
    <m/>
    <s v="14000    DICKENS                      ST"/>
    <m/>
    <n v="34.148099999999999"/>
    <n v="-118.4395"/>
    <n v="0"/>
  </r>
  <r>
    <n v="200808456"/>
    <d v="2020-04-18T00:00:00"/>
    <d v="2020-04-18T00:00:00"/>
    <n v="1305"/>
    <n v="8"/>
    <x v="12"/>
    <n v="837"/>
    <n v="1"/>
    <n v="310"/>
    <s v="BURGLARY"/>
    <s v="0344 2004 1822"/>
    <n v="21"/>
    <s v="F"/>
    <s v="W"/>
    <n v="502"/>
    <s v="MULTI-UNIT DWELLING (APARTMENT, DUPLEX, ETC)"/>
    <m/>
    <m/>
    <s v="AA"/>
    <s v="Adult Arrest"/>
    <n v="310"/>
    <m/>
    <m/>
    <m/>
    <s v="400    LANDFAIR                     AV"/>
    <m/>
    <n v="34.070500000000003"/>
    <n v="-118.4532"/>
    <n v="1"/>
  </r>
  <r>
    <n v="200817443"/>
    <d v="2020-12-11T00:00:00"/>
    <d v="2020-12-10T00:00:00"/>
    <n v="2100"/>
    <n v="8"/>
    <x v="12"/>
    <n v="892"/>
    <n v="1"/>
    <n v="510"/>
    <s v="VEHICLE - STOLEN"/>
    <m/>
    <n v="0"/>
    <m/>
    <m/>
    <n v="101"/>
    <s v="STREET"/>
    <m/>
    <m/>
    <s v="IC"/>
    <s v="Invest Cont"/>
    <n v="510"/>
    <m/>
    <m/>
    <m/>
    <s v="2400    SAWTELLE                     BL"/>
    <m/>
    <n v="34.034599999999998"/>
    <n v="-118.43810000000001"/>
    <n v="0"/>
  </r>
  <r>
    <n v="200405764"/>
    <d v="2020-02-14T00:00:00"/>
    <d v="2020-01-15T00:00:00"/>
    <n v="200"/>
    <n v="4"/>
    <x v="4"/>
    <n v="437"/>
    <n v="1"/>
    <n v="331"/>
    <s v="THEFT FROM MOTOR VEHICLE - GRAND ($950.01 AND OVER)"/>
    <n v="344"/>
    <n v="0"/>
    <s v="X"/>
    <s v="X"/>
    <n v="108"/>
    <s v="PARKING LOT"/>
    <m/>
    <m/>
    <s v="IC"/>
    <s v="Invest Cont"/>
    <n v="331"/>
    <m/>
    <m/>
    <m/>
    <s v="2200 N  INDIANA                      AV"/>
    <m/>
    <n v="34.069000000000003"/>
    <n v="-118.1927"/>
    <n v="0"/>
  </r>
  <r>
    <n v="201207270"/>
    <d v="2020-02-16T00:00:00"/>
    <d v="2020-02-16T00:00:00"/>
    <n v="300"/>
    <n v="12"/>
    <x v="8"/>
    <n v="1232"/>
    <n v="1"/>
    <n v="420"/>
    <s v="THEFT FROM MOTOR VEHICLE - PETTY ($950 &amp; UNDER)"/>
    <m/>
    <n v="0"/>
    <m/>
    <m/>
    <n v="108"/>
    <s v="PARKING LOT"/>
    <m/>
    <m/>
    <s v="IC"/>
    <s v="Invest Cont"/>
    <n v="420"/>
    <m/>
    <m/>
    <m/>
    <s v="2400 W  SLAUSON                      AV"/>
    <m/>
    <n v="33.989100000000001"/>
    <n v="-118.31959999999999"/>
    <n v="0"/>
  </r>
  <r>
    <n v="200216787"/>
    <d v="2020-10-28T00:00:00"/>
    <d v="2020-10-25T00:00:00"/>
    <n v="1900"/>
    <n v="2"/>
    <x v="5"/>
    <n v="235"/>
    <n v="1"/>
    <n v="510"/>
    <s v="VEHICLE - STOLEN"/>
    <m/>
    <n v="0"/>
    <m/>
    <m/>
    <n v="101"/>
    <s v="STREET"/>
    <m/>
    <m/>
    <s v="IC"/>
    <s v="Invest Cont"/>
    <n v="510"/>
    <m/>
    <m/>
    <m/>
    <s v="3RD                          ST"/>
    <s v="ALVARADO                     ST"/>
    <n v="34.063000000000002"/>
    <n v="-118.2727"/>
    <n v="0"/>
  </r>
  <r>
    <n v="200116286"/>
    <d v="2020-07-27T00:00:00"/>
    <d v="2020-07-25T00:00:00"/>
    <n v="1855"/>
    <n v="1"/>
    <x v="1"/>
    <n v="123"/>
    <n v="2"/>
    <n v="745"/>
    <s v="VANDALISM - MISDEAMEANOR ($399 OR UNDER)"/>
    <n v="1501"/>
    <n v="0"/>
    <s v="X"/>
    <s v="X"/>
    <n v="101"/>
    <s v="STREET"/>
    <m/>
    <m/>
    <s v="IC"/>
    <s v="Invest Cont"/>
    <n v="745"/>
    <m/>
    <m/>
    <m/>
    <s v="300 W  1ST                          ST"/>
    <m/>
    <n v="34.053600000000003"/>
    <n v="-118.24550000000001"/>
    <n v="0"/>
  </r>
  <r>
    <n v="200511705"/>
    <d v="2020-07-11T00:00:00"/>
    <d v="2020-07-11T00:00:00"/>
    <n v="1010"/>
    <n v="5"/>
    <x v="10"/>
    <n v="521"/>
    <n v="1"/>
    <n v="442"/>
    <s v="SHOPLIFTING - PETTY THEFT ($950 &amp; UNDER)"/>
    <s v="0326 0325 1236 1309 0202"/>
    <n v="0"/>
    <s v="X"/>
    <s v="X"/>
    <n v="243"/>
    <s v="DIY CENTER (LOWE'S,HOME DEPOT,OSH,CONTRACTORS WAREHOUSE)"/>
    <m/>
    <m/>
    <s v="AA"/>
    <s v="Adult Arrest"/>
    <n v="442"/>
    <m/>
    <m/>
    <m/>
    <s v="2100 N  GAFFEY                       ST"/>
    <m/>
    <n v="33.7639"/>
    <n v="-118.29340000000001"/>
    <n v="1"/>
  </r>
  <r>
    <n v="200807308"/>
    <d v="2020-03-13T00:00:00"/>
    <d v="2020-03-11T00:00:00"/>
    <n v="2300"/>
    <n v="8"/>
    <x v="12"/>
    <n v="835"/>
    <n v="1"/>
    <n v="330"/>
    <s v="BURGLARY FROM VEHICLE"/>
    <s v="0358 1302 0344 0352 1221 1822"/>
    <n v="24"/>
    <s v="F"/>
    <s v="W"/>
    <n v="502"/>
    <s v="MULTI-UNIT DWELLING (APARTMENT, DUPLEX, ETC)"/>
    <m/>
    <m/>
    <s v="IC"/>
    <s v="Invest Cont"/>
    <n v="330"/>
    <m/>
    <m/>
    <m/>
    <s v="1900    OVERLAND                     AV"/>
    <m/>
    <n v="34.046199999999999"/>
    <n v="-118.4361"/>
    <n v="0"/>
  </r>
  <r>
    <n v="201015915"/>
    <d v="2020-12-09T00:00:00"/>
    <d v="2020-12-08T00:00:00"/>
    <n v="1900"/>
    <n v="10"/>
    <x v="11"/>
    <n v="1063"/>
    <n v="2"/>
    <n v="740"/>
    <s v="VANDALISM - FELONY ($400 &amp; OVER, ALL CHURCH VANDALISMS)"/>
    <s v="0329 1822"/>
    <n v="0"/>
    <s v="M"/>
    <s v="W"/>
    <n v="409"/>
    <s v="BEAUTY SUPPLY STORE"/>
    <m/>
    <m/>
    <s v="IC"/>
    <s v="Invest Cont"/>
    <n v="740"/>
    <m/>
    <m/>
    <m/>
    <s v="18600    VENTURA                      BL"/>
    <m/>
    <n v="34.169800000000002"/>
    <n v="-118.5386"/>
    <n v="0"/>
  </r>
  <r>
    <n v="200715808"/>
    <d v="2020-11-09T00:00:00"/>
    <d v="2020-11-09T00:00:00"/>
    <n v="1620"/>
    <n v="7"/>
    <x v="0"/>
    <n v="732"/>
    <n v="1"/>
    <n v="442"/>
    <s v="SHOPLIFTING - PETTY THEFT ($950 &amp; UNDER)"/>
    <s v="0325 2004"/>
    <n v="0"/>
    <s v="M"/>
    <s v="B"/>
    <n v="242"/>
    <s v="DISCOUNT STORE (99 CENT,DOLLAR,ETC."/>
    <m/>
    <m/>
    <s v="IC"/>
    <s v="Invest Cont"/>
    <n v="442"/>
    <m/>
    <m/>
    <m/>
    <s v="6100    WILSHIRE                     BL"/>
    <m/>
    <n v="34.066499999999998"/>
    <n v="-118.36620000000001"/>
    <n v="0"/>
  </r>
  <r>
    <n v="200904167"/>
    <d v="2020-01-05T00:00:00"/>
    <d v="2020-01-05T00:00:00"/>
    <n v="615"/>
    <n v="9"/>
    <x v="3"/>
    <n v="933"/>
    <n v="1"/>
    <n v="310"/>
    <s v="BURGLARY"/>
    <s v="1606 0314"/>
    <n v="57"/>
    <s v="M"/>
    <s v="B"/>
    <n v="502"/>
    <s v="MULTI-UNIT DWELLING (APARTMENT, DUPLEX, ETC)"/>
    <m/>
    <m/>
    <s v="IC"/>
    <s v="Invest Cont"/>
    <n v="310"/>
    <m/>
    <m/>
    <m/>
    <s v="6200    KESTER                       AV"/>
    <m/>
    <n v="34.182699999999997"/>
    <n v="-118.4575"/>
    <n v="0"/>
  </r>
  <r>
    <n v="200205884"/>
    <d v="2020-02-07T00:00:00"/>
    <d v="2020-02-07T00:00:00"/>
    <n v="1515"/>
    <n v="2"/>
    <x v="5"/>
    <n v="231"/>
    <n v="2"/>
    <n v="624"/>
    <s v="BATTERY - SIMPLE ASSAULT"/>
    <s v="1300 1309 0416 1822 0919 1310"/>
    <n v="38"/>
    <s v="F"/>
    <s v="W"/>
    <n v="101"/>
    <s v="STREET"/>
    <n v="400"/>
    <s v="STRONG-ARM (HANDS, FIST, FEET OR BODILY FORCE)"/>
    <s v="AA"/>
    <s v="Adult Arrest"/>
    <n v="624"/>
    <m/>
    <m/>
    <m/>
    <s v="BEVERLY"/>
    <s v="ROBINSON"/>
    <n v="34.072699999999998"/>
    <n v="-118.28400000000001"/>
    <n v="1"/>
  </r>
  <r>
    <n v="200408654"/>
    <d v="2020-05-08T00:00:00"/>
    <d v="2020-05-08T00:00:00"/>
    <n v="2145"/>
    <n v="4"/>
    <x v="4"/>
    <n v="441"/>
    <n v="2"/>
    <n v="850"/>
    <s v="INDECENT EXPOSURE"/>
    <n v="529"/>
    <n v="29"/>
    <s v="M"/>
    <s v="H"/>
    <n v="101"/>
    <s v="STREET"/>
    <m/>
    <m/>
    <s v="IC"/>
    <s v="Invest Cont"/>
    <n v="850"/>
    <m/>
    <m/>
    <m/>
    <s v="GALLARDO"/>
    <s v="MISSION"/>
    <n v="34.055500000000002"/>
    <n v="-118.223"/>
    <n v="0"/>
  </r>
  <r>
    <n v="200704804"/>
    <d v="2020-01-17T00:00:00"/>
    <d v="2020-01-17T00:00:00"/>
    <n v="35"/>
    <n v="7"/>
    <x v="0"/>
    <n v="762"/>
    <n v="2"/>
    <n v="237"/>
    <s v="CHILD NEGLECT (SEE 300 W.I.C.)"/>
    <n v="1259"/>
    <n v="15"/>
    <s v="F"/>
    <s v="B"/>
    <n v="501"/>
    <s v="SINGLE FAMILY DWELLING"/>
    <m/>
    <m/>
    <s v="IC"/>
    <s v="Invest Cont"/>
    <n v="237"/>
    <m/>
    <m/>
    <m/>
    <s v="1400 S  POINT VIEW                   ST"/>
    <m/>
    <n v="34.052199999999999"/>
    <n v="-118.3699"/>
    <n v="0"/>
  </r>
  <r>
    <n v="201011177"/>
    <d v="2020-07-19T00:00:00"/>
    <d v="2020-07-19T00:00:00"/>
    <n v="1030"/>
    <n v="10"/>
    <x v="11"/>
    <n v="1043"/>
    <n v="2"/>
    <n v="625"/>
    <s v="OTHER ASSAULT"/>
    <s v="1822 0356 0209"/>
    <n v="38"/>
    <s v="M"/>
    <s v="O"/>
    <n v="102"/>
    <s v="SIDEWALK"/>
    <n v="500"/>
    <s v="UNKNOWN WEAPON/OTHER WEAPON"/>
    <s v="IC"/>
    <s v="Invest Cont"/>
    <n v="625"/>
    <m/>
    <m/>
    <m/>
    <s v="BURBANK                      BL"/>
    <s v="ETIWANDA                     AV"/>
    <n v="34.176900000000003"/>
    <n v="-118.5384"/>
    <n v="0"/>
  </r>
  <r>
    <n v="200712026"/>
    <d v="2020-07-26T00:00:00"/>
    <d v="2020-07-14T00:00:00"/>
    <n v="100"/>
    <n v="7"/>
    <x v="0"/>
    <n v="773"/>
    <n v="2"/>
    <n v="649"/>
    <s v="DOCUMENT FORGERY / STOLEN FELONY"/>
    <s v="0923 1822"/>
    <n v="33"/>
    <s v="M"/>
    <s v="W"/>
    <n v="102"/>
    <s v="SIDEWALK"/>
    <m/>
    <m/>
    <s v="IC"/>
    <s v="Invest Cont"/>
    <n v="649"/>
    <m/>
    <m/>
    <m/>
    <s v="5100    VENICE                       BL"/>
    <m/>
    <n v="34.045000000000002"/>
    <n v="-118.3511"/>
    <n v="0"/>
  </r>
  <r>
    <n v="201013431"/>
    <d v="2020-09-25T00:00:00"/>
    <d v="2020-09-25T00:00:00"/>
    <n v="500"/>
    <n v="10"/>
    <x v="11"/>
    <n v="1067"/>
    <n v="1"/>
    <n v="331"/>
    <s v="THEFT FROM MOTOR VEHICLE - GRAND ($950.01 AND OVER)"/>
    <s v="1822 0344 1300 1420"/>
    <n v="36"/>
    <s v="M"/>
    <s v="W"/>
    <n v="123"/>
    <s v="PARKING UNDERGROUND/BUILDING"/>
    <m/>
    <m/>
    <s v="IC"/>
    <s v="Invest Cont"/>
    <n v="331"/>
    <m/>
    <m/>
    <m/>
    <s v="5400    WHITE OAK                    AV"/>
    <m/>
    <n v="34.1693"/>
    <n v="-118.5184"/>
    <n v="0"/>
  </r>
  <r>
    <n v="200109031"/>
    <d v="2020-03-11T00:00:00"/>
    <d v="2020-03-11T00:00:00"/>
    <n v="1000"/>
    <n v="1"/>
    <x v="1"/>
    <n v="163"/>
    <n v="1"/>
    <n v="330"/>
    <s v="BURGLARY FROM VEHICLE"/>
    <s v="1822 1609 0344 0329 1606 1307"/>
    <n v="52"/>
    <s v="M"/>
    <s v="H"/>
    <n v="108"/>
    <s v="PARKING LOT"/>
    <n v="500"/>
    <s v="UNKNOWN WEAPON/OTHER WEAPON"/>
    <s v="IC"/>
    <s v="Invest Cont"/>
    <n v="330"/>
    <m/>
    <m/>
    <m/>
    <s v="700 S  BROADWAY"/>
    <m/>
    <n v="34.045200000000001"/>
    <n v="-118.2534"/>
    <n v="0"/>
  </r>
  <r>
    <n v="201107786"/>
    <d v="2020-03-27T00:00:00"/>
    <d v="2020-03-27T00:00:00"/>
    <n v="900"/>
    <n v="11"/>
    <x v="7"/>
    <n v="1136"/>
    <n v="1"/>
    <n v="420"/>
    <s v="THEFT FROM MOTOR VEHICLE - PETTY ($950 &amp; UNDER)"/>
    <s v="0344 1606"/>
    <n v="29"/>
    <s v="F"/>
    <s v="A"/>
    <n v="502"/>
    <s v="MULTI-UNIT DWELLING (APARTMENT, DUPLEX, ETC)"/>
    <n v="500"/>
    <s v="UNKNOWN WEAPON/OTHER WEAPON"/>
    <s v="IC"/>
    <s v="Invest Cont"/>
    <n v="420"/>
    <m/>
    <m/>
    <m/>
    <s v="3800 W  AVENUE 41"/>
    <m/>
    <n v="34.121000000000002"/>
    <n v="-118.22709999999999"/>
    <n v="0"/>
  </r>
  <r>
    <n v="200113063"/>
    <d v="2020-06-07T00:00:00"/>
    <d v="2020-06-07T00:00:00"/>
    <n v="1740"/>
    <n v="1"/>
    <x v="1"/>
    <n v="195"/>
    <n v="2"/>
    <n v="740"/>
    <s v="VANDALISM - FELONY ($400 &amp; OVER, ALL CHURCH VANDALISMS)"/>
    <n v="329"/>
    <n v="0"/>
    <s v="X"/>
    <s v="X"/>
    <n v="203"/>
    <s v="OTHER BUSINESS"/>
    <m/>
    <m/>
    <s v="IC"/>
    <s v="Invest Cont"/>
    <n v="740"/>
    <m/>
    <m/>
    <m/>
    <s v="1500 S  MAIN                         ST"/>
    <m/>
    <n v="34.034300000000002"/>
    <n v="-118.262"/>
    <n v="0"/>
  </r>
  <r>
    <n v="200318484"/>
    <d v="2020-10-06T00:00:00"/>
    <d v="2020-09-21T00:00:00"/>
    <n v="1400"/>
    <n v="3"/>
    <x v="2"/>
    <n v="337"/>
    <n v="2"/>
    <n v="354"/>
    <s v="THEFT OF IDENTITY"/>
    <s v="0100 0930"/>
    <n v="28"/>
    <s v="M"/>
    <s v="H"/>
    <n v="504"/>
    <s v="OTHER RESIDENCE"/>
    <m/>
    <m/>
    <s v="IC"/>
    <s v="Invest Cont"/>
    <n v="354"/>
    <m/>
    <m/>
    <m/>
    <s v="1800 W  29TH                         ST"/>
    <m/>
    <n v="34.0291"/>
    <n v="-118.3034"/>
    <n v="0"/>
  </r>
  <r>
    <n v="200614417"/>
    <d v="2020-08-24T00:00:00"/>
    <d v="2020-08-24T00:00:00"/>
    <n v="900"/>
    <n v="6"/>
    <x v="9"/>
    <n v="647"/>
    <n v="2"/>
    <n v="624"/>
    <s v="BATTERY - SIMPLE ASSAULT"/>
    <s v="0400 0444 0913"/>
    <n v="48"/>
    <s v="F"/>
    <s v="B"/>
    <n v="108"/>
    <s v="PARKING LOT"/>
    <n v="400"/>
    <s v="STRONG-ARM (HANDS, FIST, FEET OR BODILY FORCE)"/>
    <s v="IC"/>
    <s v="Invest Cont"/>
    <n v="624"/>
    <m/>
    <m/>
    <m/>
    <s v="5900    CARLTON                      WY"/>
    <m/>
    <n v="34.100499999999997"/>
    <n v="-118.318"/>
    <n v="0"/>
  </r>
  <r>
    <n v="200815066"/>
    <d v="2020-10-08T00:00:00"/>
    <d v="2020-10-08T00:00:00"/>
    <n v="2230"/>
    <n v="8"/>
    <x v="12"/>
    <n v="833"/>
    <n v="1"/>
    <n v="331"/>
    <s v="THEFT FROM MOTOR VEHICLE - GRAND ($950.01 AND OVER)"/>
    <s v="0344 0385 1822 1420"/>
    <n v="21"/>
    <s v="M"/>
    <s v="O"/>
    <n v="502"/>
    <s v="MULTI-UNIT DWELLING (APARTMENT, DUPLEX, ETC)"/>
    <m/>
    <m/>
    <s v="IC"/>
    <s v="Invest Cont"/>
    <n v="331"/>
    <m/>
    <m/>
    <m/>
    <s v="10900    WELLWORTH                    AV"/>
    <m/>
    <n v="34.056899999999999"/>
    <n v="-118.4431"/>
    <n v="0"/>
  </r>
  <r>
    <n v="200906880"/>
    <d v="2020-03-03T00:00:00"/>
    <d v="2020-03-02T00:00:00"/>
    <n v="1900"/>
    <n v="9"/>
    <x v="3"/>
    <n v="989"/>
    <n v="1"/>
    <n v="330"/>
    <s v="BURGLARY FROM VEHICLE"/>
    <s v="0344 1609"/>
    <n v="40"/>
    <s v="M"/>
    <s v="W"/>
    <n v="101"/>
    <s v="STREET"/>
    <m/>
    <m/>
    <s v="IC"/>
    <s v="Invest Cont"/>
    <n v="330"/>
    <m/>
    <m/>
    <m/>
    <s v="4300    MAMMOTH                      AV"/>
    <m/>
    <n v="34.148299999999999"/>
    <n v="-118.43259999999999"/>
    <n v="0"/>
  </r>
  <r>
    <n v="201004647"/>
    <d v="2020-01-16T00:00:00"/>
    <d v="2020-01-16T00:00:00"/>
    <n v="1330"/>
    <n v="10"/>
    <x v="11"/>
    <n v="1023"/>
    <n v="1"/>
    <n v="480"/>
    <s v="BIKE - STOLEN"/>
    <n v="344"/>
    <n v="66"/>
    <s v="M"/>
    <s v="W"/>
    <n v="104"/>
    <s v="DRIVEWAY"/>
    <m/>
    <m/>
    <s v="IC"/>
    <s v="Invest Cont"/>
    <n v="480"/>
    <m/>
    <m/>
    <m/>
    <s v="19100    ENADIA                       WY"/>
    <m/>
    <n v="34.200200000000002"/>
    <n v="-118.5492"/>
    <n v="0"/>
  </r>
  <r>
    <n v="200122218"/>
    <d v="2020-12-10T00:00:00"/>
    <d v="2020-12-09T00:00:00"/>
    <n v="2200"/>
    <n v="1"/>
    <x v="1"/>
    <n v="162"/>
    <n v="1"/>
    <n v="510"/>
    <s v="VEHICLE - STOLEN"/>
    <m/>
    <n v="0"/>
    <m/>
    <m/>
    <n v="707"/>
    <s v="GARAGE/CARPORT"/>
    <m/>
    <m/>
    <s v="IC"/>
    <s v="Invest Cont"/>
    <n v="510"/>
    <m/>
    <m/>
    <m/>
    <s v="800 S  OLIVE                        ST"/>
    <m/>
    <n v="34.043700000000001"/>
    <n v="-118.2582"/>
    <n v="0"/>
  </r>
  <r>
    <n v="200315826"/>
    <d v="2020-08-16T00:00:00"/>
    <d v="2020-08-16T00:00:00"/>
    <n v="1040"/>
    <n v="3"/>
    <x v="2"/>
    <n v="328"/>
    <n v="1"/>
    <n v="442"/>
    <s v="SHOPLIFTING - PETTY THEFT ($950 &amp; UNDER)"/>
    <s v="0325 1822"/>
    <n v="19"/>
    <s v="X"/>
    <s v="X"/>
    <n v="403"/>
    <s v="DRUG STORE"/>
    <m/>
    <m/>
    <s v="IC"/>
    <s v="Invest Cont"/>
    <n v="442"/>
    <m/>
    <m/>
    <m/>
    <s v="3300 S  FIGUEROA                     ST"/>
    <m/>
    <n v="34.026800000000001"/>
    <n v="-118.2808"/>
    <n v="0"/>
  </r>
  <r>
    <n v="201109447"/>
    <d v="2020-05-17T00:00:00"/>
    <d v="2020-05-15T00:00:00"/>
    <n v="1200"/>
    <n v="11"/>
    <x v="7"/>
    <n v="1118"/>
    <n v="1"/>
    <n v="236"/>
    <s v="INTIMATE PARTNER - AGGRAVATED ASSAULT"/>
    <s v="2000 0913 1814 0400 0416 1218"/>
    <n v="38"/>
    <s v="F"/>
    <s v="W"/>
    <n v="101"/>
    <s v="STREET"/>
    <n v="102"/>
    <s v="HAND GUN"/>
    <s v="IC"/>
    <s v="Invest Cont"/>
    <n v="236"/>
    <m/>
    <m/>
    <m/>
    <s v="AVENUE 57"/>
    <s v="MONTE VISTA"/>
    <n v="34.114699999999999"/>
    <n v="-118.1938"/>
    <n v="0"/>
  </r>
  <r>
    <n v="200407389"/>
    <d v="2020-03-30T00:00:00"/>
    <d v="2020-03-30T00:00:00"/>
    <n v="30"/>
    <n v="4"/>
    <x v="4"/>
    <n v="487"/>
    <n v="1"/>
    <n v="510"/>
    <s v="VEHICLE - STOLEN"/>
    <m/>
    <n v="0"/>
    <m/>
    <m/>
    <n v="101"/>
    <s v="STREET"/>
    <m/>
    <m/>
    <s v="IC"/>
    <s v="Invest Cont"/>
    <n v="510"/>
    <m/>
    <m/>
    <m/>
    <s v="1100    CAMULOS                      ST"/>
    <m/>
    <n v="34.026699999999998"/>
    <n v="-118.2133"/>
    <n v="0"/>
  </r>
  <r>
    <n v="201217408"/>
    <d v="2020-07-28T00:00:00"/>
    <d v="2020-07-28T00:00:00"/>
    <n v="1930"/>
    <n v="12"/>
    <x v="8"/>
    <n v="1253"/>
    <n v="1"/>
    <n v="320"/>
    <s v="BURGLARY, ATTEMPTED"/>
    <n v="329"/>
    <n v="45"/>
    <s v="F"/>
    <s v="B"/>
    <n v="501"/>
    <s v="SINGLE FAMILY DWELLING"/>
    <m/>
    <m/>
    <s v="IC"/>
    <s v="Invest Cont"/>
    <n v="320"/>
    <m/>
    <m/>
    <m/>
    <s v="1800 W  76TH                         ST"/>
    <m/>
    <n v="33.9709"/>
    <n v="-118.3096"/>
    <n v="0"/>
  </r>
  <r>
    <n v="201218485"/>
    <d v="2020-08-13T00:00:00"/>
    <d v="2020-08-13T00:00:00"/>
    <n v="2230"/>
    <n v="12"/>
    <x v="8"/>
    <n v="1249"/>
    <n v="1"/>
    <n v="761"/>
    <s v="BRANDISH WEAPON"/>
    <s v="0913 0554 0400 0444 0421 0319 2004"/>
    <n v="28"/>
    <s v="F"/>
    <s v="B"/>
    <n v="501"/>
    <s v="SINGLE FAMILY DWELLING"/>
    <n v="216"/>
    <s v="SCISSORS"/>
    <s v="IC"/>
    <s v="Invest Cont"/>
    <n v="761"/>
    <n v="930"/>
    <m/>
    <m/>
    <s v="600 W  63RD                         PL"/>
    <m/>
    <n v="33.981900000000003"/>
    <n v="-118.28489999999999"/>
    <n v="0"/>
  </r>
  <r>
    <n v="200116290"/>
    <d v="2020-08-10T00:00:00"/>
    <d v="2020-08-10T00:00:00"/>
    <n v="2030"/>
    <n v="1"/>
    <x v="1"/>
    <n v="119"/>
    <n v="2"/>
    <n v="625"/>
    <s v="OTHER ASSAULT"/>
    <s v="0356 1822 1266 0917 0910"/>
    <n v="27"/>
    <s v="M"/>
    <s v="B"/>
    <n v="900"/>
    <s v="MTA - RED LINE - UNION STATION"/>
    <n v="500"/>
    <s v="UNKNOWN WEAPON/OTHER WEAPON"/>
    <s v="IC"/>
    <s v="Invest Cont"/>
    <n v="625"/>
    <m/>
    <m/>
    <m/>
    <s v="800 N  ALAMEDA                      ST"/>
    <m/>
    <n v="34.056100000000001"/>
    <n v="-118.2375"/>
    <n v="0"/>
  </r>
  <r>
    <n v="201012806"/>
    <d v="2020-09-06T00:00:00"/>
    <d v="2020-09-06T00:00:00"/>
    <n v="1030"/>
    <n v="10"/>
    <x v="11"/>
    <n v="1099"/>
    <n v="1"/>
    <n v="420"/>
    <s v="THEFT FROM MOTOR VEHICLE - PETTY ($950 &amp; UNDER)"/>
    <s v="1822 0344 1300"/>
    <n v="48"/>
    <s v="M"/>
    <s v="W"/>
    <n v="104"/>
    <s v="DRIVEWAY"/>
    <m/>
    <m/>
    <s v="IC"/>
    <s v="Invest Cont"/>
    <n v="420"/>
    <m/>
    <m/>
    <m/>
    <s v="16100    ROYAL MT                     DR"/>
    <m/>
    <n v="34.146099999999997"/>
    <n v="-118.48399999999999"/>
    <n v="0"/>
  </r>
  <r>
    <n v="201204271"/>
    <d v="2020-01-04T00:00:00"/>
    <d v="2020-01-04T00:00:00"/>
    <n v="1700"/>
    <n v="12"/>
    <x v="8"/>
    <n v="1218"/>
    <n v="1"/>
    <n v="440"/>
    <s v="THEFT PLAIN - PETTY ($950 &amp; UNDER)"/>
    <n v="344"/>
    <n v="55"/>
    <s v="F"/>
    <s v="B"/>
    <n v="501"/>
    <s v="SINGLE FAMILY DWELLING"/>
    <m/>
    <m/>
    <s v="IC"/>
    <s v="Invest Cont"/>
    <n v="440"/>
    <m/>
    <m/>
    <m/>
    <s v="800 W  58TH                         ST"/>
    <m/>
    <n v="33.989699999999999"/>
    <n v="-118.2871"/>
    <n v="0"/>
  </r>
  <r>
    <n v="200315764"/>
    <d v="2020-08-13T00:00:00"/>
    <d v="2020-08-13T00:00:00"/>
    <n v="2300"/>
    <n v="3"/>
    <x v="2"/>
    <n v="375"/>
    <n v="1"/>
    <n v="230"/>
    <s v="ASSAULT WITH DEADLY WEAPON, AGGRAVATED ASSAULT"/>
    <s v="0553 2021 0334 0445 0329 1307 0913"/>
    <n v="34"/>
    <s v="F"/>
    <s v="B"/>
    <n v="502"/>
    <s v="MULTI-UNIT DWELLING (APARTMENT, DUPLEX, ETC)"/>
    <n v="204"/>
    <s v="FOLDING KNIFE"/>
    <s v="AO"/>
    <s v="Adult Other"/>
    <n v="230"/>
    <m/>
    <m/>
    <m/>
    <s v="MARTIN LUTHER KING JR        BL"/>
    <s v="WESTERN"/>
    <n v="34.010899999999999"/>
    <n v="-118.30889999999999"/>
    <n v="0"/>
  </r>
  <r>
    <n v="201209220"/>
    <d v="2020-03-16T00:00:00"/>
    <d v="2020-03-16T00:00:00"/>
    <n v="2320"/>
    <n v="12"/>
    <x v="8"/>
    <n v="1219"/>
    <n v="2"/>
    <n v="626"/>
    <s v="INTIMATE PARTNER - SIMPLE ASSAULT"/>
    <s v="0913 0400 0416 1814 2000"/>
    <n v="37"/>
    <s v="F"/>
    <s v="B"/>
    <n v="502"/>
    <s v="MULTI-UNIT DWELLING (APARTMENT, DUPLEX, ETC)"/>
    <n v="400"/>
    <s v="STRONG-ARM (HANDS, FIST, FEET OR BODILY FORCE)"/>
    <s v="AO"/>
    <s v="Adult Other"/>
    <n v="626"/>
    <m/>
    <m/>
    <m/>
    <s v="5300 S  FIGUEROA                     ST"/>
    <m/>
    <n v="33.994199999999999"/>
    <n v="-118.28270000000001"/>
    <n v="0"/>
  </r>
  <r>
    <n v="200121920"/>
    <d v="2020-12-04T00:00:00"/>
    <d v="2020-12-03T00:00:00"/>
    <n v="1815"/>
    <n v="1"/>
    <x v="1"/>
    <n v="101"/>
    <n v="1"/>
    <n v="440"/>
    <s v="THEFT PLAIN - PETTY ($950 &amp; UNDER)"/>
    <s v="0394 1822 0344"/>
    <n v="29"/>
    <s v="F"/>
    <s v="A"/>
    <n v="502"/>
    <s v="MULTI-UNIT DWELLING (APARTMENT, DUPLEX, ETC)"/>
    <m/>
    <m/>
    <s v="IC"/>
    <s v="Invest Cont"/>
    <n v="440"/>
    <m/>
    <m/>
    <m/>
    <s v="900    FIGUEROA                     TR"/>
    <m/>
    <n v="34.066299999999998"/>
    <n v="-118.24420000000001"/>
    <n v="0"/>
  </r>
  <r>
    <n v="201113882"/>
    <d v="2020-09-22T00:00:00"/>
    <d v="2020-07-13T00:00:00"/>
    <n v="1500"/>
    <n v="11"/>
    <x v="7"/>
    <n v="1145"/>
    <n v="1"/>
    <n v="310"/>
    <s v="BURGLARY"/>
    <s v="1822 0344"/>
    <n v="0"/>
    <s v="X"/>
    <s v="X"/>
    <n v="210"/>
    <s v="RESTAURANT/FAST FOOD"/>
    <m/>
    <m/>
    <s v="IC"/>
    <s v="Invest Cont"/>
    <n v="310"/>
    <m/>
    <m/>
    <m/>
    <s v="2900    GILROY                       ST"/>
    <m/>
    <n v="34.106099999999998"/>
    <n v="-118.2518"/>
    <n v="0"/>
  </r>
  <r>
    <n v="200305768"/>
    <d v="2020-01-30T00:00:00"/>
    <d v="2020-01-30T00:00:00"/>
    <n v="1300"/>
    <n v="3"/>
    <x v="2"/>
    <n v="379"/>
    <n v="1"/>
    <n v="341"/>
    <s v="THEFT-GRAND ($950.01 &amp; OVER)EXCPT,GUNS,FOWL,LIVESTK,PROD"/>
    <s v="1822 2024 0344"/>
    <n v="41"/>
    <s v="F"/>
    <s v="H"/>
    <n v="502"/>
    <s v="MULTI-UNIT DWELLING (APARTMENT, DUPLEX, ETC)"/>
    <n v="400"/>
    <s v="STRONG-ARM (HANDS, FIST, FEET OR BODILY FORCE)"/>
    <s v="IC"/>
    <s v="Invest Cont"/>
    <n v="341"/>
    <m/>
    <m/>
    <m/>
    <s v="1000 W  38TH                         ST"/>
    <m/>
    <n v="34.016800000000003"/>
    <n v="-118.2915"/>
    <n v="0"/>
  </r>
  <r>
    <n v="200311721"/>
    <d v="2020-05-21T00:00:00"/>
    <d v="2020-05-20T00:00:00"/>
    <n v="2230"/>
    <n v="3"/>
    <x v="2"/>
    <n v="396"/>
    <n v="2"/>
    <n v="626"/>
    <s v="INTIMATE PARTNER - SIMPLE ASSAULT"/>
    <s v="0913 2000 1813 0416 0444 0429"/>
    <n v="29"/>
    <s v="F"/>
    <s v="H"/>
    <n v="502"/>
    <s v="MULTI-UNIT DWELLING (APARTMENT, DUPLEX, ETC)"/>
    <n v="400"/>
    <s v="STRONG-ARM (HANDS, FIST, FEET OR BODILY FORCE)"/>
    <s v="IC"/>
    <s v="Invest Cont"/>
    <n v="626"/>
    <m/>
    <m/>
    <m/>
    <s v="800 W  43RD                         ST"/>
    <m/>
    <n v="34.005499999999998"/>
    <n v="-118.2872"/>
    <n v="0"/>
  </r>
  <r>
    <n v="200111975"/>
    <d v="2020-05-20T00:00:00"/>
    <d v="2020-05-20T00:00:00"/>
    <n v="1505"/>
    <n v="1"/>
    <x v="1"/>
    <n v="156"/>
    <n v="1"/>
    <n v="230"/>
    <s v="ASSAULT WITH DEADLY WEAPON, AGGRAVATED ASSAULT"/>
    <s v="1218 2004 1402 0913 0361 0421 0334 2029"/>
    <n v="55"/>
    <s v="M"/>
    <s v="B"/>
    <n v="502"/>
    <s v="MULTI-UNIT DWELLING (APARTMENT, DUPLEX, ETC)"/>
    <n v="207"/>
    <s v="OTHER KNIFE"/>
    <s v="AA"/>
    <s v="Adult Arrest"/>
    <n v="230"/>
    <n v="998"/>
    <m/>
    <m/>
    <s v="500    WALL                         ST"/>
    <m/>
    <n v="34.044899999999998"/>
    <n v="-118.2458"/>
    <n v="1"/>
  </r>
  <r>
    <n v="201110045"/>
    <d v="2020-06-04T00:00:00"/>
    <d v="2020-06-03T00:00:00"/>
    <n v="1414"/>
    <n v="11"/>
    <x v="7"/>
    <n v="1177"/>
    <n v="2"/>
    <n v="624"/>
    <s v="BATTERY - SIMPLE ASSAULT"/>
    <s v="0913 0444 1803"/>
    <n v="42"/>
    <s v="M"/>
    <s v="W"/>
    <n v="702"/>
    <s v="OFFICE BUILDING/OFFICE"/>
    <n v="400"/>
    <s v="STRONG-ARM (HANDS, FIST, FEET OR BODILY FORCE)"/>
    <s v="AA"/>
    <s v="Adult Arrest"/>
    <n v="624"/>
    <m/>
    <m/>
    <m/>
    <s v="500 W  AVENUE 26"/>
    <m/>
    <n v="34.0839"/>
    <n v="-118.22239999999999"/>
    <n v="1"/>
  </r>
  <r>
    <n v="200111005"/>
    <d v="2020-04-26T00:00:00"/>
    <d v="2020-04-24T00:00:00"/>
    <n v="700"/>
    <n v="1"/>
    <x v="1"/>
    <n v="122"/>
    <n v="2"/>
    <n v="740"/>
    <s v="VANDALISM - FELONY ($400 &amp; OVER, ALL CHURCH VANDALISMS)"/>
    <n v="329"/>
    <n v="42"/>
    <s v="M"/>
    <s v="H"/>
    <n v="122"/>
    <s v="VEHICLE, PASSENGER/TRUCK"/>
    <m/>
    <m/>
    <s v="IC"/>
    <s v="Invest Cont"/>
    <n v="740"/>
    <m/>
    <m/>
    <m/>
    <s v="GRAND"/>
    <s v="TEMPLE"/>
    <n v="34.058199999999999"/>
    <n v="-118.2465"/>
    <n v="0"/>
  </r>
  <r>
    <n v="200112422"/>
    <d v="2020-05-31T00:00:00"/>
    <d v="2020-05-30T00:00:00"/>
    <n v="2250"/>
    <n v="1"/>
    <x v="1"/>
    <n v="174"/>
    <n v="2"/>
    <n v="946"/>
    <s v="OTHER MISCELLANEOUS CRIME"/>
    <s v="0329 0344 2004 1822 1609"/>
    <n v="0"/>
    <s v="M"/>
    <s v="W"/>
    <n v="203"/>
    <s v="OTHER BUSINESS"/>
    <m/>
    <m/>
    <s v="AO"/>
    <s v="Adult Other"/>
    <n v="946"/>
    <m/>
    <m/>
    <m/>
    <s v="800 S  LOS ANGELES                  ST"/>
    <m/>
    <n v="34.0426"/>
    <n v="-118.25279999999999"/>
    <n v="0"/>
  </r>
  <r>
    <n v="201005336"/>
    <d v="2020-02-01T00:00:00"/>
    <d v="2020-01-29T00:00:00"/>
    <n v="1500"/>
    <n v="10"/>
    <x v="11"/>
    <n v="1023"/>
    <n v="1"/>
    <n v="330"/>
    <s v="BURGLARY FROM VEHICLE"/>
    <s v="1822 1302 1300 0344 0377"/>
    <n v="38"/>
    <s v="F"/>
    <s v="H"/>
    <n v="101"/>
    <s v="STREET"/>
    <m/>
    <m/>
    <s v="IC"/>
    <s v="Invest Cont"/>
    <n v="330"/>
    <m/>
    <m/>
    <m/>
    <s v="WILBUR                       AV"/>
    <s v="VANOWEN                      ST"/>
    <n v="34.193899999999999"/>
    <n v="-118.5448"/>
    <n v="0"/>
  </r>
  <r>
    <n v="200708062"/>
    <d v="2020-04-07T00:00:00"/>
    <d v="2020-04-05T00:00:00"/>
    <n v="2100"/>
    <n v="7"/>
    <x v="0"/>
    <n v="701"/>
    <n v="1"/>
    <n v="330"/>
    <s v="BURGLARY FROM VEHICLE"/>
    <s v="1300 0344"/>
    <n v="44"/>
    <s v="M"/>
    <s v="O"/>
    <n v="101"/>
    <s v="STREET"/>
    <m/>
    <m/>
    <s v="IC"/>
    <s v="Invest Cont"/>
    <n v="330"/>
    <m/>
    <m/>
    <m/>
    <s v="EDINBURGH                    AV"/>
    <s v="MELROSE                      AV"/>
    <n v="34.083799999999997"/>
    <n v="-118.3638"/>
    <n v="0"/>
  </r>
  <r>
    <n v="200214982"/>
    <d v="2020-09-14T00:00:00"/>
    <d v="2020-09-09T00:00:00"/>
    <n v="2300"/>
    <n v="2"/>
    <x v="5"/>
    <n v="221"/>
    <n v="1"/>
    <n v="121"/>
    <s v="RAPE, FORCIBLE"/>
    <s v="1206 2034 1219 0940 1822"/>
    <n v="32"/>
    <s v="F"/>
    <s v="W"/>
    <n v="502"/>
    <s v="MULTI-UNIT DWELLING (APARTMENT, DUPLEX, ETC)"/>
    <n v="500"/>
    <s v="UNKNOWN WEAPON/OTHER WEAPON"/>
    <s v="IC"/>
    <s v="Invest Cont"/>
    <n v="121"/>
    <m/>
    <m/>
    <m/>
    <s v="4000    OAKWOOD                      AV"/>
    <m/>
    <n v="34.0777"/>
    <n v="-118.2932"/>
    <n v="0"/>
  </r>
  <r>
    <n v="200712641"/>
    <d v="2020-08-11T00:00:00"/>
    <d v="2020-05-30T00:00:00"/>
    <n v="1700"/>
    <n v="7"/>
    <x v="0"/>
    <n v="735"/>
    <n v="1"/>
    <n v="310"/>
    <s v="BURGLARY"/>
    <s v="1822 0344 1609"/>
    <n v="40"/>
    <s v="M"/>
    <s v="W"/>
    <n v="409"/>
    <s v="BEAUTY SUPPLY STORE"/>
    <m/>
    <m/>
    <s v="IC"/>
    <s v="Invest Cont"/>
    <n v="310"/>
    <m/>
    <m/>
    <m/>
    <s v="5400    WILSHIRE                     BL"/>
    <m/>
    <n v="34.063299999999998"/>
    <n v="-118.3473"/>
    <n v="0"/>
  </r>
  <r>
    <n v="201207697"/>
    <d v="2020-02-23T00:00:00"/>
    <d v="2020-02-23T00:00:00"/>
    <n v="1205"/>
    <n v="12"/>
    <x v="8"/>
    <n v="1233"/>
    <n v="1"/>
    <n v="230"/>
    <s v="ASSAULT WITH DEADLY WEAPON, AGGRAVATED ASSAULT"/>
    <s v="1822 1402 0216 1309 0342 0906 0853"/>
    <n v="0"/>
    <s v="F"/>
    <s v="B"/>
    <n v="108"/>
    <s v="PARKING LOT"/>
    <n v="109"/>
    <s v="SEMI-AUTOMATIC PISTOL"/>
    <s v="JA"/>
    <s v="Juv Arrest"/>
    <n v="230"/>
    <n v="998"/>
    <m/>
    <m/>
    <s v="1600 W  SLAUSON                      AV"/>
    <m/>
    <n v="33.989199999999997"/>
    <n v="-118.3045"/>
    <n v="1"/>
  </r>
  <r>
    <n v="200311576"/>
    <d v="2020-05-19T00:00:00"/>
    <d v="2020-05-19T00:00:00"/>
    <n v="1710"/>
    <n v="3"/>
    <x v="2"/>
    <n v="341"/>
    <n v="2"/>
    <n v="930"/>
    <s v="CRIMINAL THREATS - NO WEAPON DISPLAYED"/>
    <s v="0421 0443 1906 1210"/>
    <n v="36"/>
    <s v="M"/>
    <s v="H"/>
    <n v="501"/>
    <s v="SINGLE FAMILY DWELLING"/>
    <n v="511"/>
    <s v="VERBAL THREAT"/>
    <s v="IC"/>
    <s v="Invest Cont"/>
    <n v="930"/>
    <m/>
    <m/>
    <m/>
    <s v="5800    BOWCROFT                     ST"/>
    <m/>
    <n v="34.020600000000002"/>
    <n v="-118.3725"/>
    <n v="0"/>
  </r>
  <r>
    <n v="200205966"/>
    <d v="2020-02-09T00:00:00"/>
    <d v="2020-02-09T00:00:00"/>
    <n v="1615"/>
    <n v="2"/>
    <x v="5"/>
    <n v="246"/>
    <n v="1"/>
    <n v="510"/>
    <s v="VEHICLE - STOLEN"/>
    <m/>
    <n v="0"/>
    <m/>
    <m/>
    <n v="108"/>
    <s v="PARKING LOT"/>
    <m/>
    <m/>
    <s v="AA"/>
    <s v="Adult Arrest"/>
    <n v="510"/>
    <m/>
    <m/>
    <m/>
    <s v="1900 W  6TH                          ST"/>
    <m/>
    <n v="34.059800000000003"/>
    <n v="-118.2734"/>
    <n v="1"/>
  </r>
  <r>
    <n v="200711295"/>
    <d v="2020-07-06T00:00:00"/>
    <d v="2020-07-05T00:00:00"/>
    <n v="1300"/>
    <n v="7"/>
    <x v="0"/>
    <n v="702"/>
    <n v="1"/>
    <n v="510"/>
    <s v="VEHICLE - STOLEN"/>
    <m/>
    <n v="0"/>
    <m/>
    <m/>
    <n v="101"/>
    <s v="STREET"/>
    <m/>
    <m/>
    <s v="IC"/>
    <s v="Invest Cont"/>
    <n v="510"/>
    <m/>
    <m/>
    <m/>
    <s v="900 N  VISTA                        ST"/>
    <m/>
    <n v="34.0871"/>
    <n v="-118.3523"/>
    <n v="0"/>
  </r>
  <r>
    <n v="200311703"/>
    <d v="2020-05-22T00:00:00"/>
    <d v="2020-05-22T00:00:00"/>
    <n v="1615"/>
    <n v="3"/>
    <x v="2"/>
    <n v="363"/>
    <n v="1"/>
    <n v="310"/>
    <s v="BURGLARY"/>
    <s v="1202 0344 2032"/>
    <n v="66"/>
    <s v="F"/>
    <s v="B"/>
    <n v="502"/>
    <s v="MULTI-UNIT DWELLING (APARTMENT, DUPLEX, ETC)"/>
    <m/>
    <m/>
    <s v="IC"/>
    <s v="Invest Cont"/>
    <n v="310"/>
    <m/>
    <m/>
    <m/>
    <s v="4000    BUCKINGHAM                   RD"/>
    <m/>
    <n v="34.014800000000001"/>
    <n v="-118.3417"/>
    <n v="0"/>
  </r>
  <r>
    <n v="200105107"/>
    <d v="2020-01-16T00:00:00"/>
    <d v="2020-01-16T00:00:00"/>
    <n v="650"/>
    <n v="1"/>
    <x v="1"/>
    <n v="118"/>
    <n v="2"/>
    <n v="930"/>
    <s v="CRIMINAL THREATS - NO WEAPON DISPLAYED"/>
    <s v="0603 0421"/>
    <n v="25"/>
    <s v="F"/>
    <s v="H"/>
    <n v="502"/>
    <s v="MULTI-UNIT DWELLING (APARTMENT, DUPLEX, ETC)"/>
    <n v="511"/>
    <s v="VERBAL THREAT"/>
    <s v="AO"/>
    <s v="Adult Other"/>
    <n v="930"/>
    <m/>
    <m/>
    <m/>
    <s v="100    BLOOM                        ST"/>
    <m/>
    <n v="34.065199999999997"/>
    <n v="-118.2306"/>
    <n v="0"/>
  </r>
  <r>
    <n v="200120979"/>
    <d v="2020-11-13T00:00:00"/>
    <d v="2020-10-22T00:00:00"/>
    <n v="1800"/>
    <n v="1"/>
    <x v="1"/>
    <n v="162"/>
    <n v="1"/>
    <n v="510"/>
    <s v="VEHICLE - STOLEN"/>
    <m/>
    <n v="0"/>
    <m/>
    <m/>
    <n v="101"/>
    <s v="STREET"/>
    <m/>
    <m/>
    <s v="IC"/>
    <s v="Invest Cont"/>
    <n v="510"/>
    <m/>
    <m/>
    <m/>
    <s v="800 S  OLIVE                        ST"/>
    <m/>
    <n v="34.043700000000001"/>
    <n v="-118.2582"/>
    <n v="0"/>
  </r>
  <r>
    <n v="200815036"/>
    <d v="2020-10-08T00:00:00"/>
    <d v="2020-10-08T00:00:00"/>
    <n v="1444"/>
    <n v="8"/>
    <x v="12"/>
    <n v="835"/>
    <n v="1"/>
    <n v="341"/>
    <s v="THEFT-GRAND ($950.01 &amp; OVER)EXCPT,GUNS,FOWL,LIVESTK,PROD"/>
    <s v="0202 1420 0344 1822 1309"/>
    <n v="0"/>
    <s v="X"/>
    <s v="X"/>
    <n v="502"/>
    <s v="MULTI-UNIT DWELLING (APARTMENT, DUPLEX, ETC)"/>
    <m/>
    <m/>
    <s v="IC"/>
    <s v="Invest Cont"/>
    <n v="341"/>
    <m/>
    <m/>
    <m/>
    <s v="1700 S  BENTLEY                      AV"/>
    <m/>
    <n v="34.047499999999999"/>
    <n v="-118.44289999999999"/>
    <n v="0"/>
  </r>
  <r>
    <n v="201209578"/>
    <d v="2020-03-22T00:00:00"/>
    <d v="2020-03-22T00:00:00"/>
    <n v="1930"/>
    <n v="12"/>
    <x v="8"/>
    <n v="1257"/>
    <n v="2"/>
    <n v="624"/>
    <s v="BATTERY - SIMPLE ASSAULT"/>
    <s v="0416 0913 1218"/>
    <n v="34"/>
    <s v="M"/>
    <s v="B"/>
    <n v="101"/>
    <s v="STREET"/>
    <n v="400"/>
    <s v="STRONG-ARM (HANDS, FIST, FEET OR BODILY FORCE)"/>
    <s v="IC"/>
    <s v="Invest Cont"/>
    <n v="624"/>
    <m/>
    <m/>
    <m/>
    <s v="77TH                         ST"/>
    <s v="GRAND                        AV"/>
    <n v="33.969799999999999"/>
    <n v="-118.2803"/>
    <n v="0"/>
  </r>
  <r>
    <n v="200209018"/>
    <d v="2020-04-15T00:00:00"/>
    <d v="2020-04-14T00:00:00"/>
    <n v="2100"/>
    <n v="2"/>
    <x v="5"/>
    <n v="237"/>
    <n v="1"/>
    <n v="480"/>
    <s v="BIKE - STOLEN"/>
    <n v="344"/>
    <n v="28"/>
    <s v="M"/>
    <s v="W"/>
    <n v="121"/>
    <s v="YARD (RESIDENTIAL/BUSINESS)"/>
    <m/>
    <m/>
    <s v="IC"/>
    <s v="Invest Cont"/>
    <n v="480"/>
    <m/>
    <m/>
    <m/>
    <s v="1500    COUNCIL                      ST"/>
    <m/>
    <n v="34.065600000000003"/>
    <n v="-118.2611"/>
    <n v="0"/>
  </r>
  <r>
    <n v="200205534"/>
    <d v="2020-01-31T00:00:00"/>
    <d v="2020-01-29T00:00:00"/>
    <n v="1600"/>
    <n v="2"/>
    <x v="5"/>
    <n v="235"/>
    <n v="2"/>
    <n v="860"/>
    <s v="BATTERY WITH SEXUAL CONTACT"/>
    <s v="1251 1259 0913 1817 0503 0522 0510"/>
    <n v="14"/>
    <s v="F"/>
    <s v="H"/>
    <n v="502"/>
    <s v="MULTI-UNIT DWELLING (APARTMENT, DUPLEX, ETC)"/>
    <n v="400"/>
    <s v="STRONG-ARM (HANDS, FIST, FEET OR BODILY FORCE)"/>
    <s v="IC"/>
    <s v="Invest Cont"/>
    <n v="860"/>
    <m/>
    <m/>
    <m/>
    <s v="100 S  PARK VIEW                    ST"/>
    <m/>
    <n v="34.068100000000001"/>
    <n v="-118.2735"/>
    <n v="0"/>
  </r>
  <r>
    <n v="201217442"/>
    <d v="2020-07-30T00:00:00"/>
    <d v="2020-07-30T00:00:00"/>
    <n v="545"/>
    <n v="12"/>
    <x v="8"/>
    <n v="1257"/>
    <n v="1"/>
    <n v="420"/>
    <s v="THEFT FROM MOTOR VEHICLE - PETTY ($950 &amp; UNDER)"/>
    <s v="1822 0342 1309 0344 0385 0216"/>
    <n v="0"/>
    <s v="X"/>
    <s v="X"/>
    <n v="101"/>
    <s v="STREET"/>
    <m/>
    <m/>
    <s v="IC"/>
    <s v="Invest Cont"/>
    <n v="420"/>
    <m/>
    <m/>
    <m/>
    <s v="78TH                         ST"/>
    <s v="FIGUEROA"/>
    <n v="33.968800000000002"/>
    <n v="-118.28270000000001"/>
    <n v="0"/>
  </r>
  <r>
    <n v="200716969"/>
    <d v="2020-12-11T00:00:00"/>
    <d v="2020-11-27T00:00:00"/>
    <n v="930"/>
    <n v="7"/>
    <x v="0"/>
    <n v="764"/>
    <n v="1"/>
    <n v="310"/>
    <s v="BURGLARY"/>
    <s v="0321 1601"/>
    <n v="46"/>
    <s v="F"/>
    <s v="W"/>
    <n v="501"/>
    <s v="SINGLE FAMILY DWELLING"/>
    <n v="306"/>
    <s v="ROCK/THROWN OBJECT"/>
    <s v="IC"/>
    <s v="Invest Cont"/>
    <n v="310"/>
    <m/>
    <m/>
    <m/>
    <s v="1500 S  COCHRAN                      AV"/>
    <m/>
    <n v="34.047499999999999"/>
    <n v="-118.35299999999999"/>
    <n v="0"/>
  </r>
  <r>
    <n v="201010324"/>
    <d v="2020-06-24T00:00:00"/>
    <d v="2020-06-24T00:00:00"/>
    <n v="725"/>
    <n v="10"/>
    <x v="11"/>
    <n v="1045"/>
    <n v="2"/>
    <n v="624"/>
    <s v="BATTERY - SIMPLE ASSAULT"/>
    <s v="0400 0554 0913 0416"/>
    <n v="21"/>
    <s v="M"/>
    <s v="O"/>
    <n v="501"/>
    <s v="SINGLE FAMILY DWELLING"/>
    <n v="400"/>
    <s v="STRONG-ARM (HANDS, FIST, FEET OR BODILY FORCE)"/>
    <s v="AA"/>
    <s v="Adult Arrest"/>
    <n v="624"/>
    <m/>
    <m/>
    <m/>
    <s v="5800    ZELZAH                       AV"/>
    <m/>
    <n v="34.175800000000002"/>
    <n v="-118.5215"/>
    <n v="1"/>
  </r>
  <r>
    <n v="200707842"/>
    <d v="2020-03-29T00:00:00"/>
    <d v="2020-03-29T00:00:00"/>
    <n v="2010"/>
    <n v="7"/>
    <x v="0"/>
    <n v="782"/>
    <n v="2"/>
    <n v="624"/>
    <s v="BATTERY - SIMPLE ASSAULT"/>
    <s v="1822 0416 0446 2004"/>
    <n v="30"/>
    <s v="M"/>
    <s v="H"/>
    <n v="102"/>
    <s v="SIDEWALK"/>
    <n v="400"/>
    <s v="STRONG-ARM (HANDS, FIST, FEET OR BODILY FORCE)"/>
    <s v="AA"/>
    <s v="Adult Arrest"/>
    <n v="624"/>
    <m/>
    <m/>
    <m/>
    <s v="LA CIENEGA                   BL"/>
    <s v="WASHINGTON                   AV"/>
    <n v="34.038699999999999"/>
    <n v="-118.3717"/>
    <n v="1"/>
  </r>
  <r>
    <n v="200216579"/>
    <d v="2020-10-23T00:00:00"/>
    <d v="2020-10-18T00:00:00"/>
    <n v="1800"/>
    <n v="2"/>
    <x v="5"/>
    <n v="245"/>
    <n v="1"/>
    <n v="510"/>
    <s v="VEHICLE - STOLEN"/>
    <m/>
    <n v="0"/>
    <m/>
    <m/>
    <n v="101"/>
    <s v="STREET"/>
    <m/>
    <m/>
    <s v="IC"/>
    <s v="Invest Cont"/>
    <n v="510"/>
    <m/>
    <m/>
    <m/>
    <s v="600 S  CARONDELET                   ST"/>
    <m/>
    <n v="34.060899999999997"/>
    <n v="-118.28"/>
    <n v="0"/>
  </r>
  <r>
    <n v="200900646"/>
    <d v="2020-03-15T00:00:00"/>
    <d v="2020-03-15T00:00:00"/>
    <n v="1100"/>
    <n v="9"/>
    <x v="3"/>
    <n v="909"/>
    <n v="1"/>
    <n v="236"/>
    <s v="INTIMATE PARTNER - AGGRAVATED ASSAULT"/>
    <s v="0446 1414 0906 2000 0913 1814 0416"/>
    <n v="24"/>
    <s v="F"/>
    <s v="H"/>
    <n v="502"/>
    <s v="MULTI-UNIT DWELLING (APARTMENT, DUPLEX, ETC)"/>
    <n v="400"/>
    <s v="STRONG-ARM (HANDS, FIST, FEET OR BODILY FORCE)"/>
    <s v="AA"/>
    <s v="Adult Arrest"/>
    <n v="236"/>
    <m/>
    <m/>
    <m/>
    <s v="13500    SHERMAN                      WY"/>
    <m/>
    <n v="34.204999999999998"/>
    <n v="-118.43389999999999"/>
    <n v="1"/>
  </r>
  <r>
    <n v="200505979"/>
    <d v="2020-02-17T00:00:00"/>
    <d v="2020-02-16T00:00:00"/>
    <n v="2200"/>
    <n v="5"/>
    <x v="10"/>
    <n v="511"/>
    <n v="1"/>
    <n v="420"/>
    <s v="THEFT FROM MOTOR VEHICLE - PETTY ($950 &amp; UNDER)"/>
    <m/>
    <n v="0"/>
    <m/>
    <m/>
    <n v="104"/>
    <s v="DRIVEWAY"/>
    <m/>
    <m/>
    <s v="IC"/>
    <s v="Invest Cont"/>
    <n v="420"/>
    <m/>
    <m/>
    <m/>
    <s v="1400    255TH                        ST"/>
    <m/>
    <n v="33.792499999999997"/>
    <n v="-118.30119999999999"/>
    <n v="0"/>
  </r>
  <r>
    <n v="200618941"/>
    <d v="2020-12-03T00:00:00"/>
    <d v="2020-11-20T00:00:00"/>
    <n v="1100"/>
    <n v="6"/>
    <x v="9"/>
    <n v="626"/>
    <n v="2"/>
    <n v="354"/>
    <s v="THEFT OF IDENTITY"/>
    <n v="1822"/>
    <n v="22"/>
    <s v="M"/>
    <s v="O"/>
    <n v="501"/>
    <s v="SINGLE FAMILY DWELLING"/>
    <m/>
    <m/>
    <s v="IC"/>
    <s v="Invest Cont"/>
    <n v="354"/>
    <m/>
    <m/>
    <m/>
    <s v="6400    IVARENE                      AV"/>
    <m/>
    <n v="34.110799999999998"/>
    <n v="-118.3282"/>
    <n v="0"/>
  </r>
  <r>
    <n v="200913949"/>
    <d v="2020-08-25T00:00:00"/>
    <d v="2020-08-24T00:00:00"/>
    <n v="600"/>
    <n v="9"/>
    <x v="3"/>
    <n v="935"/>
    <n v="1"/>
    <n v="420"/>
    <s v="THEFT FROM MOTOR VEHICLE - PETTY ($950 &amp; UNDER)"/>
    <m/>
    <n v="0"/>
    <m/>
    <m/>
    <n v="108"/>
    <s v="PARKING LOT"/>
    <m/>
    <m/>
    <s v="IC"/>
    <s v="Invest Cont"/>
    <n v="420"/>
    <m/>
    <m/>
    <m/>
    <s v="6200    HAZELTINE                    AV"/>
    <m/>
    <n v="34.183700000000002"/>
    <n v="-118.4443"/>
    <n v="0"/>
  </r>
  <r>
    <n v="201209283"/>
    <d v="2020-03-16T00:00:00"/>
    <d v="2020-03-15T00:00:00"/>
    <n v="410"/>
    <n v="12"/>
    <x v="8"/>
    <n v="1252"/>
    <n v="1"/>
    <n v="230"/>
    <s v="ASSAULT WITH DEADLY WEAPON, AGGRAVATED ASSAULT"/>
    <s v="0906 1100 1402 1407 0334 0450 1822"/>
    <n v="0"/>
    <s v="M"/>
    <s v="B"/>
    <n v="101"/>
    <s v="STREET"/>
    <n v="107"/>
    <s v="OTHER FIREARM"/>
    <s v="IC"/>
    <s v="Invest Cont"/>
    <n v="230"/>
    <n v="998"/>
    <m/>
    <m/>
    <s v="2400 W  75TH                         ST"/>
    <m/>
    <n v="33.971899999999998"/>
    <n v="-118.3199"/>
    <n v="0"/>
  </r>
  <r>
    <n v="200312226"/>
    <d v="2020-06-02T00:00:00"/>
    <d v="2020-05-06T00:00:00"/>
    <n v="1500"/>
    <n v="3"/>
    <x v="2"/>
    <n v="337"/>
    <n v="2"/>
    <n v="956"/>
    <s v="LETTERS, LEWD  -  TELEPHONE CALLS, LEWD"/>
    <s v="0913 1810 1906"/>
    <n v="26"/>
    <s v="F"/>
    <s v="W"/>
    <n v="501"/>
    <s v="SINGLE FAMILY DWELLING"/>
    <m/>
    <m/>
    <s v="IC"/>
    <s v="Invest Cont"/>
    <n v="956"/>
    <m/>
    <m/>
    <m/>
    <s v="3100    VAN BUREN                    PL"/>
    <m/>
    <n v="34.026400000000002"/>
    <n v="-118.297"/>
    <n v="0"/>
  </r>
  <r>
    <n v="200118993"/>
    <d v="2020-10-06T00:00:00"/>
    <d v="2020-09-15T00:00:00"/>
    <n v="830"/>
    <n v="1"/>
    <x v="1"/>
    <n v="182"/>
    <n v="2"/>
    <n v="956"/>
    <s v="LETTERS, LEWD  -  TELEPHONE CALLS, LEWD"/>
    <n v="2041"/>
    <n v="30"/>
    <s v="F"/>
    <s v="A"/>
    <n v="502"/>
    <s v="MULTI-UNIT DWELLING (APARTMENT, DUPLEX, ETC)"/>
    <m/>
    <m/>
    <s v="IC"/>
    <s v="Invest Cont"/>
    <n v="956"/>
    <m/>
    <m/>
    <m/>
    <s v="1100 S  GRAND                        AV"/>
    <m/>
    <n v="34.040500000000002"/>
    <n v="-118.26300000000001"/>
    <n v="0"/>
  </r>
  <r>
    <n v="201109558"/>
    <d v="2020-05-19T00:00:00"/>
    <d v="2020-05-19T00:00:00"/>
    <n v="1040"/>
    <n v="11"/>
    <x v="7"/>
    <n v="1109"/>
    <n v="2"/>
    <n v="946"/>
    <s v="OTHER MISCELLANEOUS CRIME"/>
    <n v="1501"/>
    <n v="52"/>
    <s v="M"/>
    <s v="O"/>
    <n v="247"/>
    <s v="CAR WASH"/>
    <m/>
    <m/>
    <s v="IC"/>
    <s v="Invest Cont"/>
    <n v="946"/>
    <m/>
    <m/>
    <m/>
    <s v="1500    COLORADO                     BL"/>
    <m/>
    <n v="34.143900000000002"/>
    <n v="-118.1955"/>
    <n v="0"/>
  </r>
  <r>
    <n v="200209655"/>
    <d v="2020-04-30T00:00:00"/>
    <d v="2020-04-26T00:00:00"/>
    <n v="1045"/>
    <n v="2"/>
    <x v="5"/>
    <n v="271"/>
    <n v="1"/>
    <n v="440"/>
    <s v="THEFT PLAIN - PETTY ($950 &amp; UNDER)"/>
    <s v="0344 0394"/>
    <n v="29"/>
    <s v="M"/>
    <s v="J"/>
    <n v="502"/>
    <s v="MULTI-UNIT DWELLING (APARTMENT, DUPLEX, ETC)"/>
    <m/>
    <m/>
    <s v="IC"/>
    <s v="Invest Cont"/>
    <n v="440"/>
    <m/>
    <m/>
    <m/>
    <s v="900 S  LAKE                         ST"/>
    <m/>
    <n v="34.053899999999999"/>
    <n v="-118.2799"/>
    <n v="0"/>
  </r>
  <r>
    <n v="200504705"/>
    <d v="2020-01-17T00:00:00"/>
    <d v="2020-01-16T00:00:00"/>
    <n v="2300"/>
    <n v="5"/>
    <x v="10"/>
    <n v="503"/>
    <n v="1"/>
    <n v="510"/>
    <s v="VEHICLE - STOLEN"/>
    <m/>
    <n v="0"/>
    <m/>
    <m/>
    <n v="101"/>
    <s v="STREET"/>
    <m/>
    <m/>
    <s v="IC"/>
    <s v="Invest Cont"/>
    <n v="510"/>
    <m/>
    <m/>
    <m/>
    <s v="25600    MARIGOLD                     AV"/>
    <m/>
    <n v="33.791899999999998"/>
    <n v="-118.2959"/>
    <n v="0"/>
  </r>
  <r>
    <n v="200509089"/>
    <d v="2020-05-05T00:00:00"/>
    <d v="2020-05-04T00:00:00"/>
    <n v="1830"/>
    <n v="5"/>
    <x v="10"/>
    <n v="585"/>
    <n v="1"/>
    <n v="330"/>
    <s v="BURGLARY FROM VEHICLE"/>
    <s v="0344 0385 1300 1302 1601"/>
    <n v="31"/>
    <s v="M"/>
    <s v="H"/>
    <n v="103"/>
    <s v="ALLEY"/>
    <m/>
    <m/>
    <s v="IC"/>
    <s v="Invest Cont"/>
    <n v="330"/>
    <m/>
    <m/>
    <m/>
    <s v="700 W  24TH                         ST"/>
    <m/>
    <n v="33.7224"/>
    <n v="-118.2924"/>
    <n v="0"/>
  </r>
  <r>
    <n v="200606953"/>
    <d v="2020-02-25T00:00:00"/>
    <d v="2020-02-25T00:00:00"/>
    <n v="1220"/>
    <n v="6"/>
    <x v="9"/>
    <n v="656"/>
    <n v="1"/>
    <n v="230"/>
    <s v="ASSAULT WITH DEADLY WEAPON, AGGRAVATED ASSAULT"/>
    <s v="0447 2004 1822"/>
    <n v="57"/>
    <s v="M"/>
    <s v="H"/>
    <n v="101"/>
    <s v="STREET"/>
    <n v="306"/>
    <s v="ROCK/THROWN OBJECT"/>
    <s v="AA"/>
    <s v="Adult Arrest"/>
    <n v="230"/>
    <n v="998"/>
    <m/>
    <m/>
    <s v="1000    VINE                         ST"/>
    <m/>
    <n v="34.088900000000002"/>
    <n v="-118.3266"/>
    <n v="1"/>
  </r>
  <r>
    <n v="201108743"/>
    <d v="2020-04-24T00:00:00"/>
    <d v="2020-04-24T00:00:00"/>
    <n v="800"/>
    <n v="11"/>
    <x v="7"/>
    <n v="1181"/>
    <n v="1"/>
    <n v="440"/>
    <s v="THEFT PLAIN - PETTY ($950 &amp; UNDER)"/>
    <n v="325"/>
    <n v="0"/>
    <s v="X"/>
    <s v="X"/>
    <n v="403"/>
    <s v="DRUG STORE"/>
    <m/>
    <m/>
    <s v="IC"/>
    <s v="Invest Cont"/>
    <n v="440"/>
    <m/>
    <m/>
    <m/>
    <s v="1400    GLENDALE                     BL"/>
    <m/>
    <n v="34.080800000000004"/>
    <n v="-118.2655"/>
    <n v="0"/>
  </r>
  <r>
    <n v="200208914"/>
    <d v="2020-04-10T00:00:00"/>
    <d v="2020-04-10T00:00:00"/>
    <n v="1325"/>
    <n v="2"/>
    <x v="5"/>
    <n v="249"/>
    <n v="2"/>
    <n v="624"/>
    <s v="BATTERY - SIMPLE ASSAULT"/>
    <s v="0448 1822"/>
    <n v="26"/>
    <s v="M"/>
    <s v="B"/>
    <n v="402"/>
    <s v="MARKET"/>
    <n v="400"/>
    <s v="STRONG-ARM (HANDS, FIST, FEET OR BODILY FORCE)"/>
    <s v="AO"/>
    <s v="Adult Other"/>
    <n v="624"/>
    <m/>
    <m/>
    <m/>
    <s v="1100 W  6TH                          ST"/>
    <m/>
    <n v="34.054099999999998"/>
    <n v="-118.2621"/>
    <n v="0"/>
  </r>
  <r>
    <n v="201013044"/>
    <d v="2020-09-14T00:00:00"/>
    <d v="2020-09-14T00:00:00"/>
    <n v="245"/>
    <n v="10"/>
    <x v="11"/>
    <n v="1005"/>
    <n v="1"/>
    <n v="510"/>
    <s v="VEHICLE - STOLEN"/>
    <m/>
    <n v="0"/>
    <m/>
    <m/>
    <n v="101"/>
    <s v="STREET"/>
    <m/>
    <m/>
    <s v="IC"/>
    <s v="Invest Cont"/>
    <n v="510"/>
    <m/>
    <m/>
    <m/>
    <s v="7800    WHITE OAK                    AV"/>
    <m/>
    <n v="34.214700000000001"/>
    <n v="-118.523"/>
    <n v="0"/>
  </r>
  <r>
    <n v="200109341"/>
    <d v="2020-03-17T00:00:00"/>
    <d v="2020-03-04T00:00:00"/>
    <n v="1200"/>
    <n v="1"/>
    <x v="1"/>
    <n v="111"/>
    <n v="1"/>
    <n v="440"/>
    <s v="THEFT PLAIN - PETTY ($950 &amp; UNDER)"/>
    <s v="0394 1822 0344"/>
    <n v="24"/>
    <s v="M"/>
    <s v="W"/>
    <n v="501"/>
    <s v="SINGLE FAMILY DWELLING"/>
    <m/>
    <m/>
    <s v="IC"/>
    <s v="Invest Cont"/>
    <n v="440"/>
    <m/>
    <m/>
    <m/>
    <s v="800 N  BUNKER HILL                  AV"/>
    <m/>
    <n v="34.063699999999997"/>
    <n v="-118.244"/>
    <n v="0"/>
  </r>
  <r>
    <n v="201007783"/>
    <d v="2020-04-05T00:00:00"/>
    <d v="2020-04-04T00:00:00"/>
    <n v="1930"/>
    <n v="10"/>
    <x v="11"/>
    <n v="1061"/>
    <n v="1"/>
    <n v="310"/>
    <s v="BURGLARY"/>
    <s v="1605 1822 0344 1266"/>
    <n v="0"/>
    <s v="M"/>
    <s v="W"/>
    <n v="203"/>
    <s v="OTHER BUSINESS"/>
    <m/>
    <m/>
    <s v="IC"/>
    <s v="Invest Cont"/>
    <n v="310"/>
    <m/>
    <m/>
    <m/>
    <s v="19200    VENTURA                      BL"/>
    <m/>
    <n v="34.172600000000003"/>
    <n v="-118.5517"/>
    <n v="0"/>
  </r>
  <r>
    <n v="201209821"/>
    <d v="2020-03-25T00:00:00"/>
    <d v="2020-03-21T00:00:00"/>
    <n v="900"/>
    <n v="12"/>
    <x v="8"/>
    <n v="1283"/>
    <n v="2"/>
    <n v="624"/>
    <s v="BATTERY - SIMPLE ASSAULT"/>
    <s v="0913 0554 0400 0416 1259 1251"/>
    <n v="16"/>
    <s v="F"/>
    <s v="B"/>
    <n v="501"/>
    <s v="SINGLE FAMILY DWELLING"/>
    <n v="400"/>
    <s v="STRONG-ARM (HANDS, FIST, FEET OR BODILY FORCE)"/>
    <s v="IC"/>
    <s v="Invest Cont"/>
    <n v="624"/>
    <m/>
    <m/>
    <m/>
    <s v="10000 S  WESTERN                      AV"/>
    <m/>
    <n v="33.945500000000003"/>
    <n v="-118.309"/>
    <n v="0"/>
  </r>
  <r>
    <n v="200317227"/>
    <d v="2020-09-12T00:00:00"/>
    <d v="2020-09-12T00:00:00"/>
    <n v="1600"/>
    <n v="3"/>
    <x v="2"/>
    <n v="325"/>
    <n v="2"/>
    <n v="745"/>
    <s v="VANDALISM - MISDEAMEANOR ($399 OR UNDER)"/>
    <s v="0329 0311"/>
    <n v="19"/>
    <s v="X"/>
    <s v="X"/>
    <n v="203"/>
    <s v="OTHER BUSINESS"/>
    <m/>
    <m/>
    <s v="IC"/>
    <s v="Invest Cont"/>
    <n v="745"/>
    <m/>
    <m/>
    <m/>
    <s v="2800 S  VERMONT                      AV"/>
    <m/>
    <n v="34.0291"/>
    <n v="-118.2915"/>
    <n v="0"/>
  </r>
  <r>
    <n v="201208548"/>
    <d v="2020-03-05T00:00:00"/>
    <d v="2020-03-05T00:00:00"/>
    <n v="1730"/>
    <n v="12"/>
    <x v="8"/>
    <n v="1205"/>
    <n v="2"/>
    <n v="763"/>
    <s v="STALKING"/>
    <s v="0347 2004 0360"/>
    <n v="73"/>
    <s v="M"/>
    <s v="B"/>
    <n v="501"/>
    <s v="SINGLE FAMILY DWELLING"/>
    <n v="400"/>
    <s v="STRONG-ARM (HANDS, FIST, FEET OR BODILY FORCE)"/>
    <s v="AA"/>
    <s v="Adult Arrest"/>
    <n v="763"/>
    <m/>
    <m/>
    <m/>
    <s v="1400 W  49TH                         ST"/>
    <m/>
    <n v="33.999200000000002"/>
    <n v="-118.3002"/>
    <n v="1"/>
  </r>
  <r>
    <n v="200908152"/>
    <d v="2020-04-04T00:00:00"/>
    <d v="2020-04-03T00:00:00"/>
    <n v="2200"/>
    <n v="9"/>
    <x v="3"/>
    <n v="929"/>
    <n v="1"/>
    <n v="510"/>
    <s v="VEHICLE - STOLEN"/>
    <m/>
    <n v="0"/>
    <m/>
    <m/>
    <n v="108"/>
    <s v="PARKING LOT"/>
    <m/>
    <m/>
    <s v="IC"/>
    <s v="Invest Cont"/>
    <n v="510"/>
    <m/>
    <m/>
    <m/>
    <s v="6500    FULTON                       AV"/>
    <m/>
    <n v="34.188499999999998"/>
    <n v="-118.4225"/>
    <n v="0"/>
  </r>
  <r>
    <n v="201209886"/>
    <d v="2020-03-28T00:00:00"/>
    <d v="2020-03-28T00:00:00"/>
    <n v="240"/>
    <n v="12"/>
    <x v="8"/>
    <n v="1232"/>
    <n v="1"/>
    <n v="510"/>
    <s v="VEHICLE - STOLEN"/>
    <m/>
    <n v="0"/>
    <m/>
    <m/>
    <n v="101"/>
    <s v="STREET"/>
    <m/>
    <m/>
    <s v="IC"/>
    <s v="Invest Cont"/>
    <n v="510"/>
    <m/>
    <m/>
    <m/>
    <s v="3000 W  SLAUSON                      AV"/>
    <m/>
    <n v="33.989100000000001"/>
    <n v="-118.3258"/>
    <n v="0"/>
  </r>
  <r>
    <n v="200518138"/>
    <d v="2020-12-23T00:00:00"/>
    <d v="2020-12-22T00:00:00"/>
    <n v="1500"/>
    <n v="5"/>
    <x v="10"/>
    <n v="513"/>
    <n v="1"/>
    <n v="331"/>
    <s v="THEFT FROM MOTOR VEHICLE - GRAND ($950.01 AND OVER)"/>
    <s v="1300 0344"/>
    <n v="45"/>
    <s v="M"/>
    <s v="H"/>
    <n v="101"/>
    <s v="STREET"/>
    <m/>
    <m/>
    <s v="IC"/>
    <s v="Invest Cont"/>
    <n v="331"/>
    <m/>
    <m/>
    <m/>
    <s v="VERMONT"/>
    <s v="NORMANDIE"/>
    <n v="33.784799999999997"/>
    <n v="-118.2975"/>
    <n v="0"/>
  </r>
  <r>
    <n v="200404741"/>
    <d v="2020-01-20T00:00:00"/>
    <d v="2020-01-19T00:00:00"/>
    <n v="1900"/>
    <n v="4"/>
    <x v="4"/>
    <n v="468"/>
    <n v="1"/>
    <n v="330"/>
    <s v="BURGLARY FROM VEHICLE"/>
    <s v="1300 1302 0344"/>
    <n v="25"/>
    <s v="M"/>
    <s v="H"/>
    <n v="101"/>
    <s v="STREET"/>
    <m/>
    <m/>
    <s v="IC"/>
    <s v="Invest Cont"/>
    <n v="330"/>
    <m/>
    <m/>
    <m/>
    <s v="CONCORD"/>
    <s v="GLEASON"/>
    <n v="34.037100000000002"/>
    <n v="-118.1972"/>
    <n v="0"/>
  </r>
  <r>
    <n v="200917899"/>
    <d v="2020-11-30T00:00:00"/>
    <d v="2020-04-29T00:00:00"/>
    <n v="525"/>
    <n v="9"/>
    <x v="3"/>
    <n v="906"/>
    <n v="1"/>
    <n v="440"/>
    <s v="THEFT PLAIN - PETTY ($950 &amp; UNDER)"/>
    <s v="1420 1822 0349"/>
    <n v="42"/>
    <s v="F"/>
    <s v="H"/>
    <n v="502"/>
    <s v="MULTI-UNIT DWELLING (APARTMENT, DUPLEX, ETC)"/>
    <m/>
    <m/>
    <s v="IC"/>
    <s v="Invest Cont"/>
    <n v="440"/>
    <m/>
    <m/>
    <m/>
    <s v="14100    SHERMAN                      WY"/>
    <m/>
    <n v="34.206000000000003"/>
    <n v="-118.44450000000001"/>
    <n v="0"/>
  </r>
  <r>
    <n v="200516927"/>
    <d v="2020-11-20T00:00:00"/>
    <d v="2020-11-20T00:00:00"/>
    <n v="2100"/>
    <n v="5"/>
    <x v="10"/>
    <n v="564"/>
    <n v="2"/>
    <n v="745"/>
    <s v="VANDALISM - MISDEAMEANOR ($399 OR UNDER)"/>
    <s v="1822 1100 0329"/>
    <n v="43"/>
    <s v="F"/>
    <s v="H"/>
    <n v="501"/>
    <s v="SINGLE FAMILY DWELLING"/>
    <m/>
    <m/>
    <s v="IC"/>
    <s v="Invest Cont"/>
    <n v="745"/>
    <m/>
    <m/>
    <m/>
    <s v="300 W  2ND                          ST"/>
    <m/>
    <n v="33.742400000000004"/>
    <n v="-118.28570000000001"/>
    <n v="0"/>
  </r>
  <r>
    <n v="200408941"/>
    <d v="2020-05-17T00:00:00"/>
    <d v="2020-05-16T00:00:00"/>
    <n v="1800"/>
    <n v="4"/>
    <x v="4"/>
    <n v="429"/>
    <n v="2"/>
    <n v="626"/>
    <s v="INTIMATE PARTNER - SIMPLE ASSAULT"/>
    <s v="1814 2000 0913 0400 1243 0416"/>
    <n v="37"/>
    <s v="F"/>
    <s v="H"/>
    <n v="504"/>
    <s v="OTHER RESIDENCE"/>
    <n v="400"/>
    <s v="STRONG-ARM (HANDS, FIST, FEET OR BODILY FORCE)"/>
    <s v="AO"/>
    <s v="Adult Other"/>
    <n v="626"/>
    <m/>
    <m/>
    <m/>
    <s v="5400    ALLAN                        ST"/>
    <m/>
    <n v="34.086500000000001"/>
    <n v="-118.1647"/>
    <n v="0"/>
  </r>
  <r>
    <n v="201224918"/>
    <d v="2020-11-20T00:00:00"/>
    <d v="2020-11-20T00:00:00"/>
    <n v="1430"/>
    <n v="12"/>
    <x v="8"/>
    <n v="1268"/>
    <n v="2"/>
    <n v="625"/>
    <s v="OTHER ASSAULT"/>
    <s v="0417 0913 0603 1309"/>
    <n v="20"/>
    <s v="M"/>
    <s v="H"/>
    <n v="501"/>
    <s v="SINGLE FAMILY DWELLING"/>
    <n v="400"/>
    <s v="STRONG-ARM (HANDS, FIST, FEET OR BODILY FORCE)"/>
    <s v="IC"/>
    <s v="Invest Cont"/>
    <n v="625"/>
    <m/>
    <m/>
    <m/>
    <s v="200 E  80TH                         ST"/>
    <m/>
    <n v="33.966999999999999"/>
    <n v="-118.2717"/>
    <n v="0"/>
  </r>
  <r>
    <n v="200707374"/>
    <d v="2020-03-13T00:00:00"/>
    <d v="2020-03-13T00:00:00"/>
    <n v="130"/>
    <n v="7"/>
    <x v="0"/>
    <n v="749"/>
    <n v="2"/>
    <n v="624"/>
    <s v="BATTERY - SIMPLE ASSAULT"/>
    <s v="0416 0400"/>
    <n v="41"/>
    <s v="M"/>
    <s v="H"/>
    <n v="502"/>
    <s v="MULTI-UNIT DWELLING (APARTMENT, DUPLEX, ETC)"/>
    <n v="400"/>
    <s v="STRONG-ARM (HANDS, FIST, FEET OR BODILY FORCE)"/>
    <s v="IC"/>
    <s v="Invest Cont"/>
    <n v="624"/>
    <m/>
    <m/>
    <m/>
    <s v="4500 W  OLYMPIC                      BL"/>
    <m/>
    <n v="34.058500000000002"/>
    <n v="-118.3262"/>
    <n v="0"/>
  </r>
  <r>
    <n v="201015627"/>
    <d v="2020-11-29T00:00:00"/>
    <d v="2020-11-29T00:00:00"/>
    <n v="1200"/>
    <n v="10"/>
    <x v="11"/>
    <n v="1037"/>
    <n v="1"/>
    <n v="230"/>
    <s v="ASSAULT WITH DEADLY WEAPON, AGGRAVATED ASSAULT"/>
    <s v="1822 0411 0400 2033 0305"/>
    <n v="29"/>
    <s v="F"/>
    <s v="H"/>
    <n v="102"/>
    <s v="SIDEWALK"/>
    <n v="205"/>
    <s v="KITCHEN KNIFE"/>
    <s v="IC"/>
    <s v="Invest Cont"/>
    <n v="230"/>
    <m/>
    <m/>
    <m/>
    <s v="WHITE OAK                    AV"/>
    <s v="VANOWEN                      ST"/>
    <n v="34.193899999999999"/>
    <n v="-118.51860000000001"/>
    <n v="0"/>
  </r>
  <r>
    <n v="200613297"/>
    <d v="2020-07-31T00:00:00"/>
    <d v="2020-07-29T00:00:00"/>
    <n v="1000"/>
    <n v="6"/>
    <x v="9"/>
    <n v="643"/>
    <n v="2"/>
    <n v="354"/>
    <s v="THEFT OF IDENTITY"/>
    <s v="1822 0930 0349"/>
    <n v="40"/>
    <s v="M"/>
    <s v="B"/>
    <n v="502"/>
    <s v="MULTI-UNIT DWELLING (APARTMENT, DUPLEX, ETC)"/>
    <m/>
    <m/>
    <s v="IC"/>
    <s v="Invest Cont"/>
    <n v="354"/>
    <m/>
    <m/>
    <m/>
    <s v="1700 N  FULLER                       AV"/>
    <m/>
    <n v="34.101599999999998"/>
    <n v="-118.3489"/>
    <n v="0"/>
  </r>
  <r>
    <n v="201013124"/>
    <d v="2020-09-15T00:00:00"/>
    <d v="2020-09-15T00:00:00"/>
    <n v="1530"/>
    <n v="10"/>
    <x v="11"/>
    <n v="1079"/>
    <n v="1"/>
    <n v="230"/>
    <s v="ASSAULT WITH DEADLY WEAPON, AGGRAVATED ASSAULT"/>
    <s v="0400 0416 0417 0913"/>
    <n v="44"/>
    <s v="F"/>
    <s v="W"/>
    <n v="502"/>
    <s v="MULTI-UNIT DWELLING (APARTMENT, DUPLEX, ETC)"/>
    <n v="212"/>
    <s v="BOTTLE"/>
    <s v="AO"/>
    <s v="Adult Other"/>
    <n v="230"/>
    <m/>
    <m/>
    <m/>
    <s v="15400    MOORPARK                     ST"/>
    <m/>
    <n v="34.155700000000003"/>
    <n v="-118.4697"/>
    <n v="0"/>
  </r>
  <r>
    <n v="201008105"/>
    <d v="2020-04-16T00:00:00"/>
    <d v="2020-04-16T00:00:00"/>
    <n v="2140"/>
    <n v="10"/>
    <x v="11"/>
    <n v="1019"/>
    <n v="2"/>
    <n v="624"/>
    <s v="BATTERY - SIMPLE ASSAULT"/>
    <s v="0446 0913 0400 0416 0361 0443 0447"/>
    <n v="19"/>
    <s v="F"/>
    <s v="H"/>
    <n v="502"/>
    <s v="MULTI-UNIT DWELLING (APARTMENT, DUPLEX, ETC)"/>
    <n v="400"/>
    <s v="STRONG-ARM (HANDS, FIST, FEET OR BODILY FORCE)"/>
    <s v="AO"/>
    <s v="Adult Other"/>
    <n v="624"/>
    <m/>
    <m/>
    <m/>
    <s v="7300 N  HASKELL                      AV"/>
    <m/>
    <n v="34.203000000000003"/>
    <n v="-118.47490000000001"/>
    <n v="0"/>
  </r>
  <r>
    <n v="200316223"/>
    <d v="2020-08-20T00:00:00"/>
    <d v="2020-08-16T00:00:00"/>
    <n v="2100"/>
    <n v="3"/>
    <x v="2"/>
    <n v="361"/>
    <n v="2"/>
    <n v="745"/>
    <s v="VANDALISM - MISDEAMEANOR ($399 OR UNDER)"/>
    <s v="1300 0329"/>
    <n v="37"/>
    <s v="F"/>
    <s v="W"/>
    <n v="122"/>
    <s v="VEHICLE, PASSENGER/TRUCK"/>
    <m/>
    <m/>
    <s v="IC"/>
    <s v="Invest Cont"/>
    <n v="745"/>
    <m/>
    <m/>
    <m/>
    <s v="4000    STEVELY                      AV"/>
    <m/>
    <n v="34.013100000000001"/>
    <n v="-118.3536"/>
    <n v="0"/>
  </r>
  <r>
    <n v="200211751"/>
    <d v="2020-06-24T00:00:00"/>
    <d v="2020-06-24T00:00:00"/>
    <n v="1310"/>
    <n v="2"/>
    <x v="5"/>
    <n v="235"/>
    <n v="2"/>
    <n v="624"/>
    <s v="BATTERY - SIMPLE ASSAULT"/>
    <s v="0416 1822 1300 0429"/>
    <n v="25"/>
    <s v="M"/>
    <s v="H"/>
    <n v="108"/>
    <s v="PARKING LOT"/>
    <n v="400"/>
    <s v="STRONG-ARM (HANDS, FIST, FEET OR BODILY FORCE)"/>
    <s v="IC"/>
    <s v="Invest Cont"/>
    <n v="624"/>
    <m/>
    <m/>
    <m/>
    <s v="2100    BEVERLY                      BL"/>
    <m/>
    <n v="34.066800000000001"/>
    <n v="-118.2705"/>
    <n v="0"/>
  </r>
  <r>
    <n v="201217772"/>
    <d v="2020-07-02T00:00:00"/>
    <d v="2020-06-27T00:00:00"/>
    <n v="2230"/>
    <n v="12"/>
    <x v="8"/>
    <n v="1255"/>
    <n v="1"/>
    <n v="330"/>
    <s v="BURGLARY FROM VEHICLE"/>
    <s v="0344 0385"/>
    <n v="22"/>
    <s v="F"/>
    <s v="H"/>
    <n v="101"/>
    <s v="STREET"/>
    <m/>
    <m/>
    <s v="IC"/>
    <s v="Invest Cont"/>
    <n v="330"/>
    <m/>
    <m/>
    <m/>
    <s v="1300 W  77TH                         ST"/>
    <m/>
    <n v="33.970199999999998"/>
    <n v="-118.30029999999999"/>
    <n v="0"/>
  </r>
  <r>
    <n v="201116160"/>
    <d v="2020-11-29T00:00:00"/>
    <d v="2020-11-28T00:00:00"/>
    <n v="1900"/>
    <n v="11"/>
    <x v="7"/>
    <n v="1133"/>
    <n v="2"/>
    <n v="624"/>
    <s v="BATTERY - SIMPLE ASSAULT"/>
    <s v="0400 0416 0552 0913"/>
    <n v="18"/>
    <s v="F"/>
    <s v="O"/>
    <n v="501"/>
    <s v="SINGLE FAMILY DWELLING"/>
    <n v="500"/>
    <s v="UNKNOWN WEAPON/OTHER WEAPON"/>
    <s v="AO"/>
    <s v="Adult Other"/>
    <n v="624"/>
    <m/>
    <m/>
    <m/>
    <s v="3400    GARDEN                       AV"/>
    <m/>
    <n v="34.115299999999998"/>
    <n v="-118.2586"/>
    <n v="0"/>
  </r>
  <r>
    <n v="201223726"/>
    <d v="2020-10-31T00:00:00"/>
    <d v="2020-10-31T00:00:00"/>
    <n v="2300"/>
    <n v="12"/>
    <x v="8"/>
    <n v="1239"/>
    <n v="2"/>
    <n v="745"/>
    <s v="VANDALISM - MISDEAMEANOR ($399 OR UNDER)"/>
    <s v="0329 1822"/>
    <n v="54"/>
    <s v="M"/>
    <s v="H"/>
    <n v="501"/>
    <s v="SINGLE FAMILY DWELLING"/>
    <m/>
    <m/>
    <s v="IC"/>
    <s v="Invest Cont"/>
    <n v="745"/>
    <m/>
    <m/>
    <m/>
    <s v="6000 S  VERMONT                      AV"/>
    <m/>
    <n v="33.985599999999998"/>
    <n v="-118.2915"/>
    <n v="0"/>
  </r>
  <r>
    <n v="201106695"/>
    <d v="2020-02-29T00:00:00"/>
    <d v="2020-02-29T00:00:00"/>
    <n v="1730"/>
    <n v="11"/>
    <x v="7"/>
    <n v="1126"/>
    <n v="1"/>
    <n v="420"/>
    <s v="THEFT FROM MOTOR VEHICLE - PETTY ($950 &amp; UNDER)"/>
    <n v="344"/>
    <n v="25"/>
    <s v="M"/>
    <s v="O"/>
    <n v="108"/>
    <s v="PARKING LOT"/>
    <m/>
    <m/>
    <s v="IC"/>
    <s v="Invest Cont"/>
    <n v="420"/>
    <m/>
    <m/>
    <m/>
    <s v="5300    YORK                         BL"/>
    <m/>
    <n v="34.1203"/>
    <n v="-118.20050000000001"/>
    <n v="0"/>
  </r>
  <r>
    <n v="200113602"/>
    <d v="2020-06-18T00:00:00"/>
    <d v="2020-06-18T00:00:00"/>
    <n v="1400"/>
    <n v="1"/>
    <x v="1"/>
    <n v="152"/>
    <n v="2"/>
    <n v="624"/>
    <s v="BATTERY - SIMPLE ASSAULT"/>
    <s v="0917 0319 0416"/>
    <n v="43"/>
    <s v="F"/>
    <s v="H"/>
    <n v="252"/>
    <s v="COFFEE SHOP (STARBUCKS, COFFEE BEAN, PEET'S, ETC.)"/>
    <n v="500"/>
    <s v="UNKNOWN WEAPON/OTHER WEAPON"/>
    <s v="IC"/>
    <s v="Invest Cont"/>
    <n v="624"/>
    <m/>
    <m/>
    <m/>
    <s v="600 W  6TH                          ST"/>
    <m/>
    <n v="34.0488"/>
    <n v="-118.25530000000001"/>
    <n v="0"/>
  </r>
  <r>
    <n v="200313858"/>
    <d v="2020-07-08T00:00:00"/>
    <d v="2020-07-08T00:00:00"/>
    <n v="1330"/>
    <n v="3"/>
    <x v="2"/>
    <n v="334"/>
    <n v="1"/>
    <n v="236"/>
    <s v="INTIMATE PARTNER - AGGRAVATED ASSAULT"/>
    <s v="0416 2000 0913 1813 1814 0445 0329 1402"/>
    <n v="48"/>
    <s v="F"/>
    <s v="B"/>
    <n v="501"/>
    <s v="SINGLE FAMILY DWELLING"/>
    <n v="304"/>
    <s v="CLUB/BAT"/>
    <s v="AA"/>
    <s v="Adult Arrest"/>
    <n v="236"/>
    <m/>
    <m/>
    <m/>
    <s v="3100 W  36TH                         ST"/>
    <m/>
    <n v="34.0229"/>
    <n v="-118.32899999999999"/>
    <n v="1"/>
  </r>
  <r>
    <n v="200308096"/>
    <d v="2020-03-06T00:00:00"/>
    <d v="2020-03-06T00:00:00"/>
    <n v="1900"/>
    <n v="3"/>
    <x v="2"/>
    <n v="358"/>
    <n v="1"/>
    <n v="341"/>
    <s v="THEFT-GRAND ($950.01 &amp; OVER)EXCPT,GUNS,FOWL,LIVESTK,PROD"/>
    <s v="0344 2032 1251"/>
    <n v="24"/>
    <s v="M"/>
    <s v="A"/>
    <n v="717"/>
    <s v="HEALTH SPA/GYM"/>
    <m/>
    <m/>
    <s v="JA"/>
    <s v="Juv Arrest"/>
    <n v="341"/>
    <m/>
    <m/>
    <m/>
    <s v="1000 W  34TH                         ST"/>
    <m/>
    <n v="34.024299999999997"/>
    <n v="-118.2876"/>
    <n v="1"/>
  </r>
  <r>
    <n v="200710279"/>
    <d v="2020-06-09T00:00:00"/>
    <d v="2020-06-04T00:00:00"/>
    <n v="214"/>
    <n v="7"/>
    <x v="0"/>
    <n v="734"/>
    <n v="2"/>
    <n v="354"/>
    <s v="THEFT OF IDENTITY"/>
    <n v="930"/>
    <n v="30"/>
    <s v="M"/>
    <s v="O"/>
    <n v="502"/>
    <s v="MULTI-UNIT DWELLING (APARTMENT, DUPLEX, ETC)"/>
    <m/>
    <m/>
    <s v="IC"/>
    <s v="Invest Cont"/>
    <n v="354"/>
    <m/>
    <m/>
    <m/>
    <s v="300    HAUSER                       BL"/>
    <m/>
    <n v="34.069899999999997"/>
    <n v="-118.3511"/>
    <n v="0"/>
  </r>
  <r>
    <n v="200214291"/>
    <d v="2020-08-27T00:00:00"/>
    <d v="2020-08-27T00:00:00"/>
    <n v="1200"/>
    <n v="2"/>
    <x v="5"/>
    <n v="221"/>
    <n v="2"/>
    <n v="930"/>
    <s v="CRIMINAL THREATS - NO WEAPON DISPLAYED"/>
    <s v="0421 1822"/>
    <n v="22"/>
    <s v="F"/>
    <s v="W"/>
    <n v="101"/>
    <s v="STREET"/>
    <n v="511"/>
    <s v="VERBAL THREAT"/>
    <s v="IC"/>
    <s v="Invest Cont"/>
    <n v="930"/>
    <m/>
    <m/>
    <m/>
    <s v="4100    OAKWOOD                      AV"/>
    <m/>
    <n v="34.0777"/>
    <n v="-118.297"/>
    <n v="0"/>
  </r>
  <r>
    <n v="201112132"/>
    <d v="2020-08-03T00:00:00"/>
    <d v="2020-07-30T00:00:00"/>
    <n v="1200"/>
    <n v="11"/>
    <x v="7"/>
    <n v="1178"/>
    <n v="2"/>
    <n v="753"/>
    <s v="DISCHARGE FIREARMS/SHOTS FIRED"/>
    <s v="1402 1407 0906 1822 1300 1100"/>
    <n v="32"/>
    <s v="M"/>
    <s v="W"/>
    <n v="101"/>
    <s v="STREET"/>
    <n v="106"/>
    <s v="UNKNOWN FIREARM"/>
    <s v="IC"/>
    <s v="Invest Cont"/>
    <n v="753"/>
    <n v="998"/>
    <m/>
    <m/>
    <s v="3300    SEYMOUR                      ST"/>
    <m/>
    <n v="34.090299999999999"/>
    <n v="-118.2223"/>
    <n v="0"/>
  </r>
  <r>
    <n v="200711361"/>
    <d v="2020-07-07T00:00:00"/>
    <d v="2020-07-06T00:00:00"/>
    <n v="1800"/>
    <n v="7"/>
    <x v="0"/>
    <n v="723"/>
    <n v="1"/>
    <n v="310"/>
    <s v="BURGLARY"/>
    <s v="1609 1601 0344"/>
    <n v="28"/>
    <s v="M"/>
    <s v="H"/>
    <n v="203"/>
    <s v="OTHER BUSINESS"/>
    <m/>
    <m/>
    <s v="IC"/>
    <s v="Invest Cont"/>
    <n v="310"/>
    <m/>
    <m/>
    <m/>
    <s v="8000 W  3RD                          ST"/>
    <m/>
    <n v="34.071800000000003"/>
    <n v="-118.36369999999999"/>
    <n v="0"/>
  </r>
  <r>
    <n v="200309004"/>
    <d v="2020-03-24T00:00:00"/>
    <d v="2020-03-08T00:00:00"/>
    <n v="1"/>
    <n v="3"/>
    <x v="2"/>
    <n v="335"/>
    <n v="2"/>
    <n v="740"/>
    <s v="VANDALISM - FELONY ($400 &amp; OVER, ALL CHURCH VANDALISMS)"/>
    <s v="0329 1822 1309"/>
    <n v="19"/>
    <s v="X"/>
    <s v="X"/>
    <n v="222"/>
    <s v="LAUNDROMAT"/>
    <m/>
    <m/>
    <s v="IC"/>
    <s v="Invest Cont"/>
    <n v="740"/>
    <m/>
    <m/>
    <m/>
    <s v="2800 W  JEFFERSON                    BL"/>
    <m/>
    <n v="34.0276"/>
    <n v="-118.3229"/>
    <n v="0"/>
  </r>
  <r>
    <n v="201107079"/>
    <d v="2020-03-08T00:00:00"/>
    <d v="2020-03-08T00:00:00"/>
    <n v="1700"/>
    <n v="11"/>
    <x v="7"/>
    <n v="1144"/>
    <n v="1"/>
    <n v="330"/>
    <s v="BURGLARY FROM VEHICLE"/>
    <s v="1609 1608 0344"/>
    <n v="32"/>
    <s v="M"/>
    <s v="W"/>
    <n v="101"/>
    <s v="STREET"/>
    <m/>
    <m/>
    <s v="IC"/>
    <s v="Invest Cont"/>
    <n v="330"/>
    <m/>
    <m/>
    <m/>
    <s v="HYPERION"/>
    <s v="EVANS"/>
    <n v="34.105600000000003"/>
    <n v="-118.2728"/>
    <n v="0"/>
  </r>
  <r>
    <n v="200322200"/>
    <d v="2020-12-23T00:00:00"/>
    <d v="2020-12-23T00:00:00"/>
    <n v="610"/>
    <n v="3"/>
    <x v="2"/>
    <n v="392"/>
    <n v="2"/>
    <n v="624"/>
    <s v="BATTERY - SIMPLE ASSAULT"/>
    <s v="0444 1309 0913"/>
    <n v="59"/>
    <s v="F"/>
    <s v="B"/>
    <n v="502"/>
    <s v="MULTI-UNIT DWELLING (APARTMENT, DUPLEX, ETC)"/>
    <n v="400"/>
    <s v="STRONG-ARM (HANDS, FIST, FEET OR BODILY FORCE)"/>
    <s v="IC"/>
    <s v="Invest Cont"/>
    <n v="624"/>
    <m/>
    <m/>
    <m/>
    <s v="4400    CRENSHAW                     BL"/>
    <m/>
    <n v="34.0032"/>
    <n v="-118.33159999999999"/>
    <n v="0"/>
  </r>
  <r>
    <n v="200310796"/>
    <d v="2020-05-03T00:00:00"/>
    <d v="2020-05-02T00:00:00"/>
    <n v="2000"/>
    <n v="3"/>
    <x v="2"/>
    <n v="396"/>
    <n v="2"/>
    <n v="627"/>
    <s v="CHILD ABUSE (PHYSICAL) - SIMPLE ASSAULT"/>
    <s v="1309 1251 0416 0417 1801"/>
    <n v="13"/>
    <s v="M"/>
    <s v="H"/>
    <n v="502"/>
    <s v="MULTI-UNIT DWELLING (APARTMENT, DUPLEX, ETC)"/>
    <n v="400"/>
    <s v="STRONG-ARM (HANDS, FIST, FEET OR BODILY FORCE)"/>
    <s v="AO"/>
    <s v="Adult Other"/>
    <n v="627"/>
    <m/>
    <m/>
    <m/>
    <s v="4200 S  HOOVER                       ST"/>
    <m/>
    <n v="34.007300000000001"/>
    <n v="-118.2894"/>
    <n v="0"/>
  </r>
  <r>
    <n v="200711626"/>
    <d v="2020-06-19T00:00:00"/>
    <d v="2020-05-30T00:00:00"/>
    <n v="1230"/>
    <n v="7"/>
    <x v="0"/>
    <n v="701"/>
    <n v="1"/>
    <n v="310"/>
    <s v="BURGLARY"/>
    <s v="0352 1609 1501 0358 0325 0329"/>
    <n v="0"/>
    <s v="X"/>
    <s v="X"/>
    <n v="405"/>
    <s v="CLOTHING STORE"/>
    <m/>
    <m/>
    <s v="AA"/>
    <s v="Adult Arrest"/>
    <n v="310"/>
    <m/>
    <m/>
    <m/>
    <s v="8100    MELROSE                      AV"/>
    <m/>
    <n v="34.0837"/>
    <n v="-118.3665"/>
    <n v="1"/>
  </r>
  <r>
    <n v="200118847"/>
    <d v="2020-10-02T00:00:00"/>
    <d v="2020-10-02T00:00:00"/>
    <n v="1930"/>
    <n v="1"/>
    <x v="1"/>
    <n v="164"/>
    <n v="2"/>
    <n v="624"/>
    <s v="BATTERY - SIMPLE ASSAULT"/>
    <s v="0416 0913 1820"/>
    <n v="25"/>
    <s v="F"/>
    <s v="H"/>
    <n v="502"/>
    <s v="MULTI-UNIT DWELLING (APARTMENT, DUPLEX, ETC)"/>
    <n v="400"/>
    <s v="STRONG-ARM (HANDS, FIST, FEET OR BODILY FORCE)"/>
    <s v="AO"/>
    <s v="Adult Other"/>
    <n v="624"/>
    <m/>
    <m/>
    <m/>
    <s v="600 S  MAIN                         ST"/>
    <m/>
    <n v="34.044800000000002"/>
    <n v="-118.2504"/>
    <n v="0"/>
  </r>
  <r>
    <n v="200617375"/>
    <d v="2020-10-30T00:00:00"/>
    <d v="2020-04-22T00:00:00"/>
    <n v="413"/>
    <n v="6"/>
    <x v="9"/>
    <n v="632"/>
    <n v="2"/>
    <n v="956"/>
    <s v="LETTERS, LEWD  -  TELEPHONE CALLS, LEWD"/>
    <s v="1906 0913 1802 1501"/>
    <n v="45"/>
    <s v="M"/>
    <s v="W"/>
    <n v="203"/>
    <s v="OTHER BUSINESS"/>
    <n v="500"/>
    <s v="UNKNOWN WEAPON/OTHER WEAPON"/>
    <s v="AA"/>
    <s v="Adult Arrest"/>
    <n v="956"/>
    <m/>
    <m/>
    <m/>
    <s v="7900 W  SUNSET                       BL"/>
    <m/>
    <n v="34.098100000000002"/>
    <n v="-118.36150000000001"/>
    <n v="1"/>
  </r>
  <r>
    <n v="201107431"/>
    <d v="2020-03-17T00:00:00"/>
    <d v="2020-03-15T00:00:00"/>
    <n v="1000"/>
    <n v="11"/>
    <x v="7"/>
    <n v="1173"/>
    <n v="1"/>
    <n v="330"/>
    <s v="BURGLARY FROM VEHICLE"/>
    <s v="0344 1302"/>
    <n v="63"/>
    <s v="M"/>
    <s v="W"/>
    <n v="104"/>
    <s v="DRIVEWAY"/>
    <m/>
    <m/>
    <s v="IC"/>
    <s v="Invest Cont"/>
    <n v="330"/>
    <m/>
    <m/>
    <m/>
    <s v="1900    ALLESANDRO                   ST"/>
    <m/>
    <n v="34.090000000000003"/>
    <n v="-118.2587"/>
    <n v="0"/>
  </r>
  <r>
    <n v="200308382"/>
    <d v="2020-03-11T00:00:00"/>
    <d v="2020-03-09T00:00:00"/>
    <n v="748"/>
    <n v="3"/>
    <x v="2"/>
    <n v="308"/>
    <n v="1"/>
    <n v="761"/>
    <s v="BRANDISH WEAPON"/>
    <s v="0305 0334 0443 1810 0913"/>
    <n v="31"/>
    <s v="F"/>
    <s v="B"/>
    <n v="502"/>
    <s v="MULTI-UNIT DWELLING (APARTMENT, DUPLEX, ETC)"/>
    <n v="500"/>
    <s v="UNKNOWN WEAPON/OTHER WEAPON"/>
    <s v="IC"/>
    <s v="Invest Cont"/>
    <n v="761"/>
    <m/>
    <m/>
    <m/>
    <s v="900 W  23RD                         ST"/>
    <m/>
    <n v="34.0334"/>
    <n v="-118.2799"/>
    <n v="0"/>
  </r>
  <r>
    <n v="200309265"/>
    <d v="2020-03-31T00:00:00"/>
    <d v="2020-03-30T00:00:00"/>
    <n v="2100"/>
    <n v="3"/>
    <x v="2"/>
    <n v="354"/>
    <n v="1"/>
    <n v="510"/>
    <s v="VEHICLE - STOLEN"/>
    <m/>
    <n v="0"/>
    <m/>
    <m/>
    <n v="101"/>
    <s v="STREET"/>
    <m/>
    <m/>
    <s v="IC"/>
    <s v="Invest Cont"/>
    <n v="510"/>
    <m/>
    <m/>
    <m/>
    <s v="3400    4TH                          AV"/>
    <m/>
    <n v="34.025599999999997"/>
    <n v="-118.3212"/>
    <n v="0"/>
  </r>
  <r>
    <n v="201305305"/>
    <d v="2020-01-24T00:00:00"/>
    <d v="2020-01-24T00:00:00"/>
    <n v="820"/>
    <n v="13"/>
    <x v="6"/>
    <n v="1395"/>
    <n v="1"/>
    <n v="230"/>
    <s v="ASSAULT WITH DEADLY WEAPON, AGGRAVATED ASSAULT"/>
    <s v="0913 0416"/>
    <n v="62"/>
    <s v="F"/>
    <s v="H"/>
    <n v="502"/>
    <s v="MULTI-UNIT DWELLING (APARTMENT, DUPLEX, ETC)"/>
    <n v="400"/>
    <s v="STRONG-ARM (HANDS, FIST, FEET OR BODILY FORCE)"/>
    <s v="AA"/>
    <s v="Adult Arrest"/>
    <n v="230"/>
    <m/>
    <m/>
    <m/>
    <s v="6400 S  SAN PEDRO                    ST"/>
    <m/>
    <n v="33.981499999999997"/>
    <n v="-118.26949999999999"/>
    <n v="1"/>
  </r>
  <r>
    <n v="200508121"/>
    <d v="2020-04-10T00:00:00"/>
    <d v="2020-04-10T00:00:00"/>
    <n v="1220"/>
    <n v="5"/>
    <x v="10"/>
    <n v="589"/>
    <n v="1"/>
    <n v="441"/>
    <s v="THEFT PLAIN - ATTEMPT"/>
    <s v="1300 1309 1822"/>
    <n v="24"/>
    <s v="M"/>
    <s v="B"/>
    <n v="108"/>
    <s v="PARKING LOT"/>
    <m/>
    <m/>
    <s v="IC"/>
    <s v="Invest Cont"/>
    <n v="441"/>
    <m/>
    <m/>
    <m/>
    <s v="2800    VIA CABRILLO MARINA"/>
    <m/>
    <n v="33.719200000000001"/>
    <n v="-118.2839"/>
    <n v="0"/>
  </r>
  <r>
    <n v="200708136"/>
    <d v="2020-04-09T00:00:00"/>
    <d v="2020-04-07T00:00:00"/>
    <n v="1830"/>
    <n v="7"/>
    <x v="0"/>
    <n v="788"/>
    <n v="1"/>
    <n v="330"/>
    <s v="BURGLARY FROM VEHICLE"/>
    <n v="344"/>
    <n v="43"/>
    <s v="M"/>
    <s v="B"/>
    <n v="101"/>
    <s v="STREET"/>
    <m/>
    <m/>
    <s v="IC"/>
    <s v="Invest Cont"/>
    <n v="330"/>
    <m/>
    <m/>
    <m/>
    <s v="2200 S  BRONSON                      AV"/>
    <m/>
    <n v="34.037599999999998"/>
    <n v="-118.331"/>
    <n v="0"/>
  </r>
  <r>
    <n v="200214295"/>
    <d v="2020-08-27T00:00:00"/>
    <d v="2020-08-27T00:00:00"/>
    <n v="1600"/>
    <n v="2"/>
    <x v="5"/>
    <n v="203"/>
    <n v="2"/>
    <n v="740"/>
    <s v="VANDALISM - FELONY ($400 &amp; OVER, ALL CHURCH VANDALISMS)"/>
    <s v="0329 1402 0311 0910"/>
    <n v="0"/>
    <s v="M"/>
    <s v="W"/>
    <n v="124"/>
    <s v="BUS STOP"/>
    <m/>
    <m/>
    <s v="AA"/>
    <s v="Adult Arrest"/>
    <n v="740"/>
    <n v="998"/>
    <m/>
    <m/>
    <s v="MELROSE"/>
    <s v="VERMONT                      AV"/>
    <n v="34.083599999999997"/>
    <n v="-118.29170000000001"/>
    <n v="1"/>
  </r>
  <r>
    <n v="200212917"/>
    <d v="2020-07-23T00:00:00"/>
    <d v="2020-07-23T00:00:00"/>
    <n v="2100"/>
    <n v="2"/>
    <x v="5"/>
    <n v="202"/>
    <n v="1"/>
    <n v="510"/>
    <s v="VEHICLE - STOLEN"/>
    <m/>
    <n v="0"/>
    <m/>
    <m/>
    <n v="101"/>
    <s v="STREET"/>
    <m/>
    <m/>
    <s v="IC"/>
    <s v="Invest Cont"/>
    <n v="510"/>
    <m/>
    <m/>
    <m/>
    <s v="900 N  VERMONT                      AV"/>
    <m/>
    <n v="34.087699999999998"/>
    <n v="-118.29170000000001"/>
    <n v="0"/>
  </r>
  <r>
    <n v="201107264"/>
    <d v="2020-03-13T00:00:00"/>
    <d v="2020-03-05T00:00:00"/>
    <n v="2005"/>
    <n v="11"/>
    <x v="7"/>
    <n v="1118"/>
    <n v="1"/>
    <n v="230"/>
    <s v="ASSAULT WITH DEADLY WEAPON, AGGRAVATED ASSAULT"/>
    <s v="0906 1300 1310 1822"/>
    <n v="14"/>
    <s v="F"/>
    <s v="H"/>
    <n v="101"/>
    <s v="STREET"/>
    <n v="102"/>
    <s v="HAND GUN"/>
    <s v="IC"/>
    <s v="Invest Cont"/>
    <n v="230"/>
    <m/>
    <m/>
    <m/>
    <s v="IRVINGTON                    PL"/>
    <s v="ALDAMA                       ST"/>
    <n v="34.115099999999998"/>
    <n v="-118.1955"/>
    <n v="0"/>
  </r>
  <r>
    <n v="200911917"/>
    <d v="2020-07-04T00:00:00"/>
    <d v="2020-05-15T00:00:00"/>
    <n v="2030"/>
    <n v="9"/>
    <x v="3"/>
    <n v="941"/>
    <n v="1"/>
    <n v="440"/>
    <s v="THEFT PLAIN - PETTY ($950 &amp; UNDER)"/>
    <n v="344"/>
    <n v="26"/>
    <s v="F"/>
    <s v="O"/>
    <n v="203"/>
    <s v="OTHER BUSINESS"/>
    <m/>
    <m/>
    <s v="IC"/>
    <s v="Invest Cont"/>
    <n v="440"/>
    <m/>
    <m/>
    <m/>
    <s v="5700 N  SEPULVEDA                    BL"/>
    <m/>
    <n v="34.173999999999999"/>
    <n v="-118.4661"/>
    <n v="0"/>
  </r>
  <r>
    <n v="200321484"/>
    <d v="2020-12-09T00:00:00"/>
    <d v="2020-12-09T00:00:00"/>
    <n v="200"/>
    <n v="3"/>
    <x v="2"/>
    <n v="392"/>
    <n v="1"/>
    <n v="440"/>
    <s v="THEFT PLAIN - PETTY ($950 &amp; UNDER)"/>
    <s v="0913 0344 1202 1817"/>
    <n v="66"/>
    <s v="M"/>
    <s v="B"/>
    <n v="501"/>
    <s v="SINGLE FAMILY DWELLING"/>
    <m/>
    <m/>
    <s v="IC"/>
    <s v="Invest Cont"/>
    <n v="440"/>
    <m/>
    <m/>
    <m/>
    <s v="4700    6TH                          AV"/>
    <m/>
    <n v="34.000900000000001"/>
    <n v="-118.3236"/>
    <n v="0"/>
  </r>
  <r>
    <n v="201218022"/>
    <d v="2020-08-06T00:00:00"/>
    <d v="2020-08-05T00:00:00"/>
    <n v="2200"/>
    <n v="12"/>
    <x v="8"/>
    <n v="1251"/>
    <n v="1"/>
    <n v="330"/>
    <s v="BURGLARY FROM VEHICLE"/>
    <s v="1609 0329 0344 1822"/>
    <n v="33"/>
    <s v="M"/>
    <s v="B"/>
    <n v="101"/>
    <s v="STREET"/>
    <m/>
    <m/>
    <s v="IC"/>
    <s v="Invest Cont"/>
    <n v="330"/>
    <m/>
    <m/>
    <m/>
    <s v="W  75TH                         ST"/>
    <s v="10TH                         AV"/>
    <n v="33.971800000000002"/>
    <n v="-118.3287"/>
    <n v="0"/>
  </r>
  <r>
    <n v="200217014"/>
    <d v="2020-11-02T00:00:00"/>
    <d v="2020-11-02T00:00:00"/>
    <n v="1945"/>
    <n v="2"/>
    <x v="5"/>
    <n v="218"/>
    <n v="2"/>
    <n v="626"/>
    <s v="INTIMATE PARTNER - SIMPLE ASSAULT"/>
    <s v="0913 2000 1814 0444 0400 0429"/>
    <n v="27"/>
    <s v="F"/>
    <s v="H"/>
    <n v="109"/>
    <s v="PARK/PLAYGROUND"/>
    <n v="400"/>
    <s v="STRONG-ARM (HANDS, FIST, FEET OR BODILY FORCE)"/>
    <s v="AO"/>
    <s v="Adult Other"/>
    <n v="626"/>
    <m/>
    <m/>
    <m/>
    <s v="700    ECHO PARK                    AV"/>
    <m/>
    <n v="34.071100000000001"/>
    <n v="-118.2599"/>
    <n v="0"/>
  </r>
  <r>
    <n v="200510124"/>
    <d v="2020-05-31T00:00:00"/>
    <d v="2020-05-31T00:00:00"/>
    <n v="1109"/>
    <n v="5"/>
    <x v="10"/>
    <n v="521"/>
    <n v="1"/>
    <n v="510"/>
    <s v="VEHICLE - STOLEN"/>
    <m/>
    <n v="0"/>
    <m/>
    <m/>
    <n v="108"/>
    <s v="PARKING LOT"/>
    <m/>
    <m/>
    <s v="AO"/>
    <s v="Adult Other"/>
    <n v="510"/>
    <m/>
    <m/>
    <m/>
    <s v="1700 N  GAFFEY                       ST"/>
    <m/>
    <n v="33.760100000000001"/>
    <n v="-118.2927"/>
    <n v="0"/>
  </r>
  <r>
    <n v="200320255"/>
    <d v="2020-11-12T00:00:00"/>
    <d v="2020-11-11T00:00:00"/>
    <n v="1900"/>
    <n v="3"/>
    <x v="2"/>
    <n v="318"/>
    <n v="1"/>
    <n v="510"/>
    <s v="VEHICLE - STOLEN"/>
    <m/>
    <n v="0"/>
    <m/>
    <m/>
    <n v="101"/>
    <s v="STREET"/>
    <m/>
    <m/>
    <s v="AA"/>
    <s v="Adult Arrest"/>
    <n v="510"/>
    <m/>
    <m/>
    <m/>
    <s v="1100 W  25TH                         ST"/>
    <m/>
    <n v="34.0336"/>
    <n v="-118.2852"/>
    <n v="1"/>
  </r>
  <r>
    <n v="200319919"/>
    <d v="2020-11-05T00:00:00"/>
    <d v="2020-11-05T00:00:00"/>
    <n v="830"/>
    <n v="3"/>
    <x v="2"/>
    <n v="329"/>
    <n v="1"/>
    <n v="510"/>
    <s v="VEHICLE - STOLEN"/>
    <m/>
    <n v="0"/>
    <m/>
    <m/>
    <n v="101"/>
    <s v="STREET"/>
    <m/>
    <m/>
    <s v="AA"/>
    <s v="Adult Arrest"/>
    <n v="510"/>
    <m/>
    <m/>
    <m/>
    <s v="W  ADAMS                        BL"/>
    <s v="S  FIGUEROA                     ST"/>
    <n v="34.028199999999998"/>
    <n v="-118.276"/>
    <n v="1"/>
  </r>
  <r>
    <n v="200512572"/>
    <d v="2020-08-02T00:00:00"/>
    <d v="2020-08-02T00:00:00"/>
    <n v="2135"/>
    <n v="5"/>
    <x v="10"/>
    <n v="522"/>
    <n v="2"/>
    <n v="624"/>
    <s v="BATTERY - SIMPLE ASSAULT"/>
    <s v="0202 0358 0432 0444 0561 1242 0913 0602 2038"/>
    <n v="54"/>
    <s v="F"/>
    <s v="H"/>
    <n v="502"/>
    <s v="MULTI-UNIT DWELLING (APARTMENT, DUPLEX, ETC)"/>
    <n v="400"/>
    <s v="STRONG-ARM (HANDS, FIST, FEET OR BODILY FORCE)"/>
    <s v="AO"/>
    <s v="Adult Other"/>
    <n v="624"/>
    <n v="901"/>
    <m/>
    <m/>
    <s v="800    BAY VIEW                     AV"/>
    <m/>
    <n v="33.779600000000002"/>
    <n v="-118.26990000000001"/>
    <n v="0"/>
  </r>
  <r>
    <n v="200122397"/>
    <d v="2020-12-15T00:00:00"/>
    <d v="2020-12-15T00:00:00"/>
    <n v="930"/>
    <n v="1"/>
    <x v="1"/>
    <n v="152"/>
    <n v="1"/>
    <n v="510"/>
    <s v="VEHICLE - STOLEN"/>
    <m/>
    <n v="0"/>
    <m/>
    <m/>
    <n v="104"/>
    <s v="DRIVEWAY"/>
    <m/>
    <m/>
    <s v="IC"/>
    <s v="Invest Cont"/>
    <n v="510"/>
    <m/>
    <m/>
    <m/>
    <s v="500 S  GRAND                        AV"/>
    <m/>
    <n v="34.049500000000002"/>
    <n v="-118.2546"/>
    <n v="0"/>
  </r>
  <r>
    <n v="201212828"/>
    <d v="2020-05-14T00:00:00"/>
    <d v="2020-05-14T00:00:00"/>
    <n v="200"/>
    <n v="12"/>
    <x v="8"/>
    <n v="1207"/>
    <n v="1"/>
    <n v="310"/>
    <s v="BURGLARY"/>
    <s v="1202 1602 0397 0321 1607 0329"/>
    <n v="66"/>
    <s v="F"/>
    <s v="B"/>
    <n v="120"/>
    <s v="STORAGE SHED"/>
    <m/>
    <m/>
    <s v="IC"/>
    <s v="Invest Cont"/>
    <n v="310"/>
    <m/>
    <m/>
    <m/>
    <s v="900 W  51ST                         ST"/>
    <m/>
    <n v="33.996400000000001"/>
    <n v="-118.2894"/>
    <n v="0"/>
  </r>
  <r>
    <n v="200118007"/>
    <d v="2020-09-14T00:00:00"/>
    <d v="2020-09-14T00:00:00"/>
    <n v="2030"/>
    <n v="1"/>
    <x v="1"/>
    <n v="152"/>
    <n v="1"/>
    <n v="761"/>
    <s v="BRANDISH WEAPON"/>
    <s v="0334 1822"/>
    <n v="19"/>
    <s v="M"/>
    <s v="H"/>
    <n v="101"/>
    <s v="STREET"/>
    <n v="102"/>
    <s v="HAND GUN"/>
    <s v="IC"/>
    <s v="Invest Cont"/>
    <n v="761"/>
    <m/>
    <m/>
    <m/>
    <s v="700    WILSHIRE                     BL"/>
    <m/>
    <n v="34.0486"/>
    <n v="-118.25709999999999"/>
    <n v="0"/>
  </r>
  <r>
    <n v="201107611"/>
    <d v="2020-03-22T00:00:00"/>
    <d v="2020-03-22T00:00:00"/>
    <n v="1400"/>
    <n v="11"/>
    <x v="7"/>
    <n v="1101"/>
    <n v="1"/>
    <n v="330"/>
    <s v="BURGLARY FROM VEHICLE"/>
    <s v="0344 0377"/>
    <n v="39"/>
    <s v="M"/>
    <s v="H"/>
    <n v="108"/>
    <s v="PARKING LOT"/>
    <m/>
    <m/>
    <s v="IC"/>
    <s v="Invest Cont"/>
    <n v="330"/>
    <m/>
    <m/>
    <m/>
    <s v="5300    ZOO                          DR"/>
    <m/>
    <n v="34.1554"/>
    <n v="-118.303"/>
    <n v="0"/>
  </r>
  <r>
    <n v="200705805"/>
    <d v="2020-02-06T00:00:00"/>
    <d v="2020-02-06T00:00:00"/>
    <n v="800"/>
    <n v="7"/>
    <x v="0"/>
    <n v="736"/>
    <n v="1"/>
    <n v="442"/>
    <s v="SHOPLIFTING - PETTY THEFT ($950 &amp; UNDER)"/>
    <n v="325"/>
    <n v="45"/>
    <s v="F"/>
    <s v="H"/>
    <n v="203"/>
    <s v="OTHER BUSINESS"/>
    <m/>
    <m/>
    <s v="IC"/>
    <s v="Invest Cont"/>
    <n v="442"/>
    <m/>
    <m/>
    <m/>
    <s v="300 S  LA BREA                      AV"/>
    <m/>
    <n v="34.066899999999997"/>
    <n v="-118.3456"/>
    <n v="0"/>
  </r>
  <r>
    <n v="201111151"/>
    <d v="2020-07-06T00:00:00"/>
    <d v="2020-07-05T00:00:00"/>
    <n v="2200"/>
    <n v="11"/>
    <x v="7"/>
    <n v="1163"/>
    <n v="2"/>
    <n v="434"/>
    <s v="FALSE IMPRISONMENT"/>
    <s v="0906 1501"/>
    <n v="53"/>
    <s v="F"/>
    <s v="H"/>
    <n v="501"/>
    <s v="SINGLE FAMILY DWELLING"/>
    <m/>
    <m/>
    <s v="AO"/>
    <s v="Adult Other"/>
    <n v="434"/>
    <m/>
    <m/>
    <m/>
    <s v="1200 N  NEW HAMPSHIRE                AV"/>
    <m/>
    <n v="34.093499999999999"/>
    <n v="-118.2932"/>
    <n v="0"/>
  </r>
  <r>
    <n v="200207865"/>
    <d v="2020-03-17T00:00:00"/>
    <d v="2020-03-17T00:00:00"/>
    <n v="1400"/>
    <n v="2"/>
    <x v="5"/>
    <n v="248"/>
    <n v="2"/>
    <n v="624"/>
    <s v="BATTERY - SIMPLE ASSAULT"/>
    <s v="1251 1259 0416 0417"/>
    <n v="15"/>
    <s v="M"/>
    <s v="H"/>
    <n v="502"/>
    <s v="MULTI-UNIT DWELLING (APARTMENT, DUPLEX, ETC)"/>
    <n v="400"/>
    <s v="STRONG-ARM (HANDS, FIST, FEET OR BODILY FORCE)"/>
    <s v="AA"/>
    <s v="Adult Arrest"/>
    <n v="624"/>
    <m/>
    <m/>
    <m/>
    <s v="1200 W  6TH                          ST"/>
    <m/>
    <n v="34.057899999999997"/>
    <n v="-118.2649"/>
    <n v="1"/>
  </r>
  <r>
    <n v="201226659"/>
    <d v="2020-12-18T00:00:00"/>
    <d v="2020-12-17T00:00:00"/>
    <n v="2100"/>
    <n v="12"/>
    <x v="8"/>
    <n v="1267"/>
    <n v="2"/>
    <n v="956"/>
    <s v="LETTERS, LEWD  -  TELEPHONE CALLS, LEWD"/>
    <n v="1814"/>
    <n v="39"/>
    <s v="F"/>
    <s v="H"/>
    <n v="502"/>
    <s v="MULTI-UNIT DWELLING (APARTMENT, DUPLEX, ETC)"/>
    <m/>
    <m/>
    <s v="AO"/>
    <s v="Adult Other"/>
    <n v="956"/>
    <m/>
    <m/>
    <m/>
    <s v="300 W  84TH                         PL"/>
    <m/>
    <n v="33.962299999999999"/>
    <n v="-118.2783"/>
    <n v="0"/>
  </r>
  <r>
    <n v="200112041"/>
    <d v="2020-05-22T00:00:00"/>
    <d v="2020-05-22T00:00:00"/>
    <n v="1405"/>
    <n v="1"/>
    <x v="1"/>
    <n v="146"/>
    <n v="1"/>
    <n v="510"/>
    <s v="VEHICLE - STOLEN"/>
    <m/>
    <n v="0"/>
    <m/>
    <m/>
    <n v="101"/>
    <s v="STREET"/>
    <m/>
    <m/>
    <s v="IC"/>
    <s v="Invest Cont"/>
    <n v="510"/>
    <m/>
    <m/>
    <m/>
    <s v="WALL                         ST"/>
    <s v="WINSTON                      ST"/>
    <n v="34.045499999999997"/>
    <n v="-118.2452"/>
    <n v="0"/>
  </r>
  <r>
    <n v="200411867"/>
    <d v="2020-08-18T00:00:00"/>
    <d v="2020-08-18T00:00:00"/>
    <n v="600"/>
    <n v="4"/>
    <x v="4"/>
    <n v="497"/>
    <n v="2"/>
    <n v="956"/>
    <s v="LETTERS, LEWD  -  TELEPHONE CALLS, LEWD"/>
    <s v="0337 1906 1912"/>
    <n v="29"/>
    <s v="M"/>
    <s v="H"/>
    <n v="504"/>
    <s v="OTHER RESIDENCE"/>
    <m/>
    <m/>
    <s v="IC"/>
    <s v="Invest Cont"/>
    <n v="956"/>
    <m/>
    <m/>
    <m/>
    <s v="3400    ESTRADA                      ST"/>
    <m/>
    <n v="34.019799999999996"/>
    <n v="-118.2028"/>
    <n v="0"/>
  </r>
  <r>
    <n v="201215969"/>
    <d v="2020-07-05T00:00:00"/>
    <d v="2020-07-05T00:00:00"/>
    <n v="1930"/>
    <n v="12"/>
    <x v="8"/>
    <n v="1269"/>
    <n v="1"/>
    <n v="510"/>
    <s v="VEHICLE - STOLEN"/>
    <s v="1402 0330 0354 0342 1822 0104 1231 1315 0917 0601"/>
    <n v="64"/>
    <s v="M"/>
    <s v="W"/>
    <n v="101"/>
    <s v="STREET"/>
    <m/>
    <m/>
    <s v="IC"/>
    <s v="Invest Cont"/>
    <n v="510"/>
    <n v="998"/>
    <m/>
    <m/>
    <s v="MANCHESTER                   AV"/>
    <s v="FIGUEROA                     ST"/>
    <n v="33.963799999999999"/>
    <n v="-118.2629"/>
    <n v="0"/>
  </r>
  <r>
    <n v="201209314"/>
    <d v="2020-03-17T00:00:00"/>
    <d v="2020-03-17T00:00:00"/>
    <n v="120"/>
    <n v="12"/>
    <x v="8"/>
    <n v="1249"/>
    <n v="1"/>
    <n v="821"/>
    <s v="SODOMY/SEXUAL CONTACT B/W PENIS OF ONE PERS TO ANUS OTH"/>
    <s v="1822 0519 0377 0507 0344 1309 0526 0448 0432 0319"/>
    <n v="20"/>
    <s v="F"/>
    <s v="B"/>
    <n v="101"/>
    <s v="STREET"/>
    <n v="207"/>
    <s v="OTHER KNIFE"/>
    <s v="IC"/>
    <s v="Invest Cont"/>
    <n v="821"/>
    <m/>
    <m/>
    <m/>
    <s v="600 W  66TH                         ST"/>
    <m/>
    <n v="33.979500000000002"/>
    <n v="-118.2838"/>
    <n v="0"/>
  </r>
  <r>
    <n v="200905791"/>
    <d v="2020-02-09T00:00:00"/>
    <d v="2020-02-02T00:00:00"/>
    <n v="830"/>
    <n v="9"/>
    <x v="3"/>
    <n v="971"/>
    <n v="1"/>
    <n v="440"/>
    <s v="THEFT PLAIN - PETTY ($950 &amp; UNDER)"/>
    <s v="0344 2032"/>
    <n v="31"/>
    <s v="M"/>
    <s v="B"/>
    <n v="717"/>
    <s v="HEALTH SPA/GYM"/>
    <m/>
    <m/>
    <s v="IC"/>
    <s v="Invest Cont"/>
    <n v="440"/>
    <m/>
    <m/>
    <m/>
    <s v="15300    VENTURA                      BL"/>
    <m/>
    <n v="34.156399999999998"/>
    <n v="-118.46299999999999"/>
    <n v="0"/>
  </r>
  <r>
    <n v="201112077"/>
    <d v="2020-08-01T00:00:00"/>
    <d v="2020-07-20T00:00:00"/>
    <n v="1115"/>
    <n v="11"/>
    <x v="7"/>
    <n v="1113"/>
    <n v="2"/>
    <n v="956"/>
    <s v="LETTERS, LEWD  -  TELEPHONE CALLS, LEWD"/>
    <s v="1501 1906"/>
    <n v="34"/>
    <s v="F"/>
    <s v="W"/>
    <n v="504"/>
    <s v="OTHER RESIDENCE"/>
    <m/>
    <m/>
    <s v="IC"/>
    <s v="Invest Cont"/>
    <n v="956"/>
    <m/>
    <m/>
    <m/>
    <s v="FAIR PARK"/>
    <s v="COLLEGE VIEW"/>
    <n v="34.137099999999997"/>
    <n v="-118.2216"/>
    <n v="0"/>
  </r>
  <r>
    <n v="200121513"/>
    <d v="2020-11-24T00:00:00"/>
    <d v="2020-11-22T00:00:00"/>
    <n v="1830"/>
    <n v="1"/>
    <x v="1"/>
    <n v="163"/>
    <n v="1"/>
    <n v="310"/>
    <s v="BURGLARY"/>
    <s v="0352 0344 1606 1822"/>
    <n v="20"/>
    <s v="M"/>
    <s v="W"/>
    <n v="502"/>
    <s v="MULTI-UNIT DWELLING (APARTMENT, DUPLEX, ETC)"/>
    <m/>
    <m/>
    <s v="IC"/>
    <s v="Invest Cont"/>
    <n v="310"/>
    <m/>
    <m/>
    <m/>
    <s v="700 S  BROADWAY"/>
    <m/>
    <n v="34.044400000000003"/>
    <n v="-118.25409999999999"/>
    <n v="0"/>
  </r>
  <r>
    <n v="200615878"/>
    <d v="2020-09-23T00:00:00"/>
    <d v="2020-05-10T00:00:00"/>
    <n v="935"/>
    <n v="6"/>
    <x v="9"/>
    <n v="678"/>
    <n v="2"/>
    <n v="354"/>
    <s v="THEFT OF IDENTITY"/>
    <s v="0926 0935 0928 0929 1822"/>
    <n v="30"/>
    <s v="M"/>
    <s v="B"/>
    <n v="501"/>
    <s v="SINGLE FAMILY DWELLING"/>
    <m/>
    <m/>
    <s v="IC"/>
    <s v="Invest Cont"/>
    <n v="354"/>
    <m/>
    <m/>
    <m/>
    <s v="1000 N  SERRANO                      AV"/>
    <m/>
    <n v="34.088500000000003"/>
    <n v="-118.3064"/>
    <n v="0"/>
  </r>
  <r>
    <n v="200211174"/>
    <d v="2020-06-10T00:00:00"/>
    <d v="2020-06-10T00:00:00"/>
    <n v="2030"/>
    <n v="2"/>
    <x v="5"/>
    <n v="235"/>
    <n v="1"/>
    <n v="310"/>
    <s v="BURGLARY"/>
    <s v="2204 0321 1822 1601"/>
    <n v="0"/>
    <s v="X"/>
    <s v="X"/>
    <n v="704"/>
    <s v="ELEMENTARY SCHOOL"/>
    <m/>
    <m/>
    <s v="AO"/>
    <s v="Adult Other"/>
    <n v="310"/>
    <m/>
    <m/>
    <m/>
    <s v="100 N  CORONADO                     ST"/>
    <m/>
    <n v="34.069099999999999"/>
    <n v="-118.27589999999999"/>
    <n v="0"/>
  </r>
  <r>
    <n v="200513388"/>
    <d v="2020-08-23T00:00:00"/>
    <d v="2020-08-22T00:00:00"/>
    <n v="2300"/>
    <n v="5"/>
    <x v="10"/>
    <n v="504"/>
    <n v="1"/>
    <n v="331"/>
    <s v="THEFT FROM MOTOR VEHICLE - GRAND ($950.01 AND OVER)"/>
    <s v="0344 0385 1300"/>
    <n v="29"/>
    <s v="M"/>
    <s v="W"/>
    <n v="101"/>
    <s v="STREET"/>
    <m/>
    <m/>
    <s v="IC"/>
    <s v="Invest Cont"/>
    <n v="331"/>
    <m/>
    <m/>
    <m/>
    <s v="DENKER                       AV"/>
    <s v="204TH                        ST"/>
    <n v="33.844900000000003"/>
    <n v="-118.304"/>
    <n v="0"/>
  </r>
  <r>
    <n v="200315781"/>
    <d v="2020-08-12T00:00:00"/>
    <d v="2020-08-11T00:00:00"/>
    <n v="600"/>
    <n v="3"/>
    <x v="2"/>
    <n v="379"/>
    <n v="2"/>
    <n v="627"/>
    <s v="CHILD ABUSE (PHYSICAL) - SIMPLE ASSAULT"/>
    <s v="0553 0416 0445 1251 1259 0446"/>
    <n v="16"/>
    <s v="F"/>
    <s v="H"/>
    <n v="501"/>
    <s v="SINGLE FAMILY DWELLING"/>
    <n v="301"/>
    <s v="BELT FLAILING INSTRUMENT/CHAIN"/>
    <s v="IC"/>
    <s v="Invest Cont"/>
    <n v="627"/>
    <m/>
    <m/>
    <m/>
    <s v="1000    BROWNING                     BL"/>
    <m/>
    <n v="34.012099999999997"/>
    <n v="-118.2921"/>
    <n v="0"/>
  </r>
  <r>
    <n v="200604353"/>
    <d v="2020-01-09T00:00:00"/>
    <d v="2020-01-09T00:00:00"/>
    <n v="200"/>
    <n v="6"/>
    <x v="9"/>
    <n v="657"/>
    <n v="1"/>
    <n v="510"/>
    <s v="VEHICLE - STOLEN"/>
    <m/>
    <n v="0"/>
    <m/>
    <m/>
    <n v="101"/>
    <s v="STREET"/>
    <m/>
    <m/>
    <s v="IC"/>
    <s v="Invest Cont"/>
    <n v="510"/>
    <m/>
    <m/>
    <m/>
    <s v="5400    BARTON                       AV"/>
    <m/>
    <n v="34.087600000000002"/>
    <n v="-118.3091"/>
    <n v="0"/>
  </r>
  <r>
    <n v="200313411"/>
    <d v="2020-06-29T00:00:00"/>
    <d v="2020-06-29T00:00:00"/>
    <n v="1045"/>
    <n v="3"/>
    <x v="2"/>
    <n v="395"/>
    <n v="1"/>
    <n v="210"/>
    <s v="ROBBERY"/>
    <s v="0344 1822 0400"/>
    <n v="46"/>
    <s v="F"/>
    <s v="H"/>
    <n v="108"/>
    <s v="PARKING LOT"/>
    <n v="400"/>
    <s v="STRONG-ARM (HANDS, FIST, FEET OR BODILY FORCE)"/>
    <s v="AA"/>
    <s v="Adult Arrest"/>
    <n v="210"/>
    <m/>
    <m/>
    <m/>
    <s v="4100 S  WESTERN                      AV"/>
    <m/>
    <n v="34.009099999999997"/>
    <n v="-118.30889999999999"/>
    <n v="1"/>
  </r>
  <r>
    <n v="201011392"/>
    <d v="2020-07-27T00:00:00"/>
    <d v="2020-07-27T00:00:00"/>
    <n v="115"/>
    <n v="10"/>
    <x v="11"/>
    <n v="1094"/>
    <n v="1"/>
    <n v="230"/>
    <s v="ASSAULT WITH DEADLY WEAPON, AGGRAVATED ASSAULT"/>
    <s v="1100 0913 1817 0450"/>
    <n v="42"/>
    <s v="M"/>
    <s v="O"/>
    <n v="501"/>
    <s v="SINGLE FAMILY DWELLING"/>
    <n v="102"/>
    <s v="HAND GUN"/>
    <s v="AA"/>
    <s v="Adult Arrest"/>
    <n v="230"/>
    <m/>
    <m/>
    <m/>
    <s v="18100    GREEN MEADOW                 DR"/>
    <m/>
    <n v="34.1447"/>
    <n v="-118.5284"/>
    <n v="1"/>
  </r>
  <r>
    <n v="201212474"/>
    <d v="2020-05-08T00:00:00"/>
    <d v="2020-05-08T00:00:00"/>
    <n v="2025"/>
    <n v="12"/>
    <x v="8"/>
    <n v="1235"/>
    <n v="2"/>
    <n v="626"/>
    <s v="INTIMATE PARTNER - SIMPLE ASSAULT"/>
    <s v="1309 2000 1814 0416 0913"/>
    <n v="40"/>
    <s v="F"/>
    <s v="H"/>
    <n v="501"/>
    <s v="SINGLE FAMILY DWELLING"/>
    <n v="400"/>
    <s v="STRONG-ARM (HANDS, FIST, FEET OR BODILY FORCE)"/>
    <s v="AO"/>
    <s v="Adult Other"/>
    <n v="626"/>
    <m/>
    <m/>
    <m/>
    <s v="1200 W  59TH                         ST"/>
    <m/>
    <n v="33.987499999999997"/>
    <n v="-118.298"/>
    <n v="0"/>
  </r>
  <r>
    <n v="201116601"/>
    <d v="2020-12-13T00:00:00"/>
    <d v="2020-12-12T00:00:00"/>
    <n v="1500"/>
    <n v="11"/>
    <x v="7"/>
    <n v="1172"/>
    <n v="1"/>
    <n v="330"/>
    <s v="BURGLARY FROM VEHICLE"/>
    <s v="0344 1307"/>
    <n v="28"/>
    <s v="M"/>
    <s v="W"/>
    <n v="101"/>
    <s v="STREET"/>
    <m/>
    <m/>
    <s v="IC"/>
    <s v="Invest Cont"/>
    <n v="330"/>
    <m/>
    <m/>
    <m/>
    <s v="SILVER LAKE"/>
    <s v="EARL"/>
    <n v="34.097099999999998"/>
    <n v="-118.2612"/>
    <n v="0"/>
  </r>
  <r>
    <n v="200515656"/>
    <d v="2020-10-22T00:00:00"/>
    <d v="2020-10-22T00:00:00"/>
    <n v="945"/>
    <n v="5"/>
    <x v="10"/>
    <n v="563"/>
    <n v="2"/>
    <n v="624"/>
    <s v="BATTERY - SIMPLE ASSAULT"/>
    <s v="0913 0603 0361 0444"/>
    <n v="29"/>
    <s v="F"/>
    <s v="H"/>
    <n v="502"/>
    <s v="MULTI-UNIT DWELLING (APARTMENT, DUPLEX, ETC)"/>
    <n v="400"/>
    <s v="STRONG-ARM (HANDS, FIST, FEET OR BODILY FORCE)"/>
    <s v="AO"/>
    <s v="Adult Other"/>
    <n v="624"/>
    <m/>
    <m/>
    <m/>
    <s v="700 W  17TH                         ST"/>
    <m/>
    <n v="33.7288"/>
    <n v="-118.2929"/>
    <n v="0"/>
  </r>
  <r>
    <n v="200813719"/>
    <d v="2020-09-04T00:00:00"/>
    <d v="2020-09-04T00:00:00"/>
    <n v="1434"/>
    <n v="8"/>
    <x v="12"/>
    <n v="849"/>
    <n v="2"/>
    <n v="956"/>
    <s v="LETTERS, LEWD  -  TELEPHONE CALLS, LEWD"/>
    <n v="1912"/>
    <n v="41"/>
    <s v="F"/>
    <s v="W"/>
    <n v="502"/>
    <s v="MULTI-UNIT DWELLING (APARTMENT, DUPLEX, ETC)"/>
    <m/>
    <m/>
    <s v="IC"/>
    <s v="Invest Cont"/>
    <n v="956"/>
    <m/>
    <m/>
    <m/>
    <s v="1000 S  WOOSTER                      ST"/>
    <m/>
    <n v="34.057099999999998"/>
    <n v="-118.38249999999999"/>
    <n v="0"/>
  </r>
  <r>
    <n v="201108573"/>
    <d v="2020-04-20T00:00:00"/>
    <d v="2020-04-20T00:00:00"/>
    <n v="2320"/>
    <n v="11"/>
    <x v="7"/>
    <n v="1123"/>
    <n v="2"/>
    <n v="740"/>
    <s v="VANDALISM - FELONY ($400 &amp; OVER, ALL CHURCH VANDALISMS)"/>
    <s v="1609 1307 0329 0603"/>
    <n v="50"/>
    <s v="F"/>
    <s v="H"/>
    <n v="501"/>
    <s v="SINGLE FAMILY DWELLING"/>
    <m/>
    <m/>
    <s v="AO"/>
    <s v="Adult Other"/>
    <n v="740"/>
    <m/>
    <m/>
    <m/>
    <s v="3900    SENECA                       AV"/>
    <m/>
    <n v="34.124600000000001"/>
    <n v="-118.26130000000001"/>
    <n v="0"/>
  </r>
  <r>
    <n v="200913044"/>
    <d v="2020-08-02T00:00:00"/>
    <d v="2020-08-01T00:00:00"/>
    <n v="2000"/>
    <n v="9"/>
    <x v="3"/>
    <n v="952"/>
    <n v="2"/>
    <n v="626"/>
    <s v="INTIMATE PARTNER - SIMPLE ASSAULT"/>
    <s v="1813 2000 1241 0444"/>
    <n v="0"/>
    <s v="F"/>
    <s v="H"/>
    <n v="502"/>
    <s v="MULTI-UNIT DWELLING (APARTMENT, DUPLEX, ETC)"/>
    <n v="400"/>
    <s v="STRONG-ARM (HANDS, FIST, FEET OR BODILY FORCE)"/>
    <s v="IC"/>
    <s v="Invest Cont"/>
    <n v="626"/>
    <m/>
    <m/>
    <m/>
    <s v="15000    BURBANK                      BL"/>
    <m/>
    <n v="34.1721"/>
    <n v="-118.459"/>
    <n v="0"/>
  </r>
  <r>
    <n v="200204489"/>
    <d v="2020-01-10T00:00:00"/>
    <d v="2020-01-09T00:00:00"/>
    <n v="2130"/>
    <n v="2"/>
    <x v="5"/>
    <n v="245"/>
    <n v="1"/>
    <n v="330"/>
    <s v="BURGLARY FROM VEHICLE"/>
    <s v="0344 1609 1307 0329"/>
    <n v="33"/>
    <s v="M"/>
    <s v="B"/>
    <n v="101"/>
    <s v="STREET"/>
    <m/>
    <m/>
    <s v="IC"/>
    <s v="Invest Cont"/>
    <n v="330"/>
    <m/>
    <m/>
    <m/>
    <s v="4TH                          ST"/>
    <s v="GRAND VIEW"/>
    <n v="34.063299999999998"/>
    <n v="-118.27509999999999"/>
    <n v="0"/>
  </r>
  <r>
    <n v="201211713"/>
    <d v="2020-04-27T00:00:00"/>
    <d v="2020-04-27T00:00:00"/>
    <n v="1530"/>
    <n v="12"/>
    <x v="8"/>
    <n v="1273"/>
    <n v="1"/>
    <n v="343"/>
    <s v="SHOPLIFTING-GRAND THEFT ($950.01 &amp; OVER)"/>
    <s v="0325 1822"/>
    <n v="0"/>
    <s v="X"/>
    <s v="X"/>
    <n v="242"/>
    <s v="DISCOUNT STORE (99 CENT,DOLLAR,ETC."/>
    <m/>
    <m/>
    <s v="IC"/>
    <s v="Invest Cont"/>
    <n v="343"/>
    <m/>
    <m/>
    <m/>
    <s v="9100 S  WESTERN                      AV"/>
    <m/>
    <n v="33.954500000000003"/>
    <n v="-118.309"/>
    <n v="0"/>
  </r>
  <r>
    <n v="200611630"/>
    <d v="2020-06-21T00:00:00"/>
    <d v="2020-06-20T00:00:00"/>
    <n v="2000"/>
    <n v="6"/>
    <x v="9"/>
    <n v="648"/>
    <n v="1"/>
    <n v="310"/>
    <s v="BURGLARY"/>
    <s v="1822 1609 0344"/>
    <n v="0"/>
    <s v="X"/>
    <s v="X"/>
    <n v="210"/>
    <s v="RESTAURANT/FAST FOOD"/>
    <m/>
    <m/>
    <s v="IC"/>
    <s v="Invest Cont"/>
    <n v="310"/>
    <m/>
    <m/>
    <m/>
    <s v="5400 W  SUNSET                       BL"/>
    <m/>
    <n v="34.1"/>
    <n v="-118.3113"/>
    <n v="0"/>
  </r>
  <r>
    <n v="200914385"/>
    <d v="2020-09-06T00:00:00"/>
    <d v="2020-09-05T00:00:00"/>
    <n v="2230"/>
    <n v="9"/>
    <x v="3"/>
    <n v="935"/>
    <n v="1"/>
    <n v="236"/>
    <s v="INTIMATE PARTNER - AGGRAVATED ASSAULT"/>
    <s v="1218 1814 0446 1300 0445 0913 1414 0416 2000 2004"/>
    <n v="23"/>
    <s v="F"/>
    <s v="H"/>
    <n v="101"/>
    <s v="STREET"/>
    <n v="305"/>
    <s v="FIXED OBJECT"/>
    <s v="AO"/>
    <s v="Adult Other"/>
    <n v="236"/>
    <m/>
    <m/>
    <m/>
    <s v="14100    BESSEMER                     ST"/>
    <m/>
    <n v="34.180799999999998"/>
    <n v="-118.4443"/>
    <n v="0"/>
  </r>
  <r>
    <n v="200606134"/>
    <d v="2020-02-13T00:00:00"/>
    <d v="2020-02-12T00:00:00"/>
    <n v="2000"/>
    <n v="6"/>
    <x v="9"/>
    <n v="666"/>
    <n v="2"/>
    <n v="740"/>
    <s v="VANDALISM - FELONY ($400 &amp; OVER, ALL CHURCH VANDALISMS)"/>
    <s v="0329 1300 1822"/>
    <n v="55"/>
    <s v="M"/>
    <s v="H"/>
    <n v="121"/>
    <s v="YARD (RESIDENTIAL/BUSINESS)"/>
    <m/>
    <m/>
    <s v="IC"/>
    <s v="Invest Cont"/>
    <n v="740"/>
    <m/>
    <m/>
    <m/>
    <s v="AFTON                        AV"/>
    <s v="EL CENTRO                    AV"/>
    <n v="34.095300000000002"/>
    <n v="-118.3241"/>
    <n v="0"/>
  </r>
  <r>
    <n v="200309683"/>
    <d v="2020-04-10T00:00:00"/>
    <d v="2020-04-07T00:00:00"/>
    <n v="1230"/>
    <n v="3"/>
    <x v="2"/>
    <n v="393"/>
    <n v="1"/>
    <n v="420"/>
    <s v="THEFT FROM MOTOR VEHICLE - PETTY ($950 &amp; UNDER)"/>
    <m/>
    <n v="0"/>
    <m/>
    <m/>
    <n v="101"/>
    <s v="STREET"/>
    <m/>
    <m/>
    <s v="IC"/>
    <s v="Invest Cont"/>
    <n v="420"/>
    <m/>
    <m/>
    <m/>
    <s v="4100    LEIMERT                      BL"/>
    <m/>
    <n v="34.01"/>
    <n v="-118.32389999999999"/>
    <n v="0"/>
  </r>
  <r>
    <n v="201000809"/>
    <d v="2020-08-14T00:00:00"/>
    <d v="2020-08-14T00:00:00"/>
    <n v="1730"/>
    <n v="10"/>
    <x v="11"/>
    <n v="1001"/>
    <n v="1"/>
    <n v="236"/>
    <s v="INTIMATE PARTNER - AGGRAVATED ASSAULT"/>
    <s v="0913 2000 0319 0329 0408 0305 1813 1310 1419 1309"/>
    <n v="37"/>
    <s v="F"/>
    <s v="H"/>
    <n v="501"/>
    <s v="SINGLE FAMILY DWELLING"/>
    <n v="400"/>
    <s v="STRONG-ARM (HANDS, FIST, FEET OR BODILY FORCE)"/>
    <s v="AA"/>
    <s v="Adult Arrest"/>
    <n v="236"/>
    <m/>
    <m/>
    <m/>
    <s v="19400    KESWICK                      ST"/>
    <m/>
    <n v="34.210599999999999"/>
    <n v="-118.5579"/>
    <n v="1"/>
  </r>
  <r>
    <n v="200915460"/>
    <d v="2020-10-04T00:00:00"/>
    <d v="2020-10-04T00:00:00"/>
    <n v="200"/>
    <n v="9"/>
    <x v="3"/>
    <n v="939"/>
    <n v="1"/>
    <n v="510"/>
    <s v="VEHICLE - STOLEN"/>
    <m/>
    <n v="0"/>
    <m/>
    <m/>
    <n v="108"/>
    <s v="PARKING LOT"/>
    <m/>
    <m/>
    <s v="IC"/>
    <s v="Invest Cont"/>
    <n v="510"/>
    <m/>
    <m/>
    <m/>
    <s v="13200    VICTORY                      BL"/>
    <m/>
    <n v="34.186700000000002"/>
    <n v="-118.4209"/>
    <n v="0"/>
  </r>
  <r>
    <n v="200813771"/>
    <d v="2020-09-06T00:00:00"/>
    <d v="2020-09-06T00:00:00"/>
    <n v="1430"/>
    <n v="8"/>
    <x v="12"/>
    <n v="887"/>
    <n v="2"/>
    <n v="930"/>
    <s v="CRIMINAL THREATS - NO WEAPON DISPLAYED"/>
    <s v="1202 0421 0432 0561 0913"/>
    <n v="61"/>
    <s v="M"/>
    <s v="W"/>
    <n v="501"/>
    <s v="SINGLE FAMILY DWELLING"/>
    <n v="511"/>
    <s v="VERBAL THREAT"/>
    <s v="AO"/>
    <s v="Adult Other"/>
    <n v="930"/>
    <m/>
    <m/>
    <m/>
    <s v="9300    KIRKSIDE                     RD"/>
    <m/>
    <n v="34.048200000000001"/>
    <n v="-118.39149999999999"/>
    <n v="0"/>
  </r>
  <r>
    <n v="200516686"/>
    <d v="2020-11-15T00:00:00"/>
    <d v="2020-11-15T00:00:00"/>
    <n v="1015"/>
    <n v="5"/>
    <x v="10"/>
    <n v="507"/>
    <n v="2"/>
    <n v="740"/>
    <s v="VANDALISM - FELONY ($400 &amp; OVER, ALL CHURCH VANDALISMS)"/>
    <n v="329"/>
    <n v="36"/>
    <s v="M"/>
    <s v="W"/>
    <n v="501"/>
    <s v="SINGLE FAMILY DWELLING"/>
    <m/>
    <m/>
    <s v="IC"/>
    <s v="Invest Cont"/>
    <n v="740"/>
    <m/>
    <m/>
    <m/>
    <s v="1400 W  223RD                        ST"/>
    <m/>
    <n v="33.8245"/>
    <n v="-118.3038"/>
    <n v="0"/>
  </r>
  <r>
    <n v="200118505"/>
    <d v="2020-09-25T00:00:00"/>
    <d v="2020-09-24T00:00:00"/>
    <n v="800"/>
    <n v="1"/>
    <x v="1"/>
    <n v="182"/>
    <n v="2"/>
    <n v="662"/>
    <s v="BUNCO, GRAND THEFT"/>
    <n v="800"/>
    <n v="20"/>
    <s v="F"/>
    <s v="W"/>
    <n v="203"/>
    <s v="OTHER BUSINESS"/>
    <m/>
    <m/>
    <s v="IC"/>
    <s v="Invest Cont"/>
    <n v="662"/>
    <m/>
    <m/>
    <m/>
    <s v="1200 S  GRAND                        AV"/>
    <m/>
    <n v="34.039700000000003"/>
    <n v="-118.2637"/>
    <n v="0"/>
  </r>
  <r>
    <n v="201306036"/>
    <d v="2020-02-04T00:00:00"/>
    <d v="2020-02-04T00:00:00"/>
    <n v="500"/>
    <n v="13"/>
    <x v="6"/>
    <n v="1361"/>
    <n v="1"/>
    <n v="420"/>
    <s v="THEFT FROM MOTOR VEHICLE - PETTY ($950 &amp; UNDER)"/>
    <s v="1309 0385"/>
    <n v="48"/>
    <s v="F"/>
    <s v="H"/>
    <n v="101"/>
    <s v="STREET"/>
    <m/>
    <m/>
    <s v="IC"/>
    <s v="Invest Cont"/>
    <n v="420"/>
    <m/>
    <m/>
    <m/>
    <s v="47TH                         ST"/>
    <s v="MAIN                         ST"/>
    <n v="34.000999999999998"/>
    <n v="-118.274"/>
    <n v="0"/>
  </r>
  <r>
    <n v="201215340"/>
    <d v="2020-06-25T00:00:00"/>
    <d v="2020-06-25T00:00:00"/>
    <n v="651"/>
    <n v="12"/>
    <x v="8"/>
    <n v="1269"/>
    <n v="1"/>
    <n v="310"/>
    <s v="BURGLARY"/>
    <s v="1607 1402 0329 1822 0209 0321"/>
    <n v="0"/>
    <s v="X"/>
    <s v="X"/>
    <n v="704"/>
    <s v="ELEMENTARY SCHOOL"/>
    <m/>
    <m/>
    <s v="IC"/>
    <s v="Invest Cont"/>
    <n v="310"/>
    <m/>
    <m/>
    <m/>
    <s v="8500    TOWNE                        AV"/>
    <m/>
    <n v="33.960599999999999"/>
    <n v="-118.26730000000001"/>
    <n v="0"/>
  </r>
  <r>
    <n v="200613761"/>
    <d v="2020-08-10T00:00:00"/>
    <d v="2020-08-10T00:00:00"/>
    <n v="905"/>
    <n v="6"/>
    <x v="9"/>
    <n v="666"/>
    <n v="2"/>
    <n v="850"/>
    <s v="INDECENT EXPOSURE"/>
    <s v="0529 0913"/>
    <n v="49"/>
    <s v="F"/>
    <s v="W"/>
    <n v="502"/>
    <s v="MULTI-UNIT DWELLING (APARTMENT, DUPLEX, ETC)"/>
    <n v="400"/>
    <s v="STRONG-ARM (HANDS, FIST, FEET OR BODILY FORCE)"/>
    <s v="AA"/>
    <s v="Adult Arrest"/>
    <n v="850"/>
    <m/>
    <m/>
    <m/>
    <s v="6100    LEXINGTON                    AV"/>
    <m/>
    <n v="34.092599999999997"/>
    <n v="-118.32340000000001"/>
    <n v="1"/>
  </r>
  <r>
    <n v="200615123"/>
    <d v="2020-09-08T00:00:00"/>
    <d v="2020-09-08T00:00:00"/>
    <n v="1530"/>
    <n v="6"/>
    <x v="9"/>
    <n v="676"/>
    <n v="1"/>
    <n v="330"/>
    <s v="BURGLARY FROM VEHICLE"/>
    <s v="1307 0358 1609 0344 0377"/>
    <n v="54"/>
    <s v="F"/>
    <s v="H"/>
    <n v="108"/>
    <s v="PARKING LOT"/>
    <m/>
    <m/>
    <s v="IC"/>
    <s v="Invest Cont"/>
    <n v="330"/>
    <m/>
    <m/>
    <m/>
    <s v="800    WILCOX                       AV"/>
    <m/>
    <n v="34.085299999999997"/>
    <n v="-118.331"/>
    <n v="0"/>
  </r>
  <r>
    <n v="200310857"/>
    <d v="2020-05-04T00:00:00"/>
    <d v="2020-05-01T00:00:00"/>
    <n v="1700"/>
    <n v="3"/>
    <x v="2"/>
    <n v="317"/>
    <n v="1"/>
    <n v="310"/>
    <s v="BURGLARY"/>
    <s v="2004 0344 1607 0329 1402 1409"/>
    <n v="19"/>
    <s v="X"/>
    <s v="X"/>
    <n v="708"/>
    <s v="CHURCH/CHAPEL (CHANGED 03-03 FROM CHURCH/TEMPLE)"/>
    <m/>
    <m/>
    <s v="AA"/>
    <s v="Adult Arrest"/>
    <n v="310"/>
    <m/>
    <m/>
    <m/>
    <s v="1400 W  ADAMS                        BL"/>
    <m/>
    <n v="34.0349"/>
    <n v="-118.2959"/>
    <n v="1"/>
  </r>
  <r>
    <n v="200416340"/>
    <d v="2020-12-27T00:00:00"/>
    <d v="2020-12-27T00:00:00"/>
    <n v="316"/>
    <n v="4"/>
    <x v="4"/>
    <n v="412"/>
    <n v="1"/>
    <n v="441"/>
    <s v="THEFT PLAIN - ATTEMPT"/>
    <m/>
    <n v="0"/>
    <s v="X"/>
    <s v="X"/>
    <n v="203"/>
    <s v="OTHER BUSINESS"/>
    <m/>
    <m/>
    <s v="IC"/>
    <s v="Invest Cont"/>
    <n v="441"/>
    <m/>
    <m/>
    <m/>
    <s v="100 W  AVENUE 34"/>
    <m/>
    <n v="34.084000000000003"/>
    <n v="-118.2135"/>
    <n v="0"/>
  </r>
  <r>
    <n v="201009796"/>
    <d v="2020-06-08T00:00:00"/>
    <d v="2020-06-08T00:00:00"/>
    <n v="500"/>
    <n v="10"/>
    <x v="11"/>
    <n v="1039"/>
    <n v="2"/>
    <n v="624"/>
    <s v="BATTERY - SIMPLE ASSAULT"/>
    <s v="0400 0416 1810 0913"/>
    <n v="60"/>
    <s v="M"/>
    <s v="H"/>
    <n v="514"/>
    <s v="GROUP HOME"/>
    <n v="400"/>
    <s v="STRONG-ARM (HANDS, FIST, FEET OR BODILY FORCE)"/>
    <s v="AO"/>
    <s v="Adult Other"/>
    <n v="624"/>
    <m/>
    <m/>
    <m/>
    <s v="6600    GAVIOTA                      AV"/>
    <m/>
    <n v="34.190300000000001"/>
    <n v="-118.4815"/>
    <n v="0"/>
  </r>
  <r>
    <n v="200716012"/>
    <d v="2020-11-15T00:00:00"/>
    <d v="2020-11-15T00:00:00"/>
    <n v="1520"/>
    <n v="7"/>
    <x v="0"/>
    <n v="724"/>
    <n v="1"/>
    <n v="330"/>
    <s v="BURGLARY FROM VEHICLE"/>
    <s v="1300 1606 0344"/>
    <n v="31"/>
    <s v="F"/>
    <s v="O"/>
    <n v="123"/>
    <s v="PARKING UNDERGROUND/BUILDING"/>
    <m/>
    <m/>
    <s v="AO"/>
    <s v="Adult Other"/>
    <n v="330"/>
    <m/>
    <m/>
    <m/>
    <s v="100    THE GROVE                    DR"/>
    <m/>
    <n v="34.0747"/>
    <n v="-118.3563"/>
    <n v="0"/>
  </r>
  <r>
    <n v="200319421"/>
    <d v="2020-10-26T00:00:00"/>
    <d v="2020-10-24T00:00:00"/>
    <n v="5"/>
    <n v="3"/>
    <x v="2"/>
    <n v="362"/>
    <n v="2"/>
    <n v="354"/>
    <s v="THEFT OF IDENTITY"/>
    <s v="1822 0100 0930"/>
    <n v="33"/>
    <s v="F"/>
    <s v="B"/>
    <n v="501"/>
    <s v="SINGLE FAMILY DWELLING"/>
    <m/>
    <m/>
    <s v="IC"/>
    <s v="Invest Cont"/>
    <n v="354"/>
    <m/>
    <m/>
    <m/>
    <s v="3800    POTOMAC                      AV"/>
    <m/>
    <n v="34.015599999999999"/>
    <n v="-118.3463"/>
    <n v="0"/>
  </r>
  <r>
    <n v="200608684"/>
    <d v="2020-04-04T00:00:00"/>
    <d v="2020-04-04T00:00:00"/>
    <n v="1230"/>
    <n v="6"/>
    <x v="9"/>
    <n v="656"/>
    <n v="1"/>
    <n v="230"/>
    <s v="ASSAULT WITH DEADLY WEAPON, AGGRAVATED ASSAULT"/>
    <s v="1218 0913 1309 0421 0334"/>
    <n v="22"/>
    <s v="M"/>
    <s v="B"/>
    <n v="102"/>
    <s v="SIDEWALK"/>
    <n v="307"/>
    <s v="VEHICLE"/>
    <s v="IC"/>
    <s v="Invest Cont"/>
    <n v="230"/>
    <m/>
    <m/>
    <m/>
    <s v="LILLIAN"/>
    <s v="WILLOUGHBY"/>
    <n v="34.0871"/>
    <n v="-118.32769999999999"/>
    <n v="0"/>
  </r>
  <r>
    <n v="200806379"/>
    <d v="2020-02-22T00:00:00"/>
    <d v="2020-02-21T00:00:00"/>
    <n v="2340"/>
    <n v="8"/>
    <x v="12"/>
    <n v="809"/>
    <n v="1"/>
    <n v="310"/>
    <s v="BURGLARY"/>
    <s v="0344 1822 1251 1607"/>
    <n v="22"/>
    <s v="F"/>
    <s v="B"/>
    <n v="501"/>
    <s v="SINGLE FAMILY DWELLING"/>
    <m/>
    <m/>
    <s v="IC"/>
    <s v="Invest Cont"/>
    <n v="310"/>
    <m/>
    <m/>
    <m/>
    <s v="9600    HEATHER                      RD"/>
    <m/>
    <n v="34.103299999999997"/>
    <n v="-118.4057"/>
    <n v="0"/>
  </r>
  <r>
    <n v="200106629"/>
    <d v="2020-02-07T00:00:00"/>
    <d v="2020-02-06T00:00:00"/>
    <n v="1140"/>
    <n v="1"/>
    <x v="1"/>
    <n v="182"/>
    <n v="2"/>
    <n v="664"/>
    <s v="BUNCO, PETTY THEFT"/>
    <n v="701"/>
    <n v="23"/>
    <s v="M"/>
    <s v="O"/>
    <n v="502"/>
    <s v="MULTI-UNIT DWELLING (APARTMENT, DUPLEX, ETC)"/>
    <m/>
    <m/>
    <s v="IC"/>
    <s v="Invest Cont"/>
    <n v="664"/>
    <m/>
    <m/>
    <m/>
    <s v="900 S  OLIVE                        ST"/>
    <m/>
    <n v="34.043700000000001"/>
    <n v="-118.2582"/>
    <n v="0"/>
  </r>
  <r>
    <n v="200614061"/>
    <d v="2020-08-17T00:00:00"/>
    <d v="2020-08-16T00:00:00"/>
    <n v="1700"/>
    <n v="6"/>
    <x v="9"/>
    <n v="648"/>
    <n v="1"/>
    <n v="510"/>
    <s v="VEHICLE - STOLEN"/>
    <m/>
    <n v="0"/>
    <m/>
    <m/>
    <n v="101"/>
    <s v="STREET"/>
    <m/>
    <m/>
    <s v="IC"/>
    <s v="Invest Cont"/>
    <n v="510"/>
    <m/>
    <m/>
    <m/>
    <s v="1500 N  WESTERN                      AV"/>
    <m/>
    <n v="34.098199999999999"/>
    <n v="-118.3092"/>
    <n v="0"/>
  </r>
  <r>
    <n v="200218369"/>
    <d v="2020-12-09T00:00:00"/>
    <d v="2020-12-09T00:00:00"/>
    <n v="610"/>
    <n v="2"/>
    <x v="5"/>
    <n v="248"/>
    <n v="1"/>
    <n v="230"/>
    <s v="ASSAULT WITH DEADLY WEAPON, AGGRAVATED ASSAULT"/>
    <s v="0906 0913 1402 1407 1823 1817 0416 0400 1913 0445"/>
    <n v="35"/>
    <s v="F"/>
    <s v="O"/>
    <n v="502"/>
    <s v="MULTI-UNIT DWELLING (APARTMENT, DUPLEX, ETC)"/>
    <n v="102"/>
    <s v="HAND GUN"/>
    <s v="IC"/>
    <s v="Invest Cont"/>
    <n v="230"/>
    <n v="998"/>
    <m/>
    <m/>
    <s v="400    HARTFORD                     AV"/>
    <m/>
    <n v="34.057000000000002"/>
    <n v="-118.26349999999999"/>
    <n v="0"/>
  </r>
  <r>
    <n v="200312171"/>
    <d v="2020-06-01T00:00:00"/>
    <d v="2020-06-01T00:00:00"/>
    <n v="1930"/>
    <n v="3"/>
    <x v="2"/>
    <n v="362"/>
    <n v="1"/>
    <n v="230"/>
    <s v="ASSAULT WITH DEADLY WEAPON, AGGRAVATED ASSAULT"/>
    <s v="1309 0329 0334 0913 1813 1814 1251 0319 1310 2000"/>
    <n v="31"/>
    <s v="F"/>
    <s v="H"/>
    <n v="101"/>
    <s v="STREET"/>
    <n v="500"/>
    <s v="UNKNOWN WEAPON/OTHER WEAPON"/>
    <s v="IC"/>
    <s v="Invest Cont"/>
    <n v="230"/>
    <m/>
    <m/>
    <m/>
    <s v="3900    NICOLET                      AV"/>
    <m/>
    <n v="34.016300000000001"/>
    <n v="-118.3507"/>
    <n v="0"/>
  </r>
  <r>
    <n v="200708013"/>
    <d v="2020-04-06T00:00:00"/>
    <d v="2020-03-12T00:00:00"/>
    <n v="800"/>
    <n v="7"/>
    <x v="0"/>
    <n v="706"/>
    <n v="1"/>
    <n v="480"/>
    <s v="BIKE - STOLEN"/>
    <n v="344"/>
    <n v="49"/>
    <s v="M"/>
    <s v="W"/>
    <n v="101"/>
    <s v="STREET"/>
    <m/>
    <m/>
    <s v="IC"/>
    <s v="Invest Cont"/>
    <n v="480"/>
    <m/>
    <m/>
    <m/>
    <s v="500 N  LA BREA                      AV"/>
    <m/>
    <n v="34.080300000000001"/>
    <n v="-118.3441"/>
    <n v="0"/>
  </r>
  <r>
    <n v="200607117"/>
    <d v="2020-02-28T00:00:00"/>
    <d v="2020-02-28T00:00:00"/>
    <n v="1037"/>
    <n v="6"/>
    <x v="9"/>
    <n v="677"/>
    <n v="2"/>
    <n v="888"/>
    <s v="TRESPASSING"/>
    <n v="1822"/>
    <n v="32"/>
    <s v="M"/>
    <s v="B"/>
    <n v="501"/>
    <s v="SINGLE FAMILY DWELLING"/>
    <m/>
    <m/>
    <s v="IC"/>
    <s v="Invest Cont"/>
    <n v="888"/>
    <m/>
    <m/>
    <m/>
    <s v="800 N  WILTON                       PL"/>
    <m/>
    <n v="34.085500000000003"/>
    <n v="-118.3135"/>
    <n v="0"/>
  </r>
  <r>
    <n v="200908657"/>
    <d v="2020-04-20T00:00:00"/>
    <d v="2020-04-19T00:00:00"/>
    <n v="1730"/>
    <n v="9"/>
    <x v="3"/>
    <n v="969"/>
    <n v="2"/>
    <n v="956"/>
    <s v="LETTERS, LEWD  -  TELEPHONE CALLS, LEWD"/>
    <n v="1906"/>
    <n v="46"/>
    <s v="F"/>
    <s v="O"/>
    <n v="502"/>
    <s v="MULTI-UNIT DWELLING (APARTMENT, DUPLEX, ETC)"/>
    <m/>
    <m/>
    <s v="IC"/>
    <s v="Invest Cont"/>
    <n v="956"/>
    <m/>
    <m/>
    <m/>
    <s v="12600    RIVERSIDE                    DR"/>
    <m/>
    <n v="34.157600000000002"/>
    <n v="-118.4074"/>
    <n v="0"/>
  </r>
  <r>
    <n v="200513223"/>
    <d v="2020-08-20T00:00:00"/>
    <d v="2020-08-19T00:00:00"/>
    <n v="2323"/>
    <n v="5"/>
    <x v="10"/>
    <n v="529"/>
    <n v="1"/>
    <n v="520"/>
    <s v="VEHICLE - ATTEMPT STOLEN"/>
    <s v="1300 1612 1202"/>
    <n v="60"/>
    <s v="M"/>
    <s v="H"/>
    <n v="101"/>
    <s v="STREET"/>
    <m/>
    <m/>
    <s v="IC"/>
    <s v="Invest Cont"/>
    <n v="520"/>
    <m/>
    <m/>
    <m/>
    <s v="300 N  AVALON                       BL"/>
    <m/>
    <n v="33.7727"/>
    <n v="-118.2619"/>
    <n v="0"/>
  </r>
  <r>
    <n v="201307360"/>
    <d v="2020-02-29T00:00:00"/>
    <d v="2020-02-28T00:00:00"/>
    <n v="2300"/>
    <n v="13"/>
    <x v="6"/>
    <n v="1307"/>
    <n v="1"/>
    <n v="440"/>
    <s v="THEFT PLAIN - PETTY ($950 &amp; UNDER)"/>
    <s v="0344 1218"/>
    <n v="43"/>
    <s v="M"/>
    <s v="W"/>
    <n v="502"/>
    <s v="MULTI-UNIT DWELLING (APARTMENT, DUPLEX, ETC)"/>
    <m/>
    <m/>
    <s v="IC"/>
    <s v="Invest Cont"/>
    <n v="440"/>
    <m/>
    <m/>
    <m/>
    <s v="1200 E  7TH                          ST"/>
    <m/>
    <n v="34.037500000000001"/>
    <n v="-118.2423"/>
    <n v="0"/>
  </r>
  <r>
    <n v="200305723"/>
    <d v="2020-01-29T00:00:00"/>
    <d v="2020-01-28T00:00:00"/>
    <n v="1300"/>
    <n v="3"/>
    <x v="2"/>
    <n v="338"/>
    <n v="1"/>
    <n v="440"/>
    <s v="THEFT PLAIN - PETTY ($950 &amp; UNDER)"/>
    <s v="0344 1251 2032"/>
    <n v="20"/>
    <s v="M"/>
    <s v="A"/>
    <n v="710"/>
    <s v="OTHER PREMISE"/>
    <m/>
    <m/>
    <s v="IC"/>
    <s v="Invest Cont"/>
    <n v="440"/>
    <m/>
    <m/>
    <m/>
    <s v="3000    MC CLINTOCK                  AV"/>
    <m/>
    <n v="34.0274"/>
    <n v="-118.285"/>
    <n v="0"/>
  </r>
  <r>
    <n v="200709488"/>
    <d v="2020-05-21T00:00:00"/>
    <d v="2020-05-21T00:00:00"/>
    <n v="545"/>
    <n v="7"/>
    <x v="0"/>
    <n v="745"/>
    <n v="2"/>
    <n v="626"/>
    <s v="INTIMATE PARTNER - SIMPLE ASSAULT"/>
    <s v="2000 1813 0446 0401 0513"/>
    <n v="76"/>
    <s v="F"/>
    <s v="B"/>
    <n v="502"/>
    <s v="MULTI-UNIT DWELLING (APARTMENT, DUPLEX, ETC)"/>
    <n v="400"/>
    <s v="STRONG-ARM (HANDS, FIST, FEET OR BODILY FORCE)"/>
    <s v="AO"/>
    <s v="Adult Other"/>
    <n v="626"/>
    <m/>
    <m/>
    <m/>
    <s v="1000    MEADOWBROOK                  AV"/>
    <m/>
    <n v="34.0548"/>
    <n v="-118.3477"/>
    <n v="0"/>
  </r>
  <r>
    <n v="200514577"/>
    <d v="2020-09-27T00:00:00"/>
    <d v="2020-09-26T00:00:00"/>
    <n v="30"/>
    <n v="5"/>
    <x v="10"/>
    <n v="564"/>
    <n v="2"/>
    <n v="740"/>
    <s v="VANDALISM - FELONY ($400 &amp; OVER, ALL CHURCH VANDALISMS)"/>
    <n v="329"/>
    <n v="21"/>
    <s v="M"/>
    <s v="H"/>
    <n v="122"/>
    <s v="VEHICLE, PASSENGER/TRUCK"/>
    <m/>
    <m/>
    <s v="IC"/>
    <s v="Invest Cont"/>
    <n v="740"/>
    <m/>
    <m/>
    <m/>
    <s v="600 S  PALOS VERDES                 ST"/>
    <m/>
    <n v="33.737900000000003"/>
    <n v="-118.2814"/>
    <n v="0"/>
  </r>
  <r>
    <n v="200105714"/>
    <d v="2020-01-26T00:00:00"/>
    <d v="2020-01-25T00:00:00"/>
    <n v="900"/>
    <n v="1"/>
    <x v="1"/>
    <n v="101"/>
    <n v="2"/>
    <n v="740"/>
    <s v="VANDALISM - FELONY ($400 &amp; OVER, ALL CHURCH VANDALISMS)"/>
    <s v="0329 1309"/>
    <n v="19"/>
    <s v="M"/>
    <s v="W"/>
    <n v="122"/>
    <s v="VEHICLE, PASSENGER/TRUCK"/>
    <m/>
    <m/>
    <s v="IC"/>
    <s v="Invest Cont"/>
    <n v="740"/>
    <m/>
    <m/>
    <m/>
    <s v="1000    EVERETT                      PL"/>
    <m/>
    <n v="34.069299999999998"/>
    <n v="-118.2488"/>
    <n v="0"/>
  </r>
  <r>
    <n v="200215195"/>
    <d v="2020-09-19T00:00:00"/>
    <d v="2020-09-19T00:00:00"/>
    <n v="345"/>
    <n v="2"/>
    <x v="5"/>
    <n v="245"/>
    <n v="1"/>
    <n v="220"/>
    <s v="ATTEMPTED ROBBERY"/>
    <s v="0447 0371 0334 0335 0445 1822 0906 2004"/>
    <n v="28"/>
    <s v="M"/>
    <s v="B"/>
    <n v="109"/>
    <s v="PARK/PLAYGROUND"/>
    <n v="200"/>
    <s v="KNIFE WITH BLADE 6INCHES OR LESS"/>
    <s v="AA"/>
    <s v="Adult Arrest"/>
    <n v="220"/>
    <m/>
    <m/>
    <m/>
    <s v="2200 W  6TH                          ST"/>
    <m/>
    <n v="34.060099999999998"/>
    <n v="-118.2761"/>
    <n v="1"/>
  </r>
  <r>
    <n v="200518412"/>
    <d v="2020-12-31T00:00:00"/>
    <d v="2020-12-31T00:00:00"/>
    <n v="900"/>
    <n v="5"/>
    <x v="10"/>
    <n v="587"/>
    <n v="2"/>
    <n v="740"/>
    <s v="VANDALISM - FELONY ($400 &amp; OVER, ALL CHURCH VANDALISMS)"/>
    <n v="329"/>
    <n v="0"/>
    <s v="X"/>
    <s v="X"/>
    <n v="210"/>
    <s v="RESTAURANT/FAST FOOD"/>
    <m/>
    <m/>
    <s v="IC"/>
    <s v="Invest Cont"/>
    <n v="740"/>
    <m/>
    <m/>
    <m/>
    <s v="3400 S  PACIFIC                      AV"/>
    <m/>
    <n v="33.7136"/>
    <n v="-118.29040000000001"/>
    <n v="0"/>
  </r>
  <r>
    <n v="200518210"/>
    <d v="2020-12-25T00:00:00"/>
    <d v="2020-12-20T00:00:00"/>
    <n v="750"/>
    <n v="5"/>
    <x v="10"/>
    <n v="567"/>
    <n v="2"/>
    <n v="626"/>
    <s v="INTIMATE PARTNER - SIMPLE ASSAULT"/>
    <s v="0913 2000 1814 0416"/>
    <n v="27"/>
    <s v="F"/>
    <s v="H"/>
    <n v="502"/>
    <s v="MULTI-UNIT DWELLING (APARTMENT, DUPLEX, ETC)"/>
    <n v="400"/>
    <s v="STRONG-ARM (HANDS, FIST, FEET OR BODILY FORCE)"/>
    <s v="IC"/>
    <s v="Invest Cont"/>
    <n v="626"/>
    <m/>
    <m/>
    <m/>
    <s v="400 W  21ST                         ST"/>
    <m/>
    <n v="33.725099999999998"/>
    <n v="-118.28579999999999"/>
    <n v="0"/>
  </r>
  <r>
    <n v="200400728"/>
    <d v="2020-04-11T00:00:00"/>
    <d v="2020-04-09T00:00:00"/>
    <n v="2000"/>
    <n v="4"/>
    <x v="4"/>
    <n v="404"/>
    <n v="2"/>
    <n v="626"/>
    <s v="INTIMATE PARTNER - SIMPLE ASSAULT"/>
    <s v="2000 1813 0444"/>
    <n v="44"/>
    <s v="F"/>
    <s v="H"/>
    <n v="502"/>
    <s v="MULTI-UNIT DWELLING (APARTMENT, DUPLEX, ETC)"/>
    <n v="400"/>
    <s v="STRONG-ARM (HANDS, FIST, FEET OR BODILY FORCE)"/>
    <s v="AO"/>
    <s v="Adult Other"/>
    <n v="626"/>
    <m/>
    <m/>
    <m/>
    <s v="6100    MONTEREY                     RD"/>
    <m/>
    <n v="34.106699999999996"/>
    <n v="-118.1835"/>
    <n v="0"/>
  </r>
  <r>
    <n v="200818014"/>
    <d v="2020-12-29T00:00:00"/>
    <d v="2020-12-27T00:00:00"/>
    <n v="2000"/>
    <n v="8"/>
    <x v="12"/>
    <n v="824"/>
    <n v="1"/>
    <n v="330"/>
    <s v="BURGLARY FROM VEHICLE"/>
    <s v="1609 1822 0321 0344"/>
    <n v="45"/>
    <s v="M"/>
    <s v="W"/>
    <n v="101"/>
    <s v="STREET"/>
    <m/>
    <m/>
    <s v="IC"/>
    <s v="Invest Cont"/>
    <n v="330"/>
    <m/>
    <m/>
    <m/>
    <s v="200    OCEAN                        WY"/>
    <m/>
    <n v="34.028300000000002"/>
    <n v="-118.51649999999999"/>
    <n v="0"/>
  </r>
  <r>
    <n v="200106806"/>
    <d v="2020-02-10T00:00:00"/>
    <d v="2020-02-10T00:00:00"/>
    <n v="1155"/>
    <n v="1"/>
    <x v="1"/>
    <n v="152"/>
    <n v="2"/>
    <n v="900"/>
    <s v="VIOLATION OF COURT ORDER"/>
    <s v="1501 2004 1402 0907"/>
    <n v="0"/>
    <s v="X"/>
    <s v="X"/>
    <n v="252"/>
    <s v="COFFEE SHOP (STARBUCKS, COFFEE BEAN, PEET'S, ETC.)"/>
    <m/>
    <m/>
    <s v="IC"/>
    <s v="Invest Cont"/>
    <n v="900"/>
    <n v="998"/>
    <m/>
    <m/>
    <s v="500 W  6TH                          ST"/>
    <m/>
    <n v="34.048099999999998"/>
    <n v="-118.2542"/>
    <n v="0"/>
  </r>
  <r>
    <n v="200318783"/>
    <d v="2020-10-12T00:00:00"/>
    <d v="2020-10-12T00:00:00"/>
    <n v="2000"/>
    <n v="3"/>
    <x v="2"/>
    <n v="314"/>
    <n v="1"/>
    <n v="121"/>
    <s v="RAPE, FORCIBLE"/>
    <s v="1822 0416 0527 1415 2034 1262 1206 1402 0446 0406"/>
    <n v="35"/>
    <s v="F"/>
    <s v="H"/>
    <n v="501"/>
    <s v="SINGLE FAMILY DWELLING"/>
    <n v="400"/>
    <s v="STRONG-ARM (HANDS, FIST, FEET OR BODILY FORCE)"/>
    <s v="IC"/>
    <s v="Invest Cont"/>
    <n v="121"/>
    <m/>
    <m/>
    <m/>
    <s v="3900 W  28TH                         ST"/>
    <m/>
    <n v="34.0306"/>
    <n v="-118.32810000000001"/>
    <n v="0"/>
  </r>
  <r>
    <n v="201212033"/>
    <d v="2020-05-02T00:00:00"/>
    <d v="2020-05-02T00:00:00"/>
    <n v="1840"/>
    <n v="12"/>
    <x v="8"/>
    <n v="1273"/>
    <n v="1"/>
    <n v="230"/>
    <s v="ASSAULT WITH DEADLY WEAPON, AGGRAVATED ASSAULT"/>
    <s v="1218 2004 0334 0400 0411 0416 1402 1822"/>
    <n v="41"/>
    <s v="M"/>
    <s v="W"/>
    <n v="109"/>
    <s v="PARK/PLAYGROUND"/>
    <n v="500"/>
    <s v="UNKNOWN WEAPON/OTHER WEAPON"/>
    <s v="AO"/>
    <s v="Adult Other"/>
    <n v="230"/>
    <n v="998"/>
    <m/>
    <m/>
    <s v="8700 S  SAINT ANDREWS                PL"/>
    <m/>
    <n v="33.959099999999999"/>
    <n v="-118.3112"/>
    <n v="0"/>
  </r>
  <r>
    <n v="200407878"/>
    <d v="2020-04-16T00:00:00"/>
    <d v="2020-04-16T00:00:00"/>
    <n v="1152"/>
    <n v="4"/>
    <x v="4"/>
    <n v="499"/>
    <n v="1"/>
    <n v="510"/>
    <s v="VEHICLE - STOLEN"/>
    <m/>
    <n v="0"/>
    <m/>
    <m/>
    <n v="101"/>
    <s v="STREET"/>
    <m/>
    <m/>
    <s v="IC"/>
    <s v="Invest Cont"/>
    <n v="510"/>
    <m/>
    <m/>
    <m/>
    <s v="1400    ESPERANZA                    ST"/>
    <m/>
    <n v="34.017299999999999"/>
    <n v="-118.20099999999999"/>
    <n v="0"/>
  </r>
  <r>
    <n v="200400922"/>
    <d v="2020-07-19T00:00:00"/>
    <d v="2020-07-18T00:00:00"/>
    <n v="2035"/>
    <n v="4"/>
    <x v="4"/>
    <n v="417"/>
    <n v="2"/>
    <n v="902"/>
    <s v="VIOLATION OF TEMPORARY RESTRAINING ORDER"/>
    <s v="1402 2038 0913 0554"/>
    <n v="42"/>
    <s v="F"/>
    <s v="H"/>
    <n v="504"/>
    <s v="OTHER RESIDENCE"/>
    <m/>
    <m/>
    <s v="IC"/>
    <s v="Invest Cont"/>
    <n v="902"/>
    <n v="998"/>
    <m/>
    <m/>
    <s v="3800    LINCOLN HIGH                 CT"/>
    <m/>
    <n v="34.074800000000003"/>
    <n v="-118.1994"/>
    <n v="0"/>
  </r>
  <r>
    <n v="200509997"/>
    <d v="2020-05-27T00:00:00"/>
    <d v="2020-05-27T00:00:00"/>
    <n v="745"/>
    <n v="5"/>
    <x v="10"/>
    <n v="541"/>
    <n v="1"/>
    <n v="510"/>
    <s v="VEHICLE - STOLEN"/>
    <m/>
    <n v="0"/>
    <m/>
    <m/>
    <n v="101"/>
    <s v="STREET"/>
    <m/>
    <m/>
    <s v="IC"/>
    <s v="Invest Cont"/>
    <n v="510"/>
    <m/>
    <m/>
    <m/>
    <s v="1000 N  WESTERN                      AV"/>
    <m/>
    <n v="33.753700000000002"/>
    <n v="-118.309"/>
    <n v="0"/>
  </r>
  <r>
    <n v="201300813"/>
    <d v="2020-07-04T00:00:00"/>
    <d v="2020-07-02T00:00:00"/>
    <n v="2200"/>
    <n v="13"/>
    <x v="6"/>
    <n v="1367"/>
    <n v="1"/>
    <n v="210"/>
    <s v="ROBBERY"/>
    <s v="0334 0344 0352 0913 0851"/>
    <n v="18"/>
    <s v="M"/>
    <s v="H"/>
    <n v="102"/>
    <s v="SIDEWALK"/>
    <n v="109"/>
    <s v="SEMI-AUTOMATIC PISTOL"/>
    <s v="IC"/>
    <s v="Invest Cont"/>
    <n v="210"/>
    <m/>
    <m/>
    <m/>
    <s v="1800 E  53RD                         ST"/>
    <m/>
    <n v="33.999299999999998"/>
    <n v="-118.2432"/>
    <n v="0"/>
  </r>
  <r>
    <n v="200911493"/>
    <d v="2020-06-24T00:00:00"/>
    <d v="2020-06-22T00:00:00"/>
    <n v="1800"/>
    <n v="9"/>
    <x v="3"/>
    <n v="952"/>
    <n v="1"/>
    <n v="330"/>
    <s v="BURGLARY FROM VEHICLE"/>
    <s v="1300 0344 1609"/>
    <n v="50"/>
    <s v="M"/>
    <s v="O"/>
    <n v="123"/>
    <s v="PARKING UNDERGROUND/BUILDING"/>
    <m/>
    <m/>
    <s v="IC"/>
    <s v="Invest Cont"/>
    <n v="330"/>
    <m/>
    <m/>
    <m/>
    <s v="15100    BURBANK                      BL"/>
    <m/>
    <n v="34.1721"/>
    <n v="-118.46250000000001"/>
    <n v="0"/>
  </r>
  <r>
    <n v="200311918"/>
    <d v="2020-05-26T00:00:00"/>
    <d v="2020-05-26T00:00:00"/>
    <n v="1230"/>
    <n v="3"/>
    <x v="2"/>
    <n v="363"/>
    <n v="1"/>
    <n v="440"/>
    <s v="THEFT PLAIN - PETTY ($950 &amp; UNDER)"/>
    <s v="0444 0447 2007 2000 1814 1222 0913 0344"/>
    <n v="29"/>
    <s v="M"/>
    <s v="B"/>
    <n v="502"/>
    <s v="MULTI-UNIT DWELLING (APARTMENT, DUPLEX, ETC)"/>
    <n v="400"/>
    <s v="STRONG-ARM (HANDS, FIST, FEET OR BODILY FORCE)"/>
    <s v="AO"/>
    <s v="Adult Other"/>
    <n v="440"/>
    <n v="626"/>
    <m/>
    <m/>
    <s v="4100    PALMYRA                      RD"/>
    <m/>
    <n v="34.014899999999997"/>
    <n v="-118.3436"/>
    <n v="0"/>
  </r>
  <r>
    <n v="200712364"/>
    <d v="2020-08-04T00:00:00"/>
    <d v="2020-08-03T00:00:00"/>
    <n v="1030"/>
    <n v="7"/>
    <x v="0"/>
    <n v="765"/>
    <n v="2"/>
    <n v="623"/>
    <s v="BATTERY POLICE (SIMPLE)"/>
    <s v="0356 2004 1212"/>
    <n v="19"/>
    <s v="M"/>
    <s v="H"/>
    <n v="243"/>
    <s v="DIY CENTER (LOWE'S,HOME DEPOT,OSH,CONTRACTORS WAREHOUSE)"/>
    <n v="511"/>
    <s v="VERBAL THREAT"/>
    <s v="AA"/>
    <s v="Adult Arrest"/>
    <n v="623"/>
    <m/>
    <m/>
    <m/>
    <s v="PICO                         BL"/>
    <s v="MUIRFIELD"/>
    <n v="34.0486"/>
    <n v="-118.3347"/>
    <n v="1"/>
  </r>
  <r>
    <n v="200619636"/>
    <d v="2020-12-24T00:00:00"/>
    <d v="2020-11-24T00:00:00"/>
    <n v="1000"/>
    <n v="6"/>
    <x v="9"/>
    <n v="663"/>
    <n v="1"/>
    <n v="510"/>
    <s v="VEHICLE - STOLEN"/>
    <m/>
    <n v="0"/>
    <m/>
    <m/>
    <n v="101"/>
    <s v="STREET"/>
    <m/>
    <m/>
    <s v="IC"/>
    <s v="Invest Cont"/>
    <n v="510"/>
    <m/>
    <m/>
    <m/>
    <s v="1100 N  SYCAMORE                     AV"/>
    <m/>
    <n v="34.090699999999998"/>
    <n v="-118.3428"/>
    <n v="0"/>
  </r>
  <r>
    <n v="200810312"/>
    <d v="2020-06-06T00:00:00"/>
    <d v="2020-06-06T00:00:00"/>
    <n v="1545"/>
    <n v="8"/>
    <x v="12"/>
    <n v="805"/>
    <n v="2"/>
    <n v="901"/>
    <s v="VIOLATION OF RESTRAINING ORDER"/>
    <s v="2038 0319"/>
    <n v="42"/>
    <s v="F"/>
    <s v="W"/>
    <n v="501"/>
    <s v="SINGLE FAMILY DWELLING"/>
    <m/>
    <m/>
    <s v="AA"/>
    <s v="Adult Arrest"/>
    <n v="901"/>
    <m/>
    <m/>
    <m/>
    <s v="2100    QUEENSBOROUGH                LN"/>
    <m/>
    <n v="34.107500000000002"/>
    <n v="-118.47620000000001"/>
    <n v="1"/>
  </r>
  <r>
    <n v="200110131"/>
    <d v="2020-04-06T00:00:00"/>
    <d v="2020-04-06T00:00:00"/>
    <n v="1330"/>
    <n v="1"/>
    <x v="1"/>
    <n v="182"/>
    <n v="2"/>
    <n v="624"/>
    <s v="BATTERY - SIMPLE ASSAULT"/>
    <s v="2004 1822 0903 2055 1513"/>
    <n v="49"/>
    <s v="M"/>
    <s v="K"/>
    <n v="102"/>
    <s v="SIDEWALK"/>
    <n v="500"/>
    <s v="UNKNOWN WEAPON/OTHER WEAPON"/>
    <s v="IC"/>
    <s v="Invest Cont"/>
    <n v="624"/>
    <m/>
    <m/>
    <m/>
    <s v="OLYMPIC"/>
    <s v="GRAND                        AV"/>
    <n v="34.042999999999999"/>
    <n v="-118.2606"/>
    <n v="0"/>
  </r>
  <r>
    <n v="200415405"/>
    <d v="2020-11-30T00:00:00"/>
    <d v="2020-11-28T00:00:00"/>
    <n v="1200"/>
    <n v="4"/>
    <x v="4"/>
    <n v="407"/>
    <n v="1"/>
    <n v="510"/>
    <s v="VEHICLE - STOLEN"/>
    <m/>
    <n v="0"/>
    <m/>
    <m/>
    <n v="101"/>
    <s v="STREET"/>
    <m/>
    <m/>
    <s v="IC"/>
    <s v="Invest Cont"/>
    <n v="510"/>
    <m/>
    <m/>
    <m/>
    <s v="3800    MONTEREY                     RD"/>
    <m/>
    <n v="34.091000000000001"/>
    <n v="-118.18819999999999"/>
    <n v="0"/>
  </r>
  <r>
    <n v="200316320"/>
    <d v="2020-08-25T00:00:00"/>
    <d v="2020-08-21T00:00:00"/>
    <n v="700"/>
    <n v="3"/>
    <x v="2"/>
    <n v="333"/>
    <n v="1"/>
    <n v="522"/>
    <s v="VEHICLE, STOLEN - OTHER (MOTORIZED SCOOTERS, BIKES, ETC)"/>
    <s v="1822 0344 0394 0947"/>
    <n v="36"/>
    <s v="M"/>
    <s v="I"/>
    <n v="119"/>
    <s v="PORCH, RESIDENTIAL"/>
    <m/>
    <m/>
    <s v="IC"/>
    <s v="Invest Cont"/>
    <n v="522"/>
    <m/>
    <m/>
    <m/>
    <s v="3700    EXPOSITION                   BL"/>
    <m/>
    <n v="34.023499999999999"/>
    <n v="-118.34"/>
    <n v="0"/>
  </r>
  <r>
    <n v="200113144"/>
    <d v="2020-06-09T00:00:00"/>
    <d v="2020-05-30T00:00:00"/>
    <n v="2230"/>
    <n v="1"/>
    <x v="1"/>
    <n v="134"/>
    <n v="1"/>
    <n v="231"/>
    <s v="ASSAULT WITH DEADLY WEAPON ON POLICE OFFICER"/>
    <s v="0400 0447 1212 1822"/>
    <n v="30"/>
    <s v="M"/>
    <s v="X"/>
    <n v="101"/>
    <s v="STREET"/>
    <n v="310"/>
    <s v="CONCRETE BLOCK/BRICK"/>
    <s v="IC"/>
    <s v="Invest Cont"/>
    <n v="231"/>
    <m/>
    <m/>
    <m/>
    <s v="BROADWAY"/>
    <s v="4TH"/>
    <n v="34.049500000000002"/>
    <n v="-118.24939999999999"/>
    <n v="0"/>
  </r>
  <r>
    <n v="200605160"/>
    <d v="2020-01-27T00:00:00"/>
    <d v="2020-01-26T00:00:00"/>
    <n v="2000"/>
    <n v="6"/>
    <x v="9"/>
    <n v="646"/>
    <n v="1"/>
    <n v="330"/>
    <s v="BURGLARY FROM VEHICLE"/>
    <s v="1601 1300 1307 1609 0329 0344"/>
    <n v="34"/>
    <s v="M"/>
    <s v="H"/>
    <n v="108"/>
    <s v="PARKING LOT"/>
    <m/>
    <m/>
    <s v="IC"/>
    <s v="Invest Cont"/>
    <n v="330"/>
    <m/>
    <m/>
    <m/>
    <s v="WILCOX"/>
    <s v="SELMA"/>
    <n v="34.099800000000002"/>
    <n v="-118.331"/>
    <n v="0"/>
  </r>
  <r>
    <n v="200709093"/>
    <d v="2020-05-09T00:00:00"/>
    <d v="2020-05-09T00:00:00"/>
    <n v="2035"/>
    <n v="7"/>
    <x v="0"/>
    <n v="702"/>
    <n v="2"/>
    <n v="740"/>
    <s v="VANDALISM - FELONY ($400 &amp; OVER, ALL CHURCH VANDALISMS)"/>
    <n v="329"/>
    <n v="52"/>
    <s v="F"/>
    <s v="W"/>
    <n v="501"/>
    <s v="SINGLE FAMILY DWELLING"/>
    <m/>
    <m/>
    <s v="AA"/>
    <s v="Adult Arrest"/>
    <n v="740"/>
    <m/>
    <m/>
    <m/>
    <s v="800 N  STANLEY                      AV"/>
    <m/>
    <n v="34.085299999999997"/>
    <n v="-118.35639999999999"/>
    <n v="1"/>
  </r>
  <r>
    <n v="200815685"/>
    <d v="2020-10-23T00:00:00"/>
    <d v="2020-10-23T00:00:00"/>
    <n v="1400"/>
    <n v="8"/>
    <x v="12"/>
    <n v="849"/>
    <n v="2"/>
    <n v="626"/>
    <s v="INTIMATE PARTNER - SIMPLE ASSAULT"/>
    <s v="2000 0416 0444 0400 1814 0432"/>
    <n v="34"/>
    <s v="M"/>
    <s v="W"/>
    <n v="502"/>
    <s v="MULTI-UNIT DWELLING (APARTMENT, DUPLEX, ETC)"/>
    <n v="400"/>
    <s v="STRONG-ARM (HANDS, FIST, FEET OR BODILY FORCE)"/>
    <s v="AO"/>
    <s v="Adult Other"/>
    <n v="626"/>
    <m/>
    <m/>
    <m/>
    <s v="8600 W  OLYMPIC                      BL"/>
    <m/>
    <n v="34.059399999999997"/>
    <n v="-118.3783"/>
    <n v="0"/>
  </r>
  <r>
    <n v="200812296"/>
    <d v="2020-07-25T00:00:00"/>
    <d v="2020-07-16T00:00:00"/>
    <n v="1655"/>
    <n v="8"/>
    <x v="12"/>
    <n v="842"/>
    <n v="2"/>
    <n v="354"/>
    <s v="THEFT OF IDENTITY"/>
    <s v="0100 0930"/>
    <n v="38"/>
    <s v="F"/>
    <s v="B"/>
    <n v="501"/>
    <s v="SINGLE FAMILY DWELLING"/>
    <m/>
    <m/>
    <s v="IC"/>
    <s v="Invest Cont"/>
    <n v="354"/>
    <m/>
    <m/>
    <m/>
    <s v="11700    WILSHIRE                     BL"/>
    <m/>
    <n v="34.049100000000003"/>
    <n v="-118.4614"/>
    <n v="0"/>
  </r>
  <r>
    <n v="201011697"/>
    <d v="2020-08-03T00:00:00"/>
    <d v="2020-08-02T00:00:00"/>
    <n v="1100"/>
    <n v="10"/>
    <x v="11"/>
    <n v="1039"/>
    <n v="2"/>
    <n v="745"/>
    <s v="VANDALISM - MISDEAMEANOR ($399 OR UNDER)"/>
    <s v="1822 1300 0329"/>
    <n v="36"/>
    <s v="M"/>
    <s v="H"/>
    <n v="122"/>
    <s v="VEHICLE, PASSENGER/TRUCK"/>
    <m/>
    <m/>
    <s v="IC"/>
    <s v="Invest Cont"/>
    <n v="745"/>
    <m/>
    <m/>
    <m/>
    <s v="MONTGOMERY                   AV"/>
    <s v="HAYNES                       ST"/>
    <n v="34.1892"/>
    <n v="-118.4825"/>
    <n v="0"/>
  </r>
  <r>
    <n v="201218769"/>
    <d v="2020-08-18T00:00:00"/>
    <d v="2020-08-18T00:00:00"/>
    <n v="1030"/>
    <n v="12"/>
    <x v="8"/>
    <n v="1233"/>
    <n v="1"/>
    <n v="220"/>
    <s v="ATTEMPTED ROBBERY"/>
    <s v="1402 1218 1238 1822 2047 0337 0416 0445 0411 2033"/>
    <n v="56"/>
    <s v="M"/>
    <s v="H"/>
    <n v="101"/>
    <s v="STREET"/>
    <n v="312"/>
    <s v="PIPE/METAL PIPE"/>
    <s v="IC"/>
    <s v="Invest Cont"/>
    <n v="220"/>
    <m/>
    <m/>
    <m/>
    <s v="ST ANDREWS                   PL"/>
    <s v="60TH                         ST"/>
    <n v="33.986199999999997"/>
    <n v="-118.3111"/>
    <n v="0"/>
  </r>
  <r>
    <n v="200105015"/>
    <d v="2020-01-14T00:00:00"/>
    <d v="2020-01-08T00:00:00"/>
    <n v="1200"/>
    <n v="1"/>
    <x v="1"/>
    <n v="156"/>
    <n v="2"/>
    <n v="354"/>
    <s v="THEFT OF IDENTITY"/>
    <n v="377"/>
    <n v="0"/>
    <s v="M"/>
    <s v="O"/>
    <n v="502"/>
    <s v="MULTI-UNIT DWELLING (APARTMENT, DUPLEX, ETC)"/>
    <m/>
    <m/>
    <s v="IC"/>
    <s v="Invest Cont"/>
    <n v="354"/>
    <m/>
    <m/>
    <m/>
    <s v="500    SAN JULIAN                   ST"/>
    <m/>
    <n v="34.044600000000003"/>
    <n v="-118.245"/>
    <n v="0"/>
  </r>
  <r>
    <n v="200706638"/>
    <d v="2020-02-25T00:00:00"/>
    <d v="2020-02-25T00:00:00"/>
    <n v="1400"/>
    <n v="7"/>
    <x v="0"/>
    <n v="755"/>
    <n v="2"/>
    <n v="624"/>
    <s v="BATTERY - SIMPLE ASSAULT"/>
    <s v="0448 1810 0416"/>
    <n v="24"/>
    <s v="M"/>
    <s v="H"/>
    <n v="501"/>
    <s v="SINGLE FAMILY DWELLING"/>
    <n v="400"/>
    <s v="STRONG-ARM (HANDS, FIST, FEET OR BODILY FORCE)"/>
    <s v="IC"/>
    <s v="Invest Cont"/>
    <n v="624"/>
    <m/>
    <m/>
    <m/>
    <s v="1200    MEADOWBROOK                  AV"/>
    <m/>
    <n v="34.048400000000001"/>
    <n v="-118.3503"/>
    <n v="0"/>
  </r>
  <r>
    <n v="200715136"/>
    <d v="2020-10-21T00:00:00"/>
    <d v="2020-10-20T00:00:00"/>
    <n v="1945"/>
    <n v="7"/>
    <x v="0"/>
    <n v="773"/>
    <n v="1"/>
    <n v="510"/>
    <s v="VEHICLE - STOLEN"/>
    <m/>
    <n v="0"/>
    <m/>
    <m/>
    <n v="101"/>
    <s v="STREET"/>
    <m/>
    <m/>
    <s v="IC"/>
    <s v="Invest Cont"/>
    <n v="510"/>
    <m/>
    <m/>
    <m/>
    <s v="1800 S  REDONDO                      BL"/>
    <m/>
    <n v="34.041699999999999"/>
    <n v="-118.3588"/>
    <n v="0"/>
  </r>
  <r>
    <n v="201000766"/>
    <d v="2020-07-13T00:00:00"/>
    <d v="2020-07-13T00:00:00"/>
    <n v="1920"/>
    <n v="10"/>
    <x v="11"/>
    <n v="1035"/>
    <n v="1"/>
    <n v="230"/>
    <s v="ASSAULT WITH DEADLY WEAPON, AGGRAVATED ASSAULT"/>
    <s v="1300 0334 1402 0913 0400 0416 0603 0361 0447 0906"/>
    <n v="43"/>
    <s v="M"/>
    <s v="H"/>
    <n v="502"/>
    <s v="MULTI-UNIT DWELLING (APARTMENT, DUPLEX, ETC)"/>
    <n v="204"/>
    <s v="FOLDING KNIFE"/>
    <s v="AA"/>
    <s v="Adult Arrest"/>
    <n v="230"/>
    <n v="998"/>
    <m/>
    <m/>
    <s v="18400    KITTRIDGE                    ST"/>
    <m/>
    <n v="34.190199999999997"/>
    <n v="-118.5335"/>
    <n v="1"/>
  </r>
  <r>
    <n v="201111883"/>
    <d v="2020-07-27T00:00:00"/>
    <d v="2020-07-21T00:00:00"/>
    <n v="1200"/>
    <n v="11"/>
    <x v="7"/>
    <n v="1171"/>
    <n v="1"/>
    <n v="420"/>
    <s v="THEFT FROM MOTOR VEHICLE - PETTY ($950 &amp; UNDER)"/>
    <s v="0344 0385"/>
    <n v="32"/>
    <s v="M"/>
    <s v="W"/>
    <n v="101"/>
    <s v="STREET"/>
    <m/>
    <m/>
    <s v="IC"/>
    <s v="Invest Cont"/>
    <n v="420"/>
    <m/>
    <m/>
    <m/>
    <s v="SWAN                         PL"/>
    <s v="WESTERLY                     TR"/>
    <n v="34.091700000000003"/>
    <n v="-118.2741"/>
    <n v="0"/>
  </r>
  <r>
    <n v="201008203"/>
    <d v="2020-04-20T00:00:00"/>
    <d v="2020-04-20T00:00:00"/>
    <n v="105"/>
    <n v="10"/>
    <x v="11"/>
    <n v="1043"/>
    <n v="1"/>
    <n v="440"/>
    <s v="THEFT PLAIN - PETTY ($950 &amp; UNDER)"/>
    <s v="0344 1822 1202 1420 0339"/>
    <n v="73"/>
    <s v="M"/>
    <s v="O"/>
    <n v="501"/>
    <s v="SINGLE FAMILY DWELLING"/>
    <m/>
    <m/>
    <s v="IC"/>
    <s v="Invest Cont"/>
    <n v="440"/>
    <m/>
    <m/>
    <m/>
    <s v="18500    HATTERAS                     ST"/>
    <m/>
    <n v="34.177500000000002"/>
    <n v="-118.536"/>
    <n v="0"/>
  </r>
  <r>
    <n v="200618388"/>
    <d v="2020-11-23T00:00:00"/>
    <d v="2020-11-23T00:00:00"/>
    <n v="600"/>
    <n v="6"/>
    <x v="9"/>
    <n v="639"/>
    <n v="1"/>
    <n v="420"/>
    <s v="THEFT FROM MOTOR VEHICLE - PETTY ($950 &amp; UNDER)"/>
    <s v="0344 1822 1501 1300"/>
    <n v="35"/>
    <s v="M"/>
    <s v="W"/>
    <n v="123"/>
    <s v="PARKING UNDERGROUND/BUILDING"/>
    <m/>
    <m/>
    <s v="IC"/>
    <s v="Invest Cont"/>
    <n v="420"/>
    <m/>
    <m/>
    <m/>
    <s v="5400    FRANKLIN                     AV"/>
    <m/>
    <n v="34.105400000000003"/>
    <n v="-118.3074"/>
    <n v="0"/>
  </r>
  <r>
    <n v="200914075"/>
    <d v="2020-08-28T00:00:00"/>
    <d v="2020-08-28T00:00:00"/>
    <n v="200"/>
    <n v="9"/>
    <x v="3"/>
    <n v="998"/>
    <n v="1"/>
    <n v="510"/>
    <s v="VEHICLE - STOLEN"/>
    <m/>
    <n v="0"/>
    <m/>
    <m/>
    <n v="707"/>
    <s v="GARAGE/CARPORT"/>
    <m/>
    <m/>
    <s v="IC"/>
    <s v="Invest Cont"/>
    <n v="510"/>
    <m/>
    <m/>
    <m/>
    <s v="4200    ETHEL                        AV"/>
    <m/>
    <n v="34.145899999999997"/>
    <n v="-118.4183"/>
    <n v="0"/>
  </r>
  <r>
    <n v="200413025"/>
    <d v="2020-09-22T00:00:00"/>
    <d v="2020-09-21T00:00:00"/>
    <n v="2100"/>
    <n v="4"/>
    <x v="4"/>
    <n v="406"/>
    <n v="1"/>
    <n v="510"/>
    <s v="VEHICLE - STOLEN"/>
    <m/>
    <n v="0"/>
    <m/>
    <m/>
    <n v="101"/>
    <s v="STREET"/>
    <m/>
    <m/>
    <s v="IC"/>
    <s v="Invest Cont"/>
    <n v="510"/>
    <m/>
    <m/>
    <m/>
    <s v="700 S  AVENUE 60"/>
    <m/>
    <n v="34.104399999999998"/>
    <n v="-118.1797"/>
    <n v="0"/>
  </r>
  <r>
    <n v="201308775"/>
    <d v="2020-03-28T00:00:00"/>
    <d v="2020-03-28T00:00:00"/>
    <n v="120"/>
    <n v="13"/>
    <x v="6"/>
    <n v="1321"/>
    <n v="1"/>
    <n v="230"/>
    <s v="ASSAULT WITH DEADLY WEAPON, AGGRAVATED ASSAULT"/>
    <s v="1202 0408 0561 0913"/>
    <n v="75"/>
    <s v="M"/>
    <s v="O"/>
    <n v="501"/>
    <s v="SINGLE FAMILY DWELLING"/>
    <n v="400"/>
    <s v="STRONG-ARM (HANDS, FIST, FEET OR BODILY FORCE)"/>
    <s v="AA"/>
    <s v="Adult Arrest"/>
    <n v="230"/>
    <m/>
    <m/>
    <m/>
    <s v="300 E  25TH                         ST"/>
    <m/>
    <n v="34.024799999999999"/>
    <n v="-118.26600000000001"/>
    <n v="1"/>
  </r>
  <r>
    <n v="200915358"/>
    <d v="2020-10-01T00:00:00"/>
    <d v="2020-09-30T00:00:00"/>
    <n v="2150"/>
    <n v="9"/>
    <x v="3"/>
    <n v="966"/>
    <n v="2"/>
    <n v="890"/>
    <s v="FAILURE TO YIELD"/>
    <n v="1501"/>
    <n v="0"/>
    <s v="X"/>
    <s v="X"/>
    <n v="101"/>
    <s v="STREET"/>
    <m/>
    <m/>
    <s v="AA"/>
    <s v="Adult Arrest"/>
    <n v="890"/>
    <m/>
    <m/>
    <m/>
    <s v="WOODMAN                      AV"/>
    <s v="VENTURA                      FY"/>
    <n v="34.162199999999999"/>
    <n v="-118.4269"/>
    <n v="1"/>
  </r>
  <r>
    <n v="200413654"/>
    <d v="2020-10-10T00:00:00"/>
    <d v="2020-10-10T00:00:00"/>
    <n v="500"/>
    <n v="4"/>
    <x v="4"/>
    <n v="451"/>
    <n v="1"/>
    <n v="210"/>
    <s v="ROBBERY"/>
    <s v="0344 1300 1309"/>
    <n v="25"/>
    <s v="F"/>
    <s v="H"/>
    <n v="101"/>
    <s v="STREET"/>
    <n v="400"/>
    <s v="STRONG-ARM (HANDS, FIST, FEET OR BODILY FORCE)"/>
    <s v="IC"/>
    <s v="Invest Cont"/>
    <n v="210"/>
    <m/>
    <m/>
    <m/>
    <s v="100 N  MYERS                        ST"/>
    <m/>
    <n v="34.048000000000002"/>
    <n v="-118.22880000000001"/>
    <n v="0"/>
  </r>
  <r>
    <n v="200707965"/>
    <d v="2020-04-03T00:00:00"/>
    <d v="2020-04-03T00:00:00"/>
    <n v="840"/>
    <n v="7"/>
    <x v="0"/>
    <n v="763"/>
    <n v="1"/>
    <n v="310"/>
    <s v="BURGLARY"/>
    <s v="0358 0344"/>
    <n v="24"/>
    <s v="M"/>
    <s v="H"/>
    <n v="501"/>
    <s v="SINGLE FAMILY DWELLING"/>
    <m/>
    <m/>
    <s v="IC"/>
    <s v="Invest Cont"/>
    <n v="310"/>
    <m/>
    <m/>
    <m/>
    <s v="1500 S  SPAULDING                    AV"/>
    <m/>
    <n v="34.048900000000003"/>
    <n v="-118.363"/>
    <n v="0"/>
  </r>
  <r>
    <n v="200306001"/>
    <d v="2020-02-03T00:00:00"/>
    <d v="2020-02-03T00:00:00"/>
    <n v="830"/>
    <n v="3"/>
    <x v="2"/>
    <n v="363"/>
    <n v="2"/>
    <n v="626"/>
    <s v="INTIMATE PARTNER - SIMPLE ASSAULT"/>
    <s v="0408 0448 1814 2000"/>
    <n v="24"/>
    <s v="F"/>
    <s v="B"/>
    <n v="102"/>
    <s v="SIDEWALK"/>
    <n v="400"/>
    <s v="STRONG-ARM (HANDS, FIST, FEET OR BODILY FORCE)"/>
    <s v="AO"/>
    <s v="Adult Other"/>
    <n v="626"/>
    <m/>
    <m/>
    <m/>
    <s v="4100    PALMWOOD                     DR"/>
    <m/>
    <n v="34.0137"/>
    <n v="-118.34350000000001"/>
    <n v="0"/>
  </r>
  <r>
    <n v="200209054"/>
    <d v="2020-04-17T00:00:00"/>
    <d v="2020-04-16T00:00:00"/>
    <n v="1300"/>
    <n v="2"/>
    <x v="5"/>
    <n v="237"/>
    <n v="2"/>
    <n v="624"/>
    <s v="BATTERY - SIMPLE ASSAULT"/>
    <s v="1260 0446 1822"/>
    <n v="55"/>
    <s v="M"/>
    <s v="H"/>
    <n v="102"/>
    <s v="SIDEWALK"/>
    <n v="400"/>
    <s v="STRONG-ARM (HANDS, FIST, FEET OR BODILY FORCE)"/>
    <s v="AA"/>
    <s v="Adult Arrest"/>
    <n v="624"/>
    <m/>
    <m/>
    <m/>
    <s v="COLUMBIA                     AV"/>
    <s v="3RD                          ST"/>
    <n v="34.059399999999997"/>
    <n v="-118.26430000000001"/>
    <n v="1"/>
  </r>
  <r>
    <n v="200409802"/>
    <d v="2020-06-15T00:00:00"/>
    <d v="2020-06-14T00:00:00"/>
    <n v="2000"/>
    <n v="4"/>
    <x v="4"/>
    <n v="464"/>
    <n v="1"/>
    <n v="510"/>
    <s v="VEHICLE - STOLEN"/>
    <m/>
    <n v="0"/>
    <m/>
    <m/>
    <n v="101"/>
    <s v="STREET"/>
    <m/>
    <m/>
    <s v="IC"/>
    <s v="Invest Cont"/>
    <n v="510"/>
    <m/>
    <m/>
    <m/>
    <s v="2100 E  4TH                          ST"/>
    <m/>
    <n v="34.044499999999999"/>
    <n v="-118.2116"/>
    <n v="0"/>
  </r>
  <r>
    <n v="201309014"/>
    <d v="2020-04-03T00:00:00"/>
    <d v="2020-04-03T00:00:00"/>
    <n v="330"/>
    <n v="13"/>
    <x v="6"/>
    <n v="1331"/>
    <n v="1"/>
    <n v="330"/>
    <s v="BURGLARY FROM VEHICLE"/>
    <s v="1609 0344"/>
    <n v="23"/>
    <s v="M"/>
    <s v="H"/>
    <n v="101"/>
    <s v="STREET"/>
    <m/>
    <m/>
    <s v="IC"/>
    <s v="Invest Cont"/>
    <n v="330"/>
    <m/>
    <m/>
    <m/>
    <s v="W  28TH                         ST"/>
    <s v="GRAND                        AV"/>
    <n v="34.024700000000003"/>
    <n v="-118.2734"/>
    <n v="0"/>
  </r>
  <r>
    <n v="201011896"/>
    <d v="2020-08-11T00:00:00"/>
    <d v="2020-08-10T00:00:00"/>
    <n v="630"/>
    <n v="10"/>
    <x v="11"/>
    <n v="1018"/>
    <n v="1"/>
    <n v="480"/>
    <s v="BIKE - STOLEN"/>
    <s v="1822 0344 1420 0345"/>
    <n v="16"/>
    <s v="M"/>
    <s v="O"/>
    <n v="707"/>
    <s v="GARAGE/CARPORT"/>
    <m/>
    <m/>
    <s v="IC"/>
    <s v="Invest Cont"/>
    <n v="480"/>
    <m/>
    <m/>
    <m/>
    <s v="15900    SHERMAN                      WY"/>
    <m/>
    <n v="34.201300000000003"/>
    <n v="-118.4756"/>
    <n v="0"/>
  </r>
  <r>
    <n v="200204625"/>
    <d v="2020-01-13T00:00:00"/>
    <d v="2020-01-13T00:00:00"/>
    <n v="1245"/>
    <n v="2"/>
    <x v="5"/>
    <n v="251"/>
    <n v="1"/>
    <n v="230"/>
    <s v="ASSAULT WITH DEADLY WEAPON, AGGRAVATED ASSAULT"/>
    <s v="0906 1805 1270 1313 0447 0416 0913 1820"/>
    <n v="33"/>
    <s v="M"/>
    <s v="H"/>
    <n v="101"/>
    <s v="STREET"/>
    <n v="500"/>
    <s v="UNKNOWN WEAPON/OTHER WEAPON"/>
    <s v="IC"/>
    <s v="Invest Cont"/>
    <n v="230"/>
    <m/>
    <m/>
    <m/>
    <s v="400 S  RAMPART                      BL"/>
    <m/>
    <n v="34.064900000000002"/>
    <n v="-118.27970000000001"/>
    <n v="0"/>
  </r>
  <r>
    <n v="200606309"/>
    <d v="2020-02-17T00:00:00"/>
    <d v="2020-02-17T00:00:00"/>
    <n v="1210"/>
    <n v="6"/>
    <x v="9"/>
    <n v="646"/>
    <n v="2"/>
    <n v="930"/>
    <s v="CRIMINAL THREATS - NO WEAPON DISPLAYED"/>
    <s v="0400 0432 0913"/>
    <n v="22"/>
    <s v="F"/>
    <s v="W"/>
    <n v="102"/>
    <s v="SIDEWALK"/>
    <n v="511"/>
    <s v="VERBAL THREAT"/>
    <s v="IC"/>
    <s v="Invest Cont"/>
    <n v="930"/>
    <m/>
    <m/>
    <m/>
    <s v="1500    SCHRADER                     BL"/>
    <m/>
    <n v="34.097999999999999"/>
    <n v="-118.33240000000001"/>
    <n v="0"/>
  </r>
  <r>
    <n v="201220390"/>
    <d v="2020-09-10T00:00:00"/>
    <d v="2020-09-08T00:00:00"/>
    <n v="1200"/>
    <n v="12"/>
    <x v="8"/>
    <n v="1269"/>
    <n v="2"/>
    <n v="740"/>
    <s v="VANDALISM - FELONY ($400 &amp; OVER, ALL CHURCH VANDALISMS)"/>
    <s v="0329 1822"/>
    <n v="0"/>
    <s v="X"/>
    <s v="X"/>
    <n v="719"/>
    <s v="MEDICAL/DENTAL OFFICES"/>
    <m/>
    <m/>
    <s v="IC"/>
    <s v="Invest Cont"/>
    <n v="740"/>
    <m/>
    <m/>
    <m/>
    <s v="700 E  MANCHESTER                   AV"/>
    <m/>
    <n v="33.963799999999999"/>
    <n v="-118.2629"/>
    <n v="0"/>
  </r>
  <r>
    <n v="201308493"/>
    <d v="2020-03-20T00:00:00"/>
    <d v="2020-03-20T00:00:00"/>
    <n v="1930"/>
    <n v="13"/>
    <x v="6"/>
    <n v="1367"/>
    <n v="2"/>
    <n v="930"/>
    <s v="CRIMINAL THREATS - NO WEAPON DISPLAYED"/>
    <s v="0913 0421 0319"/>
    <n v="21"/>
    <s v="F"/>
    <s v="B"/>
    <n v="501"/>
    <s v="SINGLE FAMILY DWELLING"/>
    <n v="102"/>
    <s v="HAND GUN"/>
    <s v="AA"/>
    <s v="Adult Arrest"/>
    <n v="930"/>
    <m/>
    <m/>
    <m/>
    <s v="5200    LONG BEACH                   AV"/>
    <m/>
    <n v="33.995100000000001"/>
    <n v="-118.2432"/>
    <n v="1"/>
  </r>
  <r>
    <n v="201205980"/>
    <d v="2020-01-28T00:00:00"/>
    <d v="2020-01-26T00:00:00"/>
    <n v="1630"/>
    <n v="12"/>
    <x v="8"/>
    <n v="1215"/>
    <n v="1"/>
    <n v="330"/>
    <s v="BURGLARY FROM VEHICLE"/>
    <s v="0344 1607 0386"/>
    <n v="52"/>
    <s v="F"/>
    <s v="B"/>
    <n v="122"/>
    <s v="VEHICLE, PASSENGER/TRUCK"/>
    <m/>
    <m/>
    <s v="IC"/>
    <s v="Invest Cont"/>
    <n v="330"/>
    <m/>
    <m/>
    <m/>
    <s v="1200 W  56TH                         ST"/>
    <m/>
    <n v="33.991599999999998"/>
    <n v="-118.2958"/>
    <n v="0"/>
  </r>
  <r>
    <n v="200513256"/>
    <d v="2020-08-22T00:00:00"/>
    <d v="2020-08-22T00:00:00"/>
    <n v="716"/>
    <n v="5"/>
    <x v="10"/>
    <n v="509"/>
    <n v="1"/>
    <n v="330"/>
    <s v="BURGLARY FROM VEHICLE"/>
    <s v="0329 0344 0358 1307 1309"/>
    <n v="35"/>
    <s v="M"/>
    <s v="A"/>
    <n v="123"/>
    <s v="PARKING UNDERGROUND/BUILDING"/>
    <m/>
    <m/>
    <s v="IC"/>
    <s v="Invest Cont"/>
    <n v="330"/>
    <m/>
    <m/>
    <m/>
    <s v="1400 W  LOMITA                       BL"/>
    <m/>
    <n v="33.797800000000002"/>
    <n v="-118.3015"/>
    <n v="0"/>
  </r>
  <r>
    <n v="200604969"/>
    <d v="2020-01-18T00:00:00"/>
    <d v="2020-01-18T00:00:00"/>
    <n v="120"/>
    <n v="6"/>
    <x v="9"/>
    <n v="615"/>
    <n v="2"/>
    <n v="626"/>
    <s v="INTIMATE PARTNER - SIMPLE ASSAULT"/>
    <s v="1414 0400 1251 2000 1813 0409"/>
    <n v="30"/>
    <s v="F"/>
    <s v="O"/>
    <n v="502"/>
    <s v="MULTI-UNIT DWELLING (APARTMENT, DUPLEX, ETC)"/>
    <n v="400"/>
    <s v="STRONG-ARM (HANDS, FIST, FEET OR BODILY FORCE)"/>
    <s v="IC"/>
    <s v="Invest Cont"/>
    <n v="626"/>
    <m/>
    <m/>
    <m/>
    <s v="2700    CAHUENGA                     BL"/>
    <m/>
    <n v="34.117100000000001"/>
    <n v="-118.3373"/>
    <n v="0"/>
  </r>
  <r>
    <n v="200905230"/>
    <d v="2020-01-29T00:00:00"/>
    <d v="2020-01-28T00:00:00"/>
    <n v="1950"/>
    <n v="9"/>
    <x v="3"/>
    <n v="984"/>
    <n v="1"/>
    <n v="510"/>
    <s v="VEHICLE - STOLEN"/>
    <m/>
    <n v="0"/>
    <m/>
    <m/>
    <n v="108"/>
    <s v="PARKING LOT"/>
    <m/>
    <m/>
    <s v="IC"/>
    <s v="Invest Cont"/>
    <n v="510"/>
    <m/>
    <m/>
    <m/>
    <s v="14700    VENTURA                      BL"/>
    <m/>
    <n v="34.151699999999998"/>
    <n v="-118.45310000000001"/>
    <n v="0"/>
  </r>
  <r>
    <n v="201219050"/>
    <d v="2020-08-20T00:00:00"/>
    <d v="2020-08-20T00:00:00"/>
    <n v="1520"/>
    <n v="12"/>
    <x v="8"/>
    <n v="1245"/>
    <n v="1"/>
    <n v="210"/>
    <s v="ROBBERY"/>
    <s v="0416 0446 1822 0202"/>
    <n v="0"/>
    <s v="X"/>
    <s v="X"/>
    <n v="401"/>
    <s v="MINI-MART"/>
    <n v="400"/>
    <s v="STRONG-ARM (HANDS, FIST, FEET OR BODILY FORCE)"/>
    <s v="IC"/>
    <s v="Invest Cont"/>
    <n v="210"/>
    <m/>
    <m/>
    <m/>
    <s v="7100 S  VERMONT                      AV"/>
    <m/>
    <n v="33.980800000000002"/>
    <n v="-118.29170000000001"/>
    <n v="0"/>
  </r>
  <r>
    <n v="201105229"/>
    <d v="2020-01-29T00:00:00"/>
    <d v="2020-01-25T00:00:00"/>
    <n v="1400"/>
    <n v="11"/>
    <x v="7"/>
    <n v="1127"/>
    <n v="1"/>
    <n v="341"/>
    <s v="THEFT-GRAND ($950.01 &amp; OVER)EXCPT,GUNS,FOWL,LIVESTK,PROD"/>
    <n v="344"/>
    <n v="0"/>
    <s v="X"/>
    <s v="X"/>
    <n v="118"/>
    <s v="CONSTRUCTION SITE"/>
    <m/>
    <m/>
    <s v="IC"/>
    <s v="Invest Cont"/>
    <n v="341"/>
    <m/>
    <m/>
    <m/>
    <s v="1100 N  AVENUE 56"/>
    <m/>
    <n v="34.119399999999999"/>
    <n v="-118.19670000000001"/>
    <n v="0"/>
  </r>
  <r>
    <n v="201207507"/>
    <d v="2020-02-19T00:00:00"/>
    <d v="2020-02-19T00:00:00"/>
    <n v="1300"/>
    <n v="12"/>
    <x v="8"/>
    <n v="1259"/>
    <n v="2"/>
    <n v="940"/>
    <s v="EXTORTION"/>
    <n v="422"/>
    <n v="20"/>
    <s v="F"/>
    <s v="H"/>
    <n v="502"/>
    <s v="MULTI-UNIT DWELLING (APARTMENT, DUPLEX, ETC)"/>
    <m/>
    <m/>
    <s v="IC"/>
    <s v="Invest Cont"/>
    <n v="940"/>
    <m/>
    <m/>
    <m/>
    <s v="7800    TOWNE                        AV"/>
    <m/>
    <n v="33.968800000000002"/>
    <n v="-118.26739999999999"/>
    <n v="0"/>
  </r>
  <r>
    <n v="200512785"/>
    <d v="2020-08-08T00:00:00"/>
    <d v="2020-08-08T00:00:00"/>
    <n v="1643"/>
    <n v="5"/>
    <x v="10"/>
    <n v="507"/>
    <n v="2"/>
    <n v="626"/>
    <s v="INTIMATE PARTNER - SIMPLE ASSAULT"/>
    <s v="0913 1241 1243 1813 2000 0416 0429 0432"/>
    <n v="36"/>
    <s v="F"/>
    <s v="H"/>
    <n v="502"/>
    <s v="MULTI-UNIT DWELLING (APARTMENT, DUPLEX, ETC)"/>
    <n v="400"/>
    <s v="STRONG-ARM (HANDS, FIST, FEET OR BODILY FORCE)"/>
    <s v="AO"/>
    <s v="Adult Other"/>
    <n v="626"/>
    <m/>
    <m/>
    <m/>
    <s v="1300 W  227TH                        ST"/>
    <m/>
    <n v="33.820099999999996"/>
    <n v="-118.3015"/>
    <n v="0"/>
  </r>
  <r>
    <n v="200611429"/>
    <d v="2020-06-15T00:00:00"/>
    <d v="2020-01-01T00:00:00"/>
    <n v="1"/>
    <n v="6"/>
    <x v="9"/>
    <n v="657"/>
    <n v="2"/>
    <n v="810"/>
    <s v="SEX,UNLAWFUL(INC MUTUAL CONSENT, PENETRATION W/ FRGN OBJ"/>
    <s v="0533 1251 1259 0913"/>
    <n v="14"/>
    <s v="F"/>
    <s v="H"/>
    <n v="501"/>
    <s v="SINGLE FAMILY DWELLING"/>
    <m/>
    <m/>
    <s v="IC"/>
    <s v="Invest Cont"/>
    <n v="810"/>
    <m/>
    <m/>
    <m/>
    <s v="1000 N  WILTON                       PL"/>
    <m/>
    <n v="34.088500000000003"/>
    <n v="-118.31359999999999"/>
    <n v="0"/>
  </r>
  <r>
    <n v="200616913"/>
    <d v="2020-10-18T00:00:00"/>
    <d v="2020-10-18T00:00:00"/>
    <n v="2030"/>
    <n v="6"/>
    <x v="9"/>
    <n v="656"/>
    <n v="2"/>
    <n v="740"/>
    <s v="VANDALISM - FELONY ($400 &amp; OVER, ALL CHURCH VANDALISMS)"/>
    <s v="0329 1822"/>
    <n v="58"/>
    <s v="F"/>
    <s v="H"/>
    <n v="502"/>
    <s v="MULTI-UNIT DWELLING (APARTMENT, DUPLEX, ETC)"/>
    <n v="304"/>
    <s v="CLUB/BAT"/>
    <s v="AA"/>
    <s v="Adult Arrest"/>
    <n v="740"/>
    <m/>
    <m/>
    <m/>
    <s v="1000    VINE                         ST"/>
    <m/>
    <n v="34.088900000000002"/>
    <n v="-118.3266"/>
    <n v="1"/>
  </r>
  <r>
    <n v="200401204"/>
    <d v="2020-11-21T00:00:00"/>
    <d v="2020-11-21T00:00:00"/>
    <n v="1530"/>
    <n v="4"/>
    <x v="4"/>
    <n v="465"/>
    <n v="1"/>
    <n v="230"/>
    <s v="ASSAULT WITH DEADLY WEAPON, AGGRAVATED ASSAULT"/>
    <s v="0302 1402 1822 1300"/>
    <n v="0"/>
    <s v="M"/>
    <s v="X"/>
    <n v="101"/>
    <s v="STREET"/>
    <n v="102"/>
    <s v="HAND GUN"/>
    <s v="AO"/>
    <s v="Adult Other"/>
    <n v="230"/>
    <n v="998"/>
    <m/>
    <m/>
    <s v="BERNAL"/>
    <s v="6TH"/>
    <n v="34.031500000000001"/>
    <n v="-118.2"/>
    <n v="0"/>
  </r>
  <r>
    <n v="200119382"/>
    <d v="2020-10-13T00:00:00"/>
    <d v="2020-10-13T00:00:00"/>
    <n v="340"/>
    <n v="1"/>
    <x v="1"/>
    <n v="159"/>
    <n v="1"/>
    <n v="420"/>
    <s v="THEFT FROM MOTOR VEHICLE - PETTY ($950 &amp; UNDER)"/>
    <s v="1202 1822 1414 0344"/>
    <n v="61"/>
    <s v="M"/>
    <s v="W"/>
    <n v="108"/>
    <s v="PARKING LOT"/>
    <m/>
    <m/>
    <s v="IC"/>
    <s v="Invest Cont"/>
    <n v="420"/>
    <m/>
    <m/>
    <m/>
    <s v="600 S  SANTA FE                     AV"/>
    <m/>
    <n v="34.0364"/>
    <n v="-118.2303"/>
    <n v="0"/>
  </r>
  <r>
    <n v="201224450"/>
    <d v="2020-11-14T00:00:00"/>
    <d v="2020-11-14T00:00:00"/>
    <n v="700"/>
    <n v="12"/>
    <x v="8"/>
    <n v="1205"/>
    <n v="2"/>
    <n v="745"/>
    <s v="VANDALISM - MISDEAMEANOR ($399 OR UNDER)"/>
    <s v="0329 0913 1820"/>
    <n v="28"/>
    <s v="M"/>
    <s v="H"/>
    <n v="501"/>
    <s v="SINGLE FAMILY DWELLING"/>
    <m/>
    <m/>
    <s v="IC"/>
    <s v="Invest Cont"/>
    <n v="745"/>
    <m/>
    <m/>
    <m/>
    <s v="1200 W  51ST                         ST"/>
    <m/>
    <n v="33.996899999999997"/>
    <n v="-118.2959"/>
    <n v="0"/>
  </r>
  <r>
    <n v="201008474"/>
    <d v="2020-04-21T00:00:00"/>
    <d v="2020-04-06T00:00:00"/>
    <n v="1335"/>
    <n v="10"/>
    <x v="11"/>
    <n v="1065"/>
    <n v="1"/>
    <n v="341"/>
    <s v="THEFT-GRAND ($950.01 &amp; OVER)EXCPT,GUNS,FOWL,LIVESTK,PROD"/>
    <s v="0394 1822"/>
    <n v="33"/>
    <s v="F"/>
    <s v="F"/>
    <n v="119"/>
    <s v="PORCH, RESIDENTIAL"/>
    <m/>
    <m/>
    <s v="IC"/>
    <s v="Invest Cont"/>
    <n v="341"/>
    <m/>
    <m/>
    <m/>
    <s v="KILLION"/>
    <s v="ZELZAH"/>
    <n v="34.170900000000003"/>
    <n v="-118.52200000000001"/>
    <n v="0"/>
  </r>
  <r>
    <n v="201005453"/>
    <d v="2020-02-04T00:00:00"/>
    <d v="2020-02-04T00:00:00"/>
    <n v="720"/>
    <n v="10"/>
    <x v="11"/>
    <n v="1029"/>
    <n v="2"/>
    <n v="624"/>
    <s v="BATTERY - SIMPLE ASSAULT"/>
    <s v="0416 0417 1822 1278 0305"/>
    <n v="52"/>
    <s v="M"/>
    <s v="H"/>
    <n v="101"/>
    <s v="STREET"/>
    <n v="400"/>
    <s v="STRONG-ARM (HANDS, FIST, FEET OR BODILY FORCE)"/>
    <s v="AO"/>
    <s v="Adult Other"/>
    <n v="624"/>
    <m/>
    <m/>
    <m/>
    <s v="WOODLEY                      AV"/>
    <s v="SHERMAN                      WY"/>
    <n v="34.2012"/>
    <n v="-118.4837"/>
    <n v="0"/>
  </r>
  <r>
    <n v="201304608"/>
    <d v="2020-01-10T00:00:00"/>
    <d v="2020-01-10T00:00:00"/>
    <n v="1850"/>
    <n v="13"/>
    <x v="6"/>
    <n v="1361"/>
    <n v="1"/>
    <n v="341"/>
    <s v="THEFT-GRAND ($950.01 &amp; OVER)EXCPT,GUNS,FOWL,LIVESTK,PROD"/>
    <s v="0448 0344 0216"/>
    <n v="24"/>
    <s v="F"/>
    <s v="H"/>
    <n v="710"/>
    <s v="OTHER PREMISE"/>
    <m/>
    <m/>
    <s v="IC"/>
    <s v="Invest Cont"/>
    <n v="341"/>
    <m/>
    <m/>
    <m/>
    <s v="VERNON"/>
    <s v="BROADWAY"/>
    <n v="34.003799999999998"/>
    <n v="-118.2784"/>
    <n v="0"/>
  </r>
  <r>
    <n v="200308776"/>
    <d v="2020-03-18T00:00:00"/>
    <d v="2020-03-18T00:00:00"/>
    <n v="1840"/>
    <n v="3"/>
    <x v="2"/>
    <n v="395"/>
    <n v="1"/>
    <n v="230"/>
    <s v="ASSAULT WITH DEADLY WEAPON, AGGRAVATED ASSAULT"/>
    <s v="1309 1310 1822 0202 0919"/>
    <n v="26"/>
    <s v="M"/>
    <s v="H"/>
    <n v="101"/>
    <s v="STREET"/>
    <n v="307"/>
    <s v="VEHICLE"/>
    <s v="IC"/>
    <s v="Invest Cont"/>
    <n v="230"/>
    <m/>
    <m/>
    <m/>
    <s v="MARTIN LUTHER KING           BL"/>
    <s v="WESTERN                      AV"/>
    <n v="34.010899999999999"/>
    <n v="-118.30889999999999"/>
    <n v="0"/>
  </r>
  <r>
    <n v="200113874"/>
    <d v="2020-06-24T00:00:00"/>
    <d v="2020-06-24T00:00:00"/>
    <n v="1110"/>
    <n v="1"/>
    <x v="1"/>
    <n v="192"/>
    <n v="1"/>
    <n v="230"/>
    <s v="ASSAULT WITH DEADLY WEAPON, AGGRAVATED ASSAULT"/>
    <s v="0445 1253 1402 2004 0416 0447 0917 1822"/>
    <n v="32"/>
    <s v="M"/>
    <s v="H"/>
    <n v="802"/>
    <s v="MUNICIPAL BUS LINE INCLUDES LADOT/DASH"/>
    <n v="312"/>
    <s v="PIPE/METAL PIPE"/>
    <s v="AA"/>
    <s v="Adult Arrest"/>
    <n v="230"/>
    <n v="998"/>
    <m/>
    <m/>
    <s v="17TH"/>
    <s v="OLIVE"/>
    <n v="34.034199999999998"/>
    <n v="-118.26600000000001"/>
    <n v="1"/>
  </r>
  <r>
    <n v="200320734"/>
    <d v="2020-11-22T00:00:00"/>
    <d v="2020-11-22T00:00:00"/>
    <n v="700"/>
    <n v="3"/>
    <x v="2"/>
    <n v="362"/>
    <n v="1"/>
    <n v="230"/>
    <s v="ASSAULT WITH DEADLY WEAPON, AGGRAVATED ASSAULT"/>
    <s v="1822 1100 0430 1407"/>
    <n v="18"/>
    <s v="M"/>
    <s v="H"/>
    <n v="101"/>
    <s v="STREET"/>
    <n v="102"/>
    <s v="HAND GUN"/>
    <s v="IC"/>
    <s v="Invest Cont"/>
    <n v="230"/>
    <m/>
    <m/>
    <m/>
    <s v="4600 W  MARTIN LUTHER KING JR        BL"/>
    <m/>
    <n v="34.019500000000001"/>
    <n v="-118.3489"/>
    <n v="0"/>
  </r>
  <r>
    <n v="200804963"/>
    <d v="2020-01-22T00:00:00"/>
    <d v="2020-01-22T00:00:00"/>
    <n v="1928"/>
    <n v="8"/>
    <x v="12"/>
    <n v="847"/>
    <n v="2"/>
    <n v="888"/>
    <s v="TRESPASSING"/>
    <n v="1501"/>
    <n v="49"/>
    <s v="F"/>
    <s v="W"/>
    <n v="502"/>
    <s v="MULTI-UNIT DWELLING (APARTMENT, DUPLEX, ETC)"/>
    <m/>
    <m/>
    <s v="IC"/>
    <s v="Invest Cont"/>
    <n v="888"/>
    <m/>
    <m/>
    <m/>
    <s v="2300    FOX HILLS                    DR"/>
    <m/>
    <n v="34.0473"/>
    <n v="-118.42059999999999"/>
    <n v="0"/>
  </r>
  <r>
    <n v="201011707"/>
    <d v="2020-08-05T00:00:00"/>
    <d v="2020-08-04T00:00:00"/>
    <n v="1530"/>
    <n v="10"/>
    <x v="11"/>
    <n v="1099"/>
    <n v="1"/>
    <n v="310"/>
    <s v="BURGLARY"/>
    <s v="1267 1822 1608 0344"/>
    <n v="39"/>
    <s v="F"/>
    <s v="W"/>
    <n v="501"/>
    <s v="SINGLE FAMILY DWELLING"/>
    <m/>
    <m/>
    <s v="IC"/>
    <s v="Invest Cont"/>
    <n v="310"/>
    <m/>
    <m/>
    <m/>
    <s v="3700    ROYAL WOODS                  DR"/>
    <m/>
    <n v="34.137999999999998"/>
    <n v="-118.4727"/>
    <n v="0"/>
  </r>
  <r>
    <n v="200611690"/>
    <d v="2020-06-22T00:00:00"/>
    <d v="2020-06-22T00:00:00"/>
    <n v="1620"/>
    <n v="6"/>
    <x v="9"/>
    <n v="676"/>
    <n v="2"/>
    <n v="740"/>
    <s v="VANDALISM - FELONY ($400 &amp; OVER, ALL CHURCH VANDALISMS)"/>
    <n v="329"/>
    <n v="0"/>
    <s v="X"/>
    <s v="X"/>
    <n v="406"/>
    <s v="OTHER STORE"/>
    <m/>
    <m/>
    <s v="IC"/>
    <s v="Invest Cont"/>
    <n v="740"/>
    <m/>
    <m/>
    <m/>
    <s v="800    COLE                         AV"/>
    <m/>
    <n v="34.085299999999997"/>
    <n v="-118.32989999999999"/>
    <n v="0"/>
  </r>
  <r>
    <n v="200613510"/>
    <d v="2020-08-05T00:00:00"/>
    <d v="2020-08-02T00:00:00"/>
    <n v="1845"/>
    <n v="6"/>
    <x v="9"/>
    <n v="678"/>
    <n v="2"/>
    <n v="626"/>
    <s v="INTIMATE PARTNER - SIMPLE ASSAULT"/>
    <s v="0400 0444 0913 1814 2000"/>
    <n v="46"/>
    <s v="M"/>
    <s v="H"/>
    <n v="502"/>
    <s v="MULTI-UNIT DWELLING (APARTMENT, DUPLEX, ETC)"/>
    <n v="400"/>
    <s v="STRONG-ARM (HANDS, FIST, FEET OR BODILY FORCE)"/>
    <s v="IC"/>
    <s v="Invest Cont"/>
    <n v="626"/>
    <m/>
    <m/>
    <m/>
    <s v="900 N  OXFORD                       AV"/>
    <m/>
    <n v="34.086199999999998"/>
    <n v="-118.3078"/>
    <n v="0"/>
  </r>
  <r>
    <n v="200607615"/>
    <d v="2020-03-09T00:00:00"/>
    <d v="2020-03-08T00:00:00"/>
    <n v="2330"/>
    <n v="6"/>
    <x v="9"/>
    <n v="646"/>
    <n v="1"/>
    <n v="761"/>
    <s v="BRANDISH WEAPON"/>
    <s v="0216 0400 0334 0432 0312"/>
    <n v="20"/>
    <s v="F"/>
    <s v="W"/>
    <n v="210"/>
    <s v="RESTAURANT/FAST FOOD"/>
    <n v="212"/>
    <s v="BOTTLE"/>
    <s v="IC"/>
    <s v="Invest Cont"/>
    <n v="761"/>
    <m/>
    <m/>
    <m/>
    <s v="6400    SELMA                        AV"/>
    <m/>
    <n v="34.099800000000002"/>
    <n v="-118.3295"/>
    <n v="0"/>
  </r>
  <r>
    <n v="200913628"/>
    <d v="2020-08-17T00:00:00"/>
    <d v="2020-08-17T00:00:00"/>
    <n v="530"/>
    <n v="9"/>
    <x v="3"/>
    <n v="994"/>
    <n v="1"/>
    <n v="510"/>
    <s v="VEHICLE - STOLEN"/>
    <m/>
    <n v="0"/>
    <m/>
    <m/>
    <n v="101"/>
    <s v="STREET"/>
    <m/>
    <m/>
    <s v="IC"/>
    <s v="Invest Cont"/>
    <n v="510"/>
    <m/>
    <m/>
    <m/>
    <s v="4000    SUNNYSLOPE                   AV"/>
    <m/>
    <n v="34.142200000000003"/>
    <n v="-118.4264"/>
    <n v="0"/>
  </r>
  <r>
    <n v="200517932"/>
    <d v="2020-12-17T00:00:00"/>
    <d v="2020-12-17T00:00:00"/>
    <n v="2215"/>
    <n v="5"/>
    <x v="10"/>
    <n v="514"/>
    <n v="2"/>
    <n v="624"/>
    <s v="BATTERY - SIMPLE ASSAULT"/>
    <s v="0913 0416 0561 0446 0602"/>
    <n v="51"/>
    <s v="M"/>
    <s v="H"/>
    <n v="502"/>
    <s v="MULTI-UNIT DWELLING (APARTMENT, DUPLEX, ETC)"/>
    <n v="400"/>
    <s v="STRONG-ARM (HANDS, FIST, FEET OR BODILY FORCE)"/>
    <s v="IC"/>
    <s v="Invest Cont"/>
    <n v="624"/>
    <m/>
    <m/>
    <m/>
    <s v="900 N  WILMINGTON                   BL"/>
    <m/>
    <n v="33.789700000000003"/>
    <n v="-118.2787"/>
    <n v="0"/>
  </r>
  <r>
    <n v="201109830"/>
    <d v="2020-05-27T00:00:00"/>
    <d v="2020-05-27T00:00:00"/>
    <n v="1200"/>
    <n v="11"/>
    <x v="7"/>
    <n v="1144"/>
    <n v="1"/>
    <n v="510"/>
    <s v="VEHICLE - STOLEN"/>
    <m/>
    <n v="0"/>
    <m/>
    <m/>
    <n v="101"/>
    <s v="STREET"/>
    <m/>
    <m/>
    <s v="IC"/>
    <s v="Invest Cont"/>
    <n v="510"/>
    <m/>
    <m/>
    <m/>
    <s v="2400    IVANHOE                      DR"/>
    <m/>
    <n v="34.101700000000001"/>
    <n v="-118.26090000000001"/>
    <n v="0"/>
  </r>
  <r>
    <n v="200911607"/>
    <d v="2020-06-26T00:00:00"/>
    <d v="2020-06-25T00:00:00"/>
    <n v="700"/>
    <n v="9"/>
    <x v="3"/>
    <n v="931"/>
    <n v="1"/>
    <n v="420"/>
    <s v="THEFT FROM MOTOR VEHICLE - PETTY ($950 &amp; UNDER)"/>
    <m/>
    <n v="0"/>
    <m/>
    <m/>
    <n v="108"/>
    <s v="PARKING LOT"/>
    <m/>
    <m/>
    <s v="IC"/>
    <s v="Invest Cont"/>
    <n v="420"/>
    <m/>
    <m/>
    <m/>
    <s v="ERWIN"/>
    <s v="SEPULVEDA"/>
    <n v="34.183"/>
    <n v="-118.4662"/>
    <n v="0"/>
  </r>
  <r>
    <n v="200309308"/>
    <d v="2020-04-01T00:00:00"/>
    <d v="2020-03-31T00:00:00"/>
    <n v="2300"/>
    <n v="3"/>
    <x v="2"/>
    <n v="395"/>
    <n v="2"/>
    <n v="930"/>
    <s v="CRIMINAL THREATS - NO WEAPON DISPLAYED"/>
    <s v="0342 0421 0319 0360 1822"/>
    <n v="57"/>
    <s v="M"/>
    <s v="H"/>
    <n v="501"/>
    <s v="SINGLE FAMILY DWELLING"/>
    <n v="511"/>
    <s v="VERBAL THREAT"/>
    <s v="IC"/>
    <s v="Invest Cont"/>
    <n v="930"/>
    <m/>
    <m/>
    <m/>
    <s v="1700 W  41ST                         ST"/>
    <m/>
    <n v="34.009900000000002"/>
    <n v="-118.30889999999999"/>
    <n v="0"/>
  </r>
  <r>
    <n v="200405954"/>
    <d v="2020-02-20T00:00:00"/>
    <d v="2020-02-20T00:00:00"/>
    <n v="45"/>
    <n v="4"/>
    <x v="4"/>
    <n v="499"/>
    <n v="1"/>
    <n v="648"/>
    <s v="ARSON"/>
    <n v="1822"/>
    <n v="0"/>
    <s v="X"/>
    <s v="X"/>
    <n v="203"/>
    <s v="OTHER BUSINESS"/>
    <m/>
    <m/>
    <s v="IC"/>
    <s v="Invest Cont"/>
    <n v="648"/>
    <m/>
    <m/>
    <m/>
    <s v="3600 E  OLYMPIC                      BL"/>
    <m/>
    <n v="34.018799999999999"/>
    <n v="-118.20099999999999"/>
    <n v="0"/>
  </r>
  <r>
    <n v="200607046"/>
    <d v="2020-02-27T00:00:00"/>
    <d v="2020-02-25T00:00:00"/>
    <n v="2030"/>
    <n v="6"/>
    <x v="9"/>
    <n v="615"/>
    <n v="1"/>
    <n v="331"/>
    <s v="THEFT FROM MOTOR VEHICLE - GRAND ($950.01 AND OVER)"/>
    <s v="1300 1822 0344"/>
    <n v="37"/>
    <s v="F"/>
    <s v="H"/>
    <n v="101"/>
    <s v="STREET"/>
    <m/>
    <m/>
    <s v="IC"/>
    <s v="Invest Cont"/>
    <n v="331"/>
    <m/>
    <m/>
    <m/>
    <s v="3000    HOLLYCREST                   DR"/>
    <m/>
    <n v="34.126100000000001"/>
    <n v="-118.3442"/>
    <n v="0"/>
  </r>
  <r>
    <n v="200309279"/>
    <d v="2020-03-31T00:00:00"/>
    <d v="2020-03-31T00:00:00"/>
    <n v="1130"/>
    <n v="3"/>
    <x v="2"/>
    <n v="395"/>
    <n v="2"/>
    <n v="946"/>
    <s v="OTHER MISCELLANEOUS CRIME"/>
    <s v="1419 1407 2004"/>
    <n v="0"/>
    <s v="X"/>
    <s v="X"/>
    <n v="101"/>
    <s v="STREET"/>
    <m/>
    <m/>
    <s v="IC"/>
    <s v="Invest Cont"/>
    <n v="946"/>
    <n v="998"/>
    <m/>
    <m/>
    <s v="WESTERN                      AV"/>
    <s v="43RD"/>
    <n v="34.004600000000003"/>
    <n v="-118.30889999999999"/>
    <n v="0"/>
  </r>
  <r>
    <n v="200413122"/>
    <d v="2020-09-25T00:00:00"/>
    <d v="2020-09-22T00:00:00"/>
    <n v="12"/>
    <n v="4"/>
    <x v="4"/>
    <n v="459"/>
    <n v="1"/>
    <n v="210"/>
    <s v="ROBBERY"/>
    <s v="1822 0334 0344 0400"/>
    <n v="40"/>
    <s v="M"/>
    <s v="H"/>
    <n v="101"/>
    <s v="STREET"/>
    <n v="200"/>
    <s v="KNIFE WITH BLADE 6INCHES OR LESS"/>
    <s v="IC"/>
    <s v="Invest Cont"/>
    <n v="210"/>
    <m/>
    <m/>
    <m/>
    <s v="EAST SIDE"/>
    <s v="EVERGREEN"/>
    <n v="34.043599999999998"/>
    <n v="-118.2003"/>
    <n v="0"/>
  </r>
  <r>
    <n v="200116373"/>
    <d v="2020-08-13T00:00:00"/>
    <d v="2020-08-13T00:00:00"/>
    <n v="2000"/>
    <n v="1"/>
    <x v="1"/>
    <n v="134"/>
    <n v="2"/>
    <n v="740"/>
    <s v="VANDALISM - FELONY ($400 &amp; OVER, ALL CHURCH VANDALISMS)"/>
    <s v="1822 1300 0329"/>
    <n v="27"/>
    <s v="M"/>
    <s v="W"/>
    <n v="122"/>
    <s v="VEHICLE, PASSENGER/TRUCK"/>
    <m/>
    <m/>
    <s v="IC"/>
    <s v="Invest Cont"/>
    <n v="740"/>
    <m/>
    <m/>
    <m/>
    <s v="4TH"/>
    <s v="BROADWAY"/>
    <n v="34.049500000000002"/>
    <n v="-118.24939999999999"/>
    <n v="0"/>
  </r>
  <r>
    <n v="200809522"/>
    <d v="2020-05-15T00:00:00"/>
    <d v="2020-05-15T00:00:00"/>
    <n v="1820"/>
    <n v="8"/>
    <x v="12"/>
    <n v="889"/>
    <n v="2"/>
    <n v="626"/>
    <s v="INTIMATE PARTNER - SIMPLE ASSAULT"/>
    <s v="2000 1813 0416"/>
    <n v="52"/>
    <s v="F"/>
    <s v="O"/>
    <n v="710"/>
    <s v="OTHER PREMISE"/>
    <n v="400"/>
    <s v="STRONG-ARM (HANDS, FIST, FEET OR BODILY FORCE)"/>
    <s v="AO"/>
    <s v="Adult Other"/>
    <n v="626"/>
    <m/>
    <m/>
    <m/>
    <s v="1800 S  HOLT                         AV"/>
    <m/>
    <n v="34.043399999999998"/>
    <n v="-118.38079999999999"/>
    <n v="0"/>
  </r>
  <r>
    <n v="200511467"/>
    <d v="2020-07-06T00:00:00"/>
    <d v="2020-07-03T00:00:00"/>
    <n v="1200"/>
    <n v="5"/>
    <x v="10"/>
    <n v="563"/>
    <n v="1"/>
    <n v="510"/>
    <s v="VEHICLE - STOLEN"/>
    <m/>
    <n v="0"/>
    <m/>
    <m/>
    <n v="101"/>
    <s v="STREET"/>
    <m/>
    <m/>
    <s v="IC"/>
    <s v="Invest Cont"/>
    <n v="510"/>
    <m/>
    <m/>
    <m/>
    <s v="13TH                         ST"/>
    <s v="GAFFEY"/>
    <n v="33.732399999999998"/>
    <n v="-118.2924"/>
    <n v="0"/>
  </r>
  <r>
    <n v="200707911"/>
    <d v="2020-03-31T00:00:00"/>
    <d v="2020-03-31T00:00:00"/>
    <n v="1020"/>
    <n v="7"/>
    <x v="0"/>
    <n v="724"/>
    <n v="2"/>
    <n v="624"/>
    <s v="BATTERY - SIMPLE ASSAULT"/>
    <s v="0416 0429 2004 1218"/>
    <n v="57"/>
    <s v="M"/>
    <s v="W"/>
    <n v="109"/>
    <s v="PARK/PLAYGROUND"/>
    <n v="400"/>
    <s v="STRONG-ARM (HANDS, FIST, FEET OR BODILY FORCE)"/>
    <s v="IC"/>
    <s v="Invest Cont"/>
    <n v="624"/>
    <m/>
    <m/>
    <m/>
    <s v="7600    BEVERLY                      BL"/>
    <m/>
    <n v="34.076099999999997"/>
    <n v="-118.35550000000001"/>
    <n v="0"/>
  </r>
  <r>
    <n v="201113484"/>
    <d v="2020-08-17T00:00:00"/>
    <d v="2020-06-05T00:00:00"/>
    <n v="2100"/>
    <n v="11"/>
    <x v="7"/>
    <n v="1144"/>
    <n v="2"/>
    <n v="946"/>
    <s v="OTHER MISCELLANEOUS CRIME"/>
    <s v="2000 1813 1821 0913"/>
    <n v="75"/>
    <s v="F"/>
    <s v="W"/>
    <n v="501"/>
    <s v="SINGLE FAMILY DWELLING"/>
    <m/>
    <m/>
    <s v="IC"/>
    <s v="Invest Cont"/>
    <n v="946"/>
    <n v="999"/>
    <m/>
    <m/>
    <s v="2900    ANGUS                        ST"/>
    <m/>
    <n v="34.107100000000003"/>
    <n v="-118.26900000000001"/>
    <n v="0"/>
  </r>
  <r>
    <n v="200918831"/>
    <d v="2020-12-25T00:00:00"/>
    <d v="2020-12-24T00:00:00"/>
    <n v="839"/>
    <n v="9"/>
    <x v="3"/>
    <n v="901"/>
    <n v="2"/>
    <n v="901"/>
    <s v="VIOLATION OF RESTRAINING ORDER"/>
    <n v="2038"/>
    <n v="36"/>
    <s v="F"/>
    <s v="H"/>
    <n v="501"/>
    <s v="SINGLE FAMILY DWELLING"/>
    <m/>
    <m/>
    <s v="AO"/>
    <s v="Adult Other"/>
    <n v="901"/>
    <m/>
    <m/>
    <m/>
    <s v="15500    SATICOY                      ST"/>
    <m/>
    <n v="34.208300000000001"/>
    <n v="-118.4706"/>
    <n v="0"/>
  </r>
  <r>
    <n v="201112911"/>
    <d v="2020-08-26T00:00:00"/>
    <d v="2020-07-25T00:00:00"/>
    <n v="1200"/>
    <n v="11"/>
    <x v="7"/>
    <n v="1189"/>
    <n v="1"/>
    <n v="330"/>
    <s v="BURGLARY FROM VEHICLE"/>
    <s v="0344 0358 0352"/>
    <n v="33"/>
    <s v="F"/>
    <s v="B"/>
    <n v="502"/>
    <s v="MULTI-UNIT DWELLING (APARTMENT, DUPLEX, ETC)"/>
    <n v="400"/>
    <s v="STRONG-ARM (HANDS, FIST, FEET OR BODILY FORCE)"/>
    <s v="AO"/>
    <s v="Adult Other"/>
    <n v="330"/>
    <m/>
    <m/>
    <m/>
    <s v="3500    MARMION                      WY"/>
    <m/>
    <n v="34.0871"/>
    <n v="-118.2141"/>
    <n v="0"/>
  </r>
  <r>
    <n v="201111348"/>
    <d v="2020-07-13T00:00:00"/>
    <d v="2020-07-10T00:00:00"/>
    <n v="1930"/>
    <n v="11"/>
    <x v="7"/>
    <n v="1159"/>
    <n v="2"/>
    <n v="624"/>
    <s v="BATTERY - SIMPLE ASSAULT"/>
    <s v="0416 1822"/>
    <n v="49"/>
    <s v="F"/>
    <s v="H"/>
    <n v="501"/>
    <s v="SINGLE FAMILY DWELLING"/>
    <n v="400"/>
    <s v="STRONG-ARM (HANDS, FIST, FEET OR BODILY FORCE)"/>
    <s v="AO"/>
    <s v="Adult Other"/>
    <n v="624"/>
    <m/>
    <m/>
    <m/>
    <s v="4500 N  FIGUEROA                     ST"/>
    <m/>
    <n v="34.100900000000003"/>
    <n v="-118.20359999999999"/>
    <n v="0"/>
  </r>
  <r>
    <n v="201011838"/>
    <d v="2020-08-08T00:00:00"/>
    <d v="2020-08-07T00:00:00"/>
    <n v="2100"/>
    <n v="10"/>
    <x v="11"/>
    <n v="1004"/>
    <n v="2"/>
    <n v="624"/>
    <s v="BATTERY - SIMPLE ASSAULT"/>
    <s v="0913 0554 0416 1414 0601"/>
    <n v="46"/>
    <s v="M"/>
    <s v="H"/>
    <n v="501"/>
    <s v="SINGLE FAMILY DWELLING"/>
    <n v="400"/>
    <s v="STRONG-ARM (HANDS, FIST, FEET OR BODILY FORCE)"/>
    <s v="AO"/>
    <s v="Adult Other"/>
    <n v="624"/>
    <m/>
    <m/>
    <m/>
    <s v="18200    SATICOY                      ST"/>
    <m/>
    <n v="34.214599999999997"/>
    <n v="-118.5317"/>
    <n v="0"/>
  </r>
  <r>
    <n v="200105154"/>
    <d v="2020-01-17T00:00:00"/>
    <d v="2020-01-17T00:00:00"/>
    <n v="1145"/>
    <n v="1"/>
    <x v="1"/>
    <n v="154"/>
    <n v="2"/>
    <n v="626"/>
    <s v="INTIMATE PARTNER - SIMPLE ASSAULT"/>
    <s v="2004 1814 1813 0444"/>
    <n v="46"/>
    <s v="F"/>
    <s v="O"/>
    <n v="503"/>
    <s v="HOTEL"/>
    <n v="400"/>
    <s v="STRONG-ARM (HANDS, FIST, FEET OR BODILY FORCE)"/>
    <s v="AA"/>
    <s v="Adult Arrest"/>
    <n v="626"/>
    <m/>
    <m/>
    <m/>
    <s v="500 S  LOS ANGELES                  ST"/>
    <m/>
    <n v="34.045999999999999"/>
    <n v="-118.24930000000001"/>
    <n v="1"/>
  </r>
  <r>
    <n v="200120975"/>
    <d v="2020-11-13T00:00:00"/>
    <d v="2020-11-12T00:00:00"/>
    <n v="2330"/>
    <n v="1"/>
    <x v="1"/>
    <n v="139"/>
    <n v="1"/>
    <n v="330"/>
    <s v="BURGLARY FROM VEHICLE"/>
    <s v="0329 1307 1609 0344 1822"/>
    <n v="23"/>
    <s v="F"/>
    <s v="O"/>
    <n v="101"/>
    <s v="STREET"/>
    <m/>
    <m/>
    <s v="IC"/>
    <s v="Invest Cont"/>
    <n v="330"/>
    <m/>
    <m/>
    <m/>
    <s v="100 S  VIGNES                       ST"/>
    <m/>
    <n v="34.048000000000002"/>
    <n v="-118.23390000000001"/>
    <n v="0"/>
  </r>
  <r>
    <n v="200205918"/>
    <d v="2020-02-07T00:00:00"/>
    <d v="2020-02-07T00:00:00"/>
    <n v="1700"/>
    <n v="2"/>
    <x v="5"/>
    <n v="237"/>
    <n v="1"/>
    <n v="230"/>
    <s v="ASSAULT WITH DEADLY WEAPON, AGGRAVATED ASSAULT"/>
    <s v="0913 0602 0421 0416 1801 0319"/>
    <n v="25"/>
    <s v="M"/>
    <s v="H"/>
    <n v="502"/>
    <s v="MULTI-UNIT DWELLING (APARTMENT, DUPLEX, ETC)"/>
    <n v="400"/>
    <s v="STRONG-ARM (HANDS, FIST, FEET OR BODILY FORCE)"/>
    <s v="AA"/>
    <s v="Adult Arrest"/>
    <n v="230"/>
    <m/>
    <m/>
    <m/>
    <s v="200    WITMER                       ST"/>
    <m/>
    <n v="34.060299999999998"/>
    <n v="-118.2619"/>
    <n v="1"/>
  </r>
  <r>
    <n v="200304615"/>
    <d v="2020-01-11T00:00:00"/>
    <d v="2020-01-11T00:00:00"/>
    <n v="1730"/>
    <n v="3"/>
    <x v="2"/>
    <n v="303"/>
    <n v="2"/>
    <n v="740"/>
    <s v="VANDALISM - FELONY ($400 &amp; OVER, ALL CHURCH VANDALISMS)"/>
    <s v="0329 1300 1822 2004"/>
    <n v="43"/>
    <s v="M"/>
    <s v="H"/>
    <n v="122"/>
    <s v="VEHICLE, PASSENGER/TRUCK"/>
    <n v="306"/>
    <s v="ROCK/THROWN OBJECT"/>
    <s v="IC"/>
    <s v="Invest Cont"/>
    <n v="740"/>
    <m/>
    <m/>
    <m/>
    <s v="2500 S  ORANGE                       DR"/>
    <m/>
    <n v="34.0336"/>
    <n v="-118.3526"/>
    <n v="0"/>
  </r>
  <r>
    <n v="200604838"/>
    <d v="2020-01-18T00:00:00"/>
    <d v="2020-01-18T00:00:00"/>
    <n v="1100"/>
    <n v="6"/>
    <x v="9"/>
    <n v="676"/>
    <n v="2"/>
    <n v="901"/>
    <s v="VIOLATION OF RESTRAINING ORDER"/>
    <s v="2000 2038"/>
    <n v="22"/>
    <s v="F"/>
    <s v="A"/>
    <n v="102"/>
    <s v="SIDEWALK"/>
    <n v="511"/>
    <s v="VERBAL THREAT"/>
    <s v="AA"/>
    <s v="Adult Arrest"/>
    <n v="901"/>
    <m/>
    <m/>
    <m/>
    <s v="800 N  HUDSON                       AV"/>
    <m/>
    <n v="34.085299999999997"/>
    <n v="-118.3321"/>
    <n v="1"/>
  </r>
  <r>
    <n v="200100586"/>
    <d v="2020-02-06T00:00:00"/>
    <d v="2020-02-06T00:00:00"/>
    <n v="1300"/>
    <n v="1"/>
    <x v="1"/>
    <n v="111"/>
    <n v="1"/>
    <n v="341"/>
    <s v="THEFT-GRAND ($950.01 &amp; OVER)EXCPT,GUNS,FOWL,LIVESTK,PROD"/>
    <s v="0344 1822 2001 0400"/>
    <n v="62"/>
    <s v="M"/>
    <s v="A"/>
    <n v="146"/>
    <s v="PATIO*"/>
    <m/>
    <m/>
    <s v="AA"/>
    <s v="Adult Arrest"/>
    <n v="341"/>
    <m/>
    <m/>
    <m/>
    <s v="800 N  HILL                         ST"/>
    <m/>
    <n v="34.062800000000003"/>
    <n v="-118.23950000000001"/>
    <n v="1"/>
  </r>
  <r>
    <n v="200514973"/>
    <d v="2020-10-07T00:00:00"/>
    <d v="2020-10-07T00:00:00"/>
    <n v="1340"/>
    <n v="5"/>
    <x v="10"/>
    <n v="532"/>
    <n v="1"/>
    <n v="236"/>
    <s v="INTIMATE PARTNER - AGGRAVATED ASSAULT"/>
    <s v="0913 0329 1309 1814 2000 0431 0447"/>
    <n v="23"/>
    <s v="F"/>
    <s v="H"/>
    <n v="501"/>
    <s v="SINGLE FAMILY DWELLING"/>
    <n v="503"/>
    <s v="CAUSTIC CHEMICAL/POISON"/>
    <s v="AO"/>
    <s v="Adult Other"/>
    <n v="236"/>
    <m/>
    <m/>
    <m/>
    <s v="1200    GULF                         AV"/>
    <m/>
    <n v="33.786499999999997"/>
    <n v="-118.27370000000001"/>
    <n v="0"/>
  </r>
  <r>
    <n v="200310880"/>
    <d v="2020-05-05T00:00:00"/>
    <d v="2020-05-04T00:00:00"/>
    <n v="1600"/>
    <n v="3"/>
    <x v="2"/>
    <n v="397"/>
    <n v="2"/>
    <n v="740"/>
    <s v="VANDALISM - FELONY ($400 &amp; OVER, ALL CHURCH VANDALISMS)"/>
    <s v="1300 0329"/>
    <n v="44"/>
    <s v="F"/>
    <s v="H"/>
    <n v="122"/>
    <s v="VEHICLE, PASSENGER/TRUCK"/>
    <m/>
    <m/>
    <s v="IC"/>
    <s v="Invest Cont"/>
    <n v="740"/>
    <m/>
    <m/>
    <m/>
    <s v="RAYMOND"/>
    <s v="MARTIN LUTHER KING JR        BL"/>
    <n v="34.010899999999999"/>
    <n v="-118.298"/>
    <n v="0"/>
  </r>
  <r>
    <n v="200800704"/>
    <d v="2020-06-26T00:00:00"/>
    <d v="2020-06-26T00:00:00"/>
    <n v="2150"/>
    <n v="8"/>
    <x v="12"/>
    <n v="813"/>
    <n v="2"/>
    <n v="901"/>
    <s v="VIOLATION OF RESTRAINING ORDER"/>
    <n v="2038"/>
    <n v="42"/>
    <s v="F"/>
    <s v="O"/>
    <n v="503"/>
    <s v="HOTEL"/>
    <m/>
    <m/>
    <s v="IC"/>
    <s v="Invest Cont"/>
    <n v="901"/>
    <m/>
    <m/>
    <m/>
    <s v="100 N  CHURCH                       LN"/>
    <m/>
    <n v="34.073099999999997"/>
    <n v="-118.46810000000001"/>
    <n v="0"/>
  </r>
  <r>
    <n v="200217045"/>
    <d v="2020-11-03T00:00:00"/>
    <d v="2020-11-03T00:00:00"/>
    <n v="1230"/>
    <n v="2"/>
    <x v="5"/>
    <n v="275"/>
    <n v="1"/>
    <n v="440"/>
    <s v="THEFT PLAIN - PETTY ($950 &amp; UNDER)"/>
    <s v="0325 0104 1822"/>
    <n v="0"/>
    <s v="X"/>
    <s v="X"/>
    <n v="401"/>
    <s v="MINI-MART"/>
    <n v="400"/>
    <s v="STRONG-ARM (HANDS, FIST, FEET OR BODILY FORCE)"/>
    <s v="IC"/>
    <s v="Invest Cont"/>
    <n v="440"/>
    <m/>
    <m/>
    <m/>
    <s v="1800 W  OLYMPIC                      BL"/>
    <m/>
    <n v="34.050199999999997"/>
    <n v="-118.2765"/>
    <n v="0"/>
  </r>
  <r>
    <n v="200800869"/>
    <d v="2020-11-24T00:00:00"/>
    <d v="2020-11-24T00:00:00"/>
    <n v="2045"/>
    <n v="8"/>
    <x v="12"/>
    <n v="884"/>
    <n v="1"/>
    <n v="761"/>
    <s v="BRANDISH WEAPON"/>
    <s v="2004 0443 0421 0334 1822"/>
    <n v="62"/>
    <s v="M"/>
    <s v="W"/>
    <n v="203"/>
    <s v="OTHER BUSINESS"/>
    <n v="200"/>
    <s v="KNIFE WITH BLADE 6INCHES OR LESS"/>
    <s v="AA"/>
    <s v="Adult Arrest"/>
    <n v="761"/>
    <n v="998"/>
    <m/>
    <m/>
    <s v="11000 W  PICO                         BL"/>
    <m/>
    <n v="34.0383"/>
    <n v="-118.4325"/>
    <n v="1"/>
  </r>
  <r>
    <n v="200810527"/>
    <d v="2020-06-12T00:00:00"/>
    <d v="2020-05-29T00:00:00"/>
    <n v="1600"/>
    <n v="8"/>
    <x v="12"/>
    <n v="823"/>
    <n v="1"/>
    <n v="310"/>
    <s v="BURGLARY"/>
    <s v="1202 0344 0397 1822"/>
    <n v="66"/>
    <s v="M"/>
    <s v="O"/>
    <n v="118"/>
    <s v="CONSTRUCTION SITE"/>
    <m/>
    <m/>
    <s v="IC"/>
    <s v="Invest Cont"/>
    <n v="310"/>
    <m/>
    <m/>
    <m/>
    <s v="15200    DE PAUW                      ST"/>
    <m/>
    <n v="34.036499999999997"/>
    <n v="-118.5252"/>
    <n v="0"/>
  </r>
  <r>
    <n v="200916841"/>
    <d v="2020-11-04T00:00:00"/>
    <d v="2020-10-21T00:00:00"/>
    <n v="1900"/>
    <n v="9"/>
    <x v="3"/>
    <n v="985"/>
    <n v="1"/>
    <n v="331"/>
    <s v="THEFT FROM MOTOR VEHICLE - GRAND ($950.01 AND OVER)"/>
    <n v="344"/>
    <n v="65"/>
    <s v="M"/>
    <s v="W"/>
    <n v="108"/>
    <s v="PARKING LOT"/>
    <m/>
    <m/>
    <s v="IC"/>
    <s v="Invest Cont"/>
    <n v="331"/>
    <m/>
    <m/>
    <m/>
    <s v="4500    VAN NUYS                     BL"/>
    <m/>
    <n v="34.153100000000002"/>
    <n v="-118.4487"/>
    <n v="0"/>
  </r>
  <r>
    <n v="200713742"/>
    <d v="2020-09-11T00:00:00"/>
    <d v="2020-09-11T00:00:00"/>
    <n v="1327"/>
    <n v="7"/>
    <x v="0"/>
    <n v="745"/>
    <n v="1"/>
    <n v="440"/>
    <s v="THEFT PLAIN - PETTY ($950 &amp; UNDER)"/>
    <s v="0356 0325"/>
    <n v="56"/>
    <s v="F"/>
    <s v="H"/>
    <n v="203"/>
    <s v="OTHER BUSINESS"/>
    <n v="400"/>
    <s v="STRONG-ARM (HANDS, FIST, FEET OR BODILY FORCE)"/>
    <s v="IC"/>
    <s v="Invest Cont"/>
    <n v="440"/>
    <m/>
    <m/>
    <m/>
    <s v="800 S  LA BREA                      AV"/>
    <m/>
    <n v="34.060099999999998"/>
    <n v="-118.34480000000001"/>
    <n v="0"/>
  </r>
  <r>
    <n v="200716526"/>
    <d v="2020-11-29T00:00:00"/>
    <d v="2020-11-29T00:00:00"/>
    <n v="1435"/>
    <n v="7"/>
    <x v="0"/>
    <n v="736"/>
    <n v="1"/>
    <n v="440"/>
    <s v="THEFT PLAIN - PETTY ($950 &amp; UNDER)"/>
    <s v="1822 0344 0394"/>
    <n v="28"/>
    <s v="M"/>
    <s v="W"/>
    <n v="502"/>
    <s v="MULTI-UNIT DWELLING (APARTMENT, DUPLEX, ETC)"/>
    <m/>
    <m/>
    <s v="IC"/>
    <s v="Invest Cont"/>
    <n v="440"/>
    <m/>
    <m/>
    <m/>
    <s v="300 S  CLOVERDALE                   AV"/>
    <m/>
    <n v="34.068600000000004"/>
    <n v="-118.3462"/>
    <n v="0"/>
  </r>
  <r>
    <n v="201112555"/>
    <d v="2020-08-16T00:00:00"/>
    <d v="2020-05-12T00:00:00"/>
    <n v="1150"/>
    <n v="11"/>
    <x v="7"/>
    <n v="1115"/>
    <n v="2"/>
    <n v="354"/>
    <s v="THEFT OF IDENTITY"/>
    <n v="1822"/>
    <n v="29"/>
    <s v="M"/>
    <s v="F"/>
    <n v="501"/>
    <s v="SINGLE FAMILY DWELLING"/>
    <m/>
    <m/>
    <s v="IC"/>
    <s v="Invest Cont"/>
    <n v="354"/>
    <m/>
    <m/>
    <m/>
    <s v="5000    HERMOSA                      AV"/>
    <m/>
    <n v="34.137700000000002"/>
    <n v="-118.2073"/>
    <n v="0"/>
  </r>
  <r>
    <n v="201006565"/>
    <d v="2020-02-27T00:00:00"/>
    <d v="2020-02-27T00:00:00"/>
    <n v="1700"/>
    <n v="10"/>
    <x v="11"/>
    <n v="1061"/>
    <n v="2"/>
    <n v="237"/>
    <s v="CHILD NEGLECT (SEE 300 W.I.C.)"/>
    <s v="0552 2002 1257 1258 0913 0602"/>
    <n v="4"/>
    <s v="F"/>
    <s v="H"/>
    <n v="122"/>
    <s v="VEHICLE, PASSENGER/TRUCK"/>
    <m/>
    <m/>
    <s v="AA"/>
    <s v="Adult Arrest"/>
    <n v="237"/>
    <m/>
    <m/>
    <m/>
    <s v="19700    HENSHAW                      ST"/>
    <m/>
    <n v="34.169800000000002"/>
    <n v="-118.5625"/>
    <n v="1"/>
  </r>
  <r>
    <n v="200416179"/>
    <d v="2020-12-22T00:00:00"/>
    <d v="2020-12-21T00:00:00"/>
    <n v="2300"/>
    <n v="4"/>
    <x v="4"/>
    <n v="402"/>
    <n v="1"/>
    <n v="510"/>
    <s v="VEHICLE - STOLEN"/>
    <m/>
    <n v="0"/>
    <m/>
    <m/>
    <n v="101"/>
    <s v="STREET"/>
    <m/>
    <m/>
    <s v="IC"/>
    <s v="Invest Cont"/>
    <n v="510"/>
    <m/>
    <m/>
    <m/>
    <s v="500    MONTECITO                    DR"/>
    <m/>
    <n v="34.094999999999999"/>
    <n v="-118.20180000000001"/>
    <n v="0"/>
  </r>
  <r>
    <n v="201212005"/>
    <d v="2020-05-02T00:00:00"/>
    <d v="2020-05-01T00:00:00"/>
    <n v="1630"/>
    <n v="12"/>
    <x v="8"/>
    <n v="1273"/>
    <n v="1"/>
    <n v="420"/>
    <s v="THEFT FROM MOTOR VEHICLE - PETTY ($950 &amp; UNDER)"/>
    <m/>
    <n v="0"/>
    <m/>
    <m/>
    <n v="101"/>
    <s v="STREET"/>
    <m/>
    <m/>
    <s v="IC"/>
    <s v="Invest Cont"/>
    <n v="420"/>
    <m/>
    <m/>
    <m/>
    <s v="1700 W  MANCHESTER                   AV"/>
    <m/>
    <n v="33.96"/>
    <n v="-118.3068"/>
    <n v="0"/>
  </r>
  <r>
    <n v="200706375"/>
    <d v="2020-02-17T00:00:00"/>
    <d v="2020-02-08T00:00:00"/>
    <n v="1200"/>
    <n v="7"/>
    <x v="0"/>
    <n v="735"/>
    <n v="1"/>
    <n v="440"/>
    <s v="THEFT PLAIN - PETTY ($950 &amp; UNDER)"/>
    <s v="1601 0344"/>
    <n v="33"/>
    <s v="M"/>
    <s v="W"/>
    <n v="120"/>
    <s v="STORAGE SHED"/>
    <m/>
    <m/>
    <s v="IC"/>
    <s v="Invest Cont"/>
    <n v="440"/>
    <m/>
    <m/>
    <m/>
    <s v="5300 W  8TH                          ST"/>
    <m/>
    <n v="34.063299999999998"/>
    <n v="-118.3473"/>
    <n v="0"/>
  </r>
  <r>
    <n v="200712537"/>
    <d v="2020-08-08T00:00:00"/>
    <d v="2020-08-07T00:00:00"/>
    <n v="1900"/>
    <n v="7"/>
    <x v="0"/>
    <n v="758"/>
    <n v="1"/>
    <n v="510"/>
    <s v="VEHICLE - STOLEN"/>
    <m/>
    <n v="0"/>
    <m/>
    <m/>
    <n v="101"/>
    <s v="STREET"/>
    <m/>
    <m/>
    <s v="IC"/>
    <s v="Invest Cont"/>
    <n v="510"/>
    <m/>
    <m/>
    <m/>
    <s v="1200    QUEEN ANNE                   PL"/>
    <m/>
    <n v="34.049900000000001"/>
    <n v="-118.33199999999999"/>
    <n v="0"/>
  </r>
  <r>
    <n v="200209359"/>
    <d v="2020-04-24T00:00:00"/>
    <d v="2020-04-24T00:00:00"/>
    <n v="1500"/>
    <n v="2"/>
    <x v="5"/>
    <n v="202"/>
    <n v="2"/>
    <n v="626"/>
    <s v="INTIMATE PARTNER - SIMPLE ASSAULT"/>
    <s v="2000 0913 1813 1814 0448"/>
    <n v="28"/>
    <s v="F"/>
    <s v="B"/>
    <n v="502"/>
    <s v="MULTI-UNIT DWELLING (APARTMENT, DUPLEX, ETC)"/>
    <n v="400"/>
    <s v="STRONG-ARM (HANDS, FIST, FEET OR BODILY FORCE)"/>
    <s v="AA"/>
    <s v="Adult Arrest"/>
    <n v="626"/>
    <m/>
    <m/>
    <m/>
    <s v="4200    BURNS                        AV"/>
    <m/>
    <n v="34.087699999999998"/>
    <n v="-118.28449999999999"/>
    <n v="1"/>
  </r>
  <r>
    <n v="201208749"/>
    <d v="2020-03-09T00:00:00"/>
    <d v="2020-03-08T00:00:00"/>
    <n v="1930"/>
    <n v="12"/>
    <x v="8"/>
    <n v="1256"/>
    <n v="1"/>
    <n v="510"/>
    <s v="VEHICLE - STOLEN"/>
    <m/>
    <n v="0"/>
    <m/>
    <m/>
    <n v="101"/>
    <s v="STREET"/>
    <m/>
    <m/>
    <s v="IC"/>
    <s v="Invest Cont"/>
    <n v="510"/>
    <m/>
    <m/>
    <m/>
    <s v="300 W  76TH                         ST"/>
    <m/>
    <n v="33.972700000000003"/>
    <n v="-118.285"/>
    <n v="0"/>
  </r>
  <r>
    <n v="200218284"/>
    <d v="2020-12-06T00:00:00"/>
    <d v="2020-12-06T00:00:00"/>
    <n v="1130"/>
    <n v="2"/>
    <x v="5"/>
    <n v="246"/>
    <n v="1"/>
    <n v="440"/>
    <s v="THEFT PLAIN - PETTY ($950 &amp; UNDER)"/>
    <s v="1218 0344 0352 2032 1202"/>
    <n v="63"/>
    <s v="F"/>
    <s v="H"/>
    <n v="102"/>
    <s v="SIDEWALK"/>
    <m/>
    <m/>
    <s v="IC"/>
    <s v="Invest Cont"/>
    <n v="440"/>
    <m/>
    <m/>
    <m/>
    <s v="600 S  ALVARADO                     ST"/>
    <m/>
    <n v="34.0593"/>
    <n v="-118.27500000000001"/>
    <n v="0"/>
  </r>
  <r>
    <n v="200917718"/>
    <d v="2020-11-26T00:00:00"/>
    <d v="2020-11-18T00:00:00"/>
    <n v="1325"/>
    <n v="9"/>
    <x v="3"/>
    <n v="933"/>
    <n v="1"/>
    <n v="440"/>
    <s v="THEFT PLAIN - PETTY ($950 &amp; UNDER)"/>
    <n v="344"/>
    <n v="45"/>
    <s v="M"/>
    <s v="W"/>
    <n v="707"/>
    <s v="GARAGE/CARPORT"/>
    <m/>
    <m/>
    <s v="AO"/>
    <s v="Adult Other"/>
    <n v="440"/>
    <m/>
    <m/>
    <m/>
    <s v="14700    CALVERT                      ST"/>
    <m/>
    <n v="34.181600000000003"/>
    <n v="-118.45310000000001"/>
    <n v="0"/>
  </r>
  <r>
    <n v="200414827"/>
    <d v="2020-11-13T00:00:00"/>
    <d v="2020-11-13T00:00:00"/>
    <n v="520"/>
    <n v="4"/>
    <x v="4"/>
    <n v="457"/>
    <n v="1"/>
    <n v="510"/>
    <s v="VEHICLE - STOLEN"/>
    <m/>
    <n v="0"/>
    <m/>
    <m/>
    <n v="101"/>
    <s v="STREET"/>
    <m/>
    <m/>
    <s v="IC"/>
    <s v="Invest Cont"/>
    <n v="510"/>
    <m/>
    <m/>
    <m/>
    <s v="2700    CINCINNATI                   ST"/>
    <m/>
    <n v="34.045299999999997"/>
    <n v="-118.20189999999999"/>
    <n v="0"/>
  </r>
  <r>
    <n v="200910138"/>
    <d v="2020-05-26T00:00:00"/>
    <d v="2020-05-26T00:00:00"/>
    <n v="30"/>
    <n v="9"/>
    <x v="3"/>
    <n v="911"/>
    <n v="1"/>
    <n v="230"/>
    <s v="ASSAULT WITH DEADLY WEAPON, AGGRAVATED ASSAULT"/>
    <s v="0334 0411 1822 0416 0446 2033"/>
    <n v="24"/>
    <s v="M"/>
    <s v="B"/>
    <n v="102"/>
    <s v="SIDEWALK"/>
    <n v="200"/>
    <s v="KNIFE WITH BLADE 6INCHES OR LESS"/>
    <s v="IC"/>
    <s v="Invest Cont"/>
    <n v="230"/>
    <m/>
    <m/>
    <m/>
    <s v="SEPULVEDA                    BL"/>
    <s v="VANOWEN                      ST"/>
    <n v="34.193899999999999"/>
    <n v="-118.4662"/>
    <n v="0"/>
  </r>
  <r>
    <n v="200208234"/>
    <d v="2020-03-26T00:00:00"/>
    <d v="2020-03-25T00:00:00"/>
    <n v="1900"/>
    <n v="2"/>
    <x v="5"/>
    <n v="245"/>
    <n v="2"/>
    <n v="740"/>
    <s v="VANDALISM - FELONY ($400 &amp; OVER, ALL CHURCH VANDALISMS)"/>
    <s v="0329 1307"/>
    <n v="22"/>
    <s v="F"/>
    <s v="H"/>
    <n v="122"/>
    <s v="VEHICLE, PASSENGER/TRUCK"/>
    <m/>
    <m/>
    <s v="IC"/>
    <s v="Invest Cont"/>
    <n v="740"/>
    <m/>
    <m/>
    <m/>
    <s v="6TH                          ST"/>
    <s v="ALVARADO                     ST"/>
    <n v="34.060099999999998"/>
    <n v="-118.2761"/>
    <n v="0"/>
  </r>
  <r>
    <n v="200105271"/>
    <d v="2020-01-19T00:00:00"/>
    <d v="2020-01-18T00:00:00"/>
    <n v="2354"/>
    <n v="1"/>
    <x v="1"/>
    <n v="171"/>
    <n v="1"/>
    <n v="442"/>
    <s v="SHOPLIFTING - PETTY THEFT ($950 &amp; UNDER)"/>
    <s v="0344 1822"/>
    <n v="0"/>
    <s v="M"/>
    <s v="W"/>
    <n v="102"/>
    <s v="SIDEWALK"/>
    <m/>
    <m/>
    <s v="IC"/>
    <s v="Invest Cont"/>
    <n v="442"/>
    <m/>
    <m/>
    <m/>
    <s v="900 W  OLYMPIC                      BL"/>
    <m/>
    <n v="34.045400000000001"/>
    <n v="-118.2657"/>
    <n v="0"/>
  </r>
  <r>
    <n v="201104713"/>
    <d v="2020-01-16T00:00:00"/>
    <d v="2020-01-16T00:00:00"/>
    <n v="1030"/>
    <n v="11"/>
    <x v="7"/>
    <n v="1101"/>
    <n v="1"/>
    <n v="330"/>
    <s v="BURGLARY FROM VEHICLE"/>
    <s v="0344 1609 0329"/>
    <n v="37"/>
    <s v="F"/>
    <s v="O"/>
    <n v="109"/>
    <s v="PARK/PLAYGROUND"/>
    <m/>
    <m/>
    <s v="IC"/>
    <s v="Invest Cont"/>
    <n v="330"/>
    <m/>
    <m/>
    <m/>
    <s v="4700    CRYSTAL SPRINGS              DR"/>
    <m/>
    <n v="34.151600000000002"/>
    <n v="-118.2859"/>
    <n v="0"/>
  </r>
  <r>
    <n v="200308044"/>
    <d v="2020-03-06T00:00:00"/>
    <d v="2020-03-06T00:00:00"/>
    <n v="800"/>
    <n v="3"/>
    <x v="2"/>
    <n v="395"/>
    <n v="1"/>
    <n v="210"/>
    <s v="ROBBERY"/>
    <s v="1822 0342 0344 0400"/>
    <n v="31"/>
    <s v="M"/>
    <s v="H"/>
    <n v="505"/>
    <s v="MOTEL"/>
    <n v="400"/>
    <s v="STRONG-ARM (HANDS, FIST, FEET OR BODILY FORCE)"/>
    <s v="AA"/>
    <s v="Adult Arrest"/>
    <n v="210"/>
    <m/>
    <m/>
    <m/>
    <s v="4100 S  WESTERN                      AV"/>
    <m/>
    <n v="34.009900000000002"/>
    <n v="-118.30889999999999"/>
    <n v="1"/>
  </r>
  <r>
    <n v="201004944"/>
    <d v="2020-01-23T00:00:00"/>
    <d v="2020-01-20T00:00:00"/>
    <n v="1900"/>
    <n v="10"/>
    <x v="11"/>
    <n v="1003"/>
    <n v="1"/>
    <n v="420"/>
    <s v="THEFT FROM MOTOR VEHICLE - PETTY ($950 &amp; UNDER)"/>
    <s v="0377 1822 1606 0344"/>
    <n v="33"/>
    <s v="M"/>
    <s v="H"/>
    <n v="101"/>
    <s v="STREET"/>
    <m/>
    <m/>
    <s v="AA"/>
    <s v="Adult Arrest"/>
    <n v="420"/>
    <m/>
    <m/>
    <m/>
    <s v="18700    LULL                         ST"/>
    <m/>
    <n v="34.209400000000002"/>
    <n v="-118.54049999999999"/>
    <n v="1"/>
  </r>
  <r>
    <n v="201016033"/>
    <d v="2020-12-13T00:00:00"/>
    <d v="2020-12-13T00:00:00"/>
    <n v="1250"/>
    <n v="10"/>
    <x v="11"/>
    <n v="1028"/>
    <n v="1"/>
    <n v="440"/>
    <s v="THEFT PLAIN - PETTY ($950 &amp; UNDER)"/>
    <s v="0344 1822"/>
    <n v="63"/>
    <s v="M"/>
    <s v="A"/>
    <n v="101"/>
    <s v="STREET"/>
    <m/>
    <m/>
    <s v="IC"/>
    <s v="Invest Cont"/>
    <n v="440"/>
    <m/>
    <m/>
    <m/>
    <s v="HAYVENHURST                  AV"/>
    <s v="VANOWEN                      ST"/>
    <n v="34.193899999999999"/>
    <n v="-118.4924"/>
    <n v="0"/>
  </r>
  <r>
    <n v="200516720"/>
    <d v="2020-11-16T00:00:00"/>
    <d v="2020-11-15T00:00:00"/>
    <n v="1225"/>
    <n v="5"/>
    <x v="10"/>
    <n v="531"/>
    <n v="1"/>
    <n v="341"/>
    <s v="THEFT-GRAND ($950.01 &amp; OVER)EXCPT,GUNS,FOWL,LIVESTK,PROD"/>
    <s v="0380 1602 1309 0104 0325 0209"/>
    <n v="0"/>
    <s v="X"/>
    <s v="X"/>
    <n v="248"/>
    <s v="CELL PHONE STORE"/>
    <m/>
    <m/>
    <s v="IC"/>
    <s v="Invest Cont"/>
    <n v="341"/>
    <m/>
    <m/>
    <m/>
    <s v="1600 W  PACIFIC COAST                HY"/>
    <m/>
    <n v="33.7866"/>
    <n v="-118.3044"/>
    <n v="0"/>
  </r>
  <r>
    <n v="200110636"/>
    <d v="2020-04-09T00:00:00"/>
    <d v="2020-04-08T00:00:00"/>
    <n v="942"/>
    <n v="1"/>
    <x v="1"/>
    <n v="153"/>
    <n v="2"/>
    <n v="745"/>
    <s v="VANDALISM - MISDEAMEANOR ($399 OR UNDER)"/>
    <n v="329"/>
    <n v="0"/>
    <s v="X"/>
    <s v="X"/>
    <n v="203"/>
    <s v="OTHER BUSINESS"/>
    <m/>
    <m/>
    <s v="IC"/>
    <s v="Invest Cont"/>
    <n v="745"/>
    <m/>
    <m/>
    <m/>
    <s v="600 S  BROADWAY"/>
    <m/>
    <n v="34.046700000000001"/>
    <n v="-118.252"/>
    <n v="0"/>
  </r>
  <r>
    <n v="200316323"/>
    <d v="2020-08-26T00:00:00"/>
    <d v="2020-08-25T00:00:00"/>
    <n v="1500"/>
    <n v="3"/>
    <x v="2"/>
    <n v="392"/>
    <n v="1"/>
    <n v="510"/>
    <s v="VEHICLE - STOLEN"/>
    <m/>
    <n v="0"/>
    <m/>
    <m/>
    <n v="101"/>
    <s v="STREET"/>
    <m/>
    <m/>
    <s v="AO"/>
    <s v="Adult Other"/>
    <n v="510"/>
    <m/>
    <m/>
    <m/>
    <s v="3000 W  VERNON                       AV"/>
    <m/>
    <n v="34.003700000000002"/>
    <n v="-118.3262"/>
    <n v="0"/>
  </r>
  <r>
    <n v="200906983"/>
    <d v="2020-03-06T00:00:00"/>
    <d v="2020-03-03T00:00:00"/>
    <n v="1"/>
    <n v="9"/>
    <x v="3"/>
    <n v="952"/>
    <n v="1"/>
    <n v="420"/>
    <s v="THEFT FROM MOTOR VEHICLE - PETTY ($950 &amp; UNDER)"/>
    <n v="344"/>
    <n v="30"/>
    <s v="F"/>
    <s v="H"/>
    <n v="108"/>
    <s v="PARKING LOT"/>
    <m/>
    <m/>
    <s v="IC"/>
    <s v="Invest Cont"/>
    <n v="420"/>
    <m/>
    <m/>
    <m/>
    <s v="15300    WEDDINGTON                   ST"/>
    <m/>
    <n v="34.166699999999999"/>
    <n v="-118.4662"/>
    <n v="0"/>
  </r>
  <r>
    <n v="201114075"/>
    <d v="2020-09-28T00:00:00"/>
    <d v="2020-09-26T00:00:00"/>
    <n v="2200"/>
    <n v="11"/>
    <x v="7"/>
    <n v="1128"/>
    <n v="1"/>
    <n v="510"/>
    <s v="VEHICLE - STOLEN"/>
    <m/>
    <n v="0"/>
    <m/>
    <m/>
    <n v="101"/>
    <s v="STREET"/>
    <m/>
    <m/>
    <s v="IC"/>
    <s v="Invest Cont"/>
    <n v="510"/>
    <m/>
    <m/>
    <m/>
    <s v="100 S  AVENUE 64"/>
    <m/>
    <n v="34.122500000000002"/>
    <n v="-118.1818"/>
    <n v="0"/>
  </r>
  <r>
    <n v="200409309"/>
    <d v="2020-05-28T00:00:00"/>
    <d v="2020-05-07T00:00:00"/>
    <n v="2300"/>
    <n v="4"/>
    <x v="4"/>
    <n v="448"/>
    <n v="1"/>
    <n v="420"/>
    <s v="THEFT FROM MOTOR VEHICLE - PETTY ($950 &amp; UNDER)"/>
    <m/>
    <n v="0"/>
    <m/>
    <m/>
    <n v="101"/>
    <s v="STREET"/>
    <m/>
    <m/>
    <s v="IC"/>
    <s v="Invest Cont"/>
    <n v="420"/>
    <m/>
    <m/>
    <m/>
    <s v="1400 N  INDIANA                      ST"/>
    <m/>
    <n v="34.059100000000001"/>
    <n v="-118.1965"/>
    <n v="0"/>
  </r>
  <r>
    <n v="200807907"/>
    <d v="2020-04-01T00:00:00"/>
    <d v="2020-04-01T00:00:00"/>
    <n v="1810"/>
    <n v="8"/>
    <x v="12"/>
    <n v="833"/>
    <n v="1"/>
    <n v="442"/>
    <s v="SHOPLIFTING - PETTY THEFT ($950 &amp; UNDER)"/>
    <s v="1420 1822 0325 0344 0104 0380"/>
    <n v="0"/>
    <s v="X"/>
    <s v="X"/>
    <n v="203"/>
    <s v="OTHER BUSINESS"/>
    <m/>
    <m/>
    <s v="IC"/>
    <s v="Invest Cont"/>
    <n v="442"/>
    <m/>
    <m/>
    <m/>
    <s v="1400    WESTWOOD                     BL"/>
    <m/>
    <n v="34.055399999999999"/>
    <n v="-118.4418"/>
    <n v="0"/>
  </r>
  <r>
    <n v="201224096"/>
    <d v="2020-11-08T00:00:00"/>
    <d v="2020-11-08T00:00:00"/>
    <n v="613"/>
    <n v="12"/>
    <x v="8"/>
    <n v="1242"/>
    <n v="1"/>
    <n v="510"/>
    <s v="VEHICLE - STOLEN"/>
    <m/>
    <n v="0"/>
    <m/>
    <m/>
    <n v="101"/>
    <s v="STREET"/>
    <m/>
    <m/>
    <s v="IC"/>
    <s v="Invest Cont"/>
    <n v="510"/>
    <m/>
    <m/>
    <m/>
    <s v="6400    8TH                          AV"/>
    <m/>
    <n v="33.980699999999999"/>
    <n v="-118.3265"/>
    <n v="0"/>
  </r>
  <r>
    <n v="200912327"/>
    <d v="2020-07-14T00:00:00"/>
    <d v="2020-06-30T00:00:00"/>
    <n v="700"/>
    <n v="9"/>
    <x v="3"/>
    <n v="905"/>
    <n v="1"/>
    <n v="510"/>
    <s v="VEHICLE - STOLEN"/>
    <m/>
    <n v="0"/>
    <m/>
    <m/>
    <n v="101"/>
    <s v="STREET"/>
    <m/>
    <m/>
    <s v="IC"/>
    <s v="Invest Cont"/>
    <n v="510"/>
    <m/>
    <m/>
    <m/>
    <s v="VALERIO                      ST"/>
    <s v="VAN NUYS                     BL"/>
    <n v="34.204799999999999"/>
    <n v="-118.4487"/>
    <n v="0"/>
  </r>
  <r>
    <n v="200506555"/>
    <d v="2020-02-29T00:00:00"/>
    <d v="2020-02-29T00:00:00"/>
    <n v="1900"/>
    <n v="5"/>
    <x v="10"/>
    <n v="516"/>
    <n v="2"/>
    <n v="745"/>
    <s v="VANDALISM - MISDEAMEANOR ($399 OR UNDER)"/>
    <s v="0329 2024"/>
    <n v="32"/>
    <s v="M"/>
    <s v="H"/>
    <n v="502"/>
    <s v="MULTI-UNIT DWELLING (APARTMENT, DUPLEX, ETC)"/>
    <m/>
    <m/>
    <s v="IC"/>
    <s v="Invest Cont"/>
    <n v="745"/>
    <m/>
    <m/>
    <m/>
    <s v="1100 N  FRIES                        AV"/>
    <m/>
    <n v="33.784799999999997"/>
    <n v="-118.26519999999999"/>
    <n v="0"/>
  </r>
  <r>
    <n v="200709910"/>
    <d v="2020-06-01T00:00:00"/>
    <d v="2020-06-01T00:00:00"/>
    <n v="1150"/>
    <n v="7"/>
    <x v="0"/>
    <n v="779"/>
    <n v="1"/>
    <n v="220"/>
    <s v="ATTEMPTED ROBBERY"/>
    <s v="1822 0432 1300 1302 1310 2004 0906"/>
    <n v="24"/>
    <s v="F"/>
    <s v="H"/>
    <n v="101"/>
    <s v="STREET"/>
    <n v="515"/>
    <s v="PHYSICAL PRESENCE"/>
    <s v="AA"/>
    <s v="Adult Arrest"/>
    <n v="220"/>
    <m/>
    <m/>
    <m/>
    <s v="1600    ARLINGTON                    AV"/>
    <m/>
    <n v="34.041699999999999"/>
    <n v="-118.3207"/>
    <n v="1"/>
  </r>
  <r>
    <n v="200320395"/>
    <d v="2020-11-14T00:00:00"/>
    <d v="2020-11-14T00:00:00"/>
    <n v="1815"/>
    <n v="3"/>
    <x v="2"/>
    <n v="315"/>
    <n v="2"/>
    <n v="900"/>
    <s v="VIOLATION OF COURT ORDER"/>
    <s v="0913 2038 1309 0553 0360"/>
    <n v="30"/>
    <s v="F"/>
    <s v="B"/>
    <n v="502"/>
    <s v="MULTI-UNIT DWELLING (APARTMENT, DUPLEX, ETC)"/>
    <m/>
    <m/>
    <s v="IC"/>
    <s v="Invest Cont"/>
    <n v="900"/>
    <m/>
    <m/>
    <m/>
    <s v="2600 S  MANHATTAN                    PL"/>
    <m/>
    <n v="34.030900000000003"/>
    <n v="-118.31010000000001"/>
    <n v="0"/>
  </r>
  <r>
    <n v="200611872"/>
    <d v="2020-06-27T00:00:00"/>
    <d v="2020-06-26T00:00:00"/>
    <n v="1020"/>
    <n v="6"/>
    <x v="9"/>
    <n v="636"/>
    <n v="2"/>
    <n v="354"/>
    <s v="THEFT OF IDENTITY"/>
    <s v="1822 0344"/>
    <n v="26"/>
    <s v="F"/>
    <s v="H"/>
    <n v="501"/>
    <s v="SINGLE FAMILY DWELLING"/>
    <m/>
    <m/>
    <s v="IC"/>
    <s v="Invest Cont"/>
    <n v="354"/>
    <m/>
    <m/>
    <m/>
    <s v="1800 N  CAHUENGA                     BL"/>
    <m/>
    <n v="34.103900000000003"/>
    <n v="-118.3297"/>
    <n v="0"/>
  </r>
  <r>
    <n v="201115957"/>
    <d v="2020-11-21T00:00:00"/>
    <d v="2020-11-21T00:00:00"/>
    <n v="1150"/>
    <n v="11"/>
    <x v="7"/>
    <n v="1115"/>
    <n v="2"/>
    <n v="626"/>
    <s v="INTIMATE PARTNER - SIMPLE ASSAULT"/>
    <s v="2000 1814 0913 0400 0416"/>
    <n v="32"/>
    <s v="F"/>
    <s v="W"/>
    <n v="503"/>
    <s v="HOTEL"/>
    <n v="400"/>
    <s v="STRONG-ARM (HANDS, FIST, FEET OR BODILY FORCE)"/>
    <s v="AO"/>
    <s v="Adult Other"/>
    <n v="626"/>
    <m/>
    <m/>
    <m/>
    <s v="2300    COLORADO                     BL"/>
    <m/>
    <n v="34.139499999999998"/>
    <n v="-118.2163"/>
    <n v="0"/>
  </r>
  <r>
    <n v="200506551"/>
    <d v="2020-02-29T00:00:00"/>
    <d v="2020-02-29T00:00:00"/>
    <n v="1940"/>
    <n v="5"/>
    <x v="10"/>
    <n v="524"/>
    <n v="1"/>
    <n v="220"/>
    <s v="ATTEMPTED ROBBERY"/>
    <s v="0444 0416 0216 0945"/>
    <n v="0"/>
    <s v="X"/>
    <s v="X"/>
    <n v="203"/>
    <s v="OTHER BUSINESS"/>
    <n v="400"/>
    <s v="STRONG-ARM (HANDS, FIST, FEET OR BODILY FORCE)"/>
    <s v="IC"/>
    <s v="Invest Cont"/>
    <n v="220"/>
    <m/>
    <m/>
    <m/>
    <s v="1000 W  ANAHEIM                      ST"/>
    <m/>
    <n v="33.779400000000003"/>
    <n v="-118.27419999999999"/>
    <n v="0"/>
  </r>
  <r>
    <n v="200616934"/>
    <d v="2020-10-19T00:00:00"/>
    <d v="2020-10-18T00:00:00"/>
    <n v="1100"/>
    <n v="6"/>
    <x v="9"/>
    <n v="678"/>
    <n v="2"/>
    <n v="812"/>
    <s v="CRM AGNST CHLD (13 OR UNDER) (14-15 &amp; SUSP 10 YRS OLDER)"/>
    <s v="0400 0416 0913 0553 1258"/>
    <n v="10"/>
    <s v="F"/>
    <s v="B"/>
    <n v="203"/>
    <s v="OTHER BUSINESS"/>
    <n v="301"/>
    <s v="BELT FLAILING INSTRUMENT/CHAIN"/>
    <s v="AA"/>
    <s v="Adult Arrest"/>
    <n v="627"/>
    <n v="812"/>
    <m/>
    <m/>
    <s v="1000 N  SERRANO                      AV"/>
    <m/>
    <n v="34.088500000000003"/>
    <n v="-118.3064"/>
    <n v="1"/>
  </r>
  <r>
    <n v="200219011"/>
    <d v="2020-12-25T00:00:00"/>
    <d v="2020-12-25T00:00:00"/>
    <n v="2330"/>
    <n v="2"/>
    <x v="5"/>
    <n v="245"/>
    <n v="2"/>
    <n v="626"/>
    <s v="INTIMATE PARTNER - SIMPLE ASSAULT"/>
    <s v="2000 1814 0400 0444 0913"/>
    <n v="22"/>
    <s v="F"/>
    <s v="H"/>
    <n v="108"/>
    <s v="PARKING LOT"/>
    <n v="400"/>
    <s v="STRONG-ARM (HANDS, FIST, FEET OR BODILY FORCE)"/>
    <s v="IC"/>
    <s v="Invest Cont"/>
    <n v="626"/>
    <m/>
    <m/>
    <m/>
    <s v="6TH"/>
    <s v="CARONDELET"/>
    <n v="34.061700000000002"/>
    <n v="-118.2795"/>
    <n v="0"/>
  </r>
  <r>
    <n v="201110805"/>
    <d v="2020-06-25T00:00:00"/>
    <d v="2020-06-24T00:00:00"/>
    <n v="1930"/>
    <n v="11"/>
    <x v="7"/>
    <n v="1125"/>
    <n v="2"/>
    <n v="626"/>
    <s v="INTIMATE PARTNER - SIMPLE ASSAULT"/>
    <s v="2000 0913 1814 0416"/>
    <n v="21"/>
    <s v="F"/>
    <s v="H"/>
    <n v="501"/>
    <s v="SINGLE FAMILY DWELLING"/>
    <n v="400"/>
    <s v="STRONG-ARM (HANDS, FIST, FEET OR BODILY FORCE)"/>
    <s v="AO"/>
    <s v="Adult Other"/>
    <n v="626"/>
    <m/>
    <m/>
    <m/>
    <s v="5000    LINCOLN                      AV"/>
    <m/>
    <n v="34.120199999999997"/>
    <n v="-118.205"/>
    <n v="0"/>
  </r>
  <r>
    <n v="200512610"/>
    <d v="2020-08-03T00:00:00"/>
    <d v="2020-07-31T00:00:00"/>
    <n v="1630"/>
    <n v="5"/>
    <x v="10"/>
    <n v="517"/>
    <n v="1"/>
    <n v="310"/>
    <s v="BURGLARY"/>
    <s v="1607 0344 1402 0358"/>
    <n v="0"/>
    <s v="X"/>
    <s v="X"/>
    <n v="754"/>
    <s v="MUSEUM"/>
    <m/>
    <m/>
    <s v="AA"/>
    <s v="Adult Arrest"/>
    <n v="310"/>
    <n v="998"/>
    <m/>
    <m/>
    <s v="400 E  M                            ST"/>
    <m/>
    <n v="33.789099999999998"/>
    <n v="-118.2586"/>
    <n v="1"/>
  </r>
  <r>
    <n v="200504494"/>
    <d v="2020-01-11T00:00:00"/>
    <d v="2020-01-11T00:00:00"/>
    <n v="1340"/>
    <n v="5"/>
    <x v="10"/>
    <n v="565"/>
    <n v="2"/>
    <n v="930"/>
    <s v="CRIMINAL THREATS - NO WEAPON DISPLAYED"/>
    <s v="0913 2000 0443 2004 1813 1309"/>
    <n v="33"/>
    <s v="F"/>
    <s v="H"/>
    <n v="203"/>
    <s v="OTHER BUSINESS"/>
    <n v="511"/>
    <s v="VERBAL THREAT"/>
    <s v="AA"/>
    <s v="Adult Arrest"/>
    <n v="930"/>
    <m/>
    <m/>
    <m/>
    <s v="900 S  GRAND                        AV"/>
    <m/>
    <n v="33.7361"/>
    <n v="-118.2901"/>
    <n v="1"/>
  </r>
  <r>
    <n v="201114947"/>
    <d v="2020-10-22T00:00:00"/>
    <d v="2020-10-21T00:00:00"/>
    <n v="2150"/>
    <n v="11"/>
    <x v="7"/>
    <n v="1143"/>
    <n v="2"/>
    <n v="901"/>
    <s v="VIOLATION OF RESTRAINING ORDER"/>
    <s v="2038 1814"/>
    <n v="55"/>
    <s v="M"/>
    <s v="O"/>
    <n v="501"/>
    <s v="SINGLE FAMILY DWELLING"/>
    <m/>
    <m/>
    <s v="AA"/>
    <s v="Adult Arrest"/>
    <n v="901"/>
    <m/>
    <m/>
    <m/>
    <s v="3100    ROWENA                       AV"/>
    <m/>
    <n v="34.109200000000001"/>
    <n v="-118.2713"/>
    <n v="1"/>
  </r>
  <r>
    <n v="201116163"/>
    <d v="2020-11-29T00:00:00"/>
    <d v="2020-11-28T00:00:00"/>
    <n v="1800"/>
    <n v="11"/>
    <x v="7"/>
    <n v="1162"/>
    <n v="1"/>
    <n v="341"/>
    <s v="THEFT-GRAND ($950.01 &amp; OVER)EXCPT,GUNS,FOWL,LIVESTK,PROD"/>
    <s v="0344 0352"/>
    <n v="28"/>
    <s v="M"/>
    <s v="B"/>
    <n v="501"/>
    <s v="SINGLE FAMILY DWELLING"/>
    <m/>
    <m/>
    <s v="IC"/>
    <s v="Invest Cont"/>
    <n v="341"/>
    <m/>
    <m/>
    <m/>
    <s v="4500    LEXINGTON                    AV"/>
    <m/>
    <n v="34.093499999999999"/>
    <n v="-118.2869"/>
    <n v="0"/>
  </r>
  <r>
    <n v="201104370"/>
    <d v="2020-01-09T00:00:00"/>
    <d v="2020-01-09T00:00:00"/>
    <n v="700"/>
    <n v="11"/>
    <x v="7"/>
    <n v="1132"/>
    <n v="2"/>
    <n v="814"/>
    <s v="CHILD PORNOGRAPHY"/>
    <s v="1402 0514 1501"/>
    <n v="34"/>
    <s v="M"/>
    <s v="W"/>
    <n v="502"/>
    <s v="MULTI-UNIT DWELLING (APARTMENT, DUPLEX, ETC)"/>
    <m/>
    <m/>
    <s v="IC"/>
    <s v="Invest Cont"/>
    <n v="814"/>
    <n v="998"/>
    <m/>
    <m/>
    <s v="2800    AVENEL                       ST"/>
    <m/>
    <n v="34.108699999999999"/>
    <n v="-118.26949999999999"/>
    <n v="0"/>
  </r>
  <r>
    <n v="200206394"/>
    <d v="2020-02-17T00:00:00"/>
    <d v="2020-02-13T00:00:00"/>
    <n v="2130"/>
    <n v="2"/>
    <x v="5"/>
    <n v="219"/>
    <n v="1"/>
    <n v="440"/>
    <s v="THEFT PLAIN - PETTY ($950 &amp; UNDER)"/>
    <n v="344"/>
    <n v="36"/>
    <s v="M"/>
    <s v="W"/>
    <n v="203"/>
    <s v="OTHER BUSINESS"/>
    <m/>
    <m/>
    <s v="IC"/>
    <s v="Invest Cont"/>
    <n v="440"/>
    <m/>
    <m/>
    <m/>
    <s v="500 N  BEAUDRY                      AV"/>
    <m/>
    <n v="34.064300000000003"/>
    <n v="-118.2501"/>
    <n v="0"/>
  </r>
  <r>
    <n v="201115414"/>
    <d v="2020-11-04T00:00:00"/>
    <d v="2020-11-03T00:00:00"/>
    <n v="1700"/>
    <n v="11"/>
    <x v="7"/>
    <n v="1132"/>
    <n v="1"/>
    <n v="510"/>
    <s v="VEHICLE - STOLEN"/>
    <m/>
    <n v="0"/>
    <m/>
    <m/>
    <n v="101"/>
    <s v="STREET"/>
    <m/>
    <m/>
    <s v="IC"/>
    <s v="Invest Cont"/>
    <n v="510"/>
    <m/>
    <m/>
    <m/>
    <s v="WAVERLY                      DR"/>
    <s v="AUBURN                       ST"/>
    <n v="34.109000000000002"/>
    <n v="-118.2653"/>
    <n v="0"/>
  </r>
  <r>
    <n v="200516989"/>
    <d v="2020-11-22T00:00:00"/>
    <d v="2020-11-22T00:00:00"/>
    <n v="1600"/>
    <n v="5"/>
    <x v="10"/>
    <n v="564"/>
    <n v="2"/>
    <n v="956"/>
    <s v="LETTERS, LEWD  -  TELEPHONE CALLS, LEWD"/>
    <n v="913"/>
    <n v="35"/>
    <s v="F"/>
    <s v="W"/>
    <n v="501"/>
    <s v="SINGLE FAMILY DWELLING"/>
    <m/>
    <m/>
    <s v="AO"/>
    <s v="Adult Other"/>
    <n v="956"/>
    <m/>
    <m/>
    <m/>
    <s v="100 N  HARBOR                       BL"/>
    <m/>
    <n v="33.741"/>
    <n v="-118.2838"/>
    <n v="0"/>
  </r>
  <r>
    <n v="200611279"/>
    <d v="2020-06-10T00:00:00"/>
    <d v="2020-06-10T00:00:00"/>
    <n v="1215"/>
    <n v="6"/>
    <x v="9"/>
    <n v="648"/>
    <n v="1"/>
    <n v="442"/>
    <s v="SHOPLIFTING - PETTY THEFT ($950 &amp; UNDER)"/>
    <s v="1822 0325"/>
    <n v="0"/>
    <s v="X"/>
    <s v="X"/>
    <n v="403"/>
    <s v="DRUG STORE"/>
    <m/>
    <m/>
    <s v="IC"/>
    <s v="Invest Cont"/>
    <n v="442"/>
    <m/>
    <m/>
    <m/>
    <s v="5400 W  SUNSET                       BL"/>
    <m/>
    <n v="34.1"/>
    <n v="-118.3113"/>
    <n v="0"/>
  </r>
  <r>
    <n v="201208010"/>
    <d v="2020-02-26T00:00:00"/>
    <d v="2020-02-26T00:00:00"/>
    <n v="1600"/>
    <n v="12"/>
    <x v="8"/>
    <n v="1245"/>
    <n v="2"/>
    <n v="745"/>
    <s v="VANDALISM - MISDEAMEANOR ($399 OR UNDER)"/>
    <n v="329"/>
    <n v="56"/>
    <s v="F"/>
    <s v="H"/>
    <n v="501"/>
    <s v="SINGLE FAMILY DWELLING"/>
    <m/>
    <m/>
    <s v="IC"/>
    <s v="Invest Cont"/>
    <n v="745"/>
    <m/>
    <m/>
    <m/>
    <s v="1300 W  68TH                         ST"/>
    <m/>
    <n v="33.977800000000002"/>
    <n v="-118.29810000000001"/>
    <n v="0"/>
  </r>
  <r>
    <n v="200317652"/>
    <d v="2020-09-20T00:00:00"/>
    <d v="2020-09-20T00:00:00"/>
    <n v="1600"/>
    <n v="3"/>
    <x v="2"/>
    <n v="355"/>
    <n v="1"/>
    <n v="341"/>
    <s v="THEFT-GRAND ($950.01 &amp; OVER)EXCPT,GUNS,FOWL,LIVESTK,PROD"/>
    <s v="1822 0344"/>
    <n v="46"/>
    <s v="M"/>
    <s v="H"/>
    <n v="120"/>
    <s v="STORAGE SHED"/>
    <m/>
    <m/>
    <s v="IC"/>
    <s v="Invest Cont"/>
    <n v="341"/>
    <m/>
    <m/>
    <m/>
    <s v="3600    ARLINGTON                    AV"/>
    <m/>
    <n v="34.022199999999998"/>
    <n v="-118.3177"/>
    <n v="0"/>
  </r>
  <r>
    <n v="200704941"/>
    <d v="2020-01-20T00:00:00"/>
    <d v="2020-01-20T00:00:00"/>
    <n v="1945"/>
    <n v="7"/>
    <x v="0"/>
    <n v="765"/>
    <n v="1"/>
    <n v="420"/>
    <s v="THEFT FROM MOTOR VEHICLE - PETTY ($950 &amp; UNDER)"/>
    <s v="1202 1606 0344 1300 0377"/>
    <n v="61"/>
    <s v="F"/>
    <s v="B"/>
    <n v="108"/>
    <s v="PARKING LOT"/>
    <m/>
    <m/>
    <s v="IC"/>
    <s v="Invest Cont"/>
    <n v="420"/>
    <m/>
    <m/>
    <m/>
    <s v="4600    VENICE                       BL"/>
    <m/>
    <n v="34.049599999999998"/>
    <n v="-118.3425"/>
    <n v="0"/>
  </r>
  <r>
    <n v="200305005"/>
    <d v="2020-01-15T00:00:00"/>
    <d v="2020-01-15T00:00:00"/>
    <n v="1200"/>
    <n v="3"/>
    <x v="2"/>
    <n v="355"/>
    <n v="1"/>
    <n v="440"/>
    <s v="THEFT PLAIN - PETTY ($950 &amp; UNDER)"/>
    <s v="1258 0344"/>
    <n v="13"/>
    <s v="F"/>
    <s v="H"/>
    <n v="720"/>
    <s v="JUNIOR HIGH SCHOOL"/>
    <m/>
    <m/>
    <s v="IC"/>
    <s v="Invest Cont"/>
    <n v="440"/>
    <m/>
    <m/>
    <m/>
    <s v="1700 W  37TH                         PL"/>
    <m/>
    <n v="34.020299999999999"/>
    <n v="-118.30889999999999"/>
    <n v="0"/>
  </r>
  <r>
    <n v="201015025"/>
    <d v="2020-11-13T00:00:00"/>
    <d v="2020-11-13T00:00:00"/>
    <n v="230"/>
    <n v="10"/>
    <x v="11"/>
    <n v="1083"/>
    <n v="2"/>
    <n v="354"/>
    <s v="THEFT OF IDENTITY"/>
    <s v="1822 0930"/>
    <n v="59"/>
    <s v="F"/>
    <s v="W"/>
    <n v="501"/>
    <s v="SINGLE FAMILY DWELLING"/>
    <m/>
    <m/>
    <s v="IC"/>
    <s v="Invest Cont"/>
    <n v="354"/>
    <m/>
    <m/>
    <m/>
    <s v="18800    LA AMISTAD                   PL"/>
    <m/>
    <n v="34.1511"/>
    <n v="-118.5429"/>
    <n v="0"/>
  </r>
  <r>
    <n v="200104990"/>
    <d v="2020-01-14T00:00:00"/>
    <d v="2020-01-14T00:00:00"/>
    <n v="1630"/>
    <n v="1"/>
    <x v="1"/>
    <n v="132"/>
    <n v="2"/>
    <n v="624"/>
    <s v="BATTERY - SIMPLE ASSAULT"/>
    <s v="2004 1822 0416 0417 0401 0319 0429 1266 0910 1414"/>
    <n v="27"/>
    <s v="M"/>
    <s v="B"/>
    <n v="916"/>
    <s v="MTA - PURPLE LINE - CIVIC CENTER/GRAND PARK"/>
    <n v="400"/>
    <s v="STRONG-ARM (HANDS, FIST, FEET OR BODILY FORCE)"/>
    <s v="AA"/>
    <s v="Adult Arrest"/>
    <n v="624"/>
    <m/>
    <m/>
    <m/>
    <s v="100 S  HILL                         ST"/>
    <m/>
    <n v="34.054699999999997"/>
    <n v="-118.2505"/>
    <n v="1"/>
  </r>
  <r>
    <n v="200411601"/>
    <d v="2020-08-09T00:00:00"/>
    <d v="2020-08-09T00:00:00"/>
    <n v="1325"/>
    <n v="4"/>
    <x v="4"/>
    <n v="438"/>
    <n v="1"/>
    <n v="440"/>
    <s v="THEFT PLAIN - PETTY ($950 &amp; UNDER)"/>
    <s v="0342 0344 1309 0913"/>
    <n v="53"/>
    <s v="M"/>
    <s v="H"/>
    <n v="104"/>
    <s v="DRIVEWAY"/>
    <m/>
    <m/>
    <s v="IC"/>
    <s v="Invest Cont"/>
    <n v="440"/>
    <m/>
    <m/>
    <m/>
    <s v="3100    VAQUERO                      AV"/>
    <m/>
    <n v="34.080599999999997"/>
    <n v="-118.1694"/>
    <n v="0"/>
  </r>
  <r>
    <n v="200321508"/>
    <d v="2020-12-10T00:00:00"/>
    <d v="2020-12-02T00:00:00"/>
    <n v="2200"/>
    <n v="3"/>
    <x v="2"/>
    <n v="356"/>
    <n v="1"/>
    <n v="510"/>
    <s v="VEHICLE - STOLEN"/>
    <m/>
    <n v="0"/>
    <m/>
    <m/>
    <n v="101"/>
    <s v="STREET"/>
    <m/>
    <m/>
    <s v="IC"/>
    <s v="Invest Cont"/>
    <n v="510"/>
    <m/>
    <m/>
    <m/>
    <s v="3500 S  WESTERN                      AV"/>
    <m/>
    <n v="34.023699999999998"/>
    <n v="-118.30889999999999"/>
    <n v="0"/>
  </r>
  <r>
    <n v="200405526"/>
    <d v="2020-02-08T00:00:00"/>
    <d v="2020-02-08T00:00:00"/>
    <n v="1430"/>
    <n v="4"/>
    <x v="4"/>
    <n v="424"/>
    <n v="2"/>
    <n v="626"/>
    <s v="INTIMATE PARTNER - SIMPLE ASSAULT"/>
    <s v="2000 0913 1821 1241 0416 0444"/>
    <n v="27"/>
    <s v="F"/>
    <s v="H"/>
    <n v="501"/>
    <s v="SINGLE FAMILY DWELLING"/>
    <n v="400"/>
    <s v="STRONG-ARM (HANDS, FIST, FEET OR BODILY FORCE)"/>
    <s v="AO"/>
    <s v="Adult Other"/>
    <n v="626"/>
    <m/>
    <m/>
    <m/>
    <s v="2200    THOMAS                       ST"/>
    <m/>
    <n v="34.070300000000003"/>
    <n v="-118.2052"/>
    <n v="0"/>
  </r>
  <r>
    <n v="201116990"/>
    <d v="2020-12-26T00:00:00"/>
    <d v="2020-12-26T00:00:00"/>
    <n v="1230"/>
    <n v="11"/>
    <x v="7"/>
    <n v="1116"/>
    <n v="2"/>
    <n v="624"/>
    <s v="BATTERY - SIMPLE ASSAULT"/>
    <s v="0416 0561 0913"/>
    <n v="48"/>
    <s v="M"/>
    <s v="H"/>
    <n v="501"/>
    <s v="SINGLE FAMILY DWELLING"/>
    <n v="400"/>
    <s v="STRONG-ARM (HANDS, FIST, FEET OR BODILY FORCE)"/>
    <s v="IC"/>
    <s v="Invest Cont"/>
    <n v="624"/>
    <m/>
    <m/>
    <m/>
    <s v="5000    SAN RAFAEL                   AV"/>
    <m/>
    <n v="34.112699999999997"/>
    <n v="-118.20699999999999"/>
    <n v="0"/>
  </r>
  <r>
    <n v="201104795"/>
    <d v="2020-01-20T00:00:00"/>
    <d v="2020-01-19T00:00:00"/>
    <n v="245"/>
    <n v="11"/>
    <x v="7"/>
    <n v="1163"/>
    <n v="1"/>
    <n v="761"/>
    <s v="BRANDISH WEAPON"/>
    <s v="2000 0334 1813 0913 0906 2004"/>
    <n v="41"/>
    <s v="F"/>
    <s v="H"/>
    <n v="501"/>
    <s v="SINGLE FAMILY DWELLING"/>
    <n v="511"/>
    <s v="VERBAL THREAT"/>
    <s v="AA"/>
    <s v="Adult Arrest"/>
    <n v="761"/>
    <n v="930"/>
    <m/>
    <m/>
    <s v="1100 N  NEW HAMPSHIRE                AV"/>
    <m/>
    <n v="34.090899999999998"/>
    <n v="-118.2928"/>
    <n v="1"/>
  </r>
  <r>
    <n v="200204808"/>
    <d v="2020-01-16T00:00:00"/>
    <d v="2020-01-16T00:00:00"/>
    <n v="1445"/>
    <n v="2"/>
    <x v="5"/>
    <n v="216"/>
    <n v="1"/>
    <n v="440"/>
    <s v="THEFT PLAIN - PETTY ($950 &amp; UNDER)"/>
    <s v="0913 0344 0361"/>
    <n v="23"/>
    <s v="F"/>
    <s v="H"/>
    <n v="502"/>
    <s v="MULTI-UNIT DWELLING (APARTMENT, DUPLEX, ETC)"/>
    <m/>
    <m/>
    <s v="IC"/>
    <s v="Invest Cont"/>
    <n v="440"/>
    <m/>
    <m/>
    <m/>
    <s v="400 N  CORONADO                     ST"/>
    <m/>
    <n v="34.0732"/>
    <n v="-118.2728"/>
    <n v="0"/>
  </r>
  <r>
    <n v="200619817"/>
    <d v="2020-12-30T00:00:00"/>
    <d v="2020-12-29T00:00:00"/>
    <n v="1840"/>
    <n v="6"/>
    <x v="9"/>
    <n v="676"/>
    <n v="2"/>
    <n v="625"/>
    <s v="OTHER ASSAULT"/>
    <s v="1822 0356 1501"/>
    <n v="36"/>
    <s v="F"/>
    <s v="H"/>
    <n v="142"/>
    <s v="DRIVE THRU*"/>
    <n v="500"/>
    <s v="UNKNOWN WEAPON/OTHER WEAPON"/>
    <s v="IC"/>
    <s v="Invest Cont"/>
    <n v="625"/>
    <m/>
    <m/>
    <m/>
    <s v="5600    MELROSE                      AV"/>
    <m/>
    <n v="34.085299999999997"/>
    <n v="-118.32769999999999"/>
    <n v="0"/>
  </r>
  <r>
    <n v="200320114"/>
    <d v="2020-11-09T00:00:00"/>
    <d v="2020-11-09T00:00:00"/>
    <n v="500"/>
    <n v="3"/>
    <x v="2"/>
    <n v="335"/>
    <n v="2"/>
    <n v="626"/>
    <s v="INTIMATE PARTNER - SIMPLE ASSAULT"/>
    <s v="0329 0913 2000 1814 0448"/>
    <n v="20"/>
    <s v="F"/>
    <s v="H"/>
    <n v="501"/>
    <s v="SINGLE FAMILY DWELLING"/>
    <n v="400"/>
    <s v="STRONG-ARM (HANDS, FIST, FEET OR BODILY FORCE)"/>
    <s v="IC"/>
    <s v="Invest Cont"/>
    <n v="626"/>
    <m/>
    <m/>
    <m/>
    <s v="2300 W  30TH                         ST"/>
    <m/>
    <n v="34.0274"/>
    <n v="-118.3194"/>
    <n v="0"/>
  </r>
  <r>
    <n v="201204632"/>
    <d v="2020-01-09T00:00:00"/>
    <d v="2020-01-09T00:00:00"/>
    <n v="1510"/>
    <n v="12"/>
    <x v="8"/>
    <n v="1273"/>
    <n v="1"/>
    <n v="761"/>
    <s v="BRANDISH WEAPON"/>
    <s v="1310 0334 1309 1822"/>
    <n v="30"/>
    <s v="M"/>
    <s v="H"/>
    <n v="101"/>
    <s v="STREET"/>
    <n v="102"/>
    <s v="HAND GUN"/>
    <s v="IC"/>
    <s v="Invest Cont"/>
    <n v="761"/>
    <m/>
    <m/>
    <m/>
    <s v="94TH                         ST"/>
    <s v="NORMANDIE"/>
    <n v="33.956400000000002"/>
    <n v="-118.309"/>
    <n v="0"/>
  </r>
  <r>
    <n v="201222192"/>
    <d v="2020-10-08T00:00:00"/>
    <d v="2020-10-07T00:00:00"/>
    <n v="1830"/>
    <n v="12"/>
    <x v="8"/>
    <n v="1268"/>
    <n v="1"/>
    <n v="510"/>
    <s v="VEHICLE - STOLEN"/>
    <m/>
    <n v="0"/>
    <m/>
    <m/>
    <n v="101"/>
    <s v="STREET"/>
    <m/>
    <m/>
    <s v="IC"/>
    <s v="Invest Cont"/>
    <n v="510"/>
    <m/>
    <m/>
    <m/>
    <s v="100 W  85TH                         PL"/>
    <m/>
    <n v="33.960799999999999"/>
    <n v="-118.2739"/>
    <n v="0"/>
  </r>
  <r>
    <n v="200814276"/>
    <d v="2020-09-20T00:00:00"/>
    <d v="2020-09-20T00:00:00"/>
    <n v="1300"/>
    <n v="8"/>
    <x v="12"/>
    <n v="836"/>
    <n v="1"/>
    <n v="510"/>
    <s v="VEHICLE - STOLEN"/>
    <m/>
    <n v="0"/>
    <m/>
    <m/>
    <n v="101"/>
    <s v="STREET"/>
    <m/>
    <m/>
    <s v="IC"/>
    <s v="Invest Cont"/>
    <n v="510"/>
    <m/>
    <m/>
    <m/>
    <s v="2100 S  BEVERLY GLEN                 BL"/>
    <m/>
    <n v="34.051400000000001"/>
    <n v="-118.42149999999999"/>
    <n v="0"/>
  </r>
  <r>
    <n v="201116411"/>
    <d v="2020-12-07T00:00:00"/>
    <d v="2020-09-14T00:00:00"/>
    <n v="1500"/>
    <n v="11"/>
    <x v="7"/>
    <n v="1163"/>
    <n v="1"/>
    <n v="310"/>
    <s v="BURGLARY"/>
    <s v="0344 0352"/>
    <n v="44"/>
    <s v="M"/>
    <s v="W"/>
    <n v="221"/>
    <s v="PUBLIC STORAGE"/>
    <m/>
    <m/>
    <s v="IC"/>
    <s v="Invest Cont"/>
    <n v="310"/>
    <m/>
    <m/>
    <m/>
    <s v="4700    FOUNTAIN                     AV"/>
    <m/>
    <n v="34.095500000000001"/>
    <n v="-118.29219999999999"/>
    <n v="0"/>
  </r>
  <r>
    <n v="200305711"/>
    <d v="2020-01-29T00:00:00"/>
    <d v="2020-01-28T00:00:00"/>
    <n v="2100"/>
    <n v="3"/>
    <x v="2"/>
    <n v="397"/>
    <n v="2"/>
    <n v="740"/>
    <s v="VANDALISM - FELONY ($400 &amp; OVER, ALL CHURCH VANDALISMS)"/>
    <s v="0329 1300"/>
    <n v="52"/>
    <s v="F"/>
    <s v="B"/>
    <n v="122"/>
    <s v="VEHICLE, PASSENGER/TRUCK"/>
    <m/>
    <m/>
    <s v="IC"/>
    <s v="Invest Cont"/>
    <n v="740"/>
    <m/>
    <m/>
    <m/>
    <s v="4200    VAN BUREN                    PL"/>
    <m/>
    <n v="34.007300000000001"/>
    <n v="-118.29689999999999"/>
    <n v="0"/>
  </r>
  <r>
    <n v="200316875"/>
    <d v="2020-09-05T00:00:00"/>
    <d v="2020-09-04T00:00:00"/>
    <n v="500"/>
    <n v="3"/>
    <x v="2"/>
    <n v="313"/>
    <n v="1"/>
    <n v="510"/>
    <s v="VEHICLE - STOLEN"/>
    <m/>
    <n v="0"/>
    <m/>
    <m/>
    <n v="101"/>
    <s v="STREET"/>
    <m/>
    <m/>
    <s v="IC"/>
    <s v="Invest Cont"/>
    <n v="510"/>
    <m/>
    <m/>
    <m/>
    <s v="25TH                         ST"/>
    <s v="12TH                         AV"/>
    <n v="34.034300000000002"/>
    <n v="-118.3308"/>
    <n v="0"/>
  </r>
  <r>
    <n v="200321366"/>
    <d v="2020-12-07T00:00:00"/>
    <d v="2020-12-07T00:00:00"/>
    <n v="1600"/>
    <n v="3"/>
    <x v="2"/>
    <n v="377"/>
    <n v="1"/>
    <n v="510"/>
    <s v="VEHICLE - STOLEN"/>
    <m/>
    <n v="0"/>
    <m/>
    <m/>
    <n v="101"/>
    <s v="STREET"/>
    <m/>
    <m/>
    <s v="IC"/>
    <s v="Invest Cont"/>
    <n v="510"/>
    <m/>
    <m/>
    <m/>
    <s v="3900 S  NORMANDIE                    AV"/>
    <m/>
    <n v="34.0152"/>
    <n v="-118.3002"/>
    <n v="0"/>
  </r>
  <r>
    <n v="201219093"/>
    <d v="2020-08-22T00:00:00"/>
    <d v="2020-08-22T00:00:00"/>
    <n v="1420"/>
    <n v="12"/>
    <x v="8"/>
    <n v="1273"/>
    <n v="2"/>
    <n v="624"/>
    <s v="BATTERY - SIMPLE ASSAULT"/>
    <s v="0913 0400 0416"/>
    <n v="30"/>
    <s v="F"/>
    <s v="B"/>
    <n v="409"/>
    <s v="BEAUTY SUPPLY STORE"/>
    <n v="400"/>
    <s v="STRONG-ARM (HANDS, FIST, FEET OR BODILY FORCE)"/>
    <s v="AO"/>
    <s v="Adult Other"/>
    <n v="624"/>
    <m/>
    <m/>
    <m/>
    <s v="1800 W  MANCHESTER                   AV"/>
    <m/>
    <n v="33.96"/>
    <n v="-118.30970000000001"/>
    <n v="0"/>
  </r>
  <r>
    <n v="201214506"/>
    <d v="2020-06-11T00:00:00"/>
    <d v="2020-06-11T00:00:00"/>
    <n v="1430"/>
    <n v="12"/>
    <x v="8"/>
    <n v="1239"/>
    <n v="1"/>
    <n v="230"/>
    <s v="ASSAULT WITH DEADLY WEAPON, AGGRAVATED ASSAULT"/>
    <s v="1822 0319 0400 0416 0429 0417 0342"/>
    <n v="53"/>
    <s v="M"/>
    <s v="H"/>
    <n v="121"/>
    <s v="YARD (RESIDENTIAL/BUSINESS)"/>
    <n v="511"/>
    <s v="VERBAL THREAT"/>
    <s v="IC"/>
    <s v="Invest Cont"/>
    <n v="230"/>
    <m/>
    <m/>
    <m/>
    <s v="5800    BONSALLO                     AV"/>
    <m/>
    <n v="33.987499999999997"/>
    <n v="-118.286"/>
    <n v="0"/>
  </r>
  <r>
    <n v="200709500"/>
    <d v="2020-05-21T00:00:00"/>
    <d v="2020-05-21T00:00:00"/>
    <n v="2250"/>
    <n v="7"/>
    <x v="0"/>
    <n v="752"/>
    <n v="2"/>
    <n v="624"/>
    <s v="BATTERY - SIMPLE ASSAULT"/>
    <s v="0417 1606 0449 1300"/>
    <n v="18"/>
    <s v="M"/>
    <s v="O"/>
    <n v="101"/>
    <s v="STREET"/>
    <n v="400"/>
    <s v="STRONG-ARM (HANDS, FIST, FEET OR BODILY FORCE)"/>
    <s v="AO"/>
    <s v="Adult Other"/>
    <n v="624"/>
    <m/>
    <m/>
    <m/>
    <s v="6500    WHITWORTH                    DR"/>
    <m/>
    <n v="34.057000000000002"/>
    <n v="-118.3724"/>
    <n v="0"/>
  </r>
  <r>
    <n v="201013950"/>
    <d v="2020-10-12T00:00:00"/>
    <d v="2020-10-12T00:00:00"/>
    <n v="40"/>
    <n v="10"/>
    <x v="11"/>
    <n v="1039"/>
    <n v="2"/>
    <n v="626"/>
    <s v="INTIMATE PARTNER - SIMPLE ASSAULT"/>
    <s v="2000 0416 1814 1813 0913 1414"/>
    <n v="29"/>
    <s v="F"/>
    <s v="H"/>
    <n v="101"/>
    <s v="STREET"/>
    <n v="400"/>
    <s v="STRONG-ARM (HANDS, FIST, FEET OR BODILY FORCE)"/>
    <s v="AA"/>
    <s v="Adult Arrest"/>
    <n v="626"/>
    <m/>
    <m/>
    <m/>
    <s v="16100    VICTORY                      BL"/>
    <m/>
    <n v="34.190300000000001"/>
    <n v="-118.48"/>
    <n v="1"/>
  </r>
  <r>
    <n v="201007698"/>
    <d v="2020-03-31T00:00:00"/>
    <d v="2020-03-20T00:00:00"/>
    <n v="2104"/>
    <n v="10"/>
    <x v="11"/>
    <n v="1006"/>
    <n v="2"/>
    <n v="354"/>
    <s v="THEFT OF IDENTITY"/>
    <s v="1822 0935 0923"/>
    <n v="31"/>
    <s v="F"/>
    <s v="O"/>
    <n v="732"/>
    <s v="POST OFFICE"/>
    <m/>
    <m/>
    <s v="IC"/>
    <s v="Invest Cont"/>
    <n v="354"/>
    <m/>
    <m/>
    <m/>
    <s v="7700    ENCINO                       AV"/>
    <m/>
    <n v="34.210299999999997"/>
    <n v="-118.5142"/>
    <n v="0"/>
  </r>
  <r>
    <n v="200313309"/>
    <d v="2020-06-26T00:00:00"/>
    <d v="2020-06-26T00:00:00"/>
    <n v="1845"/>
    <n v="3"/>
    <x v="2"/>
    <n v="356"/>
    <n v="1"/>
    <n v="210"/>
    <s v="ROBBERY"/>
    <s v="0344 0416 0446 1218 1822 2021"/>
    <n v="49"/>
    <s v="F"/>
    <s v="B"/>
    <n v="101"/>
    <s v="STREET"/>
    <n v="400"/>
    <s v="STRONG-ARM (HANDS, FIST, FEET OR BODILY FORCE)"/>
    <s v="IC"/>
    <s v="Invest Cont"/>
    <n v="210"/>
    <m/>
    <m/>
    <m/>
    <s v="35TH                         PL"/>
    <s v="WESTERN                      AV"/>
    <n v="34.023699999999998"/>
    <n v="-118.30889999999999"/>
    <n v="0"/>
  </r>
  <r>
    <n v="201004369"/>
    <d v="2020-01-10T00:00:00"/>
    <d v="2020-01-10T00:00:00"/>
    <n v="400"/>
    <n v="10"/>
    <x v="11"/>
    <n v="1029"/>
    <n v="1"/>
    <n v="236"/>
    <s v="INTIMATE PARTNER - AGGRAVATED ASSAULT"/>
    <s v="2000 0416 1814 0408 0429 0913 1812 2004 1218"/>
    <n v="40"/>
    <s v="F"/>
    <s v="H"/>
    <n v="506"/>
    <s v="ABANDONED BUILDING ABANDONED HOUSE"/>
    <n v="400"/>
    <s v="STRONG-ARM (HANDS, FIST, FEET OR BODILY FORCE)"/>
    <s v="IC"/>
    <s v="Invest Cont"/>
    <n v="236"/>
    <m/>
    <m/>
    <m/>
    <s v="6800    HASKELL                      AV"/>
    <m/>
    <n v="34.193899999999999"/>
    <n v="-118.47490000000001"/>
    <n v="0"/>
  </r>
  <r>
    <n v="200310296"/>
    <d v="2020-04-22T00:00:00"/>
    <d v="2020-04-22T00:00:00"/>
    <n v="1945"/>
    <n v="3"/>
    <x v="2"/>
    <n v="391"/>
    <n v="1"/>
    <n v="210"/>
    <s v="ROBBERY"/>
    <s v="0342 0334 0344 0416 0445 1822 1218"/>
    <n v="49"/>
    <s v="M"/>
    <s v="B"/>
    <n v="109"/>
    <s v="PARK/PLAYGROUND"/>
    <n v="400"/>
    <s v="STRONG-ARM (HANDS, FIST, FEET OR BODILY FORCE)"/>
    <s v="IC"/>
    <s v="Invest Cont"/>
    <n v="210"/>
    <m/>
    <m/>
    <m/>
    <s v="4000 S  LA BREA                      AV"/>
    <m/>
    <n v="34.012300000000003"/>
    <n v="-118.3556"/>
    <n v="0"/>
  </r>
  <r>
    <n v="200218258"/>
    <d v="2020-12-05T00:00:00"/>
    <d v="2020-12-05T00:00:00"/>
    <n v="2230"/>
    <n v="2"/>
    <x v="5"/>
    <n v="246"/>
    <n v="2"/>
    <n v="626"/>
    <s v="INTIMATE PARTNER - SIMPLE ASSAULT"/>
    <s v="0913 2000 1813 0444 0408 2002 2001"/>
    <n v="29"/>
    <s v="F"/>
    <s v="W"/>
    <n v="502"/>
    <s v="MULTI-UNIT DWELLING (APARTMENT, DUPLEX, ETC)"/>
    <n v="400"/>
    <s v="STRONG-ARM (HANDS, FIST, FEET OR BODILY FORCE)"/>
    <s v="IC"/>
    <s v="Invest Cont"/>
    <n v="626"/>
    <m/>
    <m/>
    <m/>
    <s v="300 S  WESTLAKE                     AV"/>
    <m/>
    <n v="34.0608"/>
    <n v="-118.2726"/>
    <n v="0"/>
  </r>
  <r>
    <n v="201218117"/>
    <d v="2020-08-07T00:00:00"/>
    <d v="2020-08-07T00:00:00"/>
    <n v="830"/>
    <n v="12"/>
    <x v="8"/>
    <n v="1213"/>
    <n v="1"/>
    <n v="350"/>
    <s v="THEFT, PERSON"/>
    <s v="0344 1822 0354"/>
    <n v="41"/>
    <s v="F"/>
    <s v="B"/>
    <n v="103"/>
    <s v="ALLEY"/>
    <m/>
    <m/>
    <s v="IC"/>
    <s v="Invest Cont"/>
    <n v="350"/>
    <m/>
    <m/>
    <m/>
    <s v="WESTERN"/>
    <s v="54TH                         ST"/>
    <n v="33.993299999999998"/>
    <n v="-118.30889999999999"/>
    <n v="0"/>
  </r>
  <r>
    <n v="200714564"/>
    <d v="2020-10-04T00:00:00"/>
    <d v="2020-10-03T00:00:00"/>
    <n v="1225"/>
    <n v="7"/>
    <x v="0"/>
    <n v="729"/>
    <n v="1"/>
    <n v="480"/>
    <s v="BIKE - STOLEN"/>
    <n v="344"/>
    <n v="50"/>
    <s v="F"/>
    <s v="O"/>
    <n v="501"/>
    <s v="SINGLE FAMILY DWELLING"/>
    <m/>
    <m/>
    <s v="IC"/>
    <s v="Invest Cont"/>
    <n v="480"/>
    <m/>
    <m/>
    <m/>
    <s v="200 S  RIMPAU                       BL"/>
    <m/>
    <n v="34.068899999999999"/>
    <n v="-118.33029999999999"/>
    <n v="0"/>
  </r>
  <r>
    <n v="200515243"/>
    <d v="2020-10-14T00:00:00"/>
    <d v="2020-10-04T00:00:00"/>
    <n v="1100"/>
    <n v="5"/>
    <x v="10"/>
    <n v="509"/>
    <n v="1"/>
    <n v="440"/>
    <s v="THEFT PLAIN - PETTY ($950 &amp; UNDER)"/>
    <n v="344"/>
    <n v="37"/>
    <s v="F"/>
    <s v="W"/>
    <n v="501"/>
    <s v="SINGLE FAMILY DWELLING"/>
    <m/>
    <m/>
    <s v="IC"/>
    <s v="Invest Cont"/>
    <n v="440"/>
    <m/>
    <m/>
    <m/>
    <s v="1600    252ND                        ST"/>
    <m/>
    <n v="33.801600000000001"/>
    <n v="-118.30419999999999"/>
    <n v="0"/>
  </r>
  <r>
    <n v="200309393"/>
    <d v="2020-04-03T00:00:00"/>
    <d v="2020-04-03T00:00:00"/>
    <n v="1340"/>
    <n v="3"/>
    <x v="2"/>
    <n v="356"/>
    <n v="1"/>
    <n v="210"/>
    <s v="ROBBERY"/>
    <s v="1817 0344 1309 0342 0419 0416 0446 1820 1313 0326"/>
    <n v="53"/>
    <s v="F"/>
    <s v="H"/>
    <n v="108"/>
    <s v="PARKING LOT"/>
    <n v="400"/>
    <s v="STRONG-ARM (HANDS, FIST, FEET OR BODILY FORCE)"/>
    <s v="AA"/>
    <s v="Adult Arrest"/>
    <n v="210"/>
    <m/>
    <m/>
    <m/>
    <s v="1700 W  JEFFERSON                    BL"/>
    <m/>
    <n v="34.025599999999997"/>
    <n v="-118.3061"/>
    <n v="1"/>
  </r>
  <r>
    <n v="200204706"/>
    <d v="2020-01-15T00:00:00"/>
    <d v="2020-01-14T00:00:00"/>
    <n v="1200"/>
    <n v="2"/>
    <x v="5"/>
    <n v="245"/>
    <n v="1"/>
    <n v="510"/>
    <s v="VEHICLE - STOLEN"/>
    <m/>
    <n v="0"/>
    <m/>
    <m/>
    <n v="108"/>
    <s v="PARKING LOT"/>
    <m/>
    <m/>
    <s v="IC"/>
    <s v="Invest Cont"/>
    <n v="510"/>
    <m/>
    <m/>
    <m/>
    <s v="600 S  CORONADO                     ST"/>
    <m/>
    <n v="34.061999999999998"/>
    <n v="-118.2804"/>
    <n v="0"/>
  </r>
  <r>
    <n v="200110276"/>
    <d v="2020-04-07T00:00:00"/>
    <d v="2020-04-06T00:00:00"/>
    <n v="2200"/>
    <n v="1"/>
    <x v="1"/>
    <n v="111"/>
    <n v="2"/>
    <n v="740"/>
    <s v="VANDALISM - FELONY ($400 &amp; OVER, ALL CHURCH VANDALISMS)"/>
    <n v="329"/>
    <n v="0"/>
    <s v="X"/>
    <s v="X"/>
    <n v="717"/>
    <s v="HEALTH SPA/GYM"/>
    <m/>
    <m/>
    <s v="IC"/>
    <s v="Invest Cont"/>
    <n v="740"/>
    <m/>
    <m/>
    <m/>
    <s v="800    YALE                         ST"/>
    <m/>
    <n v="34.063200000000002"/>
    <n v="-118.24079999999999"/>
    <n v="0"/>
  </r>
  <r>
    <n v="200321705"/>
    <d v="2020-12-14T00:00:00"/>
    <d v="2020-12-13T00:00:00"/>
    <n v="1300"/>
    <n v="3"/>
    <x v="2"/>
    <n v="396"/>
    <n v="1"/>
    <n v="510"/>
    <s v="VEHICLE - STOLEN"/>
    <m/>
    <n v="0"/>
    <m/>
    <m/>
    <n v="101"/>
    <s v="STREET"/>
    <m/>
    <m/>
    <s v="AA"/>
    <s v="Adult Arrest"/>
    <n v="510"/>
    <m/>
    <m/>
    <m/>
    <s v="4100    MENLO                        AV"/>
    <m/>
    <n v="34.0092"/>
    <n v="-118.29"/>
    <n v="1"/>
  </r>
  <r>
    <n v="201107830"/>
    <d v="2020-03-29T00:00:00"/>
    <d v="2020-03-29T00:00:00"/>
    <n v="1900"/>
    <n v="11"/>
    <x v="7"/>
    <n v="1148"/>
    <n v="2"/>
    <n v="946"/>
    <s v="OTHER MISCELLANEOUS CRIME"/>
    <s v="0906 1822 0319 1501"/>
    <n v="24"/>
    <s v="M"/>
    <s v="W"/>
    <n v="102"/>
    <s v="SIDEWALK"/>
    <m/>
    <m/>
    <s v="IC"/>
    <s v="Invest Cont"/>
    <n v="946"/>
    <m/>
    <m/>
    <m/>
    <s v="4000    SEA VIEW                     AV"/>
    <m/>
    <n v="34.107399999999998"/>
    <n v="-118.217"/>
    <n v="0"/>
  </r>
  <r>
    <n v="201106043"/>
    <d v="2020-02-15T00:00:00"/>
    <d v="2020-02-10T00:00:00"/>
    <n v="1100"/>
    <n v="11"/>
    <x v="7"/>
    <n v="1176"/>
    <n v="1"/>
    <n v="310"/>
    <s v="BURGLARY"/>
    <n v="344"/>
    <n v="34"/>
    <s v="F"/>
    <s v="W"/>
    <n v="120"/>
    <s v="STORAGE SHED"/>
    <m/>
    <m/>
    <s v="IC"/>
    <s v="Invest Cont"/>
    <n v="310"/>
    <m/>
    <m/>
    <m/>
    <s v="2200    DUVALL                       ST"/>
    <m/>
    <n v="34.086399999999998"/>
    <n v="-118.2304"/>
    <n v="0"/>
  </r>
  <r>
    <n v="200210906"/>
    <d v="2020-06-02T00:00:00"/>
    <d v="2020-05-26T00:00:00"/>
    <n v="1730"/>
    <n v="2"/>
    <x v="5"/>
    <n v="249"/>
    <n v="1"/>
    <n v="420"/>
    <s v="THEFT FROM MOTOR VEHICLE - PETTY ($950 &amp; UNDER)"/>
    <s v="1822 0344 1606 0386"/>
    <n v="30"/>
    <s v="M"/>
    <s v="H"/>
    <n v="707"/>
    <s v="GARAGE/CARPORT"/>
    <m/>
    <m/>
    <s v="IC"/>
    <s v="Invest Cont"/>
    <n v="420"/>
    <m/>
    <m/>
    <m/>
    <s v="1000    INGRAHAM                     ST"/>
    <m/>
    <n v="34.051499999999997"/>
    <n v="-118.2615"/>
    <n v="0"/>
  </r>
  <r>
    <n v="200122015"/>
    <d v="2020-12-06T00:00:00"/>
    <d v="2020-12-06T00:00:00"/>
    <n v="1730"/>
    <n v="1"/>
    <x v="1"/>
    <n v="127"/>
    <n v="1"/>
    <n v="480"/>
    <s v="BIKE - STOLEN"/>
    <s v="0344 1218 2032 1822"/>
    <n v="50"/>
    <s v="M"/>
    <s v="H"/>
    <n v="102"/>
    <s v="SIDEWALK"/>
    <m/>
    <m/>
    <s v="IC"/>
    <s v="Invest Cont"/>
    <n v="480"/>
    <m/>
    <m/>
    <m/>
    <s v="1ST                          ST"/>
    <s v="SAN PEDRO"/>
    <n v="34.050699999999999"/>
    <n v="-118.2414"/>
    <n v="0"/>
  </r>
  <r>
    <n v="201210682"/>
    <d v="2020-04-10T00:00:00"/>
    <d v="2020-04-10T00:00:00"/>
    <n v="1320"/>
    <n v="12"/>
    <x v="8"/>
    <n v="1239"/>
    <n v="2"/>
    <n v="626"/>
    <s v="INTIMATE PARTNER - SIMPLE ASSAULT"/>
    <s v="0913 0400 0448 1814 2000"/>
    <n v="21"/>
    <s v="F"/>
    <s v="H"/>
    <n v="102"/>
    <s v="SIDEWALK"/>
    <n v="400"/>
    <s v="STRONG-ARM (HANDS, FIST, FEET OR BODILY FORCE)"/>
    <s v="IC"/>
    <s v="Invest Cont"/>
    <n v="626"/>
    <m/>
    <m/>
    <m/>
    <s v="VERMONT                      AV"/>
    <s v="59TH                         ST"/>
    <n v="33.987499999999997"/>
    <n v="-118.2915"/>
    <n v="0"/>
  </r>
  <r>
    <n v="201110383"/>
    <d v="2020-06-13T00:00:00"/>
    <d v="2020-06-11T00:00:00"/>
    <n v="1200"/>
    <n v="11"/>
    <x v="7"/>
    <n v="1135"/>
    <n v="1"/>
    <n v="480"/>
    <s v="BIKE - STOLEN"/>
    <s v="0344 1218"/>
    <n v="41"/>
    <s v="M"/>
    <s v="O"/>
    <n v="101"/>
    <s v="STREET"/>
    <m/>
    <m/>
    <s v="IC"/>
    <s v="Invest Cont"/>
    <n v="480"/>
    <m/>
    <m/>
    <m/>
    <s v="VERDUGO"/>
    <s v="DELEVAN"/>
    <n v="34.122999999999998"/>
    <n v="-118.2313"/>
    <n v="0"/>
  </r>
  <r>
    <n v="201012391"/>
    <d v="2020-08-24T00:00:00"/>
    <d v="2020-08-16T00:00:00"/>
    <n v="1120"/>
    <n v="10"/>
    <x v="11"/>
    <n v="1061"/>
    <n v="2"/>
    <n v="354"/>
    <s v="THEFT OF IDENTITY"/>
    <s v="1822 0928 0917"/>
    <n v="56"/>
    <s v="M"/>
    <s v="W"/>
    <n v="501"/>
    <s v="SINGLE FAMILY DWELLING"/>
    <m/>
    <m/>
    <s v="IC"/>
    <s v="Invest Cont"/>
    <n v="354"/>
    <m/>
    <m/>
    <m/>
    <s v="19400    COLLIER                      ST"/>
    <m/>
    <n v="34.166699999999999"/>
    <n v="-118.55549999999999"/>
    <n v="0"/>
  </r>
  <r>
    <n v="201305980"/>
    <d v="2020-02-04T00:00:00"/>
    <d v="2020-01-18T00:00:00"/>
    <n v="250"/>
    <n v="13"/>
    <x v="6"/>
    <n v="1377"/>
    <n v="1"/>
    <n v="210"/>
    <s v="ROBBERY"/>
    <s v="1309 0344 1022 0431 0342 1822 1206"/>
    <n v="38"/>
    <s v="M"/>
    <s v="H"/>
    <n v="102"/>
    <s v="SIDEWALK"/>
    <n v="512"/>
    <s v="MACE/PEPPER SPRAY"/>
    <s v="IC"/>
    <s v="Invest Cont"/>
    <n v="210"/>
    <m/>
    <m/>
    <m/>
    <s v="1600 E  SLAUSON                      AV"/>
    <m/>
    <n v="33.989600000000003"/>
    <n v="-118.24509999999999"/>
    <n v="0"/>
  </r>
  <r>
    <n v="201000509"/>
    <d v="2020-01-11T00:00:00"/>
    <d v="2020-01-11T00:00:00"/>
    <n v="430"/>
    <n v="10"/>
    <x v="11"/>
    <n v="1031"/>
    <n v="1"/>
    <n v="251"/>
    <s v="SHOTS FIRED AT INHABITED DWELLING"/>
    <s v="0416 1100 1419 1407 0361 0913"/>
    <n v="68"/>
    <s v="M"/>
    <s v="O"/>
    <n v="501"/>
    <s v="SINGLE FAMILY DWELLING"/>
    <n v="103"/>
    <s v="RIFLE"/>
    <s v="AA"/>
    <s v="Adult Arrest"/>
    <n v="251"/>
    <n v="998"/>
    <m/>
    <m/>
    <s v="19500    VICTORY                      BL"/>
    <m/>
    <n v="34.186599999999999"/>
    <n v="-118.5582"/>
    <n v="1"/>
  </r>
  <r>
    <n v="201309257"/>
    <d v="2020-04-11T00:00:00"/>
    <d v="2020-04-11T00:00:00"/>
    <n v="2000"/>
    <n v="13"/>
    <x v="6"/>
    <n v="1347"/>
    <n v="1"/>
    <n v="210"/>
    <s v="ROBBERY"/>
    <s v="0344 1300 0334 0302 1822"/>
    <n v="19"/>
    <s v="F"/>
    <s v="H"/>
    <n v="101"/>
    <s v="STREET"/>
    <n v="109"/>
    <s v="SEMI-AUTOMATIC PISTOL"/>
    <s v="IC"/>
    <s v="Invest Cont"/>
    <n v="210"/>
    <m/>
    <m/>
    <m/>
    <s v="27TH                         ST"/>
    <s v="NEVIN"/>
    <n v="34.012900000000002"/>
    <n v="-118.2454"/>
    <n v="0"/>
  </r>
  <r>
    <n v="201009865"/>
    <d v="2020-06-10T00:00:00"/>
    <d v="2020-06-09T00:00:00"/>
    <n v="1500"/>
    <n v="10"/>
    <x v="11"/>
    <n v="1017"/>
    <n v="1"/>
    <n v="420"/>
    <s v="THEFT FROM MOTOR VEHICLE - PETTY ($950 &amp; UNDER)"/>
    <m/>
    <n v="0"/>
    <m/>
    <m/>
    <n v="101"/>
    <s v="STREET"/>
    <m/>
    <m/>
    <s v="IC"/>
    <s v="Invest Cont"/>
    <n v="420"/>
    <m/>
    <m/>
    <m/>
    <s v="7400    WHITE OAK                    AV"/>
    <m/>
    <n v="34.204799999999999"/>
    <n v="-118.51860000000001"/>
    <n v="0"/>
  </r>
  <r>
    <n v="200217715"/>
    <d v="2020-11-22T00:00:00"/>
    <d v="2020-11-20T00:00:00"/>
    <n v="2140"/>
    <n v="2"/>
    <x v="5"/>
    <n v="256"/>
    <n v="1"/>
    <n v="420"/>
    <s v="THEFT FROM MOTOR VEHICLE - PETTY ($950 &amp; UNDER)"/>
    <m/>
    <n v="0"/>
    <m/>
    <m/>
    <n v="101"/>
    <s v="STREET"/>
    <m/>
    <m/>
    <s v="IC"/>
    <s v="Invest Cont"/>
    <n v="420"/>
    <n v="998"/>
    <m/>
    <m/>
    <s v="600 S  BURLINGTON                   AV"/>
    <m/>
    <n v="34.057200000000002"/>
    <n v="-118.27200000000001"/>
    <n v="0"/>
  </r>
  <r>
    <n v="200122644"/>
    <d v="2020-12-22T00:00:00"/>
    <d v="2020-12-22T00:00:00"/>
    <n v="315"/>
    <n v="1"/>
    <x v="1"/>
    <n v="153"/>
    <n v="1"/>
    <n v="761"/>
    <s v="BRANDISH WEAPON"/>
    <s v="0334 0356 1202 1822 1218"/>
    <n v="64"/>
    <s v="F"/>
    <s v="B"/>
    <n v="101"/>
    <s v="STREET"/>
    <n v="102"/>
    <s v="HAND GUN"/>
    <s v="IC"/>
    <s v="Invest Cont"/>
    <n v="761"/>
    <m/>
    <m/>
    <m/>
    <s v="7TH"/>
    <s v="BROADWAY"/>
    <n v="34.045200000000001"/>
    <n v="-118.2533"/>
    <n v="0"/>
  </r>
  <r>
    <n v="201307930"/>
    <d v="2020-03-10T00:00:00"/>
    <d v="2020-03-10T00:00:00"/>
    <n v="1900"/>
    <n v="13"/>
    <x v="6"/>
    <n v="1373"/>
    <n v="1"/>
    <n v="441"/>
    <s v="THEFT PLAIN - ATTEMPT"/>
    <s v="2000 0446 0416 1814"/>
    <n v="27"/>
    <s v="F"/>
    <s v="H"/>
    <n v="501"/>
    <s v="SINGLE FAMILY DWELLING"/>
    <n v="400"/>
    <s v="STRONG-ARM (HANDS, FIST, FEET OR BODILY FORCE)"/>
    <s v="IC"/>
    <s v="Invest Cont"/>
    <n v="441"/>
    <n v="626"/>
    <m/>
    <m/>
    <s v="1000 E  55TH                         ST"/>
    <m/>
    <n v="33.9925"/>
    <n v="-118.25790000000001"/>
    <n v="0"/>
  </r>
  <r>
    <n v="201204785"/>
    <d v="2020-01-11T00:00:00"/>
    <d v="2020-01-11T00:00:00"/>
    <n v="1600"/>
    <n v="12"/>
    <x v="8"/>
    <n v="1215"/>
    <n v="2"/>
    <n v="624"/>
    <s v="BATTERY - SIMPLE ASSAULT"/>
    <s v="2058 1510 0903 0342 1822 1239 0447 0416 1312 2036"/>
    <n v="25"/>
    <s v="M"/>
    <s v="H"/>
    <n v="102"/>
    <s v="SIDEWALK"/>
    <n v="400"/>
    <s v="STRONG-ARM (HANDS, FIST, FEET OR BODILY FORCE)"/>
    <s v="IC"/>
    <s v="Invest Cont"/>
    <n v="624"/>
    <m/>
    <m/>
    <m/>
    <s v="DENKER                       AV"/>
    <s v="56TH                         ST"/>
    <n v="33.991500000000002"/>
    <n v="-118.3045"/>
    <n v="0"/>
  </r>
  <r>
    <n v="201308123"/>
    <d v="2020-03-13T00:00:00"/>
    <d v="2020-03-10T00:00:00"/>
    <n v="1200"/>
    <n v="13"/>
    <x v="6"/>
    <n v="1321"/>
    <n v="1"/>
    <n v="230"/>
    <s v="ASSAULT WITH DEADLY WEAPON, AGGRAVATED ASSAULT"/>
    <s v="1218 0305 0334 0340 0342 0443 0906 1407 1419 1822"/>
    <n v="23"/>
    <s v="M"/>
    <s v="H"/>
    <n v="101"/>
    <s v="STREET"/>
    <n v="109"/>
    <s v="SEMI-AUTOMATIC PISTOL"/>
    <s v="AO"/>
    <s v="Adult Other"/>
    <n v="230"/>
    <n v="998"/>
    <m/>
    <m/>
    <s v="22ND"/>
    <s v="MAIN"/>
    <n v="34.028799999999997"/>
    <n v="-118.2675"/>
    <n v="0"/>
  </r>
  <r>
    <n v="200804589"/>
    <d v="2020-01-14T00:00:00"/>
    <d v="2020-01-14T00:00:00"/>
    <n v="1600"/>
    <n v="8"/>
    <x v="12"/>
    <n v="899"/>
    <n v="2"/>
    <n v="625"/>
    <s v="OTHER ASSAULT"/>
    <s v="1822 2004 0446"/>
    <n v="56"/>
    <s v="M"/>
    <s v="A"/>
    <n v="102"/>
    <s v="SIDEWALK"/>
    <n v="400"/>
    <s v="STRONG-ARM (HANDS, FIST, FEET OR BODILY FORCE)"/>
    <s v="IC"/>
    <s v="Invest Cont"/>
    <n v="625"/>
    <m/>
    <m/>
    <m/>
    <s v="8500    VENICE                       BL"/>
    <m/>
    <n v="34.0351"/>
    <n v="-118.3779"/>
    <n v="0"/>
  </r>
  <r>
    <n v="200507745"/>
    <d v="2020-03-30T00:00:00"/>
    <d v="2020-03-30T00:00:00"/>
    <n v="343"/>
    <n v="5"/>
    <x v="10"/>
    <n v="555"/>
    <n v="1"/>
    <n v="510"/>
    <s v="VEHICLE - STOLEN"/>
    <m/>
    <n v="0"/>
    <m/>
    <m/>
    <n v="101"/>
    <s v="STREET"/>
    <m/>
    <m/>
    <s v="IC"/>
    <s v="Invest Cont"/>
    <n v="510"/>
    <m/>
    <m/>
    <m/>
    <s v="500    UPLAND                       AV"/>
    <m/>
    <n v="33.749299999999998"/>
    <n v="-118.2876"/>
    <n v="0"/>
  </r>
  <r>
    <n v="200310943"/>
    <d v="2020-05-05T00:00:00"/>
    <d v="2020-05-05T00:00:00"/>
    <n v="1850"/>
    <n v="3"/>
    <x v="2"/>
    <n v="301"/>
    <n v="1"/>
    <n v="230"/>
    <s v="ASSAULT WITH DEADLY WEAPON, AGGRAVATED ASSAULT"/>
    <s v="0334 0447 0913 1218"/>
    <n v="36"/>
    <s v="M"/>
    <s v="H"/>
    <n v="101"/>
    <s v="STREET"/>
    <n v="207"/>
    <s v="OTHER KNIFE"/>
    <s v="IC"/>
    <s v="Invest Cont"/>
    <n v="230"/>
    <m/>
    <m/>
    <m/>
    <s v="2500 S  BURNSIDE                     AV"/>
    <m/>
    <n v="34.0334"/>
    <n v="-118.36"/>
    <n v="0"/>
  </r>
  <r>
    <n v="200218535"/>
    <d v="2020-12-13T00:00:00"/>
    <d v="2020-12-12T00:00:00"/>
    <n v="2230"/>
    <n v="2"/>
    <x v="5"/>
    <n v="235"/>
    <n v="1"/>
    <n v="510"/>
    <s v="VEHICLE - STOLEN"/>
    <m/>
    <n v="0"/>
    <m/>
    <m/>
    <n v="101"/>
    <s v="STREET"/>
    <m/>
    <m/>
    <s v="IC"/>
    <s v="Invest Cont"/>
    <n v="510"/>
    <m/>
    <m/>
    <m/>
    <s v="ALVARADO"/>
    <s v="COURT"/>
    <n v="34.067700000000002"/>
    <n v="-118.2731"/>
    <n v="0"/>
  </r>
  <r>
    <n v="201014445"/>
    <d v="2020-10-26T00:00:00"/>
    <d v="2020-10-02T00:00:00"/>
    <n v="800"/>
    <n v="10"/>
    <x v="11"/>
    <n v="1011"/>
    <n v="2"/>
    <n v="354"/>
    <s v="THEFT OF IDENTITY"/>
    <s v="0100 0930 1822"/>
    <n v="35"/>
    <s v="F"/>
    <s v="H"/>
    <n v="501"/>
    <s v="SINGLE FAMILY DWELLING"/>
    <m/>
    <m/>
    <s v="IC"/>
    <s v="Invest Cont"/>
    <n v="354"/>
    <m/>
    <m/>
    <m/>
    <s v="7500    CALVIN                       AV"/>
    <m/>
    <n v="34.206600000000002"/>
    <n v="-118.5557"/>
    <n v="0"/>
  </r>
  <r>
    <n v="201205991"/>
    <d v="2020-01-28T00:00:00"/>
    <d v="2020-01-28T00:00:00"/>
    <n v="1430"/>
    <n v="12"/>
    <x v="8"/>
    <n v="1265"/>
    <n v="2"/>
    <n v="624"/>
    <s v="BATTERY - SIMPLE ASSAULT"/>
    <s v="0448 0913 1309"/>
    <n v="36"/>
    <s v="F"/>
    <s v="H"/>
    <n v="501"/>
    <s v="SINGLE FAMILY DWELLING"/>
    <n v="400"/>
    <s v="STRONG-ARM (HANDS, FIST, FEET OR BODILY FORCE)"/>
    <s v="IC"/>
    <s v="Invest Cont"/>
    <n v="624"/>
    <m/>
    <m/>
    <m/>
    <s v="1200 W  84TH                         PL"/>
    <m/>
    <n v="33.961799999999997"/>
    <n v="-118.2959"/>
    <n v="0"/>
  </r>
  <r>
    <n v="200807858"/>
    <d v="2020-03-30T00:00:00"/>
    <d v="2020-03-30T00:00:00"/>
    <n v="2130"/>
    <n v="8"/>
    <x v="12"/>
    <n v="889"/>
    <n v="1"/>
    <n v="210"/>
    <s v="ROBBERY"/>
    <s v="0344 1202 0400 0432 0216"/>
    <n v="63"/>
    <s v="M"/>
    <s v="O"/>
    <n v="101"/>
    <s v="STREET"/>
    <n v="400"/>
    <s v="STRONG-ARM (HANDS, FIST, FEET OR BODILY FORCE)"/>
    <s v="IC"/>
    <s v="Invest Cont"/>
    <n v="210"/>
    <m/>
    <m/>
    <m/>
    <s v="1900 S  GARTH                        AV"/>
    <m/>
    <n v="34.042999999999999"/>
    <n v="-118.3785"/>
    <n v="0"/>
  </r>
  <r>
    <n v="201210209"/>
    <d v="2020-04-02T00:00:00"/>
    <d v="2020-04-02T00:00:00"/>
    <n v="1430"/>
    <n v="12"/>
    <x v="8"/>
    <n v="1253"/>
    <n v="2"/>
    <n v="946"/>
    <s v="OTHER MISCELLANEOUS CRIME"/>
    <m/>
    <n v="0"/>
    <s v="X"/>
    <s v="X"/>
    <n v="203"/>
    <s v="OTHER BUSINESS"/>
    <m/>
    <m/>
    <s v="IC"/>
    <s v="Invest Cont"/>
    <n v="946"/>
    <m/>
    <m/>
    <m/>
    <s v="1700 W  FLORENCE                     AV"/>
    <m/>
    <n v="0"/>
    <n v="0"/>
    <n v="0"/>
  </r>
  <r>
    <n v="200313981"/>
    <d v="2020-07-10T00:00:00"/>
    <d v="2020-07-09T00:00:00"/>
    <n v="2200"/>
    <n v="3"/>
    <x v="2"/>
    <n v="392"/>
    <n v="2"/>
    <n v="740"/>
    <s v="VANDALISM - FELONY ($400 &amp; OVER, ALL CHURCH VANDALISMS)"/>
    <s v="0329 1202 1822"/>
    <n v="78"/>
    <s v="F"/>
    <s v="B"/>
    <n v="501"/>
    <s v="SINGLE FAMILY DWELLING"/>
    <m/>
    <m/>
    <s v="IC"/>
    <s v="Invest Cont"/>
    <n v="740"/>
    <m/>
    <m/>
    <m/>
    <s v="4800    5TH                          AV"/>
    <m/>
    <n v="33.994999999999997"/>
    <n v="-118.32259999999999"/>
    <n v="0"/>
  </r>
  <r>
    <n v="200117301"/>
    <d v="2020-09-02T00:00:00"/>
    <d v="2020-09-01T00:00:00"/>
    <n v="2345"/>
    <n v="1"/>
    <x v="1"/>
    <n v="134"/>
    <n v="1"/>
    <n v="761"/>
    <s v="BRANDISH WEAPON"/>
    <s v="0345 1822 0312 0319 0334 1266"/>
    <n v="27"/>
    <s v="M"/>
    <s v="H"/>
    <n v="101"/>
    <s v="STREET"/>
    <n v="102"/>
    <s v="HAND GUN"/>
    <s v="IC"/>
    <s v="Invest Cont"/>
    <n v="761"/>
    <m/>
    <m/>
    <m/>
    <s v="300 S  SPRING                       ST"/>
    <m/>
    <n v="34.050199999999997"/>
    <n v="-118.2487"/>
    <n v="0"/>
  </r>
  <r>
    <n v="201306222"/>
    <d v="2020-02-08T00:00:00"/>
    <d v="2020-02-08T00:00:00"/>
    <n v="1530"/>
    <n v="13"/>
    <x v="6"/>
    <n v="1341"/>
    <n v="2"/>
    <n v="626"/>
    <s v="INTIMATE PARTNER - SIMPLE ASSAULT"/>
    <s v="1814 0913 2000 0408 0432 0444 2004"/>
    <n v="55"/>
    <s v="F"/>
    <s v="B"/>
    <n v="101"/>
    <s v="STREET"/>
    <n v="400"/>
    <s v="STRONG-ARM (HANDS, FIST, FEET OR BODILY FORCE)"/>
    <s v="IC"/>
    <s v="Invest Cont"/>
    <n v="626"/>
    <m/>
    <m/>
    <m/>
    <s v="39TH                         ST"/>
    <s v="BROADWAY"/>
    <n v="34.012099999999997"/>
    <n v="-118.27679999999999"/>
    <n v="0"/>
  </r>
  <r>
    <n v="201008614"/>
    <d v="2020-05-01T00:00:00"/>
    <d v="2020-04-04T00:00:00"/>
    <n v="1545"/>
    <n v="10"/>
    <x v="11"/>
    <n v="1031"/>
    <n v="1"/>
    <n v="761"/>
    <s v="BRANDISH WEAPON"/>
    <s v="0334 0913 0316 0443"/>
    <n v="69"/>
    <s v="F"/>
    <s v="W"/>
    <n v="101"/>
    <s v="STREET"/>
    <n v="304"/>
    <s v="CLUB/BAT"/>
    <s v="AO"/>
    <s v="Adult Other"/>
    <n v="761"/>
    <m/>
    <m/>
    <m/>
    <s v="HAYNES                       ST"/>
    <s v="BALBOA                       BL"/>
    <n v="34.186300000000003"/>
    <n v="-118.5578"/>
    <n v="0"/>
  </r>
  <r>
    <n v="200800727"/>
    <d v="2020-07-27T00:00:00"/>
    <d v="2020-07-27T00:00:00"/>
    <n v="1945"/>
    <n v="8"/>
    <x v="12"/>
    <n v="855"/>
    <n v="1"/>
    <n v="341"/>
    <s v="THEFT-GRAND ($950.01 &amp; OVER)EXCPT,GUNS,FOWL,LIVESTK,PROD"/>
    <s v="1214 0329 1402 0344 0202 0216 0209 0380 1822 1608"/>
    <n v="0"/>
    <s v="X"/>
    <s v="X"/>
    <n v="301"/>
    <s v="GAS STATION"/>
    <n v="219"/>
    <s v="SCREWDRIVER"/>
    <s v="IC"/>
    <s v="Invest Cont"/>
    <n v="341"/>
    <n v="998"/>
    <m/>
    <m/>
    <s v="10900    SANTA MONICA                 BL"/>
    <m/>
    <n v="34.0503"/>
    <n v="-118.43519999999999"/>
    <n v="0"/>
  </r>
  <r>
    <n v="201309303"/>
    <d v="2020-04-12T00:00:00"/>
    <d v="2020-04-12T00:00:00"/>
    <n v="920"/>
    <n v="13"/>
    <x v="6"/>
    <n v="1344"/>
    <n v="2"/>
    <n v="745"/>
    <s v="VANDALISM - MISDEAMEANOR ($399 OR UNDER)"/>
    <s v="1300 0329"/>
    <n v="30"/>
    <s v="M"/>
    <s v="H"/>
    <n v="122"/>
    <s v="VEHICLE, PASSENGER/TRUCK"/>
    <m/>
    <m/>
    <s v="AO"/>
    <s v="Adult Other"/>
    <n v="745"/>
    <m/>
    <m/>
    <m/>
    <s v="400 E  42ND                         PL"/>
    <m/>
    <n v="34.007800000000003"/>
    <n v="-118.2636"/>
    <n v="0"/>
  </r>
  <r>
    <n v="200808030"/>
    <d v="2020-04-05T00:00:00"/>
    <d v="2020-04-05T00:00:00"/>
    <n v="1"/>
    <n v="8"/>
    <x v="12"/>
    <n v="898"/>
    <n v="2"/>
    <n v="740"/>
    <s v="VANDALISM - FELONY ($400 &amp; OVER, ALL CHURCH VANDALISMS)"/>
    <s v="0329 1607 1822"/>
    <n v="50"/>
    <s v="M"/>
    <s v="A"/>
    <n v="501"/>
    <s v="SINGLE FAMILY DWELLING"/>
    <m/>
    <m/>
    <s v="IC"/>
    <s v="Invest Cont"/>
    <n v="740"/>
    <m/>
    <m/>
    <m/>
    <s v="2400 S  HOLT                         AV"/>
    <m/>
    <n v="34.038499999999999"/>
    <n v="-118.3815"/>
    <n v="0"/>
  </r>
  <r>
    <n v="200704808"/>
    <d v="2020-01-17T00:00:00"/>
    <d v="2020-01-17T00:00:00"/>
    <n v="1630"/>
    <n v="7"/>
    <x v="0"/>
    <n v="776"/>
    <n v="2"/>
    <n v="930"/>
    <s v="CRIMINAL THREATS - NO WEAPON DISPLAYED"/>
    <s v="0421 0906 0361"/>
    <n v="33"/>
    <s v="F"/>
    <s v="B"/>
    <n v="502"/>
    <s v="MULTI-UNIT DWELLING (APARTMENT, DUPLEX, ETC)"/>
    <n v="511"/>
    <s v="VERBAL THREAT"/>
    <s v="AO"/>
    <s v="Adult Other"/>
    <n v="930"/>
    <m/>
    <m/>
    <m/>
    <s v="4600    LOMITA                       ST"/>
    <m/>
    <n v="34.045900000000003"/>
    <n v="-118.3374"/>
    <n v="0"/>
  </r>
  <r>
    <n v="200113781"/>
    <d v="2020-06-22T00:00:00"/>
    <d v="2020-06-22T00:00:00"/>
    <n v="1400"/>
    <n v="1"/>
    <x v="1"/>
    <n v="138"/>
    <n v="1"/>
    <n v="330"/>
    <s v="BURGLARY FROM VEHICLE"/>
    <s v="1202 1822 1307 0329 1609 0344"/>
    <n v="68"/>
    <s v="F"/>
    <s v="A"/>
    <n v="101"/>
    <s v="STREET"/>
    <m/>
    <m/>
    <s v="IC"/>
    <s v="Invest Cont"/>
    <n v="330"/>
    <m/>
    <m/>
    <m/>
    <s v="OMAR                         ST"/>
    <s v="3RD                          ST"/>
    <n v="34.046700000000001"/>
    <n v="-118.2411"/>
    <n v="0"/>
  </r>
  <r>
    <n v="200707775"/>
    <d v="2020-02-24T00:00:00"/>
    <d v="2020-02-24T00:00:00"/>
    <n v="1510"/>
    <n v="7"/>
    <x v="0"/>
    <n v="778"/>
    <n v="1"/>
    <n v="230"/>
    <s v="ASSAULT WITH DEADLY WEAPON, AGGRAVATED ASSAULT"/>
    <s v="0302 0312 0334 1822"/>
    <n v="12"/>
    <s v="M"/>
    <s v="B"/>
    <n v="102"/>
    <s v="SIDEWALK"/>
    <n v="102"/>
    <s v="HAND GUN"/>
    <s v="AO"/>
    <s v="Adult Other"/>
    <n v="230"/>
    <m/>
    <m/>
    <m/>
    <s v="4000 W  JOHNNIE COCHRAN VISTA"/>
    <m/>
    <n v="34.042499999999997"/>
    <n v="-118.3258"/>
    <n v="0"/>
  </r>
  <r>
    <n v="200705385"/>
    <d v="2020-01-28T00:00:00"/>
    <d v="2020-01-19T00:00:00"/>
    <n v="115"/>
    <n v="7"/>
    <x v="0"/>
    <n v="727"/>
    <n v="1"/>
    <n v="330"/>
    <s v="BURGLARY FROM VEHICLE"/>
    <s v="1300 0344"/>
    <n v="40"/>
    <s v="M"/>
    <s v="W"/>
    <n v="101"/>
    <s v="STREET"/>
    <m/>
    <m/>
    <s v="IC"/>
    <s v="Invest Cont"/>
    <n v="330"/>
    <m/>
    <m/>
    <m/>
    <s v="100 N  MANSFIELD                    AV"/>
    <m/>
    <n v="34.073599999999999"/>
    <n v="-118.3408"/>
    <n v="0"/>
  </r>
  <r>
    <n v="200204546"/>
    <d v="2020-01-12T00:00:00"/>
    <d v="2020-01-12T00:00:00"/>
    <n v="300"/>
    <n v="2"/>
    <x v="5"/>
    <n v="245"/>
    <n v="1"/>
    <n v="510"/>
    <s v="VEHICLE - STOLEN"/>
    <m/>
    <n v="0"/>
    <m/>
    <m/>
    <n v="101"/>
    <s v="STREET"/>
    <m/>
    <m/>
    <s v="IC"/>
    <s v="Invest Cont"/>
    <n v="510"/>
    <m/>
    <m/>
    <m/>
    <s v="400    GRAND VIEW                   ST"/>
    <m/>
    <n v="34.063000000000002"/>
    <n v="-118.2753"/>
    <n v="0"/>
  </r>
  <r>
    <n v="200615401"/>
    <d v="2020-09-15T00:00:00"/>
    <d v="2020-09-15T00:00:00"/>
    <n v="1"/>
    <n v="6"/>
    <x v="9"/>
    <n v="668"/>
    <n v="1"/>
    <n v="230"/>
    <s v="ASSAULT WITH DEADLY WEAPON, AGGRAVATED ASSAULT"/>
    <s v="1402 1822 1100 0430 0906"/>
    <n v="28"/>
    <s v="M"/>
    <s v="H"/>
    <n v="101"/>
    <s v="STREET"/>
    <n v="106"/>
    <s v="UNKNOWN FIREARM"/>
    <s v="IC"/>
    <s v="Invest Cont"/>
    <n v="230"/>
    <n v="998"/>
    <m/>
    <m/>
    <s v="5500    VIRGINIA                     AV"/>
    <m/>
    <n v="34.091799999999999"/>
    <n v="-118.3109"/>
    <n v="0"/>
  </r>
  <r>
    <n v="200312300"/>
    <d v="2020-06-01T00:00:00"/>
    <d v="2020-06-01T00:00:00"/>
    <n v="930"/>
    <n v="3"/>
    <x v="2"/>
    <n v="331"/>
    <n v="2"/>
    <n v="740"/>
    <s v="VANDALISM - FELONY ($400 &amp; OVER, ALL CHURCH VANDALISMS)"/>
    <s v="0910 0329"/>
    <n v="0"/>
    <s v="X"/>
    <s v="X"/>
    <n v="949"/>
    <s v="MTA - EXPO LINE - EXPO/LA BREA"/>
    <m/>
    <m/>
    <s v="IC"/>
    <s v="Invest Cont"/>
    <n v="740"/>
    <m/>
    <m/>
    <m/>
    <s v="5000    EXPOSITION                   BL"/>
    <m/>
    <n v="34.0246"/>
    <n v="-118.352"/>
    <n v="0"/>
  </r>
  <r>
    <n v="200817140"/>
    <d v="2020-12-03T00:00:00"/>
    <d v="2020-11-29T00:00:00"/>
    <n v="1400"/>
    <n v="8"/>
    <x v="12"/>
    <n v="809"/>
    <n v="1"/>
    <n v="310"/>
    <s v="BURGLARY"/>
    <s v="1609 0344 1607 0321 0389 1822"/>
    <n v="60"/>
    <s v="F"/>
    <s v="O"/>
    <n v="501"/>
    <s v="SINGLE FAMILY DWELLING"/>
    <n v="500"/>
    <s v="UNKNOWN WEAPON/OTHER WEAPON"/>
    <s v="IC"/>
    <s v="Invest Cont"/>
    <n v="310"/>
    <m/>
    <m/>
    <m/>
    <s v="9500    MOONRIDGE TERRACE            PL"/>
    <m/>
    <n v="34.122999999999998"/>
    <n v="-118.40219999999999"/>
    <n v="0"/>
  </r>
  <r>
    <n v="200806565"/>
    <d v="2020-02-27T00:00:00"/>
    <d v="2020-02-27T00:00:00"/>
    <n v="110"/>
    <n v="8"/>
    <x v="12"/>
    <n v="834"/>
    <n v="1"/>
    <n v="210"/>
    <s v="ROBBERY"/>
    <s v="2004 0344 0346 1420 1414 1822"/>
    <n v="40"/>
    <s v="M"/>
    <s v="W"/>
    <n v="501"/>
    <s v="SINGLE FAMILY DWELLING"/>
    <n v="400"/>
    <s v="STRONG-ARM (HANDS, FIST, FEET OR BODILY FORCE)"/>
    <s v="AA"/>
    <s v="Adult Arrest"/>
    <n v="210"/>
    <m/>
    <m/>
    <m/>
    <s v="10500    EASTBORNE                    AV"/>
    <m/>
    <n v="34.0565"/>
    <n v="-118.42749999999999"/>
    <n v="1"/>
  </r>
  <r>
    <n v="201114565"/>
    <d v="2020-10-11T00:00:00"/>
    <d v="2020-10-10T00:00:00"/>
    <n v="2030"/>
    <n v="11"/>
    <x v="7"/>
    <n v="1149"/>
    <n v="2"/>
    <n v="624"/>
    <s v="BATTERY - SIMPLE ASSAULT"/>
    <s v="0913 0400 0444 0360"/>
    <n v="36"/>
    <s v="F"/>
    <s v="H"/>
    <n v="104"/>
    <s v="DRIVEWAY"/>
    <n v="400"/>
    <s v="STRONG-ARM (HANDS, FIST, FEET OR BODILY FORCE)"/>
    <s v="AA"/>
    <s v="Adult Arrest"/>
    <n v="624"/>
    <m/>
    <m/>
    <m/>
    <s v="5300    MARMION                      WY"/>
    <m/>
    <n v="34.107999999999997"/>
    <n v="-118.19889999999999"/>
    <n v="1"/>
  </r>
  <r>
    <n v="200405647"/>
    <d v="2020-02-12T00:00:00"/>
    <d v="2020-02-12T00:00:00"/>
    <n v="1910"/>
    <n v="4"/>
    <x v="4"/>
    <n v="457"/>
    <n v="1"/>
    <n v="230"/>
    <s v="ASSAULT WITH DEADLY WEAPON, AGGRAVATED ASSAULT"/>
    <s v="1402 0447 0554 0913"/>
    <n v="16"/>
    <s v="F"/>
    <s v="H"/>
    <n v="501"/>
    <s v="SINGLE FAMILY DWELLING"/>
    <n v="500"/>
    <s v="UNKNOWN WEAPON/OTHER WEAPON"/>
    <s v="AA"/>
    <s v="Adult Arrest"/>
    <n v="230"/>
    <n v="998"/>
    <m/>
    <m/>
    <s v="2500    FOLSOM                       ST"/>
    <m/>
    <n v="34.047699999999999"/>
    <n v="-118.2047"/>
    <n v="1"/>
  </r>
  <r>
    <n v="200407161"/>
    <d v="2020-03-21T00:00:00"/>
    <d v="2020-03-21T00:00:00"/>
    <n v="2100"/>
    <n v="4"/>
    <x v="4"/>
    <n v="463"/>
    <n v="1"/>
    <n v="251"/>
    <s v="SHOTS FIRED AT INHABITED DWELLING"/>
    <s v="1407 1100 0906 1822"/>
    <n v="64"/>
    <s v="F"/>
    <s v="H"/>
    <n v="501"/>
    <s v="SINGLE FAMILY DWELLING"/>
    <n v="106"/>
    <s v="UNKNOWN FIREARM"/>
    <s v="IC"/>
    <s v="Invest Cont"/>
    <n v="251"/>
    <n v="998"/>
    <m/>
    <m/>
    <s v="100 N  STATE                        ST"/>
    <m/>
    <n v="34.046599999999998"/>
    <n v="-118.2174"/>
    <n v="0"/>
  </r>
  <r>
    <n v="200304935"/>
    <d v="2020-01-17T00:00:00"/>
    <d v="2020-01-17T00:00:00"/>
    <n v="300"/>
    <n v="3"/>
    <x v="2"/>
    <n v="333"/>
    <n v="2"/>
    <n v="930"/>
    <s v="CRIMINAL THREATS - NO WEAPON DISPLAYED"/>
    <s v="2000 1814 0421 1906"/>
    <n v="30"/>
    <s v="F"/>
    <s v="B"/>
    <n v="502"/>
    <s v="MULTI-UNIT DWELLING (APARTMENT, DUPLEX, ETC)"/>
    <n v="511"/>
    <s v="VERBAL THREAT"/>
    <s v="IC"/>
    <s v="Invest Cont"/>
    <n v="930"/>
    <m/>
    <m/>
    <m/>
    <s v="3400    CRENSHAW                     BL"/>
    <m/>
    <n v="34.027799999999999"/>
    <n v="-118.3378"/>
    <n v="0"/>
  </r>
  <r>
    <n v="200214897"/>
    <d v="2020-09-12T00:00:00"/>
    <d v="2020-09-10T00:00:00"/>
    <n v="200"/>
    <n v="2"/>
    <x v="5"/>
    <n v="202"/>
    <n v="1"/>
    <n v="648"/>
    <s v="ARSON"/>
    <s v="1300 1822"/>
    <n v="52"/>
    <s v="M"/>
    <s v="H"/>
    <n v="101"/>
    <s v="STREET"/>
    <n v="506"/>
    <s v="FIRE"/>
    <s v="IC"/>
    <s v="Invest Cont"/>
    <n v="648"/>
    <m/>
    <m/>
    <m/>
    <s v="4500    WILLOW BROOK                 AV"/>
    <m/>
    <n v="34.089700000000001"/>
    <n v="-118.28919999999999"/>
    <n v="0"/>
  </r>
  <r>
    <n v="200617058"/>
    <d v="2020-10-23T00:00:00"/>
    <d v="2020-10-23T00:00:00"/>
    <n v="315"/>
    <n v="6"/>
    <x v="9"/>
    <n v="648"/>
    <n v="2"/>
    <n v="624"/>
    <s v="BATTERY - SIMPLE ASSAULT"/>
    <s v="0447 1822"/>
    <n v="27"/>
    <s v="M"/>
    <s v="O"/>
    <n v="102"/>
    <s v="SIDEWALK"/>
    <n v="500"/>
    <s v="UNKNOWN WEAPON/OTHER WEAPON"/>
    <s v="IC"/>
    <s v="Invest Cont"/>
    <n v="624"/>
    <m/>
    <m/>
    <m/>
    <s v="1600 N  WESTERN                      AV"/>
    <m/>
    <n v="34.100099999999998"/>
    <n v="-118.3092"/>
    <n v="0"/>
  </r>
  <r>
    <n v="200811637"/>
    <d v="2020-07-08T00:00:00"/>
    <d v="2020-07-08T00:00:00"/>
    <n v="900"/>
    <n v="8"/>
    <x v="12"/>
    <n v="881"/>
    <n v="2"/>
    <n v="626"/>
    <s v="INTIMATE PARTNER - SIMPLE ASSAULT"/>
    <s v="0400 0913 1814"/>
    <n v="33"/>
    <s v="F"/>
    <s v="A"/>
    <n v="501"/>
    <s v="SINGLE FAMILY DWELLING"/>
    <n v="400"/>
    <s v="STRONG-ARM (HANDS, FIST, FEET OR BODILY FORCE)"/>
    <s v="AO"/>
    <s v="Adult Other"/>
    <n v="626"/>
    <m/>
    <m/>
    <m/>
    <s v="1800    FEDERAL                      AV"/>
    <m/>
    <n v="34.034100000000002"/>
    <n v="-118.4525"/>
    <n v="0"/>
  </r>
  <r>
    <n v="200410127"/>
    <d v="2020-06-24T00:00:00"/>
    <d v="2020-06-23T00:00:00"/>
    <n v="110"/>
    <n v="4"/>
    <x v="4"/>
    <n v="489"/>
    <n v="2"/>
    <n v="626"/>
    <s v="INTIMATE PARTNER - SIMPLE ASSAULT"/>
    <s v="0913 1814 2000 0416"/>
    <n v="31"/>
    <s v="F"/>
    <s v="H"/>
    <n v="502"/>
    <s v="MULTI-UNIT DWELLING (APARTMENT, DUPLEX, ETC)"/>
    <n v="400"/>
    <s v="STRONG-ARM (HANDS, FIST, FEET OR BODILY FORCE)"/>
    <s v="AA"/>
    <s v="Adult Arrest"/>
    <n v="626"/>
    <m/>
    <m/>
    <m/>
    <s v="2800    WYNWOOD                      LN"/>
    <m/>
    <n v="34.025500000000001"/>
    <n v="-118.2153"/>
    <n v="1"/>
  </r>
  <r>
    <n v="200317656"/>
    <d v="2020-09-20T00:00:00"/>
    <d v="2020-09-19T00:00:00"/>
    <n v="2100"/>
    <n v="3"/>
    <x v="2"/>
    <n v="397"/>
    <n v="2"/>
    <n v="740"/>
    <s v="VANDALISM - FELONY ($400 &amp; OVER, ALL CHURCH VANDALISMS)"/>
    <s v="0329 1300 1202"/>
    <n v="69"/>
    <s v="F"/>
    <s v="B"/>
    <n v="122"/>
    <s v="VEHICLE, PASSENGER/TRUCK"/>
    <m/>
    <m/>
    <s v="IC"/>
    <s v="Invest Cont"/>
    <n v="740"/>
    <m/>
    <m/>
    <m/>
    <s v="4100    DALTON                       AV"/>
    <m/>
    <n v="34.009700000000002"/>
    <n v="-118.3034"/>
    <n v="0"/>
  </r>
  <r>
    <n v="200311021"/>
    <d v="2020-05-08T00:00:00"/>
    <d v="2020-05-08T00:00:00"/>
    <n v="953"/>
    <n v="3"/>
    <x v="2"/>
    <n v="328"/>
    <n v="1"/>
    <n v="410"/>
    <s v="BURGLARY FROM VEHICLE, ATTEMPTED"/>
    <s v="1402 0329 0342 1309 1602"/>
    <n v="0"/>
    <s v="X"/>
    <s v="X"/>
    <n v="108"/>
    <s v="PARKING LOT"/>
    <m/>
    <m/>
    <s v="IC"/>
    <s v="Invest Cont"/>
    <n v="410"/>
    <n v="998"/>
    <m/>
    <m/>
    <s v="3000    ROYAL                        ST"/>
    <m/>
    <n v="34.026299999999999"/>
    <n v="-118.2808"/>
    <n v="0"/>
  </r>
  <r>
    <n v="200714772"/>
    <d v="2020-10-11T00:00:00"/>
    <d v="2020-10-11T00:00:00"/>
    <n v="230"/>
    <n v="7"/>
    <x v="0"/>
    <n v="752"/>
    <n v="1"/>
    <n v="310"/>
    <s v="BURGLARY"/>
    <s v="1822 0314 1602 0344 1402"/>
    <n v="24"/>
    <s v="F"/>
    <s v="H"/>
    <n v="502"/>
    <s v="MULTI-UNIT DWELLING (APARTMENT, DUPLEX, ETC)"/>
    <m/>
    <m/>
    <s v="IC"/>
    <s v="Invest Cont"/>
    <n v="310"/>
    <n v="998"/>
    <m/>
    <m/>
    <s v="1200 S  FAIRFAX                      AV"/>
    <m/>
    <n v="34.055799999999998"/>
    <n v="-118.3706"/>
    <n v="0"/>
  </r>
  <r>
    <n v="201309406"/>
    <d v="2020-04-14T00:00:00"/>
    <d v="2020-04-14T00:00:00"/>
    <n v="1000"/>
    <n v="13"/>
    <x v="6"/>
    <n v="1371"/>
    <n v="1"/>
    <n v="210"/>
    <s v="ROBBERY"/>
    <s v="2000 0913 1814 0400 0448 0344"/>
    <n v="23"/>
    <s v="F"/>
    <s v="H"/>
    <n v="501"/>
    <s v="SINGLE FAMILY DWELLING"/>
    <n v="400"/>
    <s v="STRONG-ARM (HANDS, FIST, FEET OR BODILY FORCE)"/>
    <s v="IC"/>
    <s v="Invest Cont"/>
    <n v="210"/>
    <m/>
    <m/>
    <m/>
    <s v="100 W  53RD                         ST"/>
    <m/>
    <n v="33.994300000000003"/>
    <n v="-118.2739"/>
    <n v="0"/>
  </r>
  <r>
    <n v="200810116"/>
    <d v="2020-06-01T00:00:00"/>
    <d v="2020-05-31T00:00:00"/>
    <n v="1630"/>
    <n v="8"/>
    <x v="12"/>
    <n v="817"/>
    <n v="1"/>
    <n v="310"/>
    <s v="BURGLARY"/>
    <s v="1420 1822 0325 1609 0358"/>
    <n v="0"/>
    <s v="X"/>
    <s v="X"/>
    <n v="403"/>
    <s v="DRUG STORE"/>
    <m/>
    <m/>
    <s v="IC"/>
    <s v="Invest Cont"/>
    <n v="310"/>
    <m/>
    <m/>
    <m/>
    <s v="1000    WESTWOOD                     BL"/>
    <m/>
    <n v="34.062600000000003"/>
    <n v="-118.44540000000001"/>
    <n v="0"/>
  </r>
  <r>
    <n v="200415936"/>
    <d v="2020-12-14T00:00:00"/>
    <d v="2020-12-11T00:00:00"/>
    <n v="1415"/>
    <n v="4"/>
    <x v="4"/>
    <n v="442"/>
    <n v="1"/>
    <n v="330"/>
    <s v="BURGLARY FROM VEHICLE"/>
    <s v="0344 1302 0329"/>
    <n v="0"/>
    <s v="M"/>
    <s v="W"/>
    <n v="108"/>
    <s v="PARKING LOT"/>
    <m/>
    <m/>
    <s v="IC"/>
    <s v="Invest Cont"/>
    <n v="330"/>
    <m/>
    <m/>
    <m/>
    <s v="1000 N  MISSION                      RD"/>
    <m/>
    <n v="34.058999999999997"/>
    <n v="-118.21639999999999"/>
    <n v="0"/>
  </r>
  <r>
    <n v="200513730"/>
    <d v="2020-07-04T00:00:00"/>
    <d v="2020-07-02T00:00:00"/>
    <n v="20"/>
    <n v="5"/>
    <x v="10"/>
    <n v="516"/>
    <n v="2"/>
    <n v="900"/>
    <s v="VIOLATION OF COURT ORDER"/>
    <s v="0913 1814 2000"/>
    <n v="38"/>
    <s v="F"/>
    <s v="H"/>
    <n v="101"/>
    <s v="STREET"/>
    <m/>
    <m/>
    <s v="AA"/>
    <s v="Adult Arrest"/>
    <n v="900"/>
    <m/>
    <m/>
    <m/>
    <s v="1100 N  MARINE                       AV"/>
    <m/>
    <n v="33.784700000000001"/>
    <n v="-118.2641"/>
    <n v="1"/>
  </r>
  <r>
    <n v="200700612"/>
    <d v="2020-03-18T00:00:00"/>
    <d v="2020-03-18T00:00:00"/>
    <n v="1400"/>
    <n v="7"/>
    <x v="0"/>
    <n v="732"/>
    <n v="1"/>
    <n v="210"/>
    <s v="ROBBERY"/>
    <s v="0945 0334 0444 1402"/>
    <n v="0"/>
    <s v="M"/>
    <s v="O"/>
    <n v="203"/>
    <s v="OTHER BUSINESS"/>
    <n v="219"/>
    <s v="SCREWDRIVER"/>
    <s v="AA"/>
    <s v="Adult Arrest"/>
    <n v="210"/>
    <m/>
    <m/>
    <m/>
    <s v="6100    ORANGE                       ST"/>
    <m/>
    <n v="34.064"/>
    <n v="-118.3614"/>
    <n v="1"/>
  </r>
  <r>
    <n v="200307788"/>
    <d v="2020-03-03T00:00:00"/>
    <d v="2020-03-03T00:00:00"/>
    <n v="440"/>
    <n v="3"/>
    <x v="2"/>
    <n v="356"/>
    <n v="2"/>
    <n v="626"/>
    <s v="INTIMATE PARTNER - SIMPLE ASSAULT"/>
    <s v="2000 1814 0416 0446 0329"/>
    <n v="29"/>
    <s v="F"/>
    <s v="H"/>
    <n v="502"/>
    <s v="MULTI-UNIT DWELLING (APARTMENT, DUPLEX, ETC)"/>
    <n v="400"/>
    <s v="STRONG-ARM (HANDS, FIST, FEET OR BODILY FORCE)"/>
    <s v="AA"/>
    <s v="Adult Arrest"/>
    <n v="626"/>
    <n v="740"/>
    <m/>
    <m/>
    <s v="1400 W  35TH                         PL"/>
    <m/>
    <n v="34.023699999999998"/>
    <n v="-118.3002"/>
    <n v="1"/>
  </r>
  <r>
    <n v="201206570"/>
    <d v="2020-02-06T00:00:00"/>
    <d v="2020-02-05T00:00:00"/>
    <n v="2200"/>
    <n v="12"/>
    <x v="8"/>
    <n v="1241"/>
    <n v="2"/>
    <n v="624"/>
    <s v="BATTERY - SIMPLE ASSAULT"/>
    <s v="1822 0416 1202"/>
    <n v="67"/>
    <s v="M"/>
    <s v="W"/>
    <n v="719"/>
    <s v="MEDICAL/DENTAL OFFICES"/>
    <n v="400"/>
    <s v="STRONG-ARM (HANDS, FIST, FEET OR BODILY FORCE)"/>
    <s v="AO"/>
    <s v="Adult Other"/>
    <n v="624"/>
    <m/>
    <m/>
    <m/>
    <s v="6500    WEST                         BL"/>
    <m/>
    <n v="33.980200000000004"/>
    <n v="-118.3352"/>
    <n v="0"/>
  </r>
  <r>
    <n v="200411393"/>
    <d v="2020-08-02T00:00:00"/>
    <d v="2020-08-02T00:00:00"/>
    <n v="1215"/>
    <n v="4"/>
    <x v="4"/>
    <n v="497"/>
    <n v="1"/>
    <n v="230"/>
    <s v="ASSAULT WITH DEADLY WEAPON, AGGRAVATED ASSAULT"/>
    <s v="0302 0334 0913 0450 1266 0906"/>
    <n v="23"/>
    <s v="M"/>
    <s v="B"/>
    <n v="101"/>
    <s v="STREET"/>
    <n v="102"/>
    <s v="HAND GUN"/>
    <s v="IC"/>
    <s v="Invest Cont"/>
    <n v="230"/>
    <m/>
    <m/>
    <m/>
    <s v="1300    GLENNFIELD                   CT"/>
    <m/>
    <n v="34.018700000000003"/>
    <n v="-118.2118"/>
    <n v="0"/>
  </r>
  <r>
    <n v="201006496"/>
    <d v="2020-02-26T00:00:00"/>
    <d v="2020-02-14T00:00:00"/>
    <n v="1105"/>
    <n v="10"/>
    <x v="11"/>
    <n v="1047"/>
    <n v="2"/>
    <n v="740"/>
    <s v="VANDALISM - FELONY ($400 &amp; OVER, ALL CHURCH VANDALISMS)"/>
    <s v="0329 1822"/>
    <n v="57"/>
    <s v="M"/>
    <s v="W"/>
    <n v="122"/>
    <s v="VEHICLE, PASSENGER/TRUCK"/>
    <m/>
    <m/>
    <s v="IC"/>
    <s v="Invest Cont"/>
    <n v="740"/>
    <m/>
    <m/>
    <m/>
    <s v="6000    ALDEA                        AV"/>
    <m/>
    <n v="34.179099999999998"/>
    <n v="-118.5076"/>
    <n v="0"/>
  </r>
  <r>
    <n v="201107216"/>
    <d v="2020-03-11T00:00:00"/>
    <d v="2020-03-11T00:00:00"/>
    <n v="1500"/>
    <n v="11"/>
    <x v="7"/>
    <n v="1189"/>
    <n v="2"/>
    <n v="626"/>
    <s v="INTIMATE PARTNER - SIMPLE ASSAULT"/>
    <s v="2000 0913 1814 0400 0416"/>
    <n v="22"/>
    <s v="F"/>
    <s v="H"/>
    <n v="101"/>
    <s v="STREET"/>
    <n v="400"/>
    <s v="STRONG-ARM (HANDS, FIST, FEET OR BODILY FORCE)"/>
    <s v="AO"/>
    <s v="Adult Other"/>
    <n v="626"/>
    <m/>
    <m/>
    <m/>
    <s v="AVENUE 26"/>
    <s v="FIGUEROA"/>
    <n v="34.0839"/>
    <n v="-118.22239999999999"/>
    <n v="0"/>
  </r>
  <r>
    <n v="200405506"/>
    <d v="2020-02-04T00:00:00"/>
    <d v="2020-02-03T00:00:00"/>
    <n v="1700"/>
    <n v="4"/>
    <x v="4"/>
    <n v="459"/>
    <n v="1"/>
    <n v="331"/>
    <s v="THEFT FROM MOTOR VEHICLE - GRAND ($950.01 AND OVER)"/>
    <n v="344"/>
    <n v="0"/>
    <s v="M"/>
    <s v="X"/>
    <n v="101"/>
    <s v="STREET"/>
    <m/>
    <m/>
    <s v="IC"/>
    <s v="Invest Cont"/>
    <n v="331"/>
    <m/>
    <m/>
    <m/>
    <s v="400 N  EVERGREEN                    AV"/>
    <m/>
    <n v="34.043599999999998"/>
    <n v="-118.2004"/>
    <n v="0"/>
  </r>
  <r>
    <n v="200216664"/>
    <d v="2020-10-26T00:00:00"/>
    <d v="2020-10-26T00:00:00"/>
    <n v="1500"/>
    <n v="2"/>
    <x v="5"/>
    <n v="299"/>
    <n v="1"/>
    <n v="510"/>
    <s v="VEHICLE - STOLEN"/>
    <m/>
    <n v="0"/>
    <m/>
    <m/>
    <n v="101"/>
    <s v="STREET"/>
    <m/>
    <m/>
    <s v="IC"/>
    <s v="Invest Cont"/>
    <n v="510"/>
    <m/>
    <m/>
    <m/>
    <s v="UNION                        AV"/>
    <s v="WASHINGTON                   BL"/>
    <n v="34.0396"/>
    <n v="-118.2804"/>
    <n v="0"/>
  </r>
  <r>
    <n v="200113234"/>
    <d v="2020-06-10T00:00:00"/>
    <d v="2020-05-30T00:00:00"/>
    <n v="400"/>
    <n v="1"/>
    <x v="1"/>
    <n v="162"/>
    <n v="2"/>
    <n v="740"/>
    <s v="VANDALISM - FELONY ($400 &amp; OVER, ALL CHURCH VANDALISMS)"/>
    <s v="0329 1609 1822 1420"/>
    <n v="0"/>
    <s v="X"/>
    <s v="X"/>
    <n v="203"/>
    <s v="OTHER BUSINESS"/>
    <m/>
    <m/>
    <s v="IC"/>
    <s v="Invest Cont"/>
    <n v="740"/>
    <m/>
    <m/>
    <m/>
    <s v="800 W  7TH                          ST"/>
    <m/>
    <n v="34.048699999999997"/>
    <n v="-118.25879999999999"/>
    <n v="0"/>
  </r>
  <r>
    <n v="201109794"/>
    <d v="2020-05-26T00:00:00"/>
    <d v="2020-03-18T00:00:00"/>
    <n v="1230"/>
    <n v="11"/>
    <x v="7"/>
    <n v="1136"/>
    <n v="2"/>
    <n v="624"/>
    <s v="BATTERY - SIMPLE ASSAULT"/>
    <s v="0400 0913 0448 0360 1601"/>
    <n v="47"/>
    <s v="F"/>
    <s v="H"/>
    <n v="501"/>
    <s v="SINGLE FAMILY DWELLING"/>
    <n v="400"/>
    <s v="STRONG-ARM (HANDS, FIST, FEET OR BODILY FORCE)"/>
    <s v="AO"/>
    <s v="Adult Other"/>
    <n v="624"/>
    <m/>
    <m/>
    <m/>
    <s v="4100    MANOR                        CT"/>
    <m/>
    <n v="34.122"/>
    <n v="-118.2278"/>
    <n v="0"/>
  </r>
  <r>
    <n v="200608276"/>
    <d v="2020-03-23T00:00:00"/>
    <d v="2020-03-23T00:00:00"/>
    <n v="630"/>
    <n v="6"/>
    <x v="9"/>
    <n v="626"/>
    <n v="2"/>
    <n v="740"/>
    <s v="VANDALISM - FELONY ($400 &amp; OVER, ALL CHURCH VANDALISMS)"/>
    <n v="329"/>
    <n v="55"/>
    <s v="M"/>
    <s v="W"/>
    <n v="101"/>
    <s v="STREET"/>
    <m/>
    <m/>
    <s v="IC"/>
    <s v="Invest Cont"/>
    <n v="740"/>
    <m/>
    <m/>
    <m/>
    <s v="6300    WEIDLAKE                     DR"/>
    <m/>
    <n v="34.1158"/>
    <n v="-118.3258"/>
    <n v="0"/>
  </r>
  <r>
    <n v="200917586"/>
    <d v="2020-11-23T00:00:00"/>
    <d v="2020-11-22T00:00:00"/>
    <n v="2030"/>
    <n v="9"/>
    <x v="3"/>
    <n v="984"/>
    <n v="2"/>
    <n v="624"/>
    <s v="BATTERY - SIMPLE ASSAULT"/>
    <n v="416"/>
    <n v="30"/>
    <s v="F"/>
    <s v="H"/>
    <n v="203"/>
    <s v="OTHER BUSINESS"/>
    <n v="400"/>
    <s v="STRONG-ARM (HANDS, FIST, FEET OR BODILY FORCE)"/>
    <s v="IC"/>
    <s v="Invest Cont"/>
    <n v="624"/>
    <m/>
    <m/>
    <m/>
    <s v="14600    VENTURA                      BL"/>
    <m/>
    <n v="34.151299999999999"/>
    <n v="-118.4511"/>
    <n v="0"/>
  </r>
  <r>
    <n v="200606998"/>
    <d v="2020-02-26T00:00:00"/>
    <d v="2020-02-26T00:00:00"/>
    <n v="1700"/>
    <n v="6"/>
    <x v="9"/>
    <n v="646"/>
    <n v="2"/>
    <n v="624"/>
    <s v="BATTERY - SIMPLE ASSAULT"/>
    <s v="0917 0416 1309 1300 0400"/>
    <n v="42"/>
    <s v="F"/>
    <s v="B"/>
    <n v="101"/>
    <s v="STREET"/>
    <n v="400"/>
    <s v="STRONG-ARM (HANDS, FIST, FEET OR BODILY FORCE)"/>
    <s v="AA"/>
    <s v="Adult Arrest"/>
    <n v="624"/>
    <m/>
    <m/>
    <m/>
    <s v="CAHUENGA"/>
    <s v="SUNSET"/>
    <n v="34.097999999999999"/>
    <n v="-118.3295"/>
    <n v="1"/>
  </r>
  <r>
    <n v="200113702"/>
    <d v="2020-06-21T00:00:00"/>
    <d v="2020-06-20T00:00:00"/>
    <n v="2345"/>
    <n v="1"/>
    <x v="1"/>
    <n v="154"/>
    <n v="2"/>
    <n v="624"/>
    <s v="BATTERY - SIMPLE ASSAULT"/>
    <s v="0416 0429 0361 0913"/>
    <n v="59"/>
    <s v="M"/>
    <s v="W"/>
    <n v="502"/>
    <s v="MULTI-UNIT DWELLING (APARTMENT, DUPLEX, ETC)"/>
    <n v="400"/>
    <s v="STRONG-ARM (HANDS, FIST, FEET OR BODILY FORCE)"/>
    <s v="IC"/>
    <s v="Invest Cont"/>
    <n v="624"/>
    <m/>
    <m/>
    <m/>
    <s v="100 W  5TH                          ST"/>
    <m/>
    <n v="34.046700000000001"/>
    <n v="-118.24850000000001"/>
    <n v="0"/>
  </r>
  <r>
    <n v="200709721"/>
    <d v="2020-05-26T00:00:00"/>
    <d v="2020-05-25T00:00:00"/>
    <n v="1900"/>
    <n v="7"/>
    <x v="0"/>
    <n v="701"/>
    <n v="1"/>
    <n v="330"/>
    <s v="BURGLARY FROM VEHICLE"/>
    <s v="1300 1601 0344"/>
    <n v="54"/>
    <s v="F"/>
    <s v="W"/>
    <n v="102"/>
    <s v="SIDEWALK"/>
    <m/>
    <m/>
    <s v="IC"/>
    <s v="Invest Cont"/>
    <n v="330"/>
    <m/>
    <m/>
    <m/>
    <s v="EDINBURGH                    AV"/>
    <s v="CLINTON                      ST"/>
    <n v="34.081600000000002"/>
    <n v="-118.36369999999999"/>
    <n v="0"/>
  </r>
  <r>
    <n v="201209907"/>
    <d v="2020-03-28T00:00:00"/>
    <d v="2020-03-27T00:00:00"/>
    <n v="1900"/>
    <n v="12"/>
    <x v="8"/>
    <n v="1218"/>
    <n v="1"/>
    <n v="330"/>
    <s v="BURGLARY FROM VEHICLE"/>
    <s v="1609 0344 0352 0329 1307"/>
    <n v="26"/>
    <s v="M"/>
    <s v="H"/>
    <n v="101"/>
    <s v="STREET"/>
    <m/>
    <m/>
    <s v="IC"/>
    <s v="Invest Cont"/>
    <n v="330"/>
    <m/>
    <m/>
    <m/>
    <s v="900 W  54TH                         ST"/>
    <m/>
    <n v="33.993200000000002"/>
    <n v="-118.2893"/>
    <n v="0"/>
  </r>
  <r>
    <n v="200409461"/>
    <d v="2020-06-03T00:00:00"/>
    <d v="2020-06-02T00:00:00"/>
    <n v="1730"/>
    <n v="4"/>
    <x v="4"/>
    <n v="422"/>
    <n v="1"/>
    <n v="420"/>
    <s v="THEFT FROM MOTOR VEHICLE - PETTY ($950 &amp; UNDER)"/>
    <m/>
    <n v="0"/>
    <m/>
    <m/>
    <n v="101"/>
    <s v="STREET"/>
    <m/>
    <m/>
    <s v="IC"/>
    <s v="Invest Cont"/>
    <n v="420"/>
    <m/>
    <m/>
    <m/>
    <s v="2000    DALY                         ST"/>
    <m/>
    <n v="34.067500000000003"/>
    <n v="-118.21550000000001"/>
    <n v="0"/>
  </r>
  <r>
    <n v="201104503"/>
    <d v="2020-01-13T00:00:00"/>
    <d v="2020-01-12T00:00:00"/>
    <n v="2340"/>
    <n v="11"/>
    <x v="7"/>
    <n v="1177"/>
    <n v="2"/>
    <n v="626"/>
    <s v="INTIMATE PARTNER - SIMPLE ASSAULT"/>
    <s v="2000 1814 0419 0416"/>
    <n v="25"/>
    <s v="F"/>
    <s v="H"/>
    <n v="502"/>
    <s v="MULTI-UNIT DWELLING (APARTMENT, DUPLEX, ETC)"/>
    <n v="500"/>
    <s v="UNKNOWN WEAPON/OTHER WEAPON"/>
    <s v="IC"/>
    <s v="Invest Cont"/>
    <n v="626"/>
    <m/>
    <m/>
    <m/>
    <s v="2600    IDELL                        ST"/>
    <m/>
    <n v="34.085999999999999"/>
    <n v="-118.2248"/>
    <n v="0"/>
  </r>
  <r>
    <n v="201108780"/>
    <d v="2020-04-27T00:00:00"/>
    <d v="2020-04-27T00:00:00"/>
    <n v="1300"/>
    <n v="11"/>
    <x v="7"/>
    <n v="1137"/>
    <n v="2"/>
    <n v="354"/>
    <s v="THEFT OF IDENTITY"/>
    <m/>
    <n v="35"/>
    <s v="F"/>
    <s v="H"/>
    <n v="501"/>
    <s v="SINGLE FAMILY DWELLING"/>
    <m/>
    <m/>
    <s v="IC"/>
    <s v="Invest Cont"/>
    <n v="354"/>
    <m/>
    <m/>
    <m/>
    <s v="5400    ASH                          ST"/>
    <m/>
    <n v="34.110599999999998"/>
    <n v="-118.199"/>
    <n v="0"/>
  </r>
  <r>
    <n v="201107825"/>
    <d v="2020-03-29T00:00:00"/>
    <d v="2020-03-29T00:00:00"/>
    <n v="630"/>
    <n v="11"/>
    <x v="7"/>
    <n v="1127"/>
    <n v="2"/>
    <n v="901"/>
    <s v="VIOLATION OF RESTRAINING ORDER"/>
    <s v="1607 0913 2038 1813"/>
    <n v="65"/>
    <s v="F"/>
    <s v="H"/>
    <n v="501"/>
    <s v="SINGLE FAMILY DWELLING"/>
    <m/>
    <m/>
    <s v="AO"/>
    <s v="Adult Other"/>
    <n v="901"/>
    <m/>
    <m/>
    <m/>
    <s v="400    NEWLAND                      ST"/>
    <m/>
    <n v="34.120199999999997"/>
    <n v="-118.185"/>
    <n v="0"/>
  </r>
  <r>
    <n v="200306556"/>
    <d v="2020-02-12T00:00:00"/>
    <d v="2020-02-12T00:00:00"/>
    <n v="1100"/>
    <n v="3"/>
    <x v="2"/>
    <n v="391"/>
    <n v="2"/>
    <n v="930"/>
    <s v="CRIMINAL THREATS - NO WEAPON DISPLAYED"/>
    <s v="0359 0432 1822 1266"/>
    <n v="58"/>
    <s v="M"/>
    <s v="B"/>
    <n v="102"/>
    <s v="SIDEWALK"/>
    <n v="511"/>
    <s v="VERBAL THREAT"/>
    <s v="IC"/>
    <s v="Invest Cont"/>
    <n v="930"/>
    <m/>
    <m/>
    <m/>
    <s v="3800    DON TOMASO                   DR"/>
    <m/>
    <n v="34.006700000000002"/>
    <n v="-118.3515"/>
    <n v="0"/>
  </r>
  <r>
    <n v="200618487"/>
    <d v="2020-11-24T00:00:00"/>
    <d v="2020-11-24T00:00:00"/>
    <n v="2135"/>
    <n v="6"/>
    <x v="9"/>
    <n v="636"/>
    <n v="1"/>
    <n v="442"/>
    <s v="SHOPLIFTING - PETTY THEFT ($950 &amp; UNDER)"/>
    <s v="0601 0325 0913"/>
    <n v="0"/>
    <s v="X"/>
    <s v="X"/>
    <n v="203"/>
    <s v="OTHER BUSINESS"/>
    <m/>
    <m/>
    <s v="IC"/>
    <s v="Invest Cont"/>
    <n v="442"/>
    <m/>
    <m/>
    <m/>
    <s v="6700    HOLLYWOOD                    BL"/>
    <m/>
    <n v="34.103400000000001"/>
    <n v="-118.3325"/>
    <n v="0"/>
  </r>
  <r>
    <n v="200817873"/>
    <d v="2020-12-23T00:00:00"/>
    <d v="2020-12-23T00:00:00"/>
    <n v="300"/>
    <n v="8"/>
    <x v="12"/>
    <n v="842"/>
    <n v="1"/>
    <n v="442"/>
    <s v="SHOPLIFTING - PETTY THEFT ($950 &amp; UNDER)"/>
    <s v="0325 0344 1822 2028 1420"/>
    <n v="0"/>
    <s v="X"/>
    <s v="X"/>
    <n v="203"/>
    <s v="OTHER BUSINESS"/>
    <m/>
    <m/>
    <s v="IC"/>
    <s v="Invest Cont"/>
    <n v="442"/>
    <m/>
    <m/>
    <m/>
    <s v="11600    WILSHIRE                     BL"/>
    <m/>
    <n v="34.050800000000002"/>
    <n v="-118.4592"/>
    <n v="0"/>
  </r>
  <r>
    <n v="200604493"/>
    <d v="2020-01-11T00:00:00"/>
    <d v="2020-01-11T00:00:00"/>
    <n v="2050"/>
    <n v="6"/>
    <x v="9"/>
    <n v="642"/>
    <n v="2"/>
    <n v="740"/>
    <s v="VANDALISM - FELONY ($400 &amp; OVER, ALL CHURCH VANDALISMS)"/>
    <s v="0329 1300 1310"/>
    <n v="23"/>
    <s v="M"/>
    <s v="W"/>
    <n v="301"/>
    <s v="GAS STATION"/>
    <m/>
    <m/>
    <s v="IC"/>
    <s v="Invest Cont"/>
    <n v="740"/>
    <m/>
    <m/>
    <m/>
    <s v="7800 W  SUNSET                       BL"/>
    <m/>
    <n v="34.098100000000002"/>
    <n v="-118.35939999999999"/>
    <n v="0"/>
  </r>
  <r>
    <n v="200917736"/>
    <d v="2020-11-27T00:00:00"/>
    <d v="2020-09-11T00:00:00"/>
    <n v="700"/>
    <n v="9"/>
    <x v="3"/>
    <n v="935"/>
    <n v="1"/>
    <n v="310"/>
    <s v="BURGLARY"/>
    <n v="344"/>
    <n v="29"/>
    <s v="F"/>
    <s v="B"/>
    <n v="502"/>
    <s v="MULTI-UNIT DWELLING (APARTMENT, DUPLEX, ETC)"/>
    <m/>
    <m/>
    <s v="IC"/>
    <s v="Invest Cont"/>
    <n v="310"/>
    <m/>
    <m/>
    <m/>
    <s v="14100    CALVERT                      ST"/>
    <m/>
    <n v="34.181699999999999"/>
    <n v="-118.44"/>
    <n v="0"/>
  </r>
  <r>
    <n v="200904221"/>
    <d v="2020-01-06T00:00:00"/>
    <d v="2020-01-06T00:00:00"/>
    <n v="550"/>
    <n v="9"/>
    <x v="3"/>
    <n v="941"/>
    <n v="1"/>
    <n v="210"/>
    <s v="ROBBERY"/>
    <s v="0363 1822 1281 1414 0344 0334 0421 1402 0416"/>
    <n v="36"/>
    <s v="M"/>
    <s v="W"/>
    <n v="102"/>
    <s v="SIDEWALK"/>
    <n v="109"/>
    <s v="SEMI-AUTOMATIC PISTOL"/>
    <s v="IC"/>
    <s v="Invest Cont"/>
    <n v="210"/>
    <n v="998"/>
    <m/>
    <m/>
    <s v="5600    KESTER                       AV"/>
    <m/>
    <n v="34.1721"/>
    <n v="-118.45740000000001"/>
    <n v="0"/>
  </r>
  <r>
    <n v="200121336"/>
    <d v="2020-11-21T00:00:00"/>
    <d v="2020-11-21T00:00:00"/>
    <n v="415"/>
    <n v="1"/>
    <x v="1"/>
    <n v="119"/>
    <n v="1"/>
    <n v="440"/>
    <s v="THEFT PLAIN - PETTY ($950 &amp; UNDER)"/>
    <s v="2048 0342 0910 1822 0344"/>
    <n v="35"/>
    <s v="M"/>
    <s v="B"/>
    <n v="900"/>
    <s v="MTA - RED LINE - UNION STATION"/>
    <m/>
    <m/>
    <s v="IC"/>
    <s v="Invest Cont"/>
    <n v="440"/>
    <m/>
    <m/>
    <m/>
    <s v="800 N  ALAMEDA                      ST"/>
    <m/>
    <n v="34.056100000000001"/>
    <n v="-118.2375"/>
    <n v="0"/>
  </r>
  <r>
    <n v="200320509"/>
    <d v="2020-11-17T00:00:00"/>
    <d v="2020-09-08T00:00:00"/>
    <n v="300"/>
    <n v="3"/>
    <x v="2"/>
    <n v="376"/>
    <n v="1"/>
    <n v="236"/>
    <s v="INTIMATE PARTNER - AGGRAVATED ASSAULT"/>
    <s v="2000 0430 2004"/>
    <n v="42"/>
    <s v="F"/>
    <s v="B"/>
    <n v="502"/>
    <s v="MULTI-UNIT DWELLING (APARTMENT, DUPLEX, ETC)"/>
    <n v="114"/>
    <s v="AIR PISTOL/REVOLVER/RIFLE/BB GUN"/>
    <s v="IC"/>
    <s v="Invest Cont"/>
    <n v="236"/>
    <m/>
    <m/>
    <m/>
    <s v="3900 S  NORMANDIE                    AV"/>
    <m/>
    <n v="34.014499999999998"/>
    <n v="-118.3045"/>
    <n v="0"/>
  </r>
  <r>
    <n v="200812809"/>
    <d v="2020-08-08T00:00:00"/>
    <d v="2020-04-13T00:00:00"/>
    <n v="1200"/>
    <n v="8"/>
    <x v="12"/>
    <n v="832"/>
    <n v="2"/>
    <n v="649"/>
    <s v="DOCUMENT FORGERY / STOLEN FELONY"/>
    <s v="1822 0923 1202"/>
    <n v="88"/>
    <s v="M"/>
    <s v="W"/>
    <n v="710"/>
    <s v="OTHER PREMISE"/>
    <m/>
    <m/>
    <s v="IC"/>
    <s v="Invest Cont"/>
    <n v="649"/>
    <m/>
    <m/>
    <m/>
    <s v="11800    DOROTHY                      ST"/>
    <m/>
    <n v="34.050699999999999"/>
    <n v="-118.4683"/>
    <n v="0"/>
  </r>
  <r>
    <n v="200211895"/>
    <d v="2020-06-28T00:00:00"/>
    <d v="2020-06-28T00:00:00"/>
    <n v="1540"/>
    <n v="2"/>
    <x v="5"/>
    <n v="248"/>
    <n v="1"/>
    <n v="330"/>
    <s v="BURGLARY FROM VEHICLE"/>
    <s v="1822 1300 0345 1605 0329"/>
    <n v="33"/>
    <s v="F"/>
    <s v="H"/>
    <n v="101"/>
    <s v="STREET"/>
    <m/>
    <m/>
    <s v="IC"/>
    <s v="Invest Cont"/>
    <n v="330"/>
    <m/>
    <m/>
    <m/>
    <s v="LUCAS                        AV"/>
    <s v="4TH                          ST"/>
    <n v="34.057400000000001"/>
    <n v="-118.2621"/>
    <n v="0"/>
  </r>
  <r>
    <n v="200204348"/>
    <d v="2020-01-08T00:00:00"/>
    <d v="2020-01-07T00:00:00"/>
    <n v="1500"/>
    <n v="2"/>
    <x v="5"/>
    <n v="203"/>
    <n v="1"/>
    <n v="510"/>
    <s v="VEHICLE - STOLEN"/>
    <m/>
    <n v="0"/>
    <m/>
    <m/>
    <n v="101"/>
    <s v="STREET"/>
    <m/>
    <m/>
    <s v="AA"/>
    <s v="Adult Arrest"/>
    <n v="510"/>
    <m/>
    <m/>
    <m/>
    <s v="4200    NORMAL                       AV"/>
    <m/>
    <n v="34.0867"/>
    <n v="-118.2869"/>
    <n v="1"/>
  </r>
  <r>
    <n v="200713937"/>
    <d v="2020-07-16T00:00:00"/>
    <d v="2020-07-16T00:00:00"/>
    <n v="2015"/>
    <n v="7"/>
    <x v="0"/>
    <n v="727"/>
    <n v="2"/>
    <n v="624"/>
    <s v="BATTERY - SIMPLE ASSAULT"/>
    <n v="416"/>
    <n v="22"/>
    <s v="M"/>
    <s v="B"/>
    <n v="203"/>
    <s v="OTHER BUSINESS"/>
    <n v="400"/>
    <s v="STRONG-ARM (HANDS, FIST, FEET OR BODILY FORCE)"/>
    <s v="IC"/>
    <s v="Invest Cont"/>
    <n v="624"/>
    <m/>
    <m/>
    <m/>
    <s v="200 S  LA BREA                      AV"/>
    <m/>
    <n v="34.069899999999997"/>
    <n v="-118.34399999999999"/>
    <n v="0"/>
  </r>
  <r>
    <n v="200319281"/>
    <d v="2020-10-22T00:00:00"/>
    <d v="2020-10-22T00:00:00"/>
    <n v="1313"/>
    <n v="3"/>
    <x v="2"/>
    <n v="315"/>
    <n v="2"/>
    <n v="624"/>
    <s v="BATTERY - SIMPLE ASSAULT"/>
    <s v="1822 0101 0416 0446 0429"/>
    <n v="36"/>
    <s v="M"/>
    <s v="O"/>
    <n v="203"/>
    <s v="OTHER BUSINESS"/>
    <n v="400"/>
    <s v="STRONG-ARM (HANDS, FIST, FEET OR BODILY FORCE)"/>
    <s v="AO"/>
    <s v="Adult Other"/>
    <n v="624"/>
    <m/>
    <m/>
    <m/>
    <s v="2400 S  WESTERN                      AV"/>
    <m/>
    <n v="34.033999999999999"/>
    <n v="-118.3133"/>
    <n v="0"/>
  </r>
  <r>
    <n v="200811241"/>
    <d v="2020-06-29T00:00:00"/>
    <d v="2020-06-28T00:00:00"/>
    <n v="2100"/>
    <n v="8"/>
    <x v="12"/>
    <n v="857"/>
    <n v="1"/>
    <n v="510"/>
    <s v="VEHICLE - STOLEN"/>
    <m/>
    <n v="0"/>
    <m/>
    <m/>
    <n v="104"/>
    <s v="DRIVEWAY"/>
    <m/>
    <m/>
    <s v="IC"/>
    <s v="Invest Cont"/>
    <n v="510"/>
    <m/>
    <m/>
    <m/>
    <s v="9300    MONTE MAR                    DR"/>
    <m/>
    <n v="34.053100000000001"/>
    <n v="-118.39409999999999"/>
    <n v="0"/>
  </r>
  <r>
    <n v="201216369"/>
    <d v="2020-07-12T00:00:00"/>
    <d v="2020-07-12T00:00:00"/>
    <n v="1800"/>
    <n v="12"/>
    <x v="8"/>
    <n v="1219"/>
    <n v="1"/>
    <n v="510"/>
    <s v="VEHICLE - STOLEN"/>
    <m/>
    <n v="0"/>
    <m/>
    <m/>
    <n v="101"/>
    <s v="STREET"/>
    <m/>
    <m/>
    <s v="IC"/>
    <s v="Invest Cont"/>
    <n v="510"/>
    <m/>
    <m/>
    <m/>
    <s v="54TH"/>
    <s v="MAIN"/>
    <n v="33.9925"/>
    <n v="-118.2816"/>
    <n v="0"/>
  </r>
  <r>
    <n v="200816548"/>
    <d v="2020-10-17T00:00:00"/>
    <d v="2020-10-17T00:00:00"/>
    <n v="2100"/>
    <n v="8"/>
    <x v="12"/>
    <n v="833"/>
    <n v="1"/>
    <n v="442"/>
    <s v="SHOPLIFTING - PETTY THEFT ($950 &amp; UNDER)"/>
    <s v="0344 1822 0378 2004 2028 0325"/>
    <n v="0"/>
    <s v="X"/>
    <s v="X"/>
    <n v="203"/>
    <s v="OTHER BUSINESS"/>
    <m/>
    <m/>
    <s v="IC"/>
    <s v="Invest Cont"/>
    <n v="442"/>
    <m/>
    <m/>
    <m/>
    <s v="10800    WELLWORTH                    AV"/>
    <m/>
    <n v="34.057499999999997"/>
    <n v="-118.4406"/>
    <n v="0"/>
  </r>
  <r>
    <n v="200905770"/>
    <d v="2020-02-09T00:00:00"/>
    <d v="2020-02-08T00:00:00"/>
    <n v="2300"/>
    <n v="9"/>
    <x v="3"/>
    <n v="909"/>
    <n v="1"/>
    <n v="420"/>
    <s v="THEFT FROM MOTOR VEHICLE - PETTY ($950 &amp; UNDER)"/>
    <m/>
    <n v="0"/>
    <m/>
    <m/>
    <n v="707"/>
    <s v="GARAGE/CARPORT"/>
    <m/>
    <m/>
    <s v="IC"/>
    <s v="Invest Cont"/>
    <n v="420"/>
    <m/>
    <m/>
    <m/>
    <s v="13800    SHERMAN                      WY"/>
    <m/>
    <n v="34.204999999999998"/>
    <n v="-118.43389999999999"/>
    <n v="0"/>
  </r>
  <r>
    <n v="200709702"/>
    <d v="2020-05-27T00:00:00"/>
    <d v="2020-05-27T00:00:00"/>
    <n v="1215"/>
    <n v="7"/>
    <x v="0"/>
    <n v="762"/>
    <n v="2"/>
    <n v="930"/>
    <s v="CRIMINAL THREATS - NO WEAPON DISPLAYED"/>
    <n v="1501"/>
    <n v="33"/>
    <s v="M"/>
    <s v="J"/>
    <n v="203"/>
    <s v="OTHER BUSINESS"/>
    <n v="511"/>
    <s v="VERBAL THREAT"/>
    <s v="IC"/>
    <s v="Invest Cont"/>
    <n v="930"/>
    <m/>
    <m/>
    <m/>
    <s v="1700 S  LA CIENEGA                   BL"/>
    <m/>
    <n v="34.0471"/>
    <n v="-118.3762"/>
    <n v="0"/>
  </r>
  <r>
    <n v="201309089"/>
    <d v="2020-04-06T00:00:00"/>
    <d v="2020-04-05T00:00:00"/>
    <n v="1950"/>
    <n v="13"/>
    <x v="6"/>
    <n v="1346"/>
    <n v="2"/>
    <n v="890"/>
    <s v="FAILURE TO YIELD"/>
    <n v="1501"/>
    <n v="0"/>
    <s v="M"/>
    <s v="W"/>
    <n v="101"/>
    <s v="STREET"/>
    <m/>
    <m/>
    <s v="IC"/>
    <s v="Invest Cont"/>
    <n v="890"/>
    <m/>
    <m/>
    <m/>
    <s v="41ST"/>
    <s v="HOOPER"/>
    <n v="34.008299999999998"/>
    <n v="-118.2521"/>
    <n v="0"/>
  </r>
  <r>
    <n v="200411664"/>
    <d v="2020-08-11T00:00:00"/>
    <d v="2020-08-11T00:00:00"/>
    <n v="1700"/>
    <n v="4"/>
    <x v="4"/>
    <n v="443"/>
    <n v="2"/>
    <n v="813"/>
    <s v="CHILD ANNOYING (17YRS &amp; UNDER)"/>
    <s v="1259 2002"/>
    <n v="16"/>
    <s v="F"/>
    <s v="W"/>
    <n v="103"/>
    <s v="ALLEY"/>
    <m/>
    <m/>
    <s v="IC"/>
    <s v="Invest Cont"/>
    <n v="813"/>
    <m/>
    <m/>
    <m/>
    <s v="CORNWELL"/>
    <s v="MARENGO"/>
    <n v="34.055999999999997"/>
    <n v="-118.20480000000001"/>
    <n v="0"/>
  </r>
  <r>
    <n v="200712269"/>
    <d v="2020-08-01T00:00:00"/>
    <d v="2020-07-31T00:00:00"/>
    <n v="2100"/>
    <n v="7"/>
    <x v="0"/>
    <n v="723"/>
    <n v="1"/>
    <n v="510"/>
    <s v="VEHICLE - STOLEN"/>
    <m/>
    <n v="0"/>
    <m/>
    <m/>
    <n v="101"/>
    <s v="STREET"/>
    <m/>
    <m/>
    <s v="IC"/>
    <s v="Invest Cont"/>
    <n v="510"/>
    <m/>
    <m/>
    <m/>
    <s v="8200    BLACKBURN                    AV"/>
    <m/>
    <n v="34.0715"/>
    <n v="-118.36790000000001"/>
    <n v="0"/>
  </r>
  <r>
    <n v="200414532"/>
    <d v="2020-11-02T00:00:00"/>
    <d v="2020-11-01T00:00:00"/>
    <n v="1200"/>
    <n v="4"/>
    <x v="4"/>
    <n v="429"/>
    <n v="2"/>
    <n v="740"/>
    <s v="VANDALISM - FELONY ($400 &amp; OVER, ALL CHURCH VANDALISMS)"/>
    <s v="0329 0311"/>
    <n v="0"/>
    <s v="M"/>
    <s v="W"/>
    <n v="203"/>
    <s v="OTHER BUSINESS"/>
    <m/>
    <m/>
    <s v="IC"/>
    <s v="Invest Cont"/>
    <n v="740"/>
    <m/>
    <m/>
    <m/>
    <s v="5200 S  HUNTINGTON DR"/>
    <m/>
    <n v="34.089399999999998"/>
    <n v="-118.16930000000001"/>
    <n v="0"/>
  </r>
  <r>
    <n v="200505338"/>
    <d v="2020-02-01T00:00:00"/>
    <d v="2020-02-01T00:00:00"/>
    <n v="1905"/>
    <n v="5"/>
    <x v="10"/>
    <n v="504"/>
    <n v="2"/>
    <n v="624"/>
    <s v="BATTERY - SIMPLE ASSAULT"/>
    <s v="0913 0361 0416"/>
    <n v="54"/>
    <s v="M"/>
    <s v="B"/>
    <n v="104"/>
    <s v="DRIVEWAY"/>
    <n v="400"/>
    <s v="STRONG-ARM (HANDS, FIST, FEET OR BODILY FORCE)"/>
    <s v="AA"/>
    <s v="Adult Arrest"/>
    <n v="624"/>
    <m/>
    <m/>
    <m/>
    <s v="1600 W  206TH                        ST"/>
    <m/>
    <n v="33.843800000000002"/>
    <n v="-118.3066"/>
    <n v="1"/>
  </r>
  <r>
    <n v="200600696"/>
    <d v="2020-05-12T00:00:00"/>
    <d v="2020-05-12T00:00:00"/>
    <n v="1050"/>
    <n v="6"/>
    <x v="9"/>
    <n v="667"/>
    <n v="1"/>
    <n v="761"/>
    <s v="BRANDISH WEAPON"/>
    <s v="0334 1402 0400 0432 0913"/>
    <n v="21"/>
    <s v="F"/>
    <s v="H"/>
    <n v="710"/>
    <s v="OTHER PREMISE"/>
    <n v="215"/>
    <s v="MACHETE"/>
    <s v="IC"/>
    <s v="Invest Cont"/>
    <n v="761"/>
    <n v="998"/>
    <m/>
    <m/>
    <s v="1200    GORDON                       ST"/>
    <m/>
    <n v="34.092599999999997"/>
    <n v="-118.3201"/>
    <n v="0"/>
  </r>
  <r>
    <n v="200614178"/>
    <d v="2020-08-20T00:00:00"/>
    <d v="2020-08-20T00:00:00"/>
    <n v="330"/>
    <n v="6"/>
    <x v="9"/>
    <n v="615"/>
    <n v="1"/>
    <n v="210"/>
    <s v="ROBBERY"/>
    <s v="0344 1300 0330 1822 0416"/>
    <n v="37"/>
    <s v="M"/>
    <s v="W"/>
    <n v="102"/>
    <s v="SIDEWALK"/>
    <n v="400"/>
    <s v="STRONG-ARM (HANDS, FIST, FEET OR BODILY FORCE)"/>
    <s v="IC"/>
    <s v="Invest Cont"/>
    <n v="210"/>
    <m/>
    <m/>
    <m/>
    <s v="3300    BARHAM                       BL"/>
    <m/>
    <n v="34.130899999999997"/>
    <n v="-118.34520000000001"/>
    <n v="0"/>
  </r>
  <r>
    <n v="201115768"/>
    <d v="2020-11-16T00:00:00"/>
    <d v="2020-11-13T00:00:00"/>
    <n v="1130"/>
    <n v="11"/>
    <x v="7"/>
    <n v="1129"/>
    <n v="1"/>
    <n v="510"/>
    <s v="VEHICLE - STOLEN"/>
    <m/>
    <n v="0"/>
    <m/>
    <m/>
    <n v="101"/>
    <s v="STREET"/>
    <m/>
    <m/>
    <s v="IC"/>
    <s v="Invest Cont"/>
    <n v="510"/>
    <m/>
    <m/>
    <m/>
    <s v="100 N  AVENUE 66"/>
    <m/>
    <n v="34.113799999999998"/>
    <n v="-118.1798"/>
    <n v="0"/>
  </r>
  <r>
    <n v="200211181"/>
    <d v="2020-06-11T00:00:00"/>
    <d v="2020-06-10T00:00:00"/>
    <n v="1700"/>
    <n v="2"/>
    <x v="5"/>
    <n v="236"/>
    <n v="1"/>
    <n v="510"/>
    <s v="VEHICLE - STOLEN"/>
    <m/>
    <n v="0"/>
    <m/>
    <m/>
    <n v="101"/>
    <s v="STREET"/>
    <m/>
    <m/>
    <s v="IC"/>
    <s v="Invest Cont"/>
    <n v="510"/>
    <m/>
    <m/>
    <m/>
    <s v="200 N  WESTLAKE                     AV"/>
    <m/>
    <n v="34.067399999999999"/>
    <n v="-118.268"/>
    <n v="0"/>
  </r>
  <r>
    <n v="200210901"/>
    <d v="2020-05-29T00:00:00"/>
    <d v="2020-05-29T00:00:00"/>
    <n v="1540"/>
    <n v="2"/>
    <x v="5"/>
    <n v="261"/>
    <n v="2"/>
    <n v="624"/>
    <s v="BATTERY - SIMPLE ASSAULT"/>
    <s v="2033 0913 0361 0416 0337"/>
    <n v="51"/>
    <s v="F"/>
    <s v="B"/>
    <n v="502"/>
    <s v="MULTI-UNIT DWELLING (APARTMENT, DUPLEX, ETC)"/>
    <n v="400"/>
    <s v="STRONG-ARM (HANDS, FIST, FEET OR BODILY FORCE)"/>
    <s v="AO"/>
    <s v="Adult Other"/>
    <n v="624"/>
    <m/>
    <m/>
    <m/>
    <s v="800 S  CARONDELET                   ST"/>
    <m/>
    <n v="34.055300000000003"/>
    <n v="-118.283"/>
    <n v="0"/>
  </r>
  <r>
    <n v="200707611"/>
    <d v="2020-03-07T00:00:00"/>
    <d v="2020-03-07T00:00:00"/>
    <n v="200"/>
    <n v="7"/>
    <x v="0"/>
    <n v="719"/>
    <n v="2"/>
    <n v="740"/>
    <s v="VANDALISM - FELONY ($400 &amp; OVER, ALL CHURCH VANDALISMS)"/>
    <n v="329"/>
    <n v="33"/>
    <s v="F"/>
    <s v="B"/>
    <n v="501"/>
    <s v="SINGLE FAMILY DWELLING"/>
    <m/>
    <m/>
    <s v="IC"/>
    <s v="Invest Cont"/>
    <n v="740"/>
    <m/>
    <m/>
    <m/>
    <s v="600 N  ROSSMORE                     AV"/>
    <m/>
    <n v="34.081699999999998"/>
    <n v="-118.3272"/>
    <n v="0"/>
  </r>
  <r>
    <n v="200618145"/>
    <d v="2020-11-17T00:00:00"/>
    <d v="2020-11-17T00:00:00"/>
    <n v="540"/>
    <n v="6"/>
    <x v="9"/>
    <n v="646"/>
    <n v="1"/>
    <n v="230"/>
    <s v="ASSAULT WITH DEADLY WEAPON, AGGRAVATED ASSAULT"/>
    <s v="0450 1419 1407 0400 1100 0302 1300 1402 1817 0913"/>
    <n v="21"/>
    <s v="F"/>
    <s v="O"/>
    <n v="101"/>
    <s v="STREET"/>
    <n v="102"/>
    <s v="HAND GUN"/>
    <s v="AA"/>
    <s v="Adult Arrest"/>
    <n v="230"/>
    <n v="998"/>
    <m/>
    <m/>
    <s v="6700    HAWTHORN                     AV"/>
    <m/>
    <n v="34.100499999999997"/>
    <n v="-118.3381"/>
    <n v="1"/>
  </r>
  <r>
    <n v="201211326"/>
    <d v="2020-04-21T00:00:00"/>
    <d v="2020-04-21T00:00:00"/>
    <n v="1345"/>
    <n v="12"/>
    <x v="8"/>
    <n v="1259"/>
    <n v="2"/>
    <n v="860"/>
    <s v="BATTERY WITH SEXUAL CONTACT"/>
    <n v="522"/>
    <n v="24"/>
    <s v="F"/>
    <s v="H"/>
    <n v="219"/>
    <s v="CLEANER/LAUNDROMAT"/>
    <n v="400"/>
    <s v="STRONG-ARM (HANDS, FIST, FEET OR BODILY FORCE)"/>
    <s v="IC"/>
    <s v="Invest Cont"/>
    <n v="860"/>
    <m/>
    <m/>
    <m/>
    <s v="73RD                         ST"/>
    <s v="SAN PEDRO                    ST"/>
    <n v="33.9739"/>
    <n v="-118.26949999999999"/>
    <n v="0"/>
  </r>
  <r>
    <n v="200705347"/>
    <d v="2020-01-29T00:00:00"/>
    <d v="2020-01-28T00:00:00"/>
    <n v="1330"/>
    <n v="7"/>
    <x v="0"/>
    <n v="758"/>
    <n v="1"/>
    <n v="230"/>
    <s v="ASSAULT WITH DEADLY WEAPON, AGGRAVATED ASSAULT"/>
    <s v="0416 1259 0913"/>
    <n v="17"/>
    <s v="F"/>
    <s v="H"/>
    <n v="721"/>
    <s v="HIGH SCHOOL"/>
    <n v="400"/>
    <s v="STRONG-ARM (HANDS, FIST, FEET OR BODILY FORCE)"/>
    <s v="JA"/>
    <s v="Juv Arrest"/>
    <n v="230"/>
    <m/>
    <m/>
    <m/>
    <s v="4600 W  OLYMPIC                      BL"/>
    <m/>
    <n v="34.0563"/>
    <n v="-118.3313"/>
    <n v="1"/>
  </r>
  <r>
    <n v="200706268"/>
    <d v="2020-02-17T00:00:00"/>
    <d v="2020-02-13T00:00:00"/>
    <n v="1108"/>
    <n v="7"/>
    <x v="0"/>
    <n v="767"/>
    <n v="2"/>
    <n v="956"/>
    <s v="LETTERS, LEWD  -  TELEPHONE CALLS, LEWD"/>
    <s v="1906 0112"/>
    <n v="48"/>
    <s v="M"/>
    <s v="H"/>
    <n v="502"/>
    <s v="MULTI-UNIT DWELLING (APARTMENT, DUPLEX, ETC)"/>
    <m/>
    <m/>
    <s v="IC"/>
    <s v="Invest Cont"/>
    <n v="956"/>
    <m/>
    <m/>
    <m/>
    <s v="1400 S  NORTON                       AV"/>
    <m/>
    <n v="34.045900000000003"/>
    <n v="-118.32429999999999"/>
    <n v="0"/>
  </r>
  <r>
    <n v="200716321"/>
    <d v="2020-11-24T00:00:00"/>
    <d v="2020-11-24T00:00:00"/>
    <n v="620"/>
    <n v="7"/>
    <x v="0"/>
    <n v="706"/>
    <n v="1"/>
    <n v="440"/>
    <s v="THEFT PLAIN - PETTY ($950 &amp; UNDER)"/>
    <n v="394"/>
    <n v="34"/>
    <s v="M"/>
    <s v="W"/>
    <n v="119"/>
    <s v="PORCH, RESIDENTIAL"/>
    <m/>
    <m/>
    <s v="IC"/>
    <s v="Invest Cont"/>
    <n v="440"/>
    <m/>
    <m/>
    <m/>
    <s v="600 N  CITRUS                       AV"/>
    <m/>
    <n v="34.081899999999997"/>
    <n v="-118.33969999999999"/>
    <n v="0"/>
  </r>
  <r>
    <n v="200214157"/>
    <d v="2020-08-23T00:00:00"/>
    <d v="2020-08-22T00:00:00"/>
    <n v="300"/>
    <n v="2"/>
    <x v="5"/>
    <n v="239"/>
    <n v="1"/>
    <n v="330"/>
    <s v="BURGLARY FROM VEHICLE"/>
    <s v="0344 0386 0321"/>
    <n v="26"/>
    <s v="F"/>
    <s v="B"/>
    <n v="101"/>
    <s v="STREET"/>
    <m/>
    <m/>
    <s v="IC"/>
    <s v="Invest Cont"/>
    <n v="330"/>
    <m/>
    <m/>
    <m/>
    <s v="S  BIXEL                        ST"/>
    <s v="W  1ST                          ST"/>
    <n v="34.060600000000001"/>
    <n v="-118.2568"/>
    <n v="0"/>
  </r>
  <r>
    <n v="201110996"/>
    <d v="2020-07-01T00:00:00"/>
    <d v="2020-06-29T00:00:00"/>
    <n v="1830"/>
    <n v="11"/>
    <x v="7"/>
    <n v="1153"/>
    <n v="1"/>
    <n v="330"/>
    <s v="BURGLARY FROM VEHICLE"/>
    <s v="0344 1307"/>
    <n v="37"/>
    <s v="F"/>
    <s v="H"/>
    <n v="101"/>
    <s v="STREET"/>
    <m/>
    <m/>
    <s v="IC"/>
    <s v="Invest Cont"/>
    <n v="330"/>
    <m/>
    <m/>
    <m/>
    <s v="2200    FERN DELL                    DR"/>
    <m/>
    <n v="34.110700000000001"/>
    <n v="-118.3074"/>
    <n v="0"/>
  </r>
  <r>
    <n v="200315009"/>
    <d v="2020-05-25T00:00:00"/>
    <d v="2020-05-25T00:00:00"/>
    <n v="1553"/>
    <n v="3"/>
    <x v="2"/>
    <n v="396"/>
    <n v="1"/>
    <n v="440"/>
    <s v="THEFT PLAIN - PETTY ($950 &amp; UNDER)"/>
    <s v="0344 0913 0930"/>
    <n v="22"/>
    <s v="F"/>
    <s v="H"/>
    <n v="501"/>
    <s v="SINGLE FAMILY DWELLING"/>
    <m/>
    <m/>
    <s v="IC"/>
    <s v="Invest Cont"/>
    <n v="440"/>
    <m/>
    <m/>
    <m/>
    <s v="800 W  43RD                         PL"/>
    <m/>
    <n v="34.004600000000003"/>
    <n v="-118.2894"/>
    <n v="0"/>
  </r>
  <r>
    <n v="200310484"/>
    <d v="2020-04-26T00:00:00"/>
    <d v="2020-04-26T00:00:00"/>
    <n v="1200"/>
    <n v="3"/>
    <x v="2"/>
    <n v="361"/>
    <n v="1"/>
    <n v="350"/>
    <s v="THEFT, PERSON"/>
    <s v="0329 2000 0444 0446 1813 1814 0429 0416"/>
    <n v="27"/>
    <s v="F"/>
    <s v="B"/>
    <n v="502"/>
    <s v="MULTI-UNIT DWELLING (APARTMENT, DUPLEX, ETC)"/>
    <n v="400"/>
    <s v="STRONG-ARM (HANDS, FIST, FEET OR BODILY FORCE)"/>
    <s v="AA"/>
    <s v="Adult Arrest"/>
    <n v="350"/>
    <n v="626"/>
    <m/>
    <m/>
    <s v="4000    NICOLET                      AV"/>
    <m/>
    <n v="34.017099999999999"/>
    <n v="-118.3531"/>
    <n v="1"/>
  </r>
  <r>
    <n v="200213107"/>
    <d v="2020-07-28T00:00:00"/>
    <d v="2020-05-25T00:00:00"/>
    <n v="900"/>
    <n v="2"/>
    <x v="5"/>
    <n v="236"/>
    <n v="1"/>
    <n v="440"/>
    <s v="THEFT PLAIN - PETTY ($950 &amp; UNDER)"/>
    <s v="0344 2034 1202"/>
    <n v="47"/>
    <s v="F"/>
    <s v="W"/>
    <n v="101"/>
    <s v="STREET"/>
    <m/>
    <m/>
    <s v="IC"/>
    <s v="Invest Cont"/>
    <n v="440"/>
    <m/>
    <m/>
    <m/>
    <s v="BEVERLY                      BL"/>
    <s v="MOUNTAIN VIEW"/>
    <n v="34.066400000000002"/>
    <n v="-118.2698"/>
    <n v="0"/>
  </r>
  <r>
    <n v="200320168"/>
    <d v="2020-11-10T00:00:00"/>
    <d v="2020-11-09T00:00:00"/>
    <n v="1600"/>
    <n v="3"/>
    <x v="2"/>
    <n v="311"/>
    <n v="1"/>
    <n v="510"/>
    <s v="VEHICLE - STOLEN"/>
    <m/>
    <n v="0"/>
    <m/>
    <m/>
    <n v="101"/>
    <s v="STREET"/>
    <m/>
    <m/>
    <s v="IC"/>
    <s v="Invest Cont"/>
    <n v="510"/>
    <m/>
    <m/>
    <m/>
    <s v="5500    SPOKANE                      ST"/>
    <m/>
    <n v="34.027000000000001"/>
    <n v="-118.3669"/>
    <n v="0"/>
  </r>
  <r>
    <n v="200608312"/>
    <d v="2020-03-24T00:00:00"/>
    <d v="2020-03-23T00:00:00"/>
    <n v="425"/>
    <n v="6"/>
    <x v="9"/>
    <n v="644"/>
    <n v="1"/>
    <n v="420"/>
    <s v="THEFT FROM MOTOR VEHICLE - PETTY ($950 &amp; UNDER)"/>
    <s v="0344 1300 1822"/>
    <n v="23"/>
    <s v="F"/>
    <s v="H"/>
    <n v="123"/>
    <s v="PARKING UNDERGROUND/BUILDING"/>
    <m/>
    <m/>
    <s v="IC"/>
    <s v="Invest Cont"/>
    <n v="420"/>
    <m/>
    <m/>
    <m/>
    <s v="1300 N  SIERRA BONITA                AV"/>
    <m/>
    <n v="34.0944"/>
    <n v="-118.3539"/>
    <n v="0"/>
  </r>
  <r>
    <n v="200513784"/>
    <d v="2020-09-05T00:00:00"/>
    <d v="2020-09-05T00:00:00"/>
    <n v="1850"/>
    <n v="5"/>
    <x v="10"/>
    <n v="566"/>
    <n v="2"/>
    <n v="626"/>
    <s v="INTIMATE PARTNER - SIMPLE ASSAULT"/>
    <s v="0416 2000 2004 1814 0913"/>
    <n v="26"/>
    <s v="F"/>
    <s v="B"/>
    <n v="101"/>
    <s v="STREET"/>
    <n v="400"/>
    <s v="STRONG-ARM (HANDS, FIST, FEET OR BODILY FORCE)"/>
    <s v="AA"/>
    <s v="Adult Arrest"/>
    <n v="626"/>
    <m/>
    <m/>
    <m/>
    <s v="11TH"/>
    <s v="CENTRE"/>
    <n v="33.734200000000001"/>
    <n v="-118.28360000000001"/>
    <n v="1"/>
  </r>
  <r>
    <n v="200513242"/>
    <d v="2020-08-21T00:00:00"/>
    <d v="2020-08-21T00:00:00"/>
    <n v="1825"/>
    <n v="5"/>
    <x v="10"/>
    <n v="504"/>
    <n v="1"/>
    <n v="442"/>
    <s v="SHOPLIFTING - PETTY THEFT ($950 &amp; UNDER)"/>
    <s v="0325 0352 1236 1309"/>
    <n v="0"/>
    <s v="X"/>
    <s v="X"/>
    <n v="404"/>
    <s v="DEPARTMENT STORE"/>
    <m/>
    <m/>
    <s v="IC"/>
    <s v="Invest Cont"/>
    <n v="442"/>
    <m/>
    <m/>
    <m/>
    <s v="19500    NORMANDIE                    AV"/>
    <m/>
    <n v="33.853499999999997"/>
    <n v="-118.2992"/>
    <n v="0"/>
  </r>
  <r>
    <n v="201214997"/>
    <d v="2020-06-19T00:00:00"/>
    <d v="2020-06-12T00:00:00"/>
    <n v="1330"/>
    <n v="12"/>
    <x v="8"/>
    <n v="1243"/>
    <n v="1"/>
    <n v="310"/>
    <s v="BURGLARY"/>
    <s v="1202 1822 0321 1607"/>
    <n v="72"/>
    <s v="F"/>
    <s v="B"/>
    <n v="501"/>
    <s v="SINGLE FAMILY DWELLING"/>
    <m/>
    <m/>
    <s v="IC"/>
    <s v="Invest Cont"/>
    <n v="310"/>
    <m/>
    <m/>
    <m/>
    <s v="1600 W  64TH                         ST"/>
    <m/>
    <n v="33.981400000000001"/>
    <n v="-118.30459999999999"/>
    <n v="0"/>
  </r>
  <r>
    <n v="200317381"/>
    <d v="2020-09-16T00:00:00"/>
    <d v="2020-09-11T00:00:00"/>
    <n v="1900"/>
    <n v="3"/>
    <x v="2"/>
    <n v="307"/>
    <n v="1"/>
    <n v="510"/>
    <s v="VEHICLE - STOLEN"/>
    <m/>
    <n v="0"/>
    <m/>
    <m/>
    <n v="101"/>
    <s v="STREET"/>
    <m/>
    <m/>
    <s v="IC"/>
    <s v="Invest Cont"/>
    <n v="510"/>
    <m/>
    <m/>
    <m/>
    <s v="ADAMS                        BL"/>
    <s v="VICTORIA"/>
    <n v="34.032600000000002"/>
    <n v="-118.33629999999999"/>
    <n v="0"/>
  </r>
  <r>
    <n v="200604889"/>
    <d v="2020-01-17T00:00:00"/>
    <d v="2020-01-16T00:00:00"/>
    <n v="2100"/>
    <n v="6"/>
    <x v="9"/>
    <n v="669"/>
    <n v="1"/>
    <n v="121"/>
    <s v="RAPE, FORCIBLE"/>
    <s v="1402 0500 1822 1206 2034"/>
    <n v="23"/>
    <s v="F"/>
    <s v="H"/>
    <n v="103"/>
    <s v="ALLEY"/>
    <n v="500"/>
    <s v="UNKNOWN WEAPON/OTHER WEAPON"/>
    <s v="AO"/>
    <s v="Adult Other"/>
    <n v="121"/>
    <n v="998"/>
    <m/>
    <m/>
    <s v="N  SERRANO                      AV"/>
    <s v="SERRANO"/>
    <n v="34.090800000000002"/>
    <n v="-118.306"/>
    <n v="0"/>
  </r>
  <r>
    <n v="200516021"/>
    <d v="2020-10-31T00:00:00"/>
    <d v="2020-10-30T00:00:00"/>
    <n v="2300"/>
    <n v="5"/>
    <x v="10"/>
    <n v="532"/>
    <n v="1"/>
    <n v="510"/>
    <s v="VEHICLE - STOLEN"/>
    <m/>
    <n v="0"/>
    <m/>
    <m/>
    <n v="101"/>
    <s v="STREET"/>
    <m/>
    <m/>
    <s v="IC"/>
    <s v="Invest Cont"/>
    <n v="510"/>
    <m/>
    <m/>
    <m/>
    <s v="600 W  OPP                          ST"/>
    <m/>
    <n v="33.7866"/>
    <n v="-118.2717"/>
    <n v="0"/>
  </r>
  <r>
    <n v="201227383"/>
    <d v="2020-12-30T00:00:00"/>
    <d v="2020-10-13T00:00:00"/>
    <n v="1200"/>
    <n v="12"/>
    <x v="8"/>
    <n v="1255"/>
    <n v="2"/>
    <n v="662"/>
    <s v="BUNCO, GRAND THEFT"/>
    <s v="1822 0701 0800"/>
    <n v="33"/>
    <s v="F"/>
    <s v="B"/>
    <n v="502"/>
    <s v="MULTI-UNIT DWELLING (APARTMENT, DUPLEX, ETC)"/>
    <m/>
    <m/>
    <s v="IC"/>
    <s v="Invest Cont"/>
    <n v="662"/>
    <m/>
    <m/>
    <m/>
    <s v="7200    RAYMOND                      AV"/>
    <m/>
    <n v="33.973599999999998"/>
    <n v="-118.29810000000001"/>
    <n v="0"/>
  </r>
  <r>
    <n v="201000615"/>
    <d v="2020-03-21T00:00:00"/>
    <d v="2020-03-21T00:00:00"/>
    <n v="15"/>
    <n v="10"/>
    <x v="11"/>
    <n v="1007"/>
    <n v="1"/>
    <n v="236"/>
    <s v="INTIMATE PARTNER - AGGRAVATED ASSAULT"/>
    <s v="0913 1281 1813 2000 2038 0400 0416 0334 1402"/>
    <n v="45"/>
    <s v="F"/>
    <s v="A"/>
    <n v="501"/>
    <s v="SINGLE FAMILY DWELLING"/>
    <n v="114"/>
    <s v="AIR PISTOL/REVOLVER/RIFLE/BB GUN"/>
    <s v="AA"/>
    <s v="Adult Arrest"/>
    <n v="236"/>
    <n v="998"/>
    <m/>
    <m/>
    <s v="17000    BURTON                       ST"/>
    <m/>
    <n v="34.220199999999998"/>
    <n v="-118.503"/>
    <n v="1"/>
  </r>
  <r>
    <n v="200412766"/>
    <d v="2020-09-14T00:00:00"/>
    <d v="2020-09-14T00:00:00"/>
    <n v="1840"/>
    <n v="4"/>
    <x v="4"/>
    <n v="488"/>
    <n v="1"/>
    <n v="230"/>
    <s v="ASSAULT WITH DEADLY WEAPON, AGGRAVATED ASSAULT"/>
    <s v="0302 1822 0327 0371 0906"/>
    <n v="45"/>
    <s v="M"/>
    <s v="H"/>
    <n v="102"/>
    <s v="SIDEWALK"/>
    <n v="109"/>
    <s v="SEMI-AUTOMATIC PISTOL"/>
    <s v="AA"/>
    <s v="Adult Arrest"/>
    <n v="230"/>
    <m/>
    <m/>
    <m/>
    <s v="CONCORD"/>
    <s v="BESWICK"/>
    <n v="34.024799999999999"/>
    <n v="-118.2054"/>
    <n v="1"/>
  </r>
  <r>
    <n v="200906823"/>
    <d v="2020-03-02T00:00:00"/>
    <d v="2020-03-02T00:00:00"/>
    <n v="1330"/>
    <n v="9"/>
    <x v="3"/>
    <n v="941"/>
    <n v="1"/>
    <n v="230"/>
    <s v="ASSAULT WITH DEADLY WEAPON, AGGRAVATED ASSAULT"/>
    <s v="2005 1822 1420 0416 2004"/>
    <n v="30"/>
    <s v="F"/>
    <s v="O"/>
    <n v="403"/>
    <s v="DRUG STORE"/>
    <n v="212"/>
    <s v="BOTTLE"/>
    <s v="AA"/>
    <s v="Adult Arrest"/>
    <n v="230"/>
    <m/>
    <m/>
    <m/>
    <s v="BURBANK                      BL"/>
    <s v="VAN NUYS                     BL"/>
    <n v="34.1721"/>
    <n v="-118.4509"/>
    <n v="1"/>
  </r>
  <r>
    <n v="200218734"/>
    <d v="2020-12-17T00:00:00"/>
    <d v="2020-12-17T00:00:00"/>
    <n v="1400"/>
    <n v="2"/>
    <x v="5"/>
    <n v="299"/>
    <n v="2"/>
    <n v="740"/>
    <s v="VANDALISM - FELONY ($400 &amp; OVER, ALL CHURCH VANDALISMS)"/>
    <s v="0329 1300 0345 0216 1601 1822"/>
    <n v="56"/>
    <s v="M"/>
    <s v="H"/>
    <n v="122"/>
    <s v="VEHICLE, PASSENGER/TRUCK"/>
    <m/>
    <m/>
    <s v="IC"/>
    <s v="Invest Cont"/>
    <n v="740"/>
    <m/>
    <m/>
    <m/>
    <s v="1000 W  17TH                         ST"/>
    <m/>
    <n v="34.0398"/>
    <n v="-118.27800000000001"/>
    <n v="0"/>
  </r>
  <r>
    <n v="200806023"/>
    <d v="2020-02-14T00:00:00"/>
    <d v="2020-01-02T00:00:00"/>
    <n v="800"/>
    <n v="8"/>
    <x v="12"/>
    <n v="854"/>
    <n v="2"/>
    <n v="956"/>
    <s v="LETTERS, LEWD  -  TELEPHONE CALLS, LEWD"/>
    <s v="1906 1822"/>
    <n v="38"/>
    <s v="M"/>
    <s v="W"/>
    <n v="702"/>
    <s v="OFFICE BUILDING/OFFICE"/>
    <m/>
    <m/>
    <s v="IC"/>
    <s v="Invest Cont"/>
    <n v="956"/>
    <m/>
    <m/>
    <m/>
    <s v="11100    SANTA MONICA                 BL"/>
    <m/>
    <n v="34.047699999999999"/>
    <n v="-118.4443"/>
    <n v="0"/>
  </r>
  <r>
    <n v="200509559"/>
    <d v="2020-05-17T00:00:00"/>
    <d v="2020-05-16T00:00:00"/>
    <n v="1500"/>
    <n v="5"/>
    <x v="10"/>
    <n v="566"/>
    <n v="1"/>
    <n v="331"/>
    <s v="THEFT FROM MOTOR VEHICLE - GRAND ($950.01 AND OVER)"/>
    <s v="0385 1300"/>
    <n v="0"/>
    <s v="X"/>
    <s v="X"/>
    <n v="101"/>
    <s v="STREET"/>
    <m/>
    <m/>
    <s v="IC"/>
    <s v="Invest Cont"/>
    <n v="331"/>
    <m/>
    <m/>
    <m/>
    <s v="1000 S  BEACON                       ST"/>
    <m/>
    <n v="33.734699999999997"/>
    <n v="-118.2842"/>
    <n v="0"/>
  </r>
  <r>
    <n v="200415858"/>
    <d v="2020-12-11T00:00:00"/>
    <d v="2020-12-11T00:00:00"/>
    <n v="2230"/>
    <n v="4"/>
    <x v="4"/>
    <n v="416"/>
    <n v="1"/>
    <n v="251"/>
    <s v="SHOTS FIRED AT INHABITED DWELLING"/>
    <s v="1822 1407 1100"/>
    <n v="38"/>
    <s v="M"/>
    <s v="H"/>
    <n v="502"/>
    <s v="MULTI-UNIT DWELLING (APARTMENT, DUPLEX, ETC)"/>
    <n v="109"/>
    <s v="SEMI-AUTOMATIC PISTOL"/>
    <s v="IC"/>
    <s v="Invest Cont"/>
    <n v="251"/>
    <n v="998"/>
    <m/>
    <m/>
    <s v="2900    LINCOLN PARK                 AV"/>
    <m/>
    <n v="34.079599999999999"/>
    <n v="-118.2029"/>
    <n v="0"/>
  </r>
  <r>
    <n v="200700849"/>
    <d v="2020-12-02T00:00:00"/>
    <d v="2020-12-01T00:00:00"/>
    <n v="1510"/>
    <n v="7"/>
    <x v="0"/>
    <n v="722"/>
    <n v="1"/>
    <n v="230"/>
    <s v="ASSAULT WITH DEADLY WEAPON, AGGRAVATED ASSAULT"/>
    <s v="1822 0416 0445 2004 0449 1402"/>
    <n v="37"/>
    <s v="M"/>
    <s v="W"/>
    <n v="103"/>
    <s v="ALLEY"/>
    <n v="302"/>
    <s v="BLUNT INSTRUMENT"/>
    <s v="AA"/>
    <s v="Adult Arrest"/>
    <n v="230"/>
    <n v="998"/>
    <m/>
    <m/>
    <s v="8400 W  3RD                          ST"/>
    <m/>
    <n v="34.073"/>
    <n v="-118.3732"/>
    <n v="1"/>
  </r>
  <r>
    <n v="200515220"/>
    <d v="2020-10-13T00:00:00"/>
    <d v="2020-10-13T00:00:00"/>
    <n v="2300"/>
    <n v="5"/>
    <x v="10"/>
    <n v="558"/>
    <n v="1"/>
    <n v="230"/>
    <s v="ASSAULT WITH DEADLY WEAPON, AGGRAVATED ASSAULT"/>
    <s v="1100 0430 1407 1309 0334 0302 1822"/>
    <n v="16"/>
    <s v="M"/>
    <s v="H"/>
    <n v="101"/>
    <s v="STREET"/>
    <n v="102"/>
    <s v="HAND GUN"/>
    <s v="IC"/>
    <s v="Invest Cont"/>
    <n v="230"/>
    <n v="998"/>
    <m/>
    <m/>
    <s v="400 W  OFARRELL                     ST"/>
    <m/>
    <n v="33.746000000000002"/>
    <n v="-118.28570000000001"/>
    <n v="0"/>
  </r>
  <r>
    <n v="201225273"/>
    <d v="2020-11-27T00:00:00"/>
    <d v="2020-11-25T00:00:00"/>
    <n v="2200"/>
    <n v="12"/>
    <x v="8"/>
    <n v="1266"/>
    <n v="1"/>
    <n v="510"/>
    <s v="VEHICLE - STOLEN"/>
    <m/>
    <n v="0"/>
    <m/>
    <m/>
    <n v="101"/>
    <s v="STREET"/>
    <m/>
    <m/>
    <s v="IC"/>
    <s v="Invest Cont"/>
    <n v="510"/>
    <m/>
    <m/>
    <m/>
    <s v="8000 S  BROADWAY"/>
    <m/>
    <n v="33.966099999999997"/>
    <n v="-118.28489999999999"/>
    <n v="0"/>
  </r>
  <r>
    <n v="200709681"/>
    <d v="2020-05-26T00:00:00"/>
    <d v="2020-05-26T00:00:00"/>
    <n v="2010"/>
    <n v="7"/>
    <x v="0"/>
    <n v="773"/>
    <n v="2"/>
    <n v="740"/>
    <s v="VANDALISM - FELONY ($400 &amp; OVER, ALL CHURCH VANDALISMS)"/>
    <s v="0329 1822 1609 0906 1402"/>
    <n v="23"/>
    <s v="M"/>
    <s v="O"/>
    <n v="501"/>
    <s v="SINGLE FAMILY DWELLING"/>
    <m/>
    <m/>
    <s v="IC"/>
    <s v="Invest Cont"/>
    <n v="740"/>
    <n v="998"/>
    <m/>
    <m/>
    <s v="2000    CLYDE                        AV"/>
    <m/>
    <n v="34.040199999999999"/>
    <n v="-118.3644"/>
    <n v="0"/>
  </r>
  <r>
    <n v="201005117"/>
    <d v="2020-01-27T00:00:00"/>
    <d v="2020-01-27T00:00:00"/>
    <n v="2010"/>
    <n v="10"/>
    <x v="11"/>
    <n v="1025"/>
    <n v="1"/>
    <n v="230"/>
    <s v="ASSAULT WITH DEADLY WEAPON, AGGRAVATED ASSAULT"/>
    <s v="2004 0913 1206 1218 0400 0416"/>
    <n v="34"/>
    <s v="M"/>
    <s v="H"/>
    <n v="108"/>
    <s v="PARKING LOT"/>
    <n v="500"/>
    <s v="UNKNOWN WEAPON/OTHER WEAPON"/>
    <s v="IC"/>
    <s v="Invest Cont"/>
    <n v="230"/>
    <m/>
    <m/>
    <m/>
    <s v="SHERMAN                      WY"/>
    <s v="CANBY                        AV"/>
    <n v="34.2012"/>
    <n v="-118.5348"/>
    <n v="0"/>
  </r>
  <r>
    <n v="200811785"/>
    <d v="2020-07-12T00:00:00"/>
    <d v="2020-07-07T00:00:00"/>
    <n v="830"/>
    <n v="8"/>
    <x v="12"/>
    <n v="841"/>
    <n v="1"/>
    <n v="310"/>
    <s v="BURGLARY"/>
    <s v="1822 0344"/>
    <n v="49"/>
    <s v="F"/>
    <s v="W"/>
    <n v="502"/>
    <s v="MULTI-UNIT DWELLING (APARTMENT, DUPLEX, ETC)"/>
    <m/>
    <m/>
    <s v="IC"/>
    <s v="Invest Cont"/>
    <n v="310"/>
    <m/>
    <m/>
    <m/>
    <s v="1300 S  CARMELINA                    AV"/>
    <m/>
    <n v="34.0398"/>
    <n v="-118.46729999999999"/>
    <n v="0"/>
  </r>
  <r>
    <n v="200606735"/>
    <d v="2020-02-23T00:00:00"/>
    <d v="2020-02-22T00:00:00"/>
    <n v="1320"/>
    <n v="6"/>
    <x v="9"/>
    <n v="668"/>
    <n v="2"/>
    <n v="740"/>
    <s v="VANDALISM - FELONY ($400 &amp; OVER, ALL CHURCH VANDALISMS)"/>
    <s v="1822 1300 0329"/>
    <n v="60"/>
    <s v="M"/>
    <s v="H"/>
    <n v="122"/>
    <s v="VEHICLE, PASSENGER/TRUCK"/>
    <m/>
    <m/>
    <s v="IC"/>
    <s v="Invest Cont"/>
    <n v="740"/>
    <m/>
    <m/>
    <m/>
    <s v="5600 W  SUNSET                       BL"/>
    <m/>
    <n v="34.098100000000002"/>
    <n v="-118.3113"/>
    <n v="0"/>
  </r>
  <r>
    <n v="200114117"/>
    <d v="2020-06-29T00:00:00"/>
    <d v="2020-06-25T00:00:00"/>
    <n v="2300"/>
    <n v="1"/>
    <x v="1"/>
    <n v="101"/>
    <n v="1"/>
    <n v="440"/>
    <s v="THEFT PLAIN - PETTY ($950 &amp; UNDER)"/>
    <s v="0344 1822"/>
    <n v="0"/>
    <s v="M"/>
    <s v="W"/>
    <n v="203"/>
    <s v="OTHER BUSINESS"/>
    <m/>
    <m/>
    <s v="IC"/>
    <s v="Invest Cont"/>
    <n v="440"/>
    <m/>
    <m/>
    <m/>
    <s v="1000    ALPINE                       ST"/>
    <m/>
    <n v="34.064900000000002"/>
    <n v="-118.2465"/>
    <n v="0"/>
  </r>
  <r>
    <n v="200300801"/>
    <d v="2020-09-08T00:00:00"/>
    <d v="2020-09-08T00:00:00"/>
    <n v="650"/>
    <n v="3"/>
    <x v="2"/>
    <n v="326"/>
    <n v="1"/>
    <n v="230"/>
    <s v="ASSAULT WITH DEADLY WEAPON, AGGRAVATED ASSAULT"/>
    <s v="1310 1309 1822 1240"/>
    <n v="27"/>
    <s v="M"/>
    <s v="B"/>
    <n v="101"/>
    <s v="STREET"/>
    <n v="307"/>
    <s v="VEHICLE"/>
    <s v="AA"/>
    <s v="Adult Arrest"/>
    <n v="230"/>
    <m/>
    <m/>
    <m/>
    <s v="27TH                         ST"/>
    <s v="NORMANDIE                    AV"/>
    <n v="34.030900000000003"/>
    <n v="-118.3002"/>
    <n v="1"/>
  </r>
  <r>
    <n v="201108829"/>
    <d v="2020-04-29T00:00:00"/>
    <d v="2020-04-28T00:00:00"/>
    <n v="2312"/>
    <n v="11"/>
    <x v="7"/>
    <n v="1151"/>
    <n v="1"/>
    <n v="510"/>
    <s v="VEHICLE - STOLEN"/>
    <m/>
    <n v="0"/>
    <m/>
    <m/>
    <n v="401"/>
    <s v="MINI-MART"/>
    <m/>
    <m/>
    <s v="IC"/>
    <s v="Invest Cont"/>
    <n v="510"/>
    <m/>
    <m/>
    <m/>
    <s v="NORMANDIE"/>
    <s v="SUNSET"/>
    <n v="34.098100000000002"/>
    <n v="-118.3005"/>
    <n v="0"/>
  </r>
  <r>
    <n v="200918635"/>
    <d v="2020-12-20T00:00:00"/>
    <d v="2020-12-20T00:00:00"/>
    <n v="500"/>
    <n v="9"/>
    <x v="3"/>
    <n v="989"/>
    <n v="2"/>
    <n v="740"/>
    <s v="VANDALISM - FELONY ($400 &amp; OVER, ALL CHURCH VANDALISMS)"/>
    <s v="1300 0329"/>
    <n v="42"/>
    <s v="M"/>
    <s v="W"/>
    <n v="501"/>
    <s v="SINGLE FAMILY DWELLING"/>
    <m/>
    <m/>
    <s v="AA"/>
    <s v="Adult Arrest"/>
    <n v="740"/>
    <m/>
    <m/>
    <m/>
    <s v="4100    GREENBUSH                    AV"/>
    <m/>
    <n v="34.143999999999998"/>
    <n v="-118.42610000000001"/>
    <n v="1"/>
  </r>
  <r>
    <n v="200106676"/>
    <d v="2020-02-08T00:00:00"/>
    <d v="2020-02-08T00:00:00"/>
    <n v="315"/>
    <n v="1"/>
    <x v="1"/>
    <n v="182"/>
    <n v="1"/>
    <n v="220"/>
    <s v="ATTEMPTED ROBBERY"/>
    <s v="1223 1822 2033 1206 0445 0411 0344 1218"/>
    <n v="27"/>
    <s v="M"/>
    <s v="H"/>
    <n v="102"/>
    <s v="SIDEWALK"/>
    <n v="207"/>
    <s v="OTHER KNIFE"/>
    <s v="IC"/>
    <s v="Invest Cont"/>
    <n v="220"/>
    <m/>
    <m/>
    <m/>
    <s v="PICO"/>
    <s v="GRAND"/>
    <n v="34.038899999999998"/>
    <n v="-118.26430000000001"/>
    <n v="0"/>
  </r>
  <r>
    <n v="200218578"/>
    <d v="2020-12-13T00:00:00"/>
    <d v="2020-12-12T00:00:00"/>
    <n v="800"/>
    <n v="2"/>
    <x v="5"/>
    <n v="249"/>
    <n v="2"/>
    <n v="740"/>
    <s v="VANDALISM - FELONY ($400 &amp; OVER, ALL CHURCH VANDALISMS)"/>
    <s v="1822 1307 0329"/>
    <n v="51"/>
    <s v="F"/>
    <s v="O"/>
    <n v="122"/>
    <s v="VEHICLE, PASSENGER/TRUCK"/>
    <m/>
    <m/>
    <s v="IC"/>
    <s v="Invest Cont"/>
    <n v="740"/>
    <m/>
    <m/>
    <m/>
    <s v="BIXEL                        ST"/>
    <s v="4TH                          ST"/>
    <n v="34.056699999999999"/>
    <n v="-118.2604"/>
    <n v="0"/>
  </r>
  <r>
    <n v="200706124"/>
    <d v="2020-02-14T00:00:00"/>
    <d v="2020-02-14T00:00:00"/>
    <n v="2030"/>
    <n v="7"/>
    <x v="0"/>
    <n v="785"/>
    <n v="2"/>
    <n v="624"/>
    <s v="BATTERY - SIMPLE ASSAULT"/>
    <n v="400"/>
    <n v="58"/>
    <s v="M"/>
    <s v="H"/>
    <n v="203"/>
    <s v="OTHER BUSINESS"/>
    <n v="400"/>
    <s v="STRONG-ARM (HANDS, FIST, FEET OR BODILY FORCE)"/>
    <s v="AO"/>
    <s v="Adult Other"/>
    <n v="624"/>
    <m/>
    <m/>
    <m/>
    <s v="4800 W  WASHINGTON                   BL"/>
    <m/>
    <n v="34.039900000000003"/>
    <n v="-118.34350000000001"/>
    <n v="0"/>
  </r>
  <r>
    <n v="200204392"/>
    <d v="2020-01-09T00:00:00"/>
    <d v="2020-01-09T00:00:00"/>
    <n v="100"/>
    <n v="2"/>
    <x v="5"/>
    <n v="204"/>
    <n v="1"/>
    <n v="330"/>
    <s v="BURGLARY FROM VEHICLE"/>
    <s v="0344 1307 1609 0329"/>
    <n v="23"/>
    <s v="F"/>
    <s v="W"/>
    <n v="101"/>
    <s v="STREET"/>
    <m/>
    <m/>
    <s v="IC"/>
    <s v="Invest Cont"/>
    <n v="330"/>
    <m/>
    <m/>
    <m/>
    <s v="900    SANBORN                      AV"/>
    <m/>
    <n v="34.088299999999997"/>
    <n v="-118.2831"/>
    <n v="0"/>
  </r>
  <r>
    <n v="200112226"/>
    <d v="2020-05-27T00:00:00"/>
    <d v="2020-05-22T00:00:00"/>
    <n v="1130"/>
    <n v="1"/>
    <x v="1"/>
    <n v="157"/>
    <n v="1"/>
    <n v="510"/>
    <s v="VEHICLE - STOLEN"/>
    <m/>
    <n v="0"/>
    <m/>
    <m/>
    <n v="101"/>
    <s v="STREET"/>
    <m/>
    <m/>
    <s v="IC"/>
    <s v="Invest Cont"/>
    <n v="510"/>
    <m/>
    <m/>
    <m/>
    <s v="6TH"/>
    <s v="SAN PEDRO"/>
    <n v="34.041699999999999"/>
    <n v="-118.2443"/>
    <n v="0"/>
  </r>
  <r>
    <n v="200517966"/>
    <d v="2020-12-18T00:00:00"/>
    <d v="2020-12-18T00:00:00"/>
    <n v="1530"/>
    <n v="5"/>
    <x v="10"/>
    <n v="515"/>
    <n v="2"/>
    <n v="624"/>
    <s v="BATTERY - SIMPLE ASSAULT"/>
    <s v="0329 0416 1300 0446 1822 2033"/>
    <n v="32"/>
    <s v="M"/>
    <s v="H"/>
    <n v="501"/>
    <s v="SINGLE FAMILY DWELLING"/>
    <n v="400"/>
    <s v="STRONG-ARM (HANDS, FIST, FEET OR BODILY FORCE)"/>
    <s v="IC"/>
    <s v="Invest Cont"/>
    <n v="624"/>
    <m/>
    <m/>
    <m/>
    <s v="1400    GULF                         AV"/>
    <m/>
    <n v="33.790599999999998"/>
    <n v="-118.2739"/>
    <n v="0"/>
  </r>
  <r>
    <n v="200312805"/>
    <d v="2020-06-17T00:00:00"/>
    <d v="2020-06-16T00:00:00"/>
    <n v="2300"/>
    <n v="3"/>
    <x v="2"/>
    <n v="396"/>
    <n v="2"/>
    <n v="745"/>
    <s v="VANDALISM - MISDEAMEANOR ($399 OR UNDER)"/>
    <n v="329"/>
    <n v="30"/>
    <s v="M"/>
    <s v="H"/>
    <n v="502"/>
    <s v="MULTI-UNIT DWELLING (APARTMENT, DUPLEX, ETC)"/>
    <m/>
    <m/>
    <s v="IC"/>
    <s v="Invest Cont"/>
    <n v="745"/>
    <m/>
    <m/>
    <m/>
    <s v="800 W  43RD                         ST"/>
    <m/>
    <n v="34.005499999999998"/>
    <n v="-118.2872"/>
    <n v="0"/>
  </r>
  <r>
    <n v="200804645"/>
    <d v="2020-01-15T00:00:00"/>
    <d v="2020-01-12T00:00:00"/>
    <n v="450"/>
    <n v="8"/>
    <x v="12"/>
    <n v="817"/>
    <n v="2"/>
    <n v="624"/>
    <s v="BATTERY - SIMPLE ASSAULT"/>
    <s v="0448 0444 0429"/>
    <n v="21"/>
    <s v="F"/>
    <s v="W"/>
    <n v="502"/>
    <s v="MULTI-UNIT DWELLING (APARTMENT, DUPLEX, ETC)"/>
    <n v="400"/>
    <s v="STRONG-ARM (HANDS, FIST, FEET OR BODILY FORCE)"/>
    <s v="AO"/>
    <s v="Adult Other"/>
    <n v="624"/>
    <m/>
    <m/>
    <m/>
    <s v="1000    TIVERTON                     AV"/>
    <m/>
    <n v="34.062100000000001"/>
    <n v="-118.44280000000001"/>
    <n v="0"/>
  </r>
  <r>
    <n v="200607885"/>
    <d v="2020-03-14T00:00:00"/>
    <d v="2020-03-14T00:00:00"/>
    <n v="200"/>
    <n v="6"/>
    <x v="9"/>
    <n v="637"/>
    <n v="1"/>
    <n v="510"/>
    <s v="VEHICLE - STOLEN"/>
    <m/>
    <n v="0"/>
    <m/>
    <m/>
    <n v="101"/>
    <s v="STREET"/>
    <m/>
    <m/>
    <s v="IC"/>
    <s v="Invest Cont"/>
    <n v="510"/>
    <m/>
    <m/>
    <m/>
    <s v="VINE                         ST"/>
    <s v="YUCCA                        ST"/>
    <n v="34.1038"/>
    <n v="-118.3267"/>
    <n v="0"/>
  </r>
  <r>
    <n v="200716616"/>
    <d v="2020-12-02T00:00:00"/>
    <d v="2020-11-16T00:00:00"/>
    <n v="1145"/>
    <n v="7"/>
    <x v="0"/>
    <n v="702"/>
    <n v="1"/>
    <n v="330"/>
    <s v="BURGLARY FROM VEHICLE"/>
    <s v="1300 1606 0344"/>
    <n v="27"/>
    <s v="M"/>
    <s v="H"/>
    <n v="101"/>
    <s v="STREET"/>
    <m/>
    <m/>
    <s v="IC"/>
    <s v="Invest Cont"/>
    <n v="330"/>
    <m/>
    <m/>
    <m/>
    <s v="600 N  MARTEL                       AV"/>
    <m/>
    <n v="34.081800000000001"/>
    <n v="-118.3511"/>
    <n v="0"/>
  </r>
  <r>
    <n v="200911600"/>
    <d v="2020-06-25T00:00:00"/>
    <d v="2020-06-25T00:00:00"/>
    <n v="1930"/>
    <n v="9"/>
    <x v="3"/>
    <n v="964"/>
    <n v="1"/>
    <n v="310"/>
    <s v="BURGLARY"/>
    <s v="1501 0314 0358 1608 1606"/>
    <n v="71"/>
    <s v="M"/>
    <s v="A"/>
    <n v="501"/>
    <s v="SINGLE FAMILY DWELLING"/>
    <m/>
    <m/>
    <s v="AA"/>
    <s v="Adult Arrest"/>
    <n v="310"/>
    <m/>
    <m/>
    <m/>
    <s v="4800    LENNOX                       AV"/>
    <m/>
    <n v="34.157600000000002"/>
    <n v="-118.44540000000001"/>
    <n v="1"/>
  </r>
  <r>
    <n v="200910968"/>
    <d v="2020-06-12T00:00:00"/>
    <d v="2020-05-21T00:00:00"/>
    <n v="1345"/>
    <n v="9"/>
    <x v="3"/>
    <n v="964"/>
    <n v="2"/>
    <n v="354"/>
    <s v="THEFT OF IDENTITY"/>
    <s v="0377 0930 1822 1202"/>
    <n v="61"/>
    <s v="M"/>
    <s v="W"/>
    <n v="502"/>
    <s v="MULTI-UNIT DWELLING (APARTMENT, DUPLEX, ETC)"/>
    <m/>
    <m/>
    <s v="IC"/>
    <s v="Invest Cont"/>
    <n v="354"/>
    <m/>
    <m/>
    <m/>
    <s v="13900 W  RIVERSIDE                    DR"/>
    <m/>
    <n v="34.157600000000002"/>
    <n v="-118.43519999999999"/>
    <n v="0"/>
  </r>
  <r>
    <n v="201306219"/>
    <d v="2020-02-08T00:00:00"/>
    <d v="2020-02-08T00:00:00"/>
    <n v="1420"/>
    <n v="13"/>
    <x v="6"/>
    <n v="1381"/>
    <n v="2"/>
    <n v="624"/>
    <s v="BATTERY - SIMPLE ASSAULT"/>
    <s v="0400 0417 0416 0432"/>
    <n v="17"/>
    <s v="F"/>
    <s v="H"/>
    <n v="102"/>
    <s v="SIDEWALK"/>
    <n v="400"/>
    <s v="STRONG-ARM (HANDS, FIST, FEET OR BODILY FORCE)"/>
    <s v="IC"/>
    <s v="Invest Cont"/>
    <n v="624"/>
    <m/>
    <m/>
    <m/>
    <s v="42ND                         PL"/>
    <s v="AVALON                       BL"/>
    <n v="33.986199999999997"/>
    <n v="-118.2794"/>
    <n v="0"/>
  </r>
  <r>
    <n v="200918744"/>
    <d v="2020-12-22T00:00:00"/>
    <d v="2020-12-22T00:00:00"/>
    <n v="1840"/>
    <n v="9"/>
    <x v="3"/>
    <n v="994"/>
    <n v="1"/>
    <n v="210"/>
    <s v="ROBBERY"/>
    <s v="0352 0416 0446 0444 1402 1414 0913"/>
    <n v="57"/>
    <s v="F"/>
    <s v="W"/>
    <n v="501"/>
    <s v="SINGLE FAMILY DWELLING"/>
    <n v="400"/>
    <s v="STRONG-ARM (HANDS, FIST, FEET OR BODILY FORCE)"/>
    <s v="IC"/>
    <s v="Invest Cont"/>
    <n v="210"/>
    <n v="998"/>
    <m/>
    <m/>
    <s v="4000    STANSBURY                    AV"/>
    <m/>
    <n v="34.142699999999998"/>
    <n v="-118.4417"/>
    <n v="0"/>
  </r>
  <r>
    <n v="200809800"/>
    <d v="2020-05-22T00:00:00"/>
    <d v="2020-05-02T00:00:00"/>
    <n v="1330"/>
    <n v="8"/>
    <x v="12"/>
    <n v="805"/>
    <n v="2"/>
    <n v="354"/>
    <s v="THEFT OF IDENTITY"/>
    <s v="0100 1202 0923"/>
    <n v="77"/>
    <s v="M"/>
    <s v="W"/>
    <n v="501"/>
    <s v="SINGLE FAMILY DWELLING"/>
    <m/>
    <m/>
    <s v="IC"/>
    <s v="Invest Cont"/>
    <n v="354"/>
    <m/>
    <m/>
    <m/>
    <s v="15400    MILLDALE                     DR"/>
    <m/>
    <n v="34.125599999999999"/>
    <n v="-118.4675"/>
    <n v="0"/>
  </r>
  <r>
    <n v="200409308"/>
    <d v="2020-05-28T00:00:00"/>
    <d v="2020-05-28T00:00:00"/>
    <n v="100"/>
    <n v="4"/>
    <x v="4"/>
    <n v="409"/>
    <n v="1"/>
    <n v="510"/>
    <s v="VEHICLE - STOLEN"/>
    <m/>
    <n v="0"/>
    <m/>
    <m/>
    <n v="101"/>
    <s v="STREET"/>
    <m/>
    <m/>
    <s v="IC"/>
    <s v="Invest Cont"/>
    <n v="510"/>
    <m/>
    <m/>
    <m/>
    <s v="4000    GUARDIA                      AV"/>
    <m/>
    <n v="34.0914"/>
    <n v="-118.16970000000001"/>
    <n v="0"/>
  </r>
  <r>
    <n v="200412768"/>
    <d v="2020-09-15T00:00:00"/>
    <d v="2020-09-14T00:00:00"/>
    <n v="1730"/>
    <n v="4"/>
    <x v="4"/>
    <n v="478"/>
    <n v="1"/>
    <n v="510"/>
    <s v="VEHICLE - STOLEN"/>
    <m/>
    <n v="0"/>
    <m/>
    <m/>
    <n v="101"/>
    <s v="STREET"/>
    <m/>
    <m/>
    <s v="IC"/>
    <s v="Invest Cont"/>
    <n v="510"/>
    <m/>
    <m/>
    <m/>
    <s v="7TH                          ST"/>
    <s v="GRANDE VISTA                 AV"/>
    <n v="34.027000000000001"/>
    <n v="-118.2051"/>
    <n v="0"/>
  </r>
  <r>
    <n v="200608033"/>
    <d v="2020-03-16T00:00:00"/>
    <d v="2020-03-16T00:00:00"/>
    <n v="2315"/>
    <n v="6"/>
    <x v="9"/>
    <n v="646"/>
    <n v="1"/>
    <n v="230"/>
    <s v="ASSAULT WITH DEADLY WEAPON, AGGRAVATED ASSAULT"/>
    <s v="1402 0400 0416 2004 1218 0913 1202 0447"/>
    <n v="62"/>
    <s v="M"/>
    <s v="W"/>
    <n v="504"/>
    <s v="OTHER RESIDENCE"/>
    <n v="500"/>
    <s v="UNKNOWN WEAPON/OTHER WEAPON"/>
    <s v="AA"/>
    <s v="Adult Arrest"/>
    <n v="230"/>
    <n v="998"/>
    <m/>
    <m/>
    <s v="1500    SCHRADER                     BL"/>
    <m/>
    <n v="34.097999999999999"/>
    <n v="-118.33240000000001"/>
    <n v="1"/>
  </r>
  <r>
    <n v="200616646"/>
    <d v="2020-10-12T00:00:00"/>
    <d v="2020-10-07T00:00:00"/>
    <n v="1759"/>
    <n v="6"/>
    <x v="9"/>
    <n v="644"/>
    <n v="1"/>
    <n v="440"/>
    <s v="THEFT PLAIN - PETTY ($950 &amp; UNDER)"/>
    <s v="0344 0394 1822"/>
    <n v="31"/>
    <s v="M"/>
    <s v="H"/>
    <n v="501"/>
    <s v="SINGLE FAMILY DWELLING"/>
    <m/>
    <m/>
    <s v="IC"/>
    <s v="Invest Cont"/>
    <n v="440"/>
    <m/>
    <m/>
    <m/>
    <s v="7500    FOUNTAIN                     AV"/>
    <m/>
    <n v="34.096200000000003"/>
    <n v="-118.349"/>
    <n v="0"/>
  </r>
  <r>
    <n v="201209556"/>
    <d v="2020-03-20T00:00:00"/>
    <d v="2020-03-13T00:00:00"/>
    <n v="1600"/>
    <n v="12"/>
    <x v="8"/>
    <n v="1218"/>
    <n v="1"/>
    <n v="310"/>
    <s v="BURGLARY"/>
    <s v="1202 1607 0329 0344 0321 1822"/>
    <n v="59"/>
    <s v="F"/>
    <s v="B"/>
    <n v="501"/>
    <s v="SINGLE FAMILY DWELLING"/>
    <m/>
    <m/>
    <s v="IC"/>
    <s v="Invest Cont"/>
    <n v="310"/>
    <m/>
    <m/>
    <m/>
    <s v="600 W  58TH                         ST"/>
    <m/>
    <n v="33.989699999999999"/>
    <n v="-118.2842"/>
    <n v="0"/>
  </r>
  <r>
    <n v="201309918"/>
    <d v="2020-04-25T00:00:00"/>
    <d v="2020-04-25T00:00:00"/>
    <n v="1715"/>
    <n v="13"/>
    <x v="6"/>
    <n v="1309"/>
    <n v="2"/>
    <n v="756"/>
    <s v="WEAPONS POSSESSION/BOMBING"/>
    <s v="1402 1407 1419 1822"/>
    <n v="0"/>
    <s v="X"/>
    <s v="X"/>
    <n v="122"/>
    <s v="VEHICLE, PASSENGER/TRUCK"/>
    <n v="109"/>
    <s v="SEMI-AUTOMATIC PISTOL"/>
    <s v="IC"/>
    <s v="Invest Cont"/>
    <n v="756"/>
    <n v="998"/>
    <m/>
    <m/>
    <s v="SANTA MONICA                 FY"/>
    <s v="ALAMEDA                      ST"/>
    <n v="34.024099999999997"/>
    <n v="-118.232"/>
    <n v="0"/>
  </r>
  <r>
    <n v="200612114"/>
    <d v="2020-07-02T00:00:00"/>
    <d v="2020-07-02T00:00:00"/>
    <n v="1655"/>
    <n v="6"/>
    <x v="9"/>
    <n v="637"/>
    <n v="1"/>
    <n v="220"/>
    <s v="ATTEMPTED ROBBERY"/>
    <s v="0312 0334 0337 0316 0344 1822"/>
    <n v="43"/>
    <s v="M"/>
    <s v="W"/>
    <n v="102"/>
    <s v="SIDEWALK"/>
    <n v="102"/>
    <s v="HAND GUN"/>
    <s v="IC"/>
    <s v="Invest Cont"/>
    <n v="220"/>
    <m/>
    <m/>
    <m/>
    <s v="GOWER"/>
    <s v="HOLLYWOOD"/>
    <n v="34.104399999999998"/>
    <n v="-118.3224"/>
    <n v="0"/>
  </r>
  <r>
    <n v="200914640"/>
    <d v="2020-09-12T00:00:00"/>
    <d v="2020-09-08T00:00:00"/>
    <n v="1113"/>
    <n v="9"/>
    <x v="3"/>
    <n v="914"/>
    <n v="1"/>
    <n v="320"/>
    <s v="BURGLARY, ATTEMPTED"/>
    <s v="0329 1602"/>
    <n v="64"/>
    <s v="F"/>
    <s v="O"/>
    <n v="120"/>
    <s v="STORAGE SHED"/>
    <m/>
    <m/>
    <s v="AO"/>
    <s v="Adult Other"/>
    <n v="320"/>
    <m/>
    <m/>
    <m/>
    <s v="15000    SHERMAN                      WY"/>
    <m/>
    <n v="34.201099999999997"/>
    <n v="-118.4605"/>
    <n v="0"/>
  </r>
  <r>
    <n v="200318492"/>
    <d v="2020-10-07T00:00:00"/>
    <d v="2020-10-01T00:00:00"/>
    <n v="1400"/>
    <n v="3"/>
    <x v="2"/>
    <n v="374"/>
    <n v="1"/>
    <n v="510"/>
    <s v="VEHICLE - STOLEN"/>
    <m/>
    <n v="0"/>
    <m/>
    <m/>
    <n v="101"/>
    <s v="STREET"/>
    <m/>
    <m/>
    <s v="IC"/>
    <s v="Invest Cont"/>
    <n v="510"/>
    <m/>
    <m/>
    <m/>
    <s v="39TH                         ST"/>
    <s v="3RD                          AV"/>
    <n v="34.014600000000002"/>
    <n v="-118.32040000000001"/>
    <n v="0"/>
  </r>
  <r>
    <n v="200805323"/>
    <d v="2020-01-30T00:00:00"/>
    <d v="2020-01-30T00:00:00"/>
    <n v="1310"/>
    <n v="8"/>
    <x v="12"/>
    <n v="839"/>
    <n v="1"/>
    <n v="442"/>
    <s v="SHOPLIFTING - PETTY THEFT ($950 &amp; UNDER)"/>
    <s v="1822 0325"/>
    <n v="0"/>
    <s v="X"/>
    <s v="X"/>
    <n v="203"/>
    <s v="OTHER BUSINESS"/>
    <m/>
    <m/>
    <s v="IC"/>
    <s v="Invest Cont"/>
    <n v="442"/>
    <m/>
    <m/>
    <m/>
    <s v="10200    SANTA MONICA                 BL"/>
    <m/>
    <n v="34.060499999999998"/>
    <n v="-118.41930000000001"/>
    <n v="0"/>
  </r>
  <r>
    <n v="200209750"/>
    <d v="2020-05-02T00:00:00"/>
    <d v="2020-05-02T00:00:00"/>
    <n v="1930"/>
    <n v="2"/>
    <x v="5"/>
    <n v="281"/>
    <n v="2"/>
    <n v="626"/>
    <s v="INTIMATE PARTNER - SIMPLE ASSAULT"/>
    <s v="0913 2000 1813 0344 0416 0400 1309"/>
    <n v="41"/>
    <s v="F"/>
    <s v="H"/>
    <n v="502"/>
    <s v="MULTI-UNIT DWELLING (APARTMENT, DUPLEX, ETC)"/>
    <n v="400"/>
    <s v="STRONG-ARM (HANDS, FIST, FEET OR BODILY FORCE)"/>
    <s v="AA"/>
    <s v="Adult Arrest"/>
    <n v="626"/>
    <m/>
    <m/>
    <m/>
    <s v="1200 S  LAKE                         ST"/>
    <m/>
    <n v="34.049300000000002"/>
    <n v="-118.28279999999999"/>
    <n v="1"/>
  </r>
  <r>
    <n v="201010031"/>
    <d v="2020-06-15T00:00:00"/>
    <d v="2020-06-15T00:00:00"/>
    <n v="315"/>
    <n v="10"/>
    <x v="11"/>
    <n v="1029"/>
    <n v="1"/>
    <n v="331"/>
    <s v="THEFT FROM MOTOR VEHICLE - GRAND ($950.01 AND OVER)"/>
    <s v="0344 1822 1606 0352"/>
    <n v="23"/>
    <s v="F"/>
    <s v="B"/>
    <n v="707"/>
    <s v="GARAGE/CARPORT"/>
    <m/>
    <m/>
    <s v="IC"/>
    <s v="Invest Cont"/>
    <n v="331"/>
    <m/>
    <m/>
    <m/>
    <s v="7000    WOODLEY                      AV"/>
    <m/>
    <n v="34.197600000000001"/>
    <n v="-118.4837"/>
    <n v="0"/>
  </r>
  <r>
    <n v="201222873"/>
    <d v="2020-10-19T00:00:00"/>
    <d v="2020-10-19T00:00:00"/>
    <n v="1320"/>
    <n v="12"/>
    <x v="8"/>
    <n v="1252"/>
    <n v="1"/>
    <n v="230"/>
    <s v="ASSAULT WITH DEADLY WEAPON, AGGRAVATED ASSAULT"/>
    <s v="1402 1407 1100 1309 1822 0302 0329 0450 2033 0906"/>
    <n v="33"/>
    <s v="M"/>
    <s v="B"/>
    <n v="101"/>
    <s v="STREET"/>
    <n v="109"/>
    <s v="SEMI-AUTOMATIC PISTOL"/>
    <s v="IC"/>
    <s v="Invest Cont"/>
    <n v="230"/>
    <m/>
    <m/>
    <m/>
    <s v="2400 W  67TH                         ST"/>
    <m/>
    <n v="33.978200000000001"/>
    <n v="-118.3207"/>
    <n v="0"/>
  </r>
  <r>
    <n v="200616329"/>
    <d v="2020-10-06T00:00:00"/>
    <d v="2020-10-06T00:00:00"/>
    <n v="35"/>
    <n v="6"/>
    <x v="9"/>
    <n v="647"/>
    <n v="1"/>
    <n v="350"/>
    <s v="THEFT, PERSON"/>
    <s v="1822 0400 0344 0346"/>
    <n v="24"/>
    <s v="M"/>
    <s v="H"/>
    <n v="101"/>
    <s v="STREET"/>
    <n v="400"/>
    <s v="STRONG-ARM (HANDS, FIST, FEET OR BODILY FORCE)"/>
    <s v="IC"/>
    <s v="Invest Cont"/>
    <n v="350"/>
    <m/>
    <m/>
    <m/>
    <s v="ARGYLE"/>
    <s v="HOLLYWOOD"/>
    <n v="34.101599999999998"/>
    <n v="-118.3252"/>
    <n v="0"/>
  </r>
  <r>
    <n v="200306215"/>
    <d v="2020-02-07T00:00:00"/>
    <d v="2020-02-06T00:00:00"/>
    <n v="2100"/>
    <n v="3"/>
    <x v="2"/>
    <n v="355"/>
    <n v="2"/>
    <n v="740"/>
    <s v="VANDALISM - FELONY ($400 &amp; OVER, ALL CHURCH VANDALISMS)"/>
    <s v="0329 1300"/>
    <n v="26"/>
    <s v="F"/>
    <s v="H"/>
    <n v="122"/>
    <s v="VEHICLE, PASSENGER/TRUCK"/>
    <m/>
    <m/>
    <s v="AO"/>
    <s v="Adult Other"/>
    <n v="740"/>
    <m/>
    <m/>
    <m/>
    <s v="3400 S  SAINT ANDREWS                PL"/>
    <m/>
    <n v="34.025599999999997"/>
    <n v="-118.31189999999999"/>
    <n v="0"/>
  </r>
  <r>
    <n v="201306179"/>
    <d v="2020-02-08T00:00:00"/>
    <d v="2020-02-07T00:00:00"/>
    <n v="1800"/>
    <n v="13"/>
    <x v="6"/>
    <n v="1394"/>
    <n v="1"/>
    <n v="330"/>
    <s v="BURGLARY FROM VEHICLE"/>
    <s v="0344 1609 1307"/>
    <n v="41"/>
    <s v="M"/>
    <s v="H"/>
    <n v="101"/>
    <s v="STREET"/>
    <m/>
    <m/>
    <s v="IC"/>
    <s v="Invest Cont"/>
    <n v="330"/>
    <m/>
    <m/>
    <m/>
    <s v="200 E  69TH                         ST"/>
    <m/>
    <n v="33.976999999999997"/>
    <n v="-118.2717"/>
    <n v="0"/>
  </r>
  <r>
    <n v="200516864"/>
    <d v="2020-11-18T00:00:00"/>
    <d v="2020-11-16T00:00:00"/>
    <n v="1300"/>
    <n v="5"/>
    <x v="10"/>
    <n v="513"/>
    <n v="2"/>
    <n v="745"/>
    <s v="VANDALISM - MISDEAMEANOR ($399 OR UNDER)"/>
    <s v="0329 1236"/>
    <n v="0"/>
    <s v="M"/>
    <s v="O"/>
    <n v="121"/>
    <s v="YARD (RESIDENTIAL/BUSINESS)"/>
    <m/>
    <m/>
    <s v="IC"/>
    <s v="Invest Cont"/>
    <n v="745"/>
    <m/>
    <m/>
    <m/>
    <s v="1700 W  L                            ST"/>
    <m/>
    <n v="33.784999999999997"/>
    <n v="-118.28700000000001"/>
    <n v="0"/>
  </r>
  <r>
    <n v="200118125"/>
    <d v="2020-09-17T00:00:00"/>
    <d v="2020-09-17T00:00:00"/>
    <n v="2345"/>
    <n v="1"/>
    <x v="1"/>
    <n v="153"/>
    <n v="1"/>
    <n v="330"/>
    <s v="BURGLARY FROM VEHICLE"/>
    <s v="1307 1609 1822 0329 1414 0344 2004"/>
    <n v="41"/>
    <s v="M"/>
    <s v="W"/>
    <n v="101"/>
    <s v="STREET"/>
    <n v="500"/>
    <s v="UNKNOWN WEAPON/OTHER WEAPON"/>
    <s v="AA"/>
    <s v="Adult Arrest"/>
    <n v="330"/>
    <m/>
    <m/>
    <m/>
    <s v="500 S  BROADWAY"/>
    <m/>
    <n v="34.047400000000003"/>
    <n v="-118.2513"/>
    <n v="1"/>
  </r>
  <r>
    <n v="200715693"/>
    <d v="2020-11-06T00:00:00"/>
    <d v="2020-11-06T00:00:00"/>
    <n v="1200"/>
    <n v="7"/>
    <x v="0"/>
    <n v="723"/>
    <n v="1"/>
    <n v="440"/>
    <s v="THEFT PLAIN - PETTY ($950 &amp; UNDER)"/>
    <s v="1822 0344"/>
    <n v="40"/>
    <s v="F"/>
    <s v="H"/>
    <n v="702"/>
    <s v="OFFICE BUILDING/OFFICE"/>
    <m/>
    <m/>
    <s v="IC"/>
    <s v="Invest Cont"/>
    <n v="440"/>
    <m/>
    <m/>
    <m/>
    <s v="8000 W  3RD                          ST"/>
    <m/>
    <n v="34.071800000000003"/>
    <n v="-118.36369999999999"/>
    <n v="0"/>
  </r>
  <r>
    <n v="200401210"/>
    <d v="2020-11-26T00:00:00"/>
    <d v="2020-11-26T00:00:00"/>
    <n v="1820"/>
    <n v="4"/>
    <x v="4"/>
    <n v="467"/>
    <n v="2"/>
    <n v="624"/>
    <s v="BATTERY - SIMPLE ASSAULT"/>
    <s v="0913 0554 0416"/>
    <n v="28"/>
    <s v="F"/>
    <s v="H"/>
    <n v="501"/>
    <s v="SINGLE FAMILY DWELLING"/>
    <n v="400"/>
    <s v="STRONG-ARM (HANDS, FIST, FEET OR BODILY FORCE)"/>
    <s v="AO"/>
    <s v="Adult Other"/>
    <n v="624"/>
    <m/>
    <m/>
    <m/>
    <s v="400 S  EVERGREEN                    AV"/>
    <m/>
    <n v="34.035200000000003"/>
    <n v="-118.2058"/>
    <n v="0"/>
  </r>
  <r>
    <n v="200111715"/>
    <d v="2020-05-14T00:00:00"/>
    <d v="2020-05-14T00:00:00"/>
    <n v="100"/>
    <n v="1"/>
    <x v="1"/>
    <n v="148"/>
    <n v="2"/>
    <n v="626"/>
    <s v="INTIMATE PARTNER - SIMPLE ASSAULT"/>
    <s v="2000 2004 1218 1813 1814 0913 0416 2060 0533"/>
    <n v="37"/>
    <s v="F"/>
    <s v="H"/>
    <n v="102"/>
    <s v="SIDEWALK"/>
    <n v="400"/>
    <s v="STRONG-ARM (HANDS, FIST, FEET OR BODILY FORCE)"/>
    <s v="AO"/>
    <s v="Adult Other"/>
    <n v="626"/>
    <m/>
    <m/>
    <m/>
    <s v="3RD"/>
    <s v="MAIN"/>
    <n v="34.043799999999997"/>
    <n v="-118.24160000000001"/>
    <n v="0"/>
  </r>
  <r>
    <n v="201000956"/>
    <d v="2020-11-06T00:00:00"/>
    <d v="2020-11-05T00:00:00"/>
    <n v="2347"/>
    <n v="10"/>
    <x v="11"/>
    <n v="1088"/>
    <n v="1"/>
    <n v="420"/>
    <s v="THEFT FROM MOTOR VEHICLE - PETTY ($950 &amp; UNDER)"/>
    <s v="1402 1822 1606 0344 0202 1420 0377"/>
    <n v="38"/>
    <s v="F"/>
    <s v="H"/>
    <n v="108"/>
    <s v="PARKING LOT"/>
    <m/>
    <m/>
    <s v="AA"/>
    <s v="Adult Arrest"/>
    <n v="420"/>
    <n v="998"/>
    <m/>
    <m/>
    <s v="16800    VENTURA                      BL"/>
    <m/>
    <n v="34.158799999999999"/>
    <n v="-118.49930000000001"/>
    <n v="1"/>
  </r>
  <r>
    <n v="200413458"/>
    <d v="2020-10-04T00:00:00"/>
    <d v="2020-10-04T00:00:00"/>
    <n v="1730"/>
    <n v="4"/>
    <x v="4"/>
    <n v="443"/>
    <n v="1"/>
    <n v="210"/>
    <s v="ROBBERY"/>
    <s v="0906 1822 1259 0416 0417 0400 0342 0344 0371"/>
    <n v="15"/>
    <s v="M"/>
    <s v="H"/>
    <n v="101"/>
    <s v="STREET"/>
    <n v="304"/>
    <s v="CLUB/BAT"/>
    <s v="IC"/>
    <s v="Invest Cont"/>
    <n v="210"/>
    <m/>
    <m/>
    <m/>
    <s v="SOTO"/>
    <s v="LANCASTER"/>
    <n v="34.059199999999997"/>
    <n v="-118.2"/>
    <n v="0"/>
  </r>
  <r>
    <n v="200807021"/>
    <d v="2020-03-07T00:00:00"/>
    <d v="2020-03-04T00:00:00"/>
    <n v="2030"/>
    <n v="8"/>
    <x v="12"/>
    <n v="827"/>
    <n v="2"/>
    <n v="740"/>
    <s v="VANDALISM - FELONY ($400 &amp; OVER, ALL CHURCH VANDALISMS)"/>
    <n v="329"/>
    <n v="55"/>
    <s v="M"/>
    <s v="W"/>
    <n v="122"/>
    <s v="VEHICLE, PASSENGER/TRUCK"/>
    <m/>
    <m/>
    <s v="IC"/>
    <s v="Invest Cont"/>
    <n v="740"/>
    <m/>
    <m/>
    <m/>
    <s v="11600    MONTANA                      AV"/>
    <m/>
    <n v="34.057000000000002"/>
    <n v="-118.4646"/>
    <n v="0"/>
  </r>
  <r>
    <n v="200611176"/>
    <d v="2020-06-07T00:00:00"/>
    <d v="2020-06-07T00:00:00"/>
    <n v="1530"/>
    <n v="6"/>
    <x v="9"/>
    <n v="678"/>
    <n v="2"/>
    <n v="624"/>
    <s v="BATTERY - SIMPLE ASSAULT"/>
    <s v="0400 1822 0447"/>
    <n v="57"/>
    <s v="M"/>
    <s v="H"/>
    <n v="108"/>
    <s v="PARKING LOT"/>
    <n v="306"/>
    <s v="ROCK/THROWN OBJECT"/>
    <s v="AA"/>
    <s v="Adult Arrest"/>
    <n v="624"/>
    <m/>
    <m/>
    <m/>
    <s v="700 N  WESTERN                      AV"/>
    <m/>
    <n v="34.083500000000001"/>
    <n v="-118.3091"/>
    <n v="1"/>
  </r>
  <r>
    <n v="201113332"/>
    <d v="2020-09-06T00:00:00"/>
    <d v="2020-09-04T00:00:00"/>
    <n v="1400"/>
    <n v="11"/>
    <x v="7"/>
    <n v="1175"/>
    <n v="1"/>
    <n v="341"/>
    <s v="THEFT-GRAND ($950.01 &amp; OVER)EXCPT,GUNS,FOWL,LIVESTK,PROD"/>
    <n v="344"/>
    <n v="0"/>
    <s v="X"/>
    <s v="X"/>
    <n v="109"/>
    <s v="PARK/PLAYGROUND"/>
    <m/>
    <m/>
    <s v="IC"/>
    <s v="Invest Cont"/>
    <n v="341"/>
    <m/>
    <m/>
    <m/>
    <s v="1000    ELYSIAN PARK                 DR"/>
    <m/>
    <n v="34.085700000000003"/>
    <n v="-118.2458"/>
    <n v="0"/>
  </r>
  <r>
    <n v="201116348"/>
    <d v="2020-12-05T00:00:00"/>
    <d v="2020-12-02T00:00:00"/>
    <n v="2200"/>
    <n v="11"/>
    <x v="7"/>
    <n v="1129"/>
    <n v="1"/>
    <n v="330"/>
    <s v="BURGLARY FROM VEHICLE"/>
    <s v="0344 1307"/>
    <n v="29"/>
    <s v="F"/>
    <s v="H"/>
    <n v="101"/>
    <s v="STREET"/>
    <m/>
    <m/>
    <s v="IC"/>
    <s v="Invest Cont"/>
    <n v="330"/>
    <m/>
    <m/>
    <m/>
    <s v="BRIDEWELL"/>
    <s v="HOUGH"/>
    <n v="34.116900000000001"/>
    <n v="-118.17059999999999"/>
    <n v="0"/>
  </r>
  <r>
    <n v="200607567"/>
    <d v="2020-03-08T00:00:00"/>
    <d v="2020-03-07T00:00:00"/>
    <n v="2030"/>
    <n v="6"/>
    <x v="9"/>
    <n v="622"/>
    <n v="2"/>
    <n v="740"/>
    <s v="VANDALISM - FELONY ($400 &amp; OVER, ALL CHURCH VANDALISMS)"/>
    <n v="329"/>
    <n v="39"/>
    <s v="F"/>
    <s v="W"/>
    <n v="501"/>
    <s v="SINGLE FAMILY DWELLING"/>
    <m/>
    <m/>
    <s v="IC"/>
    <s v="Invest Cont"/>
    <n v="740"/>
    <m/>
    <m/>
    <m/>
    <s v="1900    LAUREL CANYON                BL"/>
    <m/>
    <n v="34.105899999999998"/>
    <n v="-118.3668"/>
    <n v="0"/>
  </r>
  <r>
    <n v="200800692"/>
    <d v="2020-06-17T00:00:00"/>
    <d v="2020-06-17T00:00:00"/>
    <n v="1835"/>
    <n v="8"/>
    <x v="12"/>
    <n v="857"/>
    <n v="1"/>
    <n v="520"/>
    <s v="VEHICLE - ATTEMPT STOLEN"/>
    <s v="1606 1501 1402"/>
    <n v="44"/>
    <s v="F"/>
    <s v="O"/>
    <n v="301"/>
    <s v="GAS STATION"/>
    <m/>
    <m/>
    <s v="IC"/>
    <s v="Invest Cont"/>
    <n v="520"/>
    <n v="998"/>
    <m/>
    <m/>
    <s v="9000 W  PICO                         BL"/>
    <m/>
    <n v="34.055300000000003"/>
    <n v="-118.3878"/>
    <n v="0"/>
  </r>
  <r>
    <n v="201012791"/>
    <d v="2020-09-05T00:00:00"/>
    <d v="2020-09-05T00:00:00"/>
    <n v="1530"/>
    <n v="10"/>
    <x v="11"/>
    <n v="1065"/>
    <n v="2"/>
    <n v="624"/>
    <s v="BATTERY - SIMPLE ASSAULT"/>
    <s v="1822 1701 1202 0417 1420"/>
    <n v="90"/>
    <s v="M"/>
    <s v="H"/>
    <n v="406"/>
    <s v="OTHER STORE"/>
    <n v="400"/>
    <s v="STRONG-ARM (HANDS, FIST, FEET OR BODILY FORCE)"/>
    <s v="IC"/>
    <s v="Invest Cont"/>
    <n v="624"/>
    <m/>
    <m/>
    <m/>
    <s v="17900 W  VENTURA                      BL"/>
    <m/>
    <n v="34.167499999999997"/>
    <n v="-118.5226"/>
    <n v="0"/>
  </r>
  <r>
    <n v="201013010"/>
    <d v="2020-09-13T00:00:00"/>
    <d v="2020-09-13T00:00:00"/>
    <n v="230"/>
    <n v="10"/>
    <x v="11"/>
    <n v="1065"/>
    <n v="1"/>
    <n v="510"/>
    <s v="VEHICLE - STOLEN"/>
    <m/>
    <n v="0"/>
    <m/>
    <m/>
    <n v="101"/>
    <s v="STREET"/>
    <m/>
    <m/>
    <s v="IC"/>
    <s v="Invest Cont"/>
    <n v="510"/>
    <m/>
    <m/>
    <m/>
    <s v="5500    NEWCASTLE                    AV"/>
    <m/>
    <n v="34.170699999999997"/>
    <n v="-118.5244"/>
    <n v="0"/>
  </r>
  <r>
    <n v="200411247"/>
    <d v="2020-07-28T00:00:00"/>
    <d v="2020-02-20T00:00:00"/>
    <n v="2000"/>
    <n v="4"/>
    <x v="4"/>
    <n v="464"/>
    <n v="2"/>
    <n v="956"/>
    <s v="LETTERS, LEWD  -  TELEPHONE CALLS, LEWD"/>
    <s v="0342 1906 0913 1251"/>
    <n v="15"/>
    <s v="F"/>
    <s v="H"/>
    <n v="504"/>
    <s v="OTHER RESIDENCE"/>
    <m/>
    <m/>
    <s v="IC"/>
    <s v="Invest Cont"/>
    <n v="956"/>
    <m/>
    <m/>
    <m/>
    <s v="200 N  BREED                        ST"/>
    <m/>
    <n v="34.0456"/>
    <n v="-118.2101"/>
    <n v="0"/>
  </r>
  <r>
    <n v="200909332"/>
    <d v="2020-05-05T00:00:00"/>
    <d v="2020-05-04T00:00:00"/>
    <n v="455"/>
    <n v="9"/>
    <x v="3"/>
    <n v="937"/>
    <n v="1"/>
    <n v="420"/>
    <s v="THEFT FROM MOTOR VEHICLE - PETTY ($950 &amp; UNDER)"/>
    <n v="344"/>
    <n v="29"/>
    <s v="M"/>
    <s v="O"/>
    <n v="104"/>
    <s v="DRIVEWAY"/>
    <m/>
    <m/>
    <s v="IC"/>
    <s v="Invest Cont"/>
    <n v="420"/>
    <m/>
    <m/>
    <m/>
    <s v="14000    CALVERT                      ST"/>
    <m/>
    <n v="34.182200000000002"/>
    <n v="-118.43770000000001"/>
    <n v="0"/>
  </r>
  <r>
    <n v="200708960"/>
    <d v="2020-05-05T00:00:00"/>
    <d v="2020-05-05T00:00:00"/>
    <n v="2200"/>
    <n v="7"/>
    <x v="0"/>
    <n v="701"/>
    <n v="2"/>
    <n v="745"/>
    <s v="VANDALISM - MISDEAMEANOR ($399 OR UNDER)"/>
    <s v="0329 0561 1202 1309"/>
    <n v="70"/>
    <s v="M"/>
    <s v="W"/>
    <n v="502"/>
    <s v="MULTI-UNIT DWELLING (APARTMENT, DUPLEX, ETC)"/>
    <m/>
    <m/>
    <s v="AO"/>
    <s v="Adult Other"/>
    <n v="745"/>
    <m/>
    <m/>
    <m/>
    <s v="700 N  HAYWORTH                     AV"/>
    <m/>
    <n v="34.083799999999997"/>
    <n v="-118.3627"/>
    <n v="0"/>
  </r>
  <r>
    <n v="200120777"/>
    <d v="2020-11-09T00:00:00"/>
    <d v="2020-11-09T00:00:00"/>
    <n v="310"/>
    <n v="1"/>
    <x v="1"/>
    <n v="124"/>
    <n v="2"/>
    <n v="946"/>
    <s v="OTHER MISCELLANEOUS CRIME"/>
    <s v="1402 0907 0447 1822 0329 1414"/>
    <n v="52"/>
    <s v="M"/>
    <s v="H"/>
    <n v="101"/>
    <s v="STREET"/>
    <n v="212"/>
    <s v="BOTTLE"/>
    <s v="AA"/>
    <s v="Adult Arrest"/>
    <n v="946"/>
    <n v="998"/>
    <m/>
    <m/>
    <s v="200 N  LOS ANGELES                  ST"/>
    <m/>
    <n v="34.052500000000002"/>
    <n v="-118.2432"/>
    <n v="1"/>
  </r>
  <r>
    <n v="200316458"/>
    <d v="2020-08-29T00:00:00"/>
    <d v="2020-08-28T00:00:00"/>
    <n v="2100"/>
    <n v="3"/>
    <x v="2"/>
    <n v="357"/>
    <n v="1"/>
    <n v="761"/>
    <s v="BRANDISH WEAPON"/>
    <s v="1822 1309 0605 1402 0421"/>
    <n v="30"/>
    <s v="F"/>
    <s v="A"/>
    <n v="101"/>
    <s v="STREET"/>
    <n v="200"/>
    <s v="KNIFE WITH BLADE 6INCHES OR LESS"/>
    <s v="AA"/>
    <s v="Adult Arrest"/>
    <n v="761"/>
    <m/>
    <m/>
    <m/>
    <s v="NORMANDIE"/>
    <s v="EXPOSITION                   BL"/>
    <n v="34.0184"/>
    <n v="-118.3002"/>
    <n v="1"/>
  </r>
  <r>
    <n v="200715422"/>
    <d v="2020-10-27T00:00:00"/>
    <d v="2020-07-13T00:00:00"/>
    <n v="1022"/>
    <n v="7"/>
    <x v="0"/>
    <n v="762"/>
    <n v="1"/>
    <n v="341"/>
    <s v="THEFT-GRAND ($950.01 &amp; OVER)EXCPT,GUNS,FOWL,LIVESTK,PROD"/>
    <n v="394"/>
    <n v="47"/>
    <s v="F"/>
    <s v="W"/>
    <n v="502"/>
    <s v="MULTI-UNIT DWELLING (APARTMENT, DUPLEX, ETC)"/>
    <m/>
    <m/>
    <s v="IC"/>
    <s v="Invest Cont"/>
    <n v="341"/>
    <m/>
    <m/>
    <m/>
    <s v="HI POINT                     ST"/>
    <s v="SATURN                       ST"/>
    <n v="34.0501"/>
    <n v="-118.36920000000001"/>
    <n v="0"/>
  </r>
  <r>
    <n v="200307751"/>
    <d v="2020-03-02T00:00:00"/>
    <d v="2020-03-02T00:00:00"/>
    <n v="910"/>
    <n v="3"/>
    <x v="2"/>
    <n v="394"/>
    <n v="1"/>
    <n v="236"/>
    <s v="INTIMATE PARTNER - AGGRAVATED ASSAULT"/>
    <s v="1243 1813 2000 1814 0416 0446 0408 0913"/>
    <n v="33"/>
    <s v="F"/>
    <s v="B"/>
    <n v="502"/>
    <s v="MULTI-UNIT DWELLING (APARTMENT, DUPLEX, ETC)"/>
    <n v="400"/>
    <s v="STRONG-ARM (HANDS, FIST, FEET OR BODILY FORCE)"/>
    <s v="AA"/>
    <s v="Adult Arrest"/>
    <n v="236"/>
    <m/>
    <m/>
    <m/>
    <s v="2400 W  VERNON                       AV"/>
    <m/>
    <n v="34.007199999999997"/>
    <n v="-118.3201"/>
    <n v="1"/>
  </r>
  <r>
    <n v="201009815"/>
    <d v="2020-06-08T00:00:00"/>
    <d v="2020-06-05T00:00:00"/>
    <n v="1700"/>
    <n v="10"/>
    <x v="11"/>
    <n v="1033"/>
    <n v="1"/>
    <n v="331"/>
    <s v="THEFT FROM MOTOR VEHICLE - GRAND ($950.01 AND OVER)"/>
    <s v="0344 0385 1822 1202"/>
    <n v="69"/>
    <s v="M"/>
    <s v="W"/>
    <n v="101"/>
    <s v="STREET"/>
    <m/>
    <m/>
    <s v="IC"/>
    <s v="Invest Cont"/>
    <n v="331"/>
    <m/>
    <m/>
    <m/>
    <s v="19100    JOVAN                        ST"/>
    <m/>
    <n v="34.183300000000003"/>
    <n v="-118.5485"/>
    <n v="0"/>
  </r>
  <r>
    <n v="200707302"/>
    <d v="2020-03-11T00:00:00"/>
    <d v="2020-02-05T00:00:00"/>
    <n v="800"/>
    <n v="7"/>
    <x v="0"/>
    <n v="721"/>
    <n v="2"/>
    <n v="354"/>
    <s v="THEFT OF IDENTITY"/>
    <s v="0930 1822"/>
    <n v="41"/>
    <s v="F"/>
    <s v="W"/>
    <n v="502"/>
    <s v="MULTI-UNIT DWELLING (APARTMENT, DUPLEX, ETC)"/>
    <m/>
    <m/>
    <s v="IC"/>
    <s v="Invest Cont"/>
    <n v="354"/>
    <m/>
    <m/>
    <m/>
    <s v="100 S  CLARK                        DR"/>
    <m/>
    <n v="34.075299999999999"/>
    <n v="-118.3849"/>
    <n v="0"/>
  </r>
  <r>
    <n v="200808589"/>
    <d v="2020-04-22T00:00:00"/>
    <d v="2020-04-22T00:00:00"/>
    <n v="1420"/>
    <n v="8"/>
    <x v="12"/>
    <n v="892"/>
    <n v="1"/>
    <n v="220"/>
    <s v="ATTEMPTED ROBBERY"/>
    <s v="2031 2004 1300 1317 1240 1822 2035 0444 0355 0432"/>
    <n v="59"/>
    <s v="M"/>
    <s v="B"/>
    <n v="101"/>
    <s v="STREET"/>
    <n v="400"/>
    <s v="STRONG-ARM (HANDS, FIST, FEET OR BODILY FORCE)"/>
    <s v="AA"/>
    <s v="Adult Arrest"/>
    <n v="220"/>
    <m/>
    <m/>
    <m/>
    <s v="2400 S  BARRINGTON                   AV"/>
    <m/>
    <n v="34.031599999999997"/>
    <n v="-118.4457"/>
    <n v="1"/>
  </r>
  <r>
    <n v="200511002"/>
    <d v="2020-06-24T00:00:00"/>
    <d v="2020-06-08T00:00:00"/>
    <n v="1200"/>
    <n v="5"/>
    <x v="10"/>
    <n v="503"/>
    <n v="2"/>
    <n v="662"/>
    <s v="BUNCO, GRAND THEFT"/>
    <s v="0924 1822 0800 0701 0344"/>
    <n v="0"/>
    <s v="X"/>
    <s v="X"/>
    <n v="203"/>
    <s v="OTHER BUSINESS"/>
    <m/>
    <m/>
    <s v="IC"/>
    <s v="Invest Cont"/>
    <n v="662"/>
    <m/>
    <m/>
    <m/>
    <s v="25000    VERMONT                      AV"/>
    <m/>
    <n v="33.7973"/>
    <n v="-118.2908"/>
    <n v="0"/>
  </r>
  <r>
    <n v="200219111"/>
    <d v="2020-12-29T00:00:00"/>
    <d v="2020-12-28T00:00:00"/>
    <n v="1900"/>
    <n v="2"/>
    <x v="5"/>
    <n v="269"/>
    <n v="1"/>
    <n v="510"/>
    <s v="VEHICLE - STOLEN"/>
    <m/>
    <n v="0"/>
    <m/>
    <m/>
    <n v="101"/>
    <s v="STREET"/>
    <m/>
    <m/>
    <s v="IC"/>
    <s v="Invest Cont"/>
    <n v="510"/>
    <m/>
    <m/>
    <m/>
    <s v="HARTFORD                     AV"/>
    <s v="7TH                          ST"/>
    <n v="34.052199999999999"/>
    <n v="-118.26730000000001"/>
    <n v="0"/>
  </r>
  <r>
    <n v="200117294"/>
    <d v="2020-09-01T00:00:00"/>
    <d v="2020-06-17T00:00:00"/>
    <n v="1900"/>
    <n v="1"/>
    <x v="1"/>
    <n v="129"/>
    <n v="1"/>
    <n v="310"/>
    <s v="BURGLARY"/>
    <s v="1605 1822 0344"/>
    <n v="43"/>
    <s v="M"/>
    <s v="H"/>
    <n v="120"/>
    <s v="STORAGE SHED"/>
    <n v="500"/>
    <s v="UNKNOWN WEAPON/OTHER WEAPON"/>
    <s v="IC"/>
    <s v="Invest Cont"/>
    <n v="310"/>
    <m/>
    <m/>
    <m/>
    <s v="800 E  COMMERCIAL                   ST"/>
    <m/>
    <n v="34.052500000000002"/>
    <n v="-118.23009999999999"/>
    <n v="0"/>
  </r>
  <r>
    <n v="201207119"/>
    <d v="2020-02-13T00:00:00"/>
    <d v="2020-02-07T00:00:00"/>
    <n v="2300"/>
    <n v="12"/>
    <x v="8"/>
    <n v="1241"/>
    <n v="2"/>
    <n v="626"/>
    <s v="INTIMATE PARTNER - SIMPLE ASSAULT"/>
    <s v="2000 1814 0416 0446"/>
    <n v="25"/>
    <s v="F"/>
    <s v="B"/>
    <n v="501"/>
    <s v="SINGLE FAMILY DWELLING"/>
    <n v="400"/>
    <s v="STRONG-ARM (HANDS, FIST, FEET OR BODILY FORCE)"/>
    <s v="IC"/>
    <s v="Invest Cont"/>
    <n v="626"/>
    <m/>
    <m/>
    <m/>
    <s v="6400    WEST                         BL"/>
    <m/>
    <n v="33.9818"/>
    <n v="-118.3352"/>
    <n v="0"/>
  </r>
  <r>
    <n v="200617281"/>
    <d v="2020-10-27T00:00:00"/>
    <d v="2020-10-27T00:00:00"/>
    <n v="1235"/>
    <n v="6"/>
    <x v="9"/>
    <n v="629"/>
    <n v="2"/>
    <n v="664"/>
    <s v="BUNCO, PETTY THEFT"/>
    <s v="0701 1822 1202"/>
    <n v="74"/>
    <s v="F"/>
    <s v="A"/>
    <n v="501"/>
    <s v="SINGLE FAMILY DWELLING"/>
    <m/>
    <m/>
    <s v="IC"/>
    <s v="Invest Cont"/>
    <n v="664"/>
    <m/>
    <m/>
    <m/>
    <s v="5600    PARK OAK                     PL"/>
    <m/>
    <n v="34.116799999999998"/>
    <n v="-118.3113"/>
    <n v="0"/>
  </r>
  <r>
    <n v="201114079"/>
    <d v="2020-09-28T00:00:00"/>
    <d v="2020-09-27T00:00:00"/>
    <n v="530"/>
    <n v="11"/>
    <x v="7"/>
    <n v="1102"/>
    <n v="1"/>
    <n v="330"/>
    <s v="BURGLARY FROM VEHICLE"/>
    <s v="0344 1605"/>
    <n v="0"/>
    <s v="X"/>
    <s v="X"/>
    <n v="108"/>
    <s v="PARKING LOT"/>
    <m/>
    <m/>
    <s v="IC"/>
    <s v="Invest Cont"/>
    <n v="330"/>
    <m/>
    <m/>
    <m/>
    <s v="4200    VERDANT                      ST"/>
    <m/>
    <n v="34.131500000000003"/>
    <n v="-118.2657"/>
    <n v="0"/>
  </r>
  <r>
    <n v="200205631"/>
    <d v="2020-02-03T00:00:00"/>
    <d v="2020-02-03T00:00:00"/>
    <n v="1445"/>
    <n v="2"/>
    <x v="5"/>
    <n v="256"/>
    <n v="1"/>
    <n v="350"/>
    <s v="THEFT, PERSON"/>
    <s v="1822 2004 0344 0346 1252"/>
    <n v="32"/>
    <s v="M"/>
    <s v="H"/>
    <n v="102"/>
    <s v="SIDEWALK"/>
    <m/>
    <m/>
    <s v="AO"/>
    <s v="Adult Other"/>
    <n v="350"/>
    <m/>
    <m/>
    <m/>
    <s v="600 S  WESTLAKE                     AV"/>
    <m/>
    <n v="34.058500000000002"/>
    <n v="-118.274"/>
    <n v="0"/>
  </r>
  <r>
    <n v="200213709"/>
    <d v="2020-08-14T00:00:00"/>
    <d v="2020-08-13T00:00:00"/>
    <n v="2200"/>
    <n v="2"/>
    <x v="5"/>
    <n v="235"/>
    <n v="1"/>
    <n v="510"/>
    <s v="VEHICLE - STOLEN"/>
    <m/>
    <n v="0"/>
    <m/>
    <m/>
    <n v="101"/>
    <s v="STREET"/>
    <m/>
    <m/>
    <s v="IC"/>
    <s v="Invest Cont"/>
    <n v="510"/>
    <m/>
    <m/>
    <m/>
    <s v="200    ROSEMONT                     AV"/>
    <m/>
    <n v="34.069299999999998"/>
    <n v="-118.2719"/>
    <n v="0"/>
  </r>
  <r>
    <n v="200116806"/>
    <d v="2020-08-23T00:00:00"/>
    <d v="2020-08-23T00:00:00"/>
    <n v="35"/>
    <n v="1"/>
    <x v="1"/>
    <n v="153"/>
    <n v="2"/>
    <n v="626"/>
    <s v="INTIMATE PARTNER - SIMPLE ASSAULT"/>
    <s v="1814 0444 2000 0913"/>
    <n v="25"/>
    <s v="F"/>
    <s v="H"/>
    <n v="502"/>
    <s v="MULTI-UNIT DWELLING (APARTMENT, DUPLEX, ETC)"/>
    <n v="400"/>
    <s v="STRONG-ARM (HANDS, FIST, FEET OR BODILY FORCE)"/>
    <s v="IC"/>
    <s v="Invest Cont"/>
    <n v="626"/>
    <m/>
    <m/>
    <m/>
    <s v="300 W  5TH                          ST"/>
    <m/>
    <n v="34.048099999999998"/>
    <n v="-118.25069999999999"/>
    <n v="0"/>
  </r>
  <r>
    <n v="201112276"/>
    <d v="2020-08-07T00:00:00"/>
    <d v="2020-08-07T00:00:00"/>
    <n v="300"/>
    <n v="11"/>
    <x v="7"/>
    <n v="1149"/>
    <n v="1"/>
    <n v="510"/>
    <s v="VEHICLE - STOLEN"/>
    <m/>
    <n v="0"/>
    <m/>
    <m/>
    <n v="101"/>
    <s v="STREET"/>
    <m/>
    <m/>
    <s v="IC"/>
    <s v="Invest Cont"/>
    <n v="510"/>
    <m/>
    <m/>
    <m/>
    <s v="MONTE VISTA                  ST"/>
    <s v="AVENUE 54"/>
    <n v="34.107399999999998"/>
    <n v="-118.1978"/>
    <n v="0"/>
  </r>
  <r>
    <n v="201100613"/>
    <d v="2020-04-12T00:00:00"/>
    <d v="2020-04-11T00:00:00"/>
    <n v="900"/>
    <n v="11"/>
    <x v="7"/>
    <n v="1109"/>
    <n v="1"/>
    <n v="310"/>
    <s v="BURGLARY"/>
    <s v="0344 2004 0321 0314"/>
    <n v="51"/>
    <s v="M"/>
    <s v="H"/>
    <n v="501"/>
    <s v="SINGLE FAMILY DWELLING"/>
    <m/>
    <m/>
    <s v="AA"/>
    <s v="Adult Arrest"/>
    <n v="310"/>
    <m/>
    <m/>
    <m/>
    <s v="5200    LA RODA                      AV"/>
    <m/>
    <n v="34.141399999999997"/>
    <n v="-118.20480000000001"/>
    <n v="1"/>
  </r>
  <r>
    <n v="200808673"/>
    <d v="2020-04-24T00:00:00"/>
    <d v="2020-04-24T00:00:00"/>
    <n v="1120"/>
    <n v="8"/>
    <x v="12"/>
    <n v="891"/>
    <n v="2"/>
    <n v="745"/>
    <s v="VANDALISM - MISDEAMEANOR ($399 OR UNDER)"/>
    <n v="329"/>
    <n v="0"/>
    <s v="X"/>
    <s v="X"/>
    <n v="210"/>
    <s v="RESTAURANT/FAST FOOD"/>
    <m/>
    <m/>
    <s v="IC"/>
    <s v="Invest Cont"/>
    <n v="745"/>
    <m/>
    <m/>
    <m/>
    <s v="12200 W  PICO                         BL"/>
    <m/>
    <n v="34.0289"/>
    <n v="-118.4513"/>
    <n v="0"/>
  </r>
  <r>
    <n v="200709704"/>
    <d v="2020-05-27T00:00:00"/>
    <d v="2020-05-27T00:00:00"/>
    <n v="1725"/>
    <n v="7"/>
    <x v="0"/>
    <n v="723"/>
    <n v="1"/>
    <n v="440"/>
    <s v="THEFT PLAIN - PETTY ($950 &amp; UNDER)"/>
    <n v="344"/>
    <n v="46"/>
    <s v="M"/>
    <s v="W"/>
    <n v="707"/>
    <s v="GARAGE/CARPORT"/>
    <m/>
    <m/>
    <s v="IC"/>
    <s v="Invest Cont"/>
    <n v="440"/>
    <m/>
    <m/>
    <m/>
    <s v="8200 W  4TH                          ST"/>
    <m/>
    <n v="34.070599999999999"/>
    <n v="-118.3674"/>
    <n v="0"/>
  </r>
  <r>
    <n v="200415195"/>
    <d v="2020-11-23T00:00:00"/>
    <d v="2020-11-22T00:00:00"/>
    <n v="2045"/>
    <n v="4"/>
    <x v="4"/>
    <n v="499"/>
    <n v="2"/>
    <n v="626"/>
    <s v="INTIMATE PARTNER - SIMPLE ASSAULT"/>
    <s v="0913 1813 2000 0416"/>
    <n v="37"/>
    <s v="F"/>
    <s v="H"/>
    <n v="101"/>
    <s v="STREET"/>
    <n v="400"/>
    <s v="STRONG-ARM (HANDS, FIST, FEET OR BODILY FORCE)"/>
    <s v="AO"/>
    <s v="Adult Other"/>
    <n v="626"/>
    <m/>
    <m/>
    <m/>
    <s v="OLYMPIC"/>
    <s v="INDIANA                      ST"/>
    <n v="34.018900000000002"/>
    <n v="-118.1922"/>
    <n v="0"/>
  </r>
  <r>
    <n v="200815488"/>
    <d v="2020-10-20T00:00:00"/>
    <d v="2020-10-20T00:00:00"/>
    <n v="1710"/>
    <n v="8"/>
    <x v="12"/>
    <n v="833"/>
    <n v="1"/>
    <n v="442"/>
    <s v="SHOPLIFTING - PETTY THEFT ($950 &amp; UNDER)"/>
    <s v="0344 0378 1822 0216 0325"/>
    <n v="0"/>
    <s v="X"/>
    <s v="X"/>
    <n v="203"/>
    <s v="OTHER BUSINESS"/>
    <m/>
    <m/>
    <s v="IC"/>
    <s v="Invest Cont"/>
    <n v="442"/>
    <m/>
    <m/>
    <m/>
    <s v="10800    WELLWORTH                    AV"/>
    <m/>
    <n v="34.057499999999997"/>
    <n v="-118.4406"/>
    <n v="0"/>
  </r>
  <r>
    <n v="200512612"/>
    <d v="2020-08-03T00:00:00"/>
    <d v="2020-08-03T00:00:00"/>
    <n v="2235"/>
    <n v="5"/>
    <x v="10"/>
    <n v="558"/>
    <n v="1"/>
    <n v="433"/>
    <s v="DRIVING WITHOUT OWNER CONSENT (DWOC)"/>
    <s v="0605 1309"/>
    <n v="31"/>
    <s v="F"/>
    <s v="B"/>
    <n v="101"/>
    <s v="STREET"/>
    <m/>
    <m/>
    <s v="AO"/>
    <s v="Adult Other"/>
    <n v="433"/>
    <m/>
    <m/>
    <m/>
    <s v="SANTA CRUZ                   ST"/>
    <s v="PALOS VERDES                 ST"/>
    <n v="33.744199999999999"/>
    <n v="-118.2817"/>
    <n v="0"/>
  </r>
  <r>
    <n v="200511993"/>
    <d v="2020-07-18T00:00:00"/>
    <d v="2020-07-18T00:00:00"/>
    <n v="1445"/>
    <n v="5"/>
    <x v="10"/>
    <n v="526"/>
    <n v="1"/>
    <n v="520"/>
    <s v="VEHICLE - ATTEMPT STOLEN"/>
    <s v="1300 1202"/>
    <n v="59"/>
    <s v="M"/>
    <s v="H"/>
    <n v="101"/>
    <s v="STREET"/>
    <m/>
    <m/>
    <s v="IC"/>
    <s v="Invest Cont"/>
    <n v="520"/>
    <m/>
    <m/>
    <m/>
    <s v="400 W  ANAHEIM                      ST"/>
    <m/>
    <n v="33.779800000000002"/>
    <n v="-118.2664"/>
    <n v="0"/>
  </r>
  <r>
    <n v="200700819"/>
    <d v="2020-11-04T00:00:00"/>
    <d v="2020-11-02T00:00:00"/>
    <n v="1400"/>
    <n v="7"/>
    <x v="0"/>
    <n v="745"/>
    <n v="1"/>
    <n v="331"/>
    <s v="THEFT FROM MOTOR VEHICLE - GRAND ($950.01 AND OVER)"/>
    <s v="0344 1402"/>
    <n v="33"/>
    <s v="M"/>
    <s v="W"/>
    <n v="707"/>
    <s v="GARAGE/CARPORT"/>
    <m/>
    <m/>
    <s v="IC"/>
    <s v="Invest Cont"/>
    <n v="331"/>
    <n v="998"/>
    <m/>
    <m/>
    <s v="5300    SAN VICENTE                  BL"/>
    <m/>
    <n v="34.052199999999999"/>
    <n v="-118.3494"/>
    <n v="0"/>
  </r>
  <r>
    <n v="200800817"/>
    <d v="2020-10-07T00:00:00"/>
    <d v="2020-10-07T00:00:00"/>
    <n v="1350"/>
    <n v="8"/>
    <x v="12"/>
    <n v="893"/>
    <n v="2"/>
    <n v="888"/>
    <s v="TRESPASSING"/>
    <s v="1822 1402"/>
    <n v="21"/>
    <s v="M"/>
    <s v="W"/>
    <n v="501"/>
    <s v="SINGLE FAMILY DWELLING"/>
    <m/>
    <m/>
    <s v="IC"/>
    <s v="Invest Cont"/>
    <n v="888"/>
    <n v="998"/>
    <m/>
    <m/>
    <s v="11000    EXPOSITION                   BL"/>
    <m/>
    <n v="34.035499999999999"/>
    <n v="-118.43210000000001"/>
    <n v="0"/>
  </r>
  <r>
    <n v="200312473"/>
    <d v="2020-06-09T00:00:00"/>
    <d v="2020-06-09T00:00:00"/>
    <n v="2105"/>
    <n v="3"/>
    <x v="2"/>
    <n v="316"/>
    <n v="1"/>
    <n v="761"/>
    <s v="BRANDISH WEAPON"/>
    <s v="1402 0421 0334 1309 0319 0913 0558 2004"/>
    <n v="44"/>
    <s v="F"/>
    <s v="B"/>
    <n v="501"/>
    <s v="SINGLE FAMILY DWELLING"/>
    <n v="215"/>
    <s v="MACHETE"/>
    <s v="AA"/>
    <s v="Adult Arrest"/>
    <n v="761"/>
    <n v="930"/>
    <m/>
    <m/>
    <s v="1700 W  25TH                         ST"/>
    <m/>
    <n v="34.033700000000003"/>
    <n v="-118.30029999999999"/>
    <n v="1"/>
  </r>
  <r>
    <n v="200414042"/>
    <d v="2020-10-20T00:00:00"/>
    <d v="2020-10-20T00:00:00"/>
    <n v="1400"/>
    <n v="4"/>
    <x v="4"/>
    <n v="499"/>
    <n v="1"/>
    <n v="510"/>
    <s v="VEHICLE - STOLEN"/>
    <m/>
    <n v="0"/>
    <m/>
    <m/>
    <n v="101"/>
    <s v="STREET"/>
    <m/>
    <m/>
    <s v="IC"/>
    <s v="Invest Cont"/>
    <n v="510"/>
    <m/>
    <m/>
    <m/>
    <s v="SPENCE                       ST"/>
    <s v="UNION PACIFIC"/>
    <n v="34.016599999999997"/>
    <n v="-118.2028"/>
    <n v="0"/>
  </r>
  <r>
    <n v="200308632"/>
    <d v="2020-03-16T00:00:00"/>
    <d v="2020-03-15T00:00:00"/>
    <n v="1800"/>
    <n v="3"/>
    <x v="2"/>
    <n v="376"/>
    <n v="1"/>
    <n v="510"/>
    <s v="VEHICLE - STOLEN"/>
    <m/>
    <n v="0"/>
    <m/>
    <m/>
    <n v="101"/>
    <s v="STREET"/>
    <m/>
    <m/>
    <s v="IC"/>
    <s v="Invest Cont"/>
    <n v="510"/>
    <m/>
    <m/>
    <m/>
    <s v="WESTERN"/>
    <s v="38TH"/>
    <n v="34.016500000000001"/>
    <n v="-118.30889999999999"/>
    <n v="0"/>
  </r>
  <r>
    <n v="200608724"/>
    <d v="2020-04-04T00:00:00"/>
    <d v="2020-04-04T00:00:00"/>
    <n v="930"/>
    <n v="6"/>
    <x v="9"/>
    <n v="657"/>
    <n v="2"/>
    <n v="624"/>
    <s v="BATTERY - SIMPLE ASSAULT"/>
    <s v="0400 0444 1822"/>
    <n v="32"/>
    <s v="M"/>
    <s v="H"/>
    <n v="116"/>
    <s v="OTHER/OUTSIDE"/>
    <n v="400"/>
    <s v="STRONG-ARM (HANDS, FIST, FEET OR BODILY FORCE)"/>
    <s v="IC"/>
    <s v="Invest Cont"/>
    <n v="624"/>
    <m/>
    <m/>
    <m/>
    <s v="5500    SIERRA VISTA                 AV"/>
    <m/>
    <n v="34.089599999999997"/>
    <n v="-118.31140000000001"/>
    <n v="0"/>
  </r>
  <r>
    <n v="200713008"/>
    <d v="2020-08-21T00:00:00"/>
    <d v="2020-07-09T00:00:00"/>
    <n v="1000"/>
    <n v="7"/>
    <x v="0"/>
    <n v="721"/>
    <n v="2"/>
    <n v="668"/>
    <s v="EMBEZZLEMENT, GRAND THEFT ($950.01 &amp; OVER)"/>
    <n v="1402"/>
    <n v="0"/>
    <s v="M"/>
    <s v="W"/>
    <n v="203"/>
    <s v="OTHER BUSINESS"/>
    <m/>
    <m/>
    <s v="IC"/>
    <s v="Invest Cont"/>
    <n v="668"/>
    <n v="998"/>
    <m/>
    <m/>
    <s v="8500    BURTON                       WY"/>
    <m/>
    <n v="34.0717"/>
    <n v="-118.3771"/>
    <n v="0"/>
  </r>
  <r>
    <n v="200214838"/>
    <d v="2020-09-10T00:00:00"/>
    <d v="2020-09-10T00:00:00"/>
    <n v="1"/>
    <n v="2"/>
    <x v="5"/>
    <n v="257"/>
    <n v="2"/>
    <n v="900"/>
    <s v="VIOLATION OF COURT ORDER"/>
    <s v="2038 0913 0602 0561"/>
    <n v="45"/>
    <s v="F"/>
    <s v="H"/>
    <n v="502"/>
    <s v="MULTI-UNIT DWELLING (APARTMENT, DUPLEX, ETC)"/>
    <m/>
    <m/>
    <s v="IC"/>
    <s v="Invest Cont"/>
    <n v="900"/>
    <m/>
    <m/>
    <m/>
    <s v="400    UNION                        DR"/>
    <m/>
    <n v="34.057299999999998"/>
    <n v="-118.26860000000001"/>
    <n v="0"/>
  </r>
  <r>
    <n v="200910532"/>
    <d v="2020-06-04T00:00:00"/>
    <d v="2020-06-03T00:00:00"/>
    <n v="1600"/>
    <n v="9"/>
    <x v="3"/>
    <n v="998"/>
    <n v="1"/>
    <n v="510"/>
    <s v="VEHICLE - STOLEN"/>
    <m/>
    <n v="0"/>
    <m/>
    <m/>
    <n v="101"/>
    <s v="STREET"/>
    <m/>
    <m/>
    <s v="IC"/>
    <s v="Invest Cont"/>
    <n v="510"/>
    <m/>
    <m/>
    <m/>
    <s v="13100    VALLEYHEART                  DR"/>
    <m/>
    <n v="34.147399999999998"/>
    <n v="-118.4183"/>
    <n v="0"/>
  </r>
  <r>
    <n v="200617160"/>
    <d v="2020-10-25T00:00:00"/>
    <d v="2020-10-25T00:00:00"/>
    <n v="5"/>
    <n v="6"/>
    <x v="9"/>
    <n v="636"/>
    <n v="2"/>
    <n v="626"/>
    <s v="INTIMATE PARTNER - SIMPLE ASSAULT"/>
    <s v="2000 0400 0416"/>
    <n v="44"/>
    <s v="F"/>
    <s v="H"/>
    <n v="707"/>
    <s v="GARAGE/CARPORT"/>
    <n v="400"/>
    <s v="STRONG-ARM (HANDS, FIST, FEET OR BODILY FORCE)"/>
    <s v="IC"/>
    <s v="Invest Cont"/>
    <n v="626"/>
    <m/>
    <m/>
    <m/>
    <s v="HOLLYWOOD                    BL"/>
    <s v="CHEROKEE                     AV"/>
    <n v="34.101599999999998"/>
    <n v="-118.33499999999999"/>
    <n v="0"/>
  </r>
  <r>
    <n v="200610592"/>
    <d v="2020-05-24T00:00:00"/>
    <d v="2020-05-24T00:00:00"/>
    <n v="1520"/>
    <n v="6"/>
    <x v="9"/>
    <n v="668"/>
    <n v="1"/>
    <n v="761"/>
    <s v="BRANDISH WEAPON"/>
    <s v="0400 0334 1218 1822"/>
    <n v="33"/>
    <s v="M"/>
    <s v="H"/>
    <n v="116"/>
    <s v="OTHER/OUTSIDE"/>
    <n v="109"/>
    <s v="SEMI-AUTOMATIC PISTOL"/>
    <s v="IC"/>
    <s v="Invest Cont"/>
    <n v="761"/>
    <m/>
    <m/>
    <m/>
    <s v="5600    FOUNTAIN                     AV"/>
    <m/>
    <n v="34.094799999999999"/>
    <n v="-118.3109"/>
    <n v="0"/>
  </r>
  <r>
    <n v="200512688"/>
    <d v="2020-08-06T00:00:00"/>
    <d v="2020-08-06T00:00:00"/>
    <n v="45"/>
    <n v="5"/>
    <x v="10"/>
    <n v="525"/>
    <n v="2"/>
    <n v="901"/>
    <s v="VIOLATION OF RESTRAINING ORDER"/>
    <s v="2038 1202 0561 0913 1242 0602"/>
    <n v="60"/>
    <s v="F"/>
    <s v="H"/>
    <n v="501"/>
    <s v="SINGLE FAMILY DWELLING"/>
    <m/>
    <m/>
    <s v="AA"/>
    <s v="Adult Arrest"/>
    <n v="901"/>
    <m/>
    <m/>
    <m/>
    <s v="400    GULF                         AV"/>
    <m/>
    <n v="33.773600000000002"/>
    <n v="-118.2724"/>
    <n v="1"/>
  </r>
  <r>
    <n v="200913538"/>
    <d v="2020-08-15T00:00:00"/>
    <d v="2020-08-14T00:00:00"/>
    <n v="1100"/>
    <n v="9"/>
    <x v="3"/>
    <n v="985"/>
    <n v="1"/>
    <n v="510"/>
    <s v="VEHICLE - STOLEN"/>
    <m/>
    <n v="0"/>
    <m/>
    <m/>
    <n v="101"/>
    <s v="STREET"/>
    <m/>
    <m/>
    <s v="IC"/>
    <s v="Invest Cont"/>
    <n v="510"/>
    <m/>
    <m/>
    <m/>
    <s v="14400    BENEFIT                      ST"/>
    <m/>
    <n v="34.148600000000002"/>
    <n v="-118.44629999999999"/>
    <n v="0"/>
  </r>
  <r>
    <n v="201008514"/>
    <d v="2020-04-29T00:00:00"/>
    <d v="2020-04-24T00:00:00"/>
    <n v="1120"/>
    <n v="10"/>
    <x v="11"/>
    <n v="1063"/>
    <n v="2"/>
    <n v="946"/>
    <s v="OTHER MISCELLANEOUS CRIME"/>
    <m/>
    <n v="49"/>
    <s v="F"/>
    <s v="V"/>
    <n v="220"/>
    <s v="NAIL SALON"/>
    <m/>
    <m/>
    <s v="IC"/>
    <s v="Invest Cont"/>
    <n v="946"/>
    <m/>
    <m/>
    <m/>
    <s v="18300    VENTURA                      BL"/>
    <m/>
    <n v="34.168199999999999"/>
    <n v="-118.5406"/>
    <n v="0"/>
  </r>
  <r>
    <n v="201218764"/>
    <d v="2020-08-17T00:00:00"/>
    <d v="2020-08-17T00:00:00"/>
    <n v="1703"/>
    <n v="12"/>
    <x v="8"/>
    <n v="1207"/>
    <n v="2"/>
    <n v="740"/>
    <s v="VANDALISM - FELONY ($400 &amp; OVER, ALL CHURCH VANDALISMS)"/>
    <s v="0329 1822"/>
    <n v="37"/>
    <s v="F"/>
    <s v="B"/>
    <n v="501"/>
    <s v="SINGLE FAMILY DWELLING"/>
    <m/>
    <m/>
    <s v="IC"/>
    <s v="Invest Cont"/>
    <n v="740"/>
    <m/>
    <m/>
    <m/>
    <s v="900 W  50TH                         ST"/>
    <m/>
    <n v="33.997900000000001"/>
    <n v="-118.2884"/>
    <n v="0"/>
  </r>
  <r>
    <n v="200113719"/>
    <d v="2020-06-21T00:00:00"/>
    <d v="2020-06-20T00:00:00"/>
    <n v="2300"/>
    <n v="1"/>
    <x v="1"/>
    <n v="139"/>
    <n v="1"/>
    <n v="330"/>
    <s v="BURGLARY FROM VEHICLE"/>
    <s v="1609 0344 1307 0329 1822"/>
    <n v="30"/>
    <s v="M"/>
    <s v="F"/>
    <n v="101"/>
    <s v="STREET"/>
    <m/>
    <m/>
    <s v="IC"/>
    <s v="Invest Cont"/>
    <n v="330"/>
    <m/>
    <m/>
    <m/>
    <s v="2ND                          ST"/>
    <s v="GAREY                        ST"/>
    <n v="34.047199999999997"/>
    <n v="-118.23520000000001"/>
    <n v="0"/>
  </r>
  <r>
    <n v="200122696"/>
    <d v="2020-12-23T00:00:00"/>
    <d v="2020-12-23T00:00:00"/>
    <n v="940"/>
    <n v="1"/>
    <x v="1"/>
    <n v="142"/>
    <n v="1"/>
    <n v="220"/>
    <s v="ATTEMPTED ROBBERY"/>
    <s v="1822 0345 0401 0416 0344 0356 0319 1414"/>
    <n v="42"/>
    <s v="M"/>
    <s v="H"/>
    <n v="102"/>
    <s v="SIDEWALK"/>
    <n v="400"/>
    <s v="STRONG-ARM (HANDS, FIST, FEET OR BODILY FORCE)"/>
    <s v="IC"/>
    <s v="Invest Cont"/>
    <n v="220"/>
    <n v="480"/>
    <m/>
    <m/>
    <s v="500 W  5TH                          ST"/>
    <m/>
    <n v="34.051900000000003"/>
    <n v="-118.2531"/>
    <n v="0"/>
  </r>
  <r>
    <n v="200915526"/>
    <d v="2020-10-05T00:00:00"/>
    <d v="2020-10-03T00:00:00"/>
    <n v="2020"/>
    <n v="9"/>
    <x v="3"/>
    <n v="911"/>
    <n v="1"/>
    <n v="440"/>
    <s v="THEFT PLAIN - PETTY ($950 &amp; UNDER)"/>
    <s v="0344 2014"/>
    <n v="21"/>
    <s v="F"/>
    <s v="H"/>
    <n v="101"/>
    <s v="STREET"/>
    <m/>
    <m/>
    <s v="IC"/>
    <s v="Invest Cont"/>
    <n v="440"/>
    <m/>
    <m/>
    <m/>
    <s v="SEPULVEDA                    BL"/>
    <s v="VANOWEN                      ST"/>
    <n v="34.193899999999999"/>
    <n v="-118.4662"/>
    <n v="0"/>
  </r>
  <r>
    <n v="200908118"/>
    <d v="2020-04-03T00:00:00"/>
    <d v="2020-03-22T00:00:00"/>
    <n v="630"/>
    <n v="9"/>
    <x v="3"/>
    <n v="939"/>
    <n v="1"/>
    <n v="330"/>
    <s v="BURGLARY FROM VEHICLE"/>
    <s v="1302 0344"/>
    <n v="38"/>
    <s v="M"/>
    <s v="W"/>
    <n v="101"/>
    <s v="STREET"/>
    <m/>
    <m/>
    <s v="IC"/>
    <s v="Invest Cont"/>
    <n v="330"/>
    <m/>
    <m/>
    <m/>
    <s v="12900    CHANDLER                     BL"/>
    <m/>
    <n v="34.168700000000001"/>
    <n v="-118.4153"/>
    <n v="0"/>
  </r>
  <r>
    <n v="200321986"/>
    <d v="2020-12-20T00:00:00"/>
    <d v="2020-12-17T00:00:00"/>
    <n v="2145"/>
    <n v="3"/>
    <x v="2"/>
    <n v="355"/>
    <n v="2"/>
    <n v="624"/>
    <s v="BATTERY - SIMPLE ASSAULT"/>
    <s v="0342 0416 0446 1309"/>
    <n v="38"/>
    <s v="F"/>
    <s v="B"/>
    <n v="501"/>
    <s v="SINGLE FAMILY DWELLING"/>
    <n v="400"/>
    <s v="STRONG-ARM (HANDS, FIST, FEET OR BODILY FORCE)"/>
    <s v="AO"/>
    <s v="Adult Other"/>
    <n v="624"/>
    <m/>
    <m/>
    <m/>
    <s v="1900 W  JEFFERSON                    BL"/>
    <m/>
    <n v="34.025500000000001"/>
    <n v="-118.3125"/>
    <n v="0"/>
  </r>
  <r>
    <n v="200514711"/>
    <d v="2020-09-30T00:00:00"/>
    <d v="2020-09-30T00:00:00"/>
    <n v="2317"/>
    <n v="5"/>
    <x v="10"/>
    <n v="564"/>
    <n v="1"/>
    <n v="236"/>
    <s v="INTIMATE PARTNER - AGGRAVATED ASSAULT"/>
    <s v="0913 1309 2000 1814 0400"/>
    <n v="31"/>
    <s v="F"/>
    <s v="W"/>
    <n v="503"/>
    <s v="HOTEL"/>
    <n v="400"/>
    <s v="STRONG-ARM (HANDS, FIST, FEET OR BODILY FORCE)"/>
    <s v="AA"/>
    <s v="Adult Arrest"/>
    <n v="236"/>
    <m/>
    <m/>
    <m/>
    <s v="600 S  PALOS VERDES                 ST"/>
    <m/>
    <n v="33.737900000000003"/>
    <n v="-118.2814"/>
    <n v="1"/>
  </r>
  <r>
    <n v="200910730"/>
    <d v="2020-06-07T00:00:00"/>
    <d v="2020-06-05T00:00:00"/>
    <n v="900"/>
    <n v="9"/>
    <x v="3"/>
    <n v="926"/>
    <n v="1"/>
    <n v="341"/>
    <s v="THEFT-GRAND ($950.01 &amp; OVER)EXCPT,GUNS,FOWL,LIVESTK,PROD"/>
    <n v="344"/>
    <n v="53"/>
    <s v="M"/>
    <s v="B"/>
    <n v="502"/>
    <s v="MULTI-UNIT DWELLING (APARTMENT, DUPLEX, ETC)"/>
    <m/>
    <m/>
    <s v="IC"/>
    <s v="Invest Cont"/>
    <n v="341"/>
    <m/>
    <m/>
    <m/>
    <s v="14400    HAMLIN                       ST"/>
    <m/>
    <n v="34.188699999999997"/>
    <n v="-118.4465"/>
    <n v="0"/>
  </r>
  <r>
    <n v="200909000"/>
    <d v="2020-04-27T00:00:00"/>
    <d v="2020-04-25T00:00:00"/>
    <n v="1700"/>
    <n v="9"/>
    <x v="3"/>
    <n v="985"/>
    <n v="2"/>
    <n v="740"/>
    <s v="VANDALISM - FELONY ($400 &amp; OVER, ALL CHURCH VANDALISMS)"/>
    <n v="329"/>
    <n v="64"/>
    <s v="F"/>
    <s v="O"/>
    <n v="501"/>
    <s v="SINGLE FAMILY DWELLING"/>
    <m/>
    <m/>
    <s v="IC"/>
    <s v="Invest Cont"/>
    <n v="740"/>
    <m/>
    <m/>
    <m/>
    <s v="4600    LENNOX                       AV"/>
    <m/>
    <n v="34.154800000000002"/>
    <n v="-118.44540000000001"/>
    <n v="0"/>
  </r>
  <r>
    <n v="201225295"/>
    <d v="2020-11-27T00:00:00"/>
    <d v="2020-11-27T00:00:00"/>
    <n v="1315"/>
    <n v="12"/>
    <x v="8"/>
    <n v="1255"/>
    <n v="2"/>
    <n v="753"/>
    <s v="DISCHARGE FIREARMS/SHOTS FIRED"/>
    <s v="0342 1309 1100 1822 1402 1407 0216"/>
    <n v="0"/>
    <s v="X"/>
    <s v="X"/>
    <n v="102"/>
    <s v="SIDEWALK"/>
    <n v="102"/>
    <s v="HAND GUN"/>
    <s v="IC"/>
    <s v="Invest Cont"/>
    <n v="753"/>
    <m/>
    <m/>
    <m/>
    <s v="BUDLONG                      AV"/>
    <s v="77TH                         ST"/>
    <n v="33.970199999999998"/>
    <n v="-118.2962"/>
    <n v="0"/>
  </r>
  <r>
    <n v="200809203"/>
    <d v="2020-05-08T00:00:00"/>
    <d v="2020-05-08T00:00:00"/>
    <n v="1120"/>
    <n v="8"/>
    <x v="12"/>
    <n v="823"/>
    <n v="1"/>
    <n v="330"/>
    <s v="BURGLARY FROM VEHICLE"/>
    <s v="1609 0344 1822"/>
    <n v="29"/>
    <s v="F"/>
    <s v="W"/>
    <n v="101"/>
    <s v="STREET"/>
    <m/>
    <m/>
    <s v="IC"/>
    <s v="Invest Cont"/>
    <n v="330"/>
    <m/>
    <m/>
    <m/>
    <s v="TEMESCAL CAN"/>
    <s v="PACIFIC COAST                HY"/>
    <n v="34.038499999999999"/>
    <n v="-118.5258"/>
    <n v="0"/>
  </r>
  <r>
    <n v="200605912"/>
    <d v="2020-02-10T00:00:00"/>
    <d v="2020-02-09T00:00:00"/>
    <n v="1700"/>
    <n v="6"/>
    <x v="9"/>
    <n v="666"/>
    <n v="2"/>
    <n v="745"/>
    <s v="VANDALISM - MISDEAMEANOR ($399 OR UNDER)"/>
    <s v="0329 1300 1822 1307"/>
    <n v="72"/>
    <s v="M"/>
    <s v="H"/>
    <n v="101"/>
    <s v="STREET"/>
    <m/>
    <m/>
    <s v="IC"/>
    <s v="Invest Cont"/>
    <n v="745"/>
    <m/>
    <m/>
    <m/>
    <s v="COLE                         PL"/>
    <s v="SUNSET                       BL"/>
    <n v="34.097999999999999"/>
    <n v="-118.33029999999999"/>
    <n v="0"/>
  </r>
  <r>
    <n v="200100694"/>
    <d v="2020-03-20T00:00:00"/>
    <d v="2020-03-17T00:00:00"/>
    <n v="230"/>
    <n v="1"/>
    <x v="1"/>
    <n v="162"/>
    <n v="2"/>
    <n v="745"/>
    <s v="VANDALISM - MISDEAMEANOR ($399 OR UNDER)"/>
    <s v="0329 1822"/>
    <n v="0"/>
    <s v="M"/>
    <s v="W"/>
    <n v="203"/>
    <s v="OTHER BUSINESS"/>
    <m/>
    <m/>
    <s v="IC"/>
    <s v="Invest Cont"/>
    <n v="745"/>
    <m/>
    <m/>
    <m/>
    <s v="700 W  7TH                          ST"/>
    <m/>
    <n v="34.048000000000002"/>
    <n v="-118.2577"/>
    <n v="0"/>
  </r>
  <r>
    <n v="200604699"/>
    <d v="2020-01-16T00:00:00"/>
    <d v="2020-01-15T00:00:00"/>
    <n v="1800"/>
    <n v="6"/>
    <x v="9"/>
    <n v="667"/>
    <n v="1"/>
    <n v="350"/>
    <s v="THEFT, PERSON"/>
    <s v="0344 1202"/>
    <n v="78"/>
    <s v="M"/>
    <s v="O"/>
    <n v="101"/>
    <s v="STREET"/>
    <m/>
    <m/>
    <s v="IC"/>
    <s v="Invest Cont"/>
    <n v="350"/>
    <m/>
    <m/>
    <m/>
    <s v="GOWER                        ST"/>
    <s v="SANTA MONICA                 BL"/>
    <n v="34.090800000000002"/>
    <n v="-118.3223"/>
    <n v="0"/>
  </r>
  <r>
    <n v="201114433"/>
    <d v="2020-10-08T00:00:00"/>
    <d v="2020-10-08T00:00:00"/>
    <n v="900"/>
    <n v="11"/>
    <x v="7"/>
    <n v="1115"/>
    <n v="1"/>
    <n v="510"/>
    <s v="VEHICLE - STOLEN"/>
    <m/>
    <n v="0"/>
    <m/>
    <m/>
    <n v="101"/>
    <s v="STREET"/>
    <m/>
    <m/>
    <s v="IC"/>
    <s v="Invest Cont"/>
    <n v="510"/>
    <m/>
    <m/>
    <m/>
    <s v="5000 N  MAYWOOD                      AV"/>
    <m/>
    <n v="34.136699999999998"/>
    <n v="-118.2116"/>
    <n v="0"/>
  </r>
  <r>
    <n v="200209607"/>
    <d v="2020-04-29T00:00:00"/>
    <d v="2020-02-17T00:00:00"/>
    <n v="1130"/>
    <n v="2"/>
    <x v="5"/>
    <n v="236"/>
    <n v="2"/>
    <n v="354"/>
    <s v="THEFT OF IDENTITY"/>
    <s v="0923 0100"/>
    <n v="24"/>
    <s v="M"/>
    <s v="H"/>
    <n v="502"/>
    <s v="MULTI-UNIT DWELLING (APARTMENT, DUPLEX, ETC)"/>
    <m/>
    <m/>
    <s v="IC"/>
    <s v="Invest Cont"/>
    <n v="354"/>
    <m/>
    <m/>
    <m/>
    <s v="100 S  BONNIE BRAE                  ST"/>
    <m/>
    <n v="34.065600000000003"/>
    <n v="-118.26779999999999"/>
    <n v="0"/>
  </r>
  <r>
    <n v="200113458"/>
    <d v="2020-06-15T00:00:00"/>
    <d v="2020-05-31T00:00:00"/>
    <n v="900"/>
    <n v="1"/>
    <x v="1"/>
    <n v="124"/>
    <n v="2"/>
    <n v="812"/>
    <s v="CRM AGNST CHLD (13 OR UNDER) (14-15 &amp; SUSP 10 YRS OLDER)"/>
    <s v="1309 1257 0522 0552"/>
    <n v="2"/>
    <s v="M"/>
    <s v="H"/>
    <n v="122"/>
    <s v="VEHICLE, PASSENGER/TRUCK"/>
    <n v="400"/>
    <s v="STRONG-ARM (HANDS, FIST, FEET OR BODILY FORCE)"/>
    <s v="IC"/>
    <s v="Invest Cont"/>
    <n v="812"/>
    <n v="860"/>
    <m/>
    <m/>
    <s v="100 W  1ST                          ST"/>
    <m/>
    <n v="34.052199999999999"/>
    <n v="-118.24339999999999"/>
    <n v="0"/>
  </r>
  <r>
    <n v="200810158"/>
    <d v="2020-05-29T00:00:00"/>
    <d v="2020-05-29T00:00:00"/>
    <n v="1200"/>
    <n v="8"/>
    <x v="12"/>
    <n v="828"/>
    <n v="2"/>
    <n v="354"/>
    <s v="THEFT OF IDENTITY"/>
    <s v="1822 0100"/>
    <n v="63"/>
    <s v="M"/>
    <s v="O"/>
    <n v="501"/>
    <s v="SINGLE FAMILY DWELLING"/>
    <m/>
    <m/>
    <s v="IC"/>
    <s v="Invest Cont"/>
    <n v="354"/>
    <m/>
    <m/>
    <m/>
    <s v="10700    WILSHIRE                     BL"/>
    <m/>
    <n v="34.064900000000002"/>
    <n v="-118.4372"/>
    <n v="0"/>
  </r>
  <r>
    <n v="200506609"/>
    <d v="2020-03-02T00:00:00"/>
    <d v="2020-02-26T00:00:00"/>
    <n v="1300"/>
    <n v="5"/>
    <x v="10"/>
    <n v="564"/>
    <n v="2"/>
    <n v="740"/>
    <s v="VANDALISM - FELONY ($400 &amp; OVER, ALL CHURCH VANDALISMS)"/>
    <s v="1300 2000 0329 1309"/>
    <n v="25"/>
    <s v="F"/>
    <s v="B"/>
    <n v="122"/>
    <s v="VEHICLE, PASSENGER/TRUCK"/>
    <m/>
    <m/>
    <s v="AO"/>
    <s v="Adult Other"/>
    <n v="740"/>
    <m/>
    <m/>
    <m/>
    <s v="200 W  1ST                          ST"/>
    <m/>
    <n v="33.743299999999998"/>
    <n v="-118.2821"/>
    <n v="0"/>
  </r>
  <r>
    <n v="200506697"/>
    <d v="2020-03-03T00:00:00"/>
    <d v="2020-01-11T00:00:00"/>
    <n v="1130"/>
    <n v="5"/>
    <x v="10"/>
    <n v="529"/>
    <n v="2"/>
    <n v="626"/>
    <s v="INTIMATE PARTNER - SIMPLE ASSAULT"/>
    <s v="0913 2000 0416 0444 0401 1814 2004 1218"/>
    <n v="52"/>
    <s v="F"/>
    <s v="W"/>
    <n v="103"/>
    <s v="ALLEY"/>
    <n v="400"/>
    <s v="STRONG-ARM (HANDS, FIST, FEET OR BODILY FORCE)"/>
    <s v="IC"/>
    <s v="Invest Cont"/>
    <n v="626"/>
    <m/>
    <m/>
    <m/>
    <s v="BROAD                        ST"/>
    <s v="F                            ST"/>
    <n v="33.777200000000001"/>
    <n v="-118.26090000000001"/>
    <n v="0"/>
  </r>
  <r>
    <n v="200518261"/>
    <d v="2020-12-28T00:00:00"/>
    <d v="2020-12-28T00:00:00"/>
    <n v="134"/>
    <n v="5"/>
    <x v="10"/>
    <n v="522"/>
    <n v="1"/>
    <n v="210"/>
    <s v="ROBBERY"/>
    <s v="0916 0216 0354 0330 0344 0416 0429 0432 1309"/>
    <n v="47"/>
    <s v="M"/>
    <s v="H"/>
    <n v="103"/>
    <s v="ALLEY"/>
    <n v="400"/>
    <s v="STRONG-ARM (HANDS, FIST, FEET OR BODILY FORCE)"/>
    <s v="IC"/>
    <s v="Invest Cont"/>
    <n v="210"/>
    <m/>
    <m/>
    <m/>
    <s v="700 N  WILMINGTON                   BL"/>
    <m/>
    <n v="33.777900000000002"/>
    <n v="-118.274"/>
    <n v="0"/>
  </r>
  <r>
    <n v="200112979"/>
    <d v="2020-06-04T00:00:00"/>
    <d v="2020-06-04T00:00:00"/>
    <n v="1200"/>
    <n v="1"/>
    <x v="1"/>
    <n v="132"/>
    <n v="2"/>
    <n v="740"/>
    <s v="VANDALISM - FELONY ($400 &amp; OVER, ALL CHURCH VANDALISMS)"/>
    <s v="0329 0910"/>
    <n v="0"/>
    <s v="X"/>
    <s v="X"/>
    <n v="901"/>
    <s v="MTA - RED LINE - CIVIC CENTER/GRAND PARK"/>
    <m/>
    <m/>
    <s v="IC"/>
    <s v="Invest Cont"/>
    <n v="740"/>
    <m/>
    <m/>
    <m/>
    <s v="100 S  HILL                         ST"/>
    <m/>
    <n v="34.054699999999997"/>
    <n v="-118.2505"/>
    <n v="0"/>
  </r>
  <r>
    <n v="201205642"/>
    <d v="2020-01-24T00:00:00"/>
    <d v="2020-01-24T00:00:00"/>
    <n v="1015"/>
    <n v="12"/>
    <x v="8"/>
    <n v="1273"/>
    <n v="1"/>
    <n v="230"/>
    <s v="ASSAULT WITH DEADLY WEAPON, AGGRAVATED ASSAULT"/>
    <s v="1402 0913 0334 0443 0421 0417"/>
    <n v="30"/>
    <s v="M"/>
    <s v="B"/>
    <n v="501"/>
    <s v="SINGLE FAMILY DWELLING"/>
    <n v="204"/>
    <s v="FOLDING KNIFE"/>
    <s v="AO"/>
    <s v="Adult Other"/>
    <n v="230"/>
    <m/>
    <m/>
    <m/>
    <s v="8900 S  GRAMERCY                     PL"/>
    <m/>
    <n v="33.956400000000002"/>
    <n v="-118.3134"/>
    <n v="0"/>
  </r>
  <r>
    <n v="201214299"/>
    <d v="2020-06-12T00:00:00"/>
    <d v="2020-06-12T00:00:00"/>
    <n v="1030"/>
    <n v="12"/>
    <x v="8"/>
    <n v="1239"/>
    <n v="1"/>
    <n v="440"/>
    <s v="THEFT PLAIN - PETTY ($950 &amp; UNDER)"/>
    <s v="0344 0319 1822 1309"/>
    <n v="37"/>
    <s v="F"/>
    <s v="H"/>
    <n v="704"/>
    <s v="ELEMENTARY SCHOOL"/>
    <m/>
    <m/>
    <s v="AO"/>
    <s v="Adult Other"/>
    <n v="440"/>
    <m/>
    <m/>
    <m/>
    <s v="5900    BUDLONG                      AV"/>
    <m/>
    <n v="33.986699999999999"/>
    <n v="-118.2959"/>
    <n v="0"/>
  </r>
  <r>
    <n v="200212634"/>
    <d v="2020-07-16T00:00:00"/>
    <d v="2020-07-16T00:00:00"/>
    <n v="1345"/>
    <n v="2"/>
    <x v="5"/>
    <n v="249"/>
    <n v="1"/>
    <n v="236"/>
    <s v="INTIMATE PARTNER - AGGRAVATED ASSAULT"/>
    <s v="1309 2000 1310 1813 1243 0913 0416 0446 0408"/>
    <n v="42"/>
    <s v="F"/>
    <s v="B"/>
    <n v="122"/>
    <s v="VEHICLE, PASSENGER/TRUCK"/>
    <n v="400"/>
    <s v="STRONG-ARM (HANDS, FIST, FEET OR BODILY FORCE)"/>
    <s v="IC"/>
    <s v="Invest Cont"/>
    <n v="236"/>
    <m/>
    <m/>
    <m/>
    <s v="7TH                          ST"/>
    <s v="BIXEL"/>
    <n v="34.050899999999999"/>
    <n v="-118.2642"/>
    <n v="0"/>
  </r>
  <r>
    <n v="200909991"/>
    <d v="2020-05-21T00:00:00"/>
    <d v="2020-05-20T00:00:00"/>
    <n v="1600"/>
    <n v="9"/>
    <x v="3"/>
    <n v="964"/>
    <n v="1"/>
    <n v="310"/>
    <s v="BURGLARY"/>
    <s v="0358 1420 0344 1609"/>
    <n v="55"/>
    <s v="M"/>
    <s v="O"/>
    <n v="501"/>
    <s v="SINGLE FAMILY DWELLING"/>
    <m/>
    <m/>
    <s v="IC"/>
    <s v="Invest Cont"/>
    <n v="310"/>
    <m/>
    <m/>
    <m/>
    <s v="4700    KATHERINE                    AV"/>
    <m/>
    <n v="34.156399999999998"/>
    <n v="-118.4432"/>
    <n v="0"/>
  </r>
  <r>
    <n v="200916152"/>
    <d v="2020-10-19T00:00:00"/>
    <d v="2020-10-09T00:00:00"/>
    <n v="1200"/>
    <n v="9"/>
    <x v="3"/>
    <n v="979"/>
    <n v="2"/>
    <n v="662"/>
    <s v="BUNCO, GRAND THEFT"/>
    <s v="0344 1822 0701"/>
    <n v="48"/>
    <s v="F"/>
    <s v="W"/>
    <n v="501"/>
    <s v="SINGLE FAMILY DWELLING"/>
    <m/>
    <m/>
    <s v="IC"/>
    <s v="Invest Cont"/>
    <n v="662"/>
    <m/>
    <m/>
    <m/>
    <s v="4400    COLDWATER CANYON             AV"/>
    <m/>
    <n v="34.153599999999997"/>
    <n v="-118.4181"/>
    <n v="0"/>
  </r>
  <r>
    <n v="200507649"/>
    <d v="2020-03-26T00:00:00"/>
    <d v="2020-03-25T00:00:00"/>
    <n v="2100"/>
    <n v="5"/>
    <x v="10"/>
    <n v="563"/>
    <n v="1"/>
    <n v="510"/>
    <s v="VEHICLE - STOLEN"/>
    <m/>
    <n v="0"/>
    <m/>
    <m/>
    <n v="108"/>
    <s v="PARKING LOT"/>
    <m/>
    <m/>
    <s v="IC"/>
    <s v="Invest Cont"/>
    <n v="510"/>
    <m/>
    <m/>
    <m/>
    <s v="500 W  12TH                         ST"/>
    <m/>
    <n v="33.7333"/>
    <n v="-118.28789999999999"/>
    <n v="0"/>
  </r>
  <r>
    <n v="200305811"/>
    <d v="2020-01-31T00:00:00"/>
    <d v="2020-01-31T00:00:00"/>
    <n v="540"/>
    <n v="3"/>
    <x v="2"/>
    <n v="326"/>
    <n v="1"/>
    <n v="210"/>
    <s v="ROBBERY"/>
    <s v="0432 0449 0319 0334 0216 0344 0377 0305 0302 1822"/>
    <n v="43"/>
    <s v="M"/>
    <s v="H"/>
    <n v="101"/>
    <s v="STREET"/>
    <n v="109"/>
    <s v="SEMI-AUTOMATIC PISTOL"/>
    <s v="IC"/>
    <s v="Invest Cont"/>
    <n v="210"/>
    <m/>
    <m/>
    <m/>
    <s v="WESTERN                      AV"/>
    <s v="29TH                         ST"/>
    <n v="34.0291"/>
    <n v="-118.30889999999999"/>
    <n v="0"/>
  </r>
  <r>
    <n v="201308050"/>
    <d v="2020-03-13T00:00:00"/>
    <d v="2020-03-13T00:00:00"/>
    <n v="500"/>
    <n v="13"/>
    <x v="6"/>
    <n v="1363"/>
    <n v="2"/>
    <n v="626"/>
    <s v="INTIMATE PARTNER - SIMPLE ASSAULT"/>
    <s v="2000 0400 0913"/>
    <n v="31"/>
    <s v="F"/>
    <s v="H"/>
    <n v="101"/>
    <s v="STREET"/>
    <n v="400"/>
    <s v="STRONG-ARM (HANDS, FIST, FEET OR BODILY FORCE)"/>
    <s v="AO"/>
    <s v="Adult Other"/>
    <n v="626"/>
    <m/>
    <m/>
    <m/>
    <s v="4900    WADSWORTH                    AV"/>
    <m/>
    <n v="33.999299999999998"/>
    <n v="-118.2587"/>
    <n v="0"/>
  </r>
  <r>
    <n v="201008839"/>
    <d v="2020-05-08T00:00:00"/>
    <d v="2020-05-08T00:00:00"/>
    <n v="2000"/>
    <n v="10"/>
    <x v="11"/>
    <n v="1025"/>
    <n v="1"/>
    <n v="440"/>
    <s v="THEFT PLAIN - PETTY ($950 &amp; UNDER)"/>
    <s v="0344 1822 1309 0922 1214"/>
    <n v="19"/>
    <s v="F"/>
    <s v="W"/>
    <n v="605"/>
    <s v="AUTOMATED TELLER MACHINE (ATM)"/>
    <m/>
    <m/>
    <s v="IC"/>
    <s v="Invest Cont"/>
    <n v="440"/>
    <m/>
    <m/>
    <m/>
    <s v="18100    SHERMAN                      WY"/>
    <m/>
    <n v="34.201099999999997"/>
    <n v="-118.5273"/>
    <n v="0"/>
  </r>
  <r>
    <n v="201110362"/>
    <d v="2020-06-13T00:00:00"/>
    <d v="2020-06-08T00:00:00"/>
    <n v="2000"/>
    <n v="11"/>
    <x v="7"/>
    <n v="1135"/>
    <n v="1"/>
    <n v="122"/>
    <s v="RAPE, ATTEMPTED"/>
    <s v="0913 0500 0519 0527 1402 1415 1817 0540"/>
    <n v="28"/>
    <s v="F"/>
    <s v="H"/>
    <n v="501"/>
    <s v="SINGLE FAMILY DWELLING"/>
    <n v="400"/>
    <s v="STRONG-ARM (HANDS, FIST, FEET OR BODILY FORCE)"/>
    <s v="AO"/>
    <s v="Adult Other"/>
    <n v="122"/>
    <n v="821"/>
    <m/>
    <m/>
    <s v="3900    EAGLE ROCK                   BL"/>
    <m/>
    <n v="34.119199999999999"/>
    <n v="-118.23050000000001"/>
    <n v="0"/>
  </r>
  <r>
    <n v="200614937"/>
    <d v="2020-09-04T00:00:00"/>
    <d v="2020-09-04T00:00:00"/>
    <n v="1755"/>
    <n v="6"/>
    <x v="9"/>
    <n v="636"/>
    <n v="2"/>
    <n v="850"/>
    <s v="INDECENT EXPOSURE"/>
    <s v="1822 0529"/>
    <n v="22"/>
    <s v="F"/>
    <s v="W"/>
    <n v="101"/>
    <s v="STREET"/>
    <n v="400"/>
    <s v="STRONG-ARM (HANDS, FIST, FEET OR BODILY FORCE)"/>
    <s v="AA"/>
    <s v="Adult Arrest"/>
    <n v="850"/>
    <m/>
    <m/>
    <m/>
    <s v="CHEROKEE"/>
    <s v="YUCCA"/>
    <n v="34.103200000000001"/>
    <n v="-118.3348"/>
    <n v="1"/>
  </r>
  <r>
    <n v="201308887"/>
    <d v="2020-03-30T00:00:00"/>
    <d v="2020-03-30T00:00:00"/>
    <n v="1805"/>
    <n v="13"/>
    <x v="6"/>
    <n v="1371"/>
    <n v="2"/>
    <n v="624"/>
    <s v="BATTERY - SIMPLE ASSAULT"/>
    <s v="1251 0416 1822"/>
    <n v="10"/>
    <s v="M"/>
    <s v="H"/>
    <n v="102"/>
    <s v="SIDEWALK"/>
    <n v="500"/>
    <s v="UNKNOWN WEAPON/OTHER WEAPON"/>
    <s v="IC"/>
    <s v="Invest Cont"/>
    <n v="624"/>
    <m/>
    <m/>
    <m/>
    <s v="5700 S  BROADWAY"/>
    <m/>
    <n v="33.990600000000001"/>
    <n v="-118.2783"/>
    <n v="0"/>
  </r>
  <r>
    <n v="200118994"/>
    <d v="2020-10-06T00:00:00"/>
    <d v="2020-10-06T00:00:00"/>
    <n v="950"/>
    <n v="1"/>
    <x v="1"/>
    <n v="143"/>
    <n v="2"/>
    <n v="930"/>
    <s v="CRIMINAL THREATS - NO WEAPON DISPLAYED"/>
    <s v="0446 1266 2004 0447 0443 1822"/>
    <n v="49"/>
    <s v="M"/>
    <s v="H"/>
    <n v="404"/>
    <s v="DEPARTMENT STORE"/>
    <n v="500"/>
    <s v="UNKNOWN WEAPON/OTHER WEAPON"/>
    <s v="AO"/>
    <s v="Adult Other"/>
    <n v="930"/>
    <m/>
    <m/>
    <m/>
    <s v="400 S  BROADWAY"/>
    <m/>
    <n v="34.048900000000003"/>
    <n v="-118.2499"/>
    <n v="0"/>
  </r>
  <r>
    <n v="200104700"/>
    <d v="2020-01-10T00:00:00"/>
    <d v="2020-01-08T00:00:00"/>
    <n v="1845"/>
    <n v="1"/>
    <x v="1"/>
    <n v="185"/>
    <n v="1"/>
    <n v="330"/>
    <s v="BURGLARY FROM VEHICLE"/>
    <s v="0344 1609 1307 1822 0377 0329"/>
    <n v="29"/>
    <s v="M"/>
    <s v="W"/>
    <n v="108"/>
    <s v="PARKING LOT"/>
    <n v="500"/>
    <s v="UNKNOWN WEAPON/OTHER WEAPON"/>
    <s v="IC"/>
    <s v="Invest Cont"/>
    <n v="330"/>
    <m/>
    <m/>
    <m/>
    <s v="900 S  BROADWAY"/>
    <m/>
    <n v="34.042299999999997"/>
    <n v="-118.2561"/>
    <n v="0"/>
  </r>
  <r>
    <n v="200117334"/>
    <d v="2020-09-02T00:00:00"/>
    <d v="2020-07-25T00:00:00"/>
    <n v="1100"/>
    <n v="1"/>
    <x v="1"/>
    <n v="163"/>
    <n v="1"/>
    <n v="330"/>
    <s v="BURGLARY FROM VEHICLE"/>
    <s v="0386 1822 1607 0329 0344"/>
    <n v="37"/>
    <s v="M"/>
    <s v="W"/>
    <n v="108"/>
    <s v="PARKING LOT"/>
    <m/>
    <m/>
    <s v="IC"/>
    <s v="Invest Cont"/>
    <n v="330"/>
    <m/>
    <m/>
    <m/>
    <s v="800 S  BROADWAY"/>
    <m/>
    <n v="34.043399999999998"/>
    <n v="-118.255"/>
    <n v="0"/>
  </r>
  <r>
    <n v="200518206"/>
    <d v="2020-12-25T00:00:00"/>
    <d v="2020-12-25T00:00:00"/>
    <n v="1155"/>
    <n v="5"/>
    <x v="10"/>
    <n v="532"/>
    <n v="2"/>
    <n v="626"/>
    <s v="INTIMATE PARTNER - SIMPLE ASSAULT"/>
    <s v="1813 0400 2000 0913 0602 1821"/>
    <n v="51"/>
    <s v="F"/>
    <s v="O"/>
    <n v="502"/>
    <s v="MULTI-UNIT DWELLING (APARTMENT, DUPLEX, ETC)"/>
    <n v="400"/>
    <s v="STRONG-ARM (HANDS, FIST, FEET OR BODILY FORCE)"/>
    <s v="IC"/>
    <s v="Invest Cont"/>
    <n v="626"/>
    <m/>
    <m/>
    <m/>
    <s v="1100 N  WILMINGTON                   BL"/>
    <m/>
    <n v="33.784300000000002"/>
    <n v="-118.27460000000001"/>
    <n v="0"/>
  </r>
  <r>
    <n v="200318101"/>
    <d v="2020-09-28T00:00:00"/>
    <d v="2020-09-28T00:00:00"/>
    <n v="1950"/>
    <n v="3"/>
    <x v="2"/>
    <n v="351"/>
    <n v="1"/>
    <n v="420"/>
    <s v="THEFT FROM MOTOR VEHICLE - PETTY ($950 &amp; UNDER)"/>
    <s v="1606 1822 0344 1300"/>
    <n v="30"/>
    <s v="M"/>
    <s v="F"/>
    <n v="108"/>
    <s v="PARKING LOT"/>
    <m/>
    <m/>
    <s v="IC"/>
    <s v="Invest Cont"/>
    <n v="420"/>
    <m/>
    <m/>
    <m/>
    <s v="3400 S  LA BREA                      AV"/>
    <m/>
    <n v="34.021799999999999"/>
    <n v="-118.3556"/>
    <n v="0"/>
  </r>
  <r>
    <n v="200713724"/>
    <d v="2020-09-10T00:00:00"/>
    <d v="2020-09-10T00:00:00"/>
    <n v="2115"/>
    <n v="7"/>
    <x v="0"/>
    <n v="745"/>
    <n v="2"/>
    <n v="624"/>
    <s v="BATTERY - SIMPLE ASSAULT"/>
    <s v="0400 0416"/>
    <n v="64"/>
    <s v="M"/>
    <s v="O"/>
    <n v="203"/>
    <s v="OTHER BUSINESS"/>
    <n v="400"/>
    <s v="STRONG-ARM (HANDS, FIST, FEET OR BODILY FORCE)"/>
    <s v="IC"/>
    <s v="Invest Cont"/>
    <n v="624"/>
    <m/>
    <m/>
    <m/>
    <s v="5200 W  OLYMPIC                      BL"/>
    <m/>
    <n v="34.057200000000002"/>
    <n v="-118.3428"/>
    <n v="0"/>
  </r>
  <r>
    <n v="200606258"/>
    <d v="2020-02-16T00:00:00"/>
    <d v="2020-02-16T00:00:00"/>
    <n v="1500"/>
    <n v="6"/>
    <x v="9"/>
    <n v="645"/>
    <n v="2"/>
    <n v="930"/>
    <s v="CRIMINAL THREATS - NO WEAPON DISPLAYED"/>
    <s v="0421 1218 1822"/>
    <n v="69"/>
    <s v="M"/>
    <s v="W"/>
    <n v="101"/>
    <s v="STREET"/>
    <n v="511"/>
    <s v="VERBAL THREAT"/>
    <s v="IC"/>
    <s v="Invest Cont"/>
    <n v="930"/>
    <m/>
    <m/>
    <m/>
    <s v="HOLLYWOOD"/>
    <s v="ORANGE"/>
    <n v="34.101599999999998"/>
    <n v="-118.34139999999999"/>
    <n v="0"/>
  </r>
  <r>
    <n v="200405124"/>
    <d v="2020-01-29T00:00:00"/>
    <d v="2020-01-25T00:00:00"/>
    <n v="145"/>
    <n v="4"/>
    <x v="4"/>
    <n v="421"/>
    <n v="1"/>
    <n v="440"/>
    <s v="THEFT PLAIN - PETTY ($950 &amp; UNDER)"/>
    <n v="344"/>
    <n v="52"/>
    <s v="M"/>
    <s v="H"/>
    <n v="109"/>
    <s v="PARK/PLAYGROUND"/>
    <m/>
    <m/>
    <s v="IC"/>
    <s v="Invest Cont"/>
    <n v="440"/>
    <m/>
    <m/>
    <m/>
    <s v="ALBION                       ST"/>
    <s v="AVENUE 17"/>
    <n v="34.069200000000002"/>
    <n v="-118.2223"/>
    <n v="0"/>
  </r>
  <r>
    <n v="200314189"/>
    <d v="2020-07-14T00:00:00"/>
    <d v="2020-03-13T00:00:00"/>
    <n v="1700"/>
    <n v="3"/>
    <x v="2"/>
    <n v="338"/>
    <n v="1"/>
    <n v="522"/>
    <s v="VEHICLE, STOLEN - OTHER (MOTORIZED SCOOTERS, BIKES, ETC)"/>
    <s v="0344 1251 1822"/>
    <n v="20"/>
    <s v="M"/>
    <s v="B"/>
    <n v="116"/>
    <s v="OTHER/OUTSIDE"/>
    <m/>
    <m/>
    <s v="IC"/>
    <s v="Invest Cont"/>
    <n v="522"/>
    <m/>
    <m/>
    <m/>
    <s v="3100    MCCLINTOCK                   AV"/>
    <m/>
    <n v="34.0274"/>
    <n v="-118.2851"/>
    <n v="0"/>
  </r>
  <r>
    <n v="201008424"/>
    <d v="2020-04-27T00:00:00"/>
    <d v="2020-04-27T00:00:00"/>
    <n v="400"/>
    <n v="10"/>
    <x v="11"/>
    <n v="1004"/>
    <n v="2"/>
    <n v="930"/>
    <s v="CRIMINAL THREATS - NO WEAPON DISPLAYED"/>
    <s v="0913 2000 1814 1310 1309 1312 0421 0329 1307"/>
    <n v="24"/>
    <s v="F"/>
    <s v="W"/>
    <n v="101"/>
    <s v="STREET"/>
    <n v="500"/>
    <s v="UNKNOWN WEAPON/OTHER WEAPON"/>
    <s v="AO"/>
    <s v="Adult Other"/>
    <n v="930"/>
    <m/>
    <m/>
    <m/>
    <s v="8100    GARDEN GROVE                 AV"/>
    <m/>
    <n v="34.217599999999997"/>
    <n v="-118.52889999999999"/>
    <n v="0"/>
  </r>
  <r>
    <n v="201111457"/>
    <d v="2020-07-15T00:00:00"/>
    <d v="2020-07-14T00:00:00"/>
    <n v="1830"/>
    <n v="11"/>
    <x v="7"/>
    <n v="1129"/>
    <n v="1"/>
    <n v="510"/>
    <s v="VEHICLE - STOLEN"/>
    <m/>
    <n v="0"/>
    <m/>
    <m/>
    <n v="101"/>
    <s v="STREET"/>
    <m/>
    <m/>
    <s v="IC"/>
    <s v="Invest Cont"/>
    <n v="510"/>
    <m/>
    <m/>
    <m/>
    <s v="800 N  AVENUE 65"/>
    <m/>
    <n v="34.120199999999997"/>
    <n v="-118.17659999999999"/>
    <n v="0"/>
  </r>
  <r>
    <n v="200313903"/>
    <d v="2020-06-30T00:00:00"/>
    <d v="2020-06-30T00:00:00"/>
    <n v="400"/>
    <n v="3"/>
    <x v="2"/>
    <n v="356"/>
    <n v="2"/>
    <n v="745"/>
    <s v="VANDALISM - MISDEAMEANOR ($399 OR UNDER)"/>
    <s v="1300 0329 0561"/>
    <n v="58"/>
    <s v="M"/>
    <s v="H"/>
    <n v="122"/>
    <s v="VEHICLE, PASSENGER/TRUCK"/>
    <m/>
    <m/>
    <s v="IC"/>
    <s v="Invest Cont"/>
    <n v="745"/>
    <m/>
    <m/>
    <m/>
    <s v="1500 W  35TH                         ST"/>
    <m/>
    <n v="34.0246"/>
    <n v="-118.3032"/>
    <n v="0"/>
  </r>
  <r>
    <n v="200805192"/>
    <d v="2020-01-28T00:00:00"/>
    <d v="2020-01-27T00:00:00"/>
    <n v="1554"/>
    <n v="8"/>
    <x v="12"/>
    <n v="817"/>
    <n v="1"/>
    <n v="341"/>
    <s v="THEFT-GRAND ($950.01 &amp; OVER)EXCPT,GUNS,FOWL,LIVESTK,PROD"/>
    <s v="1822 1202 0344 0346"/>
    <n v="63"/>
    <s v="F"/>
    <s v="W"/>
    <n v="402"/>
    <s v="MARKET"/>
    <m/>
    <m/>
    <s v="IC"/>
    <s v="Invest Cont"/>
    <n v="341"/>
    <m/>
    <m/>
    <m/>
    <s v="10800    WEYBURN                      AV"/>
    <m/>
    <n v="34.0623"/>
    <n v="-118.4434"/>
    <n v="0"/>
  </r>
  <r>
    <n v="200409142"/>
    <d v="2020-05-23T00:00:00"/>
    <d v="2020-05-22T00:00:00"/>
    <n v="1900"/>
    <n v="4"/>
    <x v="4"/>
    <n v="408"/>
    <n v="1"/>
    <n v="510"/>
    <s v="VEHICLE - STOLEN"/>
    <m/>
    <n v="0"/>
    <m/>
    <m/>
    <n v="101"/>
    <s v="STREET"/>
    <m/>
    <m/>
    <s v="IC"/>
    <s v="Invest Cont"/>
    <n v="510"/>
    <m/>
    <m/>
    <m/>
    <s v="ROSEMEAD"/>
    <s v="NAVARETH"/>
    <n v="34.088700000000003"/>
    <n v="-118.1785"/>
    <n v="0"/>
  </r>
  <r>
    <n v="201223096"/>
    <d v="2020-10-22T00:00:00"/>
    <d v="2020-10-22T00:00:00"/>
    <n v="830"/>
    <n v="12"/>
    <x v="8"/>
    <n v="1266"/>
    <n v="2"/>
    <n v="626"/>
    <s v="INTIMATE PARTNER - SIMPLE ASSAULT"/>
    <s v="1814 2000 0913 0416 0444"/>
    <n v="52"/>
    <s v="F"/>
    <s v="H"/>
    <n v="501"/>
    <s v="SINGLE FAMILY DWELLING"/>
    <n v="400"/>
    <s v="STRONG-ARM (HANDS, FIST, FEET OR BODILY FORCE)"/>
    <s v="AO"/>
    <s v="Adult Other"/>
    <n v="626"/>
    <m/>
    <m/>
    <m/>
    <s v="900 W  80TH                         ST"/>
    <m/>
    <n v="33.966700000000003"/>
    <n v="-118.2889"/>
    <n v="0"/>
  </r>
  <r>
    <n v="200209182"/>
    <d v="2020-04-21T00:00:00"/>
    <d v="2020-04-20T00:00:00"/>
    <n v="600"/>
    <n v="2"/>
    <x v="5"/>
    <n v="249"/>
    <n v="1"/>
    <n v="510"/>
    <s v="VEHICLE - STOLEN"/>
    <m/>
    <n v="0"/>
    <m/>
    <m/>
    <n v="101"/>
    <s v="STREET"/>
    <m/>
    <m/>
    <s v="IC"/>
    <s v="Invest Cont"/>
    <n v="510"/>
    <m/>
    <m/>
    <m/>
    <s v="1100    INGRAHAM                     ST"/>
    <m/>
    <n v="34.0518"/>
    <n v="-118.2637"/>
    <n v="0"/>
  </r>
  <r>
    <n v="200122376"/>
    <d v="2020-12-14T00:00:00"/>
    <d v="2020-12-14T00:00:00"/>
    <n v="825"/>
    <n v="1"/>
    <x v="1"/>
    <n v="111"/>
    <n v="1"/>
    <n v="420"/>
    <s v="THEFT FROM MOTOR VEHICLE - PETTY ($950 &amp; UNDER)"/>
    <m/>
    <n v="0"/>
    <m/>
    <m/>
    <n v="707"/>
    <s v="GARAGE/CARPORT"/>
    <m/>
    <m/>
    <s v="IC"/>
    <s v="Invest Cont"/>
    <n v="420"/>
    <m/>
    <m/>
    <m/>
    <s v="800    CLEVELAND                    ST"/>
    <m/>
    <n v="34.063499999999998"/>
    <n v="-118.24160000000001"/>
    <n v="0"/>
  </r>
  <r>
    <n v="201107340"/>
    <d v="2020-03-14T00:00:00"/>
    <d v="2020-03-14T00:00:00"/>
    <n v="1520"/>
    <n v="11"/>
    <x v="7"/>
    <n v="1142"/>
    <n v="1"/>
    <n v="761"/>
    <s v="BRANDISH WEAPON"/>
    <s v="0334 1822 2004"/>
    <n v="36"/>
    <s v="F"/>
    <s v="H"/>
    <n v="252"/>
    <s v="COFFEE SHOP (STARBUCKS, COFFEE BEAN, PEET'S, ETC.)"/>
    <n v="211"/>
    <s v="AXE"/>
    <s v="IC"/>
    <s v="Invest Cont"/>
    <n v="761"/>
    <m/>
    <m/>
    <m/>
    <s v="1700 N  VERMONT                      AV"/>
    <m/>
    <n v="34.101799999999997"/>
    <n v="-118.29179999999999"/>
    <n v="0"/>
  </r>
  <r>
    <n v="201223732"/>
    <d v="2020-10-31T00:00:00"/>
    <d v="2020-10-31T00:00:00"/>
    <n v="2140"/>
    <n v="12"/>
    <x v="8"/>
    <n v="1259"/>
    <n v="2"/>
    <n v="624"/>
    <s v="BATTERY - SIMPLE ASSAULT"/>
    <s v="0417 0429 0416 0446 0342 1822 1309"/>
    <n v="31"/>
    <s v="M"/>
    <s v="H"/>
    <n v="101"/>
    <s v="STREET"/>
    <n v="400"/>
    <s v="STRONG-ARM (HANDS, FIST, FEET OR BODILY FORCE)"/>
    <s v="IC"/>
    <s v="Invest Cont"/>
    <n v="624"/>
    <m/>
    <m/>
    <m/>
    <s v="1000 E  75TH                         ST"/>
    <m/>
    <n v="33.972099999999998"/>
    <n v="-118.2574"/>
    <n v="0"/>
  </r>
  <r>
    <n v="200114248"/>
    <d v="2020-07-02T00:00:00"/>
    <d v="2020-07-02T00:00:00"/>
    <n v="2230"/>
    <n v="1"/>
    <x v="1"/>
    <n v="155"/>
    <n v="1"/>
    <n v="350"/>
    <s v="THEFT, PERSON"/>
    <s v="0344 1206 1218 1202 1822"/>
    <n v="66"/>
    <s v="M"/>
    <s v="H"/>
    <n v="102"/>
    <s v="SIDEWALK"/>
    <n v="400"/>
    <s v="STRONG-ARM (HANDS, FIST, FEET OR BODILY FORCE)"/>
    <s v="IC"/>
    <s v="Invest Cont"/>
    <n v="350"/>
    <m/>
    <m/>
    <m/>
    <s v="5TH"/>
    <s v="WALL"/>
    <n v="34.044899999999998"/>
    <n v="-118.2458"/>
    <n v="0"/>
  </r>
  <r>
    <n v="200508896"/>
    <d v="2020-05-01T00:00:00"/>
    <d v="2020-04-30T00:00:00"/>
    <n v="1800"/>
    <n v="5"/>
    <x v="10"/>
    <n v="563"/>
    <n v="1"/>
    <n v="520"/>
    <s v="VEHICLE - ATTEMPT STOLEN"/>
    <s v="1612 1300 0329 0344"/>
    <n v="58"/>
    <s v="M"/>
    <s v="H"/>
    <n v="101"/>
    <s v="STREET"/>
    <m/>
    <m/>
    <s v="IC"/>
    <s v="Invest Cont"/>
    <n v="520"/>
    <m/>
    <m/>
    <m/>
    <s v="11TH"/>
    <s v="PACIFIC                      AV"/>
    <n v="33.734200000000001"/>
    <n v="-118.28789999999999"/>
    <n v="0"/>
  </r>
  <r>
    <n v="200414571"/>
    <d v="2020-11-02T00:00:00"/>
    <d v="2020-11-02T00:00:00"/>
    <n v="1300"/>
    <n v="4"/>
    <x v="4"/>
    <n v="497"/>
    <n v="2"/>
    <n v="662"/>
    <s v="BUNCO, GRAND THEFT"/>
    <n v="701"/>
    <n v="40"/>
    <s v="M"/>
    <s v="W"/>
    <n v="203"/>
    <s v="OTHER BUSINESS"/>
    <m/>
    <m/>
    <s v="IC"/>
    <s v="Invest Cont"/>
    <n v="662"/>
    <m/>
    <m/>
    <m/>
    <s v="3400 E  14TH                         ST"/>
    <m/>
    <n v="34.017299999999999"/>
    <n v="-118.20659999999999"/>
    <n v="0"/>
  </r>
  <r>
    <n v="200110219"/>
    <d v="2020-04-08T00:00:00"/>
    <d v="2020-04-08T00:00:00"/>
    <n v="1430"/>
    <n v="1"/>
    <x v="1"/>
    <n v="148"/>
    <n v="2"/>
    <n v="624"/>
    <s v="BATTERY - SIMPLE ASSAULT"/>
    <s v="0416 0447 1822 1218"/>
    <n v="56"/>
    <s v="F"/>
    <s v="W"/>
    <n v="102"/>
    <s v="SIDEWALK"/>
    <n v="500"/>
    <s v="UNKNOWN WEAPON/OTHER WEAPON"/>
    <s v="IC"/>
    <s v="Invest Cont"/>
    <n v="624"/>
    <m/>
    <m/>
    <m/>
    <s v="400 S  SAN PEDRO                    ST"/>
    <m/>
    <n v="34.0458"/>
    <n v="-118.24299999999999"/>
    <n v="0"/>
  </r>
  <r>
    <n v="200406941"/>
    <d v="2020-03-15T00:00:00"/>
    <d v="2020-03-15T00:00:00"/>
    <n v="1300"/>
    <n v="4"/>
    <x v="4"/>
    <n v="421"/>
    <n v="2"/>
    <n v="740"/>
    <s v="VANDALISM - FELONY ($400 &amp; OVER, ALL CHURCH VANDALISMS)"/>
    <s v="1300 0329"/>
    <n v="36"/>
    <s v="F"/>
    <s v="W"/>
    <n v="101"/>
    <s v="STREET"/>
    <m/>
    <m/>
    <s v="IC"/>
    <s v="Invest Cont"/>
    <n v="740"/>
    <m/>
    <m/>
    <m/>
    <s v="MAIN                         ST"/>
    <s v="MOULTON                      ST"/>
    <n v="34.066000000000003"/>
    <n v="-118.2189"/>
    <n v="0"/>
  </r>
  <r>
    <n v="201307157"/>
    <d v="2020-02-22T00:00:00"/>
    <d v="2020-02-20T00:00:00"/>
    <n v="2130"/>
    <n v="13"/>
    <x v="6"/>
    <n v="1313"/>
    <n v="1"/>
    <n v="330"/>
    <s v="BURGLARY FROM VEHICLE"/>
    <n v="344"/>
    <n v="53"/>
    <s v="M"/>
    <s v="W"/>
    <n v="108"/>
    <s v="PARKING LOT"/>
    <m/>
    <m/>
    <s v="IC"/>
    <s v="Invest Cont"/>
    <n v="330"/>
    <m/>
    <m/>
    <m/>
    <s v="400 E  16TH                         ST"/>
    <m/>
    <n v="34.0319"/>
    <n v="-118.2594"/>
    <n v="0"/>
  </r>
  <r>
    <n v="200518043"/>
    <d v="2020-12-21T00:00:00"/>
    <d v="2020-12-11T00:00:00"/>
    <n v="800"/>
    <n v="5"/>
    <x v="10"/>
    <n v="521"/>
    <n v="2"/>
    <n v="740"/>
    <s v="VANDALISM - FELONY ($400 &amp; OVER, ALL CHURCH VANDALISMS)"/>
    <s v="0311 0329"/>
    <n v="0"/>
    <s v="X"/>
    <s v="X"/>
    <n v="710"/>
    <s v="OTHER PREMISE"/>
    <m/>
    <m/>
    <s v="IC"/>
    <s v="Invest Cont"/>
    <n v="740"/>
    <m/>
    <m/>
    <m/>
    <s v="CHANNEL                      AV"/>
    <s v="GAFFEY                       ST"/>
    <n v="33.753799999999998"/>
    <n v="-118.2923"/>
    <n v="0"/>
  </r>
  <r>
    <n v="200311984"/>
    <d v="2020-05-27T00:00:00"/>
    <d v="2020-05-21T00:00:00"/>
    <n v="900"/>
    <n v="3"/>
    <x v="2"/>
    <n v="355"/>
    <n v="2"/>
    <n v="664"/>
    <s v="BUNCO, PETTY THEFT"/>
    <s v="1822 0701 0121 0800 1202"/>
    <n v="68"/>
    <s v="F"/>
    <s v="B"/>
    <n v="501"/>
    <s v="SINGLE FAMILY DWELLING"/>
    <m/>
    <m/>
    <s v="IC"/>
    <s v="Invest Cont"/>
    <n v="664"/>
    <m/>
    <m/>
    <m/>
    <s v="3700 S  WILTON                       PL"/>
    <m/>
    <n v="34.020299999999999"/>
    <n v="-118.31480000000001"/>
    <n v="0"/>
  </r>
  <r>
    <n v="200709780"/>
    <d v="2020-05-29T00:00:00"/>
    <d v="2020-05-29T00:00:00"/>
    <n v="300"/>
    <n v="7"/>
    <x v="0"/>
    <n v="782"/>
    <n v="1"/>
    <n v="310"/>
    <s v="BURGLARY"/>
    <n v="344"/>
    <n v="41"/>
    <s v="M"/>
    <s v="W"/>
    <n v="501"/>
    <s v="SINGLE FAMILY DWELLING"/>
    <m/>
    <m/>
    <s v="IC"/>
    <s v="Invest Cont"/>
    <n v="310"/>
    <m/>
    <m/>
    <m/>
    <s v="5900 W  SPELTHORNE                   LN"/>
    <m/>
    <n v="34.041200000000003"/>
    <n v="-118.3711"/>
    <n v="0"/>
  </r>
  <r>
    <n v="200715239"/>
    <d v="2020-10-24T00:00:00"/>
    <d v="2020-10-12T00:00:00"/>
    <n v="2100"/>
    <n v="7"/>
    <x v="0"/>
    <n v="734"/>
    <n v="1"/>
    <n v="420"/>
    <s v="THEFT FROM MOTOR VEHICLE - PETTY ($950 &amp; UNDER)"/>
    <m/>
    <n v="0"/>
    <m/>
    <m/>
    <n v="101"/>
    <s v="STREET"/>
    <m/>
    <m/>
    <s v="IC"/>
    <s v="Invest Cont"/>
    <n v="420"/>
    <m/>
    <m/>
    <m/>
    <s v="300 S  CURSON                       AV"/>
    <m/>
    <n v="34.068800000000003"/>
    <n v="-118.3552"/>
    <n v="0"/>
  </r>
  <r>
    <n v="200208415"/>
    <d v="2020-03-31T00:00:00"/>
    <d v="2020-03-26T00:00:00"/>
    <n v="1"/>
    <n v="2"/>
    <x v="5"/>
    <n v="237"/>
    <n v="2"/>
    <n v="740"/>
    <s v="VANDALISM - FELONY ($400 &amp; OVER, ALL CHURCH VANDALISMS)"/>
    <s v="1300 0329"/>
    <n v="27"/>
    <s v="F"/>
    <s v="H"/>
    <n v="122"/>
    <s v="VEHICLE, PASSENGER/TRUCK"/>
    <m/>
    <m/>
    <s v="IC"/>
    <s v="Invest Cont"/>
    <n v="740"/>
    <m/>
    <m/>
    <m/>
    <s v="1400 W  3RD                          ST"/>
    <m/>
    <n v="34.062100000000001"/>
    <n v="-118.2619"/>
    <n v="0"/>
  </r>
  <r>
    <n v="200512012"/>
    <d v="2020-07-18T00:00:00"/>
    <d v="2020-07-18T00:00:00"/>
    <n v="1800"/>
    <n v="5"/>
    <x v="10"/>
    <n v="529"/>
    <n v="1"/>
    <n v="122"/>
    <s v="RAPE, ATTEMPTED"/>
    <s v="1822 0302 0340 0334 0520"/>
    <n v="46"/>
    <s v="F"/>
    <s v="B"/>
    <n v="102"/>
    <s v="SIDEWALK"/>
    <n v="204"/>
    <s v="FOLDING KNIFE"/>
    <s v="IC"/>
    <s v="Invest Cont"/>
    <n v="122"/>
    <m/>
    <m/>
    <m/>
    <s v="ANAHEIM"/>
    <s v="WATSON"/>
    <n v="33.780799999999999"/>
    <n v="-118.2469"/>
    <n v="0"/>
  </r>
  <r>
    <n v="200619237"/>
    <d v="2020-12-13T00:00:00"/>
    <d v="2020-12-12T00:00:00"/>
    <n v="1200"/>
    <n v="6"/>
    <x v="9"/>
    <n v="663"/>
    <n v="1"/>
    <n v="310"/>
    <s v="BURGLARY"/>
    <s v="0344 1822 1501 0329 1602 0321"/>
    <n v="32"/>
    <s v="M"/>
    <s v="W"/>
    <n v="221"/>
    <s v="PUBLIC STORAGE"/>
    <n v="500"/>
    <s v="UNKNOWN WEAPON/OTHER WEAPON"/>
    <s v="IC"/>
    <s v="Invest Cont"/>
    <n v="310"/>
    <m/>
    <m/>
    <m/>
    <s v="6800    SANTA MONICA                 BL"/>
    <m/>
    <n v="34.090699999999998"/>
    <n v="-118.33929999999999"/>
    <n v="0"/>
  </r>
  <r>
    <n v="200107420"/>
    <d v="2020-02-19T00:00:00"/>
    <d v="2020-02-19T00:00:00"/>
    <n v="650"/>
    <n v="1"/>
    <x v="1"/>
    <n v="155"/>
    <n v="1"/>
    <n v="440"/>
    <s v="THEFT PLAIN - PETTY ($950 &amp; UNDER)"/>
    <s v="0344 1218 1202 1300 1814"/>
    <n v="64"/>
    <s v="M"/>
    <s v="B"/>
    <n v="102"/>
    <s v="SIDEWALK"/>
    <m/>
    <m/>
    <s v="AO"/>
    <s v="Adult Other"/>
    <n v="440"/>
    <m/>
    <m/>
    <m/>
    <s v="500    MAPLE                        AV"/>
    <m/>
    <n v="34.045400000000001"/>
    <n v="-118.2466"/>
    <n v="0"/>
  </r>
  <r>
    <n v="200114977"/>
    <d v="2020-07-17T00:00:00"/>
    <d v="2020-07-17T00:00:00"/>
    <n v="1800"/>
    <n v="1"/>
    <x v="1"/>
    <n v="111"/>
    <n v="1"/>
    <n v="510"/>
    <s v="VEHICLE - STOLEN"/>
    <m/>
    <n v="0"/>
    <m/>
    <m/>
    <n v="101"/>
    <s v="STREET"/>
    <m/>
    <m/>
    <s v="IC"/>
    <s v="Invest Cont"/>
    <n v="510"/>
    <m/>
    <m/>
    <m/>
    <s v="600    NEW DEPOT                    ST"/>
    <m/>
    <n v="34.064999999999998"/>
    <n v="-118.2418"/>
    <n v="0"/>
  </r>
  <r>
    <n v="200408691"/>
    <d v="2020-05-10T00:00:00"/>
    <d v="2020-05-10T00:00:00"/>
    <n v="950"/>
    <n v="4"/>
    <x v="4"/>
    <n v="426"/>
    <n v="2"/>
    <n v="900"/>
    <s v="VIOLATION OF COURT ORDER"/>
    <s v="2038 2000 0913"/>
    <n v="45"/>
    <s v="F"/>
    <s v="H"/>
    <n v="504"/>
    <s v="OTHER RESIDENCE"/>
    <m/>
    <m/>
    <s v="AO"/>
    <s v="Adult Other"/>
    <n v="900"/>
    <m/>
    <m/>
    <m/>
    <s v="3300    PORTOLA                      AV"/>
    <m/>
    <n v="34.0839"/>
    <n v="-118.17310000000001"/>
    <n v="0"/>
  </r>
  <r>
    <n v="200505944"/>
    <d v="2020-02-15T00:00:00"/>
    <d v="2020-01-16T00:00:00"/>
    <n v="1200"/>
    <n v="5"/>
    <x v="10"/>
    <n v="557"/>
    <n v="2"/>
    <n v="740"/>
    <s v="VANDALISM - FELONY ($400 &amp; OVER, ALL CHURCH VANDALISMS)"/>
    <s v="0329 0603"/>
    <n v="57"/>
    <s v="M"/>
    <s v="W"/>
    <n v="502"/>
    <s v="MULTI-UNIT DWELLING (APARTMENT, DUPLEX, ETC)"/>
    <m/>
    <m/>
    <s v="AA"/>
    <s v="Adult Arrest"/>
    <n v="740"/>
    <m/>
    <m/>
    <m/>
    <s v="800 W  3RD                          ST"/>
    <m/>
    <n v="33.741500000000002"/>
    <n v="-118.2945"/>
    <n v="1"/>
  </r>
  <r>
    <n v="200709618"/>
    <d v="2020-05-25T00:00:00"/>
    <d v="2020-05-24T00:00:00"/>
    <n v="2100"/>
    <n v="7"/>
    <x v="0"/>
    <n v="702"/>
    <n v="1"/>
    <n v="310"/>
    <s v="BURGLARY"/>
    <s v="1822 1609 0321 0344"/>
    <n v="49"/>
    <s v="M"/>
    <s v="H"/>
    <n v="210"/>
    <s v="RESTAURANT/FAST FOOD"/>
    <m/>
    <m/>
    <s v="IC"/>
    <s v="Invest Cont"/>
    <n v="310"/>
    <m/>
    <m/>
    <m/>
    <s v="7400    MELROSE                      AV"/>
    <m/>
    <n v="34.083599999999997"/>
    <n v="-118.3511"/>
    <n v="0"/>
  </r>
  <r>
    <n v="200912019"/>
    <d v="2020-07-06T00:00:00"/>
    <d v="2020-07-03T00:00:00"/>
    <n v="1430"/>
    <n v="9"/>
    <x v="3"/>
    <n v="971"/>
    <n v="1"/>
    <n v="420"/>
    <s v="THEFT FROM MOTOR VEHICLE - PETTY ($950 &amp; UNDER)"/>
    <m/>
    <n v="0"/>
    <m/>
    <m/>
    <n v="108"/>
    <s v="PARKING LOT"/>
    <m/>
    <m/>
    <s v="IC"/>
    <s v="Invest Cont"/>
    <n v="420"/>
    <m/>
    <m/>
    <m/>
    <s v="15100 W  VENTURA                      BL"/>
    <m/>
    <n v="34.156399999999998"/>
    <n v="-118.46299999999999"/>
    <n v="0"/>
  </r>
  <r>
    <n v="200611065"/>
    <d v="2020-06-04T00:00:00"/>
    <d v="2020-06-04T00:00:00"/>
    <n v="2235"/>
    <n v="6"/>
    <x v="9"/>
    <n v="646"/>
    <n v="2"/>
    <n v="623"/>
    <s v="BATTERY POLICE (SIMPLE)"/>
    <s v="1212 0400"/>
    <n v="0"/>
    <s v="X"/>
    <s v="X"/>
    <n v="101"/>
    <s v="STREET"/>
    <n v="500"/>
    <s v="UNKNOWN WEAPON/OTHER WEAPON"/>
    <s v="IC"/>
    <s v="Invest Cont"/>
    <n v="623"/>
    <m/>
    <m/>
    <m/>
    <s v="CAHUENGA"/>
    <s v="SELMA"/>
    <n v="34.099800000000002"/>
    <n v="-118.3295"/>
    <n v="0"/>
  </r>
  <r>
    <n v="200204731"/>
    <d v="2020-01-15T00:00:00"/>
    <d v="2020-01-14T00:00:00"/>
    <n v="1535"/>
    <n v="2"/>
    <x v="5"/>
    <n v="245"/>
    <n v="2"/>
    <n v="662"/>
    <s v="BUNCO, GRAND THEFT"/>
    <s v="0701 0800"/>
    <n v="28"/>
    <s v="F"/>
    <s v="H"/>
    <n v="502"/>
    <s v="MULTI-UNIT DWELLING (APARTMENT, DUPLEX, ETC)"/>
    <m/>
    <m/>
    <s v="IC"/>
    <s v="Invest Cont"/>
    <n v="662"/>
    <m/>
    <m/>
    <m/>
    <s v="300 S  ALVARADO                     ST"/>
    <m/>
    <n v="34.061"/>
    <n v="-118.2775"/>
    <n v="0"/>
  </r>
  <r>
    <n v="200206608"/>
    <d v="2020-02-21T00:00:00"/>
    <d v="2020-02-21T00:00:00"/>
    <n v="930"/>
    <n v="2"/>
    <x v="5"/>
    <n v="266"/>
    <n v="2"/>
    <n v="624"/>
    <s v="BATTERY - SIMPLE ASSAULT"/>
    <s v="0913 1817 0416"/>
    <n v="40"/>
    <s v="M"/>
    <s v="W"/>
    <n v="502"/>
    <s v="MULTI-UNIT DWELLING (APARTMENT, DUPLEX, ETC)"/>
    <n v="400"/>
    <s v="STRONG-ARM (HANDS, FIST, FEET OR BODILY FORCE)"/>
    <s v="IC"/>
    <s v="Invest Cont"/>
    <n v="624"/>
    <m/>
    <m/>
    <m/>
    <s v="700    BEACON                       AV"/>
    <m/>
    <n v="34.054400000000001"/>
    <n v="-118.2723"/>
    <n v="0"/>
  </r>
  <r>
    <n v="200416134"/>
    <d v="2020-12-21T00:00:00"/>
    <d v="2020-12-21T00:00:00"/>
    <n v="800"/>
    <n v="4"/>
    <x v="4"/>
    <n v="402"/>
    <n v="2"/>
    <n v="901"/>
    <s v="VIOLATION OF RESTRAINING ORDER"/>
    <n v="2038"/>
    <n v="24"/>
    <s v="F"/>
    <s v="H"/>
    <n v="101"/>
    <s v="STREET"/>
    <m/>
    <m/>
    <s v="AA"/>
    <s v="Adult Arrest"/>
    <n v="901"/>
    <m/>
    <m/>
    <m/>
    <s v="4400    BERENICE                     AV"/>
    <m/>
    <n v="34.091999999999999"/>
    <n v="-118.2028"/>
    <n v="1"/>
  </r>
  <r>
    <n v="200812545"/>
    <d v="2020-08-02T00:00:00"/>
    <d v="2020-08-01T00:00:00"/>
    <n v="1740"/>
    <n v="8"/>
    <x v="12"/>
    <n v="839"/>
    <n v="1"/>
    <n v="320"/>
    <s v="BURGLARY, ATTEMPTED"/>
    <s v="1822 0202 1607"/>
    <n v="0"/>
    <s v="X"/>
    <s v="X"/>
    <n v="248"/>
    <s v="CELL PHONE STORE"/>
    <m/>
    <m/>
    <s v="IC"/>
    <s v="Invest Cont"/>
    <n v="320"/>
    <m/>
    <m/>
    <m/>
    <s v="10200    SANTA MONICA                 BL"/>
    <m/>
    <n v="34.06"/>
    <n v="-118.42"/>
    <n v="0"/>
  </r>
  <r>
    <n v="200707399"/>
    <d v="2020-03-14T00:00:00"/>
    <d v="2020-03-13T00:00:00"/>
    <n v="2121"/>
    <n v="7"/>
    <x v="0"/>
    <n v="701"/>
    <n v="1"/>
    <n v="330"/>
    <s v="BURGLARY FROM VEHICLE"/>
    <s v="0344 0329 1609"/>
    <n v="49"/>
    <s v="F"/>
    <s v="A"/>
    <n v="101"/>
    <s v="STREET"/>
    <m/>
    <m/>
    <s v="IC"/>
    <s v="Invest Cont"/>
    <n v="330"/>
    <m/>
    <m/>
    <m/>
    <s v="600 N  FAIRFAX                      AV"/>
    <m/>
    <n v="34.084699999999998"/>
    <n v="-118.3686"/>
    <n v="0"/>
  </r>
  <r>
    <n v="200908387"/>
    <d v="2020-04-12T00:00:00"/>
    <d v="2020-04-12T00:00:00"/>
    <n v="1205"/>
    <n v="9"/>
    <x v="3"/>
    <n v="926"/>
    <n v="1"/>
    <n v="421"/>
    <s v="THEFT FROM MOTOR VEHICLE - ATTEMPT"/>
    <n v="1501"/>
    <n v="25"/>
    <s v="M"/>
    <s v="H"/>
    <n v="108"/>
    <s v="PARKING LOT"/>
    <m/>
    <m/>
    <s v="AO"/>
    <s v="Adult Other"/>
    <n v="421"/>
    <m/>
    <m/>
    <m/>
    <s v="14400    VICTORY                      BL"/>
    <m/>
    <n v="34.190300000000001"/>
    <n v="-118.43989999999999"/>
    <n v="0"/>
  </r>
  <r>
    <n v="201115716"/>
    <d v="2020-11-14T00:00:00"/>
    <d v="2020-11-13T00:00:00"/>
    <n v="1300"/>
    <n v="11"/>
    <x v="7"/>
    <n v="1105"/>
    <n v="1"/>
    <n v="230"/>
    <s v="ASSAULT WITH DEADLY WEAPON, AGGRAVATED ASSAULT"/>
    <s v="1310 0400 0416 0913 1813 2000"/>
    <n v="39"/>
    <s v="F"/>
    <s v="H"/>
    <n v="101"/>
    <s v="STREET"/>
    <n v="307"/>
    <s v="VEHICLE"/>
    <s v="IC"/>
    <s v="Invest Cont"/>
    <n v="230"/>
    <m/>
    <m/>
    <m/>
    <s v="COLORADO                     BL"/>
    <s v="ELLENWOOD                    DR"/>
    <n v="34.14"/>
    <n v="-118.21899999999999"/>
    <n v="0"/>
  </r>
  <r>
    <n v="201104757"/>
    <d v="2020-01-18T00:00:00"/>
    <d v="2020-01-18T00:00:00"/>
    <n v="915"/>
    <n v="11"/>
    <x v="7"/>
    <n v="1145"/>
    <n v="1"/>
    <n v="330"/>
    <s v="BURGLARY FROM VEHICLE"/>
    <s v="0344 1307"/>
    <n v="63"/>
    <s v="M"/>
    <s v="W"/>
    <n v="101"/>
    <s v="STREET"/>
    <m/>
    <m/>
    <s v="IC"/>
    <s v="Invest Cont"/>
    <n v="330"/>
    <m/>
    <m/>
    <m/>
    <s v="2300    RIVERSIDE                    DR"/>
    <m/>
    <n v="34.103400000000001"/>
    <n v="-118.25239999999999"/>
    <n v="0"/>
  </r>
  <r>
    <n v="200112641"/>
    <d v="2020-06-01T00:00:00"/>
    <d v="2020-05-30T00:00:00"/>
    <n v="400"/>
    <n v="1"/>
    <x v="1"/>
    <n v="162"/>
    <n v="2"/>
    <n v="740"/>
    <s v="VANDALISM - FELONY ($400 &amp; OVER, ALL CHURCH VANDALISMS)"/>
    <n v="329"/>
    <n v="48"/>
    <s v="F"/>
    <s v="W"/>
    <n v="203"/>
    <s v="OTHER BUSINESS"/>
    <m/>
    <m/>
    <s v="IC"/>
    <s v="Invest Cont"/>
    <n v="740"/>
    <m/>
    <m/>
    <m/>
    <s v="7TH"/>
    <s v="HOPE"/>
    <n v="34.048699999999997"/>
    <n v="-118.25879999999999"/>
    <n v="0"/>
  </r>
  <r>
    <n v="200808587"/>
    <d v="2020-04-22T00:00:00"/>
    <d v="2020-04-22T00:00:00"/>
    <n v="224"/>
    <n v="8"/>
    <x v="12"/>
    <n v="835"/>
    <n v="1"/>
    <n v="331"/>
    <s v="THEFT FROM MOTOR VEHICLE - GRAND ($950.01 AND OVER)"/>
    <s v="0344 0346"/>
    <n v="34"/>
    <s v="M"/>
    <s v="W"/>
    <n v="101"/>
    <s v="STREET"/>
    <m/>
    <m/>
    <s v="IC"/>
    <s v="Invest Cont"/>
    <n v="331"/>
    <m/>
    <m/>
    <m/>
    <s v="2000    MIDVALE                      AV"/>
    <m/>
    <n v="34.046199999999999"/>
    <n v="-118.43510000000001"/>
    <n v="0"/>
  </r>
  <r>
    <n v="200108707"/>
    <d v="2020-03-08T00:00:00"/>
    <d v="2020-03-08T00:00:00"/>
    <n v="155"/>
    <n v="1"/>
    <x v="1"/>
    <n v="171"/>
    <n v="2"/>
    <n v="624"/>
    <s v="BATTERY - SIMPLE ASSAULT"/>
    <s v="1414 1822 0417"/>
    <n v="30"/>
    <s v="F"/>
    <s v="H"/>
    <n v="108"/>
    <s v="PARKING LOT"/>
    <n v="400"/>
    <s v="STRONG-ARM (HANDS, FIST, FEET OR BODILY FORCE)"/>
    <s v="IC"/>
    <s v="Invest Cont"/>
    <n v="624"/>
    <m/>
    <m/>
    <m/>
    <s v="900 W  OLYMPIC                      BL"/>
    <m/>
    <n v="34.045400000000001"/>
    <n v="-118.2657"/>
    <n v="0"/>
  </r>
  <r>
    <n v="200322234"/>
    <d v="2020-12-24T00:00:00"/>
    <d v="2020-12-24T00:00:00"/>
    <n v="145"/>
    <n v="3"/>
    <x v="2"/>
    <n v="308"/>
    <n v="2"/>
    <n v="932"/>
    <s v="PEEPING TOM"/>
    <s v="1822 0216 1501"/>
    <n v="57"/>
    <s v="F"/>
    <s v="B"/>
    <n v="502"/>
    <s v="MULTI-UNIT DWELLING (APARTMENT, DUPLEX, ETC)"/>
    <m/>
    <m/>
    <s v="IC"/>
    <s v="Invest Cont"/>
    <n v="932"/>
    <m/>
    <m/>
    <m/>
    <s v="2300    PORTLAND                     ST"/>
    <m/>
    <n v="34.0334"/>
    <n v="-118.2813"/>
    <n v="0"/>
  </r>
  <r>
    <n v="200206579"/>
    <d v="2020-02-20T00:00:00"/>
    <d v="2020-02-20T00:00:00"/>
    <n v="1900"/>
    <n v="2"/>
    <x v="5"/>
    <n v="245"/>
    <n v="2"/>
    <n v="900"/>
    <s v="VIOLATION OF COURT ORDER"/>
    <s v="0913 2038 0603 2004"/>
    <n v="0"/>
    <s v="F"/>
    <s v="O"/>
    <n v="502"/>
    <s v="MULTI-UNIT DWELLING (APARTMENT, DUPLEX, ETC)"/>
    <n v="400"/>
    <s v="STRONG-ARM (HANDS, FIST, FEET OR BODILY FORCE)"/>
    <s v="IC"/>
    <s v="Invest Cont"/>
    <n v="900"/>
    <m/>
    <m/>
    <m/>
    <s v="2500 W  6TH                          ST"/>
    <m/>
    <n v="34.061599999999999"/>
    <n v="-118.2794"/>
    <n v="0"/>
  </r>
  <r>
    <n v="200812181"/>
    <d v="2020-07-22T00:00:00"/>
    <d v="2020-07-21T00:00:00"/>
    <n v="2100"/>
    <n v="8"/>
    <x v="12"/>
    <n v="859"/>
    <n v="1"/>
    <n v="330"/>
    <s v="BURGLARY FROM VEHICLE"/>
    <s v="1822 0344 1602"/>
    <n v="0"/>
    <s v="X"/>
    <s v="X"/>
    <n v="101"/>
    <s v="STREET"/>
    <m/>
    <m/>
    <s v="IC"/>
    <s v="Invest Cont"/>
    <n v="330"/>
    <m/>
    <m/>
    <m/>
    <s v="8500    ALCOTT                       ST"/>
    <m/>
    <n v="34.052399999999999"/>
    <n v="-118.3762"/>
    <n v="0"/>
  </r>
  <r>
    <n v="200108721"/>
    <d v="2020-03-05T00:00:00"/>
    <d v="2020-03-05T00:00:00"/>
    <n v="1045"/>
    <n v="1"/>
    <x v="1"/>
    <n v="101"/>
    <n v="1"/>
    <n v="330"/>
    <s v="BURGLARY FROM VEHICLE"/>
    <s v="0344 0352 0329 0377 1501"/>
    <n v="25"/>
    <s v="F"/>
    <s v="W"/>
    <n v="101"/>
    <s v="STREET"/>
    <m/>
    <m/>
    <s v="IC"/>
    <s v="Invest Cont"/>
    <n v="330"/>
    <m/>
    <m/>
    <m/>
    <s v="900    WHITE KNOLL                  DR"/>
    <m/>
    <n v="34.067100000000003"/>
    <n v="-118.2483"/>
    <n v="0"/>
  </r>
  <r>
    <n v="200911985"/>
    <d v="2020-07-05T00:00:00"/>
    <d v="2020-07-04T00:00:00"/>
    <n v="1600"/>
    <n v="9"/>
    <x v="3"/>
    <n v="966"/>
    <n v="1"/>
    <n v="310"/>
    <s v="BURGLARY"/>
    <s v="0358 1609 1420 1414 0321 0344 0389"/>
    <n v="38"/>
    <s v="F"/>
    <s v="A"/>
    <n v="501"/>
    <s v="SINGLE FAMILY DWELLING"/>
    <m/>
    <m/>
    <s v="IC"/>
    <s v="Invest Cont"/>
    <n v="310"/>
    <m/>
    <m/>
    <m/>
    <s v="5200    SUNNYSLOPE                   AV"/>
    <m/>
    <n v="34.164999999999999"/>
    <n v="-118.4269"/>
    <n v="0"/>
  </r>
  <r>
    <n v="200612477"/>
    <d v="2020-07-12T00:00:00"/>
    <d v="2020-07-11T00:00:00"/>
    <n v="1900"/>
    <n v="6"/>
    <x v="9"/>
    <n v="646"/>
    <n v="1"/>
    <n v="310"/>
    <s v="BURGLARY"/>
    <s v="0344 2042 1822"/>
    <n v="21"/>
    <s v="F"/>
    <s v="B"/>
    <n v="519"/>
    <s v="SHORT-TERM VACATION RENTAL"/>
    <n v="500"/>
    <s v="UNKNOWN WEAPON/OTHER WEAPON"/>
    <s v="IC"/>
    <s v="Invest Cont"/>
    <n v="310"/>
    <m/>
    <m/>
    <m/>
    <s v="1600    COSMO                        ST"/>
    <m/>
    <n v="34.099800000000002"/>
    <n v="-118.3288"/>
    <n v="0"/>
  </r>
  <r>
    <n v="200817452"/>
    <d v="2020-12-11T00:00:00"/>
    <d v="2020-12-11T00:00:00"/>
    <n v="406"/>
    <n v="8"/>
    <x v="12"/>
    <n v="884"/>
    <n v="1"/>
    <n v="310"/>
    <s v="BURGLARY"/>
    <s v="1420 0358 1609 0344 1822 0206"/>
    <n v="0"/>
    <s v="X"/>
    <s v="X"/>
    <n v="202"/>
    <s v="LIQUOR STORE"/>
    <m/>
    <m/>
    <s v="IC"/>
    <s v="Invest Cont"/>
    <n v="310"/>
    <m/>
    <m/>
    <m/>
    <s v="11300 W  PICO                         BL"/>
    <m/>
    <n v="34.0349"/>
    <n v="-118.4393"/>
    <n v="0"/>
  </r>
  <r>
    <n v="200204041"/>
    <d v="2020-01-01T00:00:00"/>
    <d v="2020-01-01T00:00:00"/>
    <n v="1600"/>
    <n v="2"/>
    <x v="5"/>
    <n v="246"/>
    <n v="2"/>
    <n v="860"/>
    <s v="BATTERY WITH SEXUAL CONTACT"/>
    <s v="1822 0305 0522 0444"/>
    <n v="45"/>
    <s v="F"/>
    <s v="H"/>
    <n v="102"/>
    <s v="SIDEWALK"/>
    <n v="400"/>
    <s v="STRONG-ARM (HANDS, FIST, FEET OR BODILY FORCE)"/>
    <s v="AO"/>
    <s v="Adult Other"/>
    <n v="860"/>
    <m/>
    <m/>
    <m/>
    <s v="ALVARADO"/>
    <s v="6TH"/>
    <n v="34.0593"/>
    <n v="-118.2749"/>
    <n v="0"/>
  </r>
  <r>
    <n v="200407269"/>
    <d v="2020-03-25T00:00:00"/>
    <d v="2020-03-25T00:00:00"/>
    <n v="1425"/>
    <n v="4"/>
    <x v="4"/>
    <n v="467"/>
    <n v="1"/>
    <n v="330"/>
    <s v="BURGLARY FROM VEHICLE"/>
    <s v="1302 0344"/>
    <n v="49"/>
    <s v="M"/>
    <s v="H"/>
    <n v="203"/>
    <s v="OTHER BUSINESS"/>
    <m/>
    <m/>
    <s v="IC"/>
    <s v="Invest Cont"/>
    <n v="330"/>
    <m/>
    <m/>
    <m/>
    <s v="2700 E  1ST                          ST"/>
    <m/>
    <n v="34.042099999999998"/>
    <n v="-118.206"/>
    <n v="0"/>
  </r>
  <r>
    <n v="200306764"/>
    <d v="2020-02-16T00:00:00"/>
    <d v="2020-02-13T00:00:00"/>
    <n v="1"/>
    <n v="3"/>
    <x v="2"/>
    <n v="313"/>
    <n v="1"/>
    <n v="420"/>
    <s v="THEFT FROM MOTOR VEHICLE - PETTY ($950 &amp; UNDER)"/>
    <m/>
    <n v="0"/>
    <m/>
    <m/>
    <n v="101"/>
    <s v="STREET"/>
    <m/>
    <m/>
    <s v="IC"/>
    <s v="Invest Cont"/>
    <n v="420"/>
    <m/>
    <m/>
    <m/>
    <s v="BRONSON"/>
    <s v="25TH"/>
    <n v="34.032600000000002"/>
    <n v="-118.33369999999999"/>
    <n v="0"/>
  </r>
  <r>
    <n v="200717082"/>
    <d v="2020-12-14T00:00:00"/>
    <d v="2020-12-09T00:00:00"/>
    <n v="1200"/>
    <n v="7"/>
    <x v="0"/>
    <n v="726"/>
    <n v="1"/>
    <n v="310"/>
    <s v="BURGLARY"/>
    <s v="1822 0344"/>
    <n v="23"/>
    <s v="F"/>
    <s v="W"/>
    <n v="203"/>
    <s v="OTHER BUSINESS"/>
    <m/>
    <m/>
    <s v="IC"/>
    <s v="Invest Cont"/>
    <n v="310"/>
    <m/>
    <m/>
    <m/>
    <s v="100 N  LA BREA                      AV"/>
    <m/>
    <n v="34.072600000000001"/>
    <n v="-118.3463"/>
    <n v="0"/>
  </r>
  <r>
    <n v="201308747"/>
    <d v="2020-03-27T00:00:00"/>
    <d v="2020-03-27T00:00:00"/>
    <n v="1159"/>
    <n v="13"/>
    <x v="6"/>
    <n v="1317"/>
    <n v="1"/>
    <n v="341"/>
    <s v="THEFT-GRAND ($950.01 &amp; OVER)EXCPT,GUNS,FOWL,LIVESTK,PROD"/>
    <n v="344"/>
    <n v="44"/>
    <s v="M"/>
    <s v="O"/>
    <n v="108"/>
    <s v="PARKING LOT"/>
    <m/>
    <m/>
    <s v="IC"/>
    <s v="Invest Cont"/>
    <n v="341"/>
    <m/>
    <m/>
    <m/>
    <s v="1400    LONG BEACH                   AV"/>
    <m/>
    <n v="34.026000000000003"/>
    <n v="-118.24120000000001"/>
    <n v="0"/>
  </r>
  <r>
    <n v="200911558"/>
    <d v="2020-06-25T00:00:00"/>
    <d v="2020-06-25T00:00:00"/>
    <n v="315"/>
    <n v="9"/>
    <x v="3"/>
    <n v="909"/>
    <n v="1"/>
    <n v="310"/>
    <s v="BURGLARY"/>
    <s v="0352 1606 0344 1300"/>
    <n v="27"/>
    <s v="F"/>
    <s v="W"/>
    <n v="707"/>
    <s v="GARAGE/CARPORT"/>
    <m/>
    <m/>
    <s v="IC"/>
    <s v="Invest Cont"/>
    <n v="310"/>
    <m/>
    <m/>
    <m/>
    <s v="13700    COHASSET                     ST"/>
    <m/>
    <n v="34.206600000000002"/>
    <n v="-118.43259999999999"/>
    <n v="0"/>
  </r>
  <r>
    <n v="200313358"/>
    <d v="2020-06-28T00:00:00"/>
    <d v="2020-06-28T00:00:00"/>
    <n v="1740"/>
    <n v="3"/>
    <x v="2"/>
    <n v="358"/>
    <n v="1"/>
    <n v="210"/>
    <s v="ROBBERY"/>
    <s v="1822 0342 0344 0346 0444 0301 0910 2049 2051"/>
    <n v="48"/>
    <s v="F"/>
    <s v="H"/>
    <n v="102"/>
    <s v="SIDEWALK"/>
    <n v="400"/>
    <s v="STRONG-ARM (HANDS, FIST, FEET OR BODILY FORCE)"/>
    <s v="IC"/>
    <s v="Invest Cont"/>
    <n v="210"/>
    <m/>
    <m/>
    <m/>
    <s v="EXPOSITION                   BL"/>
    <s v="VERMONT                      AV"/>
    <n v="34.018300000000004"/>
    <n v="-118.2915"/>
    <n v="0"/>
  </r>
  <r>
    <n v="200806390"/>
    <d v="2020-02-21T00:00:00"/>
    <d v="2020-02-21T00:00:00"/>
    <n v="300"/>
    <n v="8"/>
    <x v="12"/>
    <n v="807"/>
    <n v="2"/>
    <n v="740"/>
    <s v="VANDALISM - FELONY ($400 &amp; OVER, ALL CHURCH VANDALISMS)"/>
    <s v="1202 0329 1609 1822"/>
    <n v="60"/>
    <s v="F"/>
    <s v="W"/>
    <n v="501"/>
    <s v="SINGLE FAMILY DWELLING"/>
    <m/>
    <m/>
    <s v="IC"/>
    <s v="Invest Cont"/>
    <n v="740"/>
    <m/>
    <m/>
    <m/>
    <s v="1000    MAYBROOK                     DR"/>
    <m/>
    <n v="34.089599999999997"/>
    <n v="-118.4306"/>
    <n v="0"/>
  </r>
  <r>
    <n v="200317237"/>
    <d v="2020-09-13T00:00:00"/>
    <d v="2020-09-12T00:00:00"/>
    <n v="1630"/>
    <n v="3"/>
    <x v="2"/>
    <n v="354"/>
    <n v="1"/>
    <n v="330"/>
    <s v="BURGLARY FROM VEHICLE"/>
    <s v="0344 1605 1300 1822"/>
    <n v="28"/>
    <s v="M"/>
    <s v="W"/>
    <n v="101"/>
    <s v="STREET"/>
    <m/>
    <m/>
    <s v="IC"/>
    <s v="Invest Cont"/>
    <n v="330"/>
    <m/>
    <m/>
    <m/>
    <s v="2300 W  36TH                         ST"/>
    <m/>
    <n v="34.0229"/>
    <n v="-118.3207"/>
    <n v="0"/>
  </r>
  <r>
    <n v="200712160"/>
    <d v="2020-07-29T00:00:00"/>
    <d v="2020-07-26T00:00:00"/>
    <n v="1500"/>
    <n v="7"/>
    <x v="0"/>
    <n v="765"/>
    <n v="1"/>
    <n v="330"/>
    <s v="BURGLARY FROM VEHICLE"/>
    <s v="1822 0344 0386 1300"/>
    <n v="30"/>
    <s v="M"/>
    <s v="W"/>
    <n v="101"/>
    <s v="STREET"/>
    <m/>
    <m/>
    <s v="IC"/>
    <s v="Invest Cont"/>
    <n v="330"/>
    <m/>
    <m/>
    <m/>
    <s v="1200 S  SYCAMORE                     AV"/>
    <m/>
    <n v="34.051299999999998"/>
    <n v="-118.3468"/>
    <n v="0"/>
  </r>
  <r>
    <n v="200913211"/>
    <d v="2020-08-07T00:00:00"/>
    <d v="2020-08-06T00:00:00"/>
    <n v="2000"/>
    <n v="9"/>
    <x v="3"/>
    <n v="926"/>
    <n v="1"/>
    <n v="510"/>
    <s v="VEHICLE - STOLEN"/>
    <m/>
    <n v="0"/>
    <m/>
    <m/>
    <n v="123"/>
    <s v="PARKING UNDERGROUND/BUILDING"/>
    <m/>
    <m/>
    <s v="IC"/>
    <s v="Invest Cont"/>
    <n v="510"/>
    <m/>
    <m/>
    <m/>
    <s v="6700    SYLMAR                       AV"/>
    <m/>
    <n v="34.192300000000003"/>
    <n v="-118.4465"/>
    <n v="0"/>
  </r>
  <r>
    <n v="200405300"/>
    <d v="2020-02-03T00:00:00"/>
    <d v="2020-01-31T00:00:00"/>
    <n v="2218"/>
    <n v="4"/>
    <x v="4"/>
    <n v="445"/>
    <n v="1"/>
    <n v="440"/>
    <s v="THEFT PLAIN - PETTY ($950 &amp; UNDER)"/>
    <s v="0344 1813 0913"/>
    <n v="41"/>
    <s v="F"/>
    <s v="H"/>
    <n v="502"/>
    <s v="MULTI-UNIT DWELLING (APARTMENT, DUPLEX, ETC)"/>
    <m/>
    <m/>
    <s v="IC"/>
    <s v="Invest Cont"/>
    <n v="440"/>
    <m/>
    <m/>
    <m/>
    <s v="1000    KINGSTON                     AV"/>
    <m/>
    <n v="34.055999999999997"/>
    <n v="-118.2101"/>
    <n v="0"/>
  </r>
  <r>
    <n v="201210730"/>
    <d v="2020-04-11T00:00:00"/>
    <d v="2020-04-11T00:00:00"/>
    <n v="1435"/>
    <n v="12"/>
    <x v="8"/>
    <n v="1265"/>
    <n v="1"/>
    <n v="210"/>
    <s v="ROBBERY"/>
    <s v="1402 1100 1309 1822 0302 0450 0308 0336 0352 0334"/>
    <n v="43"/>
    <s v="M"/>
    <s v="B"/>
    <n v="101"/>
    <s v="STREET"/>
    <n v="101"/>
    <s v="REVOLVER"/>
    <s v="AA"/>
    <s v="Adult Arrest"/>
    <n v="210"/>
    <n v="998"/>
    <m/>
    <m/>
    <s v="82ND                         ST"/>
    <s v="MARIPOSA                     AV"/>
    <n v="33.964399999999998"/>
    <n v="-118.2993"/>
    <n v="1"/>
  </r>
  <r>
    <n v="200208239"/>
    <d v="2020-03-26T00:00:00"/>
    <d v="2020-03-25T00:00:00"/>
    <n v="1800"/>
    <n v="2"/>
    <x v="5"/>
    <n v="237"/>
    <n v="1"/>
    <n v="510"/>
    <s v="VEHICLE - STOLEN"/>
    <m/>
    <n v="0"/>
    <m/>
    <m/>
    <n v="101"/>
    <s v="STREET"/>
    <m/>
    <m/>
    <s v="IC"/>
    <s v="Invest Cont"/>
    <n v="510"/>
    <m/>
    <m/>
    <m/>
    <s v="1200 W  3RD                          ST"/>
    <m/>
    <n v="34.062100000000001"/>
    <n v="-118.2619"/>
    <n v="0"/>
  </r>
  <r>
    <n v="201307464"/>
    <d v="2020-03-02T00:00:00"/>
    <d v="2020-02-29T00:00:00"/>
    <n v="1215"/>
    <n v="13"/>
    <x v="6"/>
    <n v="1343"/>
    <n v="1"/>
    <n v="420"/>
    <s v="THEFT FROM MOTOR VEHICLE - PETTY ($950 &amp; UNDER)"/>
    <s v="0329 0344"/>
    <n v="39"/>
    <s v="M"/>
    <s v="H"/>
    <n v="102"/>
    <s v="SIDEWALK"/>
    <m/>
    <m/>
    <s v="IC"/>
    <s v="Invest Cont"/>
    <n v="420"/>
    <m/>
    <m/>
    <m/>
    <s v="4000 S  SAN PEDRO                    ST"/>
    <m/>
    <n v="34.011200000000002"/>
    <n v="-118.268"/>
    <n v="0"/>
  </r>
  <r>
    <n v="200120964"/>
    <d v="2020-11-13T00:00:00"/>
    <d v="2020-11-12T00:00:00"/>
    <n v="230"/>
    <n v="1"/>
    <x v="1"/>
    <n v="159"/>
    <n v="2"/>
    <n v="888"/>
    <s v="TRESPASSING"/>
    <s v="2004 1822"/>
    <n v="0"/>
    <s v="M"/>
    <s v="W"/>
    <n v="725"/>
    <s v="GOVERNMENT FACILITY (FEDERAL,STATE, COUNTY &amp; CITY)"/>
    <m/>
    <m/>
    <s v="IC"/>
    <s v="Invest Cont"/>
    <n v="888"/>
    <m/>
    <m/>
    <m/>
    <s v="1200    FACTORY                      PL"/>
    <m/>
    <n v="34.039099999999998"/>
    <n v="-118.2384"/>
    <n v="0"/>
  </r>
  <r>
    <n v="200505388"/>
    <d v="2020-02-03T00:00:00"/>
    <d v="2020-02-02T00:00:00"/>
    <n v="2000"/>
    <n v="5"/>
    <x v="10"/>
    <n v="567"/>
    <n v="2"/>
    <n v="745"/>
    <s v="VANDALISM - MISDEAMEANOR ($399 OR UNDER)"/>
    <m/>
    <n v="35"/>
    <s v="F"/>
    <s v="H"/>
    <n v="122"/>
    <s v="VEHICLE, PASSENGER/TRUCK"/>
    <m/>
    <m/>
    <s v="IC"/>
    <s v="Invest Cont"/>
    <n v="745"/>
    <m/>
    <m/>
    <m/>
    <s v="400 W  20TH                         ST"/>
    <m/>
    <n v="33.726100000000002"/>
    <n v="-118.28579999999999"/>
    <n v="0"/>
  </r>
  <r>
    <n v="201112634"/>
    <d v="2020-08-19T00:00:00"/>
    <d v="2020-08-18T00:00:00"/>
    <n v="2148"/>
    <n v="11"/>
    <x v="7"/>
    <n v="1162"/>
    <n v="1"/>
    <n v="310"/>
    <s v="BURGLARY"/>
    <s v="1609 0329 0321"/>
    <n v="0"/>
    <s v="X"/>
    <s v="X"/>
    <n v="203"/>
    <s v="OTHER BUSINESS"/>
    <m/>
    <m/>
    <s v="IC"/>
    <s v="Invest Cont"/>
    <n v="310"/>
    <m/>
    <m/>
    <m/>
    <s v="4000 W  SUNSET                       BL"/>
    <m/>
    <n v="34.092799999999997"/>
    <n v="-118.2807"/>
    <n v="0"/>
  </r>
  <r>
    <n v="201221386"/>
    <d v="2020-09-24T00:00:00"/>
    <d v="2020-09-24T00:00:00"/>
    <n v="1730"/>
    <n v="12"/>
    <x v="8"/>
    <n v="1239"/>
    <n v="2"/>
    <n v="626"/>
    <s v="INTIMATE PARTNER - SIMPLE ASSAULT"/>
    <s v="2000 1813 0913 1309 2002 0448 0432"/>
    <n v="44"/>
    <s v="F"/>
    <s v="H"/>
    <n v="501"/>
    <s v="SINGLE FAMILY DWELLING"/>
    <n v="400"/>
    <s v="STRONG-ARM (HANDS, FIST, FEET OR BODILY FORCE)"/>
    <s v="AO"/>
    <s v="Adult Other"/>
    <n v="626"/>
    <m/>
    <m/>
    <m/>
    <s v="1100 W  62ND                         ST"/>
    <m/>
    <n v="33.9863"/>
    <n v="-118.2881"/>
    <n v="0"/>
  </r>
  <r>
    <n v="201105334"/>
    <d v="2020-01-31T00:00:00"/>
    <d v="2020-01-30T00:00:00"/>
    <n v="1930"/>
    <n v="11"/>
    <x v="7"/>
    <n v="1172"/>
    <n v="1"/>
    <n v="331"/>
    <s v="THEFT FROM MOTOR VEHICLE - GRAND ($950.01 AND OVER)"/>
    <s v="0344 0385"/>
    <n v="30"/>
    <s v="M"/>
    <s v="W"/>
    <n v="101"/>
    <s v="STREET"/>
    <m/>
    <m/>
    <s v="IC"/>
    <s v="Invest Cont"/>
    <n v="331"/>
    <m/>
    <m/>
    <m/>
    <s v="2000    ROCKFORD                     RD"/>
    <m/>
    <n v="34.093699999999998"/>
    <n v="-118.2629"/>
    <n v="0"/>
  </r>
  <r>
    <n v="201016165"/>
    <d v="2020-12-17T00:00:00"/>
    <d v="2020-12-16T00:00:00"/>
    <n v="740"/>
    <n v="10"/>
    <x v="11"/>
    <n v="1008"/>
    <n v="1"/>
    <n v="510"/>
    <s v="VEHICLE - STOLEN"/>
    <m/>
    <n v="0"/>
    <m/>
    <m/>
    <n v="101"/>
    <s v="STREET"/>
    <m/>
    <m/>
    <s v="IC"/>
    <s v="Invest Cont"/>
    <n v="510"/>
    <m/>
    <m/>
    <m/>
    <s v="16600    VALERIO                      ST"/>
    <m/>
    <n v="34.204799999999999"/>
    <n v="-118.4957"/>
    <n v="0"/>
  </r>
  <r>
    <n v="200312530"/>
    <d v="2020-06-11T00:00:00"/>
    <d v="2020-06-11T00:00:00"/>
    <n v="210"/>
    <n v="3"/>
    <x v="2"/>
    <n v="373"/>
    <n v="1"/>
    <n v="230"/>
    <s v="ASSAULT WITH DEADLY WEAPON, AGGRAVATED ASSAULT"/>
    <s v="0329 1822 0334 0443 1266 1300"/>
    <n v="36"/>
    <s v="M"/>
    <s v="H"/>
    <n v="203"/>
    <s v="OTHER BUSINESS"/>
    <n v="308"/>
    <s v="STICK"/>
    <s v="AO"/>
    <s v="Adult Other"/>
    <n v="230"/>
    <m/>
    <m/>
    <m/>
    <s v="3700    CRENSHAW                     BL"/>
    <m/>
    <n v="34.019399999999997"/>
    <n v="-118.3351"/>
    <n v="0"/>
  </r>
  <r>
    <n v="200111348"/>
    <d v="2020-05-05T00:00:00"/>
    <d v="2020-05-02T00:00:00"/>
    <n v="2355"/>
    <n v="1"/>
    <x v="1"/>
    <n v="101"/>
    <n v="1"/>
    <n v="330"/>
    <s v="BURGLARY FROM VEHICLE"/>
    <s v="1609 0344 1307 1822 0329"/>
    <n v="50"/>
    <s v="M"/>
    <s v="B"/>
    <n v="123"/>
    <s v="PARKING UNDERGROUND/BUILDING"/>
    <m/>
    <m/>
    <s v="IC"/>
    <s v="Invest Cont"/>
    <n v="330"/>
    <m/>
    <m/>
    <m/>
    <s v="900    FIGUEROA                     TR"/>
    <m/>
    <n v="34.066299999999998"/>
    <n v="-118.2441"/>
    <n v="0"/>
  </r>
  <r>
    <n v="200112317"/>
    <d v="2020-05-29T00:00:00"/>
    <d v="2020-05-28T00:00:00"/>
    <n v="2330"/>
    <n v="1"/>
    <x v="1"/>
    <n v="164"/>
    <n v="1"/>
    <n v="210"/>
    <s v="ROBBERY"/>
    <s v="0344 1218 0334 2034 1822"/>
    <n v="42"/>
    <s v="M"/>
    <s v="W"/>
    <n v="102"/>
    <s v="SIDEWALK"/>
    <n v="512"/>
    <s v="MACE/PEPPER SPRAY"/>
    <s v="IC"/>
    <s v="Invest Cont"/>
    <n v="210"/>
    <m/>
    <m/>
    <m/>
    <s v="7TH"/>
    <s v="LOS ANGELES"/>
    <n v="34.043300000000002"/>
    <n v="-118.2504"/>
    <n v="0"/>
  </r>
  <r>
    <n v="200511347"/>
    <d v="2020-07-03T00:00:00"/>
    <d v="2020-07-03T00:00:00"/>
    <n v="750"/>
    <n v="5"/>
    <x v="10"/>
    <n v="525"/>
    <n v="1"/>
    <n v="440"/>
    <s v="THEFT PLAIN - PETTY ($950 &amp; UNDER)"/>
    <s v="0344 2032"/>
    <n v="30"/>
    <s v="F"/>
    <s v="B"/>
    <n v="502"/>
    <s v="MULTI-UNIT DWELLING (APARTMENT, DUPLEX, ETC)"/>
    <m/>
    <m/>
    <s v="IC"/>
    <s v="Invest Cont"/>
    <n v="440"/>
    <m/>
    <m/>
    <m/>
    <s v="100 W  D                            ST"/>
    <m/>
    <n v="33.7742"/>
    <n v="-118.26260000000001"/>
    <n v="0"/>
  </r>
  <r>
    <n v="200813812"/>
    <d v="2020-09-07T00:00:00"/>
    <d v="2020-09-06T00:00:00"/>
    <n v="1600"/>
    <n v="8"/>
    <x v="12"/>
    <n v="824"/>
    <n v="1"/>
    <n v="330"/>
    <s v="BURGLARY FROM VEHICLE"/>
    <s v="0321 1822 0344"/>
    <n v="51"/>
    <s v="M"/>
    <s v="O"/>
    <n v="101"/>
    <s v="STREET"/>
    <m/>
    <m/>
    <s v="IC"/>
    <s v="Invest Cont"/>
    <n v="330"/>
    <m/>
    <m/>
    <m/>
    <s v="1400    LONGWORTH                    DR"/>
    <m/>
    <n v="34.0535"/>
    <n v="-118.49720000000001"/>
    <n v="0"/>
  </r>
  <r>
    <n v="200716209"/>
    <d v="2020-11-21T00:00:00"/>
    <d v="2020-11-21T00:00:00"/>
    <n v="205"/>
    <n v="7"/>
    <x v="0"/>
    <n v="736"/>
    <n v="2"/>
    <n v="745"/>
    <s v="VANDALISM - MISDEAMEANOR ($399 OR UNDER)"/>
    <s v="0345 1607 1501"/>
    <n v="36"/>
    <s v="F"/>
    <s v="O"/>
    <n v="502"/>
    <s v="MULTI-UNIT DWELLING (APARTMENT, DUPLEX, ETC)"/>
    <m/>
    <m/>
    <s v="IC"/>
    <s v="Invest Cont"/>
    <n v="745"/>
    <m/>
    <m/>
    <m/>
    <s v="400 S  CLOVERDALE                   AV"/>
    <m/>
    <n v="34.064900000000002"/>
    <n v="-118.3462"/>
    <n v="0"/>
  </r>
  <r>
    <n v="200604603"/>
    <d v="2020-01-14T00:00:00"/>
    <d v="2020-01-13T00:00:00"/>
    <n v="2030"/>
    <n v="6"/>
    <x v="9"/>
    <n v="676"/>
    <n v="1"/>
    <n v="330"/>
    <s v="BURGLARY FROM VEHICLE"/>
    <s v="1307 0344"/>
    <n v="41"/>
    <s v="F"/>
    <s v="O"/>
    <n v="101"/>
    <s v="STREET"/>
    <m/>
    <m/>
    <s v="IC"/>
    <s v="Invest Cont"/>
    <n v="330"/>
    <m/>
    <m/>
    <m/>
    <s v="700    WILCOX                       AV"/>
    <m/>
    <n v="34.083500000000001"/>
    <n v="-118.331"/>
    <n v="0"/>
  </r>
  <r>
    <n v="200910089"/>
    <d v="2020-05-24T00:00:00"/>
    <d v="2020-05-23T00:00:00"/>
    <n v="1230"/>
    <n v="9"/>
    <x v="3"/>
    <n v="915"/>
    <n v="1"/>
    <n v="330"/>
    <s v="BURGLARY FROM VEHICLE"/>
    <s v="0358 1307 0344"/>
    <n v="68"/>
    <s v="M"/>
    <s v="W"/>
    <n v="707"/>
    <s v="GARAGE/CARPORT"/>
    <m/>
    <m/>
    <s v="IC"/>
    <s v="Invest Cont"/>
    <n v="330"/>
    <m/>
    <m/>
    <m/>
    <s v="14400    SHERMAN                      WY"/>
    <m/>
    <n v="34.2012"/>
    <n v="-118.4462"/>
    <n v="0"/>
  </r>
  <r>
    <n v="200616033"/>
    <d v="2020-09-29T00:00:00"/>
    <d v="2020-09-28T00:00:00"/>
    <n v="1800"/>
    <n v="6"/>
    <x v="9"/>
    <n v="667"/>
    <n v="1"/>
    <n v="510"/>
    <s v="VEHICLE - STOLEN"/>
    <m/>
    <n v="0"/>
    <m/>
    <m/>
    <n v="101"/>
    <s v="STREET"/>
    <m/>
    <m/>
    <s v="IC"/>
    <s v="Invest Cont"/>
    <n v="510"/>
    <m/>
    <m/>
    <m/>
    <s v="LEXINGTON                    AV"/>
    <s v="GOWER                        ST"/>
    <n v="34.092599999999997"/>
    <n v="-118.3223"/>
    <n v="0"/>
  </r>
  <r>
    <n v="200319940"/>
    <d v="2020-11-05T00:00:00"/>
    <d v="2020-11-05T00:00:00"/>
    <n v="1740"/>
    <n v="3"/>
    <x v="2"/>
    <n v="373"/>
    <n v="1"/>
    <n v="442"/>
    <s v="SHOPLIFTING - PETTY THEFT ($950 &amp; UNDER)"/>
    <s v="0352 0104 0325 1822 0378 0346 1309"/>
    <n v="19"/>
    <s v="X"/>
    <s v="X"/>
    <n v="405"/>
    <s v="CLOTHING STORE"/>
    <m/>
    <m/>
    <s v="IC"/>
    <s v="Invest Cont"/>
    <n v="442"/>
    <m/>
    <m/>
    <m/>
    <s v="3700    CRENSHAW                     BL"/>
    <m/>
    <n v="34.019399999999997"/>
    <n v="-118.3351"/>
    <n v="0"/>
  </r>
  <r>
    <n v="200206200"/>
    <d v="2020-02-13T00:00:00"/>
    <d v="2020-02-13T00:00:00"/>
    <n v="2045"/>
    <n v="2"/>
    <x v="5"/>
    <n v="246"/>
    <n v="2"/>
    <n v="624"/>
    <s v="BATTERY - SIMPLE ASSAULT"/>
    <s v="1202 2033 2011 2048 0910 1822 1218 0416"/>
    <n v="70"/>
    <s v="M"/>
    <s v="W"/>
    <n v="904"/>
    <s v="MTA - RED LINE - WESTLAKE/MACARTHUR PARK"/>
    <n v="400"/>
    <s v="STRONG-ARM (HANDS, FIST, FEET OR BODILY FORCE)"/>
    <s v="IC"/>
    <s v="Invest Cont"/>
    <n v="624"/>
    <m/>
    <m/>
    <m/>
    <s v="600 S  ALVARADO                     ST"/>
    <m/>
    <n v="34.059600000000003"/>
    <n v="-118.2749"/>
    <n v="0"/>
  </r>
  <r>
    <n v="201001031"/>
    <d v="2020-12-06T00:00:00"/>
    <d v="2020-12-06T00:00:00"/>
    <n v="1930"/>
    <n v="10"/>
    <x v="11"/>
    <n v="1061"/>
    <n v="2"/>
    <n v="624"/>
    <s v="BATTERY - SIMPLE ASSAULT"/>
    <s v="0429 1300 0400 0444 1402 1202 1822"/>
    <n v="69"/>
    <s v="M"/>
    <s v="W"/>
    <n v="108"/>
    <s v="PARKING LOT"/>
    <n v="400"/>
    <s v="STRONG-ARM (HANDS, FIST, FEET OR BODILY FORCE)"/>
    <s v="IC"/>
    <s v="Invest Cont"/>
    <n v="624"/>
    <n v="998"/>
    <m/>
    <m/>
    <s v="19600    VENTURA                      BL"/>
    <m/>
    <n v="34.172800000000002"/>
    <n v="-118.5603"/>
    <n v="0"/>
  </r>
  <r>
    <n v="200618978"/>
    <d v="2020-12-08T00:00:00"/>
    <d v="2020-11-26T00:00:00"/>
    <n v="1200"/>
    <n v="6"/>
    <x v="9"/>
    <n v="625"/>
    <n v="1"/>
    <n v="510"/>
    <s v="VEHICLE - STOLEN"/>
    <m/>
    <n v="0"/>
    <m/>
    <m/>
    <n v="108"/>
    <s v="PARKING LOT"/>
    <m/>
    <m/>
    <s v="IC"/>
    <s v="Invest Cont"/>
    <n v="510"/>
    <m/>
    <m/>
    <m/>
    <s v="2300 N  HIGHLAND                     AV"/>
    <m/>
    <n v="34.110700000000001"/>
    <n v="-118.3364"/>
    <n v="0"/>
  </r>
  <r>
    <n v="200812693"/>
    <d v="2020-08-05T00:00:00"/>
    <d v="2020-07-01T00:00:00"/>
    <n v="2100"/>
    <n v="8"/>
    <x v="12"/>
    <n v="826"/>
    <n v="1"/>
    <n v="330"/>
    <s v="BURGLARY FROM VEHICLE"/>
    <s v="0344 0346"/>
    <n v="25"/>
    <s v="M"/>
    <s v="W"/>
    <n v="101"/>
    <s v="STREET"/>
    <m/>
    <m/>
    <s v="IC"/>
    <s v="Invest Cont"/>
    <n v="330"/>
    <m/>
    <m/>
    <m/>
    <s v="BUNDY                        DR"/>
    <s v="SHETLAND                     LN"/>
    <n v="34.055700000000002"/>
    <n v="-118.4759"/>
    <n v="0"/>
  </r>
  <r>
    <n v="201016378"/>
    <d v="2020-12-19T00:00:00"/>
    <d v="2020-12-18T00:00:00"/>
    <n v="1630"/>
    <n v="10"/>
    <x v="11"/>
    <n v="1029"/>
    <n v="1"/>
    <n v="330"/>
    <s v="BURGLARY FROM VEHICLE"/>
    <s v="1822 0344 1601 1300"/>
    <n v="38"/>
    <s v="M"/>
    <s v="H"/>
    <n v="101"/>
    <s v="STREET"/>
    <m/>
    <m/>
    <s v="IC"/>
    <s v="Invest Cont"/>
    <n v="330"/>
    <m/>
    <m/>
    <m/>
    <s v="15800    HART                         ST"/>
    <m/>
    <n v="34.197600000000001"/>
    <n v="-118.47709999999999"/>
    <n v="0"/>
  </r>
  <r>
    <n v="201008103"/>
    <d v="2020-04-16T00:00:00"/>
    <d v="2020-04-13T00:00:00"/>
    <n v="1000"/>
    <n v="10"/>
    <x v="11"/>
    <n v="1047"/>
    <n v="1"/>
    <n v="420"/>
    <s v="THEFT FROM MOTOR VEHICLE - PETTY ($950 &amp; UNDER)"/>
    <s v="0386 0344 1202 1822 1606 0321"/>
    <n v="87"/>
    <s v="F"/>
    <s v="W"/>
    <n v="108"/>
    <s v="PARKING LOT"/>
    <m/>
    <m/>
    <s v="IC"/>
    <s v="Invest Cont"/>
    <n v="420"/>
    <m/>
    <m/>
    <m/>
    <s v="17100    BURBANK                      BL"/>
    <m/>
    <n v="34.1723"/>
    <n v="-118.5055"/>
    <n v="0"/>
  </r>
  <r>
    <n v="200112134"/>
    <d v="2020-05-25T00:00:00"/>
    <d v="2020-05-23T00:00:00"/>
    <n v="1500"/>
    <n v="1"/>
    <x v="1"/>
    <n v="185"/>
    <n v="1"/>
    <n v="230"/>
    <s v="ASSAULT WITH DEADLY WEAPON, AGGRAVATED ASSAULT"/>
    <s v="0431 1822"/>
    <n v="40"/>
    <s v="F"/>
    <s v="H"/>
    <n v="102"/>
    <s v="SIDEWALK"/>
    <n v="512"/>
    <s v="MACE/PEPPER SPRAY"/>
    <s v="IC"/>
    <s v="Invest Cont"/>
    <n v="230"/>
    <m/>
    <m/>
    <m/>
    <s v="300 E  12TH                         ST"/>
    <m/>
    <n v="34.036299999999997"/>
    <n v="-118.2573"/>
    <n v="0"/>
  </r>
  <r>
    <n v="201113434"/>
    <d v="2020-09-10T00:00:00"/>
    <d v="2020-09-09T00:00:00"/>
    <n v="2353"/>
    <n v="11"/>
    <x v="7"/>
    <n v="1152"/>
    <n v="1"/>
    <n v="648"/>
    <s v="ARSON"/>
    <m/>
    <n v="10"/>
    <s v="M"/>
    <s v="O"/>
    <n v="102"/>
    <s v="SIDEWALK"/>
    <m/>
    <m/>
    <s v="IC"/>
    <s v="Invest Cont"/>
    <n v="648"/>
    <m/>
    <m/>
    <m/>
    <s v="04400 W  SUNSET                       BL"/>
    <m/>
    <n v="34.099299999999999"/>
    <n v="-118.2837"/>
    <n v="0"/>
  </r>
  <r>
    <n v="200916915"/>
    <d v="2020-11-06T00:00:00"/>
    <d v="2020-11-03T00:00:00"/>
    <n v="1800"/>
    <n v="9"/>
    <x v="3"/>
    <n v="964"/>
    <n v="2"/>
    <n v="740"/>
    <s v="VANDALISM - FELONY ($400 &amp; OVER, ALL CHURCH VANDALISMS)"/>
    <n v="329"/>
    <n v="40"/>
    <s v="F"/>
    <s v="H"/>
    <n v="707"/>
    <s v="GARAGE/CARPORT"/>
    <m/>
    <m/>
    <s v="IC"/>
    <s v="Invest Cont"/>
    <n v="740"/>
    <m/>
    <m/>
    <m/>
    <s v="4900    VAN NUYS                     BL"/>
    <m/>
    <n v="34.159399999999998"/>
    <n v="-118.4487"/>
    <n v="0"/>
  </r>
  <r>
    <n v="200215353"/>
    <d v="2020-09-15T00:00:00"/>
    <d v="2020-09-15T00:00:00"/>
    <n v="1605"/>
    <n v="2"/>
    <x v="5"/>
    <n v="218"/>
    <n v="2"/>
    <n v="740"/>
    <s v="VANDALISM - FELONY ($400 &amp; OVER, ALL CHURCH VANDALISMS)"/>
    <s v="0329 1210 1609 1307"/>
    <n v="38"/>
    <s v="F"/>
    <s v="A"/>
    <n v="122"/>
    <s v="VEHICLE, PASSENGER/TRUCK"/>
    <m/>
    <m/>
    <s v="IC"/>
    <s v="Invest Cont"/>
    <n v="740"/>
    <m/>
    <m/>
    <m/>
    <s v="1200    DOUGLAS                      ST"/>
    <m/>
    <n v="34.072600000000001"/>
    <n v="-118.2578"/>
    <n v="0"/>
  </r>
  <r>
    <n v="200513199"/>
    <d v="2020-08-20T00:00:00"/>
    <d v="2020-08-17T00:00:00"/>
    <n v="1600"/>
    <n v="5"/>
    <x v="10"/>
    <n v="507"/>
    <n v="1"/>
    <n v="420"/>
    <s v="THEFT FROM MOTOR VEHICLE - PETTY ($950 &amp; UNDER)"/>
    <m/>
    <n v="0"/>
    <m/>
    <m/>
    <n v="101"/>
    <s v="STREET"/>
    <m/>
    <m/>
    <s v="IC"/>
    <s v="Invest Cont"/>
    <n v="420"/>
    <m/>
    <m/>
    <m/>
    <s v="228TH"/>
    <s v="DENKER"/>
    <n v="33.819000000000003"/>
    <n v="-118.30370000000001"/>
    <n v="0"/>
  </r>
  <r>
    <n v="200109200"/>
    <d v="2020-03-15T00:00:00"/>
    <d v="2020-03-15T00:00:00"/>
    <n v="1844"/>
    <n v="1"/>
    <x v="1"/>
    <n v="134"/>
    <n v="1"/>
    <n v="230"/>
    <s v="ASSAULT WITH DEADLY WEAPON, AGGRAVATED ASSAULT"/>
    <s v="0416 0445 2004 1822 1266"/>
    <n v="26"/>
    <s v="M"/>
    <s v="B"/>
    <n v="102"/>
    <s v="SIDEWALK"/>
    <n v="312"/>
    <s v="PIPE/METAL PIPE"/>
    <s v="AA"/>
    <s v="Adult Arrest"/>
    <n v="230"/>
    <m/>
    <m/>
    <m/>
    <s v="300 S  BROADWAY"/>
    <m/>
    <n v="34.051000000000002"/>
    <n v="-118.248"/>
    <n v="1"/>
  </r>
  <r>
    <n v="200412032"/>
    <d v="2020-08-22T00:00:00"/>
    <d v="2020-08-22T00:00:00"/>
    <n v="830"/>
    <n v="4"/>
    <x v="4"/>
    <n v="469"/>
    <n v="2"/>
    <n v="930"/>
    <s v="CRIMINAL THREATS - NO WEAPON DISPLAYED"/>
    <s v="0444 0421"/>
    <n v="64"/>
    <s v="F"/>
    <s v="H"/>
    <n v="501"/>
    <s v="SINGLE FAMILY DWELLING"/>
    <n v="511"/>
    <s v="VERBAL THREAT"/>
    <s v="IC"/>
    <s v="Invest Cont"/>
    <n v="930"/>
    <m/>
    <m/>
    <m/>
    <s v="3400    GLEASON                      AV"/>
    <m/>
    <n v="34.035400000000003"/>
    <n v="-118.1936"/>
    <n v="0"/>
  </r>
  <r>
    <n v="200709531"/>
    <d v="2020-05-22T00:00:00"/>
    <d v="2020-05-22T00:00:00"/>
    <n v="1925"/>
    <n v="7"/>
    <x v="0"/>
    <n v="743"/>
    <n v="1"/>
    <n v="510"/>
    <s v="VEHICLE - STOLEN"/>
    <m/>
    <n v="0"/>
    <m/>
    <m/>
    <n v="104"/>
    <s v="DRIVEWAY"/>
    <m/>
    <m/>
    <s v="IC"/>
    <s v="Invest Cont"/>
    <n v="510"/>
    <m/>
    <m/>
    <m/>
    <s v="800 S  STANLEY                      AV"/>
    <m/>
    <n v="34.0608"/>
    <n v="-118.3566"/>
    <n v="0"/>
  </r>
  <r>
    <n v="201205048"/>
    <d v="2020-01-15T00:00:00"/>
    <d v="2020-01-02T00:00:00"/>
    <n v="1930"/>
    <n v="12"/>
    <x v="8"/>
    <n v="1208"/>
    <n v="2"/>
    <n v="745"/>
    <s v="VANDALISM - MISDEAMEANOR ($399 OR UNDER)"/>
    <n v="329"/>
    <n v="32"/>
    <s v="M"/>
    <s v="B"/>
    <n v="502"/>
    <s v="MULTI-UNIT DWELLING (APARTMENT, DUPLEX, ETC)"/>
    <m/>
    <m/>
    <s v="IC"/>
    <s v="Invest Cont"/>
    <n v="745"/>
    <m/>
    <m/>
    <m/>
    <s v="600 W  VERNON                       AV"/>
    <m/>
    <n v="34.003799999999998"/>
    <n v="-118.2842"/>
    <n v="0"/>
  </r>
  <r>
    <n v="200608919"/>
    <d v="2020-04-09T00:00:00"/>
    <d v="2020-03-24T00:00:00"/>
    <n v="1500"/>
    <n v="6"/>
    <x v="9"/>
    <n v="646"/>
    <n v="2"/>
    <n v="668"/>
    <s v="EMBEZZLEMENT, GRAND THEFT ($950.01 &amp; OVER)"/>
    <m/>
    <n v="0"/>
    <m/>
    <m/>
    <n v="203"/>
    <s v="OTHER BUSINESS"/>
    <m/>
    <m/>
    <s v="IC"/>
    <s v="Invest Cont"/>
    <n v="668"/>
    <m/>
    <m/>
    <m/>
    <s v="6600 W  SUNSET                       BL"/>
    <m/>
    <n v="34.097999999999999"/>
    <n v="-118.33320000000001"/>
    <n v="0"/>
  </r>
  <r>
    <n v="200206257"/>
    <d v="2020-02-14T00:00:00"/>
    <d v="2020-02-13T00:00:00"/>
    <n v="1845"/>
    <n v="2"/>
    <x v="5"/>
    <n v="221"/>
    <n v="2"/>
    <n v="740"/>
    <s v="VANDALISM - FELONY ($400 &amp; OVER, ALL CHURCH VANDALISMS)"/>
    <s v="0329 1822"/>
    <n v="0"/>
    <s v="X"/>
    <s v="X"/>
    <n v="210"/>
    <s v="RESTAURANT/FAST FOOD"/>
    <n v="312"/>
    <s v="PIPE/METAL PIPE"/>
    <s v="AA"/>
    <s v="Adult Arrest"/>
    <n v="740"/>
    <m/>
    <m/>
    <m/>
    <s v="3800    BEVERLY                      BL"/>
    <m/>
    <n v="34.0777"/>
    <n v="-118.2961"/>
    <n v="1"/>
  </r>
  <r>
    <n v="200111290"/>
    <d v="2020-05-04T00:00:00"/>
    <d v="2020-05-03T00:00:00"/>
    <n v="1900"/>
    <n v="1"/>
    <x v="1"/>
    <n v="182"/>
    <n v="1"/>
    <n v="510"/>
    <s v="VEHICLE - STOLEN"/>
    <m/>
    <n v="0"/>
    <m/>
    <m/>
    <n v="123"/>
    <s v="PARKING UNDERGROUND/BUILDING"/>
    <m/>
    <m/>
    <s v="IC"/>
    <s v="Invest Cont"/>
    <n v="510"/>
    <m/>
    <m/>
    <m/>
    <s v="1000 S  GRAND                        AV"/>
    <m/>
    <n v="34.042999999999999"/>
    <n v="-118.2606"/>
    <n v="0"/>
  </r>
  <r>
    <n v="200506238"/>
    <d v="2020-02-22T00:00:00"/>
    <d v="2020-02-22T00:00:00"/>
    <n v="1105"/>
    <n v="5"/>
    <x v="10"/>
    <n v="505"/>
    <n v="1"/>
    <n v="510"/>
    <s v="VEHICLE - STOLEN"/>
    <m/>
    <n v="0"/>
    <m/>
    <m/>
    <n v="101"/>
    <s v="STREET"/>
    <m/>
    <m/>
    <s v="IC"/>
    <s v="Invest Cont"/>
    <n v="510"/>
    <m/>
    <m/>
    <m/>
    <s v="19700    PACIFIC GATEWAY              DR"/>
    <m/>
    <n v="33.852400000000003"/>
    <n v="-118.2953"/>
    <n v="0"/>
  </r>
  <r>
    <n v="200911311"/>
    <d v="2020-06-20T00:00:00"/>
    <d v="2020-06-20T00:00:00"/>
    <n v="100"/>
    <n v="9"/>
    <x v="3"/>
    <n v="926"/>
    <n v="2"/>
    <n v="624"/>
    <s v="BATTERY - SIMPLE ASSAULT"/>
    <n v="400"/>
    <n v="27"/>
    <s v="M"/>
    <s v="H"/>
    <n v="502"/>
    <s v="MULTI-UNIT DWELLING (APARTMENT, DUPLEX, ETC)"/>
    <n v="400"/>
    <s v="STRONG-ARM (HANDS, FIST, FEET OR BODILY FORCE)"/>
    <s v="AA"/>
    <s v="Adult Arrest"/>
    <n v="624"/>
    <m/>
    <m/>
    <m/>
    <s v="14300    VANOWEN                      ST"/>
    <m/>
    <n v="34.193899999999999"/>
    <n v="-118.4444"/>
    <n v="1"/>
  </r>
  <r>
    <n v="201109362"/>
    <d v="2020-05-14T00:00:00"/>
    <d v="2020-05-08T00:00:00"/>
    <n v="1600"/>
    <n v="11"/>
    <x v="7"/>
    <n v="1172"/>
    <n v="1"/>
    <n v="310"/>
    <s v="BURGLARY"/>
    <s v="1402 0344 1606"/>
    <n v="0"/>
    <s v="X"/>
    <s v="X"/>
    <n v="203"/>
    <s v="OTHER BUSINESS"/>
    <m/>
    <m/>
    <s v="IC"/>
    <s v="Invest Cont"/>
    <n v="310"/>
    <n v="998"/>
    <m/>
    <m/>
    <s v="3000 W  SUNSET                       BL"/>
    <m/>
    <n v="34.088200000000001"/>
    <n v="-118.2646"/>
    <n v="0"/>
  </r>
  <r>
    <n v="200805949"/>
    <d v="2020-02-13T00:00:00"/>
    <d v="2020-01-10T00:00:00"/>
    <n v="800"/>
    <n v="8"/>
    <x v="12"/>
    <n v="803"/>
    <n v="1"/>
    <n v="510"/>
    <s v="VEHICLE - STOLEN"/>
    <m/>
    <n v="0"/>
    <m/>
    <m/>
    <n v="707"/>
    <s v="GARAGE/CARPORT"/>
    <m/>
    <m/>
    <s v="IC"/>
    <s v="Invest Cont"/>
    <n v="510"/>
    <m/>
    <m/>
    <m/>
    <s v="1800    ALTA MURA                    RD"/>
    <m/>
    <n v="34.065300000000001"/>
    <n v="-118.50320000000001"/>
    <n v="0"/>
  </r>
  <r>
    <n v="200315474"/>
    <d v="2020-08-09T00:00:00"/>
    <d v="2020-08-09T00:00:00"/>
    <n v="855"/>
    <n v="3"/>
    <x v="2"/>
    <n v="334"/>
    <n v="1"/>
    <n v="230"/>
    <s v="ASSAULT WITH DEADLY WEAPON, AGGRAVATED ASSAULT"/>
    <s v="0312 0334 0302 1309 1822 1218"/>
    <n v="53"/>
    <s v="M"/>
    <s v="H"/>
    <n v="102"/>
    <s v="SIDEWALK"/>
    <n v="102"/>
    <s v="HAND GUN"/>
    <s v="AO"/>
    <s v="Adult Other"/>
    <n v="230"/>
    <m/>
    <m/>
    <m/>
    <s v="JEFFERSON                    BL"/>
    <s v="EDGEWOOD                     DR"/>
    <n v="34.026800000000001"/>
    <n v="-118.3318"/>
    <n v="0"/>
  </r>
  <r>
    <n v="200208104"/>
    <d v="2020-03-22T00:00:00"/>
    <d v="2020-03-22T00:00:00"/>
    <n v="1520"/>
    <n v="2"/>
    <x v="5"/>
    <n v="218"/>
    <n v="1"/>
    <n v="440"/>
    <s v="THEFT PLAIN - PETTY ($950 &amp; UNDER)"/>
    <s v="1822 0344 0352"/>
    <n v="45"/>
    <s v="F"/>
    <s v="H"/>
    <n v="502"/>
    <s v="MULTI-UNIT DWELLING (APARTMENT, DUPLEX, ETC)"/>
    <m/>
    <m/>
    <s v="IC"/>
    <s v="Invest Cont"/>
    <n v="440"/>
    <m/>
    <m/>
    <m/>
    <s v="1500    BELLEVUE                     AV"/>
    <m/>
    <n v="34.069299999999998"/>
    <n v="-118.2582"/>
    <n v="0"/>
  </r>
  <r>
    <n v="201308077"/>
    <d v="2020-03-13T00:00:00"/>
    <d v="2020-03-13T00:00:00"/>
    <n v="1530"/>
    <n v="13"/>
    <x v="6"/>
    <n v="1317"/>
    <n v="2"/>
    <n v="626"/>
    <s v="INTIMATE PARTNER - SIMPLE ASSAULT"/>
    <s v="1310 2000 0354 0444 0913 1814 1218"/>
    <n v="19"/>
    <s v="F"/>
    <s v="H"/>
    <n v="108"/>
    <s v="PARKING LOT"/>
    <n v="500"/>
    <s v="UNKNOWN WEAPON/OTHER WEAPON"/>
    <s v="IC"/>
    <s v="Invest Cont"/>
    <n v="626"/>
    <m/>
    <m/>
    <m/>
    <s v="1600    COMPTON                      AV"/>
    <m/>
    <n v="34.023400000000002"/>
    <n v="-118.24379999999999"/>
    <n v="0"/>
  </r>
  <r>
    <n v="201111688"/>
    <d v="2020-07-21T00:00:00"/>
    <d v="2020-07-20T00:00:00"/>
    <n v="730"/>
    <n v="11"/>
    <x v="7"/>
    <n v="1162"/>
    <n v="1"/>
    <n v="510"/>
    <s v="VEHICLE - STOLEN"/>
    <m/>
    <n v="0"/>
    <m/>
    <m/>
    <n v="101"/>
    <s v="STREET"/>
    <m/>
    <m/>
    <s v="IC"/>
    <s v="Invest Cont"/>
    <n v="510"/>
    <m/>
    <m/>
    <m/>
    <s v="SUNSET                       BL"/>
    <s v="BATES                        AV"/>
    <n v="34.094700000000003"/>
    <n v="-118.28279999999999"/>
    <n v="0"/>
  </r>
  <r>
    <n v="200612982"/>
    <d v="2020-07-22T00:00:00"/>
    <d v="2020-07-22T00:00:00"/>
    <n v="1750"/>
    <n v="6"/>
    <x v="9"/>
    <n v="666"/>
    <n v="1"/>
    <n v="210"/>
    <s v="ROBBERY"/>
    <s v="0945 0344 1822 1300"/>
    <n v="0"/>
    <s v="X"/>
    <s v="X"/>
    <n v="203"/>
    <s v="OTHER BUSINESS"/>
    <n v="400"/>
    <s v="STRONG-ARM (HANDS, FIST, FEET OR BODILY FORCE)"/>
    <s v="AO"/>
    <s v="Adult Other"/>
    <n v="210"/>
    <m/>
    <m/>
    <m/>
    <s v="6100 W  SUNSET                       BL"/>
    <m/>
    <n v="34.097999999999999"/>
    <n v="-118.3228"/>
    <n v="0"/>
  </r>
  <r>
    <n v="200714137"/>
    <d v="2020-09-22T00:00:00"/>
    <d v="2020-09-22T00:00:00"/>
    <n v="1300"/>
    <n v="7"/>
    <x v="0"/>
    <n v="722"/>
    <n v="1"/>
    <n v="341"/>
    <s v="THEFT-GRAND ($950.01 &amp; OVER)EXCPT,GUNS,FOWL,LIVESTK,PROD"/>
    <n v="325"/>
    <n v="19"/>
    <s v="M"/>
    <s v="O"/>
    <n v="203"/>
    <s v="OTHER BUSINESS"/>
    <m/>
    <m/>
    <s v="IC"/>
    <s v="Invest Cont"/>
    <n v="341"/>
    <m/>
    <m/>
    <m/>
    <s v="8400 W  3RD                          ST"/>
    <m/>
    <n v="34.073"/>
    <n v="-118.3732"/>
    <n v="0"/>
  </r>
  <r>
    <n v="200313027"/>
    <d v="2020-06-22T00:00:00"/>
    <d v="2020-06-03T00:00:00"/>
    <n v="209"/>
    <n v="3"/>
    <x v="2"/>
    <n v="333"/>
    <n v="1"/>
    <n v="648"/>
    <s v="ARSON"/>
    <m/>
    <n v="58"/>
    <s v="F"/>
    <s v="B"/>
    <n v="101"/>
    <s v="STREET"/>
    <m/>
    <m/>
    <s v="IC"/>
    <s v="Invest Cont"/>
    <n v="648"/>
    <m/>
    <m/>
    <m/>
    <s v="2600 S  VICTORIA                     AV"/>
    <m/>
    <n v="34.032600000000002"/>
    <n v="-118.33629999999999"/>
    <n v="0"/>
  </r>
  <r>
    <n v="201008437"/>
    <d v="2020-04-27T00:00:00"/>
    <d v="2020-04-26T00:00:00"/>
    <n v="1500"/>
    <n v="10"/>
    <x v="11"/>
    <n v="1019"/>
    <n v="1"/>
    <n v="420"/>
    <s v="THEFT FROM MOTOR VEHICLE - PETTY ($950 &amp; UNDER)"/>
    <s v="0344 1300"/>
    <n v="34"/>
    <s v="M"/>
    <s v="H"/>
    <n v="101"/>
    <s v="STREET"/>
    <m/>
    <m/>
    <s v="IC"/>
    <s v="Invest Cont"/>
    <n v="420"/>
    <m/>
    <m/>
    <m/>
    <s v="7500    HASKELL                      AV"/>
    <m/>
    <n v="34.206699999999998"/>
    <n v="-118.47490000000001"/>
    <n v="0"/>
  </r>
  <r>
    <n v="200311690"/>
    <d v="2020-05-22T00:00:00"/>
    <d v="2020-05-21T00:00:00"/>
    <n v="1930"/>
    <n v="3"/>
    <x v="2"/>
    <n v="359"/>
    <n v="2"/>
    <n v="745"/>
    <s v="VANDALISM - MISDEAMEANOR ($399 OR UNDER)"/>
    <s v="0329 1307"/>
    <n v="39"/>
    <s v="M"/>
    <s v="A"/>
    <n v="122"/>
    <s v="VEHICLE, PASSENGER/TRUCK"/>
    <m/>
    <m/>
    <s v="IC"/>
    <s v="Invest Cont"/>
    <n v="745"/>
    <m/>
    <m/>
    <m/>
    <s v="3500 S  FLOWER                       ST"/>
    <m/>
    <n v="34.0199"/>
    <n v="-118.27970000000001"/>
    <n v="0"/>
  </r>
  <r>
    <n v="200513561"/>
    <d v="2020-08-30T00:00:00"/>
    <d v="2020-08-29T00:00:00"/>
    <n v="1700"/>
    <n v="5"/>
    <x v="10"/>
    <n v="503"/>
    <n v="1"/>
    <n v="510"/>
    <s v="VEHICLE - STOLEN"/>
    <m/>
    <n v="0"/>
    <m/>
    <m/>
    <n v="101"/>
    <s v="STREET"/>
    <m/>
    <m/>
    <s v="IC"/>
    <s v="Invest Cont"/>
    <n v="510"/>
    <m/>
    <m/>
    <m/>
    <s v="1000    BAYVIEW                      LN"/>
    <m/>
    <n v="33.791499999999999"/>
    <n v="-118.294"/>
    <n v="0"/>
  </r>
  <r>
    <n v="200210681"/>
    <d v="2020-05-26T00:00:00"/>
    <d v="2020-05-18T00:00:00"/>
    <n v="2315"/>
    <n v="2"/>
    <x v="5"/>
    <n v="211"/>
    <n v="2"/>
    <n v="745"/>
    <s v="VANDALISM - MISDEAMEANOR ($399 OR UNDER)"/>
    <s v="1822 0329"/>
    <n v="38"/>
    <s v="M"/>
    <s v="H"/>
    <n v="122"/>
    <s v="VEHICLE, PASSENGER/TRUCK"/>
    <m/>
    <m/>
    <s v="IC"/>
    <s v="Invest Cont"/>
    <n v="745"/>
    <m/>
    <m/>
    <m/>
    <s v="BERENDO                      ST"/>
    <s v="CLINTON                      ST"/>
    <n v="34.081800000000001"/>
    <n v="-118.2941"/>
    <n v="0"/>
  </r>
  <r>
    <n v="201220025"/>
    <d v="2020-09-06T00:00:00"/>
    <d v="2020-09-05T00:00:00"/>
    <n v="1400"/>
    <n v="12"/>
    <x v="8"/>
    <n v="1273"/>
    <n v="1"/>
    <n v="510"/>
    <s v="VEHICLE - STOLEN"/>
    <m/>
    <n v="0"/>
    <m/>
    <m/>
    <n v="101"/>
    <s v="STREET"/>
    <m/>
    <m/>
    <s v="AO"/>
    <s v="Adult Other"/>
    <n v="510"/>
    <m/>
    <m/>
    <m/>
    <s v="8900 S  WESTERN                      AV"/>
    <m/>
    <n v="33.954500000000003"/>
    <n v="-118.309"/>
    <n v="0"/>
  </r>
  <r>
    <n v="200608913"/>
    <d v="2020-04-09T00:00:00"/>
    <d v="2020-04-09T00:00:00"/>
    <n v="540"/>
    <n v="6"/>
    <x v="9"/>
    <n v="677"/>
    <n v="1"/>
    <n v="230"/>
    <s v="ASSAULT WITH DEADLY WEAPON, AGGRAVATED ASSAULT"/>
    <s v="1100 0430 1822"/>
    <n v="22"/>
    <s v="M"/>
    <s v="H"/>
    <n v="707"/>
    <s v="GARAGE/CARPORT"/>
    <n v="102"/>
    <s v="HAND GUN"/>
    <s v="IC"/>
    <s v="Invest Cont"/>
    <n v="230"/>
    <m/>
    <m/>
    <m/>
    <s v="5400    MONROE                       ST"/>
    <m/>
    <n v="34.085799999999999"/>
    <n v="-118.3115"/>
    <n v="0"/>
  </r>
  <r>
    <n v="200113345"/>
    <d v="2020-06-12T00:00:00"/>
    <d v="2020-06-10T00:00:00"/>
    <n v="1400"/>
    <n v="1"/>
    <x v="1"/>
    <n v="191"/>
    <n v="1"/>
    <n v="440"/>
    <s v="THEFT PLAIN - PETTY ($950 &amp; UNDER)"/>
    <s v="0913 0361 0344 0394"/>
    <n v="25"/>
    <s v="M"/>
    <s v="H"/>
    <n v="502"/>
    <s v="MULTI-UNIT DWELLING (APARTMENT, DUPLEX, ETC)"/>
    <m/>
    <m/>
    <s v="IC"/>
    <s v="Invest Cont"/>
    <n v="440"/>
    <m/>
    <m/>
    <m/>
    <s v="600 W  18TH                         ST"/>
    <m/>
    <n v="34.035400000000003"/>
    <n v="-118.2714"/>
    <n v="0"/>
  </r>
  <r>
    <n v="201216291"/>
    <d v="2020-07-05T00:00:00"/>
    <d v="2020-07-05T00:00:00"/>
    <n v="2000"/>
    <n v="12"/>
    <x v="8"/>
    <n v="1213"/>
    <n v="1"/>
    <n v="220"/>
    <s v="ATTEMPTED ROBBERY"/>
    <s v="1309 1822 1000 1313 0416 0446 0429 0906 0371"/>
    <n v="18"/>
    <s v="F"/>
    <s v="H"/>
    <n v="101"/>
    <s v="STREET"/>
    <n v="400"/>
    <s v="STRONG-ARM (HANDS, FIST, FEET OR BODILY FORCE)"/>
    <s v="IC"/>
    <s v="Invest Cont"/>
    <n v="220"/>
    <m/>
    <m/>
    <m/>
    <s v="54TH                         ST"/>
    <s v="WESTERN                      AV"/>
    <n v="33.993299999999998"/>
    <n v="-118.30889999999999"/>
    <n v="0"/>
  </r>
  <r>
    <n v="200712298"/>
    <d v="2020-08-02T00:00:00"/>
    <d v="2020-08-01T00:00:00"/>
    <n v="2145"/>
    <n v="7"/>
    <x v="0"/>
    <n v="743"/>
    <n v="1"/>
    <n v="330"/>
    <s v="BURGLARY FROM VEHICLE"/>
    <s v="1300 1307 0344"/>
    <n v="42"/>
    <s v="F"/>
    <s v="H"/>
    <n v="754"/>
    <s v="MUSEUM"/>
    <m/>
    <m/>
    <s v="IC"/>
    <s v="Invest Cont"/>
    <n v="330"/>
    <m/>
    <m/>
    <m/>
    <s v="WILSHIRE                     BL"/>
    <s v="SPAULDING                    AV"/>
    <n v="34.062600000000003"/>
    <n v="-118.3578"/>
    <n v="0"/>
  </r>
  <r>
    <n v="200708306"/>
    <d v="2020-04-15T00:00:00"/>
    <d v="2020-04-14T00:00:00"/>
    <n v="1930"/>
    <n v="7"/>
    <x v="0"/>
    <n v="702"/>
    <n v="1"/>
    <n v="341"/>
    <s v="THEFT-GRAND ($950.01 &amp; OVER)EXCPT,GUNS,FOWL,LIVESTK,PROD"/>
    <n v="344"/>
    <n v="42"/>
    <s v="M"/>
    <s v="W"/>
    <n v="108"/>
    <s v="PARKING LOT"/>
    <m/>
    <m/>
    <s v="IC"/>
    <s v="Invest Cont"/>
    <n v="341"/>
    <m/>
    <m/>
    <m/>
    <s v="7400    MELROSE                      AV"/>
    <m/>
    <n v="34.083599999999997"/>
    <n v="-118.3511"/>
    <n v="0"/>
  </r>
  <r>
    <n v="200604723"/>
    <d v="2020-01-17T00:00:00"/>
    <d v="2020-01-16T00:00:00"/>
    <n v="2230"/>
    <n v="6"/>
    <x v="9"/>
    <n v="666"/>
    <n v="1"/>
    <n v="420"/>
    <s v="THEFT FROM MOTOR VEHICLE - PETTY ($950 &amp; UNDER)"/>
    <m/>
    <n v="0"/>
    <m/>
    <m/>
    <n v="101"/>
    <s v="STREET"/>
    <m/>
    <m/>
    <s v="IC"/>
    <s v="Invest Cont"/>
    <n v="420"/>
    <m/>
    <m/>
    <m/>
    <s v="DE LONGPRE                   ST"/>
    <s v="WILCOX                       AV"/>
    <n v="34.096200000000003"/>
    <n v="-118.331"/>
    <n v="0"/>
  </r>
  <r>
    <n v="200910168"/>
    <d v="2020-05-26T00:00:00"/>
    <d v="2020-05-26T00:00:00"/>
    <n v="655"/>
    <n v="9"/>
    <x v="3"/>
    <n v="941"/>
    <n v="2"/>
    <n v="745"/>
    <s v="VANDALISM - MISDEAMEANOR ($399 OR UNDER)"/>
    <s v="0329 2004"/>
    <n v="68"/>
    <s v="M"/>
    <s v="W"/>
    <n v="702"/>
    <s v="OFFICE BUILDING/OFFICE"/>
    <m/>
    <m/>
    <s v="IC"/>
    <s v="Invest Cont"/>
    <n v="745"/>
    <m/>
    <m/>
    <m/>
    <s v="15200    BURBANK                      BL"/>
    <m/>
    <n v="34.176600000000001"/>
    <n v="-118.4589"/>
    <n v="0"/>
  </r>
  <r>
    <n v="200907927"/>
    <d v="2020-03-28T00:00:00"/>
    <d v="2020-03-26T00:00:00"/>
    <n v="300"/>
    <n v="9"/>
    <x v="3"/>
    <n v="916"/>
    <n v="1"/>
    <n v="121"/>
    <s v="RAPE, FORCIBLE"/>
    <s v="0533 1259 0940 0913 1417 1402"/>
    <n v="12"/>
    <s v="F"/>
    <s v="W"/>
    <n v="103"/>
    <s v="ALLEY"/>
    <n v="400"/>
    <s v="STRONG-ARM (HANDS, FIST, FEET OR BODILY FORCE)"/>
    <s v="JA"/>
    <s v="Juv Arrest"/>
    <n v="121"/>
    <n v="998"/>
    <m/>
    <m/>
    <s v="HAZELTINE                    AV"/>
    <s v="SHERMAN                      WY"/>
    <n v="34.2012"/>
    <n v="-118.44"/>
    <n v="1"/>
  </r>
  <r>
    <n v="200716799"/>
    <d v="2020-12-06T00:00:00"/>
    <d v="2020-12-06T00:00:00"/>
    <n v="1730"/>
    <n v="7"/>
    <x v="0"/>
    <n v="755"/>
    <n v="2"/>
    <n v="930"/>
    <s v="CRIMINAL THREATS - NO WEAPON DISPLAYED"/>
    <n v="443"/>
    <n v="59"/>
    <s v="F"/>
    <s v="W"/>
    <n v="101"/>
    <s v="STREET"/>
    <n v="511"/>
    <s v="VERBAL THREAT"/>
    <s v="IC"/>
    <s v="Invest Cont"/>
    <n v="930"/>
    <m/>
    <m/>
    <m/>
    <s v="1300    MASSELIN                     AV"/>
    <m/>
    <n v="34.049700000000001"/>
    <n v="-118.3582"/>
    <n v="0"/>
  </r>
  <r>
    <n v="200208267"/>
    <d v="2020-03-26T00:00:00"/>
    <d v="2020-03-20T00:00:00"/>
    <n v="230"/>
    <n v="2"/>
    <x v="5"/>
    <n v="231"/>
    <n v="1"/>
    <n v="310"/>
    <s v="BURGLARY"/>
    <s v="1202 1607 0342 0344 1309 1822 0202 0216"/>
    <n v="78"/>
    <s v="F"/>
    <s v="W"/>
    <n v="502"/>
    <s v="MULTI-UNIT DWELLING (APARTMENT, DUPLEX, ETC)"/>
    <m/>
    <m/>
    <s v="IC"/>
    <s v="Invest Cont"/>
    <n v="310"/>
    <m/>
    <m/>
    <m/>
    <s v="200 S  VENDOME                      ST"/>
    <m/>
    <n v="34.070300000000003"/>
    <n v="-118.28319999999999"/>
    <n v="0"/>
  </r>
  <r>
    <n v="200218968"/>
    <d v="2020-12-24T00:00:00"/>
    <d v="2020-12-10T00:00:00"/>
    <n v="1700"/>
    <n v="2"/>
    <x v="5"/>
    <n v="245"/>
    <n v="2"/>
    <n v="354"/>
    <s v="THEFT OF IDENTITY"/>
    <s v="0100 1822 1210"/>
    <n v="57"/>
    <s v="F"/>
    <s v="H"/>
    <n v="502"/>
    <s v="MULTI-UNIT DWELLING (APARTMENT, DUPLEX, ETC)"/>
    <m/>
    <m/>
    <s v="IC"/>
    <s v="Invest Cont"/>
    <n v="354"/>
    <m/>
    <m/>
    <m/>
    <s v="2400    OCEAN VIEW                   AV"/>
    <m/>
    <n v="34.0627"/>
    <n v="-118.2769"/>
    <n v="0"/>
  </r>
  <r>
    <n v="200319656"/>
    <d v="2020-10-31T00:00:00"/>
    <d v="2020-10-31T00:00:00"/>
    <n v="520"/>
    <n v="3"/>
    <x v="2"/>
    <n v="315"/>
    <n v="1"/>
    <n v="230"/>
    <s v="ASSAULT WITH DEADLY WEAPON, AGGRAVATED ASSAULT"/>
    <s v="0360 0408 0419 0421 0448 0561 0913 1242 0416 0446"/>
    <n v="48"/>
    <s v="F"/>
    <s v="B"/>
    <n v="502"/>
    <s v="MULTI-UNIT DWELLING (APARTMENT, DUPLEX, ETC)"/>
    <n v="400"/>
    <s v="STRONG-ARM (HANDS, FIST, FEET OR BODILY FORCE)"/>
    <s v="AA"/>
    <s v="Adult Arrest"/>
    <n v="230"/>
    <m/>
    <m/>
    <m/>
    <s v="2100 W  25TH                         ST"/>
    <m/>
    <n v="34.033799999999999"/>
    <n v="-118.3155"/>
    <n v="1"/>
  </r>
  <r>
    <n v="200106253"/>
    <d v="2020-02-02T00:00:00"/>
    <d v="2020-02-01T00:00:00"/>
    <n v="1000"/>
    <n v="1"/>
    <x v="1"/>
    <n v="192"/>
    <n v="1"/>
    <n v="510"/>
    <s v="VEHICLE - STOLEN"/>
    <m/>
    <n v="0"/>
    <m/>
    <m/>
    <n v="101"/>
    <s v="STREET"/>
    <m/>
    <m/>
    <s v="IC"/>
    <s v="Invest Cont"/>
    <n v="510"/>
    <m/>
    <m/>
    <m/>
    <s v="1500 S  OLIVE                        ST"/>
    <m/>
    <n v="34.035899999999998"/>
    <n v="-118.26479999999999"/>
    <n v="0"/>
  </r>
  <r>
    <n v="200313398"/>
    <d v="2020-06-29T00:00:00"/>
    <d v="2020-06-28T00:00:00"/>
    <n v="2300"/>
    <n v="3"/>
    <x v="2"/>
    <n v="396"/>
    <n v="1"/>
    <n v="510"/>
    <s v="VEHICLE - STOLEN"/>
    <m/>
    <n v="0"/>
    <m/>
    <m/>
    <n v="101"/>
    <s v="STREET"/>
    <m/>
    <m/>
    <s v="IC"/>
    <s v="Invest Cont"/>
    <n v="510"/>
    <m/>
    <m/>
    <m/>
    <s v="800 W  41ST                         ST"/>
    <m/>
    <n v="34.0092"/>
    <n v="-118.29"/>
    <n v="0"/>
  </r>
  <r>
    <n v="200108027"/>
    <d v="2020-02-27T00:00:00"/>
    <d v="2020-02-21T00:00:00"/>
    <n v="1800"/>
    <n v="1"/>
    <x v="1"/>
    <n v="156"/>
    <n v="2"/>
    <n v="624"/>
    <s v="BATTERY - SIMPLE ASSAULT"/>
    <s v="0416 1218 1822 1414"/>
    <n v="55"/>
    <s v="F"/>
    <s v="A"/>
    <n v="517"/>
    <s v="MISSIONS/SHELTERS"/>
    <n v="400"/>
    <s v="STRONG-ARM (HANDS, FIST, FEET OR BODILY FORCE)"/>
    <s v="IC"/>
    <s v="Invest Cont"/>
    <n v="624"/>
    <m/>
    <m/>
    <m/>
    <s v="500 S  SAN PEDRO                    ST"/>
    <m/>
    <n v="34.043700000000001"/>
    <n v="-118.24550000000001"/>
    <n v="0"/>
  </r>
  <r>
    <n v="201204359"/>
    <d v="2020-01-05T00:00:00"/>
    <d v="2020-01-05T00:00:00"/>
    <n v="1745"/>
    <n v="12"/>
    <x v="8"/>
    <n v="1218"/>
    <n v="2"/>
    <n v="745"/>
    <s v="VANDALISM - MISDEAMEANOR ($399 OR UNDER)"/>
    <n v="329"/>
    <n v="55"/>
    <s v="F"/>
    <s v="B"/>
    <n v="501"/>
    <s v="SINGLE FAMILY DWELLING"/>
    <m/>
    <m/>
    <s v="IC"/>
    <s v="Invest Cont"/>
    <n v="745"/>
    <m/>
    <m/>
    <m/>
    <s v="800 W  58TH                         ST"/>
    <m/>
    <n v="33.989699999999999"/>
    <n v="-118.2871"/>
    <n v="0"/>
  </r>
  <r>
    <n v="200207057"/>
    <d v="2020-02-29T00:00:00"/>
    <d v="2020-02-28T00:00:00"/>
    <n v="2230"/>
    <n v="2"/>
    <x v="5"/>
    <n v="257"/>
    <n v="2"/>
    <n v="740"/>
    <s v="VANDALISM - FELONY ($400 &amp; OVER, ALL CHURCH VANDALISMS)"/>
    <n v="329"/>
    <n v="31"/>
    <s v="F"/>
    <s v="W"/>
    <n v="122"/>
    <s v="VEHICLE, PASSENGER/TRUCK"/>
    <m/>
    <m/>
    <s v="IC"/>
    <s v="Invest Cont"/>
    <n v="740"/>
    <m/>
    <m/>
    <m/>
    <s v="1300 W  7TH                          ST"/>
    <m/>
    <n v="34.055199999999999"/>
    <n v="-118.2675"/>
    <n v="0"/>
  </r>
  <r>
    <n v="200708752"/>
    <d v="2020-04-29T00:00:00"/>
    <d v="2020-04-29T00:00:00"/>
    <n v="915"/>
    <n v="7"/>
    <x v="0"/>
    <n v="701"/>
    <n v="1"/>
    <n v="230"/>
    <s v="ASSAULT WITH DEADLY WEAPON, AGGRAVATED ASSAULT"/>
    <s v="0400 0416 0913"/>
    <n v="37"/>
    <s v="M"/>
    <s v="W"/>
    <n v="501"/>
    <s v="SINGLE FAMILY DWELLING"/>
    <n v="212"/>
    <s v="BOTTLE"/>
    <s v="AO"/>
    <s v="Adult Other"/>
    <n v="230"/>
    <m/>
    <m/>
    <m/>
    <s v="700 N  HAYWORTH                     AV"/>
    <m/>
    <n v="34.083799999999997"/>
    <n v="-118.3627"/>
    <n v="0"/>
  </r>
  <r>
    <n v="200118373"/>
    <d v="2020-09-22T00:00:00"/>
    <d v="2020-09-22T00:00:00"/>
    <n v="615"/>
    <n v="1"/>
    <x v="1"/>
    <n v="154"/>
    <n v="1"/>
    <n v="330"/>
    <s v="BURGLARY FROM VEHICLE"/>
    <s v="1202 1822 1609 1307 0344 0329"/>
    <n v="69"/>
    <s v="M"/>
    <s v="H"/>
    <n v="123"/>
    <s v="PARKING UNDERGROUND/BUILDING"/>
    <m/>
    <m/>
    <s v="IC"/>
    <s v="Invest Cont"/>
    <n v="330"/>
    <m/>
    <m/>
    <m/>
    <s v="500 S  MAIN                         ST"/>
    <m/>
    <n v="34.046500000000002"/>
    <n v="-118.2488"/>
    <n v="0"/>
  </r>
  <r>
    <n v="200311044"/>
    <d v="2020-05-08T00:00:00"/>
    <d v="2020-05-08T00:00:00"/>
    <n v="1815"/>
    <n v="3"/>
    <x v="2"/>
    <n v="338"/>
    <n v="2"/>
    <n v="740"/>
    <s v="VANDALISM - FELONY ($400 &amp; OVER, ALL CHURCH VANDALISMS)"/>
    <s v="0311 0329 2014"/>
    <n v="19"/>
    <s v="X"/>
    <s v="X"/>
    <n v="217"/>
    <s v="AUTO REPAIR SHOP"/>
    <m/>
    <m/>
    <s v="AA"/>
    <s v="Adult Arrest"/>
    <n v="740"/>
    <m/>
    <m/>
    <m/>
    <s v="2900 S  VERMONT                      AV"/>
    <m/>
    <n v="34.026800000000001"/>
    <n v="-118.28959999999999"/>
    <n v="1"/>
  </r>
  <r>
    <n v="200704476"/>
    <d v="2020-01-09T00:00:00"/>
    <d v="2020-01-09T00:00:00"/>
    <n v="2300"/>
    <n v="7"/>
    <x v="0"/>
    <n v="783"/>
    <n v="1"/>
    <n v="761"/>
    <s v="BRANDISH WEAPON"/>
    <s v="0913 1820 0421 0334"/>
    <n v="46"/>
    <s v="M"/>
    <s v="B"/>
    <n v="501"/>
    <s v="SINGLE FAMILY DWELLING"/>
    <n v="200"/>
    <s v="KNIFE WITH BLADE 6INCHES OR LESS"/>
    <s v="IC"/>
    <s v="Invest Cont"/>
    <n v="761"/>
    <m/>
    <m/>
    <m/>
    <s v="2000 S  BURNSIDE                     AV"/>
    <m/>
    <n v="34.040500000000002"/>
    <n v="-118.35760000000001"/>
    <n v="0"/>
  </r>
  <r>
    <n v="200705491"/>
    <d v="2020-02-01T00:00:00"/>
    <d v="2020-01-31T00:00:00"/>
    <n v="2200"/>
    <n v="7"/>
    <x v="0"/>
    <n v="723"/>
    <n v="1"/>
    <n v="331"/>
    <s v="THEFT FROM MOTOR VEHICLE - GRAND ($950.01 AND OVER)"/>
    <s v="1300 1601 0344"/>
    <n v="55"/>
    <s v="M"/>
    <s v="W"/>
    <n v="501"/>
    <s v="SINGLE FAMILY DWELLING"/>
    <m/>
    <m/>
    <s v="IC"/>
    <s v="Invest Cont"/>
    <n v="331"/>
    <m/>
    <m/>
    <m/>
    <s v="100 S  LA JOLLA                     AV"/>
    <m/>
    <n v="34.074300000000001"/>
    <n v="-118.36790000000001"/>
    <n v="0"/>
  </r>
  <r>
    <n v="201224123"/>
    <d v="2020-11-08T00:00:00"/>
    <d v="2020-11-07T00:00:00"/>
    <n v="2300"/>
    <n v="12"/>
    <x v="8"/>
    <n v="1268"/>
    <n v="2"/>
    <n v="626"/>
    <s v="INTIMATE PARTNER - SIMPLE ASSAULT"/>
    <s v="0913 2000 1813 0400 0416"/>
    <n v="20"/>
    <s v="F"/>
    <s v="H"/>
    <n v="502"/>
    <s v="MULTI-UNIT DWELLING (APARTMENT, DUPLEX, ETC)"/>
    <n v="400"/>
    <s v="STRONG-ARM (HANDS, FIST, FEET OR BODILY FORCE)"/>
    <s v="AA"/>
    <s v="Adult Arrest"/>
    <n v="626"/>
    <m/>
    <m/>
    <m/>
    <s v="7900 S  SAN PEDRO                    ST"/>
    <m/>
    <n v="33.963999999999999"/>
    <n v="-118.2739"/>
    <n v="1"/>
  </r>
  <r>
    <n v="200507050"/>
    <d v="2020-03-11T00:00:00"/>
    <d v="2020-03-11T00:00:00"/>
    <n v="1930"/>
    <n v="5"/>
    <x v="10"/>
    <n v="585"/>
    <n v="2"/>
    <n v="626"/>
    <s v="INTIMATE PARTNER - SIMPLE ASSAULT"/>
    <s v="0334 0913 1813 0340 0448 1814 2000"/>
    <n v="33"/>
    <s v="F"/>
    <s v="H"/>
    <n v="502"/>
    <s v="MULTI-UNIT DWELLING (APARTMENT, DUPLEX, ETC)"/>
    <n v="400"/>
    <s v="STRONG-ARM (HANDS, FIST, FEET OR BODILY FORCE)"/>
    <s v="AA"/>
    <s v="Adult Arrest"/>
    <n v="626"/>
    <m/>
    <m/>
    <m/>
    <s v="500 W  20TH                         ST"/>
    <m/>
    <n v="33.726100000000002"/>
    <n v="-118.288"/>
    <n v="1"/>
  </r>
  <r>
    <n v="200608740"/>
    <d v="2020-04-05T00:00:00"/>
    <d v="2020-04-05T00:00:00"/>
    <n v="840"/>
    <n v="6"/>
    <x v="9"/>
    <n v="647"/>
    <n v="2"/>
    <n v="740"/>
    <s v="VANDALISM - FELONY ($400 &amp; OVER, ALL CHURCH VANDALISMS)"/>
    <n v="329"/>
    <n v="52"/>
    <s v="F"/>
    <s v="W"/>
    <n v="122"/>
    <s v="VEHICLE, PASSENGER/TRUCK"/>
    <m/>
    <m/>
    <s v="IC"/>
    <s v="Invest Cont"/>
    <n v="740"/>
    <m/>
    <m/>
    <m/>
    <s v="1500    VINE                         ST"/>
    <m/>
    <n v="34.097999999999999"/>
    <n v="-118.3267"/>
    <n v="0"/>
  </r>
  <r>
    <n v="201212898"/>
    <d v="2020-05-15T00:00:00"/>
    <d v="2020-05-09T00:00:00"/>
    <n v="335"/>
    <n v="12"/>
    <x v="8"/>
    <n v="1204"/>
    <n v="2"/>
    <n v="740"/>
    <s v="VANDALISM - FELONY ($400 &amp; OVER, ALL CHURCH VANDALISMS)"/>
    <s v="1822 0329"/>
    <n v="56"/>
    <s v="F"/>
    <s v="B"/>
    <n v="122"/>
    <s v="VEHICLE, PASSENGER/TRUCK"/>
    <m/>
    <m/>
    <s v="IC"/>
    <s v="Invest Cont"/>
    <n v="740"/>
    <m/>
    <m/>
    <m/>
    <s v="1100 W  47TH                         ST"/>
    <m/>
    <n v="34.000599999999999"/>
    <n v="-118.2937"/>
    <n v="0"/>
  </r>
  <r>
    <n v="200209042"/>
    <d v="2020-04-16T00:00:00"/>
    <d v="2020-04-15T00:00:00"/>
    <n v="1600"/>
    <n v="2"/>
    <x v="5"/>
    <n v="248"/>
    <n v="1"/>
    <n v="341"/>
    <s v="THEFT-GRAND ($950.01 &amp; OVER)EXCPT,GUNS,FOWL,LIVESTK,PROD"/>
    <s v="0344 0394"/>
    <n v="18"/>
    <s v="M"/>
    <s v="H"/>
    <n v="502"/>
    <s v="MULTI-UNIT DWELLING (APARTMENT, DUPLEX, ETC)"/>
    <m/>
    <m/>
    <s v="IC"/>
    <s v="Invest Cont"/>
    <n v="341"/>
    <m/>
    <m/>
    <m/>
    <s v="300    LOMA                         DR"/>
    <m/>
    <n v="34.059899999999999"/>
    <n v="-118.2655"/>
    <n v="0"/>
  </r>
  <r>
    <n v="200314487"/>
    <d v="2020-07-20T00:00:00"/>
    <d v="2020-07-20T00:00:00"/>
    <n v="2130"/>
    <n v="3"/>
    <x v="2"/>
    <n v="363"/>
    <n v="2"/>
    <n v="626"/>
    <s v="INTIMATE PARTNER - SIMPLE ASSAULT"/>
    <s v="2000 0913 1813 1243 0408 0444 0429"/>
    <n v="45"/>
    <s v="F"/>
    <s v="B"/>
    <n v="502"/>
    <s v="MULTI-UNIT DWELLING (APARTMENT, DUPLEX, ETC)"/>
    <n v="400"/>
    <s v="STRONG-ARM (HANDS, FIST, FEET OR BODILY FORCE)"/>
    <s v="AO"/>
    <s v="Adult Other"/>
    <n v="626"/>
    <m/>
    <m/>
    <m/>
    <s v="4000    WEST                         BL"/>
    <m/>
    <n v="34.0107"/>
    <n v="-118.3467"/>
    <n v="0"/>
  </r>
  <r>
    <n v="201011305"/>
    <d v="2020-07-24T00:00:00"/>
    <d v="2020-07-24T00:00:00"/>
    <n v="850"/>
    <n v="10"/>
    <x v="11"/>
    <n v="1018"/>
    <n v="1"/>
    <n v="330"/>
    <s v="BURGLARY FROM VEHICLE"/>
    <s v="1609 1822 0344"/>
    <n v="43"/>
    <s v="M"/>
    <s v="O"/>
    <n v="108"/>
    <s v="PARKING LOT"/>
    <m/>
    <m/>
    <s v="IC"/>
    <s v="Invest Cont"/>
    <n v="330"/>
    <m/>
    <m/>
    <m/>
    <s v="15800    STRATHERN                    ST"/>
    <m/>
    <n v="34.215699999999998"/>
    <n v="-118.47709999999999"/>
    <n v="0"/>
  </r>
  <r>
    <n v="200508417"/>
    <d v="2020-04-18T00:00:00"/>
    <d v="2020-04-18T00:00:00"/>
    <n v="535"/>
    <n v="5"/>
    <x v="10"/>
    <n v="504"/>
    <n v="1"/>
    <n v="520"/>
    <s v="VEHICLE - ATTEMPT STOLEN"/>
    <s v="1612 0358 1302 1300 1309 0329"/>
    <n v="52"/>
    <s v="M"/>
    <s v="H"/>
    <n v="101"/>
    <s v="STREET"/>
    <m/>
    <m/>
    <s v="IC"/>
    <s v="Invest Cont"/>
    <n v="520"/>
    <m/>
    <m/>
    <m/>
    <s v="20900    HALLDALE                     AV"/>
    <m/>
    <n v="33.840000000000003"/>
    <n v="-118.3017"/>
    <n v="0"/>
  </r>
  <r>
    <n v="200406553"/>
    <d v="2020-03-05T00:00:00"/>
    <d v="2020-03-03T00:00:00"/>
    <n v="1251"/>
    <n v="4"/>
    <x v="4"/>
    <n v="429"/>
    <n v="2"/>
    <n v="940"/>
    <s v="EXTORTION"/>
    <n v="1501"/>
    <n v="35"/>
    <s v="F"/>
    <s v="H"/>
    <n v="101"/>
    <s v="STREET"/>
    <m/>
    <m/>
    <s v="IC"/>
    <s v="Invest Cont"/>
    <n v="940"/>
    <m/>
    <m/>
    <m/>
    <s v="5300    TEMPLETON                    ST"/>
    <m/>
    <n v="34.084899999999998"/>
    <n v="-118.1688"/>
    <n v="0"/>
  </r>
  <r>
    <n v="200312509"/>
    <d v="2020-06-10T00:00:00"/>
    <d v="2020-06-10T00:00:00"/>
    <n v="1130"/>
    <n v="3"/>
    <x v="2"/>
    <n v="362"/>
    <n v="2"/>
    <n v="626"/>
    <s v="INTIMATE PARTNER - SIMPLE ASSAULT"/>
    <s v="2000 0913 0444 1814 1276"/>
    <n v="21"/>
    <s v="F"/>
    <s v="B"/>
    <n v="501"/>
    <s v="SINGLE FAMILY DWELLING"/>
    <n v="400"/>
    <s v="STRONG-ARM (HANDS, FIST, FEET OR BODILY FORCE)"/>
    <s v="IC"/>
    <s v="Invest Cont"/>
    <n v="626"/>
    <m/>
    <m/>
    <m/>
    <s v="4700    RODEO                        LN"/>
    <m/>
    <n v="34.021000000000001"/>
    <n v="-118.3479"/>
    <n v="0"/>
  </r>
  <r>
    <n v="200306326"/>
    <d v="2020-02-08T00:00:00"/>
    <d v="2020-02-07T00:00:00"/>
    <n v="1350"/>
    <n v="3"/>
    <x v="2"/>
    <n v="325"/>
    <n v="1"/>
    <n v="352"/>
    <s v="PICKPOCKET"/>
    <s v="1822 0344"/>
    <n v="20"/>
    <s v="M"/>
    <s v="W"/>
    <n v="402"/>
    <s v="MARKET"/>
    <m/>
    <m/>
    <s v="IC"/>
    <s v="Invest Cont"/>
    <n v="352"/>
    <m/>
    <m/>
    <m/>
    <s v="VERMONT"/>
    <s v="ADAMS"/>
    <n v="34.032800000000002"/>
    <n v="-118.2915"/>
    <n v="0"/>
  </r>
  <r>
    <n v="200611374"/>
    <d v="2020-06-13T00:00:00"/>
    <d v="2020-06-13T00:00:00"/>
    <n v="945"/>
    <n v="6"/>
    <x v="9"/>
    <n v="625"/>
    <n v="2"/>
    <n v="626"/>
    <s v="INTIMATE PARTNER - SIMPLE ASSAULT"/>
    <s v="0400 0416 0445 2000 2004 1218 1814 1402"/>
    <n v="35"/>
    <s v="F"/>
    <s v="W"/>
    <n v="101"/>
    <s v="STREET"/>
    <n v="500"/>
    <s v="UNKNOWN WEAPON/OTHER WEAPON"/>
    <s v="AO"/>
    <s v="Adult Other"/>
    <n v="626"/>
    <n v="998"/>
    <m/>
    <m/>
    <s v="LAS PALMAS"/>
    <s v="FRANKLIN"/>
    <n v="34.105200000000004"/>
    <n v="-118.3361"/>
    <n v="0"/>
  </r>
  <r>
    <n v="200406789"/>
    <d v="2020-03-11T00:00:00"/>
    <d v="2020-03-10T00:00:00"/>
    <n v="2010"/>
    <n v="4"/>
    <x v="4"/>
    <n v="404"/>
    <n v="1"/>
    <n v="331"/>
    <s v="THEFT FROM MOTOR VEHICLE - GRAND ($950.01 AND OVER)"/>
    <n v="344"/>
    <n v="36"/>
    <s v="M"/>
    <s v="H"/>
    <n v="108"/>
    <s v="PARKING LOT"/>
    <m/>
    <m/>
    <s v="IC"/>
    <s v="Invest Cont"/>
    <n v="331"/>
    <m/>
    <m/>
    <m/>
    <s v="5900    MONTEREY                     RD"/>
    <m/>
    <n v="34.104500000000002"/>
    <n v="-118.1848"/>
    <n v="0"/>
  </r>
  <r>
    <n v="200513596"/>
    <d v="2020-08-31T00:00:00"/>
    <d v="2020-08-17T00:00:00"/>
    <n v="700"/>
    <n v="5"/>
    <x v="10"/>
    <n v="507"/>
    <n v="2"/>
    <n v="740"/>
    <s v="VANDALISM - FELONY ($400 &amp; OVER, ALL CHURCH VANDALISMS)"/>
    <n v="329"/>
    <n v="0"/>
    <s v="X"/>
    <s v="X"/>
    <n v="210"/>
    <s v="RESTAURANT/FAST FOOD"/>
    <m/>
    <m/>
    <s v="IC"/>
    <s v="Invest Cont"/>
    <n v="740"/>
    <m/>
    <m/>
    <m/>
    <s v="1500 W  SEPULVEDA                    BL"/>
    <m/>
    <n v="33.815300000000001"/>
    <n v="-118.3038"/>
    <n v="0"/>
  </r>
  <r>
    <n v="200200528"/>
    <d v="2020-01-19T00:00:00"/>
    <d v="2020-01-19T00:00:00"/>
    <n v="1300"/>
    <n v="2"/>
    <x v="5"/>
    <n v="245"/>
    <n v="2"/>
    <n v="946"/>
    <s v="OTHER MISCELLANEOUS CRIME"/>
    <s v="0329 1402 1601 1300"/>
    <n v="31"/>
    <s v="M"/>
    <s v="H"/>
    <n v="101"/>
    <s v="STREET"/>
    <m/>
    <m/>
    <s v="IC"/>
    <s v="Invest Cont"/>
    <n v="946"/>
    <n v="998"/>
    <m/>
    <m/>
    <s v="400    GRAND VIEW                   ST"/>
    <m/>
    <n v="34.063000000000002"/>
    <n v="-118.2753"/>
    <n v="0"/>
  </r>
  <r>
    <n v="200114778"/>
    <d v="2020-07-13T00:00:00"/>
    <d v="2020-07-13T00:00:00"/>
    <n v="1430"/>
    <n v="1"/>
    <x v="1"/>
    <n v="192"/>
    <n v="1"/>
    <n v="330"/>
    <s v="BURGLARY FROM VEHICLE"/>
    <s v="1609 1307 0344 0329"/>
    <n v="66"/>
    <s v="F"/>
    <s v="B"/>
    <n v="101"/>
    <s v="STREET"/>
    <m/>
    <m/>
    <s v="IC"/>
    <s v="Invest Cont"/>
    <n v="330"/>
    <m/>
    <m/>
    <m/>
    <s v="1400 S  GRAND                        AV"/>
    <m/>
    <n v="34.036900000000003"/>
    <n v="-118.2655"/>
    <n v="0"/>
  </r>
  <r>
    <n v="200210392"/>
    <d v="2020-05-19T00:00:00"/>
    <d v="2020-05-19T00:00:00"/>
    <n v="1730"/>
    <n v="2"/>
    <x v="5"/>
    <n v="245"/>
    <n v="2"/>
    <n v="624"/>
    <s v="BATTERY - SIMPLE ASSAULT"/>
    <s v="0416 0446 0401 0603 0361 0913 0319"/>
    <n v="25"/>
    <s v="F"/>
    <s v="B"/>
    <n v="515"/>
    <s v="APARTMENT/CONDO COMMON LAUNDRY ROOM"/>
    <n v="400"/>
    <s v="STRONG-ARM (HANDS, FIST, FEET OR BODILY FORCE)"/>
    <s v="IC"/>
    <s v="Invest Cont"/>
    <n v="624"/>
    <m/>
    <m/>
    <m/>
    <s v="400    GRAND VIEW                   ST"/>
    <m/>
    <n v="34.063000000000002"/>
    <n v="-118.2753"/>
    <n v="0"/>
  </r>
  <r>
    <n v="200114548"/>
    <d v="2020-07-08T00:00:00"/>
    <d v="2020-07-06T00:00:00"/>
    <n v="2200"/>
    <n v="1"/>
    <x v="1"/>
    <n v="144"/>
    <n v="2"/>
    <n v="940"/>
    <s v="EXTORTION"/>
    <s v="1915 1822 0344 0337"/>
    <n v="19"/>
    <s v="M"/>
    <s v="O"/>
    <n v="502"/>
    <s v="MULTI-UNIT DWELLING (APARTMENT, DUPLEX, ETC)"/>
    <m/>
    <m/>
    <s v="IC"/>
    <s v="Invest Cont"/>
    <n v="940"/>
    <m/>
    <m/>
    <m/>
    <s v="100 W  5TH                          ST"/>
    <m/>
    <n v="34.047800000000002"/>
    <n v="-118.2484"/>
    <n v="0"/>
  </r>
  <r>
    <n v="200707581"/>
    <d v="2020-03-18T00:00:00"/>
    <d v="2020-03-18T00:00:00"/>
    <n v="1955"/>
    <n v="7"/>
    <x v="0"/>
    <n v="711"/>
    <n v="1"/>
    <n v="220"/>
    <s v="ATTEMPTED ROBBERY"/>
    <s v="1300 0355 1402"/>
    <n v="20"/>
    <s v="M"/>
    <s v="W"/>
    <n v="122"/>
    <s v="VEHICLE, PASSENGER/TRUCK"/>
    <n v="113"/>
    <s v="SIMULATED GUN"/>
    <s v="IC"/>
    <s v="Invest Cont"/>
    <n v="220"/>
    <n v="998"/>
    <m/>
    <m/>
    <s v="ROSEWOOD"/>
    <s v="FAIRFAX"/>
    <n v="34.080199999999998"/>
    <n v="-118.3614"/>
    <n v="0"/>
  </r>
  <r>
    <n v="200122148"/>
    <d v="2020-12-09T00:00:00"/>
    <d v="2020-12-08T00:00:00"/>
    <n v="800"/>
    <n v="1"/>
    <x v="1"/>
    <n v="135"/>
    <n v="2"/>
    <n v="354"/>
    <s v="THEFT OF IDENTITY"/>
    <s v="0377 0923"/>
    <n v="47"/>
    <s v="M"/>
    <s v="O"/>
    <n v="203"/>
    <s v="OTHER BUSINESS"/>
    <m/>
    <m/>
    <s v="IC"/>
    <s v="Invest Cont"/>
    <n v="354"/>
    <m/>
    <m/>
    <m/>
    <s v="300 S  SPRING                       ST"/>
    <m/>
    <n v="34.049599999999998"/>
    <n v="-118.24760000000001"/>
    <n v="0"/>
  </r>
  <r>
    <n v="200910260"/>
    <d v="2020-05-28T00:00:00"/>
    <d v="2020-05-28T00:00:00"/>
    <n v="1430"/>
    <n v="9"/>
    <x v="3"/>
    <n v="963"/>
    <n v="2"/>
    <n v="624"/>
    <s v="BATTERY - SIMPLE ASSAULT"/>
    <s v="0416 0446 0429 1822 1420"/>
    <n v="43"/>
    <s v="M"/>
    <s v="W"/>
    <n v="108"/>
    <s v="PARKING LOT"/>
    <n v="400"/>
    <s v="STRONG-ARM (HANDS, FIST, FEET OR BODILY FORCE)"/>
    <s v="AA"/>
    <s v="Adult Arrest"/>
    <n v="624"/>
    <m/>
    <m/>
    <m/>
    <s v="14800    MAGNOLIA                     BL"/>
    <m/>
    <n v="34.164900000000003"/>
    <n v="-118.45569999999999"/>
    <n v="1"/>
  </r>
  <r>
    <n v="200704873"/>
    <d v="2020-01-18T00:00:00"/>
    <d v="2020-01-07T00:00:00"/>
    <n v="1800"/>
    <n v="7"/>
    <x v="0"/>
    <n v="738"/>
    <n v="2"/>
    <n v="813"/>
    <s v="CHILD ANNOYING (17YRS &amp; UNDER)"/>
    <s v="0500 1259 0913 0510"/>
    <n v="15"/>
    <s v="F"/>
    <s v="O"/>
    <n v="501"/>
    <s v="SINGLE FAMILY DWELLING"/>
    <m/>
    <m/>
    <s v="AA"/>
    <s v="Adult Arrest"/>
    <n v="813"/>
    <m/>
    <m/>
    <m/>
    <s v="600 S  JUNE                         ST"/>
    <m/>
    <n v="34.062100000000001"/>
    <n v="-118.3347"/>
    <n v="1"/>
  </r>
  <r>
    <n v="201115143"/>
    <d v="2020-10-27T00:00:00"/>
    <d v="2020-10-27T00:00:00"/>
    <n v="756"/>
    <n v="11"/>
    <x v="7"/>
    <n v="1136"/>
    <n v="1"/>
    <n v="331"/>
    <s v="THEFT FROM MOTOR VEHICLE - GRAND ($950.01 AND OVER)"/>
    <n v="385"/>
    <n v="28"/>
    <s v="F"/>
    <s v="H"/>
    <n v="108"/>
    <s v="PARKING LOT"/>
    <m/>
    <m/>
    <s v="IC"/>
    <s v="Invest Cont"/>
    <n v="331"/>
    <m/>
    <m/>
    <m/>
    <s v="4200    EAGLE ROCK                   BL"/>
    <m/>
    <n v="34.1218"/>
    <n v="-118.2251"/>
    <n v="0"/>
  </r>
  <r>
    <n v="200117647"/>
    <d v="2020-09-09T00:00:00"/>
    <d v="2020-09-09T00:00:00"/>
    <n v="500"/>
    <n v="1"/>
    <x v="1"/>
    <n v="135"/>
    <n v="2"/>
    <n v="745"/>
    <s v="VANDALISM - MISDEAMEANOR ($399 OR UNDER)"/>
    <s v="1402 0329 1822 1307 1300"/>
    <n v="56"/>
    <s v="F"/>
    <s v="O"/>
    <n v="122"/>
    <s v="VEHICLE, PASSENGER/TRUCK"/>
    <n v="312"/>
    <s v="PIPE/METAL PIPE"/>
    <s v="IC"/>
    <s v="Invest Cont"/>
    <n v="745"/>
    <n v="998"/>
    <m/>
    <m/>
    <s v="200 S  SPRING                       ST"/>
    <m/>
    <n v="34.0503"/>
    <n v="-118.247"/>
    <n v="0"/>
  </r>
  <r>
    <n v="201004956"/>
    <d v="2020-01-23T00:00:00"/>
    <d v="2020-01-23T00:00:00"/>
    <n v="800"/>
    <n v="10"/>
    <x v="11"/>
    <n v="1061"/>
    <n v="1"/>
    <n v="236"/>
    <s v="INTIMATE PARTNER - AGGRAVATED ASSAULT"/>
    <s v="1309 1310 2038 2000 0913 1813"/>
    <n v="31"/>
    <s v="F"/>
    <s v="H"/>
    <n v="101"/>
    <s v="STREET"/>
    <n v="307"/>
    <s v="VEHICLE"/>
    <s v="AA"/>
    <s v="Adult Arrest"/>
    <n v="236"/>
    <m/>
    <m/>
    <m/>
    <s v="TAMPA                        AV"/>
    <s v="TOPHAM                       ST"/>
    <n v="34.168700000000001"/>
    <n v="-118.5579"/>
    <n v="1"/>
  </r>
  <r>
    <n v="200416154"/>
    <d v="2020-12-21T00:00:00"/>
    <d v="2020-12-21T00:00:00"/>
    <n v="1730"/>
    <n v="4"/>
    <x v="4"/>
    <n v="478"/>
    <n v="2"/>
    <n v="624"/>
    <s v="BATTERY - SIMPLE ASSAULT"/>
    <s v="1822 0416"/>
    <n v="14"/>
    <s v="M"/>
    <s v="H"/>
    <n v="102"/>
    <s v="SIDEWALK"/>
    <n v="400"/>
    <s v="STRONG-ARM (HANDS, FIST, FEET OR BODILY FORCE)"/>
    <s v="IC"/>
    <s v="Invest Cont"/>
    <n v="624"/>
    <m/>
    <m/>
    <m/>
    <s v="6TH                          ST"/>
    <s v="GRANDE VISTA"/>
    <n v="34.032299999999999"/>
    <n v="-118.2022"/>
    <n v="0"/>
  </r>
  <r>
    <n v="200816207"/>
    <d v="2020-11-08T00:00:00"/>
    <d v="2020-11-06T00:00:00"/>
    <n v="2330"/>
    <n v="8"/>
    <x v="12"/>
    <n v="859"/>
    <n v="1"/>
    <n v="522"/>
    <s v="VEHICLE, STOLEN - OTHER (MOTORIZED SCOOTERS, BIKES, ETC)"/>
    <s v="0344 1251 0216 1822 1606 1420"/>
    <n v="22"/>
    <s v="M"/>
    <s v="W"/>
    <n v="121"/>
    <s v="YARD (RESIDENTIAL/BUSINESS)"/>
    <m/>
    <m/>
    <s v="IC"/>
    <s v="Invest Cont"/>
    <n v="522"/>
    <m/>
    <m/>
    <m/>
    <s v="1400 S  SHENANDOAH                   ST"/>
    <m/>
    <n v="34.053899999999999"/>
    <n v="-118.3817"/>
    <n v="0"/>
  </r>
  <r>
    <n v="200410559"/>
    <d v="2020-07-07T00:00:00"/>
    <d v="2020-06-26T00:00:00"/>
    <n v="1"/>
    <n v="4"/>
    <x v="4"/>
    <n v="438"/>
    <n v="2"/>
    <n v="354"/>
    <s v="THEFT OF IDENTITY"/>
    <n v="100"/>
    <n v="56"/>
    <s v="M"/>
    <s v="H"/>
    <n v="501"/>
    <s v="SINGLE FAMILY DWELLING"/>
    <m/>
    <m/>
    <s v="IC"/>
    <s v="Invest Cont"/>
    <n v="354"/>
    <m/>
    <m/>
    <m/>
    <s v="4900    LA CALANDRIA                 DR"/>
    <m/>
    <n v="34.071899999999999"/>
    <n v="-118.17789999999999"/>
    <n v="0"/>
  </r>
  <r>
    <n v="200917002"/>
    <d v="2020-11-09T00:00:00"/>
    <d v="2020-11-04T00:00:00"/>
    <n v="1500"/>
    <n v="9"/>
    <x v="3"/>
    <n v="952"/>
    <n v="1"/>
    <n v="510"/>
    <s v="VEHICLE - STOLEN"/>
    <m/>
    <n v="0"/>
    <m/>
    <m/>
    <n v="101"/>
    <s v="STREET"/>
    <m/>
    <m/>
    <s v="IC"/>
    <s v="Invest Cont"/>
    <n v="510"/>
    <m/>
    <m/>
    <m/>
    <s v="5200    NOBLE                        AV"/>
    <m/>
    <n v="34.164900000000003"/>
    <n v="-118.4618"/>
    <n v="0"/>
  </r>
  <r>
    <n v="200312525"/>
    <d v="2020-06-11T00:00:00"/>
    <d v="2020-06-11T00:00:00"/>
    <n v="5"/>
    <n v="3"/>
    <x v="2"/>
    <n v="376"/>
    <n v="2"/>
    <n v="624"/>
    <s v="BATTERY - SIMPLE ASSAULT"/>
    <s v="0416 0446 0603 0913"/>
    <n v="57"/>
    <s v="M"/>
    <s v="A"/>
    <n v="502"/>
    <s v="MULTI-UNIT DWELLING (APARTMENT, DUPLEX, ETC)"/>
    <n v="400"/>
    <s v="STRONG-ARM (HANDS, FIST, FEET OR BODILY FORCE)"/>
    <s v="IC"/>
    <s v="Invest Cont"/>
    <n v="624"/>
    <m/>
    <m/>
    <m/>
    <s v="3900    DENKER                       AV"/>
    <m/>
    <n v="34.014899999999997"/>
    <n v="-118.3045"/>
    <n v="0"/>
  </r>
  <r>
    <n v="201008509"/>
    <d v="2020-04-29T00:00:00"/>
    <d v="2020-04-28T00:00:00"/>
    <n v="300"/>
    <n v="10"/>
    <x v="11"/>
    <n v="1077"/>
    <n v="1"/>
    <n v="331"/>
    <s v="THEFT FROM MOTOR VEHICLE - GRAND ($950.01 AND OVER)"/>
    <s v="0344 1822 1606"/>
    <n v="75"/>
    <s v="M"/>
    <s v="W"/>
    <n v="108"/>
    <s v="PARKING LOT"/>
    <m/>
    <m/>
    <s v="IC"/>
    <s v="Invest Cont"/>
    <n v="331"/>
    <m/>
    <m/>
    <m/>
    <s v="17400    VENTURA                      BL"/>
    <m/>
    <n v="34.161099999999998"/>
    <n v="-118.5116"/>
    <n v="0"/>
  </r>
  <r>
    <n v="200121662"/>
    <d v="2020-11-28T00:00:00"/>
    <d v="2020-11-28T00:00:00"/>
    <n v="1330"/>
    <n v="1"/>
    <x v="1"/>
    <n v="142"/>
    <n v="2"/>
    <n v="740"/>
    <s v="VANDALISM - FELONY ($400 &amp; OVER, ALL CHURCH VANDALISMS)"/>
    <s v="0329 1822 0417 1300"/>
    <n v="55"/>
    <s v="M"/>
    <s v="B"/>
    <n v="122"/>
    <s v="VEHICLE, PASSENGER/TRUCK"/>
    <m/>
    <m/>
    <s v="IC"/>
    <s v="Invest Cont"/>
    <n v="740"/>
    <m/>
    <m/>
    <m/>
    <s v="4TH"/>
    <s v="FLOWER                       ST"/>
    <n v="34.053199999999997"/>
    <n v="-118.2555"/>
    <n v="0"/>
  </r>
  <r>
    <n v="201004017"/>
    <d v="2020-01-01T00:00:00"/>
    <d v="2020-01-01T00:00:00"/>
    <n v="1500"/>
    <n v="10"/>
    <x v="11"/>
    <n v="1049"/>
    <n v="1"/>
    <n v="220"/>
    <s v="ATTEMPTED ROBBERY"/>
    <s v="1402 0344 2004 1218"/>
    <n v="36"/>
    <s v="M"/>
    <s v="H"/>
    <n v="109"/>
    <s v="PARK/PLAYGROUND"/>
    <n v="400"/>
    <s v="STRONG-ARM (HANDS, FIST, FEET OR BODILY FORCE)"/>
    <s v="AO"/>
    <s v="Adult Other"/>
    <n v="220"/>
    <n v="998"/>
    <m/>
    <m/>
    <s v="WOODLEY"/>
    <s v="VICTORY"/>
    <n v="34.186700000000002"/>
    <n v="-118.4836"/>
    <n v="0"/>
  </r>
  <r>
    <n v="201209521"/>
    <d v="2020-03-22T00:00:00"/>
    <d v="2020-03-21T00:00:00"/>
    <n v="2000"/>
    <n v="12"/>
    <x v="8"/>
    <n v="1239"/>
    <n v="1"/>
    <n v="510"/>
    <s v="VEHICLE - STOLEN"/>
    <m/>
    <n v="0"/>
    <m/>
    <m/>
    <n v="101"/>
    <s v="STREET"/>
    <m/>
    <m/>
    <s v="IC"/>
    <s v="Invest Cont"/>
    <n v="510"/>
    <m/>
    <m/>
    <m/>
    <s v="1000 W  61ST                         ST"/>
    <m/>
    <n v="33.984200000000001"/>
    <n v="-118.2915"/>
    <n v="0"/>
  </r>
  <r>
    <n v="200116889"/>
    <d v="2020-08-24T00:00:00"/>
    <d v="2020-08-20T00:00:00"/>
    <n v="1200"/>
    <n v="1"/>
    <x v="1"/>
    <n v="147"/>
    <n v="2"/>
    <n v="888"/>
    <s v="TRESPASSING"/>
    <s v="1218 1822 1501"/>
    <n v="0"/>
    <s v="M"/>
    <s v="O"/>
    <n v="502"/>
    <s v="MULTI-UNIT DWELLING (APARTMENT, DUPLEX, ETC)"/>
    <m/>
    <m/>
    <s v="IC"/>
    <s v="Invest Cont"/>
    <n v="888"/>
    <m/>
    <m/>
    <m/>
    <s v="400 E  5TH                          ST"/>
    <m/>
    <n v="34.045299999999997"/>
    <n v="-118.2443"/>
    <n v="0"/>
  </r>
  <r>
    <n v="200808524"/>
    <d v="2020-04-20T00:00:00"/>
    <d v="2020-04-19T00:00:00"/>
    <n v="1954"/>
    <n v="8"/>
    <x v="12"/>
    <n v="833"/>
    <n v="1"/>
    <n v="341"/>
    <s v="THEFT-GRAND ($950.01 &amp; OVER)EXCPT,GUNS,FOWL,LIVESTK,PROD"/>
    <s v="0344 1420 0349 1822"/>
    <n v="36"/>
    <s v="M"/>
    <s v="O"/>
    <n v="102"/>
    <s v="SIDEWALK"/>
    <m/>
    <m/>
    <s v="IC"/>
    <s v="Invest Cont"/>
    <n v="341"/>
    <m/>
    <m/>
    <m/>
    <s v="1400    WESTWOOD                     BL"/>
    <m/>
    <n v="34.055399999999999"/>
    <n v="-118.4418"/>
    <n v="0"/>
  </r>
  <r>
    <n v="200508574"/>
    <d v="2020-04-22T00:00:00"/>
    <d v="2020-04-18T00:00:00"/>
    <n v="323"/>
    <n v="5"/>
    <x v="10"/>
    <n v="503"/>
    <n v="1"/>
    <n v="442"/>
    <s v="SHOPLIFTING - PETTY THEFT ($950 &amp; UNDER)"/>
    <s v="0202 0216 0325 1236"/>
    <n v="0"/>
    <s v="X"/>
    <s v="X"/>
    <n v="301"/>
    <s v="GAS STATION"/>
    <m/>
    <m/>
    <s v="IC"/>
    <s v="Invest Cont"/>
    <n v="442"/>
    <m/>
    <m/>
    <m/>
    <s v="900    PACIFIC COAST                HY"/>
    <m/>
    <n v="33.7941"/>
    <n v="-118.29"/>
    <n v="0"/>
  </r>
  <r>
    <n v="200606117"/>
    <d v="2020-02-13T00:00:00"/>
    <d v="2020-02-13T00:00:00"/>
    <n v="645"/>
    <n v="6"/>
    <x v="9"/>
    <n v="656"/>
    <n v="1"/>
    <n v="441"/>
    <s v="THEFT PLAIN - ATTEMPT"/>
    <s v="0400 0408 0416 1822"/>
    <n v="58"/>
    <s v="M"/>
    <s v="H"/>
    <n v="108"/>
    <s v="PARKING LOT"/>
    <n v="400"/>
    <s v="STRONG-ARM (HANDS, FIST, FEET OR BODILY FORCE)"/>
    <s v="IC"/>
    <s v="Invest Cont"/>
    <n v="441"/>
    <n v="624"/>
    <m/>
    <m/>
    <s v="SANTA MONICA"/>
    <s v="VINE"/>
    <n v="34.090800000000002"/>
    <n v="-118.3266"/>
    <n v="0"/>
  </r>
  <r>
    <n v="200309976"/>
    <d v="2020-04-14T00:00:00"/>
    <d v="2020-04-11T00:00:00"/>
    <n v="700"/>
    <n v="3"/>
    <x v="2"/>
    <n v="336"/>
    <n v="1"/>
    <n v="330"/>
    <s v="BURGLARY FROM VEHICLE"/>
    <s v="1606 0344 0385 1300"/>
    <n v="33"/>
    <s v="F"/>
    <s v="B"/>
    <n v="501"/>
    <s v="SINGLE FAMILY DWELLING"/>
    <m/>
    <m/>
    <s v="IC"/>
    <s v="Invest Cont"/>
    <n v="330"/>
    <m/>
    <m/>
    <m/>
    <s v="W  29TH                         ST"/>
    <s v="S  WESTERN                      AV"/>
    <n v="34.0291"/>
    <n v="-118.30889999999999"/>
    <n v="0"/>
  </r>
  <r>
    <n v="200314142"/>
    <d v="2020-07-13T00:00:00"/>
    <d v="2020-07-13T00:00:00"/>
    <n v="1750"/>
    <n v="3"/>
    <x v="2"/>
    <n v="399"/>
    <n v="1"/>
    <n v="440"/>
    <s v="THEFT PLAIN - PETTY ($950 &amp; UNDER)"/>
    <s v="1402 0344"/>
    <n v="39"/>
    <s v="F"/>
    <s v="H"/>
    <n v="203"/>
    <s v="OTHER BUSINESS"/>
    <m/>
    <m/>
    <s v="IC"/>
    <s v="Invest Cont"/>
    <n v="440"/>
    <m/>
    <m/>
    <m/>
    <s v="4300 S  FIGUEROA                     ST"/>
    <m/>
    <n v="34.0075"/>
    <n v="-118.28189999999999"/>
    <n v="0"/>
  </r>
  <r>
    <n v="201211750"/>
    <d v="2020-04-28T00:00:00"/>
    <d v="2020-04-27T00:00:00"/>
    <n v="2000"/>
    <n v="12"/>
    <x v="8"/>
    <n v="1283"/>
    <n v="1"/>
    <n v="510"/>
    <s v="VEHICLE - STOLEN"/>
    <m/>
    <n v="0"/>
    <m/>
    <m/>
    <n v="101"/>
    <s v="STREET"/>
    <m/>
    <m/>
    <s v="IC"/>
    <s v="Invest Cont"/>
    <n v="510"/>
    <m/>
    <m/>
    <m/>
    <s v="10300    LA SALLE                     AV"/>
    <m/>
    <n v="33.943199999999997"/>
    <n v="-118.3057"/>
    <n v="0"/>
  </r>
  <r>
    <n v="201105738"/>
    <d v="2020-02-09T00:00:00"/>
    <d v="2020-02-09T00:00:00"/>
    <n v="900"/>
    <n v="11"/>
    <x v="7"/>
    <n v="1183"/>
    <n v="1"/>
    <n v="440"/>
    <s v="THEFT PLAIN - PETTY ($950 &amp; UNDER)"/>
    <n v="344"/>
    <n v="41"/>
    <s v="M"/>
    <s v="H"/>
    <n v="501"/>
    <s v="SINGLE FAMILY DWELLING"/>
    <m/>
    <m/>
    <s v="IC"/>
    <s v="Invest Cont"/>
    <n v="440"/>
    <m/>
    <m/>
    <m/>
    <s v="1500    LAKE SHORE                   AV"/>
    <m/>
    <n v="34.081299999999999"/>
    <n v="-118.2585"/>
    <n v="0"/>
  </r>
  <r>
    <n v="200101185"/>
    <d v="2020-12-28T00:00:00"/>
    <d v="2020-12-28T00:00:00"/>
    <n v="1810"/>
    <n v="1"/>
    <x v="1"/>
    <n v="174"/>
    <n v="1"/>
    <n v="230"/>
    <s v="ASSAULT WITH DEADLY WEAPON, AGGRAVATED ASSAULT"/>
    <s v="1309 1414 0913 1100 1402 0430"/>
    <n v="57"/>
    <s v="M"/>
    <s v="B"/>
    <n v="108"/>
    <s v="PARKING LOT"/>
    <n v="109"/>
    <s v="SEMI-AUTOMATIC PISTOL"/>
    <s v="AA"/>
    <s v="Adult Arrest"/>
    <n v="230"/>
    <n v="998"/>
    <m/>
    <m/>
    <s v="700 S  SPRING                       ST"/>
    <m/>
    <n v="34.043999999999997"/>
    <n v="-118.25279999999999"/>
    <n v="1"/>
  </r>
  <r>
    <n v="200914631"/>
    <d v="2020-09-12T00:00:00"/>
    <d v="2020-09-12T00:00:00"/>
    <n v="1120"/>
    <n v="9"/>
    <x v="3"/>
    <n v="911"/>
    <n v="2"/>
    <n v="626"/>
    <s v="INTIMATE PARTNER - SIMPLE ASSAULT"/>
    <s v="1821 1414 2000 0416"/>
    <n v="24"/>
    <s v="F"/>
    <s v="H"/>
    <n v="501"/>
    <s v="SINGLE FAMILY DWELLING"/>
    <n v="400"/>
    <s v="STRONG-ARM (HANDS, FIST, FEET OR BODILY FORCE)"/>
    <s v="AA"/>
    <s v="Adult Arrest"/>
    <n v="626"/>
    <m/>
    <m/>
    <m/>
    <s v="6700    ORION                        AV"/>
    <m/>
    <n v="34.192100000000003"/>
    <n v="-118.4706"/>
    <n v="1"/>
  </r>
  <r>
    <n v="201226588"/>
    <d v="2020-12-17T00:00:00"/>
    <d v="2020-10-16T00:00:00"/>
    <n v="1630"/>
    <n v="12"/>
    <x v="8"/>
    <n v="1235"/>
    <n v="1"/>
    <n v="310"/>
    <s v="BURGLARY"/>
    <s v="0321 1607 1202"/>
    <n v="72"/>
    <s v="F"/>
    <s v="H"/>
    <n v="502"/>
    <s v="MULTI-UNIT DWELLING (APARTMENT, DUPLEX, ETC)"/>
    <m/>
    <m/>
    <s v="IC"/>
    <s v="Invest Cont"/>
    <n v="310"/>
    <m/>
    <m/>
    <m/>
    <s v="1400 W  60TH                         ST"/>
    <m/>
    <n v="33.985900000000001"/>
    <n v="-118.3002"/>
    <n v="0"/>
  </r>
  <r>
    <n v="201108673"/>
    <d v="2020-04-23T00:00:00"/>
    <d v="2020-04-22T00:00:00"/>
    <n v="100"/>
    <n v="11"/>
    <x v="7"/>
    <n v="1178"/>
    <n v="2"/>
    <n v="745"/>
    <s v="VANDALISM - MISDEAMEANOR ($399 OR UNDER)"/>
    <s v="0329 1300"/>
    <n v="0"/>
    <s v="X"/>
    <s v="X"/>
    <n v="122"/>
    <s v="VEHICLE, PASSENGER/TRUCK"/>
    <m/>
    <m/>
    <s v="IC"/>
    <s v="Invest Cont"/>
    <n v="745"/>
    <m/>
    <m/>
    <m/>
    <s v="AMABEL                       ST"/>
    <s v="FIGUEROA                     ST"/>
    <n v="34.089100000000002"/>
    <n v="-118.2161"/>
    <n v="0"/>
  </r>
  <r>
    <n v="200320464"/>
    <d v="2020-11-16T00:00:00"/>
    <d v="2020-11-16T00:00:00"/>
    <n v="600"/>
    <n v="3"/>
    <x v="2"/>
    <n v="334"/>
    <n v="2"/>
    <n v="745"/>
    <s v="VANDALISM - MISDEAMEANOR ($399 OR UNDER)"/>
    <s v="0913 0329 1300 1306"/>
    <n v="57"/>
    <s v="F"/>
    <s v="B"/>
    <n v="122"/>
    <s v="VEHICLE, PASSENGER/TRUCK"/>
    <n v="500"/>
    <s v="UNKNOWN WEAPON/OTHER WEAPON"/>
    <s v="IC"/>
    <s v="Invest Cont"/>
    <n v="745"/>
    <m/>
    <m/>
    <m/>
    <s v="3400    EDGEHILL                     DR"/>
    <m/>
    <n v="34.025100000000002"/>
    <n v="-118.3305"/>
    <n v="0"/>
  </r>
  <r>
    <n v="200604890"/>
    <d v="2020-01-20T00:00:00"/>
    <d v="2020-01-20T00:00:00"/>
    <n v="1800"/>
    <n v="6"/>
    <x v="9"/>
    <n v="645"/>
    <n v="1"/>
    <n v="341"/>
    <s v="THEFT-GRAND ($950.01 &amp; OVER)EXCPT,GUNS,FOWL,LIVESTK,PROD"/>
    <n v="344"/>
    <n v="20"/>
    <s v="F"/>
    <s v="A"/>
    <n v="203"/>
    <s v="OTHER BUSINESS"/>
    <m/>
    <m/>
    <s v="IC"/>
    <s v="Invest Cont"/>
    <n v="341"/>
    <m/>
    <m/>
    <m/>
    <s v="6800    HOLLYWOOD                    BL"/>
    <m/>
    <n v="34.101599999999998"/>
    <n v="-118.3387"/>
    <n v="0"/>
  </r>
  <r>
    <n v="200211012"/>
    <d v="2020-06-05T00:00:00"/>
    <d v="2020-06-05T00:00:00"/>
    <n v="1200"/>
    <n v="2"/>
    <x v="5"/>
    <n v="246"/>
    <n v="1"/>
    <n v="210"/>
    <s v="ROBBERY"/>
    <s v="0342 1822 0344 0400 0319"/>
    <n v="49"/>
    <s v="F"/>
    <s v="W"/>
    <n v="103"/>
    <s v="ALLEY"/>
    <n v="400"/>
    <s v="STRONG-ARM (HANDS, FIST, FEET OR BODILY FORCE)"/>
    <s v="IC"/>
    <s v="Invest Cont"/>
    <n v="210"/>
    <m/>
    <m/>
    <m/>
    <s v="WILSHIRE"/>
    <s v="ALVARADO"/>
    <n v="34.058"/>
    <n v="-118.27589999999999"/>
    <n v="0"/>
  </r>
  <r>
    <n v="200606027"/>
    <d v="2020-02-11T00:00:00"/>
    <d v="2020-02-11T00:00:00"/>
    <n v="1315"/>
    <n v="6"/>
    <x v="9"/>
    <n v="638"/>
    <n v="2"/>
    <n v="625"/>
    <s v="OTHER ASSAULT"/>
    <s v="0356 1822"/>
    <n v="50"/>
    <s v="F"/>
    <s v="W"/>
    <n v="411"/>
    <s v="PET STORE"/>
    <n v="500"/>
    <s v="UNKNOWN WEAPON/OTHER WEAPON"/>
    <s v="IC"/>
    <s v="Invest Cont"/>
    <n v="625"/>
    <m/>
    <m/>
    <m/>
    <s v="5500    HOLLYWOOD                    BL"/>
    <m/>
    <n v="34.1038"/>
    <n v="-118.3151"/>
    <n v="0"/>
  </r>
  <r>
    <n v="200300612"/>
    <d v="2020-04-03T00:00:00"/>
    <d v="2020-04-02T00:00:00"/>
    <n v="2000"/>
    <n v="3"/>
    <x v="2"/>
    <n v="341"/>
    <n v="2"/>
    <n v="740"/>
    <s v="VANDALISM - FELONY ($400 &amp; OVER, ALL CHURCH VANDALISMS)"/>
    <s v="0329 1402 0913"/>
    <n v="0"/>
    <s v="X"/>
    <s v="X"/>
    <n v="244"/>
    <s v="TOBACCO SHOP"/>
    <m/>
    <m/>
    <s v="AA"/>
    <s v="Adult Arrest"/>
    <n v="740"/>
    <n v="998"/>
    <m/>
    <m/>
    <s v="5800    OBAMA                        BL"/>
    <m/>
    <n v="34.021700000000003"/>
    <n v="-118.3728"/>
    <n v="1"/>
  </r>
  <r>
    <n v="200112385"/>
    <d v="2020-05-30T00:00:00"/>
    <d v="2020-05-29T00:00:00"/>
    <n v="2215"/>
    <n v="1"/>
    <x v="1"/>
    <n v="164"/>
    <n v="1"/>
    <n v="310"/>
    <s v="BURGLARY"/>
    <s v="0344 1609 1822 0329 1420"/>
    <n v="35"/>
    <s v="M"/>
    <s v="W"/>
    <n v="203"/>
    <s v="OTHER BUSINESS"/>
    <m/>
    <m/>
    <s v="IC"/>
    <s v="Invest Cont"/>
    <n v="310"/>
    <m/>
    <m/>
    <m/>
    <s v="600 S  SPRING                       ST"/>
    <m/>
    <n v="34.045999999999999"/>
    <n v="-118.2509"/>
    <n v="0"/>
  </r>
  <r>
    <n v="201225902"/>
    <d v="2020-12-07T00:00:00"/>
    <d v="2020-12-06T00:00:00"/>
    <n v="1500"/>
    <n v="12"/>
    <x v="8"/>
    <n v="1273"/>
    <n v="1"/>
    <n v="510"/>
    <s v="VEHICLE - STOLEN"/>
    <m/>
    <n v="0"/>
    <m/>
    <m/>
    <n v="101"/>
    <s v="STREET"/>
    <m/>
    <m/>
    <s v="IC"/>
    <s v="Invest Cont"/>
    <n v="510"/>
    <m/>
    <m/>
    <m/>
    <s v="1400 W  87TH                         ST"/>
    <m/>
    <n v="33.959000000000003"/>
    <n v="-118.30070000000001"/>
    <n v="0"/>
  </r>
  <r>
    <n v="201306200"/>
    <d v="2020-02-08T00:00:00"/>
    <d v="2020-02-08T00:00:00"/>
    <n v="130"/>
    <n v="13"/>
    <x v="6"/>
    <n v="1393"/>
    <n v="2"/>
    <n v="740"/>
    <s v="VANDALISM - FELONY ($400 &amp; OVER, ALL CHURCH VANDALISMS)"/>
    <s v="0329 1607"/>
    <n v="0"/>
    <s v="M"/>
    <s v="W"/>
    <n v="203"/>
    <s v="OTHER BUSINESS"/>
    <n v="500"/>
    <s v="UNKNOWN WEAPON/OTHER WEAPON"/>
    <s v="IC"/>
    <s v="Invest Cont"/>
    <n v="740"/>
    <m/>
    <m/>
    <m/>
    <s v="200 W  FLORENCE                     AV"/>
    <m/>
    <n v="33.9786"/>
    <n v="-118.2761"/>
    <n v="0"/>
  </r>
  <r>
    <n v="201207703"/>
    <d v="2020-02-23T00:00:00"/>
    <d v="2020-02-23T00:00:00"/>
    <n v="1520"/>
    <n v="12"/>
    <x v="8"/>
    <n v="1269"/>
    <n v="2"/>
    <n v="624"/>
    <s v="BATTERY - SIMPLE ASSAULT"/>
    <s v="0913 0429 1202"/>
    <n v="64"/>
    <s v="F"/>
    <s v="H"/>
    <n v="502"/>
    <s v="MULTI-UNIT DWELLING (APARTMENT, DUPLEX, ETC)"/>
    <n v="400"/>
    <s v="STRONG-ARM (HANDS, FIST, FEET OR BODILY FORCE)"/>
    <s v="AO"/>
    <s v="Adult Other"/>
    <n v="624"/>
    <m/>
    <m/>
    <m/>
    <s v="8300 S  CENTRAL                      AV"/>
    <m/>
    <n v="33.963799999999999"/>
    <n v="-118.2629"/>
    <n v="0"/>
  </r>
  <r>
    <n v="200807525"/>
    <d v="2020-03-19T00:00:00"/>
    <d v="2020-03-19T00:00:00"/>
    <n v="2115"/>
    <n v="8"/>
    <x v="12"/>
    <n v="881"/>
    <n v="2"/>
    <n v="626"/>
    <s v="INTIMATE PARTNER - SIMPLE ASSAULT"/>
    <s v="1414 2000 0444 0429 1814"/>
    <n v="40"/>
    <s v="F"/>
    <s v="W"/>
    <n v="501"/>
    <s v="SINGLE FAMILY DWELLING"/>
    <n v="400"/>
    <s v="STRONG-ARM (HANDS, FIST, FEET OR BODILY FORCE)"/>
    <s v="IC"/>
    <s v="Invest Cont"/>
    <n v="626"/>
    <m/>
    <m/>
    <m/>
    <s v="11800    MISSOURI                     AV"/>
    <m/>
    <n v="34.037399999999998"/>
    <n v="-118.45350000000001"/>
    <n v="0"/>
  </r>
  <r>
    <n v="200411606"/>
    <d v="2020-08-08T00:00:00"/>
    <d v="2020-08-08T00:00:00"/>
    <n v="1930"/>
    <n v="4"/>
    <x v="4"/>
    <n v="464"/>
    <n v="2"/>
    <n v="901"/>
    <s v="VIOLATION OF RESTRAINING ORDER"/>
    <s v="2038 2004"/>
    <n v="24"/>
    <s v="F"/>
    <s v="H"/>
    <n v="501"/>
    <s v="SINGLE FAMILY DWELLING"/>
    <m/>
    <m/>
    <s v="IC"/>
    <s v="Invest Cont"/>
    <n v="901"/>
    <m/>
    <m/>
    <m/>
    <s v="ST LOUIS"/>
    <s v="1ST"/>
    <n v="34.044499999999999"/>
    <n v="-118.2116"/>
    <n v="0"/>
  </r>
  <r>
    <n v="200706690"/>
    <d v="2020-02-26T00:00:00"/>
    <d v="2020-02-26T00:00:00"/>
    <n v="1420"/>
    <n v="7"/>
    <x v="0"/>
    <n v="776"/>
    <n v="2"/>
    <n v="626"/>
    <s v="INTIMATE PARTNER - SIMPLE ASSAULT"/>
    <s v="2000 1814 0448"/>
    <n v="25"/>
    <s v="F"/>
    <s v="O"/>
    <n v="502"/>
    <s v="MULTI-UNIT DWELLING (APARTMENT, DUPLEX, ETC)"/>
    <n v="400"/>
    <s v="STRONG-ARM (HANDS, FIST, FEET OR BODILY FORCE)"/>
    <s v="AO"/>
    <s v="Adult Other"/>
    <n v="626"/>
    <m/>
    <m/>
    <m/>
    <s v="4500 W  WASHINGTON                   BL"/>
    <m/>
    <n v="34.0441"/>
    <n v="-118.3378"/>
    <n v="0"/>
  </r>
  <r>
    <n v="201108074"/>
    <d v="2020-04-06T00:00:00"/>
    <d v="2020-04-06T00:00:00"/>
    <n v="930"/>
    <n v="11"/>
    <x v="7"/>
    <n v="1132"/>
    <n v="1"/>
    <n v="330"/>
    <s v="BURGLARY FROM VEHICLE"/>
    <s v="0344 1300"/>
    <n v="39"/>
    <s v="M"/>
    <s v="H"/>
    <n v="502"/>
    <s v="MULTI-UNIT DWELLING (APARTMENT, DUPLEX, ETC)"/>
    <m/>
    <m/>
    <s v="IC"/>
    <s v="Invest Cont"/>
    <n v="330"/>
    <m/>
    <m/>
    <m/>
    <s v="4100    LOS FELIZ                    BL"/>
    <m/>
    <n v="34.113100000000003"/>
    <n v="-118.2809"/>
    <n v="0"/>
  </r>
  <r>
    <n v="201012324"/>
    <d v="2020-08-23T00:00:00"/>
    <d v="2020-08-22T00:00:00"/>
    <n v="30"/>
    <n v="10"/>
    <x v="11"/>
    <n v="1034"/>
    <n v="1"/>
    <n v="230"/>
    <s v="ASSAULT WITH DEADLY WEAPON, AGGRAVATED ASSAULT"/>
    <s v="0421 0302 0361 0913"/>
    <n v="36"/>
    <s v="M"/>
    <s v="B"/>
    <n v="101"/>
    <s v="STREET"/>
    <n v="102"/>
    <s v="HAND GUN"/>
    <s v="AO"/>
    <s v="Adult Other"/>
    <n v="230"/>
    <m/>
    <m/>
    <m/>
    <s v="6200    RESEDA                       BL"/>
    <m/>
    <n v="34.182899999999997"/>
    <n v="-118.536"/>
    <n v="0"/>
  </r>
  <r>
    <n v="200105426"/>
    <d v="2020-01-21T00:00:00"/>
    <d v="2020-01-21T00:00:00"/>
    <n v="1555"/>
    <n v="1"/>
    <x v="1"/>
    <n v="152"/>
    <n v="2"/>
    <n v="624"/>
    <s v="BATTERY - SIMPLE ASSAULT"/>
    <n v="431"/>
    <n v="26"/>
    <s v="M"/>
    <s v="O"/>
    <n v="738"/>
    <s v="LIBRARY"/>
    <n v="500"/>
    <s v="UNKNOWN WEAPON/OTHER WEAPON"/>
    <s v="IC"/>
    <s v="Invest Cont"/>
    <n v="624"/>
    <m/>
    <m/>
    <m/>
    <s v="600 W  5TH                          ST"/>
    <m/>
    <n v="34.050199999999997"/>
    <n v="-118.254"/>
    <n v="0"/>
  </r>
  <r>
    <n v="200708157"/>
    <d v="2020-04-10T00:00:00"/>
    <d v="2020-04-08T00:00:00"/>
    <n v="1500"/>
    <n v="7"/>
    <x v="0"/>
    <n v="721"/>
    <n v="2"/>
    <n v="624"/>
    <s v="BATTERY - SIMPLE ASSAULT"/>
    <s v="1822 0416 0447"/>
    <n v="39"/>
    <s v="M"/>
    <s v="H"/>
    <n v="701"/>
    <s v="HOSPITAL"/>
    <n v="500"/>
    <s v="UNKNOWN WEAPON/OTHER WEAPON"/>
    <s v="IC"/>
    <s v="Invest Cont"/>
    <n v="624"/>
    <m/>
    <m/>
    <m/>
    <s v="8700 W  GRACIE ALLEN                 DR"/>
    <m/>
    <n v="34.075299999999999"/>
    <n v="-118.37949999999999"/>
    <n v="0"/>
  </r>
  <r>
    <n v="201009876"/>
    <d v="2020-06-11T00:00:00"/>
    <d v="2020-06-10T00:00:00"/>
    <n v="1800"/>
    <n v="10"/>
    <x v="11"/>
    <n v="1018"/>
    <n v="1"/>
    <n v="510"/>
    <s v="VEHICLE - STOLEN"/>
    <m/>
    <n v="0"/>
    <m/>
    <m/>
    <n v="101"/>
    <s v="STREET"/>
    <m/>
    <m/>
    <s v="IC"/>
    <s v="Invest Cont"/>
    <n v="510"/>
    <m/>
    <m/>
    <m/>
    <s v="15800    SATICOY                      ST"/>
    <m/>
    <n v="34.208500000000001"/>
    <n v="-118.47709999999999"/>
    <n v="0"/>
  </r>
  <r>
    <n v="201113452"/>
    <d v="2020-09-10T00:00:00"/>
    <d v="2020-08-30T00:00:00"/>
    <n v="1200"/>
    <n v="11"/>
    <x v="7"/>
    <n v="1107"/>
    <n v="1"/>
    <n v="331"/>
    <s v="THEFT FROM MOTOR VEHICLE - GRAND ($950.01 AND OVER)"/>
    <s v="1300 0385"/>
    <n v="50"/>
    <s v="F"/>
    <s v="W"/>
    <n v="101"/>
    <s v="STREET"/>
    <m/>
    <m/>
    <s v="IC"/>
    <s v="Invest Cont"/>
    <n v="331"/>
    <m/>
    <m/>
    <m/>
    <s v="1500 N  AVE 56"/>
    <m/>
    <n v="34.127800000000001"/>
    <n v="-118.19289999999999"/>
    <n v="0"/>
  </r>
  <r>
    <n v="200212796"/>
    <d v="2020-07-20T00:00:00"/>
    <d v="2020-07-19T00:00:00"/>
    <n v="1900"/>
    <n v="2"/>
    <x v="5"/>
    <n v="201"/>
    <n v="1"/>
    <n v="330"/>
    <s v="BURGLARY FROM VEHICLE"/>
    <s v="0344 1607"/>
    <n v="30"/>
    <s v="M"/>
    <s v="H"/>
    <n v="101"/>
    <s v="STREET"/>
    <m/>
    <m/>
    <s v="IC"/>
    <s v="Invest Cont"/>
    <n v="330"/>
    <m/>
    <m/>
    <m/>
    <s v="N  ALEXANDRIA                   AV"/>
    <s v="ROMAINE                      ST"/>
    <n v="34.088500000000003"/>
    <n v="-118.2979"/>
    <n v="0"/>
  </r>
  <r>
    <n v="200112617"/>
    <d v="2020-06-01T00:00:00"/>
    <d v="2020-05-30T00:00:00"/>
    <n v="322"/>
    <n v="1"/>
    <x v="1"/>
    <n v="162"/>
    <n v="1"/>
    <n v="310"/>
    <s v="BURGLARY"/>
    <s v="0375 1822 0344 0329 1609 1607"/>
    <n v="29"/>
    <s v="F"/>
    <s v="K"/>
    <n v="203"/>
    <s v="OTHER BUSINESS"/>
    <m/>
    <m/>
    <s v="IC"/>
    <s v="Invest Cont"/>
    <n v="310"/>
    <m/>
    <m/>
    <m/>
    <s v="400 W  8TH                          ST"/>
    <m/>
    <n v="34.044499999999999"/>
    <n v="-118.25579999999999"/>
    <n v="0"/>
  </r>
  <r>
    <n v="201107683"/>
    <d v="2020-03-24T00:00:00"/>
    <d v="2020-03-24T00:00:00"/>
    <n v="1145"/>
    <n v="11"/>
    <x v="7"/>
    <n v="1136"/>
    <n v="1"/>
    <n v="230"/>
    <s v="ASSAULT WITH DEADLY WEAPON, AGGRAVATED ASSAULT"/>
    <s v="1402 1820 0444 0913"/>
    <n v="59"/>
    <s v="M"/>
    <s v="B"/>
    <n v="707"/>
    <s v="GARAGE/CARPORT"/>
    <n v="500"/>
    <s v="UNKNOWN WEAPON/OTHER WEAPON"/>
    <s v="AO"/>
    <s v="Adult Other"/>
    <n v="230"/>
    <n v="998"/>
    <m/>
    <m/>
    <s v="4200    EAGLE ROCK                   BL"/>
    <m/>
    <n v="34.1218"/>
    <n v="-118.2252"/>
    <n v="0"/>
  </r>
  <r>
    <n v="200917531"/>
    <d v="2020-11-21T00:00:00"/>
    <d v="2020-11-19T00:00:00"/>
    <n v="1600"/>
    <n v="9"/>
    <x v="3"/>
    <n v="904"/>
    <n v="1"/>
    <n v="210"/>
    <s v="ROBBERY"/>
    <s v="1822 1202 0344 0346 0390"/>
    <n v="78"/>
    <s v="F"/>
    <s v="H"/>
    <n v="101"/>
    <s v="STREET"/>
    <n v="400"/>
    <s v="STRONG-ARM (HANDS, FIST, FEET OR BODILY FORCE)"/>
    <s v="IC"/>
    <s v="Invest Cont"/>
    <n v="210"/>
    <m/>
    <m/>
    <m/>
    <s v="SHERMAN                      WY"/>
    <s v="KESTER"/>
    <n v="34.201300000000003"/>
    <n v="-118.45740000000001"/>
    <n v="0"/>
  </r>
  <r>
    <n v="200607281"/>
    <d v="2020-03-03T00:00:00"/>
    <d v="2020-02-22T00:00:00"/>
    <n v="2200"/>
    <n v="6"/>
    <x v="9"/>
    <n v="677"/>
    <n v="1"/>
    <n v="510"/>
    <s v="VEHICLE - STOLEN"/>
    <m/>
    <n v="0"/>
    <m/>
    <m/>
    <n v="101"/>
    <s v="STREET"/>
    <m/>
    <m/>
    <s v="IC"/>
    <s v="Invest Cont"/>
    <n v="510"/>
    <m/>
    <m/>
    <m/>
    <s v="MARATHON                     ST"/>
    <s v="SAINT ANDREWS                PL"/>
    <n v="34.084899999999998"/>
    <n v="-118.31140000000001"/>
    <n v="0"/>
  </r>
  <r>
    <n v="200105794"/>
    <d v="2020-01-27T00:00:00"/>
    <d v="2020-01-20T00:00:00"/>
    <n v="1445"/>
    <n v="1"/>
    <x v="1"/>
    <n v="119"/>
    <n v="2"/>
    <n v="946"/>
    <s v="OTHER MISCELLANEOUS CRIME"/>
    <s v="0910 2004 1822"/>
    <n v="0"/>
    <s v="M"/>
    <s v="W"/>
    <n v="900"/>
    <s v="MTA - RED LINE - UNION STATION"/>
    <m/>
    <m/>
    <s v="IC"/>
    <s v="Invest Cont"/>
    <n v="946"/>
    <m/>
    <m/>
    <m/>
    <s v="800 N  ALAMEDA                      ST"/>
    <m/>
    <n v="34.0563"/>
    <n v="-118.23739999999999"/>
    <n v="0"/>
  </r>
  <r>
    <n v="200516335"/>
    <d v="2020-11-07T00:00:00"/>
    <d v="2020-11-07T00:00:00"/>
    <n v="1"/>
    <n v="5"/>
    <x v="10"/>
    <n v="526"/>
    <n v="1"/>
    <n v="251"/>
    <s v="SHOTS FIRED AT INHABITED DWELLING"/>
    <s v="1822 0329 1100"/>
    <n v="50"/>
    <s v="F"/>
    <s v="B"/>
    <n v="502"/>
    <s v="MULTI-UNIT DWELLING (APARTMENT, DUPLEX, ETC)"/>
    <n v="102"/>
    <s v="HAND GUN"/>
    <s v="IC"/>
    <s v="Invest Cont"/>
    <n v="251"/>
    <m/>
    <m/>
    <m/>
    <s v="600    ISLAND                       AV"/>
    <m/>
    <n v="33.776899999999998"/>
    <n v="-118.2662"/>
    <n v="0"/>
  </r>
  <r>
    <n v="200104330"/>
    <d v="2020-01-06T00:00:00"/>
    <d v="2020-01-05T00:00:00"/>
    <n v="519"/>
    <n v="1"/>
    <x v="1"/>
    <n v="119"/>
    <n v="2"/>
    <n v="888"/>
    <s v="TRESPASSING"/>
    <s v="0910 1501 2004"/>
    <n v="19"/>
    <s v="M"/>
    <s v="W"/>
    <n v="834"/>
    <s v="LA UNION STATION (NOT LINE SPECIFIC)"/>
    <m/>
    <m/>
    <s v="IC"/>
    <s v="Invest Cont"/>
    <n v="888"/>
    <m/>
    <m/>
    <m/>
    <s v="800 N  ALAMEDA                      ST"/>
    <m/>
    <n v="34.0563"/>
    <n v="-118.23739999999999"/>
    <n v="0"/>
  </r>
  <r>
    <n v="200116807"/>
    <d v="2020-08-23T00:00:00"/>
    <d v="2020-08-23T00:00:00"/>
    <n v="900"/>
    <n v="1"/>
    <x v="1"/>
    <n v="162"/>
    <n v="1"/>
    <n v="440"/>
    <s v="THEFT PLAIN - PETTY ($950 &amp; UNDER)"/>
    <s v="0344 1822 1420 2032"/>
    <n v="19"/>
    <s v="F"/>
    <s v="H"/>
    <n v="203"/>
    <s v="OTHER BUSINESS"/>
    <m/>
    <m/>
    <s v="IC"/>
    <s v="Invest Cont"/>
    <n v="440"/>
    <m/>
    <m/>
    <m/>
    <s v="800 S  OLIVE                        ST"/>
    <m/>
    <n v="34.043700000000001"/>
    <n v="-118.2582"/>
    <n v="0"/>
  </r>
  <r>
    <n v="200508209"/>
    <d v="2020-04-13T00:00:00"/>
    <d v="2020-04-12T00:00:00"/>
    <n v="700"/>
    <n v="5"/>
    <x v="10"/>
    <n v="522"/>
    <n v="1"/>
    <n v="330"/>
    <s v="BURGLARY FROM VEHICLE"/>
    <s v="0344 0358 1601"/>
    <n v="33"/>
    <s v="F"/>
    <s v="B"/>
    <n v="108"/>
    <s v="PARKING LOT"/>
    <m/>
    <m/>
    <s v="IC"/>
    <s v="Invest Cont"/>
    <n v="330"/>
    <m/>
    <m/>
    <m/>
    <s v="800 W  ANAHEIM                      ST"/>
    <m/>
    <n v="33.779499999999999"/>
    <n v="-118.2714"/>
    <n v="0"/>
  </r>
  <r>
    <n v="200512495"/>
    <d v="2020-07-31T00:00:00"/>
    <d v="2020-07-31T00:00:00"/>
    <n v="2230"/>
    <n v="5"/>
    <x v="10"/>
    <n v="514"/>
    <n v="2"/>
    <n v="753"/>
    <s v="DISCHARGE FIREARMS/SHOTS FIRED"/>
    <s v="0216 1100 1402 1407"/>
    <n v="0"/>
    <s v="X"/>
    <s v="X"/>
    <n v="101"/>
    <s v="STREET"/>
    <n v="102"/>
    <s v="HAND GUN"/>
    <s v="IC"/>
    <s v="Invest Cont"/>
    <n v="753"/>
    <n v="998"/>
    <m/>
    <m/>
    <s v="OPP"/>
    <s v="KING"/>
    <n v="33.782200000000003"/>
    <n v="-118.2757"/>
    <n v="0"/>
  </r>
  <r>
    <n v="200312310"/>
    <d v="2020-05-21T00:00:00"/>
    <d v="2020-05-18T00:00:00"/>
    <n v="1600"/>
    <n v="3"/>
    <x v="2"/>
    <n v="303"/>
    <n v="2"/>
    <n v="901"/>
    <s v="VIOLATION OF RESTRAINING ORDER"/>
    <n v="913"/>
    <n v="44"/>
    <s v="M"/>
    <s v="H"/>
    <n v="501"/>
    <s v="SINGLE FAMILY DWELLING"/>
    <m/>
    <m/>
    <s v="IC"/>
    <s v="Invest Cont"/>
    <n v="901"/>
    <m/>
    <m/>
    <m/>
    <s v="2500 S  ORANGE                       DR"/>
    <m/>
    <n v="34.0336"/>
    <n v="-118.3526"/>
    <n v="0"/>
  </r>
  <r>
    <n v="201014967"/>
    <d v="2020-11-10T00:00:00"/>
    <d v="2020-11-10T00:00:00"/>
    <n v="1915"/>
    <n v="10"/>
    <x v="11"/>
    <n v="1028"/>
    <n v="2"/>
    <n v="624"/>
    <s v="BATTERY - SIMPLE ASSAULT"/>
    <s v="1236 1822 0400 0416 0315 1420"/>
    <n v="25"/>
    <s v="F"/>
    <s v="H"/>
    <n v="210"/>
    <s v="RESTAURANT/FAST FOOD"/>
    <n v="400"/>
    <s v="STRONG-ARM (HANDS, FIST, FEET OR BODILY FORCE)"/>
    <s v="IC"/>
    <s v="Invest Cont"/>
    <n v="624"/>
    <m/>
    <m/>
    <m/>
    <s v="16800    VANOWEN                      ST"/>
    <m/>
    <n v="34.193899999999999"/>
    <n v="-118.49930000000001"/>
    <n v="0"/>
  </r>
  <r>
    <n v="200614306"/>
    <d v="2020-06-01T00:00:00"/>
    <d v="2020-06-01T00:00:00"/>
    <n v="1200"/>
    <n v="6"/>
    <x v="9"/>
    <n v="666"/>
    <n v="2"/>
    <n v="740"/>
    <s v="VANDALISM - FELONY ($400 &amp; OVER, ALL CHURCH VANDALISMS)"/>
    <n v="329"/>
    <n v="0"/>
    <s v="X"/>
    <s v="X"/>
    <n v="406"/>
    <s v="OTHER STORE"/>
    <m/>
    <m/>
    <s v="IC"/>
    <s v="Invest Cont"/>
    <n v="740"/>
    <m/>
    <m/>
    <m/>
    <s v="6200 W  SUNSET                       BL"/>
    <m/>
    <n v="34.0944"/>
    <n v="-118.32769999999999"/>
    <n v="0"/>
  </r>
  <r>
    <n v="201006025"/>
    <d v="2020-02-15T00:00:00"/>
    <d v="2020-02-15T00:00:00"/>
    <n v="1245"/>
    <n v="10"/>
    <x v="11"/>
    <n v="1049"/>
    <n v="1"/>
    <n v="330"/>
    <s v="BURGLARY FROM VEHICLE"/>
    <s v="1609 1822 0321 0930 1300 1302 0344"/>
    <n v="45"/>
    <s v="F"/>
    <s v="O"/>
    <n v="108"/>
    <s v="PARKING LOT"/>
    <m/>
    <m/>
    <s v="IC"/>
    <s v="Invest Cont"/>
    <n v="330"/>
    <m/>
    <m/>
    <m/>
    <s v="6300    BALBOA                       BL"/>
    <m/>
    <n v="34.183999999999997"/>
    <n v="-118.50109999999999"/>
    <n v="0"/>
  </r>
  <r>
    <n v="200814446"/>
    <d v="2020-09-22T00:00:00"/>
    <d v="2020-09-22T00:00:00"/>
    <n v="1720"/>
    <n v="8"/>
    <x v="12"/>
    <n v="886"/>
    <n v="2"/>
    <n v="956"/>
    <s v="LETTERS, LEWD  -  TELEPHONE CALLS, LEWD"/>
    <n v="1906"/>
    <n v="18"/>
    <s v="F"/>
    <s v="W"/>
    <n v="501"/>
    <s v="SINGLE FAMILY DWELLING"/>
    <m/>
    <m/>
    <s v="IC"/>
    <s v="Invest Cont"/>
    <n v="956"/>
    <m/>
    <m/>
    <m/>
    <s v="1400    PEERLESS                     PL"/>
    <m/>
    <n v="34.053100000000001"/>
    <n v="-118.4029"/>
    <n v="0"/>
  </r>
  <r>
    <n v="200614827"/>
    <d v="2020-09-02T00:00:00"/>
    <d v="2020-08-28T00:00:00"/>
    <n v="2330"/>
    <n v="6"/>
    <x v="9"/>
    <n v="644"/>
    <n v="1"/>
    <n v="820"/>
    <s v="ORAL COPULATION"/>
    <s v="1206 0413 0522 0500 0512 0400 0361 1817"/>
    <n v="33"/>
    <s v="F"/>
    <s v="W"/>
    <n v="501"/>
    <s v="SINGLE FAMILY DWELLING"/>
    <n v="400"/>
    <s v="STRONG-ARM (HANDS, FIST, FEET OR BODILY FORCE)"/>
    <s v="AO"/>
    <s v="Adult Other"/>
    <n v="820"/>
    <m/>
    <m/>
    <m/>
    <s v="1300 N  FORMOSA                      AV"/>
    <m/>
    <n v="34.0944"/>
    <n v="-118.3463"/>
    <n v="0"/>
  </r>
  <r>
    <n v="200512300"/>
    <d v="2020-07-26T00:00:00"/>
    <d v="2020-07-26T00:00:00"/>
    <n v="1250"/>
    <n v="5"/>
    <x v="10"/>
    <n v="505"/>
    <n v="2"/>
    <n v="740"/>
    <s v="VANDALISM - FELONY ($400 &amp; OVER, ALL CHURCH VANDALISMS)"/>
    <s v="0329 1236"/>
    <n v="0"/>
    <s v="X"/>
    <s v="X"/>
    <n v="702"/>
    <s v="OFFICE BUILDING/OFFICE"/>
    <m/>
    <m/>
    <s v="IC"/>
    <s v="Invest Cont"/>
    <n v="740"/>
    <m/>
    <m/>
    <m/>
    <s v="1200 W  190TH                        ST"/>
    <m/>
    <n v="33.8583"/>
    <n v="-118.29689999999999"/>
    <n v="0"/>
  </r>
  <r>
    <n v="200105878"/>
    <d v="2020-01-27T00:00:00"/>
    <d v="2020-01-27T00:00:00"/>
    <n v="1600"/>
    <n v="1"/>
    <x v="1"/>
    <n v="162"/>
    <n v="1"/>
    <n v="442"/>
    <s v="SHOPLIFTING - PETTY THEFT ($950 &amp; UNDER)"/>
    <n v="344"/>
    <n v="0"/>
    <s v="X"/>
    <s v="X"/>
    <n v="404"/>
    <s v="DEPARTMENT STORE"/>
    <m/>
    <m/>
    <s v="IC"/>
    <s v="Invest Cont"/>
    <n v="442"/>
    <m/>
    <m/>
    <m/>
    <s v="700 W  7TH                          ST"/>
    <m/>
    <n v="34.048000000000002"/>
    <n v="-118.2577"/>
    <n v="0"/>
  </r>
  <r>
    <n v="201013526"/>
    <d v="2020-09-28T00:00:00"/>
    <d v="2020-09-28T00:00:00"/>
    <n v="530"/>
    <n v="10"/>
    <x v="11"/>
    <n v="1031"/>
    <n v="2"/>
    <n v="237"/>
    <s v="CHILD NEGLECT (SEE 300 W.I.C.)"/>
    <s v="0913 1817 1258"/>
    <n v="6"/>
    <s v="F"/>
    <s v="H"/>
    <n v="502"/>
    <s v="MULTI-UNIT DWELLING (APARTMENT, DUPLEX, ETC)"/>
    <n v="400"/>
    <s v="STRONG-ARM (HANDS, FIST, FEET OR BODILY FORCE)"/>
    <s v="AO"/>
    <s v="Adult Other"/>
    <n v="237"/>
    <m/>
    <m/>
    <m/>
    <s v="19400    VICTORY                      BL"/>
    <m/>
    <n v="34.186599999999999"/>
    <n v="-118.55500000000001"/>
    <n v="0"/>
  </r>
  <r>
    <n v="200715761"/>
    <d v="2020-11-08T00:00:00"/>
    <d v="2020-11-07T00:00:00"/>
    <n v="1910"/>
    <n v="7"/>
    <x v="0"/>
    <n v="701"/>
    <n v="1"/>
    <n v="310"/>
    <s v="BURGLARY"/>
    <s v="0344 1607 0397"/>
    <n v="28"/>
    <s v="M"/>
    <s v="O"/>
    <n v="405"/>
    <s v="CLOTHING STORE"/>
    <m/>
    <m/>
    <s v="IC"/>
    <s v="Invest Cont"/>
    <n v="310"/>
    <m/>
    <m/>
    <m/>
    <s v="7900 W  MELROSE                      AV"/>
    <m/>
    <n v="34.083799999999997"/>
    <n v="-118.3621"/>
    <n v="0"/>
  </r>
  <r>
    <n v="200717544"/>
    <d v="2020-12-28T00:00:00"/>
    <d v="2020-09-08T00:00:00"/>
    <n v="1300"/>
    <n v="7"/>
    <x v="0"/>
    <n v="721"/>
    <n v="2"/>
    <n v="354"/>
    <s v="THEFT OF IDENTITY"/>
    <n v="1822"/>
    <n v="26"/>
    <s v="F"/>
    <s v="W"/>
    <n v="501"/>
    <s v="SINGLE FAMILY DWELLING"/>
    <m/>
    <m/>
    <s v="IC"/>
    <s v="Invest Cont"/>
    <n v="354"/>
    <m/>
    <m/>
    <m/>
    <s v="100 N  CLARK                        DR"/>
    <m/>
    <n v="34.075299999999999"/>
    <n v="-118.3849"/>
    <n v="0"/>
  </r>
  <r>
    <n v="200605332"/>
    <d v="2020-01-29T00:00:00"/>
    <d v="2020-01-29T00:00:00"/>
    <n v="630"/>
    <n v="6"/>
    <x v="9"/>
    <n v="666"/>
    <n v="2"/>
    <n v="888"/>
    <s v="TRESPASSING"/>
    <n v="1822"/>
    <n v="0"/>
    <s v="X"/>
    <s v="X"/>
    <n v="203"/>
    <s v="OTHER BUSINESS"/>
    <m/>
    <m/>
    <s v="IC"/>
    <s v="Invest Cont"/>
    <n v="888"/>
    <m/>
    <m/>
    <m/>
    <s v="6100    SANTA MONICA                 BL"/>
    <m/>
    <n v="34.0944"/>
    <n v="-118.32769999999999"/>
    <n v="0"/>
  </r>
  <r>
    <n v="200210721"/>
    <d v="2020-05-28T00:00:00"/>
    <d v="2020-05-28T00:00:00"/>
    <n v="1300"/>
    <n v="2"/>
    <x v="5"/>
    <n v="269"/>
    <n v="2"/>
    <n v="740"/>
    <s v="VANDALISM - FELONY ($400 &amp; OVER, ALL CHURCH VANDALISMS)"/>
    <s v="1822 0329 0311 2024"/>
    <n v="19"/>
    <s v="X"/>
    <s v="X"/>
    <n v="708"/>
    <s v="CHURCH/CHAPEL (CHANGED 03-03 FROM CHURCH/TEMPLE)"/>
    <m/>
    <m/>
    <s v="IC"/>
    <s v="Invest Cont"/>
    <n v="740"/>
    <m/>
    <m/>
    <m/>
    <s v="1400 W  7TH                          ST"/>
    <m/>
    <n v="34.052700000000002"/>
    <n v="-118.2685"/>
    <n v="0"/>
  </r>
  <r>
    <n v="200716494"/>
    <d v="2020-11-29T00:00:00"/>
    <d v="2020-11-28T00:00:00"/>
    <n v="1430"/>
    <n v="7"/>
    <x v="0"/>
    <n v="733"/>
    <n v="1"/>
    <n v="510"/>
    <s v="VEHICLE - STOLEN"/>
    <m/>
    <n v="0"/>
    <m/>
    <m/>
    <n v="108"/>
    <s v="PARKING LOT"/>
    <m/>
    <m/>
    <s v="IC"/>
    <s v="Invest Cont"/>
    <n v="510"/>
    <m/>
    <m/>
    <m/>
    <s v="5700 W  6TH                          ST"/>
    <m/>
    <n v="34.064900000000002"/>
    <n v="-118.3546"/>
    <n v="0"/>
  </r>
  <r>
    <n v="200608557"/>
    <d v="2020-03-31T00:00:00"/>
    <d v="2020-03-28T00:00:00"/>
    <n v="700"/>
    <n v="6"/>
    <x v="9"/>
    <n v="636"/>
    <n v="1"/>
    <n v="440"/>
    <s v="THEFT PLAIN - PETTY ($950 &amp; UNDER)"/>
    <s v="0400 0394 1822"/>
    <n v="26"/>
    <s v="M"/>
    <s v="W"/>
    <n v="502"/>
    <s v="MULTI-UNIT DWELLING (APARTMENT, DUPLEX, ETC)"/>
    <n v="400"/>
    <s v="STRONG-ARM (HANDS, FIST, FEET OR BODILY FORCE)"/>
    <s v="IC"/>
    <s v="Invest Cont"/>
    <n v="440"/>
    <m/>
    <m/>
    <m/>
    <s v="1800 N  CHEROKEE                     AV"/>
    <m/>
    <n v="34.103200000000001"/>
    <n v="-118.3348"/>
    <n v="0"/>
  </r>
  <r>
    <n v="200312517"/>
    <d v="2020-06-10T00:00:00"/>
    <d v="2020-06-10T00:00:00"/>
    <n v="1715"/>
    <n v="3"/>
    <x v="2"/>
    <n v="379"/>
    <n v="2"/>
    <n v="624"/>
    <s v="BATTERY - SIMPLE ASSAULT"/>
    <s v="0913 0416 0446 0417 0603 0361"/>
    <n v="21"/>
    <s v="M"/>
    <s v="H"/>
    <n v="502"/>
    <s v="MULTI-UNIT DWELLING (APARTMENT, DUPLEX, ETC)"/>
    <n v="400"/>
    <s v="STRONG-ARM (HANDS, FIST, FEET OR BODILY FORCE)"/>
    <s v="IC"/>
    <s v="Invest Cont"/>
    <n v="624"/>
    <m/>
    <m/>
    <m/>
    <s v="1100 W  MARTIN LUTHER KING JR        BL"/>
    <m/>
    <n v="34.014499999999998"/>
    <n v="-118.2937"/>
    <n v="0"/>
  </r>
  <r>
    <n v="200320610"/>
    <d v="2020-11-04T00:00:00"/>
    <d v="2020-10-05T00:00:00"/>
    <n v="940"/>
    <n v="3"/>
    <x v="2"/>
    <n v="396"/>
    <n v="1"/>
    <n v="341"/>
    <s v="THEFT-GRAND ($950.01 &amp; OVER)EXCPT,GUNS,FOWL,LIVESTK,PROD"/>
    <s v="0344 1822"/>
    <n v="58"/>
    <s v="F"/>
    <s v="O"/>
    <n v="502"/>
    <s v="MULTI-UNIT DWELLING (APARTMENT, DUPLEX, ETC)"/>
    <m/>
    <m/>
    <s v="IC"/>
    <s v="Invest Cont"/>
    <n v="341"/>
    <m/>
    <m/>
    <m/>
    <s v="800 W  40TH                         PL"/>
    <m/>
    <n v="34.01"/>
    <n v="-118.29"/>
    <n v="0"/>
  </r>
  <r>
    <n v="200308542"/>
    <d v="2020-03-14T00:00:00"/>
    <d v="2020-03-14T00:00:00"/>
    <n v="1"/>
    <n v="3"/>
    <x v="2"/>
    <n v="307"/>
    <n v="1"/>
    <n v="330"/>
    <s v="BURGLARY FROM VEHICLE"/>
    <s v="1601 1300 0321 0344"/>
    <n v="48"/>
    <s v="F"/>
    <s v="H"/>
    <n v="104"/>
    <s v="DRIVEWAY"/>
    <m/>
    <m/>
    <s v="IC"/>
    <s v="Invest Cont"/>
    <n v="330"/>
    <m/>
    <m/>
    <m/>
    <s v="2500    VIRGINIA                     RD"/>
    <m/>
    <n v="34.033200000000001"/>
    <n v="-118.3389"/>
    <n v="0"/>
  </r>
  <r>
    <n v="200709207"/>
    <d v="2020-05-13T00:00:00"/>
    <d v="2020-05-13T00:00:00"/>
    <n v="420"/>
    <n v="7"/>
    <x v="0"/>
    <n v="721"/>
    <n v="1"/>
    <n v="310"/>
    <s v="BURGLARY"/>
    <n v="344"/>
    <n v="0"/>
    <s v="M"/>
    <s v="O"/>
    <n v="203"/>
    <s v="OTHER BUSINESS"/>
    <m/>
    <m/>
    <s v="IC"/>
    <s v="Invest Cont"/>
    <n v="310"/>
    <m/>
    <m/>
    <m/>
    <s v="100 S  ROBERTSON                    BL"/>
    <m/>
    <n v="34.075299999999999"/>
    <n v="-118.3837"/>
    <n v="0"/>
  </r>
  <r>
    <n v="201215183"/>
    <d v="2020-06-22T00:00:00"/>
    <d v="2020-06-22T00:00:00"/>
    <n v="2350"/>
    <n v="12"/>
    <x v="8"/>
    <n v="1213"/>
    <n v="1"/>
    <n v="310"/>
    <s v="BURGLARY"/>
    <s v="0344 1822"/>
    <n v="0"/>
    <s v="X"/>
    <s v="X"/>
    <n v="708"/>
    <s v="CHURCH/CHAPEL (CHANGED 03-03 FROM CHURCH/TEMPLE)"/>
    <m/>
    <m/>
    <s v="IC"/>
    <s v="Invest Cont"/>
    <n v="310"/>
    <m/>
    <m/>
    <m/>
    <s v="5500 S  WESTERN                      AV"/>
    <m/>
    <n v="33.992400000000004"/>
    <n v="-118.30889999999999"/>
    <n v="0"/>
  </r>
  <r>
    <n v="200408864"/>
    <d v="2020-05-15T00:00:00"/>
    <d v="2020-05-15T00:00:00"/>
    <n v="440"/>
    <n v="4"/>
    <x v="4"/>
    <n v="416"/>
    <n v="2"/>
    <n v="626"/>
    <s v="INTIMATE PARTNER - SIMPLE ASSAULT"/>
    <s v="0913 1814 2000 0416 0444 0448"/>
    <n v="38"/>
    <s v="F"/>
    <s v="H"/>
    <n v="501"/>
    <s v="SINGLE FAMILY DWELLING"/>
    <n v="400"/>
    <s v="STRONG-ARM (HANDS, FIST, FEET OR BODILY FORCE)"/>
    <s v="IC"/>
    <s v="Invest Cont"/>
    <n v="626"/>
    <m/>
    <m/>
    <m/>
    <s v="500 E  AVENUE 28"/>
    <m/>
    <n v="34.081000000000003"/>
    <n v="-118.2076"/>
    <n v="0"/>
  </r>
  <r>
    <n v="200618285"/>
    <d v="2020-11-20T00:00:00"/>
    <d v="2020-11-20T00:00:00"/>
    <n v="1130"/>
    <n v="6"/>
    <x v="9"/>
    <n v="669"/>
    <n v="1"/>
    <n v="230"/>
    <s v="ASSAULT WITH DEADLY WEAPON, AGGRAVATED ASSAULT"/>
    <s v="1300 1309 1822 0400 0431 1313"/>
    <n v="34"/>
    <s v="M"/>
    <s v="H"/>
    <n v="102"/>
    <s v="SIDEWALK"/>
    <n v="512"/>
    <s v="MACE/PEPPER SPRAY"/>
    <s v="IC"/>
    <s v="Invest Cont"/>
    <n v="230"/>
    <m/>
    <m/>
    <m/>
    <s v="5400    LEXINGTON                    AV"/>
    <m/>
    <n v="34.0929"/>
    <n v="-118.3075"/>
    <n v="0"/>
  </r>
  <r>
    <n v="201217466"/>
    <d v="2020-07-30T00:00:00"/>
    <d v="2020-07-30T00:00:00"/>
    <n v="2035"/>
    <n v="12"/>
    <x v="8"/>
    <n v="1265"/>
    <n v="2"/>
    <n v="946"/>
    <s v="OTHER MISCELLANEOUS CRIME"/>
    <n v="1402"/>
    <n v="0"/>
    <s v="X"/>
    <s v="X"/>
    <n v="101"/>
    <s v="STREET"/>
    <m/>
    <m/>
    <s v="IC"/>
    <s v="Invest Cont"/>
    <n v="946"/>
    <n v="998"/>
    <m/>
    <m/>
    <s v="NORMANDIE                    AV"/>
    <s v="MANCHESTER                   AV"/>
    <n v="33.96"/>
    <n v="-118.30029999999999"/>
    <n v="0"/>
  </r>
  <r>
    <n v="201223543"/>
    <d v="2020-10-29T00:00:00"/>
    <d v="2020-10-29T00:00:00"/>
    <n v="150"/>
    <n v="12"/>
    <x v="8"/>
    <n v="1249"/>
    <n v="1"/>
    <n v="210"/>
    <s v="ROBBERY"/>
    <s v="0416 0342 0344"/>
    <n v="37"/>
    <s v="M"/>
    <s v="H"/>
    <n v="101"/>
    <s v="STREET"/>
    <n v="400"/>
    <s v="STRONG-ARM (HANDS, FIST, FEET OR BODILY FORCE)"/>
    <s v="IC"/>
    <s v="Invest Cont"/>
    <n v="210"/>
    <m/>
    <m/>
    <m/>
    <s v="6200 S  FIGUEROA                     ST"/>
    <m/>
    <n v="33.982999999999997"/>
    <n v="-118.28270000000001"/>
    <n v="0"/>
  </r>
  <r>
    <n v="201206606"/>
    <d v="2020-02-05T00:00:00"/>
    <d v="2020-02-05T00:00:00"/>
    <n v="2330"/>
    <n v="12"/>
    <x v="8"/>
    <n v="1248"/>
    <n v="2"/>
    <n v="745"/>
    <s v="VANDALISM - MISDEAMEANOR ($399 OR UNDER)"/>
    <s v="2000 0329 0913 1814"/>
    <n v="24"/>
    <s v="F"/>
    <s v="H"/>
    <n v="122"/>
    <s v="VEHICLE, PASSENGER/TRUCK"/>
    <m/>
    <m/>
    <s v="IC"/>
    <s v="Invest Cont"/>
    <n v="745"/>
    <m/>
    <m/>
    <m/>
    <s v="65TH                         ST"/>
    <s v="HOOVER"/>
    <n v="33.9801"/>
    <n v="-118.28919999999999"/>
    <n v="0"/>
  </r>
  <r>
    <n v="200315031"/>
    <d v="2020-07-31T00:00:00"/>
    <d v="2020-07-31T00:00:00"/>
    <n v="830"/>
    <n v="3"/>
    <x v="2"/>
    <n v="375"/>
    <n v="2"/>
    <n v="946"/>
    <s v="OTHER MISCELLANEOUS CRIME"/>
    <s v="0603 0913 1202 0342 1501"/>
    <n v="61"/>
    <s v="F"/>
    <s v="B"/>
    <n v="502"/>
    <s v="MULTI-UNIT DWELLING (APARTMENT, DUPLEX, ETC)"/>
    <m/>
    <m/>
    <s v="AO"/>
    <s v="Adult Other"/>
    <n v="946"/>
    <m/>
    <m/>
    <m/>
    <s v="1900 W  MARTIN LUTHER KING JR        BL"/>
    <m/>
    <n v="34.014600000000002"/>
    <n v="-118.313"/>
    <n v="0"/>
  </r>
  <r>
    <n v="200906161"/>
    <d v="2020-02-18T00:00:00"/>
    <d v="2020-02-17T00:00:00"/>
    <n v="2100"/>
    <n v="9"/>
    <x v="3"/>
    <n v="916"/>
    <n v="1"/>
    <n v="510"/>
    <s v="VEHICLE - STOLEN"/>
    <m/>
    <n v="0"/>
    <m/>
    <m/>
    <n v="101"/>
    <s v="STREET"/>
    <m/>
    <m/>
    <s v="IC"/>
    <s v="Invest Cont"/>
    <n v="510"/>
    <m/>
    <m/>
    <m/>
    <s v="6800    MATILIJA                     AV"/>
    <m/>
    <n v="34.194000000000003"/>
    <n v="-118.43340000000001"/>
    <n v="0"/>
  </r>
  <r>
    <n v="201107266"/>
    <d v="2020-03-13T00:00:00"/>
    <d v="2020-01-06T00:00:00"/>
    <n v="1400"/>
    <n v="11"/>
    <x v="7"/>
    <n v="1124"/>
    <n v="1"/>
    <n v="510"/>
    <s v="VEHICLE - STOLEN"/>
    <m/>
    <n v="0"/>
    <m/>
    <m/>
    <n v="108"/>
    <s v="PARKING LOT"/>
    <m/>
    <m/>
    <s v="IC"/>
    <s v="Invest Cont"/>
    <n v="510"/>
    <m/>
    <m/>
    <m/>
    <s v="3300 N  SAN FERNANDO                 RD"/>
    <m/>
    <n v="34.117800000000003"/>
    <n v="-118.2488"/>
    <n v="0"/>
  </r>
  <r>
    <n v="200212407"/>
    <d v="2020-07-10T00:00:00"/>
    <d v="2020-07-02T00:00:00"/>
    <n v="900"/>
    <n v="2"/>
    <x v="5"/>
    <n v="233"/>
    <n v="2"/>
    <n v="664"/>
    <s v="BUNCO, PETTY THEFT"/>
    <s v="0100 0701"/>
    <n v="17"/>
    <s v="F"/>
    <s v="H"/>
    <n v="502"/>
    <s v="MULTI-UNIT DWELLING (APARTMENT, DUPLEX, ETC)"/>
    <m/>
    <m/>
    <s v="IC"/>
    <s v="Invest Cont"/>
    <n v="664"/>
    <m/>
    <m/>
    <m/>
    <s v="200 S  RAMPART                      BL"/>
    <m/>
    <n v="34.068100000000001"/>
    <n v="-118.2777"/>
    <n v="0"/>
  </r>
  <r>
    <n v="200506802"/>
    <d v="2020-03-06T00:00:00"/>
    <d v="2020-03-06T00:00:00"/>
    <n v="630"/>
    <n v="5"/>
    <x v="10"/>
    <n v="516"/>
    <n v="1"/>
    <n v="510"/>
    <s v="VEHICLE - STOLEN"/>
    <m/>
    <n v="0"/>
    <m/>
    <m/>
    <n v="101"/>
    <s v="STREET"/>
    <m/>
    <m/>
    <s v="IC"/>
    <s v="Invest Cont"/>
    <n v="510"/>
    <m/>
    <m/>
    <m/>
    <s v="1300    MARINE                       AV"/>
    <m/>
    <n v="33.788800000000002"/>
    <n v="-118.26439999999999"/>
    <n v="0"/>
  </r>
  <r>
    <n v="200817815"/>
    <d v="2020-12-21T00:00:00"/>
    <d v="2020-12-21T00:00:00"/>
    <n v="130"/>
    <n v="8"/>
    <x v="12"/>
    <n v="883"/>
    <n v="2"/>
    <n v="886"/>
    <s v="DISTURBING THE PEACE"/>
    <n v="1501"/>
    <n v="51"/>
    <s v="M"/>
    <s v="W"/>
    <n v="203"/>
    <s v="OTHER BUSINESS"/>
    <m/>
    <m/>
    <s v="AO"/>
    <s v="Adult Other"/>
    <n v="886"/>
    <m/>
    <m/>
    <m/>
    <s v="11100    MISSOURI                     AV"/>
    <m/>
    <n v="34.044199999999996"/>
    <n v="-118.4421"/>
    <n v="0"/>
  </r>
  <r>
    <n v="200613975"/>
    <d v="2020-08-14T00:00:00"/>
    <d v="2020-08-14T00:00:00"/>
    <n v="1800"/>
    <n v="6"/>
    <x v="9"/>
    <n v="667"/>
    <n v="2"/>
    <n v="625"/>
    <s v="OTHER ASSAULT"/>
    <s v="1822 2004 0356 0400 0319"/>
    <n v="60"/>
    <s v="M"/>
    <s v="B"/>
    <n v="102"/>
    <s v="SIDEWALK"/>
    <n v="400"/>
    <s v="STRONG-ARM (HANDS, FIST, FEET OR BODILY FORCE)"/>
    <s v="AA"/>
    <s v="Adult Arrest"/>
    <n v="625"/>
    <m/>
    <m/>
    <m/>
    <s v="5800 W  SUNSET                       BL"/>
    <m/>
    <n v="34.098100000000002"/>
    <n v="-118.316"/>
    <n v="1"/>
  </r>
  <r>
    <n v="200505013"/>
    <d v="2020-01-24T00:00:00"/>
    <d v="2020-01-24T00:00:00"/>
    <n v="1310"/>
    <n v="5"/>
    <x v="10"/>
    <n v="587"/>
    <n v="1"/>
    <n v="440"/>
    <s v="THEFT PLAIN - PETTY ($950 &amp; UNDER)"/>
    <s v="0354 2032 1300 0344 0216"/>
    <n v="30"/>
    <s v="M"/>
    <s v="W"/>
    <n v="202"/>
    <s v="LIQUOR STORE"/>
    <m/>
    <m/>
    <s v="AO"/>
    <s v="Adult Other"/>
    <n v="440"/>
    <m/>
    <m/>
    <m/>
    <s v="3800 S  PACIFIC                      AV"/>
    <m/>
    <n v="33.7136"/>
    <n v="-118.29040000000001"/>
    <n v="0"/>
  </r>
  <r>
    <n v="200916282"/>
    <d v="2020-10-22T00:00:00"/>
    <d v="2020-10-22T00:00:00"/>
    <n v="452"/>
    <n v="9"/>
    <x v="3"/>
    <n v="923"/>
    <n v="2"/>
    <n v="626"/>
    <s v="INTIMATE PARTNER - SIMPLE ASSAULT"/>
    <n v="2000"/>
    <n v="32"/>
    <s v="F"/>
    <s v="W"/>
    <n v="501"/>
    <s v="SINGLE FAMILY DWELLING"/>
    <n v="400"/>
    <s v="STRONG-ARM (HANDS, FIST, FEET OR BODILY FORCE)"/>
    <s v="AO"/>
    <s v="Adult Other"/>
    <n v="626"/>
    <m/>
    <m/>
    <m/>
    <s v="15000    VANOWEN                      ST"/>
    <m/>
    <n v="34.193899999999999"/>
    <n v="-118.4601"/>
    <n v="0"/>
  </r>
  <r>
    <n v="200312939"/>
    <d v="2020-06-18T00:00:00"/>
    <d v="2020-06-16T00:00:00"/>
    <n v="2200"/>
    <n v="3"/>
    <x v="2"/>
    <n v="327"/>
    <n v="2"/>
    <n v="740"/>
    <s v="VANDALISM - FELONY ($400 &amp; OVER, ALL CHURCH VANDALISMS)"/>
    <s v="0329 1300"/>
    <n v="28"/>
    <s v="F"/>
    <s v="H"/>
    <n v="122"/>
    <s v="VEHICLE, PASSENGER/TRUCK"/>
    <m/>
    <m/>
    <s v="IC"/>
    <s v="Invest Cont"/>
    <n v="740"/>
    <m/>
    <m/>
    <m/>
    <s v="2800 S  HOOVER                       ST"/>
    <m/>
    <n v="34.030500000000004"/>
    <n v="-118.2865"/>
    <n v="0"/>
  </r>
  <r>
    <n v="200616827"/>
    <d v="2020-10-17T00:00:00"/>
    <d v="2020-10-17T00:00:00"/>
    <n v="1610"/>
    <n v="6"/>
    <x v="9"/>
    <n v="648"/>
    <n v="2"/>
    <n v="930"/>
    <s v="CRIMINAL THREATS - NO WEAPON DISPLAYED"/>
    <s v="1822 0400 0432 0421 1236"/>
    <n v="25"/>
    <s v="M"/>
    <s v="H"/>
    <n v="401"/>
    <s v="MINI-MART"/>
    <n v="511"/>
    <s v="VERBAL THREAT"/>
    <s v="IC"/>
    <s v="Invest Cont"/>
    <n v="930"/>
    <m/>
    <m/>
    <m/>
    <s v="5600 W  SUNSET                       BL"/>
    <m/>
    <n v="34.1"/>
    <n v="-118.3113"/>
    <n v="0"/>
  </r>
  <r>
    <n v="201220852"/>
    <d v="2020-09-15T00:00:00"/>
    <d v="2020-08-28T00:00:00"/>
    <n v="2000"/>
    <n v="12"/>
    <x v="8"/>
    <n v="1241"/>
    <n v="2"/>
    <n v="812"/>
    <s v="CRM AGNST CHLD (13 OR UNDER) (14-15 &amp; SUSP 10 YRS OLDER)"/>
    <s v="1257 1251 0913 0360 0500 2021"/>
    <n v="5"/>
    <s v="F"/>
    <s v="B"/>
    <n v="501"/>
    <s v="SINGLE FAMILY DWELLING"/>
    <n v="400"/>
    <s v="STRONG-ARM (HANDS, FIST, FEET OR BODILY FORCE)"/>
    <s v="AO"/>
    <s v="Adult Other"/>
    <n v="812"/>
    <n v="860"/>
    <m/>
    <m/>
    <s v="6400    BRYNHURST                    AV"/>
    <m/>
    <n v="33.981699999999996"/>
    <n v="-118.3338"/>
    <n v="0"/>
  </r>
  <r>
    <n v="200113249"/>
    <d v="2020-06-11T00:00:00"/>
    <d v="2020-06-11T00:00:00"/>
    <n v="430"/>
    <n v="1"/>
    <x v="1"/>
    <n v="185"/>
    <n v="1"/>
    <n v="330"/>
    <s v="BURGLARY FROM VEHICLE"/>
    <s v="1403 1822 0329 1609 1402 1414 1307 0344"/>
    <n v="51"/>
    <s v="M"/>
    <s v="H"/>
    <n v="108"/>
    <s v="PARKING LOT"/>
    <m/>
    <m/>
    <s v="IC"/>
    <s v="Invest Cont"/>
    <n v="330"/>
    <m/>
    <m/>
    <m/>
    <s v="200 W  9TH                          ST"/>
    <m/>
    <n v="34.042299999999997"/>
    <n v="-118.2561"/>
    <n v="0"/>
  </r>
  <r>
    <n v="200812982"/>
    <d v="2020-08-15T00:00:00"/>
    <d v="2020-08-15T00:00:00"/>
    <n v="500"/>
    <n v="8"/>
    <x v="12"/>
    <n v="885"/>
    <n v="1"/>
    <n v="330"/>
    <s v="BURGLARY FROM VEHICLE"/>
    <s v="1822 1606 0321 0216"/>
    <n v="40"/>
    <s v="M"/>
    <s v="W"/>
    <n v="101"/>
    <s v="STREET"/>
    <m/>
    <m/>
    <s v="IC"/>
    <s v="Invest Cont"/>
    <n v="330"/>
    <m/>
    <m/>
    <m/>
    <s v="10400    CHEVIOT                      DR"/>
    <m/>
    <n v="34.037999999999997"/>
    <n v="-118.41249999999999"/>
    <n v="0"/>
  </r>
  <r>
    <n v="200207153"/>
    <d v="2020-03-02T00:00:00"/>
    <d v="2020-02-28T00:00:00"/>
    <n v="600"/>
    <n v="2"/>
    <x v="5"/>
    <n v="245"/>
    <n v="1"/>
    <n v="341"/>
    <s v="THEFT-GRAND ($950.01 &amp; OVER)EXCPT,GUNS,FOWL,LIVESTK,PROD"/>
    <s v="0344 1210"/>
    <n v="31"/>
    <s v="F"/>
    <s v="B"/>
    <n v="502"/>
    <s v="MULTI-UNIT DWELLING (APARTMENT, DUPLEX, ETC)"/>
    <m/>
    <m/>
    <s v="IC"/>
    <s v="Invest Cont"/>
    <n v="341"/>
    <m/>
    <m/>
    <m/>
    <s v="400    GRAND VIEW                   ST"/>
    <m/>
    <n v="34.063000000000002"/>
    <n v="-118.2753"/>
    <n v="0"/>
  </r>
  <r>
    <n v="201206060"/>
    <d v="2020-01-29T00:00:00"/>
    <d v="2020-01-29T00:00:00"/>
    <n v="1925"/>
    <n v="12"/>
    <x v="8"/>
    <n v="1248"/>
    <n v="2"/>
    <n v="626"/>
    <s v="INTIMATE PARTNER - SIMPLE ASSAULT"/>
    <s v="0400 0416 0913 1814 2000 2004"/>
    <n v="55"/>
    <s v="F"/>
    <s v="B"/>
    <n v="210"/>
    <s v="RESTAURANT/FAST FOOD"/>
    <n v="400"/>
    <s v="STRONG-ARM (HANDS, FIST, FEET OR BODILY FORCE)"/>
    <s v="IC"/>
    <s v="Invest Cont"/>
    <n v="626"/>
    <m/>
    <m/>
    <m/>
    <s v="900 W  FLORENCE                     AV"/>
    <m/>
    <n v="33.979199999999999"/>
    <n v="-118.2893"/>
    <n v="0"/>
  </r>
  <r>
    <n v="201105882"/>
    <d v="2020-02-12T00:00:00"/>
    <d v="2020-02-11T00:00:00"/>
    <n v="2100"/>
    <n v="11"/>
    <x v="7"/>
    <n v="1174"/>
    <n v="2"/>
    <n v="626"/>
    <s v="INTIMATE PARTNER - SIMPLE ASSAULT"/>
    <s v="2000 0913 0444 1202 1813"/>
    <n v="62"/>
    <s v="F"/>
    <s v="H"/>
    <n v="501"/>
    <s v="SINGLE FAMILY DWELLING"/>
    <n v="400"/>
    <s v="STRONG-ARM (HANDS, FIST, FEET OR BODILY FORCE)"/>
    <s v="AO"/>
    <s v="Adult Other"/>
    <n v="626"/>
    <m/>
    <m/>
    <m/>
    <s v="2100    AVON                         ST"/>
    <m/>
    <n v="34.088500000000003"/>
    <n v="-118.2474"/>
    <n v="0"/>
  </r>
  <r>
    <n v="200816924"/>
    <d v="2020-11-28T00:00:00"/>
    <d v="2020-11-27T00:00:00"/>
    <n v="1900"/>
    <n v="8"/>
    <x v="12"/>
    <n v="889"/>
    <n v="1"/>
    <n v="510"/>
    <s v="VEHICLE - STOLEN"/>
    <m/>
    <n v="0"/>
    <m/>
    <m/>
    <n v="108"/>
    <s v="PARKING LOT"/>
    <m/>
    <m/>
    <s v="IC"/>
    <s v="Invest Cont"/>
    <n v="510"/>
    <m/>
    <m/>
    <m/>
    <s v="2000 S  BEDFORD                      ST"/>
    <m/>
    <n v="34.040100000000002"/>
    <n v="-118.3841"/>
    <n v="0"/>
  </r>
  <r>
    <n v="200319685"/>
    <d v="2020-11-01T00:00:00"/>
    <d v="2020-11-01T00:00:00"/>
    <n v="340"/>
    <n v="3"/>
    <x v="2"/>
    <n v="357"/>
    <n v="1"/>
    <n v="251"/>
    <s v="SHOTS FIRED AT INHABITED DWELLING"/>
    <s v="1822 1402 1407 0302"/>
    <n v="36"/>
    <s v="F"/>
    <s v="H"/>
    <n v="501"/>
    <s v="SINGLE FAMILY DWELLING"/>
    <n v="102"/>
    <s v="HAND GUN"/>
    <s v="IC"/>
    <s v="Invest Cont"/>
    <n v="251"/>
    <n v="998"/>
    <m/>
    <m/>
    <s v="1100 W  37TH                         DR"/>
    <m/>
    <n v="34.018999999999998"/>
    <n v="-118.2944"/>
    <n v="0"/>
  </r>
  <r>
    <n v="201007019"/>
    <d v="2020-03-09T00:00:00"/>
    <d v="2020-03-09T00:00:00"/>
    <n v="1200"/>
    <n v="10"/>
    <x v="11"/>
    <n v="1035"/>
    <n v="2"/>
    <n v="745"/>
    <s v="VANDALISM - MISDEAMEANOR ($399 OR UNDER)"/>
    <s v="0329 0913 0216"/>
    <n v="0"/>
    <s v="M"/>
    <s v="W"/>
    <n v="721"/>
    <s v="HIGH SCHOOL"/>
    <m/>
    <m/>
    <s v="IC"/>
    <s v="Invest Cont"/>
    <n v="745"/>
    <m/>
    <m/>
    <m/>
    <s v="18200    KITTRIDGE                    ST"/>
    <m/>
    <n v="34.190300000000001"/>
    <n v="-118.53"/>
    <n v="0"/>
  </r>
  <r>
    <n v="200616239"/>
    <d v="2020-10-03T00:00:00"/>
    <d v="2020-10-03T00:00:00"/>
    <n v="1405"/>
    <n v="6"/>
    <x v="9"/>
    <n v="639"/>
    <n v="1"/>
    <n v="442"/>
    <s v="SHOPLIFTING - PETTY THEFT ($950 &amp; UNDER)"/>
    <s v="1822 0325"/>
    <n v="0"/>
    <s v="X"/>
    <s v="X"/>
    <n v="203"/>
    <s v="OTHER BUSINESS"/>
    <m/>
    <m/>
    <s v="IC"/>
    <s v="Invest Cont"/>
    <n v="442"/>
    <m/>
    <m/>
    <m/>
    <s v="5400 W  HOLLYWOOD                    BL"/>
    <m/>
    <n v="34.1036"/>
    <n v="-118.3049"/>
    <n v="0"/>
  </r>
  <r>
    <n v="200515738"/>
    <d v="2020-10-24T00:00:00"/>
    <d v="2020-06-01T00:00:00"/>
    <n v="2318"/>
    <n v="5"/>
    <x v="10"/>
    <n v="523"/>
    <n v="1"/>
    <n v="510"/>
    <s v="VEHICLE - STOLEN"/>
    <m/>
    <n v="0"/>
    <m/>
    <m/>
    <n v="101"/>
    <s v="STREET"/>
    <m/>
    <m/>
    <s v="IC"/>
    <s v="Invest Cont"/>
    <n v="510"/>
    <m/>
    <m/>
    <m/>
    <s v="2000    JOHN S GIBSON                BL"/>
    <m/>
    <n v="33.756599999999999"/>
    <n v="-118.28959999999999"/>
    <n v="0"/>
  </r>
  <r>
    <n v="200504572"/>
    <d v="2020-01-14T00:00:00"/>
    <d v="2020-01-13T00:00:00"/>
    <n v="1520"/>
    <n v="5"/>
    <x v="10"/>
    <n v="511"/>
    <n v="2"/>
    <n v="745"/>
    <s v="VANDALISM - MISDEAMEANOR ($399 OR UNDER)"/>
    <s v="0378 0342 0325 0329 1236"/>
    <n v="0"/>
    <s v="X"/>
    <s v="X"/>
    <n v="406"/>
    <s v="OTHER STORE"/>
    <m/>
    <m/>
    <s v="IC"/>
    <s v="Invest Cont"/>
    <n v="745"/>
    <m/>
    <m/>
    <m/>
    <s v="1600 W  PACIFIC COAST                HY"/>
    <m/>
    <n v="33.7926"/>
    <n v="-118.3043"/>
    <n v="0"/>
  </r>
  <r>
    <n v="201112663"/>
    <d v="2020-08-20T00:00:00"/>
    <d v="2020-08-19T00:00:00"/>
    <n v="1940"/>
    <n v="11"/>
    <x v="7"/>
    <n v="1124"/>
    <n v="2"/>
    <n v="626"/>
    <s v="INTIMATE PARTNER - SIMPLE ASSAULT"/>
    <s v="2000 0913 1814 0416 0444 2038"/>
    <n v="31"/>
    <s v="F"/>
    <s v="H"/>
    <n v="501"/>
    <s v="SINGLE FAMILY DWELLING"/>
    <n v="400"/>
    <s v="STRONG-ARM (HANDS, FIST, FEET OR BODILY FORCE)"/>
    <s v="AA"/>
    <s v="Adult Arrest"/>
    <n v="626"/>
    <m/>
    <m/>
    <m/>
    <s v="3400    ANDRITA                      ST"/>
    <m/>
    <n v="34.119100000000003"/>
    <n v="-118.24039999999999"/>
    <n v="1"/>
  </r>
  <r>
    <n v="200913103"/>
    <d v="2020-08-04T00:00:00"/>
    <d v="2020-08-03T00:00:00"/>
    <n v="530"/>
    <n v="9"/>
    <x v="3"/>
    <n v="904"/>
    <n v="1"/>
    <n v="330"/>
    <s v="BURGLARY FROM VEHICLE"/>
    <s v="1300 0344 1822"/>
    <n v="28"/>
    <s v="F"/>
    <s v="H"/>
    <n v="101"/>
    <s v="STREET"/>
    <m/>
    <m/>
    <s v="IC"/>
    <s v="Invest Cont"/>
    <n v="330"/>
    <m/>
    <m/>
    <m/>
    <s v="14900    SHERMAN                      WY"/>
    <m/>
    <n v="34.201300000000003"/>
    <n v="-118.4659"/>
    <n v="0"/>
  </r>
  <r>
    <n v="200212607"/>
    <d v="2020-07-15T00:00:00"/>
    <d v="2020-07-15T00:00:00"/>
    <n v="2110"/>
    <n v="2"/>
    <x v="5"/>
    <n v="216"/>
    <n v="2"/>
    <n v="626"/>
    <s v="INTIMATE PARTNER - SIMPLE ASSAULT"/>
    <s v="0913 2000 1813 0416 0400 2004"/>
    <n v="28"/>
    <s v="F"/>
    <s v="H"/>
    <n v="122"/>
    <s v="VEHICLE, PASSENGER/TRUCK"/>
    <n v="400"/>
    <s v="STRONG-ARM (HANDS, FIST, FEET OR BODILY FORCE)"/>
    <s v="AO"/>
    <s v="Adult Other"/>
    <n v="626"/>
    <m/>
    <m/>
    <m/>
    <s v="2300    BELLEVUE                     AV"/>
    <m/>
    <n v="34.073999999999998"/>
    <n v="-118.2692"/>
    <n v="0"/>
  </r>
  <r>
    <n v="201014152"/>
    <d v="2020-10-18T00:00:00"/>
    <d v="2020-10-17T00:00:00"/>
    <n v="1900"/>
    <n v="10"/>
    <x v="11"/>
    <n v="1018"/>
    <n v="1"/>
    <n v="510"/>
    <s v="VEHICLE - STOLEN"/>
    <m/>
    <n v="0"/>
    <m/>
    <m/>
    <n v="108"/>
    <s v="PARKING LOT"/>
    <m/>
    <m/>
    <s v="AA"/>
    <s v="Adult Arrest"/>
    <n v="510"/>
    <m/>
    <m/>
    <m/>
    <s v="7400 N  HASKELL                      AV"/>
    <m/>
    <n v="34.2074"/>
    <n v="-118.4794"/>
    <n v="1"/>
  </r>
  <r>
    <n v="201304612"/>
    <d v="2020-01-10T00:00:00"/>
    <d v="2020-01-10T00:00:00"/>
    <n v="900"/>
    <n v="13"/>
    <x v="6"/>
    <n v="1367"/>
    <n v="2"/>
    <n v="745"/>
    <s v="VANDALISM - MISDEAMEANOR ($399 OR UNDER)"/>
    <s v="1300 0329"/>
    <n v="45"/>
    <s v="M"/>
    <s v="H"/>
    <n v="108"/>
    <s v="PARKING LOT"/>
    <m/>
    <m/>
    <s v="AA"/>
    <s v="Adult Arrest"/>
    <n v="745"/>
    <m/>
    <m/>
    <m/>
    <s v="4400 S  ALAMEDA                      ST"/>
    <m/>
    <n v="33.999299999999998"/>
    <n v="-118.2432"/>
    <n v="1"/>
  </r>
  <r>
    <n v="200912230"/>
    <d v="2020-07-11T00:00:00"/>
    <d v="2020-07-03T00:00:00"/>
    <n v="1000"/>
    <n v="9"/>
    <x v="3"/>
    <n v="985"/>
    <n v="2"/>
    <n v="651"/>
    <s v="DOCUMENT WORTHLESS ($200.01 &amp; OVER)"/>
    <n v="800"/>
    <n v="48"/>
    <s v="F"/>
    <s v="W"/>
    <n v="501"/>
    <s v="SINGLE FAMILY DWELLING"/>
    <m/>
    <m/>
    <s v="IC"/>
    <s v="Invest Cont"/>
    <n v="651"/>
    <m/>
    <m/>
    <m/>
    <s v="14400    GREENLEAF                    ST"/>
    <m/>
    <n v="34.1477"/>
    <n v="-118.4465"/>
    <n v="0"/>
  </r>
  <r>
    <n v="200409001"/>
    <d v="2020-05-19T00:00:00"/>
    <d v="2020-05-18T00:00:00"/>
    <n v="2000"/>
    <n v="4"/>
    <x v="4"/>
    <n v="416"/>
    <n v="1"/>
    <n v="510"/>
    <s v="VEHICLE - STOLEN"/>
    <m/>
    <n v="0"/>
    <m/>
    <m/>
    <n v="101"/>
    <s v="STREET"/>
    <m/>
    <m/>
    <s v="IC"/>
    <s v="Invest Cont"/>
    <n v="510"/>
    <m/>
    <m/>
    <m/>
    <s v="3500    SIERRA                       ST"/>
    <m/>
    <n v="34.085599999999999"/>
    <n v="-118.2"/>
    <n v="0"/>
  </r>
  <r>
    <n v="200504497"/>
    <d v="2020-01-11T00:00:00"/>
    <d v="2020-01-11T00:00:00"/>
    <n v="1440"/>
    <n v="5"/>
    <x v="10"/>
    <n v="558"/>
    <n v="1"/>
    <n v="440"/>
    <s v="THEFT PLAIN - PETTY ($950 &amp; UNDER)"/>
    <s v="0344 2024 0561 0913"/>
    <n v="34"/>
    <s v="F"/>
    <s v="H"/>
    <n v="502"/>
    <s v="MULTI-UNIT DWELLING (APARTMENT, DUPLEX, ETC)"/>
    <m/>
    <m/>
    <s v="AO"/>
    <s v="Adult Other"/>
    <n v="440"/>
    <m/>
    <m/>
    <m/>
    <s v="300 W  SANTA CRUZ                   ST"/>
    <m/>
    <n v="33.744199999999999"/>
    <n v="-118.28400000000001"/>
    <n v="0"/>
  </r>
  <r>
    <n v="201014626"/>
    <d v="2020-10-31T00:00:00"/>
    <d v="2020-10-19T00:00:00"/>
    <n v="1000"/>
    <n v="10"/>
    <x v="11"/>
    <n v="1045"/>
    <n v="1"/>
    <n v="440"/>
    <s v="THEFT PLAIN - PETTY ($950 &amp; UNDER)"/>
    <s v="1822 0344"/>
    <n v="55"/>
    <s v="F"/>
    <s v="W"/>
    <n v="501"/>
    <s v="SINGLE FAMILY DWELLING"/>
    <m/>
    <m/>
    <s v="IC"/>
    <s v="Invest Cont"/>
    <n v="440"/>
    <m/>
    <m/>
    <m/>
    <s v="18000    MARTHA                       ST"/>
    <m/>
    <n v="34.173099999999998"/>
    <n v="-118.5239"/>
    <n v="0"/>
  </r>
  <r>
    <n v="200900522"/>
    <d v="2020-01-22T00:00:00"/>
    <d v="2020-01-19T00:00:00"/>
    <n v="2330"/>
    <n v="9"/>
    <x v="3"/>
    <n v="948"/>
    <n v="1"/>
    <n v="440"/>
    <s v="THEFT PLAIN - PETTY ($950 &amp; UNDER)"/>
    <s v="0344 1602 1309"/>
    <n v="44"/>
    <s v="M"/>
    <s v="W"/>
    <n v="501"/>
    <s v="SINGLE FAMILY DWELLING"/>
    <n v="223"/>
    <s v="UNKNOWN TYPE CUTTING INSTRUMENT"/>
    <s v="IC"/>
    <s v="Invest Cont"/>
    <n v="440"/>
    <m/>
    <m/>
    <m/>
    <s v="13600    CHANDLER                     BL"/>
    <m/>
    <n v="34.172499999999999"/>
    <n v="-118.4268"/>
    <n v="0"/>
  </r>
  <r>
    <n v="200300599"/>
    <d v="2020-03-19T00:00:00"/>
    <d v="2020-03-18T00:00:00"/>
    <n v="2300"/>
    <n v="3"/>
    <x v="2"/>
    <n v="393"/>
    <n v="1"/>
    <n v="330"/>
    <s v="BURGLARY FROM VEHICLE"/>
    <s v="0344 0329 1202 1609"/>
    <n v="64"/>
    <s v="M"/>
    <s v="B"/>
    <n v="101"/>
    <s v="STREET"/>
    <m/>
    <m/>
    <s v="IC"/>
    <s v="Invest Cont"/>
    <n v="330"/>
    <m/>
    <m/>
    <m/>
    <s v="4100 W  41ST                         ST"/>
    <m/>
    <n v="34.010100000000001"/>
    <n v="-118.3309"/>
    <n v="0"/>
  </r>
  <r>
    <n v="200117100"/>
    <d v="2020-08-28T00:00:00"/>
    <d v="2020-08-28T00:00:00"/>
    <n v="945"/>
    <n v="1"/>
    <x v="1"/>
    <n v="157"/>
    <n v="1"/>
    <n v="761"/>
    <s v="BRANDISH WEAPON"/>
    <s v="0334 0421 1218 1822 2004"/>
    <n v="53"/>
    <s v="F"/>
    <s v="H"/>
    <n v="102"/>
    <s v="SIDEWALK"/>
    <n v="500"/>
    <s v="UNKNOWN WEAPON/OTHER WEAPON"/>
    <s v="IC"/>
    <s v="Invest Cont"/>
    <n v="761"/>
    <m/>
    <m/>
    <m/>
    <s v="5TH"/>
    <s v="TOWNE"/>
    <n v="34.043500000000002"/>
    <n v="-118.2427"/>
    <n v="0"/>
  </r>
  <r>
    <n v="200516076"/>
    <d v="2020-11-01T00:00:00"/>
    <d v="2020-11-01T00:00:00"/>
    <n v="130"/>
    <n v="5"/>
    <x v="10"/>
    <n v="505"/>
    <n v="1"/>
    <n v="510"/>
    <s v="VEHICLE - STOLEN"/>
    <m/>
    <n v="0"/>
    <m/>
    <m/>
    <n v="101"/>
    <s v="STREET"/>
    <m/>
    <m/>
    <s v="IC"/>
    <s v="Invest Cont"/>
    <n v="510"/>
    <m/>
    <m/>
    <m/>
    <s v="19600    PACIFIC GATEWAY              DR"/>
    <m/>
    <n v="33.850999999999999"/>
    <n v="-118.29519999999999"/>
    <n v="0"/>
  </r>
  <r>
    <n v="200116163"/>
    <d v="2020-08-10T00:00:00"/>
    <d v="2020-08-09T00:00:00"/>
    <n v="930"/>
    <n v="1"/>
    <x v="1"/>
    <n v="152"/>
    <n v="1"/>
    <n v="510"/>
    <s v="VEHICLE - STOLEN"/>
    <m/>
    <n v="0"/>
    <m/>
    <m/>
    <n v="108"/>
    <s v="PARKING LOT"/>
    <m/>
    <m/>
    <s v="IC"/>
    <s v="Invest Cont"/>
    <n v="510"/>
    <m/>
    <m/>
    <m/>
    <s v="500 S  GRAND                        AV"/>
    <m/>
    <n v="34.049500000000002"/>
    <n v="-118.2546"/>
    <n v="0"/>
  </r>
  <r>
    <n v="201216835"/>
    <d v="2020-07-21T00:00:00"/>
    <d v="2020-07-19T00:00:00"/>
    <n v="2000"/>
    <n v="12"/>
    <x v="8"/>
    <n v="1245"/>
    <n v="1"/>
    <n v="510"/>
    <s v="VEHICLE - STOLEN"/>
    <m/>
    <n v="0"/>
    <m/>
    <m/>
    <n v="101"/>
    <s v="STREET"/>
    <m/>
    <m/>
    <s v="AO"/>
    <s v="Adult Other"/>
    <n v="510"/>
    <m/>
    <m/>
    <m/>
    <s v="64TH"/>
    <s v="VERMONT"/>
    <n v="33.981400000000001"/>
    <n v="-118.2916"/>
    <n v="0"/>
  </r>
  <r>
    <n v="201217770"/>
    <d v="2020-07-01T00:00:00"/>
    <d v="2020-05-14T00:00:00"/>
    <n v="2115"/>
    <n v="12"/>
    <x v="8"/>
    <n v="1256"/>
    <n v="2"/>
    <n v="354"/>
    <s v="THEFT OF IDENTITY"/>
    <s v="0100 0377"/>
    <n v="26"/>
    <s v="M"/>
    <s v="H"/>
    <n v="501"/>
    <s v="SINGLE FAMILY DWELLING"/>
    <m/>
    <m/>
    <s v="IC"/>
    <s v="Invest Cont"/>
    <n v="354"/>
    <m/>
    <m/>
    <m/>
    <s v="800 W  74TH                         ST"/>
    <m/>
    <n v="33.972700000000003"/>
    <n v="-118.2876"/>
    <n v="0"/>
  </r>
  <r>
    <n v="200904912"/>
    <d v="2020-01-22T00:00:00"/>
    <d v="2020-01-17T00:00:00"/>
    <n v="2215"/>
    <n v="9"/>
    <x v="3"/>
    <n v="914"/>
    <n v="1"/>
    <n v="331"/>
    <s v="THEFT FROM MOTOR VEHICLE - GRAND ($950.01 AND OVER)"/>
    <s v="0344 1606 2032"/>
    <n v="30"/>
    <s v="F"/>
    <s v="H"/>
    <n v="108"/>
    <s v="PARKING LOT"/>
    <m/>
    <m/>
    <s v="IC"/>
    <s v="Invest Cont"/>
    <n v="331"/>
    <m/>
    <m/>
    <m/>
    <s v="KESTER                       AV"/>
    <s v="SHERMAN                      WY"/>
    <n v="34.2012"/>
    <n v="-118.45740000000001"/>
    <n v="0"/>
  </r>
  <r>
    <n v="200117182"/>
    <d v="2020-08-31T00:00:00"/>
    <d v="2020-08-31T00:00:00"/>
    <n v="20"/>
    <n v="1"/>
    <x v="1"/>
    <n v="195"/>
    <n v="1"/>
    <n v="230"/>
    <s v="ASSAULT WITH DEADLY WEAPON, AGGRAVATED ASSAULT"/>
    <s v="0416 0429 0342 0913 0602"/>
    <n v="23"/>
    <s v="F"/>
    <s v="H"/>
    <n v="101"/>
    <s v="STREET"/>
    <n v="400"/>
    <s v="STRONG-ARM (HANDS, FIST, FEET OR BODILY FORCE)"/>
    <s v="IC"/>
    <s v="Invest Cont"/>
    <n v="230"/>
    <m/>
    <m/>
    <m/>
    <s v="1800 S  MAIN                         ST"/>
    <m/>
    <n v="34.032200000000003"/>
    <n v="-118.2637"/>
    <n v="0"/>
  </r>
  <r>
    <n v="201209406"/>
    <d v="2020-03-18T00:00:00"/>
    <d v="2020-03-18T00:00:00"/>
    <n v="1545"/>
    <n v="12"/>
    <x v="8"/>
    <n v="1256"/>
    <n v="1"/>
    <n v="210"/>
    <s v="ROBBERY"/>
    <s v="1822 1309 0344 0104 0432 0945"/>
    <n v="0"/>
    <s v="X"/>
    <s v="X"/>
    <n v="203"/>
    <s v="OTHER BUSINESS"/>
    <n v="400"/>
    <s v="STRONG-ARM (HANDS, FIST, FEET OR BODILY FORCE)"/>
    <s v="IC"/>
    <s v="Invest Cont"/>
    <n v="210"/>
    <m/>
    <m/>
    <m/>
    <s v="900 W  FLORENCE                     AV"/>
    <m/>
    <n v="33.974600000000002"/>
    <n v="-118.28919999999999"/>
    <n v="0"/>
  </r>
  <r>
    <n v="201208896"/>
    <d v="2020-03-06T00:00:00"/>
    <d v="2020-03-06T00:00:00"/>
    <n v="500"/>
    <n v="12"/>
    <x v="8"/>
    <n v="1259"/>
    <n v="2"/>
    <n v="740"/>
    <s v="VANDALISM - FELONY ($400 &amp; OVER, ALL CHURCH VANDALISMS)"/>
    <n v="329"/>
    <n v="36"/>
    <s v="M"/>
    <s v="B"/>
    <n v="502"/>
    <s v="MULTI-UNIT DWELLING (APARTMENT, DUPLEX, ETC)"/>
    <m/>
    <m/>
    <s v="IC"/>
    <s v="Invest Cont"/>
    <n v="740"/>
    <m/>
    <m/>
    <m/>
    <s v="7600 S  SAN PEDRO                    ST"/>
    <m/>
    <n v="33.971299999999999"/>
    <n v="-118.26949999999999"/>
    <n v="0"/>
  </r>
  <r>
    <n v="200213401"/>
    <d v="2020-08-06T00:00:00"/>
    <d v="2020-08-06T00:00:00"/>
    <n v="330"/>
    <n v="2"/>
    <x v="5"/>
    <n v="269"/>
    <n v="2"/>
    <n v="740"/>
    <s v="VANDALISM - FELONY ($400 &amp; OVER, ALL CHURCH VANDALISMS)"/>
    <s v="0913 0561 1307 0329 0602"/>
    <n v="47"/>
    <s v="F"/>
    <s v="H"/>
    <n v="122"/>
    <s v="VEHICLE, PASSENGER/TRUCK"/>
    <n v="500"/>
    <s v="UNKNOWN WEAPON/OTHER WEAPON"/>
    <s v="AO"/>
    <s v="Adult Other"/>
    <n v="740"/>
    <m/>
    <m/>
    <m/>
    <s v="1300    LINWOOD                      AV"/>
    <m/>
    <n v="34.050800000000002"/>
    <n v="-118.26819999999999"/>
    <n v="0"/>
  </r>
  <r>
    <n v="200209654"/>
    <d v="2020-04-15T00:00:00"/>
    <d v="2020-04-14T00:00:00"/>
    <n v="1055"/>
    <n v="2"/>
    <x v="5"/>
    <n v="251"/>
    <n v="1"/>
    <n v="440"/>
    <s v="THEFT PLAIN - PETTY ($950 &amp; UNDER)"/>
    <n v="344"/>
    <n v="24"/>
    <s v="F"/>
    <s v="K"/>
    <n v="710"/>
    <s v="OTHER PREMISE"/>
    <m/>
    <m/>
    <s v="IC"/>
    <s v="Invest Cont"/>
    <n v="440"/>
    <m/>
    <m/>
    <m/>
    <s v="S  RAMPART                      BL"/>
    <s v="WILSHIRE                     BL"/>
    <n v="34.060899999999997"/>
    <n v="-118.28230000000001"/>
    <n v="0"/>
  </r>
  <r>
    <n v="200217774"/>
    <d v="2020-11-23T00:00:00"/>
    <d v="2020-11-23T00:00:00"/>
    <n v="1300"/>
    <n v="2"/>
    <x v="5"/>
    <n v="246"/>
    <n v="1"/>
    <n v="210"/>
    <s v="ROBBERY"/>
    <s v="0342 0334 0337 1202 0448 0352 0344 0432 1822"/>
    <n v="61"/>
    <s v="F"/>
    <s v="H"/>
    <n v="406"/>
    <s v="OTHER STORE"/>
    <n v="102"/>
    <s v="HAND GUN"/>
    <s v="IC"/>
    <s v="Invest Cont"/>
    <n v="210"/>
    <m/>
    <m/>
    <m/>
    <s v="2000 W  6TH                          ST"/>
    <m/>
    <n v="34.059100000000001"/>
    <n v="-118.2739"/>
    <n v="0"/>
  </r>
  <r>
    <n v="200509340"/>
    <d v="2020-05-09T00:00:00"/>
    <d v="2020-05-09T00:00:00"/>
    <n v="1225"/>
    <n v="5"/>
    <x v="10"/>
    <n v="509"/>
    <n v="1"/>
    <n v="420"/>
    <s v="THEFT FROM MOTOR VEHICLE - PETTY ($950 &amp; UNDER)"/>
    <s v="0326 0344 0385 1300 1309"/>
    <n v="45"/>
    <s v="M"/>
    <s v="H"/>
    <n v="101"/>
    <s v="STREET"/>
    <m/>
    <m/>
    <s v="IC"/>
    <s v="Invest Cont"/>
    <n v="420"/>
    <m/>
    <m/>
    <m/>
    <s v="24600 S  WESTERN                      AV"/>
    <m/>
    <n v="33.8018"/>
    <n v="-118.3075"/>
    <n v="0"/>
  </r>
  <r>
    <n v="200813153"/>
    <d v="2020-08-20T00:00:00"/>
    <d v="2020-07-15T00:00:00"/>
    <n v="1605"/>
    <n v="8"/>
    <x v="12"/>
    <n v="802"/>
    <n v="2"/>
    <n v="354"/>
    <s v="THEFT OF IDENTITY"/>
    <s v="0100 1202"/>
    <n v="88"/>
    <s v="M"/>
    <s v="W"/>
    <n v="502"/>
    <s v="MULTI-UNIT DWELLING (APARTMENT, DUPLEX, ETC)"/>
    <m/>
    <m/>
    <s v="IC"/>
    <s v="Invest Cont"/>
    <n v="354"/>
    <m/>
    <m/>
    <m/>
    <s v="1000    VIA DE LA PAZ"/>
    <m/>
    <n v="34.048000000000002"/>
    <n v="-118.5269"/>
    <n v="0"/>
  </r>
  <r>
    <n v="200118409"/>
    <d v="2020-09-23T00:00:00"/>
    <d v="2020-09-23T00:00:00"/>
    <n v="1550"/>
    <n v="1"/>
    <x v="1"/>
    <n v="132"/>
    <n v="1"/>
    <n v="331"/>
    <s v="THEFT FROM MOTOR VEHICLE - GRAND ($950.01 AND OVER)"/>
    <s v="0329 0344 1300 1822"/>
    <n v="55"/>
    <s v="M"/>
    <s v="H"/>
    <n v="108"/>
    <s v="PARKING LOT"/>
    <m/>
    <m/>
    <s v="IC"/>
    <s v="Invest Cont"/>
    <n v="331"/>
    <m/>
    <m/>
    <m/>
    <s v="400 W  2ND                          ST"/>
    <m/>
    <n v="34.053100000000001"/>
    <n v="-118.2478"/>
    <n v="0"/>
  </r>
  <r>
    <n v="200713180"/>
    <d v="2020-08-26T00:00:00"/>
    <d v="2020-08-25T00:00:00"/>
    <n v="1700"/>
    <n v="7"/>
    <x v="0"/>
    <n v="785"/>
    <n v="1"/>
    <n v="310"/>
    <s v="BURGLARY"/>
    <s v="1609 1601 0344"/>
    <n v="47"/>
    <s v="M"/>
    <s v="O"/>
    <n v="501"/>
    <s v="SINGLE FAMILY DWELLING"/>
    <m/>
    <m/>
    <s v="IC"/>
    <s v="Invest Cont"/>
    <n v="310"/>
    <m/>
    <m/>
    <m/>
    <s v="2300 S  LONGWOOD                     AV"/>
    <m/>
    <n v="34.035200000000003"/>
    <n v="-118.348"/>
    <n v="0"/>
  </r>
  <r>
    <n v="200107002"/>
    <d v="2020-02-12T00:00:00"/>
    <d v="2020-02-11T00:00:00"/>
    <n v="1850"/>
    <n v="1"/>
    <x v="1"/>
    <n v="135"/>
    <n v="1"/>
    <n v="330"/>
    <s v="BURGLARY FROM VEHICLE"/>
    <s v="1307 0329 1822 1609 0344"/>
    <n v="28"/>
    <s v="M"/>
    <s v="W"/>
    <n v="101"/>
    <s v="STREET"/>
    <m/>
    <m/>
    <s v="IC"/>
    <s v="Invest Cont"/>
    <n v="330"/>
    <m/>
    <m/>
    <m/>
    <s v="4TH"/>
    <s v="MAIN"/>
    <n v="34.048499999999997"/>
    <n v="-118.2478"/>
    <n v="0"/>
  </r>
  <r>
    <n v="200817500"/>
    <d v="2020-12-11T00:00:00"/>
    <d v="2020-12-11T00:00:00"/>
    <n v="119"/>
    <n v="8"/>
    <x v="12"/>
    <n v="893"/>
    <n v="2"/>
    <n v="946"/>
    <s v="OTHER MISCELLANEOUS CRIME"/>
    <n v="1822"/>
    <n v="53"/>
    <s v="M"/>
    <s v="W"/>
    <n v="501"/>
    <s v="SINGLE FAMILY DWELLING"/>
    <m/>
    <m/>
    <s v="IC"/>
    <s v="Invest Cont"/>
    <n v="946"/>
    <m/>
    <m/>
    <m/>
    <s v="2500 S  SEPULVEDA                    BL"/>
    <m/>
    <n v="34.034799999999997"/>
    <n v="-118.43389999999999"/>
    <n v="0"/>
  </r>
  <r>
    <n v="200515612"/>
    <d v="2020-10-21T00:00:00"/>
    <d v="2020-10-21T00:00:00"/>
    <n v="1045"/>
    <n v="5"/>
    <x v="10"/>
    <n v="557"/>
    <n v="1"/>
    <n v="210"/>
    <s v="ROBBERY"/>
    <s v="0334 0337 0344 1309 0913 0444 0429"/>
    <n v="58"/>
    <s v="F"/>
    <s v="W"/>
    <n v="503"/>
    <s v="HOTEL"/>
    <n v="200"/>
    <s v="KNIFE WITH BLADE 6INCHES OR LESS"/>
    <s v="AO"/>
    <s v="Adult Other"/>
    <n v="210"/>
    <m/>
    <m/>
    <m/>
    <s v="100 S  GAFFEY                       ST"/>
    <m/>
    <n v="33.742800000000003"/>
    <n v="-118.2923"/>
    <n v="0"/>
  </r>
  <r>
    <n v="201205177"/>
    <d v="2020-01-18T00:00:00"/>
    <d v="2020-01-17T00:00:00"/>
    <n v="500"/>
    <n v="12"/>
    <x v="8"/>
    <n v="1245"/>
    <n v="1"/>
    <n v="510"/>
    <s v="VEHICLE - STOLEN"/>
    <m/>
    <n v="0"/>
    <m/>
    <m/>
    <n v="101"/>
    <s v="STREET"/>
    <m/>
    <m/>
    <s v="AA"/>
    <s v="Adult Arrest"/>
    <n v="510"/>
    <m/>
    <m/>
    <m/>
    <s v="VERMONT"/>
    <s v="GAGE"/>
    <n v="33.982199999999999"/>
    <n v="-118.2915"/>
    <n v="1"/>
  </r>
  <r>
    <n v="201205695"/>
    <d v="2020-01-25T00:00:00"/>
    <d v="2020-01-25T00:00:00"/>
    <n v="1030"/>
    <n v="12"/>
    <x v="8"/>
    <n v="1213"/>
    <n v="1"/>
    <n v="442"/>
    <s v="SHOPLIFTING - PETTY THEFT ($950 &amp; UNDER)"/>
    <s v="0342 0325 0344 1822"/>
    <n v="0"/>
    <s v="X"/>
    <s v="X"/>
    <n v="203"/>
    <s v="OTHER BUSINESS"/>
    <m/>
    <m/>
    <s v="IC"/>
    <s v="Invest Cont"/>
    <n v="442"/>
    <m/>
    <m/>
    <m/>
    <s v="5400    DENKER                       AV"/>
    <m/>
    <n v="33.992100000000001"/>
    <n v="-118.3108"/>
    <n v="0"/>
  </r>
  <r>
    <n v="200616093"/>
    <d v="2020-09-30T00:00:00"/>
    <d v="2020-09-29T00:00:00"/>
    <n v="1300"/>
    <n v="6"/>
    <x v="9"/>
    <n v="643"/>
    <n v="1"/>
    <n v="440"/>
    <s v="THEFT PLAIN - PETTY ($950 &amp; UNDER)"/>
    <s v="1822 0329"/>
    <n v="27"/>
    <s v="F"/>
    <s v="W"/>
    <n v="502"/>
    <s v="MULTI-UNIT DWELLING (APARTMENT, DUPLEX, ETC)"/>
    <m/>
    <m/>
    <s v="IC"/>
    <s v="Invest Cont"/>
    <n v="440"/>
    <m/>
    <m/>
    <m/>
    <s v="7300 W  HOLLYWOOD                    BL"/>
    <m/>
    <n v="34.101599999999998"/>
    <n v="-118.3497"/>
    <n v="0"/>
  </r>
  <r>
    <n v="200815923"/>
    <d v="2020-10-31T00:00:00"/>
    <d v="2020-10-13T00:00:00"/>
    <n v="1400"/>
    <n v="8"/>
    <x v="12"/>
    <n v="898"/>
    <n v="1"/>
    <n v="440"/>
    <s v="THEFT PLAIN - PETTY ($950 &amp; UNDER)"/>
    <s v="0344 0394 1822"/>
    <n v="48"/>
    <s v="M"/>
    <s v="W"/>
    <n v="119"/>
    <s v="PORCH, RESIDENTIAL"/>
    <m/>
    <m/>
    <s v="IC"/>
    <s v="Invest Cont"/>
    <n v="440"/>
    <m/>
    <m/>
    <m/>
    <s v="9100    OLIN                         ST"/>
    <m/>
    <n v="34.036999999999999"/>
    <n v="-118.3905"/>
    <n v="0"/>
  </r>
  <r>
    <n v="201222772"/>
    <d v="2020-10-17T00:00:00"/>
    <d v="2020-10-17T00:00:00"/>
    <n v="1250"/>
    <n v="12"/>
    <x v="8"/>
    <n v="1265"/>
    <n v="1"/>
    <n v="251"/>
    <s v="SHOTS FIRED AT INHABITED DWELLING"/>
    <s v="1100 1822 0329"/>
    <n v="53"/>
    <s v="F"/>
    <s v="H"/>
    <n v="501"/>
    <s v="SINGLE FAMILY DWELLING"/>
    <n v="102"/>
    <s v="HAND GUN"/>
    <s v="IC"/>
    <s v="Invest Cont"/>
    <n v="251"/>
    <m/>
    <m/>
    <m/>
    <s v="1500 W  83RD                         ST"/>
    <m/>
    <n v="33.963700000000003"/>
    <n v="-118.3047"/>
    <n v="0"/>
  </r>
  <r>
    <n v="200413668"/>
    <d v="2020-10-10T00:00:00"/>
    <d v="2020-10-10T00:00:00"/>
    <n v="1815"/>
    <n v="4"/>
    <x v="4"/>
    <n v="412"/>
    <n v="1"/>
    <n v="230"/>
    <s v="ASSAULT WITH DEADLY WEAPON, AGGRAVATED ASSAULT"/>
    <s v="1822 0302 0919 1300"/>
    <n v="30"/>
    <s v="F"/>
    <s v="W"/>
    <n v="101"/>
    <s v="STREET"/>
    <n v="109"/>
    <s v="SEMI-AUTOMATIC PISTOL"/>
    <s v="IC"/>
    <s v="Invest Cont"/>
    <n v="230"/>
    <m/>
    <m/>
    <m/>
    <s v="DALY"/>
    <s v="AVENUE 26"/>
    <n v="34.076500000000003"/>
    <n v="-118.2157"/>
    <n v="0"/>
  </r>
  <r>
    <n v="200909539"/>
    <d v="2020-05-10T00:00:00"/>
    <d v="2020-05-10T00:00:00"/>
    <n v="932"/>
    <n v="9"/>
    <x v="3"/>
    <n v="989"/>
    <n v="2"/>
    <n v="888"/>
    <s v="TRESPASSING"/>
    <n v="1501"/>
    <n v="46"/>
    <s v="F"/>
    <s v="B"/>
    <n v="501"/>
    <s v="SINGLE FAMILY DWELLING"/>
    <m/>
    <m/>
    <s v="IC"/>
    <s v="Invest Cont"/>
    <n v="888"/>
    <m/>
    <m/>
    <m/>
    <s v="4300    ALLOTT                       AV"/>
    <m/>
    <n v="34.147500000000001"/>
    <n v="-118.428"/>
    <n v="0"/>
  </r>
  <r>
    <n v="200806690"/>
    <d v="2020-02-28T00:00:00"/>
    <d v="2020-02-26T00:00:00"/>
    <n v="1600"/>
    <n v="8"/>
    <x v="12"/>
    <n v="823"/>
    <n v="2"/>
    <n v="740"/>
    <s v="VANDALISM - FELONY ($400 &amp; OVER, ALL CHURCH VANDALISMS)"/>
    <s v="1202 0329 0358 0321"/>
    <n v="65"/>
    <s v="M"/>
    <s v="O"/>
    <n v="502"/>
    <s v="MULTI-UNIT DWELLING (APARTMENT, DUPLEX, ETC)"/>
    <m/>
    <m/>
    <s v="IC"/>
    <s v="Invest Cont"/>
    <n v="740"/>
    <m/>
    <m/>
    <m/>
    <s v="15500    EARLHAM                      ST"/>
    <m/>
    <n v="34.038200000000003"/>
    <n v="-118.5294"/>
    <n v="0"/>
  </r>
  <r>
    <n v="200913625"/>
    <d v="2020-08-17T00:00:00"/>
    <d v="2020-08-17T00:00:00"/>
    <n v="1406"/>
    <n v="9"/>
    <x v="3"/>
    <n v="981"/>
    <n v="1"/>
    <n v="510"/>
    <s v="VEHICLE - STOLEN"/>
    <m/>
    <n v="0"/>
    <m/>
    <m/>
    <n v="101"/>
    <s v="STREET"/>
    <m/>
    <m/>
    <s v="IC"/>
    <s v="Invest Cont"/>
    <n v="510"/>
    <m/>
    <m/>
    <m/>
    <s v="14900    DICKENS                      ST"/>
    <m/>
    <n v="34.151200000000003"/>
    <n v="-118.4581"/>
    <n v="0"/>
  </r>
  <r>
    <n v="200806879"/>
    <d v="2020-03-03T00:00:00"/>
    <d v="2020-02-27T00:00:00"/>
    <n v="700"/>
    <n v="8"/>
    <x v="12"/>
    <n v="889"/>
    <n v="2"/>
    <n v="627"/>
    <s v="CHILD ABUSE (PHYSICAL) - SIMPLE ASSAULT"/>
    <s v="0400 0416 1258 1414"/>
    <n v="10"/>
    <s v="F"/>
    <s v="H"/>
    <n v="502"/>
    <s v="MULTI-UNIT DWELLING (APARTMENT, DUPLEX, ETC)"/>
    <n v="301"/>
    <s v="BELT FLAILING INSTRUMENT/CHAIN"/>
    <s v="AA"/>
    <s v="Adult Arrest"/>
    <n v="627"/>
    <m/>
    <m/>
    <m/>
    <s v="1900 S  SHENANDOAH                   ST"/>
    <m/>
    <n v="34.044400000000003"/>
    <n v="-118.38379999999999"/>
    <n v="1"/>
  </r>
  <r>
    <n v="201111698"/>
    <d v="2020-07-22T00:00:00"/>
    <d v="2020-07-21T00:00:00"/>
    <n v="1230"/>
    <n v="11"/>
    <x v="7"/>
    <n v="1158"/>
    <n v="1"/>
    <n v="510"/>
    <s v="VEHICLE - STOLEN"/>
    <m/>
    <n v="0"/>
    <m/>
    <m/>
    <n v="707"/>
    <s v="GARAGE/CARPORT"/>
    <m/>
    <m/>
    <s v="IC"/>
    <s v="Invest Cont"/>
    <n v="510"/>
    <m/>
    <m/>
    <m/>
    <s v="300 W  AVENUE 37"/>
    <m/>
    <n v="34.0901"/>
    <n v="-118.21259999999999"/>
    <n v="0"/>
  </r>
  <r>
    <n v="200305394"/>
    <d v="2020-01-24T00:00:00"/>
    <d v="2020-01-24T00:00:00"/>
    <n v="1030"/>
    <n v="3"/>
    <x v="2"/>
    <n v="379"/>
    <n v="2"/>
    <n v="624"/>
    <s v="BATTERY - SIMPLE ASSAULT"/>
    <s v="0342 0416 0446 0445 1822 1313 0334"/>
    <n v="37"/>
    <s v="M"/>
    <s v="H"/>
    <n v="101"/>
    <s v="STREET"/>
    <n v="500"/>
    <s v="UNKNOWN WEAPON/OTHER WEAPON"/>
    <s v="IC"/>
    <s v="Invest Cont"/>
    <n v="624"/>
    <m/>
    <m/>
    <m/>
    <s v="BROWNING                     BL"/>
    <s v="VERMONT                      AV"/>
    <n v="34.012099999999997"/>
    <n v="-118.2915"/>
    <n v="0"/>
  </r>
  <r>
    <n v="200317836"/>
    <d v="2020-09-24T00:00:00"/>
    <d v="2020-09-24T00:00:00"/>
    <n v="2125"/>
    <n v="3"/>
    <x v="2"/>
    <n v="331"/>
    <n v="1"/>
    <n v="230"/>
    <s v="ASSAULT WITH DEADLY WEAPON, AGGRAVATED ASSAULT"/>
    <s v="1402 0334 0411 0416 0445 0446 0913 1202 2004 2021"/>
    <n v="61"/>
    <s v="F"/>
    <s v="B"/>
    <n v="101"/>
    <s v="STREET"/>
    <n v="207"/>
    <s v="OTHER KNIFE"/>
    <s v="AO"/>
    <s v="Adult Other"/>
    <n v="230"/>
    <m/>
    <m/>
    <m/>
    <s v="JEFFERSON                    BL"/>
    <s v="HARCOURT                     AV"/>
    <n v="34.025500000000001"/>
    <n v="-118.35080000000001"/>
    <n v="0"/>
  </r>
  <r>
    <n v="200305791"/>
    <d v="2020-01-30T00:00:00"/>
    <d v="2020-01-25T00:00:00"/>
    <n v="2200"/>
    <n v="3"/>
    <x v="2"/>
    <n v="337"/>
    <n v="1"/>
    <n v="420"/>
    <s v="THEFT FROM MOTOR VEHICLE - PETTY ($950 &amp; UNDER)"/>
    <s v="0344 1606"/>
    <n v="30"/>
    <s v="F"/>
    <s v="B"/>
    <n v="101"/>
    <s v="STREET"/>
    <m/>
    <m/>
    <s v="IC"/>
    <s v="Invest Cont"/>
    <n v="420"/>
    <m/>
    <m/>
    <m/>
    <s v="2900    DALTON                       AV"/>
    <m/>
    <n v="34.0291"/>
    <n v="-118.30410000000001"/>
    <n v="0"/>
  </r>
  <r>
    <n v="200316048"/>
    <d v="2020-08-19T00:00:00"/>
    <d v="2020-08-14T00:00:00"/>
    <n v="1200"/>
    <n v="3"/>
    <x v="2"/>
    <n v="378"/>
    <n v="1"/>
    <n v="350"/>
    <s v="THEFT, PERSON"/>
    <s v="1822 0344 0346 1026"/>
    <n v="28"/>
    <s v="F"/>
    <s v="B"/>
    <n v="102"/>
    <s v="SIDEWALK"/>
    <n v="400"/>
    <s v="STRONG-ARM (HANDS, FIST, FEET OR BODILY FORCE)"/>
    <s v="IC"/>
    <s v="Invest Cont"/>
    <n v="350"/>
    <m/>
    <m/>
    <m/>
    <s v="EXPOSITION                   BL"/>
    <s v="BILL ROBERTSON               LN"/>
    <n v="34.0182"/>
    <n v="-118.2901"/>
    <n v="0"/>
  </r>
  <r>
    <n v="200612116"/>
    <d v="2020-07-02T00:00:00"/>
    <d v="2020-07-02T00:00:00"/>
    <n v="1630"/>
    <n v="6"/>
    <x v="9"/>
    <n v="622"/>
    <n v="2"/>
    <n v="354"/>
    <s v="THEFT OF IDENTITY"/>
    <s v="0930 1822"/>
    <n v="33"/>
    <s v="M"/>
    <s v="W"/>
    <n v="501"/>
    <s v="SINGLE FAMILY DWELLING"/>
    <m/>
    <m/>
    <s v="IC"/>
    <s v="Invest Cont"/>
    <n v="354"/>
    <m/>
    <m/>
    <m/>
    <s v="7200    FRANKLIN                     AV"/>
    <m/>
    <n v="34.114600000000003"/>
    <n v="-118.36069999999999"/>
    <n v="0"/>
  </r>
  <r>
    <n v="200313107"/>
    <d v="2020-06-23T00:00:00"/>
    <d v="2020-06-23T00:00:00"/>
    <n v="1500"/>
    <n v="3"/>
    <x v="2"/>
    <n v="328"/>
    <n v="1"/>
    <n v="236"/>
    <s v="INTIMATE PARTNER - AGGRAVATED ASSAULT"/>
    <s v="0408 0416 0446 0448 0913 1243 1813 2000"/>
    <n v="45"/>
    <s v="F"/>
    <s v="B"/>
    <n v="505"/>
    <s v="MOTEL"/>
    <n v="400"/>
    <s v="STRONG-ARM (HANDS, FIST, FEET OR BODILY FORCE)"/>
    <s v="IC"/>
    <s v="Invest Cont"/>
    <n v="236"/>
    <m/>
    <m/>
    <m/>
    <s v="3100 S  FIGUEROA                     ST"/>
    <m/>
    <n v="34.026800000000001"/>
    <n v="-118.2808"/>
    <n v="0"/>
  </r>
  <r>
    <n v="200908624"/>
    <d v="2020-04-19T00:00:00"/>
    <d v="2020-04-16T00:00:00"/>
    <n v="1300"/>
    <n v="9"/>
    <x v="3"/>
    <n v="914"/>
    <n v="1"/>
    <n v="420"/>
    <s v="THEFT FROM MOTOR VEHICLE - PETTY ($950 &amp; UNDER)"/>
    <s v="1606 0344"/>
    <n v="54"/>
    <s v="M"/>
    <s v="H"/>
    <n v="108"/>
    <s v="PARKING LOT"/>
    <m/>
    <m/>
    <s v="IC"/>
    <s v="Invest Cont"/>
    <n v="420"/>
    <m/>
    <m/>
    <m/>
    <s v="SHERMAN                      WY"/>
    <s v="KESTER"/>
    <n v="34.2012"/>
    <n v="-118.45740000000001"/>
    <n v="0"/>
  </r>
  <r>
    <n v="201207368"/>
    <d v="2020-02-17T00:00:00"/>
    <d v="2020-02-16T00:00:00"/>
    <n v="2100"/>
    <n v="12"/>
    <x v="8"/>
    <n v="1219"/>
    <n v="1"/>
    <n v="330"/>
    <s v="BURGLARY FROM VEHICLE"/>
    <s v="0344 0385"/>
    <n v="64"/>
    <s v="M"/>
    <s v="B"/>
    <n v="101"/>
    <s v="STREET"/>
    <m/>
    <m/>
    <s v="IC"/>
    <s v="Invest Cont"/>
    <n v="330"/>
    <m/>
    <m/>
    <m/>
    <s v="FIGUEROA                     ST"/>
    <s v="56TH                         ST"/>
    <n v="33.991500000000002"/>
    <n v="-118.28270000000001"/>
    <n v="0"/>
  </r>
  <r>
    <n v="200321610"/>
    <d v="2020-12-12T00:00:00"/>
    <d v="2020-12-12T00:00:00"/>
    <n v="1005"/>
    <n v="3"/>
    <x v="2"/>
    <n v="391"/>
    <n v="1"/>
    <n v="230"/>
    <s v="ASSAULT WITH DEADLY WEAPON, AGGRAVATED ASSAULT"/>
    <s v="1300 1822 1100 0450 1309 0334 0302 1407"/>
    <n v="42"/>
    <s v="M"/>
    <s v="B"/>
    <n v="101"/>
    <s v="STREET"/>
    <n v="102"/>
    <s v="HAND GUN"/>
    <s v="IC"/>
    <s v="Invest Cont"/>
    <n v="230"/>
    <m/>
    <m/>
    <m/>
    <s v="4100    HILLCREST                    DR"/>
    <m/>
    <n v="34.010199999999998"/>
    <n v="-118.3497"/>
    <n v="0"/>
  </r>
  <r>
    <n v="200613514"/>
    <d v="2020-08-04T00:00:00"/>
    <d v="2020-08-04T00:00:00"/>
    <n v="50"/>
    <n v="6"/>
    <x v="9"/>
    <n v="669"/>
    <n v="1"/>
    <n v="330"/>
    <s v="BURGLARY FROM VEHICLE"/>
    <s v="1300 1307 1601 1609 0329 0344"/>
    <n v="27"/>
    <s v="M"/>
    <s v="W"/>
    <n v="101"/>
    <s v="STREET"/>
    <m/>
    <m/>
    <s v="IC"/>
    <s v="Invest Cont"/>
    <n v="330"/>
    <m/>
    <m/>
    <m/>
    <s v="5300    VIRGINIA                     AV"/>
    <m/>
    <n v="34.091999999999999"/>
    <n v="-118.30670000000001"/>
    <n v="0"/>
  </r>
  <r>
    <n v="200619016"/>
    <d v="2020-12-08T00:00:00"/>
    <d v="2020-12-08T00:00:00"/>
    <n v="615"/>
    <n v="6"/>
    <x v="9"/>
    <n v="642"/>
    <n v="2"/>
    <n v="930"/>
    <s v="CRIMINAL THREATS - NO WEAPON DISPLAYED"/>
    <s v="1822 0421"/>
    <n v="48"/>
    <s v="F"/>
    <s v="H"/>
    <n v="203"/>
    <s v="OTHER BUSINESS"/>
    <n v="511"/>
    <s v="VERBAL THREAT"/>
    <s v="AA"/>
    <s v="Adult Arrest"/>
    <n v="930"/>
    <m/>
    <m/>
    <m/>
    <s v="CURSON"/>
    <s v="SUNSET"/>
    <n v="34.097999999999999"/>
    <n v="-118.355"/>
    <n v="1"/>
  </r>
  <r>
    <n v="200810606"/>
    <d v="2020-06-13T00:00:00"/>
    <d v="2020-06-12T00:00:00"/>
    <n v="1800"/>
    <n v="8"/>
    <x v="12"/>
    <n v="816"/>
    <n v="1"/>
    <n v="440"/>
    <s v="THEFT PLAIN - PETTY ($950 &amp; UNDER)"/>
    <s v="1210 0344 1822 0394"/>
    <n v="35"/>
    <s v="M"/>
    <s v="X"/>
    <n v="502"/>
    <s v="MULTI-UNIT DWELLING (APARTMENT, DUPLEX, ETC)"/>
    <m/>
    <m/>
    <s v="IC"/>
    <s v="Invest Cont"/>
    <n v="440"/>
    <m/>
    <m/>
    <m/>
    <s v="600    VETERAN                      AV"/>
    <m/>
    <n v="34.066800000000001"/>
    <n v="-118.4547"/>
    <n v="0"/>
  </r>
  <r>
    <n v="201214576"/>
    <d v="2020-06-13T00:00:00"/>
    <d v="2020-06-13T00:00:00"/>
    <n v="705"/>
    <n v="12"/>
    <x v="8"/>
    <n v="1253"/>
    <n v="2"/>
    <n v="626"/>
    <s v="INTIMATE PARTNER - SIMPLE ASSAULT"/>
    <s v="1402 1202 2004 2000 1823 1218 0319 0416 0913"/>
    <n v="28"/>
    <s v="F"/>
    <s v="B"/>
    <n v="102"/>
    <s v="SIDEWALK"/>
    <n v="400"/>
    <s v="STRONG-ARM (HANDS, FIST, FEET OR BODILY FORCE)"/>
    <s v="IC"/>
    <s v="Invest Cont"/>
    <n v="626"/>
    <m/>
    <m/>
    <m/>
    <s v="2000 W  FLORENCE                     AV"/>
    <m/>
    <n v="33.974600000000002"/>
    <n v="-118.3134"/>
    <n v="0"/>
  </r>
  <r>
    <n v="200320141"/>
    <d v="2020-11-09T00:00:00"/>
    <d v="2020-11-09T00:00:00"/>
    <n v="1430"/>
    <n v="3"/>
    <x v="2"/>
    <n v="362"/>
    <n v="1"/>
    <n v="330"/>
    <s v="BURGLARY FROM VEHICLE"/>
    <s v="0349 0344 1300 1601 1822"/>
    <n v="19"/>
    <s v="X"/>
    <s v="X"/>
    <n v="101"/>
    <s v="STREET"/>
    <m/>
    <m/>
    <s v="IC"/>
    <s v="Invest Cont"/>
    <n v="330"/>
    <m/>
    <m/>
    <m/>
    <s v="4600    OBAMA                        BL"/>
    <m/>
    <n v="34.021299999999997"/>
    <n v="-118.3467"/>
    <n v="0"/>
  </r>
  <r>
    <n v="201305530"/>
    <d v="2020-01-28T00:00:00"/>
    <d v="2020-01-28T00:00:00"/>
    <n v="1315"/>
    <n v="13"/>
    <x v="6"/>
    <n v="1341"/>
    <n v="1"/>
    <n v="220"/>
    <s v="ATTEMPTED ROBBERY"/>
    <s v="0334 1402 0355 2004 1822"/>
    <n v="27"/>
    <s v="M"/>
    <s v="B"/>
    <n v="101"/>
    <s v="STREET"/>
    <n v="207"/>
    <s v="OTHER KNIFE"/>
    <s v="AA"/>
    <s v="Adult Arrest"/>
    <n v="220"/>
    <n v="998"/>
    <m/>
    <m/>
    <s v="GRAND"/>
    <s v="27TH"/>
    <n v="34.015500000000003"/>
    <n v="-118.27719999999999"/>
    <n v="1"/>
  </r>
  <r>
    <n v="200710136"/>
    <d v="2020-06-05T00:00:00"/>
    <d v="2020-06-05T00:00:00"/>
    <n v="2045"/>
    <n v="7"/>
    <x v="0"/>
    <n v="723"/>
    <n v="2"/>
    <n v="624"/>
    <s v="BATTERY - SIMPLE ASSAULT"/>
    <s v="0444 1822 2021"/>
    <n v="32"/>
    <s v="F"/>
    <s v="B"/>
    <n v="402"/>
    <s v="MARKET"/>
    <n v="400"/>
    <s v="STRONG-ARM (HANDS, FIST, FEET OR BODILY FORCE)"/>
    <s v="AO"/>
    <s v="Adult Other"/>
    <n v="624"/>
    <m/>
    <m/>
    <m/>
    <s v="3RD"/>
    <s v="FAIRFAX"/>
    <n v="34.071599999999997"/>
    <n v="-118.3614"/>
    <n v="0"/>
  </r>
  <r>
    <n v="201214306"/>
    <d v="2020-06-08T00:00:00"/>
    <d v="2020-06-08T00:00:00"/>
    <n v="1230"/>
    <n v="12"/>
    <x v="8"/>
    <n v="1232"/>
    <n v="2"/>
    <n v="888"/>
    <s v="TRESPASSING"/>
    <n v="1822"/>
    <n v="27"/>
    <s v="M"/>
    <s v="W"/>
    <n v="502"/>
    <s v="MULTI-UNIT DWELLING (APARTMENT, DUPLEX, ETC)"/>
    <m/>
    <m/>
    <s v="IC"/>
    <s v="Invest Cont"/>
    <n v="888"/>
    <m/>
    <m/>
    <m/>
    <s v="2200 W  SLAUSON                      AV"/>
    <m/>
    <n v="33.989100000000001"/>
    <n v="-118.3176"/>
    <n v="0"/>
  </r>
  <r>
    <n v="200812618"/>
    <d v="2020-08-03T00:00:00"/>
    <d v="2020-07-21T00:00:00"/>
    <n v="1740"/>
    <n v="8"/>
    <x v="12"/>
    <n v="854"/>
    <n v="1"/>
    <n v="310"/>
    <s v="BURGLARY"/>
    <s v="1602 1420 1822 0344 0397"/>
    <n v="49"/>
    <s v="M"/>
    <s v="W"/>
    <n v="221"/>
    <s v="PUBLIC STORAGE"/>
    <m/>
    <m/>
    <s v="IC"/>
    <s v="Invest Cont"/>
    <n v="310"/>
    <m/>
    <m/>
    <m/>
    <s v="1600    COTNER                       AV"/>
    <m/>
    <n v="34.0473"/>
    <n v="-118.4462"/>
    <n v="0"/>
  </r>
  <r>
    <n v="201216730"/>
    <d v="2020-07-17T00:00:00"/>
    <d v="2020-07-17T00:00:00"/>
    <n v="2300"/>
    <n v="12"/>
    <x v="8"/>
    <n v="1266"/>
    <n v="1"/>
    <n v="220"/>
    <s v="ATTEMPTED ROBBERY"/>
    <s v="2000 1814 0400 0408 0913"/>
    <n v="28"/>
    <s v="F"/>
    <s v="B"/>
    <n v="501"/>
    <s v="SINGLE FAMILY DWELLING"/>
    <n v="400"/>
    <s v="STRONG-ARM (HANDS, FIST, FEET OR BODILY FORCE)"/>
    <s v="AA"/>
    <s v="Adult Arrest"/>
    <n v="220"/>
    <m/>
    <m/>
    <m/>
    <s v="8100 S  HOOVER                       ST"/>
    <m/>
    <n v="33.965499999999999"/>
    <n v="-118.2871"/>
    <n v="1"/>
  </r>
  <r>
    <n v="201226964"/>
    <d v="2020-12-22T00:00:00"/>
    <d v="2020-12-22T00:00:00"/>
    <n v="910"/>
    <n v="12"/>
    <x v="8"/>
    <n v="1251"/>
    <n v="1"/>
    <n v="310"/>
    <s v="BURGLARY"/>
    <s v="0344 1822"/>
    <n v="0"/>
    <s v="X"/>
    <s v="X"/>
    <n v="248"/>
    <s v="CELL PHONE STORE"/>
    <m/>
    <m/>
    <s v="IC"/>
    <s v="Invest Cont"/>
    <n v="310"/>
    <m/>
    <m/>
    <m/>
    <s v="3300 W  FLORENCE                     AV"/>
    <m/>
    <n v="33.974499999999999"/>
    <n v="-118.3302"/>
    <n v="0"/>
  </r>
  <r>
    <n v="200207407"/>
    <d v="2020-03-06T00:00:00"/>
    <d v="2020-02-21T00:00:00"/>
    <n v="1700"/>
    <n v="2"/>
    <x v="5"/>
    <n v="271"/>
    <n v="2"/>
    <n v="664"/>
    <s v="BUNCO, PETTY THEFT"/>
    <s v="0344 0701 0800"/>
    <n v="36"/>
    <s v="F"/>
    <s v="K"/>
    <n v="501"/>
    <s v="SINGLE FAMILY DWELLING"/>
    <m/>
    <m/>
    <s v="IC"/>
    <s v="Invest Cont"/>
    <n v="664"/>
    <m/>
    <m/>
    <m/>
    <s v="2300 W  10TH                         ST"/>
    <m/>
    <n v="34.052900000000001"/>
    <n v="-118.28189999999999"/>
    <n v="0"/>
  </r>
  <r>
    <n v="200805132"/>
    <d v="2020-01-27T00:00:00"/>
    <d v="2020-01-26T00:00:00"/>
    <n v="1700"/>
    <n v="8"/>
    <x v="12"/>
    <n v="899"/>
    <n v="1"/>
    <n v="510"/>
    <s v="VEHICLE - STOLEN"/>
    <m/>
    <n v="0"/>
    <m/>
    <m/>
    <n v="101"/>
    <s v="STREET"/>
    <m/>
    <m/>
    <s v="IC"/>
    <s v="Invest Cont"/>
    <n v="510"/>
    <m/>
    <m/>
    <m/>
    <s v="OLIN"/>
    <s v="HOLT"/>
    <n v="34.0351"/>
    <n v="-118.383"/>
    <n v="0"/>
  </r>
  <r>
    <n v="200608308"/>
    <d v="2020-03-24T00:00:00"/>
    <d v="2020-03-19T00:00:00"/>
    <n v="1700"/>
    <n v="6"/>
    <x v="9"/>
    <n v="642"/>
    <n v="1"/>
    <n v="330"/>
    <s v="BURGLARY FROM VEHICLE"/>
    <s v="1822 0358 0321 0344 1300 1607"/>
    <n v="55"/>
    <s v="M"/>
    <s v="B"/>
    <n v="108"/>
    <s v="PARKING LOT"/>
    <m/>
    <m/>
    <s v="IC"/>
    <s v="Invest Cont"/>
    <n v="330"/>
    <m/>
    <m/>
    <m/>
    <s v="1300 N  SIERRA BONITA                AV"/>
    <m/>
    <n v="34.098100000000002"/>
    <n v="-118.35769999999999"/>
    <n v="0"/>
  </r>
  <r>
    <n v="201010638"/>
    <d v="2020-07-03T00:00:00"/>
    <d v="2020-07-01T00:00:00"/>
    <n v="1000"/>
    <n v="10"/>
    <x v="11"/>
    <n v="1015"/>
    <n v="1"/>
    <n v="420"/>
    <s v="THEFT FROM MOTOR VEHICLE - PETTY ($950 &amp; UNDER)"/>
    <m/>
    <n v="0"/>
    <m/>
    <m/>
    <n v="101"/>
    <s v="STREET"/>
    <m/>
    <m/>
    <s v="AO"/>
    <s v="Adult Other"/>
    <n v="420"/>
    <m/>
    <m/>
    <m/>
    <s v="7200    CANBY                        AV"/>
    <m/>
    <n v="34.2012"/>
    <n v="-118.5348"/>
    <n v="0"/>
  </r>
  <r>
    <n v="200318730"/>
    <d v="2020-10-11T00:00:00"/>
    <d v="2020-10-11T00:00:00"/>
    <n v="1530"/>
    <n v="3"/>
    <x v="2"/>
    <n v="363"/>
    <n v="2"/>
    <n v="624"/>
    <s v="BATTERY - SIMPLE ASSAULT"/>
    <s v="0913 0416 1259 1251"/>
    <n v="14"/>
    <s v="M"/>
    <s v="B"/>
    <n v="502"/>
    <s v="MULTI-UNIT DWELLING (APARTMENT, DUPLEX, ETC)"/>
    <n v="400"/>
    <s v="STRONG-ARM (HANDS, FIST, FEET OR BODILY FORCE)"/>
    <s v="AO"/>
    <s v="Adult Other"/>
    <n v="624"/>
    <m/>
    <m/>
    <m/>
    <s v="4100    SOMERSET                     DR"/>
    <m/>
    <n v="34.011200000000002"/>
    <n v="-118.3415"/>
    <n v="0"/>
  </r>
  <r>
    <n v="200507233"/>
    <d v="2020-03-16T00:00:00"/>
    <d v="2020-03-16T00:00:00"/>
    <n v="1200"/>
    <n v="5"/>
    <x v="10"/>
    <n v="515"/>
    <n v="1"/>
    <n v="510"/>
    <s v="VEHICLE - STOLEN"/>
    <m/>
    <n v="0"/>
    <m/>
    <m/>
    <n v="101"/>
    <s v="STREET"/>
    <m/>
    <m/>
    <s v="IC"/>
    <s v="Invest Cont"/>
    <n v="510"/>
    <m/>
    <m/>
    <m/>
    <s v="LOMITA                       BL"/>
    <s v="GULF                         AV"/>
    <n v="33.7988"/>
    <n v="-118.2743"/>
    <n v="0"/>
  </r>
  <r>
    <n v="200907101"/>
    <d v="2020-03-08T00:00:00"/>
    <d v="2020-02-14T00:00:00"/>
    <n v="1200"/>
    <n v="9"/>
    <x v="3"/>
    <n v="943"/>
    <n v="2"/>
    <n v="354"/>
    <s v="THEFT OF IDENTITY"/>
    <s v="0377 1822"/>
    <n v="54"/>
    <s v="M"/>
    <s v="O"/>
    <n v="248"/>
    <s v="CELL PHONE STORE"/>
    <m/>
    <m/>
    <s v="IC"/>
    <s v="Invest Cont"/>
    <n v="354"/>
    <m/>
    <m/>
    <m/>
    <s v="5600    VAN NUYS                     BL"/>
    <m/>
    <n v="34.174700000000001"/>
    <n v="-118.4442"/>
    <n v="0"/>
  </r>
  <r>
    <n v="201104004"/>
    <d v="2020-01-01T00:00:00"/>
    <d v="2020-01-01T00:00:00"/>
    <n v="40"/>
    <n v="11"/>
    <x v="7"/>
    <n v="1107"/>
    <n v="2"/>
    <n v="624"/>
    <s v="BATTERY - SIMPLE ASSAULT"/>
    <s v="0400 0416 1822"/>
    <n v="36"/>
    <s v="M"/>
    <s v="H"/>
    <n v="102"/>
    <s v="SIDEWALK"/>
    <n v="400"/>
    <s v="STRONG-ARM (HANDS, FIST, FEET OR BODILY FORCE)"/>
    <s v="IC"/>
    <s v="Invest Cont"/>
    <n v="624"/>
    <m/>
    <m/>
    <m/>
    <s v="6000    LA PRADA                     ST"/>
    <m/>
    <n v="34.124699999999997"/>
    <n v="-118.1896"/>
    <n v="0"/>
  </r>
  <r>
    <n v="200200762"/>
    <d v="2020-07-08T00:00:00"/>
    <d v="2020-07-08T00:00:00"/>
    <n v="1200"/>
    <n v="2"/>
    <x v="5"/>
    <n v="233"/>
    <n v="1"/>
    <n v="341"/>
    <s v="THEFT-GRAND ($950.01 &amp; OVER)EXCPT,GUNS,FOWL,LIVESTK,PROD"/>
    <s v="2004 0344 0354 1822"/>
    <n v="46"/>
    <s v="M"/>
    <s v="H"/>
    <n v="247"/>
    <s v="CAR WASH"/>
    <m/>
    <m/>
    <s v="AA"/>
    <s v="Adult Arrest"/>
    <n v="341"/>
    <m/>
    <m/>
    <m/>
    <s v="2500    BEVERLY                      BL"/>
    <m/>
    <n v="34.070799999999998"/>
    <n v="-118.27979999999999"/>
    <n v="1"/>
  </r>
  <r>
    <n v="200811437"/>
    <d v="2020-07-04T00:00:00"/>
    <d v="2020-07-04T00:00:00"/>
    <n v="745"/>
    <n v="8"/>
    <x v="12"/>
    <n v="831"/>
    <n v="1"/>
    <n v="310"/>
    <s v="BURGLARY"/>
    <s v="1267 0344 0352 1822 1606 1420 1402"/>
    <n v="53"/>
    <s v="M"/>
    <s v="O"/>
    <n v="501"/>
    <s v="SINGLE FAMILY DWELLING"/>
    <m/>
    <m/>
    <s v="IC"/>
    <s v="Invest Cont"/>
    <n v="310"/>
    <n v="998"/>
    <m/>
    <m/>
    <s v="1000 S  BUNDY                        DR"/>
    <m/>
    <n v="34.046500000000002"/>
    <n v="-118.4683"/>
    <n v="0"/>
  </r>
  <r>
    <n v="201015881"/>
    <d v="2020-12-09T00:00:00"/>
    <d v="2020-12-07T00:00:00"/>
    <n v="1500"/>
    <n v="10"/>
    <x v="11"/>
    <n v="1023"/>
    <n v="2"/>
    <n v="745"/>
    <s v="VANDALISM - MISDEAMEANOR ($399 OR UNDER)"/>
    <s v="0913 0329 1820 1420"/>
    <n v="35"/>
    <s v="F"/>
    <s v="H"/>
    <n v="507"/>
    <s v="CONDOMINIUM/TOWNHOUSE"/>
    <m/>
    <m/>
    <s v="AO"/>
    <s v="Adult Other"/>
    <n v="745"/>
    <m/>
    <m/>
    <m/>
    <s v="18900    SHERMAN                      WY"/>
    <m/>
    <n v="34.201000000000001"/>
    <n v="-118.5455"/>
    <n v="0"/>
  </r>
  <r>
    <n v="200308872"/>
    <d v="2020-03-21T00:00:00"/>
    <d v="2020-03-14T00:00:00"/>
    <n v="700"/>
    <n v="3"/>
    <x v="2"/>
    <n v="392"/>
    <n v="2"/>
    <n v="740"/>
    <s v="VANDALISM - FELONY ($400 &amp; OVER, ALL CHURCH VANDALISMS)"/>
    <s v="1300 0311 0329 1202"/>
    <n v="62"/>
    <s v="F"/>
    <s v="B"/>
    <n v="122"/>
    <s v="VEHICLE, PASSENGER/TRUCK"/>
    <m/>
    <m/>
    <s v="IC"/>
    <s v="Invest Cont"/>
    <n v="740"/>
    <m/>
    <m/>
    <m/>
    <s v="4500    8TH                          AV"/>
    <m/>
    <n v="34.002800000000001"/>
    <n v="-118.3258"/>
    <n v="0"/>
  </r>
  <r>
    <n v="200122062"/>
    <d v="2020-12-07T00:00:00"/>
    <d v="2020-12-06T00:00:00"/>
    <n v="1830"/>
    <n v="1"/>
    <x v="1"/>
    <n v="139"/>
    <n v="2"/>
    <n v="624"/>
    <s v="BATTERY - SIMPLE ASSAULT"/>
    <s v="0319 0305 0444 0429 0416 1822"/>
    <n v="28"/>
    <s v="M"/>
    <s v="W"/>
    <n v="102"/>
    <s v="SIDEWALK"/>
    <n v="400"/>
    <s v="STRONG-ARM (HANDS, FIST, FEET OR BODILY FORCE)"/>
    <s v="IC"/>
    <s v="Invest Cont"/>
    <n v="624"/>
    <m/>
    <m/>
    <m/>
    <s v="700 E  3RD                          ST"/>
    <m/>
    <n v="34.045499999999997"/>
    <n v="-118.2379"/>
    <n v="0"/>
  </r>
  <r>
    <n v="200412966"/>
    <d v="2020-09-20T00:00:00"/>
    <d v="2020-09-20T00:00:00"/>
    <n v="740"/>
    <n v="4"/>
    <x v="4"/>
    <n v="497"/>
    <n v="1"/>
    <n v="510"/>
    <s v="VEHICLE - STOLEN"/>
    <m/>
    <n v="0"/>
    <m/>
    <m/>
    <n v="101"/>
    <s v="STREET"/>
    <m/>
    <m/>
    <s v="IC"/>
    <s v="Invest Cont"/>
    <n v="510"/>
    <m/>
    <m/>
    <m/>
    <s v="3000 E  WASHINGTON                   BL"/>
    <m/>
    <n v="34.0167"/>
    <n v="-118.215"/>
    <n v="0"/>
  </r>
  <r>
    <n v="200612902"/>
    <d v="2020-07-21T00:00:00"/>
    <d v="2020-07-21T00:00:00"/>
    <n v="530"/>
    <n v="6"/>
    <x v="9"/>
    <n v="656"/>
    <n v="2"/>
    <n v="888"/>
    <s v="TRESPASSING"/>
    <n v="1822"/>
    <n v="55"/>
    <s v="M"/>
    <s v="W"/>
    <n v="203"/>
    <s v="OTHER BUSINESS"/>
    <m/>
    <m/>
    <s v="IC"/>
    <s v="Invest Cont"/>
    <n v="888"/>
    <m/>
    <m/>
    <m/>
    <s v="1000    WILCOX                       AV"/>
    <m/>
    <n v="34.088900000000002"/>
    <n v="-118.331"/>
    <n v="0"/>
  </r>
  <r>
    <n v="200113032"/>
    <d v="2020-06-07T00:00:00"/>
    <d v="2020-06-07T00:00:00"/>
    <n v="1235"/>
    <n v="1"/>
    <x v="1"/>
    <n v="135"/>
    <n v="2"/>
    <n v="901"/>
    <s v="VIOLATION OF RESTRAINING ORDER"/>
    <s v="2004 0561 1309 1310 1312 2038"/>
    <n v="78"/>
    <s v="F"/>
    <s v="W"/>
    <n v="101"/>
    <s v="STREET"/>
    <m/>
    <m/>
    <s v="AA"/>
    <s v="Adult Arrest"/>
    <n v="901"/>
    <m/>
    <m/>
    <m/>
    <s v="3RD"/>
    <s v="MAIN"/>
    <n v="34.049599999999998"/>
    <n v="-118.2458"/>
    <n v="1"/>
  </r>
  <r>
    <n v="201219178"/>
    <d v="2020-08-23T00:00:00"/>
    <d v="2020-08-23T00:00:00"/>
    <n v="1125"/>
    <n v="12"/>
    <x v="8"/>
    <n v="1241"/>
    <n v="2"/>
    <n v="930"/>
    <s v="CRIMINAL THREATS - NO WEAPON DISPLAYED"/>
    <s v="0421 0422 0913 1814 2038"/>
    <n v="28"/>
    <s v="F"/>
    <s v="B"/>
    <n v="501"/>
    <s v="SINGLE FAMILY DWELLING"/>
    <n v="511"/>
    <s v="VERBAL THREAT"/>
    <s v="IC"/>
    <s v="Invest Cont"/>
    <n v="930"/>
    <m/>
    <m/>
    <m/>
    <s v="6100 S  VICTORIA                     AV"/>
    <m/>
    <n v="33.983699999999999"/>
    <n v="-118.3323"/>
    <n v="0"/>
  </r>
  <r>
    <n v="200413596"/>
    <d v="2020-10-08T00:00:00"/>
    <d v="2020-10-02T00:00:00"/>
    <n v="1200"/>
    <n v="4"/>
    <x v="4"/>
    <n v="448"/>
    <n v="1"/>
    <n v="310"/>
    <s v="BURGLARY"/>
    <s v="0344 1607"/>
    <n v="65"/>
    <s v="M"/>
    <s v="B"/>
    <n v="502"/>
    <s v="MULTI-UNIT DWELLING (APARTMENT, DUPLEX, ETC)"/>
    <m/>
    <m/>
    <s v="IC"/>
    <s v="Invest Cont"/>
    <n v="310"/>
    <m/>
    <m/>
    <m/>
    <s v="1200 N  SOTO                         ST"/>
    <m/>
    <n v="34.056699999999999"/>
    <n v="-118.2016"/>
    <n v="0"/>
  </r>
  <r>
    <n v="201207004"/>
    <d v="2020-02-12T00:00:00"/>
    <d v="2020-02-12T00:00:00"/>
    <n v="1500"/>
    <n v="12"/>
    <x v="8"/>
    <n v="1258"/>
    <n v="2"/>
    <n v="900"/>
    <s v="VIOLATION OF COURT ORDER"/>
    <s v="1501 0913"/>
    <n v="33"/>
    <s v="M"/>
    <s v="H"/>
    <n v="726"/>
    <s v="POLICE FACILITY"/>
    <m/>
    <m/>
    <s v="AO"/>
    <s v="Adult Other"/>
    <n v="900"/>
    <m/>
    <m/>
    <m/>
    <s v="7600 S  BROADWAY"/>
    <m/>
    <n v="33.970300000000002"/>
    <n v="-118.2783"/>
    <n v="0"/>
  </r>
  <r>
    <n v="200416395"/>
    <d v="2020-12-29T00:00:00"/>
    <d v="2020-12-29T00:00:00"/>
    <n v="1955"/>
    <n v="4"/>
    <x v="4"/>
    <n v="448"/>
    <n v="2"/>
    <n v="901"/>
    <s v="VIOLATION OF RESTRAINING ORDER"/>
    <n v="2038"/>
    <n v="66"/>
    <s v="M"/>
    <s v="B"/>
    <n v="101"/>
    <s v="STREET"/>
    <m/>
    <m/>
    <s v="AO"/>
    <s v="Adult Other"/>
    <n v="901"/>
    <m/>
    <m/>
    <m/>
    <s v="1200 N  SOTO                         ST"/>
    <m/>
    <n v="34.056699999999999"/>
    <n v="-118.2016"/>
    <n v="0"/>
  </r>
  <r>
    <n v="201214285"/>
    <d v="2020-06-08T00:00:00"/>
    <d v="2020-06-08T00:00:00"/>
    <n v="1450"/>
    <n v="12"/>
    <x v="8"/>
    <n v="1233"/>
    <n v="1"/>
    <n v="210"/>
    <s v="ROBBERY"/>
    <s v="1402 1407 0354 0444 0342 1309 0916 1227 0853"/>
    <n v="0"/>
    <s v="X"/>
    <s v="X"/>
    <n v="101"/>
    <s v="STREET"/>
    <n v="400"/>
    <s v="STRONG-ARM (HANDS, FIST, FEET OR BODILY FORCE)"/>
    <s v="AA"/>
    <s v="Adult Arrest"/>
    <n v="210"/>
    <n v="998"/>
    <m/>
    <m/>
    <s v="1600 W  60TH                         PL"/>
    <m/>
    <n v="33.985100000000003"/>
    <n v="-118.30459999999999"/>
    <n v="1"/>
  </r>
  <r>
    <n v="200612472"/>
    <d v="2020-07-12T00:00:00"/>
    <d v="2020-03-05T00:00:00"/>
    <n v="1300"/>
    <n v="6"/>
    <x v="9"/>
    <n v="669"/>
    <n v="1"/>
    <n v="440"/>
    <s v="THEFT PLAIN - PETTY ($950 &amp; UNDER)"/>
    <s v="0349 1822"/>
    <n v="59"/>
    <s v="M"/>
    <s v="H"/>
    <n v="502"/>
    <s v="MULTI-UNIT DWELLING (APARTMENT, DUPLEX, ETC)"/>
    <m/>
    <m/>
    <s v="IC"/>
    <s v="Invest Cont"/>
    <n v="440"/>
    <m/>
    <m/>
    <m/>
    <s v="5400    SANTA MONICA                 BL"/>
    <m/>
    <n v="34.0929"/>
    <n v="-118.3048"/>
    <n v="0"/>
  </r>
  <r>
    <n v="200815417"/>
    <d v="2020-10-19T00:00:00"/>
    <d v="2020-10-19T00:00:00"/>
    <n v="1245"/>
    <n v="8"/>
    <x v="12"/>
    <n v="882"/>
    <n v="2"/>
    <n v="624"/>
    <s v="BATTERY - SIMPLE ASSAULT"/>
    <s v="0416 1218 2004"/>
    <n v="31"/>
    <s v="F"/>
    <s v="W"/>
    <n v="102"/>
    <s v="SIDEWALK"/>
    <n v="500"/>
    <s v="UNKNOWN WEAPON/OTHER WEAPON"/>
    <s v="IC"/>
    <s v="Invest Cont"/>
    <n v="624"/>
    <m/>
    <m/>
    <m/>
    <s v="TENNESSEE                    AV"/>
    <s v="EXPOSITION                   BL"/>
    <n v="34.037999999999997"/>
    <n v="-118.4436"/>
    <n v="0"/>
  </r>
  <r>
    <n v="200816130"/>
    <d v="2020-11-06T00:00:00"/>
    <d v="2020-10-15T00:00:00"/>
    <n v="1700"/>
    <n v="8"/>
    <x v="12"/>
    <n v="822"/>
    <n v="1"/>
    <n v="440"/>
    <s v="THEFT PLAIN - PETTY ($950 &amp; UNDER)"/>
    <s v="1251 0344 0394 0352 1822"/>
    <n v="18"/>
    <s v="F"/>
    <s v="W"/>
    <n v="502"/>
    <s v="MULTI-UNIT DWELLING (APARTMENT, DUPLEX, ETC)"/>
    <m/>
    <m/>
    <s v="IC"/>
    <s v="Invest Cont"/>
    <n v="440"/>
    <m/>
    <m/>
    <m/>
    <s v="17300 W  SUNSET                       BL"/>
    <m/>
    <n v="34.042200000000001"/>
    <n v="-118.554"/>
    <n v="0"/>
  </r>
  <r>
    <n v="200214979"/>
    <d v="2020-09-13T00:00:00"/>
    <d v="2020-09-13T00:00:00"/>
    <n v="1930"/>
    <n v="2"/>
    <x v="5"/>
    <n v="248"/>
    <n v="1"/>
    <n v="230"/>
    <s v="ASSAULT WITH DEADLY WEAPON, AGGRAVATED ASSAULT"/>
    <s v="0361 0334 0447 0445 0400 0913"/>
    <n v="62"/>
    <s v="M"/>
    <s v="B"/>
    <n v="502"/>
    <s v="MULTI-UNIT DWELLING (APARTMENT, DUPLEX, ETC)"/>
    <n v="205"/>
    <s v="KITCHEN KNIFE"/>
    <s v="AA"/>
    <s v="Adult Arrest"/>
    <n v="230"/>
    <m/>
    <m/>
    <m/>
    <s v="300    LOMA                         DR"/>
    <m/>
    <n v="34.0595"/>
    <n v="-118.26600000000001"/>
    <n v="1"/>
  </r>
  <r>
    <n v="201011837"/>
    <d v="2020-08-08T00:00:00"/>
    <d v="2020-08-03T00:00:00"/>
    <n v="1102"/>
    <n v="10"/>
    <x v="11"/>
    <n v="1043"/>
    <n v="1"/>
    <n v="440"/>
    <s v="THEFT PLAIN - PETTY ($950 &amp; UNDER)"/>
    <s v="0913 0361 0394 1420"/>
    <n v="30"/>
    <s v="F"/>
    <s v="W"/>
    <n v="502"/>
    <s v="MULTI-UNIT DWELLING (APARTMENT, DUPLEX, ETC)"/>
    <m/>
    <m/>
    <s v="IC"/>
    <s v="Invest Cont"/>
    <n v="440"/>
    <m/>
    <m/>
    <m/>
    <s v="5900    RESEDA                       BL"/>
    <m/>
    <n v="34.176900000000003"/>
    <n v="-118.5384"/>
    <n v="0"/>
  </r>
  <r>
    <n v="200209532"/>
    <d v="2020-04-28T00:00:00"/>
    <d v="2020-04-27T00:00:00"/>
    <n v="2000"/>
    <n v="2"/>
    <x v="5"/>
    <n v="271"/>
    <n v="1"/>
    <n v="330"/>
    <s v="BURGLARY FROM VEHICLE"/>
    <s v="0344 1307 1609 0329"/>
    <n v="54"/>
    <s v="M"/>
    <s v="H"/>
    <n v="101"/>
    <s v="STREET"/>
    <m/>
    <m/>
    <s v="IC"/>
    <s v="Invest Cont"/>
    <n v="330"/>
    <m/>
    <m/>
    <m/>
    <s v="2300 W  11TH                         ST"/>
    <m/>
    <n v="34.052900000000001"/>
    <n v="-118.28189999999999"/>
    <n v="0"/>
  </r>
  <r>
    <n v="200610367"/>
    <d v="2020-05-18T00:00:00"/>
    <d v="2020-05-17T00:00:00"/>
    <n v="2320"/>
    <n v="6"/>
    <x v="9"/>
    <n v="666"/>
    <n v="1"/>
    <n v="210"/>
    <s v="ROBBERY"/>
    <s v="0355 0302 1300 1822"/>
    <n v="25"/>
    <s v="M"/>
    <s v="H"/>
    <n v="101"/>
    <s v="STREET"/>
    <n v="102"/>
    <s v="HAND GUN"/>
    <s v="IC"/>
    <s v="Invest Cont"/>
    <n v="210"/>
    <m/>
    <m/>
    <m/>
    <s v="LA MIRADA"/>
    <s v="WILCOX"/>
    <n v="34.093499999999999"/>
    <n v="-118.331"/>
    <n v="0"/>
  </r>
  <r>
    <n v="201307116"/>
    <d v="2020-02-25T00:00:00"/>
    <d v="2020-02-22T00:00:00"/>
    <n v="745"/>
    <n v="13"/>
    <x v="6"/>
    <n v="1372"/>
    <n v="1"/>
    <n v="341"/>
    <s v="THEFT-GRAND ($950.01 &amp; OVER)EXCPT,GUNS,FOWL,LIVESTK,PROD"/>
    <n v="344"/>
    <n v="28"/>
    <s v="M"/>
    <s v="B"/>
    <n v="502"/>
    <s v="MULTI-UNIT DWELLING (APARTMENT, DUPLEX, ETC)"/>
    <m/>
    <m/>
    <s v="IC"/>
    <s v="Invest Cont"/>
    <n v="341"/>
    <m/>
    <m/>
    <m/>
    <s v="300 E  55TH                         ST"/>
    <m/>
    <n v="33.9925"/>
    <n v="-118.2701"/>
    <n v="0"/>
  </r>
  <r>
    <n v="200515288"/>
    <d v="2020-10-15T00:00:00"/>
    <d v="2020-10-14T00:00:00"/>
    <n v="1630"/>
    <n v="5"/>
    <x v="10"/>
    <n v="525"/>
    <n v="1"/>
    <n v="310"/>
    <s v="BURGLARY"/>
    <s v="0344 1607 0329 1236"/>
    <n v="0"/>
    <s v="X"/>
    <s v="X"/>
    <n v="203"/>
    <s v="OTHER BUSINESS"/>
    <m/>
    <m/>
    <s v="IC"/>
    <s v="Invest Cont"/>
    <n v="310"/>
    <m/>
    <m/>
    <m/>
    <s v="400 N  MARINE                       AV"/>
    <m/>
    <n v="33.774099999999997"/>
    <n v="-118.2633"/>
    <n v="0"/>
  </r>
  <r>
    <n v="200512396"/>
    <d v="2020-07-29T00:00:00"/>
    <d v="2020-07-29T00:00:00"/>
    <n v="620"/>
    <n v="5"/>
    <x v="10"/>
    <n v="532"/>
    <n v="1"/>
    <n v="440"/>
    <s v="THEFT PLAIN - PETTY ($950 &amp; UNDER)"/>
    <s v="0202 0344 0216"/>
    <n v="34"/>
    <s v="F"/>
    <s v="H"/>
    <n v="502"/>
    <s v="MULTI-UNIT DWELLING (APARTMENT, DUPLEX, ETC)"/>
    <m/>
    <m/>
    <s v="IC"/>
    <s v="Invest Cont"/>
    <n v="440"/>
    <m/>
    <m/>
    <m/>
    <s v="1200    RONAN                        AV"/>
    <m/>
    <n v="33.786499999999997"/>
    <n v="-118.2726"/>
    <n v="0"/>
  </r>
  <r>
    <n v="200312319"/>
    <d v="2020-06-05T00:00:00"/>
    <d v="2020-06-05T00:00:00"/>
    <n v="1015"/>
    <n v="3"/>
    <x v="2"/>
    <n v="354"/>
    <n v="2"/>
    <n v="626"/>
    <s v="INTIMATE PARTNER - SIMPLE ASSAULT"/>
    <s v="0913 2000 1814 0416 0446 1222 2007"/>
    <n v="42"/>
    <s v="F"/>
    <s v="B"/>
    <n v="501"/>
    <s v="SINGLE FAMILY DWELLING"/>
    <n v="400"/>
    <s v="STRONG-ARM (HANDS, FIST, FEET OR BODILY FORCE)"/>
    <s v="IC"/>
    <s v="Invest Cont"/>
    <n v="626"/>
    <m/>
    <m/>
    <m/>
    <s v="3400    6TH                          AV"/>
    <m/>
    <n v="34.025599999999997"/>
    <n v="-118.3236"/>
    <n v="0"/>
  </r>
  <r>
    <n v="200917087"/>
    <d v="2020-11-11T00:00:00"/>
    <d v="2020-10-28T00:00:00"/>
    <n v="1700"/>
    <n v="9"/>
    <x v="3"/>
    <n v="926"/>
    <n v="1"/>
    <n v="420"/>
    <s v="THEFT FROM MOTOR VEHICLE - PETTY ($950 &amp; UNDER)"/>
    <m/>
    <n v="0"/>
    <m/>
    <m/>
    <n v="108"/>
    <s v="PARKING LOT"/>
    <m/>
    <m/>
    <s v="IC"/>
    <s v="Invest Cont"/>
    <n v="420"/>
    <m/>
    <m/>
    <m/>
    <s v="6500    WOODMAN                      AV"/>
    <m/>
    <n v="34.190300000000001"/>
    <n v="-118.43989999999999"/>
    <n v="0"/>
  </r>
  <r>
    <n v="200208855"/>
    <d v="2020-04-11T00:00:00"/>
    <d v="2020-04-11T00:00:00"/>
    <n v="1340"/>
    <n v="2"/>
    <x v="5"/>
    <n v="299"/>
    <n v="2"/>
    <n v="624"/>
    <s v="BATTERY - SIMPLE ASSAULT"/>
    <s v="0444 0429 0561 0913"/>
    <n v="60"/>
    <s v="F"/>
    <s v="H"/>
    <n v="502"/>
    <s v="MULTI-UNIT DWELLING (APARTMENT, DUPLEX, ETC)"/>
    <n v="400"/>
    <s v="STRONG-ARM (HANDS, FIST, FEET OR BODILY FORCE)"/>
    <s v="AO"/>
    <s v="Adult Other"/>
    <n v="624"/>
    <m/>
    <m/>
    <m/>
    <s v="1300 S  TOBERMAN                     ST"/>
    <m/>
    <n v="34.043900000000001"/>
    <n v="-118.2761"/>
    <n v="0"/>
  </r>
  <r>
    <n v="200508789"/>
    <d v="2020-04-28T00:00:00"/>
    <d v="2020-04-28T00:00:00"/>
    <n v="855"/>
    <n v="5"/>
    <x v="10"/>
    <n v="504"/>
    <n v="1"/>
    <n v="442"/>
    <s v="SHOPLIFTING - PETTY THEFT ($950 &amp; UNDER)"/>
    <s v="1309 0344 0352 1221 0325 0326 2028"/>
    <n v="0"/>
    <s v="X"/>
    <s v="X"/>
    <n v="404"/>
    <s v="DEPARTMENT STORE"/>
    <m/>
    <m/>
    <s v="AA"/>
    <s v="Adult Arrest"/>
    <n v="442"/>
    <m/>
    <m/>
    <m/>
    <s v="19500    NORMANDIE                    AV"/>
    <m/>
    <n v="33.848100000000002"/>
    <n v="-118.30410000000001"/>
    <n v="1"/>
  </r>
  <r>
    <n v="200714162"/>
    <d v="2020-09-23T00:00:00"/>
    <d v="2020-09-23T00:00:00"/>
    <n v="650"/>
    <n v="7"/>
    <x v="0"/>
    <n v="735"/>
    <n v="2"/>
    <n v="624"/>
    <s v="BATTERY - SIMPLE ASSAULT"/>
    <s v="1822 0447"/>
    <n v="27"/>
    <s v="F"/>
    <s v="H"/>
    <n v="203"/>
    <s v="OTHER BUSINESS"/>
    <n v="500"/>
    <s v="UNKNOWN WEAPON/OTHER WEAPON"/>
    <s v="IC"/>
    <s v="Invest Cont"/>
    <n v="624"/>
    <m/>
    <m/>
    <m/>
    <s v="5300    WILSHIRE                     BL"/>
    <m/>
    <n v="34.062199999999997"/>
    <n v="-118.34399999999999"/>
    <n v="0"/>
  </r>
  <r>
    <n v="200805662"/>
    <d v="2020-02-07T00:00:00"/>
    <d v="2020-02-07T00:00:00"/>
    <n v="254"/>
    <n v="8"/>
    <x v="12"/>
    <n v="828"/>
    <n v="1"/>
    <n v="331"/>
    <s v="THEFT FROM MOTOR VEHICLE - GRAND ($950.01 AND OVER)"/>
    <s v="1822 1420 0344 0346 0358 0385"/>
    <n v="37"/>
    <s v="M"/>
    <s v="O"/>
    <n v="101"/>
    <s v="STREET"/>
    <m/>
    <m/>
    <s v="IC"/>
    <s v="Invest Cont"/>
    <n v="331"/>
    <m/>
    <m/>
    <m/>
    <s v="10700    WEYBURN                      AV"/>
    <m/>
    <n v="34.063499999999998"/>
    <n v="-118.43899999999999"/>
    <n v="0"/>
  </r>
  <r>
    <n v="200912889"/>
    <d v="2020-07-29T00:00:00"/>
    <d v="2020-07-28T00:00:00"/>
    <n v="2020"/>
    <n v="9"/>
    <x v="3"/>
    <n v="935"/>
    <n v="1"/>
    <n v="510"/>
    <s v="VEHICLE - STOLEN"/>
    <m/>
    <n v="0"/>
    <m/>
    <m/>
    <n v="101"/>
    <s v="STREET"/>
    <m/>
    <m/>
    <s v="IC"/>
    <s v="Invest Cont"/>
    <n v="510"/>
    <m/>
    <m/>
    <m/>
    <s v="VICTORY                      BL"/>
    <s v="VAN NUYS                     BL"/>
    <n v="34.186700000000002"/>
    <n v="-118.4487"/>
    <n v="0"/>
  </r>
  <r>
    <n v="201205765"/>
    <d v="2020-01-23T00:00:00"/>
    <d v="2020-01-23T00:00:00"/>
    <n v="1445"/>
    <n v="12"/>
    <x v="8"/>
    <n v="1231"/>
    <n v="2"/>
    <n v="745"/>
    <s v="VANDALISM - MISDEAMEANOR ($399 OR UNDER)"/>
    <s v="0329 0913"/>
    <n v="59"/>
    <s v="F"/>
    <s v="H"/>
    <n v="501"/>
    <s v="SINGLE FAMILY DWELLING"/>
    <m/>
    <m/>
    <s v="AA"/>
    <s v="Adult Arrest"/>
    <n v="745"/>
    <m/>
    <m/>
    <m/>
    <s v="4100 W  59TH                         ST"/>
    <m/>
    <n v="33.987099999999998"/>
    <n v="-118.3475"/>
    <n v="1"/>
  </r>
  <r>
    <n v="200411059"/>
    <d v="2020-07-22T00:00:00"/>
    <d v="2020-07-22T00:00:00"/>
    <n v="2210"/>
    <n v="4"/>
    <x v="4"/>
    <n v="497"/>
    <n v="2"/>
    <n v="740"/>
    <s v="VANDALISM - FELONY ($400 &amp; OVER, ALL CHURCH VANDALISMS)"/>
    <s v="0329 1300"/>
    <n v="0"/>
    <s v="X"/>
    <s v="X"/>
    <n v="511"/>
    <s v="PROJECT/TENEMENT/PUBLIC HOUSING"/>
    <m/>
    <m/>
    <s v="IC"/>
    <s v="Invest Cont"/>
    <n v="740"/>
    <m/>
    <m/>
    <m/>
    <s v="OLYMPIC"/>
    <s v="LORENA"/>
    <n v="34.018799999999999"/>
    <n v="-118.20659999999999"/>
    <n v="0"/>
  </r>
  <r>
    <n v="200512068"/>
    <d v="2020-07-20T00:00:00"/>
    <d v="2020-07-20T00:00:00"/>
    <n v="1000"/>
    <n v="5"/>
    <x v="10"/>
    <n v="505"/>
    <n v="1"/>
    <n v="510"/>
    <s v="VEHICLE - STOLEN"/>
    <m/>
    <n v="0"/>
    <m/>
    <m/>
    <n v="108"/>
    <s v="PARKING LOT"/>
    <m/>
    <m/>
    <s v="IC"/>
    <s v="Invest Cont"/>
    <n v="510"/>
    <m/>
    <m/>
    <m/>
    <s v="20100    HAMILTON                     AV"/>
    <m/>
    <n v="33.852400000000003"/>
    <n v="-118.2924"/>
    <n v="0"/>
  </r>
  <r>
    <n v="200309103"/>
    <d v="2020-03-26T00:00:00"/>
    <d v="2020-03-25T00:00:00"/>
    <n v="1730"/>
    <n v="3"/>
    <x v="2"/>
    <n v="363"/>
    <n v="2"/>
    <n v="624"/>
    <s v="BATTERY - SIMPLE ASSAULT"/>
    <s v="1266 0444 1822 1309"/>
    <n v="45"/>
    <s v="M"/>
    <s v="H"/>
    <n v="203"/>
    <s v="OTHER BUSINESS"/>
    <n v="400"/>
    <s v="STRONG-ARM (HANDS, FIST, FEET OR BODILY FORCE)"/>
    <s v="IC"/>
    <s v="Invest Cont"/>
    <n v="624"/>
    <m/>
    <m/>
    <m/>
    <s v="4000    MARTIN LUTHER KING JR        BL"/>
    <m/>
    <n v="34.015099999999997"/>
    <n v="-118.34220000000001"/>
    <n v="0"/>
  </r>
  <r>
    <n v="201013472"/>
    <d v="2020-09-27T00:00:00"/>
    <d v="2020-09-27T00:00:00"/>
    <n v="225"/>
    <n v="10"/>
    <x v="11"/>
    <n v="1047"/>
    <n v="2"/>
    <n v="626"/>
    <s v="INTIMATE PARTNER - SIMPLE ASSAULT"/>
    <s v="2000 0400 0448 0913 1813"/>
    <n v="49"/>
    <s v="F"/>
    <s v="W"/>
    <n v="501"/>
    <s v="SINGLE FAMILY DWELLING"/>
    <n v="400"/>
    <s v="STRONG-ARM (HANDS, FIST, FEET OR BODILY FORCE)"/>
    <s v="AO"/>
    <s v="Adult Other"/>
    <n v="626"/>
    <m/>
    <m/>
    <m/>
    <s v="17300    HATTERAS                     ST"/>
    <m/>
    <n v="34.176200000000001"/>
    <n v="-118.5098"/>
    <n v="0"/>
  </r>
  <r>
    <n v="200111093"/>
    <d v="2020-04-28T00:00:00"/>
    <d v="2020-04-28T00:00:00"/>
    <n v="1315"/>
    <n v="1"/>
    <x v="1"/>
    <n v="174"/>
    <n v="1"/>
    <n v="480"/>
    <s v="BIKE - STOLEN"/>
    <n v="344"/>
    <n v="26"/>
    <s v="M"/>
    <s v="W"/>
    <n v="702"/>
    <s v="OFFICE BUILDING/OFFICE"/>
    <m/>
    <m/>
    <s v="IC"/>
    <s v="Invest Cont"/>
    <n v="480"/>
    <m/>
    <m/>
    <m/>
    <s v="700 S  SPRING                       ST"/>
    <m/>
    <n v="34.044499999999999"/>
    <n v="-118.25230000000001"/>
    <n v="0"/>
  </r>
  <r>
    <n v="200807463"/>
    <d v="2020-03-18T00:00:00"/>
    <d v="2020-02-04T00:00:00"/>
    <n v="1900"/>
    <n v="8"/>
    <x v="12"/>
    <n v="857"/>
    <n v="1"/>
    <n v="420"/>
    <s v="THEFT FROM MOTOR VEHICLE - PETTY ($950 &amp; UNDER)"/>
    <m/>
    <n v="0"/>
    <m/>
    <m/>
    <n v="104"/>
    <s v="DRIVEWAY"/>
    <m/>
    <m/>
    <s v="IC"/>
    <s v="Invest Cont"/>
    <n v="420"/>
    <m/>
    <m/>
    <m/>
    <s v="1100 S  OAKHURST                     DR"/>
    <m/>
    <n v="34.057099999999998"/>
    <n v="-118.3907"/>
    <n v="0"/>
  </r>
  <r>
    <n v="200617562"/>
    <d v="2020-11-03T00:00:00"/>
    <d v="2020-10-31T00:00:00"/>
    <n v="2300"/>
    <n v="6"/>
    <x v="9"/>
    <n v="656"/>
    <n v="2"/>
    <n v="354"/>
    <s v="THEFT OF IDENTITY"/>
    <s v="1501 0930"/>
    <n v="46"/>
    <s v="M"/>
    <s v="W"/>
    <n v="501"/>
    <s v="SINGLE FAMILY DWELLING"/>
    <m/>
    <m/>
    <s v="IC"/>
    <s v="Invest Cont"/>
    <n v="354"/>
    <m/>
    <m/>
    <m/>
    <s v="5900    WILLOUGHBY                   AV"/>
    <m/>
    <n v="34.088900000000002"/>
    <n v="-118.32769999999999"/>
    <n v="0"/>
  </r>
  <r>
    <n v="200517072"/>
    <d v="2020-11-24T00:00:00"/>
    <d v="2020-11-24T00:00:00"/>
    <n v="1351"/>
    <n v="5"/>
    <x v="10"/>
    <n v="508"/>
    <n v="1"/>
    <n v="440"/>
    <s v="THEFT PLAIN - PETTY ($950 &amp; UNDER)"/>
    <s v="0344 0394"/>
    <n v="34"/>
    <s v="M"/>
    <s v="A"/>
    <n v="501"/>
    <s v="SINGLE FAMILY DWELLING"/>
    <m/>
    <m/>
    <s v="IC"/>
    <s v="Invest Cont"/>
    <n v="440"/>
    <m/>
    <m/>
    <m/>
    <s v="1600    235TH                        ST"/>
    <m/>
    <n v="33.8127"/>
    <n v="-118.3081"/>
    <n v="0"/>
  </r>
  <r>
    <n v="201113086"/>
    <d v="2020-08-31T00:00:00"/>
    <d v="2020-08-30T00:00:00"/>
    <n v="1"/>
    <n v="11"/>
    <x v="7"/>
    <n v="1118"/>
    <n v="2"/>
    <n v="624"/>
    <s v="BATTERY - SIMPLE ASSAULT"/>
    <s v="0416 1822 0910 2048 2047 1218"/>
    <n v="43"/>
    <s v="M"/>
    <s v="A"/>
    <n v="971"/>
    <s v="MTA - GOLD LINE - HIGHLAND PARK"/>
    <n v="400"/>
    <s v="STRONG-ARM (HANDS, FIST, FEET OR BODILY FORCE)"/>
    <s v="IC"/>
    <s v="Invest Cont"/>
    <n v="624"/>
    <m/>
    <m/>
    <m/>
    <s v="100 N  AVENUE 57"/>
    <m/>
    <n v="34.1096"/>
    <n v="-118.19280000000001"/>
    <n v="0"/>
  </r>
  <r>
    <n v="200618068"/>
    <d v="2020-11-16T00:00:00"/>
    <d v="2020-11-16T00:00:00"/>
    <n v="340"/>
    <n v="6"/>
    <x v="9"/>
    <n v="637"/>
    <n v="1"/>
    <n v="210"/>
    <s v="ROBBERY"/>
    <s v="2004 0400 0416 0344 0417 1822"/>
    <n v="19"/>
    <s v="M"/>
    <s v="H"/>
    <n v="102"/>
    <s v="SIDEWALK"/>
    <n v="400"/>
    <s v="STRONG-ARM (HANDS, FIST, FEET OR BODILY FORCE)"/>
    <s v="AA"/>
    <s v="Adult Arrest"/>
    <n v="210"/>
    <n v="998"/>
    <m/>
    <m/>
    <s v="GOWER"/>
    <s v="SUNSET                       BL"/>
    <n v="34.103000000000002"/>
    <n v="-118.32250000000001"/>
    <n v="1"/>
  </r>
  <r>
    <n v="201012108"/>
    <d v="2020-08-16T00:00:00"/>
    <d v="2020-08-10T00:00:00"/>
    <n v="1330"/>
    <n v="10"/>
    <x v="11"/>
    <n v="1007"/>
    <n v="2"/>
    <n v="946"/>
    <s v="OTHER MISCELLANEOUS CRIME"/>
    <s v="1501 0913 1813 2000"/>
    <n v="36"/>
    <s v="F"/>
    <s v="W"/>
    <n v="501"/>
    <s v="SINGLE FAMILY DWELLING"/>
    <m/>
    <m/>
    <s v="AO"/>
    <s v="Adult Other"/>
    <n v="946"/>
    <m/>
    <m/>
    <m/>
    <s v="7700    PASO ROBLES                  AV"/>
    <m/>
    <n v="34.210900000000002"/>
    <n v="-118.50230000000001"/>
    <n v="0"/>
  </r>
  <r>
    <n v="200120511"/>
    <d v="2020-11-03T00:00:00"/>
    <d v="2020-11-02T00:00:00"/>
    <n v="850"/>
    <n v="1"/>
    <x v="1"/>
    <n v="153"/>
    <n v="1"/>
    <n v="330"/>
    <s v="BURGLARY FROM VEHICLE"/>
    <s v="1609 1822 0352 1307 0344 0329"/>
    <n v="24"/>
    <s v="M"/>
    <s v="B"/>
    <n v="108"/>
    <s v="PARKING LOT"/>
    <m/>
    <m/>
    <s v="IC"/>
    <s v="Invest Cont"/>
    <n v="330"/>
    <m/>
    <m/>
    <m/>
    <s v="500 S  SPRING                       ST"/>
    <m/>
    <n v="34.046700000000001"/>
    <n v="-118.252"/>
    <n v="0"/>
  </r>
  <r>
    <n v="200117138"/>
    <d v="2020-08-30T00:00:00"/>
    <d v="2020-08-30T00:00:00"/>
    <n v="400"/>
    <n v="1"/>
    <x v="1"/>
    <n v="154"/>
    <n v="1"/>
    <n v="210"/>
    <s v="ROBBERY"/>
    <s v="0344 0337 0416 0913 2004 1218 1820 0334"/>
    <n v="42"/>
    <s v="F"/>
    <s v="B"/>
    <n v="502"/>
    <s v="MULTI-UNIT DWELLING (APARTMENT, DUPLEX, ETC)"/>
    <n v="400"/>
    <s v="STRONG-ARM (HANDS, FIST, FEET OR BODILY FORCE)"/>
    <s v="IC"/>
    <s v="Invest Cont"/>
    <n v="210"/>
    <m/>
    <m/>
    <m/>
    <s v="500 S  MAIN                         ST"/>
    <m/>
    <n v="34.046500000000002"/>
    <n v="-118.2488"/>
    <n v="0"/>
  </r>
  <r>
    <n v="200613365"/>
    <d v="2020-07-31T00:00:00"/>
    <d v="2020-07-30T00:00:00"/>
    <n v="1800"/>
    <n v="6"/>
    <x v="9"/>
    <n v="639"/>
    <n v="1"/>
    <n v="420"/>
    <s v="THEFT FROM MOTOR VEHICLE - PETTY ($950 &amp; UNDER)"/>
    <s v="1300 1601 1606 0344"/>
    <n v="44"/>
    <s v="F"/>
    <s v="A"/>
    <n v="123"/>
    <s v="PARKING UNDERGROUND/BUILDING"/>
    <m/>
    <m/>
    <s v="IC"/>
    <s v="Invest Cont"/>
    <n v="420"/>
    <m/>
    <m/>
    <m/>
    <s v="1800    WINONA                       BL"/>
    <m/>
    <n v="34.1038"/>
    <n v="-118.30200000000001"/>
    <n v="0"/>
  </r>
  <r>
    <n v="201001035"/>
    <d v="2020-12-09T00:00:00"/>
    <d v="2020-12-09T00:00:00"/>
    <n v="1230"/>
    <n v="10"/>
    <x v="11"/>
    <n v="1028"/>
    <n v="1"/>
    <n v="210"/>
    <s v="ROBBERY"/>
    <s v="1822 2004 0444 1202 0344 0202 1420 1414 0363 0429"/>
    <n v="74"/>
    <s v="F"/>
    <s v="A"/>
    <n v="501"/>
    <s v="SINGLE FAMILY DWELLING"/>
    <n v="400"/>
    <s v="STRONG-ARM (HANDS, FIST, FEET OR BODILY FORCE)"/>
    <s v="AA"/>
    <s v="Adult Arrest"/>
    <n v="210"/>
    <n v="998"/>
    <m/>
    <m/>
    <s v="6700    HAYVENHURST                  AV"/>
    <m/>
    <n v="34.193899999999999"/>
    <n v="-118.4967"/>
    <n v="1"/>
  </r>
  <r>
    <n v="200116454"/>
    <d v="2020-08-15T00:00:00"/>
    <d v="2020-08-15T00:00:00"/>
    <n v="1430"/>
    <n v="1"/>
    <x v="1"/>
    <n v="192"/>
    <n v="2"/>
    <n v="626"/>
    <s v="INTIMATE PARTNER - SIMPLE ASSAULT"/>
    <s v="2000 0444 1813 1814 0913"/>
    <n v="29"/>
    <s v="M"/>
    <s v="H"/>
    <n v="502"/>
    <s v="MULTI-UNIT DWELLING (APARTMENT, DUPLEX, ETC)"/>
    <n v="400"/>
    <s v="STRONG-ARM (HANDS, FIST, FEET OR BODILY FORCE)"/>
    <s v="IC"/>
    <s v="Invest Cont"/>
    <n v="626"/>
    <m/>
    <m/>
    <m/>
    <s v="1400 S  FIGUEROA                     ST"/>
    <m/>
    <n v="0"/>
    <n v="0"/>
    <n v="0"/>
  </r>
  <r>
    <n v="200906774"/>
    <d v="2020-03-02T00:00:00"/>
    <d v="2020-03-01T00:00:00"/>
    <n v="1720"/>
    <n v="9"/>
    <x v="3"/>
    <n v="933"/>
    <n v="1"/>
    <n v="440"/>
    <s v="THEFT PLAIN - PETTY ($950 &amp; UNDER)"/>
    <n v="344"/>
    <n v="45"/>
    <s v="F"/>
    <s v="H"/>
    <n v="404"/>
    <s v="DEPARTMENT STORE"/>
    <m/>
    <m/>
    <s v="IC"/>
    <s v="Invest Cont"/>
    <n v="440"/>
    <m/>
    <m/>
    <m/>
    <s v="14500    VICTORY                      BL"/>
    <m/>
    <n v="34.186700000000002"/>
    <n v="-118.4487"/>
    <n v="0"/>
  </r>
  <r>
    <n v="200704770"/>
    <d v="2020-01-16T00:00:00"/>
    <d v="2020-01-16T00:00:00"/>
    <n v="540"/>
    <n v="7"/>
    <x v="0"/>
    <n v="721"/>
    <n v="2"/>
    <n v="900"/>
    <s v="VIOLATION OF COURT ORDER"/>
    <n v="1501"/>
    <n v="32"/>
    <s v="F"/>
    <s v="W"/>
    <n v="502"/>
    <s v="MULTI-UNIT DWELLING (APARTMENT, DUPLEX, ETC)"/>
    <m/>
    <m/>
    <s v="IC"/>
    <s v="Invest Cont"/>
    <n v="900"/>
    <m/>
    <m/>
    <m/>
    <s v="8500    BURTON WAY"/>
    <m/>
    <n v="34.071100000000001"/>
    <n v="-118.3764"/>
    <n v="0"/>
  </r>
  <r>
    <n v="200406972"/>
    <d v="2020-03-15T00:00:00"/>
    <d v="2020-02-29T00:00:00"/>
    <n v="1200"/>
    <n v="4"/>
    <x v="4"/>
    <n v="473"/>
    <n v="2"/>
    <n v="627"/>
    <s v="CHILD ABUSE (PHYSICAL) - SIMPLE ASSAULT"/>
    <s v="0913 0554 0416"/>
    <n v="11"/>
    <s v="M"/>
    <s v="H"/>
    <n v="502"/>
    <s v="MULTI-UNIT DWELLING (APARTMENT, DUPLEX, ETC)"/>
    <n v="400"/>
    <s v="STRONG-ARM (HANDS, FIST, FEET OR BODILY FORCE)"/>
    <s v="AO"/>
    <s v="Adult Other"/>
    <n v="627"/>
    <m/>
    <m/>
    <m/>
    <s v="2200    WHITTIER                     BL"/>
    <m/>
    <n v="34.035499999999999"/>
    <n v="-118.2183"/>
    <n v="0"/>
  </r>
  <r>
    <n v="201305629"/>
    <d v="2020-01-29T00:00:00"/>
    <d v="2020-01-28T00:00:00"/>
    <n v="2000"/>
    <n v="13"/>
    <x v="6"/>
    <n v="1313"/>
    <n v="2"/>
    <n v="626"/>
    <s v="INTIMATE PARTNER - SIMPLE ASSAULT"/>
    <s v="1242 0913 2000 0444 0429 1309"/>
    <n v="31"/>
    <s v="F"/>
    <s v="B"/>
    <n v="502"/>
    <s v="MULTI-UNIT DWELLING (APARTMENT, DUPLEX, ETC)"/>
    <n v="400"/>
    <s v="STRONG-ARM (HANDS, FIST, FEET OR BODILY FORCE)"/>
    <s v="IC"/>
    <s v="Invest Cont"/>
    <n v="626"/>
    <m/>
    <m/>
    <m/>
    <s v="1100 E  20TH                         ST"/>
    <m/>
    <n v="34.024999999999999"/>
    <n v="-118.2542"/>
    <n v="0"/>
  </r>
  <r>
    <n v="200515400"/>
    <d v="2020-10-17T00:00:00"/>
    <d v="2020-10-17T00:00:00"/>
    <n v="545"/>
    <n v="5"/>
    <x v="10"/>
    <n v="562"/>
    <n v="2"/>
    <n v="745"/>
    <s v="VANDALISM - MISDEAMEANOR ($399 OR UNDER)"/>
    <s v="0329 1202"/>
    <n v="63"/>
    <s v="M"/>
    <s v="W"/>
    <n v="501"/>
    <s v="SINGLE FAMILY DWELLING"/>
    <m/>
    <m/>
    <s v="AO"/>
    <s v="Adult Other"/>
    <n v="745"/>
    <m/>
    <m/>
    <m/>
    <s v="1300 W  8TH                          ST"/>
    <m/>
    <n v="33.737000000000002"/>
    <n v="-118.3062"/>
    <n v="0"/>
  </r>
  <r>
    <n v="200908819"/>
    <d v="2020-04-23T00:00:00"/>
    <d v="2020-04-23T00:00:00"/>
    <n v="945"/>
    <n v="9"/>
    <x v="3"/>
    <n v="926"/>
    <n v="2"/>
    <n v="745"/>
    <s v="VANDALISM - MISDEAMEANOR ($399 OR UNDER)"/>
    <s v="0329 1402"/>
    <n v="0"/>
    <s v="X"/>
    <s v="X"/>
    <n v="101"/>
    <s v="STREET"/>
    <m/>
    <m/>
    <s v="AA"/>
    <s v="Adult Arrest"/>
    <n v="745"/>
    <n v="998"/>
    <m/>
    <m/>
    <s v="VAN NUYS                     BL"/>
    <s v="GILMORE                      ST"/>
    <n v="34.1877"/>
    <n v="-118.4487"/>
    <n v="1"/>
  </r>
  <r>
    <n v="201304827"/>
    <d v="2020-01-15T00:00:00"/>
    <d v="2020-01-15T00:00:00"/>
    <n v="100"/>
    <n v="13"/>
    <x v="6"/>
    <n v="1385"/>
    <n v="2"/>
    <n v="626"/>
    <s v="INTIMATE PARTNER - SIMPLE ASSAULT"/>
    <s v="2000 1814 0400 1300 1309 0913"/>
    <n v="33"/>
    <s v="F"/>
    <s v="H"/>
    <n v="201"/>
    <s v="JEWELRY STORE"/>
    <n v="400"/>
    <s v="STRONG-ARM (HANDS, FIST, FEET OR BODILY FORCE)"/>
    <s v="IC"/>
    <s v="Invest Cont"/>
    <n v="626"/>
    <m/>
    <m/>
    <m/>
    <s v="700 E  SLAUSON                      AV"/>
    <m/>
    <n v="33.9893"/>
    <n v="-118.2628"/>
    <n v="0"/>
  </r>
  <r>
    <n v="200405800"/>
    <d v="2020-02-16T00:00:00"/>
    <d v="2020-02-16T00:00:00"/>
    <n v="1300"/>
    <n v="4"/>
    <x v="4"/>
    <n v="473"/>
    <n v="2"/>
    <n v="624"/>
    <s v="BATTERY - SIMPLE ASSAULT"/>
    <s v="1822 0400 0416 0444 0429 1251"/>
    <n v="53"/>
    <s v="F"/>
    <s v="H"/>
    <n v="109"/>
    <s v="PARK/PLAYGROUND"/>
    <n v="400"/>
    <s v="STRONG-ARM (HANDS, FIST, FEET OR BODILY FORCE)"/>
    <s v="IC"/>
    <s v="Invest Cont"/>
    <n v="624"/>
    <m/>
    <m/>
    <m/>
    <s v="400 S  SAINT LOUIS                  ST"/>
    <m/>
    <n v="34.042299999999997"/>
    <n v="-118.21550000000001"/>
    <n v="0"/>
  </r>
  <r>
    <n v="201009499"/>
    <d v="2020-05-28T00:00:00"/>
    <d v="2020-05-28T00:00:00"/>
    <n v="1250"/>
    <n v="10"/>
    <x v="11"/>
    <n v="1008"/>
    <n v="2"/>
    <n v="930"/>
    <s v="CRIMINAL THREATS - NO WEAPON DISPLAYED"/>
    <s v="0443 1309 1822 0359 0325 0202 1266"/>
    <n v="19"/>
    <s v="M"/>
    <s v="H"/>
    <n v="243"/>
    <s v="DIY CENTER (LOWE'S,HOME DEPOT,OSH,CONTRACTORS WAREHOUSE)"/>
    <n v="511"/>
    <s v="VERBAL THREAT"/>
    <s v="IC"/>
    <s v="Invest Cont"/>
    <n v="930"/>
    <m/>
    <m/>
    <m/>
    <s v="16800    ROSCOE                       BL"/>
    <m/>
    <n v="34.220999999999997"/>
    <n v="-118.49890000000001"/>
    <n v="0"/>
  </r>
  <r>
    <n v="200906173"/>
    <d v="2020-02-18T00:00:00"/>
    <d v="2020-02-09T00:00:00"/>
    <n v="1100"/>
    <n v="9"/>
    <x v="3"/>
    <n v="963"/>
    <n v="2"/>
    <n v="354"/>
    <s v="THEFT OF IDENTITY"/>
    <s v="0100 1822"/>
    <n v="18"/>
    <s v="F"/>
    <s v="W"/>
    <n v="501"/>
    <s v="SINGLE FAMILY DWELLING"/>
    <m/>
    <m/>
    <s v="IC"/>
    <s v="Invest Cont"/>
    <n v="354"/>
    <m/>
    <m/>
    <m/>
    <s v="5100    KESTER                       AV"/>
    <m/>
    <n v="34.162999999999997"/>
    <n v="-118.45740000000001"/>
    <n v="0"/>
  </r>
  <r>
    <n v="201112991"/>
    <d v="2020-08-28T00:00:00"/>
    <d v="2020-08-08T00:00:00"/>
    <n v="2105"/>
    <n v="11"/>
    <x v="7"/>
    <n v="1138"/>
    <n v="1"/>
    <n v="420"/>
    <s v="THEFT FROM MOTOR VEHICLE - PETTY ($950 &amp; UNDER)"/>
    <s v="0344 1606"/>
    <n v="22"/>
    <s v="M"/>
    <s v="H"/>
    <n v="101"/>
    <s v="STREET"/>
    <m/>
    <m/>
    <s v="IC"/>
    <s v="Invest Cont"/>
    <n v="420"/>
    <m/>
    <m/>
    <m/>
    <s v="6100    PIEDMONT                     AV"/>
    <m/>
    <n v="34.113100000000003"/>
    <n v="-118.18940000000001"/>
    <n v="0"/>
  </r>
  <r>
    <n v="200300582"/>
    <d v="2020-03-04T00:00:00"/>
    <d v="2020-03-04T00:00:00"/>
    <n v="1320"/>
    <n v="3"/>
    <x v="2"/>
    <n v="321"/>
    <n v="1"/>
    <n v="310"/>
    <s v="BURGLARY"/>
    <s v="1822 0344 1202 0314 1309 1402"/>
    <n v="64"/>
    <s v="F"/>
    <s v="B"/>
    <n v="501"/>
    <s v="SINGLE FAMILY DWELLING"/>
    <m/>
    <m/>
    <s v="AA"/>
    <s v="Adult Arrest"/>
    <n v="310"/>
    <m/>
    <m/>
    <m/>
    <s v="5600    BOWESFIELD                   ST"/>
    <m/>
    <n v="34.023000000000003"/>
    <n v="-118.3669"/>
    <n v="1"/>
  </r>
  <r>
    <n v="201107138"/>
    <d v="2020-03-09T00:00:00"/>
    <d v="2020-02-28T00:00:00"/>
    <n v="830"/>
    <n v="11"/>
    <x v="7"/>
    <n v="1186"/>
    <n v="2"/>
    <n v="946"/>
    <s v="OTHER MISCELLANEOUS CRIME"/>
    <m/>
    <n v="0"/>
    <s v="M"/>
    <s v="O"/>
    <n v="101"/>
    <s v="STREET"/>
    <m/>
    <m/>
    <s v="IC"/>
    <s v="Invest Cont"/>
    <n v="946"/>
    <m/>
    <m/>
    <m/>
    <s v="1800    ACADEMY                      DR"/>
    <m/>
    <n v="34.0807"/>
    <n v="-118.24250000000001"/>
    <n v="0"/>
  </r>
  <r>
    <n v="200710120"/>
    <d v="2020-06-04T00:00:00"/>
    <d v="2020-05-30T00:00:00"/>
    <n v="2000"/>
    <n v="7"/>
    <x v="0"/>
    <n v="701"/>
    <n v="2"/>
    <n v="740"/>
    <s v="VANDALISM - FELONY ($400 &amp; OVER, ALL CHURCH VANDALISMS)"/>
    <s v="0329 1300"/>
    <n v="32"/>
    <s v="M"/>
    <s v="W"/>
    <n v="122"/>
    <s v="VEHICLE, PASSENGER/TRUCK"/>
    <m/>
    <m/>
    <s v="IC"/>
    <s v="Invest Cont"/>
    <n v="740"/>
    <m/>
    <m/>
    <m/>
    <s v="MELROSE                      AV"/>
    <s v="N  CRESCENT HEIGHTS             BL"/>
    <n v="34.083799999999997"/>
    <n v="-118.3659"/>
    <n v="0"/>
  </r>
  <r>
    <n v="200104231"/>
    <d v="2020-01-03T00:00:00"/>
    <d v="2020-01-03T00:00:00"/>
    <n v="2220"/>
    <n v="1"/>
    <x v="1"/>
    <n v="148"/>
    <n v="1"/>
    <n v="230"/>
    <s v="ASSAULT WITH DEADLY WEAPON, AGGRAVATED ASSAULT"/>
    <s v="1218 1310 0411 1822 0319"/>
    <n v="58"/>
    <s v="M"/>
    <s v="H"/>
    <n v="101"/>
    <s v="STREET"/>
    <n v="204"/>
    <s v="FOLDING KNIFE"/>
    <s v="IC"/>
    <s v="Invest Cont"/>
    <n v="230"/>
    <m/>
    <m/>
    <m/>
    <s v="5TH"/>
    <s v="CROCKER"/>
    <n v="34.043500000000002"/>
    <n v="-118.2427"/>
    <n v="0"/>
  </r>
  <r>
    <n v="200715581"/>
    <d v="2020-11-02T00:00:00"/>
    <d v="2020-11-02T00:00:00"/>
    <n v="1430"/>
    <n v="7"/>
    <x v="0"/>
    <n v="723"/>
    <n v="2"/>
    <n v="354"/>
    <s v="THEFT OF IDENTITY"/>
    <s v="0930 1822"/>
    <n v="48"/>
    <s v="F"/>
    <s v="O"/>
    <n v="203"/>
    <s v="OTHER BUSINESS"/>
    <m/>
    <m/>
    <s v="IC"/>
    <s v="Invest Cont"/>
    <n v="354"/>
    <m/>
    <m/>
    <m/>
    <s v="100 S  FAIRFAX                      AV"/>
    <m/>
    <n v="34.072800000000001"/>
    <n v="-118.3656"/>
    <n v="0"/>
  </r>
  <r>
    <n v="201011143"/>
    <d v="2020-07-19T00:00:00"/>
    <d v="2020-07-19T00:00:00"/>
    <n v="1140"/>
    <n v="10"/>
    <x v="11"/>
    <n v="1088"/>
    <n v="1"/>
    <n v="230"/>
    <s v="ASSAULT WITH DEADLY WEAPON, AGGRAVATED ASSAULT"/>
    <s v="0945 1309 1822 0325 0447 1420 1236 0416"/>
    <n v="61"/>
    <s v="M"/>
    <s v="H"/>
    <n v="402"/>
    <s v="MARKET"/>
    <n v="212"/>
    <s v="BOTTLE"/>
    <s v="IC"/>
    <s v="Invest Cont"/>
    <n v="230"/>
    <m/>
    <m/>
    <m/>
    <s v="16400 W  VENTURA                      BL"/>
    <m/>
    <n v="34.157299999999999"/>
    <n v="-118.4901"/>
    <n v="0"/>
  </r>
  <r>
    <n v="200617885"/>
    <d v="2020-11-11T00:00:00"/>
    <d v="2020-11-11T00:00:00"/>
    <n v="1700"/>
    <n v="6"/>
    <x v="9"/>
    <n v="639"/>
    <n v="1"/>
    <n v="510"/>
    <s v="VEHICLE - STOLEN"/>
    <m/>
    <n v="0"/>
    <m/>
    <m/>
    <n v="101"/>
    <s v="STREET"/>
    <m/>
    <m/>
    <s v="IC"/>
    <s v="Invest Cont"/>
    <n v="510"/>
    <m/>
    <m/>
    <m/>
    <s v="5100 W  HOLLYWOOD                    BL"/>
    <m/>
    <n v="34.1036"/>
    <n v="-118.3049"/>
    <n v="0"/>
  </r>
  <r>
    <n v="201304716"/>
    <d v="2020-01-14T00:00:00"/>
    <d v="2020-01-14T00:00:00"/>
    <n v="945"/>
    <n v="13"/>
    <x v="6"/>
    <n v="1347"/>
    <n v="1"/>
    <n v="230"/>
    <s v="ASSAULT WITH DEADLY WEAPON, AGGRAVATED ASSAULT"/>
    <s v="0913 1100 0334 0416 0302 0906"/>
    <n v="59"/>
    <s v="M"/>
    <s v="B"/>
    <n v="501"/>
    <s v="SINGLE FAMILY DWELLING"/>
    <n v="109"/>
    <s v="SEMI-AUTOMATIC PISTOL"/>
    <s v="AA"/>
    <s v="Adult Arrest"/>
    <n v="230"/>
    <n v="998"/>
    <m/>
    <m/>
    <s v="1600 E  33RD                         ST"/>
    <m/>
    <n v="34.011200000000002"/>
    <n v="-118.24590000000001"/>
    <n v="1"/>
  </r>
  <r>
    <n v="200906324"/>
    <d v="2020-02-21T00:00:00"/>
    <d v="2020-02-21T00:00:00"/>
    <n v="1000"/>
    <n v="9"/>
    <x v="3"/>
    <n v="911"/>
    <n v="2"/>
    <n v="626"/>
    <s v="INTIMATE PARTNER - SIMPLE ASSAULT"/>
    <s v="2000 0416 0417 1813 2004"/>
    <n v="50"/>
    <s v="F"/>
    <s v="W"/>
    <n v="108"/>
    <s v="PARKING LOT"/>
    <n v="400"/>
    <s v="STRONG-ARM (HANDS, FIST, FEET OR BODILY FORCE)"/>
    <s v="AO"/>
    <s v="Adult Other"/>
    <n v="626"/>
    <m/>
    <m/>
    <m/>
    <s v="7100    SEPULVEDA                    BL"/>
    <m/>
    <n v="34.193800000000003"/>
    <n v="-118.47020000000001"/>
    <n v="0"/>
  </r>
  <r>
    <n v="200509414"/>
    <d v="2020-05-13T00:00:00"/>
    <d v="2020-05-13T00:00:00"/>
    <n v="715"/>
    <n v="5"/>
    <x v="10"/>
    <n v="563"/>
    <n v="2"/>
    <n v="624"/>
    <s v="BATTERY - SIMPLE ASSAULT"/>
    <s v="0417 1202 1242 0602 0913 0561 0429"/>
    <n v="63"/>
    <s v="M"/>
    <s v="H"/>
    <n v="707"/>
    <s v="GARAGE/CARPORT"/>
    <n v="400"/>
    <s v="STRONG-ARM (HANDS, FIST, FEET OR BODILY FORCE)"/>
    <s v="AO"/>
    <s v="Adult Other"/>
    <n v="624"/>
    <m/>
    <m/>
    <m/>
    <s v="1700 S  ALMA                         ST"/>
    <m/>
    <n v="33.727899999999998"/>
    <n v="-118.29900000000001"/>
    <n v="0"/>
  </r>
  <r>
    <n v="200806440"/>
    <d v="2020-02-23T00:00:00"/>
    <d v="2020-02-23T00:00:00"/>
    <n v="1200"/>
    <n v="8"/>
    <x v="12"/>
    <n v="855"/>
    <n v="1"/>
    <n v="440"/>
    <s v="THEFT PLAIN - PETTY ($950 &amp; UNDER)"/>
    <s v="1202 0344 1501"/>
    <n v="64"/>
    <s v="M"/>
    <s v="W"/>
    <n v="102"/>
    <s v="SIDEWALK"/>
    <m/>
    <m/>
    <s v="IC"/>
    <s v="Invest Cont"/>
    <n v="440"/>
    <m/>
    <m/>
    <m/>
    <s v="SANTA MONICA                 BL"/>
    <s v="SEPULVEDA"/>
    <n v="34.047699999999999"/>
    <n v="-118.4443"/>
    <n v="0"/>
  </r>
  <r>
    <n v="200918724"/>
    <d v="2020-12-22T00:00:00"/>
    <d v="2020-12-20T00:00:00"/>
    <n v="115"/>
    <n v="9"/>
    <x v="3"/>
    <n v="969"/>
    <n v="1"/>
    <n v="341"/>
    <s v="THEFT-GRAND ($950.01 &amp; OVER)EXCPT,GUNS,FOWL,LIVESTK,PROD"/>
    <s v="1309 0342 0344"/>
    <n v="52"/>
    <s v="M"/>
    <s v="W"/>
    <n v="402"/>
    <s v="MARKET"/>
    <m/>
    <m/>
    <s v="AO"/>
    <s v="Adult Other"/>
    <n v="341"/>
    <m/>
    <m/>
    <m/>
    <s v="12900    MAGNOLIA                     BL"/>
    <m/>
    <n v="34.164900000000003"/>
    <n v="-118.414"/>
    <n v="0"/>
  </r>
  <r>
    <n v="200711427"/>
    <d v="2020-07-09T00:00:00"/>
    <d v="2020-07-06T00:00:00"/>
    <n v="1900"/>
    <n v="7"/>
    <x v="0"/>
    <n v="736"/>
    <n v="1"/>
    <n v="510"/>
    <s v="VEHICLE - STOLEN"/>
    <m/>
    <n v="0"/>
    <m/>
    <m/>
    <n v="707"/>
    <s v="GARAGE/CARPORT"/>
    <m/>
    <m/>
    <s v="IC"/>
    <s v="Invest Cont"/>
    <n v="510"/>
    <m/>
    <m/>
    <m/>
    <s v="400 S  DETROIT                      ST"/>
    <m/>
    <n v="34.064900000000002"/>
    <n v="-118.3451"/>
    <n v="0"/>
  </r>
  <r>
    <n v="200213787"/>
    <d v="2020-08-16T00:00:00"/>
    <d v="2020-08-15T00:00:00"/>
    <n v="2245"/>
    <n v="2"/>
    <x v="5"/>
    <n v="231"/>
    <n v="2"/>
    <n v="740"/>
    <s v="VANDALISM - FELONY ($400 &amp; OVER, ALL CHURCH VANDALISMS)"/>
    <s v="0329 0443 0319 0913"/>
    <n v="0"/>
    <s v="X"/>
    <s v="X"/>
    <n v="203"/>
    <s v="OTHER BUSINESS"/>
    <n v="500"/>
    <s v="UNKNOWN WEAPON/OTHER WEAPON"/>
    <s v="IC"/>
    <s v="Invest Cont"/>
    <n v="740"/>
    <m/>
    <m/>
    <m/>
    <s v="100 N  OCCIDENTAL                   BL"/>
    <m/>
    <n v="34.072099999999999"/>
    <n v="-118.2818"/>
    <n v="0"/>
  </r>
  <r>
    <n v="200812330"/>
    <d v="2020-07-27T00:00:00"/>
    <d v="2020-07-24T00:00:00"/>
    <n v="1900"/>
    <n v="8"/>
    <x v="12"/>
    <n v="898"/>
    <n v="1"/>
    <n v="510"/>
    <s v="VEHICLE - STOLEN"/>
    <m/>
    <n v="0"/>
    <m/>
    <m/>
    <n v="101"/>
    <s v="STREET"/>
    <m/>
    <m/>
    <s v="IC"/>
    <s v="Invest Cont"/>
    <n v="510"/>
    <m/>
    <m/>
    <m/>
    <s v="8900    OLIN                         ST"/>
    <m/>
    <n v="34.036000000000001"/>
    <n v="-118.3865"/>
    <n v="0"/>
  </r>
  <r>
    <n v="200111540"/>
    <d v="2020-05-10T00:00:00"/>
    <d v="2020-05-10T00:00:00"/>
    <n v="845"/>
    <n v="1"/>
    <x v="1"/>
    <n v="157"/>
    <n v="2"/>
    <n v="624"/>
    <s v="BATTERY - SIMPLE ASSAULT"/>
    <s v="0416 0417"/>
    <n v="40"/>
    <s v="F"/>
    <s v="H"/>
    <n v="102"/>
    <s v="SIDEWALK"/>
    <n v="400"/>
    <s v="STRONG-ARM (HANDS, FIST, FEET OR BODILY FORCE)"/>
    <s v="IC"/>
    <s v="Invest Cont"/>
    <n v="624"/>
    <m/>
    <m/>
    <m/>
    <s v="6TH                          ST"/>
    <s v="TOWNE"/>
    <n v="34.041200000000003"/>
    <n v="-118.2436"/>
    <n v="0"/>
  </r>
  <r>
    <n v="200209537"/>
    <d v="2020-04-28T00:00:00"/>
    <d v="2020-04-27T00:00:00"/>
    <n v="1215"/>
    <n v="2"/>
    <x v="5"/>
    <n v="275"/>
    <n v="1"/>
    <n v="442"/>
    <s v="SHOPLIFTING - PETTY THEFT ($950 &amp; UNDER)"/>
    <s v="1822 0344 0325 0209"/>
    <n v="19"/>
    <s v="X"/>
    <s v="X"/>
    <n v="406"/>
    <s v="OTHER STORE"/>
    <m/>
    <m/>
    <s v="IC"/>
    <s v="Invest Cont"/>
    <n v="442"/>
    <m/>
    <m/>
    <m/>
    <s v="1600 W  OLYMPIC                      BL"/>
    <m/>
    <n v="34.049199999999999"/>
    <n v="-118.27419999999999"/>
    <n v="0"/>
  </r>
  <r>
    <n v="201217328"/>
    <d v="2020-07-28T00:00:00"/>
    <d v="2020-07-28T00:00:00"/>
    <n v="1450"/>
    <n v="12"/>
    <x v="8"/>
    <n v="1245"/>
    <n v="1"/>
    <n v="230"/>
    <s v="ASSAULT WITH DEADLY WEAPON, AGGRAVATED ASSAULT"/>
    <s v="1822 0329 0906"/>
    <n v="55"/>
    <s v="F"/>
    <s v="H"/>
    <n v="101"/>
    <s v="STREET"/>
    <n v="102"/>
    <s v="HAND GUN"/>
    <s v="IC"/>
    <s v="Invest Cont"/>
    <n v="230"/>
    <m/>
    <m/>
    <m/>
    <s v="1300 W  69TH                         ST"/>
    <m/>
    <n v="33.976999999999997"/>
    <n v="-118.30029999999999"/>
    <n v="0"/>
  </r>
  <r>
    <n v="200218935"/>
    <d v="2020-12-23T00:00:00"/>
    <d v="2020-12-22T00:00:00"/>
    <n v="900"/>
    <n v="2"/>
    <x v="5"/>
    <n v="216"/>
    <n v="2"/>
    <n v="354"/>
    <s v="THEFT OF IDENTITY"/>
    <s v="0100 1822"/>
    <n v="53"/>
    <s v="M"/>
    <s v="H"/>
    <n v="502"/>
    <s v="MULTI-UNIT DWELLING (APARTMENT, DUPLEX, ETC)"/>
    <m/>
    <m/>
    <s v="IC"/>
    <s v="Invest Cont"/>
    <n v="354"/>
    <m/>
    <m/>
    <m/>
    <s v="2400    BELLEVUE                     AV"/>
    <m/>
    <n v="34.074599999999997"/>
    <n v="-118.27070000000001"/>
    <n v="0"/>
  </r>
  <r>
    <n v="200817911"/>
    <d v="2020-12-24T00:00:00"/>
    <d v="2020-12-24T00:00:00"/>
    <n v="1815"/>
    <n v="8"/>
    <x v="12"/>
    <n v="893"/>
    <n v="2"/>
    <n v="624"/>
    <s v="BATTERY - SIMPLE ASSAULT"/>
    <s v="0416 0431"/>
    <n v="59"/>
    <s v="M"/>
    <s v="W"/>
    <n v="501"/>
    <s v="SINGLE FAMILY DWELLING"/>
    <n v="400"/>
    <s v="STRONG-ARM (HANDS, FIST, FEET OR BODILY FORCE)"/>
    <s v="AO"/>
    <s v="Adult Other"/>
    <n v="624"/>
    <m/>
    <m/>
    <m/>
    <s v="2700    VETERAN                      AV"/>
    <m/>
    <n v="34.032200000000003"/>
    <n v="-118.4258"/>
    <n v="0"/>
  </r>
  <r>
    <n v="200514455"/>
    <d v="2020-09-23T00:00:00"/>
    <d v="2020-09-22T00:00:00"/>
    <n v="1100"/>
    <n v="5"/>
    <x v="10"/>
    <n v="563"/>
    <n v="1"/>
    <n v="420"/>
    <s v="THEFT FROM MOTOR VEHICLE - PETTY ($950 &amp; UNDER)"/>
    <s v="0344 0386 1202 1300 1606"/>
    <n v="60"/>
    <s v="M"/>
    <s v="H"/>
    <n v="108"/>
    <s v="PARKING LOT"/>
    <m/>
    <m/>
    <s v="IC"/>
    <s v="Invest Cont"/>
    <n v="420"/>
    <m/>
    <m/>
    <m/>
    <s v="13TH                         ST"/>
    <s v="GAFFEY                       ST"/>
    <n v="33.732399999999998"/>
    <n v="-118.2924"/>
    <n v="0"/>
  </r>
  <r>
    <n v="200606265"/>
    <d v="2020-02-16T00:00:00"/>
    <d v="2020-02-13T00:00:00"/>
    <n v="1800"/>
    <n v="6"/>
    <x v="9"/>
    <n v="676"/>
    <n v="1"/>
    <n v="420"/>
    <s v="THEFT FROM MOTOR VEHICLE - PETTY ($950 &amp; UNDER)"/>
    <s v="1300 1601 0344 0352"/>
    <n v="44"/>
    <s v="F"/>
    <s v="W"/>
    <n v="108"/>
    <s v="PARKING LOT"/>
    <m/>
    <m/>
    <s v="IC"/>
    <s v="Invest Cont"/>
    <n v="420"/>
    <m/>
    <m/>
    <m/>
    <s v="700    EL CENTRO                    AV"/>
    <m/>
    <n v="34.083500000000001"/>
    <n v="-118.3244"/>
    <n v="0"/>
  </r>
  <r>
    <n v="200314964"/>
    <d v="2020-07-30T00:00:00"/>
    <d v="2020-07-30T00:00:00"/>
    <n v="2230"/>
    <n v="3"/>
    <x v="2"/>
    <n v="362"/>
    <n v="2"/>
    <n v="745"/>
    <s v="VANDALISM - MISDEAMEANOR ($399 OR UNDER)"/>
    <s v="0329 0360 0561 0913 1238 1242"/>
    <n v="66"/>
    <s v="F"/>
    <s v="B"/>
    <n v="502"/>
    <s v="MULTI-UNIT DWELLING (APARTMENT, DUPLEX, ETC)"/>
    <m/>
    <m/>
    <s v="IC"/>
    <s v="Invest Cont"/>
    <n v="745"/>
    <m/>
    <m/>
    <m/>
    <s v="4500    AUGUST                       ST"/>
    <m/>
    <n v="34.015999999999998"/>
    <n v="-118.3473"/>
    <n v="0"/>
  </r>
  <r>
    <n v="200807387"/>
    <d v="2020-03-15T00:00:00"/>
    <d v="2020-03-14T00:00:00"/>
    <n v="2000"/>
    <n v="8"/>
    <x v="12"/>
    <n v="855"/>
    <n v="1"/>
    <n v="420"/>
    <s v="THEFT FROM MOTOR VEHICLE - PETTY ($950 &amp; UNDER)"/>
    <s v="0344 1822 1606"/>
    <n v="41"/>
    <s v="F"/>
    <s v="W"/>
    <n v="123"/>
    <s v="PARKING UNDERGROUND/BUILDING"/>
    <m/>
    <m/>
    <s v="IC"/>
    <s v="Invest Cont"/>
    <n v="420"/>
    <m/>
    <m/>
    <m/>
    <s v="1400 S  BENTLEY                      AV"/>
    <m/>
    <n v="34.051900000000003"/>
    <n v="-118.4466"/>
    <n v="0"/>
  </r>
  <r>
    <n v="201215391"/>
    <d v="2020-06-26T00:00:00"/>
    <d v="2020-06-22T00:00:00"/>
    <n v="2100"/>
    <n v="12"/>
    <x v="8"/>
    <n v="1267"/>
    <n v="1"/>
    <n v="510"/>
    <s v="VEHICLE - STOLEN"/>
    <m/>
    <n v="0"/>
    <m/>
    <m/>
    <n v="101"/>
    <s v="STREET"/>
    <m/>
    <m/>
    <s v="IC"/>
    <s v="Invest Cont"/>
    <n v="510"/>
    <m/>
    <m/>
    <m/>
    <s v="FIGUEROA"/>
    <s v="84TH                         ST"/>
    <n v="33.963200000000001"/>
    <n v="-118.28270000000001"/>
    <n v="0"/>
  </r>
  <r>
    <n v="200411512"/>
    <d v="2020-08-06T00:00:00"/>
    <d v="2020-08-06T00:00:00"/>
    <n v="1000"/>
    <n v="4"/>
    <x v="4"/>
    <n v="421"/>
    <n v="2"/>
    <n v="627"/>
    <s v="CHILD ABUSE (PHYSICAL) - SIMPLE ASSAULT"/>
    <s v="0400 1258 1251 0553 0913 0416"/>
    <n v="8"/>
    <s v="M"/>
    <s v="H"/>
    <n v="501"/>
    <s v="SINGLE FAMILY DWELLING"/>
    <n v="400"/>
    <s v="STRONG-ARM (HANDS, FIST, FEET OR BODILY FORCE)"/>
    <s v="AO"/>
    <s v="Adult Other"/>
    <n v="627"/>
    <m/>
    <m/>
    <m/>
    <s v="400 S  AVENUE 20"/>
    <m/>
    <n v="34.0687"/>
    <n v="-118.2182"/>
    <n v="0"/>
  </r>
  <r>
    <n v="200412558"/>
    <d v="2020-09-08T00:00:00"/>
    <d v="2020-09-04T00:00:00"/>
    <n v="1430"/>
    <n v="4"/>
    <x v="4"/>
    <n v="424"/>
    <n v="1"/>
    <n v="330"/>
    <s v="BURGLARY FROM VEHICLE"/>
    <s v="0344 1302"/>
    <n v="0"/>
    <s v="M"/>
    <s v="W"/>
    <n v="109"/>
    <s v="PARK/PLAYGROUND"/>
    <m/>
    <m/>
    <s v="IC"/>
    <s v="Invest Cont"/>
    <n v="330"/>
    <m/>
    <m/>
    <m/>
    <s v="3500    VALLEY                       BL"/>
    <m/>
    <n v="34.07"/>
    <n v="-118.1998"/>
    <n v="0"/>
  </r>
  <r>
    <n v="200111320"/>
    <d v="2020-05-04T00:00:00"/>
    <d v="2020-05-04T00:00:00"/>
    <n v="1420"/>
    <n v="1"/>
    <x v="1"/>
    <n v="153"/>
    <n v="1"/>
    <n v="230"/>
    <s v="ASSAULT WITH DEADLY WEAPON, AGGRAVATED ASSAULT"/>
    <s v="0907 0913 1820 1810 2001 0334 0443 1218 2004"/>
    <n v="45"/>
    <s v="M"/>
    <s v="H"/>
    <n v="502"/>
    <s v="MULTI-UNIT DWELLING (APARTMENT, DUPLEX, ETC)"/>
    <n v="207"/>
    <s v="OTHER KNIFE"/>
    <s v="AO"/>
    <s v="Adult Other"/>
    <n v="230"/>
    <m/>
    <m/>
    <m/>
    <s v="500 S  SPRING                       ST"/>
    <m/>
    <n v="34.046700000000001"/>
    <n v="-118.252"/>
    <n v="0"/>
  </r>
  <r>
    <n v="200404303"/>
    <d v="2020-01-09T00:00:00"/>
    <d v="2020-01-08T00:00:00"/>
    <n v="2000"/>
    <n v="4"/>
    <x v="4"/>
    <n v="455"/>
    <n v="1"/>
    <n v="510"/>
    <s v="VEHICLE - STOLEN"/>
    <m/>
    <n v="0"/>
    <m/>
    <m/>
    <n v="101"/>
    <s v="STREET"/>
    <m/>
    <m/>
    <s v="IC"/>
    <s v="Invest Cont"/>
    <n v="510"/>
    <m/>
    <m/>
    <m/>
    <s v="600    CORNWELL                     ST"/>
    <m/>
    <n v="34.051499999999997"/>
    <n v="-118.2072"/>
    <n v="0"/>
  </r>
  <r>
    <n v="201000572"/>
    <d v="2020-02-26T00:00:00"/>
    <d v="2020-02-26T00:00:00"/>
    <n v="1400"/>
    <n v="10"/>
    <x v="11"/>
    <n v="1018"/>
    <n v="1"/>
    <n v="341"/>
    <s v="THEFT-GRAND ($950.01 &amp; OVER)EXCPT,GUNS,FOWL,LIVESTK,PROD"/>
    <s v="1822 0344"/>
    <n v="0"/>
    <s v="M"/>
    <s v="W"/>
    <n v="203"/>
    <s v="OTHER BUSINESS"/>
    <m/>
    <m/>
    <s v="IC"/>
    <s v="Invest Cont"/>
    <n v="341"/>
    <m/>
    <m/>
    <m/>
    <s v="16100    COHASSET                     ST"/>
    <m/>
    <n v="34.206600000000002"/>
    <n v="-118.4837"/>
    <n v="0"/>
  </r>
  <r>
    <n v="201105434"/>
    <d v="2020-02-02T00:00:00"/>
    <d v="2020-02-01T00:00:00"/>
    <n v="2330"/>
    <n v="11"/>
    <x v="7"/>
    <n v="1181"/>
    <n v="2"/>
    <n v="740"/>
    <s v="VANDALISM - FELONY ($400 &amp; OVER, ALL CHURCH VANDALISMS)"/>
    <s v="0329 1609"/>
    <n v="54"/>
    <s v="M"/>
    <s v="W"/>
    <n v="203"/>
    <s v="OTHER BUSINESS"/>
    <m/>
    <m/>
    <s v="IC"/>
    <s v="Invest Cont"/>
    <n v="740"/>
    <m/>
    <m/>
    <m/>
    <s v="2800 W  SUNSET                       BL"/>
    <m/>
    <n v="34.080800000000004"/>
    <n v="-118.2655"/>
    <n v="0"/>
  </r>
  <r>
    <n v="200510400"/>
    <d v="2020-06-09T00:00:00"/>
    <d v="2020-06-09T00:00:00"/>
    <n v="830"/>
    <n v="5"/>
    <x v="10"/>
    <n v="511"/>
    <n v="2"/>
    <n v="740"/>
    <s v="VANDALISM - FELONY ($400 &amp; OVER, ALL CHURCH VANDALISMS)"/>
    <s v="1266 0913 0603 0361 1300 0329"/>
    <n v="47"/>
    <s v="M"/>
    <s v="H"/>
    <n v="122"/>
    <s v="VEHICLE, PASSENGER/TRUCK"/>
    <m/>
    <m/>
    <s v="IC"/>
    <s v="Invest Cont"/>
    <n v="740"/>
    <m/>
    <m/>
    <m/>
    <s v="25600    BELLE PORTE                  AV"/>
    <m/>
    <n v="33.791499999999999"/>
    <n v="-118.30110000000001"/>
    <n v="0"/>
  </r>
  <r>
    <n v="200408565"/>
    <d v="2020-05-06T00:00:00"/>
    <d v="2020-05-06T00:00:00"/>
    <n v="702"/>
    <n v="4"/>
    <x v="4"/>
    <n v="499"/>
    <n v="1"/>
    <n v="440"/>
    <s v="THEFT PLAIN - PETTY ($950 &amp; UNDER)"/>
    <n v="325"/>
    <n v="30"/>
    <s v="M"/>
    <s v="H"/>
    <n v="402"/>
    <s v="MARKET"/>
    <m/>
    <m/>
    <s v="IC"/>
    <s v="Invest Cont"/>
    <n v="440"/>
    <m/>
    <m/>
    <m/>
    <s v="3600 E  OLYMPIC                      BL"/>
    <m/>
    <n v="34.018799999999999"/>
    <n v="-118.20099999999999"/>
    <n v="0"/>
  </r>
  <r>
    <n v="201217582"/>
    <d v="2020-08-01T00:00:00"/>
    <d v="2020-07-31T00:00:00"/>
    <n v="1300"/>
    <n v="12"/>
    <x v="8"/>
    <n v="1243"/>
    <n v="1"/>
    <n v="310"/>
    <s v="BURGLARY"/>
    <s v="0344 1822"/>
    <n v="31"/>
    <s v="M"/>
    <s v="B"/>
    <n v="501"/>
    <s v="SINGLE FAMILY DWELLING"/>
    <m/>
    <m/>
    <s v="IC"/>
    <s v="Invest Cont"/>
    <n v="310"/>
    <m/>
    <m/>
    <m/>
    <s v="6200 S  VAN NESS                     AV"/>
    <m/>
    <n v="33.9818"/>
    <n v="-118.3177"/>
    <n v="0"/>
  </r>
  <r>
    <n v="200517367"/>
    <d v="2020-12-02T00:00:00"/>
    <d v="2020-12-02T00:00:00"/>
    <n v="2155"/>
    <n v="5"/>
    <x v="10"/>
    <n v="563"/>
    <n v="2"/>
    <n v="901"/>
    <s v="VIOLATION OF RESTRAINING ORDER"/>
    <s v="1309 2038 2000 1814"/>
    <n v="32"/>
    <s v="F"/>
    <s v="W"/>
    <n v="502"/>
    <s v="MULTI-UNIT DWELLING (APARTMENT, DUPLEX, ETC)"/>
    <m/>
    <m/>
    <s v="AA"/>
    <s v="Adult Arrest"/>
    <n v="901"/>
    <m/>
    <m/>
    <m/>
    <s v="600 W  12TH                         ST"/>
    <m/>
    <n v="33.7333"/>
    <n v="-118.2906"/>
    <n v="1"/>
  </r>
  <r>
    <n v="200511258"/>
    <d v="2020-07-01T00:00:00"/>
    <d v="2020-06-30T00:00:00"/>
    <n v="2300"/>
    <n v="5"/>
    <x v="10"/>
    <n v="508"/>
    <n v="1"/>
    <n v="236"/>
    <s v="INTIMATE PARTNER - AGGRAVATED ASSAULT"/>
    <s v="0408 0432 0913 1241 1243 1813 2000"/>
    <n v="38"/>
    <s v="F"/>
    <s v="W"/>
    <n v="501"/>
    <s v="SINGLE FAMILY DWELLING"/>
    <n v="400"/>
    <s v="STRONG-ARM (HANDS, FIST, FEET OR BODILY FORCE)"/>
    <s v="AO"/>
    <s v="Adult Other"/>
    <n v="236"/>
    <m/>
    <m/>
    <m/>
    <s v="23400    PRESIDENT                    AV"/>
    <m/>
    <n v="33.812899999999999"/>
    <n v="-118.30710000000001"/>
    <n v="0"/>
  </r>
  <r>
    <n v="200511404"/>
    <d v="2020-07-04T00:00:00"/>
    <d v="2020-07-04T00:00:00"/>
    <n v="1605"/>
    <n v="5"/>
    <x v="10"/>
    <n v="569"/>
    <n v="2"/>
    <n v="745"/>
    <s v="VANDALISM - MISDEAMEANOR ($399 OR UNDER)"/>
    <s v="1300 1309 0329"/>
    <n v="21"/>
    <s v="M"/>
    <s v="H"/>
    <n v="122"/>
    <s v="VEHICLE, PASSENGER/TRUCK"/>
    <m/>
    <m/>
    <s v="IC"/>
    <s v="Invest Cont"/>
    <n v="745"/>
    <m/>
    <m/>
    <m/>
    <s v="HARBOR"/>
    <s v="MINER"/>
    <n v="33.729399999999998"/>
    <n v="-118.27979999999999"/>
    <n v="0"/>
  </r>
  <r>
    <n v="200310788"/>
    <d v="2020-05-03T00:00:00"/>
    <d v="2020-05-03T00:00:00"/>
    <n v="1410"/>
    <n v="3"/>
    <x v="2"/>
    <n v="379"/>
    <n v="2"/>
    <n v="626"/>
    <s v="INTIMATE PARTNER - SIMPLE ASSAULT"/>
    <s v="2000 1814 0416 0445"/>
    <n v="19"/>
    <s v="M"/>
    <s v="X"/>
    <n v="502"/>
    <s v="MULTI-UNIT DWELLING (APARTMENT, DUPLEX, ETC)"/>
    <n v="500"/>
    <s v="UNKNOWN WEAPON/OTHER WEAPON"/>
    <s v="IC"/>
    <s v="Invest Cont"/>
    <n v="626"/>
    <m/>
    <m/>
    <m/>
    <s v="1000 W  39TH                         ST"/>
    <m/>
    <n v="34.015500000000003"/>
    <n v="-118.2915"/>
    <n v="0"/>
  </r>
  <r>
    <n v="200617396"/>
    <d v="2020-10-30T00:00:00"/>
    <d v="2020-10-30T00:00:00"/>
    <n v="100"/>
    <n v="6"/>
    <x v="9"/>
    <n v="632"/>
    <n v="1"/>
    <n v="440"/>
    <s v="THEFT PLAIN - PETTY ($950 &amp; UNDER)"/>
    <s v="1607 1822 0344 0325"/>
    <n v="0"/>
    <s v="X"/>
    <s v="X"/>
    <n v="203"/>
    <s v="OTHER BUSINESS"/>
    <m/>
    <m/>
    <s v="IC"/>
    <s v="Invest Cont"/>
    <n v="440"/>
    <m/>
    <m/>
    <m/>
    <s v="7900 W  SUNSET                       BL"/>
    <m/>
    <n v="34.097999999999999"/>
    <n v="-118.3623"/>
    <n v="0"/>
  </r>
  <r>
    <n v="201218571"/>
    <d v="2020-08-14T00:00:00"/>
    <d v="2020-08-10T00:00:00"/>
    <n v="1730"/>
    <n v="12"/>
    <x v="8"/>
    <n v="1283"/>
    <n v="2"/>
    <n v="745"/>
    <s v="VANDALISM - MISDEAMEANOR ($399 OR UNDER)"/>
    <s v="0329 1822"/>
    <n v="49"/>
    <s v="F"/>
    <s v="H"/>
    <n v="501"/>
    <s v="SINGLE FAMILY DWELLING"/>
    <m/>
    <m/>
    <s v="IC"/>
    <s v="Invest Cont"/>
    <n v="745"/>
    <m/>
    <m/>
    <m/>
    <s v="2100 W  94TH                         ST"/>
    <m/>
    <n v="33.9512"/>
    <n v="-118.3145"/>
    <n v="0"/>
  </r>
  <r>
    <n v="201224050"/>
    <d v="2020-11-06T00:00:00"/>
    <d v="2020-11-06T00:00:00"/>
    <n v="2250"/>
    <n v="12"/>
    <x v="8"/>
    <n v="1239"/>
    <n v="1"/>
    <n v="251"/>
    <s v="SHOTS FIRED AT INHABITED DWELLING"/>
    <s v="1822 0216 0450"/>
    <n v="0"/>
    <s v="X"/>
    <s v="X"/>
    <n v="501"/>
    <s v="SINGLE FAMILY DWELLING"/>
    <n v="102"/>
    <s v="HAND GUN"/>
    <s v="IC"/>
    <s v="Invest Cont"/>
    <n v="251"/>
    <m/>
    <m/>
    <m/>
    <s v="600 W  61ST                         ST"/>
    <m/>
    <n v="33.984200000000001"/>
    <n v="-118.2856"/>
    <n v="0"/>
  </r>
  <r>
    <n v="201212928"/>
    <d v="2020-05-17T00:00:00"/>
    <d v="2020-05-17T00:00:00"/>
    <n v="210"/>
    <n v="12"/>
    <x v="8"/>
    <n v="1245"/>
    <n v="1"/>
    <n v="121"/>
    <s v="RAPE, FORCIBLE"/>
    <s v="1822 1402 1415 1259 2034 0537 1817 0409 0527 0547"/>
    <n v="14"/>
    <s v="F"/>
    <s v="B"/>
    <n v="501"/>
    <s v="SINGLE FAMILY DWELLING"/>
    <n v="400"/>
    <s v="STRONG-ARM (HANDS, FIST, FEET OR BODILY FORCE)"/>
    <s v="AA"/>
    <s v="Adult Arrest"/>
    <n v="121"/>
    <n v="812"/>
    <m/>
    <m/>
    <s v="1200 W  65TH                         PL"/>
    <m/>
    <n v="33.979900000000001"/>
    <n v="-118.2958"/>
    <n v="1"/>
  </r>
  <r>
    <n v="201222697"/>
    <d v="2020-10-15T00:00:00"/>
    <d v="2020-10-15T00:00:00"/>
    <n v="1500"/>
    <n v="12"/>
    <x v="8"/>
    <n v="1251"/>
    <n v="2"/>
    <n v="237"/>
    <s v="CHILD NEGLECT (SEE 300 W.I.C.)"/>
    <s v="0913 0553 1257"/>
    <n v="5"/>
    <s v="M"/>
    <s v="B"/>
    <n v="710"/>
    <s v="OTHER PREMISE"/>
    <m/>
    <m/>
    <s v="AO"/>
    <s v="Adult Other"/>
    <n v="237"/>
    <m/>
    <m/>
    <m/>
    <s v="7100    10TH                         AV"/>
    <m/>
    <n v="33.975099999999998"/>
    <n v="-118.328"/>
    <n v="0"/>
  </r>
  <r>
    <n v="200907120"/>
    <d v="2020-03-09T00:00:00"/>
    <d v="2020-03-08T00:00:00"/>
    <n v="1653"/>
    <n v="9"/>
    <x v="3"/>
    <n v="911"/>
    <n v="2"/>
    <n v="237"/>
    <s v="CHILD NEGLECT (SEE 300 W.I.C.)"/>
    <s v="1257 1310"/>
    <n v="2"/>
    <s v="M"/>
    <s v="W"/>
    <n v="108"/>
    <s v="PARKING LOT"/>
    <m/>
    <m/>
    <s v="AO"/>
    <s v="Adult Other"/>
    <n v="237"/>
    <m/>
    <m/>
    <m/>
    <s v="6400 N  SEPULVEDA                    BL"/>
    <m/>
    <n v="34.193800000000003"/>
    <n v="-118.47020000000001"/>
    <n v="0"/>
  </r>
  <r>
    <n v="200109947"/>
    <d v="2020-04-01T00:00:00"/>
    <d v="2020-04-01T00:00:00"/>
    <n v="1800"/>
    <n v="1"/>
    <x v="1"/>
    <n v="111"/>
    <n v="2"/>
    <n v="626"/>
    <s v="INTIMATE PARTNER - SIMPLE ASSAULT"/>
    <s v="0416 2000 1813 2002 1414"/>
    <n v="34"/>
    <s v="M"/>
    <s v="H"/>
    <n v="502"/>
    <s v="MULTI-UNIT DWELLING (APARTMENT, DUPLEX, ETC)"/>
    <n v="400"/>
    <s v="STRONG-ARM (HANDS, FIST, FEET OR BODILY FORCE)"/>
    <s v="AO"/>
    <s v="Adult Other"/>
    <n v="626"/>
    <m/>
    <m/>
    <m/>
    <s v="500 N  BROADWAY"/>
    <m/>
    <n v="34.058"/>
    <n v="-118.241"/>
    <n v="0"/>
  </r>
  <r>
    <n v="201117133"/>
    <d v="2020-12-31T00:00:00"/>
    <d v="2020-12-29T00:00:00"/>
    <n v="1400"/>
    <n v="11"/>
    <x v="7"/>
    <n v="1118"/>
    <n v="1"/>
    <n v="510"/>
    <s v="VEHICLE - STOLEN"/>
    <m/>
    <n v="0"/>
    <m/>
    <m/>
    <n v="101"/>
    <s v="STREET"/>
    <m/>
    <m/>
    <s v="IC"/>
    <s v="Invest Cont"/>
    <n v="510"/>
    <m/>
    <m/>
    <m/>
    <s v="5600    IRVINGTON                    PL"/>
    <m/>
    <n v="34.115200000000002"/>
    <n v="-118.1962"/>
    <n v="0"/>
  </r>
  <r>
    <n v="200119571"/>
    <d v="2020-10-16T00:00:00"/>
    <d v="2020-10-12T00:00:00"/>
    <n v="2210"/>
    <n v="1"/>
    <x v="1"/>
    <n v="101"/>
    <n v="2"/>
    <n v="354"/>
    <s v="THEFT OF IDENTITY"/>
    <n v="377"/>
    <n v="34"/>
    <s v="M"/>
    <s v="W"/>
    <n v="605"/>
    <s v="AUTOMATED TELLER MACHINE (ATM)"/>
    <m/>
    <m/>
    <s v="IC"/>
    <s v="Invest Cont"/>
    <n v="354"/>
    <m/>
    <m/>
    <m/>
    <s v="900    WHITE KNOLL                  DR"/>
    <m/>
    <n v="34.067100000000003"/>
    <n v="-118.2483"/>
    <n v="0"/>
  </r>
  <r>
    <n v="200808708"/>
    <d v="2020-04-25T00:00:00"/>
    <d v="2020-04-25T00:00:00"/>
    <n v="640"/>
    <n v="8"/>
    <x v="12"/>
    <n v="805"/>
    <n v="2"/>
    <n v="946"/>
    <s v="OTHER MISCELLANEOUS CRIME"/>
    <n v="1501"/>
    <n v="38"/>
    <s v="M"/>
    <s v="O"/>
    <n v="103"/>
    <s v="ALLEY"/>
    <m/>
    <m/>
    <s v="IC"/>
    <s v="Invest Cont"/>
    <n v="946"/>
    <m/>
    <m/>
    <m/>
    <s v="2200    LINDA FLORA                  DR"/>
    <m/>
    <n v="34.1126"/>
    <n v="-118.46469999999999"/>
    <n v="0"/>
  </r>
  <r>
    <n v="200805758"/>
    <d v="2020-02-10T00:00:00"/>
    <d v="2020-02-10T00:00:00"/>
    <n v="300"/>
    <n v="8"/>
    <x v="12"/>
    <n v="855"/>
    <n v="1"/>
    <n v="210"/>
    <s v="ROBBERY"/>
    <s v="1822 0344 0416 0400 0417 1206 0342 0429"/>
    <n v="27"/>
    <s v="M"/>
    <s v="H"/>
    <n v="102"/>
    <s v="SIDEWALK"/>
    <n v="400"/>
    <s v="STRONG-ARM (HANDS, FIST, FEET OR BODILY FORCE)"/>
    <s v="IC"/>
    <s v="Invest Cont"/>
    <n v="210"/>
    <m/>
    <m/>
    <m/>
    <s v="SANTA MONICA"/>
    <s v="VETERAN"/>
    <n v="34.048999999999999"/>
    <n v="-118.4402"/>
    <n v="0"/>
  </r>
  <r>
    <n v="201013142"/>
    <d v="2020-09-16T00:00:00"/>
    <d v="2020-09-16T00:00:00"/>
    <n v="1800"/>
    <n v="10"/>
    <x v="11"/>
    <n v="1017"/>
    <n v="2"/>
    <n v="624"/>
    <s v="BATTERY - SIMPLE ASSAULT"/>
    <s v="0913 0400 1202 0444 0416 0561 1206 1414"/>
    <n v="73"/>
    <s v="M"/>
    <s v="W"/>
    <n v="501"/>
    <s v="SINGLE FAMILY DWELLING"/>
    <n v="400"/>
    <s v="STRONG-ARM (HANDS, FIST, FEET OR BODILY FORCE)"/>
    <s v="AA"/>
    <s v="Adult Arrest"/>
    <n v="624"/>
    <m/>
    <m/>
    <m/>
    <s v="17200    LEADWELL                     ST"/>
    <m/>
    <n v="34.203899999999997"/>
    <n v="-118.5098"/>
    <n v="1"/>
  </r>
  <r>
    <n v="200506968"/>
    <d v="2020-03-10T00:00:00"/>
    <d v="2020-03-09T00:00:00"/>
    <n v="1700"/>
    <n v="5"/>
    <x v="10"/>
    <n v="528"/>
    <n v="1"/>
    <n v="420"/>
    <s v="THEFT FROM MOTOR VEHICLE - PETTY ($950 &amp; UNDER)"/>
    <m/>
    <n v="0"/>
    <m/>
    <m/>
    <n v="101"/>
    <s v="STREET"/>
    <m/>
    <m/>
    <s v="IC"/>
    <s v="Invest Cont"/>
    <n v="420"/>
    <m/>
    <m/>
    <m/>
    <s v="1200    SANFORD                      AV"/>
    <m/>
    <n v="33.787399999999998"/>
    <n v="-118.25069999999999"/>
    <n v="0"/>
  </r>
  <r>
    <n v="200312995"/>
    <d v="2020-06-21T00:00:00"/>
    <d v="2020-06-21T00:00:00"/>
    <n v="1910"/>
    <n v="3"/>
    <x v="2"/>
    <n v="363"/>
    <n v="1"/>
    <n v="510"/>
    <s v="VEHICLE - STOLEN"/>
    <m/>
    <n v="0"/>
    <m/>
    <m/>
    <n v="101"/>
    <s v="STREET"/>
    <m/>
    <m/>
    <s v="IC"/>
    <s v="Invest Cont"/>
    <n v="510"/>
    <m/>
    <m/>
    <m/>
    <s v="3600    COLISEUM                     PL"/>
    <m/>
    <n v="34.016500000000001"/>
    <n v="-118.3365"/>
    <n v="0"/>
  </r>
  <r>
    <n v="200511738"/>
    <d v="2020-07-12T00:00:00"/>
    <d v="2020-07-12T00:00:00"/>
    <n v="1050"/>
    <n v="5"/>
    <x v="10"/>
    <n v="587"/>
    <n v="2"/>
    <n v="740"/>
    <s v="VANDALISM - FELONY ($400 &amp; OVER, ALL CHURCH VANDALISMS)"/>
    <n v="329"/>
    <n v="59"/>
    <s v="M"/>
    <s v="H"/>
    <n v="501"/>
    <s v="SINGLE FAMILY DWELLING"/>
    <m/>
    <m/>
    <s v="AO"/>
    <s v="Adult Other"/>
    <n v="740"/>
    <m/>
    <m/>
    <m/>
    <s v="500 W  39TH                         ST"/>
    <m/>
    <n v="33.7087"/>
    <n v="-118.28789999999999"/>
    <n v="0"/>
  </r>
  <r>
    <n v="201205711"/>
    <d v="2020-01-24T00:00:00"/>
    <d v="2020-01-24T00:00:00"/>
    <n v="2300"/>
    <n v="12"/>
    <x v="8"/>
    <n v="1235"/>
    <n v="2"/>
    <n v="623"/>
    <s v="BATTERY POLICE (SIMPLE)"/>
    <s v="1212 0400 0416 0906"/>
    <n v="0"/>
    <s v="X"/>
    <s v="X"/>
    <n v="102"/>
    <s v="SIDEWALK"/>
    <n v="400"/>
    <s v="STRONG-ARM (HANDS, FIST, FEET OR BODILY FORCE)"/>
    <s v="IC"/>
    <s v="Invest Cont"/>
    <n v="623"/>
    <m/>
    <m/>
    <m/>
    <s v="SLAUSON                      AV"/>
    <s v="HALLDALE                     ST"/>
    <n v="33.989199999999997"/>
    <n v="-118.30240000000001"/>
    <n v="0"/>
  </r>
  <r>
    <n v="200811834"/>
    <d v="2020-07-13T00:00:00"/>
    <d v="2020-07-12T00:00:00"/>
    <n v="2230"/>
    <n v="8"/>
    <x v="12"/>
    <n v="808"/>
    <n v="2"/>
    <n v="740"/>
    <s v="VANDALISM - FELONY ($400 &amp; OVER, ALL CHURCH VANDALISMS)"/>
    <n v="329"/>
    <n v="34"/>
    <s v="F"/>
    <s v="W"/>
    <n v="121"/>
    <s v="YARD (RESIDENTIAL/BUSINESS)"/>
    <m/>
    <m/>
    <s v="IC"/>
    <s v="Invest Cont"/>
    <n v="740"/>
    <m/>
    <m/>
    <m/>
    <s v="2200    SAN YSIDRO                   DR"/>
    <m/>
    <n v="34.111400000000003"/>
    <n v="-118.42449999999999"/>
    <n v="0"/>
  </r>
  <r>
    <n v="200313933"/>
    <d v="2020-07-09T00:00:00"/>
    <d v="2020-07-09T00:00:00"/>
    <n v="440"/>
    <n v="3"/>
    <x v="2"/>
    <n v="335"/>
    <n v="1"/>
    <n v="421"/>
    <s v="THEFT FROM MOTOR VEHICLE - ATTEMPT"/>
    <s v="1822 1309 0329 0342"/>
    <n v="51"/>
    <s v="M"/>
    <s v="H"/>
    <n v="101"/>
    <s v="STREET"/>
    <m/>
    <m/>
    <s v="IC"/>
    <s v="Invest Cont"/>
    <n v="421"/>
    <m/>
    <m/>
    <m/>
    <s v="2300 W  29TH                         PL"/>
    <m/>
    <n v="34.028199999999998"/>
    <n v="-118.3177"/>
    <n v="0"/>
  </r>
  <r>
    <n v="200714734"/>
    <d v="2020-10-08T00:00:00"/>
    <d v="2020-10-07T00:00:00"/>
    <n v="1830"/>
    <n v="7"/>
    <x v="0"/>
    <n v="721"/>
    <n v="1"/>
    <n v="442"/>
    <s v="SHOPLIFTING - PETTY THEFT ($950 &amp; UNDER)"/>
    <s v="1309 0325 0104 1822"/>
    <n v="19"/>
    <s v="M"/>
    <s v="O"/>
    <n v="721"/>
    <s v="HIGH SCHOOL"/>
    <m/>
    <m/>
    <s v="IC"/>
    <s v="Invest Cont"/>
    <n v="442"/>
    <m/>
    <m/>
    <m/>
    <s v="8500    BEVERLY                      BL"/>
    <m/>
    <n v="34.076099999999997"/>
    <n v="-118.3772"/>
    <n v="0"/>
  </r>
  <r>
    <n v="200817912"/>
    <d v="2020-12-24T00:00:00"/>
    <d v="2020-12-24T00:00:00"/>
    <n v="1420"/>
    <n v="8"/>
    <x v="12"/>
    <n v="802"/>
    <n v="2"/>
    <n v="624"/>
    <s v="BATTERY - SIMPLE ASSAULT"/>
    <s v="0429 0444"/>
    <n v="51"/>
    <s v="F"/>
    <s v="W"/>
    <n v="101"/>
    <s v="STREET"/>
    <n v="400"/>
    <s v="STRONG-ARM (HANDS, FIST, FEET OR BODILY FORCE)"/>
    <s v="AO"/>
    <s v="Adult Other"/>
    <n v="624"/>
    <m/>
    <m/>
    <m/>
    <s v="15200    PALISADES VILLAGE            LN"/>
    <m/>
    <n v="34.046700000000001"/>
    <n v="-118.52419999999999"/>
    <n v="0"/>
  </r>
  <r>
    <n v="200213679"/>
    <d v="2020-08-13T00:00:00"/>
    <d v="2020-08-04T00:00:00"/>
    <n v="2100"/>
    <n v="2"/>
    <x v="5"/>
    <n v="269"/>
    <n v="1"/>
    <n v="648"/>
    <s v="ARSON"/>
    <m/>
    <n v="0"/>
    <s v="M"/>
    <s v="X"/>
    <n v="503"/>
    <s v="HOTEL"/>
    <m/>
    <m/>
    <s v="IC"/>
    <s v="Invest Cont"/>
    <n v="648"/>
    <m/>
    <m/>
    <m/>
    <s v="1200 W  7TH                          ST"/>
    <m/>
    <n v="34.051499999999997"/>
    <n v="-118.2658"/>
    <n v="0"/>
  </r>
  <r>
    <n v="200409703"/>
    <d v="2020-06-11T00:00:00"/>
    <d v="2020-06-10T00:00:00"/>
    <n v="1700"/>
    <n v="4"/>
    <x v="4"/>
    <n v="422"/>
    <n v="2"/>
    <n v="740"/>
    <s v="VANDALISM - FELONY ($400 &amp; OVER, ALL CHURCH VANDALISMS)"/>
    <n v="329"/>
    <n v="0"/>
    <s v="M"/>
    <s v="W"/>
    <n v="203"/>
    <s v="OTHER BUSINESS"/>
    <m/>
    <m/>
    <s v="IC"/>
    <s v="Invest Cont"/>
    <n v="740"/>
    <m/>
    <m/>
    <m/>
    <s v="3000 N  BROADWAY"/>
    <m/>
    <n v="34.073700000000002"/>
    <n v="-118.21040000000001"/>
    <n v="0"/>
  </r>
  <r>
    <n v="200113247"/>
    <d v="2020-06-10T00:00:00"/>
    <d v="2020-06-10T00:00:00"/>
    <n v="2145"/>
    <n v="1"/>
    <x v="1"/>
    <n v="143"/>
    <n v="2"/>
    <n v="740"/>
    <s v="VANDALISM - FELONY ($400 &amp; OVER, ALL CHURCH VANDALISMS)"/>
    <n v="329"/>
    <n v="0"/>
    <s v="X"/>
    <s v="X"/>
    <n v="248"/>
    <s v="CELL PHONE STORE"/>
    <n v="306"/>
    <s v="ROCK/THROWN OBJECT"/>
    <s v="IC"/>
    <s v="Invest Cont"/>
    <n v="740"/>
    <m/>
    <m/>
    <m/>
    <s v="400 S  BROADWAY"/>
    <m/>
    <n v="34.049500000000002"/>
    <n v="-118.24939999999999"/>
    <n v="0"/>
  </r>
  <r>
    <n v="201208475"/>
    <d v="2020-03-04T00:00:00"/>
    <d v="2020-03-04T00:00:00"/>
    <n v="1"/>
    <n v="12"/>
    <x v="8"/>
    <n v="1249"/>
    <n v="1"/>
    <n v="122"/>
    <s v="RAPE, ATTEMPTED"/>
    <s v="1402 1822 1262 0527"/>
    <n v="44"/>
    <s v="F"/>
    <s v="B"/>
    <n v="102"/>
    <s v="SIDEWALK"/>
    <n v="400"/>
    <s v="STRONG-ARM (HANDS, FIST, FEET OR BODILY FORCE)"/>
    <s v="AO"/>
    <s v="Adult Other"/>
    <n v="122"/>
    <n v="998"/>
    <m/>
    <m/>
    <s v="GAGE                         AV"/>
    <s v="FIGUEROA                     ST"/>
    <n v="33.982399999999998"/>
    <n v="-118.28270000000001"/>
    <n v="0"/>
  </r>
  <r>
    <n v="201205614"/>
    <d v="2020-01-23T00:00:00"/>
    <d v="2020-01-22T00:00:00"/>
    <n v="1026"/>
    <n v="12"/>
    <x v="8"/>
    <n v="1233"/>
    <n v="2"/>
    <n v="860"/>
    <s v="BATTERY WITH SEXUAL CONTACT"/>
    <s v="0913 0509 0522 0503 0541"/>
    <n v="50"/>
    <s v="F"/>
    <s v="O"/>
    <n v="517"/>
    <s v="MISSIONS/SHELTERS"/>
    <n v="400"/>
    <s v="STRONG-ARM (HANDS, FIST, FEET OR BODILY FORCE)"/>
    <s v="AA"/>
    <s v="Adult Arrest"/>
    <n v="860"/>
    <m/>
    <m/>
    <m/>
    <s v="5900 S  ST ANDREWS                   PL"/>
    <m/>
    <n v="33.986199999999997"/>
    <n v="-118.3111"/>
    <n v="1"/>
  </r>
  <r>
    <n v="200512884"/>
    <d v="2020-08-12T00:00:00"/>
    <d v="2020-08-07T00:00:00"/>
    <n v="2000"/>
    <n v="5"/>
    <x v="10"/>
    <n v="532"/>
    <n v="1"/>
    <n v="420"/>
    <s v="THEFT FROM MOTOR VEHICLE - PETTY ($950 &amp; UNDER)"/>
    <m/>
    <n v="0"/>
    <m/>
    <m/>
    <n v="101"/>
    <s v="STREET"/>
    <m/>
    <m/>
    <s v="IC"/>
    <s v="Invest Cont"/>
    <n v="420"/>
    <m/>
    <m/>
    <m/>
    <s v="1200    MCDONALD                     AV"/>
    <m/>
    <n v="33.7866"/>
    <n v="-118.2715"/>
    <n v="0"/>
  </r>
  <r>
    <n v="201224278"/>
    <d v="2020-11-11T00:00:00"/>
    <d v="2020-11-11T00:00:00"/>
    <n v="1130"/>
    <n v="12"/>
    <x v="8"/>
    <n v="1268"/>
    <n v="1"/>
    <n v="510"/>
    <s v="VEHICLE - STOLEN"/>
    <m/>
    <n v="0"/>
    <m/>
    <m/>
    <n v="101"/>
    <s v="STREET"/>
    <m/>
    <m/>
    <s v="IC"/>
    <s v="Invest Cont"/>
    <n v="510"/>
    <m/>
    <m/>
    <m/>
    <s v="200 E  80TH                         ST"/>
    <m/>
    <n v="33.966999999999999"/>
    <n v="-118.2717"/>
    <n v="0"/>
  </r>
  <r>
    <n v="201305119"/>
    <d v="2020-01-21T00:00:00"/>
    <d v="2020-01-19T00:00:00"/>
    <n v="1600"/>
    <n v="13"/>
    <x v="6"/>
    <n v="1325"/>
    <n v="1"/>
    <n v="510"/>
    <s v="VEHICLE - STOLEN"/>
    <m/>
    <n v="0"/>
    <m/>
    <m/>
    <n v="101"/>
    <s v="STREET"/>
    <m/>
    <m/>
    <s v="IC"/>
    <s v="Invest Cont"/>
    <n v="510"/>
    <m/>
    <m/>
    <m/>
    <s v="3200    BOAZ                         ST"/>
    <m/>
    <n v="34.014600000000002"/>
    <n v="-118.253"/>
    <n v="0"/>
  </r>
  <r>
    <n v="200320569"/>
    <d v="2020-11-17T00:00:00"/>
    <d v="2020-04-01T00:00:00"/>
    <n v="1200"/>
    <n v="3"/>
    <x v="2"/>
    <n v="311"/>
    <n v="2"/>
    <n v="810"/>
    <s v="SEX,UNLAWFUL(INC MUTUAL CONSENT, PENETRATION W/ FRGN OBJ"/>
    <s v="0913 0512 0527 1259 1251 1913 1823"/>
    <n v="16"/>
    <s v="F"/>
    <s v="B"/>
    <n v="501"/>
    <s v="SINGLE FAMILY DWELLING"/>
    <m/>
    <m/>
    <s v="AO"/>
    <s v="Adult Other"/>
    <n v="810"/>
    <m/>
    <m/>
    <m/>
    <s v="2900    HAUSER                       BL"/>
    <m/>
    <n v="34.027900000000002"/>
    <n v="-118.3644"/>
    <n v="0"/>
  </r>
  <r>
    <n v="200807713"/>
    <d v="2020-03-26T00:00:00"/>
    <d v="2020-03-26T00:00:00"/>
    <n v="340"/>
    <n v="8"/>
    <x v="12"/>
    <n v="882"/>
    <n v="1"/>
    <n v="510"/>
    <s v="VEHICLE - STOLEN"/>
    <m/>
    <n v="0"/>
    <m/>
    <m/>
    <n v="101"/>
    <s v="STREET"/>
    <m/>
    <m/>
    <s v="AO"/>
    <s v="Adult Other"/>
    <n v="510"/>
    <m/>
    <m/>
    <m/>
    <s v="11300 W  OLYMPIC                      BL"/>
    <m/>
    <n v="34.037799999999997"/>
    <n v="-118.4419"/>
    <n v="0"/>
  </r>
  <r>
    <n v="200407877"/>
    <d v="2020-04-16T00:00:00"/>
    <d v="2020-04-15T00:00:00"/>
    <n v="1700"/>
    <n v="4"/>
    <x v="4"/>
    <n v="406"/>
    <n v="1"/>
    <n v="330"/>
    <s v="BURGLARY FROM VEHICLE"/>
    <s v="1300 1302 0334"/>
    <n v="49"/>
    <s v="M"/>
    <s v="H"/>
    <n v="101"/>
    <s v="STREET"/>
    <m/>
    <m/>
    <s v="IC"/>
    <s v="Invest Cont"/>
    <n v="330"/>
    <m/>
    <m/>
    <m/>
    <s v="4200    VIA ARBOLADA"/>
    <m/>
    <n v="34.095999999999997"/>
    <n v="-118.185"/>
    <n v="0"/>
  </r>
  <r>
    <n v="200715314"/>
    <d v="2020-10-25T00:00:00"/>
    <d v="2020-10-25T00:00:00"/>
    <n v="1700"/>
    <n v="7"/>
    <x v="0"/>
    <n v="737"/>
    <n v="1"/>
    <n v="310"/>
    <s v="BURGLARY"/>
    <s v="0358 0344"/>
    <n v="58"/>
    <s v="M"/>
    <s v="A"/>
    <n v="501"/>
    <s v="SINGLE FAMILY DWELLING"/>
    <m/>
    <m/>
    <s v="IC"/>
    <s v="Invest Cont"/>
    <n v="310"/>
    <m/>
    <m/>
    <m/>
    <s v="300 S  SYCAMORE                     AV"/>
    <m/>
    <n v="34.066899999999997"/>
    <n v="-118.3429"/>
    <n v="0"/>
  </r>
  <r>
    <n v="200118585"/>
    <d v="2020-09-28T00:00:00"/>
    <d v="2020-09-28T00:00:00"/>
    <n v="105"/>
    <n v="1"/>
    <x v="1"/>
    <n v="132"/>
    <n v="1"/>
    <n v="510"/>
    <s v="VEHICLE - STOLEN"/>
    <m/>
    <n v="0"/>
    <m/>
    <m/>
    <n v="108"/>
    <s v="PARKING LOT"/>
    <m/>
    <m/>
    <s v="AO"/>
    <s v="Adult Other"/>
    <n v="510"/>
    <m/>
    <m/>
    <m/>
    <s v="200 S  HOPE                         ST"/>
    <m/>
    <n v="34.055500000000002"/>
    <n v="-118.25069999999999"/>
    <n v="0"/>
  </r>
  <r>
    <n v="200711402"/>
    <d v="2020-07-08T00:00:00"/>
    <d v="2020-06-16T00:00:00"/>
    <n v="150"/>
    <n v="7"/>
    <x v="0"/>
    <n v="747"/>
    <n v="2"/>
    <n v="354"/>
    <s v="THEFT OF IDENTITY"/>
    <n v="928"/>
    <n v="33"/>
    <s v="M"/>
    <s v="W"/>
    <n v="208"/>
    <s v="AUTO SALES LOT"/>
    <m/>
    <m/>
    <s v="IC"/>
    <s v="Invest Cont"/>
    <n v="354"/>
    <m/>
    <m/>
    <m/>
    <s v="1100 S  TREMAINE                     AV"/>
    <m/>
    <n v="34.053100000000001"/>
    <n v="-118.3391"/>
    <n v="0"/>
  </r>
  <r>
    <n v="200314341"/>
    <d v="2020-07-13T00:00:00"/>
    <d v="2020-07-02T00:00:00"/>
    <n v="900"/>
    <n v="3"/>
    <x v="2"/>
    <n v="335"/>
    <n v="1"/>
    <n v="330"/>
    <s v="BURGLARY FROM VEHICLE"/>
    <s v="1822 1605 0344 0385 1300 0329"/>
    <n v="32"/>
    <s v="F"/>
    <s v="H"/>
    <n v="122"/>
    <s v="VEHICLE, PASSENGER/TRUCK"/>
    <m/>
    <m/>
    <s v="IC"/>
    <s v="Invest Cont"/>
    <n v="330"/>
    <m/>
    <m/>
    <m/>
    <s v="2900    2ND                          AV"/>
    <m/>
    <n v="34.029000000000003"/>
    <n v="-118.3188"/>
    <n v="0"/>
  </r>
  <r>
    <n v="201116385"/>
    <d v="2020-12-07T00:00:00"/>
    <d v="2020-12-01T00:00:00"/>
    <n v="1106"/>
    <n v="11"/>
    <x v="7"/>
    <n v="1137"/>
    <n v="2"/>
    <n v="354"/>
    <s v="THEFT OF IDENTITY"/>
    <s v="1822 0929 0100"/>
    <n v="62"/>
    <s v="F"/>
    <s v="H"/>
    <n v="506"/>
    <s v="ABANDONED BUILDING ABANDONED HOUSE"/>
    <m/>
    <m/>
    <s v="IC"/>
    <s v="Invest Cont"/>
    <n v="354"/>
    <m/>
    <m/>
    <m/>
    <s v="300 N  AVENUE 52"/>
    <m/>
    <n v="34.108499999999999"/>
    <n v="-118.2011"/>
    <n v="0"/>
  </r>
  <r>
    <n v="201208356"/>
    <d v="2020-03-02T00:00:00"/>
    <d v="2020-03-02T00:00:00"/>
    <n v="700"/>
    <n v="12"/>
    <x v="8"/>
    <n v="1249"/>
    <n v="2"/>
    <n v="940"/>
    <s v="EXTORTION"/>
    <n v="1402"/>
    <n v="21"/>
    <s v="M"/>
    <s v="H"/>
    <n v="501"/>
    <s v="SINGLE FAMILY DWELLING"/>
    <m/>
    <m/>
    <s v="IC"/>
    <s v="Invest Cont"/>
    <n v="940"/>
    <m/>
    <m/>
    <m/>
    <s v="400 W  66TH                         ST"/>
    <m/>
    <n v="33.979799999999997"/>
    <n v="-118.2813"/>
    <n v="0"/>
  </r>
  <r>
    <n v="201220636"/>
    <d v="2020-09-13T00:00:00"/>
    <d v="2020-09-13T00:00:00"/>
    <n v="540"/>
    <n v="12"/>
    <x v="8"/>
    <n v="1218"/>
    <n v="2"/>
    <n v="745"/>
    <s v="VANDALISM - MISDEAMEANOR ($399 OR UNDER)"/>
    <n v="329"/>
    <n v="27"/>
    <s v="F"/>
    <s v="H"/>
    <n v="401"/>
    <s v="MINI-MART"/>
    <m/>
    <m/>
    <s v="IC"/>
    <s v="Invest Cont"/>
    <n v="745"/>
    <m/>
    <m/>
    <m/>
    <s v="5400 S  FIGUEROA                     ST"/>
    <m/>
    <n v="33.9923"/>
    <n v="-118.28700000000001"/>
    <n v="0"/>
  </r>
  <r>
    <n v="201008711"/>
    <d v="2020-05-05T00:00:00"/>
    <d v="2020-04-19T00:00:00"/>
    <n v="1100"/>
    <n v="10"/>
    <x v="11"/>
    <n v="1028"/>
    <n v="2"/>
    <n v="930"/>
    <s v="CRIMINAL THREATS - NO WEAPON DISPLAYED"/>
    <s v="0913 1804 0443 0601"/>
    <n v="56"/>
    <s v="M"/>
    <s v="B"/>
    <n v="502"/>
    <s v="MULTI-UNIT DWELLING (APARTMENT, DUPLEX, ETC)"/>
    <n v="511"/>
    <s v="VERBAL THREAT"/>
    <s v="AO"/>
    <s v="Adult Other"/>
    <n v="930"/>
    <m/>
    <m/>
    <m/>
    <s v="16800    VANOWEN                      ST"/>
    <m/>
    <n v="34.193899999999999"/>
    <n v="-118.49890000000001"/>
    <n v="0"/>
  </r>
  <r>
    <n v="200315155"/>
    <d v="2020-08-02T00:00:00"/>
    <d v="2020-08-02T00:00:00"/>
    <n v="530"/>
    <n v="3"/>
    <x v="2"/>
    <n v="363"/>
    <n v="2"/>
    <n v="900"/>
    <s v="VIOLATION OF COURT ORDER"/>
    <s v="2038 2000 1814"/>
    <n v="34"/>
    <s v="F"/>
    <s v="B"/>
    <n v="101"/>
    <s v="STREET"/>
    <m/>
    <m/>
    <s v="AA"/>
    <s v="Adult Arrest"/>
    <n v="900"/>
    <m/>
    <m/>
    <m/>
    <s v="PALMWOOD                     AV"/>
    <s v="BUCKINGHAM                   RD"/>
    <n v="34.014200000000002"/>
    <n v="-118.3446"/>
    <n v="1"/>
  </r>
  <r>
    <n v="200916809"/>
    <d v="2020-11-03T00:00:00"/>
    <d v="2020-11-03T00:00:00"/>
    <n v="2025"/>
    <n v="9"/>
    <x v="3"/>
    <n v="911"/>
    <n v="2"/>
    <n v="625"/>
    <s v="OTHER ASSAULT"/>
    <s v="2004 1822 1310 0356"/>
    <n v="37"/>
    <s v="M"/>
    <s v="H"/>
    <n v="108"/>
    <s v="PARKING LOT"/>
    <n v="500"/>
    <s v="UNKNOWN WEAPON/OTHER WEAPON"/>
    <s v="IC"/>
    <s v="Invest Cont"/>
    <n v="625"/>
    <m/>
    <m/>
    <m/>
    <s v="7100 N  SEPULVEDA                    BL"/>
    <m/>
    <n v="34.193800000000003"/>
    <n v="-118.47020000000001"/>
    <n v="0"/>
  </r>
  <r>
    <n v="200508783"/>
    <d v="2020-04-27T00:00:00"/>
    <d v="2020-04-27T00:00:00"/>
    <n v="335"/>
    <n v="5"/>
    <x v="10"/>
    <n v="528"/>
    <n v="2"/>
    <n v="434"/>
    <s v="FALSE IMPRISONMENT"/>
    <s v="1257 0400 1251 1814 2000 2024 0444 0913"/>
    <n v="16"/>
    <s v="F"/>
    <s v="H"/>
    <n v="501"/>
    <s v="SINGLE FAMILY DWELLING"/>
    <n v="400"/>
    <s v="STRONG-ARM (HANDS, FIST, FEET OR BODILY FORCE)"/>
    <s v="JA"/>
    <s v="Juv Arrest"/>
    <n v="434"/>
    <m/>
    <m/>
    <m/>
    <s v="1300 E  DENNI                        ST"/>
    <m/>
    <n v="33.785200000000003"/>
    <n v="-118.24769999999999"/>
    <n v="1"/>
  </r>
  <r>
    <n v="200906671"/>
    <d v="2020-02-28T00:00:00"/>
    <d v="2020-02-28T00:00:00"/>
    <n v="915"/>
    <n v="9"/>
    <x v="3"/>
    <n v="906"/>
    <n v="2"/>
    <n v="745"/>
    <s v="VANDALISM - MISDEAMEANOR ($399 OR UNDER)"/>
    <s v="0329 0561"/>
    <n v="58"/>
    <s v="F"/>
    <s v="H"/>
    <n v="501"/>
    <s v="SINGLE FAMILY DWELLING"/>
    <m/>
    <m/>
    <s v="AA"/>
    <s v="Adult Arrest"/>
    <n v="745"/>
    <m/>
    <m/>
    <m/>
    <s v="7300    LENNOX                       AV"/>
    <m/>
    <n v="34.203000000000003"/>
    <n v="-118.44580000000001"/>
    <n v="1"/>
  </r>
  <r>
    <n v="200105631"/>
    <d v="2020-01-24T00:00:00"/>
    <d v="2020-01-24T00:00:00"/>
    <n v="730"/>
    <n v="1"/>
    <x v="1"/>
    <n v="185"/>
    <n v="2"/>
    <n v="624"/>
    <s v="BATTERY - SIMPLE ASSAULT"/>
    <s v="1802 0444"/>
    <n v="52"/>
    <s v="F"/>
    <s v="H"/>
    <n v="203"/>
    <s v="OTHER BUSINESS"/>
    <n v="400"/>
    <s v="STRONG-ARM (HANDS, FIST, FEET OR BODILY FORCE)"/>
    <s v="AO"/>
    <s v="Adult Other"/>
    <n v="624"/>
    <m/>
    <m/>
    <m/>
    <s v="1100 S  MAIN                         ST"/>
    <m/>
    <n v="34.039099999999998"/>
    <n v="-118.2581"/>
    <n v="0"/>
  </r>
  <r>
    <n v="200808812"/>
    <d v="2020-04-28T00:00:00"/>
    <d v="2020-04-28T00:00:00"/>
    <n v="1115"/>
    <n v="8"/>
    <x v="12"/>
    <n v="859"/>
    <n v="2"/>
    <n v="888"/>
    <s v="TRESPASSING"/>
    <n v="603"/>
    <n v="66"/>
    <s v="F"/>
    <s v="W"/>
    <n v="502"/>
    <s v="MULTI-UNIT DWELLING (APARTMENT, DUPLEX, ETC)"/>
    <m/>
    <m/>
    <s v="AO"/>
    <s v="Adult Other"/>
    <n v="888"/>
    <m/>
    <m/>
    <m/>
    <s v="1400 S  SHENANDOAH                   ST"/>
    <m/>
    <n v="34.053899999999999"/>
    <n v="-118.3817"/>
    <n v="0"/>
  </r>
  <r>
    <n v="200817929"/>
    <d v="2020-12-26T00:00:00"/>
    <d v="2020-12-26T00:00:00"/>
    <n v="42"/>
    <n v="8"/>
    <x v="12"/>
    <n v="853"/>
    <n v="1"/>
    <n v="310"/>
    <s v="BURGLARY"/>
    <s v="1420 0325 0358 1607 1309 1822"/>
    <n v="0"/>
    <s v="X"/>
    <s v="X"/>
    <n v="301"/>
    <s v="GAS STATION"/>
    <m/>
    <m/>
    <s v="AA"/>
    <s v="Adult Arrest"/>
    <n v="310"/>
    <m/>
    <m/>
    <m/>
    <s v="11300    SANTA MONICA                 BL"/>
    <m/>
    <n v="34.046300000000002"/>
    <n v="-118.449"/>
    <n v="1"/>
  </r>
  <r>
    <n v="200311192"/>
    <d v="2020-05-11T00:00:00"/>
    <d v="2020-05-11T00:00:00"/>
    <n v="1910"/>
    <n v="3"/>
    <x v="2"/>
    <n v="398"/>
    <n v="1"/>
    <n v="210"/>
    <s v="ROBBERY"/>
    <s v="0342 0344 1822 1259 1309"/>
    <n v="17"/>
    <s v="F"/>
    <s v="H"/>
    <n v="101"/>
    <s v="STREET"/>
    <n v="113"/>
    <s v="SIMULATED GUN"/>
    <s v="AA"/>
    <s v="Adult Arrest"/>
    <n v="210"/>
    <m/>
    <m/>
    <m/>
    <s v="HOOVER                       ST"/>
    <s v="42ND                         ST"/>
    <n v="34.007399999999997"/>
    <n v="-118.2872"/>
    <n v="1"/>
  </r>
  <r>
    <n v="200110014"/>
    <d v="2020-04-03T00:00:00"/>
    <d v="2020-01-15T00:00:00"/>
    <n v="1640"/>
    <n v="1"/>
    <x v="1"/>
    <n v="163"/>
    <n v="1"/>
    <n v="440"/>
    <s v="THEFT PLAIN - PETTY ($950 &amp; UNDER)"/>
    <s v="0907 0344 1822"/>
    <n v="0"/>
    <s v="X"/>
    <s v="X"/>
    <n v="418"/>
    <m/>
    <m/>
    <m/>
    <s v="AO"/>
    <s v="Adult Other"/>
    <n v="440"/>
    <m/>
    <m/>
    <m/>
    <s v="700 S  BROADWAY"/>
    <m/>
    <n v="34.045200000000001"/>
    <n v="-118.2534"/>
    <n v="0"/>
  </r>
  <r>
    <n v="200505574"/>
    <d v="2020-02-07T00:00:00"/>
    <d v="2020-01-23T00:00:00"/>
    <n v="1200"/>
    <n v="5"/>
    <x v="10"/>
    <n v="524"/>
    <n v="2"/>
    <n v="354"/>
    <s v="THEFT OF IDENTITY"/>
    <n v="929"/>
    <n v="34"/>
    <s v="F"/>
    <s v="H"/>
    <n v="501"/>
    <s v="SINGLE FAMILY DWELLING"/>
    <m/>
    <m/>
    <s v="IC"/>
    <s v="Invest Cont"/>
    <n v="354"/>
    <m/>
    <m/>
    <m/>
    <s v="1000 W  E                            ST"/>
    <m/>
    <n v="33.774999999999999"/>
    <n v="-118.27379999999999"/>
    <n v="0"/>
  </r>
  <r>
    <n v="200513078"/>
    <d v="2020-08-17T00:00:00"/>
    <d v="2020-08-17T00:00:00"/>
    <n v="1030"/>
    <n v="5"/>
    <x v="10"/>
    <n v="567"/>
    <n v="2"/>
    <n v="624"/>
    <s v="BATTERY - SIMPLE ASSAULT"/>
    <s v="2029 0400 0913"/>
    <n v="25"/>
    <s v="M"/>
    <s v="H"/>
    <n v="502"/>
    <s v="MULTI-UNIT DWELLING (APARTMENT, DUPLEX, ETC)"/>
    <n v="400"/>
    <s v="STRONG-ARM (HANDS, FIST, FEET OR BODILY FORCE)"/>
    <s v="AO"/>
    <s v="Adult Other"/>
    <n v="624"/>
    <m/>
    <m/>
    <m/>
    <s v="1800 S  CRESCENT                     AV"/>
    <m/>
    <n v="33.728900000000003"/>
    <n v="-118.2846"/>
    <n v="0"/>
  </r>
  <r>
    <n v="200914717"/>
    <d v="2020-09-15T00:00:00"/>
    <d v="2020-09-14T00:00:00"/>
    <n v="2100"/>
    <n v="9"/>
    <x v="3"/>
    <n v="915"/>
    <n v="1"/>
    <n v="510"/>
    <s v="VEHICLE - STOLEN"/>
    <m/>
    <n v="0"/>
    <m/>
    <m/>
    <n v="101"/>
    <s v="STREET"/>
    <m/>
    <m/>
    <s v="IC"/>
    <s v="Invest Cont"/>
    <n v="510"/>
    <m/>
    <m/>
    <m/>
    <s v="14300    SHERMAN                      WY"/>
    <m/>
    <n v="34.2012"/>
    <n v="-118.44499999999999"/>
    <n v="0"/>
  </r>
  <r>
    <n v="201224236"/>
    <d v="2020-11-10T00:00:00"/>
    <d v="2020-10-07T00:00:00"/>
    <n v="2300"/>
    <n v="12"/>
    <x v="8"/>
    <n v="1203"/>
    <n v="1"/>
    <n v="210"/>
    <s v="ROBBERY"/>
    <s v="0913 0444 0429 0370 0344"/>
    <n v="69"/>
    <s v="F"/>
    <s v="B"/>
    <n v="301"/>
    <s v="GAS STATION"/>
    <n v="400"/>
    <s v="STRONG-ARM (HANDS, FIST, FEET OR BODILY FORCE)"/>
    <s v="IC"/>
    <s v="Invest Cont"/>
    <n v="210"/>
    <m/>
    <m/>
    <m/>
    <s v="4400 S  WESTERN                      AV"/>
    <m/>
    <n v="34.003300000000003"/>
    <n v="-118.30889999999999"/>
    <n v="0"/>
  </r>
  <r>
    <n v="200113352"/>
    <d v="2020-06-12T00:00:00"/>
    <d v="2020-05-30T00:00:00"/>
    <n v="115"/>
    <n v="1"/>
    <x v="1"/>
    <n v="162"/>
    <n v="1"/>
    <n v="310"/>
    <s v="BURGLARY"/>
    <s v="1420 1822 0344 1609 0329"/>
    <n v="0"/>
    <s v="F"/>
    <s v="H"/>
    <n v="403"/>
    <s v="DRUG STORE"/>
    <m/>
    <m/>
    <s v="AO"/>
    <s v="Adult Other"/>
    <n v="310"/>
    <m/>
    <m/>
    <m/>
    <s v="8TH"/>
    <s v="GRAND"/>
    <n v="34.045900000000003"/>
    <n v="-118.25790000000001"/>
    <n v="0"/>
  </r>
  <r>
    <n v="200505806"/>
    <d v="2020-02-12T00:00:00"/>
    <d v="2020-02-12T00:00:00"/>
    <n v="1130"/>
    <n v="5"/>
    <x v="10"/>
    <n v="504"/>
    <n v="1"/>
    <n v="210"/>
    <s v="ROBBERY"/>
    <s v="1309 1402 0344 0417 0390 0429 0342"/>
    <n v="55"/>
    <s v="F"/>
    <s v="W"/>
    <n v="108"/>
    <s v="PARKING LOT"/>
    <n v="400"/>
    <s v="STRONG-ARM (HANDS, FIST, FEET OR BODILY FORCE)"/>
    <s v="IC"/>
    <s v="Invest Cont"/>
    <n v="210"/>
    <n v="998"/>
    <m/>
    <m/>
    <s v="190TH                        ST"/>
    <s v="NORMANDIE                    AV"/>
    <n v="33.8583"/>
    <n v="-118.2993"/>
    <n v="0"/>
  </r>
  <r>
    <n v="200509569"/>
    <d v="2020-05-17T00:00:00"/>
    <d v="2020-05-17T00:00:00"/>
    <n v="1900"/>
    <n v="5"/>
    <x v="10"/>
    <n v="562"/>
    <n v="2"/>
    <n v="900"/>
    <s v="VIOLATION OF COURT ORDER"/>
    <n v="2038"/>
    <n v="7"/>
    <s v="M"/>
    <s v="B"/>
    <n v="502"/>
    <s v="MULTI-UNIT DWELLING (APARTMENT, DUPLEX, ETC)"/>
    <m/>
    <m/>
    <s v="AO"/>
    <s v="Adult Other"/>
    <n v="900"/>
    <m/>
    <m/>
    <m/>
    <s v="1100 W  18TH                         ST"/>
    <m/>
    <n v="33.727899999999998"/>
    <n v="-118.30119999999999"/>
    <n v="0"/>
  </r>
  <r>
    <n v="201005620"/>
    <d v="2020-02-05T00:00:00"/>
    <d v="2020-02-05T00:00:00"/>
    <n v="1"/>
    <n v="10"/>
    <x v="11"/>
    <n v="1004"/>
    <n v="1"/>
    <n v="330"/>
    <s v="BURGLARY FROM VEHICLE"/>
    <s v="0344 1609 1822"/>
    <n v="56"/>
    <s v="M"/>
    <s v="O"/>
    <n v="108"/>
    <s v="PARKING LOT"/>
    <m/>
    <m/>
    <s v="IC"/>
    <s v="Invest Cont"/>
    <n v="330"/>
    <m/>
    <m/>
    <m/>
    <s v="18100    SATICOY                      ST"/>
    <m/>
    <n v="34.214599999999997"/>
    <n v="-118.5317"/>
    <n v="0"/>
  </r>
  <r>
    <n v="200409862"/>
    <d v="2020-06-17T00:00:00"/>
    <d v="2020-06-16T00:00:00"/>
    <n v="2200"/>
    <n v="4"/>
    <x v="4"/>
    <n v="409"/>
    <n v="1"/>
    <n v="510"/>
    <s v="VEHICLE - STOLEN"/>
    <m/>
    <n v="0"/>
    <m/>
    <m/>
    <n v="101"/>
    <s v="STREET"/>
    <m/>
    <m/>
    <s v="IC"/>
    <s v="Invest Cont"/>
    <n v="510"/>
    <m/>
    <m/>
    <m/>
    <s v="4300    MAYCREST                     AV"/>
    <m/>
    <n v="34.094200000000001"/>
    <n v="-118.1613"/>
    <n v="0"/>
  </r>
  <r>
    <n v="200320943"/>
    <d v="2020-11-26T00:00:00"/>
    <d v="2020-11-26T00:00:00"/>
    <n v="920"/>
    <n v="3"/>
    <x v="2"/>
    <n v="396"/>
    <n v="2"/>
    <n v="626"/>
    <s v="INTIMATE PARTNER - SIMPLE ASSAULT"/>
    <s v="0329 0400 0444 0913 1243 1309 1813 1814 2000"/>
    <n v="34"/>
    <s v="F"/>
    <s v="B"/>
    <n v="502"/>
    <s v="MULTI-UNIT DWELLING (APARTMENT, DUPLEX, ETC)"/>
    <n v="400"/>
    <s v="STRONG-ARM (HANDS, FIST, FEET OR BODILY FORCE)"/>
    <s v="IC"/>
    <s v="Invest Cont"/>
    <n v="626"/>
    <m/>
    <m/>
    <m/>
    <s v="800 W  42ND                         PL"/>
    <m/>
    <n v="34.006399999999999"/>
    <n v="-118.28789999999999"/>
    <n v="0"/>
  </r>
  <r>
    <n v="201212439"/>
    <d v="2020-05-08T00:00:00"/>
    <d v="2020-03-12T00:00:00"/>
    <n v="1000"/>
    <n v="12"/>
    <x v="8"/>
    <n v="1203"/>
    <n v="2"/>
    <n v="845"/>
    <s v="SEX OFFENDER REGISTRANT OUT OF COMPLIANCE"/>
    <s v="2038 0913"/>
    <n v="0"/>
    <s v="X"/>
    <s v="X"/>
    <n v="726"/>
    <s v="POLICE FACILITY"/>
    <m/>
    <m/>
    <s v="IC"/>
    <s v="Invest Cont"/>
    <n v="845"/>
    <m/>
    <m/>
    <m/>
    <s v="1700 W  45TH                         ST"/>
    <m/>
    <n v="34.002800000000001"/>
    <n v="-118.30889999999999"/>
    <n v="0"/>
  </r>
  <r>
    <n v="200212800"/>
    <d v="2020-07-20T00:00:00"/>
    <d v="2020-07-20T00:00:00"/>
    <n v="920"/>
    <n v="2"/>
    <x v="5"/>
    <n v="236"/>
    <n v="2"/>
    <n v="900"/>
    <s v="VIOLATION OF COURT ORDER"/>
    <s v="2000 2038 1814"/>
    <n v="30"/>
    <s v="F"/>
    <s v="H"/>
    <n v="502"/>
    <s v="MULTI-UNIT DWELLING (APARTMENT, DUPLEX, ETC)"/>
    <m/>
    <m/>
    <s v="AO"/>
    <s v="Adult Other"/>
    <n v="900"/>
    <m/>
    <m/>
    <m/>
    <s v="1900    MIRAMAR                      ST"/>
    <m/>
    <n v="34.063200000000002"/>
    <n v="-118.2694"/>
    <n v="0"/>
  </r>
  <r>
    <n v="200509611"/>
    <d v="2020-05-18T00:00:00"/>
    <d v="2020-05-17T00:00:00"/>
    <n v="1800"/>
    <n v="5"/>
    <x v="10"/>
    <n v="513"/>
    <n v="1"/>
    <n v="648"/>
    <s v="ARSON"/>
    <n v="1501"/>
    <n v="28"/>
    <s v="F"/>
    <s v="B"/>
    <n v="102"/>
    <s v="SIDEWALK"/>
    <m/>
    <m/>
    <s v="IC"/>
    <s v="Invest Cont"/>
    <n v="648"/>
    <m/>
    <m/>
    <m/>
    <s v="1100    256TH                        ST"/>
    <m/>
    <n v="33.791899999999998"/>
    <n v="-118.2959"/>
    <n v="0"/>
  </r>
  <r>
    <n v="200609972"/>
    <d v="2020-05-07T00:00:00"/>
    <d v="2020-05-07T00:00:00"/>
    <n v="1"/>
    <n v="6"/>
    <x v="9"/>
    <n v="636"/>
    <n v="1"/>
    <n v="331"/>
    <s v="THEFT FROM MOTOR VEHICLE - GRAND ($950.01 AND OVER)"/>
    <n v="344"/>
    <n v="22"/>
    <s v="M"/>
    <s v="B"/>
    <n v="101"/>
    <s v="STREET"/>
    <m/>
    <m/>
    <s v="IC"/>
    <s v="Invest Cont"/>
    <n v="331"/>
    <m/>
    <m/>
    <m/>
    <s v="CHEROKEE"/>
    <s v="HOLLYWOOD"/>
    <n v="34.101599999999998"/>
    <n v="-118.3348"/>
    <n v="0"/>
  </r>
  <r>
    <n v="200408639"/>
    <d v="2020-05-08T00:00:00"/>
    <d v="2020-05-08T00:00:00"/>
    <n v="1715"/>
    <n v="4"/>
    <x v="4"/>
    <n v="499"/>
    <n v="1"/>
    <n v="510"/>
    <s v="VEHICLE - STOLEN"/>
    <m/>
    <n v="0"/>
    <m/>
    <m/>
    <n v="101"/>
    <s v="STREET"/>
    <m/>
    <m/>
    <s v="IC"/>
    <s v="Invest Cont"/>
    <n v="510"/>
    <m/>
    <m/>
    <m/>
    <s v="3500    UNION PACIFIC                AV"/>
    <m/>
    <n v="34.016599999999997"/>
    <n v="-118.2028"/>
    <n v="0"/>
  </r>
  <r>
    <n v="200215073"/>
    <d v="2020-09-15T00:00:00"/>
    <d v="2020-09-15T00:00:00"/>
    <n v="1550"/>
    <n v="2"/>
    <x v="5"/>
    <n v="269"/>
    <n v="2"/>
    <n v="888"/>
    <s v="TRESPASSING"/>
    <s v="1822 0100"/>
    <n v="0"/>
    <s v="X"/>
    <s v="X"/>
    <n v="502"/>
    <s v="MULTI-UNIT DWELLING (APARTMENT, DUPLEX, ETC)"/>
    <m/>
    <m/>
    <s v="IC"/>
    <s v="Invest Cont"/>
    <n v="888"/>
    <m/>
    <m/>
    <m/>
    <s v="1200 W  8TH                          ST"/>
    <m/>
    <n v="34.049599999999998"/>
    <n v="-118.2677"/>
    <n v="0"/>
  </r>
  <r>
    <n v="200213072"/>
    <d v="2020-07-27T00:00:00"/>
    <d v="2020-07-27T00:00:00"/>
    <n v="1608"/>
    <n v="2"/>
    <x v="5"/>
    <n v="249"/>
    <n v="2"/>
    <n v="860"/>
    <s v="BATTERY WITH SEXUAL CONTACT"/>
    <s v="0522 1822 0416"/>
    <n v="34"/>
    <s v="F"/>
    <s v="B"/>
    <n v="728"/>
    <s v="ELEVATOR"/>
    <n v="400"/>
    <s v="STRONG-ARM (HANDS, FIST, FEET OR BODILY FORCE)"/>
    <s v="IC"/>
    <s v="Invest Cont"/>
    <n v="860"/>
    <m/>
    <m/>
    <m/>
    <s v="1100 W  6TH                          ST"/>
    <m/>
    <n v="34.054099999999998"/>
    <n v="-118.2621"/>
    <n v="0"/>
  </r>
  <r>
    <n v="200206469"/>
    <d v="2020-02-19T00:00:00"/>
    <d v="2020-02-18T00:00:00"/>
    <n v="2130"/>
    <n v="2"/>
    <x v="5"/>
    <n v="237"/>
    <n v="1"/>
    <n v="230"/>
    <s v="ASSAULT WITH DEADLY WEAPON, AGGRAVATED ASSAULT"/>
    <s v="0416 0444 0913 1817 2004"/>
    <n v="23"/>
    <s v="F"/>
    <s v="B"/>
    <n v="502"/>
    <s v="MULTI-UNIT DWELLING (APARTMENT, DUPLEX, ETC)"/>
    <n v="400"/>
    <s v="STRONG-ARM (HANDS, FIST, FEET OR BODILY FORCE)"/>
    <s v="AO"/>
    <s v="Adult Other"/>
    <n v="230"/>
    <m/>
    <m/>
    <m/>
    <s v="200    WITMER                       ST"/>
    <m/>
    <n v="34.061"/>
    <n v="-118.2615"/>
    <n v="0"/>
  </r>
  <r>
    <n v="201304287"/>
    <d v="2020-01-06T00:00:00"/>
    <d v="2020-01-06T00:00:00"/>
    <n v="1140"/>
    <n v="13"/>
    <x v="6"/>
    <n v="1381"/>
    <n v="1"/>
    <n v="520"/>
    <s v="VEHICLE - ATTEMPT STOLEN"/>
    <s v="1310 0400 1302 1225"/>
    <n v="54"/>
    <s v="M"/>
    <s v="B"/>
    <n v="101"/>
    <s v="STREET"/>
    <n v="400"/>
    <s v="STRONG-ARM (HANDS, FIST, FEET OR BODILY FORCE)"/>
    <s v="AO"/>
    <s v="Adult Other"/>
    <n v="520"/>
    <m/>
    <m/>
    <m/>
    <s v="61ST                         ST"/>
    <s v="BROADWAY"/>
    <n v="33.984200000000001"/>
    <n v="-118.2783"/>
    <n v="0"/>
  </r>
  <r>
    <n v="201011864"/>
    <d v="2020-08-09T00:00:00"/>
    <d v="2020-08-08T00:00:00"/>
    <n v="2130"/>
    <n v="10"/>
    <x v="11"/>
    <n v="1049"/>
    <n v="1"/>
    <n v="210"/>
    <s v="ROBBERY"/>
    <s v="1822 0334 0345 0355"/>
    <n v="17"/>
    <s v="M"/>
    <s v="W"/>
    <n v="109"/>
    <s v="PARK/PLAYGROUND"/>
    <n v="200"/>
    <s v="KNIFE WITH BLADE 6INCHES OR LESS"/>
    <s v="IC"/>
    <s v="Invest Cont"/>
    <n v="210"/>
    <m/>
    <m/>
    <m/>
    <s v="6300    WOODLEY                      AV"/>
    <m/>
    <n v="34.182200000000002"/>
    <n v="-118.4836"/>
    <n v="0"/>
  </r>
  <r>
    <n v="200805480"/>
    <d v="2020-02-03T00:00:00"/>
    <d v="2020-02-02T00:00:00"/>
    <n v="2127"/>
    <n v="8"/>
    <x v="12"/>
    <n v="885"/>
    <n v="1"/>
    <n v="310"/>
    <s v="BURGLARY"/>
    <s v="0358 0321 0344 0352 1221 1822"/>
    <n v="32"/>
    <s v="F"/>
    <s v="W"/>
    <n v="501"/>
    <s v="SINGLE FAMILY DWELLING"/>
    <m/>
    <m/>
    <s v="IC"/>
    <s v="Invest Cont"/>
    <n v="310"/>
    <m/>
    <m/>
    <m/>
    <s v="2500    PATRICIA                     AV"/>
    <m/>
    <n v="34.042999999999999"/>
    <n v="-118.4173"/>
    <n v="0"/>
  </r>
  <r>
    <n v="200211015"/>
    <d v="2020-06-06T00:00:00"/>
    <d v="2020-06-06T00:00:00"/>
    <n v="800"/>
    <n v="2"/>
    <x v="5"/>
    <n v="235"/>
    <n v="1"/>
    <n v="510"/>
    <s v="VEHICLE - STOLEN"/>
    <m/>
    <n v="0"/>
    <m/>
    <m/>
    <n v="101"/>
    <s v="STREET"/>
    <m/>
    <m/>
    <s v="IC"/>
    <s v="Invest Cont"/>
    <n v="510"/>
    <m/>
    <m/>
    <m/>
    <s v="200 N  PARK VIEW                    ST"/>
    <m/>
    <n v="34.069800000000001"/>
    <n v="-118.273"/>
    <n v="0"/>
  </r>
  <r>
    <n v="201225072"/>
    <d v="2020-11-23T00:00:00"/>
    <d v="2020-11-23T00:00:00"/>
    <n v="845"/>
    <n v="12"/>
    <x v="8"/>
    <n v="1239"/>
    <n v="2"/>
    <n v="888"/>
    <s v="TRESPASSING"/>
    <m/>
    <n v="50"/>
    <s v="M"/>
    <s v="H"/>
    <n v="502"/>
    <s v="MULTI-UNIT DWELLING (APARTMENT, DUPLEX, ETC)"/>
    <m/>
    <m/>
    <s v="IC"/>
    <s v="Invest Cont"/>
    <n v="888"/>
    <m/>
    <m/>
    <m/>
    <s v="6100 S  FIGUEROA                     ST"/>
    <m/>
    <n v="33.983699999999999"/>
    <n v="-118.28270000000001"/>
    <n v="0"/>
  </r>
  <r>
    <n v="201110100"/>
    <d v="2020-06-05T00:00:00"/>
    <d v="2020-06-03T00:00:00"/>
    <n v="1135"/>
    <n v="11"/>
    <x v="7"/>
    <n v="1177"/>
    <n v="1"/>
    <n v="331"/>
    <s v="THEFT FROM MOTOR VEHICLE - GRAND ($950.01 AND OVER)"/>
    <s v="0344 0386"/>
    <n v="39"/>
    <s v="M"/>
    <s v="H"/>
    <n v="509"/>
    <s v="MOBILE HOME/TRAILERS/CONSTRUCTION TRAILERS/RV'S/MOTORHOME"/>
    <m/>
    <m/>
    <s v="IC"/>
    <s v="Invest Cont"/>
    <n v="331"/>
    <m/>
    <m/>
    <m/>
    <s v="600 N  SAN FERNANDO                 RD"/>
    <m/>
    <n v="34.086199999999998"/>
    <n v="-118.2257"/>
    <n v="0"/>
  </r>
  <r>
    <n v="200307845"/>
    <d v="2020-03-03T00:00:00"/>
    <d v="2020-03-03T00:00:00"/>
    <n v="650"/>
    <n v="3"/>
    <x v="2"/>
    <n v="328"/>
    <n v="1"/>
    <n v="330"/>
    <s v="BURGLARY FROM VEHICLE"/>
    <s v="0344 0321 1601 0377 0352 1300"/>
    <n v="36"/>
    <s v="M"/>
    <s v="O"/>
    <n v="123"/>
    <s v="PARKING UNDERGROUND/BUILDING"/>
    <m/>
    <m/>
    <s v="IC"/>
    <s v="Invest Cont"/>
    <n v="330"/>
    <m/>
    <m/>
    <m/>
    <s v="3300 S  FIGUEROA                     ST"/>
    <m/>
    <n v="34.026800000000001"/>
    <n v="-118.2808"/>
    <n v="0"/>
  </r>
  <r>
    <n v="200409195"/>
    <d v="2020-05-25T00:00:00"/>
    <d v="2020-05-24T00:00:00"/>
    <n v="2120"/>
    <n v="4"/>
    <x v="4"/>
    <n v="497"/>
    <n v="1"/>
    <n v="220"/>
    <s v="ATTEMPTED ROBBERY"/>
    <s v="0913 0561 0443 0337 2004 1218"/>
    <n v="55"/>
    <s v="F"/>
    <s v="H"/>
    <n v="509"/>
    <s v="MOBILE HOME/TRAILERS/CONSTRUCTION TRAILERS/RV'S/MOTORHOME"/>
    <n v="511"/>
    <s v="VERBAL THREAT"/>
    <s v="AO"/>
    <s v="Adult Other"/>
    <n v="220"/>
    <m/>
    <m/>
    <m/>
    <s v="3400 E  PICO                         BL"/>
    <m/>
    <n v="34.018000000000001"/>
    <n v="-118.20650000000001"/>
    <n v="0"/>
  </r>
  <r>
    <n v="200120530"/>
    <d v="2020-11-04T00:00:00"/>
    <d v="2020-11-03T00:00:00"/>
    <n v="1515"/>
    <n v="1"/>
    <x v="1"/>
    <n v="159"/>
    <n v="1"/>
    <n v="510"/>
    <s v="VEHICLE - STOLEN"/>
    <m/>
    <n v="0"/>
    <m/>
    <m/>
    <n v="101"/>
    <s v="STREET"/>
    <m/>
    <m/>
    <s v="IC"/>
    <s v="Invest Cont"/>
    <n v="510"/>
    <m/>
    <m/>
    <m/>
    <s v="600    MILL                         ST"/>
    <m/>
    <n v="34.037999999999997"/>
    <n v="-118.2345"/>
    <n v="0"/>
  </r>
  <r>
    <n v="200906934"/>
    <d v="2020-03-05T00:00:00"/>
    <d v="2020-03-04T00:00:00"/>
    <n v="1940"/>
    <n v="9"/>
    <x v="3"/>
    <n v="963"/>
    <n v="1"/>
    <n v="230"/>
    <s v="ASSAULT WITH DEADLY WEAPON, AGGRAVATED ASSAULT"/>
    <s v="1414 0416 0561 0913 1202 1402 0411"/>
    <n v="67"/>
    <s v="M"/>
    <s v="O"/>
    <n v="102"/>
    <s v="SIDEWALK"/>
    <n v="205"/>
    <s v="KITCHEN KNIFE"/>
    <s v="AA"/>
    <s v="Adult Arrest"/>
    <n v="230"/>
    <n v="998"/>
    <m/>
    <m/>
    <s v="14600    HESBY                        ST"/>
    <m/>
    <n v="34.162199999999999"/>
    <n v="-118.4508"/>
    <n v="1"/>
  </r>
  <r>
    <n v="201212560"/>
    <d v="2020-05-11T00:00:00"/>
    <d v="2020-05-10T00:00:00"/>
    <n v="1700"/>
    <n v="12"/>
    <x v="8"/>
    <n v="1293"/>
    <n v="1"/>
    <n v="510"/>
    <s v="VEHICLE - STOLEN"/>
    <m/>
    <n v="0"/>
    <m/>
    <m/>
    <n v="101"/>
    <s v="STREET"/>
    <m/>
    <m/>
    <s v="IC"/>
    <s v="Invest Cont"/>
    <n v="510"/>
    <m/>
    <m/>
    <m/>
    <s v="WESTERN"/>
    <s v="104TH                        ST"/>
    <n v="33.940899999999999"/>
    <n v="-118.309"/>
    <n v="0"/>
  </r>
  <r>
    <n v="201109057"/>
    <d v="2020-05-05T00:00:00"/>
    <d v="2020-04-24T00:00:00"/>
    <n v="1100"/>
    <n v="11"/>
    <x v="7"/>
    <n v="1161"/>
    <n v="1"/>
    <n v="330"/>
    <s v="BURGLARY FROM VEHICLE"/>
    <n v="344"/>
    <n v="39"/>
    <s v="F"/>
    <s v="F"/>
    <n v="101"/>
    <s v="STREET"/>
    <m/>
    <m/>
    <s v="IC"/>
    <s v="Invest Cont"/>
    <n v="330"/>
    <m/>
    <m/>
    <m/>
    <s v="1200 N  MARIPOSA                     AV"/>
    <m/>
    <n v="34.0931"/>
    <n v="-118.29940000000001"/>
    <n v="0"/>
  </r>
  <r>
    <n v="201014973"/>
    <d v="2020-11-10T00:00:00"/>
    <d v="2020-05-01T00:00:00"/>
    <n v="1200"/>
    <n v="10"/>
    <x v="11"/>
    <n v="1019"/>
    <n v="2"/>
    <n v="810"/>
    <s v="SEX,UNLAWFUL(INC MUTUAL CONSENT, PENETRATION W/ FRGN OBJ"/>
    <s v="1259 0913 1814 0533 1276 0500"/>
    <n v="16"/>
    <s v="F"/>
    <s v="H"/>
    <n v="501"/>
    <s v="SINGLE FAMILY DWELLING"/>
    <m/>
    <m/>
    <s v="AO"/>
    <s v="Adult Other"/>
    <n v="810"/>
    <m/>
    <m/>
    <m/>
    <s v="7400    HASKELL                      AV"/>
    <m/>
    <n v="34.204799999999999"/>
    <n v="-118.47490000000001"/>
    <n v="0"/>
  </r>
  <r>
    <n v="201214233"/>
    <d v="2020-06-06T00:00:00"/>
    <d v="2020-06-06T00:00:00"/>
    <n v="1530"/>
    <n v="12"/>
    <x v="8"/>
    <n v="1257"/>
    <n v="1"/>
    <n v="331"/>
    <s v="THEFT FROM MOTOR VEHICLE - GRAND ($950.01 AND OVER)"/>
    <s v="0344 0385 1822"/>
    <n v="30"/>
    <s v="F"/>
    <s v="B"/>
    <n v="101"/>
    <s v="STREET"/>
    <m/>
    <m/>
    <s v="IC"/>
    <s v="Invest Cont"/>
    <n v="331"/>
    <m/>
    <m/>
    <m/>
    <s v="GRAND                        AV"/>
    <s v="79TH                         ST"/>
    <n v="33.9679"/>
    <n v="-118.2803"/>
    <n v="0"/>
  </r>
  <r>
    <n v="201216579"/>
    <d v="2020-07-15T00:00:00"/>
    <d v="2020-07-15T00:00:00"/>
    <n v="1100"/>
    <n v="12"/>
    <x v="8"/>
    <n v="1245"/>
    <n v="1"/>
    <n v="236"/>
    <s v="INTIMATE PARTNER - AGGRAVATED ASSAULT"/>
    <s v="0913 2000 1814 0400 0416 0408"/>
    <n v="29"/>
    <s v="F"/>
    <s v="B"/>
    <n v="101"/>
    <s v="STREET"/>
    <n v="400"/>
    <s v="STRONG-ARM (HANDS, FIST, FEET OR BODILY FORCE)"/>
    <s v="IC"/>
    <s v="Invest Cont"/>
    <n v="236"/>
    <m/>
    <m/>
    <m/>
    <s v="1300 W  FLORENCE                     AV"/>
    <m/>
    <n v="33.978900000000003"/>
    <n v="-118.29810000000001"/>
    <n v="0"/>
  </r>
  <r>
    <n v="200606017"/>
    <d v="2020-02-11T00:00:00"/>
    <d v="2020-02-10T00:00:00"/>
    <n v="1330"/>
    <n v="6"/>
    <x v="9"/>
    <n v="676"/>
    <n v="2"/>
    <n v="900"/>
    <s v="VIOLATION OF COURT ORDER"/>
    <s v="2038 2004"/>
    <n v="54"/>
    <s v="M"/>
    <s v="H"/>
    <n v="102"/>
    <s v="SIDEWALK"/>
    <m/>
    <m/>
    <s v="IC"/>
    <s v="Invest Cont"/>
    <n v="900"/>
    <m/>
    <m/>
    <m/>
    <s v="WILLOUGHBY"/>
    <s v="VINE"/>
    <n v="34.0871"/>
    <n v="-118.3266"/>
    <n v="0"/>
  </r>
  <r>
    <n v="200808012"/>
    <d v="2020-04-04T00:00:00"/>
    <d v="2020-04-04T00:00:00"/>
    <n v="2320"/>
    <n v="8"/>
    <x v="12"/>
    <n v="833"/>
    <n v="1"/>
    <n v="442"/>
    <s v="SHOPLIFTING - PETTY THEFT ($950 &amp; UNDER)"/>
    <s v="1822 1420 0325 0344"/>
    <n v="0"/>
    <s v="X"/>
    <s v="X"/>
    <n v="401"/>
    <s v="MINI-MART"/>
    <m/>
    <m/>
    <s v="IC"/>
    <s v="Invest Cont"/>
    <n v="442"/>
    <m/>
    <m/>
    <m/>
    <s v="1400    WESTWOOD                     BL"/>
    <m/>
    <n v="34.055399999999999"/>
    <n v="-118.4418"/>
    <n v="0"/>
  </r>
  <r>
    <n v="200321408"/>
    <d v="2020-12-07T00:00:00"/>
    <d v="2020-12-07T00:00:00"/>
    <n v="1010"/>
    <n v="3"/>
    <x v="2"/>
    <n v="391"/>
    <n v="2"/>
    <n v="740"/>
    <s v="VANDALISM - FELONY ($400 &amp; OVER, ALL CHURCH VANDALISMS)"/>
    <s v="0329 1300 1822"/>
    <n v="47"/>
    <s v="F"/>
    <s v="W"/>
    <n v="122"/>
    <s v="VEHICLE, PASSENGER/TRUCK"/>
    <m/>
    <m/>
    <s v="IC"/>
    <s v="Invest Cont"/>
    <n v="740"/>
    <m/>
    <m/>
    <m/>
    <s v="LA CIENEGA"/>
    <s v="FAIRFAX"/>
    <n v="34.006700000000002"/>
    <n v="-118.3515"/>
    <n v="0"/>
  </r>
  <r>
    <n v="200606306"/>
    <d v="2020-02-17T00:00:00"/>
    <d v="2020-02-15T00:00:00"/>
    <n v="700"/>
    <n v="6"/>
    <x v="9"/>
    <n v="669"/>
    <n v="1"/>
    <n v="510"/>
    <s v="VEHICLE - STOLEN"/>
    <m/>
    <n v="0"/>
    <m/>
    <m/>
    <n v="101"/>
    <s v="STREET"/>
    <m/>
    <m/>
    <s v="IC"/>
    <s v="Invest Cont"/>
    <n v="510"/>
    <m/>
    <m/>
    <m/>
    <s v="1200    HARVARD                      BL"/>
    <m/>
    <n v="34.094099999999997"/>
    <n v="-118.3036"/>
    <n v="0"/>
  </r>
  <r>
    <n v="200618189"/>
    <d v="2020-11-18T00:00:00"/>
    <d v="2020-10-29T00:00:00"/>
    <n v="1730"/>
    <n v="6"/>
    <x v="9"/>
    <n v="642"/>
    <n v="2"/>
    <n v="662"/>
    <s v="BUNCO, GRAND THEFT"/>
    <s v="0701 0344 0100 1501 1202"/>
    <n v="77"/>
    <s v="M"/>
    <s v="W"/>
    <n v="501"/>
    <s v="SINGLE FAMILY DWELLING"/>
    <m/>
    <m/>
    <s v="IC"/>
    <s v="Invest Cont"/>
    <n v="662"/>
    <m/>
    <m/>
    <m/>
    <s v="7500    HOLLYWOOD                    BL"/>
    <m/>
    <n v="34.101599999999998"/>
    <n v="-118.36"/>
    <n v="0"/>
  </r>
  <r>
    <n v="200619337"/>
    <d v="2020-12-16T00:00:00"/>
    <d v="2020-12-15T00:00:00"/>
    <n v="1"/>
    <n v="6"/>
    <x v="9"/>
    <n v="648"/>
    <n v="2"/>
    <n v="740"/>
    <s v="VANDALISM - FELONY ($400 &amp; OVER, ALL CHURCH VANDALISMS)"/>
    <s v="0329 1822"/>
    <n v="0"/>
    <s v="X"/>
    <s v="X"/>
    <n v="203"/>
    <s v="OTHER BUSINESS"/>
    <m/>
    <m/>
    <s v="IC"/>
    <s v="Invest Cont"/>
    <n v="740"/>
    <m/>
    <m/>
    <m/>
    <s v="5500    HOLLYWOOD                    BL"/>
    <m/>
    <n v="34.101700000000001"/>
    <n v="-118.31"/>
    <n v="0"/>
  </r>
  <r>
    <n v="200101159"/>
    <d v="2020-12-12T00:00:00"/>
    <d v="2020-12-12T00:00:00"/>
    <n v="10"/>
    <n v="1"/>
    <x v="1"/>
    <n v="162"/>
    <n v="2"/>
    <n v="626"/>
    <s v="INTIMATE PARTNER - SIMPLE ASSAULT"/>
    <s v="2000 1814 0416 0447 0401 0913 2002 1206 1414"/>
    <n v="29"/>
    <s v="M"/>
    <s v="W"/>
    <n v="502"/>
    <s v="MULTI-UNIT DWELLING (APARTMENT, DUPLEX, ETC)"/>
    <n v="400"/>
    <s v="STRONG-ARM (HANDS, FIST, FEET OR BODILY FORCE)"/>
    <s v="AO"/>
    <s v="Adult Other"/>
    <n v="626"/>
    <m/>
    <m/>
    <m/>
    <s v="800 S  HILL                         ST"/>
    <m/>
    <n v="34.046199999999999"/>
    <n v="-118.2585"/>
    <n v="0"/>
  </r>
  <r>
    <n v="200914892"/>
    <d v="2020-09-19T00:00:00"/>
    <d v="2020-09-18T00:00:00"/>
    <n v="1630"/>
    <n v="9"/>
    <x v="3"/>
    <n v="904"/>
    <n v="1"/>
    <n v="510"/>
    <s v="VEHICLE - STOLEN"/>
    <m/>
    <n v="0"/>
    <m/>
    <m/>
    <n v="101"/>
    <s v="STREET"/>
    <m/>
    <m/>
    <s v="IC"/>
    <s v="Invest Cont"/>
    <n v="510"/>
    <m/>
    <m/>
    <m/>
    <s v="LULL                         ST"/>
    <s v="TOBIAS                       AV"/>
    <n v="34.209400000000002"/>
    <n v="-118.452"/>
    <n v="0"/>
  </r>
  <r>
    <n v="201108924"/>
    <d v="2020-05-01T00:00:00"/>
    <d v="2020-04-28T00:00:00"/>
    <n v="1130"/>
    <n v="11"/>
    <x v="7"/>
    <n v="1135"/>
    <n v="2"/>
    <n v="740"/>
    <s v="VANDALISM - FELONY ($400 &amp; OVER, ALL CHURCH VANDALISMS)"/>
    <n v="329"/>
    <n v="0"/>
    <s v="X"/>
    <s v="X"/>
    <n v="203"/>
    <s v="OTHER BUSINESS"/>
    <m/>
    <m/>
    <s v="IC"/>
    <s v="Invest Cont"/>
    <n v="740"/>
    <m/>
    <m/>
    <m/>
    <s v="3900    EAGLE ROCK                   BL"/>
    <m/>
    <n v="34.119399999999999"/>
    <n v="-118.2304"/>
    <n v="0"/>
  </r>
  <r>
    <n v="200708194"/>
    <d v="2020-04-11T00:00:00"/>
    <d v="2020-04-11T00:00:00"/>
    <n v="2240"/>
    <n v="7"/>
    <x v="0"/>
    <n v="773"/>
    <n v="2"/>
    <n v="237"/>
    <s v="CHILD NEGLECT (SEE 300 W.I.C.)"/>
    <n v="1501"/>
    <n v="8"/>
    <s v="F"/>
    <s v="B"/>
    <n v="101"/>
    <s v="STREET"/>
    <m/>
    <m/>
    <s v="AA"/>
    <s v="Adult Arrest"/>
    <n v="237"/>
    <m/>
    <m/>
    <m/>
    <s v="5200 W  WASHINGTON                   BL"/>
    <m/>
    <n v="34.041699999999999"/>
    <n v="-118.3588"/>
    <n v="1"/>
  </r>
  <r>
    <n v="200400714"/>
    <d v="2020-03-31T00:00:00"/>
    <d v="2020-03-31T00:00:00"/>
    <n v="630"/>
    <n v="4"/>
    <x v="4"/>
    <n v="497"/>
    <n v="1"/>
    <n v="520"/>
    <s v="VEHICLE - ATTEMPT STOLEN"/>
    <s v="0329 1302"/>
    <n v="63"/>
    <s v="M"/>
    <s v="H"/>
    <n v="101"/>
    <s v="STREET"/>
    <m/>
    <m/>
    <s v="IC"/>
    <s v="Invest Cont"/>
    <n v="520"/>
    <m/>
    <m/>
    <m/>
    <s v="2900 E  WASHINGTON                   BL"/>
    <m/>
    <n v="34.0167"/>
    <n v="-118.2176"/>
    <n v="0"/>
  </r>
  <r>
    <n v="201212528"/>
    <d v="2020-05-10T00:00:00"/>
    <d v="2020-05-09T00:00:00"/>
    <n v="2200"/>
    <n v="12"/>
    <x v="8"/>
    <n v="1241"/>
    <n v="1"/>
    <n v="210"/>
    <s v="ROBBERY"/>
    <s v="1822 0416"/>
    <n v="54"/>
    <s v="F"/>
    <s v="B"/>
    <n v="501"/>
    <s v="SINGLE FAMILY DWELLING"/>
    <n v="400"/>
    <s v="STRONG-ARM (HANDS, FIST, FEET OR BODILY FORCE)"/>
    <s v="IC"/>
    <s v="Invest Cont"/>
    <n v="210"/>
    <m/>
    <m/>
    <m/>
    <s v="6300    BRYNHURST                    AV"/>
    <m/>
    <n v="33.982900000000001"/>
    <n v="-118.3338"/>
    <n v="0"/>
  </r>
  <r>
    <n v="200321323"/>
    <d v="2020-12-05T00:00:00"/>
    <d v="2020-12-05T00:00:00"/>
    <n v="1504"/>
    <n v="3"/>
    <x v="2"/>
    <n v="393"/>
    <n v="2"/>
    <n v="930"/>
    <s v="CRIMINAL THREATS - NO WEAPON DISPLAYED"/>
    <s v="1822 0359 0319 0443 1310 1309"/>
    <n v="30"/>
    <s v="F"/>
    <s v="B"/>
    <n v="101"/>
    <s v="STREET"/>
    <n v="511"/>
    <s v="VERBAL THREAT"/>
    <s v="IC"/>
    <s v="Invest Cont"/>
    <n v="930"/>
    <m/>
    <m/>
    <m/>
    <s v="4TH                          AV"/>
    <s v="VERNON                       AV"/>
    <n v="34.007399999999997"/>
    <n v="-118.32899999999999"/>
    <n v="0"/>
  </r>
  <r>
    <n v="200315256"/>
    <d v="2020-08-03T00:00:00"/>
    <d v="2020-08-02T00:00:00"/>
    <n v="600"/>
    <n v="3"/>
    <x v="2"/>
    <n v="315"/>
    <n v="2"/>
    <n v="850"/>
    <s v="INDECENT EXPOSURE"/>
    <s v="0529 2021 0212 0913 0361"/>
    <n v="58"/>
    <s v="F"/>
    <s v="B"/>
    <n v="502"/>
    <s v="MULTI-UNIT DWELLING (APARTMENT, DUPLEX, ETC)"/>
    <m/>
    <m/>
    <s v="AA"/>
    <s v="Adult Arrest"/>
    <n v="850"/>
    <m/>
    <m/>
    <m/>
    <s v="2200 W  ADAMS                        BL"/>
    <m/>
    <n v="34.032699999999998"/>
    <n v="-118.31359999999999"/>
    <n v="1"/>
  </r>
  <r>
    <n v="201225407"/>
    <d v="2020-11-29T00:00:00"/>
    <d v="2020-11-29T00:00:00"/>
    <n v="1105"/>
    <n v="12"/>
    <x v="8"/>
    <n v="1257"/>
    <n v="2"/>
    <n v="740"/>
    <s v="VANDALISM - FELONY ($400 &amp; OVER, ALL CHURCH VANDALISMS)"/>
    <s v="1402 0329"/>
    <n v="0"/>
    <s v="X"/>
    <s v="X"/>
    <n v="101"/>
    <s v="STREET"/>
    <m/>
    <m/>
    <s v="AO"/>
    <s v="Adult Other"/>
    <n v="740"/>
    <n v="998"/>
    <m/>
    <m/>
    <s v="76TH"/>
    <s v="GRAND"/>
    <n v="33.970799999999997"/>
    <n v="-118.2803"/>
    <n v="0"/>
  </r>
  <r>
    <n v="200814987"/>
    <d v="2020-10-08T00:00:00"/>
    <d v="2020-10-07T00:00:00"/>
    <n v="1815"/>
    <n v="8"/>
    <x v="12"/>
    <n v="811"/>
    <n v="1"/>
    <n v="330"/>
    <s v="BURGLARY FROM VEHICLE"/>
    <s v="1822 0344 1609 1307 0352 0377 0930"/>
    <n v="38"/>
    <s v="F"/>
    <s v="O"/>
    <n v="109"/>
    <s v="PARK/PLAYGROUND"/>
    <m/>
    <m/>
    <s v="IC"/>
    <s v="Invest Cont"/>
    <n v="330"/>
    <m/>
    <m/>
    <m/>
    <s v="500    LOS LIONES                   DR"/>
    <m/>
    <n v="34.045999999999999"/>
    <n v="-118.55929999999999"/>
    <n v="0"/>
  </r>
  <r>
    <n v="200314720"/>
    <d v="2020-07-25T00:00:00"/>
    <d v="2020-07-23T00:00:00"/>
    <n v="1422"/>
    <n v="3"/>
    <x v="2"/>
    <n v="374"/>
    <n v="1"/>
    <n v="310"/>
    <s v="BURGLARY"/>
    <s v="0342 0344 0913 1202 1309 1822 0329"/>
    <n v="63"/>
    <s v="M"/>
    <s v="B"/>
    <n v="501"/>
    <s v="SINGLE FAMILY DWELLING"/>
    <m/>
    <m/>
    <s v="IC"/>
    <s v="Invest Cont"/>
    <n v="310"/>
    <m/>
    <m/>
    <m/>
    <s v="2500 W  MARTIN LUTHER KING JR        BL"/>
    <m/>
    <n v="34.014800000000001"/>
    <n v="-118.3222"/>
    <n v="0"/>
  </r>
  <r>
    <n v="201109384"/>
    <d v="2020-05-14T00:00:00"/>
    <d v="2020-05-14T00:00:00"/>
    <n v="1600"/>
    <n v="11"/>
    <x v="7"/>
    <n v="1174"/>
    <n v="2"/>
    <n v="740"/>
    <s v="VANDALISM - FELONY ($400 &amp; OVER, ALL CHURCH VANDALISMS)"/>
    <s v="0329 1307"/>
    <n v="35"/>
    <s v="F"/>
    <s v="H"/>
    <n v="101"/>
    <s v="STREET"/>
    <m/>
    <m/>
    <s v="IC"/>
    <s v="Invest Cont"/>
    <n v="740"/>
    <m/>
    <m/>
    <m/>
    <s v="2100    PARK                         DR"/>
    <m/>
    <n v="34.091299999999997"/>
    <n v="-118.2467"/>
    <n v="0"/>
  </r>
  <r>
    <n v="200612015"/>
    <d v="2020-06-29T00:00:00"/>
    <d v="2020-06-25T00:00:00"/>
    <n v="1400"/>
    <n v="6"/>
    <x v="9"/>
    <n v="628"/>
    <n v="1"/>
    <n v="310"/>
    <s v="BURGLARY"/>
    <s v="0344 1609 1822"/>
    <n v="31"/>
    <s v="M"/>
    <s v="W"/>
    <n v="501"/>
    <s v="SINGLE FAMILY DWELLING"/>
    <m/>
    <m/>
    <s v="AO"/>
    <s v="Adult Other"/>
    <n v="310"/>
    <m/>
    <m/>
    <m/>
    <s v="2100    VINE                         ST"/>
    <m/>
    <n v="34.108499999999999"/>
    <n v="-118.3267"/>
    <n v="0"/>
  </r>
  <r>
    <n v="201216586"/>
    <d v="2020-07-16T00:00:00"/>
    <d v="2020-07-15T00:00:00"/>
    <n v="800"/>
    <n v="12"/>
    <x v="8"/>
    <n v="1258"/>
    <n v="1"/>
    <n v="510"/>
    <s v="VEHICLE - STOLEN"/>
    <m/>
    <n v="0"/>
    <m/>
    <m/>
    <n v="101"/>
    <s v="STREET"/>
    <m/>
    <m/>
    <s v="IC"/>
    <s v="Invest Cont"/>
    <n v="510"/>
    <m/>
    <m/>
    <m/>
    <s v="MAIN                         ST"/>
    <s v="76TH                         ST"/>
    <n v="33.970799999999997"/>
    <n v="-118.2739"/>
    <n v="0"/>
  </r>
  <r>
    <n v="200515951"/>
    <d v="2020-10-29T00:00:00"/>
    <d v="2020-10-26T00:00:00"/>
    <n v="2221"/>
    <n v="5"/>
    <x v="10"/>
    <n v="523"/>
    <n v="1"/>
    <n v="510"/>
    <s v="VEHICLE - STOLEN"/>
    <m/>
    <n v="0"/>
    <m/>
    <m/>
    <n v="108"/>
    <s v="PARKING LOT"/>
    <m/>
    <m/>
    <s v="IC"/>
    <s v="Invest Cont"/>
    <n v="510"/>
    <m/>
    <m/>
    <m/>
    <s v="2000    JOHN S GIBSON                BL"/>
    <m/>
    <n v="33.756599999999999"/>
    <n v="-118.28959999999999"/>
    <n v="0"/>
  </r>
  <r>
    <n v="200407408"/>
    <d v="2020-03-30T00:00:00"/>
    <d v="2020-03-26T00:00:00"/>
    <n v="1500"/>
    <n v="4"/>
    <x v="4"/>
    <n v="457"/>
    <n v="1"/>
    <n v="510"/>
    <s v="VEHICLE - STOLEN"/>
    <m/>
    <n v="0"/>
    <m/>
    <m/>
    <n v="101"/>
    <s v="STREET"/>
    <m/>
    <m/>
    <s v="IC"/>
    <s v="Invest Cont"/>
    <n v="510"/>
    <m/>
    <m/>
    <m/>
    <s v="600 N  SOTO                         ST"/>
    <m/>
    <n v="34.049700000000001"/>
    <n v="-118.206"/>
    <n v="0"/>
  </r>
  <r>
    <n v="201006367"/>
    <d v="2020-02-23T00:00:00"/>
    <d v="2020-02-23T00:00:00"/>
    <n v="1200"/>
    <n v="10"/>
    <x v="11"/>
    <n v="1049"/>
    <n v="2"/>
    <n v="624"/>
    <s v="BATTERY - SIMPLE ASSAULT"/>
    <s v="0913 0416 2002"/>
    <n v="34"/>
    <s v="M"/>
    <s v="H"/>
    <n v="109"/>
    <s v="PARK/PLAYGROUND"/>
    <n v="400"/>
    <s v="STRONG-ARM (HANDS, FIST, FEET OR BODILY FORCE)"/>
    <s v="AO"/>
    <s v="Adult Other"/>
    <n v="624"/>
    <m/>
    <m/>
    <m/>
    <s v="6300    BALBOA                       BL"/>
    <m/>
    <n v="34.183999999999997"/>
    <n v="-118.50109999999999"/>
    <n v="0"/>
  </r>
  <r>
    <n v="200712338"/>
    <d v="2020-08-03T00:00:00"/>
    <d v="2020-04-07T00:00:00"/>
    <n v="1245"/>
    <n v="7"/>
    <x v="0"/>
    <n v="725"/>
    <n v="2"/>
    <n v="354"/>
    <s v="THEFT OF IDENTITY"/>
    <s v="0928 1822"/>
    <n v="59"/>
    <s v="F"/>
    <s v="W"/>
    <n v="750"/>
    <s v="CYBERSPACE"/>
    <m/>
    <m/>
    <s v="IC"/>
    <s v="Invest Cont"/>
    <n v="354"/>
    <m/>
    <m/>
    <m/>
    <s v="100 S  MARTEL                       AV"/>
    <m/>
    <n v="34.070999999999998"/>
    <n v="-118.3511"/>
    <n v="0"/>
  </r>
  <r>
    <n v="200412042"/>
    <d v="2020-08-22T00:00:00"/>
    <d v="2020-08-22T00:00:00"/>
    <n v="1400"/>
    <n v="4"/>
    <x v="4"/>
    <n v="462"/>
    <n v="2"/>
    <n v="740"/>
    <s v="VANDALISM - FELONY ($400 &amp; OVER, ALL CHURCH VANDALISMS)"/>
    <n v="329"/>
    <n v="38"/>
    <s v="M"/>
    <s v="H"/>
    <n v="108"/>
    <s v="PARKING LOT"/>
    <m/>
    <m/>
    <s v="IC"/>
    <s v="Invest Cont"/>
    <n v="740"/>
    <m/>
    <m/>
    <m/>
    <s v="2100    WHITTIER                     BL"/>
    <m/>
    <n v="34.036499999999997"/>
    <n v="-118.2205"/>
    <n v="0"/>
  </r>
  <r>
    <n v="201218921"/>
    <d v="2020-08-20T00:00:00"/>
    <d v="2020-08-19T00:00:00"/>
    <n v="1900"/>
    <n v="12"/>
    <x v="8"/>
    <n v="1283"/>
    <n v="1"/>
    <n v="510"/>
    <s v="VEHICLE - STOLEN"/>
    <m/>
    <n v="0"/>
    <m/>
    <m/>
    <n v="101"/>
    <s v="STREET"/>
    <m/>
    <m/>
    <s v="IC"/>
    <s v="Invest Cont"/>
    <n v="510"/>
    <m/>
    <m/>
    <m/>
    <s v="1400 W  94TH                         PL"/>
    <m/>
    <n v="33.950400000000002"/>
    <n v="-118.3008"/>
    <n v="0"/>
  </r>
  <r>
    <n v="200311735"/>
    <d v="2020-05-22T00:00:00"/>
    <d v="2020-05-22T00:00:00"/>
    <n v="1400"/>
    <n v="3"/>
    <x v="2"/>
    <n v="395"/>
    <n v="2"/>
    <n v="900"/>
    <s v="VIOLATION OF COURT ORDER"/>
    <s v="2000 1814 2038"/>
    <n v="21"/>
    <s v="F"/>
    <s v="B"/>
    <n v="501"/>
    <s v="SINGLE FAMILY DWELLING"/>
    <m/>
    <m/>
    <s v="AO"/>
    <s v="Adult Other"/>
    <n v="900"/>
    <m/>
    <m/>
    <m/>
    <s v="1500 W  MARTIN LUTHER KING JR        BL"/>
    <m/>
    <n v="34.010899999999999"/>
    <n v="-118.3113"/>
    <n v="0"/>
  </r>
  <r>
    <n v="200505552"/>
    <d v="2020-02-07T00:00:00"/>
    <d v="2020-02-06T00:00:00"/>
    <n v="2130"/>
    <n v="5"/>
    <x v="10"/>
    <n v="501"/>
    <n v="1"/>
    <n v="510"/>
    <s v="VEHICLE - STOLEN"/>
    <m/>
    <n v="0"/>
    <m/>
    <m/>
    <n v="101"/>
    <s v="STREET"/>
    <m/>
    <m/>
    <s v="IC"/>
    <s v="Invest Cont"/>
    <n v="510"/>
    <m/>
    <m/>
    <m/>
    <s v="1000 W  186TH                        ST"/>
    <m/>
    <n v="33.862000000000002"/>
    <n v="-118.2906"/>
    <n v="0"/>
  </r>
  <r>
    <n v="200514284"/>
    <d v="2020-09-17T00:00:00"/>
    <d v="2020-09-17T00:00:00"/>
    <n v="525"/>
    <n v="5"/>
    <x v="10"/>
    <n v="532"/>
    <n v="2"/>
    <n v="901"/>
    <s v="VIOLATION OF RESTRAINING ORDER"/>
    <s v="0360 0913"/>
    <n v="56"/>
    <s v="F"/>
    <s v="H"/>
    <n v="501"/>
    <s v="SINGLE FAMILY DWELLING"/>
    <m/>
    <m/>
    <s v="AA"/>
    <s v="Adult Arrest"/>
    <n v="901"/>
    <m/>
    <m/>
    <m/>
    <s v="1100    GULF                         AV"/>
    <m/>
    <n v="33.784399999999998"/>
    <n v="-118.27330000000001"/>
    <n v="1"/>
  </r>
  <r>
    <n v="200917287"/>
    <d v="2020-11-15T00:00:00"/>
    <d v="2020-11-15T00:00:00"/>
    <n v="1000"/>
    <n v="9"/>
    <x v="3"/>
    <n v="937"/>
    <n v="1"/>
    <n v="230"/>
    <s v="ASSAULT WITH DEADLY WEAPON, AGGRAVATED ASSAULT"/>
    <s v="0605 1822 1414 0416 0447 1312"/>
    <n v="33"/>
    <s v="M"/>
    <s v="H"/>
    <n v="122"/>
    <s v="VEHICLE, PASSENGER/TRUCK"/>
    <n v="500"/>
    <s v="UNKNOWN WEAPON/OTHER WEAPON"/>
    <s v="IC"/>
    <s v="Invest Cont"/>
    <n v="230"/>
    <m/>
    <m/>
    <m/>
    <s v="WOODMAN                      AV"/>
    <s v="VICTORY                      BL"/>
    <n v="34.186700000000002"/>
    <n v="-118.43129999999999"/>
    <n v="0"/>
  </r>
  <r>
    <n v="200907126"/>
    <d v="2020-03-09T00:00:00"/>
    <d v="2020-03-08T00:00:00"/>
    <n v="1500"/>
    <n v="9"/>
    <x v="3"/>
    <n v="966"/>
    <n v="2"/>
    <n v="662"/>
    <s v="BUNCO, GRAND THEFT"/>
    <s v="0800 1402"/>
    <n v="0"/>
    <s v="X"/>
    <s v="X"/>
    <n v="203"/>
    <s v="OTHER BUSINESS"/>
    <m/>
    <m/>
    <s v="IC"/>
    <s v="Invest Cont"/>
    <n v="662"/>
    <n v="998"/>
    <m/>
    <m/>
    <s v="4700    WOODMAN                      AV"/>
    <m/>
    <n v="34.155999999999999"/>
    <n v="-118.4312"/>
    <n v="0"/>
  </r>
  <r>
    <n v="200206576"/>
    <d v="2020-02-20T00:00:00"/>
    <d v="2020-02-20T00:00:00"/>
    <n v="2000"/>
    <n v="2"/>
    <x v="5"/>
    <n v="289"/>
    <n v="2"/>
    <n v="626"/>
    <s v="INTIMATE PARTNER - SIMPLE ASSAULT"/>
    <s v="2000 1813 0447 0417 1601 0913"/>
    <n v="33"/>
    <s v="F"/>
    <s v="H"/>
    <n v="509"/>
    <s v="MOBILE HOME/TRAILERS/CONSTRUCTION TRAILERS/RV'S/MOTORHOME"/>
    <n v="400"/>
    <s v="STRONG-ARM (HANDS, FIST, FEET OR BODILY FORCE)"/>
    <s v="IC"/>
    <s v="Invest Cont"/>
    <n v="626"/>
    <m/>
    <m/>
    <m/>
    <s v="12TH"/>
    <s v="VALENCIA"/>
    <n v="34.044699999999999"/>
    <n v="-118.2747"/>
    <n v="0"/>
  </r>
  <r>
    <n v="201008073"/>
    <d v="2020-04-15T00:00:00"/>
    <d v="2020-04-15T00:00:00"/>
    <n v="1345"/>
    <n v="10"/>
    <x v="11"/>
    <n v="1021"/>
    <n v="1"/>
    <n v="420"/>
    <s v="THEFT FROM MOTOR VEHICLE - PETTY ($950 &amp; UNDER)"/>
    <s v="0344 1822 2032 2004"/>
    <n v="52"/>
    <s v="M"/>
    <s v="H"/>
    <n v="301"/>
    <s v="GAS STATION"/>
    <m/>
    <m/>
    <s v="AA"/>
    <s v="Adult Arrest"/>
    <n v="420"/>
    <m/>
    <m/>
    <m/>
    <s v="CORBIN                       AV"/>
    <s v="VANOWEN                      ST"/>
    <n v="34.193800000000003"/>
    <n v="-118.56229999999999"/>
    <n v="1"/>
  </r>
  <r>
    <n v="200304208"/>
    <d v="2020-01-03T00:00:00"/>
    <d v="2020-01-03T00:00:00"/>
    <n v="1200"/>
    <n v="3"/>
    <x v="2"/>
    <n v="335"/>
    <n v="2"/>
    <n v="624"/>
    <s v="BATTERY - SIMPLE ASSAULT"/>
    <s v="0444 0429 0561 1278"/>
    <n v="38"/>
    <s v="F"/>
    <s v="B"/>
    <n v="501"/>
    <s v="SINGLE FAMILY DWELLING"/>
    <n v="400"/>
    <s v="STRONG-ARM (HANDS, FIST, FEET OR BODILY FORCE)"/>
    <s v="IC"/>
    <s v="Invest Cont"/>
    <n v="624"/>
    <m/>
    <m/>
    <m/>
    <s v="2800    6TH                          AV"/>
    <m/>
    <n v="34.029699999999998"/>
    <n v="-118.3236"/>
    <n v="0"/>
  </r>
  <r>
    <n v="200705430"/>
    <d v="2020-01-30T00:00:00"/>
    <d v="2020-01-26T00:00:00"/>
    <n v="5"/>
    <n v="7"/>
    <x v="0"/>
    <n v="701"/>
    <n v="1"/>
    <n v="350"/>
    <s v="THEFT, PERSON"/>
    <n v="344"/>
    <n v="26"/>
    <s v="F"/>
    <s v="A"/>
    <n v="735"/>
    <s v="NIGHT CLUB (OPEN EVENINGS ONLY)"/>
    <m/>
    <m/>
    <s v="IC"/>
    <s v="Invest Cont"/>
    <n v="350"/>
    <m/>
    <m/>
    <m/>
    <s v="600 N  LA CIENEGA                   BL"/>
    <m/>
    <n v="34.086199999999998"/>
    <n v="-118.37649999999999"/>
    <n v="0"/>
  </r>
  <r>
    <n v="200908259"/>
    <d v="2020-04-08T00:00:00"/>
    <d v="2020-04-08T00:00:00"/>
    <n v="1125"/>
    <n v="9"/>
    <x v="3"/>
    <n v="952"/>
    <n v="2"/>
    <n v="901"/>
    <s v="VIOLATION OF RESTRAINING ORDER"/>
    <n v="1501"/>
    <n v="39"/>
    <s v="M"/>
    <s v="H"/>
    <n v="502"/>
    <s v="MULTI-UNIT DWELLING (APARTMENT, DUPLEX, ETC)"/>
    <m/>
    <m/>
    <s v="AO"/>
    <s v="Adult Other"/>
    <n v="901"/>
    <m/>
    <m/>
    <m/>
    <s v="14900    BURBANK                      BL"/>
    <m/>
    <n v="34.1721"/>
    <n v="-118.45740000000001"/>
    <n v="0"/>
  </r>
  <r>
    <n v="200619008"/>
    <d v="2020-12-08T00:00:00"/>
    <d v="2020-12-04T00:00:00"/>
    <n v="1050"/>
    <n v="6"/>
    <x v="9"/>
    <n v="642"/>
    <n v="1"/>
    <n v="341"/>
    <s v="THEFT-GRAND ($950.01 &amp; OVER)EXCPT,GUNS,FOWL,LIVESTK,PROD"/>
    <s v="0344 1822 2032"/>
    <n v="25"/>
    <s v="F"/>
    <s v="W"/>
    <n v="102"/>
    <s v="SIDEWALK"/>
    <m/>
    <m/>
    <s v="IC"/>
    <s v="Invest Cont"/>
    <n v="341"/>
    <m/>
    <m/>
    <m/>
    <s v="HOLLYWOOD"/>
    <s v="COURTNEY"/>
    <n v="34.101700000000001"/>
    <n v="-118.35720000000001"/>
    <n v="0"/>
  </r>
  <r>
    <n v="201212314"/>
    <d v="2020-05-06T00:00:00"/>
    <d v="2020-05-06T00:00:00"/>
    <n v="2115"/>
    <n v="12"/>
    <x v="8"/>
    <n v="1267"/>
    <n v="2"/>
    <n v="946"/>
    <s v="OTHER MISCELLANEOUS CRIME"/>
    <s v="1402 1407 1419 0906"/>
    <n v="0"/>
    <s v="X"/>
    <s v="X"/>
    <n v="101"/>
    <s v="STREET"/>
    <m/>
    <m/>
    <s v="IC"/>
    <s v="Invest Cont"/>
    <n v="946"/>
    <n v="998"/>
    <m/>
    <m/>
    <s v="900 W  84TH                         ST"/>
    <m/>
    <n v="33.962400000000002"/>
    <n v="-118.2893"/>
    <n v="0"/>
  </r>
  <r>
    <n v="200512139"/>
    <d v="2020-07-22T00:00:00"/>
    <d v="2020-07-21T00:00:00"/>
    <n v="2000"/>
    <n v="5"/>
    <x v="10"/>
    <n v="564"/>
    <n v="1"/>
    <n v="440"/>
    <s v="THEFT PLAIN - PETTY ($950 &amp; UNDER)"/>
    <s v="0344 1202"/>
    <n v="77"/>
    <s v="M"/>
    <s v="W"/>
    <n v="108"/>
    <s v="PARKING LOT"/>
    <m/>
    <m/>
    <s v="IC"/>
    <s v="Invest Cont"/>
    <n v="440"/>
    <m/>
    <m/>
    <m/>
    <s v="400 W  7TH                          ST"/>
    <m/>
    <n v="33.737900000000003"/>
    <n v="-118.28619999999999"/>
    <n v="0"/>
  </r>
  <r>
    <n v="201304888"/>
    <d v="2020-01-16T00:00:00"/>
    <d v="2020-01-15T00:00:00"/>
    <n v="2100"/>
    <n v="13"/>
    <x v="6"/>
    <n v="1353"/>
    <n v="1"/>
    <n v="510"/>
    <s v="VEHICLE - STOLEN"/>
    <m/>
    <n v="0"/>
    <m/>
    <m/>
    <n v="101"/>
    <s v="STREET"/>
    <m/>
    <m/>
    <s v="IC"/>
    <s v="Invest Cont"/>
    <n v="510"/>
    <m/>
    <m/>
    <m/>
    <s v="900 E  42ND                         PL"/>
    <m/>
    <n v="34.006700000000002"/>
    <n v="-118.26"/>
    <n v="0"/>
  </r>
  <r>
    <n v="201218477"/>
    <d v="2020-08-13T00:00:00"/>
    <d v="2020-08-13T00:00:00"/>
    <n v="2100"/>
    <n v="12"/>
    <x v="8"/>
    <n v="1267"/>
    <n v="2"/>
    <n v="946"/>
    <s v="OTHER MISCELLANEOUS CRIME"/>
    <n v="1402"/>
    <n v="0"/>
    <s v="X"/>
    <s v="X"/>
    <n v="101"/>
    <s v="STREET"/>
    <m/>
    <m/>
    <s v="IC"/>
    <s v="Invest Cont"/>
    <n v="946"/>
    <n v="998"/>
    <m/>
    <m/>
    <s v="FIGUEROA                     ST"/>
    <s v="MANCHESTER                   AV"/>
    <n v="33.960099999999997"/>
    <n v="-118.28270000000001"/>
    <n v="0"/>
  </r>
  <r>
    <n v="200215670"/>
    <d v="2020-09-22T00:00:00"/>
    <d v="2020-09-22T00:00:00"/>
    <n v="1830"/>
    <n v="2"/>
    <x v="5"/>
    <n v="205"/>
    <n v="2"/>
    <n v="354"/>
    <s v="THEFT OF IDENTITY"/>
    <s v="1822 0100 0930"/>
    <n v="43"/>
    <s v="F"/>
    <s v="O"/>
    <n v="502"/>
    <s v="MULTI-UNIT DWELLING (APARTMENT, DUPLEX, ETC)"/>
    <m/>
    <m/>
    <s v="IC"/>
    <s v="Invest Cont"/>
    <n v="354"/>
    <m/>
    <m/>
    <m/>
    <s v="800 N  VENDOME                      ST"/>
    <m/>
    <n v="34.081099999999999"/>
    <n v="-118.27630000000001"/>
    <n v="0"/>
  </r>
  <r>
    <n v="201109638"/>
    <d v="2020-05-22T00:00:00"/>
    <d v="2020-05-20T00:00:00"/>
    <n v="1600"/>
    <n v="11"/>
    <x v="7"/>
    <n v="1177"/>
    <n v="1"/>
    <n v="443"/>
    <s v="SHOPLIFTING - ATTEMPT"/>
    <s v="1300 0326 0342 0344 0104 0209"/>
    <n v="0"/>
    <s v="X"/>
    <s v="X"/>
    <n v="243"/>
    <s v="DIY CENTER (LOWE'S,HOME DEPOT,OSH,CONTRACTORS WAREHOUSE)"/>
    <m/>
    <m/>
    <s v="AO"/>
    <s v="Adult Other"/>
    <n v="443"/>
    <m/>
    <m/>
    <m/>
    <s v="2000 N  FIGUEROA                     ST"/>
    <m/>
    <n v="34.0884"/>
    <n v="-118.22580000000001"/>
    <n v="0"/>
  </r>
  <r>
    <n v="200615649"/>
    <d v="2020-09-20T00:00:00"/>
    <d v="2020-09-19T00:00:00"/>
    <n v="2200"/>
    <n v="6"/>
    <x v="9"/>
    <n v="648"/>
    <n v="2"/>
    <n v="740"/>
    <s v="VANDALISM - FELONY ($400 &amp; OVER, ALL CHURCH VANDALISMS)"/>
    <s v="0329 1300"/>
    <n v="27"/>
    <s v="M"/>
    <s v="H"/>
    <n v="108"/>
    <s v="PARKING LOT"/>
    <m/>
    <m/>
    <s v="IC"/>
    <s v="Invest Cont"/>
    <n v="740"/>
    <m/>
    <m/>
    <m/>
    <s v="1500 N  WESTERN                      AV"/>
    <m/>
    <n v="34.098199999999999"/>
    <n v="-118.3092"/>
    <n v="0"/>
  </r>
  <r>
    <n v="200305756"/>
    <d v="2020-01-30T00:00:00"/>
    <d v="2020-01-29T00:00:00"/>
    <n v="1430"/>
    <n v="3"/>
    <x v="2"/>
    <n v="362"/>
    <n v="2"/>
    <n v="624"/>
    <s v="BATTERY - SIMPLE ASSAULT"/>
    <s v="0448 0602 0360 1202"/>
    <n v="63"/>
    <s v="F"/>
    <s v="H"/>
    <n v="502"/>
    <s v="MULTI-UNIT DWELLING (APARTMENT, DUPLEX, ETC)"/>
    <n v="400"/>
    <s v="STRONG-ARM (HANDS, FIST, FEET OR BODILY FORCE)"/>
    <s v="AA"/>
    <s v="Adult Arrest"/>
    <n v="624"/>
    <m/>
    <m/>
    <m/>
    <s v="4600    OBAMA                        BL"/>
    <m/>
    <n v="34.017000000000003"/>
    <n v="-118.3477"/>
    <n v="1"/>
  </r>
  <r>
    <n v="200908522"/>
    <d v="2020-04-16T00:00:00"/>
    <d v="2020-04-15T00:00:00"/>
    <n v="1600"/>
    <n v="9"/>
    <x v="3"/>
    <n v="911"/>
    <n v="2"/>
    <n v="627"/>
    <s v="CHILD ABUSE (PHYSICAL) - SIMPLE ASSAULT"/>
    <n v="1501"/>
    <n v="9"/>
    <s v="M"/>
    <s v="H"/>
    <n v="501"/>
    <s v="SINGLE FAMILY DWELLING"/>
    <n v="400"/>
    <s v="STRONG-ARM (HANDS, FIST, FEET OR BODILY FORCE)"/>
    <s v="AA"/>
    <s v="Adult Arrest"/>
    <n v="627"/>
    <m/>
    <m/>
    <m/>
    <s v="15300    VOSE                         ST"/>
    <m/>
    <n v="34.198500000000003"/>
    <n v="-118.4662"/>
    <n v="1"/>
  </r>
  <r>
    <n v="200814039"/>
    <d v="2020-09-13T00:00:00"/>
    <d v="2020-09-13T00:00:00"/>
    <n v="220"/>
    <n v="8"/>
    <x v="12"/>
    <n v="883"/>
    <n v="2"/>
    <n v="920"/>
    <s v="KIDNAPPING - GRAND ATTEMPT"/>
    <s v="0913 2014"/>
    <n v="22"/>
    <s v="F"/>
    <s v="W"/>
    <n v="122"/>
    <s v="VEHICLE, PASSENGER/TRUCK"/>
    <n v="511"/>
    <s v="VERBAL THREAT"/>
    <s v="AO"/>
    <s v="Adult Other"/>
    <n v="920"/>
    <m/>
    <m/>
    <m/>
    <s v="2300 S  SEPULVEDA                    BL"/>
    <m/>
    <n v="34.04"/>
    <n v="-118.4393"/>
    <n v="0"/>
  </r>
  <r>
    <n v="200305417"/>
    <d v="2020-01-24T00:00:00"/>
    <d v="2020-01-24T00:00:00"/>
    <n v="2200"/>
    <n v="3"/>
    <x v="2"/>
    <n v="362"/>
    <n v="2"/>
    <n v="626"/>
    <s v="INTIMATE PARTNER - SIMPLE ASSAULT"/>
    <s v="2000 1814 0444 0429 0400"/>
    <n v="23"/>
    <s v="F"/>
    <s v="B"/>
    <n v="501"/>
    <s v="SINGLE FAMILY DWELLING"/>
    <n v="400"/>
    <s v="STRONG-ARM (HANDS, FIST, FEET OR BODILY FORCE)"/>
    <s v="IC"/>
    <s v="Invest Cont"/>
    <n v="626"/>
    <m/>
    <m/>
    <m/>
    <s v="3900    NICOLET                      AV"/>
    <m/>
    <n v="34.016300000000001"/>
    <n v="-118.3507"/>
    <n v="0"/>
  </r>
  <r>
    <n v="200512806"/>
    <d v="2020-08-09T00:00:00"/>
    <d v="2020-08-09T00:00:00"/>
    <n v="2110"/>
    <n v="5"/>
    <x v="10"/>
    <n v="566"/>
    <n v="2"/>
    <n v="930"/>
    <s v="CRIMINAL THREATS - NO WEAPON DISPLAYED"/>
    <s v="0337 0432 0603 0913 1402 1206 0389"/>
    <n v="24"/>
    <s v="M"/>
    <s v="H"/>
    <n v="502"/>
    <s v="MULTI-UNIT DWELLING (APARTMENT, DUPLEX, ETC)"/>
    <n v="114"/>
    <s v="AIR PISTOL/REVOLVER/RIFLE/BB GUN"/>
    <s v="IC"/>
    <s v="Invest Cont"/>
    <n v="930"/>
    <n v="998"/>
    <m/>
    <m/>
    <s v="100 W  12TH                         ST"/>
    <m/>
    <n v="33.7333"/>
    <n v="-118.2805"/>
    <n v="0"/>
  </r>
  <r>
    <n v="200404240"/>
    <d v="2020-01-07T00:00:00"/>
    <d v="2020-01-07T00:00:00"/>
    <n v="345"/>
    <n v="4"/>
    <x v="4"/>
    <n v="437"/>
    <n v="1"/>
    <n v="121"/>
    <s v="RAPE, FORCIBLE"/>
    <s v="0913 1415 0443 0503 0516 0302 0400 2000 1814 1243"/>
    <n v="23"/>
    <s v="F"/>
    <s v="H"/>
    <n v="108"/>
    <s v="PARKING LOT"/>
    <n v="102"/>
    <s v="HAND GUN"/>
    <s v="AO"/>
    <s v="Adult Other"/>
    <n v="121"/>
    <n v="998"/>
    <m/>
    <m/>
    <s v="4100 E  ABNER                        ST"/>
    <m/>
    <n v="34.0657"/>
    <n v="-118.1927"/>
    <n v="0"/>
  </r>
  <r>
    <n v="200708110"/>
    <d v="2020-04-08T00:00:00"/>
    <d v="2020-04-08T00:00:00"/>
    <n v="1815"/>
    <n v="7"/>
    <x v="0"/>
    <n v="759"/>
    <n v="1"/>
    <n v="210"/>
    <s v="ROBBERY"/>
    <s v="0390 1402 0432 0429"/>
    <n v="46"/>
    <s v="F"/>
    <s v="A"/>
    <n v="104"/>
    <s v="DRIVEWAY"/>
    <n v="400"/>
    <s v="STRONG-ARM (HANDS, FIST, FEET OR BODILY FORCE)"/>
    <s v="IC"/>
    <s v="Invest Cont"/>
    <n v="210"/>
    <n v="998"/>
    <m/>
    <m/>
    <s v="1200    5TH                          AV"/>
    <m/>
    <n v="34.049399999999999"/>
    <n v="-118.3216"/>
    <n v="0"/>
  </r>
  <r>
    <n v="201014715"/>
    <d v="2020-11-04T00:00:00"/>
    <d v="2020-11-03T00:00:00"/>
    <n v="1745"/>
    <n v="10"/>
    <x v="11"/>
    <n v="1018"/>
    <n v="2"/>
    <n v="740"/>
    <s v="VANDALISM - FELONY ($400 &amp; OVER, ALL CHURCH VANDALISMS)"/>
    <s v="1822 0329 1300 1414"/>
    <n v="21"/>
    <s v="F"/>
    <s v="H"/>
    <n v="122"/>
    <s v="VEHICLE, PASSENGER/TRUCK"/>
    <m/>
    <m/>
    <s v="IC"/>
    <s v="Invest Cont"/>
    <n v="740"/>
    <m/>
    <m/>
    <m/>
    <s v="7500    GAYNOR                       AV"/>
    <m/>
    <n v="34.206600000000002"/>
    <n v="-118.4804"/>
    <n v="0"/>
  </r>
  <r>
    <n v="200912137"/>
    <d v="2020-07-09T00:00:00"/>
    <d v="2020-07-03T00:00:00"/>
    <n v="1200"/>
    <n v="9"/>
    <x v="3"/>
    <n v="935"/>
    <n v="1"/>
    <n v="510"/>
    <s v="VEHICLE - STOLEN"/>
    <m/>
    <n v="0"/>
    <m/>
    <m/>
    <n v="101"/>
    <s v="STREET"/>
    <m/>
    <m/>
    <s v="IC"/>
    <s v="Invest Cont"/>
    <n v="510"/>
    <m/>
    <m/>
    <m/>
    <s v="BESSEMER"/>
    <s v="HAZELTINE"/>
    <n v="34.180799999999998"/>
    <n v="-118.44"/>
    <n v="0"/>
  </r>
  <r>
    <n v="200312587"/>
    <d v="2020-06-12T00:00:00"/>
    <d v="2020-06-12T00:00:00"/>
    <n v="1430"/>
    <n v="3"/>
    <x v="2"/>
    <n v="341"/>
    <n v="1"/>
    <n v="210"/>
    <s v="ROBBERY"/>
    <s v="0344 0352 0359 0432 1309 1822 0329 0342"/>
    <n v="24"/>
    <s v="M"/>
    <s v="B"/>
    <n v="101"/>
    <s v="STREET"/>
    <n v="113"/>
    <s v="SIMULATED GUN"/>
    <s v="IC"/>
    <s v="Invest Cont"/>
    <n v="210"/>
    <m/>
    <m/>
    <m/>
    <s v="COLISEUM                     ST"/>
    <s v="RIDGELEY                     DR"/>
    <n v="34.0184"/>
    <n v="-118.36499999999999"/>
    <n v="0"/>
  </r>
  <r>
    <n v="200118028"/>
    <d v="2020-09-16T00:00:00"/>
    <d v="2020-09-16T00:00:00"/>
    <n v="1030"/>
    <n v="1"/>
    <x v="1"/>
    <n v="152"/>
    <n v="2"/>
    <n v="624"/>
    <s v="BATTERY - SIMPLE ASSAULT"/>
    <s v="0416 1218 2004"/>
    <n v="22"/>
    <s v="M"/>
    <s v="B"/>
    <n v="517"/>
    <s v="MISSIONS/SHELTERS"/>
    <n v="400"/>
    <s v="STRONG-ARM (HANDS, FIST, FEET OR BODILY FORCE)"/>
    <s v="IC"/>
    <s v="Invest Cont"/>
    <n v="624"/>
    <m/>
    <m/>
    <m/>
    <s v="500 W  6TH                          ST"/>
    <m/>
    <n v="34.048000000000002"/>
    <n v="-118.2542"/>
    <n v="0"/>
  </r>
  <r>
    <n v="200612438"/>
    <d v="2020-07-11T00:00:00"/>
    <d v="2020-07-09T00:00:00"/>
    <n v="1350"/>
    <n v="6"/>
    <x v="9"/>
    <n v="639"/>
    <n v="1"/>
    <n v="442"/>
    <s v="SHOPLIFTING - PETTY THEFT ($950 &amp; UNDER)"/>
    <s v="0325 1822"/>
    <n v="0"/>
    <s v="X"/>
    <s v="X"/>
    <n v="203"/>
    <s v="OTHER BUSINESS"/>
    <m/>
    <m/>
    <s v="AO"/>
    <s v="Adult Other"/>
    <n v="442"/>
    <m/>
    <m/>
    <m/>
    <s v="5400 W  HOLLYWOOD                    BL"/>
    <m/>
    <n v="34.1036"/>
    <n v="-118.3049"/>
    <n v="0"/>
  </r>
  <r>
    <n v="201209001"/>
    <d v="2020-03-12T00:00:00"/>
    <d v="2020-03-11T00:00:00"/>
    <n v="1000"/>
    <n v="12"/>
    <x v="8"/>
    <n v="1253"/>
    <n v="2"/>
    <n v="888"/>
    <s v="TRESPASSING"/>
    <n v="1822"/>
    <n v="32"/>
    <s v="F"/>
    <s v="B"/>
    <n v="502"/>
    <s v="MULTI-UNIT DWELLING (APARTMENT, DUPLEX, ETC)"/>
    <m/>
    <m/>
    <s v="IC"/>
    <s v="Invest Cont"/>
    <n v="888"/>
    <m/>
    <m/>
    <m/>
    <s v="7600 S  WESTERN                      AV"/>
    <m/>
    <n v="33.9709"/>
    <n v="-118.309"/>
    <n v="0"/>
  </r>
  <r>
    <n v="200710419"/>
    <d v="2020-06-13T00:00:00"/>
    <d v="2020-06-13T00:00:00"/>
    <n v="930"/>
    <n v="7"/>
    <x v="0"/>
    <n v="719"/>
    <n v="2"/>
    <n v="740"/>
    <s v="VANDALISM - FELONY ($400 &amp; OVER, ALL CHURCH VANDALISMS)"/>
    <s v="1309 1300 0329"/>
    <n v="50"/>
    <s v="F"/>
    <s v="H"/>
    <n v="101"/>
    <s v="STREET"/>
    <m/>
    <m/>
    <s v="IC"/>
    <s v="Invest Cont"/>
    <n v="740"/>
    <m/>
    <m/>
    <m/>
    <s v="ROSSMORE"/>
    <s v="ARDEN                        BL"/>
    <n v="34.083500000000001"/>
    <n v="-118.3266"/>
    <n v="0"/>
  </r>
  <r>
    <n v="201006008"/>
    <d v="2020-02-15T00:00:00"/>
    <d v="2020-02-15T00:00:00"/>
    <n v="2000"/>
    <n v="10"/>
    <x v="11"/>
    <n v="1011"/>
    <n v="2"/>
    <n v="627"/>
    <s v="CHILD ABUSE (PHYSICAL) - SIMPLE ASSAULT"/>
    <s v="0416 0400 0552 0913 0448 1259"/>
    <n v="16"/>
    <s v="F"/>
    <s v="W"/>
    <n v="501"/>
    <s v="SINGLE FAMILY DWELLING"/>
    <n v="400"/>
    <s v="STRONG-ARM (HANDS, FIST, FEET OR BODILY FORCE)"/>
    <s v="AA"/>
    <s v="Adult Arrest"/>
    <n v="627"/>
    <m/>
    <m/>
    <m/>
    <s v="19600    GIFFORD                      ST"/>
    <m/>
    <n v="34.205199999999998"/>
    <n v="-118.56010000000001"/>
    <n v="1"/>
  </r>
  <r>
    <n v="201111449"/>
    <d v="2020-07-15T00:00:00"/>
    <d v="2020-07-14T00:00:00"/>
    <n v="1730"/>
    <n v="11"/>
    <x v="7"/>
    <n v="1145"/>
    <n v="2"/>
    <n v="763"/>
    <s v="STALKING"/>
    <s v="0347 2041 2040 1906 1912 1822"/>
    <n v="30"/>
    <s v="F"/>
    <s v="A"/>
    <n v="501"/>
    <s v="SINGLE FAMILY DWELLING"/>
    <n v="500"/>
    <s v="UNKNOWN WEAPON/OTHER WEAPON"/>
    <s v="AO"/>
    <s v="Adult Other"/>
    <n v="763"/>
    <m/>
    <m/>
    <m/>
    <s v="2200    LOMA VISTA                   PL"/>
    <m/>
    <n v="34.102400000000003"/>
    <n v="-118.2546"/>
    <n v="0"/>
  </r>
  <r>
    <n v="200111019"/>
    <d v="2020-04-27T00:00:00"/>
    <d v="2020-03-24T00:00:00"/>
    <n v="1100"/>
    <n v="1"/>
    <x v="1"/>
    <n v="128"/>
    <n v="1"/>
    <n v="510"/>
    <s v="VEHICLE - STOLEN"/>
    <m/>
    <n v="0"/>
    <m/>
    <m/>
    <n v="707"/>
    <s v="GARAGE/CARPORT"/>
    <m/>
    <m/>
    <s v="IC"/>
    <s v="Invest Cont"/>
    <n v="510"/>
    <m/>
    <m/>
    <m/>
    <s v="300 E  2ND                          ST"/>
    <m/>
    <n v="34.049799999999998"/>
    <n v="-118.24"/>
    <n v="0"/>
  </r>
  <r>
    <n v="200114872"/>
    <d v="2020-07-15T00:00:00"/>
    <d v="2020-07-12T00:00:00"/>
    <n v="530"/>
    <n v="1"/>
    <x v="1"/>
    <n v="143"/>
    <n v="1"/>
    <n v="330"/>
    <s v="BURGLARY FROM VEHICLE"/>
    <s v="1213 1307 0344 1609"/>
    <n v="26"/>
    <s v="M"/>
    <s v="W"/>
    <n v="123"/>
    <s v="PARKING UNDERGROUND/BUILDING"/>
    <m/>
    <m/>
    <s v="IC"/>
    <s v="Invest Cont"/>
    <n v="330"/>
    <m/>
    <m/>
    <m/>
    <s v="300 W  5TH                          ST"/>
    <m/>
    <n v="34.0488"/>
    <n v="-118.25"/>
    <n v="0"/>
  </r>
  <r>
    <n v="200411045"/>
    <d v="2020-07-22T00:00:00"/>
    <d v="2020-07-22T00:00:00"/>
    <n v="1100"/>
    <n v="4"/>
    <x v="4"/>
    <n v="497"/>
    <n v="1"/>
    <n v="331"/>
    <s v="THEFT FROM MOTOR VEHICLE - GRAND ($950.01 AND OVER)"/>
    <n v="344"/>
    <n v="18"/>
    <s v="M"/>
    <s v="W"/>
    <n v="108"/>
    <s v="PARKING LOT"/>
    <m/>
    <m/>
    <s v="IC"/>
    <s v="Invest Cont"/>
    <n v="331"/>
    <m/>
    <m/>
    <m/>
    <s v="3100 E  11TH                         ST"/>
    <m/>
    <n v="34.019300000000001"/>
    <n v="-118.2105"/>
    <n v="0"/>
  </r>
  <r>
    <n v="201010061"/>
    <d v="2020-06-16T00:00:00"/>
    <d v="2020-06-16T00:00:00"/>
    <n v="445"/>
    <n v="10"/>
    <x v="11"/>
    <n v="1025"/>
    <n v="2"/>
    <n v="740"/>
    <s v="VANDALISM - FELONY ($400 &amp; OVER, ALL CHURCH VANDALISMS)"/>
    <s v="1822 0329 1414 1420"/>
    <n v="0"/>
    <s v="M"/>
    <s v="W"/>
    <n v="606"/>
    <s v="DRIVE THRU BANKING (WINDOW)*"/>
    <m/>
    <m/>
    <s v="IC"/>
    <s v="Invest Cont"/>
    <n v="740"/>
    <m/>
    <m/>
    <m/>
    <s v="18400    SHERMAN                      WY"/>
    <m/>
    <n v="34.2012"/>
    <n v="-118.5342"/>
    <n v="0"/>
  </r>
  <r>
    <n v="201209086"/>
    <d v="2020-03-13T00:00:00"/>
    <d v="2020-03-13T00:00:00"/>
    <n v="1530"/>
    <n v="12"/>
    <x v="8"/>
    <n v="1268"/>
    <n v="2"/>
    <n v="930"/>
    <s v="CRIMINAL THREATS - NO WEAPON DISPLAYED"/>
    <s v="0913 0603 0421 0319 0416 0447"/>
    <n v="46"/>
    <s v="M"/>
    <s v="H"/>
    <n v="501"/>
    <s v="SINGLE FAMILY DWELLING"/>
    <n v="511"/>
    <s v="VERBAL THREAT"/>
    <s v="IC"/>
    <s v="Invest Cont"/>
    <n v="930"/>
    <m/>
    <m/>
    <m/>
    <s v="200 W  85TH                         ST"/>
    <m/>
    <n v="33.961599999999997"/>
    <n v="-118.2761"/>
    <n v="0"/>
  </r>
  <r>
    <n v="200800557"/>
    <d v="2020-02-17T00:00:00"/>
    <d v="2020-02-17T00:00:00"/>
    <n v="300"/>
    <n v="8"/>
    <x v="12"/>
    <n v="859"/>
    <n v="1"/>
    <n v="121"/>
    <s v="RAPE, FORCIBLE"/>
    <s v="1817 1218 0527 0519 0408 0419 0429 0421 0526 0913"/>
    <n v="38"/>
    <s v="F"/>
    <s v="W"/>
    <n v="505"/>
    <s v="MOTEL"/>
    <n v="400"/>
    <s v="STRONG-ARM (HANDS, FIST, FEET OR BODILY FORCE)"/>
    <s v="IC"/>
    <s v="Invest Cont"/>
    <n v="121"/>
    <n v="998"/>
    <m/>
    <m/>
    <s v="LA CIENEGA                   BL"/>
    <s v="18TH                         ST"/>
    <n v="34.044499999999999"/>
    <n v="-118.3768"/>
    <n v="0"/>
  </r>
  <r>
    <n v="200700750"/>
    <d v="2020-08-05T00:00:00"/>
    <d v="2020-08-02T00:00:00"/>
    <n v="1910"/>
    <n v="7"/>
    <x v="0"/>
    <n v="722"/>
    <n v="1"/>
    <n v="341"/>
    <s v="THEFT-GRAND ($950.01 &amp; OVER)EXCPT,GUNS,FOWL,LIVESTK,PROD"/>
    <s v="0325 0202 1402"/>
    <n v="19"/>
    <s v="M"/>
    <s v="O"/>
    <n v="203"/>
    <s v="OTHER BUSINESS"/>
    <m/>
    <m/>
    <s v="IC"/>
    <s v="Invest Cont"/>
    <n v="341"/>
    <n v="998"/>
    <m/>
    <m/>
    <s v="100 N  LA CIENEGA                   BL"/>
    <m/>
    <n v="34.073399999999999"/>
    <n v="-118.37649999999999"/>
    <n v="0"/>
  </r>
  <r>
    <n v="200618401"/>
    <d v="2020-11-23T00:00:00"/>
    <d v="2020-11-19T00:00:00"/>
    <n v="200"/>
    <n v="6"/>
    <x v="9"/>
    <n v="666"/>
    <n v="1"/>
    <n v="310"/>
    <s v="BURGLARY"/>
    <s v="1822 0321"/>
    <n v="0"/>
    <s v="X"/>
    <s v="X"/>
    <n v="502"/>
    <s v="MULTI-UNIT DWELLING (APARTMENT, DUPLEX, ETC)"/>
    <m/>
    <m/>
    <s v="IC"/>
    <s v="Invest Cont"/>
    <n v="310"/>
    <m/>
    <m/>
    <m/>
    <s v="6200    FOUNTAIN                     AV"/>
    <m/>
    <n v="34.0944"/>
    <n v="-118.3266"/>
    <n v="0"/>
  </r>
  <r>
    <n v="201106117"/>
    <d v="2020-02-17T00:00:00"/>
    <d v="2020-02-10T00:00:00"/>
    <n v="1600"/>
    <n v="11"/>
    <x v="7"/>
    <n v="1125"/>
    <n v="1"/>
    <n v="510"/>
    <s v="VEHICLE - STOLEN"/>
    <m/>
    <n v="0"/>
    <m/>
    <m/>
    <n v="101"/>
    <s v="STREET"/>
    <m/>
    <m/>
    <s v="IC"/>
    <s v="Invest Cont"/>
    <n v="510"/>
    <m/>
    <m/>
    <m/>
    <s v="1400 N  AVENUE 46"/>
    <m/>
    <n v="34.120800000000003"/>
    <n v="-118.2167"/>
    <n v="0"/>
  </r>
  <r>
    <n v="201221741"/>
    <d v="2020-10-01T00:00:00"/>
    <d v="2020-10-01T00:00:00"/>
    <n v="1200"/>
    <n v="12"/>
    <x v="8"/>
    <n v="1258"/>
    <n v="2"/>
    <n v="740"/>
    <s v="VANDALISM - FELONY ($400 &amp; OVER, ALL CHURCH VANDALISMS)"/>
    <s v="1822 0329 1300 2004"/>
    <n v="0"/>
    <s v="X"/>
    <s v="X"/>
    <n v="122"/>
    <s v="VEHICLE, PASSENGER/TRUCK"/>
    <m/>
    <m/>
    <s v="AO"/>
    <s v="Adult Other"/>
    <n v="740"/>
    <m/>
    <m/>
    <m/>
    <s v="7600 S  BROADWAY"/>
    <m/>
    <n v="33.970300000000002"/>
    <n v="-118.2783"/>
    <n v="0"/>
  </r>
  <r>
    <n v="200308581"/>
    <d v="2020-03-15T00:00:00"/>
    <d v="2020-03-15T00:00:00"/>
    <n v="1400"/>
    <n v="3"/>
    <x v="2"/>
    <n v="355"/>
    <n v="1"/>
    <n v="420"/>
    <s v="THEFT FROM MOTOR VEHICLE - PETTY ($950 &amp; UNDER)"/>
    <s v="1822 1606 1309 0342 0344"/>
    <n v="76"/>
    <s v="M"/>
    <s v="H"/>
    <n v="101"/>
    <s v="STREET"/>
    <m/>
    <m/>
    <s v="IC"/>
    <s v="Invest Cont"/>
    <n v="420"/>
    <m/>
    <m/>
    <m/>
    <s v="3700 S  VAN NESS                     AV"/>
    <m/>
    <n v="34.020800000000001"/>
    <n v="-118.31659999999999"/>
    <n v="0"/>
  </r>
  <r>
    <n v="200508528"/>
    <d v="2020-04-20T00:00:00"/>
    <d v="2020-04-18T00:00:00"/>
    <n v="1430"/>
    <n v="5"/>
    <x v="10"/>
    <n v="551"/>
    <n v="1"/>
    <n v="331"/>
    <s v="THEFT FROM MOTOR VEHICLE - GRAND ($950.01 AND OVER)"/>
    <s v="1300 0344 0385"/>
    <n v="29"/>
    <s v="F"/>
    <s v="B"/>
    <n v="121"/>
    <s v="YARD (RESIDENTIAL/BUSINESS)"/>
    <m/>
    <m/>
    <s v="IC"/>
    <s v="Invest Cont"/>
    <n v="331"/>
    <m/>
    <m/>
    <m/>
    <s v="1100 W  SUMMERLAND                   AV"/>
    <m/>
    <n v="33.747399999999999"/>
    <n v="-118.30110000000001"/>
    <n v="0"/>
  </r>
  <r>
    <n v="201011193"/>
    <d v="2020-07-21T00:00:00"/>
    <d v="2020-07-20T00:00:00"/>
    <n v="2100"/>
    <n v="10"/>
    <x v="11"/>
    <n v="1011"/>
    <n v="1"/>
    <n v="510"/>
    <s v="VEHICLE - STOLEN"/>
    <m/>
    <n v="0"/>
    <m/>
    <m/>
    <n v="101"/>
    <s v="STREET"/>
    <m/>
    <m/>
    <s v="IC"/>
    <s v="Invest Cont"/>
    <n v="510"/>
    <m/>
    <m/>
    <m/>
    <s v="19400    WYANDOTTE                    ST"/>
    <m/>
    <n v="34.2029"/>
    <n v="-118.5579"/>
    <n v="0"/>
  </r>
  <r>
    <n v="200710354"/>
    <d v="2020-06-11T00:00:00"/>
    <d v="2020-05-30T00:00:00"/>
    <n v="1400"/>
    <n v="7"/>
    <x v="0"/>
    <n v="723"/>
    <n v="1"/>
    <n v="231"/>
    <s v="ASSAULT WITH DEADLY WEAPON ON POLICE OFFICER"/>
    <s v="1212 1822"/>
    <n v="0"/>
    <s v="F"/>
    <s v="O"/>
    <n v="101"/>
    <s v="STREET"/>
    <n v="500"/>
    <s v="UNKNOWN WEAPON/OTHER WEAPON"/>
    <s v="IC"/>
    <s v="Invest Cont"/>
    <n v="231"/>
    <m/>
    <m/>
    <m/>
    <s v="BEVERLY                      BL"/>
    <s v="EDINBURGH                    AV"/>
    <n v="34.076099999999997"/>
    <n v="-118.36369999999999"/>
    <n v="0"/>
  </r>
  <r>
    <n v="200318528"/>
    <d v="2020-10-06T00:00:00"/>
    <d v="2020-10-06T00:00:00"/>
    <n v="1700"/>
    <n v="3"/>
    <x v="2"/>
    <n v="363"/>
    <n v="2"/>
    <n v="624"/>
    <s v="BATTERY - SIMPLE ASSAULT"/>
    <s v="1822 1309 0329 0400"/>
    <n v="21"/>
    <s v="M"/>
    <s v="B"/>
    <n v="501"/>
    <s v="SINGLE FAMILY DWELLING"/>
    <n v="400"/>
    <s v="STRONG-ARM (HANDS, FIST, FEET OR BODILY FORCE)"/>
    <s v="IC"/>
    <s v="Invest Cont"/>
    <n v="624"/>
    <m/>
    <m/>
    <m/>
    <s v="4100    BUCKINGHAM                   RD"/>
    <m/>
    <n v="34.009900000000002"/>
    <n v="-118.3446"/>
    <n v="0"/>
  </r>
  <r>
    <n v="200907607"/>
    <d v="2020-03-19T00:00:00"/>
    <d v="2020-03-18T00:00:00"/>
    <n v="2000"/>
    <n v="9"/>
    <x v="3"/>
    <n v="926"/>
    <n v="1"/>
    <n v="210"/>
    <s v="ROBBERY"/>
    <s v="0334 1218 1822 0305 0337 0202 0344"/>
    <n v="49"/>
    <s v="M"/>
    <s v="W"/>
    <n v="101"/>
    <s v="STREET"/>
    <n v="200"/>
    <s v="KNIFE WITH BLADE 6INCHES OR LESS"/>
    <s v="IC"/>
    <s v="Invest Cont"/>
    <n v="210"/>
    <m/>
    <m/>
    <m/>
    <s v="WOODMAN                      AV"/>
    <s v="VANOWEN                      ST"/>
    <n v="34.194000000000003"/>
    <n v="-118.4312"/>
    <n v="0"/>
  </r>
  <r>
    <n v="200518123"/>
    <d v="2020-12-20T00:00:00"/>
    <d v="2020-12-20T00:00:00"/>
    <n v="1420"/>
    <n v="5"/>
    <x v="10"/>
    <n v="565"/>
    <n v="1"/>
    <n v="761"/>
    <s v="BRANDISH WEAPON"/>
    <s v="0334 2024 0913 0416 0446 0429 0417"/>
    <n v="0"/>
    <s v="X"/>
    <s v="X"/>
    <n v="514"/>
    <s v="GROUP HOME"/>
    <n v="200"/>
    <s v="KNIFE WITH BLADE 6INCHES OR LESS"/>
    <s v="IC"/>
    <s v="Invest Cont"/>
    <n v="761"/>
    <m/>
    <m/>
    <m/>
    <s v="500 W  8TH                          ST"/>
    <m/>
    <n v="33.737000000000002"/>
    <n v="-118.2884"/>
    <n v="0"/>
  </r>
  <r>
    <n v="200910206"/>
    <d v="2020-05-27T00:00:00"/>
    <d v="2020-05-26T00:00:00"/>
    <n v="1930"/>
    <n v="9"/>
    <x v="3"/>
    <n v="923"/>
    <n v="2"/>
    <n v="745"/>
    <s v="VANDALISM - MISDEAMEANOR ($399 OR UNDER)"/>
    <s v="0329 1300"/>
    <n v="26"/>
    <s v="F"/>
    <s v="W"/>
    <n v="101"/>
    <s v="STREET"/>
    <m/>
    <m/>
    <s v="IC"/>
    <s v="Invest Cont"/>
    <n v="745"/>
    <m/>
    <m/>
    <m/>
    <s v="14600    KITTRIDGE                    ST"/>
    <m/>
    <n v="34.1907"/>
    <n v="-118.4509"/>
    <n v="0"/>
  </r>
  <r>
    <n v="200816692"/>
    <d v="2020-11-20T00:00:00"/>
    <d v="2020-11-20T00:00:00"/>
    <n v="2245"/>
    <n v="8"/>
    <x v="12"/>
    <n v="841"/>
    <n v="1"/>
    <n v="210"/>
    <s v="ROBBERY"/>
    <s v="0916 1822 1300 0334 0344 1310 0432 0355 0342"/>
    <n v="37"/>
    <s v="M"/>
    <s v="W"/>
    <n v="101"/>
    <s v="STREET"/>
    <n v="109"/>
    <s v="SEMI-AUTOMATIC PISTOL"/>
    <s v="JA"/>
    <s v="Juv Arrest"/>
    <n v="210"/>
    <m/>
    <m/>
    <m/>
    <s v="SALTAIR                      AV"/>
    <s v="SANTA MONICA"/>
    <n v="34.041499999999999"/>
    <n v="-118.4627"/>
    <n v="1"/>
  </r>
  <r>
    <n v="200617128"/>
    <d v="2020-10-24T00:00:00"/>
    <d v="2020-10-24T00:00:00"/>
    <n v="1300"/>
    <n v="6"/>
    <x v="9"/>
    <n v="649"/>
    <n v="2"/>
    <n v="626"/>
    <s v="INTIMATE PARTNER - SIMPLE ASSAULT"/>
    <s v="2000 0400 0416 0913 1814 1501 0429"/>
    <n v="29"/>
    <s v="F"/>
    <s v="W"/>
    <n v="502"/>
    <s v="MULTI-UNIT DWELLING (APARTMENT, DUPLEX, ETC)"/>
    <n v="400"/>
    <s v="STRONG-ARM (HANDS, FIST, FEET OR BODILY FORCE)"/>
    <s v="AO"/>
    <s v="Adult Other"/>
    <n v="626"/>
    <m/>
    <m/>
    <m/>
    <s v="1500 N  KINGSLEY                     DR"/>
    <m/>
    <n v="34.098100000000002"/>
    <n v="-118.30329999999999"/>
    <n v="0"/>
  </r>
  <r>
    <n v="201209230"/>
    <d v="2020-03-16T00:00:00"/>
    <d v="2020-03-13T00:00:00"/>
    <n v="1900"/>
    <n v="12"/>
    <x v="8"/>
    <n v="1273"/>
    <n v="1"/>
    <n v="420"/>
    <s v="THEFT FROM MOTOR VEHICLE - PETTY ($950 &amp; UNDER)"/>
    <m/>
    <n v="0"/>
    <m/>
    <m/>
    <n v="101"/>
    <s v="STREET"/>
    <m/>
    <m/>
    <s v="IC"/>
    <s v="Invest Cont"/>
    <n v="420"/>
    <m/>
    <m/>
    <m/>
    <s v="8900    RUTHELEN                     ST"/>
    <m/>
    <n v="33.956400000000002"/>
    <n v="-118.31229999999999"/>
    <n v="0"/>
  </r>
  <r>
    <n v="200715015"/>
    <d v="2020-10-17T00:00:00"/>
    <d v="2020-10-17T00:00:00"/>
    <n v="1900"/>
    <n v="7"/>
    <x v="0"/>
    <n v="719"/>
    <n v="2"/>
    <n v="740"/>
    <s v="VANDALISM - FELONY ($400 &amp; OVER, ALL CHURCH VANDALISMS)"/>
    <s v="0329 2000 1814 1222 2007"/>
    <n v="38"/>
    <s v="M"/>
    <s v="W"/>
    <n v="501"/>
    <s v="SINGLE FAMILY DWELLING"/>
    <m/>
    <m/>
    <s v="IC"/>
    <s v="Invest Cont"/>
    <n v="740"/>
    <m/>
    <m/>
    <m/>
    <s v="600 N  ROSSMORE                     AV"/>
    <m/>
    <n v="34.081699999999998"/>
    <n v="-118.3272"/>
    <n v="0"/>
  </r>
  <r>
    <n v="200507974"/>
    <d v="2020-04-05T00:00:00"/>
    <d v="2020-04-05T00:00:00"/>
    <n v="2245"/>
    <n v="5"/>
    <x v="10"/>
    <n v="564"/>
    <n v="1"/>
    <n v="761"/>
    <s v="BRANDISH WEAPON"/>
    <s v="0334 1309 0353 2000 0913 1813 1814"/>
    <n v="28"/>
    <s v="F"/>
    <s v="H"/>
    <n v="108"/>
    <s v="PARKING LOT"/>
    <n v="204"/>
    <s v="FOLDING KNIFE"/>
    <s v="AO"/>
    <s v="Adult Other"/>
    <n v="761"/>
    <m/>
    <m/>
    <m/>
    <s v="300 W  2ND                          ST"/>
    <m/>
    <n v="33.742400000000004"/>
    <n v="-118.2835"/>
    <n v="0"/>
  </r>
  <r>
    <n v="200205718"/>
    <d v="2020-02-04T00:00:00"/>
    <d v="2020-02-04T00:00:00"/>
    <n v="1830"/>
    <n v="2"/>
    <x v="5"/>
    <n v="291"/>
    <n v="2"/>
    <n v="624"/>
    <s v="BATTERY - SIMPLE ASSAULT"/>
    <s v="0554 0416 0602 0446 0429"/>
    <n v="19"/>
    <s v="M"/>
    <s v="H"/>
    <n v="502"/>
    <s v="MULTI-UNIT DWELLING (APARTMENT, DUPLEX, ETC)"/>
    <n v="400"/>
    <s v="STRONG-ARM (HANDS, FIST, FEET OR BODILY FORCE)"/>
    <s v="IC"/>
    <s v="Invest Cont"/>
    <n v="624"/>
    <m/>
    <m/>
    <m/>
    <s v="1800 S  BONNIE BRAE                  ST"/>
    <m/>
    <n v="34.044400000000003"/>
    <n v="-118.28270000000001"/>
    <n v="0"/>
  </r>
  <r>
    <n v="200208898"/>
    <d v="2020-04-12T00:00:00"/>
    <d v="2020-02-14T00:00:00"/>
    <n v="2300"/>
    <n v="2"/>
    <x v="5"/>
    <n v="247"/>
    <n v="1"/>
    <n v="210"/>
    <s v="ROBBERY"/>
    <s v="0444 0448 0344 0342 0400 0906 0913 0361"/>
    <n v="35"/>
    <s v="M"/>
    <s v="H"/>
    <n v="501"/>
    <s v="SINGLE FAMILY DWELLING"/>
    <n v="400"/>
    <s v="STRONG-ARM (HANDS, FIST, FEET OR BODILY FORCE)"/>
    <s v="IC"/>
    <s v="Invest Cont"/>
    <n v="210"/>
    <m/>
    <m/>
    <m/>
    <s v="500 S  UNION                        AV"/>
    <m/>
    <n v="34.059600000000003"/>
    <n v="-118.2701"/>
    <n v="0"/>
  </r>
  <r>
    <n v="201214246"/>
    <d v="2020-06-07T00:00:00"/>
    <d v="2020-06-07T00:00:00"/>
    <n v="248"/>
    <n v="12"/>
    <x v="8"/>
    <n v="1269"/>
    <n v="1"/>
    <n v="236"/>
    <s v="INTIMATE PARTNER - AGGRAVATED ASSAULT"/>
    <s v="2000 1823 0913 2004 1218 0448 0408 0410 0444"/>
    <n v="26"/>
    <s v="F"/>
    <s v="H"/>
    <n v="102"/>
    <s v="SIDEWALK"/>
    <n v="400"/>
    <s v="STRONG-ARM (HANDS, FIST, FEET OR BODILY FORCE)"/>
    <s v="AA"/>
    <s v="Adult Arrest"/>
    <n v="236"/>
    <m/>
    <m/>
    <m/>
    <s v="8100    AVALON                       BL"/>
    <m/>
    <n v="33.965600000000002"/>
    <n v="-118.2651"/>
    <n v="1"/>
  </r>
  <r>
    <n v="200814408"/>
    <d v="2020-09-18T00:00:00"/>
    <d v="2020-08-13T00:00:00"/>
    <n v="1900"/>
    <n v="8"/>
    <x v="12"/>
    <n v="852"/>
    <n v="2"/>
    <n v="946"/>
    <s v="OTHER MISCELLANEOUS CRIME"/>
    <n v="913"/>
    <n v="0"/>
    <s v="X"/>
    <s v="X"/>
    <n v="726"/>
    <s v="POLICE FACILITY"/>
    <m/>
    <m/>
    <s v="AO"/>
    <s v="Adult Other"/>
    <n v="946"/>
    <m/>
    <m/>
    <m/>
    <s v="1600    BUTLER                       AV"/>
    <m/>
    <n v="34.0413"/>
    <n v="-118.45610000000001"/>
    <n v="0"/>
  </r>
  <r>
    <n v="201223517"/>
    <d v="2020-10-29T00:00:00"/>
    <d v="2020-10-29T00:00:00"/>
    <n v="230"/>
    <n v="12"/>
    <x v="8"/>
    <n v="1256"/>
    <n v="1"/>
    <n v="230"/>
    <s v="ASSAULT WITH DEADLY WEAPON, AGGRAVATED ASSAULT"/>
    <s v="1402 0411 0342 0416 0417 1215 0913"/>
    <n v="0"/>
    <s v="F"/>
    <s v="B"/>
    <n v="101"/>
    <s v="STREET"/>
    <n v="216"/>
    <s v="SCISSORS"/>
    <s v="AO"/>
    <s v="Adult Other"/>
    <n v="230"/>
    <m/>
    <m/>
    <m/>
    <s v="76TH                         ST"/>
    <s v="FIGUEROA"/>
    <n v="33.970799999999997"/>
    <n v="-118.28270000000001"/>
    <n v="0"/>
  </r>
  <r>
    <n v="200810903"/>
    <d v="2020-06-21T00:00:00"/>
    <d v="2020-06-20T00:00:00"/>
    <n v="1200"/>
    <n v="8"/>
    <x v="12"/>
    <n v="848"/>
    <n v="1"/>
    <n v="510"/>
    <s v="VEHICLE - STOLEN"/>
    <m/>
    <n v="0"/>
    <m/>
    <m/>
    <n v="101"/>
    <s v="STREET"/>
    <m/>
    <m/>
    <s v="IC"/>
    <s v="Invest Cont"/>
    <n v="510"/>
    <m/>
    <m/>
    <m/>
    <s v="2300    FOX HILLS                    DR"/>
    <m/>
    <n v="34.050800000000002"/>
    <n v="-118.41500000000001"/>
    <n v="0"/>
  </r>
  <r>
    <n v="200112295"/>
    <d v="2020-05-28T00:00:00"/>
    <d v="2020-05-27T00:00:00"/>
    <n v="1400"/>
    <n v="1"/>
    <x v="1"/>
    <n v="174"/>
    <n v="1"/>
    <n v="341"/>
    <s v="THEFT-GRAND ($950.01 &amp; OVER)EXCPT,GUNS,FOWL,LIVESTK,PROD"/>
    <s v="0344 1606 1822 1414"/>
    <n v="0"/>
    <s v="M"/>
    <s v="W"/>
    <n v="118"/>
    <s v="CONSTRUCTION SITE"/>
    <m/>
    <m/>
    <s v="IC"/>
    <s v="Invest Cont"/>
    <n v="341"/>
    <m/>
    <m/>
    <m/>
    <s v="700 S  MAIN                         ST"/>
    <m/>
    <n v="34.043900000000001"/>
    <n v="-118.2514"/>
    <n v="0"/>
  </r>
  <r>
    <n v="200512552"/>
    <d v="2020-08-02T00:00:00"/>
    <d v="2020-08-01T00:00:00"/>
    <n v="2325"/>
    <n v="5"/>
    <x v="10"/>
    <n v="585"/>
    <n v="1"/>
    <n v="440"/>
    <s v="THEFT PLAIN - PETTY ($950 &amp; UNDER)"/>
    <s v="0344 2032 0352 1221 0321 0346"/>
    <n v="25"/>
    <s v="F"/>
    <s v="H"/>
    <n v="103"/>
    <s v="ALLEY"/>
    <m/>
    <m/>
    <s v="IC"/>
    <s v="Invest Cont"/>
    <n v="440"/>
    <m/>
    <m/>
    <m/>
    <s v="GAFFEY"/>
    <s v="19TH"/>
    <n v="33.726999999999997"/>
    <n v="-118.2924"/>
    <n v="0"/>
  </r>
  <r>
    <n v="200313114"/>
    <d v="2020-06-23T00:00:00"/>
    <d v="2020-06-23T00:00:00"/>
    <n v="2230"/>
    <n v="3"/>
    <x v="2"/>
    <n v="393"/>
    <n v="1"/>
    <n v="230"/>
    <s v="ASSAULT WITH DEADLY WEAPON, AGGRAVATED ASSAULT"/>
    <s v="0400 0913 1202 1309"/>
    <n v="61"/>
    <s v="M"/>
    <s v="B"/>
    <n v="102"/>
    <s v="SIDEWALK"/>
    <n v="307"/>
    <s v="VEHICLE"/>
    <s v="IC"/>
    <s v="Invest Cont"/>
    <n v="230"/>
    <m/>
    <m/>
    <m/>
    <s v="43RD                         ST"/>
    <s v="LEIMERT                      BL"/>
    <n v="34.006"/>
    <n v="-118.3305"/>
    <n v="0"/>
  </r>
  <r>
    <n v="200509120"/>
    <d v="2020-05-06T00:00:00"/>
    <d v="2020-05-06T00:00:00"/>
    <n v="2055"/>
    <n v="5"/>
    <x v="10"/>
    <n v="514"/>
    <n v="1"/>
    <n v="350"/>
    <s v="THEFT, PERSON"/>
    <s v="0344 2000 0336 1813 0913 0352 1221 1243"/>
    <n v="31"/>
    <s v="F"/>
    <s v="H"/>
    <n v="502"/>
    <s v="MULTI-UNIT DWELLING (APARTMENT, DUPLEX, ETC)"/>
    <n v="400"/>
    <s v="STRONG-ARM (HANDS, FIST, FEET OR BODILY FORCE)"/>
    <s v="AO"/>
    <s v="Adult Other"/>
    <n v="350"/>
    <n v="626"/>
    <m/>
    <m/>
    <s v="800    KING                         AV"/>
    <m/>
    <n v="33.779299999999999"/>
    <n v="-118.27549999999999"/>
    <n v="0"/>
  </r>
  <r>
    <n v="201227079"/>
    <d v="2020-12-24T00:00:00"/>
    <d v="2020-12-24T00:00:00"/>
    <n v="1600"/>
    <n v="12"/>
    <x v="8"/>
    <n v="1267"/>
    <n v="2"/>
    <n v="623"/>
    <s v="BATTERY POLICE (SIMPLE)"/>
    <s v="1212 0400 0356 2004 1822"/>
    <n v="0"/>
    <s v="X"/>
    <s v="X"/>
    <n v="101"/>
    <s v="STREET"/>
    <n v="400"/>
    <s v="STRONG-ARM (HANDS, FIST, FEET OR BODILY FORCE)"/>
    <s v="AA"/>
    <s v="Adult Arrest"/>
    <n v="623"/>
    <m/>
    <m/>
    <m/>
    <s v="82ND                         ST"/>
    <s v="FIGUEROA                     ST"/>
    <n v="33.964300000000001"/>
    <n v="-118.28270000000001"/>
    <n v="1"/>
  </r>
  <r>
    <n v="200118137"/>
    <d v="2020-09-18T00:00:00"/>
    <d v="2020-09-16T00:00:00"/>
    <n v="500"/>
    <n v="1"/>
    <x v="1"/>
    <n v="176"/>
    <n v="1"/>
    <n v="510"/>
    <s v="VEHICLE - STOLEN"/>
    <m/>
    <n v="0"/>
    <m/>
    <m/>
    <n v="707"/>
    <s v="GARAGE/CARPORT"/>
    <m/>
    <m/>
    <s v="IC"/>
    <s v="Invest Cont"/>
    <n v="510"/>
    <m/>
    <m/>
    <m/>
    <s v="700    SANTEE                       ST"/>
    <m/>
    <n v="34.0413"/>
    <n v="-118.2517"/>
    <n v="0"/>
  </r>
  <r>
    <n v="201305510"/>
    <d v="2020-01-28T00:00:00"/>
    <d v="2020-01-28T00:00:00"/>
    <n v="25"/>
    <n v="13"/>
    <x v="6"/>
    <n v="1383"/>
    <n v="1"/>
    <n v="230"/>
    <s v="ASSAULT WITH DEADLY WEAPON, AGGRAVATED ASSAULT"/>
    <s v="0913 0416"/>
    <n v="33"/>
    <s v="M"/>
    <s v="H"/>
    <n v="202"/>
    <s v="LIQUOR STORE"/>
    <n v="212"/>
    <s v="BOTTLE"/>
    <s v="IC"/>
    <s v="Invest Cont"/>
    <n v="230"/>
    <m/>
    <m/>
    <m/>
    <s v="6000 S  BROADWAY"/>
    <m/>
    <n v="33.985100000000003"/>
    <n v="-118.2783"/>
    <n v="0"/>
  </r>
  <r>
    <n v="201004414"/>
    <d v="2020-01-11T00:00:00"/>
    <d v="2020-01-11T00:00:00"/>
    <n v="850"/>
    <n v="10"/>
    <x v="11"/>
    <n v="1034"/>
    <n v="1"/>
    <n v="341"/>
    <s v="THEFT-GRAND ($950.01 &amp; OVER)EXCPT,GUNS,FOWL,LIVESTK,PROD"/>
    <n v="344"/>
    <n v="21"/>
    <s v="F"/>
    <s v="H"/>
    <n v="109"/>
    <s v="PARK/PLAYGROUND"/>
    <m/>
    <m/>
    <s v="IC"/>
    <s v="Invest Cont"/>
    <n v="341"/>
    <m/>
    <m/>
    <m/>
    <s v="18400    VICTORY                      BL"/>
    <m/>
    <n v="34.186599999999999"/>
    <n v="-118.5339"/>
    <n v="0"/>
  </r>
  <r>
    <n v="200905487"/>
    <d v="2020-02-04T00:00:00"/>
    <d v="2020-01-31T00:00:00"/>
    <n v="1730"/>
    <n v="9"/>
    <x v="3"/>
    <n v="991"/>
    <n v="2"/>
    <n v="626"/>
    <s v="INTIMATE PARTNER - SIMPLE ASSAULT"/>
    <s v="1202 2000 0416 0446 1814 0447"/>
    <n v="66"/>
    <s v="M"/>
    <s v="W"/>
    <n v="501"/>
    <s v="SINGLE FAMILY DWELLING"/>
    <n v="400"/>
    <s v="STRONG-ARM (HANDS, FIST, FEET OR BODILY FORCE)"/>
    <s v="AO"/>
    <s v="Adult Other"/>
    <n v="626"/>
    <m/>
    <m/>
    <m/>
    <s v="4200    WOODCLIFF                    RD"/>
    <m/>
    <n v="34.146700000000003"/>
    <n v="-118.4674"/>
    <n v="0"/>
  </r>
  <r>
    <n v="201222318"/>
    <d v="2020-10-10T00:00:00"/>
    <d v="2020-10-09T00:00:00"/>
    <n v="1815"/>
    <n v="12"/>
    <x v="8"/>
    <n v="1208"/>
    <n v="1"/>
    <n v="330"/>
    <s v="BURGLARY FROM VEHICLE"/>
    <s v="1609 0344 0329 1307"/>
    <n v="43"/>
    <s v="F"/>
    <s v="H"/>
    <n v="101"/>
    <s v="STREET"/>
    <m/>
    <m/>
    <s v="IC"/>
    <s v="Invest Cont"/>
    <n v="330"/>
    <m/>
    <m/>
    <m/>
    <s v="4800 S  FIGUEROA                     ST"/>
    <m/>
    <n v="33.999699999999997"/>
    <n v="-118.28489999999999"/>
    <n v="0"/>
  </r>
  <r>
    <n v="200616169"/>
    <d v="2020-10-02T00:00:00"/>
    <d v="2020-09-30T00:00:00"/>
    <n v="1630"/>
    <n v="6"/>
    <x v="9"/>
    <n v="637"/>
    <n v="1"/>
    <n v="510"/>
    <s v="VEHICLE - STOLEN"/>
    <m/>
    <n v="0"/>
    <m/>
    <m/>
    <n v="108"/>
    <s v="PARKING LOT"/>
    <m/>
    <m/>
    <s v="IC"/>
    <s v="Invest Cont"/>
    <n v="510"/>
    <m/>
    <m/>
    <m/>
    <s v="6200 W  HOLLYWOOD                    BL"/>
    <m/>
    <n v="34.103000000000002"/>
    <n v="-118.32250000000001"/>
    <n v="0"/>
  </r>
  <r>
    <n v="200517126"/>
    <d v="2020-11-26T00:00:00"/>
    <d v="2020-11-26T00:00:00"/>
    <n v="900"/>
    <n v="5"/>
    <x v="10"/>
    <n v="515"/>
    <n v="2"/>
    <n v="624"/>
    <s v="BATTERY - SIMPLE ASSAULT"/>
    <s v="0416 0432 0447 1822"/>
    <n v="0"/>
    <s v="F"/>
    <s v="H"/>
    <n v="402"/>
    <s v="MARKET"/>
    <n v="500"/>
    <s v="UNKNOWN WEAPON/OTHER WEAPON"/>
    <s v="IC"/>
    <s v="Invest Cont"/>
    <n v="624"/>
    <m/>
    <m/>
    <m/>
    <s v="300 W  PACIFIC COAST                HY"/>
    <m/>
    <n v="33.794800000000002"/>
    <n v="-118.2694"/>
    <n v="0"/>
  </r>
  <r>
    <n v="201116933"/>
    <d v="2020-12-24T00:00:00"/>
    <d v="2020-12-21T00:00:00"/>
    <n v="1800"/>
    <n v="11"/>
    <x v="7"/>
    <n v="1174"/>
    <n v="1"/>
    <n v="510"/>
    <s v="VEHICLE - STOLEN"/>
    <m/>
    <n v="0"/>
    <m/>
    <m/>
    <n v="104"/>
    <s v="DRIVEWAY"/>
    <m/>
    <m/>
    <s v="AO"/>
    <s v="Adult Other"/>
    <n v="510"/>
    <m/>
    <m/>
    <m/>
    <s v="2400    VALENTINE                    ST"/>
    <m/>
    <n v="34.092700000000001"/>
    <n v="-118.2458"/>
    <n v="0"/>
  </r>
  <r>
    <n v="200814927"/>
    <d v="2020-10-05T00:00:00"/>
    <d v="2020-10-05T00:00:00"/>
    <n v="1715"/>
    <n v="8"/>
    <x v="12"/>
    <n v="817"/>
    <n v="2"/>
    <n v="624"/>
    <s v="BATTERY - SIMPLE ASSAULT"/>
    <s v="1237 0319"/>
    <n v="48"/>
    <s v="M"/>
    <s v="H"/>
    <n v="403"/>
    <s v="DRUG STORE"/>
    <n v="400"/>
    <s v="STRONG-ARM (HANDS, FIST, FEET OR BODILY FORCE)"/>
    <s v="AO"/>
    <s v="Adult Other"/>
    <n v="624"/>
    <m/>
    <m/>
    <m/>
    <s v="1000    WESTWOOD                     BL"/>
    <m/>
    <n v="34.0608"/>
    <n v="-118.44540000000001"/>
    <n v="0"/>
  </r>
  <r>
    <n v="200200946"/>
    <d v="2020-12-26T00:00:00"/>
    <d v="2020-12-26T00:00:00"/>
    <n v="1950"/>
    <n v="2"/>
    <x v="5"/>
    <n v="251"/>
    <n v="1"/>
    <n v="236"/>
    <s v="INTIMATE PARTNER - AGGRAVATED ASSAULT"/>
    <s v="0906 0913 2000 2002 0334 0421 0449 0371 1813 1402"/>
    <n v="28"/>
    <s v="F"/>
    <s v="H"/>
    <n v="502"/>
    <s v="MULTI-UNIT DWELLING (APARTMENT, DUPLEX, ETC)"/>
    <n v="200"/>
    <s v="KNIFE WITH BLADE 6INCHES OR LESS"/>
    <s v="AA"/>
    <s v="Adult Arrest"/>
    <n v="236"/>
    <n v="998"/>
    <m/>
    <m/>
    <s v="400 S  RAMPART                      BL"/>
    <m/>
    <n v="34.064599999999999"/>
    <n v="-118.2799"/>
    <n v="1"/>
  </r>
  <r>
    <n v="201016273"/>
    <d v="2020-12-20T00:00:00"/>
    <d v="2020-12-20T00:00:00"/>
    <n v="737"/>
    <n v="10"/>
    <x v="11"/>
    <n v="1063"/>
    <n v="1"/>
    <n v="331"/>
    <s v="THEFT FROM MOTOR VEHICLE - GRAND ($950.01 AND OVER)"/>
    <s v="0344 1606 0352 1822 1300 1420 1414"/>
    <n v="0"/>
    <s v="M"/>
    <s v="W"/>
    <n v="108"/>
    <s v="PARKING LOT"/>
    <m/>
    <m/>
    <s v="IC"/>
    <s v="Invest Cont"/>
    <n v="331"/>
    <m/>
    <m/>
    <m/>
    <s v="18600    VENTURA                      BL"/>
    <m/>
    <n v="34.169800000000002"/>
    <n v="-118.5386"/>
    <n v="0"/>
  </r>
  <r>
    <n v="201219515"/>
    <d v="2020-08-28T00:00:00"/>
    <d v="2020-08-28T00:00:00"/>
    <n v="230"/>
    <n v="12"/>
    <x v="8"/>
    <n v="1207"/>
    <n v="1"/>
    <n v="220"/>
    <s v="ATTEMPTED ROBBERY"/>
    <s v="1822 0342 2024 0416 0446 0337 1019"/>
    <n v="50"/>
    <s v="M"/>
    <s v="H"/>
    <n v="101"/>
    <s v="STREET"/>
    <n v="400"/>
    <s v="STRONG-ARM (HANDS, FIST, FEET OR BODILY FORCE)"/>
    <s v="IC"/>
    <s v="Invest Cont"/>
    <n v="220"/>
    <m/>
    <m/>
    <m/>
    <s v="S  HOOVER                       ST"/>
    <s v="VERNON                       AV"/>
    <n v="34.003700000000002"/>
    <n v="-118.2872"/>
    <n v="0"/>
  </r>
  <r>
    <n v="200109229"/>
    <d v="2020-03-16T00:00:00"/>
    <d v="2020-03-13T00:00:00"/>
    <n v="1700"/>
    <n v="1"/>
    <x v="1"/>
    <n v="195"/>
    <n v="2"/>
    <n v="745"/>
    <s v="VANDALISM - MISDEAMEANOR ($399 OR UNDER)"/>
    <s v="0329 0397"/>
    <n v="48"/>
    <s v="M"/>
    <s v="A"/>
    <n v="203"/>
    <s v="OTHER BUSINESS"/>
    <m/>
    <m/>
    <s v="IC"/>
    <s v="Invest Cont"/>
    <n v="745"/>
    <m/>
    <m/>
    <m/>
    <s v="1300 S  BROADWAY"/>
    <m/>
    <n v="34.037100000000002"/>
    <n v="-118.2612"/>
    <n v="0"/>
  </r>
  <r>
    <n v="200411775"/>
    <d v="2020-08-15T00:00:00"/>
    <d v="2020-08-15T00:00:00"/>
    <n v="1820"/>
    <n v="4"/>
    <x v="4"/>
    <n v="445"/>
    <n v="1"/>
    <n v="230"/>
    <s v="ASSAULT WITH DEADLY WEAPON, AGGRAVATED ASSAULT"/>
    <s v="0906 0371 0302 0334 0913"/>
    <n v="30"/>
    <s v="M"/>
    <s v="H"/>
    <n v="102"/>
    <s v="SIDEWALK"/>
    <n v="106"/>
    <s v="UNKNOWN FIREARM"/>
    <s v="AA"/>
    <s v="Adult Arrest"/>
    <n v="230"/>
    <m/>
    <m/>
    <m/>
    <s v="2000    MARENGO                      ST"/>
    <m/>
    <n v="34.057000000000002"/>
    <n v="-118.20820000000001"/>
    <n v="1"/>
  </r>
  <r>
    <n v="200908606"/>
    <d v="2020-04-18T00:00:00"/>
    <d v="2020-04-13T00:00:00"/>
    <n v="1034"/>
    <n v="9"/>
    <x v="3"/>
    <n v="964"/>
    <n v="1"/>
    <n v="440"/>
    <s v="THEFT PLAIN - PETTY ($950 &amp; UNDER)"/>
    <s v="0344 0394 0935"/>
    <n v="66"/>
    <s v="F"/>
    <s v="W"/>
    <n v="501"/>
    <s v="SINGLE FAMILY DWELLING"/>
    <m/>
    <m/>
    <s v="IC"/>
    <s v="Invest Cont"/>
    <n v="440"/>
    <m/>
    <m/>
    <m/>
    <s v="13900    HARTSOOK                     ST"/>
    <m/>
    <n v="34.163499999999999"/>
    <n v="-118.43559999999999"/>
    <n v="0"/>
  </r>
  <r>
    <n v="201115951"/>
    <d v="2020-11-21T00:00:00"/>
    <d v="2020-11-16T00:00:00"/>
    <n v="1830"/>
    <n v="11"/>
    <x v="7"/>
    <n v="1109"/>
    <n v="1"/>
    <n v="331"/>
    <s v="THEFT FROM MOTOR VEHICLE - GRAND ($950.01 AND OVER)"/>
    <s v="0385 0327"/>
    <n v="52"/>
    <s v="M"/>
    <s v="H"/>
    <n v="108"/>
    <s v="PARKING LOT"/>
    <m/>
    <m/>
    <s v="IC"/>
    <s v="Invest Cont"/>
    <n v="331"/>
    <m/>
    <m/>
    <m/>
    <s v="7400 N  FIGUEROA                     ST"/>
    <m/>
    <n v="34.1387"/>
    <n v="-118.18729999999999"/>
    <n v="0"/>
  </r>
  <r>
    <n v="201015891"/>
    <d v="2020-12-09T00:00:00"/>
    <d v="2020-12-09T00:00:00"/>
    <n v="1200"/>
    <n v="10"/>
    <x v="11"/>
    <n v="1049"/>
    <n v="2"/>
    <n v="624"/>
    <s v="BATTERY - SIMPLE ASSAULT"/>
    <s v="0400 1822 1414 1420 2004"/>
    <n v="56"/>
    <s v="M"/>
    <s v="W"/>
    <n v="102"/>
    <s v="SIDEWALK"/>
    <n v="400"/>
    <s v="STRONG-ARM (HANDS, FIST, FEET OR BODILY FORCE)"/>
    <s v="IC"/>
    <s v="Invest Cont"/>
    <n v="624"/>
    <m/>
    <m/>
    <m/>
    <s v="WOODLEY                      AV"/>
    <s v="VICTORY                      BL"/>
    <n v="34.186599999999999"/>
    <n v="-118.4836"/>
    <n v="0"/>
  </r>
  <r>
    <n v="200316551"/>
    <d v="2020-08-30T00:00:00"/>
    <d v="2020-08-30T00:00:00"/>
    <n v="300"/>
    <n v="3"/>
    <x v="2"/>
    <n v="328"/>
    <n v="2"/>
    <n v="745"/>
    <s v="VANDALISM - MISDEAMEANOR ($399 OR UNDER)"/>
    <s v="1307 0329 1251"/>
    <n v="20"/>
    <s v="M"/>
    <s v="W"/>
    <n v="122"/>
    <s v="VEHICLE, PASSENGER/TRUCK"/>
    <m/>
    <m/>
    <s v="IC"/>
    <s v="Invest Cont"/>
    <n v="745"/>
    <m/>
    <m/>
    <m/>
    <s v="900 W  28TH                         ST"/>
    <m/>
    <n v="34.028300000000002"/>
    <n v="-118.2822"/>
    <n v="0"/>
  </r>
  <r>
    <n v="200313180"/>
    <d v="2020-06-25T00:00:00"/>
    <d v="2020-06-25T00:00:00"/>
    <n v="630"/>
    <n v="3"/>
    <x v="2"/>
    <n v="341"/>
    <n v="1"/>
    <n v="330"/>
    <s v="BURGLARY FROM VEHICLE"/>
    <s v="1822 1609 0321 0329 0344 1307"/>
    <n v="29"/>
    <s v="F"/>
    <s v="H"/>
    <n v="101"/>
    <s v="STREET"/>
    <m/>
    <m/>
    <s v="IC"/>
    <s v="Invest Cont"/>
    <n v="330"/>
    <m/>
    <m/>
    <m/>
    <s v="JEFFERSON                    BL"/>
    <s v="HOLDREGE                     AV"/>
    <n v="34.0212"/>
    <n v="-118.3781"/>
    <n v="0"/>
  </r>
  <r>
    <n v="201204779"/>
    <d v="2020-01-11T00:00:00"/>
    <d v="2020-01-11T00:00:00"/>
    <n v="1940"/>
    <n v="12"/>
    <x v="8"/>
    <n v="1267"/>
    <n v="1"/>
    <n v="210"/>
    <s v="ROBBERY"/>
    <s v="0342 1822 0213 0334 0906 0371 0354 0355 0344 0352"/>
    <n v="39"/>
    <s v="M"/>
    <s v="B"/>
    <n v="102"/>
    <s v="SIDEWALK"/>
    <n v="102"/>
    <s v="HAND GUN"/>
    <s v="AA"/>
    <s v="Adult Arrest"/>
    <n v="210"/>
    <m/>
    <m/>
    <m/>
    <s v="8300 S  HOOVER                       ST"/>
    <m/>
    <n v="33.963200000000001"/>
    <n v="-118.2871"/>
    <n v="1"/>
  </r>
  <r>
    <n v="200406304"/>
    <d v="2020-02-28T00:00:00"/>
    <d v="2020-02-26T00:00:00"/>
    <n v="1800"/>
    <n v="4"/>
    <x v="4"/>
    <n v="473"/>
    <n v="2"/>
    <n v="740"/>
    <s v="VANDALISM - FELONY ($400 &amp; OVER, ALL CHURCH VANDALISMS)"/>
    <n v="329"/>
    <n v="0"/>
    <s v="M"/>
    <s v="W"/>
    <n v="109"/>
    <s v="PARK/PLAYGROUND"/>
    <m/>
    <m/>
    <s v="IC"/>
    <s v="Invest Cont"/>
    <n v="740"/>
    <m/>
    <m/>
    <m/>
    <s v="400 S  SAINT LOUIS                  ST"/>
    <m/>
    <n v="34.042299999999997"/>
    <n v="-118.21550000000001"/>
    <n v="0"/>
  </r>
  <r>
    <n v="200315207"/>
    <d v="2020-08-03T00:00:00"/>
    <d v="2020-08-03T00:00:00"/>
    <n v="1905"/>
    <n v="3"/>
    <x v="2"/>
    <n v="317"/>
    <n v="1"/>
    <n v="442"/>
    <s v="SHOPLIFTING - PETTY THEFT ($950 &amp; UNDER)"/>
    <s v="0104 0325 1822"/>
    <n v="19"/>
    <s v="X"/>
    <s v="X"/>
    <n v="401"/>
    <s v="MINI-MART"/>
    <m/>
    <m/>
    <s v="IC"/>
    <s v="Invest Cont"/>
    <n v="442"/>
    <m/>
    <m/>
    <m/>
    <s v="1600 W  ADAMS                        BL"/>
    <m/>
    <n v="34.0349"/>
    <n v="-118.2959"/>
    <n v="0"/>
  </r>
  <r>
    <n v="200617510"/>
    <d v="2020-11-02T00:00:00"/>
    <d v="2020-10-31T00:00:00"/>
    <n v="1500"/>
    <n v="6"/>
    <x v="9"/>
    <n v="625"/>
    <n v="1"/>
    <n v="341"/>
    <s v="THEFT-GRAND ($950.01 &amp; OVER)EXCPT,GUNS,FOWL,LIVESTK,PROD"/>
    <s v="0344 0329 1602 1822 1501 1300 1402"/>
    <n v="0"/>
    <s v="X"/>
    <s v="X"/>
    <n v="121"/>
    <s v="YARD (RESIDENTIAL/BUSINESS)"/>
    <n v="218"/>
    <s v="OTHER CUTTING INSTRUMENT"/>
    <s v="IC"/>
    <s v="Invest Cont"/>
    <n v="341"/>
    <n v="998"/>
    <m/>
    <m/>
    <s v="2700    CAHUENGA                     BL"/>
    <m/>
    <n v="34.117199999999997"/>
    <n v="-118.3378"/>
    <n v="0"/>
  </r>
  <r>
    <n v="201108271"/>
    <d v="2020-04-13T00:00:00"/>
    <d v="2020-04-09T00:00:00"/>
    <n v="1800"/>
    <n v="11"/>
    <x v="7"/>
    <n v="1145"/>
    <n v="1"/>
    <n v="330"/>
    <s v="BURGLARY FROM VEHICLE"/>
    <s v="0344 1300"/>
    <n v="35"/>
    <s v="M"/>
    <s v="H"/>
    <n v="502"/>
    <s v="MULTI-UNIT DWELLING (APARTMENT, DUPLEX, ETC)"/>
    <m/>
    <m/>
    <s v="IC"/>
    <s v="Invest Cont"/>
    <n v="330"/>
    <m/>
    <m/>
    <m/>
    <s v="2300    ALLESANDRO                   ST"/>
    <m/>
    <n v="34.095700000000001"/>
    <n v="-118.25360000000001"/>
    <n v="0"/>
  </r>
  <r>
    <n v="201116639"/>
    <d v="2020-12-14T00:00:00"/>
    <d v="2020-12-14T00:00:00"/>
    <n v="630"/>
    <n v="11"/>
    <x v="7"/>
    <n v="1145"/>
    <n v="2"/>
    <n v="626"/>
    <s v="INTIMATE PARTNER - SIMPLE ASSAULT"/>
    <s v="0400 0416 0913 1813 1821 2000 1300"/>
    <n v="47"/>
    <s v="F"/>
    <s v="H"/>
    <n v="110"/>
    <s v="FREEWAY"/>
    <n v="400"/>
    <s v="STRONG-ARM (HANDS, FIST, FEET OR BODILY FORCE)"/>
    <s v="AO"/>
    <s v="Adult Other"/>
    <n v="626"/>
    <m/>
    <m/>
    <m/>
    <s v="GLENDALE                     FY"/>
    <s v="GOLDEN STATE                 FY"/>
    <n v="34.102400000000003"/>
    <n v="-118.2546"/>
    <n v="0"/>
  </r>
  <r>
    <n v="200716465"/>
    <d v="2020-11-28T00:00:00"/>
    <d v="2020-11-27T00:00:00"/>
    <n v="1930"/>
    <n v="7"/>
    <x v="0"/>
    <n v="732"/>
    <n v="1"/>
    <n v="330"/>
    <s v="BURGLARY FROM VEHICLE"/>
    <s v="1822 0385 1300"/>
    <n v="26"/>
    <s v="F"/>
    <s v="O"/>
    <n v="101"/>
    <s v="STREET"/>
    <m/>
    <m/>
    <s v="IC"/>
    <s v="Invest Cont"/>
    <n v="330"/>
    <m/>
    <m/>
    <m/>
    <s v="W  6TH                          ST"/>
    <s v="S  LA JOLLA                     AV"/>
    <n v="34.065600000000003"/>
    <n v="-118.36799999999999"/>
    <n v="0"/>
  </r>
  <r>
    <n v="200113922"/>
    <d v="2020-06-25T00:00:00"/>
    <d v="2020-06-24T00:00:00"/>
    <n v="2300"/>
    <n v="1"/>
    <x v="1"/>
    <n v="101"/>
    <n v="1"/>
    <n v="330"/>
    <s v="BURGLARY FROM VEHICLE"/>
    <s v="0344 1609 1822 0329 0377 1307"/>
    <n v="24"/>
    <s v="M"/>
    <s v="O"/>
    <n v="123"/>
    <s v="PARKING UNDERGROUND/BUILDING"/>
    <m/>
    <m/>
    <s v="IC"/>
    <s v="Invest Cont"/>
    <n v="330"/>
    <m/>
    <m/>
    <m/>
    <s v="1200    VIN SCULLY                   AV"/>
    <m/>
    <n v="34.072499999999998"/>
    <n v="-118.24890000000001"/>
    <n v="0"/>
  </r>
  <r>
    <n v="200708063"/>
    <d v="2020-04-07T00:00:00"/>
    <d v="2020-04-05T00:00:00"/>
    <n v="1800"/>
    <n v="7"/>
    <x v="0"/>
    <n v="749"/>
    <n v="1"/>
    <n v="330"/>
    <s v="BURGLARY FROM VEHICLE"/>
    <s v="0344 1300"/>
    <n v="62"/>
    <s v="F"/>
    <s v="O"/>
    <n v="101"/>
    <s v="STREET"/>
    <m/>
    <m/>
    <s v="IC"/>
    <s v="Invest Cont"/>
    <n v="330"/>
    <m/>
    <m/>
    <m/>
    <s v="8TH                          ST"/>
    <s v="CRENSHAW                     BL"/>
    <n v="34.059100000000001"/>
    <n v="-118.3205"/>
    <n v="0"/>
  </r>
  <r>
    <n v="200610343"/>
    <d v="2020-05-17T00:00:00"/>
    <d v="2020-05-17T00:00:00"/>
    <n v="1850"/>
    <n v="6"/>
    <x v="9"/>
    <n v="638"/>
    <n v="2"/>
    <n v="900"/>
    <s v="VIOLATION OF COURT ORDER"/>
    <s v="0913 2038"/>
    <n v="43"/>
    <s v="M"/>
    <s v="B"/>
    <n v="501"/>
    <s v="SINGLE FAMILY DWELLING"/>
    <n v="511"/>
    <s v="VERBAL THREAT"/>
    <s v="AA"/>
    <s v="Adult Arrest"/>
    <n v="900"/>
    <m/>
    <m/>
    <m/>
    <s v="1800    TAMARIND                     AV"/>
    <m/>
    <n v="34.104100000000003"/>
    <n v="-118.3193"/>
    <n v="1"/>
  </r>
  <r>
    <n v="200110879"/>
    <d v="2020-04-22T00:00:00"/>
    <d v="2020-04-22T00:00:00"/>
    <n v="1320"/>
    <n v="1"/>
    <x v="1"/>
    <n v="111"/>
    <n v="2"/>
    <n v="624"/>
    <s v="BATTERY - SIMPLE ASSAULT"/>
    <s v="1601 0417 1218"/>
    <n v="27"/>
    <s v="F"/>
    <s v="B"/>
    <n v="109"/>
    <s v="PARK/PLAYGROUND"/>
    <n v="400"/>
    <s v="STRONG-ARM (HANDS, FIST, FEET OR BODILY FORCE)"/>
    <s v="IC"/>
    <s v="Invest Cont"/>
    <n v="624"/>
    <m/>
    <m/>
    <m/>
    <s v="ALAMEDA"/>
    <s v="LOS ANGELES"/>
    <n v="34.0578"/>
    <n v="-118.2371"/>
    <n v="0"/>
  </r>
  <r>
    <n v="200507248"/>
    <d v="2020-03-16T00:00:00"/>
    <d v="2020-03-15T00:00:00"/>
    <n v="2200"/>
    <n v="5"/>
    <x v="10"/>
    <n v="504"/>
    <n v="1"/>
    <n v="310"/>
    <s v="BURGLARY"/>
    <s v="0329 0314 1607"/>
    <n v="59"/>
    <s v="M"/>
    <s v="H"/>
    <n v="502"/>
    <s v="MULTI-UNIT DWELLING (APARTMENT, DUPLEX, ETC)"/>
    <m/>
    <m/>
    <s v="IC"/>
    <s v="Invest Cont"/>
    <n v="310"/>
    <m/>
    <m/>
    <m/>
    <s v="1500 W  204TH                        ST"/>
    <m/>
    <n v="33.844900000000003"/>
    <n v="-118.304"/>
    <n v="0"/>
  </r>
  <r>
    <n v="201000547"/>
    <d v="2020-02-09T00:00:00"/>
    <d v="2020-02-08T00:00:00"/>
    <n v="1200"/>
    <n v="10"/>
    <x v="11"/>
    <n v="1097"/>
    <n v="1"/>
    <n v="121"/>
    <s v="RAPE, FORCIBLE"/>
    <s v="1415 0913 1402 1309 1913 1823 0416 0408 0443 0500"/>
    <n v="18"/>
    <s v="F"/>
    <s v="O"/>
    <n v="501"/>
    <s v="SINGLE FAMILY DWELLING"/>
    <n v="400"/>
    <s v="STRONG-ARM (HANDS, FIST, FEET OR BODILY FORCE)"/>
    <s v="AO"/>
    <s v="Adult Other"/>
    <n v="121"/>
    <m/>
    <m/>
    <m/>
    <s v="16800    ENCINO HILLS                 DR"/>
    <m/>
    <n v="34.139200000000002"/>
    <n v="-118.4992"/>
    <n v="0"/>
  </r>
  <r>
    <n v="200204859"/>
    <d v="2020-01-17T00:00:00"/>
    <d v="2020-01-17T00:00:00"/>
    <n v="1450"/>
    <n v="2"/>
    <x v="5"/>
    <n v="291"/>
    <n v="1"/>
    <n v="350"/>
    <s v="THEFT, PERSON"/>
    <s v="1822 0345 0400 0346 0390 0202"/>
    <n v="38"/>
    <s v="F"/>
    <s v="O"/>
    <n v="102"/>
    <s v="SIDEWALK"/>
    <n v="400"/>
    <s v="STRONG-ARM (HANDS, FIST, FEET OR BODILY FORCE)"/>
    <s v="IC"/>
    <s v="Invest Cont"/>
    <n v="350"/>
    <m/>
    <m/>
    <m/>
    <s v="2000 W  PICO                         BL"/>
    <m/>
    <n v="34.046700000000001"/>
    <n v="-118.2814"/>
    <n v="0"/>
  </r>
  <r>
    <n v="200204084"/>
    <d v="2020-01-03T00:00:00"/>
    <d v="2020-01-02T00:00:00"/>
    <n v="2300"/>
    <n v="2"/>
    <x v="5"/>
    <n v="261"/>
    <n v="1"/>
    <n v="341"/>
    <s v="THEFT-GRAND ($950.01 &amp; OVER)EXCPT,GUNS,FOWL,LIVESTK,PROD"/>
    <s v="0344 2032"/>
    <n v="39"/>
    <s v="M"/>
    <s v="H"/>
    <n v="207"/>
    <s v="BAR/COCKTAIL/NIGHTCLUB"/>
    <m/>
    <m/>
    <s v="IC"/>
    <s v="Invest Cont"/>
    <n v="341"/>
    <m/>
    <m/>
    <m/>
    <s v="2700 W  7TH                          ST"/>
    <m/>
    <n v="34.059399999999997"/>
    <n v="-118.2833"/>
    <n v="0"/>
  </r>
  <r>
    <n v="201216353"/>
    <d v="2020-07-11T00:00:00"/>
    <d v="2020-07-11T00:00:00"/>
    <n v="1700"/>
    <n v="12"/>
    <x v="8"/>
    <n v="1235"/>
    <n v="2"/>
    <n v="624"/>
    <s v="BATTERY - SIMPLE ASSAULT"/>
    <s v="0416 1822 0446"/>
    <n v="0"/>
    <s v="X"/>
    <s v="X"/>
    <n v="101"/>
    <s v="STREET"/>
    <n v="400"/>
    <s v="STRONG-ARM (HANDS, FIST, FEET OR BODILY FORCE)"/>
    <s v="IC"/>
    <s v="Invest Cont"/>
    <n v="624"/>
    <m/>
    <m/>
    <m/>
    <s v="59TH"/>
    <s v="RAYMOND"/>
    <n v="33.987499999999997"/>
    <n v="-118.298"/>
    <n v="0"/>
  </r>
  <r>
    <n v="200511399"/>
    <d v="2020-07-04T00:00:00"/>
    <d v="2020-07-04T00:00:00"/>
    <n v="900"/>
    <n v="5"/>
    <x v="10"/>
    <n v="528"/>
    <n v="1"/>
    <n v="442"/>
    <s v="SHOPLIFTING - PETTY THEFT ($950 &amp; UNDER)"/>
    <s v="0325 1236 0913 0344 0104 0352 1221"/>
    <n v="0"/>
    <s v="X"/>
    <s v="X"/>
    <n v="402"/>
    <s v="MARKET"/>
    <m/>
    <m/>
    <s v="AO"/>
    <s v="Adult Other"/>
    <n v="442"/>
    <m/>
    <m/>
    <m/>
    <s v="1200 E  PACIFIC COAST                HY"/>
    <m/>
    <n v="33.790900000000001"/>
    <n v="-118.24850000000001"/>
    <n v="0"/>
  </r>
  <r>
    <n v="201306579"/>
    <d v="2020-02-16T00:00:00"/>
    <d v="2020-02-15T00:00:00"/>
    <n v="2150"/>
    <n v="13"/>
    <x v="6"/>
    <n v="1394"/>
    <n v="1"/>
    <n v="330"/>
    <s v="BURGLARY FROM VEHICLE"/>
    <s v="1300 0329 1609 0344"/>
    <n v="26"/>
    <s v="F"/>
    <s v="B"/>
    <n v="101"/>
    <s v="STREET"/>
    <m/>
    <m/>
    <s v="IC"/>
    <s v="Invest Cont"/>
    <n v="330"/>
    <m/>
    <m/>
    <m/>
    <s v="67TH                         ST"/>
    <s v="MAIN                         ST"/>
    <n v="33.9788"/>
    <n v="-118.2739"/>
    <n v="0"/>
  </r>
  <r>
    <n v="200314110"/>
    <d v="2020-07-13T00:00:00"/>
    <d v="2020-07-05T00:00:00"/>
    <n v="100"/>
    <n v="3"/>
    <x v="2"/>
    <n v="334"/>
    <n v="1"/>
    <n v="210"/>
    <s v="ROBBERY"/>
    <s v="0342 0344 1300 1822 0400"/>
    <n v="45"/>
    <s v="F"/>
    <s v="B"/>
    <n v="101"/>
    <s v="STREET"/>
    <n v="400"/>
    <s v="STRONG-ARM (HANDS, FIST, FEET OR BODILY FORCE)"/>
    <s v="IC"/>
    <s v="Invest Cont"/>
    <n v="210"/>
    <m/>
    <m/>
    <m/>
    <s v="3600    CRENSHAW                     BL"/>
    <m/>
    <n v="34.026800000000001"/>
    <n v="-118.3318"/>
    <n v="0"/>
  </r>
  <r>
    <n v="200412066"/>
    <d v="2020-08-23T00:00:00"/>
    <d v="2020-08-23T00:00:00"/>
    <n v="1610"/>
    <n v="4"/>
    <x v="4"/>
    <n v="412"/>
    <n v="1"/>
    <n v="341"/>
    <s v="THEFT-GRAND ($950.01 &amp; OVER)EXCPT,GUNS,FOWL,LIVESTK,PROD"/>
    <s v="0302 0342 0344 1309 1822 0945"/>
    <n v="0"/>
    <s v="M"/>
    <s v="W"/>
    <n v="203"/>
    <s v="OTHER BUSINESS"/>
    <n v="102"/>
    <s v="HAND GUN"/>
    <s v="IC"/>
    <s v="Invest Cont"/>
    <n v="341"/>
    <m/>
    <m/>
    <m/>
    <s v="2400 N  BROADWAY"/>
    <m/>
    <n v="34.080599999999997"/>
    <n v="-118.2176"/>
    <n v="0"/>
  </r>
  <r>
    <n v="200814562"/>
    <d v="2020-09-26T00:00:00"/>
    <d v="2020-09-20T00:00:00"/>
    <n v="1"/>
    <n v="8"/>
    <x v="12"/>
    <n v="884"/>
    <n v="1"/>
    <n v="310"/>
    <s v="BURGLARY"/>
    <s v="1822 0344 0321 1607 1202 0352 1221"/>
    <n v="22"/>
    <s v="M"/>
    <s v="H"/>
    <n v="501"/>
    <s v="SINGLE FAMILY DWELLING"/>
    <m/>
    <m/>
    <s v="IC"/>
    <s v="Invest Cont"/>
    <n v="310"/>
    <m/>
    <m/>
    <m/>
    <s v="10700    ASHBY                        AV"/>
    <m/>
    <n v="34.037999999999997"/>
    <n v="-118.42230000000001"/>
    <n v="0"/>
  </r>
  <r>
    <n v="200618421"/>
    <d v="2020-11-24T00:00:00"/>
    <d v="2020-11-24T00:00:00"/>
    <n v="250"/>
    <n v="6"/>
    <x v="9"/>
    <n v="648"/>
    <n v="2"/>
    <n v="624"/>
    <s v="BATTERY - SIMPLE ASSAULT"/>
    <s v="0400 0408"/>
    <n v="0"/>
    <s v="M"/>
    <s v="X"/>
    <n v="101"/>
    <s v="STREET"/>
    <n v="400"/>
    <s v="STRONG-ARM (HANDS, FIST, FEET OR BODILY FORCE)"/>
    <s v="IC"/>
    <s v="Invest Cont"/>
    <n v="624"/>
    <m/>
    <m/>
    <m/>
    <s v="HOLLYWOOD"/>
    <s v="WESTERN"/>
    <n v="34.101799999999997"/>
    <n v="-118.30929999999999"/>
    <n v="0"/>
  </r>
  <r>
    <n v="200110792"/>
    <d v="2020-04-21T00:00:00"/>
    <d v="2020-04-16T00:00:00"/>
    <n v="1530"/>
    <n v="1"/>
    <x v="1"/>
    <n v="195"/>
    <n v="1"/>
    <n v="510"/>
    <s v="VEHICLE - STOLEN"/>
    <m/>
    <n v="0"/>
    <m/>
    <m/>
    <n v="108"/>
    <s v="PARKING LOT"/>
    <m/>
    <m/>
    <s v="IC"/>
    <s v="Invest Cont"/>
    <n v="510"/>
    <m/>
    <m/>
    <m/>
    <s v="100 E  WASHINGTON                   BL"/>
    <m/>
    <n v="34.033499999999997"/>
    <n v="-118.2619"/>
    <n v="0"/>
  </r>
  <r>
    <n v="200212369"/>
    <d v="2020-07-09T00:00:00"/>
    <d v="2020-07-09T00:00:00"/>
    <n v="1615"/>
    <n v="2"/>
    <x v="5"/>
    <n v="245"/>
    <n v="1"/>
    <n v="761"/>
    <s v="BRANDISH WEAPON"/>
    <s v="2024 0342 0371 1402 0906 1816 0443 1815 1822 0334"/>
    <n v="25"/>
    <s v="F"/>
    <s v="H"/>
    <n v="109"/>
    <s v="PARK/PLAYGROUND"/>
    <n v="200"/>
    <s v="KNIFE WITH BLADE 6INCHES OR LESS"/>
    <s v="AA"/>
    <s v="Adult Arrest"/>
    <n v="761"/>
    <n v="930"/>
    <n v="998"/>
    <m/>
    <s v="2200 W  6TH                          ST"/>
    <m/>
    <n v="34.060099999999998"/>
    <n v="-118.2761"/>
    <n v="1"/>
  </r>
  <r>
    <n v="200615837"/>
    <d v="2020-09-24T00:00:00"/>
    <d v="2020-09-22T00:00:00"/>
    <n v="1330"/>
    <n v="6"/>
    <x v="9"/>
    <n v="643"/>
    <n v="2"/>
    <n v="662"/>
    <s v="BUNCO, GRAND THEFT"/>
    <s v="1822 0701"/>
    <n v="32"/>
    <s v="F"/>
    <s v="O"/>
    <n v="502"/>
    <s v="MULTI-UNIT DWELLING (APARTMENT, DUPLEX, ETC)"/>
    <m/>
    <m/>
    <s v="IC"/>
    <s v="Invest Cont"/>
    <n v="662"/>
    <m/>
    <m/>
    <m/>
    <s v="1600 N  FORMOSA                      AV"/>
    <m/>
    <n v="34.099800000000002"/>
    <n v="-118.3468"/>
    <n v="0"/>
  </r>
  <r>
    <n v="200217666"/>
    <d v="2020-11-20T00:00:00"/>
    <d v="2020-11-19T00:00:00"/>
    <n v="2230"/>
    <n v="2"/>
    <x v="5"/>
    <n v="236"/>
    <n v="1"/>
    <n v="330"/>
    <s v="BURGLARY FROM VEHICLE"/>
    <s v="0344 1307 0329 1609"/>
    <n v="40"/>
    <s v="M"/>
    <s v="H"/>
    <n v="101"/>
    <s v="STREET"/>
    <m/>
    <m/>
    <s v="IC"/>
    <s v="Invest Cont"/>
    <n v="330"/>
    <m/>
    <m/>
    <m/>
    <s v="TEMPLE"/>
    <s v="BONNIE BRAE"/>
    <n v="34.069499999999998"/>
    <n v="-118.2655"/>
    <n v="0"/>
  </r>
  <r>
    <n v="201211962"/>
    <d v="2020-05-01T00:00:00"/>
    <d v="2020-05-01T00:00:00"/>
    <n v="1115"/>
    <n v="12"/>
    <x v="8"/>
    <n v="1248"/>
    <n v="1"/>
    <n v="230"/>
    <s v="ASSAULT WITH DEADLY WEAPON, AGGRAVATED ASSAULT"/>
    <s v="1309 1240 1312 0431 1822"/>
    <n v="40"/>
    <s v="M"/>
    <s v="B"/>
    <n v="101"/>
    <s v="STREET"/>
    <n v="512"/>
    <s v="MACE/PEPPER SPRAY"/>
    <s v="IC"/>
    <s v="Invest Cont"/>
    <n v="230"/>
    <m/>
    <m/>
    <m/>
    <s v="GAGE"/>
    <s v="HOOVER"/>
    <n v="33.982199999999999"/>
    <n v="-118.28700000000001"/>
    <n v="0"/>
  </r>
  <r>
    <n v="200211153"/>
    <d v="2020-06-10T00:00:00"/>
    <d v="2020-06-09T00:00:00"/>
    <n v="545"/>
    <n v="2"/>
    <x v="5"/>
    <n v="204"/>
    <n v="1"/>
    <n v="510"/>
    <s v="VEHICLE - STOLEN"/>
    <m/>
    <n v="0"/>
    <m/>
    <m/>
    <n v="101"/>
    <s v="STREET"/>
    <m/>
    <m/>
    <s v="IC"/>
    <s v="Invest Cont"/>
    <n v="510"/>
    <m/>
    <m/>
    <m/>
    <s v="400 N  HOOVER                       ST"/>
    <m/>
    <n v="34.0779"/>
    <n v="-118.28440000000001"/>
    <n v="0"/>
  </r>
  <r>
    <n v="200320881"/>
    <d v="2020-11-25T00:00:00"/>
    <d v="2020-10-02T00:00:00"/>
    <n v="2200"/>
    <n v="3"/>
    <x v="2"/>
    <n v="393"/>
    <n v="1"/>
    <n v="510"/>
    <s v="VEHICLE - STOLEN"/>
    <m/>
    <n v="0"/>
    <m/>
    <m/>
    <n v="101"/>
    <s v="STREET"/>
    <m/>
    <m/>
    <s v="IC"/>
    <s v="Invest Cont"/>
    <n v="510"/>
    <m/>
    <m/>
    <m/>
    <s v="4000    LEIMERT                      BL"/>
    <m/>
    <n v="34.008000000000003"/>
    <n v="-118.3266"/>
    <n v="0"/>
  </r>
  <r>
    <n v="200407982"/>
    <d v="2020-04-19T00:00:00"/>
    <d v="2020-04-19T00:00:00"/>
    <n v="1620"/>
    <n v="4"/>
    <x v="4"/>
    <n v="457"/>
    <n v="1"/>
    <n v="761"/>
    <s v="BRANDISH WEAPON"/>
    <s v="0334 0913 1259 0555"/>
    <n v="17"/>
    <s v="M"/>
    <s v="H"/>
    <n v="502"/>
    <s v="MULTI-UNIT DWELLING (APARTMENT, DUPLEX, ETC)"/>
    <n v="207"/>
    <s v="OTHER KNIFE"/>
    <s v="JA"/>
    <s v="Juv Arrest"/>
    <n v="761"/>
    <m/>
    <m/>
    <m/>
    <s v="2400    BOULDER                      ST"/>
    <m/>
    <n v="34.049500000000002"/>
    <n v="-118.20610000000001"/>
    <n v="1"/>
  </r>
  <r>
    <n v="200306659"/>
    <d v="2020-02-14T00:00:00"/>
    <d v="2020-02-14T00:00:00"/>
    <n v="1830"/>
    <n v="3"/>
    <x v="2"/>
    <n v="363"/>
    <n v="1"/>
    <n v="341"/>
    <s v="THEFT-GRAND ($950.01 &amp; OVER)EXCPT,GUNS,FOWL,LIVESTK,PROD"/>
    <s v="0344 2032"/>
    <n v="29"/>
    <s v="F"/>
    <s v="B"/>
    <n v="727"/>
    <s v="SHOPPING MALL (COMMON AREA)"/>
    <m/>
    <m/>
    <s v="IC"/>
    <s v="Invest Cont"/>
    <n v="341"/>
    <m/>
    <m/>
    <m/>
    <s v="3600 W  MARTIN LUTHER KING           BL"/>
    <m/>
    <n v="34.011000000000003"/>
    <n v="-118.3351"/>
    <n v="0"/>
  </r>
  <r>
    <n v="201225834"/>
    <d v="2020-11-30T00:00:00"/>
    <d v="2020-11-29T00:00:00"/>
    <n v="1600"/>
    <n v="12"/>
    <x v="8"/>
    <n v="1255"/>
    <n v="2"/>
    <n v="625"/>
    <s v="OTHER ASSAULT"/>
    <s v="1822 0416 0342 1309"/>
    <n v="20"/>
    <s v="X"/>
    <s v="X"/>
    <n v="501"/>
    <s v="SINGLE FAMILY DWELLING"/>
    <n v="400"/>
    <s v="STRONG-ARM (HANDS, FIST, FEET OR BODILY FORCE)"/>
    <s v="IC"/>
    <s v="Invest Cont"/>
    <n v="625"/>
    <m/>
    <m/>
    <m/>
    <s v="7800    BRIGHTON                     AV"/>
    <m/>
    <n v="33.967799999999997"/>
    <n v="-118.3014"/>
    <n v="0"/>
  </r>
  <r>
    <n v="200207566"/>
    <d v="2020-03-10T00:00:00"/>
    <d v="2020-03-10T00:00:00"/>
    <n v="850"/>
    <n v="2"/>
    <x v="5"/>
    <n v="204"/>
    <n v="2"/>
    <n v="901"/>
    <s v="VIOLATION OF RESTRAINING ORDER"/>
    <s v="0361 2038 0913"/>
    <n v="22"/>
    <s v="F"/>
    <s v="H"/>
    <n v="502"/>
    <s v="MULTI-UNIT DWELLING (APARTMENT, DUPLEX, ETC)"/>
    <m/>
    <m/>
    <s v="AA"/>
    <s v="Adult Arrest"/>
    <n v="901"/>
    <m/>
    <m/>
    <m/>
    <s v="600    IMOGEN                       AV"/>
    <m/>
    <n v="34.080599999999997"/>
    <n v="-118.2843"/>
    <n v="1"/>
  </r>
  <r>
    <n v="200607425"/>
    <d v="2020-03-05T00:00:00"/>
    <d v="2020-03-05T00:00:00"/>
    <n v="300"/>
    <n v="6"/>
    <x v="9"/>
    <n v="656"/>
    <n v="1"/>
    <n v="330"/>
    <s v="BURGLARY FROM VEHICLE"/>
    <s v="1822 1300 0344 0329 1609"/>
    <n v="25"/>
    <s v="M"/>
    <s v="W"/>
    <n v="101"/>
    <s v="STREET"/>
    <m/>
    <m/>
    <s v="IC"/>
    <s v="Invest Cont"/>
    <n v="330"/>
    <m/>
    <m/>
    <m/>
    <s v="WILCOX                       AV"/>
    <s v="WILLOUGHBY                   AV"/>
    <n v="34.0871"/>
    <n v="-118.331"/>
    <n v="0"/>
  </r>
  <r>
    <n v="200812217"/>
    <d v="2020-07-23T00:00:00"/>
    <d v="2020-04-09T00:00:00"/>
    <n v="1200"/>
    <n v="8"/>
    <x v="12"/>
    <n v="807"/>
    <n v="2"/>
    <n v="354"/>
    <s v="THEFT OF IDENTITY"/>
    <s v="0100 1202"/>
    <n v="64"/>
    <s v="F"/>
    <s v="W"/>
    <n v="501"/>
    <s v="SINGLE FAMILY DWELLING"/>
    <m/>
    <m/>
    <s v="IC"/>
    <s v="Invest Cont"/>
    <n v="354"/>
    <m/>
    <m/>
    <m/>
    <s v="10400    WINDTREE                     DR"/>
    <m/>
    <n v="34.125700000000002"/>
    <n v="-118.4456"/>
    <n v="0"/>
  </r>
  <r>
    <n v="200811768"/>
    <d v="2020-07-11T00:00:00"/>
    <d v="2020-07-11T00:00:00"/>
    <n v="2215"/>
    <n v="8"/>
    <x v="12"/>
    <n v="859"/>
    <n v="2"/>
    <n v="740"/>
    <s v="VANDALISM - FELONY ($400 &amp; OVER, ALL CHURCH VANDALISMS)"/>
    <s v="0329 1814"/>
    <n v="27"/>
    <s v="M"/>
    <s v="W"/>
    <n v="502"/>
    <s v="MULTI-UNIT DWELLING (APARTMENT, DUPLEX, ETC)"/>
    <m/>
    <m/>
    <s v="IC"/>
    <s v="Invest Cont"/>
    <n v="740"/>
    <m/>
    <m/>
    <m/>
    <s v="1400 S  SHERBOURNE                   DR"/>
    <m/>
    <n v="34.0535"/>
    <n v="-118.3796"/>
    <n v="0"/>
  </r>
  <r>
    <n v="200817952"/>
    <d v="2020-12-26T00:00:00"/>
    <d v="2020-12-26T00:00:00"/>
    <n v="1300"/>
    <n v="8"/>
    <x v="12"/>
    <n v="898"/>
    <n v="2"/>
    <n v="626"/>
    <s v="INTIMATE PARTNER - SIMPLE ASSAULT"/>
    <s v="2000 0416 1241 1821"/>
    <n v="43"/>
    <s v="M"/>
    <s v="H"/>
    <n v="501"/>
    <s v="SINGLE FAMILY DWELLING"/>
    <n v="400"/>
    <s v="STRONG-ARM (HANDS, FIST, FEET OR BODILY FORCE)"/>
    <s v="AO"/>
    <s v="Adult Other"/>
    <n v="626"/>
    <m/>
    <m/>
    <m/>
    <s v="2400 S  ROBERTSON                    BL"/>
    <m/>
    <n v="34.040100000000002"/>
    <n v="-118.3879"/>
    <n v="0"/>
  </r>
  <r>
    <n v="200713419"/>
    <d v="2020-09-01T00:00:00"/>
    <d v="2020-09-01T00:00:00"/>
    <n v="1130"/>
    <n v="7"/>
    <x v="0"/>
    <n v="783"/>
    <n v="2"/>
    <n v="626"/>
    <s v="INTIMATE PARTNER - SIMPLE ASSAULT"/>
    <s v="2000 1813 0419 0913"/>
    <n v="24"/>
    <s v="F"/>
    <s v="H"/>
    <n v="501"/>
    <s v="SINGLE FAMILY DWELLING"/>
    <n v="400"/>
    <s v="STRONG-ARM (HANDS, FIST, FEET OR BODILY FORCE)"/>
    <s v="AA"/>
    <s v="Adult Arrest"/>
    <n v="626"/>
    <m/>
    <m/>
    <m/>
    <s v="2200 S  BURNSIDE                     AV"/>
    <m/>
    <n v="34.034199999999998"/>
    <n v="-118.3597"/>
    <n v="1"/>
  </r>
  <r>
    <n v="201113009"/>
    <d v="2020-08-28T00:00:00"/>
    <d v="2020-08-28T00:00:00"/>
    <n v="2000"/>
    <n v="11"/>
    <x v="7"/>
    <n v="1102"/>
    <n v="1"/>
    <n v="420"/>
    <s v="THEFT FROM MOTOR VEHICLE - PETTY ($950 &amp; UNDER)"/>
    <s v="0344 0385"/>
    <n v="19"/>
    <s v="F"/>
    <s v="W"/>
    <n v="707"/>
    <s v="GARAGE/CARPORT"/>
    <m/>
    <m/>
    <s v="IC"/>
    <s v="Invest Cont"/>
    <n v="420"/>
    <m/>
    <m/>
    <m/>
    <s v="3200    LOS FELIZ                    BL"/>
    <m/>
    <n v="34.136699999999998"/>
    <n v="-118.2713"/>
    <n v="0"/>
  </r>
  <r>
    <n v="200121716"/>
    <d v="2020-11-30T00:00:00"/>
    <d v="2020-11-29T00:00:00"/>
    <n v="2200"/>
    <n v="1"/>
    <x v="1"/>
    <n v="111"/>
    <n v="2"/>
    <n v="745"/>
    <s v="VANDALISM - MISDEAMEANOR ($399 OR UNDER)"/>
    <s v="0329 1822"/>
    <n v="0"/>
    <s v="M"/>
    <s v="W"/>
    <n v="725"/>
    <s v="GOVERNMENT FACILITY (FEDERAL,STATE, COUNTY &amp; CITY)"/>
    <m/>
    <m/>
    <s v="IC"/>
    <s v="Invest Cont"/>
    <n v="745"/>
    <m/>
    <m/>
    <m/>
    <s v="100    PASEO DE LA PLAZA"/>
    <m/>
    <n v="34.061500000000002"/>
    <n v="-118.24120000000001"/>
    <n v="0"/>
  </r>
  <r>
    <n v="200711501"/>
    <d v="2020-07-10T00:00:00"/>
    <d v="2020-07-10T00:00:00"/>
    <n v="1940"/>
    <n v="7"/>
    <x v="0"/>
    <n v="743"/>
    <n v="2"/>
    <n v="900"/>
    <s v="VIOLATION OF COURT ORDER"/>
    <n v="1501"/>
    <n v="48"/>
    <s v="M"/>
    <s v="B"/>
    <n v="501"/>
    <s v="SINGLE FAMILY DWELLING"/>
    <m/>
    <m/>
    <s v="IC"/>
    <s v="Invest Cont"/>
    <n v="900"/>
    <m/>
    <m/>
    <m/>
    <s v="5700    SAN VICENTE                  BL"/>
    <m/>
    <n v="34.054600000000001"/>
    <n v="-118.35590000000001"/>
    <n v="0"/>
  </r>
  <r>
    <n v="200917953"/>
    <d v="2020-12-01T00:00:00"/>
    <d v="2020-12-01T00:00:00"/>
    <n v="2145"/>
    <n v="9"/>
    <x v="3"/>
    <n v="915"/>
    <n v="2"/>
    <n v="626"/>
    <s v="INTIMATE PARTNER - SIMPLE ASSAULT"/>
    <s v="2000 1813 0447 0913 2002 0408 0444 0416"/>
    <n v="25"/>
    <s v="F"/>
    <s v="H"/>
    <n v="502"/>
    <s v="MULTI-UNIT DWELLING (APARTMENT, DUPLEX, ETC)"/>
    <n v="400"/>
    <s v="STRONG-ARM (HANDS, FIST, FEET OR BODILY FORCE)"/>
    <s v="AA"/>
    <s v="Adult Arrest"/>
    <n v="626"/>
    <m/>
    <m/>
    <m/>
    <s v="14300    VOSE                         ST"/>
    <m/>
    <n v="34.198500000000003"/>
    <n v="-118.44880000000001"/>
    <n v="1"/>
  </r>
  <r>
    <n v="201012959"/>
    <d v="2020-09-11T00:00:00"/>
    <d v="2020-09-11T00:00:00"/>
    <n v="825"/>
    <n v="10"/>
    <x v="11"/>
    <n v="1027"/>
    <n v="1"/>
    <n v="648"/>
    <s v="ARSON"/>
    <n v="1501"/>
    <n v="0"/>
    <s v="X"/>
    <s v="X"/>
    <n v="102"/>
    <s v="SIDEWALK"/>
    <n v="506"/>
    <s v="FIRE"/>
    <s v="IC"/>
    <s v="Invest Cont"/>
    <n v="648"/>
    <m/>
    <m/>
    <m/>
    <s v="VANOWEN"/>
    <s v="BALBOA                       BL"/>
    <n v="34.193899999999999"/>
    <n v="-118.50109999999999"/>
    <n v="0"/>
  </r>
  <r>
    <n v="200812063"/>
    <d v="2020-07-20T00:00:00"/>
    <d v="2020-07-20T00:00:00"/>
    <n v="910"/>
    <n v="8"/>
    <x v="12"/>
    <n v="895"/>
    <n v="1"/>
    <n v="310"/>
    <s v="BURGLARY"/>
    <s v="0314 0321 1822 1202 2034"/>
    <n v="77"/>
    <s v="M"/>
    <s v="W"/>
    <n v="501"/>
    <s v="SINGLE FAMILY DWELLING"/>
    <m/>
    <m/>
    <s v="IC"/>
    <s v="Invest Cont"/>
    <n v="310"/>
    <m/>
    <m/>
    <m/>
    <s v="2900    QUEENSBURY                   DR"/>
    <m/>
    <n v="34.0379"/>
    <n v="-118.4064"/>
    <n v="0"/>
  </r>
  <r>
    <n v="200121995"/>
    <d v="2020-12-06T00:00:00"/>
    <d v="2020-12-05T00:00:00"/>
    <n v="1900"/>
    <n v="1"/>
    <x v="1"/>
    <n v="157"/>
    <n v="2"/>
    <n v="745"/>
    <s v="VANDALISM - MISDEAMEANOR ($399 OR UNDER)"/>
    <s v="0329 1402 1822"/>
    <n v="29"/>
    <s v="F"/>
    <s v="B"/>
    <n v="502"/>
    <s v="MULTI-UNIT DWELLING (APARTMENT, DUPLEX, ETC)"/>
    <m/>
    <m/>
    <s v="IC"/>
    <s v="Invest Cont"/>
    <n v="745"/>
    <n v="998"/>
    <m/>
    <m/>
    <s v="700 E  6TH                          ST"/>
    <m/>
    <n v="34.040999999999997"/>
    <n v="-118.2433"/>
    <n v="0"/>
  </r>
  <r>
    <n v="201104538"/>
    <d v="2020-01-13T00:00:00"/>
    <d v="2020-01-13T00:00:00"/>
    <n v="800"/>
    <n v="11"/>
    <x v="7"/>
    <n v="1143"/>
    <n v="1"/>
    <n v="320"/>
    <s v="BURGLARY, ATTEMPTED"/>
    <s v="1607 1501"/>
    <n v="33"/>
    <s v="F"/>
    <s v="W"/>
    <n v="502"/>
    <s v="MULTI-UNIT DWELLING (APARTMENT, DUPLEX, ETC)"/>
    <m/>
    <m/>
    <s v="IC"/>
    <s v="Invest Cont"/>
    <n v="320"/>
    <m/>
    <m/>
    <m/>
    <s v="2300    BEN LOMOND                   DR"/>
    <m/>
    <n v="34.110999999999997"/>
    <n v="-118.2829"/>
    <n v="0"/>
  </r>
  <r>
    <n v="200312288"/>
    <d v="2020-06-04T00:00:00"/>
    <d v="2020-06-04T00:00:00"/>
    <n v="2000"/>
    <n v="3"/>
    <x v="2"/>
    <n v="399"/>
    <n v="1"/>
    <n v="210"/>
    <s v="ROBBERY"/>
    <s v="1822 0344 0416 0446 0345 1218"/>
    <n v="57"/>
    <s v="M"/>
    <s v="W"/>
    <n v="102"/>
    <s v="SIDEWALK"/>
    <n v="400"/>
    <s v="STRONG-ARM (HANDS, FIST, FEET OR BODILY FORCE)"/>
    <s v="IC"/>
    <s v="Invest Cont"/>
    <n v="210"/>
    <m/>
    <m/>
    <m/>
    <s v="43RD                         ST"/>
    <s v="FLOWER                       ST"/>
    <n v="34.005600000000001"/>
    <n v="-118.2816"/>
    <n v="0"/>
  </r>
  <r>
    <n v="200706537"/>
    <d v="2020-02-24T00:00:00"/>
    <d v="2020-02-24T00:00:00"/>
    <n v="340"/>
    <n v="7"/>
    <x v="0"/>
    <n v="764"/>
    <n v="1"/>
    <n v="310"/>
    <s v="BURGLARY"/>
    <s v="1607 1601 0344"/>
    <n v="23"/>
    <s v="M"/>
    <s v="H"/>
    <n v="203"/>
    <s v="OTHER BUSINESS"/>
    <m/>
    <m/>
    <s v="IC"/>
    <s v="Invest Cont"/>
    <n v="310"/>
    <m/>
    <m/>
    <m/>
    <s v="5400 W  PICO                         BL"/>
    <m/>
    <n v="34.048499999999997"/>
    <n v="-118.3558"/>
    <n v="0"/>
  </r>
  <r>
    <n v="201226708"/>
    <d v="2020-12-18T00:00:00"/>
    <d v="2020-12-18T00:00:00"/>
    <n v="2100"/>
    <n v="12"/>
    <x v="8"/>
    <n v="1283"/>
    <n v="2"/>
    <n v="740"/>
    <s v="VANDALISM - FELONY ($400 &amp; OVER, ALL CHURCH VANDALISMS)"/>
    <s v="0329 1300"/>
    <n v="33"/>
    <s v="F"/>
    <s v="B"/>
    <n v="501"/>
    <s v="SINGLE FAMILY DWELLING"/>
    <m/>
    <m/>
    <s v="IC"/>
    <s v="Invest Cont"/>
    <n v="740"/>
    <m/>
    <m/>
    <m/>
    <s v="9900    HAAS                         AV"/>
    <m/>
    <n v="33.945900000000002"/>
    <n v="-118.31610000000001"/>
    <n v="0"/>
  </r>
  <r>
    <n v="200311337"/>
    <d v="2020-05-14T00:00:00"/>
    <d v="2020-03-11T00:00:00"/>
    <n v="1500"/>
    <n v="3"/>
    <x v="2"/>
    <n v="358"/>
    <n v="1"/>
    <n v="480"/>
    <s v="BIKE - STOLEN"/>
    <s v="0344 1251"/>
    <n v="18"/>
    <s v="M"/>
    <s v="O"/>
    <n v="722"/>
    <s v="COLLEGE/JUNIOR COLLEGE/UNIVERSITY"/>
    <m/>
    <m/>
    <s v="IC"/>
    <s v="Invest Cont"/>
    <n v="480"/>
    <m/>
    <m/>
    <m/>
    <s v="600    CHILDS                       WY"/>
    <m/>
    <n v="34.018900000000002"/>
    <n v="-118.28189999999999"/>
    <n v="0"/>
  </r>
  <r>
    <n v="200618654"/>
    <d v="2020-11-30T00:00:00"/>
    <d v="2020-11-29T00:00:00"/>
    <n v="1440"/>
    <n v="6"/>
    <x v="9"/>
    <n v="643"/>
    <n v="1"/>
    <n v="310"/>
    <s v="BURGLARY"/>
    <s v="1822 0329 1601 1609 0344 0352"/>
    <n v="43"/>
    <s v="M"/>
    <s v="O"/>
    <n v="501"/>
    <s v="SINGLE FAMILY DWELLING"/>
    <m/>
    <m/>
    <s v="IC"/>
    <s v="Invest Cont"/>
    <n v="310"/>
    <m/>
    <m/>
    <m/>
    <s v="1600 N  VISTA                        ST"/>
    <m/>
    <n v="34.099800000000002"/>
    <n v="-118.3519"/>
    <n v="0"/>
  </r>
  <r>
    <n v="200612588"/>
    <d v="2020-07-14T00:00:00"/>
    <d v="2020-07-14T00:00:00"/>
    <n v="900"/>
    <n v="6"/>
    <x v="9"/>
    <n v="644"/>
    <n v="2"/>
    <n v="902"/>
    <s v="VIOLATION OF TEMPORARY RESTRAINING ORDER"/>
    <s v="0561 2038 0913"/>
    <n v="67"/>
    <s v="F"/>
    <s v="O"/>
    <n v="502"/>
    <s v="MULTI-UNIT DWELLING (APARTMENT, DUPLEX, ETC)"/>
    <m/>
    <m/>
    <s v="AO"/>
    <s v="Adult Other"/>
    <n v="902"/>
    <m/>
    <m/>
    <m/>
    <s v="1400 N  VISTA                        ST"/>
    <m/>
    <n v="34.096299999999999"/>
    <n v="-118.35169999999999"/>
    <n v="0"/>
  </r>
  <r>
    <n v="201217241"/>
    <d v="2020-07-26T00:00:00"/>
    <d v="2020-07-26T00:00:00"/>
    <n v="1800"/>
    <n v="12"/>
    <x v="8"/>
    <n v="1268"/>
    <n v="1"/>
    <n v="210"/>
    <s v="ROBBERY"/>
    <s v="0344 0416 1300 0446 1822 1251 1240"/>
    <n v="18"/>
    <s v="F"/>
    <s v="B"/>
    <n v="122"/>
    <s v="VEHICLE, PASSENGER/TRUCK"/>
    <n v="400"/>
    <s v="STRONG-ARM (HANDS, FIST, FEET OR BODILY FORCE)"/>
    <s v="IC"/>
    <s v="Invest Cont"/>
    <n v="210"/>
    <m/>
    <m/>
    <m/>
    <s v="200 W  84TH                         PL"/>
    <m/>
    <n v="33.962400000000002"/>
    <n v="-118.2761"/>
    <n v="0"/>
  </r>
  <r>
    <n v="200516991"/>
    <d v="2020-11-23T00:00:00"/>
    <d v="2020-11-22T00:00:00"/>
    <n v="1800"/>
    <n v="5"/>
    <x v="10"/>
    <n v="587"/>
    <n v="1"/>
    <n v="510"/>
    <s v="VEHICLE - STOLEN"/>
    <m/>
    <n v="0"/>
    <m/>
    <m/>
    <n v="101"/>
    <s v="STREET"/>
    <m/>
    <m/>
    <s v="IC"/>
    <s v="Invest Cont"/>
    <n v="510"/>
    <m/>
    <m/>
    <m/>
    <s v="3000 S  CAROLINA                     ST"/>
    <m/>
    <n v="33.716099999999997"/>
    <n v="-118.2907"/>
    <n v="0"/>
  </r>
  <r>
    <n v="200619886"/>
    <d v="2020-12-31T00:00:00"/>
    <d v="2020-12-20T00:00:00"/>
    <n v="900"/>
    <n v="6"/>
    <x v="9"/>
    <n v="643"/>
    <n v="1"/>
    <n v="341"/>
    <s v="THEFT-GRAND ($950.01 &amp; OVER)EXCPT,GUNS,FOWL,LIVESTK,PROD"/>
    <s v="0344 1822 1501"/>
    <n v="32"/>
    <s v="M"/>
    <s v="W"/>
    <n v="502"/>
    <s v="MULTI-UNIT DWELLING (APARTMENT, DUPLEX, ETC)"/>
    <m/>
    <m/>
    <s v="IC"/>
    <s v="Invest Cont"/>
    <n v="341"/>
    <n v="480"/>
    <m/>
    <m/>
    <s v="7100    HAWTHORN                     AV"/>
    <m/>
    <n v="34.099800000000002"/>
    <n v="-118.3451"/>
    <n v="0"/>
  </r>
  <r>
    <n v="200305657"/>
    <d v="2020-01-28T00:00:00"/>
    <d v="2020-01-28T00:00:00"/>
    <n v="640"/>
    <n v="3"/>
    <x v="2"/>
    <n v="328"/>
    <n v="1"/>
    <n v="220"/>
    <s v="ATTEMPTED ROBBERY"/>
    <s v="0104 0432 2004 0355"/>
    <n v="19"/>
    <s v="X"/>
    <s v="X"/>
    <n v="210"/>
    <s v="RESTAURANT/FAST FOOD"/>
    <n v="511"/>
    <s v="VERBAL THREAT"/>
    <s v="AA"/>
    <s v="Adult Arrest"/>
    <n v="220"/>
    <m/>
    <m/>
    <m/>
    <s v="3300 S  FIGUEROA                     ST"/>
    <m/>
    <n v="34.026800000000001"/>
    <n v="-118.2808"/>
    <n v="1"/>
  </r>
  <r>
    <n v="201309710"/>
    <d v="2020-04-21T00:00:00"/>
    <d v="2020-04-20T00:00:00"/>
    <n v="2300"/>
    <n v="13"/>
    <x v="6"/>
    <n v="1367"/>
    <n v="2"/>
    <n v="740"/>
    <s v="VANDALISM - FELONY ($400 &amp; OVER, ALL CHURCH VANDALISMS)"/>
    <s v="1300 0329 1307"/>
    <n v="57"/>
    <s v="F"/>
    <s v="H"/>
    <n v="122"/>
    <s v="VEHICLE, PASSENGER/TRUCK"/>
    <m/>
    <m/>
    <s v="IC"/>
    <s v="Invest Cont"/>
    <n v="740"/>
    <m/>
    <m/>
    <m/>
    <s v="54TH"/>
    <s v="HOLMES"/>
    <n v="33.999299999999998"/>
    <n v="-118.2432"/>
    <n v="0"/>
  </r>
  <r>
    <n v="201205811"/>
    <d v="2020-01-27T00:00:00"/>
    <d v="2020-01-26T00:00:00"/>
    <n v="2000"/>
    <n v="12"/>
    <x v="8"/>
    <n v="1256"/>
    <n v="1"/>
    <n v="510"/>
    <s v="VEHICLE - STOLEN"/>
    <m/>
    <n v="0"/>
    <m/>
    <m/>
    <n v="101"/>
    <s v="STREET"/>
    <m/>
    <m/>
    <s v="IC"/>
    <s v="Invest Cont"/>
    <n v="510"/>
    <m/>
    <m/>
    <m/>
    <s v="900 W  74TH                         ST"/>
    <m/>
    <n v="33.972700000000003"/>
    <n v="-118.2893"/>
    <n v="0"/>
  </r>
  <r>
    <n v="201211760"/>
    <d v="2020-04-21T00:00:00"/>
    <d v="2020-04-21T00:00:00"/>
    <n v="1940"/>
    <n v="12"/>
    <x v="8"/>
    <n v="1248"/>
    <n v="2"/>
    <n v="626"/>
    <s v="INTIMATE PARTNER - SIMPLE ASSAULT"/>
    <s v="0329 2000 1814 0448 1309 2004 0913"/>
    <n v="21"/>
    <s v="F"/>
    <s v="H"/>
    <n v="501"/>
    <s v="SINGLE FAMILY DWELLING"/>
    <n v="400"/>
    <s v="STRONG-ARM (HANDS, FIST, FEET OR BODILY FORCE)"/>
    <s v="AO"/>
    <s v="Adult Other"/>
    <n v="626"/>
    <m/>
    <m/>
    <m/>
    <s v="800 W  70TH                         ST"/>
    <m/>
    <n v="33.976399999999998"/>
    <n v="-118.2873"/>
    <n v="0"/>
  </r>
  <r>
    <n v="201113779"/>
    <d v="2020-09-19T00:00:00"/>
    <d v="2020-09-07T00:00:00"/>
    <n v="1300"/>
    <n v="11"/>
    <x v="7"/>
    <n v="1143"/>
    <n v="2"/>
    <n v="740"/>
    <s v="VANDALISM - FELONY ($400 &amp; OVER, ALL CHURCH VANDALISMS)"/>
    <n v="329"/>
    <n v="62"/>
    <s v="F"/>
    <s v="W"/>
    <n v="707"/>
    <s v="GARAGE/CARPORT"/>
    <m/>
    <m/>
    <s v="IC"/>
    <s v="Invest Cont"/>
    <n v="740"/>
    <m/>
    <m/>
    <m/>
    <s v="3100    ROWENA                       AV"/>
    <m/>
    <n v="34.109200000000001"/>
    <n v="-118.2713"/>
    <n v="0"/>
  </r>
  <r>
    <n v="200816769"/>
    <d v="2020-11-23T00:00:00"/>
    <d v="2020-11-22T00:00:00"/>
    <n v="1700"/>
    <n v="8"/>
    <x v="12"/>
    <n v="889"/>
    <n v="1"/>
    <n v="510"/>
    <s v="VEHICLE - STOLEN"/>
    <m/>
    <n v="0"/>
    <m/>
    <m/>
    <n v="101"/>
    <s v="STREET"/>
    <m/>
    <m/>
    <s v="IC"/>
    <s v="Invest Cont"/>
    <n v="510"/>
    <m/>
    <m/>
    <m/>
    <s v="2000    CHARITON                     ST"/>
    <m/>
    <n v="34.038600000000002"/>
    <n v="-118.37860000000001"/>
    <n v="0"/>
  </r>
  <r>
    <n v="200908835"/>
    <d v="2020-04-24T00:00:00"/>
    <d v="2020-04-22T00:00:00"/>
    <n v="1500"/>
    <n v="9"/>
    <x v="3"/>
    <n v="933"/>
    <n v="2"/>
    <n v="354"/>
    <s v="THEFT OF IDENTITY"/>
    <s v="0377 1822"/>
    <n v="23"/>
    <s v="F"/>
    <s v="O"/>
    <n v="710"/>
    <s v="OTHER PREMISE"/>
    <m/>
    <m/>
    <s v="IC"/>
    <s v="Invest Cont"/>
    <n v="354"/>
    <m/>
    <m/>
    <m/>
    <s v="VICTORY                      BL"/>
    <s v="VAN NUYS                     BL"/>
    <n v="34.186700000000002"/>
    <n v="-118.4487"/>
    <n v="0"/>
  </r>
  <r>
    <n v="200217277"/>
    <d v="2020-11-11T00:00:00"/>
    <d v="2020-11-10T00:00:00"/>
    <n v="2300"/>
    <n v="2"/>
    <x v="5"/>
    <n v="269"/>
    <n v="1"/>
    <n v="330"/>
    <s v="BURGLARY FROM VEHICLE"/>
    <s v="1402 1307 1609 0329 0344"/>
    <n v="24"/>
    <s v="M"/>
    <s v="O"/>
    <n v="108"/>
    <s v="PARKING LOT"/>
    <n v="500"/>
    <s v="UNKNOWN WEAPON/OTHER WEAPON"/>
    <s v="IC"/>
    <s v="Invest Cont"/>
    <n v="330"/>
    <n v="998"/>
    <m/>
    <m/>
    <s v="700 S  BIXEL                        ST"/>
    <m/>
    <n v="34.050699999999999"/>
    <n v="-118.26430000000001"/>
    <n v="0"/>
  </r>
  <r>
    <n v="201306040"/>
    <d v="2020-02-06T00:00:00"/>
    <d v="2020-02-05T00:00:00"/>
    <n v="1900"/>
    <n v="13"/>
    <x v="6"/>
    <n v="1393"/>
    <n v="1"/>
    <n v="210"/>
    <s v="ROBBERY"/>
    <s v="0344 1300 0906 0913"/>
    <n v="23"/>
    <s v="F"/>
    <s v="H"/>
    <n v="101"/>
    <s v="STREET"/>
    <n v="400"/>
    <s v="STRONG-ARM (HANDS, FIST, FEET OR BODILY FORCE)"/>
    <s v="AA"/>
    <s v="Adult Arrest"/>
    <n v="210"/>
    <m/>
    <m/>
    <m/>
    <s v="BROADWAY"/>
    <s v="64TH                         ST"/>
    <n v="33.981400000000001"/>
    <n v="-118.2783"/>
    <n v="1"/>
  </r>
  <r>
    <n v="200211764"/>
    <d v="2020-06-24T00:00:00"/>
    <d v="2020-06-21T00:00:00"/>
    <n v="1"/>
    <n v="2"/>
    <x v="5"/>
    <n v="238"/>
    <n v="1"/>
    <n v="121"/>
    <s v="RAPE, FORCIBLE"/>
    <s v="0202 0429 0400 1402 1415 1822 0500 0527 1409 0522"/>
    <n v="19"/>
    <s v="M"/>
    <s v="H"/>
    <n v="101"/>
    <s v="STREET"/>
    <n v="400"/>
    <s v="STRONG-ARM (HANDS, FIST, FEET OR BODILY FORCE)"/>
    <s v="IC"/>
    <s v="Invest Cont"/>
    <n v="121"/>
    <n v="998"/>
    <m/>
    <m/>
    <s v="3RD                          ST"/>
    <s v="LUCAS                        AV"/>
    <n v="34.0642"/>
    <n v="-118.25700000000001"/>
    <n v="0"/>
  </r>
  <r>
    <n v="200506594"/>
    <d v="2020-03-02T00:00:00"/>
    <d v="2020-03-01T00:00:00"/>
    <n v="1500"/>
    <n v="5"/>
    <x v="10"/>
    <n v="529"/>
    <n v="1"/>
    <n v="420"/>
    <s v="THEFT FROM MOTOR VEHICLE - PETTY ($950 &amp; UNDER)"/>
    <m/>
    <n v="0"/>
    <m/>
    <m/>
    <n v="101"/>
    <s v="STREET"/>
    <m/>
    <m/>
    <s v="IC"/>
    <s v="Invest Cont"/>
    <n v="420"/>
    <m/>
    <m/>
    <m/>
    <s v="600    FLINT                        AV"/>
    <m/>
    <n v="33.777799999999999"/>
    <n v="-118.2492"/>
    <n v="0"/>
  </r>
  <r>
    <n v="200908932"/>
    <d v="2020-04-26T00:00:00"/>
    <d v="2020-04-25T00:00:00"/>
    <n v="600"/>
    <n v="9"/>
    <x v="3"/>
    <n v="984"/>
    <n v="2"/>
    <n v="740"/>
    <s v="VANDALISM - FELONY ($400 &amp; OVER, ALL CHURCH VANDALISMS)"/>
    <s v="0329 1309"/>
    <n v="29"/>
    <s v="F"/>
    <s v="O"/>
    <n v="101"/>
    <s v="STREET"/>
    <m/>
    <m/>
    <s v="IC"/>
    <s v="Invest Cont"/>
    <n v="740"/>
    <m/>
    <m/>
    <m/>
    <s v="DICKENS                      ST"/>
    <s v="CEDROS                       AV"/>
    <n v="34.150399999999998"/>
    <n v="-118.4517"/>
    <n v="0"/>
  </r>
  <r>
    <n v="200413190"/>
    <d v="2020-09-27T00:00:00"/>
    <d v="2020-09-26T00:00:00"/>
    <n v="1700"/>
    <n v="4"/>
    <x v="4"/>
    <n v="409"/>
    <n v="1"/>
    <n v="510"/>
    <s v="VEHICLE - STOLEN"/>
    <m/>
    <n v="0"/>
    <m/>
    <m/>
    <n v="101"/>
    <s v="STREET"/>
    <m/>
    <m/>
    <s v="IC"/>
    <s v="Invest Cont"/>
    <n v="510"/>
    <m/>
    <m/>
    <m/>
    <s v="5300 N  HUNTINGTON DR"/>
    <m/>
    <n v="34.090699999999998"/>
    <n v="-118.1652"/>
    <n v="0"/>
  </r>
  <r>
    <n v="201215331"/>
    <d v="2020-06-25T00:00:00"/>
    <d v="2020-06-25T00:00:00"/>
    <n v="900"/>
    <n v="12"/>
    <x v="8"/>
    <n v="1257"/>
    <n v="1"/>
    <n v="510"/>
    <s v="VEHICLE - STOLEN"/>
    <m/>
    <n v="0"/>
    <m/>
    <m/>
    <n v="101"/>
    <s v="STREET"/>
    <m/>
    <m/>
    <s v="IC"/>
    <s v="Invest Cont"/>
    <n v="510"/>
    <m/>
    <m/>
    <m/>
    <s v="300 W  79TH                         ST"/>
    <m/>
    <n v="33.969299999999997"/>
    <n v="-118.285"/>
    <n v="0"/>
  </r>
  <r>
    <n v="200216476"/>
    <d v="2020-10-21T00:00:00"/>
    <d v="2020-10-17T00:00:00"/>
    <n v="2100"/>
    <n v="2"/>
    <x v="5"/>
    <n v="203"/>
    <n v="1"/>
    <n v="350"/>
    <s v="THEFT, PERSON"/>
    <s v="0344 1822 1206"/>
    <n v="43"/>
    <s v="F"/>
    <s v="H"/>
    <n v="102"/>
    <s v="SIDEWALK"/>
    <m/>
    <m/>
    <s v="IC"/>
    <s v="Invest Cont"/>
    <n v="350"/>
    <m/>
    <m/>
    <m/>
    <s v="VERMONT                      BL"/>
    <s v="MELROSE                      AV"/>
    <n v="34.083599999999997"/>
    <n v="-118.29170000000001"/>
    <n v="0"/>
  </r>
  <r>
    <n v="200610316"/>
    <d v="2020-05-17T00:00:00"/>
    <d v="2020-05-17T00:00:00"/>
    <n v="1140"/>
    <n v="6"/>
    <x v="9"/>
    <n v="659"/>
    <n v="1"/>
    <n v="442"/>
    <s v="SHOPLIFTING - PETTY THEFT ($950 &amp; UNDER)"/>
    <s v="0325 1822 1402"/>
    <n v="25"/>
    <s v="X"/>
    <s v="F"/>
    <n v="403"/>
    <s v="DRUG STORE"/>
    <m/>
    <m/>
    <s v="IC"/>
    <s v="Invest Cont"/>
    <n v="442"/>
    <n v="998"/>
    <m/>
    <m/>
    <s v="WESTERN"/>
    <s v="FERNWOOD"/>
    <n v="0"/>
    <n v="0"/>
    <n v="0"/>
  </r>
  <r>
    <n v="200814749"/>
    <d v="2020-10-01T00:00:00"/>
    <d v="2020-09-04T00:00:00"/>
    <n v="1400"/>
    <n v="8"/>
    <x v="12"/>
    <n v="882"/>
    <n v="1"/>
    <n v="440"/>
    <s v="THEFT PLAIN - PETTY ($950 &amp; UNDER)"/>
    <n v="394"/>
    <n v="40"/>
    <s v="M"/>
    <s v="W"/>
    <n v="502"/>
    <s v="MULTI-UNIT DWELLING (APARTMENT, DUPLEX, ETC)"/>
    <m/>
    <m/>
    <s v="IC"/>
    <s v="Invest Cont"/>
    <n v="440"/>
    <m/>
    <m/>
    <m/>
    <s v="1900    CORINTH                      AV"/>
    <m/>
    <n v="34.040399999999998"/>
    <n v="-118.4447"/>
    <n v="0"/>
  </r>
  <r>
    <n v="200216861"/>
    <d v="2020-10-30T00:00:00"/>
    <d v="2020-10-30T00:00:00"/>
    <n v="625"/>
    <n v="2"/>
    <x v="5"/>
    <n v="218"/>
    <n v="1"/>
    <n v="510"/>
    <s v="VEHICLE - STOLEN"/>
    <m/>
    <n v="0"/>
    <m/>
    <m/>
    <n v="101"/>
    <s v="STREET"/>
    <m/>
    <m/>
    <s v="IC"/>
    <s v="Invest Cont"/>
    <n v="510"/>
    <m/>
    <m/>
    <m/>
    <s v="DOUGLAS                      ST"/>
    <s v="CARROLL                      AV"/>
    <n v="34.068899999999999"/>
    <n v="-118.255"/>
    <n v="0"/>
  </r>
  <r>
    <n v="200119130"/>
    <d v="2020-10-09T00:00:00"/>
    <d v="2020-10-09T00:00:00"/>
    <n v="415"/>
    <n v="1"/>
    <x v="1"/>
    <n v="155"/>
    <n v="1"/>
    <n v="230"/>
    <s v="ASSAULT WITH DEADLY WEAPON, AGGRAVATED ASSAULT"/>
    <s v="2004 1218 1402 0429 0416 0417 0411 1822"/>
    <n v="33"/>
    <s v="F"/>
    <s v="H"/>
    <n v="102"/>
    <s v="SIDEWALK"/>
    <n v="223"/>
    <s v="UNKNOWN TYPE CUTTING INSTRUMENT"/>
    <s v="IC"/>
    <s v="Invest Cont"/>
    <n v="230"/>
    <n v="998"/>
    <m/>
    <m/>
    <s v="5TH"/>
    <s v="SAN PEDRO                    ST"/>
    <n v="34.044800000000002"/>
    <n v="-118.2474"/>
    <n v="0"/>
  </r>
  <r>
    <n v="200113201"/>
    <d v="2020-06-10T00:00:00"/>
    <d v="2020-06-05T00:00:00"/>
    <n v="1400"/>
    <n v="1"/>
    <x v="1"/>
    <n v="119"/>
    <n v="1"/>
    <n v="341"/>
    <s v="THEFT-GRAND ($950.01 &amp; OVER)EXCPT,GUNS,FOWL,LIVESTK,PROD"/>
    <s v="0344 1822 0397 1602"/>
    <n v="0"/>
    <s v="M"/>
    <s v="W"/>
    <n v="118"/>
    <s v="CONSTRUCTION SITE"/>
    <m/>
    <m/>
    <s v="IC"/>
    <s v="Invest Cont"/>
    <n v="341"/>
    <m/>
    <m/>
    <m/>
    <s v="500    RAMIREZ                      ST"/>
    <m/>
    <n v="34.055199999999999"/>
    <n v="-118.23220000000001"/>
    <n v="0"/>
  </r>
  <r>
    <n v="200817695"/>
    <d v="2020-12-18T00:00:00"/>
    <d v="2020-12-17T00:00:00"/>
    <n v="1800"/>
    <n v="8"/>
    <x v="12"/>
    <n v="832"/>
    <n v="1"/>
    <n v="510"/>
    <s v="VEHICLE - STOLEN"/>
    <m/>
    <n v="0"/>
    <m/>
    <m/>
    <n v="108"/>
    <s v="PARKING LOT"/>
    <m/>
    <m/>
    <s v="IC"/>
    <s v="Invest Cont"/>
    <n v="510"/>
    <m/>
    <m/>
    <m/>
    <s v="11600    GOSHEN                       AV"/>
    <m/>
    <n v="34.051299999999998"/>
    <n v="-118.4605"/>
    <n v="0"/>
  </r>
  <r>
    <n v="200714999"/>
    <d v="2020-10-17T00:00:00"/>
    <d v="2020-10-17T00:00:00"/>
    <n v="1112"/>
    <n v="7"/>
    <x v="0"/>
    <n v="723"/>
    <n v="1"/>
    <n v="230"/>
    <s v="ASSAULT WITH DEADLY WEAPON, AGGRAVATED ASSAULT"/>
    <s v="0400 0445 2004 1822"/>
    <n v="36"/>
    <s v="F"/>
    <s v="H"/>
    <n v="101"/>
    <s v="STREET"/>
    <n v="216"/>
    <s v="SCISSORS"/>
    <s v="AA"/>
    <s v="Adult Arrest"/>
    <n v="230"/>
    <m/>
    <m/>
    <m/>
    <s v="400 S  FAIRFAX                      AV"/>
    <m/>
    <n v="34.072800000000001"/>
    <n v="-118.3656"/>
    <n v="1"/>
  </r>
  <r>
    <n v="200513060"/>
    <d v="2020-08-16T00:00:00"/>
    <d v="2020-05-15T00:00:00"/>
    <n v="2200"/>
    <n v="5"/>
    <x v="10"/>
    <n v="511"/>
    <n v="1"/>
    <n v="330"/>
    <s v="BURGLARY FROM VEHICLE"/>
    <s v="0344 0385 1300"/>
    <n v="20"/>
    <s v="M"/>
    <s v="H"/>
    <n v="103"/>
    <s v="ALLEY"/>
    <m/>
    <m/>
    <s v="IC"/>
    <s v="Invest Cont"/>
    <n v="330"/>
    <m/>
    <m/>
    <m/>
    <s v="1300    253RD                        ST"/>
    <m/>
    <n v="33.794800000000002"/>
    <n v="-118.30589999999999"/>
    <n v="0"/>
  </r>
  <r>
    <n v="201225449"/>
    <d v="2020-11-30T00:00:00"/>
    <d v="2020-11-30T00:00:00"/>
    <n v="10"/>
    <n v="12"/>
    <x v="8"/>
    <n v="1239"/>
    <n v="1"/>
    <n v="210"/>
    <s v="ROBBERY"/>
    <s v="1822 0302 0344 0355 1310 0342"/>
    <n v="35"/>
    <s v="M"/>
    <s v="H"/>
    <n v="101"/>
    <s v="STREET"/>
    <n v="102"/>
    <s v="HAND GUN"/>
    <s v="AO"/>
    <s v="Adult Other"/>
    <n v="210"/>
    <m/>
    <m/>
    <m/>
    <s v="FLOWER                       ST"/>
    <s v="59TH                         ST"/>
    <n v="33.985999999999997"/>
    <n v="-118.28100000000001"/>
    <n v="0"/>
  </r>
  <r>
    <n v="201005310"/>
    <d v="2020-01-31T00:00:00"/>
    <d v="2020-01-31T00:00:00"/>
    <n v="1100"/>
    <n v="10"/>
    <x v="11"/>
    <n v="1063"/>
    <n v="1"/>
    <n v="442"/>
    <s v="SHOPLIFTING - PETTY THEFT ($950 &amp; UNDER)"/>
    <s v="1822 0104 0325"/>
    <n v="53"/>
    <s v="F"/>
    <s v="W"/>
    <n v="406"/>
    <s v="OTHER STORE"/>
    <m/>
    <m/>
    <s v="IC"/>
    <s v="Invest Cont"/>
    <n v="442"/>
    <m/>
    <m/>
    <m/>
    <s v="18700    VENTURA                      BL"/>
    <m/>
    <n v="34.170699999999997"/>
    <n v="-118.5408"/>
    <n v="0"/>
  </r>
  <r>
    <n v="200809874"/>
    <d v="2020-05-24T00:00:00"/>
    <d v="2020-03-24T00:00:00"/>
    <n v="1200"/>
    <n v="8"/>
    <x v="12"/>
    <n v="801"/>
    <n v="1"/>
    <n v="341"/>
    <s v="THEFT-GRAND ($950.01 &amp; OVER)EXCPT,GUNS,FOWL,LIVESTK,PROD"/>
    <s v="1822 1202 0344 0352"/>
    <n v="66"/>
    <s v="M"/>
    <s v="W"/>
    <n v="501"/>
    <s v="SINGLE FAMILY DWELLING"/>
    <m/>
    <m/>
    <s v="IC"/>
    <s v="Invest Cont"/>
    <n v="341"/>
    <m/>
    <m/>
    <m/>
    <s v="1400    AVENIDA DE CORTEZ"/>
    <m/>
    <n v="34.072800000000001"/>
    <n v="-118.56270000000001"/>
    <n v="0"/>
  </r>
  <r>
    <n v="200312094"/>
    <d v="2020-05-31T00:00:00"/>
    <d v="2020-05-29T00:00:00"/>
    <n v="1800"/>
    <n v="3"/>
    <x v="2"/>
    <n v="333"/>
    <n v="1"/>
    <n v="310"/>
    <s v="BURGLARY"/>
    <s v="0325 0329 1609 1822"/>
    <n v="19"/>
    <s v="X"/>
    <s v="X"/>
    <n v="403"/>
    <s v="DRUG STORE"/>
    <m/>
    <m/>
    <s v="IC"/>
    <s v="Invest Cont"/>
    <n v="310"/>
    <m/>
    <m/>
    <m/>
    <s v="3600    CRENSHAW                     BL"/>
    <m/>
    <n v="34.027799999999999"/>
    <n v="-118.3378"/>
    <n v="0"/>
  </r>
  <r>
    <n v="200205644"/>
    <d v="2020-02-03T00:00:00"/>
    <d v="2020-01-31T00:00:00"/>
    <n v="2300"/>
    <n v="2"/>
    <x v="5"/>
    <n v="238"/>
    <n v="1"/>
    <n v="440"/>
    <s v="THEFT PLAIN - PETTY ($950 &amp; UNDER)"/>
    <n v="344"/>
    <n v="0"/>
    <s v="X"/>
    <s v="X"/>
    <n v="704"/>
    <s v="ELEMENTARY SCHOOL"/>
    <m/>
    <m/>
    <s v="IC"/>
    <s v="Invest Cont"/>
    <n v="440"/>
    <m/>
    <m/>
    <m/>
    <s v="1300    CORTEZ                       ST"/>
    <m/>
    <n v="34.066200000000002"/>
    <n v="-118.2564"/>
    <n v="0"/>
  </r>
  <r>
    <n v="200307497"/>
    <d v="2020-02-27T00:00:00"/>
    <d v="2020-02-27T00:00:00"/>
    <n v="1715"/>
    <n v="3"/>
    <x v="2"/>
    <n v="311"/>
    <n v="1"/>
    <n v="236"/>
    <s v="INTIMATE PARTNER - AGGRAVATED ASSAULT"/>
    <s v="2000 1813 1821 1243 1241 0416 0447 0913"/>
    <n v="44"/>
    <s v="M"/>
    <s v="B"/>
    <n v="501"/>
    <s v="SINGLE FAMILY DWELLING"/>
    <n v="212"/>
    <s v="BOTTLE"/>
    <s v="AO"/>
    <s v="Adult Other"/>
    <n v="236"/>
    <m/>
    <m/>
    <m/>
    <s v="2600 S  SPAULDING                    AV"/>
    <m/>
    <n v="34.032499999999999"/>
    <n v="-118.3689"/>
    <n v="0"/>
  </r>
  <r>
    <n v="200513038"/>
    <d v="2020-08-16T00:00:00"/>
    <d v="2020-08-16T00:00:00"/>
    <n v="2130"/>
    <n v="5"/>
    <x v="10"/>
    <n v="566"/>
    <n v="2"/>
    <n v="626"/>
    <s v="INTIMATE PARTNER - SIMPLE ASSAULT"/>
    <s v="0448 1309 1814 2000 0913"/>
    <n v="25"/>
    <s v="F"/>
    <s v="H"/>
    <n v="101"/>
    <s v="STREET"/>
    <n v="400"/>
    <s v="STRONG-ARM (HANDS, FIST, FEET OR BODILY FORCE)"/>
    <s v="AO"/>
    <s v="Adult Other"/>
    <n v="626"/>
    <m/>
    <m/>
    <m/>
    <s v="8TH"/>
    <s v="CENTRE"/>
    <n v="33.737000000000002"/>
    <n v="-118.28360000000001"/>
    <n v="0"/>
  </r>
  <r>
    <n v="200217127"/>
    <d v="2020-11-04T00:00:00"/>
    <d v="2020-11-03T00:00:00"/>
    <n v="700"/>
    <n v="2"/>
    <x v="5"/>
    <n v="245"/>
    <n v="1"/>
    <n v="440"/>
    <s v="THEFT PLAIN - PETTY ($950 &amp; UNDER)"/>
    <s v="1822 0344 0394"/>
    <n v="39"/>
    <s v="F"/>
    <s v="W"/>
    <n v="502"/>
    <s v="MULTI-UNIT DWELLING (APARTMENT, DUPLEX, ETC)"/>
    <m/>
    <m/>
    <s v="IC"/>
    <s v="Invest Cont"/>
    <n v="440"/>
    <m/>
    <m/>
    <m/>
    <s v="500 S  PARK VIEW                    ST"/>
    <m/>
    <n v="34.0627"/>
    <n v="-118.2774"/>
    <n v="0"/>
  </r>
  <r>
    <n v="200117063"/>
    <d v="2020-08-27T00:00:00"/>
    <d v="2020-08-27T00:00:00"/>
    <n v="1920"/>
    <n v="1"/>
    <x v="1"/>
    <n v="139"/>
    <n v="2"/>
    <n v="745"/>
    <s v="VANDALISM - MISDEAMEANOR ($399 OR UNDER)"/>
    <s v="0329 1218 1307"/>
    <n v="30"/>
    <s v="M"/>
    <s v="O"/>
    <n v="122"/>
    <s v="VEHICLE, PASSENGER/TRUCK"/>
    <m/>
    <m/>
    <s v="IC"/>
    <s v="Invest Cont"/>
    <n v="745"/>
    <m/>
    <m/>
    <m/>
    <s v="100 S  SANTA FE                     AV"/>
    <m/>
    <n v="34.048000000000002"/>
    <n v="-118.23260000000001"/>
    <n v="0"/>
  </r>
  <r>
    <n v="200314822"/>
    <d v="2020-07-27T00:00:00"/>
    <d v="2020-07-26T00:00:00"/>
    <n v="2335"/>
    <n v="3"/>
    <x v="2"/>
    <n v="392"/>
    <n v="1"/>
    <n v="330"/>
    <s v="BURGLARY FROM VEHICLE"/>
    <s v="1612 1822 0344 0354 1300"/>
    <n v="44"/>
    <s v="F"/>
    <s v="B"/>
    <n v="104"/>
    <s v="DRIVEWAY"/>
    <m/>
    <m/>
    <s v="IC"/>
    <s v="Invest Cont"/>
    <n v="330"/>
    <m/>
    <m/>
    <m/>
    <s v="4500    3RD                          AV"/>
    <m/>
    <n v="34.000700000000002"/>
    <n v="-118.3203"/>
    <n v="0"/>
  </r>
  <r>
    <n v="200907378"/>
    <d v="2020-03-13T00:00:00"/>
    <d v="2020-03-11T00:00:00"/>
    <n v="1500"/>
    <n v="9"/>
    <x v="3"/>
    <n v="909"/>
    <n v="2"/>
    <n v="745"/>
    <s v="VANDALISM - MISDEAMEANOR ($399 OR UNDER)"/>
    <s v="0329 1300"/>
    <n v="53"/>
    <s v="M"/>
    <s v="H"/>
    <n v="101"/>
    <s v="STREET"/>
    <m/>
    <m/>
    <s v="IC"/>
    <s v="Invest Cont"/>
    <n v="745"/>
    <m/>
    <m/>
    <m/>
    <s v="7500    WOODMAN                      AV"/>
    <m/>
    <n v="34.206899999999997"/>
    <n v="-118.4312"/>
    <n v="0"/>
  </r>
  <r>
    <n v="200405492"/>
    <d v="2020-02-07T00:00:00"/>
    <d v="2020-02-07T00:00:00"/>
    <n v="1930"/>
    <n v="4"/>
    <x v="4"/>
    <n v="497"/>
    <n v="2"/>
    <n v="626"/>
    <s v="INTIMATE PARTNER - SIMPLE ASSAULT"/>
    <s v="2000 0913 1241 1821 0416"/>
    <n v="50"/>
    <s v="F"/>
    <s v="H"/>
    <n v="108"/>
    <s v="PARKING LOT"/>
    <n v="400"/>
    <s v="STRONG-ARM (HANDS, FIST, FEET OR BODILY FORCE)"/>
    <s v="IC"/>
    <s v="Invest Cont"/>
    <n v="626"/>
    <m/>
    <m/>
    <m/>
    <s v="OLYMPIC"/>
    <s v="LORENA"/>
    <n v="34.018799999999999"/>
    <n v="-118.20659999999999"/>
    <n v="0"/>
  </r>
  <r>
    <n v="200705333"/>
    <d v="2020-01-29T00:00:00"/>
    <d v="2020-01-20T00:00:00"/>
    <n v="1600"/>
    <n v="7"/>
    <x v="0"/>
    <n v="701"/>
    <n v="2"/>
    <n v="354"/>
    <s v="THEFT OF IDENTITY"/>
    <s v="0924 1822"/>
    <n v="72"/>
    <s v="F"/>
    <s v="W"/>
    <n v="501"/>
    <s v="SINGLE FAMILY DWELLING"/>
    <m/>
    <m/>
    <s v="IC"/>
    <s v="Invest Cont"/>
    <n v="354"/>
    <m/>
    <m/>
    <m/>
    <s v="700 N  SWEETZER                     AV"/>
    <m/>
    <n v="34.0837"/>
    <n v="-118.3703"/>
    <n v="0"/>
  </r>
  <r>
    <n v="200112002"/>
    <d v="2020-05-21T00:00:00"/>
    <d v="2020-05-21T00:00:00"/>
    <n v="10"/>
    <n v="1"/>
    <x v="1"/>
    <n v="185"/>
    <n v="2"/>
    <n v="626"/>
    <s v="INTIMATE PARTNER - SIMPLE ASSAULT"/>
    <s v="1218 2004 2000 1814 2033 0416"/>
    <n v="18"/>
    <s v="F"/>
    <s v="H"/>
    <n v="102"/>
    <s v="SIDEWALK"/>
    <n v="400"/>
    <s v="STRONG-ARM (HANDS, FIST, FEET OR BODILY FORCE)"/>
    <s v="IC"/>
    <s v="Invest Cont"/>
    <n v="626"/>
    <m/>
    <m/>
    <m/>
    <s v="LOS ANGELES"/>
    <s v="OLYMPIC"/>
    <n v="34.0396"/>
    <n v="-118.25579999999999"/>
    <n v="0"/>
  </r>
  <r>
    <n v="201013475"/>
    <d v="2020-09-27T00:00:00"/>
    <d v="2020-09-07T00:00:00"/>
    <n v="1500"/>
    <n v="10"/>
    <x v="11"/>
    <n v="1099"/>
    <n v="2"/>
    <n v="740"/>
    <s v="VANDALISM - FELONY ($400 &amp; OVER, ALL CHURCH VANDALISMS)"/>
    <s v="1822 0329 2037"/>
    <n v="0"/>
    <m/>
    <m/>
    <n v="501"/>
    <s v="SINGLE FAMILY DWELLING"/>
    <m/>
    <m/>
    <s v="AA"/>
    <s v="Adult Arrest"/>
    <n v="740"/>
    <m/>
    <m/>
    <m/>
    <s v="4200 N  SEPULVEDA                    BL"/>
    <m/>
    <n v="34.146900000000002"/>
    <n v="-118.4717"/>
    <n v="1"/>
  </r>
  <r>
    <n v="201213369"/>
    <d v="2020-05-23T00:00:00"/>
    <d v="2020-05-23T00:00:00"/>
    <n v="832"/>
    <n v="12"/>
    <x v="8"/>
    <n v="1218"/>
    <n v="2"/>
    <n v="626"/>
    <s v="INTIMATE PARTNER - SIMPLE ASSAULT"/>
    <s v="2000 1814 0913 0416"/>
    <n v="20"/>
    <s v="M"/>
    <s v="H"/>
    <n v="501"/>
    <s v="SINGLE FAMILY DWELLING"/>
    <n v="400"/>
    <s v="STRONG-ARM (HANDS, FIST, FEET OR BODILY FORCE)"/>
    <s v="AO"/>
    <s v="Adult Other"/>
    <n v="626"/>
    <m/>
    <m/>
    <m/>
    <s v="900 W  53RD                         ST"/>
    <m/>
    <n v="33.994100000000003"/>
    <n v="-118.2893"/>
    <n v="0"/>
  </r>
  <r>
    <n v="200406133"/>
    <d v="2020-02-23T00:00:00"/>
    <d v="2020-02-23T00:00:00"/>
    <n v="1200"/>
    <n v="4"/>
    <x v="4"/>
    <n v="473"/>
    <n v="1"/>
    <n v="310"/>
    <s v="BURGLARY"/>
    <n v="344"/>
    <n v="10"/>
    <s v="M"/>
    <s v="W"/>
    <n v="410"/>
    <s v="MEMBERSHIP STORE (COSTCO,SAMS CLUB)*"/>
    <m/>
    <m/>
    <s v="IC"/>
    <s v="Invest Cont"/>
    <n v="310"/>
    <m/>
    <m/>
    <m/>
    <s v="600 S  BREED                        ST"/>
    <m/>
    <n v="34.0381"/>
    <n v="-118.215"/>
    <n v="0"/>
  </r>
  <r>
    <n v="201214518"/>
    <d v="2020-06-09T00:00:00"/>
    <d v="2020-06-09T00:00:00"/>
    <n v="2330"/>
    <n v="12"/>
    <x v="8"/>
    <n v="1268"/>
    <n v="1"/>
    <n v="236"/>
    <s v="INTIMATE PARTNER - AGGRAVATED ASSAULT"/>
    <s v="0913 0400 0416 0344 1814 2000"/>
    <n v="52"/>
    <s v="F"/>
    <s v="B"/>
    <n v="101"/>
    <s v="STREET"/>
    <n v="400"/>
    <s v="STRONG-ARM (HANDS, FIST, FEET OR BODILY FORCE)"/>
    <s v="AA"/>
    <s v="Adult Arrest"/>
    <n v="236"/>
    <n v="626"/>
    <m/>
    <m/>
    <s v="200 W  82ND                         ST"/>
    <m/>
    <n v="33.9651"/>
    <n v="-118.2761"/>
    <n v="1"/>
  </r>
  <r>
    <n v="200906372"/>
    <d v="2020-02-23T00:00:00"/>
    <d v="2020-02-22T00:00:00"/>
    <n v="1455"/>
    <n v="9"/>
    <x v="3"/>
    <n v="974"/>
    <n v="1"/>
    <n v="442"/>
    <s v="SHOPLIFTING - PETTY THEFT ($950 &amp; UNDER)"/>
    <s v="0352 1420 0344"/>
    <n v="23"/>
    <s v="M"/>
    <s v="H"/>
    <n v="404"/>
    <s v="DEPARTMENT STORE"/>
    <m/>
    <m/>
    <s v="IC"/>
    <s v="Invest Cont"/>
    <n v="442"/>
    <m/>
    <m/>
    <m/>
    <s v="14600    VENTURA                      BL"/>
    <m/>
    <n v="34.154699999999998"/>
    <n v="-118.453"/>
    <n v="0"/>
  </r>
  <r>
    <n v="201208834"/>
    <d v="2020-03-09T00:00:00"/>
    <d v="2020-03-09T00:00:00"/>
    <n v="2000"/>
    <n v="12"/>
    <x v="8"/>
    <n v="1273"/>
    <n v="2"/>
    <n v="626"/>
    <s v="INTIMATE PARTNER - SIMPLE ASSAULT"/>
    <s v="2000 1813 0906 0416 1821 0913 2002 0448 0444 0446"/>
    <n v="59"/>
    <s v="F"/>
    <s v="H"/>
    <n v="501"/>
    <s v="SINGLE FAMILY DWELLING"/>
    <n v="400"/>
    <s v="STRONG-ARM (HANDS, FIST, FEET OR BODILY FORCE)"/>
    <s v="AA"/>
    <s v="Adult Arrest"/>
    <n v="626"/>
    <m/>
    <m/>
    <m/>
    <s v="8800    RUTHELEN                     ST"/>
    <m/>
    <n v="33.957999999999998"/>
    <n v="-118.3128"/>
    <n v="1"/>
  </r>
  <r>
    <n v="201305184"/>
    <d v="2020-01-22T00:00:00"/>
    <d v="2020-01-21T00:00:00"/>
    <n v="2000"/>
    <n v="13"/>
    <x v="6"/>
    <n v="1347"/>
    <n v="1"/>
    <n v="420"/>
    <s v="THEFT FROM MOTOR VEHICLE - PETTY ($950 &amp; UNDER)"/>
    <m/>
    <n v="0"/>
    <m/>
    <m/>
    <n v="101"/>
    <s v="STREET"/>
    <m/>
    <m/>
    <s v="IC"/>
    <s v="Invest Cont"/>
    <n v="420"/>
    <m/>
    <m/>
    <m/>
    <s v="1700 E  41ST                         PL"/>
    <m/>
    <n v="34.006999999999998"/>
    <n v="-118.24299999999999"/>
    <n v="0"/>
  </r>
  <r>
    <n v="200320041"/>
    <d v="2020-11-05T00:00:00"/>
    <d v="2020-11-05T00:00:00"/>
    <n v="2335"/>
    <n v="3"/>
    <x v="2"/>
    <n v="327"/>
    <n v="2"/>
    <n v="740"/>
    <s v="VANDALISM - FELONY ($400 &amp; OVER, ALL CHURCH VANDALISMS)"/>
    <n v="329"/>
    <n v="19"/>
    <s v="X"/>
    <s v="X"/>
    <n v="502"/>
    <s v="MULTI-UNIT DWELLING (APARTMENT, DUPLEX, ETC)"/>
    <m/>
    <m/>
    <s v="AO"/>
    <s v="Adult Other"/>
    <n v="740"/>
    <m/>
    <m/>
    <m/>
    <s v="1200 W  ADAMS                        BL"/>
    <m/>
    <n v="34.032800000000002"/>
    <n v="-118.2865"/>
    <n v="0"/>
  </r>
  <r>
    <n v="201015865"/>
    <d v="2020-12-09T00:00:00"/>
    <d v="2020-12-07T00:00:00"/>
    <n v="1800"/>
    <n v="10"/>
    <x v="11"/>
    <n v="1061"/>
    <n v="1"/>
    <n v="510"/>
    <s v="VEHICLE - STOLEN"/>
    <m/>
    <n v="0"/>
    <m/>
    <m/>
    <n v="101"/>
    <s v="STREET"/>
    <m/>
    <m/>
    <s v="IC"/>
    <s v="Invest Cont"/>
    <n v="510"/>
    <m/>
    <m/>
    <m/>
    <s v="19100    VENTURA                      BL"/>
    <m/>
    <n v="34.172600000000003"/>
    <n v="-118.5522"/>
    <n v="0"/>
  </r>
  <r>
    <n v="200305462"/>
    <d v="2020-01-25T00:00:00"/>
    <d v="2020-01-25T00:00:00"/>
    <n v="2011"/>
    <n v="3"/>
    <x v="2"/>
    <n v="378"/>
    <n v="2"/>
    <n v="900"/>
    <s v="VIOLATION OF COURT ORDER"/>
    <s v="2038 2000 1814"/>
    <n v="18"/>
    <s v="M"/>
    <s v="H"/>
    <n v="109"/>
    <s v="PARK/PLAYGROUND"/>
    <m/>
    <m/>
    <s v="IC"/>
    <s v="Invest Cont"/>
    <n v="900"/>
    <m/>
    <m/>
    <m/>
    <s v="700    STATE                        DR"/>
    <m/>
    <n v="34.016399999999997"/>
    <n v="-118.2851"/>
    <n v="0"/>
  </r>
  <r>
    <n v="200119623"/>
    <d v="2020-10-17T00:00:00"/>
    <d v="2020-10-17T00:00:00"/>
    <n v="1330"/>
    <n v="1"/>
    <x v="1"/>
    <n v="127"/>
    <n v="2"/>
    <n v="624"/>
    <s v="BATTERY - SIMPLE ASSAULT"/>
    <s v="1218 2060 0447 0416"/>
    <n v="47"/>
    <s v="M"/>
    <s v="W"/>
    <n v="101"/>
    <s v="STREET"/>
    <n v="500"/>
    <s v="UNKNOWN WEAPON/OTHER WEAPON"/>
    <s v="IC"/>
    <s v="Invest Cont"/>
    <n v="624"/>
    <m/>
    <m/>
    <m/>
    <s v="S  ALAMEDA                      ST"/>
    <s v="ALISO                        ST"/>
    <n v="34.053800000000003"/>
    <n v="-118.2379"/>
    <n v="0"/>
  </r>
  <r>
    <n v="200312313"/>
    <d v="2020-06-04T00:00:00"/>
    <d v="2020-05-22T00:00:00"/>
    <n v="1700"/>
    <n v="3"/>
    <x v="2"/>
    <n v="363"/>
    <n v="2"/>
    <n v="354"/>
    <s v="THEFT OF IDENTITY"/>
    <n v="100"/>
    <n v="57"/>
    <s v="F"/>
    <s v="H"/>
    <n v="501"/>
    <s v="SINGLE FAMILY DWELLING"/>
    <m/>
    <m/>
    <s v="IC"/>
    <s v="Invest Cont"/>
    <n v="354"/>
    <m/>
    <m/>
    <m/>
    <s v="4100    PALMWOOD                     DR"/>
    <m/>
    <n v="34.0137"/>
    <n v="-118.34350000000001"/>
    <n v="0"/>
  </r>
  <r>
    <n v="200114180"/>
    <d v="2020-06-30T00:00:00"/>
    <d v="2020-06-30T00:00:00"/>
    <n v="2240"/>
    <n v="1"/>
    <x v="1"/>
    <n v="146"/>
    <n v="2"/>
    <n v="626"/>
    <s v="INTIMATE PARTNER - SIMPLE ASSAULT"/>
    <s v="2000 0913 0416 1814 2033"/>
    <n v="43"/>
    <s v="F"/>
    <s v="B"/>
    <n v="502"/>
    <s v="MULTI-UNIT DWELLING (APARTMENT, DUPLEX, ETC)"/>
    <n v="400"/>
    <s v="STRONG-ARM (HANDS, FIST, FEET OR BODILY FORCE)"/>
    <s v="IC"/>
    <s v="Invest Cont"/>
    <n v="626"/>
    <m/>
    <m/>
    <m/>
    <s v="200 E  5TH                          ST"/>
    <m/>
    <n v="34.046100000000003"/>
    <n v="-118.2461"/>
    <n v="0"/>
  </r>
  <r>
    <n v="200515415"/>
    <d v="2020-10-18T00:00:00"/>
    <d v="2020-10-17T00:00:00"/>
    <n v="1800"/>
    <n v="5"/>
    <x v="10"/>
    <n v="524"/>
    <n v="1"/>
    <n v="510"/>
    <s v="VEHICLE - STOLEN"/>
    <m/>
    <n v="0"/>
    <m/>
    <m/>
    <n v="101"/>
    <s v="STREET"/>
    <m/>
    <m/>
    <s v="IC"/>
    <s v="Invest Cont"/>
    <n v="510"/>
    <m/>
    <m/>
    <m/>
    <s v="G                            ST"/>
    <s v="KING                         AV"/>
    <n v="33.777799999999999"/>
    <n v="-118.2754"/>
    <n v="0"/>
  </r>
  <r>
    <n v="200204472"/>
    <d v="2020-01-10T00:00:00"/>
    <d v="2020-01-09T00:00:00"/>
    <n v="930"/>
    <n v="2"/>
    <x v="5"/>
    <n v="236"/>
    <n v="1"/>
    <n v="510"/>
    <s v="VEHICLE - STOLEN"/>
    <m/>
    <n v="0"/>
    <m/>
    <m/>
    <n v="101"/>
    <s v="STREET"/>
    <m/>
    <m/>
    <s v="IC"/>
    <s v="Invest Cont"/>
    <n v="510"/>
    <m/>
    <m/>
    <m/>
    <s v="BEVERLY                      BL"/>
    <s v="UNION                        AV"/>
    <n v="34.064700000000002"/>
    <n v="-118.2658"/>
    <n v="0"/>
  </r>
  <r>
    <n v="200106141"/>
    <d v="2020-01-31T00:00:00"/>
    <d v="2020-01-31T00:00:00"/>
    <n v="1430"/>
    <n v="1"/>
    <x v="1"/>
    <n v="162"/>
    <n v="2"/>
    <n v="624"/>
    <s v="BATTERY - SIMPLE ASSAULT"/>
    <s v="0910 1822 0444 0356"/>
    <n v="28"/>
    <s v="M"/>
    <s v="B"/>
    <n v="903"/>
    <s v="MTA - RED LINE - 7TH AND METRO CENTER"/>
    <n v="400"/>
    <s v="STRONG-ARM (HANDS, FIST, FEET OR BODILY FORCE)"/>
    <s v="AO"/>
    <s v="Adult Other"/>
    <n v="624"/>
    <m/>
    <m/>
    <m/>
    <s v="7TH"/>
    <s v="HOPE"/>
    <n v="34.048699999999997"/>
    <n v="-118.25879999999999"/>
    <n v="0"/>
  </r>
  <r>
    <n v="200906076"/>
    <d v="2020-02-15T00:00:00"/>
    <d v="2020-02-15T00:00:00"/>
    <n v="855"/>
    <n v="9"/>
    <x v="3"/>
    <n v="964"/>
    <n v="1"/>
    <n v="330"/>
    <s v="BURGLARY FROM VEHICLE"/>
    <s v="1607 0344"/>
    <n v="29"/>
    <s v="F"/>
    <s v="H"/>
    <n v="108"/>
    <s v="PARKING LOT"/>
    <m/>
    <m/>
    <s v="IC"/>
    <s v="Invest Cont"/>
    <n v="330"/>
    <m/>
    <m/>
    <m/>
    <s v="14300    HARTSOOK                     ST"/>
    <m/>
    <n v="34.164000000000001"/>
    <n v="-118.4444"/>
    <n v="0"/>
  </r>
  <r>
    <n v="200412055"/>
    <d v="2020-08-23T00:00:00"/>
    <d v="2020-08-22T00:00:00"/>
    <n v="2000"/>
    <n v="4"/>
    <x v="4"/>
    <n v="445"/>
    <n v="2"/>
    <n v="860"/>
    <s v="BATTERY WITH SEXUAL CONTACT"/>
    <s v="0400 0448 1822 0503 0522 0509"/>
    <n v="31"/>
    <s v="F"/>
    <s v="B"/>
    <n v="101"/>
    <s v="STREET"/>
    <n v="400"/>
    <s v="STRONG-ARM (HANDS, FIST, FEET OR BODILY FORCE)"/>
    <s v="AO"/>
    <s v="Adult Other"/>
    <n v="860"/>
    <m/>
    <m/>
    <m/>
    <s v="BRITTANIA"/>
    <s v="MARENGO"/>
    <n v="34.057099999999998"/>
    <n v="-118.2084"/>
    <n v="0"/>
  </r>
  <r>
    <n v="200315063"/>
    <d v="2020-08-01T00:00:00"/>
    <d v="2020-08-01T00:00:00"/>
    <n v="1200"/>
    <n v="3"/>
    <x v="2"/>
    <n v="378"/>
    <n v="1"/>
    <n v="230"/>
    <s v="ASSAULT WITH DEADLY WEAPON, AGGRAVATED ASSAULT"/>
    <s v="0416 1822 0342 0417 0446 2034 0906"/>
    <n v="19"/>
    <s v="M"/>
    <s v="H"/>
    <n v="109"/>
    <s v="PARK/PLAYGROUND"/>
    <n v="400"/>
    <s v="STRONG-ARM (HANDS, FIST, FEET OR BODILY FORCE)"/>
    <s v="IC"/>
    <s v="Invest Cont"/>
    <n v="230"/>
    <m/>
    <m/>
    <m/>
    <s v="STATE                        DR"/>
    <s v="KINSEY                       DR"/>
    <n v="34.016500000000001"/>
    <n v="-118.2846"/>
    <n v="0"/>
  </r>
  <r>
    <n v="200510600"/>
    <d v="2020-06-14T00:00:00"/>
    <d v="2020-06-14T00:00:00"/>
    <n v="515"/>
    <n v="5"/>
    <x v="10"/>
    <n v="558"/>
    <n v="1"/>
    <n v="310"/>
    <s v="BURGLARY"/>
    <s v="0397 0216 1609 0209 0344"/>
    <n v="0"/>
    <s v="X"/>
    <s v="X"/>
    <n v="203"/>
    <s v="OTHER BUSINESS"/>
    <m/>
    <m/>
    <s v="IC"/>
    <s v="Invest Cont"/>
    <n v="310"/>
    <m/>
    <m/>
    <m/>
    <s v="200 N  HARBOR                       BL"/>
    <m/>
    <n v="33.744199999999999"/>
    <n v="-118.2796"/>
    <n v="0"/>
  </r>
  <r>
    <n v="200122845"/>
    <d v="2020-12-28T00:00:00"/>
    <d v="2020-12-28T00:00:00"/>
    <n v="830"/>
    <n v="1"/>
    <x v="1"/>
    <n v="153"/>
    <n v="2"/>
    <n v="624"/>
    <s v="BATTERY - SIMPLE ASSAULT"/>
    <s v="0444 1601"/>
    <n v="59"/>
    <s v="F"/>
    <s v="W"/>
    <n v="710"/>
    <s v="OTHER PREMISE"/>
    <n v="400"/>
    <s v="STRONG-ARM (HANDS, FIST, FEET OR BODILY FORCE)"/>
    <s v="IC"/>
    <s v="Invest Cont"/>
    <n v="624"/>
    <m/>
    <m/>
    <m/>
    <s v="500 S  HILL                         ST"/>
    <m/>
    <n v="34.0486"/>
    <n v="-118.25190000000001"/>
    <n v="0"/>
  </r>
  <r>
    <n v="200908845"/>
    <d v="2020-04-24T00:00:00"/>
    <d v="2020-04-23T00:00:00"/>
    <n v="2055"/>
    <n v="9"/>
    <x v="3"/>
    <n v="989"/>
    <n v="2"/>
    <n v="624"/>
    <s v="BATTERY - SIMPLE ASSAULT"/>
    <n v="416"/>
    <n v="57"/>
    <s v="F"/>
    <s v="H"/>
    <n v="502"/>
    <s v="MULTI-UNIT DWELLING (APARTMENT, DUPLEX, ETC)"/>
    <n v="400"/>
    <s v="STRONG-ARM (HANDS, FIST, FEET OR BODILY FORCE)"/>
    <s v="AO"/>
    <s v="Adult Other"/>
    <n v="624"/>
    <m/>
    <m/>
    <m/>
    <s v="4500    COLBATH                      AV"/>
    <m/>
    <n v="34.152999999999999"/>
    <n v="-118.4366"/>
    <n v="0"/>
  </r>
  <r>
    <n v="200513954"/>
    <d v="2020-09-09T00:00:00"/>
    <d v="2020-09-09T00:00:00"/>
    <n v="1645"/>
    <n v="5"/>
    <x v="10"/>
    <n v="523"/>
    <n v="2"/>
    <n v="626"/>
    <s v="INTIMATE PARTNER - SIMPLE ASSAULT"/>
    <s v="2000 1813 0913 1243 0448 0401 0400 1218 2004 1300"/>
    <n v="42"/>
    <s v="F"/>
    <s v="H"/>
    <n v="101"/>
    <s v="STREET"/>
    <n v="400"/>
    <s v="STRONG-ARM (HANDS, FIST, FEET OR BODILY FORCE)"/>
    <s v="AA"/>
    <s v="Adult Arrest"/>
    <n v="626"/>
    <m/>
    <m/>
    <m/>
    <s v="6TH"/>
    <s v="FIGUEROA"/>
    <n v="33.761299999999999"/>
    <n v="-118.28189999999999"/>
    <n v="1"/>
  </r>
  <r>
    <n v="200216361"/>
    <d v="2020-10-20T00:00:00"/>
    <d v="2020-10-17T00:00:00"/>
    <n v="1900"/>
    <n v="2"/>
    <x v="5"/>
    <n v="285"/>
    <n v="1"/>
    <n v="510"/>
    <s v="VEHICLE - STOLEN"/>
    <m/>
    <n v="0"/>
    <m/>
    <m/>
    <n v="101"/>
    <s v="STREET"/>
    <m/>
    <m/>
    <s v="IC"/>
    <s v="Invest Cont"/>
    <n v="510"/>
    <m/>
    <m/>
    <m/>
    <s v="PICO                         BL"/>
    <s v="WESTLAKE                     AV"/>
    <n v="34.046700000000001"/>
    <n v="-118.2814"/>
    <n v="0"/>
  </r>
  <r>
    <n v="201109585"/>
    <d v="2020-05-21T00:00:00"/>
    <d v="2020-05-20T00:00:00"/>
    <n v="2200"/>
    <n v="11"/>
    <x v="7"/>
    <n v="1117"/>
    <n v="2"/>
    <n v="740"/>
    <s v="VANDALISM - FELONY ($400 &amp; OVER, ALL CHURCH VANDALISMS)"/>
    <s v="0329 0601"/>
    <n v="0"/>
    <s v="X"/>
    <s v="X"/>
    <n v="203"/>
    <s v="OTHER BUSINESS"/>
    <m/>
    <m/>
    <s v="IC"/>
    <s v="Invest Cont"/>
    <n v="740"/>
    <m/>
    <m/>
    <m/>
    <s v="4800    EAGLE ROCK                   BL"/>
    <m/>
    <n v="34.1325"/>
    <n v="-118.21599999999999"/>
    <n v="0"/>
  </r>
  <r>
    <n v="200713399"/>
    <d v="2020-09-01T00:00:00"/>
    <d v="2020-09-01T00:00:00"/>
    <n v="1700"/>
    <n v="7"/>
    <x v="0"/>
    <n v="724"/>
    <n v="2"/>
    <n v="625"/>
    <s v="OTHER ASSAULT"/>
    <s v="1822 0356"/>
    <n v="50"/>
    <s v="F"/>
    <s v="W"/>
    <n v="203"/>
    <s v="OTHER BUSINESS"/>
    <n v="500"/>
    <s v="UNKNOWN WEAPON/OTHER WEAPON"/>
    <s v="AO"/>
    <s v="Adult Other"/>
    <n v="625"/>
    <m/>
    <m/>
    <m/>
    <s v="100    THE GROVE                    DR"/>
    <m/>
    <n v="34.0747"/>
    <n v="-118.3563"/>
    <n v="0"/>
  </r>
  <r>
    <n v="200215883"/>
    <d v="2020-10-06T00:00:00"/>
    <d v="2020-01-01T00:00:00"/>
    <n v="500"/>
    <n v="2"/>
    <x v="5"/>
    <n v="215"/>
    <n v="2"/>
    <n v="812"/>
    <s v="CRM AGNST CHLD (13 OR UNDER) (14-15 &amp; SUSP 10 YRS OLDER)"/>
    <s v="0913 0360 0522 0532 0516"/>
    <n v="13"/>
    <s v="F"/>
    <s v="H"/>
    <n v="502"/>
    <s v="MULTI-UNIT DWELLING (APARTMENT, DUPLEX, ETC)"/>
    <n v="400"/>
    <s v="STRONG-ARM (HANDS, FIST, FEET OR BODILY FORCE)"/>
    <s v="IC"/>
    <s v="Invest Cont"/>
    <n v="812"/>
    <n v="860"/>
    <m/>
    <m/>
    <s v="300    PARKMAN                      AV"/>
    <m/>
    <n v="34.074100000000001"/>
    <n v="-118.2784"/>
    <n v="0"/>
  </r>
  <r>
    <n v="200614584"/>
    <d v="2020-08-27T00:00:00"/>
    <d v="2020-08-27T00:00:00"/>
    <n v="530"/>
    <n v="6"/>
    <x v="9"/>
    <n v="679"/>
    <n v="1"/>
    <n v="520"/>
    <s v="VEHICLE - ATTEMPT STOLEN"/>
    <s v="1300 1822 0400 1302"/>
    <n v="34"/>
    <s v="M"/>
    <s v="H"/>
    <n v="101"/>
    <s v="STREET"/>
    <m/>
    <m/>
    <s v="IC"/>
    <s v="Invest Cont"/>
    <n v="520"/>
    <m/>
    <m/>
    <m/>
    <s v="900 N  NORMANDIE                    AV"/>
    <m/>
    <n v="34.0886"/>
    <n v="-118.3027"/>
    <n v="0"/>
  </r>
  <r>
    <n v="200110834"/>
    <d v="2020-04-23T00:00:00"/>
    <d v="2020-04-20T00:00:00"/>
    <n v="800"/>
    <n v="1"/>
    <x v="1"/>
    <n v="159"/>
    <n v="1"/>
    <n v="510"/>
    <s v="VEHICLE - STOLEN"/>
    <m/>
    <n v="0"/>
    <m/>
    <m/>
    <n v="101"/>
    <s v="STREET"/>
    <m/>
    <m/>
    <s v="IC"/>
    <s v="Invest Cont"/>
    <n v="510"/>
    <m/>
    <m/>
    <m/>
    <s v="400 S  HEWITT                       ST"/>
    <m/>
    <n v="34.043599999999998"/>
    <n v="-118.2354"/>
    <n v="0"/>
  </r>
  <r>
    <n v="200612219"/>
    <d v="2020-07-05T00:00:00"/>
    <d v="2020-07-05T00:00:00"/>
    <n v="1500"/>
    <n v="6"/>
    <x v="9"/>
    <n v="615"/>
    <n v="1"/>
    <n v="236"/>
    <s v="INTIMATE PARTNER - AGGRAVATED ASSAULT"/>
    <s v="0519 2000 0400 1813 1814 0401 0913"/>
    <n v="17"/>
    <s v="F"/>
    <s v="H"/>
    <n v="501"/>
    <s v="SINGLE FAMILY DWELLING"/>
    <n v="400"/>
    <s v="STRONG-ARM (HANDS, FIST, FEET OR BODILY FORCE)"/>
    <s v="AO"/>
    <s v="Adult Other"/>
    <n v="236"/>
    <m/>
    <m/>
    <m/>
    <s v="3200    TARECO                       DR"/>
    <m/>
    <n v="34.127000000000002"/>
    <n v="-118.3413"/>
    <n v="0"/>
  </r>
  <r>
    <n v="200809096"/>
    <d v="2020-05-06T00:00:00"/>
    <d v="2020-05-03T00:00:00"/>
    <n v="1700"/>
    <n v="8"/>
    <x v="12"/>
    <n v="833"/>
    <n v="1"/>
    <n v="420"/>
    <s v="THEFT FROM MOTOR VEHICLE - PETTY ($950 &amp; UNDER)"/>
    <s v="0344 1822 1606"/>
    <n v="30"/>
    <s v="M"/>
    <s v="W"/>
    <n v="707"/>
    <s v="GARAGE/CARPORT"/>
    <m/>
    <m/>
    <s v="IC"/>
    <s v="Invest Cont"/>
    <n v="420"/>
    <m/>
    <m/>
    <m/>
    <s v="1400    KELTON                       AV"/>
    <m/>
    <n v="34.054299999999998"/>
    <n v="-118.4435"/>
    <n v="0"/>
  </r>
  <r>
    <n v="200312466"/>
    <d v="2020-06-09T00:00:00"/>
    <d v="2020-06-07T00:00:00"/>
    <n v="2100"/>
    <n v="3"/>
    <x v="2"/>
    <n v="357"/>
    <n v="1"/>
    <n v="420"/>
    <s v="THEFT FROM MOTOR VEHICLE - PETTY ($950 &amp; UNDER)"/>
    <m/>
    <n v="0"/>
    <m/>
    <m/>
    <n v="101"/>
    <s v="STREET"/>
    <m/>
    <m/>
    <s v="IC"/>
    <s v="Invest Cont"/>
    <n v="420"/>
    <m/>
    <m/>
    <m/>
    <s v="NORMANDIE                    AV"/>
    <s v="JEFFERSON                    ST"/>
    <n v="34.025500000000001"/>
    <n v="-118.3002"/>
    <n v="0"/>
  </r>
  <r>
    <n v="200310239"/>
    <d v="2020-04-21T00:00:00"/>
    <d v="2020-04-19T00:00:00"/>
    <n v="1400"/>
    <n v="3"/>
    <x v="2"/>
    <n v="308"/>
    <n v="2"/>
    <n v="745"/>
    <s v="VANDALISM - MISDEAMEANOR ($399 OR UNDER)"/>
    <s v="0329 1300"/>
    <n v="49"/>
    <s v="M"/>
    <s v="W"/>
    <n v="122"/>
    <s v="VEHICLE, PASSENGER/TRUCK"/>
    <m/>
    <m/>
    <s v="IC"/>
    <s v="Invest Cont"/>
    <n v="745"/>
    <m/>
    <m/>
    <m/>
    <s v="1900    NORWOOD                      ST"/>
    <m/>
    <n v="34.036499999999997"/>
    <n v="-118.27670000000001"/>
    <n v="0"/>
  </r>
  <r>
    <n v="200208931"/>
    <d v="2020-04-13T00:00:00"/>
    <d v="2020-04-13T00:00:00"/>
    <n v="1415"/>
    <n v="2"/>
    <x v="5"/>
    <n v="275"/>
    <n v="1"/>
    <n v="230"/>
    <s v="ASSAULT WITH DEADLY WEAPON, AGGRAVATED ASSAULT"/>
    <s v="0601 1236 1822 0445 0432"/>
    <n v="59"/>
    <s v="F"/>
    <s v="H"/>
    <n v="404"/>
    <s v="DEPARTMENT STORE"/>
    <n v="500"/>
    <s v="UNKNOWN WEAPON/OTHER WEAPON"/>
    <s v="IC"/>
    <s v="Invest Cont"/>
    <n v="230"/>
    <m/>
    <m/>
    <m/>
    <s v="1600 W  OLYMPIC                      BL"/>
    <m/>
    <n v="34.049199999999999"/>
    <n v="-118.27419999999999"/>
    <n v="0"/>
  </r>
  <r>
    <n v="200218762"/>
    <d v="2020-12-19T00:00:00"/>
    <d v="2020-12-18T00:00:00"/>
    <n v="1700"/>
    <n v="2"/>
    <x v="5"/>
    <n v="241"/>
    <n v="1"/>
    <n v="510"/>
    <s v="VEHICLE - STOLEN"/>
    <m/>
    <n v="0"/>
    <m/>
    <m/>
    <n v="101"/>
    <s v="STREET"/>
    <m/>
    <m/>
    <s v="IC"/>
    <s v="Invest Cont"/>
    <n v="510"/>
    <m/>
    <m/>
    <m/>
    <s v="LA FAYETTE PARK"/>
    <s v="3RD                          ST"/>
    <n v="34.067100000000003"/>
    <n v="-118.28060000000001"/>
    <n v="0"/>
  </r>
  <r>
    <n v="200315967"/>
    <d v="2020-08-18T00:00:00"/>
    <d v="2020-08-18T00:00:00"/>
    <n v="1905"/>
    <n v="3"/>
    <x v="2"/>
    <n v="361"/>
    <n v="2"/>
    <n v="626"/>
    <s v="INTIMATE PARTNER - SIMPLE ASSAULT"/>
    <s v="2000 1814 0913 0416 0446 2004 1310"/>
    <n v="29"/>
    <s v="F"/>
    <s v="B"/>
    <n v="101"/>
    <s v="STREET"/>
    <n v="400"/>
    <s v="STRONG-ARM (HANDS, FIST, FEET OR BODILY FORCE)"/>
    <s v="IC"/>
    <s v="Invest Cont"/>
    <n v="626"/>
    <m/>
    <m/>
    <m/>
    <s v="3900    GIBRALTAR                    AV"/>
    <m/>
    <n v="34.016100000000002"/>
    <n v="-118.3546"/>
    <n v="0"/>
  </r>
  <r>
    <n v="201112058"/>
    <d v="2020-07-30T00:00:00"/>
    <d v="2020-07-30T00:00:00"/>
    <n v="1230"/>
    <n v="11"/>
    <x v="7"/>
    <n v="1149"/>
    <n v="2"/>
    <n v="745"/>
    <s v="VANDALISM - MISDEAMEANOR ($399 OR UNDER)"/>
    <s v="0329 0913"/>
    <n v="29"/>
    <s v="F"/>
    <s v="H"/>
    <n v="502"/>
    <s v="MULTI-UNIT DWELLING (APARTMENT, DUPLEX, ETC)"/>
    <m/>
    <m/>
    <s v="AO"/>
    <s v="Adult Other"/>
    <n v="745"/>
    <m/>
    <m/>
    <m/>
    <s v="200 N  AVE 55"/>
    <m/>
    <n v="34.107399999999998"/>
    <n v="-118.1978"/>
    <n v="0"/>
  </r>
  <r>
    <n v="201214256"/>
    <d v="2020-06-07T00:00:00"/>
    <d v="2020-06-07T00:00:00"/>
    <n v="1930"/>
    <n v="12"/>
    <x v="8"/>
    <n v="1232"/>
    <n v="1"/>
    <n v="510"/>
    <s v="VEHICLE - STOLEN"/>
    <m/>
    <n v="0"/>
    <m/>
    <m/>
    <n v="108"/>
    <s v="PARKING LOT"/>
    <m/>
    <m/>
    <s v="IC"/>
    <s v="Invest Cont"/>
    <n v="510"/>
    <m/>
    <m/>
    <m/>
    <s v="3200 W  SLAUSON                      AV"/>
    <m/>
    <n v="33.989100000000001"/>
    <n v="-118.32850000000001"/>
    <n v="0"/>
  </r>
  <r>
    <n v="200213534"/>
    <d v="2020-08-08T00:00:00"/>
    <d v="2020-07-15T00:00:00"/>
    <n v="1700"/>
    <n v="2"/>
    <x v="5"/>
    <n v="217"/>
    <n v="2"/>
    <n v="354"/>
    <s v="THEFT OF IDENTITY"/>
    <s v="0100 0928"/>
    <n v="35"/>
    <s v="M"/>
    <s v="H"/>
    <n v="502"/>
    <s v="MULTI-UNIT DWELLING (APARTMENT, DUPLEX, ETC)"/>
    <m/>
    <m/>
    <s v="IC"/>
    <s v="Invest Cont"/>
    <n v="354"/>
    <m/>
    <m/>
    <m/>
    <s v="1000 N  BONNIE BRAE                  ST"/>
    <m/>
    <n v="34.075899999999997"/>
    <n v="-118.26300000000001"/>
    <n v="0"/>
  </r>
  <r>
    <n v="200214884"/>
    <d v="2020-09-11T00:00:00"/>
    <d v="2020-09-09T00:00:00"/>
    <n v="2000"/>
    <n v="2"/>
    <x v="5"/>
    <n v="249"/>
    <n v="1"/>
    <n v="330"/>
    <s v="BURGLARY FROM VEHICLE"/>
    <s v="0352 0344 0358 1307 1609 1607"/>
    <n v="43"/>
    <s v="M"/>
    <s v="W"/>
    <n v="123"/>
    <s v="PARKING UNDERGROUND/BUILDING"/>
    <m/>
    <m/>
    <s v="IC"/>
    <s v="Invest Cont"/>
    <n v="330"/>
    <m/>
    <m/>
    <m/>
    <s v="600 S  BIXEL                        ST"/>
    <m/>
    <n v="34.053699999999999"/>
    <n v="-118.2623"/>
    <n v="0"/>
  </r>
  <r>
    <n v="200313657"/>
    <d v="2020-07-04T00:00:00"/>
    <d v="2020-07-04T00:00:00"/>
    <n v="1620"/>
    <n v="3"/>
    <x v="2"/>
    <n v="397"/>
    <n v="2"/>
    <n v="753"/>
    <s v="DISCHARGE FIREARMS/SHOTS FIRED"/>
    <s v="0302 0334 1100 1309 1822"/>
    <n v="19"/>
    <s v="X"/>
    <s v="X"/>
    <n v="101"/>
    <s v="STREET"/>
    <n v="101"/>
    <s v="REVOLVER"/>
    <s v="IC"/>
    <s v="Invest Cont"/>
    <n v="753"/>
    <m/>
    <m/>
    <m/>
    <s v="1100 W  41ST                         ST"/>
    <m/>
    <n v="34.009099999999997"/>
    <n v="-118.2949"/>
    <n v="0"/>
  </r>
  <r>
    <n v="200619728"/>
    <d v="2020-12-27T00:00:00"/>
    <d v="2020-12-27T00:00:00"/>
    <n v="402"/>
    <n v="6"/>
    <x v="9"/>
    <n v="678"/>
    <n v="1"/>
    <n v="310"/>
    <s v="BURGLARY"/>
    <s v="0601 0329 0344"/>
    <n v="0"/>
    <s v="X"/>
    <s v="X"/>
    <n v="203"/>
    <s v="OTHER BUSINESS"/>
    <n v="500"/>
    <s v="UNKNOWN WEAPON/OTHER WEAPON"/>
    <s v="IC"/>
    <s v="Invest Cont"/>
    <n v="310"/>
    <m/>
    <m/>
    <m/>
    <s v="800 N  WESTERN                      AV"/>
    <m/>
    <n v="34.084800000000001"/>
    <n v="-118.3091"/>
    <n v="0"/>
  </r>
  <r>
    <n v="200908169"/>
    <d v="2020-04-05T00:00:00"/>
    <d v="2020-04-04T00:00:00"/>
    <n v="1745"/>
    <n v="9"/>
    <x v="3"/>
    <n v="935"/>
    <n v="2"/>
    <n v="624"/>
    <s v="BATTERY - SIMPLE ASSAULT"/>
    <n v="416"/>
    <n v="46"/>
    <s v="F"/>
    <s v="H"/>
    <n v="502"/>
    <s v="MULTI-UNIT DWELLING (APARTMENT, DUPLEX, ETC)"/>
    <n v="400"/>
    <s v="STRONG-ARM (HANDS, FIST, FEET OR BODILY FORCE)"/>
    <s v="AO"/>
    <s v="Adult Other"/>
    <n v="624"/>
    <m/>
    <m/>
    <m/>
    <s v="14100    DELANO                       ST"/>
    <m/>
    <n v="34.182699999999997"/>
    <n v="-118.44"/>
    <n v="0"/>
  </r>
  <r>
    <n v="200118146"/>
    <d v="2020-09-18T00:00:00"/>
    <d v="2020-09-18T00:00:00"/>
    <n v="920"/>
    <n v="1"/>
    <x v="1"/>
    <n v="185"/>
    <n v="1"/>
    <n v="330"/>
    <s v="BURGLARY FROM VEHICLE"/>
    <s v="0344 0352 1607 1822"/>
    <n v="29"/>
    <s v="F"/>
    <s v="W"/>
    <n v="101"/>
    <s v="STREET"/>
    <m/>
    <m/>
    <s v="IC"/>
    <s v="Invest Cont"/>
    <n v="330"/>
    <m/>
    <m/>
    <m/>
    <s v="900 S  BROADWAY"/>
    <m/>
    <n v="34.041899999999998"/>
    <n v="-118.2564"/>
    <n v="0"/>
  </r>
  <r>
    <n v="200816010"/>
    <d v="2020-11-02T00:00:00"/>
    <d v="2020-11-02T00:00:00"/>
    <n v="1300"/>
    <n v="8"/>
    <x v="12"/>
    <n v="852"/>
    <n v="2"/>
    <n v="354"/>
    <s v="THEFT OF IDENTITY"/>
    <s v="1822 0928"/>
    <n v="49"/>
    <s v="M"/>
    <s v="W"/>
    <n v="501"/>
    <s v="SINGLE FAMILY DWELLING"/>
    <m/>
    <m/>
    <s v="IC"/>
    <s v="Invest Cont"/>
    <n v="354"/>
    <m/>
    <m/>
    <m/>
    <s v="1700    BARRY                        AV"/>
    <m/>
    <n v="34.040599999999998"/>
    <n v="-118.45189999999999"/>
    <n v="0"/>
  </r>
  <r>
    <n v="200207563"/>
    <d v="2020-03-10T00:00:00"/>
    <d v="2020-03-10T00:00:00"/>
    <n v="2140"/>
    <n v="2"/>
    <x v="5"/>
    <n v="265"/>
    <n v="1"/>
    <n v="440"/>
    <s v="THEFT PLAIN - PETTY ($950 &amp; UNDER)"/>
    <n v="344"/>
    <n v="41"/>
    <s v="F"/>
    <s v="H"/>
    <n v="210"/>
    <s v="RESTAURANT/FAST FOOD"/>
    <m/>
    <m/>
    <s v="IC"/>
    <s v="Invest Cont"/>
    <n v="440"/>
    <m/>
    <m/>
    <m/>
    <s v="800 S  ALVARADO                     ST"/>
    <m/>
    <n v="34.054900000000004"/>
    <n v="-118.2778"/>
    <n v="0"/>
  </r>
  <r>
    <n v="200715889"/>
    <d v="2020-11-11T00:00:00"/>
    <d v="2020-09-22T00:00:00"/>
    <n v="1500"/>
    <n v="7"/>
    <x v="0"/>
    <n v="743"/>
    <n v="1"/>
    <n v="440"/>
    <s v="THEFT PLAIN - PETTY ($950 &amp; UNDER)"/>
    <n v="344"/>
    <n v="52"/>
    <s v="M"/>
    <s v="W"/>
    <n v="707"/>
    <s v="GARAGE/CARPORT"/>
    <m/>
    <m/>
    <s v="IC"/>
    <s v="Invest Cont"/>
    <n v="440"/>
    <m/>
    <m/>
    <m/>
    <s v="5800 W  8TH                          ST"/>
    <m/>
    <n v="34.060699999999997"/>
    <n v="-118.3557"/>
    <n v="0"/>
  </r>
  <r>
    <n v="200710938"/>
    <d v="2020-06-25T00:00:00"/>
    <d v="2020-06-08T00:00:00"/>
    <n v="1900"/>
    <n v="7"/>
    <x v="0"/>
    <n v="736"/>
    <n v="1"/>
    <n v="420"/>
    <s v="THEFT FROM MOTOR VEHICLE - PETTY ($950 &amp; UNDER)"/>
    <s v="1822 0344 1300 1606"/>
    <n v="59"/>
    <s v="M"/>
    <s v="W"/>
    <n v="123"/>
    <s v="PARKING UNDERGROUND/BUILDING"/>
    <m/>
    <m/>
    <s v="IC"/>
    <s v="Invest Cont"/>
    <n v="420"/>
    <m/>
    <m/>
    <m/>
    <s v="300 S  DETROIT                      ST"/>
    <m/>
    <n v="34.066899999999997"/>
    <n v="-118.3451"/>
    <n v="0"/>
  </r>
  <r>
    <n v="200715783"/>
    <d v="2020-11-09T00:00:00"/>
    <d v="2020-11-08T00:00:00"/>
    <n v="2200"/>
    <n v="7"/>
    <x v="0"/>
    <n v="742"/>
    <n v="1"/>
    <n v="330"/>
    <s v="BURGLARY FROM VEHICLE"/>
    <s v="1300 1605 0344"/>
    <n v="58"/>
    <s v="F"/>
    <s v="W"/>
    <n v="104"/>
    <s v="DRIVEWAY"/>
    <m/>
    <m/>
    <s v="IC"/>
    <s v="Invest Cont"/>
    <n v="330"/>
    <m/>
    <m/>
    <m/>
    <s v="6100    DEL VALLE                    DR"/>
    <m/>
    <n v="34.061"/>
    <n v="-118.36239999999999"/>
    <n v="0"/>
  </r>
  <r>
    <n v="200111997"/>
    <d v="2020-05-21T00:00:00"/>
    <d v="2020-05-21T00:00:00"/>
    <n v="30"/>
    <n v="1"/>
    <x v="1"/>
    <n v="156"/>
    <n v="2"/>
    <n v="624"/>
    <s v="BATTERY - SIMPLE ASSAULT"/>
    <s v="0416 0401"/>
    <n v="33"/>
    <s v="M"/>
    <s v="B"/>
    <n v="502"/>
    <s v="MULTI-UNIT DWELLING (APARTMENT, DUPLEX, ETC)"/>
    <n v="400"/>
    <s v="STRONG-ARM (HANDS, FIST, FEET OR BODILY FORCE)"/>
    <s v="IC"/>
    <s v="Invest Cont"/>
    <n v="624"/>
    <m/>
    <m/>
    <m/>
    <s v="400 E  5TH                          ST"/>
    <m/>
    <n v="34.044600000000003"/>
    <n v="-118.245"/>
    <n v="0"/>
  </r>
  <r>
    <n v="200904372"/>
    <d v="2020-01-08T00:00:00"/>
    <d v="2020-01-06T00:00:00"/>
    <n v="1800"/>
    <n v="9"/>
    <x v="3"/>
    <n v="919"/>
    <n v="2"/>
    <n v="354"/>
    <s v="THEFT OF IDENTITY"/>
    <s v="0377 0930"/>
    <n v="37"/>
    <s v="F"/>
    <s v="H"/>
    <n v="501"/>
    <s v="SINGLE FAMILY DWELLING"/>
    <m/>
    <m/>
    <s v="IC"/>
    <s v="Invest Cont"/>
    <n v="354"/>
    <m/>
    <m/>
    <m/>
    <s v="13400    VANOWEN                      ST"/>
    <m/>
    <n v="34.194000000000003"/>
    <n v="-118.4247"/>
    <n v="0"/>
  </r>
  <r>
    <n v="201210447"/>
    <d v="2020-04-06T00:00:00"/>
    <d v="2020-04-06T00:00:00"/>
    <n v="443"/>
    <n v="12"/>
    <x v="8"/>
    <n v="1265"/>
    <n v="1"/>
    <n v="330"/>
    <s v="BURGLARY FROM VEHICLE"/>
    <s v="1609 1822 1307"/>
    <n v="0"/>
    <s v="X"/>
    <s v="X"/>
    <n v="708"/>
    <s v="CHURCH/CHAPEL (CHANGED 03-03 FROM CHURCH/TEMPLE)"/>
    <m/>
    <m/>
    <s v="IC"/>
    <s v="Invest Cont"/>
    <n v="330"/>
    <m/>
    <m/>
    <m/>
    <s v="1000 W  MANCHESTER                   AV"/>
    <m/>
    <n v="33.96"/>
    <n v="-118.2919"/>
    <n v="0"/>
  </r>
  <r>
    <n v="200909105"/>
    <d v="2020-04-29T00:00:00"/>
    <d v="2020-04-29T00:00:00"/>
    <n v="500"/>
    <n v="9"/>
    <x v="3"/>
    <n v="984"/>
    <n v="2"/>
    <n v="354"/>
    <s v="THEFT OF IDENTITY"/>
    <s v="0930 1822"/>
    <n v="47"/>
    <s v="M"/>
    <s v="W"/>
    <n v="502"/>
    <s v="MULTI-UNIT DWELLING (APARTMENT, DUPLEX, ETC)"/>
    <m/>
    <m/>
    <s v="IC"/>
    <s v="Invest Cont"/>
    <n v="354"/>
    <m/>
    <m/>
    <m/>
    <s v="14600    DICKENS                      ST"/>
    <m/>
    <n v="34.150399999999998"/>
    <n v="-118.4517"/>
    <n v="0"/>
  </r>
  <r>
    <n v="200207387"/>
    <d v="2020-03-06T00:00:00"/>
    <d v="2020-03-06T00:00:00"/>
    <n v="945"/>
    <n v="2"/>
    <x v="5"/>
    <n v="245"/>
    <n v="2"/>
    <n v="740"/>
    <s v="VANDALISM - FELONY ($400 &amp; OVER, ALL CHURCH VANDALISMS)"/>
    <s v="0329 0913 1817 1307"/>
    <n v="0"/>
    <s v="X"/>
    <s v="X"/>
    <n v="122"/>
    <s v="VEHICLE, PASSENGER/TRUCK"/>
    <n v="306"/>
    <s v="ROCK/THROWN OBJECT"/>
    <s v="IC"/>
    <s v="Invest Cont"/>
    <n v="740"/>
    <m/>
    <m/>
    <m/>
    <s v="2500    OCEAN VIEW                   AV"/>
    <m/>
    <n v="34.0627"/>
    <n v="-118.2782"/>
    <n v="0"/>
  </r>
  <r>
    <n v="200118672"/>
    <d v="2020-09-29T00:00:00"/>
    <d v="2020-09-29T00:00:00"/>
    <n v="830"/>
    <n v="1"/>
    <x v="1"/>
    <n v="192"/>
    <n v="1"/>
    <n v="210"/>
    <s v="ROBBERY"/>
    <s v="1420 0421 1822 1402 2004 0344"/>
    <n v="25"/>
    <s v="M"/>
    <s v="A"/>
    <n v="502"/>
    <s v="MULTI-UNIT DWELLING (APARTMENT, DUPLEX, ETC)"/>
    <n v="511"/>
    <s v="VERBAL THREAT"/>
    <s v="IC"/>
    <s v="Invest Cont"/>
    <n v="210"/>
    <n v="998"/>
    <m/>
    <m/>
    <s v="1300 S  FIGUEROA                     ST"/>
    <m/>
    <n v="34.036299999999997"/>
    <n v="-118.2672"/>
    <n v="0"/>
  </r>
  <r>
    <n v="200912535"/>
    <d v="2020-07-19T00:00:00"/>
    <d v="2020-07-16T00:00:00"/>
    <n v="1730"/>
    <n v="9"/>
    <x v="3"/>
    <n v="985"/>
    <n v="1"/>
    <n v="510"/>
    <s v="VEHICLE - STOLEN"/>
    <m/>
    <n v="0"/>
    <m/>
    <m/>
    <n v="123"/>
    <s v="PARKING UNDERGROUND/BUILDING"/>
    <m/>
    <m/>
    <s v="AO"/>
    <s v="Adult Other"/>
    <n v="510"/>
    <m/>
    <m/>
    <m/>
    <s v="14000    MOORPARK                     ST"/>
    <m/>
    <n v="34.150399999999998"/>
    <n v="-118.438"/>
    <n v="0"/>
  </r>
  <r>
    <n v="201011748"/>
    <d v="2020-08-05T00:00:00"/>
    <d v="2020-08-05T00:00:00"/>
    <n v="1630"/>
    <n v="10"/>
    <x v="11"/>
    <n v="1035"/>
    <n v="2"/>
    <n v="888"/>
    <s v="TRESPASSING"/>
    <s v="1309 1822 0329 1420 2004"/>
    <n v="35"/>
    <s v="M"/>
    <s v="H"/>
    <n v="501"/>
    <s v="SINGLE FAMILY DWELLING"/>
    <m/>
    <m/>
    <s v="IC"/>
    <s v="Invest Cont"/>
    <n v="888"/>
    <m/>
    <m/>
    <m/>
    <s v="6500    WHITE OAK                    AV"/>
    <m/>
    <n v="34.19"/>
    <n v="-118.5262"/>
    <n v="0"/>
  </r>
  <r>
    <n v="201010955"/>
    <d v="2020-05-29T00:00:00"/>
    <d v="2020-05-28T00:00:00"/>
    <n v="1200"/>
    <n v="10"/>
    <x v="11"/>
    <n v="1091"/>
    <n v="2"/>
    <n v="649"/>
    <s v="DOCUMENT FORGERY / STOLEN FELONY"/>
    <s v="1822 0929"/>
    <n v="48"/>
    <s v="M"/>
    <s v="W"/>
    <n v="501"/>
    <s v="SINGLE FAMILY DWELLING"/>
    <m/>
    <m/>
    <s v="IC"/>
    <s v="Invest Cont"/>
    <n v="649"/>
    <m/>
    <m/>
    <m/>
    <s v="4400    ROMERO                       DR"/>
    <m/>
    <n v="34.150500000000001"/>
    <n v="-118.5575"/>
    <n v="0"/>
  </r>
  <r>
    <n v="200206299"/>
    <d v="2020-02-15T00:00:00"/>
    <d v="2020-02-15T00:00:00"/>
    <n v="2200"/>
    <n v="2"/>
    <x v="5"/>
    <n v="265"/>
    <n v="2"/>
    <n v="624"/>
    <s v="BATTERY - SIMPLE ASSAULT"/>
    <s v="0444 0429 1822 1206"/>
    <n v="36"/>
    <s v="M"/>
    <s v="H"/>
    <n v="102"/>
    <s v="SIDEWALK"/>
    <n v="400"/>
    <s v="STRONG-ARM (HANDS, FIST, FEET OR BODILY FORCE)"/>
    <s v="IC"/>
    <s v="Invest Cont"/>
    <n v="624"/>
    <m/>
    <m/>
    <m/>
    <s v="8TH                          ST"/>
    <s v="ALVARADO"/>
    <n v="34.054900000000004"/>
    <n v="-118.2778"/>
    <n v="0"/>
  </r>
  <r>
    <n v="200613581"/>
    <d v="2020-08-06T00:00:00"/>
    <d v="2020-08-06T00:00:00"/>
    <n v="730"/>
    <n v="6"/>
    <x v="9"/>
    <n v="676"/>
    <n v="2"/>
    <n v="814"/>
    <s v="CHILD PORNOGRAPHY"/>
    <s v="1402 0514 1501"/>
    <n v="38"/>
    <s v="M"/>
    <s v="W"/>
    <n v="501"/>
    <s v="SINGLE FAMILY DWELLING"/>
    <m/>
    <m/>
    <s v="IC"/>
    <s v="Invest Cont"/>
    <n v="814"/>
    <n v="998"/>
    <m/>
    <m/>
    <s v="700 N  HUDSON                       AV"/>
    <m/>
    <n v="34.083500000000001"/>
    <n v="-118.3321"/>
    <n v="0"/>
  </r>
  <r>
    <n v="200710748"/>
    <d v="2020-06-20T00:00:00"/>
    <d v="2020-06-20T00:00:00"/>
    <n v="2030"/>
    <n v="7"/>
    <x v="0"/>
    <n v="765"/>
    <n v="2"/>
    <n v="888"/>
    <s v="TRESPASSING"/>
    <s v="1402 2024 1414"/>
    <n v="19"/>
    <s v="M"/>
    <s v="O"/>
    <n v="402"/>
    <s v="MARKET"/>
    <m/>
    <m/>
    <s v="IC"/>
    <s v="Invest Cont"/>
    <n v="888"/>
    <n v="998"/>
    <m/>
    <m/>
    <s v="4800    VENICE                       BL"/>
    <m/>
    <n v="34.046599999999998"/>
    <n v="-118.34139999999999"/>
    <n v="0"/>
  </r>
  <r>
    <n v="200515850"/>
    <d v="2020-10-27T00:00:00"/>
    <d v="2020-10-26T00:00:00"/>
    <n v="2030"/>
    <n v="5"/>
    <x v="10"/>
    <n v="589"/>
    <n v="1"/>
    <n v="510"/>
    <s v="VEHICLE - STOLEN"/>
    <m/>
    <n v="0"/>
    <m/>
    <m/>
    <n v="707"/>
    <s v="GARAGE/CARPORT"/>
    <m/>
    <m/>
    <s v="IC"/>
    <s v="Invest Cont"/>
    <n v="510"/>
    <m/>
    <m/>
    <m/>
    <s v="400 W  39TH                         ST"/>
    <m/>
    <n v="33.7087"/>
    <n v="-118.2863"/>
    <n v="0"/>
  </r>
  <r>
    <n v="200404130"/>
    <d v="2020-01-04T00:00:00"/>
    <d v="2020-01-04T00:00:00"/>
    <n v="1330"/>
    <n v="4"/>
    <x v="4"/>
    <n v="424"/>
    <n v="2"/>
    <n v="624"/>
    <s v="BATTERY - SIMPLE ASSAULT"/>
    <s v="0554 0446 2004"/>
    <n v="21"/>
    <s v="M"/>
    <s v="H"/>
    <n v="501"/>
    <s v="SINGLE FAMILY DWELLING"/>
    <n v="400"/>
    <s v="STRONG-ARM (HANDS, FIST, FEET OR BODILY FORCE)"/>
    <s v="IC"/>
    <s v="Invest Cont"/>
    <n v="624"/>
    <m/>
    <m/>
    <m/>
    <s v="3800 N  BROADWAY"/>
    <m/>
    <n v="34.073900000000002"/>
    <n v="-118.19970000000001"/>
    <n v="0"/>
  </r>
  <r>
    <n v="201107866"/>
    <d v="2020-03-31T00:00:00"/>
    <d v="2020-03-29T00:00:00"/>
    <n v="1850"/>
    <n v="11"/>
    <x v="7"/>
    <n v="1139"/>
    <n v="2"/>
    <n v="624"/>
    <s v="BATTERY - SIMPLE ASSAULT"/>
    <s v="0416 1822 0417"/>
    <n v="39"/>
    <s v="M"/>
    <s v="H"/>
    <n v="108"/>
    <s v="PARKING LOT"/>
    <n v="400"/>
    <s v="STRONG-ARM (HANDS, FIST, FEET OR BODILY FORCE)"/>
    <s v="AO"/>
    <s v="Adult Other"/>
    <n v="624"/>
    <m/>
    <m/>
    <m/>
    <s v="200 S  AVENUE 59"/>
    <m/>
    <n v="34.108600000000003"/>
    <n v="-118.18980000000001"/>
    <n v="0"/>
  </r>
  <r>
    <n v="201209122"/>
    <d v="2020-03-14T00:00:00"/>
    <d v="2020-03-13T00:00:00"/>
    <n v="2200"/>
    <n v="12"/>
    <x v="8"/>
    <n v="1258"/>
    <n v="1"/>
    <n v="420"/>
    <s v="THEFT FROM MOTOR VEHICLE - PETTY ($950 &amp; UNDER)"/>
    <s v="0605 1300 0344 1822"/>
    <n v="23"/>
    <s v="F"/>
    <s v="H"/>
    <n v="101"/>
    <s v="STREET"/>
    <m/>
    <m/>
    <s v="IC"/>
    <s v="Invest Cont"/>
    <n v="420"/>
    <m/>
    <m/>
    <m/>
    <s v="7400 S  MAIN                         ST"/>
    <m/>
    <n v="33.972799999999999"/>
    <n v="-118.2739"/>
    <n v="0"/>
  </r>
  <r>
    <n v="200910410"/>
    <d v="2020-06-02T00:00:00"/>
    <d v="2020-05-30T00:00:00"/>
    <n v="1600"/>
    <n v="9"/>
    <x v="3"/>
    <n v="914"/>
    <n v="1"/>
    <n v="510"/>
    <s v="VEHICLE - STOLEN"/>
    <m/>
    <n v="0"/>
    <m/>
    <m/>
    <n v="101"/>
    <s v="STREET"/>
    <m/>
    <m/>
    <s v="IC"/>
    <s v="Invest Cont"/>
    <n v="510"/>
    <m/>
    <m/>
    <m/>
    <s v="CEDROS                       AV"/>
    <s v="HART                         ST"/>
    <n v="34.197600000000001"/>
    <n v="-118.45310000000001"/>
    <n v="0"/>
  </r>
  <r>
    <n v="200409074"/>
    <d v="2020-05-20T00:00:00"/>
    <d v="2020-05-13T00:00:00"/>
    <n v="1700"/>
    <n v="4"/>
    <x v="4"/>
    <n v="497"/>
    <n v="1"/>
    <n v="341"/>
    <s v="THEFT-GRAND ($950.01 &amp; OVER)EXCPT,GUNS,FOWL,LIVESTK,PROD"/>
    <n v="325"/>
    <n v="0"/>
    <s v="X"/>
    <s v="X"/>
    <n v="203"/>
    <s v="OTHER BUSINESS"/>
    <m/>
    <m/>
    <s v="IC"/>
    <s v="Invest Cont"/>
    <n v="341"/>
    <m/>
    <m/>
    <m/>
    <s v="3400 E  14TH                         ST"/>
    <m/>
    <n v="34.017299999999999"/>
    <n v="-118.20659999999999"/>
    <n v="0"/>
  </r>
  <r>
    <n v="200917093"/>
    <d v="2020-11-11T00:00:00"/>
    <d v="2020-11-11T00:00:00"/>
    <n v="1430"/>
    <n v="9"/>
    <x v="3"/>
    <n v="931"/>
    <n v="2"/>
    <n v="624"/>
    <s v="BATTERY - SIMPLE ASSAULT"/>
    <s v="0416 0446 0216 1822"/>
    <n v="18"/>
    <s v="M"/>
    <s v="H"/>
    <n v="210"/>
    <s v="RESTAURANT/FAST FOOD"/>
    <n v="400"/>
    <s v="STRONG-ARM (HANDS, FIST, FEET OR BODILY FORCE)"/>
    <s v="IC"/>
    <s v="Invest Cont"/>
    <n v="624"/>
    <m/>
    <m/>
    <m/>
    <s v="6100 N  SEPULVEDA                    BL"/>
    <m/>
    <n v="34.184100000000001"/>
    <n v="-118.4693"/>
    <n v="0"/>
  </r>
  <r>
    <n v="200708727"/>
    <d v="2020-04-28T00:00:00"/>
    <d v="2020-04-27T00:00:00"/>
    <n v="1715"/>
    <n v="7"/>
    <x v="0"/>
    <n v="732"/>
    <n v="1"/>
    <n v="310"/>
    <s v="BURGLARY"/>
    <s v="1606 0344"/>
    <n v="36"/>
    <s v="M"/>
    <s v="H"/>
    <n v="503"/>
    <s v="HOTEL"/>
    <m/>
    <m/>
    <s v="IC"/>
    <s v="Invest Cont"/>
    <n v="310"/>
    <m/>
    <m/>
    <m/>
    <s v="6300    WILSHIRE                     BL"/>
    <m/>
    <n v="34.066499999999998"/>
    <n v="-118.36620000000001"/>
    <n v="0"/>
  </r>
  <r>
    <n v="200910648"/>
    <d v="2020-06-05T00:00:00"/>
    <d v="2020-05-27T00:00:00"/>
    <n v="2000"/>
    <n v="9"/>
    <x v="3"/>
    <n v="937"/>
    <n v="2"/>
    <n v="740"/>
    <s v="VANDALISM - FELONY ($400 &amp; OVER, ALL CHURCH VANDALISMS)"/>
    <n v="329"/>
    <n v="30"/>
    <s v="F"/>
    <s v="H"/>
    <n v="502"/>
    <s v="MULTI-UNIT DWELLING (APARTMENT, DUPLEX, ETC)"/>
    <m/>
    <m/>
    <s v="IC"/>
    <s v="Invest Cont"/>
    <n v="740"/>
    <m/>
    <m/>
    <m/>
    <s v="13800    VICTORY                      BL"/>
    <m/>
    <n v="34.186700000000002"/>
    <n v="-118.43340000000001"/>
    <n v="0"/>
  </r>
  <r>
    <n v="201214818"/>
    <d v="2020-06-17T00:00:00"/>
    <d v="2020-06-17T00:00:00"/>
    <n v="50"/>
    <n v="12"/>
    <x v="8"/>
    <n v="1266"/>
    <n v="1"/>
    <n v="110"/>
    <s v="CRIMINAL HOMICIDE"/>
    <s v="0906 1822 1407 1100 0430"/>
    <n v="19"/>
    <s v="M"/>
    <s v="B"/>
    <n v="101"/>
    <s v="STREET"/>
    <n v="106"/>
    <s v="UNKNOWN FIREARM"/>
    <s v="AA"/>
    <s v="Adult Arrest"/>
    <n v="110"/>
    <n v="998"/>
    <m/>
    <m/>
    <s v="500 W  81ST                         ST"/>
    <m/>
    <n v="33.965499999999999"/>
    <n v="-118.28270000000001"/>
    <n v="1"/>
  </r>
  <r>
    <n v="201206379"/>
    <d v="2020-02-03T00:00:00"/>
    <d v="2020-01-31T00:00:00"/>
    <n v="1900"/>
    <n v="12"/>
    <x v="8"/>
    <n v="1273"/>
    <n v="1"/>
    <n v="510"/>
    <s v="VEHICLE - STOLEN"/>
    <m/>
    <n v="0"/>
    <m/>
    <m/>
    <n v="104"/>
    <s v="DRIVEWAY"/>
    <m/>
    <m/>
    <s v="IC"/>
    <s v="Invest Cont"/>
    <n v="510"/>
    <m/>
    <m/>
    <m/>
    <s v="9100    LA SALLE                     AV"/>
    <m/>
    <n v="33.954599999999999"/>
    <n v="-118.3057"/>
    <n v="0"/>
  </r>
  <r>
    <n v="200914085"/>
    <d v="2020-08-28T00:00:00"/>
    <d v="2020-08-28T00:00:00"/>
    <n v="500"/>
    <n v="9"/>
    <x v="3"/>
    <n v="929"/>
    <n v="1"/>
    <n v="210"/>
    <s v="ROBBERY"/>
    <s v="0344 0417 0444 0429 1822 1202"/>
    <n v="62"/>
    <s v="F"/>
    <s v="O"/>
    <n v="101"/>
    <s v="STREET"/>
    <n v="400"/>
    <s v="STRONG-ARM (HANDS, FIST, FEET OR BODILY FORCE)"/>
    <s v="IC"/>
    <s v="Invest Cont"/>
    <n v="210"/>
    <m/>
    <m/>
    <m/>
    <s v="VICTORY                      BL"/>
    <s v="FULTON"/>
    <n v="34.186700000000002"/>
    <n v="-118.4225"/>
    <n v="0"/>
  </r>
  <r>
    <n v="200915430"/>
    <d v="2020-10-03T00:00:00"/>
    <d v="2020-10-01T00:00:00"/>
    <n v="1800"/>
    <n v="9"/>
    <x v="3"/>
    <n v="923"/>
    <n v="2"/>
    <n v="740"/>
    <s v="VANDALISM - FELONY ($400 &amp; OVER, ALL CHURCH VANDALISMS)"/>
    <s v="0329 1300"/>
    <n v="0"/>
    <s v="M"/>
    <s v="W"/>
    <n v="702"/>
    <s v="OFFICE BUILDING/OFFICE"/>
    <m/>
    <m/>
    <s v="IC"/>
    <s v="Invest Cont"/>
    <n v="740"/>
    <m/>
    <m/>
    <m/>
    <s v="14500    VICTORY                      BL"/>
    <m/>
    <n v="34.190300000000001"/>
    <n v="-118.45740000000001"/>
    <n v="0"/>
  </r>
  <r>
    <n v="200606778"/>
    <d v="2020-02-21T00:00:00"/>
    <d v="2020-02-21T00:00:00"/>
    <n v="1521"/>
    <n v="6"/>
    <x v="9"/>
    <n v="669"/>
    <n v="1"/>
    <n v="440"/>
    <s v="THEFT PLAIN - PETTY ($950 &amp; UNDER)"/>
    <s v="0344 0394"/>
    <n v="39"/>
    <s v="M"/>
    <s v="W"/>
    <n v="119"/>
    <s v="PORCH, RESIDENTIAL"/>
    <m/>
    <m/>
    <s v="IC"/>
    <s v="Invest Cont"/>
    <n v="440"/>
    <m/>
    <m/>
    <m/>
    <s v="5200    LEXINGTON                    AV"/>
    <m/>
    <n v="34.093299999999999"/>
    <n v="-118.30249999999999"/>
    <n v="0"/>
  </r>
  <r>
    <n v="201214634"/>
    <d v="2020-06-14T00:00:00"/>
    <d v="2020-06-14T00:00:00"/>
    <n v="250"/>
    <n v="12"/>
    <x v="8"/>
    <n v="1211"/>
    <n v="2"/>
    <n v="888"/>
    <s v="TRESPASSING"/>
    <n v="1501"/>
    <n v="37"/>
    <s v="F"/>
    <s v="B"/>
    <n v="501"/>
    <s v="SINGLE FAMILY DWELLING"/>
    <m/>
    <m/>
    <s v="IC"/>
    <s v="Invest Cont"/>
    <n v="888"/>
    <m/>
    <m/>
    <m/>
    <s v="5100    BRYNHURST                    AV"/>
    <m/>
    <n v="33.994100000000003"/>
    <n v="-118.33329999999999"/>
    <n v="0"/>
  </r>
  <r>
    <n v="201222285"/>
    <d v="2020-10-10T00:00:00"/>
    <d v="2020-10-09T00:00:00"/>
    <n v="1200"/>
    <n v="12"/>
    <x v="8"/>
    <n v="1283"/>
    <n v="1"/>
    <n v="251"/>
    <s v="SHOTS FIRED AT INHABITED DWELLING"/>
    <s v="0906 1100 1402 1407"/>
    <n v="48"/>
    <s v="M"/>
    <s v="H"/>
    <n v="501"/>
    <s v="SINGLE FAMILY DWELLING"/>
    <n v="106"/>
    <s v="UNKNOWN FIREARM"/>
    <s v="IC"/>
    <s v="Invest Cont"/>
    <n v="251"/>
    <m/>
    <m/>
    <m/>
    <s v="9500 S  WESTERN                      AV"/>
    <m/>
    <n v="33.950699999999998"/>
    <n v="-118.309"/>
    <n v="0"/>
  </r>
  <r>
    <n v="201012924"/>
    <d v="2020-09-06T00:00:00"/>
    <d v="2020-09-06T00:00:00"/>
    <n v="1930"/>
    <n v="10"/>
    <x v="11"/>
    <n v="1007"/>
    <n v="1"/>
    <n v="310"/>
    <s v="BURGLARY"/>
    <s v="0344 1606 1822"/>
    <n v="32"/>
    <s v="M"/>
    <s v="W"/>
    <n v="707"/>
    <s v="GARAGE/CARPORT"/>
    <m/>
    <m/>
    <s v="IC"/>
    <s v="Invest Cont"/>
    <n v="310"/>
    <n v="480"/>
    <m/>
    <m/>
    <s v="17000    BALTAR                       ST"/>
    <m/>
    <n v="34.216500000000003"/>
    <n v="-118.50490000000001"/>
    <n v="0"/>
  </r>
  <r>
    <n v="200112418"/>
    <d v="2020-05-31T00:00:00"/>
    <d v="2020-05-29T00:00:00"/>
    <n v="2222"/>
    <n v="1"/>
    <x v="1"/>
    <n v="145"/>
    <n v="2"/>
    <n v="624"/>
    <s v="BATTERY - SIMPLE ASSAULT"/>
    <s v="0416 1822 1609"/>
    <n v="33"/>
    <s v="M"/>
    <s v="W"/>
    <n v="101"/>
    <s v="STREET"/>
    <n v="400"/>
    <s v="STRONG-ARM (HANDS, FIST, FEET OR BODILY FORCE)"/>
    <s v="IC"/>
    <s v="Invest Cont"/>
    <n v="624"/>
    <m/>
    <m/>
    <m/>
    <s v="4TH"/>
    <s v="MAIN"/>
    <n v="34.048200000000001"/>
    <n v="-118.24720000000001"/>
    <n v="0"/>
  </r>
  <r>
    <n v="200514125"/>
    <d v="2020-09-14T00:00:00"/>
    <d v="2020-09-11T00:00:00"/>
    <n v="1900"/>
    <n v="5"/>
    <x v="10"/>
    <n v="563"/>
    <n v="2"/>
    <n v="930"/>
    <s v="CRIMINAL THREATS - NO WEAPON DISPLAYED"/>
    <s v="1309 0443"/>
    <n v="42"/>
    <s v="F"/>
    <s v="W"/>
    <n v="101"/>
    <s v="STREET"/>
    <n v="511"/>
    <s v="VERBAL THREAT"/>
    <s v="IC"/>
    <s v="Invest Cont"/>
    <n v="930"/>
    <m/>
    <m/>
    <m/>
    <s v="6TH"/>
    <s v="MESA"/>
    <n v="33.732100000000003"/>
    <n v="-118.295"/>
    <n v="0"/>
  </r>
  <r>
    <n v="200205397"/>
    <d v="2020-01-29T00:00:00"/>
    <d v="2020-01-28T00:00:00"/>
    <n v="1934"/>
    <n v="2"/>
    <x v="5"/>
    <n v="265"/>
    <n v="2"/>
    <n v="624"/>
    <s v="BATTERY - SIMPLE ASSAULT"/>
    <s v="0416 0446 1822"/>
    <n v="43"/>
    <s v="M"/>
    <s v="H"/>
    <n v="210"/>
    <s v="RESTAURANT/FAST FOOD"/>
    <n v="400"/>
    <s v="STRONG-ARM (HANDS, FIST, FEET OR BODILY FORCE)"/>
    <s v="IC"/>
    <s v="Invest Cont"/>
    <n v="624"/>
    <m/>
    <m/>
    <m/>
    <s v="2100 W  8TH                          ST"/>
    <m/>
    <n v="34.054900000000004"/>
    <n v="-118.2778"/>
    <n v="0"/>
  </r>
  <r>
    <n v="200708044"/>
    <d v="2020-04-06T00:00:00"/>
    <d v="2020-04-06T00:00:00"/>
    <n v="1200"/>
    <n v="7"/>
    <x v="0"/>
    <n v="721"/>
    <n v="1"/>
    <n v="210"/>
    <s v="ROBBERY"/>
    <s v="0416 0432 1822 0449 0344"/>
    <n v="24"/>
    <s v="M"/>
    <s v="W"/>
    <n v="503"/>
    <s v="HOTEL"/>
    <n v="207"/>
    <s v="OTHER KNIFE"/>
    <s v="IC"/>
    <s v="Invest Cont"/>
    <n v="210"/>
    <m/>
    <m/>
    <m/>
    <s v="300 S  DOHENY                       DR"/>
    <m/>
    <n v="34.073599999999999"/>
    <n v="-118.3897"/>
    <n v="0"/>
  </r>
  <r>
    <n v="200320171"/>
    <d v="2020-11-10T00:00:00"/>
    <d v="2020-10-24T00:00:00"/>
    <n v="1700"/>
    <n v="3"/>
    <x v="2"/>
    <n v="301"/>
    <n v="1"/>
    <n v="210"/>
    <s v="ROBBERY"/>
    <s v="0913 0337 0416 0445 0344 0334 1817 0369"/>
    <n v="56"/>
    <s v="M"/>
    <s v="H"/>
    <n v="102"/>
    <s v="SIDEWALK"/>
    <n v="312"/>
    <s v="PIPE/METAL PIPE"/>
    <s v="IC"/>
    <s v="Invest Cont"/>
    <n v="210"/>
    <m/>
    <m/>
    <m/>
    <s v="WASHINGTON                   BL"/>
    <s v="FAIRFAX                      AV"/>
    <n v="34.0334"/>
    <n v="-118.3639"/>
    <n v="0"/>
  </r>
  <r>
    <n v="200111706"/>
    <d v="2020-05-14T00:00:00"/>
    <d v="2020-03-25T00:00:00"/>
    <n v="1500"/>
    <n v="1"/>
    <x v="1"/>
    <n v="166"/>
    <n v="1"/>
    <n v="440"/>
    <s v="THEFT PLAIN - PETTY ($950 &amp; UNDER)"/>
    <s v="2032 0344"/>
    <n v="56"/>
    <s v="M"/>
    <s v="B"/>
    <n v="517"/>
    <s v="MISSIONS/SHELTERS"/>
    <m/>
    <m/>
    <s v="IC"/>
    <s v="Invest Cont"/>
    <n v="440"/>
    <m/>
    <m/>
    <m/>
    <s v="600 S  SAN PEDRO                    ST"/>
    <m/>
    <n v="34.042099999999998"/>
    <n v="-118.2469"/>
    <n v="0"/>
  </r>
  <r>
    <n v="200320769"/>
    <d v="2020-11-23T00:00:00"/>
    <d v="2020-11-21T00:00:00"/>
    <n v="1200"/>
    <n v="3"/>
    <x v="2"/>
    <n v="331"/>
    <n v="1"/>
    <n v="510"/>
    <s v="VEHICLE - STOLEN"/>
    <m/>
    <n v="0"/>
    <m/>
    <m/>
    <n v="101"/>
    <s v="STREET"/>
    <m/>
    <m/>
    <s v="IC"/>
    <s v="Invest Cont"/>
    <n v="510"/>
    <m/>
    <m/>
    <m/>
    <s v="3000    VINEYARD                     AV"/>
    <m/>
    <n v="34.0276"/>
    <n v="-118.3472"/>
    <n v="0"/>
  </r>
  <r>
    <n v="201105773"/>
    <d v="2020-02-10T00:00:00"/>
    <d v="2020-02-09T00:00:00"/>
    <n v="1731"/>
    <n v="11"/>
    <x v="7"/>
    <n v="1181"/>
    <n v="2"/>
    <n v="740"/>
    <s v="VANDALISM - FELONY ($400 &amp; OVER, ALL CHURCH VANDALISMS)"/>
    <n v="329"/>
    <n v="22"/>
    <s v="F"/>
    <s v="H"/>
    <n v="101"/>
    <s v="STREET"/>
    <m/>
    <m/>
    <s v="IC"/>
    <s v="Invest Cont"/>
    <n v="740"/>
    <m/>
    <m/>
    <m/>
    <s v="ALLESANDRO"/>
    <s v="MONTANA"/>
    <n v="34.081000000000003"/>
    <n v="-118.2627"/>
    <n v="0"/>
  </r>
  <r>
    <n v="200105200"/>
    <d v="2020-01-18T00:00:00"/>
    <d v="2020-01-17T00:00:00"/>
    <n v="2300"/>
    <n v="1"/>
    <x v="1"/>
    <n v="185"/>
    <n v="1"/>
    <n v="510"/>
    <s v="VEHICLE - STOLEN"/>
    <m/>
    <n v="0"/>
    <m/>
    <m/>
    <n v="101"/>
    <s v="STREET"/>
    <m/>
    <m/>
    <s v="IC"/>
    <s v="Invest Cont"/>
    <n v="510"/>
    <m/>
    <m/>
    <m/>
    <s v="1000 S  BROADWAY"/>
    <m/>
    <n v="34.040900000000001"/>
    <n v="-118.2574"/>
    <n v="0"/>
  </r>
  <r>
    <n v="201109762"/>
    <d v="2020-05-26T00:00:00"/>
    <d v="2020-05-25T00:00:00"/>
    <n v="2000"/>
    <n v="11"/>
    <x v="7"/>
    <n v="1162"/>
    <n v="1"/>
    <n v="310"/>
    <s v="BURGLARY"/>
    <n v="344"/>
    <n v="51"/>
    <s v="M"/>
    <s v="W"/>
    <n v="501"/>
    <s v="SINGLE FAMILY DWELLING"/>
    <m/>
    <m/>
    <s v="AA"/>
    <s v="Adult Arrest"/>
    <n v="310"/>
    <m/>
    <m/>
    <m/>
    <s v="4600    LEXINGTON                    AV"/>
    <m/>
    <n v="34.093499999999999"/>
    <n v="-118.2893"/>
    <n v="1"/>
  </r>
  <r>
    <n v="200216084"/>
    <d v="2020-10-12T00:00:00"/>
    <d v="2020-10-12T00:00:00"/>
    <n v="2230"/>
    <n v="2"/>
    <x v="5"/>
    <n v="275"/>
    <n v="2"/>
    <n v="626"/>
    <s v="INTIMATE PARTNER - SIMPLE ASSAULT"/>
    <s v="0913 2000 1814 0401 0416"/>
    <n v="27"/>
    <s v="M"/>
    <s v="B"/>
    <n v="502"/>
    <s v="MULTI-UNIT DWELLING (APARTMENT, DUPLEX, ETC)"/>
    <n v="400"/>
    <s v="STRONG-ARM (HANDS, FIST, FEET OR BODILY FORCE)"/>
    <s v="AO"/>
    <s v="Adult Other"/>
    <n v="626"/>
    <m/>
    <m/>
    <m/>
    <s v="1000 S  UNION                        AV"/>
    <m/>
    <n v="34.050600000000003"/>
    <n v="-118.2769"/>
    <n v="0"/>
  </r>
  <r>
    <n v="200107019"/>
    <d v="2020-02-12T00:00:00"/>
    <d v="2020-02-12T00:00:00"/>
    <n v="1615"/>
    <n v="1"/>
    <x v="1"/>
    <n v="119"/>
    <n v="2"/>
    <n v="624"/>
    <s v="BATTERY - SIMPLE ASSAULT"/>
    <s v="1266 2029 0910 1822"/>
    <n v="44"/>
    <s v="M"/>
    <s v="H"/>
    <n v="900"/>
    <s v="MTA - RED LINE - UNION STATION"/>
    <n v="400"/>
    <s v="STRONG-ARM (HANDS, FIST, FEET OR BODILY FORCE)"/>
    <s v="AO"/>
    <s v="Adult Other"/>
    <n v="624"/>
    <m/>
    <m/>
    <m/>
    <s v="800 N  ALAMEDA                      ST"/>
    <m/>
    <n v="34.0563"/>
    <n v="-118.23739999999999"/>
    <n v="0"/>
  </r>
  <r>
    <n v="200108574"/>
    <d v="2020-03-06T00:00:00"/>
    <d v="2020-03-06T00:00:00"/>
    <n v="900"/>
    <n v="1"/>
    <x v="1"/>
    <n v="157"/>
    <n v="2"/>
    <n v="624"/>
    <s v="BATTERY - SIMPLE ASSAULT"/>
    <s v="0416 0913"/>
    <n v="49"/>
    <s v="F"/>
    <s v="B"/>
    <n v="501"/>
    <s v="SINGLE FAMILY DWELLING"/>
    <n v="301"/>
    <s v="BELT FLAILING INSTRUMENT/CHAIN"/>
    <s v="AO"/>
    <s v="Adult Other"/>
    <n v="624"/>
    <m/>
    <m/>
    <m/>
    <s v="500 S  SAN PEDRO                    ST"/>
    <m/>
    <n v="34.044199999999996"/>
    <n v="-118.2439"/>
    <n v="0"/>
  </r>
  <r>
    <n v="201211732"/>
    <d v="2020-04-21T00:00:00"/>
    <d v="2020-03-26T00:00:00"/>
    <n v="1400"/>
    <n v="12"/>
    <x v="8"/>
    <n v="1205"/>
    <n v="1"/>
    <n v="310"/>
    <s v="BURGLARY"/>
    <s v="0344 1822"/>
    <n v="35"/>
    <s v="F"/>
    <s v="H"/>
    <n v="501"/>
    <s v="SINGLE FAMILY DWELLING"/>
    <m/>
    <m/>
    <s v="IC"/>
    <s v="Invest Cont"/>
    <n v="310"/>
    <m/>
    <m/>
    <m/>
    <s v="5100 S  NORMANDIE                    AV"/>
    <m/>
    <n v="33.996899999999997"/>
    <n v="-118.3002"/>
    <n v="0"/>
  </r>
  <r>
    <n v="200712340"/>
    <d v="2020-08-02T00:00:00"/>
    <d v="2020-06-19T00:00:00"/>
    <n v="100"/>
    <n v="7"/>
    <x v="0"/>
    <n v="759"/>
    <n v="1"/>
    <n v="440"/>
    <s v="THEFT PLAIN - PETTY ($950 &amp; UNDER)"/>
    <s v="1822 0344"/>
    <n v="32"/>
    <s v="M"/>
    <s v="K"/>
    <n v="119"/>
    <s v="PORCH, RESIDENTIAL"/>
    <m/>
    <m/>
    <s v="IC"/>
    <s v="Invest Cont"/>
    <n v="440"/>
    <m/>
    <m/>
    <m/>
    <s v="W  PICO                         BL"/>
    <s v="CRENSHAW                     BL"/>
    <n v="34.047800000000002"/>
    <n v="-118.3267"/>
    <n v="0"/>
  </r>
  <r>
    <n v="200911204"/>
    <d v="2020-06-18T00:00:00"/>
    <d v="2020-06-17T00:00:00"/>
    <n v="2000"/>
    <n v="9"/>
    <x v="3"/>
    <n v="984"/>
    <n v="1"/>
    <n v="510"/>
    <s v="VEHICLE - STOLEN"/>
    <m/>
    <n v="0"/>
    <m/>
    <m/>
    <n v="101"/>
    <s v="STREET"/>
    <m/>
    <m/>
    <s v="IC"/>
    <s v="Invest Cont"/>
    <n v="510"/>
    <m/>
    <m/>
    <m/>
    <s v="14500    BENEFIT                      ST"/>
    <m/>
    <n v="34.149099999999997"/>
    <n v="-118.4491"/>
    <n v="0"/>
  </r>
  <r>
    <n v="200208904"/>
    <d v="2020-04-12T00:00:00"/>
    <d v="2020-04-12T00:00:00"/>
    <n v="1340"/>
    <n v="2"/>
    <x v="5"/>
    <n v="218"/>
    <n v="1"/>
    <n v="230"/>
    <s v="ASSAULT WITH DEADLY WEAPON, AGGRAVATED ASSAULT"/>
    <s v="1822 1309 1300 2004"/>
    <n v="46"/>
    <s v="M"/>
    <s v="W"/>
    <n v="102"/>
    <s v="SIDEWALK"/>
    <n v="307"/>
    <s v="VEHICLE"/>
    <s v="IC"/>
    <s v="Invest Cont"/>
    <n v="230"/>
    <m/>
    <m/>
    <m/>
    <s v="1400    BELLEVUE                     AV"/>
    <m/>
    <n v="34.068300000000001"/>
    <n v="-118.256"/>
    <n v="0"/>
  </r>
  <r>
    <n v="200612793"/>
    <d v="2020-07-19T00:00:00"/>
    <d v="2020-07-12T00:00:00"/>
    <n v="1200"/>
    <n v="6"/>
    <x v="9"/>
    <n v="645"/>
    <n v="1"/>
    <n v="330"/>
    <s v="BURGLARY FROM VEHICLE"/>
    <s v="0358 0344 1300 1609 1822"/>
    <n v="31"/>
    <s v="M"/>
    <s v="A"/>
    <n v="410"/>
    <s v="MEMBERSHIP STORE (COSTCO,SAMS CLUB)*"/>
    <m/>
    <m/>
    <s v="IC"/>
    <s v="Invest Cont"/>
    <n v="330"/>
    <m/>
    <m/>
    <m/>
    <s v="7000    LANEWOOD                     AV"/>
    <m/>
    <n v="34.099200000000003"/>
    <n v="-118.3417"/>
    <n v="0"/>
  </r>
  <r>
    <n v="201014757"/>
    <d v="2020-11-05T00:00:00"/>
    <d v="2020-11-04T00:00:00"/>
    <n v="800"/>
    <n v="10"/>
    <x v="11"/>
    <n v="1027"/>
    <n v="1"/>
    <n v="510"/>
    <s v="VEHICLE - STOLEN"/>
    <m/>
    <n v="0"/>
    <m/>
    <m/>
    <n v="707"/>
    <s v="GARAGE/CARPORT"/>
    <m/>
    <m/>
    <s v="IC"/>
    <s v="Invest Cont"/>
    <n v="510"/>
    <m/>
    <m/>
    <m/>
    <s v="6800    LOUISE                       AV"/>
    <m/>
    <n v="34.193899999999999"/>
    <n v="-118.5098"/>
    <n v="0"/>
  </r>
  <r>
    <n v="200800777"/>
    <d v="2020-08-21T00:00:00"/>
    <d v="2020-08-21T00:00:00"/>
    <n v="1430"/>
    <n v="8"/>
    <x v="12"/>
    <n v="883"/>
    <n v="2"/>
    <n v="354"/>
    <s v="THEFT OF IDENTITY"/>
    <s v="1822 1402"/>
    <n v="25"/>
    <s v="M"/>
    <s v="O"/>
    <n v="102"/>
    <s v="SIDEWALK"/>
    <m/>
    <m/>
    <s v="IC"/>
    <s v="Invest Cont"/>
    <n v="354"/>
    <n v="998"/>
    <m/>
    <m/>
    <s v="COTNER"/>
    <s v="OLYMPIC"/>
    <n v="34.039299999999997"/>
    <n v="-118.4397"/>
    <n v="0"/>
  </r>
  <r>
    <n v="201113269"/>
    <d v="2020-07-25T00:00:00"/>
    <d v="2020-07-25T00:00:00"/>
    <n v="2104"/>
    <n v="11"/>
    <x v="7"/>
    <n v="1107"/>
    <n v="2"/>
    <n v="930"/>
    <s v="CRIMINAL THREATS - NO WEAPON DISPLAYED"/>
    <s v="0913 0421"/>
    <n v="60"/>
    <s v="F"/>
    <s v="H"/>
    <n v="501"/>
    <s v="SINGLE FAMILY DWELLING"/>
    <n v="511"/>
    <s v="VERBAL THREAT"/>
    <s v="AO"/>
    <s v="Adult Other"/>
    <n v="930"/>
    <m/>
    <m/>
    <m/>
    <s v="6000    BURWOOD                      AV"/>
    <m/>
    <n v="34.126800000000003"/>
    <n v="-118.1887"/>
    <n v="0"/>
  </r>
  <r>
    <n v="201113525"/>
    <d v="2020-09-12T00:00:00"/>
    <d v="2020-09-12T00:00:00"/>
    <n v="1200"/>
    <n v="11"/>
    <x v="7"/>
    <n v="1137"/>
    <n v="1"/>
    <n v="110"/>
    <s v="CRIMINAL HOMICIDE"/>
    <s v="0913 1814 0400 0416 1402"/>
    <n v="37"/>
    <s v="M"/>
    <s v="W"/>
    <n v="101"/>
    <s v="STREET"/>
    <n v="302"/>
    <s v="BLUNT INSTRUMENT"/>
    <s v="AO"/>
    <s v="Adult Other"/>
    <n v="110"/>
    <n v="998"/>
    <m/>
    <m/>
    <s v="600 N  AVENUE 50"/>
    <m/>
    <n v="34.110900000000001"/>
    <n v="-118.2016"/>
    <n v="0"/>
  </r>
  <r>
    <n v="201214021"/>
    <d v="2020-06-02T00:00:00"/>
    <d v="2020-06-02T00:00:00"/>
    <n v="1220"/>
    <n v="12"/>
    <x v="8"/>
    <n v="1203"/>
    <n v="2"/>
    <n v="888"/>
    <s v="TRESPASSING"/>
    <s v="0448 0429 0913 1202"/>
    <n v="71"/>
    <s v="M"/>
    <s v="B"/>
    <n v="501"/>
    <s v="SINGLE FAMILY DWELLING"/>
    <n v="400"/>
    <s v="STRONG-ARM (HANDS, FIST, FEET OR BODILY FORCE)"/>
    <s v="IC"/>
    <s v="Invest Cont"/>
    <n v="888"/>
    <m/>
    <m/>
    <m/>
    <s v="1900 W  48TH                         ST"/>
    <m/>
    <n v="34.000100000000003"/>
    <n v="-118.3138"/>
    <n v="0"/>
  </r>
  <r>
    <n v="200218310"/>
    <d v="2020-12-07T00:00:00"/>
    <d v="2020-12-05T00:00:00"/>
    <n v="1745"/>
    <n v="2"/>
    <x v="5"/>
    <n v="249"/>
    <n v="1"/>
    <n v="510"/>
    <s v="VEHICLE - STOLEN"/>
    <m/>
    <n v="0"/>
    <m/>
    <m/>
    <n v="108"/>
    <s v="PARKING LOT"/>
    <m/>
    <m/>
    <s v="AO"/>
    <s v="Adult Other"/>
    <n v="510"/>
    <m/>
    <m/>
    <m/>
    <s v="1000    WILSHIRE                     BL"/>
    <m/>
    <n v="34.051900000000003"/>
    <n v="-118.2624"/>
    <n v="0"/>
  </r>
  <r>
    <n v="200320466"/>
    <d v="2020-11-16T00:00:00"/>
    <d v="2020-11-16T00:00:00"/>
    <n v="914"/>
    <n v="3"/>
    <x v="2"/>
    <n v="374"/>
    <n v="2"/>
    <n v="624"/>
    <s v="BATTERY - SIMPLE ASSAULT"/>
    <s v="1822 0416"/>
    <n v="19"/>
    <s v="F"/>
    <s v="B"/>
    <n v="101"/>
    <s v="STREET"/>
    <n v="400"/>
    <s v="STRONG-ARM (HANDS, FIST, FEET OR BODILY FORCE)"/>
    <s v="IC"/>
    <s v="Invest Cont"/>
    <n v="624"/>
    <m/>
    <m/>
    <m/>
    <s v="2ND                          AV"/>
    <s v="39TH                         ST"/>
    <n v="34.014600000000002"/>
    <n v="-118.3193"/>
    <n v="0"/>
  </r>
  <r>
    <n v="200218003"/>
    <d v="2020-11-30T00:00:00"/>
    <d v="2020-11-30T00:00:00"/>
    <n v="55"/>
    <n v="2"/>
    <x v="5"/>
    <n v="265"/>
    <n v="2"/>
    <n v="626"/>
    <s v="INTIMATE PARTNER - SIMPLE ASSAULT"/>
    <s v="2000 1814 0416 0446 2034 0913"/>
    <n v="38"/>
    <s v="F"/>
    <s v="H"/>
    <n v="502"/>
    <s v="MULTI-UNIT DWELLING (APARTMENT, DUPLEX, ETC)"/>
    <n v="400"/>
    <s v="STRONG-ARM (HANDS, FIST, FEET OR BODILY FORCE)"/>
    <s v="IC"/>
    <s v="Invest Cont"/>
    <n v="626"/>
    <m/>
    <m/>
    <m/>
    <s v="700 S  WESTLAKE                     AV"/>
    <m/>
    <n v="34.055700000000002"/>
    <n v="-118.2758"/>
    <n v="0"/>
  </r>
  <r>
    <n v="200112251"/>
    <d v="2020-05-25T00:00:00"/>
    <d v="2020-05-25T00:00:00"/>
    <n v="1525"/>
    <n v="1"/>
    <x v="1"/>
    <n v="152"/>
    <n v="1"/>
    <n v="230"/>
    <s v="ASSAULT WITH DEADLY WEAPON, AGGRAVATED ASSAULT"/>
    <s v="1202 0447 0431 0913"/>
    <n v="71"/>
    <s v="M"/>
    <s v="O"/>
    <n v="102"/>
    <s v="SIDEWALK"/>
    <n v="512"/>
    <s v="MACE/PEPPER SPRAY"/>
    <s v="IC"/>
    <s v="Invest Cont"/>
    <n v="230"/>
    <m/>
    <m/>
    <m/>
    <s v="500 S  OLIVE                        ST"/>
    <m/>
    <n v="34.049500000000002"/>
    <n v="-118.2529"/>
    <n v="0"/>
  </r>
  <r>
    <n v="200111429"/>
    <d v="2020-05-06T00:00:00"/>
    <d v="2020-05-04T00:00:00"/>
    <n v="1300"/>
    <n v="1"/>
    <x v="1"/>
    <n v="135"/>
    <n v="2"/>
    <n v="624"/>
    <s v="BATTERY - SIMPLE ASSAULT"/>
    <s v="0361 0913 0416"/>
    <n v="44"/>
    <s v="M"/>
    <s v="B"/>
    <n v="502"/>
    <s v="MULTI-UNIT DWELLING (APARTMENT, DUPLEX, ETC)"/>
    <n v="400"/>
    <s v="STRONG-ARM (HANDS, FIST, FEET OR BODILY FORCE)"/>
    <s v="IC"/>
    <s v="Invest Cont"/>
    <n v="624"/>
    <m/>
    <m/>
    <m/>
    <s v="100 E  3RD                          ST"/>
    <m/>
    <n v="34.049599999999998"/>
    <n v="-118.2458"/>
    <n v="0"/>
  </r>
  <r>
    <n v="201308023"/>
    <d v="2020-03-12T00:00:00"/>
    <d v="2020-03-08T00:00:00"/>
    <n v="2000"/>
    <n v="13"/>
    <x v="6"/>
    <n v="1333"/>
    <n v="1"/>
    <n v="420"/>
    <s v="THEFT FROM MOTOR VEHICLE - PETTY ($950 &amp; UNDER)"/>
    <m/>
    <n v="0"/>
    <m/>
    <m/>
    <n v="101"/>
    <s v="STREET"/>
    <m/>
    <m/>
    <s v="IC"/>
    <s v="Invest Cont"/>
    <n v="420"/>
    <m/>
    <m/>
    <m/>
    <s v="32ND                         ST"/>
    <s v="SAN PEDRO                    ST"/>
    <n v="34.016300000000001"/>
    <n v="-118.2624"/>
    <n v="0"/>
  </r>
  <r>
    <n v="200406704"/>
    <d v="2020-03-09T00:00:00"/>
    <d v="2020-02-20T00:00:00"/>
    <n v="930"/>
    <n v="4"/>
    <x v="4"/>
    <n v="427"/>
    <n v="1"/>
    <n v="440"/>
    <s v="THEFT PLAIN - PETTY ($950 &amp; UNDER)"/>
    <n v="344"/>
    <n v="29"/>
    <s v="M"/>
    <s v="H"/>
    <n v="502"/>
    <s v="MULTI-UNIT DWELLING (APARTMENT, DUPLEX, ETC)"/>
    <m/>
    <m/>
    <s v="IC"/>
    <s v="Invest Cont"/>
    <n v="440"/>
    <m/>
    <m/>
    <m/>
    <s v="4600    HUNTINGTON DR"/>
    <m/>
    <n v="34.085299999999997"/>
    <n v="-118.18600000000001"/>
    <n v="0"/>
  </r>
  <r>
    <n v="201000821"/>
    <d v="2020-08-18T00:00:00"/>
    <d v="2020-08-18T00:00:00"/>
    <n v="2250"/>
    <n v="10"/>
    <x v="11"/>
    <n v="1033"/>
    <n v="2"/>
    <n v="753"/>
    <s v="DISCHARGE FIREARMS/SHOTS FIRED"/>
    <s v="1100 1822 1402 1420 1407"/>
    <n v="0"/>
    <s v="M"/>
    <s v="W"/>
    <n v="501"/>
    <s v="SINGLE FAMILY DWELLING"/>
    <n v="106"/>
    <s v="UNKNOWN FIREARM"/>
    <s v="IC"/>
    <s v="Invest Cont"/>
    <n v="753"/>
    <n v="998"/>
    <m/>
    <m/>
    <s v="6100    TAMPA                        AV"/>
    <m/>
    <n v="34.1813"/>
    <n v="-118.5534"/>
    <n v="0"/>
  </r>
  <r>
    <n v="201010690"/>
    <d v="2020-07-05T00:00:00"/>
    <d v="2020-07-02T00:00:00"/>
    <n v="1256"/>
    <n v="10"/>
    <x v="11"/>
    <n v="1021"/>
    <n v="1"/>
    <n v="440"/>
    <s v="THEFT PLAIN - PETTY ($950 &amp; UNDER)"/>
    <s v="0394 0344 1822"/>
    <n v="27"/>
    <s v="M"/>
    <s v="P"/>
    <n v="501"/>
    <s v="SINGLE FAMILY DWELLING"/>
    <m/>
    <m/>
    <s v="IC"/>
    <s v="Invest Cont"/>
    <n v="440"/>
    <m/>
    <m/>
    <m/>
    <s v="6500    TAMPA                        AV"/>
    <m/>
    <n v="34.195399999999999"/>
    <n v="-118.5577"/>
    <n v="0"/>
  </r>
  <r>
    <n v="200407868"/>
    <d v="2020-04-15T00:00:00"/>
    <d v="2020-04-15T00:00:00"/>
    <n v="1800"/>
    <n v="4"/>
    <x v="4"/>
    <n v="489"/>
    <n v="2"/>
    <n v="626"/>
    <s v="INTIMATE PARTNER - SIMPLE ASSAULT"/>
    <s v="2000 1813 0400 0913"/>
    <n v="40"/>
    <s v="M"/>
    <s v="H"/>
    <n v="502"/>
    <s v="MULTI-UNIT DWELLING (APARTMENT, DUPLEX, ETC)"/>
    <n v="400"/>
    <s v="STRONG-ARM (HANDS, FIST, FEET OR BODILY FORCE)"/>
    <s v="AO"/>
    <s v="Adult Other"/>
    <n v="626"/>
    <m/>
    <m/>
    <m/>
    <s v="2900    THE MALL                     ST"/>
    <m/>
    <n v="34.024500000000003"/>
    <n v="-118.21429999999999"/>
    <n v="0"/>
  </r>
  <r>
    <n v="200517364"/>
    <d v="2020-12-02T00:00:00"/>
    <d v="2020-12-02T00:00:00"/>
    <n v="1900"/>
    <n v="5"/>
    <x v="10"/>
    <n v="563"/>
    <n v="2"/>
    <n v="626"/>
    <s v="INTIMATE PARTNER - SIMPLE ASSAULT"/>
    <s v="0913 2000 0448 0400 1821"/>
    <n v="34"/>
    <s v="F"/>
    <s v="H"/>
    <n v="501"/>
    <s v="SINGLE FAMILY DWELLING"/>
    <n v="400"/>
    <s v="STRONG-ARM (HANDS, FIST, FEET OR BODILY FORCE)"/>
    <s v="AO"/>
    <s v="Adult Other"/>
    <n v="626"/>
    <m/>
    <m/>
    <m/>
    <s v="1000 W  13TH                         ST"/>
    <m/>
    <n v="33.732500000000002"/>
    <n v="-118.29949999999999"/>
    <n v="0"/>
  </r>
  <r>
    <n v="201211384"/>
    <d v="2020-04-22T00:00:00"/>
    <d v="2020-04-22T00:00:00"/>
    <n v="1535"/>
    <n v="12"/>
    <x v="8"/>
    <n v="1258"/>
    <n v="1"/>
    <n v="236"/>
    <s v="INTIMATE PARTNER - AGGRAVATED ASSAULT"/>
    <s v="0400 2000 1814 0408 0419 1822"/>
    <n v="23"/>
    <s v="F"/>
    <s v="H"/>
    <n v="502"/>
    <s v="MULTI-UNIT DWELLING (APARTMENT, DUPLEX, ETC)"/>
    <n v="400"/>
    <s v="STRONG-ARM (HANDS, FIST, FEET OR BODILY FORCE)"/>
    <s v="AA"/>
    <s v="Adult Arrest"/>
    <n v="236"/>
    <m/>
    <m/>
    <m/>
    <s v="200 W  78TH                         ST"/>
    <m/>
    <n v="33.968899999999998"/>
    <n v="-118.2756"/>
    <n v="1"/>
  </r>
  <r>
    <n v="200414918"/>
    <d v="2020-11-15T00:00:00"/>
    <d v="2020-11-13T00:00:00"/>
    <n v="1330"/>
    <n v="4"/>
    <x v="4"/>
    <n v="429"/>
    <n v="1"/>
    <n v="440"/>
    <s v="THEFT PLAIN - PETTY ($950 &amp; UNDER)"/>
    <s v="0394 0344"/>
    <n v="36"/>
    <s v="M"/>
    <s v="H"/>
    <n v="710"/>
    <s v="OTHER PREMISE"/>
    <m/>
    <m/>
    <s v="IC"/>
    <s v="Invest Cont"/>
    <n v="440"/>
    <m/>
    <m/>
    <m/>
    <s v="3500    LIFUR                        AV"/>
    <m/>
    <n v="34.086300000000001"/>
    <n v="-118.16759999999999"/>
    <n v="0"/>
  </r>
  <r>
    <n v="201012981"/>
    <d v="2020-09-11T00:00:00"/>
    <d v="2020-09-11T00:00:00"/>
    <n v="1500"/>
    <n v="10"/>
    <x v="11"/>
    <n v="1025"/>
    <n v="2"/>
    <n v="626"/>
    <s v="INTIMATE PARTNER - SIMPLE ASSAULT"/>
    <s v="1813 0913 2000 1814 0416 1414 2038 0448 0429 0344"/>
    <n v="59"/>
    <s v="F"/>
    <s v="W"/>
    <n v="501"/>
    <s v="SINGLE FAMILY DWELLING"/>
    <n v="400"/>
    <s v="STRONG-ARM (HANDS, FIST, FEET OR BODILY FORCE)"/>
    <s v="AA"/>
    <s v="Adult Arrest"/>
    <n v="626"/>
    <m/>
    <m/>
    <m/>
    <s v="6900    ETIWANDA                     AV"/>
    <m/>
    <n v="34.195900000000002"/>
    <n v="-118.5317"/>
    <n v="1"/>
  </r>
  <r>
    <n v="201205875"/>
    <d v="2020-01-27T00:00:00"/>
    <d v="2020-01-27T00:00:00"/>
    <n v="1400"/>
    <n v="12"/>
    <x v="8"/>
    <n v="1232"/>
    <n v="1"/>
    <n v="230"/>
    <s v="ASSAULT WITH DEADLY WEAPON, AGGRAVATED ASSAULT"/>
    <s v="1822 2024 0334 0431"/>
    <n v="59"/>
    <s v="M"/>
    <s v="B"/>
    <n v="108"/>
    <s v="PARKING LOT"/>
    <n v="512"/>
    <s v="MACE/PEPPER SPRAY"/>
    <s v="IC"/>
    <s v="Invest Cont"/>
    <n v="230"/>
    <m/>
    <m/>
    <m/>
    <s v="CRENSHAW"/>
    <s v="SLAUSON                      AV"/>
    <n v="33.988999999999997"/>
    <n v="-118.3308"/>
    <n v="0"/>
  </r>
  <r>
    <n v="200907921"/>
    <d v="2020-03-28T00:00:00"/>
    <d v="2020-03-25T00:00:00"/>
    <n v="1200"/>
    <n v="9"/>
    <x v="3"/>
    <n v="941"/>
    <n v="2"/>
    <n v="624"/>
    <s v="BATTERY - SIMPLE ASSAULT"/>
    <s v="0416 1202"/>
    <n v="61"/>
    <s v="F"/>
    <s v="H"/>
    <n v="108"/>
    <s v="PARKING LOT"/>
    <n v="500"/>
    <s v="UNKNOWN WEAPON/OTHER WEAPON"/>
    <s v="IC"/>
    <s v="Invest Cont"/>
    <n v="624"/>
    <m/>
    <m/>
    <m/>
    <s v="5600    VAN NUYS                     BL"/>
    <m/>
    <n v="34.1721"/>
    <n v="-118.4485"/>
    <n v="0"/>
  </r>
  <r>
    <n v="200122553"/>
    <d v="2020-12-19T00:00:00"/>
    <d v="2020-12-19T00:00:00"/>
    <n v="1612"/>
    <n v="1"/>
    <x v="1"/>
    <n v="191"/>
    <n v="1"/>
    <n v="440"/>
    <s v="THEFT PLAIN - PETTY ($950 &amp; UNDER)"/>
    <s v="0344 1822 2032"/>
    <n v="28"/>
    <s v="M"/>
    <s v="H"/>
    <n v="203"/>
    <s v="OTHER BUSINESS"/>
    <m/>
    <m/>
    <s v="IC"/>
    <s v="Invest Cont"/>
    <n v="440"/>
    <m/>
    <m/>
    <m/>
    <s v="1700 S  FIGUEROA                     ST"/>
    <m/>
    <n v="34.036200000000001"/>
    <n v="-118.2709"/>
    <n v="0"/>
  </r>
  <r>
    <n v="200218333"/>
    <d v="2020-12-07T00:00:00"/>
    <d v="2020-12-07T00:00:00"/>
    <n v="1700"/>
    <n v="2"/>
    <x v="5"/>
    <n v="251"/>
    <n v="2"/>
    <n v="626"/>
    <s v="INTIMATE PARTNER - SIMPLE ASSAULT"/>
    <s v="2000 1814 0432 0400 1240 0913"/>
    <n v="25"/>
    <s v="F"/>
    <s v="W"/>
    <n v="101"/>
    <s v="STREET"/>
    <n v="400"/>
    <s v="STRONG-ARM (HANDS, FIST, FEET OR BODILY FORCE)"/>
    <s v="AO"/>
    <s v="Adult Other"/>
    <n v="434"/>
    <n v="626"/>
    <m/>
    <m/>
    <s v="WILSHIRE"/>
    <s v="RAMPART"/>
    <n v="34.060899999999997"/>
    <n v="-118.28230000000001"/>
    <n v="0"/>
  </r>
  <r>
    <n v="200517445"/>
    <d v="2020-11-02T00:00:00"/>
    <d v="2020-11-02T00:00:00"/>
    <n v="2145"/>
    <n v="5"/>
    <x v="10"/>
    <n v="514"/>
    <n v="1"/>
    <n v="310"/>
    <s v="BURGLARY"/>
    <s v="0202 0216 1309 2004"/>
    <n v="0"/>
    <s v="X"/>
    <s v="X"/>
    <n v="221"/>
    <s v="PUBLIC STORAGE"/>
    <m/>
    <m/>
    <s v="AA"/>
    <s v="Adult Arrest"/>
    <n v="310"/>
    <m/>
    <m/>
    <m/>
    <s v="1200 W  PACIFIC COAST                HY"/>
    <m/>
    <n v="33.790399999999998"/>
    <n v="-118.27800000000001"/>
    <n v="1"/>
  </r>
  <r>
    <n v="200613236"/>
    <d v="2020-07-29T00:00:00"/>
    <d v="2020-07-29T00:00:00"/>
    <n v="1030"/>
    <n v="6"/>
    <x v="9"/>
    <n v="667"/>
    <n v="2"/>
    <n v="860"/>
    <s v="BATTERY WITH SEXUAL CONTACT"/>
    <s v="1822 0400 0448 0522"/>
    <n v="0"/>
    <s v="F"/>
    <s v="H"/>
    <n v="101"/>
    <s v="STREET"/>
    <n v="400"/>
    <s v="STRONG-ARM (HANDS, FIST, FEET OR BODILY FORCE)"/>
    <s v="IC"/>
    <s v="Invest Cont"/>
    <n v="860"/>
    <m/>
    <m/>
    <m/>
    <s v="1200 N  BEACHWOOD                    DR"/>
    <m/>
    <n v="34.092599999999997"/>
    <n v="-118.3212"/>
    <n v="0"/>
  </r>
  <r>
    <n v="201117063"/>
    <d v="2020-12-29T00:00:00"/>
    <d v="2020-12-28T00:00:00"/>
    <n v="1700"/>
    <n v="11"/>
    <x v="7"/>
    <n v="1124"/>
    <n v="1"/>
    <n v="510"/>
    <s v="VEHICLE - STOLEN"/>
    <m/>
    <n v="0"/>
    <m/>
    <m/>
    <n v="101"/>
    <s v="STREET"/>
    <m/>
    <m/>
    <s v="IC"/>
    <s v="Invest Cont"/>
    <n v="510"/>
    <m/>
    <m/>
    <m/>
    <s v="CHAPMAN                      ST"/>
    <s v="AVENUE 32"/>
    <n v="34.121000000000002"/>
    <n v="-118.2441"/>
    <n v="0"/>
  </r>
  <r>
    <n v="201205521"/>
    <d v="2020-01-22T00:00:00"/>
    <d v="2020-01-22T00:00:00"/>
    <n v="630"/>
    <n v="12"/>
    <x v="8"/>
    <n v="1245"/>
    <n v="2"/>
    <n v="626"/>
    <s v="INTIMATE PARTNER - SIMPLE ASSAULT"/>
    <s v="0400 0416 2000 1814 0913"/>
    <n v="65"/>
    <s v="M"/>
    <s v="B"/>
    <n v="501"/>
    <s v="SINGLE FAMILY DWELLING"/>
    <n v="500"/>
    <s v="UNKNOWN WEAPON/OTHER WEAPON"/>
    <s v="AO"/>
    <s v="Adult Other"/>
    <n v="626"/>
    <m/>
    <m/>
    <m/>
    <s v="1200 W  64TH                         ST"/>
    <m/>
    <n v="33.981400000000001"/>
    <n v="-118.2958"/>
    <n v="0"/>
  </r>
  <r>
    <n v="200804446"/>
    <d v="2020-01-11T00:00:00"/>
    <d v="2020-01-10T00:00:00"/>
    <n v="2340"/>
    <n v="8"/>
    <x v="12"/>
    <n v="858"/>
    <n v="2"/>
    <n v="930"/>
    <s v="CRIMINAL THREATS - NO WEAPON DISPLAYED"/>
    <s v="2053 1528 0903 1202 2036 0421 0329"/>
    <n v="66"/>
    <s v="F"/>
    <s v="W"/>
    <n v="502"/>
    <s v="MULTI-UNIT DWELLING (APARTMENT, DUPLEX, ETC)"/>
    <m/>
    <m/>
    <s v="IC"/>
    <s v="Invest Cont"/>
    <n v="745"/>
    <n v="930"/>
    <m/>
    <m/>
    <s v="1700 S  ROBERTSON                    BL"/>
    <m/>
    <n v="34.052100000000003"/>
    <n v="-118.38639999999999"/>
    <n v="0"/>
  </r>
  <r>
    <n v="200307531"/>
    <d v="2020-02-27T00:00:00"/>
    <d v="2020-02-27T00:00:00"/>
    <n v="359"/>
    <n v="3"/>
    <x v="2"/>
    <n v="329"/>
    <n v="2"/>
    <n v="740"/>
    <s v="VANDALISM - FELONY ($400 &amp; OVER, ALL CHURCH VANDALISMS)"/>
    <s v="2021 0329"/>
    <n v="0"/>
    <s v="X"/>
    <s v="X"/>
    <n v="502"/>
    <s v="MULTI-UNIT DWELLING (APARTMENT, DUPLEX, ETC)"/>
    <m/>
    <m/>
    <s v="IC"/>
    <s v="Invest Cont"/>
    <n v="740"/>
    <m/>
    <m/>
    <m/>
    <s v="500 W  27TH                         ST"/>
    <m/>
    <n v="34.026800000000001"/>
    <n v="-118.2753"/>
    <n v="0"/>
  </r>
  <r>
    <n v="200108903"/>
    <d v="2020-03-10T00:00:00"/>
    <d v="2020-03-08T00:00:00"/>
    <n v="2000"/>
    <n v="1"/>
    <x v="1"/>
    <n v="162"/>
    <n v="1"/>
    <n v="420"/>
    <s v="THEFT FROM MOTOR VEHICLE - PETTY ($950 &amp; UNDER)"/>
    <m/>
    <n v="0"/>
    <m/>
    <m/>
    <n v="108"/>
    <s v="PARKING LOT"/>
    <m/>
    <m/>
    <s v="IC"/>
    <s v="Invest Cont"/>
    <n v="420"/>
    <m/>
    <m/>
    <m/>
    <s v="700 S  GRAND                        AV"/>
    <m/>
    <n v="34.0473"/>
    <n v="-118.25660000000001"/>
    <n v="0"/>
  </r>
  <r>
    <n v="200905364"/>
    <d v="2020-01-30T00:00:00"/>
    <d v="2020-01-28T00:00:00"/>
    <n v="1450"/>
    <n v="9"/>
    <x v="3"/>
    <n v="998"/>
    <n v="2"/>
    <n v="649"/>
    <s v="DOCUMENT FORGERY / STOLEN FELONY"/>
    <s v="0377 1822"/>
    <n v="25"/>
    <s v="M"/>
    <s v="H"/>
    <n v="602"/>
    <s v="BANK"/>
    <m/>
    <m/>
    <s v="IC"/>
    <s v="Invest Cont"/>
    <n v="649"/>
    <m/>
    <m/>
    <m/>
    <s v="12900    VENTURA                      BL"/>
    <m/>
    <n v="34.145099999999999"/>
    <n v="-118.41370000000001"/>
    <n v="0"/>
  </r>
  <r>
    <n v="200212656"/>
    <d v="2020-07-16T00:00:00"/>
    <d v="2020-07-16T00:00:00"/>
    <n v="852"/>
    <n v="2"/>
    <x v="5"/>
    <n v="201"/>
    <n v="2"/>
    <n v="901"/>
    <s v="VIOLATION OF RESTRAINING ORDER"/>
    <n v="2038"/>
    <n v="37"/>
    <s v="F"/>
    <s v="W"/>
    <n v="502"/>
    <s v="MULTI-UNIT DWELLING (APARTMENT, DUPLEX, ETC)"/>
    <m/>
    <m/>
    <s v="AO"/>
    <s v="Adult Other"/>
    <n v="901"/>
    <m/>
    <m/>
    <m/>
    <s v="900 N  MARIPOSA                     AV"/>
    <m/>
    <n v="34.086799999999997"/>
    <n v="-118.2991"/>
    <n v="0"/>
  </r>
  <r>
    <n v="201110632"/>
    <d v="2020-06-19T00:00:00"/>
    <d v="2020-03-02T00:00:00"/>
    <n v="1"/>
    <n v="11"/>
    <x v="7"/>
    <n v="1158"/>
    <n v="1"/>
    <n v="341"/>
    <s v="THEFT-GRAND ($950.01 &amp; OVER)EXCPT,GUNS,FOWL,LIVESTK,PROD"/>
    <n v="344"/>
    <n v="92"/>
    <s v="F"/>
    <s v="W"/>
    <n v="501"/>
    <s v="SINGLE FAMILY DWELLING"/>
    <m/>
    <m/>
    <s v="AA"/>
    <s v="Adult Arrest"/>
    <n v="341"/>
    <m/>
    <m/>
    <m/>
    <s v="3900    WEST POINT                   DR"/>
    <m/>
    <n v="34.093299999999999"/>
    <n v="-118.2141"/>
    <n v="1"/>
  </r>
  <r>
    <n v="200616266"/>
    <d v="2020-10-04T00:00:00"/>
    <d v="2020-10-03T00:00:00"/>
    <n v="600"/>
    <n v="6"/>
    <x v="9"/>
    <n v="669"/>
    <n v="1"/>
    <n v="510"/>
    <s v="VEHICLE - STOLEN"/>
    <m/>
    <n v="0"/>
    <m/>
    <m/>
    <n v="101"/>
    <s v="STREET"/>
    <m/>
    <m/>
    <s v="AA"/>
    <s v="Adult Arrest"/>
    <n v="510"/>
    <m/>
    <m/>
    <m/>
    <s v="1200 N  HARVARD                      BL"/>
    <m/>
    <n v="34.094099999999997"/>
    <n v="-118.3036"/>
    <n v="1"/>
  </r>
  <r>
    <n v="201112609"/>
    <d v="2020-08-18T00:00:00"/>
    <d v="2020-08-16T00:00:00"/>
    <n v="2235"/>
    <n v="11"/>
    <x v="7"/>
    <n v="1177"/>
    <n v="2"/>
    <n v="664"/>
    <s v="BUNCO, PETTY THEFT"/>
    <n v="701"/>
    <n v="21"/>
    <s v="M"/>
    <s v="B"/>
    <n v="301"/>
    <s v="GAS STATION"/>
    <m/>
    <m/>
    <s v="IC"/>
    <s v="Invest Cont"/>
    <n v="664"/>
    <m/>
    <m/>
    <m/>
    <s v="2600 N  FIGUEROA                     ST"/>
    <m/>
    <n v="34.0884"/>
    <n v="-118.22580000000001"/>
    <n v="0"/>
  </r>
  <r>
    <n v="201222889"/>
    <d v="2020-10-19T00:00:00"/>
    <d v="2020-10-19T00:00:00"/>
    <n v="1915"/>
    <n v="12"/>
    <x v="8"/>
    <n v="1257"/>
    <n v="2"/>
    <n v="753"/>
    <s v="DISCHARGE FIREARMS/SHOTS FIRED"/>
    <s v="1402 1407 1100 0906"/>
    <n v="0"/>
    <s v="X"/>
    <s v="X"/>
    <n v="101"/>
    <s v="STREET"/>
    <n v="106"/>
    <s v="UNKNOWN FIREARM"/>
    <s v="IC"/>
    <s v="Invest Cont"/>
    <n v="753"/>
    <m/>
    <m/>
    <m/>
    <s v="76TH                         ST"/>
    <s v="MAIN                         ST"/>
    <n v="33.969299999999997"/>
    <n v="-118.285"/>
    <n v="0"/>
  </r>
  <r>
    <n v="201218349"/>
    <d v="2020-08-11T00:00:00"/>
    <d v="2020-08-07T00:00:00"/>
    <n v="800"/>
    <n v="12"/>
    <x v="8"/>
    <n v="1249"/>
    <n v="1"/>
    <n v="210"/>
    <s v="ROBBERY"/>
    <s v="0400 0416 0344 1310 0913 1817"/>
    <n v="26"/>
    <s v="F"/>
    <s v="B"/>
    <n v="108"/>
    <s v="PARKING LOT"/>
    <n v="400"/>
    <s v="STRONG-ARM (HANDS, FIST, FEET OR BODILY FORCE)"/>
    <s v="IC"/>
    <s v="Invest Cont"/>
    <n v="210"/>
    <m/>
    <m/>
    <m/>
    <s v="FLORENCE                     AV"/>
    <s v="FIGUEROA                     ST"/>
    <n v="33.974699999999999"/>
    <n v="-118.28270000000001"/>
    <n v="0"/>
  </r>
  <r>
    <n v="200406554"/>
    <d v="2020-03-05T00:00:00"/>
    <d v="2020-03-05T00:00:00"/>
    <n v="1800"/>
    <n v="4"/>
    <x v="4"/>
    <n v="499"/>
    <n v="1"/>
    <n v="440"/>
    <s v="THEFT PLAIN - PETTY ($950 &amp; UNDER)"/>
    <n v="344"/>
    <n v="36"/>
    <s v="F"/>
    <s v="H"/>
    <n v="402"/>
    <s v="MARKET"/>
    <m/>
    <m/>
    <s v="IC"/>
    <s v="Invest Cont"/>
    <n v="440"/>
    <m/>
    <m/>
    <m/>
    <s v="3600 E  OLYMPIC                      BL"/>
    <m/>
    <n v="34.018799999999999"/>
    <n v="-118.20099999999999"/>
    <n v="0"/>
  </r>
  <r>
    <n v="200905375"/>
    <d v="2020-02-01T00:00:00"/>
    <d v="2020-01-31T00:00:00"/>
    <n v="2210"/>
    <n v="9"/>
    <x v="3"/>
    <n v="906"/>
    <n v="2"/>
    <n v="624"/>
    <s v="BATTERY - SIMPLE ASSAULT"/>
    <n v="444"/>
    <n v="22"/>
    <s v="F"/>
    <s v="W"/>
    <n v="108"/>
    <s v="PARKING LOT"/>
    <n v="400"/>
    <s v="STRONG-ARM (HANDS, FIST, FEET OR BODILY FORCE)"/>
    <s v="IC"/>
    <s v="Invest Cont"/>
    <n v="624"/>
    <m/>
    <m/>
    <m/>
    <s v="7200    VAN NUYS                     BL"/>
    <m/>
    <n v="34.2012"/>
    <n v="-118.4487"/>
    <n v="0"/>
  </r>
  <r>
    <n v="200307870"/>
    <d v="2020-03-04T00:00:00"/>
    <d v="2020-02-16T00:00:00"/>
    <n v="800"/>
    <n v="3"/>
    <x v="2"/>
    <n v="311"/>
    <n v="2"/>
    <n v="354"/>
    <s v="THEFT OF IDENTITY"/>
    <s v="0930 1822"/>
    <n v="61"/>
    <s v="M"/>
    <s v="H"/>
    <n v="301"/>
    <s v="GAS STATION"/>
    <m/>
    <m/>
    <s v="IC"/>
    <s v="Invest Cont"/>
    <n v="354"/>
    <m/>
    <m/>
    <m/>
    <s v="1800    MOUNTAIN VIEW                AV"/>
    <m/>
    <n v="34.0291"/>
    <n v="-118.3669"/>
    <n v="0"/>
  </r>
  <r>
    <n v="200508747"/>
    <d v="2020-04-27T00:00:00"/>
    <d v="2020-04-26T00:00:00"/>
    <n v="1800"/>
    <n v="5"/>
    <x v="10"/>
    <n v="511"/>
    <n v="1"/>
    <n v="510"/>
    <s v="VEHICLE - STOLEN"/>
    <m/>
    <n v="0"/>
    <m/>
    <m/>
    <n v="103"/>
    <s v="ALLEY"/>
    <m/>
    <m/>
    <s v="IC"/>
    <s v="Invest Cont"/>
    <n v="510"/>
    <m/>
    <m/>
    <m/>
    <s v="253RD                        ST"/>
    <s v="PRESIDENT                    AV"/>
    <n v="33.794800000000002"/>
    <n v="-118.3043"/>
    <n v="0"/>
  </r>
  <r>
    <n v="200116883"/>
    <d v="2020-08-24T00:00:00"/>
    <d v="2020-08-24T00:00:00"/>
    <n v="2245"/>
    <n v="1"/>
    <x v="1"/>
    <n v="124"/>
    <n v="1"/>
    <n v="231"/>
    <s v="ASSAULT WITH DEADLY WEAPON ON POLICE OFFICER"/>
    <s v="1501 0400 1212 1822"/>
    <n v="0"/>
    <s v="M"/>
    <s v="W"/>
    <n v="726"/>
    <s v="POLICE FACILITY"/>
    <n v="500"/>
    <s v="UNKNOWN WEAPON/OTHER WEAPON"/>
    <s v="IC"/>
    <s v="Invest Cont"/>
    <n v="231"/>
    <m/>
    <m/>
    <m/>
    <s v="100 W  1ST                          ST"/>
    <m/>
    <n v="34.052199999999999"/>
    <n v="-118.24339999999999"/>
    <n v="0"/>
  </r>
  <r>
    <n v="201008888"/>
    <d v="2020-05-10T00:00:00"/>
    <d v="2020-05-10T00:00:00"/>
    <n v="1615"/>
    <n v="10"/>
    <x v="11"/>
    <n v="1003"/>
    <n v="2"/>
    <n v="624"/>
    <s v="BATTERY - SIMPLE ASSAULT"/>
    <s v="0913 0416 2002"/>
    <n v="34"/>
    <s v="M"/>
    <s v="H"/>
    <n v="502"/>
    <s v="MULTI-UNIT DWELLING (APARTMENT, DUPLEX, ETC)"/>
    <n v="400"/>
    <s v="STRONG-ARM (HANDS, FIST, FEET OR BODILY FORCE)"/>
    <s v="IC"/>
    <s v="Invest Cont"/>
    <n v="624"/>
    <m/>
    <m/>
    <m/>
    <s v="7800    RESEDA                       BL"/>
    <m/>
    <n v="34.214799999999997"/>
    <n v="-118.54040000000001"/>
    <n v="0"/>
  </r>
  <r>
    <n v="200321125"/>
    <d v="2020-12-01T00:00:00"/>
    <d v="2020-12-01T00:00:00"/>
    <n v="1600"/>
    <n v="3"/>
    <x v="2"/>
    <n v="379"/>
    <n v="1"/>
    <n v="510"/>
    <s v="VEHICLE - STOLEN"/>
    <m/>
    <n v="0"/>
    <m/>
    <m/>
    <n v="101"/>
    <s v="STREET"/>
    <m/>
    <m/>
    <s v="JA"/>
    <s v="Juv Arrest"/>
    <n v="510"/>
    <m/>
    <m/>
    <m/>
    <s v="38TH"/>
    <s v="WISCONSIN"/>
    <n v="34.017299999999999"/>
    <n v="-118.2931"/>
    <n v="1"/>
  </r>
  <r>
    <n v="201012508"/>
    <d v="2020-08-28T00:00:00"/>
    <d v="2020-08-28T00:00:00"/>
    <n v="500"/>
    <n v="10"/>
    <x v="11"/>
    <n v="1004"/>
    <n v="1"/>
    <n v="510"/>
    <s v="VEHICLE - STOLEN"/>
    <m/>
    <n v="0"/>
    <m/>
    <m/>
    <n v="101"/>
    <s v="STREET"/>
    <m/>
    <m/>
    <s v="IC"/>
    <s v="Invest Cont"/>
    <n v="510"/>
    <m/>
    <m/>
    <m/>
    <s v="7600    RESEDA                       BL"/>
    <m/>
    <n v="34.208399999999997"/>
    <n v="-118.536"/>
    <n v="0"/>
  </r>
  <r>
    <n v="200900635"/>
    <d v="2020-03-09T00:00:00"/>
    <d v="2020-03-09T00:00:00"/>
    <n v="1330"/>
    <n v="9"/>
    <x v="3"/>
    <n v="964"/>
    <n v="1"/>
    <n v="442"/>
    <s v="SHOPLIFTING - PETTY THEFT ($950 &amp; UNDER)"/>
    <n v="325"/>
    <n v="22"/>
    <s v="F"/>
    <s v="H"/>
    <n v="404"/>
    <s v="DEPARTMENT STORE"/>
    <m/>
    <m/>
    <s v="AA"/>
    <s v="Adult Arrest"/>
    <n v="442"/>
    <m/>
    <m/>
    <m/>
    <s v="14000    RIVERSIDE                    DR"/>
    <m/>
    <n v="34.157600000000002"/>
    <n v="-118.438"/>
    <n v="1"/>
  </r>
  <r>
    <n v="201106414"/>
    <d v="2020-02-23T00:00:00"/>
    <d v="2020-02-23T00:00:00"/>
    <n v="1535"/>
    <n v="11"/>
    <x v="7"/>
    <n v="1176"/>
    <n v="2"/>
    <n v="624"/>
    <s v="BATTERY - SIMPLE ASSAULT"/>
    <s v="0400 0416 0913"/>
    <n v="26"/>
    <s v="M"/>
    <s v="H"/>
    <n v="501"/>
    <s v="SINGLE FAMILY DWELLING"/>
    <n v="400"/>
    <s v="STRONG-ARM (HANDS, FIST, FEET OR BODILY FORCE)"/>
    <s v="IC"/>
    <s v="Invest Cont"/>
    <n v="624"/>
    <m/>
    <m/>
    <m/>
    <s v="1100    CRYSTAL                      ST"/>
    <m/>
    <n v="34.091999999999999"/>
    <n v="-118.23439999999999"/>
    <n v="0"/>
  </r>
  <r>
    <n v="200911911"/>
    <d v="2020-07-03T00:00:00"/>
    <d v="2020-07-03T00:00:00"/>
    <n v="920"/>
    <n v="9"/>
    <x v="3"/>
    <n v="933"/>
    <n v="2"/>
    <n v="624"/>
    <s v="BATTERY - SIMPLE ASSAULT"/>
    <n v="400"/>
    <n v="31"/>
    <s v="M"/>
    <s v="B"/>
    <n v="301"/>
    <s v="GAS STATION"/>
    <n v="400"/>
    <s v="STRONG-ARM (HANDS, FIST, FEET OR BODILY FORCE)"/>
    <s v="AO"/>
    <s v="Adult Other"/>
    <n v="624"/>
    <m/>
    <m/>
    <m/>
    <s v="6100    VAN NUYS                     BL"/>
    <m/>
    <n v="34.183100000000003"/>
    <n v="-118.45229999999999"/>
    <n v="0"/>
  </r>
  <r>
    <n v="201016196"/>
    <d v="2020-12-17T00:00:00"/>
    <d v="2020-12-17T00:00:00"/>
    <n v="700"/>
    <n v="10"/>
    <x v="11"/>
    <n v="1015"/>
    <n v="2"/>
    <n v="740"/>
    <s v="VANDALISM - FELONY ($400 &amp; OVER, ALL CHURCH VANDALISMS)"/>
    <s v="1822 0329"/>
    <n v="0"/>
    <s v="M"/>
    <s v="W"/>
    <n v="230"/>
    <s v="DAY CARE/ADULTS*"/>
    <m/>
    <m/>
    <s v="IC"/>
    <s v="Invest Cont"/>
    <n v="740"/>
    <m/>
    <m/>
    <m/>
    <s v="18300    SHERMAN                      WY"/>
    <m/>
    <n v="34.2012"/>
    <n v="-118.5247"/>
    <n v="0"/>
  </r>
  <r>
    <n v="200313339"/>
    <d v="2020-06-27T00:00:00"/>
    <d v="2020-06-27T00:00:00"/>
    <n v="1400"/>
    <n v="3"/>
    <x v="2"/>
    <n v="337"/>
    <n v="2"/>
    <n v="624"/>
    <s v="BATTERY - SIMPLE ASSAULT"/>
    <s v="0903 2055 0342 1822 1516 2024 0319 0416 0429 0340"/>
    <n v="55"/>
    <s v="M"/>
    <s v="H"/>
    <n v="108"/>
    <s v="PARKING LOT"/>
    <n v="400"/>
    <s v="STRONG-ARM (HANDS, FIST, FEET OR BODILY FORCE)"/>
    <s v="IC"/>
    <s v="Invest Cont"/>
    <n v="624"/>
    <m/>
    <m/>
    <m/>
    <s v="1400 W  JEFFERSON                    BL"/>
    <m/>
    <n v="34.025500000000001"/>
    <n v="-118.2972"/>
    <n v="0"/>
  </r>
  <r>
    <n v="201200628"/>
    <d v="2020-04-07T00:00:00"/>
    <d v="2020-04-07T00:00:00"/>
    <n v="740"/>
    <n v="12"/>
    <x v="8"/>
    <n v="1268"/>
    <n v="1"/>
    <n v="310"/>
    <s v="BURGLARY"/>
    <s v="1402 1601"/>
    <n v="0"/>
    <s v="X"/>
    <s v="X"/>
    <n v="118"/>
    <s v="CONSTRUCTION SITE"/>
    <m/>
    <m/>
    <s v="AO"/>
    <s v="Adult Other"/>
    <n v="310"/>
    <n v="998"/>
    <m/>
    <m/>
    <s v="MAIN                         ST"/>
    <s v="79TH                         ST"/>
    <n v="33.9679"/>
    <n v="-118.2739"/>
    <n v="0"/>
  </r>
  <r>
    <n v="201113100"/>
    <d v="2020-08-31T00:00:00"/>
    <d v="2020-08-31T00:00:00"/>
    <n v="1740"/>
    <n v="11"/>
    <x v="7"/>
    <n v="1177"/>
    <n v="1"/>
    <n v="510"/>
    <s v="VEHICLE - STOLEN"/>
    <m/>
    <n v="0"/>
    <m/>
    <m/>
    <n v="108"/>
    <s v="PARKING LOT"/>
    <m/>
    <m/>
    <s v="IC"/>
    <s v="Invest Cont"/>
    <n v="510"/>
    <m/>
    <m/>
    <m/>
    <s v="2000 N  FIGUEROA                     ST"/>
    <m/>
    <n v="34.0884"/>
    <n v="-118.22580000000001"/>
    <n v="0"/>
  </r>
  <r>
    <n v="200116219"/>
    <d v="2020-08-11T00:00:00"/>
    <d v="2020-08-09T00:00:00"/>
    <n v="1417"/>
    <n v="1"/>
    <x v="1"/>
    <n v="162"/>
    <n v="2"/>
    <n v="740"/>
    <s v="VANDALISM - FELONY ($400 &amp; OVER, ALL CHURCH VANDALISMS)"/>
    <s v="0329 1822 1414"/>
    <n v="0"/>
    <s v="X"/>
    <s v="X"/>
    <n v="108"/>
    <s v="PARKING LOT"/>
    <n v="400"/>
    <s v="STRONG-ARM (HANDS, FIST, FEET OR BODILY FORCE)"/>
    <s v="IC"/>
    <s v="Invest Cont"/>
    <n v="740"/>
    <m/>
    <m/>
    <m/>
    <s v="800 S  FLOWER                       ST"/>
    <m/>
    <n v="34.046799999999998"/>
    <n v="-118.26049999999999"/>
    <n v="0"/>
  </r>
  <r>
    <n v="201214088"/>
    <d v="2020-06-04T00:00:00"/>
    <d v="2020-06-03T00:00:00"/>
    <n v="2300"/>
    <n v="12"/>
    <x v="8"/>
    <n v="1207"/>
    <n v="1"/>
    <n v="510"/>
    <s v="VEHICLE - STOLEN"/>
    <m/>
    <n v="0"/>
    <m/>
    <m/>
    <n v="101"/>
    <s v="STREET"/>
    <m/>
    <m/>
    <s v="IC"/>
    <s v="Invest Cont"/>
    <n v="510"/>
    <m/>
    <m/>
    <m/>
    <s v="800 W  50TH                         ST"/>
    <m/>
    <n v="33.997900000000001"/>
    <n v="-118.2871"/>
    <n v="0"/>
  </r>
  <r>
    <n v="200113793"/>
    <d v="2020-06-22T00:00:00"/>
    <d v="2020-06-21T00:00:00"/>
    <n v="100"/>
    <n v="1"/>
    <x v="1"/>
    <n v="176"/>
    <n v="1"/>
    <n v="230"/>
    <s v="ASSAULT WITH DEADLY WEAPON, AGGRAVATED ASSAULT"/>
    <s v="0416 0408 1822"/>
    <n v="39"/>
    <s v="M"/>
    <s v="W"/>
    <n v="502"/>
    <s v="MULTI-UNIT DWELLING (APARTMENT, DUPLEX, ETC)"/>
    <n v="400"/>
    <s v="STRONG-ARM (HANDS, FIST, FEET OR BODILY FORCE)"/>
    <s v="IC"/>
    <s v="Invest Cont"/>
    <n v="230"/>
    <m/>
    <m/>
    <m/>
    <s v="700 S  LOS ANGELES                  ST"/>
    <m/>
    <n v="34.043300000000002"/>
    <n v="-118.2504"/>
    <n v="0"/>
  </r>
  <r>
    <n v="200119889"/>
    <d v="2020-10-23T00:00:00"/>
    <d v="2020-10-23T00:00:00"/>
    <n v="1800"/>
    <n v="1"/>
    <x v="1"/>
    <n v="127"/>
    <n v="2"/>
    <n v="745"/>
    <s v="VANDALISM - MISDEAMEANOR ($399 OR UNDER)"/>
    <n v="329"/>
    <n v="0"/>
    <s v="M"/>
    <s v="O"/>
    <n v="726"/>
    <s v="POLICE FACILITY"/>
    <m/>
    <m/>
    <s v="IC"/>
    <s v="Invest Cont"/>
    <n v="745"/>
    <m/>
    <m/>
    <m/>
    <s v="100 N  LOS ANGELES                  ST"/>
    <m/>
    <n v="34.051499999999997"/>
    <n v="-118.2424"/>
    <n v="0"/>
  </r>
  <r>
    <n v="200405848"/>
    <d v="2020-02-16T00:00:00"/>
    <d v="2020-02-16T00:00:00"/>
    <n v="1330"/>
    <n v="4"/>
    <x v="4"/>
    <n v="428"/>
    <n v="2"/>
    <n v="745"/>
    <s v="VANDALISM - MISDEAMEANOR ($399 OR UNDER)"/>
    <n v="329"/>
    <n v="49"/>
    <s v="F"/>
    <s v="H"/>
    <n v="501"/>
    <s v="SINGLE FAMILY DWELLING"/>
    <m/>
    <m/>
    <s v="IC"/>
    <s v="Invest Cont"/>
    <n v="745"/>
    <m/>
    <m/>
    <m/>
    <s v="3100    BUDAU                        AV"/>
    <m/>
    <n v="34.080800000000004"/>
    <n v="-118.1738"/>
    <n v="0"/>
  </r>
  <r>
    <n v="200612949"/>
    <d v="2020-07-22T00:00:00"/>
    <d v="2020-07-22T00:00:00"/>
    <n v="500"/>
    <n v="6"/>
    <x v="9"/>
    <n v="631"/>
    <n v="2"/>
    <n v="624"/>
    <s v="BATTERY - SIMPLE ASSAULT"/>
    <s v="0400 0416 0445 0342 1822"/>
    <n v="26"/>
    <s v="F"/>
    <s v="W"/>
    <n v="101"/>
    <s v="STREET"/>
    <n v="400"/>
    <s v="STRONG-ARM (HANDS, FIST, FEET OR BODILY FORCE)"/>
    <s v="IC"/>
    <s v="Invest Cont"/>
    <n v="624"/>
    <m/>
    <m/>
    <m/>
    <s v="1500    BLUE JAY                     WY"/>
    <m/>
    <n v="34.099499999999999"/>
    <n v="-118.3867"/>
    <n v="0"/>
  </r>
  <r>
    <n v="201221850"/>
    <d v="2020-10-01T00:00:00"/>
    <d v="2020-10-01T00:00:00"/>
    <n v="930"/>
    <n v="12"/>
    <x v="8"/>
    <n v="1248"/>
    <n v="2"/>
    <n v="745"/>
    <s v="VANDALISM - MISDEAMEANOR ($399 OR UNDER)"/>
    <s v="0329 1307 1202 1822 1309 1310"/>
    <n v="65"/>
    <s v="M"/>
    <s v="H"/>
    <n v="122"/>
    <s v="VEHICLE, PASSENGER/TRUCK"/>
    <m/>
    <m/>
    <s v="IC"/>
    <s v="Invest Cont"/>
    <n v="745"/>
    <m/>
    <m/>
    <m/>
    <s v="6300 S  VERMONT                      AV"/>
    <m/>
    <n v="33.981000000000002"/>
    <n v="-118.2914"/>
    <n v="0"/>
  </r>
  <r>
    <n v="200212053"/>
    <d v="2020-07-02T00:00:00"/>
    <d v="2020-07-02T00:00:00"/>
    <n v="307"/>
    <n v="2"/>
    <x v="5"/>
    <n v="216"/>
    <n v="2"/>
    <n v="740"/>
    <s v="VANDALISM - FELONY ($400 &amp; OVER, ALL CHURCH VANDALISMS)"/>
    <s v="1822 1402 0329 0445 0202"/>
    <n v="0"/>
    <s v="X"/>
    <s v="X"/>
    <n v="202"/>
    <s v="LIQUOR STORE"/>
    <m/>
    <m/>
    <s v="IC"/>
    <s v="Invest Cont"/>
    <n v="740"/>
    <n v="998"/>
    <m/>
    <m/>
    <s v="2200 W  SUNSET                       BL"/>
    <m/>
    <n v="34.077800000000003"/>
    <n v="-118.2659"/>
    <n v="0"/>
  </r>
  <r>
    <n v="200716844"/>
    <d v="2020-12-06T00:00:00"/>
    <d v="2020-12-06T00:00:00"/>
    <n v="1400"/>
    <n v="7"/>
    <x v="0"/>
    <n v="724"/>
    <n v="1"/>
    <n v="331"/>
    <s v="THEFT FROM MOTOR VEHICLE - GRAND ($950.01 AND OVER)"/>
    <s v="1822 0344 1300"/>
    <n v="39"/>
    <s v="M"/>
    <s v="F"/>
    <n v="108"/>
    <s v="PARKING LOT"/>
    <m/>
    <m/>
    <s v="IC"/>
    <s v="Invest Cont"/>
    <n v="331"/>
    <m/>
    <m/>
    <m/>
    <s v="100    THE GROVE                    DR"/>
    <m/>
    <n v="34.0747"/>
    <n v="-118.3563"/>
    <n v="0"/>
  </r>
  <r>
    <n v="200818015"/>
    <d v="2020-12-29T00:00:00"/>
    <d v="2020-12-29T00:00:00"/>
    <n v="330"/>
    <n v="8"/>
    <x v="12"/>
    <n v="886"/>
    <n v="1"/>
    <n v="330"/>
    <s v="BURGLARY FROM VEHICLE"/>
    <s v="1822 1309 0216 1420 0321 0377 0344"/>
    <n v="33"/>
    <s v="F"/>
    <s v="O"/>
    <n v="101"/>
    <s v="STREET"/>
    <m/>
    <m/>
    <s v="IC"/>
    <s v="Invest Cont"/>
    <n v="330"/>
    <m/>
    <m/>
    <m/>
    <s v="2700    MONTE MAR                    TR"/>
    <m/>
    <n v="34.043999999999997"/>
    <n v="-118.40170000000001"/>
    <n v="0"/>
  </r>
  <r>
    <n v="200707745"/>
    <d v="2020-03-26T00:00:00"/>
    <d v="2020-03-25T00:00:00"/>
    <n v="1500"/>
    <n v="7"/>
    <x v="0"/>
    <n v="702"/>
    <n v="1"/>
    <n v="510"/>
    <s v="VEHICLE - STOLEN"/>
    <m/>
    <n v="0"/>
    <m/>
    <m/>
    <n v="101"/>
    <s v="STREET"/>
    <m/>
    <m/>
    <s v="IC"/>
    <s v="Invest Cont"/>
    <n v="510"/>
    <m/>
    <m/>
    <m/>
    <s v="600 N  GARDNER                      ST"/>
    <m/>
    <n v="34.081800000000001"/>
    <n v="-118.3532"/>
    <n v="0"/>
  </r>
  <r>
    <n v="201107718"/>
    <d v="2020-03-25T00:00:00"/>
    <d v="2020-03-25T00:00:00"/>
    <n v="700"/>
    <n v="11"/>
    <x v="7"/>
    <n v="1139"/>
    <n v="1"/>
    <n v="510"/>
    <s v="VEHICLE - STOLEN"/>
    <m/>
    <n v="0"/>
    <m/>
    <m/>
    <n v="101"/>
    <s v="STREET"/>
    <m/>
    <m/>
    <s v="IC"/>
    <s v="Invest Cont"/>
    <n v="510"/>
    <m/>
    <m/>
    <m/>
    <s v="6300    ARROYO GLEN                  ST"/>
    <m/>
    <n v="34.1128"/>
    <n v="-118.1845"/>
    <n v="0"/>
  </r>
  <r>
    <n v="201216375"/>
    <d v="2020-07-11T00:00:00"/>
    <d v="2020-07-11T00:00:00"/>
    <n v="1830"/>
    <n v="12"/>
    <x v="8"/>
    <n v="1208"/>
    <n v="2"/>
    <n v="745"/>
    <s v="VANDALISM - MISDEAMEANOR ($399 OR UNDER)"/>
    <s v="0913 0329"/>
    <n v="69"/>
    <s v="M"/>
    <s v="B"/>
    <n v="501"/>
    <s v="SINGLE FAMILY DWELLING"/>
    <m/>
    <m/>
    <s v="AO"/>
    <s v="Adult Other"/>
    <n v="745"/>
    <m/>
    <m/>
    <m/>
    <s v="500 W  47TH                         ST"/>
    <m/>
    <n v="34.000599999999999"/>
    <n v="-118.2871"/>
    <n v="0"/>
  </r>
  <r>
    <n v="201223546"/>
    <d v="2020-10-29T00:00:00"/>
    <d v="2020-10-28T00:00:00"/>
    <n v="1500"/>
    <n v="12"/>
    <x v="8"/>
    <n v="1253"/>
    <n v="1"/>
    <n v="440"/>
    <s v="THEFT PLAIN - PETTY ($950 &amp; UNDER)"/>
    <s v="0344 1822"/>
    <n v="29"/>
    <s v="F"/>
    <s v="W"/>
    <n v="502"/>
    <s v="MULTI-UNIT DWELLING (APARTMENT, DUPLEX, ETC)"/>
    <m/>
    <m/>
    <s v="IC"/>
    <s v="Invest Cont"/>
    <n v="440"/>
    <m/>
    <m/>
    <m/>
    <s v="1800 W  78TH                         ST"/>
    <m/>
    <n v="33.969099999999997"/>
    <n v="-118.3096"/>
    <n v="0"/>
  </r>
  <r>
    <n v="200308524"/>
    <d v="2020-03-13T00:00:00"/>
    <d v="2020-03-13T00:00:00"/>
    <n v="1530"/>
    <n v="3"/>
    <x v="2"/>
    <n v="395"/>
    <n v="1"/>
    <n v="236"/>
    <s v="INTIMATE PARTNER - AGGRAVATED ASSAULT"/>
    <s v="2000 1813 0408 0447 0913"/>
    <n v="36"/>
    <s v="F"/>
    <s v="H"/>
    <n v="501"/>
    <s v="SINGLE FAMILY DWELLING"/>
    <n v="400"/>
    <s v="STRONG-ARM (HANDS, FIST, FEET OR BODILY FORCE)"/>
    <s v="AO"/>
    <s v="Adult Other"/>
    <n v="236"/>
    <m/>
    <m/>
    <m/>
    <s v="1900 W  41ST                         ST"/>
    <m/>
    <n v="34.009900000000002"/>
    <n v="-118.3171"/>
    <n v="0"/>
  </r>
  <r>
    <n v="201305190"/>
    <d v="2020-01-22T00:00:00"/>
    <d v="2020-01-22T00:00:00"/>
    <n v="900"/>
    <n v="13"/>
    <x v="6"/>
    <n v="1377"/>
    <n v="1"/>
    <n v="510"/>
    <s v="VEHICLE - STOLEN"/>
    <m/>
    <n v="0"/>
    <m/>
    <m/>
    <n v="101"/>
    <s v="STREET"/>
    <m/>
    <m/>
    <s v="IC"/>
    <s v="Invest Cont"/>
    <n v="510"/>
    <m/>
    <m/>
    <m/>
    <s v="57TH                         ST"/>
    <s v="DUARTE                       ST"/>
    <n v="33.991300000000003"/>
    <n v="-118.2422"/>
    <n v="0"/>
  </r>
  <r>
    <n v="200511278"/>
    <d v="2020-07-01T00:00:00"/>
    <d v="2020-06-29T00:00:00"/>
    <n v="1200"/>
    <n v="5"/>
    <x v="10"/>
    <n v="562"/>
    <n v="1"/>
    <n v="420"/>
    <s v="THEFT FROM MOTOR VEHICLE - PETTY ($950 &amp; UNDER)"/>
    <m/>
    <n v="0"/>
    <m/>
    <m/>
    <n v="101"/>
    <s v="STREET"/>
    <m/>
    <m/>
    <s v="IC"/>
    <s v="Invest Cont"/>
    <n v="420"/>
    <m/>
    <m/>
    <m/>
    <s v="1500    LE GRANDE                    TR"/>
    <m/>
    <n v="33.729799999999997"/>
    <n v="-118.30670000000001"/>
    <n v="0"/>
  </r>
  <r>
    <n v="201213973"/>
    <d v="2020-06-01T00:00:00"/>
    <d v="2020-06-01T00:00:00"/>
    <n v="2200"/>
    <n v="12"/>
    <x v="8"/>
    <n v="1213"/>
    <n v="1"/>
    <n v="761"/>
    <s v="BRANDISH WEAPON"/>
    <s v="1266 0913 0334"/>
    <n v="27"/>
    <s v="M"/>
    <s v="B"/>
    <n v="108"/>
    <s v="PARKING LOT"/>
    <n v="109"/>
    <s v="SEMI-AUTOMATIC PISTOL"/>
    <s v="IC"/>
    <s v="Invest Cont"/>
    <n v="761"/>
    <m/>
    <m/>
    <m/>
    <s v="5700 S  WESTERN                      AV"/>
    <m/>
    <n v="33.990699999999997"/>
    <n v="-118.30889999999999"/>
    <n v="0"/>
  </r>
  <r>
    <n v="200707672"/>
    <d v="2020-03-21T00:00:00"/>
    <d v="2020-03-21T00:00:00"/>
    <n v="2055"/>
    <n v="7"/>
    <x v="0"/>
    <n v="782"/>
    <n v="2"/>
    <n v="626"/>
    <s v="INTIMATE PARTNER - SIMPLE ASSAULT"/>
    <s v="2000 0416 1814"/>
    <n v="47"/>
    <s v="F"/>
    <s v="W"/>
    <n v="102"/>
    <s v="SIDEWALK"/>
    <n v="400"/>
    <s v="STRONG-ARM (HANDS, FIST, FEET OR BODILY FORCE)"/>
    <s v="AO"/>
    <s v="Adult Other"/>
    <n v="626"/>
    <m/>
    <m/>
    <m/>
    <s v="VENICE                       BL"/>
    <s v="DAVID                        AV"/>
    <n v="34.036799999999999"/>
    <n v="-118.3754"/>
    <n v="0"/>
  </r>
  <r>
    <n v="200715535"/>
    <d v="2020-11-01T00:00:00"/>
    <d v="2020-11-01T00:00:00"/>
    <n v="500"/>
    <n v="7"/>
    <x v="0"/>
    <n v="774"/>
    <n v="2"/>
    <n v="626"/>
    <s v="INTIMATE PARTNER - SIMPLE ASSAULT"/>
    <s v="2000 1814 0444"/>
    <n v="33"/>
    <s v="M"/>
    <s v="H"/>
    <n v="501"/>
    <s v="SINGLE FAMILY DWELLING"/>
    <n v="400"/>
    <s v="STRONG-ARM (HANDS, FIST, FEET OR BODILY FORCE)"/>
    <s v="AO"/>
    <s v="Adult Other"/>
    <n v="626"/>
    <m/>
    <m/>
    <m/>
    <s v="1700 S  MANSFIELD                    AV"/>
    <m/>
    <n v="34.042700000000004"/>
    <n v="-118.34780000000001"/>
    <n v="0"/>
  </r>
  <r>
    <n v="200809111"/>
    <d v="2020-05-06T00:00:00"/>
    <d v="2020-05-05T00:00:00"/>
    <n v="1900"/>
    <n v="8"/>
    <x v="12"/>
    <n v="849"/>
    <n v="1"/>
    <n v="510"/>
    <s v="VEHICLE - STOLEN"/>
    <m/>
    <n v="0"/>
    <m/>
    <m/>
    <n v="101"/>
    <s v="STREET"/>
    <m/>
    <m/>
    <s v="AO"/>
    <s v="Adult Other"/>
    <n v="510"/>
    <m/>
    <m/>
    <m/>
    <s v="900 S  WOOSTER                      ST"/>
    <m/>
    <n v="34.059399999999997"/>
    <n v="-118.3824"/>
    <n v="0"/>
  </r>
  <r>
    <n v="201113645"/>
    <d v="2020-09-15T00:00:00"/>
    <d v="2020-09-15T00:00:00"/>
    <n v="730"/>
    <n v="11"/>
    <x v="7"/>
    <n v="1171"/>
    <n v="2"/>
    <n v="745"/>
    <s v="VANDALISM - MISDEAMEANOR ($399 OR UNDER)"/>
    <s v="1202 1822 0329"/>
    <n v="76"/>
    <s v="M"/>
    <s v="W"/>
    <n v="102"/>
    <s v="SIDEWALK"/>
    <m/>
    <m/>
    <s v="IC"/>
    <s v="Invest Cont"/>
    <n v="745"/>
    <m/>
    <m/>
    <m/>
    <s v="1600    ROTARY                       DR"/>
    <m/>
    <n v="34.088500000000003"/>
    <n v="-118.2714"/>
    <n v="0"/>
  </r>
  <r>
    <n v="200713810"/>
    <d v="2020-09-13T00:00:00"/>
    <d v="2020-09-09T00:00:00"/>
    <n v="1922"/>
    <n v="7"/>
    <x v="0"/>
    <n v="763"/>
    <n v="1"/>
    <n v="310"/>
    <s v="BURGLARY"/>
    <s v="1402 0397 0329 1309 0358 0344"/>
    <n v="28"/>
    <s v="M"/>
    <s v="W"/>
    <n v="221"/>
    <s v="PUBLIC STORAGE"/>
    <m/>
    <m/>
    <s v="AA"/>
    <s v="Adult Arrest"/>
    <n v="310"/>
    <n v="998"/>
    <m/>
    <m/>
    <s v="5500    AIRDROME                     ST"/>
    <m/>
    <n v="34.045499999999997"/>
    <n v="-118.3676"/>
    <n v="1"/>
  </r>
  <r>
    <n v="201307500"/>
    <d v="2020-03-03T00:00:00"/>
    <d v="2020-03-03T00:00:00"/>
    <n v="1600"/>
    <n v="13"/>
    <x v="6"/>
    <n v="1307"/>
    <n v="2"/>
    <n v="930"/>
    <s v="CRIMINAL THREATS - NO WEAPON DISPLAYED"/>
    <s v="0421 0913"/>
    <n v="52"/>
    <s v="M"/>
    <s v="W"/>
    <n v="503"/>
    <s v="HOTEL"/>
    <n v="511"/>
    <s v="VERBAL THREAT"/>
    <s v="IC"/>
    <s v="Invest Cont"/>
    <n v="930"/>
    <m/>
    <m/>
    <m/>
    <s v="800 E  7TH                          ST"/>
    <m/>
    <n v="34.0396"/>
    <n v="-118.24509999999999"/>
    <n v="0"/>
  </r>
  <r>
    <n v="201107044"/>
    <d v="2020-03-08T00:00:00"/>
    <d v="2020-03-06T00:00:00"/>
    <n v="2100"/>
    <n v="11"/>
    <x v="7"/>
    <n v="1181"/>
    <n v="1"/>
    <n v="510"/>
    <s v="VEHICLE - STOLEN"/>
    <m/>
    <n v="0"/>
    <m/>
    <m/>
    <n v="108"/>
    <s v="PARKING LOT"/>
    <m/>
    <m/>
    <s v="IC"/>
    <s v="Invest Cont"/>
    <n v="510"/>
    <m/>
    <m/>
    <m/>
    <s v="2700 W  SUNSET                       BL"/>
    <m/>
    <n v="34.080800000000004"/>
    <n v="-118.2655"/>
    <n v="0"/>
  </r>
  <r>
    <n v="200517299"/>
    <d v="2020-12-01T00:00:00"/>
    <d v="2020-12-01T00:00:00"/>
    <n v="1830"/>
    <n v="5"/>
    <x v="10"/>
    <n v="514"/>
    <n v="2"/>
    <n v="624"/>
    <s v="BATTERY - SIMPLE ASSAULT"/>
    <s v="0408 0913 0602 1242 0319 0561"/>
    <n v="56"/>
    <s v="M"/>
    <s v="H"/>
    <n v="502"/>
    <s v="MULTI-UNIT DWELLING (APARTMENT, DUPLEX, ETC)"/>
    <n v="400"/>
    <s v="STRONG-ARM (HANDS, FIST, FEET OR BODILY FORCE)"/>
    <s v="IC"/>
    <s v="Invest Cont"/>
    <n v="624"/>
    <m/>
    <m/>
    <m/>
    <s v="900 N  WILMINGTON                   BL"/>
    <m/>
    <n v="33.789700000000003"/>
    <n v="-118.2787"/>
    <n v="0"/>
  </r>
  <r>
    <n v="200913309"/>
    <d v="2020-08-09T00:00:00"/>
    <d v="2020-08-09T00:00:00"/>
    <n v="1900"/>
    <n v="9"/>
    <x v="3"/>
    <n v="901"/>
    <n v="1"/>
    <n v="420"/>
    <s v="THEFT FROM MOTOR VEHICLE - PETTY ($950 &amp; UNDER)"/>
    <m/>
    <n v="0"/>
    <m/>
    <m/>
    <n v="108"/>
    <s v="PARKING LOT"/>
    <m/>
    <m/>
    <s v="IC"/>
    <s v="Invest Cont"/>
    <n v="420"/>
    <m/>
    <m/>
    <m/>
    <s v="7300 N  SEPULVEDA                    BL"/>
    <m/>
    <n v="34.208500000000001"/>
    <n v="-118.46980000000001"/>
    <n v="0"/>
  </r>
  <r>
    <n v="200812307"/>
    <d v="2020-07-24T00:00:00"/>
    <d v="2020-07-23T00:00:00"/>
    <n v="2130"/>
    <n v="8"/>
    <x v="12"/>
    <n v="835"/>
    <n v="2"/>
    <n v="745"/>
    <s v="VANDALISM - MISDEAMEANOR ($399 OR UNDER)"/>
    <s v="1822 0344"/>
    <n v="0"/>
    <s v="X"/>
    <s v="X"/>
    <n v="708"/>
    <s v="CHURCH/CHAPEL (CHANGED 03-03 FROM CHURCH/TEMPLE)"/>
    <m/>
    <m/>
    <s v="IC"/>
    <s v="Invest Cont"/>
    <n v="745"/>
    <m/>
    <m/>
    <m/>
    <s v="1900    WESTWOOD                     BL"/>
    <m/>
    <n v="34.046999999999997"/>
    <n v="-118.4344"/>
    <n v="0"/>
  </r>
  <r>
    <n v="200115935"/>
    <d v="2020-08-06T00:00:00"/>
    <d v="2020-08-06T00:00:00"/>
    <n v="1600"/>
    <n v="1"/>
    <x v="1"/>
    <n v="162"/>
    <n v="2"/>
    <n v="624"/>
    <s v="BATTERY - SIMPLE ASSAULT"/>
    <s v="0910 1822 0416 2004 2001 2003"/>
    <n v="29"/>
    <s v="M"/>
    <s v="B"/>
    <n v="903"/>
    <s v="MTA - RED LINE - 7TH AND METRO CENTER"/>
    <n v="400"/>
    <s v="STRONG-ARM (HANDS, FIST, FEET OR BODILY FORCE)"/>
    <s v="AO"/>
    <s v="Adult Other"/>
    <n v="624"/>
    <m/>
    <m/>
    <m/>
    <s v="600 W  7TH                          ST"/>
    <m/>
    <n v="34.0473"/>
    <n v="-118.25660000000001"/>
    <n v="0"/>
  </r>
  <r>
    <n v="200100760"/>
    <d v="2020-05-02T00:00:00"/>
    <d v="2020-05-02T00:00:00"/>
    <n v="910"/>
    <n v="1"/>
    <x v="1"/>
    <n v="166"/>
    <n v="2"/>
    <n v="624"/>
    <s v="BATTERY - SIMPLE ASSAULT"/>
    <s v="0416 1822 0429"/>
    <n v="68"/>
    <s v="M"/>
    <s v="W"/>
    <n v="102"/>
    <s v="SIDEWALK"/>
    <n v="400"/>
    <s v="STRONG-ARM (HANDS, FIST, FEET OR BODILY FORCE)"/>
    <s v="IC"/>
    <s v="Invest Cont"/>
    <n v="624"/>
    <m/>
    <m/>
    <m/>
    <s v="600 S  SAN PEDRO                    ST"/>
    <m/>
    <n v="34.042099999999998"/>
    <n v="-118.2469"/>
    <n v="0"/>
  </r>
  <r>
    <n v="200317348"/>
    <d v="2020-09-14T00:00:00"/>
    <d v="2020-09-14T00:00:00"/>
    <n v="2130"/>
    <n v="3"/>
    <x v="2"/>
    <n v="326"/>
    <n v="2"/>
    <n v="901"/>
    <s v="VIOLATION OF RESTRAINING ORDER"/>
    <s v="0913 2038 0561 0340"/>
    <n v="57"/>
    <s v="M"/>
    <s v="H"/>
    <n v="501"/>
    <s v="SINGLE FAMILY DWELLING"/>
    <m/>
    <m/>
    <s v="IC"/>
    <s v="Invest Cont"/>
    <n v="901"/>
    <m/>
    <m/>
    <m/>
    <s v="2600 S  HARVARD                      BL"/>
    <m/>
    <n v="34.032200000000003"/>
    <n v="-118.30670000000001"/>
    <n v="0"/>
  </r>
  <r>
    <n v="200318166"/>
    <d v="2020-10-01T00:00:00"/>
    <d v="2020-10-01T00:00:00"/>
    <n v="900"/>
    <n v="3"/>
    <x v="2"/>
    <n v="396"/>
    <n v="2"/>
    <n v="740"/>
    <s v="VANDALISM - FELONY ($400 &amp; OVER, ALL CHURCH VANDALISMS)"/>
    <s v="2000 1814 0329 0319 1307 1300 1309 0913"/>
    <n v="34"/>
    <s v="M"/>
    <s v="B"/>
    <n v="122"/>
    <s v="VEHICLE, PASSENGER/TRUCK"/>
    <n v="500"/>
    <s v="UNKNOWN WEAPON/OTHER WEAPON"/>
    <s v="IC"/>
    <s v="Invest Cont"/>
    <n v="740"/>
    <m/>
    <m/>
    <m/>
    <s v="800 W  43RD                         ST"/>
    <m/>
    <n v="34.005499999999998"/>
    <n v="-118.2894"/>
    <n v="0"/>
  </r>
  <r>
    <n v="200914883"/>
    <d v="2020-09-19T00:00:00"/>
    <d v="2020-09-18T00:00:00"/>
    <n v="2110"/>
    <n v="9"/>
    <x v="3"/>
    <n v="914"/>
    <n v="2"/>
    <n v="624"/>
    <s v="BATTERY - SIMPLE ASSAULT"/>
    <n v="416"/>
    <n v="40"/>
    <s v="F"/>
    <s v="B"/>
    <n v="502"/>
    <s v="MULTI-UNIT DWELLING (APARTMENT, DUPLEX, ETC)"/>
    <n v="400"/>
    <s v="STRONG-ARM (HANDS, FIST, FEET OR BODILY FORCE)"/>
    <s v="IC"/>
    <s v="Invest Cont"/>
    <n v="624"/>
    <m/>
    <m/>
    <m/>
    <s v="14600    VANOWEN                      ST"/>
    <m/>
    <n v="34.197600000000001"/>
    <n v="-118.45740000000001"/>
    <n v="0"/>
  </r>
  <r>
    <n v="201221350"/>
    <d v="2020-09-25T00:00:00"/>
    <d v="2020-09-25T00:00:00"/>
    <n v="30"/>
    <n v="12"/>
    <x v="8"/>
    <n v="1249"/>
    <n v="2"/>
    <n v="626"/>
    <s v="INTIMATE PARTNER - SIMPLE ASSAULT"/>
    <s v="2000 0416 1814 0448 0419 1813"/>
    <n v="26"/>
    <s v="F"/>
    <s v="H"/>
    <n v="501"/>
    <s v="SINGLE FAMILY DWELLING"/>
    <n v="400"/>
    <s v="STRONG-ARM (HANDS, FIST, FEET OR BODILY FORCE)"/>
    <s v="AA"/>
    <s v="Adult Arrest"/>
    <n v="626"/>
    <m/>
    <m/>
    <m/>
    <s v="6900 S  FIGUEROA                     ST"/>
    <m/>
    <n v="33.976900000000001"/>
    <n v="-118.28270000000001"/>
    <n v="1"/>
  </r>
  <r>
    <n v="200717221"/>
    <d v="2020-12-18T00:00:00"/>
    <d v="2020-12-17T00:00:00"/>
    <n v="2210"/>
    <n v="7"/>
    <x v="0"/>
    <n v="743"/>
    <n v="1"/>
    <n v="210"/>
    <s v="ROBBERY"/>
    <s v="0416 0344"/>
    <n v="58"/>
    <s v="M"/>
    <s v="H"/>
    <n v="101"/>
    <s v="STREET"/>
    <n v="305"/>
    <s v="FIXED OBJECT"/>
    <s v="IC"/>
    <s v="Invest Cont"/>
    <n v="210"/>
    <m/>
    <m/>
    <m/>
    <s v="8TH"/>
    <s v="RIDGELEY"/>
    <n v="34.059199999999997"/>
    <n v="-118.3575"/>
    <n v="0"/>
  </r>
  <r>
    <n v="200206908"/>
    <d v="2020-02-26T00:00:00"/>
    <d v="2020-02-25T00:00:00"/>
    <n v="1500"/>
    <n v="2"/>
    <x v="5"/>
    <n v="281"/>
    <n v="2"/>
    <n v="627"/>
    <s v="CHILD ABUSE (PHYSICAL) - SIMPLE ASSAULT"/>
    <s v="0913 1251 1258 0416 0556"/>
    <n v="7"/>
    <s v="M"/>
    <s v="H"/>
    <n v="502"/>
    <s v="MULTI-UNIT DWELLING (APARTMENT, DUPLEX, ETC)"/>
    <n v="301"/>
    <s v="BELT FLAILING INSTRUMENT/CHAIN"/>
    <s v="AO"/>
    <s v="Adult Other"/>
    <n v="627"/>
    <m/>
    <m/>
    <m/>
    <s v="1200 S  LAKE                         ST"/>
    <m/>
    <n v="34.049300000000002"/>
    <n v="-118.28279999999999"/>
    <n v="0"/>
  </r>
  <r>
    <n v="200316325"/>
    <d v="2020-08-26T00:00:00"/>
    <d v="2020-08-25T00:00:00"/>
    <n v="1200"/>
    <n v="3"/>
    <x v="2"/>
    <n v="361"/>
    <n v="1"/>
    <n v="420"/>
    <s v="THEFT FROM MOTOR VEHICLE - PETTY ($950 &amp; UNDER)"/>
    <m/>
    <n v="0"/>
    <m/>
    <m/>
    <n v="108"/>
    <s v="PARKING LOT"/>
    <m/>
    <m/>
    <s v="IC"/>
    <s v="Invest Cont"/>
    <n v="420"/>
    <m/>
    <m/>
    <m/>
    <s v="4000    NICOLET                      AV"/>
    <m/>
    <n v="34.017099999999999"/>
    <n v="-118.3531"/>
    <n v="0"/>
  </r>
  <r>
    <n v="201212547"/>
    <d v="2020-05-09T00:00:00"/>
    <d v="2020-05-09T00:00:00"/>
    <n v="2015"/>
    <n v="12"/>
    <x v="8"/>
    <n v="1265"/>
    <n v="2"/>
    <n v="946"/>
    <s v="OTHER MISCELLANEOUS CRIME"/>
    <s v="2021 0603 0913"/>
    <n v="33"/>
    <s v="M"/>
    <s v="B"/>
    <n v="518"/>
    <s v="TRANSITIONAL HOUSING/HALFWAY HOUSE"/>
    <m/>
    <m/>
    <s v="IC"/>
    <s v="Invest Cont"/>
    <n v="946"/>
    <m/>
    <m/>
    <m/>
    <s v="8400 S  NORMANDIE                    AV"/>
    <m/>
    <n v="33.962499999999999"/>
    <n v="-118.30029999999999"/>
    <n v="0"/>
  </r>
  <r>
    <n v="200516940"/>
    <d v="2020-11-20T00:00:00"/>
    <d v="2020-11-20T00:00:00"/>
    <n v="2100"/>
    <n v="5"/>
    <x v="10"/>
    <n v="526"/>
    <n v="2"/>
    <n v="626"/>
    <s v="INTIMATE PARTNER - SIMPLE ASSAULT"/>
    <s v="0329 0444 0448 1813 2000 0913"/>
    <n v="25"/>
    <s v="F"/>
    <s v="H"/>
    <n v="501"/>
    <s v="SINGLE FAMILY DWELLING"/>
    <n v="400"/>
    <s v="STRONG-ARM (HANDS, FIST, FEET OR BODILY FORCE)"/>
    <s v="AA"/>
    <s v="Adult Arrest"/>
    <n v="626"/>
    <m/>
    <m/>
    <m/>
    <s v="300 W  OPP                          ST"/>
    <m/>
    <n v="33.782699999999998"/>
    <n v="-118.2662"/>
    <n v="1"/>
  </r>
  <r>
    <n v="200506139"/>
    <d v="2020-02-20T00:00:00"/>
    <d v="2020-01-22T00:00:00"/>
    <n v="1"/>
    <n v="5"/>
    <x v="10"/>
    <n v="585"/>
    <n v="2"/>
    <n v="649"/>
    <s v="DOCUMENT FORGERY / STOLEN FELONY"/>
    <s v="0923 1822"/>
    <n v="29"/>
    <s v="F"/>
    <s v="W"/>
    <n v="502"/>
    <s v="MULTI-UNIT DWELLING (APARTMENT, DUPLEX, ETC)"/>
    <m/>
    <m/>
    <s v="IC"/>
    <s v="Invest Cont"/>
    <n v="649"/>
    <m/>
    <m/>
    <m/>
    <s v="700 W  19TH                         ST"/>
    <m/>
    <n v="33.726999999999997"/>
    <n v="-118.2924"/>
    <n v="0"/>
  </r>
  <r>
    <n v="201007556"/>
    <d v="2020-03-26T00:00:00"/>
    <d v="2020-03-20T00:00:00"/>
    <n v="1700"/>
    <n v="10"/>
    <x v="11"/>
    <n v="1018"/>
    <n v="1"/>
    <n v="310"/>
    <s v="BURGLARY"/>
    <s v="0344 9999 1822 1275"/>
    <n v="0"/>
    <s v="M"/>
    <s v="W"/>
    <n v="702"/>
    <s v="OFFICE BUILDING/OFFICE"/>
    <m/>
    <m/>
    <s v="IC"/>
    <s v="Invest Cont"/>
    <n v="310"/>
    <m/>
    <m/>
    <m/>
    <s v="7600    GLORIA                       AV"/>
    <m/>
    <n v="34.208500000000001"/>
    <n v="-118.47929999999999"/>
    <n v="0"/>
  </r>
  <r>
    <n v="200411542"/>
    <d v="2020-08-07T00:00:00"/>
    <d v="2020-08-07T00:00:00"/>
    <n v="430"/>
    <n v="4"/>
    <x v="4"/>
    <n v="418"/>
    <n v="2"/>
    <n v="740"/>
    <s v="VANDALISM - FELONY ($400 &amp; OVER, ALL CHURCH VANDALISMS)"/>
    <s v="0329 1202"/>
    <n v="67"/>
    <s v="F"/>
    <s v="H"/>
    <n v="501"/>
    <s v="SINGLE FAMILY DWELLING"/>
    <m/>
    <m/>
    <s v="IC"/>
    <s v="Invest Cont"/>
    <n v="740"/>
    <m/>
    <m/>
    <m/>
    <s v="4600    HARRIMAN                     AV"/>
    <m/>
    <n v="34.0976"/>
    <n v="-118.1785"/>
    <n v="0"/>
  </r>
  <r>
    <n v="200708139"/>
    <d v="2020-04-09T00:00:00"/>
    <d v="2020-04-09T00:00:00"/>
    <n v="1700"/>
    <n v="7"/>
    <x v="0"/>
    <n v="777"/>
    <n v="2"/>
    <n v="649"/>
    <s v="DOCUMENT FORGERY / STOLEN FELONY"/>
    <n v="1501"/>
    <n v="0"/>
    <s v="F"/>
    <s v="H"/>
    <n v="210"/>
    <s v="RESTAURANT/FAST FOOD"/>
    <m/>
    <m/>
    <s v="IC"/>
    <s v="Invest Cont"/>
    <n v="649"/>
    <m/>
    <m/>
    <m/>
    <s v="1600    CRENSHAW                     BL"/>
    <m/>
    <n v="34.042900000000003"/>
    <n v="-118.3329"/>
    <n v="0"/>
  </r>
  <r>
    <n v="200909544"/>
    <d v="2020-05-10T00:00:00"/>
    <d v="2020-05-10T00:00:00"/>
    <n v="300"/>
    <n v="9"/>
    <x v="3"/>
    <n v="939"/>
    <n v="1"/>
    <n v="420"/>
    <s v="THEFT FROM MOTOR VEHICLE - PETTY ($950 &amp; UNDER)"/>
    <s v="0344 1822 0342 0209 1309"/>
    <n v="30"/>
    <s v="M"/>
    <s v="W"/>
    <n v="104"/>
    <s v="DRIVEWAY"/>
    <m/>
    <m/>
    <s v="IC"/>
    <s v="Invest Cont"/>
    <n v="420"/>
    <m/>
    <m/>
    <m/>
    <s v="5500    WORSTER                      AV"/>
    <m/>
    <n v="34.178100000000001"/>
    <n v="-118.4179"/>
    <n v="0"/>
  </r>
  <r>
    <n v="201225715"/>
    <d v="2020-12-03T00:00:00"/>
    <d v="2020-12-03T00:00:00"/>
    <n v="2230"/>
    <n v="12"/>
    <x v="8"/>
    <n v="1235"/>
    <n v="2"/>
    <n v="624"/>
    <s v="BATTERY - SIMPLE ASSAULT"/>
    <s v="0447 0913 0416"/>
    <n v="63"/>
    <s v="F"/>
    <s v="B"/>
    <n v="514"/>
    <s v="GROUP HOME"/>
    <n v="500"/>
    <s v="UNKNOWN WEAPON/OTHER WEAPON"/>
    <s v="IC"/>
    <s v="Invest Cont"/>
    <n v="624"/>
    <m/>
    <m/>
    <m/>
    <s v="1200 W  59TH                         PL"/>
    <m/>
    <n v="33.986699999999999"/>
    <n v="-118.29649999999999"/>
    <n v="0"/>
  </r>
  <r>
    <n v="200317977"/>
    <d v="2020-09-28T00:00:00"/>
    <d v="2020-09-25T00:00:00"/>
    <n v="1500"/>
    <n v="3"/>
    <x v="2"/>
    <n v="358"/>
    <n v="1"/>
    <n v="310"/>
    <s v="BURGLARY"/>
    <s v="1822 1601"/>
    <n v="19"/>
    <s v="X"/>
    <s v="X"/>
    <n v="508"/>
    <s v="FRAT HOUSE/SORORITY/DORMITORY"/>
    <m/>
    <m/>
    <s v="AA"/>
    <s v="Adult Arrest"/>
    <n v="310"/>
    <m/>
    <m/>
    <m/>
    <s v="3700    MCCLINTOCK                   AV"/>
    <m/>
    <n v="34.019300000000001"/>
    <n v="-118.2908"/>
    <n v="1"/>
  </r>
  <r>
    <n v="200504956"/>
    <d v="2020-01-23T00:00:00"/>
    <d v="2020-01-23T00:00:00"/>
    <n v="210"/>
    <n v="5"/>
    <x v="10"/>
    <n v="562"/>
    <n v="1"/>
    <n v="330"/>
    <s v="BURGLARY FROM VEHICLE"/>
    <s v="1606 0913 0344 1300 1402"/>
    <n v="55"/>
    <s v="M"/>
    <s v="W"/>
    <n v="101"/>
    <s v="STREET"/>
    <m/>
    <m/>
    <s v="AO"/>
    <s v="Adult Other"/>
    <n v="330"/>
    <n v="998"/>
    <m/>
    <m/>
    <s v="1200    AVERILL                      AV"/>
    <m/>
    <n v="33.733400000000003"/>
    <n v="-118.3078"/>
    <n v="0"/>
  </r>
  <r>
    <n v="200100630"/>
    <d v="2020-02-25T00:00:00"/>
    <d v="2020-02-25T00:00:00"/>
    <n v="2250"/>
    <n v="1"/>
    <x v="1"/>
    <n v="155"/>
    <n v="2"/>
    <n v="623"/>
    <s v="BATTERY POLICE (SIMPLE)"/>
    <s v="1212 0401 2004 1414"/>
    <n v="25"/>
    <s v="M"/>
    <s v="B"/>
    <n v="102"/>
    <s v="SIDEWALK"/>
    <n v="400"/>
    <s v="STRONG-ARM (HANDS, FIST, FEET OR BODILY FORCE)"/>
    <s v="AA"/>
    <s v="Adult Arrest"/>
    <n v="623"/>
    <m/>
    <m/>
    <m/>
    <s v="6TH                          ST"/>
    <s v="MAPLE"/>
    <n v="34.043900000000001"/>
    <n v="-118.2479"/>
    <n v="1"/>
  </r>
  <r>
    <n v="200604143"/>
    <d v="2020-01-05T00:00:00"/>
    <d v="2020-01-04T00:00:00"/>
    <n v="2100"/>
    <n v="6"/>
    <x v="9"/>
    <n v="666"/>
    <n v="1"/>
    <n v="510"/>
    <s v="VEHICLE - STOLEN"/>
    <m/>
    <n v="0"/>
    <m/>
    <m/>
    <n v="101"/>
    <s v="STREET"/>
    <m/>
    <m/>
    <s v="IC"/>
    <s v="Invest Cont"/>
    <n v="510"/>
    <m/>
    <m/>
    <m/>
    <s v="6200    LA MIRADA                    AV"/>
    <m/>
    <n v="34.093499999999999"/>
    <n v="-118.3245"/>
    <n v="0"/>
  </r>
  <r>
    <n v="200512821"/>
    <d v="2020-08-10T00:00:00"/>
    <d v="2020-08-09T00:00:00"/>
    <n v="1400"/>
    <n v="5"/>
    <x v="10"/>
    <n v="583"/>
    <n v="1"/>
    <n v="510"/>
    <s v="VEHICLE - STOLEN"/>
    <m/>
    <n v="0"/>
    <m/>
    <m/>
    <n v="108"/>
    <s v="PARKING LOT"/>
    <m/>
    <m/>
    <s v="IC"/>
    <s v="Invest Cont"/>
    <n v="510"/>
    <m/>
    <m/>
    <m/>
    <s v="2400 S  WESTERN                      AV"/>
    <m/>
    <n v="33.723199999999999"/>
    <n v="-118.3126"/>
    <n v="0"/>
  </r>
  <r>
    <n v="200812917"/>
    <d v="2020-08-12T00:00:00"/>
    <d v="2020-08-11T00:00:00"/>
    <n v="1600"/>
    <n v="8"/>
    <x v="12"/>
    <n v="813"/>
    <n v="2"/>
    <n v="930"/>
    <s v="CRIMINAL THREATS - NO WEAPON DISPLAYED"/>
    <s v="1822 1814"/>
    <n v="20"/>
    <s v="F"/>
    <s v="W"/>
    <n v="501"/>
    <s v="SINGLE FAMILY DWELLING"/>
    <n v="511"/>
    <s v="VERBAL THREAT"/>
    <s v="AO"/>
    <s v="Adult Other"/>
    <n v="930"/>
    <m/>
    <m/>
    <m/>
    <s v="700 N  TIGERTAIL                    RD"/>
    <m/>
    <n v="34.073599999999999"/>
    <n v="-118.4819"/>
    <n v="0"/>
  </r>
  <r>
    <n v="200917352"/>
    <d v="2020-11-17T00:00:00"/>
    <d v="2020-11-16T00:00:00"/>
    <n v="1700"/>
    <n v="9"/>
    <x v="3"/>
    <n v="923"/>
    <n v="1"/>
    <n v="230"/>
    <s v="ASSAULT WITH DEADLY WEAPON, AGGRAVATED ASSAULT"/>
    <s v="2033 1822 0411"/>
    <n v="18"/>
    <s v="M"/>
    <s v="H"/>
    <n v="102"/>
    <s v="SIDEWALK"/>
    <n v="223"/>
    <s v="UNKNOWN TYPE CUTTING INSTRUMENT"/>
    <s v="IC"/>
    <s v="Invest Cont"/>
    <n v="230"/>
    <m/>
    <m/>
    <m/>
    <s v="15000    VICTORY                      BL"/>
    <m/>
    <n v="34.190300000000001"/>
    <n v="-118.45740000000001"/>
    <n v="0"/>
  </r>
  <r>
    <n v="200913001"/>
    <d v="2020-08-01T00:00:00"/>
    <d v="2020-07-30T00:00:00"/>
    <n v="1800"/>
    <n v="9"/>
    <x v="3"/>
    <n v="933"/>
    <n v="1"/>
    <n v="330"/>
    <s v="BURGLARY FROM VEHICLE"/>
    <s v="1300 0344 0358"/>
    <n v="46"/>
    <s v="F"/>
    <s v="O"/>
    <n v="123"/>
    <s v="PARKING UNDERGROUND/BUILDING"/>
    <m/>
    <m/>
    <s v="IC"/>
    <s v="Invest Cont"/>
    <n v="330"/>
    <m/>
    <m/>
    <m/>
    <s v="14600    ERWIN                        ST"/>
    <m/>
    <n v="34.183599999999998"/>
    <n v="-118.45310000000001"/>
    <n v="0"/>
  </r>
  <r>
    <n v="200110908"/>
    <d v="2020-04-24T00:00:00"/>
    <d v="2020-04-24T00:00:00"/>
    <n v="105"/>
    <n v="1"/>
    <x v="1"/>
    <n v="118"/>
    <n v="2"/>
    <n v="745"/>
    <s v="VANDALISM - MISDEAMEANOR ($399 OR UNDER)"/>
    <s v="0329 1822 1202"/>
    <n v="84"/>
    <s v="F"/>
    <s v="H"/>
    <n v="502"/>
    <s v="MULTI-UNIT DWELLING (APARTMENT, DUPLEX, ETC)"/>
    <m/>
    <m/>
    <s v="IC"/>
    <s v="Invest Cont"/>
    <n v="745"/>
    <m/>
    <m/>
    <m/>
    <s v="200    LEROY                        ST"/>
    <m/>
    <n v="34.064900000000002"/>
    <n v="-118.2289"/>
    <n v="0"/>
  </r>
  <r>
    <n v="200504814"/>
    <d v="2020-01-19T00:00:00"/>
    <d v="2020-01-19T00:00:00"/>
    <n v="2000"/>
    <n v="5"/>
    <x v="10"/>
    <n v="558"/>
    <n v="1"/>
    <n v="251"/>
    <s v="SHOTS FIRED AT INHABITED DWELLING"/>
    <s v="1100 1822"/>
    <n v="0"/>
    <s v="X"/>
    <s v="X"/>
    <n v="502"/>
    <s v="MULTI-UNIT DWELLING (APARTMENT, DUPLEX, ETC)"/>
    <n v="106"/>
    <s v="UNKNOWN FIREARM"/>
    <s v="IC"/>
    <s v="Invest Cont"/>
    <n v="251"/>
    <m/>
    <m/>
    <m/>
    <s v="600 N  HARBOR                       BL"/>
    <m/>
    <n v="33.7485"/>
    <n v="-118.2803"/>
    <n v="0"/>
  </r>
  <r>
    <n v="201207317"/>
    <d v="2020-02-16T00:00:00"/>
    <d v="2020-01-25T00:00:00"/>
    <n v="1600"/>
    <n v="12"/>
    <x v="8"/>
    <n v="1266"/>
    <n v="1"/>
    <n v="310"/>
    <s v="BURGLARY"/>
    <s v="1603 0344 1202"/>
    <n v="61"/>
    <s v="F"/>
    <s v="B"/>
    <n v="501"/>
    <s v="SINGLE FAMILY DWELLING"/>
    <m/>
    <m/>
    <s v="IC"/>
    <s v="Invest Cont"/>
    <n v="310"/>
    <m/>
    <m/>
    <m/>
    <s v="900 W  79TH                         ST"/>
    <m/>
    <n v="33.967799999999997"/>
    <n v="-118.2893"/>
    <n v="0"/>
  </r>
  <r>
    <n v="200407140"/>
    <d v="2020-03-20T00:00:00"/>
    <d v="2020-03-20T00:00:00"/>
    <n v="32"/>
    <n v="4"/>
    <x v="4"/>
    <n v="448"/>
    <n v="2"/>
    <n v="888"/>
    <s v="TRESPASSING"/>
    <n v="2004"/>
    <n v="41"/>
    <s v="F"/>
    <s v="H"/>
    <n v="108"/>
    <s v="PARKING LOT"/>
    <m/>
    <m/>
    <s v="IC"/>
    <s v="Invest Cont"/>
    <n v="888"/>
    <m/>
    <m/>
    <m/>
    <s v="1400    MURCHISON                    ST"/>
    <m/>
    <n v="34.057899999999997"/>
    <n v="-118.1968"/>
    <n v="0"/>
  </r>
  <r>
    <n v="200615449"/>
    <d v="2020-09-15T00:00:00"/>
    <d v="2020-09-15T00:00:00"/>
    <n v="2030"/>
    <n v="6"/>
    <x v="9"/>
    <n v="669"/>
    <n v="1"/>
    <n v="761"/>
    <s v="BRANDISH WEAPON"/>
    <s v="0334 1402 1822"/>
    <n v="41"/>
    <s v="M"/>
    <s v="H"/>
    <n v="102"/>
    <s v="SIDEWALK"/>
    <n v="207"/>
    <s v="OTHER KNIFE"/>
    <s v="AO"/>
    <s v="Adult Other"/>
    <n v="761"/>
    <m/>
    <m/>
    <m/>
    <s v="5100    SANTA MONICA                 BL"/>
    <m/>
    <n v="34.0929"/>
    <n v="-118.3048"/>
    <n v="0"/>
  </r>
  <r>
    <n v="200512872"/>
    <d v="2020-08-11T00:00:00"/>
    <d v="2020-08-11T00:00:00"/>
    <n v="1700"/>
    <n v="5"/>
    <x v="10"/>
    <n v="517"/>
    <n v="2"/>
    <n v="740"/>
    <s v="VANDALISM - FELONY ($400 &amp; OVER, ALL CHURCH VANDALISMS)"/>
    <s v="1300 0329 0202"/>
    <n v="0"/>
    <s v="X"/>
    <s v="X"/>
    <n v="122"/>
    <s v="VEHICLE, PASSENGER/TRUCK"/>
    <m/>
    <m/>
    <s v="IC"/>
    <s v="Invest Cont"/>
    <n v="740"/>
    <m/>
    <m/>
    <m/>
    <s v="OPP"/>
    <s v="AVALON"/>
    <n v="33.783000000000001"/>
    <n v="-118.262"/>
    <n v="0"/>
  </r>
  <r>
    <n v="200209007"/>
    <d v="2020-04-15T00:00:00"/>
    <d v="2020-04-15T00:00:00"/>
    <n v="2015"/>
    <n v="2"/>
    <x v="5"/>
    <n v="248"/>
    <n v="2"/>
    <n v="624"/>
    <s v="BATTERY - SIMPLE ASSAULT"/>
    <s v="1822 1257 0400 0429"/>
    <n v="2"/>
    <s v="M"/>
    <s v="B"/>
    <n v="502"/>
    <s v="MULTI-UNIT DWELLING (APARTMENT, DUPLEX, ETC)"/>
    <n v="400"/>
    <s v="STRONG-ARM (HANDS, FIST, FEET OR BODILY FORCE)"/>
    <s v="IC"/>
    <s v="Invest Cont"/>
    <n v="624"/>
    <m/>
    <m/>
    <m/>
    <s v="300    COLUMBIA                     AV"/>
    <m/>
    <n v="34.059399999999997"/>
    <n v="-118.26439999999999"/>
    <n v="0"/>
  </r>
  <r>
    <n v="200706585"/>
    <d v="2020-02-23T00:00:00"/>
    <d v="2020-02-23T00:00:00"/>
    <n v="115"/>
    <n v="7"/>
    <x v="0"/>
    <n v="702"/>
    <n v="1"/>
    <n v="310"/>
    <s v="BURGLARY"/>
    <s v="0344 1609"/>
    <n v="37"/>
    <s v="M"/>
    <s v="W"/>
    <n v="501"/>
    <s v="SINGLE FAMILY DWELLING"/>
    <m/>
    <m/>
    <s v="IC"/>
    <s v="Invest Cont"/>
    <n v="310"/>
    <m/>
    <m/>
    <m/>
    <s v="800 N  CURSON                       AV"/>
    <m/>
    <n v="34.0854"/>
    <n v="-118.3553"/>
    <n v="0"/>
  </r>
  <r>
    <n v="201226451"/>
    <d v="2020-12-15T00:00:00"/>
    <d v="2020-12-15T00:00:00"/>
    <n v="755"/>
    <n v="12"/>
    <x v="8"/>
    <n v="1269"/>
    <n v="1"/>
    <n v="230"/>
    <s v="ASSAULT WITH DEADLY WEAPON, AGGRAVATED ASSAULT"/>
    <s v="1100 1402 1407 0430 1822 1309 0906"/>
    <n v="21"/>
    <s v="M"/>
    <s v="B"/>
    <n v="101"/>
    <s v="STREET"/>
    <n v="102"/>
    <s v="HAND GUN"/>
    <s v="IC"/>
    <s v="Invest Cont"/>
    <n v="230"/>
    <m/>
    <m/>
    <m/>
    <s v="400 E  82ND                         ST"/>
    <m/>
    <n v="33.964599999999997"/>
    <n v="-118.26730000000001"/>
    <n v="0"/>
  </r>
  <r>
    <n v="201111909"/>
    <d v="2020-07-28T00:00:00"/>
    <d v="2020-07-27T00:00:00"/>
    <n v="1500"/>
    <n v="11"/>
    <x v="7"/>
    <n v="1124"/>
    <n v="1"/>
    <n v="510"/>
    <s v="VEHICLE - STOLEN"/>
    <m/>
    <n v="0"/>
    <m/>
    <m/>
    <n v="101"/>
    <s v="STREET"/>
    <m/>
    <m/>
    <s v="IC"/>
    <s v="Invest Cont"/>
    <n v="510"/>
    <m/>
    <m/>
    <m/>
    <s v="3000 W  AVENUE 34"/>
    <m/>
    <n v="34.1173"/>
    <n v="-118.2389"/>
    <n v="0"/>
  </r>
  <r>
    <n v="200618587"/>
    <d v="2020-11-27T00:00:00"/>
    <d v="2020-11-26T00:00:00"/>
    <n v="1700"/>
    <n v="6"/>
    <x v="9"/>
    <n v="676"/>
    <n v="2"/>
    <n v="624"/>
    <s v="BATTERY - SIMPLE ASSAULT"/>
    <s v="0400 0416"/>
    <n v="39"/>
    <s v="M"/>
    <s v="H"/>
    <n v="102"/>
    <s v="SIDEWALK"/>
    <n v="400"/>
    <s v="STRONG-ARM (HANDS, FIST, FEET OR BODILY FORCE)"/>
    <s v="IC"/>
    <s v="Invest Cont"/>
    <n v="624"/>
    <m/>
    <m/>
    <m/>
    <s v="700    VINE                         ST"/>
    <m/>
    <n v="34.083500000000001"/>
    <n v="-118.3266"/>
    <n v="0"/>
  </r>
  <r>
    <n v="201224115"/>
    <d v="2020-11-07T00:00:00"/>
    <d v="2020-11-07T00:00:00"/>
    <n v="2200"/>
    <n v="12"/>
    <x v="8"/>
    <n v="1249"/>
    <n v="2"/>
    <n v="626"/>
    <s v="INTIMATE PARTNER - SIMPLE ASSAULT"/>
    <s v="0913 1814 2000 0400 0416 0429 0444"/>
    <n v="22"/>
    <s v="F"/>
    <s v="H"/>
    <n v="501"/>
    <s v="SINGLE FAMILY DWELLING"/>
    <n v="400"/>
    <s v="STRONG-ARM (HANDS, FIST, FEET OR BODILY FORCE)"/>
    <s v="IC"/>
    <s v="Invest Cont"/>
    <n v="626"/>
    <m/>
    <m/>
    <m/>
    <s v="6500 S  FIGUEROA                     ST"/>
    <m/>
    <n v="33.9803"/>
    <n v="-118.28270000000001"/>
    <n v="0"/>
  </r>
  <r>
    <n v="200709084"/>
    <d v="2020-05-10T00:00:00"/>
    <d v="2020-05-09T00:00:00"/>
    <n v="1200"/>
    <n v="7"/>
    <x v="0"/>
    <n v="742"/>
    <n v="1"/>
    <n v="440"/>
    <s v="THEFT PLAIN - PETTY ($950 &amp; UNDER)"/>
    <n v="344"/>
    <n v="37"/>
    <s v="F"/>
    <s v="B"/>
    <n v="101"/>
    <s v="STREET"/>
    <m/>
    <m/>
    <s v="IC"/>
    <s v="Invest Cont"/>
    <n v="440"/>
    <m/>
    <m/>
    <m/>
    <s v="6300    WILSHIRE                     BL"/>
    <m/>
    <n v="34.063400000000001"/>
    <n v="-118.3655"/>
    <n v="0"/>
  </r>
  <r>
    <n v="200619808"/>
    <d v="2020-12-30T00:00:00"/>
    <d v="2020-12-29T00:00:00"/>
    <n v="2200"/>
    <n v="6"/>
    <x v="9"/>
    <n v="656"/>
    <n v="1"/>
    <n v="510"/>
    <s v="VEHICLE - STOLEN"/>
    <m/>
    <n v="0"/>
    <m/>
    <m/>
    <n v="101"/>
    <s v="STREET"/>
    <m/>
    <m/>
    <s v="IC"/>
    <s v="Invest Cont"/>
    <n v="510"/>
    <m/>
    <m/>
    <m/>
    <s v="5900    BARTON                       AV"/>
    <m/>
    <n v="34.088000000000001"/>
    <n v="-118.3223"/>
    <n v="0"/>
  </r>
  <r>
    <n v="201007362"/>
    <d v="2020-03-18T00:00:00"/>
    <d v="2020-03-17T00:00:00"/>
    <n v="2000"/>
    <n v="10"/>
    <x v="11"/>
    <n v="1017"/>
    <n v="1"/>
    <n v="420"/>
    <s v="THEFT FROM MOTOR VEHICLE - PETTY ($950 &amp; UNDER)"/>
    <s v="0344 1822"/>
    <n v="46"/>
    <s v="M"/>
    <s v="W"/>
    <n v="101"/>
    <s v="STREET"/>
    <m/>
    <m/>
    <s v="AO"/>
    <s v="Adult Other"/>
    <n v="420"/>
    <m/>
    <m/>
    <m/>
    <s v="16900    WYANDOTTE                    ST"/>
    <m/>
    <n v="34.203000000000003"/>
    <n v="-118.5033"/>
    <n v="0"/>
  </r>
  <r>
    <n v="200414127"/>
    <d v="2020-10-22T00:00:00"/>
    <d v="2020-10-22T00:00:00"/>
    <n v="510"/>
    <n v="4"/>
    <x v="4"/>
    <n v="448"/>
    <n v="1"/>
    <n v="230"/>
    <s v="ASSAULT WITH DEADLY WEAPON, AGGRAVATED ASSAULT"/>
    <s v="0334 0445 0416 1822"/>
    <n v="36"/>
    <s v="M"/>
    <s v="H"/>
    <n v="502"/>
    <s v="MULTI-UNIT DWELLING (APARTMENT, DUPLEX, ETC)"/>
    <n v="207"/>
    <s v="OTHER KNIFE"/>
    <s v="IC"/>
    <s v="Invest Cont"/>
    <n v="230"/>
    <m/>
    <m/>
    <m/>
    <s v="1500 N  INDIANA                      ST"/>
    <m/>
    <n v="34.059100000000001"/>
    <n v="-118.1965"/>
    <n v="0"/>
  </r>
  <r>
    <n v="200206194"/>
    <d v="2020-02-13T00:00:00"/>
    <d v="2020-02-12T00:00:00"/>
    <n v="1630"/>
    <n v="2"/>
    <x v="5"/>
    <n v="212"/>
    <n v="1"/>
    <n v="230"/>
    <s v="ASSAULT WITH DEADLY WEAPON, AGGRAVATED ASSAULT"/>
    <s v="1202 2021 0602 0562 0444 0429 0913"/>
    <n v="94"/>
    <s v="F"/>
    <s v="H"/>
    <n v="502"/>
    <s v="MULTI-UNIT DWELLING (APARTMENT, DUPLEX, ETC)"/>
    <n v="400"/>
    <s v="STRONG-ARM (HANDS, FIST, FEET OR BODILY FORCE)"/>
    <s v="AO"/>
    <s v="Adult Other"/>
    <n v="230"/>
    <m/>
    <m/>
    <m/>
    <s v="600 N  COMMONWEALTH                 AV"/>
    <m/>
    <n v="34.081800000000001"/>
    <n v="-118.2856"/>
    <n v="0"/>
  </r>
  <r>
    <n v="200212277"/>
    <d v="2020-07-07T00:00:00"/>
    <d v="2020-07-01T00:00:00"/>
    <n v="1900"/>
    <n v="2"/>
    <x v="5"/>
    <n v="238"/>
    <n v="2"/>
    <n v="740"/>
    <s v="VANDALISM - FELONY ($400 &amp; OVER, ALL CHURCH VANDALISMS)"/>
    <s v="0329 1607"/>
    <n v="38"/>
    <s v="M"/>
    <s v="H"/>
    <n v="122"/>
    <s v="VEHICLE, PASSENGER/TRUCK"/>
    <m/>
    <m/>
    <s v="IC"/>
    <s v="Invest Cont"/>
    <n v="740"/>
    <m/>
    <m/>
    <m/>
    <s v="1300 W  COURT                        ST"/>
    <m/>
    <n v="34.064100000000003"/>
    <n v="-118.2568"/>
    <n v="0"/>
  </r>
  <r>
    <n v="200407234"/>
    <d v="2020-03-24T00:00:00"/>
    <d v="2020-01-28T00:00:00"/>
    <n v="1200"/>
    <n v="4"/>
    <x v="4"/>
    <n v="453"/>
    <n v="1"/>
    <n v="440"/>
    <s v="THEFT PLAIN - PETTY ($950 &amp; UNDER)"/>
    <n v="344"/>
    <n v="43"/>
    <s v="F"/>
    <s v="W"/>
    <n v="701"/>
    <s v="HOSPITAL"/>
    <m/>
    <m/>
    <s v="IC"/>
    <s v="Invest Cont"/>
    <n v="440"/>
    <m/>
    <m/>
    <m/>
    <s v="1700 E  CESAR E CHAVEZ               AV"/>
    <m/>
    <n v="34.051200000000001"/>
    <n v="-118.2176"/>
    <n v="0"/>
  </r>
  <r>
    <n v="200914343"/>
    <d v="2020-09-04T00:00:00"/>
    <d v="2020-08-30T00:00:00"/>
    <n v="1030"/>
    <n v="9"/>
    <x v="3"/>
    <n v="915"/>
    <n v="2"/>
    <n v="930"/>
    <s v="CRIMINAL THREATS - NO WEAPON DISPLAYED"/>
    <s v="1912 1906"/>
    <n v="51"/>
    <s v="F"/>
    <s v="B"/>
    <n v="501"/>
    <s v="SINGLE FAMILY DWELLING"/>
    <n v="511"/>
    <s v="VERBAL THREAT"/>
    <s v="AO"/>
    <s v="Adult Other"/>
    <n v="930"/>
    <m/>
    <m/>
    <m/>
    <s v="6900    HAZELTINE                    AV"/>
    <m/>
    <n v="34.197600000000001"/>
    <n v="-118.4443"/>
    <n v="0"/>
  </r>
  <r>
    <n v="201220996"/>
    <d v="2020-09-20T00:00:00"/>
    <d v="2020-09-19T00:00:00"/>
    <n v="1630"/>
    <n v="12"/>
    <x v="8"/>
    <n v="1209"/>
    <n v="1"/>
    <n v="210"/>
    <s v="ROBBERY"/>
    <s v="0419 1240 1311 1822 0342 0344 0330 0916"/>
    <n v="31"/>
    <s v="F"/>
    <s v="H"/>
    <n v="101"/>
    <s v="STREET"/>
    <n v="400"/>
    <s v="STRONG-ARM (HANDS, FIST, FEET OR BODILY FORCE)"/>
    <s v="IC"/>
    <s v="Invest Cont"/>
    <n v="210"/>
    <m/>
    <m/>
    <m/>
    <s v="47TH                         ST"/>
    <s v="FLOWER"/>
    <n v="34.000999999999998"/>
    <n v="-118.28149999999999"/>
    <n v="0"/>
  </r>
  <r>
    <n v="200900710"/>
    <d v="2020-05-24T00:00:00"/>
    <d v="2020-05-24T00:00:00"/>
    <n v="430"/>
    <n v="9"/>
    <x v="3"/>
    <n v="946"/>
    <n v="2"/>
    <n v="354"/>
    <s v="THEFT OF IDENTITY"/>
    <s v="0100 1822 0930"/>
    <n v="32"/>
    <s v="F"/>
    <s v="W"/>
    <n v="501"/>
    <s v="SINGLE FAMILY DWELLING"/>
    <m/>
    <m/>
    <s v="IC"/>
    <s v="Invest Cont"/>
    <n v="354"/>
    <m/>
    <m/>
    <m/>
    <s v="13700    OXNARD                       ST"/>
    <m/>
    <n v="34.179400000000001"/>
    <n v="-118.4312"/>
    <n v="0"/>
  </r>
  <r>
    <n v="200210268"/>
    <d v="2020-05-17T00:00:00"/>
    <d v="2020-05-16T00:00:00"/>
    <n v="2200"/>
    <n v="2"/>
    <x v="5"/>
    <n v="201"/>
    <n v="1"/>
    <n v="420"/>
    <s v="THEFT FROM MOTOR VEHICLE - PETTY ($950 &amp; UNDER)"/>
    <m/>
    <n v="0"/>
    <m/>
    <m/>
    <n v="101"/>
    <s v="STREET"/>
    <m/>
    <m/>
    <s v="IC"/>
    <s v="Invest Cont"/>
    <n v="420"/>
    <m/>
    <m/>
    <m/>
    <s v="900 N  KENMORE                      AV"/>
    <m/>
    <n v="34.088000000000001"/>
    <n v="-118.297"/>
    <n v="0"/>
  </r>
  <r>
    <n v="201006468"/>
    <d v="2020-02-24T00:00:00"/>
    <d v="2020-02-23T00:00:00"/>
    <n v="1911"/>
    <n v="10"/>
    <x v="11"/>
    <n v="1088"/>
    <n v="1"/>
    <n v="310"/>
    <s v="BURGLARY"/>
    <s v="0344 1606 0352 0321 1822"/>
    <n v="35"/>
    <s v="M"/>
    <s v="B"/>
    <n v="501"/>
    <s v="SINGLE FAMILY DWELLING"/>
    <m/>
    <m/>
    <s v="IC"/>
    <s v="Invest Cont"/>
    <n v="310"/>
    <m/>
    <m/>
    <m/>
    <s v="4700    LOUISE                       AV"/>
    <m/>
    <n v="34.154899999999998"/>
    <n v="-118.50920000000001"/>
    <n v="0"/>
  </r>
  <r>
    <n v="200612853"/>
    <d v="2020-07-20T00:00:00"/>
    <d v="2020-07-20T00:00:00"/>
    <n v="900"/>
    <n v="6"/>
    <x v="9"/>
    <n v="636"/>
    <n v="2"/>
    <n v="624"/>
    <s v="BATTERY - SIMPLE ASSAULT"/>
    <s v="2004 0400 0444 0429 1814 1218 2000"/>
    <n v="28"/>
    <s v="F"/>
    <s v="O"/>
    <n v="503"/>
    <s v="HOTEL"/>
    <n v="400"/>
    <s v="STRONG-ARM (HANDS, FIST, FEET OR BODILY FORCE)"/>
    <s v="AO"/>
    <s v="Adult Other"/>
    <n v="624"/>
    <n v="626"/>
    <m/>
    <m/>
    <s v="1800 N  CAHUENGA                     BL"/>
    <m/>
    <n v="34.103900000000003"/>
    <n v="-118.3297"/>
    <n v="0"/>
  </r>
  <r>
    <n v="200317093"/>
    <d v="2020-09-09T00:00:00"/>
    <d v="2020-09-09T00:00:00"/>
    <n v="2330"/>
    <n v="3"/>
    <x v="2"/>
    <n v="338"/>
    <n v="2"/>
    <n v="626"/>
    <s v="INTIMATE PARTNER - SIMPLE ASSAULT"/>
    <s v="0329 0408 0448 0913 1813 1814 2000"/>
    <n v="19"/>
    <s v="F"/>
    <s v="O"/>
    <n v="502"/>
    <s v="MULTI-UNIT DWELLING (APARTMENT, DUPLEX, ETC)"/>
    <n v="400"/>
    <s v="STRONG-ARM (HANDS, FIST, FEET OR BODILY FORCE)"/>
    <s v="IC"/>
    <s v="Invest Cont"/>
    <n v="626"/>
    <m/>
    <m/>
    <m/>
    <s v="1200 W  30TH                         ST"/>
    <m/>
    <n v="34.0274"/>
    <n v="-118.29"/>
    <n v="0"/>
  </r>
  <r>
    <n v="200416136"/>
    <d v="2020-12-21T00:00:00"/>
    <d v="2020-12-21T00:00:00"/>
    <n v="1010"/>
    <n v="4"/>
    <x v="4"/>
    <n v="499"/>
    <n v="1"/>
    <n v="210"/>
    <s v="ROBBERY"/>
    <s v="1822 0342 0344 0302 0334 1309 0355 0326 1100 0450"/>
    <n v="22"/>
    <s v="M"/>
    <s v="H"/>
    <n v="101"/>
    <s v="STREET"/>
    <n v="102"/>
    <s v="HAND GUN"/>
    <s v="IC"/>
    <s v="Invest Cont"/>
    <n v="210"/>
    <m/>
    <m/>
    <m/>
    <s v="1400    MIRASOL                      ST"/>
    <m/>
    <n v="34.017699999999998"/>
    <n v="-118.1995"/>
    <n v="0"/>
  </r>
  <r>
    <n v="201109915"/>
    <d v="2020-05-29T00:00:00"/>
    <d v="2020-05-29T00:00:00"/>
    <n v="2115"/>
    <n v="11"/>
    <x v="7"/>
    <n v="1178"/>
    <n v="2"/>
    <n v="624"/>
    <s v="BATTERY - SIMPLE ASSAULT"/>
    <s v="0431 0400 0416 0913 0361"/>
    <n v="37"/>
    <s v="M"/>
    <s v="H"/>
    <n v="101"/>
    <s v="STREET"/>
    <n v="400"/>
    <s v="STRONG-ARM (HANDS, FIST, FEET OR BODILY FORCE)"/>
    <s v="IC"/>
    <s v="Invest Cont"/>
    <n v="624"/>
    <m/>
    <m/>
    <m/>
    <s v="3200    GRANADA                      ST"/>
    <m/>
    <n v="34.0959"/>
    <n v="-118.2289"/>
    <n v="0"/>
  </r>
  <r>
    <n v="201308944"/>
    <d v="2020-04-01T00:00:00"/>
    <d v="2020-03-27T00:00:00"/>
    <n v="1000"/>
    <n v="13"/>
    <x v="6"/>
    <n v="1383"/>
    <n v="1"/>
    <n v="330"/>
    <s v="BURGLARY FROM VEHICLE"/>
    <s v="1601 0344 0329"/>
    <n v="34"/>
    <s v="F"/>
    <s v="H"/>
    <n v="101"/>
    <s v="STREET"/>
    <m/>
    <m/>
    <s v="IC"/>
    <s v="Invest Cont"/>
    <n v="330"/>
    <m/>
    <m/>
    <m/>
    <s v="100 W  59TH                         PL"/>
    <m/>
    <n v="33.9861"/>
    <n v="-118.2739"/>
    <n v="0"/>
  </r>
  <r>
    <n v="200314589"/>
    <d v="2020-07-23T00:00:00"/>
    <d v="2020-07-22T00:00:00"/>
    <n v="2200"/>
    <n v="3"/>
    <x v="2"/>
    <n v="395"/>
    <n v="1"/>
    <n v="510"/>
    <s v="VEHICLE - STOLEN"/>
    <m/>
    <n v="0"/>
    <m/>
    <m/>
    <n v="101"/>
    <s v="STREET"/>
    <m/>
    <m/>
    <s v="AA"/>
    <s v="Adult Arrest"/>
    <n v="510"/>
    <m/>
    <m/>
    <m/>
    <s v="1800 W  VERNON                       AV"/>
    <m/>
    <n v="34.007300000000001"/>
    <n v="-118.3108"/>
    <n v="1"/>
  </r>
  <r>
    <n v="200311599"/>
    <d v="2020-05-20T00:00:00"/>
    <d v="2020-05-20T00:00:00"/>
    <n v="630"/>
    <n v="3"/>
    <x v="2"/>
    <n v="398"/>
    <n v="2"/>
    <n v="624"/>
    <s v="BATTERY - SIMPLE ASSAULT"/>
    <s v="1817 0417 0416 1202"/>
    <n v="60"/>
    <s v="M"/>
    <s v="B"/>
    <n v="501"/>
    <s v="SINGLE FAMILY DWELLING"/>
    <n v="400"/>
    <s v="STRONG-ARM (HANDS, FIST, FEET OR BODILY FORCE)"/>
    <s v="AO"/>
    <s v="Adult Other"/>
    <n v="624"/>
    <m/>
    <m/>
    <m/>
    <s v="600 W  42ND                         ST"/>
    <m/>
    <n v="34.007100000000001"/>
    <n v="-118.2842"/>
    <n v="0"/>
  </r>
  <r>
    <n v="200917728"/>
    <d v="2020-11-27T00:00:00"/>
    <d v="2020-11-26T00:00:00"/>
    <n v="1035"/>
    <n v="9"/>
    <x v="3"/>
    <n v="985"/>
    <n v="1"/>
    <n v="442"/>
    <s v="SHOPLIFTING - PETTY THEFT ($950 &amp; UNDER)"/>
    <n v="325"/>
    <n v="0"/>
    <s v="X"/>
    <s v="X"/>
    <n v="402"/>
    <s v="MARKET"/>
    <m/>
    <m/>
    <s v="AA"/>
    <s v="Adult Arrest"/>
    <n v="442"/>
    <m/>
    <m/>
    <m/>
    <s v="4500    VAN NUYS                     BL"/>
    <m/>
    <n v="34.153100000000002"/>
    <n v="-118.4487"/>
    <n v="1"/>
  </r>
  <r>
    <n v="200111798"/>
    <d v="2020-05-17T00:00:00"/>
    <d v="2020-05-16T00:00:00"/>
    <n v="1545"/>
    <n v="1"/>
    <x v="1"/>
    <n v="153"/>
    <n v="1"/>
    <n v="761"/>
    <s v="BRANDISH WEAPON"/>
    <s v="2004 1822 0443 0910 2003 1266 0334"/>
    <n v="25"/>
    <s v="M"/>
    <s v="H"/>
    <n v="902"/>
    <s v="MTA - RED LINE - PERSHING SQUARE"/>
    <n v="200"/>
    <s v="KNIFE WITH BLADE 6INCHES OR LESS"/>
    <s v="IC"/>
    <s v="Invest Cont"/>
    <n v="761"/>
    <m/>
    <m/>
    <m/>
    <s v="5TH"/>
    <s v="HILL"/>
    <n v="34.0488"/>
    <n v="-118.2518"/>
    <n v="0"/>
  </r>
  <r>
    <n v="201207833"/>
    <d v="2020-02-25T00:00:00"/>
    <d v="2020-02-25T00:00:00"/>
    <n v="2100"/>
    <n v="12"/>
    <x v="8"/>
    <n v="1211"/>
    <n v="1"/>
    <n v="230"/>
    <s v="ASSAULT WITH DEADLY WEAPON, AGGRAVATED ASSAULT"/>
    <s v="1822 0400 0411 0906"/>
    <n v="24"/>
    <s v="M"/>
    <s v="B"/>
    <n v="102"/>
    <s v="SIDEWALK"/>
    <n v="223"/>
    <s v="UNKNOWN TYPE CUTTING INSTRUMENT"/>
    <s v="IC"/>
    <s v="Invest Cont"/>
    <n v="230"/>
    <m/>
    <m/>
    <m/>
    <s v="SLAUSON                      AV"/>
    <s v="7TH                          AV"/>
    <n v="33.989100000000001"/>
    <n v="-118.32470000000001"/>
    <n v="0"/>
  </r>
  <r>
    <n v="201012992"/>
    <d v="2020-09-11T00:00:00"/>
    <d v="2020-09-08T00:00:00"/>
    <n v="1230"/>
    <n v="10"/>
    <x v="11"/>
    <n v="1017"/>
    <n v="1"/>
    <n v="440"/>
    <s v="THEFT PLAIN - PETTY ($950 &amp; UNDER)"/>
    <s v="0394 1822 0344"/>
    <n v="44"/>
    <s v="F"/>
    <s v="H"/>
    <n v="501"/>
    <s v="SINGLE FAMILY DWELLING"/>
    <m/>
    <m/>
    <s v="IC"/>
    <s v="Invest Cont"/>
    <n v="440"/>
    <m/>
    <m/>
    <m/>
    <s v="7500    BALBOA                       BL"/>
    <m/>
    <n v="34.206800000000001"/>
    <n v="-118.5013"/>
    <n v="0"/>
  </r>
  <r>
    <n v="200517611"/>
    <d v="2020-12-09T00:00:00"/>
    <d v="2020-12-04T00:00:00"/>
    <n v="2000"/>
    <n v="5"/>
    <x v="10"/>
    <n v="563"/>
    <n v="1"/>
    <n v="510"/>
    <s v="VEHICLE - STOLEN"/>
    <m/>
    <n v="0"/>
    <m/>
    <m/>
    <n v="101"/>
    <s v="STREET"/>
    <m/>
    <m/>
    <s v="IC"/>
    <s v="Invest Cont"/>
    <n v="510"/>
    <m/>
    <m/>
    <m/>
    <s v="900 S  MEYLER                       ST"/>
    <m/>
    <n v="33.732100000000003"/>
    <n v="-118.295"/>
    <n v="0"/>
  </r>
  <r>
    <n v="200400646"/>
    <d v="2020-02-28T00:00:00"/>
    <d v="2020-02-28T00:00:00"/>
    <n v="1350"/>
    <n v="4"/>
    <x v="4"/>
    <n v="415"/>
    <n v="2"/>
    <n v="624"/>
    <s v="BATTERY - SIMPLE ASSAULT"/>
    <s v="0400 0416 0913 1202"/>
    <n v="60"/>
    <s v="M"/>
    <s v="H"/>
    <n v="210"/>
    <s v="RESTAURANT/FAST FOOD"/>
    <n v="400"/>
    <s v="STRONG-ARM (HANDS, FIST, FEET OR BODILY FORCE)"/>
    <s v="IC"/>
    <s v="Invest Cont"/>
    <n v="624"/>
    <m/>
    <m/>
    <m/>
    <s v="3100 N  BROADWAY"/>
    <m/>
    <n v="34.0762"/>
    <n v="-118.2119"/>
    <n v="0"/>
  </r>
  <r>
    <n v="200619490"/>
    <d v="2020-12-20T00:00:00"/>
    <d v="2020-12-20T00:00:00"/>
    <n v="2320"/>
    <n v="6"/>
    <x v="9"/>
    <n v="615"/>
    <n v="1"/>
    <n v="310"/>
    <s v="BURGLARY"/>
    <s v="0329 1307 1609 0344 1822"/>
    <n v="53"/>
    <s v="M"/>
    <s v="O"/>
    <n v="501"/>
    <s v="SINGLE FAMILY DWELLING"/>
    <n v="500"/>
    <s v="UNKNOWN WEAPON/OTHER WEAPON"/>
    <s v="IC"/>
    <s v="Invest Cont"/>
    <n v="310"/>
    <m/>
    <m/>
    <m/>
    <s v="6300    INNSDALE                     DR"/>
    <m/>
    <n v="34.130000000000003"/>
    <n v="-118.327"/>
    <n v="0"/>
  </r>
  <r>
    <n v="201104658"/>
    <d v="2020-01-16T00:00:00"/>
    <d v="2020-01-15T00:00:00"/>
    <n v="2230"/>
    <n v="11"/>
    <x v="7"/>
    <n v="1173"/>
    <n v="1"/>
    <n v="330"/>
    <s v="BURGLARY FROM VEHICLE"/>
    <s v="0386 0344 0358"/>
    <n v="29"/>
    <s v="M"/>
    <s v="H"/>
    <n v="101"/>
    <s v="STREET"/>
    <n v="500"/>
    <s v="UNKNOWN WEAPON/OTHER WEAPON"/>
    <s v="IC"/>
    <s v="Invest Cont"/>
    <n v="330"/>
    <m/>
    <m/>
    <m/>
    <s v="2200    LAKE SHORE                   AV"/>
    <m/>
    <n v="34.092399999999998"/>
    <n v="-118.25320000000001"/>
    <n v="0"/>
  </r>
  <r>
    <n v="200715389"/>
    <d v="2020-10-26T00:00:00"/>
    <d v="2020-09-07T00:00:00"/>
    <n v="1230"/>
    <n v="7"/>
    <x v="0"/>
    <n v="738"/>
    <n v="2"/>
    <n v="354"/>
    <s v="THEFT OF IDENTITY"/>
    <s v="0930 0928"/>
    <n v="74"/>
    <s v="M"/>
    <s v="W"/>
    <n v="501"/>
    <s v="SINGLE FAMILY DWELLING"/>
    <m/>
    <m/>
    <s v="IC"/>
    <s v="Invest Cont"/>
    <n v="354"/>
    <m/>
    <m/>
    <m/>
    <s v="600 S  MCCADDEN                     PL"/>
    <m/>
    <n v="34.062100000000001"/>
    <n v="-118.33710000000001"/>
    <n v="0"/>
  </r>
  <r>
    <n v="201100619"/>
    <d v="2020-04-13T00:00:00"/>
    <d v="2020-04-11T00:00:00"/>
    <n v="1635"/>
    <n v="11"/>
    <x v="7"/>
    <n v="1139"/>
    <n v="1"/>
    <n v="251"/>
    <s v="SHOTS FIRED AT INHABITED DWELLING"/>
    <s v="0906 1822 1501"/>
    <n v="39"/>
    <s v="M"/>
    <s v="W"/>
    <n v="501"/>
    <s v="SINGLE FAMILY DWELLING"/>
    <n v="101"/>
    <s v="REVOLVER"/>
    <s v="IC"/>
    <s v="Invest Cont"/>
    <n v="251"/>
    <m/>
    <m/>
    <m/>
    <s v="200 S  AVENUE 57"/>
    <m/>
    <n v="34.109299999999998"/>
    <n v="-118.1879"/>
    <n v="0"/>
  </r>
  <r>
    <n v="200717219"/>
    <d v="2020-12-17T00:00:00"/>
    <d v="2020-12-17T00:00:00"/>
    <n v="2225"/>
    <n v="7"/>
    <x v="0"/>
    <n v="752"/>
    <n v="2"/>
    <n v="624"/>
    <s v="BATTERY - SIMPLE ASSAULT"/>
    <s v="0416 0444 0408"/>
    <n v="31"/>
    <s v="F"/>
    <s v="W"/>
    <n v="101"/>
    <s v="STREET"/>
    <n v="400"/>
    <s v="STRONG-ARM (HANDS, FIST, FEET OR BODILY FORCE)"/>
    <s v="IC"/>
    <s v="Invest Cont"/>
    <n v="624"/>
    <m/>
    <m/>
    <m/>
    <s v="1000 S  ORLANDO                      AV"/>
    <m/>
    <n v="34.058799999999998"/>
    <n v="-118.3738"/>
    <n v="0"/>
  </r>
  <r>
    <n v="201222479"/>
    <d v="2020-10-13T00:00:00"/>
    <d v="2020-10-12T00:00:00"/>
    <n v="2100"/>
    <n v="12"/>
    <x v="8"/>
    <n v="1211"/>
    <n v="1"/>
    <n v="230"/>
    <s v="ASSAULT WITH DEADLY WEAPON, AGGRAVATED ASSAULT"/>
    <s v="1218 1822 0400 0416 1309 0342"/>
    <n v="33"/>
    <s v="M"/>
    <s v="W"/>
    <n v="102"/>
    <s v="SIDEWALK"/>
    <n v="212"/>
    <s v="BOTTLE"/>
    <s v="IC"/>
    <s v="Invest Cont"/>
    <n v="230"/>
    <m/>
    <m/>
    <m/>
    <s v="3300 W  54TH                         ST"/>
    <m/>
    <n v="33.993099999999998"/>
    <n v="-118.32989999999999"/>
    <n v="0"/>
  </r>
  <r>
    <n v="200812722"/>
    <d v="2020-08-07T00:00:00"/>
    <d v="2020-08-07T00:00:00"/>
    <n v="1240"/>
    <n v="8"/>
    <x v="12"/>
    <n v="855"/>
    <n v="2"/>
    <n v="860"/>
    <s v="BATTERY WITH SEXUAL CONTACT"/>
    <s v="0522 0500 0448 0400 0509"/>
    <n v="21"/>
    <s v="F"/>
    <s v="A"/>
    <n v="102"/>
    <s v="SIDEWALK"/>
    <n v="400"/>
    <s v="STRONG-ARM (HANDS, FIST, FEET OR BODILY FORCE)"/>
    <s v="IC"/>
    <s v="Invest Cont"/>
    <n v="860"/>
    <m/>
    <m/>
    <m/>
    <s v="SANTA MONICA"/>
    <s v="MALCOLM"/>
    <n v="34.0505"/>
    <n v="-118.4349"/>
    <n v="0"/>
  </r>
  <r>
    <n v="201215247"/>
    <d v="2020-06-23T00:00:00"/>
    <d v="2020-06-23T00:00:00"/>
    <n v="2200"/>
    <n v="12"/>
    <x v="8"/>
    <n v="1203"/>
    <n v="2"/>
    <n v="624"/>
    <s v="BATTERY - SIMPLE ASSAULT"/>
    <s v="0913 0416 0446 0419"/>
    <n v="47"/>
    <s v="F"/>
    <s v="H"/>
    <n v="501"/>
    <s v="SINGLE FAMILY DWELLING"/>
    <n v="400"/>
    <s v="STRONG-ARM (HANDS, FIST, FEET OR BODILY FORCE)"/>
    <s v="IC"/>
    <s v="Invest Cont"/>
    <n v="624"/>
    <m/>
    <m/>
    <m/>
    <s v="1600 W  47TH                         ST"/>
    <m/>
    <n v="34.000999999999998"/>
    <n v="-118.3068"/>
    <n v="0"/>
  </r>
  <r>
    <n v="201210326"/>
    <d v="2020-04-04T00:00:00"/>
    <d v="2020-04-04T00:00:00"/>
    <n v="1240"/>
    <n v="12"/>
    <x v="8"/>
    <n v="1251"/>
    <n v="2"/>
    <n v="930"/>
    <s v="CRIMINAL THREATS - NO WEAPON DISPLAYED"/>
    <s v="0913 0360 0443 0448 0421"/>
    <n v="29"/>
    <s v="M"/>
    <s v="B"/>
    <n v="501"/>
    <s v="SINGLE FAMILY DWELLING"/>
    <n v="400"/>
    <s v="STRONG-ARM (HANDS, FIST, FEET OR BODILY FORCE)"/>
    <s v="AA"/>
    <s v="Adult Arrest"/>
    <n v="930"/>
    <m/>
    <m/>
    <m/>
    <s v="7500    8TH                          AV"/>
    <m/>
    <n v="33.973100000000002"/>
    <n v="-118.3304"/>
    <n v="1"/>
  </r>
  <r>
    <n v="200316181"/>
    <d v="2020-08-21T00:00:00"/>
    <d v="2020-08-20T00:00:00"/>
    <n v="1030"/>
    <n v="3"/>
    <x v="2"/>
    <n v="393"/>
    <n v="1"/>
    <n v="330"/>
    <s v="BURGLARY FROM VEHICLE"/>
    <s v="1822 1606 0344 0385 1300"/>
    <n v="19"/>
    <s v="X"/>
    <s v="X"/>
    <n v="103"/>
    <s v="ALLEY"/>
    <m/>
    <m/>
    <s v="IC"/>
    <s v="Invest Cont"/>
    <n v="330"/>
    <m/>
    <m/>
    <m/>
    <s v="4300    LEIMERT                      BL"/>
    <m/>
    <n v="34.005299999999998"/>
    <n v="-118.3296"/>
    <n v="0"/>
  </r>
  <r>
    <n v="200106227"/>
    <d v="2020-02-02T00:00:00"/>
    <d v="2020-02-01T00:00:00"/>
    <n v="2220"/>
    <n v="1"/>
    <x v="1"/>
    <n v="171"/>
    <n v="2"/>
    <n v="624"/>
    <s v="BATTERY - SIMPLE ASSAULT"/>
    <s v="0444 1822"/>
    <n v="19"/>
    <s v="F"/>
    <s v="H"/>
    <n v="735"/>
    <s v="NIGHT CLUB (OPEN EVENINGS ONLY)"/>
    <n v="400"/>
    <s v="STRONG-ARM (HANDS, FIST, FEET OR BODILY FORCE)"/>
    <s v="IC"/>
    <s v="Invest Cont"/>
    <n v="624"/>
    <m/>
    <m/>
    <m/>
    <s v="800 W  OLYMPIC                      BL"/>
    <m/>
    <n v="34.045000000000002"/>
    <n v="-118.264"/>
    <n v="0"/>
  </r>
  <r>
    <n v="200415331"/>
    <d v="2020-11-27T00:00:00"/>
    <d v="2020-11-27T00:00:00"/>
    <n v="1315"/>
    <n v="4"/>
    <x v="4"/>
    <n v="454"/>
    <n v="1"/>
    <n v="210"/>
    <s v="ROBBERY"/>
    <s v="1822 0446"/>
    <n v="25"/>
    <s v="F"/>
    <s v="H"/>
    <n v="101"/>
    <s v="STREET"/>
    <n v="400"/>
    <s v="STRONG-ARM (HANDS, FIST, FEET OR BODILY FORCE)"/>
    <s v="IC"/>
    <s v="Invest Cont"/>
    <n v="210"/>
    <m/>
    <m/>
    <m/>
    <s v="3RD                          ST"/>
    <s v="STATE                        ST"/>
    <n v="34.045099999999998"/>
    <n v="-118.2184"/>
    <n v="0"/>
  </r>
  <r>
    <n v="201220627"/>
    <d v="2020-09-12T00:00:00"/>
    <d v="2020-09-10T00:00:00"/>
    <n v="2230"/>
    <n v="12"/>
    <x v="8"/>
    <n v="1268"/>
    <n v="2"/>
    <n v="626"/>
    <s v="INTIMATE PARTNER - SIMPLE ASSAULT"/>
    <s v="1813 2000 0444 0416"/>
    <n v="35"/>
    <s v="F"/>
    <s v="H"/>
    <n v="501"/>
    <s v="SINGLE FAMILY DWELLING"/>
    <n v="400"/>
    <s v="STRONG-ARM (HANDS, FIST, FEET OR BODILY FORCE)"/>
    <s v="IC"/>
    <s v="Invest Cont"/>
    <n v="626"/>
    <m/>
    <m/>
    <m/>
    <s v="7900 S  BROADWAY"/>
    <m/>
    <n v="33.967300000000002"/>
    <n v="-118.2783"/>
    <n v="0"/>
  </r>
  <r>
    <n v="200415824"/>
    <d v="2020-12-11T00:00:00"/>
    <d v="2020-12-10T00:00:00"/>
    <n v="2100"/>
    <n v="4"/>
    <x v="4"/>
    <n v="469"/>
    <n v="1"/>
    <n v="510"/>
    <s v="VEHICLE - STOLEN"/>
    <m/>
    <n v="0"/>
    <m/>
    <m/>
    <n v="101"/>
    <s v="STREET"/>
    <m/>
    <m/>
    <s v="IC"/>
    <s v="Invest Cont"/>
    <n v="510"/>
    <m/>
    <m/>
    <m/>
    <s v="3400 E  5TH                          ST"/>
    <m/>
    <n v="34.032200000000003"/>
    <n v="-118.19750000000001"/>
    <n v="0"/>
  </r>
  <r>
    <n v="201205016"/>
    <d v="2020-01-14T00:00:00"/>
    <d v="2020-01-13T00:00:00"/>
    <n v="900"/>
    <n v="12"/>
    <x v="8"/>
    <n v="1249"/>
    <n v="2"/>
    <n v="740"/>
    <s v="VANDALISM - FELONY ($400 &amp; OVER, ALL CHURCH VANDALISMS)"/>
    <s v="0329 1307"/>
    <n v="42"/>
    <s v="F"/>
    <s v="B"/>
    <n v="122"/>
    <s v="VEHICLE, PASSENGER/TRUCK"/>
    <m/>
    <m/>
    <s v="IC"/>
    <s v="Invest Cont"/>
    <n v="740"/>
    <m/>
    <m/>
    <m/>
    <s v="6500    DENVER                       AV"/>
    <m/>
    <n v="33.980600000000003"/>
    <n v="-118.2838"/>
    <n v="0"/>
  </r>
  <r>
    <n v="201225683"/>
    <d v="2020-12-03T00:00:00"/>
    <d v="2020-12-03T00:00:00"/>
    <n v="300"/>
    <n v="12"/>
    <x v="8"/>
    <n v="1267"/>
    <n v="1"/>
    <n v="330"/>
    <s v="BURGLARY FROM VEHICLE"/>
    <s v="1307 0329 0344"/>
    <n v="20"/>
    <s v="F"/>
    <s v="H"/>
    <n v="101"/>
    <s v="STREET"/>
    <m/>
    <m/>
    <s v="IC"/>
    <s v="Invest Cont"/>
    <n v="330"/>
    <m/>
    <m/>
    <m/>
    <s v="8300 S  HOOVER                       ST"/>
    <m/>
    <n v="33.963500000000003"/>
    <n v="-118.2871"/>
    <n v="0"/>
  </r>
  <r>
    <n v="200115598"/>
    <d v="2020-07-30T00:00:00"/>
    <d v="2020-07-30T00:00:00"/>
    <n v="800"/>
    <n v="1"/>
    <x v="1"/>
    <n v="153"/>
    <n v="2"/>
    <n v="625"/>
    <s v="OTHER ASSAULT"/>
    <s v="0416 1822"/>
    <n v="48"/>
    <s v="M"/>
    <s v="H"/>
    <n v="102"/>
    <s v="SIDEWALK"/>
    <n v="400"/>
    <s v="STRONG-ARM (HANDS, FIST, FEET OR BODILY FORCE)"/>
    <s v="IC"/>
    <s v="Invest Cont"/>
    <n v="625"/>
    <m/>
    <m/>
    <m/>
    <s v="600 S  SPRING                       ST"/>
    <m/>
    <n v="34.046700000000001"/>
    <n v="-118.252"/>
    <n v="0"/>
  </r>
  <r>
    <n v="201012066"/>
    <d v="2020-08-15T00:00:00"/>
    <d v="2020-08-14T00:00:00"/>
    <n v="2100"/>
    <n v="10"/>
    <x v="11"/>
    <n v="1065"/>
    <n v="2"/>
    <n v="740"/>
    <s v="VANDALISM - FELONY ($400 &amp; OVER, ALL CHURCH VANDALISMS)"/>
    <s v="0913 0329 0321 0359 0212 1420 2003 0603 1817"/>
    <n v="0"/>
    <s v="M"/>
    <s v="O"/>
    <n v="507"/>
    <s v="CONDOMINIUM/TOWNHOUSE"/>
    <m/>
    <m/>
    <s v="AA"/>
    <s v="Adult Arrest"/>
    <n v="740"/>
    <m/>
    <m/>
    <m/>
    <s v="5400    ZELZAH                       AV"/>
    <m/>
    <n v="34.168599999999998"/>
    <n v="-118.52200000000001"/>
    <n v="1"/>
  </r>
  <r>
    <n v="201215363"/>
    <d v="2020-06-25T00:00:00"/>
    <d v="2020-06-25T00:00:00"/>
    <n v="1510"/>
    <n v="12"/>
    <x v="8"/>
    <n v="1218"/>
    <n v="2"/>
    <n v="903"/>
    <s v="CONTEMPT OF COURT"/>
    <s v="2038 0913 1814"/>
    <n v="35"/>
    <s v="F"/>
    <s v="H"/>
    <n v="501"/>
    <s v="SINGLE FAMILY DWELLING"/>
    <m/>
    <m/>
    <s v="IC"/>
    <s v="Invest Cont"/>
    <n v="903"/>
    <m/>
    <m/>
    <m/>
    <s v="600 W  57TH                         ST"/>
    <m/>
    <n v="0"/>
    <n v="0"/>
    <n v="0"/>
  </r>
  <r>
    <n v="201217533"/>
    <d v="2020-07-30T00:00:00"/>
    <d v="2020-07-30T00:00:00"/>
    <n v="122"/>
    <n v="12"/>
    <x v="8"/>
    <n v="1203"/>
    <n v="2"/>
    <n v="890"/>
    <s v="FAILURE TO YIELD"/>
    <s v="1309 1501"/>
    <n v="19"/>
    <s v="X"/>
    <s v="X"/>
    <n v="101"/>
    <s v="STREET"/>
    <m/>
    <m/>
    <s v="JA"/>
    <s v="Juv Arrest"/>
    <n v="890"/>
    <m/>
    <m/>
    <m/>
    <s v="WESTERN                      AV"/>
    <s v="48TH                         ST"/>
    <n v="34.000100000000003"/>
    <n v="-118.30889999999999"/>
    <n v="1"/>
  </r>
  <r>
    <n v="200511811"/>
    <d v="2020-07-14T00:00:00"/>
    <d v="2020-07-14T00:00:00"/>
    <n v="1"/>
    <n v="5"/>
    <x v="10"/>
    <n v="514"/>
    <n v="2"/>
    <n v="745"/>
    <s v="VANDALISM - MISDEAMEANOR ($399 OR UNDER)"/>
    <n v="329"/>
    <n v="0"/>
    <s v="X"/>
    <s v="X"/>
    <n v="247"/>
    <s v="CAR WASH"/>
    <m/>
    <m/>
    <s v="IC"/>
    <s v="Invest Cont"/>
    <n v="745"/>
    <m/>
    <m/>
    <m/>
    <s v="1200 W  PACIFIC COAST                HY"/>
    <m/>
    <n v="33.790399999999998"/>
    <n v="-118.27800000000001"/>
    <n v="0"/>
  </r>
  <r>
    <n v="200905891"/>
    <d v="2020-02-11T00:00:00"/>
    <d v="2020-02-10T00:00:00"/>
    <n v="1800"/>
    <n v="9"/>
    <x v="3"/>
    <n v="923"/>
    <n v="1"/>
    <n v="330"/>
    <s v="BURGLARY FROM VEHICLE"/>
    <n v="344"/>
    <n v="38"/>
    <s v="M"/>
    <s v="B"/>
    <n v="123"/>
    <s v="PARKING UNDERGROUND/BUILDING"/>
    <m/>
    <m/>
    <s v="IC"/>
    <s v="Invest Cont"/>
    <n v="330"/>
    <m/>
    <m/>
    <m/>
    <s v="15200    KITTRIDGE                    ST"/>
    <m/>
    <n v="34.190300000000001"/>
    <n v="-118.464"/>
    <n v="0"/>
  </r>
  <r>
    <n v="200707236"/>
    <d v="2020-03-09T00:00:00"/>
    <d v="2020-02-23T00:00:00"/>
    <n v="2130"/>
    <n v="7"/>
    <x v="0"/>
    <n v="711"/>
    <n v="2"/>
    <n v="624"/>
    <s v="BATTERY - SIMPLE ASSAULT"/>
    <s v="0400 0444 1822"/>
    <n v="28"/>
    <s v="F"/>
    <s v="W"/>
    <n v="203"/>
    <s v="OTHER BUSINESS"/>
    <n v="400"/>
    <s v="STRONG-ARM (HANDS, FIST, FEET OR BODILY FORCE)"/>
    <s v="IC"/>
    <s v="Invest Cont"/>
    <n v="624"/>
    <m/>
    <m/>
    <m/>
    <s v="400 N  FAIRFAX                      AV"/>
    <m/>
    <n v="34.078200000000002"/>
    <n v="-118.3695"/>
    <n v="0"/>
  </r>
  <r>
    <n v="200312360"/>
    <d v="2020-06-06T00:00:00"/>
    <d v="2020-06-06T00:00:00"/>
    <n v="1450"/>
    <n v="3"/>
    <x v="2"/>
    <n v="314"/>
    <n v="1"/>
    <n v="230"/>
    <s v="ASSAULT WITH DEADLY WEAPON, AGGRAVATED ASSAULT"/>
    <s v="1822 0334 0302 0400 1309"/>
    <n v="26"/>
    <s v="F"/>
    <s v="H"/>
    <n v="101"/>
    <s v="STREET"/>
    <n v="109"/>
    <s v="SEMI-AUTOMATIC PISTOL"/>
    <s v="IC"/>
    <s v="Invest Cont"/>
    <n v="230"/>
    <m/>
    <m/>
    <m/>
    <s v="3800 W  MONT CLAIR                   ST"/>
    <m/>
    <n v="34.032800000000002"/>
    <n v="-118.32299999999999"/>
    <n v="0"/>
  </r>
  <r>
    <n v="200710445"/>
    <d v="2020-06-14T00:00:00"/>
    <d v="2020-06-14T00:00:00"/>
    <n v="1315"/>
    <n v="7"/>
    <x v="0"/>
    <n v="774"/>
    <n v="2"/>
    <n v="624"/>
    <s v="BATTERY - SIMPLE ASSAULT"/>
    <s v="0400 0416"/>
    <n v="58"/>
    <s v="M"/>
    <s v="W"/>
    <n v="501"/>
    <s v="SINGLE FAMILY DWELLING"/>
    <n v="400"/>
    <s v="STRONG-ARM (HANDS, FIST, FEET OR BODILY FORCE)"/>
    <s v="IC"/>
    <s v="Invest Cont"/>
    <n v="624"/>
    <m/>
    <m/>
    <m/>
    <s v="5000 W  WASHINGTON                   BL"/>
    <m/>
    <n v="0"/>
    <n v="0"/>
    <n v="0"/>
  </r>
  <r>
    <n v="200608750"/>
    <d v="2020-04-02T00:00:00"/>
    <d v="2020-03-17T00:00:00"/>
    <n v="1628"/>
    <n v="6"/>
    <x v="9"/>
    <n v="636"/>
    <n v="1"/>
    <n v="341"/>
    <s v="THEFT-GRAND ($950.01 &amp; OVER)EXCPT,GUNS,FOWL,LIVESTK,PROD"/>
    <s v="0344 0394"/>
    <n v="27"/>
    <s v="F"/>
    <s v="B"/>
    <n v="102"/>
    <s v="SIDEWALK"/>
    <m/>
    <m/>
    <s v="IC"/>
    <s v="Invest Cont"/>
    <n v="341"/>
    <m/>
    <m/>
    <m/>
    <s v="1700 N  MC CADDEN                    PL"/>
    <m/>
    <n v="34.101599999999998"/>
    <n v="-118.3374"/>
    <n v="0"/>
  </r>
  <r>
    <n v="200309633"/>
    <d v="2020-04-09T00:00:00"/>
    <d v="2020-04-08T00:00:00"/>
    <n v="2130"/>
    <n v="3"/>
    <x v="2"/>
    <n v="398"/>
    <n v="1"/>
    <n v="330"/>
    <s v="BURGLARY FROM VEHICLE"/>
    <s v="1307 1609 0329 0344 0377"/>
    <n v="20"/>
    <s v="M"/>
    <s v="H"/>
    <n v="101"/>
    <s v="STREET"/>
    <m/>
    <m/>
    <s v="IC"/>
    <s v="Invest Cont"/>
    <n v="330"/>
    <m/>
    <m/>
    <m/>
    <s v="500 W  41ST                         DR"/>
    <m/>
    <n v="34.008800000000001"/>
    <n v="-118.28270000000001"/>
    <n v="0"/>
  </r>
  <r>
    <n v="200613160"/>
    <d v="2020-07-27T00:00:00"/>
    <d v="2020-07-25T00:00:00"/>
    <n v="1900"/>
    <n v="6"/>
    <x v="9"/>
    <n v="625"/>
    <n v="1"/>
    <n v="480"/>
    <s v="BIKE - STOLEN"/>
    <n v="344"/>
    <n v="51"/>
    <s v="M"/>
    <s v="W"/>
    <n v="707"/>
    <s v="GARAGE/CARPORT"/>
    <m/>
    <m/>
    <s v="IC"/>
    <s v="Invest Cont"/>
    <n v="480"/>
    <m/>
    <m/>
    <m/>
    <s v="2000    GLENCOE                      WY"/>
    <m/>
    <n v="34.107199999999999"/>
    <n v="-118.3395"/>
    <n v="0"/>
  </r>
  <r>
    <n v="201004884"/>
    <d v="2020-01-22T00:00:00"/>
    <d v="2020-01-22T00:00:00"/>
    <n v="230"/>
    <n v="10"/>
    <x v="11"/>
    <n v="1024"/>
    <n v="1"/>
    <n v="330"/>
    <s v="BURGLARY FROM VEHICLE"/>
    <s v="1420 0216 0344"/>
    <n v="35"/>
    <s v="M"/>
    <s v="H"/>
    <n v="101"/>
    <s v="STREET"/>
    <m/>
    <m/>
    <s v="IC"/>
    <s v="Invest Cont"/>
    <n v="330"/>
    <m/>
    <m/>
    <m/>
    <s v="6900    GEYSER                       AV"/>
    <m/>
    <n v="34.195700000000002"/>
    <n v="-118.54259999999999"/>
    <n v="0"/>
  </r>
  <r>
    <n v="201009806"/>
    <d v="2020-06-08T00:00:00"/>
    <d v="2020-06-05T00:00:00"/>
    <n v="1400"/>
    <n v="10"/>
    <x v="11"/>
    <n v="1003"/>
    <n v="1"/>
    <n v="510"/>
    <s v="VEHICLE - STOLEN"/>
    <m/>
    <n v="0"/>
    <m/>
    <m/>
    <n v="101"/>
    <s v="STREET"/>
    <m/>
    <m/>
    <s v="AA"/>
    <s v="Adult Arrest"/>
    <n v="510"/>
    <m/>
    <m/>
    <m/>
    <s v="RESEDA"/>
    <s v="INGOMAR"/>
    <n v="34.212000000000003"/>
    <n v="-118.5361"/>
    <n v="1"/>
  </r>
  <r>
    <n v="200514919"/>
    <d v="2020-10-05T00:00:00"/>
    <d v="2020-10-05T00:00:00"/>
    <n v="2041"/>
    <n v="5"/>
    <x v="10"/>
    <n v="558"/>
    <n v="2"/>
    <n v="740"/>
    <s v="VANDALISM - FELONY ($400 &amp; OVER, ALL CHURCH VANDALISMS)"/>
    <s v="0329 1402"/>
    <n v="0"/>
    <s v="M"/>
    <s v="O"/>
    <n v="705"/>
    <s v="SLIPS/DOCK/MARINA/BOAT"/>
    <m/>
    <m/>
    <s v="AA"/>
    <s v="Adult Arrest"/>
    <n v="740"/>
    <n v="998"/>
    <m/>
    <m/>
    <s v="100 E  SWINFORD                     ST"/>
    <m/>
    <n v="33.749299999999998"/>
    <n v="-118.279"/>
    <n v="1"/>
  </r>
  <r>
    <n v="200113016"/>
    <d v="2020-06-06T00:00:00"/>
    <d v="2020-06-06T00:00:00"/>
    <n v="410"/>
    <n v="1"/>
    <x v="1"/>
    <n v="111"/>
    <n v="1"/>
    <n v="761"/>
    <s v="BRANDISH WEAPON"/>
    <s v="1266 2004 1822 0334"/>
    <n v="36"/>
    <s v="M"/>
    <s v="H"/>
    <n v="101"/>
    <s v="STREET"/>
    <n v="207"/>
    <s v="OTHER KNIFE"/>
    <s v="AO"/>
    <s v="Adult Other"/>
    <n v="761"/>
    <m/>
    <m/>
    <m/>
    <s v="ALAMEDA"/>
    <s v="LOS ANGELES"/>
    <n v="34.0578"/>
    <n v="-118.2371"/>
    <n v="0"/>
  </r>
  <r>
    <n v="200614753"/>
    <d v="2020-08-31T00:00:00"/>
    <d v="2020-08-31T00:00:00"/>
    <n v="830"/>
    <n v="6"/>
    <x v="9"/>
    <n v="656"/>
    <n v="2"/>
    <n v="624"/>
    <s v="BATTERY - SIMPLE ASSAULT"/>
    <s v="0400 0416 1300 1822 1402"/>
    <n v="43"/>
    <s v="M"/>
    <s v="H"/>
    <n v="101"/>
    <s v="STREET"/>
    <n v="400"/>
    <s v="STRONG-ARM (HANDS, FIST, FEET OR BODILY FORCE)"/>
    <s v="IC"/>
    <s v="Invest Cont"/>
    <n v="624"/>
    <n v="998"/>
    <m/>
    <m/>
    <s v="6000    ELEANOR                      AV"/>
    <m/>
    <n v="34.089799999999997"/>
    <n v="-118.3244"/>
    <n v="0"/>
  </r>
  <r>
    <n v="201209696"/>
    <d v="2020-03-24T00:00:00"/>
    <d v="2020-03-23T00:00:00"/>
    <n v="1530"/>
    <n v="12"/>
    <x v="8"/>
    <n v="1248"/>
    <n v="1"/>
    <n v="341"/>
    <s v="THEFT-GRAND ($950.01 &amp; OVER)EXCPT,GUNS,FOWL,LIVESTK,PROD"/>
    <s v="0394 0344 0349 1822"/>
    <n v="29"/>
    <s v="F"/>
    <s v="B"/>
    <n v="501"/>
    <s v="SINGLE FAMILY DWELLING"/>
    <m/>
    <m/>
    <s v="IC"/>
    <s v="Invest Cont"/>
    <n v="341"/>
    <m/>
    <m/>
    <m/>
    <s v="900 W  62ND                         PL"/>
    <m/>
    <n v="33.982799999999997"/>
    <n v="-118.28919999999999"/>
    <n v="0"/>
  </r>
  <r>
    <n v="201109221"/>
    <d v="2020-05-10T00:00:00"/>
    <d v="2020-04-24T00:00:00"/>
    <n v="1500"/>
    <n v="11"/>
    <x v="7"/>
    <n v="1118"/>
    <n v="2"/>
    <n v="354"/>
    <s v="THEFT OF IDENTITY"/>
    <s v="0930 1822"/>
    <n v="31"/>
    <s v="F"/>
    <s v="H"/>
    <n v="501"/>
    <s v="SINGLE FAMILY DWELLING"/>
    <m/>
    <m/>
    <s v="IC"/>
    <s v="Invest Cont"/>
    <n v="354"/>
    <m/>
    <m/>
    <m/>
    <s v="5600    YORK                         BL"/>
    <m/>
    <n v="34.119399999999999"/>
    <n v="-118.19670000000001"/>
    <n v="0"/>
  </r>
  <r>
    <n v="200411824"/>
    <d v="2020-08-17T00:00:00"/>
    <d v="2020-04-15T00:00:00"/>
    <n v="1200"/>
    <n v="4"/>
    <x v="4"/>
    <n v="424"/>
    <n v="1"/>
    <n v="310"/>
    <s v="BURGLARY"/>
    <s v="0344 1607 1402"/>
    <n v="44"/>
    <s v="F"/>
    <s v="H"/>
    <n v="221"/>
    <s v="PUBLIC STORAGE"/>
    <m/>
    <m/>
    <s v="IC"/>
    <s v="Invest Cont"/>
    <n v="310"/>
    <n v="998"/>
    <m/>
    <m/>
    <s v="4000 N  MISSION                      RD"/>
    <m/>
    <n v="34.073900000000002"/>
    <n v="-118.1965"/>
    <n v="0"/>
  </r>
  <r>
    <n v="200605531"/>
    <d v="2020-02-01T00:00:00"/>
    <d v="2020-02-01T00:00:00"/>
    <n v="1840"/>
    <n v="6"/>
    <x v="9"/>
    <n v="637"/>
    <n v="1"/>
    <n v="210"/>
    <s v="ROBBERY"/>
    <s v="0325 0601 0400 0334 0432 1822 0345 0945"/>
    <n v="0"/>
    <s v="X"/>
    <s v="X"/>
    <n v="401"/>
    <s v="MINI-MART"/>
    <n v="312"/>
    <s v="PIPE/METAL PIPE"/>
    <s v="IC"/>
    <s v="Invest Cont"/>
    <n v="210"/>
    <m/>
    <m/>
    <m/>
    <s v="6000    HOLLYWOOD                    BL"/>
    <m/>
    <n v="34.103000000000002"/>
    <n v="-118.32250000000001"/>
    <n v="0"/>
  </r>
  <r>
    <n v="200715703"/>
    <d v="2020-11-06T00:00:00"/>
    <d v="2020-11-06T00:00:00"/>
    <n v="2100"/>
    <n v="7"/>
    <x v="0"/>
    <n v="722"/>
    <n v="1"/>
    <n v="343"/>
    <s v="SHOPLIFTING-GRAND THEFT ($950.01 &amp; OVER)"/>
    <s v="0325 0104 0378"/>
    <n v="0"/>
    <s v="M"/>
    <s v="O"/>
    <n v="417"/>
    <s v="THE BEVERLY CONNECTION"/>
    <m/>
    <m/>
    <s v="AO"/>
    <s v="Adult Other"/>
    <n v="343"/>
    <m/>
    <m/>
    <m/>
    <s v="100 N  LA CIENEGA                   BL"/>
    <m/>
    <n v="34.073399999999999"/>
    <n v="-118.37649999999999"/>
    <n v="0"/>
  </r>
  <r>
    <n v="201206429"/>
    <d v="2020-02-04T00:00:00"/>
    <d v="2020-02-01T00:00:00"/>
    <n v="500"/>
    <n v="12"/>
    <x v="8"/>
    <n v="1245"/>
    <n v="1"/>
    <n v="510"/>
    <s v="VEHICLE - STOLEN"/>
    <m/>
    <n v="0"/>
    <m/>
    <m/>
    <n v="101"/>
    <s v="STREET"/>
    <m/>
    <m/>
    <s v="IC"/>
    <s v="Invest Cont"/>
    <n v="510"/>
    <m/>
    <m/>
    <m/>
    <s v="65TH"/>
    <s v="VERMONT"/>
    <n v="33.980600000000003"/>
    <n v="-118.29179999999999"/>
    <n v="0"/>
  </r>
  <r>
    <n v="201226574"/>
    <d v="2020-09-23T00:00:00"/>
    <d v="2020-09-22T00:00:00"/>
    <n v="1205"/>
    <n v="12"/>
    <x v="8"/>
    <n v="1283"/>
    <n v="2"/>
    <n v="354"/>
    <s v="THEFT OF IDENTITY"/>
    <n v="930"/>
    <n v="55"/>
    <s v="F"/>
    <s v="B"/>
    <n v="501"/>
    <s v="SINGLE FAMILY DWELLING"/>
    <m/>
    <m/>
    <s v="IC"/>
    <s v="Invest Cont"/>
    <n v="354"/>
    <m/>
    <m/>
    <m/>
    <s v="1500 W  94TH                         ST"/>
    <m/>
    <n v="33.951099999999997"/>
    <n v="-118.3047"/>
    <n v="0"/>
  </r>
  <r>
    <n v="201108185"/>
    <d v="2020-04-09T00:00:00"/>
    <d v="2020-04-09T00:00:00"/>
    <n v="2100"/>
    <n v="11"/>
    <x v="7"/>
    <n v="1151"/>
    <n v="2"/>
    <n v="625"/>
    <s v="OTHER ASSAULT"/>
    <s v="2004 0446 1266"/>
    <n v="24"/>
    <s v="M"/>
    <s v="W"/>
    <n v="102"/>
    <s v="SIDEWALK"/>
    <n v="400"/>
    <s v="STRONG-ARM (HANDS, FIST, FEET OR BODILY FORCE)"/>
    <s v="AO"/>
    <s v="Adult Other"/>
    <n v="625"/>
    <m/>
    <m/>
    <m/>
    <s v="FOUNTAIN"/>
    <s v="HUBBARD"/>
    <n v="34.098599999999998"/>
    <n v="-118.2962"/>
    <n v="0"/>
  </r>
  <r>
    <n v="200917017"/>
    <d v="2020-11-09T00:00:00"/>
    <d v="2020-11-09T00:00:00"/>
    <n v="1800"/>
    <n v="9"/>
    <x v="3"/>
    <n v="946"/>
    <n v="2"/>
    <n v="624"/>
    <s v="BATTERY - SIMPLE ASSAULT"/>
    <s v="0416 0446 0419 1810 1251"/>
    <n v="16"/>
    <s v="F"/>
    <s v="H"/>
    <n v="501"/>
    <s v="SINGLE FAMILY DWELLING"/>
    <n v="400"/>
    <s v="STRONG-ARM (HANDS, FIST, FEET OR BODILY FORCE)"/>
    <s v="IC"/>
    <s v="Invest Cont"/>
    <n v="624"/>
    <m/>
    <m/>
    <m/>
    <s v="5500    COLBATH                      AV"/>
    <m/>
    <n v="34.170299999999997"/>
    <n v="-118.4367"/>
    <n v="0"/>
  </r>
  <r>
    <n v="200711359"/>
    <d v="2020-07-07T00:00:00"/>
    <d v="2020-07-04T00:00:00"/>
    <n v="1700"/>
    <n v="7"/>
    <x v="0"/>
    <n v="789"/>
    <n v="1"/>
    <n v="510"/>
    <s v="VEHICLE - STOLEN"/>
    <m/>
    <n v="0"/>
    <m/>
    <m/>
    <n v="101"/>
    <s v="STREET"/>
    <m/>
    <m/>
    <s v="IC"/>
    <s v="Invest Cont"/>
    <n v="510"/>
    <m/>
    <m/>
    <m/>
    <s v="2300    9TH                          AV"/>
    <m/>
    <n v="34.035899999999998"/>
    <n v="-118.3272"/>
    <n v="0"/>
  </r>
  <r>
    <n v="201210077"/>
    <d v="2020-03-31T00:00:00"/>
    <d v="2020-03-31T00:00:00"/>
    <n v="2030"/>
    <n v="12"/>
    <x v="8"/>
    <n v="1211"/>
    <n v="2"/>
    <n v="623"/>
    <s v="BATTERY POLICE (SIMPLE)"/>
    <s v="1212 0400"/>
    <n v="27"/>
    <s v="M"/>
    <s v="H"/>
    <n v="101"/>
    <s v="STREET"/>
    <n v="400"/>
    <s v="STRONG-ARM (HANDS, FIST, FEET OR BODILY FORCE)"/>
    <s v="AO"/>
    <s v="Adult Other"/>
    <n v="623"/>
    <m/>
    <m/>
    <m/>
    <s v="CRENSHAW                     BL"/>
    <s v="SLAUSON                      AV"/>
    <n v="33.988999999999997"/>
    <n v="-118.33069999999999"/>
    <n v="0"/>
  </r>
  <r>
    <n v="201013814"/>
    <d v="2020-09-30T00:00:00"/>
    <d v="2020-09-30T00:00:00"/>
    <n v="840"/>
    <n v="10"/>
    <x v="11"/>
    <n v="1037"/>
    <n v="2"/>
    <n v="888"/>
    <s v="TRESPASSING"/>
    <s v="2004 1822"/>
    <n v="0"/>
    <s v="M"/>
    <s v="O"/>
    <n v="158"/>
    <s v="TRANSIENT ENCAMPMENT"/>
    <m/>
    <m/>
    <s v="AA"/>
    <s v="Adult Arrest"/>
    <n v="888"/>
    <m/>
    <m/>
    <m/>
    <s v="WHITE OAK"/>
    <s v="VICTORY"/>
    <n v="34.186599999999999"/>
    <n v="-118.5185"/>
    <n v="1"/>
  </r>
  <r>
    <n v="201112651"/>
    <d v="2020-08-15T00:00:00"/>
    <d v="2020-08-15T00:00:00"/>
    <n v="1800"/>
    <n v="11"/>
    <x v="7"/>
    <n v="1181"/>
    <n v="1"/>
    <n v="230"/>
    <s v="ASSAULT WITH DEADLY WEAPON, AGGRAVATED ASSAULT"/>
    <s v="1822 0411 0416"/>
    <n v="53"/>
    <s v="M"/>
    <s v="H"/>
    <n v="102"/>
    <s v="SIDEWALK"/>
    <n v="218"/>
    <s v="OTHER CUTTING INSTRUMENT"/>
    <s v="IC"/>
    <s v="Invest Cont"/>
    <n v="230"/>
    <m/>
    <m/>
    <m/>
    <s v="SUNSET"/>
    <s v="SILVERLAKE                   BL"/>
    <n v="34.080800000000004"/>
    <n v="-118.2655"/>
    <n v="0"/>
  </r>
  <r>
    <n v="200104831"/>
    <d v="2020-01-12T00:00:00"/>
    <d v="2020-01-12T00:00:00"/>
    <n v="430"/>
    <n v="1"/>
    <x v="1"/>
    <n v="192"/>
    <n v="1"/>
    <n v="230"/>
    <s v="ASSAULT WITH DEADLY WEAPON, AGGRAVATED ASSAULT"/>
    <s v="0416 2034 2060 0913 1218 1414 0329 2004"/>
    <n v="31"/>
    <s v="M"/>
    <s v="W"/>
    <n v="102"/>
    <s v="SIDEWALK"/>
    <n v="500"/>
    <s v="UNKNOWN WEAPON/OTHER WEAPON"/>
    <s v="AA"/>
    <s v="Adult Arrest"/>
    <n v="230"/>
    <m/>
    <m/>
    <m/>
    <s v="1800 S  HOPE                         ST"/>
    <m/>
    <n v="34.034799999999997"/>
    <n v="-118.2687"/>
    <n v="1"/>
  </r>
  <r>
    <n v="200510076"/>
    <d v="2020-05-29T00:00:00"/>
    <d v="2020-05-28T00:00:00"/>
    <n v="2000"/>
    <n v="5"/>
    <x v="10"/>
    <n v="523"/>
    <n v="1"/>
    <n v="420"/>
    <s v="THEFT FROM MOTOR VEHICLE - PETTY ($950 &amp; UNDER)"/>
    <s v="0344 0385 1300 1202"/>
    <n v="67"/>
    <s v="M"/>
    <s v="B"/>
    <n v="101"/>
    <s v="STREET"/>
    <m/>
    <m/>
    <s v="IC"/>
    <s v="Invest Cont"/>
    <n v="420"/>
    <m/>
    <m/>
    <m/>
    <s v="700    FIGUEROA                     ST"/>
    <m/>
    <n v="33.761299999999999"/>
    <n v="-118.28189999999999"/>
    <n v="0"/>
  </r>
  <r>
    <n v="200910338"/>
    <d v="2020-05-31T00:00:00"/>
    <d v="2020-05-30T00:00:00"/>
    <n v="2000"/>
    <n v="9"/>
    <x v="3"/>
    <n v="952"/>
    <n v="1"/>
    <n v="510"/>
    <s v="VEHICLE - STOLEN"/>
    <m/>
    <n v="0"/>
    <m/>
    <m/>
    <n v="101"/>
    <s v="STREET"/>
    <m/>
    <m/>
    <s v="IC"/>
    <s v="Invest Cont"/>
    <n v="510"/>
    <m/>
    <m/>
    <m/>
    <s v="5200    WILLIS                       AV"/>
    <m/>
    <n v="34.164900000000003"/>
    <n v="-118.45529999999999"/>
    <n v="0"/>
  </r>
  <r>
    <n v="200405754"/>
    <d v="2020-02-14T00:00:00"/>
    <d v="2020-02-14T00:00:00"/>
    <n v="1430"/>
    <n v="4"/>
    <x v="4"/>
    <n v="463"/>
    <n v="2"/>
    <n v="903"/>
    <s v="CONTEMPT OF COURT"/>
    <n v="2038"/>
    <n v="27"/>
    <s v="M"/>
    <s v="H"/>
    <n v="704"/>
    <s v="ELEMENTARY SCHOOL"/>
    <m/>
    <m/>
    <s v="IC"/>
    <s v="Invest Cont"/>
    <n v="903"/>
    <m/>
    <m/>
    <m/>
    <s v="1900 E  2ND                          ST"/>
    <m/>
    <n v="34.045699999999997"/>
    <n v="-118.218"/>
    <n v="0"/>
  </r>
  <r>
    <n v="200112165"/>
    <d v="2020-05-26T00:00:00"/>
    <d v="2020-05-25T00:00:00"/>
    <n v="2250"/>
    <n v="1"/>
    <x v="1"/>
    <n v="156"/>
    <n v="1"/>
    <n v="230"/>
    <s v="ASSAULT WITH DEADLY WEAPON, AGGRAVATED ASSAULT"/>
    <s v="1218 2004 2033 0445 1414 1402 0411 0603 0907 0913"/>
    <n v="51"/>
    <s v="F"/>
    <s v="B"/>
    <n v="502"/>
    <s v="MULTI-UNIT DWELLING (APARTMENT, DUPLEX, ETC)"/>
    <n v="201"/>
    <s v="KNIFE WITH BLADE OVER 6 INCHES IN LENGTH"/>
    <s v="AA"/>
    <s v="Adult Arrest"/>
    <n v="230"/>
    <n v="998"/>
    <m/>
    <m/>
    <s v="500    SAN JULIAN                   ST"/>
    <m/>
    <n v="34.044600000000003"/>
    <n v="-118.245"/>
    <n v="1"/>
  </r>
  <r>
    <n v="200107629"/>
    <d v="2020-02-22T00:00:00"/>
    <d v="2020-02-22T00:00:00"/>
    <n v="645"/>
    <n v="1"/>
    <x v="1"/>
    <n v="147"/>
    <n v="2"/>
    <n v="740"/>
    <s v="VANDALISM - FELONY ($400 &amp; OVER, ALL CHURCH VANDALISMS)"/>
    <s v="0329 1822 0417 0603"/>
    <n v="0"/>
    <s v="X"/>
    <s v="X"/>
    <n v="702"/>
    <s v="OFFICE BUILDING/OFFICE"/>
    <n v="400"/>
    <s v="STRONG-ARM (HANDS, FIST, FEET OR BODILY FORCE)"/>
    <s v="AO"/>
    <s v="Adult Other"/>
    <n v="740"/>
    <m/>
    <m/>
    <m/>
    <s v="400 E  5TH                          ST"/>
    <m/>
    <n v="34.045299999999997"/>
    <n v="-118.2443"/>
    <n v="0"/>
  </r>
  <r>
    <n v="201207516"/>
    <d v="2020-02-13T00:00:00"/>
    <d v="2020-02-09T00:00:00"/>
    <n v="2000"/>
    <n v="12"/>
    <x v="8"/>
    <n v="1263"/>
    <n v="1"/>
    <n v="440"/>
    <s v="THEFT PLAIN - PETTY ($950 &amp; UNDER)"/>
    <s v="0344 0913 0562"/>
    <n v="37"/>
    <s v="F"/>
    <s v="B"/>
    <n v="501"/>
    <s v="SINGLE FAMILY DWELLING"/>
    <m/>
    <m/>
    <s v="IC"/>
    <s v="Invest Cont"/>
    <n v="440"/>
    <m/>
    <m/>
    <m/>
    <s v="1800 W  84TH                         ST"/>
    <m/>
    <n v="33.962699999999998"/>
    <n v="-118.309"/>
    <n v="0"/>
  </r>
  <r>
    <n v="200305246"/>
    <d v="2020-01-23T00:00:00"/>
    <d v="2020-01-22T00:00:00"/>
    <n v="2200"/>
    <n v="3"/>
    <x v="2"/>
    <n v="355"/>
    <n v="1"/>
    <n v="236"/>
    <s v="INTIMATE PARTNER - AGGRAVATED ASSAULT"/>
    <s v="1409 1415 0943 1402 1259 1822"/>
    <n v="17"/>
    <s v="F"/>
    <s v="B"/>
    <n v="101"/>
    <s v="STREET"/>
    <n v="400"/>
    <s v="STRONG-ARM (HANDS, FIST, FEET OR BODILY FORCE)"/>
    <s v="AA"/>
    <s v="Adult Arrest"/>
    <n v="236"/>
    <n v="998"/>
    <m/>
    <m/>
    <s v="35TH"/>
    <s v="WESTERN"/>
    <n v="34.024700000000003"/>
    <n v="-118.30889999999999"/>
    <n v="1"/>
  </r>
  <r>
    <n v="200711859"/>
    <d v="2020-07-21T00:00:00"/>
    <d v="2020-07-21T00:00:00"/>
    <n v="30"/>
    <n v="7"/>
    <x v="0"/>
    <n v="734"/>
    <n v="1"/>
    <n v="510"/>
    <s v="VEHICLE - STOLEN"/>
    <m/>
    <n v="0"/>
    <m/>
    <m/>
    <n v="101"/>
    <s v="STREET"/>
    <m/>
    <m/>
    <s v="IC"/>
    <s v="Invest Cont"/>
    <n v="510"/>
    <m/>
    <m/>
    <m/>
    <s v="HAUSER                       BL"/>
    <s v="3RD                          ST"/>
    <n v="34.069899999999997"/>
    <n v="-118.3511"/>
    <n v="0"/>
  </r>
  <r>
    <n v="200913307"/>
    <d v="2020-08-09T00:00:00"/>
    <d v="2020-08-08T00:00:00"/>
    <n v="600"/>
    <n v="9"/>
    <x v="3"/>
    <n v="923"/>
    <n v="1"/>
    <n v="648"/>
    <s v="ARSON"/>
    <s v="1402 2004"/>
    <n v="54"/>
    <s v="F"/>
    <s v="H"/>
    <n v="210"/>
    <s v="RESTAURANT/FAST FOOD"/>
    <m/>
    <m/>
    <s v="IC"/>
    <s v="Invest Cont"/>
    <n v="648"/>
    <n v="998"/>
    <m/>
    <m/>
    <s v="GILMORE                      AV"/>
    <s v="VESPER"/>
    <n v="34.1877"/>
    <n v="-118.4509"/>
    <n v="0"/>
  </r>
  <r>
    <n v="201110646"/>
    <d v="2020-06-20T00:00:00"/>
    <d v="2020-06-20T00:00:00"/>
    <n v="1725"/>
    <n v="11"/>
    <x v="7"/>
    <n v="1127"/>
    <n v="2"/>
    <n v="901"/>
    <s v="VIOLATION OF RESTRAINING ORDER"/>
    <n v="2038"/>
    <n v="65"/>
    <s v="F"/>
    <s v="H"/>
    <n v="501"/>
    <s v="SINGLE FAMILY DWELLING"/>
    <m/>
    <m/>
    <s v="AO"/>
    <s v="Adult Other"/>
    <n v="901"/>
    <m/>
    <m/>
    <m/>
    <s v="400    NEWLAND                      ST"/>
    <m/>
    <n v="34.120199999999997"/>
    <n v="-118.185"/>
    <n v="0"/>
  </r>
  <r>
    <n v="200517768"/>
    <d v="2020-12-13T00:00:00"/>
    <d v="2020-12-13T00:00:00"/>
    <n v="300"/>
    <n v="5"/>
    <x v="10"/>
    <n v="522"/>
    <n v="2"/>
    <n v="626"/>
    <s v="INTIMATE PARTNER - SIMPLE ASSAULT"/>
    <s v="0913 0444 1206 1813 2000 2002"/>
    <n v="31"/>
    <s v="M"/>
    <s v="H"/>
    <n v="502"/>
    <s v="MULTI-UNIT DWELLING (APARTMENT, DUPLEX, ETC)"/>
    <n v="400"/>
    <s v="STRONG-ARM (HANDS, FIST, FEET OR BODILY FORCE)"/>
    <s v="AO"/>
    <s v="Adult Other"/>
    <n v="626"/>
    <m/>
    <m/>
    <m/>
    <s v="600 N  WILMINGTON                   BL"/>
    <m/>
    <n v="33.776400000000002"/>
    <n v="-118.2739"/>
    <n v="0"/>
  </r>
  <r>
    <n v="200511913"/>
    <d v="2020-07-16T00:00:00"/>
    <d v="2020-07-16T00:00:00"/>
    <n v="340"/>
    <n v="5"/>
    <x v="10"/>
    <n v="514"/>
    <n v="1"/>
    <n v="420"/>
    <s v="THEFT FROM MOTOR VEHICLE - PETTY ($950 &amp; UNDER)"/>
    <s v="1300 0344 0321"/>
    <n v="29"/>
    <s v="M"/>
    <s v="H"/>
    <n v="101"/>
    <s v="STREET"/>
    <m/>
    <m/>
    <s v="IC"/>
    <s v="Invest Cont"/>
    <n v="420"/>
    <m/>
    <m/>
    <m/>
    <s v="1300 W  CRUCES                       ST"/>
    <m/>
    <n v="33.791699999999999"/>
    <n v="-118.2799"/>
    <n v="0"/>
  </r>
  <r>
    <n v="200309745"/>
    <d v="2020-04-11T00:00:00"/>
    <d v="2020-04-11T00:00:00"/>
    <n v="1530"/>
    <n v="3"/>
    <x v="2"/>
    <n v="305"/>
    <n v="2"/>
    <n v="745"/>
    <s v="VANDALISM - MISDEAMEANOR ($399 OR UNDER)"/>
    <s v="0216 0329 1822 2004"/>
    <n v="53"/>
    <s v="F"/>
    <s v="A"/>
    <n v="501"/>
    <s v="SINGLE FAMILY DWELLING"/>
    <n v="400"/>
    <s v="STRONG-ARM (HANDS, FIST, FEET OR BODILY FORCE)"/>
    <s v="AA"/>
    <s v="Adult Arrest"/>
    <n v="745"/>
    <m/>
    <m/>
    <m/>
    <s v="2400    WEST VIEW                    ST"/>
    <m/>
    <n v="34.033799999999999"/>
    <n v="-118.3479"/>
    <n v="1"/>
  </r>
  <r>
    <n v="201111639"/>
    <d v="2020-07-19T00:00:00"/>
    <d v="2020-07-18T00:00:00"/>
    <n v="2200"/>
    <n v="11"/>
    <x v="7"/>
    <n v="1132"/>
    <n v="1"/>
    <n v="330"/>
    <s v="BURGLARY FROM VEHICLE"/>
    <s v="1307 0344"/>
    <n v="48"/>
    <s v="M"/>
    <s v="W"/>
    <n v="707"/>
    <s v="GARAGE/CARPORT"/>
    <m/>
    <m/>
    <s v="IC"/>
    <s v="Invest Cont"/>
    <n v="330"/>
    <m/>
    <m/>
    <m/>
    <s v="3800    LOS FELIZ                    BL"/>
    <m/>
    <n v="34.114600000000003"/>
    <n v="-118.2756"/>
    <n v="0"/>
  </r>
  <r>
    <n v="200704354"/>
    <d v="2020-01-08T00:00:00"/>
    <d v="2020-01-08T00:00:00"/>
    <n v="1600"/>
    <n v="7"/>
    <x v="0"/>
    <n v="702"/>
    <n v="2"/>
    <n v="740"/>
    <s v="VANDALISM - FELONY ($400 &amp; OVER, ALL CHURCH VANDALISMS)"/>
    <s v="0329 0601 0311 1414"/>
    <n v="33"/>
    <s v="M"/>
    <s v="H"/>
    <n v="103"/>
    <s v="ALLEY"/>
    <m/>
    <m/>
    <s v="IC"/>
    <s v="Invest Cont"/>
    <n v="740"/>
    <m/>
    <m/>
    <m/>
    <s v="7600    MELROSE                      AV"/>
    <m/>
    <n v="34.0837"/>
    <n v="-118.3553"/>
    <n v="0"/>
  </r>
  <r>
    <n v="201226513"/>
    <d v="2020-12-16T00:00:00"/>
    <d v="2020-12-16T00:00:00"/>
    <n v="1220"/>
    <n v="12"/>
    <x v="8"/>
    <n v="1253"/>
    <n v="1"/>
    <n v="250"/>
    <s v="SHOTS FIRED AT MOVING VEHICLE, TRAIN OR AIRCRAFT"/>
    <s v="1100 1300 1402"/>
    <n v="19"/>
    <s v="M"/>
    <s v="B"/>
    <n v="101"/>
    <s v="STREET"/>
    <n v="106"/>
    <s v="UNKNOWN FIREARM"/>
    <s v="IC"/>
    <s v="Invest Cont"/>
    <n v="250"/>
    <m/>
    <m/>
    <m/>
    <s v="77TH                         ST"/>
    <s v="GRAMERCY                     PL"/>
    <n v="33.97"/>
    <n v="-118.3134"/>
    <n v="0"/>
  </r>
  <r>
    <n v="200217042"/>
    <d v="2020-11-03T00:00:00"/>
    <d v="2020-11-03T00:00:00"/>
    <n v="1430"/>
    <n v="2"/>
    <x v="5"/>
    <n v="204"/>
    <n v="2"/>
    <n v="900"/>
    <s v="VIOLATION OF COURT ORDER"/>
    <s v="1501 0913 1813"/>
    <n v="30"/>
    <s v="M"/>
    <s v="H"/>
    <n v="502"/>
    <s v="MULTI-UNIT DWELLING (APARTMENT, DUPLEX, ETC)"/>
    <m/>
    <m/>
    <s v="AO"/>
    <s v="Adult Other"/>
    <n v="900"/>
    <m/>
    <m/>
    <m/>
    <s v="700    IMOGEN                       AV"/>
    <m/>
    <n v="34.082599999999999"/>
    <n v="-118.283"/>
    <n v="0"/>
  </r>
  <r>
    <n v="201108256"/>
    <d v="2020-04-13T00:00:00"/>
    <d v="2020-04-12T00:00:00"/>
    <n v="430"/>
    <n v="11"/>
    <x v="7"/>
    <n v="1169"/>
    <n v="1"/>
    <n v="420"/>
    <s v="THEFT FROM MOTOR VEHICLE - PETTY ($950 &amp; UNDER)"/>
    <n v="344"/>
    <n v="45"/>
    <s v="F"/>
    <s v="H"/>
    <n v="101"/>
    <s v="STREET"/>
    <m/>
    <m/>
    <s v="IC"/>
    <s v="Invest Cont"/>
    <n v="420"/>
    <m/>
    <m/>
    <m/>
    <s v="4900    OAK TERRACE                  DR"/>
    <m/>
    <n v="34.1021"/>
    <n v="-118.2021"/>
    <n v="0"/>
  </r>
  <r>
    <n v="201305295"/>
    <d v="2020-01-24T00:00:00"/>
    <d v="2020-01-23T00:00:00"/>
    <n v="1030"/>
    <n v="13"/>
    <x v="6"/>
    <n v="1385"/>
    <n v="1"/>
    <n v="510"/>
    <s v="VEHICLE - STOLEN"/>
    <m/>
    <n v="0"/>
    <m/>
    <m/>
    <n v="101"/>
    <s v="STREET"/>
    <m/>
    <m/>
    <s v="IC"/>
    <s v="Invest Cont"/>
    <n v="510"/>
    <m/>
    <m/>
    <m/>
    <s v="60TH                         ST"/>
    <s v="SAN PEDRO"/>
    <n v="33.985199999999999"/>
    <n v="-118.2696"/>
    <n v="0"/>
  </r>
  <r>
    <n v="201110175"/>
    <d v="2020-06-07T00:00:00"/>
    <d v="2020-06-06T00:00:00"/>
    <n v="1630"/>
    <n v="11"/>
    <x v="7"/>
    <n v="1189"/>
    <n v="1"/>
    <n v="230"/>
    <s v="ASSAULT WITH DEADLY WEAPON, AGGRAVATED ASSAULT"/>
    <s v="0913 0603 0302 0334 1817"/>
    <n v="43"/>
    <s v="M"/>
    <s v="H"/>
    <n v="501"/>
    <s v="SINGLE FAMILY DWELLING"/>
    <n v="102"/>
    <s v="HAND GUN"/>
    <s v="AO"/>
    <s v="Adult Other"/>
    <n v="230"/>
    <m/>
    <m/>
    <m/>
    <s v="3500    ARROYO SECO                  AV"/>
    <m/>
    <n v="34.087800000000001"/>
    <n v="-118.21510000000001"/>
    <n v="0"/>
  </r>
  <r>
    <n v="201222188"/>
    <d v="2020-10-08T00:00:00"/>
    <d v="2020-10-08T00:00:00"/>
    <n v="2340"/>
    <n v="12"/>
    <x v="8"/>
    <n v="1239"/>
    <n v="2"/>
    <n v="930"/>
    <s v="CRIMINAL THREATS - NO WEAPON DISPLAYED"/>
    <s v="2000 1814 0421 0913"/>
    <n v="41"/>
    <s v="F"/>
    <s v="H"/>
    <n v="501"/>
    <s v="SINGLE FAMILY DWELLING"/>
    <n v="511"/>
    <s v="VERBAL THREAT"/>
    <s v="AA"/>
    <s v="Adult Arrest"/>
    <n v="930"/>
    <m/>
    <m/>
    <m/>
    <s v="5900 S  HOOVER                       ST"/>
    <m/>
    <n v="33.986400000000003"/>
    <n v="-118.2871"/>
    <n v="1"/>
  </r>
  <r>
    <n v="200817799"/>
    <d v="2020-12-20T00:00:00"/>
    <d v="2020-11-29T00:00:00"/>
    <n v="1054"/>
    <n v="8"/>
    <x v="12"/>
    <n v="841"/>
    <n v="1"/>
    <n v="440"/>
    <s v="THEFT PLAIN - PETTY ($950 &amp; UNDER)"/>
    <n v="394"/>
    <n v="32"/>
    <s v="M"/>
    <s v="W"/>
    <n v="502"/>
    <s v="MULTI-UNIT DWELLING (APARTMENT, DUPLEX, ETC)"/>
    <m/>
    <m/>
    <s v="IC"/>
    <s v="Invest Cont"/>
    <n v="440"/>
    <m/>
    <m/>
    <m/>
    <s v="1300    CENTINELA                    AV"/>
    <m/>
    <n v="34.039000000000001"/>
    <n v="-118.4682"/>
    <n v="0"/>
  </r>
  <r>
    <n v="201107943"/>
    <d v="2020-04-02T00:00:00"/>
    <d v="2020-04-02T00:00:00"/>
    <n v="150"/>
    <n v="11"/>
    <x v="7"/>
    <n v="1142"/>
    <n v="1"/>
    <n v="310"/>
    <s v="BURGLARY"/>
    <n v="1607"/>
    <n v="0"/>
    <s v="X"/>
    <s v="X"/>
    <n v="203"/>
    <s v="OTHER BUSINESS"/>
    <m/>
    <m/>
    <s v="IC"/>
    <s v="Invest Cont"/>
    <n v="310"/>
    <m/>
    <m/>
    <m/>
    <s v="1800    HILLHURST                    AV"/>
    <m/>
    <n v="34.1036"/>
    <n v="-118.28740000000001"/>
    <n v="0"/>
  </r>
  <r>
    <n v="200109640"/>
    <d v="2020-03-25T00:00:00"/>
    <d v="2020-03-25T00:00:00"/>
    <n v="400"/>
    <n v="1"/>
    <x v="1"/>
    <n v="158"/>
    <n v="1"/>
    <n v="820"/>
    <s v="ORAL COPULATION"/>
    <s v="1402 2034 1601 1218 2004 1415 1822 2060"/>
    <n v="52"/>
    <s v="M"/>
    <s v="B"/>
    <n v="102"/>
    <s v="SIDEWALK"/>
    <n v="400"/>
    <s v="STRONG-ARM (HANDS, FIST, FEET OR BODILY FORCE)"/>
    <s v="IC"/>
    <s v="Invest Cont"/>
    <n v="820"/>
    <n v="998"/>
    <m/>
    <m/>
    <s v="CENTRAL                      AV"/>
    <s v="WILDE                        ST"/>
    <n v="34.0381"/>
    <n v="-118.2401"/>
    <n v="0"/>
  </r>
  <r>
    <n v="200615114"/>
    <d v="2020-09-08T00:00:00"/>
    <d v="2020-09-08T00:00:00"/>
    <n v="1945"/>
    <n v="6"/>
    <x v="9"/>
    <n v="666"/>
    <n v="2"/>
    <n v="860"/>
    <s v="BATTERY WITH SEXUAL CONTACT"/>
    <s v="0372 2104"/>
    <n v="22"/>
    <s v="F"/>
    <s v="H"/>
    <n v="501"/>
    <s v="SINGLE FAMILY DWELLING"/>
    <n v="500"/>
    <s v="UNKNOWN WEAPON/OTHER WEAPON"/>
    <s v="AO"/>
    <s v="Adult Other"/>
    <n v="860"/>
    <m/>
    <m/>
    <m/>
    <s v="6500    DE LONGPRE                   AV"/>
    <m/>
    <n v="34.0961"/>
    <n v="-118.33029999999999"/>
    <n v="0"/>
  </r>
  <r>
    <n v="201104723"/>
    <d v="2020-01-18T00:00:00"/>
    <d v="2020-01-18T00:00:00"/>
    <n v="1855"/>
    <n v="11"/>
    <x v="7"/>
    <n v="1151"/>
    <n v="2"/>
    <n v="888"/>
    <s v="TRESPASSING"/>
    <s v="2004 1501"/>
    <n v="31"/>
    <s v="F"/>
    <s v="B"/>
    <n v="101"/>
    <s v="STREET"/>
    <m/>
    <m/>
    <s v="IC"/>
    <s v="Invest Cont"/>
    <n v="888"/>
    <m/>
    <m/>
    <m/>
    <s v="KENMORE                      AV"/>
    <s v="SUNSET                       BL"/>
    <n v="34.098100000000002"/>
    <n v="-118.2972"/>
    <n v="0"/>
  </r>
  <r>
    <n v="200515161"/>
    <d v="2020-10-12T00:00:00"/>
    <d v="2020-10-09T00:00:00"/>
    <n v="1500"/>
    <n v="5"/>
    <x v="10"/>
    <n v="518"/>
    <n v="1"/>
    <n v="310"/>
    <s v="BURGLARY"/>
    <s v="1236 0329"/>
    <n v="0"/>
    <s v="X"/>
    <s v="X"/>
    <n v="704"/>
    <s v="ELEMENTARY SCHOOL"/>
    <m/>
    <m/>
    <s v="IC"/>
    <s v="Invest Cont"/>
    <n v="310"/>
    <m/>
    <m/>
    <m/>
    <s v="24800    BROAD                        AV"/>
    <m/>
    <n v="33.800199999999997"/>
    <n v="-118.26220000000001"/>
    <n v="0"/>
  </r>
  <r>
    <n v="201105986"/>
    <d v="2020-02-14T00:00:00"/>
    <d v="2020-02-13T00:00:00"/>
    <n v="2330"/>
    <n v="11"/>
    <x v="7"/>
    <n v="1162"/>
    <n v="1"/>
    <n v="330"/>
    <s v="BURGLARY FROM VEHICLE"/>
    <s v="1300 1307 0344"/>
    <n v="23"/>
    <s v="M"/>
    <s v="H"/>
    <n v="101"/>
    <s v="STREET"/>
    <m/>
    <m/>
    <s v="IC"/>
    <s v="Invest Cont"/>
    <n v="330"/>
    <m/>
    <m/>
    <m/>
    <s v="4200 W  SUNSET                       BL"/>
    <m/>
    <n v="34.093800000000002"/>
    <n v="-118.2818"/>
    <n v="0"/>
  </r>
  <r>
    <n v="201004484"/>
    <d v="2020-01-13T00:00:00"/>
    <d v="2020-01-13T00:00:00"/>
    <n v="230"/>
    <n v="10"/>
    <x v="11"/>
    <n v="1024"/>
    <n v="1"/>
    <n v="331"/>
    <s v="THEFT FROM MOTOR VEHICLE - GRAND ($950.01 AND OVER)"/>
    <s v="0386 1606 0321"/>
    <n v="41"/>
    <s v="M"/>
    <s v="H"/>
    <n v="104"/>
    <s v="DRIVEWAY"/>
    <m/>
    <m/>
    <s v="IC"/>
    <s v="Invest Cont"/>
    <n v="331"/>
    <m/>
    <m/>
    <m/>
    <s v="6900    RHEA                         AV"/>
    <m/>
    <n v="34.195700000000002"/>
    <n v="-118.5415"/>
    <n v="0"/>
  </r>
  <r>
    <n v="200510898"/>
    <d v="2020-06-22T00:00:00"/>
    <d v="2020-06-21T00:00:00"/>
    <n v="1645"/>
    <n v="5"/>
    <x v="10"/>
    <n v="557"/>
    <n v="2"/>
    <n v="745"/>
    <s v="VANDALISM - MISDEAMEANOR ($399 OR UNDER)"/>
    <s v="1300 0329 1307 1822"/>
    <n v="45"/>
    <s v="M"/>
    <s v="H"/>
    <n v="122"/>
    <s v="VEHICLE, PASSENGER/TRUCK"/>
    <m/>
    <m/>
    <s v="IC"/>
    <s v="Invest Cont"/>
    <n v="745"/>
    <m/>
    <m/>
    <m/>
    <s v="600 W  4TH                          ST"/>
    <m/>
    <n v="33.740600000000001"/>
    <n v="-118.2901"/>
    <n v="0"/>
  </r>
  <r>
    <n v="200406831"/>
    <d v="2020-03-12T00:00:00"/>
    <d v="2020-03-12T00:00:00"/>
    <n v="1255"/>
    <n v="4"/>
    <x v="4"/>
    <n v="468"/>
    <n v="2"/>
    <n v="745"/>
    <s v="VANDALISM - MISDEAMEANOR ($399 OR UNDER)"/>
    <s v="1300 0329 2004"/>
    <n v="51"/>
    <s v="F"/>
    <s v="H"/>
    <n v="101"/>
    <s v="STREET"/>
    <m/>
    <m/>
    <s v="IC"/>
    <s v="Invest Cont"/>
    <n v="745"/>
    <m/>
    <m/>
    <m/>
    <s v="1ST                          ST"/>
    <s v="EVERGREEN"/>
    <n v="34.040399999999998"/>
    <n v="-118.2024"/>
    <n v="0"/>
  </r>
  <r>
    <n v="200916225"/>
    <d v="2020-10-21T00:00:00"/>
    <d v="2020-10-20T00:00:00"/>
    <n v="1930"/>
    <n v="9"/>
    <x v="3"/>
    <n v="937"/>
    <n v="1"/>
    <n v="330"/>
    <s v="BURGLARY FROM VEHICLE"/>
    <s v="0344 1300"/>
    <n v="29"/>
    <s v="M"/>
    <s v="H"/>
    <n v="108"/>
    <s v="PARKING LOT"/>
    <m/>
    <m/>
    <s v="IC"/>
    <s v="Invest Cont"/>
    <n v="330"/>
    <m/>
    <m/>
    <m/>
    <s v="6300    WOODMAN                      AV"/>
    <m/>
    <n v="34.183599999999998"/>
    <n v="-118.4355"/>
    <n v="0"/>
  </r>
  <r>
    <n v="200305565"/>
    <d v="2020-01-27T00:00:00"/>
    <d v="2020-01-27T00:00:00"/>
    <n v="1441"/>
    <n v="3"/>
    <x v="2"/>
    <n v="321"/>
    <n v="1"/>
    <n v="210"/>
    <s v="ROBBERY"/>
    <s v="0416 0446 1402 0325 0945"/>
    <n v="0"/>
    <s v="X"/>
    <s v="X"/>
    <n v="403"/>
    <s v="DRUG STORE"/>
    <n v="400"/>
    <s v="STRONG-ARM (HANDS, FIST, FEET OR BODILY FORCE)"/>
    <s v="IC"/>
    <s v="Invest Cont"/>
    <n v="210"/>
    <m/>
    <m/>
    <m/>
    <s v="5100    OBAMA                        BL"/>
    <m/>
    <n v="34.023800000000001"/>
    <n v="-118.3669"/>
    <n v="0"/>
  </r>
  <r>
    <n v="201105554"/>
    <d v="2020-02-05T00:00:00"/>
    <d v="2020-02-03T00:00:00"/>
    <n v="1609"/>
    <n v="11"/>
    <x v="7"/>
    <n v="1135"/>
    <n v="1"/>
    <n v="440"/>
    <s v="THEFT PLAIN - PETTY ($950 &amp; UNDER)"/>
    <s v="0344 0394"/>
    <n v="32"/>
    <s v="F"/>
    <s v="H"/>
    <n v="101"/>
    <s v="STREET"/>
    <m/>
    <m/>
    <s v="IC"/>
    <s v="Invest Cont"/>
    <n v="440"/>
    <m/>
    <m/>
    <m/>
    <s v="AVENUE 33"/>
    <s v="DIVISION                     ST"/>
    <n v="34.116399999999999"/>
    <n v="-118.2332"/>
    <n v="0"/>
  </r>
  <r>
    <n v="200304997"/>
    <d v="2020-01-17T00:00:00"/>
    <d v="2020-01-15T00:00:00"/>
    <n v="200"/>
    <n v="3"/>
    <x v="2"/>
    <n v="393"/>
    <n v="1"/>
    <n v="440"/>
    <s v="THEFT PLAIN - PETTY ($950 &amp; UNDER)"/>
    <s v="1822 0344"/>
    <n v="39"/>
    <s v="F"/>
    <s v="A"/>
    <n v="501"/>
    <s v="SINGLE FAMILY DWELLING"/>
    <m/>
    <m/>
    <s v="IC"/>
    <s v="Invest Cont"/>
    <n v="440"/>
    <m/>
    <m/>
    <m/>
    <s v="3300 W  MARTIN LUTHER KING           BL"/>
    <m/>
    <n v="34.010899999999999"/>
    <n v="-118.33"/>
    <n v="0"/>
  </r>
  <r>
    <n v="200109049"/>
    <d v="2020-03-13T00:00:00"/>
    <d v="2020-03-05T00:00:00"/>
    <n v="1408"/>
    <n v="1"/>
    <x v="1"/>
    <n v="182"/>
    <n v="2"/>
    <n v="956"/>
    <s v="LETTERS, LEWD  -  TELEPHONE CALLS, LEWD"/>
    <n v="1906"/>
    <n v="31"/>
    <s v="F"/>
    <s v="H"/>
    <n v="502"/>
    <s v="MULTI-UNIT DWELLING (APARTMENT, DUPLEX, ETC)"/>
    <m/>
    <m/>
    <s v="IC"/>
    <s v="Invest Cont"/>
    <n v="956"/>
    <m/>
    <m/>
    <m/>
    <s v="1200 S  FIGUEROA                     ST"/>
    <m/>
    <n v="34.042299999999997"/>
    <n v="-118.2666"/>
    <n v="0"/>
  </r>
  <r>
    <n v="200100791"/>
    <d v="2020-05-18T00:00:00"/>
    <d v="2020-05-18T00:00:00"/>
    <n v="1"/>
    <n v="1"/>
    <x v="1"/>
    <n v="182"/>
    <n v="1"/>
    <n v="230"/>
    <s v="ASSAULT WITH DEADLY WEAPON, AGGRAVATED ASSAULT"/>
    <s v="1402 1407 1100 0450 1822 1414 1307"/>
    <n v="26"/>
    <s v="M"/>
    <s v="B"/>
    <n v="101"/>
    <s v="STREET"/>
    <n v="109"/>
    <s v="SEMI-AUTOMATIC PISTOL"/>
    <s v="IC"/>
    <s v="Invest Cont"/>
    <n v="230"/>
    <n v="998"/>
    <m/>
    <m/>
    <s v="900 S  FIGUEROA                     ST"/>
    <m/>
    <n v="34.046199999999999"/>
    <n v="-118.2628"/>
    <n v="0"/>
  </r>
  <r>
    <n v="200807646"/>
    <d v="2020-03-24T00:00:00"/>
    <d v="2020-01-20T00:00:00"/>
    <n v="700"/>
    <n v="8"/>
    <x v="12"/>
    <n v="857"/>
    <n v="1"/>
    <n v="341"/>
    <s v="THEFT-GRAND ($950.01 &amp; OVER)EXCPT,GUNS,FOWL,LIVESTK,PROD"/>
    <s v="1803 0913 0352 0377 1202"/>
    <n v="93"/>
    <s v="F"/>
    <s v="O"/>
    <n v="502"/>
    <s v="MULTI-UNIT DWELLING (APARTMENT, DUPLEX, ETC)"/>
    <m/>
    <m/>
    <s v="IC"/>
    <s v="Invest Cont"/>
    <n v="341"/>
    <m/>
    <m/>
    <m/>
    <s v="1100 S  ELM                          DR"/>
    <m/>
    <n v="34.057099999999998"/>
    <n v="-118.39490000000001"/>
    <n v="0"/>
  </r>
  <r>
    <n v="200709575"/>
    <d v="2020-05-24T00:00:00"/>
    <d v="2020-05-24T00:00:00"/>
    <n v="318"/>
    <n v="7"/>
    <x v="0"/>
    <n v="749"/>
    <n v="1"/>
    <n v="510"/>
    <s v="VEHICLE - STOLEN"/>
    <m/>
    <n v="0"/>
    <m/>
    <m/>
    <n v="101"/>
    <s v="STREET"/>
    <m/>
    <m/>
    <s v="IC"/>
    <s v="Invest Cont"/>
    <n v="510"/>
    <m/>
    <m/>
    <m/>
    <s v="900 S  LUCERNE                      BL"/>
    <m/>
    <n v="34.057600000000001"/>
    <n v="-118.3265"/>
    <n v="0"/>
  </r>
  <r>
    <n v="200813685"/>
    <d v="2020-09-03T00:00:00"/>
    <d v="2020-08-29T00:00:00"/>
    <n v="2300"/>
    <n v="8"/>
    <x v="12"/>
    <n v="882"/>
    <n v="1"/>
    <n v="480"/>
    <s v="BIKE - STOLEN"/>
    <s v="0344 0346"/>
    <n v="29"/>
    <s v="F"/>
    <s v="W"/>
    <n v="140"/>
    <s v="BALCONY*"/>
    <m/>
    <m/>
    <s v="IC"/>
    <s v="Invest Cont"/>
    <n v="480"/>
    <m/>
    <m/>
    <m/>
    <s v="BUTLER                       AV"/>
    <s v="MISSOURI                     AV"/>
    <n v="34.040799999999997"/>
    <n v="-118.4479"/>
    <n v="0"/>
  </r>
  <r>
    <n v="200214637"/>
    <d v="2020-09-04T00:00:00"/>
    <d v="2020-09-04T00:00:00"/>
    <n v="1229"/>
    <n v="2"/>
    <x v="5"/>
    <n v="237"/>
    <n v="2"/>
    <n v="745"/>
    <s v="VANDALISM - MISDEAMEANOR ($399 OR UNDER)"/>
    <s v="1822 0329 0202"/>
    <n v="0"/>
    <s v="X"/>
    <s v="X"/>
    <n v="708"/>
    <s v="CHURCH/CHAPEL (CHANGED 03-03 FROM CHURCH/TEMPLE)"/>
    <n v="400"/>
    <s v="STRONG-ARM (HANDS, FIST, FEET OR BODILY FORCE)"/>
    <s v="AO"/>
    <s v="Adult Other"/>
    <n v="745"/>
    <m/>
    <m/>
    <m/>
    <s v="200 S  UNION                        AV"/>
    <m/>
    <n v="34.063699999999997"/>
    <n v="-118.2662"/>
    <n v="0"/>
  </r>
  <r>
    <n v="200810559"/>
    <d v="2020-06-12T00:00:00"/>
    <d v="2020-06-11T00:00:00"/>
    <n v="1800"/>
    <n v="8"/>
    <x v="12"/>
    <n v="831"/>
    <n v="1"/>
    <n v="420"/>
    <s v="THEFT FROM MOTOR VEHICLE - PETTY ($950 &amp; UNDER)"/>
    <s v="1606 0377 0344 1822 1202"/>
    <n v="61"/>
    <s v="F"/>
    <s v="W"/>
    <n v="101"/>
    <s v="STREET"/>
    <m/>
    <m/>
    <s v="IC"/>
    <s v="Invest Cont"/>
    <n v="420"/>
    <m/>
    <m/>
    <m/>
    <s v="13000    MONTANA                      AV"/>
    <m/>
    <n v="34.0473"/>
    <n v="-118.4768"/>
    <n v="0"/>
  </r>
  <r>
    <n v="200213962"/>
    <d v="2020-08-19T00:00:00"/>
    <d v="2020-08-19T00:00:00"/>
    <n v="2325"/>
    <n v="2"/>
    <x v="5"/>
    <n v="212"/>
    <n v="1"/>
    <n v="230"/>
    <s v="ASSAULT WITH DEADLY WEAPON, AGGRAVATED ASSAULT"/>
    <s v="1309 1822 0450"/>
    <n v="34"/>
    <s v="M"/>
    <s v="H"/>
    <n v="102"/>
    <s v="SIDEWALK"/>
    <n v="109"/>
    <s v="SEMI-AUTOMATIC PISTOL"/>
    <s v="IC"/>
    <s v="Invest Cont"/>
    <n v="230"/>
    <m/>
    <m/>
    <m/>
    <s v="600 N  COMMONWEALTH                 AV"/>
    <m/>
    <n v="34.081800000000001"/>
    <n v="-118.2856"/>
    <n v="0"/>
  </r>
  <r>
    <n v="200511192"/>
    <d v="2020-06-29T00:00:00"/>
    <d v="2020-06-28T00:00:00"/>
    <n v="2130"/>
    <n v="5"/>
    <x v="10"/>
    <n v="557"/>
    <n v="1"/>
    <n v="510"/>
    <s v="VEHICLE - STOLEN"/>
    <m/>
    <n v="0"/>
    <m/>
    <m/>
    <n v="101"/>
    <s v="STREET"/>
    <m/>
    <m/>
    <s v="IC"/>
    <s v="Invest Cont"/>
    <n v="510"/>
    <m/>
    <m/>
    <m/>
    <s v="700 W  2ND                          ST"/>
    <m/>
    <n v="33.742400000000004"/>
    <n v="-118.2946"/>
    <n v="0"/>
  </r>
  <r>
    <n v="200208266"/>
    <d v="2020-03-26T00:00:00"/>
    <d v="2020-03-26T00:00:00"/>
    <n v="1940"/>
    <n v="2"/>
    <x v="5"/>
    <n v="248"/>
    <n v="2"/>
    <n v="623"/>
    <s v="BATTERY POLICE (SIMPLE)"/>
    <s v="1212 2004 0356"/>
    <n v="0"/>
    <s v="X"/>
    <s v="X"/>
    <n v="101"/>
    <s v="STREET"/>
    <n v="500"/>
    <s v="UNKNOWN WEAPON/OTHER WEAPON"/>
    <s v="IC"/>
    <s v="Invest Cont"/>
    <n v="623"/>
    <m/>
    <m/>
    <m/>
    <s v="LUCAS                        AV"/>
    <s v="W  6TH                          ST"/>
    <n v="34.0548"/>
    <n v="-118.2638"/>
    <n v="0"/>
  </r>
  <r>
    <n v="200407755"/>
    <d v="2020-04-11T00:00:00"/>
    <d v="2020-04-11T00:00:00"/>
    <n v="1605"/>
    <n v="4"/>
    <x v="4"/>
    <n v="479"/>
    <n v="1"/>
    <n v="440"/>
    <s v="THEFT PLAIN - PETTY ($950 &amp; UNDER)"/>
    <n v="344"/>
    <n v="0"/>
    <s v="M"/>
    <s v="X"/>
    <n v="102"/>
    <s v="SIDEWALK"/>
    <m/>
    <m/>
    <s v="IC"/>
    <s v="Invest Cont"/>
    <n v="440"/>
    <m/>
    <m/>
    <m/>
    <s v="3700    WHITTIER                     BL"/>
    <m/>
    <n v="34.0246"/>
    <n v="-118.19370000000001"/>
    <n v="0"/>
  </r>
  <r>
    <n v="200210815"/>
    <d v="2020-05-30T00:00:00"/>
    <d v="2020-05-30T00:00:00"/>
    <n v="1545"/>
    <n v="2"/>
    <x v="5"/>
    <n v="231"/>
    <n v="2"/>
    <n v="930"/>
    <s v="CRIMINAL THREATS - NO WEAPON DISPLAYED"/>
    <s v="1259 0443 0421 2040 1816 0371 0906 0913 1817"/>
    <n v="16"/>
    <s v="F"/>
    <s v="B"/>
    <n v="502"/>
    <s v="MULTI-UNIT DWELLING (APARTMENT, DUPLEX, ETC)"/>
    <n v="511"/>
    <s v="VERBAL THREAT"/>
    <s v="IC"/>
    <s v="Invest Cont"/>
    <n v="930"/>
    <m/>
    <m/>
    <m/>
    <s v="100 N  OCCIDENTAL                   BL"/>
    <m/>
    <n v="34.072099999999999"/>
    <n v="-118.2818"/>
    <n v="0"/>
  </r>
  <r>
    <n v="201007336"/>
    <d v="2020-03-18T00:00:00"/>
    <d v="2020-03-18T00:00:00"/>
    <n v="400"/>
    <n v="10"/>
    <x v="11"/>
    <n v="1047"/>
    <n v="1"/>
    <n v="520"/>
    <s v="VEHICLE - ATTEMPT STOLEN"/>
    <s v="1309 1822 1300 1402 0330"/>
    <n v="51"/>
    <s v="M"/>
    <s v="W"/>
    <n v="501"/>
    <s v="SINGLE FAMILY DWELLING"/>
    <n v="500"/>
    <s v="UNKNOWN WEAPON/OTHER WEAPON"/>
    <s v="AO"/>
    <s v="Adult Other"/>
    <n v="520"/>
    <m/>
    <m/>
    <m/>
    <s v="5900    SHOSHONE                     AV"/>
    <m/>
    <n v="34.177700000000002"/>
    <n v="-118.5166"/>
    <n v="0"/>
  </r>
  <r>
    <n v="200913360"/>
    <d v="2020-08-10T00:00:00"/>
    <d v="2020-08-09T00:00:00"/>
    <n v="2245"/>
    <n v="9"/>
    <x v="3"/>
    <n v="911"/>
    <n v="2"/>
    <n v="740"/>
    <s v="VANDALISM - FELONY ($400 &amp; OVER, ALL CHURCH VANDALISMS)"/>
    <n v="329"/>
    <n v="48"/>
    <s v="M"/>
    <s v="H"/>
    <n v="210"/>
    <s v="RESTAURANT/FAST FOOD"/>
    <m/>
    <m/>
    <s v="IC"/>
    <s v="Invest Cont"/>
    <n v="740"/>
    <m/>
    <m/>
    <m/>
    <s v="7100 N  SEPULVEDA                    BL"/>
    <m/>
    <n v="34.193800000000003"/>
    <n v="-118.47020000000001"/>
    <n v="0"/>
  </r>
  <r>
    <n v="200216572"/>
    <d v="2020-10-23T00:00:00"/>
    <d v="2020-10-14T00:00:00"/>
    <n v="1"/>
    <n v="2"/>
    <x v="5"/>
    <n v="238"/>
    <n v="2"/>
    <n v="354"/>
    <s v="THEFT OF IDENTITY"/>
    <s v="0930 1822 1202"/>
    <n v="71"/>
    <s v="F"/>
    <s v="H"/>
    <n v="501"/>
    <s v="SINGLE FAMILY DWELLING"/>
    <m/>
    <m/>
    <s v="IC"/>
    <s v="Invest Cont"/>
    <n v="354"/>
    <m/>
    <m/>
    <m/>
    <s v="1400 W  COURT                        ST"/>
    <m/>
    <n v="34.064799999999998"/>
    <n v="-118.25830000000001"/>
    <n v="0"/>
  </r>
  <r>
    <n v="201104821"/>
    <d v="2020-01-20T00:00:00"/>
    <d v="2020-01-20T00:00:00"/>
    <n v="1245"/>
    <n v="11"/>
    <x v="7"/>
    <n v="1151"/>
    <n v="1"/>
    <n v="440"/>
    <s v="THEFT PLAIN - PETTY ($950 &amp; UNDER)"/>
    <s v="0325 0344 2004"/>
    <n v="0"/>
    <s v="X"/>
    <s v="X"/>
    <n v="402"/>
    <s v="MARKET"/>
    <m/>
    <m/>
    <s v="IC"/>
    <s v="Invest Cont"/>
    <n v="440"/>
    <m/>
    <m/>
    <m/>
    <s v="1600 N  VERMONT                      AV"/>
    <m/>
    <n v="34.098599999999998"/>
    <n v="-118.2962"/>
    <n v="0"/>
  </r>
  <r>
    <n v="200416059"/>
    <d v="2020-12-18T00:00:00"/>
    <d v="2020-12-17T00:00:00"/>
    <n v="2325"/>
    <n v="4"/>
    <x v="4"/>
    <n v="414"/>
    <n v="1"/>
    <n v="230"/>
    <s v="ASSAULT WITH DEADLY WEAPON, AGGRAVATED ASSAULT"/>
    <s v="0913 1300 0416"/>
    <n v="19"/>
    <s v="F"/>
    <s v="H"/>
    <n v="101"/>
    <s v="STREET"/>
    <n v="307"/>
    <s v="VEHICLE"/>
    <s v="AO"/>
    <s v="Adult Other"/>
    <n v="230"/>
    <m/>
    <m/>
    <m/>
    <s v="AVENUE 33"/>
    <s v="IDYLWILD"/>
    <n v="34.083300000000001"/>
    <n v="-118.211"/>
    <n v="0"/>
  </r>
  <r>
    <n v="200814228"/>
    <d v="2020-09-17T00:00:00"/>
    <d v="2020-09-17T00:00:00"/>
    <n v="1745"/>
    <n v="8"/>
    <x v="12"/>
    <n v="836"/>
    <n v="1"/>
    <n v="480"/>
    <s v="BIKE - STOLEN"/>
    <s v="0397 1202 1420 0344 1602 0202"/>
    <n v="61"/>
    <s v="M"/>
    <s v="W"/>
    <n v="123"/>
    <s v="PARKING UNDERGROUND/BUILDING"/>
    <m/>
    <m/>
    <s v="IC"/>
    <s v="Invest Cont"/>
    <n v="480"/>
    <m/>
    <m/>
    <m/>
    <s v="10500    SANTA MONICA                 BL"/>
    <m/>
    <n v="34.0548"/>
    <n v="-118.4276"/>
    <n v="0"/>
  </r>
  <r>
    <n v="200916825"/>
    <d v="2020-11-04T00:00:00"/>
    <d v="2020-11-02T00:00:00"/>
    <n v="1700"/>
    <n v="9"/>
    <x v="3"/>
    <n v="935"/>
    <n v="1"/>
    <n v="310"/>
    <s v="BURGLARY"/>
    <s v="0344 1606"/>
    <n v="22"/>
    <s v="M"/>
    <s v="W"/>
    <n v="725"/>
    <s v="GOVERNMENT FACILITY (FEDERAL,STATE, COUNTY &amp; CITY)"/>
    <m/>
    <m/>
    <s v="IC"/>
    <s v="Invest Cont"/>
    <n v="310"/>
    <m/>
    <m/>
    <m/>
    <s v="14400    SYLVAN                       ST"/>
    <m/>
    <n v="34.184699999999999"/>
    <n v="-118.44799999999999"/>
    <n v="0"/>
  </r>
  <r>
    <n v="200410944"/>
    <d v="2020-07-19T00:00:00"/>
    <d v="2020-07-18T00:00:00"/>
    <n v="1200"/>
    <n v="4"/>
    <x v="4"/>
    <n v="465"/>
    <n v="1"/>
    <n v="310"/>
    <s v="BURGLARY"/>
    <s v="0344 1606"/>
    <n v="46"/>
    <s v="M"/>
    <s v="W"/>
    <n v="504"/>
    <s v="OTHER RESIDENCE"/>
    <m/>
    <m/>
    <s v="IC"/>
    <s v="Invest Cont"/>
    <n v="310"/>
    <m/>
    <m/>
    <m/>
    <s v="3200 E  4TH                          ST"/>
    <m/>
    <n v="34.035699999999999"/>
    <n v="-118.2007"/>
    <n v="0"/>
  </r>
  <r>
    <n v="200121703"/>
    <d v="2020-11-30T00:00:00"/>
    <d v="2020-11-30T00:00:00"/>
    <n v="145"/>
    <n v="1"/>
    <x v="1"/>
    <n v="101"/>
    <n v="2"/>
    <n v="626"/>
    <s v="INTIMATE PARTNER - SIMPLE ASSAULT"/>
    <s v="0913 2000 1813 0416 0446"/>
    <n v="29"/>
    <s v="F"/>
    <s v="B"/>
    <n v="101"/>
    <s v="STREET"/>
    <n v="400"/>
    <s v="STRONG-ARM (HANDS, FIST, FEET OR BODILY FORCE)"/>
    <s v="AA"/>
    <s v="Adult Arrest"/>
    <n v="626"/>
    <m/>
    <m/>
    <m/>
    <s v="BEAUDRY"/>
    <s v="SUNSET"/>
    <n v="34.0655"/>
    <n v="-118.24890000000001"/>
    <n v="1"/>
  </r>
  <r>
    <n v="200800873"/>
    <d v="2020-12-02T00:00:00"/>
    <d v="2020-12-02T00:00:00"/>
    <n v="1030"/>
    <n v="8"/>
    <x v="12"/>
    <n v="809"/>
    <n v="1"/>
    <n v="230"/>
    <s v="ASSAULT WITH DEADLY WEAPON, AGGRAVATED ASSAULT"/>
    <s v="0302 0450 0913 1100 1407 1810"/>
    <n v="25"/>
    <s v="M"/>
    <s v="H"/>
    <n v="118"/>
    <s v="CONSTRUCTION SITE"/>
    <n v="103"/>
    <s v="RIFLE"/>
    <s v="AA"/>
    <s v="Adult Arrest"/>
    <n v="230"/>
    <n v="998"/>
    <m/>
    <m/>
    <s v="1700    COLDWATER CANYON             DR"/>
    <m/>
    <n v="34.1021"/>
    <n v="-118.4061"/>
    <n v="1"/>
  </r>
  <r>
    <n v="201108274"/>
    <d v="2020-04-13T00:00:00"/>
    <d v="2020-04-10T00:00:00"/>
    <n v="12"/>
    <n v="11"/>
    <x v="7"/>
    <n v="1172"/>
    <n v="2"/>
    <n v="354"/>
    <s v="THEFT OF IDENTITY"/>
    <s v="0922 0100"/>
    <n v="54"/>
    <s v="M"/>
    <s v="H"/>
    <n v="602"/>
    <s v="BANK"/>
    <m/>
    <m/>
    <s v="IC"/>
    <s v="Invest Cont"/>
    <n v="354"/>
    <m/>
    <m/>
    <m/>
    <s v="2200    AARON                        ST"/>
    <m/>
    <n v="34.0869"/>
    <n v="-118.2598"/>
    <n v="0"/>
  </r>
  <r>
    <n v="200907403"/>
    <d v="2020-03-13T00:00:00"/>
    <d v="2020-03-11T00:00:00"/>
    <n v="1415"/>
    <n v="9"/>
    <x v="3"/>
    <n v="926"/>
    <n v="1"/>
    <n v="510"/>
    <s v="VEHICLE - STOLEN"/>
    <m/>
    <n v="0"/>
    <m/>
    <m/>
    <n v="123"/>
    <s v="PARKING UNDERGROUND/BUILDING"/>
    <m/>
    <m/>
    <s v="IC"/>
    <s v="Invest Cont"/>
    <n v="510"/>
    <m/>
    <m/>
    <m/>
    <s v="14400    KITTRIDGE                    ST"/>
    <m/>
    <n v="34.1907"/>
    <n v="-118.4465"/>
    <n v="0"/>
  </r>
  <r>
    <n v="200318704"/>
    <d v="2020-10-11T00:00:00"/>
    <d v="2020-10-11T00:00:00"/>
    <n v="600"/>
    <n v="3"/>
    <x v="2"/>
    <n v="332"/>
    <n v="1"/>
    <n v="510"/>
    <s v="VEHICLE - STOLEN"/>
    <m/>
    <n v="0"/>
    <m/>
    <m/>
    <n v="101"/>
    <s v="STREET"/>
    <m/>
    <m/>
    <s v="IC"/>
    <s v="Invest Cont"/>
    <n v="510"/>
    <m/>
    <m/>
    <m/>
    <s v="WEST"/>
    <s v="ADAMS"/>
    <n v="34.032600000000002"/>
    <n v="-118.3417"/>
    <n v="0"/>
  </r>
  <r>
    <n v="201209757"/>
    <d v="2020-03-01T00:00:00"/>
    <d v="2020-03-01T00:00:00"/>
    <n v="1658"/>
    <n v="12"/>
    <x v="8"/>
    <n v="1241"/>
    <n v="2"/>
    <n v="930"/>
    <s v="CRIMINAL THREATS - NO WEAPON DISPLAYED"/>
    <s v="2000 0913 1241 1821 1813 1276 0421 0422 0432"/>
    <n v="26"/>
    <s v="F"/>
    <s v="W"/>
    <n v="502"/>
    <s v="MULTI-UNIT DWELLING (APARTMENT, DUPLEX, ETC)"/>
    <n v="511"/>
    <s v="VERBAL THREAT"/>
    <s v="AO"/>
    <s v="Adult Other"/>
    <n v="930"/>
    <m/>
    <m/>
    <m/>
    <s v="6300    CRENSHAW                     BL"/>
    <m/>
    <n v="33.982500000000002"/>
    <n v="-118.3309"/>
    <n v="0"/>
  </r>
  <r>
    <n v="201010634"/>
    <d v="2020-07-03T00:00:00"/>
    <d v="2020-07-02T00:00:00"/>
    <n v="500"/>
    <n v="10"/>
    <x v="11"/>
    <n v="1028"/>
    <n v="2"/>
    <n v="740"/>
    <s v="VANDALISM - FELONY ($400 &amp; OVER, ALL CHURCH VANDALISMS)"/>
    <s v="0329 1822"/>
    <n v="23"/>
    <s v="M"/>
    <s v="F"/>
    <n v="122"/>
    <s v="VEHICLE, PASSENGER/TRUCK"/>
    <m/>
    <m/>
    <s v="IC"/>
    <s v="Invest Cont"/>
    <n v="740"/>
    <m/>
    <m/>
    <m/>
    <s v="ARCHWOOD                     ST"/>
    <s v="DE CELIS                     PL"/>
    <n v="34.192900000000002"/>
    <n v="-118.4943"/>
    <n v="0"/>
  </r>
  <r>
    <n v="200322343"/>
    <d v="2020-12-28T00:00:00"/>
    <d v="2020-12-28T00:00:00"/>
    <n v="800"/>
    <n v="3"/>
    <x v="2"/>
    <n v="397"/>
    <n v="2"/>
    <n v="624"/>
    <s v="BATTERY - SIMPLE ASSAULT"/>
    <s v="0360 1202 0416 0446"/>
    <n v="76"/>
    <s v="F"/>
    <s v="B"/>
    <n v="502"/>
    <s v="MULTI-UNIT DWELLING (APARTMENT, DUPLEX, ETC)"/>
    <n v="400"/>
    <s v="STRONG-ARM (HANDS, FIST, FEET OR BODILY FORCE)"/>
    <s v="IC"/>
    <s v="Invest Cont"/>
    <n v="624"/>
    <m/>
    <m/>
    <m/>
    <s v="1000 W  42ND                         PL"/>
    <m/>
    <n v="34.006399999999999"/>
    <n v="-118.2916"/>
    <n v="0"/>
  </r>
  <r>
    <n v="201214844"/>
    <d v="2020-06-18T00:00:00"/>
    <d v="2020-06-17T00:00:00"/>
    <n v="2330"/>
    <n v="12"/>
    <x v="8"/>
    <n v="1249"/>
    <n v="1"/>
    <n v="210"/>
    <s v="ROBBERY"/>
    <s v="0344 1300 0302 0355 1310 0416 0445"/>
    <n v="18"/>
    <s v="M"/>
    <s v="H"/>
    <n v="101"/>
    <s v="STREET"/>
    <n v="102"/>
    <s v="HAND GUN"/>
    <s v="IC"/>
    <s v="Invest Cont"/>
    <n v="210"/>
    <m/>
    <m/>
    <m/>
    <s v="66TH"/>
    <s v="FIGUEROA"/>
    <n v="33.979799999999997"/>
    <n v="-118.28270000000001"/>
    <n v="0"/>
  </r>
  <r>
    <n v="200817809"/>
    <d v="2020-12-21T00:00:00"/>
    <d v="2020-12-21T00:00:00"/>
    <n v="1730"/>
    <n v="8"/>
    <x v="12"/>
    <n v="839"/>
    <n v="1"/>
    <n v="341"/>
    <s v="THEFT-GRAND ($950.01 &amp; OVER)EXCPT,GUNS,FOWL,LIVESTK,PROD"/>
    <s v="0344 1822"/>
    <n v="64"/>
    <s v="F"/>
    <s v="A"/>
    <n v="727"/>
    <s v="SHOPPING MALL (COMMON AREA)"/>
    <m/>
    <m/>
    <s v="IC"/>
    <s v="Invest Cont"/>
    <n v="341"/>
    <m/>
    <m/>
    <m/>
    <s v="10200    SANTA MONICA                 BL"/>
    <m/>
    <n v="34.06"/>
    <n v="-118.42"/>
    <n v="0"/>
  </r>
  <r>
    <n v="200310513"/>
    <d v="2020-04-27T00:00:00"/>
    <d v="2020-04-26T00:00:00"/>
    <n v="2130"/>
    <n v="3"/>
    <x v="2"/>
    <n v="318"/>
    <n v="1"/>
    <n v="821"/>
    <s v="SODOMY/SEXUAL CONTACT B/W PENIS OF ONE PERS TO ANUS OTH"/>
    <s v="0519 0305 0408 0416 0446 1822 2034 0522 0532"/>
    <n v="40"/>
    <s v="F"/>
    <s v="H"/>
    <n v="101"/>
    <s v="STREET"/>
    <n v="400"/>
    <s v="STRONG-ARM (HANDS, FIST, FEET OR BODILY FORCE)"/>
    <s v="IC"/>
    <s v="Invest Cont"/>
    <n v="821"/>
    <m/>
    <m/>
    <m/>
    <s v="JULIET                       ST"/>
    <s v="24TH                         ST"/>
    <n v="34.034799999999997"/>
    <n v="-118.2876"/>
    <n v="0"/>
  </r>
  <r>
    <n v="201105169"/>
    <d v="2020-01-28T00:00:00"/>
    <d v="2020-01-27T00:00:00"/>
    <n v="1230"/>
    <n v="11"/>
    <x v="7"/>
    <n v="1129"/>
    <n v="1"/>
    <n v="331"/>
    <s v="THEFT FROM MOTOR VEHICLE - GRAND ($950.01 AND OVER)"/>
    <s v="0344 0327"/>
    <n v="0"/>
    <s v="X"/>
    <s v="X"/>
    <n v="301"/>
    <s v="GAS STATION"/>
    <m/>
    <m/>
    <s v="IC"/>
    <s v="Invest Cont"/>
    <n v="331"/>
    <m/>
    <m/>
    <m/>
    <s v="6400    YORK                         BL"/>
    <m/>
    <n v="34.114400000000003"/>
    <n v="-118.1815"/>
    <n v="0"/>
  </r>
  <r>
    <n v="201209869"/>
    <d v="2020-03-27T00:00:00"/>
    <d v="2020-03-27T00:00:00"/>
    <n v="1620"/>
    <n v="12"/>
    <x v="8"/>
    <n v="1253"/>
    <n v="1"/>
    <n v="210"/>
    <s v="ROBBERY"/>
    <s v="0334 0337 0443 1822 0216 0202 0206"/>
    <n v="0"/>
    <s v="X"/>
    <s v="X"/>
    <n v="210"/>
    <s v="RESTAURANT/FAST FOOD"/>
    <n v="102"/>
    <s v="HAND GUN"/>
    <s v="IC"/>
    <s v="Invest Cont"/>
    <n v="210"/>
    <m/>
    <m/>
    <m/>
    <s v="7800 S  WESTERN                      AV"/>
    <m/>
    <n v="33.969099999999997"/>
    <n v="-118.309"/>
    <n v="0"/>
  </r>
  <r>
    <n v="200907533"/>
    <d v="2020-03-17T00:00:00"/>
    <d v="2020-03-16T00:00:00"/>
    <n v="1330"/>
    <n v="9"/>
    <x v="3"/>
    <n v="985"/>
    <n v="1"/>
    <n v="440"/>
    <s v="THEFT PLAIN - PETTY ($950 &amp; UNDER)"/>
    <n v="344"/>
    <n v="38"/>
    <s v="F"/>
    <s v="W"/>
    <n v="402"/>
    <s v="MARKET"/>
    <m/>
    <m/>
    <s v="IC"/>
    <s v="Invest Cont"/>
    <n v="440"/>
    <m/>
    <m/>
    <m/>
    <s v="VENTURA                      BL"/>
    <s v="HAZELTINE                    AV"/>
    <n v="34.1494"/>
    <n v="-118.43940000000001"/>
    <n v="0"/>
  </r>
  <r>
    <n v="200918039"/>
    <d v="2020-12-04T00:00:00"/>
    <d v="2020-12-03T00:00:00"/>
    <n v="1630"/>
    <n v="9"/>
    <x v="3"/>
    <n v="904"/>
    <n v="2"/>
    <n v="625"/>
    <s v="OTHER ASSAULT"/>
    <n v="356"/>
    <n v="32"/>
    <s v="M"/>
    <s v="H"/>
    <n v="108"/>
    <s v="PARKING LOT"/>
    <n v="400"/>
    <s v="STRONG-ARM (HANDS, FIST, FEET OR BODILY FORCE)"/>
    <s v="AO"/>
    <s v="Adult Other"/>
    <n v="625"/>
    <m/>
    <m/>
    <m/>
    <s v="15000    SATICOY                      ST"/>
    <m/>
    <n v="34.208500000000001"/>
    <n v="-118.4597"/>
    <n v="0"/>
  </r>
  <r>
    <n v="200100965"/>
    <d v="2020-08-23T00:00:00"/>
    <d v="2020-08-23T00:00:00"/>
    <n v="2000"/>
    <n v="1"/>
    <x v="1"/>
    <n v="174"/>
    <n v="2"/>
    <n v="888"/>
    <s v="TRESPASSING"/>
    <s v="2004 1501"/>
    <n v="0"/>
    <s v="X"/>
    <s v="X"/>
    <n v="502"/>
    <s v="MULTI-UNIT DWELLING (APARTMENT, DUPLEX, ETC)"/>
    <m/>
    <m/>
    <s v="IC"/>
    <s v="Invest Cont"/>
    <n v="888"/>
    <n v="998"/>
    <m/>
    <m/>
    <s v="700 S  LOS ANGELES                  ST"/>
    <m/>
    <n v="34.0426"/>
    <n v="-118.25279999999999"/>
    <n v="0"/>
  </r>
  <r>
    <n v="200100717"/>
    <d v="2020-03-29T00:00:00"/>
    <d v="2020-03-29T00:00:00"/>
    <n v="2020"/>
    <n v="1"/>
    <x v="1"/>
    <n v="124"/>
    <n v="1"/>
    <n v="350"/>
    <s v="THEFT, PERSON"/>
    <s v="2024 1402 2004 1822 0432 0344 0355 1218"/>
    <n v="24"/>
    <s v="M"/>
    <s v="H"/>
    <n v="101"/>
    <s v="STREET"/>
    <n v="511"/>
    <s v="VERBAL THREAT"/>
    <s v="AO"/>
    <s v="Adult Other"/>
    <n v="350"/>
    <m/>
    <m/>
    <m/>
    <s v="LOS ANGELES                  ST"/>
    <s v="TEMPLE"/>
    <n v="34.053400000000003"/>
    <n v="-118.2409"/>
    <n v="0"/>
  </r>
  <r>
    <n v="200817379"/>
    <d v="2020-12-09T00:00:00"/>
    <d v="2020-12-06T00:00:00"/>
    <n v="1615"/>
    <n v="8"/>
    <x v="12"/>
    <n v="892"/>
    <n v="1"/>
    <n v="330"/>
    <s v="BURGLARY FROM VEHICLE"/>
    <s v="0344 0346"/>
    <n v="28"/>
    <s v="M"/>
    <s v="C"/>
    <n v="502"/>
    <s v="MULTI-UNIT DWELLING (APARTMENT, DUPLEX, ETC)"/>
    <m/>
    <m/>
    <s v="IC"/>
    <s v="Invest Cont"/>
    <n v="330"/>
    <m/>
    <m/>
    <m/>
    <s v="2400    BUTLER                       AV"/>
    <m/>
    <n v="34.031300000000002"/>
    <n v="-118.4395"/>
    <n v="0"/>
  </r>
  <r>
    <n v="201308340"/>
    <d v="2020-03-18T00:00:00"/>
    <d v="2020-03-18T00:00:00"/>
    <n v="253"/>
    <n v="13"/>
    <x v="6"/>
    <n v="1331"/>
    <n v="1"/>
    <n v="310"/>
    <s v="BURGLARY"/>
    <s v="0329 1402"/>
    <n v="0"/>
    <s v="M"/>
    <s v="H"/>
    <n v="720"/>
    <s v="JUNIOR HIGH SCHOOL"/>
    <m/>
    <m/>
    <s v="IC"/>
    <s v="Invest Cont"/>
    <n v="310"/>
    <m/>
    <m/>
    <m/>
    <s v="100 W  30TH                         ST"/>
    <m/>
    <n v="34.021799999999999"/>
    <n v="-118.27070000000001"/>
    <n v="0"/>
  </r>
  <r>
    <n v="201219306"/>
    <d v="2020-08-25T00:00:00"/>
    <d v="2020-08-25T00:00:00"/>
    <n v="1300"/>
    <n v="12"/>
    <x v="8"/>
    <n v="1269"/>
    <n v="1"/>
    <n v="230"/>
    <s v="ASSAULT WITH DEADLY WEAPON, AGGRAVATED ASSAULT"/>
    <s v="0913 1309 0445 0334"/>
    <n v="51"/>
    <s v="M"/>
    <s v="H"/>
    <n v="101"/>
    <s v="STREET"/>
    <n v="207"/>
    <s v="OTHER KNIFE"/>
    <s v="IC"/>
    <s v="Invest Cont"/>
    <n v="230"/>
    <m/>
    <m/>
    <m/>
    <s v="600 E  81ST                         ST"/>
    <m/>
    <n v="33.965600000000002"/>
    <n v="-118.2651"/>
    <n v="0"/>
  </r>
  <r>
    <n v="201219835"/>
    <d v="2020-09-02T00:00:00"/>
    <d v="2020-09-01T00:00:00"/>
    <n v="2300"/>
    <n v="12"/>
    <x v="8"/>
    <n v="1265"/>
    <n v="1"/>
    <n v="410"/>
    <s v="BURGLARY FROM VEHICLE, ATTEMPTED"/>
    <s v="1300 1822"/>
    <n v="40"/>
    <s v="F"/>
    <s v="H"/>
    <n v="104"/>
    <s v="DRIVEWAY"/>
    <m/>
    <m/>
    <s v="IC"/>
    <s v="Invest Cont"/>
    <n v="410"/>
    <m/>
    <m/>
    <m/>
    <s v="8000 S  MARIPOSA                     AV"/>
    <m/>
    <n v="33.965499999999999"/>
    <n v="-118.2993"/>
    <n v="0"/>
  </r>
  <r>
    <n v="200117676"/>
    <d v="2020-09-09T00:00:00"/>
    <d v="2020-09-07T00:00:00"/>
    <n v="2000"/>
    <n v="1"/>
    <x v="1"/>
    <n v="192"/>
    <n v="1"/>
    <n v="310"/>
    <s v="BURGLARY"/>
    <s v="0344 0329 0417 1414 1822"/>
    <n v="0"/>
    <s v="X"/>
    <s v="X"/>
    <n v="707"/>
    <s v="GARAGE/CARPORT"/>
    <n v="400"/>
    <s v="STRONG-ARM (HANDS, FIST, FEET OR BODILY FORCE)"/>
    <s v="IC"/>
    <s v="Invest Cont"/>
    <n v="310"/>
    <m/>
    <m/>
    <m/>
    <s v="200    VENICE                       BL"/>
    <m/>
    <n v="34.034700000000001"/>
    <n v="-118.2646"/>
    <n v="0"/>
  </r>
  <r>
    <n v="201012129"/>
    <d v="2020-08-17T00:00:00"/>
    <d v="2020-08-16T00:00:00"/>
    <n v="1842"/>
    <n v="10"/>
    <x v="11"/>
    <n v="1012"/>
    <n v="1"/>
    <n v="420"/>
    <s v="THEFT FROM MOTOR VEHICLE - PETTY ($950 &amp; UNDER)"/>
    <s v="1822 0344 1300 1414 1420 1606"/>
    <n v="0"/>
    <s v="M"/>
    <s v="O"/>
    <n v="108"/>
    <s v="PARKING LOT"/>
    <m/>
    <m/>
    <s v="IC"/>
    <s v="Invest Cont"/>
    <n v="420"/>
    <m/>
    <m/>
    <m/>
    <s v="18700    SHERMAN                      WY"/>
    <m/>
    <n v="34.2012"/>
    <n v="-118.53919999999999"/>
    <n v="0"/>
  </r>
  <r>
    <n v="200711131"/>
    <d v="2020-06-30T00:00:00"/>
    <d v="2020-06-30T00:00:00"/>
    <n v="2100"/>
    <n v="7"/>
    <x v="0"/>
    <n v="783"/>
    <n v="1"/>
    <n v="230"/>
    <s v="ASSAULT WITH DEADLY WEAPON, AGGRAVATED ASSAULT"/>
    <s v="1822 1402 1414 0302"/>
    <n v="22"/>
    <s v="M"/>
    <s v="B"/>
    <n v="502"/>
    <s v="MULTI-UNIT DWELLING (APARTMENT, DUPLEX, ETC)"/>
    <n v="102"/>
    <s v="HAND GUN"/>
    <s v="AO"/>
    <s v="Adult Other"/>
    <n v="230"/>
    <n v="998"/>
    <m/>
    <m/>
    <s v="2400 S  RIDGELEY                     DR"/>
    <m/>
    <n v="34.038699999999999"/>
    <n v="-118.35939999999999"/>
    <n v="0"/>
  </r>
  <r>
    <n v="200100818"/>
    <d v="2020-05-31T00:00:00"/>
    <d v="2020-05-30T00:00:00"/>
    <n v="100"/>
    <n v="1"/>
    <x v="1"/>
    <n v="162"/>
    <n v="2"/>
    <n v="745"/>
    <s v="VANDALISM - MISDEAMEANOR ($399 OR UNDER)"/>
    <s v="0329 1822"/>
    <n v="0"/>
    <s v="M"/>
    <s v="W"/>
    <n v="122"/>
    <s v="VEHICLE, PASSENGER/TRUCK"/>
    <m/>
    <m/>
    <s v="IC"/>
    <s v="Invest Cont"/>
    <n v="745"/>
    <m/>
    <m/>
    <m/>
    <s v="8TH"/>
    <s v="HOPE                         ST"/>
    <n v="34.046900000000001"/>
    <n v="-118.2595"/>
    <n v="0"/>
  </r>
  <r>
    <n v="200312070"/>
    <d v="2020-05-29T00:00:00"/>
    <d v="2020-05-29T00:00:00"/>
    <n v="1125"/>
    <n v="3"/>
    <x v="2"/>
    <n v="362"/>
    <n v="2"/>
    <n v="900"/>
    <s v="VIOLATION OF COURT ORDER"/>
    <s v="2000 1814 2038 1906"/>
    <n v="33"/>
    <s v="M"/>
    <s v="B"/>
    <n v="502"/>
    <s v="MULTI-UNIT DWELLING (APARTMENT, DUPLEX, ETC)"/>
    <m/>
    <m/>
    <s v="AO"/>
    <s v="Adult Other"/>
    <n v="900"/>
    <m/>
    <m/>
    <m/>
    <s v="4500    AUGUST                       ST"/>
    <m/>
    <n v="34.015999999999998"/>
    <n v="-118.3473"/>
    <n v="0"/>
  </r>
  <r>
    <n v="200708811"/>
    <d v="2020-05-02T00:00:00"/>
    <d v="2020-05-02T00:00:00"/>
    <n v="100"/>
    <n v="7"/>
    <x v="0"/>
    <n v="701"/>
    <n v="1"/>
    <n v="236"/>
    <s v="INTIMATE PARTNER - AGGRAVATED ASSAULT"/>
    <s v="0913 2000 1814 0408 0444 0448 1402 1419 1407"/>
    <n v="24"/>
    <s v="F"/>
    <s v="W"/>
    <n v="502"/>
    <s v="MULTI-UNIT DWELLING (APARTMENT, DUPLEX, ETC)"/>
    <n v="400"/>
    <s v="STRONG-ARM (HANDS, FIST, FEET OR BODILY FORCE)"/>
    <s v="AA"/>
    <s v="Adult Arrest"/>
    <n v="236"/>
    <n v="998"/>
    <m/>
    <m/>
    <s v="600 N  FAIRFAX                      AV"/>
    <m/>
    <n v="34.084699999999998"/>
    <n v="-118.3686"/>
    <n v="1"/>
  </r>
  <r>
    <n v="200209534"/>
    <d v="2020-04-28T00:00:00"/>
    <d v="2020-04-27T00:00:00"/>
    <n v="1400"/>
    <n v="2"/>
    <x v="5"/>
    <n v="279"/>
    <n v="1"/>
    <n v="510"/>
    <s v="VEHICLE - STOLEN"/>
    <m/>
    <n v="0"/>
    <m/>
    <m/>
    <n v="101"/>
    <s v="STREET"/>
    <m/>
    <m/>
    <s v="IC"/>
    <s v="Invest Cont"/>
    <n v="510"/>
    <m/>
    <m/>
    <m/>
    <s v="GRATTAN"/>
    <s v="OLYMPIC"/>
    <n v="34.0488"/>
    <n v="-118.27330000000001"/>
    <n v="0"/>
  </r>
  <r>
    <n v="201106918"/>
    <d v="2020-03-05T00:00:00"/>
    <d v="2020-03-05T00:00:00"/>
    <n v="1100"/>
    <n v="11"/>
    <x v="7"/>
    <n v="1102"/>
    <n v="1"/>
    <n v="510"/>
    <s v="VEHICLE - STOLEN"/>
    <m/>
    <n v="0"/>
    <m/>
    <m/>
    <n v="108"/>
    <s v="PARKING LOT"/>
    <m/>
    <m/>
    <s v="IC"/>
    <s v="Invest Cont"/>
    <n v="510"/>
    <m/>
    <m/>
    <m/>
    <s v="2900    LOS FELIZ                    BL"/>
    <m/>
    <n v="34.136699999999998"/>
    <n v="-118.2713"/>
    <n v="0"/>
  </r>
  <r>
    <n v="201015797"/>
    <d v="2020-12-06T00:00:00"/>
    <d v="2020-12-06T00:00:00"/>
    <n v="1830"/>
    <n v="10"/>
    <x v="11"/>
    <n v="1041"/>
    <n v="1"/>
    <n v="310"/>
    <s v="BURGLARY"/>
    <s v="0344 1822 1606 0314"/>
    <n v="39"/>
    <s v="M"/>
    <s v="B"/>
    <n v="501"/>
    <s v="SINGLE FAMILY DWELLING"/>
    <m/>
    <m/>
    <s v="AO"/>
    <s v="Adult Other"/>
    <n v="310"/>
    <m/>
    <m/>
    <m/>
    <s v="5700    DONNA                        AV"/>
    <m/>
    <n v="34.174500000000002"/>
    <n v="-118.5475"/>
    <n v="0"/>
  </r>
  <r>
    <n v="200914632"/>
    <d v="2020-09-12T00:00:00"/>
    <d v="2020-09-06T00:00:00"/>
    <n v="1900"/>
    <n v="9"/>
    <x v="3"/>
    <n v="985"/>
    <n v="2"/>
    <n v="624"/>
    <s v="BATTERY - SIMPLE ASSAULT"/>
    <s v="0444 0429 1218"/>
    <n v="51"/>
    <s v="M"/>
    <s v="O"/>
    <n v="402"/>
    <s v="MARKET"/>
    <n v="400"/>
    <s v="STRONG-ARM (HANDS, FIST, FEET OR BODILY FORCE)"/>
    <s v="IC"/>
    <s v="Invest Cont"/>
    <n v="624"/>
    <m/>
    <m/>
    <m/>
    <s v="4500    VAN NUYS                     BL"/>
    <m/>
    <n v="34.153100000000002"/>
    <n v="-118.4487"/>
    <n v="0"/>
  </r>
  <r>
    <n v="200711032"/>
    <d v="2020-06-25T00:00:00"/>
    <d v="2020-06-24T00:00:00"/>
    <n v="2230"/>
    <n v="7"/>
    <x v="0"/>
    <n v="713"/>
    <n v="1"/>
    <n v="330"/>
    <s v="BURGLARY FROM VEHICLE"/>
    <s v="1300 1601 1609 0344"/>
    <n v="28"/>
    <s v="F"/>
    <s v="W"/>
    <n v="707"/>
    <s v="GARAGE/CARPORT"/>
    <m/>
    <m/>
    <s v="IC"/>
    <s v="Invest Cont"/>
    <n v="330"/>
    <m/>
    <m/>
    <m/>
    <s v="ORANGE GROVE                 AV"/>
    <s v="OAKWOOD                      AV"/>
    <n v="34.078200000000002"/>
    <n v="-118.3604"/>
    <n v="0"/>
  </r>
  <r>
    <n v="200513892"/>
    <d v="2020-09-08T00:00:00"/>
    <d v="2020-09-08T00:00:00"/>
    <n v="1600"/>
    <n v="5"/>
    <x v="10"/>
    <n v="525"/>
    <n v="2"/>
    <n v="624"/>
    <s v="BATTERY - SIMPLE ASSAULT"/>
    <s v="0400 1822"/>
    <n v="33"/>
    <s v="M"/>
    <s v="H"/>
    <n v="802"/>
    <s v="MUNICIPAL BUS LINE INCLUDES LADOT/DASH"/>
    <n v="500"/>
    <s v="UNKNOWN WEAPON/OTHER WEAPON"/>
    <s v="IC"/>
    <s v="Invest Cont"/>
    <n v="624"/>
    <m/>
    <m/>
    <m/>
    <s v="D"/>
    <s v="AVALON"/>
    <n v="33.7742"/>
    <n v="-118.262"/>
    <n v="0"/>
  </r>
  <r>
    <n v="200610202"/>
    <d v="2020-05-13T00:00:00"/>
    <d v="2020-05-13T00:00:00"/>
    <n v="1430"/>
    <n v="6"/>
    <x v="9"/>
    <n v="666"/>
    <n v="1"/>
    <n v="761"/>
    <s v="BRANDISH WEAPON"/>
    <s v="0334 0312 1822"/>
    <n v="21"/>
    <s v="M"/>
    <s v="H"/>
    <n v="102"/>
    <s v="SIDEWALK"/>
    <n v="102"/>
    <s v="HAND GUN"/>
    <s v="IC"/>
    <s v="Invest Cont"/>
    <n v="761"/>
    <m/>
    <m/>
    <m/>
    <s v="1100 N  HUDSON                       AV"/>
    <m/>
    <n v="34.090699999999998"/>
    <n v="-118.33240000000001"/>
    <n v="0"/>
  </r>
  <r>
    <n v="200300853"/>
    <d v="2020-10-23T00:00:00"/>
    <d v="2020-10-23T00:00:00"/>
    <n v="1435"/>
    <n v="3"/>
    <x v="2"/>
    <n v="393"/>
    <n v="2"/>
    <n v="753"/>
    <s v="DISCHARGE FIREARMS/SHOTS FIRED"/>
    <s v="1822 1407 1100"/>
    <n v="19"/>
    <s v="X"/>
    <s v="X"/>
    <n v="102"/>
    <s v="SIDEWALK"/>
    <n v="102"/>
    <s v="HAND GUN"/>
    <s v="IC"/>
    <s v="Invest Cont"/>
    <n v="753"/>
    <m/>
    <m/>
    <m/>
    <s v="4200 S  NORTON                       AV"/>
    <m/>
    <n v="34.008000000000003"/>
    <n v="-118.33240000000001"/>
    <n v="0"/>
  </r>
  <r>
    <n v="200611898"/>
    <d v="2020-06-24T00:00:00"/>
    <d v="2020-06-18T00:00:00"/>
    <n v="1600"/>
    <n v="6"/>
    <x v="9"/>
    <n v="621"/>
    <n v="1"/>
    <n v="330"/>
    <s v="BURGLARY FROM VEHICLE"/>
    <s v="1300 1601 0344 1605"/>
    <n v="66"/>
    <s v="F"/>
    <s v="O"/>
    <n v="104"/>
    <s v="DRIVEWAY"/>
    <m/>
    <m/>
    <s v="IC"/>
    <s v="Invest Cont"/>
    <n v="330"/>
    <m/>
    <m/>
    <m/>
    <s v="2700    LAUREL CANYON                BL"/>
    <m/>
    <n v="34.117100000000001"/>
    <n v="-118.3843"/>
    <n v="0"/>
  </r>
  <r>
    <n v="201005142"/>
    <d v="2020-01-28T00:00:00"/>
    <d v="2020-01-18T00:00:00"/>
    <n v="1300"/>
    <n v="10"/>
    <x v="11"/>
    <n v="1097"/>
    <n v="2"/>
    <n v="627"/>
    <s v="CHILD ABUSE (PHYSICAL) - SIMPLE ASSAULT"/>
    <s v="0552 0416 1258 0417 1414"/>
    <n v="6"/>
    <s v="M"/>
    <s v="W"/>
    <n v="501"/>
    <s v="SINGLE FAMILY DWELLING"/>
    <n v="400"/>
    <s v="STRONG-ARM (HANDS, FIST, FEET OR BODILY FORCE)"/>
    <s v="AA"/>
    <s v="Adult Arrest"/>
    <n v="627"/>
    <m/>
    <m/>
    <m/>
    <s v="3800    HAYVENHURST                  AV"/>
    <m/>
    <n v="34.139600000000002"/>
    <n v="-118.4971"/>
    <n v="1"/>
  </r>
  <r>
    <n v="200210405"/>
    <d v="2020-05-20T00:00:00"/>
    <d v="2020-05-20T00:00:00"/>
    <n v="530"/>
    <n v="2"/>
    <x v="5"/>
    <n v="265"/>
    <n v="2"/>
    <n v="626"/>
    <s v="INTIMATE PARTNER - SIMPLE ASSAULT"/>
    <s v="2000 1813 0416 0446 1218 0400 1606 1302 1310 0913"/>
    <n v="25"/>
    <s v="F"/>
    <s v="B"/>
    <n v="101"/>
    <s v="STREET"/>
    <n v="400"/>
    <s v="STRONG-ARM (HANDS, FIST, FEET OR BODILY FORCE)"/>
    <s v="IC"/>
    <s v="Invest Cont"/>
    <n v="626"/>
    <m/>
    <m/>
    <m/>
    <s v="8TH                          ST"/>
    <s v="ALVARADO"/>
    <n v="34.054900000000004"/>
    <n v="-118.2778"/>
    <n v="0"/>
  </r>
  <r>
    <n v="200608991"/>
    <d v="2020-04-11T00:00:00"/>
    <d v="2020-04-11T00:00:00"/>
    <n v="1900"/>
    <n v="6"/>
    <x v="9"/>
    <n v="638"/>
    <n v="2"/>
    <n v="624"/>
    <s v="BATTERY - SIMPLE ASSAULT"/>
    <s v="0416 1218"/>
    <n v="42"/>
    <s v="M"/>
    <s v="W"/>
    <n v="102"/>
    <s v="SIDEWALK"/>
    <n v="400"/>
    <s v="STRONG-ARM (HANDS, FIST, FEET OR BODILY FORCE)"/>
    <s v="IC"/>
    <s v="Invest Cont"/>
    <n v="624"/>
    <m/>
    <m/>
    <m/>
    <s v="5700    HOLLYWOOD                    BL"/>
    <m/>
    <n v="34.1038"/>
    <n v="-118.3151"/>
    <n v="0"/>
  </r>
  <r>
    <n v="201307947"/>
    <d v="2020-03-09T00:00:00"/>
    <d v="2020-03-09T00:00:00"/>
    <n v="200"/>
    <n v="13"/>
    <x v="6"/>
    <n v="1333"/>
    <n v="1"/>
    <n v="440"/>
    <s v="THEFT PLAIN - PETTY ($950 &amp; UNDER)"/>
    <n v="344"/>
    <n v="0"/>
    <s v="M"/>
    <s v="W"/>
    <n v="210"/>
    <s v="RESTAURANT/FAST FOOD"/>
    <m/>
    <m/>
    <s v="IC"/>
    <s v="Invest Cont"/>
    <n v="440"/>
    <m/>
    <m/>
    <m/>
    <s v="2800 S  CENTRAL                      AV"/>
    <m/>
    <n v="34.017400000000002"/>
    <n v="-118.2621"/>
    <n v="0"/>
  </r>
  <r>
    <n v="200306754"/>
    <d v="2020-02-15T00:00:00"/>
    <d v="2020-02-15T00:00:00"/>
    <n v="710"/>
    <n v="3"/>
    <x v="2"/>
    <n v="353"/>
    <n v="1"/>
    <n v="350"/>
    <s v="THEFT, PERSON"/>
    <s v="1822 0344 0910 2049 2051"/>
    <n v="60"/>
    <s v="F"/>
    <s v="B"/>
    <n v="801"/>
    <s v="MTA BUS"/>
    <n v="400"/>
    <s v="STRONG-ARM (HANDS, FIST, FEET OR BODILY FORCE)"/>
    <s v="IC"/>
    <s v="Invest Cont"/>
    <n v="350"/>
    <m/>
    <m/>
    <m/>
    <s v="CRENSHAW"/>
    <s v="COLISEUM"/>
    <n v="34.0182"/>
    <n v="-118.3351"/>
    <n v="0"/>
  </r>
  <r>
    <n v="200607842"/>
    <d v="2020-03-12T00:00:00"/>
    <d v="2020-03-12T00:00:00"/>
    <n v="1"/>
    <n v="6"/>
    <x v="9"/>
    <n v="632"/>
    <n v="1"/>
    <n v="420"/>
    <s v="THEFT FROM MOTOR VEHICLE - PETTY ($950 &amp; UNDER)"/>
    <s v="0329 1300 1601 1606 0344 0377"/>
    <n v="36"/>
    <s v="M"/>
    <s v="B"/>
    <n v="101"/>
    <s v="STREET"/>
    <m/>
    <m/>
    <s v="IC"/>
    <s v="Invest Cont"/>
    <n v="420"/>
    <m/>
    <m/>
    <m/>
    <s v="1600 N  CRESCENT HEIGHTS             BL"/>
    <m/>
    <n v="34.1006"/>
    <n v="-118.36750000000001"/>
    <n v="0"/>
  </r>
  <r>
    <n v="201208938"/>
    <d v="2020-03-11T00:00:00"/>
    <d v="2020-03-11T00:00:00"/>
    <n v="1330"/>
    <n v="12"/>
    <x v="8"/>
    <n v="1204"/>
    <n v="1"/>
    <n v="121"/>
    <s v="RAPE, FORCIBLE"/>
    <s v="1822 0445 0416 0522 0527"/>
    <n v="30"/>
    <s v="F"/>
    <s v="W"/>
    <n v="505"/>
    <s v="MOTEL"/>
    <n v="400"/>
    <s v="STRONG-ARM (HANDS, FIST, FEET OR BODILY FORCE)"/>
    <s v="IC"/>
    <s v="Invest Cont"/>
    <n v="121"/>
    <m/>
    <m/>
    <m/>
    <s v="4500 S  VERMONT                      AV"/>
    <m/>
    <n v="34.0017"/>
    <n v="-118.2979"/>
    <n v="0"/>
  </r>
  <r>
    <n v="200215100"/>
    <d v="2020-09-16T00:00:00"/>
    <d v="2020-09-15T00:00:00"/>
    <n v="2200"/>
    <n v="2"/>
    <x v="5"/>
    <n v="217"/>
    <n v="1"/>
    <n v="520"/>
    <s v="VEHICLE - ATTEMPT STOLEN"/>
    <s v="1300 1822 1202"/>
    <n v="72"/>
    <s v="M"/>
    <s v="H"/>
    <n v="101"/>
    <s v="STREET"/>
    <m/>
    <m/>
    <s v="IC"/>
    <s v="Invest Cont"/>
    <n v="520"/>
    <m/>
    <m/>
    <m/>
    <s v="400 N  BURLINGTON                   AV"/>
    <m/>
    <n v="34.069099999999999"/>
    <n v="-118.2646"/>
    <n v="0"/>
  </r>
  <r>
    <n v="200409421"/>
    <d v="2020-05-29T00:00:00"/>
    <d v="2020-05-28T00:00:00"/>
    <n v="1600"/>
    <n v="4"/>
    <x v="4"/>
    <n v="471"/>
    <n v="1"/>
    <n v="310"/>
    <s v="BURGLARY"/>
    <n v="325"/>
    <n v="0"/>
    <s v="X"/>
    <s v="X"/>
    <n v="203"/>
    <s v="OTHER BUSINESS"/>
    <m/>
    <m/>
    <s v="IC"/>
    <s v="Invest Cont"/>
    <n v="310"/>
    <m/>
    <m/>
    <m/>
    <s v="600 S  MISSION                      RD"/>
    <m/>
    <n v="34.038600000000002"/>
    <n v="-118.22629999999999"/>
    <n v="0"/>
  </r>
  <r>
    <n v="200217716"/>
    <d v="2020-11-21T00:00:00"/>
    <d v="2020-11-21T00:00:00"/>
    <n v="1630"/>
    <n v="2"/>
    <x v="5"/>
    <n v="295"/>
    <n v="1"/>
    <n v="310"/>
    <s v="BURGLARY"/>
    <s v="0344 1607 0377 0321 0329"/>
    <n v="35"/>
    <s v="M"/>
    <s v="B"/>
    <n v="502"/>
    <s v="MULTI-UNIT DWELLING (APARTMENT, DUPLEX, ETC)"/>
    <m/>
    <m/>
    <s v="IC"/>
    <s v="Invest Cont"/>
    <n v="310"/>
    <m/>
    <m/>
    <m/>
    <s v="1200 W  WASHINGTON                   BL"/>
    <m/>
    <n v="34.042299999999997"/>
    <n v="-118.2804"/>
    <n v="0"/>
  </r>
  <r>
    <n v="200714732"/>
    <d v="2020-10-09T00:00:00"/>
    <d v="2020-10-07T00:00:00"/>
    <n v="2300"/>
    <n v="7"/>
    <x v="0"/>
    <n v="734"/>
    <n v="2"/>
    <n v="763"/>
    <s v="STALKING"/>
    <s v="0347 1309 2000 1814 1906"/>
    <n v="25"/>
    <s v="F"/>
    <s v="W"/>
    <n v="502"/>
    <s v="MULTI-UNIT DWELLING (APARTMENT, DUPLEX, ETC)"/>
    <n v="500"/>
    <s v="UNKNOWN WEAPON/OTHER WEAPON"/>
    <s v="AO"/>
    <s v="Adult Other"/>
    <n v="763"/>
    <m/>
    <m/>
    <m/>
    <s v="5500 W  6TH                          ST"/>
    <m/>
    <n v="34.067700000000002"/>
    <n v="-118.3548"/>
    <n v="0"/>
  </r>
  <r>
    <n v="201110410"/>
    <d v="2020-06-14T00:00:00"/>
    <d v="2020-06-13T00:00:00"/>
    <n v="1600"/>
    <n v="11"/>
    <x v="7"/>
    <n v="1189"/>
    <n v="2"/>
    <n v="624"/>
    <s v="BATTERY - SIMPLE ASSAULT"/>
    <s v="0444 0913 0602 1202 1701 0360"/>
    <n v="77"/>
    <s v="F"/>
    <s v="H"/>
    <n v="501"/>
    <s v="SINGLE FAMILY DWELLING"/>
    <n v="400"/>
    <s v="STRONG-ARM (HANDS, FIST, FEET OR BODILY FORCE)"/>
    <s v="AA"/>
    <s v="Adult Arrest"/>
    <n v="624"/>
    <m/>
    <m/>
    <m/>
    <s v="3400    MARMION                      WY"/>
    <m/>
    <n v="34.086399999999998"/>
    <n v="-118.21550000000001"/>
    <n v="1"/>
  </r>
  <r>
    <n v="200714385"/>
    <d v="2020-09-30T00:00:00"/>
    <d v="2020-05-28T00:00:00"/>
    <n v="800"/>
    <n v="7"/>
    <x v="0"/>
    <n v="702"/>
    <n v="1"/>
    <n v="420"/>
    <s v="THEFT FROM MOTOR VEHICLE - PETTY ($950 &amp; UNDER)"/>
    <m/>
    <n v="0"/>
    <m/>
    <m/>
    <n v="101"/>
    <s v="STREET"/>
    <m/>
    <m/>
    <s v="IC"/>
    <s v="Invest Cont"/>
    <n v="420"/>
    <m/>
    <m/>
    <m/>
    <s v="700 N  GENESEE                      AV"/>
    <m/>
    <n v="34.083799999999997"/>
    <n v="-118.3584"/>
    <n v="0"/>
  </r>
  <r>
    <n v="200108728"/>
    <d v="2020-03-08T00:00:00"/>
    <d v="2020-03-08T00:00:00"/>
    <n v="150"/>
    <n v="1"/>
    <x v="1"/>
    <n v="111"/>
    <n v="1"/>
    <n v="420"/>
    <s v="THEFT FROM MOTOR VEHICLE - PETTY ($950 &amp; UNDER)"/>
    <n v="344"/>
    <n v="49"/>
    <s v="M"/>
    <s v="A"/>
    <n v="101"/>
    <s v="STREET"/>
    <m/>
    <m/>
    <s v="IC"/>
    <s v="Invest Cont"/>
    <n v="420"/>
    <m/>
    <m/>
    <m/>
    <s v="SPRING"/>
    <s v="ORD                          ST"/>
    <n v="34.059899999999999"/>
    <n v="-118.2379"/>
    <n v="0"/>
  </r>
  <r>
    <n v="200112294"/>
    <d v="2020-05-28T00:00:00"/>
    <d v="2020-05-28T00:00:00"/>
    <n v="1030"/>
    <n v="1"/>
    <x v="1"/>
    <n v="111"/>
    <n v="2"/>
    <n v="626"/>
    <s v="INTIMATE PARTNER - SIMPLE ASSAULT"/>
    <s v="2000 1813 0408 0416 0913"/>
    <n v="56"/>
    <s v="M"/>
    <s v="B"/>
    <n v="502"/>
    <s v="MULTI-UNIT DWELLING (APARTMENT, DUPLEX, ETC)"/>
    <n v="400"/>
    <s v="STRONG-ARM (HANDS, FIST, FEET OR BODILY FORCE)"/>
    <s v="AO"/>
    <s v="Adult Other"/>
    <n v="626"/>
    <m/>
    <m/>
    <m/>
    <s v="600 N  SPRING                       ST"/>
    <m/>
    <n v="34.058199999999999"/>
    <n v="-118.23869999999999"/>
    <n v="0"/>
  </r>
  <r>
    <n v="201213125"/>
    <d v="2020-05-19T00:00:00"/>
    <d v="2020-05-14T00:00:00"/>
    <n v="2130"/>
    <n v="12"/>
    <x v="8"/>
    <n v="1249"/>
    <n v="2"/>
    <n v="627"/>
    <s v="CHILD ABUSE (PHYSICAL) - SIMPLE ASSAULT"/>
    <s v="1251 1259 0416 0913 0556"/>
    <n v="17"/>
    <s v="F"/>
    <s v="B"/>
    <n v="501"/>
    <s v="SINGLE FAMILY DWELLING"/>
    <n v="400"/>
    <s v="STRONG-ARM (HANDS, FIST, FEET OR BODILY FORCE)"/>
    <s v="AA"/>
    <s v="Adult Arrest"/>
    <n v="627"/>
    <m/>
    <m/>
    <m/>
    <s v="6400    BONSALLO                     AV"/>
    <m/>
    <n v="33.981299999999997"/>
    <n v="-118.286"/>
    <n v="1"/>
  </r>
  <r>
    <n v="200809160"/>
    <d v="2020-05-07T00:00:00"/>
    <d v="2020-05-06T00:00:00"/>
    <n v="730"/>
    <n v="8"/>
    <x v="12"/>
    <n v="851"/>
    <n v="1"/>
    <n v="420"/>
    <s v="THEFT FROM MOTOR VEHICLE - PETTY ($950 &amp; UNDER)"/>
    <m/>
    <n v="0"/>
    <m/>
    <m/>
    <n v="707"/>
    <s v="GARAGE/CARPORT"/>
    <m/>
    <m/>
    <s v="IC"/>
    <s v="Invest Cont"/>
    <n v="420"/>
    <m/>
    <m/>
    <m/>
    <s v="1500    AMHERST                      AV"/>
    <m/>
    <n v="34.039499999999997"/>
    <n v="-118.4637"/>
    <n v="0"/>
  </r>
  <r>
    <n v="200209624"/>
    <d v="2020-04-30T00:00:00"/>
    <d v="2020-04-30T00:00:00"/>
    <n v="1850"/>
    <n v="2"/>
    <x v="5"/>
    <n v="201"/>
    <n v="2"/>
    <n v="624"/>
    <s v="BATTERY - SIMPLE ASSAULT"/>
    <s v="0416 0602 0360 0913 2001"/>
    <n v="31"/>
    <s v="M"/>
    <s v="H"/>
    <n v="502"/>
    <s v="MULTI-UNIT DWELLING (APARTMENT, DUPLEX, ETC)"/>
    <n v="400"/>
    <s v="STRONG-ARM (HANDS, FIST, FEET OR BODILY FORCE)"/>
    <s v="IC"/>
    <s v="Invest Cont"/>
    <n v="624"/>
    <m/>
    <m/>
    <m/>
    <s v="900 N  MARIPOSA                     AV"/>
    <m/>
    <n v="34.0869"/>
    <n v="-118.29900000000001"/>
    <n v="0"/>
  </r>
  <r>
    <n v="200308407"/>
    <d v="2020-03-12T00:00:00"/>
    <d v="2020-03-12T00:00:00"/>
    <n v="400"/>
    <n v="3"/>
    <x v="2"/>
    <n v="319"/>
    <n v="1"/>
    <n v="510"/>
    <s v="VEHICLE - STOLEN"/>
    <m/>
    <n v="0"/>
    <m/>
    <m/>
    <n v="101"/>
    <s v="STREET"/>
    <m/>
    <m/>
    <s v="IC"/>
    <s v="Invest Cont"/>
    <n v="510"/>
    <m/>
    <m/>
    <m/>
    <s v="20TH"/>
    <s v="ESTRELLA"/>
    <n v="34.034500000000001"/>
    <n v="-118.27509999999999"/>
    <n v="0"/>
  </r>
  <r>
    <n v="200105954"/>
    <d v="2020-01-29T00:00:00"/>
    <d v="2020-01-28T00:00:00"/>
    <n v="700"/>
    <n v="1"/>
    <x v="1"/>
    <n v="101"/>
    <n v="1"/>
    <n v="510"/>
    <s v="VEHICLE - STOLEN"/>
    <m/>
    <n v="0"/>
    <m/>
    <m/>
    <n v="108"/>
    <s v="PARKING LOT"/>
    <m/>
    <m/>
    <s v="IC"/>
    <s v="Invest Cont"/>
    <n v="510"/>
    <m/>
    <m/>
    <m/>
    <s v="900    CENTENNIAL                   ST"/>
    <m/>
    <n v="34.066899999999997"/>
    <n v="-118.2458"/>
    <n v="0"/>
  </r>
  <r>
    <n v="201014441"/>
    <d v="2020-10-25T00:00:00"/>
    <d v="2020-10-25T00:00:00"/>
    <n v="300"/>
    <n v="10"/>
    <x v="11"/>
    <n v="1061"/>
    <n v="2"/>
    <n v="745"/>
    <s v="VANDALISM - MISDEAMEANOR ($399 OR UNDER)"/>
    <s v="0329 0913"/>
    <n v="0"/>
    <s v="M"/>
    <s v="W"/>
    <n v="505"/>
    <s v="MOTEL"/>
    <m/>
    <m/>
    <s v="IC"/>
    <s v="Invest Cont"/>
    <n v="745"/>
    <m/>
    <m/>
    <m/>
    <s v="19100 W  VENTURA                      BL"/>
    <m/>
    <n v="34.172600000000003"/>
    <n v="-118.5522"/>
    <n v="0"/>
  </r>
  <r>
    <n v="201207385"/>
    <d v="2020-02-18T00:00:00"/>
    <d v="2020-02-18T00:00:00"/>
    <n v="1030"/>
    <n v="12"/>
    <x v="8"/>
    <n v="1269"/>
    <n v="1"/>
    <n v="761"/>
    <s v="BRANDISH WEAPON"/>
    <s v="2000 0913 1814 1309 0443 0334 0444"/>
    <n v="22"/>
    <s v="F"/>
    <s v="B"/>
    <n v="502"/>
    <s v="MULTI-UNIT DWELLING (APARTMENT, DUPLEX, ETC)"/>
    <n v="102"/>
    <s v="HAND GUN"/>
    <s v="AO"/>
    <s v="Adult Other"/>
    <n v="761"/>
    <n v="930"/>
    <m/>
    <m/>
    <s v="700 E  80TH                         ST"/>
    <m/>
    <n v="33.966500000000003"/>
    <n v="-118.26300000000001"/>
    <n v="0"/>
  </r>
  <r>
    <n v="200212992"/>
    <d v="2020-07-25T00:00:00"/>
    <d v="2020-07-25T00:00:00"/>
    <n v="930"/>
    <n v="2"/>
    <x v="5"/>
    <n v="235"/>
    <n v="1"/>
    <n v="648"/>
    <s v="ARSON"/>
    <s v="1822 0329 1309 1402"/>
    <n v="0"/>
    <s v="M"/>
    <s v="O"/>
    <n v="719"/>
    <s v="MEDICAL/DENTAL OFFICES"/>
    <m/>
    <m/>
    <s v="IC"/>
    <s v="Invest Cont"/>
    <n v="648"/>
    <m/>
    <m/>
    <m/>
    <s v="100 S  ALVARADO                     ST"/>
    <m/>
    <n v="34.067700000000002"/>
    <n v="-118.2731"/>
    <n v="0"/>
  </r>
  <r>
    <n v="200604791"/>
    <d v="2020-01-16T00:00:00"/>
    <d v="2020-01-11T00:00:00"/>
    <n v="1830"/>
    <n v="6"/>
    <x v="9"/>
    <n v="639"/>
    <n v="1"/>
    <n v="480"/>
    <s v="BIKE - STOLEN"/>
    <n v="344"/>
    <n v="28"/>
    <s v="M"/>
    <s v="W"/>
    <n v="121"/>
    <s v="YARD (RESIDENTIAL/BUSINESS)"/>
    <m/>
    <m/>
    <s v="IC"/>
    <s v="Invest Cont"/>
    <n v="480"/>
    <m/>
    <m/>
    <m/>
    <s v="1700 N  KINGSLEY                     DR"/>
    <m/>
    <n v="34.101799999999997"/>
    <n v="-118.3035"/>
    <n v="0"/>
  </r>
  <r>
    <n v="200114899"/>
    <d v="2020-07-16T00:00:00"/>
    <d v="2020-07-16T00:00:00"/>
    <n v="845"/>
    <n v="1"/>
    <x v="1"/>
    <n v="152"/>
    <n v="1"/>
    <n v="440"/>
    <s v="THEFT PLAIN - PETTY ($950 &amp; UNDER)"/>
    <s v="1202 1822 0329 2032 0910 0344"/>
    <n v="60"/>
    <s v="M"/>
    <s v="W"/>
    <n v="835"/>
    <s v="7TH AND METRO CENTER (NOT LINE SPECIFIC)"/>
    <m/>
    <m/>
    <s v="IC"/>
    <s v="Invest Cont"/>
    <n v="440"/>
    <m/>
    <m/>
    <m/>
    <s v="600 S  FIGUEROA                     ST"/>
    <m/>
    <n v="34.0505"/>
    <n v="-118.25879999999999"/>
    <n v="0"/>
  </r>
  <r>
    <n v="200716363"/>
    <d v="2020-11-24T00:00:00"/>
    <d v="2020-11-24T00:00:00"/>
    <n v="1025"/>
    <n v="7"/>
    <x v="0"/>
    <n v="782"/>
    <n v="2"/>
    <n v="624"/>
    <s v="BATTERY - SIMPLE ASSAULT"/>
    <s v="0400 0416"/>
    <n v="39"/>
    <s v="M"/>
    <s v="H"/>
    <n v="102"/>
    <s v="SIDEWALK"/>
    <n v="400"/>
    <s v="STRONG-ARM (HANDS, FIST, FEET OR BODILY FORCE)"/>
    <s v="IC"/>
    <s v="Invest Cont"/>
    <n v="624"/>
    <m/>
    <m/>
    <m/>
    <s v="WASHINGTON"/>
    <s v="THURMAN"/>
    <n v="34.035899999999998"/>
    <n v="-118.36669999999999"/>
    <n v="0"/>
  </r>
  <r>
    <n v="201227099"/>
    <d v="2020-12-25T00:00:00"/>
    <d v="2020-12-24T00:00:00"/>
    <n v="1800"/>
    <n v="12"/>
    <x v="8"/>
    <n v="1211"/>
    <n v="1"/>
    <n v="510"/>
    <s v="VEHICLE - STOLEN"/>
    <m/>
    <n v="0"/>
    <m/>
    <m/>
    <n v="108"/>
    <s v="PARKING LOT"/>
    <m/>
    <m/>
    <s v="IC"/>
    <s v="Invest Cont"/>
    <n v="510"/>
    <m/>
    <m/>
    <m/>
    <s v="3400 W  52ND                         ST"/>
    <m/>
    <n v="33.994900000000001"/>
    <n v="-118.3322"/>
    <n v="0"/>
  </r>
  <r>
    <n v="200210973"/>
    <d v="2020-06-05T00:00:00"/>
    <d v="2020-06-04T00:00:00"/>
    <n v="2200"/>
    <n v="2"/>
    <x v="5"/>
    <n v="216"/>
    <n v="2"/>
    <n v="626"/>
    <s v="INTIMATE PARTNER - SIMPLE ASSAULT"/>
    <s v="0913 2000 0444"/>
    <n v="25"/>
    <s v="F"/>
    <s v="B"/>
    <n v="501"/>
    <s v="SINGLE FAMILY DWELLING"/>
    <n v="400"/>
    <s v="STRONG-ARM (HANDS, FIST, FEET OR BODILY FORCE)"/>
    <s v="AO"/>
    <s v="Adult Other"/>
    <n v="626"/>
    <m/>
    <m/>
    <m/>
    <s v="2100    CLINTON                      ST"/>
    <m/>
    <n v="34.073700000000002"/>
    <n v="-118.2659"/>
    <n v="0"/>
  </r>
  <r>
    <n v="201227319"/>
    <d v="2020-12-29T00:00:00"/>
    <d v="2020-12-29T00:00:00"/>
    <n v="1000"/>
    <n v="12"/>
    <x v="8"/>
    <n v="1248"/>
    <n v="2"/>
    <n v="624"/>
    <s v="BATTERY - SIMPLE ASSAULT"/>
    <s v="1822 0400 0447"/>
    <n v="23"/>
    <s v="F"/>
    <s v="H"/>
    <n v="101"/>
    <s v="STREET"/>
    <n v="400"/>
    <s v="STRONG-ARM (HANDS, FIST, FEET OR BODILY FORCE)"/>
    <s v="IC"/>
    <s v="Invest Cont"/>
    <n v="624"/>
    <m/>
    <m/>
    <m/>
    <s v="HOOVER                       ST"/>
    <s v="62ND                         PL"/>
    <n v="33.982799999999997"/>
    <n v="-118.2871"/>
    <n v="0"/>
  </r>
  <r>
    <n v="200912180"/>
    <d v="2020-07-10T00:00:00"/>
    <d v="2020-07-09T00:00:00"/>
    <n v="2130"/>
    <n v="9"/>
    <x v="3"/>
    <n v="946"/>
    <n v="1"/>
    <n v="510"/>
    <s v="VEHICLE - STOLEN"/>
    <m/>
    <n v="0"/>
    <m/>
    <m/>
    <n v="101"/>
    <s v="STREET"/>
    <m/>
    <m/>
    <s v="AA"/>
    <s v="Adult Arrest"/>
    <n v="510"/>
    <m/>
    <m/>
    <m/>
    <s v="OXNARD"/>
    <s v="WOODMAN"/>
    <n v="34.179400000000001"/>
    <n v="-118.4312"/>
    <n v="1"/>
  </r>
  <r>
    <n v="200516224"/>
    <d v="2020-11-05T00:00:00"/>
    <d v="2020-11-03T00:00:00"/>
    <n v="2200"/>
    <n v="5"/>
    <x v="10"/>
    <n v="525"/>
    <n v="1"/>
    <n v="330"/>
    <s v="BURGLARY FROM VEHICLE"/>
    <s v="0344 1300 0377"/>
    <n v="41"/>
    <s v="M"/>
    <s v="H"/>
    <n v="101"/>
    <s v="STREET"/>
    <m/>
    <m/>
    <s v="IC"/>
    <s v="Invest Cont"/>
    <n v="330"/>
    <m/>
    <m/>
    <m/>
    <s v="900 W  F                            ST"/>
    <m/>
    <n v="33.776499999999999"/>
    <n v="-118.273"/>
    <n v="0"/>
  </r>
  <r>
    <n v="200304519"/>
    <d v="2020-01-10T00:00:00"/>
    <d v="2020-01-09T00:00:00"/>
    <n v="1700"/>
    <n v="3"/>
    <x v="2"/>
    <n v="317"/>
    <n v="1"/>
    <n v="420"/>
    <s v="THEFT FROM MOTOR VEHICLE - PETTY ($950 &amp; UNDER)"/>
    <m/>
    <n v="0"/>
    <m/>
    <m/>
    <n v="101"/>
    <s v="STREET"/>
    <m/>
    <m/>
    <s v="IC"/>
    <s v="Invest Cont"/>
    <n v="420"/>
    <m/>
    <m/>
    <m/>
    <s v="22ND                         ST"/>
    <s v="NORMANDIE"/>
    <n v="34.0349"/>
    <n v="-118.2959"/>
    <n v="0"/>
  </r>
  <r>
    <n v="201205682"/>
    <d v="2020-01-24T00:00:00"/>
    <d v="2020-01-22T00:00:00"/>
    <n v="1200"/>
    <n v="12"/>
    <x v="8"/>
    <n v="1213"/>
    <n v="2"/>
    <n v="354"/>
    <s v="THEFT OF IDENTITY"/>
    <s v="0100 0928 1822"/>
    <n v="31"/>
    <s v="M"/>
    <s v="B"/>
    <n v="501"/>
    <s v="SINGLE FAMILY DWELLING"/>
    <m/>
    <m/>
    <s v="IC"/>
    <s v="Invest Cont"/>
    <n v="354"/>
    <m/>
    <m/>
    <m/>
    <s v="5500    CIMARRON                     ST"/>
    <m/>
    <n v="33.9925"/>
    <n v="-118.316"/>
    <n v="0"/>
  </r>
  <r>
    <n v="200210493"/>
    <d v="2020-05-22T00:00:00"/>
    <d v="2020-05-21T00:00:00"/>
    <n v="1700"/>
    <n v="2"/>
    <x v="5"/>
    <n v="269"/>
    <n v="1"/>
    <n v="330"/>
    <s v="BURGLARY FROM VEHICLE"/>
    <s v="0344 0329 1307 1609"/>
    <n v="19"/>
    <s v="X"/>
    <s v="X"/>
    <n v="101"/>
    <s v="STREET"/>
    <m/>
    <m/>
    <s v="IC"/>
    <s v="Invest Cont"/>
    <n v="330"/>
    <m/>
    <m/>
    <m/>
    <s v="7TH                          ST"/>
    <s v="COLUMBIA                     ST"/>
    <n v="34.052700000000002"/>
    <n v="-118.2685"/>
    <n v="0"/>
  </r>
  <r>
    <n v="200106973"/>
    <d v="2020-02-12T00:00:00"/>
    <d v="2020-02-08T00:00:00"/>
    <n v="1130"/>
    <n v="1"/>
    <x v="1"/>
    <n v="163"/>
    <n v="1"/>
    <n v="440"/>
    <s v="THEFT PLAIN - PETTY ($950 &amp; UNDER)"/>
    <s v="0344 2032 1822"/>
    <n v="21"/>
    <s v="F"/>
    <s v="A"/>
    <n v="716"/>
    <s v="THEATRE/MOVIE"/>
    <m/>
    <m/>
    <s v="IC"/>
    <s v="Invest Cont"/>
    <n v="440"/>
    <m/>
    <m/>
    <m/>
    <s v="700 S  BROADWAY"/>
    <m/>
    <n v="34.045200000000001"/>
    <n v="-118.2534"/>
    <n v="0"/>
  </r>
  <r>
    <n v="201013903"/>
    <d v="2020-10-09T00:00:00"/>
    <d v="2020-10-09T00:00:00"/>
    <n v="1345"/>
    <n v="10"/>
    <x v="11"/>
    <n v="1028"/>
    <n v="2"/>
    <n v="434"/>
    <s v="FALSE IMPRISONMENT"/>
    <s v="0419 1300 1310 0913 0554 0400 1414"/>
    <n v="38"/>
    <s v="F"/>
    <s v="O"/>
    <n v="101"/>
    <s v="STREET"/>
    <n v="400"/>
    <s v="STRONG-ARM (HANDS, FIST, FEET OR BODILY FORCE)"/>
    <s v="AA"/>
    <s v="Adult Arrest"/>
    <n v="434"/>
    <m/>
    <m/>
    <m/>
    <s v="FORBES                       AV"/>
    <s v="ARCHWOOD"/>
    <n v="34.192999999999998"/>
    <n v="-118.499"/>
    <n v="1"/>
  </r>
  <r>
    <n v="200511559"/>
    <d v="2020-07-07T00:00:00"/>
    <d v="2020-07-06T00:00:00"/>
    <n v="1800"/>
    <n v="5"/>
    <x v="10"/>
    <n v="511"/>
    <n v="1"/>
    <n v="236"/>
    <s v="INTIMATE PARTNER - AGGRAVATED ASSAULT"/>
    <s v="0913 0446 2000 0416 1814 1309"/>
    <n v="42"/>
    <s v="F"/>
    <s v="B"/>
    <n v="108"/>
    <s v="PARKING LOT"/>
    <n v="400"/>
    <s v="STRONG-ARM (HANDS, FIST, FEET OR BODILY FORCE)"/>
    <s v="AA"/>
    <s v="Adult Arrest"/>
    <n v="236"/>
    <m/>
    <m/>
    <m/>
    <s v="1600 W  PACIFIC COAST                HY"/>
    <m/>
    <n v="33.789499999999997"/>
    <n v="-118.30710000000001"/>
    <n v="1"/>
  </r>
  <r>
    <n v="201010922"/>
    <d v="2020-07-12T00:00:00"/>
    <d v="2020-07-12T00:00:00"/>
    <n v="30"/>
    <n v="10"/>
    <x v="11"/>
    <n v="1063"/>
    <n v="2"/>
    <n v="626"/>
    <s v="INTIMATE PARTNER - SIMPLE ASSAULT"/>
    <s v="2000 0400 0913 0416 1813 0329 1414"/>
    <n v="30"/>
    <s v="M"/>
    <s v="H"/>
    <n v="101"/>
    <s v="STREET"/>
    <n v="400"/>
    <s v="STRONG-ARM (HANDS, FIST, FEET OR BODILY FORCE)"/>
    <s v="AO"/>
    <s v="Adult Other"/>
    <n v="626"/>
    <m/>
    <m/>
    <m/>
    <s v="18600    CLARK                        ST"/>
    <m/>
    <n v="34.170900000000003"/>
    <n v="-118.5384"/>
    <n v="0"/>
  </r>
  <r>
    <n v="201209038"/>
    <d v="2020-03-12T00:00:00"/>
    <d v="2020-03-01T00:00:00"/>
    <n v="1326"/>
    <n v="12"/>
    <x v="8"/>
    <n v="1215"/>
    <n v="2"/>
    <n v="901"/>
    <s v="VIOLATION OF RESTRAINING ORDER"/>
    <s v="2038 1906 0913"/>
    <n v="32"/>
    <s v="M"/>
    <s v="B"/>
    <n v="501"/>
    <s v="SINGLE FAMILY DWELLING"/>
    <m/>
    <m/>
    <s v="AO"/>
    <s v="Adult Other"/>
    <n v="901"/>
    <m/>
    <m/>
    <m/>
    <s v="5700 S  BUDLONG                      AV"/>
    <m/>
    <n v="33.990600000000001"/>
    <n v="-118.2958"/>
    <n v="0"/>
  </r>
  <r>
    <n v="200811451"/>
    <d v="2020-07-04T00:00:00"/>
    <d v="2020-07-01T00:00:00"/>
    <n v="630"/>
    <n v="8"/>
    <x v="12"/>
    <n v="828"/>
    <n v="1"/>
    <n v="341"/>
    <s v="THEFT-GRAND ($950.01 &amp; OVER)EXCPT,GUNS,FOWL,LIVESTK,PROD"/>
    <s v="1202 1210 0344 1822"/>
    <n v="67"/>
    <s v="F"/>
    <s v="W"/>
    <n v="501"/>
    <s v="SINGLE FAMILY DWELLING"/>
    <m/>
    <m/>
    <s v="IC"/>
    <s v="Invest Cont"/>
    <n v="341"/>
    <m/>
    <m/>
    <m/>
    <s v="10500    LE CONTE                     AV"/>
    <m/>
    <n v="34.0672"/>
    <n v="-118.435"/>
    <n v="0"/>
  </r>
  <r>
    <n v="201109411"/>
    <d v="2020-05-16T00:00:00"/>
    <d v="2020-05-08T00:00:00"/>
    <n v="1500"/>
    <n v="11"/>
    <x v="7"/>
    <n v="1128"/>
    <n v="2"/>
    <n v="812"/>
    <s v="CRM AGNST CHLD (13 OR UNDER) (14-15 &amp; SUSP 10 YRS OLDER)"/>
    <s v="1259 0913 1817"/>
    <n v="17"/>
    <s v="F"/>
    <s v="H"/>
    <n v="157"/>
    <s v="VEHICLE STORAGE LOT (CARS, TRUCKS, RV'S, BOATS, TRAILERS, ETC.)"/>
    <n v="500"/>
    <s v="UNKNOWN WEAPON/OTHER WEAPON"/>
    <s v="AO"/>
    <s v="Adult Other"/>
    <n v="812"/>
    <m/>
    <m/>
    <m/>
    <s v="6200    YORK                         BL"/>
    <m/>
    <n v="34.115499999999997"/>
    <n v="-118.18429999999999"/>
    <n v="0"/>
  </r>
  <r>
    <n v="200717484"/>
    <d v="2020-12-25T00:00:00"/>
    <d v="2020-12-25T00:00:00"/>
    <n v="2300"/>
    <n v="7"/>
    <x v="0"/>
    <n v="775"/>
    <n v="2"/>
    <n v="626"/>
    <s v="INTIMATE PARTNER - SIMPLE ASSAULT"/>
    <s v="2000 0913 1814 0446 0416"/>
    <n v="31"/>
    <s v="F"/>
    <s v="B"/>
    <n v="710"/>
    <s v="OTHER PREMISE"/>
    <n v="400"/>
    <s v="STRONG-ARM (HANDS, FIST, FEET OR BODILY FORCE)"/>
    <s v="IC"/>
    <s v="Invest Cont"/>
    <n v="626"/>
    <m/>
    <m/>
    <m/>
    <s v="4600    PICKFORD                     ST"/>
    <m/>
    <n v="34.040500000000002"/>
    <n v="-118.3396"/>
    <n v="0"/>
  </r>
  <r>
    <n v="200514704"/>
    <d v="2020-09-30T00:00:00"/>
    <d v="2020-09-30T00:00:00"/>
    <n v="1500"/>
    <n v="5"/>
    <x v="10"/>
    <n v="506"/>
    <n v="2"/>
    <n v="745"/>
    <s v="VANDALISM - MISDEAMEANOR ($399 OR UNDER)"/>
    <n v="329"/>
    <n v="27"/>
    <s v="F"/>
    <s v="W"/>
    <n v="514"/>
    <s v="GROUP HOME"/>
    <m/>
    <m/>
    <s v="AO"/>
    <s v="Adult Other"/>
    <n v="745"/>
    <m/>
    <m/>
    <m/>
    <s v="21200    HOBART                       BL"/>
    <m/>
    <n v="33.835500000000003"/>
    <n v="-118.3077"/>
    <n v="0"/>
  </r>
  <r>
    <n v="201217154"/>
    <d v="2020-07-24T00:00:00"/>
    <d v="2020-07-24T00:00:00"/>
    <n v="2150"/>
    <n v="12"/>
    <x v="8"/>
    <n v="1249"/>
    <n v="1"/>
    <n v="220"/>
    <s v="ATTEMPTED ROBBERY"/>
    <s v="1822 0400 0416 0448 0446 0302 0342"/>
    <n v="22"/>
    <s v="M"/>
    <s v="H"/>
    <n v="101"/>
    <s v="STREET"/>
    <n v="400"/>
    <s v="STRONG-ARM (HANDS, FIST, FEET OR BODILY FORCE)"/>
    <s v="IC"/>
    <s v="Invest Cont"/>
    <n v="220"/>
    <m/>
    <m/>
    <m/>
    <s v="GAGE                         AV"/>
    <s v="E  FIGUEROA                     ST"/>
    <n v="33.982399999999998"/>
    <n v="-118.28270000000001"/>
    <n v="0"/>
  </r>
  <r>
    <n v="200510007"/>
    <d v="2020-05-28T00:00:00"/>
    <d v="2020-05-27T00:00:00"/>
    <n v="1502"/>
    <n v="5"/>
    <x v="10"/>
    <n v="519"/>
    <n v="1"/>
    <n v="510"/>
    <s v="VEHICLE - STOLEN"/>
    <m/>
    <n v="0"/>
    <m/>
    <m/>
    <n v="108"/>
    <s v="PARKING LOT"/>
    <m/>
    <m/>
    <s v="AA"/>
    <s v="Adult Arrest"/>
    <n v="510"/>
    <m/>
    <m/>
    <m/>
    <s v="1300 E  LOMITA                       BL"/>
    <m/>
    <n v="33.799700000000001"/>
    <n v="-118.254"/>
    <n v="1"/>
  </r>
  <r>
    <n v="200206807"/>
    <d v="2020-02-25T00:00:00"/>
    <d v="2020-02-24T00:00:00"/>
    <n v="1245"/>
    <n v="2"/>
    <x v="5"/>
    <n v="219"/>
    <n v="1"/>
    <n v="210"/>
    <s v="ROBBERY"/>
    <s v="0906 1817 0913 0305 0352 0432 0308 0334 0216 0327"/>
    <n v="18"/>
    <s v="M"/>
    <s v="H"/>
    <n v="102"/>
    <s v="SIDEWALK"/>
    <n v="102"/>
    <s v="HAND GUN"/>
    <s v="AO"/>
    <s v="Adult Other"/>
    <n v="210"/>
    <m/>
    <m/>
    <m/>
    <s v="1100    BELLEVUE                     AV"/>
    <m/>
    <n v="34.065300000000001"/>
    <n v="-118.2492"/>
    <n v="0"/>
  </r>
  <r>
    <n v="201116139"/>
    <d v="2020-11-28T00:00:00"/>
    <d v="2020-11-28T00:00:00"/>
    <n v="840"/>
    <n v="11"/>
    <x v="7"/>
    <n v="1137"/>
    <n v="1"/>
    <n v="421"/>
    <s v="THEFT FROM MOTOR VEHICLE - ATTEMPT"/>
    <s v="1402 0385"/>
    <n v="37"/>
    <s v="M"/>
    <s v="H"/>
    <n v="101"/>
    <s v="STREET"/>
    <m/>
    <m/>
    <s v="AA"/>
    <s v="Adult Arrest"/>
    <n v="421"/>
    <n v="998"/>
    <m/>
    <m/>
    <s v="AVE 53"/>
    <s v="MONTE VISTA"/>
    <n v="34.110900000000001"/>
    <n v="-118.2016"/>
    <n v="1"/>
  </r>
  <r>
    <n v="200314909"/>
    <d v="2020-07-29T00:00:00"/>
    <d v="2020-07-29T00:00:00"/>
    <n v="1500"/>
    <n v="3"/>
    <x v="2"/>
    <n v="362"/>
    <n v="2"/>
    <n v="662"/>
    <s v="BUNCO, GRAND THEFT"/>
    <s v="0100 0344 0701 0800 1822 1916"/>
    <n v="48"/>
    <s v="F"/>
    <s v="B"/>
    <n v="502"/>
    <s v="MULTI-UNIT DWELLING (APARTMENT, DUPLEX, ETC)"/>
    <m/>
    <m/>
    <s v="IC"/>
    <s v="Invest Cont"/>
    <n v="662"/>
    <m/>
    <m/>
    <m/>
    <s v="4600 W  MARTIN LUTHER KING JR        BL"/>
    <m/>
    <n v="34.019500000000001"/>
    <n v="-118.3489"/>
    <n v="0"/>
  </r>
  <r>
    <n v="200713641"/>
    <d v="2020-09-08T00:00:00"/>
    <d v="2020-09-06T00:00:00"/>
    <n v="1530"/>
    <n v="7"/>
    <x v="0"/>
    <n v="749"/>
    <n v="2"/>
    <n v="745"/>
    <s v="VANDALISM - MISDEAMEANOR ($399 OR UNDER)"/>
    <s v="0329 1300"/>
    <n v="25"/>
    <s v="M"/>
    <s v="H"/>
    <n v="101"/>
    <s v="STREET"/>
    <m/>
    <m/>
    <s v="IC"/>
    <s v="Invest Cont"/>
    <n v="745"/>
    <m/>
    <m/>
    <m/>
    <s v="9TH"/>
    <s v="CRENSHAW"/>
    <n v="34.058500000000002"/>
    <n v="-118.3262"/>
    <n v="0"/>
  </r>
  <r>
    <n v="200710859"/>
    <d v="2020-06-24T00:00:00"/>
    <d v="2020-05-30T00:00:00"/>
    <n v="2200"/>
    <n v="7"/>
    <x v="0"/>
    <n v="714"/>
    <n v="1"/>
    <n v="310"/>
    <s v="BURGLARY"/>
    <s v="1609 0358 0344 0342 1822 1309"/>
    <n v="0"/>
    <s v="X"/>
    <s v="X"/>
    <n v="203"/>
    <s v="OTHER BUSINESS"/>
    <m/>
    <m/>
    <s v="IC"/>
    <s v="Invest Cont"/>
    <n v="310"/>
    <m/>
    <m/>
    <m/>
    <s v="7300    BEVERLY                      BL"/>
    <m/>
    <n v="34.078200000000002"/>
    <n v="-118.3509"/>
    <n v="0"/>
  </r>
  <r>
    <n v="200205434"/>
    <d v="2020-01-28T00:00:00"/>
    <d v="2020-01-21T00:00:00"/>
    <n v="1700"/>
    <n v="2"/>
    <x v="5"/>
    <n v="236"/>
    <n v="2"/>
    <n v="745"/>
    <s v="VANDALISM - MISDEAMEANOR ($399 OR UNDER)"/>
    <s v="0329 1307"/>
    <n v="37"/>
    <s v="M"/>
    <s v="H"/>
    <n v="122"/>
    <s v="VEHICLE, PASSENGER/TRUCK"/>
    <m/>
    <m/>
    <s v="IC"/>
    <s v="Invest Cont"/>
    <n v="745"/>
    <m/>
    <m/>
    <m/>
    <s v="MOUNTAIN VIEW"/>
    <s v="BEVERLY"/>
    <n v="34.068899999999999"/>
    <n v="-118.2677"/>
    <n v="0"/>
  </r>
  <r>
    <n v="200912261"/>
    <d v="2020-07-12T00:00:00"/>
    <d v="2020-07-12T00:00:00"/>
    <n v="1150"/>
    <n v="9"/>
    <x v="3"/>
    <n v="935"/>
    <n v="2"/>
    <n v="624"/>
    <s v="BATTERY - SIMPLE ASSAULT"/>
    <n v="416"/>
    <n v="45"/>
    <s v="M"/>
    <s v="W"/>
    <n v="203"/>
    <s v="OTHER BUSINESS"/>
    <n v="500"/>
    <s v="UNKNOWN WEAPON/OTHER WEAPON"/>
    <s v="IC"/>
    <s v="Invest Cont"/>
    <n v="624"/>
    <m/>
    <m/>
    <m/>
    <s v="14300    VICTORY                      BL"/>
    <m/>
    <n v="34.186700000000002"/>
    <n v="-118.4449"/>
    <n v="0"/>
  </r>
  <r>
    <n v="200319963"/>
    <d v="2020-11-06T00:00:00"/>
    <d v="2020-11-06T00:00:00"/>
    <n v="2035"/>
    <n v="3"/>
    <x v="2"/>
    <n v="395"/>
    <n v="1"/>
    <n v="761"/>
    <s v="BRANDISH WEAPON"/>
    <s v="1822 0334 0443 1402"/>
    <n v="37"/>
    <s v="F"/>
    <s v="H"/>
    <n v="501"/>
    <s v="SINGLE FAMILY DWELLING"/>
    <n v="204"/>
    <s v="FOLDING KNIFE"/>
    <s v="AA"/>
    <s v="Adult Arrest"/>
    <n v="761"/>
    <n v="930"/>
    <m/>
    <m/>
    <s v="HOOVER                       ST"/>
    <s v="43RD                         PL"/>
    <n v="34.007300000000001"/>
    <n v="-118.3108"/>
    <n v="1"/>
  </r>
  <r>
    <n v="201107832"/>
    <d v="2020-03-27T00:00:00"/>
    <d v="2020-03-27T00:00:00"/>
    <n v="700"/>
    <n v="11"/>
    <x v="7"/>
    <n v="1147"/>
    <n v="1"/>
    <n v="440"/>
    <s v="THEFT PLAIN - PETTY ($950 &amp; UNDER)"/>
    <n v="394"/>
    <n v="42"/>
    <s v="F"/>
    <s v="W"/>
    <n v="501"/>
    <s v="SINGLE FAMILY DWELLING"/>
    <m/>
    <m/>
    <s v="IC"/>
    <s v="Invest Cont"/>
    <n v="440"/>
    <m/>
    <m/>
    <m/>
    <s v="3700    SAN RAFAEL                   AV"/>
    <m/>
    <n v="34.101900000000001"/>
    <n v="-118.2264"/>
    <n v="0"/>
  </r>
  <r>
    <n v="200307112"/>
    <d v="2020-02-20T00:00:00"/>
    <d v="2020-02-18T00:00:00"/>
    <n v="2000"/>
    <n v="3"/>
    <x v="2"/>
    <n v="308"/>
    <n v="1"/>
    <n v="480"/>
    <s v="BIKE - STOLEN"/>
    <s v="0344 1251"/>
    <n v="23"/>
    <s v="M"/>
    <s v="A"/>
    <n v="501"/>
    <s v="SINGLE FAMILY DWELLING"/>
    <m/>
    <m/>
    <s v="IC"/>
    <s v="Invest Cont"/>
    <n v="480"/>
    <m/>
    <m/>
    <m/>
    <s v="2100    OAK                          ST"/>
    <m/>
    <n v="34.034700000000001"/>
    <n v="-118.2792"/>
    <n v="0"/>
  </r>
  <r>
    <n v="200506685"/>
    <d v="2020-03-03T00:00:00"/>
    <d v="2020-02-02T00:00:00"/>
    <n v="1430"/>
    <n v="5"/>
    <x v="10"/>
    <n v="502"/>
    <n v="1"/>
    <n v="341"/>
    <s v="THEFT-GRAND ($950.01 &amp; OVER)EXCPT,GUNS,FOWL,LIVESTK,PROD"/>
    <s v="1251 1259 2032 0344"/>
    <n v="14"/>
    <s v="F"/>
    <s v="B"/>
    <n v="721"/>
    <s v="HIGH SCHOOL"/>
    <m/>
    <m/>
    <s v="IC"/>
    <s v="Invest Cont"/>
    <n v="341"/>
    <m/>
    <m/>
    <m/>
    <s v="1300 W  182ND                        ST"/>
    <m/>
    <n v="33.868400000000001"/>
    <n v="-118.29689999999999"/>
    <n v="0"/>
  </r>
  <r>
    <n v="200306832"/>
    <d v="2020-02-17T00:00:00"/>
    <d v="2020-02-17T00:00:00"/>
    <n v="1700"/>
    <n v="3"/>
    <x v="2"/>
    <n v="377"/>
    <n v="1"/>
    <n v="510"/>
    <s v="VEHICLE - STOLEN"/>
    <m/>
    <n v="0"/>
    <m/>
    <m/>
    <n v="101"/>
    <s v="STREET"/>
    <m/>
    <m/>
    <s v="IC"/>
    <s v="Invest Cont"/>
    <n v="510"/>
    <m/>
    <m/>
    <m/>
    <s v="3900 S  BUDLONG                      AV"/>
    <m/>
    <n v="34.014499999999998"/>
    <n v="-118.298"/>
    <n v="0"/>
  </r>
  <r>
    <n v="201108370"/>
    <d v="2020-04-15T00:00:00"/>
    <d v="2020-04-15T00:00:00"/>
    <n v="130"/>
    <n v="11"/>
    <x v="7"/>
    <n v="1142"/>
    <n v="1"/>
    <n v="330"/>
    <s v="BURGLARY FROM VEHICLE"/>
    <s v="0344 1307 0358"/>
    <n v="28"/>
    <s v="M"/>
    <s v="A"/>
    <n v="502"/>
    <s v="MULTI-UNIT DWELLING (APARTMENT, DUPLEX, ETC)"/>
    <n v="500"/>
    <s v="UNKNOWN WEAPON/OTHER WEAPON"/>
    <s v="IC"/>
    <s v="Invest Cont"/>
    <n v="330"/>
    <m/>
    <m/>
    <m/>
    <s v="4600    WELCH                        PL"/>
    <m/>
    <n v="34.106200000000001"/>
    <n v="-118.2901"/>
    <n v="0"/>
  </r>
  <r>
    <n v="201309676"/>
    <d v="2020-04-21T00:00:00"/>
    <d v="2020-04-20T00:00:00"/>
    <n v="1715"/>
    <n v="13"/>
    <x v="6"/>
    <n v="1351"/>
    <n v="1"/>
    <n v="442"/>
    <s v="SHOPLIFTING - PETTY THEFT ($950 &amp; UNDER)"/>
    <s v="2004 0325"/>
    <n v="19"/>
    <s v="F"/>
    <s v="H"/>
    <n v="402"/>
    <s v="MARKET"/>
    <m/>
    <m/>
    <s v="IC"/>
    <s v="Invest Cont"/>
    <n v="442"/>
    <m/>
    <m/>
    <m/>
    <s v="4000 S  BROADWAY"/>
    <m/>
    <n v="34.011099999999999"/>
    <n v="-118.2784"/>
    <n v="0"/>
  </r>
  <r>
    <n v="201006509"/>
    <d v="2020-02-26T00:00:00"/>
    <d v="2020-02-12T00:00:00"/>
    <n v="900"/>
    <n v="10"/>
    <x v="11"/>
    <n v="1021"/>
    <n v="1"/>
    <n v="480"/>
    <s v="BIKE - STOLEN"/>
    <s v="0344 1822"/>
    <n v="61"/>
    <s v="M"/>
    <s v="W"/>
    <n v="501"/>
    <s v="SINGLE FAMILY DWELLING"/>
    <m/>
    <m/>
    <s v="IC"/>
    <s v="Invest Cont"/>
    <n v="480"/>
    <m/>
    <m/>
    <m/>
    <s v="19600    LEMAY                        ST"/>
    <m/>
    <n v="34.192"/>
    <n v="-118.5613"/>
    <n v="0"/>
  </r>
  <r>
    <n v="200811598"/>
    <d v="2020-07-08T00:00:00"/>
    <d v="2020-07-07T00:00:00"/>
    <n v="2230"/>
    <n v="8"/>
    <x v="12"/>
    <n v="823"/>
    <n v="1"/>
    <n v="510"/>
    <s v="VEHICLE - STOLEN"/>
    <m/>
    <n v="0"/>
    <m/>
    <m/>
    <n v="101"/>
    <s v="STREET"/>
    <m/>
    <m/>
    <s v="AO"/>
    <s v="Adult Other"/>
    <n v="510"/>
    <m/>
    <m/>
    <m/>
    <s v="400    BEIRUT                       AV"/>
    <m/>
    <n v="34.037300000000002"/>
    <n v="-118.53060000000001"/>
    <n v="0"/>
  </r>
  <r>
    <n v="201105106"/>
    <d v="2020-01-26T00:00:00"/>
    <d v="2020-01-25T00:00:00"/>
    <n v="2300"/>
    <n v="11"/>
    <x v="7"/>
    <n v="1132"/>
    <n v="1"/>
    <n v="480"/>
    <s v="BIKE - STOLEN"/>
    <n v="344"/>
    <n v="34"/>
    <s v="M"/>
    <s v="F"/>
    <n v="501"/>
    <s v="SINGLE FAMILY DWELLING"/>
    <m/>
    <m/>
    <s v="IC"/>
    <s v="Invest Cont"/>
    <n v="480"/>
    <m/>
    <m/>
    <m/>
    <s v="3100    RIVERSIDE                    DR"/>
    <m/>
    <n v="34.1128"/>
    <n v="-118.2679"/>
    <n v="0"/>
  </r>
  <r>
    <n v="200605768"/>
    <d v="2020-02-07T00:00:00"/>
    <d v="2020-02-07T00:00:00"/>
    <n v="1300"/>
    <n v="6"/>
    <x v="9"/>
    <n v="646"/>
    <n v="2"/>
    <n v="625"/>
    <s v="OTHER ASSAULT"/>
    <s v="1822 0329 2004 0356"/>
    <n v="0"/>
    <s v="X"/>
    <s v="X"/>
    <n v="203"/>
    <s v="OTHER BUSINESS"/>
    <m/>
    <m/>
    <s v="AA"/>
    <s v="Adult Arrest"/>
    <n v="625"/>
    <n v="740"/>
    <m/>
    <m/>
    <s v="1500 N  CAHUENGA                     BL"/>
    <m/>
    <n v="34.097999999999999"/>
    <n v="-118.3295"/>
    <n v="1"/>
  </r>
  <r>
    <n v="200205431"/>
    <d v="2020-01-29T00:00:00"/>
    <d v="2020-01-28T00:00:00"/>
    <n v="1730"/>
    <n v="2"/>
    <x v="5"/>
    <n v="251"/>
    <n v="1"/>
    <n v="331"/>
    <s v="THEFT FROM MOTOR VEHICLE - GRAND ($950.01 AND OVER)"/>
    <s v="0344 1601"/>
    <n v="46"/>
    <s v="M"/>
    <s v="H"/>
    <n v="101"/>
    <s v="STREET"/>
    <m/>
    <m/>
    <s v="IC"/>
    <s v="Invest Cont"/>
    <n v="331"/>
    <m/>
    <m/>
    <m/>
    <s v="600 S  RAMPART                      BL"/>
    <m/>
    <n v="34.062399999999997"/>
    <n v="-118.2813"/>
    <n v="0"/>
  </r>
  <r>
    <n v="200909460"/>
    <d v="2020-05-08T00:00:00"/>
    <d v="2020-04-18T00:00:00"/>
    <n v="1200"/>
    <n v="9"/>
    <x v="3"/>
    <n v="916"/>
    <n v="1"/>
    <n v="341"/>
    <s v="THEFT-GRAND ($950.01 &amp; OVER)EXCPT,GUNS,FOWL,LIVESTK,PROD"/>
    <n v="344"/>
    <n v="46"/>
    <s v="M"/>
    <s v="B"/>
    <n v="108"/>
    <s v="PARKING LOT"/>
    <m/>
    <m/>
    <s v="IC"/>
    <s v="Invest Cont"/>
    <n v="341"/>
    <m/>
    <m/>
    <m/>
    <s v="13900    VANOWEN                      ST"/>
    <m/>
    <n v="34.197600000000001"/>
    <n v="-118.43559999999999"/>
    <n v="0"/>
  </r>
  <r>
    <n v="200110602"/>
    <d v="2020-04-16T00:00:00"/>
    <d v="2020-04-16T00:00:00"/>
    <n v="1650"/>
    <n v="1"/>
    <x v="1"/>
    <n v="164"/>
    <n v="2"/>
    <n v="624"/>
    <s v="BATTERY - SIMPLE ASSAULT"/>
    <s v="0429 1822 0416 0417"/>
    <n v="24"/>
    <s v="M"/>
    <s v="W"/>
    <n v="103"/>
    <s v="ALLEY"/>
    <n v="400"/>
    <s v="STRONG-ARM (HANDS, FIST, FEET OR BODILY FORCE)"/>
    <s v="IC"/>
    <s v="Invest Cont"/>
    <n v="624"/>
    <m/>
    <m/>
    <m/>
    <s v="7TH"/>
    <s v="HARLEM"/>
    <n v="34.044600000000003"/>
    <n v="-118.25069999999999"/>
    <n v="0"/>
  </r>
  <r>
    <n v="200306874"/>
    <d v="2020-02-18T00:00:00"/>
    <d v="2020-02-17T00:00:00"/>
    <n v="1817"/>
    <n v="3"/>
    <x v="2"/>
    <n v="358"/>
    <n v="1"/>
    <n v="310"/>
    <s v="BURGLARY"/>
    <s v="0344 0342 0216 2024 0329"/>
    <n v="19"/>
    <s v="X"/>
    <s v="X"/>
    <n v="108"/>
    <s v="PARKING LOT"/>
    <m/>
    <m/>
    <s v="JA"/>
    <s v="Juv Arrest"/>
    <n v="310"/>
    <m/>
    <m/>
    <m/>
    <s v="600 W  34TH                         ST"/>
    <m/>
    <n v="34.0212"/>
    <n v="-118.2805"/>
    <n v="1"/>
  </r>
  <r>
    <n v="200609928"/>
    <d v="2020-05-07T00:00:00"/>
    <d v="2020-05-07T00:00:00"/>
    <n v="130"/>
    <n v="6"/>
    <x v="9"/>
    <n v="644"/>
    <n v="2"/>
    <n v="626"/>
    <s v="INTIMATE PARTNER - SIMPLE ASSAULT"/>
    <s v="2000 0400 0913 1814"/>
    <n v="31"/>
    <s v="M"/>
    <s v="W"/>
    <n v="502"/>
    <s v="MULTI-UNIT DWELLING (APARTMENT, DUPLEX, ETC)"/>
    <n v="400"/>
    <s v="STRONG-ARM (HANDS, FIST, FEET OR BODILY FORCE)"/>
    <s v="AO"/>
    <s v="Adult Other"/>
    <n v="626"/>
    <m/>
    <m/>
    <m/>
    <s v="7100    DE LONGPRE                   AV"/>
    <m/>
    <n v="34.0961"/>
    <n v="-118.3442"/>
    <n v="0"/>
  </r>
  <r>
    <n v="200412195"/>
    <d v="2020-08-27T00:00:00"/>
    <d v="2020-08-27T00:00:00"/>
    <n v="445"/>
    <n v="4"/>
    <x v="4"/>
    <n v="449"/>
    <n v="1"/>
    <n v="510"/>
    <s v="VEHICLE - STOLEN"/>
    <m/>
    <n v="0"/>
    <m/>
    <m/>
    <n v="101"/>
    <s v="STREET"/>
    <m/>
    <m/>
    <s v="IC"/>
    <s v="Invest Cont"/>
    <n v="510"/>
    <m/>
    <m/>
    <m/>
    <s v="1000    SENTINEL                     AV"/>
    <m/>
    <n v="34.049300000000002"/>
    <n v="-118.1953"/>
    <n v="0"/>
  </r>
  <r>
    <n v="200320536"/>
    <d v="2020-11-18T00:00:00"/>
    <d v="2020-11-17T00:00:00"/>
    <n v="2000"/>
    <n v="3"/>
    <x v="2"/>
    <n v="393"/>
    <n v="1"/>
    <n v="510"/>
    <s v="VEHICLE - STOLEN"/>
    <m/>
    <n v="0"/>
    <m/>
    <m/>
    <n v="101"/>
    <s v="STREET"/>
    <m/>
    <m/>
    <s v="IC"/>
    <s v="Invest Cont"/>
    <n v="510"/>
    <m/>
    <m/>
    <m/>
    <s v="4000    CREED                        AV"/>
    <m/>
    <n v="34.0105"/>
    <n v="-118.325"/>
    <n v="0"/>
  </r>
  <r>
    <n v="200110411"/>
    <d v="2020-04-13T00:00:00"/>
    <d v="2020-04-13T00:00:00"/>
    <n v="1115"/>
    <n v="1"/>
    <x v="1"/>
    <n v="111"/>
    <n v="1"/>
    <n v="230"/>
    <s v="ASSAULT WITH DEADLY WEAPON, AGGRAVATED ASSAULT"/>
    <s v="0334 0302 0443 0913 1309 0329 1414 1402"/>
    <n v="21"/>
    <s v="M"/>
    <s v="W"/>
    <n v="503"/>
    <s v="HOTEL"/>
    <n v="105"/>
    <s v="SAWED OFF RIFLE/SHOTGUN"/>
    <s v="AA"/>
    <s v="Adult Arrest"/>
    <n v="230"/>
    <m/>
    <m/>
    <m/>
    <s v="900 N  BROADWAY"/>
    <m/>
    <n v="34.061500000000002"/>
    <n v="-118.24120000000001"/>
    <n v="1"/>
  </r>
  <r>
    <n v="200608406"/>
    <d v="2020-03-28T00:00:00"/>
    <d v="2020-03-27T00:00:00"/>
    <n v="2345"/>
    <n v="6"/>
    <x v="9"/>
    <n v="666"/>
    <n v="2"/>
    <n v="660"/>
    <s v="COUNTERFEIT"/>
    <s v="1402 1822"/>
    <n v="0"/>
    <s v="X"/>
    <s v="X"/>
    <n v="210"/>
    <s v="RESTAURANT/FAST FOOD"/>
    <m/>
    <m/>
    <s v="IC"/>
    <s v="Invest Cont"/>
    <n v="660"/>
    <n v="998"/>
    <m/>
    <m/>
    <s v="1400    VINE                         ST"/>
    <m/>
    <n v="34.096200000000003"/>
    <n v="-118.3266"/>
    <n v="0"/>
  </r>
  <r>
    <n v="201219001"/>
    <d v="2020-08-21T00:00:00"/>
    <d v="2020-08-21T00:00:00"/>
    <n v="1550"/>
    <n v="12"/>
    <x v="8"/>
    <n v="1218"/>
    <n v="2"/>
    <n v="624"/>
    <s v="BATTERY - SIMPLE ASSAULT"/>
    <s v="0416 0444 0913 0360"/>
    <n v="18"/>
    <s v="M"/>
    <s v="B"/>
    <n v="501"/>
    <s v="SINGLE FAMILY DWELLING"/>
    <n v="400"/>
    <s v="STRONG-ARM (HANDS, FIST, FEET OR BODILY FORCE)"/>
    <s v="AO"/>
    <s v="Adult Other"/>
    <n v="624"/>
    <m/>
    <m/>
    <m/>
    <s v="800 W  56TH                         ST"/>
    <m/>
    <n v="33.991399999999999"/>
    <n v="-118.29089999999999"/>
    <n v="0"/>
  </r>
  <r>
    <n v="201112900"/>
    <d v="2020-08-26T00:00:00"/>
    <d v="2020-08-26T00:00:00"/>
    <n v="330"/>
    <n v="11"/>
    <x v="7"/>
    <n v="1144"/>
    <n v="2"/>
    <n v="740"/>
    <s v="VANDALISM - FELONY ($400 &amp; OVER, ALL CHURCH VANDALISMS)"/>
    <n v="329"/>
    <n v="34"/>
    <s v="M"/>
    <s v="W"/>
    <n v="101"/>
    <s v="STREET"/>
    <m/>
    <m/>
    <s v="IC"/>
    <s v="Invest Cont"/>
    <n v="740"/>
    <m/>
    <m/>
    <m/>
    <s v="2000    GRIFFITH PARK                BL"/>
    <m/>
    <n v="34.097700000000003"/>
    <n v="-118.2739"/>
    <n v="0"/>
  </r>
  <r>
    <n v="201116868"/>
    <d v="2020-12-22T00:00:00"/>
    <d v="2020-12-21T00:00:00"/>
    <n v="1800"/>
    <n v="11"/>
    <x v="7"/>
    <n v="1169"/>
    <n v="1"/>
    <n v="510"/>
    <s v="VEHICLE - STOLEN"/>
    <m/>
    <n v="0"/>
    <m/>
    <m/>
    <n v="101"/>
    <s v="STREET"/>
    <m/>
    <m/>
    <s v="IC"/>
    <s v="Invest Cont"/>
    <n v="510"/>
    <m/>
    <m/>
    <m/>
    <s v="4900 N  FIGUEROA                     ST"/>
    <m/>
    <n v="34.102699999999999"/>
    <n v="-118.2029"/>
    <n v="0"/>
  </r>
  <r>
    <n v="201218751"/>
    <d v="2020-08-17T00:00:00"/>
    <d v="2020-08-17T00:00:00"/>
    <n v="1703"/>
    <n v="12"/>
    <x v="8"/>
    <n v="1207"/>
    <n v="2"/>
    <n v="740"/>
    <s v="VANDALISM - FELONY ($400 &amp; OVER, ALL CHURCH VANDALISMS)"/>
    <s v="1822 0329"/>
    <n v="37"/>
    <s v="F"/>
    <s v="B"/>
    <n v="501"/>
    <s v="SINGLE FAMILY DWELLING"/>
    <m/>
    <m/>
    <s v="IC"/>
    <s v="Invest Cont"/>
    <n v="740"/>
    <m/>
    <m/>
    <m/>
    <s v="900 W  50TH                         ST"/>
    <m/>
    <n v="33.997900000000001"/>
    <n v="-118.2884"/>
    <n v="0"/>
  </r>
  <r>
    <n v="201012222"/>
    <d v="2020-08-19T00:00:00"/>
    <d v="2020-08-17T00:00:00"/>
    <n v="130"/>
    <n v="10"/>
    <x v="11"/>
    <n v="1025"/>
    <n v="2"/>
    <n v="745"/>
    <s v="VANDALISM - MISDEAMEANOR ($399 OR UNDER)"/>
    <s v="0329 1822 1275"/>
    <n v="29"/>
    <s v="F"/>
    <s v="H"/>
    <n v="506"/>
    <s v="ABANDONED BUILDING ABANDONED HOUSE"/>
    <m/>
    <m/>
    <s v="IC"/>
    <s v="Invest Cont"/>
    <n v="745"/>
    <m/>
    <m/>
    <m/>
    <s v="6800    LINDLEY                      AV"/>
    <m/>
    <n v="34.193899999999999"/>
    <n v="-118.5273"/>
    <n v="0"/>
  </r>
  <r>
    <n v="201226969"/>
    <d v="2020-12-23T00:00:00"/>
    <d v="2020-12-19T00:00:00"/>
    <n v="2150"/>
    <n v="12"/>
    <x v="8"/>
    <n v="1253"/>
    <n v="1"/>
    <n v="330"/>
    <s v="BURGLARY FROM VEHICLE"/>
    <s v="1300 0344 0329"/>
    <n v="31"/>
    <s v="F"/>
    <s v="B"/>
    <n v="101"/>
    <s v="STREET"/>
    <m/>
    <m/>
    <s v="IC"/>
    <s v="Invest Cont"/>
    <n v="330"/>
    <m/>
    <m/>
    <m/>
    <s v="2000 W  78TH                         PL"/>
    <m/>
    <n v="33.968200000000003"/>
    <n v="-118.3156"/>
    <n v="0"/>
  </r>
  <r>
    <n v="201014727"/>
    <d v="2020-11-04T00:00:00"/>
    <d v="2020-11-04T00:00:00"/>
    <n v="1515"/>
    <n v="10"/>
    <x v="11"/>
    <n v="1033"/>
    <n v="1"/>
    <n v="310"/>
    <s v="BURGLARY"/>
    <s v="1822 0202 0314 1601 1414 0444 0429"/>
    <n v="36"/>
    <s v="F"/>
    <s v="O"/>
    <n v="501"/>
    <s v="SINGLE FAMILY DWELLING"/>
    <n v="400"/>
    <s v="STRONG-ARM (HANDS, FIST, FEET OR BODILY FORCE)"/>
    <s v="IC"/>
    <s v="Invest Cont"/>
    <n v="310"/>
    <n v="624"/>
    <m/>
    <m/>
    <s v="18900    VICTORY                      BL"/>
    <m/>
    <n v="34.186599999999999"/>
    <n v="-118.5453"/>
    <n v="0"/>
  </r>
  <r>
    <n v="201220072"/>
    <d v="2020-09-06T00:00:00"/>
    <d v="2020-09-06T00:00:00"/>
    <n v="300"/>
    <n v="12"/>
    <x v="8"/>
    <n v="1266"/>
    <n v="2"/>
    <n v="626"/>
    <s v="INTIMATE PARTNER - SIMPLE ASSAULT"/>
    <s v="0342 2000 0913 1814 2002 0416 1240"/>
    <n v="45"/>
    <s v="M"/>
    <s v="H"/>
    <n v="501"/>
    <s v="SINGLE FAMILY DWELLING"/>
    <n v="400"/>
    <s v="STRONG-ARM (HANDS, FIST, FEET OR BODILY FORCE)"/>
    <s v="IC"/>
    <s v="Invest Cont"/>
    <n v="626"/>
    <m/>
    <m/>
    <m/>
    <s v="600 W  81ST                         ST"/>
    <m/>
    <n v="33.965499999999999"/>
    <n v="-118.28530000000001"/>
    <n v="0"/>
  </r>
  <r>
    <n v="200713392"/>
    <d v="2020-08-29T00:00:00"/>
    <d v="2020-08-28T00:00:00"/>
    <n v="1900"/>
    <n v="7"/>
    <x v="0"/>
    <n v="729"/>
    <n v="1"/>
    <n v="330"/>
    <s v="BURGLARY FROM VEHICLE"/>
    <s v="1822 1300 0344"/>
    <n v="40"/>
    <s v="F"/>
    <s v="W"/>
    <n v="101"/>
    <s v="STREET"/>
    <m/>
    <m/>
    <s v="IC"/>
    <s v="Invest Cont"/>
    <n v="330"/>
    <m/>
    <m/>
    <m/>
    <s v="100 N  ARDEN                        BL"/>
    <m/>
    <n v="34.073"/>
    <n v="-118.32599999999999"/>
    <n v="0"/>
  </r>
  <r>
    <n v="201305004"/>
    <d v="2020-01-18T00:00:00"/>
    <d v="2020-01-17T00:00:00"/>
    <n v="1400"/>
    <n v="13"/>
    <x v="6"/>
    <n v="1346"/>
    <n v="2"/>
    <n v="664"/>
    <s v="BUNCO, PETTY THEFT"/>
    <s v="0701 0344"/>
    <n v="41"/>
    <s v="M"/>
    <s v="H"/>
    <n v="501"/>
    <s v="SINGLE FAMILY DWELLING"/>
    <m/>
    <m/>
    <s v="IC"/>
    <s v="Invest Cont"/>
    <n v="664"/>
    <m/>
    <m/>
    <m/>
    <s v="1200 E  43RD                         PL"/>
    <m/>
    <n v="34.004800000000003"/>
    <n v="-118.2543"/>
    <n v="0"/>
  </r>
  <r>
    <n v="201005430"/>
    <d v="2020-02-03T00:00:00"/>
    <d v="2020-02-03T00:00:00"/>
    <n v="1940"/>
    <n v="10"/>
    <x v="11"/>
    <n v="1078"/>
    <n v="1"/>
    <n v="230"/>
    <s v="ASSAULT WITH DEADLY WEAPON, AGGRAVATED ASSAULT"/>
    <s v="1402 1202 1701 0913 0417 0602 0421 2003 0561 2047"/>
    <n v="77"/>
    <s v="M"/>
    <s v="W"/>
    <n v="501"/>
    <s v="SINGLE FAMILY DWELLING"/>
    <n v="201"/>
    <s v="KNIFE WITH BLADE OVER 6 INCHES IN LENGTH"/>
    <s v="AA"/>
    <s v="Adult Arrest"/>
    <n v="230"/>
    <m/>
    <m/>
    <m/>
    <s v="4900    RUBIO                        AV"/>
    <m/>
    <n v="34.159799999999997"/>
    <n v="-118.4945"/>
    <n v="1"/>
  </r>
  <r>
    <n v="201013317"/>
    <d v="2020-09-22T00:00:00"/>
    <d v="2020-09-22T00:00:00"/>
    <n v="1325"/>
    <n v="10"/>
    <x v="11"/>
    <n v="1043"/>
    <n v="2"/>
    <n v="888"/>
    <s v="TRESPASSING"/>
    <s v="1236 1420 0603 0202 1823 1275 2028 0913 1309"/>
    <n v="0"/>
    <s v="M"/>
    <s v="O"/>
    <n v="502"/>
    <s v="MULTI-UNIT DWELLING (APARTMENT, DUPLEX, ETC)"/>
    <m/>
    <m/>
    <s v="IC"/>
    <s v="Invest Cont"/>
    <n v="888"/>
    <m/>
    <m/>
    <m/>
    <s v="5900    RESEDA                       BL"/>
    <m/>
    <n v="34.176900000000003"/>
    <n v="-118.5384"/>
    <n v="0"/>
  </r>
  <r>
    <n v="200810467"/>
    <d v="2020-06-10T00:00:00"/>
    <d v="2020-06-10T00:00:00"/>
    <n v="420"/>
    <n v="8"/>
    <x v="12"/>
    <n v="802"/>
    <n v="1"/>
    <n v="331"/>
    <s v="THEFT FROM MOTOR VEHICLE - GRAND ($950.01 AND OVER)"/>
    <s v="0344 0352 1606 1822 1420 1309"/>
    <n v="27"/>
    <s v="M"/>
    <s v="W"/>
    <n v="101"/>
    <s v="STREET"/>
    <m/>
    <m/>
    <s v="IC"/>
    <s v="Invest Cont"/>
    <n v="331"/>
    <m/>
    <m/>
    <m/>
    <s v="1100    KAGAWA                       ST"/>
    <m/>
    <n v="34.049700000000001"/>
    <n v="-118.5185"/>
    <n v="0"/>
  </r>
  <r>
    <n v="200914590"/>
    <d v="2020-09-11T00:00:00"/>
    <d v="2020-09-10T00:00:00"/>
    <n v="1730"/>
    <n v="9"/>
    <x v="3"/>
    <n v="911"/>
    <n v="2"/>
    <n v="902"/>
    <s v="VIOLATION OF TEMPORARY RESTRAINING ORDER"/>
    <n v="1501"/>
    <n v="56"/>
    <s v="F"/>
    <s v="B"/>
    <n v="501"/>
    <s v="SINGLE FAMILY DWELLING"/>
    <m/>
    <m/>
    <s v="AA"/>
    <s v="Adult Arrest"/>
    <n v="902"/>
    <m/>
    <m/>
    <m/>
    <s v="7000    FIRMAMENT                    AV"/>
    <m/>
    <n v="34.197499999999998"/>
    <n v="-118.4727"/>
    <n v="1"/>
  </r>
  <r>
    <n v="200910649"/>
    <d v="2020-06-05T00:00:00"/>
    <d v="2020-06-05T00:00:00"/>
    <n v="830"/>
    <n v="9"/>
    <x v="3"/>
    <n v="974"/>
    <n v="2"/>
    <n v="624"/>
    <s v="BATTERY - SIMPLE ASSAULT"/>
    <n v="406"/>
    <n v="42"/>
    <s v="F"/>
    <s v="H"/>
    <n v="203"/>
    <s v="OTHER BUSINESS"/>
    <n v="400"/>
    <s v="STRONG-ARM (HANDS, FIST, FEET OR BODILY FORCE)"/>
    <s v="AO"/>
    <s v="Adult Other"/>
    <n v="624"/>
    <m/>
    <m/>
    <m/>
    <s v="14600 W  VENTURA                      BL"/>
    <m/>
    <n v="34.154699999999998"/>
    <n v="-118.453"/>
    <n v="0"/>
  </r>
  <r>
    <n v="200407371"/>
    <d v="2020-03-29T00:00:00"/>
    <d v="2020-03-28T00:00:00"/>
    <n v="1300"/>
    <n v="4"/>
    <x v="4"/>
    <n v="417"/>
    <n v="1"/>
    <n v="510"/>
    <s v="VEHICLE - STOLEN"/>
    <m/>
    <n v="0"/>
    <m/>
    <m/>
    <n v="101"/>
    <s v="STREET"/>
    <m/>
    <m/>
    <s v="IC"/>
    <s v="Invest Cont"/>
    <n v="510"/>
    <m/>
    <m/>
    <m/>
    <s v="2500    COMMODORE                    ST"/>
    <m/>
    <n v="34.075899999999997"/>
    <n v="-118.1952"/>
    <n v="0"/>
  </r>
  <r>
    <n v="201201004"/>
    <d v="2020-11-26T00:00:00"/>
    <d v="2020-11-26T00:00:00"/>
    <n v="2040"/>
    <n v="12"/>
    <x v="8"/>
    <n v="1218"/>
    <n v="1"/>
    <n v="230"/>
    <s v="ASSAULT WITH DEADLY WEAPON, AGGRAVATED ASSAULT"/>
    <s v="1310 1100 1402 1407 1822 0302 0450 1309 1313"/>
    <n v="40"/>
    <s v="M"/>
    <s v="H"/>
    <n v="101"/>
    <s v="STREET"/>
    <n v="102"/>
    <s v="HAND GUN"/>
    <s v="IC"/>
    <s v="Invest Cont"/>
    <n v="230"/>
    <n v="998"/>
    <m/>
    <m/>
    <s v="900 W  53RD                         ST"/>
    <m/>
    <n v="33.994199999999999"/>
    <n v="-118.2884"/>
    <n v="0"/>
  </r>
  <r>
    <n v="201109269"/>
    <d v="2020-05-12T00:00:00"/>
    <d v="2020-05-12T00:00:00"/>
    <n v="920"/>
    <n v="11"/>
    <x v="7"/>
    <n v="1126"/>
    <n v="1"/>
    <n v="210"/>
    <s v="ROBBERY"/>
    <s v="0945 1402 2029 0104 0443 1018 0344 0342 0432 1822"/>
    <n v="0"/>
    <s v="X"/>
    <s v="X"/>
    <n v="203"/>
    <s v="OTHER BUSINESS"/>
    <n v="511"/>
    <s v="VERBAL THREAT"/>
    <s v="AO"/>
    <s v="Adult Other"/>
    <n v="210"/>
    <n v="998"/>
    <m/>
    <m/>
    <s v="5300    YORK                         BL"/>
    <m/>
    <n v="34.1203"/>
    <n v="-118.20050000000001"/>
    <n v="0"/>
  </r>
  <r>
    <n v="200118078"/>
    <d v="2020-09-17T00:00:00"/>
    <d v="2020-09-17T00:00:00"/>
    <n v="30"/>
    <n v="1"/>
    <x v="1"/>
    <n v="182"/>
    <n v="1"/>
    <n v="510"/>
    <s v="VEHICLE - STOLEN"/>
    <m/>
    <n v="0"/>
    <m/>
    <m/>
    <n v="101"/>
    <s v="STREET"/>
    <m/>
    <m/>
    <s v="IC"/>
    <s v="Invest Cont"/>
    <n v="510"/>
    <m/>
    <m/>
    <m/>
    <s v="1000 S  HOPE                         ST"/>
    <m/>
    <n v="34.042299999999997"/>
    <n v="-118.26300000000001"/>
    <n v="0"/>
  </r>
  <r>
    <n v="200711670"/>
    <d v="2020-07-15T00:00:00"/>
    <d v="2020-07-15T00:00:00"/>
    <n v="1947"/>
    <n v="7"/>
    <x v="0"/>
    <n v="769"/>
    <n v="2"/>
    <n v="886"/>
    <s v="DISTURBING THE PEACE"/>
    <s v="1300 1309 0340 0913"/>
    <n v="32"/>
    <s v="M"/>
    <s v="A"/>
    <n v="101"/>
    <s v="STREET"/>
    <m/>
    <m/>
    <s v="AO"/>
    <s v="Adult Other"/>
    <n v="886"/>
    <m/>
    <m/>
    <m/>
    <s v="3700 W  PICO                         BL"/>
    <m/>
    <n v="34.0473"/>
    <n v="-118.32129999999999"/>
    <n v="0"/>
  </r>
  <r>
    <n v="200116606"/>
    <d v="2020-08-19T00:00:00"/>
    <d v="2020-08-19T00:00:00"/>
    <n v="2140"/>
    <n v="1"/>
    <x v="1"/>
    <n v="152"/>
    <n v="2"/>
    <n v="624"/>
    <s v="BATTERY - SIMPLE ASSAULT"/>
    <s v="1822 0448 0444 0419 0910 2048"/>
    <n v="0"/>
    <s v="F"/>
    <s v="H"/>
    <n v="903"/>
    <s v="MTA - RED LINE - 7TH AND METRO CENTER"/>
    <n v="400"/>
    <s v="STRONG-ARM (HANDS, FIST, FEET OR BODILY FORCE)"/>
    <s v="IC"/>
    <s v="Invest Cont"/>
    <n v="624"/>
    <m/>
    <m/>
    <m/>
    <s v="600 S  FIGUEROA                     ST"/>
    <m/>
    <n v="34.0505"/>
    <n v="-118.25879999999999"/>
    <n v="0"/>
  </r>
  <r>
    <n v="200505254"/>
    <d v="2020-01-29T00:00:00"/>
    <d v="2020-01-29T00:00:00"/>
    <n v="1430"/>
    <n v="5"/>
    <x v="10"/>
    <n v="563"/>
    <n v="1"/>
    <n v="820"/>
    <s v="ORAL COPULATION"/>
    <s v="1251 1258 0448 0419 2024 0507 0913 1409 1824"/>
    <n v="13"/>
    <s v="F"/>
    <s v="H"/>
    <n v="720"/>
    <s v="JUNIOR HIGH SCHOOL"/>
    <n v="400"/>
    <s v="STRONG-ARM (HANDS, FIST, FEET OR BODILY FORCE)"/>
    <s v="IC"/>
    <s v="Invest Cont"/>
    <n v="812"/>
    <n v="820"/>
    <n v="998"/>
    <m/>
    <s v="1500 S  CABRILLO                     AV"/>
    <m/>
    <n v="33.730600000000003"/>
    <n v="-118.2946"/>
    <n v="0"/>
  </r>
  <r>
    <n v="201207195"/>
    <d v="2020-02-15T00:00:00"/>
    <d v="2020-02-01T00:00:00"/>
    <n v="2000"/>
    <n v="12"/>
    <x v="8"/>
    <n v="1245"/>
    <n v="1"/>
    <n v="510"/>
    <s v="VEHICLE - STOLEN"/>
    <m/>
    <n v="0"/>
    <m/>
    <m/>
    <n v="101"/>
    <s v="STREET"/>
    <m/>
    <m/>
    <s v="IC"/>
    <s v="Invest Cont"/>
    <n v="510"/>
    <m/>
    <m/>
    <m/>
    <s v="1000 W  65TH                         ST"/>
    <m/>
    <n v="33.980600000000003"/>
    <n v="-118.29179999999999"/>
    <n v="0"/>
  </r>
  <r>
    <n v="200817213"/>
    <d v="2020-12-05T00:00:00"/>
    <d v="2020-12-05T00:00:00"/>
    <n v="1000"/>
    <n v="8"/>
    <x v="12"/>
    <n v="841"/>
    <n v="1"/>
    <n v="510"/>
    <s v="VEHICLE - STOLEN"/>
    <m/>
    <n v="0"/>
    <m/>
    <m/>
    <n v="108"/>
    <s v="PARKING LOT"/>
    <m/>
    <m/>
    <s v="IC"/>
    <s v="Invest Cont"/>
    <n v="510"/>
    <m/>
    <m/>
    <m/>
    <s v="1400 S  BUNDY                        DR"/>
    <m/>
    <n v="34.041899999999998"/>
    <n v="-118.4648"/>
    <n v="0"/>
  </r>
  <r>
    <n v="200215745"/>
    <d v="2020-10-03T00:00:00"/>
    <d v="2020-10-03T00:00:00"/>
    <n v="1410"/>
    <n v="2"/>
    <x v="5"/>
    <n v="245"/>
    <n v="1"/>
    <n v="510"/>
    <s v="VEHICLE - STOLEN"/>
    <m/>
    <n v="0"/>
    <m/>
    <m/>
    <n v="101"/>
    <s v="STREET"/>
    <m/>
    <m/>
    <s v="IC"/>
    <s v="Invest Cont"/>
    <n v="510"/>
    <m/>
    <m/>
    <m/>
    <s v="600 S  CARONDELET                   ST"/>
    <m/>
    <n v="34.060899999999997"/>
    <n v="-118.28"/>
    <n v="0"/>
  </r>
  <r>
    <n v="200411756"/>
    <d v="2020-08-14T00:00:00"/>
    <d v="2020-08-14T00:00:00"/>
    <n v="1545"/>
    <n v="4"/>
    <x v="4"/>
    <n v="461"/>
    <n v="2"/>
    <n v="740"/>
    <s v="VANDALISM - FELONY ($400 &amp; OVER, ALL CHURCH VANDALISMS)"/>
    <s v="0329 2004 1300"/>
    <n v="68"/>
    <s v="F"/>
    <s v="H"/>
    <n v="101"/>
    <s v="STREET"/>
    <m/>
    <m/>
    <s v="AA"/>
    <s v="Adult Arrest"/>
    <n v="740"/>
    <m/>
    <m/>
    <m/>
    <s v="GLADYS                       ST"/>
    <s v="4TH                          ST"/>
    <n v="34.045000000000002"/>
    <n v="-118.2256"/>
    <n v="1"/>
  </r>
  <r>
    <n v="201300754"/>
    <d v="2020-05-25T00:00:00"/>
    <d v="2020-05-22T00:00:00"/>
    <n v="1800"/>
    <n v="13"/>
    <x v="6"/>
    <n v="1354"/>
    <n v="1"/>
    <n v="330"/>
    <s v="BURGLARY FROM VEHICLE"/>
    <s v="0329 0344 1402"/>
    <n v="46"/>
    <s v="M"/>
    <s v="H"/>
    <n v="101"/>
    <s v="STREET"/>
    <m/>
    <m/>
    <s v="IC"/>
    <s v="Invest Cont"/>
    <n v="330"/>
    <n v="998"/>
    <m/>
    <m/>
    <s v="4000    WOODLAWN                     AV"/>
    <m/>
    <n v="34.011200000000002"/>
    <n v="-118.2728"/>
    <n v="0"/>
  </r>
  <r>
    <n v="200311142"/>
    <d v="2020-05-10T00:00:00"/>
    <d v="2020-05-09T00:00:00"/>
    <n v="2200"/>
    <n v="3"/>
    <x v="2"/>
    <n v="361"/>
    <n v="1"/>
    <n v="310"/>
    <s v="BURGLARY"/>
    <s v="0329 0325 1609"/>
    <n v="19"/>
    <s v="X"/>
    <s v="X"/>
    <n v="242"/>
    <s v="DISCOUNT STORE (99 CENT,DOLLAR,ETC."/>
    <m/>
    <m/>
    <s v="IC"/>
    <s v="Invest Cont"/>
    <n v="310"/>
    <m/>
    <m/>
    <m/>
    <s v="3700 S  LA BREA                      AV"/>
    <m/>
    <n v="34.0199"/>
    <n v="-118.3556"/>
    <n v="0"/>
  </r>
  <r>
    <n v="201305606"/>
    <d v="2020-01-29T00:00:00"/>
    <d v="2020-01-28T00:00:00"/>
    <n v="1557"/>
    <n v="13"/>
    <x v="6"/>
    <n v="1313"/>
    <n v="1"/>
    <n v="330"/>
    <s v="BURGLARY FROM VEHICLE"/>
    <s v="0344 1300"/>
    <n v="34"/>
    <s v="F"/>
    <s v="O"/>
    <n v="108"/>
    <s v="PARKING LOT"/>
    <m/>
    <m/>
    <s v="IC"/>
    <s v="Invest Cont"/>
    <n v="330"/>
    <m/>
    <m/>
    <m/>
    <s v="1200 E  WASHINGTON                   BL"/>
    <m/>
    <n v="34.024999999999999"/>
    <n v="-118.25149999999999"/>
    <n v="0"/>
  </r>
  <r>
    <n v="200908833"/>
    <d v="2020-04-23T00:00:00"/>
    <d v="2020-04-22T00:00:00"/>
    <n v="1200"/>
    <n v="9"/>
    <x v="3"/>
    <n v="919"/>
    <n v="1"/>
    <n v="510"/>
    <s v="VEHICLE - STOLEN"/>
    <m/>
    <n v="0"/>
    <m/>
    <m/>
    <n v="101"/>
    <s v="STREET"/>
    <m/>
    <m/>
    <s v="IC"/>
    <s v="Invest Cont"/>
    <n v="510"/>
    <m/>
    <m/>
    <m/>
    <s v="6700    SUNNYSLOPE                   AV"/>
    <m/>
    <n v="34.1922"/>
    <n v="-118.4268"/>
    <n v="0"/>
  </r>
  <r>
    <n v="200411550"/>
    <d v="2020-08-07T00:00:00"/>
    <d v="2020-08-07T00:00:00"/>
    <n v="1440"/>
    <n v="4"/>
    <x v="4"/>
    <n v="477"/>
    <n v="2"/>
    <n v="624"/>
    <s v="BATTERY - SIMPLE ASSAULT"/>
    <s v="0400 0913 0416"/>
    <n v="40"/>
    <s v="F"/>
    <s v="H"/>
    <n v="504"/>
    <s v="OTHER RESIDENCE"/>
    <n v="400"/>
    <s v="STRONG-ARM (HANDS, FIST, FEET OR BODILY FORCE)"/>
    <s v="AO"/>
    <s v="Adult Other"/>
    <n v="624"/>
    <m/>
    <m/>
    <m/>
    <s v="2900    WHITTIER                     BL"/>
    <m/>
    <n v="34.031700000000001"/>
    <n v="-118.2097"/>
    <n v="0"/>
  </r>
  <r>
    <n v="200715319"/>
    <d v="2020-10-26T00:00:00"/>
    <d v="2020-10-25T00:00:00"/>
    <n v="2100"/>
    <n v="7"/>
    <x v="0"/>
    <n v="773"/>
    <n v="1"/>
    <n v="330"/>
    <s v="BURGLARY FROM VEHICLE"/>
    <s v="1402 1822 1300 0344"/>
    <n v="82"/>
    <s v="F"/>
    <s v="O"/>
    <n v="104"/>
    <s v="DRIVEWAY"/>
    <m/>
    <m/>
    <s v="IC"/>
    <s v="Invest Cont"/>
    <n v="330"/>
    <n v="998"/>
    <m/>
    <m/>
    <s v="1800    COCHRAN                      PL"/>
    <m/>
    <n v="34.041400000000003"/>
    <n v="-118.3556"/>
    <n v="0"/>
  </r>
  <r>
    <n v="200818050"/>
    <d v="2020-12-30T00:00:00"/>
    <d v="2020-12-16T00:00:00"/>
    <n v="1700"/>
    <n v="8"/>
    <x v="12"/>
    <n v="849"/>
    <n v="1"/>
    <n v="330"/>
    <s v="BURGLARY FROM VEHICLE"/>
    <s v="1822 0344"/>
    <n v="32"/>
    <s v="M"/>
    <s v="H"/>
    <n v="707"/>
    <s v="GARAGE/CARPORT"/>
    <m/>
    <m/>
    <s v="IC"/>
    <s v="Invest Cont"/>
    <n v="330"/>
    <m/>
    <m/>
    <m/>
    <s v="1000 S  WOOSTER                      ST"/>
    <m/>
    <n v="34.057099999999998"/>
    <n v="-118.38249999999999"/>
    <n v="0"/>
  </r>
  <r>
    <n v="200812902"/>
    <d v="2020-08-12T00:00:00"/>
    <d v="2020-08-12T00:00:00"/>
    <n v="2230"/>
    <n v="8"/>
    <x v="12"/>
    <n v="813"/>
    <n v="2"/>
    <n v="626"/>
    <s v="INTIMATE PARTNER - SIMPLE ASSAULT"/>
    <s v="0416 2000 1300"/>
    <n v="39"/>
    <s v="F"/>
    <s v="B"/>
    <n v="501"/>
    <s v="SINGLE FAMILY DWELLING"/>
    <n v="400"/>
    <s v="STRONG-ARM (HANDS, FIST, FEET OR BODILY FORCE)"/>
    <s v="AA"/>
    <s v="Adult Arrest"/>
    <n v="626"/>
    <m/>
    <m/>
    <m/>
    <s v="11900 W  SUNSET                       BL"/>
    <m/>
    <n v="34.073799999999999"/>
    <n v="-118.4768"/>
    <n v="1"/>
  </r>
  <r>
    <n v="200714553"/>
    <d v="2020-10-04T00:00:00"/>
    <d v="2020-10-04T00:00:00"/>
    <n v="2225"/>
    <n v="7"/>
    <x v="0"/>
    <n v="747"/>
    <n v="2"/>
    <n v="930"/>
    <s v="CRIMINAL THREATS - NO WEAPON DISPLAYED"/>
    <s v="0342 0421"/>
    <n v="29"/>
    <s v="M"/>
    <s v="H"/>
    <n v="501"/>
    <s v="SINGLE FAMILY DWELLING"/>
    <n v="511"/>
    <s v="VERBAL THREAT"/>
    <s v="IC"/>
    <s v="Invest Cont"/>
    <n v="930"/>
    <m/>
    <m/>
    <m/>
    <s v="1000 S  HUDSON                       AV"/>
    <m/>
    <n v="34.055"/>
    <n v="-118.33580000000001"/>
    <n v="0"/>
  </r>
  <r>
    <n v="201010350"/>
    <d v="2020-06-24T00:00:00"/>
    <d v="2020-06-24T00:00:00"/>
    <n v="2330"/>
    <n v="10"/>
    <x v="11"/>
    <n v="1008"/>
    <n v="1"/>
    <n v="230"/>
    <s v="ASSAULT WITH DEADLY WEAPON, AGGRAVATED ASSAULT"/>
    <s v="1816 0906 0561 1414 0400 0416 0445 0913"/>
    <n v="55"/>
    <s v="M"/>
    <s v="H"/>
    <n v="501"/>
    <s v="SINGLE FAMILY DWELLING"/>
    <n v="508"/>
    <s v="MARTIAL ARTS WEAPONS"/>
    <s v="AA"/>
    <s v="Adult Arrest"/>
    <n v="230"/>
    <m/>
    <m/>
    <m/>
    <s v="7600    BALBOA                       BL"/>
    <m/>
    <n v="34.208399999999997"/>
    <n v="-118.5012"/>
    <n v="1"/>
  </r>
  <r>
    <n v="200813130"/>
    <d v="2020-08-20T00:00:00"/>
    <d v="2020-08-03T00:00:00"/>
    <n v="1450"/>
    <n v="8"/>
    <x v="12"/>
    <n v="884"/>
    <n v="2"/>
    <n v="354"/>
    <s v="THEFT OF IDENTITY"/>
    <s v="0100 0928"/>
    <n v="50"/>
    <s v="M"/>
    <s v="W"/>
    <n v="501"/>
    <s v="SINGLE FAMILY DWELLING"/>
    <m/>
    <m/>
    <s v="IC"/>
    <s v="Invest Cont"/>
    <n v="354"/>
    <m/>
    <m/>
    <m/>
    <s v="2300    KELTON                       AV"/>
    <m/>
    <n v="34.0396"/>
    <n v="-118.4308"/>
    <n v="0"/>
  </r>
  <r>
    <n v="201108403"/>
    <d v="2020-04-16T00:00:00"/>
    <d v="2020-02-27T00:00:00"/>
    <n v="1235"/>
    <n v="11"/>
    <x v="7"/>
    <n v="1139"/>
    <n v="1"/>
    <n v="341"/>
    <s v="THEFT-GRAND ($950.01 &amp; OVER)EXCPT,GUNS,FOWL,LIVESTK,PROD"/>
    <s v="1602 0344"/>
    <n v="30"/>
    <s v="M"/>
    <s v="W"/>
    <n v="506"/>
    <s v="ABANDONED BUILDING ABANDONED HOUSE"/>
    <m/>
    <m/>
    <s v="IC"/>
    <s v="Invest Cont"/>
    <n v="341"/>
    <m/>
    <m/>
    <m/>
    <s v="OMAHA                        ST"/>
    <s v="ARROYO"/>
    <n v="34.105400000000003"/>
    <n v="-118.18940000000001"/>
    <n v="0"/>
  </r>
  <r>
    <n v="200900896"/>
    <d v="2020-11-01T00:00:00"/>
    <d v="2020-11-01T00:00:00"/>
    <n v="900"/>
    <n v="9"/>
    <x v="3"/>
    <n v="964"/>
    <n v="1"/>
    <n v="331"/>
    <s v="THEFT FROM MOTOR VEHICLE - GRAND ($950.01 AND OVER)"/>
    <s v="1822 0344"/>
    <n v="42"/>
    <s v="M"/>
    <s v="H"/>
    <n v="101"/>
    <s v="STREET"/>
    <m/>
    <m/>
    <s v="IC"/>
    <s v="Invest Cont"/>
    <n v="331"/>
    <m/>
    <m/>
    <m/>
    <s v="14300 W  RIVERSIDE                    DR"/>
    <m/>
    <n v="34.157600000000002"/>
    <n v="-118.4443"/>
    <n v="0"/>
  </r>
  <r>
    <n v="200110758"/>
    <d v="2020-04-20T00:00:00"/>
    <d v="2020-04-20T00:00:00"/>
    <n v="1000"/>
    <n v="1"/>
    <x v="1"/>
    <n v="182"/>
    <n v="1"/>
    <n v="341"/>
    <s v="THEFT-GRAND ($950.01 &amp; OVER)EXCPT,GUNS,FOWL,LIVESTK,PROD"/>
    <s v="1309 0344 1900 1414 1822"/>
    <n v="26"/>
    <s v="M"/>
    <s v="A"/>
    <n v="707"/>
    <s v="GARAGE/CARPORT"/>
    <m/>
    <m/>
    <s v="IC"/>
    <s v="Invest Cont"/>
    <n v="341"/>
    <m/>
    <m/>
    <m/>
    <s v="1200 S  FIGUEROA                     ST"/>
    <m/>
    <n v="34.042299999999997"/>
    <n v="-118.2666"/>
    <n v="0"/>
  </r>
  <r>
    <n v="201214262"/>
    <d v="2020-06-07T00:00:00"/>
    <d v="2020-06-07T00:00:00"/>
    <n v="2325"/>
    <n v="12"/>
    <x v="8"/>
    <n v="1269"/>
    <n v="2"/>
    <n v="753"/>
    <s v="DISCHARGE FIREARMS/SHOTS FIRED"/>
    <s v="1402 1100 1822 1407"/>
    <n v="0"/>
    <s v="X"/>
    <s v="X"/>
    <n v="101"/>
    <s v="STREET"/>
    <n v="106"/>
    <s v="UNKNOWN FIREARM"/>
    <s v="IC"/>
    <s v="Invest Cont"/>
    <n v="753"/>
    <m/>
    <m/>
    <m/>
    <s v="700 E  84TH                         ST"/>
    <m/>
    <n v="33.962899999999998"/>
    <n v="-118.2629"/>
    <n v="0"/>
  </r>
  <r>
    <n v="200914475"/>
    <d v="2020-09-08T00:00:00"/>
    <d v="2020-09-08T00:00:00"/>
    <n v="700"/>
    <n v="9"/>
    <x v="3"/>
    <n v="923"/>
    <n v="1"/>
    <n v="420"/>
    <s v="THEFT FROM MOTOR VEHICLE - PETTY ($950 &amp; UNDER)"/>
    <s v="1300 1606 0344"/>
    <n v="33"/>
    <s v="M"/>
    <s v="H"/>
    <n v="101"/>
    <s v="STREET"/>
    <m/>
    <m/>
    <s v="IC"/>
    <s v="Invest Cont"/>
    <n v="420"/>
    <m/>
    <m/>
    <m/>
    <s v="COLUMBUS"/>
    <s v="VANOWEN"/>
    <n v="34.193899999999999"/>
    <n v="-118.464"/>
    <n v="0"/>
  </r>
  <r>
    <n v="201105946"/>
    <d v="2020-02-13T00:00:00"/>
    <d v="2020-02-12T00:00:00"/>
    <n v="1835"/>
    <n v="11"/>
    <x v="7"/>
    <n v="1142"/>
    <n v="1"/>
    <n v="122"/>
    <s v="RAPE, ATTEMPTED"/>
    <s v="0334 0305 1822 0503 0542 0400 0449 0500"/>
    <n v="32"/>
    <s v="F"/>
    <s v="W"/>
    <n v="102"/>
    <s v="SIDEWALK"/>
    <n v="207"/>
    <s v="OTHER KNIFE"/>
    <s v="IC"/>
    <s v="Invest Cont"/>
    <n v="122"/>
    <m/>
    <m/>
    <m/>
    <s v="RODNEY"/>
    <s v="MELBOURNE"/>
    <n v="34.1036"/>
    <n v="-118.28959999999999"/>
    <n v="0"/>
  </r>
  <r>
    <n v="201204184"/>
    <d v="2020-01-03T00:00:00"/>
    <d v="2020-01-03T00:00:00"/>
    <n v="530"/>
    <n v="12"/>
    <x v="8"/>
    <n v="1251"/>
    <n v="1"/>
    <n v="820"/>
    <s v="ORAL COPULATION"/>
    <s v="0913 0512 0500 0432 0537 1402 1415 1409"/>
    <n v="38"/>
    <s v="F"/>
    <s v="B"/>
    <n v="501"/>
    <s v="SINGLE FAMILY DWELLING"/>
    <n v="400"/>
    <s v="STRONG-ARM (HANDS, FIST, FEET OR BODILY FORCE)"/>
    <s v="AA"/>
    <s v="Adult Arrest"/>
    <n v="820"/>
    <m/>
    <m/>
    <m/>
    <s v="7100    11TH                         AV"/>
    <m/>
    <n v="33.975700000000003"/>
    <n v="-118.32940000000001"/>
    <n v="1"/>
  </r>
  <r>
    <n v="201222238"/>
    <d v="2020-10-09T00:00:00"/>
    <d v="2020-10-09T00:00:00"/>
    <n v="245"/>
    <n v="12"/>
    <x v="8"/>
    <n v="1255"/>
    <n v="1"/>
    <n v="230"/>
    <s v="ASSAULT WITH DEADLY WEAPON, AGGRAVATED ASSAULT"/>
    <s v="2004 0400 0411 0913"/>
    <n v="36"/>
    <s v="M"/>
    <s v="H"/>
    <n v="103"/>
    <s v="ALLEY"/>
    <n v="223"/>
    <s v="UNKNOWN TYPE CUTTING INSTRUMENT"/>
    <s v="IC"/>
    <s v="Invest Cont"/>
    <n v="230"/>
    <m/>
    <m/>
    <m/>
    <s v="73RD                         ST"/>
    <s v="S  VERMONT                      AV"/>
    <n v="33.973700000000001"/>
    <n v="-118.2919"/>
    <n v="0"/>
  </r>
  <r>
    <n v="200816593"/>
    <d v="2020-11-18T00:00:00"/>
    <d v="2020-11-17T00:00:00"/>
    <n v="930"/>
    <n v="8"/>
    <x v="12"/>
    <n v="824"/>
    <n v="1"/>
    <n v="420"/>
    <s v="THEFT FROM MOTOR VEHICLE - PETTY ($950 &amp; UNDER)"/>
    <s v="0358 0385 0344 0346"/>
    <n v="24"/>
    <s v="M"/>
    <s v="W"/>
    <n v="108"/>
    <s v="PARKING LOT"/>
    <m/>
    <m/>
    <s v="IC"/>
    <s v="Invest Cont"/>
    <n v="420"/>
    <m/>
    <m/>
    <m/>
    <s v="ENTRADA                      DR"/>
    <s v="SHORT                        ST"/>
    <n v="34.028799999999997"/>
    <n v="-118.51739999999999"/>
    <n v="0"/>
  </r>
  <r>
    <n v="201104267"/>
    <d v="2020-01-07T00:00:00"/>
    <d v="2020-01-06T00:00:00"/>
    <n v="720"/>
    <n v="11"/>
    <x v="7"/>
    <n v="1102"/>
    <n v="1"/>
    <n v="110"/>
    <s v="CRIMINAL HOMICIDE"/>
    <s v="1218 0430 1202 1100 1822 1402"/>
    <n v="60"/>
    <s v="M"/>
    <s v="W"/>
    <n v="203"/>
    <s v="OTHER BUSINESS"/>
    <n v="102"/>
    <s v="HAND GUN"/>
    <s v="IC"/>
    <s v="Invest Cont"/>
    <n v="110"/>
    <n v="998"/>
    <m/>
    <m/>
    <s v="4200    CHEVY CHASE                  DR"/>
    <m/>
    <n v="34.133400000000002"/>
    <n v="-118.26609999999999"/>
    <n v="0"/>
  </r>
  <r>
    <n v="200405534"/>
    <d v="2020-02-10T00:00:00"/>
    <d v="2020-02-09T00:00:00"/>
    <n v="2230"/>
    <n v="4"/>
    <x v="4"/>
    <n v="407"/>
    <n v="2"/>
    <n v="740"/>
    <s v="VANDALISM - FELONY ($400 &amp; OVER, ALL CHURCH VANDALISMS)"/>
    <s v="0329 1300 1307"/>
    <n v="33"/>
    <s v="F"/>
    <s v="H"/>
    <n v="101"/>
    <s v="STREET"/>
    <m/>
    <m/>
    <s v="IC"/>
    <s v="Invest Cont"/>
    <n v="740"/>
    <m/>
    <m/>
    <m/>
    <s v="4400    FLORIZEL                     ST"/>
    <m/>
    <n v="34.0871"/>
    <n v="-118.19289999999999"/>
    <n v="0"/>
  </r>
  <r>
    <n v="200717407"/>
    <d v="2020-12-23T00:00:00"/>
    <d v="2020-12-23T00:00:00"/>
    <n v="1630"/>
    <n v="7"/>
    <x v="0"/>
    <n v="722"/>
    <n v="1"/>
    <n v="341"/>
    <s v="THEFT-GRAND ($950.01 &amp; OVER)EXCPT,GUNS,FOWL,LIVESTK,PROD"/>
    <n v="344"/>
    <n v="31"/>
    <s v="M"/>
    <s v="W"/>
    <n v="203"/>
    <s v="OTHER BUSINESS"/>
    <m/>
    <m/>
    <s v="IC"/>
    <s v="Invest Cont"/>
    <n v="341"/>
    <m/>
    <m/>
    <m/>
    <s v="8400    BEVERLY                      BL"/>
    <m/>
    <n v="34.076099999999997"/>
    <n v="-118.3737"/>
    <n v="0"/>
  </r>
  <r>
    <n v="200704314"/>
    <d v="2020-01-07T00:00:00"/>
    <d v="2020-01-07T00:00:00"/>
    <n v="1400"/>
    <n v="7"/>
    <x v="0"/>
    <n v="722"/>
    <n v="2"/>
    <n v="940"/>
    <s v="EXTORTION"/>
    <s v="0421 1501 1906"/>
    <n v="37"/>
    <s v="M"/>
    <s v="O"/>
    <n v="502"/>
    <s v="MULTI-UNIT DWELLING (APARTMENT, DUPLEX, ETC)"/>
    <m/>
    <m/>
    <s v="IC"/>
    <s v="Invest Cont"/>
    <n v="940"/>
    <m/>
    <m/>
    <m/>
    <s v="100 S  SWEETZER                     AV"/>
    <m/>
    <n v="34.071399999999997"/>
    <n v="-118.373"/>
    <n v="0"/>
  </r>
  <r>
    <n v="200110873"/>
    <d v="2020-04-23T00:00:00"/>
    <d v="2020-04-13T00:00:00"/>
    <n v="2315"/>
    <n v="1"/>
    <x v="1"/>
    <n v="111"/>
    <n v="1"/>
    <n v="230"/>
    <s v="ASSAULT WITH DEADLY WEAPON, AGGRAVATED ASSAULT"/>
    <s v="0913 0302 1259 0329"/>
    <n v="15"/>
    <s v="F"/>
    <s v="B"/>
    <n v="503"/>
    <s v="HOTEL"/>
    <n v="104"/>
    <s v="SHOTGUN"/>
    <s v="AA"/>
    <s v="Adult Arrest"/>
    <n v="230"/>
    <m/>
    <m/>
    <m/>
    <s v="900 N  BROADWAY"/>
    <m/>
    <n v="34.061500000000002"/>
    <n v="-118.24120000000001"/>
    <n v="1"/>
  </r>
  <r>
    <n v="201112703"/>
    <d v="2020-08-20T00:00:00"/>
    <d v="2020-08-19T00:00:00"/>
    <n v="1900"/>
    <n v="11"/>
    <x v="7"/>
    <n v="1136"/>
    <n v="1"/>
    <n v="310"/>
    <s v="BURGLARY"/>
    <s v="1608 0344"/>
    <n v="31"/>
    <s v="M"/>
    <s v="W"/>
    <n v="501"/>
    <s v="SINGLE FAMILY DWELLING"/>
    <m/>
    <m/>
    <s v="IC"/>
    <s v="Invest Cont"/>
    <n v="310"/>
    <m/>
    <m/>
    <m/>
    <s v="4700    BALTIMORE                    ST"/>
    <m/>
    <n v="34.118200000000002"/>
    <n v="-118.2129"/>
    <n v="0"/>
  </r>
  <r>
    <n v="201227115"/>
    <d v="2020-12-25T00:00:00"/>
    <d v="2020-12-25T00:00:00"/>
    <n v="2030"/>
    <n v="12"/>
    <x v="8"/>
    <n v="1208"/>
    <n v="2"/>
    <n v="626"/>
    <s v="INTIMATE PARTNER - SIMPLE ASSAULT"/>
    <s v="1813 1814 0448 0416 0356 2000"/>
    <n v="27"/>
    <s v="F"/>
    <s v="H"/>
    <n v="101"/>
    <s v="STREET"/>
    <n v="400"/>
    <s v="STRONG-ARM (HANDS, FIST, FEET OR BODILY FORCE)"/>
    <s v="IC"/>
    <s v="Invest Cont"/>
    <n v="626"/>
    <m/>
    <m/>
    <m/>
    <s v="51ST                         ST"/>
    <s v="FIGUEROA                     ST"/>
    <n v="33.996499999999997"/>
    <n v="-118.28270000000001"/>
    <n v="0"/>
  </r>
  <r>
    <n v="201107906"/>
    <d v="2020-04-01T00:00:00"/>
    <d v="2020-03-28T00:00:00"/>
    <n v="2300"/>
    <n v="11"/>
    <x v="7"/>
    <n v="1142"/>
    <n v="1"/>
    <n v="520"/>
    <s v="VEHICLE - ATTEMPT STOLEN"/>
    <s v="1300 0344"/>
    <n v="58"/>
    <s v="F"/>
    <s v="H"/>
    <n v="707"/>
    <s v="GARAGE/CARPORT"/>
    <m/>
    <m/>
    <s v="IC"/>
    <s v="Invest Cont"/>
    <n v="520"/>
    <m/>
    <m/>
    <m/>
    <s v="1900    RODNEY                       DR"/>
    <m/>
    <n v="34.105400000000003"/>
    <n v="-118.2889"/>
    <n v="0"/>
  </r>
  <r>
    <n v="200911346"/>
    <d v="2020-06-21T00:00:00"/>
    <d v="2020-06-21T00:00:00"/>
    <n v="45"/>
    <n v="9"/>
    <x v="3"/>
    <n v="935"/>
    <n v="1"/>
    <n v="230"/>
    <s v="ASSAULT WITH DEADLY WEAPON, AGGRAVATED ASSAULT"/>
    <s v="0913 1414 1402 0411"/>
    <n v="26"/>
    <s v="M"/>
    <s v="H"/>
    <n v="502"/>
    <s v="MULTI-UNIT DWELLING (APARTMENT, DUPLEX, ETC)"/>
    <n v="207"/>
    <s v="OTHER KNIFE"/>
    <s v="AO"/>
    <s v="Adult Other"/>
    <n v="230"/>
    <n v="998"/>
    <m/>
    <m/>
    <s v="14200    FRIAR                        ST"/>
    <m/>
    <n v="34.185699999999997"/>
    <n v="-118.4421"/>
    <n v="0"/>
  </r>
  <r>
    <n v="201206724"/>
    <d v="2020-02-08T00:00:00"/>
    <d v="2020-02-08T00:00:00"/>
    <n v="900"/>
    <n v="12"/>
    <x v="8"/>
    <n v="1269"/>
    <n v="2"/>
    <n v="930"/>
    <s v="CRIMINAL THREATS - NO WEAPON DISPLAYED"/>
    <s v="1810 0913 0421"/>
    <n v="27"/>
    <s v="M"/>
    <s v="B"/>
    <n v="501"/>
    <s v="SINGLE FAMILY DWELLING"/>
    <n v="511"/>
    <s v="VERBAL THREAT"/>
    <s v="IC"/>
    <s v="Invest Cont"/>
    <n v="930"/>
    <m/>
    <m/>
    <m/>
    <s v="600 E  84TH                         PL"/>
    <m/>
    <n v="33.962000000000003"/>
    <n v="-118.2651"/>
    <n v="0"/>
  </r>
  <r>
    <n v="201110319"/>
    <d v="2020-06-12T00:00:00"/>
    <d v="2020-06-11T00:00:00"/>
    <n v="1600"/>
    <n v="11"/>
    <x v="7"/>
    <n v="1162"/>
    <n v="1"/>
    <n v="420"/>
    <s v="THEFT FROM MOTOR VEHICLE - PETTY ($950 &amp; UNDER)"/>
    <m/>
    <n v="0"/>
    <m/>
    <m/>
    <n v="101"/>
    <s v="STREET"/>
    <m/>
    <m/>
    <s v="IC"/>
    <s v="Invest Cont"/>
    <n v="420"/>
    <m/>
    <m/>
    <m/>
    <s v="1200    LYMAN                        PL"/>
    <m/>
    <n v="34.093499999999999"/>
    <n v="-118.28870000000001"/>
    <n v="0"/>
  </r>
  <r>
    <n v="200322152"/>
    <d v="2020-12-23T00:00:00"/>
    <d v="2020-12-23T00:00:00"/>
    <n v="1145"/>
    <n v="3"/>
    <x v="2"/>
    <n v="308"/>
    <n v="2"/>
    <n v="740"/>
    <s v="VANDALISM - FELONY ($400 &amp; OVER, ALL CHURCH VANDALISMS)"/>
    <s v="1822 0329 1307 1202"/>
    <n v="63"/>
    <s v="M"/>
    <s v="B"/>
    <n v="122"/>
    <s v="VEHICLE, PASSENGER/TRUCK"/>
    <n v="400"/>
    <s v="STRONG-ARM (HANDS, FIST, FEET OR BODILY FORCE)"/>
    <s v="AO"/>
    <s v="Adult Other"/>
    <n v="740"/>
    <m/>
    <m/>
    <m/>
    <s v="BUCKINGHAM                   RD"/>
    <s v="ADAMS                        BL"/>
    <n v="34.034700000000001"/>
    <n v="-118.2809"/>
    <n v="0"/>
  </r>
  <r>
    <n v="201213939"/>
    <d v="2020-06-01T00:00:00"/>
    <d v="2020-06-01T00:00:00"/>
    <n v="1200"/>
    <n v="12"/>
    <x v="8"/>
    <n v="1259"/>
    <n v="1"/>
    <n v="510"/>
    <s v="VEHICLE - STOLEN"/>
    <m/>
    <n v="0"/>
    <m/>
    <m/>
    <n v="104"/>
    <s v="DRIVEWAY"/>
    <m/>
    <m/>
    <s v="IC"/>
    <s v="Invest Cont"/>
    <n v="510"/>
    <m/>
    <m/>
    <m/>
    <s v="700 E  76TH                         PL"/>
    <m/>
    <n v="33.970300000000002"/>
    <n v="-118.26300000000001"/>
    <n v="0"/>
  </r>
  <r>
    <n v="200812091"/>
    <d v="2020-07-20T00:00:00"/>
    <d v="2020-07-17T00:00:00"/>
    <n v="1630"/>
    <n v="8"/>
    <x v="12"/>
    <n v="806"/>
    <n v="1"/>
    <n v="310"/>
    <s v="BURGLARY"/>
    <s v="0344 1822 0397 1602"/>
    <n v="0"/>
    <s v="X"/>
    <s v="X"/>
    <n v="118"/>
    <s v="CONSTRUCTION SITE"/>
    <m/>
    <m/>
    <s v="IC"/>
    <s v="Invest Cont"/>
    <n v="310"/>
    <m/>
    <m/>
    <m/>
    <s v="900    BEL AIR                      RD"/>
    <m/>
    <n v="34.089399999999998"/>
    <n v="-118.4418"/>
    <n v="0"/>
  </r>
  <r>
    <n v="200613711"/>
    <d v="2020-08-09T00:00:00"/>
    <d v="2020-08-09T00:00:00"/>
    <n v="325"/>
    <n v="6"/>
    <x v="9"/>
    <n v="647"/>
    <n v="1"/>
    <n v="230"/>
    <s v="ASSAULT WITH DEADLY WEAPON, AGGRAVATED ASSAULT"/>
    <s v="0400 0340 0326 1402 0430 0302 1100 1309"/>
    <n v="24"/>
    <s v="M"/>
    <s v="B"/>
    <n v="102"/>
    <s v="SIDEWALK"/>
    <n v="102"/>
    <s v="HAND GUN"/>
    <s v="IC"/>
    <s v="Invest Cont"/>
    <n v="230"/>
    <n v="998"/>
    <m/>
    <m/>
    <s v="6000 W  SUNSET                       BL"/>
    <m/>
    <n v="34.099800000000002"/>
    <n v="-118.3211"/>
    <n v="0"/>
  </r>
  <r>
    <n v="201214298"/>
    <d v="2020-06-12T00:00:00"/>
    <d v="2020-06-02T00:00:00"/>
    <n v="1615"/>
    <n v="12"/>
    <x v="8"/>
    <n v="1251"/>
    <n v="2"/>
    <n v="930"/>
    <s v="CRIMINAL THREATS - NO WEAPON DISPLAYED"/>
    <s v="1202 0917 0913 0601 0432 0319 0906 1816 0443"/>
    <n v="64"/>
    <s v="F"/>
    <s v="B"/>
    <n v="501"/>
    <s v="SINGLE FAMILY DWELLING"/>
    <n v="511"/>
    <s v="VERBAL THREAT"/>
    <s v="AO"/>
    <s v="Adult Other"/>
    <n v="930"/>
    <m/>
    <m/>
    <m/>
    <s v="3100 W  77TH                         ST"/>
    <m/>
    <n v="33.97"/>
    <n v="-118.3265"/>
    <n v="0"/>
  </r>
  <r>
    <n v="200814094"/>
    <d v="2020-09-14T00:00:00"/>
    <d v="2020-09-11T00:00:00"/>
    <n v="1815"/>
    <n v="8"/>
    <x v="12"/>
    <n v="855"/>
    <n v="2"/>
    <n v="662"/>
    <s v="BUNCO, GRAND THEFT"/>
    <s v="0701 0800 0344"/>
    <n v="23"/>
    <s v="M"/>
    <s v="W"/>
    <n v="502"/>
    <s v="MULTI-UNIT DWELLING (APARTMENT, DUPLEX, ETC)"/>
    <m/>
    <m/>
    <s v="IC"/>
    <s v="Invest Cont"/>
    <n v="662"/>
    <m/>
    <m/>
    <m/>
    <s v="1700    GLENDON                      AV"/>
    <m/>
    <n v="34.0505"/>
    <n v="-118.4362"/>
    <n v="0"/>
  </r>
  <r>
    <n v="200604441"/>
    <d v="2020-01-10T00:00:00"/>
    <d v="2020-01-10T00:00:00"/>
    <n v="1245"/>
    <n v="6"/>
    <x v="9"/>
    <n v="632"/>
    <n v="1"/>
    <n v="440"/>
    <s v="THEFT PLAIN - PETTY ($950 &amp; UNDER)"/>
    <n v="344"/>
    <n v="24"/>
    <s v="F"/>
    <s v="W"/>
    <n v="735"/>
    <s v="NIGHT CLUB (OPEN EVENINGS ONLY)"/>
    <m/>
    <m/>
    <s v="IC"/>
    <s v="Invest Cont"/>
    <n v="440"/>
    <m/>
    <m/>
    <m/>
    <s v="8100 W  SUNSET                       BL"/>
    <m/>
    <n v="34.097999999999999"/>
    <n v="-118.3652"/>
    <n v="0"/>
  </r>
  <r>
    <n v="200613263"/>
    <d v="2020-07-30T00:00:00"/>
    <d v="2020-07-29T00:00:00"/>
    <n v="2000"/>
    <n v="6"/>
    <x v="9"/>
    <n v="669"/>
    <n v="1"/>
    <n v="510"/>
    <s v="VEHICLE - STOLEN"/>
    <m/>
    <n v="0"/>
    <m/>
    <m/>
    <n v="101"/>
    <s v="STREET"/>
    <m/>
    <m/>
    <s v="IC"/>
    <s v="Invest Cont"/>
    <n v="510"/>
    <m/>
    <m/>
    <m/>
    <s v="5200    VIRGINIA                     AV"/>
    <m/>
    <n v="34.091999999999999"/>
    <n v="-118.30459999999999"/>
    <n v="0"/>
  </r>
  <r>
    <n v="200616672"/>
    <d v="2020-10-14T00:00:00"/>
    <d v="2020-10-14T00:00:00"/>
    <n v="930"/>
    <n v="6"/>
    <x v="9"/>
    <n v="647"/>
    <n v="1"/>
    <n v="510"/>
    <s v="VEHICLE - STOLEN"/>
    <m/>
    <n v="0"/>
    <m/>
    <m/>
    <n v="108"/>
    <s v="PARKING LOT"/>
    <m/>
    <m/>
    <s v="IC"/>
    <s v="Invest Cont"/>
    <n v="510"/>
    <m/>
    <m/>
    <m/>
    <s v="6000 W  HOLLYWOOD                    BL"/>
    <m/>
    <n v="34.101700000000001"/>
    <n v="-118.3188"/>
    <n v="0"/>
  </r>
  <r>
    <n v="200706227"/>
    <d v="2020-02-17T00:00:00"/>
    <d v="2020-02-17T00:00:00"/>
    <n v="1015"/>
    <n v="7"/>
    <x v="0"/>
    <n v="724"/>
    <n v="1"/>
    <n v="341"/>
    <s v="THEFT-GRAND ($950.01 &amp; OVER)EXCPT,GUNS,FOWL,LIVESTK,PROD"/>
    <n v="344"/>
    <n v="47"/>
    <s v="M"/>
    <s v="O"/>
    <n v="109"/>
    <s v="PARK/PLAYGROUND"/>
    <m/>
    <m/>
    <s v="IC"/>
    <s v="Invest Cont"/>
    <n v="341"/>
    <m/>
    <m/>
    <m/>
    <s v="7600    BEVERLY                      BL"/>
    <m/>
    <n v="34.076099999999997"/>
    <n v="-118.35550000000001"/>
    <n v="0"/>
  </r>
  <r>
    <n v="201111340"/>
    <d v="2020-07-13T00:00:00"/>
    <d v="2020-07-02T00:00:00"/>
    <n v="1445"/>
    <n v="11"/>
    <x v="7"/>
    <n v="1184"/>
    <n v="2"/>
    <n v="624"/>
    <s v="BATTERY - SIMPLE ASSAULT"/>
    <s v="1822 0416"/>
    <n v="46"/>
    <s v="M"/>
    <s v="W"/>
    <n v="501"/>
    <s v="SINGLE FAMILY DWELLING"/>
    <n v="500"/>
    <s v="UNKNOWN WEAPON/OTHER WEAPON"/>
    <s v="AA"/>
    <s v="Adult Arrest"/>
    <n v="624"/>
    <m/>
    <m/>
    <m/>
    <s v="1400    EWING                        ST"/>
    <m/>
    <n v="34.086300000000001"/>
    <n v="-118.24769999999999"/>
    <n v="1"/>
  </r>
  <r>
    <n v="200119204"/>
    <d v="2020-10-11T00:00:00"/>
    <d v="2020-10-11T00:00:00"/>
    <n v="730"/>
    <n v="1"/>
    <x v="1"/>
    <n v="145"/>
    <n v="2"/>
    <n v="626"/>
    <s v="INTIMATE PARTNER - SIMPLE ASSAULT"/>
    <s v="2000 0913 1814 1813 0416 1601"/>
    <n v="41"/>
    <s v="F"/>
    <s v="B"/>
    <n v="502"/>
    <s v="MULTI-UNIT DWELLING (APARTMENT, DUPLEX, ETC)"/>
    <n v="400"/>
    <s v="STRONG-ARM (HANDS, FIST, FEET OR BODILY FORCE)"/>
    <s v="IC"/>
    <s v="Invest Cont"/>
    <n v="626"/>
    <m/>
    <m/>
    <m/>
    <s v="400 S  MAIN                         ST"/>
    <m/>
    <n v="34.047800000000002"/>
    <n v="-118.2475"/>
    <n v="0"/>
  </r>
  <r>
    <n v="200311485"/>
    <d v="2020-05-18T00:00:00"/>
    <d v="2020-05-16T00:00:00"/>
    <n v="1800"/>
    <n v="3"/>
    <x v="2"/>
    <n v="395"/>
    <n v="1"/>
    <n v="510"/>
    <s v="VEHICLE - STOLEN"/>
    <s v="0104 0344 1300"/>
    <n v="19"/>
    <s v="X"/>
    <s v="X"/>
    <n v="108"/>
    <s v="PARKING LOT"/>
    <m/>
    <m/>
    <s v="IC"/>
    <s v="Invest Cont"/>
    <n v="510"/>
    <m/>
    <m/>
    <m/>
    <s v="4100 S  WESTERN                      AV"/>
    <m/>
    <n v="34.009900000000002"/>
    <n v="-118.30889999999999"/>
    <n v="0"/>
  </r>
  <r>
    <n v="201014070"/>
    <d v="2020-10-15T00:00:00"/>
    <d v="2020-10-13T00:00:00"/>
    <n v="2300"/>
    <n v="10"/>
    <x v="11"/>
    <n v="1029"/>
    <n v="2"/>
    <n v="740"/>
    <s v="VANDALISM - FELONY ($400 &amp; OVER, ALL CHURCH VANDALISMS)"/>
    <s v="0329 1300 1822"/>
    <n v="29"/>
    <s v="F"/>
    <s v="W"/>
    <n v="108"/>
    <s v="PARKING LOT"/>
    <m/>
    <m/>
    <s v="IC"/>
    <s v="Invest Cont"/>
    <n v="740"/>
    <m/>
    <m/>
    <m/>
    <s v="7100    WOODLEY                      AV"/>
    <m/>
    <n v="34.199399999999997"/>
    <n v="-118.4837"/>
    <n v="0"/>
  </r>
  <r>
    <n v="200619612"/>
    <d v="2020-12-23T00:00:00"/>
    <d v="2020-12-23T00:00:00"/>
    <n v="1700"/>
    <n v="6"/>
    <x v="9"/>
    <n v="646"/>
    <n v="1"/>
    <n v="341"/>
    <s v="THEFT-GRAND ($950.01 &amp; OVER)EXCPT,GUNS,FOWL,LIVESTK,PROD"/>
    <s v="0344 0329 1402"/>
    <n v="30"/>
    <s v="F"/>
    <s v="O"/>
    <n v="210"/>
    <s v="RESTAURANT/FAST FOOD"/>
    <m/>
    <m/>
    <s v="IC"/>
    <s v="Invest Cont"/>
    <n v="341"/>
    <m/>
    <m/>
    <m/>
    <s v="6400    SELMA                        AV"/>
    <m/>
    <n v="34.099800000000002"/>
    <n v="-118.33"/>
    <n v="0"/>
  </r>
  <r>
    <n v="200310265"/>
    <d v="2020-04-22T00:00:00"/>
    <d v="2020-04-22T00:00:00"/>
    <n v="5"/>
    <n v="3"/>
    <x v="2"/>
    <n v="326"/>
    <n v="1"/>
    <n v="121"/>
    <s v="RAPE, FORCIBLE"/>
    <s v="1262 2034 0913"/>
    <n v="20"/>
    <s v="F"/>
    <s v="H"/>
    <n v="502"/>
    <s v="MULTI-UNIT DWELLING (APARTMENT, DUPLEX, ETC)"/>
    <n v="400"/>
    <s v="STRONG-ARM (HANDS, FIST, FEET OR BODILY FORCE)"/>
    <s v="IC"/>
    <s v="Invest Cont"/>
    <n v="121"/>
    <m/>
    <m/>
    <m/>
    <s v="2600 S  HOBART                       BL"/>
    <m/>
    <n v="34.032699999999998"/>
    <n v="-118.3078"/>
    <n v="0"/>
  </r>
  <r>
    <n v="200911684"/>
    <d v="2020-06-28T00:00:00"/>
    <d v="2020-06-27T00:00:00"/>
    <n v="1930"/>
    <n v="9"/>
    <x v="3"/>
    <n v="971"/>
    <n v="1"/>
    <n v="330"/>
    <s v="BURGLARY FROM VEHICLE"/>
    <s v="0358 1307 0344"/>
    <n v="44"/>
    <s v="F"/>
    <s v="B"/>
    <n v="123"/>
    <s v="PARKING UNDERGROUND/BUILDING"/>
    <m/>
    <m/>
    <s v="IC"/>
    <s v="Invest Cont"/>
    <n v="330"/>
    <m/>
    <m/>
    <m/>
    <s v="4600 N  SEPULVEDA                    BL"/>
    <m/>
    <n v="34.153799999999997"/>
    <n v="-118.4662"/>
    <n v="0"/>
  </r>
  <r>
    <n v="201105383"/>
    <d v="2020-02-01T00:00:00"/>
    <d v="2020-02-01T00:00:00"/>
    <n v="1720"/>
    <n v="11"/>
    <x v="7"/>
    <n v="1171"/>
    <n v="2"/>
    <n v="740"/>
    <s v="VANDALISM - FELONY ($400 &amp; OVER, ALL CHURCH VANDALISMS)"/>
    <s v="0329 1402 0907 2004"/>
    <n v="0"/>
    <s v="X"/>
    <s v="X"/>
    <n v="203"/>
    <s v="OTHER BUSINESS"/>
    <m/>
    <m/>
    <s v="AA"/>
    <s v="Adult Arrest"/>
    <n v="740"/>
    <n v="998"/>
    <m/>
    <m/>
    <s v="GOLDEN GATE"/>
    <s v="SUNSET"/>
    <n v="34.091999999999999"/>
    <n v="-118.27419999999999"/>
    <n v="1"/>
  </r>
  <r>
    <n v="200906775"/>
    <d v="2020-03-02T00:00:00"/>
    <d v="2020-02-23T00:00:00"/>
    <n v="1336"/>
    <n v="9"/>
    <x v="3"/>
    <n v="955"/>
    <n v="1"/>
    <n v="343"/>
    <s v="SHOPLIFTING-GRAND THEFT ($950.01 &amp; OVER)"/>
    <n v="344"/>
    <n v="0"/>
    <s v="X"/>
    <s v="X"/>
    <n v="202"/>
    <s v="LIQUOR STORE"/>
    <m/>
    <m/>
    <s v="IC"/>
    <s v="Invest Cont"/>
    <n v="343"/>
    <m/>
    <m/>
    <m/>
    <s v="14400    MAGNOLIA                     BL"/>
    <m/>
    <n v="34.166800000000002"/>
    <n v="-118.44450000000001"/>
    <n v="0"/>
  </r>
  <r>
    <n v="200306794"/>
    <d v="2020-02-17T00:00:00"/>
    <d v="2020-02-17T00:00:00"/>
    <n v="145"/>
    <n v="3"/>
    <x v="2"/>
    <n v="311"/>
    <n v="2"/>
    <n v="626"/>
    <s v="INTIMATE PARTNER - SIMPLE ASSAULT"/>
    <s v="2000 1814 0448 0344 1251"/>
    <n v="21"/>
    <s v="F"/>
    <s v="H"/>
    <n v="101"/>
    <s v="STREET"/>
    <n v="400"/>
    <s v="STRONG-ARM (HANDS, FIST, FEET OR BODILY FORCE)"/>
    <s v="IC"/>
    <s v="Invest Cont"/>
    <n v="626"/>
    <m/>
    <m/>
    <m/>
    <s v="5400    CARLIN                       ST"/>
    <m/>
    <n v="34.030500000000004"/>
    <n v="-118.36150000000001"/>
    <n v="0"/>
  </r>
  <r>
    <n v="200209912"/>
    <d v="2020-05-07T00:00:00"/>
    <d v="2020-05-03T00:00:00"/>
    <n v="1230"/>
    <n v="2"/>
    <x v="5"/>
    <n v="211"/>
    <n v="1"/>
    <n v="330"/>
    <s v="BURGLARY FROM VEHICLE"/>
    <s v="1300 0344 0385 1608"/>
    <n v="43"/>
    <s v="F"/>
    <s v="H"/>
    <n v="101"/>
    <s v="STREET"/>
    <m/>
    <m/>
    <s v="IC"/>
    <s v="Invest Cont"/>
    <n v="330"/>
    <m/>
    <m/>
    <m/>
    <s v="CLINTON"/>
    <s v="HELIOTROPE"/>
    <n v="34.0822"/>
    <n v="-118.2953"/>
    <n v="0"/>
  </r>
  <r>
    <n v="200316456"/>
    <d v="2020-08-28T00:00:00"/>
    <d v="2020-08-28T00:00:00"/>
    <n v="2020"/>
    <n v="3"/>
    <x v="2"/>
    <n v="337"/>
    <n v="1"/>
    <n v="230"/>
    <s v="ASSAULT WITH DEADLY WEAPON, AGGRAVATED ASSAULT"/>
    <s v="1309 1310 1822 0207 0302 0334 1251 0605 0906"/>
    <n v="20"/>
    <s v="M"/>
    <s v="B"/>
    <n v="101"/>
    <s v="STREET"/>
    <n v="102"/>
    <s v="HAND GUN"/>
    <s v="IC"/>
    <s v="Invest Cont"/>
    <n v="230"/>
    <m/>
    <m/>
    <m/>
    <s v="3000    HALLDALE                     AV"/>
    <m/>
    <n v="34.026000000000003"/>
    <n v="-118.3028"/>
    <n v="0"/>
  </r>
  <r>
    <n v="200120984"/>
    <d v="2020-11-13T00:00:00"/>
    <d v="2020-11-11T00:00:00"/>
    <n v="1725"/>
    <n v="1"/>
    <x v="1"/>
    <n v="195"/>
    <n v="2"/>
    <n v="740"/>
    <s v="VANDALISM - FELONY ($400 &amp; OVER, ALL CHURCH VANDALISMS)"/>
    <s v="0329 1612"/>
    <n v="34"/>
    <s v="M"/>
    <s v="H"/>
    <n v="122"/>
    <s v="VEHICLE, PASSENGER/TRUCK"/>
    <m/>
    <m/>
    <s v="IC"/>
    <s v="Invest Cont"/>
    <n v="740"/>
    <m/>
    <m/>
    <m/>
    <s v="14TH"/>
    <s v="HILL"/>
    <n v="34.036799999999999"/>
    <n v="-118.2628"/>
    <n v="0"/>
  </r>
  <r>
    <n v="200814505"/>
    <d v="2020-09-24T00:00:00"/>
    <d v="2020-09-15T00:00:00"/>
    <n v="800"/>
    <n v="8"/>
    <x v="12"/>
    <n v="847"/>
    <n v="2"/>
    <n v="354"/>
    <s v="THEFT OF IDENTITY"/>
    <s v="1822 0100 0928"/>
    <n v="70"/>
    <s v="F"/>
    <s v="W"/>
    <n v="502"/>
    <s v="MULTI-UNIT DWELLING (APARTMENT, DUPLEX, ETC)"/>
    <m/>
    <m/>
    <s v="IC"/>
    <s v="Invest Cont"/>
    <n v="354"/>
    <m/>
    <m/>
    <m/>
    <s v="10300    BELLWOOD                     AV"/>
    <m/>
    <n v="34.051499999999997"/>
    <n v="-118.41800000000001"/>
    <n v="0"/>
  </r>
  <r>
    <n v="200507574"/>
    <d v="2020-03-24T00:00:00"/>
    <d v="2020-03-24T00:00:00"/>
    <n v="1"/>
    <n v="5"/>
    <x v="10"/>
    <n v="555"/>
    <n v="2"/>
    <n v="740"/>
    <s v="VANDALISM - FELONY ($400 &amp; OVER, ALL CHURCH VANDALISMS)"/>
    <s v="0329 1300"/>
    <n v="37"/>
    <s v="M"/>
    <s v="W"/>
    <n v="122"/>
    <s v="VEHICLE, PASSENGER/TRUCK"/>
    <m/>
    <m/>
    <s v="IC"/>
    <s v="Invest Cont"/>
    <n v="740"/>
    <m/>
    <m/>
    <m/>
    <s v="800 W  SEPULVEDA                    ST"/>
    <m/>
    <n v="33.745600000000003"/>
    <n v="-118.2945"/>
    <n v="0"/>
  </r>
  <r>
    <n v="200911608"/>
    <d v="2020-06-26T00:00:00"/>
    <d v="2020-06-20T00:00:00"/>
    <n v="300"/>
    <n v="9"/>
    <x v="3"/>
    <n v="926"/>
    <n v="2"/>
    <n v="354"/>
    <s v="THEFT OF IDENTITY"/>
    <s v="0377 0930 1822"/>
    <n v="32"/>
    <s v="F"/>
    <s v="B"/>
    <n v="502"/>
    <s v="MULTI-UNIT DWELLING (APARTMENT, DUPLEX, ETC)"/>
    <m/>
    <m/>
    <s v="IC"/>
    <s v="Invest Cont"/>
    <n v="354"/>
    <m/>
    <m/>
    <m/>
    <s v="14400    KITTRIDGE                    ST"/>
    <m/>
    <n v="34.1907"/>
    <n v="-118.4479"/>
    <n v="0"/>
  </r>
  <r>
    <n v="200120184"/>
    <d v="2020-10-28T00:00:00"/>
    <d v="2020-10-27T00:00:00"/>
    <n v="2200"/>
    <n v="1"/>
    <x v="1"/>
    <n v="163"/>
    <n v="2"/>
    <n v="740"/>
    <s v="VANDALISM - FELONY ($400 &amp; OVER, ALL CHURCH VANDALISMS)"/>
    <s v="1300 1609 0329 1822 1414"/>
    <n v="0"/>
    <s v="X"/>
    <s v="X"/>
    <n v="122"/>
    <s v="VEHICLE, PASSENGER/TRUCK"/>
    <m/>
    <m/>
    <s v="IC"/>
    <s v="Invest Cont"/>
    <n v="740"/>
    <m/>
    <m/>
    <m/>
    <s v="8TH"/>
    <s v="BROADWAY"/>
    <n v="34.043700000000001"/>
    <n v="-118.2547"/>
    <n v="0"/>
  </r>
  <r>
    <n v="200316909"/>
    <d v="2020-09-05T00:00:00"/>
    <d v="2020-09-05T00:00:00"/>
    <n v="2230"/>
    <n v="3"/>
    <x v="2"/>
    <n v="393"/>
    <n v="2"/>
    <n v="745"/>
    <s v="VANDALISM - MISDEAMEANOR ($399 OR UNDER)"/>
    <s v="1822 0329"/>
    <n v="59"/>
    <s v="M"/>
    <s v="B"/>
    <n v="502"/>
    <s v="MULTI-UNIT DWELLING (APARTMENT, DUPLEX, ETC)"/>
    <m/>
    <m/>
    <s v="IC"/>
    <s v="Invest Cont"/>
    <n v="745"/>
    <m/>
    <m/>
    <m/>
    <s v="3300    STOCKER                      ST"/>
    <m/>
    <n v="34.008400000000002"/>
    <n v="-118.3304"/>
    <n v="0"/>
  </r>
  <r>
    <n v="200211726"/>
    <d v="2020-06-23T00:00:00"/>
    <d v="2020-06-23T00:00:00"/>
    <n v="2226"/>
    <n v="2"/>
    <x v="5"/>
    <n v="212"/>
    <n v="1"/>
    <n v="310"/>
    <s v="BURGLARY"/>
    <s v="1822 0342 0349"/>
    <n v="0"/>
    <s v="X"/>
    <s v="X"/>
    <n v="502"/>
    <s v="MULTI-UNIT DWELLING (APARTMENT, DUPLEX, ETC)"/>
    <m/>
    <m/>
    <s v="IC"/>
    <s v="Invest Cont"/>
    <n v="310"/>
    <m/>
    <m/>
    <m/>
    <s v="300 N  JUANITA                      AV"/>
    <m/>
    <n v="34.0764"/>
    <n v="-118.29049999999999"/>
    <n v="0"/>
  </r>
  <r>
    <n v="200113065"/>
    <d v="2020-06-08T00:00:00"/>
    <d v="2020-06-08T00:00:00"/>
    <n v="106"/>
    <n v="1"/>
    <x v="1"/>
    <n v="162"/>
    <n v="2"/>
    <n v="623"/>
    <s v="BATTERY POLICE (SIMPLE)"/>
    <s v="0356 2004 1212 1822"/>
    <n v="31"/>
    <s v="M"/>
    <s v="B"/>
    <n v="101"/>
    <s v="STREET"/>
    <n v="400"/>
    <s v="STRONG-ARM (HANDS, FIST, FEET OR BODILY FORCE)"/>
    <s v="AO"/>
    <s v="Adult Other"/>
    <n v="623"/>
    <m/>
    <m/>
    <m/>
    <s v="500 W  7TH                          ST"/>
    <m/>
    <n v="34.046599999999998"/>
    <n v="-118.2555"/>
    <n v="0"/>
  </r>
  <r>
    <n v="200905808"/>
    <d v="2020-02-09T00:00:00"/>
    <d v="2020-02-06T00:00:00"/>
    <n v="2300"/>
    <n v="9"/>
    <x v="3"/>
    <n v="926"/>
    <n v="2"/>
    <n v="626"/>
    <s v="INTIMATE PARTNER - SIMPLE ASSAULT"/>
    <s v="2000 1814 0400 0416 0446"/>
    <n v="34"/>
    <s v="F"/>
    <s v="W"/>
    <n v="501"/>
    <s v="SINGLE FAMILY DWELLING"/>
    <n v="400"/>
    <s v="STRONG-ARM (HANDS, FIST, FEET OR BODILY FORCE)"/>
    <s v="AA"/>
    <s v="Adult Arrest"/>
    <n v="626"/>
    <m/>
    <m/>
    <m/>
    <s v="14400    KITTRIDGE                    ST"/>
    <m/>
    <n v="34.1907"/>
    <n v="-118.4465"/>
    <n v="1"/>
  </r>
  <r>
    <n v="200306392"/>
    <d v="2020-02-09T00:00:00"/>
    <d v="2020-02-09T00:00:00"/>
    <n v="1630"/>
    <n v="3"/>
    <x v="2"/>
    <n v="362"/>
    <n v="1"/>
    <n v="440"/>
    <s v="THEFT PLAIN - PETTY ($950 &amp; UNDER)"/>
    <s v="1210 0913 1022 0344 0342 1822 1202 1310 2021"/>
    <n v="65"/>
    <s v="F"/>
    <s v="B"/>
    <n v="108"/>
    <s v="PARKING LOT"/>
    <m/>
    <m/>
    <s v="IC"/>
    <s v="Invest Cont"/>
    <n v="440"/>
    <m/>
    <m/>
    <m/>
    <s v="4500    MARTIN LUTHER KING JR        BL"/>
    <m/>
    <n v="34.017499999999998"/>
    <n v="-118.346"/>
    <n v="0"/>
  </r>
  <r>
    <n v="200315740"/>
    <d v="2020-08-14T00:00:00"/>
    <d v="2020-08-13T00:00:00"/>
    <n v="1500"/>
    <n v="3"/>
    <x v="2"/>
    <n v="319"/>
    <n v="1"/>
    <n v="220"/>
    <s v="ATTEMPTED ROBBERY"/>
    <s v="0104 0329 0416 0445 1822"/>
    <n v="19"/>
    <s v="X"/>
    <s v="X"/>
    <n v="210"/>
    <s v="RESTAURANT/FAST FOOD"/>
    <n v="500"/>
    <s v="UNKNOWN WEAPON/OTHER WEAPON"/>
    <s v="IC"/>
    <s v="Invest Cont"/>
    <n v="220"/>
    <m/>
    <m/>
    <m/>
    <s v="2500 S  FIGUEROA                     ST"/>
    <m/>
    <n v="34.0289"/>
    <n v="-118.2756"/>
    <n v="0"/>
  </r>
  <r>
    <n v="200617514"/>
    <d v="2020-11-02T00:00:00"/>
    <d v="2020-11-02T00:00:00"/>
    <n v="1140"/>
    <n v="6"/>
    <x v="9"/>
    <n v="647"/>
    <n v="2"/>
    <n v="625"/>
    <s v="OTHER ASSAULT"/>
    <s v="0400 0444 1822 1501"/>
    <n v="42"/>
    <s v="M"/>
    <s v="B"/>
    <n v="252"/>
    <s v="COFFEE SHOP (STARBUCKS, COFFEE BEAN, PEET'S, ETC.)"/>
    <n v="400"/>
    <s v="STRONG-ARM (HANDS, FIST, FEET OR BODILY FORCE)"/>
    <s v="AO"/>
    <s v="Adult Other"/>
    <n v="625"/>
    <m/>
    <m/>
    <m/>
    <s v="6200    HOLLYWOOD                    BL"/>
    <m/>
    <n v="34.101599999999998"/>
    <n v="-118.3252"/>
    <n v="0"/>
  </r>
  <r>
    <n v="200318594"/>
    <d v="2020-10-08T00:00:00"/>
    <d v="2020-10-08T00:00:00"/>
    <n v="1940"/>
    <n v="3"/>
    <x v="2"/>
    <n v="399"/>
    <n v="1"/>
    <n v="761"/>
    <s v="BRANDISH WEAPON"/>
    <s v="0913 1820 2002 0421 0432 0334 0216"/>
    <n v="58"/>
    <s v="F"/>
    <s v="H"/>
    <n v="501"/>
    <s v="SINGLE FAMILY DWELLING"/>
    <n v="511"/>
    <s v="VERBAL THREAT"/>
    <s v="AO"/>
    <s v="Adult Other"/>
    <n v="761"/>
    <n v="930"/>
    <m/>
    <m/>
    <s v="400 W  42ND                         ST"/>
    <m/>
    <n v="34.007399999999997"/>
    <n v="-118.2821"/>
    <n v="0"/>
  </r>
  <r>
    <n v="200717033"/>
    <d v="2020-12-13T00:00:00"/>
    <d v="2020-12-12T00:00:00"/>
    <n v="2020"/>
    <n v="7"/>
    <x v="0"/>
    <n v="753"/>
    <n v="1"/>
    <n v="320"/>
    <s v="BURGLARY, ATTEMPTED"/>
    <n v="1601"/>
    <n v="47"/>
    <s v="M"/>
    <s v="W"/>
    <n v="501"/>
    <s v="SINGLE FAMILY DWELLING"/>
    <m/>
    <m/>
    <s v="IC"/>
    <s v="Invest Cont"/>
    <n v="320"/>
    <m/>
    <m/>
    <m/>
    <s v="1200 S  GENESEE                      AV"/>
    <m/>
    <n v="34.053800000000003"/>
    <n v="-118.3622"/>
    <n v="0"/>
  </r>
  <r>
    <n v="201208091"/>
    <d v="2020-02-28T00:00:00"/>
    <d v="2020-02-28T00:00:00"/>
    <n v="1430"/>
    <n v="12"/>
    <x v="8"/>
    <n v="1207"/>
    <n v="2"/>
    <n v="740"/>
    <s v="VANDALISM - FELONY ($400 &amp; OVER, ALL CHURCH VANDALISMS)"/>
    <s v="0329 0342 1309 1822 1307"/>
    <n v="35"/>
    <s v="F"/>
    <s v="B"/>
    <n v="501"/>
    <s v="SINGLE FAMILY DWELLING"/>
    <m/>
    <m/>
    <s v="IC"/>
    <s v="Invest Cont"/>
    <n v="740"/>
    <m/>
    <m/>
    <m/>
    <s v="800 W  50TH                         PL"/>
    <m/>
    <n v="33.997"/>
    <n v="-118.2871"/>
    <n v="0"/>
  </r>
  <r>
    <n v="200118989"/>
    <d v="2020-10-06T00:00:00"/>
    <d v="2020-10-05T00:00:00"/>
    <n v="2217"/>
    <n v="1"/>
    <x v="1"/>
    <n v="153"/>
    <n v="2"/>
    <n v="740"/>
    <s v="VANDALISM - FELONY ($400 &amp; OVER, ALL CHURCH VANDALISMS)"/>
    <s v="1822 2046 1414 1420 0329"/>
    <n v="0"/>
    <s v="M"/>
    <s v="O"/>
    <n v="702"/>
    <s v="OFFICE BUILDING/OFFICE"/>
    <m/>
    <m/>
    <s v="AO"/>
    <s v="Adult Other"/>
    <n v="740"/>
    <m/>
    <m/>
    <m/>
    <s v="500 S  HILL                         ST"/>
    <m/>
    <n v="34.0488"/>
    <n v="-118.2518"/>
    <n v="0"/>
  </r>
  <r>
    <n v="201308758"/>
    <d v="2020-03-27T00:00:00"/>
    <d v="2020-03-27T00:00:00"/>
    <n v="1230"/>
    <n v="13"/>
    <x v="6"/>
    <n v="1371"/>
    <n v="1"/>
    <n v="330"/>
    <s v="BURGLARY FROM VEHICLE"/>
    <s v="1300 0329 1609 1307 0344"/>
    <n v="36"/>
    <s v="M"/>
    <s v="H"/>
    <n v="101"/>
    <s v="STREET"/>
    <m/>
    <m/>
    <s v="IC"/>
    <s v="Invest Cont"/>
    <n v="330"/>
    <m/>
    <m/>
    <m/>
    <s v="5700 S  MAIN                         ST"/>
    <m/>
    <n v="33.992400000000004"/>
    <n v="-118.27719999999999"/>
    <n v="0"/>
  </r>
  <r>
    <n v="200321636"/>
    <d v="2020-12-12T00:00:00"/>
    <d v="2020-12-12T00:00:00"/>
    <n v="400"/>
    <n v="3"/>
    <x v="2"/>
    <n v="333"/>
    <n v="1"/>
    <n v="210"/>
    <s v="ROBBERY"/>
    <s v="0344 0370 0448 1309 1822"/>
    <n v="35"/>
    <s v="F"/>
    <s v="B"/>
    <n v="301"/>
    <s v="GAS STATION"/>
    <n v="400"/>
    <s v="STRONG-ARM (HANDS, FIST, FEET OR BODILY FORCE)"/>
    <s v="IC"/>
    <s v="Invest Cont"/>
    <n v="210"/>
    <m/>
    <m/>
    <m/>
    <s v="CRENSHAW                     BL"/>
    <s v="JEFFERSON                    BL"/>
    <n v="34.025599999999997"/>
    <n v="-118.3351"/>
    <n v="0"/>
  </r>
  <r>
    <n v="201216421"/>
    <d v="2020-07-12T00:00:00"/>
    <d v="2020-03-01T00:00:00"/>
    <n v="1"/>
    <n v="12"/>
    <x v="8"/>
    <n v="1203"/>
    <n v="2"/>
    <n v="627"/>
    <s v="CHILD ABUSE (PHYSICAL) - SIMPLE ASSAULT"/>
    <s v="1259 0360 0553 0417 0416 0446 0444 0429 0437 0448"/>
    <n v="14"/>
    <s v="F"/>
    <s v="B"/>
    <n v="501"/>
    <s v="SINGLE FAMILY DWELLING"/>
    <n v="400"/>
    <s v="STRONG-ARM (HANDS, FIST, FEET OR BODILY FORCE)"/>
    <s v="AO"/>
    <s v="Adult Other"/>
    <n v="627"/>
    <m/>
    <m/>
    <m/>
    <s v="4900 S  GRAMERCY                     PL"/>
    <m/>
    <n v="33.997999999999998"/>
    <n v="-118.3139"/>
    <n v="0"/>
  </r>
  <r>
    <n v="200906073"/>
    <d v="2020-02-15T00:00:00"/>
    <d v="2020-02-15T00:00:00"/>
    <n v="1045"/>
    <n v="9"/>
    <x v="3"/>
    <n v="937"/>
    <n v="2"/>
    <n v="940"/>
    <s v="EXTORTION"/>
    <n v="1501"/>
    <n v="52"/>
    <s v="M"/>
    <s v="H"/>
    <n v="502"/>
    <s v="MULTI-UNIT DWELLING (APARTMENT, DUPLEX, ETC)"/>
    <m/>
    <m/>
    <s v="IC"/>
    <s v="Invest Cont"/>
    <n v="940"/>
    <m/>
    <m/>
    <m/>
    <s v="6200    HAZELTINE                    AV"/>
    <m/>
    <n v="34.182699999999997"/>
    <n v="-118.44"/>
    <n v="0"/>
  </r>
  <r>
    <n v="201213175"/>
    <d v="2020-05-20T00:00:00"/>
    <d v="2020-05-19T00:00:00"/>
    <n v="900"/>
    <n v="12"/>
    <x v="8"/>
    <n v="1259"/>
    <n v="1"/>
    <n v="510"/>
    <s v="VEHICLE - STOLEN"/>
    <m/>
    <n v="0"/>
    <m/>
    <m/>
    <n v="101"/>
    <s v="STREET"/>
    <m/>
    <m/>
    <s v="IC"/>
    <s v="Invest Cont"/>
    <n v="510"/>
    <m/>
    <m/>
    <m/>
    <s v="78TH                         ST"/>
    <s v="CROCKER"/>
    <n v="33.968800000000002"/>
    <n v="-118.2684"/>
    <n v="0"/>
  </r>
  <r>
    <n v="200813982"/>
    <d v="2020-09-12T00:00:00"/>
    <d v="2020-09-12T00:00:00"/>
    <n v="1240"/>
    <n v="8"/>
    <x v="12"/>
    <n v="806"/>
    <n v="2"/>
    <n v="354"/>
    <s v="THEFT OF IDENTITY"/>
    <s v="0100 0928 0929"/>
    <n v="46"/>
    <s v="M"/>
    <s v="W"/>
    <n v="501"/>
    <s v="SINGLE FAMILY DWELLING"/>
    <m/>
    <m/>
    <s v="IC"/>
    <s v="Invest Cont"/>
    <n v="354"/>
    <m/>
    <m/>
    <m/>
    <s v="10800    VIA VERONA                   ST"/>
    <m/>
    <n v="34.097700000000003"/>
    <n v="-118.4601"/>
    <n v="0"/>
  </r>
  <r>
    <n v="201105447"/>
    <d v="2020-02-03T00:00:00"/>
    <d v="2020-02-01T00:00:00"/>
    <n v="905"/>
    <n v="11"/>
    <x v="7"/>
    <n v="1145"/>
    <n v="1"/>
    <n v="220"/>
    <s v="ATTEMPTED ROBBERY"/>
    <s v="0202 1402 1822 0391 0432"/>
    <n v="0"/>
    <s v="M"/>
    <s v="X"/>
    <n v="602"/>
    <s v="BANK"/>
    <n v="504"/>
    <s v="DEMAND NOTE"/>
    <s v="IC"/>
    <s v="Invest Cont"/>
    <n v="220"/>
    <n v="998"/>
    <m/>
    <m/>
    <s v="2500    GLENDALE                     BL"/>
    <m/>
    <n v="34.102699999999999"/>
    <n v="-118.25920000000001"/>
    <n v="0"/>
  </r>
  <r>
    <n v="201116330"/>
    <d v="2020-12-05T00:00:00"/>
    <d v="2020-12-04T00:00:00"/>
    <n v="2200"/>
    <n v="11"/>
    <x v="7"/>
    <n v="1124"/>
    <n v="1"/>
    <n v="510"/>
    <s v="VEHICLE - STOLEN"/>
    <m/>
    <n v="0"/>
    <m/>
    <m/>
    <n v="101"/>
    <s v="STREET"/>
    <m/>
    <m/>
    <s v="IC"/>
    <s v="Invest Cont"/>
    <n v="510"/>
    <m/>
    <m/>
    <m/>
    <s v="3400    CHAPMAN                      ST"/>
    <m/>
    <n v="34.121899999999997"/>
    <n v="-118.24290000000001"/>
    <n v="0"/>
  </r>
  <r>
    <n v="200104886"/>
    <d v="2020-01-12T00:00:00"/>
    <d v="2020-01-12T00:00:00"/>
    <n v="1625"/>
    <n v="1"/>
    <x v="1"/>
    <n v="134"/>
    <n v="1"/>
    <n v="440"/>
    <s v="THEFT PLAIN - PETTY ($950 &amp; UNDER)"/>
    <s v="2032 0344 1822"/>
    <n v="22"/>
    <s v="F"/>
    <s v="A"/>
    <n v="402"/>
    <s v="MARKET"/>
    <m/>
    <m/>
    <s v="IC"/>
    <s v="Invest Cont"/>
    <n v="440"/>
    <m/>
    <m/>
    <m/>
    <s v="300 S  BROADWAY"/>
    <m/>
    <n v="34.051000000000002"/>
    <n v="-118.248"/>
    <n v="0"/>
  </r>
  <r>
    <n v="200910920"/>
    <d v="2020-06-11T00:00:00"/>
    <d v="2020-06-11T00:00:00"/>
    <n v="1150"/>
    <n v="9"/>
    <x v="3"/>
    <n v="938"/>
    <n v="2"/>
    <n v="900"/>
    <s v="VIOLATION OF COURT ORDER"/>
    <n v="1501"/>
    <n v="37"/>
    <s v="F"/>
    <s v="H"/>
    <n v="501"/>
    <s v="SINGLE FAMILY DWELLING"/>
    <m/>
    <m/>
    <s v="AO"/>
    <s v="Adult Other"/>
    <n v="900"/>
    <m/>
    <m/>
    <m/>
    <s v="6300    FULTON                       AV"/>
    <m/>
    <n v="34.181399999999996"/>
    <n v="-118.4263"/>
    <n v="0"/>
  </r>
  <r>
    <n v="200308144"/>
    <d v="2020-03-07T00:00:00"/>
    <d v="2020-03-07T00:00:00"/>
    <n v="2100"/>
    <n v="3"/>
    <x v="2"/>
    <n v="331"/>
    <n v="2"/>
    <n v="745"/>
    <s v="VANDALISM - MISDEAMEANOR ($399 OR UNDER)"/>
    <s v="0311 0329 0345 0910 2048"/>
    <n v="19"/>
    <s v="X"/>
    <s v="X"/>
    <n v="949"/>
    <s v="MTA - EXPO LINE - EXPO/LA BREA"/>
    <m/>
    <m/>
    <s v="IC"/>
    <s v="Invest Cont"/>
    <n v="745"/>
    <m/>
    <m/>
    <m/>
    <s v="5000    EXPOSITION                   BL"/>
    <m/>
    <n v="34.0246"/>
    <n v="-118.352"/>
    <n v="0"/>
  </r>
  <r>
    <n v="200707415"/>
    <d v="2020-03-12T00:00:00"/>
    <d v="2020-03-10T00:00:00"/>
    <n v="1802"/>
    <n v="7"/>
    <x v="0"/>
    <n v="782"/>
    <n v="1"/>
    <n v="330"/>
    <s v="BURGLARY FROM VEHICLE"/>
    <s v="0344 1300 1606"/>
    <n v="43"/>
    <s v="F"/>
    <s v="B"/>
    <n v="101"/>
    <s v="STREET"/>
    <m/>
    <m/>
    <s v="IC"/>
    <s v="Invest Cont"/>
    <n v="330"/>
    <m/>
    <m/>
    <m/>
    <s v="1900 S  SPAULDING                    AV"/>
    <m/>
    <n v="34.042000000000002"/>
    <n v="-118.36579999999999"/>
    <n v="0"/>
  </r>
  <r>
    <n v="200705667"/>
    <d v="2020-02-04T00:00:00"/>
    <d v="2020-02-04T00:00:00"/>
    <n v="1611"/>
    <n v="7"/>
    <x v="0"/>
    <n v="765"/>
    <n v="2"/>
    <n v="624"/>
    <s v="BATTERY - SIMPLE ASSAULT"/>
    <s v="0400 1300"/>
    <n v="42"/>
    <s v="M"/>
    <s v="O"/>
    <n v="203"/>
    <s v="OTHER BUSINESS"/>
    <n v="400"/>
    <s v="STRONG-ARM (HANDS, FIST, FEET OR BODILY FORCE)"/>
    <s v="AO"/>
    <s v="Adult Other"/>
    <n v="624"/>
    <m/>
    <m/>
    <m/>
    <s v="5000 W  PICO                         BL"/>
    <m/>
    <n v="34.047800000000002"/>
    <n v="-118.3459"/>
    <n v="0"/>
  </r>
  <r>
    <n v="200516356"/>
    <d v="2020-11-08T00:00:00"/>
    <d v="2020-11-08T00:00:00"/>
    <n v="25"/>
    <n v="5"/>
    <x v="10"/>
    <n v="557"/>
    <n v="1"/>
    <n v="210"/>
    <s v="ROBBERY"/>
    <s v="1266 0344 0400 1202 1309"/>
    <n v="66"/>
    <s v="M"/>
    <s v="W"/>
    <n v="210"/>
    <s v="RESTAURANT/FAST FOOD"/>
    <n v="400"/>
    <s v="STRONG-ARM (HANDS, FIST, FEET OR BODILY FORCE)"/>
    <s v="AA"/>
    <s v="Adult Arrest"/>
    <n v="210"/>
    <m/>
    <m/>
    <m/>
    <s v="600 S  GAFFEY                       ST"/>
    <m/>
    <n v="33.738300000000002"/>
    <n v="-118.2923"/>
    <n v="1"/>
  </r>
  <r>
    <n v="201217037"/>
    <d v="2020-07-23T00:00:00"/>
    <d v="2020-07-23T00:00:00"/>
    <n v="725"/>
    <n v="12"/>
    <x v="8"/>
    <n v="1253"/>
    <n v="1"/>
    <n v="220"/>
    <s v="ATTEMPTED ROBBERY"/>
    <s v="0400 0416 1278 1822"/>
    <n v="30"/>
    <s v="M"/>
    <s v="H"/>
    <n v="101"/>
    <s v="STREET"/>
    <n v="400"/>
    <s v="STRONG-ARM (HANDS, FIST, FEET OR BODILY FORCE)"/>
    <s v="IC"/>
    <s v="Invest Cont"/>
    <n v="220"/>
    <m/>
    <m/>
    <m/>
    <s v="W  75TH                         ST"/>
    <s v="S  WESTERN                      AV"/>
    <n v="33.971800000000002"/>
    <n v="-118.309"/>
    <n v="0"/>
  </r>
  <r>
    <n v="201215454"/>
    <d v="2020-06-27T00:00:00"/>
    <d v="2020-06-27T00:00:00"/>
    <n v="1330"/>
    <n v="12"/>
    <x v="8"/>
    <n v="1245"/>
    <n v="1"/>
    <n v="230"/>
    <s v="ASSAULT WITH DEADLY WEAPON, AGGRAVATED ASSAULT"/>
    <s v="0903 0913 2036 1239 1215 1240 0908 2054 1539 1218"/>
    <n v="20"/>
    <s v="F"/>
    <s v="B"/>
    <n v="101"/>
    <s v="STREET"/>
    <n v="307"/>
    <s v="VEHICLE"/>
    <s v="IC"/>
    <s v="Invest Cont"/>
    <n v="230"/>
    <m/>
    <m/>
    <m/>
    <s v="WESTERN                      AV"/>
    <s v="65TH                         ST"/>
    <n v="33.978900000000003"/>
    <n v="-118.29810000000001"/>
    <n v="0"/>
  </r>
  <r>
    <n v="201114087"/>
    <d v="2020-09-28T00:00:00"/>
    <d v="2020-09-28T00:00:00"/>
    <n v="1230"/>
    <n v="11"/>
    <x v="7"/>
    <n v="1136"/>
    <n v="2"/>
    <n v="624"/>
    <s v="BATTERY - SIMPLE ASSAULT"/>
    <s v="0400 0416 1822"/>
    <n v="64"/>
    <s v="M"/>
    <s v="W"/>
    <n v="502"/>
    <s v="MULTI-UNIT DWELLING (APARTMENT, DUPLEX, ETC)"/>
    <n v="400"/>
    <s v="STRONG-ARM (HANDS, FIST, FEET OR BODILY FORCE)"/>
    <s v="IC"/>
    <s v="Invest Cont"/>
    <n v="624"/>
    <m/>
    <m/>
    <m/>
    <s v="4100    EAGLE ROCK                   BL"/>
    <m/>
    <n v="34.120899999999999"/>
    <n v="-118.227"/>
    <n v="0"/>
  </r>
  <r>
    <n v="200711486"/>
    <d v="2020-07-10T00:00:00"/>
    <d v="2020-07-06T00:00:00"/>
    <n v="1530"/>
    <n v="7"/>
    <x v="0"/>
    <n v="776"/>
    <n v="1"/>
    <n v="420"/>
    <s v="THEFT FROM MOTOR VEHICLE - PETTY ($950 &amp; UNDER)"/>
    <s v="1822 1300 0385 0344"/>
    <n v="33"/>
    <s v="M"/>
    <s v="W"/>
    <n v="101"/>
    <s v="STREET"/>
    <m/>
    <m/>
    <s v="IC"/>
    <s v="Invest Cont"/>
    <n v="420"/>
    <m/>
    <m/>
    <m/>
    <s v="4500    ST ELMO                      DR"/>
    <m/>
    <n v="34.0441"/>
    <n v="-118.3378"/>
    <n v="0"/>
  </r>
  <r>
    <n v="200121889"/>
    <d v="2020-12-03T00:00:00"/>
    <d v="2020-12-03T00:00:00"/>
    <n v="1550"/>
    <n v="1"/>
    <x v="1"/>
    <n v="153"/>
    <n v="1"/>
    <n v="210"/>
    <s v="ROBBERY"/>
    <s v="0443 0334 0342 1402 0913 0448 0416 0344"/>
    <n v="24"/>
    <s v="M"/>
    <s v="B"/>
    <n v="502"/>
    <s v="MULTI-UNIT DWELLING (APARTMENT, DUPLEX, ETC)"/>
    <n v="513"/>
    <s v="STUN GUN"/>
    <s v="IC"/>
    <s v="Invest Cont"/>
    <n v="210"/>
    <n v="998"/>
    <m/>
    <m/>
    <s v="200 W  7TH                          ST"/>
    <m/>
    <n v="34.046700000000001"/>
    <n v="-118.252"/>
    <n v="0"/>
  </r>
  <r>
    <n v="201308743"/>
    <d v="2020-03-25T00:00:00"/>
    <d v="2020-03-25T00:00:00"/>
    <n v="1200"/>
    <n v="13"/>
    <x v="6"/>
    <n v="1321"/>
    <n v="2"/>
    <n v="740"/>
    <s v="VANDALISM - FELONY ($400 &amp; OVER, ALL CHURCH VANDALISMS)"/>
    <s v="0329 1609"/>
    <n v="25"/>
    <s v="F"/>
    <s v="B"/>
    <n v="122"/>
    <s v="VEHICLE, PASSENGER/TRUCK"/>
    <m/>
    <m/>
    <s v="IC"/>
    <s v="Invest Cont"/>
    <n v="740"/>
    <m/>
    <m/>
    <m/>
    <s v="2300 S  GRAND                        AV"/>
    <m/>
    <n v="34.0291"/>
    <n v="-118.2706"/>
    <n v="0"/>
  </r>
  <r>
    <n v="200517961"/>
    <d v="2020-12-18T00:00:00"/>
    <d v="2020-12-18T00:00:00"/>
    <n v="1200"/>
    <n v="5"/>
    <x v="10"/>
    <n v="589"/>
    <n v="2"/>
    <n v="932"/>
    <s v="PEEPING TOM"/>
    <n v="1202"/>
    <n v="63"/>
    <s v="F"/>
    <s v="H"/>
    <n v="709"/>
    <s v="PUBLIC RESTROOM(INDOORS-INSIDE)"/>
    <m/>
    <m/>
    <s v="IC"/>
    <s v="Invest Cont"/>
    <n v="932"/>
    <m/>
    <m/>
    <m/>
    <s v="200    WATCHORN WALK"/>
    <m/>
    <n v="33.721499999999999"/>
    <n v="-118.2826"/>
    <n v="0"/>
  </r>
  <r>
    <n v="200606239"/>
    <d v="2020-02-16T00:00:00"/>
    <d v="2020-01-30T00:00:00"/>
    <n v="1625"/>
    <n v="6"/>
    <x v="9"/>
    <n v="638"/>
    <n v="1"/>
    <n v="442"/>
    <s v="SHOPLIFTING - PETTY THEFT ($950 &amp; UNDER)"/>
    <s v="0325 1822"/>
    <n v="0"/>
    <s v="X"/>
    <s v="X"/>
    <n v="405"/>
    <s v="CLOTHING STORE"/>
    <m/>
    <m/>
    <s v="IC"/>
    <s v="Invest Cont"/>
    <n v="442"/>
    <m/>
    <m/>
    <m/>
    <s v="5500    HOLLYWOOD                    BL"/>
    <m/>
    <n v="34.1038"/>
    <n v="-118.3151"/>
    <n v="0"/>
  </r>
  <r>
    <n v="200605702"/>
    <d v="2020-02-05T00:00:00"/>
    <d v="2020-02-05T00:00:00"/>
    <n v="630"/>
    <n v="6"/>
    <x v="9"/>
    <n v="656"/>
    <n v="2"/>
    <n v="930"/>
    <s v="CRIMINAL THREATS - NO WEAPON DISPLAYED"/>
    <s v="0421 0422 0913"/>
    <n v="42"/>
    <s v="F"/>
    <s v="W"/>
    <n v="501"/>
    <s v="SINGLE FAMILY DWELLING"/>
    <n v="511"/>
    <s v="VERBAL THREAT"/>
    <s v="IC"/>
    <s v="Invest Cont"/>
    <n v="930"/>
    <m/>
    <m/>
    <m/>
    <s v="6000    ROMAINE                      ST"/>
    <m/>
    <n v="34.088900000000002"/>
    <n v="-118.3223"/>
    <n v="0"/>
  </r>
  <r>
    <n v="201218459"/>
    <d v="2020-08-13T00:00:00"/>
    <d v="2020-08-13T00:00:00"/>
    <n v="355"/>
    <n v="12"/>
    <x v="8"/>
    <n v="1215"/>
    <n v="2"/>
    <n v="626"/>
    <s v="INTIMATE PARTNER - SIMPLE ASSAULT"/>
    <n v="2000"/>
    <n v="38"/>
    <s v="F"/>
    <s v="B"/>
    <n v="501"/>
    <s v="SINGLE FAMILY DWELLING"/>
    <m/>
    <m/>
    <s v="AO"/>
    <s v="Adult Other"/>
    <n v="626"/>
    <m/>
    <m/>
    <m/>
    <s v="1400 W  53RD                         ST"/>
    <m/>
    <n v="33.994100000000003"/>
    <n v="-118.3002"/>
    <n v="0"/>
  </r>
  <r>
    <n v="200209454"/>
    <d v="2020-04-27T00:00:00"/>
    <d v="2020-04-26T00:00:00"/>
    <n v="2000"/>
    <n v="2"/>
    <x v="5"/>
    <n v="261"/>
    <n v="1"/>
    <n v="236"/>
    <s v="INTIMATE PARTNER - AGGRAVATED ASSAULT"/>
    <s v="0913 2000 1814 0448 0400 0408"/>
    <n v="34"/>
    <s v="F"/>
    <s v="A"/>
    <n v="502"/>
    <s v="MULTI-UNIT DWELLING (APARTMENT, DUPLEX, ETC)"/>
    <n v="400"/>
    <s v="STRONG-ARM (HANDS, FIST, FEET OR BODILY FORCE)"/>
    <s v="IC"/>
    <s v="Invest Cont"/>
    <n v="236"/>
    <m/>
    <m/>
    <m/>
    <s v="700 S  CORONADO                     ST"/>
    <m/>
    <n v="34.058900000000001"/>
    <n v="-118.2821"/>
    <n v="0"/>
  </r>
  <r>
    <n v="201225586"/>
    <d v="2020-12-02T00:00:00"/>
    <d v="2020-12-01T00:00:00"/>
    <n v="1600"/>
    <n v="12"/>
    <x v="8"/>
    <n v="1269"/>
    <n v="1"/>
    <n v="510"/>
    <s v="VEHICLE - STOLEN"/>
    <m/>
    <n v="0"/>
    <m/>
    <m/>
    <n v="101"/>
    <s v="STREET"/>
    <m/>
    <m/>
    <s v="IC"/>
    <s v="Invest Cont"/>
    <n v="510"/>
    <m/>
    <m/>
    <m/>
    <s v="80TH                         ST"/>
    <s v="SAN PEDRO                    ST"/>
    <n v="33.966500000000003"/>
    <n v="-118.26949999999999"/>
    <n v="0"/>
  </r>
  <r>
    <n v="201219019"/>
    <d v="2020-08-20T00:00:00"/>
    <d v="2020-08-20T00:00:00"/>
    <n v="1610"/>
    <n v="12"/>
    <x v="8"/>
    <n v="1269"/>
    <n v="1"/>
    <n v="761"/>
    <s v="BRANDISH WEAPON"/>
    <s v="1822 0334 0400 2004"/>
    <n v="0"/>
    <s v="M"/>
    <s v="B"/>
    <n v="101"/>
    <s v="STREET"/>
    <n v="215"/>
    <s v="MACHETE"/>
    <s v="IC"/>
    <s v="Invest Cont"/>
    <n v="761"/>
    <m/>
    <m/>
    <m/>
    <s v="MANCHESTER                   AV"/>
    <s v="STANFORD"/>
    <n v="33.960099999999997"/>
    <n v="-118.2629"/>
    <n v="0"/>
  </r>
  <r>
    <n v="200306280"/>
    <d v="2020-02-07T00:00:00"/>
    <d v="2020-02-07T00:00:00"/>
    <n v="1430"/>
    <n v="3"/>
    <x v="2"/>
    <n v="328"/>
    <n v="2"/>
    <n v="860"/>
    <s v="BATTERY WITH SEXUAL CONTACT"/>
    <s v="0448 1251 0345 1822 0305 0551"/>
    <n v="26"/>
    <s v="F"/>
    <s v="H"/>
    <n v="102"/>
    <s v="SIDEWALK"/>
    <n v="400"/>
    <s v="STRONG-ARM (HANDS, FIST, FEET OR BODILY FORCE)"/>
    <s v="AA"/>
    <s v="Adult Arrest"/>
    <n v="860"/>
    <m/>
    <m/>
    <m/>
    <s v="HOOVER                       ST"/>
    <s v="ADAMS"/>
    <n v="34.030299999999997"/>
    <n v="-118.28400000000001"/>
    <n v="1"/>
  </r>
  <r>
    <n v="200510371"/>
    <d v="2020-06-08T00:00:00"/>
    <d v="2020-06-08T00:00:00"/>
    <n v="1500"/>
    <n v="5"/>
    <x v="10"/>
    <n v="555"/>
    <n v="1"/>
    <n v="230"/>
    <s v="ASSAULT WITH DEADLY WEAPON, AGGRAVATED ASSAULT"/>
    <s v="1822 0416 0417 0429 0432"/>
    <n v="43"/>
    <s v="M"/>
    <s v="W"/>
    <n v="108"/>
    <s v="PARKING LOT"/>
    <n v="400"/>
    <s v="STRONG-ARM (HANDS, FIST, FEET OR BODILY FORCE)"/>
    <s v="IC"/>
    <s v="Invest Cont"/>
    <n v="230"/>
    <m/>
    <m/>
    <m/>
    <s v="GAFFEY                       ST"/>
    <s v="9TH                          ST"/>
    <n v="33.7483"/>
    <n v="-118.2931"/>
    <n v="0"/>
  </r>
  <r>
    <n v="200120495"/>
    <d v="2020-11-03T00:00:00"/>
    <d v="2020-11-03T00:00:00"/>
    <n v="1100"/>
    <n v="1"/>
    <x v="1"/>
    <n v="145"/>
    <n v="2"/>
    <n v="740"/>
    <s v="VANDALISM - FELONY ($400 &amp; OVER, ALL CHURCH VANDALISMS)"/>
    <s v="1822 0397 1602 0344 0329"/>
    <n v="34"/>
    <s v="M"/>
    <s v="H"/>
    <n v="108"/>
    <s v="PARKING LOT"/>
    <m/>
    <m/>
    <s v="IC"/>
    <s v="Invest Cont"/>
    <n v="740"/>
    <m/>
    <m/>
    <m/>
    <s v="5TH"/>
    <s v="MAIN"/>
    <n v="34.046700000000001"/>
    <n v="-118.24850000000001"/>
    <n v="0"/>
  </r>
  <r>
    <n v="200617676"/>
    <d v="2020-11-06T00:00:00"/>
    <d v="2020-11-06T00:00:00"/>
    <n v="1045"/>
    <n v="6"/>
    <x v="9"/>
    <n v="656"/>
    <n v="2"/>
    <n v="745"/>
    <s v="VANDALISM - MISDEAMEANOR ($399 OR UNDER)"/>
    <s v="0329 1300 1501"/>
    <n v="0"/>
    <s v="X"/>
    <s v="X"/>
    <n v="101"/>
    <s v="STREET"/>
    <n v="500"/>
    <s v="UNKNOWN WEAPON/OTHER WEAPON"/>
    <s v="IC"/>
    <s v="Invest Cont"/>
    <n v="745"/>
    <m/>
    <m/>
    <m/>
    <s v="SANTA MONICA"/>
    <s v="VINE"/>
    <n v="34.090699999999998"/>
    <n v="-118.3266"/>
    <n v="0"/>
  </r>
  <r>
    <n v="200109835"/>
    <d v="2020-03-30T00:00:00"/>
    <d v="2020-03-30T00:00:00"/>
    <n v="1040"/>
    <n v="1"/>
    <x v="1"/>
    <n v="138"/>
    <n v="1"/>
    <n v="230"/>
    <s v="ASSAULT WITH DEADLY WEAPON, AGGRAVATED ASSAULT"/>
    <s v="2060 2000 1218 1402 2004 1813 0913 0334 0445 1414"/>
    <n v="28"/>
    <s v="M"/>
    <s v="B"/>
    <n v="101"/>
    <s v="STREET"/>
    <n v="312"/>
    <s v="PIPE/METAL PIPE"/>
    <s v="AO"/>
    <s v="Adult Other"/>
    <n v="230"/>
    <n v="998"/>
    <m/>
    <m/>
    <s v="300    CROCKER                      ST"/>
    <m/>
    <n v="34.046399999999998"/>
    <n v="-118.2402"/>
    <n v="0"/>
  </r>
  <r>
    <n v="201000976"/>
    <d v="2020-11-19T00:00:00"/>
    <d v="2020-11-19T00:00:00"/>
    <n v="1355"/>
    <n v="10"/>
    <x v="11"/>
    <n v="1033"/>
    <n v="1"/>
    <n v="320"/>
    <s v="BURGLARY, ATTEMPTED"/>
    <s v="1822 1402 0314 1606 1414"/>
    <n v="47"/>
    <s v="M"/>
    <s v="O"/>
    <n v="501"/>
    <s v="SINGLE FAMILY DWELLING"/>
    <m/>
    <m/>
    <s v="AA"/>
    <s v="Adult Arrest"/>
    <n v="320"/>
    <m/>
    <m/>
    <m/>
    <s v="6100    TAMPA                        AV"/>
    <m/>
    <n v="34.1813"/>
    <n v="-118.5534"/>
    <n v="1"/>
  </r>
  <r>
    <n v="201011046"/>
    <d v="2020-07-16T00:00:00"/>
    <d v="2020-07-16T00:00:00"/>
    <n v="1758"/>
    <n v="10"/>
    <x v="11"/>
    <n v="1001"/>
    <n v="1"/>
    <n v="510"/>
    <s v="VEHICLE - STOLEN"/>
    <m/>
    <n v="0"/>
    <m/>
    <m/>
    <n v="101"/>
    <s v="STREET"/>
    <m/>
    <m/>
    <s v="IC"/>
    <s v="Invest Cont"/>
    <n v="510"/>
    <m/>
    <m/>
    <m/>
    <s v="7700    MELVIN                       AV"/>
    <m/>
    <n v="34.210299999999997"/>
    <n v="-118.5603"/>
    <n v="0"/>
  </r>
  <r>
    <n v="201223954"/>
    <d v="2020-11-04T00:00:00"/>
    <d v="2020-11-04T00:00:00"/>
    <n v="1900"/>
    <n v="12"/>
    <x v="8"/>
    <n v="1266"/>
    <n v="2"/>
    <n v="626"/>
    <s v="INTIMATE PARTNER - SIMPLE ASSAULT"/>
    <s v="2000 0400 0444 1814 0913"/>
    <n v="46"/>
    <s v="F"/>
    <s v="B"/>
    <n v="502"/>
    <s v="MULTI-UNIT DWELLING (APARTMENT, DUPLEX, ETC)"/>
    <n v="400"/>
    <s v="STRONG-ARM (HANDS, FIST, FEET OR BODILY FORCE)"/>
    <s v="AO"/>
    <s v="Adult Other"/>
    <n v="626"/>
    <m/>
    <m/>
    <m/>
    <s v="800 W  80TH                         ST"/>
    <m/>
    <n v="33.966700000000003"/>
    <n v="-118.2877"/>
    <n v="0"/>
  </r>
  <r>
    <n v="201110658"/>
    <d v="2020-06-21T00:00:00"/>
    <d v="2020-06-20T00:00:00"/>
    <n v="1400"/>
    <n v="11"/>
    <x v="7"/>
    <n v="1109"/>
    <n v="1"/>
    <n v="510"/>
    <s v="VEHICLE - STOLEN"/>
    <m/>
    <n v="0"/>
    <m/>
    <m/>
    <n v="101"/>
    <s v="STREET"/>
    <m/>
    <m/>
    <s v="IC"/>
    <s v="Invest Cont"/>
    <n v="510"/>
    <m/>
    <m/>
    <m/>
    <s v="1800    LAS FLORES                   DR"/>
    <m/>
    <n v="34.141300000000001"/>
    <n v="-118.2062"/>
    <n v="0"/>
  </r>
  <r>
    <n v="200817169"/>
    <d v="2020-12-04T00:00:00"/>
    <d v="2020-12-02T00:00:00"/>
    <n v="1030"/>
    <n v="8"/>
    <x v="12"/>
    <n v="826"/>
    <n v="2"/>
    <n v="662"/>
    <s v="BUNCO, GRAND THEFT"/>
    <s v="0701 0800 0344 1822"/>
    <n v="59"/>
    <s v="M"/>
    <s v="W"/>
    <n v="502"/>
    <s v="MULTI-UNIT DWELLING (APARTMENT, DUPLEX, ETC)"/>
    <m/>
    <m/>
    <s v="IC"/>
    <s v="Invest Cont"/>
    <n v="662"/>
    <m/>
    <m/>
    <m/>
    <s v="12100    SAN VICENTE                  BL"/>
    <m/>
    <n v="34.052"/>
    <n v="-118.4742"/>
    <n v="0"/>
  </r>
  <r>
    <n v="201301153"/>
    <d v="2020-12-05T00:00:00"/>
    <d v="2020-12-05T00:00:00"/>
    <n v="2120"/>
    <n v="13"/>
    <x v="6"/>
    <n v="1344"/>
    <n v="1"/>
    <n v="251"/>
    <s v="SHOTS FIRED AT INHABITED DWELLING"/>
    <s v="1822 0329 0432"/>
    <n v="70"/>
    <s v="F"/>
    <s v="H"/>
    <n v="501"/>
    <s v="SINGLE FAMILY DWELLING"/>
    <n v="106"/>
    <s v="UNKNOWN FIREARM"/>
    <s v="IC"/>
    <s v="Invest Cont"/>
    <n v="251"/>
    <m/>
    <m/>
    <m/>
    <s v="800 E  42ND                         ST"/>
    <m/>
    <n v="34.0075"/>
    <n v="-118.26430000000001"/>
    <n v="0"/>
  </r>
  <r>
    <n v="200904802"/>
    <d v="2020-01-19T00:00:00"/>
    <d v="2020-01-19T00:00:00"/>
    <n v="430"/>
    <n v="9"/>
    <x v="3"/>
    <n v="914"/>
    <n v="1"/>
    <n v="210"/>
    <s v="ROBBERY"/>
    <s v="0416 0446 1822 0605 0344"/>
    <n v="19"/>
    <s v="M"/>
    <s v="H"/>
    <n v="101"/>
    <s v="STREET"/>
    <n v="400"/>
    <s v="STRONG-ARM (HANDS, FIST, FEET OR BODILY FORCE)"/>
    <s v="IC"/>
    <s v="Invest Cont"/>
    <n v="210"/>
    <m/>
    <m/>
    <m/>
    <s v="14800    VANOWEN                      ST"/>
    <m/>
    <n v="34.197600000000001"/>
    <n v="-118.45740000000001"/>
    <n v="0"/>
  </r>
  <r>
    <n v="200514645"/>
    <d v="2020-09-29T00:00:00"/>
    <d v="2020-09-25T00:00:00"/>
    <n v="1315"/>
    <n v="5"/>
    <x v="10"/>
    <n v="525"/>
    <n v="1"/>
    <n v="440"/>
    <s v="THEFT PLAIN - PETTY ($950 &amp; UNDER)"/>
    <s v="0344 1202"/>
    <n v="60"/>
    <s v="M"/>
    <s v="O"/>
    <n v="203"/>
    <s v="OTHER BUSINESS"/>
    <m/>
    <m/>
    <s v="IC"/>
    <s v="Invest Cont"/>
    <n v="440"/>
    <m/>
    <m/>
    <m/>
    <s v="500 N  MARINE                       AV"/>
    <m/>
    <n v="33.775599999999997"/>
    <n v="-118.2634"/>
    <n v="0"/>
  </r>
  <r>
    <n v="200815851"/>
    <d v="2020-10-29T00:00:00"/>
    <d v="2020-10-27T00:00:00"/>
    <n v="1630"/>
    <n v="8"/>
    <x v="12"/>
    <n v="842"/>
    <n v="1"/>
    <n v="331"/>
    <s v="THEFT FROM MOTOR VEHICLE - GRAND ($950.01 AND OVER)"/>
    <s v="0344 1822 0385 1602"/>
    <n v="39"/>
    <s v="M"/>
    <s v="W"/>
    <n v="108"/>
    <s v="PARKING LOT"/>
    <m/>
    <m/>
    <s v="IC"/>
    <s v="Invest Cont"/>
    <n v="331"/>
    <m/>
    <m/>
    <m/>
    <s v="11800    WILSHIRE                     BL"/>
    <m/>
    <n v="34.048200000000001"/>
    <n v="-118.46250000000001"/>
    <n v="0"/>
  </r>
  <r>
    <n v="201309373"/>
    <d v="2020-04-14T00:00:00"/>
    <d v="2020-04-10T00:00:00"/>
    <n v="300"/>
    <n v="13"/>
    <x v="6"/>
    <n v="1367"/>
    <n v="1"/>
    <n v="510"/>
    <s v="VEHICLE - STOLEN"/>
    <m/>
    <n v="0"/>
    <m/>
    <m/>
    <n v="101"/>
    <s v="STREET"/>
    <m/>
    <m/>
    <s v="IC"/>
    <s v="Invest Cont"/>
    <n v="510"/>
    <m/>
    <m/>
    <m/>
    <s v="5200    STAUNTON                     AV"/>
    <m/>
    <n v="33.995399999999997"/>
    <n v="-118.2415"/>
    <n v="0"/>
  </r>
  <r>
    <n v="200610318"/>
    <d v="2020-05-17T00:00:00"/>
    <d v="2020-05-16T00:00:00"/>
    <n v="1145"/>
    <n v="6"/>
    <x v="9"/>
    <n v="639"/>
    <n v="2"/>
    <n v="626"/>
    <s v="INTIMATE PARTNER - SIMPLE ASSAULT"/>
    <s v="0400 1300 1822"/>
    <n v="0"/>
    <s v="M"/>
    <s v="W"/>
    <n v="122"/>
    <s v="VEHICLE, PASSENGER/TRUCK"/>
    <n v="400"/>
    <s v="STRONG-ARM (HANDS, FIST, FEET OR BODILY FORCE)"/>
    <s v="AO"/>
    <s v="Adult Other"/>
    <n v="626"/>
    <m/>
    <m/>
    <m/>
    <s v="1800 N  WESTERN                      AV"/>
    <m/>
    <n v="34.1036"/>
    <n v="-118.30929999999999"/>
    <n v="0"/>
  </r>
  <r>
    <n v="200708905"/>
    <d v="2020-05-04T00:00:00"/>
    <d v="2020-04-01T00:00:00"/>
    <n v="900"/>
    <n v="7"/>
    <x v="0"/>
    <n v="706"/>
    <n v="2"/>
    <n v="745"/>
    <s v="VANDALISM - MISDEAMEANOR ($399 OR UNDER)"/>
    <s v="0329 1609"/>
    <n v="0"/>
    <s v="M"/>
    <s v="O"/>
    <n v="203"/>
    <s v="OTHER BUSINESS"/>
    <m/>
    <m/>
    <s v="IC"/>
    <s v="Invest Cont"/>
    <n v="745"/>
    <m/>
    <m/>
    <m/>
    <s v="800 N  LA BREA                      AV"/>
    <m/>
    <n v="34.085299999999997"/>
    <n v="-118.3441"/>
    <n v="0"/>
  </r>
  <r>
    <n v="200705219"/>
    <d v="2020-01-26T00:00:00"/>
    <d v="2020-01-26T00:00:00"/>
    <n v="1420"/>
    <n v="7"/>
    <x v="0"/>
    <n v="723"/>
    <n v="2"/>
    <n v="624"/>
    <s v="BATTERY - SIMPLE ASSAULT"/>
    <s v="0416 1218"/>
    <n v="57"/>
    <s v="M"/>
    <s v="W"/>
    <n v="102"/>
    <s v="SIDEWALK"/>
    <n v="400"/>
    <s v="STRONG-ARM (HANDS, FIST, FEET OR BODILY FORCE)"/>
    <s v="IC"/>
    <s v="Invest Cont"/>
    <n v="624"/>
    <m/>
    <m/>
    <m/>
    <s v="FAIRFAX                      AV"/>
    <s v="BLACKBURN                    AV"/>
    <n v="34.070799999999998"/>
    <n v="-118.3614"/>
    <n v="0"/>
  </r>
  <r>
    <n v="201115346"/>
    <d v="2020-11-02T00:00:00"/>
    <d v="2020-11-01T00:00:00"/>
    <n v="2000"/>
    <n v="11"/>
    <x v="7"/>
    <n v="1143"/>
    <n v="1"/>
    <n v="310"/>
    <s v="BURGLARY"/>
    <s v="0344 1822 0358"/>
    <n v="51"/>
    <s v="M"/>
    <s v="W"/>
    <n v="707"/>
    <s v="GARAGE/CARPORT"/>
    <m/>
    <m/>
    <s v="IC"/>
    <s v="Invest Cont"/>
    <n v="310"/>
    <m/>
    <m/>
    <m/>
    <s v="2400    CLAREMONT                    AV"/>
    <m/>
    <n v="34.103000000000002"/>
    <n v="-118.274"/>
    <n v="0"/>
  </r>
  <r>
    <n v="200716459"/>
    <d v="2020-11-27T00:00:00"/>
    <d v="2020-11-27T00:00:00"/>
    <n v="1204"/>
    <n v="7"/>
    <x v="0"/>
    <n v="753"/>
    <n v="1"/>
    <n v="440"/>
    <s v="THEFT PLAIN - PETTY ($950 &amp; UNDER)"/>
    <s v="1822 0344 0394"/>
    <n v="70"/>
    <s v="M"/>
    <s v="W"/>
    <n v="510"/>
    <s v="NURSING/CONVALESCENT/RETIREMENT HOME"/>
    <m/>
    <m/>
    <s v="IC"/>
    <s v="Invest Cont"/>
    <n v="440"/>
    <m/>
    <m/>
    <m/>
    <s v="W  OLYMPIC                      BL"/>
    <s v="S  FAIRFAX                      AV"/>
    <n v="34.058199999999999"/>
    <n v="-118.3639"/>
    <n v="0"/>
  </r>
  <r>
    <n v="200319320"/>
    <d v="2020-10-24T00:00:00"/>
    <d v="2020-10-21T00:00:00"/>
    <n v="1500"/>
    <n v="3"/>
    <x v="2"/>
    <n v="363"/>
    <n v="1"/>
    <n v="510"/>
    <s v="VEHICLE - STOLEN"/>
    <m/>
    <n v="0"/>
    <m/>
    <m/>
    <n v="103"/>
    <s v="ALLEY"/>
    <m/>
    <m/>
    <s v="IC"/>
    <s v="Invest Cont"/>
    <n v="510"/>
    <m/>
    <m/>
    <m/>
    <s v="4000    WEST                         BL"/>
    <m/>
    <n v="34.0107"/>
    <n v="-118.3467"/>
    <n v="0"/>
  </r>
  <r>
    <n v="200311247"/>
    <d v="2020-05-13T00:00:00"/>
    <d v="2020-05-12T00:00:00"/>
    <n v="1700"/>
    <n v="3"/>
    <x v="2"/>
    <n v="362"/>
    <n v="1"/>
    <n v="420"/>
    <s v="THEFT FROM MOTOR VEHICLE - PETTY ($950 &amp; UNDER)"/>
    <s v="1300 1606 0344 1202"/>
    <n v="61"/>
    <s v="M"/>
    <s v="B"/>
    <n v="108"/>
    <s v="PARKING LOT"/>
    <m/>
    <m/>
    <s v="IC"/>
    <s v="Invest Cont"/>
    <n v="420"/>
    <m/>
    <m/>
    <m/>
    <s v="3800    POTOMAC                      AV"/>
    <m/>
    <n v="34.015599999999999"/>
    <n v="-118.3466"/>
    <n v="0"/>
  </r>
  <r>
    <n v="201209962"/>
    <d v="2020-03-28T00:00:00"/>
    <d v="2020-03-28T00:00:00"/>
    <n v="1930"/>
    <n v="12"/>
    <x v="8"/>
    <n v="1218"/>
    <n v="1"/>
    <n v="350"/>
    <s v="THEFT, PERSON"/>
    <s v="2000 0344 1814 0319 0444 0416 0432 0913"/>
    <n v="27"/>
    <s v="F"/>
    <s v="B"/>
    <n v="502"/>
    <s v="MULTI-UNIT DWELLING (APARTMENT, DUPLEX, ETC)"/>
    <n v="400"/>
    <s v="STRONG-ARM (HANDS, FIST, FEET OR BODILY FORCE)"/>
    <s v="AO"/>
    <s v="Adult Other"/>
    <n v="350"/>
    <m/>
    <m/>
    <m/>
    <s v="700 W  56TH                         ST"/>
    <m/>
    <n v="33.991500000000002"/>
    <n v="-118.2842"/>
    <n v="0"/>
  </r>
  <r>
    <n v="200106347"/>
    <d v="2020-02-03T00:00:00"/>
    <d v="2020-02-03T00:00:00"/>
    <n v="1415"/>
    <n v="1"/>
    <x v="1"/>
    <n v="152"/>
    <n v="2"/>
    <n v="850"/>
    <s v="INDECENT EXPOSURE"/>
    <s v="2004 0528 0529"/>
    <n v="25"/>
    <s v="F"/>
    <s v="B"/>
    <n v="738"/>
    <s v="LIBRARY"/>
    <m/>
    <m/>
    <s v="IC"/>
    <s v="Invest Cont"/>
    <n v="850"/>
    <m/>
    <m/>
    <m/>
    <s v="600 W  5TH                          ST"/>
    <m/>
    <n v="34.050199999999997"/>
    <n v="-118.254"/>
    <n v="0"/>
  </r>
  <r>
    <n v="200905327"/>
    <d v="2020-01-31T00:00:00"/>
    <d v="2020-01-30T00:00:00"/>
    <n v="2330"/>
    <n v="9"/>
    <x v="3"/>
    <n v="906"/>
    <n v="2"/>
    <n v="946"/>
    <s v="OTHER MISCELLANEOUS CRIME"/>
    <s v="0392 2004"/>
    <n v="0"/>
    <s v="X"/>
    <s v="X"/>
    <n v="101"/>
    <s v="STREET"/>
    <m/>
    <m/>
    <s v="IC"/>
    <s v="Invest Cont"/>
    <n v="946"/>
    <m/>
    <m/>
    <m/>
    <s v="7300    VAN NUYS                     BL"/>
    <m/>
    <n v="34.203000000000003"/>
    <n v="-118.44880000000001"/>
    <n v="0"/>
  </r>
  <r>
    <n v="201306732"/>
    <d v="2020-02-19T00:00:00"/>
    <d v="2020-02-19T00:00:00"/>
    <n v="15"/>
    <n v="13"/>
    <x v="6"/>
    <n v="1322"/>
    <n v="2"/>
    <n v="740"/>
    <s v="VANDALISM - FELONY ($400 &amp; OVER, ALL CHURCH VANDALISMS)"/>
    <s v="0329 0311 1413"/>
    <n v="21"/>
    <s v="M"/>
    <s v="H"/>
    <n v="203"/>
    <s v="OTHER BUSINESS"/>
    <m/>
    <m/>
    <s v="AO"/>
    <s v="Adult Other"/>
    <n v="740"/>
    <n v="998"/>
    <m/>
    <m/>
    <s v="SAN PEDRO                    ST"/>
    <s v="AVALON                       BL"/>
    <n v="34.0242"/>
    <n v="-118.2623"/>
    <n v="0"/>
  </r>
  <r>
    <n v="200213510"/>
    <d v="2020-08-08T00:00:00"/>
    <d v="2020-07-31T00:00:00"/>
    <n v="2200"/>
    <n v="2"/>
    <x v="5"/>
    <n v="241"/>
    <n v="1"/>
    <n v="420"/>
    <s v="THEFT FROM MOTOR VEHICLE - PETTY ($950 &amp; UNDER)"/>
    <s v="0344 0377"/>
    <n v="21"/>
    <s v="M"/>
    <s v="H"/>
    <n v="707"/>
    <s v="GARAGE/CARPORT"/>
    <m/>
    <m/>
    <s v="IC"/>
    <s v="Invest Cont"/>
    <n v="420"/>
    <m/>
    <m/>
    <m/>
    <s v="400 S  OCCIDENTAL                   BL"/>
    <m/>
    <n v="34.065899999999999"/>
    <n v="-118.2834"/>
    <n v="0"/>
  </r>
  <r>
    <n v="201216139"/>
    <d v="2020-07-07T00:00:00"/>
    <d v="2020-05-07T00:00:00"/>
    <n v="1200"/>
    <n v="12"/>
    <x v="8"/>
    <n v="1266"/>
    <n v="2"/>
    <n v="810"/>
    <s v="SEX,UNLAWFUL(INC MUTUAL CONSENT, PENETRATION W/ FRGN OBJ"/>
    <s v="1259 0527"/>
    <n v="15"/>
    <s v="F"/>
    <s v="B"/>
    <n v="501"/>
    <s v="SINGLE FAMILY DWELLING"/>
    <m/>
    <m/>
    <s v="AO"/>
    <s v="Adult Other"/>
    <n v="810"/>
    <m/>
    <m/>
    <m/>
    <s v="HOOVER                       ST"/>
    <s v="80TH                         ST"/>
    <n v="33.966700000000003"/>
    <n v="-118.2871"/>
    <n v="0"/>
  </r>
  <r>
    <n v="200709459"/>
    <d v="2020-05-21T00:00:00"/>
    <d v="2020-05-19T00:00:00"/>
    <n v="1200"/>
    <n v="7"/>
    <x v="0"/>
    <n v="734"/>
    <n v="2"/>
    <n v="626"/>
    <s v="INTIMATE PARTNER - SIMPLE ASSAULT"/>
    <s v="2000 1813 0408 0416"/>
    <n v="46"/>
    <s v="F"/>
    <s v="W"/>
    <n v="502"/>
    <s v="MULTI-UNIT DWELLING (APARTMENT, DUPLEX, ETC)"/>
    <n v="400"/>
    <s v="STRONG-ARM (HANDS, FIST, FEET OR BODILY FORCE)"/>
    <s v="AO"/>
    <s v="Adult Other"/>
    <n v="626"/>
    <m/>
    <m/>
    <m/>
    <s v="500 S  BURNSIDE                     AV"/>
    <m/>
    <n v="34.066200000000002"/>
    <n v="-118.3506"/>
    <n v="0"/>
  </r>
  <r>
    <n v="200713512"/>
    <d v="2020-09-04T00:00:00"/>
    <d v="2020-09-04T00:00:00"/>
    <n v="1345"/>
    <n v="7"/>
    <x v="0"/>
    <n v="723"/>
    <n v="2"/>
    <n v="888"/>
    <s v="TRESPASSING"/>
    <n v="1501"/>
    <n v="21"/>
    <s v="F"/>
    <s v="W"/>
    <n v="203"/>
    <s v="OTHER BUSINESS"/>
    <m/>
    <m/>
    <s v="IC"/>
    <s v="Invest Cont"/>
    <n v="888"/>
    <m/>
    <m/>
    <m/>
    <s v="7900 W  3RD                          ST"/>
    <m/>
    <n v="34.0717"/>
    <n v="-118.3623"/>
    <n v="0"/>
  </r>
  <r>
    <n v="200615509"/>
    <d v="2020-09-17T00:00:00"/>
    <d v="2020-08-24T00:00:00"/>
    <n v="1700"/>
    <n v="6"/>
    <x v="9"/>
    <n v="644"/>
    <n v="1"/>
    <n v="420"/>
    <s v="THEFT FROM MOTOR VEHICLE - PETTY ($950 &amp; UNDER)"/>
    <m/>
    <n v="0"/>
    <m/>
    <m/>
    <n v="141"/>
    <s v="CEMETARY*"/>
    <m/>
    <m/>
    <s v="IC"/>
    <s v="Invest Cont"/>
    <n v="420"/>
    <m/>
    <m/>
    <m/>
    <s v="1300 N  MARTEL                       AV"/>
    <m/>
    <n v="34.0944"/>
    <n v="-118.3507"/>
    <n v="0"/>
  </r>
  <r>
    <n v="200516796"/>
    <d v="2020-11-15T00:00:00"/>
    <d v="2020-11-15T00:00:00"/>
    <n v="1"/>
    <n v="5"/>
    <x v="10"/>
    <n v="557"/>
    <n v="2"/>
    <n v="740"/>
    <s v="VANDALISM - FELONY ($400 &amp; OVER, ALL CHURCH VANDALISMS)"/>
    <s v="0329 1300"/>
    <n v="57"/>
    <s v="F"/>
    <s v="W"/>
    <n v="122"/>
    <s v="VEHICLE, PASSENGER/TRUCK"/>
    <m/>
    <m/>
    <s v="IC"/>
    <s v="Invest Cont"/>
    <n v="740"/>
    <m/>
    <m/>
    <m/>
    <s v="800 W  3RD                          ST"/>
    <m/>
    <n v="33.741500000000002"/>
    <n v="-118.295"/>
    <n v="0"/>
  </r>
  <r>
    <n v="200211525"/>
    <d v="2020-06-18T00:00:00"/>
    <d v="2020-06-18T00:00:00"/>
    <n v="1915"/>
    <n v="2"/>
    <x v="5"/>
    <n v="218"/>
    <n v="1"/>
    <n v="350"/>
    <s v="THEFT, PERSON"/>
    <s v="0342 0344 1822"/>
    <n v="77"/>
    <s v="F"/>
    <s v="W"/>
    <n v="109"/>
    <s v="PARK/PLAYGROUND"/>
    <n v="400"/>
    <s v="STRONG-ARM (HANDS, FIST, FEET OR BODILY FORCE)"/>
    <s v="IC"/>
    <s v="Invest Cont"/>
    <n v="350"/>
    <m/>
    <m/>
    <m/>
    <s v="PARK                         AV"/>
    <s v="LOGAN                        ST"/>
    <n v="34.075400000000002"/>
    <n v="-118.2595"/>
    <n v="0"/>
  </r>
  <r>
    <n v="200510379"/>
    <d v="2020-06-09T00:00:00"/>
    <d v="2020-06-08T00:00:00"/>
    <n v="2000"/>
    <n v="5"/>
    <x v="10"/>
    <n v="564"/>
    <n v="1"/>
    <n v="510"/>
    <s v="VEHICLE - STOLEN"/>
    <m/>
    <n v="0"/>
    <m/>
    <m/>
    <n v="101"/>
    <s v="STREET"/>
    <m/>
    <m/>
    <s v="IC"/>
    <s v="Invest Cont"/>
    <n v="510"/>
    <m/>
    <m/>
    <m/>
    <s v="2ND"/>
    <s v="CENTRE"/>
    <n v="33.742400000000004"/>
    <n v="-118.2835"/>
    <n v="0"/>
  </r>
  <r>
    <n v="200110092"/>
    <d v="2020-04-05T00:00:00"/>
    <d v="2020-04-05T00:00:00"/>
    <n v="1930"/>
    <n v="1"/>
    <x v="1"/>
    <n v="154"/>
    <n v="1"/>
    <n v="310"/>
    <s v="BURGLARY"/>
    <s v="1822 1601 1218 0344"/>
    <n v="57"/>
    <s v="M"/>
    <s v="H"/>
    <n v="502"/>
    <s v="MULTI-UNIT DWELLING (APARTMENT, DUPLEX, ETC)"/>
    <m/>
    <m/>
    <s v="IC"/>
    <s v="Invest Cont"/>
    <n v="310"/>
    <m/>
    <m/>
    <m/>
    <s v="500 S  MAIN                         ST"/>
    <m/>
    <n v="34.046700000000001"/>
    <n v="-118.24850000000001"/>
    <n v="0"/>
  </r>
  <r>
    <n v="200911620"/>
    <d v="2020-06-26T00:00:00"/>
    <d v="2020-06-25T00:00:00"/>
    <n v="2300"/>
    <n v="9"/>
    <x v="3"/>
    <n v="989"/>
    <n v="1"/>
    <n v="330"/>
    <s v="BURGLARY FROM VEHICLE"/>
    <s v="0344 1300"/>
    <n v="23"/>
    <s v="M"/>
    <s v="W"/>
    <n v="123"/>
    <s v="PARKING UNDERGROUND/BUILDING"/>
    <m/>
    <m/>
    <s v="IC"/>
    <s v="Invest Cont"/>
    <n v="330"/>
    <m/>
    <m/>
    <m/>
    <s v="13300    WOODBRIDGE                   ST"/>
    <m/>
    <n v="34.147500000000001"/>
    <n v="-118.4225"/>
    <n v="0"/>
  </r>
  <r>
    <n v="200121581"/>
    <d v="2020-11-26T00:00:00"/>
    <d v="2020-11-25T00:00:00"/>
    <n v="1500"/>
    <n v="1"/>
    <x v="1"/>
    <n v="159"/>
    <n v="2"/>
    <n v="745"/>
    <s v="VANDALISM - MISDEAMEANOR ($399 OR UNDER)"/>
    <s v="0329 0397"/>
    <n v="0"/>
    <s v="X"/>
    <s v="X"/>
    <n v="116"/>
    <s v="OTHER/OUTSIDE"/>
    <m/>
    <m/>
    <s v="IC"/>
    <s v="Invest Cont"/>
    <n v="745"/>
    <m/>
    <m/>
    <m/>
    <s v="600    MESQUIT                      ST"/>
    <m/>
    <n v="34.036499999999997"/>
    <n v="-118.22920000000001"/>
    <n v="0"/>
  </r>
  <r>
    <n v="201012537"/>
    <d v="2020-08-29T00:00:00"/>
    <d v="2020-08-29T00:00:00"/>
    <n v="30"/>
    <n v="10"/>
    <x v="11"/>
    <n v="1015"/>
    <n v="2"/>
    <n v="740"/>
    <s v="VANDALISM - FELONY ($400 &amp; OVER, ALL CHURCH VANDALISMS)"/>
    <s v="0329 1822"/>
    <n v="53"/>
    <s v="M"/>
    <s v="H"/>
    <n v="122"/>
    <s v="VEHICLE, PASSENGER/TRUCK"/>
    <n v="400"/>
    <s v="STRONG-ARM (HANDS, FIST, FEET OR BODILY FORCE)"/>
    <s v="IC"/>
    <s v="Invest Cont"/>
    <n v="740"/>
    <m/>
    <m/>
    <m/>
    <s v="7500    YARMOUTH                     AV"/>
    <m/>
    <n v="34.206800000000001"/>
    <n v="-118.5197"/>
    <n v="0"/>
  </r>
  <r>
    <n v="201221579"/>
    <d v="2020-09-28T00:00:00"/>
    <d v="2020-09-28T00:00:00"/>
    <n v="1727"/>
    <n v="12"/>
    <x v="8"/>
    <n v="1256"/>
    <n v="1"/>
    <n v="230"/>
    <s v="ASSAULT WITH DEADLY WEAPON, AGGRAVATED ASSAULT"/>
    <s v="0416 1822"/>
    <n v="61"/>
    <s v="M"/>
    <s v="H"/>
    <n v="103"/>
    <s v="ALLEY"/>
    <n v="101"/>
    <s v="REVOLVER"/>
    <s v="IC"/>
    <s v="Invest Cont"/>
    <n v="230"/>
    <m/>
    <m/>
    <m/>
    <s v="FLORENCE"/>
    <s v="76TH                         ST"/>
    <n v="33.972700000000003"/>
    <n v="-118.285"/>
    <n v="0"/>
  </r>
  <r>
    <n v="201300688"/>
    <d v="2020-04-25T00:00:00"/>
    <d v="2020-04-25T00:00:00"/>
    <n v="255"/>
    <n v="13"/>
    <x v="6"/>
    <n v="1303"/>
    <n v="1"/>
    <n v="310"/>
    <s v="BURGLARY"/>
    <s v="2018 1402 0907 2024 1607 0329 0358 0344"/>
    <n v="0"/>
    <s v="X"/>
    <s v="X"/>
    <n v="418"/>
    <m/>
    <m/>
    <m/>
    <s v="AA"/>
    <s v="Adult Arrest"/>
    <n v="310"/>
    <n v="998"/>
    <m/>
    <m/>
    <s v="1200    PALOMA                       ST"/>
    <m/>
    <n v="34.031199999999998"/>
    <n v="-118.2478"/>
    <n v="1"/>
  </r>
  <r>
    <n v="200813030"/>
    <d v="2020-08-17T00:00:00"/>
    <d v="2020-08-16T00:00:00"/>
    <n v="1200"/>
    <n v="8"/>
    <x v="12"/>
    <n v="857"/>
    <n v="1"/>
    <n v="310"/>
    <s v="BURGLARY"/>
    <s v="1822 1609 0344"/>
    <n v="0"/>
    <s v="X"/>
    <s v="X"/>
    <n v="157"/>
    <s v="VEHICLE STORAGE LOT (CARS, TRUCKS, RV'S, BOATS, TRAILERS, ETC.)"/>
    <m/>
    <m/>
    <s v="IC"/>
    <s v="Invest Cont"/>
    <n v="310"/>
    <m/>
    <m/>
    <m/>
    <s v="1100 S  BEVERLY                      DR"/>
    <m/>
    <n v="34.056399999999996"/>
    <n v="-118.39619999999999"/>
    <n v="0"/>
  </r>
  <r>
    <n v="200611336"/>
    <d v="2020-06-12T00:00:00"/>
    <d v="2020-06-11T00:00:00"/>
    <n v="1545"/>
    <n v="6"/>
    <x v="9"/>
    <n v="678"/>
    <n v="1"/>
    <n v="230"/>
    <s v="ASSAULT WITH DEADLY WEAPON, AGGRAVATED ASSAULT"/>
    <s v="1822 0445 0400"/>
    <n v="44"/>
    <s v="M"/>
    <s v="H"/>
    <n v="101"/>
    <s v="STREET"/>
    <n v="400"/>
    <s v="STRONG-ARM (HANDS, FIST, FEET OR BODILY FORCE)"/>
    <s v="IC"/>
    <s v="Invest Cont"/>
    <n v="230"/>
    <n v="740"/>
    <m/>
    <m/>
    <s v="900 N  OXFORD                       AV"/>
    <m/>
    <n v="34.086199999999998"/>
    <n v="-118.3078"/>
    <n v="0"/>
  </r>
  <r>
    <n v="200812626"/>
    <d v="2020-08-03T00:00:00"/>
    <d v="2020-05-08T00:00:00"/>
    <n v="900"/>
    <n v="8"/>
    <x v="12"/>
    <n v="807"/>
    <n v="2"/>
    <n v="649"/>
    <s v="DOCUMENT FORGERY / STOLEN FELONY"/>
    <s v="1822 0100 0923"/>
    <n v="30"/>
    <s v="F"/>
    <s v="W"/>
    <n v="501"/>
    <s v="SINGLE FAMILY DWELLING"/>
    <m/>
    <m/>
    <s v="IC"/>
    <s v="Invest Cont"/>
    <n v="649"/>
    <m/>
    <m/>
    <m/>
    <s v="1500 N  BEVERLY GLEN                 BL"/>
    <m/>
    <n v="34.098700000000001"/>
    <n v="-118.4425"/>
    <n v="0"/>
  </r>
  <r>
    <n v="200615549"/>
    <d v="2020-09-18T00:00:00"/>
    <d v="2020-09-18T00:00:00"/>
    <n v="1400"/>
    <n v="6"/>
    <x v="9"/>
    <n v="639"/>
    <n v="1"/>
    <n v="341"/>
    <s v="THEFT-GRAND ($950.01 &amp; OVER)EXCPT,GUNS,FOWL,LIVESTK,PROD"/>
    <s v="0344 0377 1822 0209"/>
    <n v="34"/>
    <s v="F"/>
    <s v="W"/>
    <n v="406"/>
    <s v="OTHER STORE"/>
    <m/>
    <m/>
    <s v="IC"/>
    <s v="Invest Cont"/>
    <n v="341"/>
    <m/>
    <m/>
    <m/>
    <s v="5100 W  HOLLYWOOD                    BL"/>
    <m/>
    <n v="34.1036"/>
    <n v="-118.3049"/>
    <n v="0"/>
  </r>
  <r>
    <n v="200307347"/>
    <d v="2020-02-24T00:00:00"/>
    <d v="2020-02-23T00:00:00"/>
    <n v="2300"/>
    <n v="3"/>
    <x v="2"/>
    <n v="393"/>
    <n v="1"/>
    <n v="440"/>
    <s v="THEFT PLAIN - PETTY ($950 &amp; UNDER)"/>
    <s v="1202 0344"/>
    <n v="62"/>
    <s v="M"/>
    <s v="B"/>
    <n v="119"/>
    <s v="PORCH, RESIDENTIAL"/>
    <m/>
    <m/>
    <s v="IC"/>
    <s v="Invest Cont"/>
    <n v="440"/>
    <m/>
    <m/>
    <m/>
    <s v="4300    GARTHWAITE                   AV"/>
    <m/>
    <n v="34.005699999999997"/>
    <n v="-118.3278"/>
    <n v="0"/>
  </r>
  <r>
    <n v="200414106"/>
    <d v="2020-10-21T00:00:00"/>
    <d v="2020-10-21T00:00:00"/>
    <n v="1215"/>
    <n v="4"/>
    <x v="4"/>
    <n v="491"/>
    <n v="1"/>
    <n v="442"/>
    <s v="SHOPLIFTING - PETTY THEFT ($950 &amp; UNDER)"/>
    <n v="325"/>
    <n v="0"/>
    <s v="X"/>
    <s v="X"/>
    <n v="404"/>
    <s v="DEPARTMENT STORE"/>
    <m/>
    <m/>
    <s v="IC"/>
    <s v="Invest Cont"/>
    <n v="442"/>
    <m/>
    <m/>
    <m/>
    <s v="2600 E  OLYMPIC                      BL"/>
    <m/>
    <n v="34.025300000000001"/>
    <n v="-118.22239999999999"/>
    <n v="0"/>
  </r>
  <r>
    <n v="200407242"/>
    <d v="2020-03-24T00:00:00"/>
    <d v="2020-03-24T00:00:00"/>
    <n v="1815"/>
    <n v="4"/>
    <x v="4"/>
    <n v="459"/>
    <n v="2"/>
    <n v="662"/>
    <s v="BUNCO, GRAND THEFT"/>
    <s v="0342 0701 0344 1309 1202"/>
    <n v="72"/>
    <s v="F"/>
    <s v="H"/>
    <n v="602"/>
    <s v="BANK"/>
    <m/>
    <m/>
    <s v="IC"/>
    <s v="Invest Cont"/>
    <n v="662"/>
    <m/>
    <m/>
    <m/>
    <s v="700 N  FRESNO                       ST"/>
    <m/>
    <n v="34.044899999999998"/>
    <n v="-118.1943"/>
    <n v="0"/>
  </r>
  <r>
    <n v="200609534"/>
    <d v="2020-04-25T00:00:00"/>
    <d v="2020-04-25T00:00:00"/>
    <n v="1100"/>
    <n v="6"/>
    <x v="9"/>
    <n v="645"/>
    <n v="2"/>
    <n v="745"/>
    <s v="VANDALISM - MISDEAMEANOR ($399 OR UNDER)"/>
    <s v="0329 1300 1822"/>
    <n v="22"/>
    <s v="F"/>
    <s v="H"/>
    <n v="108"/>
    <s v="PARKING LOT"/>
    <m/>
    <m/>
    <s v="IC"/>
    <s v="Invest Cont"/>
    <n v="745"/>
    <m/>
    <m/>
    <m/>
    <s v="7000 W  SUNSET                       BL"/>
    <m/>
    <n v="34.097999999999999"/>
    <n v="-118.3416"/>
    <n v="0"/>
  </r>
  <r>
    <n v="200121404"/>
    <d v="2020-11-22T00:00:00"/>
    <d v="2020-11-22T00:00:00"/>
    <n v="300"/>
    <n v="1"/>
    <x v="1"/>
    <n v="158"/>
    <n v="2"/>
    <n v="626"/>
    <s v="INTIMATE PARTNER - SIMPLE ASSAULT"/>
    <s v="1218 2004 2000 0913 1814 0444"/>
    <n v="28"/>
    <s v="F"/>
    <s v="B"/>
    <n v="502"/>
    <s v="MULTI-UNIT DWELLING (APARTMENT, DUPLEX, ETC)"/>
    <n v="400"/>
    <s v="STRONG-ARM (HANDS, FIST, FEET OR BODILY FORCE)"/>
    <s v="AO"/>
    <s v="Adult Other"/>
    <n v="626"/>
    <m/>
    <m/>
    <m/>
    <s v="800 E  6TH                          ST"/>
    <m/>
    <n v="34.040700000000001"/>
    <n v="-118.2427"/>
    <n v="0"/>
  </r>
  <r>
    <n v="200401162"/>
    <d v="2020-11-01T00:00:00"/>
    <d v="2020-11-01T00:00:00"/>
    <n v="2145"/>
    <n v="4"/>
    <x v="4"/>
    <n v="408"/>
    <n v="2"/>
    <n v="930"/>
    <s v="CRIMINAL THREATS - NO WEAPON DISPLAYED"/>
    <s v="2000 0421 1814 0913 2002"/>
    <n v="23"/>
    <s v="F"/>
    <s v="H"/>
    <n v="501"/>
    <s v="SINGLE FAMILY DWELLING"/>
    <n v="511"/>
    <s v="VERBAL THREAT"/>
    <s v="AO"/>
    <s v="Adult Other"/>
    <n v="930"/>
    <m/>
    <m/>
    <m/>
    <s v="3600 N  LOCKE                        AV"/>
    <m/>
    <n v="34.087400000000002"/>
    <n v="-118.1797"/>
    <n v="0"/>
  </r>
  <r>
    <n v="201306461"/>
    <d v="2020-02-13T00:00:00"/>
    <d v="2020-02-07T00:00:00"/>
    <n v="1400"/>
    <n v="13"/>
    <x v="6"/>
    <n v="1303"/>
    <n v="1"/>
    <n v="330"/>
    <s v="BURGLARY FROM VEHICLE"/>
    <s v="0344 1300 1221 0352"/>
    <n v="23"/>
    <s v="F"/>
    <s v="H"/>
    <n v="707"/>
    <s v="GARAGE/CARPORT"/>
    <m/>
    <m/>
    <s v="IC"/>
    <s v="Invest Cont"/>
    <n v="330"/>
    <m/>
    <m/>
    <m/>
    <s v="1100    MAPLE                        AV"/>
    <m/>
    <n v="34.037100000000002"/>
    <n v="-118.2551"/>
    <n v="0"/>
  </r>
  <r>
    <n v="201306212"/>
    <d v="2020-02-09T00:00:00"/>
    <d v="2020-02-09T00:00:00"/>
    <n v="230"/>
    <n v="13"/>
    <x v="6"/>
    <n v="1317"/>
    <n v="1"/>
    <n v="330"/>
    <s v="BURGLARY FROM VEHICLE"/>
    <s v="0344 1609"/>
    <n v="35"/>
    <s v="M"/>
    <s v="H"/>
    <n v="101"/>
    <s v="STREET"/>
    <n v="500"/>
    <s v="UNKNOWN WEAPON/OTHER WEAPON"/>
    <s v="IC"/>
    <s v="Invest Cont"/>
    <n v="330"/>
    <m/>
    <m/>
    <m/>
    <s v="18TH                         ST"/>
    <s v="HOOPER"/>
    <n v="34.0227"/>
    <n v="-118.2454"/>
    <n v="0"/>
  </r>
  <r>
    <n v="201105429"/>
    <d v="2020-02-02T00:00:00"/>
    <d v="2020-02-02T00:00:00"/>
    <n v="452"/>
    <n v="11"/>
    <x v="7"/>
    <n v="1181"/>
    <n v="2"/>
    <n v="740"/>
    <s v="VANDALISM - FELONY ($400 &amp; OVER, ALL CHURCH VANDALISMS)"/>
    <s v="0329 1609"/>
    <n v="0"/>
    <s v="X"/>
    <s v="X"/>
    <n v="203"/>
    <s v="OTHER BUSINESS"/>
    <m/>
    <m/>
    <s v="IC"/>
    <s v="Invest Cont"/>
    <n v="740"/>
    <m/>
    <m/>
    <m/>
    <s v="2700 W  SUNSET                       BL"/>
    <m/>
    <n v="34.080800000000004"/>
    <n v="-118.2655"/>
    <n v="0"/>
  </r>
  <r>
    <n v="201105658"/>
    <d v="2020-02-07T00:00:00"/>
    <d v="2020-02-07T00:00:00"/>
    <n v="726"/>
    <n v="11"/>
    <x v="7"/>
    <n v="1151"/>
    <n v="1"/>
    <n v="510"/>
    <s v="VEHICLE - STOLEN"/>
    <m/>
    <n v="0"/>
    <m/>
    <m/>
    <n v="301"/>
    <s v="GAS STATION"/>
    <m/>
    <m/>
    <s v="IC"/>
    <s v="Invest Cont"/>
    <n v="510"/>
    <m/>
    <m/>
    <m/>
    <s v="5000 W  SUNSET                       BL"/>
    <m/>
    <n v="34.098100000000002"/>
    <n v="-118.2983"/>
    <n v="0"/>
  </r>
  <r>
    <n v="201308883"/>
    <d v="2020-03-31T00:00:00"/>
    <d v="2020-03-30T00:00:00"/>
    <n v="2200"/>
    <n v="13"/>
    <x v="6"/>
    <n v="1344"/>
    <n v="1"/>
    <n v="510"/>
    <s v="VEHICLE - STOLEN"/>
    <m/>
    <n v="0"/>
    <m/>
    <m/>
    <n v="101"/>
    <s v="STREET"/>
    <m/>
    <m/>
    <s v="IC"/>
    <s v="Invest Cont"/>
    <n v="510"/>
    <m/>
    <m/>
    <m/>
    <s v="400 E  41ST                         ST"/>
    <m/>
    <n v="34.0092"/>
    <n v="-118.2692"/>
    <n v="0"/>
  </r>
  <r>
    <n v="200217566"/>
    <d v="2020-11-18T00:00:00"/>
    <d v="2020-11-17T00:00:00"/>
    <n v="1700"/>
    <n v="2"/>
    <x v="5"/>
    <n v="269"/>
    <n v="1"/>
    <n v="330"/>
    <s v="BURGLARY FROM VEHICLE"/>
    <s v="0344 1307 1609 0352 0345"/>
    <n v="26"/>
    <s v="F"/>
    <s v="B"/>
    <n v="707"/>
    <s v="GARAGE/CARPORT"/>
    <m/>
    <m/>
    <s v="IC"/>
    <s v="Invest Cont"/>
    <n v="330"/>
    <m/>
    <m/>
    <m/>
    <s v="700 S  BIXEL                        ST"/>
    <m/>
    <n v="34.050699999999999"/>
    <n v="-118.26430000000001"/>
    <n v="0"/>
  </r>
  <r>
    <n v="200200869"/>
    <d v="2020-10-04T00:00:00"/>
    <d v="2020-10-04T00:00:00"/>
    <n v="1035"/>
    <n v="2"/>
    <x v="5"/>
    <n v="212"/>
    <n v="1"/>
    <n v="761"/>
    <s v="BRANDISH WEAPON"/>
    <s v="0334 1402 0913 1817"/>
    <n v="51"/>
    <s v="M"/>
    <s v="W"/>
    <n v="101"/>
    <s v="STREET"/>
    <n v="500"/>
    <s v="UNKNOWN WEAPON/OTHER WEAPON"/>
    <s v="AA"/>
    <s v="Adult Arrest"/>
    <n v="761"/>
    <n v="998"/>
    <m/>
    <m/>
    <s v="BEVERLY"/>
    <s v="JUANITA"/>
    <n v="34.076300000000003"/>
    <n v="-118.29"/>
    <n v="1"/>
  </r>
  <r>
    <n v="200507894"/>
    <d v="2020-04-03T00:00:00"/>
    <d v="2020-04-03T00:00:00"/>
    <n v="823"/>
    <n v="5"/>
    <x v="10"/>
    <n v="589"/>
    <n v="2"/>
    <n v="662"/>
    <s v="BUNCO, GRAND THEFT"/>
    <s v="0701 0344"/>
    <n v="51"/>
    <s v="M"/>
    <s v="B"/>
    <n v="501"/>
    <s v="SINGLE FAMILY DWELLING"/>
    <m/>
    <m/>
    <s v="IC"/>
    <s v="Invest Cont"/>
    <n v="662"/>
    <m/>
    <m/>
    <m/>
    <s v="200    QUARTERMASTER                CT"/>
    <m/>
    <n v="33.7226"/>
    <n v="-118.2848"/>
    <n v="0"/>
  </r>
  <r>
    <n v="200811919"/>
    <d v="2020-07-16T00:00:00"/>
    <d v="2020-07-16T00:00:00"/>
    <n v="1120"/>
    <n v="8"/>
    <x v="12"/>
    <n v="881"/>
    <n v="2"/>
    <n v="888"/>
    <s v="TRESPASSING"/>
    <s v="1822 1420 1601 0209"/>
    <n v="36"/>
    <s v="M"/>
    <s v="W"/>
    <n v="501"/>
    <s v="SINGLE FAMILY DWELLING"/>
    <m/>
    <m/>
    <s v="IC"/>
    <s v="Invest Cont"/>
    <n v="888"/>
    <m/>
    <m/>
    <m/>
    <s v="11700    EXPOSITION                   BL"/>
    <m/>
    <n v="34.032200000000003"/>
    <n v="-118.449"/>
    <n v="0"/>
  </r>
  <r>
    <n v="200309464"/>
    <d v="2020-04-04T00:00:00"/>
    <d v="2020-04-01T00:00:00"/>
    <n v="36"/>
    <n v="3"/>
    <x v="2"/>
    <n v="354"/>
    <n v="1"/>
    <n v="230"/>
    <s v="ASSAULT WITH DEADLY WEAPON, AGGRAVATED ASSAULT"/>
    <s v="0342 0421 0444 1822 0400"/>
    <n v="24"/>
    <s v="M"/>
    <s v="B"/>
    <n v="501"/>
    <s v="SINGLE FAMILY DWELLING"/>
    <n v="400"/>
    <s v="STRONG-ARM (HANDS, FIST, FEET OR BODILY FORCE)"/>
    <s v="AO"/>
    <s v="Adult Other"/>
    <n v="230"/>
    <m/>
    <m/>
    <m/>
    <s v="2100 W  37TH                         PL"/>
    <m/>
    <n v="34.020299999999999"/>
    <n v="-118.3177"/>
    <n v="0"/>
  </r>
  <r>
    <n v="200615945"/>
    <d v="2020-09-27T00:00:00"/>
    <d v="2020-09-27T00:00:00"/>
    <n v="650"/>
    <n v="6"/>
    <x v="9"/>
    <n v="667"/>
    <n v="1"/>
    <n v="210"/>
    <s v="ROBBERY"/>
    <s v="0400 0416 0411 0344 0337 1822 1402"/>
    <n v="27"/>
    <s v="M"/>
    <s v="H"/>
    <n v="502"/>
    <s v="MULTI-UNIT DWELLING (APARTMENT, DUPLEX, ETC)"/>
    <n v="205"/>
    <s v="KITCHEN KNIFE"/>
    <s v="AA"/>
    <s v="Adult Arrest"/>
    <n v="210"/>
    <n v="998"/>
    <m/>
    <m/>
    <s v="1100 N  BEACHWOOD                    DR"/>
    <m/>
    <n v="34.090800000000002"/>
    <n v="-118.3212"/>
    <n v="1"/>
  </r>
  <r>
    <n v="200118365"/>
    <d v="2020-09-22T00:00:00"/>
    <d v="2020-09-21T00:00:00"/>
    <n v="1641"/>
    <n v="1"/>
    <x v="1"/>
    <n v="162"/>
    <n v="1"/>
    <n v="330"/>
    <s v="BURGLARY FROM VEHICLE"/>
    <s v="1609 1822 1307 0344 0329 0321"/>
    <n v="33"/>
    <s v="M"/>
    <s v="B"/>
    <n v="108"/>
    <s v="PARKING LOT"/>
    <m/>
    <m/>
    <s v="IC"/>
    <s v="Invest Cont"/>
    <n v="330"/>
    <m/>
    <m/>
    <m/>
    <s v="700 W  7TH                          ST"/>
    <m/>
    <n v="34.048000000000002"/>
    <n v="-118.2577"/>
    <n v="0"/>
  </r>
  <r>
    <n v="200113064"/>
    <d v="2020-06-08T00:00:00"/>
    <d v="2020-06-08T00:00:00"/>
    <n v="106"/>
    <n v="1"/>
    <x v="1"/>
    <n v="162"/>
    <n v="2"/>
    <n v="624"/>
    <s v="BATTERY - SIMPLE ASSAULT"/>
    <s v="0416 2004 1266 1822"/>
    <n v="31"/>
    <s v="M"/>
    <s v="B"/>
    <n v="101"/>
    <s v="STREET"/>
    <n v="400"/>
    <s v="STRONG-ARM (HANDS, FIST, FEET OR BODILY FORCE)"/>
    <s v="AO"/>
    <s v="Adult Other"/>
    <n v="624"/>
    <m/>
    <m/>
    <m/>
    <s v="500 W  7TH                          ST"/>
    <m/>
    <n v="34.046700000000001"/>
    <n v="-118.2556"/>
    <n v="0"/>
  </r>
  <r>
    <n v="200906602"/>
    <d v="2020-02-27T00:00:00"/>
    <d v="2020-02-26T00:00:00"/>
    <n v="2200"/>
    <n v="9"/>
    <x v="3"/>
    <n v="923"/>
    <n v="1"/>
    <n v="310"/>
    <s v="BURGLARY"/>
    <s v="0358 1420 1602 1607 0321 1402 0344"/>
    <n v="0"/>
    <s v="X"/>
    <s v="X"/>
    <n v="202"/>
    <s v="LIQUOR STORE"/>
    <n v="514"/>
    <s v="TIRE IRON"/>
    <s v="IC"/>
    <s v="Invest Cont"/>
    <n v="310"/>
    <n v="998"/>
    <m/>
    <m/>
    <s v="14500    VANOWEN                      ST"/>
    <m/>
    <n v="34.193899999999999"/>
    <n v="-118.4487"/>
    <n v="0"/>
  </r>
  <r>
    <n v="200505447"/>
    <d v="2020-02-04T00:00:00"/>
    <d v="2020-02-04T00:00:00"/>
    <n v="1500"/>
    <n v="5"/>
    <x v="10"/>
    <n v="559"/>
    <n v="1"/>
    <n v="230"/>
    <s v="ASSAULT WITH DEADLY WEAPON, AGGRAVATED ASSAULT"/>
    <s v="1402 0400 0919 0445 1822"/>
    <n v="29"/>
    <s v="M"/>
    <s v="H"/>
    <n v="101"/>
    <s v="STREET"/>
    <n v="201"/>
    <s v="KNIFE WITH BLADE OVER 6 INCHES IN LENGTH"/>
    <s v="AO"/>
    <s v="Adult Other"/>
    <n v="230"/>
    <n v="998"/>
    <m/>
    <m/>
    <s v="900    EARL                         AV"/>
    <m/>
    <n v="33.744599999999998"/>
    <n v="-118.2587"/>
    <n v="0"/>
  </r>
  <r>
    <n v="200116876"/>
    <d v="2020-08-24T00:00:00"/>
    <d v="2020-08-24T00:00:00"/>
    <n v="1845"/>
    <n v="1"/>
    <x v="1"/>
    <n v="119"/>
    <n v="2"/>
    <n v="624"/>
    <s v="BATTERY - SIMPLE ASSAULT"/>
    <s v="0416 0910 1822 1402 1266 2048"/>
    <n v="55"/>
    <s v="M"/>
    <s v="B"/>
    <n v="900"/>
    <s v="MTA - RED LINE - UNION STATION"/>
    <n v="400"/>
    <s v="STRONG-ARM (HANDS, FIST, FEET OR BODILY FORCE)"/>
    <s v="IC"/>
    <s v="Invest Cont"/>
    <n v="624"/>
    <n v="998"/>
    <m/>
    <m/>
    <s v="800 N  ALAMEDA                      ST"/>
    <m/>
    <n v="34.056100000000001"/>
    <n v="-118.2375"/>
    <n v="0"/>
  </r>
  <r>
    <n v="200714602"/>
    <d v="2020-10-06T00:00:00"/>
    <d v="2020-10-03T00:00:00"/>
    <n v="1900"/>
    <n v="7"/>
    <x v="0"/>
    <n v="721"/>
    <n v="1"/>
    <n v="121"/>
    <s v="RAPE, FORCIBLE"/>
    <s v="1402 0500 0515 0913 1814"/>
    <n v="38"/>
    <s v="F"/>
    <s v="W"/>
    <n v="101"/>
    <s v="STREET"/>
    <n v="200"/>
    <s v="KNIFE WITH BLADE 6INCHES OR LESS"/>
    <s v="AO"/>
    <s v="Adult Other"/>
    <n v="121"/>
    <n v="998"/>
    <m/>
    <m/>
    <s v="SAN VICENTE                  BL"/>
    <s v="3RD                          ST"/>
    <n v="34.073500000000003"/>
    <n v="-118.3777"/>
    <n v="0"/>
  </r>
  <r>
    <n v="200212635"/>
    <d v="2020-07-16T00:00:00"/>
    <d v="2020-07-16T00:00:00"/>
    <n v="1500"/>
    <n v="2"/>
    <x v="5"/>
    <n v="289"/>
    <n v="2"/>
    <n v="626"/>
    <s v="INTIMATE PARTNER - SIMPLE ASSAULT"/>
    <s v="0913 2000 1814 0448 0444 0429 1202"/>
    <n v="77"/>
    <s v="F"/>
    <s v="W"/>
    <n v="502"/>
    <s v="MULTI-UNIT DWELLING (APARTMENT, DUPLEX, ETC)"/>
    <n v="400"/>
    <s v="STRONG-ARM (HANDS, FIST, FEET OR BODILY FORCE)"/>
    <s v="IC"/>
    <s v="Invest Cont"/>
    <n v="626"/>
    <m/>
    <m/>
    <m/>
    <s v="1100    VALENCIA                     ST"/>
    <m/>
    <n v="34.046599999999998"/>
    <n v="-118.2735"/>
    <n v="0"/>
  </r>
  <r>
    <n v="201116638"/>
    <d v="2020-12-14T00:00:00"/>
    <d v="2020-12-14T00:00:00"/>
    <n v="1110"/>
    <n v="11"/>
    <x v="7"/>
    <n v="1128"/>
    <n v="2"/>
    <n v="624"/>
    <s v="BATTERY - SIMPLE ASSAULT"/>
    <s v="0400 0444 0913 1810"/>
    <n v="58"/>
    <s v="M"/>
    <s v="W"/>
    <n v="501"/>
    <s v="SINGLE FAMILY DWELLING"/>
    <n v="400"/>
    <s v="STRONG-ARM (HANDS, FIST, FEET OR BODILY FORCE)"/>
    <s v="AA"/>
    <s v="Adult Arrest"/>
    <n v="624"/>
    <m/>
    <m/>
    <m/>
    <s v="6200    SAYLIN                       LN"/>
    <m/>
    <n v="34.122500000000002"/>
    <n v="-118.1827"/>
    <n v="1"/>
  </r>
  <r>
    <n v="200604920"/>
    <d v="2020-01-18T00:00:00"/>
    <d v="2020-01-18T00:00:00"/>
    <n v="800"/>
    <n v="6"/>
    <x v="9"/>
    <n v="625"/>
    <n v="2"/>
    <n v="664"/>
    <s v="BUNCO, PETTY THEFT"/>
    <s v="0800 0344"/>
    <n v="52"/>
    <s v="F"/>
    <s v="W"/>
    <n v="501"/>
    <s v="SINGLE FAMILY DWELLING"/>
    <m/>
    <m/>
    <s v="IC"/>
    <s v="Invest Cont"/>
    <n v="664"/>
    <m/>
    <m/>
    <m/>
    <s v="6900    LOS TILOS                    RD"/>
    <m/>
    <n v="34.110799999999998"/>
    <n v="-118.3398"/>
    <n v="0"/>
  </r>
  <r>
    <n v="201200602"/>
    <d v="2020-03-25T00:00:00"/>
    <d v="2020-03-25T00:00:00"/>
    <n v="1850"/>
    <n v="12"/>
    <x v="8"/>
    <n v="1249"/>
    <n v="2"/>
    <n v="822"/>
    <s v="HUMAN TRAFFICKING - COMMERCIAL SEX ACTS"/>
    <s v="0943 1259 1251 2033 1402"/>
    <n v="16"/>
    <s v="F"/>
    <s v="B"/>
    <n v="101"/>
    <s v="STREET"/>
    <n v="511"/>
    <s v="VERBAL THREAT"/>
    <s v="IC"/>
    <s v="Invest Cont"/>
    <n v="822"/>
    <m/>
    <m/>
    <m/>
    <s v="7000 S  FIGUEROA                     ST"/>
    <m/>
    <n v="33.976300000000002"/>
    <n v="-118.28270000000001"/>
    <n v="0"/>
  </r>
  <r>
    <n v="200711924"/>
    <d v="2020-07-22T00:00:00"/>
    <d v="2020-07-04T00:00:00"/>
    <n v="200"/>
    <n v="7"/>
    <x v="0"/>
    <n v="785"/>
    <n v="1"/>
    <n v="420"/>
    <s v="THEFT FROM MOTOR VEHICLE - PETTY ($950 &amp; UNDER)"/>
    <s v="1300 1606 0344"/>
    <n v="38"/>
    <s v="M"/>
    <s v="H"/>
    <n v="116"/>
    <s v="OTHER/OUTSIDE"/>
    <m/>
    <m/>
    <s v="IC"/>
    <s v="Invest Cont"/>
    <n v="420"/>
    <m/>
    <m/>
    <m/>
    <s v="PALM GROVE                   AV"/>
    <s v="WASHINGTON                   BL"/>
    <n v="34.0398"/>
    <n v="-118.34139999999999"/>
    <n v="0"/>
  </r>
  <r>
    <n v="200105349"/>
    <d v="2020-01-20T00:00:00"/>
    <d v="2020-01-20T00:00:00"/>
    <n v="2045"/>
    <n v="1"/>
    <x v="1"/>
    <n v="154"/>
    <n v="2"/>
    <n v="624"/>
    <s v="BATTERY - SIMPLE ASSAULT"/>
    <s v="0361 0448 0400 0913"/>
    <n v="30"/>
    <s v="M"/>
    <s v="H"/>
    <n v="502"/>
    <s v="MULTI-UNIT DWELLING (APARTMENT, DUPLEX, ETC)"/>
    <n v="400"/>
    <s v="STRONG-ARM (HANDS, FIST, FEET OR BODILY FORCE)"/>
    <s v="AO"/>
    <s v="Adult Other"/>
    <n v="624"/>
    <m/>
    <m/>
    <m/>
    <s v="500 S  MAIN                         ST"/>
    <m/>
    <n v="34.046700000000001"/>
    <n v="-118.24850000000001"/>
    <n v="0"/>
  </r>
  <r>
    <n v="200321740"/>
    <d v="2020-12-14T00:00:00"/>
    <d v="2020-12-14T00:00:00"/>
    <n v="1205"/>
    <n v="3"/>
    <x v="2"/>
    <n v="355"/>
    <n v="1"/>
    <n v="210"/>
    <s v="ROBBERY"/>
    <s v="0344 0416 0446 1309 1822"/>
    <n v="38"/>
    <s v="M"/>
    <s v="H"/>
    <n v="247"/>
    <s v="CAR WASH"/>
    <n v="400"/>
    <s v="STRONG-ARM (HANDS, FIST, FEET OR BODILY FORCE)"/>
    <s v="IC"/>
    <s v="Invest Cont"/>
    <n v="210"/>
    <m/>
    <m/>
    <m/>
    <s v="3400 S  WESTERN                      AV"/>
    <m/>
    <n v="34.021900000000002"/>
    <n v="-118.3133"/>
    <n v="0"/>
  </r>
  <r>
    <n v="201008267"/>
    <d v="2020-04-22T00:00:00"/>
    <d v="2020-04-19T00:00:00"/>
    <n v="2139"/>
    <n v="10"/>
    <x v="11"/>
    <n v="1001"/>
    <n v="1"/>
    <n v="310"/>
    <s v="BURGLARY"/>
    <s v="1420 1607 1822"/>
    <n v="0"/>
    <s v="M"/>
    <s v="W"/>
    <n v="721"/>
    <s v="HIGH SCHOOL"/>
    <m/>
    <m/>
    <s v="IC"/>
    <s v="Invest Cont"/>
    <n v="310"/>
    <m/>
    <m/>
    <m/>
    <s v="8100    VANALDEN                     AV"/>
    <m/>
    <n v="34.217500000000001"/>
    <n v="-118.5492"/>
    <n v="0"/>
  </r>
  <r>
    <n v="200713893"/>
    <d v="2020-09-14T00:00:00"/>
    <d v="2020-09-14T00:00:00"/>
    <n v="2345"/>
    <n v="7"/>
    <x v="0"/>
    <n v="721"/>
    <n v="2"/>
    <n v="625"/>
    <s v="OTHER ASSAULT"/>
    <n v="356"/>
    <n v="51"/>
    <s v="F"/>
    <s v="W"/>
    <n v="502"/>
    <s v="MULTI-UNIT DWELLING (APARTMENT, DUPLEX, ETC)"/>
    <n v="400"/>
    <s v="STRONG-ARM (HANDS, FIST, FEET OR BODILY FORCE)"/>
    <s v="AO"/>
    <s v="Adult Other"/>
    <n v="625"/>
    <m/>
    <m/>
    <m/>
    <s v="300 S  WILLAMAN                     DR"/>
    <m/>
    <n v="34.072800000000001"/>
    <n v="-118.3806"/>
    <n v="0"/>
  </r>
  <r>
    <n v="200904384"/>
    <d v="2020-01-09T00:00:00"/>
    <d v="2020-01-08T00:00:00"/>
    <n v="1200"/>
    <n v="9"/>
    <x v="3"/>
    <n v="926"/>
    <n v="1"/>
    <n v="341"/>
    <s v="THEFT-GRAND ($950.01 &amp; OVER)EXCPT,GUNS,FOWL,LIVESTK,PROD"/>
    <n v="344"/>
    <n v="58"/>
    <s v="F"/>
    <s v="W"/>
    <n v="501"/>
    <s v="SINGLE FAMILY DWELLING"/>
    <m/>
    <m/>
    <s v="IC"/>
    <s v="Invest Cont"/>
    <n v="341"/>
    <m/>
    <m/>
    <m/>
    <s v="6500    MATILIJA                     AV"/>
    <m/>
    <n v="34.188499999999998"/>
    <n v="-118.43340000000001"/>
    <n v="0"/>
  </r>
  <r>
    <n v="201222198"/>
    <d v="2020-10-07T00:00:00"/>
    <d v="2020-09-18T00:00:00"/>
    <n v="1700"/>
    <n v="12"/>
    <x v="8"/>
    <n v="1233"/>
    <n v="2"/>
    <n v="930"/>
    <s v="CRIMINAL THREATS - NO WEAPON DISPLAYED"/>
    <s v="0421 1266"/>
    <n v="29"/>
    <s v="M"/>
    <s v="B"/>
    <n v="727"/>
    <s v="SHOPPING MALL (COMMON AREA)"/>
    <n v="511"/>
    <s v="VERBAL THREAT"/>
    <s v="IC"/>
    <s v="Invest Cont"/>
    <n v="930"/>
    <m/>
    <m/>
    <m/>
    <s v="1900 W  SLAUSON                      AV"/>
    <m/>
    <n v="33.989100000000001"/>
    <n v="-118.3125"/>
    <n v="0"/>
  </r>
  <r>
    <n v="200513444"/>
    <d v="2020-08-27T00:00:00"/>
    <d v="2020-08-26T00:00:00"/>
    <n v="1800"/>
    <n v="5"/>
    <x v="10"/>
    <n v="555"/>
    <n v="1"/>
    <n v="510"/>
    <s v="VEHICLE - STOLEN"/>
    <m/>
    <n v="0"/>
    <m/>
    <m/>
    <n v="101"/>
    <s v="STREET"/>
    <m/>
    <m/>
    <s v="IC"/>
    <s v="Invest Cont"/>
    <n v="510"/>
    <m/>
    <m/>
    <m/>
    <s v="800 W  SUMMERLAND                   AV"/>
    <m/>
    <n v="33.747599999999998"/>
    <n v="-118.29510000000001"/>
    <n v="0"/>
  </r>
  <r>
    <n v="200800709"/>
    <d v="2020-07-02T00:00:00"/>
    <d v="2020-07-02T00:00:00"/>
    <n v="300"/>
    <n v="8"/>
    <x v="12"/>
    <n v="835"/>
    <n v="1"/>
    <n v="310"/>
    <s v="BURGLARY"/>
    <s v="1202 1402 1409 0314 2004 1822 1606"/>
    <n v="72"/>
    <s v="M"/>
    <s v="W"/>
    <n v="502"/>
    <s v="MULTI-UNIT DWELLING (APARTMENT, DUPLEX, ETC)"/>
    <m/>
    <m/>
    <s v="IC"/>
    <s v="Invest Cont"/>
    <n v="310"/>
    <n v="998"/>
    <m/>
    <m/>
    <s v="1700    CAMDEN                       AV"/>
    <m/>
    <n v="34.047800000000002"/>
    <n v="-118.4418"/>
    <n v="0"/>
  </r>
  <r>
    <n v="200215030"/>
    <d v="2020-09-15T00:00:00"/>
    <d v="2020-08-25T00:00:00"/>
    <n v="900"/>
    <n v="2"/>
    <x v="5"/>
    <n v="238"/>
    <n v="1"/>
    <n v="420"/>
    <s v="THEFT FROM MOTOR VEHICLE - PETTY ($950 &amp; UNDER)"/>
    <m/>
    <n v="0"/>
    <m/>
    <m/>
    <n v="707"/>
    <s v="GARAGE/CARPORT"/>
    <m/>
    <m/>
    <s v="IC"/>
    <s v="Invest Cont"/>
    <n v="420"/>
    <m/>
    <m/>
    <m/>
    <s v="200 N  TOLUCA                       ST"/>
    <m/>
    <n v="34.063299999999998"/>
    <n v="-118.25749999999999"/>
    <n v="0"/>
  </r>
  <r>
    <n v="201008125"/>
    <d v="2020-04-17T00:00:00"/>
    <d v="2020-04-17T00:00:00"/>
    <n v="900"/>
    <n v="10"/>
    <x v="11"/>
    <n v="1008"/>
    <n v="1"/>
    <n v="510"/>
    <s v="VEHICLE - STOLEN"/>
    <m/>
    <n v="0"/>
    <m/>
    <m/>
    <n v="101"/>
    <s v="STREET"/>
    <m/>
    <m/>
    <s v="IC"/>
    <s v="Invest Cont"/>
    <n v="510"/>
    <m/>
    <m/>
    <m/>
    <s v="16600    COVELLO                      ST"/>
    <m/>
    <n v="34.207599999999999"/>
    <n v="-118.49460000000001"/>
    <n v="0"/>
  </r>
  <r>
    <n v="200609985"/>
    <d v="2020-05-08T00:00:00"/>
    <d v="2020-05-07T00:00:00"/>
    <n v="1500"/>
    <n v="6"/>
    <x v="9"/>
    <n v="622"/>
    <n v="2"/>
    <n v="662"/>
    <s v="BUNCO, GRAND THEFT"/>
    <s v="1900 1822"/>
    <n v="47"/>
    <s v="F"/>
    <s v="W"/>
    <n v="501"/>
    <s v="SINGLE FAMILY DWELLING"/>
    <m/>
    <m/>
    <s v="IC"/>
    <s v="Invest Cont"/>
    <n v="662"/>
    <m/>
    <m/>
    <m/>
    <s v="1700 N  OGDEN                        DR"/>
    <m/>
    <n v="34.101700000000001"/>
    <n v="-118.35939999999999"/>
    <n v="0"/>
  </r>
  <r>
    <n v="200307062"/>
    <d v="2020-02-20T00:00:00"/>
    <d v="2020-02-19T00:00:00"/>
    <n v="2330"/>
    <n v="3"/>
    <x v="2"/>
    <n v="354"/>
    <n v="1"/>
    <n v="510"/>
    <s v="VEHICLE - STOLEN"/>
    <m/>
    <n v="0"/>
    <m/>
    <m/>
    <n v="101"/>
    <s v="STREET"/>
    <m/>
    <m/>
    <s v="IC"/>
    <s v="Invest Cont"/>
    <n v="510"/>
    <m/>
    <m/>
    <m/>
    <s v="3600    9TH                          AV"/>
    <m/>
    <n v="34.023000000000003"/>
    <n v="-118.3272"/>
    <n v="0"/>
  </r>
  <r>
    <n v="200504679"/>
    <d v="2020-01-16T00:00:00"/>
    <d v="2020-01-16T00:00:00"/>
    <n v="1700"/>
    <n v="5"/>
    <x v="10"/>
    <n v="585"/>
    <n v="2"/>
    <n v="626"/>
    <s v="INTIMATE PARTNER - SIMPLE ASSAULT"/>
    <s v="2002 0913 2003 0446 0416 2000 0401 1814"/>
    <n v="17"/>
    <s v="M"/>
    <s v="W"/>
    <n v="502"/>
    <s v="MULTI-UNIT DWELLING (APARTMENT, DUPLEX, ETC)"/>
    <n v="400"/>
    <s v="STRONG-ARM (HANDS, FIST, FEET OR BODILY FORCE)"/>
    <s v="AA"/>
    <s v="Adult Arrest"/>
    <n v="626"/>
    <m/>
    <m/>
    <m/>
    <s v="900 W  18TH                         ST"/>
    <m/>
    <n v="33.724299999999999"/>
    <n v="-118.2963"/>
    <n v="1"/>
  </r>
  <r>
    <n v="200411975"/>
    <d v="2020-08-21T00:00:00"/>
    <d v="2020-08-21T00:00:00"/>
    <n v="215"/>
    <n v="4"/>
    <x v="4"/>
    <n v="469"/>
    <n v="2"/>
    <n v="237"/>
    <s v="CHILD NEGLECT (SEE 300 W.I.C.)"/>
    <s v="0553 0913 1257"/>
    <n v="3"/>
    <s v="F"/>
    <s v="B"/>
    <n v="501"/>
    <s v="SINGLE FAMILY DWELLING"/>
    <m/>
    <m/>
    <s v="AA"/>
    <s v="Adult Arrest"/>
    <n v="237"/>
    <m/>
    <m/>
    <m/>
    <s v="3RD                          ST"/>
    <s v="INDIANA                      ST"/>
    <n v="34.033200000000001"/>
    <n v="-118.19240000000001"/>
    <n v="1"/>
  </r>
  <r>
    <n v="200504335"/>
    <d v="2020-01-08T00:00:00"/>
    <d v="2020-01-08T00:00:00"/>
    <n v="600"/>
    <n v="5"/>
    <x v="10"/>
    <n v="563"/>
    <n v="1"/>
    <n v="420"/>
    <s v="THEFT FROM MOTOR VEHICLE - PETTY ($950 &amp; UNDER)"/>
    <m/>
    <n v="0"/>
    <m/>
    <m/>
    <n v="101"/>
    <s v="STREET"/>
    <m/>
    <m/>
    <s v="IC"/>
    <s v="Invest Cont"/>
    <n v="420"/>
    <m/>
    <m/>
    <m/>
    <s v="1000 S  GAFFEY                       ST"/>
    <m/>
    <n v="33.735199999999999"/>
    <n v="-118.2923"/>
    <n v="0"/>
  </r>
  <r>
    <n v="200512047"/>
    <d v="2020-07-19T00:00:00"/>
    <d v="2020-07-19T00:00:00"/>
    <n v="1910"/>
    <n v="5"/>
    <x v="10"/>
    <n v="558"/>
    <n v="2"/>
    <n v="740"/>
    <s v="VANDALISM - FELONY ($400 &amp; OVER, ALL CHURCH VANDALISMS)"/>
    <s v="0329 1300 1202"/>
    <n v="31"/>
    <s v="M"/>
    <s v="H"/>
    <n v="122"/>
    <s v="VEHICLE, PASSENGER/TRUCK"/>
    <m/>
    <m/>
    <s v="IC"/>
    <s v="Invest Cont"/>
    <n v="740"/>
    <m/>
    <m/>
    <m/>
    <s v="300 N  CENTRE                       ST"/>
    <m/>
    <n v="33.745100000000001"/>
    <n v="-118.2835"/>
    <n v="0"/>
  </r>
  <r>
    <n v="200615103"/>
    <d v="2020-09-08T00:00:00"/>
    <d v="2020-09-08T00:00:00"/>
    <n v="125"/>
    <n v="6"/>
    <x v="9"/>
    <n v="635"/>
    <n v="2"/>
    <n v="946"/>
    <s v="OTHER MISCELLANEOUS CRIME"/>
    <s v="1300 1822"/>
    <n v="0"/>
    <s v="X"/>
    <s v="X"/>
    <n v="101"/>
    <s v="STREET"/>
    <m/>
    <m/>
    <s v="IC"/>
    <s v="Invest Cont"/>
    <n v="946"/>
    <m/>
    <m/>
    <m/>
    <s v="6500    BELLA VISTA                  WY"/>
    <m/>
    <n v="34.107399999999998"/>
    <n v="-118.3314"/>
    <n v="0"/>
  </r>
  <r>
    <n v="200210672"/>
    <d v="2020-05-27T00:00:00"/>
    <d v="2020-05-27T00:00:00"/>
    <n v="700"/>
    <n v="2"/>
    <x v="5"/>
    <n v="219"/>
    <n v="1"/>
    <n v="230"/>
    <s v="ASSAULT WITH DEADLY WEAPON, AGGRAVATED ASSAULT"/>
    <s v="1820 0444 0408 0448 0400 0334 1309 0913"/>
    <n v="18"/>
    <s v="F"/>
    <s v="H"/>
    <n v="505"/>
    <s v="MOTEL"/>
    <n v="212"/>
    <s v="BOTTLE"/>
    <s v="AO"/>
    <s v="Adult Other"/>
    <n v="230"/>
    <m/>
    <m/>
    <m/>
    <s v="1100 W  SUNSET                       BL"/>
    <m/>
    <n v="34.0657"/>
    <n v="-118.24939999999999"/>
    <n v="0"/>
  </r>
  <r>
    <n v="200414172"/>
    <d v="2020-10-22T00:00:00"/>
    <d v="2020-10-22T00:00:00"/>
    <n v="2200"/>
    <n v="4"/>
    <x v="4"/>
    <n v="448"/>
    <n v="2"/>
    <n v="624"/>
    <s v="BATTERY - SIMPLE ASSAULT"/>
    <s v="1218 0400 0417 1822"/>
    <n v="21"/>
    <s v="M"/>
    <s v="W"/>
    <n v="109"/>
    <s v="PARK/PLAYGROUND"/>
    <n v="400"/>
    <s v="STRONG-ARM (HANDS, FIST, FEET OR BODILY FORCE)"/>
    <s v="IC"/>
    <s v="Invest Cont"/>
    <n v="624"/>
    <m/>
    <m/>
    <m/>
    <s v="SOTO                         ST"/>
    <s v="LANCASTER"/>
    <n v="34.059199999999997"/>
    <n v="-118.2"/>
    <n v="0"/>
  </r>
  <r>
    <n v="200612549"/>
    <d v="2020-07-13T00:00:00"/>
    <d v="2020-07-13T00:00:00"/>
    <n v="1420"/>
    <n v="6"/>
    <x v="9"/>
    <n v="669"/>
    <n v="1"/>
    <n v="440"/>
    <s v="THEFT PLAIN - PETTY ($950 &amp; UNDER)"/>
    <s v="0344 1822"/>
    <n v="0"/>
    <s v="X"/>
    <s v="X"/>
    <n v="202"/>
    <s v="LIQUOR STORE"/>
    <m/>
    <m/>
    <s v="IC"/>
    <s v="Invest Cont"/>
    <n v="440"/>
    <m/>
    <m/>
    <m/>
    <s v="5300    SANTA MONICA                 BL"/>
    <m/>
    <n v="0"/>
    <n v="0"/>
    <n v="0"/>
  </r>
  <r>
    <n v="200112610"/>
    <d v="2020-06-01T00:00:00"/>
    <d v="2020-05-29T00:00:00"/>
    <n v="1400"/>
    <n v="1"/>
    <x v="1"/>
    <n v="162"/>
    <n v="1"/>
    <n v="310"/>
    <s v="BURGLARY"/>
    <s v="1402 0344 0329 0321 1609 1822 1414"/>
    <n v="23"/>
    <s v="M"/>
    <s v="H"/>
    <n v="403"/>
    <s v="DRUG STORE"/>
    <m/>
    <m/>
    <s v="IC"/>
    <s v="Invest Cont"/>
    <n v="310"/>
    <n v="998"/>
    <m/>
    <m/>
    <s v="800 S  GRAND                        AV"/>
    <m/>
    <n v="34.045900000000003"/>
    <n v="-118.25790000000001"/>
    <n v="0"/>
  </r>
  <r>
    <n v="200605967"/>
    <d v="2020-02-10T00:00:00"/>
    <d v="2020-02-10T00:00:00"/>
    <n v="2330"/>
    <n v="6"/>
    <x v="9"/>
    <n v="648"/>
    <n v="2"/>
    <n v="624"/>
    <s v="BATTERY - SIMPLE ASSAULT"/>
    <s v="2004 0400 0416 0429 1822 1218"/>
    <n v="21"/>
    <s v="F"/>
    <s v="B"/>
    <n v="101"/>
    <s v="STREET"/>
    <n v="400"/>
    <s v="STRONG-ARM (HANDS, FIST, FEET OR BODILY FORCE)"/>
    <s v="IC"/>
    <s v="Invest Cont"/>
    <n v="624"/>
    <m/>
    <m/>
    <m/>
    <s v="HAROLD"/>
    <s v="SAINT ANDREWS"/>
    <n v="34.099299999999999"/>
    <n v="-118.31140000000001"/>
    <n v="0"/>
  </r>
  <r>
    <n v="200117504"/>
    <d v="2020-09-06T00:00:00"/>
    <d v="2020-09-05T00:00:00"/>
    <n v="1915"/>
    <n v="1"/>
    <x v="1"/>
    <n v="174"/>
    <n v="2"/>
    <n v="745"/>
    <s v="VANDALISM - MISDEAMEANOR ($399 OR UNDER)"/>
    <s v="0329 0913"/>
    <n v="55"/>
    <s v="M"/>
    <s v="H"/>
    <n v="502"/>
    <s v="MULTI-UNIT DWELLING (APARTMENT, DUPLEX, ETC)"/>
    <m/>
    <m/>
    <s v="IC"/>
    <s v="Invest Cont"/>
    <n v="745"/>
    <m/>
    <m/>
    <m/>
    <s v="700 S  MAIN                         ST"/>
    <m/>
    <n v="34.043700000000001"/>
    <n v="-118.2518"/>
    <n v="0"/>
  </r>
  <r>
    <n v="201015726"/>
    <d v="2020-12-04T00:00:00"/>
    <d v="2020-12-04T00:00:00"/>
    <n v="1900"/>
    <n v="10"/>
    <x v="11"/>
    <n v="1025"/>
    <n v="1"/>
    <n v="510"/>
    <s v="VEHICLE - STOLEN"/>
    <m/>
    <n v="0"/>
    <m/>
    <m/>
    <n v="101"/>
    <s v="STREET"/>
    <m/>
    <m/>
    <s v="IC"/>
    <s v="Invest Cont"/>
    <n v="510"/>
    <m/>
    <m/>
    <m/>
    <s v="VANOWEN                      ST"/>
    <s v="CANBY                        AV"/>
    <n v="34.193800000000003"/>
    <n v="-118.5347"/>
    <n v="0"/>
  </r>
  <r>
    <n v="201309731"/>
    <d v="2020-04-22T00:00:00"/>
    <d v="2020-04-21T00:00:00"/>
    <n v="1800"/>
    <n v="13"/>
    <x v="6"/>
    <n v="1345"/>
    <n v="1"/>
    <n v="510"/>
    <s v="VEHICLE - STOLEN"/>
    <m/>
    <n v="0"/>
    <m/>
    <m/>
    <n v="101"/>
    <s v="STREET"/>
    <m/>
    <m/>
    <s v="IC"/>
    <s v="Invest Cont"/>
    <n v="510"/>
    <m/>
    <m/>
    <m/>
    <s v="1300 E  33RD                         ST"/>
    <m/>
    <n v="34.013300000000001"/>
    <n v="-118.2522"/>
    <n v="0"/>
  </r>
  <r>
    <n v="201007696"/>
    <d v="2020-03-30T00:00:00"/>
    <d v="2020-03-29T00:00:00"/>
    <n v="2030"/>
    <n v="10"/>
    <x v="11"/>
    <n v="1015"/>
    <n v="1"/>
    <n v="330"/>
    <s v="BURGLARY FROM VEHICLE"/>
    <s v="0377 0344 1300 1822 1609"/>
    <n v="20"/>
    <s v="M"/>
    <s v="H"/>
    <n v="108"/>
    <s v="PARKING LOT"/>
    <m/>
    <m/>
    <s v="IC"/>
    <s v="Invest Cont"/>
    <n v="330"/>
    <m/>
    <m/>
    <m/>
    <s v="7200    RESEDA                       BL"/>
    <m/>
    <n v="34.201099999999997"/>
    <n v="-118.536"/>
    <n v="0"/>
  </r>
  <r>
    <n v="200315711"/>
    <d v="2020-08-13T00:00:00"/>
    <d v="2020-08-13T00:00:00"/>
    <n v="1710"/>
    <n v="3"/>
    <x v="2"/>
    <n v="357"/>
    <n v="1"/>
    <n v="210"/>
    <s v="ROBBERY"/>
    <s v="1309 0344 0213 1822 0342 0346 0355"/>
    <n v="19"/>
    <s v="X"/>
    <s v="X"/>
    <n v="102"/>
    <s v="SIDEWALK"/>
    <n v="113"/>
    <s v="SIMULATED GUN"/>
    <s v="IC"/>
    <s v="Invest Cont"/>
    <n v="210"/>
    <m/>
    <m/>
    <m/>
    <s v="1100 W  37TH                         ST"/>
    <m/>
    <n v="34.021000000000001"/>
    <n v="-118.2921"/>
    <n v="0"/>
  </r>
  <r>
    <n v="200308863"/>
    <d v="2020-03-20T00:00:00"/>
    <d v="2020-03-07T00:00:00"/>
    <n v="1235"/>
    <n v="3"/>
    <x v="2"/>
    <n v="353"/>
    <n v="1"/>
    <n v="440"/>
    <s v="THEFT PLAIN - PETTY ($950 &amp; UNDER)"/>
    <s v="0344 0910 2032 2050"/>
    <n v="40"/>
    <s v="M"/>
    <s v="W"/>
    <n v="948"/>
    <s v="MTA - EXPO LINE - FARMDALE"/>
    <m/>
    <m/>
    <s v="IC"/>
    <s v="Invest Cont"/>
    <n v="440"/>
    <m/>
    <m/>
    <m/>
    <s v="4400    EXPOSITION                   BL"/>
    <m/>
    <n v="34.023699999999998"/>
    <n v="-118.3442"/>
    <n v="0"/>
  </r>
  <r>
    <n v="201112617"/>
    <d v="2020-08-18T00:00:00"/>
    <d v="2020-08-17T00:00:00"/>
    <n v="1035"/>
    <n v="11"/>
    <x v="7"/>
    <n v="1101"/>
    <n v="1"/>
    <n v="440"/>
    <s v="THEFT PLAIN - PETTY ($950 &amp; UNDER)"/>
    <n v="344"/>
    <n v="46"/>
    <s v="F"/>
    <s v="W"/>
    <n v="109"/>
    <s v="PARK/PLAYGROUND"/>
    <m/>
    <m/>
    <s v="IC"/>
    <s v="Invest Cont"/>
    <n v="440"/>
    <m/>
    <m/>
    <m/>
    <s v="2800 W  OBSERVATORY                  RD"/>
    <m/>
    <n v="34.119199999999999"/>
    <n v="-118.3004"/>
    <n v="0"/>
  </r>
  <r>
    <n v="200709884"/>
    <d v="2020-06-01T00:00:00"/>
    <d v="2020-06-01T00:00:00"/>
    <n v="1030"/>
    <n v="7"/>
    <x v="0"/>
    <n v="711"/>
    <n v="1"/>
    <n v="510"/>
    <s v="VEHICLE - STOLEN"/>
    <m/>
    <n v="0"/>
    <m/>
    <m/>
    <n v="707"/>
    <s v="GARAGE/CARPORT"/>
    <m/>
    <m/>
    <s v="IC"/>
    <s v="Invest Cont"/>
    <n v="510"/>
    <m/>
    <m/>
    <m/>
    <s v="8400    OAKWOOD                      AV"/>
    <m/>
    <n v="34.078200000000002"/>
    <n v="-118.3732"/>
    <n v="0"/>
  </r>
  <r>
    <n v="201113787"/>
    <d v="2020-09-20T00:00:00"/>
    <d v="2020-09-19T00:00:00"/>
    <n v="2200"/>
    <n v="11"/>
    <x v="7"/>
    <n v="1143"/>
    <n v="1"/>
    <n v="420"/>
    <s v="THEFT FROM MOTOR VEHICLE - PETTY ($950 &amp; UNDER)"/>
    <s v="1608 0344"/>
    <n v="51"/>
    <s v="M"/>
    <s v="W"/>
    <n v="101"/>
    <s v="STREET"/>
    <m/>
    <m/>
    <s v="IC"/>
    <s v="Invest Cont"/>
    <n v="420"/>
    <m/>
    <m/>
    <m/>
    <s v="2900    ST GEORGE                    ST"/>
    <m/>
    <n v="34.1053"/>
    <n v="-118.27849999999999"/>
    <n v="0"/>
  </r>
  <r>
    <n v="200517312"/>
    <d v="2020-12-02T00:00:00"/>
    <d v="2020-12-02T00:00:00"/>
    <n v="1"/>
    <n v="5"/>
    <x v="10"/>
    <n v="567"/>
    <n v="2"/>
    <n v="946"/>
    <s v="OTHER MISCELLANEOUS CRIME"/>
    <n v="1309"/>
    <n v="0"/>
    <s v="M"/>
    <s v="O"/>
    <n v="101"/>
    <s v="STREET"/>
    <m/>
    <m/>
    <s v="IC"/>
    <s v="Invest Cont"/>
    <n v="946"/>
    <m/>
    <m/>
    <m/>
    <s v="MESA                         ST"/>
    <s v="17TH                         ST"/>
    <n v="33.7288"/>
    <n v="-118.28579999999999"/>
    <n v="0"/>
  </r>
  <r>
    <n v="200409574"/>
    <d v="2020-06-06T00:00:00"/>
    <d v="2020-05-30T00:00:00"/>
    <n v="1500"/>
    <n v="4"/>
    <x v="4"/>
    <n v="468"/>
    <n v="2"/>
    <n v="662"/>
    <s v="BUNCO, GRAND THEFT"/>
    <s v="0344 0701 1309"/>
    <n v="49"/>
    <s v="M"/>
    <s v="H"/>
    <n v="101"/>
    <s v="STREET"/>
    <m/>
    <m/>
    <s v="IC"/>
    <s v="Invest Cont"/>
    <n v="662"/>
    <m/>
    <m/>
    <m/>
    <s v="3300 E  2ND                          ST"/>
    <m/>
    <n v="34.0364"/>
    <n v="-118.19759999999999"/>
    <n v="0"/>
  </r>
  <r>
    <n v="200510755"/>
    <d v="2020-06-18T00:00:00"/>
    <d v="2020-06-18T00:00:00"/>
    <n v="1200"/>
    <n v="5"/>
    <x v="10"/>
    <n v="555"/>
    <n v="1"/>
    <n v="420"/>
    <s v="THEFT FROM MOTOR VEHICLE - PETTY ($950 &amp; UNDER)"/>
    <m/>
    <n v="0"/>
    <m/>
    <m/>
    <n v="104"/>
    <s v="DRIVEWAY"/>
    <m/>
    <m/>
    <s v="IC"/>
    <s v="Invest Cont"/>
    <n v="420"/>
    <m/>
    <m/>
    <m/>
    <s v="700 W  OLIVER                       ST"/>
    <m/>
    <n v="33.7468"/>
    <n v="-118.29349999999999"/>
    <n v="0"/>
  </r>
  <r>
    <n v="200704225"/>
    <d v="2020-01-06T00:00:00"/>
    <d v="2020-01-06T00:00:00"/>
    <n v="1000"/>
    <n v="7"/>
    <x v="0"/>
    <n v="713"/>
    <n v="2"/>
    <n v="354"/>
    <s v="THEFT OF IDENTITY"/>
    <s v="1822 0929"/>
    <n v="57"/>
    <s v="M"/>
    <s v="W"/>
    <n v="502"/>
    <s v="MULTI-UNIT DWELLING (APARTMENT, DUPLEX, ETC)"/>
    <m/>
    <m/>
    <s v="IC"/>
    <s v="Invest Cont"/>
    <n v="354"/>
    <m/>
    <m/>
    <m/>
    <s v="400 N  SIERRA BONITA                AV"/>
    <m/>
    <n v="34.078299999999999"/>
    <n v="-118.35429999999999"/>
    <n v="0"/>
  </r>
  <r>
    <n v="201110837"/>
    <d v="2020-06-25T00:00:00"/>
    <d v="2020-06-15T00:00:00"/>
    <n v="1510"/>
    <n v="11"/>
    <x v="7"/>
    <n v="1152"/>
    <n v="1"/>
    <n v="331"/>
    <s v="THEFT FROM MOTOR VEHICLE - GRAND ($950.01 AND OVER)"/>
    <s v="0344 0385"/>
    <n v="28"/>
    <s v="F"/>
    <s v="W"/>
    <n v="101"/>
    <s v="STREET"/>
    <m/>
    <m/>
    <s v="AO"/>
    <s v="Adult Other"/>
    <n v="331"/>
    <m/>
    <m/>
    <m/>
    <s v="N  HOOVER                       ST"/>
    <s v="SUNSET                       DR"/>
    <n v="34.098199999999999"/>
    <n v="-118.2841"/>
    <n v="0"/>
  </r>
  <r>
    <n v="201226960"/>
    <d v="2020-12-23T00:00:00"/>
    <d v="2020-12-22T00:00:00"/>
    <n v="1630"/>
    <n v="12"/>
    <x v="8"/>
    <n v="1239"/>
    <n v="2"/>
    <n v="626"/>
    <s v="INTIMATE PARTNER - SIMPLE ASSAULT"/>
    <s v="0913 0400 0416 1814 2000 1309 1310"/>
    <n v="17"/>
    <s v="F"/>
    <s v="B"/>
    <n v="122"/>
    <s v="VEHICLE, PASSENGER/TRUCK"/>
    <n v="400"/>
    <s v="STRONG-ARM (HANDS, FIST, FEET OR BODILY FORCE)"/>
    <s v="IC"/>
    <s v="Invest Cont"/>
    <n v="626"/>
    <m/>
    <m/>
    <m/>
    <s v="SLAUSON                      AV"/>
    <s v="VERMONT                      AV"/>
    <n v="33.989100000000001"/>
    <n v="-118.2915"/>
    <n v="0"/>
  </r>
  <r>
    <n v="200513690"/>
    <d v="2020-09-03T00:00:00"/>
    <d v="2020-09-02T00:00:00"/>
    <n v="1830"/>
    <n v="5"/>
    <x v="10"/>
    <n v="515"/>
    <n v="1"/>
    <n v="510"/>
    <s v="VEHICLE - STOLEN"/>
    <m/>
    <n v="0"/>
    <m/>
    <m/>
    <n v="101"/>
    <s v="STREET"/>
    <m/>
    <m/>
    <s v="IC"/>
    <s v="Invest Cont"/>
    <n v="510"/>
    <m/>
    <m/>
    <m/>
    <s v="1700 N  NEPTUNE                      AV"/>
    <m/>
    <n v="33.797199999999997"/>
    <n v="-118.2702"/>
    <n v="0"/>
  </r>
  <r>
    <n v="200305472"/>
    <d v="2020-01-25T00:00:00"/>
    <d v="2020-01-25T00:00:00"/>
    <n v="1600"/>
    <n v="3"/>
    <x v="2"/>
    <n v="337"/>
    <n v="1"/>
    <n v="330"/>
    <s v="BURGLARY FROM VEHICLE"/>
    <n v="344"/>
    <n v="67"/>
    <s v="M"/>
    <s v="H"/>
    <n v="101"/>
    <s v="STREET"/>
    <m/>
    <m/>
    <s v="IC"/>
    <s v="Invest Cont"/>
    <n v="330"/>
    <m/>
    <m/>
    <m/>
    <s v="3100    KENWOOD                      AV"/>
    <m/>
    <n v="34.026400000000002"/>
    <n v="-118.2991"/>
    <n v="0"/>
  </r>
  <r>
    <n v="200122295"/>
    <d v="2020-12-12T00:00:00"/>
    <d v="2020-12-12T00:00:00"/>
    <n v="1530"/>
    <n v="1"/>
    <x v="1"/>
    <n v="148"/>
    <n v="1"/>
    <n v="230"/>
    <s v="ASSAULT WITH DEADLY WEAPON, AGGRAVATED ASSAULT"/>
    <s v="1218 1822 1309 1313 0446 0416 0445 1268"/>
    <n v="24"/>
    <s v="M"/>
    <s v="W"/>
    <n v="101"/>
    <s v="STREET"/>
    <n v="312"/>
    <s v="PIPE/METAL PIPE"/>
    <s v="IC"/>
    <s v="Invest Cont"/>
    <n v="230"/>
    <m/>
    <m/>
    <m/>
    <s v="5TH"/>
    <s v="CROCKER"/>
    <n v="34.043500000000002"/>
    <n v="-118.2427"/>
    <n v="0"/>
  </r>
  <r>
    <n v="200807152"/>
    <d v="2020-03-10T00:00:00"/>
    <d v="2020-03-06T00:00:00"/>
    <n v="2000"/>
    <n v="8"/>
    <x v="12"/>
    <n v="899"/>
    <n v="1"/>
    <n v="510"/>
    <s v="VEHICLE - STOLEN"/>
    <m/>
    <n v="0"/>
    <m/>
    <m/>
    <n v="101"/>
    <s v="STREET"/>
    <m/>
    <m/>
    <s v="AO"/>
    <s v="Adult Other"/>
    <n v="510"/>
    <m/>
    <m/>
    <m/>
    <s v="VENICE                       BL"/>
    <s v="CATTARAUGUS                  AV"/>
    <n v="34.032699999999998"/>
    <n v="-118.3822"/>
    <n v="0"/>
  </r>
  <r>
    <n v="200914042"/>
    <d v="2020-08-27T00:00:00"/>
    <d v="2020-08-27T00:00:00"/>
    <n v="415"/>
    <n v="9"/>
    <x v="3"/>
    <n v="914"/>
    <n v="1"/>
    <n v="510"/>
    <s v="VEHICLE - STOLEN"/>
    <m/>
    <n v="0"/>
    <m/>
    <m/>
    <n v="101"/>
    <s v="STREET"/>
    <m/>
    <m/>
    <s v="IC"/>
    <s v="Invest Cont"/>
    <n v="510"/>
    <m/>
    <m/>
    <m/>
    <s v="BASSETT                      ST"/>
    <s v="SEPULVEDA                    BL"/>
    <n v="34.195700000000002"/>
    <n v="-118.4662"/>
    <n v="0"/>
  </r>
  <r>
    <n v="200816887"/>
    <d v="2020-11-25T00:00:00"/>
    <d v="2020-11-25T00:00:00"/>
    <n v="1430"/>
    <n v="8"/>
    <x v="12"/>
    <n v="898"/>
    <n v="2"/>
    <n v="930"/>
    <s v="CRIMINAL THREATS - NO WEAPON DISPLAYED"/>
    <n v="421"/>
    <n v="52"/>
    <s v="M"/>
    <s v="B"/>
    <n v="502"/>
    <s v="MULTI-UNIT DWELLING (APARTMENT, DUPLEX, ETC)"/>
    <n v="511"/>
    <s v="VERBAL THREAT"/>
    <s v="AO"/>
    <s v="Adult Other"/>
    <n v="930"/>
    <m/>
    <m/>
    <m/>
    <s v="3000 S  ROBERTSON                    BL"/>
    <m/>
    <n v="34.032800000000002"/>
    <n v="-118.39"/>
    <n v="0"/>
  </r>
  <r>
    <n v="200310539"/>
    <d v="2020-04-27T00:00:00"/>
    <d v="2020-04-27T00:00:00"/>
    <n v="1245"/>
    <n v="3"/>
    <x v="2"/>
    <n v="332"/>
    <n v="2"/>
    <n v="901"/>
    <s v="VIOLATION OF RESTRAINING ORDER"/>
    <s v="0913 1309 1814 2000 2038"/>
    <n v="35"/>
    <s v="F"/>
    <s v="H"/>
    <n v="101"/>
    <s v="STREET"/>
    <m/>
    <m/>
    <s v="AO"/>
    <s v="Adult Other"/>
    <n v="901"/>
    <m/>
    <m/>
    <m/>
    <s v="4100 W  JEFFERSON                    BL"/>
    <m/>
    <n v="34.025599999999997"/>
    <n v="-118.3417"/>
    <n v="0"/>
  </r>
  <r>
    <n v="200912201"/>
    <d v="2020-07-10T00:00:00"/>
    <d v="2020-07-01T00:00:00"/>
    <n v="1800"/>
    <n v="9"/>
    <x v="3"/>
    <n v="971"/>
    <n v="1"/>
    <n v="310"/>
    <s v="BURGLARY"/>
    <s v="1607 0344 0358"/>
    <n v="0"/>
    <s v="X"/>
    <s v="X"/>
    <n v="203"/>
    <s v="OTHER BUSINESS"/>
    <n v="500"/>
    <s v="UNKNOWN WEAPON/OTHER WEAPON"/>
    <s v="IC"/>
    <s v="Invest Cont"/>
    <n v="310"/>
    <m/>
    <m/>
    <m/>
    <s v="15200 W  VENTURA                      BL"/>
    <m/>
    <n v="34.156399999999998"/>
    <n v="-118.46299999999999"/>
    <n v="0"/>
  </r>
  <r>
    <n v="201215541"/>
    <d v="2020-06-28T00:00:00"/>
    <d v="2020-06-28T00:00:00"/>
    <n v="600"/>
    <n v="12"/>
    <x v="8"/>
    <n v="1241"/>
    <n v="2"/>
    <n v="745"/>
    <s v="VANDALISM - MISDEAMEANOR ($399 OR UNDER)"/>
    <s v="0329 0913"/>
    <n v="39"/>
    <s v="F"/>
    <s v="W"/>
    <n v="501"/>
    <s v="SINGLE FAMILY DWELLING"/>
    <m/>
    <m/>
    <s v="IC"/>
    <s v="Invest Cont"/>
    <n v="745"/>
    <m/>
    <m/>
    <m/>
    <s v="6000    BRYNHURST                    AV"/>
    <m/>
    <n v="33.982900000000001"/>
    <n v="-118.3338"/>
    <n v="0"/>
  </r>
  <r>
    <n v="200310444"/>
    <d v="2020-04-25T00:00:00"/>
    <d v="2020-04-25T00:00:00"/>
    <n v="1550"/>
    <n v="3"/>
    <x v="2"/>
    <n v="357"/>
    <n v="1"/>
    <n v="440"/>
    <s v="THEFT PLAIN - PETTY ($950 &amp; UNDER)"/>
    <s v="1822 0344 1251 0394"/>
    <n v="28"/>
    <s v="M"/>
    <s v="I"/>
    <n v="502"/>
    <s v="MULTI-UNIT DWELLING (APARTMENT, DUPLEX, ETC)"/>
    <m/>
    <m/>
    <s v="IC"/>
    <s v="Invest Cont"/>
    <n v="440"/>
    <m/>
    <m/>
    <m/>
    <s v="1100 W  37TH                         PL"/>
    <m/>
    <n v="34.020000000000003"/>
    <n v="-118.2915"/>
    <n v="0"/>
  </r>
  <r>
    <n v="201009303"/>
    <d v="2020-05-23T00:00:00"/>
    <d v="2020-05-22T00:00:00"/>
    <n v="2100"/>
    <n v="10"/>
    <x v="11"/>
    <n v="1078"/>
    <n v="1"/>
    <n v="330"/>
    <s v="BURGLARY FROM VEHICLE"/>
    <s v="1822 1300 0344 0377"/>
    <n v="25"/>
    <s v="F"/>
    <s v="H"/>
    <n v="101"/>
    <s v="STREET"/>
    <m/>
    <m/>
    <s v="IC"/>
    <s v="Invest Cont"/>
    <n v="330"/>
    <m/>
    <m/>
    <m/>
    <s v="5100    RUBIO                        AV"/>
    <m/>
    <n v="34.1633"/>
    <n v="-118.4945"/>
    <n v="0"/>
  </r>
  <r>
    <n v="201224046"/>
    <d v="2020-11-07T00:00:00"/>
    <d v="2020-11-06T00:00:00"/>
    <n v="2345"/>
    <n v="12"/>
    <x v="8"/>
    <n v="1256"/>
    <n v="1"/>
    <n v="210"/>
    <s v="ROBBERY"/>
    <s v="1310 0302 0355 0344 1822 0216 0209 0329 1100 0450"/>
    <n v="22"/>
    <s v="M"/>
    <s v="H"/>
    <n v="101"/>
    <s v="STREET"/>
    <n v="102"/>
    <s v="HAND GUN"/>
    <s v="IC"/>
    <s v="Invest Cont"/>
    <n v="210"/>
    <m/>
    <m/>
    <m/>
    <s v="76TH                         ST"/>
    <s v="GRAND                        AV"/>
    <n v="33.970799999999997"/>
    <n v="-118.2803"/>
    <n v="0"/>
  </r>
  <r>
    <n v="200805892"/>
    <d v="2020-02-11T00:00:00"/>
    <d v="2020-02-11T00:00:00"/>
    <n v="555"/>
    <n v="8"/>
    <x v="12"/>
    <n v="829"/>
    <n v="2"/>
    <n v="740"/>
    <s v="VANDALISM - FELONY ($400 &amp; OVER, ALL CHURCH VANDALISMS)"/>
    <s v="0329 2004"/>
    <n v="0"/>
    <s v="X"/>
    <s v="X"/>
    <n v="210"/>
    <s v="RESTAURANT/FAST FOOD"/>
    <m/>
    <m/>
    <s v="IC"/>
    <s v="Invest Cont"/>
    <n v="740"/>
    <m/>
    <m/>
    <m/>
    <s v="10400    SANTA MONICA                 BL"/>
    <m/>
    <n v="34.058100000000003"/>
    <n v="-118.42359999999999"/>
    <n v="0"/>
  </r>
  <r>
    <n v="200818037"/>
    <d v="2020-12-30T00:00:00"/>
    <d v="2020-12-19T00:00:00"/>
    <n v="1430"/>
    <n v="8"/>
    <x v="12"/>
    <n v="806"/>
    <n v="1"/>
    <n v="440"/>
    <s v="THEFT PLAIN - PETTY ($950 &amp; UNDER)"/>
    <s v="1822 0394 0344 1309 1420"/>
    <n v="19"/>
    <s v="F"/>
    <s v="W"/>
    <n v="104"/>
    <s v="DRIVEWAY"/>
    <m/>
    <m/>
    <s v="IC"/>
    <s v="Invest Cont"/>
    <n v="440"/>
    <m/>
    <m/>
    <m/>
    <s v="900    STRADELLA                    RD"/>
    <m/>
    <n v="34.085700000000003"/>
    <n v="-118.4517"/>
    <n v="0"/>
  </r>
  <r>
    <n v="201309065"/>
    <d v="2020-04-05T00:00:00"/>
    <d v="2020-04-05T00:00:00"/>
    <n v="1030"/>
    <n v="13"/>
    <x v="6"/>
    <n v="1361"/>
    <n v="1"/>
    <n v="510"/>
    <s v="VEHICLE - STOLEN"/>
    <m/>
    <n v="0"/>
    <m/>
    <m/>
    <n v="101"/>
    <s v="STREET"/>
    <m/>
    <m/>
    <s v="IC"/>
    <s v="Invest Cont"/>
    <n v="510"/>
    <m/>
    <m/>
    <m/>
    <s v="BROADWAY"/>
    <s v="47TH                         PL"/>
    <n v="34.0002"/>
    <n v="-118.2783"/>
    <n v="0"/>
  </r>
  <r>
    <n v="200616487"/>
    <d v="2020-10-09T00:00:00"/>
    <d v="2020-10-06T00:00:00"/>
    <n v="1900"/>
    <n v="6"/>
    <x v="9"/>
    <n v="622"/>
    <n v="1"/>
    <n v="341"/>
    <s v="THEFT-GRAND ($950.01 &amp; OVER)EXCPT,GUNS,FOWL,LIVESTK,PROD"/>
    <s v="0344 2032"/>
    <n v="42"/>
    <s v="M"/>
    <s v="W"/>
    <n v="502"/>
    <s v="MULTI-UNIT DWELLING (APARTMENT, DUPLEX, ETC)"/>
    <m/>
    <m/>
    <s v="IC"/>
    <s v="Invest Cont"/>
    <n v="341"/>
    <n v="480"/>
    <m/>
    <m/>
    <s v="7700 W  HOLLYWOOD                    BL"/>
    <m/>
    <n v="34.114600000000003"/>
    <n v="-118.36069999999999"/>
    <n v="0"/>
  </r>
  <r>
    <n v="200311056"/>
    <d v="2020-05-09T00:00:00"/>
    <d v="2020-05-09T00:00:00"/>
    <n v="10"/>
    <n v="3"/>
    <x v="2"/>
    <n v="357"/>
    <n v="1"/>
    <n v="236"/>
    <s v="INTIMATE PARTNER - AGGRAVATED ASSAULT"/>
    <s v="2000 1813 0444 0408 0448 1243 0913"/>
    <n v="27"/>
    <s v="F"/>
    <s v="H"/>
    <n v="102"/>
    <s v="SIDEWALK"/>
    <n v="400"/>
    <s v="STRONG-ARM (HANDS, FIST, FEET OR BODILY FORCE)"/>
    <s v="IC"/>
    <s v="Invest Cont"/>
    <n v="236"/>
    <m/>
    <m/>
    <m/>
    <s v="1200 W  JEFFERSON                    BL"/>
    <m/>
    <n v="34.025500000000001"/>
    <n v="-118.2915"/>
    <n v="0"/>
  </r>
  <r>
    <n v="200505837"/>
    <d v="2020-02-05T00:00:00"/>
    <d v="2020-02-02T00:00:00"/>
    <n v="1940"/>
    <n v="5"/>
    <x v="10"/>
    <n v="522"/>
    <n v="1"/>
    <n v="230"/>
    <s v="ASSAULT WITH DEADLY WEAPON, AGGRAVATED ASSAULT"/>
    <s v="1822 1300 1309 1310"/>
    <n v="44"/>
    <s v="M"/>
    <s v="B"/>
    <n v="101"/>
    <s v="STREET"/>
    <n v="102"/>
    <s v="HAND GUN"/>
    <s v="IC"/>
    <s v="Invest Cont"/>
    <n v="230"/>
    <m/>
    <m/>
    <m/>
    <s v="G                            ST"/>
    <s v="WILMINGTON                   BL"/>
    <n v="33.777900000000002"/>
    <n v="-118.274"/>
    <n v="0"/>
  </r>
  <r>
    <n v="200606622"/>
    <d v="2020-02-21T00:00:00"/>
    <d v="2020-02-21T00:00:00"/>
    <n v="215"/>
    <n v="6"/>
    <x v="9"/>
    <n v="666"/>
    <n v="2"/>
    <n v="624"/>
    <s v="BATTERY - SIMPLE ASSAULT"/>
    <s v="0400 0416 1218 2004 2060 0913"/>
    <n v="27"/>
    <s v="M"/>
    <s v="W"/>
    <n v="102"/>
    <s v="SIDEWALK"/>
    <n v="500"/>
    <s v="UNKNOWN WEAPON/OTHER WEAPON"/>
    <s v="IC"/>
    <s v="Invest Cont"/>
    <n v="624"/>
    <m/>
    <m/>
    <m/>
    <s v="DE LONGPRE"/>
    <s v="IVAR"/>
    <n v="34.096200000000003"/>
    <n v="-118.3288"/>
    <n v="0"/>
  </r>
  <r>
    <n v="200707083"/>
    <d v="2020-03-07T00:00:00"/>
    <d v="2020-03-07T00:00:00"/>
    <n v="840"/>
    <n v="7"/>
    <x v="0"/>
    <n v="779"/>
    <n v="1"/>
    <n v="310"/>
    <s v="BURGLARY"/>
    <s v="2004 0344"/>
    <n v="56"/>
    <s v="M"/>
    <s v="H"/>
    <n v="501"/>
    <s v="SINGLE FAMILY DWELLING"/>
    <m/>
    <m/>
    <s v="AO"/>
    <s v="Adult Other"/>
    <n v="310"/>
    <m/>
    <m/>
    <m/>
    <s v="3500 W  17TH                         ST"/>
    <m/>
    <n v="34.041800000000002"/>
    <n v="-118.32250000000001"/>
    <n v="0"/>
  </r>
  <r>
    <n v="200407723"/>
    <d v="2020-04-10T00:00:00"/>
    <d v="2020-04-09T00:00:00"/>
    <n v="1700"/>
    <n v="4"/>
    <x v="4"/>
    <n v="489"/>
    <n v="1"/>
    <n v="420"/>
    <s v="THEFT FROM MOTOR VEHICLE - PETTY ($950 &amp; UNDER)"/>
    <m/>
    <n v="0"/>
    <m/>
    <m/>
    <n v="101"/>
    <s v="STREET"/>
    <m/>
    <m/>
    <s v="IC"/>
    <s v="Invest Cont"/>
    <n v="420"/>
    <m/>
    <m/>
    <m/>
    <s v="2800    THE MALL"/>
    <m/>
    <n v="34.024799999999999"/>
    <n v="-118.2158"/>
    <n v="0"/>
  </r>
  <r>
    <n v="201014050"/>
    <d v="2020-10-14T00:00:00"/>
    <d v="2020-10-11T00:00:00"/>
    <n v="1810"/>
    <n v="10"/>
    <x v="11"/>
    <n v="1021"/>
    <n v="2"/>
    <n v="354"/>
    <s v="THEFT OF IDENTITY"/>
    <s v="1822 0929"/>
    <n v="22"/>
    <s v="M"/>
    <s v="B"/>
    <n v="602"/>
    <s v="BANK"/>
    <m/>
    <m/>
    <s v="IC"/>
    <s v="Invest Cont"/>
    <n v="354"/>
    <m/>
    <m/>
    <m/>
    <s v="19500    KITTRIDGE                    ST"/>
    <m/>
    <n v="34.190899999999999"/>
    <n v="-118.5579"/>
    <n v="0"/>
  </r>
  <r>
    <n v="200210693"/>
    <d v="2020-05-28T00:00:00"/>
    <d v="2020-05-28T00:00:00"/>
    <n v="220"/>
    <n v="2"/>
    <x v="5"/>
    <n v="233"/>
    <n v="2"/>
    <n v="626"/>
    <s v="INTIMATE PARTNER - SIMPLE ASSAULT"/>
    <s v="0913 2000 0444 0417 0429 1813 0400"/>
    <n v="26"/>
    <s v="F"/>
    <s v="H"/>
    <n v="502"/>
    <s v="MULTI-UNIT DWELLING (APARTMENT, DUPLEX, ETC)"/>
    <n v="400"/>
    <s v="STRONG-ARM (HANDS, FIST, FEET OR BODILY FORCE)"/>
    <s v="IC"/>
    <s v="Invest Cont"/>
    <n v="626"/>
    <m/>
    <m/>
    <m/>
    <s v="200 S  RAMPART                      BL"/>
    <m/>
    <n v="34.0685"/>
    <n v="-118.2775"/>
    <n v="0"/>
  </r>
  <r>
    <n v="201215692"/>
    <d v="2020-07-01T00:00:00"/>
    <d v="2020-07-01T00:00:00"/>
    <n v="1205"/>
    <n v="12"/>
    <x v="8"/>
    <n v="1265"/>
    <n v="1"/>
    <n v="420"/>
    <s v="THEFT FROM MOTOR VEHICLE - PETTY ($950 &amp; UNDER)"/>
    <m/>
    <n v="0"/>
    <m/>
    <m/>
    <n v="101"/>
    <s v="STREET"/>
    <m/>
    <m/>
    <s v="IC"/>
    <s v="Invest Cont"/>
    <n v="420"/>
    <m/>
    <m/>
    <m/>
    <s v="VERMONT                      ST"/>
    <s v="81ST                         ST"/>
    <n v="33.965499999999999"/>
    <n v="-118.29179999999999"/>
    <n v="0"/>
  </r>
  <r>
    <n v="200813205"/>
    <d v="2020-08-21T00:00:00"/>
    <d v="2020-08-21T00:00:00"/>
    <n v="1700"/>
    <n v="8"/>
    <x v="12"/>
    <n v="839"/>
    <n v="1"/>
    <n v="320"/>
    <s v="BURGLARY, ATTEMPTED"/>
    <s v="1607 1822"/>
    <n v="0"/>
    <s v="X"/>
    <s v="X"/>
    <n v="702"/>
    <s v="OFFICE BUILDING/OFFICE"/>
    <n v="500"/>
    <s v="UNKNOWN WEAPON/OTHER WEAPON"/>
    <s v="AA"/>
    <s v="Adult Arrest"/>
    <n v="320"/>
    <m/>
    <m/>
    <m/>
    <s v="1800    CENTURY PARK"/>
    <m/>
    <n v="34.058900000000001"/>
    <n v="-118.4211"/>
    <n v="1"/>
  </r>
  <r>
    <n v="201116605"/>
    <d v="2020-12-13T00:00:00"/>
    <d v="2020-12-13T00:00:00"/>
    <n v="1600"/>
    <n v="11"/>
    <x v="7"/>
    <n v="1113"/>
    <n v="1"/>
    <n v="440"/>
    <s v="THEFT PLAIN - PETTY ($950 &amp; UNDER)"/>
    <n v="344"/>
    <n v="51"/>
    <s v="M"/>
    <s v="O"/>
    <n v="406"/>
    <s v="OTHER STORE"/>
    <m/>
    <m/>
    <s v="IC"/>
    <s v="Invest Cont"/>
    <n v="440"/>
    <m/>
    <m/>
    <m/>
    <s v="2700    COLORADO                     BL"/>
    <m/>
    <n v="34.142499999999998"/>
    <n v="-118.2239"/>
    <n v="0"/>
  </r>
  <r>
    <n v="200409623"/>
    <d v="2020-06-09T00:00:00"/>
    <d v="2020-06-08T00:00:00"/>
    <n v="2310"/>
    <n v="4"/>
    <x v="4"/>
    <n v="443"/>
    <n v="1"/>
    <n v="510"/>
    <s v="VEHICLE - STOLEN"/>
    <m/>
    <n v="0"/>
    <m/>
    <m/>
    <n v="101"/>
    <s v="STREET"/>
    <m/>
    <m/>
    <s v="IC"/>
    <s v="Invest Cont"/>
    <n v="510"/>
    <m/>
    <m/>
    <m/>
    <s v="BRITTANIA"/>
    <s v="MARENGO"/>
    <n v="34.057499999999997"/>
    <n v="-118.20780000000001"/>
    <n v="0"/>
  </r>
  <r>
    <n v="200100708"/>
    <d v="2020-03-23T00:00:00"/>
    <d v="2020-03-23T00:00:00"/>
    <n v="1530"/>
    <n v="1"/>
    <x v="1"/>
    <n v="111"/>
    <n v="2"/>
    <n v="624"/>
    <s v="BATTERY - SIMPLE ASSAULT"/>
    <s v="1420 0416 1822"/>
    <n v="36"/>
    <s v="F"/>
    <s v="H"/>
    <n v="210"/>
    <s v="RESTAURANT/FAST FOOD"/>
    <n v="400"/>
    <s v="STRONG-ARM (HANDS, FIST, FEET OR BODILY FORCE)"/>
    <s v="IC"/>
    <s v="Invest Cont"/>
    <n v="624"/>
    <m/>
    <m/>
    <m/>
    <s v="700 W  CESAR E CHAVEZ               AV"/>
    <m/>
    <n v="34.060600000000001"/>
    <n v="-118.2439"/>
    <n v="0"/>
  </r>
  <r>
    <n v="200916743"/>
    <d v="2020-11-02T00:00:00"/>
    <d v="2020-11-01T00:00:00"/>
    <n v="1645"/>
    <n v="9"/>
    <x v="3"/>
    <n v="964"/>
    <n v="1"/>
    <n v="330"/>
    <s v="BURGLARY FROM VEHICLE"/>
    <s v="0344 1300"/>
    <n v="47"/>
    <s v="F"/>
    <s v="W"/>
    <n v="108"/>
    <s v="PARKING LOT"/>
    <m/>
    <m/>
    <s v="AO"/>
    <s v="Adult Other"/>
    <n v="330"/>
    <m/>
    <m/>
    <m/>
    <s v="14000    RIVERSIDE                    DR"/>
    <m/>
    <n v="34.157600000000002"/>
    <n v="-118.4389"/>
    <n v="0"/>
  </r>
  <r>
    <n v="200618126"/>
    <d v="2020-11-17T00:00:00"/>
    <d v="2020-11-15T00:00:00"/>
    <n v="1900"/>
    <n v="6"/>
    <x v="9"/>
    <n v="638"/>
    <n v="2"/>
    <n v="946"/>
    <s v="OTHER MISCELLANEOUS CRIME"/>
    <s v="0329 0358 1300 1822"/>
    <n v="47"/>
    <s v="M"/>
    <s v="W"/>
    <n v="108"/>
    <s v="PARKING LOT"/>
    <n v="500"/>
    <s v="UNKNOWN WEAPON/OTHER WEAPON"/>
    <s v="IC"/>
    <s v="Invest Cont"/>
    <n v="946"/>
    <m/>
    <m/>
    <m/>
    <s v="1800 N  WILTON                       PL"/>
    <m/>
    <n v="34.103999999999999"/>
    <n v="-118.3137"/>
    <n v="0"/>
  </r>
  <r>
    <n v="200814506"/>
    <d v="2020-09-24T00:00:00"/>
    <d v="2020-03-04T00:00:00"/>
    <n v="800"/>
    <n v="8"/>
    <x v="12"/>
    <n v="852"/>
    <n v="2"/>
    <n v="354"/>
    <s v="THEFT OF IDENTITY"/>
    <s v="1822 0100 0923"/>
    <n v="65"/>
    <s v="F"/>
    <s v="W"/>
    <n v="502"/>
    <s v="MULTI-UNIT DWELLING (APARTMENT, DUPLEX, ETC)"/>
    <m/>
    <m/>
    <s v="IC"/>
    <s v="Invest Cont"/>
    <n v="354"/>
    <m/>
    <m/>
    <m/>
    <s v="1700 S  BARRINGTON                   AV"/>
    <m/>
    <n v="34.040999999999997"/>
    <n v="-118.45359999999999"/>
    <n v="0"/>
  </r>
  <r>
    <n v="201111399"/>
    <d v="2020-07-13T00:00:00"/>
    <d v="2020-07-13T00:00:00"/>
    <n v="830"/>
    <n v="11"/>
    <x v="7"/>
    <n v="1162"/>
    <n v="2"/>
    <n v="740"/>
    <s v="VANDALISM - FELONY ($400 &amp; OVER, ALL CHURCH VANDALISMS)"/>
    <s v="0329 1822 2004"/>
    <n v="38"/>
    <s v="M"/>
    <s v="W"/>
    <n v="101"/>
    <s v="STREET"/>
    <n v="306"/>
    <s v="ROCK/THROWN OBJECT"/>
    <s v="IC"/>
    <s v="Invest Cont"/>
    <n v="740"/>
    <m/>
    <m/>
    <m/>
    <s v="1100 N  HOOVER                       ST"/>
    <m/>
    <n v="34.091200000000001"/>
    <n v="-118.28440000000001"/>
    <n v="0"/>
  </r>
  <r>
    <n v="200615940"/>
    <d v="2020-09-27T00:00:00"/>
    <d v="2020-09-26T00:00:00"/>
    <n v="2200"/>
    <n v="6"/>
    <x v="9"/>
    <n v="638"/>
    <n v="1"/>
    <n v="510"/>
    <s v="VEHICLE - STOLEN"/>
    <m/>
    <n v="0"/>
    <m/>
    <m/>
    <n v="101"/>
    <s v="STREET"/>
    <m/>
    <m/>
    <s v="IC"/>
    <s v="Invest Cont"/>
    <n v="510"/>
    <m/>
    <m/>
    <m/>
    <s v="5500 W  HOLLYWOOD                    BL"/>
    <m/>
    <n v="34.1038"/>
    <n v="-118.3151"/>
    <n v="0"/>
  </r>
  <r>
    <n v="200408502"/>
    <d v="2020-05-04T00:00:00"/>
    <d v="2020-05-03T00:00:00"/>
    <n v="1730"/>
    <n v="4"/>
    <x v="4"/>
    <n v="473"/>
    <n v="1"/>
    <n v="310"/>
    <s v="BURGLARY"/>
    <s v="0342 0344 1606 0913 1822 1402"/>
    <n v="26"/>
    <s v="F"/>
    <s v="A"/>
    <n v="707"/>
    <s v="GARAGE/CARPORT"/>
    <m/>
    <m/>
    <s v="AA"/>
    <s v="Adult Arrest"/>
    <n v="310"/>
    <n v="998"/>
    <m/>
    <m/>
    <s v="600 S  BREED                        ST"/>
    <m/>
    <n v="34.0381"/>
    <n v="-118.215"/>
    <n v="1"/>
  </r>
  <r>
    <n v="200811444"/>
    <d v="2020-07-04T00:00:00"/>
    <d v="2020-07-03T00:00:00"/>
    <n v="1000"/>
    <n v="8"/>
    <x v="12"/>
    <n v="889"/>
    <n v="2"/>
    <n v="930"/>
    <s v="CRIMINAL THREATS - NO WEAPON DISPLAYED"/>
    <s v="0421 0554"/>
    <n v="24"/>
    <s v="M"/>
    <s v="H"/>
    <n v="502"/>
    <s v="MULTI-UNIT DWELLING (APARTMENT, DUPLEX, ETC)"/>
    <n v="511"/>
    <s v="VERBAL THREAT"/>
    <s v="AO"/>
    <s v="Adult Other"/>
    <n v="930"/>
    <m/>
    <m/>
    <m/>
    <s v="2000 S  GARTH                        AV"/>
    <m/>
    <n v="34.038899999999998"/>
    <n v="-118.3796"/>
    <n v="0"/>
  </r>
  <r>
    <n v="200804538"/>
    <d v="2020-01-13T00:00:00"/>
    <d v="2020-01-11T00:00:00"/>
    <n v="800"/>
    <n v="8"/>
    <x v="12"/>
    <n v="807"/>
    <n v="1"/>
    <n v="341"/>
    <s v="THEFT-GRAND ($950.01 &amp; OVER)EXCPT,GUNS,FOWL,LIVESTK,PROD"/>
    <s v="1822 0344 2037"/>
    <n v="27"/>
    <s v="M"/>
    <s v="O"/>
    <n v="501"/>
    <s v="SINGLE FAMILY DWELLING"/>
    <m/>
    <m/>
    <s v="IC"/>
    <s v="Invest Cont"/>
    <n v="341"/>
    <m/>
    <m/>
    <m/>
    <s v="2200    BEVERLY GLEN                 PL"/>
    <m/>
    <n v="34.109499999999997"/>
    <n v="-118.4469"/>
    <n v="0"/>
  </r>
  <r>
    <n v="200618062"/>
    <d v="2020-11-15T00:00:00"/>
    <d v="2020-11-15T00:00:00"/>
    <n v="1720"/>
    <n v="6"/>
    <x v="9"/>
    <n v="656"/>
    <n v="1"/>
    <n v="250"/>
    <s v="SHOTS FIRED AT MOVING VEHICLE, TRAIN OR AIRCRAFT"/>
    <s v="0450 0400 1300 1309 1310 1822 0399"/>
    <n v="29"/>
    <s v="M"/>
    <s v="W"/>
    <n v="101"/>
    <s v="STREET"/>
    <n v="102"/>
    <s v="HAND GUN"/>
    <s v="AO"/>
    <s v="Adult Other"/>
    <n v="250"/>
    <m/>
    <m/>
    <m/>
    <s v="SANTA MONICA"/>
    <s v="CAHUENGA"/>
    <n v="34.090699999999998"/>
    <n v="-118.3289"/>
    <n v="0"/>
  </r>
  <r>
    <n v="200811281"/>
    <d v="2020-06-29T00:00:00"/>
    <d v="2020-06-29T00:00:00"/>
    <n v="2200"/>
    <n v="8"/>
    <x v="12"/>
    <n v="812"/>
    <n v="2"/>
    <n v="740"/>
    <s v="VANDALISM - FELONY ($400 &amp; OVER, ALL CHURCH VANDALISMS)"/>
    <s v="1307 0329 0561"/>
    <n v="81"/>
    <s v="M"/>
    <s v="O"/>
    <n v="501"/>
    <s v="SINGLE FAMILY DWELLING"/>
    <m/>
    <m/>
    <s v="AO"/>
    <s v="Adult Other"/>
    <n v="740"/>
    <m/>
    <m/>
    <m/>
    <s v="200    HOMEWOOD                     RD"/>
    <m/>
    <n v="34.061100000000003"/>
    <n v="-118.48090000000001"/>
    <n v="0"/>
  </r>
  <r>
    <n v="201008518"/>
    <d v="2020-04-29T00:00:00"/>
    <d v="2020-04-28T00:00:00"/>
    <n v="2340"/>
    <n v="10"/>
    <x v="11"/>
    <n v="1065"/>
    <n v="1"/>
    <n v="761"/>
    <s v="BRANDISH WEAPON"/>
    <s v="0312 0359 1822 0334"/>
    <n v="35"/>
    <s v="M"/>
    <s v="O"/>
    <n v="108"/>
    <s v="PARKING LOT"/>
    <n v="102"/>
    <s v="HAND GUN"/>
    <s v="IC"/>
    <s v="Invest Cont"/>
    <n v="761"/>
    <m/>
    <m/>
    <m/>
    <s v="VENTURA                      BL"/>
    <s v="ZELZAH"/>
    <n v="34.163899999999998"/>
    <n v="-118.5228"/>
    <n v="0"/>
  </r>
  <r>
    <n v="200320074"/>
    <d v="2020-11-08T00:00:00"/>
    <d v="2020-11-06T00:00:00"/>
    <n v="2241"/>
    <n v="3"/>
    <x v="2"/>
    <n v="332"/>
    <n v="2"/>
    <n v="930"/>
    <s v="CRIMINAL THREATS - NO WEAPON DISPLAYED"/>
    <s v="0913 0422 0421"/>
    <n v="39"/>
    <s v="F"/>
    <s v="H"/>
    <n v="502"/>
    <s v="MULTI-UNIT DWELLING (APARTMENT, DUPLEX, ETC)"/>
    <n v="511"/>
    <s v="VERBAL THREAT"/>
    <s v="IC"/>
    <s v="Invest Cont"/>
    <n v="930"/>
    <m/>
    <m/>
    <m/>
    <s v="2600    WEST                         BL"/>
    <m/>
    <n v="34.031999999999996"/>
    <n v="-118.3417"/>
    <n v="0"/>
  </r>
  <r>
    <n v="201106023"/>
    <d v="2020-02-14T00:00:00"/>
    <d v="2020-02-14T00:00:00"/>
    <n v="1400"/>
    <n v="11"/>
    <x v="7"/>
    <n v="1149"/>
    <n v="2"/>
    <n v="740"/>
    <s v="VANDALISM - FELONY ($400 &amp; OVER, ALL CHURCH VANDALISMS)"/>
    <n v="329"/>
    <n v="43"/>
    <s v="F"/>
    <s v="H"/>
    <n v="101"/>
    <s v="STREET"/>
    <m/>
    <m/>
    <s v="IC"/>
    <s v="Invest Cont"/>
    <n v="740"/>
    <m/>
    <m/>
    <m/>
    <s v="MEDIA"/>
    <s v="AVENUE 56"/>
    <n v="34.106699999999996"/>
    <n v="-118.1934"/>
    <n v="0"/>
  </r>
  <r>
    <n v="201005853"/>
    <d v="2020-02-12T00:00:00"/>
    <d v="2020-01-29T00:00:00"/>
    <n v="1500"/>
    <n v="10"/>
    <x v="11"/>
    <n v="1027"/>
    <n v="1"/>
    <n v="420"/>
    <s v="THEFT FROM MOTOR VEHICLE - PETTY ($950 &amp; UNDER)"/>
    <m/>
    <n v="0"/>
    <m/>
    <m/>
    <n v="108"/>
    <s v="PARKING LOT"/>
    <m/>
    <m/>
    <s v="IC"/>
    <s v="Invest Cont"/>
    <n v="420"/>
    <m/>
    <m/>
    <m/>
    <s v="17600    VANOWEN                      ST"/>
    <m/>
    <n v="34.197499999999998"/>
    <n v="-118.5099"/>
    <n v="0"/>
  </r>
  <r>
    <n v="200510375"/>
    <d v="2020-06-08T00:00:00"/>
    <d v="2020-06-08T00:00:00"/>
    <n v="745"/>
    <n v="5"/>
    <x v="10"/>
    <n v="585"/>
    <n v="2"/>
    <n v="745"/>
    <s v="VANDALISM - MISDEAMEANOR ($399 OR UNDER)"/>
    <n v="329"/>
    <n v="39"/>
    <s v="M"/>
    <s v="W"/>
    <n v="501"/>
    <s v="SINGLE FAMILY DWELLING"/>
    <m/>
    <m/>
    <s v="IC"/>
    <s v="Invest Cont"/>
    <n v="745"/>
    <m/>
    <m/>
    <m/>
    <s v="1100 W  25TH                         ST"/>
    <m/>
    <n v="33.721600000000002"/>
    <n v="-118.30119999999999"/>
    <n v="0"/>
  </r>
  <r>
    <n v="200704819"/>
    <d v="2020-01-17T00:00:00"/>
    <d v="2020-01-17T00:00:00"/>
    <n v="2008"/>
    <n v="7"/>
    <x v="0"/>
    <n v="763"/>
    <n v="2"/>
    <n v="624"/>
    <s v="BATTERY - SIMPLE ASSAULT"/>
    <s v="0416 0444"/>
    <n v="59"/>
    <s v="M"/>
    <s v="B"/>
    <n v="101"/>
    <s v="STREET"/>
    <n v="400"/>
    <s v="STRONG-ARM (HANDS, FIST, FEET OR BODILY FORCE)"/>
    <s v="IC"/>
    <s v="Invest Cont"/>
    <n v="624"/>
    <m/>
    <m/>
    <m/>
    <s v="1500 S  ORANGE GROVE                 AV"/>
    <m/>
    <n v="34.049500000000002"/>
    <n v="-118.366"/>
    <n v="0"/>
  </r>
  <r>
    <n v="201217794"/>
    <d v="2020-08-03T00:00:00"/>
    <d v="2020-08-02T00:00:00"/>
    <n v="2000"/>
    <n v="12"/>
    <x v="8"/>
    <n v="1265"/>
    <n v="2"/>
    <n v="627"/>
    <s v="CHILD ABUSE (PHYSICAL) - SIMPLE ASSAULT"/>
    <s v="0913 1258 0553 2002 0444"/>
    <n v="6"/>
    <s v="M"/>
    <s v="B"/>
    <n v="101"/>
    <s v="STREET"/>
    <n v="400"/>
    <s v="STRONG-ARM (HANDS, FIST, FEET OR BODILY FORCE)"/>
    <s v="AO"/>
    <s v="Adult Other"/>
    <n v="627"/>
    <m/>
    <m/>
    <m/>
    <s v="MANCHESTER                   AV"/>
    <s v="NORMANDIE                    AV"/>
    <n v="33.96"/>
    <n v="-118.30029999999999"/>
    <n v="0"/>
  </r>
  <r>
    <n v="200714140"/>
    <d v="2020-09-21T00:00:00"/>
    <d v="2020-09-21T00:00:00"/>
    <n v="2000"/>
    <n v="7"/>
    <x v="0"/>
    <n v="758"/>
    <n v="1"/>
    <n v="230"/>
    <s v="ASSAULT WITH DEADLY WEAPON, AGGRAVATED ASSAULT"/>
    <s v="0445 0334 0431 0305 0913"/>
    <n v="28"/>
    <s v="F"/>
    <s v="A"/>
    <n v="501"/>
    <s v="SINGLE FAMILY DWELLING"/>
    <n v="200"/>
    <s v="KNIFE WITH BLADE 6INCHES OR LESS"/>
    <s v="IC"/>
    <s v="Invest Cont"/>
    <n v="230"/>
    <m/>
    <m/>
    <m/>
    <s v="1200    CRENSHAW                     BL"/>
    <m/>
    <n v="34.051900000000003"/>
    <n v="-118.3306"/>
    <n v="0"/>
  </r>
  <r>
    <n v="201008607"/>
    <d v="2020-05-02T00:00:00"/>
    <d v="2020-02-02T00:00:00"/>
    <n v="2145"/>
    <n v="10"/>
    <x v="11"/>
    <n v="1027"/>
    <n v="2"/>
    <n v="237"/>
    <s v="CHILD NEGLECT (SEE 300 W.I.C.)"/>
    <s v="1816 0602 0906 0552 0913 1309"/>
    <n v="0"/>
    <s v="F"/>
    <s v="H"/>
    <n v="101"/>
    <s v="STREET"/>
    <m/>
    <m/>
    <s v="AO"/>
    <s v="Adult Other"/>
    <n v="237"/>
    <m/>
    <m/>
    <m/>
    <s v="17100    GAULT                        ST"/>
    <m/>
    <n v="34.199399999999997"/>
    <n v="-118.5055"/>
    <n v="0"/>
  </r>
  <r>
    <n v="200912084"/>
    <d v="2020-07-07T00:00:00"/>
    <d v="2020-07-04T00:00:00"/>
    <n v="1320"/>
    <n v="9"/>
    <x v="3"/>
    <n v="914"/>
    <n v="2"/>
    <n v="624"/>
    <s v="BATTERY - SIMPLE ASSAULT"/>
    <s v="0305 0400"/>
    <n v="37"/>
    <s v="F"/>
    <s v="O"/>
    <n v="203"/>
    <s v="OTHER BUSINESS"/>
    <n v="400"/>
    <s v="STRONG-ARM (HANDS, FIST, FEET OR BODILY FORCE)"/>
    <s v="AO"/>
    <s v="Adult Other"/>
    <n v="624"/>
    <m/>
    <m/>
    <m/>
    <s v="14600    SHERMAN                      WY"/>
    <m/>
    <n v="34.2012"/>
    <n v="-118.45140000000001"/>
    <n v="0"/>
  </r>
  <r>
    <n v="200904753"/>
    <d v="2020-01-17T00:00:00"/>
    <d v="2020-01-16T00:00:00"/>
    <n v="2240"/>
    <n v="9"/>
    <x v="3"/>
    <n v="969"/>
    <n v="1"/>
    <n v="330"/>
    <s v="BURGLARY FROM VEHICLE"/>
    <s v="0344 1302 1307"/>
    <n v="26"/>
    <s v="M"/>
    <s v="O"/>
    <n v="123"/>
    <s v="PARKING UNDERGROUND/BUILDING"/>
    <n v="500"/>
    <s v="UNKNOWN WEAPON/OTHER WEAPON"/>
    <s v="IC"/>
    <s v="Invest Cont"/>
    <n v="330"/>
    <m/>
    <m/>
    <m/>
    <s v="12900    RIVERSIDE                    DR"/>
    <m/>
    <n v="34.157600000000002"/>
    <n v="-118.41379999999999"/>
    <n v="0"/>
  </r>
  <r>
    <n v="200905488"/>
    <d v="2020-02-04T00:00:00"/>
    <d v="2020-02-03T00:00:00"/>
    <n v="1800"/>
    <n v="9"/>
    <x v="3"/>
    <n v="998"/>
    <n v="2"/>
    <n v="740"/>
    <s v="VANDALISM - FELONY ($400 &amp; OVER, ALL CHURCH VANDALISMS)"/>
    <n v="329"/>
    <n v="57"/>
    <s v="M"/>
    <s v="W"/>
    <n v="501"/>
    <s v="SINGLE FAMILY DWELLING"/>
    <m/>
    <m/>
    <s v="AA"/>
    <s v="Adult Arrest"/>
    <n v="740"/>
    <m/>
    <m/>
    <m/>
    <s v="4100    LONGRIDGE                    AV"/>
    <m/>
    <n v="34.143599999999999"/>
    <n v="-118.4212"/>
    <n v="1"/>
  </r>
  <r>
    <n v="201108421"/>
    <d v="2020-04-16T00:00:00"/>
    <d v="2020-04-15T00:00:00"/>
    <n v="1230"/>
    <n v="11"/>
    <x v="7"/>
    <n v="1172"/>
    <n v="1"/>
    <n v="330"/>
    <s v="BURGLARY FROM VEHICLE"/>
    <s v="0344 1601 1202"/>
    <n v="67"/>
    <s v="M"/>
    <s v="A"/>
    <n v="101"/>
    <s v="STREET"/>
    <m/>
    <m/>
    <s v="IC"/>
    <s v="Invest Cont"/>
    <n v="330"/>
    <m/>
    <m/>
    <m/>
    <s v="1400 N  BENTON                       WY"/>
    <m/>
    <n v="34.088200000000001"/>
    <n v="-118.2646"/>
    <n v="0"/>
  </r>
  <r>
    <n v="200413855"/>
    <d v="2020-10-15T00:00:00"/>
    <d v="2020-10-15T00:00:00"/>
    <n v="1205"/>
    <n v="4"/>
    <x v="4"/>
    <n v="499"/>
    <n v="1"/>
    <n v="761"/>
    <s v="BRANDISH WEAPON"/>
    <s v="0913 0334 1802"/>
    <n v="21"/>
    <s v="M"/>
    <s v="B"/>
    <n v="203"/>
    <s v="OTHER BUSINESS"/>
    <n v="218"/>
    <s v="OTHER CUTTING INSTRUMENT"/>
    <s v="AO"/>
    <s v="Adult Other"/>
    <n v="761"/>
    <m/>
    <m/>
    <m/>
    <s v="1400    LOS PALOS                    ST"/>
    <m/>
    <n v="34.014099999999999"/>
    <n v="-118.19499999999999"/>
    <n v="0"/>
  </r>
  <r>
    <n v="200816949"/>
    <d v="2020-11-28T00:00:00"/>
    <d v="2020-11-28T00:00:00"/>
    <n v="110"/>
    <n v="8"/>
    <x v="12"/>
    <n v="849"/>
    <n v="2"/>
    <n v="624"/>
    <s v="BATTERY - SIMPLE ASSAULT"/>
    <s v="0913 1251 0444 0400 2003 0342"/>
    <n v="30"/>
    <s v="F"/>
    <s v="W"/>
    <n v="502"/>
    <s v="MULTI-UNIT DWELLING (APARTMENT, DUPLEX, ETC)"/>
    <n v="400"/>
    <s v="STRONG-ARM (HANDS, FIST, FEET OR BODILY FORCE)"/>
    <s v="AO"/>
    <s v="Adult Other"/>
    <n v="624"/>
    <m/>
    <m/>
    <m/>
    <s v="900 S  SHENANDOAH                   ST"/>
    <m/>
    <n v="34.059399999999997"/>
    <n v="-118.3814"/>
    <n v="0"/>
  </r>
  <r>
    <n v="201221827"/>
    <d v="2020-10-02T00:00:00"/>
    <d v="2020-10-02T00:00:00"/>
    <n v="1145"/>
    <n v="12"/>
    <x v="8"/>
    <n v="1263"/>
    <n v="1"/>
    <n v="236"/>
    <s v="INTIMATE PARTNER - AGGRAVATED ASSAULT"/>
    <s v="1402 0913 2000 1814 0334 0445 0416 0446"/>
    <n v="19"/>
    <s v="M"/>
    <s v="B"/>
    <n v="102"/>
    <s v="SIDEWALK"/>
    <n v="513"/>
    <s v="STUN GUN"/>
    <s v="AO"/>
    <s v="Adult Other"/>
    <n v="236"/>
    <n v="998"/>
    <m/>
    <m/>
    <s v="82ND                         ST"/>
    <s v="HARVARD                      BL"/>
    <n v="33.964599999999997"/>
    <n v="-118.3068"/>
    <n v="0"/>
  </r>
  <r>
    <n v="200218139"/>
    <d v="2020-12-03T00:00:00"/>
    <d v="2020-12-02T00:00:00"/>
    <n v="1800"/>
    <n v="2"/>
    <x v="5"/>
    <n v="235"/>
    <n v="1"/>
    <n v="510"/>
    <s v="VEHICLE - STOLEN"/>
    <m/>
    <n v="0"/>
    <m/>
    <m/>
    <n v="101"/>
    <s v="STREET"/>
    <m/>
    <m/>
    <s v="IC"/>
    <s v="Invest Cont"/>
    <n v="510"/>
    <m/>
    <m/>
    <m/>
    <s v="BEVERLY                      BL"/>
    <s v="LAKE"/>
    <n v="34.067100000000003"/>
    <n v="-118.2714"/>
    <n v="0"/>
  </r>
  <r>
    <n v="200121509"/>
    <d v="2020-11-24T00:00:00"/>
    <d v="2020-11-24T00:00:00"/>
    <n v="1830"/>
    <n v="1"/>
    <x v="1"/>
    <n v="163"/>
    <n v="2"/>
    <n v="624"/>
    <s v="BATTERY - SIMPLE ASSAULT"/>
    <s v="1822 0416 1202 1206 1268"/>
    <n v="60"/>
    <s v="F"/>
    <s v="B"/>
    <n v="101"/>
    <s v="STREET"/>
    <n v="400"/>
    <s v="STRONG-ARM (HANDS, FIST, FEET OR BODILY FORCE)"/>
    <s v="IC"/>
    <s v="Invest Cont"/>
    <n v="624"/>
    <m/>
    <m/>
    <m/>
    <s v="MAIN                         ST"/>
    <s v="MAIN                         ST"/>
    <n v="34.043799999999997"/>
    <n v="-118.2547"/>
    <n v="0"/>
  </r>
  <r>
    <n v="200408846"/>
    <d v="2020-05-14T00:00:00"/>
    <d v="2020-05-14T00:00:00"/>
    <n v="1100"/>
    <n v="4"/>
    <x v="4"/>
    <n v="461"/>
    <n v="1"/>
    <n v="510"/>
    <s v="VEHICLE - STOLEN"/>
    <m/>
    <n v="0"/>
    <m/>
    <m/>
    <n v="101"/>
    <s v="STREET"/>
    <m/>
    <m/>
    <s v="IC"/>
    <s v="Invest Cont"/>
    <n v="510"/>
    <m/>
    <m/>
    <m/>
    <s v="1400 E  3RD                          ST"/>
    <m/>
    <n v="34.045099999999998"/>
    <n v="-118.22490000000001"/>
    <n v="0"/>
  </r>
  <r>
    <n v="200314647"/>
    <d v="2020-07-23T00:00:00"/>
    <d v="2020-07-23T00:00:00"/>
    <n v="200"/>
    <n v="3"/>
    <x v="2"/>
    <n v="397"/>
    <n v="2"/>
    <n v="627"/>
    <s v="CHILD ABUSE (PHYSICAL) - SIMPLE ASSAULT"/>
    <s v="0416 0419 1251 1258 0552"/>
    <n v="13"/>
    <s v="F"/>
    <s v="H"/>
    <n v="501"/>
    <s v="SINGLE FAMILY DWELLING"/>
    <n v="400"/>
    <s v="STRONG-ARM (HANDS, FIST, FEET OR BODILY FORCE)"/>
    <s v="IC"/>
    <s v="Invest Cont"/>
    <n v="627"/>
    <m/>
    <m/>
    <m/>
    <s v="4200 S  KANSAS                       AV"/>
    <m/>
    <n v="34.006799999999998"/>
    <n v="-118.2937"/>
    <n v="0"/>
  </r>
  <r>
    <n v="200213544"/>
    <d v="2020-08-09T00:00:00"/>
    <d v="2020-08-09T00:00:00"/>
    <n v="1200"/>
    <n v="2"/>
    <x v="5"/>
    <n v="205"/>
    <n v="2"/>
    <n v="624"/>
    <s v="BATTERY - SIMPLE ASSAULT"/>
    <s v="1202 0416 0445 0561 1242 0337 0305 0602"/>
    <n v="65"/>
    <s v="M"/>
    <s v="H"/>
    <n v="501"/>
    <s v="SINGLE FAMILY DWELLING"/>
    <n v="500"/>
    <s v="UNKNOWN WEAPON/OTHER WEAPON"/>
    <s v="AA"/>
    <s v="Adult Arrest"/>
    <n v="624"/>
    <m/>
    <m/>
    <m/>
    <s v="900 N  BENTON                       WY"/>
    <m/>
    <n v="34.079099999999997"/>
    <n v="-118.2719"/>
    <n v="1"/>
  </r>
  <r>
    <n v="200619145"/>
    <d v="2020-12-11T00:00:00"/>
    <d v="2020-12-09T00:00:00"/>
    <n v="815"/>
    <n v="6"/>
    <x v="9"/>
    <n v="632"/>
    <n v="1"/>
    <n v="440"/>
    <s v="THEFT PLAIN - PETTY ($950 &amp; UNDER)"/>
    <s v="1822 0344"/>
    <n v="36"/>
    <s v="M"/>
    <s v="A"/>
    <n v="501"/>
    <s v="SINGLE FAMILY DWELLING"/>
    <m/>
    <m/>
    <s v="IC"/>
    <s v="Invest Cont"/>
    <n v="440"/>
    <m/>
    <m/>
    <m/>
    <s v="8800    APPIAN                       WY"/>
    <m/>
    <n v="34.107999999999997"/>
    <n v="-118.38"/>
    <n v="0"/>
  </r>
  <r>
    <n v="200506388"/>
    <d v="2020-02-25T00:00:00"/>
    <d v="2020-02-24T00:00:00"/>
    <n v="1800"/>
    <n v="5"/>
    <x v="10"/>
    <n v="541"/>
    <n v="2"/>
    <n v="662"/>
    <s v="BUNCO, GRAND THEFT"/>
    <s v="0701 0344 0800 1202 0100"/>
    <n v="82"/>
    <s v="F"/>
    <s v="W"/>
    <n v="501"/>
    <s v="SINGLE FAMILY DWELLING"/>
    <m/>
    <m/>
    <s v="IC"/>
    <s v="Invest Cont"/>
    <n v="662"/>
    <m/>
    <m/>
    <m/>
    <s v="1400    BRETT                        PL"/>
    <m/>
    <n v="33.7562"/>
    <n v="-118.3065"/>
    <n v="0"/>
  </r>
  <r>
    <n v="200912228"/>
    <d v="2020-07-11T00:00:00"/>
    <d v="2020-07-11T00:00:00"/>
    <n v="30"/>
    <n v="9"/>
    <x v="3"/>
    <n v="964"/>
    <n v="2"/>
    <n v="745"/>
    <s v="VANDALISM - MISDEAMEANOR ($399 OR UNDER)"/>
    <n v="329"/>
    <n v="59"/>
    <s v="F"/>
    <s v="W"/>
    <n v="502"/>
    <s v="MULTI-UNIT DWELLING (APARTMENT, DUPLEX, ETC)"/>
    <m/>
    <m/>
    <s v="IC"/>
    <s v="Invest Cont"/>
    <n v="745"/>
    <m/>
    <m/>
    <m/>
    <s v="5000    TILDEN                       AV"/>
    <m/>
    <n v="34.161200000000001"/>
    <n v="-118.44750000000001"/>
    <n v="0"/>
  </r>
  <r>
    <n v="200615274"/>
    <d v="2020-09-12T00:00:00"/>
    <d v="2020-09-12T00:00:00"/>
    <n v="722"/>
    <n v="6"/>
    <x v="9"/>
    <n v="676"/>
    <n v="2"/>
    <n v="890"/>
    <s v="FAILURE TO YIELD"/>
    <s v="1212 1300 1822"/>
    <n v="0"/>
    <s v="X"/>
    <s v="X"/>
    <n v="101"/>
    <s v="STREET"/>
    <m/>
    <m/>
    <s v="IC"/>
    <s v="Invest Cont"/>
    <n v="890"/>
    <m/>
    <m/>
    <m/>
    <s v="LARCHMONT                    BL"/>
    <s v="MELROSE                      AV"/>
    <n v="34.085299999999997"/>
    <n v="-118.32769999999999"/>
    <n v="0"/>
  </r>
  <r>
    <n v="200113924"/>
    <d v="2020-06-25T00:00:00"/>
    <d v="2020-06-25T00:00:00"/>
    <n v="1400"/>
    <n v="1"/>
    <x v="1"/>
    <n v="118"/>
    <n v="1"/>
    <n v="510"/>
    <s v="VEHICLE - STOLEN"/>
    <m/>
    <n v="0"/>
    <m/>
    <m/>
    <n v="101"/>
    <s v="STREET"/>
    <m/>
    <m/>
    <s v="AA"/>
    <s v="Adult Arrest"/>
    <n v="510"/>
    <m/>
    <m/>
    <m/>
    <s v="1000 N  MAIN                         ST"/>
    <m/>
    <n v="34.0627"/>
    <n v="-118.2341"/>
    <n v="1"/>
  </r>
  <r>
    <n v="200613746"/>
    <d v="2020-08-08T00:00:00"/>
    <d v="2020-08-03T00:00:00"/>
    <n v="1200"/>
    <n v="6"/>
    <x v="9"/>
    <n v="627"/>
    <n v="2"/>
    <n v="626"/>
    <s v="INTIMATE PARTNER - SIMPLE ASSAULT"/>
    <s v="0400 0448 0416 2000 1813 1814 0913"/>
    <n v="21"/>
    <s v="F"/>
    <s v="H"/>
    <n v="501"/>
    <s v="SINGLE FAMILY DWELLING"/>
    <n v="400"/>
    <s v="STRONG-ARM (HANDS, FIST, FEET OR BODILY FORCE)"/>
    <s v="IC"/>
    <s v="Invest Cont"/>
    <n v="626"/>
    <m/>
    <m/>
    <m/>
    <s v="3100    DERONDA                      DR"/>
    <m/>
    <n v="34.122700000000002"/>
    <n v="-118.3181"/>
    <n v="0"/>
  </r>
  <r>
    <n v="200918232"/>
    <d v="2020-12-08T00:00:00"/>
    <d v="2020-12-08T00:00:00"/>
    <n v="1200"/>
    <n v="9"/>
    <x v="3"/>
    <n v="935"/>
    <n v="2"/>
    <n v="624"/>
    <s v="BATTERY - SIMPLE ASSAULT"/>
    <s v="0416 0446"/>
    <n v="40"/>
    <s v="M"/>
    <s v="B"/>
    <n v="502"/>
    <s v="MULTI-UNIT DWELLING (APARTMENT, DUPLEX, ETC)"/>
    <n v="400"/>
    <s v="STRONG-ARM (HANDS, FIST, FEET OR BODILY FORCE)"/>
    <s v="AO"/>
    <s v="Adult Other"/>
    <n v="624"/>
    <m/>
    <m/>
    <m/>
    <s v="14200    CALVERT                      ST"/>
    <m/>
    <n v="34.181699999999999"/>
    <n v="-118.4422"/>
    <n v="0"/>
  </r>
  <r>
    <n v="200312588"/>
    <d v="2020-06-12T00:00:00"/>
    <d v="2020-06-12T00:00:00"/>
    <n v="1400"/>
    <n v="3"/>
    <x v="2"/>
    <n v="397"/>
    <n v="1"/>
    <n v="230"/>
    <s v="ASSAULT WITH DEADLY WEAPON, AGGRAVATED ASSAULT"/>
    <s v="1317 0319 0416 1300 1309 1822"/>
    <n v="55"/>
    <s v="F"/>
    <s v="H"/>
    <n v="108"/>
    <s v="PARKING LOT"/>
    <n v="307"/>
    <s v="VEHICLE"/>
    <s v="IC"/>
    <s v="Invest Cont"/>
    <n v="230"/>
    <m/>
    <m/>
    <m/>
    <s v="4300 S  VERMONT                      AV"/>
    <m/>
    <n v="34.007300000000001"/>
    <n v="-118.298"/>
    <n v="0"/>
  </r>
  <r>
    <n v="200617280"/>
    <d v="2020-10-27T00:00:00"/>
    <d v="2020-10-24T00:00:00"/>
    <n v="1400"/>
    <n v="6"/>
    <x v="9"/>
    <n v="628"/>
    <n v="1"/>
    <n v="310"/>
    <s v="BURGLARY"/>
    <s v="1822 0344 1601 1606"/>
    <n v="25"/>
    <s v="F"/>
    <s v="B"/>
    <n v="502"/>
    <s v="MULTI-UNIT DWELLING (APARTMENT, DUPLEX, ETC)"/>
    <m/>
    <m/>
    <s v="IC"/>
    <s v="Invest Cont"/>
    <n v="310"/>
    <m/>
    <m/>
    <m/>
    <s v="1900    CARMEN                       AV"/>
    <m/>
    <n v="34.105200000000004"/>
    <n v="-118.3229"/>
    <n v="0"/>
  </r>
  <r>
    <n v="200207336"/>
    <d v="2020-03-05T00:00:00"/>
    <d v="2020-03-04T00:00:00"/>
    <n v="45"/>
    <n v="2"/>
    <x v="5"/>
    <n v="249"/>
    <n v="1"/>
    <n v="420"/>
    <s v="THEFT FROM MOTOR VEHICLE - PETTY ($950 &amp; UNDER)"/>
    <s v="0344 0352"/>
    <n v="29"/>
    <s v="M"/>
    <s v="W"/>
    <n v="108"/>
    <s v="PARKING LOT"/>
    <m/>
    <m/>
    <s v="IC"/>
    <s v="Invest Cont"/>
    <n v="420"/>
    <m/>
    <m/>
    <m/>
    <s v="1100 W  6TH                          ST"/>
    <m/>
    <n v="34.054099999999998"/>
    <n v="-118.2621"/>
    <n v="0"/>
  </r>
  <r>
    <n v="200500521"/>
    <d v="2020-01-19T00:00:00"/>
    <d v="2020-01-19T00:00:00"/>
    <n v="2100"/>
    <n v="5"/>
    <x v="10"/>
    <n v="585"/>
    <n v="2"/>
    <n v="753"/>
    <s v="DISCHARGE FIREARMS/SHOTS FIRED"/>
    <s v="0329 1100 1407 1300"/>
    <n v="0"/>
    <s v="X"/>
    <s v="X"/>
    <n v="101"/>
    <s v="STREET"/>
    <n v="106"/>
    <s v="UNKNOWN FIREARM"/>
    <s v="IC"/>
    <s v="Invest Cont"/>
    <n v="753"/>
    <n v="998"/>
    <m/>
    <m/>
    <s v="2000 S  ALMA                         ST"/>
    <m/>
    <n v="33.726100000000002"/>
    <n v="-118.29900000000001"/>
    <n v="0"/>
  </r>
  <r>
    <n v="201216837"/>
    <d v="2020-07-21T00:00:00"/>
    <d v="2020-07-21T00:00:00"/>
    <n v="245"/>
    <n v="12"/>
    <x v="8"/>
    <n v="1213"/>
    <n v="1"/>
    <n v="510"/>
    <s v="VEHICLE - STOLEN"/>
    <m/>
    <n v="0"/>
    <m/>
    <m/>
    <n v="108"/>
    <s v="PARKING LOT"/>
    <m/>
    <m/>
    <s v="IC"/>
    <s v="Invest Cont"/>
    <n v="510"/>
    <m/>
    <m/>
    <m/>
    <s v="1900 W  SLAUSON                      AV"/>
    <m/>
    <n v="33.992100000000001"/>
    <n v="-118.3108"/>
    <n v="0"/>
  </r>
  <r>
    <n v="201209422"/>
    <d v="2020-03-18T00:00:00"/>
    <d v="2020-03-18T00:00:00"/>
    <n v="1500"/>
    <n v="12"/>
    <x v="8"/>
    <n v="1233"/>
    <n v="2"/>
    <n v="626"/>
    <s v="INTIMATE PARTNER - SIMPLE ASSAULT"/>
    <s v="0913 0416 2000"/>
    <n v="43"/>
    <s v="F"/>
    <s v="B"/>
    <n v="101"/>
    <s v="STREET"/>
    <n v="400"/>
    <s v="STRONG-ARM (HANDS, FIST, FEET OR BODILY FORCE)"/>
    <s v="IC"/>
    <s v="Invest Cont"/>
    <n v="626"/>
    <m/>
    <m/>
    <m/>
    <s v="1900 W  60TH                         ST"/>
    <m/>
    <n v="33.985199999999999"/>
    <n v="-118.3115"/>
    <n v="0"/>
  </r>
  <r>
    <n v="200810789"/>
    <d v="2020-06-18T00:00:00"/>
    <d v="2020-06-18T00:00:00"/>
    <n v="2125"/>
    <n v="8"/>
    <x v="12"/>
    <n v="883"/>
    <n v="1"/>
    <n v="442"/>
    <s v="SHOPLIFTING - PETTY THEFT ($950 &amp; UNDER)"/>
    <s v="0325 0104 0344 1309 1420 0209"/>
    <n v="0"/>
    <s v="X"/>
    <s v="X"/>
    <n v="203"/>
    <s v="OTHER BUSINESS"/>
    <m/>
    <m/>
    <s v="IC"/>
    <s v="Invest Cont"/>
    <n v="442"/>
    <m/>
    <m/>
    <m/>
    <s v="11200 W  PICO                         BL"/>
    <m/>
    <n v="34.04"/>
    <n v="-118.4393"/>
    <n v="0"/>
  </r>
  <r>
    <n v="200209464"/>
    <d v="2020-04-27T00:00:00"/>
    <d v="2020-04-27T00:00:00"/>
    <n v="735"/>
    <n v="2"/>
    <x v="5"/>
    <n v="205"/>
    <n v="2"/>
    <n v="626"/>
    <s v="INTIMATE PARTNER - SIMPLE ASSAULT"/>
    <s v="0913 2000 1813 0448 0416 0446 1218 2004"/>
    <n v="43"/>
    <s v="F"/>
    <s v="H"/>
    <n v="102"/>
    <s v="SIDEWALK"/>
    <n v="400"/>
    <s v="STRONG-ARM (HANDS, FIST, FEET OR BODILY FORCE)"/>
    <s v="AO"/>
    <s v="Adult Other"/>
    <n v="626"/>
    <m/>
    <m/>
    <m/>
    <s v="SILVER LAKE"/>
    <s v="DILLON"/>
    <n v="34.080399999999997"/>
    <n v="-118.27500000000001"/>
    <n v="0"/>
  </r>
  <r>
    <n v="200816577"/>
    <d v="2020-11-17T00:00:00"/>
    <d v="2020-11-17T00:00:00"/>
    <n v="835"/>
    <n v="8"/>
    <x v="12"/>
    <n v="853"/>
    <n v="2"/>
    <n v="740"/>
    <s v="VANDALISM - FELONY ($400 &amp; OVER, ALL CHURCH VANDALISMS)"/>
    <s v="0329 1300"/>
    <n v="0"/>
    <s v="X"/>
    <s v="X"/>
    <n v="301"/>
    <s v="GAS STATION"/>
    <m/>
    <m/>
    <s v="IC"/>
    <s v="Invest Cont"/>
    <n v="740"/>
    <m/>
    <m/>
    <m/>
    <s v="11500    SANTA MONICA                 BL"/>
    <m/>
    <n v="34.045400000000001"/>
    <n v="-118.4522"/>
    <n v="0"/>
  </r>
  <r>
    <n v="200815096"/>
    <d v="2020-10-10T00:00:00"/>
    <d v="2020-10-05T00:00:00"/>
    <n v="1715"/>
    <n v="8"/>
    <x v="12"/>
    <n v="822"/>
    <n v="1"/>
    <n v="480"/>
    <s v="BIKE - STOLEN"/>
    <s v="1822 1606 0344"/>
    <n v="54"/>
    <s v="F"/>
    <s v="W"/>
    <n v="402"/>
    <s v="MARKET"/>
    <m/>
    <m/>
    <s v="IC"/>
    <s v="Invest Cont"/>
    <n v="480"/>
    <m/>
    <m/>
    <m/>
    <s v="PACIFIC COAST                HY"/>
    <s v="SUNSET"/>
    <n v="34.038499999999999"/>
    <n v="-118.5556"/>
    <n v="0"/>
  </r>
  <r>
    <n v="200106523"/>
    <d v="2020-02-05T00:00:00"/>
    <d v="2020-02-05T00:00:00"/>
    <n v="2235"/>
    <n v="1"/>
    <x v="1"/>
    <n v="162"/>
    <n v="2"/>
    <n v="951"/>
    <s v="DEFRAUDING INNKEEPER/THEFT OF SERVICES, $950 &amp; UNDER"/>
    <s v="0344 1822 1501"/>
    <n v="26"/>
    <s v="F"/>
    <s v="W"/>
    <n v="503"/>
    <s v="HOTEL"/>
    <m/>
    <m/>
    <s v="IC"/>
    <s v="Invest Cont"/>
    <n v="951"/>
    <m/>
    <m/>
    <m/>
    <s v="400 W  8TH                          ST"/>
    <m/>
    <n v="34.044499999999999"/>
    <n v="-118.25579999999999"/>
    <n v="0"/>
  </r>
  <r>
    <n v="200318105"/>
    <d v="2020-09-30T00:00:00"/>
    <d v="2020-09-30T00:00:00"/>
    <n v="1000"/>
    <n v="3"/>
    <x v="2"/>
    <n v="333"/>
    <n v="1"/>
    <n v="251"/>
    <s v="SHOTS FIRED AT INHABITED DWELLING"/>
    <s v="1100 1822 0216"/>
    <n v="35"/>
    <s v="F"/>
    <s v="W"/>
    <n v="501"/>
    <s v="SINGLE FAMILY DWELLING"/>
    <n v="103"/>
    <s v="RIFLE"/>
    <s v="IC"/>
    <s v="Invest Cont"/>
    <n v="251"/>
    <m/>
    <m/>
    <m/>
    <s v="3400    WELLINGTON                   RD"/>
    <m/>
    <n v="34.025100000000002"/>
    <n v="-118.33839999999999"/>
    <n v="0"/>
  </r>
  <r>
    <n v="200119084"/>
    <d v="2020-10-08T00:00:00"/>
    <d v="2020-10-08T00:00:00"/>
    <n v="430"/>
    <n v="1"/>
    <x v="1"/>
    <n v="162"/>
    <n v="2"/>
    <n v="626"/>
    <s v="INTIMATE PARTNER - SIMPLE ASSAULT"/>
    <s v="0408 0913 1601 0448 1814"/>
    <n v="21"/>
    <s v="F"/>
    <s v="B"/>
    <n v="503"/>
    <s v="HOTEL"/>
    <n v="400"/>
    <s v="STRONG-ARM (HANDS, FIST, FEET OR BODILY FORCE)"/>
    <s v="IC"/>
    <s v="Invest Cont"/>
    <n v="626"/>
    <m/>
    <m/>
    <m/>
    <s v="800 S  OLIVE                        ST"/>
    <m/>
    <n v="34.043700000000001"/>
    <n v="-118.2582"/>
    <n v="0"/>
  </r>
  <r>
    <n v="200706701"/>
    <d v="2020-02-27T00:00:00"/>
    <d v="2020-02-27T00:00:00"/>
    <n v="100"/>
    <n v="7"/>
    <x v="0"/>
    <n v="705"/>
    <n v="1"/>
    <n v="440"/>
    <s v="THEFT PLAIN - PETTY ($950 &amp; UNDER)"/>
    <n v="344"/>
    <n v="19"/>
    <s v="M"/>
    <s v="O"/>
    <n v="203"/>
    <s v="OTHER BUSINESS"/>
    <m/>
    <m/>
    <s v="IC"/>
    <s v="Invest Cont"/>
    <n v="440"/>
    <m/>
    <m/>
    <m/>
    <s v="700 N  LA BREA                      AV"/>
    <m/>
    <n v="34.084600000000002"/>
    <n v="-118.3464"/>
    <n v="0"/>
  </r>
  <r>
    <n v="201004729"/>
    <d v="2020-01-18T00:00:00"/>
    <d v="2020-01-17T00:00:00"/>
    <n v="2200"/>
    <n v="10"/>
    <x v="11"/>
    <n v="1017"/>
    <n v="1"/>
    <n v="330"/>
    <s v="BURGLARY FROM VEHICLE"/>
    <s v="0385 1609 1307 1300"/>
    <n v="40"/>
    <s v="F"/>
    <s v="H"/>
    <n v="101"/>
    <s v="STREET"/>
    <m/>
    <m/>
    <s v="IC"/>
    <s v="Invest Cont"/>
    <n v="330"/>
    <m/>
    <m/>
    <m/>
    <s v="7300    ANATOLA                      AV"/>
    <m/>
    <n v="34.203499999999998"/>
    <n v="-118.5149"/>
    <n v="0"/>
  </r>
  <r>
    <n v="200516258"/>
    <d v="2020-11-04T00:00:00"/>
    <d v="2020-11-03T00:00:00"/>
    <n v="1210"/>
    <n v="5"/>
    <x v="10"/>
    <n v="532"/>
    <n v="1"/>
    <n v="330"/>
    <s v="BURGLARY FROM VEHICLE"/>
    <s v="0329 0344 1300 1601"/>
    <n v="30"/>
    <s v="F"/>
    <s v="H"/>
    <n v="101"/>
    <s v="STREET"/>
    <m/>
    <m/>
    <s v="IC"/>
    <s v="Invest Cont"/>
    <n v="330"/>
    <m/>
    <m/>
    <m/>
    <s v="1200    MCDONALD                     AV"/>
    <m/>
    <n v="33.7866"/>
    <n v="-118.2715"/>
    <n v="0"/>
  </r>
  <r>
    <n v="200119769"/>
    <d v="2020-10-20T00:00:00"/>
    <d v="2020-10-10T00:00:00"/>
    <n v="1152"/>
    <n v="1"/>
    <x v="1"/>
    <n v="153"/>
    <n v="1"/>
    <n v="341"/>
    <s v="THEFT-GRAND ($950.01 &amp; OVER)EXCPT,GUNS,FOWL,LIVESTK,PROD"/>
    <s v="0325 0352 0344 1822 0104"/>
    <n v="0"/>
    <s v="X"/>
    <s v="X"/>
    <n v="201"/>
    <s v="JEWELRY STORE"/>
    <m/>
    <m/>
    <s v="IC"/>
    <s v="Invest Cont"/>
    <n v="341"/>
    <m/>
    <m/>
    <m/>
    <s v="600 S  HILL                         ST"/>
    <m/>
    <n v="34.046900000000001"/>
    <n v="-118.2535"/>
    <n v="0"/>
  </r>
  <r>
    <n v="200219027"/>
    <d v="2020-12-26T00:00:00"/>
    <d v="2020-12-26T00:00:00"/>
    <n v="1845"/>
    <n v="2"/>
    <x v="5"/>
    <n v="261"/>
    <n v="1"/>
    <n v="761"/>
    <s v="BRANDISH WEAPON"/>
    <s v="0334 1236 0104 1822 2002"/>
    <n v="38"/>
    <s v="M"/>
    <s v="O"/>
    <n v="202"/>
    <s v="LIQUOR STORE"/>
    <n v="201"/>
    <s v="KNIFE WITH BLADE OVER 6 INCHES IN LENGTH"/>
    <s v="IC"/>
    <s v="Invest Cont"/>
    <n v="761"/>
    <m/>
    <m/>
    <m/>
    <s v="2300    JAMES M WOOD                 BL"/>
    <m/>
    <n v="34.056699999999999"/>
    <n v="-118.28149999999999"/>
    <n v="0"/>
  </r>
  <r>
    <n v="200616400"/>
    <d v="2020-10-07T00:00:00"/>
    <d v="2020-10-07T00:00:00"/>
    <n v="1110"/>
    <n v="6"/>
    <x v="9"/>
    <n v="622"/>
    <n v="1"/>
    <n v="440"/>
    <s v="THEFT PLAIN - PETTY ($950 &amp; UNDER)"/>
    <s v="0344 1822 1300"/>
    <n v="29"/>
    <s v="M"/>
    <s v="H"/>
    <n v="501"/>
    <s v="SINGLE FAMILY DWELLING"/>
    <m/>
    <m/>
    <s v="IC"/>
    <s v="Invest Cont"/>
    <n v="440"/>
    <m/>
    <m/>
    <m/>
    <s v="1800    LAUREL CANYON                BL"/>
    <m/>
    <n v="34.103700000000003"/>
    <n v="-118.3659"/>
    <n v="0"/>
  </r>
  <r>
    <n v="200918520"/>
    <d v="2020-12-16T00:00:00"/>
    <d v="2020-08-07T00:00:00"/>
    <n v="2150"/>
    <n v="9"/>
    <x v="3"/>
    <n v="926"/>
    <n v="2"/>
    <n v="354"/>
    <s v="THEFT OF IDENTITY"/>
    <s v="0377 0100 1822"/>
    <n v="28"/>
    <s v="M"/>
    <s v="W"/>
    <n v="701"/>
    <s v="HOSPITAL"/>
    <m/>
    <m/>
    <s v="IC"/>
    <s v="Invest Cont"/>
    <n v="354"/>
    <m/>
    <m/>
    <m/>
    <s v="6500    COLBATH                      AV"/>
    <m/>
    <n v="34.188499999999998"/>
    <n v="-118.4367"/>
    <n v="0"/>
  </r>
  <r>
    <n v="200111121"/>
    <d v="2020-04-29T00:00:00"/>
    <d v="2020-03-07T00:00:00"/>
    <n v="1200"/>
    <n v="1"/>
    <x v="1"/>
    <n v="155"/>
    <n v="2"/>
    <n v="845"/>
    <s v="SEX OFFENDER REGISTRANT OUT OF COMPLIANCE"/>
    <n v="1501"/>
    <n v="0"/>
    <s v="X"/>
    <s v="X"/>
    <n v="726"/>
    <s v="POLICE FACILITY"/>
    <m/>
    <m/>
    <s v="AA"/>
    <s v="Adult Arrest"/>
    <n v="845"/>
    <m/>
    <m/>
    <m/>
    <s v="200 E  6TH                          ST"/>
    <m/>
    <n v="34.044800000000002"/>
    <n v="-118.2474"/>
    <n v="1"/>
  </r>
  <r>
    <n v="201115165"/>
    <d v="2020-10-28T00:00:00"/>
    <d v="2020-10-27T00:00:00"/>
    <n v="2300"/>
    <n v="11"/>
    <x v="7"/>
    <n v="1115"/>
    <n v="1"/>
    <n v="761"/>
    <s v="BRANDISH WEAPON"/>
    <s v="0906 0334 0421 0302 1822"/>
    <n v="31"/>
    <s v="F"/>
    <s v="H"/>
    <n v="108"/>
    <s v="PARKING LOT"/>
    <n v="102"/>
    <s v="HAND GUN"/>
    <s v="IC"/>
    <s v="Invest Cont"/>
    <n v="761"/>
    <m/>
    <m/>
    <m/>
    <s v="1700    COLORADO                     BL"/>
    <m/>
    <n v="34.139299999999999"/>
    <n v="-118.2041"/>
    <n v="0"/>
  </r>
  <r>
    <n v="200816882"/>
    <d v="2020-11-25T00:00:00"/>
    <d v="2020-11-23T00:00:00"/>
    <n v="1000"/>
    <n v="8"/>
    <x v="12"/>
    <n v="841"/>
    <n v="1"/>
    <n v="331"/>
    <s v="THEFT FROM MOTOR VEHICLE - GRAND ($950.01 AND OVER)"/>
    <s v="0321 0344 1606 1822 0352 1420 0354"/>
    <n v="32"/>
    <s v="M"/>
    <s v="W"/>
    <n v="502"/>
    <s v="MULTI-UNIT DWELLING (APARTMENT, DUPLEX, ETC)"/>
    <m/>
    <m/>
    <s v="IC"/>
    <s v="Invest Cont"/>
    <n v="331"/>
    <m/>
    <m/>
    <m/>
    <s v="1300    CENTINELA                    AV"/>
    <m/>
    <n v="34.039000000000001"/>
    <n v="-118.4682"/>
    <n v="0"/>
  </r>
  <r>
    <n v="200115723"/>
    <d v="2020-08-02T00:00:00"/>
    <d v="2020-08-02T00:00:00"/>
    <n v="1150"/>
    <n v="1"/>
    <x v="1"/>
    <n v="152"/>
    <n v="1"/>
    <n v="761"/>
    <s v="BRANDISH WEAPON"/>
    <s v="1218 2004 1402 0421 0334 1822"/>
    <n v="22"/>
    <s v="M"/>
    <s v="W"/>
    <n v="102"/>
    <s v="SIDEWALK"/>
    <n v="212"/>
    <s v="BOTTLE"/>
    <s v="AA"/>
    <s v="Adult Arrest"/>
    <n v="761"/>
    <n v="998"/>
    <m/>
    <m/>
    <s v="5TH                          ST"/>
    <s v="OLIVE                        ST"/>
    <n v="34.049500000000002"/>
    <n v="-118.25279999999999"/>
    <n v="1"/>
  </r>
  <r>
    <n v="200111037"/>
    <d v="2020-04-27T00:00:00"/>
    <d v="2020-04-27T00:00:00"/>
    <n v="1045"/>
    <n v="1"/>
    <x v="1"/>
    <n v="118"/>
    <n v="2"/>
    <n v="956"/>
    <s v="LETTERS, LEWD  -  TELEPHONE CALLS, LEWD"/>
    <n v="1501"/>
    <n v="0"/>
    <s v="X"/>
    <s v="X"/>
    <n v="203"/>
    <s v="OTHER BUSINESS"/>
    <m/>
    <m/>
    <s v="AO"/>
    <s v="Adult Other"/>
    <n v="956"/>
    <m/>
    <m/>
    <m/>
    <s v="1400 N  SPRING                       ST"/>
    <m/>
    <n v="34.066600000000001"/>
    <n v="-118.2328"/>
    <n v="0"/>
  </r>
  <r>
    <n v="201106245"/>
    <d v="2020-02-20T00:00:00"/>
    <d v="2020-02-17T00:00:00"/>
    <n v="1500"/>
    <n v="11"/>
    <x v="7"/>
    <n v="1138"/>
    <n v="1"/>
    <n v="330"/>
    <s v="BURGLARY FROM VEHICLE"/>
    <n v="344"/>
    <n v="56"/>
    <s v="M"/>
    <s v="B"/>
    <n v="101"/>
    <s v="STREET"/>
    <m/>
    <m/>
    <s v="IC"/>
    <s v="Invest Cont"/>
    <n v="330"/>
    <m/>
    <m/>
    <m/>
    <s v="LAMONT                       DR"/>
    <s v="OUTLOOK                      AV"/>
    <n v="34.116100000000003"/>
    <n v="-118.188"/>
    <n v="0"/>
  </r>
  <r>
    <n v="201109809"/>
    <d v="2020-05-27T00:00:00"/>
    <d v="2020-05-26T00:00:00"/>
    <n v="1450"/>
    <n v="11"/>
    <x v="7"/>
    <n v="1176"/>
    <n v="2"/>
    <n v="624"/>
    <s v="BATTERY - SIMPLE ASSAULT"/>
    <s v="0400 0416 0913"/>
    <n v="39"/>
    <s v="M"/>
    <s v="B"/>
    <n v="501"/>
    <s v="SINGLE FAMILY DWELLING"/>
    <n v="500"/>
    <s v="UNKNOWN WEAPON/OTHER WEAPON"/>
    <s v="AO"/>
    <s v="Adult Other"/>
    <n v="624"/>
    <m/>
    <m/>
    <m/>
    <s v="2200    ELMGROVE                     ST"/>
    <m/>
    <n v="34.086300000000001"/>
    <n v="-118.23180000000001"/>
    <n v="0"/>
  </r>
  <r>
    <n v="200108310"/>
    <d v="2020-03-02T00:00:00"/>
    <d v="2020-03-02T00:00:00"/>
    <n v="1615"/>
    <n v="1"/>
    <x v="1"/>
    <n v="182"/>
    <n v="2"/>
    <n v="624"/>
    <s v="BATTERY - SIMPLE ASSAULT"/>
    <s v="0429 1822"/>
    <n v="22"/>
    <s v="M"/>
    <s v="H"/>
    <n v="102"/>
    <s v="SIDEWALK"/>
    <n v="400"/>
    <s v="STRONG-ARM (HANDS, FIST, FEET OR BODILY FORCE)"/>
    <s v="IC"/>
    <s v="Invest Cont"/>
    <n v="624"/>
    <m/>
    <m/>
    <m/>
    <s v="9TH"/>
    <s v="HOPE"/>
    <n v="34.045099999999998"/>
    <n v="-118.2604"/>
    <n v="0"/>
  </r>
  <r>
    <n v="200213146"/>
    <d v="2020-07-29T00:00:00"/>
    <d v="2020-07-29T00:00:00"/>
    <n v="2040"/>
    <n v="2"/>
    <x v="5"/>
    <n v="239"/>
    <n v="2"/>
    <n v="946"/>
    <s v="OTHER MISCELLANEOUS CRIME"/>
    <s v="1300 1822 1227"/>
    <n v="25"/>
    <s v="M"/>
    <s v="H"/>
    <n v="101"/>
    <s v="STREET"/>
    <m/>
    <m/>
    <s v="IC"/>
    <s v="Invest Cont"/>
    <n v="946"/>
    <m/>
    <m/>
    <m/>
    <s v="BIXEL                        ST"/>
    <s v="1ST                          ST"/>
    <n v="34.060600000000001"/>
    <n v="-118.2568"/>
    <n v="0"/>
  </r>
  <r>
    <n v="200208300"/>
    <d v="2020-03-28T00:00:00"/>
    <d v="2020-03-27T00:00:00"/>
    <n v="2200"/>
    <n v="2"/>
    <x v="5"/>
    <n v="261"/>
    <n v="1"/>
    <n v="510"/>
    <s v="VEHICLE - STOLEN"/>
    <m/>
    <n v="0"/>
    <m/>
    <m/>
    <n v="101"/>
    <s v="STREET"/>
    <m/>
    <m/>
    <s v="IC"/>
    <s v="Invest Cont"/>
    <n v="510"/>
    <m/>
    <m/>
    <m/>
    <s v="700 S  RAMPART                      BL"/>
    <m/>
    <n v="34.059399999999997"/>
    <n v="-118.28319999999999"/>
    <n v="0"/>
  </r>
  <r>
    <n v="201112423"/>
    <d v="2020-08-12T00:00:00"/>
    <d v="2020-08-02T00:00:00"/>
    <n v="1800"/>
    <n v="11"/>
    <x v="7"/>
    <n v="1144"/>
    <n v="1"/>
    <n v="331"/>
    <s v="THEFT FROM MOTOR VEHICLE - GRAND ($950.01 AND OVER)"/>
    <s v="0385 0344"/>
    <n v="57"/>
    <s v="M"/>
    <s v="W"/>
    <n v="101"/>
    <s v="STREET"/>
    <m/>
    <m/>
    <s v="IC"/>
    <s v="Invest Cont"/>
    <n v="331"/>
    <m/>
    <m/>
    <m/>
    <s v="KENILWORTH                   AV"/>
    <s v="MORENO"/>
    <n v="34.0991"/>
    <n v="-118.2672"/>
    <n v="0"/>
  </r>
  <r>
    <n v="200917680"/>
    <d v="2020-11-25T00:00:00"/>
    <d v="2020-11-25T00:00:00"/>
    <n v="400"/>
    <n v="9"/>
    <x v="3"/>
    <n v="964"/>
    <n v="1"/>
    <n v="310"/>
    <s v="BURGLARY"/>
    <s v="1402 1501"/>
    <n v="55"/>
    <s v="F"/>
    <s v="W"/>
    <n v="502"/>
    <s v="MULTI-UNIT DWELLING (APARTMENT, DUPLEX, ETC)"/>
    <m/>
    <m/>
    <s v="IC"/>
    <s v="Invest Cont"/>
    <n v="310"/>
    <n v="998"/>
    <m/>
    <m/>
    <s v="4900    TYRONE                       AV"/>
    <m/>
    <n v="34.159399999999998"/>
    <n v="-118.4444"/>
    <n v="0"/>
  </r>
  <r>
    <n v="200806842"/>
    <d v="2020-03-03T00:00:00"/>
    <d v="2020-03-02T00:00:00"/>
    <n v="1700"/>
    <n v="8"/>
    <x v="12"/>
    <n v="802"/>
    <n v="1"/>
    <n v="331"/>
    <s v="THEFT FROM MOTOR VEHICLE - GRAND ($950.01 AND OVER)"/>
    <s v="1822 1300 0344 0352 1606 1402 1221"/>
    <n v="55"/>
    <s v="F"/>
    <s v="W"/>
    <n v="104"/>
    <s v="DRIVEWAY"/>
    <m/>
    <m/>
    <s v="IC"/>
    <s v="Invest Cont"/>
    <n v="331"/>
    <n v="998"/>
    <m/>
    <m/>
    <s v="1100    HARTZELL                     ST"/>
    <m/>
    <n v="34.049300000000002"/>
    <n v="-118.5205"/>
    <n v="0"/>
  </r>
  <r>
    <n v="200115865"/>
    <d v="2020-08-04T00:00:00"/>
    <d v="2020-08-04T00:00:00"/>
    <n v="2330"/>
    <n v="1"/>
    <x v="1"/>
    <n v="156"/>
    <n v="1"/>
    <n v="236"/>
    <s v="INTIMATE PARTNER - AGGRAVATED ASSAULT"/>
    <s v="1218 2004 0913 1414 2000 1814 0408 0444 0401"/>
    <n v="48"/>
    <s v="F"/>
    <s v="B"/>
    <n v="502"/>
    <s v="MULTI-UNIT DWELLING (APARTMENT, DUPLEX, ETC)"/>
    <n v="400"/>
    <s v="STRONG-ARM (HANDS, FIST, FEET OR BODILY FORCE)"/>
    <s v="AO"/>
    <s v="Adult Other"/>
    <n v="236"/>
    <m/>
    <m/>
    <m/>
    <s v="500    WALL                         ST"/>
    <m/>
    <n v="34.043999999999997"/>
    <n v="-118.2467"/>
    <n v="0"/>
  </r>
  <r>
    <n v="201014504"/>
    <d v="2020-10-27T00:00:00"/>
    <d v="2020-10-25T00:00:00"/>
    <n v="1730"/>
    <n v="10"/>
    <x v="11"/>
    <n v="1063"/>
    <n v="1"/>
    <n v="330"/>
    <s v="BURGLARY FROM VEHICLE"/>
    <s v="0344 1822 1300 0321 0352"/>
    <n v="35"/>
    <s v="F"/>
    <s v="O"/>
    <n v="101"/>
    <s v="STREET"/>
    <m/>
    <m/>
    <s v="IC"/>
    <s v="Invest Cont"/>
    <n v="330"/>
    <m/>
    <m/>
    <m/>
    <s v="CLARK"/>
    <s v="YOLANDA"/>
    <n v="34.171599999999998"/>
    <n v="-118.5407"/>
    <n v="0"/>
  </r>
  <r>
    <n v="200306602"/>
    <d v="2020-02-13T00:00:00"/>
    <d v="2020-02-13T00:00:00"/>
    <n v="1415"/>
    <n v="3"/>
    <x v="2"/>
    <n v="395"/>
    <n v="1"/>
    <n v="236"/>
    <s v="INTIMATE PARTNER - AGGRAVATED ASSAULT"/>
    <s v="2000 0431 0448 1814 0400 0381 0913"/>
    <n v="24"/>
    <s v="M"/>
    <s v="B"/>
    <n v="501"/>
    <s v="SINGLE FAMILY DWELLING"/>
    <n v="400"/>
    <s v="STRONG-ARM (HANDS, FIST, FEET OR BODILY FORCE)"/>
    <s v="AO"/>
    <s v="Adult Other"/>
    <n v="236"/>
    <m/>
    <m/>
    <m/>
    <s v="1800 W  41ST                         ST"/>
    <m/>
    <n v="34.009900000000002"/>
    <n v="-118.3113"/>
    <n v="0"/>
  </r>
  <r>
    <n v="200111283"/>
    <d v="2020-05-04T00:00:00"/>
    <d v="2020-05-04T00:00:00"/>
    <n v="10"/>
    <n v="1"/>
    <x v="1"/>
    <n v="156"/>
    <n v="2"/>
    <n v="624"/>
    <s v="BATTERY - SIMPLE ASSAULT"/>
    <s v="1822 0416"/>
    <n v="40"/>
    <s v="F"/>
    <s v="W"/>
    <n v="101"/>
    <s v="STREET"/>
    <n v="400"/>
    <s v="STRONG-ARM (HANDS, FIST, FEET OR BODILY FORCE)"/>
    <s v="IC"/>
    <s v="Invest Cont"/>
    <n v="624"/>
    <m/>
    <m/>
    <m/>
    <s v="500    SAN JULIAN                   ST"/>
    <m/>
    <n v="34.044600000000003"/>
    <n v="-118.245"/>
    <n v="0"/>
  </r>
  <r>
    <n v="201309057"/>
    <d v="2020-04-04T00:00:00"/>
    <d v="2020-04-04T00:00:00"/>
    <n v="1745"/>
    <n v="13"/>
    <x v="6"/>
    <n v="1307"/>
    <n v="2"/>
    <n v="624"/>
    <s v="BATTERY - SIMPLE ASSAULT"/>
    <s v="0913 2004 0400 0356"/>
    <n v="33"/>
    <s v="M"/>
    <s v="H"/>
    <n v="203"/>
    <s v="OTHER BUSINESS"/>
    <n v="400"/>
    <s v="STRONG-ARM (HANDS, FIST, FEET OR BODILY FORCE)"/>
    <s v="IC"/>
    <s v="Invest Cont"/>
    <n v="624"/>
    <m/>
    <m/>
    <m/>
    <s v="700 S  SAN PEDRO                    ST"/>
    <m/>
    <n v="34.040700000000001"/>
    <n v="-118.24679999999999"/>
    <n v="0"/>
  </r>
  <r>
    <n v="200321743"/>
    <d v="2020-12-14T00:00:00"/>
    <d v="2020-12-09T00:00:00"/>
    <n v="1300"/>
    <n v="3"/>
    <x v="2"/>
    <n v="328"/>
    <n v="1"/>
    <n v="341"/>
    <s v="THEFT-GRAND ($950.01 &amp; OVER)EXCPT,GUNS,FOWL,LIVESTK,PROD"/>
    <s v="0344 1822"/>
    <n v="27"/>
    <s v="M"/>
    <s v="A"/>
    <n v="502"/>
    <s v="MULTI-UNIT DWELLING (APARTMENT, DUPLEX, ETC)"/>
    <m/>
    <m/>
    <s v="IC"/>
    <s v="Invest Cont"/>
    <n v="341"/>
    <m/>
    <m/>
    <m/>
    <s v="2700    PORTLAND                     ST"/>
    <m/>
    <n v="34.029400000000003"/>
    <n v="-118.2831"/>
    <n v="0"/>
  </r>
  <r>
    <n v="200508637"/>
    <d v="2020-04-23T00:00:00"/>
    <d v="2020-04-23T00:00:00"/>
    <n v="1100"/>
    <n v="5"/>
    <x v="10"/>
    <n v="525"/>
    <n v="2"/>
    <n v="626"/>
    <s v="INTIMATE PARTNER - SIMPLE ASSAULT"/>
    <s v="0448 0913 1813 2000 0432 1814 1309"/>
    <n v="40"/>
    <s v="F"/>
    <s v="W"/>
    <n v="502"/>
    <s v="MULTI-UNIT DWELLING (APARTMENT, DUPLEX, ETC)"/>
    <n v="400"/>
    <s v="STRONG-ARM (HANDS, FIST, FEET OR BODILY FORCE)"/>
    <s v="AO"/>
    <s v="Adult Other"/>
    <n v="626"/>
    <m/>
    <m/>
    <m/>
    <s v="300 W  D                            ST"/>
    <m/>
    <n v="33.774099999999997"/>
    <n v="-118.2646"/>
    <n v="0"/>
  </r>
  <r>
    <n v="200805674"/>
    <d v="2020-02-07T00:00:00"/>
    <d v="2020-02-07T00:00:00"/>
    <n v="1215"/>
    <n v="8"/>
    <x v="12"/>
    <n v="884"/>
    <n v="2"/>
    <n v="888"/>
    <s v="TRESPASSING"/>
    <s v="2004 1822 1501"/>
    <n v="51"/>
    <s v="F"/>
    <s v="O"/>
    <n v="501"/>
    <s v="SINGLE FAMILY DWELLING"/>
    <n v="400"/>
    <s v="STRONG-ARM (HANDS, FIST, FEET OR BODILY FORCE)"/>
    <s v="AO"/>
    <s v="Adult Other"/>
    <n v="888"/>
    <n v="998"/>
    <m/>
    <m/>
    <s v="2200    VETERAN                      AV"/>
    <m/>
    <n v="34.042299999999997"/>
    <n v="-118.4344"/>
    <n v="0"/>
  </r>
  <r>
    <n v="201004911"/>
    <d v="2020-01-22T00:00:00"/>
    <d v="2020-01-22T00:00:00"/>
    <n v="930"/>
    <n v="10"/>
    <x v="11"/>
    <n v="1018"/>
    <n v="1"/>
    <n v="330"/>
    <s v="BURGLARY FROM VEHICLE"/>
    <s v="0344 1609"/>
    <n v="49"/>
    <s v="M"/>
    <s v="O"/>
    <n v="108"/>
    <s v="PARKING LOT"/>
    <m/>
    <m/>
    <s v="IC"/>
    <s v="Invest Cont"/>
    <n v="330"/>
    <m/>
    <m/>
    <m/>
    <s v="15800    STRATHERN                    ST"/>
    <m/>
    <n v="34.215699999999998"/>
    <n v="-118.4772"/>
    <n v="0"/>
  </r>
  <r>
    <n v="200813776"/>
    <d v="2020-09-06T00:00:00"/>
    <d v="2020-09-03T00:00:00"/>
    <n v="2314"/>
    <n v="8"/>
    <x v="12"/>
    <n v="841"/>
    <n v="1"/>
    <n v="310"/>
    <s v="BURGLARY"/>
    <s v="1210 0209 1420 1822 0344 1607"/>
    <n v="31"/>
    <s v="M"/>
    <s v="A"/>
    <n v="502"/>
    <s v="MULTI-UNIT DWELLING (APARTMENT, DUPLEX, ETC)"/>
    <m/>
    <m/>
    <s v="IC"/>
    <s v="Invest Cont"/>
    <n v="310"/>
    <m/>
    <m/>
    <m/>
    <s v="1200    BROCKTON                     AV"/>
    <m/>
    <n v="34.0456"/>
    <n v="-118.4649"/>
    <n v="0"/>
  </r>
  <r>
    <n v="200812669"/>
    <d v="2020-07-19T00:00:00"/>
    <d v="2020-07-17T00:00:00"/>
    <n v="2230"/>
    <n v="8"/>
    <x v="12"/>
    <n v="809"/>
    <n v="1"/>
    <n v="330"/>
    <s v="BURGLARY FROM VEHICLE"/>
    <s v="0344 0346"/>
    <n v="38"/>
    <s v="F"/>
    <s v="W"/>
    <n v="109"/>
    <s v="PARK/PLAYGROUND"/>
    <m/>
    <m/>
    <s v="IC"/>
    <s v="Invest Cont"/>
    <n v="330"/>
    <m/>
    <m/>
    <m/>
    <s v="2700    COLDWATER CANYON             DR"/>
    <m/>
    <n v="34.120600000000003"/>
    <n v="-118.4016"/>
    <n v="0"/>
  </r>
  <r>
    <n v="200115174"/>
    <d v="2020-07-22T00:00:00"/>
    <d v="2020-07-21T00:00:00"/>
    <n v="555"/>
    <n v="1"/>
    <x v="1"/>
    <n v="111"/>
    <n v="2"/>
    <n v="740"/>
    <s v="VANDALISM - FELONY ($400 &amp; OVER, ALL CHURCH VANDALISMS)"/>
    <s v="0329 1307 2003 0910"/>
    <n v="68"/>
    <s v="M"/>
    <s v="B"/>
    <n v="122"/>
    <s v="VEHICLE, PASSENGER/TRUCK"/>
    <m/>
    <m/>
    <s v="IC"/>
    <s v="Invest Cont"/>
    <n v="740"/>
    <m/>
    <m/>
    <m/>
    <s v="FIGUEROA"/>
    <s v="SUNSET"/>
    <n v="34.0627"/>
    <n v="-118.24630000000001"/>
    <n v="0"/>
  </r>
  <r>
    <n v="200713182"/>
    <d v="2020-08-26T00:00:00"/>
    <d v="2020-08-25T00:00:00"/>
    <n v="2200"/>
    <n v="7"/>
    <x v="0"/>
    <n v="755"/>
    <n v="1"/>
    <n v="420"/>
    <s v="THEFT FROM MOTOR VEHICLE - PETTY ($950 &amp; UNDER)"/>
    <m/>
    <n v="0"/>
    <m/>
    <m/>
    <n v="101"/>
    <s v="STREET"/>
    <m/>
    <m/>
    <s v="IC"/>
    <s v="Invest Cont"/>
    <n v="420"/>
    <m/>
    <m/>
    <m/>
    <s v="PICO                         BL"/>
    <s v="CLOVERDALE                   AV"/>
    <n v="34.048200000000001"/>
    <n v="-118.3515"/>
    <n v="0"/>
  </r>
  <r>
    <n v="200510459"/>
    <d v="2020-06-10T00:00:00"/>
    <d v="2020-06-10T00:00:00"/>
    <n v="1740"/>
    <n v="5"/>
    <x v="10"/>
    <n v="529"/>
    <n v="1"/>
    <n v="230"/>
    <s v="ASSAULT WITH DEADLY WEAPON, AGGRAVATED ASSAULT"/>
    <s v="1309 1100 1402 1407 0202 0209 0450 0906 0326 1822"/>
    <n v="20"/>
    <s v="M"/>
    <s v="H"/>
    <n v="501"/>
    <s v="SINGLE FAMILY DWELLING"/>
    <n v="102"/>
    <s v="HAND GUN"/>
    <s v="IC"/>
    <s v="Invest Cont"/>
    <n v="230"/>
    <n v="998"/>
    <m/>
    <m/>
    <s v="900    FLINT                        AV"/>
    <m/>
    <n v="33.782200000000003"/>
    <n v="-118.2495"/>
    <n v="0"/>
  </r>
  <r>
    <n v="200105205"/>
    <d v="2020-01-18T00:00:00"/>
    <d v="2020-01-17T00:00:00"/>
    <n v="1900"/>
    <n v="1"/>
    <x v="1"/>
    <n v="162"/>
    <n v="1"/>
    <n v="330"/>
    <s v="BURGLARY FROM VEHICLE"/>
    <s v="1609 0344 1307 1822 0329"/>
    <n v="25"/>
    <s v="M"/>
    <s v="A"/>
    <n v="108"/>
    <s v="PARKING LOT"/>
    <m/>
    <m/>
    <s v="IC"/>
    <s v="Invest Cont"/>
    <n v="330"/>
    <m/>
    <m/>
    <m/>
    <s v="800 S  HILL                         ST"/>
    <m/>
    <n v="34.046199999999999"/>
    <n v="-118.2585"/>
    <n v="0"/>
  </r>
  <r>
    <n v="200121806"/>
    <d v="2020-12-01T00:00:00"/>
    <d v="2020-12-01T00:00:00"/>
    <n v="1930"/>
    <n v="1"/>
    <x v="1"/>
    <n v="156"/>
    <n v="1"/>
    <n v="230"/>
    <s v="ASSAULT WITH DEADLY WEAPON, AGGRAVATED ASSAULT"/>
    <s v="1822 0334 0443 0445 2004 1266"/>
    <n v="42"/>
    <s v="F"/>
    <s v="B"/>
    <n v="502"/>
    <s v="MULTI-UNIT DWELLING (APARTMENT, DUPLEX, ETC)"/>
    <n v="200"/>
    <s v="KNIFE WITH BLADE 6INCHES OR LESS"/>
    <s v="AA"/>
    <s v="Adult Arrest"/>
    <n v="230"/>
    <m/>
    <m/>
    <m/>
    <s v="500 S  SAN PEDRO                    ST"/>
    <m/>
    <n v="34.043700000000001"/>
    <n v="-118.24550000000001"/>
    <n v="1"/>
  </r>
  <r>
    <n v="200605208"/>
    <d v="2020-01-27T00:00:00"/>
    <d v="2020-01-27T00:00:00"/>
    <n v="1200"/>
    <n v="6"/>
    <x v="9"/>
    <n v="648"/>
    <n v="2"/>
    <n v="900"/>
    <s v="VIOLATION OF COURT ORDER"/>
    <s v="0913 2038 0561"/>
    <n v="54"/>
    <s v="F"/>
    <s v="O"/>
    <n v="502"/>
    <s v="MULTI-UNIT DWELLING (APARTMENT, DUPLEX, ETC)"/>
    <m/>
    <m/>
    <s v="IC"/>
    <s v="Invest Cont"/>
    <n v="900"/>
    <m/>
    <m/>
    <m/>
    <s v="5600    HAROLD                       WY"/>
    <m/>
    <n v="34.099299999999999"/>
    <n v="-118.31140000000001"/>
    <n v="0"/>
  </r>
  <r>
    <n v="200907755"/>
    <d v="2020-03-23T00:00:00"/>
    <d v="2020-03-23T00:00:00"/>
    <n v="725"/>
    <n v="9"/>
    <x v="3"/>
    <n v="971"/>
    <n v="2"/>
    <n v="354"/>
    <s v="THEFT OF IDENTITY"/>
    <s v="0930 1822"/>
    <n v="36"/>
    <s v="F"/>
    <s v="O"/>
    <n v="501"/>
    <s v="SINGLE FAMILY DWELLING"/>
    <m/>
    <m/>
    <s v="IC"/>
    <s v="Invest Cont"/>
    <n v="354"/>
    <m/>
    <m/>
    <m/>
    <s v="4600    BURNET                       AV"/>
    <m/>
    <n v="34.154299999999999"/>
    <n v="-118.4628"/>
    <n v="0"/>
  </r>
  <r>
    <n v="201013330"/>
    <d v="2020-09-22T00:00:00"/>
    <d v="2020-09-22T00:00:00"/>
    <n v="1600"/>
    <n v="10"/>
    <x v="11"/>
    <n v="1041"/>
    <n v="1"/>
    <n v="331"/>
    <s v="THEFT FROM MOTOR VEHICLE - GRAND ($950.01 AND OVER)"/>
    <s v="1822 0344 1606 1420 1414"/>
    <n v="36"/>
    <s v="M"/>
    <s v="W"/>
    <n v="104"/>
    <s v="DRIVEWAY"/>
    <m/>
    <m/>
    <s v="AA"/>
    <s v="Adult Arrest"/>
    <n v="331"/>
    <m/>
    <m/>
    <m/>
    <s v="5700    AURA                         AV"/>
    <m/>
    <n v="34.174799999999998"/>
    <n v="-118.55419999999999"/>
    <n v="1"/>
  </r>
  <r>
    <n v="201213598"/>
    <d v="2020-05-26T00:00:00"/>
    <d v="2020-05-23T00:00:00"/>
    <n v="1030"/>
    <n v="12"/>
    <x v="8"/>
    <n v="1245"/>
    <n v="1"/>
    <n v="648"/>
    <s v="ARSON"/>
    <s v="1309 0432 0913"/>
    <n v="67"/>
    <s v="M"/>
    <s v="O"/>
    <n v="202"/>
    <s v="LIQUOR STORE"/>
    <n v="511"/>
    <s v="VERBAL THREAT"/>
    <s v="IC"/>
    <s v="Invest Cont"/>
    <n v="648"/>
    <m/>
    <m/>
    <m/>
    <s v="6700 S  NORMANDIE                    AV"/>
    <m/>
    <n v="33.978499999999997"/>
    <n v="-118.30029999999999"/>
    <n v="0"/>
  </r>
  <r>
    <n v="200217988"/>
    <d v="2020-11-30T00:00:00"/>
    <d v="2020-11-29T00:00:00"/>
    <n v="1800"/>
    <n v="2"/>
    <x v="5"/>
    <n v="235"/>
    <n v="1"/>
    <n v="510"/>
    <s v="VEHICLE - STOLEN"/>
    <m/>
    <n v="0"/>
    <m/>
    <m/>
    <n v="108"/>
    <s v="PARKING LOT"/>
    <m/>
    <m/>
    <s v="IC"/>
    <s v="Invest Cont"/>
    <n v="510"/>
    <m/>
    <m/>
    <m/>
    <s v="2200 W  COURT                        ST"/>
    <m/>
    <n v="34.069699999999997"/>
    <n v="-118.2697"/>
    <n v="0"/>
  </r>
  <r>
    <n v="201205941"/>
    <d v="2020-01-28T00:00:00"/>
    <d v="2020-01-28T00:00:00"/>
    <n v="145"/>
    <n v="12"/>
    <x v="8"/>
    <n v="1249"/>
    <n v="2"/>
    <n v="624"/>
    <s v="BATTERY - SIMPLE ASSAULT"/>
    <s v="2021 1822 1309 0603 0319 0416 0446"/>
    <n v="55"/>
    <s v="M"/>
    <s v="H"/>
    <n v="101"/>
    <s v="STREET"/>
    <n v="400"/>
    <s v="STRONG-ARM (HANDS, FIST, FEET OR BODILY FORCE)"/>
    <s v="IC"/>
    <s v="Invest Cont"/>
    <n v="624"/>
    <m/>
    <m/>
    <m/>
    <s v="6600 S  FIGUEROA                     ST"/>
    <m/>
    <n v="33.979700000000001"/>
    <n v="-118.28270000000001"/>
    <n v="0"/>
  </r>
  <r>
    <n v="200206823"/>
    <d v="2020-02-25T00:00:00"/>
    <d v="2020-02-25T00:00:00"/>
    <n v="1030"/>
    <n v="2"/>
    <x v="5"/>
    <n v="204"/>
    <n v="2"/>
    <n v="624"/>
    <s v="BATTERY - SIMPLE ASSAULT"/>
    <s v="0416 0554 0305 0448 0408 0429"/>
    <n v="30"/>
    <s v="M"/>
    <s v="H"/>
    <n v="501"/>
    <s v="SINGLE FAMILY DWELLING"/>
    <n v="400"/>
    <s v="STRONG-ARM (HANDS, FIST, FEET OR BODILY FORCE)"/>
    <s v="AO"/>
    <s v="Adult Other"/>
    <n v="624"/>
    <m/>
    <m/>
    <m/>
    <s v="800    HYPERION                     AV"/>
    <m/>
    <n v="34.085799999999999"/>
    <n v="-118.2837"/>
    <n v="0"/>
  </r>
  <r>
    <n v="201013619"/>
    <d v="2020-10-01T00:00:00"/>
    <d v="2020-10-01T00:00:00"/>
    <n v="1255"/>
    <n v="10"/>
    <x v="11"/>
    <n v="1006"/>
    <n v="2"/>
    <n v="740"/>
    <s v="VANDALISM - FELONY ($400 &amp; OVER, ALL CHURCH VANDALISMS)"/>
    <s v="2000 0913 0329 1307 1813 1309 0319 0359"/>
    <n v="33"/>
    <s v="F"/>
    <s v="H"/>
    <n v="122"/>
    <s v="VEHICLE, PASSENGER/TRUCK"/>
    <n v="310"/>
    <s v="CONCRETE BLOCK/BRICK"/>
    <s v="AA"/>
    <s v="Adult Arrest"/>
    <n v="740"/>
    <m/>
    <m/>
    <m/>
    <s v="8100    BIANCA                       AV"/>
    <m/>
    <n v="34.217199999999998"/>
    <n v="-118.5134"/>
    <n v="1"/>
  </r>
  <r>
    <n v="200414434"/>
    <d v="2020-10-29T00:00:00"/>
    <d v="2020-09-15T00:00:00"/>
    <n v="1115"/>
    <n v="4"/>
    <x v="4"/>
    <n v="471"/>
    <n v="1"/>
    <n v="331"/>
    <s v="THEFT FROM MOTOR VEHICLE - GRAND ($950.01 AND OVER)"/>
    <n v="344"/>
    <n v="0"/>
    <s v="M"/>
    <s v="X"/>
    <n v="108"/>
    <s v="PARKING LOT"/>
    <m/>
    <m/>
    <s v="IC"/>
    <s v="Invest Cont"/>
    <n v="331"/>
    <m/>
    <m/>
    <m/>
    <s v="2200 E  7TH                          ST"/>
    <m/>
    <n v="34.034700000000001"/>
    <n v="-118.2253"/>
    <n v="0"/>
  </r>
  <r>
    <n v="200605713"/>
    <d v="2020-02-06T00:00:00"/>
    <d v="2020-02-05T00:00:00"/>
    <n v="15"/>
    <n v="6"/>
    <x v="9"/>
    <n v="667"/>
    <n v="1"/>
    <n v="350"/>
    <s v="THEFT, PERSON"/>
    <s v="1822 0400 0344 1300 0112"/>
    <n v="35"/>
    <s v="M"/>
    <s v="H"/>
    <n v="102"/>
    <s v="SIDEWALK"/>
    <m/>
    <m/>
    <s v="IC"/>
    <s v="Invest Cont"/>
    <n v="350"/>
    <n v="946"/>
    <m/>
    <m/>
    <s v="SANTA MONICA"/>
    <s v="GORDON                       ST"/>
    <n v="34.090800000000002"/>
    <n v="-118.3201"/>
    <n v="0"/>
  </r>
  <r>
    <n v="200406924"/>
    <d v="2020-03-15T00:00:00"/>
    <d v="2020-03-15T00:00:00"/>
    <n v="200"/>
    <n v="4"/>
    <x v="4"/>
    <n v="467"/>
    <n v="2"/>
    <n v="624"/>
    <s v="BATTERY - SIMPLE ASSAULT"/>
    <s v="0400 0419 0913"/>
    <n v="37"/>
    <s v="F"/>
    <s v="H"/>
    <n v="504"/>
    <s v="OTHER RESIDENCE"/>
    <n v="400"/>
    <s v="STRONG-ARM (HANDS, FIST, FEET OR BODILY FORCE)"/>
    <s v="AO"/>
    <s v="Adult Other"/>
    <n v="624"/>
    <m/>
    <m/>
    <m/>
    <s v="400    CAMULOS                      ST"/>
    <m/>
    <n v="34.038200000000003"/>
    <n v="-118.2064"/>
    <n v="0"/>
  </r>
  <r>
    <n v="200912661"/>
    <d v="2020-07-23T00:00:00"/>
    <d v="2020-07-22T00:00:00"/>
    <n v="2135"/>
    <n v="9"/>
    <x v="3"/>
    <n v="914"/>
    <n v="2"/>
    <n v="624"/>
    <s v="BATTERY - SIMPLE ASSAULT"/>
    <n v="408"/>
    <n v="41"/>
    <s v="F"/>
    <s v="H"/>
    <n v="701"/>
    <s v="HOSPITAL"/>
    <n v="400"/>
    <s v="STRONG-ARM (HANDS, FIST, FEET OR BODILY FORCE)"/>
    <s v="IC"/>
    <s v="Invest Cont"/>
    <n v="624"/>
    <m/>
    <m/>
    <m/>
    <s v="15100    VANOWEN                      ST"/>
    <m/>
    <n v="34.197600000000001"/>
    <n v="-118.45740000000001"/>
    <n v="0"/>
  </r>
  <r>
    <n v="200816290"/>
    <d v="2020-11-11T00:00:00"/>
    <d v="2020-11-09T00:00:00"/>
    <n v="1900"/>
    <n v="8"/>
    <x v="12"/>
    <n v="831"/>
    <n v="2"/>
    <n v="740"/>
    <s v="VANDALISM - FELONY ($400 &amp; OVER, ALL CHURCH VANDALISMS)"/>
    <s v="0329 1822"/>
    <n v="0"/>
    <s v="X"/>
    <s v="X"/>
    <n v="702"/>
    <s v="OFFICE BUILDING/OFFICE"/>
    <m/>
    <m/>
    <s v="IC"/>
    <s v="Invest Cont"/>
    <n v="740"/>
    <m/>
    <m/>
    <m/>
    <s v="1100 S  BUNDY                        DR"/>
    <m/>
    <n v="34.045200000000001"/>
    <n v="-118.46810000000001"/>
    <n v="0"/>
  </r>
  <r>
    <n v="201008064"/>
    <d v="2020-04-15T00:00:00"/>
    <d v="2020-04-15T00:00:00"/>
    <n v="915"/>
    <n v="10"/>
    <x v="11"/>
    <n v="1049"/>
    <n v="2"/>
    <n v="956"/>
    <s v="LETTERS, LEWD  -  TELEPHONE CALLS, LEWD"/>
    <s v="1906 1822 1402"/>
    <n v="0"/>
    <s v="M"/>
    <s v="W"/>
    <n v="108"/>
    <s v="PARKING LOT"/>
    <m/>
    <m/>
    <s v="IC"/>
    <s v="Invest Cont"/>
    <n v="956"/>
    <n v="998"/>
    <m/>
    <m/>
    <s v="6300    WOODLEY                      AV"/>
    <m/>
    <n v="34.185200000000002"/>
    <n v="-118.4837"/>
    <n v="0"/>
  </r>
  <r>
    <n v="200404949"/>
    <d v="2020-01-25T00:00:00"/>
    <d v="2020-01-24T00:00:00"/>
    <n v="2130"/>
    <n v="4"/>
    <x v="4"/>
    <n v="471"/>
    <n v="1"/>
    <n v="310"/>
    <s v="BURGLARY"/>
    <s v="1609 0344 0321 0207 1822"/>
    <n v="0"/>
    <s v="X"/>
    <s v="X"/>
    <n v="254"/>
    <s v="STUDIO (FILM/PHOTOGRAPHIC/MUSIC)"/>
    <m/>
    <m/>
    <s v="IC"/>
    <s v="Invest Cont"/>
    <n v="310"/>
    <m/>
    <m/>
    <m/>
    <s v="500 S  CLARENCE                     ST"/>
    <m/>
    <n v="34.040900000000001"/>
    <n v="-118.2234"/>
    <n v="0"/>
  </r>
  <r>
    <n v="200515573"/>
    <d v="2020-10-20T00:00:00"/>
    <d v="2020-10-20T00:00:00"/>
    <n v="1630"/>
    <n v="5"/>
    <x v="10"/>
    <n v="557"/>
    <n v="2"/>
    <n v="624"/>
    <s v="BATTERY - SIMPLE ASSAULT"/>
    <s v="0432 0444 0448 0913 2003"/>
    <n v="59"/>
    <s v="F"/>
    <s v="H"/>
    <n v="502"/>
    <s v="MULTI-UNIT DWELLING (APARTMENT, DUPLEX, ETC)"/>
    <n v="400"/>
    <s v="STRONG-ARM (HANDS, FIST, FEET OR BODILY FORCE)"/>
    <s v="AO"/>
    <s v="Adult Other"/>
    <n v="624"/>
    <m/>
    <m/>
    <m/>
    <s v="600 W  4TH                          ST"/>
    <m/>
    <n v="33.740600000000001"/>
    <n v="-118.2906"/>
    <n v="0"/>
  </r>
  <r>
    <n v="200322131"/>
    <d v="2020-12-22T00:00:00"/>
    <d v="2020-12-22T00:00:00"/>
    <n v="2230"/>
    <n v="3"/>
    <x v="2"/>
    <n v="326"/>
    <n v="1"/>
    <n v="230"/>
    <s v="ASSAULT WITH DEADLY WEAPON, AGGRAVATED ASSAULT"/>
    <s v="0334 1822 1402 0445 0329 1300"/>
    <n v="35"/>
    <s v="M"/>
    <s v="H"/>
    <n v="122"/>
    <s v="VEHICLE, PASSENGER/TRUCK"/>
    <n v="308"/>
    <s v="STICK"/>
    <s v="AO"/>
    <s v="Adult Other"/>
    <n v="230"/>
    <m/>
    <m/>
    <m/>
    <s v="RAYMOND                      AV"/>
    <s v="29TH                         ST"/>
    <n v="34.030900000000003"/>
    <n v="-118.298"/>
    <n v="0"/>
  </r>
  <r>
    <n v="200900752"/>
    <d v="2020-07-12T00:00:00"/>
    <d v="2020-07-12T00:00:00"/>
    <n v="1130"/>
    <n v="9"/>
    <x v="3"/>
    <n v="969"/>
    <n v="2"/>
    <n v="910"/>
    <s v="KIDNAPPING"/>
    <s v="0305 1822 0209 1402 0105 0202"/>
    <n v="78"/>
    <s v="F"/>
    <s v="W"/>
    <n v="501"/>
    <s v="SINGLE FAMILY DWELLING"/>
    <n v="200"/>
    <s v="KNIFE WITH BLADE 6INCHES OR LESS"/>
    <s v="IC"/>
    <s v="Invest Cont"/>
    <n v="910"/>
    <n v="998"/>
    <m/>
    <m/>
    <s v="13100    MORRISON                     ST"/>
    <m/>
    <n v="34.160299999999999"/>
    <n v="-118.42140000000001"/>
    <n v="0"/>
  </r>
  <r>
    <n v="200812729"/>
    <d v="2020-08-06T00:00:00"/>
    <d v="2020-08-06T00:00:00"/>
    <n v="1830"/>
    <n v="8"/>
    <x v="12"/>
    <n v="889"/>
    <n v="2"/>
    <n v="888"/>
    <s v="TRESPASSING"/>
    <n v="1501"/>
    <n v="32"/>
    <s v="F"/>
    <s v="A"/>
    <n v="502"/>
    <s v="MULTI-UNIT DWELLING (APARTMENT, DUPLEX, ETC)"/>
    <m/>
    <m/>
    <s v="AO"/>
    <s v="Adult Other"/>
    <n v="888"/>
    <m/>
    <m/>
    <m/>
    <s v="1900 S  ROBERTSON                    BL"/>
    <m/>
    <n v="34.044600000000003"/>
    <n v="-118.3867"/>
    <n v="0"/>
  </r>
  <r>
    <n v="200117897"/>
    <d v="2020-09-14T00:00:00"/>
    <d v="2020-09-13T00:00:00"/>
    <n v="1554"/>
    <n v="1"/>
    <x v="1"/>
    <n v="185"/>
    <n v="1"/>
    <n v="330"/>
    <s v="BURGLARY FROM VEHICLE"/>
    <s v="1609 0344 1307 0329 1822"/>
    <n v="29"/>
    <s v="F"/>
    <s v="B"/>
    <n v="108"/>
    <s v="PARKING LOT"/>
    <m/>
    <m/>
    <s v="IC"/>
    <s v="Invest Cont"/>
    <n v="330"/>
    <m/>
    <m/>
    <m/>
    <s v="900 S  BROADWAY"/>
    <m/>
    <n v="34.041899999999998"/>
    <n v="-118.2564"/>
    <n v="0"/>
  </r>
  <r>
    <n v="200309072"/>
    <d v="2020-03-26T00:00:00"/>
    <d v="2020-03-24T00:00:00"/>
    <n v="400"/>
    <n v="3"/>
    <x v="2"/>
    <n v="377"/>
    <n v="2"/>
    <n v="740"/>
    <s v="VANDALISM - FELONY ($400 &amp; OVER, ALL CHURCH VANDALISMS)"/>
    <s v="0329 1300"/>
    <n v="31"/>
    <s v="F"/>
    <s v="B"/>
    <n v="122"/>
    <s v="VEHICLE, PASSENGER/TRUCK"/>
    <m/>
    <m/>
    <s v="IC"/>
    <s v="Invest Cont"/>
    <n v="740"/>
    <m/>
    <m/>
    <m/>
    <s v="1200 W  39TH                         ST"/>
    <m/>
    <n v="34.015500000000003"/>
    <n v="-118.2975"/>
    <n v="0"/>
  </r>
  <r>
    <n v="200118868"/>
    <d v="2020-10-03T00:00:00"/>
    <d v="2020-10-02T00:00:00"/>
    <n v="2200"/>
    <n v="1"/>
    <x v="1"/>
    <n v="101"/>
    <n v="1"/>
    <n v="420"/>
    <s v="THEFT FROM MOTOR VEHICLE - PETTY ($950 &amp; UNDER)"/>
    <m/>
    <n v="0"/>
    <m/>
    <m/>
    <n v="101"/>
    <s v="STREET"/>
    <m/>
    <m/>
    <s v="IC"/>
    <s v="Invest Cont"/>
    <n v="420"/>
    <m/>
    <m/>
    <m/>
    <s v="900    FIGUEROA                     TR"/>
    <m/>
    <n v="34.066299999999998"/>
    <n v="-118.24420000000001"/>
    <n v="0"/>
  </r>
  <r>
    <n v="201205482"/>
    <d v="2020-01-22T00:00:00"/>
    <d v="2020-01-22T00:00:00"/>
    <n v="1900"/>
    <n v="12"/>
    <x v="8"/>
    <n v="1259"/>
    <n v="1"/>
    <n v="230"/>
    <s v="ASSAULT WITH DEADLY WEAPON, AGGRAVATED ASSAULT"/>
    <s v="1402 0913 1309 1310 1203 0302"/>
    <n v="43"/>
    <s v="M"/>
    <s v="H"/>
    <n v="101"/>
    <s v="STREET"/>
    <n v="102"/>
    <s v="HAND GUN"/>
    <s v="AO"/>
    <s v="Adult Other"/>
    <n v="230"/>
    <m/>
    <m/>
    <m/>
    <s v="900 E  74TH                         ST"/>
    <m/>
    <n v="33.972999999999999"/>
    <n v="-118.2586"/>
    <n v="0"/>
  </r>
  <r>
    <n v="200510499"/>
    <d v="2020-06-11T00:00:00"/>
    <d v="2020-06-11T00:00:00"/>
    <n v="1300"/>
    <n v="5"/>
    <x v="10"/>
    <n v="551"/>
    <n v="1"/>
    <n v="210"/>
    <s v="ROBBERY"/>
    <s v="0913 0354 1310 2000 1276 1309 1813"/>
    <n v="39"/>
    <s v="F"/>
    <s v="H"/>
    <n v="501"/>
    <s v="SINGLE FAMILY DWELLING"/>
    <n v="400"/>
    <s v="STRONG-ARM (HANDS, FIST, FEET OR BODILY FORCE)"/>
    <s v="AA"/>
    <s v="Adult Arrest"/>
    <n v="210"/>
    <n v="626"/>
    <m/>
    <m/>
    <s v="1100 W  SEPULVEDA                    ST"/>
    <m/>
    <n v="33.745699999999999"/>
    <n v="-118.3005"/>
    <n v="1"/>
  </r>
  <r>
    <n v="200207349"/>
    <d v="2020-03-05T00:00:00"/>
    <d v="2020-03-05T00:00:00"/>
    <n v="1820"/>
    <n v="2"/>
    <x v="5"/>
    <n v="289"/>
    <n v="2"/>
    <n v="740"/>
    <s v="VANDALISM - FELONY ($400 &amp; OVER, ALL CHURCH VANDALISMS)"/>
    <s v="2000 1813 0329 1300"/>
    <n v="46"/>
    <s v="M"/>
    <s v="H"/>
    <n v="122"/>
    <s v="VEHICLE, PASSENGER/TRUCK"/>
    <m/>
    <m/>
    <s v="AO"/>
    <s v="Adult Other"/>
    <n v="740"/>
    <m/>
    <m/>
    <m/>
    <s v="1500 W  11TH                         PL"/>
    <m/>
    <n v="34.046199999999999"/>
    <n v="-118.27379999999999"/>
    <n v="0"/>
  </r>
  <r>
    <n v="200608936"/>
    <d v="2020-04-08T00:00:00"/>
    <d v="2020-04-08T00:00:00"/>
    <n v="1850"/>
    <n v="6"/>
    <x v="9"/>
    <n v="666"/>
    <n v="2"/>
    <n v="437"/>
    <s v="RESISTING ARREST"/>
    <s v="0400 1212"/>
    <n v="0"/>
    <s v="X"/>
    <s v="X"/>
    <n v="102"/>
    <s v="SIDEWALK"/>
    <n v="400"/>
    <s v="STRONG-ARM (HANDS, FIST, FEET OR BODILY FORCE)"/>
    <s v="AO"/>
    <s v="Adult Other"/>
    <n v="437"/>
    <m/>
    <m/>
    <m/>
    <s v="1200    LODI                         PL"/>
    <m/>
    <n v="34.092599999999997"/>
    <n v="-118.32340000000001"/>
    <n v="0"/>
  </r>
  <r>
    <n v="200305352"/>
    <d v="2020-01-20T00:00:00"/>
    <d v="2020-01-19T00:00:00"/>
    <n v="5"/>
    <n v="3"/>
    <x v="2"/>
    <n v="373"/>
    <n v="1"/>
    <n v="330"/>
    <s v="BURGLARY FROM VEHICLE"/>
    <s v="1202 1601 0344 1300"/>
    <n v="67"/>
    <s v="F"/>
    <s v="B"/>
    <n v="502"/>
    <s v="MULTI-UNIT DWELLING (APARTMENT, DUPLEX, ETC)"/>
    <m/>
    <m/>
    <s v="IC"/>
    <s v="Invest Cont"/>
    <n v="330"/>
    <m/>
    <m/>
    <m/>
    <s v="3800 S  BRONSON                      AV"/>
    <m/>
    <n v="34.017200000000003"/>
    <n v="-118.334"/>
    <n v="0"/>
  </r>
  <r>
    <n v="200916422"/>
    <d v="2020-10-25T00:00:00"/>
    <d v="2020-10-25T00:00:00"/>
    <n v="130"/>
    <n v="9"/>
    <x v="3"/>
    <n v="981"/>
    <n v="1"/>
    <n v="510"/>
    <s v="VEHICLE - STOLEN"/>
    <m/>
    <n v="0"/>
    <m/>
    <m/>
    <n v="123"/>
    <s v="PARKING UNDERGROUND/BUILDING"/>
    <m/>
    <m/>
    <s v="IC"/>
    <s v="Invest Cont"/>
    <n v="510"/>
    <m/>
    <m/>
    <m/>
    <s v="4300 N  SEPULVEDA                    BL"/>
    <m/>
    <n v="34.153700000000001"/>
    <n v="-118.4662"/>
    <n v="0"/>
  </r>
  <r>
    <n v="200106343"/>
    <d v="2020-02-03T00:00:00"/>
    <d v="2020-02-01T00:00:00"/>
    <n v="820"/>
    <n v="1"/>
    <x v="1"/>
    <n v="174"/>
    <n v="1"/>
    <n v="648"/>
    <s v="ARSON"/>
    <n v="1300"/>
    <n v="56"/>
    <s v="F"/>
    <s v="B"/>
    <n v="104"/>
    <s v="DRIVEWAY"/>
    <m/>
    <m/>
    <s v="IC"/>
    <s v="Invest Cont"/>
    <n v="648"/>
    <m/>
    <m/>
    <m/>
    <s v="700 S  SPRING                       ST"/>
    <m/>
    <n v="34.044499999999999"/>
    <n v="-118.25230000000001"/>
    <n v="0"/>
  </r>
  <r>
    <n v="200913181"/>
    <d v="2020-08-06T00:00:00"/>
    <d v="2020-08-01T00:00:00"/>
    <n v="1730"/>
    <n v="9"/>
    <x v="3"/>
    <n v="952"/>
    <n v="1"/>
    <n v="330"/>
    <s v="BURGLARY FROM VEHICLE"/>
    <s v="0358 0344"/>
    <n v="35"/>
    <s v="F"/>
    <s v="H"/>
    <n v="123"/>
    <s v="PARKING UNDERGROUND/BUILDING"/>
    <m/>
    <m/>
    <s v="IC"/>
    <s v="Invest Cont"/>
    <n v="330"/>
    <m/>
    <m/>
    <m/>
    <s v="15000    BURBANK                      BL"/>
    <m/>
    <n v="34.1721"/>
    <n v="-118.459"/>
    <n v="0"/>
  </r>
  <r>
    <n v="200608757"/>
    <d v="2020-04-04T00:00:00"/>
    <d v="2020-04-03T00:00:00"/>
    <n v="2100"/>
    <n v="6"/>
    <x v="9"/>
    <n v="663"/>
    <n v="1"/>
    <n v="420"/>
    <s v="THEFT FROM MOTOR VEHICLE - PETTY ($950 &amp; UNDER)"/>
    <s v="1300 0344 1601 1606"/>
    <n v="26"/>
    <s v="M"/>
    <s v="B"/>
    <n v="101"/>
    <s v="STREET"/>
    <m/>
    <m/>
    <s v="IC"/>
    <s v="Invest Cont"/>
    <n v="420"/>
    <m/>
    <m/>
    <m/>
    <s v="SANTA MONICA"/>
    <s v="SYCAMORE"/>
    <n v="34.090699999999998"/>
    <n v="-118.3428"/>
    <n v="0"/>
  </r>
  <r>
    <n v="201216576"/>
    <d v="2020-07-15T00:00:00"/>
    <d v="2020-07-15T00:00:00"/>
    <n v="2055"/>
    <n v="12"/>
    <x v="8"/>
    <n v="1243"/>
    <n v="2"/>
    <n v="930"/>
    <s v="CRIMINAL THREATS - NO WEAPON DISPLAYED"/>
    <s v="0913 0421 1817"/>
    <n v="34"/>
    <s v="F"/>
    <s v="H"/>
    <n v="501"/>
    <s v="SINGLE FAMILY DWELLING"/>
    <n v="511"/>
    <s v="VERBAL THREAT"/>
    <s v="IC"/>
    <s v="Invest Cont"/>
    <n v="930"/>
    <m/>
    <m/>
    <m/>
    <s v="1600 W  62ND                         ST"/>
    <m/>
    <n v="33.983199999999997"/>
    <n v="-118.3068"/>
    <n v="0"/>
  </r>
  <r>
    <n v="201105208"/>
    <d v="2020-01-28T00:00:00"/>
    <d v="2020-01-28T00:00:00"/>
    <n v="530"/>
    <n v="11"/>
    <x v="7"/>
    <n v="1199"/>
    <n v="1"/>
    <n v="510"/>
    <s v="VEHICLE - STOLEN"/>
    <m/>
    <n v="0"/>
    <m/>
    <m/>
    <n v="101"/>
    <s v="STREET"/>
    <m/>
    <m/>
    <s v="IC"/>
    <s v="Invest Cont"/>
    <n v="510"/>
    <m/>
    <m/>
    <m/>
    <s v="700    SOLANO                       AV"/>
    <m/>
    <n v="34.076799999999999"/>
    <n v="-118.2333"/>
    <n v="0"/>
  </r>
  <r>
    <n v="200118875"/>
    <d v="2020-10-03T00:00:00"/>
    <d v="2020-10-03T00:00:00"/>
    <n v="1200"/>
    <n v="1"/>
    <x v="1"/>
    <n v="159"/>
    <n v="1"/>
    <n v="230"/>
    <s v="ASSAULT WITH DEADLY WEAPON, AGGRAVATED ASSAULT"/>
    <s v="1218 1822 2033 0411"/>
    <n v="44"/>
    <s v="M"/>
    <s v="B"/>
    <n v="101"/>
    <s v="STREET"/>
    <n v="500"/>
    <s v="UNKNOWN WEAPON/OTHER WEAPON"/>
    <s v="IC"/>
    <s v="Invest Cont"/>
    <n v="230"/>
    <m/>
    <m/>
    <m/>
    <s v="4TH                          ST"/>
    <s v="ALAMEDA"/>
    <n v="34.043300000000002"/>
    <n v="-118.2381"/>
    <n v="0"/>
  </r>
  <r>
    <n v="201211125"/>
    <d v="2020-04-17T00:00:00"/>
    <d v="2020-04-17T00:00:00"/>
    <n v="620"/>
    <n v="12"/>
    <x v="8"/>
    <n v="1259"/>
    <n v="2"/>
    <n v="745"/>
    <s v="VANDALISM - MISDEAMEANOR ($399 OR UNDER)"/>
    <s v="0329 1202"/>
    <n v="70"/>
    <s v="M"/>
    <s v="H"/>
    <n v="501"/>
    <s v="SINGLE FAMILY DWELLING"/>
    <m/>
    <m/>
    <s v="IC"/>
    <s v="Invest Cont"/>
    <n v="745"/>
    <m/>
    <m/>
    <m/>
    <s v="900 E  76TH                         ST"/>
    <m/>
    <n v="33.971200000000003"/>
    <n v="-118.2586"/>
    <n v="0"/>
  </r>
  <r>
    <n v="200205530"/>
    <d v="2020-01-16T00:00:00"/>
    <d v="2020-01-12T00:00:00"/>
    <n v="1715"/>
    <n v="2"/>
    <x v="5"/>
    <n v="218"/>
    <n v="1"/>
    <n v="331"/>
    <s v="THEFT FROM MOTOR VEHICLE - GRAND ($950.01 AND OVER)"/>
    <s v="0329 0344 0385 1300"/>
    <n v="37"/>
    <s v="F"/>
    <s v="W"/>
    <n v="101"/>
    <s v="STREET"/>
    <m/>
    <m/>
    <s v="IC"/>
    <s v="Invest Cont"/>
    <n v="331"/>
    <m/>
    <m/>
    <m/>
    <s v="700    ECHO PARK                    AV"/>
    <m/>
    <n v="34.071300000000001"/>
    <n v="-118.2597"/>
    <n v="0"/>
  </r>
  <r>
    <n v="200710422"/>
    <d v="2020-06-13T00:00:00"/>
    <d v="2020-06-13T00:00:00"/>
    <n v="1600"/>
    <n v="7"/>
    <x v="0"/>
    <n v="749"/>
    <n v="1"/>
    <n v="230"/>
    <s v="ASSAULT WITH DEADLY WEAPON, AGGRAVATED ASSAULT"/>
    <s v="1822 1309 0444"/>
    <n v="35"/>
    <s v="M"/>
    <s v="H"/>
    <n v="101"/>
    <s v="STREET"/>
    <n v="307"/>
    <s v="VEHICLE"/>
    <s v="AA"/>
    <s v="Adult Arrest"/>
    <n v="230"/>
    <m/>
    <m/>
    <m/>
    <s v="LUCERNE"/>
    <s v="OLYMPIC"/>
    <n v="34.056399999999996"/>
    <n v="-118.32729999999999"/>
    <n v="1"/>
  </r>
  <r>
    <n v="200306025"/>
    <d v="2020-02-03T00:00:00"/>
    <d v="2020-02-03T00:00:00"/>
    <n v="100"/>
    <n v="3"/>
    <x v="2"/>
    <n v="361"/>
    <n v="2"/>
    <n v="745"/>
    <s v="VANDALISM - MISDEAMEANOR ($399 OR UNDER)"/>
    <s v="0202 0329"/>
    <n v="10"/>
    <s v="X"/>
    <s v="X"/>
    <n v="301"/>
    <s v="GAS STATION"/>
    <m/>
    <m/>
    <s v="IC"/>
    <s v="Invest Cont"/>
    <n v="745"/>
    <m/>
    <m/>
    <m/>
    <s v="3700 S  LA BREA                      AV"/>
    <m/>
    <n v="34.0199"/>
    <n v="-118.3556"/>
    <n v="0"/>
  </r>
  <r>
    <n v="201108198"/>
    <d v="2020-04-10T00:00:00"/>
    <d v="2020-04-08T00:00:00"/>
    <n v="2000"/>
    <n v="11"/>
    <x v="7"/>
    <n v="1141"/>
    <n v="1"/>
    <n v="310"/>
    <s v="BURGLARY"/>
    <s v="1609 0344 0358 1239 0382 1608"/>
    <n v="61"/>
    <s v="X"/>
    <s v="H"/>
    <n v="502"/>
    <s v="MULTI-UNIT DWELLING (APARTMENT, DUPLEX, ETC)"/>
    <n v="500"/>
    <s v="UNKNOWN WEAPON/OTHER WEAPON"/>
    <s v="IC"/>
    <s v="Invest Cont"/>
    <n v="310"/>
    <m/>
    <m/>
    <m/>
    <s v="1800 N  NORMANDIE                    AV"/>
    <m/>
    <n v="34.1036"/>
    <n v="-118.3006"/>
    <n v="0"/>
  </r>
  <r>
    <n v="200321237"/>
    <d v="2020-12-03T00:00:00"/>
    <d v="2020-10-01T00:00:00"/>
    <n v="1"/>
    <n v="3"/>
    <x v="2"/>
    <n v="357"/>
    <n v="2"/>
    <n v="662"/>
    <s v="BUNCO, GRAND THEFT"/>
    <s v="0113 0344 0701 0800 1822"/>
    <n v="31"/>
    <s v="M"/>
    <s v="H"/>
    <n v="502"/>
    <s v="MULTI-UNIT DWELLING (APARTMENT, DUPLEX, ETC)"/>
    <m/>
    <m/>
    <s v="IC"/>
    <s v="Invest Cont"/>
    <n v="662"/>
    <m/>
    <m/>
    <m/>
    <s v="1200 W  36TH                         ST"/>
    <m/>
    <n v="34.023000000000003"/>
    <n v="-118.2953"/>
    <n v="0"/>
  </r>
  <r>
    <n v="200218525"/>
    <d v="2020-12-12T00:00:00"/>
    <d v="2020-12-12T00:00:00"/>
    <n v="1000"/>
    <n v="2"/>
    <x v="5"/>
    <n v="217"/>
    <n v="1"/>
    <n v="510"/>
    <s v="VEHICLE - STOLEN"/>
    <m/>
    <n v="0"/>
    <m/>
    <m/>
    <n v="101"/>
    <s v="STREET"/>
    <m/>
    <m/>
    <s v="IC"/>
    <s v="Invest Cont"/>
    <n v="510"/>
    <m/>
    <m/>
    <m/>
    <s v="700 N  ALVARADO                     ST"/>
    <m/>
    <n v="34.073799999999999"/>
    <n v="-118.2658"/>
    <n v="0"/>
  </r>
  <r>
    <n v="200712864"/>
    <d v="2020-08-17T00:00:00"/>
    <d v="2020-08-17T00:00:00"/>
    <n v="2250"/>
    <n v="7"/>
    <x v="0"/>
    <n v="752"/>
    <n v="1"/>
    <n v="310"/>
    <s v="BURGLARY"/>
    <s v="2004 1402 1414 0344 0342 0321"/>
    <n v="0"/>
    <s v="M"/>
    <s v="O"/>
    <n v="203"/>
    <s v="OTHER BUSINESS"/>
    <m/>
    <m/>
    <s v="AO"/>
    <s v="Adult Other"/>
    <n v="310"/>
    <n v="998"/>
    <m/>
    <m/>
    <s v="5800 W  PICO                         BL"/>
    <m/>
    <n v="34.055799999999998"/>
    <n v="-118.3706"/>
    <n v="0"/>
  </r>
  <r>
    <n v="201225264"/>
    <d v="2020-11-26T00:00:00"/>
    <d v="2020-11-26T00:00:00"/>
    <n v="919"/>
    <n v="12"/>
    <x v="8"/>
    <n v="1258"/>
    <n v="2"/>
    <n v="437"/>
    <s v="RESISTING ARREST"/>
    <n v="1309"/>
    <n v="0"/>
    <s v="X"/>
    <s v="X"/>
    <n v="101"/>
    <s v="STREET"/>
    <n v="307"/>
    <s v="VEHICLE"/>
    <s v="AA"/>
    <s v="Adult Arrest"/>
    <n v="437"/>
    <m/>
    <m/>
    <m/>
    <s v="75TH                         ST"/>
    <s v="MAIN                         ST"/>
    <n v="33.972099999999998"/>
    <n v="-118.2739"/>
    <n v="1"/>
  </r>
  <r>
    <n v="200807919"/>
    <d v="2020-04-01T00:00:00"/>
    <d v="2020-03-29T00:00:00"/>
    <n v="2100"/>
    <n v="8"/>
    <x v="12"/>
    <n v="822"/>
    <n v="2"/>
    <n v="930"/>
    <s v="CRIMINAL THREATS - NO WEAPON DISPLAYED"/>
    <n v="2040"/>
    <n v="65"/>
    <s v="M"/>
    <s v="W"/>
    <n v="501"/>
    <s v="SINGLE FAMILY DWELLING"/>
    <n v="511"/>
    <s v="VERBAL THREAT"/>
    <s v="IC"/>
    <s v="Invest Cont"/>
    <n v="930"/>
    <m/>
    <m/>
    <m/>
    <s v="17000 W  SUNSET                       BL"/>
    <m/>
    <n v="34.041600000000003"/>
    <n v="-118.5496"/>
    <n v="0"/>
  </r>
  <r>
    <n v="200606634"/>
    <d v="2020-02-22T00:00:00"/>
    <d v="2020-02-16T00:00:00"/>
    <n v="1000"/>
    <n v="6"/>
    <x v="9"/>
    <n v="636"/>
    <n v="1"/>
    <n v="420"/>
    <s v="THEFT FROM MOTOR VEHICLE - PETTY ($950 &amp; UNDER)"/>
    <m/>
    <n v="0"/>
    <m/>
    <m/>
    <n v="101"/>
    <s v="STREET"/>
    <m/>
    <m/>
    <s v="IC"/>
    <s v="Invest Cont"/>
    <n v="420"/>
    <m/>
    <m/>
    <m/>
    <s v="1700 N  HIGHLAND                     AV"/>
    <m/>
    <n v="34.101599999999998"/>
    <n v="-118.3387"/>
    <n v="0"/>
  </r>
  <r>
    <n v="200516914"/>
    <d v="2020-11-20T00:00:00"/>
    <d v="2020-11-18T00:00:00"/>
    <n v="1839"/>
    <n v="5"/>
    <x v="10"/>
    <n v="519"/>
    <n v="1"/>
    <n v="230"/>
    <s v="ASSAULT WITH DEADLY WEAPON, AGGRAVATED ASSAULT"/>
    <s v="1313 0334 0309 0913 0360 0302 1100 0450"/>
    <n v="63"/>
    <s v="M"/>
    <s v="H"/>
    <n v="101"/>
    <s v="STREET"/>
    <n v="102"/>
    <s v="HAND GUN"/>
    <s v="AA"/>
    <s v="Adult Arrest"/>
    <n v="230"/>
    <m/>
    <m/>
    <m/>
    <s v="1000 E  SANDISON                     ST"/>
    <m/>
    <n v="33.7941"/>
    <n v="-118.2505"/>
    <n v="1"/>
  </r>
  <r>
    <n v="200111758"/>
    <d v="2020-05-15T00:00:00"/>
    <d v="2020-05-14T00:00:00"/>
    <n v="1040"/>
    <n v="1"/>
    <x v="1"/>
    <n v="192"/>
    <n v="2"/>
    <n v="740"/>
    <s v="VANDALISM - FELONY ($400 &amp; OVER, ALL CHURCH VANDALISMS)"/>
    <n v="329"/>
    <n v="25"/>
    <s v="M"/>
    <s v="B"/>
    <n v="701"/>
    <s v="HOSPITAL"/>
    <m/>
    <m/>
    <s v="AA"/>
    <s v="Adult Arrest"/>
    <n v="740"/>
    <m/>
    <m/>
    <m/>
    <s v="1300 S  HOPE                         ST"/>
    <m/>
    <n v="34.039499999999997"/>
    <n v="-118.26560000000001"/>
    <n v="1"/>
  </r>
  <r>
    <n v="200619877"/>
    <d v="2020-12-31T00:00:00"/>
    <d v="2020-12-31T00:00:00"/>
    <n v="2340"/>
    <n v="6"/>
    <x v="9"/>
    <n v="647"/>
    <n v="1"/>
    <n v="761"/>
    <s v="BRANDISH WEAPON"/>
    <s v="0334 1822 1501"/>
    <n v="65"/>
    <s v="M"/>
    <s v="W"/>
    <n v="102"/>
    <s v="SIDEWALK"/>
    <n v="212"/>
    <s v="BOTTLE"/>
    <s v="IC"/>
    <s v="Invest Cont"/>
    <n v="761"/>
    <m/>
    <m/>
    <m/>
    <s v="1500    VINE                         ST"/>
    <m/>
    <n v="34.097999999999999"/>
    <n v="-118.3266"/>
    <n v="0"/>
  </r>
  <r>
    <n v="200408239"/>
    <d v="2020-04-26T00:00:00"/>
    <d v="2020-04-26T00:00:00"/>
    <n v="2000"/>
    <n v="4"/>
    <x v="4"/>
    <n v="402"/>
    <n v="2"/>
    <n v="888"/>
    <s v="TRESPASSING"/>
    <n v="1309"/>
    <n v="0"/>
    <s v="M"/>
    <s v="W"/>
    <n v="510"/>
    <s v="NURSING/CONVALESCENT/RETIREMENT HOME"/>
    <m/>
    <m/>
    <s v="IC"/>
    <s v="Invest Cont"/>
    <n v="888"/>
    <m/>
    <m/>
    <m/>
    <s v="4500    GRIFFIN                      AV"/>
    <m/>
    <n v="34.094499999999996"/>
    <n v="-118.2024"/>
    <n v="0"/>
  </r>
  <r>
    <n v="200510575"/>
    <d v="2020-06-13T00:00:00"/>
    <d v="2020-06-12T00:00:00"/>
    <n v="1600"/>
    <n v="5"/>
    <x v="10"/>
    <n v="585"/>
    <n v="1"/>
    <n v="310"/>
    <s v="BURGLARY"/>
    <s v="0344 0321"/>
    <n v="58"/>
    <s v="M"/>
    <s v="W"/>
    <n v="501"/>
    <s v="SINGLE FAMILY DWELLING"/>
    <m/>
    <m/>
    <s v="IC"/>
    <s v="Invest Cont"/>
    <n v="310"/>
    <m/>
    <m/>
    <m/>
    <s v="700 W  20TH                         ST"/>
    <m/>
    <n v="33.726100000000002"/>
    <n v="-118.2924"/>
    <n v="0"/>
  </r>
  <r>
    <n v="200213422"/>
    <d v="2020-08-06T00:00:00"/>
    <d v="2020-08-04T00:00:00"/>
    <n v="1816"/>
    <n v="2"/>
    <x v="5"/>
    <n v="216"/>
    <n v="2"/>
    <n v="956"/>
    <s v="LETTERS, LEWD  -  TELEPHONE CALLS, LEWD"/>
    <s v="1822 1906"/>
    <n v="41"/>
    <s v="F"/>
    <s v="H"/>
    <n v="501"/>
    <s v="SINGLE FAMILY DWELLING"/>
    <m/>
    <m/>
    <s v="IC"/>
    <s v="Invest Cont"/>
    <n v="956"/>
    <m/>
    <m/>
    <m/>
    <s v="600 N  CORONADO                     ST"/>
    <m/>
    <n v="34.075099999999999"/>
    <n v="-118.2717"/>
    <n v="0"/>
  </r>
  <r>
    <n v="201301156"/>
    <d v="2020-12-11T00:00:00"/>
    <d v="2020-12-10T00:00:00"/>
    <n v="1945"/>
    <n v="13"/>
    <x v="6"/>
    <n v="1377"/>
    <n v="1"/>
    <n v="210"/>
    <s v="ROBBERY"/>
    <s v="0334 1402 0302 0400 0344 1822"/>
    <n v="30"/>
    <s v="M"/>
    <s v="H"/>
    <n v="101"/>
    <s v="STREET"/>
    <n v="109"/>
    <s v="SEMI-AUTOMATIC PISTOL"/>
    <s v="AO"/>
    <s v="Adult Other"/>
    <n v="210"/>
    <n v="998"/>
    <m/>
    <m/>
    <s v="SLAUSON                      AV"/>
    <s v="HOLMES                       AV"/>
    <n v="33.989199999999997"/>
    <n v="-118.24120000000001"/>
    <n v="0"/>
  </r>
  <r>
    <n v="200508200"/>
    <d v="2020-04-12T00:00:00"/>
    <d v="2020-04-12T00:00:00"/>
    <n v="2230"/>
    <n v="5"/>
    <x v="10"/>
    <n v="526"/>
    <n v="2"/>
    <n v="626"/>
    <s v="INTIMATE PARTNER - SIMPLE ASSAULT"/>
    <s v="0416 0446 2000 1814 0913"/>
    <n v="32"/>
    <s v="F"/>
    <s v="H"/>
    <n v="509"/>
    <s v="MOBILE HOME/TRAILERS/CONSTRUCTION TRAILERS/RV'S/MOTORHOME"/>
    <n v="400"/>
    <s v="STRONG-ARM (HANDS, FIST, FEET OR BODILY FORCE)"/>
    <s v="AO"/>
    <s v="Adult Other"/>
    <n v="626"/>
    <m/>
    <m/>
    <m/>
    <s v="400 W  ANAHEIM                      ST"/>
    <m/>
    <n v="33.779800000000002"/>
    <n v="-118.2664"/>
    <n v="0"/>
  </r>
  <r>
    <n v="200508554"/>
    <d v="2020-04-21T00:00:00"/>
    <d v="2020-04-21T00:00:00"/>
    <n v="1220"/>
    <n v="5"/>
    <x v="10"/>
    <n v="529"/>
    <n v="2"/>
    <n v="647"/>
    <s v="THROWING OBJECT AT MOVING VEHICLE"/>
    <s v="0329 1300 1310 1817"/>
    <n v="51"/>
    <s v="F"/>
    <s v="W"/>
    <n v="122"/>
    <s v="VEHICLE, PASSENGER/TRUCK"/>
    <n v="309"/>
    <s v="BOARD"/>
    <s v="IC"/>
    <s v="Invest Cont"/>
    <n v="647"/>
    <n v="745"/>
    <m/>
    <m/>
    <s v="BROAD"/>
    <s v="E"/>
    <n v="33.775700000000001"/>
    <n v="-118.2608"/>
    <n v="0"/>
  </r>
  <r>
    <n v="200208375"/>
    <d v="2020-03-30T00:00:00"/>
    <d v="2020-03-30T00:00:00"/>
    <n v="1250"/>
    <n v="2"/>
    <x v="5"/>
    <n v="201"/>
    <n v="2"/>
    <n v="930"/>
    <s v="CRIMINAL THREATS - NO WEAPON DISPLAYED"/>
    <s v="0202 1822 0601 1236 2028 0432 0421 2004"/>
    <n v="47"/>
    <s v="M"/>
    <s v="O"/>
    <n v="301"/>
    <s v="GAS STATION"/>
    <n v="511"/>
    <s v="VERBAL THREAT"/>
    <s v="IC"/>
    <s v="Invest Cont"/>
    <n v="930"/>
    <m/>
    <m/>
    <m/>
    <s v="4500    MELROSE                      AV"/>
    <m/>
    <n v="34.087299999999999"/>
    <n v="-118.29600000000001"/>
    <n v="0"/>
  </r>
  <r>
    <n v="200709225"/>
    <d v="2020-05-13T00:00:00"/>
    <d v="2020-05-12T00:00:00"/>
    <n v="2250"/>
    <n v="7"/>
    <x v="0"/>
    <n v="721"/>
    <n v="1"/>
    <n v="330"/>
    <s v="BURGLARY FROM VEHICLE"/>
    <s v="1300 0344"/>
    <n v="34"/>
    <s v="F"/>
    <s v="W"/>
    <n v="122"/>
    <s v="VEHICLE, PASSENGER/TRUCK"/>
    <m/>
    <m/>
    <s v="IC"/>
    <s v="Invest Cont"/>
    <n v="330"/>
    <m/>
    <m/>
    <m/>
    <s v="300 S  HAMEL                        RD"/>
    <m/>
    <n v="34.073599999999999"/>
    <n v="-118.38160000000001"/>
    <n v="0"/>
  </r>
  <r>
    <n v="200316961"/>
    <d v="2020-09-06T00:00:00"/>
    <d v="2020-09-06T00:00:00"/>
    <n v="250"/>
    <n v="3"/>
    <x v="2"/>
    <n v="391"/>
    <n v="2"/>
    <n v="624"/>
    <s v="BATTERY - SIMPLE ASSAULT"/>
    <s v="0401 0913 0329 1307"/>
    <n v="59"/>
    <s v="F"/>
    <s v="B"/>
    <n v="103"/>
    <s v="ALLEY"/>
    <n v="400"/>
    <s v="STRONG-ARM (HANDS, FIST, FEET OR BODILY FORCE)"/>
    <s v="IC"/>
    <s v="Invest Cont"/>
    <n v="624"/>
    <m/>
    <m/>
    <m/>
    <s v="BUCKINGHAM"/>
    <s v="PALMYRA"/>
    <n v="34.006700000000002"/>
    <n v="-118.3515"/>
    <n v="0"/>
  </r>
  <r>
    <n v="200515025"/>
    <d v="2020-10-09T00:00:00"/>
    <d v="2020-10-08T00:00:00"/>
    <n v="1900"/>
    <n v="5"/>
    <x v="10"/>
    <n v="514"/>
    <n v="1"/>
    <n v="510"/>
    <s v="VEHICLE - STOLEN"/>
    <m/>
    <n v="0"/>
    <m/>
    <m/>
    <n v="101"/>
    <s v="STREET"/>
    <m/>
    <m/>
    <s v="AO"/>
    <s v="Adult Other"/>
    <n v="510"/>
    <m/>
    <m/>
    <m/>
    <s v="WILMINGTON                   AV"/>
    <s v="MAURETANIA                   ST"/>
    <n v="33.7896"/>
    <n v="-118.27500000000001"/>
    <n v="0"/>
  </r>
  <r>
    <n v="200507910"/>
    <d v="2020-04-04T00:00:00"/>
    <d v="2020-04-04T00:00:00"/>
    <n v="300"/>
    <n v="5"/>
    <x v="10"/>
    <n v="585"/>
    <n v="1"/>
    <n v="230"/>
    <s v="ASSAULT WITH DEADLY WEAPON, AGGRAVATED ASSAULT"/>
    <s v="0334 0449 1206 1402 1817 2002 1419 0913"/>
    <n v="55"/>
    <s v="F"/>
    <s v="W"/>
    <n v="501"/>
    <s v="SINGLE FAMILY DWELLING"/>
    <n v="102"/>
    <s v="HAND GUN"/>
    <s v="AO"/>
    <s v="Adult Other"/>
    <n v="230"/>
    <n v="998"/>
    <m/>
    <m/>
    <s v="2300 S  CABRILLO                     AV"/>
    <m/>
    <n v="33.722900000000003"/>
    <n v="-118.2946"/>
    <n v="0"/>
  </r>
  <r>
    <n v="200912215"/>
    <d v="2020-07-11T00:00:00"/>
    <d v="2020-07-11T00:00:00"/>
    <n v="200"/>
    <n v="9"/>
    <x v="3"/>
    <n v="984"/>
    <n v="2"/>
    <n v="626"/>
    <s v="INTIMATE PARTNER - SIMPLE ASSAULT"/>
    <s v="2000 0416 0417 1813 0913 1414"/>
    <n v="20"/>
    <s v="F"/>
    <s v="H"/>
    <n v="101"/>
    <s v="STREET"/>
    <n v="400"/>
    <s v="STRONG-ARM (HANDS, FIST, FEET OR BODILY FORCE)"/>
    <s v="AO"/>
    <s v="Adult Other"/>
    <n v="626"/>
    <m/>
    <m/>
    <m/>
    <s v="VENTURA                      BL"/>
    <s v="VAN NUYS                     BL"/>
    <n v="34.1509"/>
    <n v="-118.4487"/>
    <n v="0"/>
  </r>
  <r>
    <n v="201309348"/>
    <d v="2020-04-12T00:00:00"/>
    <d v="2020-04-12T00:00:00"/>
    <n v="950"/>
    <n v="13"/>
    <x v="6"/>
    <n v="1309"/>
    <n v="1"/>
    <n v="341"/>
    <s v="THEFT-GRAND ($950.01 &amp; OVER)EXCPT,GUNS,FOWL,LIVESTK,PROD"/>
    <n v="344"/>
    <n v="39"/>
    <s v="M"/>
    <s v="H"/>
    <n v="203"/>
    <s v="OTHER BUSINESS"/>
    <m/>
    <m/>
    <s v="IC"/>
    <s v="Invest Cont"/>
    <n v="341"/>
    <m/>
    <m/>
    <m/>
    <s v="1900    MATEO                        ST"/>
    <m/>
    <n v="34.022500000000001"/>
    <n v="-118.2325"/>
    <n v="0"/>
  </r>
  <r>
    <n v="201106726"/>
    <d v="2020-03-01T00:00:00"/>
    <d v="2020-03-01T00:00:00"/>
    <n v="930"/>
    <n v="11"/>
    <x v="7"/>
    <n v="1146"/>
    <n v="2"/>
    <n v="930"/>
    <s v="CRIMINAL THREATS - NO WEAPON DISPLAYED"/>
    <s v="0913 0554 0400 0421"/>
    <n v="45"/>
    <s v="M"/>
    <s v="H"/>
    <n v="501"/>
    <s v="SINGLE FAMILY DWELLING"/>
    <n v="511"/>
    <s v="VERBAL THREAT"/>
    <s v="AO"/>
    <s v="Adult Other"/>
    <n v="930"/>
    <m/>
    <m/>
    <m/>
    <s v="2900 N  COOLIDGE                     AV"/>
    <m/>
    <n v="34.103000000000002"/>
    <n v="-118.2462"/>
    <n v="0"/>
  </r>
  <r>
    <n v="200509440"/>
    <d v="2020-05-14T00:00:00"/>
    <d v="2020-05-14T00:00:00"/>
    <n v="1530"/>
    <n v="5"/>
    <x v="10"/>
    <n v="531"/>
    <n v="2"/>
    <n v="740"/>
    <s v="VANDALISM - FELONY ($400 &amp; OVER, ALL CHURCH VANDALISMS)"/>
    <s v="1300 0329 1202"/>
    <n v="72"/>
    <s v="F"/>
    <s v="W"/>
    <n v="122"/>
    <s v="VEHICLE, PASSENGER/TRUCK"/>
    <m/>
    <m/>
    <s v="IC"/>
    <s v="Invest Cont"/>
    <n v="740"/>
    <m/>
    <m/>
    <m/>
    <s v="1600 W  259TH                        PL"/>
    <m/>
    <n v="33.787500000000001"/>
    <n v="-118.3043"/>
    <n v="0"/>
  </r>
  <r>
    <n v="200612772"/>
    <d v="2020-07-19T00:00:00"/>
    <d v="2020-07-19T00:00:00"/>
    <n v="355"/>
    <n v="6"/>
    <x v="9"/>
    <n v="645"/>
    <n v="2"/>
    <n v="956"/>
    <s v="LETTERS, LEWD  -  TELEPHONE CALLS, LEWD"/>
    <s v="1906 1814 0913"/>
    <n v="44"/>
    <s v="F"/>
    <s v="W"/>
    <n v="502"/>
    <s v="MULTI-UNIT DWELLING (APARTMENT, DUPLEX, ETC)"/>
    <m/>
    <m/>
    <s v="IC"/>
    <s v="Invest Cont"/>
    <n v="956"/>
    <m/>
    <m/>
    <m/>
    <s v="7000    FRANKLIN                     AV"/>
    <m/>
    <n v="34.104100000000003"/>
    <n v="-118.34269999999999"/>
    <n v="0"/>
  </r>
  <r>
    <n v="200115433"/>
    <d v="2020-07-27T00:00:00"/>
    <d v="2020-07-25T00:00:00"/>
    <n v="1910"/>
    <n v="1"/>
    <x v="1"/>
    <n v="127"/>
    <n v="2"/>
    <n v="740"/>
    <s v="VANDALISM - FELONY ($400 &amp; OVER, ALL CHURCH VANDALISMS)"/>
    <n v="329"/>
    <n v="0"/>
    <s v="M"/>
    <s v="W"/>
    <n v="725"/>
    <s v="GOVERNMENT FACILITY (FEDERAL,STATE, COUNTY &amp; CITY)"/>
    <m/>
    <m/>
    <s v="IC"/>
    <s v="Invest Cont"/>
    <n v="740"/>
    <m/>
    <m/>
    <m/>
    <s v="500 N  ALAMEDA                      ST"/>
    <m/>
    <n v="34.052700000000002"/>
    <n v="-118.2398"/>
    <n v="0"/>
  </r>
  <r>
    <n v="200608252"/>
    <d v="2020-03-21T00:00:00"/>
    <d v="2020-03-21T00:00:00"/>
    <n v="2124"/>
    <n v="6"/>
    <x v="9"/>
    <n v="667"/>
    <n v="1"/>
    <n v="230"/>
    <s v="ASSAULT WITH DEADLY WEAPON, AGGRAVATED ASSAULT"/>
    <s v="1822 0342 1402 0400 0416"/>
    <n v="34"/>
    <s v="M"/>
    <s v="W"/>
    <n v="502"/>
    <s v="MULTI-UNIT DWELLING (APARTMENT, DUPLEX, ETC)"/>
    <n v="303"/>
    <s v="BRASS KNUCKLES"/>
    <s v="AO"/>
    <s v="Adult Other"/>
    <n v="230"/>
    <n v="990"/>
    <n v="998"/>
    <m/>
    <s v="5900    LEXINGTON                    AV"/>
    <m/>
    <n v="34.092599999999997"/>
    <n v="-118.31789999999999"/>
    <n v="0"/>
  </r>
  <r>
    <n v="200707635"/>
    <d v="2020-03-20T00:00:00"/>
    <d v="2020-03-20T00:00:00"/>
    <n v="1220"/>
    <n v="7"/>
    <x v="0"/>
    <n v="775"/>
    <n v="2"/>
    <n v="626"/>
    <s v="INTIMATE PARTNER - SIMPLE ASSAULT"/>
    <s v="0400 2000"/>
    <n v="46"/>
    <s v="F"/>
    <s v="H"/>
    <n v="501"/>
    <s v="SINGLE FAMILY DWELLING"/>
    <n v="400"/>
    <s v="STRONG-ARM (HANDS, FIST, FEET OR BODILY FORCE)"/>
    <s v="IC"/>
    <s v="Invest Cont"/>
    <n v="626"/>
    <m/>
    <m/>
    <m/>
    <s v="4600    SATURN                       ST"/>
    <m/>
    <n v="34.043199999999999"/>
    <n v="-118.3385"/>
    <n v="0"/>
  </r>
  <r>
    <n v="200318365"/>
    <d v="2020-10-04T00:00:00"/>
    <d v="2020-10-04T00:00:00"/>
    <n v="2300"/>
    <n v="3"/>
    <x v="2"/>
    <n v="312"/>
    <n v="2"/>
    <n v="740"/>
    <s v="VANDALISM - FELONY ($400 &amp; OVER, ALL CHURCH VANDALISMS)"/>
    <s v="0329 1822 0104"/>
    <n v="0"/>
    <s v="X"/>
    <s v="X"/>
    <n v="229"/>
    <s v="CHECK CASHING*"/>
    <m/>
    <m/>
    <s v="IC"/>
    <s v="Invest Cont"/>
    <n v="740"/>
    <m/>
    <m/>
    <m/>
    <s v="2600 S  LA BREA                      AV"/>
    <m/>
    <n v="34.0289"/>
    <n v="-118.3563"/>
    <n v="0"/>
  </r>
  <r>
    <n v="200113187"/>
    <d v="2020-06-10T00:00:00"/>
    <d v="2020-05-30T00:00:00"/>
    <n v="220"/>
    <n v="1"/>
    <x v="1"/>
    <n v="162"/>
    <n v="1"/>
    <n v="310"/>
    <s v="BURGLARY"/>
    <s v="1609 0344 1822"/>
    <n v="0"/>
    <s v="M"/>
    <s v="W"/>
    <n v="403"/>
    <s v="DRUG STORE"/>
    <m/>
    <m/>
    <s v="IC"/>
    <s v="Invest Cont"/>
    <n v="310"/>
    <m/>
    <m/>
    <m/>
    <s v="600 W  7TH                          ST"/>
    <m/>
    <n v="34.0473"/>
    <n v="-118.25660000000001"/>
    <n v="0"/>
  </r>
  <r>
    <n v="200813356"/>
    <d v="2020-08-26T00:00:00"/>
    <d v="2020-08-26T00:00:00"/>
    <n v="1300"/>
    <n v="8"/>
    <x v="12"/>
    <n v="842"/>
    <n v="1"/>
    <n v="510"/>
    <s v="VEHICLE - STOLEN"/>
    <m/>
    <n v="0"/>
    <m/>
    <m/>
    <n v="108"/>
    <s v="PARKING LOT"/>
    <m/>
    <m/>
    <s v="IC"/>
    <s v="Invest Cont"/>
    <n v="510"/>
    <m/>
    <m/>
    <m/>
    <s v="WESTGATE                     AV"/>
    <s v="SANTA MONICA                 BL"/>
    <n v="34.042499999999997"/>
    <n v="-118.4593"/>
    <n v="0"/>
  </r>
  <r>
    <n v="201215497"/>
    <d v="2020-06-26T00:00:00"/>
    <d v="2020-06-25T00:00:00"/>
    <n v="1140"/>
    <n v="12"/>
    <x v="8"/>
    <n v="1265"/>
    <n v="1"/>
    <n v="331"/>
    <s v="THEFT FROM MOTOR VEHICLE - GRAND ($950.01 AND OVER)"/>
    <s v="1822 0344 0385"/>
    <n v="30"/>
    <s v="F"/>
    <s v="B"/>
    <n v="707"/>
    <s v="GARAGE/CARPORT"/>
    <m/>
    <m/>
    <s v="IC"/>
    <s v="Invest Cont"/>
    <n v="331"/>
    <m/>
    <m/>
    <m/>
    <s v="7900 S  VERMONT                      AV"/>
    <m/>
    <n v="33.964100000000002"/>
    <n v="-118.2919"/>
    <n v="0"/>
  </r>
  <r>
    <n v="200810037"/>
    <d v="2020-05-29T00:00:00"/>
    <d v="2020-05-19T00:00:00"/>
    <n v="2300"/>
    <n v="8"/>
    <x v="12"/>
    <n v="802"/>
    <n v="1"/>
    <n v="510"/>
    <s v="VEHICLE - STOLEN"/>
    <m/>
    <n v="0"/>
    <m/>
    <m/>
    <n v="101"/>
    <s v="STREET"/>
    <m/>
    <m/>
    <s v="IC"/>
    <s v="Invest Cont"/>
    <n v="510"/>
    <m/>
    <m/>
    <m/>
    <s v="15300    BESTOR                       BL"/>
    <m/>
    <n v="34.051200000000001"/>
    <n v="-118.52509999999999"/>
    <n v="0"/>
  </r>
  <r>
    <n v="200610685"/>
    <d v="2020-05-27T00:00:00"/>
    <d v="2020-05-26T00:00:00"/>
    <n v="2030"/>
    <n v="6"/>
    <x v="9"/>
    <n v="632"/>
    <n v="2"/>
    <n v="626"/>
    <s v="INTIMATE PARTNER - SIMPLE ASSAULT"/>
    <s v="0400 0416 0448 0913 1414 1202 2000"/>
    <n v="71"/>
    <s v="F"/>
    <s v="W"/>
    <n v="501"/>
    <s v="SINGLE FAMILY DWELLING"/>
    <n v="400"/>
    <s v="STRONG-ARM (HANDS, FIST, FEET OR BODILY FORCE)"/>
    <s v="IC"/>
    <s v="Invest Cont"/>
    <n v="626"/>
    <m/>
    <m/>
    <m/>
    <s v="8500    LOOKOUT MOUNTAIN             AV"/>
    <m/>
    <n v="34.114199999999997"/>
    <n v="-118.37909999999999"/>
    <n v="0"/>
  </r>
  <r>
    <n v="200817951"/>
    <d v="2020-12-27T00:00:00"/>
    <d v="2020-12-27T00:00:00"/>
    <n v="1005"/>
    <n v="8"/>
    <x v="12"/>
    <n v="828"/>
    <n v="2"/>
    <n v="888"/>
    <s v="TRESPASSING"/>
    <s v="1501 2004 0358 1609"/>
    <n v="0"/>
    <s v="X"/>
    <s v="X"/>
    <n v="508"/>
    <s v="FRAT HOUSE/SORORITY/DORMITORY"/>
    <m/>
    <m/>
    <s v="IC"/>
    <s v="Invest Cont"/>
    <n v="888"/>
    <m/>
    <m/>
    <m/>
    <s v="600    HILGARD                      AV"/>
    <m/>
    <n v="0"/>
    <n v="0"/>
    <n v="0"/>
  </r>
  <r>
    <n v="200117861"/>
    <d v="2020-09-13T00:00:00"/>
    <d v="2020-09-12T00:00:00"/>
    <n v="2300"/>
    <n v="1"/>
    <x v="1"/>
    <n v="158"/>
    <n v="1"/>
    <n v="236"/>
    <s v="INTIMATE PARTNER - AGGRAVATED ASSAULT"/>
    <s v="1218 2004 2000 1814 0913 0416 0417"/>
    <n v="31"/>
    <s v="F"/>
    <s v="B"/>
    <n v="101"/>
    <s v="STREET"/>
    <n v="400"/>
    <s v="STRONG-ARM (HANDS, FIST, FEET OR BODILY FORCE)"/>
    <s v="IC"/>
    <s v="Invest Cont"/>
    <n v="236"/>
    <m/>
    <m/>
    <m/>
    <s v="5TH"/>
    <s v="CERES                        AV"/>
    <n v="34.039499999999997"/>
    <n v="-118.2405"/>
    <n v="0"/>
  </r>
  <r>
    <n v="201000541"/>
    <d v="2020-02-04T00:00:00"/>
    <d v="2020-02-04T00:00:00"/>
    <n v="2030"/>
    <n v="10"/>
    <x v="11"/>
    <n v="1078"/>
    <n v="1"/>
    <n v="761"/>
    <s v="BRANDISH WEAPON"/>
    <s v="0913 1402 0421 0334 2000 1814"/>
    <n v="42"/>
    <s v="M"/>
    <s v="H"/>
    <n v="108"/>
    <s v="PARKING LOT"/>
    <n v="500"/>
    <s v="UNKNOWN WEAPON/OTHER WEAPON"/>
    <s v="AA"/>
    <s v="Adult Arrest"/>
    <n v="761"/>
    <n v="998"/>
    <m/>
    <m/>
    <s v="HAYVENHURST                  AV"/>
    <s v="VENTURA                      BL"/>
    <n v="34.158900000000003"/>
    <n v="-118.4923"/>
    <n v="1"/>
  </r>
  <r>
    <n v="200414301"/>
    <d v="2020-10-26T00:00:00"/>
    <d v="2020-10-26T00:00:00"/>
    <n v="400"/>
    <n v="4"/>
    <x v="4"/>
    <n v="428"/>
    <n v="1"/>
    <n v="510"/>
    <s v="VEHICLE - STOLEN"/>
    <m/>
    <n v="0"/>
    <m/>
    <m/>
    <n v="101"/>
    <s v="STREET"/>
    <m/>
    <m/>
    <s v="IC"/>
    <s v="Invest Cont"/>
    <n v="510"/>
    <m/>
    <m/>
    <m/>
    <s v="5200    TEMPLETON                    ST"/>
    <m/>
    <n v="34.084800000000001"/>
    <n v="-118.17"/>
    <n v="0"/>
  </r>
  <r>
    <n v="201219928"/>
    <d v="2020-09-04T00:00:00"/>
    <d v="2020-09-04T00:00:00"/>
    <n v="337"/>
    <n v="12"/>
    <x v="8"/>
    <n v="1241"/>
    <n v="2"/>
    <n v="753"/>
    <s v="DISCHARGE FIREARMS/SHOTS FIRED"/>
    <s v="0906 1100 1402 1309"/>
    <n v="0"/>
    <s v="X"/>
    <s v="X"/>
    <n v="101"/>
    <s v="STREET"/>
    <n v="106"/>
    <s v="UNKNOWN FIREARM"/>
    <s v="IC"/>
    <s v="Invest Cont"/>
    <n v="753"/>
    <m/>
    <m/>
    <m/>
    <s v="11TH                         AV"/>
    <s v="63RD                         ST"/>
    <n v="33.982900000000001"/>
    <n v="-118.32940000000001"/>
    <n v="0"/>
  </r>
  <r>
    <n v="201219992"/>
    <d v="2020-09-04T00:00:00"/>
    <d v="2020-09-04T00:00:00"/>
    <n v="1700"/>
    <n v="12"/>
    <x v="8"/>
    <n v="1267"/>
    <n v="2"/>
    <n v="903"/>
    <s v="CONTEMPT OF COURT"/>
    <s v="0913 1257 0552 2038 2004"/>
    <n v="3"/>
    <s v="M"/>
    <s v="B"/>
    <n v="501"/>
    <s v="SINGLE FAMILY DWELLING"/>
    <m/>
    <m/>
    <s v="IC"/>
    <s v="Invest Cont"/>
    <n v="903"/>
    <m/>
    <m/>
    <m/>
    <s v="900 W  84TH                         ST"/>
    <m/>
    <n v="33.962400000000002"/>
    <n v="-118.28830000000001"/>
    <n v="0"/>
  </r>
  <r>
    <n v="201210642"/>
    <d v="2020-04-10T00:00:00"/>
    <d v="2020-04-09T00:00:00"/>
    <n v="2015"/>
    <n v="12"/>
    <x v="8"/>
    <n v="1253"/>
    <n v="1"/>
    <n v="510"/>
    <s v="VEHICLE - STOLEN"/>
    <m/>
    <n v="0"/>
    <m/>
    <m/>
    <n v="104"/>
    <s v="DRIVEWAY"/>
    <m/>
    <m/>
    <s v="IC"/>
    <s v="Invest Cont"/>
    <n v="510"/>
    <m/>
    <m/>
    <m/>
    <s v="7700 S  HARVARD                      BL"/>
    <m/>
    <n v="33.97"/>
    <n v="-118.3068"/>
    <n v="0"/>
  </r>
  <r>
    <n v="200615657"/>
    <d v="2020-09-18T00:00:00"/>
    <d v="2020-09-18T00:00:00"/>
    <n v="2130"/>
    <n v="6"/>
    <x v="9"/>
    <n v="626"/>
    <n v="2"/>
    <n v="626"/>
    <s v="INTIMATE PARTNER - SIMPLE ASSAULT"/>
    <s v="0913 2000 1813 1814 0400 0401"/>
    <n v="50"/>
    <s v="M"/>
    <s v="B"/>
    <n v="122"/>
    <s v="VEHICLE, PASSENGER/TRUCK"/>
    <n v="400"/>
    <s v="STRONG-ARM (HANDS, FIST, FEET OR BODILY FORCE)"/>
    <s v="IC"/>
    <s v="Invest Cont"/>
    <n v="626"/>
    <m/>
    <m/>
    <m/>
    <s v="6300    QUEBEC                       DR"/>
    <m/>
    <n v="34.113300000000002"/>
    <n v="-118.32559999999999"/>
    <n v="0"/>
  </r>
  <r>
    <n v="200310714"/>
    <d v="2020-05-01T00:00:00"/>
    <d v="2020-05-01T00:00:00"/>
    <n v="1730"/>
    <n v="3"/>
    <x v="2"/>
    <n v="392"/>
    <n v="2"/>
    <n v="900"/>
    <s v="VIOLATION OF COURT ORDER"/>
    <s v="2000 1813 0602 2038"/>
    <n v="44"/>
    <s v="M"/>
    <s v="B"/>
    <n v="501"/>
    <s v="SINGLE FAMILY DWELLING"/>
    <n v="511"/>
    <s v="VERBAL THREAT"/>
    <s v="AO"/>
    <s v="Adult Other"/>
    <n v="900"/>
    <m/>
    <m/>
    <m/>
    <s v="5100    7TH                          AV"/>
    <m/>
    <n v="33.996400000000001"/>
    <n v="-118.32470000000001"/>
    <n v="0"/>
  </r>
  <r>
    <n v="201013253"/>
    <d v="2020-09-20T00:00:00"/>
    <d v="2020-09-20T00:00:00"/>
    <n v="1200"/>
    <n v="10"/>
    <x v="11"/>
    <n v="1001"/>
    <n v="1"/>
    <n v="230"/>
    <s v="ASSAULT WITH DEADLY WEAPON, AGGRAVATED ASSAULT"/>
    <s v="0913 1817 0416 1218 0408"/>
    <n v="70"/>
    <s v="M"/>
    <s v="H"/>
    <n v="108"/>
    <s v="PARKING LOT"/>
    <n v="400"/>
    <s v="STRONG-ARM (HANDS, FIST, FEET OR BODILY FORCE)"/>
    <s v="AO"/>
    <s v="Adult Other"/>
    <n v="230"/>
    <m/>
    <m/>
    <m/>
    <s v="19200    SATICOY                      ST"/>
    <m/>
    <n v="34.214300000000001"/>
    <n v="-118.5534"/>
    <n v="0"/>
  </r>
  <r>
    <n v="200112408"/>
    <d v="2020-05-30T00:00:00"/>
    <d v="2020-05-29T00:00:00"/>
    <n v="2020"/>
    <n v="1"/>
    <x v="1"/>
    <n v="174"/>
    <n v="2"/>
    <n v="740"/>
    <s v="VANDALISM - FELONY ($400 &amp; OVER, ALL CHURCH VANDALISMS)"/>
    <s v="0329 1300 1212"/>
    <n v="0"/>
    <s v="X"/>
    <s v="X"/>
    <n v="101"/>
    <s v="STREET"/>
    <m/>
    <m/>
    <s v="IC"/>
    <s v="Invest Cont"/>
    <n v="740"/>
    <m/>
    <m/>
    <m/>
    <s v="MAIN                         ST"/>
    <s v="8TH                          ST"/>
    <n v="34.0428"/>
    <n v="-118.25320000000001"/>
    <n v="0"/>
  </r>
  <r>
    <n v="201109777"/>
    <d v="2020-05-26T00:00:00"/>
    <d v="2020-05-26T00:00:00"/>
    <n v="610"/>
    <n v="11"/>
    <x v="7"/>
    <n v="1134"/>
    <n v="1"/>
    <n v="331"/>
    <s v="THEFT FROM MOTOR VEHICLE - GRAND ($950.01 AND OVER)"/>
    <s v="0344 1606"/>
    <n v="55"/>
    <s v="F"/>
    <s v="H"/>
    <n v="301"/>
    <s v="GAS STATION"/>
    <m/>
    <m/>
    <s v="IC"/>
    <s v="Invest Cont"/>
    <n v="331"/>
    <m/>
    <m/>
    <m/>
    <s v="2100 N  SAN FERNANDO                 RD"/>
    <m/>
    <n v="34.1023"/>
    <n v="-118.2371"/>
    <n v="0"/>
  </r>
  <r>
    <n v="200816174"/>
    <d v="2020-11-07T00:00:00"/>
    <d v="2020-11-04T00:00:00"/>
    <n v="2340"/>
    <n v="8"/>
    <x v="12"/>
    <n v="842"/>
    <n v="1"/>
    <n v="420"/>
    <s v="THEFT FROM MOTOR VEHICLE - PETTY ($950 &amp; UNDER)"/>
    <s v="1822 0344 1606 1420"/>
    <n v="41"/>
    <s v="F"/>
    <s v="W"/>
    <n v="123"/>
    <s v="PARKING UNDERGROUND/BUILDING"/>
    <m/>
    <m/>
    <s v="IC"/>
    <s v="Invest Cont"/>
    <n v="420"/>
    <m/>
    <m/>
    <m/>
    <s v="1300    ARMACOST                     AV"/>
    <m/>
    <n v="34.043900000000001"/>
    <n v="-118.462"/>
    <n v="0"/>
  </r>
  <r>
    <n v="200616947"/>
    <d v="2020-10-20T00:00:00"/>
    <d v="2020-10-19T00:00:00"/>
    <n v="1800"/>
    <n v="6"/>
    <x v="9"/>
    <n v="635"/>
    <n v="1"/>
    <n v="330"/>
    <s v="BURGLARY FROM VEHICLE"/>
    <s v="0344 1822 1300 1605"/>
    <n v="35"/>
    <s v="M"/>
    <s v="W"/>
    <n v="101"/>
    <s v="STREET"/>
    <m/>
    <m/>
    <s v="IC"/>
    <s v="Invest Cont"/>
    <n v="330"/>
    <m/>
    <m/>
    <m/>
    <s v="1900    WHITLEY                      AV"/>
    <m/>
    <n v="34.105200000000004"/>
    <n v="-118.33329999999999"/>
    <n v="0"/>
  </r>
  <r>
    <n v="200206441"/>
    <d v="2020-02-19T00:00:00"/>
    <d v="2020-02-19T00:00:00"/>
    <n v="930"/>
    <n v="2"/>
    <x v="5"/>
    <n v="251"/>
    <n v="2"/>
    <n v="626"/>
    <s v="INTIMATE PARTNER - SIMPLE ASSAULT"/>
    <s v="0329 1259 2024 1814 2000 0448 0913"/>
    <n v="17"/>
    <s v="F"/>
    <s v="H"/>
    <n v="721"/>
    <s v="HIGH SCHOOL"/>
    <n v="400"/>
    <s v="STRONG-ARM (HANDS, FIST, FEET OR BODILY FORCE)"/>
    <s v="IC"/>
    <s v="Invest Cont"/>
    <n v="626"/>
    <m/>
    <m/>
    <m/>
    <s v="600 S  LA FAYETTE PARK              PL"/>
    <m/>
    <n v="34.062899999999999"/>
    <n v="-118.28230000000001"/>
    <n v="0"/>
  </r>
  <r>
    <n v="200212606"/>
    <d v="2020-07-16T00:00:00"/>
    <d v="2020-07-16T00:00:00"/>
    <n v="200"/>
    <n v="2"/>
    <x v="5"/>
    <n v="256"/>
    <n v="1"/>
    <n v="230"/>
    <s v="ASSAULT WITH DEADLY WEAPON, AGGRAVATED ASSAULT"/>
    <s v="1822 0411 0334 0432 2047 0340"/>
    <n v="46"/>
    <s v="M"/>
    <s v="H"/>
    <n v="108"/>
    <s v="PARKING LOT"/>
    <n v="200"/>
    <s v="KNIFE WITH BLADE 6INCHES OR LESS"/>
    <s v="IC"/>
    <s v="Invest Cont"/>
    <n v="230"/>
    <m/>
    <m/>
    <m/>
    <s v="1600    WILSHIRE                     BL"/>
    <m/>
    <n v="34.055399999999999"/>
    <n v="-118.2702"/>
    <n v="0"/>
  </r>
  <r>
    <n v="201214677"/>
    <d v="2020-06-14T00:00:00"/>
    <d v="2020-06-14T00:00:00"/>
    <n v="233"/>
    <n v="12"/>
    <x v="8"/>
    <n v="1265"/>
    <n v="1"/>
    <n v="420"/>
    <s v="THEFT FROM MOTOR VEHICLE - PETTY ($950 &amp; UNDER)"/>
    <s v="0344 1606"/>
    <n v="51"/>
    <s v="M"/>
    <s v="B"/>
    <n v="104"/>
    <s v="DRIVEWAY"/>
    <m/>
    <m/>
    <s v="IC"/>
    <s v="Invest Cont"/>
    <n v="420"/>
    <m/>
    <m/>
    <m/>
    <s v="1500 W  85TH                         ST"/>
    <m/>
    <n v="33.960999999999999"/>
    <n v="-118.30249999999999"/>
    <n v="0"/>
  </r>
  <r>
    <n v="201216957"/>
    <d v="2020-07-22T00:00:00"/>
    <d v="2020-07-22T00:00:00"/>
    <n v="700"/>
    <n v="12"/>
    <x v="8"/>
    <n v="1218"/>
    <n v="2"/>
    <n v="624"/>
    <s v="BATTERY - SIMPLE ASSAULT"/>
    <s v="0400 0416 0913"/>
    <n v="44"/>
    <s v="F"/>
    <s v="H"/>
    <n v="501"/>
    <s v="SINGLE FAMILY DWELLING"/>
    <n v="400"/>
    <s v="STRONG-ARM (HANDS, FIST, FEET OR BODILY FORCE)"/>
    <s v="IC"/>
    <s v="Invest Cont"/>
    <n v="624"/>
    <m/>
    <m/>
    <m/>
    <s v="500 W  55TH                         ST"/>
    <m/>
    <n v="33.9923"/>
    <n v="-118.2871"/>
    <n v="0"/>
  </r>
  <r>
    <n v="200505444"/>
    <d v="2020-02-04T00:00:00"/>
    <d v="2020-01-30T00:00:00"/>
    <n v="530"/>
    <n v="5"/>
    <x v="10"/>
    <n v="589"/>
    <n v="2"/>
    <n v="626"/>
    <s v="INTIMATE PARTNER - SIMPLE ASSAULT"/>
    <s v="1309 2000 1813 0429 0913"/>
    <n v="66"/>
    <s v="F"/>
    <s v="H"/>
    <n v="502"/>
    <s v="MULTI-UNIT DWELLING (APARTMENT, DUPLEX, ETC)"/>
    <n v="400"/>
    <s v="STRONG-ARM (HANDS, FIST, FEET OR BODILY FORCE)"/>
    <s v="AO"/>
    <s v="Adult Other"/>
    <n v="626"/>
    <m/>
    <m/>
    <m/>
    <s v="400 W  39TH                         ST"/>
    <m/>
    <n v="33.7087"/>
    <n v="-118.2863"/>
    <n v="0"/>
  </r>
  <r>
    <n v="200909212"/>
    <d v="2020-05-02T00:00:00"/>
    <d v="2020-05-01T00:00:00"/>
    <n v="1600"/>
    <n v="9"/>
    <x v="3"/>
    <n v="991"/>
    <n v="1"/>
    <n v="510"/>
    <s v="VEHICLE - STOLEN"/>
    <m/>
    <n v="0"/>
    <m/>
    <m/>
    <n v="101"/>
    <s v="STREET"/>
    <m/>
    <m/>
    <s v="IC"/>
    <s v="Invest Cont"/>
    <n v="510"/>
    <m/>
    <m/>
    <m/>
    <s v="15400    VISTA HAVEN                  PL"/>
    <m/>
    <n v="34.134599999999999"/>
    <n v="-118.4686"/>
    <n v="0"/>
  </r>
  <r>
    <n v="200613693"/>
    <d v="2020-08-07T00:00:00"/>
    <d v="2020-08-07T00:00:00"/>
    <n v="630"/>
    <n v="6"/>
    <x v="9"/>
    <n v="646"/>
    <n v="1"/>
    <n v="341"/>
    <s v="THEFT-GRAND ($950.01 &amp; OVER)EXCPT,GUNS,FOWL,LIVESTK,PROD"/>
    <n v="344"/>
    <n v="0"/>
    <s v="X"/>
    <s v="X"/>
    <n v="102"/>
    <s v="SIDEWALK"/>
    <m/>
    <m/>
    <s v="IC"/>
    <s v="Invest Cont"/>
    <n v="341"/>
    <m/>
    <m/>
    <m/>
    <s v="6500 W  HOLLYWOOD                    BL"/>
    <m/>
    <n v="34.101599999999998"/>
    <n v="-118.3317"/>
    <n v="0"/>
  </r>
  <r>
    <n v="200916943"/>
    <d v="2020-11-07T00:00:00"/>
    <d v="2020-11-06T00:00:00"/>
    <n v="1815"/>
    <n v="9"/>
    <x v="3"/>
    <n v="955"/>
    <n v="1"/>
    <n v="310"/>
    <s v="BURGLARY"/>
    <s v="0358 1414 1420 0345 0344 1601"/>
    <n v="34"/>
    <s v="M"/>
    <s v="W"/>
    <n v="501"/>
    <s v="SINGLE FAMILY DWELLING"/>
    <m/>
    <m/>
    <s v="IC"/>
    <s v="Invest Cont"/>
    <n v="310"/>
    <m/>
    <m/>
    <m/>
    <s v="5200    TYRONE                       AV"/>
    <m/>
    <n v="34.164900000000003"/>
    <n v="-118.4443"/>
    <n v="0"/>
  </r>
  <r>
    <n v="201112618"/>
    <d v="2020-08-18T00:00:00"/>
    <d v="2020-08-15T00:00:00"/>
    <n v="900"/>
    <n v="11"/>
    <x v="7"/>
    <n v="1132"/>
    <n v="1"/>
    <n v="510"/>
    <s v="VEHICLE - STOLEN"/>
    <m/>
    <n v="0"/>
    <m/>
    <m/>
    <n v="101"/>
    <s v="STREET"/>
    <m/>
    <m/>
    <s v="IC"/>
    <s v="Invest Cont"/>
    <n v="510"/>
    <m/>
    <m/>
    <m/>
    <s v="ROKEBY                       ST"/>
    <s v="WAVERLY                      DR"/>
    <n v="34.108400000000003"/>
    <n v="-118.26390000000001"/>
    <n v="0"/>
  </r>
  <r>
    <n v="201014189"/>
    <d v="2020-10-18T00:00:00"/>
    <d v="2020-10-18T00:00:00"/>
    <n v="1615"/>
    <n v="10"/>
    <x v="11"/>
    <n v="1023"/>
    <n v="1"/>
    <n v="331"/>
    <s v="THEFT FROM MOTOR VEHICLE - GRAND ($950.01 AND OVER)"/>
    <s v="0344 0385 1822"/>
    <n v="31"/>
    <s v="M"/>
    <s v="A"/>
    <n v="108"/>
    <s v="PARKING LOT"/>
    <m/>
    <m/>
    <s v="IC"/>
    <s v="Invest Cont"/>
    <n v="331"/>
    <m/>
    <m/>
    <m/>
    <s v="6500    WILBUR                       AV"/>
    <m/>
    <n v="34.188699999999997"/>
    <n v="-118.54470000000001"/>
    <n v="0"/>
  </r>
  <r>
    <n v="201217361"/>
    <d v="2020-07-28T00:00:00"/>
    <d v="2020-07-27T00:00:00"/>
    <n v="1800"/>
    <n v="12"/>
    <x v="8"/>
    <n v="1242"/>
    <n v="2"/>
    <n v="740"/>
    <s v="VANDALISM - FELONY ($400 &amp; OVER, ALL CHURCH VANDALISMS)"/>
    <s v="1822 0329 1307"/>
    <n v="51"/>
    <s v="F"/>
    <s v="B"/>
    <n v="122"/>
    <s v="VEHICLE, PASSENGER/TRUCK"/>
    <m/>
    <m/>
    <s v="IC"/>
    <s v="Invest Cont"/>
    <n v="740"/>
    <m/>
    <m/>
    <m/>
    <s v="2800    HYDE PARK                    BL"/>
    <m/>
    <n v="33.980899999999998"/>
    <n v="-118.32429999999999"/>
    <n v="0"/>
  </r>
  <r>
    <n v="200817737"/>
    <d v="2020-12-18T00:00:00"/>
    <d v="2020-12-17T00:00:00"/>
    <n v="1700"/>
    <n v="8"/>
    <x v="12"/>
    <n v="898"/>
    <n v="1"/>
    <n v="520"/>
    <s v="VEHICLE - ATTEMPT STOLEN"/>
    <s v="1606 0329 0344 1822"/>
    <n v="56"/>
    <s v="M"/>
    <s v="H"/>
    <n v="101"/>
    <s v="STREET"/>
    <m/>
    <m/>
    <s v="IC"/>
    <s v="Invest Cont"/>
    <n v="520"/>
    <m/>
    <m/>
    <m/>
    <s v="BEVERLYWOOD"/>
    <s v="HOLT"/>
    <n v="34.037100000000002"/>
    <n v="-118.3832"/>
    <n v="0"/>
  </r>
  <r>
    <n v="200508328"/>
    <d v="2020-04-16T00:00:00"/>
    <d v="2020-04-07T00:00:00"/>
    <n v="1330"/>
    <n v="5"/>
    <x v="10"/>
    <n v="521"/>
    <n v="1"/>
    <n v="420"/>
    <s v="THEFT FROM MOTOR VEHICLE - PETTY ($950 &amp; UNDER)"/>
    <s v="1300 0344 1606"/>
    <n v="36"/>
    <s v="F"/>
    <s v="B"/>
    <n v="108"/>
    <s v="PARKING LOT"/>
    <m/>
    <m/>
    <s v="IC"/>
    <s v="Invest Cont"/>
    <n v="420"/>
    <m/>
    <m/>
    <m/>
    <s v="WESTERN                      AV"/>
    <s v="PARK WESTERN                 AV"/>
    <n v="33.769399999999997"/>
    <n v="-118.2955"/>
    <n v="0"/>
  </r>
  <r>
    <n v="201013807"/>
    <d v="2020-10-07T00:00:00"/>
    <d v="2020-10-04T00:00:00"/>
    <n v="2030"/>
    <n v="10"/>
    <x v="11"/>
    <n v="1011"/>
    <n v="2"/>
    <n v="624"/>
    <s v="BATTERY - SIMPLE ASSAULT"/>
    <s v="0444 2004 1822 1420"/>
    <n v="22"/>
    <s v="M"/>
    <s v="H"/>
    <n v="210"/>
    <s v="RESTAURANT/FAST FOOD"/>
    <n v="400"/>
    <s v="STRONG-ARM (HANDS, FIST, FEET OR BODILY FORCE)"/>
    <s v="IC"/>
    <s v="Invest Cont"/>
    <n v="624"/>
    <m/>
    <m/>
    <m/>
    <s v="19300    SHERMAN                      WY"/>
    <m/>
    <n v="34.2012"/>
    <n v="-118.54689999999999"/>
    <n v="0"/>
  </r>
  <r>
    <n v="200806535"/>
    <d v="2020-02-25T00:00:00"/>
    <d v="2020-02-25T00:00:00"/>
    <n v="655"/>
    <n v="8"/>
    <x v="12"/>
    <n v="832"/>
    <n v="1"/>
    <n v="310"/>
    <s v="BURGLARY"/>
    <s v="1202 1822 1420"/>
    <n v="67"/>
    <s v="M"/>
    <s v="W"/>
    <n v="502"/>
    <s v="MULTI-UNIT DWELLING (APARTMENT, DUPLEX, ETC)"/>
    <m/>
    <m/>
    <s v="IC"/>
    <s v="Invest Cont"/>
    <n v="310"/>
    <m/>
    <m/>
    <m/>
    <s v="11800    KIOWA                        AV"/>
    <m/>
    <n v="34.049799999999998"/>
    <n v="-118.46420000000001"/>
    <n v="0"/>
  </r>
  <r>
    <n v="201010140"/>
    <d v="2020-06-17T00:00:00"/>
    <d v="2020-06-17T00:00:00"/>
    <n v="800"/>
    <n v="10"/>
    <x v="11"/>
    <n v="1033"/>
    <n v="1"/>
    <n v="331"/>
    <s v="THEFT FROM MOTOR VEHICLE - GRAND ($950.01 AND OVER)"/>
    <s v="1822 1420 0385"/>
    <n v="0"/>
    <s v="M"/>
    <s v="W"/>
    <n v="108"/>
    <s v="PARKING LOT"/>
    <m/>
    <m/>
    <s v="IC"/>
    <s v="Invest Cont"/>
    <n v="331"/>
    <m/>
    <m/>
    <m/>
    <s v="6100    RESEDA                       BL"/>
    <m/>
    <n v="34.184699999999999"/>
    <n v="-118.5441"/>
    <n v="0"/>
  </r>
  <r>
    <n v="200910059"/>
    <d v="2020-05-23T00:00:00"/>
    <d v="2020-05-21T00:00:00"/>
    <n v="2100"/>
    <n v="9"/>
    <x v="3"/>
    <n v="916"/>
    <n v="1"/>
    <n v="420"/>
    <s v="THEFT FROM MOTOR VEHICLE - PETTY ($950 &amp; UNDER)"/>
    <s v="0344 1300"/>
    <n v="26"/>
    <s v="M"/>
    <s v="O"/>
    <n v="101"/>
    <s v="STREET"/>
    <m/>
    <m/>
    <s v="IC"/>
    <s v="Invest Cont"/>
    <n v="420"/>
    <m/>
    <m/>
    <m/>
    <s v="14000    VANOWEN                      ST"/>
    <m/>
    <n v="34.197600000000001"/>
    <n v="-118.43559999999999"/>
    <n v="0"/>
  </r>
  <r>
    <n v="200208368"/>
    <d v="2020-03-30T00:00:00"/>
    <d v="2020-03-30T00:00:00"/>
    <n v="1400"/>
    <n v="2"/>
    <x v="5"/>
    <n v="265"/>
    <n v="1"/>
    <n v="220"/>
    <s v="ATTEMPTED ROBBERY"/>
    <s v="1822 0334 0416 0371 0906 0421 0342 0355 1206 0411"/>
    <n v="21"/>
    <s v="M"/>
    <s v="H"/>
    <n v="101"/>
    <s v="STREET"/>
    <n v="218"/>
    <s v="OTHER CUTTING INSTRUMENT"/>
    <s v="IC"/>
    <s v="Invest Cont"/>
    <n v="220"/>
    <m/>
    <m/>
    <m/>
    <s v="800 S  ALVARADO                     ST"/>
    <m/>
    <n v="34.054900000000004"/>
    <n v="-118.2778"/>
    <n v="0"/>
  </r>
  <r>
    <n v="200408675"/>
    <d v="2020-05-08T00:00:00"/>
    <d v="2020-05-08T00:00:00"/>
    <n v="1530"/>
    <n v="4"/>
    <x v="4"/>
    <n v="404"/>
    <n v="2"/>
    <n v="624"/>
    <s v="BATTERY - SIMPLE ASSAULT"/>
    <s v="2001 2002 0401 0444 0419"/>
    <n v="43"/>
    <s v="F"/>
    <s v="H"/>
    <n v="501"/>
    <s v="SINGLE FAMILY DWELLING"/>
    <n v="400"/>
    <s v="STRONG-ARM (HANDS, FIST, FEET OR BODILY FORCE)"/>
    <s v="AO"/>
    <s v="Adult Other"/>
    <n v="624"/>
    <m/>
    <m/>
    <m/>
    <s v="500    KENDALL                      AV"/>
    <m/>
    <n v="34.101399999999998"/>
    <n v="-118.1871"/>
    <n v="0"/>
  </r>
  <r>
    <n v="201211184"/>
    <d v="2020-04-19T00:00:00"/>
    <d v="2020-04-19T00:00:00"/>
    <n v="215"/>
    <n v="12"/>
    <x v="8"/>
    <n v="1253"/>
    <n v="1"/>
    <n v="520"/>
    <s v="VEHICLE - ATTEMPT STOLEN"/>
    <s v="0342 1822"/>
    <n v="29"/>
    <s v="M"/>
    <s v="B"/>
    <n v="101"/>
    <s v="STREET"/>
    <m/>
    <m/>
    <s v="IC"/>
    <s v="Invest Cont"/>
    <n v="520"/>
    <m/>
    <m/>
    <m/>
    <s v="GRAMERCY                     PL"/>
    <s v="78TH                         PL"/>
    <n v="33.968200000000003"/>
    <n v="-118.3134"/>
    <n v="0"/>
  </r>
  <r>
    <n v="200612285"/>
    <d v="2020-07-07T00:00:00"/>
    <d v="2020-02-04T00:00:00"/>
    <n v="1200"/>
    <n v="6"/>
    <x v="9"/>
    <n v="663"/>
    <n v="2"/>
    <n v="354"/>
    <s v="THEFT OF IDENTITY"/>
    <n v="1822"/>
    <n v="40"/>
    <s v="M"/>
    <s v="H"/>
    <n v="501"/>
    <s v="SINGLE FAMILY DWELLING"/>
    <m/>
    <m/>
    <s v="IC"/>
    <s v="Invest Cont"/>
    <n v="354"/>
    <m/>
    <m/>
    <m/>
    <s v="1200 N  LAS PALMAS                   AV"/>
    <m/>
    <n v="34.092599999999997"/>
    <n v="-118.33629999999999"/>
    <n v="0"/>
  </r>
  <r>
    <n v="200114917"/>
    <d v="2020-07-16T00:00:00"/>
    <d v="2020-07-16T00:00:00"/>
    <n v="530"/>
    <n v="1"/>
    <x v="1"/>
    <n v="185"/>
    <n v="1"/>
    <n v="230"/>
    <s v="ASSAULT WITH DEADLY WEAPON, AGGRAVATED ASSAULT"/>
    <s v="0430 1402 1100 1822 0907 1414 1420 1407"/>
    <n v="34"/>
    <s v="M"/>
    <s v="B"/>
    <n v="103"/>
    <s v="ALLEY"/>
    <n v="106"/>
    <s v="UNKNOWN FIREARM"/>
    <s v="IC"/>
    <s v="Invest Cont"/>
    <n v="230"/>
    <n v="998"/>
    <m/>
    <m/>
    <s v="1100 S  MAIN                         ST"/>
    <m/>
    <n v="34.038699999999999"/>
    <n v="-118.25839999999999"/>
    <n v="0"/>
  </r>
  <r>
    <n v="200704250"/>
    <d v="2020-01-04T00:00:00"/>
    <d v="2020-01-04T00:00:00"/>
    <n v="1630"/>
    <n v="7"/>
    <x v="0"/>
    <n v="713"/>
    <n v="1"/>
    <n v="330"/>
    <s v="BURGLARY FROM VEHICLE"/>
    <s v="1300 1307 0344"/>
    <n v="36"/>
    <s v="F"/>
    <s v="W"/>
    <n v="101"/>
    <s v="STREET"/>
    <m/>
    <m/>
    <s v="IC"/>
    <s v="Invest Cont"/>
    <n v="330"/>
    <m/>
    <m/>
    <m/>
    <s v="ORANGE GROVE                 AV"/>
    <s v="ROSEWOOD                     AV"/>
    <n v="34.080199999999998"/>
    <n v="-118.3604"/>
    <n v="0"/>
  </r>
  <r>
    <n v="200608527"/>
    <d v="2020-03-30T00:00:00"/>
    <d v="2020-03-30T00:00:00"/>
    <n v="200"/>
    <n v="6"/>
    <x v="9"/>
    <n v="648"/>
    <n v="2"/>
    <n v="354"/>
    <s v="THEFT OF IDENTITY"/>
    <s v="0930 1822"/>
    <n v="25"/>
    <s v="F"/>
    <s v="H"/>
    <n v="101"/>
    <s v="STREET"/>
    <m/>
    <m/>
    <s v="IC"/>
    <s v="Invest Cont"/>
    <n v="354"/>
    <m/>
    <m/>
    <m/>
    <s v="CARLTON                      WY"/>
    <s v="TAFT"/>
    <n v="34.100499999999997"/>
    <n v="-118.31480000000001"/>
    <n v="0"/>
  </r>
  <r>
    <n v="201209370"/>
    <d v="2020-03-17T00:00:00"/>
    <d v="2020-03-17T00:00:00"/>
    <n v="2045"/>
    <n v="12"/>
    <x v="8"/>
    <n v="1241"/>
    <n v="2"/>
    <n v="626"/>
    <s v="INTIMATE PARTNER - SIMPLE ASSAULT"/>
    <s v="0913 0400 0416 0448 1813 2000"/>
    <n v="40"/>
    <s v="F"/>
    <s v="B"/>
    <n v="502"/>
    <s v="MULTI-UNIT DWELLING (APARTMENT, DUPLEX, ETC)"/>
    <n v="400"/>
    <s v="STRONG-ARM (HANDS, FIST, FEET OR BODILY FORCE)"/>
    <s v="IC"/>
    <s v="Invest Cont"/>
    <n v="626"/>
    <m/>
    <m/>
    <m/>
    <s v="6500    BRYNHURST                    AV"/>
    <m/>
    <n v="33.980600000000003"/>
    <n v="-118.3338"/>
    <n v="0"/>
  </r>
  <r>
    <n v="200210008"/>
    <d v="2020-05-09T00:00:00"/>
    <d v="2020-05-07T00:00:00"/>
    <n v="2045"/>
    <n v="2"/>
    <x v="5"/>
    <n v="256"/>
    <n v="1"/>
    <n v="352"/>
    <s v="PICKPOCKET"/>
    <s v="0344 1822"/>
    <n v="16"/>
    <s v="F"/>
    <s v="H"/>
    <n v="403"/>
    <s v="DRUG STORE"/>
    <m/>
    <m/>
    <s v="IC"/>
    <s v="Invest Cont"/>
    <n v="352"/>
    <m/>
    <m/>
    <m/>
    <s v="1700 W  6TH                          ST"/>
    <s v="ST"/>
    <n v="34.0565"/>
    <n v="-118.2724"/>
    <n v="0"/>
  </r>
  <r>
    <n v="200415445"/>
    <d v="2020-12-01T00:00:00"/>
    <d v="2020-12-01T00:00:00"/>
    <n v="1030"/>
    <n v="4"/>
    <x v="4"/>
    <n v="412"/>
    <n v="2"/>
    <n v="626"/>
    <s v="INTIMATE PARTNER - SIMPLE ASSAULT"/>
    <s v="0913 2000 1814 0400 0444"/>
    <n v="30"/>
    <s v="F"/>
    <s v="H"/>
    <n v="501"/>
    <s v="SINGLE FAMILY DWELLING"/>
    <n v="400"/>
    <s v="STRONG-ARM (HANDS, FIST, FEET OR BODILY FORCE)"/>
    <s v="AA"/>
    <s v="Adult Arrest"/>
    <n v="626"/>
    <m/>
    <m/>
    <m/>
    <s v="300 W  AVENUE 26"/>
    <m/>
    <n v="34.079799999999999"/>
    <n v="-118.21850000000001"/>
    <n v="1"/>
  </r>
  <r>
    <n v="200806065"/>
    <d v="2020-02-16T00:00:00"/>
    <d v="2020-02-15T00:00:00"/>
    <n v="2245"/>
    <n v="8"/>
    <x v="12"/>
    <n v="884"/>
    <n v="1"/>
    <n v="210"/>
    <s v="ROBBERY"/>
    <s v="0377 1822 0400 0342 0448 0906"/>
    <n v="22"/>
    <s v="F"/>
    <s v="H"/>
    <n v="123"/>
    <s v="PARKING UNDERGROUND/BUILDING"/>
    <n v="400"/>
    <s v="STRONG-ARM (HANDS, FIST, FEET OR BODILY FORCE)"/>
    <s v="IC"/>
    <s v="Invest Cont"/>
    <n v="210"/>
    <m/>
    <m/>
    <m/>
    <s v="PICO                         BL"/>
    <s v="WESTWOOD                     BL"/>
    <n v="34.039700000000003"/>
    <n v="-118.4295"/>
    <n v="0"/>
  </r>
  <r>
    <n v="200911277"/>
    <d v="2020-06-19T00:00:00"/>
    <d v="2020-02-29T00:00:00"/>
    <n v="1200"/>
    <n v="9"/>
    <x v="3"/>
    <n v="955"/>
    <n v="1"/>
    <n v="510"/>
    <s v="VEHICLE - STOLEN"/>
    <m/>
    <n v="0"/>
    <m/>
    <m/>
    <n v="108"/>
    <s v="PARKING LOT"/>
    <m/>
    <m/>
    <s v="IC"/>
    <s v="Invest Cont"/>
    <n v="510"/>
    <m/>
    <m/>
    <m/>
    <s v="5400    VAN NUYS                     BL"/>
    <m/>
    <n v="34.168500000000002"/>
    <n v="-118.4487"/>
    <n v="0"/>
  </r>
  <r>
    <n v="200322268"/>
    <d v="2020-12-25T00:00:00"/>
    <d v="2020-12-25T00:00:00"/>
    <n v="345"/>
    <n v="3"/>
    <x v="2"/>
    <n v="337"/>
    <n v="2"/>
    <n v="626"/>
    <s v="INTIMATE PARTNER - SIMPLE ASSAULT"/>
    <s v="2000 1813 0913 0416"/>
    <n v="27"/>
    <s v="F"/>
    <s v="H"/>
    <n v="501"/>
    <s v="SINGLE FAMILY DWELLING"/>
    <n v="400"/>
    <s v="STRONG-ARM (HANDS, FIST, FEET OR BODILY FORCE)"/>
    <s v="IC"/>
    <s v="Invest Cont"/>
    <n v="626"/>
    <m/>
    <m/>
    <m/>
    <s v="2900    BRIGHTON                     AV"/>
    <m/>
    <n v="34.027299999999997"/>
    <n v="-118.3015"/>
    <n v="0"/>
  </r>
  <r>
    <n v="200211067"/>
    <d v="2020-06-08T00:00:00"/>
    <d v="2020-06-07T00:00:00"/>
    <n v="1400"/>
    <n v="2"/>
    <x v="5"/>
    <n v="204"/>
    <n v="2"/>
    <n v="740"/>
    <s v="VANDALISM - FELONY ($400 &amp; OVER, ALL CHURCH VANDALISMS)"/>
    <n v="329"/>
    <n v="19"/>
    <s v="X"/>
    <s v="X"/>
    <n v="403"/>
    <s v="DRUG STORE"/>
    <m/>
    <m/>
    <s v="IC"/>
    <s v="Invest Cont"/>
    <n v="740"/>
    <m/>
    <m/>
    <m/>
    <s v="3700 W  SUNSET                       BL"/>
    <m/>
    <n v="34.090499999999999"/>
    <n v="-118.2777"/>
    <n v="0"/>
  </r>
  <r>
    <n v="200304629"/>
    <d v="2020-01-11T00:00:00"/>
    <d v="2020-01-11T00:00:00"/>
    <n v="835"/>
    <n v="3"/>
    <x v="2"/>
    <n v="356"/>
    <n v="1"/>
    <n v="230"/>
    <s v="ASSAULT WITH DEADLY WEAPON, AGGRAVATED ASSAULT"/>
    <s v="0371 1310 0302 0216 0209 1822 0334 0906"/>
    <n v="33"/>
    <s v="F"/>
    <s v="B"/>
    <n v="101"/>
    <s v="STREET"/>
    <n v="102"/>
    <s v="HAND GUN"/>
    <s v="IC"/>
    <s v="Invest Cont"/>
    <n v="230"/>
    <m/>
    <m/>
    <m/>
    <s v="37TH                         ST"/>
    <s v="HALLDALE                     AV"/>
    <n v="34.021000000000001"/>
    <n v="-118.30289999999999"/>
    <n v="0"/>
  </r>
  <r>
    <n v="201015991"/>
    <d v="2020-12-12T00:00:00"/>
    <d v="2020-12-11T00:00:00"/>
    <n v="1930"/>
    <n v="10"/>
    <x v="11"/>
    <n v="1028"/>
    <n v="1"/>
    <n v="331"/>
    <s v="THEFT FROM MOTOR VEHICLE - GRAND ($950.01 AND OVER)"/>
    <s v="1822 0344 1606 0329 1414"/>
    <n v="43"/>
    <s v="M"/>
    <s v="H"/>
    <n v="108"/>
    <s v="PARKING LOT"/>
    <m/>
    <m/>
    <s v="IC"/>
    <s v="Invest Cont"/>
    <n v="331"/>
    <m/>
    <m/>
    <m/>
    <s v="16500    VANOWEN                      ST"/>
    <m/>
    <n v="34.193899999999999"/>
    <n v="-118.49299999999999"/>
    <n v="0"/>
  </r>
  <r>
    <n v="200912059"/>
    <d v="2020-07-07T00:00:00"/>
    <d v="2020-07-06T00:00:00"/>
    <n v="1930"/>
    <n v="9"/>
    <x v="3"/>
    <n v="923"/>
    <n v="1"/>
    <n v="310"/>
    <s v="BURGLARY"/>
    <s v="1608 0344 0358"/>
    <n v="36"/>
    <s v="M"/>
    <s v="O"/>
    <n v="719"/>
    <s v="MEDICAL/DENTAL OFFICES"/>
    <m/>
    <m/>
    <s v="IC"/>
    <s v="Invest Cont"/>
    <n v="310"/>
    <m/>
    <m/>
    <m/>
    <s v="14500    HAMLIN                       ST"/>
    <m/>
    <n v="34.188699999999997"/>
    <n v="-118.4487"/>
    <n v="0"/>
  </r>
  <r>
    <n v="200108228"/>
    <d v="2020-03-02T00:00:00"/>
    <d v="2020-03-02T00:00:00"/>
    <n v="110"/>
    <n v="1"/>
    <x v="1"/>
    <n v="128"/>
    <n v="1"/>
    <n v="310"/>
    <s v="BURGLARY"/>
    <s v="1822 0329 1414 1609 1607 0345"/>
    <n v="0"/>
    <s v="X"/>
    <s v="X"/>
    <n v="210"/>
    <s v="RESTAURANT/FAST FOOD"/>
    <n v="500"/>
    <s v="UNKNOWN WEAPON/OTHER WEAPON"/>
    <s v="AA"/>
    <s v="Adult Arrest"/>
    <n v="310"/>
    <m/>
    <m/>
    <m/>
    <s v="200 E  1ST                          ST"/>
    <m/>
    <n v="34.051499999999997"/>
    <n v="-118.2424"/>
    <n v="1"/>
  </r>
  <r>
    <n v="200104880"/>
    <d v="2020-01-12T00:00:00"/>
    <d v="2020-01-12T00:00:00"/>
    <n v="1800"/>
    <n v="1"/>
    <x v="1"/>
    <n v="162"/>
    <n v="1"/>
    <n v="440"/>
    <s v="THEFT PLAIN - PETTY ($950 &amp; UNDER)"/>
    <s v="2032 0344 1822"/>
    <n v="20"/>
    <s v="F"/>
    <s v="X"/>
    <n v="102"/>
    <s v="SIDEWALK"/>
    <m/>
    <m/>
    <s v="IC"/>
    <s v="Invest Cont"/>
    <n v="440"/>
    <m/>
    <m/>
    <m/>
    <s v="800 S  OLIVE                        ST"/>
    <m/>
    <n v="34.045200000000001"/>
    <n v="-118.2569"/>
    <n v="0"/>
  </r>
  <r>
    <n v="200604993"/>
    <d v="2020-01-22T00:00:00"/>
    <d v="2020-01-21T00:00:00"/>
    <n v="2300"/>
    <n v="6"/>
    <x v="9"/>
    <n v="628"/>
    <n v="2"/>
    <n v="740"/>
    <s v="VANDALISM - FELONY ($400 &amp; OVER, ALL CHURCH VANDALISMS)"/>
    <s v="1300 0400 0329 2000 1813"/>
    <n v="38"/>
    <s v="M"/>
    <s v="W"/>
    <n v="101"/>
    <s v="STREET"/>
    <n v="310"/>
    <s v="CONCRETE BLOCK/BRICK"/>
    <s v="IC"/>
    <s v="Invest Cont"/>
    <n v="740"/>
    <m/>
    <m/>
    <m/>
    <s v="2000    VISTA DEL MAR                AV"/>
    <m/>
    <n v="34.106900000000003"/>
    <n v="-118.324"/>
    <n v="0"/>
  </r>
  <r>
    <n v="201007441"/>
    <d v="2020-03-21T00:00:00"/>
    <d v="2020-03-21T00:00:00"/>
    <n v="1635"/>
    <n v="10"/>
    <x v="11"/>
    <n v="1018"/>
    <n v="2"/>
    <n v="745"/>
    <s v="VANDALISM - MISDEAMEANOR ($399 OR UNDER)"/>
    <s v="0601 0329 0913"/>
    <n v="42"/>
    <s v="M"/>
    <s v="O"/>
    <n v="501"/>
    <s v="SINGLE FAMILY DWELLING"/>
    <m/>
    <m/>
    <s v="AO"/>
    <s v="Adult Other"/>
    <n v="745"/>
    <m/>
    <m/>
    <m/>
    <s v="7400    DENSMORE                     AV"/>
    <m/>
    <n v="34.204900000000002"/>
    <n v="-118.47709999999999"/>
    <n v="0"/>
  </r>
  <r>
    <n v="201306976"/>
    <d v="2020-02-22T00:00:00"/>
    <d v="2020-02-22T00:00:00"/>
    <n v="1830"/>
    <n v="13"/>
    <x v="6"/>
    <n v="1309"/>
    <n v="1"/>
    <n v="330"/>
    <s v="BURGLARY FROM VEHICLE"/>
    <n v="344"/>
    <n v="24"/>
    <s v="M"/>
    <s v="W"/>
    <n v="101"/>
    <s v="STREET"/>
    <m/>
    <m/>
    <s v="IC"/>
    <s v="Invest Cont"/>
    <n v="330"/>
    <m/>
    <m/>
    <m/>
    <s v="VIOLET                       ST"/>
    <s v="WINSTON"/>
    <n v="34.024099999999997"/>
    <n v="-118.232"/>
    <n v="0"/>
  </r>
  <r>
    <n v="200414868"/>
    <d v="2020-11-14T00:00:00"/>
    <d v="2020-11-14T00:00:00"/>
    <n v="713"/>
    <n v="4"/>
    <x v="4"/>
    <n v="479"/>
    <n v="1"/>
    <n v="310"/>
    <s v="BURGLARY"/>
    <n v="325"/>
    <n v="0"/>
    <s v="M"/>
    <s v="X"/>
    <n v="210"/>
    <s v="RESTAURANT/FAST FOOD"/>
    <n v="310"/>
    <s v="CONCRETE BLOCK/BRICK"/>
    <s v="IC"/>
    <s v="Invest Cont"/>
    <n v="310"/>
    <m/>
    <m/>
    <m/>
    <s v="3700    WHITTIER                     BL"/>
    <m/>
    <n v="34.0244"/>
    <n v="-118.1934"/>
    <n v="0"/>
  </r>
  <r>
    <n v="201105085"/>
    <d v="2020-01-26T00:00:00"/>
    <d v="2020-01-22T00:00:00"/>
    <n v="2200"/>
    <n v="11"/>
    <x v="7"/>
    <n v="1145"/>
    <n v="1"/>
    <n v="510"/>
    <s v="VEHICLE - STOLEN"/>
    <m/>
    <n v="0"/>
    <m/>
    <m/>
    <n v="101"/>
    <s v="STREET"/>
    <m/>
    <m/>
    <s v="IC"/>
    <s v="Invest Cont"/>
    <n v="510"/>
    <m/>
    <m/>
    <m/>
    <s v="2600    WAVERLY                      DR"/>
    <m/>
    <n v="34.106099999999998"/>
    <n v="-118.25839999999999"/>
    <n v="0"/>
  </r>
  <r>
    <n v="200113652"/>
    <d v="2020-06-19T00:00:00"/>
    <d v="2020-06-16T00:00:00"/>
    <n v="1300"/>
    <n v="1"/>
    <x v="1"/>
    <n v="182"/>
    <n v="2"/>
    <n v="666"/>
    <s v="BUNCO, ATTEMPT"/>
    <s v="0800 0913"/>
    <n v="44"/>
    <s v="F"/>
    <s v="O"/>
    <n v="502"/>
    <s v="MULTI-UNIT DWELLING (APARTMENT, DUPLEX, ETC)"/>
    <m/>
    <m/>
    <s v="IC"/>
    <s v="Invest Cont"/>
    <n v="666"/>
    <m/>
    <m/>
    <m/>
    <s v="1200 S  FIGUEROA                     ST"/>
    <m/>
    <n v="34.042299999999997"/>
    <n v="-118.2666"/>
    <n v="0"/>
  </r>
  <r>
    <n v="200715675"/>
    <d v="2020-11-05T00:00:00"/>
    <d v="2020-11-05T00:00:00"/>
    <n v="1855"/>
    <n v="7"/>
    <x v="0"/>
    <n v="705"/>
    <n v="1"/>
    <n v="310"/>
    <s v="BURGLARY"/>
    <n v="344"/>
    <n v="32"/>
    <s v="F"/>
    <s v="W"/>
    <n v="707"/>
    <s v="GARAGE/CARPORT"/>
    <m/>
    <m/>
    <s v="IC"/>
    <s v="Invest Cont"/>
    <n v="310"/>
    <m/>
    <m/>
    <m/>
    <s v="800 N  DETROIT                      ST"/>
    <m/>
    <n v="34.085299999999997"/>
    <n v="-118.34520000000001"/>
    <n v="0"/>
  </r>
  <r>
    <n v="200512848"/>
    <d v="2020-08-11T00:00:00"/>
    <d v="2020-08-11T00:00:00"/>
    <n v="1240"/>
    <n v="5"/>
    <x v="10"/>
    <n v="507"/>
    <n v="1"/>
    <n v="251"/>
    <s v="SHOTS FIRED AT INHABITED DWELLING"/>
    <s v="1407 1100 1822"/>
    <n v="28"/>
    <s v="F"/>
    <s v="W"/>
    <n v="502"/>
    <s v="MULTI-UNIT DWELLING (APARTMENT, DUPLEX, ETC)"/>
    <n v="106"/>
    <s v="UNKNOWN FIREARM"/>
    <s v="IC"/>
    <s v="Invest Cont"/>
    <n v="251"/>
    <n v="998"/>
    <m/>
    <m/>
    <s v="1300 W  SEPULVEDA                    BL"/>
    <m/>
    <n v="33.815800000000003"/>
    <n v="-118.3053"/>
    <n v="0"/>
  </r>
  <r>
    <n v="200615064"/>
    <d v="2020-09-07T00:00:00"/>
    <d v="2020-09-06T00:00:00"/>
    <n v="315"/>
    <n v="6"/>
    <x v="9"/>
    <n v="642"/>
    <n v="1"/>
    <n v="440"/>
    <s v="THEFT PLAIN - PETTY ($950 &amp; UNDER)"/>
    <s v="0344 1300 1822"/>
    <n v="0"/>
    <s v="X"/>
    <s v="X"/>
    <n v="210"/>
    <s v="RESTAURANT/FAST FOOD"/>
    <m/>
    <m/>
    <s v="IC"/>
    <s v="Invest Cont"/>
    <n v="440"/>
    <m/>
    <m/>
    <m/>
    <s v="7800 W  SUNSET                       BL"/>
    <m/>
    <n v="34.098100000000002"/>
    <n v="-118.3599"/>
    <n v="0"/>
  </r>
  <r>
    <n v="200809780"/>
    <d v="2020-05-22T00:00:00"/>
    <d v="2020-05-22T00:00:00"/>
    <n v="1410"/>
    <n v="8"/>
    <x v="12"/>
    <n v="809"/>
    <n v="2"/>
    <n v="624"/>
    <s v="BATTERY - SIMPLE ASSAULT"/>
    <s v="0444 0448"/>
    <n v="42"/>
    <s v="F"/>
    <s v="O"/>
    <n v="501"/>
    <s v="SINGLE FAMILY DWELLING"/>
    <n v="400"/>
    <s v="STRONG-ARM (HANDS, FIST, FEET OR BODILY FORCE)"/>
    <s v="AO"/>
    <s v="Adult Other"/>
    <n v="624"/>
    <m/>
    <m/>
    <m/>
    <s v="9400    READCREST                    DR"/>
    <m/>
    <n v="34.0976"/>
    <n v="-118.4029"/>
    <n v="0"/>
  </r>
  <r>
    <n v="200811507"/>
    <d v="2020-07-06T00:00:00"/>
    <d v="2020-07-06T00:00:00"/>
    <n v="745"/>
    <n v="8"/>
    <x v="12"/>
    <n v="816"/>
    <n v="1"/>
    <n v="331"/>
    <s v="THEFT FROM MOTOR VEHICLE - GRAND ($950.01 AND OVER)"/>
    <s v="0344 0346"/>
    <n v="23"/>
    <s v="F"/>
    <s v="B"/>
    <n v="707"/>
    <s v="GARAGE/CARPORT"/>
    <m/>
    <m/>
    <s v="IC"/>
    <s v="Invest Cont"/>
    <n v="331"/>
    <m/>
    <m/>
    <m/>
    <s v="600    KELTON                       AV"/>
    <m/>
    <n v="34.0642"/>
    <n v="-118.45269999999999"/>
    <n v="0"/>
  </r>
  <r>
    <n v="200815311"/>
    <d v="2020-10-16T00:00:00"/>
    <d v="2020-10-15T00:00:00"/>
    <n v="2330"/>
    <n v="8"/>
    <x v="12"/>
    <n v="895"/>
    <n v="1"/>
    <n v="331"/>
    <s v="THEFT FROM MOTOR VEHICLE - GRAND ($950.01 AND OVER)"/>
    <s v="1602 0344 0385 1822"/>
    <n v="41"/>
    <s v="M"/>
    <s v="W"/>
    <n v="101"/>
    <s v="STREET"/>
    <m/>
    <m/>
    <s v="AO"/>
    <s v="Adult Other"/>
    <n v="331"/>
    <m/>
    <m/>
    <m/>
    <s v="3300    MANNING                      AV"/>
    <m/>
    <n v="34.031700000000001"/>
    <n v="-118.407"/>
    <n v="0"/>
  </r>
  <r>
    <n v="200704200"/>
    <d v="2020-01-05T00:00:00"/>
    <d v="2020-01-05T00:00:00"/>
    <n v="1844"/>
    <n v="7"/>
    <x v="0"/>
    <n v="736"/>
    <n v="2"/>
    <n v="901"/>
    <s v="VIOLATION OF RESTRAINING ORDER"/>
    <n v="2038"/>
    <n v="58"/>
    <s v="M"/>
    <s v="W"/>
    <n v="502"/>
    <s v="MULTI-UNIT DWELLING (APARTMENT, DUPLEX, ETC)"/>
    <m/>
    <m/>
    <s v="AO"/>
    <s v="Adult Other"/>
    <n v="901"/>
    <m/>
    <m/>
    <m/>
    <s v="300 S  CLOVERDALE                   AV"/>
    <m/>
    <n v="34.069000000000003"/>
    <n v="-118.3462"/>
    <n v="0"/>
  </r>
  <r>
    <n v="200918107"/>
    <d v="2020-12-05T00:00:00"/>
    <d v="2020-12-04T00:00:00"/>
    <n v="1430"/>
    <n v="9"/>
    <x v="3"/>
    <n v="969"/>
    <n v="1"/>
    <n v="510"/>
    <s v="VEHICLE - STOLEN"/>
    <m/>
    <n v="0"/>
    <m/>
    <m/>
    <n v="123"/>
    <s v="PARKING UNDERGROUND/BUILDING"/>
    <m/>
    <m/>
    <s v="IC"/>
    <s v="Invest Cont"/>
    <n v="510"/>
    <m/>
    <m/>
    <m/>
    <s v="12600    RIVERSIDE                    DR"/>
    <m/>
    <n v="34.157600000000002"/>
    <n v="-118.4062"/>
    <n v="0"/>
  </r>
  <r>
    <n v="200305532"/>
    <d v="2020-01-27T00:00:00"/>
    <d v="2020-01-26T00:00:00"/>
    <n v="1200"/>
    <n v="3"/>
    <x v="2"/>
    <n v="397"/>
    <n v="1"/>
    <n v="510"/>
    <s v="VEHICLE - STOLEN"/>
    <m/>
    <n v="0"/>
    <m/>
    <m/>
    <n v="101"/>
    <s v="STREET"/>
    <m/>
    <m/>
    <s v="IC"/>
    <s v="Invest Cont"/>
    <n v="510"/>
    <m/>
    <m/>
    <m/>
    <s v="1000 W  42ND                         ST"/>
    <m/>
    <n v="34.007300000000001"/>
    <n v="-118.2915"/>
    <n v="0"/>
  </r>
  <r>
    <n v="200309749"/>
    <d v="2020-04-10T00:00:00"/>
    <d v="2020-04-10T00:00:00"/>
    <n v="2130"/>
    <n v="3"/>
    <x v="2"/>
    <n v="395"/>
    <n v="2"/>
    <n v="740"/>
    <s v="VANDALISM - FELONY ($400 &amp; OVER, ALL CHURCH VANDALISMS)"/>
    <s v="0329 1501"/>
    <n v="48"/>
    <s v="F"/>
    <s v="B"/>
    <n v="501"/>
    <s v="SINGLE FAMILY DWELLING"/>
    <m/>
    <m/>
    <s v="IC"/>
    <s v="Invest Cont"/>
    <n v="740"/>
    <m/>
    <m/>
    <m/>
    <s v="1900 W  MARTIN LUTHER KING           BL"/>
    <m/>
    <n v="34.010899999999999"/>
    <n v="-118.3138"/>
    <n v="0"/>
  </r>
  <r>
    <n v="201113866"/>
    <d v="2020-09-21T00:00:00"/>
    <d v="2020-09-21T00:00:00"/>
    <n v="2145"/>
    <n v="11"/>
    <x v="7"/>
    <n v="1162"/>
    <n v="1"/>
    <n v="230"/>
    <s v="ASSAULT WITH DEADLY WEAPON, AGGRAVATED ASSAULT"/>
    <s v="2004 0445 0411 1402 1266"/>
    <n v="39"/>
    <s v="M"/>
    <s v="W"/>
    <n v="701"/>
    <s v="HOSPITAL"/>
    <n v="203"/>
    <s v="DIRK/DAGGER"/>
    <s v="AA"/>
    <s v="Adult Arrest"/>
    <n v="230"/>
    <n v="998"/>
    <m/>
    <m/>
    <s v="1300 N  VERMONT                      AV"/>
    <m/>
    <n v="34.095599999999997"/>
    <n v="-118.29179999999999"/>
    <n v="1"/>
  </r>
  <r>
    <n v="201113492"/>
    <d v="2020-09-11T00:00:00"/>
    <d v="2020-09-11T00:00:00"/>
    <n v="1400"/>
    <n v="11"/>
    <x v="7"/>
    <n v="1115"/>
    <n v="1"/>
    <n v="440"/>
    <s v="THEFT PLAIN - PETTY ($950 &amp; UNDER)"/>
    <s v="0344 0352"/>
    <n v="39"/>
    <s v="M"/>
    <s v="A"/>
    <n v="502"/>
    <s v="MULTI-UNIT DWELLING (APARTMENT, DUPLEX, ETC)"/>
    <m/>
    <m/>
    <s v="IC"/>
    <s v="Invest Cont"/>
    <n v="440"/>
    <m/>
    <m/>
    <m/>
    <s v="2100    FAIR PARK                    AV"/>
    <m/>
    <n v="34.135800000000003"/>
    <n v="-118.2135"/>
    <n v="0"/>
  </r>
  <r>
    <n v="201309407"/>
    <d v="2020-04-15T00:00:00"/>
    <d v="2020-04-14T00:00:00"/>
    <n v="1700"/>
    <n v="13"/>
    <x v="6"/>
    <n v="1323"/>
    <n v="1"/>
    <n v="510"/>
    <s v="VEHICLE - STOLEN"/>
    <m/>
    <n v="0"/>
    <m/>
    <m/>
    <n v="101"/>
    <s v="STREET"/>
    <m/>
    <m/>
    <s v="IC"/>
    <s v="Invest Cont"/>
    <n v="510"/>
    <m/>
    <m/>
    <m/>
    <s v="1200 E  22ND                         ST"/>
    <m/>
    <n v="34.022599999999997"/>
    <n v="-118.2539"/>
    <n v="0"/>
  </r>
  <r>
    <n v="200514659"/>
    <d v="2020-09-30T00:00:00"/>
    <d v="2020-09-27T00:00:00"/>
    <n v="2200"/>
    <n v="5"/>
    <x v="10"/>
    <n v="531"/>
    <n v="1"/>
    <n v="121"/>
    <s v="RAPE, FORCIBLE"/>
    <s v="1817 0500 1501 0913"/>
    <n v="29"/>
    <s v="F"/>
    <s v="B"/>
    <n v="502"/>
    <s v="MULTI-UNIT DWELLING (APARTMENT, DUPLEX, ETC)"/>
    <n v="400"/>
    <s v="STRONG-ARM (HANDS, FIST, FEET OR BODILY FORCE)"/>
    <s v="AO"/>
    <s v="Adult Other"/>
    <n v="121"/>
    <m/>
    <m/>
    <m/>
    <s v="1600 W  PACIFIC COAST                HY"/>
    <m/>
    <n v="33.7866"/>
    <n v="-118.3044"/>
    <n v="0"/>
  </r>
  <r>
    <n v="200115933"/>
    <d v="2020-08-06T00:00:00"/>
    <d v="2020-08-05T00:00:00"/>
    <n v="2000"/>
    <n v="1"/>
    <x v="1"/>
    <n v="182"/>
    <n v="1"/>
    <n v="510"/>
    <s v="VEHICLE - STOLEN"/>
    <m/>
    <n v="0"/>
    <m/>
    <m/>
    <n v="707"/>
    <s v="GARAGE/CARPORT"/>
    <m/>
    <m/>
    <s v="IC"/>
    <s v="Invest Cont"/>
    <n v="510"/>
    <m/>
    <m/>
    <m/>
    <s v="1200 S  GRAND                        AV"/>
    <m/>
    <n v="34.039700000000003"/>
    <n v="-118.2637"/>
    <n v="0"/>
  </r>
  <r>
    <n v="200216336"/>
    <d v="2020-10-19T00:00:00"/>
    <d v="2020-10-17T00:00:00"/>
    <n v="900"/>
    <n v="2"/>
    <x v="5"/>
    <n v="265"/>
    <n v="1"/>
    <n v="341"/>
    <s v="THEFT-GRAND ($950.01 &amp; OVER)EXCPT,GUNS,FOWL,LIVESTK,PROD"/>
    <s v="1822 0344"/>
    <n v="65"/>
    <s v="M"/>
    <s v="H"/>
    <n v="229"/>
    <s v="CHECK CASHING*"/>
    <m/>
    <m/>
    <s v="IC"/>
    <s v="Invest Cont"/>
    <n v="341"/>
    <m/>
    <m/>
    <m/>
    <s v="700 S  ALVARADO                     ST"/>
    <m/>
    <n v="34.055999999999997"/>
    <n v="-118.2771"/>
    <n v="0"/>
  </r>
  <r>
    <n v="201107767"/>
    <d v="2020-03-25T00:00:00"/>
    <d v="2020-03-25T00:00:00"/>
    <n v="1430"/>
    <n v="11"/>
    <x v="7"/>
    <n v="1189"/>
    <n v="1"/>
    <n v="420"/>
    <s v="THEFT FROM MOTOR VEHICLE - PETTY ($950 &amp; UNDER)"/>
    <s v="1608 0344"/>
    <n v="47"/>
    <s v="M"/>
    <s v="H"/>
    <n v="108"/>
    <s v="PARKING LOT"/>
    <m/>
    <m/>
    <s v="IC"/>
    <s v="Invest Cont"/>
    <n v="420"/>
    <m/>
    <m/>
    <m/>
    <s v="2600 N  FIGUEROA                     ST"/>
    <m/>
    <n v="34.0839"/>
    <n v="-118.22239999999999"/>
    <n v="0"/>
  </r>
  <r>
    <n v="201013837"/>
    <d v="2020-10-08T00:00:00"/>
    <d v="2020-10-07T00:00:00"/>
    <n v="1700"/>
    <n v="10"/>
    <x v="11"/>
    <n v="1078"/>
    <n v="1"/>
    <n v="310"/>
    <s v="BURGLARY"/>
    <s v="1822 0344 1402 1602 1236 1420 0358"/>
    <n v="0"/>
    <s v="M"/>
    <s v="O"/>
    <n v="118"/>
    <s v="CONSTRUCTION SITE"/>
    <m/>
    <m/>
    <s v="IC"/>
    <s v="Invest Cont"/>
    <n v="310"/>
    <n v="998"/>
    <m/>
    <m/>
    <s v="16300 W  VENTURA                      BL"/>
    <m/>
    <n v="34.161299999999997"/>
    <n v="-118.49169999999999"/>
    <n v="0"/>
  </r>
  <r>
    <n v="200615006"/>
    <d v="2020-09-06T00:00:00"/>
    <d v="2020-09-05T00:00:00"/>
    <n v="130"/>
    <n v="6"/>
    <x v="9"/>
    <n v="644"/>
    <n v="2"/>
    <n v="888"/>
    <s v="TRESPASSING"/>
    <n v="1822"/>
    <n v="0"/>
    <s v="X"/>
    <s v="X"/>
    <n v="502"/>
    <s v="MULTI-UNIT DWELLING (APARTMENT, DUPLEX, ETC)"/>
    <m/>
    <m/>
    <s v="IC"/>
    <s v="Invest Cont"/>
    <n v="888"/>
    <m/>
    <m/>
    <m/>
    <s v="1400 N  DETROIT                      ST"/>
    <m/>
    <n v="34.096200000000003"/>
    <n v="-118.34520000000001"/>
    <n v="0"/>
  </r>
  <r>
    <n v="200915623"/>
    <d v="2020-10-07T00:00:00"/>
    <d v="2020-10-02T00:00:00"/>
    <n v="525"/>
    <n v="9"/>
    <x v="3"/>
    <n v="974"/>
    <n v="1"/>
    <n v="510"/>
    <s v="VEHICLE - STOLEN"/>
    <m/>
    <n v="0"/>
    <m/>
    <m/>
    <n v="123"/>
    <s v="PARKING UNDERGROUND/BUILDING"/>
    <m/>
    <m/>
    <s v="IC"/>
    <s v="Invest Cont"/>
    <n v="510"/>
    <m/>
    <m/>
    <m/>
    <s v="4700    WILLIS                       AV"/>
    <m/>
    <n v="34.155999999999999"/>
    <n v="-118.45529999999999"/>
    <n v="0"/>
  </r>
  <r>
    <n v="200213185"/>
    <d v="2020-07-31T00:00:00"/>
    <d v="2020-07-30T00:00:00"/>
    <n v="2230"/>
    <n v="2"/>
    <x v="5"/>
    <n v="235"/>
    <n v="1"/>
    <n v="510"/>
    <s v="VEHICLE - STOLEN"/>
    <m/>
    <n v="0"/>
    <m/>
    <m/>
    <n v="101"/>
    <s v="STREET"/>
    <m/>
    <m/>
    <s v="IC"/>
    <s v="Invest Cont"/>
    <n v="510"/>
    <m/>
    <m/>
    <m/>
    <s v="200 S  CARONDELET                   ST"/>
    <m/>
    <n v="34.0655"/>
    <n v="-118.2765"/>
    <n v="0"/>
  </r>
  <r>
    <n v="200918625"/>
    <d v="2020-12-20T00:00:00"/>
    <d v="2020-12-19T00:00:00"/>
    <n v="2115"/>
    <n v="9"/>
    <x v="3"/>
    <n v="911"/>
    <n v="2"/>
    <n v="753"/>
    <s v="DISCHARGE FIREARMS/SHOTS FIRED"/>
    <m/>
    <n v="29"/>
    <s v="M"/>
    <s v="B"/>
    <n v="502"/>
    <s v="MULTI-UNIT DWELLING (APARTMENT, DUPLEX, ETC)"/>
    <m/>
    <m/>
    <s v="IC"/>
    <s v="Invest Cont"/>
    <n v="753"/>
    <m/>
    <m/>
    <m/>
    <s v="15400    VANOWEN                      ST"/>
    <m/>
    <n v="34.193899999999999"/>
    <n v="-118.4687"/>
    <n v="0"/>
  </r>
  <r>
    <n v="200514362"/>
    <d v="2020-09-20T00:00:00"/>
    <d v="2020-09-20T00:00:00"/>
    <n v="1642"/>
    <n v="5"/>
    <x v="10"/>
    <n v="507"/>
    <n v="2"/>
    <n v="437"/>
    <s v="RESISTING ARREST"/>
    <s v="1816 1402"/>
    <n v="0"/>
    <s v="X"/>
    <s v="X"/>
    <n v="102"/>
    <s v="SIDEWALK"/>
    <n v="400"/>
    <s v="STRONG-ARM (HANDS, FIST, FEET OR BODILY FORCE)"/>
    <s v="AA"/>
    <s v="Adult Arrest"/>
    <n v="437"/>
    <n v="998"/>
    <m/>
    <m/>
    <s v="HALLDALE                     AV"/>
    <s v="223RD                        ST"/>
    <n v="33.8245"/>
    <n v="-118.30159999999999"/>
    <n v="1"/>
  </r>
  <r>
    <n v="200122099"/>
    <d v="2020-12-08T00:00:00"/>
    <d v="2020-12-08T00:00:00"/>
    <n v="1140"/>
    <n v="1"/>
    <x v="1"/>
    <n v="155"/>
    <n v="2"/>
    <n v="624"/>
    <s v="BATTERY - SIMPLE ASSAULT"/>
    <s v="1822 1000 0416 0305"/>
    <n v="35"/>
    <s v="M"/>
    <s v="B"/>
    <n v="102"/>
    <s v="SIDEWALK"/>
    <n v="400"/>
    <s v="STRONG-ARM (HANDS, FIST, FEET OR BODILY FORCE)"/>
    <s v="IC"/>
    <s v="Invest Cont"/>
    <n v="624"/>
    <m/>
    <m/>
    <m/>
    <s v="6TH"/>
    <s v="LOS ANGELES"/>
    <n v="34.044600000000003"/>
    <n v="-118.249"/>
    <n v="0"/>
  </r>
  <r>
    <n v="200514542"/>
    <d v="2020-09-26T00:00:00"/>
    <d v="2020-09-26T00:00:00"/>
    <n v="300"/>
    <n v="5"/>
    <x v="10"/>
    <n v="555"/>
    <n v="2"/>
    <n v="624"/>
    <s v="BATTERY - SIMPLE ASSAULT"/>
    <s v="0416 1820 0913 0446"/>
    <n v="23"/>
    <s v="M"/>
    <s v="H"/>
    <n v="501"/>
    <s v="SINGLE FAMILY DWELLING"/>
    <n v="400"/>
    <s v="STRONG-ARM (HANDS, FIST, FEET OR BODILY FORCE)"/>
    <s v="AO"/>
    <s v="Adult Other"/>
    <n v="624"/>
    <m/>
    <m/>
    <m/>
    <s v="600 W  UPLAND                       AV"/>
    <m/>
    <n v="33.75"/>
    <n v="-118.292"/>
    <n v="0"/>
  </r>
  <r>
    <n v="200119229"/>
    <d v="2020-10-11T00:00:00"/>
    <d v="2020-10-11T00:00:00"/>
    <n v="1930"/>
    <n v="1"/>
    <x v="1"/>
    <n v="148"/>
    <n v="1"/>
    <n v="230"/>
    <s v="ASSAULT WITH DEADLY WEAPON, AGGRAVATED ASSAULT"/>
    <s v="0430 1822 1414 0906"/>
    <n v="0"/>
    <s v="M"/>
    <s v="H"/>
    <n v="102"/>
    <s v="SIDEWALK"/>
    <n v="102"/>
    <s v="HAND GUN"/>
    <s v="IC"/>
    <s v="Invest Cont"/>
    <n v="230"/>
    <m/>
    <m/>
    <m/>
    <s v="5TH"/>
    <s v="SAN PEDRO"/>
    <n v="34.044199999999996"/>
    <n v="-118.2439"/>
    <n v="0"/>
  </r>
  <r>
    <n v="200506022"/>
    <d v="2020-02-17T00:00:00"/>
    <d v="2020-02-11T00:00:00"/>
    <n v="900"/>
    <n v="5"/>
    <x v="10"/>
    <n v="516"/>
    <n v="2"/>
    <n v="740"/>
    <s v="VANDALISM - FELONY ($400 &amp; OVER, ALL CHURCH VANDALISMS)"/>
    <s v="1236 1300 0329"/>
    <n v="0"/>
    <s v="X"/>
    <s v="X"/>
    <n v="122"/>
    <s v="VEHICLE, PASSENGER/TRUCK"/>
    <m/>
    <m/>
    <s v="IC"/>
    <s v="Invest Cont"/>
    <n v="740"/>
    <m/>
    <m/>
    <m/>
    <s v="1100 N  FRIES                        AV"/>
    <m/>
    <n v="33.784799999999997"/>
    <n v="-118.26519999999999"/>
    <n v="0"/>
  </r>
  <r>
    <n v="200307642"/>
    <d v="2020-03-01T00:00:00"/>
    <d v="2020-03-01T00:00:00"/>
    <n v="400"/>
    <n v="3"/>
    <x v="2"/>
    <n v="397"/>
    <n v="1"/>
    <n v="510"/>
    <s v="VEHICLE - STOLEN"/>
    <m/>
    <n v="0"/>
    <m/>
    <m/>
    <n v="101"/>
    <s v="STREET"/>
    <m/>
    <m/>
    <s v="IC"/>
    <s v="Invest Cont"/>
    <n v="510"/>
    <m/>
    <m/>
    <m/>
    <s v="4300    KENWOOD                      AV"/>
    <m/>
    <n v="34.005499999999998"/>
    <n v="-118.2991"/>
    <n v="0"/>
  </r>
  <r>
    <n v="200816511"/>
    <d v="2020-11-16T00:00:00"/>
    <d v="2020-10-17T00:00:00"/>
    <n v="100"/>
    <n v="8"/>
    <x v="12"/>
    <n v="824"/>
    <n v="2"/>
    <n v="888"/>
    <s v="TRESPASSING"/>
    <n v="1202"/>
    <n v="68"/>
    <s v="F"/>
    <s v="W"/>
    <n v="501"/>
    <s v="SINGLE FAMILY DWELLING"/>
    <m/>
    <m/>
    <s v="IC"/>
    <s v="Invest Cont"/>
    <n v="888"/>
    <m/>
    <m/>
    <m/>
    <s v="700    SAN LORENZO                  ST"/>
    <m/>
    <n v="34.037799999999997"/>
    <n v="-118.5097"/>
    <n v="0"/>
  </r>
  <r>
    <n v="201227230"/>
    <d v="2020-12-28T00:00:00"/>
    <d v="2020-12-28T00:00:00"/>
    <n v="130"/>
    <n v="12"/>
    <x v="8"/>
    <n v="1256"/>
    <n v="2"/>
    <n v="888"/>
    <s v="TRESPASSING"/>
    <n v="1402"/>
    <n v="42"/>
    <s v="F"/>
    <s v="H"/>
    <n v="502"/>
    <s v="MULTI-UNIT DWELLING (APARTMENT, DUPLEX, ETC)"/>
    <m/>
    <m/>
    <s v="IC"/>
    <s v="Invest Cont"/>
    <n v="888"/>
    <n v="998"/>
    <m/>
    <m/>
    <s v="600 W  76TH                         ST"/>
    <m/>
    <n v="33.972700000000003"/>
    <n v="-118.285"/>
    <n v="0"/>
  </r>
  <r>
    <n v="200321271"/>
    <d v="2020-12-04T00:00:00"/>
    <d v="2020-12-04T00:00:00"/>
    <n v="1630"/>
    <n v="3"/>
    <x v="2"/>
    <n v="397"/>
    <n v="2"/>
    <n v="930"/>
    <s v="CRIMINAL THREATS - NO WEAPON DISPLAYED"/>
    <s v="1822 0359 0432 1266 0216 0209 1309"/>
    <n v="38"/>
    <s v="M"/>
    <s v="B"/>
    <n v="102"/>
    <s v="SIDEWALK"/>
    <n v="511"/>
    <s v="VERBAL THREAT"/>
    <s v="IC"/>
    <s v="Invest Cont"/>
    <n v="930"/>
    <m/>
    <m/>
    <m/>
    <s v="4000 S  VERMONT                      AV"/>
    <m/>
    <n v="34.007300000000001"/>
    <n v="-118.298"/>
    <n v="0"/>
  </r>
  <r>
    <n v="200112169"/>
    <d v="2020-05-26T00:00:00"/>
    <d v="2020-05-25T00:00:00"/>
    <n v="2145"/>
    <n v="1"/>
    <x v="1"/>
    <n v="138"/>
    <n v="1"/>
    <n v="442"/>
    <s v="SHOPLIFTING - PETTY THEFT ($950 &amp; UNDER)"/>
    <s v="0344 1822"/>
    <n v="0"/>
    <s v="M"/>
    <s v="W"/>
    <n v="203"/>
    <s v="OTHER BUSINESS"/>
    <m/>
    <m/>
    <s v="IC"/>
    <s v="Invest Cont"/>
    <n v="442"/>
    <m/>
    <m/>
    <m/>
    <s v="300 E  2ND                          ST"/>
    <m/>
    <n v="34.049300000000002"/>
    <n v="-118.2418"/>
    <n v="0"/>
  </r>
  <r>
    <n v="201309203"/>
    <d v="2020-04-09T00:00:00"/>
    <d v="2020-04-07T00:00:00"/>
    <n v="1250"/>
    <n v="13"/>
    <x v="6"/>
    <n v="1385"/>
    <n v="2"/>
    <n v="740"/>
    <s v="VANDALISM - FELONY ($400 &amp; OVER, ALL CHURCH VANDALISMS)"/>
    <n v="329"/>
    <n v="27"/>
    <s v="M"/>
    <s v="H"/>
    <n v="203"/>
    <s v="OTHER BUSINESS"/>
    <m/>
    <m/>
    <s v="IC"/>
    <s v="Invest Cont"/>
    <n v="740"/>
    <m/>
    <m/>
    <m/>
    <s v="5800 S  CENTRAL                      AV"/>
    <m/>
    <n v="33.985700000000001"/>
    <n v="-118.2628"/>
    <n v="0"/>
  </r>
  <r>
    <n v="201016087"/>
    <d v="2020-12-14T00:00:00"/>
    <d v="2020-12-12T00:00:00"/>
    <n v="450"/>
    <n v="10"/>
    <x v="11"/>
    <n v="1061"/>
    <n v="1"/>
    <n v="310"/>
    <s v="BURGLARY"/>
    <s v="0344 1601 1822 0216 1420"/>
    <n v="0"/>
    <s v="M"/>
    <s v="W"/>
    <n v="210"/>
    <s v="RESTAURANT/FAST FOOD"/>
    <m/>
    <m/>
    <s v="IC"/>
    <s v="Invest Cont"/>
    <n v="310"/>
    <m/>
    <m/>
    <m/>
    <s v="19500    VENTURA                      BL"/>
    <m/>
    <n v="34.172800000000002"/>
    <n v="-118.5578"/>
    <n v="0"/>
  </r>
  <r>
    <n v="200809580"/>
    <d v="2020-05-18T00:00:00"/>
    <d v="2020-05-17T00:00:00"/>
    <n v="2348"/>
    <n v="8"/>
    <x v="12"/>
    <n v="835"/>
    <n v="2"/>
    <n v="740"/>
    <s v="VANDALISM - FELONY ($400 &amp; OVER, ALL CHURCH VANDALISMS)"/>
    <s v="1822 1609 0329"/>
    <n v="0"/>
    <s v="X"/>
    <s v="X"/>
    <n v="729"/>
    <s v="SPECIALTY SCHOOL/OTHER"/>
    <m/>
    <m/>
    <s v="IC"/>
    <s v="Invest Cont"/>
    <n v="740"/>
    <m/>
    <m/>
    <m/>
    <s v="10800    SANTA MONICA                 BL"/>
    <m/>
    <n v="34.050199999999997"/>
    <n v="-118.4344"/>
    <n v="0"/>
  </r>
  <r>
    <n v="200912918"/>
    <d v="2020-07-30T00:00:00"/>
    <d v="2020-07-30T00:00:00"/>
    <n v="615"/>
    <n v="9"/>
    <x v="3"/>
    <n v="926"/>
    <n v="1"/>
    <n v="510"/>
    <s v="VEHICLE - STOLEN"/>
    <m/>
    <n v="0"/>
    <m/>
    <m/>
    <n v="101"/>
    <s v="STREET"/>
    <m/>
    <m/>
    <s v="IC"/>
    <s v="Invest Cont"/>
    <n v="510"/>
    <m/>
    <m/>
    <m/>
    <s v="6600    HAZELTINE                    AV"/>
    <m/>
    <n v="34.1907"/>
    <n v="-118.44"/>
    <n v="0"/>
  </r>
  <r>
    <n v="200811622"/>
    <d v="2020-07-07T00:00:00"/>
    <d v="2020-07-07T00:00:00"/>
    <n v="330"/>
    <n v="8"/>
    <x v="12"/>
    <n v="832"/>
    <n v="2"/>
    <n v="888"/>
    <s v="TRESPASSING"/>
    <s v="1822 2004"/>
    <n v="0"/>
    <s v="X"/>
    <s v="X"/>
    <n v="210"/>
    <s v="RESTAURANT/FAST FOOD"/>
    <m/>
    <m/>
    <s v="IC"/>
    <s v="Invest Cont"/>
    <n v="888"/>
    <m/>
    <m/>
    <m/>
    <s v="11800    WILSHIRE                     BL"/>
    <m/>
    <n v="34.051099999999998"/>
    <n v="-118.46429999999999"/>
    <n v="0"/>
  </r>
  <r>
    <n v="200122184"/>
    <d v="2020-12-09T00:00:00"/>
    <d v="2020-12-09T00:00:00"/>
    <n v="1200"/>
    <n v="1"/>
    <x v="1"/>
    <n v="139"/>
    <n v="1"/>
    <n v="480"/>
    <s v="BIKE - STOLEN"/>
    <s v="1251 0344 1822"/>
    <n v="26"/>
    <s v="F"/>
    <s v="H"/>
    <n v="502"/>
    <s v="MULTI-UNIT DWELLING (APARTMENT, DUPLEX, ETC)"/>
    <m/>
    <m/>
    <s v="IC"/>
    <s v="Invest Cont"/>
    <n v="480"/>
    <m/>
    <m/>
    <m/>
    <s v="600 E  2ND                          ST"/>
    <m/>
    <n v="34.047199999999997"/>
    <n v="-118.2371"/>
    <n v="0"/>
  </r>
  <r>
    <n v="201211181"/>
    <d v="2020-04-18T00:00:00"/>
    <d v="2020-04-14T00:00:00"/>
    <n v="1800"/>
    <n v="12"/>
    <x v="8"/>
    <n v="1259"/>
    <n v="1"/>
    <n v="330"/>
    <s v="BURGLARY FROM VEHICLE"/>
    <s v="0344 1608"/>
    <n v="0"/>
    <s v="X"/>
    <s v="X"/>
    <n v="103"/>
    <s v="ALLEY"/>
    <m/>
    <m/>
    <s v="IC"/>
    <s v="Invest Cont"/>
    <n v="330"/>
    <m/>
    <m/>
    <m/>
    <s v="800 E  76TH                         ST"/>
    <m/>
    <n v="33.971200000000003"/>
    <n v="-118.2608"/>
    <n v="0"/>
  </r>
  <r>
    <n v="201221796"/>
    <d v="2020-10-01T00:00:00"/>
    <d v="2020-09-29T00:00:00"/>
    <n v="100"/>
    <n v="12"/>
    <x v="8"/>
    <n v="1213"/>
    <n v="2"/>
    <n v="860"/>
    <s v="BATTERY WITH SEXUAL CONTACT"/>
    <s v="1822 0302 0448 0522 0500"/>
    <n v="40"/>
    <s v="F"/>
    <s v="B"/>
    <n v="517"/>
    <s v="MISSIONS/SHELTERS"/>
    <n v="400"/>
    <s v="STRONG-ARM (HANDS, FIST, FEET OR BODILY FORCE)"/>
    <s v="IC"/>
    <s v="Invest Cont"/>
    <n v="860"/>
    <m/>
    <m/>
    <m/>
    <s v="5700 S  WESTERN                      AV"/>
    <m/>
    <n v="33.991"/>
    <n v="-118.30889999999999"/>
    <n v="0"/>
  </r>
  <r>
    <n v="200807701"/>
    <d v="2020-03-25T00:00:00"/>
    <d v="2020-02-15T00:00:00"/>
    <n v="1800"/>
    <n v="8"/>
    <x v="12"/>
    <n v="811"/>
    <n v="2"/>
    <n v="812"/>
    <s v="CRM AGNST CHLD (13 OR UNDER) (14-15 &amp; SUSP 10 YRS OLDER)"/>
    <s v="0556 1259"/>
    <n v="14"/>
    <s v="F"/>
    <s v="W"/>
    <n v="710"/>
    <s v="OTHER PREMISE"/>
    <n v="400"/>
    <s v="STRONG-ARM (HANDS, FIST, FEET OR BODILY FORCE)"/>
    <s v="AO"/>
    <s v="Adult Other"/>
    <n v="812"/>
    <n v="860"/>
    <m/>
    <m/>
    <s v="16100 W  SUNSET                       BL"/>
    <m/>
    <n v="34.056100000000001"/>
    <n v="-118.55119999999999"/>
    <n v="0"/>
  </r>
  <r>
    <n v="200516115"/>
    <d v="2020-11-02T00:00:00"/>
    <d v="2020-10-07T00:00:00"/>
    <n v="2100"/>
    <n v="5"/>
    <x v="10"/>
    <n v="501"/>
    <n v="1"/>
    <n v="440"/>
    <s v="THEFT PLAIN - PETTY ($950 &amp; UNDER)"/>
    <s v="2034 0913 0344"/>
    <n v="56"/>
    <s v="M"/>
    <s v="H"/>
    <n v="503"/>
    <s v="HOTEL"/>
    <m/>
    <m/>
    <s v="IC"/>
    <s v="Invest Cont"/>
    <n v="440"/>
    <m/>
    <m/>
    <m/>
    <s v="18600 S  VERMONT                      AV"/>
    <m/>
    <n v="33.861699999999999"/>
    <n v="-118.29049999999999"/>
    <n v="0"/>
  </r>
  <r>
    <n v="200310061"/>
    <d v="2020-04-18T00:00:00"/>
    <d v="2020-04-12T00:00:00"/>
    <n v="1800"/>
    <n v="3"/>
    <x v="2"/>
    <n v="357"/>
    <n v="1"/>
    <n v="420"/>
    <s v="THEFT FROM MOTOR VEHICLE - PETTY ($950 &amp; UNDER)"/>
    <m/>
    <n v="0"/>
    <m/>
    <m/>
    <n v="101"/>
    <s v="STREET"/>
    <m/>
    <m/>
    <s v="IC"/>
    <s v="Invest Cont"/>
    <n v="420"/>
    <m/>
    <m/>
    <m/>
    <s v="1100 W  37TH                         PL"/>
    <m/>
    <n v="34.020000000000003"/>
    <n v="-118.2915"/>
    <n v="0"/>
  </r>
  <r>
    <n v="200916875"/>
    <d v="2020-11-05T00:00:00"/>
    <d v="2020-10-29T00:00:00"/>
    <n v="1010"/>
    <n v="9"/>
    <x v="3"/>
    <n v="916"/>
    <n v="1"/>
    <n v="440"/>
    <s v="THEFT PLAIN - PETTY ($950 &amp; UNDER)"/>
    <s v="0344 0394"/>
    <n v="33"/>
    <s v="F"/>
    <s v="H"/>
    <n v="119"/>
    <s v="PORCH, RESIDENTIAL"/>
    <m/>
    <m/>
    <s v="IC"/>
    <s v="Invest Cont"/>
    <n v="440"/>
    <m/>
    <m/>
    <m/>
    <s v="6800    WOODMAN                      AV"/>
    <m/>
    <n v="34.197600000000001"/>
    <n v="-118.43559999999999"/>
    <n v="0"/>
  </r>
  <r>
    <n v="200104034"/>
    <d v="2020-01-01T00:00:00"/>
    <d v="2020-01-01T00:00:00"/>
    <n v="838"/>
    <n v="1"/>
    <x v="1"/>
    <n v="164"/>
    <n v="1"/>
    <n v="110"/>
    <s v="CRIMINAL HOMICIDE"/>
    <s v="1218 2004 0411 1822"/>
    <n v="56"/>
    <s v="M"/>
    <s v="H"/>
    <n v="210"/>
    <s v="RESTAURANT/FAST FOOD"/>
    <n v="207"/>
    <s v="OTHER KNIFE"/>
    <s v="AA"/>
    <s v="Adult Arrest"/>
    <n v="110"/>
    <m/>
    <m/>
    <m/>
    <s v="100 E  7TH                          ST"/>
    <m/>
    <n v="34.044600000000003"/>
    <n v="-118.25069999999999"/>
    <n v="1"/>
  </r>
  <r>
    <n v="201211777"/>
    <d v="2020-04-28T00:00:00"/>
    <d v="2020-04-28T00:00:00"/>
    <n v="1000"/>
    <n v="12"/>
    <x v="8"/>
    <n v="1248"/>
    <n v="2"/>
    <n v="624"/>
    <s v="BATTERY - SIMPLE ASSAULT"/>
    <s v="0562 0416 0319 0448 0429 0913"/>
    <n v="43"/>
    <s v="F"/>
    <s v="B"/>
    <n v="501"/>
    <s v="SINGLE FAMILY DWELLING"/>
    <n v="400"/>
    <s v="STRONG-ARM (HANDS, FIST, FEET OR BODILY FORCE)"/>
    <s v="IC"/>
    <s v="Invest Cont"/>
    <n v="624"/>
    <m/>
    <m/>
    <m/>
    <s v="900 W  62ND                         ST"/>
    <m/>
    <n v="0"/>
    <n v="0"/>
    <n v="0"/>
  </r>
  <r>
    <n v="201107775"/>
    <d v="2020-03-26T00:00:00"/>
    <d v="2020-03-26T00:00:00"/>
    <n v="100"/>
    <n v="11"/>
    <x v="7"/>
    <n v="1109"/>
    <n v="1"/>
    <n v="420"/>
    <s v="THEFT FROM MOTOR VEHICLE - PETTY ($950 &amp; UNDER)"/>
    <s v="0344 1606"/>
    <n v="62"/>
    <s v="M"/>
    <s v="W"/>
    <n v="101"/>
    <s v="STREET"/>
    <m/>
    <m/>
    <s v="IC"/>
    <s v="Invest Cont"/>
    <n v="420"/>
    <m/>
    <m/>
    <m/>
    <s v="1300    LAS FLORES                   DR"/>
    <m/>
    <n v="34.140999999999998"/>
    <n v="-118.1938"/>
    <n v="0"/>
  </r>
  <r>
    <n v="200810379"/>
    <d v="2020-06-08T00:00:00"/>
    <d v="2020-06-05T00:00:00"/>
    <n v="900"/>
    <n v="8"/>
    <x v="12"/>
    <n v="886"/>
    <n v="2"/>
    <n v="662"/>
    <s v="BUNCO, GRAND THEFT"/>
    <s v="0701 0800 1202 0121"/>
    <n v="70"/>
    <s v="F"/>
    <s v="W"/>
    <n v="501"/>
    <s v="SINGLE FAMILY DWELLING"/>
    <m/>
    <m/>
    <s v="IC"/>
    <s v="Invest Cont"/>
    <n v="662"/>
    <m/>
    <m/>
    <m/>
    <s v="2800    FORRESTER                    DR"/>
    <m/>
    <n v="34.0411"/>
    <n v="-118.40219999999999"/>
    <n v="0"/>
  </r>
  <r>
    <n v="201206479"/>
    <d v="2020-02-04T00:00:00"/>
    <d v="2020-02-04T00:00:00"/>
    <n v="1335"/>
    <n v="12"/>
    <x v="8"/>
    <n v="1218"/>
    <n v="1"/>
    <n v="230"/>
    <s v="ASSAULT WITH DEADLY WEAPON, AGGRAVATED ASSAULT"/>
    <s v="1402 0416 0446 0342 0444 0429 1822 1251 0445 0400"/>
    <n v="13"/>
    <s v="M"/>
    <s v="H"/>
    <n v="101"/>
    <s v="STREET"/>
    <n v="400"/>
    <s v="STRONG-ARM (HANDS, FIST, FEET OR BODILY FORCE)"/>
    <s v="AA"/>
    <s v="Adult Arrest"/>
    <n v="230"/>
    <n v="998"/>
    <m/>
    <m/>
    <s v="800 W  57TH                         ST"/>
    <m/>
    <n v="33.990499999999997"/>
    <n v="-118.2871"/>
    <n v="1"/>
  </r>
  <r>
    <n v="200710911"/>
    <d v="2020-06-24T00:00:00"/>
    <d v="2020-06-24T00:00:00"/>
    <n v="1915"/>
    <n v="7"/>
    <x v="0"/>
    <n v="758"/>
    <n v="2"/>
    <n v="745"/>
    <s v="VANDALISM - MISDEAMEANOR ($399 OR UNDER)"/>
    <s v="0329 0311 0202"/>
    <n v="19"/>
    <s v="M"/>
    <s v="O"/>
    <n v="203"/>
    <s v="OTHER BUSINESS"/>
    <m/>
    <m/>
    <s v="IC"/>
    <s v="Invest Cont"/>
    <n v="745"/>
    <m/>
    <m/>
    <m/>
    <s v="1100    CRENSHAW                     BL"/>
    <m/>
    <n v="34.051900000000003"/>
    <n v="-118.3306"/>
    <n v="0"/>
  </r>
  <r>
    <n v="200815840"/>
    <d v="2020-10-28T00:00:00"/>
    <d v="2020-10-07T00:00:00"/>
    <n v="1238"/>
    <n v="8"/>
    <x v="12"/>
    <n v="822"/>
    <n v="1"/>
    <n v="440"/>
    <s v="THEFT PLAIN - PETTY ($950 &amp; UNDER)"/>
    <s v="0344 0346"/>
    <n v="53"/>
    <s v="M"/>
    <s v="W"/>
    <n v="501"/>
    <s v="SINGLE FAMILY DWELLING"/>
    <m/>
    <m/>
    <s v="IC"/>
    <s v="Invest Cont"/>
    <n v="440"/>
    <m/>
    <m/>
    <m/>
    <s v="TAHQUITZ                     PL"/>
    <s v="ALMAR                        AV"/>
    <n v="34.044400000000003"/>
    <n v="-118.5367"/>
    <n v="0"/>
  </r>
  <r>
    <n v="201225538"/>
    <d v="2020-11-30T00:00:00"/>
    <d v="2020-11-29T00:00:00"/>
    <n v="1710"/>
    <n v="12"/>
    <x v="8"/>
    <n v="1241"/>
    <n v="2"/>
    <n v="625"/>
    <s v="OTHER ASSAULT"/>
    <s v="0913 0361 0603 0416 2021"/>
    <n v="43"/>
    <s v="F"/>
    <s v="B"/>
    <n v="502"/>
    <s v="MULTI-UNIT DWELLING (APARTMENT, DUPLEX, ETC)"/>
    <n v="400"/>
    <s v="STRONG-ARM (HANDS, FIST, FEET OR BODILY FORCE)"/>
    <s v="IC"/>
    <s v="Invest Cont"/>
    <n v="625"/>
    <m/>
    <m/>
    <m/>
    <s v="6300    8TH                          AV"/>
    <m/>
    <n v="33.982100000000003"/>
    <n v="-118.3318"/>
    <n v="0"/>
  </r>
  <r>
    <n v="200708836"/>
    <d v="2020-05-02T00:00:00"/>
    <d v="2020-05-02T00:00:00"/>
    <n v="1300"/>
    <n v="7"/>
    <x v="0"/>
    <n v="724"/>
    <n v="2"/>
    <n v="950"/>
    <s v="DEFRAUDING INNKEEPER/THEFT OF SERVICES, OVER $950.01"/>
    <s v="1822 0344 1218"/>
    <n v="60"/>
    <s v="M"/>
    <s v="H"/>
    <n v="517"/>
    <s v="MISSIONS/SHELTERS"/>
    <m/>
    <m/>
    <s v="IC"/>
    <s v="Invest Cont"/>
    <n v="950"/>
    <m/>
    <m/>
    <m/>
    <s v="7600    BEVERLY                      BL"/>
    <m/>
    <n v="34.076099999999997"/>
    <n v="-118.35550000000001"/>
    <n v="0"/>
  </r>
  <r>
    <n v="200517261"/>
    <d v="2020-11-30T00:00:00"/>
    <d v="2020-11-30T00:00:00"/>
    <n v="1720"/>
    <n v="5"/>
    <x v="10"/>
    <n v="507"/>
    <n v="1"/>
    <n v="230"/>
    <s v="ASSAULT WITH DEADLY WEAPON, AGGRAVATED ASSAULT"/>
    <s v="1822 0416 0374 0334 0445 0342 0353 0302 1309 0216"/>
    <n v="39"/>
    <s v="M"/>
    <s v="H"/>
    <n v="108"/>
    <s v="PARKING LOT"/>
    <n v="102"/>
    <s v="HAND GUN"/>
    <s v="IC"/>
    <s v="Invest Cont"/>
    <n v="230"/>
    <m/>
    <m/>
    <m/>
    <s v="1600 W  SEPULVEDA                    BL"/>
    <m/>
    <n v="33.816099999999999"/>
    <n v="-118.30629999999999"/>
    <n v="0"/>
  </r>
  <r>
    <n v="201116524"/>
    <d v="2020-12-11T00:00:00"/>
    <d v="2020-10-06T00:00:00"/>
    <n v="800"/>
    <n v="11"/>
    <x v="7"/>
    <n v="1173"/>
    <n v="2"/>
    <n v="354"/>
    <s v="THEFT OF IDENTITY"/>
    <s v="0922 1822"/>
    <n v="38"/>
    <s v="M"/>
    <s v="W"/>
    <n v="605"/>
    <s v="AUTOMATED TELLER MACHINE (ATM)"/>
    <m/>
    <m/>
    <s v="IC"/>
    <s v="Invest Cont"/>
    <n v="354"/>
    <m/>
    <m/>
    <m/>
    <s v="1800    GLENDALE                     BL"/>
    <m/>
    <n v="34.089799999999997"/>
    <n v="-118.25920000000001"/>
    <n v="0"/>
  </r>
  <r>
    <n v="200904056"/>
    <d v="2020-01-02T00:00:00"/>
    <d v="2020-01-02T00:00:00"/>
    <n v="1300"/>
    <n v="9"/>
    <x v="3"/>
    <n v="948"/>
    <n v="2"/>
    <n v="740"/>
    <s v="VANDALISM - FELONY ($400 &amp; OVER, ALL CHURCH VANDALISMS)"/>
    <s v="0329 1813"/>
    <n v="37"/>
    <s v="M"/>
    <s v="B"/>
    <n v="108"/>
    <s v="PARKING LOT"/>
    <n v="500"/>
    <s v="UNKNOWN WEAPON/OTHER WEAPON"/>
    <s v="AO"/>
    <s v="Adult Other"/>
    <n v="740"/>
    <m/>
    <m/>
    <m/>
    <s v="5700    WOODMAN                      AV"/>
    <m/>
    <n v="34.173999999999999"/>
    <n v="-118.4312"/>
    <n v="0"/>
  </r>
  <r>
    <n v="200410685"/>
    <d v="2020-07-11T00:00:00"/>
    <d v="2020-07-11T00:00:00"/>
    <n v="1100"/>
    <n v="4"/>
    <x v="4"/>
    <n v="457"/>
    <n v="1"/>
    <n v="210"/>
    <s v="ROBBERY"/>
    <s v="2000 1814 0419 0416 0913"/>
    <n v="52"/>
    <s v="M"/>
    <s v="H"/>
    <n v="501"/>
    <s v="SINGLE FAMILY DWELLING"/>
    <n v="400"/>
    <s v="STRONG-ARM (HANDS, FIST, FEET OR BODILY FORCE)"/>
    <s v="IC"/>
    <s v="Invest Cont"/>
    <n v="210"/>
    <m/>
    <m/>
    <m/>
    <s v="2900 E  CESAR E CHAVEZ               AV"/>
    <m/>
    <n v="34.046900000000001"/>
    <n v="-118.2032"/>
    <n v="0"/>
  </r>
  <r>
    <n v="200908601"/>
    <d v="2020-04-18T00:00:00"/>
    <d v="2020-04-17T00:00:00"/>
    <n v="1400"/>
    <n v="9"/>
    <x v="3"/>
    <n v="935"/>
    <n v="1"/>
    <n v="420"/>
    <s v="THEFT FROM MOTOR VEHICLE - PETTY ($950 &amp; UNDER)"/>
    <s v="0344 1300"/>
    <n v="26"/>
    <s v="M"/>
    <s v="H"/>
    <n v="108"/>
    <s v="PARKING LOT"/>
    <m/>
    <m/>
    <s v="IC"/>
    <s v="Invest Cont"/>
    <n v="420"/>
    <m/>
    <m/>
    <m/>
    <s v="14300    FRIAR                        ST"/>
    <m/>
    <n v="34.185699999999997"/>
    <n v="-118.4444"/>
    <n v="0"/>
  </r>
  <r>
    <n v="200804656"/>
    <d v="2020-01-14T00:00:00"/>
    <d v="2020-01-14T00:00:00"/>
    <n v="745"/>
    <n v="8"/>
    <x v="12"/>
    <n v="857"/>
    <n v="2"/>
    <n v="740"/>
    <s v="VANDALISM - FELONY ($400 &amp; OVER, ALL CHURCH VANDALISMS)"/>
    <s v="0329 1609 1414"/>
    <n v="0"/>
    <s v="X"/>
    <s v="X"/>
    <n v="723"/>
    <s v="PRIVATE SCHOOL/PRESCHOOL"/>
    <m/>
    <m/>
    <s v="IC"/>
    <s v="Invest Cont"/>
    <n v="740"/>
    <m/>
    <m/>
    <m/>
    <s v="9000 W  PICO                         BL"/>
    <m/>
    <n v="34.055300000000003"/>
    <n v="-118.3878"/>
    <n v="0"/>
  </r>
  <r>
    <n v="200710926"/>
    <d v="2020-06-25T00:00:00"/>
    <d v="2020-06-25T00:00:00"/>
    <n v="1155"/>
    <n v="7"/>
    <x v="0"/>
    <n v="763"/>
    <n v="1"/>
    <n v="310"/>
    <s v="BURGLARY"/>
    <n v="1402"/>
    <n v="0"/>
    <s v="F"/>
    <s v="O"/>
    <n v="502"/>
    <s v="MULTI-UNIT DWELLING (APARTMENT, DUPLEX, ETC)"/>
    <n v="112"/>
    <s v="TOY GUN"/>
    <s v="AA"/>
    <s v="Adult Arrest"/>
    <n v="310"/>
    <n v="998"/>
    <m/>
    <m/>
    <s v="1400 S  FAIRFAX                      AV"/>
    <m/>
    <n v="34.051000000000002"/>
    <n v="-118.36669999999999"/>
    <n v="1"/>
  </r>
  <r>
    <n v="200517069"/>
    <d v="2020-11-09T00:00:00"/>
    <d v="2020-10-20T00:00:00"/>
    <n v="2030"/>
    <n v="5"/>
    <x v="10"/>
    <n v="526"/>
    <n v="2"/>
    <n v="354"/>
    <s v="THEFT OF IDENTITY"/>
    <n v="928"/>
    <n v="36"/>
    <s v="M"/>
    <s v="H"/>
    <n v="501"/>
    <s v="SINGLE FAMILY DWELLING"/>
    <m/>
    <m/>
    <s v="IC"/>
    <s v="Invest Cont"/>
    <n v="354"/>
    <m/>
    <m/>
    <m/>
    <s v="600    LAGOON                       AV"/>
    <m/>
    <n v="33.776800000000001"/>
    <n v="-118.2675"/>
    <n v="0"/>
  </r>
  <r>
    <n v="200804924"/>
    <d v="2020-01-21T00:00:00"/>
    <d v="2020-01-21T00:00:00"/>
    <n v="1750"/>
    <n v="8"/>
    <x v="12"/>
    <n v="852"/>
    <n v="2"/>
    <n v="745"/>
    <s v="VANDALISM - MISDEAMEANOR ($399 OR UNDER)"/>
    <s v="0329 1822"/>
    <n v="19"/>
    <s v="F"/>
    <s v="W"/>
    <n v="101"/>
    <s v="STREET"/>
    <m/>
    <m/>
    <s v="IC"/>
    <s v="Invest Cont"/>
    <n v="745"/>
    <m/>
    <m/>
    <m/>
    <s v="STONER                       AV"/>
    <s v="IDAHO                        AV"/>
    <n v="34.042099999999998"/>
    <n v="-118.4559"/>
    <n v="0"/>
  </r>
  <r>
    <n v="201015975"/>
    <d v="2020-12-10T00:00:00"/>
    <d v="2020-12-10T00:00:00"/>
    <n v="2025"/>
    <n v="10"/>
    <x v="11"/>
    <n v="1029"/>
    <n v="2"/>
    <n v="627"/>
    <s v="CHILD ABUSE (PHYSICAL) - SIMPLE ASSAULT"/>
    <s v="0446 0913 0552 0400 2002 1414 0416"/>
    <n v="14"/>
    <s v="M"/>
    <s v="H"/>
    <n v="502"/>
    <s v="MULTI-UNIT DWELLING (APARTMENT, DUPLEX, ETC)"/>
    <n v="400"/>
    <s v="STRONG-ARM (HANDS, FIST, FEET OR BODILY FORCE)"/>
    <s v="AA"/>
    <s v="Adult Arrest"/>
    <n v="627"/>
    <m/>
    <m/>
    <m/>
    <s v="16000    VANOWEN                      ST"/>
    <m/>
    <n v="34.197600000000001"/>
    <n v="-118.4799"/>
    <n v="1"/>
  </r>
  <r>
    <n v="200121040"/>
    <d v="2020-11-14T00:00:00"/>
    <d v="2020-11-14T00:00:00"/>
    <n v="1945"/>
    <n v="1"/>
    <x v="1"/>
    <n v="162"/>
    <n v="1"/>
    <n v="210"/>
    <s v="ROBBERY"/>
    <s v="1822 0344 0417 0416 0429 0945"/>
    <n v="24"/>
    <s v="M"/>
    <s v="H"/>
    <n v="101"/>
    <s v="STREET"/>
    <n v="400"/>
    <s v="STRONG-ARM (HANDS, FIST, FEET OR BODILY FORCE)"/>
    <s v="IC"/>
    <s v="Invest Cont"/>
    <n v="210"/>
    <m/>
    <m/>
    <m/>
    <s v="800 S  OLIVE                        ST"/>
    <m/>
    <n v="34.043700000000001"/>
    <n v="-118.2582"/>
    <n v="0"/>
  </r>
  <r>
    <n v="200816936"/>
    <d v="2020-11-28T00:00:00"/>
    <d v="2020-11-25T00:00:00"/>
    <n v="1800"/>
    <n v="8"/>
    <x v="12"/>
    <n v="841"/>
    <n v="1"/>
    <n v="331"/>
    <s v="THEFT FROM MOTOR VEHICLE - GRAND ($950.01 AND OVER)"/>
    <s v="0344 0385 1822 1602"/>
    <n v="34"/>
    <s v="M"/>
    <s v="W"/>
    <n v="103"/>
    <s v="ALLEY"/>
    <m/>
    <m/>
    <s v="IC"/>
    <s v="Invest Cont"/>
    <n v="331"/>
    <m/>
    <m/>
    <m/>
    <s v="1200    BROCKTON                     AV"/>
    <m/>
    <n v="34.0456"/>
    <n v="-118.4649"/>
    <n v="0"/>
  </r>
  <r>
    <n v="201212214"/>
    <d v="2020-05-04T00:00:00"/>
    <d v="2020-05-04T00:00:00"/>
    <n v="2140"/>
    <n v="12"/>
    <x v="8"/>
    <n v="1249"/>
    <n v="1"/>
    <n v="230"/>
    <s v="ASSAULT WITH DEADLY WEAPON, AGGRAVATED ASSAULT"/>
    <s v="1203 2000 1243 1813 0913 2002 0416 0445 0340"/>
    <n v="40"/>
    <s v="M"/>
    <s v="H"/>
    <n v="502"/>
    <s v="MULTI-UNIT DWELLING (APARTMENT, DUPLEX, ETC)"/>
    <n v="212"/>
    <s v="BOTTLE"/>
    <s v="AO"/>
    <s v="Adult Other"/>
    <n v="230"/>
    <m/>
    <m/>
    <m/>
    <s v="7100    BONSALLO                     AV"/>
    <m/>
    <n v="33.9754"/>
    <n v="-118.286"/>
    <n v="0"/>
  </r>
  <r>
    <n v="200704738"/>
    <d v="2020-01-16T00:00:00"/>
    <d v="2020-01-15T00:00:00"/>
    <n v="1815"/>
    <n v="7"/>
    <x v="0"/>
    <n v="706"/>
    <n v="1"/>
    <n v="331"/>
    <s v="THEFT FROM MOTOR VEHICLE - GRAND ($950.01 AND OVER)"/>
    <s v="0344 1300"/>
    <n v="40"/>
    <s v="M"/>
    <s v="W"/>
    <n v="104"/>
    <s v="DRIVEWAY"/>
    <m/>
    <m/>
    <s v="IC"/>
    <s v="Invest Cont"/>
    <n v="331"/>
    <m/>
    <m/>
    <m/>
    <s v="800 N  SYCAMORE                     AV"/>
    <m/>
    <n v="34.085299999999997"/>
    <n v="-118.3428"/>
    <n v="0"/>
  </r>
  <r>
    <n v="200811188"/>
    <d v="2020-06-27T00:00:00"/>
    <d v="2020-06-26T00:00:00"/>
    <n v="2359"/>
    <n v="8"/>
    <x v="12"/>
    <n v="808"/>
    <n v="1"/>
    <n v="310"/>
    <s v="BURGLARY"/>
    <s v="0358 1609 0321 0344 1822 1402"/>
    <n v="58"/>
    <s v="M"/>
    <s v="W"/>
    <n v="501"/>
    <s v="SINGLE FAMILY DWELLING"/>
    <m/>
    <m/>
    <s v="IC"/>
    <s v="Invest Cont"/>
    <n v="310"/>
    <n v="998"/>
    <m/>
    <m/>
    <s v="2900    DEEP CANYON                  DR"/>
    <m/>
    <n v="34.1265"/>
    <n v="-118.4318"/>
    <n v="0"/>
  </r>
  <r>
    <n v="201304078"/>
    <d v="2020-01-02T00:00:00"/>
    <d v="2020-01-01T00:00:00"/>
    <n v="1740"/>
    <n v="13"/>
    <x v="6"/>
    <n v="1365"/>
    <n v="2"/>
    <n v="745"/>
    <s v="VANDALISM - MISDEAMEANOR ($399 OR UNDER)"/>
    <n v="329"/>
    <n v="40"/>
    <s v="M"/>
    <s v="H"/>
    <n v="501"/>
    <s v="SINGLE FAMILY DWELLING"/>
    <m/>
    <m/>
    <s v="IC"/>
    <s v="Invest Cont"/>
    <n v="745"/>
    <m/>
    <m/>
    <m/>
    <s v="1400 E  48TH                         ST"/>
    <m/>
    <n v="34.0002"/>
    <n v="-118.2499"/>
    <n v="0"/>
  </r>
  <r>
    <n v="200619683"/>
    <d v="2020-12-26T00:00:00"/>
    <d v="2020-12-25T00:00:00"/>
    <n v="2120"/>
    <n v="6"/>
    <x v="9"/>
    <n v="629"/>
    <n v="2"/>
    <n v="626"/>
    <s v="INTIMATE PARTNER - SIMPLE ASSAULT"/>
    <s v="1814 0400"/>
    <n v="30"/>
    <s v="F"/>
    <s v="O"/>
    <n v="502"/>
    <s v="MULTI-UNIT DWELLING (APARTMENT, DUPLEX, ETC)"/>
    <n v="400"/>
    <s v="STRONG-ARM (HANDS, FIST, FEET OR BODILY FORCE)"/>
    <s v="AO"/>
    <s v="Adult Other"/>
    <n v="626"/>
    <m/>
    <m/>
    <m/>
    <s v="5600    FRANKLIN                     AV"/>
    <m/>
    <n v="34.115000000000002"/>
    <n v="-118.3124"/>
    <n v="0"/>
  </r>
  <r>
    <n v="200617845"/>
    <d v="2020-11-02T00:00:00"/>
    <d v="2020-06-10T00:00:00"/>
    <n v="845"/>
    <n v="6"/>
    <x v="9"/>
    <n v="627"/>
    <n v="2"/>
    <n v="354"/>
    <s v="THEFT OF IDENTITY"/>
    <s v="1822 0929"/>
    <n v="40"/>
    <s v="F"/>
    <s v="W"/>
    <n v="501"/>
    <s v="SINGLE FAMILY DWELLING"/>
    <m/>
    <m/>
    <s v="IC"/>
    <s v="Invest Cont"/>
    <n v="354"/>
    <m/>
    <m/>
    <m/>
    <s v="5900    TUXEDO                       TR"/>
    <m/>
    <n v="34.115000000000002"/>
    <n v="-118.31610000000001"/>
    <n v="0"/>
  </r>
  <r>
    <n v="200411806"/>
    <d v="2020-08-16T00:00:00"/>
    <d v="2020-08-16T00:00:00"/>
    <n v="2300"/>
    <n v="4"/>
    <x v="4"/>
    <n v="497"/>
    <n v="2"/>
    <n v="626"/>
    <s v="INTIMATE PARTNER - SIMPLE ASSAULT"/>
    <s v="0913 2000 0448 0400 1814"/>
    <n v="28"/>
    <s v="F"/>
    <s v="B"/>
    <n v="101"/>
    <s v="STREET"/>
    <n v="400"/>
    <s v="STRONG-ARM (HANDS, FIST, FEET OR BODILY FORCE)"/>
    <s v="IC"/>
    <s v="Invest Cont"/>
    <n v="626"/>
    <m/>
    <m/>
    <m/>
    <s v="3300 E  OLYMPIC                      BL"/>
    <m/>
    <n v="34.019100000000002"/>
    <n v="-118.20829999999999"/>
    <n v="0"/>
  </r>
  <r>
    <n v="200211371"/>
    <d v="2020-06-15T00:00:00"/>
    <d v="2020-06-15T00:00:00"/>
    <n v="1100"/>
    <n v="2"/>
    <x v="5"/>
    <n v="221"/>
    <n v="1"/>
    <n v="220"/>
    <s v="ATTEMPTED ROBBERY"/>
    <s v="0945 1822 0104 0444 0416"/>
    <n v="0"/>
    <s v="M"/>
    <s v="W"/>
    <n v="210"/>
    <s v="RESTAURANT/FAST FOOD"/>
    <n v="400"/>
    <s v="STRONG-ARM (HANDS, FIST, FEET OR BODILY FORCE)"/>
    <s v="IC"/>
    <s v="Invest Cont"/>
    <n v="220"/>
    <m/>
    <m/>
    <m/>
    <s v="3800    BEVERLY                      BL"/>
    <m/>
    <n v="34.0777"/>
    <n v="-118.2961"/>
    <n v="0"/>
  </r>
  <r>
    <n v="200908405"/>
    <d v="2020-04-13T00:00:00"/>
    <d v="2020-04-11T00:00:00"/>
    <n v="1600"/>
    <n v="9"/>
    <x v="3"/>
    <n v="984"/>
    <n v="1"/>
    <n v="330"/>
    <s v="BURGLARY FROM VEHICLE"/>
    <n v="344"/>
    <n v="35"/>
    <s v="F"/>
    <s v="W"/>
    <n v="101"/>
    <s v="STREET"/>
    <m/>
    <m/>
    <s v="IC"/>
    <s v="Invest Cont"/>
    <n v="330"/>
    <m/>
    <m/>
    <m/>
    <s v="14700    GREENLEAF                    ST"/>
    <m/>
    <n v="34.149099999999997"/>
    <n v="-118.4543"/>
    <n v="0"/>
  </r>
  <r>
    <n v="201110231"/>
    <d v="2020-06-09T00:00:00"/>
    <d v="2020-06-08T00:00:00"/>
    <n v="2100"/>
    <n v="11"/>
    <x v="7"/>
    <n v="1149"/>
    <n v="2"/>
    <n v="624"/>
    <s v="BATTERY - SIMPLE ASSAULT"/>
    <s v="0400 0416 1822"/>
    <n v="40"/>
    <s v="M"/>
    <s v="H"/>
    <n v="102"/>
    <s v="SIDEWALK"/>
    <n v="400"/>
    <s v="STRONG-ARM (HANDS, FIST, FEET OR BODILY FORCE)"/>
    <s v="IC"/>
    <s v="Invest Cont"/>
    <n v="624"/>
    <m/>
    <m/>
    <m/>
    <s v="5100 N  FIGUEROA                     ST"/>
    <m/>
    <n v="34.105600000000003"/>
    <n v="-118.2008"/>
    <n v="0"/>
  </r>
  <r>
    <n v="200911217"/>
    <d v="2020-06-18T00:00:00"/>
    <d v="2020-06-18T00:00:00"/>
    <n v="1030"/>
    <n v="9"/>
    <x v="3"/>
    <n v="911"/>
    <n v="2"/>
    <n v="888"/>
    <s v="TRESPASSING"/>
    <s v="1501 2004"/>
    <n v="46"/>
    <s v="F"/>
    <s v="H"/>
    <n v="108"/>
    <s v="PARKING LOT"/>
    <m/>
    <m/>
    <s v="AA"/>
    <s v="Adult Arrest"/>
    <n v="888"/>
    <m/>
    <m/>
    <m/>
    <s v="SEPULVEDA"/>
    <s v="SHERMAN                      WY"/>
    <n v="34.2012"/>
    <n v="-118.4662"/>
    <n v="1"/>
  </r>
  <r>
    <n v="201110645"/>
    <d v="2020-06-20T00:00:00"/>
    <d v="2020-06-20T00:00:00"/>
    <n v="321"/>
    <n v="11"/>
    <x v="7"/>
    <n v="1162"/>
    <n v="1"/>
    <n v="320"/>
    <s v="BURGLARY, ATTEMPTED"/>
    <n v="1501"/>
    <n v="30"/>
    <s v="F"/>
    <s v="H"/>
    <n v="502"/>
    <s v="MULTI-UNIT DWELLING (APARTMENT, DUPLEX, ETC)"/>
    <m/>
    <m/>
    <s v="IC"/>
    <s v="Invest Cont"/>
    <n v="320"/>
    <m/>
    <m/>
    <m/>
    <s v="4600    LA MIRADA                    AV"/>
    <m/>
    <n v="34.094499999999996"/>
    <n v="-118.2903"/>
    <n v="0"/>
  </r>
  <r>
    <n v="200706380"/>
    <d v="2020-02-19T00:00:00"/>
    <d v="2020-02-16T00:00:00"/>
    <n v="1830"/>
    <n v="7"/>
    <x v="0"/>
    <n v="706"/>
    <n v="1"/>
    <n v="341"/>
    <s v="THEFT-GRAND ($950.01 &amp; OVER)EXCPT,GUNS,FOWL,LIVESTK,PROD"/>
    <n v="344"/>
    <n v="46"/>
    <s v="M"/>
    <s v="H"/>
    <n v="210"/>
    <s v="RESTAURANT/FAST FOOD"/>
    <m/>
    <m/>
    <s v="IC"/>
    <s v="Invest Cont"/>
    <n v="341"/>
    <m/>
    <m/>
    <m/>
    <s v="HIGHLAND                     AV"/>
    <s v="MELROSE"/>
    <n v="34.083500000000001"/>
    <n v="-118.3386"/>
    <n v="0"/>
  </r>
  <r>
    <n v="200304594"/>
    <d v="2020-01-10T00:00:00"/>
    <d v="2020-01-09T00:00:00"/>
    <n v="1950"/>
    <n v="3"/>
    <x v="2"/>
    <n v="338"/>
    <n v="1"/>
    <n v="341"/>
    <s v="THEFT-GRAND ($950.01 &amp; OVER)EXCPT,GUNS,FOWL,LIVESTK,PROD"/>
    <s v="1251 0344"/>
    <n v="20"/>
    <s v="M"/>
    <s v="W"/>
    <n v="717"/>
    <s v="HEALTH SPA/GYM"/>
    <m/>
    <m/>
    <s v="IC"/>
    <s v="Invest Cont"/>
    <n v="341"/>
    <m/>
    <m/>
    <m/>
    <s v="900 W  JEFFERSON                    BL"/>
    <m/>
    <n v="34.026800000000001"/>
    <n v="-118.28959999999999"/>
    <n v="0"/>
  </r>
  <r>
    <n v="200121145"/>
    <d v="2020-11-16T00:00:00"/>
    <d v="2020-11-16T00:00:00"/>
    <n v="2100"/>
    <n v="1"/>
    <x v="1"/>
    <n v="176"/>
    <n v="2"/>
    <n v="740"/>
    <s v="VANDALISM - FELONY ($400 &amp; OVER, ALL CHURCH VANDALISMS)"/>
    <s v="1309 1414 1822 0329"/>
    <n v="0"/>
    <s v="X"/>
    <s v="X"/>
    <n v="101"/>
    <s v="STREET"/>
    <m/>
    <m/>
    <s v="AO"/>
    <s v="Adult Other"/>
    <n v="740"/>
    <m/>
    <m/>
    <m/>
    <s v="400 E  9TH                          ST"/>
    <m/>
    <n v="34.040399999999998"/>
    <n v="-118.2504"/>
    <n v="0"/>
  </r>
  <r>
    <n v="200717556"/>
    <d v="2020-12-29T00:00:00"/>
    <d v="2020-11-29T00:00:00"/>
    <n v="1200"/>
    <n v="7"/>
    <x v="0"/>
    <n v="722"/>
    <n v="1"/>
    <n v="310"/>
    <s v="BURGLARY"/>
    <s v="0358 0344"/>
    <n v="22"/>
    <s v="F"/>
    <s v="A"/>
    <n v="707"/>
    <s v="GARAGE/CARPORT"/>
    <m/>
    <m/>
    <s v="IC"/>
    <s v="Invest Cont"/>
    <n v="310"/>
    <m/>
    <m/>
    <m/>
    <s v="100 S  KINGS                        RD"/>
    <m/>
    <n v="34.073300000000003"/>
    <n v="-118.3721"/>
    <n v="0"/>
  </r>
  <r>
    <n v="200716358"/>
    <d v="2020-11-25T00:00:00"/>
    <d v="2020-08-03T00:00:00"/>
    <n v="830"/>
    <n v="7"/>
    <x v="0"/>
    <n v="702"/>
    <n v="2"/>
    <n v="354"/>
    <s v="THEFT OF IDENTITY"/>
    <n v="930"/>
    <n v="32"/>
    <s v="F"/>
    <s v="W"/>
    <n v="502"/>
    <s v="MULTI-UNIT DWELLING (APARTMENT, DUPLEX, ETC)"/>
    <m/>
    <m/>
    <s v="IC"/>
    <s v="Invest Cont"/>
    <n v="354"/>
    <m/>
    <m/>
    <m/>
    <s v="900 N  MARTEL                       AV"/>
    <m/>
    <n v="34.0871"/>
    <n v="-118.3511"/>
    <n v="0"/>
  </r>
  <r>
    <n v="201308902"/>
    <d v="2020-03-31T00:00:00"/>
    <d v="2020-03-31T00:00:00"/>
    <n v="200"/>
    <n v="13"/>
    <x v="6"/>
    <n v="1353"/>
    <n v="2"/>
    <n v="901"/>
    <s v="VIOLATION OF RESTRAINING ORDER"/>
    <n v="2038"/>
    <n v="48"/>
    <s v="F"/>
    <s v="H"/>
    <n v="501"/>
    <s v="SINGLE FAMILY DWELLING"/>
    <m/>
    <m/>
    <s v="IC"/>
    <s v="Invest Cont"/>
    <n v="901"/>
    <m/>
    <m/>
    <m/>
    <s v="4400    STANFORD                     AV"/>
    <m/>
    <n v="0"/>
    <n v="0"/>
    <n v="0"/>
  </r>
  <r>
    <n v="200206337"/>
    <d v="2020-02-16T00:00:00"/>
    <d v="2020-02-16T00:00:00"/>
    <n v="2000"/>
    <n v="2"/>
    <x v="5"/>
    <n v="219"/>
    <n v="2"/>
    <n v="626"/>
    <s v="INTIMATE PARTNER - SIMPLE ASSAULT"/>
    <s v="0913 2000 1814 0416 0446"/>
    <n v="31"/>
    <s v="M"/>
    <s v="H"/>
    <n v="101"/>
    <s v="STREET"/>
    <n v="400"/>
    <s v="STRONG-ARM (HANDS, FIST, FEET OR BODILY FORCE)"/>
    <s v="AA"/>
    <s v="Adult Arrest"/>
    <n v="626"/>
    <m/>
    <m/>
    <m/>
    <s v="TEMPLE                       ST"/>
    <s v="HARBOR                       FY"/>
    <n v="34.067700000000002"/>
    <n v="-118.252"/>
    <n v="1"/>
  </r>
  <r>
    <n v="200310728"/>
    <d v="2020-04-30T00:00:00"/>
    <d v="2020-04-16T00:00:00"/>
    <n v="1246"/>
    <n v="3"/>
    <x v="2"/>
    <n v="398"/>
    <n v="1"/>
    <n v="440"/>
    <s v="THEFT PLAIN - PETTY ($950 &amp; UNDER)"/>
    <s v="0344 0394"/>
    <n v="31"/>
    <s v="M"/>
    <s v="I"/>
    <n v="507"/>
    <s v="CONDOMINIUM/TOWNHOUSE"/>
    <m/>
    <m/>
    <s v="IC"/>
    <s v="Invest Cont"/>
    <n v="440"/>
    <m/>
    <m/>
    <m/>
    <s v="S  FIGUEROA                     ST"/>
    <s v="W  41ST"/>
    <n v="34.009700000000002"/>
    <n v="-118.28270000000001"/>
    <n v="0"/>
  </r>
  <r>
    <n v="201222805"/>
    <d v="2020-10-18T00:00:00"/>
    <d v="2020-10-18T00:00:00"/>
    <n v="730"/>
    <n v="12"/>
    <x v="8"/>
    <n v="1256"/>
    <n v="1"/>
    <n v="350"/>
    <s v="THEFT, PERSON"/>
    <s v="0305 0913 0344"/>
    <n v="58"/>
    <s v="F"/>
    <s v="B"/>
    <n v="102"/>
    <s v="SIDEWALK"/>
    <n v="400"/>
    <s v="STRONG-ARM (HANDS, FIST, FEET OR BODILY FORCE)"/>
    <s v="IC"/>
    <s v="Invest Cont"/>
    <n v="350"/>
    <m/>
    <m/>
    <m/>
    <s v="7300 S  BROADWAY"/>
    <m/>
    <n v="33.972700000000003"/>
    <n v="-118.285"/>
    <n v="0"/>
  </r>
  <r>
    <n v="201222235"/>
    <d v="2020-10-08T00:00:00"/>
    <d v="2020-10-08T00:00:00"/>
    <n v="1400"/>
    <n v="12"/>
    <x v="8"/>
    <n v="1263"/>
    <n v="1"/>
    <n v="236"/>
    <s v="INTIMATE PARTNER - AGGRAVATED ASSAULT"/>
    <m/>
    <n v="26"/>
    <s v="F"/>
    <s v="B"/>
    <n v="102"/>
    <s v="SIDEWALK"/>
    <n v="400"/>
    <s v="STRONG-ARM (HANDS, FIST, FEET OR BODILY FORCE)"/>
    <s v="AO"/>
    <s v="Adult Other"/>
    <n v="236"/>
    <m/>
    <m/>
    <m/>
    <s v="1600 W  84TH                         PL"/>
    <m/>
    <n v="33.961799999999997"/>
    <n v="-118.3068"/>
    <n v="0"/>
  </r>
  <r>
    <n v="201214500"/>
    <d v="2020-06-11T00:00:00"/>
    <d v="2020-06-11T00:00:00"/>
    <n v="2000"/>
    <n v="12"/>
    <x v="8"/>
    <n v="1241"/>
    <n v="2"/>
    <n v="624"/>
    <s v="BATTERY - SIMPLE ASSAULT"/>
    <s v="0913 0400 0401 0416 0417 0419 2024 2003 0562"/>
    <n v="30"/>
    <s v="F"/>
    <s v="H"/>
    <n v="502"/>
    <s v="MULTI-UNIT DWELLING (APARTMENT, DUPLEX, ETC)"/>
    <n v="400"/>
    <s v="STRONG-ARM (HANDS, FIST, FEET OR BODILY FORCE)"/>
    <s v="JO"/>
    <s v="Juv Other"/>
    <n v="624"/>
    <m/>
    <m/>
    <m/>
    <s v="6600    BRYNHURST                    AV"/>
    <m/>
    <n v="33.979399999999998"/>
    <n v="-118.3338"/>
    <n v="0"/>
  </r>
  <r>
    <n v="200104208"/>
    <d v="2020-01-03T00:00:00"/>
    <d v="2020-01-03T00:00:00"/>
    <n v="1015"/>
    <n v="1"/>
    <x v="1"/>
    <n v="192"/>
    <n v="2"/>
    <n v="745"/>
    <s v="VANDALISM - MISDEAMEANOR ($399 OR UNDER)"/>
    <s v="0329 0913 0603"/>
    <n v="58"/>
    <s v="M"/>
    <s v="B"/>
    <n v="502"/>
    <s v="MULTI-UNIT DWELLING (APARTMENT, DUPLEX, ETC)"/>
    <m/>
    <m/>
    <s v="AO"/>
    <s v="Adult Other"/>
    <n v="745"/>
    <m/>
    <m/>
    <m/>
    <s v="1600 S  HOPE                         ST"/>
    <m/>
    <n v="34.036299999999997"/>
    <n v="-118.2677"/>
    <n v="0"/>
  </r>
  <r>
    <n v="200106725"/>
    <d v="2020-02-08T00:00:00"/>
    <d v="2020-02-08T00:00:00"/>
    <n v="2000"/>
    <n v="1"/>
    <x v="1"/>
    <n v="111"/>
    <n v="1"/>
    <n v="210"/>
    <s v="ROBBERY"/>
    <s v="0305 0429 0344 1822"/>
    <n v="54"/>
    <s v="F"/>
    <s v="A"/>
    <n v="102"/>
    <s v="SIDEWALK"/>
    <n v="400"/>
    <s v="STRONG-ARM (HANDS, FIST, FEET OR BODILY FORCE)"/>
    <s v="IC"/>
    <s v="Invest Cont"/>
    <n v="210"/>
    <m/>
    <m/>
    <m/>
    <s v="600 N  GRAND                        AV"/>
    <m/>
    <n v="34.060600000000001"/>
    <n v="-118.2439"/>
    <n v="0"/>
  </r>
  <r>
    <n v="200313253"/>
    <d v="2020-05-26T00:00:00"/>
    <d v="2020-05-22T00:00:00"/>
    <n v="1650"/>
    <n v="3"/>
    <x v="2"/>
    <n v="359"/>
    <n v="2"/>
    <n v="649"/>
    <s v="DOCUMENT FORGERY / STOLEN FELONY"/>
    <s v="0923 0100 1202"/>
    <n v="67"/>
    <s v="F"/>
    <s v="W"/>
    <n v="603"/>
    <s v="CREDIT UNION"/>
    <m/>
    <m/>
    <s v="IC"/>
    <s v="Invest Cont"/>
    <n v="649"/>
    <m/>
    <m/>
    <m/>
    <s v="3700 S  FLOWER                       ST"/>
    <m/>
    <n v="34.017800000000001"/>
    <n v="-118.2811"/>
    <n v="0"/>
  </r>
  <r>
    <n v="200115057"/>
    <d v="2020-07-19T00:00:00"/>
    <d v="2020-06-28T00:00:00"/>
    <n v="1400"/>
    <n v="1"/>
    <x v="1"/>
    <n v="147"/>
    <n v="1"/>
    <n v="761"/>
    <s v="BRANDISH WEAPON"/>
    <s v="1218 2004 0334 0443 0913 0603"/>
    <n v="48"/>
    <s v="M"/>
    <s v="B"/>
    <n v="502"/>
    <s v="MULTI-UNIT DWELLING (APARTMENT, DUPLEX, ETC)"/>
    <n v="207"/>
    <s v="OTHER KNIFE"/>
    <s v="AO"/>
    <s v="Adult Other"/>
    <n v="761"/>
    <m/>
    <m/>
    <m/>
    <s v="400 E  5TH                          ST"/>
    <m/>
    <n v="34.045299999999997"/>
    <n v="-118.2443"/>
    <n v="0"/>
  </r>
  <r>
    <n v="201109916"/>
    <d v="2020-05-29T00:00:00"/>
    <d v="2020-05-29T00:00:00"/>
    <n v="2115"/>
    <n v="11"/>
    <x v="7"/>
    <n v="1178"/>
    <n v="2"/>
    <n v="624"/>
    <s v="BATTERY - SIMPLE ASSAULT"/>
    <s v="0431 0400 0416 0913 0361"/>
    <n v="36"/>
    <s v="F"/>
    <s v="H"/>
    <n v="101"/>
    <s v="STREET"/>
    <n v="400"/>
    <s v="STRONG-ARM (HANDS, FIST, FEET OR BODILY FORCE)"/>
    <s v="AO"/>
    <s v="Adult Other"/>
    <n v="624"/>
    <m/>
    <m/>
    <m/>
    <s v="3200    GRANADA                      ST"/>
    <m/>
    <n v="34.0959"/>
    <n v="-118.22880000000001"/>
    <n v="0"/>
  </r>
  <r>
    <n v="200811845"/>
    <d v="2020-07-14T00:00:00"/>
    <d v="2020-06-05T00:00:00"/>
    <n v="305"/>
    <n v="8"/>
    <x v="12"/>
    <n v="811"/>
    <n v="1"/>
    <n v="341"/>
    <s v="THEFT-GRAND ($950.01 &amp; OVER)EXCPT,GUNS,FOWL,LIVESTK,PROD"/>
    <s v="0394 0344 0346"/>
    <n v="46"/>
    <s v="M"/>
    <s v="B"/>
    <n v="501"/>
    <s v="SINGLE FAMILY DWELLING"/>
    <m/>
    <m/>
    <s v="IC"/>
    <s v="Invest Cont"/>
    <n v="341"/>
    <m/>
    <m/>
    <m/>
    <s v="TRAMONTO                     DR"/>
    <s v="VICINO                       WY"/>
    <n v="34.043599999999998"/>
    <n v="-118.5651"/>
    <n v="0"/>
  </r>
  <r>
    <n v="200916431"/>
    <d v="2020-10-25T00:00:00"/>
    <d v="2020-10-25T00:00:00"/>
    <n v="730"/>
    <n v="9"/>
    <x v="3"/>
    <n v="998"/>
    <n v="1"/>
    <n v="310"/>
    <s v="BURGLARY"/>
    <s v="0329 1822"/>
    <n v="55"/>
    <s v="M"/>
    <s v="W"/>
    <n v="108"/>
    <s v="PARKING LOT"/>
    <m/>
    <m/>
    <s v="IC"/>
    <s v="Invest Cont"/>
    <n v="310"/>
    <n v="998"/>
    <m/>
    <m/>
    <s v="4200    FULTON                       AV"/>
    <m/>
    <n v="34.146599999999999"/>
    <n v="-118.4225"/>
    <n v="0"/>
  </r>
  <r>
    <n v="201206496"/>
    <d v="2020-02-05T00:00:00"/>
    <d v="2020-02-04T00:00:00"/>
    <n v="2200"/>
    <n v="12"/>
    <x v="8"/>
    <n v="1265"/>
    <n v="1"/>
    <n v="510"/>
    <s v="VEHICLE - STOLEN"/>
    <m/>
    <n v="0"/>
    <m/>
    <m/>
    <n v="101"/>
    <s v="STREET"/>
    <m/>
    <m/>
    <s v="IC"/>
    <s v="Invest Cont"/>
    <n v="510"/>
    <m/>
    <m/>
    <m/>
    <s v="8000 S  VERMONT                      AV"/>
    <m/>
    <n v="33.966500000000003"/>
    <n v="-118.29179999999999"/>
    <n v="0"/>
  </r>
  <r>
    <n v="200708228"/>
    <d v="2020-04-13T00:00:00"/>
    <d v="2020-04-12T00:00:00"/>
    <n v="2015"/>
    <n v="7"/>
    <x v="0"/>
    <n v="782"/>
    <n v="1"/>
    <n v="420"/>
    <s v="THEFT FROM MOTOR VEHICLE - PETTY ($950 &amp; UNDER)"/>
    <n v="344"/>
    <n v="37"/>
    <s v="M"/>
    <s v="H"/>
    <n v="101"/>
    <s v="STREET"/>
    <m/>
    <m/>
    <s v="IC"/>
    <s v="Invest Cont"/>
    <n v="420"/>
    <m/>
    <m/>
    <m/>
    <s v="1800 S  FAIRFAX                      AV"/>
    <m/>
    <n v="34.043100000000003"/>
    <n v="-118.36920000000001"/>
    <n v="0"/>
  </r>
  <r>
    <n v="200511782"/>
    <d v="2020-06-27T00:00:00"/>
    <d v="2020-06-27T00:00:00"/>
    <n v="1"/>
    <n v="5"/>
    <x v="10"/>
    <n v="569"/>
    <n v="2"/>
    <n v="740"/>
    <s v="VANDALISM - FELONY ($400 &amp; OVER, ALL CHURCH VANDALISMS)"/>
    <s v="0329 0311"/>
    <n v="0"/>
    <s v="X"/>
    <s v="X"/>
    <n v="725"/>
    <s v="GOVERNMENT FACILITY (FEDERAL,STATE, COUNTY &amp; CITY)"/>
    <m/>
    <m/>
    <s v="IC"/>
    <s v="Invest Cont"/>
    <n v="740"/>
    <m/>
    <m/>
    <m/>
    <s v="SIGNAL"/>
    <s v="BERTH"/>
    <n v="33.725700000000003"/>
    <n v="-118.2766"/>
    <n v="0"/>
  </r>
  <r>
    <n v="200711134"/>
    <d v="2020-07-01T00:00:00"/>
    <d v="2020-05-29T00:00:00"/>
    <n v="1540"/>
    <n v="7"/>
    <x v="0"/>
    <n v="701"/>
    <n v="1"/>
    <n v="310"/>
    <s v="BURGLARY"/>
    <n v="1822"/>
    <n v="31"/>
    <s v="M"/>
    <s v="O"/>
    <n v="405"/>
    <s v="CLOTHING STORE"/>
    <m/>
    <m/>
    <s v="IC"/>
    <s v="Invest Cont"/>
    <n v="310"/>
    <m/>
    <m/>
    <m/>
    <s v="8200 W  MELROSE                      AV"/>
    <m/>
    <n v="34.0837"/>
    <n v="-118.3683"/>
    <n v="0"/>
  </r>
  <r>
    <n v="200612388"/>
    <d v="2020-07-09T00:00:00"/>
    <d v="2020-07-09T00:00:00"/>
    <n v="300"/>
    <n v="6"/>
    <x v="9"/>
    <n v="678"/>
    <n v="1"/>
    <n v="230"/>
    <s v="ASSAULT WITH DEADLY WEAPON, AGGRAVATED ASSAULT"/>
    <s v="0400 0416 0913"/>
    <n v="17"/>
    <s v="M"/>
    <s v="H"/>
    <n v="102"/>
    <s v="SIDEWALK"/>
    <n v="400"/>
    <s v="STRONG-ARM (HANDS, FIST, FEET OR BODILY FORCE)"/>
    <s v="AO"/>
    <s v="Adult Other"/>
    <n v="230"/>
    <m/>
    <m/>
    <m/>
    <s v="900 N  OXFORD                       AV"/>
    <m/>
    <n v="34.086199999999998"/>
    <n v="-118.3078"/>
    <n v="0"/>
  </r>
  <r>
    <n v="201007799"/>
    <d v="2020-04-06T00:00:00"/>
    <d v="2020-04-05T00:00:00"/>
    <n v="1715"/>
    <n v="10"/>
    <x v="11"/>
    <n v="1044"/>
    <n v="1"/>
    <n v="510"/>
    <s v="VEHICLE - STOLEN"/>
    <m/>
    <n v="0"/>
    <m/>
    <m/>
    <n v="101"/>
    <s v="STREET"/>
    <m/>
    <m/>
    <s v="IC"/>
    <s v="Invest Cont"/>
    <n v="510"/>
    <m/>
    <m/>
    <m/>
    <s v="18300    HATTERAS                     ST"/>
    <m/>
    <n v="34.177500000000002"/>
    <n v="-118.5308"/>
    <n v="0"/>
  </r>
  <r>
    <n v="200708333"/>
    <d v="2020-04-16T00:00:00"/>
    <d v="2020-04-16T00:00:00"/>
    <n v="1445"/>
    <n v="7"/>
    <x v="0"/>
    <n v="719"/>
    <n v="2"/>
    <n v="930"/>
    <s v="CRIMINAL THREATS - NO WEAPON DISPLAYED"/>
    <s v="0421 1820 0913 1609"/>
    <n v="29"/>
    <s v="M"/>
    <s v="B"/>
    <n v="502"/>
    <s v="MULTI-UNIT DWELLING (APARTMENT, DUPLEX, ETC)"/>
    <n v="511"/>
    <s v="VERBAL THREAT"/>
    <s v="IC"/>
    <s v="Invest Cont"/>
    <n v="930"/>
    <m/>
    <m/>
    <m/>
    <s v="500 N  ROSSMORE                     AV"/>
    <m/>
    <n v="34.079000000000001"/>
    <n v="-118.32729999999999"/>
    <n v="0"/>
  </r>
  <r>
    <n v="201218729"/>
    <d v="2020-07-28T00:00:00"/>
    <d v="2020-07-22T00:00:00"/>
    <n v="1"/>
    <n v="12"/>
    <x v="8"/>
    <n v="1213"/>
    <n v="1"/>
    <n v="330"/>
    <s v="BURGLARY FROM VEHICLE"/>
    <n v="344"/>
    <n v="31"/>
    <s v="F"/>
    <s v="H"/>
    <n v="101"/>
    <s v="STREET"/>
    <m/>
    <m/>
    <s v="IC"/>
    <s v="Invest Cont"/>
    <n v="330"/>
    <m/>
    <m/>
    <m/>
    <s v="W  57TH                         ST"/>
    <s v="S  WILTON                       PL"/>
    <n v="33.991"/>
    <n v="-118.315"/>
    <n v="0"/>
  </r>
  <r>
    <n v="200911229"/>
    <d v="2020-06-18T00:00:00"/>
    <d v="2020-06-17T00:00:00"/>
    <n v="1800"/>
    <n v="9"/>
    <x v="3"/>
    <n v="994"/>
    <n v="1"/>
    <n v="420"/>
    <s v="THEFT FROM MOTOR VEHICLE - PETTY ($950 &amp; UNDER)"/>
    <s v="1420 1300 0344"/>
    <n v="37"/>
    <s v="M"/>
    <s v="W"/>
    <n v="101"/>
    <s v="STREET"/>
    <m/>
    <m/>
    <s v="IC"/>
    <s v="Invest Cont"/>
    <n v="420"/>
    <m/>
    <m/>
    <m/>
    <s v="3400    COY                          DR"/>
    <m/>
    <n v="34.132599999999996"/>
    <n v="-118.44450000000001"/>
    <n v="0"/>
  </r>
  <r>
    <n v="200900931"/>
    <d v="2020-12-08T00:00:00"/>
    <d v="2020-11-23T00:00:00"/>
    <n v="900"/>
    <n v="9"/>
    <x v="3"/>
    <n v="994"/>
    <n v="1"/>
    <n v="341"/>
    <s v="THEFT-GRAND ($950.01 &amp; OVER)EXCPT,GUNS,FOWL,LIVESTK,PROD"/>
    <s v="0344 1822 0352"/>
    <n v="52"/>
    <s v="M"/>
    <s v="W"/>
    <n v="501"/>
    <s v="SINGLE FAMILY DWELLING"/>
    <m/>
    <m/>
    <s v="IC"/>
    <s v="Invest Cont"/>
    <n v="341"/>
    <m/>
    <m/>
    <m/>
    <s v="13900    AUBREY                       RD"/>
    <m/>
    <n v="34.137700000000002"/>
    <n v="-118.4371"/>
    <n v="0"/>
  </r>
  <r>
    <n v="200811440"/>
    <d v="2020-07-04T00:00:00"/>
    <d v="2020-06-29T00:00:00"/>
    <n v="815"/>
    <n v="8"/>
    <x v="12"/>
    <n v="893"/>
    <n v="1"/>
    <n v="440"/>
    <s v="THEFT PLAIN - PETTY ($950 &amp; UNDER)"/>
    <s v="0344 1822"/>
    <n v="38"/>
    <s v="F"/>
    <s v="W"/>
    <n v="119"/>
    <s v="PORCH, RESIDENTIAL"/>
    <m/>
    <m/>
    <s v="AO"/>
    <s v="Adult Other"/>
    <n v="440"/>
    <m/>
    <m/>
    <m/>
    <s v="2700    KELTON                       AV"/>
    <m/>
    <n v="34.032200000000003"/>
    <n v="-118.4247"/>
    <n v="0"/>
  </r>
  <r>
    <n v="200708349"/>
    <d v="2020-04-16T00:00:00"/>
    <d v="2020-04-16T00:00:00"/>
    <n v="2002"/>
    <n v="7"/>
    <x v="0"/>
    <n v="767"/>
    <n v="2"/>
    <n v="624"/>
    <s v="BATTERY - SIMPLE ASSAULT"/>
    <s v="0444 0401"/>
    <n v="49"/>
    <s v="F"/>
    <s v="H"/>
    <n v="501"/>
    <s v="SINGLE FAMILY DWELLING"/>
    <n v="400"/>
    <s v="STRONG-ARM (HANDS, FIST, FEET OR BODILY FORCE)"/>
    <s v="AO"/>
    <s v="Adult Other"/>
    <n v="624"/>
    <m/>
    <m/>
    <m/>
    <s v="1300    12TH                         AV"/>
    <m/>
    <n v="34.047600000000003"/>
    <n v="-118.3245"/>
    <n v="0"/>
  </r>
  <r>
    <n v="200310085"/>
    <d v="2020-04-18T00:00:00"/>
    <d v="2020-04-16T00:00:00"/>
    <n v="1630"/>
    <n v="3"/>
    <x v="2"/>
    <n v="327"/>
    <n v="1"/>
    <n v="341"/>
    <s v="THEFT-GRAND ($950.01 &amp; OVER)EXCPT,GUNS,FOWL,LIVESTK,PROD"/>
    <s v="0344 0394 1251 2032"/>
    <n v="22"/>
    <s v="F"/>
    <s v="B"/>
    <n v="119"/>
    <s v="PORCH, RESIDENTIAL"/>
    <m/>
    <m/>
    <s v="IC"/>
    <s v="Invest Cont"/>
    <n v="341"/>
    <m/>
    <m/>
    <m/>
    <s v="1100 W  28TH                         ST"/>
    <m/>
    <n v="34.029400000000003"/>
    <n v="-118.2839"/>
    <n v="0"/>
  </r>
  <r>
    <n v="200211573"/>
    <d v="2020-06-20T00:00:00"/>
    <d v="2020-06-20T00:00:00"/>
    <n v="1410"/>
    <n v="2"/>
    <x v="5"/>
    <n v="279"/>
    <n v="2"/>
    <n v="901"/>
    <s v="VIOLATION OF RESTRAINING ORDER"/>
    <s v="2038 2004"/>
    <n v="19"/>
    <s v="F"/>
    <s v="H"/>
    <n v="501"/>
    <s v="SINGLE FAMILY DWELLING"/>
    <m/>
    <m/>
    <s v="IC"/>
    <s v="Invest Cont"/>
    <n v="901"/>
    <m/>
    <m/>
    <m/>
    <s v="900    VALENCIA                     ST"/>
    <m/>
    <n v="34.049999999999997"/>
    <n v="-118.2713"/>
    <n v="0"/>
  </r>
  <r>
    <n v="200414585"/>
    <d v="2020-11-04T00:00:00"/>
    <d v="2020-11-04T00:00:00"/>
    <n v="1010"/>
    <n v="4"/>
    <x v="4"/>
    <n v="407"/>
    <n v="2"/>
    <n v="624"/>
    <s v="BATTERY - SIMPLE ASSAULT"/>
    <s v="2004 0416 0913 0562"/>
    <n v="63"/>
    <s v="M"/>
    <s v="H"/>
    <n v="109"/>
    <s v="PARK/PLAYGROUND"/>
    <n v="500"/>
    <s v="UNKNOWN WEAPON/OTHER WEAPON"/>
    <s v="IC"/>
    <s v="Invest Cont"/>
    <n v="624"/>
    <m/>
    <m/>
    <m/>
    <s v="4400    FLORIZEL                     ST"/>
    <m/>
    <n v="34.0871"/>
    <n v="-118.19289999999999"/>
    <n v="0"/>
  </r>
  <r>
    <n v="200711816"/>
    <d v="2020-07-20T00:00:00"/>
    <d v="2020-07-20T00:00:00"/>
    <n v="450"/>
    <n v="7"/>
    <x v="0"/>
    <n v="765"/>
    <n v="2"/>
    <n v="623"/>
    <s v="BATTERY POLICE (SIMPLE)"/>
    <s v="1212 0400"/>
    <n v="0"/>
    <s v="M"/>
    <s v="H"/>
    <n v="726"/>
    <s v="POLICE FACILITY"/>
    <n v="400"/>
    <s v="STRONG-ARM (HANDS, FIST, FEET OR BODILY FORCE)"/>
    <s v="AA"/>
    <s v="Adult Arrest"/>
    <n v="623"/>
    <m/>
    <m/>
    <m/>
    <s v="4800    VENICE                       BL"/>
    <m/>
    <n v="34.046500000000002"/>
    <n v="-118.3419"/>
    <n v="1"/>
  </r>
  <r>
    <n v="200509420"/>
    <d v="2020-05-13T00:00:00"/>
    <d v="2020-05-13T00:00:00"/>
    <n v="550"/>
    <n v="5"/>
    <x v="10"/>
    <n v="506"/>
    <n v="1"/>
    <n v="331"/>
    <s v="THEFT FROM MOTOR VEHICLE - GRAND ($950.01 AND OVER)"/>
    <s v="0344 0385 1300 1309"/>
    <n v="64"/>
    <s v="M"/>
    <s v="W"/>
    <n v="104"/>
    <s v="DRIVEWAY"/>
    <m/>
    <m/>
    <s v="IC"/>
    <s v="Invest Cont"/>
    <n v="331"/>
    <m/>
    <m/>
    <m/>
    <s v="1300 W  219TH                        ST"/>
    <m/>
    <n v="33.8292"/>
    <n v="-118.29949999999999"/>
    <n v="0"/>
  </r>
  <r>
    <n v="201012826"/>
    <d v="2020-09-07T00:00:00"/>
    <d v="2020-09-07T00:00:00"/>
    <n v="10"/>
    <n v="10"/>
    <x v="11"/>
    <n v="1075"/>
    <n v="2"/>
    <n v="624"/>
    <s v="BATTERY - SIMPLE ASSAULT"/>
    <s v="0913 0561 0400 0448 0416"/>
    <n v="57"/>
    <s v="F"/>
    <s v="W"/>
    <n v="101"/>
    <s v="STREET"/>
    <n v="400"/>
    <s v="STRONG-ARM (HANDS, FIST, FEET OR BODILY FORCE)"/>
    <s v="AO"/>
    <s v="Adult Other"/>
    <n v="624"/>
    <m/>
    <m/>
    <m/>
    <s v="VENTURA                      BL"/>
    <s v="LINDLEY                      AV"/>
    <n v="34.165399999999998"/>
    <n v="-118.52719999999999"/>
    <n v="0"/>
  </r>
  <r>
    <n v="200208010"/>
    <d v="2020-03-20T00:00:00"/>
    <d v="2020-03-20T00:00:00"/>
    <n v="1205"/>
    <n v="2"/>
    <x v="5"/>
    <n v="203"/>
    <n v="1"/>
    <n v="440"/>
    <s v="THEFT PLAIN - PETTY ($950 &amp; UNDER)"/>
    <s v="0344 0216 1822"/>
    <n v="29"/>
    <s v="F"/>
    <s v="W"/>
    <n v="108"/>
    <s v="PARKING LOT"/>
    <m/>
    <m/>
    <s v="IC"/>
    <s v="Invest Cont"/>
    <n v="440"/>
    <m/>
    <m/>
    <m/>
    <s v="3900    MARATHON                     ST"/>
    <m/>
    <n v="34.084600000000002"/>
    <n v="-118.28449999999999"/>
    <n v="0"/>
  </r>
  <r>
    <n v="200305112"/>
    <d v="2020-01-20T00:00:00"/>
    <d v="2020-01-20T00:00:00"/>
    <n v="145"/>
    <n v="3"/>
    <x v="2"/>
    <n v="332"/>
    <n v="2"/>
    <n v="888"/>
    <s v="TRESPASSING"/>
    <s v="1275 1402 1822"/>
    <n v="19"/>
    <s v="X"/>
    <s v="X"/>
    <n v="501"/>
    <s v="SINGLE FAMILY DWELLING"/>
    <m/>
    <m/>
    <s v="IC"/>
    <s v="Invest Cont"/>
    <n v="888"/>
    <m/>
    <m/>
    <m/>
    <s v="4400    EXPOSITION                   BL"/>
    <m/>
    <n v="34.023800000000001"/>
    <n v="-118.34229999999999"/>
    <n v="0"/>
  </r>
  <r>
    <n v="200116861"/>
    <d v="2020-08-24T00:00:00"/>
    <d v="2020-08-24T00:00:00"/>
    <n v="320"/>
    <n v="1"/>
    <x v="1"/>
    <n v="124"/>
    <n v="1"/>
    <n v="440"/>
    <s v="THEFT PLAIN - PETTY ($950 &amp; UNDER)"/>
    <s v="0344 1218 2032 1202 0345 1822 0352 0910"/>
    <n v="61"/>
    <s v="F"/>
    <s v="W"/>
    <n v="124"/>
    <s v="BUS STOP"/>
    <m/>
    <m/>
    <s v="IC"/>
    <s v="Invest Cont"/>
    <n v="440"/>
    <m/>
    <m/>
    <m/>
    <s v="1ST"/>
    <s v="LOS ANGELES"/>
    <n v="34.051900000000003"/>
    <n v="-118.24299999999999"/>
    <n v="0"/>
  </r>
  <r>
    <n v="200113395"/>
    <d v="2020-06-14T00:00:00"/>
    <d v="2020-06-13T00:00:00"/>
    <n v="1638"/>
    <n v="1"/>
    <x v="1"/>
    <n v="174"/>
    <n v="1"/>
    <n v="330"/>
    <s v="BURGLARY FROM VEHICLE"/>
    <n v="344"/>
    <n v="68"/>
    <s v="M"/>
    <s v="W"/>
    <n v="108"/>
    <s v="PARKING LOT"/>
    <m/>
    <m/>
    <s v="IC"/>
    <s v="Invest Cont"/>
    <n v="330"/>
    <m/>
    <m/>
    <m/>
    <s v="700 S  SPRING                       ST"/>
    <m/>
    <n v="34.044499999999999"/>
    <n v="-118.25230000000001"/>
    <n v="0"/>
  </r>
  <r>
    <n v="200410341"/>
    <d v="2020-06-30T00:00:00"/>
    <d v="2020-06-05T00:00:00"/>
    <n v="2300"/>
    <n v="4"/>
    <x v="4"/>
    <n v="473"/>
    <n v="1"/>
    <n v="236"/>
    <s v="INTIMATE PARTNER - AGGRAVATED ASSAULT"/>
    <s v="0913 1814 2000 0416 0334 0421 0449"/>
    <n v="39"/>
    <s v="F"/>
    <s v="H"/>
    <n v="101"/>
    <s v="STREET"/>
    <n v="102"/>
    <s v="HAND GUN"/>
    <s v="IC"/>
    <s v="Invest Cont"/>
    <n v="236"/>
    <m/>
    <m/>
    <m/>
    <s v="4TH                          ST"/>
    <s v="BOYLE                        ST"/>
    <n v="34.037599999999998"/>
    <n v="-118.2166"/>
    <n v="0"/>
  </r>
  <r>
    <n v="201016415"/>
    <d v="2020-12-26T00:00:00"/>
    <d v="2020-12-25T00:00:00"/>
    <n v="1800"/>
    <n v="10"/>
    <x v="11"/>
    <n v="1011"/>
    <n v="2"/>
    <n v="740"/>
    <s v="VANDALISM - FELONY ($400 &amp; OVER, ALL CHURCH VANDALISMS)"/>
    <s v="1822 0329 1300 1414 1420"/>
    <n v="25"/>
    <s v="F"/>
    <s v="H"/>
    <n v="122"/>
    <s v="VEHICLE, PASSENGER/TRUCK"/>
    <m/>
    <m/>
    <s v="IC"/>
    <s v="Invest Cont"/>
    <n v="740"/>
    <m/>
    <m/>
    <m/>
    <s v="18900    SHERMAN                      WY"/>
    <m/>
    <n v="34.2012"/>
    <n v="-118.54689999999999"/>
    <n v="0"/>
  </r>
  <r>
    <n v="200115534"/>
    <d v="2020-07-29T00:00:00"/>
    <d v="2020-07-28T00:00:00"/>
    <n v="2100"/>
    <n v="1"/>
    <x v="1"/>
    <n v="166"/>
    <n v="1"/>
    <n v="510"/>
    <s v="VEHICLE - STOLEN"/>
    <m/>
    <n v="0"/>
    <m/>
    <m/>
    <n v="101"/>
    <s v="STREET"/>
    <m/>
    <m/>
    <s v="AO"/>
    <s v="Adult Other"/>
    <n v="510"/>
    <m/>
    <m/>
    <m/>
    <s v="600 S  SAN PEDRO                    ST"/>
    <m/>
    <n v="34.042099999999998"/>
    <n v="-118.2469"/>
    <n v="0"/>
  </r>
  <r>
    <n v="200617428"/>
    <d v="2020-10-31T00:00:00"/>
    <d v="2020-10-31T00:00:00"/>
    <n v="1315"/>
    <n v="6"/>
    <x v="9"/>
    <n v="645"/>
    <n v="1"/>
    <n v="310"/>
    <s v="BURGLARY"/>
    <s v="1300 0344 1822"/>
    <n v="51"/>
    <s v="F"/>
    <s v="W"/>
    <n v="501"/>
    <s v="SINGLE FAMILY DWELLING"/>
    <n v="400"/>
    <s v="STRONG-ARM (HANDS, FIST, FEET OR BODILY FORCE)"/>
    <s v="IC"/>
    <s v="Invest Cont"/>
    <n v="310"/>
    <m/>
    <m/>
    <m/>
    <s v="1800    OUTPOST                      DR"/>
    <m/>
    <n v="34.104100000000003"/>
    <n v="-118.3439"/>
    <n v="0"/>
  </r>
  <r>
    <n v="200912436"/>
    <d v="2020-07-16T00:00:00"/>
    <d v="2020-07-16T00:00:00"/>
    <n v="1150"/>
    <n v="9"/>
    <x v="3"/>
    <n v="923"/>
    <n v="2"/>
    <n v="624"/>
    <s v="BATTERY - SIMPLE ASSAULT"/>
    <s v="2004 0344 0447 0416"/>
    <n v="34"/>
    <s v="F"/>
    <s v="O"/>
    <n v="406"/>
    <s v="OTHER STORE"/>
    <n v="306"/>
    <s v="ROCK/THROWN OBJECT"/>
    <s v="IC"/>
    <s v="Invest Cont"/>
    <n v="624"/>
    <m/>
    <m/>
    <m/>
    <s v="VAN NUYS                     BL"/>
    <s v="KITTRIDGE"/>
    <n v="0"/>
    <n v="0"/>
    <n v="0"/>
  </r>
  <r>
    <n v="200617625"/>
    <d v="2020-11-05T00:00:00"/>
    <d v="2020-11-02T00:00:00"/>
    <n v="1614"/>
    <n v="6"/>
    <x v="9"/>
    <n v="649"/>
    <n v="1"/>
    <n v="761"/>
    <s v="BRANDISH WEAPON"/>
    <s v="0334 1501 1810 0913"/>
    <n v="53"/>
    <s v="M"/>
    <s v="A"/>
    <n v="502"/>
    <s v="MULTI-UNIT DWELLING (APARTMENT, DUPLEX, ETC)"/>
    <n v="207"/>
    <s v="OTHER KNIFE"/>
    <s v="IC"/>
    <s v="Invest Cont"/>
    <n v="761"/>
    <m/>
    <m/>
    <m/>
    <s v="1600 N  HOBART                       BL"/>
    <m/>
    <n v="34.1"/>
    <n v="-118.3056"/>
    <n v="0"/>
  </r>
  <r>
    <n v="201013579"/>
    <d v="2020-09-30T00:00:00"/>
    <d v="2020-07-19T00:00:00"/>
    <n v="900"/>
    <n v="10"/>
    <x v="11"/>
    <n v="1025"/>
    <n v="1"/>
    <n v="341"/>
    <s v="THEFT-GRAND ($950.01 &amp; OVER)EXCPT,GUNS,FOWL,LIVESTK,PROD"/>
    <s v="1822 0344 1236 1420"/>
    <n v="0"/>
    <s v="M"/>
    <s v="O"/>
    <n v="719"/>
    <s v="MEDICAL/DENTAL OFFICES"/>
    <m/>
    <m/>
    <s v="IC"/>
    <s v="Invest Cont"/>
    <n v="341"/>
    <m/>
    <m/>
    <m/>
    <s v="7000    RESEDA                       BL"/>
    <m/>
    <n v="34.197699999999998"/>
    <n v="-118.536"/>
    <n v="0"/>
  </r>
  <r>
    <n v="200109376"/>
    <d v="2020-03-18T00:00:00"/>
    <d v="2020-03-16T00:00:00"/>
    <n v="2250"/>
    <n v="1"/>
    <x v="1"/>
    <n v="111"/>
    <n v="1"/>
    <n v="310"/>
    <s v="BURGLARY"/>
    <s v="0344 1822 2004 1202 0377 1420"/>
    <n v="67"/>
    <s v="M"/>
    <s v="W"/>
    <n v="502"/>
    <s v="MULTI-UNIT DWELLING (APARTMENT, DUPLEX, ETC)"/>
    <n v="400"/>
    <s v="STRONG-ARM (HANDS, FIST, FEET OR BODILY FORCE)"/>
    <s v="AA"/>
    <s v="Adult Arrest"/>
    <n v="310"/>
    <m/>
    <m/>
    <m/>
    <s v="900    SUN MUN                      WY"/>
    <m/>
    <n v="34.0655"/>
    <n v="-118.2372"/>
    <n v="1"/>
  </r>
  <r>
    <n v="200212616"/>
    <d v="2020-07-15T00:00:00"/>
    <d v="2020-07-15T00:00:00"/>
    <n v="2150"/>
    <n v="2"/>
    <x v="5"/>
    <n v="235"/>
    <n v="1"/>
    <n v="420"/>
    <s v="THEFT FROM MOTOR VEHICLE - PETTY ($950 &amp; UNDER)"/>
    <s v="0344 1822 1601"/>
    <n v="27"/>
    <s v="F"/>
    <s v="B"/>
    <n v="101"/>
    <s v="STREET"/>
    <m/>
    <m/>
    <s v="IC"/>
    <s v="Invest Cont"/>
    <n v="420"/>
    <m/>
    <m/>
    <m/>
    <s v="VALLEY"/>
    <s v="ALVARADO"/>
    <n v="34.065100000000001"/>
    <n v="-118.27209999999999"/>
    <n v="0"/>
  </r>
  <r>
    <n v="200816558"/>
    <d v="2020-11-17T00:00:00"/>
    <d v="2020-08-31T00:00:00"/>
    <n v="1805"/>
    <n v="8"/>
    <x v="12"/>
    <n v="892"/>
    <n v="2"/>
    <n v="354"/>
    <s v="THEFT OF IDENTITY"/>
    <s v="0100 0930 0922"/>
    <n v="40"/>
    <s v="F"/>
    <s v="W"/>
    <n v="504"/>
    <s v="OTHER RESIDENCE"/>
    <m/>
    <m/>
    <s v="IC"/>
    <s v="Invest Cont"/>
    <n v="354"/>
    <m/>
    <m/>
    <m/>
    <s v="2400 S  BARRINGTON                   AV"/>
    <m/>
    <n v="34.031199999999998"/>
    <n v="-118.44540000000001"/>
    <n v="0"/>
  </r>
  <r>
    <n v="200911585"/>
    <d v="2020-06-25T00:00:00"/>
    <d v="2020-06-25T00:00:00"/>
    <n v="1230"/>
    <n v="9"/>
    <x v="3"/>
    <n v="939"/>
    <n v="2"/>
    <n v="624"/>
    <s v="BATTERY - SIMPLE ASSAULT"/>
    <n v="416"/>
    <n v="44"/>
    <s v="M"/>
    <s v="W"/>
    <n v="502"/>
    <s v="MULTI-UNIT DWELLING (APARTMENT, DUPLEX, ETC)"/>
    <n v="400"/>
    <s v="STRONG-ARM (HANDS, FIST, FEET OR BODILY FORCE)"/>
    <s v="AO"/>
    <s v="Adult Other"/>
    <n v="624"/>
    <m/>
    <m/>
    <m/>
    <s v="13100    VICTORY                      BL"/>
    <m/>
    <n v="34.186700000000002"/>
    <n v="-118.41849999999999"/>
    <n v="0"/>
  </r>
  <r>
    <n v="200508130"/>
    <d v="2020-04-10T00:00:00"/>
    <d v="2020-04-10T00:00:00"/>
    <n v="2150"/>
    <n v="5"/>
    <x v="10"/>
    <n v="529"/>
    <n v="2"/>
    <n v="901"/>
    <s v="VIOLATION OF RESTRAINING ORDER"/>
    <s v="0913 2038 2004 1813"/>
    <n v="19"/>
    <s v="F"/>
    <s v="H"/>
    <n v="501"/>
    <s v="SINGLE FAMILY DWELLING"/>
    <m/>
    <m/>
    <s v="AA"/>
    <s v="Adult Arrest"/>
    <n v="901"/>
    <m/>
    <m/>
    <m/>
    <s v="900    MCFARLAND                    AV"/>
    <m/>
    <n v="33.7819"/>
    <n v="-118.2526"/>
    <n v="1"/>
  </r>
  <r>
    <n v="200814909"/>
    <d v="2020-10-05T00:00:00"/>
    <d v="2020-10-05T00:00:00"/>
    <n v="230"/>
    <n v="8"/>
    <x v="12"/>
    <n v="882"/>
    <n v="1"/>
    <n v="480"/>
    <s v="BIKE - STOLEN"/>
    <s v="0344 1822 1420"/>
    <n v="35"/>
    <s v="M"/>
    <s v="W"/>
    <n v="707"/>
    <s v="GARAGE/CARPORT"/>
    <m/>
    <m/>
    <s v="IC"/>
    <s v="Invest Cont"/>
    <n v="480"/>
    <m/>
    <m/>
    <m/>
    <s v="1900    BELOIT                       AV"/>
    <m/>
    <n v="34.041600000000003"/>
    <n v="-118.44280000000001"/>
    <n v="0"/>
  </r>
  <r>
    <n v="200115120"/>
    <d v="2020-07-21T00:00:00"/>
    <d v="2020-07-20T00:00:00"/>
    <n v="200"/>
    <n v="1"/>
    <x v="1"/>
    <n v="111"/>
    <n v="1"/>
    <n v="210"/>
    <s v="ROBBERY"/>
    <s v="0352 1309 1251 1822 0443 0344 1240"/>
    <n v="21"/>
    <s v="F"/>
    <s v="A"/>
    <n v="102"/>
    <s v="SIDEWALK"/>
    <n v="200"/>
    <s v="KNIFE WITH BLADE 6INCHES OR LESS"/>
    <s v="IC"/>
    <s v="Invest Cont"/>
    <n v="210"/>
    <m/>
    <m/>
    <m/>
    <s v="900 N  BROADWAY"/>
    <m/>
    <n v="34.061500000000002"/>
    <n v="-118.24120000000001"/>
    <n v="0"/>
  </r>
  <r>
    <n v="201004061"/>
    <d v="2020-01-02T00:00:00"/>
    <d v="2020-01-02T00:00:00"/>
    <n v="1830"/>
    <n v="10"/>
    <x v="11"/>
    <n v="1039"/>
    <n v="2"/>
    <n v="626"/>
    <s v="INTIMATE PARTNER - SIMPLE ASSAULT"/>
    <s v="2000 0416 1814 0913"/>
    <n v="34"/>
    <s v="M"/>
    <s v="H"/>
    <n v="501"/>
    <s v="SINGLE FAMILY DWELLING"/>
    <n v="400"/>
    <s v="STRONG-ARM (HANDS, FIST, FEET OR BODILY FORCE)"/>
    <s v="AA"/>
    <s v="Adult Arrest"/>
    <n v="626"/>
    <m/>
    <m/>
    <m/>
    <s v="6700    WOODLEY                      AV"/>
    <m/>
    <n v="34.192100000000003"/>
    <n v="-118.4836"/>
    <n v="1"/>
  </r>
  <r>
    <n v="200619822"/>
    <d v="2020-12-29T00:00:00"/>
    <d v="2020-12-14T00:00:00"/>
    <n v="730"/>
    <n v="6"/>
    <x v="9"/>
    <n v="667"/>
    <n v="1"/>
    <n v="440"/>
    <s v="THEFT PLAIN - PETTY ($950 &amp; UNDER)"/>
    <s v="0344 0554"/>
    <n v="27"/>
    <s v="F"/>
    <s v="H"/>
    <n v="502"/>
    <s v="MULTI-UNIT DWELLING (APARTMENT, DUPLEX, ETC)"/>
    <m/>
    <m/>
    <s v="IC"/>
    <s v="Invest Cont"/>
    <n v="440"/>
    <m/>
    <m/>
    <m/>
    <s v="1200 N  BRONSON                      AV"/>
    <m/>
    <n v="34.092599999999997"/>
    <n v="-118.31789999999999"/>
    <n v="0"/>
  </r>
  <r>
    <n v="200318640"/>
    <d v="2020-10-09T00:00:00"/>
    <d v="2020-10-06T00:00:00"/>
    <n v="1740"/>
    <n v="3"/>
    <x v="2"/>
    <n v="328"/>
    <n v="1"/>
    <n v="480"/>
    <s v="BIKE - STOLEN"/>
    <s v="1822 0344 1251"/>
    <n v="27"/>
    <s v="F"/>
    <s v="I"/>
    <n v="502"/>
    <s v="MULTI-UNIT DWELLING (APARTMENT, DUPLEX, ETC)"/>
    <m/>
    <m/>
    <s v="IC"/>
    <s v="Invest Cont"/>
    <n v="480"/>
    <m/>
    <m/>
    <m/>
    <s v="2600 S  SEVERANCE                    ST"/>
    <m/>
    <n v="34.028300000000002"/>
    <n v="-118.2822"/>
    <n v="0"/>
  </r>
  <r>
    <n v="200907937"/>
    <d v="2020-03-28T00:00:00"/>
    <d v="2020-03-28T00:00:00"/>
    <n v="1345"/>
    <n v="9"/>
    <x v="3"/>
    <n v="906"/>
    <n v="1"/>
    <n v="230"/>
    <s v="ASSAULT WITH DEADLY WEAPON, AGGRAVATED ASSAULT"/>
    <s v="0416 0445 2004 0913 1218"/>
    <n v="33"/>
    <s v="F"/>
    <s v="O"/>
    <n v="102"/>
    <s v="SIDEWALK"/>
    <n v="400"/>
    <s v="STRONG-ARM (HANDS, FIST, FEET OR BODILY FORCE)"/>
    <s v="IC"/>
    <s v="Invest Cont"/>
    <n v="230"/>
    <m/>
    <m/>
    <m/>
    <s v="VAN NUYS                     BL"/>
    <s v="WYANDOTTE                    ST"/>
    <n v="34.203000000000003"/>
    <n v="-118.44880000000001"/>
    <n v="0"/>
  </r>
  <r>
    <n v="201214809"/>
    <d v="2020-06-16T00:00:00"/>
    <d v="2020-06-16T00:00:00"/>
    <n v="1800"/>
    <n v="12"/>
    <x v="8"/>
    <n v="1266"/>
    <n v="2"/>
    <n v="740"/>
    <s v="VANDALISM - FELONY ($400 &amp; OVER, ALL CHURCH VANDALISMS)"/>
    <s v="0329 1202 0913"/>
    <n v="71"/>
    <s v="F"/>
    <s v="B"/>
    <n v="108"/>
    <s v="PARKING LOT"/>
    <n v="400"/>
    <s v="STRONG-ARM (HANDS, FIST, FEET OR BODILY FORCE)"/>
    <s v="AO"/>
    <s v="Adult Other"/>
    <n v="740"/>
    <m/>
    <m/>
    <m/>
    <s v="8000 S  VERMONT                      AV"/>
    <m/>
    <n v="33.966700000000003"/>
    <n v="-118.2914"/>
    <n v="0"/>
  </r>
  <r>
    <n v="200113321"/>
    <d v="2020-06-08T00:00:00"/>
    <d v="2020-05-29T00:00:00"/>
    <n v="2230"/>
    <n v="1"/>
    <x v="1"/>
    <n v="133"/>
    <n v="1"/>
    <n v="231"/>
    <s v="ASSAULT WITH DEADLY WEAPON ON POLICE OFFICER"/>
    <s v="1212 1822"/>
    <n v="0"/>
    <s v="M"/>
    <s v="O"/>
    <n v="101"/>
    <s v="STREET"/>
    <n v="500"/>
    <s v="UNKNOWN WEAPON/OTHER WEAPON"/>
    <s v="IC"/>
    <s v="Invest Cont"/>
    <n v="231"/>
    <m/>
    <m/>
    <m/>
    <s v="SPRING                       ST"/>
    <s v="2ND                          ST"/>
    <n v="34.051699999999997"/>
    <n v="-118.2456"/>
    <n v="0"/>
  </r>
  <r>
    <n v="200310510"/>
    <d v="2020-04-27T00:00:00"/>
    <d v="2020-04-27T00:00:00"/>
    <n v="900"/>
    <n v="3"/>
    <x v="2"/>
    <n v="335"/>
    <n v="2"/>
    <n v="624"/>
    <s v="BATTERY - SIMPLE ASSAULT"/>
    <s v="1810 1701 1202 0554 0416 0446"/>
    <n v="74"/>
    <s v="F"/>
    <s v="W"/>
    <n v="501"/>
    <s v="SINGLE FAMILY DWELLING"/>
    <n v="400"/>
    <s v="STRONG-ARM (HANDS, FIST, FEET OR BODILY FORCE)"/>
    <s v="AA"/>
    <s v="Adult Arrest"/>
    <n v="624"/>
    <m/>
    <m/>
    <m/>
    <s v="3000    5TH                          AV"/>
    <m/>
    <n v="34.0261"/>
    <n v="-118.3224"/>
    <n v="1"/>
  </r>
  <r>
    <n v="200619338"/>
    <d v="2020-12-16T00:00:00"/>
    <d v="2020-12-16T00:00:00"/>
    <n v="2040"/>
    <n v="6"/>
    <x v="9"/>
    <n v="622"/>
    <n v="1"/>
    <n v="236"/>
    <s v="INTIMATE PARTNER - AGGRAVATED ASSAULT"/>
    <s v="1300 2000 0416 0400 0913"/>
    <n v="20"/>
    <s v="F"/>
    <s v="W"/>
    <n v="502"/>
    <s v="MULTI-UNIT DWELLING (APARTMENT, DUPLEX, ETC)"/>
    <n v="400"/>
    <s v="STRONG-ARM (HANDS, FIST, FEET OR BODILY FORCE)"/>
    <s v="AO"/>
    <s v="Adult Other"/>
    <n v="236"/>
    <m/>
    <m/>
    <m/>
    <s v="7200    HILLSIDE                     AV"/>
    <m/>
    <n v="34.104599999999998"/>
    <n v="-118.3489"/>
    <n v="0"/>
  </r>
  <r>
    <n v="200122098"/>
    <d v="2020-12-08T00:00:00"/>
    <d v="2020-12-07T00:00:00"/>
    <n v="1730"/>
    <n v="1"/>
    <x v="1"/>
    <n v="138"/>
    <n v="1"/>
    <n v="648"/>
    <s v="ARSON"/>
    <s v="1414 1420 0345 0329 1822"/>
    <n v="31"/>
    <s v="F"/>
    <s v="A"/>
    <n v="103"/>
    <s v="ALLEY"/>
    <m/>
    <m/>
    <s v="IC"/>
    <s v="Invest Cont"/>
    <n v="648"/>
    <m/>
    <m/>
    <m/>
    <s v="300    BOYD                         ST"/>
    <m/>
    <n v="34.046700000000001"/>
    <n v="-118.2427"/>
    <n v="0"/>
  </r>
  <r>
    <n v="200106073"/>
    <d v="2020-01-30T00:00:00"/>
    <d v="2020-01-25T00:00:00"/>
    <n v="1830"/>
    <n v="1"/>
    <x v="1"/>
    <n v="182"/>
    <n v="1"/>
    <n v="330"/>
    <s v="BURGLARY FROM VEHICLE"/>
    <s v="1307 0344 0329 1609 1822"/>
    <n v="30"/>
    <s v="M"/>
    <s v="W"/>
    <n v="108"/>
    <s v="PARKING LOT"/>
    <m/>
    <m/>
    <s v="IC"/>
    <s v="Invest Cont"/>
    <n v="330"/>
    <m/>
    <m/>
    <m/>
    <s v="1200 S  OLIVE                        ST"/>
    <m/>
    <n v="34.039499999999997"/>
    <n v="-118.26220000000001"/>
    <n v="0"/>
  </r>
  <r>
    <n v="200218260"/>
    <d v="2020-12-06T00:00:00"/>
    <d v="2020-11-30T00:00:00"/>
    <n v="130"/>
    <n v="2"/>
    <x v="5"/>
    <n v="205"/>
    <n v="1"/>
    <n v="440"/>
    <s v="THEFT PLAIN - PETTY ($950 &amp; UNDER)"/>
    <n v="344"/>
    <n v="37"/>
    <s v="F"/>
    <s v="O"/>
    <n v="502"/>
    <s v="MULTI-UNIT DWELLING (APARTMENT, DUPLEX, ETC)"/>
    <m/>
    <m/>
    <s v="IC"/>
    <s v="Invest Cont"/>
    <n v="440"/>
    <m/>
    <m/>
    <m/>
    <s v="600 N  DILLON                       ST"/>
    <m/>
    <n v="34.078600000000002"/>
    <n v="-118.2788"/>
    <n v="0"/>
  </r>
  <r>
    <n v="200214789"/>
    <d v="2020-09-08T00:00:00"/>
    <d v="2020-09-06T00:00:00"/>
    <n v="700"/>
    <n v="2"/>
    <x v="5"/>
    <n v="216"/>
    <n v="1"/>
    <n v="510"/>
    <s v="VEHICLE - STOLEN"/>
    <m/>
    <n v="0"/>
    <m/>
    <m/>
    <n v="101"/>
    <s v="STREET"/>
    <m/>
    <m/>
    <s v="IC"/>
    <s v="Invest Cont"/>
    <n v="510"/>
    <m/>
    <m/>
    <m/>
    <s v="CORONADO                     TR"/>
    <s v="BELLEVUE                     AV"/>
    <n v="34.074599999999997"/>
    <n v="-118.27070000000001"/>
    <n v="0"/>
  </r>
  <r>
    <n v="201113222"/>
    <d v="2020-09-03T00:00:00"/>
    <d v="2020-07-10T00:00:00"/>
    <n v="1000"/>
    <n v="11"/>
    <x v="7"/>
    <n v="1163"/>
    <n v="1"/>
    <n v="341"/>
    <s v="THEFT-GRAND ($950.01 &amp; OVER)EXCPT,GUNS,FOWL,LIVESTK,PROD"/>
    <n v="344"/>
    <n v="0"/>
    <s v="X"/>
    <s v="X"/>
    <n v="221"/>
    <s v="PUBLIC STORAGE"/>
    <m/>
    <m/>
    <s v="IC"/>
    <s v="Invest Cont"/>
    <n v="341"/>
    <m/>
    <m/>
    <m/>
    <s v="4700    FOUNTAIN                     AV"/>
    <m/>
    <n v="34.095599999999997"/>
    <n v="-118.29179999999999"/>
    <n v="0"/>
  </r>
  <r>
    <n v="200517725"/>
    <d v="2020-12-11T00:00:00"/>
    <d v="2020-11-01T00:00:00"/>
    <n v="1"/>
    <n v="5"/>
    <x v="10"/>
    <n v="513"/>
    <n v="2"/>
    <n v="946"/>
    <s v="OTHER MISCELLANEOUS CRIME"/>
    <s v="1402 1814"/>
    <n v="19"/>
    <s v="F"/>
    <s v="H"/>
    <n v="501"/>
    <s v="SINGLE FAMILY DWELLING"/>
    <m/>
    <m/>
    <s v="AA"/>
    <s v="Adult Arrest"/>
    <n v="946"/>
    <n v="998"/>
    <m/>
    <m/>
    <s v="1100    253RD                        ST"/>
    <m/>
    <n v="33.794699999999999"/>
    <n v="-118.2975"/>
    <n v="1"/>
  </r>
  <r>
    <n v="201009780"/>
    <d v="2020-06-07T00:00:00"/>
    <d v="2020-06-07T00:00:00"/>
    <n v="1900"/>
    <n v="10"/>
    <x v="11"/>
    <n v="1029"/>
    <n v="1"/>
    <n v="230"/>
    <s v="ASSAULT WITH DEADLY WEAPON, AGGRAVATED ASSAULT"/>
    <s v="0906 0342 0202 1309 0302 1310 0371 0374 1822"/>
    <n v="28"/>
    <s v="M"/>
    <s v="H"/>
    <n v="101"/>
    <s v="STREET"/>
    <n v="101"/>
    <s v="REVOLVER"/>
    <s v="AO"/>
    <s v="Adult Other"/>
    <n v="230"/>
    <m/>
    <m/>
    <m/>
    <s v="WOODLEY"/>
    <s v="VANOWEN                      ST"/>
    <n v="34.193899999999999"/>
    <n v="-118.4837"/>
    <n v="0"/>
  </r>
  <r>
    <n v="200410303"/>
    <d v="2020-06-29T00:00:00"/>
    <d v="2020-01-09T00:00:00"/>
    <n v="2300"/>
    <n v="4"/>
    <x v="4"/>
    <n v="473"/>
    <n v="2"/>
    <n v="860"/>
    <s v="BATTERY WITH SEXUAL CONTACT"/>
    <s v="0551 0913"/>
    <n v="17"/>
    <s v="F"/>
    <s v="H"/>
    <n v="501"/>
    <s v="SINGLE FAMILY DWELLING"/>
    <n v="400"/>
    <s v="STRONG-ARM (HANDS, FIST, FEET OR BODILY FORCE)"/>
    <s v="IC"/>
    <s v="Invest Cont"/>
    <n v="860"/>
    <m/>
    <m/>
    <m/>
    <s v="2000    HOLLENBECK                   DR"/>
    <m/>
    <n v="34.037799999999997"/>
    <n v="-118.21899999999999"/>
    <n v="0"/>
  </r>
  <r>
    <n v="200406299"/>
    <d v="2020-02-28T00:00:00"/>
    <d v="2020-02-28T00:00:00"/>
    <n v="1350"/>
    <n v="4"/>
    <x v="4"/>
    <n v="415"/>
    <n v="2"/>
    <n v="624"/>
    <s v="BATTERY - SIMPLE ASSAULT"/>
    <s v="0400 0416 0913"/>
    <n v="20"/>
    <s v="M"/>
    <s v="H"/>
    <n v="210"/>
    <s v="RESTAURANT/FAST FOOD"/>
    <n v="400"/>
    <s v="STRONG-ARM (HANDS, FIST, FEET OR BODILY FORCE)"/>
    <s v="IC"/>
    <s v="Invest Cont"/>
    <n v="624"/>
    <m/>
    <m/>
    <m/>
    <s v="3100 N  BROADWAY"/>
    <m/>
    <n v="34.0762"/>
    <n v="-118.2119"/>
    <n v="0"/>
  </r>
  <r>
    <n v="200904144"/>
    <d v="2020-01-04T00:00:00"/>
    <d v="2020-01-02T00:00:00"/>
    <n v="2000"/>
    <n v="9"/>
    <x v="3"/>
    <n v="984"/>
    <n v="1"/>
    <n v="330"/>
    <s v="BURGLARY FROM VEHICLE"/>
    <s v="0344 1302 1307"/>
    <n v="58"/>
    <s v="M"/>
    <s v="O"/>
    <n v="101"/>
    <s v="STREET"/>
    <n v="500"/>
    <s v="UNKNOWN WEAPON/OTHER WEAPON"/>
    <s v="IC"/>
    <s v="Invest Cont"/>
    <n v="330"/>
    <m/>
    <m/>
    <m/>
    <s v="DICKENS                      ST"/>
    <s v="CEDROS                       AV"/>
    <n v="34.150399999999998"/>
    <n v="-118.4517"/>
    <n v="0"/>
  </r>
  <r>
    <n v="200816987"/>
    <d v="2020-11-29T00:00:00"/>
    <d v="2020-11-29T00:00:00"/>
    <n v="1600"/>
    <n v="8"/>
    <x v="12"/>
    <n v="811"/>
    <n v="1"/>
    <n v="330"/>
    <s v="BURGLARY FROM VEHICLE"/>
    <s v="0377 0930 0344 1822"/>
    <n v="38"/>
    <s v="M"/>
    <s v="W"/>
    <n v="108"/>
    <s v="PARKING LOT"/>
    <m/>
    <m/>
    <s v="IC"/>
    <s v="Invest Cont"/>
    <n v="330"/>
    <m/>
    <m/>
    <m/>
    <s v="LOS LIONES"/>
    <s v="SUNSET                       BL"/>
    <n v="34.041899999999998"/>
    <n v="-118.554"/>
    <n v="0"/>
  </r>
  <r>
    <n v="200508531"/>
    <d v="2020-04-21T00:00:00"/>
    <d v="2020-04-08T00:00:00"/>
    <n v="1630"/>
    <n v="5"/>
    <x v="10"/>
    <n v="509"/>
    <n v="1"/>
    <n v="331"/>
    <s v="THEFT FROM MOTOR VEHICLE - GRAND ($950.01 AND OVER)"/>
    <s v="1300 0344 0385"/>
    <n v="61"/>
    <s v="F"/>
    <s v="H"/>
    <n v="104"/>
    <s v="DRIVEWAY"/>
    <m/>
    <m/>
    <s v="IC"/>
    <s v="Invest Cont"/>
    <n v="331"/>
    <m/>
    <m/>
    <m/>
    <s v="24700    PRESIDENT                    AV"/>
    <m/>
    <n v="33.801000000000002"/>
    <n v="-118.3034"/>
    <n v="0"/>
  </r>
  <r>
    <n v="201000650"/>
    <d v="2020-04-25T00:00:00"/>
    <d v="2020-04-25T00:00:00"/>
    <n v="1414"/>
    <n v="10"/>
    <x v="11"/>
    <n v="1033"/>
    <n v="1"/>
    <n v="236"/>
    <s v="INTIMATE PARTNER - AGGRAVATED ASSAULT"/>
    <s v="1402 0416 0913 1814 0319 0444 0429 1218 2004 2000"/>
    <n v="40"/>
    <s v="M"/>
    <s v="H"/>
    <n v="158"/>
    <s v="TRANSIENT ENCAMPMENT"/>
    <n v="304"/>
    <s v="CLUB/BAT"/>
    <s v="AO"/>
    <s v="Adult Other"/>
    <n v="236"/>
    <n v="998"/>
    <m/>
    <m/>
    <s v="VICTORY"/>
    <s v="WILBUR"/>
    <n v="34.186599999999999"/>
    <n v="-118.5448"/>
    <n v="0"/>
  </r>
  <r>
    <n v="200111649"/>
    <d v="2020-05-13T00:00:00"/>
    <d v="2020-05-12T00:00:00"/>
    <n v="1"/>
    <n v="1"/>
    <x v="1"/>
    <n v="152"/>
    <n v="1"/>
    <n v="341"/>
    <s v="THEFT-GRAND ($950.01 &amp; OVER)EXCPT,GUNS,FOWL,LIVESTK,PROD"/>
    <s v="0377 1402 0413 0344 1822"/>
    <n v="44"/>
    <s v="M"/>
    <s v="W"/>
    <n v="503"/>
    <s v="HOTEL"/>
    <m/>
    <m/>
    <s v="AO"/>
    <s v="Adult Other"/>
    <n v="341"/>
    <n v="980"/>
    <m/>
    <m/>
    <s v="500 S  GRAND                        AV"/>
    <m/>
    <n v="34.050199999999997"/>
    <n v="-118.254"/>
    <n v="0"/>
  </r>
  <r>
    <n v="201306460"/>
    <d v="2020-02-13T00:00:00"/>
    <d v="2020-02-12T00:00:00"/>
    <n v="1900"/>
    <n v="13"/>
    <x v="6"/>
    <n v="1303"/>
    <n v="1"/>
    <n v="330"/>
    <s v="BURGLARY FROM VEHICLE"/>
    <s v="0344 1300"/>
    <n v="47"/>
    <s v="F"/>
    <s v="A"/>
    <n v="101"/>
    <s v="STREET"/>
    <m/>
    <m/>
    <s v="IC"/>
    <s v="Invest Cont"/>
    <n v="330"/>
    <m/>
    <m/>
    <m/>
    <s v="1200    WALL                         ST"/>
    <m/>
    <n v="34.034999999999997"/>
    <n v="-118.25530000000001"/>
    <n v="0"/>
  </r>
  <r>
    <n v="200320386"/>
    <d v="2020-11-14T00:00:00"/>
    <d v="2020-11-14T00:00:00"/>
    <n v="2140"/>
    <n v="3"/>
    <x v="2"/>
    <n v="317"/>
    <n v="1"/>
    <n v="230"/>
    <s v="ASSAULT WITH DEADLY WEAPON, AGGRAVATED ASSAULT"/>
    <s v="1309 0913 2000 1814 0447 1310"/>
    <n v="41"/>
    <s v="M"/>
    <s v="H"/>
    <n v="101"/>
    <s v="STREET"/>
    <n v="500"/>
    <s v="UNKNOWN WEAPON/OTHER WEAPON"/>
    <s v="IC"/>
    <s v="Invest Cont"/>
    <n v="230"/>
    <m/>
    <m/>
    <m/>
    <s v="1500 W  22ND                         ST"/>
    <m/>
    <n v="34.036299999999997"/>
    <n v="-118.2919"/>
    <n v="0"/>
  </r>
  <r>
    <n v="200515432"/>
    <d v="2020-10-18T00:00:00"/>
    <d v="2020-10-18T00:00:00"/>
    <n v="855"/>
    <n v="5"/>
    <x v="10"/>
    <n v="507"/>
    <n v="2"/>
    <n v="626"/>
    <s v="INTIMATE PARTNER - SIMPLE ASSAULT"/>
    <s v="0913 0401 0408 0419 0432 1243 1813 2000"/>
    <n v="36"/>
    <s v="F"/>
    <s v="H"/>
    <n v="502"/>
    <s v="MULTI-UNIT DWELLING (APARTMENT, DUPLEX, ETC)"/>
    <n v="400"/>
    <s v="STRONG-ARM (HANDS, FIST, FEET OR BODILY FORCE)"/>
    <s v="AO"/>
    <s v="Adult Other"/>
    <n v="626"/>
    <n v="930"/>
    <m/>
    <m/>
    <s v="1300 W  227TH                        ST"/>
    <m/>
    <n v="33.820099999999996"/>
    <n v="-118.3015"/>
    <n v="0"/>
  </r>
  <r>
    <n v="201206289"/>
    <d v="2020-02-02T00:00:00"/>
    <d v="2020-02-02T00:00:00"/>
    <n v="800"/>
    <n v="12"/>
    <x v="8"/>
    <n v="1266"/>
    <n v="1"/>
    <n v="420"/>
    <s v="THEFT FROM MOTOR VEHICLE - PETTY ($950 &amp; UNDER)"/>
    <m/>
    <n v="0"/>
    <m/>
    <m/>
    <n v="101"/>
    <s v="STREET"/>
    <m/>
    <m/>
    <s v="IC"/>
    <s v="Invest Cont"/>
    <n v="420"/>
    <m/>
    <m/>
    <m/>
    <s v="300 W  81ST                         ST"/>
    <m/>
    <n v="33.966000000000001"/>
    <n v="-118.2783"/>
    <n v="0"/>
  </r>
  <r>
    <n v="200304407"/>
    <d v="2020-01-07T00:00:00"/>
    <d v="2020-01-06T00:00:00"/>
    <n v="2220"/>
    <n v="3"/>
    <x v="2"/>
    <n v="353"/>
    <n v="2"/>
    <n v="740"/>
    <s v="VANDALISM - FELONY ($400 &amp; OVER, ALL CHURCH VANDALISMS)"/>
    <s v="0329 0603 0913"/>
    <n v="32"/>
    <s v="M"/>
    <s v="H"/>
    <n v="121"/>
    <s v="YARD (RESIDENTIAL/BUSINESS)"/>
    <n v="515"/>
    <s v="PHYSICAL PRESENCE"/>
    <s v="AO"/>
    <s v="Adult Other"/>
    <n v="740"/>
    <m/>
    <m/>
    <m/>
    <s v="3600    BUCKINGHAM                   RD"/>
    <m/>
    <n v="34.023200000000003"/>
    <n v="-118.3404"/>
    <n v="0"/>
  </r>
  <r>
    <n v="200707120"/>
    <d v="2020-03-03T00:00:00"/>
    <d v="2020-03-02T00:00:00"/>
    <n v="1900"/>
    <n v="7"/>
    <x v="0"/>
    <n v="701"/>
    <n v="2"/>
    <n v="740"/>
    <s v="VANDALISM - FELONY ($400 &amp; OVER, ALL CHURCH VANDALISMS)"/>
    <s v="0329 0311 1501"/>
    <n v="32"/>
    <s v="M"/>
    <s v="W"/>
    <n v="203"/>
    <s v="OTHER BUSINESS"/>
    <m/>
    <m/>
    <s v="IC"/>
    <s v="Invest Cont"/>
    <n v="740"/>
    <m/>
    <m/>
    <m/>
    <s v="8300    MELROSE                      AV"/>
    <m/>
    <n v="34.0837"/>
    <n v="-118.3703"/>
    <n v="0"/>
  </r>
  <r>
    <n v="201016476"/>
    <d v="2020-12-28T00:00:00"/>
    <d v="2020-12-24T00:00:00"/>
    <n v="1300"/>
    <n v="10"/>
    <x v="11"/>
    <n v="1025"/>
    <n v="2"/>
    <n v="740"/>
    <s v="VANDALISM - FELONY ($400 &amp; OVER, ALL CHURCH VANDALISMS)"/>
    <s v="1822 0329 1609"/>
    <n v="0"/>
    <s v="M"/>
    <s v="W"/>
    <n v="602"/>
    <s v="BANK"/>
    <m/>
    <m/>
    <s v="IC"/>
    <s v="Invest Cont"/>
    <n v="740"/>
    <m/>
    <m/>
    <m/>
    <s v="18400    SHERMAN                      WY"/>
    <m/>
    <n v="34.201099999999997"/>
    <n v="-118.5339"/>
    <n v="0"/>
  </r>
  <r>
    <n v="200212432"/>
    <d v="2020-07-11T00:00:00"/>
    <d v="2020-07-11T00:00:00"/>
    <n v="110"/>
    <n v="2"/>
    <x v="5"/>
    <n v="201"/>
    <n v="1"/>
    <n v="520"/>
    <s v="VEHICLE - ATTEMPT STOLEN"/>
    <s v="1607 1302"/>
    <n v="52"/>
    <s v="M"/>
    <s v="H"/>
    <n v="101"/>
    <s v="STREET"/>
    <m/>
    <m/>
    <s v="IC"/>
    <s v="Invest Cont"/>
    <n v="520"/>
    <m/>
    <m/>
    <m/>
    <s v="900 N  MARIPOSA                     AV"/>
    <m/>
    <n v="34.086799999999997"/>
    <n v="-118.2991"/>
    <n v="0"/>
  </r>
  <r>
    <n v="200707948"/>
    <d v="2020-04-02T00:00:00"/>
    <d v="2020-04-02T00:00:00"/>
    <n v="1100"/>
    <n v="7"/>
    <x v="0"/>
    <n v="706"/>
    <n v="2"/>
    <n v="625"/>
    <s v="OTHER ASSAULT"/>
    <s v="0356 0443"/>
    <n v="61"/>
    <s v="M"/>
    <s v="B"/>
    <n v="101"/>
    <s v="STREET"/>
    <n v="511"/>
    <s v="VERBAL THREAT"/>
    <s v="AO"/>
    <s v="Adult Other"/>
    <n v="625"/>
    <m/>
    <m/>
    <m/>
    <s v="6400    WARING                       AV"/>
    <m/>
    <n v="34.085299999999997"/>
    <n v="-118.3342"/>
    <n v="0"/>
  </r>
  <r>
    <n v="200208879"/>
    <d v="2020-04-11T00:00:00"/>
    <d v="2020-04-11T00:00:00"/>
    <n v="500"/>
    <n v="2"/>
    <x v="5"/>
    <n v="218"/>
    <n v="2"/>
    <n v="745"/>
    <s v="VANDALISM - MISDEAMEANOR ($399 OR UNDER)"/>
    <n v="329"/>
    <n v="36"/>
    <s v="F"/>
    <s v="W"/>
    <n v="502"/>
    <s v="MULTI-UNIT DWELLING (APARTMENT, DUPLEX, ETC)"/>
    <m/>
    <m/>
    <s v="IC"/>
    <s v="Invest Cont"/>
    <n v="745"/>
    <m/>
    <m/>
    <m/>
    <s v="800    LAVETA                       TR"/>
    <m/>
    <n v="34.071300000000001"/>
    <n v="-118.25749999999999"/>
    <n v="0"/>
  </r>
  <r>
    <n v="201206418"/>
    <d v="2020-02-03T00:00:00"/>
    <d v="2020-02-03T00:00:00"/>
    <n v="1800"/>
    <n v="12"/>
    <x v="8"/>
    <n v="1233"/>
    <n v="1"/>
    <n v="330"/>
    <s v="BURGLARY FROM VEHICLE"/>
    <s v="0329 0344 1307 1609"/>
    <n v="54"/>
    <s v="M"/>
    <s v="H"/>
    <n v="101"/>
    <s v="STREET"/>
    <m/>
    <m/>
    <s v="IC"/>
    <s v="Invest Cont"/>
    <n v="330"/>
    <m/>
    <m/>
    <m/>
    <s v="6100    HAAS                         AV"/>
    <m/>
    <n v="33.984200000000001"/>
    <n v="-118.3168"/>
    <n v="0"/>
  </r>
  <r>
    <n v="201212234"/>
    <d v="2020-05-05T00:00:00"/>
    <d v="2020-05-05T00:00:00"/>
    <n v="1515"/>
    <n v="12"/>
    <x v="8"/>
    <n v="1215"/>
    <n v="1"/>
    <n v="761"/>
    <s v="BRANDISH WEAPON"/>
    <s v="0334 1822 2004 1402"/>
    <n v="31"/>
    <s v="F"/>
    <s v="H"/>
    <n v="101"/>
    <s v="STREET"/>
    <n v="200"/>
    <s v="KNIFE WITH BLADE 6INCHES OR LESS"/>
    <s v="IC"/>
    <s v="Invest Cont"/>
    <n v="761"/>
    <n v="998"/>
    <m/>
    <m/>
    <s v="SLAUSON                      AV"/>
    <s v="MENLO                        ST"/>
    <n v="33.992100000000001"/>
    <n v="-118.298"/>
    <n v="0"/>
  </r>
  <r>
    <n v="200219022"/>
    <d v="2020-12-26T00:00:00"/>
    <d v="2020-12-26T00:00:00"/>
    <n v="700"/>
    <n v="2"/>
    <x v="5"/>
    <n v="269"/>
    <n v="1"/>
    <n v="330"/>
    <s v="BURGLARY FROM VEHICLE"/>
    <s v="0344 0329 1601 1609 1307 1822 0216 0209"/>
    <n v="55"/>
    <s v="F"/>
    <s v="W"/>
    <n v="123"/>
    <s v="PARKING UNDERGROUND/BUILDING"/>
    <n v="500"/>
    <s v="UNKNOWN WEAPON/OTHER WEAPON"/>
    <s v="IC"/>
    <s v="Invest Cont"/>
    <n v="330"/>
    <m/>
    <m/>
    <m/>
    <s v="700 S  BIXEL                        ST"/>
    <m/>
    <n v="34.050699999999999"/>
    <n v="-118.26430000000001"/>
    <n v="0"/>
  </r>
  <r>
    <n v="200208792"/>
    <d v="2020-04-10T00:00:00"/>
    <d v="2020-03-17T00:00:00"/>
    <n v="1800"/>
    <n v="2"/>
    <x v="5"/>
    <n v="204"/>
    <n v="1"/>
    <n v="510"/>
    <s v="VEHICLE - STOLEN"/>
    <m/>
    <n v="0"/>
    <m/>
    <m/>
    <n v="101"/>
    <s v="STREET"/>
    <m/>
    <m/>
    <s v="IC"/>
    <s v="Invest Cont"/>
    <n v="510"/>
    <m/>
    <m/>
    <m/>
    <s v="1000    SANBORN                      AV"/>
    <m/>
    <n v="34.090200000000003"/>
    <n v="-118.2818"/>
    <n v="0"/>
  </r>
  <r>
    <n v="200106197"/>
    <d v="2020-02-01T00:00:00"/>
    <d v="2020-02-01T00:00:00"/>
    <n v="1315"/>
    <n v="1"/>
    <x v="1"/>
    <n v="164"/>
    <n v="2"/>
    <n v="745"/>
    <s v="VANDALISM - MISDEAMEANOR ($399 OR UNDER)"/>
    <s v="0329 2004"/>
    <n v="0"/>
    <s v="X"/>
    <s v="X"/>
    <n v="210"/>
    <s v="RESTAURANT/FAST FOOD"/>
    <m/>
    <m/>
    <s v="IC"/>
    <s v="Invest Cont"/>
    <n v="745"/>
    <m/>
    <m/>
    <m/>
    <s v="100 E  7TH                          ST"/>
    <m/>
    <n v="34.044600000000003"/>
    <n v="-118.25069999999999"/>
    <n v="0"/>
  </r>
  <r>
    <n v="200907833"/>
    <d v="2020-03-25T00:00:00"/>
    <d v="2020-03-21T00:00:00"/>
    <n v="1230"/>
    <n v="9"/>
    <x v="3"/>
    <n v="981"/>
    <n v="2"/>
    <n v="354"/>
    <s v="THEFT OF IDENTITY"/>
    <s v="0930 1822"/>
    <n v="68"/>
    <s v="F"/>
    <s v="A"/>
    <n v="501"/>
    <s v="SINGLE FAMILY DWELLING"/>
    <m/>
    <m/>
    <s v="IC"/>
    <s v="Invest Cont"/>
    <n v="354"/>
    <m/>
    <m/>
    <m/>
    <s v="14900    DICKENS                      ST"/>
    <m/>
    <n v="34.151200000000003"/>
    <n v="-118.458"/>
    <n v="0"/>
  </r>
  <r>
    <n v="201109979"/>
    <d v="2020-06-01T00:00:00"/>
    <d v="2020-05-30T00:00:00"/>
    <n v="900"/>
    <n v="11"/>
    <x v="7"/>
    <n v="1107"/>
    <n v="2"/>
    <n v="740"/>
    <s v="VANDALISM - FELONY ($400 &amp; OVER, ALL CHURCH VANDALISMS)"/>
    <s v="0329 1307"/>
    <n v="29"/>
    <s v="F"/>
    <s v="F"/>
    <n v="101"/>
    <s v="STREET"/>
    <m/>
    <m/>
    <s v="IC"/>
    <s v="Invest Cont"/>
    <n v="740"/>
    <m/>
    <m/>
    <m/>
    <s v="5800    BURWOOD                      AV"/>
    <m/>
    <n v="34.126800000000003"/>
    <n v="-118.19240000000001"/>
    <n v="0"/>
  </r>
  <r>
    <n v="201015481"/>
    <d v="2020-11-26T00:00:00"/>
    <d v="2020-11-26T00:00:00"/>
    <n v="2355"/>
    <n v="10"/>
    <x v="11"/>
    <n v="1035"/>
    <n v="2"/>
    <n v="626"/>
    <s v="INTIMATE PARTNER - SIMPLE ASSAULT"/>
    <s v="2000 0913 0444 1814 0400 2002"/>
    <n v="29"/>
    <s v="F"/>
    <s v="H"/>
    <n v="501"/>
    <s v="SINGLE FAMILY DWELLING"/>
    <n v="400"/>
    <s v="STRONG-ARM (HANDS, FIST, FEET OR BODILY FORCE)"/>
    <s v="AA"/>
    <s v="Adult Arrest"/>
    <n v="626"/>
    <m/>
    <m/>
    <m/>
    <s v="6700    WHITE OAK                    AV"/>
    <m/>
    <n v="34.19"/>
    <n v="-118.5262"/>
    <n v="1"/>
  </r>
  <r>
    <n v="200312491"/>
    <d v="2020-06-10T00:00:00"/>
    <d v="2020-06-10T00:00:00"/>
    <n v="645"/>
    <n v="3"/>
    <x v="2"/>
    <n v="393"/>
    <n v="1"/>
    <n v="510"/>
    <s v="VEHICLE - STOLEN"/>
    <m/>
    <n v="0"/>
    <m/>
    <m/>
    <n v="101"/>
    <s v="STREET"/>
    <m/>
    <m/>
    <s v="IC"/>
    <s v="Invest Cont"/>
    <n v="510"/>
    <m/>
    <m/>
    <m/>
    <s v="4100    LEIMERT                      BL"/>
    <m/>
    <n v="34.01"/>
    <n v="-118.32389999999999"/>
    <n v="0"/>
  </r>
  <r>
    <n v="201010047"/>
    <d v="2020-06-15T00:00:00"/>
    <d v="2020-06-14T00:00:00"/>
    <n v="2255"/>
    <n v="10"/>
    <x v="11"/>
    <n v="1007"/>
    <n v="1"/>
    <n v="341"/>
    <s v="THEFT-GRAND ($950.01 &amp; OVER)EXCPT,GUNS,FOWL,LIVESTK,PROD"/>
    <s v="0344 1822 2032"/>
    <n v="57"/>
    <s v="M"/>
    <s v="W"/>
    <n v="108"/>
    <s v="PARKING LOT"/>
    <m/>
    <m/>
    <s v="IC"/>
    <s v="Invest Cont"/>
    <n v="341"/>
    <m/>
    <m/>
    <m/>
    <s v="7800    PASO ROBLES                  AV"/>
    <m/>
    <n v="34.2121"/>
    <n v="-118.5027"/>
    <n v="0"/>
  </r>
  <r>
    <n v="200119655"/>
    <d v="2020-10-18T00:00:00"/>
    <d v="2020-10-18T00:00:00"/>
    <n v="1515"/>
    <n v="1"/>
    <x v="1"/>
    <n v="195"/>
    <n v="1"/>
    <n v="761"/>
    <s v="BRANDISH WEAPON"/>
    <s v="0334 0416 0913 1814 2000 0443 2004 1218"/>
    <n v="35"/>
    <s v="F"/>
    <s v="B"/>
    <n v="101"/>
    <s v="STREET"/>
    <n v="400"/>
    <s v="STRONG-ARM (HANDS, FIST, FEET OR BODILY FORCE)"/>
    <s v="IC"/>
    <s v="Invest Cont"/>
    <n v="626"/>
    <n v="761"/>
    <m/>
    <m/>
    <s v="MAPLE"/>
    <s v="WASHINGTON"/>
    <n v="34.029600000000002"/>
    <n v="-118.26130000000001"/>
    <n v="0"/>
  </r>
  <r>
    <n v="200314360"/>
    <d v="2020-07-18T00:00:00"/>
    <d v="2020-07-18T00:00:00"/>
    <n v="1600"/>
    <n v="3"/>
    <x v="2"/>
    <n v="395"/>
    <n v="1"/>
    <n v="442"/>
    <s v="SHOPLIFTING - PETTY THEFT ($950 &amp; UNDER)"/>
    <s v="0325 0104 2004"/>
    <n v="19"/>
    <s v="X"/>
    <s v="X"/>
    <n v="202"/>
    <s v="LIQUOR STORE"/>
    <m/>
    <m/>
    <s v="IC"/>
    <s v="Invest Cont"/>
    <n v="442"/>
    <m/>
    <m/>
    <m/>
    <s v="4300 S  WESTERN                      AV"/>
    <m/>
    <n v="34.005200000000002"/>
    <n v="-118.30889999999999"/>
    <n v="0"/>
  </r>
  <r>
    <n v="200914048"/>
    <d v="2020-08-27T00:00:00"/>
    <d v="2020-08-22T00:00:00"/>
    <n v="1500"/>
    <n v="9"/>
    <x v="3"/>
    <n v="969"/>
    <n v="1"/>
    <n v="330"/>
    <s v="BURGLARY FROM VEHICLE"/>
    <s v="1300 0344 1607 1307"/>
    <n v="52"/>
    <s v="F"/>
    <s v="H"/>
    <n v="108"/>
    <s v="PARKING LOT"/>
    <m/>
    <m/>
    <s v="IC"/>
    <s v="Invest Cont"/>
    <n v="330"/>
    <m/>
    <m/>
    <m/>
    <s v="12700 W  RIVERSIDE                    DR"/>
    <m/>
    <n v="34.157600000000002"/>
    <n v="-118.40989999999999"/>
    <n v="0"/>
  </r>
  <r>
    <n v="201006100"/>
    <d v="2020-02-17T00:00:00"/>
    <d v="2020-02-17T00:00:00"/>
    <n v="1815"/>
    <n v="10"/>
    <x v="11"/>
    <n v="1049"/>
    <n v="2"/>
    <n v="625"/>
    <s v="OTHER ASSAULT"/>
    <s v="0359 0416 1822 0319 0202 0443"/>
    <n v="66"/>
    <s v="M"/>
    <s v="W"/>
    <n v="109"/>
    <s v="PARK/PLAYGROUND"/>
    <n v="400"/>
    <s v="STRONG-ARM (HANDS, FIST, FEET OR BODILY FORCE)"/>
    <s v="IC"/>
    <s v="Invest Cont"/>
    <n v="625"/>
    <m/>
    <m/>
    <m/>
    <s v="WOODLEY"/>
    <s v="BURBANK"/>
    <n v="34.179600000000001"/>
    <n v="-118.482"/>
    <n v="0"/>
  </r>
  <r>
    <n v="201305698"/>
    <d v="2020-01-31T00:00:00"/>
    <d v="2020-01-30T00:00:00"/>
    <n v="1900"/>
    <n v="13"/>
    <x v="6"/>
    <n v="1331"/>
    <n v="1"/>
    <n v="510"/>
    <s v="VEHICLE - STOLEN"/>
    <m/>
    <n v="0"/>
    <m/>
    <m/>
    <n v="101"/>
    <s v="STREET"/>
    <m/>
    <m/>
    <s v="IC"/>
    <s v="Invest Cont"/>
    <n v="510"/>
    <m/>
    <m/>
    <m/>
    <s v="200 E  30TH                         ST"/>
    <m/>
    <n v="34.021299999999997"/>
    <n v="-118.2696"/>
    <n v="0"/>
  </r>
  <r>
    <n v="200711471"/>
    <d v="2020-07-10T00:00:00"/>
    <d v="2020-07-09T00:00:00"/>
    <n v="2000"/>
    <n v="7"/>
    <x v="0"/>
    <n v="747"/>
    <n v="1"/>
    <n v="330"/>
    <s v="BURGLARY FROM VEHICLE"/>
    <s v="1300 1307 0344"/>
    <n v="26"/>
    <s v="F"/>
    <s v="B"/>
    <n v="507"/>
    <s v="CONDOMINIUM/TOWNHOUSE"/>
    <m/>
    <m/>
    <s v="IC"/>
    <s v="Invest Cont"/>
    <n v="330"/>
    <m/>
    <m/>
    <m/>
    <s v="EDGEWOOD                     PL"/>
    <s v="LONGWOOD                     PL"/>
    <n v="34.055700000000002"/>
    <n v="-118.33920000000001"/>
    <n v="0"/>
  </r>
  <r>
    <n v="200313905"/>
    <d v="2020-07-09T00:00:00"/>
    <d v="2020-07-07T00:00:00"/>
    <n v="1300"/>
    <n v="3"/>
    <x v="2"/>
    <n v="394"/>
    <n v="1"/>
    <n v="510"/>
    <s v="VEHICLE - STOLEN"/>
    <m/>
    <n v="0"/>
    <m/>
    <m/>
    <n v="101"/>
    <s v="STREET"/>
    <m/>
    <m/>
    <s v="IC"/>
    <s v="Invest Cont"/>
    <n v="510"/>
    <m/>
    <m/>
    <m/>
    <s v="2700 W  43RD                         PL"/>
    <m/>
    <n v="34.004399999999997"/>
    <n v="-118.3236"/>
    <n v="0"/>
  </r>
  <r>
    <n v="200309132"/>
    <d v="2020-03-27T00:00:00"/>
    <d v="2020-03-27T00:00:00"/>
    <n v="2030"/>
    <n v="3"/>
    <x v="2"/>
    <n v="361"/>
    <n v="1"/>
    <n v="230"/>
    <s v="ASSAULT WITH DEADLY WEAPON, AGGRAVATED ASSAULT"/>
    <s v="0329 0302 1310 1822 0342 0450 2024 1240"/>
    <n v="26"/>
    <s v="M"/>
    <s v="X"/>
    <n v="108"/>
    <s v="PARKING LOT"/>
    <n v="102"/>
    <s v="HAND GUN"/>
    <s v="IC"/>
    <s v="Invest Cont"/>
    <n v="230"/>
    <m/>
    <m/>
    <m/>
    <s v="3700 S  LA BREA                      AV"/>
    <m/>
    <n v="34.0199"/>
    <n v="-118.3556"/>
    <n v="0"/>
  </r>
  <r>
    <n v="200511433"/>
    <d v="2020-07-04T00:00:00"/>
    <d v="2020-07-04T00:00:00"/>
    <n v="2045"/>
    <n v="5"/>
    <x v="10"/>
    <n v="541"/>
    <n v="1"/>
    <n v="230"/>
    <s v="ASSAULT WITH DEADLY WEAPON, AGGRAVATED ASSAULT"/>
    <s v="1822 0429 0400 0416"/>
    <n v="18"/>
    <s v="M"/>
    <s v="W"/>
    <n v="101"/>
    <s v="STREET"/>
    <n v="400"/>
    <s v="STRONG-ARM (HANDS, FIST, FEET OR BODILY FORCE)"/>
    <s v="IC"/>
    <s v="Invest Cont"/>
    <n v="230"/>
    <m/>
    <m/>
    <m/>
    <s v="MIRAFLORES                   AV"/>
    <s v="EVENING SHADE                DR"/>
    <n v="33.752899999999997"/>
    <n v="-118.2975"/>
    <n v="0"/>
  </r>
  <r>
    <n v="200513734"/>
    <d v="2020-09-02T00:00:00"/>
    <d v="2020-09-01T00:00:00"/>
    <n v="515"/>
    <n v="5"/>
    <x v="10"/>
    <n v="585"/>
    <n v="1"/>
    <n v="330"/>
    <s v="BURGLARY FROM VEHICLE"/>
    <s v="0329 0344 0358 1300 1612"/>
    <n v="50"/>
    <s v="M"/>
    <s v="W"/>
    <n v="501"/>
    <s v="SINGLE FAMILY DWELLING"/>
    <m/>
    <m/>
    <s v="IC"/>
    <s v="Invest Cont"/>
    <n v="330"/>
    <m/>
    <m/>
    <m/>
    <s v="25TH                         ST"/>
    <s v="MEYLER                       ST"/>
    <n v="33.721600000000002"/>
    <n v="-118.29730000000001"/>
    <n v="0"/>
  </r>
  <r>
    <n v="200713028"/>
    <d v="2020-08-21T00:00:00"/>
    <d v="2020-08-21T00:00:00"/>
    <n v="1320"/>
    <n v="7"/>
    <x v="0"/>
    <n v="701"/>
    <n v="1"/>
    <n v="330"/>
    <s v="BURGLARY FROM VEHICLE"/>
    <s v="1822 1300 0344"/>
    <n v="26"/>
    <s v="F"/>
    <s v="B"/>
    <n v="101"/>
    <s v="STREET"/>
    <m/>
    <m/>
    <s v="IC"/>
    <s v="Invest Cont"/>
    <n v="330"/>
    <m/>
    <m/>
    <m/>
    <s v="WARING                       AV"/>
    <s v="N  KINGS                        RD"/>
    <n v="34.0854"/>
    <n v="-118.37179999999999"/>
    <n v="0"/>
  </r>
  <r>
    <n v="200616522"/>
    <d v="2020-10-10T00:00:00"/>
    <d v="2020-10-10T00:00:00"/>
    <n v="900"/>
    <n v="6"/>
    <x v="9"/>
    <n v="647"/>
    <n v="2"/>
    <n v="624"/>
    <s v="BATTERY - SIMPLE ASSAULT"/>
    <s v="0400 0416 1822"/>
    <n v="26"/>
    <s v="M"/>
    <s v="H"/>
    <n v="102"/>
    <s v="SIDEWALK"/>
    <n v="400"/>
    <s v="STRONG-ARM (HANDS, FIST, FEET OR BODILY FORCE)"/>
    <s v="IC"/>
    <s v="Invest Cont"/>
    <n v="624"/>
    <m/>
    <m/>
    <m/>
    <s v="1600    VINE                         ST"/>
    <m/>
    <n v="34.099800000000002"/>
    <n v="-118.3267"/>
    <n v="0"/>
  </r>
  <r>
    <n v="200315365"/>
    <d v="2020-08-06T00:00:00"/>
    <d v="2020-08-03T00:00:00"/>
    <n v="2030"/>
    <n v="3"/>
    <x v="2"/>
    <n v="393"/>
    <n v="1"/>
    <n v="440"/>
    <s v="THEFT PLAIN - PETTY ($950 &amp; UNDER)"/>
    <s v="1202 0344 1822 2032"/>
    <n v="64"/>
    <s v="F"/>
    <s v="O"/>
    <n v="101"/>
    <s v="STREET"/>
    <m/>
    <m/>
    <s v="IC"/>
    <s v="Invest Cont"/>
    <n v="440"/>
    <m/>
    <m/>
    <m/>
    <s v="CRENSHAW                     BL"/>
    <s v="HOMELAND                     DR"/>
    <n v="34.005299999999998"/>
    <n v="-118.33369999999999"/>
    <n v="0"/>
  </r>
  <r>
    <n v="200321883"/>
    <d v="2020-12-17T00:00:00"/>
    <d v="2020-12-12T00:00:00"/>
    <n v="845"/>
    <n v="3"/>
    <x v="2"/>
    <n v="393"/>
    <n v="2"/>
    <n v="740"/>
    <s v="VANDALISM - FELONY ($400 &amp; OVER, ALL CHURCH VANDALISMS)"/>
    <s v="0329 1822"/>
    <n v="20"/>
    <s v="F"/>
    <s v="B"/>
    <n v="501"/>
    <s v="SINGLE FAMILY DWELLING"/>
    <m/>
    <m/>
    <s v="IC"/>
    <s v="Invest Cont"/>
    <n v="740"/>
    <m/>
    <m/>
    <m/>
    <s v="4200    CRENSHAW                     BL"/>
    <m/>
    <n v="34.007800000000003"/>
    <n v="-118.33499999999999"/>
    <n v="0"/>
  </r>
  <r>
    <n v="200413383"/>
    <d v="2020-09-03T00:00:00"/>
    <d v="2020-09-03T00:00:00"/>
    <n v="800"/>
    <n v="4"/>
    <x v="4"/>
    <n v="413"/>
    <n v="1"/>
    <n v="330"/>
    <s v="BURGLARY FROM VEHICLE"/>
    <s v="0344 1302"/>
    <n v="27"/>
    <s v="F"/>
    <s v="H"/>
    <n v="704"/>
    <s v="ELEMENTARY SCHOOL"/>
    <m/>
    <m/>
    <s v="IC"/>
    <s v="Invest Cont"/>
    <n v="330"/>
    <m/>
    <m/>
    <m/>
    <s v="100 E  AVENUE 35"/>
    <m/>
    <n v="34.0852"/>
    <n v="-118.2115"/>
    <n v="0"/>
  </r>
  <r>
    <n v="200315292"/>
    <d v="2020-08-05T00:00:00"/>
    <d v="2020-06-06T00:00:00"/>
    <n v="5"/>
    <n v="3"/>
    <x v="2"/>
    <n v="398"/>
    <n v="1"/>
    <n v="230"/>
    <s v="ASSAULT WITH DEADLY WEAPON, AGGRAVATED ASSAULT"/>
    <s v="0913 0361 0416 0446 0447 0429 2034 0603"/>
    <n v="58"/>
    <s v="M"/>
    <s v="H"/>
    <n v="502"/>
    <s v="MULTI-UNIT DWELLING (APARTMENT, DUPLEX, ETC)"/>
    <n v="400"/>
    <s v="STRONG-ARM (HANDS, FIST, FEET OR BODILY FORCE)"/>
    <s v="IC"/>
    <s v="Invest Cont"/>
    <n v="230"/>
    <m/>
    <m/>
    <m/>
    <s v="600 W  40TH                         PL"/>
    <m/>
    <n v="34.010599999999997"/>
    <n v="-118.2842"/>
    <n v="0"/>
  </r>
  <r>
    <n v="200918875"/>
    <d v="2020-12-27T00:00:00"/>
    <d v="2020-12-26T00:00:00"/>
    <n v="2000"/>
    <n v="9"/>
    <x v="3"/>
    <n v="974"/>
    <n v="1"/>
    <n v="510"/>
    <s v="VEHICLE - STOLEN"/>
    <m/>
    <n v="0"/>
    <m/>
    <m/>
    <n v="101"/>
    <s v="STREET"/>
    <m/>
    <m/>
    <s v="IC"/>
    <s v="Invest Cont"/>
    <n v="510"/>
    <m/>
    <m/>
    <m/>
    <s v="WILLIS"/>
    <s v="CAMARILLO"/>
    <n v="34.157499999999999"/>
    <n v="-118.45529999999999"/>
    <n v="0"/>
  </r>
  <r>
    <n v="201218641"/>
    <d v="2020-08-16T00:00:00"/>
    <d v="2020-08-16T00:00:00"/>
    <n v="1500"/>
    <n v="12"/>
    <x v="8"/>
    <n v="1232"/>
    <n v="1"/>
    <n v="230"/>
    <s v="ASSAULT WITH DEADLY WEAPON, AGGRAVATED ASSAULT"/>
    <s v="1822 1100 1402 1407 1309 0209 0302 0309 0450 0906"/>
    <n v="25"/>
    <s v="M"/>
    <s v="B"/>
    <n v="101"/>
    <s v="STREET"/>
    <n v="109"/>
    <s v="SEMI-AUTOMATIC PISTOL"/>
    <s v="IC"/>
    <s v="Invest Cont"/>
    <n v="230"/>
    <m/>
    <m/>
    <m/>
    <s v="3400 W  59TH                         PL"/>
    <m/>
    <n v="33.9863"/>
    <n v="-118.333"/>
    <n v="0"/>
  </r>
  <r>
    <n v="201215051"/>
    <d v="2020-06-20T00:00:00"/>
    <d v="2020-06-20T00:00:00"/>
    <n v="2340"/>
    <n v="12"/>
    <x v="8"/>
    <n v="1211"/>
    <n v="1"/>
    <n v="210"/>
    <s v="ROBBERY"/>
    <s v="1822 0337 0334 0443 1309 1310 1313"/>
    <n v="45"/>
    <s v="F"/>
    <s v="H"/>
    <n v="108"/>
    <s v="PARKING LOT"/>
    <n v="102"/>
    <s v="HAND GUN"/>
    <s v="IC"/>
    <s v="Invest Cont"/>
    <n v="210"/>
    <m/>
    <m/>
    <m/>
    <s v="SLAUSON                      AV"/>
    <s v="BRYNHURST                    AV"/>
    <n v="33.988999999999997"/>
    <n v="-118.333"/>
    <n v="0"/>
  </r>
  <r>
    <n v="200812186"/>
    <d v="2020-07-22T00:00:00"/>
    <d v="2020-07-22T00:00:00"/>
    <n v="900"/>
    <n v="8"/>
    <x v="12"/>
    <n v="858"/>
    <n v="1"/>
    <n v="310"/>
    <s v="BURGLARY"/>
    <s v="0913 1605 1802 0344"/>
    <n v="54"/>
    <s v="M"/>
    <s v="H"/>
    <n v="210"/>
    <s v="RESTAURANT/FAST FOOD"/>
    <m/>
    <m/>
    <s v="IC"/>
    <s v="Invest Cont"/>
    <n v="310"/>
    <m/>
    <m/>
    <m/>
    <s v="1400 S  ROBERTSON                    BL"/>
    <m/>
    <n v="34.052100000000003"/>
    <n v="-118.38639999999999"/>
    <n v="0"/>
  </r>
  <r>
    <n v="200508369"/>
    <d v="2020-04-16T00:00:00"/>
    <d v="2020-04-15T00:00:00"/>
    <n v="1500"/>
    <n v="5"/>
    <x v="10"/>
    <n v="555"/>
    <n v="1"/>
    <n v="330"/>
    <s v="BURGLARY FROM VEHICLE"/>
    <s v="1300 1307 0344 0329 1609 0358 1302"/>
    <n v="46"/>
    <s v="F"/>
    <s v="B"/>
    <n v="101"/>
    <s v="STREET"/>
    <m/>
    <m/>
    <s v="IC"/>
    <s v="Invest Cont"/>
    <n v="330"/>
    <m/>
    <m/>
    <m/>
    <s v="300 N  GRAND                        AV"/>
    <m/>
    <n v="33.745100000000001"/>
    <n v="-118.2901"/>
    <n v="0"/>
  </r>
  <r>
    <n v="200213143"/>
    <d v="2020-07-29T00:00:00"/>
    <d v="2020-07-29T00:00:00"/>
    <n v="2000"/>
    <n v="2"/>
    <x v="5"/>
    <n v="279"/>
    <n v="2"/>
    <n v="745"/>
    <s v="VANDALISM - MISDEAMEANOR ($399 OR UNDER)"/>
    <s v="1300 0329 1822"/>
    <n v="49"/>
    <s v="M"/>
    <s v="H"/>
    <n v="122"/>
    <s v="VEHICLE, PASSENGER/TRUCK"/>
    <m/>
    <m/>
    <s v="IC"/>
    <s v="Invest Cont"/>
    <n v="745"/>
    <m/>
    <m/>
    <m/>
    <s v="UNION                        AV"/>
    <s v="11TH                         PL"/>
    <n v="34.048099999999998"/>
    <n v="-118.2749"/>
    <n v="0"/>
  </r>
  <r>
    <n v="201109357"/>
    <d v="2020-05-14T00:00:00"/>
    <d v="2020-05-14T00:00:00"/>
    <n v="350"/>
    <n v="11"/>
    <x v="7"/>
    <n v="1179"/>
    <n v="1"/>
    <n v="480"/>
    <s v="BIKE - STOLEN"/>
    <n v="344"/>
    <n v="25"/>
    <s v="M"/>
    <s v="A"/>
    <n v="104"/>
    <s v="DRIVEWAY"/>
    <m/>
    <m/>
    <s v="IC"/>
    <s v="Invest Cont"/>
    <n v="480"/>
    <m/>
    <m/>
    <m/>
    <s v="100 E  AVENUE 42"/>
    <m/>
    <n v="34.093699999999998"/>
    <n v="-118.2092"/>
    <n v="0"/>
  </r>
  <r>
    <n v="200810209"/>
    <d v="2020-06-01T00:00:00"/>
    <d v="2020-05-31T00:00:00"/>
    <n v="2100"/>
    <n v="8"/>
    <x v="12"/>
    <n v="855"/>
    <n v="1"/>
    <n v="330"/>
    <s v="BURGLARY FROM VEHICLE"/>
    <s v="0344 0346"/>
    <n v="29"/>
    <s v="M"/>
    <s v="W"/>
    <n v="101"/>
    <s v="STREET"/>
    <m/>
    <m/>
    <s v="IC"/>
    <s v="Invest Cont"/>
    <n v="330"/>
    <m/>
    <m/>
    <m/>
    <s v="MALCOLM                      AV"/>
    <s v="MASSACHUSETTS                AV"/>
    <n v="34.0505"/>
    <n v="-118.4349"/>
    <n v="0"/>
  </r>
  <r>
    <n v="200509723"/>
    <d v="2020-05-20T00:00:00"/>
    <d v="2020-05-19T00:00:00"/>
    <n v="1900"/>
    <n v="5"/>
    <x v="10"/>
    <n v="557"/>
    <n v="1"/>
    <n v="440"/>
    <s v="THEFT PLAIN - PETTY ($950 &amp; UNDER)"/>
    <s v="0329 0344"/>
    <n v="50"/>
    <s v="M"/>
    <s v="H"/>
    <n v="501"/>
    <s v="SINGLE FAMILY DWELLING"/>
    <m/>
    <m/>
    <s v="IC"/>
    <s v="Invest Cont"/>
    <n v="440"/>
    <m/>
    <m/>
    <m/>
    <s v="100 S  GRAND                        AV"/>
    <m/>
    <n v="33.743299999999998"/>
    <n v="-118.2901"/>
    <n v="0"/>
  </r>
  <r>
    <n v="200316424"/>
    <d v="2020-08-28T00:00:00"/>
    <d v="2020-08-27T00:00:00"/>
    <n v="2300"/>
    <n v="3"/>
    <x v="2"/>
    <n v="301"/>
    <n v="1"/>
    <n v="236"/>
    <s v="INTIMATE PARTNER - AGGRAVATED ASSAULT"/>
    <s v="1309 2000 1813 0913 0329 0447"/>
    <n v="36"/>
    <s v="F"/>
    <s v="B"/>
    <n v="122"/>
    <s v="VEHICLE, PASSENGER/TRUCK"/>
    <n v="306"/>
    <s v="ROCK/THROWN OBJECT"/>
    <s v="AA"/>
    <s v="Adult Arrest"/>
    <n v="236"/>
    <m/>
    <m/>
    <m/>
    <s v="2500 S  REDONDO                      BL"/>
    <m/>
    <n v="34.0334"/>
    <n v="-118.3639"/>
    <n v="1"/>
  </r>
  <r>
    <n v="200108719"/>
    <d v="2020-03-08T00:00:00"/>
    <d v="2020-03-06T00:00:00"/>
    <n v="2330"/>
    <n v="1"/>
    <x v="1"/>
    <n v="152"/>
    <n v="2"/>
    <n v="624"/>
    <s v="BATTERY - SIMPLE ASSAULT"/>
    <s v="0400 0444 0913"/>
    <n v="52"/>
    <s v="M"/>
    <s v="H"/>
    <n v="710"/>
    <s v="OTHER PREMISE"/>
    <n v="400"/>
    <s v="STRONG-ARM (HANDS, FIST, FEET OR BODILY FORCE)"/>
    <s v="AO"/>
    <s v="Adult Other"/>
    <n v="624"/>
    <m/>
    <m/>
    <m/>
    <s v="500 S  FLOWER                       ST"/>
    <m/>
    <n v="34.051600000000001"/>
    <n v="-118.2561"/>
    <n v="0"/>
  </r>
  <r>
    <n v="201226335"/>
    <d v="2020-12-13T00:00:00"/>
    <d v="2020-12-13T00:00:00"/>
    <n v="1115"/>
    <n v="12"/>
    <x v="8"/>
    <n v="1273"/>
    <n v="1"/>
    <n v="330"/>
    <s v="BURGLARY FROM VEHICLE"/>
    <s v="1822 0344"/>
    <n v="41"/>
    <s v="M"/>
    <s v="B"/>
    <n v="101"/>
    <s v="STREET"/>
    <m/>
    <m/>
    <s v="IC"/>
    <s v="Invest Cont"/>
    <n v="330"/>
    <m/>
    <m/>
    <m/>
    <s v="8700 S  HOBART                       BL"/>
    <m/>
    <n v="33.957000000000001"/>
    <n v="-118.3079"/>
    <n v="0"/>
  </r>
  <r>
    <n v="200716107"/>
    <d v="2020-11-18T00:00:00"/>
    <d v="2020-11-18T00:00:00"/>
    <n v="1200"/>
    <n v="7"/>
    <x v="0"/>
    <n v="721"/>
    <n v="1"/>
    <n v="442"/>
    <s v="SHOPLIFTING - PETTY THEFT ($950 &amp; UNDER)"/>
    <s v="1822 0325 0344"/>
    <n v="54"/>
    <s v="M"/>
    <s v="W"/>
    <n v="406"/>
    <s v="OTHER STORE"/>
    <m/>
    <m/>
    <s v="IC"/>
    <s v="Invest Cont"/>
    <n v="442"/>
    <m/>
    <m/>
    <m/>
    <s v="8500    BEVERLY                      BL"/>
    <m/>
    <n v="34.076099999999997"/>
    <n v="-118.3772"/>
    <n v="0"/>
  </r>
  <r>
    <n v="200317332"/>
    <d v="2020-09-14T00:00:00"/>
    <d v="2020-09-14T00:00:00"/>
    <n v="1525"/>
    <n v="3"/>
    <x v="2"/>
    <n v="394"/>
    <n v="2"/>
    <n v="740"/>
    <s v="VANDALISM - FELONY ($400 &amp; OVER, ALL CHURCH VANDALISMS)"/>
    <s v="0329 1300 1822 2024 1212 2003"/>
    <n v="19"/>
    <s v="X"/>
    <s v="X"/>
    <n v="122"/>
    <s v="VEHICLE, PASSENGER/TRUCK"/>
    <n v="400"/>
    <s v="STRONG-ARM (HANDS, FIST, FEET OR BODILY FORCE)"/>
    <s v="IC"/>
    <s v="Invest Cont"/>
    <n v="740"/>
    <m/>
    <m/>
    <m/>
    <s v="4100    2ND                          AV"/>
    <m/>
    <n v="34.010300000000001"/>
    <n v="-118.3193"/>
    <n v="0"/>
  </r>
  <r>
    <n v="200409344"/>
    <d v="2020-05-29T00:00:00"/>
    <d v="2020-05-28T00:00:00"/>
    <n v="2355"/>
    <n v="4"/>
    <x v="4"/>
    <n v="491"/>
    <n v="1"/>
    <n v="310"/>
    <s v="BURGLARY"/>
    <s v="1609 0329"/>
    <n v="0"/>
    <s v="M"/>
    <s v="W"/>
    <n v="210"/>
    <s v="RESTAURANT/FAST FOOD"/>
    <m/>
    <m/>
    <s v="IC"/>
    <s v="Invest Cont"/>
    <n v="310"/>
    <m/>
    <m/>
    <m/>
    <s v="1700 S  SOTO                         ST"/>
    <m/>
    <n v="34.023299999999999"/>
    <n v="-118.2222"/>
    <n v="0"/>
  </r>
  <r>
    <n v="200309289"/>
    <d v="2020-03-31T00:00:00"/>
    <d v="2020-03-30T00:00:00"/>
    <n v="2200"/>
    <n v="3"/>
    <x v="2"/>
    <n v="393"/>
    <n v="1"/>
    <n v="815"/>
    <s v="SEXUAL PENETRATION W/FOREIGN OBJECT"/>
    <s v="0515 0503 0522 1402 1415 0400 0913"/>
    <n v="43"/>
    <s v="F"/>
    <s v="B"/>
    <n v="501"/>
    <s v="SINGLE FAMILY DWELLING"/>
    <n v="400"/>
    <s v="STRONG-ARM (HANDS, FIST, FEET OR BODILY FORCE)"/>
    <s v="AO"/>
    <s v="Adult Other"/>
    <n v="815"/>
    <m/>
    <m/>
    <m/>
    <s v="4100    MC CLUNG                     DR"/>
    <m/>
    <n v="34.010100000000001"/>
    <n v="-118.33410000000001"/>
    <n v="0"/>
  </r>
  <r>
    <n v="200808363"/>
    <d v="2020-04-16T00:00:00"/>
    <d v="2020-04-15T00:00:00"/>
    <n v="100"/>
    <n v="8"/>
    <x v="12"/>
    <n v="851"/>
    <n v="1"/>
    <n v="341"/>
    <s v="THEFT-GRAND ($950.01 &amp; OVER)EXCPT,GUNS,FOWL,LIVESTK,PROD"/>
    <s v="1202 1822 0202 0209 0216 1309 0344"/>
    <n v="65"/>
    <s v="M"/>
    <s v="W"/>
    <n v="707"/>
    <s v="GARAGE/CARPORT"/>
    <m/>
    <m/>
    <s v="IC"/>
    <s v="Invest Cont"/>
    <n v="341"/>
    <n v="480"/>
    <m/>
    <m/>
    <s v="12100    OHIO                         AV"/>
    <m/>
    <n v="34.040199999999999"/>
    <n v="-118.4629"/>
    <n v="0"/>
  </r>
  <r>
    <n v="200710441"/>
    <d v="2020-06-14T00:00:00"/>
    <d v="2020-06-14T00:00:00"/>
    <n v="1000"/>
    <n v="7"/>
    <x v="0"/>
    <n v="735"/>
    <n v="2"/>
    <n v="740"/>
    <s v="VANDALISM - FELONY ($400 &amp; OVER, ALL CHURCH VANDALISMS)"/>
    <s v="0329 0311"/>
    <n v="26"/>
    <s v="M"/>
    <s v="B"/>
    <n v="203"/>
    <s v="OTHER BUSINESS"/>
    <m/>
    <m/>
    <s v="AO"/>
    <s v="Adult Other"/>
    <n v="740"/>
    <m/>
    <m/>
    <m/>
    <s v="5300    WILSHIRE                     BL"/>
    <m/>
    <n v="34.062199999999997"/>
    <n v="-118.34399999999999"/>
    <n v="0"/>
  </r>
  <r>
    <n v="200205437"/>
    <d v="2020-01-30T00:00:00"/>
    <d v="2020-01-28T00:00:00"/>
    <n v="1230"/>
    <n v="2"/>
    <x v="5"/>
    <n v="249"/>
    <n v="1"/>
    <n v="350"/>
    <s v="THEFT, PERSON"/>
    <s v="0344 1822"/>
    <n v="30"/>
    <s v="M"/>
    <s v="B"/>
    <n v="101"/>
    <s v="STREET"/>
    <m/>
    <m/>
    <s v="IC"/>
    <s v="Invest Cont"/>
    <n v="350"/>
    <m/>
    <m/>
    <m/>
    <s v="1300 W  5TH                          ST"/>
    <m/>
    <n v="34.054900000000004"/>
    <n v="-118.26139999999999"/>
    <n v="0"/>
  </r>
  <r>
    <n v="200106875"/>
    <d v="2020-02-10T00:00:00"/>
    <d v="2020-02-03T00:00:00"/>
    <n v="1600"/>
    <n v="1"/>
    <x v="1"/>
    <n v="163"/>
    <n v="2"/>
    <n v="354"/>
    <s v="THEFT OF IDENTITY"/>
    <n v="377"/>
    <n v="29"/>
    <s v="F"/>
    <s v="W"/>
    <n v="602"/>
    <s v="BANK"/>
    <m/>
    <m/>
    <s v="IC"/>
    <s v="Invest Cont"/>
    <n v="354"/>
    <m/>
    <m/>
    <m/>
    <s v="9TH                          ST"/>
    <s v="BROADWAY"/>
    <n v="34.042299999999997"/>
    <n v="-118.2561"/>
    <n v="0"/>
  </r>
  <r>
    <n v="200309524"/>
    <d v="2020-04-05T00:00:00"/>
    <d v="2020-02-05T00:00:00"/>
    <n v="1300"/>
    <n v="3"/>
    <x v="2"/>
    <n v="337"/>
    <n v="2"/>
    <n v="888"/>
    <s v="TRESPASSING"/>
    <s v="1822 0342 1309"/>
    <n v="50"/>
    <s v="M"/>
    <s v="B"/>
    <n v="501"/>
    <s v="SINGLE FAMILY DWELLING"/>
    <m/>
    <m/>
    <s v="IC"/>
    <s v="Invest Cont"/>
    <n v="888"/>
    <m/>
    <m/>
    <m/>
    <s v="3000    BRIGHTON                     AV"/>
    <m/>
    <n v="34.0274"/>
    <n v="-118.3015"/>
    <n v="0"/>
  </r>
  <r>
    <n v="201216880"/>
    <d v="2020-07-19T00:00:00"/>
    <d v="2020-07-19T00:00:00"/>
    <n v="640"/>
    <n v="12"/>
    <x v="8"/>
    <n v="1259"/>
    <n v="1"/>
    <n v="440"/>
    <s v="THEFT PLAIN - PETTY ($950 &amp; UNDER)"/>
    <s v="0344 1202"/>
    <n v="62"/>
    <s v="M"/>
    <s v="H"/>
    <n v="501"/>
    <s v="SINGLE FAMILY DWELLING"/>
    <m/>
    <m/>
    <s v="IC"/>
    <s v="Invest Cont"/>
    <n v="440"/>
    <m/>
    <m/>
    <m/>
    <s v="400 E  73RD                         ST"/>
    <m/>
    <n v="33.9739"/>
    <n v="-118.26779999999999"/>
    <n v="0"/>
  </r>
  <r>
    <n v="201218706"/>
    <d v="2020-08-16T00:00:00"/>
    <d v="2020-08-16T00:00:00"/>
    <n v="1600"/>
    <n v="12"/>
    <x v="8"/>
    <n v="1268"/>
    <n v="2"/>
    <n v="956"/>
    <s v="LETTERS, LEWD  -  TELEPHONE CALLS, LEWD"/>
    <s v="0913 1906"/>
    <n v="51"/>
    <s v="M"/>
    <s v="B"/>
    <n v="501"/>
    <s v="SINGLE FAMILY DWELLING"/>
    <n v="511"/>
    <s v="VERBAL THREAT"/>
    <s v="IC"/>
    <s v="Invest Cont"/>
    <n v="956"/>
    <m/>
    <m/>
    <m/>
    <s v="200 W  85TH                         ST"/>
    <m/>
    <n v="33.961500000000001"/>
    <n v="-118.2756"/>
    <n v="0"/>
  </r>
  <r>
    <n v="200817973"/>
    <d v="2020-12-28T00:00:00"/>
    <d v="2020-12-25T00:00:00"/>
    <n v="1200"/>
    <n v="8"/>
    <x v="12"/>
    <n v="836"/>
    <n v="1"/>
    <n v="310"/>
    <s v="BURGLARY"/>
    <s v="0358 1607 0344 1822"/>
    <n v="56"/>
    <s v="M"/>
    <s v="W"/>
    <n v="123"/>
    <s v="PARKING UNDERGROUND/BUILDING"/>
    <m/>
    <m/>
    <s v="IC"/>
    <s v="Invest Cont"/>
    <n v="310"/>
    <m/>
    <m/>
    <m/>
    <s v="1900    PANDORA                      AV"/>
    <m/>
    <n v="34.0548"/>
    <n v="-118.4241"/>
    <n v="0"/>
  </r>
  <r>
    <n v="201112790"/>
    <d v="2020-08-23T00:00:00"/>
    <d v="2020-08-21T00:00:00"/>
    <n v="1600"/>
    <n v="11"/>
    <x v="7"/>
    <n v="1132"/>
    <n v="1"/>
    <n v="510"/>
    <s v="VEHICLE - STOLEN"/>
    <m/>
    <n v="0"/>
    <m/>
    <m/>
    <n v="101"/>
    <s v="STREET"/>
    <m/>
    <m/>
    <s v="IC"/>
    <s v="Invest Cont"/>
    <n v="510"/>
    <m/>
    <m/>
    <m/>
    <s v="3100    WAVERLY                      DR"/>
    <m/>
    <n v="34.111600000000003"/>
    <n v="-118.26909999999999"/>
    <n v="0"/>
  </r>
  <r>
    <n v="200809312"/>
    <d v="2020-05-11T00:00:00"/>
    <d v="2020-05-11T00:00:00"/>
    <n v="2220"/>
    <n v="8"/>
    <x v="12"/>
    <n v="884"/>
    <n v="1"/>
    <n v="440"/>
    <s v="THEFT PLAIN - PETTY ($950 &amp; UNDER)"/>
    <s v="1822 1420 0344 0394"/>
    <n v="38"/>
    <s v="M"/>
    <s v="W"/>
    <n v="502"/>
    <s v="MULTI-UNIT DWELLING (APARTMENT, DUPLEX, ETC)"/>
    <m/>
    <m/>
    <s v="IC"/>
    <s v="Invest Cont"/>
    <n v="440"/>
    <m/>
    <m/>
    <m/>
    <s v="10900    AYRES                        AV"/>
    <m/>
    <n v="34.039000000000001"/>
    <n v="-118.4286"/>
    <n v="0"/>
  </r>
  <r>
    <n v="200105142"/>
    <d v="2020-01-16T00:00:00"/>
    <d v="2020-01-16T00:00:00"/>
    <n v="1930"/>
    <n v="1"/>
    <x v="1"/>
    <n v="111"/>
    <n v="2"/>
    <n v="745"/>
    <s v="VANDALISM - MISDEAMEANOR ($399 OR UNDER)"/>
    <s v="0329 1822 1414 1202"/>
    <n v="60"/>
    <s v="M"/>
    <s v="H"/>
    <n v="121"/>
    <s v="YARD (RESIDENTIAL/BUSINESS)"/>
    <n v="506"/>
    <s v="FIRE"/>
    <s v="IC"/>
    <s v="Invest Cont"/>
    <n v="745"/>
    <m/>
    <m/>
    <m/>
    <s v="800 N  BUNKER HILL                  AV"/>
    <m/>
    <n v="34.063699999999997"/>
    <n v="-118.244"/>
    <n v="0"/>
  </r>
  <r>
    <n v="201013563"/>
    <d v="2020-09-29T00:00:00"/>
    <d v="2020-09-28T00:00:00"/>
    <n v="800"/>
    <n v="10"/>
    <x v="11"/>
    <n v="1065"/>
    <n v="1"/>
    <n v="330"/>
    <s v="BURGLARY FROM VEHICLE"/>
    <s v="1300 0344 1822 0321"/>
    <n v="33"/>
    <s v="F"/>
    <s v="B"/>
    <n v="123"/>
    <s v="PARKING UNDERGROUND/BUILDING"/>
    <m/>
    <m/>
    <s v="IC"/>
    <s v="Invest Cont"/>
    <n v="330"/>
    <m/>
    <m/>
    <m/>
    <s v="5400    NEWCASTLE                    AV"/>
    <m/>
    <n v="34.168700000000001"/>
    <n v="-118.5244"/>
    <n v="0"/>
  </r>
  <r>
    <n v="200208099"/>
    <d v="2020-03-15T00:00:00"/>
    <d v="2020-02-10T00:00:00"/>
    <n v="145"/>
    <n v="2"/>
    <x v="5"/>
    <n v="216"/>
    <n v="1"/>
    <n v="230"/>
    <s v="ASSAULT WITH DEADLY WEAPON, AGGRAVATED ASSAULT"/>
    <s v="0913 1824 1258 1251 1815 0416 0446 2024"/>
    <n v="13"/>
    <s v="F"/>
    <s v="H"/>
    <n v="720"/>
    <s v="JUNIOR HIGH SCHOOL"/>
    <n v="400"/>
    <s v="STRONG-ARM (HANDS, FIST, FEET OR BODILY FORCE)"/>
    <s v="IC"/>
    <s v="Invest Cont"/>
    <n v="230"/>
    <m/>
    <m/>
    <m/>
    <s v="1000    MOHAWK                       ST"/>
    <m/>
    <n v="34.0764"/>
    <n v="-118.26560000000001"/>
    <n v="0"/>
  </r>
  <r>
    <n v="200106228"/>
    <d v="2020-02-02T00:00:00"/>
    <d v="2020-02-01T00:00:00"/>
    <n v="2220"/>
    <n v="1"/>
    <x v="1"/>
    <n v="171"/>
    <n v="2"/>
    <n v="624"/>
    <s v="BATTERY - SIMPLE ASSAULT"/>
    <s v="0444 1822"/>
    <n v="17"/>
    <s v="F"/>
    <s v="H"/>
    <n v="735"/>
    <s v="NIGHT CLUB (OPEN EVENINGS ONLY)"/>
    <n v="400"/>
    <s v="STRONG-ARM (HANDS, FIST, FEET OR BODILY FORCE)"/>
    <s v="IC"/>
    <s v="Invest Cont"/>
    <n v="624"/>
    <m/>
    <m/>
    <m/>
    <s v="800 W  OLYMPIC                      BL"/>
    <m/>
    <n v="34.045000000000002"/>
    <n v="-118.264"/>
    <n v="0"/>
  </r>
  <r>
    <n v="200506872"/>
    <d v="2020-03-07T00:00:00"/>
    <d v="2020-03-07T00:00:00"/>
    <n v="1140"/>
    <n v="5"/>
    <x v="10"/>
    <n v="564"/>
    <n v="2"/>
    <n v="624"/>
    <s v="BATTERY - SIMPLE ASSAULT"/>
    <s v="0602 1300 0554 1310 1240 0416 0446 0913"/>
    <n v="14"/>
    <s v="M"/>
    <s v="H"/>
    <n v="108"/>
    <s v="PARKING LOT"/>
    <n v="400"/>
    <s v="STRONG-ARM (HANDS, FIST, FEET OR BODILY FORCE)"/>
    <s v="AO"/>
    <s v="Adult Other"/>
    <n v="624"/>
    <m/>
    <m/>
    <m/>
    <s v="200 S  PACIFIC                      AV"/>
    <m/>
    <n v="33.741900000000001"/>
    <n v="-118.28789999999999"/>
    <n v="0"/>
  </r>
  <r>
    <n v="201308370"/>
    <d v="2020-03-15T00:00:00"/>
    <d v="2020-03-15T00:00:00"/>
    <n v="1125"/>
    <n v="13"/>
    <x v="6"/>
    <n v="1367"/>
    <n v="1"/>
    <n v="341"/>
    <s v="THEFT-GRAND ($950.01 &amp; OVER)EXCPT,GUNS,FOWL,LIVESTK,PROD"/>
    <n v="344"/>
    <n v="22"/>
    <s v="F"/>
    <s v="H"/>
    <n v="101"/>
    <s v="STREET"/>
    <m/>
    <m/>
    <s v="IC"/>
    <s v="Invest Cont"/>
    <n v="341"/>
    <m/>
    <m/>
    <m/>
    <s v="4500 S  ALAMEDA                      ST"/>
    <m/>
    <n v="34"/>
    <n v="-118.2389"/>
    <n v="0"/>
  </r>
  <r>
    <n v="200715572"/>
    <d v="2020-11-02T00:00:00"/>
    <d v="2020-11-02T00:00:00"/>
    <n v="1900"/>
    <n v="7"/>
    <x v="0"/>
    <n v="721"/>
    <n v="2"/>
    <n v="626"/>
    <s v="INTIMATE PARTNER - SIMPLE ASSAULT"/>
    <s v="2000 1813 0444 1202 2021"/>
    <n v="79"/>
    <s v="F"/>
    <s v="H"/>
    <n v="502"/>
    <s v="MULTI-UNIT DWELLING (APARTMENT, DUPLEX, ETC)"/>
    <n v="400"/>
    <s v="STRONG-ARM (HANDS, FIST, FEET OR BODILY FORCE)"/>
    <s v="IC"/>
    <s v="Invest Cont"/>
    <n v="626"/>
    <m/>
    <m/>
    <m/>
    <s v="400 S  WILLAMAN                     DR"/>
    <m/>
    <n v="34.0717"/>
    <n v="-118.3806"/>
    <n v="0"/>
  </r>
  <r>
    <n v="201307683"/>
    <d v="2020-03-06T00:00:00"/>
    <d v="2020-02-26T00:00:00"/>
    <n v="1200"/>
    <n v="13"/>
    <x v="6"/>
    <n v="1331"/>
    <n v="2"/>
    <n v="354"/>
    <s v="THEFT OF IDENTITY"/>
    <n v="1822"/>
    <n v="29"/>
    <s v="F"/>
    <s v="B"/>
    <n v="501"/>
    <s v="SINGLE FAMILY DWELLING"/>
    <m/>
    <m/>
    <s v="IC"/>
    <s v="Invest Cont"/>
    <n v="354"/>
    <m/>
    <m/>
    <m/>
    <s v="2700 S  GRAND                        AV"/>
    <m/>
    <n v="34.025399999999998"/>
    <n v="-118.27290000000001"/>
    <n v="0"/>
  </r>
  <r>
    <n v="201013389"/>
    <d v="2020-09-24T00:00:00"/>
    <d v="2020-09-23T00:00:00"/>
    <n v="1630"/>
    <n v="10"/>
    <x v="11"/>
    <n v="1065"/>
    <n v="1"/>
    <n v="330"/>
    <s v="BURGLARY FROM VEHICLE"/>
    <s v="9999 0344 1822 1420"/>
    <n v="41"/>
    <s v="F"/>
    <s v="W"/>
    <n v="108"/>
    <s v="PARKING LOT"/>
    <m/>
    <m/>
    <s v="IC"/>
    <s v="Invest Cont"/>
    <n v="330"/>
    <m/>
    <m/>
    <m/>
    <s v="5300    YARMOUTH                     AV"/>
    <m/>
    <n v="34.167000000000002"/>
    <n v="-118.52030000000001"/>
    <n v="0"/>
  </r>
  <r>
    <n v="200510581"/>
    <d v="2020-06-13T00:00:00"/>
    <d v="2020-06-13T00:00:00"/>
    <n v="1"/>
    <n v="5"/>
    <x v="10"/>
    <n v="566"/>
    <n v="2"/>
    <n v="624"/>
    <s v="BATTERY - SIMPLE ASSAULT"/>
    <s v="0913 0602 0553 0416"/>
    <n v="30"/>
    <s v="M"/>
    <s v="H"/>
    <n v="501"/>
    <s v="SINGLE FAMILY DWELLING"/>
    <n v="400"/>
    <s v="STRONG-ARM (HANDS, FIST, FEET OR BODILY FORCE)"/>
    <s v="AO"/>
    <s v="Adult Other"/>
    <n v="624"/>
    <m/>
    <m/>
    <m/>
    <s v="1200 S  PALOS VERDES                 ST"/>
    <m/>
    <n v="33.732399999999998"/>
    <n v="-118.2814"/>
    <n v="0"/>
  </r>
  <r>
    <n v="200907933"/>
    <d v="2020-03-28T00:00:00"/>
    <d v="2020-03-12T00:00:00"/>
    <n v="1700"/>
    <n v="9"/>
    <x v="3"/>
    <n v="911"/>
    <n v="2"/>
    <n v="930"/>
    <s v="CRIMINAL THREATS - NO WEAPON DISPLAYED"/>
    <s v="0913 0561 0421"/>
    <n v="56"/>
    <s v="F"/>
    <s v="H"/>
    <n v="502"/>
    <s v="MULTI-UNIT DWELLING (APARTMENT, DUPLEX, ETC)"/>
    <n v="511"/>
    <s v="VERBAL THREAT"/>
    <s v="AO"/>
    <s v="Adult Other"/>
    <n v="930"/>
    <m/>
    <m/>
    <m/>
    <s v="15300    VANOWEN                      ST"/>
    <m/>
    <n v="34.193899999999999"/>
    <n v="-118.467"/>
    <n v="0"/>
  </r>
  <r>
    <n v="200210328"/>
    <d v="2020-05-18T00:00:00"/>
    <d v="2020-05-16T00:00:00"/>
    <n v="2000"/>
    <n v="2"/>
    <x v="5"/>
    <n v="279"/>
    <n v="1"/>
    <n v="420"/>
    <s v="THEFT FROM MOTOR VEHICLE - PETTY ($950 &amp; UNDER)"/>
    <s v="0344 0385 1608 1300"/>
    <n v="22"/>
    <s v="M"/>
    <s v="H"/>
    <n v="101"/>
    <s v="STREET"/>
    <m/>
    <m/>
    <s v="IC"/>
    <s v="Invest Cont"/>
    <n v="420"/>
    <m/>
    <m/>
    <m/>
    <s v="VALENCIA"/>
    <s v="OLYMPIC                      BL"/>
    <n v="34.048400000000001"/>
    <n v="-118.2724"/>
    <n v="0"/>
  </r>
  <r>
    <n v="200510181"/>
    <d v="2020-06-03T00:00:00"/>
    <d v="2020-06-03T00:00:00"/>
    <n v="330"/>
    <n v="5"/>
    <x v="10"/>
    <n v="565"/>
    <n v="1"/>
    <n v="442"/>
    <s v="SHOPLIFTING - PETTY THEFT ($950 &amp; UNDER)"/>
    <s v="0104 0325 0344 1236 1606 0216 2004"/>
    <n v="0"/>
    <s v="M"/>
    <s v="O"/>
    <n v="406"/>
    <s v="OTHER STORE"/>
    <m/>
    <m/>
    <s v="IC"/>
    <s v="Invest Cont"/>
    <n v="442"/>
    <m/>
    <m/>
    <m/>
    <s v="800 S  GAFFEY                       ST"/>
    <m/>
    <n v="33.737000000000002"/>
    <n v="-118.2923"/>
    <n v="0"/>
  </r>
  <r>
    <n v="200310764"/>
    <d v="2020-05-03T00:00:00"/>
    <d v="2020-04-25T00:00:00"/>
    <n v="1600"/>
    <n v="3"/>
    <x v="2"/>
    <n v="363"/>
    <n v="1"/>
    <n v="420"/>
    <s v="THEFT FROM MOTOR VEHICLE - PETTY ($950 &amp; UNDER)"/>
    <m/>
    <n v="0"/>
    <m/>
    <m/>
    <n v="104"/>
    <s v="DRIVEWAY"/>
    <m/>
    <m/>
    <s v="IC"/>
    <s v="Invest Cont"/>
    <n v="420"/>
    <m/>
    <m/>
    <m/>
    <s v="3900    BUCKINGHAM                   RD"/>
    <m/>
    <n v="34.016300000000001"/>
    <n v="-118.34059999999999"/>
    <n v="0"/>
  </r>
  <r>
    <n v="201213197"/>
    <d v="2020-05-20T00:00:00"/>
    <d v="2020-05-20T00:00:00"/>
    <n v="1809"/>
    <n v="12"/>
    <x v="8"/>
    <n v="1257"/>
    <n v="2"/>
    <n v="740"/>
    <s v="VANDALISM - FELONY ($400 &amp; OVER, ALL CHURCH VANDALISMS)"/>
    <s v="0329 1822"/>
    <n v="23"/>
    <s v="M"/>
    <s v="W"/>
    <n v="101"/>
    <s v="STREET"/>
    <m/>
    <m/>
    <s v="IC"/>
    <s v="Invest Cont"/>
    <n v="740"/>
    <m/>
    <m/>
    <m/>
    <s v="78TH                         ST"/>
    <s v="FIGUEROA"/>
    <n v="33.968899999999998"/>
    <n v="-118.28270000000001"/>
    <n v="0"/>
  </r>
  <r>
    <n v="200809706"/>
    <d v="2020-05-21T00:00:00"/>
    <d v="2020-05-21T00:00:00"/>
    <n v="145"/>
    <n v="8"/>
    <x v="12"/>
    <n v="849"/>
    <n v="1"/>
    <n v="480"/>
    <s v="BIKE - STOLEN"/>
    <s v="2004 0344 1606 1822"/>
    <n v="31"/>
    <s v="M"/>
    <s v="W"/>
    <n v="707"/>
    <s v="GARAGE/CARPORT"/>
    <m/>
    <m/>
    <s v="IC"/>
    <s v="Invest Cont"/>
    <n v="480"/>
    <m/>
    <m/>
    <m/>
    <s v="1000 S  SHERBOURNE                   DR"/>
    <m/>
    <n v="34.059399999999997"/>
    <n v="-118.3793"/>
    <n v="0"/>
  </r>
  <r>
    <n v="200215942"/>
    <d v="2020-10-06T00:00:00"/>
    <d v="2020-10-01T00:00:00"/>
    <n v="900"/>
    <n v="2"/>
    <x v="5"/>
    <n v="271"/>
    <n v="2"/>
    <n v="354"/>
    <s v="THEFT OF IDENTITY"/>
    <s v="0928 0929"/>
    <n v="38"/>
    <s v="M"/>
    <s v="B"/>
    <n v="738"/>
    <s v="LIBRARY"/>
    <m/>
    <m/>
    <s v="IC"/>
    <s v="Invest Cont"/>
    <n v="354"/>
    <m/>
    <m/>
    <m/>
    <s v="900 S  GRAND VIEW                   ST"/>
    <m/>
    <n v="34.052900000000001"/>
    <n v="-118.28189999999999"/>
    <n v="0"/>
  </r>
  <r>
    <n v="200321833"/>
    <d v="2020-12-13T00:00:00"/>
    <d v="2020-12-13T00:00:00"/>
    <n v="1530"/>
    <n v="3"/>
    <x v="2"/>
    <n v="313"/>
    <n v="2"/>
    <n v="624"/>
    <s v="BATTERY - SIMPLE ASSAULT"/>
    <s v="0416 0446 0913"/>
    <n v="44"/>
    <s v="M"/>
    <s v="H"/>
    <n v="101"/>
    <s v="STREET"/>
    <n v="400"/>
    <s v="STRONG-ARM (HANDS, FIST, FEET OR BODILY FORCE)"/>
    <s v="IC"/>
    <s v="Invest Cont"/>
    <n v="624"/>
    <m/>
    <m/>
    <m/>
    <s v="ADAMS                        BL"/>
    <s v="CRENSHAW"/>
    <n v="34.032600000000002"/>
    <n v="-118.3343"/>
    <n v="0"/>
  </r>
  <r>
    <n v="200504818"/>
    <d v="2020-01-19T00:00:00"/>
    <d v="2020-01-19T00:00:00"/>
    <n v="300"/>
    <n v="5"/>
    <x v="10"/>
    <n v="563"/>
    <n v="2"/>
    <n v="626"/>
    <s v="INTIMATE PARTNER - SIMPLE ASSAULT"/>
    <s v="0913 2000 1814 0448"/>
    <n v="29"/>
    <s v="F"/>
    <s v="W"/>
    <n v="501"/>
    <s v="SINGLE FAMILY DWELLING"/>
    <n v="400"/>
    <s v="STRONG-ARM (HANDS, FIST, FEET OR BODILY FORCE)"/>
    <s v="AO"/>
    <s v="Adult Other"/>
    <n v="626"/>
    <m/>
    <m/>
    <m/>
    <s v="900 W  9TH                          ST"/>
    <m/>
    <n v="33.7361"/>
    <n v="-118.2968"/>
    <n v="0"/>
  </r>
  <r>
    <n v="200311929"/>
    <d v="2020-05-26T00:00:00"/>
    <d v="2020-05-26T00:00:00"/>
    <n v="1615"/>
    <n v="3"/>
    <x v="2"/>
    <n v="362"/>
    <n v="1"/>
    <n v="761"/>
    <s v="BRANDISH WEAPON"/>
    <s v="0334 0422 0443 1814 2000 0913"/>
    <n v="33"/>
    <s v="M"/>
    <s v="B"/>
    <n v="502"/>
    <s v="MULTI-UNIT DWELLING (APARTMENT, DUPLEX, ETC)"/>
    <n v="205"/>
    <s v="KITCHEN KNIFE"/>
    <s v="AO"/>
    <s v="Adult Other"/>
    <n v="761"/>
    <n v="930"/>
    <m/>
    <m/>
    <s v="4500    AUGUST                       ST"/>
    <m/>
    <n v="34.015999999999998"/>
    <n v="-118.3473"/>
    <n v="0"/>
  </r>
  <r>
    <n v="200207390"/>
    <d v="2020-03-06T00:00:00"/>
    <d v="2020-03-06T00:00:00"/>
    <n v="1130"/>
    <n v="2"/>
    <x v="5"/>
    <n v="218"/>
    <n v="2"/>
    <n v="901"/>
    <s v="VIOLATION OF RESTRAINING ORDER"/>
    <s v="2000 2038 1813 0913"/>
    <n v="60"/>
    <s v="F"/>
    <s v="H"/>
    <n v="501"/>
    <s v="SINGLE FAMILY DWELLING"/>
    <n v="515"/>
    <s v="PHYSICAL PRESENCE"/>
    <s v="IC"/>
    <s v="Invest Cont"/>
    <n v="901"/>
    <m/>
    <m/>
    <m/>
    <s v="1000    LAGUNA                       AV"/>
    <m/>
    <n v="34.073799999999999"/>
    <n v="-118.25839999999999"/>
    <n v="0"/>
  </r>
  <r>
    <n v="200209898"/>
    <d v="2020-05-07T00:00:00"/>
    <d v="2020-04-15T00:00:00"/>
    <n v="1210"/>
    <n v="2"/>
    <x v="5"/>
    <n v="245"/>
    <n v="1"/>
    <n v="440"/>
    <s v="THEFT PLAIN - PETTY ($950 &amp; UNDER)"/>
    <s v="0344 0349"/>
    <n v="26"/>
    <s v="F"/>
    <s v="B"/>
    <n v="502"/>
    <s v="MULTI-UNIT DWELLING (APARTMENT, DUPLEX, ETC)"/>
    <m/>
    <m/>
    <s v="IC"/>
    <s v="Invest Cont"/>
    <n v="440"/>
    <m/>
    <m/>
    <m/>
    <s v="2200 W  6TH                          ST"/>
    <m/>
    <n v="34.060099999999998"/>
    <n v="-118.2761"/>
    <n v="0"/>
  </r>
  <r>
    <n v="201217136"/>
    <d v="2020-07-24T00:00:00"/>
    <d v="2020-07-24T00:00:00"/>
    <n v="1130"/>
    <n v="12"/>
    <x v="8"/>
    <n v="1207"/>
    <n v="2"/>
    <n v="740"/>
    <s v="VANDALISM - FELONY ($400 &amp; OVER, ALL CHURCH VANDALISMS)"/>
    <s v="1822 0329 1307"/>
    <n v="35"/>
    <s v="F"/>
    <s v="H"/>
    <n v="122"/>
    <s v="VEHICLE, PASSENGER/TRUCK"/>
    <m/>
    <m/>
    <s v="IC"/>
    <s v="Invest Cont"/>
    <n v="740"/>
    <m/>
    <m/>
    <m/>
    <s v="4400 S  VERMONT                      AV"/>
    <m/>
    <n v="34.003399999999999"/>
    <n v="-118.2916"/>
    <n v="0"/>
  </r>
  <r>
    <n v="200618958"/>
    <d v="2020-12-07T00:00:00"/>
    <d v="2020-11-30T00:00:00"/>
    <n v="1000"/>
    <n v="6"/>
    <x v="9"/>
    <n v="647"/>
    <n v="2"/>
    <n v="354"/>
    <s v="THEFT OF IDENTITY"/>
    <s v="0929 1822 0924 0930 0935 0922"/>
    <n v="26"/>
    <s v="M"/>
    <s v="W"/>
    <n v="501"/>
    <s v="SINGLE FAMILY DWELLING"/>
    <m/>
    <m/>
    <s v="IC"/>
    <s v="Invest Cont"/>
    <n v="354"/>
    <m/>
    <m/>
    <m/>
    <s v="5800 W  SUNSET                       BL"/>
    <m/>
    <n v="34.099800000000002"/>
    <n v="-118.3211"/>
    <n v="0"/>
  </r>
  <r>
    <n v="201212061"/>
    <d v="2020-05-02T00:00:00"/>
    <d v="2020-04-02T00:00:00"/>
    <n v="430"/>
    <n v="12"/>
    <x v="8"/>
    <n v="1243"/>
    <n v="1"/>
    <n v="330"/>
    <s v="BURGLARY FROM VEHICLE"/>
    <s v="1309 0342 1822 1307 0329 1609 0358 0344"/>
    <n v="34"/>
    <s v="M"/>
    <s v="H"/>
    <n v="101"/>
    <s v="STREET"/>
    <m/>
    <m/>
    <s v="IC"/>
    <s v="Invest Cont"/>
    <n v="330"/>
    <m/>
    <m/>
    <m/>
    <s v="1600 W  64TH                         ST"/>
    <m/>
    <n v="33.981400000000001"/>
    <n v="-118.30459999999999"/>
    <n v="0"/>
  </r>
  <r>
    <n v="201113115"/>
    <d v="2020-09-01T00:00:00"/>
    <d v="2020-08-31T00:00:00"/>
    <n v="1845"/>
    <n v="11"/>
    <x v="7"/>
    <n v="1126"/>
    <n v="2"/>
    <n v="664"/>
    <s v="BUNCO, PETTY THEFT"/>
    <n v="701"/>
    <n v="0"/>
    <s v="X"/>
    <s v="X"/>
    <n v="247"/>
    <s v="CAR WASH"/>
    <m/>
    <m/>
    <s v="IC"/>
    <s v="Invest Cont"/>
    <n v="664"/>
    <m/>
    <m/>
    <m/>
    <s v="5500    YORK                         BL"/>
    <m/>
    <n v="34.119700000000002"/>
    <n v="-118.1982"/>
    <n v="0"/>
  </r>
  <r>
    <n v="200809897"/>
    <d v="2020-05-25T00:00:00"/>
    <d v="2020-05-24T00:00:00"/>
    <n v="1303"/>
    <n v="8"/>
    <x v="12"/>
    <n v="842"/>
    <n v="2"/>
    <n v="740"/>
    <s v="VANDALISM - FELONY ($400 &amp; OVER, ALL CHURCH VANDALISMS)"/>
    <n v="329"/>
    <n v="47"/>
    <s v="M"/>
    <s v="W"/>
    <n v="122"/>
    <s v="VEHICLE, PASSENGER/TRUCK"/>
    <m/>
    <m/>
    <s v="IC"/>
    <s v="Invest Cont"/>
    <n v="740"/>
    <m/>
    <m/>
    <m/>
    <s v="COLBY                        AV"/>
    <s v="WYOMING                      AV"/>
    <n v="34.046900000000001"/>
    <n v="-118.4546"/>
    <n v="0"/>
  </r>
  <r>
    <n v="201107952"/>
    <d v="2020-04-02T00:00:00"/>
    <d v="2020-03-30T00:00:00"/>
    <n v="1200"/>
    <n v="11"/>
    <x v="7"/>
    <n v="1129"/>
    <n v="2"/>
    <n v="354"/>
    <s v="THEFT OF IDENTITY"/>
    <n v="100"/>
    <n v="30"/>
    <s v="F"/>
    <s v="V"/>
    <n v="501"/>
    <s v="SINGLE FAMILY DWELLING"/>
    <m/>
    <m/>
    <s v="IC"/>
    <s v="Invest Cont"/>
    <n v="354"/>
    <m/>
    <m/>
    <m/>
    <s v="6400    YORK                         BL"/>
    <m/>
    <n v="34.114400000000003"/>
    <n v="-118.1815"/>
    <n v="0"/>
  </r>
  <r>
    <n v="200514672"/>
    <d v="2020-09-29T00:00:00"/>
    <d v="2020-09-29T00:00:00"/>
    <n v="2105"/>
    <n v="5"/>
    <x v="10"/>
    <n v="525"/>
    <n v="1"/>
    <n v="230"/>
    <s v="ASSAULT WITH DEADLY WEAPON, AGGRAVATED ASSAULT"/>
    <s v="1309 1822 0319"/>
    <n v="54"/>
    <s v="M"/>
    <s v="O"/>
    <n v="101"/>
    <s v="STREET"/>
    <n v="307"/>
    <s v="VEHICLE"/>
    <s v="IC"/>
    <s v="Invest Cont"/>
    <n v="230"/>
    <m/>
    <m/>
    <m/>
    <s v="300 W  C                            ST"/>
    <m/>
    <n v="33.772500000000001"/>
    <n v="-118.2658"/>
    <n v="0"/>
  </r>
  <r>
    <n v="201221668"/>
    <d v="2020-09-29T00:00:00"/>
    <d v="2020-09-29T00:00:00"/>
    <n v="2020"/>
    <n v="12"/>
    <x v="8"/>
    <n v="1283"/>
    <n v="2"/>
    <n v="626"/>
    <s v="INTIMATE PARTNER - SIMPLE ASSAULT"/>
    <s v="2000 1814 0913 0416 1218"/>
    <n v="33"/>
    <s v="F"/>
    <s v="B"/>
    <n v="101"/>
    <s v="STREET"/>
    <n v="400"/>
    <s v="STRONG-ARM (HANDS, FIST, FEET OR BODILY FORCE)"/>
    <s v="AO"/>
    <s v="Adult Other"/>
    <n v="626"/>
    <m/>
    <m/>
    <m/>
    <s v="88TH                         ST"/>
    <s v="WESTERN                      AV"/>
    <n v="33.948599999999999"/>
    <n v="-118.3094"/>
    <n v="0"/>
  </r>
  <r>
    <n v="200321346"/>
    <d v="2020-12-07T00:00:00"/>
    <d v="2020-12-06T00:00:00"/>
    <n v="1800"/>
    <n v="3"/>
    <x v="2"/>
    <n v="363"/>
    <n v="1"/>
    <n v="510"/>
    <s v="VEHICLE - STOLEN"/>
    <m/>
    <n v="0"/>
    <m/>
    <m/>
    <n v="707"/>
    <s v="GARAGE/CARPORT"/>
    <m/>
    <m/>
    <s v="IC"/>
    <s v="Invest Cont"/>
    <n v="510"/>
    <m/>
    <m/>
    <m/>
    <s v="3700    LOCKLAND                     DR"/>
    <m/>
    <n v="34.008000000000003"/>
    <n v="-118.3399"/>
    <n v="0"/>
  </r>
  <r>
    <n v="200317165"/>
    <d v="2020-09-11T00:00:00"/>
    <d v="2020-09-11T00:00:00"/>
    <n v="1945"/>
    <n v="3"/>
    <x v="2"/>
    <n v="326"/>
    <n v="1"/>
    <n v="761"/>
    <s v="BRANDISH WEAPON"/>
    <s v="2004 0319 0421 1402 0334 1822 0903 1516 2055"/>
    <n v="38"/>
    <s v="M"/>
    <s v="H"/>
    <n v="103"/>
    <s v="ALLEY"/>
    <n v="200"/>
    <s v="KNIFE WITH BLADE 6INCHES OR LESS"/>
    <s v="AA"/>
    <s v="Adult Arrest"/>
    <n v="761"/>
    <n v="930"/>
    <m/>
    <m/>
    <s v="2600    BRIGHTON                     AV"/>
    <m/>
    <n v="34.032200000000003"/>
    <n v="-118.3015"/>
    <n v="1"/>
  </r>
  <r>
    <n v="200414849"/>
    <d v="2020-11-13T00:00:00"/>
    <d v="2020-11-11T00:00:00"/>
    <n v="1230"/>
    <n v="4"/>
    <x v="4"/>
    <n v="473"/>
    <n v="2"/>
    <n v="624"/>
    <s v="BATTERY - SIMPLE ASSAULT"/>
    <s v="0447 0416 0449 0913"/>
    <n v="82"/>
    <s v="M"/>
    <s v="H"/>
    <n v="501"/>
    <s v="SINGLE FAMILY DWELLING"/>
    <n v="500"/>
    <s v="UNKNOWN WEAPON/OTHER WEAPON"/>
    <s v="AO"/>
    <s v="Adult Other"/>
    <n v="624"/>
    <m/>
    <m/>
    <m/>
    <s v="500 S  SOTO                         ST"/>
    <m/>
    <n v="34.037599999999998"/>
    <n v="-118.2166"/>
    <n v="0"/>
  </r>
  <r>
    <n v="200907804"/>
    <d v="2020-03-24T00:00:00"/>
    <d v="2020-03-24T00:00:00"/>
    <n v="1425"/>
    <n v="9"/>
    <x v="3"/>
    <n v="941"/>
    <n v="1"/>
    <n v="442"/>
    <s v="SHOPLIFTING - PETTY THEFT ($950 &amp; UNDER)"/>
    <s v="1420 0325"/>
    <n v="28"/>
    <s v="M"/>
    <s v="H"/>
    <n v="406"/>
    <s v="OTHER STORE"/>
    <m/>
    <m/>
    <s v="AA"/>
    <s v="Adult Arrest"/>
    <n v="442"/>
    <m/>
    <m/>
    <m/>
    <s v="5700    SEPULVEDA                    BL"/>
    <m/>
    <n v="34.173999999999999"/>
    <n v="-118.4662"/>
    <n v="1"/>
  </r>
  <r>
    <n v="201218498"/>
    <d v="2020-08-13T00:00:00"/>
    <d v="2020-08-13T00:00:00"/>
    <n v="1730"/>
    <n v="12"/>
    <x v="8"/>
    <n v="1245"/>
    <n v="1"/>
    <n v="210"/>
    <s v="ROBBERY"/>
    <s v="0344 0448 1218 1309 1402 1822 1900 0429"/>
    <n v="40"/>
    <s v="M"/>
    <s v="W"/>
    <n v="101"/>
    <s v="STREET"/>
    <n v="400"/>
    <s v="STRONG-ARM (HANDS, FIST, FEET OR BODILY FORCE)"/>
    <s v="AA"/>
    <s v="Adult Arrest"/>
    <n v="210"/>
    <n v="998"/>
    <m/>
    <m/>
    <s v="RAYMOND                      AV"/>
    <s v="65TH                         ST"/>
    <n v="33.980600000000003"/>
    <n v="-118.29810000000001"/>
    <n v="1"/>
  </r>
  <r>
    <n v="200807906"/>
    <d v="2020-04-01T00:00:00"/>
    <d v="2020-03-27T00:00:00"/>
    <n v="1"/>
    <n v="8"/>
    <x v="12"/>
    <n v="893"/>
    <n v="1"/>
    <n v="341"/>
    <s v="THEFT-GRAND ($950.01 &amp; OVER)EXCPT,GUNS,FOWL,LIVESTK,PROD"/>
    <s v="1822 0344 0349 1607"/>
    <n v="38"/>
    <s v="F"/>
    <s v="W"/>
    <n v="502"/>
    <s v="MULTI-UNIT DWELLING (APARTMENT, DUPLEX, ETC)"/>
    <m/>
    <m/>
    <s v="IC"/>
    <s v="Invest Cont"/>
    <n v="341"/>
    <m/>
    <m/>
    <m/>
    <s v="2600 S  SEPULVEDA                    BL"/>
    <m/>
    <n v="34.033000000000001"/>
    <n v="-118.4324"/>
    <n v="0"/>
  </r>
  <r>
    <n v="200118713"/>
    <d v="2020-09-30T00:00:00"/>
    <d v="2020-09-30T00:00:00"/>
    <n v="1430"/>
    <n v="1"/>
    <x v="1"/>
    <n v="138"/>
    <n v="1"/>
    <n v="230"/>
    <s v="ASSAULT WITH DEADLY WEAPON, AGGRAVATED ASSAULT"/>
    <s v="2004 2033 0416 1218 1822 1414"/>
    <n v="51"/>
    <s v="M"/>
    <s v="B"/>
    <n v="101"/>
    <s v="STREET"/>
    <n v="312"/>
    <s v="PIPE/METAL PIPE"/>
    <s v="IC"/>
    <s v="Invest Cont"/>
    <n v="230"/>
    <m/>
    <m/>
    <m/>
    <s v="SAN PEDRO"/>
    <s v="BOYD"/>
    <n v="34.046599999999998"/>
    <n v="-118.2427"/>
    <n v="0"/>
  </r>
  <r>
    <n v="201224256"/>
    <d v="2020-11-10T00:00:00"/>
    <d v="2020-11-10T00:00:00"/>
    <n v="1530"/>
    <n v="12"/>
    <x v="8"/>
    <n v="1241"/>
    <n v="1"/>
    <n v="230"/>
    <s v="ASSAULT WITH DEADLY WEAPON, AGGRAVATED ASSAULT"/>
    <s v="0561 0334 1402 1407 1419"/>
    <n v="72"/>
    <s v="M"/>
    <s v="B"/>
    <n v="502"/>
    <s v="MULTI-UNIT DWELLING (APARTMENT, DUPLEX, ETC)"/>
    <n v="102"/>
    <s v="HAND GUN"/>
    <s v="AA"/>
    <s v="Adult Arrest"/>
    <n v="230"/>
    <n v="998"/>
    <m/>
    <m/>
    <s v="6200    CRENSHAW                     BL"/>
    <m/>
    <n v="33.984200000000001"/>
    <n v="-118.3309"/>
    <n v="1"/>
  </r>
  <r>
    <n v="200411258"/>
    <d v="2020-07-28T00:00:00"/>
    <d v="2020-07-24T00:00:00"/>
    <n v="1500"/>
    <n v="4"/>
    <x v="4"/>
    <n v="417"/>
    <n v="1"/>
    <n v="420"/>
    <s v="THEFT FROM MOTOR VEHICLE - PETTY ($950 &amp; UNDER)"/>
    <n v="344"/>
    <n v="31"/>
    <s v="F"/>
    <s v="H"/>
    <n v="101"/>
    <s v="STREET"/>
    <m/>
    <m/>
    <s v="IC"/>
    <s v="Invest Cont"/>
    <n v="420"/>
    <m/>
    <m/>
    <m/>
    <s v="3100    PYRITES                      ST"/>
    <m/>
    <n v="34.081499999999998"/>
    <n v="-118.1938"/>
    <n v="0"/>
  </r>
  <r>
    <n v="200608971"/>
    <d v="2020-04-11T00:00:00"/>
    <d v="2020-04-09T00:00:00"/>
    <n v="1600"/>
    <n v="6"/>
    <x v="9"/>
    <n v="659"/>
    <n v="2"/>
    <n v="740"/>
    <s v="VANDALISM - FELONY ($400 &amp; OVER, ALL CHURCH VANDALISMS)"/>
    <s v="0429 0209"/>
    <n v="34"/>
    <s v="M"/>
    <s v="H"/>
    <n v="108"/>
    <s v="PARKING LOT"/>
    <m/>
    <m/>
    <s v="IC"/>
    <s v="Invest Cont"/>
    <n v="740"/>
    <m/>
    <m/>
    <m/>
    <s v="5400 W  SUNSET                       BL"/>
    <m/>
    <n v="34.098100000000002"/>
    <n v="-118.30710000000001"/>
    <n v="0"/>
  </r>
  <r>
    <n v="201307992"/>
    <d v="2020-03-11T00:00:00"/>
    <d v="2020-03-11T00:00:00"/>
    <n v="1730"/>
    <n v="13"/>
    <x v="6"/>
    <n v="1354"/>
    <n v="2"/>
    <n v="956"/>
    <s v="LETTERS, LEWD  -  TELEPHONE CALLS, LEWD"/>
    <s v="1912 0421 0337"/>
    <n v="24"/>
    <s v="M"/>
    <s v="H"/>
    <n v="502"/>
    <s v="MULTI-UNIT DWELLING (APARTMENT, DUPLEX, ETC)"/>
    <m/>
    <m/>
    <s v="IC"/>
    <s v="Invest Cont"/>
    <n v="956"/>
    <m/>
    <m/>
    <m/>
    <s v="4000    WALL                         ST"/>
    <m/>
    <n v="34.011200000000002"/>
    <n v="-118.27160000000001"/>
    <n v="0"/>
  </r>
  <r>
    <n v="200105728"/>
    <d v="2020-01-26T00:00:00"/>
    <d v="2020-01-26T00:00:00"/>
    <n v="125"/>
    <n v="1"/>
    <x v="1"/>
    <n v="171"/>
    <n v="2"/>
    <n v="624"/>
    <s v="BATTERY - SIMPLE ASSAULT"/>
    <s v="0416 1822 0344"/>
    <n v="23"/>
    <s v="F"/>
    <s v="H"/>
    <n v="735"/>
    <s v="NIGHT CLUB (OPEN EVENINGS ONLY)"/>
    <n v="400"/>
    <s v="STRONG-ARM (HANDS, FIST, FEET OR BODILY FORCE)"/>
    <s v="IC"/>
    <s v="Invest Cont"/>
    <n v="624"/>
    <m/>
    <m/>
    <m/>
    <s v="800 W  OLYMPIC                      BL"/>
    <m/>
    <n v="34.045000000000002"/>
    <n v="-118.264"/>
    <n v="0"/>
  </r>
  <r>
    <n v="200315279"/>
    <d v="2020-08-05T00:00:00"/>
    <d v="2020-08-05T00:00:00"/>
    <n v="145"/>
    <n v="3"/>
    <x v="2"/>
    <n v="317"/>
    <n v="1"/>
    <n v="442"/>
    <s v="SHOPLIFTING - PETTY THEFT ($950 &amp; UNDER)"/>
    <s v="0325 0104 0342 1309"/>
    <n v="19"/>
    <s v="X"/>
    <s v="X"/>
    <n v="401"/>
    <s v="MINI-MART"/>
    <m/>
    <m/>
    <s v="IC"/>
    <s v="Invest Cont"/>
    <n v="442"/>
    <m/>
    <m/>
    <m/>
    <s v="1600 W  ADAMS                        BL"/>
    <m/>
    <n v="34.0349"/>
    <n v="-118.2959"/>
    <n v="0"/>
  </r>
  <r>
    <n v="201205155"/>
    <d v="2020-01-16T00:00:00"/>
    <d v="2020-01-14T00:00:00"/>
    <n v="1200"/>
    <n v="12"/>
    <x v="8"/>
    <n v="1239"/>
    <n v="2"/>
    <n v="810"/>
    <s v="SEX,UNLAWFUL(INC MUTUAL CONSENT, PENETRATION W/ FRGN OBJ"/>
    <s v="1259 0527 0913 0533"/>
    <n v="16"/>
    <s v="F"/>
    <s v="B"/>
    <n v="101"/>
    <s v="STREET"/>
    <m/>
    <m/>
    <s v="IC"/>
    <s v="Invest Cont"/>
    <n v="810"/>
    <m/>
    <m/>
    <m/>
    <s v="59TH                         ST"/>
    <s v="HOOVER"/>
    <n v="33.987400000000001"/>
    <n v="-118.28700000000001"/>
    <n v="0"/>
  </r>
  <r>
    <n v="201215222"/>
    <d v="2020-06-23T00:00:00"/>
    <d v="2020-06-23T00:00:00"/>
    <n v="1330"/>
    <n v="12"/>
    <x v="8"/>
    <n v="1267"/>
    <n v="1"/>
    <n v="230"/>
    <s v="ASSAULT WITH DEADLY WEAPON, AGGRAVATED ASSAULT"/>
    <s v="0913 1402 0443 0329 0447 0411 0432"/>
    <n v="27"/>
    <s v="M"/>
    <s v="B"/>
    <n v="501"/>
    <s v="SINGLE FAMILY DWELLING"/>
    <n v="221"/>
    <s v="GLASS"/>
    <s v="IC"/>
    <s v="Invest Cont"/>
    <n v="230"/>
    <m/>
    <m/>
    <m/>
    <s v="900 W  85TH                         ST"/>
    <m/>
    <n v="33.961300000000001"/>
    <n v="-118.2893"/>
    <n v="0"/>
  </r>
  <r>
    <n v="200705553"/>
    <d v="2020-02-02T00:00:00"/>
    <d v="2020-02-02T00:00:00"/>
    <n v="2200"/>
    <n v="7"/>
    <x v="0"/>
    <n v="735"/>
    <n v="2"/>
    <n v="624"/>
    <s v="BATTERY - SIMPLE ASSAULT"/>
    <s v="0416 1814 0444"/>
    <n v="38"/>
    <s v="F"/>
    <s v="O"/>
    <n v="502"/>
    <s v="MULTI-UNIT DWELLING (APARTMENT, DUPLEX, ETC)"/>
    <n v="400"/>
    <s v="STRONG-ARM (HANDS, FIST, FEET OR BODILY FORCE)"/>
    <s v="AA"/>
    <s v="Adult Arrest"/>
    <n v="624"/>
    <m/>
    <m/>
    <m/>
    <s v="600 S  BURNSIDE                     AV"/>
    <m/>
    <n v="34.064900000000002"/>
    <n v="-118.3493"/>
    <n v="1"/>
  </r>
  <r>
    <n v="200516947"/>
    <d v="2020-11-21T00:00:00"/>
    <d v="2020-11-13T00:00:00"/>
    <n v="1800"/>
    <n v="5"/>
    <x v="10"/>
    <n v="569"/>
    <n v="1"/>
    <n v="420"/>
    <s v="THEFT FROM MOTOR VEHICLE - PETTY ($950 &amp; UNDER)"/>
    <m/>
    <n v="0"/>
    <m/>
    <m/>
    <n v="213"/>
    <s v="WAREHOUSE"/>
    <m/>
    <m/>
    <s v="IC"/>
    <s v="Invest Cont"/>
    <n v="420"/>
    <m/>
    <m/>
    <m/>
    <s v="1100    NAGOYA                       WY"/>
    <m/>
    <n v="33.732199999999999"/>
    <n v="-118.2769"/>
    <n v="0"/>
  </r>
  <r>
    <n v="201109947"/>
    <d v="2020-05-31T00:00:00"/>
    <d v="2020-05-24T00:00:00"/>
    <n v="1630"/>
    <n v="11"/>
    <x v="7"/>
    <n v="1123"/>
    <n v="2"/>
    <n v="900"/>
    <s v="VIOLATION OF COURT ORDER"/>
    <s v="2038 0913 1814"/>
    <n v="43"/>
    <s v="F"/>
    <s v="W"/>
    <n v="738"/>
    <s v="LIBRARY"/>
    <m/>
    <m/>
    <s v="AO"/>
    <s v="Adult Other"/>
    <n v="900"/>
    <m/>
    <m/>
    <m/>
    <s v="3600    REVERE                       AV"/>
    <m/>
    <n v="34.119900000000001"/>
    <n v="-118.25879999999999"/>
    <n v="0"/>
  </r>
  <r>
    <n v="200705911"/>
    <d v="2020-02-10T00:00:00"/>
    <d v="2020-02-10T00:00:00"/>
    <n v="900"/>
    <n v="7"/>
    <x v="0"/>
    <n v="779"/>
    <n v="1"/>
    <n v="761"/>
    <s v="BRANDISH WEAPON"/>
    <s v="1414 0913 0416 1814 1501 2000"/>
    <n v="23"/>
    <s v="F"/>
    <s v="H"/>
    <n v="503"/>
    <s v="HOTEL"/>
    <n v="400"/>
    <s v="STRONG-ARM (HANDS, FIST, FEET OR BODILY FORCE)"/>
    <s v="IC"/>
    <s v="Invest Cont"/>
    <n v="761"/>
    <m/>
    <m/>
    <m/>
    <s v="17TH                         ST"/>
    <s v="4TH                          AV"/>
    <n v="34.041800000000002"/>
    <n v="-118.32129999999999"/>
    <n v="0"/>
  </r>
  <r>
    <n v="200816289"/>
    <d v="2020-11-11T00:00:00"/>
    <d v="2020-11-11T00:00:00"/>
    <n v="1000"/>
    <n v="8"/>
    <x v="12"/>
    <n v="833"/>
    <n v="2"/>
    <n v="624"/>
    <s v="BATTERY - SIMPLE ASSAULT"/>
    <s v="0400 0416 0561 0913"/>
    <n v="50"/>
    <s v="M"/>
    <s v="O"/>
    <n v="502"/>
    <s v="MULTI-UNIT DWELLING (APARTMENT, DUPLEX, ETC)"/>
    <n v="400"/>
    <s v="STRONG-ARM (HANDS, FIST, FEET OR BODILY FORCE)"/>
    <s v="AO"/>
    <s v="Adult Other"/>
    <n v="624"/>
    <m/>
    <m/>
    <m/>
    <s v="1300    MIDVALE                      AV"/>
    <m/>
    <n v="34.055700000000002"/>
    <n v="-118.444"/>
    <n v="0"/>
  </r>
  <r>
    <n v="200910426"/>
    <d v="2020-06-02T00:00:00"/>
    <d v="2020-06-02T00:00:00"/>
    <n v="2115"/>
    <n v="9"/>
    <x v="3"/>
    <n v="926"/>
    <n v="1"/>
    <n v="230"/>
    <s v="ASSAULT WITH DEADLY WEAPON, AGGRAVATED ASSAULT"/>
    <s v="0445 1218 0416 1822"/>
    <n v="57"/>
    <s v="M"/>
    <s v="W"/>
    <n v="108"/>
    <s v="PARKING LOT"/>
    <n v="312"/>
    <s v="PIPE/METAL PIPE"/>
    <s v="IC"/>
    <s v="Invest Cont"/>
    <n v="230"/>
    <m/>
    <m/>
    <m/>
    <s v="6500    VAN NUYS                     BL"/>
    <m/>
    <n v="34.188699999999997"/>
    <n v="-118.4487"/>
    <n v="0"/>
  </r>
  <r>
    <n v="200505315"/>
    <d v="2020-01-31T00:00:00"/>
    <d v="2020-01-31T00:00:00"/>
    <n v="1250"/>
    <n v="5"/>
    <x v="10"/>
    <n v="525"/>
    <n v="2"/>
    <n v="901"/>
    <s v="VIOLATION OF RESTRAINING ORDER"/>
    <s v="2004 2038"/>
    <n v="54"/>
    <s v="F"/>
    <s v="H"/>
    <n v="502"/>
    <s v="MULTI-UNIT DWELLING (APARTMENT, DUPLEX, ETC)"/>
    <m/>
    <m/>
    <s v="IC"/>
    <s v="Invest Cont"/>
    <n v="901"/>
    <m/>
    <m/>
    <m/>
    <s v="800 W  F                            ST"/>
    <m/>
    <n v="33.776600000000002"/>
    <n v="-118.2713"/>
    <n v="0"/>
  </r>
  <r>
    <n v="200316691"/>
    <d v="2020-09-02T00:00:00"/>
    <d v="2020-09-02T00:00:00"/>
    <n v="1115"/>
    <n v="3"/>
    <x v="2"/>
    <n v="329"/>
    <n v="1"/>
    <n v="220"/>
    <s v="ATTEMPTED ROBBERY"/>
    <s v="1822 0375 1402"/>
    <n v="19"/>
    <s v="X"/>
    <s v="X"/>
    <n v="210"/>
    <s v="RESTAURANT/FAST FOOD"/>
    <n v="308"/>
    <s v="STICK"/>
    <s v="AA"/>
    <s v="Adult Arrest"/>
    <n v="220"/>
    <m/>
    <m/>
    <m/>
    <s v="2800 S  FIGUEROA                     ST"/>
    <m/>
    <n v="34.026299999999999"/>
    <n v="-118.27719999999999"/>
    <n v="1"/>
  </r>
  <r>
    <n v="200915262"/>
    <d v="2020-09-29T00:00:00"/>
    <d v="2020-02-21T00:00:00"/>
    <n v="2350"/>
    <n v="9"/>
    <x v="3"/>
    <n v="909"/>
    <n v="1"/>
    <n v="331"/>
    <s v="THEFT FROM MOTOR VEHICLE - GRAND ($950.01 AND OVER)"/>
    <s v="0385 0344"/>
    <n v="32"/>
    <s v="M"/>
    <s v="H"/>
    <n v="101"/>
    <s v="STREET"/>
    <m/>
    <m/>
    <s v="IC"/>
    <s v="Invest Cont"/>
    <n v="331"/>
    <m/>
    <m/>
    <m/>
    <s v="COSTELLO                     AV"/>
    <s v="RUNNYMEDE                    ST"/>
    <n v="34.205800000000004"/>
    <n v="-118.43819999999999"/>
    <n v="0"/>
  </r>
  <r>
    <n v="200616238"/>
    <d v="2020-10-03T00:00:00"/>
    <d v="2020-10-02T00:00:00"/>
    <n v="630"/>
    <n v="6"/>
    <x v="9"/>
    <n v="648"/>
    <n v="1"/>
    <n v="440"/>
    <s v="THEFT PLAIN - PETTY ($950 &amp; UNDER)"/>
    <s v="1822 0325"/>
    <n v="0"/>
    <s v="X"/>
    <s v="X"/>
    <n v="252"/>
    <s v="COFFEE SHOP (STARBUCKS, COFFEE BEAN, PEET'S, ETC.)"/>
    <m/>
    <m/>
    <s v="IC"/>
    <s v="Invest Cont"/>
    <n v="440"/>
    <m/>
    <m/>
    <m/>
    <s v="5500 W  SUNSET                       BL"/>
    <m/>
    <n v="34.1"/>
    <n v="-118.3113"/>
    <n v="0"/>
  </r>
  <r>
    <n v="201008083"/>
    <d v="2020-04-16T00:00:00"/>
    <d v="2020-04-16T00:00:00"/>
    <n v="750"/>
    <n v="10"/>
    <x v="11"/>
    <n v="1039"/>
    <n v="2"/>
    <n v="624"/>
    <s v="BATTERY - SIMPLE ASSAULT"/>
    <s v="1402 0416 0447 0913 1202"/>
    <n v="60"/>
    <s v="M"/>
    <s v="H"/>
    <n v="510"/>
    <s v="NURSING/CONVALESCENT/RETIREMENT HOME"/>
    <n v="400"/>
    <s v="STRONG-ARM (HANDS, FIST, FEET OR BODILY FORCE)"/>
    <s v="IC"/>
    <s v="Invest Cont"/>
    <n v="624"/>
    <n v="998"/>
    <m/>
    <m/>
    <s v="6600    GAVIOTA                      AV"/>
    <m/>
    <n v="34.190300000000001"/>
    <n v="-118.4815"/>
    <n v="0"/>
  </r>
  <r>
    <n v="200906910"/>
    <d v="2020-03-04T00:00:00"/>
    <d v="2020-03-03T00:00:00"/>
    <n v="1600"/>
    <n v="9"/>
    <x v="3"/>
    <n v="911"/>
    <n v="1"/>
    <n v="420"/>
    <s v="THEFT FROM MOTOR VEHICLE - PETTY ($950 &amp; UNDER)"/>
    <m/>
    <n v="0"/>
    <m/>
    <m/>
    <n v="108"/>
    <s v="PARKING LOT"/>
    <m/>
    <m/>
    <s v="IC"/>
    <s v="Invest Cont"/>
    <n v="420"/>
    <m/>
    <m/>
    <m/>
    <s v="15400    SHERMAN                      WY"/>
    <m/>
    <n v="34.2012"/>
    <n v="-118.4684"/>
    <n v="0"/>
  </r>
  <r>
    <n v="200118159"/>
    <d v="2020-09-18T00:00:00"/>
    <d v="2020-09-18T00:00:00"/>
    <n v="1830"/>
    <n v="1"/>
    <x v="1"/>
    <n v="157"/>
    <n v="2"/>
    <n v="624"/>
    <s v="BATTERY - SIMPLE ASSAULT"/>
    <n v="416"/>
    <n v="50"/>
    <s v="M"/>
    <s v="W"/>
    <n v="101"/>
    <s v="STREET"/>
    <n v="500"/>
    <s v="UNKNOWN WEAPON/OTHER WEAPON"/>
    <s v="IC"/>
    <s v="Invest Cont"/>
    <n v="624"/>
    <m/>
    <m/>
    <m/>
    <s v="5TH                          ST"/>
    <s v="TOWNE"/>
    <n v="34.043500000000002"/>
    <n v="-118.2427"/>
    <n v="0"/>
  </r>
  <r>
    <n v="201214649"/>
    <d v="2020-06-13T00:00:00"/>
    <d v="2020-06-13T00:00:00"/>
    <n v="2230"/>
    <n v="12"/>
    <x v="8"/>
    <n v="1283"/>
    <n v="1"/>
    <n v="236"/>
    <s v="INTIMATE PARTNER - AGGRAVATED ASSAULT"/>
    <s v="1300 1309 2000 0416 0913"/>
    <n v="21"/>
    <s v="F"/>
    <s v="B"/>
    <n v="101"/>
    <s v="STREET"/>
    <n v="400"/>
    <s v="STRONG-ARM (HANDS, FIST, FEET OR BODILY FORCE)"/>
    <s v="IC"/>
    <s v="Invest Cont"/>
    <n v="236"/>
    <m/>
    <m/>
    <m/>
    <s v="2000 W  96TH                         ST"/>
    <m/>
    <n v="33.949100000000001"/>
    <n v="-118.3139"/>
    <n v="0"/>
  </r>
  <r>
    <n v="200805550"/>
    <d v="2020-02-04T00:00:00"/>
    <d v="2020-01-13T00:00:00"/>
    <n v="930"/>
    <n v="8"/>
    <x v="12"/>
    <n v="858"/>
    <n v="2"/>
    <n v="745"/>
    <s v="VANDALISM - MISDEAMEANOR ($399 OR UNDER)"/>
    <s v="1420 0447 0329"/>
    <n v="47"/>
    <s v="F"/>
    <s v="O"/>
    <n v="501"/>
    <s v="SINGLE FAMILY DWELLING"/>
    <m/>
    <m/>
    <s v="AO"/>
    <s v="Adult Other"/>
    <n v="745"/>
    <m/>
    <m/>
    <m/>
    <s v="1100 S  LA PEER                      DR"/>
    <m/>
    <n v="34.057099999999998"/>
    <n v="-118.38679999999999"/>
    <n v="0"/>
  </r>
  <r>
    <n v="200305794"/>
    <d v="2020-01-30T00:00:00"/>
    <d v="2020-01-30T00:00:00"/>
    <n v="2205"/>
    <n v="3"/>
    <x v="2"/>
    <n v="357"/>
    <n v="1"/>
    <n v="230"/>
    <s v="ASSAULT WITH DEADLY WEAPON, AGGRAVATED ASSAULT"/>
    <s v="0910 1822 0334 0431 2052 2050 1259"/>
    <n v="15"/>
    <s v="X"/>
    <s v="X"/>
    <n v="945"/>
    <s v="MTA - EXPO LINE - EXPO/VERMONT"/>
    <n v="512"/>
    <s v="MACE/PEPPER SPRAY"/>
    <s v="IC"/>
    <s v="Invest Cont"/>
    <n v="230"/>
    <m/>
    <m/>
    <m/>
    <s v="1000    EXPOSITION                   BL"/>
    <m/>
    <n v="34.021900000000002"/>
    <n v="-118.2959"/>
    <n v="0"/>
  </r>
  <r>
    <n v="200318285"/>
    <d v="2020-10-02T00:00:00"/>
    <d v="2020-10-02T00:00:00"/>
    <n v="1030"/>
    <n v="3"/>
    <x v="2"/>
    <n v="359"/>
    <n v="2"/>
    <n v="625"/>
    <s v="OTHER ASSAULT"/>
    <s v="1822 1309 1310 0356 0919 0202"/>
    <n v="39"/>
    <s v="F"/>
    <s v="B"/>
    <n v="101"/>
    <s v="STREET"/>
    <n v="500"/>
    <s v="UNKNOWN WEAPON/OTHER WEAPON"/>
    <s v="IC"/>
    <s v="Invest Cont"/>
    <n v="625"/>
    <m/>
    <m/>
    <m/>
    <s v="FIGUEROA                     ST"/>
    <s v="39TH"/>
    <n v="34.014000000000003"/>
    <n v="-118.28279999999999"/>
    <n v="0"/>
  </r>
  <r>
    <n v="200404652"/>
    <d v="2020-01-17T00:00:00"/>
    <d v="2020-01-10T00:00:00"/>
    <n v="800"/>
    <n v="4"/>
    <x v="4"/>
    <n v="455"/>
    <n v="2"/>
    <n v="662"/>
    <s v="BUNCO, GRAND THEFT"/>
    <n v="701"/>
    <n v="60"/>
    <s v="M"/>
    <s v="A"/>
    <n v="501"/>
    <s v="SINGLE FAMILY DWELLING"/>
    <m/>
    <m/>
    <s v="IC"/>
    <s v="Invest Cont"/>
    <n v="662"/>
    <m/>
    <m/>
    <m/>
    <s v="1900    CITY VIEW                    AV"/>
    <m/>
    <n v="34.054099999999998"/>
    <n v="-118.21259999999999"/>
    <n v="0"/>
  </r>
  <r>
    <n v="200714950"/>
    <d v="2020-10-15T00:00:00"/>
    <d v="2020-10-15T00:00:00"/>
    <n v="1520"/>
    <n v="7"/>
    <x v="0"/>
    <n v="742"/>
    <n v="2"/>
    <n v="946"/>
    <s v="OTHER MISCELLANEOUS CRIME"/>
    <s v="0910 2049 1501"/>
    <n v="42"/>
    <s v="M"/>
    <s v="H"/>
    <n v="801"/>
    <s v="MTA BUS"/>
    <n v="511"/>
    <s v="VERBAL THREAT"/>
    <s v="IC"/>
    <s v="Invest Cont"/>
    <n v="946"/>
    <m/>
    <m/>
    <m/>
    <s v="WILSHIRE"/>
    <s v="FAIRFAX"/>
    <n v="34.063000000000002"/>
    <n v="-118.36190000000001"/>
    <n v="0"/>
  </r>
  <r>
    <n v="200107202"/>
    <d v="2020-02-15T00:00:00"/>
    <d v="2020-02-15T00:00:00"/>
    <n v="705"/>
    <n v="1"/>
    <x v="1"/>
    <n v="152"/>
    <n v="1"/>
    <n v="440"/>
    <s v="THEFT PLAIN - PETTY ($950 &amp; UNDER)"/>
    <s v="1822 1202 2032 0344 1218 0910"/>
    <n v="71"/>
    <s v="F"/>
    <s v="O"/>
    <n v="903"/>
    <s v="MTA - RED LINE - 7TH AND METRO CENTER"/>
    <m/>
    <m/>
    <s v="IC"/>
    <s v="Invest Cont"/>
    <n v="440"/>
    <m/>
    <m/>
    <m/>
    <s v="600 S  FIGUEROA                     ST"/>
    <m/>
    <n v="34.050899999999999"/>
    <n v="-118.2585"/>
    <n v="0"/>
  </r>
  <r>
    <n v="201225231"/>
    <d v="2020-11-22T00:00:00"/>
    <d v="2020-11-21T00:00:00"/>
    <n v="2330"/>
    <n v="12"/>
    <x v="8"/>
    <n v="1268"/>
    <n v="1"/>
    <n v="350"/>
    <s v="THEFT, PERSON"/>
    <s v="0913 0344 0400 0408 1814 2000"/>
    <n v="26"/>
    <s v="F"/>
    <s v="B"/>
    <n v="502"/>
    <s v="MULTI-UNIT DWELLING (APARTMENT, DUPLEX, ETC)"/>
    <n v="400"/>
    <s v="STRONG-ARM (HANDS, FIST, FEET OR BODILY FORCE)"/>
    <s v="AA"/>
    <s v="Adult Arrest"/>
    <n v="350"/>
    <n v="626"/>
    <m/>
    <m/>
    <s v="100 W  80TH                         ST"/>
    <m/>
    <n v="33.966900000000003"/>
    <n v="-118.2739"/>
    <n v="1"/>
  </r>
  <r>
    <n v="200518117"/>
    <d v="2020-12-22T00:00:00"/>
    <d v="2020-12-21T00:00:00"/>
    <n v="200"/>
    <n v="5"/>
    <x v="10"/>
    <n v="501"/>
    <n v="1"/>
    <n v="420"/>
    <s v="THEFT FROM MOTOR VEHICLE - PETTY ($950 &amp; UNDER)"/>
    <s v="0344 0358 1300 1606 0216"/>
    <n v="39"/>
    <s v="M"/>
    <s v="H"/>
    <n v="104"/>
    <s v="DRIVEWAY"/>
    <m/>
    <m/>
    <s v="IC"/>
    <s v="Invest Cont"/>
    <n v="420"/>
    <m/>
    <m/>
    <m/>
    <s v="1000 W  184TH                        ST"/>
    <m/>
    <n v="33.863399999999999"/>
    <n v="-118.2919"/>
    <n v="0"/>
  </r>
  <r>
    <n v="200509219"/>
    <d v="2020-05-08T00:00:00"/>
    <d v="2020-05-08T00:00:00"/>
    <n v="1210"/>
    <n v="5"/>
    <x v="10"/>
    <n v="526"/>
    <n v="2"/>
    <n v="888"/>
    <s v="TRESPASSING"/>
    <n v="2004"/>
    <n v="0"/>
    <s v="X"/>
    <s v="X"/>
    <n v="108"/>
    <s v="PARKING LOT"/>
    <m/>
    <m/>
    <s v="AA"/>
    <s v="Adult Arrest"/>
    <n v="888"/>
    <m/>
    <m/>
    <m/>
    <s v="700    LAGOON                       AV"/>
    <m/>
    <n v="33.778300000000002"/>
    <n v="-118.2675"/>
    <n v="1"/>
  </r>
  <r>
    <n v="200405685"/>
    <d v="2020-02-13T00:00:00"/>
    <d v="2020-02-12T00:00:00"/>
    <n v="1730"/>
    <n v="4"/>
    <x v="4"/>
    <n v="439"/>
    <n v="1"/>
    <n v="440"/>
    <s v="THEFT PLAIN - PETTY ($950 &amp; UNDER)"/>
    <s v="0344 0325"/>
    <n v="0"/>
    <s v="M"/>
    <s v="W"/>
    <n v="203"/>
    <s v="OTHER BUSINESS"/>
    <m/>
    <m/>
    <s v="IC"/>
    <s v="Invest Cont"/>
    <n v="440"/>
    <m/>
    <m/>
    <m/>
    <s v="5500    VALLEY                       BL"/>
    <m/>
    <n v="34.073900000000002"/>
    <n v="-118.1632"/>
    <n v="0"/>
  </r>
  <r>
    <n v="200506997"/>
    <d v="2020-03-10T00:00:00"/>
    <d v="2020-03-10T00:00:00"/>
    <n v="1306"/>
    <n v="5"/>
    <x v="10"/>
    <n v="503"/>
    <n v="1"/>
    <n v="320"/>
    <s v="BURGLARY, ATTEMPTED"/>
    <s v="0344 1608 1601 1202 0314 0216 0358"/>
    <n v="71"/>
    <s v="F"/>
    <s v="A"/>
    <n v="501"/>
    <s v="SINGLE FAMILY DWELLING"/>
    <m/>
    <m/>
    <s v="IC"/>
    <s v="Invest Cont"/>
    <n v="320"/>
    <m/>
    <m/>
    <m/>
    <s v="25300    MCCOY                        AV"/>
    <m/>
    <n v="33.793999999999997"/>
    <n v="-118.2899"/>
    <n v="0"/>
  </r>
  <r>
    <n v="200714192"/>
    <d v="2020-09-24T00:00:00"/>
    <d v="2020-09-24T00:00:00"/>
    <n v="740"/>
    <n v="7"/>
    <x v="0"/>
    <n v="778"/>
    <n v="2"/>
    <n v="624"/>
    <s v="BATTERY - SIMPLE ASSAULT"/>
    <s v="1822 0417 0446 1402 2004"/>
    <n v="18"/>
    <s v="M"/>
    <s v="H"/>
    <n v="102"/>
    <s v="SIDEWALK"/>
    <n v="400"/>
    <s v="STRONG-ARM (HANDS, FIST, FEET OR BODILY FORCE)"/>
    <s v="AO"/>
    <s v="Adult Other"/>
    <n v="624"/>
    <n v="998"/>
    <m/>
    <m/>
    <s v="1600    7TH                          AV"/>
    <m/>
    <n v="34.041800000000002"/>
    <n v="-118.3248"/>
    <n v="0"/>
  </r>
  <r>
    <n v="200404156"/>
    <d v="2020-01-04T00:00:00"/>
    <d v="2020-01-04T00:00:00"/>
    <n v="2215"/>
    <n v="4"/>
    <x v="4"/>
    <n v="411"/>
    <n v="1"/>
    <n v="236"/>
    <s v="INTIMATE PARTNER - AGGRAVATED ASSAULT"/>
    <s v="2000 0913 0400 1243 1814 0416 1310"/>
    <n v="32"/>
    <s v="F"/>
    <s v="B"/>
    <n v="101"/>
    <s v="STREET"/>
    <n v="400"/>
    <s v="STRONG-ARM (HANDS, FIST, FEET OR BODILY FORCE)"/>
    <s v="AO"/>
    <s v="Adult Other"/>
    <n v="236"/>
    <m/>
    <m/>
    <m/>
    <s v="AVENUE 19"/>
    <s v="BROADWAY"/>
    <n v="34.072099999999999"/>
    <n v="-118.2213"/>
    <n v="0"/>
  </r>
  <r>
    <n v="200306834"/>
    <d v="2020-02-17T00:00:00"/>
    <d v="2020-02-17T00:00:00"/>
    <n v="2000"/>
    <n v="3"/>
    <x v="2"/>
    <n v="316"/>
    <n v="1"/>
    <n v="230"/>
    <s v="ASSAULT WITH DEADLY WEAPON, AGGRAVATED ASSAULT"/>
    <s v="0302 0309 0334 0450 1100 1309 1407 1822 1414"/>
    <n v="20"/>
    <s v="M"/>
    <s v="H"/>
    <n v="101"/>
    <s v="STREET"/>
    <n v="102"/>
    <s v="HAND GUN"/>
    <s v="IC"/>
    <s v="Invest Cont"/>
    <n v="230"/>
    <m/>
    <m/>
    <m/>
    <s v="24TH                         ST"/>
    <s v="LA SALLE                     AV"/>
    <n v="34.034599999999998"/>
    <n v="-118.3058"/>
    <n v="0"/>
  </r>
  <r>
    <n v="201208818"/>
    <d v="2020-03-09T00:00:00"/>
    <d v="2020-03-08T00:00:00"/>
    <n v="1000"/>
    <n v="12"/>
    <x v="8"/>
    <n v="1239"/>
    <n v="1"/>
    <n v="230"/>
    <s v="ASSAULT WITH DEADLY WEAPON, AGGRAVATED ASSAULT"/>
    <s v="0913 0334 0443 0400 0421 0329"/>
    <n v="44"/>
    <s v="M"/>
    <s v="B"/>
    <n v="108"/>
    <s v="PARKING LOT"/>
    <n v="207"/>
    <s v="OTHER KNIFE"/>
    <s v="AO"/>
    <s v="Adult Other"/>
    <n v="230"/>
    <m/>
    <m/>
    <m/>
    <s v="5900 S  FIGUEROA                     ST"/>
    <m/>
    <n v="33.987099999999998"/>
    <n v="-118.28270000000001"/>
    <n v="0"/>
  </r>
  <r>
    <n v="200713407"/>
    <d v="2020-09-01T00:00:00"/>
    <d v="2020-09-01T00:00:00"/>
    <n v="1650"/>
    <n v="7"/>
    <x v="0"/>
    <n v="769"/>
    <n v="1"/>
    <n v="210"/>
    <s v="ROBBERY"/>
    <s v="0334 0906 0344 0342 0355"/>
    <n v="36"/>
    <s v="M"/>
    <s v="H"/>
    <n v="101"/>
    <s v="STREET"/>
    <n v="106"/>
    <s v="UNKNOWN FIREARM"/>
    <s v="JA"/>
    <s v="Juv Arrest"/>
    <n v="210"/>
    <m/>
    <m/>
    <m/>
    <s v="3500    VENICE                       BL"/>
    <m/>
    <n v="34.045400000000001"/>
    <n v="-118.3207"/>
    <n v="1"/>
  </r>
  <r>
    <n v="200114902"/>
    <d v="2020-07-16T00:00:00"/>
    <d v="2020-06-29T00:00:00"/>
    <n v="100"/>
    <n v="1"/>
    <x v="1"/>
    <n v="192"/>
    <n v="1"/>
    <n v="210"/>
    <s v="ROBBERY"/>
    <s v="0377 1278 2004 0305 0416 0429 0344 1822"/>
    <n v="48"/>
    <s v="M"/>
    <s v="B"/>
    <n v="102"/>
    <s v="SIDEWALK"/>
    <n v="500"/>
    <s v="UNKNOWN WEAPON/OTHER WEAPON"/>
    <s v="IC"/>
    <s v="Invest Cont"/>
    <n v="210"/>
    <m/>
    <m/>
    <m/>
    <s v="18TH                         ST"/>
    <s v="GRAND                        AV"/>
    <n v="34.034199999999998"/>
    <n v="-118.26730000000001"/>
    <n v="0"/>
  </r>
  <r>
    <n v="200911595"/>
    <d v="2020-06-25T00:00:00"/>
    <d v="2020-05-12T00:00:00"/>
    <n v="1225"/>
    <n v="9"/>
    <x v="3"/>
    <n v="937"/>
    <n v="2"/>
    <n v="354"/>
    <s v="THEFT OF IDENTITY"/>
    <s v="0377 1822"/>
    <n v="36"/>
    <s v="M"/>
    <s v="O"/>
    <n v="108"/>
    <s v="PARKING LOT"/>
    <m/>
    <m/>
    <s v="AA"/>
    <s v="Adult Arrest"/>
    <n v="354"/>
    <m/>
    <m/>
    <m/>
    <s v="VICTORY                      BL"/>
    <s v="HAZELTINE                    AV"/>
    <n v="34.186700000000002"/>
    <n v="-118.44"/>
    <n v="1"/>
  </r>
  <r>
    <n v="200113545"/>
    <d v="2020-06-17T00:00:00"/>
    <d v="2020-06-17T00:00:00"/>
    <n v="1625"/>
    <n v="1"/>
    <x v="1"/>
    <n v="112"/>
    <n v="1"/>
    <n v="440"/>
    <s v="THEFT PLAIN - PETTY ($950 &amp; UNDER)"/>
    <s v="1822 0344"/>
    <n v="24"/>
    <s v="F"/>
    <s v="W"/>
    <n v="102"/>
    <s v="SIDEWALK"/>
    <m/>
    <m/>
    <s v="IC"/>
    <s v="Invest Cont"/>
    <n v="440"/>
    <m/>
    <m/>
    <m/>
    <s v="200 W  TEMPLE                       ST"/>
    <m/>
    <n v="34.057000000000002"/>
    <n v="-118.2437"/>
    <n v="0"/>
  </r>
  <r>
    <n v="200408825"/>
    <d v="2020-05-13T00:00:00"/>
    <d v="2020-05-10T00:00:00"/>
    <n v="5"/>
    <n v="4"/>
    <x v="4"/>
    <n v="453"/>
    <n v="2"/>
    <n v="624"/>
    <s v="BATTERY - SIMPLE ASSAULT"/>
    <n v="2001"/>
    <n v="47"/>
    <s v="F"/>
    <s v="H"/>
    <n v="101"/>
    <s v="STREET"/>
    <n v="400"/>
    <s v="STRONG-ARM (HANDS, FIST, FEET OR BODILY FORCE)"/>
    <s v="IC"/>
    <s v="Invest Cont"/>
    <n v="624"/>
    <m/>
    <m/>
    <m/>
    <s v="1400    MITCHELL                     PL"/>
    <m/>
    <n v="34.054299999999998"/>
    <n v="-118.2195"/>
    <n v="0"/>
  </r>
  <r>
    <n v="200319254"/>
    <d v="2020-10-22T00:00:00"/>
    <d v="2020-10-22T00:00:00"/>
    <n v="1040"/>
    <n v="3"/>
    <x v="2"/>
    <n v="397"/>
    <n v="2"/>
    <n v="901"/>
    <s v="VIOLATION OF RESTRAINING ORDER"/>
    <s v="0913 0561 2038 1202 2004"/>
    <n v="74"/>
    <s v="M"/>
    <s v="W"/>
    <n v="501"/>
    <s v="SINGLE FAMILY DWELLING"/>
    <m/>
    <m/>
    <s v="IC"/>
    <s v="Invest Cont"/>
    <n v="901"/>
    <m/>
    <m/>
    <m/>
    <s v="1100 W  41ST                         PL"/>
    <m/>
    <n v="34.008200000000002"/>
    <n v="-118.29519999999999"/>
    <n v="0"/>
  </r>
  <r>
    <n v="201104874"/>
    <d v="2020-01-22T00:00:00"/>
    <d v="2020-01-20T00:00:00"/>
    <n v="1300"/>
    <n v="11"/>
    <x v="7"/>
    <n v="1175"/>
    <n v="1"/>
    <n v="330"/>
    <s v="BURGLARY FROM VEHICLE"/>
    <s v="1307 0344"/>
    <n v="31"/>
    <s v="F"/>
    <s v="W"/>
    <n v="101"/>
    <s v="STREET"/>
    <m/>
    <m/>
    <s v="IC"/>
    <s v="Invest Cont"/>
    <n v="330"/>
    <m/>
    <m/>
    <m/>
    <s v="ELYSIAN PARK"/>
    <s v="STADIUM                      WY"/>
    <n v="34.085700000000003"/>
    <n v="-118.2457"/>
    <n v="0"/>
  </r>
  <r>
    <n v="201111706"/>
    <d v="2020-07-22T00:00:00"/>
    <d v="2020-07-21T00:00:00"/>
    <n v="2350"/>
    <n v="11"/>
    <x v="7"/>
    <n v="1179"/>
    <n v="1"/>
    <n v="440"/>
    <s v="THEFT PLAIN - PETTY ($950 &amp; UNDER)"/>
    <s v="1218 0344"/>
    <n v="49"/>
    <s v="M"/>
    <s v="B"/>
    <n v="102"/>
    <s v="SIDEWALK"/>
    <m/>
    <m/>
    <s v="IC"/>
    <s v="Invest Cont"/>
    <n v="440"/>
    <m/>
    <m/>
    <m/>
    <s v="AVENUE 43"/>
    <s v="FIGUEROA"/>
    <n v="34.094499999999996"/>
    <n v="-118.2085"/>
    <n v="0"/>
  </r>
  <r>
    <n v="200415117"/>
    <d v="2020-11-22T00:00:00"/>
    <d v="2020-11-22T00:00:00"/>
    <n v="30"/>
    <n v="4"/>
    <x v="4"/>
    <n v="489"/>
    <n v="2"/>
    <n v="624"/>
    <s v="BATTERY - SIMPLE ASSAULT"/>
    <s v="0913 0446 0417 0429 2002"/>
    <n v="19"/>
    <s v="M"/>
    <s v="H"/>
    <n v="101"/>
    <s v="STREET"/>
    <n v="400"/>
    <s v="STRONG-ARM (HANDS, FIST, FEET OR BODILY FORCE)"/>
    <s v="IC"/>
    <s v="Invest Cont"/>
    <n v="624"/>
    <m/>
    <m/>
    <m/>
    <s v="2700    WYNGLEN                      LN"/>
    <m/>
    <n v="34.0274"/>
    <n v="-118.2188"/>
    <n v="0"/>
  </r>
  <r>
    <n v="200114294"/>
    <d v="2020-07-04T00:00:00"/>
    <d v="2020-07-03T00:00:00"/>
    <n v="1700"/>
    <n v="1"/>
    <x v="1"/>
    <n v="155"/>
    <n v="1"/>
    <n v="330"/>
    <s v="BURGLARY FROM VEHICLE"/>
    <s v="1609 0344 1307 0329 1822 1202"/>
    <n v="65"/>
    <s v="M"/>
    <s v="B"/>
    <n v="101"/>
    <s v="STREET"/>
    <n v="500"/>
    <s v="UNKNOWN WEAPON/OTHER WEAPON"/>
    <s v="IC"/>
    <s v="Invest Cont"/>
    <n v="330"/>
    <m/>
    <m/>
    <m/>
    <s v="500 S  LOS ANGELES                  ST"/>
    <m/>
    <n v="34.045299999999997"/>
    <n v="-118.2483"/>
    <n v="0"/>
  </r>
  <r>
    <n v="201210394"/>
    <d v="2020-04-05T00:00:00"/>
    <d v="2020-04-05T00:00:00"/>
    <n v="2044"/>
    <n v="12"/>
    <x v="8"/>
    <n v="1203"/>
    <n v="1"/>
    <n v="440"/>
    <s v="THEFT PLAIN - PETTY ($950 &amp; UNDER)"/>
    <s v="1822 0342 1227"/>
    <n v="58"/>
    <s v="M"/>
    <s v="H"/>
    <n v="101"/>
    <s v="STREET"/>
    <n v="400"/>
    <s v="STRONG-ARM (HANDS, FIST, FEET OR BODILY FORCE)"/>
    <s v="IC"/>
    <s v="Invest Cont"/>
    <n v="440"/>
    <m/>
    <m/>
    <m/>
    <s v="1600 W  51ST                         PL"/>
    <m/>
    <n v="33.996000000000002"/>
    <n v="-118.30459999999999"/>
    <n v="0"/>
  </r>
  <r>
    <n v="201306862"/>
    <d v="2020-02-21T00:00:00"/>
    <d v="2020-02-20T00:00:00"/>
    <n v="2100"/>
    <n v="13"/>
    <x v="6"/>
    <n v="1322"/>
    <n v="1"/>
    <n v="510"/>
    <s v="VEHICLE - STOLEN"/>
    <m/>
    <n v="0"/>
    <m/>
    <m/>
    <n v="101"/>
    <s v="STREET"/>
    <m/>
    <m/>
    <s v="IC"/>
    <s v="Invest Cont"/>
    <n v="510"/>
    <m/>
    <m/>
    <m/>
    <s v="23RD                         ST"/>
    <s v="TRINITY                      ST"/>
    <n v="34.024999999999999"/>
    <n v="-118.26179999999999"/>
    <n v="0"/>
  </r>
  <r>
    <n v="200808013"/>
    <d v="2020-04-04T00:00:00"/>
    <d v="2020-04-04T00:00:00"/>
    <n v="1830"/>
    <n v="8"/>
    <x v="12"/>
    <n v="842"/>
    <n v="2"/>
    <n v="624"/>
    <s v="BATTERY - SIMPLE ASSAULT"/>
    <s v="0448 1810"/>
    <n v="21"/>
    <s v="F"/>
    <s v="W"/>
    <n v="502"/>
    <s v="MULTI-UNIT DWELLING (APARTMENT, DUPLEX, ETC)"/>
    <n v="400"/>
    <s v="STRONG-ARM (HANDS, FIST, FEET OR BODILY FORCE)"/>
    <s v="AO"/>
    <s v="Adult Other"/>
    <n v="624"/>
    <m/>
    <m/>
    <m/>
    <s v="1400 S  BARRINGTON                   AV"/>
    <m/>
    <n v="34.046199999999999"/>
    <n v="-118.4581"/>
    <n v="0"/>
  </r>
  <r>
    <n v="200120759"/>
    <d v="2020-11-08T00:00:00"/>
    <d v="2020-11-03T00:00:00"/>
    <n v="2300"/>
    <n v="1"/>
    <x v="1"/>
    <n v="182"/>
    <n v="2"/>
    <n v="740"/>
    <s v="VANDALISM - FELONY ($400 &amp; OVER, ALL CHURCH VANDALISMS)"/>
    <n v="329"/>
    <n v="0"/>
    <s v="X"/>
    <s v="X"/>
    <n v="252"/>
    <s v="COFFEE SHOP (STARBUCKS, COFFEE BEAN, PEET'S, ETC.)"/>
    <m/>
    <m/>
    <s v="IC"/>
    <s v="Invest Cont"/>
    <n v="740"/>
    <m/>
    <m/>
    <m/>
    <s v="1100 S  GRAND                        AV"/>
    <m/>
    <n v="34.040500000000002"/>
    <n v="-118.26300000000001"/>
    <n v="0"/>
  </r>
  <r>
    <n v="200817807"/>
    <d v="2020-12-22T00:00:00"/>
    <d v="2020-12-21T00:00:00"/>
    <n v="2300"/>
    <n v="8"/>
    <x v="12"/>
    <n v="898"/>
    <n v="1"/>
    <n v="330"/>
    <s v="BURGLARY FROM VEHICLE"/>
    <s v="0344 1822"/>
    <n v="54"/>
    <s v="F"/>
    <s v="O"/>
    <n v="707"/>
    <s v="GARAGE/CARPORT"/>
    <m/>
    <m/>
    <s v="IC"/>
    <s v="Invest Cont"/>
    <n v="330"/>
    <m/>
    <m/>
    <m/>
    <s v="9000    HARGIS                       ST"/>
    <m/>
    <n v="34.035899999999998"/>
    <n v="-118.3891"/>
    <n v="0"/>
  </r>
  <r>
    <n v="200412606"/>
    <d v="2020-09-09T00:00:00"/>
    <d v="2020-09-09T00:00:00"/>
    <n v="2330"/>
    <n v="4"/>
    <x v="4"/>
    <n v="412"/>
    <n v="2"/>
    <n v="901"/>
    <s v="VIOLATION OF RESTRAINING ORDER"/>
    <n v="2038"/>
    <n v="25"/>
    <s v="F"/>
    <s v="B"/>
    <n v="102"/>
    <s v="SIDEWALK"/>
    <m/>
    <m/>
    <s v="AO"/>
    <s v="Adult Other"/>
    <n v="901"/>
    <m/>
    <m/>
    <m/>
    <s v="HUMBOLDT"/>
    <s v="AVENUE 26"/>
    <n v="34.080300000000001"/>
    <n v="-118.21769999999999"/>
    <n v="0"/>
  </r>
  <r>
    <n v="200918967"/>
    <d v="2020-12-30T00:00:00"/>
    <d v="2020-12-29T00:00:00"/>
    <n v="2312"/>
    <n v="9"/>
    <x v="3"/>
    <n v="964"/>
    <n v="1"/>
    <n v="210"/>
    <s v="ROBBERY"/>
    <s v="1402 0344 0216 1822 0334 1300"/>
    <n v="30"/>
    <s v="M"/>
    <s v="W"/>
    <n v="102"/>
    <s v="SIDEWALK"/>
    <n v="400"/>
    <s v="STRONG-ARM (HANDS, FIST, FEET OR BODILY FORCE)"/>
    <s v="AA"/>
    <s v="Adult Arrest"/>
    <n v="210"/>
    <n v="998"/>
    <m/>
    <m/>
    <s v="HUSTON"/>
    <s v="LENNOX"/>
    <n v="34.159399999999998"/>
    <n v="-118.44540000000001"/>
    <n v="1"/>
  </r>
  <r>
    <n v="200807022"/>
    <d v="2020-03-07T00:00:00"/>
    <d v="2020-03-07T00:00:00"/>
    <n v="605"/>
    <n v="8"/>
    <x v="12"/>
    <n v="827"/>
    <n v="1"/>
    <n v="510"/>
    <s v="VEHICLE - STOLEN"/>
    <m/>
    <n v="0"/>
    <m/>
    <m/>
    <n v="707"/>
    <s v="GARAGE/CARPORT"/>
    <m/>
    <m/>
    <s v="IC"/>
    <s v="Invest Cont"/>
    <n v="510"/>
    <m/>
    <m/>
    <m/>
    <s v="500 S  BARRINGTON                   AV"/>
    <m/>
    <n v="34.059699999999999"/>
    <n v="-118.46850000000001"/>
    <n v="0"/>
  </r>
  <r>
    <n v="201009019"/>
    <d v="2020-05-15T00:00:00"/>
    <d v="2020-05-14T00:00:00"/>
    <n v="1900"/>
    <n v="10"/>
    <x v="11"/>
    <n v="1023"/>
    <n v="1"/>
    <n v="510"/>
    <s v="VEHICLE - STOLEN"/>
    <m/>
    <n v="0"/>
    <m/>
    <m/>
    <n v="101"/>
    <s v="STREET"/>
    <m/>
    <m/>
    <s v="IC"/>
    <s v="Invest Cont"/>
    <n v="510"/>
    <m/>
    <m/>
    <m/>
    <s v="KITTRIDGE"/>
    <s v="WILBUR                       AV"/>
    <n v="34.190199999999997"/>
    <n v="-118.5448"/>
    <n v="0"/>
  </r>
  <r>
    <n v="200207779"/>
    <d v="2020-03-15T00:00:00"/>
    <d v="2020-03-15T00:00:00"/>
    <n v="940"/>
    <n v="2"/>
    <x v="5"/>
    <n v="201"/>
    <n v="2"/>
    <n v="624"/>
    <s v="BATTERY - SIMPLE ASSAULT"/>
    <s v="1822 0448 0906"/>
    <n v="28"/>
    <s v="M"/>
    <s v="B"/>
    <n v="101"/>
    <s v="STREET"/>
    <n v="400"/>
    <s v="STRONG-ARM (HANDS, FIST, FEET OR BODILY FORCE)"/>
    <s v="IC"/>
    <s v="Invest Cont"/>
    <n v="624"/>
    <m/>
    <m/>
    <m/>
    <s v="VERMONT"/>
    <s v="SANTA MONICA"/>
    <n v="34.090899999999998"/>
    <n v="-118.29170000000001"/>
    <n v="0"/>
  </r>
  <r>
    <n v="200112717"/>
    <d v="2020-06-01T00:00:00"/>
    <d v="2020-05-30T00:00:00"/>
    <n v="1600"/>
    <n v="1"/>
    <x v="1"/>
    <n v="176"/>
    <n v="1"/>
    <n v="310"/>
    <s v="BURGLARY"/>
    <s v="1609 0344 1822 0352"/>
    <n v="0"/>
    <s v="X"/>
    <s v="X"/>
    <n v="405"/>
    <s v="CLOTHING STORE"/>
    <n v="500"/>
    <s v="UNKNOWN WEAPON/OTHER WEAPON"/>
    <s v="IC"/>
    <s v="Invest Cont"/>
    <n v="310"/>
    <m/>
    <m/>
    <m/>
    <s v="700 S  LOS ANGELES                  ST"/>
    <m/>
    <n v="34.043300000000002"/>
    <n v="-118.2504"/>
    <n v="0"/>
  </r>
  <r>
    <n v="200507656"/>
    <d v="2020-03-26T00:00:00"/>
    <d v="2020-03-26T00:00:00"/>
    <n v="900"/>
    <n v="5"/>
    <x v="10"/>
    <n v="513"/>
    <n v="1"/>
    <n v="442"/>
    <s v="SHOPLIFTING - PETTY THEFT ($950 &amp; UNDER)"/>
    <s v="0344 1817 2028 0325"/>
    <n v="0"/>
    <s v="X"/>
    <s v="X"/>
    <n v="401"/>
    <s v="MINI-MART"/>
    <m/>
    <m/>
    <s v="IC"/>
    <s v="Invest Cont"/>
    <n v="442"/>
    <m/>
    <m/>
    <m/>
    <s v="1100    PACIFIC COAST                HY"/>
    <m/>
    <n v="33.790300000000002"/>
    <n v="-118.2955"/>
    <n v="0"/>
  </r>
  <r>
    <n v="201116092"/>
    <d v="2020-11-26T00:00:00"/>
    <d v="2020-11-10T00:00:00"/>
    <n v="30"/>
    <n v="11"/>
    <x v="7"/>
    <n v="1171"/>
    <n v="1"/>
    <n v="331"/>
    <s v="THEFT FROM MOTOR VEHICLE - GRAND ($950.01 AND OVER)"/>
    <n v="385"/>
    <n v="33"/>
    <s v="F"/>
    <s v="O"/>
    <n v="101"/>
    <s v="STREET"/>
    <m/>
    <m/>
    <s v="IC"/>
    <s v="Invest Cont"/>
    <n v="331"/>
    <m/>
    <m/>
    <m/>
    <s v="REDESDALE"/>
    <s v="ROTARY"/>
    <n v="34.088500000000003"/>
    <n v="-118.2714"/>
    <n v="0"/>
  </r>
  <r>
    <n v="201213602"/>
    <d v="2020-05-27T00:00:00"/>
    <d v="2020-05-25T00:00:00"/>
    <n v="1720"/>
    <n v="12"/>
    <x v="8"/>
    <n v="1268"/>
    <n v="1"/>
    <n v="230"/>
    <s v="ASSAULT WITH DEADLY WEAPON, AGGRAVATED ASSAULT"/>
    <s v="0416 0216 1822"/>
    <n v="39"/>
    <s v="M"/>
    <s v="H"/>
    <n v="104"/>
    <s v="DRIVEWAY"/>
    <n v="400"/>
    <s v="STRONG-ARM (HANDS, FIST, FEET OR BODILY FORCE)"/>
    <s v="IC"/>
    <s v="Invest Cont"/>
    <n v="230"/>
    <m/>
    <m/>
    <m/>
    <s v="200 E  84TH                         PL"/>
    <m/>
    <n v="33.9619"/>
    <n v="-118.2717"/>
    <n v="0"/>
  </r>
  <r>
    <n v="200315249"/>
    <d v="2020-08-04T00:00:00"/>
    <d v="2020-08-04T00:00:00"/>
    <n v="1030"/>
    <n v="3"/>
    <x v="2"/>
    <n v="392"/>
    <n v="2"/>
    <n v="626"/>
    <s v="INTIMATE PARTNER - SIMPLE ASSAULT"/>
    <s v="2000 1814 0443 0416 0913"/>
    <n v="58"/>
    <s v="F"/>
    <s v="B"/>
    <n v="501"/>
    <s v="SINGLE FAMILY DWELLING"/>
    <n v="400"/>
    <s v="STRONG-ARM (HANDS, FIST, FEET OR BODILY FORCE)"/>
    <s v="IC"/>
    <s v="Invest Cont"/>
    <n v="626"/>
    <m/>
    <m/>
    <m/>
    <s v="4600    ARLINGTON                    AV"/>
    <m/>
    <n v="34.0032"/>
    <n v="-118.3182"/>
    <n v="0"/>
  </r>
  <r>
    <n v="200617121"/>
    <d v="2020-10-22T00:00:00"/>
    <d v="2020-10-18T00:00:00"/>
    <n v="2000"/>
    <n v="6"/>
    <x v="9"/>
    <n v="643"/>
    <n v="1"/>
    <n v="440"/>
    <s v="THEFT PLAIN - PETTY ($950 &amp; UNDER)"/>
    <s v="0344 1822 0394"/>
    <n v="26"/>
    <s v="F"/>
    <s v="W"/>
    <n v="502"/>
    <s v="MULTI-UNIT DWELLING (APARTMENT, DUPLEX, ETC)"/>
    <m/>
    <m/>
    <s v="IC"/>
    <s v="Invest Cont"/>
    <n v="440"/>
    <m/>
    <m/>
    <m/>
    <s v="7300    HAWTHORN                     AV"/>
    <m/>
    <n v="34.099800000000002"/>
    <n v="-118.35"/>
    <n v="0"/>
  </r>
  <r>
    <n v="200207324"/>
    <d v="2020-03-05T00:00:00"/>
    <d v="2020-03-05T00:00:00"/>
    <n v="40"/>
    <n v="2"/>
    <x v="5"/>
    <n v="235"/>
    <n v="1"/>
    <n v="330"/>
    <s v="BURGLARY FROM VEHICLE"/>
    <s v="0344 1609 1307 0329 0377"/>
    <n v="19"/>
    <s v="M"/>
    <s v="H"/>
    <n v="101"/>
    <s v="STREET"/>
    <m/>
    <m/>
    <s v="IC"/>
    <s v="Invest Cont"/>
    <n v="330"/>
    <m/>
    <m/>
    <m/>
    <s v="BEVERLY"/>
    <s v="PARK VIEW"/>
    <n v="34.068300000000001"/>
    <n v="-118.2739"/>
    <n v="0"/>
  </r>
  <r>
    <n v="200407634"/>
    <d v="2020-04-07T00:00:00"/>
    <d v="2020-04-07T00:00:00"/>
    <n v="1000"/>
    <n v="4"/>
    <x v="4"/>
    <n v="463"/>
    <n v="2"/>
    <n v="740"/>
    <s v="VANDALISM - FELONY ($400 &amp; OVER, ALL CHURCH VANDALISMS)"/>
    <s v="1300 1307 0329"/>
    <n v="25"/>
    <s v="F"/>
    <s v="H"/>
    <n v="101"/>
    <s v="STREET"/>
    <n v="310"/>
    <s v="CONCRETE BLOCK/BRICK"/>
    <s v="AO"/>
    <s v="Adult Other"/>
    <n v="740"/>
    <m/>
    <m/>
    <m/>
    <s v="2000 E  4TH                          ST"/>
    <m/>
    <n v="34.046199999999999"/>
    <n v="-118.2153"/>
    <n v="0"/>
  </r>
  <r>
    <n v="201111570"/>
    <d v="2020-07-18T00:00:00"/>
    <d v="2020-07-18T00:00:00"/>
    <n v="600"/>
    <n v="11"/>
    <x v="7"/>
    <n v="1139"/>
    <n v="1"/>
    <n v="510"/>
    <s v="VEHICLE - STOLEN"/>
    <m/>
    <n v="0"/>
    <m/>
    <m/>
    <n v="101"/>
    <s v="STREET"/>
    <m/>
    <m/>
    <s v="IC"/>
    <s v="Invest Cont"/>
    <n v="510"/>
    <m/>
    <m/>
    <m/>
    <s v="5800    ARROYO                       DR"/>
    <m/>
    <n v="34.105400000000003"/>
    <n v="-118.18940000000001"/>
    <n v="0"/>
  </r>
  <r>
    <n v="200314559"/>
    <d v="2020-07-22T00:00:00"/>
    <d v="2020-07-22T00:00:00"/>
    <n v="1535"/>
    <n v="3"/>
    <x v="2"/>
    <n v="363"/>
    <n v="2"/>
    <n v="624"/>
    <s v="BATTERY - SIMPLE ASSAULT"/>
    <s v="1822 0319 0416 0446"/>
    <n v="36"/>
    <s v="F"/>
    <s v="H"/>
    <n v="502"/>
    <s v="MULTI-UNIT DWELLING (APARTMENT, DUPLEX, ETC)"/>
    <n v="400"/>
    <s v="STRONG-ARM (HANDS, FIST, FEET OR BODILY FORCE)"/>
    <s v="AA"/>
    <s v="Adult Arrest"/>
    <n v="624"/>
    <m/>
    <m/>
    <m/>
    <s v="4000    PALMYRA                      RD"/>
    <m/>
    <n v="34.014200000000002"/>
    <n v="-118.34229999999999"/>
    <n v="1"/>
  </r>
  <r>
    <n v="200404787"/>
    <d v="2020-01-21T00:00:00"/>
    <d v="2020-01-21T00:00:00"/>
    <n v="1130"/>
    <n v="4"/>
    <x v="4"/>
    <n v="456"/>
    <n v="1"/>
    <n v="510"/>
    <s v="VEHICLE - STOLEN"/>
    <m/>
    <n v="0"/>
    <m/>
    <m/>
    <n v="101"/>
    <s v="STREET"/>
    <m/>
    <m/>
    <s v="IC"/>
    <s v="Invest Cont"/>
    <n v="510"/>
    <m/>
    <m/>
    <m/>
    <s v="2700    WINTER                       ST"/>
    <m/>
    <n v="34.049100000000003"/>
    <n v="-118.2016"/>
    <n v="0"/>
  </r>
  <r>
    <n v="200411680"/>
    <d v="2020-08-11T00:00:00"/>
    <d v="2020-08-11T00:00:00"/>
    <n v="1823"/>
    <n v="4"/>
    <x v="4"/>
    <n v="442"/>
    <n v="2"/>
    <n v="624"/>
    <s v="BATTERY - SIMPLE ASSAULT"/>
    <s v="0305 1218"/>
    <n v="30"/>
    <s v="M"/>
    <s v="O"/>
    <n v="101"/>
    <s v="STREET"/>
    <n v="400"/>
    <s v="STRONG-ARM (HANDS, FIST, FEET OR BODILY FORCE)"/>
    <s v="IC"/>
    <s v="Invest Cont"/>
    <n v="624"/>
    <m/>
    <m/>
    <m/>
    <s v="1800    MARENGO                      ST"/>
    <m/>
    <n v="34.058300000000003"/>
    <n v="-118.21129999999999"/>
    <n v="0"/>
  </r>
  <r>
    <n v="201114487"/>
    <d v="2020-10-09T00:00:00"/>
    <d v="2020-10-08T00:00:00"/>
    <n v="1300"/>
    <n v="11"/>
    <x v="7"/>
    <n v="1169"/>
    <n v="1"/>
    <n v="440"/>
    <s v="THEFT PLAIN - PETTY ($950 &amp; UNDER)"/>
    <s v="0344 0352"/>
    <n v="28"/>
    <s v="F"/>
    <s v="W"/>
    <n v="145"/>
    <s v="MAIL BOX"/>
    <m/>
    <m/>
    <s v="IC"/>
    <s v="Invest Cont"/>
    <n v="440"/>
    <m/>
    <m/>
    <m/>
    <s v="200 S  AVENUE 50"/>
    <m/>
    <n v="34.1036"/>
    <n v="-118.2011"/>
    <n v="0"/>
  </r>
  <r>
    <n v="200713811"/>
    <d v="2020-09-14T00:00:00"/>
    <d v="2020-09-13T00:00:00"/>
    <n v="1725"/>
    <n v="7"/>
    <x v="0"/>
    <n v="724"/>
    <n v="2"/>
    <n v="626"/>
    <s v="INTIMATE PARTNER - SIMPLE ASSAULT"/>
    <s v="2000 1813 2004 1218 0416 0449"/>
    <n v="46"/>
    <s v="F"/>
    <s v="H"/>
    <n v="101"/>
    <s v="STREET"/>
    <n v="400"/>
    <s v="STRONG-ARM (HANDS, FIST, FEET OR BODILY FORCE)"/>
    <s v="IC"/>
    <s v="Invest Cont"/>
    <n v="626"/>
    <m/>
    <m/>
    <m/>
    <s v="3RD"/>
    <s v="FAIRFAX"/>
    <n v="34.071599999999997"/>
    <n v="-118.3614"/>
    <n v="0"/>
  </r>
  <r>
    <n v="200714731"/>
    <d v="2020-10-10T00:00:00"/>
    <d v="2020-10-09T00:00:00"/>
    <n v="2100"/>
    <n v="7"/>
    <x v="0"/>
    <n v="776"/>
    <n v="2"/>
    <n v="626"/>
    <s v="INTIMATE PARTNER - SIMPLE ASSAULT"/>
    <s v="2000 1814 0446 0416 1402 0340"/>
    <n v="21"/>
    <s v="F"/>
    <s v="H"/>
    <n v="102"/>
    <s v="SIDEWALK"/>
    <n v="400"/>
    <s v="STRONG-ARM (HANDS, FIST, FEET OR BODILY FORCE)"/>
    <s v="AA"/>
    <s v="Adult Arrest"/>
    <n v="626"/>
    <n v="998"/>
    <m/>
    <m/>
    <s v="4500 W  16TH                         PL"/>
    <m/>
    <n v="34.045999999999999"/>
    <n v="-118.3347"/>
    <n v="1"/>
  </r>
  <r>
    <n v="200811935"/>
    <d v="2020-07-16T00:00:00"/>
    <d v="2020-07-14T00:00:00"/>
    <n v="1500"/>
    <n v="8"/>
    <x v="12"/>
    <n v="887"/>
    <n v="2"/>
    <n v="354"/>
    <s v="THEFT OF IDENTITY"/>
    <s v="0100 0928 1822"/>
    <n v="27"/>
    <s v="M"/>
    <s v="W"/>
    <n v="501"/>
    <s v="SINGLE FAMILY DWELLING"/>
    <m/>
    <m/>
    <s v="IC"/>
    <s v="Invest Cont"/>
    <n v="354"/>
    <m/>
    <m/>
    <m/>
    <s v="2700    BAGLEY                       AV"/>
    <m/>
    <n v="34.036799999999999"/>
    <n v="-118.3931"/>
    <n v="0"/>
  </r>
  <r>
    <n v="200614755"/>
    <d v="2020-08-31T00:00:00"/>
    <d v="2020-08-31T00:00:00"/>
    <n v="1420"/>
    <n v="6"/>
    <x v="9"/>
    <n v="656"/>
    <n v="2"/>
    <n v="745"/>
    <s v="VANDALISM - MISDEAMEANOR ($399 OR UNDER)"/>
    <s v="1300 0329 1402 1309"/>
    <n v="42"/>
    <s v="M"/>
    <s v="H"/>
    <n v="108"/>
    <s v="PARKING LOT"/>
    <m/>
    <m/>
    <s v="IC"/>
    <s v="Invest Cont"/>
    <n v="745"/>
    <n v="998"/>
    <m/>
    <m/>
    <s v="900    VINE                         ST"/>
    <m/>
    <n v="34.0871"/>
    <n v="-118.3266"/>
    <n v="0"/>
  </r>
  <r>
    <n v="200517705"/>
    <d v="2020-12-11T00:00:00"/>
    <d v="2020-12-10T00:00:00"/>
    <n v="2000"/>
    <n v="5"/>
    <x v="10"/>
    <n v="528"/>
    <n v="1"/>
    <n v="330"/>
    <s v="BURGLARY FROM VEHICLE"/>
    <s v="0344 0385 1300"/>
    <n v="58"/>
    <s v="M"/>
    <s v="H"/>
    <n v="101"/>
    <s v="STREET"/>
    <m/>
    <m/>
    <s v="IC"/>
    <s v="Invest Cont"/>
    <n v="330"/>
    <m/>
    <m/>
    <m/>
    <s v="MAHAR                        AV"/>
    <s v="OPP                          ST"/>
    <n v="33.784199999999998"/>
    <n v="-118.24630000000001"/>
    <n v="0"/>
  </r>
  <r>
    <n v="200711001"/>
    <d v="2020-06-26T00:00:00"/>
    <d v="2020-06-25T00:00:00"/>
    <n v="1900"/>
    <n v="7"/>
    <x v="0"/>
    <n v="785"/>
    <n v="1"/>
    <n v="330"/>
    <s v="BURGLARY FROM VEHICLE"/>
    <s v="1300 0344"/>
    <n v="35"/>
    <s v="F"/>
    <s v="B"/>
    <n v="504"/>
    <s v="OTHER RESIDENCE"/>
    <m/>
    <m/>
    <s v="IC"/>
    <s v="Invest Cont"/>
    <n v="330"/>
    <m/>
    <m/>
    <m/>
    <s v="2100 S  VIEW                         ST"/>
    <m/>
    <n v="34.035899999999998"/>
    <n v="-118.34650000000001"/>
    <n v="0"/>
  </r>
  <r>
    <n v="201000583"/>
    <d v="2020-03-04T00:00:00"/>
    <d v="2020-03-04T00:00:00"/>
    <n v="1810"/>
    <n v="10"/>
    <x v="11"/>
    <n v="1041"/>
    <n v="2"/>
    <n v="624"/>
    <s v="BATTERY - SIMPLE ASSAULT"/>
    <s v="0919 0400 0356 0444 1822"/>
    <n v="24"/>
    <s v="M"/>
    <s v="B"/>
    <n v="101"/>
    <s v="STREET"/>
    <n v="400"/>
    <s v="STRONG-ARM (HANDS, FIST, FEET OR BODILY FORCE)"/>
    <s v="AO"/>
    <s v="Adult Other"/>
    <n v="624"/>
    <m/>
    <m/>
    <m/>
    <s v="TAMPA                        AV"/>
    <s v="CALIFA                       ST"/>
    <n v="34.177799999999998"/>
    <n v="-118.5535"/>
    <n v="0"/>
  </r>
  <r>
    <n v="200715467"/>
    <d v="2020-10-30T00:00:00"/>
    <d v="2020-10-30T00:00:00"/>
    <n v="10"/>
    <n v="7"/>
    <x v="0"/>
    <n v="747"/>
    <n v="1"/>
    <n v="210"/>
    <s v="ROBBERY"/>
    <s v="1309 0302 0355 0344"/>
    <n v="26"/>
    <s v="M"/>
    <s v="O"/>
    <n v="101"/>
    <s v="STREET"/>
    <n v="102"/>
    <s v="HAND GUN"/>
    <s v="IC"/>
    <s v="Invest Cont"/>
    <n v="210"/>
    <m/>
    <m/>
    <m/>
    <s v="HIGHLAND                     AV"/>
    <s v="12TH                         ST"/>
    <n v="34.0533"/>
    <n v="-118.34059999999999"/>
    <n v="0"/>
  </r>
  <r>
    <n v="200609112"/>
    <d v="2020-04-15T00:00:00"/>
    <d v="2020-04-14T00:00:00"/>
    <n v="2330"/>
    <n v="6"/>
    <x v="9"/>
    <n v="649"/>
    <n v="1"/>
    <n v="310"/>
    <s v="BURGLARY"/>
    <s v="0344 0329 1607"/>
    <n v="36"/>
    <s v="M"/>
    <s v="O"/>
    <n v="501"/>
    <s v="SINGLE FAMILY DWELLING"/>
    <m/>
    <m/>
    <s v="IC"/>
    <s v="Invest Cont"/>
    <n v="310"/>
    <m/>
    <m/>
    <m/>
    <s v="1600 N  SERRANO                      AV"/>
    <m/>
    <n v="34.100099999999998"/>
    <n v="-118.30710000000001"/>
    <n v="0"/>
  </r>
  <r>
    <n v="200612904"/>
    <d v="2020-07-21T00:00:00"/>
    <d v="2020-07-21T00:00:00"/>
    <n v="2130"/>
    <n v="6"/>
    <x v="9"/>
    <n v="645"/>
    <n v="1"/>
    <n v="310"/>
    <s v="BURGLARY"/>
    <s v="0344 1822"/>
    <n v="20"/>
    <s v="F"/>
    <s v="B"/>
    <n v="503"/>
    <s v="HOTEL"/>
    <m/>
    <m/>
    <s v="AO"/>
    <s v="Adult Other"/>
    <n v="310"/>
    <m/>
    <m/>
    <m/>
    <s v="7000    FRANKLIN                     AV"/>
    <m/>
    <n v="34.104100000000003"/>
    <n v="-118.34269999999999"/>
    <n v="0"/>
  </r>
  <r>
    <n v="200817078"/>
    <d v="2020-12-01T00:00:00"/>
    <d v="2020-09-29T00:00:00"/>
    <n v="1200"/>
    <n v="8"/>
    <x v="12"/>
    <n v="849"/>
    <n v="1"/>
    <n v="341"/>
    <s v="THEFT-GRAND ($950.01 &amp; OVER)EXCPT,GUNS,FOWL,LIVESTK,PROD"/>
    <s v="0321 1402 0344 0352 0913 1810"/>
    <n v="50"/>
    <s v="F"/>
    <s v="W"/>
    <n v="502"/>
    <s v="MULTI-UNIT DWELLING (APARTMENT, DUPLEX, ETC)"/>
    <m/>
    <m/>
    <s v="AA"/>
    <s v="Adult Arrest"/>
    <n v="341"/>
    <m/>
    <m/>
    <m/>
    <s v="1100 S  CORNING                      ST"/>
    <m/>
    <n v="34.055700000000002"/>
    <n v="-118.37739999999999"/>
    <n v="1"/>
  </r>
  <r>
    <n v="200100782"/>
    <d v="2020-05-15T00:00:00"/>
    <d v="2020-05-15T00:00:00"/>
    <n v="815"/>
    <n v="1"/>
    <x v="1"/>
    <n v="162"/>
    <n v="2"/>
    <n v="624"/>
    <s v="BATTERY - SIMPLE ASSAULT"/>
    <s v="0416 1822"/>
    <n v="40"/>
    <s v="M"/>
    <s v="H"/>
    <n v="406"/>
    <s v="OTHER STORE"/>
    <n v="400"/>
    <s v="STRONG-ARM (HANDS, FIST, FEET OR BODILY FORCE)"/>
    <s v="IC"/>
    <s v="Invest Cont"/>
    <n v="624"/>
    <m/>
    <m/>
    <m/>
    <s v="600 W  7TH                          ST"/>
    <m/>
    <n v="34.0473"/>
    <n v="-118.25660000000001"/>
    <n v="0"/>
  </r>
  <r>
    <n v="200816945"/>
    <d v="2020-11-28T00:00:00"/>
    <d v="2020-11-27T00:00:00"/>
    <n v="1600"/>
    <n v="8"/>
    <x v="12"/>
    <n v="884"/>
    <n v="1"/>
    <n v="331"/>
    <s v="THEFT FROM MOTOR VEHICLE - GRAND ($950.01 AND OVER)"/>
    <s v="0385 0344 1822"/>
    <n v="58"/>
    <s v="M"/>
    <s v="W"/>
    <n v="101"/>
    <s v="STREET"/>
    <m/>
    <m/>
    <s v="IC"/>
    <s v="Invest Cont"/>
    <n v="331"/>
    <m/>
    <m/>
    <m/>
    <s v="2300    MALCOLM                      AV"/>
    <m/>
    <n v="34.041400000000003"/>
    <n v="-118.4269"/>
    <n v="0"/>
  </r>
  <r>
    <n v="201108145"/>
    <d v="2020-04-08T00:00:00"/>
    <d v="2020-04-06T00:00:00"/>
    <n v="2230"/>
    <n v="11"/>
    <x v="7"/>
    <n v="1143"/>
    <n v="1"/>
    <n v="330"/>
    <s v="BURGLARY FROM VEHICLE"/>
    <s v="1300 1307 0344"/>
    <n v="48"/>
    <s v="M"/>
    <s v="H"/>
    <n v="707"/>
    <s v="GARAGE/CARPORT"/>
    <n v="500"/>
    <s v="UNKNOWN WEAPON/OTHER WEAPON"/>
    <s v="IC"/>
    <s v="Invest Cont"/>
    <n v="330"/>
    <m/>
    <m/>
    <m/>
    <s v="SAINT GEORGE                 ST"/>
    <s v="MONON                        ST"/>
    <n v="34.109699999999997"/>
    <n v="-118.2739"/>
    <n v="0"/>
  </r>
  <r>
    <n v="200400782"/>
    <d v="2020-05-10T00:00:00"/>
    <d v="2020-05-10T00:00:00"/>
    <n v="500"/>
    <n v="4"/>
    <x v="4"/>
    <n v="438"/>
    <n v="1"/>
    <n v="310"/>
    <s v="BURGLARY"/>
    <s v="0342 0344 1309 1822 1607 1402 0329 0321"/>
    <n v="0"/>
    <s v="M"/>
    <s v="W"/>
    <n v="213"/>
    <s v="WAREHOUSE"/>
    <m/>
    <m/>
    <s v="IC"/>
    <s v="Invest Cont"/>
    <n v="310"/>
    <n v="998"/>
    <m/>
    <m/>
    <s v="5400    ALHAMBRA                     AV"/>
    <m/>
    <n v="34.077100000000002"/>
    <n v="-118.1681"/>
    <n v="0"/>
  </r>
  <r>
    <n v="200809107"/>
    <d v="2020-05-05T00:00:00"/>
    <d v="2020-05-05T00:00:00"/>
    <n v="1200"/>
    <n v="8"/>
    <x v="12"/>
    <n v="899"/>
    <n v="1"/>
    <n v="330"/>
    <s v="BURGLARY FROM VEHICLE"/>
    <s v="1822 1612 0344"/>
    <n v="57"/>
    <s v="F"/>
    <s v="W"/>
    <n v="101"/>
    <s v="STREET"/>
    <m/>
    <m/>
    <s v="IC"/>
    <s v="Invest Cont"/>
    <n v="330"/>
    <m/>
    <m/>
    <m/>
    <s v="8600    VENICE                       BL"/>
    <m/>
    <n v="34.033700000000003"/>
    <n v="-118.38039999999999"/>
    <n v="0"/>
  </r>
  <r>
    <n v="200617248"/>
    <d v="2020-10-26T00:00:00"/>
    <d v="2020-10-26T00:00:00"/>
    <n v="1215"/>
    <n v="6"/>
    <x v="9"/>
    <n v="636"/>
    <n v="2"/>
    <n v="755"/>
    <s v="BOMB SCARE"/>
    <s v="0421 0404 1822 1501"/>
    <n v="32"/>
    <s v="M"/>
    <s v="H"/>
    <n v="502"/>
    <s v="MULTI-UNIT DWELLING (APARTMENT, DUPLEX, ETC)"/>
    <n v="501"/>
    <s v="BOMB THREAT"/>
    <s v="IC"/>
    <s v="Invest Cont"/>
    <n v="755"/>
    <m/>
    <m/>
    <m/>
    <s v="6500    YUCCA                        ST"/>
    <m/>
    <n v="34.103900000000003"/>
    <n v="-118.3318"/>
    <n v="0"/>
  </r>
  <r>
    <n v="200108571"/>
    <d v="2020-03-06T00:00:00"/>
    <d v="2020-03-06T00:00:00"/>
    <n v="630"/>
    <n v="1"/>
    <x v="1"/>
    <n v="156"/>
    <n v="1"/>
    <n v="230"/>
    <s v="ASSAULT WITH DEADLY WEAPON, AGGRAVATED ASSAULT"/>
    <s v="2004 2033 0411 1218 0913"/>
    <n v="51"/>
    <s v="F"/>
    <s v="B"/>
    <n v="102"/>
    <s v="SIDEWALK"/>
    <n v="223"/>
    <s v="UNKNOWN TYPE CUTTING INSTRUMENT"/>
    <s v="IC"/>
    <s v="Invest Cont"/>
    <n v="230"/>
    <m/>
    <m/>
    <m/>
    <s v="5TH"/>
    <s v="SAN JULIAN"/>
    <n v="34.044600000000003"/>
    <n v="-118.245"/>
    <n v="0"/>
  </r>
  <r>
    <n v="200815544"/>
    <d v="2020-10-21T00:00:00"/>
    <d v="2020-10-21T00:00:00"/>
    <n v="1"/>
    <n v="8"/>
    <x v="12"/>
    <n v="806"/>
    <n v="2"/>
    <n v="740"/>
    <s v="VANDALISM - FELONY ($400 &amp; OVER, ALL CHURCH VANDALISMS)"/>
    <n v="329"/>
    <n v="52"/>
    <s v="F"/>
    <s v="O"/>
    <n v="121"/>
    <s v="YARD (RESIDENTIAL/BUSINESS)"/>
    <m/>
    <m/>
    <s v="IC"/>
    <s v="Invest Cont"/>
    <n v="740"/>
    <m/>
    <m/>
    <m/>
    <s v="2400    ROSCOMARE                    RD"/>
    <m/>
    <n v="34.119100000000003"/>
    <n v="-118.46380000000001"/>
    <n v="0"/>
  </r>
  <r>
    <n v="201112036"/>
    <d v="2020-07-30T00:00:00"/>
    <d v="2020-07-01T00:00:00"/>
    <n v="230"/>
    <n v="11"/>
    <x v="7"/>
    <n v="1129"/>
    <n v="1"/>
    <n v="330"/>
    <s v="BURGLARY FROM VEHICLE"/>
    <n v="385"/>
    <n v="46"/>
    <s v="F"/>
    <s v="W"/>
    <n v="104"/>
    <s v="DRIVEWAY"/>
    <m/>
    <m/>
    <s v="AO"/>
    <s v="Adult Other"/>
    <n v="330"/>
    <m/>
    <m/>
    <m/>
    <s v="1000    ADELANTE                     AV"/>
    <m/>
    <n v="34.124099999999999"/>
    <n v="-118.17140000000001"/>
    <n v="0"/>
  </r>
  <r>
    <n v="201011503"/>
    <d v="2020-07-30T00:00:00"/>
    <d v="2020-07-30T00:00:00"/>
    <n v="810"/>
    <n v="10"/>
    <x v="11"/>
    <n v="1065"/>
    <n v="2"/>
    <n v="740"/>
    <s v="VANDALISM - FELONY ($400 &amp; OVER, ALL CHURCH VANDALISMS)"/>
    <s v="0329 1822 1300 2004 0319 0359 2051 1253 1420 0910"/>
    <n v="28"/>
    <s v="F"/>
    <s v="H"/>
    <n v="122"/>
    <s v="VEHICLE, PASSENGER/TRUCK"/>
    <n v="305"/>
    <s v="FIXED OBJECT"/>
    <s v="IC"/>
    <s v="Invest Cont"/>
    <n v="740"/>
    <m/>
    <m/>
    <m/>
    <s v="17900 W  VENTURA                      BL"/>
    <m/>
    <n v="34.167499999999997"/>
    <n v="-118.5226"/>
    <n v="0"/>
  </r>
  <r>
    <n v="201009720"/>
    <d v="2020-06-05T00:00:00"/>
    <d v="2020-06-05T00:00:00"/>
    <n v="137"/>
    <n v="10"/>
    <x v="11"/>
    <n v="1035"/>
    <n v="2"/>
    <n v="753"/>
    <s v="DISCHARGE FIREARMS/SHOTS FIRED"/>
    <s v="1100 1402 1822 1420 1407"/>
    <n v="0"/>
    <s v="M"/>
    <s v="O"/>
    <n v="515"/>
    <s v="APARTMENT/CONDO COMMON LAUNDRY ROOM"/>
    <n v="102"/>
    <s v="HAND GUN"/>
    <s v="IC"/>
    <s v="Invest Cont"/>
    <n v="753"/>
    <n v="998"/>
    <m/>
    <m/>
    <s v="6600    BALCOM                       AV"/>
    <m/>
    <n v="34.190300000000001"/>
    <n v="-118.5206"/>
    <n v="0"/>
  </r>
  <r>
    <n v="200319096"/>
    <d v="2020-10-19T00:00:00"/>
    <d v="2020-10-17T00:00:00"/>
    <n v="2330"/>
    <n v="3"/>
    <x v="2"/>
    <n v="357"/>
    <n v="1"/>
    <n v="231"/>
    <s v="ASSAULT WITH DEADLY WEAPON ON POLICE OFFICER"/>
    <s v="1212 1409 0917 0342 0302 1309 1822 1402 1407"/>
    <n v="0"/>
    <s v="M"/>
    <s v="X"/>
    <n v="101"/>
    <s v="STREET"/>
    <n v="102"/>
    <s v="HAND GUN"/>
    <s v="AA"/>
    <s v="Adult Arrest"/>
    <n v="231"/>
    <n v="998"/>
    <m/>
    <m/>
    <s v="BUDLONG                      AV"/>
    <s v="JEFFERSON                    BL"/>
    <n v="34.025500000000001"/>
    <n v="-118.2959"/>
    <n v="1"/>
  </r>
  <r>
    <n v="200114759"/>
    <d v="2020-07-13T00:00:00"/>
    <d v="2020-07-13T00:00:00"/>
    <n v="750"/>
    <n v="1"/>
    <x v="1"/>
    <n v="152"/>
    <n v="2"/>
    <n v="624"/>
    <s v="BATTERY - SIMPLE ASSAULT"/>
    <s v="0400 1822"/>
    <n v="55"/>
    <s v="M"/>
    <s v="H"/>
    <n v="102"/>
    <s v="SIDEWALK"/>
    <n v="400"/>
    <s v="STRONG-ARM (HANDS, FIST, FEET OR BODILY FORCE)"/>
    <s v="IC"/>
    <s v="Invest Cont"/>
    <n v="624"/>
    <m/>
    <m/>
    <m/>
    <s v="HOPE"/>
    <s v="WILSHIRE"/>
    <n v="34.0486"/>
    <n v="-118.25709999999999"/>
    <n v="0"/>
  </r>
  <r>
    <n v="200306140"/>
    <d v="2020-02-05T00:00:00"/>
    <d v="2020-02-05T00:00:00"/>
    <n v="1535"/>
    <n v="3"/>
    <x v="2"/>
    <n v="397"/>
    <n v="2"/>
    <n v="745"/>
    <s v="VANDALISM - MISDEAMEANOR ($399 OR UNDER)"/>
    <s v="0104 0329 0202"/>
    <n v="19"/>
    <s v="X"/>
    <s v="X"/>
    <n v="402"/>
    <s v="MARKET"/>
    <n v="400"/>
    <s v="STRONG-ARM (HANDS, FIST, FEET OR BODILY FORCE)"/>
    <s v="AO"/>
    <s v="Adult Other"/>
    <n v="745"/>
    <m/>
    <m/>
    <m/>
    <s v="4300 S  VERMONT                      AV"/>
    <m/>
    <n v="34.007300000000001"/>
    <n v="-118.298"/>
    <n v="0"/>
  </r>
  <r>
    <n v="200122215"/>
    <d v="2020-12-10T00:00:00"/>
    <d v="2020-12-08T00:00:00"/>
    <n v="2000"/>
    <n v="1"/>
    <x v="1"/>
    <n v="156"/>
    <n v="1"/>
    <n v="815"/>
    <s v="SEXUAL PENETRATION W/FOREIGN OBJECT"/>
    <s v="0532 0515 1218 2004 0913"/>
    <n v="55"/>
    <s v="F"/>
    <s v="H"/>
    <n v="502"/>
    <s v="MULTI-UNIT DWELLING (APARTMENT, DUPLEX, ETC)"/>
    <n v="400"/>
    <s v="STRONG-ARM (HANDS, FIST, FEET OR BODILY FORCE)"/>
    <s v="AO"/>
    <s v="Adult Other"/>
    <n v="815"/>
    <m/>
    <m/>
    <m/>
    <s v="500    SAN JULIAN                   ST"/>
    <m/>
    <n v="34.044600000000003"/>
    <n v="-118.245"/>
    <n v="0"/>
  </r>
  <r>
    <n v="201008700"/>
    <d v="2020-05-04T00:00:00"/>
    <d v="2020-05-04T00:00:00"/>
    <n v="1200"/>
    <n v="10"/>
    <x v="11"/>
    <n v="1039"/>
    <n v="2"/>
    <n v="624"/>
    <s v="BATTERY - SIMPLE ASSAULT"/>
    <s v="0416 1822 1202 0605 0446"/>
    <n v="65"/>
    <s v="M"/>
    <s v="H"/>
    <n v="108"/>
    <s v="PARKING LOT"/>
    <n v="400"/>
    <s v="STRONG-ARM (HANDS, FIST, FEET OR BODILY FORCE)"/>
    <s v="IC"/>
    <s v="Invest Cont"/>
    <n v="624"/>
    <m/>
    <m/>
    <m/>
    <s v="WOODLEY                      AV"/>
    <s v="VANOWEN                      ST"/>
    <n v="34.193899999999999"/>
    <n v="-118.4836"/>
    <n v="0"/>
  </r>
  <r>
    <n v="200205335"/>
    <d v="2020-01-28T00:00:00"/>
    <d v="2020-01-28T00:00:00"/>
    <n v="445"/>
    <n v="2"/>
    <x v="5"/>
    <n v="205"/>
    <n v="1"/>
    <n v="210"/>
    <s v="ROBBERY"/>
    <s v="0913 1814 2004 0344 0416 2000 2002"/>
    <n v="38"/>
    <s v="F"/>
    <s v="W"/>
    <n v="502"/>
    <s v="MULTI-UNIT DWELLING (APARTMENT, DUPLEX, ETC)"/>
    <n v="400"/>
    <s v="STRONG-ARM (HANDS, FIST, FEET OR BODILY FORCE)"/>
    <s v="AA"/>
    <s v="Adult Arrest"/>
    <n v="210"/>
    <m/>
    <m/>
    <m/>
    <s v="700    PARKMAN                      AV"/>
    <m/>
    <n v="34.079000000000001"/>
    <n v="-118.2758"/>
    <n v="1"/>
  </r>
  <r>
    <n v="201213622"/>
    <d v="2020-05-26T00:00:00"/>
    <d v="2020-05-26T00:00:00"/>
    <n v="1825"/>
    <n v="12"/>
    <x v="8"/>
    <n v="1241"/>
    <n v="1"/>
    <n v="230"/>
    <s v="ASSAULT WITH DEADLY WEAPON, AGGRAVATED ASSAULT"/>
    <s v="1236 1822 0447 0431"/>
    <n v="60"/>
    <s v="M"/>
    <s v="H"/>
    <n v="222"/>
    <s v="LAUNDROMAT"/>
    <n v="500"/>
    <s v="UNKNOWN WEAPON/OTHER WEAPON"/>
    <s v="IC"/>
    <s v="Invest Cont"/>
    <n v="230"/>
    <m/>
    <m/>
    <m/>
    <s v="3300    HYDE PARK                    BL"/>
    <m/>
    <n v="33.980600000000003"/>
    <n v="-118.32940000000001"/>
    <n v="0"/>
  </r>
  <r>
    <n v="200413305"/>
    <d v="2020-09-30T00:00:00"/>
    <d v="2020-09-29T00:00:00"/>
    <n v="2200"/>
    <n v="4"/>
    <x v="4"/>
    <n v="438"/>
    <n v="1"/>
    <n v="251"/>
    <s v="SHOTS FIRED AT INHABITED DWELLING"/>
    <s v="1100 1407 1202"/>
    <n v="85"/>
    <s v="M"/>
    <s v="H"/>
    <n v="501"/>
    <s v="SINGLE FAMILY DWELLING"/>
    <n v="106"/>
    <s v="UNKNOWN FIREARM"/>
    <s v="IC"/>
    <s v="Invest Cont"/>
    <n v="251"/>
    <n v="998"/>
    <m/>
    <m/>
    <s v="4900    LA CALANDRIA                 WY"/>
    <m/>
    <n v="34.071899999999999"/>
    <n v="-118.17789999999999"/>
    <n v="0"/>
  </r>
  <r>
    <n v="200613835"/>
    <d v="2020-08-11T00:00:00"/>
    <d v="2020-08-11T00:00:00"/>
    <n v="1700"/>
    <n v="6"/>
    <x v="9"/>
    <n v="659"/>
    <n v="2"/>
    <n v="930"/>
    <s v="CRIMINAL THREATS - NO WEAPON DISPLAYED"/>
    <s v="0400 0432 0421 1822 2004"/>
    <n v="58"/>
    <s v="M"/>
    <s v="A"/>
    <n v="118"/>
    <s v="CONSTRUCTION SITE"/>
    <n v="511"/>
    <s v="VERBAL THREAT"/>
    <s v="AA"/>
    <s v="Adult Arrest"/>
    <n v="930"/>
    <m/>
    <m/>
    <m/>
    <s v="1400 N  HOBART                       BL"/>
    <m/>
    <n v="34.096600000000002"/>
    <n v="-118.3056"/>
    <n v="1"/>
  </r>
  <r>
    <n v="200816365"/>
    <d v="2020-11-13T00:00:00"/>
    <d v="2020-11-13T00:00:00"/>
    <n v="30"/>
    <n v="8"/>
    <x v="12"/>
    <n v="802"/>
    <n v="1"/>
    <n v="330"/>
    <s v="BURGLARY FROM VEHICLE"/>
    <s v="1420 0216 0344 1822"/>
    <n v="57"/>
    <s v="M"/>
    <s v="W"/>
    <n v="104"/>
    <s v="DRIVEWAY"/>
    <m/>
    <m/>
    <s v="IC"/>
    <s v="Invest Cont"/>
    <n v="330"/>
    <m/>
    <m/>
    <m/>
    <s v="1100    MONUMENT                     ST"/>
    <m/>
    <n v="34.048699999999997"/>
    <n v="-118.52460000000001"/>
    <n v="0"/>
  </r>
  <r>
    <n v="201205434"/>
    <d v="2020-01-21T00:00:00"/>
    <d v="2020-01-21T00:00:00"/>
    <n v="820"/>
    <n v="12"/>
    <x v="8"/>
    <n v="1213"/>
    <n v="2"/>
    <n v="745"/>
    <s v="VANDALISM - MISDEAMEANOR ($399 OR UNDER)"/>
    <s v="0913 1309 0329 1307"/>
    <n v="29"/>
    <s v="F"/>
    <s v="B"/>
    <n v="122"/>
    <s v="VEHICLE, PASSENGER/TRUCK"/>
    <m/>
    <m/>
    <s v="IC"/>
    <s v="Invest Cont"/>
    <n v="745"/>
    <m/>
    <m/>
    <m/>
    <s v="1700 W  54TH                         ST"/>
    <m/>
    <n v="33.993299999999998"/>
    <n v="-118.3068"/>
    <n v="0"/>
  </r>
  <r>
    <n v="200904587"/>
    <d v="2020-01-14T00:00:00"/>
    <d v="2020-01-13T00:00:00"/>
    <n v="1300"/>
    <n v="9"/>
    <x v="3"/>
    <n v="943"/>
    <n v="1"/>
    <n v="761"/>
    <s v="BRANDISH WEAPON"/>
    <s v="1822 0319 1414 0334"/>
    <n v="61"/>
    <s v="M"/>
    <s v="W"/>
    <n v="101"/>
    <s v="STREET"/>
    <n v="302"/>
    <s v="BLUNT INSTRUMENT"/>
    <s v="AO"/>
    <s v="Adult Other"/>
    <n v="761"/>
    <m/>
    <m/>
    <m/>
    <s v="TILDEN                       AV"/>
    <s v="MIRANDA                      AV"/>
    <n v="34.175800000000002"/>
    <n v="-118.4473"/>
    <n v="0"/>
  </r>
  <r>
    <n v="201009255"/>
    <d v="2020-05-23T00:00:00"/>
    <d v="2020-05-23T00:00:00"/>
    <n v="720"/>
    <n v="10"/>
    <x v="11"/>
    <n v="1015"/>
    <n v="1"/>
    <n v="510"/>
    <s v="VEHICLE - STOLEN"/>
    <m/>
    <n v="0"/>
    <m/>
    <m/>
    <n v="108"/>
    <s v="PARKING LOT"/>
    <m/>
    <m/>
    <s v="IC"/>
    <s v="Invest Cont"/>
    <n v="510"/>
    <m/>
    <m/>
    <m/>
    <s v="18200    SHERMAN                      WY"/>
    <m/>
    <n v="34.204799999999999"/>
    <n v="-118.5273"/>
    <n v="0"/>
  </r>
  <r>
    <n v="200205666"/>
    <d v="2020-02-04T00:00:00"/>
    <d v="2020-02-02T00:00:00"/>
    <n v="300"/>
    <n v="2"/>
    <x v="5"/>
    <n v="236"/>
    <n v="1"/>
    <n v="121"/>
    <s v="RAPE, FORCIBLE"/>
    <s v="1415 0448 0429 0515 0527 1206 0409 1601 1817 0913"/>
    <n v="43"/>
    <s v="F"/>
    <s v="H"/>
    <n v="502"/>
    <s v="MULTI-UNIT DWELLING (APARTMENT, DUPLEX, ETC)"/>
    <n v="400"/>
    <s v="STRONG-ARM (HANDS, FIST, FEET OR BODILY FORCE)"/>
    <s v="AO"/>
    <s v="Adult Other"/>
    <n v="121"/>
    <n v="998"/>
    <m/>
    <m/>
    <s v="1900    MIRAMAR                      ST"/>
    <m/>
    <n v="34.063200000000002"/>
    <n v="-118.2693"/>
    <n v="0"/>
  </r>
  <r>
    <n v="200305631"/>
    <d v="2020-01-28T00:00:00"/>
    <d v="2020-01-23T00:00:00"/>
    <n v="100"/>
    <n v="3"/>
    <x v="2"/>
    <n v="326"/>
    <n v="1"/>
    <n v="510"/>
    <s v="VEHICLE - STOLEN"/>
    <m/>
    <n v="0"/>
    <m/>
    <m/>
    <n v="108"/>
    <s v="PARKING LOT"/>
    <m/>
    <m/>
    <s v="IC"/>
    <s v="Invest Cont"/>
    <n v="510"/>
    <m/>
    <m/>
    <m/>
    <s v="2600 S  BUDLONG                      AV"/>
    <m/>
    <n v="34.030900000000003"/>
    <n v="-118.30240000000001"/>
    <n v="0"/>
  </r>
  <r>
    <n v="200514695"/>
    <d v="2020-09-30T00:00:00"/>
    <d v="2020-09-30T00:00:00"/>
    <n v="2250"/>
    <n v="5"/>
    <x v="10"/>
    <n v="566"/>
    <n v="2"/>
    <n v="745"/>
    <s v="VANDALISM - MISDEAMEANOR ($399 OR UNDER)"/>
    <n v="329"/>
    <n v="57"/>
    <s v="M"/>
    <s v="B"/>
    <n v="502"/>
    <s v="MULTI-UNIT DWELLING (APARTMENT, DUPLEX, ETC)"/>
    <m/>
    <m/>
    <s v="AA"/>
    <s v="Adult Arrest"/>
    <n v="745"/>
    <m/>
    <m/>
    <m/>
    <s v="300 W  9TH                          ST"/>
    <m/>
    <n v="33.735999999999997"/>
    <n v="-118.28400000000001"/>
    <n v="1"/>
  </r>
  <r>
    <n v="201207160"/>
    <d v="2020-02-14T00:00:00"/>
    <d v="2020-02-14T00:00:00"/>
    <n v="1220"/>
    <n v="12"/>
    <x v="8"/>
    <n v="1266"/>
    <n v="2"/>
    <n v="626"/>
    <s v="INTIMATE PARTNER - SIMPLE ASSAULT"/>
    <s v="2000 1814 0448 0419 1276"/>
    <n v="37"/>
    <s v="F"/>
    <s v="H"/>
    <n v="101"/>
    <s v="STREET"/>
    <n v="400"/>
    <s v="STRONG-ARM (HANDS, FIST, FEET OR BODILY FORCE)"/>
    <s v="IC"/>
    <s v="Invest Cont"/>
    <n v="626"/>
    <m/>
    <m/>
    <m/>
    <s v="79TH                         ST"/>
    <s v="BROADWAY"/>
    <n v="33.9679"/>
    <n v="-118.2783"/>
    <n v="0"/>
  </r>
  <r>
    <n v="200816753"/>
    <d v="2020-11-22T00:00:00"/>
    <d v="2020-11-21T00:00:00"/>
    <n v="1200"/>
    <n v="8"/>
    <x v="12"/>
    <n v="836"/>
    <n v="1"/>
    <n v="330"/>
    <s v="BURGLARY FROM VEHICLE"/>
    <s v="1822 0344 1202"/>
    <n v="65"/>
    <s v="F"/>
    <s v="O"/>
    <n v="108"/>
    <s v="PARKING LOT"/>
    <m/>
    <m/>
    <s v="IC"/>
    <s v="Invest Cont"/>
    <n v="330"/>
    <m/>
    <m/>
    <m/>
    <s v="1800    THAYER                       AV"/>
    <m/>
    <n v="34.055100000000003"/>
    <n v="-118.4264"/>
    <n v="0"/>
  </r>
  <r>
    <n v="201111248"/>
    <d v="2020-07-09T00:00:00"/>
    <d v="2020-07-07T00:00:00"/>
    <n v="1330"/>
    <n v="11"/>
    <x v="7"/>
    <n v="1144"/>
    <n v="1"/>
    <n v="441"/>
    <s v="THEFT PLAIN - ATTEMPT"/>
    <n v="344"/>
    <n v="37"/>
    <s v="M"/>
    <s v="W"/>
    <n v="501"/>
    <s v="SINGLE FAMILY DWELLING"/>
    <m/>
    <m/>
    <s v="IC"/>
    <s v="Invest Cont"/>
    <n v="441"/>
    <m/>
    <m/>
    <m/>
    <s v="2000    GRIFFITH PARK                BL"/>
    <m/>
    <n v="34.097700000000003"/>
    <n v="-118.2739"/>
    <n v="0"/>
  </r>
  <r>
    <n v="200408996"/>
    <d v="2020-05-18T00:00:00"/>
    <d v="2020-05-17T00:00:00"/>
    <n v="1"/>
    <n v="4"/>
    <x v="4"/>
    <n v="427"/>
    <n v="2"/>
    <n v="745"/>
    <s v="VANDALISM - MISDEAMEANOR ($399 OR UNDER)"/>
    <n v="329"/>
    <n v="50"/>
    <s v="M"/>
    <s v="H"/>
    <n v="104"/>
    <s v="DRIVEWAY"/>
    <m/>
    <m/>
    <s v="IC"/>
    <s v="Invest Cont"/>
    <n v="745"/>
    <m/>
    <m/>
    <m/>
    <s v="4600    ZANE                         ST"/>
    <m/>
    <n v="34.082599999999999"/>
    <n v="-118.1841"/>
    <n v="0"/>
  </r>
  <r>
    <n v="201304201"/>
    <d v="2020-01-04T00:00:00"/>
    <d v="2020-01-04T00:00:00"/>
    <n v="1715"/>
    <n v="13"/>
    <x v="6"/>
    <n v="1324"/>
    <n v="2"/>
    <n v="626"/>
    <s v="INTIMATE PARTNER - SIMPLE ASSAULT"/>
    <s v="0446 1821 1243 2000"/>
    <n v="38"/>
    <s v="F"/>
    <s v="H"/>
    <n v="502"/>
    <s v="MULTI-UNIT DWELLING (APARTMENT, DUPLEX, ETC)"/>
    <n v="400"/>
    <s v="STRONG-ARM (HANDS, FIST, FEET OR BODILY FORCE)"/>
    <s v="AO"/>
    <s v="Adult Other"/>
    <n v="626"/>
    <m/>
    <m/>
    <m/>
    <s v="1300 E  21ST                         ST"/>
    <m/>
    <n v="34.022399999999998"/>
    <n v="-118.25239999999999"/>
    <n v="0"/>
  </r>
  <r>
    <n v="200705265"/>
    <d v="2020-01-27T00:00:00"/>
    <d v="2020-01-27T00:00:00"/>
    <n v="1250"/>
    <n v="7"/>
    <x v="0"/>
    <n v="773"/>
    <n v="2"/>
    <n v="626"/>
    <s v="INTIMATE PARTNER - SIMPLE ASSAULT"/>
    <s v="2000 0400"/>
    <n v="32"/>
    <s v="F"/>
    <s v="B"/>
    <n v="502"/>
    <s v="MULTI-UNIT DWELLING (APARTMENT, DUPLEX, ETC)"/>
    <n v="400"/>
    <s v="STRONG-ARM (HANDS, FIST, FEET OR BODILY FORCE)"/>
    <s v="IC"/>
    <s v="Invest Cont"/>
    <n v="626"/>
    <m/>
    <m/>
    <m/>
    <s v="1800 S  RIDGELEY                     DR"/>
    <m/>
    <n v="34.042099999999998"/>
    <n v="-118.3582"/>
    <n v="0"/>
  </r>
  <r>
    <n v="200404206"/>
    <d v="2020-01-06T00:00:00"/>
    <d v="2020-01-06T00:00:00"/>
    <n v="1230"/>
    <n v="4"/>
    <x v="4"/>
    <n v="427"/>
    <n v="1"/>
    <n v="761"/>
    <s v="BRANDISH WEAPON"/>
    <s v="0334 1822"/>
    <n v="34"/>
    <s v="M"/>
    <s v="H"/>
    <n v="101"/>
    <s v="STREET"/>
    <n v="207"/>
    <s v="OTHER KNIFE"/>
    <s v="IC"/>
    <s v="Invest Cont"/>
    <n v="761"/>
    <m/>
    <m/>
    <m/>
    <s v="CANTO                        DR"/>
    <s v="MISSION                      RD"/>
    <n v="34.080199999999998"/>
    <n v="-118.1848"/>
    <n v="0"/>
  </r>
  <r>
    <n v="201007920"/>
    <d v="2020-04-10T00:00:00"/>
    <d v="2020-04-10T00:00:00"/>
    <n v="1215"/>
    <n v="10"/>
    <x v="11"/>
    <n v="1025"/>
    <n v="1"/>
    <n v="420"/>
    <s v="THEFT FROM MOTOR VEHICLE - PETTY ($950 &amp; UNDER)"/>
    <s v="0344 1300"/>
    <n v="57"/>
    <s v="F"/>
    <s v="O"/>
    <n v="101"/>
    <s v="STREET"/>
    <m/>
    <m/>
    <s v="IC"/>
    <s v="Invest Cont"/>
    <n v="420"/>
    <m/>
    <m/>
    <m/>
    <s v="SHERMAN                      WY"/>
    <s v="RESEDA                       BL"/>
    <n v="34.201099999999997"/>
    <n v="-118.536"/>
    <n v="0"/>
  </r>
  <r>
    <n v="200412039"/>
    <d v="2020-08-22T00:00:00"/>
    <d v="2020-08-22T00:00:00"/>
    <n v="2040"/>
    <n v="4"/>
    <x v="4"/>
    <n v="473"/>
    <n v="2"/>
    <n v="624"/>
    <s v="BATTERY - SIMPLE ASSAULT"/>
    <s v="0446 0913"/>
    <n v="25"/>
    <s v="F"/>
    <s v="H"/>
    <n v="501"/>
    <s v="SINGLE FAMILY DWELLING"/>
    <n v="400"/>
    <s v="STRONG-ARM (HANDS, FIST, FEET OR BODILY FORCE)"/>
    <s v="IC"/>
    <s v="Invest Cont"/>
    <n v="624"/>
    <m/>
    <m/>
    <m/>
    <s v="2400 E  7TH                          ST"/>
    <m/>
    <n v="34.033299999999997"/>
    <n v="-118.2192"/>
    <n v="0"/>
  </r>
  <r>
    <n v="200811312"/>
    <d v="2020-06-30T00:00:00"/>
    <d v="2020-06-29T00:00:00"/>
    <n v="1300"/>
    <n v="8"/>
    <x v="12"/>
    <n v="847"/>
    <n v="2"/>
    <n v="956"/>
    <s v="LETTERS, LEWD  -  TELEPHONE CALLS, LEWD"/>
    <s v="1820 0913 1912"/>
    <n v="23"/>
    <s v="F"/>
    <s v="B"/>
    <n v="503"/>
    <s v="HOTEL"/>
    <m/>
    <m/>
    <s v="IC"/>
    <s v="Invest Cont"/>
    <n v="956"/>
    <m/>
    <m/>
    <m/>
    <s v="10300 W  OLYMPIC                      BL"/>
    <m/>
    <n v="34.0473"/>
    <n v="-118.42059999999999"/>
    <n v="0"/>
  </r>
  <r>
    <n v="201114669"/>
    <d v="2020-10-15T00:00:00"/>
    <d v="2020-10-13T00:00:00"/>
    <n v="1525"/>
    <n v="11"/>
    <x v="7"/>
    <n v="1115"/>
    <n v="2"/>
    <n v="900"/>
    <s v="VIOLATION OF COURT ORDER"/>
    <s v="2038 1813"/>
    <n v="39"/>
    <s v="F"/>
    <s v="H"/>
    <n v="101"/>
    <s v="STREET"/>
    <m/>
    <m/>
    <s v="AO"/>
    <s v="Adult Other"/>
    <n v="900"/>
    <m/>
    <m/>
    <m/>
    <s v="2200    COLORADO                     BL"/>
    <m/>
    <n v="34.139099999999999"/>
    <n v="-118.2141"/>
    <n v="0"/>
  </r>
  <r>
    <n v="200813194"/>
    <d v="2020-08-21T00:00:00"/>
    <d v="2020-08-21T00:00:00"/>
    <n v="1320"/>
    <n v="8"/>
    <x v="12"/>
    <n v="842"/>
    <n v="2"/>
    <n v="624"/>
    <s v="BATTERY - SIMPLE ASSAULT"/>
    <s v="0416 0319 1822"/>
    <n v="50"/>
    <s v="M"/>
    <s v="W"/>
    <n v="101"/>
    <s v="STREET"/>
    <n v="400"/>
    <s v="STRONG-ARM (HANDS, FIST, FEET OR BODILY FORCE)"/>
    <s v="IC"/>
    <s v="Invest Cont"/>
    <n v="624"/>
    <m/>
    <m/>
    <m/>
    <s v="OHIO"/>
    <s v="GRANVILLE"/>
    <n v="34.043300000000002"/>
    <n v="-118.4586"/>
    <n v="0"/>
  </r>
  <r>
    <n v="200507177"/>
    <d v="2020-03-14T00:00:00"/>
    <d v="2020-03-14T00:00:00"/>
    <n v="1300"/>
    <n v="5"/>
    <x v="10"/>
    <n v="506"/>
    <n v="2"/>
    <n v="860"/>
    <s v="BATTERY WITH SEXUAL CONTACT"/>
    <s v="1807 0509 0522 0913"/>
    <n v="32"/>
    <s v="F"/>
    <s v="H"/>
    <n v="203"/>
    <s v="OTHER BUSINESS"/>
    <n v="400"/>
    <s v="STRONG-ARM (HANDS, FIST, FEET OR BODILY FORCE)"/>
    <s v="AA"/>
    <s v="Adult Arrest"/>
    <n v="860"/>
    <m/>
    <m/>
    <m/>
    <s v="21800    HALLDALE                     AV"/>
    <m/>
    <n v="33.8292"/>
    <n v="-118.30159999999999"/>
    <n v="1"/>
  </r>
  <r>
    <n v="200917264"/>
    <d v="2020-11-15T00:00:00"/>
    <d v="2020-11-09T00:00:00"/>
    <n v="1200"/>
    <n v="9"/>
    <x v="3"/>
    <n v="952"/>
    <n v="1"/>
    <n v="420"/>
    <s v="THEFT FROM MOTOR VEHICLE - PETTY ($950 &amp; UNDER)"/>
    <m/>
    <n v="0"/>
    <m/>
    <m/>
    <n v="108"/>
    <s v="PARKING LOT"/>
    <m/>
    <m/>
    <s v="IC"/>
    <s v="Invest Cont"/>
    <n v="420"/>
    <m/>
    <m/>
    <m/>
    <s v="14900    BURBANK                      BL"/>
    <m/>
    <n v="34.1721"/>
    <n v="-118.4581"/>
    <n v="0"/>
  </r>
  <r>
    <n v="200111717"/>
    <d v="2020-05-14T00:00:00"/>
    <d v="2020-05-14T00:00:00"/>
    <n v="1145"/>
    <n v="1"/>
    <x v="1"/>
    <n v="176"/>
    <n v="1"/>
    <n v="761"/>
    <s v="BRANDISH WEAPON"/>
    <s v="1310 1309 0919 1312 0334 1822 0319"/>
    <n v="31"/>
    <s v="F"/>
    <s v="H"/>
    <n v="101"/>
    <s v="STREET"/>
    <n v="102"/>
    <s v="HAND GUN"/>
    <s v="IC"/>
    <s v="Invest Cont"/>
    <n v="761"/>
    <m/>
    <m/>
    <m/>
    <s v="8TH"/>
    <s v="MAPLE"/>
    <n v="34.040500000000002"/>
    <n v="-118.2508"/>
    <n v="0"/>
  </r>
  <r>
    <n v="200408533"/>
    <d v="2020-05-05T00:00:00"/>
    <d v="2020-05-05T00:00:00"/>
    <n v="900"/>
    <n v="4"/>
    <x v="4"/>
    <n v="466"/>
    <n v="1"/>
    <n v="230"/>
    <s v="ASSAULT WITH DEADLY WEAPON, AGGRAVATED ASSAULT"/>
    <s v="0334 1822 0411 1218"/>
    <n v="29"/>
    <s v="F"/>
    <s v="H"/>
    <n v="121"/>
    <s v="YARD (RESIDENTIAL/BUSINESS)"/>
    <n v="500"/>
    <s v="UNKNOWN WEAPON/OTHER WEAPON"/>
    <s v="IC"/>
    <s v="Invest Cont"/>
    <n v="230"/>
    <m/>
    <m/>
    <m/>
    <s v="2600    MICHIGAN                     AV"/>
    <m/>
    <n v="34.044199999999996"/>
    <n v="-118.2063"/>
    <n v="0"/>
  </r>
  <r>
    <n v="201219705"/>
    <d v="2020-08-31T00:00:00"/>
    <d v="2020-08-28T00:00:00"/>
    <n v="900"/>
    <n v="12"/>
    <x v="8"/>
    <n v="1232"/>
    <n v="1"/>
    <n v="236"/>
    <s v="INTIMATE PARTNER - AGGRAVATED ASSAULT"/>
    <s v="2000 0913 1814 0416 0417 0401"/>
    <n v="39"/>
    <s v="F"/>
    <s v="H"/>
    <n v="501"/>
    <s v="SINGLE FAMILY DWELLING"/>
    <n v="500"/>
    <s v="UNKNOWN WEAPON/OTHER WEAPON"/>
    <s v="AO"/>
    <s v="Adult Other"/>
    <n v="236"/>
    <m/>
    <m/>
    <m/>
    <s v="2300 W  SLAUSON                      AV"/>
    <m/>
    <n v="33.989100000000001"/>
    <n v="-118.3193"/>
    <n v="0"/>
  </r>
  <r>
    <n v="201016207"/>
    <d v="2020-12-16T00:00:00"/>
    <d v="2020-12-14T00:00:00"/>
    <n v="1137"/>
    <n v="10"/>
    <x v="11"/>
    <n v="1079"/>
    <n v="1"/>
    <n v="440"/>
    <s v="THEFT PLAIN - PETTY ($950 &amp; UNDER)"/>
    <s v="1822 0344 0394"/>
    <n v="39"/>
    <s v="M"/>
    <s v="B"/>
    <n v="502"/>
    <s v="MULTI-UNIT DWELLING (APARTMENT, DUPLEX, ETC)"/>
    <m/>
    <m/>
    <s v="IC"/>
    <s v="Invest Cont"/>
    <n v="440"/>
    <m/>
    <m/>
    <m/>
    <s v="15500    MOORPARK                     ST"/>
    <m/>
    <n v="34.155999999999999"/>
    <n v="-118.4722"/>
    <n v="0"/>
  </r>
  <r>
    <n v="201005587"/>
    <d v="2020-02-06T00:00:00"/>
    <d v="2020-02-06T00:00:00"/>
    <n v="650"/>
    <n v="10"/>
    <x v="11"/>
    <n v="1047"/>
    <n v="1"/>
    <n v="510"/>
    <s v="VEHICLE - STOLEN"/>
    <m/>
    <n v="0"/>
    <m/>
    <m/>
    <n v="101"/>
    <s v="STREET"/>
    <m/>
    <m/>
    <s v="IC"/>
    <s v="Invest Cont"/>
    <n v="510"/>
    <m/>
    <m/>
    <m/>
    <s v="17500    BURMA                        ST"/>
    <m/>
    <n v="34.176900000000003"/>
    <n v="-118.5134"/>
    <n v="0"/>
  </r>
  <r>
    <n v="201223295"/>
    <d v="2020-10-25T00:00:00"/>
    <d v="2020-10-21T00:00:00"/>
    <n v="1730"/>
    <n v="12"/>
    <x v="8"/>
    <n v="1232"/>
    <n v="1"/>
    <n v="210"/>
    <s v="ROBBERY"/>
    <s v="1822 0416 0344"/>
    <n v="21"/>
    <s v="M"/>
    <s v="H"/>
    <n v="102"/>
    <s v="SIDEWALK"/>
    <n v="500"/>
    <s v="UNKNOWN WEAPON/OTHER WEAPON"/>
    <s v="IC"/>
    <s v="Invest Cont"/>
    <n v="210"/>
    <m/>
    <m/>
    <m/>
    <s v="SLAUSON                      AV"/>
    <s v="6TH                          AV"/>
    <n v="33.989100000000001"/>
    <n v="-118.3235"/>
    <n v="0"/>
  </r>
  <r>
    <n v="200713198"/>
    <d v="2020-08-26T00:00:00"/>
    <d v="2020-08-26T00:00:00"/>
    <n v="1500"/>
    <n v="7"/>
    <x v="0"/>
    <n v="749"/>
    <n v="1"/>
    <n v="230"/>
    <s v="ASSAULT WITH DEADLY WEAPON, AGGRAVATED ASSAULT"/>
    <s v="0408 0444 0416 0561 0446 0913"/>
    <n v="58"/>
    <s v="F"/>
    <s v="A"/>
    <n v="502"/>
    <s v="MULTI-UNIT DWELLING (APARTMENT, DUPLEX, ETC)"/>
    <n v="400"/>
    <s v="STRONG-ARM (HANDS, FIST, FEET OR BODILY FORCE)"/>
    <s v="AA"/>
    <s v="Adult Arrest"/>
    <n v="230"/>
    <m/>
    <m/>
    <m/>
    <s v="4500 W  OLYMPIC                      BL"/>
    <m/>
    <n v="34.058500000000002"/>
    <n v="-118.3262"/>
    <n v="1"/>
  </r>
  <r>
    <n v="200313917"/>
    <d v="2020-07-09T00:00:00"/>
    <d v="2020-07-09T00:00:00"/>
    <n v="1430"/>
    <n v="3"/>
    <x v="2"/>
    <n v="395"/>
    <n v="2"/>
    <n v="626"/>
    <s v="INTIMATE PARTNER - SIMPLE ASSAULT"/>
    <s v="0429 0444 0913 1814 2000 2004"/>
    <n v="19"/>
    <s v="F"/>
    <s v="B"/>
    <n v="505"/>
    <s v="MOTEL"/>
    <n v="400"/>
    <s v="STRONG-ARM (HANDS, FIST, FEET OR BODILY FORCE)"/>
    <s v="IC"/>
    <s v="Invest Cont"/>
    <n v="626"/>
    <m/>
    <m/>
    <m/>
    <s v="4100 S  WESTERN                      AV"/>
    <m/>
    <n v="34.009099999999997"/>
    <n v="-118.30889999999999"/>
    <n v="0"/>
  </r>
  <r>
    <n v="200508047"/>
    <d v="2020-04-07T00:00:00"/>
    <d v="2020-04-03T00:00:00"/>
    <n v="1200"/>
    <n v="5"/>
    <x v="10"/>
    <n v="564"/>
    <n v="1"/>
    <n v="440"/>
    <s v="THEFT PLAIN - PETTY ($950 &amp; UNDER)"/>
    <n v="344"/>
    <n v="38"/>
    <s v="F"/>
    <s v="H"/>
    <n v="502"/>
    <s v="MULTI-UNIT DWELLING (APARTMENT, DUPLEX, ETC)"/>
    <m/>
    <m/>
    <s v="IC"/>
    <s v="Invest Cont"/>
    <n v="440"/>
    <m/>
    <m/>
    <m/>
    <s v="300 W  3RD                          ST"/>
    <m/>
    <n v="33.741500000000002"/>
    <n v="-118.2835"/>
    <n v="0"/>
  </r>
  <r>
    <n v="201226696"/>
    <d v="2020-12-19T00:00:00"/>
    <d v="2020-12-19T00:00:00"/>
    <n v="130"/>
    <n v="12"/>
    <x v="8"/>
    <n v="1249"/>
    <n v="1"/>
    <n v="510"/>
    <s v="VEHICLE - STOLEN"/>
    <m/>
    <n v="0"/>
    <m/>
    <m/>
    <n v="101"/>
    <s v="STREET"/>
    <m/>
    <m/>
    <s v="IC"/>
    <s v="Invest Cont"/>
    <n v="510"/>
    <m/>
    <m/>
    <m/>
    <s v="6300 S  FIGUEROA                     ST"/>
    <m/>
    <n v="33.981900000000003"/>
    <n v="-118.28270000000001"/>
    <n v="0"/>
  </r>
  <r>
    <n v="200907545"/>
    <d v="2020-03-17T00:00:00"/>
    <d v="2020-03-16T00:00:00"/>
    <n v="1630"/>
    <n v="9"/>
    <x v="3"/>
    <n v="906"/>
    <n v="2"/>
    <n v="901"/>
    <s v="VIOLATION OF RESTRAINING ORDER"/>
    <n v="1501"/>
    <n v="47"/>
    <s v="F"/>
    <s v="H"/>
    <n v="502"/>
    <s v="MULTI-UNIT DWELLING (APARTMENT, DUPLEX, ETC)"/>
    <m/>
    <m/>
    <s v="AO"/>
    <s v="Adult Other"/>
    <n v="901"/>
    <m/>
    <m/>
    <m/>
    <s v="14400    VALERIO                      ST"/>
    <m/>
    <n v="34.204799999999999"/>
    <n v="-118.4468"/>
    <n v="0"/>
  </r>
  <r>
    <n v="200612707"/>
    <d v="2020-07-14T00:00:00"/>
    <d v="2020-06-18T00:00:00"/>
    <n v="1135"/>
    <n v="6"/>
    <x v="9"/>
    <n v="663"/>
    <n v="2"/>
    <n v="354"/>
    <s v="THEFT OF IDENTITY"/>
    <s v="0930 1822"/>
    <n v="38"/>
    <s v="F"/>
    <s v="W"/>
    <n v="501"/>
    <s v="SINGLE FAMILY DWELLING"/>
    <m/>
    <m/>
    <s v="IC"/>
    <s v="Invest Cont"/>
    <n v="354"/>
    <m/>
    <m/>
    <m/>
    <s v="1200 N  JUNE                         ST"/>
    <m/>
    <n v="34.092599999999997"/>
    <n v="-118.3342"/>
    <n v="0"/>
  </r>
  <r>
    <n v="201008394"/>
    <d v="2020-04-26T00:00:00"/>
    <d v="2020-04-26T00:00:00"/>
    <n v="950"/>
    <n v="10"/>
    <x v="11"/>
    <n v="1039"/>
    <n v="1"/>
    <n v="210"/>
    <s v="ROBBERY"/>
    <s v="0344 0334 1822 1420 0910 0202 0209 0359 0301 1266"/>
    <n v="0"/>
    <s v="M"/>
    <s v="O"/>
    <n v="402"/>
    <s v="MARKET"/>
    <n v="102"/>
    <s v="HAND GUN"/>
    <s v="IC"/>
    <s v="Invest Cont"/>
    <n v="210"/>
    <m/>
    <m/>
    <m/>
    <s v="16100    VICTORY                      BL"/>
    <m/>
    <n v="34.190300000000001"/>
    <n v="-118.48"/>
    <n v="0"/>
  </r>
  <r>
    <n v="200710576"/>
    <d v="2020-06-16T00:00:00"/>
    <d v="2020-06-15T00:00:00"/>
    <n v="1720"/>
    <n v="7"/>
    <x v="0"/>
    <n v="732"/>
    <n v="2"/>
    <n v="649"/>
    <s v="DOCUMENT FORGERY / STOLEN FELONY"/>
    <s v="0924 1822"/>
    <n v="56"/>
    <s v="F"/>
    <s v="W"/>
    <n v="203"/>
    <s v="OTHER BUSINESS"/>
    <m/>
    <m/>
    <s v="IC"/>
    <s v="Invest Cont"/>
    <n v="649"/>
    <m/>
    <m/>
    <m/>
    <s v="6500    WILSHIRE                     BL"/>
    <m/>
    <n v="34.066499999999998"/>
    <n v="-118.36620000000001"/>
    <n v="0"/>
  </r>
  <r>
    <n v="200208960"/>
    <d v="2020-04-14T00:00:00"/>
    <d v="2020-04-12T00:00:00"/>
    <n v="1130"/>
    <n v="2"/>
    <x v="5"/>
    <n v="215"/>
    <n v="1"/>
    <n v="330"/>
    <s v="BURGLARY FROM VEHICLE"/>
    <s v="0352 0344 0321"/>
    <n v="30"/>
    <s v="F"/>
    <s v="W"/>
    <n v="102"/>
    <s v="SIDEWALK"/>
    <m/>
    <m/>
    <s v="IC"/>
    <s v="Invest Cont"/>
    <n v="330"/>
    <m/>
    <m/>
    <m/>
    <s v="N  VENDOME                      ST"/>
    <s v="LONDON                       ST"/>
    <n v="34.077199999999998"/>
    <n v="-118.2787"/>
    <n v="0"/>
  </r>
  <r>
    <n v="201204340"/>
    <d v="2020-01-06T00:00:00"/>
    <d v="2020-01-05T00:00:00"/>
    <n v="2000"/>
    <n v="12"/>
    <x v="8"/>
    <n v="1268"/>
    <n v="1"/>
    <n v="510"/>
    <s v="VEHICLE - STOLEN"/>
    <m/>
    <n v="0"/>
    <m/>
    <m/>
    <n v="101"/>
    <s v="STREET"/>
    <m/>
    <m/>
    <s v="IC"/>
    <s v="Invest Cont"/>
    <n v="510"/>
    <m/>
    <m/>
    <m/>
    <s v="80TH"/>
    <s v="BROADWAY"/>
    <n v="33.966900000000003"/>
    <n v="-118.2783"/>
    <n v="0"/>
  </r>
  <r>
    <n v="201223889"/>
    <d v="2020-11-04T00:00:00"/>
    <d v="2020-11-04T00:00:00"/>
    <n v="300"/>
    <n v="12"/>
    <x v="8"/>
    <n v="1213"/>
    <n v="1"/>
    <n v="210"/>
    <s v="ROBBERY"/>
    <s v="0337 0344 0342 0305 0416 0431 0448 0421 0853"/>
    <n v="52"/>
    <s v="M"/>
    <s v="O"/>
    <n v="103"/>
    <s v="ALLEY"/>
    <n v="400"/>
    <s v="STRONG-ARM (HANDS, FIST, FEET OR BODILY FORCE)"/>
    <s v="IC"/>
    <s v="Invest Cont"/>
    <n v="210"/>
    <m/>
    <m/>
    <m/>
    <s v="N  SLAUSON"/>
    <s v="E  WESTERN"/>
    <n v="33.989199999999997"/>
    <n v="-118.30889999999999"/>
    <n v="0"/>
  </r>
  <r>
    <n v="200612578"/>
    <d v="2020-07-14T00:00:00"/>
    <d v="2020-05-24T00:00:00"/>
    <n v="1235"/>
    <n v="6"/>
    <x v="9"/>
    <n v="645"/>
    <n v="2"/>
    <n v="668"/>
    <s v="EMBEZZLEMENT, GRAND THEFT ($950.01 &amp; OVER)"/>
    <m/>
    <n v="0"/>
    <m/>
    <m/>
    <n v="203"/>
    <s v="OTHER BUSINESS"/>
    <m/>
    <m/>
    <s v="IC"/>
    <s v="Invest Cont"/>
    <n v="668"/>
    <m/>
    <m/>
    <m/>
    <s v="1300 N  HIGHLAND                     AV"/>
    <m/>
    <n v="34.1006"/>
    <n v="-118.3417"/>
    <n v="0"/>
  </r>
  <r>
    <n v="200415681"/>
    <d v="2020-12-06T00:00:00"/>
    <d v="2020-12-06T00:00:00"/>
    <n v="130"/>
    <n v="4"/>
    <x v="4"/>
    <n v="463"/>
    <n v="2"/>
    <n v="626"/>
    <s v="INTIMATE PARTNER - SIMPLE ASSAULT"/>
    <s v="2000 0913 1243 1813 0444 0400 0416"/>
    <n v="24"/>
    <s v="M"/>
    <s v="H"/>
    <n v="502"/>
    <s v="MULTI-UNIT DWELLING (APARTMENT, DUPLEX, ETC)"/>
    <n v="400"/>
    <s v="STRONG-ARM (HANDS, FIST, FEET OR BODILY FORCE)"/>
    <s v="IC"/>
    <s v="Invest Cont"/>
    <n v="626"/>
    <m/>
    <m/>
    <m/>
    <s v="2000 E  4TH                          ST"/>
    <m/>
    <n v="34.046199999999999"/>
    <n v="-118.2153"/>
    <n v="0"/>
  </r>
  <r>
    <n v="200517876"/>
    <d v="2020-12-16T00:00:00"/>
    <d v="2020-12-15T00:00:00"/>
    <n v="1400"/>
    <n v="5"/>
    <x v="10"/>
    <n v="513"/>
    <n v="1"/>
    <n v="420"/>
    <s v="THEFT FROM MOTOR VEHICLE - PETTY ($950 &amp; UNDER)"/>
    <s v="0385 1236 0344 1300"/>
    <n v="0"/>
    <s v="X"/>
    <s v="X"/>
    <n v="121"/>
    <s v="YARD (RESIDENTIAL/BUSINESS)"/>
    <m/>
    <m/>
    <s v="IC"/>
    <s v="Invest Cont"/>
    <n v="420"/>
    <m/>
    <m/>
    <m/>
    <s v="1700 W  L                            ST"/>
    <m/>
    <n v="33.784999999999997"/>
    <n v="-118.28700000000001"/>
    <n v="0"/>
  </r>
  <r>
    <n v="200411906"/>
    <d v="2020-08-19T00:00:00"/>
    <d v="2020-08-18T00:00:00"/>
    <n v="1900"/>
    <n v="4"/>
    <x v="4"/>
    <n v="491"/>
    <n v="2"/>
    <n v="740"/>
    <s v="VANDALISM - FELONY ($400 &amp; OVER, ALL CHURCH VANDALISMS)"/>
    <s v="0329 0311"/>
    <n v="0"/>
    <s v="M"/>
    <s v="X"/>
    <n v="101"/>
    <s v="STREET"/>
    <m/>
    <m/>
    <s v="IC"/>
    <s v="Invest Cont"/>
    <n v="740"/>
    <m/>
    <m/>
    <m/>
    <s v="1200    RIO VISTA                    AV"/>
    <m/>
    <n v="34.028500000000001"/>
    <n v="-118.2217"/>
    <n v="0"/>
  </r>
  <r>
    <n v="201206301"/>
    <d v="2020-02-01T00:00:00"/>
    <d v="2020-01-31T00:00:00"/>
    <n v="1900"/>
    <n v="12"/>
    <x v="8"/>
    <n v="1266"/>
    <n v="1"/>
    <n v="121"/>
    <s v="RAPE, FORCIBLE"/>
    <s v="1402 1415 0527 0526 0913 1820 1203 2034 2021 0507"/>
    <n v="49"/>
    <s v="F"/>
    <s v="H"/>
    <n v="501"/>
    <s v="SINGLE FAMILY DWELLING"/>
    <n v="400"/>
    <s v="STRONG-ARM (HANDS, FIST, FEET OR BODILY FORCE)"/>
    <s v="AO"/>
    <s v="Adult Other"/>
    <n v="121"/>
    <m/>
    <m/>
    <m/>
    <s v="700 W  81ST                         ST"/>
    <m/>
    <n v="33.965499999999999"/>
    <n v="-118.2838"/>
    <n v="0"/>
  </r>
  <r>
    <n v="201309311"/>
    <d v="2020-04-11T00:00:00"/>
    <d v="2020-04-09T00:00:00"/>
    <n v="1500"/>
    <n v="13"/>
    <x v="6"/>
    <n v="1313"/>
    <n v="2"/>
    <n v="625"/>
    <s v="OTHER ASSAULT"/>
    <s v="1300 0416 1309 0329"/>
    <n v="28"/>
    <s v="M"/>
    <s v="W"/>
    <n v="101"/>
    <s v="STREET"/>
    <n v="400"/>
    <s v="STRONG-ARM (HANDS, FIST, FEET OR BODILY FORCE)"/>
    <s v="IC"/>
    <s v="Invest Cont"/>
    <n v="625"/>
    <m/>
    <m/>
    <m/>
    <s v="ADAIR"/>
    <s v="16TH                         ST"/>
    <n v="34.028599999999997"/>
    <n v="-118.25449999999999"/>
    <n v="0"/>
  </r>
  <r>
    <n v="200413398"/>
    <d v="2020-10-02T00:00:00"/>
    <d v="2020-10-02T00:00:00"/>
    <n v="1610"/>
    <n v="4"/>
    <x v="4"/>
    <n v="428"/>
    <n v="2"/>
    <n v="745"/>
    <s v="VANDALISM - MISDEAMEANOR ($399 OR UNDER)"/>
    <n v="329"/>
    <n v="55"/>
    <s v="M"/>
    <s v="H"/>
    <n v="101"/>
    <s v="STREET"/>
    <m/>
    <m/>
    <s v="IC"/>
    <s v="Invest Cont"/>
    <n v="745"/>
    <m/>
    <m/>
    <m/>
    <s v="3000    CHADWICK                     DR"/>
    <m/>
    <n v="34.081000000000003"/>
    <n v="-118.1735"/>
    <n v="0"/>
  </r>
  <r>
    <n v="200309840"/>
    <d v="2020-04-13T00:00:00"/>
    <d v="2020-04-13T00:00:00"/>
    <n v="550"/>
    <n v="3"/>
    <x v="2"/>
    <n v="321"/>
    <n v="1"/>
    <n v="510"/>
    <s v="VEHICLE - STOLEN"/>
    <m/>
    <n v="0"/>
    <m/>
    <m/>
    <n v="108"/>
    <s v="PARKING LOT"/>
    <m/>
    <m/>
    <s v="AA"/>
    <s v="Adult Arrest"/>
    <n v="510"/>
    <m/>
    <m/>
    <m/>
    <s v="3400 S  LA CIENEGA                   BL"/>
    <m/>
    <n v="34.026400000000002"/>
    <n v="-118.3721"/>
    <n v="1"/>
  </r>
  <r>
    <n v="200613887"/>
    <d v="2020-08-12T00:00:00"/>
    <d v="2020-08-12T00:00:00"/>
    <n v="1645"/>
    <n v="6"/>
    <x v="9"/>
    <n v="643"/>
    <n v="1"/>
    <n v="230"/>
    <s v="ASSAULT WITH DEADLY WEAPON, AGGRAVATED ASSAULT"/>
    <s v="0400 0416 1822 1402"/>
    <n v="35"/>
    <s v="M"/>
    <s v="B"/>
    <n v="502"/>
    <s v="MULTI-UNIT DWELLING (APARTMENT, DUPLEX, ETC)"/>
    <n v="205"/>
    <s v="KITCHEN KNIFE"/>
    <s v="IC"/>
    <s v="Invest Cont"/>
    <n v="230"/>
    <n v="998"/>
    <m/>
    <m/>
    <s v="7200 W  HOLLYWOOD                    BL"/>
    <m/>
    <n v="34.101599999999998"/>
    <n v="-118.3471"/>
    <n v="0"/>
  </r>
  <r>
    <n v="200517680"/>
    <d v="2020-12-10T00:00:00"/>
    <d v="2020-12-10T00:00:00"/>
    <n v="1051"/>
    <n v="5"/>
    <x v="10"/>
    <n v="541"/>
    <n v="2"/>
    <n v="624"/>
    <s v="BATTERY - SIMPLE ASSAULT"/>
    <s v="0416 0561 0913"/>
    <n v="53"/>
    <s v="F"/>
    <s v="W"/>
    <n v="502"/>
    <s v="MULTI-UNIT DWELLING (APARTMENT, DUPLEX, ETC)"/>
    <n v="400"/>
    <s v="STRONG-ARM (HANDS, FIST, FEET OR BODILY FORCE)"/>
    <s v="AO"/>
    <s v="Adult Other"/>
    <n v="624"/>
    <m/>
    <m/>
    <m/>
    <s v="1200 W  CAPITOL                      DR"/>
    <m/>
    <n v="33.756500000000003"/>
    <n v="-118.3034"/>
    <n v="0"/>
  </r>
  <r>
    <n v="201226987"/>
    <d v="2020-12-22T00:00:00"/>
    <d v="2020-12-22T00:00:00"/>
    <n v="500"/>
    <n v="12"/>
    <x v="8"/>
    <n v="1241"/>
    <n v="2"/>
    <n v="745"/>
    <s v="VANDALISM - MISDEAMEANOR ($399 OR UNDER)"/>
    <s v="1300 0329 1822"/>
    <n v="49"/>
    <s v="F"/>
    <s v="B"/>
    <n v="122"/>
    <s v="VEHICLE, PASSENGER/TRUCK"/>
    <m/>
    <m/>
    <s v="IC"/>
    <s v="Invest Cont"/>
    <n v="745"/>
    <m/>
    <m/>
    <m/>
    <s v="3200 W  63RD                         ST"/>
    <m/>
    <n v="33.982900000000001"/>
    <n v="-118.32940000000001"/>
    <n v="0"/>
  </r>
  <r>
    <n v="201011128"/>
    <d v="2020-07-18T00:00:00"/>
    <d v="2020-07-17T00:00:00"/>
    <n v="2130"/>
    <n v="10"/>
    <x v="11"/>
    <n v="1017"/>
    <n v="1"/>
    <n v="341"/>
    <s v="THEFT-GRAND ($950.01 &amp; OVER)EXCPT,GUNS,FOWL,LIVESTK,PROD"/>
    <s v="0344 1202 0913 1820"/>
    <n v="70"/>
    <s v="M"/>
    <s v="A"/>
    <n v="501"/>
    <s v="SINGLE FAMILY DWELLING"/>
    <m/>
    <m/>
    <s v="IC"/>
    <s v="Invest Cont"/>
    <n v="341"/>
    <m/>
    <m/>
    <m/>
    <s v="17100    SATICOY                      ST"/>
    <m/>
    <n v="34.208399999999997"/>
    <n v="-118.50579999999999"/>
    <n v="0"/>
  </r>
  <r>
    <n v="201006774"/>
    <d v="2020-03-03T00:00:00"/>
    <d v="2020-03-02T00:00:00"/>
    <n v="2342"/>
    <n v="10"/>
    <x v="11"/>
    <n v="1024"/>
    <n v="1"/>
    <n v="420"/>
    <s v="THEFT FROM MOTOR VEHICLE - PETTY ($950 &amp; UNDER)"/>
    <s v="0344 0385 1822 0202 0216 1414 1420"/>
    <n v="34"/>
    <s v="M"/>
    <s v="W"/>
    <n v="101"/>
    <s v="STREET"/>
    <m/>
    <m/>
    <s v="IC"/>
    <s v="Invest Cont"/>
    <n v="420"/>
    <m/>
    <m/>
    <m/>
    <s v="6600    YOLANDA                      AV"/>
    <m/>
    <n v="34.1905"/>
    <n v="-118.54040000000001"/>
    <n v="0"/>
  </r>
  <r>
    <n v="200918850"/>
    <d v="2020-12-26T00:00:00"/>
    <d v="2020-12-26T00:00:00"/>
    <n v="1000"/>
    <n v="9"/>
    <x v="3"/>
    <n v="969"/>
    <n v="1"/>
    <n v="510"/>
    <s v="VEHICLE - STOLEN"/>
    <m/>
    <n v="0"/>
    <m/>
    <m/>
    <n v="108"/>
    <s v="PARKING LOT"/>
    <m/>
    <m/>
    <s v="IC"/>
    <s v="Invest Cont"/>
    <n v="510"/>
    <m/>
    <m/>
    <m/>
    <s v="12800    RIVERSIDE                    DR"/>
    <m/>
    <n v="34.157600000000002"/>
    <n v="-118.4122"/>
    <n v="0"/>
  </r>
  <r>
    <n v="200804686"/>
    <d v="2020-01-16T00:00:00"/>
    <d v="2020-01-16T00:00:00"/>
    <n v="900"/>
    <n v="8"/>
    <x v="12"/>
    <n v="811"/>
    <n v="1"/>
    <n v="330"/>
    <s v="BURGLARY FROM VEHICLE"/>
    <s v="1822 1403 0344 1300 1609"/>
    <n v="23"/>
    <s v="F"/>
    <s v="W"/>
    <n v="710"/>
    <s v="OTHER PREMISE"/>
    <m/>
    <m/>
    <s v="IC"/>
    <s v="Invest Cont"/>
    <n v="330"/>
    <m/>
    <m/>
    <m/>
    <s v="500    LOS LIONES                   DR"/>
    <m/>
    <n v="34.045099999999998"/>
    <n v="-118.559"/>
    <n v="0"/>
  </r>
  <r>
    <n v="200112692"/>
    <d v="2020-05-30T00:00:00"/>
    <d v="2020-05-30T00:00:00"/>
    <n v="300"/>
    <n v="1"/>
    <x v="1"/>
    <n v="162"/>
    <n v="2"/>
    <n v="740"/>
    <s v="VANDALISM - FELONY ($400 &amp; OVER, ALL CHURCH VANDALISMS)"/>
    <s v="1822 0329 1609"/>
    <n v="0"/>
    <s v="X"/>
    <s v="X"/>
    <n v="210"/>
    <s v="RESTAURANT/FAST FOOD"/>
    <m/>
    <m/>
    <s v="IC"/>
    <s v="Invest Cont"/>
    <n v="740"/>
    <m/>
    <m/>
    <m/>
    <s v="800 W  7TH                          ST"/>
    <m/>
    <n v="34.048699999999997"/>
    <n v="-118.25879999999999"/>
    <n v="0"/>
  </r>
  <r>
    <n v="200707141"/>
    <d v="2020-03-08T00:00:00"/>
    <d v="2020-03-08T00:00:00"/>
    <n v="1300"/>
    <n v="7"/>
    <x v="0"/>
    <n v="721"/>
    <n v="1"/>
    <n v="341"/>
    <s v="THEFT-GRAND ($950.01 &amp; OVER)EXCPT,GUNS,FOWL,LIVESTK,PROD"/>
    <s v="0344 1822"/>
    <n v="50"/>
    <s v="F"/>
    <s v="W"/>
    <n v="402"/>
    <s v="MARKET"/>
    <m/>
    <m/>
    <s v="IC"/>
    <s v="Invest Cont"/>
    <n v="341"/>
    <m/>
    <m/>
    <m/>
    <s v="8500    BURTON                       WY"/>
    <m/>
    <n v="34.071100000000001"/>
    <n v="-118.3764"/>
    <n v="0"/>
  </r>
  <r>
    <n v="200304210"/>
    <d v="2020-01-04T00:00:00"/>
    <d v="2020-01-04T00:00:00"/>
    <n v="1000"/>
    <n v="3"/>
    <x v="2"/>
    <n v="308"/>
    <n v="2"/>
    <n v="626"/>
    <s v="INTIMATE PARTNER - SIMPLE ASSAULT"/>
    <s v="2000 1815 0416 0447 1813 1243 1251"/>
    <n v="23"/>
    <s v="F"/>
    <s v="A"/>
    <n v="502"/>
    <s v="MULTI-UNIT DWELLING (APARTMENT, DUPLEX, ETC)"/>
    <n v="500"/>
    <s v="UNKNOWN WEAPON/OTHER WEAPON"/>
    <s v="AO"/>
    <s v="Adult Other"/>
    <n v="626"/>
    <m/>
    <m/>
    <m/>
    <s v="2100    OAK                          ST"/>
    <m/>
    <n v="34.034700000000001"/>
    <n v="-118.2792"/>
    <n v="0"/>
  </r>
  <r>
    <n v="200907510"/>
    <d v="2020-03-16T00:00:00"/>
    <d v="2020-03-13T00:00:00"/>
    <n v="1800"/>
    <n v="9"/>
    <x v="3"/>
    <n v="929"/>
    <n v="1"/>
    <n v="420"/>
    <s v="THEFT FROM MOTOR VEHICLE - PETTY ($950 &amp; UNDER)"/>
    <s v="1606 0344 1300"/>
    <n v="54"/>
    <s v="M"/>
    <s v="H"/>
    <n v="108"/>
    <s v="PARKING LOT"/>
    <m/>
    <m/>
    <s v="IC"/>
    <s v="Invest Cont"/>
    <n v="420"/>
    <m/>
    <m/>
    <m/>
    <s v="6400    FULTON                       AV"/>
    <m/>
    <n v="34.186700000000002"/>
    <n v="-118.4225"/>
    <n v="0"/>
  </r>
  <r>
    <n v="200215616"/>
    <d v="2020-09-30T00:00:00"/>
    <d v="2020-09-30T00:00:00"/>
    <n v="1310"/>
    <n v="2"/>
    <x v="5"/>
    <n v="216"/>
    <n v="1"/>
    <n v="331"/>
    <s v="THEFT FROM MOTOR VEHICLE - GRAND ($950.01 AND OVER)"/>
    <s v="1202 0344 0377"/>
    <n v="64"/>
    <s v="F"/>
    <s v="A"/>
    <n v="109"/>
    <s v="PARK/PLAYGROUND"/>
    <m/>
    <m/>
    <s v="IC"/>
    <s v="Invest Cont"/>
    <n v="331"/>
    <m/>
    <m/>
    <m/>
    <s v="2200 W  SUNSET                       BL"/>
    <m/>
    <n v="34.077800000000003"/>
    <n v="-118.2659"/>
    <n v="0"/>
  </r>
  <r>
    <n v="200918969"/>
    <d v="2020-12-29T00:00:00"/>
    <d v="2020-12-29T00:00:00"/>
    <n v="3"/>
    <n v="9"/>
    <x v="3"/>
    <n v="998"/>
    <n v="1"/>
    <n v="310"/>
    <s v="BURGLARY"/>
    <s v="0202 0349 1607 0358 1420"/>
    <n v="57"/>
    <s v="M"/>
    <s v="I"/>
    <n v="502"/>
    <s v="MULTI-UNIT DWELLING (APARTMENT, DUPLEX, ETC)"/>
    <m/>
    <m/>
    <s v="IC"/>
    <s v="Invest Cont"/>
    <n v="310"/>
    <m/>
    <m/>
    <m/>
    <s v="12900    VALLEYHEART                  DR"/>
    <m/>
    <n v="34.146299999999997"/>
    <n v="-118.41379999999999"/>
    <n v="0"/>
  </r>
  <r>
    <n v="200816846"/>
    <d v="2020-11-25T00:00:00"/>
    <d v="2020-11-25T00:00:00"/>
    <n v="1855"/>
    <n v="8"/>
    <x v="12"/>
    <n v="836"/>
    <n v="1"/>
    <n v="510"/>
    <s v="VEHICLE - STOLEN"/>
    <m/>
    <n v="0"/>
    <m/>
    <m/>
    <n v="101"/>
    <s v="STREET"/>
    <m/>
    <m/>
    <s v="IC"/>
    <s v="Invest Cont"/>
    <n v="510"/>
    <m/>
    <m/>
    <m/>
    <s v="1900    FOX HILLS                    DR"/>
    <m/>
    <n v="34.052399999999999"/>
    <n v="-118.4248"/>
    <n v="0"/>
  </r>
  <r>
    <n v="200308914"/>
    <d v="2020-03-23T00:00:00"/>
    <d v="2020-03-23T00:00:00"/>
    <n v="321"/>
    <n v="3"/>
    <x v="2"/>
    <n v="363"/>
    <n v="1"/>
    <n v="648"/>
    <s v="ARSON"/>
    <n v="1501"/>
    <n v="41"/>
    <s v="F"/>
    <s v="B"/>
    <n v="502"/>
    <s v="MULTI-UNIT DWELLING (APARTMENT, DUPLEX, ETC)"/>
    <m/>
    <m/>
    <s v="IC"/>
    <s v="Invest Cont"/>
    <n v="648"/>
    <m/>
    <m/>
    <m/>
    <s v="4000    MUIRFIELD                    RD"/>
    <m/>
    <n v="34.013199999999998"/>
    <n v="-118.34569999999999"/>
    <n v="0"/>
  </r>
  <r>
    <n v="200319105"/>
    <d v="2020-10-19T00:00:00"/>
    <d v="2020-08-19T00:00:00"/>
    <n v="1400"/>
    <n v="3"/>
    <x v="2"/>
    <n v="301"/>
    <n v="1"/>
    <n v="510"/>
    <s v="VEHICLE - STOLEN"/>
    <m/>
    <n v="0"/>
    <m/>
    <m/>
    <n v="108"/>
    <s v="PARKING LOT"/>
    <m/>
    <m/>
    <s v="IC"/>
    <s v="Invest Cont"/>
    <n v="510"/>
    <m/>
    <m/>
    <m/>
    <s v="5600 W  ADAMS                        BL"/>
    <m/>
    <n v="34.0334"/>
    <n v="-118.3639"/>
    <n v="0"/>
  </r>
  <r>
    <n v="200808326"/>
    <d v="2020-04-15T00:00:00"/>
    <d v="2020-04-15T00:00:00"/>
    <n v="1710"/>
    <n v="8"/>
    <x v="12"/>
    <n v="852"/>
    <n v="2"/>
    <n v="625"/>
    <s v="OTHER ASSAULT"/>
    <s v="0356 1300"/>
    <n v="28"/>
    <s v="M"/>
    <s v="H"/>
    <n v="101"/>
    <s v="STREET"/>
    <n v="400"/>
    <s v="STRONG-ARM (HANDS, FIST, FEET OR BODILY FORCE)"/>
    <s v="IC"/>
    <s v="Invest Cont"/>
    <n v="625"/>
    <m/>
    <m/>
    <m/>
    <s v="SANTA MONICA"/>
    <s v="FEDERAL"/>
    <n v="34.044199999999996"/>
    <n v="-118.455"/>
    <n v="0"/>
  </r>
  <r>
    <n v="200715174"/>
    <d v="2020-10-21T00:00:00"/>
    <d v="2020-10-17T00:00:00"/>
    <n v="1230"/>
    <n v="7"/>
    <x v="0"/>
    <n v="722"/>
    <n v="2"/>
    <n v="946"/>
    <s v="OTHER MISCELLANEOUS CRIME"/>
    <n v="1501"/>
    <n v="55"/>
    <s v="F"/>
    <s v="W"/>
    <n v="502"/>
    <s v="MULTI-UNIT DWELLING (APARTMENT, DUPLEX, ETC)"/>
    <m/>
    <m/>
    <s v="IC"/>
    <s v="Invest Cont"/>
    <n v="946"/>
    <m/>
    <m/>
    <m/>
    <s v="8300 W  3RD                          ST"/>
    <m/>
    <n v="34.072699999999998"/>
    <n v="-118.37"/>
    <n v="0"/>
  </r>
  <r>
    <n v="200709809"/>
    <d v="2020-06-06T00:00:00"/>
    <d v="2020-05-31T00:00:00"/>
    <n v="215"/>
    <n v="7"/>
    <x v="0"/>
    <n v="722"/>
    <n v="1"/>
    <n v="310"/>
    <s v="BURGLARY"/>
    <s v="0342 0325 1609 1309 0329"/>
    <n v="19"/>
    <s v="M"/>
    <s v="O"/>
    <n v="417"/>
    <s v="THE BEVERLY CONNECTION"/>
    <m/>
    <m/>
    <s v="AA"/>
    <s v="Adult Arrest"/>
    <n v="310"/>
    <m/>
    <m/>
    <m/>
    <s v="8300    BEVERLY                      BL"/>
    <m/>
    <n v="34.076099999999997"/>
    <n v="-118.3706"/>
    <n v="1"/>
  </r>
  <r>
    <n v="200210995"/>
    <d v="2020-06-05T00:00:00"/>
    <d v="2020-06-05T00:00:00"/>
    <n v="1215"/>
    <n v="2"/>
    <x v="5"/>
    <n v="291"/>
    <n v="2"/>
    <n v="900"/>
    <s v="VIOLATION OF COURT ORDER"/>
    <s v="0913 2038 2000"/>
    <n v="28"/>
    <s v="F"/>
    <s v="H"/>
    <n v="501"/>
    <s v="SINGLE FAMILY DWELLING"/>
    <m/>
    <m/>
    <s v="AA"/>
    <s v="Adult Arrest"/>
    <n v="900"/>
    <m/>
    <m/>
    <m/>
    <s v="1400    COURTLAND                    ST"/>
    <m/>
    <n v="34.043700000000001"/>
    <n v="-118.2839"/>
    <n v="1"/>
  </r>
  <r>
    <n v="201112811"/>
    <d v="2020-08-23T00:00:00"/>
    <d v="2020-08-23T00:00:00"/>
    <n v="1545"/>
    <n v="11"/>
    <x v="7"/>
    <n v="1189"/>
    <n v="2"/>
    <n v="901"/>
    <s v="VIOLATION OF RESTRAINING ORDER"/>
    <s v="2038 1402 1020 2004 0913 0360"/>
    <n v="77"/>
    <s v="F"/>
    <s v="H"/>
    <n v="104"/>
    <s v="DRIVEWAY"/>
    <m/>
    <m/>
    <s v="AA"/>
    <s v="Adult Arrest"/>
    <n v="901"/>
    <n v="998"/>
    <m/>
    <m/>
    <s v="3400    MARMION                      WY"/>
    <m/>
    <n v="34.086399999999998"/>
    <n v="-118.21550000000001"/>
    <n v="1"/>
  </r>
  <r>
    <n v="200121047"/>
    <d v="2020-11-14T00:00:00"/>
    <d v="2020-11-14T00:00:00"/>
    <n v="2030"/>
    <n v="1"/>
    <x v="1"/>
    <n v="118"/>
    <n v="1"/>
    <n v="761"/>
    <s v="BRANDISH WEAPON"/>
    <s v="0443 0334 1816 0906 0913"/>
    <n v="46"/>
    <s v="F"/>
    <s v="H"/>
    <n v="502"/>
    <s v="MULTI-UNIT DWELLING (APARTMENT, DUPLEX, ETC)"/>
    <n v="511"/>
    <s v="VERBAL THREAT"/>
    <s v="IC"/>
    <s v="Invest Cont"/>
    <n v="761"/>
    <m/>
    <m/>
    <m/>
    <s v="300 E  BLOOM                        ST"/>
    <m/>
    <n v="34.062800000000003"/>
    <n v="-118.2286"/>
    <n v="0"/>
  </r>
  <r>
    <n v="200414217"/>
    <d v="2020-10-23T00:00:00"/>
    <d v="2020-02-27T00:00:00"/>
    <n v="1100"/>
    <n v="4"/>
    <x v="4"/>
    <n v="473"/>
    <n v="1"/>
    <n v="420"/>
    <s v="THEFT FROM MOTOR VEHICLE - PETTY ($950 &amp; UNDER)"/>
    <s v="1300 0344"/>
    <n v="49"/>
    <s v="F"/>
    <s v="H"/>
    <n v="101"/>
    <s v="STREET"/>
    <m/>
    <m/>
    <s v="IC"/>
    <s v="Invest Cont"/>
    <n v="420"/>
    <m/>
    <m/>
    <m/>
    <s v="600 S  CHICAGO                      ST"/>
    <m/>
    <n v="34.037599999999998"/>
    <n v="-118.21680000000001"/>
    <n v="0"/>
  </r>
  <r>
    <n v="200214362"/>
    <d v="2020-08-29T00:00:00"/>
    <d v="2020-08-28T00:00:00"/>
    <n v="2000"/>
    <n v="2"/>
    <x v="5"/>
    <n v="249"/>
    <n v="1"/>
    <n v="510"/>
    <s v="VEHICLE - STOLEN"/>
    <m/>
    <n v="0"/>
    <m/>
    <m/>
    <n v="707"/>
    <s v="GARAGE/CARPORT"/>
    <m/>
    <m/>
    <s v="IC"/>
    <s v="Invest Cont"/>
    <n v="510"/>
    <m/>
    <m/>
    <m/>
    <s v="1000    INGRAHAM                     ST"/>
    <m/>
    <n v="34.051200000000001"/>
    <n v="-118.2621"/>
    <n v="0"/>
  </r>
  <r>
    <n v="201116966"/>
    <d v="2020-12-25T00:00:00"/>
    <d v="2020-12-24T00:00:00"/>
    <n v="2200"/>
    <n v="11"/>
    <x v="7"/>
    <n v="1147"/>
    <n v="1"/>
    <n v="510"/>
    <s v="VEHICLE - STOLEN"/>
    <m/>
    <n v="0"/>
    <m/>
    <m/>
    <n v="101"/>
    <s v="STREET"/>
    <m/>
    <m/>
    <s v="IC"/>
    <s v="Invest Cont"/>
    <n v="510"/>
    <m/>
    <m/>
    <m/>
    <s v="3500    DIVISION                     ST"/>
    <m/>
    <n v="34.106099999999998"/>
    <n v="-118.2255"/>
    <n v="0"/>
  </r>
  <r>
    <n v="201106657"/>
    <d v="2020-02-29T00:00:00"/>
    <d v="2020-02-28T00:00:00"/>
    <n v="1730"/>
    <n v="11"/>
    <x v="7"/>
    <n v="1179"/>
    <n v="1"/>
    <n v="510"/>
    <s v="VEHICLE - STOLEN"/>
    <m/>
    <n v="0"/>
    <m/>
    <m/>
    <n v="101"/>
    <s v="STREET"/>
    <m/>
    <m/>
    <s v="IC"/>
    <s v="Invest Cont"/>
    <n v="510"/>
    <m/>
    <m/>
    <m/>
    <s v="AVENUE 40"/>
    <s v="FIGUEROA"/>
    <n v="34.092100000000002"/>
    <n v="-118.2105"/>
    <n v="0"/>
  </r>
  <r>
    <n v="200816535"/>
    <d v="2020-11-16T00:00:00"/>
    <d v="2020-11-14T00:00:00"/>
    <n v="2300"/>
    <n v="8"/>
    <x v="12"/>
    <n v="833"/>
    <n v="2"/>
    <n v="740"/>
    <s v="VANDALISM - FELONY ($400 &amp; OVER, ALL CHURCH VANDALISMS)"/>
    <n v="329"/>
    <n v="19"/>
    <s v="F"/>
    <s v="H"/>
    <n v="122"/>
    <s v="VEHICLE, PASSENGER/TRUCK"/>
    <m/>
    <m/>
    <s v="IC"/>
    <s v="Invest Cont"/>
    <n v="740"/>
    <m/>
    <m/>
    <m/>
    <s v="KELTON                       AV"/>
    <s v="WILKINS                      AV"/>
    <n v="34.054299999999998"/>
    <n v="-118.4435"/>
    <n v="0"/>
  </r>
  <r>
    <n v="200608037"/>
    <d v="2020-03-17T00:00:00"/>
    <d v="2020-03-10T00:00:00"/>
    <n v="225"/>
    <n v="6"/>
    <x v="9"/>
    <n v="678"/>
    <n v="2"/>
    <n v="822"/>
    <s v="HUMAN TRAFFICKING - COMMERCIAL SEX ACTS"/>
    <s v="1415 0943 1259"/>
    <n v="14"/>
    <s v="F"/>
    <s v="H"/>
    <n v="102"/>
    <s v="SIDEWALK"/>
    <n v="400"/>
    <s v="STRONG-ARM (HANDS, FIST, FEET OR BODILY FORCE)"/>
    <s v="IC"/>
    <s v="Invest Cont"/>
    <n v="822"/>
    <n v="998"/>
    <m/>
    <m/>
    <s v="WESTERN                      AV"/>
    <s v="INSTITUTE"/>
    <n v="34.085500000000003"/>
    <n v="-118.3091"/>
    <n v="0"/>
  </r>
  <r>
    <n v="200510631"/>
    <d v="2020-06-15T00:00:00"/>
    <d v="2020-06-14T00:00:00"/>
    <n v="1400"/>
    <n v="5"/>
    <x v="10"/>
    <n v="501"/>
    <n v="1"/>
    <n v="310"/>
    <s v="BURGLARY"/>
    <s v="0358 0344 0206 1607"/>
    <n v="0"/>
    <s v="X"/>
    <s v="X"/>
    <n v="203"/>
    <s v="OTHER BUSINESS"/>
    <m/>
    <m/>
    <s v="IC"/>
    <s v="Invest Cont"/>
    <n v="310"/>
    <m/>
    <m/>
    <m/>
    <s v="190TH"/>
    <s v="GARDENA"/>
    <n v="33.864800000000002"/>
    <n v="-118.2931"/>
    <n v="0"/>
  </r>
  <r>
    <n v="200814402"/>
    <d v="2020-09-22T00:00:00"/>
    <d v="2020-09-21T00:00:00"/>
    <n v="2100"/>
    <n v="8"/>
    <x v="12"/>
    <n v="832"/>
    <n v="2"/>
    <n v="740"/>
    <s v="VANDALISM - FELONY ($400 &amp; OVER, ALL CHURCH VANDALISMS)"/>
    <s v="0329 1607"/>
    <n v="45"/>
    <s v="M"/>
    <s v="W"/>
    <n v="504"/>
    <s v="OTHER RESIDENCE"/>
    <m/>
    <m/>
    <s v="IC"/>
    <s v="Invest Cont"/>
    <n v="740"/>
    <m/>
    <m/>
    <m/>
    <s v="11800    DOROTHY                      ST"/>
    <m/>
    <n v="34.050699999999999"/>
    <n v="-118.4683"/>
    <n v="0"/>
  </r>
  <r>
    <n v="200600808"/>
    <d v="2020-08-20T00:00:00"/>
    <d v="2020-08-20T00:00:00"/>
    <n v="1905"/>
    <n v="6"/>
    <x v="9"/>
    <n v="628"/>
    <n v="1"/>
    <n v="761"/>
    <s v="BRANDISH WEAPON"/>
    <s v="1402 0334 0421 1822"/>
    <n v="50"/>
    <s v="M"/>
    <s v="B"/>
    <n v="101"/>
    <s v="STREET"/>
    <n v="207"/>
    <s v="OTHER KNIFE"/>
    <s v="AO"/>
    <s v="Adult Other"/>
    <n v="761"/>
    <n v="930"/>
    <n v="998"/>
    <m/>
    <s v="BEACHWOOD"/>
    <s v="FRANKLIN"/>
    <n v="34.105200000000004"/>
    <n v="-118.32129999999999"/>
    <n v="0"/>
  </r>
  <r>
    <n v="200204331"/>
    <d v="2020-01-07T00:00:00"/>
    <d v="2020-01-07T00:00:00"/>
    <n v="1540"/>
    <n v="2"/>
    <x v="5"/>
    <n v="247"/>
    <n v="2"/>
    <n v="740"/>
    <s v="VANDALISM - FELONY ($400 &amp; OVER, ALL CHURCH VANDALISMS)"/>
    <n v="329"/>
    <n v="25"/>
    <s v="F"/>
    <s v="H"/>
    <n v="504"/>
    <s v="OTHER RESIDENCE"/>
    <m/>
    <m/>
    <s v="IC"/>
    <s v="Invest Cont"/>
    <n v="740"/>
    <m/>
    <m/>
    <m/>
    <s v="400 S  UNION                        AV"/>
    <m/>
    <n v="34.059600000000003"/>
    <n v="-118.2701"/>
    <n v="0"/>
  </r>
  <r>
    <n v="200717088"/>
    <d v="2020-12-14T00:00:00"/>
    <d v="2020-12-14T00:00:00"/>
    <n v="1300"/>
    <n v="7"/>
    <x v="0"/>
    <n v="766"/>
    <n v="2"/>
    <n v="624"/>
    <s v="BATTERY - SIMPLE ASSAULT"/>
    <s v="0554 0913 0444"/>
    <n v="23"/>
    <s v="F"/>
    <s v="H"/>
    <n v="502"/>
    <s v="MULTI-UNIT DWELLING (APARTMENT, DUPLEX, ETC)"/>
    <n v="400"/>
    <s v="STRONG-ARM (HANDS, FIST, FEET OR BODILY FORCE)"/>
    <s v="AO"/>
    <s v="Adult Other"/>
    <n v="624"/>
    <m/>
    <m/>
    <m/>
    <s v="1500    CRENSHAW                     BL"/>
    <m/>
    <n v="34.046799999999998"/>
    <n v="-118.3305"/>
    <n v="0"/>
  </r>
  <r>
    <n v="201113381"/>
    <d v="2020-09-07T00:00:00"/>
    <d v="2020-09-07T00:00:00"/>
    <n v="1656"/>
    <n v="11"/>
    <x v="7"/>
    <n v="1137"/>
    <n v="2"/>
    <n v="745"/>
    <s v="VANDALISM - MISDEAMEANOR ($399 OR UNDER)"/>
    <s v="0329 0311"/>
    <n v="0"/>
    <s v="M"/>
    <s v="H"/>
    <n v="704"/>
    <s v="ELEMENTARY SCHOOL"/>
    <m/>
    <m/>
    <s v="IC"/>
    <s v="Invest Cont"/>
    <n v="745"/>
    <m/>
    <m/>
    <m/>
    <s v="5500    MONTE VISTA                  ST"/>
    <m/>
    <n v="34.110900000000001"/>
    <n v="-118.2016"/>
    <n v="0"/>
  </r>
  <r>
    <n v="200807386"/>
    <d v="2020-03-15T00:00:00"/>
    <d v="2020-03-15T00:00:00"/>
    <n v="1910"/>
    <n v="8"/>
    <x v="12"/>
    <n v="839"/>
    <n v="1"/>
    <n v="442"/>
    <s v="SHOPLIFTING - PETTY THEFT ($950 &amp; UNDER)"/>
    <s v="0325 1402 0104 1822 1414"/>
    <n v="0"/>
    <s v="X"/>
    <s v="X"/>
    <n v="402"/>
    <s v="MARKET"/>
    <m/>
    <m/>
    <s v="IC"/>
    <s v="Invest Cont"/>
    <n v="442"/>
    <n v="998"/>
    <m/>
    <m/>
    <s v="10200    SANTA MONICA                 BL"/>
    <m/>
    <n v="34.060499999999998"/>
    <n v="-118.41930000000001"/>
    <n v="0"/>
  </r>
  <r>
    <n v="200805828"/>
    <d v="2020-02-09T00:00:00"/>
    <d v="2020-02-09T00:00:00"/>
    <n v="1030"/>
    <n v="8"/>
    <x v="12"/>
    <n v="895"/>
    <n v="2"/>
    <n v="354"/>
    <s v="THEFT OF IDENTITY"/>
    <s v="0100 0928 1822"/>
    <n v="30"/>
    <s v="F"/>
    <s v="W"/>
    <n v="502"/>
    <s v="MULTI-UNIT DWELLING (APARTMENT, DUPLEX, ETC)"/>
    <m/>
    <m/>
    <s v="IC"/>
    <s v="Invest Cont"/>
    <n v="354"/>
    <m/>
    <m/>
    <m/>
    <s v="3400    CLUB                         DR"/>
    <m/>
    <n v="34.031199999999998"/>
    <n v="-118.40309999999999"/>
    <n v="0"/>
  </r>
  <r>
    <n v="200113541"/>
    <d v="2020-06-17T00:00:00"/>
    <d v="2020-06-16T00:00:00"/>
    <n v="1830"/>
    <n v="1"/>
    <x v="1"/>
    <n v="152"/>
    <n v="1"/>
    <n v="310"/>
    <s v="BURGLARY"/>
    <s v="1403 1822 1420 0344 0329 1402 1607"/>
    <n v="51"/>
    <s v="M"/>
    <s v="W"/>
    <n v="702"/>
    <s v="OFFICE BUILDING/OFFICE"/>
    <m/>
    <m/>
    <s v="IC"/>
    <s v="Invest Cont"/>
    <n v="310"/>
    <n v="998"/>
    <m/>
    <m/>
    <s v="800 W  6TH                          ST"/>
    <m/>
    <n v="34.050199999999997"/>
    <n v="-118.2574"/>
    <n v="0"/>
  </r>
  <r>
    <n v="200612994"/>
    <d v="2020-07-23T00:00:00"/>
    <d v="2020-07-23T00:00:00"/>
    <n v="1308"/>
    <n v="6"/>
    <x v="9"/>
    <n v="625"/>
    <n v="2"/>
    <n v="930"/>
    <s v="CRIMINAL THREATS - NO WEAPON DISPLAYED"/>
    <s v="0913 1810 0443"/>
    <n v="25"/>
    <s v="M"/>
    <s v="B"/>
    <n v="502"/>
    <s v="MULTI-UNIT DWELLING (APARTMENT, DUPLEX, ETC)"/>
    <n v="511"/>
    <s v="VERBAL THREAT"/>
    <s v="IC"/>
    <s v="Invest Cont"/>
    <n v="930"/>
    <m/>
    <m/>
    <m/>
    <s v="1900 N  LAS PALMAS                   AV"/>
    <m/>
    <n v="34.113100000000003"/>
    <n v="-118.34099999999999"/>
    <n v="0"/>
  </r>
  <r>
    <n v="200512849"/>
    <d v="2020-08-11T00:00:00"/>
    <d v="2020-07-29T00:00:00"/>
    <n v="1800"/>
    <n v="5"/>
    <x v="10"/>
    <n v="513"/>
    <n v="1"/>
    <n v="510"/>
    <s v="VEHICLE - STOLEN"/>
    <m/>
    <n v="0"/>
    <m/>
    <m/>
    <n v="108"/>
    <s v="PARKING LOT"/>
    <m/>
    <m/>
    <s v="AA"/>
    <s v="Adult Arrest"/>
    <n v="510"/>
    <m/>
    <m/>
    <m/>
    <s v="25800    VERMONT                      AV"/>
    <m/>
    <n v="33.789499999999997"/>
    <n v="-118.29340000000001"/>
    <n v="1"/>
  </r>
  <r>
    <n v="200809601"/>
    <d v="2020-05-18T00:00:00"/>
    <d v="2020-05-13T00:00:00"/>
    <n v="1000"/>
    <n v="8"/>
    <x v="12"/>
    <n v="834"/>
    <n v="2"/>
    <n v="662"/>
    <s v="BUNCO, GRAND THEFT"/>
    <n v="701"/>
    <n v="27"/>
    <s v="M"/>
    <s v="O"/>
    <n v="501"/>
    <s v="SINGLE FAMILY DWELLING"/>
    <m/>
    <m/>
    <s v="IC"/>
    <s v="Invest Cont"/>
    <n v="662"/>
    <m/>
    <m/>
    <m/>
    <s v="10700    WILKINS                      AV"/>
    <m/>
    <n v="34.0563"/>
    <n v="-118.43470000000001"/>
    <n v="0"/>
  </r>
  <r>
    <n v="200109012"/>
    <d v="2020-03-12T00:00:00"/>
    <d v="2020-03-11T00:00:00"/>
    <n v="1700"/>
    <n v="1"/>
    <x v="1"/>
    <n v="145"/>
    <n v="2"/>
    <n v="745"/>
    <s v="VANDALISM - MISDEAMEANOR ($399 OR UNDER)"/>
    <s v="0329 1822"/>
    <n v="0"/>
    <s v="M"/>
    <s v="W"/>
    <n v="203"/>
    <s v="OTHER BUSINESS"/>
    <m/>
    <m/>
    <s v="IC"/>
    <s v="Invest Cont"/>
    <n v="745"/>
    <m/>
    <m/>
    <m/>
    <s v="400 S  MAIN                         ST"/>
    <m/>
    <n v="34.048200000000001"/>
    <n v="-118.24720000000001"/>
    <n v="0"/>
  </r>
  <r>
    <n v="201218150"/>
    <d v="2020-08-02T00:00:00"/>
    <d v="2020-08-02T00:00:00"/>
    <n v="220"/>
    <n v="12"/>
    <x v="8"/>
    <n v="1232"/>
    <n v="1"/>
    <n v="210"/>
    <s v="ROBBERY"/>
    <s v="2004 0344 0346 1822"/>
    <n v="23"/>
    <s v="M"/>
    <s v="H"/>
    <n v="101"/>
    <s v="STREET"/>
    <n v="511"/>
    <s v="VERBAL THREAT"/>
    <s v="IC"/>
    <s v="Invest Cont"/>
    <n v="210"/>
    <m/>
    <m/>
    <m/>
    <s v="54TH                         ST"/>
    <s v="WESTERN"/>
    <n v="33.987200000000001"/>
    <n v="-118.32769999999999"/>
    <n v="0"/>
  </r>
  <r>
    <n v="201006476"/>
    <d v="2020-02-25T00:00:00"/>
    <d v="2020-02-25T00:00:00"/>
    <n v="2310"/>
    <n v="10"/>
    <x v="11"/>
    <n v="1099"/>
    <n v="2"/>
    <n v="237"/>
    <s v="CHILD NEGLECT (SEE 300 W.I.C.)"/>
    <s v="1257 1310 0553 0913 0413 1206 2001 2002"/>
    <n v="0"/>
    <s v="M"/>
    <s v="W"/>
    <n v="101"/>
    <s v="STREET"/>
    <m/>
    <m/>
    <s v="AA"/>
    <s v="Adult Arrest"/>
    <n v="237"/>
    <m/>
    <m/>
    <m/>
    <s v="DEL GADO                     DR"/>
    <s v="SEPULVEDA                    BL"/>
    <n v="34.143700000000003"/>
    <n v="-118.4739"/>
    <n v="1"/>
  </r>
  <r>
    <n v="201107635"/>
    <d v="2020-03-23T00:00:00"/>
    <d v="2020-03-22T00:00:00"/>
    <n v="1457"/>
    <n v="11"/>
    <x v="7"/>
    <n v="1146"/>
    <n v="1"/>
    <n v="310"/>
    <s v="BURGLARY"/>
    <s v="1822 1602 0344 1402 1407 0907"/>
    <n v="32"/>
    <s v="F"/>
    <s v="B"/>
    <n v="221"/>
    <s v="PUBLIC STORAGE"/>
    <m/>
    <m/>
    <s v="AA"/>
    <s v="Adult Arrest"/>
    <n v="310"/>
    <n v="998"/>
    <m/>
    <m/>
    <s v="1700    BLAKE                        AV"/>
    <m/>
    <n v="34.095500000000001"/>
    <n v="-118.2418"/>
    <n v="1"/>
  </r>
  <r>
    <n v="200311158"/>
    <d v="2020-05-11T00:00:00"/>
    <d v="2020-05-10T00:00:00"/>
    <n v="2200"/>
    <n v="3"/>
    <x v="2"/>
    <n v="312"/>
    <n v="1"/>
    <n v="510"/>
    <s v="VEHICLE - STOLEN"/>
    <m/>
    <n v="0"/>
    <m/>
    <m/>
    <n v="101"/>
    <s v="STREET"/>
    <m/>
    <m/>
    <s v="IC"/>
    <s v="Invest Cont"/>
    <n v="510"/>
    <m/>
    <m/>
    <m/>
    <s v="2800 S  COCHRAN                      AV"/>
    <m/>
    <n v="34.0289"/>
    <n v="-118.35980000000001"/>
    <n v="0"/>
  </r>
  <r>
    <n v="200408888"/>
    <d v="2020-05-15T00:00:00"/>
    <d v="2020-05-06T00:00:00"/>
    <n v="1530"/>
    <n v="4"/>
    <x v="4"/>
    <n v="443"/>
    <n v="1"/>
    <n v="331"/>
    <s v="THEFT FROM MOTOR VEHICLE - GRAND ($950.01 AND OVER)"/>
    <n v="344"/>
    <n v="29"/>
    <s v="M"/>
    <s v="H"/>
    <n v="108"/>
    <s v="PARKING LOT"/>
    <m/>
    <m/>
    <s v="IC"/>
    <s v="Invest Cont"/>
    <n v="331"/>
    <m/>
    <m/>
    <m/>
    <s v="1500 N  SOTO                         ST"/>
    <m/>
    <n v="34.060899999999997"/>
    <n v="-118.2052"/>
    <n v="0"/>
  </r>
  <r>
    <n v="201105527"/>
    <d v="2020-02-04T00:00:00"/>
    <d v="2020-01-28T00:00:00"/>
    <n v="1500"/>
    <n v="11"/>
    <x v="7"/>
    <n v="1109"/>
    <n v="2"/>
    <n v="664"/>
    <s v="BUNCO, PETTY THEFT"/>
    <n v="800"/>
    <n v="14"/>
    <s v="F"/>
    <s v="H"/>
    <n v="501"/>
    <s v="SINGLE FAMILY DWELLING"/>
    <m/>
    <m/>
    <s v="IC"/>
    <s v="Invest Cont"/>
    <n v="664"/>
    <m/>
    <m/>
    <m/>
    <s v="1400    EAGLE VISTA                  DR"/>
    <m/>
    <n v="34.140300000000003"/>
    <n v="-118.1944"/>
    <n v="0"/>
  </r>
  <r>
    <n v="200912552"/>
    <d v="2020-07-20T00:00:00"/>
    <d v="2020-07-20T00:00:00"/>
    <n v="400"/>
    <n v="9"/>
    <x v="3"/>
    <n v="909"/>
    <n v="2"/>
    <n v="745"/>
    <s v="VANDALISM - MISDEAMEANOR ($399 OR UNDER)"/>
    <s v="0329 1402"/>
    <n v="0"/>
    <s v="X"/>
    <s v="X"/>
    <n v="103"/>
    <s v="ALLEY"/>
    <m/>
    <m/>
    <s v="AO"/>
    <s v="Adult Other"/>
    <n v="745"/>
    <n v="998"/>
    <m/>
    <m/>
    <s v="7500    WOODMAN                      PL"/>
    <m/>
    <n v="34.207099999999997"/>
    <n v="-118.4298"/>
    <n v="0"/>
  </r>
  <r>
    <n v="201308943"/>
    <d v="2020-04-01T00:00:00"/>
    <d v="2020-04-01T00:00:00"/>
    <n v="500"/>
    <n v="13"/>
    <x v="6"/>
    <n v="1322"/>
    <n v="1"/>
    <n v="330"/>
    <s v="BURGLARY FROM VEHICLE"/>
    <s v="1607 0358 0344"/>
    <n v="29"/>
    <s v="M"/>
    <s v="H"/>
    <n v="104"/>
    <s v="DRIVEWAY"/>
    <m/>
    <m/>
    <s v="IC"/>
    <s v="Invest Cont"/>
    <n v="330"/>
    <m/>
    <m/>
    <m/>
    <s v="2200    WALL                         ST"/>
    <m/>
    <n v="34.026800000000001"/>
    <n v="-118.26179999999999"/>
    <n v="0"/>
  </r>
  <r>
    <n v="200215036"/>
    <d v="2020-09-15T00:00:00"/>
    <d v="2020-09-12T00:00:00"/>
    <n v="2030"/>
    <n v="2"/>
    <x v="5"/>
    <n v="271"/>
    <n v="1"/>
    <n v="510"/>
    <s v="VEHICLE - STOLEN"/>
    <m/>
    <n v="0"/>
    <m/>
    <m/>
    <n v="101"/>
    <s v="STREET"/>
    <m/>
    <m/>
    <s v="IC"/>
    <s v="Invest Cont"/>
    <n v="510"/>
    <m/>
    <m/>
    <m/>
    <s v="900 S  LAKE                         ST"/>
    <m/>
    <n v="34.0535"/>
    <n v="-118.2801"/>
    <n v="0"/>
  </r>
  <r>
    <n v="201225245"/>
    <d v="2020-11-26T00:00:00"/>
    <d v="2020-11-26T00:00:00"/>
    <n v="230"/>
    <n v="12"/>
    <x v="8"/>
    <n v="1242"/>
    <n v="2"/>
    <n v="903"/>
    <s v="CONTEMPT OF COURT"/>
    <s v="2000 1243 1813 1276 1309 2038 0913"/>
    <n v="24"/>
    <s v="F"/>
    <s v="H"/>
    <n v="501"/>
    <s v="SINGLE FAMILY DWELLING"/>
    <m/>
    <m/>
    <s v="IC"/>
    <s v="Invest Cont"/>
    <n v="903"/>
    <m/>
    <m/>
    <m/>
    <s v="6300    MADDEN                       AV"/>
    <m/>
    <n v="33.982700000000001"/>
    <n v="-118.32550000000001"/>
    <n v="0"/>
  </r>
  <r>
    <n v="201014289"/>
    <d v="2020-10-21T00:00:00"/>
    <d v="2020-10-20T00:00:00"/>
    <n v="1700"/>
    <n v="10"/>
    <x v="11"/>
    <n v="1088"/>
    <n v="1"/>
    <n v="420"/>
    <s v="THEFT FROM MOTOR VEHICLE - PETTY ($950 &amp; UNDER)"/>
    <m/>
    <n v="0"/>
    <m/>
    <m/>
    <n v="101"/>
    <s v="STREET"/>
    <m/>
    <m/>
    <s v="IC"/>
    <s v="Invest Cont"/>
    <n v="420"/>
    <m/>
    <m/>
    <m/>
    <s v="4600    LOUISE                       AV"/>
    <m/>
    <n v="34.153300000000002"/>
    <n v="-118.5086"/>
    <n v="0"/>
  </r>
  <r>
    <n v="200509063"/>
    <d v="2020-05-05T00:00:00"/>
    <d v="2020-05-05T00:00:00"/>
    <n v="1545"/>
    <n v="5"/>
    <x v="10"/>
    <n v="519"/>
    <n v="2"/>
    <n v="888"/>
    <s v="TRESPASSING"/>
    <n v="1236"/>
    <n v="0"/>
    <s v="X"/>
    <s v="X"/>
    <n v="303"/>
    <s v="OIL REFINERY"/>
    <m/>
    <m/>
    <s v="AA"/>
    <s v="Adult Arrest"/>
    <n v="888"/>
    <m/>
    <m/>
    <m/>
    <s v="2100 E  PACIFIC COAST                HY"/>
    <m/>
    <n v="33.791600000000003"/>
    <n v="-118.23560000000001"/>
    <n v="1"/>
  </r>
  <r>
    <n v="200912794"/>
    <d v="2020-07-27T00:00:00"/>
    <d v="2020-07-26T00:00:00"/>
    <n v="2000"/>
    <n v="9"/>
    <x v="3"/>
    <n v="904"/>
    <n v="1"/>
    <n v="230"/>
    <s v="ASSAULT WITH DEADLY WEAPON, AGGRAVATED ASSAULT"/>
    <s v="0411 0444 1202 1822"/>
    <n v="75"/>
    <s v="M"/>
    <s v="V"/>
    <n v="102"/>
    <s v="SIDEWALK"/>
    <n v="223"/>
    <s v="UNKNOWN TYPE CUTTING INSTRUMENT"/>
    <s v="IC"/>
    <s v="Invest Cont"/>
    <n v="230"/>
    <m/>
    <m/>
    <m/>
    <s v="VAN NUYS                     BL"/>
    <s v="KESWICK                      ST"/>
    <n v="34.210299999999997"/>
    <n v="-118.44880000000001"/>
    <n v="0"/>
  </r>
  <r>
    <n v="201213032"/>
    <d v="2020-05-18T00:00:00"/>
    <d v="2020-05-18T00:00:00"/>
    <n v="1305"/>
    <n v="12"/>
    <x v="8"/>
    <n v="1259"/>
    <n v="1"/>
    <n v="210"/>
    <s v="ROBBERY"/>
    <s v="1309 0342 1822 0448 0344 0216"/>
    <n v="39"/>
    <s v="F"/>
    <s v="H"/>
    <n v="108"/>
    <s v="PARKING LOT"/>
    <n v="400"/>
    <s v="STRONG-ARM (HANDS, FIST, FEET OR BODILY FORCE)"/>
    <s v="IC"/>
    <s v="Invest Cont"/>
    <n v="210"/>
    <m/>
    <m/>
    <m/>
    <s v="300 E  FLORENCE                     AV"/>
    <m/>
    <n v="33.974699999999999"/>
    <n v="-118.26949999999999"/>
    <n v="0"/>
  </r>
  <r>
    <n v="200905573"/>
    <d v="2020-02-05T00:00:00"/>
    <d v="2020-02-05T00:00:00"/>
    <n v="1420"/>
    <n v="9"/>
    <x v="3"/>
    <n v="963"/>
    <n v="2"/>
    <n v="624"/>
    <s v="BATTERY - SIMPLE ASSAULT"/>
    <s v="0400 0416 1309 0444"/>
    <n v="40"/>
    <s v="M"/>
    <s v="O"/>
    <n v="501"/>
    <s v="SINGLE FAMILY DWELLING"/>
    <n v="400"/>
    <s v="STRONG-ARM (HANDS, FIST, FEET OR BODILY FORCE)"/>
    <s v="AO"/>
    <s v="Adult Other"/>
    <n v="624"/>
    <m/>
    <m/>
    <m/>
    <s v="5000    NOBLE                        AV"/>
    <m/>
    <n v="34.160899999999998"/>
    <n v="-118.4618"/>
    <n v="0"/>
  </r>
  <r>
    <n v="201008093"/>
    <d v="2020-04-15T00:00:00"/>
    <d v="2020-03-06T00:00:00"/>
    <n v="700"/>
    <n v="10"/>
    <x v="11"/>
    <n v="1065"/>
    <n v="1"/>
    <n v="341"/>
    <s v="THEFT-GRAND ($950.01 &amp; OVER)EXCPT,GUNS,FOWL,LIVESTK,PROD"/>
    <s v="0344 0394 1822"/>
    <n v="28"/>
    <s v="M"/>
    <s v="O"/>
    <n v="203"/>
    <s v="OTHER BUSINESS"/>
    <m/>
    <m/>
    <s v="IC"/>
    <s v="Invest Cont"/>
    <n v="341"/>
    <m/>
    <m/>
    <m/>
    <s v="18000    VENTURA                      BL"/>
    <m/>
    <n v="34.167499999999997"/>
    <n v="-118.5226"/>
    <n v="0"/>
  </r>
  <r>
    <n v="200712956"/>
    <d v="2020-08-19T00:00:00"/>
    <d v="2020-08-17T00:00:00"/>
    <n v="2200"/>
    <n v="7"/>
    <x v="0"/>
    <n v="784"/>
    <n v="2"/>
    <n v="740"/>
    <s v="VANDALISM - FELONY ($400 &amp; OVER, ALL CHURCH VANDALISMS)"/>
    <s v="1300 0329"/>
    <n v="61"/>
    <s v="F"/>
    <s v="W"/>
    <n v="122"/>
    <s v="VEHICLE, PASSENGER/TRUCK"/>
    <m/>
    <m/>
    <s v="IC"/>
    <s v="Invest Cont"/>
    <n v="740"/>
    <m/>
    <m/>
    <m/>
    <s v="REDONDO                      BL"/>
    <s v="BANGOR                       ST"/>
    <n v="34.0366"/>
    <n v="-118.35469999999999"/>
    <n v="0"/>
  </r>
  <r>
    <n v="200711487"/>
    <d v="2020-07-10T00:00:00"/>
    <d v="2020-07-10T00:00:00"/>
    <n v="1400"/>
    <n v="7"/>
    <x v="0"/>
    <n v="701"/>
    <n v="2"/>
    <n v="930"/>
    <s v="CRIMINAL THREATS - NO WEAPON DISPLAYED"/>
    <n v="421"/>
    <n v="72"/>
    <s v="F"/>
    <s v="W"/>
    <n v="502"/>
    <s v="MULTI-UNIT DWELLING (APARTMENT, DUPLEX, ETC)"/>
    <n v="511"/>
    <s v="VERBAL THREAT"/>
    <s v="AO"/>
    <s v="Adult Other"/>
    <n v="930"/>
    <m/>
    <m/>
    <m/>
    <s v="500 N  HAYWORTH                     AV"/>
    <m/>
    <n v="34.080199999999998"/>
    <n v="-118.3627"/>
    <n v="0"/>
  </r>
  <r>
    <n v="200119398"/>
    <d v="2020-10-14T00:00:00"/>
    <d v="2020-10-14T00:00:00"/>
    <n v="40"/>
    <n v="1"/>
    <x v="1"/>
    <n v="176"/>
    <n v="1"/>
    <n v="480"/>
    <s v="BIKE - STOLEN"/>
    <s v="1218 1822 0344"/>
    <n v="63"/>
    <s v="M"/>
    <s v="B"/>
    <n v="102"/>
    <s v="SIDEWALK"/>
    <m/>
    <m/>
    <s v="IC"/>
    <s v="Invest Cont"/>
    <n v="480"/>
    <m/>
    <m/>
    <m/>
    <s v="8TH"/>
    <s v="SAN JULIAN"/>
    <n v="34.039400000000001"/>
    <n v="-118.2496"/>
    <n v="0"/>
  </r>
  <r>
    <n v="201305013"/>
    <d v="2020-01-18T00:00:00"/>
    <d v="2020-01-18T00:00:00"/>
    <n v="1900"/>
    <n v="13"/>
    <x v="6"/>
    <n v="1342"/>
    <n v="1"/>
    <n v="510"/>
    <s v="VEHICLE - STOLEN"/>
    <m/>
    <n v="0"/>
    <m/>
    <m/>
    <n v="104"/>
    <s v="DRIVEWAY"/>
    <m/>
    <m/>
    <s v="IC"/>
    <s v="Invest Cont"/>
    <n v="510"/>
    <m/>
    <m/>
    <m/>
    <s v="3600    ADAIR                        ST"/>
    <m/>
    <n v="34.014200000000002"/>
    <n v="-118.2672"/>
    <n v="0"/>
  </r>
  <r>
    <n v="200900890"/>
    <d v="2020-10-18T00:00:00"/>
    <d v="2020-10-18T00:00:00"/>
    <n v="530"/>
    <n v="9"/>
    <x v="3"/>
    <n v="926"/>
    <n v="1"/>
    <n v="350"/>
    <s v="THEFT, PERSON"/>
    <s v="0344 2000"/>
    <n v="32"/>
    <s v="F"/>
    <s v="H"/>
    <n v="101"/>
    <s v="STREET"/>
    <m/>
    <m/>
    <s v="AO"/>
    <s v="Adult Other"/>
    <n v="350"/>
    <m/>
    <m/>
    <m/>
    <s v="KITTRIDGE"/>
    <s v="VAN NUYS"/>
    <n v="34.1907"/>
    <n v="-118.4487"/>
    <n v="0"/>
  </r>
  <r>
    <n v="201009658"/>
    <d v="2020-06-03T00:00:00"/>
    <d v="2020-06-03T00:00:00"/>
    <n v="830"/>
    <n v="10"/>
    <x v="11"/>
    <n v="1061"/>
    <n v="1"/>
    <n v="330"/>
    <s v="BURGLARY FROM VEHICLE"/>
    <s v="1822 1402 1300 1607 1605"/>
    <n v="0"/>
    <s v="F"/>
    <s v="O"/>
    <n v="108"/>
    <s v="PARKING LOT"/>
    <m/>
    <m/>
    <s v="AA"/>
    <s v="Adult Arrest"/>
    <n v="330"/>
    <n v="998"/>
    <m/>
    <m/>
    <s v="19600    DICKENS                      ST"/>
    <m/>
    <n v="34.171500000000002"/>
    <n v="-118.5607"/>
    <n v="1"/>
  </r>
  <r>
    <n v="201224599"/>
    <d v="2020-11-16T00:00:00"/>
    <d v="2020-11-16T00:00:00"/>
    <n v="1840"/>
    <n v="12"/>
    <x v="8"/>
    <n v="1204"/>
    <n v="1"/>
    <n v="230"/>
    <s v="ASSAULT WITH DEADLY WEAPON, AGGRAVATED ASSAULT"/>
    <s v="0913 0400 0341 1309"/>
    <n v="52"/>
    <s v="F"/>
    <s v="B"/>
    <n v="102"/>
    <s v="SIDEWALK"/>
    <n v="512"/>
    <s v="MACE/PEPPER SPRAY"/>
    <s v="IC"/>
    <s v="Invest Cont"/>
    <n v="230"/>
    <m/>
    <m/>
    <m/>
    <s v="N  VERMONT                      AV"/>
    <s v="45TH                         ST"/>
    <n v="34.002600000000001"/>
    <n v="-118.2915"/>
    <n v="0"/>
  </r>
  <r>
    <n v="200807657"/>
    <d v="2020-03-24T00:00:00"/>
    <d v="2020-03-24T00:00:00"/>
    <n v="1330"/>
    <n v="8"/>
    <x v="12"/>
    <n v="802"/>
    <n v="1"/>
    <n v="330"/>
    <s v="BURGLARY FROM VEHICLE"/>
    <s v="1609 0344"/>
    <n v="27"/>
    <s v="M"/>
    <s v="W"/>
    <n v="101"/>
    <s v="STREET"/>
    <n v="500"/>
    <s v="UNKNOWN WEAPON/OTHER WEAPON"/>
    <s v="IC"/>
    <s v="Invest Cont"/>
    <n v="330"/>
    <m/>
    <m/>
    <m/>
    <s v="WILL ROGERS STATE PARK"/>
    <s v="WILL ROGERS STATE PARK"/>
    <n v="34.0535"/>
    <n v="-118.50830000000001"/>
    <n v="0"/>
  </r>
  <r>
    <n v="201307574"/>
    <d v="2020-03-04T00:00:00"/>
    <d v="2020-03-03T00:00:00"/>
    <n v="1300"/>
    <n v="13"/>
    <x v="6"/>
    <n v="1333"/>
    <n v="1"/>
    <n v="420"/>
    <s v="THEFT FROM MOTOR VEHICLE - PETTY ($950 &amp; UNDER)"/>
    <s v="0344 1300"/>
    <n v="29"/>
    <s v="M"/>
    <s v="H"/>
    <n v="108"/>
    <s v="PARKING LOT"/>
    <m/>
    <m/>
    <s v="IC"/>
    <s v="Invest Cont"/>
    <n v="420"/>
    <m/>
    <m/>
    <m/>
    <s v="3200 S  SAN PEDRO                    ST"/>
    <m/>
    <n v="34.017000000000003"/>
    <n v="-118.26430000000001"/>
    <n v="0"/>
  </r>
  <r>
    <n v="201010665"/>
    <d v="2020-07-04T00:00:00"/>
    <d v="2020-07-04T00:00:00"/>
    <n v="735"/>
    <n v="10"/>
    <x v="11"/>
    <n v="1041"/>
    <n v="1"/>
    <n v="330"/>
    <s v="BURGLARY FROM VEHICLE"/>
    <s v="0344 1402 1601 1822 0216 0202"/>
    <n v="34"/>
    <s v="M"/>
    <s v="W"/>
    <n v="101"/>
    <s v="STREET"/>
    <m/>
    <m/>
    <s v="AO"/>
    <s v="Adult Other"/>
    <n v="330"/>
    <n v="998"/>
    <m/>
    <m/>
    <s v="5800    TAMPA                        AV"/>
    <m/>
    <n v="34.175800000000002"/>
    <n v="-118.5534"/>
    <n v="0"/>
  </r>
  <r>
    <n v="200110490"/>
    <d v="2020-04-14T00:00:00"/>
    <d v="2020-04-14T00:00:00"/>
    <n v="1050"/>
    <n v="1"/>
    <x v="1"/>
    <n v="143"/>
    <n v="2"/>
    <n v="623"/>
    <s v="BATTERY POLICE (SIMPLE)"/>
    <s v="1212 2004 0444 1822 0910"/>
    <n v="0"/>
    <s v="X"/>
    <s v="X"/>
    <n v="902"/>
    <s v="MTA - RED LINE - PERSHING SQUARE"/>
    <n v="400"/>
    <s v="STRONG-ARM (HANDS, FIST, FEET OR BODILY FORCE)"/>
    <s v="IC"/>
    <s v="Invest Cont"/>
    <n v="623"/>
    <m/>
    <m/>
    <m/>
    <s v="4TH"/>
    <s v="HILL                         ST"/>
    <n v="34.0503"/>
    <n v="-118.2504"/>
    <n v="0"/>
  </r>
  <r>
    <n v="200505685"/>
    <d v="2020-02-11T00:00:00"/>
    <d v="2020-02-11T00:00:00"/>
    <n v="1"/>
    <n v="5"/>
    <x v="10"/>
    <n v="557"/>
    <n v="1"/>
    <n v="230"/>
    <s v="ASSAULT WITH DEADLY WEAPON, AGGRAVATED ASSAULT"/>
    <s v="1402 1407 1100 2004 0430 1822"/>
    <n v="43"/>
    <s v="M"/>
    <s v="W"/>
    <n v="102"/>
    <s v="SIDEWALK"/>
    <n v="107"/>
    <s v="OTHER FIREARM"/>
    <s v="IC"/>
    <s v="Invest Cont"/>
    <n v="230"/>
    <n v="998"/>
    <m/>
    <m/>
    <s v="6TH                          ST"/>
    <s v="GRAND                        AV"/>
    <n v="33.738799999999998"/>
    <n v="-118.2901"/>
    <n v="0"/>
  </r>
  <r>
    <n v="200408520"/>
    <d v="2020-05-05T00:00:00"/>
    <d v="2020-05-04T00:00:00"/>
    <n v="1500"/>
    <n v="4"/>
    <x v="4"/>
    <n v="438"/>
    <n v="1"/>
    <n v="510"/>
    <s v="VEHICLE - STOLEN"/>
    <m/>
    <n v="0"/>
    <m/>
    <m/>
    <n v="101"/>
    <s v="STREET"/>
    <m/>
    <m/>
    <s v="IC"/>
    <s v="Invest Cont"/>
    <n v="510"/>
    <m/>
    <m/>
    <m/>
    <s v="2900    DORCHESTER                   AV"/>
    <m/>
    <n v="34.078899999999997"/>
    <n v="-118.1643"/>
    <n v="0"/>
  </r>
  <r>
    <n v="200706228"/>
    <d v="2020-01-28T00:00:00"/>
    <d v="2020-01-24T00:00:00"/>
    <n v="1700"/>
    <n v="7"/>
    <x v="0"/>
    <n v="724"/>
    <n v="1"/>
    <n v="341"/>
    <s v="THEFT-GRAND ($950.01 &amp; OVER)EXCPT,GUNS,FOWL,LIVESTK,PROD"/>
    <n v="344"/>
    <n v="41"/>
    <s v="F"/>
    <s v="B"/>
    <n v="415"/>
    <s v="THE GROVE"/>
    <m/>
    <m/>
    <s v="IC"/>
    <s v="Invest Cont"/>
    <n v="341"/>
    <m/>
    <m/>
    <m/>
    <s v="100    THE GROVE                    DR"/>
    <m/>
    <n v="34.076099999999997"/>
    <n v="-118.3563"/>
    <n v="0"/>
  </r>
  <r>
    <n v="200809542"/>
    <d v="2020-05-16T00:00:00"/>
    <d v="2020-05-16T00:00:00"/>
    <n v="350"/>
    <n v="8"/>
    <x v="12"/>
    <n v="827"/>
    <n v="1"/>
    <n v="331"/>
    <s v="THEFT FROM MOTOR VEHICLE - GRAND ($950.01 AND OVER)"/>
    <s v="0202 1420 1606 1822 0349 0394 0344 0321"/>
    <n v="31"/>
    <s v="M"/>
    <s v="W"/>
    <n v="122"/>
    <s v="VEHICLE, PASSENGER/TRUCK"/>
    <m/>
    <m/>
    <s v="IC"/>
    <s v="Invest Cont"/>
    <n v="331"/>
    <m/>
    <m/>
    <m/>
    <s v="600 S  BARRINGTON                   AV"/>
    <m/>
    <n v="34.057699999999997"/>
    <n v="-118.46810000000001"/>
    <n v="0"/>
  </r>
  <r>
    <n v="200808919"/>
    <d v="2020-04-30T00:00:00"/>
    <d v="2020-04-27T00:00:00"/>
    <n v="2052"/>
    <n v="8"/>
    <x v="12"/>
    <n v="817"/>
    <n v="1"/>
    <n v="343"/>
    <s v="SHOPLIFTING-GRAND THEFT ($950.01 &amp; OVER)"/>
    <s v="0325 0344 1822 0202 0378 1420 1606"/>
    <n v="0"/>
    <s v="X"/>
    <s v="X"/>
    <n v="203"/>
    <s v="OTHER BUSINESS"/>
    <m/>
    <m/>
    <s v="IC"/>
    <s v="Invest Cont"/>
    <n v="343"/>
    <m/>
    <m/>
    <m/>
    <s v="1000    WESTWOOD                     BL"/>
    <m/>
    <n v="34.062600000000003"/>
    <n v="-118.44540000000001"/>
    <n v="0"/>
  </r>
  <r>
    <n v="200115509"/>
    <d v="2020-07-28T00:00:00"/>
    <d v="2020-07-28T00:00:00"/>
    <n v="1305"/>
    <n v="1"/>
    <x v="1"/>
    <n v="171"/>
    <n v="1"/>
    <n v="341"/>
    <s v="THEFT-GRAND ($950.01 &amp; OVER)EXCPT,GUNS,FOWL,LIVESTK,PROD"/>
    <s v="0344 1820 1414 1420"/>
    <n v="27"/>
    <s v="M"/>
    <s v="B"/>
    <n v="503"/>
    <s v="HOTEL"/>
    <m/>
    <m/>
    <s v="IC"/>
    <s v="Invest Cont"/>
    <n v="341"/>
    <m/>
    <m/>
    <m/>
    <s v="900 W  OLYMPIC                      BL"/>
    <m/>
    <n v="34.045400000000001"/>
    <n v="-118.2658"/>
    <n v="0"/>
  </r>
  <r>
    <n v="200711417"/>
    <d v="2020-07-08T00:00:00"/>
    <d v="2020-07-07T00:00:00"/>
    <n v="1500"/>
    <n v="7"/>
    <x v="0"/>
    <n v="705"/>
    <n v="2"/>
    <n v="745"/>
    <s v="VANDALISM - MISDEAMEANOR ($399 OR UNDER)"/>
    <s v="1822 0329 1300"/>
    <n v="32"/>
    <s v="M"/>
    <s v="W"/>
    <n v="122"/>
    <s v="VEHICLE, PASSENGER/TRUCK"/>
    <m/>
    <m/>
    <s v="IC"/>
    <s v="Invest Cont"/>
    <n v="745"/>
    <m/>
    <m/>
    <m/>
    <s v="800 N  DETROIT                      ST"/>
    <m/>
    <n v="34.085299999999997"/>
    <n v="-118.34520000000001"/>
    <n v="0"/>
  </r>
  <r>
    <n v="200314116"/>
    <d v="2020-07-13T00:00:00"/>
    <d v="2020-07-12T00:00:00"/>
    <n v="2200"/>
    <n v="3"/>
    <x v="2"/>
    <n v="354"/>
    <n v="1"/>
    <n v="510"/>
    <s v="VEHICLE - STOLEN"/>
    <m/>
    <n v="0"/>
    <m/>
    <m/>
    <n v="101"/>
    <s v="STREET"/>
    <m/>
    <m/>
    <s v="IC"/>
    <s v="Invest Cont"/>
    <n v="510"/>
    <m/>
    <m/>
    <m/>
    <s v="3400    4TH                          AV"/>
    <m/>
    <n v="34.025100000000002"/>
    <n v="-118.32129999999999"/>
    <n v="0"/>
  </r>
  <r>
    <n v="200716182"/>
    <d v="2020-11-20T00:00:00"/>
    <d v="2020-01-01T00:00:00"/>
    <n v="700"/>
    <n v="7"/>
    <x v="0"/>
    <n v="732"/>
    <n v="2"/>
    <n v="626"/>
    <s v="INTIMATE PARTNER - SIMPLE ASSAULT"/>
    <s v="1814 0416"/>
    <n v="32"/>
    <s v="M"/>
    <s v="W"/>
    <n v="501"/>
    <s v="SINGLE FAMILY DWELLING"/>
    <n v="400"/>
    <s v="STRONG-ARM (HANDS, FIST, FEET OR BODILY FORCE)"/>
    <s v="AO"/>
    <s v="Adult Other"/>
    <n v="626"/>
    <m/>
    <m/>
    <m/>
    <s v="6200 W  6TH                          ST"/>
    <m/>
    <n v="34.065100000000001"/>
    <n v="-118.3634"/>
    <n v="0"/>
  </r>
  <r>
    <n v="200612966"/>
    <d v="2020-07-22T00:00:00"/>
    <d v="2020-07-18T00:00:00"/>
    <n v="2100"/>
    <n v="6"/>
    <x v="9"/>
    <n v="679"/>
    <n v="2"/>
    <n v="740"/>
    <s v="VANDALISM - FELONY ($400 &amp; OVER, ALL CHURCH VANDALISMS)"/>
    <s v="0329 0311 0906 1300 1822"/>
    <n v="0"/>
    <s v="X"/>
    <s v="X"/>
    <n v="103"/>
    <s v="ALLEY"/>
    <m/>
    <m/>
    <s v="IC"/>
    <s v="Invest Cont"/>
    <n v="740"/>
    <m/>
    <m/>
    <m/>
    <s v="NORMANDIE"/>
    <s v="ROMAINE"/>
    <n v="34.088500000000003"/>
    <n v="-118.3005"/>
    <n v="0"/>
  </r>
  <r>
    <n v="201108212"/>
    <d v="2020-04-10T00:00:00"/>
    <d v="2020-04-10T00:00:00"/>
    <n v="2000"/>
    <n v="11"/>
    <x v="7"/>
    <n v="1139"/>
    <n v="1"/>
    <n v="236"/>
    <s v="INTIMATE PARTNER - AGGRAVATED ASSAULT"/>
    <s v="1419 2000 0400 0416 0302 1402 1407 1270 0906 0913"/>
    <n v="23"/>
    <s v="F"/>
    <s v="H"/>
    <n v="502"/>
    <s v="MULTI-UNIT DWELLING (APARTMENT, DUPLEX, ETC)"/>
    <n v="102"/>
    <s v="HAND GUN"/>
    <s v="AA"/>
    <s v="Adult Arrest"/>
    <n v="236"/>
    <n v="998"/>
    <m/>
    <m/>
    <s v="200 S  AVENUE 63"/>
    <m/>
    <n v="34.113599999999998"/>
    <n v="-118.1836"/>
    <n v="1"/>
  </r>
  <r>
    <n v="200514113"/>
    <d v="2020-09-13T00:00:00"/>
    <d v="2020-09-10T00:00:00"/>
    <n v="2100"/>
    <n v="5"/>
    <x v="10"/>
    <n v="551"/>
    <n v="1"/>
    <n v="420"/>
    <s v="THEFT FROM MOTOR VEHICLE - PETTY ($950 &amp; UNDER)"/>
    <s v="0385 1300"/>
    <n v="22"/>
    <s v="F"/>
    <s v="W"/>
    <n v="710"/>
    <s v="OTHER PREMISE"/>
    <m/>
    <m/>
    <s v="IC"/>
    <s v="Invest Cont"/>
    <n v="420"/>
    <m/>
    <m/>
    <m/>
    <s v="1500 W  SANTA CRUZ                   ST"/>
    <m/>
    <n v="33.744599999999998"/>
    <n v="-118.3096"/>
    <n v="0"/>
  </r>
  <r>
    <n v="200604087"/>
    <d v="2020-01-02T00:00:00"/>
    <d v="2020-01-01T00:00:00"/>
    <n v="2330"/>
    <n v="6"/>
    <x v="9"/>
    <n v="676"/>
    <n v="1"/>
    <n v="330"/>
    <s v="BURGLARY FROM VEHICLE"/>
    <s v="1300 1307 1601 1609 0329 0321"/>
    <n v="31"/>
    <s v="M"/>
    <s v="W"/>
    <n v="101"/>
    <s v="STREET"/>
    <m/>
    <m/>
    <s v="IC"/>
    <s v="Invest Cont"/>
    <n v="330"/>
    <m/>
    <m/>
    <m/>
    <s v="800    COLE                         AV"/>
    <m/>
    <n v="34.085299999999997"/>
    <n v="-118.32989999999999"/>
    <n v="0"/>
  </r>
  <r>
    <n v="200706901"/>
    <d v="2020-03-02T00:00:00"/>
    <d v="2020-02-26T00:00:00"/>
    <n v="900"/>
    <n v="7"/>
    <x v="0"/>
    <n v="735"/>
    <n v="2"/>
    <n v="354"/>
    <s v="THEFT OF IDENTITY"/>
    <s v="1822 1501"/>
    <n v="42"/>
    <s v="F"/>
    <s v="A"/>
    <n v="502"/>
    <s v="MULTI-UNIT DWELLING (APARTMENT, DUPLEX, ETC)"/>
    <m/>
    <m/>
    <s v="IC"/>
    <s v="Invest Cont"/>
    <n v="354"/>
    <m/>
    <m/>
    <m/>
    <s v="600 S  DUNSMUIR                     AV"/>
    <m/>
    <n v="34.064900000000002"/>
    <n v="-118.34829999999999"/>
    <n v="0"/>
  </r>
  <r>
    <n v="200318980"/>
    <d v="2020-10-17T00:00:00"/>
    <d v="2020-10-08T00:00:00"/>
    <n v="1610"/>
    <n v="3"/>
    <x v="2"/>
    <n v="351"/>
    <n v="2"/>
    <n v="668"/>
    <s v="EMBEZZLEMENT, GRAND THEFT ($950.01 &amp; OVER)"/>
    <m/>
    <n v="0"/>
    <m/>
    <m/>
    <n v="203"/>
    <s v="OTHER BUSINESS"/>
    <m/>
    <m/>
    <s v="IC"/>
    <s v="Invest Cont"/>
    <n v="668"/>
    <m/>
    <m/>
    <m/>
    <s v="5000    OBAMA                        BL"/>
    <m/>
    <n v="34.021500000000003"/>
    <n v="-118.35250000000001"/>
    <n v="0"/>
  </r>
  <r>
    <n v="200508527"/>
    <d v="2020-04-20T00:00:00"/>
    <d v="2020-04-19T00:00:00"/>
    <n v="1900"/>
    <n v="5"/>
    <x v="10"/>
    <n v="504"/>
    <n v="1"/>
    <n v="420"/>
    <s v="THEFT FROM MOTOR VEHICLE - PETTY ($950 &amp; UNDER)"/>
    <s v="0344 0385 1300"/>
    <n v="37"/>
    <s v="F"/>
    <s v="O"/>
    <n v="101"/>
    <s v="STREET"/>
    <m/>
    <m/>
    <s v="IC"/>
    <s v="Invest Cont"/>
    <n v="420"/>
    <m/>
    <m/>
    <m/>
    <s v="1500    205TH                        ST"/>
    <m/>
    <n v="33.844799999999999"/>
    <n v="-118.304"/>
    <n v="0"/>
  </r>
  <r>
    <n v="200809278"/>
    <d v="2020-05-10T00:00:00"/>
    <d v="2020-05-08T00:00:00"/>
    <n v="1800"/>
    <n v="8"/>
    <x v="12"/>
    <n v="806"/>
    <n v="1"/>
    <n v="480"/>
    <s v="BIKE - STOLEN"/>
    <s v="0344 1822"/>
    <n v="45"/>
    <s v="F"/>
    <s v="W"/>
    <n v="104"/>
    <s v="DRIVEWAY"/>
    <m/>
    <m/>
    <s v="IC"/>
    <s v="Invest Cont"/>
    <n v="480"/>
    <m/>
    <m/>
    <m/>
    <s v="100    COPA DE ORO                  RD"/>
    <m/>
    <n v="34.078899999999997"/>
    <n v="-118.4397"/>
    <n v="0"/>
  </r>
  <r>
    <n v="200210258"/>
    <d v="2020-05-16T00:00:00"/>
    <d v="2020-05-16T00:00:00"/>
    <n v="1000"/>
    <n v="2"/>
    <x v="5"/>
    <n v="204"/>
    <n v="1"/>
    <n v="331"/>
    <s v="THEFT FROM MOTOR VEHICLE - GRAND ($950.01 AND OVER)"/>
    <s v="0344 2032 1606 0345 1822"/>
    <n v="26"/>
    <s v="M"/>
    <s v="W"/>
    <n v="101"/>
    <s v="STREET"/>
    <m/>
    <m/>
    <s v="IC"/>
    <s v="Invest Cont"/>
    <n v="331"/>
    <m/>
    <m/>
    <m/>
    <s v="700    LUCILE                       AV"/>
    <m/>
    <n v="34.082999999999998"/>
    <n v="-118.2841"/>
    <n v="0"/>
  </r>
  <r>
    <n v="200100771"/>
    <d v="2020-05-07T00:00:00"/>
    <d v="2020-05-05T00:00:00"/>
    <n v="1700"/>
    <n v="1"/>
    <x v="1"/>
    <n v="166"/>
    <n v="1"/>
    <n v="230"/>
    <s v="ASSAULT WITH DEADLY WEAPON, AGGRAVATED ASSAULT"/>
    <s v="0913 2004 1218 0407 0340"/>
    <n v="55"/>
    <s v="F"/>
    <s v="A"/>
    <n v="102"/>
    <s v="SIDEWALK"/>
    <n v="500"/>
    <s v="UNKNOWN WEAPON/OTHER WEAPON"/>
    <s v="IC"/>
    <s v="Invest Cont"/>
    <n v="230"/>
    <m/>
    <m/>
    <m/>
    <s v="6TH"/>
    <s v="SAN PEDRO"/>
    <n v="34.042299999999997"/>
    <n v="-118.2452"/>
    <n v="0"/>
  </r>
  <r>
    <n v="200314465"/>
    <d v="2020-07-15T00:00:00"/>
    <d v="2020-07-01T00:00:00"/>
    <n v="1200"/>
    <n v="3"/>
    <x v="2"/>
    <n v="355"/>
    <n v="2"/>
    <n v="946"/>
    <s v="OTHER MISCELLANEOUS CRIME"/>
    <s v="0913 0603"/>
    <n v="36"/>
    <s v="F"/>
    <s v="B"/>
    <n v="502"/>
    <s v="MULTI-UNIT DWELLING (APARTMENT, DUPLEX, ETC)"/>
    <m/>
    <m/>
    <s v="IC"/>
    <s v="Invest Cont"/>
    <n v="946"/>
    <m/>
    <m/>
    <m/>
    <s v="1700 W  37TH                         ST"/>
    <m/>
    <n v="34.021099999999997"/>
    <n v="-118.30929999999999"/>
    <n v="0"/>
  </r>
  <r>
    <n v="201109665"/>
    <d v="2020-05-22T00:00:00"/>
    <d v="2020-05-22T00:00:00"/>
    <n v="258"/>
    <n v="11"/>
    <x v="7"/>
    <n v="1138"/>
    <n v="2"/>
    <n v="888"/>
    <s v="TRESPASSING"/>
    <s v="1822 1501"/>
    <n v="55"/>
    <s v="M"/>
    <s v="W"/>
    <n v="501"/>
    <s v="SINGLE FAMILY DWELLING"/>
    <m/>
    <m/>
    <s v="IC"/>
    <s v="Invest Cont"/>
    <n v="888"/>
    <m/>
    <m/>
    <m/>
    <s v="6000    TERRACE                      DR"/>
    <m/>
    <n v="34.114199999999997"/>
    <n v="-118.1918"/>
    <n v="0"/>
  </r>
  <r>
    <n v="200113368"/>
    <d v="2020-06-13T00:00:00"/>
    <d v="2020-05-30T00:00:00"/>
    <n v="1015"/>
    <n v="1"/>
    <x v="1"/>
    <n v="118"/>
    <n v="1"/>
    <n v="330"/>
    <s v="BURGLARY FROM VEHICLE"/>
    <s v="1307 0329 0321 1609 0344 1822"/>
    <n v="26"/>
    <s v="F"/>
    <s v="K"/>
    <n v="101"/>
    <s v="STREET"/>
    <m/>
    <m/>
    <s v="IC"/>
    <s v="Invest Cont"/>
    <n v="330"/>
    <m/>
    <m/>
    <m/>
    <s v="1600 N  SPRING                       ST"/>
    <m/>
    <n v="34.068800000000003"/>
    <n v="-118.2291"/>
    <n v="0"/>
  </r>
  <r>
    <n v="200507093"/>
    <d v="2020-03-12T00:00:00"/>
    <d v="2020-03-12T00:00:00"/>
    <n v="900"/>
    <n v="5"/>
    <x v="10"/>
    <n v="504"/>
    <n v="1"/>
    <n v="510"/>
    <s v="VEHICLE - STOLEN"/>
    <m/>
    <n v="0"/>
    <m/>
    <m/>
    <n v="108"/>
    <s v="PARKING LOT"/>
    <m/>
    <m/>
    <s v="IC"/>
    <s v="Invest Cont"/>
    <n v="510"/>
    <m/>
    <m/>
    <m/>
    <s v="20000 S  WESTERN                      AV"/>
    <m/>
    <n v="33.844299999999997"/>
    <n v="-118.30929999999999"/>
    <n v="0"/>
  </r>
  <r>
    <n v="200911319"/>
    <d v="2020-06-20T00:00:00"/>
    <d v="2020-06-18T00:00:00"/>
    <n v="1900"/>
    <n v="9"/>
    <x v="3"/>
    <n v="966"/>
    <n v="1"/>
    <n v="331"/>
    <s v="THEFT FROM MOTOR VEHICLE - GRAND ($950.01 AND OVER)"/>
    <s v="1606 0321 0344"/>
    <n v="40"/>
    <s v="M"/>
    <s v="W"/>
    <n v="108"/>
    <s v="PARKING LOT"/>
    <m/>
    <m/>
    <s v="IC"/>
    <s v="Invest Cont"/>
    <n v="331"/>
    <m/>
    <m/>
    <m/>
    <s v="13400    HUSTON                       ST"/>
    <m/>
    <n v="34.159500000000001"/>
    <n v="-118.4254"/>
    <n v="0"/>
  </r>
  <r>
    <n v="200214017"/>
    <d v="2020-08-20T00:00:00"/>
    <d v="2020-08-20T00:00:00"/>
    <n v="2100"/>
    <n v="2"/>
    <x v="5"/>
    <n v="275"/>
    <n v="2"/>
    <n v="626"/>
    <s v="INTIMATE PARTNER - SIMPLE ASSAULT"/>
    <s v="2000 1814 0913 0417 0432 0421 2038 1309"/>
    <n v="47"/>
    <s v="F"/>
    <s v="H"/>
    <n v="102"/>
    <s v="SIDEWALK"/>
    <n v="400"/>
    <s v="STRONG-ARM (HANDS, FIST, FEET OR BODILY FORCE)"/>
    <s v="AA"/>
    <s v="Adult Arrest"/>
    <n v="626"/>
    <m/>
    <m/>
    <m/>
    <s v="OLYMPIC                      BL"/>
    <s v="BONNIE BRAE"/>
    <n v="34.050800000000002"/>
    <n v="-118.2778"/>
    <n v="1"/>
  </r>
  <r>
    <n v="200910531"/>
    <d v="2020-06-04T00:00:00"/>
    <d v="2020-05-28T00:00:00"/>
    <n v="1030"/>
    <n v="9"/>
    <x v="3"/>
    <n v="964"/>
    <n v="1"/>
    <n v="420"/>
    <s v="THEFT FROM MOTOR VEHICLE - PETTY ($950 &amp; UNDER)"/>
    <n v="344"/>
    <n v="56"/>
    <s v="M"/>
    <s v="H"/>
    <n v="101"/>
    <s v="STREET"/>
    <m/>
    <m/>
    <s v="IC"/>
    <s v="Invest Cont"/>
    <n v="420"/>
    <m/>
    <m/>
    <m/>
    <s v="5000    MAMMOTH                      AV"/>
    <m/>
    <n v="34.161299999999997"/>
    <n v="-118.4324"/>
    <n v="0"/>
  </r>
  <r>
    <n v="200314892"/>
    <d v="2020-07-28T00:00:00"/>
    <d v="2020-07-27T00:00:00"/>
    <n v="700"/>
    <n v="3"/>
    <x v="2"/>
    <n v="341"/>
    <n v="1"/>
    <n v="330"/>
    <s v="BURGLARY FROM VEHICLE"/>
    <s v="1307 1609 0344 0329 1822"/>
    <n v="52"/>
    <s v="M"/>
    <s v="H"/>
    <n v="101"/>
    <s v="STREET"/>
    <m/>
    <m/>
    <s v="IC"/>
    <s v="Invest Cont"/>
    <n v="330"/>
    <m/>
    <m/>
    <m/>
    <s v="JEFFERSON                    BL"/>
    <s v="RODEO                        DR"/>
    <n v="34.015099999999997"/>
    <n v="-118.3657"/>
    <n v="0"/>
  </r>
  <r>
    <n v="200710933"/>
    <d v="2020-06-25T00:00:00"/>
    <d v="2020-06-25T00:00:00"/>
    <n v="1040"/>
    <n v="7"/>
    <x v="0"/>
    <n v="721"/>
    <n v="2"/>
    <n v="624"/>
    <s v="BATTERY - SIMPLE ASSAULT"/>
    <s v="0416 0400"/>
    <n v="36"/>
    <s v="F"/>
    <s v="B"/>
    <n v="701"/>
    <s v="HOSPITAL"/>
    <n v="400"/>
    <s v="STRONG-ARM (HANDS, FIST, FEET OR BODILY FORCE)"/>
    <s v="AO"/>
    <s v="Adult Other"/>
    <n v="624"/>
    <m/>
    <m/>
    <m/>
    <s v="8700 W  BEVERLY                      BL"/>
    <m/>
    <n v="34.076799999999999"/>
    <n v="-118.3806"/>
    <n v="0"/>
  </r>
  <r>
    <n v="201106058"/>
    <d v="2020-02-15T00:00:00"/>
    <d v="2020-02-15T00:00:00"/>
    <n v="1700"/>
    <n v="11"/>
    <x v="7"/>
    <n v="1146"/>
    <n v="1"/>
    <n v="440"/>
    <s v="THEFT PLAIN - PETTY ($950 &amp; UNDER)"/>
    <n v="344"/>
    <n v="14"/>
    <s v="M"/>
    <s v="H"/>
    <n v="736"/>
    <s v="SKATEBOARD FACILITY/SKATEBOARD PARK*"/>
    <m/>
    <m/>
    <s v="IC"/>
    <s v="Invest Cont"/>
    <n v="440"/>
    <m/>
    <m/>
    <m/>
    <s v="2900    MARSH                        ST"/>
    <m/>
    <n v="34.105400000000003"/>
    <n v="-118.2475"/>
    <n v="0"/>
  </r>
  <r>
    <n v="200506039"/>
    <d v="2020-02-18T00:00:00"/>
    <d v="2020-02-17T00:00:00"/>
    <n v="1550"/>
    <n v="5"/>
    <x v="10"/>
    <n v="566"/>
    <n v="2"/>
    <n v="740"/>
    <s v="VANDALISM - FELONY ($400 &amp; OVER, ALL CHURCH VANDALISMS)"/>
    <s v="1300 0329 0345"/>
    <n v="64"/>
    <s v="F"/>
    <s v="W"/>
    <n v="122"/>
    <s v="VEHICLE, PASSENGER/TRUCK"/>
    <m/>
    <m/>
    <s v="AA"/>
    <s v="Adult Arrest"/>
    <n v="740"/>
    <m/>
    <m/>
    <m/>
    <s v="400 W  8TH                          ST"/>
    <m/>
    <n v="33.737000000000002"/>
    <n v="-118.28570000000001"/>
    <n v="1"/>
  </r>
  <r>
    <n v="200115844"/>
    <d v="2020-08-04T00:00:00"/>
    <d v="2020-07-27T00:00:00"/>
    <n v="1700"/>
    <n v="1"/>
    <x v="1"/>
    <n v="122"/>
    <n v="1"/>
    <n v="341"/>
    <s v="THEFT-GRAND ($950.01 &amp; OVER)EXCPT,GUNS,FOWL,LIVESTK,PROD"/>
    <s v="0344 1822"/>
    <n v="51"/>
    <s v="M"/>
    <s v="H"/>
    <n v="725"/>
    <s v="GOVERNMENT FACILITY (FEDERAL,STATE, COUNTY &amp; CITY)"/>
    <m/>
    <m/>
    <s v="IC"/>
    <s v="Invest Cont"/>
    <n v="341"/>
    <m/>
    <m/>
    <m/>
    <s v="100 N  HOPE                         ST"/>
    <m/>
    <n v="34.056399999999996"/>
    <n v="-118.2499"/>
    <n v="0"/>
  </r>
  <r>
    <n v="200512452"/>
    <d v="2020-07-30T00:00:00"/>
    <d v="2020-06-24T00:00:00"/>
    <n v="930"/>
    <n v="5"/>
    <x v="10"/>
    <n v="558"/>
    <n v="1"/>
    <n v="440"/>
    <s v="THEFT PLAIN - PETTY ($950 &amp; UNDER)"/>
    <n v="344"/>
    <n v="0"/>
    <s v="X"/>
    <s v="X"/>
    <n v="721"/>
    <s v="HIGH SCHOOL"/>
    <m/>
    <m/>
    <s v="IC"/>
    <s v="Invest Cont"/>
    <n v="440"/>
    <m/>
    <m/>
    <m/>
    <s v="700 N  PACIFIC                      AV"/>
    <m/>
    <n v="33.749499999999998"/>
    <n v="-118.28749999999999"/>
    <n v="0"/>
  </r>
  <r>
    <n v="201306979"/>
    <d v="2020-02-22T00:00:00"/>
    <d v="2020-02-22T00:00:00"/>
    <n v="1600"/>
    <n v="13"/>
    <x v="6"/>
    <n v="1342"/>
    <n v="2"/>
    <n v="626"/>
    <s v="INTIMATE PARTNER - SIMPLE ASSAULT"/>
    <s v="2000 0913 1309"/>
    <n v="22"/>
    <s v="F"/>
    <s v="H"/>
    <n v="101"/>
    <s v="STREET"/>
    <n v="500"/>
    <s v="UNKNOWN WEAPON/OTHER WEAPON"/>
    <s v="AO"/>
    <s v="Adult Other"/>
    <n v="626"/>
    <m/>
    <m/>
    <m/>
    <s v="36TH                         ST"/>
    <s v="CRAWFORD"/>
    <n v="34.014600000000002"/>
    <n v="-118.2688"/>
    <n v="0"/>
  </r>
  <r>
    <n v="201218970"/>
    <d v="2020-08-21T00:00:00"/>
    <d v="2020-06-14T00:00:00"/>
    <n v="2130"/>
    <n v="12"/>
    <x v="8"/>
    <n v="1245"/>
    <n v="1"/>
    <n v="420"/>
    <s v="THEFT FROM MOTOR VEHICLE - PETTY ($950 &amp; UNDER)"/>
    <m/>
    <n v="0"/>
    <m/>
    <m/>
    <n v="101"/>
    <s v="STREET"/>
    <m/>
    <m/>
    <s v="IC"/>
    <s v="Invest Cont"/>
    <n v="420"/>
    <m/>
    <m/>
    <m/>
    <s v="1000 W  70TH                         ST"/>
    <m/>
    <n v="33.976199999999999"/>
    <n v="-118.2924"/>
    <n v="0"/>
  </r>
  <r>
    <n v="200816393"/>
    <d v="2020-11-13T00:00:00"/>
    <d v="2020-11-10T00:00:00"/>
    <n v="905"/>
    <n v="8"/>
    <x v="12"/>
    <n v="836"/>
    <n v="1"/>
    <n v="331"/>
    <s v="THEFT FROM MOTOR VEHICLE - GRAND ($950.01 AND OVER)"/>
    <s v="0358 0385"/>
    <n v="30"/>
    <s v="M"/>
    <s v="W"/>
    <n v="504"/>
    <s v="OTHER RESIDENCE"/>
    <m/>
    <m/>
    <s v="IC"/>
    <s v="Invest Cont"/>
    <n v="331"/>
    <m/>
    <m/>
    <m/>
    <s v="LINNINGTON                   AV"/>
    <s v="LOUISIANA                    AV"/>
    <n v="34.0505"/>
    <n v="-118.42149999999999"/>
    <n v="0"/>
  </r>
  <r>
    <n v="200711472"/>
    <d v="2020-07-02T00:00:00"/>
    <d v="2020-06-29T00:00:00"/>
    <n v="1900"/>
    <n v="7"/>
    <x v="0"/>
    <n v="743"/>
    <n v="1"/>
    <n v="330"/>
    <s v="BURGLARY FROM VEHICLE"/>
    <s v="1605 1300 0344"/>
    <n v="26"/>
    <s v="F"/>
    <s v="W"/>
    <n v="502"/>
    <s v="MULTI-UNIT DWELLING (APARTMENT, DUPLEX, ETC)"/>
    <m/>
    <m/>
    <s v="IC"/>
    <s v="Invest Cont"/>
    <n v="330"/>
    <m/>
    <m/>
    <m/>
    <s v="900 S  CURSON                       AV"/>
    <m/>
    <n v="34.059100000000001"/>
    <n v="-118.35639999999999"/>
    <n v="0"/>
  </r>
  <r>
    <n v="201014246"/>
    <d v="2020-10-20T00:00:00"/>
    <d v="2020-10-20T00:00:00"/>
    <n v="1630"/>
    <n v="10"/>
    <x v="11"/>
    <n v="1023"/>
    <n v="2"/>
    <n v="624"/>
    <s v="BATTERY - SIMPLE ASSAULT"/>
    <s v="0444 0429 0446 0913 1817 0416 1414"/>
    <n v="22"/>
    <s v="M"/>
    <s v="O"/>
    <n v="102"/>
    <s v="SIDEWALK"/>
    <n v="400"/>
    <s v="STRONG-ARM (HANDS, FIST, FEET OR BODILY FORCE)"/>
    <s v="IC"/>
    <s v="Invest Cont"/>
    <n v="624"/>
    <m/>
    <m/>
    <m/>
    <s v="6500    WILBUR                       AV"/>
    <m/>
    <n v="34.188699999999997"/>
    <n v="-118.54470000000001"/>
    <n v="0"/>
  </r>
  <r>
    <n v="200706352"/>
    <d v="2020-02-19T00:00:00"/>
    <d v="2020-02-16T00:00:00"/>
    <n v="1300"/>
    <n v="7"/>
    <x v="0"/>
    <n v="758"/>
    <n v="2"/>
    <n v="745"/>
    <s v="VANDALISM - MISDEAMEANOR ($399 OR UNDER)"/>
    <s v="0329 1822"/>
    <n v="68"/>
    <s v="M"/>
    <s v="W"/>
    <n v="122"/>
    <s v="VEHICLE, PASSENGER/TRUCK"/>
    <m/>
    <m/>
    <s v="IC"/>
    <s v="Invest Cont"/>
    <n v="745"/>
    <m/>
    <m/>
    <m/>
    <s v="1200    MULLEN                       AV"/>
    <m/>
    <n v="34.052399999999999"/>
    <n v="-118.3343"/>
    <n v="0"/>
  </r>
  <r>
    <n v="200912270"/>
    <d v="2020-07-12T00:00:00"/>
    <d v="2020-07-12T00:00:00"/>
    <n v="2140"/>
    <n v="9"/>
    <x v="3"/>
    <n v="906"/>
    <n v="2"/>
    <n v="624"/>
    <s v="BATTERY - SIMPLE ASSAULT"/>
    <s v="0305 0416 0446 1822"/>
    <n v="55"/>
    <s v="M"/>
    <s v="H"/>
    <n v="108"/>
    <s v="PARKING LOT"/>
    <n v="400"/>
    <s v="STRONG-ARM (HANDS, FIST, FEET OR BODILY FORCE)"/>
    <s v="IC"/>
    <s v="Invest Cont"/>
    <n v="624"/>
    <m/>
    <m/>
    <m/>
    <s v="7300    VAN NUYS                     BL"/>
    <m/>
    <n v="34.203000000000003"/>
    <n v="-118.4487"/>
    <n v="0"/>
  </r>
  <r>
    <n v="200306234"/>
    <d v="2020-02-07T00:00:00"/>
    <d v="2020-01-01T00:00:00"/>
    <n v="1500"/>
    <n v="3"/>
    <x v="2"/>
    <n v="379"/>
    <n v="1"/>
    <n v="122"/>
    <s v="RAPE, ATTEMPTED"/>
    <s v="1822 1309 1305 0418 0500"/>
    <n v="24"/>
    <s v="F"/>
    <s v="B"/>
    <n v="101"/>
    <s v="STREET"/>
    <n v="400"/>
    <s v="STRONG-ARM (HANDS, FIST, FEET OR BODILY FORCE)"/>
    <s v="IC"/>
    <s v="Invest Cont"/>
    <n v="122"/>
    <n v="910"/>
    <m/>
    <m/>
    <s v="1000 W  39TH                         PL"/>
    <m/>
    <n v="34.014099999999999"/>
    <n v="-118.2915"/>
    <n v="0"/>
  </r>
  <r>
    <n v="200306702"/>
    <d v="2020-02-15T00:00:00"/>
    <d v="2020-02-15T00:00:00"/>
    <n v="1140"/>
    <n v="3"/>
    <x v="2"/>
    <n v="318"/>
    <n v="2"/>
    <n v="624"/>
    <s v="BATTERY - SIMPLE ASSAULT"/>
    <s v="0448 0419 0913 1309 1310"/>
    <n v="25"/>
    <s v="F"/>
    <s v="W"/>
    <n v="301"/>
    <s v="GAS STATION"/>
    <n v="400"/>
    <s v="STRONG-ARM (HANDS, FIST, FEET OR BODILY FORCE)"/>
    <s v="IC"/>
    <s v="Invest Cont"/>
    <n v="624"/>
    <m/>
    <m/>
    <m/>
    <s v="2200 S  HOOVER                       ST"/>
    <m/>
    <n v="34.034799999999997"/>
    <n v="-118.2876"/>
    <n v="0"/>
  </r>
  <r>
    <n v="200915863"/>
    <d v="2020-10-13T00:00:00"/>
    <d v="2020-10-12T00:00:00"/>
    <n v="1830"/>
    <n v="9"/>
    <x v="3"/>
    <n v="946"/>
    <n v="1"/>
    <n v="480"/>
    <s v="BIKE - STOLEN"/>
    <n v="344"/>
    <n v="42"/>
    <s v="M"/>
    <s v="O"/>
    <n v="707"/>
    <s v="GARAGE/CARPORT"/>
    <m/>
    <m/>
    <s v="IC"/>
    <s v="Invest Cont"/>
    <n v="480"/>
    <m/>
    <m/>
    <m/>
    <s v="13900    BURBANK                      BL"/>
    <m/>
    <n v="34.1721"/>
    <n v="-118.4362"/>
    <n v="0"/>
  </r>
  <r>
    <n v="200607766"/>
    <d v="2020-03-12T00:00:00"/>
    <d v="2020-03-11T00:00:00"/>
    <n v="330"/>
    <n v="6"/>
    <x v="9"/>
    <n v="666"/>
    <n v="2"/>
    <n v="624"/>
    <s v="BATTERY - SIMPLE ASSAULT"/>
    <s v="0400 1810 0913"/>
    <n v="22"/>
    <s v="F"/>
    <s v="W"/>
    <n v="501"/>
    <s v="SINGLE FAMILY DWELLING"/>
    <n v="400"/>
    <s v="STRONG-ARM (HANDS, FIST, FEET OR BODILY FORCE)"/>
    <s v="IC"/>
    <s v="Invest Cont"/>
    <n v="624"/>
    <m/>
    <m/>
    <m/>
    <s v="6200    LEXINGTON                    AV"/>
    <m/>
    <n v="34.092599999999997"/>
    <n v="-118.3244"/>
    <n v="0"/>
  </r>
  <r>
    <n v="200400622"/>
    <d v="2020-02-19T00:00:00"/>
    <d v="2020-02-19T00:00:00"/>
    <n v="1245"/>
    <n v="4"/>
    <x v="4"/>
    <n v="459"/>
    <n v="2"/>
    <n v="740"/>
    <s v="VANDALISM - FELONY ($400 &amp; OVER, ALL CHURCH VANDALISMS)"/>
    <s v="0329 1402"/>
    <n v="47"/>
    <s v="F"/>
    <s v="H"/>
    <n v="501"/>
    <s v="SINGLE FAMILY DWELLING"/>
    <m/>
    <m/>
    <s v="IC"/>
    <s v="Invest Cont"/>
    <n v="740"/>
    <n v="998"/>
    <m/>
    <m/>
    <s v="400 N  BERNAL                       AV"/>
    <m/>
    <n v="34.040700000000001"/>
    <n v="-118.1939"/>
    <n v="0"/>
  </r>
  <r>
    <n v="201216943"/>
    <d v="2020-07-17T00:00:00"/>
    <d v="2020-07-17T00:00:00"/>
    <n v="1440"/>
    <n v="12"/>
    <x v="8"/>
    <n v="1233"/>
    <n v="2"/>
    <n v="740"/>
    <s v="VANDALISM - FELONY ($400 &amp; OVER, ALL CHURCH VANDALISMS)"/>
    <n v="329"/>
    <n v="0"/>
    <s v="F"/>
    <s v="B"/>
    <n v="501"/>
    <s v="SINGLE FAMILY DWELLING"/>
    <m/>
    <m/>
    <s v="IC"/>
    <s v="Invest Cont"/>
    <n v="740"/>
    <m/>
    <m/>
    <m/>
    <s v="1600 W  60TH                         ST"/>
    <m/>
    <n v="33.985900000000001"/>
    <n v="-118.30459999999999"/>
    <n v="0"/>
  </r>
  <r>
    <n v="200110448"/>
    <d v="2020-04-14T00:00:00"/>
    <d v="2020-04-12T00:00:00"/>
    <n v="810"/>
    <n v="1"/>
    <x v="1"/>
    <n v="163"/>
    <n v="1"/>
    <n v="330"/>
    <s v="BURGLARY FROM VEHICLE"/>
    <s v="1307 1822 0329 1609 0344 1402"/>
    <n v="53"/>
    <s v="F"/>
    <s v="W"/>
    <n v="101"/>
    <s v="STREET"/>
    <m/>
    <m/>
    <s v="IC"/>
    <s v="Invest Cont"/>
    <n v="330"/>
    <n v="998"/>
    <m/>
    <m/>
    <s v="9TH                          ST"/>
    <s v="W  BROADWAY"/>
    <n v="34.042299999999997"/>
    <n v="-118.2561"/>
    <n v="0"/>
  </r>
  <r>
    <n v="200908353"/>
    <d v="2020-04-10T00:00:00"/>
    <d v="2020-04-10T00:00:00"/>
    <n v="1500"/>
    <n v="9"/>
    <x v="3"/>
    <n v="914"/>
    <n v="2"/>
    <n v="946"/>
    <s v="OTHER MISCELLANEOUS CRIME"/>
    <n v="1501"/>
    <n v="52"/>
    <s v="F"/>
    <s v="H"/>
    <n v="701"/>
    <s v="HOSPITAL"/>
    <m/>
    <m/>
    <s v="AO"/>
    <s v="Adult Other"/>
    <n v="946"/>
    <m/>
    <m/>
    <m/>
    <s v="15100    VANOWEN                      ST"/>
    <m/>
    <n v="34.197600000000001"/>
    <n v="-118.45740000000001"/>
    <n v="0"/>
  </r>
  <r>
    <n v="200917307"/>
    <d v="2020-11-16T00:00:00"/>
    <d v="2020-11-15T00:00:00"/>
    <n v="1100"/>
    <n v="9"/>
    <x v="3"/>
    <n v="904"/>
    <n v="1"/>
    <n v="510"/>
    <s v="VEHICLE - STOLEN"/>
    <m/>
    <n v="0"/>
    <m/>
    <m/>
    <n v="101"/>
    <s v="STREET"/>
    <m/>
    <m/>
    <s v="IC"/>
    <s v="Invest Cont"/>
    <n v="510"/>
    <m/>
    <m/>
    <m/>
    <s v="15000    SHERMAN                      WY"/>
    <m/>
    <n v="34.201300000000003"/>
    <n v="-118.4586"/>
    <n v="0"/>
  </r>
  <r>
    <n v="200909238"/>
    <d v="2020-05-03T00:00:00"/>
    <d v="2020-05-02T00:00:00"/>
    <n v="130"/>
    <n v="9"/>
    <x v="3"/>
    <n v="935"/>
    <n v="2"/>
    <n v="626"/>
    <s v="INTIMATE PARTNER - SIMPLE ASSAULT"/>
    <s v="2000 0416 1402"/>
    <n v="27"/>
    <s v="F"/>
    <s v="H"/>
    <n v="502"/>
    <s v="MULTI-UNIT DWELLING (APARTMENT, DUPLEX, ETC)"/>
    <n v="400"/>
    <s v="STRONG-ARM (HANDS, FIST, FEET OR BODILY FORCE)"/>
    <s v="AA"/>
    <s v="Adult Arrest"/>
    <n v="626"/>
    <n v="998"/>
    <m/>
    <m/>
    <s v="14100    DELANO                       ST"/>
    <m/>
    <n v="34.182600000000001"/>
    <n v="-118.4444"/>
    <n v="1"/>
  </r>
  <r>
    <n v="200915750"/>
    <d v="2020-10-10T00:00:00"/>
    <d v="2020-10-09T00:00:00"/>
    <n v="1130"/>
    <n v="9"/>
    <x v="3"/>
    <n v="941"/>
    <n v="1"/>
    <n v="330"/>
    <s v="BURGLARY FROM VEHICLE"/>
    <s v="1300 0344"/>
    <n v="26"/>
    <s v="F"/>
    <s v="H"/>
    <n v="101"/>
    <s v="STREET"/>
    <m/>
    <m/>
    <s v="IC"/>
    <s v="Invest Cont"/>
    <n v="330"/>
    <m/>
    <m/>
    <m/>
    <s v="5700    KESTER                       AV"/>
    <m/>
    <n v="34.174399999999999"/>
    <n v="-118.45740000000001"/>
    <n v="0"/>
  </r>
  <r>
    <n v="200508877"/>
    <d v="2020-04-30T00:00:00"/>
    <d v="2020-04-30T00:00:00"/>
    <n v="1210"/>
    <n v="5"/>
    <x v="10"/>
    <n v="563"/>
    <n v="2"/>
    <n v="626"/>
    <s v="INTIMATE PARTNER - SIMPLE ASSAULT"/>
    <s v="2000 1813 0416 1243 0913"/>
    <n v="38"/>
    <s v="M"/>
    <s v="H"/>
    <n v="502"/>
    <s v="MULTI-UNIT DWELLING (APARTMENT, DUPLEX, ETC)"/>
    <n v="400"/>
    <s v="STRONG-ARM (HANDS, FIST, FEET OR BODILY FORCE)"/>
    <s v="AO"/>
    <s v="Adult Other"/>
    <n v="626"/>
    <m/>
    <m/>
    <m/>
    <s v="600 W  17TH                         ST"/>
    <m/>
    <n v="33.7288"/>
    <n v="-118.2902"/>
    <n v="0"/>
  </r>
  <r>
    <n v="200709236"/>
    <d v="2020-05-14T00:00:00"/>
    <d v="2020-03-09T00:00:00"/>
    <n v="1200"/>
    <n v="7"/>
    <x v="0"/>
    <n v="749"/>
    <n v="1"/>
    <n v="310"/>
    <s v="BURGLARY"/>
    <s v="1822 0344 1607"/>
    <n v="47"/>
    <s v="M"/>
    <s v="A"/>
    <n v="501"/>
    <s v="SINGLE FAMILY DWELLING"/>
    <m/>
    <m/>
    <s v="IC"/>
    <s v="Invest Cont"/>
    <n v="310"/>
    <m/>
    <m/>
    <m/>
    <s v="1000 S  PLYMOUTH                     BL"/>
    <m/>
    <n v="34.056100000000001"/>
    <n v="-118.32640000000001"/>
    <n v="0"/>
  </r>
  <r>
    <n v="200300836"/>
    <d v="2020-10-15T00:00:00"/>
    <d v="2020-10-15T00:00:00"/>
    <n v="1010"/>
    <n v="3"/>
    <x v="2"/>
    <n v="395"/>
    <n v="1"/>
    <n v="320"/>
    <s v="BURGLARY, ATTEMPTED"/>
    <s v="1822 2004 1601 0421 1402"/>
    <n v="29"/>
    <s v="F"/>
    <s v="H"/>
    <n v="502"/>
    <s v="MULTI-UNIT DWELLING (APARTMENT, DUPLEX, ETC)"/>
    <m/>
    <m/>
    <s v="AA"/>
    <s v="Adult Arrest"/>
    <n v="320"/>
    <m/>
    <m/>
    <m/>
    <s v="1800 W  VERNON                       AV"/>
    <m/>
    <n v="34.007300000000001"/>
    <n v="-118.3108"/>
    <n v="1"/>
  </r>
  <r>
    <n v="201008455"/>
    <d v="2020-04-27T00:00:00"/>
    <d v="2020-04-27T00:00:00"/>
    <n v="2100"/>
    <n v="10"/>
    <x v="11"/>
    <n v="1015"/>
    <n v="1"/>
    <n v="310"/>
    <s v="BURGLARY"/>
    <s v="1402 1822 1275 1607 0216 1309"/>
    <n v="0"/>
    <s v="M"/>
    <s v="O"/>
    <n v="217"/>
    <s v="AUTO REPAIR SHOP"/>
    <n v="311"/>
    <s v="HAMMER"/>
    <s v="IC"/>
    <s v="Invest Cont"/>
    <n v="310"/>
    <m/>
    <m/>
    <m/>
    <s v="17700    SHERMAN                      WY"/>
    <m/>
    <n v="34.204799999999999"/>
    <n v="-118.5273"/>
    <n v="0"/>
  </r>
  <r>
    <n v="200305492"/>
    <d v="2020-01-26T00:00:00"/>
    <d v="2020-01-26T00:00:00"/>
    <n v="1000"/>
    <n v="3"/>
    <x v="2"/>
    <n v="379"/>
    <n v="2"/>
    <n v="624"/>
    <s v="BATTERY - SIMPLE ASSAULT"/>
    <s v="0444 1822 2004"/>
    <n v="23"/>
    <s v="F"/>
    <s v="H"/>
    <n v="203"/>
    <s v="OTHER BUSINESS"/>
    <n v="400"/>
    <s v="STRONG-ARM (HANDS, FIST, FEET OR BODILY FORCE)"/>
    <s v="IC"/>
    <s v="Invest Cont"/>
    <n v="624"/>
    <m/>
    <m/>
    <m/>
    <s v="1000 W  MARTIN LUTHER KING           BL"/>
    <m/>
    <n v="34.014499999999998"/>
    <n v="-118.2937"/>
    <n v="0"/>
  </r>
  <r>
    <n v="200408601"/>
    <d v="2020-05-07T00:00:00"/>
    <d v="2020-03-18T00:00:00"/>
    <n v="1730"/>
    <n v="4"/>
    <x v="4"/>
    <n v="464"/>
    <n v="1"/>
    <n v="310"/>
    <s v="BURGLARY"/>
    <s v="1402 0329 1607 0344"/>
    <n v="0"/>
    <s v="M"/>
    <s v="W"/>
    <n v="738"/>
    <s v="LIBRARY"/>
    <m/>
    <m/>
    <s v="IC"/>
    <s v="Invest Cont"/>
    <n v="310"/>
    <n v="998"/>
    <m/>
    <m/>
    <s v="2200 E  1ST                          ST"/>
    <m/>
    <n v="34.044400000000003"/>
    <n v="-118.21250000000001"/>
    <n v="0"/>
  </r>
  <r>
    <n v="200118558"/>
    <d v="2020-09-27T00:00:00"/>
    <d v="2020-09-27T00:00:00"/>
    <n v="130"/>
    <n v="1"/>
    <x v="1"/>
    <n v="182"/>
    <n v="1"/>
    <n v="420"/>
    <s v="THEFT FROM MOTOR VEHICLE - PETTY ($950 &amp; UNDER)"/>
    <n v="344"/>
    <n v="31"/>
    <s v="F"/>
    <s v="B"/>
    <n v="123"/>
    <s v="PARKING UNDERGROUND/BUILDING"/>
    <m/>
    <m/>
    <s v="IC"/>
    <s v="Invest Cont"/>
    <n v="420"/>
    <m/>
    <m/>
    <m/>
    <s v="1200 S  OLIVE                        ST"/>
    <m/>
    <n v="34.0383"/>
    <n v="-118.2633"/>
    <n v="0"/>
  </r>
  <r>
    <n v="200913231"/>
    <d v="2020-08-07T00:00:00"/>
    <d v="2020-08-06T00:00:00"/>
    <n v="1700"/>
    <n v="9"/>
    <x v="3"/>
    <n v="985"/>
    <n v="1"/>
    <n v="510"/>
    <s v="VEHICLE - STOLEN"/>
    <m/>
    <n v="0"/>
    <m/>
    <m/>
    <n v="101"/>
    <s v="STREET"/>
    <m/>
    <m/>
    <s v="IC"/>
    <s v="Invest Cont"/>
    <n v="510"/>
    <m/>
    <m/>
    <m/>
    <s v="14200    DICKENS                      ST"/>
    <m/>
    <n v="34.148600000000002"/>
    <n v="-118.4425"/>
    <n v="0"/>
  </r>
  <r>
    <n v="200912955"/>
    <d v="2020-07-31T00:00:00"/>
    <d v="2020-07-31T00:00:00"/>
    <n v="1120"/>
    <n v="9"/>
    <x v="3"/>
    <n v="952"/>
    <n v="1"/>
    <n v="440"/>
    <s v="THEFT PLAIN - PETTY ($950 &amp; UNDER)"/>
    <s v="0344 0394"/>
    <n v="27"/>
    <s v="M"/>
    <s v="O"/>
    <n v="119"/>
    <s v="PORCH, RESIDENTIAL"/>
    <m/>
    <m/>
    <s v="IC"/>
    <s v="Invest Cont"/>
    <n v="440"/>
    <m/>
    <m/>
    <m/>
    <s v="14500    BURBANK                      BL"/>
    <m/>
    <n v="34.1721"/>
    <n v="-118.4494"/>
    <n v="0"/>
  </r>
  <r>
    <n v="200804857"/>
    <d v="2020-01-20T00:00:00"/>
    <d v="2020-01-20T00:00:00"/>
    <n v="3"/>
    <n v="8"/>
    <x v="12"/>
    <n v="824"/>
    <n v="1"/>
    <n v="230"/>
    <s v="ASSAULT WITH DEADLY WEAPON, AGGRAVATED ASSAULT"/>
    <s v="0416 0417 1414 1822 0446"/>
    <n v="62"/>
    <s v="M"/>
    <s v="W"/>
    <n v="203"/>
    <s v="OTHER BUSINESS"/>
    <n v="400"/>
    <s v="STRONG-ARM (HANDS, FIST, FEET OR BODILY FORCE)"/>
    <s v="AO"/>
    <s v="Adult Other"/>
    <n v="230"/>
    <m/>
    <m/>
    <m/>
    <s v="200 W  CHANNEL                      RD"/>
    <m/>
    <n v="34.029299999999999"/>
    <n v="-118.51779999999999"/>
    <n v="0"/>
  </r>
  <r>
    <n v="200904046"/>
    <d v="2020-01-02T00:00:00"/>
    <d v="2020-01-02T00:00:00"/>
    <n v="320"/>
    <n v="9"/>
    <x v="3"/>
    <n v="941"/>
    <n v="1"/>
    <n v="761"/>
    <s v="BRANDISH WEAPON"/>
    <s v="1822 2014 0334"/>
    <n v="33"/>
    <s v="F"/>
    <s v="O"/>
    <n v="101"/>
    <s v="STREET"/>
    <n v="215"/>
    <s v="MACHETE"/>
    <s v="IC"/>
    <s v="Invest Cont"/>
    <n v="761"/>
    <m/>
    <m/>
    <m/>
    <s v="SEPULVEDA"/>
    <s v="BURBANK"/>
    <n v="34.1721"/>
    <n v="-118.4662"/>
    <n v="0"/>
  </r>
  <r>
    <n v="201114162"/>
    <d v="2020-09-30T00:00:00"/>
    <d v="2020-09-28T00:00:00"/>
    <n v="1400"/>
    <n v="11"/>
    <x v="7"/>
    <n v="1181"/>
    <n v="1"/>
    <n v="310"/>
    <s v="BURGLARY"/>
    <s v="0342 1607 0344 0358"/>
    <n v="60"/>
    <s v="F"/>
    <s v="W"/>
    <n v="501"/>
    <s v="SINGLE FAMILY DWELLING"/>
    <n v="500"/>
    <s v="UNKNOWN WEAPON/OTHER WEAPON"/>
    <s v="IC"/>
    <s v="Invest Cont"/>
    <n v="310"/>
    <m/>
    <m/>
    <m/>
    <s v="1300    WATERLOO                     ST"/>
    <m/>
    <n v="34.080399999999997"/>
    <n v="-118.2658"/>
    <n v="0"/>
  </r>
  <r>
    <n v="201112628"/>
    <d v="2020-08-18T00:00:00"/>
    <d v="2020-08-11T00:00:00"/>
    <n v="830"/>
    <n v="11"/>
    <x v="7"/>
    <n v="1162"/>
    <n v="1"/>
    <n v="341"/>
    <s v="THEFT-GRAND ($950.01 &amp; OVER)EXCPT,GUNS,FOWL,LIVESTK,PROD"/>
    <s v="0344 0385"/>
    <n v="0"/>
    <s v="X"/>
    <s v="X"/>
    <n v="108"/>
    <s v="PARKING LOT"/>
    <m/>
    <m/>
    <s v="IC"/>
    <s v="Invest Cont"/>
    <n v="341"/>
    <m/>
    <m/>
    <m/>
    <s v="4500 W  HOLLYWOOD                    BL"/>
    <m/>
    <n v="34.098399999999998"/>
    <n v="-118.28740000000001"/>
    <n v="0"/>
  </r>
  <r>
    <n v="201307032"/>
    <d v="2020-02-22T00:00:00"/>
    <d v="2020-02-22T00:00:00"/>
    <n v="1940"/>
    <n v="13"/>
    <x v="6"/>
    <n v="1325"/>
    <n v="2"/>
    <n v="627"/>
    <s v="CHILD ABUSE (PHYSICAL) - SIMPLE ASSAULT"/>
    <s v="0416 0913 0602"/>
    <n v="13"/>
    <s v="F"/>
    <s v="H"/>
    <n v="501"/>
    <s v="SINGLE FAMILY DWELLING"/>
    <n v="301"/>
    <s v="BELT FLAILING INSTRUMENT/CHAIN"/>
    <s v="IC"/>
    <s v="Invest Cont"/>
    <n v="627"/>
    <m/>
    <m/>
    <m/>
    <s v="1200 E  27TH                         ST"/>
    <m/>
    <n v="34.016800000000003"/>
    <n v="-118.2531"/>
    <n v="0"/>
  </r>
  <r>
    <n v="200511606"/>
    <d v="2020-07-09T00:00:00"/>
    <d v="2020-07-09T00:00:00"/>
    <n v="1020"/>
    <n v="5"/>
    <x v="10"/>
    <n v="531"/>
    <n v="1"/>
    <n v="210"/>
    <s v="ROBBERY"/>
    <s v="1236 2018 1402 1409 0344 0448 1272"/>
    <n v="0"/>
    <s v="X"/>
    <s v="X"/>
    <n v="418"/>
    <m/>
    <n v="400"/>
    <s v="STRONG-ARM (HANDS, FIST, FEET OR BODILY FORCE)"/>
    <s v="IC"/>
    <s v="Invest Cont"/>
    <n v="210"/>
    <n v="998"/>
    <m/>
    <m/>
    <s v="25900    WESTERN                      AV"/>
    <m/>
    <n v="33.7879"/>
    <n v="-118.3075"/>
    <n v="0"/>
  </r>
  <r>
    <n v="200912418"/>
    <d v="2020-07-16T00:00:00"/>
    <d v="2020-07-16T00:00:00"/>
    <n v="900"/>
    <n v="9"/>
    <x v="3"/>
    <n v="984"/>
    <n v="1"/>
    <n v="510"/>
    <s v="VEHICLE - STOLEN"/>
    <m/>
    <n v="0"/>
    <m/>
    <m/>
    <n v="123"/>
    <s v="PARKING UNDERGROUND/BUILDING"/>
    <m/>
    <m/>
    <s v="IC"/>
    <s v="Invest Cont"/>
    <n v="510"/>
    <m/>
    <m/>
    <m/>
    <s v="14600    DICKENS                      ST"/>
    <m/>
    <n v="34.150399999999998"/>
    <n v="-118.45180000000001"/>
    <n v="0"/>
  </r>
  <r>
    <n v="200316459"/>
    <d v="2020-08-29T00:00:00"/>
    <d v="2020-08-28T00:00:00"/>
    <n v="2100"/>
    <n v="3"/>
    <x v="2"/>
    <n v="357"/>
    <n v="1"/>
    <n v="761"/>
    <s v="BRANDISH WEAPON"/>
    <s v="1822 1309 0605 0421"/>
    <n v="34"/>
    <s v="M"/>
    <s v="A"/>
    <n v="101"/>
    <s v="STREET"/>
    <n v="200"/>
    <s v="KNIFE WITH BLADE 6INCHES OR LESS"/>
    <s v="AA"/>
    <s v="Adult Arrest"/>
    <n v="761"/>
    <m/>
    <m/>
    <m/>
    <s v="NORMANDIE"/>
    <s v="EXPOSITION                   BL"/>
    <n v="34.0184"/>
    <n v="-118.3001"/>
    <n v="1"/>
  </r>
  <r>
    <n v="200404692"/>
    <d v="2020-01-19T00:00:00"/>
    <d v="2020-01-18T00:00:00"/>
    <n v="2300"/>
    <n v="4"/>
    <x v="4"/>
    <n v="448"/>
    <n v="2"/>
    <n v="626"/>
    <s v="INTIMATE PARTNER - SIMPLE ASSAULT"/>
    <s v="2000 0913 1814 1243 0400 0416"/>
    <n v="31"/>
    <s v="F"/>
    <s v="H"/>
    <n v="502"/>
    <s v="MULTI-UNIT DWELLING (APARTMENT, DUPLEX, ETC)"/>
    <n v="400"/>
    <s v="STRONG-ARM (HANDS, FIST, FEET OR BODILY FORCE)"/>
    <s v="AA"/>
    <s v="Adult Arrest"/>
    <n v="626"/>
    <m/>
    <m/>
    <m/>
    <s v="1600    MURCHISON                    ST"/>
    <m/>
    <n v="34.061"/>
    <n v="-118.1948"/>
    <n v="1"/>
  </r>
  <r>
    <n v="200817141"/>
    <d v="2020-12-02T00:00:00"/>
    <d v="2020-12-02T00:00:00"/>
    <n v="526"/>
    <n v="8"/>
    <x v="12"/>
    <n v="834"/>
    <n v="2"/>
    <n v="888"/>
    <s v="TRESPASSING"/>
    <s v="1300 0344"/>
    <n v="0"/>
    <s v="X"/>
    <s v="X"/>
    <n v="707"/>
    <s v="GARAGE/CARPORT"/>
    <m/>
    <m/>
    <s v="IC"/>
    <s v="Invest Cont"/>
    <n v="888"/>
    <m/>
    <m/>
    <m/>
    <s v="10600    WILSHIRE                     BL"/>
    <m/>
    <n v="34.061300000000003"/>
    <n v="-118.4342"/>
    <n v="0"/>
  </r>
  <r>
    <n v="200310890"/>
    <d v="2020-05-05T00:00:00"/>
    <d v="2020-05-05T00:00:00"/>
    <n v="918"/>
    <n v="3"/>
    <x v="2"/>
    <n v="328"/>
    <n v="1"/>
    <n v="341"/>
    <s v="THEFT-GRAND ($950.01 &amp; OVER)EXCPT,GUNS,FOWL,LIVESTK,PROD"/>
    <s v="0344 1202 2032"/>
    <n v="64"/>
    <s v="F"/>
    <s v="W"/>
    <n v="501"/>
    <s v="SINGLE FAMILY DWELLING"/>
    <m/>
    <m/>
    <s v="AO"/>
    <s v="Adult Other"/>
    <n v="341"/>
    <m/>
    <m/>
    <m/>
    <s v="800 W  28TH                         ST"/>
    <m/>
    <n v="34.027799999999999"/>
    <n v="-118.2811"/>
    <n v="0"/>
  </r>
  <r>
    <n v="200311541"/>
    <d v="2020-05-18T00:00:00"/>
    <d v="2020-05-18T00:00:00"/>
    <n v="1700"/>
    <n v="3"/>
    <x v="2"/>
    <n v="355"/>
    <n v="1"/>
    <n v="230"/>
    <s v="ASSAULT WITH DEADLY WEAPON, AGGRAVATED ASSAULT"/>
    <s v="1822 0334 0411 0445"/>
    <n v="26"/>
    <s v="M"/>
    <s v="W"/>
    <n v="102"/>
    <s v="SIDEWALK"/>
    <n v="204"/>
    <s v="FOLDING KNIFE"/>
    <s v="IC"/>
    <s v="Invest Cont"/>
    <n v="230"/>
    <m/>
    <m/>
    <m/>
    <s v="WESTERN                      AV"/>
    <s v="EXPOSITION                   BL"/>
    <n v="34.018500000000003"/>
    <n v="-118.30889999999999"/>
    <n v="0"/>
  </r>
  <r>
    <n v="200110382"/>
    <d v="2020-04-13T00:00:00"/>
    <d v="2020-04-13T00:00:00"/>
    <n v="430"/>
    <n v="1"/>
    <x v="1"/>
    <n v="174"/>
    <n v="1"/>
    <n v="236"/>
    <s v="INTIMATE PARTNER - AGGRAVATED ASSAULT"/>
    <s v="2004 0319 0411 0913 1402 2000 1218"/>
    <n v="34"/>
    <s v="F"/>
    <s v="B"/>
    <n v="101"/>
    <s v="STREET"/>
    <n v="207"/>
    <s v="OTHER KNIFE"/>
    <s v="AA"/>
    <s v="Adult Arrest"/>
    <n v="236"/>
    <n v="998"/>
    <m/>
    <m/>
    <s v="700 S  MAIN                         ST"/>
    <m/>
    <n v="34.043900000000001"/>
    <n v="-118.2514"/>
    <n v="1"/>
  </r>
  <r>
    <n v="201217340"/>
    <d v="2020-07-28T00:00:00"/>
    <d v="2020-07-28T00:00:00"/>
    <n v="2300"/>
    <n v="12"/>
    <x v="8"/>
    <n v="1218"/>
    <n v="1"/>
    <n v="236"/>
    <s v="INTIMATE PARTNER - AGGRAVATED ASSAULT"/>
    <s v="0913 2000 1814 0421 0447 0446 0449 0448 1402"/>
    <n v="56"/>
    <s v="F"/>
    <s v="B"/>
    <n v="501"/>
    <s v="SINGLE FAMILY DWELLING"/>
    <n v="400"/>
    <s v="STRONG-ARM (HANDS, FIST, FEET OR BODILY FORCE)"/>
    <s v="AA"/>
    <s v="Adult Arrest"/>
    <n v="236"/>
    <n v="998"/>
    <m/>
    <m/>
    <s v="600 W  57TH                         ST"/>
    <m/>
    <n v="33.990499999999997"/>
    <n v="-118.2856"/>
    <n v="1"/>
  </r>
  <r>
    <n v="201113274"/>
    <d v="2020-09-04T00:00:00"/>
    <d v="2020-09-04T00:00:00"/>
    <n v="1510"/>
    <n v="11"/>
    <x v="7"/>
    <n v="1162"/>
    <n v="1"/>
    <n v="220"/>
    <s v="ATTEMPTED ROBBERY"/>
    <s v="0355 2048 0400 2004 0910 1822"/>
    <n v="58"/>
    <s v="F"/>
    <s v="H"/>
    <n v="908"/>
    <s v="MTA - RED LINE - VERMONT/SUNSET"/>
    <n v="400"/>
    <s v="STRONG-ARM (HANDS, FIST, FEET OR BODILY FORCE)"/>
    <s v="AA"/>
    <s v="Adult Arrest"/>
    <n v="220"/>
    <m/>
    <m/>
    <m/>
    <s v="1500 N  VERMONT                      AV"/>
    <m/>
    <n v="34.098199999999999"/>
    <n v="-118.29179999999999"/>
    <n v="1"/>
  </r>
  <r>
    <n v="201007664"/>
    <d v="2020-03-31T00:00:00"/>
    <d v="2020-03-30T00:00:00"/>
    <n v="324"/>
    <n v="10"/>
    <x v="11"/>
    <n v="1067"/>
    <n v="1"/>
    <n v="510"/>
    <s v="VEHICLE - STOLEN"/>
    <m/>
    <n v="0"/>
    <m/>
    <m/>
    <n v="707"/>
    <s v="GARAGE/CARPORT"/>
    <m/>
    <m/>
    <s v="IC"/>
    <s v="Invest Cont"/>
    <n v="510"/>
    <m/>
    <m/>
    <m/>
    <s v="5000    BALBOA                       BL"/>
    <m/>
    <n v="34.165999999999997"/>
    <n v="-118.5095"/>
    <n v="0"/>
  </r>
  <r>
    <n v="200705527"/>
    <d v="2020-02-02T00:00:00"/>
    <d v="2020-02-02T00:00:00"/>
    <n v="1100"/>
    <n v="7"/>
    <x v="0"/>
    <n v="782"/>
    <n v="1"/>
    <n v="420"/>
    <s v="THEFT FROM MOTOR VEHICLE - PETTY ($950 &amp; UNDER)"/>
    <m/>
    <n v="0"/>
    <m/>
    <m/>
    <n v="101"/>
    <s v="STREET"/>
    <m/>
    <m/>
    <s v="IC"/>
    <s v="Invest Cont"/>
    <n v="420"/>
    <m/>
    <m/>
    <m/>
    <s v="1800 S  POINT VIEW                   ST"/>
    <m/>
    <n v="34.043700000000001"/>
    <n v="-118.3724"/>
    <n v="0"/>
  </r>
  <r>
    <n v="200811461"/>
    <d v="2020-07-02T00:00:00"/>
    <d v="2020-07-02T00:00:00"/>
    <n v="158"/>
    <n v="8"/>
    <x v="12"/>
    <n v="842"/>
    <n v="1"/>
    <n v="310"/>
    <s v="BURGLARY"/>
    <s v="0216 1420 0394 1822 1601 0344"/>
    <n v="41"/>
    <s v="M"/>
    <s v="W"/>
    <n v="502"/>
    <s v="MULTI-UNIT DWELLING (APARTMENT, DUPLEX, ETC)"/>
    <m/>
    <m/>
    <s v="IC"/>
    <s v="Invest Cont"/>
    <n v="310"/>
    <m/>
    <m/>
    <m/>
    <s v="1400 S  WESTGATE                     AV"/>
    <m/>
    <n v="34.043100000000003"/>
    <n v="-118.4599"/>
    <n v="0"/>
  </r>
  <r>
    <n v="200414684"/>
    <d v="2020-10-30T00:00:00"/>
    <d v="2020-10-23T00:00:00"/>
    <n v="100"/>
    <n v="4"/>
    <x v="4"/>
    <n v="439"/>
    <n v="1"/>
    <n v="330"/>
    <s v="BURGLARY FROM VEHICLE"/>
    <s v="1302 0344"/>
    <n v="50"/>
    <s v="M"/>
    <s v="H"/>
    <n v="101"/>
    <s v="STREET"/>
    <m/>
    <m/>
    <s v="IC"/>
    <s v="Invest Cont"/>
    <n v="330"/>
    <m/>
    <m/>
    <m/>
    <s v="2300    HIGHBURY                     AV"/>
    <m/>
    <n v="34.072000000000003"/>
    <n v="-118.1623"/>
    <n v="0"/>
  </r>
  <r>
    <n v="201304041"/>
    <d v="2020-01-01T00:00:00"/>
    <d v="2020-01-01T00:00:00"/>
    <n v="1520"/>
    <n v="13"/>
    <x v="6"/>
    <n v="1385"/>
    <n v="2"/>
    <n v="930"/>
    <s v="CRIMINAL THREATS - NO WEAPON DISPLAYED"/>
    <s v="0432 0603 0421 0913"/>
    <n v="69"/>
    <s v="M"/>
    <s v="H"/>
    <n v="502"/>
    <s v="MULTI-UNIT DWELLING (APARTMENT, DUPLEX, ETC)"/>
    <n v="511"/>
    <s v="VERBAL THREAT"/>
    <s v="AO"/>
    <s v="Adult Other"/>
    <n v="930"/>
    <m/>
    <m/>
    <m/>
    <s v="300 E  GAGE                         AV"/>
    <m/>
    <n v="33.985700000000001"/>
    <n v="-118.2628"/>
    <n v="0"/>
  </r>
  <r>
    <n v="200918762"/>
    <d v="2020-12-23T00:00:00"/>
    <d v="2020-12-22T00:00:00"/>
    <n v="1535"/>
    <n v="9"/>
    <x v="3"/>
    <n v="923"/>
    <n v="2"/>
    <n v="624"/>
    <s v="BATTERY - SIMPLE ASSAULT"/>
    <s v="0416 2004 1218"/>
    <n v="51"/>
    <s v="M"/>
    <s v="W"/>
    <n v="101"/>
    <s v="STREET"/>
    <n v="400"/>
    <s v="STRONG-ARM (HANDS, FIST, FEET OR BODILY FORCE)"/>
    <s v="AO"/>
    <s v="Adult Other"/>
    <n v="624"/>
    <m/>
    <m/>
    <m/>
    <s v="GILMORE"/>
    <s v="VESPER"/>
    <n v="34.1877"/>
    <n v="-118.4509"/>
    <n v="0"/>
  </r>
  <r>
    <n v="200811766"/>
    <d v="2020-07-12T00:00:00"/>
    <d v="2020-07-11T00:00:00"/>
    <n v="1400"/>
    <n v="8"/>
    <x v="12"/>
    <n v="814"/>
    <n v="1"/>
    <n v="330"/>
    <s v="BURGLARY FROM VEHICLE"/>
    <s v="0358 1302 1607 0344 0352 1822"/>
    <n v="25"/>
    <s v="M"/>
    <s v="W"/>
    <n v="101"/>
    <s v="STREET"/>
    <m/>
    <m/>
    <s v="IC"/>
    <s v="Invest Cont"/>
    <n v="330"/>
    <m/>
    <m/>
    <m/>
    <s v="11300 W  ISLETA                       ST"/>
    <m/>
    <n v="34.068800000000003"/>
    <n v="-118.4662"/>
    <n v="0"/>
  </r>
  <r>
    <n v="200912328"/>
    <d v="2020-07-14T00:00:00"/>
    <d v="2020-03-26T00:00:00"/>
    <n v="1245"/>
    <n v="9"/>
    <x v="3"/>
    <n v="963"/>
    <n v="1"/>
    <n v="440"/>
    <s v="THEFT PLAIN - PETTY ($950 &amp; UNDER)"/>
    <s v="0344 0394"/>
    <n v="45"/>
    <s v="M"/>
    <s v="B"/>
    <n v="119"/>
    <s v="PORCH, RESIDENTIAL"/>
    <m/>
    <m/>
    <s v="IC"/>
    <s v="Invest Cont"/>
    <n v="440"/>
    <m/>
    <m/>
    <m/>
    <s v="MAGNOLIA                     BL"/>
    <s v="COLUMBUS"/>
    <n v="34.164900000000003"/>
    <n v="-118.464"/>
    <n v="0"/>
  </r>
  <r>
    <n v="200106170"/>
    <d v="2020-01-31T00:00:00"/>
    <d v="2020-01-31T00:00:00"/>
    <n v="2145"/>
    <n v="1"/>
    <x v="1"/>
    <n v="124"/>
    <n v="2"/>
    <n v="946"/>
    <s v="OTHER MISCELLANEOUS CRIME"/>
    <s v="1501 1300"/>
    <n v="0"/>
    <s v="M"/>
    <s v="O"/>
    <n v="101"/>
    <s v="STREET"/>
    <m/>
    <m/>
    <s v="AA"/>
    <s v="Adult Arrest"/>
    <n v="946"/>
    <m/>
    <m/>
    <m/>
    <s v="100 W  1ST                          ST"/>
    <m/>
    <n v="34.052199999999999"/>
    <n v="-118.24339999999999"/>
    <n v="1"/>
  </r>
  <r>
    <n v="200408344"/>
    <d v="2020-04-29T00:00:00"/>
    <d v="2020-04-05T00:00:00"/>
    <n v="1130"/>
    <n v="4"/>
    <x v="4"/>
    <n v="473"/>
    <n v="2"/>
    <n v="354"/>
    <s v="THEFT OF IDENTITY"/>
    <n v="100"/>
    <n v="40"/>
    <s v="M"/>
    <s v="H"/>
    <n v="701"/>
    <s v="HOSPITAL"/>
    <m/>
    <m/>
    <s v="IC"/>
    <s v="Invest Cont"/>
    <n v="354"/>
    <m/>
    <m/>
    <m/>
    <s v="500 S  BREED                        ST"/>
    <m/>
    <n v="34.0396"/>
    <n v="-118.214"/>
    <n v="0"/>
  </r>
  <r>
    <n v="200513306"/>
    <d v="2020-08-23T00:00:00"/>
    <d v="2020-08-23T00:00:00"/>
    <n v="2250"/>
    <n v="5"/>
    <x v="10"/>
    <n v="525"/>
    <n v="1"/>
    <n v="230"/>
    <s v="ASSAULT WITH DEADLY WEAPON, AGGRAVATED ASSAULT"/>
    <s v="1822 0430 1100"/>
    <n v="23"/>
    <s v="M"/>
    <s v="H"/>
    <n v="108"/>
    <s v="PARKING LOT"/>
    <n v="106"/>
    <s v="UNKNOWN FIREARM"/>
    <s v="IC"/>
    <s v="Invest Cont"/>
    <n v="230"/>
    <m/>
    <m/>
    <m/>
    <s v="300 N  NEPTUNE                      AV"/>
    <m/>
    <n v="33.772399999999998"/>
    <n v="-118.2684"/>
    <n v="0"/>
  </r>
  <r>
    <n v="201226925"/>
    <d v="2020-12-22T00:00:00"/>
    <d v="2020-12-22T00:00:00"/>
    <n v="217"/>
    <n v="12"/>
    <x v="8"/>
    <n v="1265"/>
    <n v="1"/>
    <n v="510"/>
    <s v="VEHICLE - STOLEN"/>
    <m/>
    <n v="0"/>
    <m/>
    <m/>
    <n v="101"/>
    <s v="STREET"/>
    <m/>
    <m/>
    <s v="IC"/>
    <s v="Invest Cont"/>
    <n v="510"/>
    <m/>
    <m/>
    <m/>
    <s v="1200 W  83RD                         ST"/>
    <m/>
    <n v="33.9636"/>
    <n v="-118.2959"/>
    <n v="0"/>
  </r>
  <r>
    <n v="200312424"/>
    <d v="2020-06-08T00:00:00"/>
    <d v="2020-06-05T00:00:00"/>
    <n v="1235"/>
    <n v="3"/>
    <x v="2"/>
    <n v="361"/>
    <n v="2"/>
    <n v="930"/>
    <s v="CRIMINAL THREATS - NO WEAPON DISPLAYED"/>
    <s v="1802 0421 0432 1912"/>
    <n v="40"/>
    <s v="F"/>
    <s v="H"/>
    <n v="501"/>
    <s v="SINGLE FAMILY DWELLING"/>
    <n v="511"/>
    <s v="VERBAL THREAT"/>
    <s v="IC"/>
    <s v="Invest Cont"/>
    <n v="930"/>
    <m/>
    <m/>
    <m/>
    <s v="3800    GIBRALTAR                    AV"/>
    <m/>
    <n v="34.014899999999997"/>
    <n v="-118.35469999999999"/>
    <n v="0"/>
  </r>
  <r>
    <n v="201000908"/>
    <d v="2020-10-08T00:00:00"/>
    <d v="2020-10-08T00:00:00"/>
    <n v="1830"/>
    <n v="10"/>
    <x v="11"/>
    <n v="1029"/>
    <n v="1"/>
    <n v="230"/>
    <s v="ASSAULT WITH DEADLY WEAPON, AGGRAVATED ASSAULT"/>
    <s v="1822 0416 0445 0202 1026 1236 1402 1420"/>
    <n v="27"/>
    <s v="M"/>
    <s v="O"/>
    <n v="301"/>
    <s v="GAS STATION"/>
    <n v="312"/>
    <s v="PIPE/METAL PIPE"/>
    <s v="IC"/>
    <s v="Invest Cont"/>
    <n v="230"/>
    <n v="998"/>
    <m/>
    <m/>
    <s v="16100    SHERMAN                      WY"/>
    <m/>
    <n v="34.2012"/>
    <n v="-118.4845"/>
    <n v="0"/>
  </r>
  <r>
    <n v="200404383"/>
    <d v="2020-01-11T00:00:00"/>
    <d v="2020-01-11T00:00:00"/>
    <n v="410"/>
    <n v="4"/>
    <x v="4"/>
    <n v="453"/>
    <n v="2"/>
    <n v="888"/>
    <s v="TRESPASSING"/>
    <n v="2004"/>
    <n v="0"/>
    <s v="X"/>
    <s v="X"/>
    <n v="701"/>
    <s v="HOSPITAL"/>
    <m/>
    <m/>
    <s v="IC"/>
    <s v="Invest Cont"/>
    <n v="888"/>
    <m/>
    <m/>
    <m/>
    <s v="1700 E  CESAR E CHAVEZ               AV"/>
    <m/>
    <n v="34.051200000000001"/>
    <n v="-118.2176"/>
    <n v="0"/>
  </r>
  <r>
    <n v="200612095"/>
    <d v="2020-07-02T00:00:00"/>
    <d v="2020-07-02T00:00:00"/>
    <n v="240"/>
    <n v="6"/>
    <x v="9"/>
    <n v="645"/>
    <n v="1"/>
    <n v="761"/>
    <s v="BRANDISH WEAPON"/>
    <s v="0334 1822"/>
    <n v="28"/>
    <s v="M"/>
    <s v="O"/>
    <n v="203"/>
    <s v="OTHER BUSINESS"/>
    <n v="207"/>
    <s v="OTHER KNIFE"/>
    <s v="IC"/>
    <s v="Invest Cont"/>
    <n v="761"/>
    <m/>
    <m/>
    <m/>
    <s v="7000 W  SUNSET                       BL"/>
    <m/>
    <n v="34.097999999999999"/>
    <n v="-118.342"/>
    <n v="0"/>
  </r>
  <r>
    <n v="200908441"/>
    <d v="2020-04-14T00:00:00"/>
    <d v="2020-04-14T00:00:00"/>
    <n v="1700"/>
    <n v="9"/>
    <x v="3"/>
    <n v="926"/>
    <n v="2"/>
    <n v="745"/>
    <s v="VANDALISM - MISDEAMEANOR ($399 OR UNDER)"/>
    <n v="329"/>
    <n v="58"/>
    <s v="M"/>
    <s v="B"/>
    <n v="502"/>
    <s v="MULTI-UNIT DWELLING (APARTMENT, DUPLEX, ETC)"/>
    <m/>
    <m/>
    <s v="AO"/>
    <s v="Adult Other"/>
    <n v="745"/>
    <m/>
    <m/>
    <m/>
    <s v="6700    SYLMAR                       AV"/>
    <m/>
    <n v="34.192300000000003"/>
    <n v="-118.4466"/>
    <n v="0"/>
  </r>
  <r>
    <n v="200515734"/>
    <d v="2020-10-24T00:00:00"/>
    <d v="2020-06-01T00:00:00"/>
    <n v="2319"/>
    <n v="5"/>
    <x v="10"/>
    <n v="523"/>
    <n v="1"/>
    <n v="510"/>
    <s v="VEHICLE - STOLEN"/>
    <m/>
    <n v="0"/>
    <m/>
    <m/>
    <n v="101"/>
    <s v="STREET"/>
    <m/>
    <m/>
    <s v="IC"/>
    <s v="Invest Cont"/>
    <n v="510"/>
    <m/>
    <m/>
    <m/>
    <s v="2000    JOHN S GIBSON                BL"/>
    <m/>
    <n v="33.756599999999999"/>
    <n v="-118.28959999999999"/>
    <n v="0"/>
  </r>
  <r>
    <n v="200205469"/>
    <d v="2020-01-30T00:00:00"/>
    <d v="2020-01-27T00:00:00"/>
    <n v="1800"/>
    <n v="2"/>
    <x v="5"/>
    <n v="249"/>
    <n v="1"/>
    <n v="440"/>
    <s v="THEFT PLAIN - PETTY ($950 &amp; UNDER)"/>
    <s v="0344 0352 0397 0329 1202"/>
    <n v="62"/>
    <s v="M"/>
    <s v="O"/>
    <n v="101"/>
    <s v="STREET"/>
    <m/>
    <m/>
    <s v="IC"/>
    <s v="Invest Cont"/>
    <n v="440"/>
    <m/>
    <m/>
    <m/>
    <s v="6TH                          ST"/>
    <s v="LUCAS"/>
    <n v="34.054699999999997"/>
    <n v="-118.2637"/>
    <n v="0"/>
  </r>
  <r>
    <n v="201206477"/>
    <d v="2020-02-04T00:00:00"/>
    <d v="2020-02-04T00:00:00"/>
    <n v="1600"/>
    <n v="12"/>
    <x v="8"/>
    <n v="1235"/>
    <n v="1"/>
    <n v="210"/>
    <s v="ROBBERY"/>
    <s v="1251 1259 1822 0416 0446 0344 0216 0346 0853"/>
    <n v="15"/>
    <s v="F"/>
    <s v="H"/>
    <n v="101"/>
    <s v="STREET"/>
    <n v="400"/>
    <s v="STRONG-ARM (HANDS, FIST, FEET OR BODILY FORCE)"/>
    <s v="IC"/>
    <s v="Invest Cont"/>
    <n v="210"/>
    <m/>
    <m/>
    <m/>
    <s v="DENKER                       AV"/>
    <s v="SLAUSON                      AV"/>
    <n v="33.989199999999997"/>
    <n v="-118.30459999999999"/>
    <n v="0"/>
  </r>
  <r>
    <n v="200705666"/>
    <d v="2020-02-04T00:00:00"/>
    <d v="2020-02-04T00:00:00"/>
    <n v="1330"/>
    <n v="7"/>
    <x v="0"/>
    <n v="721"/>
    <n v="1"/>
    <n v="442"/>
    <s v="SHOPLIFTING - PETTY THEFT ($950 &amp; UNDER)"/>
    <s v="0325 0104"/>
    <n v="0"/>
    <s v="M"/>
    <s v="O"/>
    <n v="416"/>
    <s v="THE BEVERLY CENTER"/>
    <m/>
    <m/>
    <s v="IC"/>
    <s v="Invest Cont"/>
    <n v="442"/>
    <m/>
    <m/>
    <m/>
    <s v="8500    BEVERLY                      BL"/>
    <m/>
    <n v="34.076099999999997"/>
    <n v="-118.3766"/>
    <n v="0"/>
  </r>
  <r>
    <n v="200110283"/>
    <d v="2020-04-10T00:00:00"/>
    <d v="2020-04-10T00:00:00"/>
    <n v="1440"/>
    <n v="1"/>
    <x v="1"/>
    <n v="124"/>
    <n v="2"/>
    <n v="354"/>
    <s v="THEFT OF IDENTITY"/>
    <s v="0377 0928"/>
    <n v="23"/>
    <s v="M"/>
    <s v="H"/>
    <n v="725"/>
    <s v="GOVERNMENT FACILITY (FEDERAL,STATE, COUNTY &amp; CITY)"/>
    <m/>
    <m/>
    <s v="IC"/>
    <s v="Invest Cont"/>
    <n v="354"/>
    <m/>
    <m/>
    <m/>
    <s v="200 N  SPRING                       ST"/>
    <m/>
    <n v="34.054000000000002"/>
    <n v="-118.2435"/>
    <n v="0"/>
  </r>
  <r>
    <n v="200617567"/>
    <d v="2020-11-03T00:00:00"/>
    <d v="2020-11-03T00:00:00"/>
    <n v="2005"/>
    <n v="6"/>
    <x v="9"/>
    <n v="645"/>
    <n v="2"/>
    <n v="740"/>
    <s v="VANDALISM - FELONY ($400 &amp; OVER, ALL CHURCH VANDALISMS)"/>
    <s v="0329 1822"/>
    <n v="0"/>
    <s v="X"/>
    <s v="X"/>
    <n v="505"/>
    <s v="MOTEL"/>
    <n v="306"/>
    <s v="ROCK/THROWN OBJECT"/>
    <s v="IC"/>
    <s v="Invest Cont"/>
    <n v="740"/>
    <m/>
    <m/>
    <m/>
    <s v="1700 N  LA BREA                      AV"/>
    <m/>
    <n v="34.101599999999998"/>
    <n v="-118.34520000000001"/>
    <n v="0"/>
  </r>
  <r>
    <n v="201305962"/>
    <d v="2020-02-04T00:00:00"/>
    <d v="2020-01-30T00:00:00"/>
    <n v="1140"/>
    <n v="13"/>
    <x v="6"/>
    <n v="1325"/>
    <n v="2"/>
    <n v="664"/>
    <s v="BUNCO, PETTY THEFT"/>
    <s v="0701 0344"/>
    <n v="18"/>
    <s v="M"/>
    <s v="H"/>
    <n v="501"/>
    <s v="SINGLE FAMILY DWELLING"/>
    <m/>
    <m/>
    <s v="IC"/>
    <s v="Invest Cont"/>
    <n v="664"/>
    <m/>
    <m/>
    <m/>
    <s v="1200 E  33RD                         ST"/>
    <m/>
    <n v="34.016399999999997"/>
    <n v="-118.2534"/>
    <n v="0"/>
  </r>
  <r>
    <n v="200911832"/>
    <d v="2020-07-02T00:00:00"/>
    <d v="2020-06-30T00:00:00"/>
    <n v="1500"/>
    <n v="9"/>
    <x v="3"/>
    <n v="985"/>
    <n v="1"/>
    <n v="331"/>
    <s v="THEFT FROM MOTOR VEHICLE - GRAND ($950.01 AND OVER)"/>
    <s v="0344 0385"/>
    <n v="40"/>
    <s v="F"/>
    <s v="W"/>
    <n v="101"/>
    <s v="STREET"/>
    <m/>
    <m/>
    <s v="IC"/>
    <s v="Invest Cont"/>
    <n v="331"/>
    <m/>
    <m/>
    <m/>
    <s v="4400    MURIETTA                     AV"/>
    <m/>
    <n v="34.150399999999998"/>
    <n v="-118.4383"/>
    <n v="0"/>
  </r>
  <r>
    <n v="200511125"/>
    <d v="2020-06-27T00:00:00"/>
    <d v="2020-06-27T00:00:00"/>
    <n v="1225"/>
    <n v="5"/>
    <x v="10"/>
    <n v="505"/>
    <n v="2"/>
    <n v="740"/>
    <s v="VANDALISM - FELONY ($400 &amp; OVER, ALL CHURCH VANDALISMS)"/>
    <s v="0329 0913 2004"/>
    <n v="0"/>
    <s v="X"/>
    <s v="X"/>
    <n v="702"/>
    <s v="OFFICE BUILDING/OFFICE"/>
    <m/>
    <m/>
    <s v="AO"/>
    <s v="Adult Other"/>
    <n v="740"/>
    <m/>
    <m/>
    <m/>
    <s v="20200 S  VERMONT                      AV"/>
    <m/>
    <n v="33.848399999999998"/>
    <n v="-118.29049999999999"/>
    <n v="0"/>
  </r>
  <r>
    <n v="200813743"/>
    <d v="2020-09-05T00:00:00"/>
    <d v="2020-08-28T00:00:00"/>
    <n v="948"/>
    <n v="8"/>
    <x v="12"/>
    <n v="852"/>
    <n v="1"/>
    <n v="343"/>
    <s v="SHOPLIFTING-GRAND THEFT ($950.01 &amp; OVER)"/>
    <s v="0325 0344 0378 1309 1420 2028 1822"/>
    <n v="0"/>
    <s v="X"/>
    <s v="X"/>
    <n v="203"/>
    <s v="OTHER BUSINESS"/>
    <m/>
    <m/>
    <s v="IC"/>
    <s v="Invest Cont"/>
    <n v="343"/>
    <m/>
    <m/>
    <m/>
    <s v="11800    SANTA MONICA                 BL"/>
    <m/>
    <n v="34.042700000000004"/>
    <n v="-118.4585"/>
    <n v="0"/>
  </r>
  <r>
    <n v="200816168"/>
    <d v="2020-11-07T00:00:00"/>
    <d v="2020-10-11T00:00:00"/>
    <n v="830"/>
    <n v="8"/>
    <x v="12"/>
    <n v="817"/>
    <n v="1"/>
    <n v="341"/>
    <s v="THEFT-GRAND ($950.01 &amp; OVER)EXCPT,GUNS,FOWL,LIVESTK,PROD"/>
    <s v="0100 0344 1309 1822 0352 1420"/>
    <n v="0"/>
    <s v="X"/>
    <s v="X"/>
    <n v="203"/>
    <s v="OTHER BUSINESS"/>
    <m/>
    <m/>
    <s v="AA"/>
    <s v="Adult Arrest"/>
    <n v="341"/>
    <n v="998"/>
    <m/>
    <m/>
    <s v="900    WESTWOOD                     BL"/>
    <m/>
    <n v="34.062600000000003"/>
    <n v="-118.4453"/>
    <n v="1"/>
  </r>
  <r>
    <n v="200111034"/>
    <d v="2020-04-27T00:00:00"/>
    <d v="2020-04-27T00:00:00"/>
    <n v="725"/>
    <n v="1"/>
    <x v="1"/>
    <n v="158"/>
    <n v="2"/>
    <n v="624"/>
    <s v="BATTERY - SIMPLE ASSAULT"/>
    <s v="2004 1402 1822"/>
    <n v="48"/>
    <s v="M"/>
    <s v="H"/>
    <n v="710"/>
    <s v="OTHER PREMISE"/>
    <n v="500"/>
    <s v="UNKNOWN WEAPON/OTHER WEAPON"/>
    <s v="IC"/>
    <s v="Invest Cont"/>
    <n v="624"/>
    <n v="998"/>
    <m/>
    <m/>
    <s v="7TH                          ST"/>
    <s v="ALAMEDA"/>
    <n v="34.034999999999997"/>
    <n v="-118.23860000000001"/>
    <n v="0"/>
  </r>
  <r>
    <n v="200506367"/>
    <d v="2020-02-25T00:00:00"/>
    <d v="2020-02-12T00:00:00"/>
    <n v="1600"/>
    <n v="5"/>
    <x v="10"/>
    <n v="504"/>
    <n v="1"/>
    <n v="510"/>
    <s v="VEHICLE - STOLEN"/>
    <m/>
    <n v="0"/>
    <m/>
    <m/>
    <n v="101"/>
    <s v="STREET"/>
    <m/>
    <m/>
    <s v="IC"/>
    <s v="Invest Cont"/>
    <n v="510"/>
    <m/>
    <m/>
    <m/>
    <s v="20800 S  HARVARD                      BL"/>
    <m/>
    <n v="33.841900000000003"/>
    <n v="-118.3066"/>
    <n v="0"/>
  </r>
  <r>
    <n v="201108570"/>
    <d v="2020-04-20T00:00:00"/>
    <d v="2020-04-12T00:00:00"/>
    <n v="1030"/>
    <n v="11"/>
    <x v="7"/>
    <n v="1145"/>
    <n v="2"/>
    <n v="624"/>
    <s v="BATTERY - SIMPLE ASSAULT"/>
    <s v="1822 0416 1237"/>
    <n v="59"/>
    <s v="F"/>
    <s v="H"/>
    <n v="501"/>
    <s v="SINGLE FAMILY DWELLING"/>
    <n v="500"/>
    <s v="UNKNOWN WEAPON/OTHER WEAPON"/>
    <s v="IC"/>
    <s v="Invest Cont"/>
    <n v="624"/>
    <m/>
    <m/>
    <m/>
    <s v="2400    RIVERSIDE                    DR"/>
    <m/>
    <n v="34.104900000000001"/>
    <n v="-118.25449999999999"/>
    <n v="0"/>
  </r>
  <r>
    <n v="201305742"/>
    <d v="2020-01-31T00:00:00"/>
    <d v="2020-01-31T00:00:00"/>
    <n v="1110"/>
    <n v="13"/>
    <x v="6"/>
    <n v="1326"/>
    <n v="2"/>
    <n v="624"/>
    <s v="BATTERY - SIMPLE ASSAULT"/>
    <s v="0416 0344"/>
    <n v="41"/>
    <s v="M"/>
    <s v="B"/>
    <n v="102"/>
    <s v="SIDEWALK"/>
    <n v="400"/>
    <s v="STRONG-ARM (HANDS, FIST, FEET OR BODILY FORCE)"/>
    <s v="IC"/>
    <s v="Invest Cont"/>
    <n v="624"/>
    <m/>
    <m/>
    <m/>
    <s v="HOOPER"/>
    <s v="VERNON"/>
    <n v="34.014800000000001"/>
    <n v="-118.24939999999999"/>
    <n v="0"/>
  </r>
  <r>
    <n v="200304911"/>
    <d v="2020-01-16T00:00:00"/>
    <d v="2020-01-15T00:00:00"/>
    <n v="2210"/>
    <n v="3"/>
    <x v="2"/>
    <n v="334"/>
    <n v="1"/>
    <n v="121"/>
    <s v="RAPE, FORCIBLE"/>
    <s v="1309 0522 0527 0913 2004 1258 1251 1402 1409 1415"/>
    <n v="12"/>
    <s v="F"/>
    <s v="H"/>
    <n v="217"/>
    <s v="AUTO REPAIR SHOP"/>
    <n v="400"/>
    <s v="STRONG-ARM (HANDS, FIST, FEET OR BODILY FORCE)"/>
    <s v="AA"/>
    <s v="Adult Arrest"/>
    <n v="121"/>
    <n v="812"/>
    <n v="998"/>
    <m/>
    <s v="3200 W  JEFFERSON                    BL"/>
    <m/>
    <n v="34.025599999999997"/>
    <n v="-118.3305"/>
    <n v="1"/>
  </r>
  <r>
    <n v="201013072"/>
    <d v="2020-09-14T00:00:00"/>
    <d v="2020-09-01T00:00:00"/>
    <n v="1420"/>
    <n v="10"/>
    <x v="11"/>
    <n v="1063"/>
    <n v="2"/>
    <n v="946"/>
    <s v="OTHER MISCELLANEOUS CRIME"/>
    <s v="1822 1402"/>
    <n v="0"/>
    <s v="M"/>
    <s v="W"/>
    <n v="602"/>
    <s v="BANK"/>
    <m/>
    <m/>
    <s v="IC"/>
    <s v="Invest Cont"/>
    <n v="946"/>
    <n v="998"/>
    <m/>
    <m/>
    <s v="18300 W  VENTURA                      BL"/>
    <m/>
    <n v="34.168199999999999"/>
    <n v="-118.5406"/>
    <n v="0"/>
  </r>
  <r>
    <n v="201226879"/>
    <d v="2020-10-07T00:00:00"/>
    <d v="2020-10-06T00:00:00"/>
    <n v="1600"/>
    <n v="12"/>
    <x v="8"/>
    <n v="1232"/>
    <n v="1"/>
    <n v="330"/>
    <s v="BURGLARY FROM VEHICLE"/>
    <n v="344"/>
    <n v="25"/>
    <s v="F"/>
    <s v="O"/>
    <n v="203"/>
    <s v="OTHER BUSINESS"/>
    <m/>
    <m/>
    <s v="IC"/>
    <s v="Invest Cont"/>
    <n v="330"/>
    <m/>
    <m/>
    <m/>
    <s v="W  SLAUSON                      AV"/>
    <s v="ARLINGTON                    AV"/>
    <n v="33.989100000000001"/>
    <n v="-118.3186"/>
    <n v="0"/>
  </r>
  <r>
    <n v="200113737"/>
    <d v="2020-06-21T00:00:00"/>
    <d v="2020-06-21T00:00:00"/>
    <n v="430"/>
    <n v="1"/>
    <x v="1"/>
    <n v="123"/>
    <n v="1"/>
    <n v="210"/>
    <s v="ROBBERY"/>
    <s v="0913 0337 0416 0446 1817 1310 1300 1309 1206 0429"/>
    <n v="29"/>
    <s v="M"/>
    <s v="B"/>
    <n v="108"/>
    <s v="PARKING LOT"/>
    <n v="400"/>
    <s v="STRONG-ARM (HANDS, FIST, FEET OR BODILY FORCE)"/>
    <s v="IC"/>
    <s v="Invest Cont"/>
    <n v="210"/>
    <m/>
    <m/>
    <m/>
    <s v="2ND"/>
    <s v="BROADWAY"/>
    <n v="34.053100000000001"/>
    <n v="-118.2478"/>
    <n v="0"/>
  </r>
  <r>
    <n v="200713930"/>
    <d v="2020-09-16T00:00:00"/>
    <d v="2020-09-16T00:00:00"/>
    <n v="218"/>
    <n v="7"/>
    <x v="0"/>
    <n v="743"/>
    <n v="2"/>
    <n v="740"/>
    <s v="VANDALISM - FELONY ($400 &amp; OVER, ALL CHURCH VANDALISMS)"/>
    <n v="329"/>
    <n v="48"/>
    <s v="M"/>
    <s v="O"/>
    <n v="501"/>
    <s v="SINGLE FAMILY DWELLING"/>
    <n v="400"/>
    <s v="STRONG-ARM (HANDS, FIST, FEET OR BODILY FORCE)"/>
    <s v="AO"/>
    <s v="Adult Other"/>
    <n v="740"/>
    <m/>
    <m/>
    <m/>
    <s v="800 S  FAIRFAX                      AV"/>
    <m/>
    <n v="34.0608"/>
    <n v="-118.3625"/>
    <n v="0"/>
  </r>
  <r>
    <n v="200118329"/>
    <d v="2020-09-21T00:00:00"/>
    <d v="2020-09-21T00:00:00"/>
    <n v="1630"/>
    <n v="1"/>
    <x v="1"/>
    <n v="164"/>
    <n v="2"/>
    <n v="888"/>
    <s v="TRESPASSING"/>
    <n v="1501"/>
    <n v="38"/>
    <s v="M"/>
    <s v="W"/>
    <n v="502"/>
    <s v="MULTI-UNIT DWELLING (APARTMENT, DUPLEX, ETC)"/>
    <m/>
    <m/>
    <s v="IC"/>
    <s v="Invest Cont"/>
    <n v="888"/>
    <m/>
    <m/>
    <m/>
    <s v="100 W  7TH                          ST"/>
    <m/>
    <n v="34.044600000000003"/>
    <n v="-118.25069999999999"/>
    <n v="0"/>
  </r>
  <r>
    <n v="201218926"/>
    <d v="2020-08-19T00:00:00"/>
    <d v="2020-08-19T00:00:00"/>
    <n v="2130"/>
    <n v="12"/>
    <x v="8"/>
    <n v="1259"/>
    <n v="2"/>
    <n v="740"/>
    <s v="VANDALISM - FELONY ($400 &amp; OVER, ALL CHURCH VANDALISMS)"/>
    <s v="1300 0329 1309 0913"/>
    <n v="27"/>
    <s v="M"/>
    <s v="H"/>
    <n v="122"/>
    <s v="VEHICLE, PASSENGER/TRUCK"/>
    <m/>
    <m/>
    <s v="IC"/>
    <s v="Invest Cont"/>
    <n v="740"/>
    <m/>
    <m/>
    <m/>
    <s v="7500    AVALON                       BL"/>
    <m/>
    <n v="33.971800000000002"/>
    <n v="-118.26519999999999"/>
    <n v="0"/>
  </r>
  <r>
    <n v="200408413"/>
    <d v="2020-05-01T00:00:00"/>
    <d v="2020-05-01T00:00:00"/>
    <n v="1900"/>
    <n v="4"/>
    <x v="4"/>
    <n v="497"/>
    <n v="1"/>
    <n v="210"/>
    <s v="ROBBERY"/>
    <s v="0913 2000 1814 0446 0344"/>
    <n v="42"/>
    <s v="F"/>
    <s v="H"/>
    <n v="101"/>
    <s v="STREET"/>
    <n v="400"/>
    <s v="STRONG-ARM (HANDS, FIST, FEET OR BODILY FORCE)"/>
    <s v="AO"/>
    <s v="Adult Other"/>
    <n v="210"/>
    <n v="626"/>
    <m/>
    <m/>
    <s v="3200 E  OLYMPIC                      BL"/>
    <m/>
    <n v="34.020099999999999"/>
    <n v="-118.21040000000001"/>
    <n v="0"/>
  </r>
  <r>
    <n v="201105845"/>
    <d v="2020-02-11T00:00:00"/>
    <d v="2020-01-20T00:00:00"/>
    <n v="1300"/>
    <n v="11"/>
    <x v="7"/>
    <n v="1117"/>
    <n v="2"/>
    <n v="810"/>
    <s v="SEX,UNLAWFUL(INC MUTUAL CONSENT, PENETRATION W/ FRGN OBJ"/>
    <s v="0527 0940 1258 0533 1251 1815 0913"/>
    <n v="12"/>
    <s v="F"/>
    <s v="H"/>
    <n v="502"/>
    <s v="MULTI-UNIT DWELLING (APARTMENT, DUPLEX, ETC)"/>
    <n v="400"/>
    <s v="STRONG-ARM (HANDS, FIST, FEET OR BODILY FORCE)"/>
    <s v="AA"/>
    <s v="Adult Arrest"/>
    <n v="810"/>
    <n v="812"/>
    <m/>
    <m/>
    <s v="4400    WESTDALE                     AV"/>
    <m/>
    <n v="34.129300000000001"/>
    <n v="-118.2182"/>
    <n v="1"/>
  </r>
  <r>
    <n v="201013692"/>
    <d v="2020-10-03T00:00:00"/>
    <d v="2020-10-03T00:00:00"/>
    <n v="1"/>
    <n v="10"/>
    <x v="11"/>
    <n v="1043"/>
    <n v="1"/>
    <n v="310"/>
    <s v="BURGLARY"/>
    <s v="1402 0314 1822 0344 1606 2034 1601 0930 2004"/>
    <n v="33"/>
    <s v="F"/>
    <s v="O"/>
    <n v="502"/>
    <s v="MULTI-UNIT DWELLING (APARTMENT, DUPLEX, ETC)"/>
    <m/>
    <m/>
    <s v="AA"/>
    <s v="Adult Arrest"/>
    <n v="310"/>
    <n v="998"/>
    <m/>
    <m/>
    <s v="18600    COLLINS                      ST"/>
    <m/>
    <n v="34.174500000000002"/>
    <n v="-118.53830000000001"/>
    <n v="1"/>
  </r>
  <r>
    <n v="200817444"/>
    <d v="2020-12-11T00:00:00"/>
    <d v="2020-12-01T00:00:00"/>
    <n v="1200"/>
    <n v="8"/>
    <x v="12"/>
    <n v="852"/>
    <n v="1"/>
    <n v="420"/>
    <s v="THEFT FROM MOTOR VEHICLE - PETTY ($950 &amp; UNDER)"/>
    <m/>
    <n v="0"/>
    <m/>
    <m/>
    <n v="104"/>
    <s v="DRIVEWAY"/>
    <m/>
    <m/>
    <s v="IC"/>
    <s v="Invest Cont"/>
    <n v="420"/>
    <m/>
    <m/>
    <m/>
    <s v="1600 S  WESTGATE                     AV"/>
    <m/>
    <n v="34.039700000000003"/>
    <n v="-118.4569"/>
    <n v="0"/>
  </r>
  <r>
    <n v="200409769"/>
    <d v="2020-06-14T00:00:00"/>
    <d v="2020-06-13T00:00:00"/>
    <n v="2200"/>
    <n v="4"/>
    <x v="4"/>
    <n v="404"/>
    <n v="1"/>
    <n v="510"/>
    <s v="VEHICLE - STOLEN"/>
    <m/>
    <n v="0"/>
    <m/>
    <m/>
    <n v="707"/>
    <s v="GARAGE/CARPORT"/>
    <m/>
    <m/>
    <s v="IC"/>
    <s v="Invest Cont"/>
    <n v="510"/>
    <m/>
    <m/>
    <m/>
    <s v="500 S  AVENUE 60"/>
    <m/>
    <n v="34.105400000000003"/>
    <n v="-118.18380000000001"/>
    <n v="0"/>
  </r>
  <r>
    <n v="201213574"/>
    <d v="2020-05-26T00:00:00"/>
    <d v="2020-05-26T00:00:00"/>
    <n v="1500"/>
    <n v="12"/>
    <x v="8"/>
    <n v="1265"/>
    <n v="2"/>
    <n v="624"/>
    <s v="BATTERY - SIMPLE ASSAULT"/>
    <s v="0913 0554 0400 0416 2004"/>
    <n v="47"/>
    <s v="F"/>
    <s v="B"/>
    <n v="502"/>
    <s v="MULTI-UNIT DWELLING (APARTMENT, DUPLEX, ETC)"/>
    <n v="400"/>
    <s v="STRONG-ARM (HANDS, FIST, FEET OR BODILY FORCE)"/>
    <s v="AO"/>
    <s v="Adult Other"/>
    <n v="624"/>
    <m/>
    <m/>
    <m/>
    <s v="1400 W  80TH                         ST"/>
    <m/>
    <n v="33.9664"/>
    <n v="-118.30249999999999"/>
    <n v="0"/>
  </r>
  <r>
    <n v="201206970"/>
    <d v="2020-02-12T00:00:00"/>
    <d v="2020-02-12T00:00:00"/>
    <n v="115"/>
    <n v="12"/>
    <x v="8"/>
    <n v="1259"/>
    <n v="1"/>
    <n v="230"/>
    <s v="ASSAULT WITH DEADLY WEAPON, AGGRAVATED ASSAULT"/>
    <s v="0400 0416 1822"/>
    <n v="36"/>
    <s v="M"/>
    <s v="H"/>
    <n v="103"/>
    <s v="ALLEY"/>
    <n v="312"/>
    <s v="PIPE/METAL PIPE"/>
    <s v="AA"/>
    <s v="Adult Arrest"/>
    <n v="230"/>
    <m/>
    <m/>
    <m/>
    <s v="700 E  FLORENCE                     AV"/>
    <m/>
    <n v="33.974800000000002"/>
    <n v="-118.26300000000001"/>
    <n v="1"/>
  </r>
  <r>
    <n v="200407455"/>
    <d v="2020-03-31T00:00:00"/>
    <d v="2020-03-31T00:00:00"/>
    <n v="1"/>
    <n v="4"/>
    <x v="4"/>
    <n v="407"/>
    <n v="1"/>
    <n v="510"/>
    <s v="VEHICLE - STOLEN"/>
    <m/>
    <n v="0"/>
    <m/>
    <m/>
    <n v="101"/>
    <s v="STREET"/>
    <m/>
    <m/>
    <s v="IC"/>
    <s v="Invest Cont"/>
    <n v="510"/>
    <m/>
    <m/>
    <m/>
    <s v="3700    HELLMAN                      AV"/>
    <m/>
    <n v="34.088000000000001"/>
    <n v="-118.18510000000001"/>
    <n v="0"/>
  </r>
  <r>
    <n v="200304170"/>
    <d v="2020-01-03T00:00:00"/>
    <d v="2020-01-03T00:00:00"/>
    <n v="2030"/>
    <n v="3"/>
    <x v="2"/>
    <n v="359"/>
    <n v="2"/>
    <n v="434"/>
    <s v="FALSE IMPRISONMENT"/>
    <s v="1822 1309 1402 0448 1305 1240 0940"/>
    <n v="23"/>
    <s v="F"/>
    <s v="H"/>
    <n v="123"/>
    <s v="PARKING UNDERGROUND/BUILDING"/>
    <n v="400"/>
    <s v="STRONG-ARM (HANDS, FIST, FEET OR BODILY FORCE)"/>
    <s v="AO"/>
    <s v="Adult Other"/>
    <n v="434"/>
    <m/>
    <m/>
    <m/>
    <s v="3500 S  FIGUEROA                     ST"/>
    <m/>
    <n v="34.020400000000002"/>
    <n v="-118.2809"/>
    <n v="0"/>
  </r>
  <r>
    <n v="200607916"/>
    <d v="2020-03-13T00:00:00"/>
    <d v="2020-03-13T00:00:00"/>
    <n v="2215"/>
    <n v="6"/>
    <x v="9"/>
    <n v="646"/>
    <n v="2"/>
    <n v="740"/>
    <s v="VANDALISM - FELONY ($400 &amp; OVER, ALL CHURCH VANDALISMS)"/>
    <s v="0329 1300"/>
    <n v="23"/>
    <s v="M"/>
    <s v="W"/>
    <n v="101"/>
    <s v="STREET"/>
    <m/>
    <m/>
    <s v="IC"/>
    <s v="Invest Cont"/>
    <n v="740"/>
    <m/>
    <m/>
    <m/>
    <s v="6700    HOLLYWOOD                    BL"/>
    <m/>
    <n v="34.101599999999998"/>
    <n v="-118.3361"/>
    <n v="0"/>
  </r>
  <r>
    <n v="200516201"/>
    <d v="2020-11-04T00:00:00"/>
    <d v="2020-11-04T00:00:00"/>
    <n v="1140"/>
    <n v="5"/>
    <x v="10"/>
    <n v="587"/>
    <n v="2"/>
    <n v="662"/>
    <s v="BUNCO, GRAND THEFT"/>
    <s v="0701 0344"/>
    <n v="28"/>
    <s v="F"/>
    <s v="B"/>
    <n v="501"/>
    <s v="SINGLE FAMILY DWELLING"/>
    <m/>
    <m/>
    <s v="IC"/>
    <s v="Invest Cont"/>
    <n v="662"/>
    <m/>
    <m/>
    <m/>
    <s v="2500 S  DENISON                      AV"/>
    <m/>
    <n v="33.721899999999998"/>
    <n v="-118.28919999999999"/>
    <n v="0"/>
  </r>
  <r>
    <n v="200612316"/>
    <d v="2020-07-08T00:00:00"/>
    <d v="2020-07-08T00:00:00"/>
    <n v="335"/>
    <n v="6"/>
    <x v="9"/>
    <n v="615"/>
    <n v="1"/>
    <n v="761"/>
    <s v="BRANDISH WEAPON"/>
    <s v="0334 1402 1212 1822"/>
    <n v="0"/>
    <s v="F"/>
    <s v="X"/>
    <n v="501"/>
    <s v="SINGLE FAMILY DWELLING"/>
    <n v="109"/>
    <s v="SEMI-AUTOMATIC PISTOL"/>
    <s v="AA"/>
    <s v="Adult Arrest"/>
    <n v="761"/>
    <m/>
    <m/>
    <m/>
    <s v="2400    SAN MARCO                    DR"/>
    <m/>
    <n v="34.1145"/>
    <n v="-118.3312"/>
    <n v="1"/>
  </r>
  <r>
    <n v="200211800"/>
    <d v="2020-06-25T00:00:00"/>
    <d v="2020-06-12T00:00:00"/>
    <n v="1600"/>
    <n v="2"/>
    <x v="5"/>
    <n v="241"/>
    <n v="1"/>
    <n v="350"/>
    <s v="THEFT, PERSON"/>
    <s v="1822 0202 0344 0400"/>
    <n v="24"/>
    <s v="M"/>
    <s v="W"/>
    <n v="108"/>
    <s v="PARKING LOT"/>
    <n v="400"/>
    <s v="STRONG-ARM (HANDS, FIST, FEET OR BODILY FORCE)"/>
    <s v="IC"/>
    <s v="Invest Cont"/>
    <n v="350"/>
    <m/>
    <m/>
    <m/>
    <s v="500 S  OCCIDENTAL                   BL"/>
    <m/>
    <n v="34.066800000000001"/>
    <n v="-118.28279999999999"/>
    <n v="0"/>
  </r>
  <r>
    <n v="200613735"/>
    <d v="2020-08-07T00:00:00"/>
    <d v="2020-07-01T00:00:00"/>
    <n v="1"/>
    <n v="6"/>
    <x v="9"/>
    <n v="676"/>
    <n v="2"/>
    <n v="740"/>
    <s v="VANDALISM - FELONY ($400 &amp; OVER, ALL CHURCH VANDALISMS)"/>
    <n v="329"/>
    <n v="0"/>
    <s v="X"/>
    <s v="X"/>
    <n v="210"/>
    <s v="RESTAURANT/FAST FOOD"/>
    <m/>
    <m/>
    <s v="IC"/>
    <s v="Invest Cont"/>
    <n v="740"/>
    <m/>
    <m/>
    <m/>
    <s v="700    VINE                         ST"/>
    <m/>
    <n v="34.083500000000001"/>
    <n v="-118.3266"/>
    <n v="0"/>
  </r>
  <r>
    <n v="201216219"/>
    <d v="2020-07-09T00:00:00"/>
    <d v="2020-07-09T00:00:00"/>
    <n v="300"/>
    <n v="12"/>
    <x v="8"/>
    <n v="1215"/>
    <n v="1"/>
    <n v="510"/>
    <s v="VEHICLE - STOLEN"/>
    <m/>
    <n v="0"/>
    <m/>
    <m/>
    <n v="101"/>
    <s v="STREET"/>
    <m/>
    <m/>
    <s v="IC"/>
    <s v="Invest Cont"/>
    <n v="510"/>
    <m/>
    <m/>
    <m/>
    <s v="1100 W  58TH                         ST"/>
    <m/>
    <n v="33.989699999999999"/>
    <n v="-118.2938"/>
    <n v="0"/>
  </r>
  <r>
    <n v="200913170"/>
    <d v="2020-08-06T00:00:00"/>
    <d v="2020-08-06T00:00:00"/>
    <n v="410"/>
    <n v="9"/>
    <x v="3"/>
    <n v="943"/>
    <n v="2"/>
    <n v="624"/>
    <s v="BATTERY - SIMPLE ASSAULT"/>
    <n v="444"/>
    <n v="54"/>
    <s v="F"/>
    <s v="O"/>
    <n v="510"/>
    <s v="NURSING/CONVALESCENT/RETIREMENT HOME"/>
    <n v="400"/>
    <s v="STRONG-ARM (HANDS, FIST, FEET OR BODILY FORCE)"/>
    <s v="AO"/>
    <s v="Adult Other"/>
    <n v="624"/>
    <m/>
    <m/>
    <m/>
    <s v="5400    TYRONE                       AV"/>
    <m/>
    <n v="34.168599999999998"/>
    <n v="-118.4443"/>
    <n v="0"/>
  </r>
  <r>
    <n v="200216841"/>
    <d v="2020-10-29T00:00:00"/>
    <d v="2020-10-29T00:00:00"/>
    <n v="1200"/>
    <n v="2"/>
    <x v="5"/>
    <n v="279"/>
    <n v="2"/>
    <n v="626"/>
    <s v="INTIMATE PARTNER - SIMPLE ASSAULT"/>
    <s v="2000 0913 1813 1243 0444 0416"/>
    <n v="68"/>
    <s v="F"/>
    <s v="H"/>
    <n v="502"/>
    <s v="MULTI-UNIT DWELLING (APARTMENT, DUPLEX, ETC)"/>
    <n v="400"/>
    <s v="STRONG-ARM (HANDS, FIST, FEET OR BODILY FORCE)"/>
    <s v="IC"/>
    <s v="Invest Cont"/>
    <n v="626"/>
    <m/>
    <m/>
    <m/>
    <s v="1500 W  11TH                         ST"/>
    <m/>
    <n v="34.048099999999998"/>
    <n v="-118.27119999999999"/>
    <n v="0"/>
  </r>
  <r>
    <n v="200804615"/>
    <d v="2020-01-13T00:00:00"/>
    <d v="2020-01-11T00:00:00"/>
    <n v="1800"/>
    <n v="8"/>
    <x v="12"/>
    <n v="847"/>
    <n v="2"/>
    <n v="740"/>
    <s v="VANDALISM - FELONY ($400 &amp; OVER, ALL CHURCH VANDALISMS)"/>
    <n v="329"/>
    <n v="0"/>
    <s v="X"/>
    <s v="X"/>
    <n v="203"/>
    <s v="OTHER BUSINESS"/>
    <m/>
    <m/>
    <s v="IC"/>
    <s v="Invest Cont"/>
    <n v="740"/>
    <m/>
    <m/>
    <m/>
    <s v="2300    OVERLAND                     AV"/>
    <m/>
    <n v="34.044199999999996"/>
    <n v="-118.42659999999999"/>
    <n v="0"/>
  </r>
  <r>
    <n v="200606706"/>
    <d v="2020-02-20T00:00:00"/>
    <d v="2020-02-13T00:00:00"/>
    <n v="100"/>
    <n v="6"/>
    <x v="9"/>
    <n v="649"/>
    <n v="1"/>
    <n v="440"/>
    <s v="THEFT PLAIN - PETTY ($950 &amp; UNDER)"/>
    <s v="0344 0394"/>
    <n v="29"/>
    <s v="F"/>
    <s v="W"/>
    <n v="502"/>
    <s v="MULTI-UNIT DWELLING (APARTMENT, DUPLEX, ETC)"/>
    <m/>
    <m/>
    <s v="IC"/>
    <s v="Invest Cont"/>
    <n v="440"/>
    <m/>
    <m/>
    <m/>
    <s v="1600 N  SERRANO                      AV"/>
    <m/>
    <n v="34.100099999999998"/>
    <n v="-118.30710000000001"/>
    <n v="0"/>
  </r>
  <r>
    <n v="201104239"/>
    <d v="2020-01-06T00:00:00"/>
    <d v="2020-01-06T00:00:00"/>
    <n v="1900"/>
    <n v="11"/>
    <x v="7"/>
    <n v="1142"/>
    <n v="1"/>
    <n v="510"/>
    <s v="VEHICLE - STOLEN"/>
    <m/>
    <n v="0"/>
    <m/>
    <m/>
    <n v="101"/>
    <s v="STREET"/>
    <m/>
    <m/>
    <s v="IC"/>
    <s v="Invest Cont"/>
    <n v="510"/>
    <m/>
    <m/>
    <m/>
    <s v="VERMONT"/>
    <s v="HILLHURST"/>
    <n v="34.114100000000001"/>
    <n v="-118.29"/>
    <n v="0"/>
  </r>
  <r>
    <n v="200716902"/>
    <d v="2020-12-09T00:00:00"/>
    <d v="2020-12-09T00:00:00"/>
    <n v="1"/>
    <n v="7"/>
    <x v="0"/>
    <n v="737"/>
    <n v="1"/>
    <n v="331"/>
    <s v="THEFT FROM MOTOR VEHICLE - GRAND ($950.01 AND OVER)"/>
    <s v="1300 1601 0344"/>
    <n v="44"/>
    <s v="F"/>
    <s v="O"/>
    <n v="101"/>
    <s v="STREET"/>
    <m/>
    <m/>
    <s v="IC"/>
    <s v="Invest Cont"/>
    <n v="331"/>
    <m/>
    <m/>
    <m/>
    <s v="600 S  SYCAMORE                     AV"/>
    <m/>
    <n v="34.062800000000003"/>
    <n v="-118.3429"/>
    <n v="0"/>
  </r>
  <r>
    <n v="200309360"/>
    <d v="2020-04-02T00:00:00"/>
    <d v="2020-03-31T00:00:00"/>
    <n v="900"/>
    <n v="3"/>
    <x v="2"/>
    <n v="354"/>
    <n v="1"/>
    <n v="420"/>
    <s v="THEFT FROM MOTOR VEHICLE - PETTY ($950 &amp; UNDER)"/>
    <m/>
    <n v="0"/>
    <m/>
    <m/>
    <n v="101"/>
    <s v="STREET"/>
    <m/>
    <m/>
    <s v="IC"/>
    <s v="Invest Cont"/>
    <n v="420"/>
    <m/>
    <m/>
    <m/>
    <s v="2100 W  JEFFERSON                    BL"/>
    <m/>
    <n v="34.025599999999997"/>
    <n v="-118.3177"/>
    <n v="0"/>
  </r>
  <r>
    <n v="200411666"/>
    <d v="2020-08-11T00:00:00"/>
    <d v="2020-08-11T00:00:00"/>
    <n v="2130"/>
    <n v="4"/>
    <x v="4"/>
    <n v="404"/>
    <n v="1"/>
    <n v="761"/>
    <s v="BRANDISH WEAPON"/>
    <s v="0913 2000 1814 0334 0421 2002 0448 0444"/>
    <n v="48"/>
    <s v="F"/>
    <s v="H"/>
    <n v="501"/>
    <s v="SINGLE FAMILY DWELLING"/>
    <n v="204"/>
    <s v="FOLDING KNIFE"/>
    <s v="AO"/>
    <s v="Adult Other"/>
    <n v="761"/>
    <n v="930"/>
    <m/>
    <m/>
    <s v="5600    MONTEREY                     RD"/>
    <m/>
    <n v="34.102200000000003"/>
    <n v="-118.1866"/>
    <n v="0"/>
  </r>
  <r>
    <n v="200617084"/>
    <d v="2020-10-23T00:00:00"/>
    <d v="2020-10-23T00:00:00"/>
    <n v="1900"/>
    <n v="6"/>
    <x v="9"/>
    <n v="646"/>
    <n v="1"/>
    <n v="230"/>
    <s v="ASSAULT WITH DEADLY WEAPON, AGGRAVATED ASSAULT"/>
    <s v="1822 1266 0400 0447"/>
    <n v="49"/>
    <s v="M"/>
    <s v="W"/>
    <n v="403"/>
    <s v="DRUG STORE"/>
    <n v="306"/>
    <s v="ROCK/THROWN OBJECT"/>
    <s v="IC"/>
    <s v="Invest Cont"/>
    <n v="230"/>
    <m/>
    <m/>
    <m/>
    <s v="1500    VINE                         ST"/>
    <m/>
    <n v="34.098700000000001"/>
    <n v="-118.33369999999999"/>
    <n v="0"/>
  </r>
  <r>
    <n v="200109618"/>
    <d v="2020-03-24T00:00:00"/>
    <d v="2020-03-24T00:00:00"/>
    <n v="1845"/>
    <n v="1"/>
    <x v="1"/>
    <n v="156"/>
    <n v="1"/>
    <n v="230"/>
    <s v="ASSAULT WITH DEADLY WEAPON, AGGRAVATED ASSAULT"/>
    <s v="1822 1218 0416 0445"/>
    <n v="43"/>
    <s v="M"/>
    <s v="W"/>
    <n v="101"/>
    <s v="STREET"/>
    <n v="311"/>
    <s v="HAMMER"/>
    <s v="IC"/>
    <s v="Invest Cont"/>
    <n v="230"/>
    <m/>
    <m/>
    <m/>
    <s v="6TH"/>
    <s v="SAN JULIAN"/>
    <n v="34.0428"/>
    <n v="-118.2461"/>
    <n v="0"/>
  </r>
  <r>
    <n v="200400524"/>
    <d v="2020-01-10T00:00:00"/>
    <d v="2020-01-10T00:00:00"/>
    <n v="2130"/>
    <n v="4"/>
    <x v="4"/>
    <n v="461"/>
    <n v="2"/>
    <n v="740"/>
    <s v="VANDALISM - FELONY ($400 &amp; OVER, ALL CHURCH VANDALISMS)"/>
    <s v="0329 0311"/>
    <n v="0"/>
    <s v="M"/>
    <s v="X"/>
    <n v="203"/>
    <s v="OTHER BUSINESS"/>
    <n v="500"/>
    <s v="UNKNOWN WEAPON/OTHER WEAPON"/>
    <s v="AA"/>
    <s v="Adult Arrest"/>
    <n v="740"/>
    <n v="998"/>
    <m/>
    <m/>
    <s v="MISSION"/>
    <s v="AZUSA"/>
    <n v="34.045200000000001"/>
    <n v="-118.2278"/>
    <n v="1"/>
  </r>
  <r>
    <n v="201217740"/>
    <d v="2020-08-03T00:00:00"/>
    <d v="2020-08-03T00:00:00"/>
    <n v="1330"/>
    <n v="12"/>
    <x v="8"/>
    <n v="1257"/>
    <n v="1"/>
    <n v="122"/>
    <s v="RAPE, ATTEMPTED"/>
    <s v="1251 1822 0400 0444 0448 0340 1259"/>
    <n v="15"/>
    <s v="F"/>
    <s v="B"/>
    <n v="108"/>
    <s v="PARKING LOT"/>
    <n v="400"/>
    <s v="STRONG-ARM (HANDS, FIST, FEET OR BODILY FORCE)"/>
    <s v="AA"/>
    <s v="Adult Arrest"/>
    <n v="122"/>
    <m/>
    <m/>
    <m/>
    <s v="77TH                         ST"/>
    <s v="HOOVER                       ST"/>
    <n v="33.969799999999999"/>
    <n v="-118.2871"/>
    <n v="1"/>
  </r>
  <r>
    <n v="200607357"/>
    <d v="2020-03-04T00:00:00"/>
    <d v="2020-03-04T00:00:00"/>
    <n v="230"/>
    <n v="6"/>
    <x v="9"/>
    <n v="647"/>
    <n v="1"/>
    <n v="510"/>
    <s v="VEHICLE - STOLEN"/>
    <m/>
    <n v="0"/>
    <m/>
    <m/>
    <n v="101"/>
    <s v="STREET"/>
    <m/>
    <m/>
    <s v="IC"/>
    <s v="Invest Cont"/>
    <n v="510"/>
    <m/>
    <m/>
    <m/>
    <s v="ARGYLE                       AV"/>
    <s v="SELMA                        AV"/>
    <n v="34.099800000000002"/>
    <n v="-118.3252"/>
    <n v="0"/>
  </r>
  <r>
    <n v="200215157"/>
    <d v="2020-09-17T00:00:00"/>
    <d v="2020-09-17T00:00:00"/>
    <n v="2240"/>
    <n v="2"/>
    <x v="5"/>
    <n v="279"/>
    <n v="1"/>
    <n v="210"/>
    <s v="ROBBERY"/>
    <s v="1300 1310 0342 1822 0377 0344 0432 0355 0334 0329"/>
    <n v="19"/>
    <s v="M"/>
    <s v="H"/>
    <n v="101"/>
    <s v="STREET"/>
    <n v="109"/>
    <s v="SEMI-AUTOMATIC PISTOL"/>
    <s v="IC"/>
    <s v="Invest Cont"/>
    <n v="210"/>
    <m/>
    <m/>
    <m/>
    <s v="BLAINE                       ST"/>
    <s v="OLYMPIC                      BL"/>
    <n v="34.0473"/>
    <n v="-118.2701"/>
    <n v="0"/>
  </r>
  <r>
    <n v="200807498"/>
    <d v="2020-03-18T00:00:00"/>
    <d v="2020-03-17T00:00:00"/>
    <n v="1500"/>
    <n v="8"/>
    <x v="12"/>
    <n v="832"/>
    <n v="2"/>
    <n v="624"/>
    <s v="BATTERY - SIMPLE ASSAULT"/>
    <s v="0416 0603 0361"/>
    <n v="31"/>
    <s v="M"/>
    <s v="W"/>
    <n v="502"/>
    <s v="MULTI-UNIT DWELLING (APARTMENT, DUPLEX, ETC)"/>
    <n v="400"/>
    <s v="STRONG-ARM (HANDS, FIST, FEET OR BODILY FORCE)"/>
    <s v="IC"/>
    <s v="Invest Cont"/>
    <n v="624"/>
    <m/>
    <m/>
    <m/>
    <s v="11800    DOROTHY                      ST"/>
    <m/>
    <n v="34.052"/>
    <n v="-118.4667"/>
    <n v="0"/>
  </r>
  <r>
    <n v="200315008"/>
    <d v="2020-07-31T00:00:00"/>
    <d v="2020-07-31T00:00:00"/>
    <n v="1000"/>
    <n v="3"/>
    <x v="2"/>
    <n v="358"/>
    <n v="1"/>
    <n v="420"/>
    <s v="THEFT FROM MOTOR VEHICLE - PETTY ($950 &amp; UNDER)"/>
    <s v="1300 0344 1606 0321 1251"/>
    <n v="30"/>
    <s v="M"/>
    <s v="A"/>
    <n v="123"/>
    <s v="PARKING UNDERGROUND/BUILDING"/>
    <m/>
    <m/>
    <s v="IC"/>
    <s v="Invest Cont"/>
    <n v="420"/>
    <m/>
    <m/>
    <m/>
    <s v="3600    MCCLINTOCK                   AV"/>
    <m/>
    <n v="34.021000000000001"/>
    <n v="-118.2897"/>
    <n v="0"/>
  </r>
  <r>
    <n v="200908557"/>
    <d v="2020-04-17T00:00:00"/>
    <d v="2020-03-15T00:00:00"/>
    <n v="1400"/>
    <n v="9"/>
    <x v="3"/>
    <n v="914"/>
    <n v="2"/>
    <n v="625"/>
    <s v="OTHER ASSAULT"/>
    <s v="0603 0356"/>
    <n v="57"/>
    <s v="F"/>
    <s v="B"/>
    <n v="108"/>
    <s v="PARKING LOT"/>
    <n v="400"/>
    <s v="STRONG-ARM (HANDS, FIST, FEET OR BODILY FORCE)"/>
    <s v="IC"/>
    <s v="Invest Cont"/>
    <n v="625"/>
    <m/>
    <m/>
    <m/>
    <s v="7100    KESTER                       AV"/>
    <m/>
    <n v="34.199599999999997"/>
    <n v="-118.4575"/>
    <n v="0"/>
  </r>
  <r>
    <n v="200307281"/>
    <d v="2020-02-24T00:00:00"/>
    <d v="2020-02-24T00:00:00"/>
    <n v="1300"/>
    <n v="3"/>
    <x v="2"/>
    <n v="332"/>
    <n v="2"/>
    <n v="626"/>
    <s v="INTIMATE PARTNER - SIMPLE ASSAULT"/>
    <s v="2000 1813 0444"/>
    <n v="26"/>
    <s v="F"/>
    <s v="B"/>
    <n v="501"/>
    <s v="SINGLE FAMILY DWELLING"/>
    <n v="400"/>
    <s v="STRONG-ARM (HANDS, FIST, FEET OR BODILY FORCE)"/>
    <s v="IC"/>
    <s v="Invest Cont"/>
    <n v="626"/>
    <m/>
    <m/>
    <m/>
    <s v="3400    CHESAPEAKE                   AV"/>
    <m/>
    <n v="34.025599999999997"/>
    <n v="-118.345"/>
    <n v="0"/>
  </r>
  <r>
    <n v="200612394"/>
    <d v="2020-07-10T00:00:00"/>
    <d v="2020-07-09T00:00:00"/>
    <n v="1530"/>
    <n v="6"/>
    <x v="9"/>
    <n v="615"/>
    <n v="1"/>
    <n v="341"/>
    <s v="THEFT-GRAND ($950.01 &amp; OVER)EXCPT,GUNS,FOWL,LIVESTK,PROD"/>
    <s v="0344 1202"/>
    <n v="77"/>
    <s v="M"/>
    <s v="W"/>
    <n v="101"/>
    <s v="STREET"/>
    <m/>
    <m/>
    <s v="IC"/>
    <s v="Invest Cont"/>
    <n v="341"/>
    <m/>
    <m/>
    <m/>
    <s v="RODGERTON                    DR"/>
    <s v="DERONDA                      DR"/>
    <n v="34.126199999999997"/>
    <n v="-118.3223"/>
    <n v="0"/>
  </r>
  <r>
    <n v="200115281"/>
    <d v="2020-07-23T00:00:00"/>
    <d v="2020-07-11T00:00:00"/>
    <n v="1330"/>
    <n v="1"/>
    <x v="1"/>
    <n v="182"/>
    <n v="1"/>
    <n v="330"/>
    <s v="BURGLARY FROM VEHICLE"/>
    <s v="1202 1822 0329 1307 1609 0344"/>
    <n v="63"/>
    <s v="M"/>
    <s v="H"/>
    <n v="102"/>
    <s v="SIDEWALK"/>
    <n v="500"/>
    <s v="UNKNOWN WEAPON/OTHER WEAPON"/>
    <s v="IC"/>
    <s v="Invest Cont"/>
    <n v="330"/>
    <m/>
    <m/>
    <m/>
    <s v="1000 S  OLIVE                        ST"/>
    <m/>
    <n v="34.042000000000002"/>
    <n v="-118.2599"/>
    <n v="0"/>
  </r>
  <r>
    <n v="201105880"/>
    <d v="2020-02-12T00:00:00"/>
    <d v="2020-02-11T00:00:00"/>
    <n v="330"/>
    <n v="11"/>
    <x v="7"/>
    <n v="1124"/>
    <n v="1"/>
    <n v="310"/>
    <s v="BURGLARY"/>
    <s v="1402 1607 0344 0216"/>
    <n v="0"/>
    <s v="X"/>
    <s v="X"/>
    <n v="210"/>
    <s v="RESTAURANT/FAST FOOD"/>
    <m/>
    <m/>
    <s v="IC"/>
    <s v="Invest Cont"/>
    <n v="310"/>
    <n v="998"/>
    <m/>
    <m/>
    <s v="3100 N  SAN FERNANDO                 RD"/>
    <m/>
    <n v="34.114899999999999"/>
    <n v="-118.2458"/>
    <n v="0"/>
  </r>
  <r>
    <n v="200915366"/>
    <d v="2020-10-02T00:00:00"/>
    <d v="2020-09-29T00:00:00"/>
    <n v="1900"/>
    <n v="9"/>
    <x v="3"/>
    <n v="966"/>
    <n v="1"/>
    <n v="330"/>
    <s v="BURGLARY FROM VEHICLE"/>
    <s v="1302 0344"/>
    <n v="31"/>
    <s v="F"/>
    <s v="W"/>
    <n v="103"/>
    <s v="ALLEY"/>
    <m/>
    <m/>
    <s v="IC"/>
    <s v="Invest Cont"/>
    <n v="330"/>
    <m/>
    <m/>
    <m/>
    <s v="5000    BUFFALO                      AV"/>
    <m/>
    <n v="34.161799999999999"/>
    <n v="-118.4301"/>
    <n v="0"/>
  </r>
  <r>
    <n v="200207117"/>
    <d v="2020-03-01T00:00:00"/>
    <d v="2020-03-01T00:00:00"/>
    <n v="1430"/>
    <n v="2"/>
    <x v="5"/>
    <n v="256"/>
    <n v="1"/>
    <n v="210"/>
    <s v="ROBBERY"/>
    <s v="0344 1240 2000 1814 1309 0448 1251 1310 0444 0913"/>
    <n v="22"/>
    <s v="F"/>
    <s v="H"/>
    <n v="108"/>
    <s v="PARKING LOT"/>
    <n v="400"/>
    <s v="STRONG-ARM (HANDS, FIST, FEET OR BODILY FORCE)"/>
    <s v="IC"/>
    <s v="Invest Cont"/>
    <n v="210"/>
    <m/>
    <m/>
    <m/>
    <s v="1700 W  6TH                          ST"/>
    <m/>
    <n v="34.057299999999998"/>
    <n v="-118.26990000000001"/>
    <n v="0"/>
  </r>
  <r>
    <n v="201012697"/>
    <d v="2020-09-02T00:00:00"/>
    <d v="2020-03-30T00:00:00"/>
    <n v="936"/>
    <n v="10"/>
    <x v="11"/>
    <n v="1089"/>
    <n v="1"/>
    <n v="480"/>
    <s v="BIKE - STOLEN"/>
    <s v="1822 0216 0344 1420"/>
    <n v="25"/>
    <s v="M"/>
    <s v="W"/>
    <n v="108"/>
    <s v="PARKING LOT"/>
    <m/>
    <m/>
    <s v="IC"/>
    <s v="Invest Cont"/>
    <n v="480"/>
    <m/>
    <m/>
    <m/>
    <s v="15600    DICKENS                      ST"/>
    <m/>
    <n v="34.1539"/>
    <n v="-118.4746"/>
    <n v="0"/>
  </r>
  <r>
    <n v="200214755"/>
    <d v="2020-09-07T00:00:00"/>
    <d v="2020-09-06T00:00:00"/>
    <n v="1400"/>
    <n v="2"/>
    <x v="5"/>
    <n v="237"/>
    <n v="2"/>
    <n v="740"/>
    <s v="VANDALISM - FELONY ($400 &amp; OVER, ALL CHURCH VANDALISMS)"/>
    <s v="1822 0329"/>
    <n v="33"/>
    <s v="F"/>
    <s v="B"/>
    <n v="122"/>
    <s v="VEHICLE, PASSENGER/TRUCK"/>
    <m/>
    <m/>
    <s v="IC"/>
    <s v="Invest Cont"/>
    <n v="740"/>
    <m/>
    <m/>
    <m/>
    <s v="1200 W  3RD                          ST"/>
    <m/>
    <n v="34.056899999999999"/>
    <n v="-118.25830000000001"/>
    <n v="0"/>
  </r>
  <r>
    <n v="201211741"/>
    <d v="2020-04-15T00:00:00"/>
    <d v="2020-04-15T00:00:00"/>
    <n v="2140"/>
    <n v="12"/>
    <x v="8"/>
    <n v="1243"/>
    <n v="2"/>
    <n v="237"/>
    <s v="CHILD NEGLECT (SEE 300 W.I.C.)"/>
    <s v="1257 1309 0913"/>
    <n v="2"/>
    <s v="M"/>
    <s v="B"/>
    <n v="101"/>
    <s v="STREET"/>
    <n v="307"/>
    <s v="VEHICLE"/>
    <s v="IC"/>
    <s v="Invest Cont"/>
    <n v="237"/>
    <m/>
    <m/>
    <m/>
    <s v="6500 S  WESTERN                      AV"/>
    <m/>
    <n v="33.980600000000003"/>
    <n v="-118.309"/>
    <n v="0"/>
  </r>
  <r>
    <n v="200104821"/>
    <d v="2020-01-11T00:00:00"/>
    <d v="2020-01-11T00:00:00"/>
    <n v="100"/>
    <n v="1"/>
    <x v="1"/>
    <n v="182"/>
    <n v="1"/>
    <n v="341"/>
    <s v="THEFT-GRAND ($950.01 &amp; OVER)EXCPT,GUNS,FOWL,LIVESTK,PROD"/>
    <s v="0344 2032 1822 1309 0377"/>
    <n v="32"/>
    <s v="F"/>
    <s v="H"/>
    <n v="102"/>
    <s v="SIDEWALK"/>
    <m/>
    <m/>
    <s v="IC"/>
    <s v="Invest Cont"/>
    <n v="341"/>
    <m/>
    <m/>
    <m/>
    <s v="FLOWER"/>
    <s v="OLYMPIC"/>
    <n v="34.042999999999999"/>
    <n v="-118.2641"/>
    <n v="0"/>
  </r>
  <r>
    <n v="200313257"/>
    <d v="2020-06-26T00:00:00"/>
    <d v="2020-06-26T00:00:00"/>
    <n v="1530"/>
    <n v="3"/>
    <x v="2"/>
    <n v="327"/>
    <n v="1"/>
    <n v="236"/>
    <s v="INTIMATE PARTNER - AGGRAVATED ASSAULT"/>
    <s v="2000 0913 1814 1813 2002 1206 0334 0411 1402"/>
    <n v="38"/>
    <s v="M"/>
    <s v="H"/>
    <n v="501"/>
    <s v="SINGLE FAMILY DWELLING"/>
    <n v="205"/>
    <s v="KITCHEN KNIFE"/>
    <s v="AA"/>
    <s v="Adult Arrest"/>
    <n v="236"/>
    <m/>
    <m/>
    <m/>
    <s v="2600    ORCHARD                      AV"/>
    <m/>
    <n v="34.030299999999997"/>
    <n v="-118.28740000000001"/>
    <n v="1"/>
  </r>
  <r>
    <n v="200608824"/>
    <d v="2020-04-06T00:00:00"/>
    <d v="2020-04-04T00:00:00"/>
    <n v="1735"/>
    <n v="6"/>
    <x v="9"/>
    <n v="659"/>
    <n v="1"/>
    <n v="520"/>
    <s v="VEHICLE - ATTEMPT STOLEN"/>
    <s v="0400 1300 1310 0432 0334 0302 0916 0327"/>
    <n v="31"/>
    <s v="M"/>
    <s v="W"/>
    <n v="101"/>
    <s v="STREET"/>
    <m/>
    <m/>
    <s v="IC"/>
    <s v="Invest Cont"/>
    <n v="520"/>
    <m/>
    <m/>
    <m/>
    <s v="FOUNTAIN"/>
    <s v="SERRANO"/>
    <n v="34.094999999999999"/>
    <n v="-118.307"/>
    <n v="0"/>
  </r>
  <r>
    <n v="200616780"/>
    <d v="2020-10-17T00:00:00"/>
    <d v="2020-10-16T00:00:00"/>
    <n v="1730"/>
    <n v="6"/>
    <x v="9"/>
    <n v="677"/>
    <n v="1"/>
    <n v="440"/>
    <s v="THEFT PLAIN - PETTY ($950 &amp; UNDER)"/>
    <s v="0344 1822"/>
    <n v="32"/>
    <s v="M"/>
    <s v="H"/>
    <n v="108"/>
    <s v="PARKING LOT"/>
    <m/>
    <m/>
    <s v="IC"/>
    <s v="Invest Cont"/>
    <n v="440"/>
    <m/>
    <m/>
    <m/>
    <s v="800 N  VAN NESS                     AV"/>
    <m/>
    <n v="34.085000000000001"/>
    <n v="-118.31570000000001"/>
    <n v="0"/>
  </r>
  <r>
    <n v="201006324"/>
    <d v="2020-02-22T00:00:00"/>
    <d v="2020-02-21T00:00:00"/>
    <n v="2100"/>
    <n v="10"/>
    <x v="11"/>
    <n v="1097"/>
    <n v="1"/>
    <n v="331"/>
    <s v="THEFT FROM MOTOR VEHICLE - GRAND ($950.01 AND OVER)"/>
    <s v="1202 1822 0386 1300 1606"/>
    <n v="78"/>
    <s v="F"/>
    <s v="W"/>
    <n v="104"/>
    <s v="DRIVEWAY"/>
    <m/>
    <m/>
    <s v="IC"/>
    <s v="Invest Cont"/>
    <n v="331"/>
    <m/>
    <m/>
    <m/>
    <s v="4600    WHITE OAK                    AV"/>
    <m/>
    <n v="34.153100000000002"/>
    <n v="-118.5159"/>
    <n v="0"/>
  </r>
  <r>
    <n v="200118575"/>
    <d v="2020-09-27T00:00:00"/>
    <d v="2020-09-26T00:00:00"/>
    <n v="2245"/>
    <n v="1"/>
    <x v="1"/>
    <n v="124"/>
    <n v="2"/>
    <n v="740"/>
    <s v="VANDALISM - FELONY ($400 &amp; OVER, ALL CHURCH VANDALISMS)"/>
    <s v="1414 1822 0329"/>
    <n v="0"/>
    <s v="X"/>
    <s v="X"/>
    <n v="725"/>
    <s v="GOVERNMENT FACILITY (FEDERAL,STATE, COUNTY &amp; CITY)"/>
    <m/>
    <m/>
    <s v="IC"/>
    <s v="Invest Cont"/>
    <n v="740"/>
    <m/>
    <m/>
    <m/>
    <s v="200 N  MAIN                         ST"/>
    <m/>
    <n v="34.053199999999997"/>
    <n v="-118.24250000000001"/>
    <n v="0"/>
  </r>
  <r>
    <n v="201216148"/>
    <d v="2020-07-08T00:00:00"/>
    <d v="2020-07-08T00:00:00"/>
    <n v="1800"/>
    <n v="12"/>
    <x v="8"/>
    <n v="1249"/>
    <n v="2"/>
    <n v="946"/>
    <s v="OTHER MISCELLANEOUS CRIME"/>
    <s v="0908 1822"/>
    <n v="0"/>
    <s v="X"/>
    <s v="X"/>
    <n v="101"/>
    <s v="STREET"/>
    <m/>
    <m/>
    <s v="IC"/>
    <s v="Invest Cont"/>
    <n v="946"/>
    <n v="998"/>
    <m/>
    <m/>
    <s v="FIGUEROA"/>
    <s v="65TH                         ST"/>
    <n v="33.980600000000003"/>
    <n v="-118.28270000000001"/>
    <n v="0"/>
  </r>
  <r>
    <n v="200706918"/>
    <d v="2020-03-03T00:00:00"/>
    <d v="2020-03-03T00:00:00"/>
    <n v="800"/>
    <n v="7"/>
    <x v="0"/>
    <n v="721"/>
    <n v="2"/>
    <n v="888"/>
    <s v="TRESPASSING"/>
    <n v="1501"/>
    <n v="33"/>
    <s v="M"/>
    <s v="W"/>
    <n v="701"/>
    <s v="HOSPITAL"/>
    <m/>
    <m/>
    <s v="AO"/>
    <s v="Adult Other"/>
    <n v="888"/>
    <m/>
    <m/>
    <m/>
    <s v="8700 W  GRACIE ALLEN                 DR"/>
    <m/>
    <n v="34.075299999999999"/>
    <n v="-118.37949999999999"/>
    <n v="0"/>
  </r>
  <r>
    <n v="201000850"/>
    <d v="2020-09-04T00:00:00"/>
    <d v="2020-09-03T00:00:00"/>
    <n v="1630"/>
    <n v="10"/>
    <x v="11"/>
    <n v="1018"/>
    <n v="2"/>
    <n v="888"/>
    <s v="TRESPASSING"/>
    <s v="1822 2004 1402 1414"/>
    <n v="33"/>
    <s v="F"/>
    <s v="H"/>
    <n v="502"/>
    <s v="MULTI-UNIT DWELLING (APARTMENT, DUPLEX, ETC)"/>
    <m/>
    <m/>
    <s v="IC"/>
    <s v="Invest Cont"/>
    <n v="888"/>
    <n v="998"/>
    <m/>
    <m/>
    <s v="15700    SATICOY                      ST"/>
    <m/>
    <n v="34.208500000000001"/>
    <n v="-118.4755"/>
    <n v="0"/>
  </r>
  <r>
    <n v="200121120"/>
    <d v="2020-11-16T00:00:00"/>
    <d v="2020-11-16T00:00:00"/>
    <n v="130"/>
    <n v="1"/>
    <x v="1"/>
    <n v="152"/>
    <n v="2"/>
    <n v="860"/>
    <s v="BATTERY WITH SEXUAL CONTACT"/>
    <s v="0913 1402 1415 1409 0942 1206 0522 0551 0529"/>
    <n v="34"/>
    <s v="F"/>
    <s v="H"/>
    <n v="503"/>
    <s v="HOTEL"/>
    <n v="400"/>
    <s v="STRONG-ARM (HANDS, FIST, FEET OR BODILY FORCE)"/>
    <s v="AO"/>
    <s v="Adult Other"/>
    <n v="860"/>
    <n v="998"/>
    <m/>
    <m/>
    <s v="700 W  7TH                          ST"/>
    <m/>
    <n v="34.049100000000003"/>
    <n v="-118.25579999999999"/>
    <n v="0"/>
  </r>
  <r>
    <n v="200715282"/>
    <d v="2020-10-25T00:00:00"/>
    <d v="2020-10-25T00:00:00"/>
    <n v="30"/>
    <n v="7"/>
    <x v="0"/>
    <n v="706"/>
    <n v="1"/>
    <n v="330"/>
    <s v="BURGLARY FROM VEHICLE"/>
    <s v="0344 0329 1609 1300 1307 1822 1501"/>
    <n v="26"/>
    <s v="M"/>
    <s v="B"/>
    <n v="101"/>
    <s v="STREET"/>
    <n v="500"/>
    <s v="UNKNOWN WEAPON/OTHER WEAPON"/>
    <s v="IC"/>
    <s v="Invest Cont"/>
    <n v="330"/>
    <m/>
    <m/>
    <m/>
    <s v="600 N  ORANGE                       DR"/>
    <m/>
    <n v="34.081899999999997"/>
    <n v="-118.3416"/>
    <n v="0"/>
  </r>
  <r>
    <n v="201300777"/>
    <d v="2020-06-06T00:00:00"/>
    <d v="2020-06-05T00:00:00"/>
    <n v="2235"/>
    <n v="13"/>
    <x v="6"/>
    <n v="1325"/>
    <n v="1"/>
    <n v="230"/>
    <s v="ASSAULT WITH DEADLY WEAPON, AGGRAVATED ASSAULT"/>
    <s v="0302 0334 0450 1822 0906"/>
    <n v="24"/>
    <s v="M"/>
    <s v="H"/>
    <n v="501"/>
    <s v="SINGLE FAMILY DWELLING"/>
    <n v="109"/>
    <s v="SEMI-AUTOMATIC PISTOL"/>
    <s v="IC"/>
    <s v="Invest Cont"/>
    <n v="230"/>
    <m/>
    <m/>
    <m/>
    <s v="1100 E  28TH                         ST"/>
    <m/>
    <n v="34.016800000000003"/>
    <n v="-118.2557"/>
    <n v="0"/>
  </r>
  <r>
    <n v="200913796"/>
    <d v="2020-08-21T00:00:00"/>
    <d v="2020-08-18T00:00:00"/>
    <n v="800"/>
    <n v="9"/>
    <x v="3"/>
    <n v="935"/>
    <n v="1"/>
    <n v="310"/>
    <s v="BURGLARY"/>
    <s v="0344 1606"/>
    <n v="27"/>
    <s v="M"/>
    <s v="H"/>
    <n v="502"/>
    <s v="MULTI-UNIT DWELLING (APARTMENT, DUPLEX, ETC)"/>
    <m/>
    <m/>
    <s v="IC"/>
    <s v="Invest Cont"/>
    <n v="310"/>
    <m/>
    <m/>
    <m/>
    <s v="14100    ERWIN                        ST"/>
    <m/>
    <n v="34.183599999999998"/>
    <n v="-118.44"/>
    <n v="0"/>
  </r>
  <r>
    <n v="200800877"/>
    <d v="2020-12-04T00:00:00"/>
    <d v="2020-12-04T00:00:00"/>
    <n v="600"/>
    <n v="8"/>
    <x v="12"/>
    <n v="831"/>
    <n v="1"/>
    <n v="310"/>
    <s v="BURGLARY"/>
    <s v="1822 0358 1402 1601 0314"/>
    <n v="51"/>
    <s v="F"/>
    <s v="W"/>
    <n v="501"/>
    <s v="SINGLE FAMILY DWELLING"/>
    <m/>
    <m/>
    <s v="IC"/>
    <s v="Invest Cont"/>
    <n v="310"/>
    <n v="998"/>
    <m/>
    <m/>
    <s v="11900    DARLINGTON                   AV"/>
    <m/>
    <n v="34.048299999999998"/>
    <n v="-118.4696"/>
    <n v="0"/>
  </r>
  <r>
    <n v="200316871"/>
    <d v="2020-09-04T00:00:00"/>
    <d v="2020-09-03T00:00:00"/>
    <n v="1900"/>
    <n v="3"/>
    <x v="2"/>
    <n v="353"/>
    <n v="1"/>
    <n v="330"/>
    <s v="BURGLARY FROM VEHICLE"/>
    <s v="1822 1609 0329 0344 0394 0386 1307"/>
    <n v="39"/>
    <s v="F"/>
    <s v="H"/>
    <n v="501"/>
    <s v="SINGLE FAMILY DWELLING"/>
    <m/>
    <m/>
    <s v="IC"/>
    <s v="Invest Cont"/>
    <n v="330"/>
    <m/>
    <m/>
    <m/>
    <s v="3700    SOMERSET                     DR"/>
    <m/>
    <n v="34.0197"/>
    <n v="-118.3373"/>
    <n v="0"/>
  </r>
  <r>
    <n v="200109693"/>
    <d v="2020-03-26T00:00:00"/>
    <d v="2020-03-05T00:00:00"/>
    <n v="1145"/>
    <n v="1"/>
    <x v="1"/>
    <n v="164"/>
    <n v="1"/>
    <n v="440"/>
    <s v="THEFT PLAIN - PETTY ($950 &amp; UNDER)"/>
    <n v="344"/>
    <n v="56"/>
    <s v="M"/>
    <s v="B"/>
    <n v="102"/>
    <s v="SIDEWALK"/>
    <m/>
    <m/>
    <s v="IC"/>
    <s v="Invest Cont"/>
    <n v="440"/>
    <m/>
    <m/>
    <m/>
    <s v="600 S  MAIN                         ST"/>
    <m/>
    <n v="34.045299999999997"/>
    <n v="-118.2499"/>
    <n v="0"/>
  </r>
  <r>
    <n v="200513744"/>
    <d v="2020-09-04T00:00:00"/>
    <d v="2020-08-27T00:00:00"/>
    <n v="2000"/>
    <n v="5"/>
    <x v="10"/>
    <n v="508"/>
    <n v="1"/>
    <n v="510"/>
    <s v="VEHICLE - STOLEN"/>
    <m/>
    <n v="0"/>
    <m/>
    <m/>
    <n v="101"/>
    <s v="STREET"/>
    <m/>
    <m/>
    <s v="IC"/>
    <s v="Invest Cont"/>
    <n v="510"/>
    <m/>
    <m/>
    <m/>
    <s v="23300 S  WESTERN                      AV"/>
    <m/>
    <n v="33.814399999999999"/>
    <n v="-118.30880000000001"/>
    <n v="0"/>
  </r>
  <r>
    <n v="200316567"/>
    <d v="2020-08-31T00:00:00"/>
    <d v="2020-08-29T00:00:00"/>
    <n v="1400"/>
    <n v="3"/>
    <x v="2"/>
    <n v="343"/>
    <n v="2"/>
    <n v="740"/>
    <s v="VANDALISM - FELONY ($400 &amp; OVER, ALL CHURCH VANDALISMS)"/>
    <s v="0329 1822 0321"/>
    <n v="0"/>
    <s v="X"/>
    <s v="X"/>
    <n v="704"/>
    <s v="ELEMENTARY SCHOOL"/>
    <m/>
    <m/>
    <s v="IC"/>
    <s v="Invest Cont"/>
    <n v="740"/>
    <m/>
    <m/>
    <m/>
    <s v="5400    RODEO                        PL"/>
    <m/>
    <n v="34.0212"/>
    <n v="-118.36579999999999"/>
    <n v="0"/>
  </r>
  <r>
    <n v="200606458"/>
    <d v="2020-02-19T00:00:00"/>
    <d v="2020-01-18T00:00:00"/>
    <n v="1500"/>
    <n v="6"/>
    <x v="9"/>
    <n v="663"/>
    <n v="1"/>
    <n v="341"/>
    <s v="THEFT-GRAND ($950.01 &amp; OVER)EXCPT,GUNS,FOWL,LIVESTK,PROD"/>
    <s v="0344 0358 1822"/>
    <n v="36"/>
    <s v="M"/>
    <s v="W"/>
    <n v="221"/>
    <s v="PUBLIC STORAGE"/>
    <m/>
    <m/>
    <s v="IC"/>
    <s v="Invest Cont"/>
    <n v="341"/>
    <m/>
    <m/>
    <m/>
    <s v="6800    SANTA MONICA                 BL"/>
    <m/>
    <n v="34.090699999999998"/>
    <n v="-118.3386"/>
    <n v="0"/>
  </r>
  <r>
    <n v="200916727"/>
    <d v="2020-11-02T00:00:00"/>
    <d v="2020-11-02T00:00:00"/>
    <n v="530"/>
    <n v="9"/>
    <x v="3"/>
    <n v="976"/>
    <n v="1"/>
    <n v="510"/>
    <s v="VEHICLE - STOLEN"/>
    <m/>
    <n v="0"/>
    <m/>
    <m/>
    <n v="123"/>
    <s v="PARKING UNDERGROUND/BUILDING"/>
    <m/>
    <m/>
    <s v="IC"/>
    <s v="Invest Cont"/>
    <n v="510"/>
    <m/>
    <m/>
    <m/>
    <s v="13300    MOORPARK                     ST"/>
    <m/>
    <n v="34.150399999999998"/>
    <n v="-118.4228"/>
    <n v="0"/>
  </r>
  <r>
    <n v="201114344"/>
    <d v="2020-10-05T00:00:00"/>
    <d v="2020-10-05T00:00:00"/>
    <n v="630"/>
    <n v="11"/>
    <x v="7"/>
    <n v="1176"/>
    <n v="1"/>
    <n v="510"/>
    <s v="VEHICLE - STOLEN"/>
    <m/>
    <n v="0"/>
    <m/>
    <m/>
    <n v="101"/>
    <s v="STREET"/>
    <m/>
    <m/>
    <s v="IC"/>
    <s v="Invest Cont"/>
    <n v="510"/>
    <m/>
    <m/>
    <m/>
    <s v="2400    GATEWOOD                     ST"/>
    <m/>
    <n v="34.089399999999998"/>
    <n v="-118.2311"/>
    <n v="0"/>
  </r>
  <r>
    <n v="201114266"/>
    <d v="2020-10-03T00:00:00"/>
    <d v="2020-10-02T00:00:00"/>
    <n v="1700"/>
    <n v="11"/>
    <x v="7"/>
    <n v="1183"/>
    <n v="1"/>
    <n v="440"/>
    <s v="THEFT PLAIN - PETTY ($950 &amp; UNDER)"/>
    <s v="0394 1402"/>
    <n v="37"/>
    <s v="F"/>
    <s v="W"/>
    <n v="502"/>
    <s v="MULTI-UNIT DWELLING (APARTMENT, DUPLEX, ETC)"/>
    <m/>
    <m/>
    <s v="IC"/>
    <s v="Invest Cont"/>
    <n v="440"/>
    <n v="998"/>
    <m/>
    <m/>
    <s v="1500    LUCRETIA                     AV"/>
    <m/>
    <n v="34.080599999999997"/>
    <n v="-118.25700000000001"/>
    <n v="0"/>
  </r>
  <r>
    <n v="200606619"/>
    <d v="2020-02-19T00:00:00"/>
    <d v="2020-02-19T00:00:00"/>
    <n v="2005"/>
    <n v="6"/>
    <x v="9"/>
    <n v="666"/>
    <n v="1"/>
    <n v="440"/>
    <s v="THEFT PLAIN - PETTY ($950 &amp; UNDER)"/>
    <n v="344"/>
    <n v="27"/>
    <s v="M"/>
    <s v="W"/>
    <n v="717"/>
    <s v="HEALTH SPA/GYM"/>
    <m/>
    <m/>
    <s v="IC"/>
    <s v="Invest Cont"/>
    <n v="440"/>
    <m/>
    <m/>
    <m/>
    <s v="6300 W  SUNSET                       BL"/>
    <m/>
    <n v="34.097999999999999"/>
    <n v="-118.3267"/>
    <n v="0"/>
  </r>
  <r>
    <n v="201106797"/>
    <d v="2020-03-02T00:00:00"/>
    <d v="2020-02-28T00:00:00"/>
    <n v="1530"/>
    <n v="11"/>
    <x v="7"/>
    <n v="1102"/>
    <n v="1"/>
    <n v="331"/>
    <s v="THEFT FROM MOTOR VEHICLE - GRAND ($950.01 AND OVER)"/>
    <s v="1608 0385"/>
    <n v="0"/>
    <s v="X"/>
    <s v="X"/>
    <n v="121"/>
    <s v="YARD (RESIDENTIAL/BUSINESS)"/>
    <m/>
    <m/>
    <s v="IC"/>
    <s v="Invest Cont"/>
    <n v="331"/>
    <m/>
    <m/>
    <m/>
    <s v="3900    CHEVY CHASE                  DR"/>
    <m/>
    <n v="34.133400000000002"/>
    <n v="-118.27249999999999"/>
    <n v="0"/>
  </r>
  <r>
    <n v="200812694"/>
    <d v="2020-08-06T00:00:00"/>
    <d v="2020-08-05T00:00:00"/>
    <n v="1630"/>
    <n v="8"/>
    <x v="12"/>
    <n v="806"/>
    <n v="1"/>
    <n v="341"/>
    <s v="THEFT-GRAND ($950.01 &amp; OVER)EXCPT,GUNS,FOWL,LIVESTK,PROD"/>
    <s v="0344 1822 0352"/>
    <n v="43"/>
    <s v="M"/>
    <s v="O"/>
    <n v="118"/>
    <s v="CONSTRUCTION SITE"/>
    <m/>
    <m/>
    <s v="IC"/>
    <s v="Invest Cont"/>
    <n v="341"/>
    <m/>
    <m/>
    <m/>
    <s v="600    NIMES                        RD"/>
    <m/>
    <n v="34.0867"/>
    <n v="-118.4385"/>
    <n v="0"/>
  </r>
  <r>
    <n v="200714723"/>
    <d v="2020-10-07T00:00:00"/>
    <d v="2020-10-04T00:00:00"/>
    <n v="730"/>
    <n v="7"/>
    <x v="0"/>
    <n v="743"/>
    <n v="2"/>
    <n v="624"/>
    <s v="BATTERY - SIMPLE ASSAULT"/>
    <n v="444"/>
    <n v="59"/>
    <s v="M"/>
    <s v="W"/>
    <n v="701"/>
    <s v="HOSPITAL"/>
    <n v="400"/>
    <s v="STRONG-ARM (HANDS, FIST, FEET OR BODILY FORCE)"/>
    <s v="IC"/>
    <s v="Invest Cont"/>
    <n v="624"/>
    <m/>
    <m/>
    <m/>
    <s v="5900 W  OLYMPIC                      BL"/>
    <m/>
    <n v="34.057499999999997"/>
    <n v="-118.3599"/>
    <n v="0"/>
  </r>
  <r>
    <n v="201305761"/>
    <d v="2020-01-31T00:00:00"/>
    <d v="2020-01-31T00:00:00"/>
    <n v="2015"/>
    <n v="13"/>
    <x v="6"/>
    <n v="1377"/>
    <n v="1"/>
    <n v="230"/>
    <s v="ASSAULT WITH DEADLY WEAPON, AGGRAVATED ASSAULT"/>
    <s v="1822 0416 1218"/>
    <n v="69"/>
    <s v="F"/>
    <s v="H"/>
    <n v="101"/>
    <s v="STREET"/>
    <n v="500"/>
    <s v="UNKNOWN WEAPON/OTHER WEAPON"/>
    <s v="IC"/>
    <s v="Invest Cont"/>
    <n v="230"/>
    <m/>
    <m/>
    <m/>
    <s v="5700    DUARTE                       ST"/>
    <m/>
    <n v="33.990699999999997"/>
    <n v="-118.2422"/>
    <n v="0"/>
  </r>
  <r>
    <n v="201225021"/>
    <d v="2020-11-23T00:00:00"/>
    <d v="2020-11-22T00:00:00"/>
    <n v="2100"/>
    <n v="12"/>
    <x v="8"/>
    <n v="1248"/>
    <n v="1"/>
    <n v="510"/>
    <s v="VEHICLE - STOLEN"/>
    <m/>
    <n v="0"/>
    <m/>
    <m/>
    <n v="101"/>
    <s v="STREET"/>
    <m/>
    <m/>
    <s v="IC"/>
    <s v="Invest Cont"/>
    <n v="510"/>
    <m/>
    <m/>
    <m/>
    <s v="MENLO"/>
    <s v="66TH                         ST"/>
    <n v="33.979199999999999"/>
    <n v="-118.2893"/>
    <n v="0"/>
  </r>
  <r>
    <n v="201300879"/>
    <d v="2020-07-25T00:00:00"/>
    <d v="2020-07-25T00:00:00"/>
    <n v="1350"/>
    <n v="13"/>
    <x v="6"/>
    <n v="1307"/>
    <n v="1"/>
    <n v="230"/>
    <s v="ASSAULT WITH DEADLY WEAPON, AGGRAVATED ASSAULT"/>
    <s v="1407 0913 0432 1100"/>
    <n v="27"/>
    <s v="M"/>
    <s v="B"/>
    <n v="101"/>
    <s v="STREET"/>
    <n v="102"/>
    <s v="HAND GUN"/>
    <s v="AO"/>
    <s v="Adult Other"/>
    <n v="230"/>
    <n v="998"/>
    <m/>
    <m/>
    <s v="GLADYS                       ST"/>
    <s v="7TH                          ST"/>
    <n v="34.038699999999999"/>
    <n v="-118.2439"/>
    <n v="0"/>
  </r>
  <r>
    <n v="200112630"/>
    <d v="2020-06-01T00:00:00"/>
    <d v="2020-05-30T00:00:00"/>
    <n v="1700"/>
    <n v="1"/>
    <x v="1"/>
    <n v="101"/>
    <n v="1"/>
    <n v="330"/>
    <s v="BURGLARY FROM VEHICLE"/>
    <s v="1307 0344 0329 1609 1822"/>
    <n v="31"/>
    <s v="F"/>
    <s v="O"/>
    <n v="101"/>
    <s v="STREET"/>
    <m/>
    <m/>
    <s v="IC"/>
    <s v="Invest Cont"/>
    <n v="330"/>
    <m/>
    <m/>
    <m/>
    <s v="COLLEGE"/>
    <s v="FIGUEROA"/>
    <n v="34.066299999999998"/>
    <n v="-118.2441"/>
    <n v="0"/>
  </r>
  <r>
    <n v="200304263"/>
    <d v="2020-01-05T00:00:00"/>
    <d v="2020-01-05T00:00:00"/>
    <n v="1300"/>
    <n v="3"/>
    <x v="2"/>
    <n v="375"/>
    <n v="1"/>
    <n v="440"/>
    <s v="THEFT PLAIN - PETTY ($950 &amp; UNDER)"/>
    <s v="0344 1202 2032"/>
    <n v="69"/>
    <s v="F"/>
    <s v="H"/>
    <n v="708"/>
    <s v="CHURCH/CHAPEL (CHANGED 03-03 FROM CHURCH/TEMPLE)"/>
    <m/>
    <m/>
    <s v="IC"/>
    <s v="Invest Cont"/>
    <n v="440"/>
    <m/>
    <m/>
    <m/>
    <s v="3900 S  WESTERN                      AV"/>
    <m/>
    <n v="34.014600000000002"/>
    <n v="-118.313"/>
    <n v="0"/>
  </r>
  <r>
    <n v="200208637"/>
    <d v="2020-04-06T00:00:00"/>
    <d v="2020-04-06T00:00:00"/>
    <n v="1730"/>
    <n v="2"/>
    <x v="5"/>
    <n v="271"/>
    <n v="1"/>
    <n v="510"/>
    <s v="VEHICLE - STOLEN"/>
    <m/>
    <n v="0"/>
    <m/>
    <m/>
    <n v="101"/>
    <s v="STREET"/>
    <m/>
    <m/>
    <s v="IC"/>
    <s v="Invest Cont"/>
    <n v="510"/>
    <m/>
    <m/>
    <m/>
    <s v="900 S  ALVARADO                     ST"/>
    <m/>
    <n v="34.052900000000001"/>
    <n v="-118.28189999999999"/>
    <n v="0"/>
  </r>
  <r>
    <n v="200115415"/>
    <d v="2020-07-27T00:00:00"/>
    <d v="2020-07-26T00:00:00"/>
    <n v="2043"/>
    <n v="1"/>
    <x v="1"/>
    <n v="153"/>
    <n v="1"/>
    <n v="310"/>
    <s v="BURGLARY"/>
    <s v="1609 0344 1822 0325"/>
    <n v="0"/>
    <s v="M"/>
    <s v="W"/>
    <n v="203"/>
    <s v="OTHER BUSINESS"/>
    <m/>
    <m/>
    <s v="IC"/>
    <s v="Invest Cont"/>
    <n v="310"/>
    <m/>
    <m/>
    <m/>
    <s v="500 S  BROADWAY"/>
    <m/>
    <n v="34.047400000000003"/>
    <n v="-118.2513"/>
    <n v="0"/>
  </r>
  <r>
    <n v="201113320"/>
    <d v="2020-09-06T00:00:00"/>
    <d v="2020-09-05T00:00:00"/>
    <n v="1845"/>
    <n v="11"/>
    <x v="7"/>
    <n v="1151"/>
    <n v="2"/>
    <n v="626"/>
    <s v="INTIMATE PARTNER - SIMPLE ASSAULT"/>
    <s v="2000 0400 0448 0913 1814"/>
    <n v="54"/>
    <s v="F"/>
    <s v="H"/>
    <n v="503"/>
    <s v="HOTEL"/>
    <n v="400"/>
    <s v="STRONG-ARM (HANDS, FIST, FEET OR BODILY FORCE)"/>
    <s v="AO"/>
    <s v="Adult Other"/>
    <n v="626"/>
    <m/>
    <m/>
    <m/>
    <s v="1400 N  VERMONT                      AV"/>
    <m/>
    <n v="34.098599999999998"/>
    <n v="-118.2962"/>
    <n v="0"/>
  </r>
  <r>
    <n v="200607550"/>
    <d v="2020-03-08T00:00:00"/>
    <d v="2020-03-07T00:00:00"/>
    <n v="2330"/>
    <n v="6"/>
    <x v="9"/>
    <n v="663"/>
    <n v="1"/>
    <n v="341"/>
    <s v="THEFT-GRAND ($950.01 &amp; OVER)EXCPT,GUNS,FOWL,LIVESTK,PROD"/>
    <s v="0344 1822"/>
    <n v="36"/>
    <s v="M"/>
    <s v="W"/>
    <n v="254"/>
    <s v="STUDIO (FILM/PHOTOGRAPHIC/MUSIC)"/>
    <m/>
    <m/>
    <s v="IC"/>
    <s v="Invest Cont"/>
    <n v="341"/>
    <m/>
    <m/>
    <m/>
    <s v="1100    SEWARD                       ST"/>
    <m/>
    <n v="34.090699999999998"/>
    <n v="-118.33839999999999"/>
    <n v="0"/>
  </r>
  <r>
    <n v="200612801"/>
    <d v="2020-07-19T00:00:00"/>
    <d v="2020-07-17T00:00:00"/>
    <n v="1700"/>
    <n v="6"/>
    <x v="9"/>
    <n v="679"/>
    <n v="1"/>
    <n v="510"/>
    <s v="VEHICLE - STOLEN"/>
    <m/>
    <n v="0"/>
    <m/>
    <m/>
    <n v="101"/>
    <s v="STREET"/>
    <m/>
    <m/>
    <s v="IC"/>
    <s v="Invest Cont"/>
    <n v="510"/>
    <m/>
    <m/>
    <m/>
    <s v="SANTA MONICA                 BL"/>
    <s v="HOBART                       BL"/>
    <n v="34.090800000000002"/>
    <n v="-118.3052"/>
    <n v="0"/>
  </r>
  <r>
    <n v="200508080"/>
    <d v="2020-04-09T00:00:00"/>
    <d v="2020-04-08T00:00:00"/>
    <n v="1630"/>
    <n v="5"/>
    <x v="10"/>
    <n v="524"/>
    <n v="1"/>
    <n v="510"/>
    <s v="VEHICLE - STOLEN"/>
    <m/>
    <n v="0"/>
    <m/>
    <m/>
    <n v="101"/>
    <s v="STREET"/>
    <m/>
    <m/>
    <s v="IC"/>
    <s v="Invest Cont"/>
    <n v="510"/>
    <m/>
    <m/>
    <m/>
    <s v="500    FRIGATE                      AV"/>
    <m/>
    <n v="33.774799999999999"/>
    <n v="-118.2784"/>
    <n v="0"/>
  </r>
  <r>
    <n v="200309179"/>
    <d v="2020-03-29T00:00:00"/>
    <d v="2020-03-28T00:00:00"/>
    <n v="1800"/>
    <n v="3"/>
    <x v="2"/>
    <n v="361"/>
    <n v="1"/>
    <n v="510"/>
    <s v="VEHICLE - STOLEN"/>
    <m/>
    <n v="0"/>
    <m/>
    <m/>
    <n v="101"/>
    <s v="STREET"/>
    <m/>
    <m/>
    <s v="IC"/>
    <s v="Invest Cont"/>
    <n v="510"/>
    <m/>
    <m/>
    <m/>
    <s v="4000    URSULA                       AV"/>
    <m/>
    <n v="34.014899999999997"/>
    <n v="-118.3524"/>
    <n v="0"/>
  </r>
  <r>
    <n v="200917775"/>
    <d v="2020-11-28T00:00:00"/>
    <d v="2020-11-09T00:00:00"/>
    <n v="1555"/>
    <n v="9"/>
    <x v="3"/>
    <n v="906"/>
    <n v="2"/>
    <n v="354"/>
    <s v="THEFT OF IDENTITY"/>
    <n v="922"/>
    <n v="40"/>
    <s v="F"/>
    <s v="W"/>
    <n v="605"/>
    <s v="AUTOMATED TELLER MACHINE (ATM)"/>
    <m/>
    <m/>
    <s v="IC"/>
    <s v="Invest Cont"/>
    <n v="354"/>
    <m/>
    <m/>
    <m/>
    <s v="7200    TYRONE                       AV"/>
    <m/>
    <n v="34.2012"/>
    <n v="-118.4444"/>
    <n v="0"/>
  </r>
  <r>
    <n v="200907701"/>
    <d v="2020-03-22T00:00:00"/>
    <d v="2020-03-20T00:00:00"/>
    <n v="1300"/>
    <n v="9"/>
    <x v="3"/>
    <n v="989"/>
    <n v="1"/>
    <n v="330"/>
    <s v="BURGLARY FROM VEHICLE"/>
    <n v="344"/>
    <n v="32"/>
    <s v="F"/>
    <s v="W"/>
    <n v="108"/>
    <s v="PARKING LOT"/>
    <m/>
    <m/>
    <s v="IC"/>
    <s v="Invest Cont"/>
    <n v="330"/>
    <m/>
    <m/>
    <m/>
    <s v="MOORPARK                     ST"/>
    <s v="WOODMAN                      AV"/>
    <n v="34.150399999999998"/>
    <n v="-118.4312"/>
    <n v="0"/>
  </r>
  <r>
    <n v="200121747"/>
    <d v="2020-11-30T00:00:00"/>
    <d v="2020-11-30T00:00:00"/>
    <n v="1440"/>
    <n v="1"/>
    <x v="1"/>
    <n v="191"/>
    <n v="2"/>
    <n v="625"/>
    <s v="OTHER ASSAULT"/>
    <s v="0903 2055 1514 1822 1300 0319 0345 1310 0919 0447"/>
    <n v="54"/>
    <s v="F"/>
    <s v="B"/>
    <n v="101"/>
    <s v="STREET"/>
    <n v="500"/>
    <s v="UNKNOWN WEAPON/OTHER WEAPON"/>
    <s v="IC"/>
    <s v="Invest Cont"/>
    <n v="625"/>
    <m/>
    <m/>
    <m/>
    <s v="1200 W  PICO                         BL"/>
    <m/>
    <n v="34.042299999999997"/>
    <n v="-118.2718"/>
    <n v="0"/>
  </r>
  <r>
    <n v="200104419"/>
    <d v="2020-01-06T00:00:00"/>
    <d v="2020-01-06T00:00:00"/>
    <n v="2230"/>
    <n v="1"/>
    <x v="1"/>
    <n v="161"/>
    <n v="1"/>
    <n v="440"/>
    <s v="THEFT PLAIN - PETTY ($950 &amp; UNDER)"/>
    <s v="1822 0344 2032"/>
    <n v="45"/>
    <s v="M"/>
    <s v="H"/>
    <n v="404"/>
    <s v="DEPARTMENT STORE"/>
    <m/>
    <m/>
    <s v="IC"/>
    <s v="Invest Cont"/>
    <n v="440"/>
    <m/>
    <m/>
    <m/>
    <s v="700 S  FIGUEROA                     ST"/>
    <m/>
    <n v="34.048299999999998"/>
    <n v="-118.26309999999999"/>
    <n v="0"/>
  </r>
  <r>
    <n v="200309142"/>
    <d v="2020-03-28T00:00:00"/>
    <d v="2020-03-28T00:00:00"/>
    <n v="1415"/>
    <n v="3"/>
    <x v="2"/>
    <n v="395"/>
    <n v="1"/>
    <n v="341"/>
    <s v="THEFT-GRAND ($950.01 &amp; OVER)EXCPT,GUNS,FOWL,LIVESTK,PROD"/>
    <s v="1202 0344 0377 2032"/>
    <n v="63"/>
    <s v="M"/>
    <s v="H"/>
    <n v="602"/>
    <s v="BANK"/>
    <m/>
    <m/>
    <s v="AA"/>
    <s v="Adult Arrest"/>
    <n v="341"/>
    <m/>
    <m/>
    <m/>
    <s v="4100 S  WESTERN                      AV"/>
    <m/>
    <n v="34.009900000000002"/>
    <n v="-118.30889999999999"/>
    <n v="1"/>
  </r>
  <r>
    <n v="200305071"/>
    <d v="2020-01-19T00:00:00"/>
    <d v="2020-01-19T00:00:00"/>
    <n v="1430"/>
    <n v="3"/>
    <x v="2"/>
    <n v="363"/>
    <n v="1"/>
    <n v="442"/>
    <s v="SHOPLIFTING - PETTY THEFT ($950 &amp; UNDER)"/>
    <s v="0104 0325 0378"/>
    <n v="0"/>
    <s v="X"/>
    <s v="X"/>
    <n v="404"/>
    <s v="DEPARTMENT STORE"/>
    <m/>
    <m/>
    <s v="IC"/>
    <s v="Invest Cont"/>
    <n v="442"/>
    <m/>
    <m/>
    <m/>
    <s v="4000    CRENSHAW                     BL"/>
    <m/>
    <n v="34.0124"/>
    <n v="-118.3351"/>
    <n v="0"/>
  </r>
  <r>
    <n v="200909747"/>
    <d v="2020-05-16T00:00:00"/>
    <d v="2020-05-15T00:00:00"/>
    <n v="1453"/>
    <n v="9"/>
    <x v="3"/>
    <n v="971"/>
    <n v="2"/>
    <n v="956"/>
    <s v="LETTERS, LEWD  -  TELEPHONE CALLS, LEWD"/>
    <n v="1906"/>
    <n v="43"/>
    <s v="F"/>
    <s v="B"/>
    <n v="502"/>
    <s v="MULTI-UNIT DWELLING (APARTMENT, DUPLEX, ETC)"/>
    <m/>
    <m/>
    <s v="AO"/>
    <s v="Adult Other"/>
    <n v="956"/>
    <m/>
    <m/>
    <m/>
    <s v="4600    KESTER                       AV"/>
    <m/>
    <n v="34.156399999999998"/>
    <n v="-118.46299999999999"/>
    <n v="0"/>
  </r>
  <r>
    <n v="200812572"/>
    <d v="2020-08-03T00:00:00"/>
    <d v="2020-08-03T00:00:00"/>
    <n v="150"/>
    <n v="8"/>
    <x v="12"/>
    <n v="895"/>
    <n v="2"/>
    <n v="624"/>
    <s v="BATTERY - SIMPLE ASSAULT"/>
    <s v="0400 0913"/>
    <n v="27"/>
    <s v="F"/>
    <s v="B"/>
    <n v="514"/>
    <s v="GROUP HOME"/>
    <n v="400"/>
    <s v="STRONG-ARM (HANDS, FIST, FEET OR BODILY FORCE)"/>
    <s v="JA"/>
    <s v="Juv Arrest"/>
    <n v="624"/>
    <m/>
    <m/>
    <m/>
    <s v="3200    MOTOR                        AV"/>
    <m/>
    <n v="34.030999999999999"/>
    <n v="-118.411"/>
    <n v="1"/>
  </r>
  <r>
    <n v="201111652"/>
    <d v="2020-07-20T00:00:00"/>
    <d v="2020-07-20T00:00:00"/>
    <n v="515"/>
    <n v="11"/>
    <x v="7"/>
    <n v="1136"/>
    <n v="1"/>
    <n v="420"/>
    <s v="THEFT FROM MOTOR VEHICLE - PETTY ($950 &amp; UNDER)"/>
    <n v="344"/>
    <n v="39"/>
    <s v="M"/>
    <s v="W"/>
    <n v="501"/>
    <s v="SINGLE FAMILY DWELLING"/>
    <m/>
    <m/>
    <s v="IC"/>
    <s v="Invest Cont"/>
    <n v="420"/>
    <m/>
    <m/>
    <m/>
    <s v="4100    EAGLE ROCK                   BL"/>
    <m/>
    <n v="34.120899999999999"/>
    <n v="-118.227"/>
    <n v="0"/>
  </r>
  <r>
    <n v="200409396"/>
    <d v="2020-05-31T00:00:00"/>
    <d v="2020-05-29T00:00:00"/>
    <n v="1300"/>
    <n v="4"/>
    <x v="4"/>
    <n v="437"/>
    <n v="1"/>
    <n v="320"/>
    <s v="BURGLARY, ATTEMPTED"/>
    <m/>
    <n v="0"/>
    <s v="X"/>
    <s v="X"/>
    <n v="721"/>
    <s v="HIGH SCHOOL"/>
    <m/>
    <m/>
    <s v="IC"/>
    <s v="Invest Cont"/>
    <n v="320"/>
    <m/>
    <m/>
    <m/>
    <s v="4500    MULTNOMAH                    ST"/>
    <m/>
    <n v="34.0702"/>
    <n v="-118.188"/>
    <n v="0"/>
  </r>
  <r>
    <n v="200108153"/>
    <d v="2020-02-29T00:00:00"/>
    <d v="2020-02-29T00:00:00"/>
    <n v="200"/>
    <n v="1"/>
    <x v="1"/>
    <n v="111"/>
    <n v="2"/>
    <n v="624"/>
    <s v="BATTERY - SIMPLE ASSAULT"/>
    <s v="0419 0416 0446 0913"/>
    <n v="35"/>
    <s v="F"/>
    <s v="H"/>
    <n v="501"/>
    <s v="SINGLE FAMILY DWELLING"/>
    <n v="400"/>
    <s v="STRONG-ARM (HANDS, FIST, FEET OR BODILY FORCE)"/>
    <s v="AO"/>
    <s v="Adult Other"/>
    <n v="624"/>
    <m/>
    <m/>
    <m/>
    <s v="700    YALE                         ST"/>
    <m/>
    <n v="34.061199999999999"/>
    <n v="-118.24169999999999"/>
    <n v="0"/>
  </r>
  <r>
    <n v="200310234"/>
    <d v="2020-04-21T00:00:00"/>
    <d v="2020-04-21T00:00:00"/>
    <n v="1615"/>
    <n v="3"/>
    <x v="2"/>
    <n v="361"/>
    <n v="1"/>
    <n v="210"/>
    <s v="ROBBERY"/>
    <s v="0104 0325 0945 0342 0416 0444 0378"/>
    <n v="19"/>
    <s v="X"/>
    <s v="X"/>
    <n v="402"/>
    <s v="MARKET"/>
    <n v="400"/>
    <s v="STRONG-ARM (HANDS, FIST, FEET OR BODILY FORCE)"/>
    <s v="IC"/>
    <s v="Invest Cont"/>
    <n v="210"/>
    <m/>
    <m/>
    <m/>
    <s v="5000    OBAMA                        BL"/>
    <m/>
    <n v="34.017099999999999"/>
    <n v="-118.3531"/>
    <n v="0"/>
  </r>
  <r>
    <n v="200114352"/>
    <d v="2020-07-05T00:00:00"/>
    <d v="2020-06-11T00:00:00"/>
    <n v="1100"/>
    <n v="1"/>
    <x v="1"/>
    <n v="158"/>
    <n v="1"/>
    <n v="330"/>
    <s v="BURGLARY FROM VEHICLE"/>
    <s v="1307 0344 0329 0321 1609 1822 0352"/>
    <n v="58"/>
    <s v="M"/>
    <s v="O"/>
    <n v="101"/>
    <s v="STREET"/>
    <m/>
    <m/>
    <s v="IC"/>
    <s v="Invest Cont"/>
    <n v="330"/>
    <m/>
    <m/>
    <m/>
    <s v="INDUSTRIAL"/>
    <s v="KOHLER"/>
    <n v="34.038200000000003"/>
    <n v="-118.24169999999999"/>
    <n v="0"/>
  </r>
  <r>
    <n v="200614249"/>
    <d v="2020-08-21T00:00:00"/>
    <d v="2020-08-20T00:00:00"/>
    <n v="2300"/>
    <n v="6"/>
    <x v="9"/>
    <n v="637"/>
    <n v="1"/>
    <n v="761"/>
    <s v="BRANDISH WEAPON"/>
    <s v="0443 0913 0361"/>
    <n v="28"/>
    <s v="F"/>
    <s v="B"/>
    <n v="502"/>
    <s v="MULTI-UNIT DWELLING (APARTMENT, DUPLEX, ETC)"/>
    <n v="511"/>
    <s v="VERBAL THREAT"/>
    <s v="IC"/>
    <s v="Invest Cont"/>
    <n v="761"/>
    <n v="930"/>
    <m/>
    <m/>
    <s v="1700 N  GOWER                        ST"/>
    <m/>
    <n v="34.101700000000001"/>
    <n v="-118.3224"/>
    <n v="0"/>
  </r>
  <r>
    <n v="201226545"/>
    <d v="2020-09-03T00:00:00"/>
    <d v="2020-09-03T00:00:00"/>
    <n v="1200"/>
    <n v="12"/>
    <x v="8"/>
    <n v="1269"/>
    <n v="2"/>
    <n v="740"/>
    <s v="VANDALISM - FELONY ($400 &amp; OVER, ALL CHURCH VANDALISMS)"/>
    <n v="329"/>
    <n v="44"/>
    <s v="F"/>
    <s v="H"/>
    <n v="101"/>
    <s v="STREET"/>
    <m/>
    <m/>
    <s v="IC"/>
    <s v="Invest Cont"/>
    <n v="740"/>
    <m/>
    <m/>
    <m/>
    <s v="8000    MCKINLEY                     AV"/>
    <m/>
    <n v="33.966000000000001"/>
    <n v="-118.2608"/>
    <n v="0"/>
  </r>
  <r>
    <n v="200113317"/>
    <d v="2020-06-08T00:00:00"/>
    <d v="2020-05-29T00:00:00"/>
    <n v="2230"/>
    <n v="1"/>
    <x v="1"/>
    <n v="133"/>
    <n v="1"/>
    <n v="231"/>
    <s v="ASSAULT WITH DEADLY WEAPON ON POLICE OFFICER"/>
    <s v="1212 1822"/>
    <n v="0"/>
    <s v="F"/>
    <s v="O"/>
    <n v="101"/>
    <s v="STREET"/>
    <n v="500"/>
    <s v="UNKNOWN WEAPON/OTHER WEAPON"/>
    <s v="IC"/>
    <s v="Invest Cont"/>
    <n v="231"/>
    <m/>
    <m/>
    <m/>
    <s v="SPRING                       ST"/>
    <s v="2ND                          ST"/>
    <n v="34.051699999999997"/>
    <n v="-118.2456"/>
    <n v="0"/>
  </r>
  <r>
    <n v="201110700"/>
    <d v="2020-06-22T00:00:00"/>
    <d v="2020-06-21T00:00:00"/>
    <n v="1700"/>
    <n v="11"/>
    <x v="7"/>
    <n v="1147"/>
    <n v="1"/>
    <n v="331"/>
    <s v="THEFT FROM MOTOR VEHICLE - GRAND ($950.01 AND OVER)"/>
    <s v="1602 0385"/>
    <n v="37"/>
    <s v="M"/>
    <s v="H"/>
    <n v="101"/>
    <s v="STREET"/>
    <m/>
    <m/>
    <s v="IC"/>
    <s v="Invest Cont"/>
    <n v="331"/>
    <m/>
    <m/>
    <m/>
    <s v="CYPRESS"/>
    <s v="GRANADA"/>
    <n v="34.0959"/>
    <n v="-118.2289"/>
    <n v="0"/>
  </r>
  <r>
    <n v="200212702"/>
    <d v="2020-07-17T00:00:00"/>
    <d v="2020-07-13T00:00:00"/>
    <n v="1900"/>
    <n v="2"/>
    <x v="5"/>
    <n v="237"/>
    <n v="2"/>
    <n v="662"/>
    <s v="BUNCO, GRAND THEFT"/>
    <s v="1822 0701"/>
    <n v="31"/>
    <s v="F"/>
    <s v="H"/>
    <n v="502"/>
    <s v="MULTI-UNIT DWELLING (APARTMENT, DUPLEX, ETC)"/>
    <m/>
    <m/>
    <s v="IC"/>
    <s v="Invest Cont"/>
    <n v="662"/>
    <m/>
    <m/>
    <m/>
    <s v="200    COLUMBIA                     AV"/>
    <m/>
    <n v="34.060600000000001"/>
    <n v="-118.2632"/>
    <n v="0"/>
  </r>
  <r>
    <n v="200605447"/>
    <d v="2020-02-01T00:00:00"/>
    <d v="2020-02-01T00:00:00"/>
    <n v="5"/>
    <n v="6"/>
    <x v="9"/>
    <n v="646"/>
    <n v="1"/>
    <n v="510"/>
    <s v="VEHICLE - STOLEN"/>
    <m/>
    <n v="0"/>
    <m/>
    <m/>
    <n v="101"/>
    <s v="STREET"/>
    <m/>
    <m/>
    <s v="IC"/>
    <s v="Invest Cont"/>
    <n v="510"/>
    <m/>
    <m/>
    <m/>
    <s v="SELMA"/>
    <s v="CAHUENGA"/>
    <n v="34.099800000000002"/>
    <n v="-118.3295"/>
    <n v="0"/>
  </r>
  <r>
    <n v="200120816"/>
    <d v="2020-11-09T00:00:00"/>
    <d v="2020-11-09T00:00:00"/>
    <n v="1830"/>
    <n v="1"/>
    <x v="1"/>
    <n v="162"/>
    <n v="2"/>
    <n v="626"/>
    <s v="INTIMATE PARTNER - SIMPLE ASSAULT"/>
    <s v="2000 1814 0408 1251 0913 1414"/>
    <n v="22"/>
    <s v="F"/>
    <s v="W"/>
    <n v="502"/>
    <s v="MULTI-UNIT DWELLING (APARTMENT, DUPLEX, ETC)"/>
    <n v="400"/>
    <s v="STRONG-ARM (HANDS, FIST, FEET OR BODILY FORCE)"/>
    <s v="AA"/>
    <s v="Adult Arrest"/>
    <n v="626"/>
    <m/>
    <m/>
    <m/>
    <s v="700 S  GRAND                        AV"/>
    <m/>
    <n v="34.046900000000001"/>
    <n v="-118.2569"/>
    <n v="1"/>
  </r>
  <r>
    <n v="201109118"/>
    <d v="2020-05-07T00:00:00"/>
    <d v="2020-04-06T00:00:00"/>
    <n v="1230"/>
    <n v="11"/>
    <x v="7"/>
    <n v="1141"/>
    <n v="2"/>
    <n v="354"/>
    <s v="THEFT OF IDENTITY"/>
    <s v="0928 0377"/>
    <n v="29"/>
    <s v="M"/>
    <s v="A"/>
    <n v="501"/>
    <s v="SINGLE FAMILY DWELLING"/>
    <m/>
    <m/>
    <s v="IC"/>
    <s v="Invest Cont"/>
    <n v="354"/>
    <m/>
    <m/>
    <m/>
    <s v="1700 N  VERMONT                      AV"/>
    <m/>
    <n v="34.109499999999997"/>
    <n v="-118.2958"/>
    <n v="0"/>
  </r>
  <r>
    <n v="200811582"/>
    <d v="2020-07-07T00:00:00"/>
    <d v="2020-06-04T00:00:00"/>
    <n v="1800"/>
    <n v="8"/>
    <x v="12"/>
    <n v="859"/>
    <n v="2"/>
    <n v="930"/>
    <s v="CRIMINAL THREATS - NO WEAPON DISPLAYED"/>
    <s v="0421 1822"/>
    <n v="35"/>
    <s v="M"/>
    <s v="W"/>
    <n v="502"/>
    <s v="MULTI-UNIT DWELLING (APARTMENT, DUPLEX, ETC)"/>
    <n v="511"/>
    <s v="VERBAL THREAT"/>
    <s v="IC"/>
    <s v="Invest Cont"/>
    <n v="930"/>
    <m/>
    <m/>
    <m/>
    <s v="1400 S  WOOSTER                      ST"/>
    <m/>
    <n v="34.054400000000001"/>
    <n v="-118.3826"/>
    <n v="0"/>
  </r>
  <r>
    <n v="200101073"/>
    <d v="2020-10-24T00:00:00"/>
    <d v="2020-10-24T00:00:00"/>
    <n v="740"/>
    <n v="1"/>
    <x v="1"/>
    <n v="182"/>
    <n v="2"/>
    <n v="624"/>
    <s v="BATTERY - SIMPLE ASSAULT"/>
    <s v="0416 0334 2004 1822"/>
    <n v="31"/>
    <s v="M"/>
    <s v="B"/>
    <n v="102"/>
    <s v="SIDEWALK"/>
    <n v="308"/>
    <s v="STICK"/>
    <s v="AA"/>
    <s v="Adult Arrest"/>
    <n v="624"/>
    <m/>
    <m/>
    <m/>
    <s v="OLYMPIC"/>
    <s v="HILL"/>
    <n v="34.042000000000002"/>
    <n v="-118.259"/>
    <n v="1"/>
  </r>
  <r>
    <n v="200714150"/>
    <d v="2020-09-22T00:00:00"/>
    <d v="2020-09-17T00:00:00"/>
    <n v="2114"/>
    <n v="7"/>
    <x v="0"/>
    <n v="773"/>
    <n v="1"/>
    <n v="330"/>
    <s v="BURGLARY FROM VEHICLE"/>
    <s v="1822 1609 1300 0385"/>
    <n v="35"/>
    <s v="M"/>
    <s v="H"/>
    <n v="104"/>
    <s v="DRIVEWAY"/>
    <m/>
    <m/>
    <s v="IC"/>
    <s v="Invest Cont"/>
    <n v="330"/>
    <m/>
    <m/>
    <m/>
    <s v="5600    VENICE                       BL"/>
    <m/>
    <n v="34.043700000000001"/>
    <n v="-118.3605"/>
    <n v="0"/>
  </r>
  <r>
    <n v="200308026"/>
    <d v="2020-03-06T00:00:00"/>
    <d v="2020-03-05T00:00:00"/>
    <n v="2350"/>
    <n v="3"/>
    <x v="2"/>
    <n v="311"/>
    <n v="2"/>
    <n v="626"/>
    <s v="INTIMATE PARTNER - SIMPLE ASSAULT"/>
    <s v="2000 1309 0416 0444 0446 1814"/>
    <n v="26"/>
    <s v="M"/>
    <s v="H"/>
    <n v="101"/>
    <s v="STREET"/>
    <n v="400"/>
    <s v="STRONG-ARM (HANDS, FIST, FEET OR BODILY FORCE)"/>
    <s v="AO"/>
    <s v="Adult Other"/>
    <n v="626"/>
    <m/>
    <m/>
    <m/>
    <s v="2800 S  COCHRAN                      AV"/>
    <m/>
    <n v="34.0291"/>
    <n v="-118.3669"/>
    <n v="0"/>
  </r>
  <r>
    <n v="200813576"/>
    <d v="2020-09-01T00:00:00"/>
    <d v="2020-09-01T00:00:00"/>
    <n v="100"/>
    <n v="8"/>
    <x v="12"/>
    <n v="899"/>
    <n v="2"/>
    <n v="626"/>
    <s v="INTIMATE PARTNER - SIMPLE ASSAULT"/>
    <s v="0400 0416 1801 2000"/>
    <n v="29"/>
    <s v="M"/>
    <s v="H"/>
    <n v="502"/>
    <s v="MULTI-UNIT DWELLING (APARTMENT, DUPLEX, ETC)"/>
    <n v="400"/>
    <s v="STRONG-ARM (HANDS, FIST, FEET OR BODILY FORCE)"/>
    <s v="IC"/>
    <s v="Invest Cont"/>
    <n v="626"/>
    <m/>
    <m/>
    <m/>
    <s v="2600 S  CORNING                      ST"/>
    <m/>
    <n v="34.034799999999997"/>
    <n v="-118.3822"/>
    <n v="0"/>
  </r>
  <r>
    <n v="200916324"/>
    <d v="2020-10-22T00:00:00"/>
    <d v="2020-10-16T00:00:00"/>
    <n v="945"/>
    <n v="9"/>
    <x v="3"/>
    <n v="989"/>
    <n v="1"/>
    <n v="510"/>
    <s v="VEHICLE - STOLEN"/>
    <m/>
    <n v="0"/>
    <m/>
    <m/>
    <n v="108"/>
    <s v="PARKING LOT"/>
    <m/>
    <m/>
    <s v="AA"/>
    <s v="Adult Arrest"/>
    <n v="510"/>
    <m/>
    <m/>
    <m/>
    <s v="4400    VENTURA CANYON               AV"/>
    <m/>
    <n v="34.150399999999998"/>
    <n v="-118.42959999999999"/>
    <n v="1"/>
  </r>
  <r>
    <n v="200716806"/>
    <d v="2020-12-07T00:00:00"/>
    <d v="2020-12-06T00:00:00"/>
    <n v="1800"/>
    <n v="7"/>
    <x v="0"/>
    <n v="722"/>
    <n v="1"/>
    <n v="420"/>
    <s v="THEFT FROM MOTOR VEHICLE - PETTY ($950 &amp; UNDER)"/>
    <m/>
    <n v="0"/>
    <m/>
    <m/>
    <n v="101"/>
    <s v="STREET"/>
    <m/>
    <m/>
    <s v="IC"/>
    <s v="Invest Cont"/>
    <n v="420"/>
    <m/>
    <m/>
    <m/>
    <s v="100 N  KINGS                        RD"/>
    <m/>
    <n v="34.0745"/>
    <n v="-118.3721"/>
    <n v="0"/>
  </r>
  <r>
    <n v="200415620"/>
    <d v="2020-12-05T00:00:00"/>
    <d v="2020-12-03T00:00:00"/>
    <n v="1230"/>
    <n v="4"/>
    <x v="4"/>
    <n v="466"/>
    <n v="1"/>
    <n v="510"/>
    <s v="VEHICLE - STOLEN"/>
    <m/>
    <n v="0"/>
    <m/>
    <m/>
    <n v="101"/>
    <s v="STREET"/>
    <m/>
    <m/>
    <s v="IC"/>
    <s v="Invest Cont"/>
    <n v="510"/>
    <m/>
    <m/>
    <m/>
    <s v="200 N  FICKETT                      ST"/>
    <m/>
    <n v="34.043399999999998"/>
    <n v="-118.2068"/>
    <n v="0"/>
  </r>
  <r>
    <n v="200411366"/>
    <d v="2020-08-01T00:00:00"/>
    <d v="2020-08-01T00:00:00"/>
    <n v="1630"/>
    <n v="4"/>
    <x v="4"/>
    <n v="406"/>
    <n v="1"/>
    <n v="331"/>
    <s v="THEFT FROM MOTOR VEHICLE - GRAND ($950.01 AND OVER)"/>
    <n v="344"/>
    <n v="37"/>
    <s v="M"/>
    <s v="H"/>
    <n v="101"/>
    <s v="STREET"/>
    <m/>
    <m/>
    <s v="IC"/>
    <s v="Invest Cont"/>
    <n v="331"/>
    <m/>
    <m/>
    <m/>
    <s v="4000    VIA MARISOL"/>
    <m/>
    <n v="34.093499999999999"/>
    <n v="-118.18559999999999"/>
    <n v="0"/>
  </r>
  <r>
    <n v="200606384"/>
    <d v="2020-02-18T00:00:00"/>
    <d v="2020-02-17T00:00:00"/>
    <n v="1600"/>
    <n v="6"/>
    <x v="9"/>
    <n v="666"/>
    <n v="2"/>
    <n v="740"/>
    <s v="VANDALISM - FELONY ($400 &amp; OVER, ALL CHURCH VANDALISMS)"/>
    <s v="0329 1300"/>
    <n v="42"/>
    <s v="F"/>
    <s v="H"/>
    <n v="123"/>
    <s v="PARKING UNDERGROUND/BUILDING"/>
    <m/>
    <m/>
    <s v="IC"/>
    <s v="Invest Cont"/>
    <n v="740"/>
    <m/>
    <m/>
    <m/>
    <s v="6200    LA MIRADA                    AV"/>
    <m/>
    <n v="34.093499999999999"/>
    <n v="-118.3245"/>
    <n v="0"/>
  </r>
  <r>
    <n v="201212696"/>
    <d v="2020-05-13T00:00:00"/>
    <d v="2020-05-13T00:00:00"/>
    <n v="320"/>
    <n v="12"/>
    <x v="8"/>
    <n v="1243"/>
    <n v="1"/>
    <n v="510"/>
    <s v="VEHICLE - STOLEN"/>
    <m/>
    <n v="0"/>
    <m/>
    <m/>
    <n v="101"/>
    <s v="STREET"/>
    <m/>
    <m/>
    <s v="AA"/>
    <s v="Adult Arrest"/>
    <n v="510"/>
    <m/>
    <m/>
    <m/>
    <s v="1800 W  71ST                         ST"/>
    <m/>
    <n v="33.9754"/>
    <n v="-118.3095"/>
    <n v="1"/>
  </r>
  <r>
    <n v="201008493"/>
    <d v="2020-04-29T00:00:00"/>
    <d v="2020-04-29T00:00:00"/>
    <n v="10"/>
    <n v="10"/>
    <x v="11"/>
    <n v="1025"/>
    <n v="2"/>
    <n v="920"/>
    <s v="KIDNAPPING - GRAND ATTEMPT"/>
    <s v="1202 1822 1309 0369 0531 1312 0448 1420"/>
    <n v="61"/>
    <s v="F"/>
    <s v="W"/>
    <n v="101"/>
    <s v="STREET"/>
    <n v="400"/>
    <s v="STRONG-ARM (HANDS, FIST, FEET OR BODILY FORCE)"/>
    <s v="IC"/>
    <s v="Invest Cont"/>
    <n v="920"/>
    <m/>
    <m/>
    <m/>
    <s v="GAULT"/>
    <s v="CANBY"/>
    <n v="34.199300000000001"/>
    <n v="-118.5348"/>
    <n v="0"/>
  </r>
  <r>
    <n v="201008182"/>
    <d v="2020-04-19T00:00:00"/>
    <d v="2020-04-18T00:00:00"/>
    <n v="2200"/>
    <n v="10"/>
    <x v="11"/>
    <n v="1099"/>
    <n v="1"/>
    <n v="510"/>
    <s v="VEHICLE - STOLEN"/>
    <m/>
    <n v="0"/>
    <m/>
    <m/>
    <n v="101"/>
    <s v="STREET"/>
    <m/>
    <m/>
    <s v="AO"/>
    <s v="Adult Other"/>
    <n v="510"/>
    <m/>
    <m/>
    <m/>
    <s v="15500    MEADOWGATE                   RD"/>
    <m/>
    <n v="34.148499999999999"/>
    <n v="-118.47199999999999"/>
    <n v="0"/>
  </r>
  <r>
    <n v="200914024"/>
    <d v="2020-08-26T00:00:00"/>
    <d v="2020-08-25T00:00:00"/>
    <n v="2300"/>
    <n v="9"/>
    <x v="3"/>
    <n v="926"/>
    <n v="1"/>
    <n v="330"/>
    <s v="BURGLARY FROM VEHICLE"/>
    <n v="605"/>
    <n v="21"/>
    <s v="M"/>
    <s v="H"/>
    <n v="707"/>
    <s v="GARAGE/CARPORT"/>
    <m/>
    <m/>
    <s v="IC"/>
    <s v="Invest Cont"/>
    <n v="330"/>
    <m/>
    <m/>
    <m/>
    <s v="14100    GILMORE                      ST"/>
    <m/>
    <n v="34.187600000000003"/>
    <n v="-118.4422"/>
    <n v="0"/>
  </r>
  <r>
    <n v="200109169"/>
    <d v="2020-03-14T00:00:00"/>
    <d v="2020-03-14T00:00:00"/>
    <n v="1400"/>
    <n v="1"/>
    <x v="1"/>
    <n v="162"/>
    <n v="2"/>
    <n v="946"/>
    <s v="OTHER MISCELLANEOUS CRIME"/>
    <s v="0513 0514"/>
    <n v="27"/>
    <s v="F"/>
    <s v="H"/>
    <n v="108"/>
    <s v="PARKING LOT"/>
    <m/>
    <m/>
    <s v="IC"/>
    <s v="Invest Cont"/>
    <n v="946"/>
    <m/>
    <m/>
    <m/>
    <s v="700 S  GRAND                        AV"/>
    <m/>
    <n v="34.0473"/>
    <n v="-118.25660000000001"/>
    <n v="0"/>
  </r>
  <r>
    <n v="200610578"/>
    <d v="2020-05-24T00:00:00"/>
    <d v="2020-05-24T00:00:00"/>
    <n v="1825"/>
    <n v="6"/>
    <x v="9"/>
    <n v="615"/>
    <n v="1"/>
    <n v="350"/>
    <s v="THEFT, PERSON"/>
    <s v="0344 0346"/>
    <n v="18"/>
    <s v="F"/>
    <s v="W"/>
    <n v="102"/>
    <s v="SIDEWALK"/>
    <m/>
    <m/>
    <s v="IC"/>
    <s v="Invest Cont"/>
    <n v="350"/>
    <m/>
    <m/>
    <m/>
    <s v="YUCCA"/>
    <s v="MC CADDEN"/>
    <n v="34.1267"/>
    <n v="-118.33159999999999"/>
    <n v="0"/>
  </r>
  <r>
    <n v="200314209"/>
    <d v="2020-07-15T00:00:00"/>
    <d v="2020-07-14T00:00:00"/>
    <n v="1730"/>
    <n v="3"/>
    <x v="2"/>
    <n v="392"/>
    <n v="2"/>
    <n v="740"/>
    <s v="VANDALISM - FELONY ($400 &amp; OVER, ALL CHURCH VANDALISMS)"/>
    <s v="0329 1822 1609"/>
    <n v="58"/>
    <s v="M"/>
    <s v="B"/>
    <n v="501"/>
    <s v="SINGLE FAMILY DWELLING"/>
    <m/>
    <m/>
    <s v="IC"/>
    <s v="Invest Cont"/>
    <n v="740"/>
    <m/>
    <m/>
    <m/>
    <s v="5000    8TH                          AV"/>
    <m/>
    <n v="33.994999999999997"/>
    <n v="-118.3258"/>
    <n v="0"/>
  </r>
  <r>
    <n v="200117931"/>
    <d v="2020-09-14T00:00:00"/>
    <d v="2020-09-11T00:00:00"/>
    <n v="1430"/>
    <n v="1"/>
    <x v="1"/>
    <n v="111"/>
    <n v="1"/>
    <n v="310"/>
    <s v="BURGLARY"/>
    <s v="0344 1501 0329"/>
    <n v="19"/>
    <s v="X"/>
    <s v="X"/>
    <n v="721"/>
    <s v="HIGH SCHOOL"/>
    <m/>
    <m/>
    <s v="IC"/>
    <s v="Invest Cont"/>
    <n v="310"/>
    <m/>
    <m/>
    <m/>
    <s v="400 N  GRAND                        AV"/>
    <m/>
    <n v="34.0595"/>
    <n v="-118.24509999999999"/>
    <n v="0"/>
  </r>
  <r>
    <n v="200118564"/>
    <d v="2020-09-27T00:00:00"/>
    <d v="2020-09-26T00:00:00"/>
    <n v="1900"/>
    <n v="1"/>
    <x v="1"/>
    <n v="133"/>
    <n v="1"/>
    <n v="420"/>
    <s v="THEFT FROM MOTOR VEHICLE - PETTY ($950 &amp; UNDER)"/>
    <m/>
    <n v="0"/>
    <m/>
    <m/>
    <n v="108"/>
    <s v="PARKING LOT"/>
    <m/>
    <m/>
    <s v="IC"/>
    <s v="Invest Cont"/>
    <n v="420"/>
    <m/>
    <m/>
    <m/>
    <s v="200 S  BROADWAY"/>
    <m/>
    <n v="34.052199999999999"/>
    <n v="-118.2469"/>
    <n v="0"/>
  </r>
  <r>
    <n v="200306768"/>
    <d v="2020-02-16T00:00:00"/>
    <d v="2020-02-16T00:00:00"/>
    <n v="950"/>
    <n v="3"/>
    <x v="2"/>
    <n v="359"/>
    <n v="2"/>
    <n v="624"/>
    <s v="BATTERY - SIMPLE ASSAULT"/>
    <s v="2004 1822 0400"/>
    <n v="33"/>
    <s v="F"/>
    <s v="B"/>
    <n v="123"/>
    <s v="PARKING UNDERGROUND/BUILDING"/>
    <n v="400"/>
    <s v="STRONG-ARM (HANDS, FIST, FEET OR BODILY FORCE)"/>
    <s v="IC"/>
    <s v="Invest Cont"/>
    <n v="624"/>
    <m/>
    <m/>
    <m/>
    <s v="3700    FLOWER                       ST"/>
    <m/>
    <n v="34.017800000000001"/>
    <n v="-118.2811"/>
    <n v="0"/>
  </r>
  <r>
    <n v="200111000"/>
    <d v="2020-04-26T00:00:00"/>
    <d v="2020-04-26T00:00:00"/>
    <n v="840"/>
    <n v="1"/>
    <x v="1"/>
    <n v="138"/>
    <n v="2"/>
    <n v="745"/>
    <s v="VANDALISM - MISDEAMEANOR ($399 OR UNDER)"/>
    <n v="329"/>
    <n v="48"/>
    <s v="F"/>
    <s v="A"/>
    <n v="122"/>
    <s v="VEHICLE, PASSENGER/TRUCK"/>
    <m/>
    <m/>
    <s v="IC"/>
    <s v="Invest Cont"/>
    <n v="745"/>
    <m/>
    <m/>
    <m/>
    <s v="300 E  2ND                          ST"/>
    <m/>
    <n v="34.049300000000002"/>
    <n v="-118.2418"/>
    <n v="0"/>
  </r>
  <r>
    <n v="200717308"/>
    <d v="2020-12-20T00:00:00"/>
    <d v="2020-12-20T00:00:00"/>
    <n v="1600"/>
    <n v="7"/>
    <x v="0"/>
    <n v="759"/>
    <n v="2"/>
    <n v="940"/>
    <s v="EXTORTION"/>
    <s v="0500 1915"/>
    <n v="29"/>
    <s v="M"/>
    <s v="A"/>
    <n v="501"/>
    <s v="SINGLE FAMILY DWELLING"/>
    <m/>
    <m/>
    <s v="IC"/>
    <s v="Invest Cont"/>
    <n v="940"/>
    <m/>
    <m/>
    <m/>
    <s v="1200    CRENSHAW                     BL"/>
    <m/>
    <n v="34.052599999999998"/>
    <n v="-118.3242"/>
    <n v="0"/>
  </r>
  <r>
    <n v="200110429"/>
    <d v="2020-04-14T00:00:00"/>
    <d v="2020-04-13T00:00:00"/>
    <n v="100"/>
    <n v="1"/>
    <x v="1"/>
    <n v="152"/>
    <n v="1"/>
    <n v="330"/>
    <s v="BURGLARY FROM VEHICLE"/>
    <s v="1609 0344 0321"/>
    <n v="28"/>
    <s v="M"/>
    <s v="H"/>
    <n v="101"/>
    <s v="STREET"/>
    <m/>
    <m/>
    <s v="IC"/>
    <s v="Invest Cont"/>
    <n v="330"/>
    <m/>
    <m/>
    <m/>
    <s v="500 S  OLIVE                        ST"/>
    <m/>
    <n v="34.049500000000002"/>
    <n v="-118.2529"/>
    <n v="0"/>
  </r>
  <r>
    <n v="200517728"/>
    <d v="2020-12-11T00:00:00"/>
    <d v="2020-12-11T00:00:00"/>
    <n v="2100"/>
    <n v="5"/>
    <x v="10"/>
    <n v="521"/>
    <n v="1"/>
    <n v="310"/>
    <s v="BURGLARY"/>
    <s v="0329 0344 0375 1236 1609"/>
    <n v="0"/>
    <s v="X"/>
    <s v="X"/>
    <n v="210"/>
    <s v="RESTAURANT/FAST FOOD"/>
    <m/>
    <m/>
    <s v="IC"/>
    <s v="Invest Cont"/>
    <n v="310"/>
    <m/>
    <m/>
    <m/>
    <s v="1900 N  GAFFEY                       ST"/>
    <m/>
    <n v="33.761099999999999"/>
    <n v="-118.2929"/>
    <n v="0"/>
  </r>
  <r>
    <n v="201013347"/>
    <d v="2020-09-23T00:00:00"/>
    <d v="2020-09-22T00:00:00"/>
    <n v="2130"/>
    <n v="10"/>
    <x v="11"/>
    <n v="1037"/>
    <n v="2"/>
    <n v="943"/>
    <s v="CRUELTY TO ANIMALS"/>
    <s v="1822 2020 1236 0500"/>
    <n v="0"/>
    <s v="M"/>
    <s v="O"/>
    <n v="729"/>
    <s v="SPECIALTY SCHOOL/OTHER"/>
    <n v="500"/>
    <s v="UNKNOWN WEAPON/OTHER WEAPON"/>
    <s v="IC"/>
    <s v="Invest Cont"/>
    <n v="943"/>
    <m/>
    <m/>
    <m/>
    <s v="6700    BALBOA                       BL"/>
    <m/>
    <n v="34.189500000000002"/>
    <n v="-118.51"/>
    <n v="0"/>
  </r>
  <r>
    <n v="200214253"/>
    <d v="2020-08-26T00:00:00"/>
    <d v="2020-08-25T00:00:00"/>
    <n v="2100"/>
    <n v="2"/>
    <x v="5"/>
    <n v="245"/>
    <n v="1"/>
    <n v="330"/>
    <s v="BURGLARY FROM VEHICLE"/>
    <s v="1822 0344 1601 0377 1300"/>
    <n v="32"/>
    <s v="F"/>
    <s v="B"/>
    <n v="123"/>
    <s v="PARKING UNDERGROUND/BUILDING"/>
    <m/>
    <m/>
    <s v="IC"/>
    <s v="Invest Cont"/>
    <n v="330"/>
    <m/>
    <m/>
    <m/>
    <s v="400 S  LAKE                         ST"/>
    <m/>
    <n v="34.062899999999999"/>
    <n v="-118.2741"/>
    <n v="0"/>
  </r>
  <r>
    <n v="200605926"/>
    <d v="2020-02-10T00:00:00"/>
    <d v="2020-02-07T00:00:00"/>
    <n v="900"/>
    <n v="6"/>
    <x v="9"/>
    <n v="628"/>
    <n v="1"/>
    <n v="510"/>
    <s v="VEHICLE - STOLEN"/>
    <m/>
    <n v="0"/>
    <m/>
    <m/>
    <n v="101"/>
    <s v="STREET"/>
    <m/>
    <m/>
    <s v="IC"/>
    <s v="Invest Cont"/>
    <n v="510"/>
    <m/>
    <m/>
    <m/>
    <s v="1900 N  BEACHWOOD                    DR"/>
    <m/>
    <n v="34.1053"/>
    <n v="-118.32129999999999"/>
    <n v="0"/>
  </r>
  <r>
    <n v="200410319"/>
    <d v="2020-06-29T00:00:00"/>
    <d v="2020-06-29T00:00:00"/>
    <n v="1730"/>
    <n v="4"/>
    <x v="4"/>
    <n v="412"/>
    <n v="1"/>
    <n v="440"/>
    <s v="THEFT PLAIN - PETTY ($950 &amp; UNDER)"/>
    <n v="344"/>
    <n v="0"/>
    <s v="M"/>
    <s v="X"/>
    <n v="210"/>
    <s v="RESTAURANT/FAST FOOD"/>
    <m/>
    <m/>
    <s v="IC"/>
    <s v="Invest Cont"/>
    <n v="440"/>
    <m/>
    <m/>
    <m/>
    <s v="2200 N  BROADWAY"/>
    <m/>
    <n v="34.080599999999997"/>
    <n v="-118.2176"/>
    <n v="0"/>
  </r>
  <r>
    <n v="200710250"/>
    <d v="2020-06-09T00:00:00"/>
    <d v="2020-05-30T00:00:00"/>
    <n v="1530"/>
    <n v="7"/>
    <x v="0"/>
    <n v="711"/>
    <n v="1"/>
    <n v="310"/>
    <s v="BURGLARY"/>
    <s v="1822 0344 0321 0601 1609"/>
    <n v="35"/>
    <s v="M"/>
    <s v="W"/>
    <n v="203"/>
    <s v="OTHER BUSINESS"/>
    <m/>
    <m/>
    <s v="AA"/>
    <s v="Adult Arrest"/>
    <n v="310"/>
    <m/>
    <m/>
    <m/>
    <s v="8000    BEVERLY                      BL"/>
    <m/>
    <n v="34.078200000000002"/>
    <n v="-118.3695"/>
    <n v="1"/>
  </r>
  <r>
    <n v="200912772"/>
    <d v="2020-07-26T00:00:00"/>
    <d v="2020-07-25T00:00:00"/>
    <n v="1425"/>
    <n v="9"/>
    <x v="3"/>
    <n v="901"/>
    <n v="2"/>
    <n v="888"/>
    <s v="TRESPASSING"/>
    <n v="1501"/>
    <n v="54"/>
    <s v="F"/>
    <s v="H"/>
    <n v="404"/>
    <s v="DEPARTMENT STORE"/>
    <m/>
    <m/>
    <s v="IC"/>
    <s v="Invest Cont"/>
    <n v="888"/>
    <m/>
    <m/>
    <m/>
    <s v="7200 N  SEPULVEDA                    BL"/>
    <m/>
    <n v="34.208500000000001"/>
    <n v="-118.46980000000001"/>
    <n v="0"/>
  </r>
  <r>
    <n v="200608613"/>
    <d v="2020-04-02T00:00:00"/>
    <d v="2020-04-01T00:00:00"/>
    <n v="2130"/>
    <n v="6"/>
    <x v="9"/>
    <n v="676"/>
    <n v="1"/>
    <n v="440"/>
    <s v="THEFT PLAIN - PETTY ($950 &amp; UNDER)"/>
    <n v="344"/>
    <n v="50"/>
    <s v="M"/>
    <s v="B"/>
    <n v="502"/>
    <s v="MULTI-UNIT DWELLING (APARTMENT, DUPLEX, ETC)"/>
    <m/>
    <m/>
    <s v="IC"/>
    <s v="Invest Cont"/>
    <n v="440"/>
    <m/>
    <m/>
    <m/>
    <s v="5700    CAMERFORD                    AV"/>
    <m/>
    <n v="34.084400000000002"/>
    <n v="-118.3222"/>
    <n v="0"/>
  </r>
  <r>
    <n v="200713967"/>
    <d v="2020-09-18T00:00:00"/>
    <d v="2020-09-18T00:00:00"/>
    <n v="1115"/>
    <n v="7"/>
    <x v="0"/>
    <n v="738"/>
    <n v="1"/>
    <n v="510"/>
    <s v="VEHICLE - STOLEN"/>
    <m/>
    <n v="0"/>
    <m/>
    <m/>
    <n v="108"/>
    <s v="PARKING LOT"/>
    <m/>
    <m/>
    <s v="IC"/>
    <s v="Invest Cont"/>
    <n v="510"/>
    <m/>
    <m/>
    <m/>
    <s v="5000    WILSHIRE                     BL"/>
    <m/>
    <n v="34.062100000000001"/>
    <n v="-118.3385"/>
    <n v="0"/>
  </r>
  <r>
    <n v="201211963"/>
    <d v="2020-05-01T00:00:00"/>
    <d v="2020-04-30T00:00:00"/>
    <n v="1900"/>
    <n v="12"/>
    <x v="8"/>
    <n v="1249"/>
    <n v="1"/>
    <n v="330"/>
    <s v="BURGLARY FROM VEHICLE"/>
    <s v="1612 0344 0329 0385 1607 0358"/>
    <n v="45"/>
    <s v="M"/>
    <s v="H"/>
    <n v="101"/>
    <s v="STREET"/>
    <m/>
    <m/>
    <s v="IC"/>
    <s v="Invest Cont"/>
    <n v="330"/>
    <m/>
    <m/>
    <m/>
    <s v="BONSALLO"/>
    <s v="FLORENCE"/>
    <n v="33.974699999999999"/>
    <n v="-118.286"/>
    <n v="0"/>
  </r>
  <r>
    <n v="200208154"/>
    <d v="2020-03-23T00:00:00"/>
    <d v="2020-03-23T00:00:00"/>
    <n v="2230"/>
    <n v="2"/>
    <x v="5"/>
    <n v="246"/>
    <n v="2"/>
    <n v="624"/>
    <s v="BATTERY - SIMPLE ASSAULT"/>
    <s v="0416 0446 0448 0408 1822 1266 0910"/>
    <n v="40"/>
    <s v="F"/>
    <s v="H"/>
    <n v="904"/>
    <s v="MTA - RED LINE - WESTLAKE/MACARTHUR PARK"/>
    <n v="400"/>
    <s v="STRONG-ARM (HANDS, FIST, FEET OR BODILY FORCE)"/>
    <s v="IC"/>
    <s v="Invest Cont"/>
    <n v="624"/>
    <m/>
    <m/>
    <m/>
    <s v="600 S  ALVARADO                     ST"/>
    <m/>
    <n v="34.059600000000003"/>
    <n v="-118.2749"/>
    <n v="0"/>
  </r>
  <r>
    <n v="200810779"/>
    <d v="2020-06-18T00:00:00"/>
    <d v="2020-06-17T00:00:00"/>
    <n v="1900"/>
    <n v="8"/>
    <x v="12"/>
    <n v="885"/>
    <n v="1"/>
    <n v="510"/>
    <s v="VEHICLE - STOLEN"/>
    <m/>
    <n v="0"/>
    <m/>
    <m/>
    <n v="104"/>
    <s v="DRIVEWAY"/>
    <m/>
    <m/>
    <s v="IC"/>
    <s v="Invest Cont"/>
    <n v="510"/>
    <m/>
    <m/>
    <m/>
    <s v="2500    PATRICIA                     AV"/>
    <m/>
    <n v="34.042999999999999"/>
    <n v="-118.4173"/>
    <n v="0"/>
  </r>
  <r>
    <n v="201015281"/>
    <d v="2020-11-21T00:00:00"/>
    <d v="2020-11-21T00:00:00"/>
    <n v="650"/>
    <n v="10"/>
    <x v="11"/>
    <n v="1079"/>
    <n v="1"/>
    <n v="440"/>
    <s v="THEFT PLAIN - PETTY ($950 &amp; UNDER)"/>
    <s v="1822 0344 1202 0209 1309 0394 1420"/>
    <n v="62"/>
    <s v="M"/>
    <s v="H"/>
    <n v="501"/>
    <s v="SINGLE FAMILY DWELLING"/>
    <m/>
    <m/>
    <s v="IC"/>
    <s v="Invest Cont"/>
    <n v="440"/>
    <m/>
    <m/>
    <m/>
    <s v="15400    LA MAIDA                     ST"/>
    <m/>
    <n v="34.158499999999997"/>
    <n v="-118.4714"/>
    <n v="0"/>
  </r>
  <r>
    <n v="201107097"/>
    <d v="2020-03-09T00:00:00"/>
    <d v="2020-02-11T00:00:00"/>
    <n v="2030"/>
    <n v="11"/>
    <x v="7"/>
    <n v="1137"/>
    <n v="1"/>
    <n v="440"/>
    <s v="THEFT PLAIN - PETTY ($950 &amp; UNDER)"/>
    <n v="344"/>
    <n v="31"/>
    <s v="F"/>
    <s v="W"/>
    <n v="518"/>
    <s v="TRANSITIONAL HOUSING/HALFWAY HOUSE"/>
    <m/>
    <m/>
    <s v="IC"/>
    <s v="Invest Cont"/>
    <n v="440"/>
    <m/>
    <m/>
    <m/>
    <s v="400 N  AVENUE 52"/>
    <m/>
    <n v="34.110700000000001"/>
    <n v="-118.20269999999999"/>
    <n v="0"/>
  </r>
  <r>
    <n v="200218580"/>
    <d v="2020-12-14T00:00:00"/>
    <d v="2020-12-14T00:00:00"/>
    <n v="415"/>
    <n v="2"/>
    <x v="5"/>
    <n v="249"/>
    <n v="1"/>
    <n v="330"/>
    <s v="BURGLARY FROM VEHICLE"/>
    <s v="1822 1601 0321"/>
    <n v="22"/>
    <s v="F"/>
    <s v="H"/>
    <n v="707"/>
    <s v="GARAGE/CARPORT"/>
    <m/>
    <m/>
    <s v="IC"/>
    <s v="Invest Cont"/>
    <n v="330"/>
    <m/>
    <m/>
    <m/>
    <s v="1100    WILSHIRE                     BL"/>
    <m/>
    <n v="34.052300000000002"/>
    <n v="-118.2633"/>
    <n v="0"/>
  </r>
  <r>
    <n v="200712584"/>
    <d v="2020-08-09T00:00:00"/>
    <d v="2020-08-09T00:00:00"/>
    <n v="1950"/>
    <n v="7"/>
    <x v="0"/>
    <n v="702"/>
    <n v="1"/>
    <n v="220"/>
    <s v="ATTEMPTED ROBBERY"/>
    <s v="1302 1309 1310 1202 0448 0308 0326"/>
    <n v="75"/>
    <s v="M"/>
    <s v="H"/>
    <n v="101"/>
    <s v="STREET"/>
    <n v="400"/>
    <s v="STRONG-ARM (HANDS, FIST, FEET OR BODILY FORCE)"/>
    <s v="IC"/>
    <s v="Invest Cont"/>
    <n v="220"/>
    <m/>
    <m/>
    <m/>
    <s v="600 N  GARDNER                      ST"/>
    <m/>
    <n v="34.081800000000001"/>
    <n v="-118.3532"/>
    <n v="0"/>
  </r>
  <r>
    <n v="200808495"/>
    <d v="2020-04-19T00:00:00"/>
    <d v="2020-04-19T00:00:00"/>
    <n v="2145"/>
    <n v="8"/>
    <x v="12"/>
    <n v="889"/>
    <n v="1"/>
    <n v="230"/>
    <s v="ASSAULT WITH DEADLY WEAPON, AGGRAVATED ASSAULT"/>
    <s v="0430 1300 1310 1402 0906 1822"/>
    <n v="25"/>
    <s v="M"/>
    <s v="O"/>
    <n v="101"/>
    <s v="STREET"/>
    <n v="109"/>
    <s v="SEMI-AUTOMATIC PISTOL"/>
    <s v="IC"/>
    <s v="Invest Cont"/>
    <n v="230"/>
    <n v="998"/>
    <m/>
    <m/>
    <s v="2000 S  BEDFORD                      ST"/>
    <m/>
    <n v="34.041600000000003"/>
    <n v="-118.3836"/>
    <n v="0"/>
  </r>
  <r>
    <n v="200613784"/>
    <d v="2020-08-10T00:00:00"/>
    <d v="2020-05-08T00:00:00"/>
    <n v="1030"/>
    <n v="6"/>
    <x v="9"/>
    <n v="632"/>
    <n v="1"/>
    <n v="440"/>
    <s v="THEFT PLAIN - PETTY ($950 &amp; UNDER)"/>
    <s v="0344 0913 0603"/>
    <n v="31"/>
    <s v="F"/>
    <s v="W"/>
    <n v="502"/>
    <s v="MULTI-UNIT DWELLING (APARTMENT, DUPLEX, ETC)"/>
    <m/>
    <m/>
    <s v="IC"/>
    <s v="Invest Cont"/>
    <n v="440"/>
    <m/>
    <m/>
    <m/>
    <s v="1500 N  HAYWORTH                     AV"/>
    <m/>
    <n v="34.097999999999999"/>
    <n v="-118.3629"/>
    <n v="0"/>
  </r>
  <r>
    <n v="200811601"/>
    <d v="2020-07-07T00:00:00"/>
    <d v="2020-07-02T00:00:00"/>
    <n v="530"/>
    <n v="8"/>
    <x v="12"/>
    <n v="898"/>
    <n v="1"/>
    <n v="310"/>
    <s v="BURGLARY"/>
    <s v="1606 2004 1309 0344 1822"/>
    <n v="41"/>
    <s v="M"/>
    <s v="W"/>
    <n v="501"/>
    <s v="SINGLE FAMILY DWELLING"/>
    <m/>
    <m/>
    <s v="IC"/>
    <s v="Invest Cont"/>
    <n v="310"/>
    <m/>
    <m/>
    <m/>
    <s v="8600    CADILLAC                     AV"/>
    <m/>
    <n v="34.038600000000002"/>
    <n v="-118.3785"/>
    <n v="0"/>
  </r>
  <r>
    <n v="200412517"/>
    <d v="2020-09-07T00:00:00"/>
    <d v="2020-09-06T00:00:00"/>
    <n v="1730"/>
    <n v="4"/>
    <x v="4"/>
    <n v="428"/>
    <n v="1"/>
    <n v="251"/>
    <s v="SHOTS FIRED AT INHABITED DWELLING"/>
    <s v="1822 1100 0302 1407"/>
    <n v="27"/>
    <s v="M"/>
    <s v="H"/>
    <n v="502"/>
    <s v="MULTI-UNIT DWELLING (APARTMENT, DUPLEX, ETC)"/>
    <n v="106"/>
    <s v="UNKNOWN FIREARM"/>
    <s v="IC"/>
    <s v="Invest Cont"/>
    <n v="251"/>
    <n v="998"/>
    <m/>
    <m/>
    <s v="2700    PHELPS                       AV"/>
    <m/>
    <n v="34.077300000000001"/>
    <n v="-118.1772"/>
    <n v="0"/>
  </r>
  <r>
    <n v="200804761"/>
    <d v="2020-01-17T00:00:00"/>
    <d v="2020-01-17T00:00:00"/>
    <n v="1530"/>
    <n v="8"/>
    <x v="12"/>
    <n v="839"/>
    <n v="1"/>
    <n v="343"/>
    <s v="SHOPLIFTING-GRAND THEFT ($950.01 &amp; OVER)"/>
    <s v="0325 1420 1822"/>
    <n v="0"/>
    <s v="X"/>
    <s v="X"/>
    <n v="203"/>
    <s v="OTHER BUSINESS"/>
    <m/>
    <m/>
    <s v="IC"/>
    <s v="Invest Cont"/>
    <n v="343"/>
    <m/>
    <m/>
    <m/>
    <s v="10200    SANTA MONICA                 BL"/>
    <m/>
    <n v="34.060499999999998"/>
    <n v="-118.41930000000001"/>
    <n v="0"/>
  </r>
  <r>
    <n v="200817202"/>
    <d v="2020-12-04T00:00:00"/>
    <d v="2020-11-25T00:00:00"/>
    <n v="700"/>
    <n v="8"/>
    <x v="12"/>
    <n v="822"/>
    <n v="1"/>
    <n v="440"/>
    <s v="THEFT PLAIN - PETTY ($950 &amp; UNDER)"/>
    <n v="394"/>
    <n v="55"/>
    <s v="M"/>
    <s v="W"/>
    <n v="501"/>
    <s v="SINGLE FAMILY DWELLING"/>
    <m/>
    <m/>
    <s v="IC"/>
    <s v="Invest Cont"/>
    <n v="440"/>
    <m/>
    <m/>
    <m/>
    <s v="00    VISTA                        TR"/>
    <m/>
    <n v="34.036499999999997"/>
    <n v="-118.536"/>
    <n v="0"/>
  </r>
  <r>
    <n v="201015031"/>
    <d v="2020-11-14T00:00:00"/>
    <d v="2020-11-13T00:00:00"/>
    <n v="2100"/>
    <n v="10"/>
    <x v="11"/>
    <n v="1018"/>
    <n v="1"/>
    <n v="510"/>
    <s v="VEHICLE - STOLEN"/>
    <m/>
    <n v="0"/>
    <m/>
    <m/>
    <n v="101"/>
    <s v="STREET"/>
    <m/>
    <m/>
    <s v="AA"/>
    <s v="Adult Arrest"/>
    <n v="510"/>
    <m/>
    <m/>
    <m/>
    <s v="15700    LEADWELL                     ST"/>
    <m/>
    <n v="34.203899999999997"/>
    <n v="-118.47490000000001"/>
    <n v="1"/>
  </r>
  <r>
    <n v="200322336"/>
    <d v="2020-12-22T00:00:00"/>
    <d v="2020-08-22T00:00:00"/>
    <n v="1"/>
    <n v="3"/>
    <x v="2"/>
    <n v="395"/>
    <n v="2"/>
    <n v="845"/>
    <s v="SEX OFFENDER REGISTRANT OUT OF COMPLIANCE"/>
    <n v="2004"/>
    <n v="0"/>
    <s v="X"/>
    <s v="X"/>
    <n v="726"/>
    <s v="POLICE FACILITY"/>
    <m/>
    <m/>
    <s v="IC"/>
    <s v="Invest Cont"/>
    <n v="845"/>
    <m/>
    <m/>
    <m/>
    <s v="1500 W  MARTIN LUTHER KING JR        BL"/>
    <m/>
    <n v="34.010899999999999"/>
    <n v="-118.3113"/>
    <n v="0"/>
  </r>
  <r>
    <n v="200805367"/>
    <d v="2020-01-30T00:00:00"/>
    <d v="2020-01-22T00:00:00"/>
    <n v="2008"/>
    <n v="8"/>
    <x v="12"/>
    <n v="839"/>
    <n v="2"/>
    <n v="888"/>
    <s v="TRESPASSING"/>
    <s v="1414 1822 0216 0202"/>
    <n v="0"/>
    <s v="X"/>
    <s v="X"/>
    <n v="502"/>
    <s v="MULTI-UNIT DWELLING (APARTMENT, DUPLEX, ETC)"/>
    <m/>
    <m/>
    <s v="IC"/>
    <s v="Invest Cont"/>
    <n v="888"/>
    <m/>
    <m/>
    <m/>
    <s v="10200    MISSOURI                     AV"/>
    <m/>
    <n v="34.058300000000003"/>
    <n v="-118.4208"/>
    <n v="0"/>
  </r>
  <r>
    <n v="200611834"/>
    <d v="2020-06-25T00:00:00"/>
    <d v="2020-06-24T00:00:00"/>
    <n v="2215"/>
    <n v="6"/>
    <x v="9"/>
    <n v="677"/>
    <n v="1"/>
    <n v="210"/>
    <s v="ROBBERY"/>
    <s v="0344 0400 1822"/>
    <n v="21"/>
    <s v="M"/>
    <s v="W"/>
    <n v="102"/>
    <s v="SIDEWALK"/>
    <n v="400"/>
    <s v="STRONG-ARM (HANDS, FIST, FEET OR BODILY FORCE)"/>
    <s v="IC"/>
    <s v="Invest Cont"/>
    <n v="210"/>
    <m/>
    <m/>
    <m/>
    <s v="MARATHON                     ST"/>
    <s v="WESTERN                      AV"/>
    <n v="34.084899999999998"/>
    <n v="-118.3091"/>
    <n v="0"/>
  </r>
  <r>
    <n v="200707721"/>
    <d v="2020-03-25T00:00:00"/>
    <d v="2020-03-16T00:00:00"/>
    <n v="1036"/>
    <n v="7"/>
    <x v="0"/>
    <n v="733"/>
    <n v="1"/>
    <n v="440"/>
    <s v="THEFT PLAIN - PETTY ($950 &amp; UNDER)"/>
    <n v="344"/>
    <n v="43"/>
    <s v="F"/>
    <s v="H"/>
    <n v="501"/>
    <s v="SINGLE FAMILY DWELLING"/>
    <m/>
    <m/>
    <s v="IC"/>
    <s v="Invest Cont"/>
    <n v="440"/>
    <m/>
    <m/>
    <m/>
    <s v="5800    WILSHIRE                     BL"/>
    <m/>
    <n v="34.063699999999997"/>
    <n v="-118.3562"/>
    <n v="0"/>
  </r>
  <r>
    <n v="201109817"/>
    <d v="2020-05-27T00:00:00"/>
    <d v="2020-05-26T00:00:00"/>
    <n v="1430"/>
    <n v="11"/>
    <x v="7"/>
    <n v="1181"/>
    <n v="1"/>
    <n v="510"/>
    <s v="VEHICLE - STOLEN"/>
    <m/>
    <n v="0"/>
    <m/>
    <m/>
    <n v="108"/>
    <s v="PARKING LOT"/>
    <m/>
    <m/>
    <s v="AA"/>
    <s v="Adult Arrest"/>
    <n v="510"/>
    <m/>
    <m/>
    <m/>
    <s v="ALVARADO"/>
    <s v="MONTANA                      ST"/>
    <n v="34.080599999999997"/>
    <n v="-118.2616"/>
    <n v="1"/>
  </r>
  <r>
    <n v="200315550"/>
    <d v="2020-08-10T00:00:00"/>
    <d v="2020-08-10T00:00:00"/>
    <n v="930"/>
    <n v="3"/>
    <x v="2"/>
    <n v="397"/>
    <n v="1"/>
    <n v="510"/>
    <s v="VEHICLE - STOLEN"/>
    <m/>
    <n v="0"/>
    <m/>
    <m/>
    <n v="101"/>
    <s v="STREET"/>
    <m/>
    <m/>
    <s v="IC"/>
    <s v="Invest Cont"/>
    <n v="510"/>
    <m/>
    <m/>
    <m/>
    <s v="42ND                         PL"/>
    <s v="BRIGHTON                     AV"/>
    <n v="34.006100000000004"/>
    <n v="-118.3013"/>
    <n v="0"/>
  </r>
  <r>
    <n v="200617704"/>
    <d v="2020-11-07T00:00:00"/>
    <d v="2020-11-06T00:00:00"/>
    <n v="1630"/>
    <n v="6"/>
    <x v="9"/>
    <n v="621"/>
    <n v="1"/>
    <n v="440"/>
    <s v="THEFT PLAIN - PETTY ($950 &amp; UNDER)"/>
    <s v="1822 0344 0349"/>
    <n v="55"/>
    <s v="M"/>
    <s v="W"/>
    <n v="121"/>
    <s v="YARD (RESIDENTIAL/BUSINESS)"/>
    <m/>
    <m/>
    <s v="IC"/>
    <s v="Invest Cont"/>
    <n v="440"/>
    <m/>
    <m/>
    <m/>
    <s v="2500    GREENVALLEY                  RD"/>
    <m/>
    <n v="34.115900000000003"/>
    <n v="-118.38679999999999"/>
    <n v="0"/>
  </r>
  <r>
    <n v="201115549"/>
    <d v="2020-11-09T00:00:00"/>
    <d v="2020-11-09T00:00:00"/>
    <n v="5"/>
    <n v="11"/>
    <x v="7"/>
    <n v="1128"/>
    <n v="1"/>
    <n v="510"/>
    <s v="VEHICLE - STOLEN"/>
    <m/>
    <n v="0"/>
    <m/>
    <m/>
    <n v="101"/>
    <s v="STREET"/>
    <m/>
    <m/>
    <s v="IC"/>
    <s v="Invest Cont"/>
    <n v="510"/>
    <m/>
    <m/>
    <m/>
    <s v="300    KIRBY                        ST"/>
    <m/>
    <n v="34.120100000000001"/>
    <n v="-118.1824"/>
    <n v="0"/>
  </r>
  <r>
    <n v="200609934"/>
    <d v="2020-05-06T00:00:00"/>
    <d v="2020-05-01T00:00:00"/>
    <n v="1350"/>
    <n v="6"/>
    <x v="9"/>
    <n v="637"/>
    <n v="1"/>
    <n v="341"/>
    <s v="THEFT-GRAND ($950.01 &amp; OVER)EXCPT,GUNS,FOWL,LIVESTK,PROD"/>
    <s v="1822 0344"/>
    <n v="39"/>
    <s v="M"/>
    <s v="X"/>
    <n v="120"/>
    <s v="STORAGE SHED"/>
    <m/>
    <m/>
    <s v="IC"/>
    <s v="Invest Cont"/>
    <n v="341"/>
    <m/>
    <m/>
    <m/>
    <s v="1800    VINE                         ST"/>
    <m/>
    <n v="34.1038"/>
    <n v="-118.3267"/>
    <n v="0"/>
  </r>
  <r>
    <n v="200210581"/>
    <d v="2020-05-24T00:00:00"/>
    <d v="2020-05-23T00:00:00"/>
    <n v="2030"/>
    <n v="2"/>
    <x v="5"/>
    <n v="237"/>
    <n v="1"/>
    <n v="330"/>
    <s v="BURGLARY FROM VEHICLE"/>
    <s v="1307 0329 1302 0344 1609"/>
    <n v="29"/>
    <s v="M"/>
    <s v="B"/>
    <n v="101"/>
    <s v="STREET"/>
    <m/>
    <m/>
    <s v="IC"/>
    <s v="Invest Cont"/>
    <n v="330"/>
    <m/>
    <m/>
    <m/>
    <s v="BEVERLY"/>
    <s v="BELMONT"/>
    <n v="34.063400000000001"/>
    <n v="-118.26300000000001"/>
    <n v="0"/>
  </r>
  <r>
    <n v="200513180"/>
    <d v="2020-08-20T00:00:00"/>
    <d v="2020-08-20T00:00:00"/>
    <n v="1040"/>
    <n v="5"/>
    <x v="10"/>
    <n v="564"/>
    <n v="1"/>
    <n v="236"/>
    <s v="INTIMATE PARTNER - AGGRAVATED ASSAULT"/>
    <s v="1813 0449 2000 0334 1206 0913"/>
    <n v="41"/>
    <s v="F"/>
    <s v="B"/>
    <n v="501"/>
    <s v="SINGLE FAMILY DWELLING"/>
    <n v="216"/>
    <s v="SCISSORS"/>
    <s v="AO"/>
    <s v="Adult Other"/>
    <n v="236"/>
    <m/>
    <m/>
    <m/>
    <s v="200 W  2ND                          ST"/>
    <m/>
    <n v="33.742400000000004"/>
    <n v="-118.2814"/>
    <n v="0"/>
  </r>
  <r>
    <n v="200711591"/>
    <d v="2020-07-14T00:00:00"/>
    <d v="2020-07-13T00:00:00"/>
    <n v="225"/>
    <n v="7"/>
    <x v="0"/>
    <n v="762"/>
    <n v="1"/>
    <n v="510"/>
    <s v="VEHICLE - STOLEN"/>
    <m/>
    <n v="0"/>
    <m/>
    <m/>
    <n v="123"/>
    <s v="PARKING UNDERGROUND/BUILDING"/>
    <m/>
    <m/>
    <s v="IC"/>
    <s v="Invest Cont"/>
    <n v="510"/>
    <m/>
    <m/>
    <m/>
    <s v="1500    HI POINT                     ST"/>
    <m/>
    <n v="34.048000000000002"/>
    <n v="-118.36969999999999"/>
    <n v="0"/>
  </r>
  <r>
    <n v="200314650"/>
    <d v="2020-07-23T00:00:00"/>
    <d v="2020-07-09T00:00:00"/>
    <n v="800"/>
    <n v="3"/>
    <x v="2"/>
    <n v="341"/>
    <n v="2"/>
    <n v="354"/>
    <s v="THEFT OF IDENTITY"/>
    <s v="0100 0922 0929 1202 1822"/>
    <n v="80"/>
    <s v="M"/>
    <s v="B"/>
    <n v="501"/>
    <s v="SINGLE FAMILY DWELLING"/>
    <m/>
    <m/>
    <s v="IC"/>
    <s v="Invest Cont"/>
    <n v="354"/>
    <m/>
    <m/>
    <m/>
    <s v="3900 S  BURNSIDE                     AV"/>
    <m/>
    <n v="34.016199999999998"/>
    <n v="-118.3651"/>
    <n v="0"/>
  </r>
  <r>
    <n v="200311352"/>
    <d v="2020-05-14T00:00:00"/>
    <d v="2020-05-12T00:00:00"/>
    <n v="1330"/>
    <n v="3"/>
    <x v="2"/>
    <n v="314"/>
    <n v="1"/>
    <n v="440"/>
    <s v="THEFT PLAIN - PETTY ($950 &amp; UNDER)"/>
    <n v="344"/>
    <n v="24"/>
    <s v="M"/>
    <s v="B"/>
    <n v="504"/>
    <s v="OTHER RESIDENCE"/>
    <m/>
    <m/>
    <s v="IC"/>
    <s v="Invest Cont"/>
    <n v="440"/>
    <m/>
    <m/>
    <m/>
    <s v="2300    2ND                          AV"/>
    <m/>
    <n v="34.036000000000001"/>
    <n v="-118.3189"/>
    <n v="0"/>
  </r>
  <r>
    <n v="200110943"/>
    <d v="2020-04-24T00:00:00"/>
    <d v="2020-04-18T00:00:00"/>
    <n v="1230"/>
    <n v="1"/>
    <x v="1"/>
    <n v="192"/>
    <n v="1"/>
    <n v="121"/>
    <s v="RAPE, FORCIBLE"/>
    <s v="0917 0913 1802 0340 0448 0522 0510 0527 0532 1414"/>
    <n v="23"/>
    <s v="F"/>
    <s v="B"/>
    <n v="401"/>
    <s v="MINI-MART"/>
    <n v="400"/>
    <s v="STRONG-ARM (HANDS, FIST, FEET OR BODILY FORCE)"/>
    <s v="AO"/>
    <s v="Adult Other"/>
    <n v="121"/>
    <m/>
    <m/>
    <m/>
    <s v="1300 S  FIGUEROA                     ST"/>
    <m/>
    <n v="34.036299999999997"/>
    <n v="-118.2672"/>
    <n v="0"/>
  </r>
  <r>
    <n v="200410856"/>
    <d v="2020-07-16T00:00:00"/>
    <d v="2020-07-14T00:00:00"/>
    <n v="1800"/>
    <n v="4"/>
    <x v="4"/>
    <n v="406"/>
    <n v="1"/>
    <n v="330"/>
    <s v="BURGLARY FROM VEHICLE"/>
    <s v="1302 0344"/>
    <n v="54"/>
    <s v="M"/>
    <s v="O"/>
    <n v="101"/>
    <s v="STREET"/>
    <m/>
    <m/>
    <s v="IC"/>
    <s v="Invest Cont"/>
    <n v="330"/>
    <m/>
    <m/>
    <m/>
    <s v="3900    VIA MARISOL"/>
    <m/>
    <n v="34.097900000000003"/>
    <n v="-118.18389999999999"/>
    <n v="0"/>
  </r>
  <r>
    <n v="201104532"/>
    <d v="2020-01-13T00:00:00"/>
    <d v="2020-01-11T00:00:00"/>
    <n v="800"/>
    <n v="11"/>
    <x v="7"/>
    <n v="1102"/>
    <n v="2"/>
    <n v="354"/>
    <s v="THEFT OF IDENTITY"/>
    <s v="0100 0922 0930 0935 1822"/>
    <n v="65"/>
    <s v="F"/>
    <s v="H"/>
    <n v="501"/>
    <s v="SINGLE FAMILY DWELLING"/>
    <m/>
    <m/>
    <s v="IC"/>
    <s v="Invest Cont"/>
    <n v="354"/>
    <m/>
    <m/>
    <m/>
    <s v="4600    BRUNSWICK                    AV"/>
    <m/>
    <n v="34.135300000000001"/>
    <n v="-118.26900000000001"/>
    <n v="0"/>
  </r>
  <r>
    <n v="200716008"/>
    <d v="2020-11-15T00:00:00"/>
    <d v="2020-11-15T00:00:00"/>
    <n v="1531"/>
    <n v="7"/>
    <x v="0"/>
    <n v="724"/>
    <n v="1"/>
    <n v="761"/>
    <s v="BRANDISH WEAPON"/>
    <s v="1822 1300 0334 1402 0907 1606 0344"/>
    <n v="22"/>
    <s v="F"/>
    <s v="O"/>
    <n v="415"/>
    <s v="THE GROVE"/>
    <n v="200"/>
    <s v="KNIFE WITH BLADE 6INCHES OR LESS"/>
    <s v="AO"/>
    <s v="Adult Other"/>
    <n v="761"/>
    <n v="998"/>
    <m/>
    <m/>
    <s v="100    THE GROVE                    DR"/>
    <m/>
    <n v="34.0747"/>
    <n v="-118.3563"/>
    <n v="0"/>
  </r>
  <r>
    <n v="200916434"/>
    <d v="2020-10-25T00:00:00"/>
    <d v="2020-10-25T00:00:00"/>
    <n v="1805"/>
    <n v="9"/>
    <x v="3"/>
    <n v="989"/>
    <n v="2"/>
    <n v="624"/>
    <s v="BATTERY - SIMPLE ASSAULT"/>
    <n v="429"/>
    <n v="47"/>
    <s v="M"/>
    <s v="W"/>
    <n v="406"/>
    <s v="OTHER STORE"/>
    <n v="400"/>
    <s v="STRONG-ARM (HANDS, FIST, FEET OR BODILY FORCE)"/>
    <s v="IC"/>
    <s v="Invest Cont"/>
    <n v="624"/>
    <m/>
    <m/>
    <m/>
    <s v="13900 W  VENTURA                      BL"/>
    <m/>
    <n v="34.148699999999998"/>
    <n v="-118.43519999999999"/>
    <n v="0"/>
  </r>
  <r>
    <n v="200109981"/>
    <d v="2020-04-02T00:00:00"/>
    <d v="2020-03-22T00:00:00"/>
    <n v="2112"/>
    <n v="1"/>
    <x v="1"/>
    <n v="159"/>
    <n v="2"/>
    <n v="624"/>
    <s v="BATTERY - SIMPLE ASSAULT"/>
    <s v="0447 0416 1218 1309 2034 1822"/>
    <n v="30"/>
    <s v="M"/>
    <s v="W"/>
    <n v="101"/>
    <s v="STREET"/>
    <n v="500"/>
    <s v="UNKNOWN WEAPON/OTHER WEAPON"/>
    <s v="IC"/>
    <s v="Invest Cont"/>
    <n v="624"/>
    <m/>
    <m/>
    <m/>
    <s v="600    MESQUIT                      ST"/>
    <m/>
    <n v="34.038400000000003"/>
    <n v="-118.2294"/>
    <n v="0"/>
  </r>
  <r>
    <n v="201009750"/>
    <d v="2020-06-05T00:00:00"/>
    <d v="2020-06-05T00:00:00"/>
    <n v="935"/>
    <n v="10"/>
    <x v="11"/>
    <n v="1044"/>
    <n v="2"/>
    <n v="900"/>
    <s v="VIOLATION OF COURT ORDER"/>
    <s v="2038 0913 1810 1309"/>
    <n v="38"/>
    <s v="F"/>
    <s v="H"/>
    <n v="501"/>
    <s v="SINGLE FAMILY DWELLING"/>
    <m/>
    <m/>
    <s v="AO"/>
    <s v="Adult Other"/>
    <n v="900"/>
    <m/>
    <m/>
    <m/>
    <s v="18400    HATTERAS                     ST"/>
    <m/>
    <n v="34.177500000000002"/>
    <n v="-118.5337"/>
    <n v="0"/>
  </r>
  <r>
    <n v="200305300"/>
    <d v="2020-01-23T00:00:00"/>
    <d v="2020-01-22T00:00:00"/>
    <n v="1500"/>
    <n v="3"/>
    <x v="2"/>
    <n v="394"/>
    <n v="1"/>
    <n v="510"/>
    <s v="VEHICLE - STOLEN"/>
    <m/>
    <n v="0"/>
    <m/>
    <m/>
    <n v="101"/>
    <s v="STREET"/>
    <m/>
    <m/>
    <s v="IC"/>
    <s v="Invest Cont"/>
    <n v="510"/>
    <m/>
    <m/>
    <m/>
    <s v="2300 W  42ND                         ST"/>
    <m/>
    <n v="34.007300000000001"/>
    <n v="-118.3182"/>
    <n v="0"/>
  </r>
  <r>
    <n v="200214001"/>
    <d v="2020-08-20T00:00:00"/>
    <d v="2020-08-20T00:00:00"/>
    <n v="1220"/>
    <n v="2"/>
    <x v="5"/>
    <n v="289"/>
    <n v="1"/>
    <n v="230"/>
    <s v="ASSAULT WITH DEADLY WEAPON, AGGRAVATED ASSAULT"/>
    <s v="1309 1822 1100 1310 0302 1407 0430 0326"/>
    <n v="24"/>
    <s v="M"/>
    <s v="H"/>
    <n v="101"/>
    <s v="STREET"/>
    <n v="106"/>
    <s v="UNKNOWN FIREARM"/>
    <s v="IC"/>
    <s v="Invest Cont"/>
    <n v="230"/>
    <n v="998"/>
    <m/>
    <m/>
    <s v="11TH                         ST"/>
    <s v="UNION"/>
    <n v="34.047699999999999"/>
    <n v="-118.27509999999999"/>
    <n v="0"/>
  </r>
  <r>
    <n v="200111463"/>
    <d v="2020-05-07T00:00:00"/>
    <d v="2020-05-07T00:00:00"/>
    <n v="1515"/>
    <n v="1"/>
    <x v="1"/>
    <n v="111"/>
    <n v="2"/>
    <n v="624"/>
    <s v="BATTERY - SIMPLE ASSAULT"/>
    <s v="0917 1822 0319 1309"/>
    <n v="47"/>
    <s v="M"/>
    <s v="H"/>
    <n v="118"/>
    <s v="CONSTRUCTION SITE"/>
    <n v="400"/>
    <s v="STRONG-ARM (HANDS, FIST, FEET OR BODILY FORCE)"/>
    <s v="AO"/>
    <s v="Adult Other"/>
    <n v="624"/>
    <m/>
    <m/>
    <m/>
    <s v="900 N  HILL                         ST"/>
    <m/>
    <n v="34.064399999999999"/>
    <n v="-118.23869999999999"/>
    <n v="0"/>
  </r>
  <r>
    <n v="200208736"/>
    <d v="2020-04-09T00:00:00"/>
    <d v="2020-04-08T00:00:00"/>
    <n v="1730"/>
    <n v="2"/>
    <x v="5"/>
    <n v="236"/>
    <n v="1"/>
    <n v="510"/>
    <s v="VEHICLE - STOLEN"/>
    <m/>
    <n v="0"/>
    <m/>
    <m/>
    <n v="101"/>
    <s v="STREET"/>
    <m/>
    <m/>
    <s v="IC"/>
    <s v="Invest Cont"/>
    <n v="510"/>
    <m/>
    <m/>
    <m/>
    <s v="200 S  BONNIE BRAE                  ST"/>
    <m/>
    <n v="34.064399999999999"/>
    <n v="-118.26860000000001"/>
    <n v="0"/>
  </r>
  <r>
    <n v="200117909"/>
    <d v="2020-09-14T00:00:00"/>
    <d v="2020-08-28T00:00:00"/>
    <n v="2120"/>
    <n v="1"/>
    <x v="1"/>
    <n v="185"/>
    <n v="1"/>
    <n v="330"/>
    <s v="BURGLARY FROM VEHICLE"/>
    <s v="1307 1822 0329 1609 0344"/>
    <n v="31"/>
    <s v="M"/>
    <s v="B"/>
    <n v="101"/>
    <s v="STREET"/>
    <m/>
    <m/>
    <s v="IC"/>
    <s v="Invest Cont"/>
    <n v="330"/>
    <m/>
    <m/>
    <m/>
    <s v="HILL                         ST"/>
    <s v="11TH                         ST"/>
    <n v="34.040199999999999"/>
    <n v="-118.2598"/>
    <n v="0"/>
  </r>
  <r>
    <n v="200908573"/>
    <d v="2020-04-17T00:00:00"/>
    <d v="2020-04-06T00:00:00"/>
    <n v="130"/>
    <n v="9"/>
    <x v="3"/>
    <n v="911"/>
    <n v="1"/>
    <n v="440"/>
    <s v="THEFT PLAIN - PETTY ($950 &amp; UNDER)"/>
    <n v="344"/>
    <n v="35"/>
    <s v="F"/>
    <s v="W"/>
    <n v="101"/>
    <s v="STREET"/>
    <m/>
    <m/>
    <s v="IC"/>
    <s v="Invest Cont"/>
    <n v="440"/>
    <m/>
    <m/>
    <m/>
    <s v="15400    GAULT                        ST"/>
    <m/>
    <n v="34.199399999999997"/>
    <n v="-118.4684"/>
    <n v="0"/>
  </r>
  <r>
    <n v="200207554"/>
    <d v="2020-03-10T00:00:00"/>
    <d v="2020-03-10T00:00:00"/>
    <n v="1810"/>
    <n v="2"/>
    <x v="5"/>
    <n v="271"/>
    <n v="2"/>
    <n v="900"/>
    <s v="VIOLATION OF COURT ORDER"/>
    <s v="2004 1822 0913 1817"/>
    <n v="0"/>
    <s v="M"/>
    <s v="W"/>
    <n v="108"/>
    <s v="PARKING LOT"/>
    <m/>
    <m/>
    <s v="IC"/>
    <s v="Invest Cont"/>
    <n v="900"/>
    <m/>
    <m/>
    <m/>
    <s v="1000 S  ALVARADO                     ST"/>
    <m/>
    <n v="34.052900000000001"/>
    <n v="-118.28189999999999"/>
    <n v="0"/>
  </r>
  <r>
    <n v="200619708"/>
    <d v="2020-12-27T00:00:00"/>
    <d v="2020-12-27T00:00:00"/>
    <n v="1037"/>
    <n v="6"/>
    <x v="9"/>
    <n v="636"/>
    <n v="2"/>
    <n v="647"/>
    <s v="THROWING OBJECT AT MOVING VEHICLE"/>
    <s v="1300 1310 0329 1307 1822 2004 0400 0447"/>
    <n v="38"/>
    <s v="M"/>
    <s v="W"/>
    <n v="101"/>
    <s v="STREET"/>
    <n v="500"/>
    <s v="UNKNOWN WEAPON/OTHER WEAPON"/>
    <s v="AA"/>
    <s v="Adult Arrest"/>
    <n v="647"/>
    <m/>
    <m/>
    <m/>
    <s v="YUCCA"/>
    <s v="LAS PALMAS"/>
    <n v="34.103200000000001"/>
    <n v="-118.33620000000001"/>
    <n v="1"/>
  </r>
  <r>
    <n v="200908119"/>
    <d v="2020-04-03T00:00:00"/>
    <d v="2020-03-30T00:00:00"/>
    <n v="1200"/>
    <n v="9"/>
    <x v="3"/>
    <n v="906"/>
    <n v="1"/>
    <n v="420"/>
    <s v="THEFT FROM MOTOR VEHICLE - PETTY ($950 &amp; UNDER)"/>
    <m/>
    <n v="0"/>
    <m/>
    <m/>
    <n v="101"/>
    <s v="STREET"/>
    <m/>
    <m/>
    <s v="IC"/>
    <s v="Invest Cont"/>
    <n v="420"/>
    <m/>
    <m/>
    <m/>
    <s v="14300    SHERMAN                      WY"/>
    <m/>
    <n v="34.206000000000003"/>
    <n v="-118.44450000000001"/>
    <n v="0"/>
  </r>
  <r>
    <n v="200616456"/>
    <d v="2020-10-09T00:00:00"/>
    <d v="2020-10-08T00:00:00"/>
    <n v="1815"/>
    <n v="6"/>
    <x v="9"/>
    <n v="628"/>
    <n v="1"/>
    <n v="440"/>
    <s v="THEFT PLAIN - PETTY ($950 &amp; UNDER)"/>
    <s v="0325 0344"/>
    <n v="0"/>
    <s v="X"/>
    <s v="X"/>
    <n v="402"/>
    <s v="MARKET"/>
    <m/>
    <m/>
    <s v="IC"/>
    <s v="Invest Cont"/>
    <n v="440"/>
    <m/>
    <m/>
    <m/>
    <s v="5800    FRANKLIN                     AV"/>
    <m/>
    <n v="34.105200000000004"/>
    <n v="-118.3193"/>
    <n v="0"/>
  </r>
  <r>
    <n v="201005860"/>
    <d v="2020-02-12T00:00:00"/>
    <d v="2020-02-12T00:00:00"/>
    <n v="930"/>
    <n v="10"/>
    <x v="11"/>
    <n v="1001"/>
    <n v="1"/>
    <n v="440"/>
    <s v="THEFT PLAIN - PETTY ($950 &amp; UNDER)"/>
    <s v="1822 0344"/>
    <n v="49"/>
    <s v="M"/>
    <s v="H"/>
    <n v="219"/>
    <s v="CLEANER/LAUNDROMAT"/>
    <m/>
    <m/>
    <s v="IC"/>
    <s v="Invest Cont"/>
    <n v="440"/>
    <m/>
    <m/>
    <m/>
    <s v="8200    TAMPA                        AV"/>
    <m/>
    <n v="34.219299999999997"/>
    <n v="-118.5536"/>
    <n v="0"/>
  </r>
  <r>
    <n v="200808722"/>
    <d v="2020-04-25T00:00:00"/>
    <d v="2020-04-25T00:00:00"/>
    <n v="1535"/>
    <n v="8"/>
    <x v="12"/>
    <n v="849"/>
    <n v="1"/>
    <n v="480"/>
    <s v="BIKE - STOLEN"/>
    <s v="1402 0344 1822"/>
    <n v="38"/>
    <s v="M"/>
    <s v="W"/>
    <n v="501"/>
    <s v="SINGLE FAMILY DWELLING"/>
    <m/>
    <m/>
    <s v="IC"/>
    <s v="Invest Cont"/>
    <n v="480"/>
    <m/>
    <m/>
    <m/>
    <s v="8600 W  OLYMPIC                      BL"/>
    <m/>
    <n v="34.059399999999997"/>
    <n v="-118.3783"/>
    <n v="0"/>
  </r>
  <r>
    <n v="200405061"/>
    <d v="2020-01-28T00:00:00"/>
    <d v="2020-01-28T00:00:00"/>
    <n v="730"/>
    <n v="4"/>
    <x v="4"/>
    <n v="438"/>
    <n v="2"/>
    <n v="626"/>
    <s v="INTIMATE PARTNER - SIMPLE ASSAULT"/>
    <s v="2000 1243 0913 1814 0400 0416"/>
    <n v="25"/>
    <s v="M"/>
    <s v="H"/>
    <n v="502"/>
    <s v="MULTI-UNIT DWELLING (APARTMENT, DUPLEX, ETC)"/>
    <n v="400"/>
    <s v="STRONG-ARM (HANDS, FIST, FEET OR BODILY FORCE)"/>
    <s v="AO"/>
    <s v="Adult Other"/>
    <n v="626"/>
    <m/>
    <m/>
    <m/>
    <s v="2900    VAQUERO                      AV"/>
    <m/>
    <n v="34.078600000000002"/>
    <n v="-118.16930000000001"/>
    <n v="0"/>
  </r>
  <r>
    <n v="201218463"/>
    <d v="2020-08-13T00:00:00"/>
    <d v="2020-08-13T00:00:00"/>
    <n v="1100"/>
    <n v="12"/>
    <x v="8"/>
    <n v="1215"/>
    <n v="2"/>
    <n v="624"/>
    <s v="BATTERY - SIMPLE ASSAULT"/>
    <s v="0913 0444 0429"/>
    <n v="32"/>
    <s v="F"/>
    <s v="B"/>
    <n v="502"/>
    <s v="MULTI-UNIT DWELLING (APARTMENT, DUPLEX, ETC)"/>
    <n v="400"/>
    <s v="STRONG-ARM (HANDS, FIST, FEET OR BODILY FORCE)"/>
    <s v="IC"/>
    <s v="Invest Cont"/>
    <n v="624"/>
    <m/>
    <m/>
    <m/>
    <s v="5500 S  NORMANDIE                    AV"/>
    <m/>
    <n v="33.991599999999998"/>
    <n v="-118.3002"/>
    <n v="0"/>
  </r>
  <r>
    <n v="200513932"/>
    <d v="2020-09-08T00:00:00"/>
    <d v="2020-09-08T00:00:00"/>
    <n v="1735"/>
    <n v="5"/>
    <x v="10"/>
    <n v="558"/>
    <n v="2"/>
    <n v="740"/>
    <s v="VANDALISM - FELONY ($400 &amp; OVER, ALL CHURCH VANDALISMS)"/>
    <s v="0329 1822"/>
    <n v="54"/>
    <s v="F"/>
    <s v="H"/>
    <n v="501"/>
    <s v="SINGLE FAMILY DWELLING"/>
    <m/>
    <m/>
    <s v="IC"/>
    <s v="Invest Cont"/>
    <n v="740"/>
    <m/>
    <m/>
    <m/>
    <s v="400 W  SANTA CRUZ                   ST"/>
    <m/>
    <n v="33.744199999999999"/>
    <n v="-118.2861"/>
    <n v="0"/>
  </r>
  <r>
    <n v="200507729"/>
    <d v="2020-03-29T00:00:00"/>
    <d v="2020-03-27T00:00:00"/>
    <n v="1700"/>
    <n v="5"/>
    <x v="10"/>
    <n v="529"/>
    <n v="2"/>
    <n v="740"/>
    <s v="VANDALISM - FELONY ($400 &amp; OVER, ALL CHURCH VANDALISMS)"/>
    <s v="0329 1300"/>
    <n v="46"/>
    <s v="F"/>
    <s v="H"/>
    <n v="122"/>
    <s v="VEHICLE, PASSENGER/TRUCK"/>
    <m/>
    <m/>
    <s v="IC"/>
    <s v="Invest Cont"/>
    <n v="740"/>
    <m/>
    <m/>
    <m/>
    <s v="900    FLINT                        AV"/>
    <m/>
    <n v="33.782200000000003"/>
    <n v="-118.2495"/>
    <n v="0"/>
  </r>
  <r>
    <n v="201006870"/>
    <d v="2020-03-04T00:00:00"/>
    <d v="2020-03-04T00:00:00"/>
    <n v="1300"/>
    <n v="10"/>
    <x v="11"/>
    <n v="1035"/>
    <n v="1"/>
    <n v="341"/>
    <s v="THEFT-GRAND ($950.01 &amp; OVER)EXCPT,GUNS,FOWL,LIVESTK,PROD"/>
    <s v="0913 2004 0344 1420"/>
    <n v="33"/>
    <s v="F"/>
    <s v="H"/>
    <n v="242"/>
    <s v="DISCOUNT STORE (99 CENT,DOLLAR,ETC."/>
    <m/>
    <m/>
    <s v="IC"/>
    <s v="Invest Cont"/>
    <n v="341"/>
    <m/>
    <m/>
    <m/>
    <s v="18300    VANOWEN                      ST"/>
    <m/>
    <n v="34.193899999999999"/>
    <n v="-118.5317"/>
    <n v="0"/>
  </r>
  <r>
    <n v="201010666"/>
    <d v="2020-07-04T00:00:00"/>
    <d v="2020-07-04T00:00:00"/>
    <n v="1245"/>
    <n v="10"/>
    <x v="11"/>
    <n v="1003"/>
    <n v="2"/>
    <n v="626"/>
    <s v="INTIMATE PARTNER - SIMPLE ASSAULT"/>
    <s v="2000 0913 1813 2002 0444 0416 0359"/>
    <n v="28"/>
    <s v="F"/>
    <s v="O"/>
    <n v="501"/>
    <s v="SINGLE FAMILY DWELLING"/>
    <n v="400"/>
    <s v="STRONG-ARM (HANDS, FIST, FEET OR BODILY FORCE)"/>
    <s v="IC"/>
    <s v="Invest Cont"/>
    <n v="626"/>
    <m/>
    <m/>
    <m/>
    <s v="7900    RESEDA                       BL"/>
    <m/>
    <n v="34.214799999999997"/>
    <n v="-118.54040000000001"/>
    <n v="0"/>
  </r>
  <r>
    <n v="200512497"/>
    <d v="2020-07-31T00:00:00"/>
    <d v="2020-07-31T00:00:00"/>
    <n v="1630"/>
    <n v="5"/>
    <x v="10"/>
    <n v="585"/>
    <n v="1"/>
    <n v="310"/>
    <s v="BURGLARY"/>
    <s v="0344 1601"/>
    <n v="41"/>
    <s v="F"/>
    <s v="W"/>
    <n v="502"/>
    <s v="MULTI-UNIT DWELLING (APARTMENT, DUPLEX, ETC)"/>
    <m/>
    <m/>
    <s v="IC"/>
    <s v="Invest Cont"/>
    <n v="310"/>
    <m/>
    <m/>
    <m/>
    <s v="800 W  18TH                         ST"/>
    <m/>
    <n v="33.724299999999999"/>
    <n v="-118.2963"/>
    <n v="0"/>
  </r>
  <r>
    <n v="201212203"/>
    <d v="2020-05-04T00:00:00"/>
    <d v="2020-05-04T00:00:00"/>
    <n v="1530"/>
    <n v="12"/>
    <x v="8"/>
    <n v="1265"/>
    <n v="1"/>
    <n v="236"/>
    <s v="INTIMATE PARTNER - AGGRAVATED ASSAULT"/>
    <s v="1402 2000 1814 0913 0416 0445"/>
    <n v="28"/>
    <s v="F"/>
    <s v="B"/>
    <n v="101"/>
    <s v="STREET"/>
    <n v="500"/>
    <s v="UNKNOWN WEAPON/OTHER WEAPON"/>
    <s v="AO"/>
    <s v="Adult Other"/>
    <n v="236"/>
    <n v="998"/>
    <m/>
    <m/>
    <s v="85TH                         ST"/>
    <s v="VERMONT"/>
    <n v="33.960999999999999"/>
    <n v="-118.29170000000001"/>
    <n v="0"/>
  </r>
  <r>
    <n v="200410504"/>
    <d v="2020-07-05T00:00:00"/>
    <d v="2020-07-05T00:00:00"/>
    <n v="2225"/>
    <n v="4"/>
    <x v="4"/>
    <n v="423"/>
    <n v="2"/>
    <n v="624"/>
    <s v="BATTERY - SIMPLE ASSAULT"/>
    <s v="1822 0417 0400"/>
    <n v="36"/>
    <s v="M"/>
    <s v="H"/>
    <n v="104"/>
    <s v="DRIVEWAY"/>
    <n v="400"/>
    <s v="STRONG-ARM (HANDS, FIST, FEET OR BODILY FORCE)"/>
    <s v="IC"/>
    <s v="Invest Cont"/>
    <n v="624"/>
    <m/>
    <m/>
    <m/>
    <s v="1900    WORKMAN                      ST"/>
    <m/>
    <n v="34.066000000000003"/>
    <n v="-118.2141"/>
    <n v="0"/>
  </r>
  <r>
    <n v="200111361"/>
    <d v="2020-05-05T00:00:00"/>
    <d v="2020-05-03T00:00:00"/>
    <n v="1500"/>
    <n v="1"/>
    <x v="1"/>
    <n v="111"/>
    <n v="2"/>
    <n v="354"/>
    <s v="THEFT OF IDENTITY"/>
    <n v="377"/>
    <n v="39"/>
    <s v="M"/>
    <s v="W"/>
    <n v="502"/>
    <s v="MULTI-UNIT DWELLING (APARTMENT, DUPLEX, ETC)"/>
    <m/>
    <m/>
    <s v="IC"/>
    <s v="Invest Cont"/>
    <n v="354"/>
    <m/>
    <m/>
    <m/>
    <s v="500 N  FIGUEROA                     ST"/>
    <m/>
    <n v="34.061700000000002"/>
    <n v="-118.2469"/>
    <n v="0"/>
  </r>
  <r>
    <n v="200909266"/>
    <d v="2020-05-02T00:00:00"/>
    <d v="2020-04-05T00:00:00"/>
    <n v="2200"/>
    <n v="9"/>
    <x v="3"/>
    <n v="916"/>
    <n v="1"/>
    <n v="331"/>
    <s v="THEFT FROM MOTOR VEHICLE - GRAND ($950.01 AND OVER)"/>
    <s v="0344 1822 0385"/>
    <n v="55"/>
    <s v="M"/>
    <s v="H"/>
    <n v="104"/>
    <s v="DRIVEWAY"/>
    <m/>
    <m/>
    <s v="IC"/>
    <s v="Invest Cont"/>
    <n v="331"/>
    <m/>
    <m/>
    <m/>
    <s v="6900    HAZELTINE                    AV"/>
    <m/>
    <n v="34.195799999999998"/>
    <n v="-118.44"/>
    <n v="0"/>
  </r>
  <r>
    <n v="200906275"/>
    <d v="2020-02-20T00:00:00"/>
    <d v="2020-02-19T00:00:00"/>
    <n v="1700"/>
    <n v="9"/>
    <x v="3"/>
    <n v="904"/>
    <n v="1"/>
    <n v="330"/>
    <s v="BURGLARY FROM VEHICLE"/>
    <n v="344"/>
    <n v="42"/>
    <s v="F"/>
    <s v="H"/>
    <n v="108"/>
    <s v="PARKING LOT"/>
    <m/>
    <m/>
    <s v="IC"/>
    <s v="Invest Cont"/>
    <n v="330"/>
    <m/>
    <m/>
    <m/>
    <s v="15000    SHERMAN                      WY"/>
    <m/>
    <n v="34.208399999999997"/>
    <n v="-118.4599"/>
    <n v="0"/>
  </r>
  <r>
    <n v="200216324"/>
    <d v="2020-10-18T00:00:00"/>
    <d v="2020-10-18T00:00:00"/>
    <n v="1"/>
    <n v="2"/>
    <x v="5"/>
    <n v="279"/>
    <n v="2"/>
    <n v="930"/>
    <s v="CRIMINAL THREATS - NO WEAPON DISPLAYED"/>
    <s v="0913 2000 1814 0443"/>
    <n v="26"/>
    <s v="F"/>
    <s v="H"/>
    <n v="502"/>
    <s v="MULTI-UNIT DWELLING (APARTMENT, DUPLEX, ETC)"/>
    <n v="511"/>
    <s v="VERBAL THREAT"/>
    <s v="AO"/>
    <s v="Adult Other"/>
    <n v="930"/>
    <m/>
    <m/>
    <m/>
    <s v="1400 W  10TH                         PL"/>
    <m/>
    <n v="34.047400000000003"/>
    <n v="-118.2714"/>
    <n v="0"/>
  </r>
  <r>
    <n v="200115239"/>
    <d v="2020-07-23T00:00:00"/>
    <d v="2020-07-23T00:00:00"/>
    <n v="955"/>
    <n v="1"/>
    <x v="1"/>
    <n v="158"/>
    <n v="2"/>
    <n v="625"/>
    <s v="OTHER ASSAULT"/>
    <s v="2004 0917 0356 0345"/>
    <n v="51"/>
    <s v="M"/>
    <s v="W"/>
    <n v="101"/>
    <s v="STREET"/>
    <n v="500"/>
    <s v="UNKNOWN WEAPON/OTHER WEAPON"/>
    <s v="AO"/>
    <s v="Adult Other"/>
    <n v="625"/>
    <m/>
    <m/>
    <m/>
    <s v="6TH"/>
    <s v="GLADYS                       ST"/>
    <n v="34.040300000000002"/>
    <n v="-118.24209999999999"/>
    <n v="0"/>
  </r>
  <r>
    <n v="200911324"/>
    <d v="2020-06-20T00:00:00"/>
    <d v="2020-06-19T00:00:00"/>
    <n v="2200"/>
    <n v="9"/>
    <x v="3"/>
    <n v="952"/>
    <n v="1"/>
    <n v="420"/>
    <s v="THEFT FROM MOTOR VEHICLE - PETTY ($950 &amp; UNDER)"/>
    <m/>
    <n v="0"/>
    <m/>
    <m/>
    <n v="108"/>
    <s v="PARKING LOT"/>
    <m/>
    <m/>
    <s v="IC"/>
    <s v="Invest Cont"/>
    <n v="420"/>
    <m/>
    <m/>
    <m/>
    <s v="5400 N  SEPULVEDA                    BL"/>
    <m/>
    <n v="34.168500000000002"/>
    <n v="-118.4662"/>
    <n v="0"/>
  </r>
  <r>
    <n v="200214009"/>
    <d v="2020-08-20T00:00:00"/>
    <d v="2020-08-18T00:00:00"/>
    <n v="1300"/>
    <n v="2"/>
    <x v="5"/>
    <n v="257"/>
    <n v="2"/>
    <n v="625"/>
    <s v="OTHER ASSAULT"/>
    <s v="1822 2004 0601 0356 1236 0400"/>
    <n v="37"/>
    <s v="F"/>
    <s v="H"/>
    <n v="405"/>
    <s v="CLOTHING STORE"/>
    <n v="400"/>
    <s v="STRONG-ARM (HANDS, FIST, FEET OR BODILY FORCE)"/>
    <s v="IC"/>
    <s v="Invest Cont"/>
    <n v="625"/>
    <m/>
    <m/>
    <m/>
    <s v="1500 W  6TH                          ST"/>
    <m/>
    <n v="34.056600000000003"/>
    <n v="-118.2681"/>
    <n v="0"/>
  </r>
  <r>
    <n v="200916921"/>
    <d v="2020-11-06T00:00:00"/>
    <d v="2020-11-06T00:00:00"/>
    <n v="830"/>
    <n v="9"/>
    <x v="3"/>
    <n v="911"/>
    <n v="2"/>
    <n v="901"/>
    <s v="VIOLATION OF RESTRAINING ORDER"/>
    <n v="2038"/>
    <n v="56"/>
    <s v="F"/>
    <s v="B"/>
    <n v="501"/>
    <s v="SINGLE FAMILY DWELLING"/>
    <m/>
    <m/>
    <s v="IC"/>
    <s v="Invest Cont"/>
    <n v="901"/>
    <m/>
    <m/>
    <m/>
    <s v="7000    FIRMAMENT                    AV"/>
    <m/>
    <n v="34.197499999999998"/>
    <n v="-118.4727"/>
    <n v="0"/>
  </r>
  <r>
    <n v="201224166"/>
    <d v="2020-11-07T00:00:00"/>
    <d v="2020-11-07T00:00:00"/>
    <n v="1600"/>
    <n v="12"/>
    <x v="8"/>
    <n v="1283"/>
    <n v="2"/>
    <n v="626"/>
    <s v="INTIMATE PARTNER - SIMPLE ASSAULT"/>
    <s v="2000 1823 0913 1310 0319 0408"/>
    <n v="26"/>
    <s v="F"/>
    <s v="B"/>
    <n v="101"/>
    <s v="STREET"/>
    <n v="400"/>
    <s v="STRONG-ARM (HANDS, FIST, FEET OR BODILY FORCE)"/>
    <s v="IC"/>
    <s v="Invest Cont"/>
    <n v="626"/>
    <m/>
    <m/>
    <m/>
    <s v="9800    HAAS                         AV"/>
    <m/>
    <n v="33.947499999999998"/>
    <n v="-118.3167"/>
    <n v="0"/>
  </r>
  <r>
    <n v="201304739"/>
    <d v="2020-01-14T00:00:00"/>
    <d v="2020-01-14T00:00:00"/>
    <n v="1000"/>
    <n v="13"/>
    <x v="6"/>
    <n v="1342"/>
    <n v="2"/>
    <n v="626"/>
    <s v="INTIMATE PARTNER - SIMPLE ASSAULT"/>
    <s v="2000 1814 0444 0400 0913"/>
    <n v="24"/>
    <s v="F"/>
    <s v="H"/>
    <n v="101"/>
    <s v="STREET"/>
    <n v="400"/>
    <s v="STRONG-ARM (HANDS, FIST, FEET OR BODILY FORCE)"/>
    <s v="IC"/>
    <s v="Invest Cont"/>
    <n v="626"/>
    <m/>
    <m/>
    <m/>
    <s v="3700    MAPLE                        AV"/>
    <m/>
    <n v="34.014899999999997"/>
    <n v="-118.2709"/>
    <n v="0"/>
  </r>
  <r>
    <n v="200705917"/>
    <d v="2020-02-10T00:00:00"/>
    <d v="2020-02-07T00:00:00"/>
    <n v="1355"/>
    <n v="7"/>
    <x v="0"/>
    <n v="701"/>
    <n v="1"/>
    <n v="310"/>
    <s v="BURGLARY"/>
    <s v="1607 0344"/>
    <n v="27"/>
    <s v="M"/>
    <s v="W"/>
    <n v="502"/>
    <s v="MULTI-UNIT DWELLING (APARTMENT, DUPLEX, ETC)"/>
    <m/>
    <m/>
    <s v="IC"/>
    <s v="Invest Cont"/>
    <n v="310"/>
    <m/>
    <m/>
    <m/>
    <s v="500 N  HAYWORTH                     AV"/>
    <m/>
    <n v="34.080199999999998"/>
    <n v="-118.3627"/>
    <n v="0"/>
  </r>
  <r>
    <n v="200605495"/>
    <d v="2020-02-01T00:00:00"/>
    <d v="2020-02-01T00:00:00"/>
    <n v="1620"/>
    <n v="6"/>
    <x v="9"/>
    <n v="626"/>
    <n v="2"/>
    <n v="888"/>
    <s v="TRESPASSING"/>
    <n v="1822"/>
    <n v="34"/>
    <s v="F"/>
    <s v="W"/>
    <n v="501"/>
    <s v="SINGLE FAMILY DWELLING"/>
    <m/>
    <m/>
    <s v="IC"/>
    <s v="Invest Cont"/>
    <n v="888"/>
    <m/>
    <m/>
    <m/>
    <s v="2500    HARGRAVE                     DR"/>
    <m/>
    <n v="34.114600000000003"/>
    <n v="-118.3254"/>
    <n v="0"/>
  </r>
  <r>
    <n v="201112545"/>
    <d v="2020-08-16T00:00:00"/>
    <d v="2020-07-25T00:00:00"/>
    <n v="200"/>
    <n v="11"/>
    <x v="7"/>
    <n v="1124"/>
    <n v="1"/>
    <n v="230"/>
    <s v="ASSAULT WITH DEADLY WEAPON, AGGRAVATED ASSAULT"/>
    <s v="1822 0334 0445 0416"/>
    <n v="39"/>
    <s v="F"/>
    <s v="H"/>
    <n v="101"/>
    <s v="STREET"/>
    <n v="207"/>
    <s v="OTHER KNIFE"/>
    <s v="IC"/>
    <s v="Invest Cont"/>
    <n v="230"/>
    <m/>
    <m/>
    <m/>
    <s v="3200 W  AVENUE 32"/>
    <m/>
    <n v="34.118600000000001"/>
    <n v="-118.245"/>
    <n v="0"/>
  </r>
  <r>
    <n v="201010042"/>
    <d v="2020-06-16T00:00:00"/>
    <d v="2020-06-16T00:00:00"/>
    <n v="1"/>
    <n v="10"/>
    <x v="11"/>
    <n v="1017"/>
    <n v="1"/>
    <n v="420"/>
    <s v="THEFT FROM MOTOR VEHICLE - PETTY ($950 &amp; UNDER)"/>
    <m/>
    <n v="0"/>
    <m/>
    <m/>
    <n v="101"/>
    <s v="STREET"/>
    <m/>
    <m/>
    <s v="IC"/>
    <s v="Invest Cont"/>
    <n v="420"/>
    <m/>
    <m/>
    <m/>
    <s v="7400    OSTROM                       AV"/>
    <m/>
    <n v="34.204799999999999"/>
    <n v="-118.5076"/>
    <n v="0"/>
  </r>
  <r>
    <n v="201015241"/>
    <d v="2020-11-19T00:00:00"/>
    <d v="2020-11-19T00:00:00"/>
    <n v="735"/>
    <n v="10"/>
    <x v="11"/>
    <n v="1007"/>
    <n v="2"/>
    <n v="354"/>
    <s v="THEFT OF IDENTITY"/>
    <s v="1822 0935"/>
    <n v="41"/>
    <s v="M"/>
    <s v="W"/>
    <n v="501"/>
    <s v="SINGLE FAMILY DWELLING"/>
    <m/>
    <m/>
    <s v="IC"/>
    <s v="Invest Cont"/>
    <n v="354"/>
    <m/>
    <m/>
    <m/>
    <s v="17100    SATICOY                      ST"/>
    <m/>
    <n v="34.214599999999997"/>
    <n v="-118.5056"/>
    <n v="0"/>
  </r>
  <r>
    <n v="200607543"/>
    <d v="2020-03-08T00:00:00"/>
    <d v="2020-03-07T00:00:00"/>
    <n v="2240"/>
    <n v="6"/>
    <x v="9"/>
    <n v="636"/>
    <n v="2"/>
    <n v="886"/>
    <s v="DISTURBING THE PEACE"/>
    <s v="1501 1300 0913"/>
    <n v="44"/>
    <s v="M"/>
    <s v="W"/>
    <n v="203"/>
    <s v="OTHER BUSINESS"/>
    <m/>
    <m/>
    <s v="IC"/>
    <s v="Invest Cont"/>
    <n v="886"/>
    <m/>
    <m/>
    <m/>
    <s v="6300    HOLLYWOOD                    BL"/>
    <m/>
    <n v="34.103400000000001"/>
    <n v="-118.3325"/>
    <n v="0"/>
  </r>
  <r>
    <n v="200314227"/>
    <d v="2020-07-15T00:00:00"/>
    <d v="2020-07-15T00:00:00"/>
    <n v="1800"/>
    <n v="3"/>
    <x v="2"/>
    <n v="316"/>
    <n v="1"/>
    <n v="510"/>
    <s v="VEHICLE - STOLEN"/>
    <m/>
    <n v="0"/>
    <m/>
    <m/>
    <n v="101"/>
    <s v="STREET"/>
    <m/>
    <m/>
    <s v="IC"/>
    <s v="Invest Cont"/>
    <n v="510"/>
    <m/>
    <m/>
    <m/>
    <s v="1800 W  24TH                         ST"/>
    <m/>
    <n v="34.034599999999998"/>
    <n v="-118.3049"/>
    <n v="0"/>
  </r>
  <r>
    <n v="200308721"/>
    <d v="2020-03-18T00:00:00"/>
    <d v="2020-03-12T00:00:00"/>
    <n v="1200"/>
    <n v="3"/>
    <x v="2"/>
    <n v="308"/>
    <n v="1"/>
    <n v="480"/>
    <s v="BIKE - STOLEN"/>
    <s v="0344 1251"/>
    <n v="23"/>
    <s v="M"/>
    <s v="W"/>
    <n v="502"/>
    <s v="MULTI-UNIT DWELLING (APARTMENT, DUPLEX, ETC)"/>
    <m/>
    <m/>
    <s v="IC"/>
    <s v="Invest Cont"/>
    <n v="480"/>
    <m/>
    <m/>
    <m/>
    <s v="2300    PORTLAND                     ST"/>
    <m/>
    <n v="34.033900000000003"/>
    <n v="-118.28100000000001"/>
    <n v="0"/>
  </r>
  <r>
    <n v="200813424"/>
    <d v="2020-08-27T00:00:00"/>
    <d v="2020-08-27T00:00:00"/>
    <n v="1800"/>
    <n v="8"/>
    <x v="12"/>
    <n v="802"/>
    <n v="2"/>
    <n v="624"/>
    <s v="BATTERY - SIMPLE ASSAULT"/>
    <s v="0447 0416"/>
    <n v="64"/>
    <s v="F"/>
    <s v="W"/>
    <n v="501"/>
    <s v="SINGLE FAMILY DWELLING"/>
    <n v="305"/>
    <s v="FIXED OBJECT"/>
    <s v="AO"/>
    <s v="Adult Other"/>
    <n v="624"/>
    <m/>
    <m/>
    <m/>
    <s v="900    FISKE                        ST"/>
    <m/>
    <n v="34.045400000000001"/>
    <n v="-118.5217"/>
    <n v="0"/>
  </r>
  <r>
    <n v="200800588"/>
    <d v="2020-03-08T00:00:00"/>
    <d v="2020-03-07T00:00:00"/>
    <n v="1930"/>
    <n v="8"/>
    <x v="12"/>
    <n v="841"/>
    <n v="1"/>
    <n v="420"/>
    <s v="THEFT FROM MOTOR VEHICLE - PETTY ($950 &amp; UNDER)"/>
    <s v="1202 1402 1606 0344 1822 0377"/>
    <n v="68"/>
    <s v="F"/>
    <s v="W"/>
    <n v="123"/>
    <s v="PARKING UNDERGROUND/BUILDING"/>
    <m/>
    <m/>
    <s v="IC"/>
    <s v="Invest Cont"/>
    <n v="420"/>
    <n v="998"/>
    <m/>
    <m/>
    <s v="12400    TEXAS                        AV"/>
    <m/>
    <n v="34.040799999999997"/>
    <n v="-118.46850000000001"/>
    <n v="0"/>
  </r>
  <r>
    <n v="200314971"/>
    <d v="2020-07-31T00:00:00"/>
    <d v="2020-07-31T00:00:00"/>
    <n v="230"/>
    <n v="3"/>
    <x v="2"/>
    <n v="362"/>
    <n v="1"/>
    <n v="210"/>
    <s v="ROBBERY"/>
    <s v="0913 2000 1814 0344 0329 0416 0445 2021 1402"/>
    <n v="57"/>
    <s v="F"/>
    <s v="B"/>
    <n v="502"/>
    <s v="MULTI-UNIT DWELLING (APARTMENT, DUPLEX, ETC)"/>
    <n v="500"/>
    <s v="UNKNOWN WEAPON/OTHER WEAPON"/>
    <s v="AO"/>
    <s v="Adult Other"/>
    <n v="210"/>
    <m/>
    <m/>
    <m/>
    <s v="3900    ROXANNE                      AV"/>
    <m/>
    <n v="34.014800000000001"/>
    <n v="-118.34869999999999"/>
    <n v="0"/>
  </r>
  <r>
    <n v="200312196"/>
    <d v="2020-06-01T00:00:00"/>
    <d v="2020-06-01T00:00:00"/>
    <n v="1200"/>
    <n v="3"/>
    <x v="2"/>
    <n v="391"/>
    <n v="1"/>
    <n v="230"/>
    <s v="ASSAULT WITH DEADLY WEAPON, AGGRAVATED ASSAULT"/>
    <s v="0329 1310 1309 0913"/>
    <n v="29"/>
    <s v="F"/>
    <s v="B"/>
    <n v="101"/>
    <s v="STREET"/>
    <n v="307"/>
    <s v="VEHICLE"/>
    <s v="IC"/>
    <s v="Invest Cont"/>
    <n v="230"/>
    <m/>
    <m/>
    <m/>
    <s v="4100    SANTO TOMAS                  DR"/>
    <m/>
    <n v="34.009900000000002"/>
    <n v="-118.3446"/>
    <n v="0"/>
  </r>
  <r>
    <n v="200215049"/>
    <d v="2020-09-15T00:00:00"/>
    <d v="2020-09-15T00:00:00"/>
    <n v="1600"/>
    <n v="2"/>
    <x v="5"/>
    <n v="204"/>
    <n v="1"/>
    <n v="210"/>
    <s v="ROBBERY"/>
    <s v="1822 0334 0355 0302 0344 0312 0319 0207 1309 0216"/>
    <n v="22"/>
    <s v="F"/>
    <s v="W"/>
    <n v="101"/>
    <s v="STREET"/>
    <n v="109"/>
    <s v="SEMI-AUTOMATIC PISTOL"/>
    <s v="IC"/>
    <s v="Invest Cont"/>
    <n v="210"/>
    <m/>
    <m/>
    <m/>
    <s v="SANBORN                      AV"/>
    <s v="DEL MAR                      AV"/>
    <n v="34.089799999999997"/>
    <n v="-118.2818"/>
    <n v="0"/>
  </r>
  <r>
    <n v="201013617"/>
    <d v="2020-10-01T00:00:00"/>
    <d v="2020-09-30T00:00:00"/>
    <n v="1800"/>
    <n v="10"/>
    <x v="11"/>
    <n v="1035"/>
    <n v="2"/>
    <n v="740"/>
    <s v="VANDALISM - FELONY ($400 &amp; OVER, ALL CHURCH VANDALISMS)"/>
    <s v="0329 1300 0209 1822"/>
    <n v="42"/>
    <s v="F"/>
    <s v="H"/>
    <n v="122"/>
    <s v="VEHICLE, PASSENGER/TRUCK"/>
    <m/>
    <m/>
    <s v="IC"/>
    <s v="Invest Cont"/>
    <n v="740"/>
    <m/>
    <m/>
    <m/>
    <s v="18100    KITTRIDGE                    ST"/>
    <m/>
    <n v="34.190199999999997"/>
    <n v="-118.5279"/>
    <n v="0"/>
  </r>
  <r>
    <n v="201207128"/>
    <d v="2020-02-13T00:00:00"/>
    <d v="2020-02-13T00:00:00"/>
    <n v="1930"/>
    <n v="12"/>
    <x v="8"/>
    <n v="1283"/>
    <n v="1"/>
    <n v="230"/>
    <s v="ASSAULT WITH DEADLY WEAPON, AGGRAVATED ASSAULT"/>
    <s v="1206 1822 0400 0416 2033"/>
    <n v="27"/>
    <s v="M"/>
    <s v="W"/>
    <n v="102"/>
    <s v="SIDEWALK"/>
    <n v="400"/>
    <s v="STRONG-ARM (HANDS, FIST, FEET OR BODILY FORCE)"/>
    <s v="IC"/>
    <s v="Invest Cont"/>
    <n v="230"/>
    <m/>
    <m/>
    <m/>
    <s v="92ND                         ST"/>
    <s v="MANHATTAN                    PL"/>
    <n v="33.9527"/>
    <n v="-118.31010000000001"/>
    <n v="0"/>
  </r>
  <r>
    <n v="201208319"/>
    <d v="2020-03-02T00:00:00"/>
    <d v="2020-03-02T00:00:00"/>
    <n v="2315"/>
    <n v="12"/>
    <x v="8"/>
    <n v="1208"/>
    <n v="1"/>
    <n v="230"/>
    <s v="ASSAULT WITH DEADLY WEAPON, AGGRAVATED ASSAULT"/>
    <s v="0906 0450 1100 1407 1822"/>
    <n v="23"/>
    <s v="M"/>
    <s v="H"/>
    <n v="101"/>
    <s v="STREET"/>
    <n v="102"/>
    <s v="HAND GUN"/>
    <s v="AA"/>
    <s v="Adult Arrest"/>
    <n v="230"/>
    <n v="998"/>
    <m/>
    <m/>
    <s v="4500 S  FIGUEROA                     ST"/>
    <m/>
    <n v="33.999699999999997"/>
    <n v="-118.28489999999999"/>
    <n v="1"/>
  </r>
  <r>
    <n v="200404742"/>
    <d v="2020-01-17T00:00:00"/>
    <d v="2020-01-17T00:00:00"/>
    <n v="1030"/>
    <n v="4"/>
    <x v="4"/>
    <n v="473"/>
    <n v="1"/>
    <n v="440"/>
    <s v="THEFT PLAIN - PETTY ($950 &amp; UNDER)"/>
    <s v="0344 1822"/>
    <n v="40"/>
    <s v="M"/>
    <s v="H"/>
    <n v="116"/>
    <s v="OTHER/OUTSIDE"/>
    <m/>
    <m/>
    <s v="IC"/>
    <s v="Invest Cont"/>
    <n v="440"/>
    <m/>
    <m/>
    <m/>
    <s v="2200 E  4TH                          ST"/>
    <m/>
    <n v="34.041699999999999"/>
    <n v="-118.21420000000001"/>
    <n v="0"/>
  </r>
  <r>
    <n v="200304728"/>
    <d v="2020-01-13T00:00:00"/>
    <d v="2020-01-13T00:00:00"/>
    <n v="1800"/>
    <n v="3"/>
    <x v="2"/>
    <n v="313"/>
    <n v="2"/>
    <n v="624"/>
    <s v="BATTERY - SIMPLE ASSAULT"/>
    <s v="1202 0444 0913"/>
    <n v="73"/>
    <s v="F"/>
    <s v="H"/>
    <n v="501"/>
    <s v="SINGLE FAMILY DWELLING"/>
    <n v="400"/>
    <s v="STRONG-ARM (HANDS, FIST, FEET OR BODILY FORCE)"/>
    <s v="IC"/>
    <s v="Invest Cont"/>
    <n v="624"/>
    <m/>
    <m/>
    <m/>
    <s v="2800    EDGEHILL                     DR"/>
    <m/>
    <n v="34.033299999999997"/>
    <n v="-118.33110000000001"/>
    <n v="0"/>
  </r>
  <r>
    <n v="201007876"/>
    <d v="2020-04-08T00:00:00"/>
    <d v="2020-04-05T00:00:00"/>
    <n v="23"/>
    <n v="10"/>
    <x v="11"/>
    <n v="1008"/>
    <n v="1"/>
    <n v="510"/>
    <s v="VEHICLE - STOLEN"/>
    <m/>
    <n v="0"/>
    <m/>
    <m/>
    <n v="108"/>
    <s v="PARKING LOT"/>
    <m/>
    <m/>
    <s v="IC"/>
    <s v="Invest Cont"/>
    <n v="510"/>
    <m/>
    <m/>
    <m/>
    <s v="7700    BALBOA                       BL"/>
    <m/>
    <n v="34.210500000000003"/>
    <n v="-118.50109999999999"/>
    <n v="0"/>
  </r>
  <r>
    <n v="200312518"/>
    <d v="2020-06-10T00:00:00"/>
    <d v="2020-06-10T00:00:00"/>
    <n v="1715"/>
    <n v="3"/>
    <x v="2"/>
    <n v="379"/>
    <n v="2"/>
    <n v="624"/>
    <s v="BATTERY - SIMPLE ASSAULT"/>
    <s v="0913 0444 0603 0361"/>
    <n v="20"/>
    <s v="F"/>
    <s v="H"/>
    <n v="502"/>
    <s v="MULTI-UNIT DWELLING (APARTMENT, DUPLEX, ETC)"/>
    <n v="400"/>
    <s v="STRONG-ARM (HANDS, FIST, FEET OR BODILY FORCE)"/>
    <s v="IC"/>
    <s v="Invest Cont"/>
    <n v="624"/>
    <m/>
    <m/>
    <m/>
    <s v="1100 W  MARTIN LUTHER KING JR        BL"/>
    <m/>
    <n v="34.014499999999998"/>
    <n v="-118.2937"/>
    <n v="0"/>
  </r>
  <r>
    <n v="200612122"/>
    <d v="2020-07-02T00:00:00"/>
    <d v="2020-06-11T00:00:00"/>
    <n v="1135"/>
    <n v="6"/>
    <x v="9"/>
    <n v="646"/>
    <n v="2"/>
    <n v="626"/>
    <s v="INTIMATE PARTNER - SIMPLE ASSAULT"/>
    <s v="2000 0400 0913"/>
    <n v="27"/>
    <s v="F"/>
    <s v="W"/>
    <n v="502"/>
    <s v="MULTI-UNIT DWELLING (APARTMENT, DUPLEX, ETC)"/>
    <n v="400"/>
    <s v="STRONG-ARM (HANDS, FIST, FEET OR BODILY FORCE)"/>
    <s v="IC"/>
    <s v="Invest Cont"/>
    <n v="626"/>
    <m/>
    <m/>
    <m/>
    <s v="6600    LELAND                       WY"/>
    <m/>
    <n v="34.097000000000001"/>
    <n v="-118.33320000000001"/>
    <n v="0"/>
  </r>
  <r>
    <n v="201305977"/>
    <d v="2020-02-04T00:00:00"/>
    <d v="2020-02-04T00:00:00"/>
    <n v="1730"/>
    <n v="13"/>
    <x v="6"/>
    <n v="1363"/>
    <n v="2"/>
    <n v="740"/>
    <s v="VANDALISM - FELONY ($400 &amp; OVER, ALL CHURCH VANDALISMS)"/>
    <n v="329"/>
    <n v="42"/>
    <s v="M"/>
    <s v="H"/>
    <n v="122"/>
    <s v="VEHICLE, PASSENGER/TRUCK"/>
    <m/>
    <m/>
    <s v="IC"/>
    <s v="Invest Cont"/>
    <n v="740"/>
    <m/>
    <m/>
    <m/>
    <s v="700 E  50TH                         ST"/>
    <m/>
    <n v="33.997599999999998"/>
    <n v="-118.2634"/>
    <n v="0"/>
  </r>
  <r>
    <n v="201305072"/>
    <d v="2020-01-19T00:00:00"/>
    <d v="2020-01-18T00:00:00"/>
    <n v="1500"/>
    <n v="13"/>
    <x v="6"/>
    <n v="1394"/>
    <n v="1"/>
    <n v="330"/>
    <s v="BURGLARY FROM VEHICLE"/>
    <s v="0329 1307 0344"/>
    <n v="18"/>
    <s v="F"/>
    <s v="H"/>
    <n v="102"/>
    <s v="SIDEWALK"/>
    <m/>
    <m/>
    <s v="IC"/>
    <s v="Invest Cont"/>
    <n v="330"/>
    <m/>
    <m/>
    <m/>
    <s v="67TH                         ST"/>
    <s v="SAN PEDRO                    ST"/>
    <n v="33.9788"/>
    <n v="-118.26949999999999"/>
    <n v="0"/>
  </r>
  <r>
    <n v="200105579"/>
    <d v="2020-01-23T00:00:00"/>
    <d v="2020-01-22T00:00:00"/>
    <n v="2030"/>
    <n v="1"/>
    <x v="1"/>
    <n v="156"/>
    <n v="1"/>
    <n v="236"/>
    <s v="INTIMATE PARTNER - AGGRAVATED ASSAULT"/>
    <s v="1218 2004 1813 1414 2000 0416 0408 0913"/>
    <n v="47"/>
    <s v="F"/>
    <s v="B"/>
    <n v="516"/>
    <s v="SINGLE RESIDENCE OCCUPANCY (SRO'S) LOCATIONS"/>
    <n v="400"/>
    <s v="STRONG-ARM (HANDS, FIST, FEET OR BODILY FORCE)"/>
    <s v="AO"/>
    <s v="Adult Other"/>
    <n v="236"/>
    <m/>
    <m/>
    <m/>
    <s v="500    WALL                         ST"/>
    <m/>
    <n v="34.044899999999998"/>
    <n v="-118.2458"/>
    <n v="0"/>
  </r>
  <r>
    <n v="200121100"/>
    <d v="2020-11-16T00:00:00"/>
    <d v="2020-09-16T00:00:00"/>
    <n v="1500"/>
    <n v="1"/>
    <x v="1"/>
    <n v="124"/>
    <n v="2"/>
    <n v="740"/>
    <s v="VANDALISM - FELONY ($400 &amp; OVER, ALL CHURCH VANDALISMS)"/>
    <n v="329"/>
    <n v="0"/>
    <s v="M"/>
    <s v="W"/>
    <n v="725"/>
    <s v="GOVERNMENT FACILITY (FEDERAL,STATE, COUNTY &amp; CITY)"/>
    <m/>
    <m/>
    <s v="IC"/>
    <s v="Invest Cont"/>
    <n v="740"/>
    <m/>
    <m/>
    <m/>
    <s v="200 N  LOS ANGELES                  ST"/>
    <m/>
    <n v="34.052500000000002"/>
    <n v="-118.2432"/>
    <n v="0"/>
  </r>
  <r>
    <n v="200714206"/>
    <d v="2020-09-23T00:00:00"/>
    <d v="2020-09-23T00:00:00"/>
    <n v="530"/>
    <n v="7"/>
    <x v="0"/>
    <n v="738"/>
    <n v="2"/>
    <n v="624"/>
    <s v="BATTERY - SIMPLE ASSAULT"/>
    <s v="1822 0416 0400"/>
    <n v="30"/>
    <s v="F"/>
    <s v="H"/>
    <n v="252"/>
    <s v="COFFEE SHOP (STARBUCKS, COFFEE BEAN, PEET'S, ETC.)"/>
    <n v="400"/>
    <s v="STRONG-ARM (HANDS, FIST, FEET OR BODILY FORCE)"/>
    <s v="IC"/>
    <s v="Invest Cont"/>
    <n v="624"/>
    <m/>
    <m/>
    <m/>
    <s v="5000    WILSHIRE                     BL"/>
    <m/>
    <n v="34.062100000000001"/>
    <n v="-118.3385"/>
    <n v="0"/>
  </r>
  <r>
    <n v="200617463"/>
    <d v="2020-11-01T00:00:00"/>
    <d v="2020-11-01T00:00:00"/>
    <n v="1530"/>
    <n v="6"/>
    <x v="9"/>
    <n v="667"/>
    <n v="2"/>
    <n v="626"/>
    <s v="INTIMATE PARTNER - SIMPLE ASSAULT"/>
    <s v="2000 0400 0416 0444 0913 1814 1501"/>
    <n v="32"/>
    <s v="M"/>
    <s v="H"/>
    <n v="501"/>
    <s v="SINGLE FAMILY DWELLING"/>
    <n v="400"/>
    <s v="STRONG-ARM (HANDS, FIST, FEET OR BODILY FORCE)"/>
    <s v="IC"/>
    <s v="Invest Cont"/>
    <n v="626"/>
    <m/>
    <m/>
    <m/>
    <s v="5800    LEXINGTON                    AV"/>
    <m/>
    <n v="34.092799999999997"/>
    <n v="-118.31789999999999"/>
    <n v="0"/>
  </r>
  <r>
    <n v="201005556"/>
    <d v="2020-02-05T00:00:00"/>
    <d v="2020-02-04T00:00:00"/>
    <n v="2100"/>
    <n v="10"/>
    <x v="11"/>
    <n v="1043"/>
    <n v="1"/>
    <n v="510"/>
    <s v="VEHICLE - STOLEN"/>
    <m/>
    <n v="0"/>
    <m/>
    <m/>
    <n v="101"/>
    <s v="STREET"/>
    <m/>
    <m/>
    <s v="IC"/>
    <s v="Invest Cont"/>
    <n v="510"/>
    <m/>
    <m/>
    <m/>
    <s v="18600    HATTERAS                     ST"/>
    <m/>
    <n v="34.177399999999999"/>
    <n v="-118.53870000000001"/>
    <n v="0"/>
  </r>
  <r>
    <n v="200320774"/>
    <d v="2020-11-22T00:00:00"/>
    <d v="2020-11-22T00:00:00"/>
    <n v="1215"/>
    <n v="3"/>
    <x v="2"/>
    <n v="397"/>
    <n v="2"/>
    <n v="624"/>
    <s v="BATTERY - SIMPLE ASSAULT"/>
    <s v="1202 2021 0416 0446 1822"/>
    <n v="60"/>
    <s v="M"/>
    <s v="H"/>
    <n v="101"/>
    <s v="STREET"/>
    <n v="400"/>
    <s v="STRONG-ARM (HANDS, FIST, FEET OR BODILY FORCE)"/>
    <s v="IC"/>
    <s v="Invest Cont"/>
    <n v="624"/>
    <m/>
    <m/>
    <m/>
    <s v="VERMONT                      PL"/>
    <s v="43RD"/>
    <n v="34.004600000000003"/>
    <n v="-118.2915"/>
    <n v="0"/>
  </r>
  <r>
    <n v="200619605"/>
    <d v="2020-12-23T00:00:00"/>
    <d v="2020-12-23T00:00:00"/>
    <n v="710"/>
    <n v="6"/>
    <x v="9"/>
    <n v="666"/>
    <n v="1"/>
    <n v="442"/>
    <s v="SHOPLIFTING - PETTY THEFT ($950 &amp; UNDER)"/>
    <s v="0400 0344 0448 1501"/>
    <n v="31"/>
    <s v="F"/>
    <s v="B"/>
    <n v="517"/>
    <s v="MISSIONS/SHELTERS"/>
    <n v="400"/>
    <s v="STRONG-ARM (HANDS, FIST, FEET OR BODILY FORCE)"/>
    <s v="IC"/>
    <s v="Invest Cont"/>
    <n v="442"/>
    <m/>
    <m/>
    <m/>
    <s v="1200    LODI                         PL"/>
    <m/>
    <n v="34.092599999999997"/>
    <n v="-118.32340000000001"/>
    <n v="0"/>
  </r>
  <r>
    <n v="200314663"/>
    <d v="2020-07-22T00:00:00"/>
    <d v="2020-06-21T00:00:00"/>
    <n v="1110"/>
    <n v="3"/>
    <x v="2"/>
    <n v="335"/>
    <n v="2"/>
    <n v="354"/>
    <s v="THEFT OF IDENTITY"/>
    <n v="100"/>
    <n v="36"/>
    <s v="F"/>
    <s v="H"/>
    <n v="501"/>
    <s v="SINGLE FAMILY DWELLING"/>
    <m/>
    <m/>
    <s v="IC"/>
    <s v="Invest Cont"/>
    <n v="354"/>
    <m/>
    <m/>
    <m/>
    <s v="3000    8TH                          AV"/>
    <m/>
    <n v="34.0261"/>
    <n v="-118.32599999999999"/>
    <n v="0"/>
  </r>
  <r>
    <n v="201014948"/>
    <d v="2020-11-11T00:00:00"/>
    <d v="2020-11-10T00:00:00"/>
    <n v="2100"/>
    <n v="10"/>
    <x v="11"/>
    <n v="1079"/>
    <n v="1"/>
    <n v="310"/>
    <s v="BURGLARY"/>
    <s v="1402 0344 1822 1236 0329 0358 0382 1607"/>
    <n v="0"/>
    <s v="M"/>
    <s v="O"/>
    <n v="210"/>
    <s v="RESTAURANT/FAST FOOD"/>
    <m/>
    <m/>
    <s v="AA"/>
    <s v="Adult Arrest"/>
    <n v="310"/>
    <n v="998"/>
    <m/>
    <m/>
    <s v="15600    VENTURA                      BL"/>
    <m/>
    <n v="34.1599"/>
    <n v="-118.4766"/>
    <n v="1"/>
  </r>
  <r>
    <n v="201105035"/>
    <d v="2020-01-25T00:00:00"/>
    <d v="2020-01-24T00:00:00"/>
    <n v="1500"/>
    <n v="11"/>
    <x v="7"/>
    <n v="1117"/>
    <n v="2"/>
    <n v="626"/>
    <s v="INTIMATE PARTNER - SIMPLE ASSAULT"/>
    <s v="0400 0408 0416 0448 1259 2024"/>
    <n v="17"/>
    <s v="F"/>
    <s v="H"/>
    <n v="721"/>
    <s v="HIGH SCHOOL"/>
    <n v="400"/>
    <s v="STRONG-ARM (HANDS, FIST, FEET OR BODILY FORCE)"/>
    <s v="JA"/>
    <s v="Juv Arrest"/>
    <n v="626"/>
    <m/>
    <m/>
    <m/>
    <s v="1700    YOSEMITE                     DR"/>
    <m/>
    <n v="34.133000000000003"/>
    <n v="-118.20310000000001"/>
    <n v="1"/>
  </r>
  <r>
    <n v="201004427"/>
    <d v="2020-01-10T00:00:00"/>
    <d v="2020-01-10T00:00:00"/>
    <n v="1335"/>
    <n v="10"/>
    <x v="11"/>
    <n v="1025"/>
    <n v="1"/>
    <n v="330"/>
    <s v="BURGLARY FROM VEHICLE"/>
    <s v="0344 1609"/>
    <n v="36"/>
    <s v="M"/>
    <s v="H"/>
    <n v="103"/>
    <s v="ALLEY"/>
    <m/>
    <m/>
    <s v="IC"/>
    <s v="Invest Cont"/>
    <n v="330"/>
    <m/>
    <m/>
    <m/>
    <s v="6900    LINDLEY                      AV"/>
    <m/>
    <n v="34.195700000000002"/>
    <n v="-118.5273"/>
    <n v="0"/>
  </r>
  <r>
    <n v="201115386"/>
    <d v="2020-11-04T00:00:00"/>
    <d v="2020-10-27T00:00:00"/>
    <n v="2030"/>
    <n v="11"/>
    <x v="7"/>
    <n v="1184"/>
    <n v="1"/>
    <n v="231"/>
    <s v="ASSAULT WITH DEADLY WEAPON ON POLICE OFFICER"/>
    <s v="1212 0416 0447"/>
    <n v="0"/>
    <s v="X"/>
    <s v="X"/>
    <n v="101"/>
    <s v="STREET"/>
    <n v="212"/>
    <s v="BOTTLE"/>
    <s v="IC"/>
    <s v="Invest Cont"/>
    <n v="231"/>
    <m/>
    <m/>
    <m/>
    <s v="SUNSET                       BL"/>
    <s v="VIN SCULLY                   AV"/>
    <n v="34.081200000000003"/>
    <n v="-118.252"/>
    <n v="0"/>
  </r>
  <r>
    <n v="200916378"/>
    <d v="2020-10-23T00:00:00"/>
    <d v="2020-10-23T00:00:00"/>
    <n v="1440"/>
    <n v="9"/>
    <x v="3"/>
    <n v="943"/>
    <n v="1"/>
    <n v="236"/>
    <s v="INTIMATE PARTNER - AGGRAVATED ASSAULT"/>
    <s v="2000 1813 0408 0416 1414 2004 0445 0913"/>
    <n v="22"/>
    <s v="F"/>
    <s v="O"/>
    <n v="502"/>
    <s v="MULTI-UNIT DWELLING (APARTMENT, DUPLEX, ETC)"/>
    <n v="400"/>
    <s v="STRONG-ARM (HANDS, FIST, FEET OR BODILY FORCE)"/>
    <s v="AA"/>
    <s v="Adult Arrest"/>
    <n v="236"/>
    <m/>
    <m/>
    <m/>
    <s v="14200    BURBANK                      BL"/>
    <m/>
    <n v="34.1721"/>
    <n v="-118.4422"/>
    <n v="1"/>
  </r>
  <r>
    <n v="200321975"/>
    <d v="2020-12-13T00:00:00"/>
    <d v="2020-12-13T00:00:00"/>
    <n v="1745"/>
    <n v="3"/>
    <x v="2"/>
    <n v="395"/>
    <n v="2"/>
    <n v="946"/>
    <s v="OTHER MISCELLANEOUS CRIME"/>
    <n v="1501"/>
    <n v="19"/>
    <s v="X"/>
    <s v="X"/>
    <n v="401"/>
    <s v="MINI-MART"/>
    <m/>
    <m/>
    <s v="IC"/>
    <s v="Invest Cont"/>
    <n v="946"/>
    <m/>
    <m/>
    <m/>
    <s v="1700 W  VERNON                       AV"/>
    <m/>
    <n v="34.007300000000001"/>
    <n v="-118.3108"/>
    <n v="0"/>
  </r>
  <r>
    <n v="201221335"/>
    <d v="2020-05-23T00:00:00"/>
    <d v="2020-05-23T00:00:00"/>
    <n v="2130"/>
    <n v="12"/>
    <x v="8"/>
    <n v="1267"/>
    <n v="2"/>
    <n v="740"/>
    <s v="VANDALISM - FELONY ($400 &amp; OVER, ALL CHURCH VANDALISMS)"/>
    <s v="0355 0411 0445 1822"/>
    <n v="0"/>
    <s v="M"/>
    <s v="X"/>
    <n v="101"/>
    <s v="STREET"/>
    <n v="207"/>
    <s v="OTHER KNIFE"/>
    <s v="IC"/>
    <s v="Invest Cont"/>
    <n v="740"/>
    <m/>
    <m/>
    <m/>
    <s v="HOOVER                       ST"/>
    <s v="85TH                         ST"/>
    <n v="33.961300000000001"/>
    <n v="-118.2871"/>
    <n v="0"/>
  </r>
  <r>
    <n v="201207862"/>
    <d v="2020-02-13T00:00:00"/>
    <d v="2020-02-12T00:00:00"/>
    <n v="1900"/>
    <n v="12"/>
    <x v="8"/>
    <n v="1257"/>
    <n v="2"/>
    <n v="740"/>
    <s v="VANDALISM - FELONY ($400 &amp; OVER, ALL CHURCH VANDALISMS)"/>
    <s v="1307 0329"/>
    <n v="37"/>
    <s v="F"/>
    <s v="B"/>
    <n v="122"/>
    <s v="VEHICLE, PASSENGER/TRUCK"/>
    <m/>
    <m/>
    <s v="IC"/>
    <s v="Invest Cont"/>
    <n v="740"/>
    <m/>
    <m/>
    <m/>
    <s v="79TH                         ST"/>
    <s v="MAIN                         ST"/>
    <n v="33.969299999999997"/>
    <n v="-118.285"/>
    <n v="0"/>
  </r>
  <r>
    <n v="200809345"/>
    <d v="2020-05-12T00:00:00"/>
    <d v="2020-05-12T00:00:00"/>
    <n v="845"/>
    <n v="8"/>
    <x v="12"/>
    <n v="822"/>
    <n v="2"/>
    <n v="626"/>
    <s v="INTIMATE PARTNER - SIMPLE ASSAULT"/>
    <s v="0400 0416 0913 2000"/>
    <n v="24"/>
    <s v="F"/>
    <s v="A"/>
    <n v="108"/>
    <s v="PARKING LOT"/>
    <n v="400"/>
    <s v="STRONG-ARM (HANDS, FIST, FEET OR BODILY FORCE)"/>
    <s v="AA"/>
    <s v="Adult Arrest"/>
    <n v="626"/>
    <m/>
    <m/>
    <m/>
    <s v="17300 W  SUNSET                       BL"/>
    <m/>
    <n v="34.041899999999998"/>
    <n v="-118.554"/>
    <n v="1"/>
  </r>
  <r>
    <n v="200212892"/>
    <d v="2020-07-22T00:00:00"/>
    <d v="2020-07-15T00:00:00"/>
    <n v="150"/>
    <n v="2"/>
    <x v="5"/>
    <n v="249"/>
    <n v="2"/>
    <n v="740"/>
    <s v="VANDALISM - FELONY ($400 &amp; OVER, ALL CHURCH VANDALISMS)"/>
    <s v="0329 1822 1309 0601"/>
    <n v="0"/>
    <s v="X"/>
    <s v="X"/>
    <n v="123"/>
    <s v="PARKING UNDERGROUND/BUILDING"/>
    <m/>
    <m/>
    <s v="IC"/>
    <s v="Invest Cont"/>
    <n v="740"/>
    <m/>
    <m/>
    <m/>
    <s v="1100    WILSHIRE                     BL"/>
    <m/>
    <n v="34.052300000000002"/>
    <n v="-118.2633"/>
    <n v="0"/>
  </r>
  <r>
    <n v="200713603"/>
    <d v="2020-09-07T00:00:00"/>
    <d v="2020-09-07T00:00:00"/>
    <n v="2215"/>
    <n v="7"/>
    <x v="0"/>
    <n v="722"/>
    <n v="1"/>
    <n v="230"/>
    <s v="ASSAULT WITH DEADLY WEAPON, AGGRAVATED ASSAULT"/>
    <s v="0447 2004 1822"/>
    <n v="42"/>
    <s v="F"/>
    <s v="O"/>
    <n v="101"/>
    <s v="STREET"/>
    <n v="221"/>
    <s v="GLASS"/>
    <s v="AA"/>
    <s v="Adult Arrest"/>
    <n v="230"/>
    <m/>
    <m/>
    <m/>
    <s v="3RD                          ST"/>
    <s v="LA CIENEGA                   BL"/>
    <n v="34.073399999999999"/>
    <n v="-118.37649999999999"/>
    <n v="1"/>
  </r>
  <r>
    <n v="200810018"/>
    <d v="2020-05-27T00:00:00"/>
    <d v="2020-05-27T00:00:00"/>
    <n v="1545"/>
    <n v="8"/>
    <x v="12"/>
    <n v="887"/>
    <n v="2"/>
    <n v="624"/>
    <s v="BATTERY - SIMPLE ASSAULT"/>
    <s v="0444 0429 0416"/>
    <n v="17"/>
    <s v="M"/>
    <s v="W"/>
    <n v="501"/>
    <s v="SINGLE FAMILY DWELLING"/>
    <n v="400"/>
    <s v="STRONG-ARM (HANDS, FIST, FEET OR BODILY FORCE)"/>
    <s v="JO"/>
    <s v="Juv Other"/>
    <n v="624"/>
    <m/>
    <m/>
    <m/>
    <s v="9100    HILLSBORO                    DR"/>
    <m/>
    <n v="34.041699999999999"/>
    <n v="-118.3887"/>
    <n v="0"/>
  </r>
  <r>
    <n v="200316204"/>
    <d v="2020-08-23T00:00:00"/>
    <d v="2020-08-23T00:00:00"/>
    <n v="1830"/>
    <n v="3"/>
    <x v="2"/>
    <n v="338"/>
    <n v="2"/>
    <n v="624"/>
    <s v="BATTERY - SIMPLE ASSAULT"/>
    <s v="0342 0416 0446 0913"/>
    <n v="21"/>
    <s v="F"/>
    <s v="B"/>
    <n v="502"/>
    <s v="MULTI-UNIT DWELLING (APARTMENT, DUPLEX, ETC)"/>
    <n v="400"/>
    <s v="STRONG-ARM (HANDS, FIST, FEET OR BODILY FORCE)"/>
    <s v="IC"/>
    <s v="Invest Cont"/>
    <n v="624"/>
    <m/>
    <m/>
    <m/>
    <s v="1000 W  30TH                         ST"/>
    <m/>
    <n v="34.0274"/>
    <n v="-118.2841"/>
    <n v="0"/>
  </r>
  <r>
    <n v="200610443"/>
    <d v="2020-05-20T00:00:00"/>
    <d v="2020-05-20T00:00:00"/>
    <n v="1715"/>
    <n v="6"/>
    <x v="9"/>
    <n v="648"/>
    <n v="1"/>
    <n v="440"/>
    <s v="THEFT PLAIN - PETTY ($950 &amp; UNDER)"/>
    <n v="1501"/>
    <n v="23"/>
    <s v="M"/>
    <s v="W"/>
    <n v="101"/>
    <s v="STREET"/>
    <m/>
    <m/>
    <s v="IC"/>
    <s v="Invest Cont"/>
    <n v="440"/>
    <m/>
    <m/>
    <m/>
    <s v="5400 W  SUNSET                       BL"/>
    <m/>
    <n v="34.1"/>
    <n v="-118.3113"/>
    <n v="0"/>
  </r>
  <r>
    <n v="200816086"/>
    <d v="2020-11-05T00:00:00"/>
    <d v="2020-11-05T00:00:00"/>
    <n v="1100"/>
    <n v="8"/>
    <x v="12"/>
    <n v="835"/>
    <n v="1"/>
    <n v="510"/>
    <s v="VEHICLE - STOLEN"/>
    <m/>
    <n v="0"/>
    <m/>
    <m/>
    <n v="101"/>
    <s v="STREET"/>
    <m/>
    <m/>
    <s v="IC"/>
    <s v="Invest Cont"/>
    <n v="510"/>
    <m/>
    <m/>
    <m/>
    <s v="1800 S  SEPULVEDA                    BL"/>
    <m/>
    <n v="34.045400000000001"/>
    <n v="-118.44240000000001"/>
    <n v="0"/>
  </r>
  <r>
    <n v="200711630"/>
    <d v="2020-07-14T00:00:00"/>
    <d v="2020-07-14T00:00:00"/>
    <n v="1500"/>
    <n v="7"/>
    <x v="0"/>
    <n v="736"/>
    <n v="2"/>
    <n v="627"/>
    <s v="CHILD ABUSE (PHYSICAL) - SIMPLE ASSAULT"/>
    <s v="1259 0400"/>
    <n v="16"/>
    <s v="F"/>
    <s v="H"/>
    <n v="501"/>
    <s v="SINGLE FAMILY DWELLING"/>
    <n v="400"/>
    <s v="STRONG-ARM (HANDS, FIST, FEET OR BODILY FORCE)"/>
    <s v="AO"/>
    <s v="Adult Other"/>
    <n v="627"/>
    <m/>
    <m/>
    <m/>
    <s v="400 S  CLOVERDALE                   AV"/>
    <m/>
    <n v="34.064900000000002"/>
    <n v="-118.3462"/>
    <n v="0"/>
  </r>
  <r>
    <n v="201206179"/>
    <d v="2020-01-31T00:00:00"/>
    <d v="2020-01-30T00:00:00"/>
    <n v="1750"/>
    <n v="12"/>
    <x v="8"/>
    <n v="1268"/>
    <n v="1"/>
    <n v="330"/>
    <s v="BURGLARY FROM VEHICLE"/>
    <s v="1300 0344 1601"/>
    <n v="29"/>
    <s v="F"/>
    <s v="H"/>
    <n v="101"/>
    <s v="STREET"/>
    <m/>
    <m/>
    <s v="IC"/>
    <s v="Invest Cont"/>
    <n v="330"/>
    <m/>
    <m/>
    <m/>
    <s v="200 E  84TH                         PL"/>
    <m/>
    <n v="33.9619"/>
    <n v="-118.2717"/>
    <n v="0"/>
  </r>
  <r>
    <n v="200211204"/>
    <d v="2020-06-11T00:00:00"/>
    <d v="2020-06-11T00:00:00"/>
    <n v="940"/>
    <n v="2"/>
    <x v="5"/>
    <n v="269"/>
    <n v="2"/>
    <n v="740"/>
    <s v="VANDALISM - FELONY ($400 &amp; OVER, ALL CHURCH VANDALISMS)"/>
    <s v="1300 1309 0913 0329 1817"/>
    <n v="34"/>
    <s v="F"/>
    <s v="B"/>
    <n v="122"/>
    <s v="VEHICLE, PASSENGER/TRUCK"/>
    <m/>
    <m/>
    <s v="IC"/>
    <s v="Invest Cont"/>
    <n v="740"/>
    <m/>
    <m/>
    <m/>
    <s v="1200 W  8TH                          ST"/>
    <m/>
    <n v="34.049599999999998"/>
    <n v="-118.2677"/>
    <n v="0"/>
  </r>
  <r>
    <n v="201224743"/>
    <d v="2020-11-18T00:00:00"/>
    <d v="2020-11-17T00:00:00"/>
    <n v="430"/>
    <n v="12"/>
    <x v="8"/>
    <n v="1293"/>
    <n v="1"/>
    <n v="510"/>
    <s v="VEHICLE - STOLEN"/>
    <m/>
    <n v="0"/>
    <m/>
    <m/>
    <n v="101"/>
    <s v="STREET"/>
    <m/>
    <m/>
    <s v="IC"/>
    <s v="Invest Cont"/>
    <n v="510"/>
    <m/>
    <m/>
    <m/>
    <s v="10200 S  ST ANDREWS                   PL"/>
    <m/>
    <n v="33.941699999999997"/>
    <n v="-118.3113"/>
    <n v="0"/>
  </r>
  <r>
    <n v="201223688"/>
    <d v="2020-10-31T00:00:00"/>
    <d v="2020-10-31T00:00:00"/>
    <n v="2350"/>
    <n v="12"/>
    <x v="8"/>
    <n v="1251"/>
    <n v="1"/>
    <n v="230"/>
    <s v="ASSAULT WITH DEADLY WEAPON, AGGRAVATED ASSAULT"/>
    <s v="1822 1309 0342"/>
    <n v="36"/>
    <s v="M"/>
    <s v="W"/>
    <n v="101"/>
    <s v="STREET"/>
    <n v="114"/>
    <s v="AIR PISTOL/REVOLVER/RIFLE/BB GUN"/>
    <s v="IC"/>
    <s v="Invest Cont"/>
    <n v="230"/>
    <m/>
    <m/>
    <m/>
    <s v="6800    CRENSHAW                     BL"/>
    <m/>
    <n v="33.976700000000001"/>
    <n v="-118.3309"/>
    <n v="0"/>
  </r>
  <r>
    <n v="201115991"/>
    <d v="2020-11-22T00:00:00"/>
    <d v="2020-10-30T00:00:00"/>
    <n v="2145"/>
    <n v="11"/>
    <x v="7"/>
    <n v="1183"/>
    <n v="2"/>
    <n v="354"/>
    <s v="THEFT OF IDENTITY"/>
    <s v="0922 1822"/>
    <n v="46"/>
    <s v="M"/>
    <s v="H"/>
    <n v="501"/>
    <s v="SINGLE FAMILY DWELLING"/>
    <m/>
    <m/>
    <s v="IC"/>
    <s v="Invest Cont"/>
    <n v="354"/>
    <m/>
    <m/>
    <m/>
    <s v="1900    BERKELEY                     AV"/>
    <m/>
    <n v="34.082500000000003"/>
    <n v="-118.2578"/>
    <n v="0"/>
  </r>
  <r>
    <n v="200305382"/>
    <d v="2020-01-24T00:00:00"/>
    <d v="2020-01-24T00:00:00"/>
    <n v="1605"/>
    <n v="3"/>
    <x v="2"/>
    <n v="399"/>
    <n v="1"/>
    <n v="230"/>
    <s v="ASSAULT WITH DEADLY WEAPON, AGGRAVATED ASSAULT"/>
    <s v="2004 0334 0913 0445 2002 0400 0432 1402"/>
    <n v="24"/>
    <s v="M"/>
    <s v="H"/>
    <n v="101"/>
    <s v="STREET"/>
    <n v="200"/>
    <s v="KNIFE WITH BLADE 6INCHES OR LESS"/>
    <s v="AO"/>
    <s v="Adult Other"/>
    <n v="230"/>
    <m/>
    <m/>
    <m/>
    <s v="42ND                         PL"/>
    <s v="FIGUEROA"/>
    <n v="34.007399999999997"/>
    <n v="-118.28270000000001"/>
    <n v="0"/>
  </r>
  <r>
    <n v="200619284"/>
    <d v="2020-12-15T00:00:00"/>
    <d v="2020-12-15T00:00:00"/>
    <n v="1345"/>
    <n v="6"/>
    <x v="9"/>
    <n v="663"/>
    <n v="2"/>
    <n v="740"/>
    <s v="VANDALISM - FELONY ($400 &amp; OVER, ALL CHURCH VANDALISMS)"/>
    <s v="0329 0400 1822 1501"/>
    <n v="0"/>
    <s v="X"/>
    <s v="X"/>
    <n v="203"/>
    <s v="OTHER BUSINESS"/>
    <n v="306"/>
    <s v="ROCK/THROWN OBJECT"/>
    <s v="IC"/>
    <s v="Invest Cont"/>
    <n v="740"/>
    <m/>
    <m/>
    <m/>
    <s v="6700    SANTA MONICA                 BL"/>
    <m/>
    <n v="34.090699999999998"/>
    <n v="-118.3368"/>
    <n v="0"/>
  </r>
  <r>
    <n v="200404008"/>
    <d v="2020-01-01T00:00:00"/>
    <d v="2020-01-01T00:00:00"/>
    <n v="420"/>
    <n v="4"/>
    <x v="4"/>
    <n v="463"/>
    <n v="2"/>
    <n v="626"/>
    <s v="INTIMATE PARTNER - SIMPLE ASSAULT"/>
    <s v="0913 2000 0400 0416 1814"/>
    <n v="48"/>
    <s v="M"/>
    <s v="H"/>
    <n v="502"/>
    <s v="MULTI-UNIT DWELLING (APARTMENT, DUPLEX, ETC)"/>
    <n v="400"/>
    <s v="STRONG-ARM (HANDS, FIST, FEET OR BODILY FORCE)"/>
    <s v="AO"/>
    <s v="Adult Other"/>
    <n v="626"/>
    <m/>
    <m/>
    <m/>
    <s v="2000    NEW JERSEY                   ST"/>
    <m/>
    <n v="34.048099999999998"/>
    <n v="-118.2133"/>
    <n v="0"/>
  </r>
  <r>
    <n v="201116554"/>
    <d v="2020-12-10T00:00:00"/>
    <d v="2020-12-10T00:00:00"/>
    <n v="2200"/>
    <n v="11"/>
    <x v="7"/>
    <n v="1147"/>
    <n v="2"/>
    <n v="624"/>
    <s v="BATTERY - SIMPLE ASSAULT"/>
    <s v="0913 0555 0400"/>
    <n v="16"/>
    <s v="M"/>
    <s v="H"/>
    <n v="501"/>
    <s v="SINGLE FAMILY DWELLING"/>
    <n v="400"/>
    <s v="STRONG-ARM (HANDS, FIST, FEET OR BODILY FORCE)"/>
    <s v="IC"/>
    <s v="Invest Cont"/>
    <n v="624"/>
    <m/>
    <m/>
    <m/>
    <s v="1500    SAN FERNANDO                 RD"/>
    <m/>
    <n v="34.096200000000003"/>
    <n v="-118.2321"/>
    <n v="0"/>
  </r>
  <r>
    <n v="200717333"/>
    <d v="2020-12-21T00:00:00"/>
    <d v="2020-12-18T00:00:00"/>
    <n v="1300"/>
    <n v="7"/>
    <x v="0"/>
    <n v="717"/>
    <n v="1"/>
    <n v="310"/>
    <s v="BURGLARY"/>
    <s v="1609 0344 0321"/>
    <n v="35"/>
    <s v="F"/>
    <s v="W"/>
    <n v="501"/>
    <s v="SINGLE FAMILY DWELLING"/>
    <m/>
    <m/>
    <s v="IC"/>
    <s v="Invest Cont"/>
    <n v="310"/>
    <m/>
    <m/>
    <m/>
    <s v="400 N  CITRUS                       AV"/>
    <m/>
    <n v="34.078299999999999"/>
    <n v="-118.33969999999999"/>
    <n v="0"/>
  </r>
  <r>
    <n v="200414205"/>
    <d v="2020-10-23T00:00:00"/>
    <d v="2020-10-22T00:00:00"/>
    <n v="100"/>
    <n v="4"/>
    <x v="4"/>
    <n v="479"/>
    <n v="2"/>
    <n v="901"/>
    <s v="VIOLATION OF RESTRAINING ORDER"/>
    <n v="2038"/>
    <n v="36"/>
    <s v="F"/>
    <s v="H"/>
    <n v="502"/>
    <s v="MULTI-UNIT DWELLING (APARTMENT, DUPLEX, ETC)"/>
    <m/>
    <m/>
    <s v="AA"/>
    <s v="Adult Arrest"/>
    <n v="901"/>
    <m/>
    <m/>
    <m/>
    <s v="3500 E  6TH                          ST"/>
    <m/>
    <n v="34.029600000000002"/>
    <n v="-118.1962"/>
    <n v="1"/>
  </r>
  <r>
    <n v="201007768"/>
    <d v="2020-04-04T00:00:00"/>
    <d v="2020-04-03T00:00:00"/>
    <n v="2100"/>
    <n v="10"/>
    <x v="11"/>
    <n v="1047"/>
    <n v="1"/>
    <n v="331"/>
    <s v="THEFT FROM MOTOR VEHICLE - GRAND ($950.01 AND OVER)"/>
    <s v="1822 0344 0352 1606 1202"/>
    <n v="80"/>
    <s v="M"/>
    <s v="W"/>
    <n v="108"/>
    <s v="PARKING LOT"/>
    <m/>
    <m/>
    <s v="IC"/>
    <s v="Invest Cont"/>
    <n v="331"/>
    <m/>
    <m/>
    <m/>
    <s v="17100    BURBANK                      BL"/>
    <m/>
    <n v="34.1723"/>
    <n v="-118.5055"/>
    <n v="0"/>
  </r>
  <r>
    <n v="200106193"/>
    <d v="2020-02-01T00:00:00"/>
    <d v="2020-01-31T00:00:00"/>
    <n v="1500"/>
    <n v="1"/>
    <x v="1"/>
    <n v="195"/>
    <n v="1"/>
    <n v="420"/>
    <s v="THEFT FROM MOTOR VEHICLE - PETTY ($950 &amp; UNDER)"/>
    <s v="1300 1822 1606 0344"/>
    <n v="38"/>
    <s v="M"/>
    <s v="B"/>
    <n v="101"/>
    <s v="STREET"/>
    <m/>
    <m/>
    <s v="IC"/>
    <s v="Invest Cont"/>
    <n v="420"/>
    <m/>
    <m/>
    <m/>
    <s v="1800 S  MAIN                         ST"/>
    <m/>
    <n v="34.031700000000001"/>
    <n v="-118.2641"/>
    <n v="0"/>
  </r>
  <r>
    <n v="201305470"/>
    <d v="2020-01-27T00:00:00"/>
    <d v="2020-01-27T00:00:00"/>
    <n v="1105"/>
    <n v="13"/>
    <x v="6"/>
    <n v="1307"/>
    <n v="1"/>
    <n v="210"/>
    <s v="ROBBERY"/>
    <s v="1202 1300 1315 1309 1822"/>
    <n v="73"/>
    <s v="M"/>
    <s v="W"/>
    <n v="101"/>
    <s v="STREET"/>
    <n v="400"/>
    <s v="STRONG-ARM (HANDS, FIST, FEET OR BODILY FORCE)"/>
    <s v="IC"/>
    <s v="Invest Cont"/>
    <n v="210"/>
    <m/>
    <m/>
    <m/>
    <s v="7TH"/>
    <s v="KOHLER"/>
    <n v="34.037700000000001"/>
    <n v="-118.24250000000001"/>
    <n v="0"/>
  </r>
  <r>
    <n v="200114990"/>
    <d v="2020-07-18T00:00:00"/>
    <d v="2020-07-17T00:00:00"/>
    <n v="1512"/>
    <n v="1"/>
    <x v="1"/>
    <n v="171"/>
    <n v="2"/>
    <n v="624"/>
    <s v="BATTERY - SIMPLE ASSAULT"/>
    <s v="0447 0416 2004 1266 1822"/>
    <n v="23"/>
    <s v="F"/>
    <s v="H"/>
    <n v="102"/>
    <s v="SIDEWALK"/>
    <n v="306"/>
    <s v="ROCK/THROWN OBJECT"/>
    <s v="IC"/>
    <s v="Invest Cont"/>
    <n v="624"/>
    <m/>
    <m/>
    <m/>
    <s v="800 W  OLYMPIC                      BL"/>
    <m/>
    <n v="34.045000000000002"/>
    <n v="-118.264"/>
    <n v="0"/>
  </r>
  <r>
    <n v="200412760"/>
    <d v="2020-09-14T00:00:00"/>
    <d v="2020-09-12T00:00:00"/>
    <n v="1655"/>
    <n v="4"/>
    <x v="4"/>
    <n v="438"/>
    <n v="1"/>
    <n v="648"/>
    <s v="ARSON"/>
    <m/>
    <n v="35"/>
    <s v="F"/>
    <s v="H"/>
    <n v="116"/>
    <s v="OTHER/OUTSIDE"/>
    <m/>
    <m/>
    <s v="IC"/>
    <s v="Invest Cont"/>
    <n v="648"/>
    <m/>
    <m/>
    <m/>
    <s v="02400    MARIONDALE                   AV"/>
    <m/>
    <n v="34.074100000000001"/>
    <n v="-118.1651"/>
    <n v="0"/>
  </r>
  <r>
    <n v="200208932"/>
    <d v="2020-04-13T00:00:00"/>
    <d v="2020-04-12T00:00:00"/>
    <n v="1300"/>
    <n v="2"/>
    <x v="5"/>
    <n v="236"/>
    <n v="2"/>
    <n v="930"/>
    <s v="CRIMINAL THREATS - NO WEAPON DISPLAYED"/>
    <s v="2000 1814 0329 1307 2038 0432 1906 0421 0443 0913"/>
    <n v="36"/>
    <s v="F"/>
    <s v="H"/>
    <n v="501"/>
    <s v="SINGLE FAMILY DWELLING"/>
    <n v="511"/>
    <s v="VERBAL THREAT"/>
    <s v="AA"/>
    <s v="Adult Arrest"/>
    <n v="740"/>
    <n v="930"/>
    <m/>
    <m/>
    <s v="200 N  MOUNTAIN VIEW                AV"/>
    <m/>
    <n v="34.067599999999999"/>
    <n v="-118.2685"/>
    <n v="1"/>
  </r>
  <r>
    <n v="200712546"/>
    <d v="2020-08-08T00:00:00"/>
    <d v="2020-08-08T00:00:00"/>
    <n v="1530"/>
    <n v="7"/>
    <x v="0"/>
    <n v="735"/>
    <n v="1"/>
    <n v="761"/>
    <s v="BRANDISH WEAPON"/>
    <s v="0421 0334 1822 0329"/>
    <n v="46"/>
    <s v="F"/>
    <s v="W"/>
    <n v="101"/>
    <s v="STREET"/>
    <n v="207"/>
    <s v="OTHER KNIFE"/>
    <s v="IC"/>
    <s v="Invest Cont"/>
    <n v="761"/>
    <m/>
    <m/>
    <m/>
    <s v="WILSHIRE                     BL"/>
    <s v="LA BREA"/>
    <n v="34.062199999999997"/>
    <n v="-118.34399999999999"/>
    <n v="0"/>
  </r>
  <r>
    <n v="200713925"/>
    <d v="2020-09-17T00:00:00"/>
    <d v="2020-09-16T00:00:00"/>
    <n v="2100"/>
    <n v="7"/>
    <x v="0"/>
    <n v="719"/>
    <n v="1"/>
    <n v="510"/>
    <s v="VEHICLE - STOLEN"/>
    <m/>
    <n v="0"/>
    <m/>
    <m/>
    <n v="101"/>
    <s v="STREET"/>
    <m/>
    <m/>
    <s v="IC"/>
    <s v="Invest Cont"/>
    <n v="510"/>
    <m/>
    <m/>
    <m/>
    <s v="400 N  JUNE                         ST"/>
    <m/>
    <n v="34.078299999999999"/>
    <n v="-118.3342"/>
    <n v="0"/>
  </r>
  <r>
    <n v="200209275"/>
    <d v="2020-04-22T00:00:00"/>
    <d v="2020-04-22T00:00:00"/>
    <n v="220"/>
    <n v="2"/>
    <x v="5"/>
    <n v="203"/>
    <n v="2"/>
    <n v="626"/>
    <s v="INTIMATE PARTNER - SIMPLE ASSAULT"/>
    <s v="2000 1813 1243 0416 0446 0419 2002 0913"/>
    <n v="36"/>
    <s v="F"/>
    <s v="H"/>
    <n v="501"/>
    <s v="SINGLE FAMILY DWELLING"/>
    <n v="400"/>
    <s v="STRONG-ARM (HANDS, FIST, FEET OR BODILY FORCE)"/>
    <s v="AA"/>
    <s v="Adult Arrest"/>
    <n v="626"/>
    <m/>
    <m/>
    <m/>
    <s v="4300    NORMAL                       AV"/>
    <m/>
    <n v="34.0867"/>
    <n v="-118.28919999999999"/>
    <n v="1"/>
  </r>
  <r>
    <n v="201009389"/>
    <d v="2020-05-26T00:00:00"/>
    <d v="2020-05-26T00:00:00"/>
    <n v="1120"/>
    <n v="10"/>
    <x v="11"/>
    <n v="1015"/>
    <n v="1"/>
    <n v="210"/>
    <s v="ROBBERY"/>
    <s v="1822 0363 0202 0209 0321 0400 1202"/>
    <n v="92"/>
    <s v="F"/>
    <s v="A"/>
    <n v="501"/>
    <s v="SINGLE FAMILY DWELLING"/>
    <n v="400"/>
    <s v="STRONG-ARM (HANDS, FIST, FEET OR BODILY FORCE)"/>
    <s v="IC"/>
    <s v="Invest Cont"/>
    <n v="210"/>
    <m/>
    <m/>
    <m/>
    <s v="7300    WHITE OAK                    AV"/>
    <m/>
    <n v="34.204799999999999"/>
    <n v="-118.5273"/>
    <n v="0"/>
  </r>
  <r>
    <n v="200709077"/>
    <d v="2020-05-09T00:00:00"/>
    <d v="2020-05-09T00:00:00"/>
    <n v="930"/>
    <n v="7"/>
    <x v="0"/>
    <n v="701"/>
    <n v="1"/>
    <n v="230"/>
    <s v="ASSAULT WITH DEADLY WEAPON, AGGRAVATED ASSAULT"/>
    <s v="1822 0416 0361 0421 0447 2004 1402"/>
    <n v="51"/>
    <s v="M"/>
    <s v="W"/>
    <n v="502"/>
    <s v="MULTI-UNIT DWELLING (APARTMENT, DUPLEX, ETC)"/>
    <n v="306"/>
    <s v="ROCK/THROWN OBJECT"/>
    <s v="AA"/>
    <s v="Adult Arrest"/>
    <n v="230"/>
    <n v="998"/>
    <m/>
    <m/>
    <s v="700 N  ALFRED                       ST"/>
    <m/>
    <n v="34.083599999999997"/>
    <n v="-118.3753"/>
    <n v="1"/>
  </r>
  <r>
    <n v="200410006"/>
    <d v="2020-06-21T00:00:00"/>
    <d v="2020-06-21T00:00:00"/>
    <n v="320"/>
    <n v="4"/>
    <x v="4"/>
    <n v="449"/>
    <n v="2"/>
    <n v="740"/>
    <s v="VANDALISM - FELONY ($400 &amp; OVER, ALL CHURCH VANDALISMS)"/>
    <s v="0329 0913 0561"/>
    <n v="56"/>
    <s v="F"/>
    <s v="H"/>
    <n v="504"/>
    <s v="OTHER RESIDENCE"/>
    <m/>
    <m/>
    <s v="AA"/>
    <s v="Adult Arrest"/>
    <n v="740"/>
    <m/>
    <m/>
    <m/>
    <s v="2700    MARENGO                      ST"/>
    <m/>
    <n v="34.054499999999997"/>
    <n v="-118.19499999999999"/>
    <n v="1"/>
  </r>
  <r>
    <n v="200604748"/>
    <d v="2020-01-17T00:00:00"/>
    <d v="2020-01-16T00:00:00"/>
    <n v="2000"/>
    <n v="6"/>
    <x v="9"/>
    <n v="666"/>
    <n v="1"/>
    <n v="230"/>
    <s v="ASSAULT WITH DEADLY WEAPON, AGGRAVATED ASSAULT"/>
    <s v="1501 1822"/>
    <n v="29"/>
    <s v="M"/>
    <s v="H"/>
    <n v="726"/>
    <s v="POLICE FACILITY"/>
    <n v="500"/>
    <s v="UNKNOWN WEAPON/OTHER WEAPON"/>
    <s v="IC"/>
    <s v="Invest Cont"/>
    <n v="230"/>
    <m/>
    <m/>
    <m/>
    <s v="1300 N  WILCOX                       AV"/>
    <m/>
    <n v="34.0944"/>
    <n v="-118.331"/>
    <n v="0"/>
  </r>
  <r>
    <n v="200717591"/>
    <d v="2020-12-29T00:00:00"/>
    <d v="2020-12-29T00:00:00"/>
    <n v="530"/>
    <n v="7"/>
    <x v="0"/>
    <n v="706"/>
    <n v="1"/>
    <n v="761"/>
    <s v="BRANDISH WEAPON"/>
    <s v="0334 1822 2004"/>
    <n v="41"/>
    <s v="M"/>
    <s v="W"/>
    <n v="108"/>
    <s v="PARKING LOT"/>
    <n v="200"/>
    <s v="KNIFE WITH BLADE 6INCHES OR LESS"/>
    <s v="AO"/>
    <s v="Adult Other"/>
    <n v="761"/>
    <m/>
    <m/>
    <m/>
    <s v="MELROSE"/>
    <s v="POINSETTIA                   PL"/>
    <n v="34.083799999999997"/>
    <n v="-118.33880000000001"/>
    <n v="0"/>
  </r>
  <r>
    <n v="200306173"/>
    <d v="2020-02-06T00:00:00"/>
    <d v="2020-02-05T00:00:00"/>
    <n v="2030"/>
    <n v="3"/>
    <x v="2"/>
    <n v="311"/>
    <n v="2"/>
    <n v="626"/>
    <s v="INTIMATE PARTNER - SIMPLE ASSAULT"/>
    <s v="2000 1814 0416 0446 1309 0329"/>
    <n v="24"/>
    <s v="F"/>
    <s v="B"/>
    <n v="501"/>
    <s v="SINGLE FAMILY DWELLING"/>
    <n v="400"/>
    <s v="STRONG-ARM (HANDS, FIST, FEET OR BODILY FORCE)"/>
    <s v="IC"/>
    <s v="Invest Cont"/>
    <n v="626"/>
    <m/>
    <m/>
    <m/>
    <s v="5600    SMILEY                       DR"/>
    <m/>
    <n v="34.03"/>
    <n v="-118.36579999999999"/>
    <n v="0"/>
  </r>
  <r>
    <n v="201219140"/>
    <d v="2020-08-22T00:00:00"/>
    <d v="2020-08-22T00:00:00"/>
    <n v="2045"/>
    <n v="12"/>
    <x v="8"/>
    <n v="1218"/>
    <n v="1"/>
    <n v="230"/>
    <s v="ASSAULT WITH DEADLY WEAPON, AGGRAVATED ASSAULT"/>
    <s v="1822 0202 1309 0445 0340 0411"/>
    <n v="35"/>
    <s v="M"/>
    <s v="B"/>
    <n v="108"/>
    <s v="PARKING LOT"/>
    <n v="204"/>
    <s v="FOLDING KNIFE"/>
    <s v="IC"/>
    <s v="Invest Cont"/>
    <n v="230"/>
    <m/>
    <m/>
    <m/>
    <s v="SLAUSON                      AV"/>
    <s v="FIGUEROA                     ST"/>
    <n v="33.989199999999997"/>
    <n v="-118.28270000000001"/>
    <n v="0"/>
  </r>
  <r>
    <n v="200810971"/>
    <d v="2020-06-22T00:00:00"/>
    <d v="2020-06-21T00:00:00"/>
    <n v="2355"/>
    <n v="8"/>
    <x v="12"/>
    <n v="841"/>
    <n v="1"/>
    <n v="510"/>
    <s v="VEHICLE - STOLEN"/>
    <m/>
    <n v="0"/>
    <m/>
    <m/>
    <n v="104"/>
    <s v="DRIVEWAY"/>
    <m/>
    <m/>
    <s v="IC"/>
    <s v="Invest Cont"/>
    <n v="510"/>
    <m/>
    <m/>
    <m/>
    <s v="12000    ROCHESTER                    AV"/>
    <m/>
    <n v="34.0428"/>
    <n v="-118.46380000000001"/>
    <n v="0"/>
  </r>
  <r>
    <n v="200211465"/>
    <d v="2020-06-18T00:00:00"/>
    <d v="2020-06-18T00:00:00"/>
    <n v="400"/>
    <n v="2"/>
    <x v="5"/>
    <n v="205"/>
    <n v="1"/>
    <n v="510"/>
    <s v="VEHICLE - STOLEN"/>
    <m/>
    <n v="0"/>
    <m/>
    <m/>
    <n v="101"/>
    <s v="STREET"/>
    <m/>
    <m/>
    <s v="IC"/>
    <s v="Invest Cont"/>
    <n v="510"/>
    <m/>
    <m/>
    <m/>
    <s v="MARATHON"/>
    <s v="LA FAYETTE                   PK"/>
    <n v="34.080399999999997"/>
    <n v="-118.27500000000001"/>
    <n v="0"/>
  </r>
  <r>
    <n v="200613408"/>
    <d v="2020-08-02T00:00:00"/>
    <d v="2020-07-31T00:00:00"/>
    <n v="1740"/>
    <n v="6"/>
    <x v="9"/>
    <n v="644"/>
    <n v="2"/>
    <n v="354"/>
    <s v="THEFT OF IDENTITY"/>
    <s v="0930 1822"/>
    <n v="42"/>
    <s v="M"/>
    <s v="W"/>
    <n v="502"/>
    <s v="MULTI-UNIT DWELLING (APARTMENT, DUPLEX, ETC)"/>
    <m/>
    <m/>
    <s v="IC"/>
    <s v="Invest Cont"/>
    <n v="354"/>
    <m/>
    <m/>
    <m/>
    <s v="7500 W  SUNSET                       BL"/>
    <m/>
    <n v="34.097999999999999"/>
    <n v="-118.3533"/>
    <n v="0"/>
  </r>
  <r>
    <n v="200118106"/>
    <d v="2020-09-17T00:00:00"/>
    <d v="2020-09-16T00:00:00"/>
    <n v="2049"/>
    <n v="1"/>
    <x v="1"/>
    <n v="166"/>
    <n v="1"/>
    <n v="231"/>
    <s v="ASSAULT WITH DEADLY WEAPON ON POLICE OFFICER"/>
    <s v="0917 1212 1822 0400"/>
    <n v="0"/>
    <s v="M"/>
    <s v="X"/>
    <n v="102"/>
    <s v="SIDEWALK"/>
    <n v="500"/>
    <s v="UNKNOWN WEAPON/OTHER WEAPON"/>
    <s v="IC"/>
    <s v="Invest Cont"/>
    <n v="231"/>
    <m/>
    <m/>
    <m/>
    <s v="6TH"/>
    <s v="SAN JULIAN"/>
    <n v="34.043500000000002"/>
    <n v="-118.2471"/>
    <n v="0"/>
  </r>
  <r>
    <n v="200215150"/>
    <d v="2020-09-17T00:00:00"/>
    <d v="2020-09-17T00:00:00"/>
    <n v="1855"/>
    <n v="2"/>
    <x v="5"/>
    <n v="281"/>
    <n v="1"/>
    <n v="210"/>
    <s v="ROBBERY"/>
    <s v="0945 0325 0104 1309 0601 0334 0432 0400 1822 2028"/>
    <n v="0"/>
    <s v="X"/>
    <s v="X"/>
    <n v="405"/>
    <s v="CLOTHING STORE"/>
    <n v="216"/>
    <s v="SCISSORS"/>
    <s v="AA"/>
    <s v="Adult Arrest"/>
    <n v="210"/>
    <m/>
    <m/>
    <m/>
    <s v="2000 W  PICO                         BL"/>
    <m/>
    <n v="34.049100000000003"/>
    <n v="-118.28230000000001"/>
    <n v="1"/>
  </r>
  <r>
    <n v="200215079"/>
    <d v="2020-09-16T00:00:00"/>
    <d v="2020-09-16T00:00:00"/>
    <n v="1520"/>
    <n v="2"/>
    <x v="5"/>
    <n v="246"/>
    <n v="2"/>
    <n v="860"/>
    <s v="BATTERY WITH SEXUAL CONTACT"/>
    <s v="0910 2048 1822 0202 0305 0416"/>
    <n v="34"/>
    <s v="F"/>
    <s v="O"/>
    <n v="904"/>
    <s v="MTA - RED LINE - WESTLAKE/MACARTHUR PARK"/>
    <n v="400"/>
    <s v="STRONG-ARM (HANDS, FIST, FEET OR BODILY FORCE)"/>
    <s v="IC"/>
    <s v="Invest Cont"/>
    <n v="860"/>
    <m/>
    <m/>
    <m/>
    <s v="WESTLAKE"/>
    <s v="MACARTHUR                    PK"/>
    <n v="34.059800000000003"/>
    <n v="-118.2734"/>
    <n v="0"/>
  </r>
  <r>
    <n v="200717090"/>
    <d v="2020-12-14T00:00:00"/>
    <d v="2020-12-05T00:00:00"/>
    <n v="1900"/>
    <n v="7"/>
    <x v="0"/>
    <n v="755"/>
    <n v="2"/>
    <n v="740"/>
    <s v="VANDALISM - FELONY ($400 &amp; OVER, ALL CHURCH VANDALISMS)"/>
    <s v="1822 0329 1300"/>
    <n v="32"/>
    <s v="F"/>
    <s v="A"/>
    <n v="122"/>
    <s v="VEHICLE, PASSENGER/TRUCK"/>
    <m/>
    <m/>
    <s v="IC"/>
    <s v="Invest Cont"/>
    <n v="740"/>
    <m/>
    <m/>
    <m/>
    <s v="1100 S  SIERRA BONITA                AV"/>
    <m/>
    <n v="34.049799999999998"/>
    <n v="-118.3591"/>
    <n v="0"/>
  </r>
  <r>
    <n v="200308154"/>
    <d v="2020-03-06T00:00:00"/>
    <d v="2020-03-06T00:00:00"/>
    <n v="2145"/>
    <n v="3"/>
    <x v="2"/>
    <n v="362"/>
    <n v="2"/>
    <n v="624"/>
    <s v="BATTERY - SIMPLE ASSAULT"/>
    <s v="0416 0361"/>
    <n v="34"/>
    <s v="F"/>
    <s v="H"/>
    <n v="103"/>
    <s v="ALLEY"/>
    <n v="400"/>
    <s v="STRONG-ARM (HANDS, FIST, FEET OR BODILY FORCE)"/>
    <s v="IC"/>
    <s v="Invest Cont"/>
    <n v="624"/>
    <m/>
    <m/>
    <m/>
    <s v="3900    NICOLET                      AV"/>
    <m/>
    <n v="34.016300000000001"/>
    <n v="-118.3507"/>
    <n v="0"/>
  </r>
  <r>
    <n v="200313828"/>
    <d v="2020-07-07T00:00:00"/>
    <d v="2020-07-07T00:00:00"/>
    <n v="1330"/>
    <n v="3"/>
    <x v="2"/>
    <n v="373"/>
    <n v="2"/>
    <n v="624"/>
    <s v="BATTERY - SIMPLE ASSAULT"/>
    <s v="0913 0421 0319 0360 0602 0400"/>
    <n v="18"/>
    <s v="F"/>
    <s v="B"/>
    <n v="501"/>
    <s v="SINGLE FAMILY DWELLING"/>
    <n v="400"/>
    <s v="STRONG-ARM (HANDS, FIST, FEET OR BODILY FORCE)"/>
    <s v="AO"/>
    <s v="Adult Other"/>
    <n v="624"/>
    <m/>
    <m/>
    <m/>
    <s v="3100    OBAMA                        BL"/>
    <m/>
    <n v="34.020400000000002"/>
    <n v="-118.33"/>
    <n v="0"/>
  </r>
  <r>
    <n v="200619112"/>
    <d v="2020-12-11T00:00:00"/>
    <d v="2020-12-08T00:00:00"/>
    <n v="1100"/>
    <n v="6"/>
    <x v="9"/>
    <n v="649"/>
    <n v="2"/>
    <n v="662"/>
    <s v="BUNCO, GRAND THEFT"/>
    <s v="0800 0344 1822 0701"/>
    <n v="21"/>
    <s v="M"/>
    <s v="W"/>
    <n v="501"/>
    <s v="SINGLE FAMILY DWELLING"/>
    <m/>
    <m/>
    <s v="IC"/>
    <s v="Invest Cont"/>
    <n v="662"/>
    <m/>
    <m/>
    <m/>
    <s v="1600 N  HARVARD                      BL"/>
    <m/>
    <n v="34.100099999999998"/>
    <n v="-118.3043"/>
    <n v="0"/>
  </r>
  <r>
    <n v="200217763"/>
    <d v="2020-11-22T00:00:00"/>
    <d v="2020-11-22T00:00:00"/>
    <n v="2250"/>
    <n v="2"/>
    <x v="5"/>
    <n v="215"/>
    <n v="2"/>
    <n v="930"/>
    <s v="CRIMINAL THREATS - NO WEAPON DISPLAYED"/>
    <s v="1817 0416 0421 0432 0913"/>
    <n v="20"/>
    <s v="M"/>
    <s v="B"/>
    <n v="501"/>
    <s v="SINGLE FAMILY DWELLING"/>
    <n v="301"/>
    <s v="BELT FLAILING INSTRUMENT/CHAIN"/>
    <s v="AO"/>
    <s v="Adult Other"/>
    <n v="930"/>
    <m/>
    <m/>
    <m/>
    <s v="500 N  BENTON                       WY"/>
    <m/>
    <n v="34.075299999999999"/>
    <n v="-118.27419999999999"/>
    <n v="0"/>
  </r>
  <r>
    <n v="200614707"/>
    <d v="2020-08-30T00:00:00"/>
    <d v="2020-07-13T00:00:00"/>
    <n v="1200"/>
    <n v="6"/>
    <x v="9"/>
    <n v="657"/>
    <n v="1"/>
    <n v="440"/>
    <s v="THEFT PLAIN - PETTY ($950 &amp; UNDER)"/>
    <s v="0394 1822"/>
    <n v="29"/>
    <s v="M"/>
    <s v="H"/>
    <n v="104"/>
    <s v="DRIVEWAY"/>
    <m/>
    <m/>
    <s v="IC"/>
    <s v="Invest Cont"/>
    <n v="440"/>
    <m/>
    <m/>
    <m/>
    <s v="900 N  RIDGEWOOD                    PL"/>
    <m/>
    <n v="34.0871"/>
    <n v="-118.3146"/>
    <n v="0"/>
  </r>
  <r>
    <n v="201217516"/>
    <d v="2020-07-31T00:00:00"/>
    <d v="2020-07-23T00:00:00"/>
    <n v="500"/>
    <n v="12"/>
    <x v="8"/>
    <n v="1249"/>
    <n v="1"/>
    <n v="210"/>
    <s v="ROBBERY"/>
    <s v="0344 0334 0400 0416 1309 1313"/>
    <n v="56"/>
    <s v="M"/>
    <s v="O"/>
    <n v="301"/>
    <s v="GAS STATION"/>
    <n v="400"/>
    <s v="STRONG-ARM (HANDS, FIST, FEET OR BODILY FORCE)"/>
    <s v="IC"/>
    <s v="Invest Cont"/>
    <n v="210"/>
    <m/>
    <m/>
    <m/>
    <s v="6300 S  FIGUEROA                     ST"/>
    <m/>
    <n v="33.981900000000003"/>
    <n v="-118.28270000000001"/>
    <n v="0"/>
  </r>
  <r>
    <n v="200309155"/>
    <d v="2020-03-28T00:00:00"/>
    <d v="2020-03-28T00:00:00"/>
    <n v="600"/>
    <n v="3"/>
    <x v="2"/>
    <n v="317"/>
    <n v="1"/>
    <n v="420"/>
    <s v="THEFT FROM MOTOR VEHICLE - PETTY ($950 &amp; UNDER)"/>
    <m/>
    <n v="0"/>
    <m/>
    <m/>
    <n v="101"/>
    <s v="STREET"/>
    <m/>
    <m/>
    <s v="IC"/>
    <s v="Invest Cont"/>
    <n v="420"/>
    <m/>
    <m/>
    <m/>
    <s v="BUDLONG                      AV"/>
    <s v="26TH                         ST"/>
    <n v="34.0349"/>
    <n v="-118.2959"/>
    <n v="0"/>
  </r>
  <r>
    <n v="200611642"/>
    <d v="2020-06-22T00:00:00"/>
    <d v="2020-06-20T00:00:00"/>
    <n v="1900"/>
    <n v="6"/>
    <x v="9"/>
    <n v="643"/>
    <n v="2"/>
    <n v="740"/>
    <s v="VANDALISM - FELONY ($400 &amp; OVER, ALL CHURCH VANDALISMS)"/>
    <s v="0329 1300 1822"/>
    <n v="26"/>
    <s v="F"/>
    <s v="O"/>
    <n v="122"/>
    <s v="VEHICLE, PASSENGER/TRUCK"/>
    <m/>
    <m/>
    <s v="IC"/>
    <s v="Invest Cont"/>
    <n v="740"/>
    <m/>
    <m/>
    <m/>
    <s v="7300 W  HOLLYWOOD                    BL"/>
    <m/>
    <n v="34.101599999999998"/>
    <n v="-118.3489"/>
    <n v="0"/>
  </r>
  <r>
    <n v="200400618"/>
    <d v="2020-02-18T00:00:00"/>
    <d v="2020-02-17T00:00:00"/>
    <n v="1500"/>
    <n v="4"/>
    <x v="4"/>
    <n v="466"/>
    <n v="1"/>
    <n v="310"/>
    <s v="BURGLARY"/>
    <s v="0344 1602 1402"/>
    <n v="0"/>
    <s v="X"/>
    <s v="X"/>
    <n v="406"/>
    <s v="OTHER STORE"/>
    <m/>
    <m/>
    <s v="IC"/>
    <s v="Invest Cont"/>
    <n v="310"/>
    <n v="998"/>
    <m/>
    <m/>
    <s v="2500 E  CESAR E CHAVEZ               AV"/>
    <m/>
    <n v="34.045999999999999"/>
    <n v="-118.206"/>
    <n v="0"/>
  </r>
  <r>
    <n v="201211725"/>
    <d v="2020-04-28T00:00:00"/>
    <d v="2020-04-28T00:00:00"/>
    <n v="520"/>
    <n v="12"/>
    <x v="8"/>
    <n v="1266"/>
    <n v="1"/>
    <n v="510"/>
    <s v="VEHICLE - STOLEN"/>
    <m/>
    <n v="0"/>
    <m/>
    <m/>
    <n v="101"/>
    <s v="STREET"/>
    <m/>
    <m/>
    <s v="IC"/>
    <s v="Invest Cont"/>
    <n v="510"/>
    <m/>
    <m/>
    <m/>
    <s v="900 W  82ND                         ST"/>
    <m/>
    <n v="33.966099999999997"/>
    <n v="-118.28489999999999"/>
    <n v="0"/>
  </r>
  <r>
    <n v="201306533"/>
    <d v="2020-02-14T00:00:00"/>
    <d v="2020-02-14T00:00:00"/>
    <n v="1730"/>
    <n v="13"/>
    <x v="6"/>
    <n v="1375"/>
    <n v="2"/>
    <n v="745"/>
    <s v="VANDALISM - MISDEAMEANOR ($399 OR UNDER)"/>
    <n v="329"/>
    <n v="0"/>
    <s v="M"/>
    <s v="H"/>
    <n v="203"/>
    <s v="OTHER BUSINESS"/>
    <m/>
    <m/>
    <s v="IC"/>
    <s v="Invest Cont"/>
    <n v="745"/>
    <m/>
    <m/>
    <m/>
    <s v="5500    COMPTON                      AV"/>
    <m/>
    <n v="33.992199999999997"/>
    <n v="-118.2521"/>
    <n v="0"/>
  </r>
  <r>
    <n v="201220096"/>
    <d v="2020-09-07T00:00:00"/>
    <d v="2020-09-07T00:00:00"/>
    <n v="55"/>
    <n v="12"/>
    <x v="8"/>
    <n v="1242"/>
    <n v="1"/>
    <n v="510"/>
    <s v="VEHICLE - STOLEN"/>
    <m/>
    <n v="0"/>
    <m/>
    <m/>
    <n v="104"/>
    <s v="DRIVEWAY"/>
    <m/>
    <m/>
    <s v="IC"/>
    <s v="Invest Cont"/>
    <n v="510"/>
    <m/>
    <m/>
    <m/>
    <s v="2800    SOUTHWEST                    DR"/>
    <m/>
    <n v="33.980200000000004"/>
    <n v="-118.3245"/>
    <n v="0"/>
  </r>
  <r>
    <n v="200215749"/>
    <d v="2020-10-03T00:00:00"/>
    <d v="2020-10-02T00:00:00"/>
    <n v="2100"/>
    <n v="2"/>
    <x v="5"/>
    <n v="245"/>
    <n v="1"/>
    <n v="310"/>
    <s v="BURGLARY"/>
    <s v="0325 1601"/>
    <n v="0"/>
    <s v="X"/>
    <s v="X"/>
    <n v="203"/>
    <s v="OTHER BUSINESS"/>
    <m/>
    <m/>
    <s v="IC"/>
    <s v="Invest Cont"/>
    <n v="310"/>
    <m/>
    <m/>
    <m/>
    <s v="2400 W  6TH                          ST"/>
    <m/>
    <n v="34.061199999999999"/>
    <n v="-118.27849999999999"/>
    <n v="0"/>
  </r>
  <r>
    <n v="200607194"/>
    <d v="2020-03-01T00:00:00"/>
    <d v="2020-02-29T00:00:00"/>
    <n v="2200"/>
    <n v="6"/>
    <x v="9"/>
    <n v="645"/>
    <n v="1"/>
    <n v="510"/>
    <s v="VEHICLE - STOLEN"/>
    <m/>
    <n v="0"/>
    <m/>
    <m/>
    <n v="101"/>
    <s v="STREET"/>
    <m/>
    <m/>
    <s v="IC"/>
    <s v="Invest Cont"/>
    <n v="510"/>
    <m/>
    <m/>
    <m/>
    <s v="7000    LANEWOOD                     AV"/>
    <m/>
    <n v="34.099200000000003"/>
    <n v="-118.34139999999999"/>
    <n v="0"/>
  </r>
  <r>
    <n v="200508757"/>
    <d v="2020-04-27T00:00:00"/>
    <d v="2020-04-22T00:00:00"/>
    <n v="1000"/>
    <n v="5"/>
    <x v="10"/>
    <n v="564"/>
    <n v="1"/>
    <n v="310"/>
    <s v="BURGLARY"/>
    <s v="0352 1221 0344 1606"/>
    <n v="25"/>
    <s v="F"/>
    <s v="B"/>
    <n v="501"/>
    <s v="SINGLE FAMILY DWELLING"/>
    <m/>
    <m/>
    <s v="IC"/>
    <s v="Invest Cont"/>
    <n v="310"/>
    <m/>
    <m/>
    <m/>
    <s v="200 W  1ST                          ST"/>
    <m/>
    <n v="33.743299999999998"/>
    <n v="-118.2813"/>
    <n v="0"/>
  </r>
  <r>
    <n v="200817173"/>
    <d v="2020-12-04T00:00:00"/>
    <d v="2020-12-02T00:00:00"/>
    <n v="900"/>
    <n v="8"/>
    <x v="12"/>
    <n v="859"/>
    <n v="2"/>
    <n v="354"/>
    <s v="THEFT OF IDENTITY"/>
    <s v="1202 0100 0930 1822"/>
    <n v="65"/>
    <s v="F"/>
    <s v="W"/>
    <n v="501"/>
    <s v="SINGLE FAMILY DWELLING"/>
    <m/>
    <m/>
    <s v="IC"/>
    <s v="Invest Cont"/>
    <n v="354"/>
    <m/>
    <m/>
    <m/>
    <s v="1700 S  SHENANDOAH                   ST"/>
    <m/>
    <n v="34.045699999999997"/>
    <n v="-118.3831"/>
    <n v="0"/>
  </r>
  <r>
    <n v="201008154"/>
    <d v="2020-04-18T00:00:00"/>
    <d v="2020-04-17T00:00:00"/>
    <n v="2300"/>
    <n v="10"/>
    <x v="11"/>
    <n v="1019"/>
    <n v="1"/>
    <n v="341"/>
    <s v="THEFT-GRAND ($950.01 &amp; OVER)EXCPT,GUNS,FOWL,LIVESTK,PROD"/>
    <s v="1822 0344"/>
    <n v="0"/>
    <s v="M"/>
    <s v="W"/>
    <n v="123"/>
    <s v="PARKING UNDERGROUND/BUILDING"/>
    <m/>
    <m/>
    <s v="IC"/>
    <s v="Invest Cont"/>
    <n v="341"/>
    <m/>
    <m/>
    <m/>
    <s v="7500    HASKELL                      AV"/>
    <m/>
    <n v="34.206699999999998"/>
    <n v="-118.47490000000001"/>
    <n v="0"/>
  </r>
  <r>
    <n v="200808218"/>
    <d v="2020-04-10T00:00:00"/>
    <d v="2020-04-07T00:00:00"/>
    <n v="700"/>
    <n v="8"/>
    <x v="12"/>
    <n v="831"/>
    <n v="2"/>
    <n v="930"/>
    <s v="CRIMINAL THREATS - NO WEAPON DISPLAYED"/>
    <s v="0442 0443 1803"/>
    <n v="56"/>
    <s v="M"/>
    <s v="O"/>
    <n v="702"/>
    <s v="OFFICE BUILDING/OFFICE"/>
    <n v="511"/>
    <s v="VERBAL THREAT"/>
    <s v="AO"/>
    <s v="Adult Other"/>
    <n v="930"/>
    <m/>
    <m/>
    <m/>
    <s v="12300    WILSHIRE                     BL"/>
    <m/>
    <n v="34.0473"/>
    <n v="-118.4768"/>
    <n v="0"/>
  </r>
  <r>
    <n v="200322412"/>
    <d v="2020-12-29T00:00:00"/>
    <d v="2020-12-29T00:00:00"/>
    <n v="2215"/>
    <n v="3"/>
    <x v="2"/>
    <n v="363"/>
    <n v="1"/>
    <n v="230"/>
    <s v="ASSAULT WITH DEADLY WEAPON, AGGRAVATED ASSAULT"/>
    <s v="0302 0334 0430 1100 1309 1402 1407 1419 1822"/>
    <n v="32"/>
    <s v="F"/>
    <s v="B"/>
    <n v="101"/>
    <s v="STREET"/>
    <n v="102"/>
    <s v="HAND GUN"/>
    <s v="IC"/>
    <s v="Invest Cont"/>
    <n v="230"/>
    <m/>
    <m/>
    <m/>
    <s v="4000 W  MARTIN LUTHER KING JR        BL"/>
    <m/>
    <n v="34.015500000000003"/>
    <n v="-118.34269999999999"/>
    <n v="0"/>
  </r>
  <r>
    <n v="200917467"/>
    <d v="2020-11-19T00:00:00"/>
    <d v="2020-11-18T00:00:00"/>
    <n v="1630"/>
    <n v="9"/>
    <x v="3"/>
    <n v="935"/>
    <n v="1"/>
    <n v="121"/>
    <s v="RAPE, FORCIBLE"/>
    <s v="1415 1402 2004 1218 0913 0527 1817 1020"/>
    <n v="37"/>
    <s v="F"/>
    <s v="W"/>
    <n v="102"/>
    <s v="SIDEWALK"/>
    <n v="400"/>
    <s v="STRONG-ARM (HANDS, FIST, FEET OR BODILY FORCE)"/>
    <s v="IC"/>
    <s v="Invest Cont"/>
    <n v="121"/>
    <n v="998"/>
    <m/>
    <m/>
    <s v="VAN NUYS                     BL"/>
    <s v="AETNA"/>
    <n v="34.183700000000002"/>
    <n v="-118.4443"/>
    <n v="0"/>
  </r>
  <r>
    <n v="200810102"/>
    <d v="2020-06-01T00:00:00"/>
    <d v="2020-05-31T00:00:00"/>
    <n v="2300"/>
    <n v="8"/>
    <x v="12"/>
    <n v="825"/>
    <n v="1"/>
    <n v="510"/>
    <s v="VEHICLE - STOLEN"/>
    <m/>
    <n v="0"/>
    <m/>
    <m/>
    <n v="707"/>
    <s v="GARAGE/CARPORT"/>
    <m/>
    <m/>
    <s v="IC"/>
    <s v="Invest Cont"/>
    <n v="510"/>
    <m/>
    <m/>
    <m/>
    <s v="300 S  BRISTOL                      AV"/>
    <m/>
    <n v="34.053100000000001"/>
    <n v="-118.48739999999999"/>
    <n v="0"/>
  </r>
  <r>
    <n v="201214724"/>
    <d v="2020-06-15T00:00:00"/>
    <d v="2020-06-15T00:00:00"/>
    <n v="1300"/>
    <n v="12"/>
    <x v="8"/>
    <n v="1266"/>
    <n v="2"/>
    <n v="626"/>
    <s v="INTIMATE PARTNER - SIMPLE ASSAULT"/>
    <s v="0913 2004 0400 0416 1814 2000"/>
    <n v="31"/>
    <s v="F"/>
    <s v="H"/>
    <n v="501"/>
    <s v="SINGLE FAMILY DWELLING"/>
    <n v="400"/>
    <s v="STRONG-ARM (HANDS, FIST, FEET OR BODILY FORCE)"/>
    <s v="IC"/>
    <s v="Invest Cont"/>
    <n v="626"/>
    <m/>
    <m/>
    <m/>
    <s v="400 W  80TH                         ST"/>
    <m/>
    <n v="33.966900000000003"/>
    <n v="-118.2794"/>
    <n v="0"/>
  </r>
  <r>
    <n v="201116952"/>
    <d v="2020-12-24T00:00:00"/>
    <d v="2020-12-24T00:00:00"/>
    <n v="1430"/>
    <n v="11"/>
    <x v="7"/>
    <n v="1101"/>
    <n v="1"/>
    <n v="330"/>
    <s v="BURGLARY FROM VEHICLE"/>
    <s v="0344 0358 1307"/>
    <n v="30"/>
    <s v="M"/>
    <s v="O"/>
    <n v="109"/>
    <s v="PARK/PLAYGROUND"/>
    <n v="500"/>
    <s v="UNKNOWN WEAPON/OTHER WEAPON"/>
    <s v="IC"/>
    <s v="Invest Cont"/>
    <n v="330"/>
    <m/>
    <m/>
    <m/>
    <s v="2700 N  VERMONT                      AV"/>
    <m/>
    <n v="34.117699999999999"/>
    <n v="-118.2928"/>
    <n v="0"/>
  </r>
  <r>
    <n v="200110884"/>
    <d v="2020-04-23T00:00:00"/>
    <d v="2020-04-23T00:00:00"/>
    <n v="630"/>
    <n v="1"/>
    <x v="1"/>
    <n v="174"/>
    <n v="1"/>
    <n v="520"/>
    <s v="VEHICLE - ATTEMPT STOLEN"/>
    <s v="0329 1402 1414 1822 1300 1612"/>
    <n v="34"/>
    <s v="M"/>
    <s v="H"/>
    <n v="108"/>
    <s v="PARKING LOT"/>
    <m/>
    <m/>
    <s v="IC"/>
    <s v="Invest Cont"/>
    <n v="520"/>
    <n v="998"/>
    <m/>
    <m/>
    <s v="800 S  MAIN                         ST"/>
    <m/>
    <n v="34.0428"/>
    <n v="-118.25320000000001"/>
    <n v="0"/>
  </r>
  <r>
    <n v="200209692"/>
    <d v="2020-05-02T00:00:00"/>
    <d v="2020-05-02T00:00:00"/>
    <n v="345"/>
    <n v="2"/>
    <x v="5"/>
    <n v="257"/>
    <n v="2"/>
    <n v="626"/>
    <s v="INTIMATE PARTNER - SIMPLE ASSAULT"/>
    <s v="0913 2000 1813 0319 0400 0344"/>
    <n v="33"/>
    <s v="F"/>
    <s v="B"/>
    <n v="502"/>
    <s v="MULTI-UNIT DWELLING (APARTMENT, DUPLEX, ETC)"/>
    <n v="400"/>
    <s v="STRONG-ARM (HANDS, FIST, FEET OR BODILY FORCE)"/>
    <s v="IC"/>
    <s v="Invest Cont"/>
    <n v="626"/>
    <m/>
    <m/>
    <m/>
    <s v="1300    INGRAHAM                     ST"/>
    <m/>
    <n v="34.053100000000001"/>
    <n v="-118.2671"/>
    <n v="0"/>
  </r>
  <r>
    <n v="201221486"/>
    <d v="2020-09-26T00:00:00"/>
    <d v="2020-09-26T00:00:00"/>
    <n v="1710"/>
    <n v="12"/>
    <x v="8"/>
    <n v="1263"/>
    <n v="2"/>
    <n v="624"/>
    <s v="BATTERY - SIMPLE ASSAULT"/>
    <s v="1202 0913 0561 0400 0416"/>
    <n v="61"/>
    <s v="M"/>
    <s v="B"/>
    <n v="501"/>
    <s v="SINGLE FAMILY DWELLING"/>
    <n v="400"/>
    <s v="STRONG-ARM (HANDS, FIST, FEET OR BODILY FORCE)"/>
    <s v="AA"/>
    <s v="Adult Arrest"/>
    <n v="624"/>
    <m/>
    <m/>
    <m/>
    <s v="1600 W  84TH                         ST"/>
    <m/>
    <n v="33.962699999999998"/>
    <n v="-118.3047"/>
    <n v="1"/>
  </r>
  <r>
    <n v="200115876"/>
    <d v="2020-08-05T00:00:00"/>
    <d v="2020-08-04T00:00:00"/>
    <n v="2015"/>
    <n v="1"/>
    <x v="1"/>
    <n v="139"/>
    <n v="2"/>
    <n v="745"/>
    <s v="VANDALISM - MISDEAMEANOR ($399 OR UNDER)"/>
    <s v="0329 1309 1310"/>
    <n v="46"/>
    <s v="M"/>
    <s v="W"/>
    <n v="101"/>
    <s v="STREET"/>
    <m/>
    <m/>
    <s v="IC"/>
    <s v="Invest Cont"/>
    <n v="745"/>
    <m/>
    <m/>
    <m/>
    <s v="2ND"/>
    <s v="ALAMEDA"/>
    <n v="34.047199999999997"/>
    <n v="-118.2381"/>
    <n v="0"/>
  </r>
  <r>
    <n v="201015379"/>
    <d v="2020-11-25T00:00:00"/>
    <d v="2020-11-24T00:00:00"/>
    <n v="1800"/>
    <n v="10"/>
    <x v="11"/>
    <n v="1067"/>
    <n v="1"/>
    <n v="330"/>
    <s v="BURGLARY FROM VEHICLE"/>
    <s v="1822 0344 1300 1202"/>
    <n v="70"/>
    <s v="M"/>
    <s v="O"/>
    <n v="108"/>
    <s v="PARKING LOT"/>
    <m/>
    <m/>
    <s v="IC"/>
    <s v="Invest Cont"/>
    <n v="330"/>
    <m/>
    <m/>
    <m/>
    <s v="17200    VENTURA                      BL"/>
    <m/>
    <n v="34.165999999999997"/>
    <n v="-118.5095"/>
    <n v="0"/>
  </r>
  <r>
    <n v="201208527"/>
    <d v="2020-03-05T00:00:00"/>
    <d v="2020-03-05T00:00:00"/>
    <n v="1755"/>
    <n v="12"/>
    <x v="8"/>
    <n v="1249"/>
    <n v="2"/>
    <n v="753"/>
    <s v="DISCHARGE FIREARMS/SHOTS FIRED"/>
    <s v="1100 1402 1407 1822"/>
    <n v="0"/>
    <s v="X"/>
    <s v="X"/>
    <n v="101"/>
    <s v="STREET"/>
    <n v="106"/>
    <s v="UNKNOWN FIREARM"/>
    <s v="IC"/>
    <s v="Invest Cont"/>
    <n v="753"/>
    <m/>
    <m/>
    <m/>
    <s v="6900 S  FIGUEROA                     ST"/>
    <m/>
    <n v="33.977400000000003"/>
    <n v="-118.28270000000001"/>
    <n v="0"/>
  </r>
  <r>
    <n v="200918543"/>
    <d v="2020-12-17T00:00:00"/>
    <d v="2020-12-17T00:00:00"/>
    <n v="900"/>
    <n v="9"/>
    <x v="3"/>
    <n v="981"/>
    <n v="2"/>
    <n v="624"/>
    <s v="BATTERY - SIMPLE ASSAULT"/>
    <s v="0444 0446"/>
    <n v="66"/>
    <s v="F"/>
    <s v="W"/>
    <n v="502"/>
    <s v="MULTI-UNIT DWELLING (APARTMENT, DUPLEX, ETC)"/>
    <n v="400"/>
    <s v="STRONG-ARM (HANDS, FIST, FEET OR BODILY FORCE)"/>
    <s v="AO"/>
    <s v="Adult Other"/>
    <n v="624"/>
    <m/>
    <m/>
    <m/>
    <s v="15200    DICKENS                      ST"/>
    <m/>
    <n v="34.152299999999997"/>
    <n v="-118.4646"/>
    <n v="0"/>
  </r>
  <r>
    <n v="201115710"/>
    <d v="2020-11-13T00:00:00"/>
    <d v="2020-11-04T00:00:00"/>
    <n v="1500"/>
    <n v="11"/>
    <x v="7"/>
    <n v="1129"/>
    <n v="1"/>
    <n v="331"/>
    <s v="THEFT FROM MOTOR VEHICLE - GRAND ($950.01 AND OVER)"/>
    <n v="385"/>
    <n v="61"/>
    <s v="M"/>
    <s v="W"/>
    <n v="217"/>
    <s v="AUTO REPAIR SHOP"/>
    <m/>
    <m/>
    <s v="IC"/>
    <s v="Invest Cont"/>
    <n v="331"/>
    <m/>
    <m/>
    <m/>
    <s v="ELGIN"/>
    <s v="AVENUE 64"/>
    <n v="34.118099999999998"/>
    <n v="-118.1793"/>
    <n v="0"/>
  </r>
  <r>
    <n v="200505941"/>
    <d v="2020-02-14T00:00:00"/>
    <d v="2020-02-14T00:00:00"/>
    <n v="1515"/>
    <n v="5"/>
    <x v="10"/>
    <n v="563"/>
    <n v="2"/>
    <n v="624"/>
    <s v="BATTERY - SIMPLE ASSAULT"/>
    <s v="0913 2024 1815 0416"/>
    <n v="64"/>
    <s v="M"/>
    <s v="W"/>
    <n v="721"/>
    <s v="HIGH SCHOOL"/>
    <n v="400"/>
    <s v="STRONG-ARM (HANDS, FIST, FEET OR BODILY FORCE)"/>
    <s v="JO"/>
    <s v="Juv Other"/>
    <n v="624"/>
    <m/>
    <m/>
    <m/>
    <s v="1000 W  15TH                         ST"/>
    <m/>
    <n v="33.730600000000003"/>
    <n v="-118.29900000000001"/>
    <n v="0"/>
  </r>
  <r>
    <n v="200110806"/>
    <d v="2020-04-21T00:00:00"/>
    <d v="2020-03-01T00:00:00"/>
    <n v="700"/>
    <n v="1"/>
    <x v="1"/>
    <n v="133"/>
    <n v="1"/>
    <n v="480"/>
    <s v="BIKE - STOLEN"/>
    <s v="0397 1202 1822 0344"/>
    <n v="62"/>
    <s v="M"/>
    <s v="W"/>
    <n v="123"/>
    <s v="PARKING UNDERGROUND/BUILDING"/>
    <m/>
    <m/>
    <s v="IC"/>
    <s v="Invest Cont"/>
    <n v="480"/>
    <m/>
    <m/>
    <m/>
    <s v="200 S  BROADWAY"/>
    <m/>
    <n v="34.052399999999999"/>
    <n v="-118.2467"/>
    <n v="0"/>
  </r>
  <r>
    <n v="200615256"/>
    <d v="2020-09-10T00:00:00"/>
    <d v="2020-09-10T00:00:00"/>
    <n v="1730"/>
    <n v="6"/>
    <x v="9"/>
    <n v="645"/>
    <n v="2"/>
    <n v="354"/>
    <s v="THEFT OF IDENTITY"/>
    <s v="1822 0929 0930 1402"/>
    <n v="38"/>
    <s v="M"/>
    <s v="W"/>
    <n v="101"/>
    <s v="STREET"/>
    <m/>
    <m/>
    <s v="AA"/>
    <s v="Adult Arrest"/>
    <n v="354"/>
    <n v="998"/>
    <m/>
    <m/>
    <s v="SUNSET"/>
    <s v="MANSFIELD"/>
    <n v="34.097999999999999"/>
    <n v="-118.34050000000001"/>
    <n v="1"/>
  </r>
  <r>
    <n v="200405799"/>
    <d v="2020-02-16T00:00:00"/>
    <d v="2020-02-16T00:00:00"/>
    <n v="1320"/>
    <n v="4"/>
    <x v="4"/>
    <n v="402"/>
    <n v="1"/>
    <n v="510"/>
    <s v="VEHICLE - STOLEN"/>
    <m/>
    <n v="0"/>
    <m/>
    <m/>
    <n v="101"/>
    <s v="STREET"/>
    <m/>
    <m/>
    <s v="IC"/>
    <s v="Invest Cont"/>
    <n v="510"/>
    <m/>
    <m/>
    <m/>
    <s v="3800    LATROBE                      ST"/>
    <m/>
    <n v="34.090499999999999"/>
    <n v="-118.1973"/>
    <n v="0"/>
  </r>
  <r>
    <n v="200114111"/>
    <d v="2020-06-29T00:00:00"/>
    <d v="2020-06-29T00:00:00"/>
    <n v="1315"/>
    <n v="1"/>
    <x v="1"/>
    <n v="182"/>
    <n v="1"/>
    <n v="341"/>
    <s v="THEFT-GRAND ($950.01 &amp; OVER)EXCPT,GUNS,FOWL,LIVESTK,PROD"/>
    <s v="0354 1606 0344 1822"/>
    <n v="0"/>
    <s v="M"/>
    <s v="W"/>
    <n v="203"/>
    <s v="OTHER BUSINESS"/>
    <m/>
    <m/>
    <s v="IC"/>
    <s v="Invest Cont"/>
    <n v="341"/>
    <m/>
    <m/>
    <m/>
    <s v="1200 S  FIGUEROA                     ST"/>
    <m/>
    <n v="34.041600000000003"/>
    <n v="-118.2671"/>
    <n v="0"/>
  </r>
  <r>
    <n v="201205849"/>
    <d v="2020-01-27T00:00:00"/>
    <d v="2020-01-27T00:00:00"/>
    <n v="600"/>
    <n v="12"/>
    <x v="8"/>
    <n v="1239"/>
    <n v="1"/>
    <n v="510"/>
    <s v="VEHICLE - STOLEN"/>
    <m/>
    <n v="0"/>
    <m/>
    <m/>
    <n v="101"/>
    <s v="STREET"/>
    <m/>
    <m/>
    <s v="IC"/>
    <s v="Invest Cont"/>
    <n v="510"/>
    <m/>
    <m/>
    <m/>
    <s v="1100 W  60TH                         PL"/>
    <m/>
    <n v="33.984999999999999"/>
    <n v="-118.2937"/>
    <n v="0"/>
  </r>
  <r>
    <n v="200504794"/>
    <d v="2020-01-11T00:00:00"/>
    <d v="2020-01-11T00:00:00"/>
    <n v="255"/>
    <n v="5"/>
    <x v="10"/>
    <n v="563"/>
    <n v="1"/>
    <n v="420"/>
    <s v="THEFT FROM MOTOR VEHICLE - PETTY ($950 &amp; UNDER)"/>
    <s v="0344 1300"/>
    <n v="44"/>
    <s v="M"/>
    <s v="B"/>
    <n v="116"/>
    <s v="OTHER/OUTSIDE"/>
    <m/>
    <m/>
    <s v="IC"/>
    <s v="Invest Cont"/>
    <n v="420"/>
    <m/>
    <m/>
    <m/>
    <s v="ALMA                         ST"/>
    <s v="9TH                          ST"/>
    <n v="33.7361"/>
    <n v="-118.29900000000001"/>
    <n v="0"/>
  </r>
  <r>
    <n v="200700782"/>
    <d v="2020-09-16T00:00:00"/>
    <d v="2020-09-15T00:00:00"/>
    <n v="2240"/>
    <n v="7"/>
    <x v="0"/>
    <n v="743"/>
    <n v="2"/>
    <n v="888"/>
    <s v="TRESPASSING"/>
    <n v="1402"/>
    <n v="66"/>
    <s v="M"/>
    <s v="W"/>
    <n v="501"/>
    <s v="SINGLE FAMILY DWELLING"/>
    <m/>
    <m/>
    <s v="IC"/>
    <s v="Invest Cont"/>
    <n v="888"/>
    <m/>
    <m/>
    <m/>
    <s v="900 S  GENESEE                      AV"/>
    <m/>
    <n v="34.057699999999997"/>
    <n v="-118.3609"/>
    <n v="0"/>
  </r>
  <r>
    <n v="200513464"/>
    <d v="2020-08-27T00:00:00"/>
    <d v="2020-08-27T00:00:00"/>
    <n v="2220"/>
    <n v="5"/>
    <x v="10"/>
    <n v="531"/>
    <n v="2"/>
    <n v="740"/>
    <s v="VANDALISM - FELONY ($400 &amp; OVER, ALL CHURCH VANDALISMS)"/>
    <s v="0329 1300"/>
    <n v="62"/>
    <s v="M"/>
    <s v="A"/>
    <n v="122"/>
    <s v="VEHICLE, PASSENGER/TRUCK"/>
    <m/>
    <m/>
    <s v="IC"/>
    <s v="Invest Cont"/>
    <n v="740"/>
    <m/>
    <m/>
    <m/>
    <s v="26100    FRAMPTON                     AV"/>
    <m/>
    <n v="33.785800000000002"/>
    <n v="-118.3"/>
    <n v="0"/>
  </r>
  <r>
    <n v="200609627"/>
    <d v="2020-04-28T00:00:00"/>
    <d v="2020-04-26T00:00:00"/>
    <n v="2000"/>
    <n v="6"/>
    <x v="9"/>
    <n v="663"/>
    <n v="1"/>
    <n v="420"/>
    <s v="THEFT FROM MOTOR VEHICLE - PETTY ($950 &amp; UNDER)"/>
    <s v="1300 1601 1606 0344"/>
    <n v="23"/>
    <s v="F"/>
    <s v="W"/>
    <n v="123"/>
    <s v="PARKING UNDERGROUND/BUILDING"/>
    <m/>
    <m/>
    <s v="IC"/>
    <s v="Invest Cont"/>
    <n v="420"/>
    <m/>
    <m/>
    <m/>
    <s v="1200 N  LAS PALMAS                   AV"/>
    <m/>
    <n v="34.092599999999997"/>
    <n v="-118.33629999999999"/>
    <n v="0"/>
  </r>
  <r>
    <n v="200608100"/>
    <d v="2020-03-19T00:00:00"/>
    <d v="2020-03-19T00:00:00"/>
    <n v="200"/>
    <n v="6"/>
    <x v="9"/>
    <n v="638"/>
    <n v="2"/>
    <n v="740"/>
    <s v="VANDALISM - FELONY ($400 &amp; OVER, ALL CHURCH VANDALISMS)"/>
    <s v="0329 1609 2004"/>
    <n v="0"/>
    <s v="X"/>
    <s v="X"/>
    <n v="502"/>
    <s v="MULTI-UNIT DWELLING (APARTMENT, DUPLEX, ETC)"/>
    <m/>
    <m/>
    <s v="AA"/>
    <s v="Adult Arrest"/>
    <n v="740"/>
    <m/>
    <m/>
    <m/>
    <s v="5800    FRANKLIN                     AV"/>
    <m/>
    <n v="34.1053"/>
    <n v="-118.3158"/>
    <n v="1"/>
  </r>
  <r>
    <n v="201224146"/>
    <d v="2020-11-08T00:00:00"/>
    <d v="2020-11-08T00:00:00"/>
    <n v="1700"/>
    <n v="12"/>
    <x v="8"/>
    <n v="1208"/>
    <n v="2"/>
    <n v="626"/>
    <s v="INTIMATE PARTNER - SIMPLE ASSAULT"/>
    <s v="0913 0400 0416 1814 2000"/>
    <n v="28"/>
    <s v="M"/>
    <s v="H"/>
    <n v="501"/>
    <s v="SINGLE FAMILY DWELLING"/>
    <n v="400"/>
    <s v="STRONG-ARM (HANDS, FIST, FEET OR BODILY FORCE)"/>
    <s v="IC"/>
    <s v="Invest Cont"/>
    <n v="626"/>
    <m/>
    <m/>
    <m/>
    <s v="700 W  52ND                         ST"/>
    <m/>
    <n v="33.999699999999997"/>
    <n v="-118.28489999999999"/>
    <n v="0"/>
  </r>
  <r>
    <n v="200212231"/>
    <d v="2020-07-06T00:00:00"/>
    <d v="2020-07-05T00:00:00"/>
    <n v="2300"/>
    <n v="2"/>
    <x v="5"/>
    <n v="245"/>
    <n v="1"/>
    <n v="510"/>
    <s v="VEHICLE - STOLEN"/>
    <m/>
    <n v="0"/>
    <m/>
    <m/>
    <n v="101"/>
    <s v="STREET"/>
    <m/>
    <m/>
    <s v="IC"/>
    <s v="Invest Cont"/>
    <n v="510"/>
    <m/>
    <m/>
    <m/>
    <s v="3RD                          ST"/>
    <s v="ALVARADO"/>
    <n v="34.063000000000002"/>
    <n v="-118.2727"/>
    <n v="0"/>
  </r>
  <r>
    <n v="200313564"/>
    <d v="2020-07-01T00:00:00"/>
    <d v="2020-06-27T00:00:00"/>
    <n v="2000"/>
    <n v="3"/>
    <x v="2"/>
    <n v="327"/>
    <n v="1"/>
    <n v="480"/>
    <s v="BIKE - STOLEN"/>
    <s v="0344 1251"/>
    <n v="32"/>
    <s v="M"/>
    <s v="O"/>
    <n v="501"/>
    <s v="SINGLE FAMILY DWELLING"/>
    <m/>
    <m/>
    <s v="IC"/>
    <s v="Invest Cont"/>
    <n v="480"/>
    <m/>
    <m/>
    <m/>
    <s v="1100 W  29TH                         ST"/>
    <m/>
    <n v="34.030500000000004"/>
    <n v="-118.2865"/>
    <n v="0"/>
  </r>
  <r>
    <n v="200409662"/>
    <d v="2020-06-10T00:00:00"/>
    <d v="2020-06-10T00:00:00"/>
    <n v="1500"/>
    <n v="4"/>
    <x v="4"/>
    <n v="473"/>
    <n v="1"/>
    <n v="440"/>
    <s v="THEFT PLAIN - PETTY ($950 &amp; UNDER)"/>
    <n v="344"/>
    <n v="57"/>
    <s v="M"/>
    <s v="H"/>
    <n v="203"/>
    <s v="OTHER BUSINESS"/>
    <m/>
    <m/>
    <s v="IC"/>
    <s v="Invest Cont"/>
    <n v="440"/>
    <m/>
    <m/>
    <m/>
    <s v="400 S  SOTO                         ST"/>
    <m/>
    <n v="34.037599999999998"/>
    <n v="-118.2166"/>
    <n v="0"/>
  </r>
  <r>
    <n v="200612411"/>
    <d v="2020-07-10T00:00:00"/>
    <d v="2020-07-08T00:00:00"/>
    <n v="1822"/>
    <n v="6"/>
    <x v="9"/>
    <n v="646"/>
    <n v="2"/>
    <n v="354"/>
    <s v="THEFT OF IDENTITY"/>
    <s v="1822 0935 1402 0930"/>
    <n v="59"/>
    <s v="M"/>
    <s v="B"/>
    <n v="210"/>
    <s v="RESTAURANT/FAST FOOD"/>
    <m/>
    <m/>
    <s v="AA"/>
    <s v="Adult Arrest"/>
    <n v="354"/>
    <n v="998"/>
    <m/>
    <m/>
    <s v="HIGHLAND"/>
    <s v="SUNSET"/>
    <n v="34.097999999999999"/>
    <n v="-118.3387"/>
    <n v="1"/>
  </r>
  <r>
    <n v="200916469"/>
    <d v="2020-10-26T00:00:00"/>
    <d v="2020-10-24T00:00:00"/>
    <n v="1900"/>
    <n v="9"/>
    <x v="3"/>
    <n v="984"/>
    <n v="2"/>
    <n v="626"/>
    <s v="INTIMATE PARTNER - SIMPLE ASSAULT"/>
    <s v="0400 0444"/>
    <n v="54"/>
    <s v="F"/>
    <s v="W"/>
    <n v="502"/>
    <s v="MULTI-UNIT DWELLING (APARTMENT, DUPLEX, ETC)"/>
    <n v="400"/>
    <s v="STRONG-ARM (HANDS, FIST, FEET OR BODILY FORCE)"/>
    <s v="AO"/>
    <s v="Adult Other"/>
    <n v="626"/>
    <m/>
    <m/>
    <m/>
    <s v="14500    DICKENS                      ST"/>
    <m/>
    <n v="34.15"/>
    <n v="-118.44889999999999"/>
    <n v="0"/>
  </r>
  <r>
    <n v="200314986"/>
    <d v="2020-07-30T00:00:00"/>
    <d v="2020-07-30T00:00:00"/>
    <n v="1020"/>
    <n v="3"/>
    <x v="2"/>
    <n v="397"/>
    <n v="2"/>
    <n v="624"/>
    <s v="BATTERY - SIMPLE ASSAULT"/>
    <s v="1822 0416 0446 1218 1309 0202"/>
    <n v="40"/>
    <s v="F"/>
    <s v="O"/>
    <n v="101"/>
    <s v="STREET"/>
    <n v="400"/>
    <s v="STRONG-ARM (HANDS, FIST, FEET OR BODILY FORCE)"/>
    <s v="IC"/>
    <s v="Invest Cont"/>
    <n v="624"/>
    <m/>
    <m/>
    <m/>
    <s v="4000    HALLDALE                     AV"/>
    <m/>
    <n v="34.010300000000001"/>
    <n v="-118.3023"/>
    <n v="0"/>
  </r>
  <r>
    <n v="200322263"/>
    <d v="2020-12-25T00:00:00"/>
    <d v="2020-12-24T00:00:00"/>
    <n v="300"/>
    <n v="3"/>
    <x v="2"/>
    <n v="356"/>
    <n v="1"/>
    <n v="440"/>
    <s v="THEFT PLAIN - PETTY ($950 &amp; UNDER)"/>
    <s v="0344 1822 0394"/>
    <n v="0"/>
    <s v="F"/>
    <s v="B"/>
    <n v="502"/>
    <s v="MULTI-UNIT DWELLING (APARTMENT, DUPLEX, ETC)"/>
    <m/>
    <m/>
    <s v="IC"/>
    <s v="Invest Cont"/>
    <n v="440"/>
    <m/>
    <m/>
    <m/>
    <s v="1600 W  35TH                         PL"/>
    <m/>
    <n v="34.023699999999998"/>
    <n v="-118.30540000000001"/>
    <n v="0"/>
  </r>
  <r>
    <n v="200216977"/>
    <d v="2020-11-01T00:00:00"/>
    <d v="2020-10-30T00:00:00"/>
    <n v="600"/>
    <n v="2"/>
    <x v="5"/>
    <n v="251"/>
    <n v="1"/>
    <n v="310"/>
    <s v="BURGLARY"/>
    <n v="344"/>
    <n v="0"/>
    <s v="X"/>
    <s v="X"/>
    <n v="213"/>
    <s v="WAREHOUSE"/>
    <n v="500"/>
    <s v="UNKNOWN WEAPON/OTHER WEAPON"/>
    <s v="IC"/>
    <s v="Invest Cont"/>
    <n v="310"/>
    <m/>
    <m/>
    <m/>
    <s v="2700    WILSHIRE                     BL"/>
    <m/>
    <n v="34.060899999999997"/>
    <n v="-118.28230000000001"/>
    <n v="0"/>
  </r>
  <r>
    <n v="200415000"/>
    <d v="2020-11-18T00:00:00"/>
    <d v="2020-11-18T00:00:00"/>
    <n v="526"/>
    <n v="4"/>
    <x v="4"/>
    <n v="478"/>
    <n v="1"/>
    <n v="510"/>
    <s v="VEHICLE - STOLEN"/>
    <m/>
    <n v="0"/>
    <m/>
    <m/>
    <n v="101"/>
    <s v="STREET"/>
    <m/>
    <m/>
    <s v="IC"/>
    <s v="Invest Cont"/>
    <n v="510"/>
    <m/>
    <m/>
    <m/>
    <s v="3000    WHITTIER                     BL"/>
    <m/>
    <n v="34.030500000000004"/>
    <n v="-118.20699999999999"/>
    <n v="0"/>
  </r>
  <r>
    <n v="200218184"/>
    <d v="2020-12-03T00:00:00"/>
    <d v="2020-11-16T00:00:00"/>
    <n v="900"/>
    <n v="2"/>
    <x v="5"/>
    <n v="257"/>
    <n v="2"/>
    <n v="354"/>
    <s v="THEFT OF IDENTITY"/>
    <n v="1822"/>
    <n v="20"/>
    <s v="F"/>
    <s v="B"/>
    <n v="502"/>
    <s v="MULTI-UNIT DWELLING (APARTMENT, DUPLEX, ETC)"/>
    <m/>
    <m/>
    <s v="IC"/>
    <s v="Invest Cont"/>
    <n v="354"/>
    <m/>
    <m/>
    <m/>
    <s v="1500    WILSHIRE                     BL"/>
    <m/>
    <n v="34.054600000000001"/>
    <n v="-118.2684"/>
    <n v="0"/>
  </r>
  <r>
    <n v="200605316"/>
    <d v="2020-01-29T00:00:00"/>
    <d v="2020-01-28T00:00:00"/>
    <n v="1630"/>
    <n v="6"/>
    <x v="9"/>
    <n v="657"/>
    <n v="1"/>
    <n v="442"/>
    <s v="SHOPLIFTING - PETTY THEFT ($950 &amp; UNDER)"/>
    <s v="0325 1822"/>
    <n v="0"/>
    <s v="X"/>
    <s v="X"/>
    <n v="402"/>
    <s v="MARKET"/>
    <m/>
    <m/>
    <s v="IC"/>
    <s v="Invest Cont"/>
    <n v="442"/>
    <m/>
    <m/>
    <m/>
    <s v="900 N  WESTERN                      AV"/>
    <m/>
    <n v="34.088799999999999"/>
    <n v="-118.3124"/>
    <n v="0"/>
  </r>
  <r>
    <n v="200909757"/>
    <d v="2020-05-16T00:00:00"/>
    <d v="2020-05-15T00:00:00"/>
    <n v="1700"/>
    <n v="9"/>
    <x v="3"/>
    <n v="904"/>
    <n v="1"/>
    <n v="510"/>
    <s v="VEHICLE - STOLEN"/>
    <m/>
    <n v="0"/>
    <m/>
    <m/>
    <n v="108"/>
    <s v="PARKING LOT"/>
    <m/>
    <m/>
    <s v="IC"/>
    <s v="Invest Cont"/>
    <n v="510"/>
    <m/>
    <m/>
    <m/>
    <s v="14900    RAYMER                       ST"/>
    <m/>
    <n v="34.213099999999997"/>
    <n v="-118.4584"/>
    <n v="0"/>
  </r>
  <r>
    <n v="201206515"/>
    <d v="2020-02-03T00:00:00"/>
    <d v="2020-02-03T00:00:00"/>
    <n v="850"/>
    <n v="12"/>
    <x v="8"/>
    <n v="1269"/>
    <n v="1"/>
    <n v="440"/>
    <s v="THEFT PLAIN - PETTY ($950 &amp; UNDER)"/>
    <s v="0344 1202 0554 2021"/>
    <n v="61"/>
    <s v="M"/>
    <s v="B"/>
    <n v="501"/>
    <s v="SINGLE FAMILY DWELLING"/>
    <m/>
    <m/>
    <s v="IC"/>
    <s v="Invest Cont"/>
    <n v="440"/>
    <m/>
    <m/>
    <m/>
    <s v="1000 E  84TH                         ST"/>
    <m/>
    <n v="33.962899999999998"/>
    <n v="-118.25749999999999"/>
    <n v="0"/>
  </r>
  <r>
    <n v="201210909"/>
    <d v="2020-04-14T00:00:00"/>
    <d v="2020-04-14T00:00:00"/>
    <n v="1415"/>
    <n v="12"/>
    <x v="8"/>
    <n v="1269"/>
    <n v="2"/>
    <n v="624"/>
    <s v="BATTERY - SIMPLE ASSAULT"/>
    <s v="0913 0400 0416 0361"/>
    <n v="39"/>
    <s v="F"/>
    <s v="B"/>
    <n v="502"/>
    <s v="MULTI-UNIT DWELLING (APARTMENT, DUPLEX, ETC)"/>
    <n v="400"/>
    <s v="STRONG-ARM (HANDS, FIST, FEET OR BODILY FORCE)"/>
    <s v="IC"/>
    <s v="Invest Cont"/>
    <n v="624"/>
    <m/>
    <m/>
    <m/>
    <s v="400 E  79TH                         ST"/>
    <m/>
    <n v="33.967399999999998"/>
    <n v="-118.26730000000001"/>
    <n v="0"/>
  </r>
  <r>
    <n v="200606866"/>
    <d v="2020-02-24T00:00:00"/>
    <d v="2020-02-23T00:00:00"/>
    <n v="2335"/>
    <n v="6"/>
    <x v="9"/>
    <n v="668"/>
    <n v="2"/>
    <n v="624"/>
    <s v="BATTERY - SIMPLE ASSAULT"/>
    <s v="0416 0400 1822"/>
    <n v="57"/>
    <s v="M"/>
    <s v="H"/>
    <n v="202"/>
    <s v="LIQUOR STORE"/>
    <n v="400"/>
    <s v="STRONG-ARM (HANDS, FIST, FEET OR BODILY FORCE)"/>
    <s v="IC"/>
    <s v="Invest Cont"/>
    <n v="624"/>
    <m/>
    <m/>
    <m/>
    <s v="5700    SANTA MONICA                 BL"/>
    <m/>
    <n v="34.0944"/>
    <n v="-118.3125"/>
    <n v="0"/>
  </r>
  <r>
    <n v="200109615"/>
    <d v="2020-03-24T00:00:00"/>
    <d v="2020-02-23T00:00:00"/>
    <n v="100"/>
    <n v="1"/>
    <x v="1"/>
    <n v="153"/>
    <n v="1"/>
    <n v="230"/>
    <s v="ASSAULT WITH DEADLY WEAPON, AGGRAVATED ASSAULT"/>
    <s v="0444 0429 1822"/>
    <n v="36"/>
    <s v="M"/>
    <s v="H"/>
    <n v="102"/>
    <s v="SIDEWALK"/>
    <n v="400"/>
    <s v="STRONG-ARM (HANDS, FIST, FEET OR BODILY FORCE)"/>
    <s v="IC"/>
    <s v="Invest Cont"/>
    <n v="230"/>
    <m/>
    <m/>
    <m/>
    <s v="200 W  6TH                          ST"/>
    <m/>
    <n v="34.045999999999999"/>
    <n v="-118.2509"/>
    <n v="0"/>
  </r>
  <r>
    <n v="200610767"/>
    <d v="2020-05-27T00:00:00"/>
    <d v="2020-04-30T00:00:00"/>
    <n v="730"/>
    <n v="6"/>
    <x v="9"/>
    <n v="636"/>
    <n v="2"/>
    <n v="354"/>
    <s v="THEFT OF IDENTITY"/>
    <s v="1822 0928"/>
    <n v="32"/>
    <s v="M"/>
    <s v="B"/>
    <n v="750"/>
    <s v="CYBERSPACE"/>
    <m/>
    <m/>
    <s v="IC"/>
    <s v="Invest Cont"/>
    <n v="354"/>
    <m/>
    <m/>
    <m/>
    <s v="1700 N  MC CADDEN                    PL"/>
    <m/>
    <n v="34.101599999999998"/>
    <n v="-118.3374"/>
    <n v="0"/>
  </r>
  <r>
    <n v="200219136"/>
    <d v="2020-12-29T00:00:00"/>
    <d v="2020-12-29T00:00:00"/>
    <n v="600"/>
    <n v="2"/>
    <x v="5"/>
    <n v="245"/>
    <n v="1"/>
    <n v="440"/>
    <s v="THEFT PLAIN - PETTY ($950 &amp; UNDER)"/>
    <s v="1218 1822 0345 0344 2034"/>
    <n v="44"/>
    <s v="M"/>
    <s v="W"/>
    <n v="101"/>
    <s v="STREET"/>
    <m/>
    <m/>
    <s v="IC"/>
    <s v="Invest Cont"/>
    <n v="440"/>
    <m/>
    <m/>
    <m/>
    <s v="CARONDELET"/>
    <s v="WILSHIRE"/>
    <n v="34.060099999999998"/>
    <n v="-118.2805"/>
    <n v="0"/>
  </r>
  <r>
    <n v="201117060"/>
    <d v="2020-12-28T00:00:00"/>
    <d v="2020-12-28T00:00:00"/>
    <n v="345"/>
    <n v="11"/>
    <x v="7"/>
    <n v="1145"/>
    <n v="1"/>
    <n v="230"/>
    <s v="ASSAULT WITH DEADLY WEAPON, AGGRAVATED ASSAULT"/>
    <s v="1822 1218 0416"/>
    <n v="26"/>
    <s v="M"/>
    <s v="H"/>
    <n v="102"/>
    <s v="SIDEWALK"/>
    <n v="500"/>
    <s v="UNKNOWN WEAPON/OTHER WEAPON"/>
    <s v="IC"/>
    <s v="Invest Cont"/>
    <n v="230"/>
    <m/>
    <m/>
    <m/>
    <s v="RIVERSIDE                    DR"/>
    <s v="FLETCHER"/>
    <n v="34.106000000000002"/>
    <n v="-118.2565"/>
    <n v="0"/>
  </r>
  <r>
    <n v="200512867"/>
    <d v="2020-08-11T00:00:00"/>
    <d v="2020-08-11T00:00:00"/>
    <n v="1820"/>
    <n v="5"/>
    <x v="10"/>
    <n v="569"/>
    <n v="2"/>
    <n v="951"/>
    <s v="DEFRAUDING INNKEEPER/THEFT OF SERVICES, $950 &amp; UNDER"/>
    <s v="0325 0202 0104 0344 1309 0216"/>
    <n v="0"/>
    <s v="X"/>
    <s v="X"/>
    <n v="210"/>
    <s v="RESTAURANT/FAST FOOD"/>
    <m/>
    <m/>
    <s v="IC"/>
    <s v="Invest Cont"/>
    <n v="951"/>
    <m/>
    <m/>
    <m/>
    <s v="100 W  22ND                         ST"/>
    <m/>
    <n v="33.725000000000001"/>
    <n v="-118.2825"/>
    <n v="0"/>
  </r>
  <r>
    <n v="200907308"/>
    <d v="2020-03-12T00:00:00"/>
    <d v="2020-03-08T00:00:00"/>
    <n v="2330"/>
    <n v="9"/>
    <x v="3"/>
    <n v="933"/>
    <n v="1"/>
    <n v="341"/>
    <s v="THEFT-GRAND ($950.01 &amp; OVER)EXCPT,GUNS,FOWL,LIVESTK,PROD"/>
    <n v="344"/>
    <n v="39"/>
    <s v="M"/>
    <s v="B"/>
    <n v="254"/>
    <s v="STUDIO (FILM/PHOTOGRAPHIC/MUSIC)"/>
    <m/>
    <m/>
    <s v="IC"/>
    <s v="Invest Cont"/>
    <n v="341"/>
    <m/>
    <m/>
    <m/>
    <s v="6300    VAN NUYS                     BL"/>
    <m/>
    <n v="34.183100000000003"/>
    <n v="-118.45229999999999"/>
    <n v="0"/>
  </r>
  <r>
    <n v="200810186"/>
    <d v="2020-06-01T00:00:00"/>
    <d v="2020-06-01T00:00:00"/>
    <n v="1620"/>
    <n v="8"/>
    <x v="12"/>
    <n v="855"/>
    <n v="1"/>
    <n v="330"/>
    <s v="BURGLARY FROM VEHICLE"/>
    <s v="0321 1607 0344"/>
    <n v="93"/>
    <s v="F"/>
    <s v="W"/>
    <n v="503"/>
    <s v="HOTEL"/>
    <m/>
    <m/>
    <s v="IC"/>
    <s v="Invest Cont"/>
    <n v="330"/>
    <m/>
    <m/>
    <m/>
    <s v="1600    GREENFIELD                   AV"/>
    <m/>
    <n v="34.048999999999999"/>
    <n v="-118.4417"/>
    <n v="0"/>
  </r>
  <r>
    <n v="200613826"/>
    <d v="2020-08-11T00:00:00"/>
    <d v="2020-06-29T00:00:00"/>
    <n v="1100"/>
    <n v="6"/>
    <x v="9"/>
    <n v="656"/>
    <n v="1"/>
    <n v="330"/>
    <s v="BURGLARY FROM VEHICLE"/>
    <s v="0344 1300 1822"/>
    <n v="35"/>
    <s v="F"/>
    <s v="W"/>
    <n v="108"/>
    <s v="PARKING LOT"/>
    <m/>
    <m/>
    <s v="IC"/>
    <s v="Invest Cont"/>
    <n v="330"/>
    <m/>
    <m/>
    <m/>
    <s v="900    WILCOX                       AV"/>
    <m/>
    <n v="34.0871"/>
    <n v="-118.331"/>
    <n v="0"/>
  </r>
  <r>
    <n v="200305955"/>
    <d v="2020-02-02T00:00:00"/>
    <d v="2020-02-02T00:00:00"/>
    <n v="1910"/>
    <n v="3"/>
    <x v="2"/>
    <n v="363"/>
    <n v="1"/>
    <n v="236"/>
    <s v="INTIMATE PARTNER - AGGRAVATED ASSAULT"/>
    <s v="0448 2000 1813 1814 0408 1419 0443 0913"/>
    <n v="34"/>
    <s v="F"/>
    <s v="B"/>
    <n v="502"/>
    <s v="MULTI-UNIT DWELLING (APARTMENT, DUPLEX, ETC)"/>
    <n v="511"/>
    <s v="VERBAL THREAT"/>
    <s v="AA"/>
    <s v="Adult Arrest"/>
    <n v="236"/>
    <m/>
    <m/>
    <m/>
    <s v="4100    PALMWOOD                     DR"/>
    <m/>
    <n v="34.0137"/>
    <n v="-118.34350000000001"/>
    <n v="1"/>
  </r>
  <r>
    <n v="200406609"/>
    <d v="2020-03-07T00:00:00"/>
    <d v="2020-03-07T00:00:00"/>
    <n v="1130"/>
    <n v="4"/>
    <x v="4"/>
    <n v="488"/>
    <n v="2"/>
    <n v="624"/>
    <s v="BATTERY - SIMPLE ASSAULT"/>
    <s v="0913 0448 0416"/>
    <n v="81"/>
    <s v="M"/>
    <s v="H"/>
    <n v="103"/>
    <s v="ALLEY"/>
    <n v="400"/>
    <s v="STRONG-ARM (HANDS, FIST, FEET OR BODILY FORCE)"/>
    <s v="AO"/>
    <s v="Adult Other"/>
    <n v="624"/>
    <m/>
    <m/>
    <m/>
    <s v="1100 S  FRESNO                       ST"/>
    <m/>
    <n v="34.0259"/>
    <n v="-118.2081"/>
    <n v="0"/>
  </r>
  <r>
    <n v="201216442"/>
    <d v="2020-07-13T00:00:00"/>
    <d v="2020-07-13T00:00:00"/>
    <n v="1630"/>
    <n v="12"/>
    <x v="8"/>
    <n v="1239"/>
    <n v="1"/>
    <n v="761"/>
    <s v="BRANDISH WEAPON"/>
    <s v="0913 0561 0319 0443 0334 0432 0602"/>
    <n v="56"/>
    <s v="F"/>
    <s v="H"/>
    <n v="501"/>
    <s v="SINGLE FAMILY DWELLING"/>
    <n v="200"/>
    <s v="KNIFE WITH BLADE 6INCHES OR LESS"/>
    <s v="IC"/>
    <s v="Invest Cont"/>
    <n v="761"/>
    <m/>
    <m/>
    <m/>
    <s v="5800    BONSALLO                     AV"/>
    <m/>
    <n v="33.987499999999997"/>
    <n v="-118.286"/>
    <n v="0"/>
  </r>
  <r>
    <n v="200813055"/>
    <d v="2020-07-30T00:00:00"/>
    <d v="2020-07-28T00:00:00"/>
    <n v="900"/>
    <n v="8"/>
    <x v="12"/>
    <n v="852"/>
    <n v="1"/>
    <n v="341"/>
    <s v="THEFT-GRAND ($950.01 &amp; OVER)EXCPT,GUNS,FOWL,LIVESTK,PROD"/>
    <s v="0344 0346"/>
    <n v="28"/>
    <s v="F"/>
    <s v="W"/>
    <n v="502"/>
    <s v="MULTI-UNIT DWELLING (APARTMENT, DUPLEX, ETC)"/>
    <m/>
    <m/>
    <s v="IC"/>
    <s v="Invest Cont"/>
    <n v="341"/>
    <m/>
    <m/>
    <m/>
    <s v="1500    ARMACOST                     AV"/>
    <m/>
    <n v="34.041600000000003"/>
    <n v="-118.46"/>
    <n v="0"/>
  </r>
  <r>
    <n v="201100719"/>
    <d v="2020-08-20T00:00:00"/>
    <d v="2020-08-20T00:00:00"/>
    <n v="2230"/>
    <n v="11"/>
    <x v="7"/>
    <n v="1181"/>
    <n v="1"/>
    <n v="230"/>
    <s v="ASSAULT WITH DEADLY WEAPON, AGGRAVATED ASSAULT"/>
    <s v="0913 1810 1402 0416"/>
    <n v="30"/>
    <s v="F"/>
    <s v="O"/>
    <n v="501"/>
    <s v="SINGLE FAMILY DWELLING"/>
    <n v="513"/>
    <s v="STUN GUN"/>
    <s v="AA"/>
    <s v="Adult Arrest"/>
    <n v="230"/>
    <n v="998"/>
    <m/>
    <m/>
    <s v="2500    ELSINORE                     ST"/>
    <m/>
    <n v="34.080500000000001"/>
    <n v="-118.2685"/>
    <n v="1"/>
  </r>
  <r>
    <n v="201210444"/>
    <d v="2020-04-06T00:00:00"/>
    <d v="2020-04-06T00:00:00"/>
    <n v="1230"/>
    <n v="12"/>
    <x v="8"/>
    <n v="1243"/>
    <n v="1"/>
    <n v="251"/>
    <s v="SHOTS FIRED AT INHABITED DWELLING"/>
    <s v="1100 1402 1419 1407 0913 0361 0906"/>
    <n v="64"/>
    <s v="F"/>
    <s v="B"/>
    <n v="501"/>
    <s v="SINGLE FAMILY DWELLING"/>
    <n v="103"/>
    <s v="RIFLE"/>
    <s v="AO"/>
    <s v="Adult Other"/>
    <n v="251"/>
    <n v="998"/>
    <m/>
    <m/>
    <s v="2000 W  65TH                         ST"/>
    <m/>
    <n v="33.980600000000003"/>
    <n v="-118.3134"/>
    <n v="0"/>
  </r>
  <r>
    <n v="201307832"/>
    <d v="2020-03-09T00:00:00"/>
    <d v="2020-03-08T00:00:00"/>
    <n v="600"/>
    <n v="13"/>
    <x v="6"/>
    <n v="1309"/>
    <n v="2"/>
    <n v="740"/>
    <s v="VANDALISM - FELONY ($400 &amp; OVER, ALL CHURCH VANDALISMS)"/>
    <s v="0329 1609"/>
    <n v="0"/>
    <s v="X"/>
    <s v="X"/>
    <n v="210"/>
    <s v="RESTAURANT/FAST FOOD"/>
    <m/>
    <m/>
    <s v="IC"/>
    <s v="Invest Cont"/>
    <n v="740"/>
    <m/>
    <m/>
    <m/>
    <s v="2000 E  OLYMPIC                      BL"/>
    <m/>
    <n v="34.027000000000001"/>
    <n v="-118.23690000000001"/>
    <n v="0"/>
  </r>
  <r>
    <n v="200914654"/>
    <d v="2020-09-14T00:00:00"/>
    <d v="2020-09-12T00:00:00"/>
    <n v="2345"/>
    <n v="9"/>
    <x v="3"/>
    <n v="985"/>
    <n v="2"/>
    <n v="946"/>
    <s v="OTHER MISCELLANEOUS CRIME"/>
    <s v="0344 0448 1402 0314 0500"/>
    <n v="38"/>
    <s v="F"/>
    <s v="W"/>
    <n v="502"/>
    <s v="MULTI-UNIT DWELLING (APARTMENT, DUPLEX, ETC)"/>
    <n v="400"/>
    <s v="STRONG-ARM (HANDS, FIST, FEET OR BODILY FORCE)"/>
    <s v="IC"/>
    <s v="Invest Cont"/>
    <n v="946"/>
    <n v="998"/>
    <m/>
    <m/>
    <s v="4400    MURIETTA                     AV"/>
    <m/>
    <n v="34.150399999999998"/>
    <n v="-118.4383"/>
    <n v="0"/>
  </r>
  <r>
    <n v="200707116"/>
    <d v="2020-03-07T00:00:00"/>
    <d v="2020-03-06T00:00:00"/>
    <n v="2300"/>
    <n v="7"/>
    <x v="0"/>
    <n v="767"/>
    <n v="1"/>
    <n v="330"/>
    <s v="BURGLARY FROM VEHICLE"/>
    <s v="0344 1307 1501"/>
    <n v="20"/>
    <s v="M"/>
    <s v="B"/>
    <n v="108"/>
    <s v="PARKING LOT"/>
    <m/>
    <m/>
    <s v="IC"/>
    <s v="Invest Cont"/>
    <n v="330"/>
    <m/>
    <m/>
    <m/>
    <s v="4000 W  PICO                         BL"/>
    <m/>
    <n v="34.047499999999999"/>
    <n v="-118.32299999999999"/>
    <n v="0"/>
  </r>
  <r>
    <n v="200415626"/>
    <d v="2020-12-05T00:00:00"/>
    <d v="2020-12-05T00:00:00"/>
    <n v="1330"/>
    <n v="4"/>
    <x v="4"/>
    <n v="423"/>
    <n v="2"/>
    <n v="624"/>
    <s v="BATTERY - SIMPLE ASSAULT"/>
    <s v="0361 0447 0416 2002 0913"/>
    <n v="19"/>
    <s v="M"/>
    <s v="H"/>
    <n v="104"/>
    <s v="DRIVEWAY"/>
    <n v="500"/>
    <s v="UNKNOWN WEAPON/OTHER WEAPON"/>
    <s v="IC"/>
    <s v="Invest Cont"/>
    <n v="624"/>
    <m/>
    <m/>
    <m/>
    <s v="1800    WORKMAN                      ST"/>
    <m/>
    <n v="34.063800000000001"/>
    <n v="-118.2141"/>
    <n v="0"/>
  </r>
  <r>
    <n v="200516860"/>
    <d v="2020-11-19T00:00:00"/>
    <d v="2020-11-19T00:00:00"/>
    <n v="200"/>
    <n v="5"/>
    <x v="10"/>
    <n v="525"/>
    <n v="1"/>
    <n v="510"/>
    <s v="VEHICLE - STOLEN"/>
    <m/>
    <n v="0"/>
    <m/>
    <m/>
    <n v="101"/>
    <s v="STREET"/>
    <m/>
    <m/>
    <s v="IC"/>
    <s v="Invest Cont"/>
    <n v="510"/>
    <m/>
    <m/>
    <m/>
    <s v="100 W  D                            ST"/>
    <m/>
    <n v="33.7742"/>
    <n v="-118.26260000000001"/>
    <n v="0"/>
  </r>
  <r>
    <n v="200608876"/>
    <d v="2020-04-08T00:00:00"/>
    <d v="2020-04-08T00:00:00"/>
    <n v="925"/>
    <n v="6"/>
    <x v="9"/>
    <n v="647"/>
    <n v="1"/>
    <n v="510"/>
    <s v="VEHICLE - STOLEN"/>
    <m/>
    <n v="0"/>
    <m/>
    <m/>
    <n v="101"/>
    <s v="STREET"/>
    <m/>
    <m/>
    <s v="IC"/>
    <s v="Invest Cont"/>
    <n v="510"/>
    <m/>
    <m/>
    <m/>
    <s v="5800 W  SUNSET                       BL"/>
    <m/>
    <n v="34.099800000000002"/>
    <n v="-118.3211"/>
    <n v="0"/>
  </r>
  <r>
    <n v="201305126"/>
    <d v="2020-01-22T00:00:00"/>
    <d v="2020-01-21T00:00:00"/>
    <n v="400"/>
    <n v="13"/>
    <x v="6"/>
    <n v="1373"/>
    <n v="1"/>
    <n v="821"/>
    <s v="SODOMY/SEXUAL CONTACT B/W PENIS OF ONE PERS TO ANUS OTH"/>
    <s v="0519 0507 1218 1206 1415 1409 0913 0545"/>
    <n v="31"/>
    <s v="M"/>
    <s v="W"/>
    <n v="502"/>
    <s v="MULTI-UNIT DWELLING (APARTMENT, DUPLEX, ETC)"/>
    <n v="400"/>
    <s v="STRONG-ARM (HANDS, FIST, FEET OR BODILY FORCE)"/>
    <s v="AO"/>
    <s v="Adult Other"/>
    <n v="821"/>
    <n v="998"/>
    <m/>
    <m/>
    <s v="1000 E  53RD                         ST"/>
    <m/>
    <n v="33.994300000000003"/>
    <n v="-118.2582"/>
    <n v="0"/>
  </r>
  <r>
    <n v="200713443"/>
    <d v="2020-08-27T00:00:00"/>
    <d v="2020-08-22T00:00:00"/>
    <n v="1808"/>
    <n v="7"/>
    <x v="0"/>
    <n v="752"/>
    <n v="1"/>
    <n v="440"/>
    <s v="THEFT PLAIN - PETTY ($950 &amp; UNDER)"/>
    <n v="394"/>
    <n v="54"/>
    <s v="M"/>
    <s v="W"/>
    <n v="119"/>
    <s v="PORCH, RESIDENTIAL"/>
    <m/>
    <m/>
    <s v="IC"/>
    <s v="Invest Cont"/>
    <n v="440"/>
    <m/>
    <m/>
    <m/>
    <s v="6100    PACKARD                      ST"/>
    <m/>
    <n v="34.055"/>
    <n v="-118.3733"/>
    <n v="0"/>
  </r>
  <r>
    <n v="201014597"/>
    <d v="2020-10-30T00:00:00"/>
    <d v="2020-10-30T00:00:00"/>
    <n v="2345"/>
    <n v="10"/>
    <x v="11"/>
    <n v="1097"/>
    <n v="2"/>
    <n v="740"/>
    <s v="VANDALISM - FELONY ($400 &amp; OVER, ALL CHURCH VANDALISMS)"/>
    <s v="0329 1822 1300"/>
    <n v="27"/>
    <s v="F"/>
    <s v="W"/>
    <n v="122"/>
    <s v="VEHICLE, PASSENGER/TRUCK"/>
    <m/>
    <m/>
    <s v="IC"/>
    <s v="Invest Cont"/>
    <n v="740"/>
    <m/>
    <m/>
    <m/>
    <s v="3600    WESTFALL                     DR"/>
    <m/>
    <n v="34.136400000000002"/>
    <n v="-118.49339999999999"/>
    <n v="0"/>
  </r>
  <r>
    <n v="201012998"/>
    <d v="2020-09-04T00:00:00"/>
    <d v="2020-09-04T00:00:00"/>
    <n v="1"/>
    <n v="10"/>
    <x v="11"/>
    <n v="1043"/>
    <n v="1"/>
    <n v="330"/>
    <s v="BURGLARY FROM VEHICLE"/>
    <s v="0344 0385 1822"/>
    <n v="23"/>
    <s v="M"/>
    <s v="W"/>
    <n v="101"/>
    <s v="STREET"/>
    <m/>
    <m/>
    <s v="IC"/>
    <s v="Invest Cont"/>
    <n v="330"/>
    <m/>
    <m/>
    <m/>
    <s v="5900    RESEDA                       BL"/>
    <m/>
    <n v="34.176900000000003"/>
    <n v="-118.5384"/>
    <n v="0"/>
  </r>
  <r>
    <n v="200320775"/>
    <d v="2020-11-22T00:00:00"/>
    <d v="2020-11-22T00:00:00"/>
    <n v="1900"/>
    <n v="3"/>
    <x v="2"/>
    <n v="395"/>
    <n v="2"/>
    <n v="900"/>
    <s v="VIOLATION OF COURT ORDER"/>
    <s v="2038 0913 2000 1814"/>
    <n v="32"/>
    <s v="F"/>
    <s v="B"/>
    <n v="726"/>
    <s v="POLICE FACILITY"/>
    <m/>
    <m/>
    <s v="AO"/>
    <s v="Adult Other"/>
    <n v="900"/>
    <m/>
    <m/>
    <m/>
    <s v="1500 W  MARTIN LUTHER KING JR        BL"/>
    <m/>
    <n v="34.010899999999999"/>
    <n v="-118.3113"/>
    <n v="0"/>
  </r>
  <r>
    <n v="200714289"/>
    <d v="2020-09-27T00:00:00"/>
    <d v="2020-09-27T00:00:00"/>
    <n v="40"/>
    <n v="7"/>
    <x v="0"/>
    <n v="739"/>
    <n v="1"/>
    <n v="210"/>
    <s v="ROBBERY"/>
    <s v="0302 0344"/>
    <n v="52"/>
    <s v="M"/>
    <s v="A"/>
    <n v="102"/>
    <s v="SIDEWALK"/>
    <n v="101"/>
    <s v="REVOLVER"/>
    <s v="IC"/>
    <s v="Invest Cont"/>
    <n v="210"/>
    <m/>
    <m/>
    <m/>
    <s v="4TH                          ST"/>
    <s v="ARDEN"/>
    <n v="34.067100000000003"/>
    <n v="-118.3259"/>
    <n v="0"/>
  </r>
  <r>
    <n v="200212268"/>
    <d v="2020-07-06T00:00:00"/>
    <d v="2020-07-06T00:00:00"/>
    <n v="1900"/>
    <n v="2"/>
    <x v="5"/>
    <n v="261"/>
    <n v="2"/>
    <n v="745"/>
    <s v="VANDALISM - MISDEAMEANOR ($399 OR UNDER)"/>
    <n v="329"/>
    <n v="51"/>
    <s v="F"/>
    <s v="B"/>
    <n v="122"/>
    <s v="VEHICLE, PASSENGER/TRUCK"/>
    <m/>
    <m/>
    <s v="IC"/>
    <s v="Invest Cont"/>
    <n v="745"/>
    <m/>
    <m/>
    <m/>
    <s v="800 S  CARONDELET                   ST"/>
    <m/>
    <n v="34.055300000000003"/>
    <n v="-118.283"/>
    <n v="0"/>
  </r>
  <r>
    <n v="200405046"/>
    <d v="2020-01-22T00:00:00"/>
    <d v="2020-01-22T00:00:00"/>
    <n v="1330"/>
    <n v="4"/>
    <x v="4"/>
    <n v="491"/>
    <n v="2"/>
    <n v="930"/>
    <s v="CRIMINAL THREATS - NO WEAPON DISPLAYED"/>
    <s v="0913 1258 1906"/>
    <n v="12"/>
    <s v="F"/>
    <s v="H"/>
    <n v="720"/>
    <s v="JUNIOR HIGH SCHOOL"/>
    <n v="511"/>
    <s v="VERBAL THREAT"/>
    <s v="JO"/>
    <s v="Juv Other"/>
    <n v="930"/>
    <m/>
    <m/>
    <m/>
    <s v="1200 S  SOTO                         ST"/>
    <m/>
    <n v="34.023299999999999"/>
    <n v="-118.2222"/>
    <n v="0"/>
  </r>
  <r>
    <n v="200305434"/>
    <d v="2020-01-24T00:00:00"/>
    <d v="2020-01-24T00:00:00"/>
    <n v="2230"/>
    <n v="3"/>
    <x v="2"/>
    <n v="326"/>
    <n v="2"/>
    <n v="626"/>
    <s v="INTIMATE PARTNER - SIMPLE ASSAULT"/>
    <s v="2000 0446 0416 0408 0448 1813 1814 1243 2002"/>
    <n v="25"/>
    <s v="F"/>
    <s v="H"/>
    <n v="502"/>
    <s v="MULTI-UNIT DWELLING (APARTMENT, DUPLEX, ETC)"/>
    <n v="400"/>
    <s v="STRONG-ARM (HANDS, FIST, FEET OR BODILY FORCE)"/>
    <s v="AO"/>
    <s v="Adult Other"/>
    <n v="626"/>
    <m/>
    <m/>
    <m/>
    <s v="2800 S  NORMANDIE                    AV"/>
    <m/>
    <n v="34.03"/>
    <n v="-118.3002"/>
    <n v="0"/>
  </r>
  <r>
    <n v="201114664"/>
    <d v="2020-10-15T00:00:00"/>
    <d v="2020-10-11T00:00:00"/>
    <n v="1650"/>
    <n v="11"/>
    <x v="7"/>
    <n v="1102"/>
    <n v="2"/>
    <n v="740"/>
    <s v="VANDALISM - FELONY ($400 &amp; OVER, ALL CHURCH VANDALISMS)"/>
    <s v="1822 0329"/>
    <n v="0"/>
    <s v="X"/>
    <s v="X"/>
    <n v="203"/>
    <s v="OTHER BUSINESS"/>
    <m/>
    <m/>
    <s v="IC"/>
    <s v="Invest Cont"/>
    <n v="740"/>
    <m/>
    <m/>
    <m/>
    <s v="4000    GARDEN                       AV"/>
    <m/>
    <n v="34.124000000000002"/>
    <n v="-118.2675"/>
    <n v="0"/>
  </r>
  <r>
    <n v="200812802"/>
    <d v="2020-08-09T00:00:00"/>
    <d v="2020-08-08T00:00:00"/>
    <n v="2030"/>
    <n v="8"/>
    <x v="12"/>
    <n v="855"/>
    <n v="1"/>
    <n v="440"/>
    <s v="THEFT PLAIN - PETTY ($950 &amp; UNDER)"/>
    <s v="0344 1822"/>
    <n v="30"/>
    <s v="M"/>
    <s v="B"/>
    <n v="146"/>
    <s v="PATIO*"/>
    <m/>
    <m/>
    <s v="IC"/>
    <s v="Invest Cont"/>
    <n v="440"/>
    <m/>
    <m/>
    <m/>
    <s v="10800    SANTA MONICA                 BL"/>
    <m/>
    <n v="34.049199999999999"/>
    <n v="-118.43940000000001"/>
    <n v="0"/>
  </r>
  <r>
    <n v="200320482"/>
    <d v="2020-11-16T00:00:00"/>
    <d v="2020-11-02T00:00:00"/>
    <n v="1200"/>
    <n v="3"/>
    <x v="2"/>
    <n v="331"/>
    <n v="2"/>
    <n v="354"/>
    <s v="THEFT OF IDENTITY"/>
    <s v="0100 1822"/>
    <n v="29"/>
    <s v="F"/>
    <s v="H"/>
    <n v="502"/>
    <s v="MULTI-UNIT DWELLING (APARTMENT, DUPLEX, ETC)"/>
    <m/>
    <m/>
    <s v="IC"/>
    <s v="Invest Cont"/>
    <n v="354"/>
    <m/>
    <m/>
    <m/>
    <s v="2900 S  PALM GROVE                   AV"/>
    <m/>
    <n v="34.026899999999998"/>
    <n v="-118.349"/>
    <n v="0"/>
  </r>
  <r>
    <n v="200405709"/>
    <d v="2020-02-13T00:00:00"/>
    <d v="2020-02-11T00:00:00"/>
    <n v="1000"/>
    <n v="4"/>
    <x v="4"/>
    <n v="408"/>
    <n v="2"/>
    <n v="814"/>
    <s v="CHILD PORNOGRAPHY"/>
    <m/>
    <n v="13"/>
    <s v="F"/>
    <s v="H"/>
    <n v="501"/>
    <s v="SINGLE FAMILY DWELLING"/>
    <m/>
    <m/>
    <s v="IC"/>
    <s v="Invest Cont"/>
    <n v="814"/>
    <m/>
    <m/>
    <m/>
    <s v="3600    RANDOLPH                     AV"/>
    <m/>
    <n v="34.087299999999999"/>
    <n v="-118.18170000000001"/>
    <n v="0"/>
  </r>
  <r>
    <n v="201222009"/>
    <d v="2020-10-04T00:00:00"/>
    <d v="2020-10-04T00:00:00"/>
    <n v="850"/>
    <n v="12"/>
    <x v="8"/>
    <n v="1266"/>
    <n v="1"/>
    <n v="350"/>
    <s v="THEFT, PERSON"/>
    <s v="0913 2000 1813 0329 0344"/>
    <n v="29"/>
    <s v="F"/>
    <s v="B"/>
    <n v="501"/>
    <s v="SINGLE FAMILY DWELLING"/>
    <n v="400"/>
    <s v="STRONG-ARM (HANDS, FIST, FEET OR BODILY FORCE)"/>
    <s v="AA"/>
    <s v="Adult Arrest"/>
    <n v="350"/>
    <m/>
    <m/>
    <m/>
    <s v="8100 S  HOOVER                       ST"/>
    <m/>
    <n v="33.965499999999999"/>
    <n v="-118.2871"/>
    <n v="1"/>
  </r>
  <r>
    <n v="200212565"/>
    <d v="2020-07-14T00:00:00"/>
    <d v="2020-07-14T00:00:00"/>
    <n v="2040"/>
    <n v="2"/>
    <x v="5"/>
    <n v="212"/>
    <n v="2"/>
    <n v="740"/>
    <s v="VANDALISM - FELONY ($400 &amp; OVER, ALL CHURCH VANDALISMS)"/>
    <s v="1822 0329 0447"/>
    <n v="0"/>
    <s v="X"/>
    <s v="X"/>
    <n v="301"/>
    <s v="GAS STATION"/>
    <n v="310"/>
    <s v="CONCRETE BLOCK/BRICK"/>
    <s v="IC"/>
    <s v="Invest Cont"/>
    <n v="740"/>
    <m/>
    <m/>
    <m/>
    <s v="300 N  VERMONT                      AV"/>
    <m/>
    <n v="34.076300000000003"/>
    <n v="-118.29170000000001"/>
    <n v="0"/>
  </r>
  <r>
    <n v="201207223"/>
    <d v="2020-02-15T00:00:00"/>
    <d v="2020-02-15T00:00:00"/>
    <n v="630"/>
    <n v="12"/>
    <x v="8"/>
    <n v="1249"/>
    <n v="2"/>
    <n v="740"/>
    <s v="VANDALISM - FELONY ($400 &amp; OVER, ALL CHURCH VANDALISMS)"/>
    <s v="1300 0329 1309 0340 1822"/>
    <n v="23"/>
    <s v="M"/>
    <s v="B"/>
    <n v="122"/>
    <s v="VEHICLE, PASSENGER/TRUCK"/>
    <m/>
    <m/>
    <s v="IC"/>
    <s v="Invest Cont"/>
    <n v="740"/>
    <m/>
    <m/>
    <m/>
    <s v="FLORENCE                     AV"/>
    <s v="FLOWER                       ST"/>
    <n v="33.974699999999999"/>
    <n v="-118.2812"/>
    <n v="0"/>
  </r>
  <r>
    <n v="200215094"/>
    <d v="2020-09-16T00:00:00"/>
    <d v="2020-09-14T00:00:00"/>
    <n v="1810"/>
    <n v="2"/>
    <x v="5"/>
    <n v="249"/>
    <n v="1"/>
    <n v="330"/>
    <s v="BURGLARY FROM VEHICLE"/>
    <s v="0344 1300 1605 0329"/>
    <n v="27"/>
    <s v="M"/>
    <s v="K"/>
    <n v="122"/>
    <s v="VEHICLE, PASSENGER/TRUCK"/>
    <m/>
    <m/>
    <s v="IC"/>
    <s v="Invest Cont"/>
    <n v="330"/>
    <m/>
    <m/>
    <m/>
    <s v="LUCAS                        AV"/>
    <s v="WILSHIRE                     BL"/>
    <n v="34.052999999999997"/>
    <n v="-118.2649"/>
    <n v="0"/>
  </r>
  <r>
    <n v="200311259"/>
    <d v="2020-05-13T00:00:00"/>
    <d v="2020-05-13T00:00:00"/>
    <n v="1120"/>
    <n v="3"/>
    <x v="2"/>
    <n v="379"/>
    <n v="2"/>
    <n v="940"/>
    <s v="EXTORTION"/>
    <s v="1019 1916 1202 0337 0422 0344"/>
    <n v="60"/>
    <s v="F"/>
    <s v="H"/>
    <n v="502"/>
    <s v="MULTI-UNIT DWELLING (APARTMENT, DUPLEX, ETC)"/>
    <m/>
    <m/>
    <s v="IC"/>
    <s v="Invest Cont"/>
    <n v="940"/>
    <m/>
    <m/>
    <m/>
    <s v="1000 W  38TH                         ST"/>
    <m/>
    <n v="34.016800000000003"/>
    <n v="-118.2915"/>
    <n v="0"/>
  </r>
  <r>
    <n v="200712676"/>
    <d v="2020-08-12T00:00:00"/>
    <d v="2020-05-30T00:00:00"/>
    <n v="1200"/>
    <n v="7"/>
    <x v="0"/>
    <n v="735"/>
    <n v="1"/>
    <n v="310"/>
    <s v="BURGLARY"/>
    <s v="1609 1822 0344"/>
    <n v="27"/>
    <s v="F"/>
    <s v="H"/>
    <n v="406"/>
    <s v="OTHER STORE"/>
    <m/>
    <m/>
    <s v="IC"/>
    <s v="Invest Cont"/>
    <n v="310"/>
    <m/>
    <m/>
    <m/>
    <s v="5400    WILSHIRE                     BL"/>
    <m/>
    <n v="34.063299999999998"/>
    <n v="-118.3473"/>
    <n v="0"/>
  </r>
  <r>
    <n v="200510282"/>
    <d v="2020-06-06T00:00:00"/>
    <d v="2020-06-06T00:00:00"/>
    <n v="100"/>
    <n v="5"/>
    <x v="10"/>
    <n v="501"/>
    <n v="2"/>
    <n v="626"/>
    <s v="INTIMATE PARTNER - SIMPLE ASSAULT"/>
    <s v="0913 0416 0429 0444 1218 1309 1310 2000 2004"/>
    <n v="25"/>
    <s v="F"/>
    <s v="H"/>
    <n v="108"/>
    <s v="PARKING LOT"/>
    <n v="400"/>
    <s v="STRONG-ARM (HANDS, FIST, FEET OR BODILY FORCE)"/>
    <s v="AO"/>
    <s v="Adult Other"/>
    <n v="626"/>
    <m/>
    <m/>
    <m/>
    <s v="186TH"/>
    <s v="VERMONT"/>
    <n v="33.862000000000002"/>
    <n v="-118.29049999999999"/>
    <n v="0"/>
  </r>
  <r>
    <n v="200704686"/>
    <d v="2020-01-15T00:00:00"/>
    <d v="2020-01-14T00:00:00"/>
    <n v="2100"/>
    <n v="7"/>
    <x v="0"/>
    <n v="758"/>
    <n v="1"/>
    <n v="420"/>
    <s v="THEFT FROM MOTOR VEHICLE - PETTY ($950 &amp; UNDER)"/>
    <m/>
    <n v="0"/>
    <m/>
    <m/>
    <n v="101"/>
    <s v="STREET"/>
    <m/>
    <m/>
    <s v="IC"/>
    <s v="Invest Cont"/>
    <n v="420"/>
    <m/>
    <m/>
    <m/>
    <s v="4400 W  12TH                         ST"/>
    <m/>
    <n v="34.0503"/>
    <n v="-118.32689999999999"/>
    <n v="0"/>
  </r>
  <r>
    <n v="200113827"/>
    <d v="2020-06-23T00:00:00"/>
    <d v="2020-06-20T00:00:00"/>
    <n v="1400"/>
    <n v="1"/>
    <x v="1"/>
    <n v="195"/>
    <n v="1"/>
    <n v="510"/>
    <s v="VEHICLE - STOLEN"/>
    <m/>
    <n v="0"/>
    <m/>
    <m/>
    <n v="101"/>
    <s v="STREET"/>
    <m/>
    <m/>
    <s v="IC"/>
    <s v="Invest Cont"/>
    <n v="510"/>
    <m/>
    <m/>
    <m/>
    <s v="1700    SANTEE                       ST"/>
    <m/>
    <n v="34.030500000000004"/>
    <n v="-118.262"/>
    <n v="0"/>
  </r>
  <r>
    <n v="200617621"/>
    <d v="2020-11-05T00:00:00"/>
    <d v="2020-11-04T00:00:00"/>
    <n v="2000"/>
    <n v="6"/>
    <x v="9"/>
    <n v="632"/>
    <n v="1"/>
    <n v="330"/>
    <s v="BURGLARY FROM VEHICLE"/>
    <s v="1822 1609 1300 0344"/>
    <n v="67"/>
    <s v="F"/>
    <s v="W"/>
    <n v="104"/>
    <s v="DRIVEWAY"/>
    <n v="500"/>
    <s v="UNKNOWN WEAPON/OTHER WEAPON"/>
    <s v="IC"/>
    <s v="Invest Cont"/>
    <n v="330"/>
    <m/>
    <m/>
    <m/>
    <s v="8400    RIDPATH                      DR"/>
    <m/>
    <n v="34.105400000000003"/>
    <n v="-118.3764"/>
    <n v="0"/>
  </r>
  <r>
    <n v="200618237"/>
    <d v="2020-11-19T00:00:00"/>
    <d v="2020-11-19T00:00:00"/>
    <n v="715"/>
    <n v="6"/>
    <x v="9"/>
    <n v="637"/>
    <n v="1"/>
    <n v="330"/>
    <s v="BURGLARY FROM VEHICLE"/>
    <s v="1822 1300 0344"/>
    <n v="47"/>
    <s v="M"/>
    <s v="W"/>
    <n v="108"/>
    <s v="PARKING LOT"/>
    <n v="500"/>
    <s v="UNKNOWN WEAPON/OTHER WEAPON"/>
    <s v="IC"/>
    <s v="Invest Cont"/>
    <n v="330"/>
    <m/>
    <m/>
    <m/>
    <s v="5900    CARLOS                       AV"/>
    <m/>
    <n v="34.102800000000002"/>
    <n v="-118.318"/>
    <n v="0"/>
  </r>
  <r>
    <n v="200318572"/>
    <d v="2020-10-08T00:00:00"/>
    <d v="2020-10-08T00:00:00"/>
    <n v="1750"/>
    <n v="3"/>
    <x v="2"/>
    <n v="334"/>
    <n v="2"/>
    <n v="740"/>
    <s v="VANDALISM - FELONY ($400 &amp; OVER, ALL CHURCH VANDALISMS)"/>
    <s v="0329 0913 1309"/>
    <n v="57"/>
    <s v="F"/>
    <s v="B"/>
    <n v="501"/>
    <s v="SINGLE FAMILY DWELLING"/>
    <n v="304"/>
    <s v="CLUB/BAT"/>
    <s v="IC"/>
    <s v="Invest Cont"/>
    <n v="740"/>
    <m/>
    <m/>
    <m/>
    <s v="3400    EDGEHILL                     DR"/>
    <m/>
    <n v="34.025100000000002"/>
    <n v="-118.3305"/>
    <n v="0"/>
  </r>
  <r>
    <n v="200511897"/>
    <d v="2020-07-16T00:00:00"/>
    <d v="2020-07-15T00:00:00"/>
    <n v="1800"/>
    <n v="5"/>
    <x v="10"/>
    <n v="563"/>
    <n v="1"/>
    <n v="510"/>
    <s v="VEHICLE - STOLEN"/>
    <m/>
    <n v="0"/>
    <m/>
    <m/>
    <n v="101"/>
    <s v="STREET"/>
    <m/>
    <m/>
    <s v="IC"/>
    <s v="Invest Cont"/>
    <n v="510"/>
    <m/>
    <m/>
    <m/>
    <s v="1000 S  MEYLER                       ST"/>
    <m/>
    <n v="33.734699999999997"/>
    <n v="-118.2968"/>
    <n v="0"/>
  </r>
  <r>
    <n v="200318450"/>
    <d v="2020-10-06T00:00:00"/>
    <d v="2020-10-04T00:00:00"/>
    <n v="1700"/>
    <n v="3"/>
    <x v="2"/>
    <n v="335"/>
    <n v="2"/>
    <n v="740"/>
    <s v="VANDALISM - FELONY ($400 &amp; OVER, ALL CHURCH VANDALISMS)"/>
    <s v="1822 0329 1300"/>
    <n v="36"/>
    <s v="F"/>
    <s v="H"/>
    <n v="122"/>
    <s v="VEHICLE, PASSENGER/TRUCK"/>
    <m/>
    <m/>
    <s v="IC"/>
    <s v="Invest Cont"/>
    <n v="740"/>
    <m/>
    <m/>
    <m/>
    <s v="2800    3RD                          AV"/>
    <m/>
    <n v="34.028199999999998"/>
    <n v="-118.32"/>
    <n v="0"/>
  </r>
  <r>
    <n v="200409974"/>
    <d v="2020-06-19T00:00:00"/>
    <d v="2020-06-19T00:00:00"/>
    <n v="515"/>
    <n v="4"/>
    <x v="4"/>
    <n v="466"/>
    <n v="1"/>
    <n v="330"/>
    <s v="BURGLARY FROM VEHICLE"/>
    <s v="1302 1307 0344"/>
    <n v="40"/>
    <s v="F"/>
    <s v="H"/>
    <n v="101"/>
    <s v="STREET"/>
    <m/>
    <m/>
    <s v="IC"/>
    <s v="Invest Cont"/>
    <n v="330"/>
    <m/>
    <m/>
    <m/>
    <s v="300 N  MATHEWS                      ST"/>
    <m/>
    <n v="34.044699999999999"/>
    <n v="-118.2075"/>
    <n v="0"/>
  </r>
  <r>
    <n v="200613192"/>
    <d v="2020-07-27T00:00:00"/>
    <d v="2020-07-25T00:00:00"/>
    <n v="2115"/>
    <n v="6"/>
    <x v="9"/>
    <n v="656"/>
    <n v="1"/>
    <n v="330"/>
    <s v="BURGLARY FROM VEHICLE"/>
    <s v="1300 0344 0394 0329"/>
    <n v="29"/>
    <s v="F"/>
    <s v="W"/>
    <n v="101"/>
    <s v="STREET"/>
    <m/>
    <m/>
    <s v="IC"/>
    <s v="Invest Cont"/>
    <n v="330"/>
    <m/>
    <m/>
    <m/>
    <s v="900 N  EL CENTRO                    AV"/>
    <m/>
    <n v="34.0871"/>
    <n v="-118.3244"/>
    <n v="0"/>
  </r>
  <r>
    <n v="200911205"/>
    <d v="2020-06-18T00:00:00"/>
    <d v="2020-06-11T00:00:00"/>
    <n v="2300"/>
    <n v="9"/>
    <x v="3"/>
    <n v="939"/>
    <n v="1"/>
    <n v="510"/>
    <s v="VEHICLE - STOLEN"/>
    <m/>
    <n v="0"/>
    <m/>
    <m/>
    <n v="101"/>
    <s v="STREET"/>
    <m/>
    <m/>
    <s v="IC"/>
    <s v="Invest Cont"/>
    <n v="510"/>
    <m/>
    <m/>
    <m/>
    <s v="6200    ATOLL                        AV"/>
    <m/>
    <n v="34.183100000000003"/>
    <n v="-118.4203"/>
    <n v="0"/>
  </r>
  <r>
    <n v="200304230"/>
    <d v="2020-01-04T00:00:00"/>
    <d v="2020-01-04T00:00:00"/>
    <n v="2320"/>
    <n v="3"/>
    <x v="2"/>
    <n v="373"/>
    <n v="1"/>
    <n v="236"/>
    <s v="INTIMATE PARTNER - AGGRAVATED ASSAULT"/>
    <s v="2000 1813 1202 2021 1821 1241 0408 2002 0913"/>
    <n v="63"/>
    <s v="F"/>
    <s v="W"/>
    <n v="501"/>
    <s v="SINGLE FAMILY DWELLING"/>
    <n v="400"/>
    <s v="STRONG-ARM (HANDS, FIST, FEET OR BODILY FORCE)"/>
    <s v="AA"/>
    <s v="Adult Arrest"/>
    <n v="236"/>
    <m/>
    <m/>
    <m/>
    <s v="3900    HUBERT                       AV"/>
    <m/>
    <n v="34.014200000000002"/>
    <n v="-118.32810000000001"/>
    <n v="1"/>
  </r>
  <r>
    <n v="200304967"/>
    <d v="2020-01-17T00:00:00"/>
    <d v="2020-01-17T00:00:00"/>
    <n v="1315"/>
    <n v="3"/>
    <x v="2"/>
    <n v="321"/>
    <n v="1"/>
    <n v="210"/>
    <s v="ROBBERY"/>
    <s v="0344 0337 0342 0346 0913 0416 0446 1218 0352 1309"/>
    <n v="38"/>
    <s v="M"/>
    <s v="H"/>
    <n v="102"/>
    <s v="SIDEWALK"/>
    <n v="400"/>
    <s v="STRONG-ARM (HANDS, FIST, FEET OR BODILY FORCE)"/>
    <s v="IC"/>
    <s v="Invest Cont"/>
    <n v="210"/>
    <m/>
    <m/>
    <m/>
    <s v="OBAMA                        BL"/>
    <s v="LA BREA                      BL"/>
    <n v="34.023800000000001"/>
    <n v="-118.3669"/>
    <n v="0"/>
  </r>
  <r>
    <n v="200913013"/>
    <d v="2020-08-02T00:00:00"/>
    <d v="2020-08-01T00:00:00"/>
    <n v="1700"/>
    <n v="9"/>
    <x v="3"/>
    <n v="985"/>
    <n v="2"/>
    <n v="740"/>
    <s v="VANDALISM - FELONY ($400 &amp; OVER, ALL CHURCH VANDALISMS)"/>
    <s v="0329 0400"/>
    <n v="0"/>
    <s v="X"/>
    <s v="X"/>
    <n v="203"/>
    <s v="OTHER BUSINESS"/>
    <n v="400"/>
    <s v="STRONG-ARM (HANDS, FIST, FEET OR BODILY FORCE)"/>
    <s v="IC"/>
    <s v="Invest Cont"/>
    <n v="740"/>
    <m/>
    <m/>
    <m/>
    <s v="14100 W  VENTURA                      BL"/>
    <m/>
    <n v="34.149500000000003"/>
    <n v="-118.44"/>
    <n v="0"/>
  </r>
  <r>
    <n v="200714343"/>
    <d v="2020-09-10T00:00:00"/>
    <d v="2020-09-10T00:00:00"/>
    <n v="1000"/>
    <n v="7"/>
    <x v="0"/>
    <n v="782"/>
    <n v="1"/>
    <n v="420"/>
    <s v="THEFT FROM MOTOR VEHICLE - PETTY ($950 &amp; UNDER)"/>
    <s v="0344 1300"/>
    <n v="0"/>
    <s v="M"/>
    <s v="O"/>
    <n v="101"/>
    <s v="STREET"/>
    <m/>
    <m/>
    <s v="IC"/>
    <s v="Invest Cont"/>
    <n v="420"/>
    <m/>
    <m/>
    <m/>
    <s v="2300 S  FAIRFAX                      AV"/>
    <m/>
    <n v="34.037100000000002"/>
    <n v="-118.3687"/>
    <n v="0"/>
  </r>
  <r>
    <n v="201100599"/>
    <d v="2020-04-01T00:00:00"/>
    <d v="2020-03-31T00:00:00"/>
    <n v="1450"/>
    <n v="11"/>
    <x v="7"/>
    <n v="1139"/>
    <n v="1"/>
    <n v="230"/>
    <s v="ASSAULT WITH DEADLY WEAPON, AGGRAVATED ASSAULT"/>
    <s v="1822 2024 1100 0450 1402 1407 0906 1419"/>
    <n v="23"/>
    <s v="M"/>
    <s v="H"/>
    <n v="102"/>
    <s v="SIDEWALK"/>
    <n v="109"/>
    <s v="SEMI-AUTOMATIC PISTOL"/>
    <s v="JA"/>
    <s v="Juv Arrest"/>
    <n v="230"/>
    <n v="998"/>
    <m/>
    <m/>
    <s v="SHULTS                       ST"/>
    <s v="ARROYO                       DR"/>
    <n v="34.107199999999999"/>
    <n v="-118.187"/>
    <n v="1"/>
  </r>
  <r>
    <n v="200414304"/>
    <d v="2020-10-26T00:00:00"/>
    <d v="2020-10-26T00:00:00"/>
    <n v="45"/>
    <n v="4"/>
    <x v="4"/>
    <n v="427"/>
    <n v="2"/>
    <n v="626"/>
    <s v="INTIMATE PARTNER - SIMPLE ASSAULT"/>
    <s v="2000 0913 1243 1814 0400 0444 0429"/>
    <n v="44"/>
    <s v="F"/>
    <s v="H"/>
    <n v="501"/>
    <s v="SINGLE FAMILY DWELLING"/>
    <n v="400"/>
    <s v="STRONG-ARM (HANDS, FIST, FEET OR BODILY FORCE)"/>
    <s v="AO"/>
    <s v="Adult Other"/>
    <n v="626"/>
    <m/>
    <m/>
    <m/>
    <s v="3300    THELMA                       AV"/>
    <m/>
    <n v="34.083599999999997"/>
    <n v="-118.17910000000001"/>
    <n v="0"/>
  </r>
  <r>
    <n v="201214112"/>
    <d v="2020-06-05T00:00:00"/>
    <d v="2020-05-29T00:00:00"/>
    <n v="900"/>
    <n v="12"/>
    <x v="8"/>
    <n v="1249"/>
    <n v="2"/>
    <n v="822"/>
    <s v="HUMAN TRAFFICKING - COMMERCIAL SEX ACTS"/>
    <s v="0943 1259 1309 1402"/>
    <n v="15"/>
    <s v="F"/>
    <s v="B"/>
    <n v="101"/>
    <s v="STREET"/>
    <m/>
    <m/>
    <s v="AA"/>
    <s v="Adult Arrest"/>
    <n v="822"/>
    <n v="998"/>
    <m/>
    <m/>
    <s v="70TH                         ST"/>
    <s v="FIGUEROA                     ST"/>
    <n v="33.976100000000002"/>
    <n v="-118.28270000000001"/>
    <n v="1"/>
  </r>
  <r>
    <n v="200116154"/>
    <d v="2020-08-10T00:00:00"/>
    <d v="2020-08-05T00:00:00"/>
    <n v="139"/>
    <n v="1"/>
    <x v="1"/>
    <n v="174"/>
    <n v="1"/>
    <n v="440"/>
    <s v="THEFT PLAIN - PETTY ($950 &amp; UNDER)"/>
    <s v="1218 2032"/>
    <n v="53"/>
    <s v="M"/>
    <s v="B"/>
    <n v="502"/>
    <s v="MULTI-UNIT DWELLING (APARTMENT, DUPLEX, ETC)"/>
    <m/>
    <m/>
    <s v="IC"/>
    <s v="Invest Cont"/>
    <n v="440"/>
    <m/>
    <m/>
    <m/>
    <s v="700 S  MAIN                         ST"/>
    <m/>
    <n v="34.043700000000001"/>
    <n v="-118.2518"/>
    <n v="0"/>
  </r>
  <r>
    <n v="200409992"/>
    <d v="2020-06-20T00:00:00"/>
    <d v="2020-06-20T00:00:00"/>
    <n v="1600"/>
    <n v="4"/>
    <x v="4"/>
    <n v="449"/>
    <n v="1"/>
    <n v="510"/>
    <s v="VEHICLE - STOLEN"/>
    <m/>
    <n v="0"/>
    <m/>
    <m/>
    <n v="101"/>
    <s v="STREET"/>
    <m/>
    <m/>
    <s v="IC"/>
    <s v="Invest Cont"/>
    <n v="510"/>
    <m/>
    <m/>
    <m/>
    <s v="MARENGO                      ST"/>
    <s v="TREMONT                      ST"/>
    <n v="34.054600000000001"/>
    <n v="-118.1978"/>
    <n v="0"/>
  </r>
  <r>
    <n v="200716959"/>
    <d v="2020-12-04T00:00:00"/>
    <d v="2020-12-02T00:00:00"/>
    <n v="1530"/>
    <n v="7"/>
    <x v="0"/>
    <n v="759"/>
    <n v="1"/>
    <n v="330"/>
    <s v="BURGLARY FROM VEHICLE"/>
    <s v="0344 1300"/>
    <n v="49"/>
    <s v="F"/>
    <s v="K"/>
    <n v="101"/>
    <s v="STREET"/>
    <m/>
    <m/>
    <s v="IC"/>
    <s v="Invest Cont"/>
    <n v="330"/>
    <m/>
    <m/>
    <m/>
    <s v="1200    5TH                          AV"/>
    <m/>
    <n v="34.049700000000001"/>
    <n v="-118.3214"/>
    <n v="0"/>
  </r>
  <r>
    <n v="200509489"/>
    <d v="2020-05-15T00:00:00"/>
    <d v="2020-05-15T00:00:00"/>
    <n v="1830"/>
    <n v="5"/>
    <x v="10"/>
    <n v="529"/>
    <n v="2"/>
    <n v="740"/>
    <s v="VANDALISM - FELONY ($400 &amp; OVER, ALL CHURCH VANDALISMS)"/>
    <s v="0311 0329 1236"/>
    <n v="0"/>
    <s v="X"/>
    <s v="X"/>
    <n v="301"/>
    <s v="GAS STATION"/>
    <m/>
    <m/>
    <s v="IC"/>
    <s v="Invest Cont"/>
    <n v="740"/>
    <m/>
    <m/>
    <m/>
    <s v="1200 E  ANAHEIM                      ST"/>
    <m/>
    <n v="33.780799999999999"/>
    <n v="-118.24809999999999"/>
    <n v="0"/>
  </r>
  <r>
    <n v="200411234"/>
    <d v="2020-07-28T00:00:00"/>
    <d v="2020-07-27T00:00:00"/>
    <n v="2200"/>
    <n v="4"/>
    <x v="4"/>
    <n v="439"/>
    <n v="2"/>
    <n v="626"/>
    <s v="INTIMATE PARTNER - SIMPLE ASSAULT"/>
    <s v="0913 2000 1821 1241 0416"/>
    <n v="43"/>
    <s v="F"/>
    <s v="H"/>
    <n v="501"/>
    <s v="SINGLE FAMILY DWELLING"/>
    <n v="500"/>
    <s v="UNKNOWN WEAPON/OTHER WEAPON"/>
    <s v="AA"/>
    <s v="Adult Arrest"/>
    <n v="626"/>
    <m/>
    <m/>
    <m/>
    <s v="1900    LANSDOWNE                    AV"/>
    <m/>
    <n v="34.064100000000003"/>
    <n v="-118.1747"/>
    <n v="1"/>
  </r>
  <r>
    <n v="200104551"/>
    <d v="2020-01-08T00:00:00"/>
    <d v="2020-01-08T00:00:00"/>
    <n v="1300"/>
    <n v="1"/>
    <x v="1"/>
    <n v="192"/>
    <n v="1"/>
    <n v="761"/>
    <s v="BRANDISH WEAPON"/>
    <s v="0334 1606 1822 1402"/>
    <n v="43"/>
    <s v="M"/>
    <s v="H"/>
    <n v="118"/>
    <s v="CONSTRUCTION SITE"/>
    <n v="215"/>
    <s v="MACHETE"/>
    <s v="IC"/>
    <s v="Invest Cont"/>
    <n v="761"/>
    <n v="998"/>
    <m/>
    <m/>
    <s v="1400 S  FIGUEROA                     ST"/>
    <m/>
    <n v="34.039299999999997"/>
    <n v="-118.2689"/>
    <n v="0"/>
  </r>
  <r>
    <n v="200604262"/>
    <d v="2020-01-07T00:00:00"/>
    <d v="2020-01-07T00:00:00"/>
    <n v="50"/>
    <n v="6"/>
    <x v="9"/>
    <n v="666"/>
    <n v="2"/>
    <n v="623"/>
    <s v="BATTERY POLICE (SIMPLE)"/>
    <s v="1212 0356 0416"/>
    <n v="0"/>
    <s v="X"/>
    <s v="X"/>
    <n v="726"/>
    <s v="POLICE FACILITY"/>
    <n v="400"/>
    <s v="STRONG-ARM (HANDS, FIST, FEET OR BODILY FORCE)"/>
    <s v="AA"/>
    <s v="Adult Arrest"/>
    <n v="623"/>
    <m/>
    <m/>
    <m/>
    <s v="1300    WILCOX                       AV"/>
    <m/>
    <n v="34.0944"/>
    <n v="-118.331"/>
    <n v="1"/>
  </r>
  <r>
    <n v="200909194"/>
    <d v="2020-05-01T00:00:00"/>
    <d v="2020-04-30T00:00:00"/>
    <n v="1930"/>
    <n v="9"/>
    <x v="3"/>
    <n v="948"/>
    <n v="1"/>
    <n v="330"/>
    <s v="BURGLARY FROM VEHICLE"/>
    <s v="0344 1300"/>
    <n v="34"/>
    <s v="M"/>
    <s v="H"/>
    <n v="707"/>
    <s v="GARAGE/CARPORT"/>
    <m/>
    <m/>
    <s v="IC"/>
    <s v="Invest Cont"/>
    <n v="330"/>
    <m/>
    <m/>
    <m/>
    <s v="5900    BUFFALO                      AV"/>
    <m/>
    <n v="34.177599999999998"/>
    <n v="-118.4299"/>
    <n v="0"/>
  </r>
  <r>
    <n v="200910760"/>
    <d v="2020-06-08T00:00:00"/>
    <d v="2020-06-05T00:00:00"/>
    <n v="300"/>
    <n v="9"/>
    <x v="3"/>
    <n v="952"/>
    <n v="1"/>
    <n v="310"/>
    <s v="BURGLARY"/>
    <s v="0344 1606"/>
    <n v="38"/>
    <s v="F"/>
    <s v="W"/>
    <n v="707"/>
    <s v="GARAGE/CARPORT"/>
    <m/>
    <m/>
    <s v="IC"/>
    <s v="Invest Cont"/>
    <n v="310"/>
    <m/>
    <m/>
    <m/>
    <s v="15100    BURBANK                      BL"/>
    <m/>
    <n v="34.1721"/>
    <n v="-118.4618"/>
    <n v="0"/>
  </r>
  <r>
    <n v="201213600"/>
    <d v="2020-05-27T00:00:00"/>
    <d v="2020-04-21T00:00:00"/>
    <n v="2200"/>
    <n v="12"/>
    <x v="8"/>
    <n v="1242"/>
    <n v="1"/>
    <n v="510"/>
    <s v="VEHICLE - STOLEN"/>
    <m/>
    <n v="0"/>
    <m/>
    <m/>
    <n v="101"/>
    <s v="STREET"/>
    <m/>
    <m/>
    <s v="IC"/>
    <s v="Invest Cont"/>
    <n v="510"/>
    <m/>
    <m/>
    <m/>
    <s v="2900 W  67TH                         ST"/>
    <m/>
    <n v="33.9818"/>
    <n v="-118.32210000000001"/>
    <n v="0"/>
  </r>
  <r>
    <n v="200116959"/>
    <d v="2020-08-26T00:00:00"/>
    <d v="2020-08-26T00:00:00"/>
    <n v="300"/>
    <n v="1"/>
    <x v="1"/>
    <n v="147"/>
    <n v="2"/>
    <n v="626"/>
    <s v="INTIMATE PARTNER - SIMPLE ASSAULT"/>
    <s v="2000 0416 1402 1814 0913 1218 2002 1206 1414"/>
    <n v="56"/>
    <s v="F"/>
    <s v="H"/>
    <n v="502"/>
    <s v="MULTI-UNIT DWELLING (APARTMENT, DUPLEX, ETC)"/>
    <n v="302"/>
    <s v="BLUNT INSTRUMENT"/>
    <s v="AO"/>
    <s v="Adult Other"/>
    <n v="626"/>
    <n v="998"/>
    <m/>
    <m/>
    <s v="400 E  5TH                          ST"/>
    <m/>
    <n v="34.045299999999997"/>
    <n v="-118.2443"/>
    <n v="0"/>
  </r>
  <r>
    <n v="200414795"/>
    <d v="2020-11-12T00:00:00"/>
    <d v="2020-11-11T00:00:00"/>
    <n v="2100"/>
    <n v="4"/>
    <x v="4"/>
    <n v="424"/>
    <n v="1"/>
    <n v="330"/>
    <s v="BURGLARY FROM VEHICLE"/>
    <s v="1300 1302 1307 0344"/>
    <n v="41"/>
    <s v="M"/>
    <s v="H"/>
    <n v="101"/>
    <s v="STREET"/>
    <m/>
    <m/>
    <s v="IC"/>
    <s v="Invest Cont"/>
    <n v="330"/>
    <m/>
    <m/>
    <m/>
    <s v="3500 N  BROADWAY"/>
    <m/>
    <n v="34.073799999999999"/>
    <n v="-118.2038"/>
    <n v="0"/>
  </r>
  <r>
    <n v="200517685"/>
    <d v="2020-12-09T00:00:00"/>
    <d v="2020-12-08T00:00:00"/>
    <n v="2202"/>
    <n v="5"/>
    <x v="10"/>
    <n v="589"/>
    <n v="1"/>
    <n v="440"/>
    <s v="THEFT PLAIN - PETTY ($950 &amp; UNDER)"/>
    <s v="0344 0377"/>
    <n v="18"/>
    <s v="M"/>
    <s v="H"/>
    <n v="117"/>
    <s v="BEACH"/>
    <m/>
    <m/>
    <s v="IC"/>
    <s v="Invest Cont"/>
    <n v="440"/>
    <m/>
    <m/>
    <m/>
    <s v="3700    STEPHEN M WHITE              DR"/>
    <m/>
    <n v="33.711100000000002"/>
    <n v="-118.2865"/>
    <n v="0"/>
  </r>
  <r>
    <n v="200212115"/>
    <d v="2020-07-03T00:00:00"/>
    <d v="2020-07-02T00:00:00"/>
    <n v="1"/>
    <n v="2"/>
    <x v="5"/>
    <n v="205"/>
    <n v="1"/>
    <n v="330"/>
    <s v="BURGLARY FROM VEHICLE"/>
    <s v="1302 0344 1601 0358"/>
    <n v="42"/>
    <s v="F"/>
    <s v="O"/>
    <n v="121"/>
    <s v="YARD (RESIDENTIAL/BUSINESS)"/>
    <m/>
    <m/>
    <s v="IC"/>
    <s v="Invest Cont"/>
    <n v="330"/>
    <m/>
    <m/>
    <m/>
    <s v="800 N  OCCIDENTAL                   BL"/>
    <m/>
    <n v="34.08"/>
    <n v="-118.2739"/>
    <n v="0"/>
  </r>
  <r>
    <n v="201007543"/>
    <d v="2020-03-26T00:00:00"/>
    <d v="2020-03-25T00:00:00"/>
    <n v="1830"/>
    <n v="10"/>
    <x v="11"/>
    <n v="1039"/>
    <n v="1"/>
    <n v="330"/>
    <s v="BURGLARY FROM VEHICLE"/>
    <s v="1822 0344"/>
    <n v="53"/>
    <s v="M"/>
    <s v="W"/>
    <n v="101"/>
    <s v="STREET"/>
    <m/>
    <m/>
    <s v="IC"/>
    <s v="Invest Cont"/>
    <n v="330"/>
    <m/>
    <m/>
    <m/>
    <s v="6700    GAVIOTA                      AV"/>
    <m/>
    <n v="34.192"/>
    <n v="-118.4815"/>
    <n v="0"/>
  </r>
  <r>
    <n v="200816844"/>
    <d v="2020-11-25T00:00:00"/>
    <d v="2020-11-21T00:00:00"/>
    <n v="1300"/>
    <n v="8"/>
    <x v="12"/>
    <n v="827"/>
    <n v="1"/>
    <n v="480"/>
    <s v="BIKE - STOLEN"/>
    <s v="1602 0344 0346"/>
    <n v="31"/>
    <s v="M"/>
    <s v="W"/>
    <n v="502"/>
    <s v="MULTI-UNIT DWELLING (APARTMENT, DUPLEX, ETC)"/>
    <m/>
    <m/>
    <s v="IC"/>
    <s v="Invest Cont"/>
    <n v="480"/>
    <m/>
    <m/>
    <m/>
    <s v="CHENAULT                     ST"/>
    <s v="BARRINGTON                   AV"/>
    <n v="34.058100000000003"/>
    <n v="-118.4658"/>
    <n v="0"/>
  </r>
  <r>
    <n v="200404518"/>
    <d v="2020-01-14T00:00:00"/>
    <d v="2020-01-13T00:00:00"/>
    <n v="2020"/>
    <n v="4"/>
    <x v="4"/>
    <n v="422"/>
    <n v="2"/>
    <n v="745"/>
    <s v="VANDALISM - MISDEAMEANOR ($399 OR UNDER)"/>
    <n v="329"/>
    <n v="26"/>
    <s v="M"/>
    <s v="H"/>
    <n v="704"/>
    <s v="ELEMENTARY SCHOOL"/>
    <m/>
    <m/>
    <s v="IC"/>
    <s v="Invest Cont"/>
    <n v="745"/>
    <m/>
    <m/>
    <m/>
    <s v="2000    GRIFFIN                      AV"/>
    <m/>
    <n v="34.067599999999999"/>
    <n v="-118.2116"/>
    <n v="0"/>
  </r>
  <r>
    <n v="200909219"/>
    <d v="2020-05-02T00:00:00"/>
    <d v="2020-05-02T00:00:00"/>
    <n v="1430"/>
    <n v="9"/>
    <x v="3"/>
    <n v="935"/>
    <n v="2"/>
    <n v="625"/>
    <s v="OTHER ASSAULT"/>
    <n v="406"/>
    <n v="63"/>
    <s v="F"/>
    <s v="W"/>
    <n v="104"/>
    <s v="DRIVEWAY"/>
    <n v="400"/>
    <s v="STRONG-ARM (HANDS, FIST, FEET OR BODILY FORCE)"/>
    <s v="AA"/>
    <s v="Adult Arrest"/>
    <n v="625"/>
    <m/>
    <m/>
    <m/>
    <s v="14200    FRIAR                        ST"/>
    <m/>
    <n v="34.185699999999997"/>
    <n v="-118.4422"/>
    <n v="1"/>
  </r>
  <r>
    <n v="200105552"/>
    <d v="2020-01-23T00:00:00"/>
    <d v="2020-01-23T00:00:00"/>
    <n v="750"/>
    <n v="1"/>
    <x v="1"/>
    <n v="122"/>
    <n v="2"/>
    <n v="860"/>
    <s v="BATTERY WITH SEXUAL CONTACT"/>
    <n v="448"/>
    <n v="28"/>
    <s v="F"/>
    <s v="H"/>
    <n v="102"/>
    <s v="SIDEWALK"/>
    <n v="400"/>
    <s v="STRONG-ARM (HANDS, FIST, FEET OR BODILY FORCE)"/>
    <s v="AO"/>
    <s v="Adult Other"/>
    <n v="860"/>
    <m/>
    <m/>
    <m/>
    <s v="1ST"/>
    <s v="HILL                         ST"/>
    <n v="34.054400000000001"/>
    <n v="-118.2466"/>
    <n v="0"/>
  </r>
  <r>
    <n v="200613234"/>
    <d v="2020-07-29T00:00:00"/>
    <d v="2020-07-29T00:00:00"/>
    <n v="910"/>
    <n v="6"/>
    <x v="9"/>
    <n v="666"/>
    <n v="2"/>
    <n v="624"/>
    <s v="BATTERY - SIMPLE ASSAULT"/>
    <s v="1822 0400 0446"/>
    <n v="51"/>
    <s v="F"/>
    <s v="H"/>
    <n v="101"/>
    <s v="STREET"/>
    <n v="400"/>
    <s v="STRONG-ARM (HANDS, FIST, FEET OR BODILY FORCE)"/>
    <s v="IC"/>
    <s v="Invest Cont"/>
    <n v="624"/>
    <m/>
    <m/>
    <m/>
    <s v="1200    VINE                         ST"/>
    <m/>
    <n v="34.092599999999997"/>
    <n v="-118.3266"/>
    <n v="0"/>
  </r>
  <r>
    <n v="201206461"/>
    <d v="2020-02-04T00:00:00"/>
    <d v="2020-02-04T00:00:00"/>
    <n v="700"/>
    <n v="12"/>
    <x v="8"/>
    <n v="1269"/>
    <n v="2"/>
    <n v="930"/>
    <s v="CRIMINAL THREATS - NO WEAPON DISPLAYED"/>
    <s v="2000 1814 0421 0432"/>
    <n v="39"/>
    <s v="F"/>
    <s v="H"/>
    <n v="501"/>
    <s v="SINGLE FAMILY DWELLING"/>
    <n v="511"/>
    <s v="VERBAL THREAT"/>
    <s v="IC"/>
    <s v="Invest Cont"/>
    <n v="930"/>
    <m/>
    <m/>
    <m/>
    <s v="8200    AVALON                       BL"/>
    <m/>
    <n v="33.964700000000001"/>
    <n v="-118.2651"/>
    <n v="0"/>
  </r>
  <r>
    <n v="201106042"/>
    <d v="2020-02-15T00:00:00"/>
    <d v="2020-02-14T00:00:00"/>
    <n v="2230"/>
    <n v="11"/>
    <x v="7"/>
    <n v="1162"/>
    <n v="2"/>
    <n v="946"/>
    <s v="OTHER MISCELLANEOUS CRIME"/>
    <s v="1266 1501"/>
    <n v="21"/>
    <s v="M"/>
    <s v="H"/>
    <n v="116"/>
    <s v="OTHER/OUTSIDE"/>
    <m/>
    <m/>
    <s v="IC"/>
    <s v="Invest Cont"/>
    <n v="946"/>
    <m/>
    <m/>
    <m/>
    <s v="1300 N  VERMONT                      AV"/>
    <m/>
    <n v="34.095599999999997"/>
    <n v="-118.29179999999999"/>
    <n v="0"/>
  </r>
  <r>
    <n v="200613723"/>
    <d v="2020-08-09T00:00:00"/>
    <d v="2020-08-09T00:00:00"/>
    <n v="1320"/>
    <n v="6"/>
    <x v="9"/>
    <n v="669"/>
    <n v="2"/>
    <n v="624"/>
    <s v="BATTERY - SIMPLE ASSAULT"/>
    <s v="0400 0416 1822"/>
    <n v="25"/>
    <s v="M"/>
    <s v="O"/>
    <n v="102"/>
    <s v="SIDEWALK"/>
    <n v="400"/>
    <s v="STRONG-ARM (HANDS, FIST, FEET OR BODILY FORCE)"/>
    <s v="AO"/>
    <s v="Adult Other"/>
    <n v="624"/>
    <m/>
    <m/>
    <m/>
    <s v="1200 N  KINGSLEY                     DR"/>
    <m/>
    <n v="34.093400000000003"/>
    <n v="-118.30249999999999"/>
    <n v="0"/>
  </r>
  <r>
    <n v="201016227"/>
    <d v="2020-12-18T00:00:00"/>
    <d v="2020-12-18T00:00:00"/>
    <n v="1300"/>
    <n v="10"/>
    <x v="11"/>
    <n v="1023"/>
    <n v="2"/>
    <n v="900"/>
    <s v="VIOLATION OF COURT ORDER"/>
    <s v="2038 0913 1813"/>
    <n v="36"/>
    <s v="M"/>
    <s v="B"/>
    <n v="108"/>
    <s v="PARKING LOT"/>
    <m/>
    <m/>
    <s v="AO"/>
    <s v="Adult Other"/>
    <n v="900"/>
    <m/>
    <m/>
    <m/>
    <s v="19000    VANOWEN                      ST"/>
    <m/>
    <n v="34.193800000000003"/>
    <n v="-118.54810000000001"/>
    <n v="0"/>
  </r>
  <r>
    <n v="200918182"/>
    <d v="2020-12-07T00:00:00"/>
    <d v="2020-12-07T00:00:00"/>
    <n v="1235"/>
    <n v="9"/>
    <x v="3"/>
    <n v="904"/>
    <n v="2"/>
    <n v="740"/>
    <s v="VANDALISM - FELONY ($400 &amp; OVER, ALL CHURCH VANDALISMS)"/>
    <s v="0329 1822"/>
    <n v="29"/>
    <s v="M"/>
    <s v="H"/>
    <n v="502"/>
    <s v="MULTI-UNIT DWELLING (APARTMENT, DUPLEX, ETC)"/>
    <m/>
    <m/>
    <s v="IC"/>
    <s v="Invest Cont"/>
    <n v="740"/>
    <m/>
    <m/>
    <m/>
    <s v="15100    SATICOY                      ST"/>
    <m/>
    <n v="34.208500000000001"/>
    <n v="-118.462"/>
    <n v="0"/>
  </r>
  <r>
    <n v="200121295"/>
    <d v="2020-11-20T00:00:00"/>
    <d v="2020-11-19T00:00:00"/>
    <n v="1700"/>
    <n v="1"/>
    <x v="1"/>
    <n v="174"/>
    <n v="1"/>
    <n v="761"/>
    <s v="BRANDISH WEAPON"/>
    <s v="0443 1218 2004 0334 0361 0913"/>
    <n v="27"/>
    <s v="M"/>
    <s v="W"/>
    <n v="102"/>
    <s v="SIDEWALK"/>
    <n v="200"/>
    <s v="KNIFE WITH BLADE 6INCHES OR LESS"/>
    <s v="AO"/>
    <s v="Adult Other"/>
    <n v="761"/>
    <m/>
    <m/>
    <m/>
    <s v="700 S  MAIN                         ST"/>
    <m/>
    <n v="34.043700000000001"/>
    <n v="-118.2518"/>
    <n v="0"/>
  </r>
  <r>
    <n v="200105316"/>
    <d v="2020-01-19T00:00:00"/>
    <d v="2020-01-19T00:00:00"/>
    <n v="1945"/>
    <n v="1"/>
    <x v="1"/>
    <n v="164"/>
    <n v="2"/>
    <n v="624"/>
    <s v="BATTERY - SIMPLE ASSAULT"/>
    <s v="0416 0913 0400"/>
    <n v="31"/>
    <s v="F"/>
    <s v="A"/>
    <n v="502"/>
    <s v="MULTI-UNIT DWELLING (APARTMENT, DUPLEX, ETC)"/>
    <n v="400"/>
    <s v="STRONG-ARM (HANDS, FIST, FEET OR BODILY FORCE)"/>
    <s v="AO"/>
    <s v="Adult Other"/>
    <n v="624"/>
    <m/>
    <m/>
    <m/>
    <s v="100 W  7TH                          ST"/>
    <m/>
    <n v="34.044600000000003"/>
    <n v="-118.25069999999999"/>
    <n v="0"/>
  </r>
  <r>
    <n v="200316235"/>
    <d v="2020-08-24T00:00:00"/>
    <d v="2020-08-18T00:00:00"/>
    <n v="2230"/>
    <n v="3"/>
    <x v="2"/>
    <n v="336"/>
    <n v="2"/>
    <n v="740"/>
    <s v="VANDALISM - FELONY ($400 &amp; OVER, ALL CHURCH VANDALISMS)"/>
    <s v="1822 0329 0311"/>
    <n v="0"/>
    <s v="X"/>
    <s v="X"/>
    <n v="210"/>
    <s v="RESTAURANT/FAST FOOD"/>
    <m/>
    <m/>
    <s v="IC"/>
    <s v="Invest Cont"/>
    <n v="740"/>
    <m/>
    <m/>
    <m/>
    <s v="2700 S  WESTERN                      AV"/>
    <m/>
    <n v="34.028199999999998"/>
    <n v="-118.3133"/>
    <n v="0"/>
  </r>
  <r>
    <n v="200713567"/>
    <d v="2020-09-06T00:00:00"/>
    <d v="2020-09-06T00:00:00"/>
    <n v="855"/>
    <n v="7"/>
    <x v="0"/>
    <n v="722"/>
    <n v="1"/>
    <n v="310"/>
    <s v="BURGLARY"/>
    <s v="1822 0344 1606"/>
    <n v="33"/>
    <s v="M"/>
    <s v="W"/>
    <n v="210"/>
    <s v="RESTAURANT/FAST FOOD"/>
    <m/>
    <m/>
    <s v="IC"/>
    <s v="Invest Cont"/>
    <n v="310"/>
    <m/>
    <m/>
    <m/>
    <s v="8400 W  3RD                          ST"/>
    <m/>
    <n v="34.073"/>
    <n v="-118.3732"/>
    <n v="0"/>
  </r>
  <r>
    <n v="200404334"/>
    <d v="2020-01-09T00:00:00"/>
    <d v="2020-01-09T00:00:00"/>
    <n v="1555"/>
    <n v="4"/>
    <x v="4"/>
    <n v="409"/>
    <n v="1"/>
    <n v="330"/>
    <s v="BURGLARY FROM VEHICLE"/>
    <s v="1300 1302 0344 1307"/>
    <n v="46"/>
    <s v="M"/>
    <s v="H"/>
    <n v="101"/>
    <s v="STREET"/>
    <m/>
    <m/>
    <s v="IC"/>
    <s v="Invest Cont"/>
    <n v="330"/>
    <m/>
    <m/>
    <m/>
    <s v="5600 N  HUNTINGTON                   DR"/>
    <m/>
    <n v="34.095500000000001"/>
    <n v="-118.1574"/>
    <n v="0"/>
  </r>
  <r>
    <n v="200116943"/>
    <d v="2020-08-25T00:00:00"/>
    <d v="2020-08-04T00:00:00"/>
    <n v="1800"/>
    <n v="1"/>
    <x v="1"/>
    <n v="182"/>
    <n v="1"/>
    <n v="331"/>
    <s v="THEFT FROM MOTOR VEHICLE - GRAND ($950.01 AND OVER)"/>
    <s v="1822 1300 1601 0344"/>
    <n v="24"/>
    <s v="M"/>
    <s v="W"/>
    <n v="123"/>
    <s v="PARKING UNDERGROUND/BUILDING"/>
    <m/>
    <m/>
    <s v="IC"/>
    <s v="Invest Cont"/>
    <n v="331"/>
    <m/>
    <m/>
    <m/>
    <s v="1200 S  GRAND                        AV"/>
    <m/>
    <n v="34.039700000000003"/>
    <n v="-118.2637"/>
    <n v="0"/>
  </r>
  <r>
    <n v="201306223"/>
    <d v="2020-02-07T00:00:00"/>
    <d v="2020-02-06T00:00:00"/>
    <n v="2200"/>
    <n v="13"/>
    <x v="6"/>
    <n v="1364"/>
    <n v="1"/>
    <n v="310"/>
    <s v="BURGLARY"/>
    <s v="1607 0329 0344"/>
    <n v="0"/>
    <s v="M"/>
    <s v="H"/>
    <n v="720"/>
    <s v="JUNIOR HIGH SCHOOL"/>
    <m/>
    <m/>
    <s v="IC"/>
    <s v="Invest Cont"/>
    <n v="310"/>
    <m/>
    <m/>
    <m/>
    <s v="4700 S  CENTRAL                      AV"/>
    <m/>
    <n v="34.000799999999998"/>
    <n v="-118.2565"/>
    <n v="0"/>
  </r>
  <r>
    <n v="200318904"/>
    <d v="2020-10-15T00:00:00"/>
    <d v="2020-10-12T00:00:00"/>
    <n v="1100"/>
    <n v="3"/>
    <x v="2"/>
    <n v="333"/>
    <n v="2"/>
    <n v="662"/>
    <s v="BUNCO, GRAND THEFT"/>
    <n v="701"/>
    <n v="64"/>
    <s v="M"/>
    <s v="B"/>
    <n v="501"/>
    <s v="SINGLE FAMILY DWELLING"/>
    <m/>
    <m/>
    <s v="IC"/>
    <s v="Invest Cont"/>
    <n v="662"/>
    <m/>
    <m/>
    <m/>
    <s v="3000    SOMERSET                     DR"/>
    <m/>
    <n v="34.0261"/>
    <n v="-118.3374"/>
    <n v="0"/>
  </r>
  <r>
    <n v="200611501"/>
    <d v="2020-06-17T00:00:00"/>
    <d v="2020-06-14T00:00:00"/>
    <n v="30"/>
    <n v="6"/>
    <x v="9"/>
    <n v="666"/>
    <n v="1"/>
    <n v="510"/>
    <s v="VEHICLE - STOLEN"/>
    <m/>
    <n v="0"/>
    <m/>
    <m/>
    <n v="101"/>
    <s v="STREET"/>
    <m/>
    <m/>
    <s v="IC"/>
    <s v="Invest Cont"/>
    <n v="510"/>
    <m/>
    <m/>
    <m/>
    <s v="SEWARD"/>
    <s v="LEXINGTON"/>
    <n v="34.092599999999997"/>
    <n v="-118.33320000000001"/>
    <n v="0"/>
  </r>
  <r>
    <n v="200400648"/>
    <d v="2020-02-29T00:00:00"/>
    <d v="2020-02-29T00:00:00"/>
    <n v="1500"/>
    <n v="4"/>
    <x v="4"/>
    <n v="463"/>
    <n v="2"/>
    <n v="740"/>
    <s v="VANDALISM - FELONY ($400 &amp; OVER, ALL CHURCH VANDALISMS)"/>
    <s v="1300 0329 2004"/>
    <n v="49"/>
    <s v="F"/>
    <s v="H"/>
    <n v="101"/>
    <s v="STREET"/>
    <m/>
    <m/>
    <s v="AO"/>
    <s v="Adult Other"/>
    <n v="740"/>
    <m/>
    <m/>
    <m/>
    <s v="200 N  CUMMINGS                     ST"/>
    <m/>
    <n v="34.046399999999998"/>
    <n v="-118.2144"/>
    <n v="0"/>
  </r>
  <r>
    <n v="200205740"/>
    <d v="2020-02-05T00:00:00"/>
    <d v="2020-02-01T00:00:00"/>
    <n v="1430"/>
    <n v="2"/>
    <x v="5"/>
    <n v="205"/>
    <n v="1"/>
    <n v="330"/>
    <s v="BURGLARY FROM VEHICLE"/>
    <s v="1601 1302 0344 0377 0321"/>
    <n v="30"/>
    <s v="F"/>
    <s v="W"/>
    <n v="101"/>
    <s v="STREET"/>
    <m/>
    <m/>
    <s v="IC"/>
    <s v="Invest Cont"/>
    <n v="330"/>
    <m/>
    <m/>
    <m/>
    <s v="900 N  VENDOME                      ST"/>
    <m/>
    <n v="34.082500000000003"/>
    <n v="-118.2753"/>
    <n v="0"/>
  </r>
  <r>
    <n v="200707846"/>
    <d v="2020-03-28T00:00:00"/>
    <d v="2020-03-28T00:00:00"/>
    <n v="600"/>
    <n v="7"/>
    <x v="0"/>
    <n v="773"/>
    <n v="2"/>
    <n v="626"/>
    <s v="INTIMATE PARTNER - SIMPLE ASSAULT"/>
    <s v="2000 1813 1821 0416 0446"/>
    <n v="39"/>
    <s v="F"/>
    <s v="H"/>
    <n v="501"/>
    <s v="SINGLE FAMILY DWELLING"/>
    <n v="400"/>
    <s v="STRONG-ARM (HANDS, FIST, FEET OR BODILY FORCE)"/>
    <s v="AO"/>
    <s v="Adult Other"/>
    <n v="626"/>
    <m/>
    <m/>
    <m/>
    <s v="5100    PICKFORD                     ST"/>
    <m/>
    <n v="34.043599999999998"/>
    <n v="-118.35129999999999"/>
    <n v="0"/>
  </r>
  <r>
    <n v="201112070"/>
    <d v="2020-07-31T00:00:00"/>
    <d v="2020-07-31T00:00:00"/>
    <n v="2120"/>
    <n v="11"/>
    <x v="7"/>
    <n v="1172"/>
    <n v="1"/>
    <n v="420"/>
    <s v="THEFT FROM MOTOR VEHICLE - PETTY ($950 &amp; UNDER)"/>
    <s v="0344 1606 1822"/>
    <n v="30"/>
    <s v="F"/>
    <s v="A"/>
    <n v="108"/>
    <s v="PARKING LOT"/>
    <m/>
    <m/>
    <s v="IC"/>
    <s v="Invest Cont"/>
    <n v="420"/>
    <m/>
    <m/>
    <m/>
    <s v="ALVARADO"/>
    <s v="GLENDALE"/>
    <n v="34.082999999999998"/>
    <n v="-118.26009999999999"/>
    <n v="0"/>
  </r>
  <r>
    <n v="200516762"/>
    <d v="2020-11-17T00:00:00"/>
    <d v="2020-11-17T00:00:00"/>
    <n v="1740"/>
    <n v="5"/>
    <x v="10"/>
    <n v="522"/>
    <n v="2"/>
    <n v="900"/>
    <s v="VIOLATION OF COURT ORDER"/>
    <s v="2038 1814 0913 2000"/>
    <n v="26"/>
    <s v="F"/>
    <s v="H"/>
    <n v="501"/>
    <s v="SINGLE FAMILY DWELLING"/>
    <m/>
    <m/>
    <s v="AO"/>
    <s v="Adult Other"/>
    <n v="900"/>
    <m/>
    <m/>
    <m/>
    <s v="800 W  OPP                          ST"/>
    <m/>
    <n v="33.782400000000003"/>
    <n v="-118.2719"/>
    <n v="0"/>
  </r>
  <r>
    <n v="200708440"/>
    <d v="2020-04-20T00:00:00"/>
    <d v="2020-04-06T00:00:00"/>
    <n v="1930"/>
    <n v="7"/>
    <x v="0"/>
    <n v="753"/>
    <n v="2"/>
    <n v="740"/>
    <s v="VANDALISM - FELONY ($400 &amp; OVER, ALL CHURCH VANDALISMS)"/>
    <s v="0329 1300 1822"/>
    <n v="29"/>
    <s v="F"/>
    <s v="A"/>
    <n v="103"/>
    <s v="ALLEY"/>
    <m/>
    <m/>
    <s v="IC"/>
    <s v="Invest Cont"/>
    <n v="740"/>
    <m/>
    <m/>
    <m/>
    <s v="1000 S  FAIRFAX                      AV"/>
    <m/>
    <n v="34.058199999999999"/>
    <n v="-118.3638"/>
    <n v="0"/>
  </r>
  <r>
    <n v="201223850"/>
    <d v="2020-11-03T00:00:00"/>
    <d v="2020-10-27T00:00:00"/>
    <n v="1530"/>
    <n v="12"/>
    <x v="8"/>
    <n v="1233"/>
    <n v="1"/>
    <n v="331"/>
    <s v="THEFT FROM MOTOR VEHICLE - GRAND ($950.01 AND OVER)"/>
    <s v="1822 0342 0385"/>
    <n v="0"/>
    <s v="X"/>
    <s v="X"/>
    <n v="108"/>
    <s v="PARKING LOT"/>
    <m/>
    <m/>
    <s v="IC"/>
    <s v="Invest Cont"/>
    <n v="331"/>
    <m/>
    <m/>
    <m/>
    <s v="5900 S  ST ANDREWS                   PL"/>
    <m/>
    <n v="33.986199999999997"/>
    <n v="-118.3111"/>
    <n v="0"/>
  </r>
  <r>
    <n v="200413090"/>
    <d v="2020-09-24T00:00:00"/>
    <d v="2020-09-24T00:00:00"/>
    <n v="300"/>
    <n v="4"/>
    <x v="4"/>
    <n v="491"/>
    <n v="1"/>
    <n v="230"/>
    <s v="ASSAULT WITH DEADLY WEAPON, AGGRAVATED ASSAULT"/>
    <s v="0430 1100"/>
    <n v="0"/>
    <s v="M"/>
    <s v="H"/>
    <n v="101"/>
    <s v="STREET"/>
    <n v="106"/>
    <s v="UNKNOWN FIREARM"/>
    <s v="IC"/>
    <s v="Invest Cont"/>
    <n v="230"/>
    <m/>
    <m/>
    <m/>
    <s v="SOTO                         ST"/>
    <s v="WASHINGTON                   BL"/>
    <n v="34.017299999999999"/>
    <n v="-118.22"/>
    <n v="0"/>
  </r>
  <r>
    <n v="201013447"/>
    <d v="2020-09-25T00:00:00"/>
    <d v="2020-09-25T00:00:00"/>
    <n v="2220"/>
    <n v="10"/>
    <x v="11"/>
    <n v="1039"/>
    <n v="2"/>
    <n v="624"/>
    <s v="BATTERY - SIMPLE ASSAULT"/>
    <s v="0400 0416 0913 0419 0431 2021"/>
    <n v="44"/>
    <s v="M"/>
    <s v="H"/>
    <n v="501"/>
    <s v="SINGLE FAMILY DWELLING"/>
    <n v="400"/>
    <s v="STRONG-ARM (HANDS, FIST, FEET OR BODILY FORCE)"/>
    <s v="AA"/>
    <s v="Adult Arrest"/>
    <n v="624"/>
    <m/>
    <m/>
    <m/>
    <s v="6400    MONTGOMERY                   AV"/>
    <m/>
    <n v="34.186599999999999"/>
    <n v="-118.4825"/>
    <n v="1"/>
  </r>
  <r>
    <n v="200315547"/>
    <d v="2020-08-10T00:00:00"/>
    <d v="2020-08-02T00:00:00"/>
    <n v="1600"/>
    <n v="3"/>
    <x v="2"/>
    <n v="356"/>
    <n v="1"/>
    <n v="510"/>
    <s v="VEHICLE - STOLEN"/>
    <m/>
    <n v="0"/>
    <m/>
    <m/>
    <n v="101"/>
    <s v="STREET"/>
    <m/>
    <m/>
    <s v="IC"/>
    <s v="Invest Cont"/>
    <n v="510"/>
    <m/>
    <m/>
    <m/>
    <s v="1600 W  37TH                         PL"/>
    <m/>
    <n v="34.020000000000003"/>
    <n v="-118.30719999999999"/>
    <n v="0"/>
  </r>
  <r>
    <n v="200306531"/>
    <d v="2020-02-12T00:00:00"/>
    <d v="2020-01-17T00:00:00"/>
    <n v="900"/>
    <n v="3"/>
    <x v="2"/>
    <n v="377"/>
    <n v="1"/>
    <n v="510"/>
    <s v="VEHICLE - STOLEN"/>
    <m/>
    <n v="0"/>
    <m/>
    <m/>
    <n v="101"/>
    <s v="STREET"/>
    <m/>
    <m/>
    <s v="IC"/>
    <s v="Invest Cont"/>
    <n v="510"/>
    <m/>
    <m/>
    <m/>
    <s v="39TH                         ST"/>
    <s v="BUDLONG"/>
    <n v="34.015500000000003"/>
    <n v="-118.2959"/>
    <n v="0"/>
  </r>
  <r>
    <n v="201226131"/>
    <d v="2020-12-08T00:00:00"/>
    <d v="2020-12-08T00:00:00"/>
    <n v="1600"/>
    <n v="12"/>
    <x v="8"/>
    <n v="1232"/>
    <n v="2"/>
    <n v="745"/>
    <s v="VANDALISM - MISDEAMEANOR ($399 OR UNDER)"/>
    <s v="0216 0329 1822"/>
    <n v="0"/>
    <s v="X"/>
    <s v="X"/>
    <n v="248"/>
    <s v="CELL PHONE STORE"/>
    <m/>
    <m/>
    <s v="IC"/>
    <s v="Invest Cont"/>
    <n v="745"/>
    <m/>
    <m/>
    <m/>
    <s v="3200 W  SLAUSON                      AV"/>
    <m/>
    <n v="33.988999999999997"/>
    <n v="-118.32899999999999"/>
    <n v="0"/>
  </r>
  <r>
    <n v="200805246"/>
    <d v="2020-01-28T00:00:00"/>
    <d v="2020-01-28T00:00:00"/>
    <n v="1356"/>
    <n v="8"/>
    <x v="12"/>
    <n v="827"/>
    <n v="2"/>
    <n v="740"/>
    <s v="VANDALISM - FELONY ($400 &amp; OVER, ALL CHURCH VANDALISMS)"/>
    <n v="329"/>
    <n v="22"/>
    <s v="F"/>
    <s v="W"/>
    <n v="108"/>
    <s v="PARKING LOT"/>
    <n v="212"/>
    <s v="BOTTLE"/>
    <s v="IC"/>
    <s v="Invest Cont"/>
    <n v="740"/>
    <m/>
    <m/>
    <m/>
    <s v="11700    SAN VICENTE                  BL"/>
    <m/>
    <n v="34.057899999999997"/>
    <n v="-118.4683"/>
    <n v="0"/>
  </r>
  <r>
    <n v="200513799"/>
    <d v="2020-09-06T00:00:00"/>
    <d v="2020-09-06T00:00:00"/>
    <n v="1130"/>
    <n v="5"/>
    <x v="10"/>
    <n v="517"/>
    <n v="2"/>
    <n v="626"/>
    <s v="INTIMATE PARTNER - SIMPLE ASSAULT"/>
    <s v="0400 0416 2000 1814 0913"/>
    <n v="38"/>
    <s v="F"/>
    <s v="B"/>
    <n v="502"/>
    <s v="MULTI-UNIT DWELLING (APARTMENT, DUPLEX, ETC)"/>
    <n v="400"/>
    <s v="STRONG-ARM (HANDS, FIST, FEET OR BODILY FORCE)"/>
    <s v="IC"/>
    <s v="Invest Cont"/>
    <n v="626"/>
    <m/>
    <m/>
    <m/>
    <s v="100 E  N                            ST"/>
    <m/>
    <n v="33.79"/>
    <n v="-118.2632"/>
    <n v="0"/>
  </r>
  <r>
    <n v="200317487"/>
    <d v="2020-09-16T00:00:00"/>
    <d v="2020-08-25T00:00:00"/>
    <n v="800"/>
    <n v="3"/>
    <x v="2"/>
    <n v="376"/>
    <n v="2"/>
    <n v="813"/>
    <s v="CHILD ANNOYING (17YRS &amp; UNDER)"/>
    <s v="1251 1259 0361 0913 1402"/>
    <n v="16"/>
    <s v="F"/>
    <s v="H"/>
    <n v="501"/>
    <s v="SINGLE FAMILY DWELLING"/>
    <m/>
    <m/>
    <s v="AO"/>
    <s v="Adult Other"/>
    <n v="813"/>
    <m/>
    <m/>
    <m/>
    <s v="1300    EXPOSITION                   BL"/>
    <m/>
    <n v="34.0182"/>
    <n v="-118.3008"/>
    <n v="0"/>
  </r>
  <r>
    <n v="200806527"/>
    <d v="2020-02-25T00:00:00"/>
    <d v="2020-02-25T00:00:00"/>
    <n v="1800"/>
    <n v="8"/>
    <x v="12"/>
    <n v="842"/>
    <n v="2"/>
    <n v="930"/>
    <s v="CRIMINAL THREATS - NO WEAPON DISPLAYED"/>
    <s v="0603 0421 0913"/>
    <n v="44"/>
    <s v="F"/>
    <s v="W"/>
    <n v="502"/>
    <s v="MULTI-UNIT DWELLING (APARTMENT, DUPLEX, ETC)"/>
    <n v="511"/>
    <s v="VERBAL THREAT"/>
    <s v="IC"/>
    <s v="Invest Cont"/>
    <n v="930"/>
    <m/>
    <m/>
    <m/>
    <s v="11700    WILSHIRE                     BL"/>
    <m/>
    <n v="34.049500000000002"/>
    <n v="-118.4609"/>
    <n v="0"/>
  </r>
  <r>
    <n v="200704461"/>
    <d v="2020-01-10T00:00:00"/>
    <d v="2020-01-10T00:00:00"/>
    <n v="1000"/>
    <n v="7"/>
    <x v="0"/>
    <n v="702"/>
    <n v="1"/>
    <n v="341"/>
    <s v="THEFT-GRAND ($950.01 &amp; OVER)EXCPT,GUNS,FOWL,LIVESTK,PROD"/>
    <n v="344"/>
    <n v="42"/>
    <s v="F"/>
    <s v="W"/>
    <n v="252"/>
    <s v="COFFEE SHOP (STARBUCKS, COFFEE BEAN, PEET'S, ETC.)"/>
    <m/>
    <m/>
    <s v="IC"/>
    <s v="Invest Cont"/>
    <n v="341"/>
    <m/>
    <m/>
    <m/>
    <s v="7600    MELROSE                      AV"/>
    <m/>
    <n v="34.0837"/>
    <n v="-118.3553"/>
    <n v="0"/>
  </r>
  <r>
    <n v="200210458"/>
    <d v="2020-05-21T00:00:00"/>
    <d v="2020-05-19T00:00:00"/>
    <n v="2100"/>
    <n v="2"/>
    <x v="5"/>
    <n v="246"/>
    <n v="1"/>
    <n v="510"/>
    <s v="VEHICLE - STOLEN"/>
    <m/>
    <n v="0"/>
    <m/>
    <m/>
    <n v="101"/>
    <s v="STREET"/>
    <m/>
    <m/>
    <s v="IC"/>
    <s v="Invest Cont"/>
    <n v="510"/>
    <m/>
    <m/>
    <m/>
    <s v="MARYLAND"/>
    <s v="ALVARADO"/>
    <n v="34.061300000000003"/>
    <n v="-118.27379999999999"/>
    <n v="0"/>
  </r>
  <r>
    <n v="200120376"/>
    <d v="2020-11-01T00:00:00"/>
    <d v="2020-10-30T00:00:00"/>
    <n v="300"/>
    <n v="1"/>
    <x v="1"/>
    <n v="146"/>
    <n v="1"/>
    <n v="230"/>
    <s v="ASSAULT WITH DEADLY WEAPON, AGGRAVATED ASSAULT"/>
    <s v="0431 0913 1218 2004"/>
    <n v="58"/>
    <s v="F"/>
    <s v="B"/>
    <n v="102"/>
    <s v="SIDEWALK"/>
    <n v="512"/>
    <s v="MACE/PEPPER SPRAY"/>
    <s v="IC"/>
    <s v="Invest Cont"/>
    <n v="230"/>
    <m/>
    <m/>
    <m/>
    <s v="MAPLE"/>
    <s v="5TH                          ST"/>
    <n v="34.046100000000003"/>
    <n v="-118.2461"/>
    <n v="0"/>
  </r>
  <r>
    <n v="200207235"/>
    <d v="2020-03-04T00:00:00"/>
    <d v="2020-03-03T00:00:00"/>
    <n v="2343"/>
    <n v="2"/>
    <x v="5"/>
    <n v="204"/>
    <n v="1"/>
    <n v="420"/>
    <s v="THEFT FROM MOTOR VEHICLE - PETTY ($950 &amp; UNDER)"/>
    <s v="1822 0344 0385"/>
    <n v="53"/>
    <s v="M"/>
    <s v="H"/>
    <n v="108"/>
    <s v="PARKING LOT"/>
    <m/>
    <m/>
    <s v="IC"/>
    <s v="Invest Cont"/>
    <n v="420"/>
    <m/>
    <m/>
    <m/>
    <s v="700 N  HOOVER                       ST"/>
    <m/>
    <n v="34.083799999999997"/>
    <n v="-118.28449999999999"/>
    <n v="0"/>
  </r>
  <r>
    <n v="200807442"/>
    <d v="2020-03-17T00:00:00"/>
    <d v="2020-03-12T00:00:00"/>
    <n v="800"/>
    <n v="8"/>
    <x v="12"/>
    <n v="898"/>
    <n v="2"/>
    <n v="662"/>
    <s v="BUNCO, GRAND THEFT"/>
    <n v="701"/>
    <n v="24"/>
    <s v="F"/>
    <s v="B"/>
    <n v="501"/>
    <s v="SINGLE FAMILY DWELLING"/>
    <m/>
    <m/>
    <s v="IC"/>
    <s v="Invest Cont"/>
    <n v="662"/>
    <m/>
    <m/>
    <m/>
    <s v="3100 S  CANFIELD                     AV"/>
    <m/>
    <n v="34.033200000000001"/>
    <n v="-118.3939"/>
    <n v="0"/>
  </r>
  <r>
    <n v="201116045"/>
    <d v="2020-11-24T00:00:00"/>
    <d v="2020-11-24T00:00:00"/>
    <n v="700"/>
    <n v="11"/>
    <x v="7"/>
    <n v="1115"/>
    <n v="1"/>
    <n v="230"/>
    <s v="ASSAULT WITH DEADLY WEAPON, AGGRAVATED ASSAULT"/>
    <s v="1822 1100 0430 1313 1402 1407"/>
    <n v="32"/>
    <s v="M"/>
    <s v="H"/>
    <n v="102"/>
    <s v="SIDEWALK"/>
    <n v="109"/>
    <s v="SEMI-AUTOMATIC PISTOL"/>
    <s v="IC"/>
    <s v="Invest Cont"/>
    <n v="230"/>
    <n v="998"/>
    <m/>
    <m/>
    <s v="COLORADO                     BL"/>
    <s v="HIGHLAND VIEW                AV"/>
    <n v="34.139200000000002"/>
    <n v="-118.2085"/>
    <n v="0"/>
  </r>
  <r>
    <n v="200109212"/>
    <d v="2020-03-14T00:00:00"/>
    <d v="2020-03-14T00:00:00"/>
    <n v="956"/>
    <n v="1"/>
    <x v="1"/>
    <n v="153"/>
    <n v="2"/>
    <n v="901"/>
    <s v="VIOLATION OF RESTRAINING ORDER"/>
    <s v="2038 0913 0443 0361"/>
    <n v="26"/>
    <s v="F"/>
    <s v="B"/>
    <n v="502"/>
    <s v="MULTI-UNIT DWELLING (APARTMENT, DUPLEX, ETC)"/>
    <m/>
    <m/>
    <s v="AO"/>
    <s v="Adult Other"/>
    <n v="901"/>
    <m/>
    <m/>
    <m/>
    <s v="500 S  SPRING                       ST"/>
    <m/>
    <n v="34.046700000000001"/>
    <n v="-118.252"/>
    <n v="0"/>
  </r>
  <r>
    <n v="200711256"/>
    <d v="2020-07-04T00:00:00"/>
    <d v="2020-05-25T00:00:00"/>
    <n v="2045"/>
    <n v="7"/>
    <x v="0"/>
    <n v="747"/>
    <n v="1"/>
    <n v="420"/>
    <s v="THEFT FROM MOTOR VEHICLE - PETTY ($950 &amp; UNDER)"/>
    <s v="0344 1300"/>
    <n v="51"/>
    <s v="M"/>
    <s v="O"/>
    <n v="101"/>
    <s v="STREET"/>
    <m/>
    <m/>
    <s v="IC"/>
    <s v="Invest Cont"/>
    <n v="420"/>
    <m/>
    <m/>
    <m/>
    <s v="900 S  CITRUS                       AV"/>
    <m/>
    <n v="34.057099999999998"/>
    <n v="-118.3413"/>
    <n v="0"/>
  </r>
  <r>
    <n v="200609520"/>
    <d v="2020-04-26T00:00:00"/>
    <d v="2020-04-24T00:00:00"/>
    <n v="1730"/>
    <n v="6"/>
    <x v="9"/>
    <n v="622"/>
    <n v="2"/>
    <n v="745"/>
    <s v="VANDALISM - MISDEAMEANOR ($399 OR UNDER)"/>
    <s v="0329 1300 1822"/>
    <n v="0"/>
    <s v="X"/>
    <s v="X"/>
    <n v="116"/>
    <s v="OTHER/OUTSIDE"/>
    <m/>
    <m/>
    <s v="AA"/>
    <s v="Adult Arrest"/>
    <n v="745"/>
    <m/>
    <m/>
    <m/>
    <s v="1700 N  CURSON                       AV"/>
    <m/>
    <n v="34.101700000000001"/>
    <n v="-118.355"/>
    <n v="1"/>
  </r>
  <r>
    <n v="200815769"/>
    <d v="2020-10-27T00:00:00"/>
    <d v="2020-10-26T00:00:00"/>
    <n v="1"/>
    <n v="8"/>
    <x v="12"/>
    <n v="849"/>
    <n v="1"/>
    <n v="480"/>
    <s v="BIKE - STOLEN"/>
    <s v="1602 0344 0346 0397 0358"/>
    <n v="31"/>
    <s v="M"/>
    <s v="B"/>
    <n v="504"/>
    <s v="OTHER RESIDENCE"/>
    <m/>
    <m/>
    <s v="IC"/>
    <s v="Invest Cont"/>
    <n v="480"/>
    <m/>
    <m/>
    <m/>
    <s v="1200 S  SHENANDOAH                   ST"/>
    <m/>
    <n v="34.0565"/>
    <n v="-118.3815"/>
    <n v="0"/>
  </r>
  <r>
    <n v="200817886"/>
    <d v="2020-12-23T00:00:00"/>
    <d v="2020-12-23T00:00:00"/>
    <n v="1830"/>
    <n v="8"/>
    <x v="12"/>
    <n v="835"/>
    <n v="2"/>
    <n v="662"/>
    <s v="BUNCO, GRAND THEFT"/>
    <s v="0701 1822"/>
    <n v="37"/>
    <s v="M"/>
    <s v="B"/>
    <n v="301"/>
    <s v="GAS STATION"/>
    <m/>
    <m/>
    <s v="IC"/>
    <s v="Invest Cont"/>
    <n v="662"/>
    <m/>
    <m/>
    <m/>
    <s v="10800 W  OLYMPIC                      BL"/>
    <m/>
    <n v="34.046199999999999"/>
    <n v="-118.4361"/>
    <n v="0"/>
  </r>
  <r>
    <n v="201116484"/>
    <d v="2020-12-10T00:00:00"/>
    <d v="2020-11-21T00:00:00"/>
    <n v="1915"/>
    <n v="11"/>
    <x v="7"/>
    <n v="1184"/>
    <n v="1"/>
    <n v="341"/>
    <s v="THEFT-GRAND ($950.01 &amp; OVER)EXCPT,GUNS,FOWL,LIVESTK,PROD"/>
    <n v="344"/>
    <n v="54"/>
    <s v="M"/>
    <s v="W"/>
    <n v="502"/>
    <s v="MULTI-UNIT DWELLING (APARTMENT, DUPLEX, ETC)"/>
    <m/>
    <m/>
    <s v="IC"/>
    <s v="Invest Cont"/>
    <n v="341"/>
    <m/>
    <m/>
    <m/>
    <s v="1500 W  SUNSET                       BL"/>
    <m/>
    <n v="34.081200000000003"/>
    <n v="-118.252"/>
    <n v="0"/>
  </r>
  <r>
    <n v="200611153"/>
    <d v="2020-06-04T00:00:00"/>
    <d v="2020-06-01T00:00:00"/>
    <n v="815"/>
    <n v="6"/>
    <x v="9"/>
    <n v="637"/>
    <n v="1"/>
    <n v="341"/>
    <s v="THEFT-GRAND ($950.01 &amp; OVER)EXCPT,GUNS,FOWL,LIVESTK,PROD"/>
    <n v="344"/>
    <n v="42"/>
    <s v="M"/>
    <s v="H"/>
    <n v="102"/>
    <s v="SIDEWALK"/>
    <m/>
    <m/>
    <s v="IC"/>
    <s v="Invest Cont"/>
    <n v="341"/>
    <m/>
    <m/>
    <m/>
    <s v="GOWER"/>
    <s v="CARLOS"/>
    <n v="34.102899999999998"/>
    <n v="-118.3224"/>
    <n v="0"/>
  </r>
  <r>
    <n v="200711828"/>
    <d v="2020-07-17T00:00:00"/>
    <d v="2020-05-30T00:00:00"/>
    <n v="2100"/>
    <n v="7"/>
    <x v="0"/>
    <n v="702"/>
    <n v="1"/>
    <n v="310"/>
    <s v="BURGLARY"/>
    <n v="1501"/>
    <n v="0"/>
    <s v="X"/>
    <s v="X"/>
    <n v="406"/>
    <s v="OTHER STORE"/>
    <n v="500"/>
    <s v="UNKNOWN WEAPON/OTHER WEAPON"/>
    <s v="IC"/>
    <s v="Invest Cont"/>
    <n v="310"/>
    <m/>
    <m/>
    <m/>
    <s v="7600 W  MELROSE                      AV"/>
    <m/>
    <n v="34.0837"/>
    <n v="-118.3553"/>
    <n v="0"/>
  </r>
  <r>
    <n v="200808049"/>
    <d v="2020-04-06T00:00:00"/>
    <d v="2020-04-05T00:00:00"/>
    <n v="1900"/>
    <n v="8"/>
    <x v="12"/>
    <n v="835"/>
    <n v="1"/>
    <n v="330"/>
    <s v="BURGLARY FROM VEHICLE"/>
    <s v="0354 0344 0321 1822"/>
    <n v="33"/>
    <s v="F"/>
    <s v="W"/>
    <n v="123"/>
    <s v="PARKING UNDERGROUND/BUILDING"/>
    <m/>
    <m/>
    <s v="AA"/>
    <s v="Adult Arrest"/>
    <n v="330"/>
    <m/>
    <m/>
    <m/>
    <s v="1800    SELBY                        AV"/>
    <m/>
    <n v="34.050800000000002"/>
    <n v="-118.4336"/>
    <n v="1"/>
  </r>
  <r>
    <n v="200807443"/>
    <d v="2020-03-17T00:00:00"/>
    <d v="2020-03-16T00:00:00"/>
    <n v="2000"/>
    <n v="8"/>
    <x v="12"/>
    <n v="835"/>
    <n v="1"/>
    <n v="341"/>
    <s v="THEFT-GRAND ($950.01 &amp; OVER)EXCPT,GUNS,FOWL,LIVESTK,PROD"/>
    <s v="1218 0344 1822 0448 0352 1221"/>
    <n v="39"/>
    <s v="M"/>
    <s v="O"/>
    <n v="102"/>
    <s v="SIDEWALK"/>
    <m/>
    <m/>
    <s v="IC"/>
    <s v="Invest Cont"/>
    <n v="341"/>
    <m/>
    <m/>
    <m/>
    <s v="10800    SANTA MONICA                 BL"/>
    <m/>
    <n v="34.050199999999997"/>
    <n v="-118.4344"/>
    <n v="0"/>
  </r>
  <r>
    <n v="200109646"/>
    <d v="2020-03-25T00:00:00"/>
    <d v="2020-03-23T00:00:00"/>
    <n v="1930"/>
    <n v="1"/>
    <x v="1"/>
    <n v="154"/>
    <n v="2"/>
    <n v="745"/>
    <s v="VANDALISM - MISDEAMEANOR ($399 OR UNDER)"/>
    <n v="329"/>
    <n v="35"/>
    <s v="F"/>
    <s v="W"/>
    <n v="122"/>
    <s v="VEHICLE, PASSENGER/TRUCK"/>
    <m/>
    <m/>
    <s v="IC"/>
    <s v="Invest Cont"/>
    <n v="745"/>
    <m/>
    <m/>
    <m/>
    <s v="500 S  MAIN                         ST"/>
    <m/>
    <n v="34.046700000000001"/>
    <n v="-118.24850000000001"/>
    <n v="0"/>
  </r>
  <r>
    <n v="201304247"/>
    <d v="2020-01-05T00:00:00"/>
    <d v="2020-01-05T00:00:00"/>
    <n v="2345"/>
    <n v="13"/>
    <x v="6"/>
    <n v="1372"/>
    <n v="2"/>
    <n v="626"/>
    <s v="INTIMATE PARTNER - SIMPLE ASSAULT"/>
    <s v="2000 1241 0416 0432"/>
    <n v="35"/>
    <s v="F"/>
    <s v="H"/>
    <n v="501"/>
    <s v="SINGLE FAMILY DWELLING"/>
    <n v="400"/>
    <s v="STRONG-ARM (HANDS, FIST, FEET OR BODILY FORCE)"/>
    <s v="AA"/>
    <s v="Adult Arrest"/>
    <n v="626"/>
    <m/>
    <m/>
    <m/>
    <s v="5600 S  SAN PEDRO                    ST"/>
    <m/>
    <n v="33.991599999999998"/>
    <n v="-118.2701"/>
    <n v="1"/>
  </r>
  <r>
    <n v="200909310"/>
    <d v="2020-05-05T00:00:00"/>
    <d v="2020-05-04T00:00:00"/>
    <n v="1945"/>
    <n v="9"/>
    <x v="3"/>
    <n v="926"/>
    <n v="2"/>
    <n v="930"/>
    <s v="CRIMINAL THREATS - NO WEAPON DISPLAYED"/>
    <s v="1402 2000 0443"/>
    <n v="35"/>
    <s v="F"/>
    <s v="W"/>
    <n v="101"/>
    <s v="STREET"/>
    <n v="400"/>
    <s v="STRONG-ARM (HANDS, FIST, FEET OR BODILY FORCE)"/>
    <s v="AA"/>
    <s v="Adult Arrest"/>
    <n v="930"/>
    <n v="998"/>
    <m/>
    <m/>
    <s v="LENNOX"/>
    <s v="VOSE"/>
    <n v="34.190300000000001"/>
    <n v="-118.43989999999999"/>
    <n v="1"/>
  </r>
  <r>
    <n v="201009290"/>
    <d v="2020-05-24T00:00:00"/>
    <d v="2020-05-23T00:00:00"/>
    <n v="2030"/>
    <n v="10"/>
    <x v="11"/>
    <n v="1028"/>
    <n v="1"/>
    <n v="510"/>
    <s v="VEHICLE - STOLEN"/>
    <m/>
    <n v="0"/>
    <m/>
    <m/>
    <n v="108"/>
    <s v="PARKING LOT"/>
    <m/>
    <m/>
    <s v="AO"/>
    <s v="Adult Other"/>
    <n v="510"/>
    <m/>
    <m/>
    <m/>
    <s v="16500    SHERMAN                      WY"/>
    <m/>
    <n v="34.201099999999997"/>
    <n v="-118.4931"/>
    <n v="0"/>
  </r>
  <r>
    <n v="201212049"/>
    <d v="2020-05-02T00:00:00"/>
    <d v="2020-05-02T00:00:00"/>
    <n v="2310"/>
    <n v="12"/>
    <x v="8"/>
    <n v="1242"/>
    <n v="2"/>
    <n v="626"/>
    <s v="INTIMATE PARTNER - SIMPLE ASSAULT"/>
    <s v="2000 1813 2002 0429"/>
    <n v="48"/>
    <s v="F"/>
    <s v="B"/>
    <n v="501"/>
    <s v="SINGLE FAMILY DWELLING"/>
    <n v="400"/>
    <s v="STRONG-ARM (HANDS, FIST, FEET OR BODILY FORCE)"/>
    <s v="IC"/>
    <s v="Invest Cont"/>
    <n v="626"/>
    <m/>
    <m/>
    <m/>
    <s v="6100    8TH                          AV"/>
    <m/>
    <n v="33.984499999999997"/>
    <n v="-118.3265"/>
    <n v="0"/>
  </r>
  <r>
    <n v="200415547"/>
    <d v="2020-12-03T00:00:00"/>
    <d v="2020-12-03T00:00:00"/>
    <n v="2030"/>
    <n v="4"/>
    <x v="4"/>
    <n v="451"/>
    <n v="1"/>
    <n v="210"/>
    <s v="ROBBERY"/>
    <s v="1822 0371 0355 0446 0906"/>
    <n v="24"/>
    <s v="M"/>
    <s v="O"/>
    <n v="154"/>
    <s v="TRAIN TRACKS"/>
    <n v="400"/>
    <s v="STRONG-ARM (HANDS, FIST, FEET OR BODILY FORCE)"/>
    <s v="IC"/>
    <s v="Invest Cont"/>
    <n v="210"/>
    <m/>
    <m/>
    <m/>
    <s v="KEARNEY"/>
    <s v="MYERS"/>
    <n v="34.049900000000001"/>
    <n v="-118.2286"/>
    <n v="0"/>
  </r>
  <r>
    <n v="200307247"/>
    <d v="2020-02-23T00:00:00"/>
    <d v="2020-02-23T00:00:00"/>
    <n v="1700"/>
    <n v="3"/>
    <x v="2"/>
    <n v="358"/>
    <n v="1"/>
    <n v="341"/>
    <s v="THEFT-GRAND ($950.01 &amp; OVER)EXCPT,GUNS,FOWL,LIVESTK,PROD"/>
    <s v="0344 1822 1251 2032"/>
    <n v="18"/>
    <s v="F"/>
    <s v="A"/>
    <n v="722"/>
    <s v="COLLEGE/JUNIOR COLLEGE/UNIVERSITY"/>
    <m/>
    <m/>
    <s v="IC"/>
    <s v="Invest Cont"/>
    <n v="341"/>
    <m/>
    <m/>
    <m/>
    <s v="3500    TROUSDALE                    PY"/>
    <m/>
    <n v="34.021500000000003"/>
    <n v="-118.2868"/>
    <n v="0"/>
  </r>
  <r>
    <n v="200210150"/>
    <d v="2020-05-13T00:00:00"/>
    <d v="2020-05-13T00:00:00"/>
    <n v="417"/>
    <n v="2"/>
    <x v="5"/>
    <n v="249"/>
    <n v="2"/>
    <n v="888"/>
    <s v="TRESPASSING"/>
    <s v="1822 0601"/>
    <n v="0"/>
    <s v="X"/>
    <s v="X"/>
    <n v="502"/>
    <s v="MULTI-UNIT DWELLING (APARTMENT, DUPLEX, ETC)"/>
    <m/>
    <m/>
    <s v="AO"/>
    <s v="Adult Other"/>
    <n v="888"/>
    <m/>
    <m/>
    <m/>
    <s v="1300 W  5TH                          ST"/>
    <m/>
    <n v="34.054900000000004"/>
    <n v="-118.26139999999999"/>
    <n v="0"/>
  </r>
  <r>
    <n v="201222108"/>
    <d v="2020-10-07T00:00:00"/>
    <d v="2020-10-06T00:00:00"/>
    <n v="530"/>
    <n v="12"/>
    <x v="8"/>
    <n v="1213"/>
    <n v="1"/>
    <n v="510"/>
    <s v="VEHICLE - STOLEN"/>
    <m/>
    <n v="0"/>
    <m/>
    <m/>
    <n v="101"/>
    <s v="STREET"/>
    <m/>
    <m/>
    <s v="AO"/>
    <s v="Adult Other"/>
    <n v="510"/>
    <m/>
    <m/>
    <m/>
    <s v="1700 W  58TH                         ST"/>
    <m/>
    <n v="33.989699999999999"/>
    <n v="-118.30710000000001"/>
    <n v="0"/>
  </r>
  <r>
    <n v="200404862"/>
    <d v="2020-01-23T00:00:00"/>
    <d v="2020-01-22T00:00:00"/>
    <n v="2316"/>
    <n v="4"/>
    <x v="4"/>
    <n v="469"/>
    <n v="2"/>
    <n v="745"/>
    <s v="VANDALISM - MISDEAMEANOR ($399 OR UNDER)"/>
    <n v="329"/>
    <n v="34"/>
    <s v="M"/>
    <s v="H"/>
    <n v="501"/>
    <s v="SINGLE FAMILY DWELLING"/>
    <m/>
    <m/>
    <s v="IC"/>
    <s v="Invest Cont"/>
    <n v="745"/>
    <m/>
    <m/>
    <m/>
    <s v="3400 E  5TH                          ST"/>
    <m/>
    <n v="34.032400000000003"/>
    <n v="-118.19799999999999"/>
    <n v="0"/>
  </r>
  <r>
    <n v="200200892"/>
    <d v="2020-10-21T00:00:00"/>
    <d v="2020-10-21T00:00:00"/>
    <n v="1900"/>
    <n v="2"/>
    <x v="5"/>
    <n v="245"/>
    <n v="2"/>
    <n v="740"/>
    <s v="VANDALISM - FELONY ($400 &amp; OVER, ALL CHURCH VANDALISMS)"/>
    <s v="0329 0913 0561 2002 0319"/>
    <n v="47"/>
    <s v="F"/>
    <s v="H"/>
    <n v="502"/>
    <s v="MULTI-UNIT DWELLING (APARTMENT, DUPLEX, ETC)"/>
    <m/>
    <m/>
    <s v="AO"/>
    <s v="Adult Other"/>
    <n v="740"/>
    <m/>
    <m/>
    <m/>
    <s v="400 S  GRAND VIEW                   ST"/>
    <m/>
    <n v="34.063000000000002"/>
    <n v="-118.2754"/>
    <n v="0"/>
  </r>
  <r>
    <n v="200507291"/>
    <d v="2020-03-17T00:00:00"/>
    <d v="2020-03-15T00:00:00"/>
    <n v="1200"/>
    <n v="5"/>
    <x v="10"/>
    <n v="564"/>
    <n v="1"/>
    <n v="420"/>
    <s v="THEFT FROM MOTOR VEHICLE - PETTY ($950 &amp; UNDER)"/>
    <s v="0344 0377 1606"/>
    <n v="18"/>
    <s v="M"/>
    <s v="B"/>
    <n v="108"/>
    <s v="PARKING LOT"/>
    <m/>
    <m/>
    <s v="IC"/>
    <s v="Invest Cont"/>
    <n v="420"/>
    <m/>
    <m/>
    <m/>
    <s v="400 W  3RD                          ST"/>
    <m/>
    <n v="33.741500000000002"/>
    <n v="-118.28570000000001"/>
    <n v="0"/>
  </r>
  <r>
    <n v="200809611"/>
    <d v="2020-05-18T00:00:00"/>
    <d v="2020-05-18T00:00:00"/>
    <n v="1830"/>
    <n v="8"/>
    <x v="12"/>
    <n v="895"/>
    <n v="2"/>
    <n v="624"/>
    <s v="BATTERY - SIMPLE ASSAULT"/>
    <s v="0400 0417 0446 2024 1259"/>
    <n v="16"/>
    <s v="M"/>
    <s v="W"/>
    <n v="514"/>
    <s v="GROUP HOME"/>
    <n v="400"/>
    <s v="STRONG-ARM (HANDS, FIST, FEET OR BODILY FORCE)"/>
    <s v="JA"/>
    <s v="Juv Arrest"/>
    <n v="624"/>
    <m/>
    <m/>
    <m/>
    <s v="3200    MOTOR                        AV"/>
    <m/>
    <n v="34.030999999999999"/>
    <n v="-118.411"/>
    <n v="1"/>
  </r>
  <r>
    <n v="201105809"/>
    <d v="2020-02-11T00:00:00"/>
    <d v="2020-02-11T00:00:00"/>
    <n v="25"/>
    <n v="11"/>
    <x v="7"/>
    <n v="1161"/>
    <n v="1"/>
    <n v="761"/>
    <s v="BRANDISH WEAPON"/>
    <s v="0334 0421 1822 1402"/>
    <n v="23"/>
    <s v="F"/>
    <s v="H"/>
    <n v="101"/>
    <s v="STREET"/>
    <n v="107"/>
    <s v="OTHER FIREARM"/>
    <s v="AO"/>
    <s v="Adult Other"/>
    <n v="761"/>
    <n v="998"/>
    <m/>
    <m/>
    <s v="EDGEMONT"/>
    <s v="SANTA MONICA"/>
    <n v="34.090899999999998"/>
    <n v="-118.2961"/>
    <n v="0"/>
  </r>
  <r>
    <n v="201109760"/>
    <d v="2020-05-26T00:00:00"/>
    <d v="2020-05-24T00:00:00"/>
    <n v="1230"/>
    <n v="11"/>
    <x v="7"/>
    <n v="1183"/>
    <n v="1"/>
    <n v="236"/>
    <s v="INTIMATE PARTNER - AGGRAVATED ASSAULT"/>
    <s v="2000 0913 0416 0408 1814"/>
    <n v="39"/>
    <s v="F"/>
    <s v="H"/>
    <n v="501"/>
    <s v="SINGLE FAMILY DWELLING"/>
    <n v="400"/>
    <s v="STRONG-ARM (HANDS, FIST, FEET OR BODILY FORCE)"/>
    <s v="IC"/>
    <s v="Invest Cont"/>
    <n v="236"/>
    <m/>
    <m/>
    <m/>
    <s v="1800    MONTANA                      ST"/>
    <m/>
    <n v="34.078899999999997"/>
    <n v="-118.2586"/>
    <n v="0"/>
  </r>
  <r>
    <n v="200107831"/>
    <d v="2020-02-25T00:00:00"/>
    <d v="2020-02-21T00:00:00"/>
    <n v="2230"/>
    <n v="1"/>
    <x v="1"/>
    <n v="159"/>
    <n v="1"/>
    <n v="331"/>
    <s v="THEFT FROM MOTOR VEHICLE - GRAND ($950.01 AND OVER)"/>
    <s v="0344 1822"/>
    <n v="29"/>
    <s v="M"/>
    <s v="B"/>
    <n v="101"/>
    <s v="STREET"/>
    <m/>
    <m/>
    <s v="IC"/>
    <s v="Invest Cont"/>
    <n v="331"/>
    <m/>
    <m/>
    <m/>
    <s v="1100 E  5TH                          ST"/>
    <m/>
    <n v="34.041499999999999"/>
    <n v="-118.23739999999999"/>
    <n v="0"/>
  </r>
  <r>
    <n v="201223388"/>
    <d v="2020-10-27T00:00:00"/>
    <d v="2020-10-15T00:00:00"/>
    <n v="1900"/>
    <n v="12"/>
    <x v="8"/>
    <n v="1267"/>
    <n v="2"/>
    <n v="822"/>
    <s v="HUMAN TRAFFICKING - COMMERCIAL SEX ACTS"/>
    <s v="1251 1259 0943"/>
    <n v="16"/>
    <s v="F"/>
    <s v="W"/>
    <n v="101"/>
    <s v="STREET"/>
    <m/>
    <m/>
    <s v="IC"/>
    <s v="Invest Cont"/>
    <n v="822"/>
    <m/>
    <m/>
    <m/>
    <s v="84TH"/>
    <s v="FIGUEROA"/>
    <n v="33.962200000000003"/>
    <n v="-118.28270000000001"/>
    <n v="0"/>
  </r>
  <r>
    <n v="201114892"/>
    <d v="2020-10-20T00:00:00"/>
    <d v="2020-10-16T00:00:00"/>
    <n v="2200"/>
    <n v="11"/>
    <x v="7"/>
    <n v="1143"/>
    <n v="1"/>
    <n v="330"/>
    <s v="BURGLARY FROM VEHICLE"/>
    <s v="0344 1607 0358"/>
    <n v="33"/>
    <s v="F"/>
    <s v="W"/>
    <n v="501"/>
    <s v="SINGLE FAMILY DWELLING"/>
    <m/>
    <m/>
    <s v="IC"/>
    <s v="Invest Cont"/>
    <n v="330"/>
    <m/>
    <m/>
    <m/>
    <s v="4200    LOS NIETOS                   DR"/>
    <m/>
    <n v="34.109099999999998"/>
    <n v="-118.2816"/>
    <n v="0"/>
  </r>
  <r>
    <n v="200312911"/>
    <d v="2020-06-19T00:00:00"/>
    <d v="2020-06-18T00:00:00"/>
    <n v="2340"/>
    <n v="3"/>
    <x v="2"/>
    <n v="393"/>
    <n v="1"/>
    <n v="230"/>
    <s v="ASSAULT WITH DEADLY WEAPON, AGGRAVATED ASSAULT"/>
    <s v="1822 0416 0445 2034"/>
    <n v="50"/>
    <s v="M"/>
    <s v="B"/>
    <n v="501"/>
    <s v="SINGLE FAMILY DWELLING"/>
    <n v="500"/>
    <s v="UNKNOWN WEAPON/OTHER WEAPON"/>
    <s v="IC"/>
    <s v="Invest Cont"/>
    <n v="230"/>
    <m/>
    <m/>
    <m/>
    <s v="45TH                         ST"/>
    <s v="BRYNHURST                    AV"/>
    <n v="34.007399999999997"/>
    <n v="-118.32899999999999"/>
    <n v="0"/>
  </r>
  <r>
    <n v="200412775"/>
    <d v="2020-09-15T00:00:00"/>
    <d v="2020-09-15T00:00:00"/>
    <n v="530"/>
    <n v="4"/>
    <x v="4"/>
    <n v="415"/>
    <n v="1"/>
    <n v="510"/>
    <s v="VEHICLE - STOLEN"/>
    <m/>
    <n v="0"/>
    <m/>
    <m/>
    <n v="104"/>
    <s v="DRIVEWAY"/>
    <m/>
    <m/>
    <s v="IC"/>
    <s v="Invest Cont"/>
    <n v="510"/>
    <m/>
    <m/>
    <m/>
    <s v="2600    WORKMAN                      ST"/>
    <m/>
    <n v="34.076500000000003"/>
    <n v="-118.2144"/>
    <n v="0"/>
  </r>
  <r>
    <n v="200711932"/>
    <d v="2020-07-22T00:00:00"/>
    <d v="2020-07-22T00:00:00"/>
    <n v="1900"/>
    <n v="7"/>
    <x v="0"/>
    <n v="782"/>
    <n v="1"/>
    <n v="310"/>
    <s v="BURGLARY"/>
    <s v="1822 1606 0344"/>
    <n v="27"/>
    <s v="M"/>
    <s v="O"/>
    <n v="501"/>
    <s v="SINGLE FAMILY DWELLING"/>
    <m/>
    <m/>
    <s v="AO"/>
    <s v="Adult Other"/>
    <n v="310"/>
    <m/>
    <m/>
    <m/>
    <s v="6000    COMEY                        AV"/>
    <m/>
    <n v="34.033900000000003"/>
    <n v="-118.3747"/>
    <n v="0"/>
  </r>
  <r>
    <n v="200119507"/>
    <d v="2020-10-15T00:00:00"/>
    <d v="2020-10-15T00:00:00"/>
    <n v="600"/>
    <n v="1"/>
    <x v="1"/>
    <n v="182"/>
    <n v="2"/>
    <n v="946"/>
    <s v="OTHER MISCELLANEOUS CRIME"/>
    <s v="1606 0321"/>
    <n v="38"/>
    <s v="F"/>
    <s v="H"/>
    <n v="108"/>
    <s v="PARKING LOT"/>
    <m/>
    <m/>
    <s v="IC"/>
    <s v="Invest Cont"/>
    <n v="946"/>
    <m/>
    <m/>
    <m/>
    <s v="700 W  9TH                          ST"/>
    <m/>
    <n v="34.0458"/>
    <n v="-118.26139999999999"/>
    <n v="0"/>
  </r>
  <r>
    <n v="201224297"/>
    <d v="2020-11-10T00:00:00"/>
    <d v="2020-11-10T00:00:00"/>
    <n v="1830"/>
    <n v="12"/>
    <x v="8"/>
    <n v="1257"/>
    <n v="1"/>
    <n v="230"/>
    <s v="ASSAULT WITH DEADLY WEAPON, AGGRAVATED ASSAULT"/>
    <s v="0342 1258 1251 0913 0444 0429 0417"/>
    <n v="12"/>
    <s v="F"/>
    <s v="B"/>
    <n v="101"/>
    <s v="STREET"/>
    <n v="400"/>
    <s v="STRONG-ARM (HANDS, FIST, FEET OR BODILY FORCE)"/>
    <s v="IC"/>
    <s v="Invest Cont"/>
    <n v="230"/>
    <m/>
    <m/>
    <m/>
    <s v="800 W  77TH                         ST"/>
    <m/>
    <n v="33.969799999999999"/>
    <n v="-118.28740000000001"/>
    <n v="0"/>
  </r>
  <r>
    <n v="200912674"/>
    <d v="2020-07-23T00:00:00"/>
    <d v="2020-07-03T00:00:00"/>
    <n v="2310"/>
    <n v="9"/>
    <x v="3"/>
    <n v="985"/>
    <n v="2"/>
    <n v="740"/>
    <s v="VANDALISM - FELONY ($400 &amp; OVER, ALL CHURCH VANDALISMS)"/>
    <n v="329"/>
    <n v="72"/>
    <s v="F"/>
    <s v="W"/>
    <n v="502"/>
    <s v="MULTI-UNIT DWELLING (APARTMENT, DUPLEX, ETC)"/>
    <m/>
    <m/>
    <s v="IC"/>
    <s v="Invest Cont"/>
    <n v="740"/>
    <m/>
    <m/>
    <m/>
    <s v="14100    DICKENS                      ST"/>
    <m/>
    <n v="34.148000000000003"/>
    <n v="-118.4395"/>
    <n v="0"/>
  </r>
  <r>
    <n v="201222220"/>
    <d v="2020-10-08T00:00:00"/>
    <d v="2020-10-07T00:00:00"/>
    <n v="1850"/>
    <n v="12"/>
    <x v="8"/>
    <n v="1249"/>
    <n v="1"/>
    <n v="440"/>
    <s v="THEFT PLAIN - PETTY ($950 &amp; UNDER)"/>
    <s v="0325 1822"/>
    <n v="0"/>
    <s v="X"/>
    <s v="X"/>
    <n v="402"/>
    <s v="MARKET"/>
    <m/>
    <m/>
    <s v="IC"/>
    <s v="Invest Cont"/>
    <n v="440"/>
    <m/>
    <m/>
    <m/>
    <s v="6200 S  FIGUEROA                     ST"/>
    <m/>
    <n v="33.982999999999997"/>
    <n v="-118.28270000000001"/>
    <n v="0"/>
  </r>
  <r>
    <n v="200208090"/>
    <d v="2020-03-23T00:00:00"/>
    <d v="2020-03-23T00:00:00"/>
    <n v="135"/>
    <n v="2"/>
    <x v="5"/>
    <n v="236"/>
    <n v="2"/>
    <n v="753"/>
    <s v="DISCHARGE FIREARMS/SHOTS FIRED"/>
    <s v="0450 1309 1100 1407"/>
    <n v="0"/>
    <s v="X"/>
    <s v="X"/>
    <n v="101"/>
    <s v="STREET"/>
    <n v="109"/>
    <s v="SEMI-AUTOMATIC PISTOL"/>
    <s v="IC"/>
    <s v="Invest Cont"/>
    <n v="753"/>
    <n v="998"/>
    <m/>
    <m/>
    <s v="200 S  WESTLAKE                     AV"/>
    <m/>
    <n v="34.064799999999998"/>
    <n v="-118.2696"/>
    <n v="0"/>
  </r>
  <r>
    <n v="201016038"/>
    <d v="2020-12-13T00:00:00"/>
    <d v="2020-12-11T00:00:00"/>
    <n v="1800"/>
    <n v="10"/>
    <x v="11"/>
    <n v="1045"/>
    <n v="1"/>
    <n v="420"/>
    <s v="THEFT FROM MOTOR VEHICLE - PETTY ($950 &amp; UNDER)"/>
    <n v="385"/>
    <n v="51"/>
    <s v="F"/>
    <s v="W"/>
    <n v="108"/>
    <s v="PARKING LOT"/>
    <m/>
    <m/>
    <s v="IC"/>
    <s v="Invest Cont"/>
    <n v="420"/>
    <m/>
    <m/>
    <m/>
    <s v="18200    BURBANK                      BL"/>
    <m/>
    <n v="34.1723"/>
    <n v="-118.5288"/>
    <n v="0"/>
  </r>
  <r>
    <n v="200410285"/>
    <d v="2020-06-29T00:00:00"/>
    <d v="2020-06-28T00:00:00"/>
    <n v="1700"/>
    <n v="4"/>
    <x v="4"/>
    <n v="407"/>
    <n v="1"/>
    <n v="510"/>
    <s v="VEHICLE - STOLEN"/>
    <m/>
    <n v="0"/>
    <m/>
    <m/>
    <n v="101"/>
    <s v="STREET"/>
    <m/>
    <m/>
    <s v="IC"/>
    <s v="Invest Cont"/>
    <n v="510"/>
    <m/>
    <m/>
    <m/>
    <s v="3700    COLLIS                       AV"/>
    <m/>
    <n v="34.087600000000002"/>
    <n v="-118.184"/>
    <n v="0"/>
  </r>
  <r>
    <n v="200619185"/>
    <d v="2020-12-12T00:00:00"/>
    <d v="2020-12-12T00:00:00"/>
    <n v="2020"/>
    <n v="6"/>
    <x v="9"/>
    <n v="643"/>
    <n v="1"/>
    <n v="310"/>
    <s v="BURGLARY"/>
    <s v="1601 1607 1822 0344 0352"/>
    <n v="32"/>
    <s v="M"/>
    <s v="B"/>
    <n v="502"/>
    <s v="MULTI-UNIT DWELLING (APARTMENT, DUPLEX, ETC)"/>
    <m/>
    <m/>
    <s v="IC"/>
    <s v="Invest Cont"/>
    <n v="310"/>
    <m/>
    <m/>
    <m/>
    <s v="1600 N  FULLER                       AV"/>
    <m/>
    <n v="34.099800000000002"/>
    <n v="-118.349"/>
    <n v="0"/>
  </r>
  <r>
    <n v="200715942"/>
    <d v="2020-11-13T00:00:00"/>
    <d v="2020-10-14T00:00:00"/>
    <n v="1500"/>
    <n v="7"/>
    <x v="0"/>
    <n v="706"/>
    <n v="1"/>
    <n v="420"/>
    <s v="THEFT FROM MOTOR VEHICLE - PETTY ($950 &amp; UNDER)"/>
    <m/>
    <n v="0"/>
    <m/>
    <m/>
    <n v="104"/>
    <s v="DRIVEWAY"/>
    <m/>
    <m/>
    <s v="IC"/>
    <s v="Invest Cont"/>
    <n v="420"/>
    <m/>
    <m/>
    <m/>
    <s v="6600    WARING                       AV"/>
    <m/>
    <n v="34.085299999999997"/>
    <n v="-118.3374"/>
    <n v="0"/>
  </r>
  <r>
    <n v="200916472"/>
    <d v="2020-10-26T00:00:00"/>
    <d v="2020-10-26T00:00:00"/>
    <n v="700"/>
    <n v="9"/>
    <x v="3"/>
    <n v="952"/>
    <n v="2"/>
    <n v="901"/>
    <s v="VIOLATION OF RESTRAINING ORDER"/>
    <s v="0913 1202 0561 2038"/>
    <n v="78"/>
    <s v="F"/>
    <s v="W"/>
    <n v="502"/>
    <s v="MULTI-UNIT DWELLING (APARTMENT, DUPLEX, ETC)"/>
    <m/>
    <m/>
    <s v="AO"/>
    <s v="Adult Other"/>
    <n v="901"/>
    <m/>
    <m/>
    <m/>
    <s v="5400    VESPER                       AV"/>
    <m/>
    <n v="34.168500000000002"/>
    <n v="-118.4509"/>
    <n v="0"/>
  </r>
  <r>
    <n v="201218385"/>
    <d v="2020-08-11T00:00:00"/>
    <d v="2020-08-11T00:00:00"/>
    <n v="1500"/>
    <n v="12"/>
    <x v="8"/>
    <n v="1266"/>
    <n v="1"/>
    <n v="330"/>
    <s v="BURGLARY FROM VEHICLE"/>
    <s v="1822 0344 0385"/>
    <n v="60"/>
    <s v="F"/>
    <s v="B"/>
    <n v="101"/>
    <s v="STREET"/>
    <m/>
    <m/>
    <s v="IC"/>
    <s v="Invest Cont"/>
    <n v="330"/>
    <m/>
    <m/>
    <m/>
    <s v="8000 S  VERMONT                      AV"/>
    <m/>
    <n v="33.965499999999999"/>
    <n v="-118.2915"/>
    <n v="0"/>
  </r>
  <r>
    <n v="200617144"/>
    <d v="2020-10-24T00:00:00"/>
    <d v="2020-10-24T00:00:00"/>
    <n v="1100"/>
    <n v="6"/>
    <x v="9"/>
    <n v="667"/>
    <n v="2"/>
    <n v="745"/>
    <s v="VANDALISM - MISDEAMEANOR ($399 OR UNDER)"/>
    <s v="0329 1822 1300"/>
    <n v="0"/>
    <s v="X"/>
    <s v="X"/>
    <n v="101"/>
    <s v="STREET"/>
    <n v="400"/>
    <s v="STRONG-ARM (HANDS, FIST, FEET OR BODILY FORCE)"/>
    <s v="IC"/>
    <s v="Invest Cont"/>
    <n v="745"/>
    <m/>
    <m/>
    <m/>
    <s v="GORDON"/>
    <s v="SUNSET"/>
    <n v="34.097999999999999"/>
    <n v="-118.3201"/>
    <n v="0"/>
  </r>
  <r>
    <n v="201104711"/>
    <d v="2020-01-17T00:00:00"/>
    <d v="2020-01-16T00:00:00"/>
    <n v="905"/>
    <n v="11"/>
    <x v="7"/>
    <n v="1137"/>
    <n v="2"/>
    <n v="627"/>
    <s v="CHILD ABUSE (PHYSICAL) - SIMPLE ASSAULT"/>
    <s v="0448 1257 0913"/>
    <n v="3"/>
    <s v="M"/>
    <s v="H"/>
    <n v="101"/>
    <s v="STREET"/>
    <n v="400"/>
    <s v="STRONG-ARM (HANDS, FIST, FEET OR BODILY FORCE)"/>
    <s v="AO"/>
    <s v="Adult Other"/>
    <n v="627"/>
    <m/>
    <m/>
    <m/>
    <s v="5500    ASH                          ST"/>
    <m/>
    <n v="34.1113"/>
    <n v="-118.1977"/>
    <n v="0"/>
  </r>
  <r>
    <n v="201309222"/>
    <d v="2020-04-10T00:00:00"/>
    <d v="2020-04-10T00:00:00"/>
    <n v="215"/>
    <n v="13"/>
    <x v="6"/>
    <n v="1313"/>
    <n v="1"/>
    <n v="310"/>
    <s v="BURGLARY"/>
    <s v="1402 0329 0344"/>
    <n v="0"/>
    <s v="M"/>
    <s v="O"/>
    <n v="203"/>
    <s v="OTHER BUSINESS"/>
    <m/>
    <m/>
    <s v="IC"/>
    <s v="Invest Cont"/>
    <n v="310"/>
    <n v="998"/>
    <m/>
    <m/>
    <s v="400 E  16TH                         ST"/>
    <m/>
    <n v="34.031599999999997"/>
    <n v="-118.259"/>
    <n v="0"/>
  </r>
  <r>
    <n v="200716605"/>
    <d v="2020-12-01T00:00:00"/>
    <d v="2020-11-27T00:00:00"/>
    <n v="1200"/>
    <n v="7"/>
    <x v="0"/>
    <n v="727"/>
    <n v="1"/>
    <n v="440"/>
    <s v="THEFT PLAIN - PETTY ($950 &amp; UNDER)"/>
    <n v="394"/>
    <n v="40"/>
    <s v="M"/>
    <s v="H"/>
    <n v="502"/>
    <s v="MULTI-UNIT DWELLING (APARTMENT, DUPLEX, ETC)"/>
    <m/>
    <m/>
    <s v="IC"/>
    <s v="Invest Cont"/>
    <n v="440"/>
    <m/>
    <m/>
    <m/>
    <s v="100 N  SYCAMORE                     AV"/>
    <m/>
    <n v="34.073599999999999"/>
    <n v="-118.3429"/>
    <n v="0"/>
  </r>
  <r>
    <n v="200409020"/>
    <d v="2020-05-19T00:00:00"/>
    <d v="2020-05-18T00:00:00"/>
    <n v="2130"/>
    <n v="4"/>
    <x v="4"/>
    <n v="478"/>
    <n v="1"/>
    <n v="330"/>
    <s v="BURGLARY FROM VEHICLE"/>
    <s v="1302 0344"/>
    <n v="22"/>
    <s v="F"/>
    <s v="B"/>
    <n v="101"/>
    <s v="STREET"/>
    <m/>
    <m/>
    <s v="IC"/>
    <s v="Invest Cont"/>
    <n v="330"/>
    <m/>
    <m/>
    <m/>
    <s v="SABINA"/>
    <s v="ESPERANZA"/>
    <n v="34.028500000000001"/>
    <n v="-118.20310000000001"/>
    <n v="0"/>
  </r>
  <r>
    <n v="200107276"/>
    <d v="2020-02-16T00:00:00"/>
    <d v="2020-02-15T00:00:00"/>
    <n v="1830"/>
    <n v="1"/>
    <x v="1"/>
    <n v="162"/>
    <n v="1"/>
    <n v="330"/>
    <s v="BURGLARY FROM VEHICLE"/>
    <s v="0344 1609 1307 0329 1822"/>
    <n v="28"/>
    <s v="F"/>
    <s v="W"/>
    <n v="123"/>
    <s v="PARKING UNDERGROUND/BUILDING"/>
    <m/>
    <m/>
    <s v="IC"/>
    <s v="Invest Cont"/>
    <n v="330"/>
    <m/>
    <m/>
    <m/>
    <s v="800 S  FLOWER                       ST"/>
    <m/>
    <n v="34.0473"/>
    <n v="-118.26009999999999"/>
    <n v="0"/>
  </r>
  <r>
    <n v="200106990"/>
    <d v="2020-02-12T00:00:00"/>
    <d v="2020-02-12T00:00:00"/>
    <n v="1330"/>
    <n v="1"/>
    <x v="1"/>
    <n v="154"/>
    <n v="2"/>
    <n v="930"/>
    <s v="CRIMINAL THREATS - NO WEAPON DISPLAYED"/>
    <s v="0421 0913"/>
    <n v="29"/>
    <s v="F"/>
    <s v="B"/>
    <n v="502"/>
    <s v="MULTI-UNIT DWELLING (APARTMENT, DUPLEX, ETC)"/>
    <n v="511"/>
    <s v="VERBAL THREAT"/>
    <s v="AO"/>
    <s v="Adult Other"/>
    <n v="930"/>
    <m/>
    <m/>
    <m/>
    <s v="500 S  MAIN                         ST"/>
    <m/>
    <n v="34.046700000000001"/>
    <n v="-118.24850000000001"/>
    <n v="0"/>
  </r>
  <r>
    <n v="201011815"/>
    <d v="2020-08-08T00:00:00"/>
    <d v="2020-08-07T00:00:00"/>
    <n v="1615"/>
    <n v="10"/>
    <x v="11"/>
    <n v="1004"/>
    <n v="2"/>
    <n v="625"/>
    <s v="OTHER ASSAULT"/>
    <s v="1822 1266 0356 2003"/>
    <n v="42"/>
    <s v="M"/>
    <s v="H"/>
    <n v="701"/>
    <s v="HOSPITAL"/>
    <n v="500"/>
    <s v="UNKNOWN WEAPON/OTHER WEAPON"/>
    <s v="AA"/>
    <s v="Adult Arrest"/>
    <n v="625"/>
    <m/>
    <m/>
    <m/>
    <s v="18300    ROSCOE                       BL"/>
    <m/>
    <n v="34.220799999999997"/>
    <n v="-118.53230000000001"/>
    <n v="1"/>
  </r>
  <r>
    <n v="200114027"/>
    <d v="2020-06-27T00:00:00"/>
    <d v="2020-06-27T00:00:00"/>
    <n v="1650"/>
    <n v="1"/>
    <x v="1"/>
    <n v="145"/>
    <n v="2"/>
    <n v="930"/>
    <s v="CRIMINAL THREATS - NO WEAPON DISPLAYED"/>
    <s v="1309 1310 0443 1822 0919 0605"/>
    <n v="37"/>
    <s v="F"/>
    <s v="H"/>
    <n v="102"/>
    <s v="SIDEWALK"/>
    <n v="511"/>
    <s v="VERBAL THREAT"/>
    <s v="AO"/>
    <s v="Adult Other"/>
    <n v="930"/>
    <m/>
    <m/>
    <m/>
    <s v="LOS ANGELES"/>
    <s v="WINSTON"/>
    <n v="34.046700000000001"/>
    <n v="-118.247"/>
    <n v="0"/>
  </r>
  <r>
    <n v="200608495"/>
    <d v="2020-03-28T00:00:00"/>
    <d v="2020-03-28T00:00:00"/>
    <n v="1338"/>
    <n v="6"/>
    <x v="9"/>
    <n v="663"/>
    <n v="1"/>
    <n v="440"/>
    <s v="THEFT PLAIN - PETTY ($950 &amp; UNDER)"/>
    <n v="377"/>
    <n v="24"/>
    <s v="F"/>
    <s v="W"/>
    <n v="515"/>
    <s v="APARTMENT/CONDO COMMON LAUNDRY ROOM"/>
    <m/>
    <m/>
    <s v="IC"/>
    <s v="Invest Cont"/>
    <n v="440"/>
    <m/>
    <m/>
    <m/>
    <s v="1200 N  CHEROKEE                     AV"/>
    <m/>
    <n v="34.092599999999997"/>
    <n v="-118.3352"/>
    <n v="0"/>
  </r>
  <r>
    <n v="200408380"/>
    <d v="2020-04-28T00:00:00"/>
    <d v="2020-04-28T00:00:00"/>
    <n v="2200"/>
    <n v="4"/>
    <x v="4"/>
    <n v="429"/>
    <n v="2"/>
    <n v="624"/>
    <s v="BATTERY - SIMPLE ASSAULT"/>
    <s v="0444 1218 0429"/>
    <n v="42"/>
    <s v="F"/>
    <s v="W"/>
    <n v="101"/>
    <s v="STREET"/>
    <n v="400"/>
    <s v="STRONG-ARM (HANDS, FIST, FEET OR BODILY FORCE)"/>
    <s v="IC"/>
    <s v="Invest Cont"/>
    <n v="624"/>
    <m/>
    <m/>
    <m/>
    <s v="5400    KEATS                        ST"/>
    <m/>
    <n v="34.091200000000001"/>
    <n v="-118.1613"/>
    <n v="0"/>
  </r>
  <r>
    <n v="200808927"/>
    <d v="2020-04-30T00:00:00"/>
    <d v="2020-04-30T00:00:00"/>
    <n v="1105"/>
    <n v="8"/>
    <x v="12"/>
    <n v="898"/>
    <n v="2"/>
    <n v="624"/>
    <s v="BATTERY - SIMPLE ASSAULT"/>
    <s v="0417 0401"/>
    <n v="25"/>
    <s v="F"/>
    <s v="B"/>
    <n v="510"/>
    <s v="NURSING/CONVALESCENT/RETIREMENT HOME"/>
    <n v="400"/>
    <s v="STRONG-ARM (HANDS, FIST, FEET OR BODILY FORCE)"/>
    <s v="JO"/>
    <s v="Juv Other"/>
    <n v="624"/>
    <m/>
    <m/>
    <m/>
    <s v="2300 S  GARTH                        AV"/>
    <m/>
    <n v="34.038800000000002"/>
    <n v="-118.37909999999999"/>
    <n v="0"/>
  </r>
  <r>
    <n v="200207905"/>
    <d v="2020-03-17T00:00:00"/>
    <d v="2020-03-17T00:00:00"/>
    <n v="1725"/>
    <n v="2"/>
    <x v="5"/>
    <n v="247"/>
    <n v="2"/>
    <n v="626"/>
    <s v="INTIMATE PARTNER - SIMPLE ASSAULT"/>
    <s v="0913 2000 1310 0369 1813 0416"/>
    <n v="34"/>
    <s v="M"/>
    <s v="H"/>
    <n v="101"/>
    <s v="STREET"/>
    <n v="400"/>
    <s v="STRONG-ARM (HANDS, FIST, FEET OR BODILY FORCE)"/>
    <s v="IC"/>
    <s v="Invest Cont"/>
    <n v="626"/>
    <m/>
    <m/>
    <m/>
    <s v="6TH                          ST"/>
    <s v="UNION"/>
    <n v="34.057899999999997"/>
    <n v="-118.2711"/>
    <n v="0"/>
  </r>
  <r>
    <n v="200700845"/>
    <d v="2020-11-25T00:00:00"/>
    <d v="2020-11-25T00:00:00"/>
    <n v="610"/>
    <n v="7"/>
    <x v="0"/>
    <n v="745"/>
    <n v="1"/>
    <n v="420"/>
    <s v="THEFT FROM MOTOR VEHICLE - PETTY ($950 &amp; UNDER)"/>
    <s v="1300 1309 1601 1402"/>
    <n v="44"/>
    <s v="F"/>
    <s v="B"/>
    <n v="102"/>
    <s v="SIDEWALK"/>
    <m/>
    <m/>
    <s v="IC"/>
    <s v="Invest Cont"/>
    <n v="420"/>
    <n v="998"/>
    <m/>
    <m/>
    <s v="REDONDO"/>
    <s v="12TH"/>
    <n v="34.053400000000003"/>
    <n v="-118.3471"/>
    <n v="0"/>
  </r>
  <r>
    <n v="200812892"/>
    <d v="2020-08-12T00:00:00"/>
    <d v="2020-06-24T00:00:00"/>
    <n v="2213"/>
    <n v="8"/>
    <x v="12"/>
    <n v="836"/>
    <n v="2"/>
    <n v="354"/>
    <s v="THEFT OF IDENTITY"/>
    <s v="0100 0928 0930"/>
    <n v="30"/>
    <s v="M"/>
    <s v="C"/>
    <n v="707"/>
    <s v="GARAGE/CARPORT"/>
    <m/>
    <m/>
    <s v="IC"/>
    <s v="Invest Cont"/>
    <n v="354"/>
    <m/>
    <m/>
    <m/>
    <s v="1900    PELHAM                       AV"/>
    <m/>
    <n v="34.049399999999999"/>
    <n v="-118.4297"/>
    <n v="0"/>
  </r>
  <r>
    <n v="201210743"/>
    <d v="2020-04-11T00:00:00"/>
    <d v="2020-04-11T00:00:00"/>
    <n v="2025"/>
    <n v="12"/>
    <x v="8"/>
    <n v="1235"/>
    <n v="1"/>
    <n v="330"/>
    <s v="BURGLARY FROM VEHICLE"/>
    <s v="1612 1402 1407 1419 0342 0358 1822"/>
    <n v="0"/>
    <s v="X"/>
    <s v="X"/>
    <n v="101"/>
    <s v="STREET"/>
    <n v="500"/>
    <s v="UNKNOWN WEAPON/OTHER WEAPON"/>
    <s v="AA"/>
    <s v="Adult Arrest"/>
    <n v="330"/>
    <n v="998"/>
    <m/>
    <m/>
    <s v="RAYMOND"/>
    <s v="60TH                         ST"/>
    <n v="33.985900000000001"/>
    <n v="-118.298"/>
    <n v="1"/>
  </r>
  <r>
    <n v="201222475"/>
    <d v="2020-10-12T00:00:00"/>
    <d v="2020-10-12T00:00:00"/>
    <n v="1310"/>
    <n v="12"/>
    <x v="8"/>
    <n v="1248"/>
    <n v="1"/>
    <n v="330"/>
    <s v="BURGLARY FROM VEHICLE"/>
    <s v="0344 1822 0349 0394"/>
    <n v="0"/>
    <s v="X"/>
    <s v="X"/>
    <n v="101"/>
    <s v="STREET"/>
    <m/>
    <m/>
    <s v="IC"/>
    <s v="Invest Cont"/>
    <n v="330"/>
    <m/>
    <m/>
    <m/>
    <s v="70TH                         ST"/>
    <s v="MENLO                        AV"/>
    <n v="33.976399999999998"/>
    <n v="-118.28919999999999"/>
    <n v="0"/>
  </r>
  <r>
    <n v="200515501"/>
    <d v="2020-10-19T00:00:00"/>
    <d v="2020-06-01T00:00:00"/>
    <n v="105"/>
    <n v="5"/>
    <x v="10"/>
    <n v="523"/>
    <n v="1"/>
    <n v="510"/>
    <s v="VEHICLE - STOLEN"/>
    <m/>
    <n v="0"/>
    <m/>
    <m/>
    <n v="108"/>
    <s v="PARKING LOT"/>
    <m/>
    <m/>
    <s v="IC"/>
    <s v="Invest Cont"/>
    <n v="510"/>
    <m/>
    <m/>
    <m/>
    <s v="2000    JOHN S GIBSON                BL"/>
    <m/>
    <n v="33.756599999999999"/>
    <n v="-118.28959999999999"/>
    <n v="0"/>
  </r>
  <r>
    <n v="201215080"/>
    <d v="2020-06-21T00:00:00"/>
    <d v="2020-06-21T00:00:00"/>
    <n v="1200"/>
    <n v="12"/>
    <x v="8"/>
    <n v="1259"/>
    <n v="1"/>
    <n v="230"/>
    <s v="ASSAULT WITH DEADLY WEAPON, AGGRAVATED ASSAULT"/>
    <s v="1300 0337 0334 0445 0342 0416 1822 0216"/>
    <n v="21"/>
    <s v="M"/>
    <s v="H"/>
    <n v="101"/>
    <s v="STREET"/>
    <n v="308"/>
    <s v="STICK"/>
    <s v="IC"/>
    <s v="Invest Cont"/>
    <n v="230"/>
    <m/>
    <m/>
    <m/>
    <s v="FLORENCE                     AV"/>
    <s v="MCKINLEY                     AV"/>
    <n v="33.974800000000002"/>
    <n v="-118.26139999999999"/>
    <n v="0"/>
  </r>
  <r>
    <n v="200309567"/>
    <d v="2020-04-07T00:00:00"/>
    <d v="2020-01-22T00:00:00"/>
    <n v="1030"/>
    <n v="3"/>
    <x v="2"/>
    <n v="303"/>
    <n v="1"/>
    <n v="420"/>
    <s v="THEFT FROM MOTOR VEHICLE - PETTY ($950 &amp; UNDER)"/>
    <m/>
    <n v="0"/>
    <m/>
    <m/>
    <n v="108"/>
    <s v="PARKING LOT"/>
    <m/>
    <m/>
    <s v="IC"/>
    <s v="Invest Cont"/>
    <n v="420"/>
    <m/>
    <m/>
    <m/>
    <s v="5000 W  ADAMS                        BL"/>
    <m/>
    <n v="34.0334"/>
    <n v="-118.3523"/>
    <n v="0"/>
  </r>
  <r>
    <n v="200218023"/>
    <d v="2020-11-30T00:00:00"/>
    <d v="2020-11-30T00:00:00"/>
    <n v="1425"/>
    <n v="2"/>
    <x v="5"/>
    <n v="201"/>
    <n v="1"/>
    <n v="210"/>
    <s v="ROBBERY"/>
    <s v="0342 0344 0201 1822 0416 0446 0370 0305 0429"/>
    <n v="22"/>
    <s v="M"/>
    <s v="H"/>
    <n v="102"/>
    <s v="SIDEWALK"/>
    <n v="400"/>
    <s v="STRONG-ARM (HANDS, FIST, FEET OR BODILY FORCE)"/>
    <s v="IC"/>
    <s v="Invest Cont"/>
    <n v="210"/>
    <m/>
    <m/>
    <m/>
    <s v="HELIOTROPE                   DR"/>
    <s v="WILLOWBROOK"/>
    <n v="34.087299999999999"/>
    <n v="-118.29600000000001"/>
    <n v="0"/>
  </r>
  <r>
    <n v="200613094"/>
    <d v="2020-07-26T00:00:00"/>
    <d v="2020-07-26T00:00:00"/>
    <n v="5"/>
    <n v="6"/>
    <x v="9"/>
    <n v="636"/>
    <n v="1"/>
    <n v="230"/>
    <s v="ASSAULT WITH DEADLY WEAPON, AGGRAVATED ASSAULT"/>
    <s v="1822 0430 0302 0312"/>
    <n v="30"/>
    <s v="M"/>
    <s v="H"/>
    <n v="102"/>
    <s v="SIDEWALK"/>
    <n v="102"/>
    <s v="HAND GUN"/>
    <s v="AA"/>
    <s v="Adult Arrest"/>
    <n v="230"/>
    <n v="998"/>
    <m/>
    <m/>
    <s v="6700 W  HOLLYWOOD                    BL"/>
    <m/>
    <n v="34.103400000000001"/>
    <n v="-118.3325"/>
    <n v="1"/>
  </r>
  <r>
    <n v="200120161"/>
    <d v="2020-10-28T00:00:00"/>
    <d v="2020-10-28T00:00:00"/>
    <n v="1610"/>
    <n v="1"/>
    <x v="1"/>
    <n v="152"/>
    <n v="2"/>
    <n v="624"/>
    <s v="BATTERY - SIMPLE ASSAULT"/>
    <s v="0910 0416 0429 0301"/>
    <n v="75"/>
    <s v="F"/>
    <s v="H"/>
    <n v="903"/>
    <s v="MTA - RED LINE - 7TH AND METRO CENTER"/>
    <n v="400"/>
    <s v="STRONG-ARM (HANDS, FIST, FEET OR BODILY FORCE)"/>
    <s v="IC"/>
    <s v="Invest Cont"/>
    <n v="624"/>
    <m/>
    <m/>
    <m/>
    <s v="600 S  FIGUEROA                     ST"/>
    <m/>
    <n v="34.0505"/>
    <n v="-118.25879999999999"/>
    <n v="0"/>
  </r>
  <r>
    <n v="201015450"/>
    <d v="2020-11-24T00:00:00"/>
    <d v="2020-11-24T00:00:00"/>
    <n v="2135"/>
    <n v="10"/>
    <x v="11"/>
    <n v="1091"/>
    <n v="2"/>
    <n v="354"/>
    <s v="THEFT OF IDENTITY"/>
    <s v="1822 0935 1202 0924 0922"/>
    <n v="70"/>
    <s v="F"/>
    <s v="W"/>
    <n v="501"/>
    <s v="SINGLE FAMILY DWELLING"/>
    <m/>
    <m/>
    <s v="IC"/>
    <s v="Invest Cont"/>
    <n v="354"/>
    <m/>
    <m/>
    <m/>
    <s v="3800    CORBIN                       AV"/>
    <m/>
    <n v="34.139000000000003"/>
    <n v="-118.5622"/>
    <n v="0"/>
  </r>
  <r>
    <n v="200322473"/>
    <d v="2020-12-30T00:00:00"/>
    <d v="2020-12-30T00:00:00"/>
    <n v="2345"/>
    <n v="3"/>
    <x v="2"/>
    <n v="397"/>
    <n v="2"/>
    <n v="860"/>
    <s v="BATTERY WITH SEXUAL CONTACT"/>
    <s v="0913 0361 0522"/>
    <n v="44"/>
    <s v="F"/>
    <s v="H"/>
    <n v="103"/>
    <s v="ALLEY"/>
    <n v="400"/>
    <s v="STRONG-ARM (HANDS, FIST, FEET OR BODILY FORCE)"/>
    <s v="IC"/>
    <s v="Invest Cont"/>
    <n v="860"/>
    <m/>
    <m/>
    <m/>
    <s v="4200 S  KANSAS                       AV"/>
    <m/>
    <n v="34.006799999999998"/>
    <n v="-118.2937"/>
    <n v="0"/>
  </r>
  <r>
    <n v="200316701"/>
    <d v="2020-09-02T00:00:00"/>
    <d v="2020-09-01T00:00:00"/>
    <n v="1700"/>
    <n v="3"/>
    <x v="2"/>
    <n v="392"/>
    <n v="1"/>
    <n v="510"/>
    <s v="VEHICLE - STOLEN"/>
    <m/>
    <n v="0"/>
    <m/>
    <m/>
    <n v="101"/>
    <s v="STREET"/>
    <m/>
    <m/>
    <s v="IC"/>
    <s v="Invest Cont"/>
    <n v="510"/>
    <m/>
    <m/>
    <m/>
    <s v="4500    ARLINGTON                    AV"/>
    <m/>
    <n v="34.002400000000002"/>
    <n v="-118.3181"/>
    <n v="0"/>
  </r>
  <r>
    <n v="200312172"/>
    <d v="2020-06-01T00:00:00"/>
    <d v="2020-06-01T00:00:00"/>
    <n v="915"/>
    <n v="3"/>
    <x v="2"/>
    <n v="363"/>
    <n v="1"/>
    <n v="210"/>
    <s v="ROBBERY"/>
    <s v="0344 1822 0342 0397 0444 0329 1210"/>
    <n v="33"/>
    <s v="F"/>
    <s v="B"/>
    <n v="116"/>
    <s v="OTHER/OUTSIDE"/>
    <n v="400"/>
    <s v="STRONG-ARM (HANDS, FIST, FEET OR BODILY FORCE)"/>
    <s v="IC"/>
    <s v="Invest Cont"/>
    <n v="210"/>
    <m/>
    <m/>
    <m/>
    <s v="3700    LOCKLAND                     DR"/>
    <m/>
    <n v="34.008000000000003"/>
    <n v="-118.3398"/>
    <n v="0"/>
  </r>
  <r>
    <n v="200120424"/>
    <d v="2020-11-02T00:00:00"/>
    <d v="2020-07-20T00:00:00"/>
    <n v="1200"/>
    <n v="1"/>
    <x v="1"/>
    <n v="155"/>
    <n v="2"/>
    <n v="845"/>
    <s v="SEX OFFENDER REGISTRANT OUT OF COMPLIANCE"/>
    <n v="1501"/>
    <n v="0"/>
    <s v="X"/>
    <s v="X"/>
    <n v="726"/>
    <s v="POLICE FACILITY"/>
    <m/>
    <m/>
    <s v="IC"/>
    <s v="Invest Cont"/>
    <n v="845"/>
    <m/>
    <m/>
    <m/>
    <s v="200 E  6TH                          ST"/>
    <m/>
    <n v="34.044800000000002"/>
    <n v="-118.2474"/>
    <n v="0"/>
  </r>
  <r>
    <n v="201114493"/>
    <d v="2020-10-09T00:00:00"/>
    <d v="2020-10-09T00:00:00"/>
    <n v="1045"/>
    <n v="11"/>
    <x v="7"/>
    <n v="1117"/>
    <n v="2"/>
    <n v="626"/>
    <s v="INTIMATE PARTNER - SIMPLE ASSAULT"/>
    <s v="2000 0400 0416 1814 0913"/>
    <n v="23"/>
    <s v="M"/>
    <s v="H"/>
    <n v="501"/>
    <s v="SINGLE FAMILY DWELLING"/>
    <n v="400"/>
    <s v="STRONG-ARM (HANDS, FIST, FEET OR BODILY FORCE)"/>
    <s v="AA"/>
    <s v="Adult Arrest"/>
    <n v="626"/>
    <m/>
    <m/>
    <m/>
    <s v="1800    YOSEMITE                     DR"/>
    <m/>
    <n v="34.133499999999998"/>
    <n v="-118.20650000000001"/>
    <n v="1"/>
  </r>
  <r>
    <n v="200811019"/>
    <d v="2020-06-23T00:00:00"/>
    <d v="2020-06-19T00:00:00"/>
    <n v="1900"/>
    <n v="8"/>
    <x v="12"/>
    <n v="817"/>
    <n v="1"/>
    <n v="341"/>
    <s v="THEFT-GRAND ($950.01 &amp; OVER)EXCPT,GUNS,FOWL,LIVESTK,PROD"/>
    <s v="0344 1822 0216 0377 2032 0104 1420"/>
    <n v="40"/>
    <s v="M"/>
    <s v="O"/>
    <n v="210"/>
    <s v="RESTAURANT/FAST FOOD"/>
    <m/>
    <m/>
    <s v="IC"/>
    <s v="Invest Cont"/>
    <n v="341"/>
    <m/>
    <m/>
    <m/>
    <s v="10800    LINDBROOK                    DR"/>
    <m/>
    <n v="34.059800000000003"/>
    <n v="-118.44410000000001"/>
    <n v="0"/>
  </r>
  <r>
    <n v="200217179"/>
    <d v="2020-11-07T00:00:00"/>
    <d v="2020-11-07T00:00:00"/>
    <n v="2117"/>
    <n v="2"/>
    <x v="5"/>
    <n v="269"/>
    <n v="2"/>
    <n v="930"/>
    <s v="CRIMINAL THREATS - NO WEAPON DISPLAYED"/>
    <s v="2054 1538 0903 0319 0443 0603 0913"/>
    <n v="26"/>
    <s v="F"/>
    <s v="B"/>
    <n v="102"/>
    <s v="SIDEWALK"/>
    <n v="511"/>
    <s v="VERBAL THREAT"/>
    <s v="AA"/>
    <s v="Adult Arrest"/>
    <n v="930"/>
    <n v="946"/>
    <m/>
    <m/>
    <s v="700    GARLAND                      AV"/>
    <m/>
    <n v="34.049599999999998"/>
    <n v="-118.2677"/>
    <n v="1"/>
  </r>
  <r>
    <n v="200118506"/>
    <d v="2020-09-25T00:00:00"/>
    <d v="2020-09-25T00:00:00"/>
    <n v="1930"/>
    <n v="1"/>
    <x v="1"/>
    <n v="163"/>
    <n v="1"/>
    <n v="442"/>
    <s v="SHOPLIFTING - PETTY THEFT ($950 &amp; UNDER)"/>
    <n v="325"/>
    <n v="0"/>
    <s v="X"/>
    <s v="X"/>
    <n v="404"/>
    <s v="DEPARTMENT STORE"/>
    <m/>
    <m/>
    <s v="IC"/>
    <s v="Invest Cont"/>
    <n v="442"/>
    <m/>
    <m/>
    <m/>
    <s v="700 S  BROADWAY"/>
    <m/>
    <n v="34.044400000000003"/>
    <n v="-118.25409999999999"/>
    <n v="0"/>
  </r>
  <r>
    <n v="201309934"/>
    <d v="2020-04-25T00:00:00"/>
    <d v="2020-04-25T00:00:00"/>
    <n v="1215"/>
    <n v="13"/>
    <x v="6"/>
    <n v="1317"/>
    <n v="1"/>
    <n v="310"/>
    <s v="BURGLARY"/>
    <s v="0358 0344 0321"/>
    <n v="0"/>
    <s v="X"/>
    <s v="X"/>
    <n v="203"/>
    <s v="OTHER BUSINESS"/>
    <m/>
    <m/>
    <s v="IC"/>
    <s v="Invest Cont"/>
    <n v="310"/>
    <m/>
    <m/>
    <m/>
    <s v="1800 E  20TH                         ST"/>
    <m/>
    <n v="34.024500000000003"/>
    <n v="-118.244"/>
    <n v="0"/>
  </r>
  <r>
    <n v="200115838"/>
    <d v="2020-08-04T00:00:00"/>
    <d v="2020-08-02T00:00:00"/>
    <n v="2200"/>
    <n v="1"/>
    <x v="1"/>
    <n v="119"/>
    <n v="1"/>
    <n v="210"/>
    <s v="ROBBERY"/>
    <s v="0416 0411 0344 0377 1414 1822 2003"/>
    <n v="45"/>
    <s v="M"/>
    <s v="B"/>
    <n v="102"/>
    <s v="SIDEWALK"/>
    <n v="223"/>
    <s v="UNKNOWN TYPE CUTTING INSTRUMENT"/>
    <s v="IC"/>
    <s v="Invest Cont"/>
    <n v="210"/>
    <m/>
    <m/>
    <m/>
    <s v="BAUCHET"/>
    <s v="CESAR E CHAVEZ"/>
    <n v="34.057699999999997"/>
    <n v="-118.23180000000001"/>
    <n v="0"/>
  </r>
  <r>
    <n v="200310912"/>
    <d v="2020-05-05T00:00:00"/>
    <d v="2020-05-05T00:00:00"/>
    <n v="1200"/>
    <n v="3"/>
    <x v="2"/>
    <n v="357"/>
    <n v="2"/>
    <n v="354"/>
    <s v="THEFT OF IDENTITY"/>
    <s v="0100 1822"/>
    <n v="40"/>
    <s v="F"/>
    <s v="B"/>
    <n v="501"/>
    <s v="SINGLE FAMILY DWELLING"/>
    <m/>
    <m/>
    <s v="IC"/>
    <s v="Invest Cont"/>
    <n v="354"/>
    <m/>
    <m/>
    <m/>
    <s v="3700 S  NORMANDIE                    AV"/>
    <m/>
    <n v="34.021000000000001"/>
    <n v="-118.3002"/>
    <n v="0"/>
  </r>
  <r>
    <n v="200710143"/>
    <d v="2020-06-07T00:00:00"/>
    <d v="2020-06-06T00:00:00"/>
    <n v="2030"/>
    <n v="7"/>
    <x v="0"/>
    <n v="701"/>
    <n v="1"/>
    <n v="510"/>
    <s v="VEHICLE - STOLEN"/>
    <m/>
    <n v="0"/>
    <m/>
    <m/>
    <n v="101"/>
    <s v="STREET"/>
    <m/>
    <m/>
    <s v="AA"/>
    <s v="Adult Arrest"/>
    <n v="510"/>
    <m/>
    <m/>
    <m/>
    <s v="CLINTON"/>
    <s v="SWEETZER"/>
    <n v="34.081499999999998"/>
    <n v="-118.3703"/>
    <n v="1"/>
  </r>
  <r>
    <n v="200704140"/>
    <d v="2020-01-02T00:00:00"/>
    <d v="2020-01-02T00:00:00"/>
    <n v="1825"/>
    <n v="7"/>
    <x v="0"/>
    <n v="766"/>
    <n v="1"/>
    <n v="331"/>
    <s v="THEFT FROM MOTOR VEHICLE - GRAND ($950.01 AND OVER)"/>
    <s v="0344 1278 0104 1300 1310"/>
    <n v="59"/>
    <s v="M"/>
    <s v="O"/>
    <n v="101"/>
    <s v="STREET"/>
    <m/>
    <m/>
    <s v="IC"/>
    <s v="Invest Cont"/>
    <n v="331"/>
    <m/>
    <m/>
    <m/>
    <s v="4200 W  PICO                         BL"/>
    <m/>
    <n v="34.047800000000002"/>
    <n v="-118.3267"/>
    <n v="0"/>
  </r>
  <r>
    <n v="201108604"/>
    <d v="2020-04-21T00:00:00"/>
    <d v="2020-04-02T00:00:00"/>
    <n v="815"/>
    <n v="11"/>
    <x v="7"/>
    <n v="1133"/>
    <n v="2"/>
    <n v="624"/>
    <s v="BATTERY - SIMPLE ASSAULT"/>
    <s v="1822 0444"/>
    <n v="27"/>
    <s v="M"/>
    <s v="H"/>
    <n v="102"/>
    <s v="SIDEWALK"/>
    <n v="400"/>
    <s v="STRONG-ARM (HANDS, FIST, FEET OR BODILY FORCE)"/>
    <s v="IC"/>
    <s v="Invest Cont"/>
    <n v="624"/>
    <m/>
    <m/>
    <m/>
    <s v="TYBURN"/>
    <s v="GREENSWARD"/>
    <n v="34.112900000000003"/>
    <n v="-118.2616"/>
    <n v="0"/>
  </r>
  <r>
    <n v="200305687"/>
    <d v="2020-01-29T00:00:00"/>
    <d v="2020-01-28T00:00:00"/>
    <n v="2240"/>
    <n v="3"/>
    <x v="2"/>
    <n v="314"/>
    <n v="1"/>
    <n v="510"/>
    <s v="VEHICLE - STOLEN"/>
    <m/>
    <n v="0"/>
    <m/>
    <m/>
    <n v="101"/>
    <s v="STREET"/>
    <m/>
    <m/>
    <s v="IC"/>
    <s v="Invest Cont"/>
    <n v="510"/>
    <m/>
    <m/>
    <m/>
    <s v="24TH                         ST"/>
    <s v="2ND                          AV"/>
    <n v="34.0349"/>
    <n v="-118.3189"/>
    <n v="0"/>
  </r>
  <r>
    <n v="200109771"/>
    <d v="2020-03-28T00:00:00"/>
    <d v="2020-03-25T00:00:00"/>
    <n v="2145"/>
    <n v="1"/>
    <x v="1"/>
    <n v="162"/>
    <n v="1"/>
    <n v="510"/>
    <s v="VEHICLE - STOLEN"/>
    <m/>
    <n v="0"/>
    <m/>
    <m/>
    <n v="101"/>
    <s v="STREET"/>
    <m/>
    <m/>
    <s v="IC"/>
    <s v="Invest Cont"/>
    <n v="510"/>
    <m/>
    <m/>
    <m/>
    <s v="800 S  GRAND                        AV"/>
    <m/>
    <n v="34.045900000000003"/>
    <n v="-118.25790000000001"/>
    <n v="0"/>
  </r>
  <r>
    <n v="200813958"/>
    <d v="2020-09-11T00:00:00"/>
    <d v="2020-09-11T00:00:00"/>
    <n v="1720"/>
    <n v="8"/>
    <x v="12"/>
    <n v="858"/>
    <n v="2"/>
    <n v="624"/>
    <s v="BATTERY - SIMPLE ASSAULT"/>
    <s v="1822 0416"/>
    <n v="55"/>
    <s v="F"/>
    <s v="H"/>
    <n v="102"/>
    <s v="SIDEWALK"/>
    <n v="500"/>
    <s v="UNKNOWN WEAPON/OTHER WEAPON"/>
    <s v="IC"/>
    <s v="Invest Cont"/>
    <n v="624"/>
    <m/>
    <m/>
    <m/>
    <s v="PICO                         BL"/>
    <s v="LIVONIA                      AV"/>
    <n v="34.055300000000003"/>
    <n v="-118.38639999999999"/>
    <n v="0"/>
  </r>
  <r>
    <n v="201206793"/>
    <d v="2020-02-08T00:00:00"/>
    <d v="2020-01-09T00:00:00"/>
    <n v="2300"/>
    <n v="12"/>
    <x v="8"/>
    <n v="1252"/>
    <n v="2"/>
    <n v="903"/>
    <s v="CONTEMPT OF COURT"/>
    <s v="2038 0913 1814"/>
    <n v="32"/>
    <s v="F"/>
    <s v="B"/>
    <n v="501"/>
    <s v="SINGLE FAMILY DWELLING"/>
    <m/>
    <m/>
    <s v="AA"/>
    <s v="Adult Arrest"/>
    <n v="903"/>
    <m/>
    <m/>
    <m/>
    <s v="2200 W  73RD                         ST"/>
    <m/>
    <n v="33.973700000000001"/>
    <n v="-118.3199"/>
    <n v="1"/>
  </r>
  <r>
    <n v="200815084"/>
    <d v="2020-10-10T00:00:00"/>
    <d v="2020-10-10T00:00:00"/>
    <n v="1030"/>
    <n v="8"/>
    <x v="12"/>
    <n v="822"/>
    <n v="1"/>
    <n v="330"/>
    <s v="BURGLARY FROM VEHICLE"/>
    <s v="0930 1210 0358 0344 1822"/>
    <n v="34"/>
    <s v="F"/>
    <s v="W"/>
    <n v="108"/>
    <s v="PARKING LOT"/>
    <m/>
    <m/>
    <s v="IC"/>
    <s v="Invest Cont"/>
    <n v="330"/>
    <m/>
    <m/>
    <m/>
    <s v="SUNSET                       BL"/>
    <s v="TEMESCAL CAN                 RD"/>
    <n v="34.042999999999999"/>
    <n v="-118.5398"/>
    <n v="0"/>
  </r>
  <r>
    <n v="201112785"/>
    <d v="2020-08-23T00:00:00"/>
    <d v="2020-08-22T00:00:00"/>
    <n v="2300"/>
    <n v="11"/>
    <x v="7"/>
    <n v="1151"/>
    <n v="1"/>
    <n v="230"/>
    <s v="ASSAULT WITH DEADLY WEAPON, AGGRAVATED ASSAULT"/>
    <s v="1822 0416"/>
    <n v="24"/>
    <s v="F"/>
    <s v="W"/>
    <n v="102"/>
    <s v="SIDEWALK"/>
    <n v="400"/>
    <s v="STRONG-ARM (HANDS, FIST, FEET OR BODILY FORCE)"/>
    <s v="AA"/>
    <s v="Adult Arrest"/>
    <n v="230"/>
    <m/>
    <m/>
    <m/>
    <s v="1500 N  NORMANDIE                    AV"/>
    <m/>
    <n v="34.098100000000002"/>
    <n v="-118.3005"/>
    <n v="1"/>
  </r>
  <r>
    <n v="201227240"/>
    <d v="2020-12-28T00:00:00"/>
    <d v="2020-12-28T00:00:00"/>
    <n v="200"/>
    <n v="12"/>
    <x v="8"/>
    <n v="1218"/>
    <n v="2"/>
    <n v="626"/>
    <s v="INTIMATE PARTNER - SIMPLE ASSAULT"/>
    <s v="0400 0416 0444 1814 2000 0913"/>
    <n v="45"/>
    <s v="F"/>
    <s v="B"/>
    <n v="501"/>
    <s v="SINGLE FAMILY DWELLING"/>
    <n v="400"/>
    <s v="STRONG-ARM (HANDS, FIST, FEET OR BODILY FORCE)"/>
    <s v="AO"/>
    <s v="Adult Other"/>
    <n v="626"/>
    <m/>
    <m/>
    <m/>
    <s v="600 W  55TH                         ST"/>
    <m/>
    <n v="33.9923"/>
    <n v="-118.2856"/>
    <n v="0"/>
  </r>
  <r>
    <n v="200717572"/>
    <d v="2020-12-29T00:00:00"/>
    <d v="2020-12-28T00:00:00"/>
    <n v="1600"/>
    <n v="7"/>
    <x v="0"/>
    <n v="762"/>
    <n v="1"/>
    <n v="510"/>
    <s v="VEHICLE - STOLEN"/>
    <m/>
    <n v="0"/>
    <m/>
    <m/>
    <n v="101"/>
    <s v="STREET"/>
    <m/>
    <m/>
    <s v="IC"/>
    <s v="Invest Cont"/>
    <n v="510"/>
    <m/>
    <m/>
    <m/>
    <s v="1400 S  CRESCENT HEIGHTS             BL"/>
    <m/>
    <n v="34.052100000000003"/>
    <n v="-118.37220000000001"/>
    <n v="0"/>
  </r>
  <r>
    <n v="200510527"/>
    <d v="2020-06-12T00:00:00"/>
    <d v="2020-06-12T00:00:00"/>
    <n v="420"/>
    <n v="5"/>
    <x v="10"/>
    <n v="566"/>
    <n v="2"/>
    <n v="626"/>
    <s v="INTIMATE PARTNER - SIMPLE ASSAULT"/>
    <s v="2000 0400 1813 1243 0411 0913"/>
    <n v="50"/>
    <s v="M"/>
    <s v="B"/>
    <n v="502"/>
    <s v="MULTI-UNIT DWELLING (APARTMENT, DUPLEX, ETC)"/>
    <n v="400"/>
    <s v="STRONG-ARM (HANDS, FIST, FEET OR BODILY FORCE)"/>
    <s v="AO"/>
    <s v="Adult Other"/>
    <n v="626"/>
    <m/>
    <m/>
    <m/>
    <s v="1000 S  PALOS VERDES                 ST"/>
    <m/>
    <n v="33.735100000000003"/>
    <n v="-118.2814"/>
    <n v="0"/>
  </r>
  <r>
    <n v="200321487"/>
    <d v="2020-12-09T00:00:00"/>
    <d v="2020-12-03T00:00:00"/>
    <n v="1"/>
    <n v="3"/>
    <x v="2"/>
    <n v="393"/>
    <n v="2"/>
    <n v="354"/>
    <s v="THEFT OF IDENTITY"/>
    <s v="0100 0930 0929 0922"/>
    <n v="28"/>
    <s v="F"/>
    <s v="B"/>
    <n v="502"/>
    <s v="MULTI-UNIT DWELLING (APARTMENT, DUPLEX, ETC)"/>
    <m/>
    <m/>
    <s v="IC"/>
    <s v="Invest Cont"/>
    <n v="354"/>
    <m/>
    <m/>
    <m/>
    <s v="3500    STOCKER                      ST"/>
    <m/>
    <n v="34.008400000000002"/>
    <n v="-118.33410000000001"/>
    <n v="0"/>
  </r>
  <r>
    <n v="200118979"/>
    <d v="2020-10-06T00:00:00"/>
    <d v="2020-08-05T00:00:00"/>
    <n v="1900"/>
    <n v="1"/>
    <x v="1"/>
    <n v="132"/>
    <n v="1"/>
    <n v="440"/>
    <s v="THEFT PLAIN - PETTY ($950 &amp; UNDER)"/>
    <n v="344"/>
    <n v="0"/>
    <s v="M"/>
    <s v="W"/>
    <n v="725"/>
    <s v="GOVERNMENT FACILITY (FEDERAL,STATE, COUNTY &amp; CITY)"/>
    <m/>
    <m/>
    <s v="IC"/>
    <s v="Invest Cont"/>
    <n v="440"/>
    <m/>
    <m/>
    <m/>
    <s v="100 S  HOPE                         ST"/>
    <m/>
    <n v="34.055700000000002"/>
    <n v="-118.2504"/>
    <n v="0"/>
  </r>
  <r>
    <n v="200913715"/>
    <d v="2020-08-19T00:00:00"/>
    <d v="2020-05-12T00:00:00"/>
    <n v="1900"/>
    <n v="9"/>
    <x v="3"/>
    <n v="943"/>
    <n v="2"/>
    <n v="930"/>
    <s v="CRIMINAL THREATS - NO WEAPON DISPLAYED"/>
    <n v="1912"/>
    <n v="24"/>
    <s v="F"/>
    <s v="B"/>
    <n v="502"/>
    <s v="MULTI-UNIT DWELLING (APARTMENT, DUPLEX, ETC)"/>
    <n v="511"/>
    <s v="VERBAL THREAT"/>
    <s v="AO"/>
    <s v="Adult Other"/>
    <n v="930"/>
    <m/>
    <m/>
    <m/>
    <s v="14200    BURBANK                      BL"/>
    <m/>
    <n v="34.1721"/>
    <n v="-118.4422"/>
    <n v="0"/>
  </r>
  <r>
    <n v="200611483"/>
    <d v="2020-06-16T00:00:00"/>
    <d v="2020-05-11T00:00:00"/>
    <n v="1230"/>
    <n v="6"/>
    <x v="9"/>
    <n v="645"/>
    <n v="2"/>
    <n v="662"/>
    <s v="BUNCO, GRAND THEFT"/>
    <s v="1251 1822 0344"/>
    <n v="20"/>
    <s v="M"/>
    <s v="A"/>
    <n v="502"/>
    <s v="MULTI-UNIT DWELLING (APARTMENT, DUPLEX, ETC)"/>
    <m/>
    <m/>
    <s v="IC"/>
    <s v="Invest Cont"/>
    <n v="662"/>
    <m/>
    <m/>
    <m/>
    <s v="7000    LANEWOOD                     AV"/>
    <m/>
    <n v="34.099200000000003"/>
    <n v="-118.34139999999999"/>
    <n v="0"/>
  </r>
  <r>
    <n v="201305420"/>
    <d v="2020-01-24T00:00:00"/>
    <d v="2020-01-24T00:00:00"/>
    <n v="830"/>
    <n v="13"/>
    <x v="6"/>
    <n v="1395"/>
    <n v="1"/>
    <n v="310"/>
    <s v="BURGLARY"/>
    <n v="344"/>
    <n v="56"/>
    <s v="F"/>
    <s v="H"/>
    <n v="502"/>
    <s v="MULTI-UNIT DWELLING (APARTMENT, DUPLEX, ETC)"/>
    <m/>
    <m/>
    <s v="IC"/>
    <s v="Invest Cont"/>
    <n v="310"/>
    <m/>
    <m/>
    <m/>
    <s v="400 E  68TH                         ST"/>
    <m/>
    <n v="33.977899999999998"/>
    <n v="-118.2681"/>
    <n v="0"/>
  </r>
  <r>
    <n v="200514473"/>
    <d v="2020-09-23T00:00:00"/>
    <d v="2020-09-23T00:00:00"/>
    <n v="1755"/>
    <n v="5"/>
    <x v="10"/>
    <n v="565"/>
    <n v="2"/>
    <n v="626"/>
    <s v="INTIMATE PARTNER - SIMPLE ASSAULT"/>
    <s v="1310 2004 2000 0416 0419 1814 0913"/>
    <n v="32"/>
    <s v="F"/>
    <s v="W"/>
    <n v="101"/>
    <s v="STREET"/>
    <n v="400"/>
    <s v="STRONG-ARM (HANDS, FIST, FEET OR BODILY FORCE)"/>
    <s v="AO"/>
    <s v="Adult Other"/>
    <n v="626"/>
    <m/>
    <m/>
    <m/>
    <s v="700 S  PACIFIC                      AV"/>
    <m/>
    <n v="33.736499999999999"/>
    <n v="-118.2923"/>
    <n v="0"/>
  </r>
  <r>
    <n v="200406051"/>
    <d v="2020-02-22T00:00:00"/>
    <d v="2020-01-03T00:00:00"/>
    <n v="1134"/>
    <n v="4"/>
    <x v="4"/>
    <n v="424"/>
    <n v="2"/>
    <n v="956"/>
    <s v="LETTERS, LEWD  -  TELEPHONE CALLS, LEWD"/>
    <n v="1906"/>
    <n v="33"/>
    <s v="F"/>
    <s v="H"/>
    <n v="501"/>
    <s v="SINGLE FAMILY DWELLING"/>
    <m/>
    <m/>
    <s v="IC"/>
    <s v="Invest Cont"/>
    <n v="956"/>
    <m/>
    <m/>
    <m/>
    <s v="3700    BALDWIN                      ST"/>
    <m/>
    <n v="34.070399999999999"/>
    <n v="-118.2013"/>
    <n v="0"/>
  </r>
  <r>
    <n v="200411701"/>
    <d v="2020-08-12T00:00:00"/>
    <d v="2020-08-12T00:00:00"/>
    <n v="2300"/>
    <n v="4"/>
    <x v="4"/>
    <n v="467"/>
    <n v="2"/>
    <n v="624"/>
    <s v="BATTERY - SIMPLE ASSAULT"/>
    <n v="416"/>
    <n v="60"/>
    <s v="M"/>
    <s v="H"/>
    <n v="501"/>
    <s v="SINGLE FAMILY DWELLING"/>
    <n v="400"/>
    <s v="STRONG-ARM (HANDS, FIST, FEET OR BODILY FORCE)"/>
    <s v="IC"/>
    <s v="Invest Cont"/>
    <n v="624"/>
    <m/>
    <m/>
    <m/>
    <s v="2600 E  1ST                          ST"/>
    <m/>
    <n v="34.042099999999998"/>
    <n v="-118.206"/>
    <n v="0"/>
  </r>
  <r>
    <n v="200317018"/>
    <d v="2020-09-08T00:00:00"/>
    <d v="2020-09-05T00:00:00"/>
    <n v="1800"/>
    <n v="3"/>
    <x v="2"/>
    <n v="312"/>
    <n v="1"/>
    <n v="510"/>
    <s v="VEHICLE - STOLEN"/>
    <m/>
    <n v="0"/>
    <m/>
    <m/>
    <n v="101"/>
    <s v="STREET"/>
    <m/>
    <m/>
    <s v="IC"/>
    <s v="Invest Cont"/>
    <n v="510"/>
    <m/>
    <m/>
    <m/>
    <s v="5100 W  JEFFERSON                    BL"/>
    <m/>
    <n v="34.025500000000001"/>
    <n v="-118.3556"/>
    <n v="0"/>
  </r>
  <r>
    <n v="201115441"/>
    <d v="2020-11-05T00:00:00"/>
    <d v="2020-11-01T00:00:00"/>
    <n v="1815"/>
    <n v="11"/>
    <x v="7"/>
    <n v="1162"/>
    <n v="1"/>
    <n v="510"/>
    <s v="VEHICLE - STOLEN"/>
    <m/>
    <n v="0"/>
    <m/>
    <m/>
    <n v="101"/>
    <s v="STREET"/>
    <m/>
    <m/>
    <s v="IC"/>
    <s v="Invest Cont"/>
    <n v="510"/>
    <m/>
    <m/>
    <m/>
    <s v="1200 N  HOOVER                       ST"/>
    <m/>
    <n v="34.093499999999999"/>
    <n v="-118.2846"/>
    <n v="0"/>
  </r>
  <r>
    <n v="200909159"/>
    <d v="2020-04-30T00:00:00"/>
    <d v="2020-04-02T00:00:00"/>
    <n v="1015"/>
    <n v="9"/>
    <x v="3"/>
    <n v="915"/>
    <n v="2"/>
    <n v="354"/>
    <s v="THEFT OF IDENTITY"/>
    <s v="0377 1822 0930"/>
    <n v="39"/>
    <s v="M"/>
    <s v="W"/>
    <n v="402"/>
    <s v="MARKET"/>
    <m/>
    <m/>
    <s v="IC"/>
    <s v="Invest Cont"/>
    <n v="354"/>
    <m/>
    <m/>
    <m/>
    <s v="14300    VANOWEN                      ST"/>
    <m/>
    <n v="34.197600000000001"/>
    <n v="-118.4443"/>
    <n v="0"/>
  </r>
  <r>
    <n v="200514115"/>
    <d v="2020-09-14T00:00:00"/>
    <d v="2020-09-14T00:00:00"/>
    <n v="1700"/>
    <n v="5"/>
    <x v="10"/>
    <n v="519"/>
    <n v="1"/>
    <n v="510"/>
    <s v="VEHICLE - STOLEN"/>
    <m/>
    <n v="0"/>
    <m/>
    <m/>
    <n v="104"/>
    <s v="DRIVEWAY"/>
    <m/>
    <m/>
    <s v="IC"/>
    <s v="Invest Cont"/>
    <n v="510"/>
    <m/>
    <m/>
    <m/>
    <s v="1300    COIL                         AV"/>
    <m/>
    <n v="33.7911"/>
    <n v="-118.2441"/>
    <n v="0"/>
  </r>
  <r>
    <n v="201113635"/>
    <d v="2020-09-15T00:00:00"/>
    <d v="2020-09-14T00:00:00"/>
    <n v="2300"/>
    <n v="11"/>
    <x v="7"/>
    <n v="1153"/>
    <n v="2"/>
    <n v="740"/>
    <s v="VANDALISM - FELONY ($400 &amp; OVER, ALL CHURCH VANDALISMS)"/>
    <s v="0329 1300 1202 1307"/>
    <n v="67"/>
    <s v="F"/>
    <s v="W"/>
    <n v="104"/>
    <s v="DRIVEWAY"/>
    <m/>
    <m/>
    <s v="IC"/>
    <s v="Invest Cont"/>
    <n v="740"/>
    <m/>
    <m/>
    <m/>
    <s v="2400    NOTTINGHAM                   AV"/>
    <m/>
    <n v="34.1098"/>
    <n v="-118.3039"/>
    <n v="0"/>
  </r>
  <r>
    <n v="200600786"/>
    <d v="2020-08-06T00:00:00"/>
    <d v="2020-08-06T00:00:00"/>
    <n v="1955"/>
    <n v="6"/>
    <x v="9"/>
    <n v="646"/>
    <n v="1"/>
    <n v="230"/>
    <s v="ASSAULT WITH DEADLY WEAPON, AGGRAVATED ASSAULT"/>
    <s v="0416 2004 1402 1822"/>
    <n v="0"/>
    <s v="M"/>
    <s v="B"/>
    <n v="102"/>
    <s v="SIDEWALK"/>
    <n v="308"/>
    <s v="STICK"/>
    <s v="AO"/>
    <s v="Adult Other"/>
    <n v="230"/>
    <m/>
    <m/>
    <m/>
    <s v="CHEROKEE"/>
    <s v="SELMA"/>
    <n v="34.099699999999999"/>
    <n v="-118.33499999999999"/>
    <n v="0"/>
  </r>
  <r>
    <n v="200906423"/>
    <d v="2020-02-24T00:00:00"/>
    <d v="2020-02-20T00:00:00"/>
    <n v="1730"/>
    <n v="9"/>
    <x v="3"/>
    <n v="952"/>
    <n v="1"/>
    <n v="510"/>
    <s v="VEHICLE - STOLEN"/>
    <m/>
    <n v="0"/>
    <m/>
    <m/>
    <n v="108"/>
    <s v="PARKING LOT"/>
    <m/>
    <m/>
    <s v="IC"/>
    <s v="Invest Cont"/>
    <n v="510"/>
    <m/>
    <m/>
    <m/>
    <s v="15100    MAGNOLIA                     BL"/>
    <m/>
    <n v="34.168399999999998"/>
    <n v="-118.4586"/>
    <n v="0"/>
  </r>
  <r>
    <n v="200618579"/>
    <d v="2020-11-28T00:00:00"/>
    <d v="2020-11-28T00:00:00"/>
    <n v="622"/>
    <n v="6"/>
    <x v="9"/>
    <n v="667"/>
    <n v="1"/>
    <n v="210"/>
    <s v="ROBBERY"/>
    <s v="1300 0329 0400 0416 0408 1822"/>
    <n v="56"/>
    <s v="M"/>
    <s v="H"/>
    <n v="101"/>
    <s v="STREET"/>
    <n v="400"/>
    <s v="STRONG-ARM (HANDS, FIST, FEET OR BODILY FORCE)"/>
    <s v="IC"/>
    <s v="Invest Cont"/>
    <n v="210"/>
    <m/>
    <m/>
    <m/>
    <s v="SUNSET"/>
    <s v="VAN NESS"/>
    <n v="34.098100000000002"/>
    <n v="-118.3158"/>
    <n v="0"/>
  </r>
  <r>
    <n v="200809526"/>
    <d v="2020-05-16T00:00:00"/>
    <d v="2020-05-13T00:00:00"/>
    <n v="1600"/>
    <n v="8"/>
    <x v="12"/>
    <n v="849"/>
    <n v="1"/>
    <n v="480"/>
    <s v="BIKE - STOLEN"/>
    <s v="0344 1822"/>
    <n v="51"/>
    <s v="M"/>
    <s v="H"/>
    <n v="123"/>
    <s v="PARKING UNDERGROUND/BUILDING"/>
    <m/>
    <m/>
    <s v="IC"/>
    <s v="Invest Cont"/>
    <n v="480"/>
    <m/>
    <m/>
    <m/>
    <s v="800 S  SHERBOURNE                   DR"/>
    <m/>
    <n v="34.063000000000002"/>
    <n v="-118.3793"/>
    <n v="0"/>
  </r>
  <r>
    <n v="200114785"/>
    <d v="2020-07-13T00:00:00"/>
    <d v="2020-07-11T00:00:00"/>
    <n v="1930"/>
    <n v="1"/>
    <x v="1"/>
    <n v="157"/>
    <n v="1"/>
    <n v="230"/>
    <s v="ASSAULT WITH DEADLY WEAPON, AGGRAVATED ASSAULT"/>
    <s v="0416 1822 1218 2004"/>
    <n v="50"/>
    <s v="M"/>
    <s v="B"/>
    <n v="101"/>
    <s v="STREET"/>
    <n v="312"/>
    <s v="PIPE/METAL PIPE"/>
    <s v="IC"/>
    <s v="Invest Cont"/>
    <n v="230"/>
    <m/>
    <m/>
    <m/>
    <s v="6TH"/>
    <s v="SAN PEDRO"/>
    <n v="34.042299999999997"/>
    <n v="-118.2453"/>
    <n v="0"/>
  </r>
  <r>
    <n v="200108473"/>
    <d v="2020-03-05T00:00:00"/>
    <d v="2020-02-26T00:00:00"/>
    <n v="1"/>
    <n v="1"/>
    <x v="1"/>
    <n v="123"/>
    <n v="1"/>
    <n v="821"/>
    <s v="SODOMY/SEXUAL CONTACT B/W PENIS OF ONE PERS TO ANUS OTH"/>
    <s v="1218 0519 2004 1202 2060 2034 1822 2033"/>
    <n v="62"/>
    <s v="F"/>
    <s v="B"/>
    <n v="101"/>
    <s v="STREET"/>
    <n v="500"/>
    <s v="UNKNOWN WEAPON/OTHER WEAPON"/>
    <s v="IC"/>
    <s v="Invest Cont"/>
    <n v="821"/>
    <m/>
    <m/>
    <m/>
    <s v="BROADWAY"/>
    <s v="1ST"/>
    <n v="34.052399999999999"/>
    <n v="-118.2467"/>
    <n v="0"/>
  </r>
  <r>
    <n v="200216513"/>
    <d v="2020-10-22T00:00:00"/>
    <d v="2020-10-18T00:00:00"/>
    <n v="1200"/>
    <n v="2"/>
    <x v="5"/>
    <n v="241"/>
    <n v="2"/>
    <n v="662"/>
    <s v="BUNCO, GRAND THEFT"/>
    <s v="0344 1822"/>
    <n v="52"/>
    <s v="F"/>
    <s v="O"/>
    <n v="501"/>
    <s v="SINGLE FAMILY DWELLING"/>
    <m/>
    <m/>
    <s v="IC"/>
    <s v="Invest Cont"/>
    <n v="662"/>
    <m/>
    <m/>
    <m/>
    <s v="300 S  OCCIDENTAL                   BL"/>
    <m/>
    <n v="34.064900000000002"/>
    <n v="-118.2838"/>
    <n v="0"/>
  </r>
  <r>
    <n v="201307094"/>
    <d v="2020-02-25T00:00:00"/>
    <d v="2020-02-25T00:00:00"/>
    <n v="1"/>
    <n v="13"/>
    <x v="6"/>
    <n v="1362"/>
    <n v="1"/>
    <n v="510"/>
    <s v="VEHICLE - STOLEN"/>
    <m/>
    <n v="0"/>
    <m/>
    <m/>
    <n v="101"/>
    <s v="STREET"/>
    <m/>
    <m/>
    <s v="IC"/>
    <s v="Invest Cont"/>
    <n v="510"/>
    <m/>
    <m/>
    <m/>
    <s v="100 E  47TH                         ST"/>
    <m/>
    <n v="34.001100000000001"/>
    <n v="-118.274"/>
    <n v="0"/>
  </r>
  <r>
    <n v="200310240"/>
    <d v="2020-04-20T00:00:00"/>
    <d v="2020-04-19T00:00:00"/>
    <n v="1700"/>
    <n v="3"/>
    <x v="2"/>
    <n v="362"/>
    <n v="2"/>
    <n v="624"/>
    <s v="BATTERY - SIMPLE ASSAULT"/>
    <s v="1822 0342 0416 0446 0448 1238 1202 0319"/>
    <n v="64"/>
    <s v="M"/>
    <s v="B"/>
    <n v="116"/>
    <s v="OTHER/OUTSIDE"/>
    <n v="400"/>
    <s v="STRONG-ARM (HANDS, FIST, FEET OR BODILY FORCE)"/>
    <s v="IC"/>
    <s v="Invest Cont"/>
    <n v="624"/>
    <m/>
    <m/>
    <m/>
    <s v="4000    COCO                         AV"/>
    <m/>
    <n v="34.014099999999999"/>
    <n v="-118.3501"/>
    <n v="0"/>
  </r>
  <r>
    <n v="200713259"/>
    <d v="2020-08-28T00:00:00"/>
    <d v="2020-08-27T00:00:00"/>
    <n v="2130"/>
    <n v="7"/>
    <x v="0"/>
    <n v="774"/>
    <n v="1"/>
    <n v="230"/>
    <s v="ASSAULT WITH DEADLY WEAPON, AGGRAVATED ASSAULT"/>
    <s v="0416 1822"/>
    <n v="25"/>
    <s v="F"/>
    <s v="B"/>
    <n v="101"/>
    <s v="STREET"/>
    <n v="102"/>
    <s v="HAND GUN"/>
    <s v="IC"/>
    <s v="Invest Cont"/>
    <n v="230"/>
    <m/>
    <m/>
    <m/>
    <s v="WEST                         BL"/>
    <s v="WASHINGTON                   BL"/>
    <n v="34.043100000000003"/>
    <n v="-118.34820000000001"/>
    <n v="0"/>
  </r>
  <r>
    <n v="200707994"/>
    <d v="2020-04-04T00:00:00"/>
    <d v="2020-04-04T00:00:00"/>
    <n v="2120"/>
    <n v="7"/>
    <x v="0"/>
    <n v="775"/>
    <n v="2"/>
    <n v="624"/>
    <s v="BATTERY - SIMPLE ASSAULT"/>
    <n v="416"/>
    <n v="30"/>
    <s v="M"/>
    <s v="H"/>
    <n v="102"/>
    <s v="SIDEWALK"/>
    <n v="400"/>
    <s v="STRONG-ARM (HANDS, FIST, FEET OR BODILY FORCE)"/>
    <s v="AO"/>
    <s v="Adult Other"/>
    <n v="624"/>
    <m/>
    <m/>
    <m/>
    <s v="1700 S  RIMPAU                       BL"/>
    <m/>
    <n v="34.043999999999997"/>
    <n v="-118.3415"/>
    <n v="0"/>
  </r>
  <r>
    <n v="201014456"/>
    <d v="2020-10-27T00:00:00"/>
    <d v="2020-10-26T00:00:00"/>
    <n v="1830"/>
    <n v="10"/>
    <x v="11"/>
    <n v="1029"/>
    <n v="1"/>
    <n v="510"/>
    <s v="VEHICLE - STOLEN"/>
    <m/>
    <n v="0"/>
    <m/>
    <m/>
    <n v="108"/>
    <s v="PARKING LOT"/>
    <m/>
    <m/>
    <s v="IC"/>
    <s v="Invest Cont"/>
    <n v="510"/>
    <m/>
    <m/>
    <m/>
    <s v="16000    VANOWEN                      ST"/>
    <m/>
    <n v="34.197600000000001"/>
    <n v="-118.4799"/>
    <n v="0"/>
  </r>
  <r>
    <n v="200804215"/>
    <d v="2020-01-05T00:00:00"/>
    <d v="2020-01-05T00:00:00"/>
    <n v="1845"/>
    <n v="8"/>
    <x v="12"/>
    <n v="895"/>
    <n v="2"/>
    <n v="740"/>
    <s v="VANDALISM - FELONY ($400 &amp; OVER, ALL CHURCH VANDALISMS)"/>
    <s v="0329 1609"/>
    <n v="0"/>
    <s v="X"/>
    <s v="X"/>
    <n v="514"/>
    <s v="GROUP HOME"/>
    <m/>
    <m/>
    <s v="AO"/>
    <s v="Adult Other"/>
    <n v="740"/>
    <m/>
    <m/>
    <m/>
    <s v="3200    MOTOR                        AV"/>
    <m/>
    <n v="34.030999999999999"/>
    <n v="-118.411"/>
    <n v="0"/>
  </r>
  <r>
    <n v="200809155"/>
    <d v="2020-05-06T00:00:00"/>
    <d v="2020-05-06T00:00:00"/>
    <n v="100"/>
    <n v="8"/>
    <x v="12"/>
    <n v="889"/>
    <n v="2"/>
    <n v="626"/>
    <s v="INTIMATE PARTNER - SIMPLE ASSAULT"/>
    <s v="2000 0448 0432 0400"/>
    <n v="46"/>
    <s v="F"/>
    <s v="H"/>
    <n v="501"/>
    <s v="SINGLE FAMILY DWELLING"/>
    <n v="400"/>
    <s v="STRONG-ARM (HANDS, FIST, FEET OR BODILY FORCE)"/>
    <s v="IC"/>
    <s v="Invest Cont"/>
    <n v="626"/>
    <m/>
    <m/>
    <m/>
    <s v="2000 S  GARTH                        AV"/>
    <m/>
    <n v="34.040799999999997"/>
    <n v="-118.37909999999999"/>
    <n v="0"/>
  </r>
  <r>
    <n v="201116262"/>
    <d v="2020-12-02T00:00:00"/>
    <d v="2020-12-02T00:00:00"/>
    <n v="1129"/>
    <n v="11"/>
    <x v="7"/>
    <n v="1144"/>
    <n v="2"/>
    <n v="930"/>
    <s v="CRIMINAL THREATS - NO WEAPON DISPLAYED"/>
    <s v="0913 1814 1202"/>
    <n v="72"/>
    <s v="F"/>
    <s v="W"/>
    <n v="501"/>
    <s v="SINGLE FAMILY DWELLING"/>
    <n v="511"/>
    <s v="VERBAL THREAT"/>
    <s v="IC"/>
    <s v="Invest Cont"/>
    <n v="930"/>
    <m/>
    <m/>
    <m/>
    <s v="2000    BALMER                       DR"/>
    <m/>
    <n v="34.095999999999997"/>
    <n v="-118.26649999999999"/>
    <n v="0"/>
  </r>
  <r>
    <n v="200317941"/>
    <d v="2020-09-27T00:00:00"/>
    <d v="2020-09-27T00:00:00"/>
    <n v="100"/>
    <n v="3"/>
    <x v="2"/>
    <n v="398"/>
    <n v="2"/>
    <n v="740"/>
    <s v="VANDALISM - FELONY ($400 &amp; OVER, ALL CHURCH VANDALISMS)"/>
    <s v="1822 0329 1307"/>
    <n v="28"/>
    <s v="F"/>
    <s v="H"/>
    <n v="122"/>
    <s v="VEHICLE, PASSENGER/TRUCK"/>
    <m/>
    <m/>
    <s v="IC"/>
    <s v="Invest Cont"/>
    <n v="740"/>
    <m/>
    <m/>
    <m/>
    <s v="600 W  42ND                         PL"/>
    <m/>
    <n v="34.0062"/>
    <n v="-118.28570000000001"/>
    <n v="0"/>
  </r>
  <r>
    <n v="201109307"/>
    <d v="2020-05-13T00:00:00"/>
    <d v="2020-05-08T00:00:00"/>
    <n v="600"/>
    <n v="11"/>
    <x v="7"/>
    <n v="1146"/>
    <n v="2"/>
    <n v="626"/>
    <s v="INTIMATE PARTNER - SIMPLE ASSAULT"/>
    <s v="2000 0913 1813 0448"/>
    <n v="44"/>
    <s v="F"/>
    <s v="H"/>
    <n v="501"/>
    <s v="SINGLE FAMILY DWELLING"/>
    <n v="400"/>
    <s v="STRONG-ARM (HANDS, FIST, FEET OR BODILY FORCE)"/>
    <s v="AO"/>
    <s v="Adult Other"/>
    <n v="626"/>
    <m/>
    <m/>
    <m/>
    <s v="2800    PARTRIDGE                    AV"/>
    <m/>
    <n v="34.103000000000002"/>
    <n v="-118.24850000000001"/>
    <n v="0"/>
  </r>
  <r>
    <n v="200516022"/>
    <d v="2020-10-31T00:00:00"/>
    <d v="2020-10-31T00:00:00"/>
    <n v="310"/>
    <n v="5"/>
    <x v="10"/>
    <n v="526"/>
    <n v="1"/>
    <n v="210"/>
    <s v="ROBBERY"/>
    <s v="0449 1028 0355 0344 0432 0377"/>
    <n v="32"/>
    <s v="M"/>
    <s v="H"/>
    <n v="101"/>
    <s v="STREET"/>
    <n v="500"/>
    <s v="UNKNOWN WEAPON/OTHER WEAPON"/>
    <s v="IC"/>
    <s v="Invest Cont"/>
    <n v="210"/>
    <m/>
    <m/>
    <m/>
    <s v="ANAHEIM"/>
    <s v="MARINE"/>
    <n v="33.779899999999998"/>
    <n v="-118.2638"/>
    <n v="0"/>
  </r>
  <r>
    <n v="200120476"/>
    <d v="2020-11-03T00:00:00"/>
    <d v="2020-11-03T00:00:00"/>
    <n v="840"/>
    <n v="1"/>
    <x v="1"/>
    <n v="152"/>
    <n v="1"/>
    <n v="230"/>
    <s v="ASSAULT WITH DEADLY WEAPON, AGGRAVATED ASSAULT"/>
    <s v="1822 0411 1218 2033"/>
    <n v="38"/>
    <s v="M"/>
    <s v="B"/>
    <n v="102"/>
    <s v="SIDEWALK"/>
    <n v="200"/>
    <s v="KNIFE WITH BLADE 6INCHES OR LESS"/>
    <s v="IC"/>
    <s v="Invest Cont"/>
    <n v="230"/>
    <m/>
    <m/>
    <m/>
    <s v="7TH                          ST"/>
    <s v="OLIVE"/>
    <n v="34.046599999999998"/>
    <n v="-118.2555"/>
    <n v="0"/>
  </r>
  <r>
    <n v="201211457"/>
    <d v="2020-04-23T00:00:00"/>
    <d v="2020-04-23T00:00:00"/>
    <n v="2300"/>
    <n v="12"/>
    <x v="8"/>
    <n v="1253"/>
    <n v="2"/>
    <n v="901"/>
    <s v="VIOLATION OF RESTRAINING ORDER"/>
    <s v="2038 0913 2004"/>
    <n v="61"/>
    <s v="F"/>
    <s v="B"/>
    <n v="501"/>
    <s v="SINGLE FAMILY DWELLING"/>
    <n v="515"/>
    <s v="PHYSICAL PRESENCE"/>
    <s v="IC"/>
    <s v="Invest Cont"/>
    <n v="901"/>
    <m/>
    <m/>
    <m/>
    <s v="7700 S  HARVARD                      BL"/>
    <m/>
    <n v="33.97"/>
    <n v="-118.3068"/>
    <n v="0"/>
  </r>
  <r>
    <n v="200204077"/>
    <d v="2020-01-02T00:00:00"/>
    <d v="2020-01-02T00:00:00"/>
    <n v="1900"/>
    <n v="2"/>
    <x v="5"/>
    <n v="246"/>
    <n v="1"/>
    <n v="648"/>
    <s v="ARSON"/>
    <m/>
    <n v="59"/>
    <s v="M"/>
    <s v="H"/>
    <n v="502"/>
    <s v="MULTI-UNIT DWELLING (APARTMENT, DUPLEX, ETC)"/>
    <m/>
    <m/>
    <s v="IC"/>
    <s v="Invest Cont"/>
    <n v="648"/>
    <m/>
    <m/>
    <m/>
    <s v="600 S  ALVARADO                     ST"/>
    <m/>
    <n v="34.059600000000003"/>
    <n v="-118.2749"/>
    <n v="0"/>
  </r>
  <r>
    <n v="200716124"/>
    <d v="2020-11-18T00:00:00"/>
    <d v="2020-11-15T00:00:00"/>
    <n v="1600"/>
    <n v="7"/>
    <x v="0"/>
    <n v="785"/>
    <n v="1"/>
    <n v="330"/>
    <s v="BURGLARY FROM VEHICLE"/>
    <s v="1300 1307 0344"/>
    <n v="33"/>
    <s v="M"/>
    <s v="W"/>
    <n v="101"/>
    <s v="STREET"/>
    <m/>
    <m/>
    <s v="IC"/>
    <s v="Invest Cont"/>
    <n v="330"/>
    <m/>
    <m/>
    <m/>
    <s v="HILLCREST                    DR"/>
    <s v="WASHINGTON                   BL"/>
    <n v="34.0398"/>
    <n v="-118.33880000000001"/>
    <n v="0"/>
  </r>
  <r>
    <n v="200808948"/>
    <d v="2020-04-30T00:00:00"/>
    <d v="2020-04-10T00:00:00"/>
    <n v="800"/>
    <n v="8"/>
    <x v="12"/>
    <n v="835"/>
    <n v="2"/>
    <n v="354"/>
    <s v="THEFT OF IDENTITY"/>
    <n v="923"/>
    <n v="39"/>
    <s v="F"/>
    <s v="W"/>
    <n v="501"/>
    <s v="SINGLE FAMILY DWELLING"/>
    <m/>
    <m/>
    <s v="IC"/>
    <s v="Invest Cont"/>
    <n v="354"/>
    <m/>
    <m/>
    <m/>
    <s v="1800    MIDVALE                      AV"/>
    <m/>
    <n v="34.049300000000002"/>
    <n v="-118.4379"/>
    <n v="0"/>
  </r>
  <r>
    <n v="200917060"/>
    <d v="2020-11-10T00:00:00"/>
    <d v="2020-11-10T00:00:00"/>
    <n v="1300"/>
    <n v="9"/>
    <x v="3"/>
    <n v="914"/>
    <n v="1"/>
    <n v="210"/>
    <s v="ROBBERY"/>
    <s v="0344 1402 2004 0945 0400 0416 1822"/>
    <n v="59"/>
    <s v="F"/>
    <s v="W"/>
    <n v="102"/>
    <s v="SIDEWALK"/>
    <n v="400"/>
    <s v="STRONG-ARM (HANDS, FIST, FEET OR BODILY FORCE)"/>
    <s v="AA"/>
    <s v="Adult Arrest"/>
    <n v="210"/>
    <n v="998"/>
    <m/>
    <m/>
    <s v="VAN NUYS                     BL"/>
    <s v="HARTLAND"/>
    <n v="34.195099999999996"/>
    <n v="-118.4487"/>
    <n v="1"/>
  </r>
  <r>
    <n v="201214486"/>
    <d v="2020-06-11T00:00:00"/>
    <d v="2020-06-11T00:00:00"/>
    <n v="1310"/>
    <n v="12"/>
    <x v="8"/>
    <n v="1268"/>
    <n v="2"/>
    <n v="624"/>
    <s v="BATTERY - SIMPLE ASSAULT"/>
    <s v="0561 0913 2002 0443 0416"/>
    <n v="57"/>
    <s v="F"/>
    <s v="B"/>
    <n v="502"/>
    <s v="MULTI-UNIT DWELLING (APARTMENT, DUPLEX, ETC)"/>
    <n v="400"/>
    <s v="STRONG-ARM (HANDS, FIST, FEET OR BODILY FORCE)"/>
    <s v="IC"/>
    <s v="Invest Cont"/>
    <n v="624"/>
    <m/>
    <m/>
    <m/>
    <s v="200 E  84TH                         ST"/>
    <m/>
    <n v="33.962800000000001"/>
    <n v="-118.2717"/>
    <n v="0"/>
  </r>
  <r>
    <n v="200715486"/>
    <d v="2020-10-30T00:00:00"/>
    <d v="2020-10-30T00:00:00"/>
    <n v="1220"/>
    <n v="7"/>
    <x v="0"/>
    <n v="701"/>
    <n v="2"/>
    <n v="740"/>
    <s v="VANDALISM - FELONY ($400 &amp; OVER, ALL CHURCH VANDALISMS)"/>
    <s v="1309 0329 0202 1822"/>
    <n v="19"/>
    <s v="M"/>
    <s v="O"/>
    <n v="102"/>
    <s v="SIDEWALK"/>
    <m/>
    <m/>
    <s v="IC"/>
    <s v="Invest Cont"/>
    <n v="740"/>
    <m/>
    <m/>
    <m/>
    <s v="500 N  FAIRFAX                      AV"/>
    <m/>
    <n v="34.084699999999998"/>
    <n v="-118.3686"/>
    <n v="0"/>
  </r>
  <r>
    <n v="201106274"/>
    <d v="2020-02-20T00:00:00"/>
    <d v="2020-02-20T00:00:00"/>
    <n v="340"/>
    <n v="11"/>
    <x v="7"/>
    <n v="1172"/>
    <n v="2"/>
    <n v="626"/>
    <s v="INTIMATE PARTNER - SIMPLE ASSAULT"/>
    <s v="0400 1601 2000 1814"/>
    <n v="48"/>
    <s v="F"/>
    <s v="H"/>
    <n v="501"/>
    <s v="SINGLE FAMILY DWELLING"/>
    <n v="400"/>
    <s v="STRONG-ARM (HANDS, FIST, FEET OR BODILY FORCE)"/>
    <s v="AO"/>
    <s v="Adult Other"/>
    <n v="626"/>
    <m/>
    <m/>
    <m/>
    <s v="1300    WESTERLY                     TR"/>
    <m/>
    <n v="34.084800000000001"/>
    <n v="-118.2731"/>
    <n v="0"/>
  </r>
  <r>
    <n v="200507931"/>
    <d v="2020-04-03T00:00:00"/>
    <d v="2020-03-24T00:00:00"/>
    <n v="1640"/>
    <n v="5"/>
    <x v="10"/>
    <n v="541"/>
    <n v="1"/>
    <n v="330"/>
    <s v="BURGLARY FROM VEHICLE"/>
    <s v="0344 1300"/>
    <n v="40"/>
    <s v="F"/>
    <s v="K"/>
    <n v="108"/>
    <s v="PARKING LOT"/>
    <m/>
    <m/>
    <s v="IC"/>
    <s v="Invest Cont"/>
    <n v="330"/>
    <m/>
    <m/>
    <m/>
    <s v="1400    BRETT                        PL"/>
    <m/>
    <n v="33.7562"/>
    <n v="-118.3065"/>
    <n v="0"/>
  </r>
  <r>
    <n v="200405710"/>
    <d v="2020-02-14T00:00:00"/>
    <d v="2020-02-13T00:00:00"/>
    <n v="2200"/>
    <n v="4"/>
    <x v="4"/>
    <n v="437"/>
    <n v="2"/>
    <n v="740"/>
    <s v="VANDALISM - FELONY ($400 &amp; OVER, ALL CHURCH VANDALISMS)"/>
    <s v="0329 1300 1100"/>
    <n v="34"/>
    <s v="F"/>
    <s v="H"/>
    <n v="101"/>
    <s v="STREET"/>
    <m/>
    <m/>
    <s v="IC"/>
    <s v="Invest Cont"/>
    <n v="740"/>
    <m/>
    <m/>
    <m/>
    <s v="2000 N  ROWAN                        AV"/>
    <m/>
    <n v="34.0655"/>
    <n v="-118.188"/>
    <n v="0"/>
  </r>
  <r>
    <n v="200311767"/>
    <d v="2020-05-23T00:00:00"/>
    <d v="2020-05-23T00:00:00"/>
    <n v="1630"/>
    <n v="3"/>
    <x v="2"/>
    <n v="355"/>
    <n v="2"/>
    <n v="624"/>
    <s v="BATTERY - SIMPLE ASSAULT"/>
    <s v="1822 0378 0416 0446"/>
    <n v="20"/>
    <s v="M"/>
    <s v="H"/>
    <n v="102"/>
    <s v="SIDEWALK"/>
    <n v="400"/>
    <s v="STRONG-ARM (HANDS, FIST, FEET OR BODILY FORCE)"/>
    <s v="IC"/>
    <s v="Invest Cont"/>
    <n v="624"/>
    <m/>
    <m/>
    <m/>
    <s v="WESTERN                      AV"/>
    <s v="JEFFERSON                    BL"/>
    <n v="34.025599999999997"/>
    <n v="-118.30889999999999"/>
    <n v="0"/>
  </r>
  <r>
    <n v="200312121"/>
    <d v="2020-05-31T00:00:00"/>
    <d v="2020-05-29T00:00:00"/>
    <n v="800"/>
    <n v="3"/>
    <x v="2"/>
    <n v="343"/>
    <n v="1"/>
    <n v="310"/>
    <s v="BURGLARY"/>
    <s v="0329 1822 1609"/>
    <n v="0"/>
    <s v="X"/>
    <s v="X"/>
    <n v="229"/>
    <s v="CHECK CASHING*"/>
    <m/>
    <m/>
    <s v="IC"/>
    <s v="Invest Cont"/>
    <n v="310"/>
    <m/>
    <m/>
    <m/>
    <s v="3600 S  LA BREA                      AV"/>
    <m/>
    <n v="34.0199"/>
    <n v="-118.3608"/>
    <n v="0"/>
  </r>
  <r>
    <n v="200514176"/>
    <d v="2020-09-15T00:00:00"/>
    <d v="2020-09-13T00:00:00"/>
    <n v="1200"/>
    <n v="5"/>
    <x v="10"/>
    <n v="503"/>
    <n v="1"/>
    <n v="330"/>
    <s v="BURGLARY FROM VEHICLE"/>
    <s v="1300 0344"/>
    <n v="25"/>
    <s v="M"/>
    <s v="A"/>
    <n v="101"/>
    <s v="STREET"/>
    <m/>
    <m/>
    <s v="IC"/>
    <s v="Invest Cont"/>
    <n v="330"/>
    <m/>
    <m/>
    <m/>
    <s v="800 W  255TH                        ST"/>
    <m/>
    <n v="33.7928"/>
    <n v="-118.289"/>
    <n v="0"/>
  </r>
  <r>
    <n v="200316336"/>
    <d v="2020-08-26T00:00:00"/>
    <d v="2020-08-25T00:00:00"/>
    <n v="430"/>
    <n v="3"/>
    <x v="2"/>
    <n v="373"/>
    <n v="1"/>
    <n v="230"/>
    <s v="ASSAULT WITH DEADLY WEAPON, AGGRAVATED ASSAULT"/>
    <s v="0416 0903 1309 1514 1822 2055"/>
    <n v="47"/>
    <s v="M"/>
    <s v="B"/>
    <n v="108"/>
    <s v="PARKING LOT"/>
    <n v="307"/>
    <s v="VEHICLE"/>
    <s v="IC"/>
    <s v="Invest Cont"/>
    <n v="230"/>
    <m/>
    <m/>
    <m/>
    <s v="3700    CRENSHAW                     BL"/>
    <m/>
    <n v="34.019399999999997"/>
    <n v="-118.3351"/>
    <n v="0"/>
  </r>
  <r>
    <n v="200810187"/>
    <d v="2020-06-01T00:00:00"/>
    <d v="2020-05-31T00:00:00"/>
    <n v="1300"/>
    <n v="8"/>
    <x v="12"/>
    <n v="851"/>
    <n v="1"/>
    <n v="440"/>
    <s v="THEFT PLAIN - PETTY ($950 &amp; UNDER)"/>
    <n v="394"/>
    <n v="25"/>
    <s v="M"/>
    <s v="X"/>
    <n v="504"/>
    <s v="OTHER RESIDENCE"/>
    <m/>
    <m/>
    <s v="IC"/>
    <s v="Invest Cont"/>
    <n v="440"/>
    <m/>
    <m/>
    <m/>
    <s v="1500 S  BUNDY                        DR"/>
    <m/>
    <n v="34.040599999999998"/>
    <n v="-118.4633"/>
    <n v="0"/>
  </r>
  <r>
    <n v="200112435"/>
    <d v="2020-05-31T00:00:00"/>
    <d v="2020-05-30T00:00:00"/>
    <n v="218"/>
    <n v="1"/>
    <x v="1"/>
    <n v="162"/>
    <n v="1"/>
    <n v="310"/>
    <s v="BURGLARY"/>
    <s v="1609 0344 1822 0375 0329 1420"/>
    <n v="0"/>
    <s v="M"/>
    <s v="W"/>
    <n v="411"/>
    <s v="PET STORE"/>
    <m/>
    <m/>
    <s v="IC"/>
    <s v="Invest Cont"/>
    <n v="310"/>
    <m/>
    <m/>
    <m/>
    <s v="800 S  HOPE                         ST"/>
    <m/>
    <n v="34.046599999999998"/>
    <n v="-118.259"/>
    <n v="0"/>
  </r>
  <r>
    <n v="201215158"/>
    <d v="2020-06-22T00:00:00"/>
    <d v="2020-06-22T00:00:00"/>
    <n v="1810"/>
    <n v="12"/>
    <x v="8"/>
    <n v="1205"/>
    <n v="1"/>
    <n v="230"/>
    <s v="ASSAULT WITH DEADLY WEAPON, AGGRAVATED ASSAULT"/>
    <s v="0302 1822 1310"/>
    <n v="37"/>
    <s v="M"/>
    <s v="H"/>
    <n v="101"/>
    <s v="STREET"/>
    <n v="106"/>
    <s v="UNKNOWN FIREARM"/>
    <s v="IC"/>
    <s v="Invest Cont"/>
    <n v="230"/>
    <m/>
    <m/>
    <m/>
    <s v="RAYMOND                      ST"/>
    <s v="51ST                         ST"/>
    <n v="33.996899999999997"/>
    <n v="-118.298"/>
    <n v="0"/>
  </r>
  <r>
    <n v="201011016"/>
    <d v="2020-07-15T00:00:00"/>
    <d v="2020-07-15T00:00:00"/>
    <n v="1445"/>
    <n v="10"/>
    <x v="11"/>
    <n v="1008"/>
    <n v="2"/>
    <n v="354"/>
    <s v="THEFT OF IDENTITY"/>
    <s v="0935 1402 1822 0930 1420"/>
    <n v="0"/>
    <s v="M"/>
    <s v="O"/>
    <n v="243"/>
    <s v="DIY CENTER (LOWE'S,HOME DEPOT,OSH,CONTRACTORS WAREHOUSE)"/>
    <m/>
    <m/>
    <s v="AO"/>
    <s v="Adult Other"/>
    <n v="354"/>
    <n v="998"/>
    <m/>
    <m/>
    <s v="16800    ROSCOE                       BL"/>
    <m/>
    <n v="34.220599999999997"/>
    <n v="-118.4982"/>
    <n v="0"/>
  </r>
  <r>
    <n v="201105481"/>
    <d v="2020-02-03T00:00:00"/>
    <d v="2020-02-03T00:00:00"/>
    <n v="1510"/>
    <n v="11"/>
    <x v="7"/>
    <n v="1162"/>
    <n v="1"/>
    <n v="350"/>
    <s v="THEFT, PERSON"/>
    <s v="0344 0448 0910 1251 0216 1822 0400 0346"/>
    <n v="11"/>
    <s v="M"/>
    <s v="H"/>
    <n v="908"/>
    <s v="MTA - RED LINE - VERMONT/SUNSET"/>
    <n v="400"/>
    <s v="STRONG-ARM (HANDS, FIST, FEET OR BODILY FORCE)"/>
    <s v="IC"/>
    <s v="Invest Cont"/>
    <n v="350"/>
    <m/>
    <m/>
    <m/>
    <s v="1500 N  VERMONT                      AV"/>
    <m/>
    <n v="34.098199999999999"/>
    <n v="-118.29179999999999"/>
    <n v="0"/>
  </r>
  <r>
    <n v="200508512"/>
    <d v="2020-04-21T00:00:00"/>
    <d v="2020-04-21T00:00:00"/>
    <n v="50"/>
    <n v="5"/>
    <x v="10"/>
    <n v="526"/>
    <n v="2"/>
    <n v="901"/>
    <s v="VIOLATION OF RESTRAINING ORDER"/>
    <s v="2000 2038"/>
    <n v="28"/>
    <s v="F"/>
    <s v="O"/>
    <n v="502"/>
    <s v="MULTI-UNIT DWELLING (APARTMENT, DUPLEX, ETC)"/>
    <m/>
    <m/>
    <s v="IC"/>
    <s v="Invest Cont"/>
    <n v="901"/>
    <m/>
    <m/>
    <m/>
    <s v="900 N  FRIES                        AV"/>
    <m/>
    <n v="33.781500000000001"/>
    <n v="-118.265"/>
    <n v="0"/>
  </r>
  <r>
    <n v="200415585"/>
    <d v="2020-12-04T00:00:00"/>
    <d v="2020-12-03T00:00:00"/>
    <n v="340"/>
    <n v="4"/>
    <x v="4"/>
    <n v="499"/>
    <n v="2"/>
    <n v="354"/>
    <s v="THEFT OF IDENTITY"/>
    <n v="100"/>
    <n v="22"/>
    <s v="F"/>
    <s v="H"/>
    <n v="501"/>
    <s v="SINGLE FAMILY DWELLING"/>
    <m/>
    <m/>
    <s v="IC"/>
    <s v="Invest Cont"/>
    <n v="354"/>
    <m/>
    <m/>
    <m/>
    <s v="3500    BESWICK                      ST"/>
    <m/>
    <n v="34.021799999999999"/>
    <n v="-118.1986"/>
    <n v="0"/>
  </r>
  <r>
    <n v="200406629"/>
    <d v="2020-03-07T00:00:00"/>
    <d v="2020-03-07T00:00:00"/>
    <n v="1630"/>
    <n v="4"/>
    <x v="4"/>
    <n v="421"/>
    <n v="1"/>
    <n v="331"/>
    <s v="THEFT FROM MOTOR VEHICLE - GRAND ($950.01 AND OVER)"/>
    <n v="344"/>
    <n v="39"/>
    <s v="M"/>
    <s v="H"/>
    <n v="108"/>
    <s v="PARKING LOT"/>
    <m/>
    <m/>
    <s v="IC"/>
    <s v="Invest Cont"/>
    <n v="331"/>
    <m/>
    <m/>
    <m/>
    <s v="1700 N  SPRING                       ST"/>
    <m/>
    <n v="34.071399999999997"/>
    <n v="-118.223"/>
    <n v="0"/>
  </r>
  <r>
    <n v="200109373"/>
    <d v="2020-03-18T00:00:00"/>
    <d v="2020-03-18T00:00:00"/>
    <n v="130"/>
    <n v="1"/>
    <x v="1"/>
    <n v="152"/>
    <n v="1"/>
    <n v="480"/>
    <s v="BIKE - STOLEN"/>
    <s v="0344 1202 1822 0397"/>
    <n v="63"/>
    <s v="M"/>
    <s v="W"/>
    <n v="108"/>
    <s v="PARKING LOT"/>
    <m/>
    <m/>
    <s v="IC"/>
    <s v="Invest Cont"/>
    <n v="480"/>
    <m/>
    <m/>
    <m/>
    <s v="600 S  GRAND                        AV"/>
    <m/>
    <n v="34.0488"/>
    <n v="-118.25530000000001"/>
    <n v="0"/>
  </r>
  <r>
    <n v="200114944"/>
    <d v="2020-07-17T00:00:00"/>
    <d v="2020-07-16T00:00:00"/>
    <n v="1400"/>
    <n v="1"/>
    <x v="1"/>
    <n v="111"/>
    <n v="1"/>
    <n v="330"/>
    <s v="BURGLARY FROM VEHICLE"/>
    <s v="1307 1822 0329 0352 1609 0344"/>
    <n v="27"/>
    <s v="F"/>
    <s v="B"/>
    <n v="103"/>
    <s v="ALLEY"/>
    <m/>
    <m/>
    <s v="IC"/>
    <s v="Invest Cont"/>
    <n v="330"/>
    <m/>
    <m/>
    <m/>
    <s v="400    BAMBOO                       LN"/>
    <m/>
    <n v="34.065800000000003"/>
    <n v="-118.2366"/>
    <n v="0"/>
  </r>
  <r>
    <n v="200217221"/>
    <d v="2020-11-09T00:00:00"/>
    <d v="2020-11-08T00:00:00"/>
    <n v="2200"/>
    <n v="2"/>
    <x v="5"/>
    <n v="257"/>
    <n v="2"/>
    <n v="740"/>
    <s v="VANDALISM - FELONY ($400 &amp; OVER, ALL CHURCH VANDALISMS)"/>
    <s v="0329 1300 0311"/>
    <n v="26"/>
    <s v="F"/>
    <s v="B"/>
    <n v="122"/>
    <s v="VEHICLE, PASSENGER/TRUCK"/>
    <m/>
    <m/>
    <s v="IC"/>
    <s v="Invest Cont"/>
    <n v="740"/>
    <m/>
    <m/>
    <m/>
    <s v="500 S  UNION                        AV"/>
    <m/>
    <n v="34.059199999999997"/>
    <n v="-118.2687"/>
    <n v="0"/>
  </r>
  <r>
    <n v="200104871"/>
    <d v="2020-01-12T00:00:00"/>
    <d v="2020-01-03T00:00:00"/>
    <n v="1600"/>
    <n v="1"/>
    <x v="1"/>
    <n v="192"/>
    <n v="1"/>
    <n v="330"/>
    <s v="BURGLARY FROM VEHICLE"/>
    <s v="1307 1609 0344 1822 0329"/>
    <n v="23"/>
    <s v="F"/>
    <s v="B"/>
    <n v="101"/>
    <s v="STREET"/>
    <m/>
    <m/>
    <s v="IC"/>
    <s v="Invest Cont"/>
    <n v="330"/>
    <m/>
    <m/>
    <m/>
    <s v="17TH"/>
    <s v="GRAND"/>
    <n v="34.0349"/>
    <n v="-118.2668"/>
    <n v="0"/>
  </r>
  <r>
    <n v="200709372"/>
    <d v="2020-05-17T00:00:00"/>
    <d v="2020-05-17T00:00:00"/>
    <n v="330"/>
    <n v="7"/>
    <x v="0"/>
    <n v="784"/>
    <n v="2"/>
    <n v="740"/>
    <s v="VANDALISM - FELONY ($400 &amp; OVER, ALL CHURCH VANDALISMS)"/>
    <s v="1300 0329"/>
    <n v="51"/>
    <s v="M"/>
    <s v="H"/>
    <n v="104"/>
    <s v="DRIVEWAY"/>
    <m/>
    <m/>
    <s v="IC"/>
    <s v="Invest Cont"/>
    <n v="740"/>
    <m/>
    <m/>
    <m/>
    <s v="2000 S  REDONDO                      BL"/>
    <m/>
    <n v="34.040199999999999"/>
    <n v="-118.3532"/>
    <n v="0"/>
  </r>
  <r>
    <n v="200915445"/>
    <d v="2020-10-03T00:00:00"/>
    <d v="2020-10-03T00:00:00"/>
    <n v="1630"/>
    <n v="9"/>
    <x v="3"/>
    <n v="923"/>
    <n v="2"/>
    <n v="624"/>
    <s v="BATTERY - SIMPLE ASSAULT"/>
    <s v="0416 0446"/>
    <n v="28"/>
    <s v="F"/>
    <s v="H"/>
    <n v="501"/>
    <s v="SINGLE FAMILY DWELLING"/>
    <n v="400"/>
    <s v="STRONG-ARM (HANDS, FIST, FEET OR BODILY FORCE)"/>
    <s v="AO"/>
    <s v="Adult Other"/>
    <n v="624"/>
    <m/>
    <m/>
    <m/>
    <s v="14500    HAMLIN                       ST"/>
    <m/>
    <n v="34.188699999999997"/>
    <n v="-118.4487"/>
    <n v="0"/>
  </r>
  <r>
    <n v="200805542"/>
    <d v="2020-02-04T00:00:00"/>
    <d v="2020-02-04T00:00:00"/>
    <n v="350"/>
    <n v="8"/>
    <x v="12"/>
    <n v="853"/>
    <n v="1"/>
    <n v="442"/>
    <s v="SHOPLIFTING - PETTY THEFT ($950 &amp; UNDER)"/>
    <s v="0325 1822"/>
    <n v="0"/>
    <s v="X"/>
    <s v="X"/>
    <n v="503"/>
    <s v="HOTEL"/>
    <m/>
    <m/>
    <s v="IC"/>
    <s v="Invest Cont"/>
    <n v="442"/>
    <m/>
    <m/>
    <m/>
    <s v="11200    SANTA MONICA                 BL"/>
    <m/>
    <n v="34.045200000000001"/>
    <n v="-118.453"/>
    <n v="0"/>
  </r>
  <r>
    <n v="200109157"/>
    <d v="2020-03-14T00:00:00"/>
    <d v="2020-02-28T00:00:00"/>
    <n v="1600"/>
    <n v="1"/>
    <x v="1"/>
    <n v="191"/>
    <n v="1"/>
    <n v="310"/>
    <s v="BURGLARY"/>
    <s v="0344 1822 1403 0329"/>
    <n v="49"/>
    <s v="M"/>
    <s v="W"/>
    <n v="213"/>
    <s v="WAREHOUSE"/>
    <m/>
    <m/>
    <s v="IC"/>
    <s v="Invest Cont"/>
    <n v="310"/>
    <m/>
    <m/>
    <m/>
    <s v="1400    WRIGHT                       ST"/>
    <m/>
    <n v="34.0398"/>
    <n v="-118.2726"/>
    <n v="0"/>
  </r>
  <r>
    <n v="201304299"/>
    <d v="2020-01-07T00:00:00"/>
    <d v="2020-01-06T00:00:00"/>
    <n v="2100"/>
    <n v="13"/>
    <x v="6"/>
    <n v="1391"/>
    <n v="1"/>
    <n v="510"/>
    <s v="VEHICLE - STOLEN"/>
    <m/>
    <n v="0"/>
    <m/>
    <m/>
    <n v="101"/>
    <s v="STREET"/>
    <m/>
    <m/>
    <s v="IC"/>
    <s v="Invest Cont"/>
    <n v="510"/>
    <m/>
    <m/>
    <m/>
    <s v="300 W  67TH                         ST"/>
    <m/>
    <n v="33.978999999999999"/>
    <n v="-118.2783"/>
    <n v="0"/>
  </r>
  <r>
    <n v="200310867"/>
    <d v="2020-05-04T00:00:00"/>
    <d v="2020-05-04T00:00:00"/>
    <n v="2110"/>
    <n v="3"/>
    <x v="2"/>
    <n v="375"/>
    <n v="2"/>
    <n v="624"/>
    <s v="BATTERY - SIMPLE ASSAULT"/>
    <s v="0913 0603 0361 0400"/>
    <n v="50"/>
    <s v="M"/>
    <s v="W"/>
    <n v="502"/>
    <s v="MULTI-UNIT DWELLING (APARTMENT, DUPLEX, ETC)"/>
    <n v="400"/>
    <s v="STRONG-ARM (HANDS, FIST, FEET OR BODILY FORCE)"/>
    <s v="IC"/>
    <s v="Invest Cont"/>
    <n v="624"/>
    <m/>
    <m/>
    <m/>
    <s v="1600    MIDDLETON                    PL"/>
    <m/>
    <n v="34.015500000000003"/>
    <n v="-118.30889999999999"/>
    <n v="0"/>
  </r>
  <r>
    <n v="200208283"/>
    <d v="2020-03-27T00:00:00"/>
    <d v="2020-03-23T00:00:00"/>
    <n v="800"/>
    <n v="2"/>
    <x v="5"/>
    <n v="236"/>
    <n v="2"/>
    <n v="354"/>
    <s v="THEFT OF IDENTITY"/>
    <s v="1202 0100 1822 0930"/>
    <n v="84"/>
    <s v="F"/>
    <s v="A"/>
    <n v="501"/>
    <s v="SINGLE FAMILY DWELLING"/>
    <m/>
    <m/>
    <s v="IC"/>
    <s v="Invest Cont"/>
    <n v="354"/>
    <m/>
    <m/>
    <m/>
    <s v="200 N  ALVARADO                     ST"/>
    <m/>
    <n v="34.067999999999998"/>
    <n v="-118.26949999999999"/>
    <n v="0"/>
  </r>
  <r>
    <n v="200605135"/>
    <d v="2020-01-26T00:00:00"/>
    <d v="2020-01-25T00:00:00"/>
    <n v="2330"/>
    <n v="6"/>
    <x v="9"/>
    <n v="647"/>
    <n v="1"/>
    <n v="510"/>
    <s v="VEHICLE - STOLEN"/>
    <m/>
    <n v="0"/>
    <m/>
    <m/>
    <n v="101"/>
    <s v="STREET"/>
    <m/>
    <m/>
    <s v="IC"/>
    <s v="Invest Cont"/>
    <n v="510"/>
    <m/>
    <m/>
    <m/>
    <s v="ARGYLE"/>
    <s v="SUNSET"/>
    <n v="34.097999999999999"/>
    <n v="-118.3252"/>
    <n v="0"/>
  </r>
  <r>
    <n v="200110893"/>
    <d v="2020-04-23T00:00:00"/>
    <d v="2020-04-23T00:00:00"/>
    <n v="1020"/>
    <n v="1"/>
    <x v="1"/>
    <n v="127"/>
    <n v="2"/>
    <n v="740"/>
    <s v="VANDALISM - FELONY ($400 &amp; OVER, ALL CHURCH VANDALISMS)"/>
    <s v="0329 2004 1822"/>
    <n v="57"/>
    <s v="F"/>
    <s v="H"/>
    <n v="123"/>
    <s v="PARKING UNDERGROUND/BUILDING"/>
    <m/>
    <m/>
    <s v="AA"/>
    <s v="Adult Arrest"/>
    <n v="740"/>
    <m/>
    <m/>
    <m/>
    <s v="1ST                          ST"/>
    <s v="JUDGE JOHN A                 ST"/>
    <n v="34.052700000000002"/>
    <n v="-118.2398"/>
    <n v="1"/>
  </r>
  <r>
    <n v="200814774"/>
    <d v="2020-10-02T00:00:00"/>
    <d v="2020-10-02T00:00:00"/>
    <n v="910"/>
    <n v="8"/>
    <x v="12"/>
    <n v="881"/>
    <n v="2"/>
    <n v="624"/>
    <s v="BATTERY - SIMPLE ASSAULT"/>
    <s v="0416 1218 2004 1822"/>
    <n v="33"/>
    <s v="F"/>
    <s v="H"/>
    <n v="101"/>
    <s v="STREET"/>
    <n v="400"/>
    <s v="STRONG-ARM (HANDS, FIST, FEET OR BODILY FORCE)"/>
    <s v="IC"/>
    <s v="Invest Cont"/>
    <n v="624"/>
    <m/>
    <m/>
    <m/>
    <s v="EXPOSITION"/>
    <s v="CARMELINA"/>
    <n v="34.030799999999999"/>
    <n v="-118.4559"/>
    <n v="0"/>
  </r>
  <r>
    <n v="200208586"/>
    <d v="2020-04-05T00:00:00"/>
    <d v="2020-04-04T00:00:00"/>
    <n v="1800"/>
    <n v="2"/>
    <x v="5"/>
    <n v="248"/>
    <n v="1"/>
    <n v="420"/>
    <s v="THEFT FROM MOTOR VEHICLE - PETTY ($950 &amp; UNDER)"/>
    <m/>
    <n v="0"/>
    <m/>
    <m/>
    <n v="101"/>
    <s v="STREET"/>
    <m/>
    <m/>
    <s v="IC"/>
    <s v="Invest Cont"/>
    <n v="420"/>
    <m/>
    <m/>
    <m/>
    <s v="5TH"/>
    <s v="HARTFORD"/>
    <n v="34.055700000000002"/>
    <n v="-118.2645"/>
    <n v="0"/>
  </r>
  <r>
    <n v="201213506"/>
    <d v="2020-05-21T00:00:00"/>
    <d v="2020-05-21T00:00:00"/>
    <n v="2330"/>
    <n v="12"/>
    <x v="8"/>
    <n v="1269"/>
    <n v="1"/>
    <n v="230"/>
    <s v="ASSAULT WITH DEADLY WEAPON, AGGRAVATED ASSAULT"/>
    <s v="0429 1822 0448 0449"/>
    <n v="66"/>
    <s v="F"/>
    <s v="B"/>
    <n v="101"/>
    <s v="STREET"/>
    <n v="102"/>
    <s v="HAND GUN"/>
    <s v="IC"/>
    <s v="Invest Cont"/>
    <n v="230"/>
    <m/>
    <m/>
    <m/>
    <s v="81ST                         ST"/>
    <s v="AVALON                       ST"/>
    <n v="33.965600000000002"/>
    <n v="-118.2651"/>
    <n v="0"/>
  </r>
  <r>
    <n v="200711364"/>
    <d v="2020-07-07T00:00:00"/>
    <d v="2020-07-05T00:00:00"/>
    <n v="2000"/>
    <n v="7"/>
    <x v="0"/>
    <n v="736"/>
    <n v="1"/>
    <n v="330"/>
    <s v="BURGLARY FROM VEHICLE"/>
    <s v="1300 1307 0344"/>
    <n v="38"/>
    <s v="M"/>
    <s v="O"/>
    <n v="116"/>
    <s v="OTHER/OUTSIDE"/>
    <m/>
    <m/>
    <s v="IC"/>
    <s v="Invest Cont"/>
    <n v="330"/>
    <m/>
    <m/>
    <m/>
    <s v="300 S  CLOVERDALE                   AV"/>
    <m/>
    <n v="34.068600000000004"/>
    <n v="-118.3462"/>
    <n v="0"/>
  </r>
  <r>
    <n v="200918280"/>
    <d v="2020-12-10T00:00:00"/>
    <d v="2020-10-04T00:00:00"/>
    <n v="2359"/>
    <n v="9"/>
    <x v="3"/>
    <n v="932"/>
    <n v="2"/>
    <n v="354"/>
    <s v="THEFT OF IDENTITY"/>
    <s v="0377 1822 0100 0924"/>
    <n v="59"/>
    <s v="M"/>
    <s v="W"/>
    <n v="702"/>
    <s v="OFFICE BUILDING/OFFICE"/>
    <m/>
    <m/>
    <s v="IC"/>
    <s v="Invest Cont"/>
    <n v="354"/>
    <m/>
    <m/>
    <m/>
    <s v="14900    DELANO                       ST"/>
    <m/>
    <n v="34.182600000000001"/>
    <n v="-118.4575"/>
    <n v="0"/>
  </r>
  <r>
    <n v="201226070"/>
    <d v="2020-12-09T00:00:00"/>
    <d v="2020-12-09T00:00:00"/>
    <n v="1625"/>
    <n v="12"/>
    <x v="8"/>
    <n v="1252"/>
    <n v="1"/>
    <n v="210"/>
    <s v="ROBBERY"/>
    <s v="0344 0400 0444 0421 1402 1822 2004 0916"/>
    <n v="37"/>
    <s v="F"/>
    <s v="B"/>
    <n v="101"/>
    <s v="STREET"/>
    <n v="400"/>
    <s v="STRONG-ARM (HANDS, FIST, FEET OR BODILY FORCE)"/>
    <s v="AA"/>
    <s v="Adult Arrest"/>
    <n v="210"/>
    <n v="998"/>
    <m/>
    <m/>
    <s v="2400 W  75TH                         ST"/>
    <m/>
    <n v="33.971899999999998"/>
    <n v="-118.32210000000001"/>
    <n v="1"/>
  </r>
  <r>
    <n v="200200692"/>
    <d v="2020-05-05T00:00:00"/>
    <d v="2020-04-15T00:00:00"/>
    <n v="1555"/>
    <n v="2"/>
    <x v="5"/>
    <n v="245"/>
    <n v="2"/>
    <n v="946"/>
    <s v="OTHER MISCELLANEOUS CRIME"/>
    <n v="2004"/>
    <n v="19"/>
    <s v="X"/>
    <s v="X"/>
    <n v="101"/>
    <s v="STREET"/>
    <m/>
    <m/>
    <s v="IC"/>
    <s v="Invest Cont"/>
    <n v="946"/>
    <m/>
    <m/>
    <m/>
    <s v="2200 W  6TH                          ST"/>
    <m/>
    <n v="34.060099999999998"/>
    <n v="-118.2761"/>
    <n v="0"/>
  </r>
  <r>
    <n v="200310692"/>
    <d v="2020-05-01T00:00:00"/>
    <d v="2020-04-23T00:00:00"/>
    <n v="2200"/>
    <n v="3"/>
    <x v="2"/>
    <n v="375"/>
    <n v="1"/>
    <n v="510"/>
    <s v="VEHICLE - STOLEN"/>
    <m/>
    <n v="0"/>
    <m/>
    <m/>
    <n v="710"/>
    <s v="OTHER PREMISE"/>
    <m/>
    <m/>
    <s v="IC"/>
    <s v="Invest Cont"/>
    <n v="510"/>
    <m/>
    <m/>
    <m/>
    <s v="2000 W  MARTIN LUTHER KING           BL"/>
    <m/>
    <n v="34.014600000000002"/>
    <n v="-118.313"/>
    <n v="0"/>
  </r>
  <r>
    <n v="200300670"/>
    <d v="2020-05-17T00:00:00"/>
    <d v="2020-05-17T00:00:00"/>
    <n v="1100"/>
    <n v="3"/>
    <x v="2"/>
    <n v="363"/>
    <n v="1"/>
    <n v="230"/>
    <s v="ASSAULT WITH DEADLY WEAPON, AGGRAVATED ASSAULT"/>
    <s v="0416 0334 0445 0553 1251 1258 1402 0913"/>
    <n v="11"/>
    <s v="F"/>
    <s v="B"/>
    <n v="502"/>
    <s v="MULTI-UNIT DWELLING (APARTMENT, DUPLEX, ETC)"/>
    <n v="304"/>
    <s v="CLUB/BAT"/>
    <s v="AA"/>
    <s v="Adult Arrest"/>
    <n v="230"/>
    <m/>
    <m/>
    <m/>
    <s v="4100    PALMYRA                      RD"/>
    <m/>
    <n v="34.014899999999997"/>
    <n v="-118.3436"/>
    <n v="1"/>
  </r>
  <r>
    <n v="200319380"/>
    <d v="2020-10-25T00:00:00"/>
    <d v="2020-10-24T00:00:00"/>
    <n v="2100"/>
    <n v="3"/>
    <x v="2"/>
    <n v="317"/>
    <n v="1"/>
    <n v="440"/>
    <s v="THEFT PLAIN - PETTY ($950 &amp; UNDER)"/>
    <s v="0344 0913 1810"/>
    <n v="20"/>
    <s v="F"/>
    <s v="O"/>
    <n v="502"/>
    <s v="MULTI-UNIT DWELLING (APARTMENT, DUPLEX, ETC)"/>
    <m/>
    <m/>
    <s v="IC"/>
    <s v="Invest Cont"/>
    <n v="440"/>
    <m/>
    <m/>
    <m/>
    <s v="2400 S  BUDLONG                      AV"/>
    <m/>
    <n v="34.032800000000002"/>
    <n v="-118.29640000000001"/>
    <n v="0"/>
  </r>
  <r>
    <n v="201105611"/>
    <d v="2020-02-06T00:00:00"/>
    <d v="2020-01-23T00:00:00"/>
    <n v="900"/>
    <n v="11"/>
    <x v="7"/>
    <n v="1142"/>
    <n v="2"/>
    <n v="740"/>
    <s v="VANDALISM - FELONY ($400 &amp; OVER, ALL CHURCH VANDALISMS)"/>
    <s v="1307 0329"/>
    <n v="32"/>
    <s v="M"/>
    <s v="O"/>
    <n v="101"/>
    <s v="STREET"/>
    <m/>
    <m/>
    <s v="IC"/>
    <s v="Invest Cont"/>
    <n v="740"/>
    <m/>
    <m/>
    <m/>
    <s v="N  COMMONWEALTH                 AV"/>
    <s v="RUSSELL                      AV"/>
    <n v="34.104500000000002"/>
    <n v="-118.2852"/>
    <n v="0"/>
  </r>
  <r>
    <n v="200906907"/>
    <d v="2020-03-04T00:00:00"/>
    <d v="2020-02-27T00:00:00"/>
    <n v="1700"/>
    <n v="9"/>
    <x v="3"/>
    <n v="969"/>
    <n v="1"/>
    <n v="510"/>
    <s v="VEHICLE - STOLEN"/>
    <m/>
    <n v="0"/>
    <m/>
    <m/>
    <n v="103"/>
    <s v="ALLEY"/>
    <m/>
    <m/>
    <s v="IC"/>
    <s v="Invest Cont"/>
    <n v="510"/>
    <m/>
    <m/>
    <m/>
    <s v="4800    COLDWATER CANYON             AV"/>
    <m/>
    <n v="34.157600000000002"/>
    <n v="-118.41379999999999"/>
    <n v="0"/>
  </r>
  <r>
    <n v="200710238"/>
    <d v="2020-06-09T00:00:00"/>
    <d v="2020-06-09T00:00:00"/>
    <n v="830"/>
    <n v="7"/>
    <x v="0"/>
    <n v="711"/>
    <n v="1"/>
    <n v="420"/>
    <s v="THEFT FROM MOTOR VEHICLE - PETTY ($950 &amp; UNDER)"/>
    <s v="0344 1300"/>
    <n v="23"/>
    <s v="F"/>
    <s v="W"/>
    <n v="108"/>
    <s v="PARKING LOT"/>
    <m/>
    <m/>
    <s v="IC"/>
    <s v="Invest Cont"/>
    <n v="420"/>
    <m/>
    <m/>
    <m/>
    <s v="BEVERLY                      BL"/>
    <s v="N  CRESCENT HEIGHTS             BL"/>
    <n v="34.076099999999997"/>
    <n v="-118.36579999999999"/>
    <n v="0"/>
  </r>
  <r>
    <n v="200412381"/>
    <d v="2020-09-02T00:00:00"/>
    <d v="2020-09-01T00:00:00"/>
    <n v="1945"/>
    <n v="4"/>
    <x v="4"/>
    <n v="424"/>
    <n v="2"/>
    <n v="624"/>
    <s v="BATTERY - SIMPLE ASSAULT"/>
    <s v="1810 0913 0416"/>
    <n v="48"/>
    <s v="F"/>
    <s v="H"/>
    <n v="102"/>
    <s v="SIDEWALK"/>
    <n v="400"/>
    <s v="STRONG-ARM (HANDS, FIST, FEET OR BODILY FORCE)"/>
    <s v="IC"/>
    <s v="Invest Cont"/>
    <n v="624"/>
    <m/>
    <m/>
    <m/>
    <s v="3600 N  BROADWAY"/>
    <m/>
    <n v="34.073799999999999"/>
    <n v="-118.2025"/>
    <n v="0"/>
  </r>
  <r>
    <n v="201225760"/>
    <d v="2020-12-05T00:00:00"/>
    <d v="2020-12-05T00:00:00"/>
    <n v="450"/>
    <n v="12"/>
    <x v="8"/>
    <n v="1269"/>
    <n v="1"/>
    <n v="510"/>
    <s v="VEHICLE - STOLEN"/>
    <m/>
    <n v="0"/>
    <m/>
    <m/>
    <n v="101"/>
    <s v="STREET"/>
    <m/>
    <m/>
    <s v="IC"/>
    <s v="Invest Cont"/>
    <n v="510"/>
    <m/>
    <m/>
    <m/>
    <s v="600 E  82ND                         ST"/>
    <m/>
    <n v="33.964700000000001"/>
    <n v="-118.2651"/>
    <n v="0"/>
  </r>
  <r>
    <n v="200122798"/>
    <d v="2020-12-26T00:00:00"/>
    <d v="2020-12-26T00:00:00"/>
    <n v="800"/>
    <n v="1"/>
    <x v="1"/>
    <n v="124"/>
    <n v="2"/>
    <n v="745"/>
    <s v="VANDALISM - MISDEAMEANOR ($399 OR UNDER)"/>
    <s v="0329 1822 1414"/>
    <n v="0"/>
    <s v="X"/>
    <s v="X"/>
    <n v="710"/>
    <s v="OTHER PREMISE"/>
    <m/>
    <m/>
    <s v="IC"/>
    <s v="Invest Cont"/>
    <n v="745"/>
    <m/>
    <m/>
    <m/>
    <s v="200 N  LOS ANGELES                  ST"/>
    <m/>
    <n v="34.052500000000002"/>
    <n v="-118.2432"/>
    <n v="0"/>
  </r>
  <r>
    <n v="200515975"/>
    <d v="2020-10-29T00:00:00"/>
    <d v="2020-10-29T00:00:00"/>
    <n v="1149"/>
    <n v="5"/>
    <x v="10"/>
    <n v="551"/>
    <n v="1"/>
    <n v="341"/>
    <s v="THEFT-GRAND ($950.01 &amp; OVER)EXCPT,GUNS,FOWL,LIVESTK,PROD"/>
    <s v="0344 0394"/>
    <n v="52"/>
    <s v="M"/>
    <s v="W"/>
    <n v="502"/>
    <s v="MULTI-UNIT DWELLING (APARTMENT, DUPLEX, ETC)"/>
    <m/>
    <m/>
    <s v="IC"/>
    <s v="Invest Cont"/>
    <n v="341"/>
    <m/>
    <m/>
    <m/>
    <s v="100 N  WESTERN                      AV"/>
    <m/>
    <n v="33.743400000000001"/>
    <n v="-118.3098"/>
    <n v="0"/>
  </r>
  <r>
    <n v="201308783"/>
    <d v="2020-03-28T00:00:00"/>
    <d v="2020-03-27T00:00:00"/>
    <n v="2000"/>
    <n v="13"/>
    <x v="6"/>
    <n v="1351"/>
    <n v="1"/>
    <n v="330"/>
    <s v="BURGLARY FROM VEHICLE"/>
    <s v="1822 1307 0329 1609"/>
    <n v="44"/>
    <s v="F"/>
    <s v="H"/>
    <n v="101"/>
    <s v="STREET"/>
    <m/>
    <m/>
    <s v="IC"/>
    <s v="Invest Cont"/>
    <n v="330"/>
    <m/>
    <m/>
    <m/>
    <s v="100 W  40TH                         PL"/>
    <m/>
    <n v="34.010100000000001"/>
    <n v="-118.274"/>
    <n v="0"/>
  </r>
  <r>
    <n v="200618816"/>
    <d v="2020-12-03T00:00:00"/>
    <d v="2020-11-18T00:00:00"/>
    <n v="1300"/>
    <n v="6"/>
    <x v="9"/>
    <n v="621"/>
    <n v="1"/>
    <n v="230"/>
    <s v="ASSAULT WITH DEADLY WEAPON, AGGRAVATED ASSAULT"/>
    <s v="1300 0400 0444 1822"/>
    <n v="49"/>
    <s v="F"/>
    <s v="H"/>
    <n v="109"/>
    <s v="PARK/PLAYGROUND"/>
    <n v="400"/>
    <s v="STRONG-ARM (HANDS, FIST, FEET OR BODILY FORCE)"/>
    <s v="IC"/>
    <s v="Invest Cont"/>
    <n v="230"/>
    <m/>
    <m/>
    <m/>
    <s v="MULHOLLAND"/>
    <s v="LAUREL CANYON"/>
    <n v="34.123600000000003"/>
    <n v="-118.3754"/>
    <n v="0"/>
  </r>
  <r>
    <n v="200217005"/>
    <d v="2020-10-28T00:00:00"/>
    <d v="2020-10-27T00:00:00"/>
    <n v="2000"/>
    <n v="2"/>
    <x v="5"/>
    <n v="247"/>
    <n v="1"/>
    <n v="331"/>
    <s v="THEFT FROM MOTOR VEHICLE - GRAND ($950.01 AND OVER)"/>
    <s v="0385 0344 1608 1822"/>
    <n v="35"/>
    <s v="M"/>
    <s v="H"/>
    <n v="101"/>
    <s v="STREET"/>
    <m/>
    <m/>
    <s v="IC"/>
    <s v="Invest Cont"/>
    <n v="331"/>
    <m/>
    <m/>
    <m/>
    <s v="S  UNION                        AV"/>
    <s v="W  3RD                          ST"/>
    <n v="34.060899999999997"/>
    <n v="-118.268"/>
    <n v="0"/>
  </r>
  <r>
    <n v="200316832"/>
    <d v="2020-09-04T00:00:00"/>
    <d v="2020-09-04T00:00:00"/>
    <n v="935"/>
    <n v="3"/>
    <x v="2"/>
    <n v="362"/>
    <n v="2"/>
    <n v="624"/>
    <s v="BATTERY - SIMPLE ASSAULT"/>
    <s v="0360 0416 0419 0429 0913 2021"/>
    <n v="20"/>
    <s v="F"/>
    <s v="B"/>
    <n v="502"/>
    <s v="MULTI-UNIT DWELLING (APARTMENT, DUPLEX, ETC)"/>
    <n v="400"/>
    <s v="STRONG-ARM (HANDS, FIST, FEET OR BODILY FORCE)"/>
    <s v="AA"/>
    <s v="Adult Arrest"/>
    <n v="624"/>
    <m/>
    <m/>
    <m/>
    <s v="3900    HILLCREST                    DR"/>
    <m/>
    <n v="34.017000000000003"/>
    <n v="-118.3477"/>
    <n v="1"/>
  </r>
  <r>
    <n v="200812723"/>
    <d v="2020-08-06T00:00:00"/>
    <d v="2020-08-05T00:00:00"/>
    <n v="2300"/>
    <n v="8"/>
    <x v="12"/>
    <n v="832"/>
    <n v="2"/>
    <n v="932"/>
    <s v="PEEPING TOM"/>
    <n v="1501"/>
    <n v="25"/>
    <s v="M"/>
    <s v="H"/>
    <n v="501"/>
    <s v="SINGLE FAMILY DWELLING"/>
    <m/>
    <m/>
    <s v="IC"/>
    <s v="Invest Cont"/>
    <n v="932"/>
    <m/>
    <m/>
    <m/>
    <s v="11600    MAYFIELD                     AV"/>
    <m/>
    <n v="34.053100000000001"/>
    <n v="-118.4618"/>
    <n v="0"/>
  </r>
  <r>
    <n v="200205564"/>
    <d v="2020-02-01T00:00:00"/>
    <d v="2020-02-01T00:00:00"/>
    <n v="430"/>
    <n v="2"/>
    <x v="5"/>
    <n v="257"/>
    <n v="2"/>
    <n v="624"/>
    <s v="BATTERY - SIMPLE ASSAULT"/>
    <s v="0444 0429 0417 1206 1822"/>
    <n v="33"/>
    <s v="M"/>
    <s v="H"/>
    <n v="108"/>
    <s v="PARKING LOT"/>
    <n v="400"/>
    <s v="STRONG-ARM (HANDS, FIST, FEET OR BODILY FORCE)"/>
    <s v="IC"/>
    <s v="Invest Cont"/>
    <n v="624"/>
    <m/>
    <m/>
    <m/>
    <s v="600    WITMER                       ST"/>
    <m/>
    <n v="34.055500000000002"/>
    <n v="-118.2655"/>
    <n v="0"/>
  </r>
  <r>
    <n v="200121216"/>
    <d v="2020-11-18T00:00:00"/>
    <d v="2020-11-11T00:00:00"/>
    <n v="535"/>
    <n v="1"/>
    <x v="1"/>
    <n v="142"/>
    <n v="1"/>
    <n v="341"/>
    <s v="THEFT-GRAND ($950.01 &amp; OVER)EXCPT,GUNS,FOWL,LIVESTK,PROD"/>
    <s v="0344 0345 1822"/>
    <n v="0"/>
    <s v="M"/>
    <s v="O"/>
    <n v="702"/>
    <s v="OFFICE BUILDING/OFFICE"/>
    <m/>
    <m/>
    <s v="IC"/>
    <s v="Invest Cont"/>
    <n v="341"/>
    <m/>
    <m/>
    <m/>
    <s v="300 S  HOPE                         ST"/>
    <m/>
    <n v="34.052999999999997"/>
    <n v="-118.253"/>
    <n v="0"/>
  </r>
  <r>
    <n v="201107526"/>
    <d v="2020-03-20T00:00:00"/>
    <d v="2020-03-19T00:00:00"/>
    <n v="2050"/>
    <n v="11"/>
    <x v="7"/>
    <n v="1151"/>
    <n v="1"/>
    <n v="442"/>
    <s v="SHOPLIFTING - PETTY THEFT ($950 &amp; UNDER)"/>
    <n v="344"/>
    <n v="0"/>
    <s v="X"/>
    <s v="X"/>
    <n v="203"/>
    <s v="OTHER BUSINESS"/>
    <m/>
    <m/>
    <s v="IC"/>
    <s v="Invest Cont"/>
    <n v="442"/>
    <m/>
    <m/>
    <m/>
    <s v="1600 N  VERMONT                      AV"/>
    <m/>
    <n v="34.098599999999998"/>
    <n v="-118.2962"/>
    <n v="0"/>
  </r>
  <r>
    <n v="201220573"/>
    <d v="2020-09-13T00:00:00"/>
    <d v="2020-09-13T00:00:00"/>
    <n v="1700"/>
    <n v="12"/>
    <x v="8"/>
    <n v="1249"/>
    <n v="1"/>
    <n v="210"/>
    <s v="ROBBERY"/>
    <s v="1309 0355 0334 0302 0319 0432 0344 0357 1822"/>
    <n v="25"/>
    <s v="F"/>
    <s v="H"/>
    <n v="101"/>
    <s v="STREET"/>
    <n v="109"/>
    <s v="SEMI-AUTOMATIC PISTOL"/>
    <s v="IC"/>
    <s v="Invest Cont"/>
    <n v="210"/>
    <m/>
    <m/>
    <m/>
    <s v="6200 S  FIGUEROA                     ST"/>
    <m/>
    <n v="33.982999999999997"/>
    <n v="-118.28270000000001"/>
    <n v="0"/>
  </r>
  <r>
    <n v="200406575"/>
    <d v="2020-03-06T00:00:00"/>
    <d v="2020-03-05T00:00:00"/>
    <n v="2105"/>
    <n v="4"/>
    <x v="4"/>
    <n v="468"/>
    <n v="2"/>
    <n v="740"/>
    <s v="VANDALISM - FELONY ($400 &amp; OVER, ALL CHURCH VANDALISMS)"/>
    <s v="0329 1402"/>
    <n v="27"/>
    <s v="F"/>
    <s v="H"/>
    <n v="101"/>
    <s v="STREET"/>
    <m/>
    <m/>
    <s v="IC"/>
    <s v="Invest Cont"/>
    <n v="740"/>
    <n v="998"/>
    <m/>
    <m/>
    <s v="3200    GLEASON                      AV"/>
    <m/>
    <n v="34.037999999999997"/>
    <n v="-118.19929999999999"/>
    <n v="0"/>
  </r>
  <r>
    <n v="200405450"/>
    <d v="2020-02-06T00:00:00"/>
    <d v="2020-02-06T00:00:00"/>
    <n v="1545"/>
    <n v="4"/>
    <x v="4"/>
    <n v="499"/>
    <n v="2"/>
    <n v="930"/>
    <s v="CRIMINAL THREATS - NO WEAPON DISPLAYED"/>
    <s v="0361 0443 0913"/>
    <n v="62"/>
    <s v="F"/>
    <s v="B"/>
    <n v="501"/>
    <s v="SINGLE FAMILY DWELLING"/>
    <n v="511"/>
    <s v="VERBAL THREAT"/>
    <s v="AO"/>
    <s v="Adult Other"/>
    <n v="930"/>
    <m/>
    <m/>
    <m/>
    <s v="3500    BESWICK                      ST"/>
    <m/>
    <n v="34.022799999999997"/>
    <n v="-118.2009"/>
    <n v="0"/>
  </r>
  <r>
    <n v="201117100"/>
    <d v="2020-12-30T00:00:00"/>
    <d v="2020-12-29T00:00:00"/>
    <n v="1148"/>
    <n v="11"/>
    <x v="7"/>
    <n v="1152"/>
    <n v="1"/>
    <n v="420"/>
    <s v="THEFT FROM MOTOR VEHICLE - PETTY ($950 &amp; UNDER)"/>
    <s v="1822 0344"/>
    <n v="49"/>
    <s v="F"/>
    <s v="H"/>
    <n v="108"/>
    <s v="PARKING LOT"/>
    <m/>
    <m/>
    <s v="IC"/>
    <s v="Invest Cont"/>
    <n v="420"/>
    <m/>
    <m/>
    <m/>
    <s v="1600    RODNEY                       DR"/>
    <m/>
    <n v="34.100099999999998"/>
    <n v="-118.2901"/>
    <n v="0"/>
  </r>
  <r>
    <n v="201104306"/>
    <d v="2020-01-07T00:00:00"/>
    <d v="2020-01-07T00:00:00"/>
    <n v="1720"/>
    <n v="11"/>
    <x v="7"/>
    <n v="1137"/>
    <n v="1"/>
    <n v="220"/>
    <s v="ATTEMPTED ROBBERY"/>
    <s v="1218 0913 1402 0411 0906"/>
    <n v="38"/>
    <s v="M"/>
    <s v="H"/>
    <n v="101"/>
    <s v="STREET"/>
    <n v="500"/>
    <s v="UNKNOWN WEAPON/OTHER WEAPON"/>
    <s v="IC"/>
    <s v="Invest Cont"/>
    <n v="220"/>
    <n v="998"/>
    <m/>
    <m/>
    <s v="AVENUE 50"/>
    <s v="MONTE VISTA"/>
    <n v="34.107199999999999"/>
    <n v="-118.2037"/>
    <n v="0"/>
  </r>
  <r>
    <n v="201207144"/>
    <d v="2020-02-14T00:00:00"/>
    <d v="2020-02-14T00:00:00"/>
    <n v="400"/>
    <n v="12"/>
    <x v="8"/>
    <n v="1211"/>
    <n v="1"/>
    <n v="510"/>
    <s v="VEHICLE - STOLEN"/>
    <m/>
    <n v="0"/>
    <m/>
    <m/>
    <n v="101"/>
    <s v="STREET"/>
    <m/>
    <m/>
    <s v="IC"/>
    <s v="Invest Cont"/>
    <n v="510"/>
    <m/>
    <m/>
    <m/>
    <s v="SLAUSON                      AV"/>
    <s v="8TH                          AV"/>
    <n v="33.989100000000001"/>
    <n v="-118.32640000000001"/>
    <n v="0"/>
  </r>
  <r>
    <n v="200410969"/>
    <d v="2020-07-20T00:00:00"/>
    <d v="2020-07-14T00:00:00"/>
    <n v="1200"/>
    <n v="4"/>
    <x v="4"/>
    <n v="462"/>
    <n v="1"/>
    <n v="310"/>
    <s v="BURGLARY"/>
    <s v="0344 1609"/>
    <n v="0"/>
    <s v="M"/>
    <s v="W"/>
    <n v="203"/>
    <s v="OTHER BUSINESS"/>
    <m/>
    <m/>
    <s v="IC"/>
    <s v="Invest Cont"/>
    <n v="310"/>
    <m/>
    <m/>
    <m/>
    <s v="900 S  BOYLE                        AV"/>
    <m/>
    <n v="34.038600000000002"/>
    <n v="-118.2201"/>
    <n v="0"/>
  </r>
  <r>
    <n v="200508656"/>
    <d v="2020-04-24T00:00:00"/>
    <d v="2020-04-24T00:00:00"/>
    <n v="1445"/>
    <n v="5"/>
    <x v="10"/>
    <n v="506"/>
    <n v="2"/>
    <n v="930"/>
    <s v="CRIMINAL THREATS - NO WEAPON DISPLAYED"/>
    <s v="1405 1309 2038 0913 1312 1814 2000 0917"/>
    <n v="26"/>
    <s v="F"/>
    <s v="H"/>
    <n v="108"/>
    <s v="PARKING LOT"/>
    <n v="500"/>
    <s v="UNKNOWN WEAPON/OTHER WEAPON"/>
    <s v="AA"/>
    <s v="Adult Arrest"/>
    <n v="930"/>
    <n v="998"/>
    <m/>
    <m/>
    <s v="1600 W  CARSON                       ST"/>
    <m/>
    <n v="33.831499999999998"/>
    <n v="-118.3069"/>
    <n v="1"/>
  </r>
  <r>
    <n v="200814019"/>
    <d v="2020-09-13T00:00:00"/>
    <d v="2020-09-11T00:00:00"/>
    <n v="2322"/>
    <n v="8"/>
    <x v="12"/>
    <n v="859"/>
    <n v="1"/>
    <n v="510"/>
    <s v="VEHICLE - STOLEN"/>
    <m/>
    <n v="0"/>
    <m/>
    <m/>
    <n v="101"/>
    <s v="STREET"/>
    <m/>
    <m/>
    <s v="AO"/>
    <s v="Adult Other"/>
    <n v="510"/>
    <m/>
    <m/>
    <m/>
    <s v="1700 S  CORNING                      ST"/>
    <m/>
    <n v="34.044899999999998"/>
    <n v="-118.379"/>
    <n v="0"/>
  </r>
  <r>
    <n v="201200720"/>
    <d v="2020-06-06T00:00:00"/>
    <d v="2020-06-06T00:00:00"/>
    <n v="1430"/>
    <n v="12"/>
    <x v="8"/>
    <n v="1268"/>
    <n v="1"/>
    <n v="230"/>
    <s v="ASSAULT WITH DEADLY WEAPON, AGGRAVATED ASSAULT"/>
    <s v="0913 0302 0400 1817 1310"/>
    <n v="58"/>
    <s v="M"/>
    <s v="B"/>
    <n v="101"/>
    <s v="STREET"/>
    <n v="102"/>
    <s v="HAND GUN"/>
    <s v="AA"/>
    <s v="Adult Arrest"/>
    <n v="230"/>
    <m/>
    <m/>
    <m/>
    <s v="200 W  79TH                         ST"/>
    <m/>
    <n v="33.9679"/>
    <n v="-118.2761"/>
    <n v="1"/>
  </r>
  <r>
    <n v="200317325"/>
    <d v="2020-09-14T00:00:00"/>
    <d v="2020-09-13T00:00:00"/>
    <n v="1900"/>
    <n v="3"/>
    <x v="2"/>
    <n v="357"/>
    <n v="1"/>
    <n v="320"/>
    <s v="BURGLARY, ATTEMPTED"/>
    <s v="0329 1602 1822"/>
    <n v="19"/>
    <s v="X"/>
    <s v="X"/>
    <n v="725"/>
    <s v="GOVERNMENT FACILITY (FEDERAL,STATE, COUNTY &amp; CITY)"/>
    <m/>
    <m/>
    <s v="IC"/>
    <s v="Invest Cont"/>
    <n v="320"/>
    <m/>
    <m/>
    <m/>
    <s v="3500 S  NORMANDIE                    AV"/>
    <m/>
    <n v="34.0242"/>
    <n v="-118.3002"/>
    <n v="0"/>
  </r>
  <r>
    <n v="201116653"/>
    <d v="2020-12-15T00:00:00"/>
    <d v="2020-12-14T00:00:00"/>
    <n v="1820"/>
    <n v="11"/>
    <x v="7"/>
    <n v="1118"/>
    <n v="2"/>
    <n v="740"/>
    <s v="VANDALISM - FELONY ($400 &amp; OVER, ALL CHURCH VANDALISMS)"/>
    <n v="329"/>
    <n v="0"/>
    <s v="X"/>
    <s v="X"/>
    <n v="502"/>
    <s v="MULTI-UNIT DWELLING (APARTMENT, DUPLEX, ETC)"/>
    <m/>
    <m/>
    <s v="IC"/>
    <s v="Invest Cont"/>
    <n v="740"/>
    <m/>
    <m/>
    <m/>
    <s v="300 N  AVENUE 57"/>
    <m/>
    <n v="34.111800000000002"/>
    <n v="-118.1944"/>
    <n v="0"/>
  </r>
  <r>
    <n v="200909462"/>
    <d v="2020-05-08T00:00:00"/>
    <d v="2020-05-07T00:00:00"/>
    <n v="1900"/>
    <n v="9"/>
    <x v="3"/>
    <n v="939"/>
    <n v="1"/>
    <n v="330"/>
    <s v="BURGLARY FROM VEHICLE"/>
    <n v="344"/>
    <n v="38"/>
    <s v="F"/>
    <s v="O"/>
    <n v="123"/>
    <s v="PARKING UNDERGROUND/BUILDING"/>
    <m/>
    <m/>
    <s v="IC"/>
    <s v="Invest Cont"/>
    <n v="330"/>
    <m/>
    <m/>
    <m/>
    <s v="6200    FULTON                       AV"/>
    <m/>
    <n v="34.183100000000003"/>
    <n v="-118.4225"/>
    <n v="0"/>
  </r>
  <r>
    <n v="201105970"/>
    <d v="2020-02-12T00:00:00"/>
    <d v="2020-02-07T00:00:00"/>
    <n v="800"/>
    <n v="11"/>
    <x v="7"/>
    <n v="1157"/>
    <n v="2"/>
    <n v="662"/>
    <s v="BUNCO, GRAND THEFT"/>
    <s v="0701 0800 0344 1202 1822"/>
    <n v="77"/>
    <s v="M"/>
    <s v="A"/>
    <n v="501"/>
    <s v="SINGLE FAMILY DWELLING"/>
    <m/>
    <m/>
    <s v="IC"/>
    <s v="Invest Cont"/>
    <n v="662"/>
    <m/>
    <m/>
    <m/>
    <s v="2500    ARVIA                        ST"/>
    <m/>
    <n v="34.0974"/>
    <n v="-118.2367"/>
    <n v="0"/>
  </r>
  <r>
    <n v="200813678"/>
    <d v="2020-09-03T00:00:00"/>
    <d v="2020-08-29T00:00:00"/>
    <n v="1200"/>
    <n v="8"/>
    <x v="12"/>
    <n v="811"/>
    <n v="1"/>
    <n v="330"/>
    <s v="BURGLARY FROM VEHICLE"/>
    <s v="0344 0346"/>
    <n v="29"/>
    <s v="F"/>
    <s v="H"/>
    <n v="116"/>
    <s v="OTHER/OUTSIDE"/>
    <m/>
    <m/>
    <s v="IC"/>
    <s v="Invest Cont"/>
    <n v="330"/>
    <m/>
    <m/>
    <m/>
    <s v="500    LOS LIONES                   DR"/>
    <m/>
    <n v="34.045999999999999"/>
    <n v="-118.55929999999999"/>
    <n v="0"/>
  </r>
  <r>
    <n v="201300719"/>
    <d v="2020-05-10T00:00:00"/>
    <d v="2020-05-10T00:00:00"/>
    <n v="120"/>
    <n v="13"/>
    <x v="6"/>
    <n v="1333"/>
    <n v="1"/>
    <n v="520"/>
    <s v="VEHICLE - ATTEMPT STOLEN"/>
    <s v="1822 1402 0358 0329 0202"/>
    <n v="39"/>
    <s v="M"/>
    <s v="H"/>
    <n v="101"/>
    <s v="STREET"/>
    <m/>
    <m/>
    <s v="IC"/>
    <s v="Invest Cont"/>
    <n v="520"/>
    <n v="998"/>
    <m/>
    <m/>
    <s v="600 E  28TH                         ST"/>
    <m/>
    <n v="34.020800000000001"/>
    <n v="-118.26430000000001"/>
    <n v="0"/>
  </r>
  <r>
    <n v="200200542"/>
    <d v="2020-01-24T00:00:00"/>
    <d v="2020-01-24T00:00:00"/>
    <n v="1150"/>
    <n v="2"/>
    <x v="5"/>
    <n v="291"/>
    <n v="2"/>
    <n v="755"/>
    <s v="BOMB SCARE"/>
    <s v="0404 0910 1402 2021 2180 2051"/>
    <n v="0"/>
    <s v="X"/>
    <s v="X"/>
    <n v="801"/>
    <s v="MTA BUS"/>
    <n v="501"/>
    <s v="BOMB THREAT"/>
    <s v="AA"/>
    <s v="Adult Arrest"/>
    <n v="755"/>
    <n v="998"/>
    <m/>
    <m/>
    <s v="COURTLAND"/>
    <s v="VENICE"/>
    <n v="34.043700000000001"/>
    <n v="-118.2838"/>
    <n v="1"/>
  </r>
  <r>
    <n v="200808159"/>
    <d v="2020-04-09T00:00:00"/>
    <d v="2020-04-08T00:00:00"/>
    <n v="2252"/>
    <n v="8"/>
    <x v="12"/>
    <n v="816"/>
    <n v="1"/>
    <n v="310"/>
    <s v="BURGLARY"/>
    <s v="1822 0209 1402 0344 1605 0394"/>
    <n v="48"/>
    <s v="M"/>
    <s v="H"/>
    <n v="502"/>
    <s v="MULTI-UNIT DWELLING (APARTMENT, DUPLEX, ETC)"/>
    <m/>
    <m/>
    <s v="IC"/>
    <s v="Invest Cont"/>
    <n v="310"/>
    <m/>
    <m/>
    <m/>
    <s v="400    VETERAN                      AV"/>
    <m/>
    <n v="34.070399999999999"/>
    <n v="-118.455"/>
    <n v="0"/>
  </r>
  <r>
    <n v="200117573"/>
    <d v="2020-09-07T00:00:00"/>
    <d v="2020-09-06T00:00:00"/>
    <n v="1800"/>
    <n v="1"/>
    <x v="1"/>
    <n v="157"/>
    <n v="2"/>
    <n v="745"/>
    <s v="VANDALISM - MISDEAMEANOR ($399 OR UNDER)"/>
    <s v="0329 1402"/>
    <n v="64"/>
    <s v="M"/>
    <s v="H"/>
    <n v="122"/>
    <s v="VEHICLE, PASSENGER/TRUCK"/>
    <m/>
    <m/>
    <s v="IC"/>
    <s v="Invest Cont"/>
    <n v="745"/>
    <n v="998"/>
    <m/>
    <m/>
    <s v="500    STANFORD                     AV"/>
    <m/>
    <n v="34.041600000000003"/>
    <n v="-118.244"/>
    <n v="0"/>
  </r>
  <r>
    <n v="200917911"/>
    <d v="2020-12-01T00:00:00"/>
    <d v="2020-11-20T00:00:00"/>
    <n v="1900"/>
    <n v="9"/>
    <x v="3"/>
    <n v="926"/>
    <n v="1"/>
    <n v="330"/>
    <s v="BURGLARY FROM VEHICLE"/>
    <s v="1307 1302 0344"/>
    <n v="30"/>
    <s v="M"/>
    <s v="H"/>
    <n v="101"/>
    <s v="STREET"/>
    <m/>
    <m/>
    <s v="IC"/>
    <s v="Invest Cont"/>
    <n v="330"/>
    <m/>
    <m/>
    <m/>
    <s v="14200    GILMORE                      ST"/>
    <m/>
    <n v="34.187600000000003"/>
    <n v="-118.4422"/>
    <n v="0"/>
  </r>
  <r>
    <n v="200306585"/>
    <d v="2020-02-13T00:00:00"/>
    <d v="2020-02-13T00:00:00"/>
    <n v="1100"/>
    <n v="3"/>
    <x v="2"/>
    <n v="331"/>
    <n v="1"/>
    <n v="510"/>
    <s v="VEHICLE - STOLEN"/>
    <m/>
    <n v="0"/>
    <m/>
    <m/>
    <n v="101"/>
    <s v="STREET"/>
    <m/>
    <m/>
    <s v="IC"/>
    <s v="Invest Cont"/>
    <n v="510"/>
    <m/>
    <m/>
    <m/>
    <s v="JEFFERSON                    BL"/>
    <s v="VINEYARD                     AV"/>
    <n v="34.025599999999997"/>
    <n v="-118.3484"/>
    <n v="0"/>
  </r>
  <r>
    <n v="201306583"/>
    <d v="2020-02-16T00:00:00"/>
    <d v="2020-02-15T00:00:00"/>
    <n v="2200"/>
    <n v="13"/>
    <x v="6"/>
    <n v="1343"/>
    <n v="1"/>
    <n v="510"/>
    <s v="VEHICLE - STOLEN"/>
    <m/>
    <n v="0"/>
    <m/>
    <m/>
    <n v="101"/>
    <s v="STREET"/>
    <m/>
    <m/>
    <s v="IC"/>
    <s v="Invest Cont"/>
    <n v="510"/>
    <m/>
    <m/>
    <m/>
    <s v="800 E  40TH                         PL"/>
    <m/>
    <n v="34.010100000000001"/>
    <n v="-118.26139999999999"/>
    <n v="0"/>
  </r>
  <r>
    <n v="200116897"/>
    <d v="2020-08-24T00:00:00"/>
    <d v="2020-08-21T00:00:00"/>
    <n v="1400"/>
    <n v="1"/>
    <x v="1"/>
    <n v="144"/>
    <n v="2"/>
    <n v="740"/>
    <s v="VANDALISM - FELONY ($400 &amp; OVER, ALL CHURCH VANDALISMS)"/>
    <s v="0329 1822 0417 1266"/>
    <n v="28"/>
    <s v="F"/>
    <s v="B"/>
    <n v="502"/>
    <s v="MULTI-UNIT DWELLING (APARTMENT, DUPLEX, ETC)"/>
    <m/>
    <m/>
    <s v="IC"/>
    <s v="Invest Cont"/>
    <n v="740"/>
    <m/>
    <m/>
    <m/>
    <s v="400 S  MAIN                         ST"/>
    <m/>
    <n v="34.047800000000002"/>
    <n v="-118.2484"/>
    <n v="0"/>
  </r>
  <r>
    <n v="201113986"/>
    <d v="2020-09-25T00:00:00"/>
    <d v="2020-09-21T00:00:00"/>
    <n v="30"/>
    <n v="11"/>
    <x v="7"/>
    <n v="1118"/>
    <n v="2"/>
    <n v="626"/>
    <s v="INTIMATE PARTNER - SIMPLE ASSAULT"/>
    <s v="0400 0448 0429 0913 1814 2000"/>
    <n v="25"/>
    <s v="F"/>
    <s v="W"/>
    <n v="502"/>
    <s v="MULTI-UNIT DWELLING (APARTMENT, DUPLEX, ETC)"/>
    <n v="400"/>
    <s v="STRONG-ARM (HANDS, FIST, FEET OR BODILY FORCE)"/>
    <s v="AA"/>
    <s v="Adult Arrest"/>
    <n v="626"/>
    <m/>
    <m/>
    <m/>
    <s v="300 N  AVENUE 59"/>
    <m/>
    <n v="34.1128"/>
    <n v="-118.19240000000001"/>
    <n v="1"/>
  </r>
  <r>
    <n v="200715171"/>
    <d v="2020-10-21T00:00:00"/>
    <d v="2020-10-21T00:00:00"/>
    <n v="430"/>
    <n v="7"/>
    <x v="0"/>
    <n v="701"/>
    <n v="2"/>
    <n v="740"/>
    <s v="VANDALISM - FELONY ($400 &amp; OVER, ALL CHURCH VANDALISMS)"/>
    <n v="329"/>
    <n v="0"/>
    <s v="M"/>
    <s v="O"/>
    <n v="203"/>
    <s v="OTHER BUSINESS"/>
    <m/>
    <m/>
    <s v="IC"/>
    <s v="Invest Cont"/>
    <n v="740"/>
    <m/>
    <m/>
    <m/>
    <s v="8000 W  MELROSE                      AV"/>
    <m/>
    <n v="34.083799999999997"/>
    <n v="-118.3648"/>
    <n v="0"/>
  </r>
  <r>
    <n v="201306753"/>
    <d v="2020-02-19T00:00:00"/>
    <d v="2020-02-19T00:00:00"/>
    <n v="1330"/>
    <n v="13"/>
    <x v="6"/>
    <n v="1342"/>
    <n v="1"/>
    <n v="230"/>
    <s v="ASSAULT WITH DEADLY WEAPON, AGGRAVATED ASSAULT"/>
    <s v="1300 1100 0329 0302 1822 0906"/>
    <n v="15"/>
    <s v="M"/>
    <s v="H"/>
    <n v="101"/>
    <s v="STREET"/>
    <n v="109"/>
    <s v="SEMI-AUTOMATIC PISTOL"/>
    <s v="AA"/>
    <s v="Adult Arrest"/>
    <n v="230"/>
    <n v="998"/>
    <m/>
    <m/>
    <s v="37TH                         ST"/>
    <s v="CRAWFORD                     ST"/>
    <n v="34.014600000000002"/>
    <n v="-118.26909999999999"/>
    <n v="1"/>
  </r>
  <r>
    <n v="200812275"/>
    <d v="2020-07-24T00:00:00"/>
    <d v="2020-07-24T00:00:00"/>
    <n v="1545"/>
    <n v="8"/>
    <x v="12"/>
    <n v="892"/>
    <n v="1"/>
    <n v="480"/>
    <s v="BIKE - STOLEN"/>
    <s v="1602 1607 0344 0397 1822"/>
    <n v="31"/>
    <s v="M"/>
    <s v="W"/>
    <n v="108"/>
    <s v="PARKING LOT"/>
    <m/>
    <m/>
    <s v="IC"/>
    <s v="Invest Cont"/>
    <n v="480"/>
    <m/>
    <m/>
    <m/>
    <s v="2400    SAWTELLE                     BL"/>
    <m/>
    <n v="34.034599999999998"/>
    <n v="-118.43810000000001"/>
    <n v="0"/>
  </r>
  <r>
    <n v="200413724"/>
    <d v="2020-10-12T00:00:00"/>
    <d v="2020-10-12T00:00:00"/>
    <n v="800"/>
    <n v="4"/>
    <x v="4"/>
    <n v="422"/>
    <n v="1"/>
    <n v="510"/>
    <s v="VEHICLE - STOLEN"/>
    <m/>
    <n v="0"/>
    <m/>
    <m/>
    <n v="101"/>
    <s v="STREET"/>
    <m/>
    <m/>
    <s v="IC"/>
    <s v="Invest Cont"/>
    <n v="510"/>
    <m/>
    <m/>
    <m/>
    <s v="2600    DARWIN                       AV"/>
    <m/>
    <n v="34.070700000000002"/>
    <n v="-118.2103"/>
    <n v="0"/>
  </r>
  <r>
    <n v="200916022"/>
    <d v="2020-10-17T00:00:00"/>
    <d v="2020-10-16T00:00:00"/>
    <n v="2040"/>
    <n v="9"/>
    <x v="3"/>
    <n v="941"/>
    <n v="2"/>
    <n v="745"/>
    <s v="VANDALISM - MISDEAMEANOR ($399 OR UNDER)"/>
    <n v="329"/>
    <n v="44"/>
    <s v="M"/>
    <s v="W"/>
    <n v="501"/>
    <s v="SINGLE FAMILY DWELLING"/>
    <m/>
    <m/>
    <s v="IC"/>
    <s v="Invest Cont"/>
    <n v="745"/>
    <m/>
    <m/>
    <m/>
    <s v="5800    NORWICH                      AV"/>
    <m/>
    <n v="34.175699999999999"/>
    <n v="-118.4607"/>
    <n v="0"/>
  </r>
  <r>
    <n v="200218975"/>
    <d v="2020-12-25T00:00:00"/>
    <d v="2020-12-25T00:00:00"/>
    <n v="30"/>
    <n v="2"/>
    <x v="5"/>
    <n v="247"/>
    <n v="2"/>
    <n v="740"/>
    <s v="VANDALISM - FELONY ($400 &amp; OVER, ALL CHURCH VANDALISMS)"/>
    <s v="0329 2004"/>
    <n v="0"/>
    <s v="X"/>
    <s v="X"/>
    <n v="222"/>
    <s v="LAUNDROMAT"/>
    <n v="312"/>
    <s v="PIPE/METAL PIPE"/>
    <s v="AA"/>
    <s v="Adult Arrest"/>
    <n v="740"/>
    <n v="998"/>
    <m/>
    <m/>
    <s v="1800 W  3RD                          ST"/>
    <m/>
    <n v="34.061300000000003"/>
    <n v="-118.2689"/>
    <n v="1"/>
  </r>
  <r>
    <n v="200316112"/>
    <d v="2020-08-21T00:00:00"/>
    <d v="2020-08-13T00:00:00"/>
    <n v="1730"/>
    <n v="3"/>
    <x v="2"/>
    <n v="397"/>
    <n v="1"/>
    <n v="440"/>
    <s v="THEFT PLAIN - PETTY ($950 &amp; UNDER)"/>
    <s v="0344 0352 0603 0913 1202"/>
    <n v="69"/>
    <s v="F"/>
    <s v="B"/>
    <n v="501"/>
    <s v="SINGLE FAMILY DWELLING"/>
    <m/>
    <m/>
    <s v="AO"/>
    <s v="Adult Other"/>
    <n v="440"/>
    <m/>
    <m/>
    <m/>
    <s v="4000    HALLDALE                     AV"/>
    <m/>
    <n v="34.010300000000001"/>
    <n v="-118.3023"/>
    <n v="0"/>
  </r>
  <r>
    <n v="200910505"/>
    <d v="2020-06-04T00:00:00"/>
    <d v="2020-05-31T00:00:00"/>
    <n v="2055"/>
    <n v="9"/>
    <x v="3"/>
    <n v="969"/>
    <n v="2"/>
    <n v="354"/>
    <s v="THEFT OF IDENTITY"/>
    <s v="0100 1822 0928"/>
    <n v="40"/>
    <s v="M"/>
    <s v="W"/>
    <n v="501"/>
    <s v="SINGLE FAMILY DWELLING"/>
    <m/>
    <m/>
    <s v="IC"/>
    <s v="Invest Cont"/>
    <n v="354"/>
    <m/>
    <m/>
    <m/>
    <s v="12600 W  RIVERSIDE                    DR"/>
    <m/>
    <n v="34.157600000000002"/>
    <n v="-118.4074"/>
    <n v="0"/>
  </r>
  <r>
    <n v="201013425"/>
    <d v="2020-09-24T00:00:00"/>
    <d v="2020-09-24T00:00:00"/>
    <n v="1640"/>
    <n v="10"/>
    <x v="11"/>
    <n v="1025"/>
    <n v="2"/>
    <n v="626"/>
    <s v="INTIMATE PARTNER - SIMPLE ASSAULT"/>
    <s v="0913 0448 1300 0408"/>
    <n v="22"/>
    <s v="F"/>
    <s v="H"/>
    <n v="108"/>
    <s v="PARKING LOT"/>
    <n v="400"/>
    <s v="STRONG-ARM (HANDS, FIST, FEET OR BODILY FORCE)"/>
    <s v="AO"/>
    <s v="Adult Other"/>
    <n v="626"/>
    <m/>
    <m/>
    <m/>
    <s v="18200    SHERMAN                      WY"/>
    <m/>
    <n v="34.201099999999997"/>
    <n v="-118.5299"/>
    <n v="0"/>
  </r>
  <r>
    <n v="201223522"/>
    <d v="2020-10-29T00:00:00"/>
    <d v="2020-10-28T00:00:00"/>
    <n v="1900"/>
    <n v="12"/>
    <x v="8"/>
    <n v="1218"/>
    <n v="2"/>
    <n v="910"/>
    <s v="KIDNAPPING"/>
    <s v="1822 1309 0408 1305 0418 0448"/>
    <n v="25"/>
    <s v="F"/>
    <s v="B"/>
    <n v="101"/>
    <s v="STREET"/>
    <n v="400"/>
    <s v="STRONG-ARM (HANDS, FIST, FEET OR BODILY FORCE)"/>
    <s v="IC"/>
    <s v="Invest Cont"/>
    <n v="910"/>
    <m/>
    <m/>
    <m/>
    <s v="54TH                         ST"/>
    <s v="FIGUEROA                     ST"/>
    <n v="33.993299999999998"/>
    <n v="-118.28270000000001"/>
    <n v="0"/>
  </r>
  <r>
    <n v="200405403"/>
    <d v="2020-02-05T00:00:00"/>
    <d v="2020-01-05T00:00:00"/>
    <n v="1200"/>
    <n v="4"/>
    <x v="4"/>
    <n v="478"/>
    <n v="2"/>
    <n v="627"/>
    <s v="CHILD ABUSE (PHYSICAL) - SIMPLE ASSAULT"/>
    <s v="1258 0448 0913"/>
    <n v="9"/>
    <s v="M"/>
    <s v="H"/>
    <n v="704"/>
    <s v="ELEMENTARY SCHOOL"/>
    <n v="400"/>
    <s v="STRONG-ARM (HANDS, FIST, FEET OR BODILY FORCE)"/>
    <s v="AA"/>
    <s v="Adult Arrest"/>
    <n v="627"/>
    <m/>
    <m/>
    <m/>
    <s v="1000 S  LORENA                       ST"/>
    <m/>
    <n v="34.025700000000001"/>
    <n v="-118.20229999999999"/>
    <n v="1"/>
  </r>
  <r>
    <n v="200813369"/>
    <d v="2020-08-26T00:00:00"/>
    <d v="2020-08-25T00:00:00"/>
    <n v="1710"/>
    <n v="8"/>
    <x v="12"/>
    <n v="847"/>
    <n v="1"/>
    <n v="310"/>
    <s v="BURGLARY"/>
    <s v="0344 1605 1822"/>
    <n v="40"/>
    <s v="M"/>
    <s v="W"/>
    <n v="118"/>
    <s v="CONSTRUCTION SITE"/>
    <m/>
    <m/>
    <s v="IC"/>
    <s v="Invest Cont"/>
    <n v="310"/>
    <m/>
    <m/>
    <m/>
    <s v="10400    TENNESSEE                    AV"/>
    <m/>
    <n v="34.048000000000002"/>
    <n v="-118.4199"/>
    <n v="0"/>
  </r>
  <r>
    <n v="200311618"/>
    <d v="2020-05-20T00:00:00"/>
    <d v="2020-05-20T00:00:00"/>
    <n v="800"/>
    <n v="3"/>
    <x v="2"/>
    <n v="316"/>
    <n v="1"/>
    <n v="510"/>
    <s v="VEHICLE - STOLEN"/>
    <m/>
    <n v="0"/>
    <m/>
    <m/>
    <n v="101"/>
    <s v="STREET"/>
    <m/>
    <m/>
    <s v="IC"/>
    <s v="Invest Cont"/>
    <n v="510"/>
    <m/>
    <m/>
    <m/>
    <s v="2300    LA SALLE                     AV"/>
    <m/>
    <n v="34.035499999999999"/>
    <n v="-118.3058"/>
    <n v="0"/>
  </r>
  <r>
    <n v="201107040"/>
    <d v="2020-03-08T00:00:00"/>
    <d v="2020-03-07T00:00:00"/>
    <n v="2330"/>
    <n v="11"/>
    <x v="7"/>
    <n v="1142"/>
    <n v="2"/>
    <n v="740"/>
    <s v="VANDALISM - FELONY ($400 &amp; OVER, ALL CHURCH VANDALISMS)"/>
    <n v="329"/>
    <n v="21"/>
    <s v="F"/>
    <s v="W"/>
    <n v="104"/>
    <s v="DRIVEWAY"/>
    <m/>
    <m/>
    <s v="AO"/>
    <s v="Adult Other"/>
    <n v="740"/>
    <m/>
    <m/>
    <m/>
    <s v="4500    AMBROSE                      AV"/>
    <m/>
    <n v="34.11"/>
    <n v="-118.2882"/>
    <n v="0"/>
  </r>
  <r>
    <n v="201109904"/>
    <d v="2020-05-29T00:00:00"/>
    <d v="2020-05-25T00:00:00"/>
    <n v="800"/>
    <n v="11"/>
    <x v="7"/>
    <n v="1143"/>
    <n v="1"/>
    <n v="510"/>
    <s v="VEHICLE - STOLEN"/>
    <m/>
    <n v="0"/>
    <m/>
    <m/>
    <n v="101"/>
    <s v="STREET"/>
    <m/>
    <m/>
    <s v="IC"/>
    <s v="Invest Cont"/>
    <n v="510"/>
    <m/>
    <m/>
    <m/>
    <s v="2100    HYPERION                     AV"/>
    <m/>
    <n v="34.1053"/>
    <n v="-118.27849999999999"/>
    <n v="0"/>
  </r>
  <r>
    <n v="200400966"/>
    <d v="2020-08-01T00:00:00"/>
    <d v="2020-08-01T00:00:00"/>
    <n v="900"/>
    <n v="4"/>
    <x v="4"/>
    <n v="423"/>
    <n v="2"/>
    <n v="740"/>
    <s v="VANDALISM - FELONY ($400 &amp; OVER, ALL CHURCH VANDALISMS)"/>
    <s v="0329 1402 1300"/>
    <n v="34"/>
    <s v="M"/>
    <s v="H"/>
    <n v="108"/>
    <s v="PARKING LOT"/>
    <m/>
    <m/>
    <s v="IC"/>
    <s v="Invest Cont"/>
    <n v="740"/>
    <n v="998"/>
    <m/>
    <m/>
    <s v="1700    SICHEL                       ST"/>
    <m/>
    <n v="34.061799999999998"/>
    <n v="-118.2127"/>
    <n v="0"/>
  </r>
  <r>
    <n v="200412398"/>
    <d v="2020-09-02T00:00:00"/>
    <d v="2020-08-09T00:00:00"/>
    <n v="2355"/>
    <n v="4"/>
    <x v="4"/>
    <n v="412"/>
    <n v="1"/>
    <n v="440"/>
    <s v="THEFT PLAIN - PETTY ($950 &amp; UNDER)"/>
    <n v="344"/>
    <n v="42"/>
    <s v="F"/>
    <s v="W"/>
    <n v="502"/>
    <s v="MULTI-UNIT DWELLING (APARTMENT, DUPLEX, ETC)"/>
    <m/>
    <m/>
    <s v="IC"/>
    <s v="Invest Cont"/>
    <n v="440"/>
    <m/>
    <m/>
    <m/>
    <s v="200 N  AVENUE 25"/>
    <m/>
    <n v="34.078000000000003"/>
    <n v="-118.21810000000001"/>
    <n v="0"/>
  </r>
  <r>
    <n v="201113405"/>
    <d v="2020-09-09T00:00:00"/>
    <d v="2020-09-08T00:00:00"/>
    <n v="1820"/>
    <n v="11"/>
    <x v="7"/>
    <n v="1123"/>
    <n v="2"/>
    <n v="624"/>
    <s v="BATTERY - SIMPLE ASSAULT"/>
    <s v="1822 0603 0416"/>
    <n v="29"/>
    <s v="M"/>
    <s v="H"/>
    <n v="501"/>
    <s v="SINGLE FAMILY DWELLING"/>
    <n v="400"/>
    <s v="STRONG-ARM (HANDS, FIST, FEET OR BODILY FORCE)"/>
    <s v="AO"/>
    <s v="Adult Other"/>
    <n v="624"/>
    <m/>
    <m/>
    <m/>
    <s v="3600    BRUNSWICK                    AV"/>
    <m/>
    <n v="34.118699999999997"/>
    <n v="-118.2604"/>
    <n v="0"/>
  </r>
  <r>
    <n v="201214768"/>
    <d v="2020-06-16T00:00:00"/>
    <d v="2020-06-16T00:00:00"/>
    <n v="20"/>
    <n v="12"/>
    <x v="8"/>
    <n v="1257"/>
    <n v="2"/>
    <n v="624"/>
    <s v="BATTERY - SIMPLE ASSAULT"/>
    <s v="0416 0319 0419"/>
    <n v="32"/>
    <s v="F"/>
    <s v="W"/>
    <n v="501"/>
    <s v="SINGLE FAMILY DWELLING"/>
    <n v="400"/>
    <s v="STRONG-ARM (HANDS, FIST, FEET OR BODILY FORCE)"/>
    <s v="AA"/>
    <s v="Adult Arrest"/>
    <n v="624"/>
    <m/>
    <m/>
    <m/>
    <s v="900 W  76TH                         ST"/>
    <m/>
    <n v="33.970799999999997"/>
    <n v="-118.28879999999999"/>
    <n v="1"/>
  </r>
  <r>
    <n v="200714334"/>
    <d v="2020-09-28T00:00:00"/>
    <d v="2020-09-27T00:00:00"/>
    <n v="2231"/>
    <n v="7"/>
    <x v="0"/>
    <n v="745"/>
    <n v="2"/>
    <n v="888"/>
    <s v="TRESPASSING"/>
    <n v="1501"/>
    <n v="35"/>
    <s v="M"/>
    <s v="H"/>
    <n v="502"/>
    <s v="MULTI-UNIT DWELLING (APARTMENT, DUPLEX, ETC)"/>
    <m/>
    <m/>
    <s v="IC"/>
    <s v="Invest Cont"/>
    <n v="888"/>
    <m/>
    <m/>
    <m/>
    <s v="5500 W  OLYMPIC                      BL"/>
    <m/>
    <n v="34.057299999999998"/>
    <n v="-118.34910000000001"/>
    <n v="0"/>
  </r>
  <r>
    <n v="200311648"/>
    <d v="2020-05-21T00:00:00"/>
    <d v="2020-05-20T00:00:00"/>
    <n v="1200"/>
    <n v="3"/>
    <x v="2"/>
    <n v="356"/>
    <n v="1"/>
    <n v="510"/>
    <s v="VEHICLE - STOLEN"/>
    <m/>
    <n v="0"/>
    <m/>
    <m/>
    <n v="101"/>
    <s v="STREET"/>
    <m/>
    <m/>
    <s v="IC"/>
    <s v="Invest Cont"/>
    <n v="510"/>
    <m/>
    <m/>
    <m/>
    <s v="37TH                         PL"/>
    <s v="NORMANDIE                    AV"/>
    <n v="34.020000000000003"/>
    <n v="-118.3002"/>
    <n v="0"/>
  </r>
  <r>
    <n v="200510513"/>
    <d v="2020-06-11T00:00:00"/>
    <d v="2020-06-11T00:00:00"/>
    <n v="2130"/>
    <n v="5"/>
    <x v="10"/>
    <n v="517"/>
    <n v="1"/>
    <n v="210"/>
    <s v="ROBBERY"/>
    <s v="0416 0417 0344 0334 0345 0429 1019 0446 0327 0342"/>
    <n v="44"/>
    <s v="M"/>
    <s v="H"/>
    <n v="109"/>
    <s v="PARK/PLAYGROUND"/>
    <n v="400"/>
    <s v="STRONG-ARM (HANDS, FIST, FEET OR BODILY FORCE)"/>
    <s v="IC"/>
    <s v="Invest Cont"/>
    <n v="210"/>
    <m/>
    <m/>
    <m/>
    <s v="PACIFIC COAST"/>
    <s v="EUBANK"/>
    <n v="33.791499999999999"/>
    <n v="-118.25620000000001"/>
    <n v="0"/>
  </r>
  <r>
    <n v="200218621"/>
    <d v="2020-11-12T00:00:00"/>
    <d v="2020-11-11T00:00:00"/>
    <n v="800"/>
    <n v="2"/>
    <x v="5"/>
    <n v="205"/>
    <n v="1"/>
    <n v="331"/>
    <s v="THEFT FROM MOTOR VEHICLE - GRAND ($950.01 AND OVER)"/>
    <s v="0344 0385"/>
    <n v="32"/>
    <s v="M"/>
    <s v="W"/>
    <n v="101"/>
    <s v="STREET"/>
    <m/>
    <m/>
    <s v="IC"/>
    <s v="Invest Cont"/>
    <n v="331"/>
    <m/>
    <m/>
    <m/>
    <s v="600    SILVER LAKE                  BL"/>
    <m/>
    <n v="34.078400000000002"/>
    <n v="-118.2791"/>
    <n v="0"/>
  </r>
  <r>
    <n v="200313653"/>
    <d v="2020-07-04T00:00:00"/>
    <d v="2020-07-03T00:00:00"/>
    <n v="2350"/>
    <n v="3"/>
    <x v="2"/>
    <n v="395"/>
    <n v="1"/>
    <n v="236"/>
    <s v="INTIMATE PARTNER - AGGRAVATED ASSAULT"/>
    <s v="0408 0416 0446 0448 0913 1243 1813 1814 2000 0419"/>
    <n v="26"/>
    <s v="F"/>
    <s v="B"/>
    <n v="503"/>
    <s v="HOTEL"/>
    <n v="400"/>
    <s v="STRONG-ARM (HANDS, FIST, FEET OR BODILY FORCE)"/>
    <s v="AO"/>
    <s v="Adult Other"/>
    <n v="236"/>
    <m/>
    <m/>
    <m/>
    <s v="4100 S  WESTERN                      AV"/>
    <m/>
    <n v="34.009099999999997"/>
    <n v="-118.30889999999999"/>
    <n v="0"/>
  </r>
  <r>
    <n v="200810969"/>
    <d v="2020-06-20T00:00:00"/>
    <d v="2020-06-20T00:00:00"/>
    <n v="645"/>
    <n v="8"/>
    <x v="12"/>
    <n v="821"/>
    <n v="1"/>
    <n v="330"/>
    <s v="BURGLARY FROM VEHICLE"/>
    <s v="0344 0377 1822"/>
    <n v="28"/>
    <s v="M"/>
    <s v="H"/>
    <n v="101"/>
    <s v="STREET"/>
    <m/>
    <m/>
    <s v="IC"/>
    <s v="Invest Cont"/>
    <n v="330"/>
    <m/>
    <m/>
    <m/>
    <s v="16800    PACIFIC COAST HY"/>
    <m/>
    <n v="34.0396"/>
    <n v="-118.5458"/>
    <n v="0"/>
  </r>
  <r>
    <n v="200713404"/>
    <d v="2020-08-31T00:00:00"/>
    <d v="2020-08-26T00:00:00"/>
    <n v="300"/>
    <n v="7"/>
    <x v="0"/>
    <n v="758"/>
    <n v="1"/>
    <n v="331"/>
    <s v="THEFT FROM MOTOR VEHICLE - GRAND ($950.01 AND OVER)"/>
    <s v="1300 0344"/>
    <n v="34"/>
    <s v="M"/>
    <s v="W"/>
    <n v="101"/>
    <s v="STREET"/>
    <m/>
    <m/>
    <s v="IC"/>
    <s v="Invest Cont"/>
    <n v="331"/>
    <m/>
    <m/>
    <m/>
    <s v="S  PLYMOUTH                     BL"/>
    <s v="W  PICO                         BL"/>
    <n v="34.048200000000001"/>
    <n v="-118.3308"/>
    <n v="0"/>
  </r>
  <r>
    <n v="201220179"/>
    <d v="2020-09-08T00:00:00"/>
    <d v="2020-09-08T00:00:00"/>
    <n v="430"/>
    <n v="12"/>
    <x v="8"/>
    <n v="1268"/>
    <n v="1"/>
    <n v="761"/>
    <s v="BRANDISH WEAPON"/>
    <s v="1402 1419 1407 0334 0421 2000 1823 0913"/>
    <n v="32"/>
    <s v="F"/>
    <s v="B"/>
    <n v="501"/>
    <s v="SINGLE FAMILY DWELLING"/>
    <n v="109"/>
    <s v="SEMI-AUTOMATIC PISTOL"/>
    <s v="AA"/>
    <s v="Adult Arrest"/>
    <n v="761"/>
    <n v="930"/>
    <m/>
    <m/>
    <s v="200 E  83RD                         ST"/>
    <m/>
    <n v="33.963700000000003"/>
    <n v="-118.26949999999999"/>
    <n v="1"/>
  </r>
  <r>
    <n v="200705314"/>
    <d v="2020-01-28T00:00:00"/>
    <d v="2020-01-28T00:00:00"/>
    <n v="1645"/>
    <n v="7"/>
    <x v="0"/>
    <n v="706"/>
    <n v="1"/>
    <n v="310"/>
    <s v="BURGLARY"/>
    <s v="1402 0358 1607"/>
    <n v="38"/>
    <s v="M"/>
    <s v="W"/>
    <n v="504"/>
    <s v="OTHER RESIDENCE"/>
    <m/>
    <m/>
    <s v="AA"/>
    <s v="Adult Arrest"/>
    <n v="310"/>
    <n v="998"/>
    <m/>
    <m/>
    <s v="700 N  MC CADDEN                    PL"/>
    <m/>
    <n v="34.083500000000001"/>
    <n v="-118.3374"/>
    <n v="1"/>
  </r>
  <r>
    <n v="200308548"/>
    <d v="2020-03-14T00:00:00"/>
    <d v="2020-03-14T00:00:00"/>
    <n v="2030"/>
    <n v="3"/>
    <x v="2"/>
    <n v="332"/>
    <n v="1"/>
    <n v="440"/>
    <s v="THEFT PLAIN - PETTY ($950 &amp; UNDER)"/>
    <s v="0344 1817"/>
    <n v="46"/>
    <s v="M"/>
    <s v="H"/>
    <n v="102"/>
    <s v="SIDEWALK"/>
    <m/>
    <m/>
    <s v="IC"/>
    <s v="Invest Cont"/>
    <n v="440"/>
    <m/>
    <m/>
    <m/>
    <s v="4600 W  ADAMS                        BL"/>
    <m/>
    <n v="34.032600000000002"/>
    <n v="-118.34050000000001"/>
    <n v="0"/>
  </r>
  <r>
    <n v="200314837"/>
    <d v="2020-07-27T00:00:00"/>
    <d v="2020-07-27T00:00:00"/>
    <n v="1055"/>
    <n v="3"/>
    <x v="2"/>
    <n v="353"/>
    <n v="1"/>
    <n v="442"/>
    <s v="SHOPLIFTING - PETTY THEFT ($950 &amp; UNDER)"/>
    <s v="0325 0104 0378 0202"/>
    <n v="19"/>
    <s v="X"/>
    <s v="X"/>
    <n v="403"/>
    <s v="DRUG STORE"/>
    <m/>
    <m/>
    <s v="IC"/>
    <s v="Invest Cont"/>
    <n v="442"/>
    <m/>
    <m/>
    <m/>
    <s v="3700    CRENSHAW                     BL"/>
    <m/>
    <n v="34.020899999999997"/>
    <n v="-118.34059999999999"/>
    <n v="0"/>
  </r>
  <r>
    <n v="201217944"/>
    <d v="2020-08-05T00:00:00"/>
    <d v="2020-08-05T00:00:00"/>
    <n v="2230"/>
    <n v="12"/>
    <x v="8"/>
    <n v="1257"/>
    <n v="1"/>
    <n v="761"/>
    <s v="BRANDISH WEAPON"/>
    <s v="0913 2002 0334"/>
    <n v="57"/>
    <s v="M"/>
    <s v="B"/>
    <n v="502"/>
    <s v="MULTI-UNIT DWELLING (APARTMENT, DUPLEX, ETC)"/>
    <n v="308"/>
    <s v="STICK"/>
    <s v="IC"/>
    <s v="Invest Cont"/>
    <n v="761"/>
    <m/>
    <m/>
    <m/>
    <s v="7600 S  HOOVER                       ST"/>
    <m/>
    <n v="33.970300000000002"/>
    <n v="-118.2871"/>
    <n v="0"/>
  </r>
  <r>
    <n v="201107615"/>
    <d v="2020-03-22T00:00:00"/>
    <d v="2020-03-21T00:00:00"/>
    <n v="1600"/>
    <n v="11"/>
    <x v="7"/>
    <n v="1149"/>
    <n v="2"/>
    <n v="626"/>
    <s v="INTIMATE PARTNER - SIMPLE ASSAULT"/>
    <s v="0400 0444 2000 0913"/>
    <n v="27"/>
    <s v="F"/>
    <s v="H"/>
    <n v="502"/>
    <s v="MULTI-UNIT DWELLING (APARTMENT, DUPLEX, ETC)"/>
    <n v="400"/>
    <s v="STRONG-ARM (HANDS, FIST, FEET OR BODILY FORCE)"/>
    <s v="AO"/>
    <s v="Adult Other"/>
    <n v="626"/>
    <m/>
    <m/>
    <m/>
    <s v="200 N  AVE 55"/>
    <m/>
    <n v="34.109400000000001"/>
    <n v="-118.19629999999999"/>
    <n v="0"/>
  </r>
  <r>
    <n v="200711763"/>
    <d v="2020-07-18T00:00:00"/>
    <d v="2020-06-08T00:00:00"/>
    <n v="1700"/>
    <n v="7"/>
    <x v="0"/>
    <n v="782"/>
    <n v="1"/>
    <n v="310"/>
    <s v="BURGLARY"/>
    <s v="1822 1607 0344"/>
    <n v="35"/>
    <s v="F"/>
    <s v="W"/>
    <n v="221"/>
    <s v="PUBLIC STORAGE"/>
    <m/>
    <m/>
    <s v="IC"/>
    <s v="Invest Cont"/>
    <n v="310"/>
    <m/>
    <m/>
    <m/>
    <s v="5900    VENICE                       BL"/>
    <m/>
    <n v="34.039700000000003"/>
    <n v="-118.37"/>
    <n v="0"/>
  </r>
  <r>
    <n v="200512150"/>
    <d v="2020-07-22T00:00:00"/>
    <d v="2020-07-22T00:00:00"/>
    <n v="1430"/>
    <n v="5"/>
    <x v="10"/>
    <n v="524"/>
    <n v="2"/>
    <n v="930"/>
    <s v="CRIMINAL THREATS - NO WEAPON DISPLAYED"/>
    <s v="0432 0906 0361 0421"/>
    <n v="32"/>
    <s v="M"/>
    <s v="H"/>
    <n v="501"/>
    <s v="SINGLE FAMILY DWELLING"/>
    <n v="511"/>
    <s v="VERBAL THREAT"/>
    <s v="IC"/>
    <s v="Invest Cont"/>
    <n v="930"/>
    <m/>
    <m/>
    <m/>
    <s v="400    MAR VISTA                    AV"/>
    <m/>
    <n v="33.773299999999999"/>
    <n v="-118.27760000000001"/>
    <n v="0"/>
  </r>
  <r>
    <n v="201215237"/>
    <d v="2020-06-23T00:00:00"/>
    <d v="2020-06-23T00:00:00"/>
    <n v="2350"/>
    <n v="12"/>
    <x v="8"/>
    <n v="1233"/>
    <n v="2"/>
    <n v="626"/>
    <s v="INTIMATE PARTNER - SIMPLE ASSAULT"/>
    <s v="0408 2000 1814 0913"/>
    <n v="56"/>
    <s v="F"/>
    <s v="B"/>
    <n v="501"/>
    <s v="SINGLE FAMILY DWELLING"/>
    <n v="400"/>
    <s v="STRONG-ARM (HANDS, FIST, FEET OR BODILY FORCE)"/>
    <s v="IC"/>
    <s v="Invest Cont"/>
    <n v="626"/>
    <m/>
    <m/>
    <m/>
    <s v="6100 S  HOBART                       BL"/>
    <m/>
    <n v="33.984499999999997"/>
    <n v="-118.3078"/>
    <n v="0"/>
  </r>
  <r>
    <n v="200707296"/>
    <d v="2020-03-10T00:00:00"/>
    <d v="2020-03-07T00:00:00"/>
    <n v="2130"/>
    <n v="7"/>
    <x v="0"/>
    <n v="735"/>
    <n v="2"/>
    <n v="745"/>
    <s v="VANDALISM - MISDEAMEANOR ($399 OR UNDER)"/>
    <n v="329"/>
    <n v="65"/>
    <s v="M"/>
    <s v="W"/>
    <n v="203"/>
    <s v="OTHER BUSINESS"/>
    <m/>
    <m/>
    <s v="IC"/>
    <s v="Invest Cont"/>
    <n v="745"/>
    <m/>
    <m/>
    <m/>
    <s v="5300    WILSHIRE                     BL"/>
    <m/>
    <n v="34.0623"/>
    <n v="-118.34399999999999"/>
    <n v="0"/>
  </r>
  <r>
    <n v="200916806"/>
    <d v="2020-11-03T00:00:00"/>
    <d v="2020-08-18T00:00:00"/>
    <n v="1347"/>
    <n v="9"/>
    <x v="3"/>
    <n v="938"/>
    <n v="1"/>
    <n v="440"/>
    <s v="THEFT PLAIN - PETTY ($950 &amp; UNDER)"/>
    <s v="0344 1822"/>
    <n v="42"/>
    <s v="F"/>
    <s v="W"/>
    <n v="121"/>
    <s v="YARD (RESIDENTIAL/BUSINESS)"/>
    <m/>
    <m/>
    <s v="IC"/>
    <s v="Invest Cont"/>
    <n v="440"/>
    <m/>
    <m/>
    <m/>
    <s v="5900    NAGLE                        AV"/>
    <m/>
    <n v="34.177900000000001"/>
    <n v="-118.4238"/>
    <n v="0"/>
  </r>
  <r>
    <n v="200118064"/>
    <d v="2020-09-16T00:00:00"/>
    <d v="2020-09-16T00:00:00"/>
    <n v="2115"/>
    <n v="1"/>
    <x v="1"/>
    <n v="185"/>
    <n v="2"/>
    <n v="626"/>
    <s v="INTIMATE PARTNER - SIMPLE ASSAULT"/>
    <s v="0416 1813"/>
    <n v="27"/>
    <s v="F"/>
    <s v="A"/>
    <n v="502"/>
    <s v="MULTI-UNIT DWELLING (APARTMENT, DUPLEX, ETC)"/>
    <n v="500"/>
    <s v="UNKNOWN WEAPON/OTHER WEAPON"/>
    <s v="IC"/>
    <s v="Invest Cont"/>
    <n v="626"/>
    <m/>
    <m/>
    <m/>
    <s v="1200 S  BROADWAY"/>
    <m/>
    <n v="34.037700000000001"/>
    <n v="-118.2607"/>
    <n v="0"/>
  </r>
  <r>
    <n v="200617847"/>
    <d v="2020-11-02T00:00:00"/>
    <d v="2020-10-31T00:00:00"/>
    <n v="1900"/>
    <n v="6"/>
    <x v="9"/>
    <n v="647"/>
    <n v="1"/>
    <n v="330"/>
    <s v="BURGLARY FROM VEHICLE"/>
    <s v="1300 1601 0344 1822"/>
    <n v="32"/>
    <s v="F"/>
    <s v="W"/>
    <n v="123"/>
    <s v="PARKING UNDERGROUND/BUILDING"/>
    <m/>
    <m/>
    <s v="IC"/>
    <s v="Invest Cont"/>
    <n v="330"/>
    <m/>
    <m/>
    <m/>
    <s v="5800    CARLTON                      WY"/>
    <m/>
    <n v="34.100299999999997"/>
    <n v="-118.31659999999999"/>
    <n v="0"/>
  </r>
  <r>
    <n v="200611543"/>
    <d v="2020-06-18T00:00:00"/>
    <d v="2020-06-18T00:00:00"/>
    <n v="900"/>
    <n v="6"/>
    <x v="9"/>
    <n v="626"/>
    <n v="2"/>
    <n v="901"/>
    <s v="VIOLATION OF RESTRAINING ORDER"/>
    <s v="0913 2038 1202"/>
    <n v="66"/>
    <s v="M"/>
    <s v="W"/>
    <n v="501"/>
    <s v="SINGLE FAMILY DWELLING"/>
    <m/>
    <m/>
    <s v="IC"/>
    <s v="Invest Cont"/>
    <n v="901"/>
    <m/>
    <m/>
    <m/>
    <s v="6300    GRAPE                        PL"/>
    <m/>
    <n v="34.1143"/>
    <n v="-118.32550000000001"/>
    <n v="0"/>
  </r>
  <r>
    <n v="201305079"/>
    <d v="2020-01-20T00:00:00"/>
    <d v="2020-01-20T00:00:00"/>
    <n v="230"/>
    <n v="13"/>
    <x v="6"/>
    <n v="1367"/>
    <n v="1"/>
    <n v="510"/>
    <s v="VEHICLE - STOLEN"/>
    <m/>
    <n v="0"/>
    <m/>
    <m/>
    <n v="101"/>
    <s v="STREET"/>
    <m/>
    <m/>
    <s v="IC"/>
    <s v="Invest Cont"/>
    <n v="510"/>
    <m/>
    <m/>
    <m/>
    <s v="1500 E  VERNON                       AV"/>
    <m/>
    <n v="34.003900000000002"/>
    <n v="-118.24769999999999"/>
    <n v="0"/>
  </r>
  <r>
    <n v="200608408"/>
    <d v="2020-03-27T00:00:00"/>
    <d v="2020-03-19T00:00:00"/>
    <n v="2150"/>
    <n v="6"/>
    <x v="9"/>
    <n v="636"/>
    <n v="2"/>
    <n v="662"/>
    <s v="BUNCO, GRAND THEFT"/>
    <n v="701"/>
    <n v="28"/>
    <s v="M"/>
    <s v="O"/>
    <n v="502"/>
    <s v="MULTI-UNIT DWELLING (APARTMENT, DUPLEX, ETC)"/>
    <m/>
    <m/>
    <s v="IC"/>
    <s v="Invest Cont"/>
    <n v="662"/>
    <m/>
    <m/>
    <m/>
    <s v="1700    WILCOX                       AV"/>
    <m/>
    <n v="34.101599999999998"/>
    <n v="-118.331"/>
    <n v="0"/>
  </r>
  <r>
    <n v="201108304"/>
    <d v="2020-04-13T00:00:00"/>
    <d v="2020-04-11T00:00:00"/>
    <n v="1545"/>
    <n v="11"/>
    <x v="7"/>
    <n v="1148"/>
    <n v="1"/>
    <n v="331"/>
    <s v="THEFT FROM MOTOR VEHICLE - GRAND ($950.01 AND OVER)"/>
    <n v="385"/>
    <n v="30"/>
    <s v="M"/>
    <s v="W"/>
    <n v="101"/>
    <s v="STREET"/>
    <m/>
    <m/>
    <s v="IC"/>
    <s v="Invest Cont"/>
    <n v="331"/>
    <m/>
    <m/>
    <m/>
    <s v="200    MUSEUM                       DR"/>
    <m/>
    <n v="34.098799999999997"/>
    <n v="-118.2062"/>
    <n v="0"/>
  </r>
  <r>
    <n v="200713073"/>
    <d v="2020-08-23T00:00:00"/>
    <d v="2020-08-23T00:00:00"/>
    <n v="130"/>
    <n v="7"/>
    <x v="0"/>
    <n v="762"/>
    <n v="2"/>
    <n v="626"/>
    <s v="INTIMATE PARTNER - SIMPLE ASSAULT"/>
    <s v="2000 2004 1218 0446 1814"/>
    <n v="64"/>
    <s v="M"/>
    <s v="W"/>
    <n v="102"/>
    <s v="SIDEWALK"/>
    <n v="400"/>
    <s v="STRONG-ARM (HANDS, FIST, FEET OR BODILY FORCE)"/>
    <s v="AO"/>
    <s v="Adult Other"/>
    <n v="626"/>
    <m/>
    <m/>
    <m/>
    <s v="1500 S  LA CIENEGA                   BL"/>
    <m/>
    <n v="34.050199999999997"/>
    <n v="-118.3762"/>
    <n v="0"/>
  </r>
  <r>
    <n v="200400956"/>
    <d v="2020-07-30T00:00:00"/>
    <d v="2020-07-30T00:00:00"/>
    <n v="545"/>
    <n v="4"/>
    <x v="4"/>
    <n v="477"/>
    <n v="1"/>
    <n v="330"/>
    <s v="BURGLARY FROM VEHICLE"/>
    <s v="0344 1302 0329"/>
    <n v="26"/>
    <s v="M"/>
    <s v="H"/>
    <n v="720"/>
    <s v="JUNIOR HIGH SCHOOL"/>
    <m/>
    <m/>
    <s v="IC"/>
    <s v="Invest Cont"/>
    <n v="330"/>
    <m/>
    <m/>
    <m/>
    <s v="2500 E  6TH                          ST"/>
    <m/>
    <n v="34.0366"/>
    <n v="-118.2116"/>
    <n v="0"/>
  </r>
  <r>
    <n v="200610211"/>
    <d v="2020-05-14T00:00:00"/>
    <d v="2020-05-14T00:00:00"/>
    <n v="350"/>
    <n v="6"/>
    <x v="9"/>
    <n v="642"/>
    <n v="2"/>
    <n v="930"/>
    <s v="CRIMINAL THREATS - NO WEAPON DISPLAYED"/>
    <s v="0448 0429 0406 0400 0444 0445"/>
    <n v="23"/>
    <s v="F"/>
    <s v="B"/>
    <n v="101"/>
    <s v="STREET"/>
    <n v="400"/>
    <s v="STRONG-ARM (HANDS, FIST, FEET OR BODILY FORCE)"/>
    <s v="AA"/>
    <s v="Adult Arrest"/>
    <n v="930"/>
    <m/>
    <m/>
    <m/>
    <s v="LEMON GROVE"/>
    <s v="OXFORD"/>
    <n v="34.098100000000002"/>
    <n v="-118.35769999999999"/>
    <n v="1"/>
  </r>
  <r>
    <n v="200907105"/>
    <d v="2020-03-08T00:00:00"/>
    <d v="2020-02-29T00:00:00"/>
    <n v="1800"/>
    <n v="9"/>
    <x v="3"/>
    <n v="926"/>
    <n v="1"/>
    <n v="440"/>
    <s v="THEFT PLAIN - PETTY ($950 &amp; UNDER)"/>
    <n v="344"/>
    <n v="44"/>
    <s v="M"/>
    <s v="H"/>
    <n v="502"/>
    <s v="MULTI-UNIT DWELLING (APARTMENT, DUPLEX, ETC)"/>
    <m/>
    <m/>
    <s v="AO"/>
    <s v="Adult Other"/>
    <n v="440"/>
    <m/>
    <m/>
    <m/>
    <s v="6700    WOODMAN                      AV"/>
    <m/>
    <n v="34.190300000000001"/>
    <n v="-118.43989999999999"/>
    <n v="0"/>
  </r>
  <r>
    <n v="201106166"/>
    <d v="2020-02-18T00:00:00"/>
    <d v="2020-02-14T00:00:00"/>
    <n v="1100"/>
    <n v="11"/>
    <x v="7"/>
    <n v="1143"/>
    <n v="2"/>
    <n v="649"/>
    <s v="DOCUMENT FORGERY / STOLEN FELONY"/>
    <n v="923"/>
    <n v="67"/>
    <s v="M"/>
    <s v="W"/>
    <n v="501"/>
    <s v="SINGLE FAMILY DWELLING"/>
    <m/>
    <m/>
    <s v="IC"/>
    <s v="Invest Cont"/>
    <n v="649"/>
    <m/>
    <m/>
    <m/>
    <s v="1500    SANBORN                      AV"/>
    <m/>
    <n v="34.098199999999999"/>
    <n v="-118.2787"/>
    <n v="0"/>
  </r>
  <r>
    <n v="201207819"/>
    <d v="2020-02-25T00:00:00"/>
    <d v="2020-01-17T00:00:00"/>
    <n v="1200"/>
    <n v="12"/>
    <x v="8"/>
    <n v="1218"/>
    <n v="1"/>
    <n v="440"/>
    <s v="THEFT PLAIN - PETTY ($950 &amp; UNDER)"/>
    <n v="344"/>
    <n v="0"/>
    <s v="X"/>
    <s v="X"/>
    <n v="203"/>
    <s v="OTHER BUSINESS"/>
    <m/>
    <m/>
    <s v="AO"/>
    <s v="Adult Other"/>
    <n v="440"/>
    <m/>
    <m/>
    <m/>
    <s v="5700 S  HOOVER                       ST"/>
    <m/>
    <n v="33.990499999999997"/>
    <n v="-118.2871"/>
    <n v="0"/>
  </r>
  <r>
    <n v="200320925"/>
    <d v="2020-11-25T00:00:00"/>
    <d v="2020-11-25T00:00:00"/>
    <n v="1919"/>
    <n v="3"/>
    <x v="2"/>
    <n v="316"/>
    <n v="2"/>
    <n v="740"/>
    <s v="VANDALISM - FELONY ($400 &amp; OVER, ALL CHURCH VANDALISMS)"/>
    <s v="0329 1309 1822"/>
    <n v="23"/>
    <s v="M"/>
    <s v="W"/>
    <n v="122"/>
    <s v="VEHICLE, PASSENGER/TRUCK"/>
    <m/>
    <m/>
    <s v="IC"/>
    <s v="Invest Cont"/>
    <n v="740"/>
    <m/>
    <m/>
    <m/>
    <s v="2200 S  WESTERN                      AV"/>
    <m/>
    <n v="34.036099999999998"/>
    <n v="-118.309"/>
    <n v="0"/>
  </r>
  <r>
    <n v="200305873"/>
    <d v="2020-02-01T00:00:00"/>
    <d v="2020-02-01T00:00:00"/>
    <n v="1500"/>
    <n v="3"/>
    <x v="2"/>
    <n v="361"/>
    <n v="1"/>
    <n v="510"/>
    <s v="VEHICLE - STOLEN"/>
    <m/>
    <n v="0"/>
    <m/>
    <m/>
    <n v="108"/>
    <s v="PARKING LOT"/>
    <m/>
    <m/>
    <s v="IC"/>
    <s v="Invest Cont"/>
    <n v="510"/>
    <m/>
    <m/>
    <m/>
    <s v="5000    OBAMA                        BL"/>
    <m/>
    <n v="34.017099999999999"/>
    <n v="-118.3531"/>
    <n v="0"/>
  </r>
  <r>
    <n v="200116628"/>
    <d v="2020-08-19T00:00:00"/>
    <d v="2020-08-09T00:00:00"/>
    <n v="2200"/>
    <n v="1"/>
    <x v="1"/>
    <n v="182"/>
    <n v="1"/>
    <n v="420"/>
    <s v="THEFT FROM MOTOR VEHICLE - PETTY ($950 &amp; UNDER)"/>
    <s v="1822 1300 1210 1607 0344"/>
    <n v="34"/>
    <s v="M"/>
    <s v="A"/>
    <n v="123"/>
    <s v="PARKING UNDERGROUND/BUILDING"/>
    <n v="500"/>
    <s v="UNKNOWN WEAPON/OTHER WEAPON"/>
    <s v="IC"/>
    <s v="Invest Cont"/>
    <n v="420"/>
    <m/>
    <m/>
    <m/>
    <s v="1200 S  FIGUEROA                     ST"/>
    <m/>
    <n v="34.041600000000003"/>
    <n v="-118.2671"/>
    <n v="0"/>
  </r>
  <r>
    <n v="200120742"/>
    <d v="2020-11-08T00:00:00"/>
    <d v="2020-11-07T00:00:00"/>
    <n v="2230"/>
    <n v="1"/>
    <x v="1"/>
    <n v="163"/>
    <n v="1"/>
    <n v="510"/>
    <s v="VEHICLE - STOLEN"/>
    <m/>
    <n v="0"/>
    <m/>
    <m/>
    <n v="101"/>
    <s v="STREET"/>
    <m/>
    <m/>
    <s v="AO"/>
    <s v="Adult Other"/>
    <n v="510"/>
    <m/>
    <m/>
    <m/>
    <s v="700 S  BROADWAY"/>
    <m/>
    <n v="34.044400000000003"/>
    <n v="-118.25409999999999"/>
    <n v="0"/>
  </r>
  <r>
    <n v="200410390"/>
    <d v="2020-07-01T00:00:00"/>
    <d v="2020-06-27T00:00:00"/>
    <n v="1800"/>
    <n v="4"/>
    <x v="4"/>
    <n v="453"/>
    <n v="1"/>
    <n v="230"/>
    <s v="ASSAULT WITH DEADLY WEAPON, AGGRAVATED ASSAULT"/>
    <s v="0400 0416 0913 1202 1701"/>
    <n v="67"/>
    <s v="M"/>
    <s v="H"/>
    <n v="502"/>
    <s v="MULTI-UNIT DWELLING (APARTMENT, DUPLEX, ETC)"/>
    <n v="400"/>
    <s v="STRONG-ARM (HANDS, FIST, FEET OR BODILY FORCE)"/>
    <s v="AO"/>
    <s v="Adult Other"/>
    <n v="230"/>
    <m/>
    <m/>
    <m/>
    <s v="1800    BRIDGE                       ST"/>
    <m/>
    <n v="34.051099999999998"/>
    <n v="-118.2149"/>
    <n v="0"/>
  </r>
  <r>
    <n v="200910930"/>
    <d v="2020-06-12T00:00:00"/>
    <d v="2020-06-11T00:00:00"/>
    <n v="1720"/>
    <n v="9"/>
    <x v="3"/>
    <n v="923"/>
    <n v="2"/>
    <n v="930"/>
    <s v="CRIMINAL THREATS - NO WEAPON DISPLAYED"/>
    <n v="421"/>
    <n v="53"/>
    <s v="M"/>
    <s v="H"/>
    <n v="102"/>
    <s v="SIDEWALK"/>
    <n v="511"/>
    <s v="VERBAL THREAT"/>
    <s v="AO"/>
    <s v="Adult Other"/>
    <n v="930"/>
    <m/>
    <m/>
    <m/>
    <s v="6400    VAN NUYS                     BL"/>
    <m/>
    <n v="34.190300000000001"/>
    <n v="-118.45740000000001"/>
    <n v="0"/>
  </r>
  <r>
    <n v="200318894"/>
    <d v="2020-10-15T00:00:00"/>
    <d v="2020-09-21T00:00:00"/>
    <n v="1210"/>
    <n v="3"/>
    <x v="2"/>
    <n v="333"/>
    <n v="2"/>
    <n v="354"/>
    <s v="THEFT OF IDENTITY"/>
    <s v="0917 0100 1822"/>
    <n v="25"/>
    <s v="F"/>
    <s v="B"/>
    <n v="501"/>
    <s v="SINGLE FAMILY DWELLING"/>
    <m/>
    <m/>
    <s v="IC"/>
    <s v="Invest Cont"/>
    <n v="354"/>
    <m/>
    <m/>
    <m/>
    <s v="3700    EXPOSITION                   BL"/>
    <m/>
    <n v="34.023499999999999"/>
    <n v="-118.34"/>
    <n v="0"/>
  </r>
  <r>
    <n v="200617938"/>
    <d v="2020-11-13T00:00:00"/>
    <d v="2020-11-12T00:00:00"/>
    <n v="1905"/>
    <n v="6"/>
    <x v="9"/>
    <n v="666"/>
    <n v="2"/>
    <n v="745"/>
    <s v="VANDALISM - MISDEAMEANOR ($399 OR UNDER)"/>
    <s v="0329 1822"/>
    <n v="0"/>
    <s v="X"/>
    <s v="X"/>
    <n v="726"/>
    <s v="POLICE FACILITY"/>
    <n v="400"/>
    <s v="STRONG-ARM (HANDS, FIST, FEET OR BODILY FORCE)"/>
    <s v="IC"/>
    <s v="Invest Cont"/>
    <n v="745"/>
    <m/>
    <m/>
    <m/>
    <s v="1300 N  WILCOX                       AV"/>
    <m/>
    <n v="34.094299999999997"/>
    <n v="-118.331"/>
    <n v="0"/>
  </r>
  <r>
    <n v="200707494"/>
    <d v="2020-03-15T00:00:00"/>
    <d v="2020-03-15T00:00:00"/>
    <n v="2246"/>
    <n v="7"/>
    <x v="0"/>
    <n v="749"/>
    <n v="1"/>
    <n v="310"/>
    <s v="BURGLARY"/>
    <s v="0325 0329"/>
    <n v="19"/>
    <s v="M"/>
    <s v="O"/>
    <n v="203"/>
    <s v="OTHER BUSINESS"/>
    <m/>
    <m/>
    <s v="IC"/>
    <s v="Invest Cont"/>
    <n v="310"/>
    <m/>
    <m/>
    <m/>
    <s v="900    CRENSHAW                     BL"/>
    <m/>
    <n v="34.058500000000002"/>
    <n v="-118.3262"/>
    <n v="0"/>
  </r>
  <r>
    <n v="200321039"/>
    <d v="2020-11-28T00:00:00"/>
    <d v="2020-11-28T00:00:00"/>
    <n v="1950"/>
    <n v="3"/>
    <x v="2"/>
    <n v="333"/>
    <n v="1"/>
    <n v="236"/>
    <s v="INTIMATE PARTNER - AGGRAVATED ASSAULT"/>
    <s v="2000 0913 1814 0408 0416 0446 1310 0216"/>
    <n v="20"/>
    <s v="F"/>
    <s v="A"/>
    <n v="122"/>
    <s v="VEHICLE, PASSENGER/TRUCK"/>
    <n v="400"/>
    <s v="STRONG-ARM (HANDS, FIST, FEET OR BODILY FORCE)"/>
    <s v="IC"/>
    <s v="Invest Cont"/>
    <n v="236"/>
    <m/>
    <m/>
    <m/>
    <s v="29TH                         ST"/>
    <s v="VICTORIA                     AV"/>
    <n v="34.029499999999999"/>
    <n v="-118.33629999999999"/>
    <n v="0"/>
  </r>
  <r>
    <n v="201212210"/>
    <d v="2020-05-04T00:00:00"/>
    <d v="2020-05-04T00:00:00"/>
    <n v="350"/>
    <n v="12"/>
    <x v="8"/>
    <n v="1235"/>
    <n v="1"/>
    <n v="330"/>
    <s v="BURGLARY FROM VEHICLE"/>
    <s v="1202 0329 0344 0342 1309 1300 1822 0385"/>
    <n v="80"/>
    <s v="M"/>
    <s v="H"/>
    <n v="101"/>
    <s v="STREET"/>
    <m/>
    <m/>
    <s v="IC"/>
    <s v="Invest Cont"/>
    <n v="330"/>
    <m/>
    <m/>
    <m/>
    <s v="1200 W  59TH                         PL"/>
    <m/>
    <n v="33.986699999999999"/>
    <n v="-118.2958"/>
    <n v="0"/>
  </r>
  <r>
    <n v="201011132"/>
    <d v="2020-07-19T00:00:00"/>
    <d v="2020-07-18T00:00:00"/>
    <n v="1500"/>
    <n v="10"/>
    <x v="11"/>
    <n v="1028"/>
    <n v="1"/>
    <n v="420"/>
    <s v="THEFT FROM MOTOR VEHICLE - PETTY ($950 &amp; UNDER)"/>
    <m/>
    <n v="0"/>
    <m/>
    <m/>
    <n v="104"/>
    <s v="DRIVEWAY"/>
    <m/>
    <m/>
    <s v="IC"/>
    <s v="Invest Cont"/>
    <n v="420"/>
    <m/>
    <m/>
    <m/>
    <s v="6700    GERALD                       AV"/>
    <m/>
    <n v="34.191600000000001"/>
    <n v="-118.49339999999999"/>
    <n v="0"/>
  </r>
  <r>
    <n v="200214785"/>
    <d v="2020-09-08T00:00:00"/>
    <d v="2020-09-03T00:00:00"/>
    <n v="1800"/>
    <n v="2"/>
    <x v="5"/>
    <n v="204"/>
    <n v="1"/>
    <n v="440"/>
    <s v="THEFT PLAIN - PETTY ($950 &amp; UNDER)"/>
    <s v="1822 0344 2004"/>
    <n v="19"/>
    <s v="X"/>
    <s v="X"/>
    <n v="118"/>
    <s v="CONSTRUCTION SITE"/>
    <m/>
    <m/>
    <s v="IC"/>
    <s v="Invest Cont"/>
    <n v="440"/>
    <m/>
    <m/>
    <m/>
    <s v="700    HYPERION                     AV"/>
    <m/>
    <n v="34.084699999999998"/>
    <n v="-118.28449999999999"/>
    <n v="0"/>
  </r>
  <r>
    <n v="201006283"/>
    <d v="2020-02-21T00:00:00"/>
    <d v="2020-02-20T00:00:00"/>
    <n v="1510"/>
    <n v="10"/>
    <x v="11"/>
    <n v="1001"/>
    <n v="2"/>
    <n v="624"/>
    <s v="BATTERY - SIMPLE ASSAULT"/>
    <s v="0416 0913 0305 0408"/>
    <n v="15"/>
    <s v="F"/>
    <s v="A"/>
    <n v="721"/>
    <s v="HIGH SCHOOL"/>
    <n v="400"/>
    <s v="STRONG-ARM (HANDS, FIST, FEET OR BODILY FORCE)"/>
    <s v="IC"/>
    <s v="Invest Cont"/>
    <n v="624"/>
    <m/>
    <m/>
    <m/>
    <s v="8100    VANALDEN                     AV"/>
    <m/>
    <n v="34.217500000000001"/>
    <n v="-118.5492"/>
    <n v="0"/>
  </r>
  <r>
    <n v="201206362"/>
    <d v="2020-02-01T00:00:00"/>
    <d v="2020-02-01T00:00:00"/>
    <n v="1140"/>
    <n v="12"/>
    <x v="8"/>
    <n v="1253"/>
    <n v="1"/>
    <n v="442"/>
    <s v="SHOPLIFTING - PETTY THEFT ($950 &amp; UNDER)"/>
    <s v="2028 0325"/>
    <n v="30"/>
    <s v="M"/>
    <s v="H"/>
    <n v="242"/>
    <s v="DISCOUNT STORE (99 CENT,DOLLAR,ETC."/>
    <n v="400"/>
    <s v="STRONG-ARM (HANDS, FIST, FEET OR BODILY FORCE)"/>
    <s v="IC"/>
    <s v="Invest Cont"/>
    <n v="442"/>
    <m/>
    <m/>
    <m/>
    <s v="7300 S  WESTERN                      AV"/>
    <m/>
    <n v="33.973700000000001"/>
    <n v="-118.309"/>
    <n v="0"/>
  </r>
  <r>
    <n v="200508774"/>
    <d v="2020-04-27T00:00:00"/>
    <d v="2020-04-27T00:00:00"/>
    <n v="2100"/>
    <n v="5"/>
    <x v="10"/>
    <n v="515"/>
    <n v="2"/>
    <n v="901"/>
    <s v="VIOLATION OF RESTRAINING ORDER"/>
    <s v="0329 0561 1300 2004 2038"/>
    <n v="70"/>
    <s v="M"/>
    <s v="H"/>
    <n v="501"/>
    <s v="SINGLE FAMILY DWELLING"/>
    <m/>
    <m/>
    <s v="AA"/>
    <s v="Adult Arrest"/>
    <n v="901"/>
    <m/>
    <m/>
    <m/>
    <s v="1600    LAGOON                       AV"/>
    <m/>
    <n v="33.795200000000001"/>
    <n v="-118.26819999999999"/>
    <n v="1"/>
  </r>
  <r>
    <n v="200505929"/>
    <d v="2020-01-27T00:00:00"/>
    <d v="2020-01-22T00:00:00"/>
    <n v="1800"/>
    <n v="5"/>
    <x v="10"/>
    <n v="563"/>
    <n v="1"/>
    <n v="480"/>
    <s v="BIKE - STOLEN"/>
    <s v="0344 0397"/>
    <n v="39"/>
    <s v="M"/>
    <s v="C"/>
    <n v="502"/>
    <s v="MULTI-UNIT DWELLING (APARTMENT, DUPLEX, ETC)"/>
    <m/>
    <m/>
    <s v="IC"/>
    <s v="Invest Cont"/>
    <n v="480"/>
    <m/>
    <m/>
    <m/>
    <s v="12TH                         ST"/>
    <s v="GRAND                        AV"/>
    <n v="33.733400000000003"/>
    <n v="-118.2902"/>
    <n v="0"/>
  </r>
  <r>
    <n v="200500546"/>
    <d v="2020-02-08T00:00:00"/>
    <d v="2020-02-08T00:00:00"/>
    <n v="2030"/>
    <n v="5"/>
    <x v="10"/>
    <n v="514"/>
    <n v="2"/>
    <n v="753"/>
    <s v="DISCHARGE FIREARMS/SHOTS FIRED"/>
    <s v="1822 1100 0216 1309 1407 0209"/>
    <n v="0"/>
    <s v="X"/>
    <s v="X"/>
    <n v="101"/>
    <s v="STREET"/>
    <n v="102"/>
    <s v="HAND GUN"/>
    <s v="IC"/>
    <s v="Invest Cont"/>
    <n v="753"/>
    <n v="998"/>
    <m/>
    <m/>
    <s v="800    FRIGATE                      AV"/>
    <m/>
    <n v="33.7791"/>
    <n v="-118.2782"/>
    <n v="0"/>
  </r>
  <r>
    <n v="200814442"/>
    <d v="2020-09-23T00:00:00"/>
    <d v="2020-09-23T00:00:00"/>
    <n v="1745"/>
    <n v="8"/>
    <x v="12"/>
    <n v="841"/>
    <n v="2"/>
    <n v="860"/>
    <s v="BATTERY WITH SEXUAL CONTACT"/>
    <s v="0500 0522 0551"/>
    <n v="58"/>
    <s v="F"/>
    <s v="W"/>
    <n v="502"/>
    <s v="MULTI-UNIT DWELLING (APARTMENT, DUPLEX, ETC)"/>
    <n v="400"/>
    <s v="STRONG-ARM (HANDS, FIST, FEET OR BODILY FORCE)"/>
    <s v="IC"/>
    <s v="Invest Cont"/>
    <n v="860"/>
    <m/>
    <m/>
    <m/>
    <s v="1300 S  CARMELINA                    AV"/>
    <m/>
    <n v="34.0398"/>
    <n v="-118.46729999999999"/>
    <n v="0"/>
  </r>
  <r>
    <n v="200314768"/>
    <d v="2020-07-25T00:00:00"/>
    <d v="2020-06-19T00:00:00"/>
    <n v="2100"/>
    <n v="3"/>
    <x v="2"/>
    <n v="393"/>
    <n v="2"/>
    <n v="956"/>
    <s v="LETTERS, LEWD  -  TELEPHONE CALLS, LEWD"/>
    <s v="1822 1906"/>
    <n v="28"/>
    <s v="F"/>
    <s v="H"/>
    <n v="502"/>
    <s v="MULTI-UNIT DWELLING (APARTMENT, DUPLEX, ETC)"/>
    <m/>
    <m/>
    <s v="IC"/>
    <s v="Invest Cont"/>
    <n v="956"/>
    <m/>
    <m/>
    <m/>
    <s v="4200    CRENSHAW                     BL"/>
    <m/>
    <n v="34.007800000000003"/>
    <n v="-118.33499999999999"/>
    <n v="0"/>
  </r>
  <r>
    <n v="201108245"/>
    <d v="2020-04-12T00:00:00"/>
    <d v="2020-04-11T00:00:00"/>
    <n v="1040"/>
    <n v="11"/>
    <x v="7"/>
    <n v="1176"/>
    <n v="2"/>
    <n v="740"/>
    <s v="VANDALISM - FELONY ($400 &amp; OVER, ALL CHURCH VANDALISMS)"/>
    <s v="0329 1501"/>
    <n v="35"/>
    <s v="F"/>
    <s v="W"/>
    <n v="710"/>
    <s v="OTHER PREMISE"/>
    <m/>
    <m/>
    <s v="IC"/>
    <s v="Invest Cont"/>
    <n v="740"/>
    <m/>
    <m/>
    <m/>
    <s v="2200    DUVALL                       ST"/>
    <m/>
    <n v="34.086399999999998"/>
    <n v="-118.2304"/>
    <n v="0"/>
  </r>
  <r>
    <n v="200513365"/>
    <d v="2020-08-25T00:00:00"/>
    <d v="2020-07-02T00:00:00"/>
    <n v="830"/>
    <n v="5"/>
    <x v="10"/>
    <n v="528"/>
    <n v="2"/>
    <n v="354"/>
    <s v="THEFT OF IDENTITY"/>
    <s v="0929 0930"/>
    <n v="35"/>
    <s v="F"/>
    <s v="H"/>
    <n v="501"/>
    <s v="SINGLE FAMILY DWELLING"/>
    <m/>
    <m/>
    <s v="IC"/>
    <s v="Invest Cont"/>
    <n v="354"/>
    <m/>
    <m/>
    <m/>
    <s v="1100    EMERY                        PL"/>
    <m/>
    <n v="33.785299999999999"/>
    <n v="-118.2513"/>
    <n v="0"/>
  </r>
  <r>
    <n v="200817288"/>
    <d v="2020-12-07T00:00:00"/>
    <d v="2020-12-07T00:00:00"/>
    <n v="1857"/>
    <n v="8"/>
    <x v="12"/>
    <n v="817"/>
    <n v="2"/>
    <n v="860"/>
    <s v="BATTERY WITH SEXUAL CONTACT"/>
    <s v="0305 0503 0522 1822"/>
    <n v="27"/>
    <s v="F"/>
    <s v="W"/>
    <n v="102"/>
    <s v="SIDEWALK"/>
    <n v="400"/>
    <s v="STRONG-ARM (HANDS, FIST, FEET OR BODILY FORCE)"/>
    <s v="AA"/>
    <s v="Adult Arrest"/>
    <n v="860"/>
    <m/>
    <m/>
    <m/>
    <s v="GLENDON"/>
    <s v="WEYBURN"/>
    <n v="34.0625"/>
    <n v="-118.444"/>
    <n v="1"/>
  </r>
  <r>
    <n v="200120079"/>
    <d v="2020-10-27T00:00:00"/>
    <d v="2020-10-27T00:00:00"/>
    <n v="1540"/>
    <n v="1"/>
    <x v="1"/>
    <n v="154"/>
    <n v="2"/>
    <n v="624"/>
    <s v="BATTERY - SIMPLE ASSAULT"/>
    <s v="0400 1276 0361 0448 0913"/>
    <n v="29"/>
    <s v="F"/>
    <s v="H"/>
    <n v="502"/>
    <s v="MULTI-UNIT DWELLING (APARTMENT, DUPLEX, ETC)"/>
    <n v="400"/>
    <s v="STRONG-ARM (HANDS, FIST, FEET OR BODILY FORCE)"/>
    <s v="AA"/>
    <s v="Adult Arrest"/>
    <n v="624"/>
    <m/>
    <m/>
    <m/>
    <s v="500 S  MAIN                         ST"/>
    <m/>
    <n v="34.046500000000002"/>
    <n v="-118.2488"/>
    <n v="1"/>
  </r>
  <r>
    <n v="200206878"/>
    <d v="2020-02-26T00:00:00"/>
    <d v="2020-02-26T00:00:00"/>
    <n v="1340"/>
    <n v="2"/>
    <x v="5"/>
    <n v="251"/>
    <n v="2"/>
    <n v="624"/>
    <s v="BATTERY - SIMPLE ASSAULT"/>
    <s v="2033 0416 0446 1822"/>
    <n v="37"/>
    <s v="F"/>
    <s v="W"/>
    <n v="103"/>
    <s v="ALLEY"/>
    <n v="400"/>
    <s v="STRONG-ARM (HANDS, FIST, FEET OR BODILY FORCE)"/>
    <s v="IC"/>
    <s v="Invest Cont"/>
    <n v="624"/>
    <m/>
    <m/>
    <m/>
    <s v="WILSHIRE"/>
    <s v="LAFAYETTE PARK"/>
    <n v="34.061399999999999"/>
    <n v="-118.28230000000001"/>
    <n v="0"/>
  </r>
  <r>
    <n v="201205226"/>
    <d v="2020-01-17T00:00:00"/>
    <d v="2020-01-16T00:00:00"/>
    <n v="1840"/>
    <n v="12"/>
    <x v="8"/>
    <n v="1258"/>
    <n v="2"/>
    <n v="740"/>
    <s v="VANDALISM - FELONY ($400 &amp; OVER, ALL CHURCH VANDALISMS)"/>
    <s v="1300 0329"/>
    <n v="25"/>
    <s v="F"/>
    <s v="B"/>
    <n v="122"/>
    <s v="VEHICLE, PASSENGER/TRUCK"/>
    <m/>
    <m/>
    <s v="IC"/>
    <s v="Invest Cont"/>
    <n v="740"/>
    <m/>
    <m/>
    <m/>
    <s v="73RD                         ST"/>
    <s v="SAN PEDRO                    ST"/>
    <n v="33.9739"/>
    <n v="-118.26949999999999"/>
    <n v="0"/>
  </r>
  <r>
    <n v="200807965"/>
    <d v="2020-04-03T00:00:00"/>
    <d v="2020-04-03T00:00:00"/>
    <n v="1200"/>
    <n v="8"/>
    <x v="12"/>
    <n v="811"/>
    <n v="1"/>
    <n v="510"/>
    <s v="VEHICLE - STOLEN"/>
    <m/>
    <n v="0"/>
    <m/>
    <m/>
    <n v="101"/>
    <s v="STREET"/>
    <m/>
    <m/>
    <s v="AO"/>
    <s v="Adult Other"/>
    <n v="510"/>
    <m/>
    <m/>
    <m/>
    <s v="PCH"/>
    <s v="SUNSET                       BL"/>
    <n v="34.056100000000001"/>
    <n v="-118.55119999999999"/>
    <n v="0"/>
  </r>
  <r>
    <n v="200909122"/>
    <d v="2020-04-30T00:00:00"/>
    <d v="2020-04-29T00:00:00"/>
    <n v="2045"/>
    <n v="9"/>
    <x v="3"/>
    <n v="909"/>
    <n v="1"/>
    <n v="510"/>
    <s v="VEHICLE - STOLEN"/>
    <m/>
    <n v="0"/>
    <m/>
    <m/>
    <n v="123"/>
    <s v="PARKING UNDERGROUND/BUILDING"/>
    <m/>
    <m/>
    <s v="IC"/>
    <s v="Invest Cont"/>
    <n v="510"/>
    <m/>
    <m/>
    <m/>
    <s v="13600    SHERMAN                      WY"/>
    <m/>
    <n v="34.204999999999998"/>
    <n v="-118.43389999999999"/>
    <n v="0"/>
  </r>
  <r>
    <n v="200604525"/>
    <d v="2020-01-12T00:00:00"/>
    <d v="2020-01-12T00:00:00"/>
    <n v="230"/>
    <n v="6"/>
    <x v="9"/>
    <n v="636"/>
    <n v="2"/>
    <n v="624"/>
    <s v="BATTERY - SIMPLE ASSAULT"/>
    <s v="0400 0448 0419"/>
    <n v="22"/>
    <s v="F"/>
    <s v="H"/>
    <n v="505"/>
    <s v="MOTEL"/>
    <n v="400"/>
    <s v="STRONG-ARM (HANDS, FIST, FEET OR BODILY FORCE)"/>
    <s v="IC"/>
    <s v="Invest Cont"/>
    <n v="624"/>
    <m/>
    <m/>
    <m/>
    <s v="1700    WHITLEY                      AV"/>
    <m/>
    <n v="34.101599999999998"/>
    <n v="-118.33329999999999"/>
    <n v="0"/>
  </r>
  <r>
    <n v="200317182"/>
    <d v="2020-09-12T00:00:00"/>
    <d v="2020-09-12T00:00:00"/>
    <n v="100"/>
    <n v="3"/>
    <x v="2"/>
    <n v="379"/>
    <n v="1"/>
    <n v="230"/>
    <s v="ASSAULT WITH DEADLY WEAPON, AGGRAVATED ASSAULT"/>
    <s v="1822 0431 1237"/>
    <n v="35"/>
    <s v="M"/>
    <s v="B"/>
    <n v="301"/>
    <s v="GAS STATION"/>
    <n v="512"/>
    <s v="MACE/PEPPER SPRAY"/>
    <s v="IC"/>
    <s v="Invest Cont"/>
    <n v="230"/>
    <m/>
    <m/>
    <m/>
    <s v="EXPOSITION                   BL"/>
    <s v="VERMONT                      AV"/>
    <n v="34.0184"/>
    <n v="-118.2915"/>
    <n v="0"/>
  </r>
  <r>
    <n v="201015048"/>
    <d v="2020-11-14T00:00:00"/>
    <d v="2020-11-14T00:00:00"/>
    <n v="1620"/>
    <n v="10"/>
    <x v="11"/>
    <n v="1004"/>
    <n v="2"/>
    <n v="951"/>
    <s v="DEFRAUDING INNKEEPER/THEFT OF SERVICES, $950 &amp; UNDER"/>
    <s v="1822 0104 1420 1300"/>
    <n v="0"/>
    <s v="M"/>
    <s v="W"/>
    <n v="210"/>
    <s v="RESTAURANT/FAST FOOD"/>
    <m/>
    <m/>
    <s v="IC"/>
    <s v="Invest Cont"/>
    <n v="951"/>
    <m/>
    <m/>
    <m/>
    <s v="7600    RESEDA                       BL"/>
    <m/>
    <n v="34.208399999999997"/>
    <n v="-118.536"/>
    <n v="0"/>
  </r>
  <r>
    <n v="200807938"/>
    <d v="2020-04-02T00:00:00"/>
    <d v="2020-03-12T00:00:00"/>
    <n v="930"/>
    <n v="8"/>
    <x v="12"/>
    <n v="832"/>
    <n v="2"/>
    <n v="745"/>
    <s v="VANDALISM - MISDEAMEANOR ($399 OR UNDER)"/>
    <n v="329"/>
    <n v="37"/>
    <s v="M"/>
    <s v="H"/>
    <n v="502"/>
    <s v="MULTI-UNIT DWELLING (APARTMENT, DUPLEX, ETC)"/>
    <m/>
    <m/>
    <s v="IC"/>
    <s v="Invest Cont"/>
    <n v="745"/>
    <m/>
    <m/>
    <m/>
    <s v="11600    MAYFIELD                     AV"/>
    <m/>
    <n v="34.053400000000003"/>
    <n v="-118.46129999999999"/>
    <n v="0"/>
  </r>
  <r>
    <n v="200119994"/>
    <d v="2020-10-26T00:00:00"/>
    <d v="2020-10-25T00:00:00"/>
    <n v="2200"/>
    <n v="1"/>
    <x v="1"/>
    <n v="153"/>
    <n v="1"/>
    <n v="510"/>
    <s v="VEHICLE - STOLEN"/>
    <m/>
    <n v="0"/>
    <m/>
    <m/>
    <n v="101"/>
    <s v="STREET"/>
    <m/>
    <m/>
    <s v="IC"/>
    <s v="Invest Cont"/>
    <n v="510"/>
    <m/>
    <m/>
    <m/>
    <s v="300 W  5TH                          ST"/>
    <m/>
    <n v="34.048099999999998"/>
    <n v="-118.25069999999999"/>
    <n v="0"/>
  </r>
  <r>
    <n v="201012363"/>
    <d v="2020-08-23T00:00:00"/>
    <d v="2020-08-23T00:00:00"/>
    <n v="1330"/>
    <n v="10"/>
    <x v="11"/>
    <n v="1094"/>
    <n v="1"/>
    <n v="310"/>
    <s v="BURGLARY"/>
    <s v="1609 0344 1822"/>
    <n v="35"/>
    <s v="M"/>
    <s v="O"/>
    <n v="501"/>
    <s v="SINGLE FAMILY DWELLING"/>
    <m/>
    <m/>
    <s v="IC"/>
    <s v="Invest Cont"/>
    <n v="310"/>
    <m/>
    <m/>
    <m/>
    <s v="18100    VALLEY VISTA                 BL"/>
    <m/>
    <n v="34.158700000000003"/>
    <n v="-118.5273"/>
    <n v="0"/>
  </r>
  <r>
    <n v="200615611"/>
    <d v="2020-09-19T00:00:00"/>
    <d v="2020-09-18T00:00:00"/>
    <n v="2100"/>
    <n v="6"/>
    <x v="9"/>
    <n v="678"/>
    <n v="2"/>
    <n v="624"/>
    <s v="BATTERY - SIMPLE ASSAULT"/>
    <s v="0400 0444 0913 1810"/>
    <n v="32"/>
    <s v="F"/>
    <s v="W"/>
    <n v="501"/>
    <s v="SINGLE FAMILY DWELLING"/>
    <n v="400"/>
    <s v="STRONG-ARM (HANDS, FIST, FEET OR BODILY FORCE)"/>
    <s v="IC"/>
    <s v="Invest Cont"/>
    <n v="624"/>
    <m/>
    <m/>
    <m/>
    <s v="900 N  SERRANO                      AV"/>
    <m/>
    <n v="34.086199999999998"/>
    <n v="-118.3064"/>
    <n v="0"/>
  </r>
  <r>
    <n v="201304611"/>
    <d v="2020-01-11T00:00:00"/>
    <d v="2020-01-11T00:00:00"/>
    <n v="2300"/>
    <n v="13"/>
    <x v="6"/>
    <n v="1333"/>
    <n v="1"/>
    <n v="410"/>
    <s v="BURGLARY FROM VEHICLE, ATTEMPTED"/>
    <s v="1300 0329 1609 0202"/>
    <n v="42"/>
    <s v="F"/>
    <s v="H"/>
    <n v="101"/>
    <s v="STREET"/>
    <n v="400"/>
    <s v="STRONG-ARM (HANDS, FIST, FEET OR BODILY FORCE)"/>
    <s v="IC"/>
    <s v="Invest Cont"/>
    <n v="410"/>
    <m/>
    <m/>
    <m/>
    <s v="3300    TRINITY                      ST"/>
    <m/>
    <n v="34.017099999999999"/>
    <n v="-118.2667"/>
    <n v="0"/>
  </r>
  <r>
    <n v="200912396"/>
    <d v="2020-07-15T00:00:00"/>
    <d v="2020-07-15T00:00:00"/>
    <n v="1500"/>
    <n v="9"/>
    <x v="3"/>
    <n v="964"/>
    <n v="2"/>
    <n v="812"/>
    <s v="CRM AGNST CHLD (13 OR UNDER) (14-15 &amp; SUSP 10 YRS OLDER)"/>
    <s v="0528 0529 1300"/>
    <n v="17"/>
    <s v="F"/>
    <s v="O"/>
    <n v="109"/>
    <s v="PARK/PLAYGROUND"/>
    <n v="400"/>
    <s v="STRONG-ARM (HANDS, FIST, FEET OR BODILY FORCE)"/>
    <s v="IC"/>
    <s v="Invest Cont"/>
    <n v="762"/>
    <n v="812"/>
    <m/>
    <m/>
    <s v="14200    HUSTON                       ST"/>
    <m/>
    <n v="34.159399999999998"/>
    <n v="-118.44329999999999"/>
    <n v="0"/>
  </r>
  <r>
    <n v="200406769"/>
    <d v="2020-03-11T00:00:00"/>
    <d v="2020-03-10T00:00:00"/>
    <n v="2000"/>
    <n v="4"/>
    <x v="4"/>
    <n v="437"/>
    <n v="1"/>
    <n v="510"/>
    <s v="VEHICLE - STOLEN"/>
    <m/>
    <n v="0"/>
    <m/>
    <m/>
    <n v="101"/>
    <s v="STREET"/>
    <m/>
    <m/>
    <s v="IC"/>
    <s v="Invest Cont"/>
    <n v="510"/>
    <m/>
    <m/>
    <m/>
    <s v="2200 N  INDIANA                      AV"/>
    <m/>
    <n v="34.069000000000003"/>
    <n v="-118.1927"/>
    <n v="0"/>
  </r>
  <r>
    <n v="200416200"/>
    <d v="2020-12-23T00:00:00"/>
    <d v="2020-12-23T00:00:00"/>
    <n v="55"/>
    <n v="4"/>
    <x v="4"/>
    <n v="442"/>
    <n v="1"/>
    <n v="236"/>
    <s v="INTIMATE PARTNER - AGGRAVATED ASSAULT"/>
    <s v="1814 2000 1312 0913"/>
    <n v="27"/>
    <s v="F"/>
    <s v="B"/>
    <n v="101"/>
    <s v="STREET"/>
    <n v="307"/>
    <s v="VEHICLE"/>
    <s v="AO"/>
    <s v="Adult Other"/>
    <n v="236"/>
    <m/>
    <m/>
    <m/>
    <s v="1000    LORD                         ST"/>
    <m/>
    <n v="34.057699999999997"/>
    <n v="-118.21339999999999"/>
    <n v="0"/>
  </r>
  <r>
    <n v="200909003"/>
    <d v="2020-04-27T00:00:00"/>
    <d v="2020-04-27T00:00:00"/>
    <n v="1630"/>
    <n v="9"/>
    <x v="3"/>
    <n v="905"/>
    <n v="2"/>
    <n v="626"/>
    <s v="INTIMATE PARTNER - SIMPLE ASSAULT"/>
    <s v="2000 1241 0444"/>
    <n v="52"/>
    <s v="F"/>
    <s v="H"/>
    <n v="501"/>
    <s v="SINGLE FAMILY DWELLING"/>
    <n v="400"/>
    <s v="STRONG-ARM (HANDS, FIST, FEET OR BODILY FORCE)"/>
    <s v="AA"/>
    <s v="Adult Arrest"/>
    <n v="626"/>
    <m/>
    <m/>
    <m/>
    <s v="14700    COVELLO                      ST"/>
    <m/>
    <n v="34.207599999999999"/>
    <n v="-118.45310000000001"/>
    <n v="1"/>
  </r>
  <r>
    <n v="200315671"/>
    <d v="2020-08-12T00:00:00"/>
    <d v="2020-08-12T00:00:00"/>
    <n v="2045"/>
    <n v="3"/>
    <x v="2"/>
    <n v="377"/>
    <n v="2"/>
    <n v="745"/>
    <s v="VANDALISM - MISDEAMEANOR ($399 OR UNDER)"/>
    <s v="0329 1251 0913 2024 1300"/>
    <n v="25"/>
    <s v="F"/>
    <s v="H"/>
    <n v="122"/>
    <s v="VEHICLE, PASSENGER/TRUCK"/>
    <m/>
    <m/>
    <s v="AO"/>
    <s v="Adult Other"/>
    <n v="745"/>
    <m/>
    <m/>
    <m/>
    <s v="1200 W  38TH                         ST"/>
    <m/>
    <n v="34.017299999999999"/>
    <n v="-118.2987"/>
    <n v="0"/>
  </r>
  <r>
    <n v="200608963"/>
    <d v="2020-04-11T00:00:00"/>
    <d v="2020-04-10T00:00:00"/>
    <n v="2020"/>
    <n v="6"/>
    <x v="9"/>
    <n v="643"/>
    <n v="1"/>
    <n v="230"/>
    <s v="ASSAULT WITH DEADLY WEAPON, AGGRAVATED ASSAULT"/>
    <s v="0400 0334 1822 2004 1402"/>
    <n v="43"/>
    <s v="M"/>
    <s v="W"/>
    <n v="158"/>
    <s v="TRANSIENT ENCAMPMENT"/>
    <n v="207"/>
    <s v="OTHER KNIFE"/>
    <s v="AA"/>
    <s v="Adult Arrest"/>
    <n v="230"/>
    <n v="998"/>
    <m/>
    <m/>
    <s v="DETROIT                      ST"/>
    <s v="SUNSET                       BL"/>
    <n v="34.097999999999999"/>
    <n v="-118.3456"/>
    <n v="1"/>
  </r>
  <r>
    <n v="201014854"/>
    <d v="2020-11-08T00:00:00"/>
    <d v="2020-11-08T00:00:00"/>
    <n v="930"/>
    <n v="10"/>
    <x v="11"/>
    <n v="1015"/>
    <n v="1"/>
    <n v="442"/>
    <s v="SHOPLIFTING - PETTY THEFT ($950 &amp; UNDER)"/>
    <s v="0325 1236 0913 2028 0358 2003 0359 0906 1816"/>
    <n v="0"/>
    <s v="M"/>
    <s v="O"/>
    <n v="242"/>
    <s v="DISCOUNT STORE (99 CENT,DOLLAR,ETC."/>
    <m/>
    <m/>
    <s v="AA"/>
    <s v="Adult Arrest"/>
    <n v="442"/>
    <m/>
    <m/>
    <m/>
    <s v="18200    SHERMAN                      WY"/>
    <m/>
    <n v="34.2012"/>
    <n v="-118.5304"/>
    <n v="1"/>
  </r>
  <r>
    <n v="200815217"/>
    <d v="2020-10-14T00:00:00"/>
    <d v="2020-10-13T00:00:00"/>
    <n v="930"/>
    <n v="8"/>
    <x v="12"/>
    <n v="817"/>
    <n v="2"/>
    <n v="740"/>
    <s v="VANDALISM - FELONY ($400 &amp; OVER, ALL CHURCH VANDALISMS)"/>
    <n v="329"/>
    <n v="77"/>
    <s v="F"/>
    <s v="W"/>
    <n v="502"/>
    <s v="MULTI-UNIT DWELLING (APARTMENT, DUPLEX, ETC)"/>
    <m/>
    <m/>
    <s v="AO"/>
    <s v="Adult Other"/>
    <n v="740"/>
    <m/>
    <m/>
    <m/>
    <s v="900    HILGARD                      AV"/>
    <m/>
    <n v="34.061700000000002"/>
    <n v="-118.44459999999999"/>
    <n v="0"/>
  </r>
  <r>
    <n v="201106176"/>
    <d v="2020-02-18T00:00:00"/>
    <d v="2020-02-18T00:00:00"/>
    <n v="1540"/>
    <n v="11"/>
    <x v="7"/>
    <n v="1162"/>
    <n v="1"/>
    <n v="230"/>
    <s v="ASSAULT WITH DEADLY WEAPON, AGGRAVATED ASSAULT"/>
    <s v="1822 0431 1266 1402 0356 2004"/>
    <n v="21"/>
    <s v="M"/>
    <s v="H"/>
    <n v="701"/>
    <s v="HOSPITAL"/>
    <n v="512"/>
    <s v="MACE/PEPPER SPRAY"/>
    <s v="IC"/>
    <s v="Invest Cont"/>
    <n v="230"/>
    <n v="998"/>
    <m/>
    <m/>
    <s v="1300 N  VERMONT                      AV"/>
    <m/>
    <n v="34.095599999999997"/>
    <n v="-118.29179999999999"/>
    <n v="0"/>
  </r>
  <r>
    <n v="201004117"/>
    <d v="2020-01-04T00:00:00"/>
    <d v="2020-01-02T00:00:00"/>
    <n v="1530"/>
    <n v="10"/>
    <x v="11"/>
    <n v="1079"/>
    <n v="1"/>
    <n v="310"/>
    <s v="BURGLARY"/>
    <n v="344"/>
    <n v="0"/>
    <s v="M"/>
    <s v="W"/>
    <n v="702"/>
    <s v="OFFICE BUILDING/OFFICE"/>
    <m/>
    <m/>
    <s v="IC"/>
    <s v="Invest Cont"/>
    <n v="310"/>
    <m/>
    <m/>
    <m/>
    <s v="15500    VENTURA                      BL"/>
    <m/>
    <n v="34.1599"/>
    <n v="-118.4766"/>
    <n v="0"/>
  </r>
  <r>
    <n v="200117211"/>
    <d v="2020-08-31T00:00:00"/>
    <d v="2020-08-28T00:00:00"/>
    <n v="1300"/>
    <n v="1"/>
    <x v="1"/>
    <n v="111"/>
    <n v="2"/>
    <n v="740"/>
    <s v="VANDALISM - FELONY ($400 &amp; OVER, ALL CHURCH VANDALISMS)"/>
    <n v="329"/>
    <n v="0"/>
    <s v="X"/>
    <s v="X"/>
    <n v="702"/>
    <s v="OFFICE BUILDING/OFFICE"/>
    <m/>
    <m/>
    <s v="IC"/>
    <s v="Invest Cont"/>
    <n v="740"/>
    <m/>
    <m/>
    <m/>
    <s v="600 N  GRAND                        AV"/>
    <m/>
    <n v="34.060699999999997"/>
    <n v="-118.2435"/>
    <n v="0"/>
  </r>
  <r>
    <n v="200410726"/>
    <d v="2020-07-13T00:00:00"/>
    <d v="2020-07-13T00:00:00"/>
    <n v="1130"/>
    <n v="4"/>
    <x v="4"/>
    <n v="449"/>
    <n v="1"/>
    <n v="210"/>
    <s v="ROBBERY"/>
    <s v="0342 0400 0344 0416 1822 1309"/>
    <n v="52"/>
    <s v="M"/>
    <s v="H"/>
    <n v="301"/>
    <s v="GAS STATION"/>
    <n v="400"/>
    <s v="STRONG-ARM (HANDS, FIST, FEET OR BODILY FORCE)"/>
    <s v="IC"/>
    <s v="Invest Cont"/>
    <n v="210"/>
    <m/>
    <m/>
    <m/>
    <s v="POMEROY"/>
    <s v="SOTO"/>
    <n v="34.053699999999999"/>
    <n v="-118.2034"/>
    <n v="0"/>
  </r>
  <r>
    <n v="200110785"/>
    <d v="2020-04-21T00:00:00"/>
    <d v="2020-04-20T00:00:00"/>
    <n v="1900"/>
    <n v="1"/>
    <x v="1"/>
    <n v="162"/>
    <n v="1"/>
    <n v="510"/>
    <s v="VEHICLE - STOLEN"/>
    <m/>
    <n v="0"/>
    <m/>
    <m/>
    <n v="101"/>
    <s v="STREET"/>
    <m/>
    <m/>
    <s v="AA"/>
    <s v="Adult Arrest"/>
    <n v="510"/>
    <m/>
    <m/>
    <m/>
    <s v="800 S  GRAND                        AV"/>
    <m/>
    <n v="34.045900000000003"/>
    <n v="-118.25790000000001"/>
    <n v="1"/>
  </r>
  <r>
    <n v="200911327"/>
    <d v="2020-06-20T00:00:00"/>
    <d v="2020-06-20T00:00:00"/>
    <n v="1830"/>
    <n v="9"/>
    <x v="3"/>
    <n v="963"/>
    <n v="1"/>
    <n v="236"/>
    <s v="INTIMATE PARTNER - AGGRAVATED ASSAULT"/>
    <s v="2000 1813 0400 0913"/>
    <n v="45"/>
    <s v="F"/>
    <s v="B"/>
    <n v="501"/>
    <s v="SINGLE FAMILY DWELLING"/>
    <n v="400"/>
    <s v="STRONG-ARM (HANDS, FIST, FEET OR BODILY FORCE)"/>
    <s v="AA"/>
    <s v="Adult Arrest"/>
    <n v="236"/>
    <m/>
    <m/>
    <m/>
    <s v="14800    HARTSOOK                     ST"/>
    <m/>
    <n v="34.164000000000001"/>
    <n v="-118.45740000000001"/>
    <n v="1"/>
  </r>
  <r>
    <n v="201004895"/>
    <d v="2020-01-22T00:00:00"/>
    <d v="2020-01-22T00:00:00"/>
    <n v="30"/>
    <n v="10"/>
    <x v="11"/>
    <n v="1047"/>
    <n v="1"/>
    <n v="310"/>
    <s v="BURGLARY"/>
    <s v="0344 1607"/>
    <n v="0"/>
    <s v="M"/>
    <s v="W"/>
    <n v="515"/>
    <s v="APARTMENT/CONDO COMMON LAUNDRY ROOM"/>
    <m/>
    <m/>
    <s v="IC"/>
    <s v="Invest Cont"/>
    <n v="310"/>
    <m/>
    <m/>
    <m/>
    <s v="17300    BURBANK                      BL"/>
    <m/>
    <n v="34.1723"/>
    <n v="-118.5098"/>
    <n v="0"/>
  </r>
  <r>
    <n v="200121533"/>
    <d v="2020-11-25T00:00:00"/>
    <d v="2020-11-24T00:00:00"/>
    <n v="2045"/>
    <n v="1"/>
    <x v="1"/>
    <n v="182"/>
    <n v="1"/>
    <n v="330"/>
    <s v="BURGLARY FROM VEHICLE"/>
    <s v="1609 0344 1402 1822 1307 0329 1420 1403"/>
    <n v="21"/>
    <s v="M"/>
    <s v="B"/>
    <n v="102"/>
    <s v="SIDEWALK"/>
    <m/>
    <m/>
    <s v="IC"/>
    <s v="Invest Cont"/>
    <n v="330"/>
    <n v="998"/>
    <m/>
    <m/>
    <s v="12TH"/>
    <s v="GRAND"/>
    <n v="34.040100000000002"/>
    <n v="-118.2633"/>
    <n v="0"/>
  </r>
  <r>
    <n v="200608650"/>
    <d v="2020-04-03T00:00:00"/>
    <d v="2020-04-03T00:00:00"/>
    <n v="1910"/>
    <n v="6"/>
    <x v="9"/>
    <n v="645"/>
    <n v="2"/>
    <n v="624"/>
    <s v="BATTERY - SIMPLE ASSAULT"/>
    <s v="2021 0913 0400 0444 0416"/>
    <n v="23"/>
    <s v="F"/>
    <s v="W"/>
    <n v="503"/>
    <s v="HOTEL"/>
    <n v="500"/>
    <s v="UNKNOWN WEAPON/OTHER WEAPON"/>
    <s v="IC"/>
    <s v="Invest Cont"/>
    <n v="624"/>
    <m/>
    <m/>
    <m/>
    <s v="7000    HOLLYWOOD                    BL"/>
    <m/>
    <n v="34.101599999999998"/>
    <n v="-118.3417"/>
    <n v="0"/>
  </r>
  <r>
    <n v="200120471"/>
    <d v="2020-11-02T00:00:00"/>
    <d v="2020-10-22T00:00:00"/>
    <n v="2200"/>
    <n v="1"/>
    <x v="1"/>
    <n v="128"/>
    <n v="1"/>
    <n v="330"/>
    <s v="BURGLARY FROM VEHICLE"/>
    <s v="1609 1822 0344 1307 0329"/>
    <n v="37"/>
    <s v="F"/>
    <s v="H"/>
    <n v="101"/>
    <s v="STREET"/>
    <m/>
    <m/>
    <s v="IC"/>
    <s v="Invest Cont"/>
    <n v="330"/>
    <m/>
    <m/>
    <m/>
    <s v="1ST"/>
    <s v="JUDGE JOHN A"/>
    <n v="34.049799999999998"/>
    <n v="-118.24"/>
    <n v="0"/>
  </r>
  <r>
    <n v="200214348"/>
    <d v="2020-08-28T00:00:00"/>
    <d v="2020-08-28T00:00:00"/>
    <n v="1700"/>
    <n v="2"/>
    <x v="5"/>
    <n v="202"/>
    <n v="2"/>
    <n v="626"/>
    <s v="INTIMATE PARTNER - SIMPLE ASSAULT"/>
    <s v="1814 0913 0416 2000"/>
    <n v="26"/>
    <s v="M"/>
    <s v="W"/>
    <n v="108"/>
    <s v="PARKING LOT"/>
    <n v="400"/>
    <s v="STRONG-ARM (HANDS, FIST, FEET OR BODILY FORCE)"/>
    <s v="AO"/>
    <s v="Adult Other"/>
    <n v="626"/>
    <m/>
    <m/>
    <m/>
    <s v="SANTA MONICA                 BL"/>
    <s v="VIRGIL                       AV"/>
    <n v="34.090899999999998"/>
    <n v="-118.2867"/>
    <n v="0"/>
  </r>
  <r>
    <n v="200607576"/>
    <d v="2020-03-09T00:00:00"/>
    <d v="2020-03-08T00:00:00"/>
    <n v="755"/>
    <n v="6"/>
    <x v="9"/>
    <n v="666"/>
    <n v="1"/>
    <n v="220"/>
    <s v="ATTEMPTED ROBBERY"/>
    <s v="1822 0400 0416 1501"/>
    <n v="50"/>
    <s v="M"/>
    <s v="H"/>
    <n v="203"/>
    <s v="OTHER BUSINESS"/>
    <n v="400"/>
    <s v="STRONG-ARM (HANDS, FIST, FEET OR BODILY FORCE)"/>
    <s v="IC"/>
    <s v="Invest Cont"/>
    <n v="220"/>
    <m/>
    <m/>
    <m/>
    <s v="6100 W  SUNSET                       BL"/>
    <m/>
    <n v="34.097999999999999"/>
    <n v="-118.3223"/>
    <n v="0"/>
  </r>
  <r>
    <n v="200512121"/>
    <d v="2020-07-21T00:00:00"/>
    <d v="2020-07-21T00:00:00"/>
    <n v="900"/>
    <n v="5"/>
    <x v="10"/>
    <n v="506"/>
    <n v="1"/>
    <n v="310"/>
    <s v="BURGLARY"/>
    <s v="0913 0344 0358 1606 0554 2004"/>
    <n v="45"/>
    <s v="M"/>
    <s v="H"/>
    <n v="501"/>
    <s v="SINGLE FAMILY DWELLING"/>
    <m/>
    <m/>
    <s v="AA"/>
    <s v="Adult Arrest"/>
    <n v="310"/>
    <m/>
    <m/>
    <m/>
    <s v="1300 W  220TH                        ST"/>
    <m/>
    <n v="33.828000000000003"/>
    <n v="-118.30159999999999"/>
    <n v="1"/>
  </r>
  <r>
    <n v="200407703"/>
    <d v="2020-04-10T00:00:00"/>
    <d v="2020-04-05T00:00:00"/>
    <n v="1200"/>
    <n v="4"/>
    <x v="4"/>
    <n v="401"/>
    <n v="1"/>
    <n v="330"/>
    <s v="BURGLARY FROM VEHICLE"/>
    <s v="1300 1302 0344"/>
    <n v="43"/>
    <s v="M"/>
    <s v="H"/>
    <n v="102"/>
    <s v="SIDEWALK"/>
    <m/>
    <m/>
    <s v="IC"/>
    <s v="Invest Cont"/>
    <n v="330"/>
    <m/>
    <m/>
    <m/>
    <s v="4200    HOMER                        ST"/>
    <m/>
    <n v="34.091799999999999"/>
    <n v="-118.2056"/>
    <n v="0"/>
  </r>
  <r>
    <n v="200117140"/>
    <d v="2020-08-29T00:00:00"/>
    <d v="2020-08-26T00:00:00"/>
    <n v="1300"/>
    <n v="1"/>
    <x v="1"/>
    <n v="182"/>
    <n v="1"/>
    <n v="330"/>
    <s v="BURGLARY FROM VEHICLE"/>
    <s v="1300 0344 1606 1822 0377"/>
    <n v="37"/>
    <s v="M"/>
    <s v="B"/>
    <n v="108"/>
    <s v="PARKING LOT"/>
    <m/>
    <m/>
    <s v="IC"/>
    <s v="Invest Cont"/>
    <n v="330"/>
    <m/>
    <m/>
    <m/>
    <s v="1200 S  HOPE                         ST"/>
    <m/>
    <n v="34.040599999999998"/>
    <n v="-118.2646"/>
    <n v="0"/>
  </r>
  <r>
    <n v="200120813"/>
    <d v="2020-11-09T00:00:00"/>
    <d v="2020-11-07T00:00:00"/>
    <n v="1400"/>
    <n v="1"/>
    <x v="1"/>
    <n v="185"/>
    <n v="2"/>
    <n v="354"/>
    <s v="THEFT OF IDENTITY"/>
    <n v="377"/>
    <n v="48"/>
    <s v="M"/>
    <s v="W"/>
    <n v="602"/>
    <s v="BANK"/>
    <m/>
    <m/>
    <s v="IC"/>
    <s v="Invest Cont"/>
    <n v="354"/>
    <m/>
    <m/>
    <m/>
    <s v="1200 S  BROADWAY"/>
    <m/>
    <n v="34.037700000000001"/>
    <n v="-118.2607"/>
    <n v="0"/>
  </r>
  <r>
    <n v="201222444"/>
    <d v="2020-10-11T00:00:00"/>
    <d v="2020-10-10T00:00:00"/>
    <n v="1530"/>
    <n v="12"/>
    <x v="8"/>
    <n v="1232"/>
    <n v="1"/>
    <n v="310"/>
    <s v="BURGLARY"/>
    <s v="1202 1606 0344 1822"/>
    <n v="63"/>
    <s v="M"/>
    <s v="B"/>
    <n v="502"/>
    <s v="MULTI-UNIT DWELLING (APARTMENT, DUPLEX, ETC)"/>
    <m/>
    <m/>
    <s v="IC"/>
    <s v="Invest Cont"/>
    <n v="310"/>
    <m/>
    <m/>
    <m/>
    <s v="5900    WEST                         BL"/>
    <m/>
    <n v="33.986899999999999"/>
    <n v="-118.3352"/>
    <n v="0"/>
  </r>
  <r>
    <n v="200122273"/>
    <d v="2020-12-12T00:00:00"/>
    <d v="2020-12-12T00:00:00"/>
    <n v="1"/>
    <n v="1"/>
    <x v="1"/>
    <n v="128"/>
    <n v="1"/>
    <n v="510"/>
    <s v="VEHICLE - STOLEN"/>
    <m/>
    <n v="0"/>
    <m/>
    <m/>
    <n v="101"/>
    <s v="STREET"/>
    <m/>
    <m/>
    <s v="IC"/>
    <s v="Invest Cont"/>
    <n v="510"/>
    <m/>
    <m/>
    <m/>
    <s v="100 S  LOS ANGELES                  ST"/>
    <m/>
    <n v="34.051099999999998"/>
    <n v="-118.2427"/>
    <n v="0"/>
  </r>
  <r>
    <n v="201206329"/>
    <d v="2020-02-02T00:00:00"/>
    <d v="2020-01-25T00:00:00"/>
    <n v="1130"/>
    <n v="12"/>
    <x v="8"/>
    <n v="1269"/>
    <n v="2"/>
    <n v="900"/>
    <s v="VIOLATION OF COURT ORDER"/>
    <s v="2038 0913"/>
    <n v="42"/>
    <s v="F"/>
    <s v="W"/>
    <n v="502"/>
    <s v="MULTI-UNIT DWELLING (APARTMENT, DUPLEX, ETC)"/>
    <m/>
    <m/>
    <s v="AO"/>
    <s v="Adult Other"/>
    <n v="900"/>
    <m/>
    <m/>
    <m/>
    <s v="8300    AVALON                       BL"/>
    <m/>
    <n v="33.963799999999999"/>
    <n v="-118.2651"/>
    <n v="0"/>
  </r>
  <r>
    <n v="200918763"/>
    <d v="2020-12-23T00:00:00"/>
    <d v="2020-12-22T00:00:00"/>
    <n v="1535"/>
    <n v="9"/>
    <x v="3"/>
    <n v="923"/>
    <n v="2"/>
    <n v="624"/>
    <s v="BATTERY - SIMPLE ASSAULT"/>
    <s v="0416 2004 1218"/>
    <n v="29"/>
    <s v="M"/>
    <s v="B"/>
    <n v="101"/>
    <s v="STREET"/>
    <n v="308"/>
    <s v="STICK"/>
    <s v="AO"/>
    <s v="Adult Other"/>
    <n v="624"/>
    <m/>
    <m/>
    <m/>
    <s v="GILMORE"/>
    <s v="VESPER"/>
    <n v="34.1877"/>
    <n v="-118.4509"/>
    <n v="0"/>
  </r>
  <r>
    <n v="200800791"/>
    <d v="2020-09-07T00:00:00"/>
    <d v="2020-09-07T00:00:00"/>
    <n v="150"/>
    <n v="8"/>
    <x v="12"/>
    <n v="859"/>
    <n v="2"/>
    <n v="930"/>
    <s v="CRIMINAL THREATS - NO WEAPON DISPLAYED"/>
    <s v="0319 0913 1402 2004"/>
    <n v="29"/>
    <s v="F"/>
    <s v="W"/>
    <n v="505"/>
    <s v="MOTEL"/>
    <n v="511"/>
    <s v="VERBAL THREAT"/>
    <s v="AA"/>
    <s v="Adult Arrest"/>
    <n v="930"/>
    <n v="998"/>
    <m/>
    <m/>
    <s v="1700 S  LA CIENEGA                   BL"/>
    <m/>
    <n v="34.049500000000002"/>
    <n v="-118.3805"/>
    <n v="1"/>
  </r>
  <r>
    <n v="201111118"/>
    <d v="2020-07-05T00:00:00"/>
    <d v="2020-06-30T00:00:00"/>
    <n v="1040"/>
    <n v="11"/>
    <x v="7"/>
    <n v="1141"/>
    <n v="2"/>
    <n v="745"/>
    <s v="VANDALISM - MISDEAMEANOR ($399 OR UNDER)"/>
    <n v="329"/>
    <n v="72"/>
    <s v="F"/>
    <s v="W"/>
    <n v="501"/>
    <s v="SINGLE FAMILY DWELLING"/>
    <m/>
    <m/>
    <s v="IC"/>
    <s v="Invest Cont"/>
    <n v="745"/>
    <m/>
    <m/>
    <m/>
    <s v="2700    GLENDOWER                    AV"/>
    <m/>
    <n v="34.116"/>
    <n v="-118.29559999999999"/>
    <n v="0"/>
  </r>
  <r>
    <n v="200122766"/>
    <d v="2020-12-25T00:00:00"/>
    <d v="2020-12-25T00:00:00"/>
    <n v="1635"/>
    <n v="1"/>
    <x v="1"/>
    <n v="185"/>
    <n v="1"/>
    <n v="210"/>
    <s v="ROBBERY"/>
    <s v="0346 1822 1414 1402 0344 0416"/>
    <n v="19"/>
    <s v="M"/>
    <s v="H"/>
    <n v="102"/>
    <s v="SIDEWALK"/>
    <n v="400"/>
    <s v="STRONG-ARM (HANDS, FIST, FEET OR BODILY FORCE)"/>
    <s v="AA"/>
    <s v="Adult Arrest"/>
    <n v="210"/>
    <m/>
    <m/>
    <m/>
    <s v="1100    MAPLE                        AV"/>
    <m/>
    <n v="34.038800000000002"/>
    <n v="-118.2574"/>
    <n v="1"/>
  </r>
  <r>
    <n v="200907971"/>
    <d v="2020-03-30T00:00:00"/>
    <d v="2020-03-29T00:00:00"/>
    <n v="230"/>
    <n v="9"/>
    <x v="3"/>
    <n v="931"/>
    <n v="1"/>
    <n v="410"/>
    <s v="BURGLARY FROM VEHICLE, ATTEMPTED"/>
    <s v="0344 1606 2004"/>
    <n v="47"/>
    <s v="M"/>
    <s v="W"/>
    <n v="104"/>
    <s v="DRIVEWAY"/>
    <m/>
    <m/>
    <s v="IC"/>
    <s v="Invest Cont"/>
    <n v="410"/>
    <n v="420"/>
    <m/>
    <m/>
    <s v="6200    ORION                        AV"/>
    <m/>
    <n v="34.183"/>
    <n v="-118.4699"/>
    <n v="0"/>
  </r>
  <r>
    <n v="200313212"/>
    <d v="2020-06-25T00:00:00"/>
    <d v="2020-06-24T00:00:00"/>
    <n v="2300"/>
    <n v="3"/>
    <x v="2"/>
    <n v="362"/>
    <n v="1"/>
    <n v="420"/>
    <s v="THEFT FROM MOTOR VEHICLE - PETTY ($950 &amp; UNDER)"/>
    <s v="1300 1606 0344 1251 1402"/>
    <n v="22"/>
    <s v="F"/>
    <s v="A"/>
    <n v="101"/>
    <s v="STREET"/>
    <m/>
    <m/>
    <s v="IC"/>
    <s v="Invest Cont"/>
    <n v="420"/>
    <m/>
    <m/>
    <m/>
    <s v="4300 W  MARTIN LUTHER KING JR        BL"/>
    <m/>
    <n v="34.016300000000001"/>
    <n v="-118.3441"/>
    <n v="0"/>
  </r>
  <r>
    <n v="201217486"/>
    <d v="2020-07-31T00:00:00"/>
    <d v="2020-07-31T00:00:00"/>
    <n v="800"/>
    <n v="12"/>
    <x v="8"/>
    <n v="1266"/>
    <n v="1"/>
    <n v="236"/>
    <s v="INTIMATE PARTNER - AGGRAVATED ASSAULT"/>
    <s v="0445 0416 0345 0913 1402 2000"/>
    <n v="30"/>
    <s v="F"/>
    <s v="B"/>
    <n v="102"/>
    <s v="SIDEWALK"/>
    <n v="500"/>
    <s v="UNKNOWN WEAPON/OTHER WEAPON"/>
    <s v="AO"/>
    <s v="Adult Other"/>
    <n v="236"/>
    <n v="998"/>
    <m/>
    <m/>
    <s v="600 W  81ST                         ST"/>
    <m/>
    <n v="33.965499999999999"/>
    <n v="-118.28530000000001"/>
    <n v="0"/>
  </r>
  <r>
    <n v="200815354"/>
    <d v="2020-10-17T00:00:00"/>
    <d v="2020-10-17T00:00:00"/>
    <n v="1300"/>
    <n v="8"/>
    <x v="12"/>
    <n v="881"/>
    <n v="1"/>
    <n v="440"/>
    <s v="THEFT PLAIN - PETTY ($950 &amp; UNDER)"/>
    <s v="1420 0344 1822"/>
    <n v="56"/>
    <s v="M"/>
    <s v="W"/>
    <n v="501"/>
    <s v="SINGLE FAMILY DWELLING"/>
    <m/>
    <m/>
    <s v="IC"/>
    <s v="Invest Cont"/>
    <n v="440"/>
    <m/>
    <m/>
    <m/>
    <s v="1900    ARMACOST                     AV"/>
    <m/>
    <n v="34.034799999999997"/>
    <n v="-118.4541"/>
    <n v="0"/>
  </r>
  <r>
    <n v="200609745"/>
    <d v="2020-05-01T00:00:00"/>
    <d v="2020-05-01T00:00:00"/>
    <n v="2230"/>
    <n v="6"/>
    <x v="9"/>
    <n v="677"/>
    <n v="2"/>
    <n v="626"/>
    <s v="INTIMATE PARTNER - SIMPLE ASSAULT"/>
    <s v="0400 0448 0429 0419 2000 1821 1243 0913 1813 1814"/>
    <n v="31"/>
    <s v="F"/>
    <s v="W"/>
    <n v="502"/>
    <s v="MULTI-UNIT DWELLING (APARTMENT, DUPLEX, ETC)"/>
    <n v="400"/>
    <s v="STRONG-ARM (HANDS, FIST, FEET OR BODILY FORCE)"/>
    <s v="IC"/>
    <s v="Invest Cont"/>
    <n v="626"/>
    <m/>
    <m/>
    <m/>
    <s v="5200    MARATHON                     ST"/>
    <m/>
    <n v="34.084899999999998"/>
    <n v="-118.31140000000001"/>
    <n v="0"/>
  </r>
  <r>
    <n v="200410948"/>
    <d v="2020-07-19T00:00:00"/>
    <d v="2020-07-19T00:00:00"/>
    <n v="1500"/>
    <n v="4"/>
    <x v="4"/>
    <n v="466"/>
    <n v="1"/>
    <n v="230"/>
    <s v="ASSAULT WITH DEADLY WEAPON, AGGRAVATED ASSAULT"/>
    <s v="0906 0342 0400 0416 1822"/>
    <n v="23"/>
    <s v="M"/>
    <s v="H"/>
    <n v="504"/>
    <s v="OTHER RESIDENCE"/>
    <n v="400"/>
    <s v="STRONG-ARM (HANDS, FIST, FEET OR BODILY FORCE)"/>
    <s v="IC"/>
    <s v="Invest Cont"/>
    <n v="230"/>
    <m/>
    <m/>
    <m/>
    <s v="2700 S  SARATOGA"/>
    <m/>
    <n v="34.042299999999997"/>
    <n v="-118.20440000000001"/>
    <n v="0"/>
  </r>
  <r>
    <n v="200109616"/>
    <d v="2020-03-24T00:00:00"/>
    <d v="2020-03-24T00:00:00"/>
    <n v="255"/>
    <n v="1"/>
    <x v="1"/>
    <n v="162"/>
    <n v="1"/>
    <n v="310"/>
    <s v="BURGLARY"/>
    <s v="1420 1822 0344 1609"/>
    <n v="0"/>
    <s v="X"/>
    <s v="X"/>
    <n v="401"/>
    <s v="MINI-MART"/>
    <m/>
    <m/>
    <s v="IC"/>
    <s v="Invest Cont"/>
    <n v="310"/>
    <m/>
    <m/>
    <m/>
    <s v="500 W  7TH                          ST"/>
    <m/>
    <n v="34.046700000000001"/>
    <n v="-118.2556"/>
    <n v="0"/>
  </r>
  <r>
    <n v="200813053"/>
    <d v="2020-08-18T00:00:00"/>
    <d v="2020-08-17T00:00:00"/>
    <n v="1100"/>
    <n v="8"/>
    <x v="12"/>
    <n v="889"/>
    <n v="2"/>
    <n v="626"/>
    <s v="INTIMATE PARTNER - SIMPLE ASSAULT"/>
    <s v="2000 0444 0400 1813 0448 0446 0432"/>
    <n v="35"/>
    <s v="F"/>
    <s v="H"/>
    <n v="502"/>
    <s v="MULTI-UNIT DWELLING (APARTMENT, DUPLEX, ETC)"/>
    <n v="400"/>
    <s v="STRONG-ARM (HANDS, FIST, FEET OR BODILY FORCE)"/>
    <s v="AA"/>
    <s v="Adult Arrest"/>
    <n v="626"/>
    <m/>
    <m/>
    <m/>
    <s v="1900 S  BEDFORD                      ST"/>
    <m/>
    <n v="34.041600000000003"/>
    <n v="-118.3836"/>
    <n v="1"/>
  </r>
  <r>
    <n v="200317440"/>
    <d v="2020-09-16T00:00:00"/>
    <d v="2020-09-16T00:00:00"/>
    <n v="2140"/>
    <n v="3"/>
    <x v="2"/>
    <n v="395"/>
    <n v="1"/>
    <n v="310"/>
    <s v="BURGLARY"/>
    <s v="0344 1402 1822 0352"/>
    <n v="29"/>
    <s v="F"/>
    <s v="H"/>
    <n v="502"/>
    <s v="MULTI-UNIT DWELLING (APARTMENT, DUPLEX, ETC)"/>
    <m/>
    <m/>
    <s v="IC"/>
    <s v="Invest Cont"/>
    <n v="310"/>
    <m/>
    <m/>
    <m/>
    <s v="1800 W  VERNON                       AV"/>
    <m/>
    <n v="34.007300000000001"/>
    <n v="-118.3108"/>
    <n v="0"/>
  </r>
  <r>
    <n v="200317573"/>
    <d v="2020-09-19T00:00:00"/>
    <d v="2020-09-19T00:00:00"/>
    <n v="1200"/>
    <n v="3"/>
    <x v="2"/>
    <n v="316"/>
    <n v="2"/>
    <n v="626"/>
    <s v="INTIMATE PARTNER - SIMPLE ASSAULT"/>
    <s v="0913 2000 1814 0444 0416 1309"/>
    <n v="27"/>
    <s v="F"/>
    <s v="H"/>
    <n v="502"/>
    <s v="MULTI-UNIT DWELLING (APARTMENT, DUPLEX, ETC)"/>
    <n v="400"/>
    <s v="STRONG-ARM (HANDS, FIST, FEET OR BODILY FORCE)"/>
    <s v="IC"/>
    <s v="Invest Cont"/>
    <n v="626"/>
    <m/>
    <m/>
    <m/>
    <s v="1700 W  24TH                         ST"/>
    <m/>
    <n v="34.034599999999998"/>
    <n v="-118.30240000000001"/>
    <n v="0"/>
  </r>
  <r>
    <n v="200306228"/>
    <d v="2020-02-07T00:00:00"/>
    <d v="2020-02-07T00:00:00"/>
    <n v="815"/>
    <n v="3"/>
    <x v="2"/>
    <n v="325"/>
    <n v="1"/>
    <n v="510"/>
    <s v="VEHICLE - STOLEN"/>
    <m/>
    <n v="0"/>
    <m/>
    <m/>
    <n v="104"/>
    <s v="DRIVEWAY"/>
    <m/>
    <m/>
    <s v="IC"/>
    <s v="Invest Cont"/>
    <n v="510"/>
    <m/>
    <m/>
    <m/>
    <s v="2600    MENLO                        AV"/>
    <m/>
    <n v="34.032800000000002"/>
    <n v="-118.2903"/>
    <n v="0"/>
  </r>
  <r>
    <n v="200716264"/>
    <d v="2020-11-18T00:00:00"/>
    <d v="2020-11-18T00:00:00"/>
    <n v="1000"/>
    <n v="7"/>
    <x v="0"/>
    <n v="775"/>
    <n v="2"/>
    <n v="740"/>
    <s v="VANDALISM - FELONY ($400 &amp; OVER, ALL CHURCH VANDALISMS)"/>
    <n v="329"/>
    <n v="60"/>
    <s v="M"/>
    <s v="O"/>
    <n v="203"/>
    <s v="OTHER BUSINESS"/>
    <m/>
    <m/>
    <s v="IC"/>
    <s v="Invest Cont"/>
    <n v="740"/>
    <m/>
    <m/>
    <m/>
    <s v="4600 W  WASHINGTON                   BL"/>
    <m/>
    <n v="34.042700000000004"/>
    <n v="-118.34229999999999"/>
    <n v="0"/>
  </r>
  <r>
    <n v="201110979"/>
    <d v="2020-06-30T00:00:00"/>
    <d v="2020-04-13T00:00:00"/>
    <n v="1425"/>
    <n v="11"/>
    <x v="7"/>
    <n v="1147"/>
    <n v="2"/>
    <n v="354"/>
    <s v="THEFT OF IDENTITY"/>
    <n v="377"/>
    <n v="63"/>
    <s v="F"/>
    <s v="W"/>
    <n v="501"/>
    <s v="SINGLE FAMILY DWELLING"/>
    <m/>
    <m/>
    <s v="IC"/>
    <s v="Invest Cont"/>
    <n v="354"/>
    <m/>
    <m/>
    <m/>
    <s v="1000 W  AVENUE 37"/>
    <m/>
    <n v="34.101900000000001"/>
    <n v="-118.2264"/>
    <n v="0"/>
  </r>
  <r>
    <n v="200116341"/>
    <d v="2020-08-13T00:00:00"/>
    <d v="2020-08-06T00:00:00"/>
    <n v="1900"/>
    <n v="1"/>
    <x v="1"/>
    <n v="162"/>
    <n v="1"/>
    <n v="510"/>
    <s v="VEHICLE - STOLEN"/>
    <m/>
    <n v="0"/>
    <m/>
    <m/>
    <n v="108"/>
    <s v="PARKING LOT"/>
    <m/>
    <m/>
    <s v="IC"/>
    <s v="Invest Cont"/>
    <n v="510"/>
    <m/>
    <m/>
    <m/>
    <s v="800 S  HILL                         ST"/>
    <m/>
    <n v="34.046199999999999"/>
    <n v="-118.2585"/>
    <n v="0"/>
  </r>
  <r>
    <n v="201006166"/>
    <d v="2020-02-19T00:00:00"/>
    <d v="2020-02-17T00:00:00"/>
    <n v="2100"/>
    <n v="10"/>
    <x v="11"/>
    <n v="1027"/>
    <n v="2"/>
    <n v="745"/>
    <s v="VANDALISM - MISDEAMEANOR ($399 OR UNDER)"/>
    <s v="0329 1822"/>
    <n v="40"/>
    <s v="M"/>
    <s v="H"/>
    <n v="122"/>
    <s v="VEHICLE, PASSENGER/TRUCK"/>
    <m/>
    <m/>
    <s v="IC"/>
    <s v="Invest Cont"/>
    <n v="745"/>
    <m/>
    <m/>
    <m/>
    <s v="AMESTOY                      AV"/>
    <s v="HARTLAND                     ST"/>
    <n v="34.194899999999997"/>
    <n v="-118.5055"/>
    <n v="0"/>
  </r>
  <r>
    <n v="200915571"/>
    <d v="2020-10-06T00:00:00"/>
    <d v="2020-10-02T00:00:00"/>
    <n v="1330"/>
    <n v="9"/>
    <x v="3"/>
    <n v="969"/>
    <n v="1"/>
    <n v="440"/>
    <s v="THEFT PLAIN - PETTY ($950 &amp; UNDER)"/>
    <s v="0344 0394"/>
    <n v="55"/>
    <s v="F"/>
    <s v="O"/>
    <n v="507"/>
    <s v="CONDOMINIUM/TOWNHOUSE"/>
    <m/>
    <m/>
    <s v="IC"/>
    <s v="Invest Cont"/>
    <n v="440"/>
    <m/>
    <m/>
    <m/>
    <s v="5200    COLDWATER CANYON             AV"/>
    <m/>
    <n v="34.164900000000003"/>
    <n v="-118.41379999999999"/>
    <n v="0"/>
  </r>
  <r>
    <n v="201208484"/>
    <d v="2020-03-04T00:00:00"/>
    <d v="2020-02-27T00:00:00"/>
    <n v="1200"/>
    <n v="12"/>
    <x v="8"/>
    <n v="1258"/>
    <n v="2"/>
    <n v="354"/>
    <s v="THEFT OF IDENTITY"/>
    <s v="0100 1822 0923"/>
    <n v="34"/>
    <s v="M"/>
    <s v="H"/>
    <n v="501"/>
    <s v="SINGLE FAMILY DWELLING"/>
    <m/>
    <m/>
    <s v="IC"/>
    <s v="Invest Cont"/>
    <n v="354"/>
    <m/>
    <m/>
    <m/>
    <s v="100 E  79TH                         ST"/>
    <m/>
    <n v="33.971299999999999"/>
    <n v="-118.2739"/>
    <n v="0"/>
  </r>
  <r>
    <n v="200904424"/>
    <d v="2020-01-10T00:00:00"/>
    <d v="2020-01-10T00:00:00"/>
    <n v="730"/>
    <n v="9"/>
    <x v="3"/>
    <n v="904"/>
    <n v="1"/>
    <n v="420"/>
    <s v="THEFT FROM MOTOR VEHICLE - PETTY ($950 &amp; UNDER)"/>
    <s v="0344 1300"/>
    <n v="30"/>
    <s v="F"/>
    <s v="H"/>
    <n v="123"/>
    <s v="PARKING UNDERGROUND/BUILDING"/>
    <m/>
    <m/>
    <s v="IC"/>
    <s v="Invest Cont"/>
    <n v="420"/>
    <m/>
    <m/>
    <m/>
    <s v="15100    SATICOY                      ST"/>
    <m/>
    <n v="34.208500000000001"/>
    <n v="-118.4618"/>
    <n v="0"/>
  </r>
  <r>
    <n v="200611682"/>
    <d v="2020-06-18T00:00:00"/>
    <d v="2020-06-05T00:00:00"/>
    <n v="1800"/>
    <n v="6"/>
    <x v="9"/>
    <n v="638"/>
    <n v="2"/>
    <n v="740"/>
    <s v="VANDALISM - FELONY ($400 &amp; OVER, ALL CHURCH VANDALISMS)"/>
    <s v="0329 1300"/>
    <n v="46"/>
    <s v="M"/>
    <s v="W"/>
    <n v="707"/>
    <s v="GARAGE/CARPORT"/>
    <m/>
    <m/>
    <s v="IC"/>
    <s v="Invest Cont"/>
    <n v="740"/>
    <m/>
    <m/>
    <m/>
    <s v="1800 N  WILTON                       PL"/>
    <m/>
    <n v="34.1036"/>
    <n v="-118.3137"/>
    <n v="0"/>
  </r>
  <r>
    <n v="200513832"/>
    <d v="2020-09-06T00:00:00"/>
    <d v="2020-09-05T00:00:00"/>
    <n v="2230"/>
    <n v="5"/>
    <x v="10"/>
    <n v="516"/>
    <n v="1"/>
    <n v="230"/>
    <s v="ASSAULT WITH DEADLY WEAPON, AGGRAVATED ASSAULT"/>
    <s v="0429 0906 1822 0371 0416 2034 0216"/>
    <n v="19"/>
    <s v="M"/>
    <s v="H"/>
    <n v="102"/>
    <s v="SIDEWALK"/>
    <n v="400"/>
    <s v="STRONG-ARM (HANDS, FIST, FEET OR BODILY FORCE)"/>
    <s v="IC"/>
    <s v="Invest Cont"/>
    <n v="230"/>
    <m/>
    <m/>
    <m/>
    <s v="AVALON"/>
    <s v="L                            ST"/>
    <n v="33.786700000000003"/>
    <n v="-118.26300000000001"/>
    <n v="0"/>
  </r>
  <r>
    <n v="200312253"/>
    <d v="2020-06-03T00:00:00"/>
    <d v="2020-06-03T00:00:00"/>
    <n v="1300"/>
    <n v="3"/>
    <x v="2"/>
    <n v="325"/>
    <n v="2"/>
    <n v="624"/>
    <s v="BATTERY - SIMPLE ASSAULT"/>
    <s v="1822 0371 0416 0446 0342 1251 0202 0209"/>
    <n v="27"/>
    <s v="M"/>
    <s v="W"/>
    <n v="102"/>
    <s v="SIDEWALK"/>
    <n v="400"/>
    <s v="STRONG-ARM (HANDS, FIST, FEET OR BODILY FORCE)"/>
    <s v="IC"/>
    <s v="Invest Cont"/>
    <n v="624"/>
    <m/>
    <m/>
    <m/>
    <s v="27TH                         ST"/>
    <s v="VERMONT                      AV"/>
    <n v="34.0304"/>
    <n v="-118.2915"/>
    <n v="0"/>
  </r>
  <r>
    <n v="200705619"/>
    <d v="2020-02-03T00:00:00"/>
    <d v="2020-01-21T00:00:00"/>
    <n v="1430"/>
    <n v="7"/>
    <x v="0"/>
    <n v="789"/>
    <n v="1"/>
    <n v="440"/>
    <s v="THEFT PLAIN - PETTY ($950 &amp; UNDER)"/>
    <n v="344"/>
    <n v="30"/>
    <s v="F"/>
    <s v="H"/>
    <n v="502"/>
    <s v="MULTI-UNIT DWELLING (APARTMENT, DUPLEX, ETC)"/>
    <m/>
    <m/>
    <s v="IC"/>
    <s v="Invest Cont"/>
    <n v="440"/>
    <m/>
    <m/>
    <m/>
    <s v="1900    ARLINGTON                    AV"/>
    <m/>
    <n v="34.0379"/>
    <n v="-118.32299999999999"/>
    <n v="0"/>
  </r>
  <r>
    <n v="200210732"/>
    <d v="2020-05-29T00:00:00"/>
    <d v="2020-05-27T00:00:00"/>
    <n v="500"/>
    <n v="2"/>
    <x v="5"/>
    <n v="295"/>
    <n v="1"/>
    <n v="510"/>
    <s v="VEHICLE - STOLEN"/>
    <m/>
    <n v="0"/>
    <m/>
    <m/>
    <n v="101"/>
    <s v="STREET"/>
    <m/>
    <m/>
    <s v="IC"/>
    <s v="Invest Cont"/>
    <n v="510"/>
    <m/>
    <m/>
    <m/>
    <s v="1400 S  UNION                        AV"/>
    <m/>
    <n v="34.042299999999997"/>
    <n v="-118.2804"/>
    <n v="0"/>
  </r>
  <r>
    <n v="200906702"/>
    <d v="2020-02-29T00:00:00"/>
    <d v="2020-02-28T00:00:00"/>
    <n v="1700"/>
    <n v="9"/>
    <x v="3"/>
    <n v="963"/>
    <n v="1"/>
    <n v="420"/>
    <s v="THEFT FROM MOTOR VEHICLE - PETTY ($950 &amp; UNDER)"/>
    <m/>
    <n v="0"/>
    <m/>
    <m/>
    <n v="101"/>
    <s v="STREET"/>
    <m/>
    <m/>
    <s v="IC"/>
    <s v="Invest Cont"/>
    <n v="420"/>
    <m/>
    <m/>
    <m/>
    <s v="SYLMAR"/>
    <s v="MOORPARK"/>
    <n v="34.161999999999999"/>
    <n v="-118.45699999999999"/>
    <n v="0"/>
  </r>
  <r>
    <n v="201227121"/>
    <d v="2020-12-25T00:00:00"/>
    <d v="2020-12-25T00:00:00"/>
    <n v="1630"/>
    <n v="12"/>
    <x v="8"/>
    <n v="1256"/>
    <n v="2"/>
    <n v="740"/>
    <s v="VANDALISM - FELONY ($400 &amp; OVER, ALL CHURCH VANDALISMS)"/>
    <n v="329"/>
    <n v="0"/>
    <s v="X"/>
    <s v="X"/>
    <n v="222"/>
    <s v="LAUNDROMAT"/>
    <m/>
    <m/>
    <s v="IC"/>
    <s v="Invest Cont"/>
    <n v="740"/>
    <m/>
    <m/>
    <m/>
    <s v="7300 S  FIGUEROA                     ST"/>
    <m/>
    <n v="33.973500000000001"/>
    <n v="-118.28270000000001"/>
    <n v="0"/>
  </r>
  <r>
    <n v="200709146"/>
    <d v="2020-05-11T00:00:00"/>
    <d v="2020-05-09T00:00:00"/>
    <n v="2200"/>
    <n v="7"/>
    <x v="0"/>
    <n v="711"/>
    <n v="1"/>
    <n v="480"/>
    <s v="BIKE - STOLEN"/>
    <n v="344"/>
    <n v="19"/>
    <s v="M"/>
    <s v="W"/>
    <n v="103"/>
    <s v="ALLEY"/>
    <m/>
    <m/>
    <s v="IC"/>
    <s v="Invest Cont"/>
    <n v="480"/>
    <m/>
    <m/>
    <m/>
    <s v="8500    BEVERLY                      BL"/>
    <m/>
    <n v="34.078200000000002"/>
    <n v="-118.3695"/>
    <n v="0"/>
  </r>
  <r>
    <n v="201207073"/>
    <d v="2020-02-13T00:00:00"/>
    <d v="2020-01-13T00:00:00"/>
    <n v="800"/>
    <n v="12"/>
    <x v="8"/>
    <n v="1257"/>
    <n v="2"/>
    <n v="649"/>
    <s v="DOCUMENT FORGERY / STOLEN FELONY"/>
    <s v="0928 1822"/>
    <n v="28"/>
    <s v="M"/>
    <s v="B"/>
    <n v="501"/>
    <s v="SINGLE FAMILY DWELLING"/>
    <m/>
    <m/>
    <s v="IC"/>
    <s v="Invest Cont"/>
    <n v="649"/>
    <m/>
    <m/>
    <m/>
    <s v="7800 S  FIGUEROA                     ST"/>
    <m/>
    <n v="33.968800000000002"/>
    <n v="-118.28270000000001"/>
    <n v="0"/>
  </r>
  <r>
    <n v="200405386"/>
    <d v="2020-02-05T00:00:00"/>
    <d v="2020-01-31T00:00:00"/>
    <n v="600"/>
    <n v="4"/>
    <x v="4"/>
    <n v="439"/>
    <n v="1"/>
    <n v="331"/>
    <s v="THEFT FROM MOTOR VEHICLE - GRAND ($950.01 AND OVER)"/>
    <n v="344"/>
    <n v="32"/>
    <s v="M"/>
    <s v="H"/>
    <n v="101"/>
    <s v="STREET"/>
    <m/>
    <m/>
    <s v="IC"/>
    <s v="Invest Cont"/>
    <n v="331"/>
    <m/>
    <m/>
    <m/>
    <s v="5000    VALLEY                       BL"/>
    <m/>
    <n v="34.069400000000002"/>
    <n v="-118.1754"/>
    <n v="0"/>
  </r>
  <r>
    <n v="200612577"/>
    <d v="2020-07-14T00:00:00"/>
    <d v="2020-07-13T00:00:00"/>
    <n v="1800"/>
    <n v="6"/>
    <x v="9"/>
    <n v="669"/>
    <n v="1"/>
    <n v="420"/>
    <s v="THEFT FROM MOTOR VEHICLE - PETTY ($950 &amp; UNDER)"/>
    <m/>
    <n v="0"/>
    <m/>
    <m/>
    <n v="101"/>
    <s v="STREET"/>
    <m/>
    <m/>
    <s v="IC"/>
    <s v="Invest Cont"/>
    <n v="420"/>
    <m/>
    <m/>
    <m/>
    <s v="NORMANDIE                    AV"/>
    <s v="FOUNTAIN                     AV"/>
    <n v="34.095199999999998"/>
    <n v="-118.3005"/>
    <n v="0"/>
  </r>
  <r>
    <n v="200219186"/>
    <d v="2020-12-31T00:00:00"/>
    <d v="2020-12-31T00:00:00"/>
    <n v="2050"/>
    <n v="2"/>
    <x v="5"/>
    <n v="269"/>
    <n v="1"/>
    <n v="251"/>
    <s v="SHOTS FIRED AT INHABITED DWELLING"/>
    <s v="1251 1822 1100 0450"/>
    <n v="25"/>
    <s v="F"/>
    <s v="B"/>
    <n v="502"/>
    <s v="MULTI-UNIT DWELLING (APARTMENT, DUPLEX, ETC)"/>
    <n v="106"/>
    <s v="UNKNOWN FIREARM"/>
    <s v="IC"/>
    <s v="Invest Cont"/>
    <n v="251"/>
    <m/>
    <m/>
    <m/>
    <s v="700 S  BIXEL                        ST"/>
    <m/>
    <n v="34.050699999999999"/>
    <n v="-118.26430000000001"/>
    <n v="0"/>
  </r>
  <r>
    <n v="201222320"/>
    <d v="2020-10-07T00:00:00"/>
    <d v="2020-10-02T00:00:00"/>
    <n v="2100"/>
    <n v="12"/>
    <x v="8"/>
    <n v="1267"/>
    <n v="2"/>
    <n v="740"/>
    <s v="VANDALISM - FELONY ($400 &amp; OVER, ALL CHURCH VANDALISMS)"/>
    <s v="2000 1813 1309 0329 1300"/>
    <n v="34"/>
    <s v="F"/>
    <s v="B"/>
    <n v="122"/>
    <s v="VEHICLE, PASSENGER/TRUCK"/>
    <m/>
    <m/>
    <s v="IC"/>
    <s v="Invest Cont"/>
    <n v="740"/>
    <m/>
    <m/>
    <m/>
    <s v="400 W  84TH                         ST"/>
    <m/>
    <n v="33.963200000000001"/>
    <n v="-118.28270000000001"/>
    <n v="0"/>
  </r>
  <r>
    <n v="200515912"/>
    <d v="2020-10-28T00:00:00"/>
    <d v="2020-10-27T00:00:00"/>
    <n v="2106"/>
    <n v="5"/>
    <x v="10"/>
    <n v="583"/>
    <n v="1"/>
    <n v="343"/>
    <s v="SHOPLIFTING-GRAND THEFT ($950.01 &amp; OVER)"/>
    <s v="0325 0202 0209"/>
    <n v="0"/>
    <s v="X"/>
    <s v="X"/>
    <n v="406"/>
    <s v="OTHER STORE"/>
    <m/>
    <m/>
    <s v="IC"/>
    <s v="Invest Cont"/>
    <n v="343"/>
    <m/>
    <m/>
    <m/>
    <s v="1400 W  25TH                         ST"/>
    <m/>
    <n v="33.721600000000002"/>
    <n v="-118.3091"/>
    <n v="0"/>
  </r>
  <r>
    <n v="200707578"/>
    <d v="2020-03-17T00:00:00"/>
    <d v="2020-03-17T00:00:00"/>
    <n v="5"/>
    <n v="7"/>
    <x v="0"/>
    <n v="736"/>
    <n v="1"/>
    <n v="236"/>
    <s v="INTIMATE PARTNER - AGGRAVATED ASSAULT"/>
    <s v="2000 0408 0361 0913"/>
    <n v="33"/>
    <s v="F"/>
    <s v="W"/>
    <n v="501"/>
    <s v="SINGLE FAMILY DWELLING"/>
    <n v="400"/>
    <s v="STRONG-ARM (HANDS, FIST, FEET OR BODILY FORCE)"/>
    <s v="AO"/>
    <s v="Adult Other"/>
    <n v="236"/>
    <m/>
    <m/>
    <m/>
    <s v="400 S  DETROIT                      ST"/>
    <m/>
    <n v="34.066899999999997"/>
    <n v="-118.3451"/>
    <n v="0"/>
  </r>
  <r>
    <n v="201309343"/>
    <d v="2020-04-13T00:00:00"/>
    <d v="2020-04-13T00:00:00"/>
    <n v="1300"/>
    <n v="13"/>
    <x v="6"/>
    <n v="1391"/>
    <n v="1"/>
    <n v="210"/>
    <s v="ROBBERY"/>
    <s v="1300 0334 0355 0354 0216 1202 1822"/>
    <n v="64"/>
    <s v="M"/>
    <s v="H"/>
    <n v="101"/>
    <s v="STREET"/>
    <n v="102"/>
    <s v="HAND GUN"/>
    <s v="IC"/>
    <s v="Invest Cont"/>
    <n v="210"/>
    <m/>
    <m/>
    <m/>
    <s v="300 W  62ND                         ST"/>
    <m/>
    <n v="33.9833"/>
    <n v="-118.2783"/>
    <n v="0"/>
  </r>
  <r>
    <n v="200806656"/>
    <d v="2020-02-28T00:00:00"/>
    <d v="2020-02-28T00:00:00"/>
    <n v="1400"/>
    <n v="8"/>
    <x v="12"/>
    <n v="898"/>
    <n v="1"/>
    <n v="510"/>
    <s v="VEHICLE - STOLEN"/>
    <m/>
    <n v="0"/>
    <m/>
    <m/>
    <n v="101"/>
    <s v="STREET"/>
    <m/>
    <m/>
    <s v="IC"/>
    <s v="Invest Cont"/>
    <n v="510"/>
    <m/>
    <m/>
    <m/>
    <s v="8800    OLIN                         ST"/>
    <m/>
    <n v="34.035400000000003"/>
    <n v="-118.384"/>
    <n v="0"/>
  </r>
  <r>
    <n v="201226955"/>
    <d v="2020-12-22T00:00:00"/>
    <d v="2020-12-22T00:00:00"/>
    <n v="2125"/>
    <n v="12"/>
    <x v="8"/>
    <n v="1249"/>
    <n v="1"/>
    <n v="210"/>
    <s v="ROBBERY"/>
    <s v="0344 1822 0342 0400 0416"/>
    <n v="41"/>
    <s v="M"/>
    <s v="H"/>
    <n v="102"/>
    <s v="SIDEWALK"/>
    <n v="400"/>
    <s v="STRONG-ARM (HANDS, FIST, FEET OR BODILY FORCE)"/>
    <s v="IC"/>
    <s v="Invest Cont"/>
    <n v="210"/>
    <m/>
    <m/>
    <m/>
    <s v="6700 S  FIGUEROA                     ST"/>
    <m/>
    <n v="33.9786"/>
    <n v="-118.28270000000001"/>
    <n v="0"/>
  </r>
  <r>
    <n v="200707505"/>
    <d v="2020-03-16T00:00:00"/>
    <d v="2020-03-16T00:00:00"/>
    <n v="900"/>
    <n v="7"/>
    <x v="0"/>
    <n v="753"/>
    <n v="1"/>
    <n v="330"/>
    <s v="BURGLARY FROM VEHICLE"/>
    <s v="1300 1607 0344"/>
    <n v="52"/>
    <s v="F"/>
    <s v="A"/>
    <n v="101"/>
    <s v="STREET"/>
    <m/>
    <m/>
    <s v="IC"/>
    <s v="Invest Cont"/>
    <n v="330"/>
    <m/>
    <m/>
    <m/>
    <s v="1200 S  SPAULDING                    AV"/>
    <m/>
    <n v="34.054400000000001"/>
    <n v="-118.36069999999999"/>
    <n v="0"/>
  </r>
  <r>
    <n v="200605324"/>
    <d v="2020-01-28T00:00:00"/>
    <d v="2020-01-27T00:00:00"/>
    <n v="30"/>
    <n v="6"/>
    <x v="9"/>
    <n v="646"/>
    <n v="1"/>
    <n v="330"/>
    <s v="BURGLARY FROM VEHICLE"/>
    <s v="1302 1609 1307 0344 0352"/>
    <n v="38"/>
    <s v="M"/>
    <s v="H"/>
    <n v="108"/>
    <s v="PARKING LOT"/>
    <m/>
    <m/>
    <s v="IC"/>
    <s v="Invest Cont"/>
    <n v="330"/>
    <m/>
    <m/>
    <m/>
    <s v="SELMA                        AV"/>
    <s v="IVAR                         ST"/>
    <n v="34.099800000000002"/>
    <n v="-118.3282"/>
    <n v="0"/>
  </r>
  <r>
    <n v="201208130"/>
    <d v="2020-02-29T00:00:00"/>
    <d v="2020-02-29T00:00:00"/>
    <n v="1600"/>
    <n v="12"/>
    <x v="8"/>
    <n v="1256"/>
    <n v="2"/>
    <n v="900"/>
    <s v="VIOLATION OF COURT ORDER"/>
    <n v="2038"/>
    <n v="48"/>
    <s v="F"/>
    <s v="B"/>
    <n v="501"/>
    <s v="SINGLE FAMILY DWELLING"/>
    <m/>
    <m/>
    <s v="IC"/>
    <s v="Invest Cont"/>
    <n v="900"/>
    <m/>
    <m/>
    <m/>
    <s v="7300 S  BROADWAY"/>
    <m/>
    <n v="33.972700000000003"/>
    <n v="-118.285"/>
    <n v="0"/>
  </r>
  <r>
    <n v="200214022"/>
    <d v="2020-08-21T00:00:00"/>
    <d v="2020-08-14T00:00:00"/>
    <n v="800"/>
    <n v="2"/>
    <x v="5"/>
    <n v="238"/>
    <n v="2"/>
    <n v="662"/>
    <s v="BUNCO, GRAND THEFT"/>
    <s v="1309 0100 0372 0923 1913"/>
    <n v="21"/>
    <s v="F"/>
    <s v="B"/>
    <n v="503"/>
    <s v="HOTEL"/>
    <m/>
    <m/>
    <s v="IC"/>
    <s v="Invest Cont"/>
    <n v="662"/>
    <m/>
    <m/>
    <m/>
    <s v="100 N  TOLUCA                       ST"/>
    <m/>
    <n v="34.061599999999999"/>
    <n v="-118.2586"/>
    <n v="0"/>
  </r>
  <r>
    <n v="200107855"/>
    <d v="2020-02-25T00:00:00"/>
    <d v="2020-01-10T00:00:00"/>
    <n v="1300"/>
    <n v="1"/>
    <x v="1"/>
    <n v="195"/>
    <n v="2"/>
    <n v="651"/>
    <s v="DOCUMENT WORTHLESS ($200.01 &amp; OVER)"/>
    <s v="0352 1822 0344"/>
    <n v="38"/>
    <s v="M"/>
    <s v="O"/>
    <n v="406"/>
    <s v="OTHER STORE"/>
    <m/>
    <m/>
    <s v="IC"/>
    <s v="Invest Cont"/>
    <n v="651"/>
    <m/>
    <m/>
    <m/>
    <s v="1400    SANTEE                       ST"/>
    <m/>
    <n v="34.034100000000002"/>
    <n v="-118.2591"/>
    <n v="0"/>
  </r>
  <r>
    <n v="201214935"/>
    <d v="2020-06-19T00:00:00"/>
    <d v="2020-06-18T00:00:00"/>
    <n v="500"/>
    <n v="12"/>
    <x v="8"/>
    <n v="1243"/>
    <n v="1"/>
    <n v="510"/>
    <s v="VEHICLE - STOLEN"/>
    <m/>
    <n v="0"/>
    <m/>
    <m/>
    <n v="101"/>
    <s v="STREET"/>
    <m/>
    <m/>
    <s v="AA"/>
    <s v="Adult Arrest"/>
    <n v="510"/>
    <m/>
    <m/>
    <m/>
    <s v="1600 W  65TH                         ST"/>
    <m/>
    <n v="33.980600000000003"/>
    <n v="-118.3068"/>
    <n v="1"/>
  </r>
  <r>
    <n v="200913229"/>
    <d v="2020-08-07T00:00:00"/>
    <d v="2020-08-07T00:00:00"/>
    <n v="1600"/>
    <n v="9"/>
    <x v="3"/>
    <n v="923"/>
    <n v="2"/>
    <n v="745"/>
    <s v="VANDALISM - MISDEAMEANOR ($399 OR UNDER)"/>
    <s v="1300 0329"/>
    <n v="35"/>
    <s v="F"/>
    <s v="H"/>
    <n v="108"/>
    <s v="PARKING LOT"/>
    <m/>
    <m/>
    <s v="IC"/>
    <s v="Invest Cont"/>
    <n v="745"/>
    <m/>
    <m/>
    <m/>
    <s v="6400    VAN NUYS                     BL"/>
    <m/>
    <n v="34.190300000000001"/>
    <n v="-118.45740000000001"/>
    <n v="0"/>
  </r>
  <r>
    <n v="200817056"/>
    <d v="2020-12-01T00:00:00"/>
    <d v="2020-11-30T00:00:00"/>
    <n v="1130"/>
    <n v="8"/>
    <x v="12"/>
    <n v="881"/>
    <n v="1"/>
    <n v="310"/>
    <s v="BURGLARY"/>
    <s v="1608 0344 1822"/>
    <n v="61"/>
    <s v="M"/>
    <s v="O"/>
    <n v="707"/>
    <s v="GARAGE/CARPORT"/>
    <m/>
    <m/>
    <s v="IC"/>
    <s v="Invest Cont"/>
    <n v="310"/>
    <m/>
    <m/>
    <m/>
    <s v="1800    ARMACOST                     AV"/>
    <m/>
    <n v="34.036299999999997"/>
    <n v="-118.4554"/>
    <n v="0"/>
  </r>
  <r>
    <n v="200516802"/>
    <d v="2020-11-16T00:00:00"/>
    <d v="2020-11-16T00:00:00"/>
    <n v="1251"/>
    <n v="5"/>
    <x v="10"/>
    <n v="564"/>
    <n v="1"/>
    <n v="440"/>
    <s v="THEFT PLAIN - PETTY ($950 &amp; UNDER)"/>
    <s v="0394 0344"/>
    <n v="19"/>
    <s v="M"/>
    <s v="H"/>
    <n v="119"/>
    <s v="PORCH, RESIDENTIAL"/>
    <m/>
    <m/>
    <s v="IC"/>
    <s v="Invest Cont"/>
    <n v="440"/>
    <m/>
    <m/>
    <m/>
    <s v="PACIFIC                      AV"/>
    <s v="2ND                          ST"/>
    <n v="33.742400000000004"/>
    <n v="-118.28789999999999"/>
    <n v="0"/>
  </r>
  <r>
    <n v="200109371"/>
    <d v="2020-03-13T00:00:00"/>
    <d v="2020-03-13T00:00:00"/>
    <n v="1540"/>
    <n v="1"/>
    <x v="1"/>
    <n v="119"/>
    <n v="2"/>
    <n v="623"/>
    <s v="BATTERY POLICE (SIMPLE)"/>
    <s v="1212 0416 2048 0910"/>
    <n v="0"/>
    <s v="F"/>
    <s v="H"/>
    <n v="834"/>
    <s v="LA UNION STATION (NOT LINE SPECIFIC)"/>
    <n v="400"/>
    <s v="STRONG-ARM (HANDS, FIST, FEET OR BODILY FORCE)"/>
    <s v="IC"/>
    <s v="Invest Cont"/>
    <n v="623"/>
    <m/>
    <m/>
    <m/>
    <s v="800 N  ALAMEDA                      ST"/>
    <m/>
    <n v="34.0563"/>
    <n v="-118.23739999999999"/>
    <n v="0"/>
  </r>
  <r>
    <n v="200218759"/>
    <d v="2020-12-19T00:00:00"/>
    <d v="2020-12-19T00:00:00"/>
    <n v="200"/>
    <n v="2"/>
    <x v="5"/>
    <n v="265"/>
    <n v="1"/>
    <n v="210"/>
    <s v="ROBBERY"/>
    <s v="1309 1822 0342 0400 0305 0429 0344"/>
    <n v="26"/>
    <s v="F"/>
    <s v="H"/>
    <n v="102"/>
    <s v="SIDEWALK"/>
    <n v="400"/>
    <s v="STRONG-ARM (HANDS, FIST, FEET OR BODILY FORCE)"/>
    <s v="IC"/>
    <s v="Invest Cont"/>
    <n v="210"/>
    <m/>
    <m/>
    <m/>
    <s v="700 S  BONNIE BRAE                  ST"/>
    <m/>
    <n v="34.054699999999997"/>
    <n v="-118.27719999999999"/>
    <n v="0"/>
  </r>
  <r>
    <n v="200312663"/>
    <d v="2020-06-13T00:00:00"/>
    <d v="2020-06-13T00:00:00"/>
    <n v="1600"/>
    <n v="3"/>
    <x v="2"/>
    <n v="307"/>
    <n v="2"/>
    <n v="624"/>
    <s v="BATTERY - SIMPLE ASSAULT"/>
    <s v="0400 0555 2024"/>
    <n v="20"/>
    <s v="F"/>
    <s v="H"/>
    <n v="501"/>
    <s v="SINGLE FAMILY DWELLING"/>
    <n v="400"/>
    <s v="STRONG-ARM (HANDS, FIST, FEET OR BODILY FORCE)"/>
    <s v="IC"/>
    <s v="Invest Cont"/>
    <n v="624"/>
    <m/>
    <m/>
    <m/>
    <s v="2400    VIRGINIA                     RD"/>
    <m/>
    <n v="34.033900000000003"/>
    <n v="-118.33839999999999"/>
    <n v="0"/>
  </r>
  <r>
    <n v="200113759"/>
    <d v="2020-06-22T00:00:00"/>
    <d v="2020-06-21T00:00:00"/>
    <n v="1600"/>
    <n v="1"/>
    <x v="1"/>
    <n v="162"/>
    <n v="1"/>
    <n v="442"/>
    <s v="SHOPLIFTING - PETTY THEFT ($950 &amp; UNDER)"/>
    <s v="1822 0344"/>
    <n v="0"/>
    <s v="M"/>
    <s v="W"/>
    <n v="244"/>
    <s v="TOBACCO SHOP"/>
    <m/>
    <m/>
    <s v="IC"/>
    <s v="Invest Cont"/>
    <n v="442"/>
    <m/>
    <m/>
    <m/>
    <s v="700 S  OLIVE                        ST"/>
    <m/>
    <n v="34.046199999999999"/>
    <n v="-118.2559"/>
    <n v="0"/>
  </r>
  <r>
    <n v="200414451"/>
    <d v="2020-10-30T00:00:00"/>
    <d v="2020-10-29T00:00:00"/>
    <n v="1435"/>
    <n v="4"/>
    <x v="4"/>
    <n v="467"/>
    <n v="1"/>
    <n v="440"/>
    <s v="THEFT PLAIN - PETTY ($950 &amp; UNDER)"/>
    <n v="344"/>
    <n v="36"/>
    <s v="F"/>
    <s v="H"/>
    <n v="501"/>
    <s v="SINGLE FAMILY DWELLING"/>
    <m/>
    <m/>
    <s v="IC"/>
    <s v="Invest Cont"/>
    <n v="440"/>
    <m/>
    <m/>
    <m/>
    <s v="400 S  SAVANNAH                     ST"/>
    <m/>
    <n v="34.037300000000002"/>
    <n v="-118.2056"/>
    <n v="0"/>
  </r>
  <r>
    <n v="200915429"/>
    <d v="2020-10-03T00:00:00"/>
    <d v="2020-10-03T00:00:00"/>
    <n v="1240"/>
    <n v="9"/>
    <x v="3"/>
    <n v="904"/>
    <n v="2"/>
    <n v="626"/>
    <s v="INTIMATE PARTNER - SIMPLE ASSAULT"/>
    <s v="0417 1243 2000"/>
    <n v="37"/>
    <s v="F"/>
    <s v="W"/>
    <n v="501"/>
    <s v="SINGLE FAMILY DWELLING"/>
    <n v="400"/>
    <s v="STRONG-ARM (HANDS, FIST, FEET OR BODILY FORCE)"/>
    <s v="AO"/>
    <s v="Adult Other"/>
    <n v="626"/>
    <m/>
    <m/>
    <m/>
    <s v="15000    LEADWELL                     ST"/>
    <m/>
    <n v="34.203899999999997"/>
    <n v="-118.4618"/>
    <n v="0"/>
  </r>
  <r>
    <n v="200215109"/>
    <d v="2020-09-02T00:00:00"/>
    <d v="2020-08-27T00:00:00"/>
    <n v="1405"/>
    <n v="2"/>
    <x v="5"/>
    <n v="275"/>
    <n v="1"/>
    <n v="442"/>
    <s v="SHOPLIFTING - PETTY THEFT ($950 &amp; UNDER)"/>
    <s v="0325 1822 0344 0319"/>
    <n v="0"/>
    <s v="X"/>
    <s v="X"/>
    <n v="406"/>
    <s v="OTHER STORE"/>
    <m/>
    <m/>
    <s v="IC"/>
    <s v="Invest Cont"/>
    <n v="442"/>
    <m/>
    <m/>
    <m/>
    <s v="1600 W  OLYMPIC                      BL"/>
    <m/>
    <n v="34.049199999999999"/>
    <n v="-118.27419999999999"/>
    <n v="0"/>
  </r>
  <r>
    <n v="200517390"/>
    <d v="2020-12-03T00:00:00"/>
    <d v="2020-12-03T00:00:00"/>
    <n v="1250"/>
    <n v="5"/>
    <x v="10"/>
    <n v="519"/>
    <n v="2"/>
    <n v="900"/>
    <s v="VIOLATION OF COURT ORDER"/>
    <s v="0917 2038 1802 1906"/>
    <n v="29"/>
    <s v="M"/>
    <s v="A"/>
    <n v="501"/>
    <s v="SINGLE FAMILY DWELLING"/>
    <m/>
    <m/>
    <s v="IC"/>
    <s v="Invest Cont"/>
    <n v="900"/>
    <m/>
    <m/>
    <m/>
    <s v="1000    LOMITA                       BL"/>
    <m/>
    <n v="33.799500000000002"/>
    <n v="-118.2568"/>
    <n v="0"/>
  </r>
  <r>
    <n v="201219794"/>
    <d v="2020-09-01T00:00:00"/>
    <d v="2020-09-01T00:00:00"/>
    <n v="2130"/>
    <n v="12"/>
    <x v="8"/>
    <n v="1263"/>
    <n v="1"/>
    <n v="510"/>
    <s v="VEHICLE - STOLEN"/>
    <m/>
    <n v="0"/>
    <m/>
    <m/>
    <n v="101"/>
    <s v="STREET"/>
    <m/>
    <m/>
    <s v="IC"/>
    <s v="Invest Cont"/>
    <n v="510"/>
    <m/>
    <m/>
    <m/>
    <s v="7900 S  HARVARD                      BL"/>
    <m/>
    <n v="33.9664"/>
    <n v="-118.3068"/>
    <n v="0"/>
  </r>
  <r>
    <n v="200212150"/>
    <d v="2020-06-27T00:00:00"/>
    <d v="2020-06-26T00:00:00"/>
    <n v="1900"/>
    <n v="2"/>
    <x v="5"/>
    <n v="219"/>
    <n v="1"/>
    <n v="330"/>
    <s v="BURGLARY FROM VEHICLE"/>
    <n v="344"/>
    <n v="30"/>
    <s v="M"/>
    <s v="H"/>
    <n v="101"/>
    <s v="STREET"/>
    <m/>
    <m/>
    <s v="IC"/>
    <s v="Invest Cont"/>
    <n v="330"/>
    <m/>
    <m/>
    <m/>
    <s v="E  EDGEWARE                     RD"/>
    <s v="KELLAM                       AV"/>
    <n v="34.069800000000001"/>
    <n v="-118.25279999999999"/>
    <n v="0"/>
  </r>
  <r>
    <n v="200604980"/>
    <d v="2020-01-21T00:00:00"/>
    <d v="2020-01-21T00:00:00"/>
    <n v="700"/>
    <n v="6"/>
    <x v="9"/>
    <n v="669"/>
    <n v="2"/>
    <n v="940"/>
    <s v="EXTORTION"/>
    <n v="337"/>
    <n v="50"/>
    <s v="M"/>
    <s v="H"/>
    <n v="501"/>
    <s v="SINGLE FAMILY DWELLING"/>
    <m/>
    <m/>
    <s v="IC"/>
    <s v="Invest Cont"/>
    <n v="940"/>
    <m/>
    <m/>
    <m/>
    <s v="5400    LA MIRADA                    AV"/>
    <m/>
    <n v="34.093899999999998"/>
    <n v="-118.3068"/>
    <n v="0"/>
  </r>
  <r>
    <n v="201226330"/>
    <d v="2020-12-07T00:00:00"/>
    <d v="2020-12-07T00:00:00"/>
    <n v="230"/>
    <n v="12"/>
    <x v="8"/>
    <n v="1249"/>
    <n v="1"/>
    <n v="210"/>
    <s v="ROBBERY"/>
    <s v="0342 1240 1822 0355 0354 0344"/>
    <n v="46"/>
    <s v="M"/>
    <s v="H"/>
    <n v="101"/>
    <s v="STREET"/>
    <n v="400"/>
    <s v="STRONG-ARM (HANDS, FIST, FEET OR BODILY FORCE)"/>
    <s v="IC"/>
    <s v="Invest Cont"/>
    <n v="210"/>
    <m/>
    <m/>
    <m/>
    <s v="71ST                         ST"/>
    <s v="FIGUEROA"/>
    <n v="33.9756"/>
    <n v="-118.28270000000001"/>
    <n v="0"/>
  </r>
  <r>
    <n v="201008951"/>
    <d v="2020-05-12T00:00:00"/>
    <d v="2020-05-11T00:00:00"/>
    <n v="1130"/>
    <n v="10"/>
    <x v="11"/>
    <n v="1003"/>
    <n v="2"/>
    <n v="626"/>
    <s v="INTIMATE PARTNER - SIMPLE ASSAULT"/>
    <s v="2000 0913 1814 0416 0419 1813"/>
    <n v="21"/>
    <s v="F"/>
    <s v="H"/>
    <n v="502"/>
    <s v="MULTI-UNIT DWELLING (APARTMENT, DUPLEX, ETC)"/>
    <n v="400"/>
    <s v="STRONG-ARM (HANDS, FIST, FEET OR BODILY FORCE)"/>
    <s v="AO"/>
    <s v="Adult Other"/>
    <n v="626"/>
    <m/>
    <m/>
    <m/>
    <s v="7800    RESEDA                       BL"/>
    <m/>
    <n v="34.214799999999997"/>
    <n v="-118.54040000000001"/>
    <n v="0"/>
  </r>
  <r>
    <n v="200812905"/>
    <d v="2020-08-12T00:00:00"/>
    <d v="2020-08-12T00:00:00"/>
    <n v="1640"/>
    <n v="8"/>
    <x v="12"/>
    <n v="882"/>
    <n v="1"/>
    <n v="220"/>
    <s v="ATTEMPTED ROBBERY"/>
    <s v="2004 0449 0337 0355 1822"/>
    <n v="27"/>
    <s v="M"/>
    <s v="W"/>
    <n v="101"/>
    <s v="STREET"/>
    <n v="200"/>
    <s v="KNIFE WITH BLADE 6INCHES OR LESS"/>
    <s v="AA"/>
    <s v="Adult Arrest"/>
    <n v="220"/>
    <m/>
    <m/>
    <m/>
    <s v="SAWTELLE"/>
    <s v="PICO"/>
    <n v="34.035600000000002"/>
    <n v="-118.43899999999999"/>
    <n v="1"/>
  </r>
  <r>
    <n v="201223184"/>
    <d v="2020-10-23T00:00:00"/>
    <d v="2020-10-23T00:00:00"/>
    <n v="1000"/>
    <n v="12"/>
    <x v="8"/>
    <n v="1245"/>
    <n v="2"/>
    <n v="662"/>
    <s v="BUNCO, GRAND THEFT"/>
    <s v="1822 0701 0800"/>
    <n v="61"/>
    <s v="F"/>
    <s v="H"/>
    <n v="101"/>
    <s v="STREET"/>
    <m/>
    <m/>
    <s v="IC"/>
    <s v="Invest Cont"/>
    <n v="662"/>
    <m/>
    <m/>
    <m/>
    <s v="68TH                         ST"/>
    <s v="KANSAS"/>
    <n v="33.977800000000002"/>
    <n v="-118.2937"/>
    <n v="0"/>
  </r>
  <r>
    <n v="201215956"/>
    <d v="2020-07-04T00:00:00"/>
    <d v="2020-07-04T00:00:00"/>
    <n v="2100"/>
    <n v="12"/>
    <x v="8"/>
    <n v="1213"/>
    <n v="2"/>
    <n v="740"/>
    <s v="VANDALISM - FELONY ($400 &amp; OVER, ALL CHURCH VANDALISMS)"/>
    <s v="0329 1300"/>
    <n v="23"/>
    <s v="M"/>
    <s v="H"/>
    <n v="122"/>
    <s v="VEHICLE, PASSENGER/TRUCK"/>
    <m/>
    <m/>
    <s v="IC"/>
    <s v="Invest Cont"/>
    <n v="740"/>
    <m/>
    <m/>
    <m/>
    <s v="WESTERN                      AV"/>
    <s v="58TH                         ST"/>
    <n v="33.989699999999999"/>
    <n v="-118.30889999999999"/>
    <n v="0"/>
  </r>
  <r>
    <n v="200300651"/>
    <d v="2020-05-04T00:00:00"/>
    <d v="2020-05-04T00:00:00"/>
    <n v="130"/>
    <n v="3"/>
    <x v="2"/>
    <n v="376"/>
    <n v="1"/>
    <n v="121"/>
    <s v="RAPE, FORCIBLE"/>
    <s v="1309 1402 0527 1823 0913 1415 1409"/>
    <n v="22"/>
    <s v="F"/>
    <s v="B"/>
    <n v="501"/>
    <s v="SINGLE FAMILY DWELLING"/>
    <n v="400"/>
    <s v="STRONG-ARM (HANDS, FIST, FEET OR BODILY FORCE)"/>
    <s v="AO"/>
    <s v="Adult Other"/>
    <n v="121"/>
    <m/>
    <m/>
    <m/>
    <s v="3900 S  HARVARD                      BL"/>
    <m/>
    <n v="34.012799999999999"/>
    <n v="-118.30670000000001"/>
    <n v="0"/>
  </r>
  <r>
    <n v="201015787"/>
    <d v="2020-12-06T00:00:00"/>
    <d v="2020-12-06T00:00:00"/>
    <n v="1840"/>
    <n v="10"/>
    <x v="11"/>
    <n v="1008"/>
    <n v="1"/>
    <n v="510"/>
    <s v="VEHICLE - STOLEN"/>
    <m/>
    <n v="0"/>
    <m/>
    <m/>
    <n v="108"/>
    <s v="PARKING LOT"/>
    <m/>
    <m/>
    <s v="IC"/>
    <s v="Invest Cont"/>
    <n v="510"/>
    <m/>
    <m/>
    <m/>
    <s v="VANOWEN                      ST"/>
    <s v="HAYVENHURST                  AV"/>
    <n v="34.193899999999999"/>
    <n v="-118.4924"/>
    <n v="0"/>
  </r>
  <r>
    <n v="201211159"/>
    <d v="2020-04-18T00:00:00"/>
    <d v="2020-04-18T00:00:00"/>
    <n v="1400"/>
    <n v="12"/>
    <x v="8"/>
    <n v="1213"/>
    <n v="1"/>
    <n v="420"/>
    <s v="THEFT FROM MOTOR VEHICLE - PETTY ($950 &amp; UNDER)"/>
    <m/>
    <n v="0"/>
    <m/>
    <m/>
    <n v="101"/>
    <s v="STREET"/>
    <m/>
    <m/>
    <s v="IC"/>
    <s v="Invest Cont"/>
    <n v="420"/>
    <m/>
    <m/>
    <m/>
    <s v="1700 W  56TH                         ST"/>
    <m/>
    <n v="33.991500000000002"/>
    <n v="-118.30670000000001"/>
    <n v="0"/>
  </r>
  <r>
    <n v="200412693"/>
    <d v="2020-09-12T00:00:00"/>
    <d v="2020-09-12T00:00:00"/>
    <n v="2210"/>
    <n v="4"/>
    <x v="4"/>
    <n v="473"/>
    <n v="2"/>
    <n v="624"/>
    <s v="BATTERY - SIMPLE ASSAULT"/>
    <s v="0342 0400 0444 0913 1251 1259"/>
    <n v="16"/>
    <s v="F"/>
    <s v="H"/>
    <n v="504"/>
    <s v="OTHER RESIDENCE"/>
    <n v="400"/>
    <s v="STRONG-ARM (HANDS, FIST, FEET OR BODILY FORCE)"/>
    <s v="AA"/>
    <s v="Adult Arrest"/>
    <n v="624"/>
    <m/>
    <m/>
    <m/>
    <s v="2200    TERRACE HEIGHTS              AV"/>
    <m/>
    <n v="34.0366"/>
    <n v="-118.21680000000001"/>
    <n v="1"/>
  </r>
  <r>
    <n v="200913115"/>
    <d v="2020-08-04T00:00:00"/>
    <d v="2020-08-04T00:00:00"/>
    <n v="1725"/>
    <n v="9"/>
    <x v="3"/>
    <n v="984"/>
    <n v="2"/>
    <n v="888"/>
    <s v="TRESPASSING"/>
    <n v="1822"/>
    <n v="58"/>
    <s v="M"/>
    <s v="W"/>
    <n v="121"/>
    <s v="YARD (RESIDENTIAL/BUSINESS)"/>
    <m/>
    <m/>
    <s v="IC"/>
    <s v="Invest Cont"/>
    <n v="888"/>
    <m/>
    <m/>
    <m/>
    <s v="4200    LEVITT                       LN"/>
    <m/>
    <n v="34.147199999999998"/>
    <n v="-118.4533"/>
    <n v="0"/>
  </r>
  <r>
    <n v="200812379"/>
    <d v="2020-07-27T00:00:00"/>
    <d v="2020-07-27T00:00:00"/>
    <n v="1915"/>
    <n v="8"/>
    <x v="12"/>
    <n v="841"/>
    <n v="2"/>
    <n v="888"/>
    <s v="TRESPASSING"/>
    <n v="1501"/>
    <n v="33"/>
    <s v="F"/>
    <s v="H"/>
    <n v="502"/>
    <s v="MULTI-UNIT DWELLING (APARTMENT, DUPLEX, ETC)"/>
    <m/>
    <m/>
    <s v="IC"/>
    <s v="Invest Cont"/>
    <n v="888"/>
    <m/>
    <m/>
    <m/>
    <s v="1200 S  BUNDY                        DR"/>
    <m/>
    <n v="34.043799999999997"/>
    <n v="-118.4671"/>
    <n v="0"/>
  </r>
  <r>
    <n v="200614287"/>
    <d v="2020-08-22T00:00:00"/>
    <d v="2020-08-22T00:00:00"/>
    <n v="1"/>
    <n v="6"/>
    <x v="9"/>
    <n v="678"/>
    <n v="1"/>
    <n v="420"/>
    <s v="THEFT FROM MOTOR VEHICLE - PETTY ($950 &amp; UNDER)"/>
    <m/>
    <n v="0"/>
    <m/>
    <m/>
    <n v="108"/>
    <s v="PARKING LOT"/>
    <m/>
    <m/>
    <s v="IC"/>
    <s v="Invest Cont"/>
    <n v="420"/>
    <m/>
    <m/>
    <m/>
    <s v="5000    MARATHON                     ST"/>
    <m/>
    <n v="34.084499999999998"/>
    <n v="-118.3091"/>
    <n v="0"/>
  </r>
  <r>
    <n v="200815091"/>
    <d v="2020-10-10T00:00:00"/>
    <d v="2020-10-10T00:00:00"/>
    <n v="700"/>
    <n v="8"/>
    <x v="12"/>
    <n v="807"/>
    <n v="1"/>
    <n v="420"/>
    <s v="THEFT FROM MOTOR VEHICLE - PETTY ($950 &amp; UNDER)"/>
    <s v="0321 1420 1309 1822 1606 0344 0209"/>
    <n v="42"/>
    <s v="M"/>
    <s v="O"/>
    <n v="104"/>
    <s v="DRIVEWAY"/>
    <m/>
    <m/>
    <s v="IC"/>
    <s v="Invest Cont"/>
    <n v="420"/>
    <m/>
    <m/>
    <m/>
    <s v="10400    RAVENWOOD                    CT"/>
    <m/>
    <n v="34.117899999999999"/>
    <n v="-118.44629999999999"/>
    <n v="0"/>
  </r>
  <r>
    <n v="200817045"/>
    <d v="2020-11-30T00:00:00"/>
    <d v="2020-11-26T00:00:00"/>
    <n v="600"/>
    <n v="8"/>
    <x v="12"/>
    <n v="842"/>
    <n v="1"/>
    <n v="310"/>
    <s v="BURGLARY"/>
    <s v="0329 0321 0328 0304 1420 0344 1822"/>
    <n v="0"/>
    <s v="X"/>
    <s v="X"/>
    <n v="702"/>
    <s v="OFFICE BUILDING/OFFICE"/>
    <m/>
    <m/>
    <s v="IC"/>
    <s v="Invest Cont"/>
    <n v="310"/>
    <m/>
    <m/>
    <m/>
    <s v="11800    WILSHIRE                     BL"/>
    <m/>
    <n v="34.048200000000001"/>
    <n v="-118.46250000000001"/>
    <n v="0"/>
  </r>
  <r>
    <n v="201008268"/>
    <d v="2020-04-21T00:00:00"/>
    <d v="2020-04-21T00:00:00"/>
    <n v="1000"/>
    <n v="10"/>
    <x v="11"/>
    <n v="1008"/>
    <n v="1"/>
    <n v="420"/>
    <s v="THEFT FROM MOTOR VEHICLE - PETTY ($950 &amp; UNDER)"/>
    <s v="0344 1300 1822"/>
    <n v="22"/>
    <s v="M"/>
    <s v="C"/>
    <n v="108"/>
    <s v="PARKING LOT"/>
    <m/>
    <m/>
    <s v="IC"/>
    <s v="Invest Cont"/>
    <n v="420"/>
    <m/>
    <m/>
    <m/>
    <s v="16900    ROSCOE                       BL"/>
    <m/>
    <n v="34.221200000000003"/>
    <n v="-118.5012"/>
    <n v="0"/>
  </r>
  <r>
    <n v="200111021"/>
    <d v="2020-04-26T00:00:00"/>
    <d v="2020-04-26T00:00:00"/>
    <n v="1350"/>
    <n v="1"/>
    <x v="1"/>
    <n v="119"/>
    <n v="1"/>
    <n v="440"/>
    <s v="THEFT PLAIN - PETTY ($950 &amp; UNDER)"/>
    <s v="1266 1822 0344 0910"/>
    <n v="59"/>
    <s v="M"/>
    <s v="O"/>
    <n v="834"/>
    <s v="LA UNION STATION (NOT LINE SPECIFIC)"/>
    <m/>
    <m/>
    <s v="IC"/>
    <s v="Invest Cont"/>
    <n v="440"/>
    <m/>
    <m/>
    <m/>
    <s v="800 N  ALAMEDA                      ST"/>
    <m/>
    <n v="34.0563"/>
    <n v="-118.23739999999999"/>
    <n v="0"/>
  </r>
  <r>
    <n v="201220641"/>
    <d v="2020-09-14T00:00:00"/>
    <d v="2020-09-14T00:00:00"/>
    <n v="800"/>
    <n v="12"/>
    <x v="8"/>
    <n v="1239"/>
    <n v="1"/>
    <n v="310"/>
    <s v="BURGLARY"/>
    <s v="0344 1607 0321"/>
    <n v="49"/>
    <s v="M"/>
    <s v="H"/>
    <n v="501"/>
    <s v="SINGLE FAMILY DWELLING"/>
    <m/>
    <m/>
    <s v="IC"/>
    <s v="Invest Cont"/>
    <n v="310"/>
    <m/>
    <m/>
    <m/>
    <s v="1000 W  62ND                         ST"/>
    <m/>
    <n v="33.9863"/>
    <n v="-118.2881"/>
    <n v="0"/>
  </r>
  <r>
    <n v="201105486"/>
    <d v="2020-02-04T00:00:00"/>
    <d v="2020-02-03T00:00:00"/>
    <n v="1500"/>
    <n v="11"/>
    <x v="7"/>
    <n v="1148"/>
    <n v="2"/>
    <n v="888"/>
    <s v="TRESPASSING"/>
    <s v="1501 0913"/>
    <n v="78"/>
    <s v="M"/>
    <s v="W"/>
    <n v="501"/>
    <s v="SINGLE FAMILY DWELLING"/>
    <m/>
    <m/>
    <s v="IC"/>
    <s v="Invest Cont"/>
    <n v="888"/>
    <m/>
    <m/>
    <m/>
    <s v="4900    GLENALBYN                    DR"/>
    <m/>
    <n v="34.104500000000002"/>
    <n v="-118.2128"/>
    <n v="0"/>
  </r>
  <r>
    <n v="200215022"/>
    <d v="2020-09-15T00:00:00"/>
    <d v="2020-09-14T00:00:00"/>
    <n v="1730"/>
    <n v="2"/>
    <x v="5"/>
    <n v="249"/>
    <n v="1"/>
    <n v="330"/>
    <s v="BURGLARY FROM VEHICLE"/>
    <s v="0344 0352 1501"/>
    <n v="47"/>
    <s v="M"/>
    <s v="H"/>
    <n v="101"/>
    <s v="STREET"/>
    <m/>
    <m/>
    <s v="IC"/>
    <s v="Invest Cont"/>
    <n v="330"/>
    <m/>
    <m/>
    <m/>
    <s v="1300 W  5TH                          ST"/>
    <m/>
    <n v="34.054900000000004"/>
    <n v="-118.26139999999999"/>
    <n v="0"/>
  </r>
  <r>
    <n v="200404195"/>
    <d v="2020-01-06T00:00:00"/>
    <d v="2020-01-05T00:00:00"/>
    <n v="2000"/>
    <n v="4"/>
    <x v="4"/>
    <n v="422"/>
    <n v="1"/>
    <n v="510"/>
    <s v="VEHICLE - STOLEN"/>
    <m/>
    <n v="0"/>
    <m/>
    <m/>
    <n v="101"/>
    <s v="STREET"/>
    <m/>
    <m/>
    <s v="IC"/>
    <s v="Invest Cont"/>
    <n v="510"/>
    <m/>
    <m/>
    <m/>
    <s v="2800    MANITOU                      AV"/>
    <m/>
    <n v="34.071899999999999"/>
    <n v="-118.21299999999999"/>
    <n v="0"/>
  </r>
  <r>
    <n v="201106316"/>
    <d v="2020-02-21T00:00:00"/>
    <d v="2020-02-21T00:00:00"/>
    <n v="325"/>
    <n v="11"/>
    <x v="7"/>
    <n v="1115"/>
    <n v="1"/>
    <n v="210"/>
    <s v="ROBBERY"/>
    <s v="0325 0316 0432 0443 0352 1221 1402 0324 0334 0337"/>
    <n v="0"/>
    <s v="X"/>
    <s v="X"/>
    <n v="401"/>
    <s v="MINI-MART"/>
    <n v="102"/>
    <s v="HAND GUN"/>
    <s v="AA"/>
    <s v="Adult Arrest"/>
    <n v="210"/>
    <n v="998"/>
    <m/>
    <m/>
    <s v="1900    COLORADO                     BL"/>
    <m/>
    <n v="34.139299999999999"/>
    <n v="-118.2088"/>
    <n v="1"/>
  </r>
  <r>
    <n v="200111476"/>
    <d v="2020-05-08T00:00:00"/>
    <d v="2020-05-08T00:00:00"/>
    <n v="545"/>
    <n v="1"/>
    <x v="1"/>
    <n v="153"/>
    <n v="2"/>
    <n v="888"/>
    <s v="TRESPASSING"/>
    <s v="1501 0910"/>
    <n v="0"/>
    <s v="M"/>
    <s v="W"/>
    <n v="834"/>
    <s v="LA UNION STATION (NOT LINE SPECIFIC)"/>
    <m/>
    <m/>
    <s v="IC"/>
    <s v="Invest Cont"/>
    <n v="888"/>
    <m/>
    <m/>
    <m/>
    <s v="500 S  HILL                         ST"/>
    <m/>
    <n v="34.0488"/>
    <n v="-118.2518"/>
    <n v="0"/>
  </r>
  <r>
    <n v="200413469"/>
    <d v="2020-10-04T00:00:00"/>
    <d v="2020-10-04T00:00:00"/>
    <n v="1430"/>
    <n v="4"/>
    <x v="4"/>
    <n v="464"/>
    <n v="1"/>
    <n v="815"/>
    <s v="SEXUAL PENETRATION W/FOREIGN OBJECT"/>
    <s v="0360 1258 0500 0913 0515 0532 1415"/>
    <n v="11"/>
    <s v="F"/>
    <s v="H"/>
    <n v="120"/>
    <s v="STORAGE SHED"/>
    <n v="400"/>
    <s v="STRONG-ARM (HANDS, FIST, FEET OR BODILY FORCE)"/>
    <s v="IC"/>
    <s v="Invest Cont"/>
    <n v="812"/>
    <n v="815"/>
    <n v="998"/>
    <m/>
    <s v="2200 E  2ND                          ST"/>
    <m/>
    <n v="34.043500000000002"/>
    <n v="-118.2131"/>
    <n v="0"/>
  </r>
  <r>
    <n v="200304655"/>
    <d v="2020-01-11T00:00:00"/>
    <d v="2020-01-11T00:00:00"/>
    <n v="1955"/>
    <n v="3"/>
    <x v="2"/>
    <n v="392"/>
    <n v="2"/>
    <n v="901"/>
    <s v="VIOLATION OF RESTRAINING ORDER"/>
    <s v="1202 2038 0913"/>
    <n v="61"/>
    <s v="M"/>
    <s v="B"/>
    <n v="501"/>
    <s v="SINGLE FAMILY DWELLING"/>
    <m/>
    <m/>
    <s v="AO"/>
    <s v="Adult Other"/>
    <n v="901"/>
    <m/>
    <m/>
    <m/>
    <s v="4600    9TH                          AV"/>
    <m/>
    <n v="34"/>
    <n v="-118.32689999999999"/>
    <n v="0"/>
  </r>
  <r>
    <n v="200713169"/>
    <d v="2020-08-24T00:00:00"/>
    <d v="2020-08-24T00:00:00"/>
    <n v="1300"/>
    <n v="7"/>
    <x v="0"/>
    <n v="755"/>
    <n v="2"/>
    <n v="745"/>
    <s v="VANDALISM - MISDEAMEANOR ($399 OR UNDER)"/>
    <s v="0329 0913 2004 0561"/>
    <n v="43"/>
    <s v="F"/>
    <s v="B"/>
    <n v="502"/>
    <s v="MULTI-UNIT DWELLING (APARTMENT, DUPLEX, ETC)"/>
    <m/>
    <m/>
    <s v="AO"/>
    <s v="Adult Other"/>
    <n v="745"/>
    <m/>
    <m/>
    <m/>
    <s v="1300 S  COCHRAN                      AV"/>
    <m/>
    <n v="34.049900000000001"/>
    <n v="-118.352"/>
    <n v="0"/>
  </r>
  <r>
    <n v="200710940"/>
    <d v="2020-06-25T00:00:00"/>
    <d v="2020-06-21T00:00:00"/>
    <n v="1830"/>
    <n v="7"/>
    <x v="0"/>
    <n v="734"/>
    <n v="1"/>
    <n v="330"/>
    <s v="BURGLARY FROM VEHICLE"/>
    <s v="0344 1607"/>
    <n v="31"/>
    <s v="M"/>
    <s v="W"/>
    <n v="123"/>
    <s v="PARKING UNDERGROUND/BUILDING"/>
    <m/>
    <m/>
    <s v="IC"/>
    <s v="Invest Cont"/>
    <n v="330"/>
    <m/>
    <m/>
    <m/>
    <s v="300 S  FULLER                       AV"/>
    <m/>
    <n v="34.067799999999998"/>
    <n v="-118.3518"/>
    <n v="0"/>
  </r>
  <r>
    <n v="200310351"/>
    <d v="2020-04-24T00:00:00"/>
    <d v="2020-04-23T00:00:00"/>
    <n v="2330"/>
    <n v="3"/>
    <x v="2"/>
    <n v="362"/>
    <n v="1"/>
    <n v="230"/>
    <s v="ASSAULT WITH DEADLY WEAPON, AGGRAVATED ASSAULT"/>
    <s v="0411 0419 0444 0445 0448 1241 1309 1821 2000 0913"/>
    <n v="48"/>
    <s v="F"/>
    <s v="H"/>
    <n v="502"/>
    <s v="MULTI-UNIT DWELLING (APARTMENT, DUPLEX, ETC)"/>
    <n v="400"/>
    <s v="STRONG-ARM (HANDS, FIST, FEET OR BODILY FORCE)"/>
    <s v="AA"/>
    <s v="Adult Arrest"/>
    <n v="230"/>
    <m/>
    <m/>
    <m/>
    <s v="4000    COCO                         AV"/>
    <m/>
    <n v="34.014099999999999"/>
    <n v="-118.3501"/>
    <n v="1"/>
  </r>
  <r>
    <n v="201114424"/>
    <d v="2020-10-06T00:00:00"/>
    <d v="2020-10-02T00:00:00"/>
    <n v="1400"/>
    <n v="11"/>
    <x v="7"/>
    <n v="1142"/>
    <n v="1"/>
    <n v="440"/>
    <s v="THEFT PLAIN - PETTY ($950 &amp; UNDER)"/>
    <s v="1608 0394"/>
    <n v="39"/>
    <s v="F"/>
    <s v="A"/>
    <n v="123"/>
    <s v="PARKING UNDERGROUND/BUILDING"/>
    <m/>
    <m/>
    <s v="IC"/>
    <s v="Invest Cont"/>
    <n v="440"/>
    <m/>
    <m/>
    <m/>
    <s v="4600    LOS FELIZ                    BL"/>
    <m/>
    <n v="34.1113"/>
    <n v="-118.2908"/>
    <n v="0"/>
  </r>
  <r>
    <n v="200119029"/>
    <d v="2020-10-06T00:00:00"/>
    <d v="2020-10-06T00:00:00"/>
    <n v="1325"/>
    <n v="1"/>
    <x v="1"/>
    <n v="161"/>
    <n v="2"/>
    <n v="437"/>
    <s v="RESISTING ARREST"/>
    <s v="2004 1212 0917"/>
    <n v="0"/>
    <s v="X"/>
    <s v="X"/>
    <n v="101"/>
    <s v="STREET"/>
    <n v="400"/>
    <s v="STRONG-ARM (HANDS, FIST, FEET OR BODILY FORCE)"/>
    <s v="AA"/>
    <s v="Adult Arrest"/>
    <n v="437"/>
    <m/>
    <m/>
    <m/>
    <s v="800    FRANCISCO                    ST"/>
    <m/>
    <n v="34.047699999999999"/>
    <n v="-118.2637"/>
    <n v="1"/>
  </r>
  <r>
    <n v="200410691"/>
    <d v="2020-07-11T00:00:00"/>
    <d v="2020-07-11T00:00:00"/>
    <n v="1815"/>
    <n v="4"/>
    <x v="4"/>
    <n v="471"/>
    <n v="2"/>
    <n v="626"/>
    <s v="INTIMATE PARTNER - SIMPLE ASSAULT"/>
    <s v="2004 0913 2000 1814 0416"/>
    <n v="27"/>
    <s v="F"/>
    <s v="H"/>
    <n v="101"/>
    <s v="STREET"/>
    <n v="400"/>
    <s v="STRONG-ARM (HANDS, FIST, FEET OR BODILY FORCE)"/>
    <s v="AO"/>
    <s v="Adult Other"/>
    <n v="626"/>
    <m/>
    <m/>
    <m/>
    <s v="6TH                          ST"/>
    <s v="ANDERSON                     ST"/>
    <n v="34.039099999999998"/>
    <n v="-118.22410000000001"/>
    <n v="0"/>
  </r>
  <r>
    <n v="200619584"/>
    <d v="2020-12-22T00:00:00"/>
    <d v="2020-12-22T00:00:00"/>
    <n v="2235"/>
    <n v="6"/>
    <x v="9"/>
    <n v="649"/>
    <n v="2"/>
    <n v="624"/>
    <s v="BATTERY - SIMPLE ASSAULT"/>
    <s v="0913 0400 0416 1810"/>
    <n v="51"/>
    <s v="M"/>
    <s v="W"/>
    <n v="502"/>
    <s v="MULTI-UNIT DWELLING (APARTMENT, DUPLEX, ETC)"/>
    <n v="400"/>
    <s v="STRONG-ARM (HANDS, FIST, FEET OR BODILY FORCE)"/>
    <s v="IC"/>
    <s v="Invest Cont"/>
    <n v="624"/>
    <m/>
    <m/>
    <m/>
    <s v="5300 W  SUNSET                       BL"/>
    <m/>
    <n v="34.099899999999998"/>
    <n v="-118.3038"/>
    <n v="0"/>
  </r>
  <r>
    <n v="200300689"/>
    <d v="2020-05-31T00:00:00"/>
    <d v="2020-05-28T00:00:00"/>
    <n v="2000"/>
    <n v="3"/>
    <x v="2"/>
    <n v="357"/>
    <n v="2"/>
    <n v="627"/>
    <s v="CHILD ABUSE (PHYSICAL) - SIMPLE ASSAULT"/>
    <s v="1251 0448 0553 0913 1257"/>
    <n v="5"/>
    <s v="F"/>
    <s v="H"/>
    <n v="502"/>
    <s v="MULTI-UNIT DWELLING (APARTMENT, DUPLEX, ETC)"/>
    <n v="400"/>
    <s v="STRONG-ARM (HANDS, FIST, FEET OR BODILY FORCE)"/>
    <s v="AA"/>
    <s v="Adult Arrest"/>
    <n v="627"/>
    <m/>
    <m/>
    <m/>
    <s v="1300 W  35TH                         ST"/>
    <m/>
    <n v="34.0246"/>
    <n v="-118.29649999999999"/>
    <n v="1"/>
  </r>
  <r>
    <n v="201114316"/>
    <d v="2020-10-04T00:00:00"/>
    <d v="2020-10-04T00:00:00"/>
    <n v="2150"/>
    <n v="11"/>
    <x v="7"/>
    <n v="1151"/>
    <n v="1"/>
    <n v="510"/>
    <s v="VEHICLE - STOLEN"/>
    <s v="1300 0344"/>
    <n v="17"/>
    <s v="M"/>
    <s v="H"/>
    <n v="101"/>
    <s v="STREET"/>
    <m/>
    <m/>
    <s v="IC"/>
    <s v="Invest Cont"/>
    <n v="510"/>
    <m/>
    <m/>
    <m/>
    <s v="MARIPOSA"/>
    <s v="SUNSET"/>
    <n v="34.098100000000002"/>
    <n v="-118.29940000000001"/>
    <n v="0"/>
  </r>
  <r>
    <n v="200112035"/>
    <d v="2020-05-21T00:00:00"/>
    <d v="2020-05-21T00:00:00"/>
    <n v="525"/>
    <n v="1"/>
    <x v="1"/>
    <n v="163"/>
    <n v="2"/>
    <n v="740"/>
    <s v="VANDALISM - FELONY ($400 &amp; OVER, ALL CHURCH VANDALISMS)"/>
    <s v="0329 0910 0447"/>
    <n v="0"/>
    <m/>
    <m/>
    <n v="801"/>
    <s v="MTA BUS"/>
    <n v="306"/>
    <s v="ROCK/THROWN OBJECT"/>
    <s v="IC"/>
    <s v="Invest Cont"/>
    <m/>
    <n v="740"/>
    <m/>
    <m/>
    <s v="9TH"/>
    <s v="SPRING"/>
    <n v="34.042000000000002"/>
    <n v="-118.2555"/>
    <n v="0"/>
  </r>
  <r>
    <n v="200112078"/>
    <d v="2020-05-23T00:00:00"/>
    <d v="2020-05-23T00:00:00"/>
    <n v="100"/>
    <n v="1"/>
    <x v="1"/>
    <n v="147"/>
    <n v="2"/>
    <n v="624"/>
    <s v="BATTERY - SIMPLE ASSAULT"/>
    <s v="1202 2034 0416 2004 1218 1822"/>
    <n v="62"/>
    <s v="M"/>
    <s v="B"/>
    <n v="102"/>
    <s v="SIDEWALK"/>
    <n v="500"/>
    <s v="UNKNOWN WEAPON/OTHER WEAPON"/>
    <s v="AO"/>
    <s v="Adult Other"/>
    <n v="624"/>
    <m/>
    <m/>
    <m/>
    <s v="300 E  5TH                          ST"/>
    <m/>
    <n v="34.045299999999997"/>
    <n v="-118.2443"/>
    <n v="0"/>
  </r>
  <r>
    <n v="200808459"/>
    <d v="2020-04-19T00:00:00"/>
    <d v="2020-04-18T00:00:00"/>
    <n v="1925"/>
    <n v="8"/>
    <x v="12"/>
    <n v="895"/>
    <n v="2"/>
    <n v="740"/>
    <s v="VANDALISM - FELONY ($400 &amp; OVER, ALL CHURCH VANDALISMS)"/>
    <s v="0329 1609"/>
    <n v="0"/>
    <s v="X"/>
    <s v="X"/>
    <n v="514"/>
    <s v="GROUP HOME"/>
    <m/>
    <m/>
    <s v="AO"/>
    <s v="Adult Other"/>
    <n v="740"/>
    <m/>
    <m/>
    <m/>
    <s v="3200    MOTOR                        AV"/>
    <m/>
    <n v="34.030999999999999"/>
    <n v="-118.411"/>
    <n v="0"/>
  </r>
  <r>
    <n v="200512511"/>
    <d v="2020-08-01T00:00:00"/>
    <d v="2020-07-31T00:00:00"/>
    <n v="2200"/>
    <n v="5"/>
    <x v="10"/>
    <n v="525"/>
    <n v="1"/>
    <n v="510"/>
    <s v="VEHICLE - STOLEN"/>
    <m/>
    <n v="0"/>
    <m/>
    <m/>
    <n v="101"/>
    <s v="STREET"/>
    <m/>
    <m/>
    <s v="IC"/>
    <s v="Invest Cont"/>
    <n v="510"/>
    <m/>
    <m/>
    <m/>
    <s v="300    ISLAND                       AV"/>
    <m/>
    <n v="33.772500000000001"/>
    <n v="-118.2658"/>
    <n v="0"/>
  </r>
  <r>
    <n v="200910060"/>
    <d v="2020-05-23T00:00:00"/>
    <d v="2020-05-23T00:00:00"/>
    <n v="1330"/>
    <n v="9"/>
    <x v="3"/>
    <n v="939"/>
    <n v="1"/>
    <n v="420"/>
    <s v="THEFT FROM MOTOR VEHICLE - PETTY ($950 &amp; UNDER)"/>
    <s v="1202 0344 1300"/>
    <n v="83"/>
    <s v="F"/>
    <s v="O"/>
    <n v="101"/>
    <s v="STREET"/>
    <m/>
    <m/>
    <s v="IC"/>
    <s v="Invest Cont"/>
    <n v="420"/>
    <m/>
    <m/>
    <m/>
    <s v="6200    ETHEL                        AV"/>
    <m/>
    <n v="34.183100000000003"/>
    <n v="-118.4181"/>
    <n v="0"/>
  </r>
  <r>
    <n v="200800666"/>
    <d v="2020-05-31T00:00:00"/>
    <d v="2020-05-30T00:00:00"/>
    <n v="2300"/>
    <n v="8"/>
    <x v="12"/>
    <n v="847"/>
    <n v="1"/>
    <n v="310"/>
    <s v="BURGLARY"/>
    <s v="1420 1309 0344 1822 1609 0329 1402"/>
    <n v="0"/>
    <s v="X"/>
    <s v="X"/>
    <n v="755"/>
    <s v="VETERINARIAN/ANIMAL HOSPITAL"/>
    <m/>
    <m/>
    <s v="AA"/>
    <s v="Adult Arrest"/>
    <n v="310"/>
    <n v="998"/>
    <m/>
    <m/>
    <s v="10500 W  PICO                         BL"/>
    <m/>
    <n v="34.0473"/>
    <n v="-118.42059999999999"/>
    <n v="1"/>
  </r>
  <r>
    <n v="201223928"/>
    <d v="2020-11-04T00:00:00"/>
    <d v="2020-11-03T00:00:00"/>
    <n v="2000"/>
    <n v="12"/>
    <x v="8"/>
    <n v="1211"/>
    <n v="1"/>
    <n v="410"/>
    <s v="BURGLARY FROM VEHICLE, ATTEMPTED"/>
    <s v="1822 0397 1402"/>
    <n v="43"/>
    <s v="M"/>
    <s v="B"/>
    <n v="109"/>
    <s v="PARK/PLAYGROUND"/>
    <m/>
    <m/>
    <s v="IC"/>
    <s v="Invest Cont"/>
    <n v="410"/>
    <m/>
    <m/>
    <m/>
    <s v="5700    2ND                          AV"/>
    <m/>
    <n v="33.990600000000001"/>
    <n v="-118.3193"/>
    <n v="0"/>
  </r>
  <r>
    <n v="200510058"/>
    <d v="2020-05-28T00:00:00"/>
    <d v="2020-05-28T00:00:00"/>
    <n v="1205"/>
    <n v="5"/>
    <x v="10"/>
    <n v="531"/>
    <n v="2"/>
    <n v="888"/>
    <s v="TRESPASSING"/>
    <s v="1501 0209 1202"/>
    <n v="71"/>
    <s v="M"/>
    <s v="A"/>
    <n v="502"/>
    <s v="MULTI-UNIT DWELLING (APARTMENT, DUPLEX, ETC)"/>
    <m/>
    <m/>
    <s v="IC"/>
    <s v="Invest Cont"/>
    <n v="888"/>
    <m/>
    <m/>
    <m/>
    <s v="26100    FRAMPTON                     AV"/>
    <m/>
    <n v="33.7866"/>
    <n v="-118.3044"/>
    <n v="0"/>
  </r>
  <r>
    <n v="200800706"/>
    <d v="2020-06-27T00:00:00"/>
    <d v="2020-06-27T00:00:00"/>
    <n v="550"/>
    <n v="8"/>
    <x v="12"/>
    <n v="835"/>
    <n v="1"/>
    <n v="310"/>
    <s v="BURGLARY"/>
    <s v="0358 1607 0344 1822 1402"/>
    <n v="0"/>
    <s v="X"/>
    <s v="X"/>
    <n v="210"/>
    <s v="RESTAURANT/FAST FOOD"/>
    <m/>
    <m/>
    <s v="IC"/>
    <s v="Invest Cont"/>
    <n v="310"/>
    <n v="998"/>
    <m/>
    <m/>
    <s v="11000    SANTA MONICA                 BL"/>
    <m/>
    <n v="34.048099999999998"/>
    <n v="-118.4422"/>
    <n v="0"/>
  </r>
  <r>
    <n v="201309735"/>
    <d v="2020-04-22T00:00:00"/>
    <d v="2020-04-21T00:00:00"/>
    <n v="2130"/>
    <n v="13"/>
    <x v="6"/>
    <n v="1351"/>
    <n v="1"/>
    <n v="510"/>
    <s v="VEHICLE - STOLEN"/>
    <m/>
    <n v="0"/>
    <m/>
    <m/>
    <n v="101"/>
    <s v="STREET"/>
    <m/>
    <m/>
    <s v="IC"/>
    <s v="Invest Cont"/>
    <n v="510"/>
    <m/>
    <m/>
    <m/>
    <s v="4000    BROADWAY                     PL"/>
    <m/>
    <n v="34.011099999999999"/>
    <n v="-118.2774"/>
    <n v="0"/>
  </r>
  <r>
    <n v="200410599"/>
    <d v="2020-07-09T00:00:00"/>
    <d v="2020-06-26T00:00:00"/>
    <n v="1200"/>
    <n v="4"/>
    <x v="4"/>
    <n v="464"/>
    <n v="2"/>
    <n v="626"/>
    <s v="INTIMATE PARTNER - SIMPLE ASSAULT"/>
    <s v="2000 0913 1814 0401 0408"/>
    <n v="16"/>
    <s v="F"/>
    <s v="H"/>
    <n v="101"/>
    <s v="STREET"/>
    <n v="400"/>
    <s v="STRONG-ARM (HANDS, FIST, FEET OR BODILY FORCE)"/>
    <s v="IC"/>
    <s v="Invest Cont"/>
    <n v="626"/>
    <m/>
    <m/>
    <m/>
    <s v="200 N  BREED                        ST"/>
    <m/>
    <n v="34.0456"/>
    <n v="-118.2101"/>
    <n v="0"/>
  </r>
  <r>
    <n v="200607417"/>
    <d v="2020-03-05T00:00:00"/>
    <d v="2020-03-05T00:00:00"/>
    <n v="1000"/>
    <n v="6"/>
    <x v="9"/>
    <n v="645"/>
    <n v="2"/>
    <n v="624"/>
    <s v="BATTERY - SIMPLE ASSAULT"/>
    <s v="0361 0416"/>
    <n v="33"/>
    <s v="M"/>
    <s v="W"/>
    <n v="502"/>
    <s v="MULTI-UNIT DWELLING (APARTMENT, DUPLEX, ETC)"/>
    <n v="400"/>
    <s v="STRONG-ARM (HANDS, FIST, FEET OR BODILY FORCE)"/>
    <s v="AO"/>
    <s v="Adult Other"/>
    <n v="624"/>
    <m/>
    <m/>
    <m/>
    <s v="7000    LANEWOOD                     AV"/>
    <m/>
    <n v="34.099200000000003"/>
    <n v="-118.34139999999999"/>
    <n v="0"/>
  </r>
  <r>
    <n v="201111367"/>
    <d v="2020-07-13T00:00:00"/>
    <d v="2020-07-10T00:00:00"/>
    <n v="1500"/>
    <n v="11"/>
    <x v="7"/>
    <n v="1133"/>
    <n v="1"/>
    <n v="310"/>
    <s v="BURGLARY"/>
    <s v="1402 0344 0325 2004"/>
    <n v="0"/>
    <s v="X"/>
    <s v="X"/>
    <n v="725"/>
    <s v="GOVERNMENT FACILITY (FEDERAL,STATE, COUNTY &amp; CITY)"/>
    <m/>
    <m/>
    <s v="IC"/>
    <s v="Invest Cont"/>
    <n v="310"/>
    <n v="998"/>
    <m/>
    <m/>
    <s v="2600    FLETCHER                     DR"/>
    <m/>
    <n v="34.109200000000001"/>
    <n v="-118.25279999999999"/>
    <n v="0"/>
  </r>
  <r>
    <n v="200916618"/>
    <d v="2020-10-30T00:00:00"/>
    <d v="2020-10-29T00:00:00"/>
    <n v="2010"/>
    <n v="9"/>
    <x v="3"/>
    <n v="906"/>
    <n v="2"/>
    <n v="623"/>
    <s v="BATTERY POLICE (SIMPLE)"/>
    <n v="444"/>
    <n v="32"/>
    <s v="F"/>
    <s v="H"/>
    <n v="116"/>
    <s v="OTHER/OUTSIDE"/>
    <n v="400"/>
    <s v="STRONG-ARM (HANDS, FIST, FEET OR BODILY FORCE)"/>
    <s v="IC"/>
    <s v="Invest Cont"/>
    <n v="623"/>
    <m/>
    <m/>
    <m/>
    <s v="7300    LENNOX                       AV"/>
    <m/>
    <n v="34.203000000000003"/>
    <n v="-118.44580000000001"/>
    <n v="0"/>
  </r>
  <r>
    <n v="200206191"/>
    <d v="2020-02-13T00:00:00"/>
    <d v="2020-02-13T00:00:00"/>
    <n v="1100"/>
    <n v="2"/>
    <x v="5"/>
    <n v="279"/>
    <n v="2"/>
    <n v="626"/>
    <s v="INTIMATE PARTNER - SIMPLE ASSAULT"/>
    <s v="2000 1813 1243 0416 0446 2002 0913"/>
    <n v="19"/>
    <s v="F"/>
    <s v="H"/>
    <n v="502"/>
    <s v="MULTI-UNIT DWELLING (APARTMENT, DUPLEX, ETC)"/>
    <n v="400"/>
    <s v="STRONG-ARM (HANDS, FIST, FEET OR BODILY FORCE)"/>
    <s v="AA"/>
    <s v="Adult Arrest"/>
    <n v="626"/>
    <m/>
    <m/>
    <m/>
    <s v="900    VALENCIA                     ST"/>
    <m/>
    <n v="34.049999999999997"/>
    <n v="-118.2713"/>
    <n v="1"/>
  </r>
  <r>
    <n v="200710555"/>
    <d v="2020-06-16T00:00:00"/>
    <d v="2020-06-16T00:00:00"/>
    <n v="1720"/>
    <n v="7"/>
    <x v="0"/>
    <n v="783"/>
    <n v="1"/>
    <n v="230"/>
    <s v="ASSAULT WITH DEADLY WEAPON, AGGRAVATED ASSAULT"/>
    <s v="0353 0302 0450 0200 0906 1822"/>
    <n v="28"/>
    <s v="M"/>
    <s v="B"/>
    <n v="102"/>
    <s v="SIDEWALK"/>
    <n v="102"/>
    <s v="HAND GUN"/>
    <s v="IC"/>
    <s v="Invest Cont"/>
    <n v="230"/>
    <m/>
    <m/>
    <m/>
    <s v="APPLE"/>
    <s v="CLOVERDALE"/>
    <n v="34.034399999999998"/>
    <n v="-118.3566"/>
    <n v="0"/>
  </r>
  <r>
    <n v="200115796"/>
    <d v="2020-08-03T00:00:00"/>
    <d v="2020-07-29T00:00:00"/>
    <n v="1400"/>
    <n v="1"/>
    <x v="1"/>
    <n v="162"/>
    <n v="1"/>
    <n v="330"/>
    <s v="BURGLARY FROM VEHICLE"/>
    <s v="1307 0344 0329 1609 1822 0352"/>
    <n v="30"/>
    <s v="M"/>
    <s v="B"/>
    <n v="108"/>
    <s v="PARKING LOT"/>
    <m/>
    <m/>
    <s v="IC"/>
    <s v="Invest Cont"/>
    <n v="330"/>
    <m/>
    <m/>
    <m/>
    <s v="700 S  HOPE                         ST"/>
    <m/>
    <n v="34.046599999999998"/>
    <n v="-118.259"/>
    <n v="0"/>
  </r>
  <r>
    <n v="201208407"/>
    <d v="2020-03-03T00:00:00"/>
    <d v="2020-03-03T00:00:00"/>
    <n v="1915"/>
    <n v="12"/>
    <x v="8"/>
    <n v="1248"/>
    <n v="1"/>
    <n v="230"/>
    <s v="ASSAULT WITH DEADLY WEAPON, AGGRAVATED ASSAULT"/>
    <s v="0400 0431 0913 1817"/>
    <n v="17"/>
    <s v="F"/>
    <s v="B"/>
    <n v="501"/>
    <s v="SINGLE FAMILY DWELLING"/>
    <n v="512"/>
    <s v="MACE/PEPPER SPRAY"/>
    <s v="IC"/>
    <s v="Invest Cont"/>
    <n v="230"/>
    <m/>
    <m/>
    <m/>
    <s v="900 W  64TH                         ST"/>
    <m/>
    <n v="33.981000000000002"/>
    <n v="-118.28919999999999"/>
    <n v="0"/>
  </r>
  <r>
    <n v="200808591"/>
    <d v="2020-04-22T00:00:00"/>
    <d v="2020-04-22T00:00:00"/>
    <n v="1620"/>
    <n v="8"/>
    <x v="12"/>
    <n v="896"/>
    <n v="1"/>
    <n v="210"/>
    <s v="ROBBERY"/>
    <s v="0344 0378 1822 1420 0346 0104 0325 0416 0445 0945"/>
    <n v="28"/>
    <s v="M"/>
    <s v="H"/>
    <n v="403"/>
    <s v="DRUG STORE"/>
    <n v="500"/>
    <s v="UNKNOWN WEAPON/OTHER WEAPON"/>
    <s v="IC"/>
    <s v="Invest Cont"/>
    <n v="210"/>
    <m/>
    <m/>
    <m/>
    <s v="9800    NATIONAL                     BL"/>
    <m/>
    <n v="34.031399999999998"/>
    <n v="-118.3998"/>
    <n v="0"/>
  </r>
  <r>
    <n v="200513334"/>
    <d v="2020-08-24T00:00:00"/>
    <d v="2020-08-24T00:00:00"/>
    <n v="1200"/>
    <n v="5"/>
    <x v="10"/>
    <n v="558"/>
    <n v="2"/>
    <n v="626"/>
    <s v="INTIMATE PARTNER - SIMPLE ASSAULT"/>
    <s v="0913 2021 0408 1206 2033 1814 0400 0416 2000"/>
    <n v="48"/>
    <s v="F"/>
    <s v="W"/>
    <n v="503"/>
    <s v="HOTEL"/>
    <n v="400"/>
    <s v="STRONG-ARM (HANDS, FIST, FEET OR BODILY FORCE)"/>
    <s v="AO"/>
    <s v="Adult Other"/>
    <n v="626"/>
    <m/>
    <m/>
    <m/>
    <s v="500 S  HARBOR                       BL"/>
    <m/>
    <n v="33.740099999999998"/>
    <n v="-118.27970000000001"/>
    <n v="0"/>
  </r>
  <r>
    <n v="200309693"/>
    <d v="2020-04-10T00:00:00"/>
    <d v="2020-04-09T00:00:00"/>
    <n v="1830"/>
    <n v="3"/>
    <x v="2"/>
    <n v="359"/>
    <n v="1"/>
    <n v="330"/>
    <s v="BURGLARY FROM VEHICLE"/>
    <s v="0329 0344 1307 1609"/>
    <n v="28"/>
    <s v="F"/>
    <s v="H"/>
    <n v="108"/>
    <s v="PARKING LOT"/>
    <m/>
    <m/>
    <s v="IC"/>
    <s v="Invest Cont"/>
    <n v="330"/>
    <m/>
    <m/>
    <m/>
    <s v="3800    FLOWER                       DR"/>
    <m/>
    <n v="34.015799999999999"/>
    <n v="-118.2816"/>
    <n v="0"/>
  </r>
  <r>
    <n v="200916571"/>
    <d v="2020-10-28T00:00:00"/>
    <d v="2020-10-23T00:00:00"/>
    <n v="1830"/>
    <n v="9"/>
    <x v="3"/>
    <n v="941"/>
    <n v="1"/>
    <n v="331"/>
    <s v="THEFT FROM MOTOR VEHICLE - GRAND ($950.01 AND OVER)"/>
    <s v="0385 1300 0344"/>
    <n v="47"/>
    <s v="F"/>
    <s v="H"/>
    <n v="101"/>
    <s v="STREET"/>
    <m/>
    <m/>
    <s v="IC"/>
    <s v="Invest Cont"/>
    <n v="331"/>
    <m/>
    <m/>
    <m/>
    <s v="HATTERAS"/>
    <s v="KESTER"/>
    <n v="34.175699999999999"/>
    <n v="-118.45740000000001"/>
    <n v="0"/>
  </r>
  <r>
    <n v="201220140"/>
    <d v="2020-09-05T00:00:00"/>
    <d v="2020-09-05T00:00:00"/>
    <n v="2015"/>
    <n v="12"/>
    <x v="8"/>
    <n v="1205"/>
    <n v="2"/>
    <n v="956"/>
    <s v="LETTERS, LEWD  -  TELEPHONE CALLS, LEWD"/>
    <n v="1822"/>
    <n v="21"/>
    <s v="M"/>
    <s v="H"/>
    <n v="501"/>
    <s v="SINGLE FAMILY DWELLING"/>
    <m/>
    <m/>
    <s v="IC"/>
    <s v="Invest Cont"/>
    <n v="956"/>
    <m/>
    <m/>
    <m/>
    <s v="1300 W  49TH                         ST"/>
    <m/>
    <n v="33.998699999999999"/>
    <n v="-118.298"/>
    <n v="0"/>
  </r>
  <r>
    <n v="200312623"/>
    <d v="2020-06-13T00:00:00"/>
    <d v="2020-06-12T00:00:00"/>
    <n v="1830"/>
    <n v="3"/>
    <x v="2"/>
    <n v="325"/>
    <n v="2"/>
    <n v="740"/>
    <s v="VANDALISM - FELONY ($400 &amp; OVER, ALL CHURCH VANDALISMS)"/>
    <s v="0329 1251 1307"/>
    <n v="20"/>
    <s v="F"/>
    <s v="W"/>
    <n v="122"/>
    <s v="VEHICLE, PASSENGER/TRUCK"/>
    <m/>
    <m/>
    <s v="IC"/>
    <s v="Invest Cont"/>
    <n v="740"/>
    <m/>
    <m/>
    <m/>
    <s v="2700    MENLO                        AV"/>
    <m/>
    <n v="34.0304"/>
    <n v="-118.2903"/>
    <n v="0"/>
  </r>
  <r>
    <n v="200611241"/>
    <d v="2020-06-09T00:00:00"/>
    <d v="2020-06-09T00:00:00"/>
    <n v="855"/>
    <n v="6"/>
    <x v="9"/>
    <n v="646"/>
    <n v="1"/>
    <n v="331"/>
    <s v="THEFT FROM MOTOR VEHICLE - GRAND ($950.01 AND OVER)"/>
    <s v="0344 1822 1300"/>
    <n v="37"/>
    <s v="M"/>
    <s v="O"/>
    <n v="108"/>
    <s v="PARKING LOT"/>
    <m/>
    <m/>
    <s v="IC"/>
    <s v="Invest Cont"/>
    <n v="331"/>
    <m/>
    <m/>
    <m/>
    <s v="1300 N  HIGHLAND                     AV"/>
    <m/>
    <n v="34.0944"/>
    <n v="-118.3386"/>
    <n v="0"/>
  </r>
  <r>
    <n v="200709431"/>
    <d v="2020-05-19T00:00:00"/>
    <d v="2020-05-19T00:00:00"/>
    <n v="900"/>
    <n v="7"/>
    <x v="0"/>
    <n v="711"/>
    <n v="2"/>
    <n v="888"/>
    <s v="TRESPASSING"/>
    <s v="1501 2004"/>
    <n v="38"/>
    <s v="F"/>
    <s v="W"/>
    <n v="502"/>
    <s v="MULTI-UNIT DWELLING (APARTMENT, DUPLEX, ETC)"/>
    <m/>
    <m/>
    <s v="IC"/>
    <s v="Invest Cont"/>
    <n v="888"/>
    <m/>
    <m/>
    <m/>
    <s v="400 N  HAYWORTH                     AV"/>
    <m/>
    <n v="34.078200000000002"/>
    <n v="-118.3626"/>
    <n v="0"/>
  </r>
  <r>
    <n v="200214470"/>
    <d v="2020-09-01T00:00:00"/>
    <d v="2020-09-01T00:00:00"/>
    <n v="500"/>
    <n v="2"/>
    <x v="5"/>
    <n v="218"/>
    <n v="1"/>
    <n v="510"/>
    <s v="VEHICLE - STOLEN"/>
    <m/>
    <n v="0"/>
    <m/>
    <m/>
    <n v="101"/>
    <s v="STREET"/>
    <m/>
    <m/>
    <s v="AA"/>
    <s v="Adult Arrest"/>
    <n v="510"/>
    <m/>
    <m/>
    <m/>
    <s v="1700 W  SUNSET                       BL"/>
    <m/>
    <n v="34.077199999999998"/>
    <n v="-118.2585"/>
    <n v="1"/>
  </r>
  <r>
    <n v="200913782"/>
    <d v="2020-08-21T00:00:00"/>
    <d v="2020-08-20T00:00:00"/>
    <n v="503"/>
    <n v="9"/>
    <x v="3"/>
    <n v="923"/>
    <n v="2"/>
    <n v="740"/>
    <s v="VANDALISM - FELONY ($400 &amp; OVER, ALL CHURCH VANDALISMS)"/>
    <n v="329"/>
    <n v="25"/>
    <s v="M"/>
    <s v="H"/>
    <n v="501"/>
    <s v="SINGLE FAMILY DWELLING"/>
    <n v="500"/>
    <s v="UNKNOWN WEAPON/OTHER WEAPON"/>
    <s v="AA"/>
    <s v="Adult Arrest"/>
    <n v="740"/>
    <m/>
    <m/>
    <m/>
    <s v="14600    KITTRIDGE                    ST"/>
    <m/>
    <n v="34.1907"/>
    <n v="-118.4509"/>
    <n v="1"/>
  </r>
  <r>
    <n v="200909135"/>
    <d v="2020-04-30T00:00:00"/>
    <d v="2020-04-30T00:00:00"/>
    <n v="500"/>
    <n v="9"/>
    <x v="3"/>
    <n v="989"/>
    <n v="1"/>
    <n v="440"/>
    <s v="THEFT PLAIN - PETTY ($950 &amp; UNDER)"/>
    <n v="344"/>
    <n v="60"/>
    <s v="M"/>
    <s v="O"/>
    <n v="210"/>
    <s v="RESTAURANT/FAST FOOD"/>
    <m/>
    <m/>
    <s v="IC"/>
    <s v="Invest Cont"/>
    <n v="440"/>
    <m/>
    <m/>
    <m/>
    <s v="4300    WOODMAN                      AV"/>
    <m/>
    <n v="34.148000000000003"/>
    <n v="-118.4312"/>
    <n v="0"/>
  </r>
  <r>
    <n v="200116485"/>
    <d v="2020-08-16T00:00:00"/>
    <d v="2020-08-16T00:00:00"/>
    <n v="1225"/>
    <n v="1"/>
    <x v="1"/>
    <n v="159"/>
    <n v="1"/>
    <n v="330"/>
    <s v="BURGLARY FROM VEHICLE"/>
    <s v="1822 1251 1307 1609 0329 0344"/>
    <n v="19"/>
    <s v="F"/>
    <s v="H"/>
    <n v="101"/>
    <s v="STREET"/>
    <m/>
    <m/>
    <s v="IC"/>
    <s v="Invest Cont"/>
    <n v="330"/>
    <m/>
    <m/>
    <m/>
    <s v="COLYTON                      ST"/>
    <s v="5TH                          ST"/>
    <n v="34.043500000000002"/>
    <n v="-118.2366"/>
    <n v="0"/>
  </r>
  <r>
    <n v="200912749"/>
    <d v="2020-07-25T00:00:00"/>
    <d v="2020-07-24T00:00:00"/>
    <n v="1800"/>
    <n v="9"/>
    <x v="3"/>
    <n v="901"/>
    <n v="1"/>
    <n v="330"/>
    <s v="BURGLARY FROM VEHICLE"/>
    <s v="1300 0344"/>
    <n v="32"/>
    <s v="M"/>
    <s v="H"/>
    <n v="101"/>
    <s v="STREET"/>
    <m/>
    <m/>
    <s v="IC"/>
    <s v="Invest Cont"/>
    <n v="330"/>
    <m/>
    <m/>
    <m/>
    <s v="COHASSET"/>
    <s v="Z0MBAR"/>
    <n v="34.208500000000001"/>
    <n v="-118.46980000000001"/>
    <n v="0"/>
  </r>
  <r>
    <n v="200214365"/>
    <d v="2020-08-29T00:00:00"/>
    <d v="2020-08-29T00:00:00"/>
    <n v="1015"/>
    <n v="2"/>
    <x v="5"/>
    <n v="269"/>
    <n v="1"/>
    <n v="310"/>
    <s v="BURGLARY"/>
    <s v="1210 0344 2004"/>
    <n v="0"/>
    <s v="X"/>
    <s v="X"/>
    <n v="729"/>
    <s v="SPECIALTY SCHOOL/OTHER"/>
    <n v="400"/>
    <s v="STRONG-ARM (HANDS, FIST, FEET OR BODILY FORCE)"/>
    <s v="AA"/>
    <s v="Adult Arrest"/>
    <n v="310"/>
    <m/>
    <m/>
    <m/>
    <s v="800    GREEN                        AV"/>
    <m/>
    <n v="34.051699999999997"/>
    <n v="-118.2711"/>
    <n v="1"/>
  </r>
  <r>
    <n v="200616228"/>
    <d v="2020-10-03T00:00:00"/>
    <d v="2020-10-03T00:00:00"/>
    <n v="100"/>
    <n v="6"/>
    <x v="9"/>
    <n v="636"/>
    <n v="1"/>
    <n v="510"/>
    <s v="VEHICLE - STOLEN"/>
    <m/>
    <n v="0"/>
    <m/>
    <m/>
    <n v="101"/>
    <s v="STREET"/>
    <m/>
    <m/>
    <s v="IC"/>
    <s v="Invest Cont"/>
    <n v="510"/>
    <m/>
    <m/>
    <m/>
    <s v="6500    YUCCA                        ST"/>
    <m/>
    <n v="34.103900000000003"/>
    <n v="-118.3318"/>
    <n v="0"/>
  </r>
  <r>
    <n v="200112838"/>
    <d v="2020-06-04T00:00:00"/>
    <d v="2020-06-02T00:00:00"/>
    <n v="2140"/>
    <n v="1"/>
    <x v="1"/>
    <n v="152"/>
    <n v="1"/>
    <n v="231"/>
    <s v="ASSAULT WITH DEADLY WEAPON ON POLICE OFFICER"/>
    <s v="1309 0605 1212 0416 1822"/>
    <n v="46"/>
    <s v="M"/>
    <s v="H"/>
    <n v="101"/>
    <s v="STREET"/>
    <n v="307"/>
    <s v="VEHICLE"/>
    <s v="IC"/>
    <s v="Invest Cont"/>
    <n v="231"/>
    <m/>
    <m/>
    <m/>
    <s v="FLOWER                       ST"/>
    <s v="7TH                          ST"/>
    <n v="34.048699999999997"/>
    <n v="-118.25879999999999"/>
    <n v="0"/>
  </r>
  <r>
    <n v="200313974"/>
    <d v="2020-07-10T00:00:00"/>
    <d v="2020-07-09T00:00:00"/>
    <n v="2000"/>
    <n v="3"/>
    <x v="2"/>
    <n v="327"/>
    <n v="1"/>
    <n v="330"/>
    <s v="BURGLARY FROM VEHICLE"/>
    <s v="0329 0334 1238 1300 1607 1822"/>
    <n v="59"/>
    <s v="M"/>
    <s v="B"/>
    <n v="101"/>
    <s v="STREET"/>
    <m/>
    <m/>
    <s v="IC"/>
    <s v="Invest Cont"/>
    <n v="330"/>
    <m/>
    <m/>
    <m/>
    <s v="28TH                         ST"/>
    <s v="ORCHARD                      AV"/>
    <n v="34.029400000000003"/>
    <n v="-118.28740000000001"/>
    <n v="0"/>
  </r>
  <r>
    <n v="201225773"/>
    <d v="2020-12-05T00:00:00"/>
    <d v="2020-10-15T00:00:00"/>
    <n v="1200"/>
    <n v="12"/>
    <x v="8"/>
    <n v="1273"/>
    <n v="1"/>
    <n v="310"/>
    <s v="BURGLARY"/>
    <s v="1202 0344 1605 1822"/>
    <n v="74"/>
    <s v="F"/>
    <s v="B"/>
    <n v="501"/>
    <s v="SINGLE FAMILY DWELLING"/>
    <m/>
    <m/>
    <s v="IC"/>
    <s v="Invest Cont"/>
    <n v="310"/>
    <m/>
    <m/>
    <m/>
    <s v="8700 S  HARVARD                      BL"/>
    <m/>
    <n v="33.956299999999999"/>
    <n v="-118.3069"/>
    <n v="0"/>
  </r>
  <r>
    <n v="200911819"/>
    <d v="2020-07-01T00:00:00"/>
    <d v="2020-07-01T00:00:00"/>
    <n v="1100"/>
    <n v="9"/>
    <x v="3"/>
    <n v="926"/>
    <n v="1"/>
    <n v="320"/>
    <s v="BURGLARY, ATTEMPTED"/>
    <n v="2301"/>
    <n v="27"/>
    <s v="M"/>
    <s v="W"/>
    <n v="501"/>
    <s v="SINGLE FAMILY DWELLING"/>
    <m/>
    <m/>
    <s v="IC"/>
    <s v="Invest Cont"/>
    <n v="320"/>
    <m/>
    <m/>
    <m/>
    <s v="13800    VANOWEN                      ST"/>
    <m/>
    <n v="34.193899999999999"/>
    <n v="-118.434"/>
    <n v="0"/>
  </r>
  <r>
    <n v="200800720"/>
    <d v="2020-07-06T00:00:00"/>
    <d v="2020-07-06T00:00:00"/>
    <n v="750"/>
    <n v="8"/>
    <x v="12"/>
    <n v="853"/>
    <n v="1"/>
    <n v="310"/>
    <s v="BURGLARY"/>
    <s v="0913 1814 0328 0344 1402 1607 1822"/>
    <n v="40"/>
    <s v="F"/>
    <s v="W"/>
    <n v="502"/>
    <s v="MULTI-UNIT DWELLING (APARTMENT, DUPLEX, ETC)"/>
    <m/>
    <m/>
    <s v="AA"/>
    <s v="Adult Arrest"/>
    <n v="310"/>
    <n v="998"/>
    <m/>
    <m/>
    <s v="11500    OHIO                         AV"/>
    <m/>
    <n v="34.046399999999998"/>
    <n v="-118.4534"/>
    <n v="1"/>
  </r>
  <r>
    <n v="200108057"/>
    <d v="2020-02-28T00:00:00"/>
    <d v="2020-02-27T00:00:00"/>
    <n v="1400"/>
    <n v="1"/>
    <x v="1"/>
    <n v="162"/>
    <n v="1"/>
    <n v="420"/>
    <s v="THEFT FROM MOTOR VEHICLE - PETTY ($950 &amp; UNDER)"/>
    <n v="344"/>
    <n v="25"/>
    <s v="F"/>
    <s v="O"/>
    <n v="123"/>
    <s v="PARKING UNDERGROUND/BUILDING"/>
    <m/>
    <m/>
    <s v="IC"/>
    <s v="Invest Cont"/>
    <n v="420"/>
    <m/>
    <m/>
    <m/>
    <s v="800 S  HOPE                         ST"/>
    <m/>
    <n v="34.046599999999998"/>
    <n v="-118.259"/>
    <n v="0"/>
  </r>
  <r>
    <n v="201112729"/>
    <d v="2020-08-21T00:00:00"/>
    <d v="2020-08-21T00:00:00"/>
    <n v="2305"/>
    <n v="11"/>
    <x v="7"/>
    <n v="1151"/>
    <n v="2"/>
    <n v="745"/>
    <s v="VANDALISM - MISDEAMEANOR ($399 OR UNDER)"/>
    <s v="2004 0329 1218"/>
    <n v="54"/>
    <s v="F"/>
    <s v="B"/>
    <n v="102"/>
    <s v="SIDEWALK"/>
    <m/>
    <m/>
    <s v="IC"/>
    <s v="Invest Cont"/>
    <n v="745"/>
    <m/>
    <m/>
    <m/>
    <s v="VERMONT"/>
    <s v="FOUNTAIN"/>
    <n v="34.0961"/>
    <n v="-118.29179999999999"/>
    <n v="0"/>
  </r>
  <r>
    <n v="200317589"/>
    <d v="2020-09-18T00:00:00"/>
    <d v="2020-09-18T00:00:00"/>
    <n v="1020"/>
    <n v="3"/>
    <x v="2"/>
    <n v="356"/>
    <n v="1"/>
    <n v="440"/>
    <s v="THEFT PLAIN - PETTY ($950 &amp; UNDER)"/>
    <s v="0202 0344 1822"/>
    <n v="29"/>
    <s v="F"/>
    <s v="H"/>
    <n v="501"/>
    <s v="SINGLE FAMILY DWELLING"/>
    <m/>
    <m/>
    <s v="AO"/>
    <s v="Adult Other"/>
    <n v="440"/>
    <m/>
    <m/>
    <m/>
    <s v="1500 W  35TH                         ST"/>
    <m/>
    <n v="34.0246"/>
    <n v="-118.3032"/>
    <n v="0"/>
  </r>
  <r>
    <n v="201223759"/>
    <d v="2020-11-02T00:00:00"/>
    <d v="2020-11-02T00:00:00"/>
    <n v="200"/>
    <n v="12"/>
    <x v="8"/>
    <n v="1257"/>
    <n v="1"/>
    <n v="510"/>
    <s v="VEHICLE - STOLEN"/>
    <m/>
    <n v="0"/>
    <m/>
    <m/>
    <n v="104"/>
    <s v="DRIVEWAY"/>
    <m/>
    <m/>
    <s v="IC"/>
    <s v="Invest Cont"/>
    <n v="510"/>
    <m/>
    <m/>
    <m/>
    <s v="7800 S  HOOVER                       ST"/>
    <m/>
    <n v="33.968299999999999"/>
    <n v="-118.2871"/>
    <n v="0"/>
  </r>
  <r>
    <n v="201108838"/>
    <d v="2020-04-29T00:00:00"/>
    <d v="2020-02-15T00:00:00"/>
    <n v="1500"/>
    <n v="11"/>
    <x v="7"/>
    <n v="1119"/>
    <n v="1"/>
    <n v="761"/>
    <s v="BRANDISH WEAPON"/>
    <s v="0334 2004"/>
    <n v="55"/>
    <s v="M"/>
    <s v="H"/>
    <n v="501"/>
    <s v="SINGLE FAMILY DWELLING"/>
    <n v="200"/>
    <s v="KNIFE WITH BLADE 6INCHES OR LESS"/>
    <s v="IC"/>
    <s v="Invest Cont"/>
    <n v="761"/>
    <m/>
    <m/>
    <m/>
    <s v="4800    RAY                          CT"/>
    <m/>
    <n v="34.132800000000003"/>
    <n v="-118.1981"/>
    <n v="0"/>
  </r>
  <r>
    <n v="201012036"/>
    <d v="2020-08-14T00:00:00"/>
    <d v="2020-08-11T00:00:00"/>
    <n v="1215"/>
    <n v="10"/>
    <x v="11"/>
    <n v="1065"/>
    <n v="2"/>
    <n v="354"/>
    <s v="THEFT OF IDENTITY"/>
    <s v="1822 0929"/>
    <n v="68"/>
    <s v="F"/>
    <s v="W"/>
    <n v="501"/>
    <s v="SINGLE FAMILY DWELLING"/>
    <m/>
    <m/>
    <s v="IC"/>
    <s v="Invest Cont"/>
    <n v="354"/>
    <m/>
    <m/>
    <m/>
    <s v="5400    YARMOUTH                     AV"/>
    <m/>
    <n v="34.168599999999998"/>
    <n v="-118.52030000000001"/>
    <n v="0"/>
  </r>
  <r>
    <n v="201108509"/>
    <d v="2020-04-19T00:00:00"/>
    <d v="2020-04-18T00:00:00"/>
    <n v="1600"/>
    <n v="11"/>
    <x v="7"/>
    <n v="1172"/>
    <n v="1"/>
    <n v="510"/>
    <s v="VEHICLE - STOLEN"/>
    <m/>
    <n v="0"/>
    <m/>
    <m/>
    <n v="101"/>
    <s v="STREET"/>
    <m/>
    <m/>
    <s v="IC"/>
    <s v="Invest Cont"/>
    <n v="510"/>
    <m/>
    <m/>
    <m/>
    <s v="2200    BERKELEY                     AV"/>
    <m/>
    <n v="34.084000000000003"/>
    <n v="-118.2611"/>
    <n v="0"/>
  </r>
  <r>
    <n v="201215739"/>
    <d v="2020-07-01T00:00:00"/>
    <d v="2020-07-01T00:00:00"/>
    <n v="1710"/>
    <n v="12"/>
    <x v="8"/>
    <n v="1249"/>
    <n v="2"/>
    <n v="625"/>
    <s v="OTHER ASSAULT"/>
    <s v="1822 0400 1300"/>
    <n v="31"/>
    <s v="M"/>
    <s v="H"/>
    <n v="101"/>
    <s v="STREET"/>
    <n v="500"/>
    <s v="UNKNOWN WEAPON/OTHER WEAPON"/>
    <s v="IC"/>
    <s v="Invest Cont"/>
    <n v="625"/>
    <m/>
    <m/>
    <m/>
    <s v="70TH                         ST"/>
    <s v="W  FIGUEROA                     ST"/>
    <n v="33.976100000000002"/>
    <n v="-118.28270000000001"/>
    <n v="0"/>
  </r>
  <r>
    <n v="200619402"/>
    <d v="2020-12-18T00:00:00"/>
    <d v="2020-12-18T00:00:00"/>
    <n v="1935"/>
    <n v="6"/>
    <x v="9"/>
    <n v="647"/>
    <n v="1"/>
    <n v="480"/>
    <s v="BIKE - STOLEN"/>
    <s v="0344 2032"/>
    <n v="32"/>
    <s v="M"/>
    <s v="B"/>
    <n v="102"/>
    <s v="SIDEWALK"/>
    <m/>
    <m/>
    <s v="IC"/>
    <s v="Invest Cont"/>
    <n v="480"/>
    <m/>
    <m/>
    <m/>
    <s v="HOLLYWOOD"/>
    <s v="HOBART"/>
    <n v="34.099800000000002"/>
    <n v="-118.3211"/>
    <n v="0"/>
  </r>
  <r>
    <n v="201205380"/>
    <d v="2020-01-21T00:00:00"/>
    <d v="2020-01-21T00:00:00"/>
    <n v="751"/>
    <n v="12"/>
    <x v="8"/>
    <n v="1255"/>
    <n v="1"/>
    <n v="210"/>
    <s v="ROBBERY"/>
    <s v="0325 1402 0945 2004"/>
    <n v="39"/>
    <s v="M"/>
    <s v="W"/>
    <n v="301"/>
    <s v="GAS STATION"/>
    <n v="216"/>
    <s v="SCISSORS"/>
    <s v="AA"/>
    <s v="Adult Arrest"/>
    <n v="210"/>
    <m/>
    <m/>
    <m/>
    <s v="1400 W  FLORENCE                     AV"/>
    <m/>
    <n v="33.974600000000002"/>
    <n v="-118.30029999999999"/>
    <n v="1"/>
  </r>
  <r>
    <n v="200211716"/>
    <d v="2020-06-23T00:00:00"/>
    <d v="2020-06-23T00:00:00"/>
    <n v="1930"/>
    <n v="2"/>
    <x v="5"/>
    <n v="221"/>
    <n v="2"/>
    <n v="626"/>
    <s v="INTIMATE PARTNER - SIMPLE ASSAULT"/>
    <s v="2000 1813 0913 0400 0416"/>
    <n v="37"/>
    <s v="M"/>
    <s v="H"/>
    <n v="502"/>
    <s v="MULTI-UNIT DWELLING (APARTMENT, DUPLEX, ETC)"/>
    <n v="400"/>
    <s v="STRONG-ARM (HANDS, FIST, FEET OR BODILY FORCE)"/>
    <s v="AO"/>
    <s v="Adult Other"/>
    <n v="626"/>
    <m/>
    <m/>
    <m/>
    <s v="4100    ROSEWOOD                     AV"/>
    <m/>
    <n v="34.079000000000001"/>
    <n v="-118.294"/>
    <n v="0"/>
  </r>
  <r>
    <n v="201006813"/>
    <d v="2020-03-04T00:00:00"/>
    <d v="2020-03-03T00:00:00"/>
    <n v="2000"/>
    <n v="10"/>
    <x v="11"/>
    <n v="1068"/>
    <n v="1"/>
    <n v="510"/>
    <s v="VEHICLE - STOLEN"/>
    <m/>
    <n v="0"/>
    <m/>
    <m/>
    <n v="101"/>
    <s v="STREET"/>
    <m/>
    <m/>
    <s v="AO"/>
    <s v="Adult Other"/>
    <n v="510"/>
    <m/>
    <m/>
    <m/>
    <s v="BALBOA"/>
    <s v="MAGNOLIA"/>
    <n v="34.164999999999999"/>
    <n v="-118.50109999999999"/>
    <n v="0"/>
  </r>
  <r>
    <n v="201008515"/>
    <d v="2020-04-29T00:00:00"/>
    <d v="2020-04-26T00:00:00"/>
    <n v="1000"/>
    <n v="10"/>
    <x v="11"/>
    <n v="1011"/>
    <n v="1"/>
    <n v="510"/>
    <s v="VEHICLE - STOLEN"/>
    <m/>
    <n v="0"/>
    <m/>
    <m/>
    <n v="101"/>
    <s v="STREET"/>
    <m/>
    <m/>
    <s v="IC"/>
    <s v="Invest Cont"/>
    <n v="510"/>
    <m/>
    <m/>
    <m/>
    <s v="7200    SHIRLEY                      AV"/>
    <m/>
    <n v="34.2012"/>
    <n v="-118.5579"/>
    <n v="0"/>
  </r>
  <r>
    <n v="200713631"/>
    <d v="2020-09-08T00:00:00"/>
    <d v="2020-09-08T00:00:00"/>
    <n v="1330"/>
    <n v="7"/>
    <x v="0"/>
    <n v="736"/>
    <n v="2"/>
    <n v="745"/>
    <s v="VANDALISM - MISDEAMEANOR ($399 OR UNDER)"/>
    <s v="0329 1300"/>
    <n v="19"/>
    <s v="F"/>
    <s v="B"/>
    <n v="122"/>
    <s v="VEHICLE, PASSENGER/TRUCK"/>
    <m/>
    <m/>
    <s v="IC"/>
    <s v="Invest Cont"/>
    <n v="745"/>
    <m/>
    <m/>
    <m/>
    <s v="300 S  CLOVERDALE                   AV"/>
    <m/>
    <n v="34.068600000000004"/>
    <n v="-118.3462"/>
    <n v="0"/>
  </r>
  <r>
    <n v="200415386"/>
    <d v="2020-11-29T00:00:00"/>
    <d v="2020-11-29T00:00:00"/>
    <n v="1040"/>
    <n v="4"/>
    <x v="4"/>
    <n v="422"/>
    <n v="1"/>
    <n v="761"/>
    <s v="BRANDISH WEAPON"/>
    <s v="0334 0913 0361 0319 0443 0312"/>
    <n v="34"/>
    <s v="M"/>
    <s v="H"/>
    <n v="501"/>
    <s v="SINGLE FAMILY DWELLING"/>
    <n v="102"/>
    <s v="HAND GUN"/>
    <s v="IC"/>
    <s v="Invest Cont"/>
    <n v="761"/>
    <n v="930"/>
    <m/>
    <m/>
    <s v="2200    WORKMAN                      ST"/>
    <m/>
    <n v="34.070700000000002"/>
    <n v="-118.21429999999999"/>
    <n v="0"/>
  </r>
  <r>
    <n v="200114515"/>
    <d v="2020-07-07T00:00:00"/>
    <d v="2020-07-07T00:00:00"/>
    <n v="1800"/>
    <n v="1"/>
    <x v="1"/>
    <n v="192"/>
    <n v="1"/>
    <n v="330"/>
    <s v="BURGLARY FROM VEHICLE"/>
    <s v="0344 1609 1822 1307 0329"/>
    <n v="43"/>
    <s v="F"/>
    <s v="H"/>
    <n v="101"/>
    <s v="STREET"/>
    <n v="500"/>
    <s v="UNKNOWN WEAPON/OTHER WEAPON"/>
    <s v="IC"/>
    <s v="Invest Cont"/>
    <n v="330"/>
    <m/>
    <m/>
    <m/>
    <s v="1600 S  HOPE                         ST"/>
    <m/>
    <n v="34.036000000000001"/>
    <n v="-118.268"/>
    <n v="0"/>
  </r>
  <r>
    <n v="200708583"/>
    <d v="2020-04-24T00:00:00"/>
    <d v="2020-04-24T00:00:00"/>
    <n v="1700"/>
    <n v="7"/>
    <x v="0"/>
    <n v="782"/>
    <n v="1"/>
    <n v="210"/>
    <s v="ROBBERY"/>
    <s v="1414 0400 0913"/>
    <n v="37"/>
    <s v="F"/>
    <s v="W"/>
    <n v="501"/>
    <s v="SINGLE FAMILY DWELLING"/>
    <n v="400"/>
    <s v="STRONG-ARM (HANDS, FIST, FEET OR BODILY FORCE)"/>
    <s v="IC"/>
    <s v="Invest Cont"/>
    <n v="210"/>
    <m/>
    <m/>
    <m/>
    <s v="TRUMAN"/>
    <s v="WASHINGTON"/>
    <n v="34.038699999999999"/>
    <n v="-118.3717"/>
    <n v="0"/>
  </r>
  <r>
    <n v="200115262"/>
    <d v="2020-07-23T00:00:00"/>
    <d v="2020-07-22T00:00:00"/>
    <n v="1"/>
    <n v="1"/>
    <x v="1"/>
    <n v="152"/>
    <n v="2"/>
    <n v="740"/>
    <s v="VANDALISM - FELONY ($400 &amp; OVER, ALL CHURCH VANDALISMS)"/>
    <s v="0910 0329"/>
    <n v="0"/>
    <s v="M"/>
    <s v="B"/>
    <n v="835"/>
    <s v="7TH AND METRO CENTER (NOT LINE SPECIFIC)"/>
    <m/>
    <m/>
    <s v="IC"/>
    <s v="Invest Cont"/>
    <n v="740"/>
    <m/>
    <m/>
    <m/>
    <s v="600 S  FIGUEROA                     ST"/>
    <m/>
    <n v="34.0505"/>
    <n v="-118.25879999999999"/>
    <n v="0"/>
  </r>
  <r>
    <n v="200310642"/>
    <d v="2020-04-29T00:00:00"/>
    <d v="2020-04-28T00:00:00"/>
    <n v="2030"/>
    <n v="3"/>
    <x v="2"/>
    <n v="363"/>
    <n v="2"/>
    <n v="354"/>
    <s v="THEFT OF IDENTITY"/>
    <s v="0100 1822 0930"/>
    <n v="54"/>
    <s v="M"/>
    <s v="B"/>
    <n v="502"/>
    <s v="MULTI-UNIT DWELLING (APARTMENT, DUPLEX, ETC)"/>
    <m/>
    <m/>
    <s v="IC"/>
    <s v="Invest Cont"/>
    <n v="354"/>
    <m/>
    <m/>
    <m/>
    <s v="3900    HILLCREST                    DR"/>
    <m/>
    <n v="34.016300000000001"/>
    <n v="-118.3441"/>
    <n v="0"/>
  </r>
  <r>
    <n v="200707924"/>
    <d v="2020-04-01T00:00:00"/>
    <d v="2020-04-01T00:00:00"/>
    <n v="1800"/>
    <n v="7"/>
    <x v="0"/>
    <n v="723"/>
    <n v="2"/>
    <n v="624"/>
    <s v="BATTERY - SIMPLE ASSAULT"/>
    <s v="0416 0553"/>
    <n v="33"/>
    <s v="F"/>
    <s v="W"/>
    <n v="101"/>
    <s v="STREET"/>
    <n v="400"/>
    <s v="STRONG-ARM (HANDS, FIST, FEET OR BODILY FORCE)"/>
    <s v="AO"/>
    <s v="Adult Other"/>
    <n v="624"/>
    <m/>
    <m/>
    <m/>
    <s v="CRESCENT HEIGHTS"/>
    <s v="3RD                          ST"/>
    <n v="34.072099999999999"/>
    <n v="-118.36579999999999"/>
    <n v="0"/>
  </r>
  <r>
    <n v="200508991"/>
    <d v="2020-05-03T00:00:00"/>
    <d v="2020-05-03T00:00:00"/>
    <n v="530"/>
    <n v="5"/>
    <x v="10"/>
    <n v="513"/>
    <n v="2"/>
    <n v="626"/>
    <s v="INTIMATE PARTNER - SIMPLE ASSAULT"/>
    <s v="0416 1206 1813 2000 2002 0913 0602 2033 1821"/>
    <n v="39"/>
    <s v="F"/>
    <s v="H"/>
    <n v="505"/>
    <s v="MOTEL"/>
    <n v="400"/>
    <s v="STRONG-ARM (HANDS, FIST, FEET OR BODILY FORCE)"/>
    <s v="IC"/>
    <s v="Invest Cont"/>
    <n v="626"/>
    <m/>
    <m/>
    <m/>
    <s v="1400 W  PACIFIC COAST                HY"/>
    <m/>
    <n v="33.790700000000001"/>
    <n v="-118.28270000000001"/>
    <n v="0"/>
  </r>
  <r>
    <n v="200409883"/>
    <d v="2020-06-17T00:00:00"/>
    <d v="2020-06-17T00:00:00"/>
    <n v="1710"/>
    <n v="4"/>
    <x v="4"/>
    <n v="471"/>
    <n v="1"/>
    <n v="210"/>
    <s v="ROBBERY"/>
    <s v="1822 0444 0446 0344 2004"/>
    <n v="50"/>
    <s v="M"/>
    <s v="H"/>
    <n v="101"/>
    <s v="STREET"/>
    <n v="400"/>
    <s v="STRONG-ARM (HANDS, FIST, FEET OR BODILY FORCE)"/>
    <s v="IC"/>
    <s v="Invest Cont"/>
    <n v="210"/>
    <m/>
    <m/>
    <m/>
    <s v="500 S  MISSION                      RD"/>
    <m/>
    <n v="34.040599999999998"/>
    <n v="-118.2268"/>
    <n v="0"/>
  </r>
  <r>
    <n v="200715975"/>
    <d v="2020-11-14T00:00:00"/>
    <d v="2020-11-14T00:00:00"/>
    <n v="815"/>
    <n v="7"/>
    <x v="0"/>
    <n v="745"/>
    <n v="2"/>
    <n v="901"/>
    <s v="VIOLATION OF RESTRAINING ORDER"/>
    <s v="2038 0913 1813"/>
    <n v="33"/>
    <s v="M"/>
    <s v="B"/>
    <n v="502"/>
    <s v="MULTI-UNIT DWELLING (APARTMENT, DUPLEX, ETC)"/>
    <m/>
    <m/>
    <s v="IC"/>
    <s v="Invest Cont"/>
    <n v="901"/>
    <m/>
    <m/>
    <m/>
    <s v="1200 S  CLOVERDALE                   AV"/>
    <m/>
    <n v="34.052399999999999"/>
    <n v="-118.34990000000001"/>
    <n v="0"/>
  </r>
  <r>
    <n v="200111637"/>
    <d v="2020-05-12T00:00:00"/>
    <d v="2020-05-11T00:00:00"/>
    <n v="1835"/>
    <n v="1"/>
    <x v="1"/>
    <n v="161"/>
    <n v="1"/>
    <n v="341"/>
    <s v="THEFT-GRAND ($950.01 &amp; OVER)EXCPT,GUNS,FOWL,LIVESTK,PROD"/>
    <s v="1822 0345 1266 0344"/>
    <n v="45"/>
    <s v="F"/>
    <s v="H"/>
    <n v="702"/>
    <s v="OFFICE BUILDING/OFFICE"/>
    <m/>
    <m/>
    <s v="IC"/>
    <s v="Invest Cont"/>
    <n v="341"/>
    <m/>
    <m/>
    <m/>
    <s v="800 S  FIGUEROA                     ST"/>
    <m/>
    <n v="34.048299999999998"/>
    <n v="-118.26309999999999"/>
    <n v="0"/>
  </r>
  <r>
    <n v="201004820"/>
    <d v="2020-01-21T00:00:00"/>
    <d v="2020-01-21T00:00:00"/>
    <n v="630"/>
    <n v="10"/>
    <x v="11"/>
    <n v="1017"/>
    <n v="1"/>
    <n v="510"/>
    <s v="VEHICLE - STOLEN"/>
    <m/>
    <n v="0"/>
    <m/>
    <m/>
    <n v="108"/>
    <s v="PARKING LOT"/>
    <m/>
    <m/>
    <s v="IC"/>
    <s v="Invest Cont"/>
    <n v="510"/>
    <m/>
    <m/>
    <m/>
    <s v="7200    BALBOA                       BL"/>
    <m/>
    <n v="34.204799999999999"/>
    <n v="-118.5099"/>
    <n v="0"/>
  </r>
  <r>
    <n v="200710472"/>
    <d v="2020-06-15T00:00:00"/>
    <d v="2020-06-14T00:00:00"/>
    <n v="1900"/>
    <n v="7"/>
    <x v="0"/>
    <n v="762"/>
    <n v="1"/>
    <n v="440"/>
    <s v="THEFT PLAIN - PETTY ($950 &amp; UNDER)"/>
    <n v="344"/>
    <n v="28"/>
    <s v="M"/>
    <s v="W"/>
    <n v="707"/>
    <s v="GARAGE/CARPORT"/>
    <m/>
    <m/>
    <s v="IC"/>
    <s v="Invest Cont"/>
    <n v="440"/>
    <m/>
    <m/>
    <m/>
    <s v="1500    HI POINT                     ST"/>
    <m/>
    <n v="34.0501"/>
    <n v="-118.3691"/>
    <n v="0"/>
  </r>
  <r>
    <n v="200710697"/>
    <d v="2020-06-18T00:00:00"/>
    <d v="2020-06-14T00:00:00"/>
    <n v="2020"/>
    <n v="7"/>
    <x v="0"/>
    <n v="711"/>
    <n v="2"/>
    <n v="762"/>
    <s v="LEWD CONDUCT"/>
    <n v="1501"/>
    <n v="30"/>
    <s v="F"/>
    <s v="W"/>
    <n v="501"/>
    <s v="SINGLE FAMILY DWELLING"/>
    <m/>
    <m/>
    <s v="IC"/>
    <s v="Invest Cont"/>
    <n v="762"/>
    <m/>
    <m/>
    <m/>
    <s v="300 N  LA CIENEGA                   BL"/>
    <m/>
    <n v="34.076099999999997"/>
    <n v="-118.3766"/>
    <n v="0"/>
  </r>
  <r>
    <n v="200216520"/>
    <d v="2020-10-22T00:00:00"/>
    <d v="2020-10-22T00:00:00"/>
    <n v="1115"/>
    <n v="2"/>
    <x v="5"/>
    <n v="289"/>
    <n v="1"/>
    <n v="230"/>
    <s v="ASSAULT WITH DEADLY WEAPON, AGGRAVATED ASSAULT"/>
    <s v="1817 1309 0913 0431 0416"/>
    <n v="22"/>
    <s v="F"/>
    <s v="B"/>
    <n v="502"/>
    <s v="MULTI-UNIT DWELLING (APARTMENT, DUPLEX, ETC)"/>
    <n v="512"/>
    <s v="MACE/PEPPER SPRAY"/>
    <s v="AO"/>
    <s v="Adult Other"/>
    <n v="230"/>
    <m/>
    <m/>
    <m/>
    <s v="1500 W  11TH                         PL"/>
    <m/>
    <n v="34.046199999999999"/>
    <n v="-118.27379999999999"/>
    <n v="0"/>
  </r>
  <r>
    <n v="200610718"/>
    <d v="2020-05-28T00:00:00"/>
    <d v="2020-05-21T00:00:00"/>
    <n v="1630"/>
    <n v="6"/>
    <x v="9"/>
    <n v="636"/>
    <n v="1"/>
    <n v="440"/>
    <s v="THEFT PLAIN - PETTY ($950 &amp; UNDER)"/>
    <s v="1822 0344 0349"/>
    <n v="50"/>
    <s v="F"/>
    <s v="H"/>
    <n v="502"/>
    <s v="MULTI-UNIT DWELLING (APARTMENT, DUPLEX, ETC)"/>
    <m/>
    <m/>
    <s v="IC"/>
    <s v="Invest Cont"/>
    <n v="440"/>
    <m/>
    <m/>
    <m/>
    <s v="1800 N  IVAR                         AV"/>
    <m/>
    <n v="34.103900000000003"/>
    <n v="-118.3282"/>
    <n v="0"/>
  </r>
  <r>
    <n v="201204806"/>
    <d v="2020-01-13T00:00:00"/>
    <d v="2020-01-11T00:00:00"/>
    <n v="2300"/>
    <n v="12"/>
    <x v="8"/>
    <n v="1283"/>
    <n v="1"/>
    <n v="510"/>
    <s v="VEHICLE - STOLEN"/>
    <m/>
    <n v="0"/>
    <m/>
    <m/>
    <n v="101"/>
    <s v="STREET"/>
    <m/>
    <m/>
    <s v="IC"/>
    <s v="Invest Cont"/>
    <n v="510"/>
    <m/>
    <m/>
    <m/>
    <s v="2000 W  CENTURY                      BL"/>
    <m/>
    <n v="33.948599999999999"/>
    <n v="-118.3094"/>
    <n v="0"/>
  </r>
  <r>
    <n v="200516787"/>
    <d v="2020-11-17T00:00:00"/>
    <d v="2020-11-17T00:00:00"/>
    <n v="2100"/>
    <n v="5"/>
    <x v="10"/>
    <n v="587"/>
    <n v="1"/>
    <n v="210"/>
    <s v="ROBBERY"/>
    <s v="0329 0336 0344 0408 0432 0913 1243 1309 1813 2000"/>
    <n v="27"/>
    <s v="F"/>
    <s v="H"/>
    <n v="502"/>
    <s v="MULTI-UNIT DWELLING (APARTMENT, DUPLEX, ETC)"/>
    <n v="400"/>
    <s v="STRONG-ARM (HANDS, FIST, FEET OR BODILY FORCE)"/>
    <s v="AO"/>
    <s v="Adult Other"/>
    <n v="210"/>
    <n v="626"/>
    <m/>
    <m/>
    <s v="3700 S  PACIFIC                      AV"/>
    <m/>
    <n v="33.7136"/>
    <n v="-118.29040000000001"/>
    <n v="0"/>
  </r>
  <r>
    <n v="201209781"/>
    <d v="2020-03-25T00:00:00"/>
    <d v="2020-03-25T00:00:00"/>
    <n v="1530"/>
    <n v="12"/>
    <x v="8"/>
    <n v="1241"/>
    <n v="1"/>
    <n v="230"/>
    <s v="ASSAULT WITH DEADLY WEAPON, AGGRAVATED ASSAULT"/>
    <s v="0913 0361 2021 0431"/>
    <n v="18"/>
    <s v="M"/>
    <s v="H"/>
    <n v="104"/>
    <s v="DRIVEWAY"/>
    <n v="512"/>
    <s v="MACE/PEPPER SPRAY"/>
    <s v="IC"/>
    <s v="Invest Cont"/>
    <n v="230"/>
    <m/>
    <m/>
    <m/>
    <s v="3100 W  63RD                         ST"/>
    <m/>
    <n v="33.982999999999997"/>
    <n v="-118.3265"/>
    <n v="0"/>
  </r>
  <r>
    <n v="200507759"/>
    <d v="2020-03-30T00:00:00"/>
    <d v="2020-03-27T00:00:00"/>
    <n v="1630"/>
    <n v="5"/>
    <x v="10"/>
    <n v="501"/>
    <n v="1"/>
    <n v="330"/>
    <s v="BURGLARY FROM VEHICLE"/>
    <s v="0344 0358 1302 1602"/>
    <n v="0"/>
    <s v="X"/>
    <s v="X"/>
    <n v="108"/>
    <s v="PARKING LOT"/>
    <m/>
    <m/>
    <s v="IC"/>
    <s v="Invest Cont"/>
    <n v="330"/>
    <m/>
    <m/>
    <m/>
    <s v="18700 S  NORMANDIE                    AV"/>
    <m/>
    <n v="33.860900000000001"/>
    <n v="-118.2993"/>
    <n v="0"/>
  </r>
  <r>
    <n v="200706997"/>
    <d v="2020-03-03T00:00:00"/>
    <d v="2020-03-03T00:00:00"/>
    <n v="1858"/>
    <n v="7"/>
    <x v="0"/>
    <n v="735"/>
    <n v="1"/>
    <n v="440"/>
    <s v="THEFT PLAIN - PETTY ($950 &amp; UNDER)"/>
    <n v="344"/>
    <n v="33"/>
    <s v="F"/>
    <s v="H"/>
    <n v="501"/>
    <s v="SINGLE FAMILY DWELLING"/>
    <m/>
    <m/>
    <s v="IC"/>
    <s v="Invest Cont"/>
    <n v="440"/>
    <m/>
    <m/>
    <m/>
    <s v="600 S  DETROIT                      ST"/>
    <m/>
    <n v="34.064900000000002"/>
    <n v="-118.3451"/>
    <n v="0"/>
  </r>
  <r>
    <n v="200119581"/>
    <d v="2020-10-17T00:00:00"/>
    <d v="2020-10-16T00:00:00"/>
    <n v="1845"/>
    <n v="1"/>
    <x v="1"/>
    <n v="139"/>
    <n v="1"/>
    <n v="341"/>
    <s v="THEFT-GRAND ($950.01 &amp; OVER)EXCPT,GUNS,FOWL,LIVESTK,PROD"/>
    <s v="0344 2032 1822"/>
    <n v="45"/>
    <s v="F"/>
    <s v="W"/>
    <n v="108"/>
    <s v="PARKING LOT"/>
    <m/>
    <m/>
    <s v="IC"/>
    <s v="Invest Cont"/>
    <n v="341"/>
    <m/>
    <m/>
    <m/>
    <s v="900 E  2ND                          ST"/>
    <m/>
    <n v="34.047199999999997"/>
    <n v="-118.2349"/>
    <n v="0"/>
  </r>
  <r>
    <n v="200217868"/>
    <d v="2020-11-25T00:00:00"/>
    <d v="2020-11-23T00:00:00"/>
    <n v="1000"/>
    <n v="2"/>
    <x v="5"/>
    <n v="245"/>
    <n v="2"/>
    <n v="354"/>
    <s v="THEFT OF IDENTITY"/>
    <m/>
    <n v="49"/>
    <s v="M"/>
    <s v="W"/>
    <n v="502"/>
    <s v="MULTI-UNIT DWELLING (APARTMENT, DUPLEX, ETC)"/>
    <m/>
    <m/>
    <s v="IC"/>
    <s v="Invest Cont"/>
    <n v="354"/>
    <m/>
    <m/>
    <m/>
    <s v="300 S  ALVARADO                     ST"/>
    <m/>
    <n v="34.061"/>
    <n v="-118.2775"/>
    <n v="0"/>
  </r>
  <r>
    <n v="201222248"/>
    <d v="2020-10-09T00:00:00"/>
    <d v="2020-10-09T00:00:00"/>
    <n v="5"/>
    <n v="12"/>
    <x v="8"/>
    <n v="1249"/>
    <n v="2"/>
    <n v="624"/>
    <s v="BATTERY - SIMPLE ASSAULT"/>
    <s v="0400 0416 1822"/>
    <n v="17"/>
    <s v="M"/>
    <s v="O"/>
    <n v="101"/>
    <s v="STREET"/>
    <n v="400"/>
    <s v="STRONG-ARM (HANDS, FIST, FEET OR BODILY FORCE)"/>
    <s v="IC"/>
    <s v="Invest Cont"/>
    <n v="624"/>
    <m/>
    <m/>
    <m/>
    <s v="FIGUEROA                     ST"/>
    <s v="66TH                         ST"/>
    <n v="33.979799999999997"/>
    <n v="-118.28270000000001"/>
    <n v="0"/>
  </r>
  <r>
    <n v="200321886"/>
    <d v="2020-12-17T00:00:00"/>
    <d v="2020-12-17T00:00:00"/>
    <n v="2210"/>
    <n v="3"/>
    <x v="2"/>
    <n v="351"/>
    <n v="2"/>
    <n v="624"/>
    <s v="BATTERY - SIMPLE ASSAULT"/>
    <s v="1309 0104 1236 1822 0416"/>
    <n v="19"/>
    <s v="F"/>
    <s v="H"/>
    <n v="203"/>
    <s v="OTHER BUSINESS"/>
    <n v="400"/>
    <s v="STRONG-ARM (HANDS, FIST, FEET OR BODILY FORCE)"/>
    <s v="IC"/>
    <s v="Invest Cont"/>
    <n v="624"/>
    <m/>
    <m/>
    <m/>
    <s v="3400 S  LA BREA                      AV"/>
    <m/>
    <n v="34.021799999999999"/>
    <n v="-118.3556"/>
    <n v="0"/>
  </r>
  <r>
    <n v="201211494"/>
    <d v="2020-04-23T00:00:00"/>
    <d v="2020-04-23T00:00:00"/>
    <n v="1330"/>
    <n v="12"/>
    <x v="8"/>
    <n v="1248"/>
    <n v="2"/>
    <n v="625"/>
    <s v="OTHER ASSAULT"/>
    <s v="0913 0448 0319"/>
    <n v="37"/>
    <s v="F"/>
    <s v="B"/>
    <n v="501"/>
    <s v="SINGLE FAMILY DWELLING"/>
    <n v="400"/>
    <s v="STRONG-ARM (HANDS, FIST, FEET OR BODILY FORCE)"/>
    <s v="IC"/>
    <s v="Invest Cont"/>
    <n v="625"/>
    <m/>
    <m/>
    <m/>
    <s v="900 W  62ND                         PL"/>
    <m/>
    <n v="33.982799999999997"/>
    <n v="-118.28919999999999"/>
    <n v="0"/>
  </r>
  <r>
    <n v="200113622"/>
    <d v="2020-06-18T00:00:00"/>
    <d v="2020-06-18T00:00:00"/>
    <n v="2230"/>
    <n v="1"/>
    <x v="1"/>
    <n v="158"/>
    <n v="2"/>
    <n v="624"/>
    <s v="BATTERY - SIMPLE ASSAULT"/>
    <s v="0444 0913"/>
    <n v="43"/>
    <s v="F"/>
    <s v="B"/>
    <n v="502"/>
    <s v="MULTI-UNIT DWELLING (APARTMENT, DUPLEX, ETC)"/>
    <n v="400"/>
    <s v="STRONG-ARM (HANDS, FIST, FEET OR BODILY FORCE)"/>
    <s v="IC"/>
    <s v="Invest Cont"/>
    <n v="624"/>
    <m/>
    <m/>
    <m/>
    <s v="900 E  7TH                          ST"/>
    <m/>
    <n v="34.039499999999997"/>
    <n v="-118.2405"/>
    <n v="0"/>
  </r>
  <r>
    <n v="200515829"/>
    <d v="2020-10-26T00:00:00"/>
    <d v="2020-10-26T00:00:00"/>
    <n v="1515"/>
    <n v="5"/>
    <x v="10"/>
    <n v="563"/>
    <n v="1"/>
    <n v="442"/>
    <s v="SHOPLIFTING - PETTY THEFT ($950 &amp; UNDER)"/>
    <s v="0344 0325 0104"/>
    <n v="0"/>
    <s v="X"/>
    <s v="X"/>
    <n v="402"/>
    <s v="MARKET"/>
    <m/>
    <m/>
    <s v="IC"/>
    <s v="Invest Cont"/>
    <n v="442"/>
    <m/>
    <m/>
    <m/>
    <s v="1200 S  GAFFEY                       ST"/>
    <m/>
    <n v="33.732900000000001"/>
    <n v="-118.2924"/>
    <n v="0"/>
  </r>
  <r>
    <n v="200907673"/>
    <d v="2020-03-21T00:00:00"/>
    <d v="2020-03-19T00:00:00"/>
    <n v="1320"/>
    <n v="9"/>
    <x v="3"/>
    <n v="914"/>
    <n v="2"/>
    <n v="624"/>
    <s v="BATTERY - SIMPLE ASSAULT"/>
    <n v="400"/>
    <n v="33"/>
    <s v="M"/>
    <s v="O"/>
    <n v="701"/>
    <s v="HOSPITAL"/>
    <n v="400"/>
    <s v="STRONG-ARM (HANDS, FIST, FEET OR BODILY FORCE)"/>
    <s v="AA"/>
    <s v="Adult Arrest"/>
    <n v="624"/>
    <m/>
    <m/>
    <m/>
    <s v="15100    VANOWEN                      ST"/>
    <m/>
    <n v="34.197600000000001"/>
    <n v="-118.45740000000001"/>
    <n v="1"/>
  </r>
  <r>
    <n v="200118629"/>
    <d v="2020-09-28T00:00:00"/>
    <d v="2020-09-28T00:00:00"/>
    <n v="1405"/>
    <n v="1"/>
    <x v="1"/>
    <n v="185"/>
    <n v="2"/>
    <n v="624"/>
    <s v="BATTERY - SIMPLE ASSAULT"/>
    <s v="0444 0601 1803 0913"/>
    <n v="38"/>
    <s v="F"/>
    <s v="H"/>
    <n v="218"/>
    <s v="BEAUTY/BARBER SHOP"/>
    <n v="400"/>
    <s v="STRONG-ARM (HANDS, FIST, FEET OR BODILY FORCE)"/>
    <s v="IC"/>
    <s v="Invest Cont"/>
    <n v="624"/>
    <m/>
    <m/>
    <m/>
    <s v="1100 S  LOS ANGELES                  ST"/>
    <m/>
    <n v="34.036900000000003"/>
    <n v="-118.25830000000001"/>
    <n v="0"/>
  </r>
  <r>
    <n v="201211795"/>
    <d v="2020-04-23T00:00:00"/>
    <d v="2020-04-23T00:00:00"/>
    <n v="100"/>
    <n v="12"/>
    <x v="8"/>
    <n v="1249"/>
    <n v="1"/>
    <n v="330"/>
    <s v="BURGLARY FROM VEHICLE"/>
    <s v="0344 1609"/>
    <n v="32"/>
    <s v="F"/>
    <s v="H"/>
    <n v="101"/>
    <s v="STREET"/>
    <m/>
    <m/>
    <s v="IC"/>
    <s v="Invest Cont"/>
    <n v="330"/>
    <m/>
    <m/>
    <m/>
    <s v="S  FIGUEROA                     ST"/>
    <s v="W  66TH                         ST"/>
    <n v="33.979500000000002"/>
    <n v="-118.28270000000001"/>
    <n v="0"/>
  </r>
  <r>
    <n v="200110939"/>
    <d v="2020-04-24T00:00:00"/>
    <d v="2020-04-23T00:00:00"/>
    <n v="1115"/>
    <n v="1"/>
    <x v="1"/>
    <n v="182"/>
    <n v="1"/>
    <n v="510"/>
    <s v="VEHICLE - STOLEN"/>
    <m/>
    <n v="0"/>
    <m/>
    <m/>
    <n v="108"/>
    <s v="PARKING LOT"/>
    <m/>
    <m/>
    <s v="AA"/>
    <s v="Adult Arrest"/>
    <n v="510"/>
    <m/>
    <m/>
    <m/>
    <s v="12TH                         ST"/>
    <s v="FIGUEROA                     ST"/>
    <n v="34.041899999999998"/>
    <n v="-118.26690000000001"/>
    <n v="1"/>
  </r>
  <r>
    <n v="200308203"/>
    <d v="2020-03-08T00:00:00"/>
    <d v="2020-03-08T00:00:00"/>
    <n v="2130"/>
    <n v="3"/>
    <x v="2"/>
    <n v="398"/>
    <n v="2"/>
    <n v="900"/>
    <s v="VIOLATION OF COURT ORDER"/>
    <s v="2038 1813 2000"/>
    <n v="38"/>
    <s v="F"/>
    <s v="H"/>
    <n v="501"/>
    <s v="SINGLE FAMILY DWELLING"/>
    <m/>
    <m/>
    <s v="AO"/>
    <s v="Adult Other"/>
    <n v="900"/>
    <m/>
    <m/>
    <m/>
    <s v="600 W  41ST                         DR"/>
    <m/>
    <n v="34.008699999999997"/>
    <n v="-118.28660000000001"/>
    <n v="0"/>
  </r>
  <r>
    <n v="200817499"/>
    <d v="2020-12-12T00:00:00"/>
    <d v="2020-12-11T00:00:00"/>
    <n v="1501"/>
    <n v="8"/>
    <x v="12"/>
    <n v="805"/>
    <n v="1"/>
    <n v="440"/>
    <s v="THEFT PLAIN - PETTY ($950 &amp; UNDER)"/>
    <s v="1202 0344 0202 1309 1822 0349 1420"/>
    <n v="76"/>
    <s v="F"/>
    <s v="W"/>
    <n v="501"/>
    <s v="SINGLE FAMILY DWELLING"/>
    <m/>
    <m/>
    <s v="IC"/>
    <s v="Invest Cont"/>
    <n v="440"/>
    <m/>
    <m/>
    <m/>
    <s v="2500    ROSCOMARE                    RD"/>
    <m/>
    <n v="34.101599999999998"/>
    <n v="-118.46980000000001"/>
    <n v="0"/>
  </r>
  <r>
    <n v="200105115"/>
    <d v="2020-01-16T00:00:00"/>
    <d v="2020-01-12T00:00:00"/>
    <n v="1000"/>
    <n v="1"/>
    <x v="1"/>
    <n v="174"/>
    <n v="1"/>
    <n v="480"/>
    <s v="BIKE - STOLEN"/>
    <n v="344"/>
    <n v="33"/>
    <s v="M"/>
    <s v="W"/>
    <n v="123"/>
    <s v="PARKING UNDERGROUND/BUILDING"/>
    <m/>
    <m/>
    <s v="IC"/>
    <s v="Invest Cont"/>
    <n v="480"/>
    <m/>
    <m/>
    <m/>
    <s v="700 S  SPRING                       ST"/>
    <m/>
    <n v="34.044499999999999"/>
    <n v="-118.25230000000001"/>
    <n v="0"/>
  </r>
  <r>
    <n v="200908144"/>
    <d v="2020-04-04T00:00:00"/>
    <d v="2020-03-29T00:00:00"/>
    <n v="1800"/>
    <n v="9"/>
    <x v="3"/>
    <n v="943"/>
    <n v="1"/>
    <n v="440"/>
    <s v="THEFT PLAIN - PETTY ($950 &amp; UNDER)"/>
    <s v="0344 1402 1606"/>
    <n v="32"/>
    <s v="M"/>
    <s v="A"/>
    <n v="221"/>
    <s v="PUBLIC STORAGE"/>
    <m/>
    <m/>
    <s v="IC"/>
    <s v="Invest Cont"/>
    <n v="440"/>
    <n v="998"/>
    <m/>
    <m/>
    <s v="5500    SYLMAR                       AV"/>
    <m/>
    <n v="34.170699999999997"/>
    <n v="-118.44629999999999"/>
    <n v="0"/>
  </r>
  <r>
    <n v="200511425"/>
    <d v="2020-07-05T00:00:00"/>
    <d v="2020-07-04T00:00:00"/>
    <n v="1900"/>
    <n v="5"/>
    <x v="10"/>
    <n v="531"/>
    <n v="2"/>
    <n v="745"/>
    <s v="VANDALISM - MISDEAMEANOR ($399 OR UNDER)"/>
    <s v="1100 0329 1300 1402"/>
    <n v="23"/>
    <s v="M"/>
    <s v="W"/>
    <n v="104"/>
    <s v="DRIVEWAY"/>
    <m/>
    <m/>
    <s v="IC"/>
    <s v="Invest Cont"/>
    <n v="745"/>
    <n v="998"/>
    <m/>
    <m/>
    <s v="26200    GOVERNOR                     AV"/>
    <m/>
    <n v="33.783700000000003"/>
    <n v="-118.307"/>
    <n v="0"/>
  </r>
  <r>
    <n v="200115650"/>
    <d v="2020-07-31T00:00:00"/>
    <d v="2020-07-29T00:00:00"/>
    <n v="2300"/>
    <n v="1"/>
    <x v="1"/>
    <n v="139"/>
    <n v="1"/>
    <n v="330"/>
    <s v="BURGLARY FROM VEHICLE"/>
    <s v="0344 1300 1822 1605"/>
    <n v="34"/>
    <s v="M"/>
    <s v="W"/>
    <n v="123"/>
    <s v="PARKING UNDERGROUND/BUILDING"/>
    <m/>
    <m/>
    <s v="IC"/>
    <s v="Invest Cont"/>
    <n v="330"/>
    <m/>
    <m/>
    <m/>
    <s v="300 S  HEWITT                       ST"/>
    <m/>
    <n v="34.044600000000003"/>
    <n v="-118.2367"/>
    <n v="0"/>
  </r>
  <r>
    <n v="200513025"/>
    <d v="2020-08-16T00:00:00"/>
    <d v="2020-08-15T00:00:00"/>
    <n v="2300"/>
    <n v="5"/>
    <x v="10"/>
    <n v="518"/>
    <n v="1"/>
    <n v="510"/>
    <s v="VEHICLE - STOLEN"/>
    <m/>
    <n v="0"/>
    <m/>
    <m/>
    <n v="101"/>
    <s v="STREET"/>
    <m/>
    <m/>
    <s v="IC"/>
    <s v="Invest Cont"/>
    <n v="510"/>
    <m/>
    <m/>
    <m/>
    <s v="500 E  DOLORES                      ST"/>
    <m/>
    <n v="33.794400000000003"/>
    <n v="-118.2576"/>
    <n v="0"/>
  </r>
  <r>
    <n v="200119928"/>
    <d v="2020-10-24T00:00:00"/>
    <d v="2020-10-24T00:00:00"/>
    <n v="940"/>
    <n v="1"/>
    <x v="1"/>
    <n v="185"/>
    <n v="2"/>
    <n v="626"/>
    <s v="INTIMATE PARTNER - SIMPLE ASSAULT"/>
    <s v="2000 1814 0913 0444 0355 2004 0340"/>
    <n v="27"/>
    <s v="F"/>
    <s v="H"/>
    <n v="108"/>
    <s v="PARKING LOT"/>
    <n v="400"/>
    <s v="STRONG-ARM (HANDS, FIST, FEET OR BODILY FORCE)"/>
    <s v="AO"/>
    <s v="Adult Other"/>
    <n v="626"/>
    <m/>
    <m/>
    <m/>
    <s v="300 E  12TH                         ST"/>
    <m/>
    <n v="34.036000000000001"/>
    <n v="-118.2568"/>
    <n v="0"/>
  </r>
  <r>
    <n v="201308067"/>
    <d v="2020-03-13T00:00:00"/>
    <d v="2020-03-13T00:00:00"/>
    <n v="1400"/>
    <n v="13"/>
    <x v="6"/>
    <n v="1333"/>
    <n v="1"/>
    <n v="510"/>
    <s v="VEHICLE - STOLEN"/>
    <m/>
    <n v="0"/>
    <m/>
    <m/>
    <n v="101"/>
    <s v="STREET"/>
    <m/>
    <m/>
    <s v="IC"/>
    <s v="Invest Cont"/>
    <n v="510"/>
    <m/>
    <m/>
    <m/>
    <s v="GRIFFITH"/>
    <s v="29TH"/>
    <n v="34.018099999999997"/>
    <n v="-118.25920000000001"/>
    <n v="0"/>
  </r>
  <r>
    <n v="200904740"/>
    <d v="2020-01-17T00:00:00"/>
    <d v="2020-01-17T00:00:00"/>
    <n v="730"/>
    <n v="9"/>
    <x v="3"/>
    <n v="906"/>
    <n v="2"/>
    <n v="624"/>
    <s v="BATTERY - SIMPLE ASSAULT"/>
    <s v="0400 0416 1218 1414"/>
    <n v="43"/>
    <s v="M"/>
    <s v="H"/>
    <n v="210"/>
    <s v="RESTAURANT/FAST FOOD"/>
    <n v="400"/>
    <s v="STRONG-ARM (HANDS, FIST, FEET OR BODILY FORCE)"/>
    <s v="AO"/>
    <s v="Adult Other"/>
    <n v="624"/>
    <m/>
    <m/>
    <m/>
    <s v="7600    VAN NUYS                     BL"/>
    <m/>
    <n v="34.208500000000001"/>
    <n v="-118.44880000000001"/>
    <n v="0"/>
  </r>
  <r>
    <n v="200315127"/>
    <d v="2020-08-02T00:00:00"/>
    <d v="2020-08-02T00:00:00"/>
    <n v="840"/>
    <n v="3"/>
    <x v="2"/>
    <n v="355"/>
    <n v="2"/>
    <n v="626"/>
    <s v="INTIMATE PARTNER - SIMPLE ASSAULT"/>
    <s v="2000 0913 1814 0416 0446 0419 0329 2004"/>
    <n v="28"/>
    <s v="F"/>
    <s v="H"/>
    <n v="501"/>
    <s v="SINGLE FAMILY DWELLING"/>
    <n v="400"/>
    <s v="STRONG-ARM (HANDS, FIST, FEET OR BODILY FORCE)"/>
    <s v="IC"/>
    <s v="Invest Cont"/>
    <n v="626"/>
    <m/>
    <m/>
    <m/>
    <s v="3600    RUTHELEN                     ST"/>
    <m/>
    <n v="34.020299999999999"/>
    <n v="-118.3128"/>
    <n v="0"/>
  </r>
  <r>
    <n v="200120463"/>
    <d v="2020-11-03T00:00:00"/>
    <d v="2020-11-03T00:00:00"/>
    <n v="200"/>
    <n v="1"/>
    <x v="1"/>
    <n v="163"/>
    <n v="2"/>
    <n v="888"/>
    <s v="TRESPASSING"/>
    <s v="2004 1501 0907 1402"/>
    <n v="26"/>
    <s v="M"/>
    <s v="W"/>
    <n v="502"/>
    <s v="MULTI-UNIT DWELLING (APARTMENT, DUPLEX, ETC)"/>
    <m/>
    <m/>
    <s v="IC"/>
    <s v="Invest Cont"/>
    <n v="888"/>
    <n v="998"/>
    <m/>
    <m/>
    <s v="700 S  BROADWAY"/>
    <m/>
    <n v="34.044400000000003"/>
    <n v="-118.25409999999999"/>
    <n v="0"/>
  </r>
  <r>
    <n v="200808509"/>
    <d v="2020-04-20T00:00:00"/>
    <d v="2020-04-19T00:00:00"/>
    <n v="1800"/>
    <n v="8"/>
    <x v="12"/>
    <n v="842"/>
    <n v="1"/>
    <n v="341"/>
    <s v="THEFT-GRAND ($950.01 &amp; OVER)EXCPT,GUNS,FOWL,LIVESTK,PROD"/>
    <s v="0344 2032 1822"/>
    <n v="55"/>
    <s v="M"/>
    <s v="B"/>
    <n v="102"/>
    <s v="SIDEWALK"/>
    <m/>
    <m/>
    <s v="IC"/>
    <s v="Invest Cont"/>
    <n v="341"/>
    <m/>
    <m/>
    <m/>
    <s v="OHIO"/>
    <s v="COLBY"/>
    <n v="34.046100000000003"/>
    <n v="-118.4539"/>
    <n v="0"/>
  </r>
  <r>
    <n v="201300601"/>
    <d v="2020-03-17T00:00:00"/>
    <d v="2020-03-17T00:00:00"/>
    <n v="930"/>
    <n v="13"/>
    <x v="6"/>
    <n v="1375"/>
    <n v="1"/>
    <n v="236"/>
    <s v="INTIMATE PARTNER - AGGRAVATED ASSAULT"/>
    <s v="0913 2000 0411 1814 1402"/>
    <n v="24"/>
    <s v="M"/>
    <s v="H"/>
    <n v="502"/>
    <s v="MULTI-UNIT DWELLING (APARTMENT, DUPLEX, ETC)"/>
    <n v="207"/>
    <s v="OTHER KNIFE"/>
    <s v="AO"/>
    <s v="Adult Other"/>
    <n v="236"/>
    <n v="998"/>
    <m/>
    <m/>
    <s v="1300 E  56TH                         ST"/>
    <m/>
    <n v="33.992100000000001"/>
    <n v="-118.2521"/>
    <n v="0"/>
  </r>
  <r>
    <n v="200308978"/>
    <d v="2020-03-24T00:00:00"/>
    <d v="2020-03-23T00:00:00"/>
    <n v="800"/>
    <n v="3"/>
    <x v="2"/>
    <n v="376"/>
    <n v="1"/>
    <n v="510"/>
    <s v="VEHICLE - STOLEN"/>
    <m/>
    <n v="0"/>
    <m/>
    <m/>
    <n v="101"/>
    <s v="STREET"/>
    <m/>
    <m/>
    <s v="IC"/>
    <s v="Invest Cont"/>
    <n v="510"/>
    <m/>
    <m/>
    <m/>
    <s v="KING"/>
    <s v="NORMANDIE"/>
    <n v="34.014499999999998"/>
    <n v="-118.3045"/>
    <n v="0"/>
  </r>
  <r>
    <n v="200618824"/>
    <d v="2020-12-03T00:00:00"/>
    <d v="2020-12-03T00:00:00"/>
    <n v="2020"/>
    <n v="6"/>
    <x v="9"/>
    <n v="667"/>
    <n v="2"/>
    <n v="930"/>
    <s v="CRIMINAL THREATS - NO WEAPON DISPLAYED"/>
    <s v="0421 0913 1823"/>
    <n v="58"/>
    <s v="M"/>
    <s v="H"/>
    <n v="501"/>
    <s v="SINGLE FAMILY DWELLING"/>
    <n v="511"/>
    <s v="VERBAL THREAT"/>
    <s v="IC"/>
    <s v="Invest Cont"/>
    <n v="930"/>
    <m/>
    <m/>
    <m/>
    <s v="5900    LEXINGTON                    AV"/>
    <m/>
    <n v="34.092599999999997"/>
    <n v="-118.31910000000001"/>
    <n v="0"/>
  </r>
  <r>
    <n v="200514778"/>
    <d v="2020-09-30T00:00:00"/>
    <d v="2020-09-21T00:00:00"/>
    <n v="1630"/>
    <n v="5"/>
    <x v="10"/>
    <n v="541"/>
    <n v="1"/>
    <n v="330"/>
    <s v="BURGLARY FROM VEHICLE"/>
    <s v="0329 0344 1300 1307 1609"/>
    <n v="27"/>
    <s v="F"/>
    <s v="A"/>
    <n v="101"/>
    <s v="STREET"/>
    <m/>
    <m/>
    <s v="IC"/>
    <s v="Invest Cont"/>
    <n v="330"/>
    <m/>
    <m/>
    <m/>
    <s v="1300 W  PARK WESTERN                 DR"/>
    <m/>
    <n v="33.753999999999998"/>
    <n v="-118.3049"/>
    <n v="0"/>
  </r>
  <r>
    <n v="201012423"/>
    <d v="2020-08-25T00:00:00"/>
    <d v="2020-08-19T00:00:00"/>
    <n v="2200"/>
    <n v="10"/>
    <x v="11"/>
    <n v="1028"/>
    <n v="1"/>
    <n v="440"/>
    <s v="THEFT PLAIN - PETTY ($950 &amp; UNDER)"/>
    <s v="0344 1218"/>
    <n v="37"/>
    <s v="M"/>
    <s v="B"/>
    <n v="102"/>
    <s v="SIDEWALK"/>
    <m/>
    <m/>
    <s v="IC"/>
    <s v="Invest Cont"/>
    <n v="440"/>
    <m/>
    <m/>
    <m/>
    <s v="16600    SHERMAN                      WY"/>
    <m/>
    <n v="34.201099999999997"/>
    <n v="-118.49509999999999"/>
    <n v="0"/>
  </r>
  <r>
    <n v="200514500"/>
    <d v="2020-09-24T00:00:00"/>
    <d v="2020-09-23T00:00:00"/>
    <n v="1400"/>
    <n v="5"/>
    <x v="10"/>
    <n v="585"/>
    <n v="2"/>
    <n v="745"/>
    <s v="VANDALISM - MISDEAMEANOR ($399 OR UNDER)"/>
    <n v="329"/>
    <n v="50"/>
    <s v="M"/>
    <s v="O"/>
    <n v="108"/>
    <s v="PARKING LOT"/>
    <m/>
    <m/>
    <s v="IC"/>
    <s v="Invest Cont"/>
    <n v="745"/>
    <m/>
    <m/>
    <m/>
    <s v="500 W  20TH                         ST"/>
    <m/>
    <n v="33.726100000000002"/>
    <n v="-118.2885"/>
    <n v="0"/>
  </r>
  <r>
    <n v="200617721"/>
    <d v="2020-11-07T00:00:00"/>
    <d v="2020-11-06T00:00:00"/>
    <n v="2100"/>
    <n v="6"/>
    <x v="9"/>
    <n v="667"/>
    <n v="1"/>
    <n v="520"/>
    <s v="VEHICLE - ATTEMPT STOLEN"/>
    <s v="1822 1300 1501"/>
    <n v="43"/>
    <s v="M"/>
    <s v="H"/>
    <n v="101"/>
    <s v="STREET"/>
    <n v="500"/>
    <s v="UNKNOWN WEAPON/OTHER WEAPON"/>
    <s v="IC"/>
    <s v="Invest Cont"/>
    <n v="520"/>
    <m/>
    <m/>
    <m/>
    <s v="1200 N  BEACHWOOD                    DR"/>
    <m/>
    <n v="34.092599999999997"/>
    <n v="-118.3212"/>
    <n v="0"/>
  </r>
  <r>
    <n v="200715988"/>
    <d v="2020-11-14T00:00:00"/>
    <d v="2020-11-14T00:00:00"/>
    <n v="1845"/>
    <n v="7"/>
    <x v="0"/>
    <n v="755"/>
    <n v="1"/>
    <n v="230"/>
    <s v="ASSAULT WITH DEADLY WEAPON, AGGRAVATED ASSAULT"/>
    <s v="0342 0416 0445 0449 1822 1402 0906"/>
    <n v="52"/>
    <s v="M"/>
    <s v="B"/>
    <n v="101"/>
    <s v="STREET"/>
    <n v="500"/>
    <s v="UNKNOWN WEAPON/OTHER WEAPON"/>
    <s v="AO"/>
    <s v="Adult Other"/>
    <n v="230"/>
    <n v="998"/>
    <m/>
    <m/>
    <s v="MEADOWBROOK                  AV"/>
    <s v="PICO                         BL"/>
    <n v="34.048099999999998"/>
    <n v="-118.3502"/>
    <n v="0"/>
  </r>
  <r>
    <n v="200114488"/>
    <d v="2020-07-07T00:00:00"/>
    <d v="2020-07-07T00:00:00"/>
    <n v="1330"/>
    <n v="1"/>
    <x v="1"/>
    <n v="158"/>
    <n v="2"/>
    <n v="745"/>
    <s v="VANDALISM - MISDEAMEANOR ($399 OR UNDER)"/>
    <n v="329"/>
    <n v="57"/>
    <s v="M"/>
    <s v="W"/>
    <n v="516"/>
    <s v="SINGLE RESIDENCE OCCUPANCY (SRO'S) LOCATIONS"/>
    <m/>
    <m/>
    <s v="IC"/>
    <s v="Invest Cont"/>
    <n v="745"/>
    <m/>
    <m/>
    <m/>
    <s v="900 E  7TH                          ST"/>
    <m/>
    <n v="34.039499999999997"/>
    <n v="-118.2405"/>
    <n v="0"/>
  </r>
  <r>
    <n v="200807781"/>
    <d v="2020-03-27T00:00:00"/>
    <d v="2020-03-26T00:00:00"/>
    <n v="2330"/>
    <n v="8"/>
    <x v="12"/>
    <n v="895"/>
    <n v="2"/>
    <n v="624"/>
    <s v="BATTERY - SIMPLE ASSAULT"/>
    <s v="0416 0417 0419 0913 1259"/>
    <n v="15"/>
    <s v="F"/>
    <s v="W"/>
    <n v="514"/>
    <s v="GROUP HOME"/>
    <n v="400"/>
    <s v="STRONG-ARM (HANDS, FIST, FEET OR BODILY FORCE)"/>
    <s v="JA"/>
    <s v="Juv Arrest"/>
    <n v="624"/>
    <m/>
    <m/>
    <m/>
    <s v="3200    MOTOR                        AV"/>
    <m/>
    <n v="34.030999999999999"/>
    <n v="-118.411"/>
    <n v="1"/>
  </r>
  <r>
    <n v="200709247"/>
    <d v="2020-05-13T00:00:00"/>
    <d v="2020-05-04T00:00:00"/>
    <n v="1100"/>
    <n v="7"/>
    <x v="0"/>
    <n v="701"/>
    <n v="1"/>
    <n v="310"/>
    <s v="BURGLARY"/>
    <s v="0329 1602"/>
    <n v="50"/>
    <s v="M"/>
    <s v="K"/>
    <n v="203"/>
    <s v="OTHER BUSINESS"/>
    <m/>
    <m/>
    <s v="IC"/>
    <s v="Invest Cont"/>
    <n v="310"/>
    <m/>
    <m/>
    <m/>
    <s v="8000    MELROSE                      AV"/>
    <m/>
    <n v="34.083799999999997"/>
    <n v="-118.36369999999999"/>
    <n v="0"/>
  </r>
  <r>
    <n v="200109770"/>
    <d v="2020-03-28T00:00:00"/>
    <d v="2020-03-28T00:00:00"/>
    <n v="810"/>
    <n v="1"/>
    <x v="1"/>
    <n v="163"/>
    <n v="2"/>
    <n v="745"/>
    <s v="VANDALISM - MISDEAMEANOR ($399 OR UNDER)"/>
    <s v="2004 0329"/>
    <n v="0"/>
    <s v="X"/>
    <s v="X"/>
    <n v="702"/>
    <s v="OFFICE BUILDING/OFFICE"/>
    <m/>
    <m/>
    <s v="IC"/>
    <s v="Invest Cont"/>
    <n v="745"/>
    <m/>
    <m/>
    <m/>
    <s v="700 S  HILL                         ST"/>
    <m/>
    <n v="34.045900000000003"/>
    <n v="-118.25449999999999"/>
    <n v="0"/>
  </r>
  <r>
    <n v="200510248"/>
    <d v="2020-06-05T00:00:00"/>
    <d v="2020-06-05T00:00:00"/>
    <n v="100"/>
    <n v="5"/>
    <x v="10"/>
    <n v="564"/>
    <n v="1"/>
    <n v="236"/>
    <s v="INTIMATE PARTNER - AGGRAVATED ASSAULT"/>
    <s v="0408 0444 1276 0416 0432 0913 1243 1813 2000"/>
    <n v="24"/>
    <s v="F"/>
    <s v="H"/>
    <n v="501"/>
    <s v="SINGLE FAMILY DWELLING"/>
    <n v="400"/>
    <s v="STRONG-ARM (HANDS, FIST, FEET OR BODILY FORCE)"/>
    <s v="AO"/>
    <s v="Adult Other"/>
    <n v="236"/>
    <m/>
    <m/>
    <m/>
    <s v="400 W  SANTA CRUZ                   ST"/>
    <m/>
    <n v="33.741"/>
    <n v="-118.2838"/>
    <n v="0"/>
  </r>
  <r>
    <n v="200604253"/>
    <d v="2020-01-07T00:00:00"/>
    <d v="2020-01-06T00:00:00"/>
    <n v="1745"/>
    <n v="6"/>
    <x v="9"/>
    <n v="632"/>
    <n v="1"/>
    <n v="310"/>
    <s v="BURGLARY"/>
    <s v="1601 1606 0344 0352"/>
    <n v="29"/>
    <s v="F"/>
    <s v="W"/>
    <n v="501"/>
    <s v="SINGLE FAMILY DWELLING"/>
    <m/>
    <m/>
    <s v="IC"/>
    <s v="Invest Cont"/>
    <n v="310"/>
    <m/>
    <m/>
    <m/>
    <s v="2100    SUNSET PLAZA                 DR"/>
    <m/>
    <n v="34.103999999999999"/>
    <n v="-118.3844"/>
    <n v="0"/>
  </r>
  <r>
    <n v="200918405"/>
    <d v="2020-12-13T00:00:00"/>
    <d v="2020-12-12T00:00:00"/>
    <n v="1442"/>
    <n v="9"/>
    <x v="3"/>
    <n v="985"/>
    <n v="1"/>
    <n v="343"/>
    <s v="SHOPLIFTING-GRAND THEFT ($950.01 &amp; OVER)"/>
    <s v="0325 1822 0216"/>
    <n v="38"/>
    <s v="F"/>
    <s v="O"/>
    <n v="409"/>
    <s v="BEAUTY SUPPLY STORE"/>
    <m/>
    <m/>
    <s v="IC"/>
    <s v="Invest Cont"/>
    <n v="343"/>
    <m/>
    <m/>
    <m/>
    <s v="4500    VAN NUYS                     BL"/>
    <m/>
    <n v="34.153100000000002"/>
    <n v="-118.4487"/>
    <n v="0"/>
  </r>
  <r>
    <n v="200919012"/>
    <d v="2020-12-31T00:00:00"/>
    <d v="2020-12-26T00:00:00"/>
    <n v="2200"/>
    <n v="9"/>
    <x v="3"/>
    <n v="943"/>
    <n v="1"/>
    <n v="420"/>
    <s v="THEFT FROM MOTOR VEHICLE - PETTY ($950 &amp; UNDER)"/>
    <s v="1606 0344 1300"/>
    <n v="34"/>
    <s v="F"/>
    <s v="H"/>
    <n v="101"/>
    <s v="STREET"/>
    <m/>
    <m/>
    <s v="IC"/>
    <s v="Invest Cont"/>
    <n v="420"/>
    <m/>
    <m/>
    <m/>
    <s v="HAZELTINE                    AV"/>
    <s v="CALIFA"/>
    <n v="34.177599999999998"/>
    <n v="-118.44"/>
    <n v="0"/>
  </r>
  <r>
    <n v="200912766"/>
    <d v="2020-07-26T00:00:00"/>
    <d v="2020-07-24T00:00:00"/>
    <n v="2100"/>
    <n v="9"/>
    <x v="3"/>
    <n v="964"/>
    <n v="1"/>
    <n v="420"/>
    <s v="THEFT FROM MOTOR VEHICLE - PETTY ($950 &amp; UNDER)"/>
    <m/>
    <n v="0"/>
    <m/>
    <m/>
    <n v="101"/>
    <s v="STREET"/>
    <m/>
    <m/>
    <s v="IC"/>
    <s v="Invest Cont"/>
    <n v="420"/>
    <m/>
    <m/>
    <m/>
    <s v="LENNOX                       AV"/>
    <s v="HUSTON                       ST"/>
    <n v="34.159399999999998"/>
    <n v="-118.44540000000001"/>
    <n v="0"/>
  </r>
  <r>
    <n v="201212872"/>
    <d v="2020-05-16T00:00:00"/>
    <d v="2020-05-16T00:00:00"/>
    <n v="410"/>
    <n v="12"/>
    <x v="8"/>
    <n v="1266"/>
    <n v="1"/>
    <n v="761"/>
    <s v="BRANDISH WEAPON"/>
    <s v="1419 1100 1242 0561 2001 0421 0422 2003 0334 0913"/>
    <n v="48"/>
    <s v="F"/>
    <s v="H"/>
    <n v="502"/>
    <s v="MULTI-UNIT DWELLING (APARTMENT, DUPLEX, ETC)"/>
    <n v="109"/>
    <s v="SEMI-AUTOMATIC PISTOL"/>
    <s v="AA"/>
    <s v="Adult Arrest"/>
    <n v="761"/>
    <n v="930"/>
    <m/>
    <m/>
    <s v="300 W  79TH                         ST"/>
    <m/>
    <n v="33.9679"/>
    <n v="-118.2783"/>
    <n v="1"/>
  </r>
  <r>
    <n v="200808957"/>
    <d v="2020-04-28T00:00:00"/>
    <d v="2020-04-26T00:00:00"/>
    <n v="1845"/>
    <n v="8"/>
    <x v="12"/>
    <n v="852"/>
    <n v="1"/>
    <n v="420"/>
    <s v="THEFT FROM MOTOR VEHICLE - PETTY ($950 &amp; UNDER)"/>
    <s v="0344 1300"/>
    <n v="28"/>
    <s v="M"/>
    <s v="W"/>
    <n v="502"/>
    <s v="MULTI-UNIT DWELLING (APARTMENT, DUPLEX, ETC)"/>
    <m/>
    <m/>
    <s v="IC"/>
    <s v="Invest Cont"/>
    <n v="420"/>
    <m/>
    <m/>
    <m/>
    <s v="1700 S  BARRINGTON                   AV"/>
    <m/>
    <n v="34.041400000000003"/>
    <n v="-118.45399999999999"/>
    <n v="0"/>
  </r>
  <r>
    <n v="200619115"/>
    <d v="2020-12-10T00:00:00"/>
    <d v="2020-12-10T00:00:00"/>
    <n v="2105"/>
    <n v="6"/>
    <x v="9"/>
    <n v="647"/>
    <n v="2"/>
    <n v="626"/>
    <s v="INTIMATE PARTNER - SIMPLE ASSAULT"/>
    <s v="0329 0401 0416 0419 0446 0432 0913 1814 2000 2002"/>
    <n v="26"/>
    <s v="F"/>
    <s v="B"/>
    <n v="502"/>
    <s v="MULTI-UNIT DWELLING (APARTMENT, DUPLEX, ETC)"/>
    <n v="400"/>
    <s v="STRONG-ARM (HANDS, FIST, FEET OR BODILY FORCE)"/>
    <s v="AA"/>
    <s v="Adult Arrest"/>
    <n v="626"/>
    <m/>
    <m/>
    <m/>
    <s v="5800    HAROLD                       WY"/>
    <m/>
    <n v="34.099299999999999"/>
    <n v="-118.316"/>
    <n v="1"/>
  </r>
  <r>
    <n v="201217508"/>
    <d v="2020-07-30T00:00:00"/>
    <d v="2020-07-30T00:00:00"/>
    <n v="930"/>
    <n v="12"/>
    <x v="8"/>
    <n v="1267"/>
    <n v="2"/>
    <n v="900"/>
    <s v="VIOLATION OF COURT ORDER"/>
    <s v="2038 0344 1813 0913 2000"/>
    <n v="38"/>
    <s v="F"/>
    <s v="B"/>
    <n v="501"/>
    <s v="SINGLE FAMILY DWELLING"/>
    <m/>
    <m/>
    <s v="AO"/>
    <s v="Adult Other"/>
    <n v="900"/>
    <m/>
    <m/>
    <m/>
    <s v="900 W  84TH                         ST"/>
    <m/>
    <n v="33.962400000000002"/>
    <n v="-118.28830000000001"/>
    <n v="0"/>
  </r>
  <r>
    <n v="200810753"/>
    <d v="2020-06-17T00:00:00"/>
    <d v="2020-06-17T00:00:00"/>
    <n v="2130"/>
    <n v="8"/>
    <x v="12"/>
    <n v="883"/>
    <n v="1"/>
    <n v="510"/>
    <s v="VEHICLE - STOLEN"/>
    <m/>
    <n v="0"/>
    <m/>
    <m/>
    <n v="101"/>
    <s v="STREET"/>
    <m/>
    <m/>
    <s v="IC"/>
    <s v="Invest Cont"/>
    <n v="510"/>
    <m/>
    <m/>
    <m/>
    <s v="2300    COTNER                       AV"/>
    <m/>
    <n v="34.0379"/>
    <n v="-118.43810000000001"/>
    <n v="0"/>
  </r>
  <r>
    <n v="200407123"/>
    <d v="2020-03-20T00:00:00"/>
    <d v="2020-03-19T00:00:00"/>
    <n v="2030"/>
    <n v="4"/>
    <x v="4"/>
    <n v="473"/>
    <n v="1"/>
    <n v="510"/>
    <s v="VEHICLE - STOLEN"/>
    <m/>
    <n v="0"/>
    <m/>
    <m/>
    <n v="101"/>
    <s v="STREET"/>
    <m/>
    <m/>
    <s v="IC"/>
    <s v="Invest Cont"/>
    <n v="510"/>
    <m/>
    <m/>
    <m/>
    <s v="400 S  BREED                        ST"/>
    <m/>
    <n v="34.041200000000003"/>
    <n v="-118.21299999999999"/>
    <n v="0"/>
  </r>
  <r>
    <n v="200617762"/>
    <d v="2020-11-06T00:00:00"/>
    <d v="2020-10-30T00:00:00"/>
    <n v="2100"/>
    <n v="6"/>
    <x v="9"/>
    <n v="635"/>
    <n v="2"/>
    <n v="740"/>
    <s v="VANDALISM - FELONY ($400 &amp; OVER, ALL CHURCH VANDALISMS)"/>
    <s v="0329 1300 1307 1822"/>
    <n v="28"/>
    <s v="F"/>
    <s v="W"/>
    <n v="101"/>
    <s v="STREET"/>
    <m/>
    <m/>
    <s v="IC"/>
    <s v="Invest Cont"/>
    <n v="740"/>
    <m/>
    <m/>
    <m/>
    <s v="GRACE"/>
    <s v="WHITLEY"/>
    <n v="34.107399999999998"/>
    <n v="-118.33320000000001"/>
    <n v="0"/>
  </r>
  <r>
    <n v="201300880"/>
    <d v="2020-07-27T00:00:00"/>
    <d v="2020-07-25T00:00:00"/>
    <n v="1750"/>
    <n v="13"/>
    <x v="6"/>
    <n v="1352"/>
    <n v="2"/>
    <n v="890"/>
    <s v="FAILURE TO YIELD"/>
    <n v="1309"/>
    <n v="0"/>
    <s v="X"/>
    <s v="X"/>
    <n v="101"/>
    <s v="STREET"/>
    <m/>
    <m/>
    <s v="IC"/>
    <s v="Invest Cont"/>
    <n v="890"/>
    <m/>
    <m/>
    <m/>
    <s v="SAN PEDRO                    ST"/>
    <s v="VERNON                       AV"/>
    <n v="34.003900000000002"/>
    <n v="-118.2696"/>
    <n v="0"/>
  </r>
  <r>
    <n v="200208632"/>
    <d v="2020-04-06T00:00:00"/>
    <d v="2020-04-03T00:00:00"/>
    <n v="1400"/>
    <n v="2"/>
    <x v="5"/>
    <n v="257"/>
    <n v="1"/>
    <n v="480"/>
    <s v="BIKE - STOLEN"/>
    <n v="344"/>
    <n v="24"/>
    <s v="F"/>
    <s v="O"/>
    <n v="707"/>
    <s v="GARAGE/CARPORT"/>
    <m/>
    <m/>
    <s v="IC"/>
    <s v="Invest Cont"/>
    <n v="480"/>
    <m/>
    <m/>
    <m/>
    <s v="1300 W  7TH                          ST"/>
    <m/>
    <n v="34.055199999999999"/>
    <n v="-118.2675"/>
    <n v="0"/>
  </r>
  <r>
    <n v="200610347"/>
    <d v="2020-05-16T00:00:00"/>
    <d v="2020-05-16T00:00:00"/>
    <n v="730"/>
    <n v="6"/>
    <x v="9"/>
    <n v="648"/>
    <n v="2"/>
    <n v="625"/>
    <s v="OTHER ASSAULT"/>
    <s v="0400 0416 0444 0561 2038"/>
    <n v="55"/>
    <s v="F"/>
    <s v="H"/>
    <n v="502"/>
    <s v="MULTI-UNIT DWELLING (APARTMENT, DUPLEX, ETC)"/>
    <n v="400"/>
    <s v="STRONG-ARM (HANDS, FIST, FEET OR BODILY FORCE)"/>
    <s v="IC"/>
    <s v="Invest Cont"/>
    <n v="625"/>
    <m/>
    <m/>
    <m/>
    <s v="5600    CARLTON                      WY"/>
    <m/>
    <n v="34.100499999999997"/>
    <n v="-118.3115"/>
    <n v="0"/>
  </r>
  <r>
    <n v="200108347"/>
    <d v="2020-03-03T00:00:00"/>
    <d v="2020-03-02T00:00:00"/>
    <n v="100"/>
    <n v="1"/>
    <x v="1"/>
    <n v="164"/>
    <n v="1"/>
    <n v="820"/>
    <s v="ORAL COPULATION"/>
    <s v="0500 0400 2044 1822 2033 1823"/>
    <n v="32"/>
    <s v="F"/>
    <s v="W"/>
    <n v="502"/>
    <s v="MULTI-UNIT DWELLING (APARTMENT, DUPLEX, ETC)"/>
    <n v="511"/>
    <s v="VERBAL THREAT"/>
    <s v="IC"/>
    <s v="Invest Cont"/>
    <n v="820"/>
    <m/>
    <m/>
    <m/>
    <s v="6TH                          ST"/>
    <s v="LOS ANGELES                  ST"/>
    <n v="34.044600000000003"/>
    <n v="-118.249"/>
    <n v="0"/>
  </r>
  <r>
    <n v="201218487"/>
    <d v="2020-08-13T00:00:00"/>
    <d v="2020-08-13T00:00:00"/>
    <n v="1920"/>
    <n v="12"/>
    <x v="8"/>
    <n v="1218"/>
    <n v="2"/>
    <n v="626"/>
    <s v="INTIMATE PARTNER - SIMPLE ASSAULT"/>
    <s v="1202 0913 0400 0408 1813 2000"/>
    <n v="62"/>
    <s v="F"/>
    <s v="B"/>
    <n v="501"/>
    <s v="SINGLE FAMILY DWELLING"/>
    <n v="400"/>
    <s v="STRONG-ARM (HANDS, FIST, FEET OR BODILY FORCE)"/>
    <s v="AO"/>
    <s v="Adult Other"/>
    <n v="626"/>
    <m/>
    <m/>
    <m/>
    <s v="900 W  56TH                         ST"/>
    <m/>
    <n v="33.991399999999999"/>
    <n v="-118.28830000000001"/>
    <n v="0"/>
  </r>
  <r>
    <n v="200216360"/>
    <d v="2020-10-14T00:00:00"/>
    <d v="2020-10-07T00:00:00"/>
    <n v="1100"/>
    <n v="2"/>
    <x v="5"/>
    <n v="249"/>
    <n v="1"/>
    <n v="330"/>
    <s v="BURGLARY FROM VEHICLE"/>
    <s v="1822 0329 1307 1302 0358 0344"/>
    <n v="36"/>
    <s v="F"/>
    <s v="B"/>
    <n v="123"/>
    <s v="PARKING UNDERGROUND/BUILDING"/>
    <m/>
    <m/>
    <s v="IC"/>
    <s v="Invest Cont"/>
    <n v="330"/>
    <m/>
    <m/>
    <m/>
    <s v="600 S  BIXEL                        ST"/>
    <m/>
    <n v="34.053699999999999"/>
    <n v="-118.2623"/>
    <n v="0"/>
  </r>
  <r>
    <n v="201306808"/>
    <d v="2020-02-20T00:00:00"/>
    <d v="2020-02-20T00:00:00"/>
    <n v="255"/>
    <n v="13"/>
    <x v="6"/>
    <n v="1351"/>
    <n v="2"/>
    <n v="626"/>
    <s v="INTIMATE PARTNER - SIMPLE ASSAULT"/>
    <s v="2000 1814 0400"/>
    <n v="48"/>
    <s v="M"/>
    <s v="H"/>
    <n v="501"/>
    <s v="SINGLE FAMILY DWELLING"/>
    <n v="400"/>
    <s v="STRONG-ARM (HANDS, FIST, FEET OR BODILY FORCE)"/>
    <s v="AA"/>
    <s v="Adult Arrest"/>
    <n v="626"/>
    <m/>
    <m/>
    <m/>
    <s v="100 W  40TH                         PL"/>
    <m/>
    <n v="34.010100000000001"/>
    <n v="-118.274"/>
    <n v="1"/>
  </r>
  <r>
    <n v="201108226"/>
    <d v="2020-04-12T00:00:00"/>
    <d v="2020-04-11T00:00:00"/>
    <n v="2000"/>
    <n v="11"/>
    <x v="7"/>
    <n v="1141"/>
    <n v="1"/>
    <n v="420"/>
    <s v="THEFT FROM MOTOR VEHICLE - PETTY ($950 &amp; UNDER)"/>
    <m/>
    <n v="0"/>
    <m/>
    <m/>
    <n v="101"/>
    <s v="STREET"/>
    <m/>
    <m/>
    <s v="AO"/>
    <s v="Adult Other"/>
    <n v="420"/>
    <m/>
    <m/>
    <m/>
    <s v="1800 N  NEW HAMPSHIRE                AV"/>
    <m/>
    <n v="34.1036"/>
    <n v="-118.2933"/>
    <n v="0"/>
  </r>
  <r>
    <n v="201307877"/>
    <d v="2020-03-09T00:00:00"/>
    <d v="2020-03-09T00:00:00"/>
    <n v="1541"/>
    <n v="13"/>
    <x v="6"/>
    <n v="1393"/>
    <n v="2"/>
    <n v="664"/>
    <s v="BUNCO, PETTY THEFT"/>
    <s v="0701 0344 1822"/>
    <n v="36"/>
    <s v="M"/>
    <s v="H"/>
    <n v="729"/>
    <s v="SPECIALTY SCHOOL/OTHER"/>
    <m/>
    <m/>
    <s v="IC"/>
    <s v="Invest Cont"/>
    <n v="664"/>
    <m/>
    <m/>
    <m/>
    <s v="100 W  64TH                         ST"/>
    <m/>
    <n v="33.981400000000001"/>
    <n v="-118.2739"/>
    <n v="0"/>
  </r>
  <r>
    <n v="200208219"/>
    <d v="2020-03-25T00:00:00"/>
    <d v="2020-02-29T00:00:00"/>
    <n v="1330"/>
    <n v="2"/>
    <x v="5"/>
    <n v="291"/>
    <n v="2"/>
    <n v="624"/>
    <s v="BATTERY - SIMPLE ASSAULT"/>
    <s v="1251 1309 1822 0416 0446 0305 1313 0319"/>
    <n v="23"/>
    <s v="M"/>
    <s v="O"/>
    <n v="101"/>
    <s v="STREET"/>
    <n v="400"/>
    <s v="STRONG-ARM (HANDS, FIST, FEET OR BODILY FORCE)"/>
    <s v="IC"/>
    <s v="Invest Cont"/>
    <n v="624"/>
    <m/>
    <m/>
    <m/>
    <s v="HOOVER"/>
    <s v="VENICE"/>
    <n v="34.043799999999997"/>
    <n v="-118.2841"/>
    <n v="0"/>
  </r>
  <r>
    <n v="200900690"/>
    <d v="2020-04-19T00:00:00"/>
    <d v="2020-04-19T00:00:00"/>
    <n v="1350"/>
    <n v="9"/>
    <x v="3"/>
    <n v="901"/>
    <n v="1"/>
    <n v="230"/>
    <s v="ASSAULT WITH DEADLY WEAPON, AGGRAVATED ASSAULT"/>
    <s v="1402 0416 1822 0445"/>
    <n v="18"/>
    <s v="M"/>
    <s v="H"/>
    <n v="101"/>
    <s v="STREET"/>
    <n v="212"/>
    <s v="BOTTLE"/>
    <s v="AA"/>
    <s v="Adult Arrest"/>
    <n v="230"/>
    <n v="998"/>
    <m/>
    <m/>
    <s v="15500    COHASSET                     ST"/>
    <m/>
    <n v="34.206600000000002"/>
    <n v="-118.4706"/>
    <n v="1"/>
  </r>
  <r>
    <n v="201112517"/>
    <d v="2020-08-14T00:00:00"/>
    <d v="2020-03-20T00:00:00"/>
    <n v="1"/>
    <n v="11"/>
    <x v="7"/>
    <n v="1134"/>
    <n v="2"/>
    <n v="813"/>
    <s v="CHILD ANNOYING (17YRS &amp; UNDER)"/>
    <s v="0913 1817 1259 1906"/>
    <n v="15"/>
    <s v="F"/>
    <s v="H"/>
    <n v="501"/>
    <s v="SINGLE FAMILY DWELLING"/>
    <m/>
    <m/>
    <s v="AO"/>
    <s v="Adult Other"/>
    <n v="813"/>
    <m/>
    <m/>
    <m/>
    <s v="3200    DIVISION                     ST"/>
    <m/>
    <n v="34.1096"/>
    <n v="-118.2383"/>
    <n v="0"/>
  </r>
  <r>
    <n v="200115469"/>
    <d v="2020-07-28T00:00:00"/>
    <d v="2020-07-27T00:00:00"/>
    <n v="1650"/>
    <n v="1"/>
    <x v="1"/>
    <n v="163"/>
    <n v="1"/>
    <n v="442"/>
    <s v="SHOPLIFTING - PETTY THEFT ($950 &amp; UNDER)"/>
    <s v="0344 1822"/>
    <n v="0"/>
    <s v="M"/>
    <s v="W"/>
    <n v="404"/>
    <s v="DEPARTMENT STORE"/>
    <m/>
    <m/>
    <s v="IC"/>
    <s v="Invest Cont"/>
    <n v="442"/>
    <m/>
    <m/>
    <m/>
    <s v="700 S  BROADWAY"/>
    <m/>
    <n v="34.044400000000003"/>
    <n v="-118.25409999999999"/>
    <n v="0"/>
  </r>
  <r>
    <n v="200713753"/>
    <d v="2020-09-12T00:00:00"/>
    <d v="2020-09-11T00:00:00"/>
    <n v="2000"/>
    <n v="7"/>
    <x v="0"/>
    <n v="765"/>
    <n v="1"/>
    <n v="510"/>
    <s v="VEHICLE - STOLEN"/>
    <m/>
    <n v="0"/>
    <m/>
    <m/>
    <n v="101"/>
    <s v="STREET"/>
    <m/>
    <m/>
    <s v="IC"/>
    <s v="Invest Cont"/>
    <n v="510"/>
    <m/>
    <m/>
    <m/>
    <s v="4700    DOCKWEILER                   ST"/>
    <m/>
    <n v="34.051099999999998"/>
    <n v="-118.3373"/>
    <n v="0"/>
  </r>
  <r>
    <n v="200614583"/>
    <d v="2020-08-27T00:00:00"/>
    <d v="2020-08-27T00:00:00"/>
    <n v="1840"/>
    <n v="6"/>
    <x v="9"/>
    <n v="636"/>
    <n v="2"/>
    <n v="624"/>
    <s v="BATTERY - SIMPLE ASSAULT"/>
    <s v="0400 0416 1822 1300"/>
    <n v="21"/>
    <s v="F"/>
    <s v="H"/>
    <n v="203"/>
    <s v="OTHER BUSINESS"/>
    <n v="400"/>
    <s v="STRONG-ARM (HANDS, FIST, FEET OR BODILY FORCE)"/>
    <s v="IC"/>
    <s v="Invest Cont"/>
    <n v="624"/>
    <m/>
    <m/>
    <m/>
    <s v="6700 W  HOLLYWOOD                    BL"/>
    <m/>
    <n v="34.103400000000001"/>
    <n v="-118.3325"/>
    <n v="0"/>
  </r>
  <r>
    <n v="200619476"/>
    <d v="2020-12-20T00:00:00"/>
    <d v="2020-12-20T00:00:00"/>
    <n v="930"/>
    <n v="6"/>
    <x v="9"/>
    <n v="627"/>
    <n v="2"/>
    <n v="740"/>
    <s v="VANDALISM - FELONY ($400 &amp; OVER, ALL CHURCH VANDALISMS)"/>
    <s v="0329 1300 1501 1307 1822"/>
    <n v="30"/>
    <s v="F"/>
    <s v="O"/>
    <n v="101"/>
    <s v="STREET"/>
    <n v="500"/>
    <s v="UNKNOWN WEAPON/OTHER WEAPON"/>
    <s v="IC"/>
    <s v="Invest Cont"/>
    <n v="740"/>
    <m/>
    <m/>
    <m/>
    <s v="6100    TEMPLE HILL                  DR"/>
    <m/>
    <n v="34.110700000000001"/>
    <n v="-118.32299999999999"/>
    <n v="0"/>
  </r>
  <r>
    <n v="201113333"/>
    <d v="2020-09-06T00:00:00"/>
    <d v="2020-09-06T00:00:00"/>
    <n v="1330"/>
    <n v="11"/>
    <x v="7"/>
    <n v="1142"/>
    <n v="1"/>
    <n v="761"/>
    <s v="BRANDISH WEAPON"/>
    <n v="334"/>
    <n v="57"/>
    <s v="F"/>
    <s v="W"/>
    <n v="502"/>
    <s v="MULTI-UNIT DWELLING (APARTMENT, DUPLEX, ETC)"/>
    <n v="102"/>
    <s v="HAND GUN"/>
    <s v="AO"/>
    <s v="Adult Other"/>
    <n v="761"/>
    <m/>
    <m/>
    <m/>
    <s v="1900    ROSALIA                      RD"/>
    <m/>
    <n v="34.105400000000003"/>
    <n v="-118.2863"/>
    <n v="0"/>
  </r>
  <r>
    <n v="201008365"/>
    <d v="2020-04-24T00:00:00"/>
    <d v="2020-04-24T00:00:00"/>
    <n v="1405"/>
    <n v="10"/>
    <x v="11"/>
    <n v="1025"/>
    <n v="1"/>
    <n v="443"/>
    <s v="SHOPLIFTING - ATTEMPT"/>
    <s v="0416 1822 2004 1236 0319 0444 0417 1420 0425 0446"/>
    <n v="25"/>
    <s v="M"/>
    <s v="H"/>
    <n v="202"/>
    <s v="LIQUOR STORE"/>
    <n v="400"/>
    <s v="STRONG-ARM (HANDS, FIST, FEET OR BODILY FORCE)"/>
    <s v="AO"/>
    <s v="Adult Other"/>
    <n v="443"/>
    <n v="624"/>
    <m/>
    <m/>
    <s v="17700    VANOWEN                      ST"/>
    <m/>
    <n v="34.197499999999998"/>
    <n v="-118.5273"/>
    <n v="0"/>
  </r>
  <r>
    <n v="201107475"/>
    <d v="2020-03-17T00:00:00"/>
    <d v="2020-03-12T00:00:00"/>
    <n v="1458"/>
    <n v="11"/>
    <x v="7"/>
    <n v="1136"/>
    <n v="1"/>
    <n v="341"/>
    <s v="THEFT-GRAND ($950.01 &amp; OVER)EXCPT,GUNS,FOWL,LIVESTK,PROD"/>
    <n v="394"/>
    <n v="29"/>
    <s v="M"/>
    <s v="C"/>
    <n v="501"/>
    <s v="SINGLE FAMILY DWELLING"/>
    <m/>
    <m/>
    <s v="IC"/>
    <s v="Invest Cont"/>
    <n v="341"/>
    <m/>
    <m/>
    <m/>
    <s v="4200    PALMERO                      DR"/>
    <m/>
    <n v="34.115299999999998"/>
    <n v="-118.221"/>
    <n v="0"/>
  </r>
  <r>
    <n v="200607330"/>
    <d v="2020-03-04T00:00:00"/>
    <d v="2020-03-03T00:00:00"/>
    <n v="1800"/>
    <n v="6"/>
    <x v="9"/>
    <n v="615"/>
    <n v="1"/>
    <n v="310"/>
    <s v="BURGLARY"/>
    <s v="1822 1402 0344 1607"/>
    <n v="57"/>
    <s v="M"/>
    <s v="W"/>
    <n v="118"/>
    <s v="CONSTRUCTION SITE"/>
    <m/>
    <m/>
    <s v="IC"/>
    <s v="Invest Cont"/>
    <n v="310"/>
    <n v="998"/>
    <m/>
    <m/>
    <s v="3000    LAKERIDGE                    DR"/>
    <m/>
    <n v="34.1235"/>
    <n v="-118.33710000000001"/>
    <n v="0"/>
  </r>
  <r>
    <n v="201208705"/>
    <d v="2020-03-08T00:00:00"/>
    <d v="2020-03-07T00:00:00"/>
    <n v="1700"/>
    <n v="12"/>
    <x v="8"/>
    <n v="1213"/>
    <n v="1"/>
    <n v="761"/>
    <s v="BRANDISH WEAPON"/>
    <s v="1402 1822 0334 0445"/>
    <n v="56"/>
    <s v="M"/>
    <s v="H"/>
    <n v="109"/>
    <s v="PARK/PLAYGROUND"/>
    <n v="210"/>
    <s v="RAZOR BLADE"/>
    <s v="AA"/>
    <s v="Adult Arrest"/>
    <n v="761"/>
    <n v="998"/>
    <m/>
    <m/>
    <s v="RUTHELEN                     ST"/>
    <s v="54TH                         ST"/>
    <n v="33.993299999999998"/>
    <n v="-118.3126"/>
    <n v="1"/>
  </r>
  <r>
    <n v="200119482"/>
    <d v="2020-10-14T00:00:00"/>
    <d v="2020-10-14T00:00:00"/>
    <n v="930"/>
    <n v="1"/>
    <x v="1"/>
    <n v="158"/>
    <n v="2"/>
    <n v="626"/>
    <s v="INTIMATE PARTNER - SIMPLE ASSAULT"/>
    <s v="1218 0913 1814 1202 0416 2000 0344"/>
    <n v="61"/>
    <s v="M"/>
    <s v="B"/>
    <n v="102"/>
    <s v="SIDEWALK"/>
    <n v="400"/>
    <s v="STRONG-ARM (HANDS, FIST, FEET OR BODILY FORCE)"/>
    <s v="AO"/>
    <s v="Adult Other"/>
    <n v="626"/>
    <m/>
    <m/>
    <m/>
    <s v="500 S  CENTRAL                      AV"/>
    <m/>
    <n v="34.039700000000003"/>
    <n v="-118.24"/>
    <n v="0"/>
  </r>
  <r>
    <n v="200904186"/>
    <d v="2020-01-05T00:00:00"/>
    <d v="2020-01-05T00:00:00"/>
    <n v="915"/>
    <n v="9"/>
    <x v="3"/>
    <n v="923"/>
    <n v="1"/>
    <n v="230"/>
    <s v="ASSAULT WITH DEADLY WEAPON, AGGRAVATED ASSAULT"/>
    <s v="2021 0408 0416 1414 0913"/>
    <n v="36"/>
    <s v="F"/>
    <s v="H"/>
    <n v="510"/>
    <s v="NURSING/CONVALESCENT/RETIREMENT HOME"/>
    <n v="400"/>
    <s v="STRONG-ARM (HANDS, FIST, FEET OR BODILY FORCE)"/>
    <s v="AA"/>
    <s v="Adult Arrest"/>
    <n v="230"/>
    <m/>
    <m/>
    <m/>
    <s v="6700 N  SEPULVEDA                    BL"/>
    <m/>
    <n v="34.192100000000003"/>
    <n v="-118.4662"/>
    <n v="1"/>
  </r>
  <r>
    <n v="200304989"/>
    <d v="2020-01-17T00:00:00"/>
    <d v="2020-01-09T00:00:00"/>
    <n v="900"/>
    <n v="3"/>
    <x v="2"/>
    <n v="328"/>
    <n v="1"/>
    <n v="420"/>
    <s v="THEFT FROM MOTOR VEHICLE - PETTY ($950 &amp; UNDER)"/>
    <s v="0344 1606 2032 1251"/>
    <n v="24"/>
    <s v="M"/>
    <s v="W"/>
    <n v="707"/>
    <s v="GARAGE/CARPORT"/>
    <m/>
    <m/>
    <s v="IC"/>
    <s v="Invest Cont"/>
    <n v="420"/>
    <m/>
    <m/>
    <m/>
    <s v="2600    PORTLAND                     ST"/>
    <m/>
    <n v="34.030900000000003"/>
    <n v="-118.2821"/>
    <n v="0"/>
  </r>
  <r>
    <n v="200716606"/>
    <d v="2020-11-30T00:00:00"/>
    <d v="2020-11-29T00:00:00"/>
    <n v="1830"/>
    <n v="7"/>
    <x v="0"/>
    <n v="705"/>
    <n v="1"/>
    <n v="330"/>
    <s v="BURGLARY FROM VEHICLE"/>
    <s v="1300 1307 0344"/>
    <n v="28"/>
    <s v="M"/>
    <s v="W"/>
    <n v="101"/>
    <s v="STREET"/>
    <m/>
    <m/>
    <s v="IC"/>
    <s v="Invest Cont"/>
    <n v="330"/>
    <m/>
    <m/>
    <m/>
    <s v="800 N  FORMOSA                      AV"/>
    <m/>
    <n v="34.085299999999997"/>
    <n v="-118.3462"/>
    <n v="0"/>
  </r>
  <r>
    <n v="200913464"/>
    <d v="2020-08-13T00:00:00"/>
    <d v="2020-08-13T00:00:00"/>
    <n v="1330"/>
    <n v="9"/>
    <x v="3"/>
    <n v="923"/>
    <n v="1"/>
    <n v="230"/>
    <s v="ASSAULT WITH DEADLY WEAPON, AGGRAVATED ASSAULT"/>
    <s v="0416 1822 1414 1402"/>
    <n v="34"/>
    <s v="M"/>
    <s v="O"/>
    <n v="248"/>
    <s v="CELL PHONE STORE"/>
    <n v="306"/>
    <s v="ROCK/THROWN OBJECT"/>
    <s v="AA"/>
    <s v="Adult Arrest"/>
    <n v="230"/>
    <m/>
    <m/>
    <m/>
    <s v="6700 N  SEPULVEDA                    BL"/>
    <m/>
    <n v="34.192100000000003"/>
    <n v="-118.4662"/>
    <n v="1"/>
  </r>
  <r>
    <n v="200211643"/>
    <d v="2020-06-19T00:00:00"/>
    <d v="2020-06-17T00:00:00"/>
    <n v="745"/>
    <n v="2"/>
    <x v="5"/>
    <n v="249"/>
    <n v="2"/>
    <n v="354"/>
    <s v="THEFT OF IDENTITY"/>
    <s v="0100 1822"/>
    <n v="40"/>
    <s v="F"/>
    <s v="B"/>
    <n v="501"/>
    <s v="SINGLE FAMILY DWELLING"/>
    <m/>
    <m/>
    <s v="IC"/>
    <s v="Invest Cont"/>
    <n v="354"/>
    <m/>
    <m/>
    <m/>
    <s v="1000    WILSHIRE                     BL"/>
    <m/>
    <n v="34.052"/>
    <n v="-118.2624"/>
    <n v="0"/>
  </r>
  <r>
    <n v="201225517"/>
    <d v="2020-11-30T00:00:00"/>
    <d v="2020-11-30T00:00:00"/>
    <n v="1905"/>
    <n v="12"/>
    <x v="8"/>
    <n v="1239"/>
    <n v="1"/>
    <n v="210"/>
    <s v="ROBBERY"/>
    <s v="0945 0344 0342 1309 1822 0334"/>
    <n v="0"/>
    <s v="X"/>
    <s v="X"/>
    <n v="203"/>
    <s v="OTHER BUSINESS"/>
    <n v="207"/>
    <s v="OTHER KNIFE"/>
    <s v="AA"/>
    <s v="Adult Arrest"/>
    <n v="210"/>
    <m/>
    <m/>
    <m/>
    <s v="5800 S  VERMONT                      AV"/>
    <m/>
    <n v="33.988300000000002"/>
    <n v="-118.2915"/>
    <n v="1"/>
  </r>
  <r>
    <n v="200915898"/>
    <d v="2020-10-14T00:00:00"/>
    <d v="2020-10-03T00:00:00"/>
    <n v="2200"/>
    <n v="9"/>
    <x v="3"/>
    <n v="931"/>
    <n v="1"/>
    <n v="420"/>
    <s v="THEFT FROM MOTOR VEHICLE - PETTY ($950 &amp; UNDER)"/>
    <m/>
    <n v="0"/>
    <m/>
    <m/>
    <n v="108"/>
    <s v="PARKING LOT"/>
    <m/>
    <m/>
    <s v="IC"/>
    <s v="Invest Cont"/>
    <n v="420"/>
    <m/>
    <m/>
    <m/>
    <s v="6200    ORION                        AV"/>
    <m/>
    <n v="34.183"/>
    <n v="-118.4699"/>
    <n v="0"/>
  </r>
  <r>
    <n v="201213060"/>
    <d v="2020-05-18T00:00:00"/>
    <d v="2020-05-16T00:00:00"/>
    <n v="2100"/>
    <n v="12"/>
    <x v="8"/>
    <n v="1215"/>
    <n v="1"/>
    <n v="330"/>
    <s v="BURGLARY FROM VEHICLE"/>
    <s v="0344 1612"/>
    <n v="34"/>
    <s v="M"/>
    <s v="H"/>
    <n v="101"/>
    <s v="STREET"/>
    <m/>
    <m/>
    <s v="IC"/>
    <s v="Invest Cont"/>
    <n v="330"/>
    <m/>
    <m/>
    <m/>
    <s v="1000 W  56TH                         ST"/>
    <m/>
    <n v="33.991399999999999"/>
    <n v="-118.2915"/>
    <n v="0"/>
  </r>
  <r>
    <n v="200415641"/>
    <d v="2020-12-06T00:00:00"/>
    <d v="2020-12-06T00:00:00"/>
    <n v="5"/>
    <n v="4"/>
    <x v="4"/>
    <n v="422"/>
    <n v="1"/>
    <n v="510"/>
    <s v="VEHICLE - STOLEN"/>
    <m/>
    <n v="0"/>
    <m/>
    <m/>
    <n v="101"/>
    <s v="STREET"/>
    <m/>
    <m/>
    <s v="IC"/>
    <s v="Invest Cont"/>
    <n v="510"/>
    <m/>
    <m/>
    <m/>
    <s v="3300    DARWIN                       AV"/>
    <m/>
    <n v="34.070700000000002"/>
    <n v="-118.2103"/>
    <n v="0"/>
  </r>
  <r>
    <n v="200207468"/>
    <d v="2020-03-07T00:00:00"/>
    <d v="2020-03-07T00:00:00"/>
    <n v="2350"/>
    <n v="2"/>
    <x v="5"/>
    <n v="248"/>
    <n v="1"/>
    <n v="210"/>
    <s v="ROBBERY"/>
    <s v="0432 0342 0400 1402 1300 1310 0913 1817 1814 2004"/>
    <n v="22"/>
    <s v="M"/>
    <s v="H"/>
    <n v="108"/>
    <s v="PARKING LOT"/>
    <n v="400"/>
    <s v="STRONG-ARM (HANDS, FIST, FEET OR BODILY FORCE)"/>
    <s v="AO"/>
    <s v="Adult Other"/>
    <n v="210"/>
    <n v="998"/>
    <m/>
    <m/>
    <s v="6TH                          ST"/>
    <s v="WITMER"/>
    <n v="34.055500000000002"/>
    <n v="-118.26560000000001"/>
    <n v="0"/>
  </r>
  <r>
    <n v="200608385"/>
    <d v="2020-03-27T00:00:00"/>
    <d v="2020-03-26T00:00:00"/>
    <n v="1500"/>
    <n v="6"/>
    <x v="9"/>
    <n v="668"/>
    <n v="1"/>
    <n v="310"/>
    <s v="BURGLARY"/>
    <s v="0358 0344 1607 1822"/>
    <n v="0"/>
    <s v="X"/>
    <s v="X"/>
    <n v="121"/>
    <s v="YARD (RESIDENTIAL/BUSINESS)"/>
    <m/>
    <m/>
    <s v="IC"/>
    <s v="Invest Cont"/>
    <n v="310"/>
    <m/>
    <m/>
    <m/>
    <s v="5600    FOUNTAIN                     AV"/>
    <m/>
    <n v="34.094799999999999"/>
    <n v="-118.31140000000001"/>
    <n v="0"/>
  </r>
  <r>
    <n v="200400909"/>
    <d v="2020-07-12T00:00:00"/>
    <d v="2020-07-12T00:00:00"/>
    <n v="1140"/>
    <n v="4"/>
    <x v="4"/>
    <n v="424"/>
    <n v="2"/>
    <n v="624"/>
    <s v="BATTERY - SIMPLE ASSAULT"/>
    <s v="0416 0913"/>
    <n v="33"/>
    <s v="M"/>
    <s v="H"/>
    <n v="102"/>
    <s v="SIDEWALK"/>
    <n v="400"/>
    <s v="STRONG-ARM (HANDS, FIST, FEET OR BODILY FORCE)"/>
    <s v="AO"/>
    <s v="Adult Other"/>
    <n v="624"/>
    <m/>
    <m/>
    <m/>
    <s v="THOMPSON"/>
    <s v="MANITOU"/>
    <n v="34.07"/>
    <n v="-118.1998"/>
    <n v="0"/>
  </r>
  <r>
    <n v="201200014"/>
    <d v="2020-08-15T00:00:00"/>
    <d v="2020-08-14T00:00:00"/>
    <n v="1300"/>
    <n v="12"/>
    <x v="8"/>
    <n v="1258"/>
    <n v="1"/>
    <n v="510"/>
    <s v="VEHICLE - STOLEN"/>
    <m/>
    <n v="0"/>
    <m/>
    <m/>
    <n v="101"/>
    <s v="STREET"/>
    <m/>
    <m/>
    <s v="IC"/>
    <s v="Invest Cont"/>
    <n v="510"/>
    <m/>
    <m/>
    <m/>
    <s v="100 W  76TH                         ST"/>
    <m/>
    <n v="33.970799999999997"/>
    <n v="-118.2745"/>
    <n v="0"/>
  </r>
  <r>
    <n v="200500740"/>
    <d v="2020-07-27T00:00:00"/>
    <d v="2020-07-26T00:00:00"/>
    <n v="100"/>
    <n v="5"/>
    <x v="10"/>
    <n v="557"/>
    <n v="1"/>
    <n v="121"/>
    <s v="RAPE, FORCIBLE"/>
    <s v="0400 0500 0413 0913 2021 0342 2034 1268 1817"/>
    <n v="45"/>
    <s v="F"/>
    <s v="H"/>
    <n v="501"/>
    <s v="SINGLE FAMILY DWELLING"/>
    <n v="400"/>
    <s v="STRONG-ARM (HANDS, FIST, FEET OR BODILY FORCE)"/>
    <s v="IC"/>
    <s v="Invest Cont"/>
    <n v="121"/>
    <m/>
    <m/>
    <m/>
    <s v="600 W  1ST                          ST"/>
    <m/>
    <n v="33.743299999999998"/>
    <n v="-118.2923"/>
    <n v="0"/>
  </r>
  <r>
    <n v="200209576"/>
    <d v="2020-04-30T00:00:00"/>
    <d v="2020-04-29T00:00:00"/>
    <n v="1730"/>
    <n v="2"/>
    <x v="5"/>
    <n v="205"/>
    <n v="1"/>
    <n v="420"/>
    <s v="THEFT FROM MOTOR VEHICLE - PETTY ($950 &amp; UNDER)"/>
    <m/>
    <n v="0"/>
    <m/>
    <m/>
    <n v="101"/>
    <s v="STREET"/>
    <m/>
    <m/>
    <s v="IC"/>
    <s v="Invest Cont"/>
    <n v="420"/>
    <m/>
    <m/>
    <m/>
    <s v="600 N  DILLON                       ST"/>
    <m/>
    <n v="34.078400000000002"/>
    <n v="-118.2792"/>
    <n v="0"/>
  </r>
  <r>
    <n v="200212524"/>
    <d v="2020-07-13T00:00:00"/>
    <d v="2020-07-13T00:00:00"/>
    <n v="2230"/>
    <n v="2"/>
    <x v="5"/>
    <n v="202"/>
    <n v="1"/>
    <n v="310"/>
    <s v="BURGLARY"/>
    <s v="1822 0342 0329 1609 0327"/>
    <n v="0"/>
    <s v="X"/>
    <s v="X"/>
    <n v="203"/>
    <s v="OTHER BUSINESS"/>
    <n v="308"/>
    <s v="STICK"/>
    <s v="IC"/>
    <s v="Invest Cont"/>
    <n v="310"/>
    <m/>
    <m/>
    <m/>
    <s v="1000 N  VERMONT                      AV"/>
    <m/>
    <n v="34.089799999999997"/>
    <n v="-118.29170000000001"/>
    <n v="0"/>
  </r>
  <r>
    <n v="200605310"/>
    <d v="2020-01-29T00:00:00"/>
    <d v="2020-01-28T00:00:00"/>
    <n v="2110"/>
    <n v="6"/>
    <x v="9"/>
    <n v="632"/>
    <n v="2"/>
    <n v="625"/>
    <s v="OTHER ASSAULT"/>
    <n v="400"/>
    <n v="22"/>
    <s v="M"/>
    <s v="A"/>
    <n v="108"/>
    <s v="PARKING LOT"/>
    <n v="400"/>
    <s v="STRONG-ARM (HANDS, FIST, FEET OR BODILY FORCE)"/>
    <s v="IC"/>
    <s v="Invest Cont"/>
    <n v="625"/>
    <m/>
    <m/>
    <m/>
    <s v="8100 W  SUNSET                       BL"/>
    <m/>
    <n v="34.097999999999999"/>
    <n v="-118.3652"/>
    <n v="0"/>
  </r>
  <r>
    <n v="201007433"/>
    <d v="2020-03-21T00:00:00"/>
    <d v="2020-03-21T00:00:00"/>
    <n v="1400"/>
    <n v="10"/>
    <x v="11"/>
    <n v="1018"/>
    <n v="1"/>
    <n v="440"/>
    <s v="THEFT PLAIN - PETTY ($950 &amp; UNDER)"/>
    <s v="0344 1822 0352 1609"/>
    <n v="42"/>
    <s v="F"/>
    <s v="H"/>
    <n v="120"/>
    <s v="STORAGE SHED"/>
    <m/>
    <m/>
    <s v="IC"/>
    <s v="Invest Cont"/>
    <n v="440"/>
    <m/>
    <m/>
    <m/>
    <s v="15800    SATICOY                      ST"/>
    <m/>
    <n v="34.208500000000001"/>
    <n v="-118.47709999999999"/>
    <n v="0"/>
  </r>
  <r>
    <n v="200700776"/>
    <d v="2020-09-09T00:00:00"/>
    <d v="2020-09-09T00:00:00"/>
    <n v="2130"/>
    <n v="7"/>
    <x v="0"/>
    <n v="773"/>
    <n v="2"/>
    <n v="946"/>
    <s v="OTHER MISCELLANEOUS CRIME"/>
    <n v="1402"/>
    <n v="0"/>
    <s v="M"/>
    <s v="B"/>
    <n v="101"/>
    <s v="STREET"/>
    <m/>
    <m/>
    <s v="AO"/>
    <s v="Adult Other"/>
    <n v="946"/>
    <n v="998"/>
    <m/>
    <m/>
    <s v="1600 S  REDONDO                      BL"/>
    <m/>
    <n v="34.041699999999999"/>
    <n v="-118.3588"/>
    <n v="0"/>
  </r>
  <r>
    <n v="200122601"/>
    <d v="2020-12-21T00:00:00"/>
    <d v="2020-12-20T00:00:00"/>
    <n v="1800"/>
    <n v="1"/>
    <x v="1"/>
    <n v="192"/>
    <n v="1"/>
    <n v="420"/>
    <s v="THEFT FROM MOTOR VEHICLE - PETTY ($950 &amp; UNDER)"/>
    <m/>
    <n v="0"/>
    <m/>
    <m/>
    <n v="101"/>
    <s v="STREET"/>
    <m/>
    <m/>
    <s v="IC"/>
    <s v="Invest Cont"/>
    <n v="420"/>
    <m/>
    <m/>
    <m/>
    <s v="LEBANON"/>
    <s v="VENICE"/>
    <n v="34.037199999999999"/>
    <n v="-118.2694"/>
    <n v="0"/>
  </r>
  <r>
    <n v="200917842"/>
    <d v="2020-11-29T00:00:00"/>
    <d v="2020-11-29T00:00:00"/>
    <n v="240"/>
    <n v="9"/>
    <x v="3"/>
    <n v="914"/>
    <n v="1"/>
    <n v="330"/>
    <s v="BURGLARY FROM VEHICLE"/>
    <s v="0344 0202 1822"/>
    <n v="27"/>
    <s v="F"/>
    <s v="O"/>
    <n v="123"/>
    <s v="PARKING UNDERGROUND/BUILDING"/>
    <m/>
    <m/>
    <s v="IC"/>
    <s v="Invest Cont"/>
    <n v="330"/>
    <m/>
    <m/>
    <m/>
    <s v="6900    VESPER                       AV"/>
    <m/>
    <n v="34.196100000000001"/>
    <n v="-118.45099999999999"/>
    <n v="0"/>
  </r>
  <r>
    <n v="200914663"/>
    <d v="2020-09-14T00:00:00"/>
    <d v="2020-09-13T00:00:00"/>
    <n v="2215"/>
    <n v="9"/>
    <x v="3"/>
    <n v="905"/>
    <n v="1"/>
    <n v="110"/>
    <s v="CRIMINAL HOMICIDE"/>
    <s v="1810 1414 0411 0913 1402"/>
    <n v="56"/>
    <s v="M"/>
    <s v="O"/>
    <n v="502"/>
    <s v="MULTI-UNIT DWELLING (APARTMENT, DUPLEX, ETC)"/>
    <n v="223"/>
    <s v="UNKNOWN TYPE CUTTING INSTRUMENT"/>
    <s v="AA"/>
    <s v="Adult Arrest"/>
    <n v="110"/>
    <n v="998"/>
    <m/>
    <m/>
    <s v="14500    VALERIO                      ST"/>
    <m/>
    <n v="34.204799999999999"/>
    <n v="-118.4495"/>
    <n v="1"/>
  </r>
  <r>
    <n v="201220659"/>
    <d v="2020-09-14T00:00:00"/>
    <d v="2020-09-14T00:00:00"/>
    <n v="1400"/>
    <n v="12"/>
    <x v="8"/>
    <n v="1232"/>
    <n v="1"/>
    <n v="230"/>
    <s v="ASSAULT WITH DEADLY WEAPON, AGGRAVATED ASSAULT"/>
    <s v="0906 1309 0450 1822"/>
    <n v="0"/>
    <s v="M"/>
    <s v="H"/>
    <n v="101"/>
    <s v="STREET"/>
    <n v="102"/>
    <s v="HAND GUN"/>
    <s v="IC"/>
    <s v="Invest Cont"/>
    <n v="230"/>
    <m/>
    <m/>
    <m/>
    <s v="2900 W  59TH                         ST"/>
    <m/>
    <n v="33.987200000000001"/>
    <n v="-118.32550000000001"/>
    <n v="0"/>
  </r>
  <r>
    <n v="200414475"/>
    <d v="2020-10-31T00:00:00"/>
    <d v="2020-10-31T00:00:00"/>
    <n v="600"/>
    <n v="4"/>
    <x v="4"/>
    <n v="412"/>
    <n v="2"/>
    <n v="624"/>
    <s v="BATTERY - SIMPLE ASSAULT"/>
    <s v="1822 0400 0416"/>
    <n v="52"/>
    <s v="F"/>
    <s v="H"/>
    <n v="101"/>
    <s v="STREET"/>
    <n v="500"/>
    <s v="UNKNOWN WEAPON/OTHER WEAPON"/>
    <s v="AO"/>
    <s v="Adult Other"/>
    <n v="624"/>
    <m/>
    <m/>
    <m/>
    <s v="HUMBOLDT"/>
    <s v="ARTESIAN                     PL"/>
    <n v="34.080300000000001"/>
    <n v="-118.21769999999999"/>
    <n v="0"/>
  </r>
  <r>
    <n v="200618011"/>
    <d v="2020-11-14T00:00:00"/>
    <d v="2020-11-14T00:00:00"/>
    <n v="150"/>
    <n v="6"/>
    <x v="9"/>
    <n v="636"/>
    <n v="2"/>
    <n v="626"/>
    <s v="INTIMATE PARTNER - SIMPLE ASSAULT"/>
    <s v="2000 1813 1814 0913 0400 0429 0413"/>
    <n v="26"/>
    <s v="F"/>
    <s v="B"/>
    <n v="102"/>
    <s v="SIDEWALK"/>
    <n v="400"/>
    <s v="STRONG-ARM (HANDS, FIST, FEET OR BODILY FORCE)"/>
    <s v="AA"/>
    <s v="Adult Arrest"/>
    <n v="626"/>
    <m/>
    <m/>
    <m/>
    <s v="6700    YUCCA                        ST"/>
    <m/>
    <n v="34.103200000000001"/>
    <n v="-118.3374"/>
    <n v="1"/>
  </r>
  <r>
    <n v="200619035"/>
    <d v="2020-12-09T00:00:00"/>
    <d v="2020-12-08T00:00:00"/>
    <n v="2200"/>
    <n v="6"/>
    <x v="9"/>
    <n v="631"/>
    <n v="2"/>
    <n v="888"/>
    <s v="TRESPASSING"/>
    <n v="1822"/>
    <n v="28"/>
    <s v="M"/>
    <s v="O"/>
    <n v="501"/>
    <s v="SINGLE FAMILY DWELLING"/>
    <m/>
    <m/>
    <s v="IC"/>
    <s v="Invest Cont"/>
    <n v="888"/>
    <m/>
    <m/>
    <m/>
    <s v="2300    SUNSET PLAZA                 DR"/>
    <m/>
    <n v="34.098599999999998"/>
    <n v="-118.38800000000001"/>
    <n v="0"/>
  </r>
  <r>
    <n v="200121167"/>
    <d v="2020-11-17T00:00:00"/>
    <d v="2020-11-17T00:00:00"/>
    <n v="1330"/>
    <n v="1"/>
    <x v="1"/>
    <n v="161"/>
    <n v="2"/>
    <n v="624"/>
    <s v="BATTERY - SIMPLE ASSAULT"/>
    <s v="0416 0400 1822 0305"/>
    <n v="28"/>
    <s v="F"/>
    <s v="H"/>
    <n v="727"/>
    <s v="SHOPPING MALL (COMMON AREA)"/>
    <n v="400"/>
    <s v="STRONG-ARM (HANDS, FIST, FEET OR BODILY FORCE)"/>
    <s v="IC"/>
    <s v="Invest Cont"/>
    <n v="624"/>
    <m/>
    <m/>
    <m/>
    <s v="700 S  FIGUEROA                     ST"/>
    <m/>
    <n v="34.048299999999998"/>
    <n v="-118.26309999999999"/>
    <n v="0"/>
  </r>
  <r>
    <n v="200612619"/>
    <d v="2020-07-14T00:00:00"/>
    <d v="2020-07-14T00:00:00"/>
    <n v="1600"/>
    <n v="6"/>
    <x v="9"/>
    <n v="648"/>
    <n v="2"/>
    <n v="624"/>
    <s v="BATTERY - SIMPLE ASSAULT"/>
    <s v="0400 0416"/>
    <n v="51"/>
    <s v="F"/>
    <s v="H"/>
    <n v="502"/>
    <s v="MULTI-UNIT DWELLING (APARTMENT, DUPLEX, ETC)"/>
    <n v="400"/>
    <s v="STRONG-ARM (HANDS, FIST, FEET OR BODILY FORCE)"/>
    <s v="IC"/>
    <s v="Invest Cont"/>
    <n v="624"/>
    <m/>
    <m/>
    <m/>
    <s v="5500    HAROLD                       WY"/>
    <m/>
    <n v="34.099299999999999"/>
    <n v="-118.3092"/>
    <n v="0"/>
  </r>
  <r>
    <n v="200514582"/>
    <d v="2020-09-27T00:00:00"/>
    <d v="2020-09-27T00:00:00"/>
    <n v="1600"/>
    <n v="5"/>
    <x v="10"/>
    <n v="504"/>
    <n v="1"/>
    <n v="442"/>
    <s v="SHOPLIFTING - PETTY THEFT ($950 &amp; UNDER)"/>
    <s v="0325 0352 1236 0344 0104"/>
    <n v="0"/>
    <s v="X"/>
    <s v="X"/>
    <n v="404"/>
    <s v="DEPARTMENT STORE"/>
    <m/>
    <m/>
    <s v="AA"/>
    <s v="Adult Arrest"/>
    <n v="442"/>
    <m/>
    <m/>
    <m/>
    <s v="19500    NORMANDIE                    AV"/>
    <m/>
    <n v="33.853499999999997"/>
    <n v="-118.2992"/>
    <n v="1"/>
  </r>
  <r>
    <n v="200708264"/>
    <d v="2020-04-14T00:00:00"/>
    <d v="2020-04-13T00:00:00"/>
    <n v="230"/>
    <n v="7"/>
    <x v="0"/>
    <n v="745"/>
    <n v="1"/>
    <n v="440"/>
    <s v="THEFT PLAIN - PETTY ($950 &amp; UNDER)"/>
    <n v="394"/>
    <n v="30"/>
    <s v="F"/>
    <s v="W"/>
    <n v="502"/>
    <s v="MULTI-UNIT DWELLING (APARTMENT, DUPLEX, ETC)"/>
    <m/>
    <m/>
    <s v="AA"/>
    <s v="Adult Arrest"/>
    <n v="440"/>
    <m/>
    <m/>
    <m/>
    <s v="5500    WILSHIRE                     BL"/>
    <m/>
    <n v="34.0623"/>
    <n v="-118.3494"/>
    <n v="1"/>
  </r>
  <r>
    <n v="201209692"/>
    <d v="2020-03-24T00:00:00"/>
    <d v="2020-03-24T00:00:00"/>
    <n v="1050"/>
    <n v="12"/>
    <x v="8"/>
    <n v="1233"/>
    <n v="1"/>
    <n v="442"/>
    <s v="SHOPLIFTING - PETTY THEFT ($950 &amp; UNDER)"/>
    <s v="0325 0344 1822"/>
    <n v="0"/>
    <s v="X"/>
    <s v="X"/>
    <n v="108"/>
    <s v="PARKING LOT"/>
    <m/>
    <m/>
    <s v="IC"/>
    <s v="Invest Cont"/>
    <n v="442"/>
    <m/>
    <m/>
    <m/>
    <s v="1800 W  SLAUSON                      AV"/>
    <m/>
    <n v="33.989199999999997"/>
    <n v="-118.30889999999999"/>
    <n v="0"/>
  </r>
  <r>
    <n v="201007954"/>
    <d v="2020-04-12T00:00:00"/>
    <d v="2020-04-11T00:00:00"/>
    <n v="2230"/>
    <n v="10"/>
    <x v="11"/>
    <n v="1021"/>
    <n v="1"/>
    <n v="510"/>
    <s v="VEHICLE - STOLEN"/>
    <m/>
    <n v="0"/>
    <m/>
    <m/>
    <n v="101"/>
    <s v="STREET"/>
    <m/>
    <m/>
    <s v="IC"/>
    <s v="Invest Cont"/>
    <n v="510"/>
    <m/>
    <m/>
    <m/>
    <s v="6600    BOVEY                        AV"/>
    <m/>
    <n v="34.191099999999999"/>
    <n v="-118.5604"/>
    <n v="0"/>
  </r>
  <r>
    <n v="200408474"/>
    <d v="2020-05-02T00:00:00"/>
    <d v="2020-05-02T00:00:00"/>
    <n v="2325"/>
    <n v="4"/>
    <x v="4"/>
    <n v="449"/>
    <n v="1"/>
    <n v="230"/>
    <s v="ASSAULT WITH DEADLY WEAPON, AGGRAVATED ASSAULT"/>
    <s v="1300 0906 1309 0334 0302 0450 0326 1310 1822 0342"/>
    <n v="35"/>
    <s v="F"/>
    <s v="H"/>
    <n v="101"/>
    <s v="STREET"/>
    <n v="102"/>
    <s v="HAND GUN"/>
    <s v="AA"/>
    <s v="Adult Arrest"/>
    <n v="230"/>
    <m/>
    <m/>
    <m/>
    <s v="1000    SENTINEL                     AV"/>
    <m/>
    <n v="34.049300000000002"/>
    <n v="-118.1953"/>
    <n v="1"/>
  </r>
  <r>
    <n v="200800761"/>
    <d v="2020-08-02T00:00:00"/>
    <d v="2020-08-02T00:00:00"/>
    <n v="2030"/>
    <n v="8"/>
    <x v="12"/>
    <n v="813"/>
    <n v="2"/>
    <n v="626"/>
    <s v="INTIMATE PARTNER - SIMPLE ASSAULT"/>
    <s v="2000 1813 0444 1402"/>
    <n v="57"/>
    <s v="F"/>
    <s v="W"/>
    <n v="501"/>
    <s v="SINGLE FAMILY DWELLING"/>
    <n v="400"/>
    <s v="STRONG-ARM (HANDS, FIST, FEET OR BODILY FORCE)"/>
    <s v="IC"/>
    <s v="Invest Cont"/>
    <n v="626"/>
    <n v="998"/>
    <m/>
    <m/>
    <s v="12100 W  SUNSET                       BL"/>
    <m/>
    <n v="34.073799999999999"/>
    <n v="-118.4768"/>
    <n v="0"/>
  </r>
  <r>
    <n v="200808873"/>
    <d v="2020-04-30T00:00:00"/>
    <d v="2020-04-30T00:00:00"/>
    <n v="1845"/>
    <n v="8"/>
    <x v="12"/>
    <n v="833"/>
    <n v="2"/>
    <n v="745"/>
    <s v="VANDALISM - MISDEAMEANOR ($399 OR UNDER)"/>
    <s v="0329 1414"/>
    <n v="0"/>
    <s v="X"/>
    <s v="X"/>
    <n v="203"/>
    <s v="OTHER BUSINESS"/>
    <m/>
    <m/>
    <s v="AA"/>
    <s v="Adult Arrest"/>
    <n v="745"/>
    <m/>
    <m/>
    <m/>
    <s v="10800    WELLWORTH                    AV"/>
    <m/>
    <n v="34.057499999999997"/>
    <n v="-118.4406"/>
    <n v="1"/>
  </r>
  <r>
    <n v="201004715"/>
    <d v="2020-01-17T00:00:00"/>
    <d v="2020-01-17T00:00:00"/>
    <n v="1815"/>
    <n v="10"/>
    <x v="11"/>
    <n v="1015"/>
    <n v="2"/>
    <n v="624"/>
    <s v="BATTERY - SIMPLE ASSAULT"/>
    <s v="0400 0448 0913 0444"/>
    <n v="24"/>
    <s v="M"/>
    <s v="W"/>
    <n v="203"/>
    <s v="OTHER BUSINESS"/>
    <n v="400"/>
    <s v="STRONG-ARM (HANDS, FIST, FEET OR BODILY FORCE)"/>
    <s v="IC"/>
    <s v="Invest Cont"/>
    <n v="624"/>
    <m/>
    <m/>
    <m/>
    <s v="17700    SHERMAN                      WY"/>
    <m/>
    <n v="34.204799999999999"/>
    <n v="-118.5273"/>
    <n v="0"/>
  </r>
  <r>
    <n v="201216821"/>
    <d v="2020-07-19T00:00:00"/>
    <d v="2020-07-19T00:00:00"/>
    <n v="1100"/>
    <n v="12"/>
    <x v="8"/>
    <n v="1267"/>
    <n v="2"/>
    <n v="624"/>
    <s v="BATTERY - SIMPLE ASSAULT"/>
    <s v="0400 0444 0429 1822"/>
    <n v="38"/>
    <s v="F"/>
    <s v="B"/>
    <n v="502"/>
    <s v="MULTI-UNIT DWELLING (APARTMENT, DUPLEX, ETC)"/>
    <n v="400"/>
    <s v="STRONG-ARM (HANDS, FIST, FEET OR BODILY FORCE)"/>
    <s v="IC"/>
    <s v="Invest Cont"/>
    <n v="624"/>
    <m/>
    <m/>
    <m/>
    <s v="900 W  84TH                         ST"/>
    <m/>
    <n v="33.962400000000002"/>
    <n v="-118.28830000000001"/>
    <n v="0"/>
  </r>
  <r>
    <n v="200514474"/>
    <d v="2020-09-23T00:00:00"/>
    <d v="2020-09-23T00:00:00"/>
    <n v="2115"/>
    <n v="5"/>
    <x v="10"/>
    <n v="501"/>
    <n v="2"/>
    <n v="745"/>
    <s v="VANDALISM - MISDEAMEANOR ($399 OR UNDER)"/>
    <s v="1300 0329"/>
    <n v="25"/>
    <s v="F"/>
    <s v="O"/>
    <n v="122"/>
    <s v="VEHICLE, PASSENGER/TRUCK"/>
    <m/>
    <m/>
    <s v="IC"/>
    <s v="Invest Cont"/>
    <n v="745"/>
    <m/>
    <m/>
    <m/>
    <s v="186TH"/>
    <s v="NORMANDIE"/>
    <n v="33.862000000000002"/>
    <n v="-118.2992"/>
    <n v="0"/>
  </r>
  <r>
    <n v="200613649"/>
    <d v="2020-08-06T00:00:00"/>
    <d v="2020-08-06T00:00:00"/>
    <n v="1030"/>
    <n v="6"/>
    <x v="9"/>
    <n v="666"/>
    <n v="2"/>
    <n v="740"/>
    <s v="VANDALISM - FELONY ($400 &amp; OVER, ALL CHURCH VANDALISMS)"/>
    <n v="329"/>
    <n v="32"/>
    <s v="M"/>
    <s v="H"/>
    <n v="203"/>
    <s v="OTHER BUSINESS"/>
    <m/>
    <m/>
    <s v="IC"/>
    <s v="Invest Cont"/>
    <n v="740"/>
    <m/>
    <m/>
    <m/>
    <s v="6500 W  SUNSET                       BL"/>
    <m/>
    <n v="0"/>
    <n v="0"/>
    <n v="0"/>
  </r>
  <r>
    <n v="200305402"/>
    <d v="2020-01-19T00:00:00"/>
    <d v="2020-01-19T00:00:00"/>
    <n v="1001"/>
    <n v="3"/>
    <x v="2"/>
    <n v="311"/>
    <n v="1"/>
    <n v="440"/>
    <s v="THEFT PLAIN - PETTY ($950 &amp; UNDER)"/>
    <s v="1238 0344 2032 1202"/>
    <n v="59"/>
    <s v="F"/>
    <s v="B"/>
    <n v="203"/>
    <s v="OTHER BUSINESS"/>
    <m/>
    <m/>
    <s v="IC"/>
    <s v="Invest Cont"/>
    <n v="440"/>
    <m/>
    <m/>
    <m/>
    <s v="5700 W  JEFFERSON                    BL"/>
    <m/>
    <n v="34.0291"/>
    <n v="-118.3669"/>
    <n v="0"/>
  </r>
  <r>
    <n v="200318541"/>
    <d v="2020-10-08T00:00:00"/>
    <d v="2020-10-06T00:00:00"/>
    <n v="1000"/>
    <n v="3"/>
    <x v="2"/>
    <n v="325"/>
    <n v="1"/>
    <n v="480"/>
    <s v="BIKE - STOLEN"/>
    <s v="0344 1822"/>
    <n v="21"/>
    <s v="M"/>
    <s v="W"/>
    <n v="104"/>
    <s v="DRIVEWAY"/>
    <m/>
    <m/>
    <s v="IC"/>
    <s v="Invest Cont"/>
    <n v="480"/>
    <m/>
    <m/>
    <m/>
    <s v="2600 S  CATALINA                     ST"/>
    <m/>
    <n v="34.031599999999997"/>
    <n v="-118.2942"/>
    <n v="0"/>
  </r>
  <r>
    <n v="200105708"/>
    <d v="2020-01-25T00:00:00"/>
    <d v="2020-01-24T00:00:00"/>
    <n v="2000"/>
    <n v="1"/>
    <x v="1"/>
    <n v="118"/>
    <n v="2"/>
    <n v="740"/>
    <s v="VANDALISM - FELONY ($400 &amp; OVER, ALL CHURCH VANDALISMS)"/>
    <n v="329"/>
    <n v="44"/>
    <s v="F"/>
    <s v="H"/>
    <n v="122"/>
    <s v="VEHICLE, PASSENGER/TRUCK"/>
    <m/>
    <m/>
    <s v="IC"/>
    <s v="Invest Cont"/>
    <n v="740"/>
    <m/>
    <m/>
    <m/>
    <s v="BLOOM"/>
    <s v="MAGDALENA"/>
    <n v="34.064300000000003"/>
    <n v="-118.2306"/>
    <n v="0"/>
  </r>
  <r>
    <n v="200119391"/>
    <d v="2020-10-13T00:00:00"/>
    <d v="2020-10-12T00:00:00"/>
    <n v="945"/>
    <n v="1"/>
    <x v="1"/>
    <n v="138"/>
    <n v="1"/>
    <n v="420"/>
    <s v="THEFT FROM MOTOR VEHICLE - PETTY ($950 &amp; UNDER)"/>
    <s v="1606 1300 1822 0344"/>
    <n v="29"/>
    <s v="F"/>
    <s v="V"/>
    <n v="123"/>
    <s v="PARKING UNDERGROUND/BUILDING"/>
    <m/>
    <m/>
    <s v="IC"/>
    <s v="Invest Cont"/>
    <n v="420"/>
    <m/>
    <m/>
    <m/>
    <s v="200 E  2ND                          ST"/>
    <m/>
    <n v="34.049300000000002"/>
    <n v="-118.24169999999999"/>
    <n v="0"/>
  </r>
  <r>
    <n v="200914941"/>
    <d v="2020-09-20T00:00:00"/>
    <d v="2020-09-19T00:00:00"/>
    <n v="2300"/>
    <n v="9"/>
    <x v="3"/>
    <n v="937"/>
    <n v="2"/>
    <n v="740"/>
    <s v="VANDALISM - FELONY ($400 &amp; OVER, ALL CHURCH VANDALISMS)"/>
    <s v="0329 1300"/>
    <n v="56"/>
    <s v="M"/>
    <s v="O"/>
    <n v="502"/>
    <s v="MULTI-UNIT DWELLING (APARTMENT, DUPLEX, ETC)"/>
    <m/>
    <m/>
    <s v="IC"/>
    <s v="Invest Cont"/>
    <n v="740"/>
    <m/>
    <m/>
    <m/>
    <s v="13700    SYLVAN                       ST"/>
    <m/>
    <n v="34.184899999999999"/>
    <n v="-118.43129999999999"/>
    <n v="0"/>
  </r>
  <r>
    <n v="200120713"/>
    <d v="2020-11-07T00:00:00"/>
    <d v="2020-11-06T00:00:00"/>
    <n v="1800"/>
    <n v="1"/>
    <x v="1"/>
    <n v="161"/>
    <n v="1"/>
    <n v="440"/>
    <s v="THEFT PLAIN - PETTY ($950 &amp; UNDER)"/>
    <s v="0344 1822"/>
    <n v="0"/>
    <s v="M"/>
    <s v="W"/>
    <n v="405"/>
    <s v="CLOTHING STORE"/>
    <m/>
    <m/>
    <s v="IC"/>
    <s v="Invest Cont"/>
    <n v="440"/>
    <m/>
    <m/>
    <m/>
    <s v="700 S  FIGUEROA                     ST"/>
    <m/>
    <n v="34.048299999999998"/>
    <n v="-118.26309999999999"/>
    <n v="0"/>
  </r>
  <r>
    <n v="200315782"/>
    <d v="2020-08-12T00:00:00"/>
    <d v="2020-08-11T00:00:00"/>
    <n v="600"/>
    <n v="3"/>
    <x v="2"/>
    <n v="379"/>
    <n v="2"/>
    <n v="237"/>
    <s v="CHILD NEGLECT (SEE 300 W.I.C.)"/>
    <s v="0553 1501 1258 1251 1257"/>
    <n v="13"/>
    <s v="F"/>
    <s v="H"/>
    <n v="501"/>
    <s v="SINGLE FAMILY DWELLING"/>
    <m/>
    <m/>
    <s v="IC"/>
    <s v="Invest Cont"/>
    <n v="237"/>
    <m/>
    <m/>
    <m/>
    <s v="1000    BROWNING                     BL"/>
    <m/>
    <n v="34.012099999999997"/>
    <n v="-118.2921"/>
    <n v="0"/>
  </r>
  <r>
    <n v="200101067"/>
    <d v="2020-10-23T00:00:00"/>
    <d v="2020-10-22T00:00:00"/>
    <n v="200"/>
    <n v="1"/>
    <x v="1"/>
    <n v="152"/>
    <n v="1"/>
    <n v="121"/>
    <s v="RAPE, FORCIBLE"/>
    <s v="1415 0400 1218 1822 2004"/>
    <n v="33"/>
    <s v="F"/>
    <s v="O"/>
    <n v="102"/>
    <s v="SIDEWALK"/>
    <n v="400"/>
    <s v="STRONG-ARM (HANDS, FIST, FEET OR BODILY FORCE)"/>
    <s v="IC"/>
    <s v="Invest Cont"/>
    <n v="121"/>
    <n v="998"/>
    <m/>
    <m/>
    <s v="7TH                          ST"/>
    <s v="FIGUEROA                     ST"/>
    <n v="34.049399999999999"/>
    <n v="-118.2599"/>
    <n v="0"/>
  </r>
  <r>
    <n v="200607272"/>
    <d v="2020-03-02T00:00:00"/>
    <d v="2020-03-02T00:00:00"/>
    <n v="2255"/>
    <n v="6"/>
    <x v="9"/>
    <n v="668"/>
    <n v="2"/>
    <n v="745"/>
    <s v="VANDALISM - MISDEAMEANOR ($399 OR UNDER)"/>
    <s v="0329 1402 0311"/>
    <n v="0"/>
    <s v="X"/>
    <s v="X"/>
    <n v="101"/>
    <s v="STREET"/>
    <m/>
    <m/>
    <s v="IC"/>
    <s v="Invest Cont"/>
    <n v="745"/>
    <n v="998"/>
    <m/>
    <m/>
    <s v="SAINT ANDREWS"/>
    <s v="FOUNTAIN"/>
    <n v="34.094900000000003"/>
    <n v="-118.3104"/>
    <n v="0"/>
  </r>
  <r>
    <n v="201213646"/>
    <d v="2020-05-27T00:00:00"/>
    <d v="2020-05-26T00:00:00"/>
    <n v="1700"/>
    <n v="12"/>
    <x v="8"/>
    <n v="1239"/>
    <n v="1"/>
    <n v="310"/>
    <s v="BURGLARY"/>
    <s v="1822 0216 1607 0334 0342"/>
    <n v="0"/>
    <s v="X"/>
    <s v="X"/>
    <n v="720"/>
    <s v="JUNIOR HIGH SCHOOL"/>
    <n v="500"/>
    <s v="UNKNOWN WEAPON/OTHER WEAPON"/>
    <s v="IC"/>
    <s v="Invest Cont"/>
    <n v="310"/>
    <m/>
    <m/>
    <m/>
    <s v="5900 S  VERMONT                      AV"/>
    <m/>
    <n v="33.987499999999997"/>
    <n v="-118.2915"/>
    <n v="0"/>
  </r>
  <r>
    <n v="200316156"/>
    <d v="2020-08-23T00:00:00"/>
    <d v="2020-08-22T00:00:00"/>
    <n v="2345"/>
    <n v="3"/>
    <x v="2"/>
    <n v="396"/>
    <n v="1"/>
    <n v="210"/>
    <s v="ROBBERY"/>
    <s v="0334 0344 0371 0408 0429 0445 1402 1822"/>
    <n v="66"/>
    <s v="M"/>
    <s v="B"/>
    <n v="102"/>
    <s v="SIDEWALK"/>
    <n v="207"/>
    <s v="OTHER KNIFE"/>
    <s v="AA"/>
    <s v="Adult Arrest"/>
    <n v="210"/>
    <m/>
    <m/>
    <m/>
    <s v="42ND                         PL"/>
    <s v="VERMONT                      AV"/>
    <n v="34.006399999999999"/>
    <n v="-118.2916"/>
    <n v="1"/>
  </r>
  <r>
    <n v="200409819"/>
    <d v="2020-06-15T00:00:00"/>
    <d v="2020-06-04T00:00:00"/>
    <n v="1030"/>
    <n v="4"/>
    <x v="4"/>
    <n v="412"/>
    <n v="2"/>
    <n v="900"/>
    <s v="VIOLATION OF COURT ORDER"/>
    <s v="0913 2038"/>
    <n v="11"/>
    <s v="F"/>
    <s v="B"/>
    <n v="502"/>
    <s v="MULTI-UNIT DWELLING (APARTMENT, DUPLEX, ETC)"/>
    <m/>
    <m/>
    <s v="AO"/>
    <s v="Adult Other"/>
    <n v="900"/>
    <m/>
    <m/>
    <m/>
    <s v="2600    PASADENA                     AV"/>
    <m/>
    <n v="34.076500000000003"/>
    <n v="-118.2157"/>
    <n v="0"/>
  </r>
  <r>
    <n v="200714535"/>
    <d v="2020-10-04T00:00:00"/>
    <d v="2020-10-04T00:00:00"/>
    <n v="1130"/>
    <n v="7"/>
    <x v="0"/>
    <n v="753"/>
    <n v="1"/>
    <n v="510"/>
    <s v="VEHICLE - STOLEN"/>
    <m/>
    <n v="0"/>
    <m/>
    <m/>
    <n v="108"/>
    <s v="PARKING LOT"/>
    <m/>
    <m/>
    <s v="IC"/>
    <s v="Invest Cont"/>
    <n v="510"/>
    <m/>
    <m/>
    <m/>
    <s v="1100 S  FAIRFAX                      AV"/>
    <m/>
    <n v="34.055399999999999"/>
    <n v="-118.3651"/>
    <n v="0"/>
  </r>
  <r>
    <n v="200914455"/>
    <d v="2020-09-08T00:00:00"/>
    <d v="2020-09-07T00:00:00"/>
    <n v="1940"/>
    <n v="9"/>
    <x v="3"/>
    <n v="911"/>
    <n v="2"/>
    <n v="903"/>
    <s v="CONTEMPT OF COURT"/>
    <n v="2038"/>
    <n v="56"/>
    <s v="F"/>
    <s v="B"/>
    <n v="501"/>
    <s v="SINGLE FAMILY DWELLING"/>
    <m/>
    <m/>
    <s v="AA"/>
    <s v="Adult Arrest"/>
    <n v="903"/>
    <m/>
    <m/>
    <m/>
    <s v="7000    FIRMAMENT                    AV"/>
    <m/>
    <n v="34.197499999999998"/>
    <n v="-118.4727"/>
    <n v="1"/>
  </r>
  <r>
    <n v="200218817"/>
    <d v="2020-12-20T00:00:00"/>
    <d v="2020-12-20T00:00:00"/>
    <n v="1308"/>
    <n v="2"/>
    <x v="5"/>
    <n v="295"/>
    <n v="1"/>
    <n v="110"/>
    <s v="CRIMINAL HOMICIDE"/>
    <s v="1402 1407 1100 1822 0430 0906 1270 1816"/>
    <n v="35"/>
    <s v="M"/>
    <s v="B"/>
    <n v="103"/>
    <s v="ALLEY"/>
    <n v="102"/>
    <s v="HAND GUN"/>
    <s v="IC"/>
    <s v="Invest Cont"/>
    <n v="110"/>
    <n v="998"/>
    <m/>
    <m/>
    <s v="1200    VENICE                       BL"/>
    <m/>
    <n v="34.042400000000001"/>
    <n v="-118.28100000000001"/>
    <n v="0"/>
  </r>
  <r>
    <n v="200618209"/>
    <d v="2020-11-19T00:00:00"/>
    <d v="2020-11-19T00:00:00"/>
    <n v="350"/>
    <n v="6"/>
    <x v="9"/>
    <n v="666"/>
    <n v="1"/>
    <n v="210"/>
    <s v="ROBBERY"/>
    <s v="0305 0443 0449 0337 1822"/>
    <n v="35"/>
    <s v="F"/>
    <s v="W"/>
    <n v="102"/>
    <s v="SIDEWALK"/>
    <n v="218"/>
    <s v="OTHER CUTTING INSTRUMENT"/>
    <s v="IC"/>
    <s v="Invest Cont"/>
    <n v="210"/>
    <m/>
    <m/>
    <m/>
    <s v="SUNSET"/>
    <s v="IVAR"/>
    <n v="34.097999999999999"/>
    <n v="-118.3288"/>
    <n v="0"/>
  </r>
  <r>
    <n v="200912680"/>
    <d v="2020-07-23T00:00:00"/>
    <d v="2020-07-22T00:00:00"/>
    <n v="1000"/>
    <n v="9"/>
    <x v="3"/>
    <n v="905"/>
    <n v="1"/>
    <n v="510"/>
    <s v="VEHICLE - STOLEN"/>
    <m/>
    <n v="0"/>
    <m/>
    <m/>
    <n v="101"/>
    <s v="STREET"/>
    <m/>
    <m/>
    <s v="IC"/>
    <s v="Invest Cont"/>
    <n v="510"/>
    <m/>
    <m/>
    <m/>
    <s v="14600    WYANDOTTE                    ST"/>
    <m/>
    <n v="34.203000000000003"/>
    <n v="-118.45140000000001"/>
    <n v="0"/>
  </r>
  <r>
    <n v="200812223"/>
    <d v="2020-07-23T00:00:00"/>
    <d v="2020-07-23T00:00:00"/>
    <n v="2300"/>
    <n v="8"/>
    <x v="12"/>
    <n v="849"/>
    <n v="1"/>
    <n v="510"/>
    <s v="VEHICLE - STOLEN"/>
    <m/>
    <n v="0"/>
    <m/>
    <m/>
    <n v="101"/>
    <s v="STREET"/>
    <m/>
    <m/>
    <s v="IC"/>
    <s v="Invest Cont"/>
    <n v="510"/>
    <m/>
    <m/>
    <m/>
    <s v="1200 S  HOLT                         AV"/>
    <m/>
    <n v="34.056100000000001"/>
    <n v="-118.3784"/>
    <n v="0"/>
  </r>
  <r>
    <n v="200315531"/>
    <d v="2020-08-05T00:00:00"/>
    <d v="2020-08-02T00:00:00"/>
    <n v="1600"/>
    <n v="3"/>
    <x v="2"/>
    <n v="328"/>
    <n v="1"/>
    <n v="420"/>
    <s v="THEFT FROM MOTOR VEHICLE - PETTY ($950 &amp; UNDER)"/>
    <s v="1202 0344 1606 1300"/>
    <n v="62"/>
    <s v="M"/>
    <s v="B"/>
    <n v="101"/>
    <s v="STREET"/>
    <m/>
    <m/>
    <s v="IC"/>
    <s v="Invest Cont"/>
    <n v="420"/>
    <m/>
    <m/>
    <m/>
    <s v="PORTLAND                     ST"/>
    <s v="W  ADAMS                        BL"/>
    <n v="34.030900000000003"/>
    <n v="-118.2821"/>
    <n v="0"/>
  </r>
  <r>
    <n v="200213655"/>
    <d v="2020-08-12T00:00:00"/>
    <d v="2020-08-12T00:00:00"/>
    <n v="1200"/>
    <n v="2"/>
    <x v="5"/>
    <n v="211"/>
    <n v="2"/>
    <n v="745"/>
    <s v="VANDALISM - MISDEAMEANOR ($399 OR UNDER)"/>
    <s v="0329 0447 1309 1310 1312 1822 0432"/>
    <n v="22"/>
    <s v="F"/>
    <s v="W"/>
    <n v="101"/>
    <s v="STREET"/>
    <n v="500"/>
    <s v="UNKNOWN WEAPON/OTHER WEAPON"/>
    <s v="AO"/>
    <s v="Adult Other"/>
    <n v="745"/>
    <m/>
    <m/>
    <m/>
    <s v="ROSEWOOD"/>
    <s v="VERMONT"/>
    <n v="34.079000000000001"/>
    <n v="-118.29170000000001"/>
    <n v="0"/>
  </r>
  <r>
    <n v="200317914"/>
    <d v="2020-09-24T00:00:00"/>
    <d v="2020-09-24T00:00:00"/>
    <n v="2030"/>
    <n v="3"/>
    <x v="2"/>
    <n v="307"/>
    <n v="2"/>
    <n v="624"/>
    <s v="BATTERY - SIMPLE ASSAULT"/>
    <s v="0913 0416 0445"/>
    <n v="53"/>
    <s v="M"/>
    <s v="B"/>
    <n v="101"/>
    <s v="STREET"/>
    <n v="500"/>
    <s v="UNKNOWN WEAPON/OTHER WEAPON"/>
    <s v="AO"/>
    <s v="Adult Other"/>
    <n v="624"/>
    <m/>
    <m/>
    <m/>
    <s v="BUCKINGHAM"/>
    <s v="ADAMS"/>
    <n v="34.032600000000002"/>
    <n v="-118.34050000000001"/>
    <n v="0"/>
  </r>
  <r>
    <n v="200806245"/>
    <d v="2020-02-20T00:00:00"/>
    <d v="2020-02-19T00:00:00"/>
    <n v="1000"/>
    <n v="8"/>
    <x v="12"/>
    <n v="818"/>
    <n v="2"/>
    <n v="814"/>
    <s v="CHILD PORNOGRAPHY"/>
    <s v="1402 0514 1501"/>
    <n v="48"/>
    <s v="F"/>
    <s v="W"/>
    <n v="722"/>
    <s v="COLLEGE/JUNIOR COLLEGE/UNIVERSITY"/>
    <m/>
    <m/>
    <s v="IC"/>
    <s v="Invest Cont"/>
    <n v="814"/>
    <n v="998"/>
    <m/>
    <m/>
    <s v="200    CHARLES E YOUNG              DR"/>
    <m/>
    <n v="34.072200000000002"/>
    <n v="-118.44929999999999"/>
    <n v="0"/>
  </r>
  <r>
    <n v="201213096"/>
    <d v="2020-05-08T00:00:00"/>
    <d v="2020-05-08T00:00:00"/>
    <n v="2250"/>
    <n v="12"/>
    <x v="8"/>
    <n v="1243"/>
    <n v="2"/>
    <n v="626"/>
    <s v="INTIMATE PARTNER - SIMPLE ASSAULT"/>
    <s v="2000 0913 1814 0429"/>
    <n v="21"/>
    <s v="F"/>
    <s v="B"/>
    <n v="103"/>
    <s v="ALLEY"/>
    <n v="400"/>
    <s v="STRONG-ARM (HANDS, FIST, FEET OR BODILY FORCE)"/>
    <s v="AO"/>
    <s v="Adult Other"/>
    <n v="626"/>
    <m/>
    <m/>
    <m/>
    <s v="FLORENCE"/>
    <s v="GRAMERCY"/>
    <n v="33.974600000000002"/>
    <n v="-118.3134"/>
    <n v="0"/>
  </r>
  <r>
    <n v="200610471"/>
    <d v="2020-05-21T00:00:00"/>
    <d v="2020-05-21T00:00:00"/>
    <n v="2230"/>
    <n v="6"/>
    <x v="9"/>
    <n v="669"/>
    <n v="2"/>
    <n v="946"/>
    <s v="OTHER MISCELLANEOUS CRIME"/>
    <s v="1501 1402"/>
    <n v="0"/>
    <s v="X"/>
    <s v="X"/>
    <n v="101"/>
    <s v="STREET"/>
    <m/>
    <m/>
    <s v="IC"/>
    <s v="Invest Cont"/>
    <n v="946"/>
    <n v="998"/>
    <m/>
    <m/>
    <s v="HOBART"/>
    <s v="VIRGINIA"/>
    <n v="34.091999999999999"/>
    <n v="-118.30459999999999"/>
    <n v="0"/>
  </r>
  <r>
    <n v="200118473"/>
    <d v="2020-09-25T00:00:00"/>
    <d v="2020-09-21T00:00:00"/>
    <n v="1800"/>
    <n v="1"/>
    <x v="1"/>
    <n v="153"/>
    <n v="1"/>
    <n v="210"/>
    <s v="ROBBERY"/>
    <s v="1218 1822 0377 0444 0429 0344 0305 1202"/>
    <n v="65"/>
    <s v="F"/>
    <s v="H"/>
    <n v="101"/>
    <s v="STREET"/>
    <n v="500"/>
    <s v="UNKNOWN WEAPON/OTHER WEAPON"/>
    <s v="IC"/>
    <s v="Invest Cont"/>
    <n v="210"/>
    <m/>
    <m/>
    <m/>
    <s v="500 S  BROADWAY"/>
    <m/>
    <n v="34.047400000000003"/>
    <n v="-118.2513"/>
    <n v="0"/>
  </r>
  <r>
    <n v="200320581"/>
    <d v="2020-11-19T00:00:00"/>
    <d v="2020-11-19T00:00:00"/>
    <n v="225"/>
    <n v="3"/>
    <x v="2"/>
    <n v="336"/>
    <n v="1"/>
    <n v="510"/>
    <s v="VEHICLE - STOLEN"/>
    <m/>
    <n v="0"/>
    <m/>
    <m/>
    <n v="101"/>
    <s v="STREET"/>
    <m/>
    <m/>
    <s v="IC"/>
    <s v="Invest Cont"/>
    <n v="510"/>
    <m/>
    <m/>
    <m/>
    <s v="2000 W  28TH                         ST"/>
    <m/>
    <n v="34.029899999999998"/>
    <n v="-118.30889999999999"/>
    <n v="0"/>
  </r>
  <r>
    <n v="200916226"/>
    <d v="2020-10-21T00:00:00"/>
    <d v="2020-10-21T00:00:00"/>
    <n v="215"/>
    <n v="9"/>
    <x v="3"/>
    <n v="952"/>
    <n v="2"/>
    <n v="626"/>
    <s v="INTIMATE PARTNER - SIMPLE ASSAULT"/>
    <s v="0400 2000"/>
    <n v="28"/>
    <s v="M"/>
    <s v="W"/>
    <n v="502"/>
    <s v="MULTI-UNIT DWELLING (APARTMENT, DUPLEX, ETC)"/>
    <n v="400"/>
    <s v="STRONG-ARM (HANDS, FIST, FEET OR BODILY FORCE)"/>
    <s v="AA"/>
    <s v="Adult Arrest"/>
    <n v="626"/>
    <m/>
    <m/>
    <m/>
    <s v="5400 N  SEPULVEDA                    BL"/>
    <m/>
    <n v="34.168500000000002"/>
    <n v="-118.4662"/>
    <n v="1"/>
  </r>
  <r>
    <n v="200510203"/>
    <d v="2020-06-04T00:00:00"/>
    <d v="2020-06-04T00:00:00"/>
    <n v="150"/>
    <n v="5"/>
    <x v="10"/>
    <n v="584"/>
    <n v="1"/>
    <n v="510"/>
    <s v="VEHICLE - STOLEN"/>
    <m/>
    <n v="0"/>
    <m/>
    <m/>
    <n v="101"/>
    <s v="STREET"/>
    <m/>
    <m/>
    <s v="IC"/>
    <s v="Invest Cont"/>
    <n v="510"/>
    <m/>
    <m/>
    <m/>
    <s v="2600 S  CABRILLO                     AV"/>
    <m/>
    <n v="33.720599999999997"/>
    <n v="-118.2946"/>
    <n v="0"/>
  </r>
  <r>
    <n v="201011385"/>
    <d v="2020-07-26T00:00:00"/>
    <d v="2020-07-26T00:00:00"/>
    <n v="2140"/>
    <n v="10"/>
    <x v="11"/>
    <n v="1065"/>
    <n v="2"/>
    <n v="626"/>
    <s v="INTIMATE PARTNER - SIMPLE ASSAULT"/>
    <s v="2000 0400 1814 0913"/>
    <n v="23"/>
    <s v="F"/>
    <s v="H"/>
    <n v="502"/>
    <s v="MULTI-UNIT DWELLING (APARTMENT, DUPLEX, ETC)"/>
    <n v="400"/>
    <s v="STRONG-ARM (HANDS, FIST, FEET OR BODILY FORCE)"/>
    <s v="AO"/>
    <s v="Adult Other"/>
    <n v="626"/>
    <m/>
    <m/>
    <m/>
    <s v="5300    ZELZAH                       AV"/>
    <m/>
    <n v="34.167000000000002"/>
    <n v="-118.52200000000001"/>
    <n v="0"/>
  </r>
  <r>
    <n v="200212552"/>
    <d v="2020-07-14T00:00:00"/>
    <d v="2020-07-14T00:00:00"/>
    <n v="910"/>
    <n v="2"/>
    <x v="5"/>
    <n v="299"/>
    <n v="2"/>
    <n v="626"/>
    <s v="INTIMATE PARTNER - SIMPLE ASSAULT"/>
    <s v="2000 0334 0416 0913 1814 1813 2004 1218"/>
    <n v="26"/>
    <s v="X"/>
    <s v="X"/>
    <n v="122"/>
    <s v="VEHICLE, PASSENGER/TRUCK"/>
    <n v="500"/>
    <s v="UNKNOWN WEAPON/OTHER WEAPON"/>
    <s v="AO"/>
    <s v="Adult Other"/>
    <n v="626"/>
    <m/>
    <m/>
    <m/>
    <s v="14TH"/>
    <s v="OAK"/>
    <n v="34.041699999999999"/>
    <n v="-118.27500000000001"/>
    <n v="0"/>
  </r>
  <r>
    <n v="201215851"/>
    <d v="2020-07-03T00:00:00"/>
    <d v="2020-07-03T00:00:00"/>
    <n v="1810"/>
    <n v="12"/>
    <x v="8"/>
    <n v="1251"/>
    <n v="2"/>
    <n v="745"/>
    <s v="VANDALISM - MISDEAMEANOR ($399 OR UNDER)"/>
    <s v="0329 1822"/>
    <n v="0"/>
    <s v="X"/>
    <s v="X"/>
    <n v="122"/>
    <s v="VEHICLE, PASSENGER/TRUCK"/>
    <m/>
    <m/>
    <s v="IC"/>
    <s v="Invest Cont"/>
    <n v="745"/>
    <m/>
    <m/>
    <m/>
    <s v="VICTORIA"/>
    <s v="N  FLORENCE                     AV"/>
    <n v="33.974499999999999"/>
    <n v="-118.3323"/>
    <n v="0"/>
  </r>
  <r>
    <n v="200305816"/>
    <d v="2020-01-31T00:00:00"/>
    <d v="2020-01-29T00:00:00"/>
    <n v="900"/>
    <n v="3"/>
    <x v="2"/>
    <n v="393"/>
    <n v="2"/>
    <n v="354"/>
    <s v="THEFT OF IDENTITY"/>
    <s v="0100 1822"/>
    <n v="54"/>
    <s v="M"/>
    <s v="B"/>
    <n v="501"/>
    <s v="SINGLE FAMILY DWELLING"/>
    <m/>
    <m/>
    <s v="IC"/>
    <s v="Invest Cont"/>
    <n v="354"/>
    <m/>
    <m/>
    <m/>
    <s v="4100 S  BRONSON                      AV"/>
    <m/>
    <n v="34.010100000000001"/>
    <n v="-118.33320000000001"/>
    <n v="0"/>
  </r>
  <r>
    <n v="200406685"/>
    <d v="2020-03-09T00:00:00"/>
    <d v="2020-03-09T00:00:00"/>
    <n v="835"/>
    <n v="4"/>
    <x v="4"/>
    <n v="415"/>
    <n v="1"/>
    <n v="220"/>
    <s v="ATTEMPTED ROBBERY"/>
    <s v="0302 0337 1822 0945 0207"/>
    <n v="52"/>
    <s v="M"/>
    <s v="H"/>
    <n v="210"/>
    <s v="RESTAURANT/FAST FOOD"/>
    <n v="109"/>
    <s v="SEMI-AUTOMATIC PISTOL"/>
    <s v="IC"/>
    <s v="Invest Cont"/>
    <n v="220"/>
    <m/>
    <m/>
    <m/>
    <s v="2600    PASADENA                     AV"/>
    <m/>
    <n v="34.076500000000003"/>
    <n v="-118.2157"/>
    <n v="0"/>
  </r>
  <r>
    <n v="200112503"/>
    <d v="2020-05-30T00:00:00"/>
    <d v="2020-05-29T00:00:00"/>
    <n v="1830"/>
    <n v="1"/>
    <x v="1"/>
    <n v="143"/>
    <n v="1"/>
    <n v="310"/>
    <s v="BURGLARY"/>
    <s v="0321 0344 1609 0325 1822"/>
    <n v="0"/>
    <s v="X"/>
    <s v="X"/>
    <n v="403"/>
    <s v="DRUG STORE"/>
    <m/>
    <m/>
    <s v="IC"/>
    <s v="Invest Cont"/>
    <n v="310"/>
    <m/>
    <m/>
    <m/>
    <s v="400 S  BROADWAY"/>
    <m/>
    <n v="34.048900000000003"/>
    <n v="-118.2499"/>
    <n v="0"/>
  </r>
  <r>
    <n v="200317966"/>
    <d v="2020-09-27T00:00:00"/>
    <d v="2020-09-26T00:00:00"/>
    <n v="1810"/>
    <n v="3"/>
    <x v="2"/>
    <n v="305"/>
    <n v="1"/>
    <n v="341"/>
    <s v="THEFT-GRAND ($950.01 &amp; OVER)EXCPT,GUNS,FOWL,LIVESTK,PROD"/>
    <s v="1822 0344 0394"/>
    <n v="42"/>
    <s v="M"/>
    <s v="B"/>
    <n v="119"/>
    <s v="PORCH, RESIDENTIAL"/>
    <m/>
    <m/>
    <s v="IC"/>
    <s v="Invest Cont"/>
    <n v="341"/>
    <m/>
    <m/>
    <m/>
    <s v="2500 S  PALM GROVE                   AV"/>
    <m/>
    <n v="34.033799999999999"/>
    <n v="-118.3446"/>
    <n v="0"/>
  </r>
  <r>
    <n v="200306898"/>
    <d v="2020-02-18T00:00:00"/>
    <d v="2020-02-02T00:00:00"/>
    <n v="2000"/>
    <n v="3"/>
    <x v="2"/>
    <n v="311"/>
    <n v="2"/>
    <n v="354"/>
    <s v="THEFT OF IDENTITY"/>
    <s v="0100 0929 0935 0555"/>
    <n v="20"/>
    <s v="M"/>
    <s v="H"/>
    <n v="501"/>
    <s v="SINGLE FAMILY DWELLING"/>
    <m/>
    <m/>
    <s v="IC"/>
    <s v="Invest Cont"/>
    <n v="354"/>
    <m/>
    <m/>
    <m/>
    <s v="5300    CARLIN                       ST"/>
    <m/>
    <n v="34.029899999999998"/>
    <n v="-118.3595"/>
    <n v="0"/>
  </r>
  <r>
    <n v="200114310"/>
    <d v="2020-07-04T00:00:00"/>
    <d v="2020-07-04T00:00:00"/>
    <n v="1000"/>
    <n v="1"/>
    <x v="1"/>
    <n v="153"/>
    <n v="1"/>
    <n v="230"/>
    <s v="ASSAULT WITH DEADLY WEAPON, AGGRAVATED ASSAULT"/>
    <s v="0416 1822"/>
    <n v="53"/>
    <s v="M"/>
    <s v="B"/>
    <n v="502"/>
    <s v="MULTI-UNIT DWELLING (APARTMENT, DUPLEX, ETC)"/>
    <n v="400"/>
    <s v="STRONG-ARM (HANDS, FIST, FEET OR BODILY FORCE)"/>
    <s v="AO"/>
    <s v="Adult Other"/>
    <n v="230"/>
    <m/>
    <m/>
    <m/>
    <s v="600    ST VINCENT                   CT"/>
    <m/>
    <n v="34.046700000000001"/>
    <n v="-118.252"/>
    <n v="0"/>
  </r>
  <r>
    <n v="200900551"/>
    <d v="2020-02-02T00:00:00"/>
    <d v="2020-02-02T00:00:00"/>
    <n v="1245"/>
    <n v="9"/>
    <x v="3"/>
    <n v="985"/>
    <n v="1"/>
    <n v="350"/>
    <s v="THEFT, PERSON"/>
    <s v="2000 1813 0448"/>
    <n v="34"/>
    <s v="F"/>
    <s v="W"/>
    <n v="501"/>
    <s v="SINGLE FAMILY DWELLING"/>
    <n v="400"/>
    <s v="STRONG-ARM (HANDS, FIST, FEET OR BODILY FORCE)"/>
    <s v="AO"/>
    <s v="Adult Other"/>
    <n v="350"/>
    <n v="626"/>
    <m/>
    <m/>
    <s v="14100    DICKENS                      ST"/>
    <m/>
    <n v="34.148200000000003"/>
    <n v="-118.44070000000001"/>
    <n v="0"/>
  </r>
  <r>
    <n v="200610135"/>
    <d v="2020-05-12T00:00:00"/>
    <d v="2020-05-11T00:00:00"/>
    <n v="700"/>
    <n v="6"/>
    <x v="9"/>
    <n v="638"/>
    <n v="1"/>
    <n v="510"/>
    <s v="VEHICLE - STOLEN"/>
    <m/>
    <n v="0"/>
    <m/>
    <m/>
    <n v="101"/>
    <s v="STREET"/>
    <m/>
    <m/>
    <s v="IC"/>
    <s v="Invest Cont"/>
    <n v="510"/>
    <m/>
    <m/>
    <m/>
    <s v="N  GRAMERCY                     PL"/>
    <s v="FRANKLIN                     AV"/>
    <n v="34.105400000000003"/>
    <n v="-118.31229999999999"/>
    <n v="0"/>
  </r>
  <r>
    <n v="200714499"/>
    <d v="2020-10-02T00:00:00"/>
    <d v="2020-10-02T00:00:00"/>
    <n v="1300"/>
    <n v="7"/>
    <x v="0"/>
    <n v="755"/>
    <n v="2"/>
    <n v="624"/>
    <s v="BATTERY - SIMPLE ASSAULT"/>
    <s v="0446 1810 0416 0447"/>
    <n v="44"/>
    <s v="F"/>
    <s v="B"/>
    <n v="501"/>
    <s v="SINGLE FAMILY DWELLING"/>
    <n v="400"/>
    <s v="STRONG-ARM (HANDS, FIST, FEET OR BODILY FORCE)"/>
    <s v="IC"/>
    <s v="Invest Cont"/>
    <n v="624"/>
    <m/>
    <m/>
    <m/>
    <s v="1200 S  COCHRAN                      AV"/>
    <m/>
    <n v="34.050400000000003"/>
    <n v="-118.3518"/>
    <n v="0"/>
  </r>
  <r>
    <n v="200910014"/>
    <d v="2020-05-22T00:00:00"/>
    <d v="2020-05-20T00:00:00"/>
    <n v="1500"/>
    <n v="9"/>
    <x v="3"/>
    <n v="919"/>
    <n v="2"/>
    <n v="740"/>
    <s v="VANDALISM - FELONY ($400 &amp; OVER, ALL CHURCH VANDALISMS)"/>
    <n v="329"/>
    <n v="60"/>
    <s v="M"/>
    <s v="H"/>
    <n v="108"/>
    <s v="PARKING LOT"/>
    <m/>
    <m/>
    <s v="IC"/>
    <s v="Invest Cont"/>
    <n v="740"/>
    <m/>
    <m/>
    <m/>
    <s v="6600    FULTON                       AV"/>
    <m/>
    <n v="34.195099999999996"/>
    <n v="-118.42749999999999"/>
    <n v="0"/>
  </r>
  <r>
    <n v="200809550"/>
    <d v="2020-05-17T00:00:00"/>
    <d v="2020-05-16T00:00:00"/>
    <n v="1615"/>
    <n v="8"/>
    <x v="12"/>
    <n v="882"/>
    <n v="1"/>
    <n v="510"/>
    <s v="VEHICLE - STOLEN"/>
    <m/>
    <n v="0"/>
    <m/>
    <m/>
    <n v="707"/>
    <s v="GARAGE/CARPORT"/>
    <m/>
    <m/>
    <s v="IC"/>
    <s v="Invest Cont"/>
    <n v="510"/>
    <m/>
    <m/>
    <m/>
    <s v="1900    SAWTELLE                     BL"/>
    <m/>
    <n v="34.042499999999997"/>
    <n v="-118.44499999999999"/>
    <n v="0"/>
  </r>
  <r>
    <n v="200205582"/>
    <d v="2020-02-01T00:00:00"/>
    <d v="2020-02-01T00:00:00"/>
    <n v="1030"/>
    <n v="2"/>
    <x v="5"/>
    <n v="212"/>
    <n v="1"/>
    <n v="420"/>
    <s v="THEFT FROM MOTOR VEHICLE - PETTY ($950 &amp; UNDER)"/>
    <n v="344"/>
    <n v="27"/>
    <s v="M"/>
    <s v="H"/>
    <n v="101"/>
    <s v="STREET"/>
    <m/>
    <m/>
    <s v="IC"/>
    <s v="Invest Cont"/>
    <n v="420"/>
    <m/>
    <m/>
    <m/>
    <s v="MADISON                      AV"/>
    <s v="CLINTON                      ST"/>
    <n v="34.081800000000001"/>
    <n v="-118.28919999999999"/>
    <n v="0"/>
  </r>
  <r>
    <n v="201222743"/>
    <d v="2020-10-17T00:00:00"/>
    <d v="2020-10-09T00:00:00"/>
    <n v="1430"/>
    <n v="12"/>
    <x v="8"/>
    <n v="1263"/>
    <n v="1"/>
    <n v="310"/>
    <s v="BURGLARY"/>
    <s v="0321 0344 1610 1602 1607 0329 1202"/>
    <n v="73"/>
    <s v="M"/>
    <s v="B"/>
    <n v="708"/>
    <s v="CHURCH/CHAPEL (CHANGED 03-03 FROM CHURCH/TEMPLE)"/>
    <m/>
    <m/>
    <s v="IC"/>
    <s v="Invest Cont"/>
    <n v="310"/>
    <m/>
    <m/>
    <m/>
    <s v="7900 S  WESTERN                      AV"/>
    <m/>
    <n v="33.9664"/>
    <n v="-118.309"/>
    <n v="0"/>
  </r>
  <r>
    <n v="200609777"/>
    <d v="2020-05-02T00:00:00"/>
    <d v="2020-05-02T00:00:00"/>
    <n v="1700"/>
    <n v="6"/>
    <x v="9"/>
    <n v="646"/>
    <n v="2"/>
    <n v="623"/>
    <s v="BATTERY POLICE (SIMPLE)"/>
    <s v="1212 0400 0401 1822"/>
    <n v="0"/>
    <s v="X"/>
    <s v="X"/>
    <n v="517"/>
    <s v="MISSIONS/SHELTERS"/>
    <n v="400"/>
    <s v="STRONG-ARM (HANDS, FIST, FEET OR BODILY FORCE)"/>
    <s v="AO"/>
    <s v="Adult Other"/>
    <n v="623"/>
    <m/>
    <m/>
    <m/>
    <s v="1500    SCHRADER                     BL"/>
    <m/>
    <n v="34.097999999999999"/>
    <n v="-118.33240000000001"/>
    <n v="0"/>
  </r>
  <r>
    <n v="201220220"/>
    <d v="2020-09-08T00:00:00"/>
    <d v="2020-09-08T00:00:00"/>
    <n v="1025"/>
    <n v="12"/>
    <x v="8"/>
    <n v="1241"/>
    <n v="2"/>
    <n v="930"/>
    <s v="CRIMINAL THREATS - NO WEAPON DISPLAYED"/>
    <s v="1202 1822 0400 0421 0447"/>
    <n v="61"/>
    <s v="M"/>
    <s v="B"/>
    <n v="102"/>
    <s v="SIDEWALK"/>
    <n v="511"/>
    <s v="VERBAL THREAT"/>
    <s v="IC"/>
    <s v="Invest Cont"/>
    <n v="930"/>
    <m/>
    <m/>
    <m/>
    <s v="3300    HYDE PARK                    BL"/>
    <m/>
    <n v="33.980600000000003"/>
    <n v="-118.3301"/>
    <n v="0"/>
  </r>
  <r>
    <n v="200707457"/>
    <d v="2020-03-15T00:00:00"/>
    <d v="2020-03-11T00:00:00"/>
    <n v="1400"/>
    <n v="7"/>
    <x v="0"/>
    <n v="721"/>
    <n v="1"/>
    <n v="440"/>
    <s v="THEFT PLAIN - PETTY ($950 &amp; UNDER)"/>
    <n v="344"/>
    <n v="27"/>
    <s v="M"/>
    <s v="W"/>
    <n v="502"/>
    <s v="MULTI-UNIT DWELLING (APARTMENT, DUPLEX, ETC)"/>
    <m/>
    <m/>
    <s v="IC"/>
    <s v="Invest Cont"/>
    <n v="440"/>
    <m/>
    <m/>
    <m/>
    <s v="300 S  SAN VICENTE                  BL"/>
    <m/>
    <n v="34.073500000000003"/>
    <n v="-118.3777"/>
    <n v="0"/>
  </r>
  <r>
    <n v="200512766"/>
    <d v="2020-08-08T00:00:00"/>
    <d v="2020-08-08T00:00:00"/>
    <n v="1200"/>
    <n v="5"/>
    <x v="10"/>
    <n v="529"/>
    <n v="1"/>
    <n v="420"/>
    <s v="THEFT FROM MOTOR VEHICLE - PETTY ($950 &amp; UNDER)"/>
    <s v="0385 1300 0344"/>
    <n v="52"/>
    <s v="M"/>
    <s v="H"/>
    <n v="101"/>
    <s v="STREET"/>
    <m/>
    <m/>
    <s v="IC"/>
    <s v="Invest Cont"/>
    <n v="420"/>
    <m/>
    <m/>
    <m/>
    <s v="ANAHEIM"/>
    <s v="SANFORD"/>
    <n v="33.7806"/>
    <n v="-118.25069999999999"/>
    <n v="0"/>
  </r>
  <r>
    <n v="200313206"/>
    <d v="2020-06-25T00:00:00"/>
    <d v="2020-06-25T00:00:00"/>
    <n v="1500"/>
    <n v="3"/>
    <x v="2"/>
    <n v="333"/>
    <n v="2"/>
    <n v="745"/>
    <s v="VANDALISM - MISDEAMEANOR ($399 OR UNDER)"/>
    <s v="0342 0913 0329 1310"/>
    <n v="18"/>
    <s v="F"/>
    <s v="H"/>
    <n v="101"/>
    <s v="STREET"/>
    <n v="200"/>
    <s v="KNIFE WITH BLADE 6INCHES OR LESS"/>
    <s v="IC"/>
    <s v="Invest Cont"/>
    <n v="745"/>
    <m/>
    <m/>
    <m/>
    <s v="CRENSHAW                     BL"/>
    <s v="ADAMS                        BL"/>
    <n v="34.032600000000002"/>
    <n v="-118.33499999999999"/>
    <n v="0"/>
  </r>
  <r>
    <n v="200108007"/>
    <d v="2020-02-28T00:00:00"/>
    <d v="2020-02-27T00:00:00"/>
    <n v="1800"/>
    <n v="1"/>
    <x v="1"/>
    <n v="156"/>
    <n v="1"/>
    <n v="230"/>
    <s v="ASSAULT WITH DEADLY WEAPON, AGGRAVATED ASSAULT"/>
    <s v="1822 0416 0429 1414 0907"/>
    <n v="40"/>
    <s v="M"/>
    <s v="B"/>
    <n v="102"/>
    <s v="SIDEWALK"/>
    <n v="400"/>
    <s v="STRONG-ARM (HANDS, FIST, FEET OR BODILY FORCE)"/>
    <s v="IC"/>
    <s v="Invest Cont"/>
    <n v="230"/>
    <m/>
    <m/>
    <m/>
    <s v="6TH"/>
    <s v="SAN JULIAN"/>
    <n v="34.0428"/>
    <n v="-118.2461"/>
    <n v="0"/>
  </r>
  <r>
    <n v="200710834"/>
    <d v="2020-06-23T00:00:00"/>
    <d v="2020-06-02T00:00:00"/>
    <n v="700"/>
    <n v="7"/>
    <x v="0"/>
    <n v="734"/>
    <n v="1"/>
    <n v="310"/>
    <s v="BURGLARY"/>
    <s v="1601 0344"/>
    <n v="35"/>
    <s v="F"/>
    <s v="W"/>
    <n v="221"/>
    <s v="PUBLIC STORAGE"/>
    <m/>
    <m/>
    <s v="IC"/>
    <s v="Invest Cont"/>
    <n v="310"/>
    <m/>
    <m/>
    <m/>
    <s v="300    HAUSER                       BL"/>
    <m/>
    <n v="34.069899999999997"/>
    <n v="-118.3511"/>
    <n v="0"/>
  </r>
  <r>
    <n v="201104161"/>
    <d v="2020-01-05T00:00:00"/>
    <d v="2020-01-04T00:00:00"/>
    <n v="2200"/>
    <n v="11"/>
    <x v="7"/>
    <n v="1136"/>
    <n v="2"/>
    <n v="930"/>
    <s v="CRIMINAL THREATS - NO WEAPON DISPLAYED"/>
    <s v="0432 1236 1817 0421"/>
    <n v="24"/>
    <s v="M"/>
    <s v="H"/>
    <n v="252"/>
    <s v="COFFEE SHOP (STARBUCKS, COFFEE BEAN, PEET'S, ETC.)"/>
    <n v="511"/>
    <s v="VERBAL THREAT"/>
    <s v="AA"/>
    <s v="Adult Arrest"/>
    <n v="930"/>
    <m/>
    <m/>
    <m/>
    <s v="4400    YORK                         BL"/>
    <m/>
    <n v="34.124099999999999"/>
    <n v="-118.2208"/>
    <n v="1"/>
  </r>
  <r>
    <n v="200107210"/>
    <d v="2020-02-15T00:00:00"/>
    <d v="2020-02-15T00:00:00"/>
    <n v="700"/>
    <n v="1"/>
    <x v="1"/>
    <n v="111"/>
    <n v="2"/>
    <n v="930"/>
    <s v="CRIMINAL THREATS - NO WEAPON DISPLAYED"/>
    <s v="0917 1266 0421 2004 0447 0371"/>
    <n v="30"/>
    <s v="M"/>
    <s v="B"/>
    <n v="121"/>
    <s v="YARD (RESIDENTIAL/BUSINESS)"/>
    <n v="511"/>
    <s v="VERBAL THREAT"/>
    <s v="AO"/>
    <s v="Adult Other"/>
    <n v="930"/>
    <m/>
    <m/>
    <m/>
    <s v="ARCADIA"/>
    <s v="SPRING"/>
    <n v="34.0565"/>
    <n v="-118.2413"/>
    <n v="0"/>
  </r>
  <r>
    <n v="201309256"/>
    <d v="2020-04-10T00:00:00"/>
    <d v="2020-04-09T00:00:00"/>
    <n v="1900"/>
    <n v="13"/>
    <x v="6"/>
    <n v="1321"/>
    <n v="1"/>
    <n v="420"/>
    <s v="THEFT FROM MOTOR VEHICLE - PETTY ($950 &amp; UNDER)"/>
    <m/>
    <n v="0"/>
    <m/>
    <m/>
    <n v="101"/>
    <s v="STREET"/>
    <m/>
    <m/>
    <s v="IC"/>
    <s v="Invest Cont"/>
    <n v="420"/>
    <m/>
    <m/>
    <m/>
    <s v="2200 S  OLIVE                        ST"/>
    <m/>
    <n v="34.029499999999999"/>
    <n v="-118.26900000000001"/>
    <n v="0"/>
  </r>
  <r>
    <n v="201218511"/>
    <d v="2020-08-14T00:00:00"/>
    <d v="2020-08-14T00:00:00"/>
    <n v="800"/>
    <n v="12"/>
    <x v="8"/>
    <n v="1258"/>
    <n v="2"/>
    <n v="745"/>
    <s v="VANDALISM - MISDEAMEANOR ($399 OR UNDER)"/>
    <s v="1822 0329 1300"/>
    <n v="35"/>
    <s v="M"/>
    <s v="H"/>
    <n v="122"/>
    <s v="VEHICLE, PASSENGER/TRUCK"/>
    <m/>
    <m/>
    <s v="IC"/>
    <s v="Invest Cont"/>
    <n v="745"/>
    <m/>
    <m/>
    <m/>
    <s v="7600 S  BROADWAY"/>
    <m/>
    <n v="33.970300000000002"/>
    <n v="-118.2783"/>
    <n v="0"/>
  </r>
  <r>
    <n v="200809383"/>
    <d v="2020-05-13T00:00:00"/>
    <d v="2020-04-23T00:00:00"/>
    <n v="1500"/>
    <n v="8"/>
    <x v="12"/>
    <n v="836"/>
    <n v="2"/>
    <n v="354"/>
    <s v="THEFT OF IDENTITY"/>
    <s v="0923 1822 0100"/>
    <n v="39"/>
    <s v="M"/>
    <s v="W"/>
    <n v="501"/>
    <s v="SINGLE FAMILY DWELLING"/>
    <m/>
    <m/>
    <s v="IC"/>
    <s v="Invest Cont"/>
    <n v="354"/>
    <m/>
    <m/>
    <m/>
    <s v="1800    WESTHOLME                    AV"/>
    <m/>
    <n v="34.054299999999998"/>
    <n v="-118.4284"/>
    <n v="0"/>
  </r>
  <r>
    <n v="200211829"/>
    <d v="2020-06-26T00:00:00"/>
    <d v="2020-06-25T00:00:00"/>
    <n v="1930"/>
    <n v="2"/>
    <x v="5"/>
    <n v="285"/>
    <n v="1"/>
    <n v="341"/>
    <s v="THEFT-GRAND ($950.01 &amp; OVER)EXCPT,GUNS,FOWL,LIVESTK,PROD"/>
    <s v="0325 0342 0432 0400 0329 0216"/>
    <n v="0"/>
    <s v="X"/>
    <s v="X"/>
    <n v="248"/>
    <s v="CELL PHONE STORE"/>
    <n v="400"/>
    <s v="STRONG-ARM (HANDS, FIST, FEET OR BODILY FORCE)"/>
    <s v="IC"/>
    <s v="Invest Cont"/>
    <n v="341"/>
    <m/>
    <m/>
    <m/>
    <s v="1600 W  PICO                         BL"/>
    <m/>
    <n v="34.047199999999997"/>
    <n v="-118.2782"/>
    <n v="0"/>
  </r>
  <r>
    <n v="200208988"/>
    <d v="2020-04-14T00:00:00"/>
    <d v="2020-01-03T00:00:00"/>
    <n v="1630"/>
    <n v="2"/>
    <x v="5"/>
    <n v="291"/>
    <n v="2"/>
    <n v="860"/>
    <s v="BATTERY WITH SEXUAL CONTACT"/>
    <s v="0551 0913 1817 1259 1251 0448 0510 0522 0444 0509"/>
    <n v="14"/>
    <s v="F"/>
    <s v="H"/>
    <n v="502"/>
    <s v="MULTI-UNIT DWELLING (APARTMENT, DUPLEX, ETC)"/>
    <n v="400"/>
    <s v="STRONG-ARM (HANDS, FIST, FEET OR BODILY FORCE)"/>
    <s v="IC"/>
    <s v="Invest Cont"/>
    <n v="860"/>
    <m/>
    <m/>
    <m/>
    <s v="1800 S  BONNIE BRAE                  ST"/>
    <m/>
    <n v="34.044400000000003"/>
    <n v="-118.28270000000001"/>
    <n v="0"/>
  </r>
  <r>
    <n v="200212149"/>
    <d v="2020-07-04T00:00:00"/>
    <d v="2020-07-04T00:00:00"/>
    <n v="720"/>
    <n v="2"/>
    <x v="5"/>
    <n v="256"/>
    <n v="1"/>
    <n v="230"/>
    <s v="ASSAULT WITH DEADLY WEAPON, AGGRAVATED ASSAULT"/>
    <s v="0906 2034 0411 0400 1822"/>
    <n v="24"/>
    <s v="M"/>
    <s v="H"/>
    <n v="102"/>
    <s v="SIDEWALK"/>
    <n v="223"/>
    <s v="UNKNOWN TYPE CUTTING INSTRUMENT"/>
    <s v="IC"/>
    <s v="Invest Cont"/>
    <n v="230"/>
    <m/>
    <m/>
    <m/>
    <s v="7TH"/>
    <s v="LITTLE"/>
    <n v="34.054699999999997"/>
    <n v="-118.27290000000001"/>
    <n v="0"/>
  </r>
  <r>
    <n v="200410268"/>
    <d v="2020-06-28T00:00:00"/>
    <d v="2020-06-28T00:00:00"/>
    <n v="1650"/>
    <n v="4"/>
    <x v="4"/>
    <n v="478"/>
    <n v="2"/>
    <n v="624"/>
    <s v="BATTERY - SIMPLE ASSAULT"/>
    <s v="0444 0913 0554"/>
    <n v="20"/>
    <s v="F"/>
    <s v="H"/>
    <n v="502"/>
    <s v="MULTI-UNIT DWELLING (APARTMENT, DUPLEX, ETC)"/>
    <n v="400"/>
    <s v="STRONG-ARM (HANDS, FIST, FEET OR BODILY FORCE)"/>
    <s v="AO"/>
    <s v="Adult Other"/>
    <n v="624"/>
    <m/>
    <m/>
    <m/>
    <s v="3300    WHITTIER                     BL"/>
    <m/>
    <n v="34.029000000000003"/>
    <n v="-118.2037"/>
    <n v="0"/>
  </r>
  <r>
    <n v="200207246"/>
    <d v="2020-03-03T00:00:00"/>
    <d v="2020-03-02T00:00:00"/>
    <n v="1045"/>
    <n v="2"/>
    <x v="5"/>
    <n v="239"/>
    <n v="2"/>
    <n v="626"/>
    <s v="INTIMATE PARTNER - SIMPLE ASSAULT"/>
    <s v="1218 2000 0416 1601 1309 0913"/>
    <n v="26"/>
    <s v="F"/>
    <s v="H"/>
    <n v="122"/>
    <s v="VEHICLE, PASSENGER/TRUCK"/>
    <n v="400"/>
    <s v="STRONG-ARM (HANDS, FIST, FEET OR BODILY FORCE)"/>
    <s v="AO"/>
    <s v="Adult Other"/>
    <n v="626"/>
    <m/>
    <m/>
    <m/>
    <s v="TEMPLE"/>
    <s v="VICTOR"/>
    <n v="34.064100000000003"/>
    <n v="-118.252"/>
    <n v="0"/>
  </r>
  <r>
    <n v="201300820"/>
    <d v="2020-07-09T00:00:00"/>
    <d v="2020-06-21T00:00:00"/>
    <n v="1800"/>
    <n v="13"/>
    <x v="6"/>
    <n v="1331"/>
    <n v="1"/>
    <n v="310"/>
    <s v="BURGLARY"/>
    <s v="0344 0329"/>
    <n v="38"/>
    <s v="M"/>
    <s v="H"/>
    <n v="720"/>
    <s v="JUNIOR HIGH SCHOOL"/>
    <m/>
    <m/>
    <s v="IC"/>
    <s v="Invest Cont"/>
    <n v="310"/>
    <m/>
    <m/>
    <m/>
    <s v="100 W  30TH                         ST"/>
    <m/>
    <n v="34.021799999999999"/>
    <n v="-118.2706"/>
    <n v="0"/>
  </r>
  <r>
    <n v="201008651"/>
    <d v="2020-05-04T00:00:00"/>
    <d v="2020-05-02T00:00:00"/>
    <n v="2055"/>
    <n v="10"/>
    <x v="11"/>
    <n v="1065"/>
    <n v="1"/>
    <n v="341"/>
    <s v="THEFT-GRAND ($950.01 &amp; OVER)EXCPT,GUNS,FOWL,LIVESTK,PROD"/>
    <s v="1822 0344"/>
    <n v="0"/>
    <s v="M"/>
    <s v="O"/>
    <n v="502"/>
    <s v="MULTI-UNIT DWELLING (APARTMENT, DUPLEX, ETC)"/>
    <m/>
    <m/>
    <s v="IC"/>
    <s v="Invest Cont"/>
    <n v="341"/>
    <m/>
    <m/>
    <m/>
    <s v="MARGATE"/>
    <s v="ENCINO"/>
    <n v="34.167499999999997"/>
    <n v="-118.5226"/>
    <n v="0"/>
  </r>
  <r>
    <n v="200214413"/>
    <d v="2020-08-30T00:00:00"/>
    <d v="2020-08-30T00:00:00"/>
    <n v="1600"/>
    <n v="2"/>
    <x v="5"/>
    <n v="275"/>
    <n v="2"/>
    <n v="626"/>
    <s v="INTIMATE PARTNER - SIMPLE ASSAULT"/>
    <s v="2000 0400 0329 0421 0448 1814 2007 1222 0913"/>
    <n v="28"/>
    <s v="M"/>
    <s v="B"/>
    <n v="505"/>
    <s v="MOTEL"/>
    <n v="400"/>
    <s v="STRONG-ARM (HANDS, FIST, FEET OR BODILY FORCE)"/>
    <s v="AO"/>
    <s v="Adult Other"/>
    <n v="626"/>
    <m/>
    <m/>
    <m/>
    <s v="1900 W  OLYMPIC                      BL"/>
    <m/>
    <n v="34.050800000000002"/>
    <n v="-118.2777"/>
    <n v="0"/>
  </r>
  <r>
    <n v="201107251"/>
    <d v="2020-03-12T00:00:00"/>
    <d v="2020-03-12T00:00:00"/>
    <n v="1205"/>
    <n v="11"/>
    <x v="7"/>
    <n v="1124"/>
    <n v="2"/>
    <n v="740"/>
    <s v="VANDALISM - FELONY ($400 &amp; OVER, ALL CHURCH VANDALISMS)"/>
    <n v="329"/>
    <n v="0"/>
    <s v="M"/>
    <s v="O"/>
    <n v="108"/>
    <s v="PARKING LOT"/>
    <m/>
    <m/>
    <s v="IC"/>
    <s v="Invest Cont"/>
    <n v="740"/>
    <m/>
    <m/>
    <m/>
    <s v="3300 N  SAN FERNANDO                 RD"/>
    <m/>
    <n v="34.117800000000003"/>
    <n v="-118.2488"/>
    <n v="0"/>
  </r>
  <r>
    <n v="200710018"/>
    <d v="2020-05-31T00:00:00"/>
    <d v="2020-05-31T00:00:00"/>
    <n v="1730"/>
    <n v="7"/>
    <x v="0"/>
    <n v="764"/>
    <n v="2"/>
    <n v="624"/>
    <s v="BATTERY - SIMPLE ASSAULT"/>
    <s v="0400 0416"/>
    <n v="32"/>
    <s v="M"/>
    <s v="A"/>
    <n v="802"/>
    <s v="MUNICIPAL BUS LINE INCLUDES LADOT/DASH"/>
    <n v="400"/>
    <s v="STRONG-ARM (HANDS, FIST, FEET OR BODILY FORCE)"/>
    <s v="IC"/>
    <s v="Invest Cont"/>
    <n v="624"/>
    <m/>
    <m/>
    <m/>
    <s v="LA BREA"/>
    <s v="VENICE"/>
    <n v="34.046500000000002"/>
    <n v="-118.35550000000001"/>
    <n v="0"/>
  </r>
  <r>
    <n v="200915574"/>
    <d v="2020-10-06T00:00:00"/>
    <d v="2020-10-06T00:00:00"/>
    <n v="1000"/>
    <n v="9"/>
    <x v="3"/>
    <n v="989"/>
    <n v="1"/>
    <n v="510"/>
    <s v="VEHICLE - STOLEN"/>
    <m/>
    <n v="0"/>
    <m/>
    <m/>
    <n v="101"/>
    <s v="STREET"/>
    <m/>
    <m/>
    <s v="IC"/>
    <s v="Invest Cont"/>
    <n v="510"/>
    <m/>
    <m/>
    <m/>
    <s v="4500    WOODMAN                      AV"/>
    <m/>
    <n v="34.152999999999999"/>
    <n v="-118.4312"/>
    <n v="0"/>
  </r>
  <r>
    <n v="200407186"/>
    <d v="2020-03-22T00:00:00"/>
    <d v="2020-03-22T00:00:00"/>
    <n v="1600"/>
    <n v="4"/>
    <x v="4"/>
    <n v="448"/>
    <n v="2"/>
    <n v="624"/>
    <s v="BATTERY - SIMPLE ASSAULT"/>
    <s v="0400 0913 0416"/>
    <n v="24"/>
    <s v="M"/>
    <s v="H"/>
    <n v="104"/>
    <s v="DRIVEWAY"/>
    <n v="400"/>
    <s v="STRONG-ARM (HANDS, FIST, FEET OR BODILY FORCE)"/>
    <s v="AO"/>
    <s v="Adult Other"/>
    <n v="624"/>
    <m/>
    <m/>
    <m/>
    <s v="1500    RICARDO                      ST"/>
    <m/>
    <n v="34.060200000000002"/>
    <n v="-118.19799999999999"/>
    <n v="0"/>
  </r>
  <r>
    <n v="200607801"/>
    <d v="2020-03-12T00:00:00"/>
    <d v="2020-02-01T00:00:00"/>
    <n v="2200"/>
    <n v="6"/>
    <x v="9"/>
    <n v="679"/>
    <n v="2"/>
    <n v="812"/>
    <s v="CRM AGNST CHLD (13 OR UNDER) (14-15 &amp; SUSP 10 YRS OLDER)"/>
    <s v="0522 1259 1801"/>
    <n v="15"/>
    <s v="F"/>
    <s v="H"/>
    <n v="501"/>
    <s v="SINGLE FAMILY DWELLING"/>
    <n v="400"/>
    <s v="STRONG-ARM (HANDS, FIST, FEET OR BODILY FORCE)"/>
    <s v="AA"/>
    <s v="Adult Arrest"/>
    <n v="812"/>
    <n v="860"/>
    <m/>
    <m/>
    <s v="900 N  ARDMORE                      AV"/>
    <m/>
    <n v="34.086300000000001"/>
    <n v="-118.3019"/>
    <n v="1"/>
  </r>
  <r>
    <n v="201218832"/>
    <d v="2020-08-19T00:00:00"/>
    <d v="2020-08-18T00:00:00"/>
    <n v="730"/>
    <n v="12"/>
    <x v="8"/>
    <n v="1269"/>
    <n v="1"/>
    <n v="330"/>
    <s v="BURGLARY FROM VEHICLE"/>
    <s v="1300 0321 0344 1601 1822"/>
    <n v="50"/>
    <s v="M"/>
    <s v="H"/>
    <n v="704"/>
    <s v="ELEMENTARY SCHOOL"/>
    <m/>
    <m/>
    <s v="IC"/>
    <s v="Invest Cont"/>
    <n v="330"/>
    <m/>
    <m/>
    <m/>
    <s v="8500    TOWNE                        AV"/>
    <m/>
    <n v="33.960599999999999"/>
    <n v="-118.26730000000001"/>
    <n v="0"/>
  </r>
  <r>
    <n v="200511477"/>
    <d v="2020-07-06T00:00:00"/>
    <d v="2020-07-06T00:00:00"/>
    <n v="1420"/>
    <n v="5"/>
    <x v="10"/>
    <n v="513"/>
    <n v="1"/>
    <n v="210"/>
    <s v="ROBBERY"/>
    <s v="0945 0325 0344 0416 0209 1202 1402 0913 1236 2047"/>
    <n v="66"/>
    <s v="M"/>
    <s v="A"/>
    <n v="402"/>
    <s v="MARKET"/>
    <n v="400"/>
    <s v="STRONG-ARM (HANDS, FIST, FEET OR BODILY FORCE)"/>
    <s v="AA"/>
    <s v="Adult Arrest"/>
    <n v="210"/>
    <n v="998"/>
    <m/>
    <m/>
    <s v="25500    NORMANDIE                    AV"/>
    <m/>
    <n v="33.792499999999997"/>
    <n v="-118.2975"/>
    <n v="1"/>
  </r>
  <r>
    <n v="200313566"/>
    <d v="2020-07-01T00:00:00"/>
    <d v="2020-06-30T00:00:00"/>
    <n v="2000"/>
    <n v="3"/>
    <x v="2"/>
    <n v="308"/>
    <n v="1"/>
    <n v="480"/>
    <s v="BIKE - STOLEN"/>
    <s v="0344 1251 0397"/>
    <n v="24"/>
    <s v="M"/>
    <s v="W"/>
    <n v="502"/>
    <s v="MULTI-UNIT DWELLING (APARTMENT, DUPLEX, ETC)"/>
    <m/>
    <m/>
    <s v="IC"/>
    <s v="Invest Cont"/>
    <n v="480"/>
    <m/>
    <m/>
    <m/>
    <s v="900 W  23RD                         ST"/>
    <m/>
    <n v="34.0334"/>
    <n v="-118.2799"/>
    <n v="0"/>
  </r>
  <r>
    <n v="201205768"/>
    <d v="2020-01-25T00:00:00"/>
    <d v="2020-01-25T00:00:00"/>
    <n v="1615"/>
    <n v="12"/>
    <x v="8"/>
    <n v="1269"/>
    <n v="2"/>
    <n v="626"/>
    <s v="INTIMATE PARTNER - SIMPLE ASSAULT"/>
    <s v="2000 1813 0913 0416 0446 0417"/>
    <n v="23"/>
    <s v="F"/>
    <s v="O"/>
    <n v="501"/>
    <s v="SINGLE FAMILY DWELLING"/>
    <n v="400"/>
    <s v="STRONG-ARM (HANDS, FIST, FEET OR BODILY FORCE)"/>
    <s v="IC"/>
    <s v="Invest Cont"/>
    <n v="626"/>
    <m/>
    <m/>
    <m/>
    <s v="600 E  82ND                         ST"/>
    <m/>
    <n v="33.964700000000001"/>
    <n v="-118.2651"/>
    <n v="0"/>
  </r>
  <r>
    <n v="201115945"/>
    <d v="2020-11-21T00:00:00"/>
    <d v="2020-11-14T00:00:00"/>
    <n v="1600"/>
    <n v="11"/>
    <x v="7"/>
    <n v="1145"/>
    <n v="2"/>
    <n v="745"/>
    <s v="VANDALISM - MISDEAMEANOR ($399 OR UNDER)"/>
    <s v="0329 1402"/>
    <n v="72"/>
    <s v="M"/>
    <s v="W"/>
    <n v="502"/>
    <s v="MULTI-UNIT DWELLING (APARTMENT, DUPLEX, ETC)"/>
    <m/>
    <m/>
    <s v="IC"/>
    <s v="Invest Cont"/>
    <n v="745"/>
    <n v="998"/>
    <m/>
    <m/>
    <s v="2600    LOCKSLEY                     PL"/>
    <m/>
    <n v="34.105400000000003"/>
    <n v="-118.2586"/>
    <n v="0"/>
  </r>
  <r>
    <n v="200513850"/>
    <d v="2020-09-07T00:00:00"/>
    <d v="2020-09-07T00:00:00"/>
    <n v="927"/>
    <n v="5"/>
    <x v="10"/>
    <n v="529"/>
    <n v="1"/>
    <n v="761"/>
    <s v="BRANDISH WEAPON"/>
    <s v="2004 1822 0917 0334 0444 0400"/>
    <n v="62"/>
    <s v="M"/>
    <s v="W"/>
    <n v="517"/>
    <s v="MISSIONS/SHELTERS"/>
    <n v="200"/>
    <s v="KNIFE WITH BLADE 6INCHES OR LESS"/>
    <s v="IC"/>
    <s v="Invest Cont"/>
    <n v="761"/>
    <m/>
    <m/>
    <m/>
    <s v="500    BROAD                        AV"/>
    <m/>
    <n v="33.775599999999997"/>
    <n v="-118.2608"/>
    <n v="0"/>
  </r>
  <r>
    <n v="201111954"/>
    <d v="2020-07-29T00:00:00"/>
    <d v="2020-01-01T00:00:00"/>
    <n v="400"/>
    <n v="11"/>
    <x v="7"/>
    <n v="1134"/>
    <n v="2"/>
    <n v="626"/>
    <s v="INTIMATE PARTNER - SIMPLE ASSAULT"/>
    <s v="2000 0400 0416 1814 0913"/>
    <n v="46"/>
    <s v="M"/>
    <s v="H"/>
    <n v="101"/>
    <s v="STREET"/>
    <n v="400"/>
    <s v="STRONG-ARM (HANDS, FIST, FEET OR BODILY FORCE)"/>
    <s v="AO"/>
    <s v="Adult Other"/>
    <n v="626"/>
    <m/>
    <m/>
    <m/>
    <s v="3100    VERDUGO                      RD"/>
    <m/>
    <n v="34.107300000000002"/>
    <n v="-118.2376"/>
    <n v="0"/>
  </r>
  <r>
    <n v="200809989"/>
    <d v="2020-05-27T00:00:00"/>
    <d v="2020-05-27T00:00:00"/>
    <n v="1730"/>
    <n v="8"/>
    <x v="12"/>
    <n v="805"/>
    <n v="1"/>
    <n v="520"/>
    <s v="VEHICLE - ATTEMPT STOLEN"/>
    <n v="1501"/>
    <n v="73"/>
    <s v="M"/>
    <s v="W"/>
    <n v="101"/>
    <s v="STREET"/>
    <n v="500"/>
    <s v="UNKNOWN WEAPON/OTHER WEAPON"/>
    <s v="IC"/>
    <s v="Invest Cont"/>
    <n v="520"/>
    <m/>
    <m/>
    <m/>
    <s v="900    LINDA FLORA                  DR"/>
    <m/>
    <n v="34.084800000000001"/>
    <n v="-118.46429999999999"/>
    <n v="0"/>
  </r>
  <r>
    <n v="200617035"/>
    <d v="2020-10-22T00:00:00"/>
    <d v="2020-10-22T00:00:00"/>
    <n v="800"/>
    <n v="6"/>
    <x v="9"/>
    <n v="636"/>
    <n v="1"/>
    <n v="330"/>
    <s v="BURGLARY FROM VEHICLE"/>
    <s v="1300 1609 1822 0344"/>
    <n v="34"/>
    <s v="F"/>
    <s v="H"/>
    <n v="122"/>
    <s v="VEHICLE, PASSENGER/TRUCK"/>
    <m/>
    <m/>
    <s v="IC"/>
    <s v="Invest Cont"/>
    <n v="330"/>
    <m/>
    <m/>
    <m/>
    <s v="1800    IVAR                         AV"/>
    <m/>
    <n v="34.103900000000003"/>
    <n v="-118.3282"/>
    <n v="0"/>
  </r>
  <r>
    <n v="200713617"/>
    <d v="2020-09-07T00:00:00"/>
    <d v="2020-09-07T00:00:00"/>
    <n v="830"/>
    <n v="7"/>
    <x v="0"/>
    <n v="745"/>
    <n v="2"/>
    <n v="886"/>
    <s v="DISTURBING THE PEACE"/>
    <s v="0919 0329 1501"/>
    <n v="21"/>
    <s v="M"/>
    <s v="W"/>
    <n v="501"/>
    <s v="SINGLE FAMILY DWELLING"/>
    <n v="400"/>
    <s v="STRONG-ARM (HANDS, FIST, FEET OR BODILY FORCE)"/>
    <s v="IC"/>
    <s v="Invest Cont"/>
    <n v="886"/>
    <m/>
    <m/>
    <m/>
    <s v="1100 S  CLOVERDALE                   AV"/>
    <m/>
    <n v="34.0535"/>
    <n v="-118.34950000000001"/>
    <n v="0"/>
  </r>
  <r>
    <n v="200409509"/>
    <d v="2020-06-05T00:00:00"/>
    <d v="2020-06-05T00:00:00"/>
    <n v="147"/>
    <n v="4"/>
    <x v="4"/>
    <n v="497"/>
    <n v="2"/>
    <n v="626"/>
    <s v="INTIMATE PARTNER - SIMPLE ASSAULT"/>
    <s v="0913 1814 2000 0416"/>
    <n v="29"/>
    <s v="F"/>
    <s v="B"/>
    <n v="301"/>
    <s v="GAS STATION"/>
    <n v="400"/>
    <s v="STRONG-ARM (HANDS, FIST, FEET OR BODILY FORCE)"/>
    <s v="AA"/>
    <s v="Adult Arrest"/>
    <n v="626"/>
    <m/>
    <m/>
    <m/>
    <s v="1400 S  SOTO                         ST"/>
    <m/>
    <n v="34.024299999999997"/>
    <n v="-118.21980000000001"/>
    <n v="1"/>
  </r>
  <r>
    <n v="200305707"/>
    <d v="2020-01-29T00:00:00"/>
    <d v="2020-01-29T00:00:00"/>
    <n v="1415"/>
    <n v="3"/>
    <x v="2"/>
    <n v="357"/>
    <n v="1"/>
    <n v="510"/>
    <s v="VEHICLE - STOLEN"/>
    <m/>
    <n v="0"/>
    <m/>
    <m/>
    <n v="101"/>
    <s v="STREET"/>
    <m/>
    <m/>
    <s v="IC"/>
    <s v="Invest Cont"/>
    <n v="510"/>
    <m/>
    <m/>
    <m/>
    <s v="35TH"/>
    <s v="VERMONT"/>
    <n v="34.021900000000002"/>
    <n v="-118.2959"/>
    <n v="0"/>
  </r>
  <r>
    <n v="200120124"/>
    <d v="2020-10-28T00:00:00"/>
    <d v="2020-10-28T00:00:00"/>
    <n v="30"/>
    <n v="1"/>
    <x v="1"/>
    <n v="162"/>
    <n v="1"/>
    <n v="310"/>
    <s v="BURGLARY"/>
    <s v="1609 0344 0325 1822 0375 1414 0342"/>
    <n v="0"/>
    <s v="X"/>
    <s v="X"/>
    <n v="401"/>
    <s v="MINI-MART"/>
    <n v="500"/>
    <s v="UNKNOWN WEAPON/OTHER WEAPON"/>
    <s v="IC"/>
    <s v="Invest Cont"/>
    <n v="310"/>
    <m/>
    <m/>
    <m/>
    <s v="500 W  7TH                          ST"/>
    <m/>
    <n v="34.046599999999998"/>
    <n v="-118.2555"/>
    <n v="0"/>
  </r>
  <r>
    <n v="200310812"/>
    <d v="2020-05-04T00:00:00"/>
    <d v="2020-05-03T00:00:00"/>
    <n v="2200"/>
    <n v="3"/>
    <x v="2"/>
    <n v="353"/>
    <n v="1"/>
    <n v="510"/>
    <s v="VEHICLE - STOLEN"/>
    <m/>
    <n v="0"/>
    <m/>
    <m/>
    <n v="101"/>
    <s v="STREET"/>
    <m/>
    <m/>
    <s v="IC"/>
    <s v="Invest Cont"/>
    <n v="510"/>
    <m/>
    <m/>
    <m/>
    <s v="3500 S  MUIRFIELD                    RD"/>
    <m/>
    <n v="34.023400000000002"/>
    <n v="-118.34220000000001"/>
    <n v="0"/>
  </r>
  <r>
    <n v="200917773"/>
    <d v="2020-11-28T00:00:00"/>
    <d v="2020-11-27T00:00:00"/>
    <n v="1125"/>
    <n v="9"/>
    <x v="3"/>
    <n v="985"/>
    <n v="1"/>
    <n v="343"/>
    <s v="SHOPLIFTING-GRAND THEFT ($950.01 &amp; OVER)"/>
    <s v="1420 0325"/>
    <n v="38"/>
    <s v="F"/>
    <s v="O"/>
    <n v="409"/>
    <s v="BEAUTY SUPPLY STORE"/>
    <m/>
    <m/>
    <s v="IC"/>
    <s v="Invest Cont"/>
    <n v="343"/>
    <m/>
    <m/>
    <m/>
    <s v="4500    VAN NUYS                     BL"/>
    <m/>
    <n v="34.153100000000002"/>
    <n v="-118.4487"/>
    <n v="0"/>
  </r>
  <r>
    <n v="200610120"/>
    <d v="2020-05-11T00:00:00"/>
    <d v="2020-05-11T00:00:00"/>
    <n v="1240"/>
    <n v="6"/>
    <x v="9"/>
    <n v="627"/>
    <n v="2"/>
    <n v="624"/>
    <s v="BATTERY - SIMPLE ASSAULT"/>
    <s v="0400 0447 0416 1300 1822"/>
    <n v="53"/>
    <s v="M"/>
    <s v="W"/>
    <n v="501"/>
    <s v="SINGLE FAMILY DWELLING"/>
    <n v="500"/>
    <s v="UNKNOWN WEAPON/OTHER WEAPON"/>
    <s v="AA"/>
    <s v="Adult Arrest"/>
    <n v="624"/>
    <m/>
    <m/>
    <m/>
    <s v="2500    DEARBORN                     DR"/>
    <m/>
    <n v="34.113700000000001"/>
    <n v="-118.32340000000001"/>
    <n v="1"/>
  </r>
  <r>
    <n v="200810674"/>
    <d v="2020-06-15T00:00:00"/>
    <d v="2020-06-15T00:00:00"/>
    <n v="2230"/>
    <n v="8"/>
    <x v="12"/>
    <n v="849"/>
    <n v="1"/>
    <n v="230"/>
    <s v="ASSAULT WITH DEADLY WEAPON, AGGRAVATED ASSAULT"/>
    <s v="0913 1810 0400 0448 0408"/>
    <n v="28"/>
    <s v="M"/>
    <s v="W"/>
    <n v="501"/>
    <s v="SINGLE FAMILY DWELLING"/>
    <n v="400"/>
    <s v="STRONG-ARM (HANDS, FIST, FEET OR BODILY FORCE)"/>
    <s v="AO"/>
    <s v="Adult Other"/>
    <n v="230"/>
    <m/>
    <m/>
    <m/>
    <s v="900 S  BEDFORD                      ST"/>
    <m/>
    <n v="34.059399999999997"/>
    <n v="-118.38039999999999"/>
    <n v="0"/>
  </r>
  <r>
    <n v="201214964"/>
    <d v="2020-06-19T00:00:00"/>
    <d v="2020-06-19T00:00:00"/>
    <n v="500"/>
    <n v="12"/>
    <x v="8"/>
    <n v="1255"/>
    <n v="1"/>
    <n v="330"/>
    <s v="BURGLARY FROM VEHICLE"/>
    <s v="0344 0329 1609 1307"/>
    <n v="38"/>
    <s v="F"/>
    <s v="H"/>
    <n v="101"/>
    <s v="STREET"/>
    <m/>
    <m/>
    <s v="IC"/>
    <s v="Invest Cont"/>
    <n v="330"/>
    <m/>
    <m/>
    <m/>
    <s v="76TH                         ST"/>
    <s v="VERMONT                      AV"/>
    <n v="33.9711"/>
    <n v="-118.29179999999999"/>
    <n v="0"/>
  </r>
  <r>
    <n v="200408898"/>
    <d v="2020-05-16T00:00:00"/>
    <d v="2020-05-15T00:00:00"/>
    <n v="2300"/>
    <n v="4"/>
    <x v="4"/>
    <n v="459"/>
    <n v="1"/>
    <n v="510"/>
    <s v="VEHICLE - STOLEN"/>
    <m/>
    <n v="0"/>
    <m/>
    <m/>
    <n v="101"/>
    <s v="STREET"/>
    <m/>
    <m/>
    <s v="IC"/>
    <s v="Invest Cont"/>
    <n v="510"/>
    <m/>
    <m/>
    <m/>
    <s v="3000    EAST SIDE                    BL"/>
    <m/>
    <n v="34.045000000000002"/>
    <n v="-118.1956"/>
    <n v="0"/>
  </r>
  <r>
    <n v="200412549"/>
    <d v="2020-09-08T00:00:00"/>
    <d v="2020-09-06T00:00:00"/>
    <n v="1700"/>
    <n v="4"/>
    <x v="4"/>
    <n v="439"/>
    <n v="1"/>
    <n v="420"/>
    <s v="THEFT FROM MOTOR VEHICLE - PETTY ($950 &amp; UNDER)"/>
    <n v="344"/>
    <n v="21"/>
    <s v="M"/>
    <s v="H"/>
    <n v="101"/>
    <s v="STREET"/>
    <m/>
    <m/>
    <s v="IC"/>
    <s v="Invest Cont"/>
    <n v="420"/>
    <m/>
    <m/>
    <m/>
    <s v="1900 N  MARIANNA                     AV"/>
    <m/>
    <n v="34.063499999999998"/>
    <n v="-118.17910000000001"/>
    <n v="0"/>
  </r>
  <r>
    <n v="200811553"/>
    <d v="2020-07-06T00:00:00"/>
    <d v="2020-07-06T00:00:00"/>
    <n v="2315"/>
    <n v="8"/>
    <x v="12"/>
    <n v="847"/>
    <n v="1"/>
    <n v="230"/>
    <s v="ASSAULT WITH DEADLY WEAPON, AGGRAVATED ASSAULT"/>
    <s v="0450 1822 1310 1100 1402"/>
    <n v="19"/>
    <s v="M"/>
    <s v="B"/>
    <n v="102"/>
    <s v="SIDEWALK"/>
    <n v="106"/>
    <s v="UNKNOWN FIREARM"/>
    <s v="IC"/>
    <s v="Invest Cont"/>
    <n v="230"/>
    <n v="998"/>
    <m/>
    <m/>
    <s v="BELLWOOD                     AV"/>
    <s v="OLYMPIC                      BL"/>
    <n v="34.051699999999997"/>
    <n v="-118.41840000000001"/>
    <n v="0"/>
  </r>
  <r>
    <n v="200317116"/>
    <d v="2020-09-10T00:00:00"/>
    <d v="2020-09-10T00:00:00"/>
    <n v="1351"/>
    <n v="3"/>
    <x v="2"/>
    <n v="329"/>
    <n v="1"/>
    <n v="510"/>
    <s v="VEHICLE - STOLEN"/>
    <m/>
    <n v="0"/>
    <m/>
    <m/>
    <n v="108"/>
    <s v="PARKING LOT"/>
    <m/>
    <m/>
    <s v="IC"/>
    <s v="Invest Cont"/>
    <n v="510"/>
    <m/>
    <m/>
    <m/>
    <s v="3300 S  FIGUEROA                     ST"/>
    <m/>
    <n v="34.022500000000001"/>
    <n v="-118.2796"/>
    <n v="0"/>
  </r>
  <r>
    <n v="201011737"/>
    <d v="2020-08-06T00:00:00"/>
    <d v="2020-08-05T00:00:00"/>
    <n v="100"/>
    <n v="10"/>
    <x v="11"/>
    <n v="1039"/>
    <n v="1"/>
    <n v="510"/>
    <s v="VEHICLE - STOLEN"/>
    <m/>
    <n v="0"/>
    <m/>
    <m/>
    <n v="101"/>
    <s v="STREET"/>
    <m/>
    <m/>
    <s v="IC"/>
    <s v="Invest Cont"/>
    <n v="510"/>
    <m/>
    <m/>
    <m/>
    <s v="15700    VANOWEN                      ST"/>
    <m/>
    <n v="34.193899999999999"/>
    <n v="-118.4756"/>
    <n v="0"/>
  </r>
  <r>
    <n v="200119779"/>
    <d v="2020-10-21T00:00:00"/>
    <d v="2020-10-16T00:00:00"/>
    <n v="1915"/>
    <n v="1"/>
    <x v="1"/>
    <n v="185"/>
    <n v="1"/>
    <n v="440"/>
    <s v="THEFT PLAIN - PETTY ($950 &amp; UNDER)"/>
    <n v="325"/>
    <n v="0"/>
    <s v="X"/>
    <s v="X"/>
    <n v="203"/>
    <s v="OTHER BUSINESS"/>
    <m/>
    <m/>
    <s v="IC"/>
    <s v="Invest Cont"/>
    <n v="440"/>
    <m/>
    <m/>
    <m/>
    <s v="900 S  SANTEE                       ST"/>
    <m/>
    <n v="34.039700000000003"/>
    <n v="-118.2538"/>
    <n v="0"/>
  </r>
  <r>
    <n v="200909325"/>
    <d v="2020-05-05T00:00:00"/>
    <d v="2020-05-02T00:00:00"/>
    <n v="1200"/>
    <n v="9"/>
    <x v="3"/>
    <n v="937"/>
    <n v="2"/>
    <n v="627"/>
    <s v="CHILD ABUSE (PHYSICAL) - SIMPLE ASSAULT"/>
    <s v="0416 0553"/>
    <n v="15"/>
    <s v="F"/>
    <s v="H"/>
    <n v="502"/>
    <s v="MULTI-UNIT DWELLING (APARTMENT, DUPLEX, ETC)"/>
    <n v="308"/>
    <s v="STICK"/>
    <s v="AA"/>
    <s v="Adult Arrest"/>
    <n v="627"/>
    <m/>
    <m/>
    <m/>
    <s v="6300    COLBATH                      AV"/>
    <m/>
    <n v="34.185000000000002"/>
    <n v="-118.4367"/>
    <n v="1"/>
  </r>
  <r>
    <n v="200321947"/>
    <d v="2020-12-19T00:00:00"/>
    <d v="2020-12-19T00:00:00"/>
    <n v="1601"/>
    <n v="3"/>
    <x v="2"/>
    <n v="361"/>
    <n v="1"/>
    <n v="251"/>
    <s v="SHOTS FIRED AT INHABITED DWELLING"/>
    <s v="1822 1309 0329 0342 0450"/>
    <n v="43"/>
    <s v="F"/>
    <s v="H"/>
    <n v="502"/>
    <s v="MULTI-UNIT DWELLING (APARTMENT, DUPLEX, ETC)"/>
    <n v="109"/>
    <s v="SEMI-AUTOMATIC PISTOL"/>
    <s v="IC"/>
    <s v="Invest Cont"/>
    <n v="251"/>
    <m/>
    <m/>
    <m/>
    <s v="3900    STEVELY                      AV"/>
    <m/>
    <n v="34.015900000000002"/>
    <n v="-118.3536"/>
    <n v="0"/>
  </r>
  <r>
    <n v="201015495"/>
    <d v="2020-11-28T00:00:00"/>
    <d v="2020-11-27T00:00:00"/>
    <n v="2200"/>
    <n v="10"/>
    <x v="11"/>
    <n v="1067"/>
    <n v="2"/>
    <n v="740"/>
    <s v="VANDALISM - FELONY ($400 &amp; OVER, ALL CHURCH VANDALISMS)"/>
    <s v="1236 1822 0329 1414"/>
    <n v="0"/>
    <s v="M"/>
    <s v="W"/>
    <n v="205"/>
    <s v="GUN/SPORTING GOODS"/>
    <m/>
    <m/>
    <s v="IC"/>
    <s v="Invest Cont"/>
    <n v="740"/>
    <m/>
    <m/>
    <m/>
    <s v="17000    VENTURA                      BL"/>
    <m/>
    <n v="34.165999999999997"/>
    <n v="-118.5095"/>
    <n v="0"/>
  </r>
  <r>
    <n v="200304530"/>
    <d v="2020-01-10T00:00:00"/>
    <d v="2020-01-10T00:00:00"/>
    <n v="530"/>
    <n v="3"/>
    <x v="2"/>
    <n v="392"/>
    <n v="2"/>
    <n v="624"/>
    <s v="BATTERY - SIMPLE ASSAULT"/>
    <s v="0416 1202 0360"/>
    <n v="62"/>
    <s v="M"/>
    <s v="B"/>
    <n v="501"/>
    <s v="SINGLE FAMILY DWELLING"/>
    <n v="400"/>
    <s v="STRONG-ARM (HANDS, FIST, FEET OR BODILY FORCE)"/>
    <s v="AO"/>
    <s v="Adult Other"/>
    <n v="624"/>
    <m/>
    <m/>
    <m/>
    <s v="4800    7TH                          AV"/>
    <m/>
    <n v="34"/>
    <n v="-118.32470000000001"/>
    <n v="0"/>
  </r>
  <r>
    <n v="200808260"/>
    <d v="2020-04-13T00:00:00"/>
    <d v="2020-04-13T00:00:00"/>
    <n v="1740"/>
    <n v="8"/>
    <x v="12"/>
    <n v="857"/>
    <n v="1"/>
    <n v="442"/>
    <s v="SHOPLIFTING - PETTY THEFT ($950 &amp; UNDER)"/>
    <s v="0344 0325 1822 2028 0104"/>
    <n v="27"/>
    <s v="M"/>
    <s v="H"/>
    <n v="402"/>
    <s v="MARKET"/>
    <m/>
    <m/>
    <s v="AO"/>
    <s v="Adult Other"/>
    <n v="442"/>
    <m/>
    <m/>
    <m/>
    <s v="9600 W  PICO                         BL"/>
    <m/>
    <n v="34.055199999999999"/>
    <n v="-118.39790000000001"/>
    <n v="0"/>
  </r>
  <r>
    <n v="200404040"/>
    <d v="2020-01-02T00:00:00"/>
    <d v="2020-01-02T00:00:00"/>
    <n v="5"/>
    <n v="4"/>
    <x v="4"/>
    <n v="477"/>
    <n v="2"/>
    <n v="624"/>
    <s v="BATTERY - SIMPLE ASSAULT"/>
    <s v="0400 0416 0361 0913"/>
    <n v="51"/>
    <s v="F"/>
    <s v="H"/>
    <n v="501"/>
    <s v="SINGLE FAMILY DWELLING"/>
    <n v="400"/>
    <s v="STRONG-ARM (HANDS, FIST, FEET OR BODILY FORCE)"/>
    <s v="IC"/>
    <s v="Invest Cont"/>
    <n v="624"/>
    <m/>
    <m/>
    <m/>
    <s v="900 S  CAMULOUS                     ST"/>
    <m/>
    <n v="34.032200000000003"/>
    <n v="-118.21169999999999"/>
    <n v="0"/>
  </r>
  <r>
    <n v="200118533"/>
    <d v="2020-09-25T00:00:00"/>
    <d v="2020-09-25T00:00:00"/>
    <n v="1130"/>
    <n v="1"/>
    <x v="1"/>
    <n v="161"/>
    <n v="1"/>
    <n v="330"/>
    <s v="BURGLARY FROM VEHICLE"/>
    <s v="0344 1307 1609 0329 1822"/>
    <n v="30"/>
    <s v="M"/>
    <s v="W"/>
    <n v="108"/>
    <s v="PARKING LOT"/>
    <m/>
    <m/>
    <s v="IC"/>
    <s v="Invest Cont"/>
    <n v="330"/>
    <m/>
    <m/>
    <m/>
    <s v="800    FRANCISCO                    ST"/>
    <m/>
    <n v="34.047699999999999"/>
    <n v="-118.2637"/>
    <n v="0"/>
  </r>
  <r>
    <n v="200113212"/>
    <d v="2020-06-10T00:00:00"/>
    <d v="2020-06-08T00:00:00"/>
    <n v="1830"/>
    <n v="1"/>
    <x v="1"/>
    <n v="174"/>
    <n v="1"/>
    <n v="310"/>
    <s v="BURGLARY"/>
    <s v="1606 0344 1822 1420"/>
    <n v="0"/>
    <s v="X"/>
    <s v="X"/>
    <n v="702"/>
    <s v="OFFICE BUILDING/OFFICE"/>
    <m/>
    <m/>
    <s v="IC"/>
    <s v="Invest Cont"/>
    <n v="310"/>
    <m/>
    <m/>
    <m/>
    <s v="700 S  LOS ANGELES                  ST"/>
    <m/>
    <n v="34.0426"/>
    <n v="-118.25279999999999"/>
    <n v="0"/>
  </r>
  <r>
    <n v="200809716"/>
    <d v="2020-05-21T00:00:00"/>
    <d v="2020-05-20T00:00:00"/>
    <n v="2000"/>
    <n v="8"/>
    <x v="12"/>
    <n v="806"/>
    <n v="2"/>
    <n v="946"/>
    <s v="OTHER MISCELLANEOUS CRIME"/>
    <s v="1822 0321 1300"/>
    <n v="61"/>
    <s v="F"/>
    <s v="W"/>
    <n v="104"/>
    <s v="DRIVEWAY"/>
    <m/>
    <m/>
    <s v="IC"/>
    <s v="Invest Cont"/>
    <n v="946"/>
    <m/>
    <m/>
    <m/>
    <s v="2900    ROSCOMARE                    RD"/>
    <m/>
    <n v="34.127200000000002"/>
    <n v="-118.4671"/>
    <n v="0"/>
  </r>
  <r>
    <n v="200114876"/>
    <d v="2020-07-15T00:00:00"/>
    <d v="2020-04-27T00:00:00"/>
    <n v="200"/>
    <n v="1"/>
    <x v="1"/>
    <n v="158"/>
    <n v="1"/>
    <n v="310"/>
    <s v="BURGLARY"/>
    <s v="0344 0329 1822 1601"/>
    <n v="49"/>
    <s v="M"/>
    <s v="W"/>
    <n v="210"/>
    <s v="RESTAURANT/FAST FOOD"/>
    <m/>
    <m/>
    <s v="IC"/>
    <s v="Invest Cont"/>
    <n v="310"/>
    <m/>
    <m/>
    <m/>
    <s v="600 S  CENTRAL                      AV"/>
    <m/>
    <n v="34.0381"/>
    <n v="-118.2401"/>
    <n v="0"/>
  </r>
  <r>
    <n v="201115299"/>
    <d v="2020-10-31T00:00:00"/>
    <d v="2020-10-30T00:00:00"/>
    <n v="1141"/>
    <n v="11"/>
    <x v="7"/>
    <n v="1112"/>
    <n v="1"/>
    <n v="648"/>
    <s v="ARSON"/>
    <n v="1501"/>
    <n v="0"/>
    <s v="X"/>
    <s v="X"/>
    <n v="110"/>
    <s v="FREEWAY"/>
    <n v="506"/>
    <s v="FIRE"/>
    <s v="IC"/>
    <s v="Invest Cont"/>
    <n v="648"/>
    <m/>
    <m/>
    <m/>
    <s v="02800    DELEVAN                      DR"/>
    <m/>
    <n v="34.1267"/>
    <n v="-118.2276"/>
    <n v="0"/>
  </r>
  <r>
    <n v="200119418"/>
    <d v="2020-10-11T00:00:00"/>
    <d v="2020-10-11T00:00:00"/>
    <n v="2107"/>
    <n v="1"/>
    <x v="1"/>
    <n v="182"/>
    <n v="1"/>
    <n v="231"/>
    <s v="ASSAULT WITH DEADLY WEAPON ON POLICE OFFICER"/>
    <s v="1212 0917 0447 0416 1822 1420"/>
    <n v="0"/>
    <s v="X"/>
    <s v="X"/>
    <n v="101"/>
    <s v="STREET"/>
    <n v="212"/>
    <s v="BOTTLE"/>
    <s v="IC"/>
    <s v="Invest Cont"/>
    <n v="231"/>
    <m/>
    <m/>
    <m/>
    <s v="FIGUEROA                     ST"/>
    <s v="12TH"/>
    <n v="34.041899999999998"/>
    <n v="-118.26690000000001"/>
    <n v="0"/>
  </r>
  <r>
    <n v="201211296"/>
    <d v="2020-04-21T00:00:00"/>
    <d v="2020-04-20T00:00:00"/>
    <n v="2100"/>
    <n v="12"/>
    <x v="8"/>
    <n v="1219"/>
    <n v="1"/>
    <n v="510"/>
    <s v="VEHICLE - STOLEN"/>
    <m/>
    <n v="0"/>
    <m/>
    <m/>
    <n v="101"/>
    <s v="STREET"/>
    <m/>
    <m/>
    <s v="IC"/>
    <s v="Invest Cont"/>
    <n v="510"/>
    <m/>
    <m/>
    <m/>
    <s v="5500 S  FIGUEROA                     ST"/>
    <m/>
    <n v="33.992400000000004"/>
    <n v="-118.28270000000001"/>
    <n v="0"/>
  </r>
  <r>
    <n v="200710368"/>
    <d v="2020-06-12T00:00:00"/>
    <d v="2020-05-30T00:00:00"/>
    <n v="1500"/>
    <n v="7"/>
    <x v="0"/>
    <n v="702"/>
    <n v="1"/>
    <n v="310"/>
    <s v="BURGLARY"/>
    <s v="1822 0601 1609 0325 0344"/>
    <n v="39"/>
    <s v="F"/>
    <s v="O"/>
    <n v="203"/>
    <s v="OTHER BUSINESS"/>
    <m/>
    <m/>
    <s v="IC"/>
    <s v="Invest Cont"/>
    <n v="310"/>
    <m/>
    <m/>
    <m/>
    <s v="7600 W  MELROSE                      AV"/>
    <m/>
    <n v="34.0837"/>
    <n v="-118.3553"/>
    <n v="0"/>
  </r>
  <r>
    <n v="200217254"/>
    <d v="2020-11-10T00:00:00"/>
    <d v="2020-11-04T00:00:00"/>
    <n v="343"/>
    <n v="2"/>
    <x v="5"/>
    <n v="211"/>
    <n v="1"/>
    <n v="440"/>
    <s v="THEFT PLAIN - PETTY ($950 &amp; UNDER)"/>
    <s v="0344 0394"/>
    <n v="30"/>
    <s v="M"/>
    <s v="W"/>
    <n v="102"/>
    <s v="SIDEWALK"/>
    <m/>
    <m/>
    <s v="IC"/>
    <s v="Invest Cont"/>
    <n v="440"/>
    <m/>
    <m/>
    <m/>
    <s v="500 N  KENMORE                      AV"/>
    <m/>
    <n v="34.079000000000001"/>
    <n v="-118.2966"/>
    <n v="0"/>
  </r>
  <r>
    <n v="200322478"/>
    <d v="2020-12-31T00:00:00"/>
    <d v="2020-12-21T00:00:00"/>
    <n v="1000"/>
    <n v="3"/>
    <x v="2"/>
    <n v="375"/>
    <n v="1"/>
    <n v="510"/>
    <s v="VEHICLE - STOLEN"/>
    <m/>
    <n v="0"/>
    <m/>
    <m/>
    <n v="101"/>
    <s v="STREET"/>
    <m/>
    <m/>
    <s v="AA"/>
    <s v="Adult Arrest"/>
    <n v="510"/>
    <m/>
    <m/>
    <m/>
    <s v="WILTON                       PL"/>
    <s v="39TH                         PL"/>
    <n v="34.0137"/>
    <n v="-118.3152"/>
    <n v="1"/>
  </r>
  <r>
    <n v="200905807"/>
    <d v="2020-02-10T00:00:00"/>
    <d v="2020-02-09T00:00:00"/>
    <n v="920"/>
    <n v="9"/>
    <x v="3"/>
    <n v="914"/>
    <n v="2"/>
    <n v="626"/>
    <s v="INTIMATE PARTNER - SIMPLE ASSAULT"/>
    <s v="2000 0416"/>
    <n v="27"/>
    <s v="M"/>
    <s v="W"/>
    <n v="502"/>
    <s v="MULTI-UNIT DWELLING (APARTMENT, DUPLEX, ETC)"/>
    <n v="400"/>
    <s v="STRONG-ARM (HANDS, FIST, FEET OR BODILY FORCE)"/>
    <s v="AO"/>
    <s v="Adult Other"/>
    <n v="626"/>
    <m/>
    <m/>
    <m/>
    <s v="14500    HARTLAND                     ST"/>
    <m/>
    <n v="34.1952"/>
    <n v="-118.4487"/>
    <n v="0"/>
  </r>
  <r>
    <n v="201209354"/>
    <d v="2020-03-17T00:00:00"/>
    <d v="2020-03-16T00:00:00"/>
    <n v="1900"/>
    <n v="12"/>
    <x v="8"/>
    <n v="1273"/>
    <n v="1"/>
    <n v="440"/>
    <s v="THEFT PLAIN - PETTY ($950 &amp; UNDER)"/>
    <s v="1202 0344"/>
    <n v="65"/>
    <s v="F"/>
    <s v="H"/>
    <n v="402"/>
    <s v="MARKET"/>
    <m/>
    <m/>
    <s v="IC"/>
    <s v="Invest Cont"/>
    <n v="440"/>
    <m/>
    <m/>
    <m/>
    <s v="8800 S  WESTERN                      AV"/>
    <m/>
    <n v="33.958199999999998"/>
    <n v="-118.309"/>
    <n v="0"/>
  </r>
  <r>
    <n v="200808166"/>
    <d v="2020-04-09T00:00:00"/>
    <d v="2020-04-09T00:00:00"/>
    <n v="400"/>
    <n v="8"/>
    <x v="12"/>
    <n v="855"/>
    <n v="1"/>
    <n v="440"/>
    <s v="THEFT PLAIN - PETTY ($950 &amp; UNDER)"/>
    <s v="0327 0326 1822 0344 0202 0216 1309"/>
    <n v="0"/>
    <s v="X"/>
    <s v="X"/>
    <n v="725"/>
    <s v="GOVERNMENT FACILITY (FEDERAL,STATE, COUNTY &amp; CITY)"/>
    <m/>
    <m/>
    <s v="IC"/>
    <s v="Invest Cont"/>
    <n v="440"/>
    <m/>
    <m/>
    <m/>
    <s v="1400 S  SEPULVEDA                    BL"/>
    <m/>
    <n v="34.052399999999999"/>
    <n v="-118.44840000000001"/>
    <n v="0"/>
  </r>
  <r>
    <n v="200610044"/>
    <d v="2020-05-09T00:00:00"/>
    <d v="2020-05-09T00:00:00"/>
    <n v="1700"/>
    <n v="6"/>
    <x v="9"/>
    <n v="678"/>
    <n v="2"/>
    <n v="901"/>
    <s v="VIOLATION OF RESTRAINING ORDER"/>
    <s v="2004 2038"/>
    <n v="48"/>
    <s v="F"/>
    <s v="H"/>
    <n v="502"/>
    <s v="MULTI-UNIT DWELLING (APARTMENT, DUPLEX, ETC)"/>
    <m/>
    <m/>
    <s v="AO"/>
    <s v="Adult Other"/>
    <n v="901"/>
    <m/>
    <m/>
    <m/>
    <s v="700 N  KINGSLEY                     DR"/>
    <m/>
    <n v="34.083500000000001"/>
    <n v="-118.3028"/>
    <n v="0"/>
  </r>
  <r>
    <n v="200512773"/>
    <d v="2020-08-08T00:00:00"/>
    <d v="2020-08-08T00:00:00"/>
    <n v="430"/>
    <n v="5"/>
    <x v="10"/>
    <n v="555"/>
    <n v="1"/>
    <n v="310"/>
    <s v="BURGLARY"/>
    <s v="0202 0344 1300"/>
    <n v="55"/>
    <s v="F"/>
    <s v="B"/>
    <n v="707"/>
    <s v="GARAGE/CARPORT"/>
    <m/>
    <m/>
    <s v="IC"/>
    <s v="Invest Cont"/>
    <n v="310"/>
    <m/>
    <m/>
    <m/>
    <s v="800 W  SEPULVEDA                    ST"/>
    <m/>
    <n v="33.745600000000003"/>
    <n v="-118.2945"/>
    <n v="0"/>
  </r>
  <r>
    <n v="200309269"/>
    <d v="2020-03-31T00:00:00"/>
    <d v="2020-03-19T00:00:00"/>
    <n v="1600"/>
    <n v="3"/>
    <x v="2"/>
    <n v="318"/>
    <n v="1"/>
    <n v="330"/>
    <s v="BURGLARY FROM VEHICLE"/>
    <s v="0329 0344 1300 1612"/>
    <n v="34"/>
    <s v="M"/>
    <s v="H"/>
    <n v="101"/>
    <s v="STREET"/>
    <m/>
    <m/>
    <s v="IC"/>
    <s v="Invest Cont"/>
    <n v="330"/>
    <m/>
    <m/>
    <m/>
    <s v="1400 W  23RD                         ST"/>
    <m/>
    <n v="34.035200000000003"/>
    <n v="-118.289"/>
    <n v="0"/>
  </r>
  <r>
    <n v="200513125"/>
    <d v="2020-08-06T00:00:00"/>
    <d v="2020-08-06T00:00:00"/>
    <n v="2025"/>
    <n v="5"/>
    <x v="10"/>
    <n v="522"/>
    <n v="2"/>
    <n v="624"/>
    <s v="BATTERY - SIMPLE ASSAULT"/>
    <s v="0446 1309 1822 0416"/>
    <n v="23"/>
    <s v="M"/>
    <s v="H"/>
    <n v="502"/>
    <s v="MULTI-UNIT DWELLING (APARTMENT, DUPLEX, ETC)"/>
    <n v="400"/>
    <s v="STRONG-ARM (HANDS, FIST, FEET OR BODILY FORCE)"/>
    <s v="AA"/>
    <s v="Adult Arrest"/>
    <n v="624"/>
    <m/>
    <m/>
    <m/>
    <s v="900 N  WILMINGTON                   BL"/>
    <m/>
    <n v="33.780799999999999"/>
    <n v="-118.2743"/>
    <n v="1"/>
  </r>
  <r>
    <n v="200705716"/>
    <d v="2020-02-05T00:00:00"/>
    <d v="2020-02-05T00:00:00"/>
    <n v="1830"/>
    <n v="7"/>
    <x v="0"/>
    <n v="783"/>
    <n v="2"/>
    <n v="930"/>
    <s v="CRIMINAL THREATS - NO WEAPON DISPLAYED"/>
    <n v="421"/>
    <n v="66"/>
    <s v="M"/>
    <s v="B"/>
    <n v="502"/>
    <s v="MULTI-UNIT DWELLING (APARTMENT, DUPLEX, ETC)"/>
    <n v="511"/>
    <s v="VERBAL THREAT"/>
    <s v="IC"/>
    <s v="Invest Cont"/>
    <n v="930"/>
    <m/>
    <m/>
    <m/>
    <s v="5100 W  20TH                         ST"/>
    <m/>
    <n v="34.040500000000002"/>
    <n v="-118.3548"/>
    <n v="0"/>
  </r>
  <r>
    <n v="200518366"/>
    <d v="2020-12-30T00:00:00"/>
    <d v="2020-12-25T00:00:00"/>
    <n v="930"/>
    <n v="5"/>
    <x v="10"/>
    <n v="526"/>
    <n v="1"/>
    <n v="510"/>
    <s v="VEHICLE - STOLEN"/>
    <m/>
    <n v="0"/>
    <m/>
    <m/>
    <n v="108"/>
    <s v="PARKING LOT"/>
    <m/>
    <m/>
    <s v="IC"/>
    <s v="Invest Cont"/>
    <n v="510"/>
    <m/>
    <m/>
    <m/>
    <s v="300 W  ANAHEIM                      ST"/>
    <m/>
    <n v="33.779800000000002"/>
    <n v="-118.2649"/>
    <n v="0"/>
  </r>
  <r>
    <n v="201204235"/>
    <d v="2020-01-04T00:00:00"/>
    <d v="2020-01-04T00:00:00"/>
    <n v="1045"/>
    <n v="12"/>
    <x v="8"/>
    <n v="1213"/>
    <n v="2"/>
    <n v="624"/>
    <s v="BATTERY - SIMPLE ASSAULT"/>
    <s v="0416 1402 0562"/>
    <n v="38"/>
    <s v="F"/>
    <s v="H"/>
    <n v="501"/>
    <s v="SINGLE FAMILY DWELLING"/>
    <n v="400"/>
    <s v="STRONG-ARM (HANDS, FIST, FEET OR BODILY FORCE)"/>
    <s v="JA"/>
    <s v="Juv Arrest"/>
    <n v="624"/>
    <m/>
    <m/>
    <m/>
    <s v="2000 W  54TH                         ST"/>
    <m/>
    <n v="33.993299999999998"/>
    <n v="-118.3138"/>
    <n v="1"/>
  </r>
  <r>
    <n v="201211908"/>
    <d v="2020-04-30T00:00:00"/>
    <d v="2020-04-22T00:00:00"/>
    <n v="800"/>
    <n v="12"/>
    <x v="8"/>
    <n v="1218"/>
    <n v="2"/>
    <n v="745"/>
    <s v="VANDALISM - MISDEAMEANOR ($399 OR UNDER)"/>
    <s v="0329 1300 0913 1802 0917"/>
    <n v="23"/>
    <s v="F"/>
    <s v="H"/>
    <n v="122"/>
    <s v="VEHICLE, PASSENGER/TRUCK"/>
    <m/>
    <m/>
    <s v="IC"/>
    <s v="Invest Cont"/>
    <n v="745"/>
    <m/>
    <m/>
    <m/>
    <s v="5700 S  HOOVER                       ST"/>
    <m/>
    <n v="33.990499999999997"/>
    <n v="-118.2871"/>
    <n v="0"/>
  </r>
  <r>
    <n v="201008908"/>
    <d v="2020-05-09T00:00:00"/>
    <d v="2020-05-09T00:00:00"/>
    <n v="310"/>
    <n v="10"/>
    <x v="11"/>
    <n v="1063"/>
    <n v="2"/>
    <n v="626"/>
    <s v="INTIMATE PARTNER - SIMPLE ASSAULT"/>
    <s v="2000 0416 1814 0913 0429 0448"/>
    <n v="32"/>
    <s v="F"/>
    <s v="B"/>
    <n v="502"/>
    <s v="MULTI-UNIT DWELLING (APARTMENT, DUPLEX, ETC)"/>
    <n v="400"/>
    <s v="STRONG-ARM (HANDS, FIST, FEET OR BODILY FORCE)"/>
    <s v="IC"/>
    <s v="Invest Cont"/>
    <n v="626"/>
    <m/>
    <m/>
    <m/>
    <s v="18600    CLARK                        ST"/>
    <m/>
    <n v="34.170999999999999"/>
    <n v="-118.5384"/>
    <n v="0"/>
  </r>
  <r>
    <n v="200411079"/>
    <d v="2020-07-23T00:00:00"/>
    <d v="2020-07-22T00:00:00"/>
    <n v="1800"/>
    <n v="4"/>
    <x v="4"/>
    <n v="448"/>
    <n v="1"/>
    <n v="420"/>
    <s v="THEFT FROM MOTOR VEHICLE - PETTY ($950 &amp; UNDER)"/>
    <m/>
    <n v="0"/>
    <m/>
    <m/>
    <n v="101"/>
    <s v="STREET"/>
    <m/>
    <m/>
    <s v="IC"/>
    <s v="Invest Cont"/>
    <n v="420"/>
    <m/>
    <m/>
    <m/>
    <s v="1500    CRUSADO                      LN"/>
    <m/>
    <n v="34.058"/>
    <n v="-118.1953"/>
    <n v="0"/>
  </r>
  <r>
    <n v="200811700"/>
    <d v="2020-07-10T00:00:00"/>
    <d v="2020-07-09T00:00:00"/>
    <n v="2030"/>
    <n v="8"/>
    <x v="12"/>
    <n v="857"/>
    <n v="2"/>
    <n v="740"/>
    <s v="VANDALISM - FELONY ($400 &amp; OVER, ALL CHURCH VANDALISMS)"/>
    <s v="0329 1609 1822"/>
    <n v="27"/>
    <s v="F"/>
    <s v="O"/>
    <n v="123"/>
    <s v="PARKING UNDERGROUND/BUILDING"/>
    <m/>
    <m/>
    <s v="IC"/>
    <s v="Invest Cont"/>
    <n v="740"/>
    <m/>
    <m/>
    <m/>
    <s v="1500 S  BEVERLY                      DR"/>
    <m/>
    <n v="34.049500000000002"/>
    <n v="-118.39530000000001"/>
    <n v="0"/>
  </r>
  <r>
    <n v="200312970"/>
    <d v="2020-06-19T00:00:00"/>
    <d v="2020-06-19T00:00:00"/>
    <n v="2355"/>
    <n v="3"/>
    <x v="2"/>
    <n v="376"/>
    <n v="1"/>
    <n v="230"/>
    <s v="ASSAULT WITH DEADLY WEAPON, AGGRAVATED ASSAULT"/>
    <s v="0554 1309 1310 0605 2002 0913 0416"/>
    <n v="26"/>
    <s v="F"/>
    <s v="B"/>
    <n v="101"/>
    <s v="STREET"/>
    <n v="307"/>
    <s v="VEHICLE"/>
    <s v="AA"/>
    <s v="Adult Arrest"/>
    <n v="230"/>
    <m/>
    <m/>
    <m/>
    <s v="3700 S  HARVARD                      BL"/>
    <m/>
    <n v="34.0137"/>
    <n v="-118.30670000000001"/>
    <n v="1"/>
  </r>
  <r>
    <n v="200416099"/>
    <d v="2020-12-19T00:00:00"/>
    <d v="2020-12-19T00:00:00"/>
    <n v="1719"/>
    <n v="4"/>
    <x v="4"/>
    <n v="464"/>
    <n v="1"/>
    <n v="110"/>
    <s v="CRIMINAL HOMICIDE"/>
    <s v="1822 0430 0906"/>
    <n v="22"/>
    <s v="M"/>
    <s v="H"/>
    <n v="101"/>
    <s v="STREET"/>
    <n v="102"/>
    <s v="HAND GUN"/>
    <s v="AA"/>
    <s v="Adult Arrest"/>
    <n v="110"/>
    <m/>
    <m/>
    <m/>
    <s v="200 S  SOTO                         ST"/>
    <m/>
    <n v="34.044499999999999"/>
    <n v="-118.2116"/>
    <n v="1"/>
  </r>
  <r>
    <n v="200108952"/>
    <d v="2020-03-11T00:00:00"/>
    <d v="2020-03-11T00:00:00"/>
    <n v="1520"/>
    <n v="1"/>
    <x v="1"/>
    <n v="139"/>
    <n v="1"/>
    <n v="510"/>
    <s v="VEHICLE - STOLEN"/>
    <m/>
    <n v="0"/>
    <m/>
    <m/>
    <n v="101"/>
    <s v="STREET"/>
    <m/>
    <m/>
    <s v="IC"/>
    <s v="Invest Cont"/>
    <n v="510"/>
    <m/>
    <m/>
    <m/>
    <s v="ROSE                         ST"/>
    <s v="TRACTION                     AV"/>
    <n v="34.046300000000002"/>
    <n v="-118.2371"/>
    <n v="0"/>
  </r>
  <r>
    <n v="201110323"/>
    <d v="2020-06-12T00:00:00"/>
    <d v="2020-06-09T00:00:00"/>
    <n v="1930"/>
    <n v="11"/>
    <x v="7"/>
    <n v="1144"/>
    <n v="1"/>
    <n v="510"/>
    <s v="VEHICLE - STOLEN"/>
    <m/>
    <n v="0"/>
    <m/>
    <m/>
    <n v="101"/>
    <s v="STREET"/>
    <m/>
    <m/>
    <s v="IC"/>
    <s v="Invest Cont"/>
    <n v="510"/>
    <m/>
    <m/>
    <m/>
    <s v="2800    ROWENA                       AV"/>
    <m/>
    <n v="34.107599999999998"/>
    <n v="-118.2646"/>
    <n v="0"/>
  </r>
  <r>
    <n v="200910077"/>
    <d v="2020-05-23T00:00:00"/>
    <d v="2020-05-22T00:00:00"/>
    <n v="625"/>
    <n v="9"/>
    <x v="3"/>
    <n v="966"/>
    <n v="1"/>
    <n v="480"/>
    <s v="BIKE - STOLEN"/>
    <n v="344"/>
    <n v="39"/>
    <s v="F"/>
    <s v="W"/>
    <n v="502"/>
    <s v="MULTI-UNIT DWELLING (APARTMENT, DUPLEX, ETC)"/>
    <m/>
    <m/>
    <s v="IC"/>
    <s v="Invest Cont"/>
    <n v="480"/>
    <m/>
    <m/>
    <m/>
    <s v="13300    HUSTON                       ST"/>
    <m/>
    <n v="34.159500000000001"/>
    <n v="-118.4225"/>
    <n v="0"/>
  </r>
  <r>
    <n v="201009423"/>
    <d v="2020-05-27T00:00:00"/>
    <d v="2020-05-19T00:00:00"/>
    <n v="1000"/>
    <n v="10"/>
    <x v="11"/>
    <n v="1039"/>
    <n v="2"/>
    <n v="940"/>
    <s v="EXTORTION"/>
    <s v="1914 1822"/>
    <n v="29"/>
    <s v="F"/>
    <s v="B"/>
    <n v="501"/>
    <s v="SINGLE FAMILY DWELLING"/>
    <m/>
    <m/>
    <s v="IC"/>
    <s v="Invest Cont"/>
    <n v="940"/>
    <m/>
    <m/>
    <m/>
    <s v="6400    WHITMAN                      AV"/>
    <m/>
    <n v="34.186700000000002"/>
    <n v="-118.4765"/>
    <n v="0"/>
  </r>
  <r>
    <n v="200215102"/>
    <d v="2020-09-16T00:00:00"/>
    <d v="2020-09-16T00:00:00"/>
    <n v="1840"/>
    <n v="2"/>
    <x v="5"/>
    <n v="248"/>
    <n v="1"/>
    <n v="230"/>
    <s v="ASSAULT WITH DEADLY WEAPON, AGGRAVATED ASSAULT"/>
    <s v="1822 0416 0445 0334 0432 2047 0906"/>
    <n v="28"/>
    <s v="M"/>
    <s v="H"/>
    <n v="101"/>
    <s v="STREET"/>
    <n v="302"/>
    <s v="BLUNT INSTRUMENT"/>
    <s v="IC"/>
    <s v="Invest Cont"/>
    <n v="230"/>
    <m/>
    <m/>
    <m/>
    <s v="HARTFORD                     AV"/>
    <s v="4TH                          ST"/>
    <n v="34.057299999999998"/>
    <n v="-118.2634"/>
    <n v="0"/>
  </r>
  <r>
    <n v="201112277"/>
    <d v="2020-08-07T00:00:00"/>
    <d v="2020-08-06T00:00:00"/>
    <n v="1430"/>
    <n v="11"/>
    <x v="7"/>
    <n v="1148"/>
    <n v="2"/>
    <n v="946"/>
    <s v="OTHER MISCELLANEOUS CRIME"/>
    <s v="0514 0911 0913 2041 0500 1814 1259"/>
    <n v="17"/>
    <s v="F"/>
    <s v="H"/>
    <n v="502"/>
    <s v="MULTI-UNIT DWELLING (APARTMENT, DUPLEX, ETC)"/>
    <n v="500"/>
    <s v="UNKNOWN WEAPON/OTHER WEAPON"/>
    <s v="AO"/>
    <s v="Adult Other"/>
    <n v="946"/>
    <m/>
    <m/>
    <m/>
    <s v="4500 N  FIGUEROA                     ST"/>
    <m/>
    <n v="34.096200000000003"/>
    <n v="-118.2072"/>
    <n v="0"/>
  </r>
  <r>
    <n v="201106198"/>
    <d v="2020-02-19T00:00:00"/>
    <d v="2020-02-19T00:00:00"/>
    <n v="1030"/>
    <n v="11"/>
    <x v="7"/>
    <n v="1123"/>
    <n v="1"/>
    <n v="330"/>
    <s v="BURGLARY FROM VEHICLE"/>
    <s v="0344 1300 1307"/>
    <n v="28"/>
    <s v="F"/>
    <s v="W"/>
    <n v="108"/>
    <s v="PARKING LOT"/>
    <n v="500"/>
    <s v="UNKNOWN WEAPON/OTHER WEAPON"/>
    <s v="IC"/>
    <s v="Invest Cont"/>
    <n v="330"/>
    <m/>
    <m/>
    <m/>
    <s v="LOS FELIZ"/>
    <s v="SENECA"/>
    <n v="34.126300000000001"/>
    <n v="-118.2627"/>
    <n v="0"/>
  </r>
  <r>
    <n v="200414310"/>
    <d v="2020-10-26T00:00:00"/>
    <d v="2020-10-26T00:00:00"/>
    <n v="450"/>
    <n v="4"/>
    <x v="4"/>
    <n v="423"/>
    <n v="1"/>
    <n v="341"/>
    <s v="THEFT-GRAND ($950.01 &amp; OVER)EXCPT,GUNS,FOWL,LIVESTK,PROD"/>
    <s v="0342 1309 0344 0329"/>
    <n v="0"/>
    <s v="M"/>
    <s v="W"/>
    <n v="408"/>
    <s v="AUTO SUPPLY STORE*"/>
    <m/>
    <m/>
    <s v="IC"/>
    <s v="Invest Cont"/>
    <n v="341"/>
    <m/>
    <m/>
    <m/>
    <s v="1800    HANCOCK                      ST"/>
    <m/>
    <n v="34.064900000000002"/>
    <n v="-118.2089"/>
    <n v="0"/>
  </r>
  <r>
    <n v="200108156"/>
    <d v="2020-02-29T00:00:00"/>
    <d v="2020-02-29T00:00:00"/>
    <n v="520"/>
    <n v="1"/>
    <x v="1"/>
    <n v="162"/>
    <n v="2"/>
    <n v="626"/>
    <s v="INTIMATE PARTNER - SIMPLE ASSAULT"/>
    <s v="0416 1206 2002 2000 1814"/>
    <n v="25"/>
    <s v="F"/>
    <s v="O"/>
    <n v="502"/>
    <s v="MULTI-UNIT DWELLING (APARTMENT, DUPLEX, ETC)"/>
    <n v="400"/>
    <s v="STRONG-ARM (HANDS, FIST, FEET OR BODILY FORCE)"/>
    <s v="AA"/>
    <s v="Adult Arrest"/>
    <n v="626"/>
    <m/>
    <m/>
    <m/>
    <s v="800 S  HILL                         ST"/>
    <m/>
    <n v="34.046199999999999"/>
    <n v="-118.2585"/>
    <n v="1"/>
  </r>
  <r>
    <n v="200509927"/>
    <d v="2020-05-25T00:00:00"/>
    <d v="2020-05-25T00:00:00"/>
    <n v="1400"/>
    <n v="5"/>
    <x v="10"/>
    <n v="504"/>
    <n v="2"/>
    <n v="745"/>
    <s v="VANDALISM - MISDEAMEANOR ($399 OR UNDER)"/>
    <n v="329"/>
    <n v="20"/>
    <s v="F"/>
    <s v="B"/>
    <n v="502"/>
    <s v="MULTI-UNIT DWELLING (APARTMENT, DUPLEX, ETC)"/>
    <m/>
    <m/>
    <s v="IC"/>
    <s v="Invest Cont"/>
    <n v="745"/>
    <m/>
    <m/>
    <m/>
    <s v="1600 W  208TH                        ST"/>
    <m/>
    <n v="33.841900000000003"/>
    <n v="-118.3066"/>
    <n v="0"/>
  </r>
  <r>
    <n v="200118130"/>
    <d v="2020-09-18T00:00:00"/>
    <d v="2020-09-17T00:00:00"/>
    <n v="1804"/>
    <n v="1"/>
    <x v="1"/>
    <n v="159"/>
    <n v="2"/>
    <n v="354"/>
    <s v="THEFT OF IDENTITY"/>
    <n v="1501"/>
    <n v="48"/>
    <s v="M"/>
    <s v="C"/>
    <n v="502"/>
    <s v="MULTI-UNIT DWELLING (APARTMENT, DUPLEX, ETC)"/>
    <m/>
    <m/>
    <s v="IC"/>
    <s v="Invest Cont"/>
    <n v="354"/>
    <m/>
    <m/>
    <m/>
    <s v="600    MATEO                        ST"/>
    <m/>
    <n v="34.037799999999997"/>
    <n v="-118.23269999999999"/>
    <n v="0"/>
  </r>
  <r>
    <n v="200506396"/>
    <d v="2020-02-24T00:00:00"/>
    <d v="2020-02-22T00:00:00"/>
    <n v="1330"/>
    <n v="5"/>
    <x v="10"/>
    <n v="529"/>
    <n v="1"/>
    <n v="330"/>
    <s v="BURGLARY FROM VEHICLE"/>
    <s v="1402 1602"/>
    <n v="0"/>
    <s v="X"/>
    <s v="X"/>
    <n v="203"/>
    <s v="OTHER BUSINESS"/>
    <m/>
    <m/>
    <s v="IC"/>
    <s v="Invest Cont"/>
    <n v="330"/>
    <n v="998"/>
    <m/>
    <m/>
    <s v="1200 E  G                            ST"/>
    <m/>
    <n v="33.779299999999999"/>
    <n v="-118.248"/>
    <n v="0"/>
  </r>
  <r>
    <n v="200910871"/>
    <d v="2020-06-10T00:00:00"/>
    <d v="2020-06-10T00:00:00"/>
    <n v="1651"/>
    <n v="9"/>
    <x v="3"/>
    <n v="969"/>
    <n v="1"/>
    <n v="648"/>
    <s v="ARSON"/>
    <m/>
    <n v="0"/>
    <s v="X"/>
    <s v="X"/>
    <n v="103"/>
    <s v="ALLEY"/>
    <m/>
    <m/>
    <s v="IC"/>
    <s v="Invest Cont"/>
    <n v="648"/>
    <m/>
    <m/>
    <m/>
    <s v="13200 W  RIVERSIDE                    DR"/>
    <m/>
    <n v="34.157600000000002"/>
    <n v="-118.4209"/>
    <n v="0"/>
  </r>
  <r>
    <n v="200716179"/>
    <d v="2020-11-20T00:00:00"/>
    <d v="2020-11-17T00:00:00"/>
    <n v="1550"/>
    <n v="7"/>
    <x v="0"/>
    <n v="724"/>
    <n v="1"/>
    <n v="442"/>
    <s v="SHOPLIFTING - PETTY THEFT ($950 &amp; UNDER)"/>
    <n v="325"/>
    <n v="26"/>
    <s v="M"/>
    <s v="H"/>
    <n v="203"/>
    <s v="OTHER BUSINESS"/>
    <m/>
    <m/>
    <s v="AA"/>
    <s v="Adult Arrest"/>
    <n v="442"/>
    <m/>
    <m/>
    <m/>
    <s v="100    THE GROVE                    DR"/>
    <m/>
    <n v="34.0747"/>
    <n v="-118.3563"/>
    <n v="1"/>
  </r>
  <r>
    <n v="200308406"/>
    <d v="2020-03-10T00:00:00"/>
    <d v="2020-03-10T00:00:00"/>
    <n v="2230"/>
    <n v="3"/>
    <x v="2"/>
    <n v="311"/>
    <n v="2"/>
    <n v="626"/>
    <s v="INTIMATE PARTNER - SIMPLE ASSAULT"/>
    <s v="2000 1813 1821 1243 1241 0444"/>
    <n v="42"/>
    <s v="F"/>
    <s v="W"/>
    <n v="501"/>
    <s v="SINGLE FAMILY DWELLING"/>
    <n v="400"/>
    <s v="STRONG-ARM (HANDS, FIST, FEET OR BODILY FORCE)"/>
    <s v="AO"/>
    <s v="Adult Other"/>
    <n v="626"/>
    <m/>
    <m/>
    <m/>
    <s v="2700 S  SPAULDING                    AV"/>
    <m/>
    <n v="34.030900000000003"/>
    <n v="-118.3695"/>
    <n v="0"/>
  </r>
  <r>
    <n v="201213620"/>
    <d v="2020-05-27T00:00:00"/>
    <d v="2020-05-27T00:00:00"/>
    <n v="840"/>
    <n v="12"/>
    <x v="8"/>
    <n v="1256"/>
    <n v="1"/>
    <n v="210"/>
    <s v="ROBBERY"/>
    <s v="0342 0913 0344 0355 0319 0334 0432 0370 0421 0327"/>
    <n v="44"/>
    <s v="M"/>
    <s v="H"/>
    <n v="108"/>
    <s v="PARKING LOT"/>
    <n v="102"/>
    <s v="HAND GUN"/>
    <s v="IC"/>
    <s v="Invest Cont"/>
    <n v="210"/>
    <m/>
    <m/>
    <m/>
    <s v="7400 S  HOOVER                       ST"/>
    <m/>
    <n v="33.972700000000003"/>
    <n v="-118.2871"/>
    <n v="0"/>
  </r>
  <r>
    <n v="201009543"/>
    <d v="2020-05-30T00:00:00"/>
    <d v="2020-05-30T00:00:00"/>
    <n v="45"/>
    <n v="10"/>
    <x v="11"/>
    <n v="1006"/>
    <n v="2"/>
    <n v="740"/>
    <s v="VANDALISM - FELONY ($400 &amp; OVER, ALL CHURCH VANDALISMS)"/>
    <s v="2000 0329 0913 1814 1420"/>
    <n v="35"/>
    <s v="F"/>
    <s v="W"/>
    <n v="501"/>
    <s v="SINGLE FAMILY DWELLING"/>
    <n v="400"/>
    <s v="STRONG-ARM (HANDS, FIST, FEET OR BODILY FORCE)"/>
    <s v="AO"/>
    <s v="Adult Other"/>
    <n v="740"/>
    <m/>
    <m/>
    <m/>
    <s v="8100    ENCINO                       AV"/>
    <m/>
    <n v="34.217199999999998"/>
    <n v="-118.51430000000001"/>
    <n v="0"/>
  </r>
  <r>
    <n v="200416284"/>
    <d v="2020-12-25T00:00:00"/>
    <d v="2020-12-25T00:00:00"/>
    <n v="30"/>
    <n v="4"/>
    <x v="4"/>
    <n v="415"/>
    <n v="2"/>
    <n v="626"/>
    <s v="INTIMATE PARTNER - SIMPLE ASSAULT"/>
    <s v="2000 1814 0340 2002 0444 0913"/>
    <n v="23"/>
    <s v="F"/>
    <s v="H"/>
    <n v="101"/>
    <s v="STREET"/>
    <n v="400"/>
    <s v="STRONG-ARM (HANDS, FIST, FEET OR BODILY FORCE)"/>
    <s v="IC"/>
    <s v="Invest Cont"/>
    <n v="626"/>
    <m/>
    <m/>
    <m/>
    <s v="2500    JOHNSTON                     ST"/>
    <m/>
    <n v="0"/>
    <n v="0"/>
    <n v="0"/>
  </r>
  <r>
    <n v="200811560"/>
    <d v="2020-07-07T00:00:00"/>
    <d v="2020-07-07T00:00:00"/>
    <n v="1130"/>
    <n v="8"/>
    <x v="12"/>
    <n v="811"/>
    <n v="2"/>
    <n v="888"/>
    <s v="TRESPASSING"/>
    <s v="2004 1402"/>
    <n v="0"/>
    <s v="X"/>
    <s v="X"/>
    <n v="203"/>
    <s v="OTHER BUSINESS"/>
    <m/>
    <m/>
    <s v="IC"/>
    <s v="Invest Cont"/>
    <n v="888"/>
    <n v="998"/>
    <m/>
    <m/>
    <s v="16100    ALCIMA                       AV"/>
    <m/>
    <n v="34.050600000000003"/>
    <n v="-118.53360000000001"/>
    <n v="0"/>
  </r>
  <r>
    <n v="201011034"/>
    <d v="2020-07-16T00:00:00"/>
    <d v="2020-07-16T00:00:00"/>
    <n v="700"/>
    <n v="10"/>
    <x v="11"/>
    <n v="1021"/>
    <n v="1"/>
    <n v="440"/>
    <s v="THEFT PLAIN - PETTY ($950 &amp; UNDER)"/>
    <s v="1822 0344"/>
    <n v="48"/>
    <s v="M"/>
    <s v="W"/>
    <n v="501"/>
    <s v="SINGLE FAMILY DWELLING"/>
    <m/>
    <m/>
    <s v="IC"/>
    <s v="Invest Cont"/>
    <n v="440"/>
    <m/>
    <m/>
    <m/>
    <s v="19300    PATIRENE                     PL"/>
    <m/>
    <n v="34.189700000000002"/>
    <n v="-118.55459999999999"/>
    <n v="0"/>
  </r>
  <r>
    <n v="200814028"/>
    <d v="2020-09-12T00:00:00"/>
    <d v="2020-09-12T00:00:00"/>
    <n v="10"/>
    <n v="8"/>
    <x v="12"/>
    <n v="822"/>
    <n v="2"/>
    <n v="745"/>
    <s v="VANDALISM - MISDEAMEANOR ($399 OR UNDER)"/>
    <s v="0329 1822 1309"/>
    <n v="30"/>
    <s v="M"/>
    <s v="O"/>
    <n v="108"/>
    <s v="PARKING LOT"/>
    <m/>
    <m/>
    <s v="IC"/>
    <s v="Invest Cont"/>
    <n v="745"/>
    <m/>
    <m/>
    <m/>
    <s v="17300 W  SUNSET                       BL"/>
    <m/>
    <n v="34.042200000000001"/>
    <n v="-118.554"/>
    <n v="0"/>
  </r>
  <r>
    <n v="200414622"/>
    <d v="2020-11-05T00:00:00"/>
    <d v="2020-10-24T00:00:00"/>
    <n v="2000"/>
    <n v="4"/>
    <x v="4"/>
    <n v="439"/>
    <n v="1"/>
    <n v="510"/>
    <s v="VEHICLE - STOLEN"/>
    <m/>
    <n v="0"/>
    <m/>
    <m/>
    <n v="101"/>
    <s v="STREET"/>
    <m/>
    <m/>
    <s v="IC"/>
    <s v="Invest Cont"/>
    <n v="510"/>
    <m/>
    <m/>
    <m/>
    <s v="4800    OSULLIVAN                    DR"/>
    <m/>
    <n v="34.064700000000002"/>
    <n v="-118.1777"/>
    <n v="0"/>
  </r>
  <r>
    <n v="200617632"/>
    <d v="2020-11-05T00:00:00"/>
    <d v="2020-11-05T00:00:00"/>
    <n v="1200"/>
    <n v="6"/>
    <x v="9"/>
    <n v="647"/>
    <n v="2"/>
    <n v="745"/>
    <s v="VANDALISM - MISDEAMEANOR ($399 OR UNDER)"/>
    <s v="0329 0447 1501"/>
    <n v="29"/>
    <s v="M"/>
    <s v="H"/>
    <n v="502"/>
    <s v="MULTI-UNIT DWELLING (APARTMENT, DUPLEX, ETC)"/>
    <n v="400"/>
    <s v="STRONG-ARM (HANDS, FIST, FEET OR BODILY FORCE)"/>
    <s v="IC"/>
    <s v="Invest Cont"/>
    <n v="745"/>
    <m/>
    <m/>
    <m/>
    <s v="1500 N  BRONSON                      AV"/>
    <m/>
    <n v="34.097999999999999"/>
    <n v="-118.318"/>
    <n v="0"/>
  </r>
  <r>
    <n v="200407648"/>
    <d v="2020-04-07T00:00:00"/>
    <d v="2020-04-07T00:00:00"/>
    <n v="2315"/>
    <n v="4"/>
    <x v="4"/>
    <n v="454"/>
    <n v="2"/>
    <n v="901"/>
    <s v="VIOLATION OF RESTRAINING ORDER"/>
    <s v="2038 2004 1218"/>
    <n v="46"/>
    <s v="F"/>
    <s v="H"/>
    <n v="101"/>
    <s v="STREET"/>
    <m/>
    <m/>
    <s v="IC"/>
    <s v="Invest Cont"/>
    <n v="901"/>
    <m/>
    <m/>
    <m/>
    <s v="BOYLE"/>
    <s v="4TH"/>
    <n v="34.043100000000003"/>
    <n v="-118.2196"/>
    <n v="0"/>
  </r>
  <r>
    <n v="200112383"/>
    <d v="2020-05-30T00:00:00"/>
    <d v="2020-05-29T00:00:00"/>
    <n v="2000"/>
    <n v="1"/>
    <x v="1"/>
    <n v="182"/>
    <n v="2"/>
    <n v="740"/>
    <s v="VANDALISM - FELONY ($400 &amp; OVER, ALL CHURCH VANDALISMS)"/>
    <n v="329"/>
    <n v="33"/>
    <s v="F"/>
    <s v="K"/>
    <n v="122"/>
    <s v="VEHICLE, PASSENGER/TRUCK"/>
    <m/>
    <m/>
    <s v="IC"/>
    <s v="Invest Cont"/>
    <n v="740"/>
    <m/>
    <m/>
    <m/>
    <s v="1200 S  FLOWER                       ST"/>
    <m/>
    <n v="34.041499999999999"/>
    <n v="-118.2654"/>
    <n v="0"/>
  </r>
  <r>
    <n v="200517842"/>
    <d v="2020-12-15T00:00:00"/>
    <d v="2020-12-15T00:00:00"/>
    <n v="800"/>
    <n v="5"/>
    <x v="10"/>
    <n v="563"/>
    <n v="1"/>
    <n v="510"/>
    <s v="VEHICLE - STOLEN"/>
    <m/>
    <n v="0"/>
    <m/>
    <m/>
    <n v="101"/>
    <s v="STREET"/>
    <m/>
    <m/>
    <s v="IC"/>
    <s v="Invest Cont"/>
    <n v="510"/>
    <m/>
    <m/>
    <m/>
    <s v="600 W  13TH                         ST"/>
    <m/>
    <n v="33.732399999999998"/>
    <n v="-118.2902"/>
    <n v="0"/>
  </r>
  <r>
    <n v="200310356"/>
    <d v="2020-04-24T00:00:00"/>
    <d v="2020-04-24T00:00:00"/>
    <n v="1"/>
    <n v="3"/>
    <x v="2"/>
    <n v="393"/>
    <n v="2"/>
    <n v="745"/>
    <s v="VANDALISM - MISDEAMEANOR ($399 OR UNDER)"/>
    <n v="329"/>
    <n v="38"/>
    <s v="F"/>
    <s v="B"/>
    <n v="122"/>
    <s v="VEHICLE, PASSENGER/TRUCK"/>
    <m/>
    <m/>
    <s v="IC"/>
    <s v="Invest Cont"/>
    <n v="745"/>
    <m/>
    <m/>
    <m/>
    <s v="BRONSON                      AV"/>
    <s v="STOCKER"/>
    <n v="34.008499999999998"/>
    <n v="-118.33329999999999"/>
    <n v="0"/>
  </r>
  <r>
    <n v="200507154"/>
    <d v="2020-03-14T00:00:00"/>
    <d v="2020-03-14T00:00:00"/>
    <n v="910"/>
    <n v="5"/>
    <x v="10"/>
    <n v="514"/>
    <n v="2"/>
    <n v="901"/>
    <s v="VIOLATION OF RESTRAINING ORDER"/>
    <s v="2038 0913 2004 0389"/>
    <n v="64"/>
    <s v="M"/>
    <s v="H"/>
    <n v="501"/>
    <s v="SINGLE FAMILY DWELLING"/>
    <m/>
    <m/>
    <s v="AA"/>
    <s v="Adult Arrest"/>
    <n v="901"/>
    <m/>
    <m/>
    <m/>
    <s v="1000 W  DENNI                        ST"/>
    <m/>
    <n v="33.784399999999998"/>
    <n v="-118.27460000000001"/>
    <n v="1"/>
  </r>
  <r>
    <n v="200610145"/>
    <d v="2020-05-11T00:00:00"/>
    <d v="2020-05-07T00:00:00"/>
    <n v="1300"/>
    <n v="6"/>
    <x v="9"/>
    <n v="638"/>
    <n v="1"/>
    <n v="341"/>
    <s v="THEFT-GRAND ($950.01 &amp; OVER)EXCPT,GUNS,FOWL,LIVESTK,PROD"/>
    <s v="1822 0344"/>
    <n v="48"/>
    <s v="M"/>
    <s v="W"/>
    <n v="501"/>
    <s v="SINGLE FAMILY DWELLING"/>
    <m/>
    <m/>
    <s v="IC"/>
    <s v="Invest Cont"/>
    <n v="341"/>
    <m/>
    <m/>
    <m/>
    <s v="1800 N  WILTON                       PL"/>
    <m/>
    <n v="34.1036"/>
    <n v="-118.3137"/>
    <n v="0"/>
  </r>
  <r>
    <n v="200504481"/>
    <d v="2020-01-11T00:00:00"/>
    <d v="2020-01-11T00:00:00"/>
    <n v="30"/>
    <n v="5"/>
    <x v="10"/>
    <n v="504"/>
    <n v="2"/>
    <n v="745"/>
    <s v="VANDALISM - MISDEAMEANOR ($399 OR UNDER)"/>
    <s v="1300 0329 1814 1307 2000 0913"/>
    <n v="49"/>
    <s v="F"/>
    <s v="H"/>
    <n v="101"/>
    <s v="STREET"/>
    <m/>
    <m/>
    <s v="AO"/>
    <s v="Adult Other"/>
    <n v="745"/>
    <m/>
    <m/>
    <m/>
    <s v="1600    TORRANCE                     BL"/>
    <m/>
    <n v="33.8399"/>
    <n v="-118.3066"/>
    <n v="0"/>
  </r>
  <r>
    <n v="200907392"/>
    <d v="2020-03-13T00:00:00"/>
    <d v="2020-03-12T00:00:00"/>
    <n v="2120"/>
    <n v="9"/>
    <x v="3"/>
    <n v="963"/>
    <n v="1"/>
    <n v="330"/>
    <s v="BURGLARY FROM VEHICLE"/>
    <s v="1307 1302 0344"/>
    <n v="23"/>
    <s v="F"/>
    <s v="B"/>
    <n v="101"/>
    <s v="STREET"/>
    <m/>
    <m/>
    <s v="IC"/>
    <s v="Invest Cont"/>
    <n v="330"/>
    <m/>
    <m/>
    <m/>
    <s v="14800    HUSTON                       ST"/>
    <m/>
    <n v="34.159399999999998"/>
    <n v="-118.4552"/>
    <n v="0"/>
  </r>
  <r>
    <n v="200204060"/>
    <d v="2020-01-02T00:00:00"/>
    <d v="2020-01-02T00:00:00"/>
    <n v="800"/>
    <n v="2"/>
    <x v="5"/>
    <n v="233"/>
    <n v="1"/>
    <n v="510"/>
    <s v="VEHICLE - STOLEN"/>
    <m/>
    <n v="0"/>
    <m/>
    <m/>
    <n v="108"/>
    <s v="PARKING LOT"/>
    <m/>
    <m/>
    <s v="IC"/>
    <s v="Invest Cont"/>
    <n v="510"/>
    <m/>
    <m/>
    <m/>
    <s v="200 S  LA FAYETTE PARK              PL"/>
    <m/>
    <n v="34.069200000000002"/>
    <n v="-118.2792"/>
    <n v="0"/>
  </r>
  <r>
    <n v="200515864"/>
    <d v="2020-10-27T00:00:00"/>
    <d v="2020-10-27T00:00:00"/>
    <n v="1330"/>
    <n v="5"/>
    <x v="10"/>
    <n v="501"/>
    <n v="1"/>
    <n v="210"/>
    <s v="ROBBERY"/>
    <s v="0325 0421 0945 0344 0342 0104 0334 0432 1309"/>
    <n v="0"/>
    <s v="X"/>
    <s v="X"/>
    <n v="108"/>
    <s v="PARKING LOT"/>
    <n v="102"/>
    <s v="HAND GUN"/>
    <s v="IC"/>
    <s v="Invest Cont"/>
    <n v="210"/>
    <m/>
    <m/>
    <m/>
    <s v="700 W  182ND                        ST"/>
    <m/>
    <n v="33.869599999999998"/>
    <n v="-118.2865"/>
    <n v="0"/>
  </r>
  <r>
    <n v="200713439"/>
    <d v="2020-09-03T00:00:00"/>
    <d v="2020-09-03T00:00:00"/>
    <n v="30"/>
    <n v="7"/>
    <x v="0"/>
    <n v="711"/>
    <n v="1"/>
    <n v="210"/>
    <s v="ROBBERY"/>
    <n v="344"/>
    <n v="50"/>
    <s v="F"/>
    <s v="W"/>
    <n v="102"/>
    <s v="SIDEWALK"/>
    <n v="400"/>
    <s v="STRONG-ARM (HANDS, FIST, FEET OR BODILY FORCE)"/>
    <s v="AO"/>
    <s v="Adult Other"/>
    <n v="210"/>
    <m/>
    <m/>
    <m/>
    <s v="BEVERLY                      BL"/>
    <s v="HAYWORTH                     AV"/>
    <n v="34.076099999999997"/>
    <n v="-118.3626"/>
    <n v="0"/>
  </r>
  <r>
    <n v="201215591"/>
    <d v="2020-06-29T00:00:00"/>
    <d v="2020-06-29T00:00:00"/>
    <n v="1155"/>
    <n v="12"/>
    <x v="8"/>
    <n v="1267"/>
    <n v="1"/>
    <n v="230"/>
    <s v="ASSAULT WITH DEADLY WEAPON, AGGRAVATED ASSAULT"/>
    <s v="1822 0411 1408 0903 0334 0448 0443 2055 1514"/>
    <n v="25"/>
    <s v="F"/>
    <s v="H"/>
    <n v="210"/>
    <s v="RESTAURANT/FAST FOOD"/>
    <n v="201"/>
    <s v="KNIFE WITH BLADE OVER 6 INCHES IN LENGTH"/>
    <s v="AA"/>
    <s v="Adult Arrest"/>
    <n v="230"/>
    <m/>
    <m/>
    <m/>
    <s v="800 W  MANCHESTER                   AV"/>
    <m/>
    <n v="33.962200000000003"/>
    <n v="-118.285"/>
    <n v="1"/>
  </r>
  <r>
    <n v="200604446"/>
    <d v="2020-01-09T00:00:00"/>
    <d v="2020-01-09T00:00:00"/>
    <n v="2030"/>
    <n v="6"/>
    <x v="9"/>
    <n v="656"/>
    <n v="1"/>
    <n v="440"/>
    <s v="THEFT PLAIN - PETTY ($950 &amp; UNDER)"/>
    <n v="344"/>
    <n v="33"/>
    <s v="M"/>
    <s v="O"/>
    <n v="717"/>
    <s v="HEALTH SPA/GYM"/>
    <m/>
    <m/>
    <s v="IC"/>
    <s v="Invest Cont"/>
    <n v="440"/>
    <m/>
    <m/>
    <m/>
    <s v="1000    COLE                         AV"/>
    <m/>
    <n v="34.088900000000002"/>
    <n v="-118.32989999999999"/>
    <n v="0"/>
  </r>
  <r>
    <n v="200309394"/>
    <d v="2020-04-03T00:00:00"/>
    <d v="2020-04-03T00:00:00"/>
    <n v="1325"/>
    <n v="3"/>
    <x v="2"/>
    <n v="379"/>
    <n v="1"/>
    <n v="210"/>
    <s v="ROBBERY"/>
    <s v="1309 2000 1822 0302 0337 0344 0377 0352 0416 0446"/>
    <n v="25"/>
    <s v="F"/>
    <s v="B"/>
    <n v="108"/>
    <s v="PARKING LOT"/>
    <n v="109"/>
    <s v="SEMI-AUTOMATIC PISTOL"/>
    <s v="IC"/>
    <s v="Invest Cont"/>
    <n v="210"/>
    <m/>
    <m/>
    <m/>
    <s v="1000 W  MARTIN LUTHER KING JR        BL"/>
    <m/>
    <n v="34.014499999999998"/>
    <n v="-118.2937"/>
    <n v="0"/>
  </r>
  <r>
    <n v="200316866"/>
    <d v="2020-09-04T00:00:00"/>
    <d v="2020-09-04T00:00:00"/>
    <n v="2105"/>
    <n v="3"/>
    <x v="2"/>
    <n v="316"/>
    <n v="2"/>
    <n v="624"/>
    <s v="BATTERY - SIMPLE ASSAULT"/>
    <s v="0913 0360 0444 1202"/>
    <n v="69"/>
    <s v="M"/>
    <s v="B"/>
    <n v="502"/>
    <s v="MULTI-UNIT DWELLING (APARTMENT, DUPLEX, ETC)"/>
    <n v="400"/>
    <s v="STRONG-ARM (HANDS, FIST, FEET OR BODILY FORCE)"/>
    <s v="IC"/>
    <s v="Invest Cont"/>
    <n v="624"/>
    <m/>
    <m/>
    <m/>
    <s v="1900 W  25TH                         ST"/>
    <m/>
    <n v="34.033700000000003"/>
    <n v="-118.3058"/>
    <n v="0"/>
  </r>
  <r>
    <n v="200513851"/>
    <d v="2020-09-07T00:00:00"/>
    <d v="2020-09-07T00:00:00"/>
    <n v="1125"/>
    <n v="5"/>
    <x v="10"/>
    <n v="529"/>
    <n v="1"/>
    <n v="230"/>
    <s v="ASSAULT WITH DEADLY WEAPON, AGGRAVATED ASSAULT"/>
    <s v="0913 2004 0447 1309 1817"/>
    <n v="34"/>
    <s v="M"/>
    <s v="H"/>
    <n v="408"/>
    <s v="AUTO SUPPLY STORE*"/>
    <n v="310"/>
    <s v="CONCRETE BLOCK/BRICK"/>
    <s v="AA"/>
    <s v="Adult Arrest"/>
    <n v="230"/>
    <m/>
    <m/>
    <m/>
    <s v="1000    ALAMEDA                      ST"/>
    <m/>
    <n v="33.7836"/>
    <n v="-118.24379999999999"/>
    <n v="1"/>
  </r>
  <r>
    <n v="201012020"/>
    <d v="2020-08-14T00:00:00"/>
    <d v="2020-08-13T00:00:00"/>
    <n v="1800"/>
    <n v="10"/>
    <x v="11"/>
    <n v="1023"/>
    <n v="1"/>
    <n v="510"/>
    <s v="VEHICLE - STOLEN"/>
    <m/>
    <n v="0"/>
    <m/>
    <m/>
    <n v="101"/>
    <s v="STREET"/>
    <m/>
    <m/>
    <s v="IC"/>
    <s v="Invest Cont"/>
    <n v="510"/>
    <m/>
    <m/>
    <m/>
    <s v="18900    GAULT                        ST"/>
    <m/>
    <n v="34.199300000000001"/>
    <n v="-118.54470000000001"/>
    <n v="0"/>
  </r>
  <r>
    <n v="201113508"/>
    <d v="2020-09-12T00:00:00"/>
    <d v="2020-09-10T00:00:00"/>
    <n v="2330"/>
    <n v="11"/>
    <x v="7"/>
    <n v="1141"/>
    <n v="1"/>
    <n v="510"/>
    <s v="VEHICLE - STOLEN"/>
    <m/>
    <n v="0"/>
    <m/>
    <m/>
    <n v="101"/>
    <s v="STREET"/>
    <m/>
    <m/>
    <s v="IC"/>
    <s v="Invest Cont"/>
    <n v="510"/>
    <m/>
    <m/>
    <m/>
    <s v="EDGEMONT"/>
    <s v="FRANKLIN"/>
    <n v="34.105400000000003"/>
    <n v="-118.2962"/>
    <n v="0"/>
  </r>
  <r>
    <n v="201005008"/>
    <d v="2020-01-25T00:00:00"/>
    <d v="2020-01-24T00:00:00"/>
    <n v="1600"/>
    <n v="10"/>
    <x v="11"/>
    <n v="1045"/>
    <n v="1"/>
    <n v="310"/>
    <s v="BURGLARY"/>
    <s v="0344 1402 1822"/>
    <n v="45"/>
    <s v="M"/>
    <s v="W"/>
    <n v="707"/>
    <s v="GARAGE/CARPORT"/>
    <m/>
    <m/>
    <s v="IC"/>
    <s v="Invest Cont"/>
    <n v="310"/>
    <n v="998"/>
    <m/>
    <m/>
    <s v="5700    LINDLEY                      AV"/>
    <m/>
    <n v="34.174900000000001"/>
    <n v="-118.5273"/>
    <n v="0"/>
  </r>
  <r>
    <n v="201215194"/>
    <d v="2020-06-23T00:00:00"/>
    <d v="2020-06-23T00:00:00"/>
    <n v="400"/>
    <n v="12"/>
    <x v="8"/>
    <n v="1263"/>
    <n v="2"/>
    <n v="624"/>
    <s v="BATTERY - SIMPLE ASSAULT"/>
    <s v="0913 1820 0444 0429 1309"/>
    <n v="18"/>
    <s v="F"/>
    <s v="H"/>
    <n v="501"/>
    <s v="SINGLE FAMILY DWELLING"/>
    <n v="400"/>
    <s v="STRONG-ARM (HANDS, FIST, FEET OR BODILY FORCE)"/>
    <s v="IC"/>
    <s v="Invest Cont"/>
    <n v="624"/>
    <m/>
    <m/>
    <m/>
    <s v="1600 W  82ND                         ST"/>
    <m/>
    <n v="33.964599999999997"/>
    <n v="-118.30459999999999"/>
    <n v="0"/>
  </r>
  <r>
    <n v="201110447"/>
    <d v="2020-06-15T00:00:00"/>
    <d v="2020-06-15T00:00:00"/>
    <n v="555"/>
    <n v="11"/>
    <x v="7"/>
    <n v="1135"/>
    <n v="1"/>
    <n v="510"/>
    <s v="VEHICLE - STOLEN"/>
    <m/>
    <n v="0"/>
    <m/>
    <m/>
    <n v="101"/>
    <s v="STREET"/>
    <m/>
    <m/>
    <s v="IC"/>
    <s v="Invest Cont"/>
    <n v="510"/>
    <m/>
    <m/>
    <m/>
    <s v="3600    RODERICK                     RD"/>
    <m/>
    <n v="34.119100000000003"/>
    <n v="-118.2364"/>
    <n v="0"/>
  </r>
  <r>
    <n v="200616260"/>
    <d v="2020-10-03T00:00:00"/>
    <d v="2020-10-03T00:00:00"/>
    <n v="1400"/>
    <n v="6"/>
    <x v="9"/>
    <n v="645"/>
    <n v="1"/>
    <n v="440"/>
    <s v="THEFT PLAIN - PETTY ($950 &amp; UNDER)"/>
    <s v="1228 0325 0913"/>
    <n v="0"/>
    <s v="X"/>
    <s v="X"/>
    <n v="203"/>
    <s v="OTHER BUSINESS"/>
    <m/>
    <m/>
    <s v="IC"/>
    <s v="Invest Cont"/>
    <n v="440"/>
    <m/>
    <m/>
    <m/>
    <s v="6800 W  HOLLYWOOD                    BL"/>
    <m/>
    <n v="34.101599999999998"/>
    <n v="-118.3391"/>
    <n v="0"/>
  </r>
  <r>
    <n v="200908692"/>
    <d v="2020-04-21T00:00:00"/>
    <d v="2020-04-10T00:00:00"/>
    <n v="1500"/>
    <n v="9"/>
    <x v="3"/>
    <n v="943"/>
    <n v="1"/>
    <n v="330"/>
    <s v="BURGLARY FROM VEHICLE"/>
    <n v="344"/>
    <n v="36"/>
    <s v="M"/>
    <s v="W"/>
    <n v="101"/>
    <s v="STREET"/>
    <m/>
    <m/>
    <s v="IC"/>
    <s v="Invest Cont"/>
    <n v="330"/>
    <m/>
    <m/>
    <m/>
    <s v="5800    LIVI                         LN"/>
    <m/>
    <n v="34.174700000000001"/>
    <n v="-118.4442"/>
    <n v="0"/>
  </r>
  <r>
    <n v="200318913"/>
    <d v="2020-10-15T00:00:00"/>
    <d v="2020-10-15T00:00:00"/>
    <n v="1850"/>
    <n v="3"/>
    <x v="2"/>
    <n v="361"/>
    <n v="1"/>
    <n v="250"/>
    <s v="SHOTS FIRED AT MOVING VEHICLE, TRAIN OR AIRCRAFT"/>
    <s v="1822 0334 1240 0342 0329 0450 1307 1309 1257"/>
    <n v="4"/>
    <s v="M"/>
    <s v="B"/>
    <n v="103"/>
    <s v="ALLEY"/>
    <n v="102"/>
    <s v="HAND GUN"/>
    <s v="IC"/>
    <s v="Invest Cont"/>
    <n v="250"/>
    <m/>
    <m/>
    <m/>
    <s v="3900    GIBRALTAR                    AV"/>
    <m/>
    <n v="34.016100000000002"/>
    <n v="-118.3546"/>
    <n v="0"/>
  </r>
  <r>
    <n v="200216154"/>
    <d v="2020-10-14T00:00:00"/>
    <d v="2020-10-14T00:00:00"/>
    <n v="1440"/>
    <n v="2"/>
    <x v="5"/>
    <n v="281"/>
    <n v="1"/>
    <n v="210"/>
    <s v="ROBBERY"/>
    <s v="1309 0446 0344 0352 0913 2000 1814 0448 0416"/>
    <n v="19"/>
    <s v="F"/>
    <s v="H"/>
    <n v="101"/>
    <s v="STREET"/>
    <n v="400"/>
    <s v="STRONG-ARM (HANDS, FIST, FEET OR BODILY FORCE)"/>
    <s v="AA"/>
    <s v="Adult Arrest"/>
    <n v="210"/>
    <m/>
    <m/>
    <m/>
    <s v="1200 S  ALVARADO                     ST"/>
    <m/>
    <n v="34.0488"/>
    <n v="-118.2817"/>
    <n v="1"/>
  </r>
  <r>
    <n v="201208088"/>
    <d v="2020-02-28T00:00:00"/>
    <d v="2020-02-24T00:00:00"/>
    <n v="1600"/>
    <n v="12"/>
    <x v="8"/>
    <n v="1258"/>
    <n v="1"/>
    <n v="440"/>
    <s v="THEFT PLAIN - PETTY ($950 &amp; UNDER)"/>
    <n v="344"/>
    <n v="29"/>
    <s v="M"/>
    <s v="B"/>
    <n v="738"/>
    <s v="LIBRARY"/>
    <m/>
    <m/>
    <s v="IC"/>
    <s v="Invest Cont"/>
    <n v="440"/>
    <m/>
    <m/>
    <m/>
    <s v="100 W  FLORENCE                     AV"/>
    <m/>
    <n v="33.974699999999999"/>
    <n v="-118.2739"/>
    <n v="0"/>
  </r>
  <r>
    <n v="200214160"/>
    <d v="2020-08-23T00:00:00"/>
    <d v="2020-08-23T00:00:00"/>
    <n v="1300"/>
    <n v="2"/>
    <x v="5"/>
    <n v="241"/>
    <n v="2"/>
    <n v="740"/>
    <s v="VANDALISM - FELONY ($400 &amp; OVER, ALL CHURCH VANDALISMS)"/>
    <s v="1300 0329 1307 1822"/>
    <n v="32"/>
    <s v="M"/>
    <s v="B"/>
    <n v="122"/>
    <s v="VEHICLE, PASSENGER/TRUCK"/>
    <m/>
    <m/>
    <s v="IC"/>
    <s v="Invest Cont"/>
    <n v="740"/>
    <m/>
    <m/>
    <m/>
    <s v="300 S  RENO                         ST"/>
    <m/>
    <n v="34.066699999999997"/>
    <n v="-118.2843"/>
    <n v="0"/>
  </r>
  <r>
    <n v="200512803"/>
    <d v="2020-08-09T00:00:00"/>
    <d v="2020-08-09T00:00:00"/>
    <n v="1815"/>
    <n v="5"/>
    <x v="10"/>
    <n v="555"/>
    <n v="2"/>
    <n v="901"/>
    <s v="VIOLATION OF RESTRAINING ORDER"/>
    <n v="2038"/>
    <n v="36"/>
    <s v="F"/>
    <s v="B"/>
    <n v="121"/>
    <s v="YARD (RESIDENTIAL/BUSINESS)"/>
    <m/>
    <m/>
    <s v="AA"/>
    <s v="Adult Arrest"/>
    <n v="901"/>
    <m/>
    <m/>
    <m/>
    <s v="600 W  SEPULVEDA                    ST"/>
    <m/>
    <n v="33.745100000000001"/>
    <n v="-118.2906"/>
    <n v="1"/>
  </r>
  <r>
    <n v="200116074"/>
    <d v="2020-08-09T00:00:00"/>
    <d v="2020-08-09T00:00:00"/>
    <n v="1"/>
    <n v="1"/>
    <x v="1"/>
    <n v="185"/>
    <n v="1"/>
    <n v="341"/>
    <s v="THEFT-GRAND ($950.01 &amp; OVER)EXCPT,GUNS,FOWL,LIVESTK,PROD"/>
    <s v="1822 0344 1218 0416"/>
    <n v="23"/>
    <s v="M"/>
    <s v="W"/>
    <n v="102"/>
    <s v="SIDEWALK"/>
    <m/>
    <m/>
    <s v="AO"/>
    <s v="Adult Other"/>
    <n v="341"/>
    <m/>
    <m/>
    <m/>
    <s v="9TH"/>
    <s v="MAIN                         ST"/>
    <n v="34.041600000000003"/>
    <n v="-118.255"/>
    <n v="0"/>
  </r>
  <r>
    <n v="200515049"/>
    <d v="2020-10-09T00:00:00"/>
    <d v="2020-10-08T00:00:00"/>
    <n v="2300"/>
    <n v="5"/>
    <x v="10"/>
    <n v="567"/>
    <n v="2"/>
    <n v="740"/>
    <s v="VANDALISM - FELONY ($400 &amp; OVER, ALL CHURCH VANDALISMS)"/>
    <s v="1236 0329"/>
    <n v="0"/>
    <s v="X"/>
    <s v="X"/>
    <n v="203"/>
    <s v="OTHER BUSINESS"/>
    <m/>
    <m/>
    <s v="IC"/>
    <s v="Invest Cont"/>
    <n v="740"/>
    <m/>
    <m/>
    <m/>
    <s v="2000 S  CRESCENT                     AV"/>
    <m/>
    <n v="33.728900000000003"/>
    <n v="-118.2846"/>
    <n v="0"/>
  </r>
  <r>
    <n v="200510136"/>
    <d v="2020-05-31T00:00:00"/>
    <d v="2020-05-31T00:00:00"/>
    <n v="1850"/>
    <n v="5"/>
    <x v="10"/>
    <n v="529"/>
    <n v="2"/>
    <n v="647"/>
    <s v="THROWING OBJECT AT MOVING VEHICLE"/>
    <s v="1300 1310 1402"/>
    <n v="53"/>
    <s v="F"/>
    <s v="W"/>
    <n v="101"/>
    <s v="STREET"/>
    <n v="500"/>
    <s v="UNKNOWN WEAPON/OTHER WEAPON"/>
    <s v="AA"/>
    <s v="Adult Arrest"/>
    <n v="647"/>
    <n v="998"/>
    <m/>
    <m/>
    <s v="FOOTE"/>
    <s v="ANAHEIM"/>
    <n v="33.781999999999996"/>
    <n v="-118.2295"/>
    <n v="1"/>
  </r>
  <r>
    <n v="200320291"/>
    <d v="2020-11-13T00:00:00"/>
    <d v="2020-11-12T00:00:00"/>
    <n v="1900"/>
    <n v="3"/>
    <x v="2"/>
    <n v="394"/>
    <n v="1"/>
    <n v="510"/>
    <s v="VEHICLE - STOLEN"/>
    <m/>
    <n v="0"/>
    <m/>
    <m/>
    <n v="101"/>
    <s v="STREET"/>
    <m/>
    <m/>
    <s v="IC"/>
    <s v="Invest Cont"/>
    <n v="510"/>
    <m/>
    <m/>
    <m/>
    <s v="4200    3RD                          AV"/>
    <m/>
    <n v="34.005499999999998"/>
    <n v="-118.32040000000001"/>
    <n v="0"/>
  </r>
  <r>
    <n v="201006035"/>
    <d v="2020-02-16T00:00:00"/>
    <d v="2020-02-09T00:00:00"/>
    <n v="1200"/>
    <n v="10"/>
    <x v="11"/>
    <n v="1011"/>
    <n v="1"/>
    <n v="420"/>
    <s v="THEFT FROM MOTOR VEHICLE - PETTY ($950 &amp; UNDER)"/>
    <m/>
    <n v="0"/>
    <m/>
    <m/>
    <n v="101"/>
    <s v="STREET"/>
    <m/>
    <m/>
    <s v="IC"/>
    <s v="Invest Cont"/>
    <n v="420"/>
    <m/>
    <m/>
    <m/>
    <s v="7500    SHIRLEY                      AV"/>
    <m/>
    <n v="34.206600000000002"/>
    <n v="-118.5579"/>
    <n v="0"/>
  </r>
  <r>
    <n v="200412227"/>
    <d v="2020-08-27T00:00:00"/>
    <d v="2020-08-20T00:00:00"/>
    <n v="1"/>
    <n v="4"/>
    <x v="4"/>
    <n v="437"/>
    <n v="1"/>
    <n v="331"/>
    <s v="THEFT FROM MOTOR VEHICLE - GRAND ($950.01 AND OVER)"/>
    <n v="325"/>
    <n v="0"/>
    <s v="X"/>
    <s v="X"/>
    <n v="203"/>
    <s v="OTHER BUSINESS"/>
    <m/>
    <m/>
    <s v="IC"/>
    <s v="Invest Cont"/>
    <n v="331"/>
    <m/>
    <m/>
    <m/>
    <s v="2000 N  EASTERN                      AV"/>
    <m/>
    <n v="34.068899999999999"/>
    <n v="-118.1878"/>
    <n v="0"/>
  </r>
  <r>
    <n v="200706322"/>
    <d v="2020-02-19T00:00:00"/>
    <d v="2020-02-19T00:00:00"/>
    <n v="1200"/>
    <n v="7"/>
    <x v="0"/>
    <n v="765"/>
    <n v="2"/>
    <n v="845"/>
    <s v="SEX OFFENDER REGISTRANT OUT OF COMPLIANCE"/>
    <s v="1501 2004"/>
    <n v="0"/>
    <s v="M"/>
    <s v="A"/>
    <n v="726"/>
    <s v="POLICE FACILITY"/>
    <m/>
    <m/>
    <s v="AA"/>
    <s v="Adult Arrest"/>
    <n v="845"/>
    <m/>
    <m/>
    <m/>
    <s v="4800    VENICE                       BL"/>
    <m/>
    <n v="34.046500000000002"/>
    <n v="-118.3419"/>
    <n v="1"/>
  </r>
  <r>
    <n v="200804343"/>
    <d v="2020-01-09T00:00:00"/>
    <d v="2020-01-09T00:00:00"/>
    <n v="307"/>
    <n v="8"/>
    <x v="12"/>
    <n v="899"/>
    <n v="1"/>
    <n v="480"/>
    <s v="BIKE - STOLEN"/>
    <s v="0344 1822 1420"/>
    <n v="30"/>
    <s v="M"/>
    <s v="H"/>
    <n v="121"/>
    <s v="YARD (RESIDENTIAL/BUSINESS)"/>
    <m/>
    <m/>
    <s v="IC"/>
    <s v="Invest Cont"/>
    <n v="480"/>
    <m/>
    <m/>
    <m/>
    <s v="2800 S  HOLT                         AV"/>
    <m/>
    <n v="34.0351"/>
    <n v="-118.383"/>
    <n v="0"/>
  </r>
  <r>
    <n v="200907648"/>
    <d v="2020-03-20T00:00:00"/>
    <d v="2020-03-18T00:00:00"/>
    <n v="1630"/>
    <n v="9"/>
    <x v="3"/>
    <n v="933"/>
    <n v="2"/>
    <n v="354"/>
    <s v="THEFT OF IDENTITY"/>
    <s v="0377 0930 1822"/>
    <n v="34"/>
    <s v="M"/>
    <s v="H"/>
    <n v="101"/>
    <s v="STREET"/>
    <m/>
    <m/>
    <s v="IC"/>
    <s v="Invest Cont"/>
    <n v="354"/>
    <m/>
    <m/>
    <m/>
    <s v="14600    FRIAR                        ST"/>
    <m/>
    <n v="34.185699999999997"/>
    <n v="-118.4509"/>
    <n v="0"/>
  </r>
  <r>
    <n v="201212770"/>
    <d v="2020-05-13T00:00:00"/>
    <d v="2020-05-13T00:00:00"/>
    <n v="1900"/>
    <n v="12"/>
    <x v="8"/>
    <n v="1273"/>
    <n v="2"/>
    <n v="745"/>
    <s v="VANDALISM - MISDEAMEANOR ($399 OR UNDER)"/>
    <s v="1814 2000 0329 0448"/>
    <n v="37"/>
    <s v="F"/>
    <s v="B"/>
    <n v="502"/>
    <s v="MULTI-UNIT DWELLING (APARTMENT, DUPLEX, ETC)"/>
    <n v="400"/>
    <s v="STRONG-ARM (HANDS, FIST, FEET OR BODILY FORCE)"/>
    <s v="AO"/>
    <s v="Adult Other"/>
    <n v="745"/>
    <m/>
    <m/>
    <m/>
    <s v="9000 S  NORMANDIE                    AV"/>
    <m/>
    <n v="33.956400000000002"/>
    <n v="-118.309"/>
    <n v="0"/>
  </r>
  <r>
    <n v="200104702"/>
    <d v="2020-01-10T00:00:00"/>
    <d v="2020-01-10T00:00:00"/>
    <n v="435"/>
    <n v="1"/>
    <x v="1"/>
    <n v="192"/>
    <n v="2"/>
    <n v="745"/>
    <s v="VANDALISM - MISDEAMEANOR ($399 OR UNDER)"/>
    <s v="0329 1822 0416"/>
    <n v="0"/>
    <s v="X"/>
    <s v="X"/>
    <n v="701"/>
    <s v="HOSPITAL"/>
    <n v="400"/>
    <s v="STRONG-ARM (HANDS, FIST, FEET OR BODILY FORCE)"/>
    <s v="IC"/>
    <s v="Invest Cont"/>
    <n v="745"/>
    <m/>
    <m/>
    <m/>
    <s v="1300 S  HOPE                         ST"/>
    <m/>
    <n v="34.039499999999997"/>
    <n v="-118.26560000000001"/>
    <n v="0"/>
  </r>
  <r>
    <n v="201009448"/>
    <d v="2020-05-27T00:00:00"/>
    <d v="2020-05-27T00:00:00"/>
    <n v="930"/>
    <n v="10"/>
    <x v="11"/>
    <n v="1094"/>
    <n v="1"/>
    <n v="341"/>
    <s v="THEFT-GRAND ($950.01 &amp; OVER)EXCPT,GUNS,FOWL,LIVESTK,PROD"/>
    <s v="1822 1420 0344"/>
    <n v="40"/>
    <s v="F"/>
    <s v="O"/>
    <n v="501"/>
    <s v="SINGLE FAMILY DWELLING"/>
    <m/>
    <m/>
    <s v="IC"/>
    <s v="Invest Cont"/>
    <n v="341"/>
    <m/>
    <m/>
    <m/>
    <s v="4100    GREEN MEADOW                 CT"/>
    <m/>
    <n v="34.145099999999999"/>
    <n v="-118.52970000000001"/>
    <n v="0"/>
  </r>
  <r>
    <n v="200516279"/>
    <d v="2020-11-06T00:00:00"/>
    <d v="2020-11-06T00:00:00"/>
    <n v="1240"/>
    <n v="5"/>
    <x v="10"/>
    <n v="563"/>
    <n v="2"/>
    <n v="624"/>
    <s v="BATTERY - SIMPLE ASSAULT"/>
    <s v="1202 1701 0913 0416 1810"/>
    <n v="75"/>
    <s v="M"/>
    <s v="H"/>
    <n v="510"/>
    <s v="NURSING/CONVALESCENT/RETIREMENT HOME"/>
    <n v="302"/>
    <s v="BLUNT INSTRUMENT"/>
    <s v="AO"/>
    <s v="Adult Other"/>
    <n v="624"/>
    <m/>
    <m/>
    <m/>
    <s v="600 W  12TH                         ST"/>
    <m/>
    <n v="33.7333"/>
    <n v="-118.2906"/>
    <n v="0"/>
  </r>
  <r>
    <n v="200713752"/>
    <d v="2020-09-11T00:00:00"/>
    <d v="2020-09-09T00:00:00"/>
    <n v="2140"/>
    <n v="7"/>
    <x v="0"/>
    <n v="721"/>
    <n v="2"/>
    <n v="950"/>
    <s v="DEFRAUDING INNKEEPER/THEFT OF SERVICES, OVER $950.01"/>
    <s v="1309 0601 0344 0104"/>
    <n v="19"/>
    <s v="M"/>
    <s v="O"/>
    <n v="503"/>
    <s v="HOTEL"/>
    <m/>
    <m/>
    <s v="AO"/>
    <s v="Adult Other"/>
    <n v="950"/>
    <m/>
    <m/>
    <m/>
    <s v="300 S  DOHENY                       DR"/>
    <m/>
    <n v="34.0732"/>
    <n v="-118.3897"/>
    <n v="0"/>
  </r>
  <r>
    <n v="201115952"/>
    <d v="2020-11-21T00:00:00"/>
    <d v="2020-11-21T00:00:00"/>
    <n v="300"/>
    <n v="11"/>
    <x v="7"/>
    <n v="1177"/>
    <n v="1"/>
    <n v="230"/>
    <s v="ASSAULT WITH DEADLY WEAPON, AGGRAVATED ASSAULT"/>
    <s v="0906 1822 0302 0400 1300 0334 0416"/>
    <n v="40"/>
    <s v="M"/>
    <s v="H"/>
    <n v="102"/>
    <s v="SIDEWALK"/>
    <n v="102"/>
    <s v="HAND GUN"/>
    <s v="IC"/>
    <s v="Invest Cont"/>
    <n v="230"/>
    <m/>
    <m/>
    <m/>
    <s v="600 W  AVENUE 27"/>
    <m/>
    <n v="34.086599999999997"/>
    <n v="-118.22410000000001"/>
    <n v="0"/>
  </r>
  <r>
    <n v="200517591"/>
    <d v="2020-12-06T00:00:00"/>
    <d v="2020-12-04T00:00:00"/>
    <n v="1930"/>
    <n v="5"/>
    <x v="10"/>
    <n v="551"/>
    <n v="1"/>
    <n v="331"/>
    <s v="THEFT FROM MOTOR VEHICLE - GRAND ($950.01 AND OVER)"/>
    <s v="1602 1300 0385"/>
    <n v="57"/>
    <s v="M"/>
    <s v="W"/>
    <n v="101"/>
    <s v="STREET"/>
    <m/>
    <m/>
    <s v="IC"/>
    <s v="Invest Cont"/>
    <n v="331"/>
    <m/>
    <m/>
    <m/>
    <s v="1100 W  SANTA CRUZ                   ST"/>
    <m/>
    <n v="33.744700000000002"/>
    <n v="-118.3002"/>
    <n v="0"/>
  </r>
  <r>
    <n v="201010979"/>
    <d v="2020-07-14T00:00:00"/>
    <d v="2020-05-16T00:00:00"/>
    <n v="855"/>
    <n v="10"/>
    <x v="11"/>
    <n v="1019"/>
    <n v="1"/>
    <n v="440"/>
    <s v="THEFT PLAIN - PETTY ($950 &amp; UNDER)"/>
    <s v="1822 0344 1420 0216 0209"/>
    <n v="0"/>
    <s v="M"/>
    <s v="W"/>
    <n v="203"/>
    <s v="OTHER BUSINESS"/>
    <m/>
    <m/>
    <s v="IC"/>
    <s v="Invest Cont"/>
    <n v="440"/>
    <m/>
    <m/>
    <m/>
    <s v="15600    SHERMAN                      WY"/>
    <m/>
    <n v="34.201300000000003"/>
    <n v="-118.4743"/>
    <n v="0"/>
  </r>
  <r>
    <n v="200121870"/>
    <d v="2020-12-03T00:00:00"/>
    <d v="2020-12-01T00:00:00"/>
    <n v="2100"/>
    <n v="1"/>
    <x v="1"/>
    <n v="164"/>
    <n v="1"/>
    <n v="330"/>
    <s v="BURGLARY FROM VEHICLE"/>
    <s v="1307 0344 0329 1609 1822"/>
    <n v="28"/>
    <s v="M"/>
    <s v="K"/>
    <n v="108"/>
    <s v="PARKING LOT"/>
    <m/>
    <m/>
    <s v="IC"/>
    <s v="Invest Cont"/>
    <n v="330"/>
    <m/>
    <m/>
    <m/>
    <s v="7TH"/>
    <s v="SPRING"/>
    <n v="34.044499999999999"/>
    <n v="-118.25230000000001"/>
    <n v="0"/>
  </r>
  <r>
    <n v="200708790"/>
    <d v="2020-05-01T00:00:00"/>
    <d v="2020-04-27T00:00:00"/>
    <n v="1630"/>
    <n v="7"/>
    <x v="0"/>
    <n v="723"/>
    <n v="1"/>
    <n v="420"/>
    <s v="THEFT FROM MOTOR VEHICLE - PETTY ($950 &amp; UNDER)"/>
    <m/>
    <n v="0"/>
    <m/>
    <m/>
    <n v="101"/>
    <s v="STREET"/>
    <m/>
    <m/>
    <s v="IC"/>
    <s v="Invest Cont"/>
    <n v="420"/>
    <m/>
    <m/>
    <m/>
    <s v="100 N  HAYWORTH                     AV"/>
    <m/>
    <n v="34.074300000000001"/>
    <n v="-118.3626"/>
    <n v="0"/>
  </r>
  <r>
    <n v="200608921"/>
    <d v="2020-04-09T00:00:00"/>
    <d v="2020-04-09T00:00:00"/>
    <n v="930"/>
    <n v="6"/>
    <x v="9"/>
    <n v="625"/>
    <n v="1"/>
    <n v="440"/>
    <s v="THEFT PLAIN - PETTY ($950 &amp; UNDER)"/>
    <s v="2004 0319 0344"/>
    <n v="31"/>
    <s v="M"/>
    <s v="A"/>
    <n v="102"/>
    <s v="SIDEWALK"/>
    <m/>
    <m/>
    <s v="IC"/>
    <s v="Invest Cont"/>
    <n v="440"/>
    <m/>
    <m/>
    <m/>
    <s v="2000 N  HIGHLAND                     AV"/>
    <m/>
    <n v="34.106699999999996"/>
    <n v="-118.3373"/>
    <n v="0"/>
  </r>
  <r>
    <n v="200614329"/>
    <d v="2020-08-23T00:00:00"/>
    <d v="2020-08-22T00:00:00"/>
    <n v="1500"/>
    <n v="6"/>
    <x v="9"/>
    <n v="639"/>
    <n v="1"/>
    <n v="420"/>
    <s v="THEFT FROM MOTOR VEHICLE - PETTY ($950 &amp; UNDER)"/>
    <m/>
    <n v="0"/>
    <m/>
    <m/>
    <n v="101"/>
    <s v="STREET"/>
    <m/>
    <m/>
    <s v="IC"/>
    <s v="Invest Cont"/>
    <n v="420"/>
    <m/>
    <m/>
    <m/>
    <s v="1800 N  SERRANO                      AV"/>
    <m/>
    <n v="34.103499999999997"/>
    <n v="-118.30719999999999"/>
    <n v="0"/>
  </r>
  <r>
    <n v="200614391"/>
    <d v="2020-08-23T00:00:00"/>
    <d v="2020-08-23T00:00:00"/>
    <n v="1700"/>
    <n v="6"/>
    <x v="9"/>
    <n v="622"/>
    <n v="1"/>
    <n v="341"/>
    <s v="THEFT-GRAND ($950.01 &amp; OVER)EXCPT,GUNS,FOWL,LIVESTK,PROD"/>
    <s v="0344 1300 1822"/>
    <n v="35"/>
    <s v="M"/>
    <s v="C"/>
    <n v="102"/>
    <s v="SIDEWALK"/>
    <m/>
    <m/>
    <s v="IC"/>
    <s v="Invest Cont"/>
    <n v="341"/>
    <m/>
    <m/>
    <m/>
    <s v="7900    ZEUS                         DR"/>
    <m/>
    <n v="34.113500000000002"/>
    <n v="-118.36879999999999"/>
    <n v="0"/>
  </r>
  <r>
    <n v="201207647"/>
    <d v="2020-02-22T00:00:00"/>
    <d v="2020-02-22T00:00:00"/>
    <n v="1500"/>
    <n v="12"/>
    <x v="8"/>
    <n v="1259"/>
    <n v="1"/>
    <n v="210"/>
    <s v="ROBBERY"/>
    <s v="0906 1206 0371 0416 0446 1822 0342 0344"/>
    <n v="34"/>
    <s v="M"/>
    <s v="H"/>
    <n v="103"/>
    <s v="ALLEY"/>
    <n v="400"/>
    <s v="STRONG-ARM (HANDS, FIST, FEET OR BODILY FORCE)"/>
    <s v="IC"/>
    <s v="Invest Cont"/>
    <n v="210"/>
    <m/>
    <m/>
    <m/>
    <s v="7400    MCKINLEY                     AV"/>
    <m/>
    <n v="33.972999999999999"/>
    <n v="-118.2608"/>
    <n v="0"/>
  </r>
  <r>
    <n v="200609099"/>
    <d v="2020-04-15T00:00:00"/>
    <d v="2020-04-05T00:00:00"/>
    <n v="1200"/>
    <n v="6"/>
    <x v="9"/>
    <n v="643"/>
    <n v="1"/>
    <n v="310"/>
    <s v="BURGLARY"/>
    <s v="0344 1822"/>
    <n v="0"/>
    <s v="X"/>
    <s v="X"/>
    <n v="203"/>
    <s v="OTHER BUSINESS"/>
    <m/>
    <m/>
    <s v="IC"/>
    <s v="Invest Cont"/>
    <n v="310"/>
    <m/>
    <m/>
    <m/>
    <s v="7400 W  SUNSET                       BL"/>
    <m/>
    <n v="34.100700000000003"/>
    <n v="-118.3494"/>
    <n v="0"/>
  </r>
  <r>
    <n v="200909313"/>
    <d v="2020-05-05T00:00:00"/>
    <d v="2020-05-04T00:00:00"/>
    <n v="2200"/>
    <n v="9"/>
    <x v="3"/>
    <n v="974"/>
    <n v="1"/>
    <n v="230"/>
    <s v="ASSAULT WITH DEADLY WEAPON, AGGRAVATED ASSAULT"/>
    <s v="1218 0302 1822 1420 0334"/>
    <n v="39"/>
    <s v="M"/>
    <s v="O"/>
    <n v="301"/>
    <s v="GAS STATION"/>
    <n v="102"/>
    <s v="HAND GUN"/>
    <s v="AO"/>
    <s v="Adult Other"/>
    <n v="230"/>
    <m/>
    <m/>
    <m/>
    <s v="14500 W  VENTURA                      BL"/>
    <m/>
    <n v="34.154699999999998"/>
    <n v="-118.453"/>
    <n v="0"/>
  </r>
  <r>
    <n v="200108498"/>
    <d v="2020-03-04T00:00:00"/>
    <d v="2020-02-13T00:00:00"/>
    <n v="800"/>
    <n v="1"/>
    <x v="1"/>
    <n v="118"/>
    <n v="1"/>
    <n v="310"/>
    <s v="BURGLARY"/>
    <s v="1822 0344"/>
    <n v="43"/>
    <s v="M"/>
    <s v="W"/>
    <n v="120"/>
    <s v="STORAGE SHED"/>
    <m/>
    <m/>
    <s v="IC"/>
    <s v="Invest Cont"/>
    <n v="310"/>
    <m/>
    <m/>
    <m/>
    <s v="1400    NAUD                         ST"/>
    <m/>
    <n v="34.065600000000003"/>
    <n v="-118.232"/>
    <n v="0"/>
  </r>
  <r>
    <n v="200118358"/>
    <d v="2020-09-22T00:00:00"/>
    <d v="2020-09-22T00:00:00"/>
    <n v="650"/>
    <n v="1"/>
    <x v="1"/>
    <n v="156"/>
    <n v="1"/>
    <n v="230"/>
    <s v="ASSAULT WITH DEADLY WEAPON, AGGRAVATED ASSAULT"/>
    <s v="1202 1218 1268 0431 1822"/>
    <n v="55"/>
    <s v="F"/>
    <s v="A"/>
    <n v="401"/>
    <s v="MINI-MART"/>
    <n v="512"/>
    <s v="MACE/PEPPER SPRAY"/>
    <s v="IC"/>
    <s v="Invest Cont"/>
    <n v="230"/>
    <m/>
    <m/>
    <m/>
    <s v="6TH"/>
    <s v="SAN PEDRO"/>
    <n v="34.042900000000003"/>
    <n v="-118.2462"/>
    <n v="0"/>
  </r>
  <r>
    <n v="200514563"/>
    <d v="2020-09-26T00:00:00"/>
    <d v="2020-09-26T00:00:00"/>
    <n v="1415"/>
    <n v="5"/>
    <x v="10"/>
    <n v="566"/>
    <n v="1"/>
    <n v="230"/>
    <s v="ASSAULT WITH DEADLY WEAPON, AGGRAVATED ASSAULT"/>
    <s v="1822 0342 0416 0417 1218 1309"/>
    <n v="63"/>
    <s v="M"/>
    <s v="W"/>
    <n v="103"/>
    <s v="ALLEY"/>
    <n v="307"/>
    <s v="VEHICLE"/>
    <s v="IC"/>
    <s v="Invest Cont"/>
    <n v="230"/>
    <m/>
    <m/>
    <m/>
    <s v="CENTRE"/>
    <s v="8TH"/>
    <n v="33.737000000000002"/>
    <n v="-118.28360000000001"/>
    <n v="0"/>
  </r>
  <r>
    <n v="200904785"/>
    <d v="2020-01-18T00:00:00"/>
    <d v="2020-01-10T00:00:00"/>
    <n v="1200"/>
    <n v="9"/>
    <x v="3"/>
    <n v="933"/>
    <n v="2"/>
    <n v="354"/>
    <s v="THEFT OF IDENTITY"/>
    <s v="0100 0377 0926 1822"/>
    <n v="47"/>
    <s v="F"/>
    <s v="H"/>
    <n v="502"/>
    <s v="MULTI-UNIT DWELLING (APARTMENT, DUPLEX, ETC)"/>
    <m/>
    <m/>
    <s v="IC"/>
    <s v="Invest Cont"/>
    <n v="354"/>
    <m/>
    <m/>
    <m/>
    <s v="14600    FRIAR                        ST"/>
    <m/>
    <n v="34.185699999999997"/>
    <n v="-118.4509"/>
    <n v="0"/>
  </r>
  <r>
    <n v="200408998"/>
    <d v="2020-05-18T00:00:00"/>
    <d v="2020-05-17T00:00:00"/>
    <n v="2015"/>
    <n v="4"/>
    <x v="4"/>
    <n v="499"/>
    <n v="1"/>
    <n v="331"/>
    <s v="THEFT FROM MOTOR VEHICLE - GRAND ($950.01 AND OVER)"/>
    <n v="344"/>
    <n v="47"/>
    <s v="F"/>
    <s v="H"/>
    <n v="104"/>
    <s v="DRIVEWAY"/>
    <m/>
    <m/>
    <s v="IC"/>
    <s v="Invest Cont"/>
    <n v="331"/>
    <m/>
    <m/>
    <m/>
    <s v="OPAL"/>
    <s v="ESPERANZA"/>
    <n v="34.020200000000003"/>
    <n v="-118.1995"/>
    <n v="0"/>
  </r>
  <r>
    <n v="200414982"/>
    <d v="2020-11-17T00:00:00"/>
    <d v="2020-11-17T00:00:00"/>
    <n v="1600"/>
    <n v="4"/>
    <x v="4"/>
    <n v="461"/>
    <n v="1"/>
    <n v="761"/>
    <s v="BRANDISH WEAPON"/>
    <s v="0913 0421 1402"/>
    <n v="42"/>
    <s v="F"/>
    <s v="H"/>
    <n v="101"/>
    <s v="STREET"/>
    <n v="511"/>
    <s v="VERBAL THREAT"/>
    <s v="AA"/>
    <s v="Adult Arrest"/>
    <n v="761"/>
    <n v="998"/>
    <m/>
    <m/>
    <s v="300 S  PECAN                        ST"/>
    <m/>
    <n v="34.043500000000002"/>
    <n v="-118.2218"/>
    <n v="1"/>
  </r>
  <r>
    <n v="200105244"/>
    <d v="2020-01-18T00:00:00"/>
    <d v="2020-01-16T00:00:00"/>
    <n v="1700"/>
    <n v="1"/>
    <x v="1"/>
    <n v="111"/>
    <n v="1"/>
    <n v="510"/>
    <s v="VEHICLE - STOLEN"/>
    <m/>
    <n v="0"/>
    <m/>
    <m/>
    <n v="108"/>
    <s v="PARKING LOT"/>
    <m/>
    <m/>
    <s v="IC"/>
    <s v="Invest Cont"/>
    <n v="510"/>
    <m/>
    <m/>
    <m/>
    <s v="800 N  BROADWAY"/>
    <m/>
    <n v="34.0623"/>
    <n v="-118.2383"/>
    <n v="0"/>
  </r>
  <r>
    <n v="200612465"/>
    <d v="2020-07-11T00:00:00"/>
    <d v="2020-07-11T00:00:00"/>
    <n v="1930"/>
    <n v="6"/>
    <x v="9"/>
    <n v="637"/>
    <n v="1"/>
    <n v="230"/>
    <s v="ASSAULT WITH DEADLY WEAPON, AGGRAVATED ASSAULT"/>
    <s v="0400 0416 0429 0408 0305 1822"/>
    <n v="25"/>
    <s v="M"/>
    <s v="W"/>
    <n v="102"/>
    <s v="SIDEWALK"/>
    <n v="400"/>
    <s v="STRONG-ARM (HANDS, FIST, FEET OR BODILY FORCE)"/>
    <s v="IC"/>
    <s v="Invest Cont"/>
    <n v="230"/>
    <m/>
    <m/>
    <m/>
    <s v="1700 N  BRONSON                      AV"/>
    <m/>
    <n v="34.101700000000001"/>
    <n v="-118.318"/>
    <n v="0"/>
  </r>
  <r>
    <n v="200118377"/>
    <d v="2020-09-23T00:00:00"/>
    <d v="2020-09-22T00:00:00"/>
    <n v="1925"/>
    <n v="1"/>
    <x v="1"/>
    <n v="133"/>
    <n v="2"/>
    <n v="624"/>
    <s v="BATTERY - SIMPLE ASSAULT"/>
    <s v="1822 0917 0448"/>
    <n v="53"/>
    <s v="M"/>
    <s v="B"/>
    <n v="502"/>
    <s v="MULTI-UNIT DWELLING (APARTMENT, DUPLEX, ETC)"/>
    <n v="400"/>
    <s v="STRONG-ARM (HANDS, FIST, FEET OR BODILY FORCE)"/>
    <s v="IC"/>
    <s v="Invest Cont"/>
    <n v="624"/>
    <m/>
    <m/>
    <m/>
    <s v="200 S  SPRING                       ST"/>
    <m/>
    <n v="34.051699999999997"/>
    <n v="-118.2474"/>
    <n v="0"/>
  </r>
  <r>
    <n v="200109614"/>
    <d v="2020-03-24T00:00:00"/>
    <d v="2020-03-24T00:00:00"/>
    <n v="540"/>
    <n v="1"/>
    <x v="1"/>
    <n v="155"/>
    <n v="2"/>
    <n v="624"/>
    <s v="BATTERY - SIMPLE ASSAULT"/>
    <s v="0416 1218 1822"/>
    <n v="52"/>
    <s v="F"/>
    <s v="B"/>
    <n v="102"/>
    <s v="SIDEWALK"/>
    <n v="400"/>
    <s v="STRONG-ARM (HANDS, FIST, FEET OR BODILY FORCE)"/>
    <s v="IC"/>
    <s v="Invest Cont"/>
    <n v="624"/>
    <m/>
    <m/>
    <m/>
    <s v="5TH"/>
    <s v="WALL                         ST"/>
    <n v="34.044899999999998"/>
    <n v="-118.2458"/>
    <n v="0"/>
  </r>
  <r>
    <n v="200905852"/>
    <d v="2020-02-11T00:00:00"/>
    <d v="2020-02-10T00:00:00"/>
    <n v="1850"/>
    <n v="9"/>
    <x v="3"/>
    <n v="933"/>
    <n v="1"/>
    <n v="230"/>
    <s v="ASSAULT WITH DEADLY WEAPON, AGGRAVATED ASSAULT"/>
    <s v="0416 0913 0361"/>
    <n v="50"/>
    <s v="M"/>
    <s v="H"/>
    <n v="502"/>
    <s v="MULTI-UNIT DWELLING (APARTMENT, DUPLEX, ETC)"/>
    <n v="500"/>
    <s v="UNKNOWN WEAPON/OTHER WEAPON"/>
    <s v="AA"/>
    <s v="Adult Arrest"/>
    <n v="230"/>
    <m/>
    <m/>
    <m/>
    <s v="14600    CALVERT                      ST"/>
    <m/>
    <n v="34.181699999999999"/>
    <n v="-118.4509"/>
    <n v="1"/>
  </r>
  <r>
    <n v="200906820"/>
    <d v="2020-03-02T00:00:00"/>
    <d v="2020-03-02T00:00:00"/>
    <n v="1500"/>
    <n v="9"/>
    <x v="3"/>
    <n v="974"/>
    <n v="1"/>
    <n v="510"/>
    <s v="VEHICLE - STOLEN"/>
    <m/>
    <n v="0"/>
    <m/>
    <m/>
    <n v="108"/>
    <s v="PARKING LOT"/>
    <m/>
    <m/>
    <s v="IC"/>
    <s v="Invest Cont"/>
    <n v="510"/>
    <m/>
    <m/>
    <m/>
    <s v="4500    VAN NUYS                     BL"/>
    <m/>
    <n v="34.154699999999998"/>
    <n v="-118.453"/>
    <n v="0"/>
  </r>
  <r>
    <n v="200216971"/>
    <d v="2020-11-01T00:00:00"/>
    <d v="2020-10-21T00:00:00"/>
    <n v="2230"/>
    <n v="2"/>
    <x v="5"/>
    <n v="217"/>
    <n v="2"/>
    <n v="745"/>
    <s v="VANDALISM - MISDEAMEANOR ($399 OR UNDER)"/>
    <s v="0329 1307 1609 1266"/>
    <n v="30"/>
    <s v="M"/>
    <s v="O"/>
    <n v="122"/>
    <s v="VEHICLE, PASSENGER/TRUCK"/>
    <m/>
    <m/>
    <s v="IC"/>
    <s v="Invest Cont"/>
    <n v="745"/>
    <m/>
    <m/>
    <m/>
    <s v="UNION                        ST"/>
    <s v="PALO ALTO"/>
    <n v="34.072699999999998"/>
    <n v="-118.2637"/>
    <n v="0"/>
  </r>
  <r>
    <n v="200813358"/>
    <d v="2020-08-26T00:00:00"/>
    <d v="2020-08-25T00:00:00"/>
    <n v="1300"/>
    <n v="8"/>
    <x v="12"/>
    <n v="802"/>
    <n v="2"/>
    <n v="664"/>
    <s v="BUNCO, PETTY THEFT"/>
    <s v="0701 1822"/>
    <n v="17"/>
    <s v="F"/>
    <s v="W"/>
    <n v="501"/>
    <s v="SINGLE FAMILY DWELLING"/>
    <m/>
    <m/>
    <s v="IC"/>
    <s v="Invest Cont"/>
    <n v="664"/>
    <m/>
    <m/>
    <m/>
    <s v="1000    ILIFF                        ST"/>
    <m/>
    <n v="34.047699999999999"/>
    <n v="-118.51909999999999"/>
    <n v="0"/>
  </r>
  <r>
    <n v="201015802"/>
    <d v="2020-12-06T00:00:00"/>
    <d v="2020-12-06T00:00:00"/>
    <n v="1700"/>
    <n v="10"/>
    <x v="11"/>
    <n v="1021"/>
    <n v="2"/>
    <n v="745"/>
    <s v="VANDALISM - MISDEAMEANOR ($399 OR UNDER)"/>
    <s v="0329 1822 1300"/>
    <n v="50"/>
    <s v="F"/>
    <s v="W"/>
    <n v="122"/>
    <s v="VEHICLE, PASSENGER/TRUCK"/>
    <m/>
    <m/>
    <s v="IC"/>
    <s v="Invest Cont"/>
    <n v="745"/>
    <m/>
    <m/>
    <m/>
    <s v="19300    ARCHWOOD                     ST"/>
    <m/>
    <n v="34.1922"/>
    <n v="-118.5579"/>
    <n v="0"/>
  </r>
  <r>
    <n v="200100833"/>
    <d v="2020-06-05T00:00:00"/>
    <d v="2020-06-05T00:00:00"/>
    <n v="2340"/>
    <n v="1"/>
    <x v="1"/>
    <n v="158"/>
    <n v="1"/>
    <n v="310"/>
    <s v="BURGLARY"/>
    <s v="1402 0421 1414 2004 0447 1609 0344"/>
    <n v="0"/>
    <s v="X"/>
    <s v="X"/>
    <n v="301"/>
    <s v="GAS STATION"/>
    <n v="500"/>
    <s v="UNKNOWN WEAPON/OTHER WEAPON"/>
    <s v="AO"/>
    <s v="Adult Other"/>
    <n v="310"/>
    <n v="998"/>
    <m/>
    <m/>
    <s v="5TH"/>
    <s v="ALAMEDA"/>
    <n v="34.039499999999997"/>
    <n v="-118.2405"/>
    <n v="0"/>
  </r>
  <r>
    <n v="200110405"/>
    <d v="2020-04-13T00:00:00"/>
    <d v="2020-04-08T00:00:00"/>
    <n v="1252"/>
    <n v="1"/>
    <x v="1"/>
    <n v="161"/>
    <n v="2"/>
    <n v="668"/>
    <s v="EMBEZZLEMENT, GRAND THEFT ($950.01 &amp; OVER)"/>
    <m/>
    <n v="0"/>
    <m/>
    <m/>
    <n v="203"/>
    <s v="OTHER BUSINESS"/>
    <m/>
    <m/>
    <s v="IC"/>
    <s v="Invest Cont"/>
    <n v="668"/>
    <m/>
    <m/>
    <m/>
    <s v="900 W  8TH                          ST"/>
    <m/>
    <n v="34.047899999999998"/>
    <n v="-118.2612"/>
    <n v="0"/>
  </r>
  <r>
    <n v="201205531"/>
    <d v="2020-01-22T00:00:00"/>
    <d v="2020-01-22T00:00:00"/>
    <n v="2240"/>
    <n v="12"/>
    <x v="8"/>
    <n v="1268"/>
    <n v="1"/>
    <n v="210"/>
    <s v="ROBBERY"/>
    <s v="0344 1822 0400 0416 0336"/>
    <n v="29"/>
    <s v="F"/>
    <s v="B"/>
    <n v="101"/>
    <s v="STREET"/>
    <n v="400"/>
    <s v="STRONG-ARM (HANDS, FIST, FEET OR BODILY FORCE)"/>
    <s v="IC"/>
    <s v="Invest Cont"/>
    <n v="210"/>
    <m/>
    <m/>
    <m/>
    <s v="80TH                         ST"/>
    <s v="SAN PEDRO                    ST"/>
    <n v="33.967100000000002"/>
    <n v="-118.26949999999999"/>
    <n v="0"/>
  </r>
  <r>
    <n v="200814709"/>
    <d v="2020-09-30T00:00:00"/>
    <d v="2020-09-01T00:00:00"/>
    <n v="100"/>
    <n v="8"/>
    <x v="12"/>
    <n v="849"/>
    <n v="1"/>
    <n v="480"/>
    <s v="BIKE - STOLEN"/>
    <s v="0397 0344 1822 1602"/>
    <n v="48"/>
    <s v="F"/>
    <s v="A"/>
    <n v="102"/>
    <s v="SIDEWALK"/>
    <m/>
    <m/>
    <s v="IC"/>
    <s v="Invest Cont"/>
    <n v="480"/>
    <m/>
    <m/>
    <m/>
    <s v="900 S  SHERBOURNE                   DR"/>
    <m/>
    <n v="34.059399999999997"/>
    <n v="-118.3793"/>
    <n v="0"/>
  </r>
  <r>
    <n v="200517446"/>
    <d v="2020-11-26T00:00:00"/>
    <d v="2020-11-26T00:00:00"/>
    <n v="1235"/>
    <n v="5"/>
    <x v="10"/>
    <n v="514"/>
    <n v="1"/>
    <n v="251"/>
    <s v="SHOTS FIRED AT INHABITED DWELLING"/>
    <n v="1822"/>
    <n v="80"/>
    <s v="X"/>
    <s v="X"/>
    <n v="502"/>
    <s v="MULTI-UNIT DWELLING (APARTMENT, DUPLEX, ETC)"/>
    <n v="102"/>
    <s v="HAND GUN"/>
    <s v="IC"/>
    <s v="Invest Cont"/>
    <n v="251"/>
    <m/>
    <m/>
    <m/>
    <s v="900 N  WILMINGTON                   BL"/>
    <m/>
    <n v="33.789700000000003"/>
    <n v="-118.2787"/>
    <n v="0"/>
  </r>
  <r>
    <n v="200717447"/>
    <d v="2020-12-24T00:00:00"/>
    <d v="2020-12-18T00:00:00"/>
    <n v="315"/>
    <n v="7"/>
    <x v="0"/>
    <n v="727"/>
    <n v="1"/>
    <n v="331"/>
    <s v="THEFT FROM MOTOR VEHICLE - GRAND ($950.01 AND OVER)"/>
    <s v="0344 1300 1822"/>
    <n v="27"/>
    <s v="M"/>
    <s v="O"/>
    <n v="101"/>
    <s v="STREET"/>
    <m/>
    <m/>
    <s v="IC"/>
    <s v="Invest Cont"/>
    <n v="331"/>
    <m/>
    <m/>
    <m/>
    <s v="200 S  MANSFIELD                    AV"/>
    <m/>
    <n v="34.068899999999999"/>
    <n v="-118.3408"/>
    <n v="0"/>
  </r>
  <r>
    <n v="201210966"/>
    <d v="2020-04-13T00:00:00"/>
    <d v="2020-03-10T00:00:00"/>
    <n v="230"/>
    <n v="12"/>
    <x v="8"/>
    <n v="1249"/>
    <n v="1"/>
    <n v="121"/>
    <s v="RAPE, FORCIBLE"/>
    <s v="0908 1300 1822"/>
    <n v="18"/>
    <s v="F"/>
    <s v="H"/>
    <n v="101"/>
    <s v="STREET"/>
    <n v="400"/>
    <s v="STRONG-ARM (HANDS, FIST, FEET OR BODILY FORCE)"/>
    <s v="IC"/>
    <s v="Invest Cont"/>
    <n v="121"/>
    <m/>
    <m/>
    <m/>
    <s v="66TH"/>
    <s v="FIGUEROA"/>
    <n v="33.979799999999997"/>
    <n v="-118.28270000000001"/>
    <n v="0"/>
  </r>
  <r>
    <n v="200107523"/>
    <d v="2020-02-20T00:00:00"/>
    <d v="2020-02-19T00:00:00"/>
    <n v="1700"/>
    <n v="1"/>
    <x v="1"/>
    <n v="138"/>
    <n v="1"/>
    <n v="210"/>
    <s v="ROBBERY"/>
    <s v="1266 2004 1822 0416 0446"/>
    <n v="19"/>
    <s v="X"/>
    <s v="X"/>
    <n v="406"/>
    <s v="OTHER STORE"/>
    <n v="400"/>
    <s v="STRONG-ARM (HANDS, FIST, FEET OR BODILY FORCE)"/>
    <s v="AO"/>
    <s v="Adult Other"/>
    <n v="210"/>
    <m/>
    <m/>
    <m/>
    <s v="200 S  LOS ANGELES                  ST"/>
    <m/>
    <n v="34.048499999999997"/>
    <n v="-118.2448"/>
    <n v="0"/>
  </r>
  <r>
    <n v="201217369"/>
    <d v="2020-07-29T00:00:00"/>
    <d v="2020-07-29T00:00:00"/>
    <n v="801"/>
    <n v="12"/>
    <x v="8"/>
    <n v="1259"/>
    <n v="1"/>
    <n v="110"/>
    <s v="CRIMINAL HOMICIDE"/>
    <s v="1817 0411 0913"/>
    <n v="56"/>
    <s v="M"/>
    <s v="A"/>
    <n v="502"/>
    <s v="MULTI-UNIT DWELLING (APARTMENT, DUPLEX, ETC)"/>
    <n v="223"/>
    <s v="UNKNOWN TYPE CUTTING INSTRUMENT"/>
    <s v="IC"/>
    <s v="Invest Cont"/>
    <n v="110"/>
    <m/>
    <m/>
    <m/>
    <s v="800 E  76TH                         PL"/>
    <m/>
    <n v="33.970300000000002"/>
    <n v="-118.2608"/>
    <n v="0"/>
  </r>
  <r>
    <n v="200118408"/>
    <d v="2020-09-23T00:00:00"/>
    <d v="2020-09-23T00:00:00"/>
    <n v="100"/>
    <n v="1"/>
    <x v="1"/>
    <n v="135"/>
    <n v="1"/>
    <n v="330"/>
    <s v="BURGLARY FROM VEHICLE"/>
    <s v="1609 0344 1307 1822 0329"/>
    <n v="23"/>
    <s v="M"/>
    <s v="A"/>
    <n v="108"/>
    <s v="PARKING LOT"/>
    <m/>
    <m/>
    <s v="IC"/>
    <s v="Invest Cont"/>
    <n v="330"/>
    <m/>
    <m/>
    <m/>
    <s v="200 S  MAIN                         ST"/>
    <m/>
    <n v="34.050600000000003"/>
    <n v="-118.2449"/>
    <n v="0"/>
  </r>
  <r>
    <n v="200613059"/>
    <d v="2020-07-25T00:00:00"/>
    <d v="2020-07-24T00:00:00"/>
    <n v="1500"/>
    <n v="6"/>
    <x v="9"/>
    <n v="679"/>
    <n v="1"/>
    <n v="510"/>
    <s v="VEHICLE - STOLEN"/>
    <m/>
    <n v="0"/>
    <m/>
    <m/>
    <n v="101"/>
    <s v="STREET"/>
    <m/>
    <m/>
    <s v="IC"/>
    <s v="Invest Cont"/>
    <n v="510"/>
    <m/>
    <m/>
    <m/>
    <s v="SANTA MONICA                 BL"/>
    <s v="NORMANDIE                    AV"/>
    <n v="34.090800000000002"/>
    <n v="-118.3005"/>
    <n v="0"/>
  </r>
  <r>
    <n v="200710218"/>
    <d v="2020-06-09T00:00:00"/>
    <d v="2020-06-09T00:00:00"/>
    <n v="2320"/>
    <n v="7"/>
    <x v="0"/>
    <n v="764"/>
    <n v="2"/>
    <n v="626"/>
    <s v="INTIMATE PARTNER - SIMPLE ASSAULT"/>
    <s v="0416 1813 2000"/>
    <n v="33"/>
    <s v="F"/>
    <s v="H"/>
    <n v="101"/>
    <s v="STREET"/>
    <n v="400"/>
    <s v="STRONG-ARM (HANDS, FIST, FEET OR BODILY FORCE)"/>
    <s v="AA"/>
    <s v="Adult Arrest"/>
    <n v="626"/>
    <m/>
    <m/>
    <m/>
    <s v="REDONDO                      ST"/>
    <s v="VENICE                       BL"/>
    <n v="34.045299999999997"/>
    <n v="-118.35039999999999"/>
    <n v="1"/>
  </r>
  <r>
    <n v="200207002"/>
    <d v="2020-02-28T00:00:00"/>
    <d v="2020-02-25T00:00:00"/>
    <n v="800"/>
    <n v="2"/>
    <x v="5"/>
    <n v="265"/>
    <n v="1"/>
    <n v="350"/>
    <s v="THEFT, PERSON"/>
    <s v="0913 2011 0432 0421 0443 2000 1813"/>
    <n v="42"/>
    <s v="F"/>
    <s v="H"/>
    <n v="502"/>
    <s v="MULTI-UNIT DWELLING (APARTMENT, DUPLEX, ETC)"/>
    <n v="511"/>
    <s v="VERBAL THREAT"/>
    <s v="AO"/>
    <s v="Adult Other"/>
    <n v="350"/>
    <n v="930"/>
    <m/>
    <m/>
    <s v="800 S  WESTLAKE                     AV"/>
    <m/>
    <n v="34.052900000000001"/>
    <n v="-118.27760000000001"/>
    <n v="0"/>
  </r>
  <r>
    <n v="200407524"/>
    <d v="2020-04-02T00:00:00"/>
    <d v="2020-03-30T00:00:00"/>
    <n v="2300"/>
    <n v="4"/>
    <x v="4"/>
    <n v="439"/>
    <n v="1"/>
    <n v="330"/>
    <s v="BURGLARY FROM VEHICLE"/>
    <s v="0344 1302 0329"/>
    <n v="34"/>
    <s v="F"/>
    <s v="H"/>
    <n v="101"/>
    <s v="STREET"/>
    <m/>
    <m/>
    <s v="IC"/>
    <s v="Invest Cont"/>
    <n v="330"/>
    <m/>
    <m/>
    <m/>
    <s v="1900 N  MARIANNA                     AV"/>
    <m/>
    <n v="34.063800000000001"/>
    <n v="-118.1785"/>
    <n v="0"/>
  </r>
  <r>
    <n v="200415786"/>
    <d v="2020-12-09T00:00:00"/>
    <d v="2020-12-09T00:00:00"/>
    <n v="2318"/>
    <n v="4"/>
    <x v="4"/>
    <n v="443"/>
    <n v="2"/>
    <n v="439"/>
    <s v="FALSE POLICE REPORT"/>
    <s v="0392 1402 1419 1407"/>
    <n v="0"/>
    <s v="X"/>
    <s v="X"/>
    <n v="712"/>
    <s v="COLISEUM"/>
    <m/>
    <m/>
    <s v="AA"/>
    <s v="Adult Arrest"/>
    <n v="439"/>
    <n v="998"/>
    <m/>
    <m/>
    <s v="1800    MARENGO                      ST"/>
    <m/>
    <n v="34.060899999999997"/>
    <n v="-118.2052"/>
    <n v="1"/>
  </r>
  <r>
    <n v="201309077"/>
    <d v="2020-04-05T00:00:00"/>
    <d v="2020-04-05T00:00:00"/>
    <n v="1021"/>
    <n v="13"/>
    <x v="6"/>
    <n v="1391"/>
    <n v="1"/>
    <n v="230"/>
    <s v="ASSAULT WITH DEADLY WEAPON, AGGRAVATED ASSAULT"/>
    <s v="1822 1309 0445 0416 0605"/>
    <n v="55"/>
    <s v="M"/>
    <s v="B"/>
    <n v="101"/>
    <s v="STREET"/>
    <n v="500"/>
    <s v="UNKNOWN WEAPON/OTHER WEAPON"/>
    <s v="IC"/>
    <s v="Invest Cont"/>
    <n v="230"/>
    <m/>
    <m/>
    <m/>
    <s v="GAGE                         AV"/>
    <s v="GRAND                        AV"/>
    <n v="33.982399999999998"/>
    <n v="-118.2801"/>
    <n v="0"/>
  </r>
  <r>
    <n v="201111676"/>
    <d v="2020-07-21T00:00:00"/>
    <d v="2020-07-14T00:00:00"/>
    <n v="1920"/>
    <n v="11"/>
    <x v="7"/>
    <n v="1161"/>
    <n v="2"/>
    <n v="745"/>
    <s v="VANDALISM - MISDEAMEANOR ($399 OR UNDER)"/>
    <n v="329"/>
    <n v="52"/>
    <s v="M"/>
    <s v="H"/>
    <n v="119"/>
    <s v="PORCH, RESIDENTIAL"/>
    <m/>
    <m/>
    <s v="IC"/>
    <s v="Invest Cont"/>
    <n v="745"/>
    <m/>
    <m/>
    <m/>
    <s v="1200 N  EDGEMONT                     ST"/>
    <m/>
    <n v="34.0931"/>
    <n v="-118.2983"/>
    <n v="0"/>
  </r>
  <r>
    <n v="200112187"/>
    <d v="2020-05-26T00:00:00"/>
    <d v="2020-05-24T00:00:00"/>
    <n v="1100"/>
    <n v="1"/>
    <x v="1"/>
    <n v="135"/>
    <n v="1"/>
    <n v="330"/>
    <s v="BURGLARY FROM VEHICLE"/>
    <s v="0329 1822 1307 1609 0344"/>
    <n v="39"/>
    <s v="F"/>
    <s v="W"/>
    <n v="502"/>
    <s v="MULTI-UNIT DWELLING (APARTMENT, DUPLEX, ETC)"/>
    <m/>
    <m/>
    <s v="IC"/>
    <s v="Invest Cont"/>
    <n v="330"/>
    <m/>
    <m/>
    <m/>
    <s v="300 S  MAIN                         ST"/>
    <m/>
    <n v="34.049599999999998"/>
    <n v="-118.2458"/>
    <n v="0"/>
  </r>
  <r>
    <n v="200306616"/>
    <d v="2020-02-13T00:00:00"/>
    <d v="2020-02-13T00:00:00"/>
    <n v="1700"/>
    <n v="3"/>
    <x v="2"/>
    <n v="338"/>
    <n v="1"/>
    <n v="331"/>
    <s v="THEFT FROM MOTOR VEHICLE - GRAND ($950.01 AND OVER)"/>
    <s v="1606 0344 1251 0352 0386"/>
    <n v="22"/>
    <s v="M"/>
    <s v="W"/>
    <n v="103"/>
    <s v="ALLEY"/>
    <m/>
    <m/>
    <s v="IC"/>
    <s v="Invest Cont"/>
    <n v="331"/>
    <m/>
    <m/>
    <m/>
    <s v="1200 W  29TH                         ST"/>
    <m/>
    <n v="34.028399999999998"/>
    <n v="-118.28660000000001"/>
    <n v="0"/>
  </r>
  <r>
    <n v="201211639"/>
    <d v="2020-04-14T00:00:00"/>
    <d v="2020-04-13T00:00:00"/>
    <n v="2200"/>
    <n v="12"/>
    <x v="8"/>
    <n v="1249"/>
    <n v="1"/>
    <n v="420"/>
    <s v="THEFT FROM MOTOR VEHICLE - PETTY ($950 &amp; UNDER)"/>
    <s v="0344 0385"/>
    <n v="63"/>
    <s v="M"/>
    <s v="H"/>
    <n v="101"/>
    <s v="STREET"/>
    <m/>
    <m/>
    <s v="IC"/>
    <s v="Invest Cont"/>
    <n v="420"/>
    <m/>
    <m/>
    <m/>
    <s v="400 W  65TH                         ST"/>
    <m/>
    <n v="33.980699999999999"/>
    <n v="-118.2813"/>
    <n v="0"/>
  </r>
  <r>
    <n v="201224045"/>
    <d v="2020-11-07T00:00:00"/>
    <d v="2020-11-05T00:00:00"/>
    <n v="1230"/>
    <n v="12"/>
    <x v="8"/>
    <n v="1239"/>
    <n v="1"/>
    <n v="510"/>
    <s v="VEHICLE - STOLEN"/>
    <m/>
    <n v="0"/>
    <m/>
    <m/>
    <n v="101"/>
    <s v="STREET"/>
    <m/>
    <m/>
    <s v="IC"/>
    <s v="Invest Cont"/>
    <n v="510"/>
    <m/>
    <m/>
    <m/>
    <s v="5800 S  VERMONT                      AV"/>
    <m/>
    <n v="33.988300000000002"/>
    <n v="-118.2915"/>
    <n v="0"/>
  </r>
  <r>
    <n v="200121173"/>
    <d v="2020-11-17T00:00:00"/>
    <d v="2020-11-17T00:00:00"/>
    <n v="1435"/>
    <n v="1"/>
    <x v="1"/>
    <n v="105"/>
    <n v="1"/>
    <n v="230"/>
    <s v="ASSAULT WITH DEADLY WEAPON, AGGRAVATED ASSAULT"/>
    <s v="0334 0445 1822"/>
    <n v="0"/>
    <s v="M"/>
    <s v="H"/>
    <n v="101"/>
    <s v="STREET"/>
    <n v="207"/>
    <s v="OTHER KNIFE"/>
    <s v="IC"/>
    <s v="Invest Cont"/>
    <n v="230"/>
    <m/>
    <m/>
    <m/>
    <s v="CASANOVA"/>
    <s v="BROADWAY"/>
    <n v="34.071899999999999"/>
    <n v="-118.22929999999999"/>
    <n v="0"/>
  </r>
  <r>
    <n v="200400964"/>
    <d v="2020-08-01T00:00:00"/>
    <d v="2020-08-01T00:00:00"/>
    <n v="200"/>
    <n v="4"/>
    <x v="4"/>
    <n v="449"/>
    <n v="2"/>
    <n v="740"/>
    <s v="VANDALISM - FELONY ($400 &amp; OVER, ALL CHURCH VANDALISMS)"/>
    <n v="329"/>
    <n v="42"/>
    <s v="M"/>
    <s v="H"/>
    <n v="101"/>
    <s v="STREET"/>
    <m/>
    <m/>
    <s v="IC"/>
    <s v="Invest Cont"/>
    <n v="740"/>
    <m/>
    <m/>
    <m/>
    <s v="2600    MARENGO                      ST"/>
    <m/>
    <n v="34.054499999999997"/>
    <n v="-118.19889999999999"/>
    <n v="0"/>
  </r>
  <r>
    <n v="200705404"/>
    <d v="2020-01-30T00:00:00"/>
    <d v="2020-01-29T00:00:00"/>
    <n v="1900"/>
    <n v="7"/>
    <x v="0"/>
    <n v="782"/>
    <n v="2"/>
    <n v="740"/>
    <s v="VANDALISM - FELONY ($400 &amp; OVER, ALL CHURCH VANDALISMS)"/>
    <s v="0329 1307"/>
    <n v="31"/>
    <s v="M"/>
    <s v="O"/>
    <n v="122"/>
    <s v="VEHICLE, PASSENGER/TRUCK"/>
    <m/>
    <m/>
    <s v="IC"/>
    <s v="Invest Cont"/>
    <n v="740"/>
    <m/>
    <m/>
    <m/>
    <s v="6000    VENICE                       BL"/>
    <m/>
    <n v="34.037399999999998"/>
    <n v="-118.374"/>
    <n v="0"/>
  </r>
  <r>
    <n v="201211116"/>
    <d v="2020-04-17T00:00:00"/>
    <d v="2020-04-16T00:00:00"/>
    <n v="1900"/>
    <n v="12"/>
    <x v="8"/>
    <n v="1256"/>
    <n v="2"/>
    <n v="740"/>
    <s v="VANDALISM - FELONY ($400 &amp; OVER, ALL CHURCH VANDALISMS)"/>
    <s v="0329 1822"/>
    <n v="49"/>
    <s v="M"/>
    <s v="B"/>
    <n v="502"/>
    <s v="MULTI-UNIT DWELLING (APARTMENT, DUPLEX, ETC)"/>
    <m/>
    <m/>
    <s v="IC"/>
    <s v="Invest Cont"/>
    <n v="740"/>
    <m/>
    <m/>
    <m/>
    <s v="800 W  73RD                         ST"/>
    <m/>
    <n v="33.973700000000001"/>
    <n v="-118.2871"/>
    <n v="0"/>
  </r>
  <r>
    <n v="200211505"/>
    <d v="2020-06-19T00:00:00"/>
    <d v="2020-06-19T00:00:00"/>
    <n v="200"/>
    <n v="2"/>
    <x v="5"/>
    <n v="249"/>
    <n v="1"/>
    <n v="230"/>
    <s v="ASSAULT WITH DEADLY WEAPON, AGGRAVATED ASSAULT"/>
    <s v="1822 1218 2004 0416 0445"/>
    <n v="57"/>
    <s v="F"/>
    <s v="H"/>
    <n v="102"/>
    <s v="SIDEWALK"/>
    <n v="312"/>
    <s v="PIPE/METAL PIPE"/>
    <s v="IC"/>
    <s v="Invest Cont"/>
    <n v="230"/>
    <m/>
    <m/>
    <m/>
    <s v="7TH                          ST"/>
    <s v="BEAUDRY                      BL"/>
    <n v="34.054200000000002"/>
    <n v="-118.2611"/>
    <n v="0"/>
  </r>
  <r>
    <n v="200320073"/>
    <d v="2020-11-08T00:00:00"/>
    <d v="2020-11-08T00:00:00"/>
    <n v="550"/>
    <n v="3"/>
    <x v="2"/>
    <n v="328"/>
    <n v="1"/>
    <n v="410"/>
    <s v="BURGLARY FROM VEHICLE, ATTEMPTED"/>
    <s v="1822 0329 1251 1307 0345"/>
    <n v="20"/>
    <s v="M"/>
    <s v="W"/>
    <n v="108"/>
    <s v="PARKING LOT"/>
    <m/>
    <m/>
    <s v="IC"/>
    <s v="Invest Cont"/>
    <n v="410"/>
    <m/>
    <m/>
    <m/>
    <s v="600 W  28TH                         ST"/>
    <m/>
    <n v="34.0261"/>
    <n v="-118.2774"/>
    <n v="0"/>
  </r>
  <r>
    <n v="200213599"/>
    <d v="2020-08-11T00:00:00"/>
    <d v="2020-08-11T00:00:00"/>
    <n v="1115"/>
    <n v="2"/>
    <x v="5"/>
    <n v="257"/>
    <n v="2"/>
    <n v="624"/>
    <s v="BATTERY - SIMPLE ASSAULT"/>
    <s v="1822 0342 1300 0417 0429 0416 0446 1218 1313"/>
    <n v="0"/>
    <s v="F"/>
    <s v="W"/>
    <n v="102"/>
    <s v="SIDEWALK"/>
    <n v="400"/>
    <s v="STRONG-ARM (HANDS, FIST, FEET OR BODILY FORCE)"/>
    <s v="IC"/>
    <s v="Invest Cont"/>
    <n v="624"/>
    <m/>
    <m/>
    <m/>
    <s v="7TH                          ST"/>
    <s v="GARLAND"/>
    <n v="34.051699999999997"/>
    <n v="-118.2663"/>
    <n v="0"/>
  </r>
  <r>
    <n v="201012503"/>
    <d v="2020-08-27T00:00:00"/>
    <d v="2020-08-24T00:00:00"/>
    <n v="530"/>
    <n v="10"/>
    <x v="11"/>
    <n v="1029"/>
    <n v="2"/>
    <n v="740"/>
    <s v="VANDALISM - FELONY ($400 &amp; OVER, ALL CHURCH VANDALISMS)"/>
    <s v="0329 1822 0447 1420 0209 1414"/>
    <n v="0"/>
    <s v="M"/>
    <s v="W"/>
    <n v="301"/>
    <s v="GAS STATION"/>
    <n v="306"/>
    <s v="ROCK/THROWN OBJECT"/>
    <s v="IC"/>
    <s v="Invest Cont"/>
    <n v="740"/>
    <m/>
    <m/>
    <m/>
    <s v="15600    SHERMAN                      WY"/>
    <m/>
    <n v="34.201099999999997"/>
    <n v="-118.474"/>
    <n v="0"/>
  </r>
  <r>
    <n v="200106386"/>
    <d v="2020-02-04T00:00:00"/>
    <d v="2020-02-03T00:00:00"/>
    <n v="50"/>
    <n v="1"/>
    <x v="1"/>
    <n v="119"/>
    <n v="1"/>
    <n v="440"/>
    <s v="THEFT PLAIN - PETTY ($950 &amp; UNDER)"/>
    <s v="0910 0344 1822 2032"/>
    <n v="41"/>
    <s v="M"/>
    <s v="W"/>
    <n v="834"/>
    <s v="LA UNION STATION (NOT LINE SPECIFIC)"/>
    <m/>
    <m/>
    <s v="IC"/>
    <s v="Invest Cont"/>
    <n v="440"/>
    <m/>
    <m/>
    <m/>
    <s v="00    GATEWAY PLAZA                DR"/>
    <m/>
    <n v="34.055100000000003"/>
    <n v="-118.2323"/>
    <n v="0"/>
  </r>
  <r>
    <n v="200913447"/>
    <d v="2020-08-13T00:00:00"/>
    <d v="2020-08-12T00:00:00"/>
    <n v="1700"/>
    <n v="9"/>
    <x v="3"/>
    <n v="929"/>
    <n v="1"/>
    <n v="510"/>
    <s v="VEHICLE - STOLEN"/>
    <m/>
    <n v="0"/>
    <m/>
    <m/>
    <n v="101"/>
    <s v="STREET"/>
    <m/>
    <m/>
    <s v="IC"/>
    <s v="Invest Cont"/>
    <n v="510"/>
    <m/>
    <m/>
    <m/>
    <s v="6500    WOODMAN                      AV"/>
    <m/>
    <n v="34.188699999999997"/>
    <n v="-118.43129999999999"/>
    <n v="0"/>
  </r>
  <r>
    <n v="201215877"/>
    <d v="2020-07-03T00:00:00"/>
    <d v="2020-07-03T00:00:00"/>
    <n v="2200"/>
    <n v="12"/>
    <x v="8"/>
    <n v="1239"/>
    <n v="1"/>
    <n v="230"/>
    <s v="ASSAULT WITH DEADLY WEAPON, AGGRAVATED ASSAULT"/>
    <s v="0913 1242 0561 1206 2002 0305 0408 0421 1309 0602"/>
    <n v="44"/>
    <s v="M"/>
    <s v="H"/>
    <n v="502"/>
    <s v="MULTI-UNIT DWELLING (APARTMENT, DUPLEX, ETC)"/>
    <n v="400"/>
    <s v="STRONG-ARM (HANDS, FIST, FEET OR BODILY FORCE)"/>
    <s v="IC"/>
    <s v="Invest Cont"/>
    <n v="230"/>
    <m/>
    <m/>
    <m/>
    <s v="5800    BONSALLO                     AV"/>
    <m/>
    <n v="33.987499999999997"/>
    <n v="-118.286"/>
    <n v="0"/>
  </r>
  <r>
    <n v="201106908"/>
    <d v="2020-03-05T00:00:00"/>
    <d v="2020-03-03T00:00:00"/>
    <n v="1730"/>
    <n v="11"/>
    <x v="7"/>
    <n v="1176"/>
    <n v="1"/>
    <n v="331"/>
    <s v="THEFT FROM MOTOR VEHICLE - GRAND ($950.01 AND OVER)"/>
    <s v="0344 0385"/>
    <n v="37"/>
    <s v="M"/>
    <s v="W"/>
    <n v="101"/>
    <s v="STREET"/>
    <m/>
    <m/>
    <s v="IC"/>
    <s v="Invest Cont"/>
    <n v="331"/>
    <m/>
    <m/>
    <m/>
    <s v="RIVERSIDE"/>
    <s v="ELMGROVE                     ST"/>
    <n v="34.086300000000001"/>
    <n v="-118.23180000000001"/>
    <n v="0"/>
  </r>
  <r>
    <n v="200806332"/>
    <d v="2020-02-21T00:00:00"/>
    <d v="2020-02-21T00:00:00"/>
    <n v="1647"/>
    <n v="8"/>
    <x v="12"/>
    <n v="831"/>
    <n v="2"/>
    <n v="624"/>
    <s v="BATTERY - SIMPLE ASSAULT"/>
    <s v="0447 1420 0913"/>
    <n v="45"/>
    <s v="F"/>
    <s v="W"/>
    <n v="402"/>
    <s v="MARKET"/>
    <n v="221"/>
    <s v="GLASS"/>
    <s v="IC"/>
    <s v="Invest Cont"/>
    <n v="624"/>
    <m/>
    <m/>
    <m/>
    <s v="12000    WILSHIRE                     BL"/>
    <m/>
    <n v="34.0473"/>
    <n v="-118.4768"/>
    <n v="0"/>
  </r>
  <r>
    <n v="200712402"/>
    <d v="2020-08-04T00:00:00"/>
    <d v="2020-08-04T00:00:00"/>
    <n v="2140"/>
    <n v="7"/>
    <x v="0"/>
    <n v="769"/>
    <n v="1"/>
    <n v="230"/>
    <s v="ASSAULT WITH DEADLY WEAPON, AGGRAVATED ASSAULT"/>
    <s v="1202 1822 0334"/>
    <n v="70"/>
    <s v="M"/>
    <s v="H"/>
    <n v="502"/>
    <s v="MULTI-UNIT DWELLING (APARTMENT, DUPLEX, ETC)"/>
    <n v="102"/>
    <s v="HAND GUN"/>
    <s v="IC"/>
    <s v="Invest Cont"/>
    <n v="230"/>
    <m/>
    <m/>
    <m/>
    <s v="3500 W  15TH                         ST"/>
    <m/>
    <n v="34.045400000000001"/>
    <n v="-118.3237"/>
    <n v="0"/>
  </r>
  <r>
    <n v="200311499"/>
    <d v="2020-05-18T00:00:00"/>
    <d v="2020-05-16T00:00:00"/>
    <n v="2100"/>
    <n v="3"/>
    <x v="2"/>
    <n v="379"/>
    <n v="1"/>
    <n v="420"/>
    <s v="THEFT FROM MOTOR VEHICLE - PETTY ($950 &amp; UNDER)"/>
    <s v="1606 0344 0385 1300"/>
    <n v="50"/>
    <s v="M"/>
    <s v="H"/>
    <n v="101"/>
    <s v="STREET"/>
    <m/>
    <m/>
    <s v="IC"/>
    <s v="Invest Cont"/>
    <n v="420"/>
    <m/>
    <m/>
    <m/>
    <s v="3700    WISCONSIN                    ST"/>
    <m/>
    <n v="34.014800000000001"/>
    <n v="-118.2925"/>
    <n v="0"/>
  </r>
  <r>
    <n v="200619758"/>
    <d v="2020-12-29T00:00:00"/>
    <d v="2020-12-28T00:00:00"/>
    <n v="2340"/>
    <n v="6"/>
    <x v="9"/>
    <n v="637"/>
    <n v="1"/>
    <n v="350"/>
    <s v="THEFT, PERSON"/>
    <s v="1822 0344 0346 0305"/>
    <n v="22"/>
    <s v="M"/>
    <s v="W"/>
    <n v="101"/>
    <s v="STREET"/>
    <n v="400"/>
    <s v="STRONG-ARM (HANDS, FIST, FEET OR BODILY FORCE)"/>
    <s v="IC"/>
    <s v="Invest Cont"/>
    <n v="350"/>
    <m/>
    <m/>
    <m/>
    <s v="5900    HOLLYWOOD                    BL"/>
    <m/>
    <n v="34.103000000000002"/>
    <n v="-118.32250000000001"/>
    <n v="0"/>
  </r>
  <r>
    <n v="201010548"/>
    <d v="2020-06-30T00:00:00"/>
    <d v="2020-06-25T00:00:00"/>
    <n v="1434"/>
    <n v="10"/>
    <x v="11"/>
    <n v="1008"/>
    <n v="1"/>
    <n v="440"/>
    <s v="THEFT PLAIN - PETTY ($950 &amp; UNDER)"/>
    <s v="1822 0394 0209 1420 2032"/>
    <n v="54"/>
    <s v="F"/>
    <s v="W"/>
    <n v="501"/>
    <s v="SINGLE FAMILY DWELLING"/>
    <m/>
    <m/>
    <s v="IC"/>
    <s v="Invest Cont"/>
    <n v="440"/>
    <m/>
    <m/>
    <m/>
    <s v="16600    COHASSET                     ST"/>
    <m/>
    <n v="34.206899999999997"/>
    <n v="-118.49679999999999"/>
    <n v="0"/>
  </r>
  <r>
    <n v="201221616"/>
    <d v="2020-09-22T00:00:00"/>
    <d v="2020-09-22T00:00:00"/>
    <n v="720"/>
    <n v="12"/>
    <x v="8"/>
    <n v="1248"/>
    <n v="1"/>
    <n v="420"/>
    <s v="THEFT FROM MOTOR VEHICLE - PETTY ($950 &amp; UNDER)"/>
    <s v="1606 1300 0344 1822"/>
    <n v="35"/>
    <s v="F"/>
    <s v="H"/>
    <n v="704"/>
    <s v="ELEMENTARY SCHOOL"/>
    <m/>
    <m/>
    <s v="IC"/>
    <s v="Invest Cont"/>
    <n v="420"/>
    <m/>
    <m/>
    <m/>
    <s v="900 W  69TH                         ST"/>
    <m/>
    <n v="33.977200000000003"/>
    <n v="-118.2915"/>
    <n v="0"/>
  </r>
  <r>
    <n v="201109967"/>
    <d v="2020-06-01T00:00:00"/>
    <d v="2020-06-01T00:00:00"/>
    <n v="420"/>
    <n v="11"/>
    <x v="7"/>
    <n v="1132"/>
    <n v="1"/>
    <n v="310"/>
    <s v="BURGLARY"/>
    <s v="0342 0358 0344 0216"/>
    <n v="40"/>
    <s v="F"/>
    <s v="W"/>
    <n v="501"/>
    <s v="SINGLE FAMILY DWELLING"/>
    <n v="500"/>
    <s v="UNKNOWN WEAPON/OTHER WEAPON"/>
    <s v="IC"/>
    <s v="Invest Cont"/>
    <n v="310"/>
    <m/>
    <m/>
    <m/>
    <s v="3700    AMESBURY                     RD"/>
    <m/>
    <n v="34.116999999999997"/>
    <n v="-118.2788"/>
    <n v="0"/>
  </r>
  <r>
    <n v="200210039"/>
    <d v="2020-05-11T00:00:00"/>
    <d v="2020-05-10T00:00:00"/>
    <n v="1400"/>
    <n v="2"/>
    <x v="5"/>
    <n v="249"/>
    <n v="1"/>
    <n v="510"/>
    <s v="VEHICLE - STOLEN"/>
    <m/>
    <n v="0"/>
    <m/>
    <m/>
    <n v="101"/>
    <s v="STREET"/>
    <m/>
    <m/>
    <s v="IC"/>
    <s v="Invest Cont"/>
    <n v="510"/>
    <m/>
    <m/>
    <m/>
    <s v="1300 W  5TH                          ST"/>
    <m/>
    <n v="34.054900000000004"/>
    <n v="-118.26139999999999"/>
    <n v="0"/>
  </r>
  <r>
    <n v="200121393"/>
    <d v="2020-11-21T00:00:00"/>
    <d v="2020-11-21T00:00:00"/>
    <n v="1630"/>
    <n v="1"/>
    <x v="1"/>
    <n v="185"/>
    <n v="2"/>
    <n v="624"/>
    <s v="BATTERY - SIMPLE ASSAULT"/>
    <s v="1601 0416 1822"/>
    <n v="40"/>
    <s v="F"/>
    <s v="B"/>
    <n v="102"/>
    <s v="SIDEWALK"/>
    <n v="400"/>
    <s v="STRONG-ARM (HANDS, FIST, FEET OR BODILY FORCE)"/>
    <s v="IC"/>
    <s v="Invest Cont"/>
    <n v="624"/>
    <m/>
    <m/>
    <m/>
    <s v="LOS ANGELES                  ST"/>
    <s v="OLYMPIC                      BL"/>
    <n v="34.0396"/>
    <n v="-118.25579999999999"/>
    <n v="0"/>
  </r>
  <r>
    <n v="200711494"/>
    <d v="2020-07-10T00:00:00"/>
    <d v="2020-07-03T00:00:00"/>
    <n v="1115"/>
    <n v="7"/>
    <x v="0"/>
    <n v="755"/>
    <n v="1"/>
    <n v="440"/>
    <s v="THEFT PLAIN - PETTY ($950 &amp; UNDER)"/>
    <s v="0394 0344 1822"/>
    <n v="30"/>
    <s v="M"/>
    <s v="O"/>
    <n v="119"/>
    <s v="PORCH, RESIDENTIAL"/>
    <m/>
    <m/>
    <s v="IC"/>
    <s v="Invest Cont"/>
    <n v="440"/>
    <m/>
    <m/>
    <m/>
    <s v="1300 S  CLOVERDALE                   AV"/>
    <m/>
    <n v="34.0486"/>
    <n v="-118.3514"/>
    <n v="0"/>
  </r>
  <r>
    <n v="200307819"/>
    <d v="2020-03-02T00:00:00"/>
    <d v="2020-03-02T00:00:00"/>
    <n v="1030"/>
    <n v="3"/>
    <x v="2"/>
    <n v="395"/>
    <n v="2"/>
    <n v="624"/>
    <s v="BATTERY - SIMPLE ASSAULT"/>
    <s v="0913 0446 0416"/>
    <n v="54"/>
    <s v="F"/>
    <s v="B"/>
    <n v="726"/>
    <s v="POLICE FACILITY"/>
    <n v="400"/>
    <s v="STRONG-ARM (HANDS, FIST, FEET OR BODILY FORCE)"/>
    <s v="AO"/>
    <s v="Adult Other"/>
    <n v="624"/>
    <m/>
    <m/>
    <m/>
    <s v="1500 W  MARTIN LUTHER KING JR        BL"/>
    <m/>
    <n v="34.010899999999999"/>
    <n v="-118.3112"/>
    <n v="0"/>
  </r>
  <r>
    <n v="200605684"/>
    <d v="2020-02-05T00:00:00"/>
    <d v="2020-02-04T00:00:00"/>
    <n v="2057"/>
    <n v="6"/>
    <x v="9"/>
    <n v="639"/>
    <n v="2"/>
    <n v="626"/>
    <s v="INTIMATE PARTNER - SIMPLE ASSAULT"/>
    <s v="0913 0400 0444 1813 2000"/>
    <n v="32"/>
    <s v="F"/>
    <s v="O"/>
    <n v="503"/>
    <s v="HOTEL"/>
    <n v="400"/>
    <s v="STRONG-ARM (HANDS, FIST, FEET OR BODILY FORCE)"/>
    <s v="AO"/>
    <s v="Adult Other"/>
    <n v="626"/>
    <m/>
    <m/>
    <m/>
    <s v="5100    HOLLYWOOD                    BL"/>
    <m/>
    <n v="34.1036"/>
    <n v="-118.3049"/>
    <n v="0"/>
  </r>
  <r>
    <n v="201015675"/>
    <d v="2020-12-02T00:00:00"/>
    <d v="2020-12-02T00:00:00"/>
    <n v="1848"/>
    <n v="10"/>
    <x v="11"/>
    <n v="1004"/>
    <n v="2"/>
    <n v="956"/>
    <s v="LETTERS, LEWD  -  TELEPHONE CALLS, LEWD"/>
    <s v="0913 1906"/>
    <n v="29"/>
    <s v="F"/>
    <s v="H"/>
    <n v="501"/>
    <s v="SINGLE FAMILY DWELLING"/>
    <n v="511"/>
    <s v="VERBAL THREAT"/>
    <s v="AO"/>
    <s v="Adult Other"/>
    <n v="956"/>
    <m/>
    <m/>
    <m/>
    <s v="18200    ARMINTA                      ST"/>
    <m/>
    <n v="34.213900000000002"/>
    <n v="-118.5295"/>
    <n v="0"/>
  </r>
  <r>
    <n v="200406669"/>
    <d v="2020-03-09T00:00:00"/>
    <d v="2020-03-08T00:00:00"/>
    <n v="2330"/>
    <n v="4"/>
    <x v="4"/>
    <n v="491"/>
    <n v="2"/>
    <n v="740"/>
    <s v="VANDALISM - FELONY ($400 &amp; OVER, ALL CHURCH VANDALISMS)"/>
    <n v="329"/>
    <n v="0"/>
    <s v="X"/>
    <s v="X"/>
    <n v="252"/>
    <s v="COFFEE SHOP (STARBUCKS, COFFEE BEAN, PEET'S, ETC.)"/>
    <m/>
    <m/>
    <s v="IC"/>
    <s v="Invest Cont"/>
    <n v="740"/>
    <m/>
    <m/>
    <m/>
    <s v="2600 E  OLYMPIC                      BL"/>
    <m/>
    <n v="34.025300000000001"/>
    <n v="-118.22239999999999"/>
    <n v="0"/>
  </r>
  <r>
    <n v="200504545"/>
    <d v="2020-01-13T00:00:00"/>
    <d v="2020-01-12T00:00:00"/>
    <n v="2000"/>
    <n v="5"/>
    <x v="10"/>
    <n v="566"/>
    <n v="2"/>
    <n v="740"/>
    <s v="VANDALISM - FELONY ($400 &amp; OVER, ALL CHURCH VANDALISMS)"/>
    <n v="329"/>
    <n v="43"/>
    <s v="M"/>
    <s v="W"/>
    <n v="254"/>
    <s v="STUDIO (FILM/PHOTOGRAPHIC/MUSIC)"/>
    <m/>
    <m/>
    <s v="IC"/>
    <s v="Invest Cont"/>
    <n v="740"/>
    <m/>
    <m/>
    <m/>
    <s v="300 W  7TH                          ST"/>
    <m/>
    <n v="33.734699999999997"/>
    <n v="-118.2842"/>
    <n v="0"/>
  </r>
  <r>
    <n v="201105700"/>
    <d v="2020-02-08T00:00:00"/>
    <d v="2020-02-07T00:00:00"/>
    <n v="2200"/>
    <n v="11"/>
    <x v="7"/>
    <n v="1146"/>
    <n v="1"/>
    <n v="510"/>
    <s v="VEHICLE - STOLEN"/>
    <m/>
    <n v="0"/>
    <m/>
    <m/>
    <n v="101"/>
    <s v="STREET"/>
    <m/>
    <m/>
    <s v="IC"/>
    <s v="Invest Cont"/>
    <n v="510"/>
    <m/>
    <m/>
    <m/>
    <s v="RIPPLE"/>
    <s v="NEWELL"/>
    <n v="34.1"/>
    <n v="-118.24630000000001"/>
    <n v="0"/>
  </r>
  <r>
    <n v="201117104"/>
    <d v="2020-12-30T00:00:00"/>
    <d v="2020-12-29T00:00:00"/>
    <n v="2300"/>
    <n v="11"/>
    <x v="7"/>
    <n v="1151"/>
    <n v="1"/>
    <n v="510"/>
    <s v="VEHICLE - STOLEN"/>
    <m/>
    <n v="0"/>
    <m/>
    <m/>
    <n v="101"/>
    <s v="STREET"/>
    <m/>
    <m/>
    <s v="IC"/>
    <s v="Invest Cont"/>
    <n v="510"/>
    <m/>
    <m/>
    <m/>
    <s v="HOLLYWOOD                    BL"/>
    <s v="MARIPOSA                     AV"/>
    <n v="34.101799999999997"/>
    <n v="-118.29949999999999"/>
    <n v="0"/>
  </r>
  <r>
    <n v="200321350"/>
    <d v="2020-12-04T00:00:00"/>
    <d v="2020-11-03T00:00:00"/>
    <n v="1000"/>
    <n v="3"/>
    <x v="2"/>
    <n v="394"/>
    <n v="2"/>
    <n v="956"/>
    <s v="LETTERS, LEWD  -  TELEPHONE CALLS, LEWD"/>
    <s v="1906 2021 0913"/>
    <n v="59"/>
    <s v="M"/>
    <s v="B"/>
    <n v="501"/>
    <s v="SINGLE FAMILY DWELLING"/>
    <m/>
    <m/>
    <s v="IC"/>
    <s v="Invest Cont"/>
    <n v="956"/>
    <m/>
    <m/>
    <m/>
    <s v="4200    3RD                          AV"/>
    <m/>
    <n v="34.005499999999998"/>
    <n v="-118.32040000000001"/>
    <n v="0"/>
  </r>
  <r>
    <n v="201115334"/>
    <d v="2020-11-01T00:00:00"/>
    <d v="2020-11-01T00:00:00"/>
    <n v="1240"/>
    <n v="11"/>
    <x v="7"/>
    <n v="1119"/>
    <n v="2"/>
    <n v="888"/>
    <s v="TRESPASSING"/>
    <n v="1501"/>
    <n v="81"/>
    <s v="M"/>
    <s v="W"/>
    <n v="501"/>
    <s v="SINGLE FAMILY DWELLING"/>
    <m/>
    <m/>
    <s v="IC"/>
    <s v="Invest Cont"/>
    <n v="888"/>
    <m/>
    <m/>
    <m/>
    <s v="1500    LINDA ROSA                   AV"/>
    <m/>
    <n v="34.134700000000002"/>
    <n v="-118.1991"/>
    <n v="0"/>
  </r>
  <r>
    <n v="201210263"/>
    <d v="2020-04-02T00:00:00"/>
    <d v="2020-04-01T00:00:00"/>
    <n v="1800"/>
    <n v="12"/>
    <x v="8"/>
    <n v="1242"/>
    <n v="1"/>
    <n v="440"/>
    <s v="THEFT PLAIN - PETTY ($950 &amp; UNDER)"/>
    <s v="0344 1814 0913"/>
    <n v="23"/>
    <s v="M"/>
    <s v="B"/>
    <n v="501"/>
    <s v="SINGLE FAMILY DWELLING"/>
    <m/>
    <m/>
    <s v="IC"/>
    <s v="Invest Cont"/>
    <n v="440"/>
    <m/>
    <m/>
    <m/>
    <s v="6200 S  VAN NESS                     AV"/>
    <m/>
    <n v="33.9818"/>
    <n v="-118.32210000000001"/>
    <n v="0"/>
  </r>
  <r>
    <n v="201015703"/>
    <d v="2020-12-03T00:00:00"/>
    <d v="2020-12-02T00:00:00"/>
    <n v="700"/>
    <n v="10"/>
    <x v="11"/>
    <n v="1015"/>
    <n v="1"/>
    <n v="310"/>
    <s v="BURGLARY"/>
    <s v="1822 0344 1420"/>
    <n v="47"/>
    <s v="M"/>
    <s v="W"/>
    <n v="501"/>
    <s v="SINGLE FAMILY DWELLING"/>
    <m/>
    <m/>
    <s v="IC"/>
    <s v="Invest Cont"/>
    <n v="310"/>
    <m/>
    <m/>
    <m/>
    <s v="7500    LINDLEY                      AV"/>
    <m/>
    <n v="34.206800000000001"/>
    <n v="-118.5273"/>
    <n v="0"/>
  </r>
  <r>
    <n v="200505955"/>
    <d v="2020-02-12T00:00:00"/>
    <d v="2020-02-12T00:00:00"/>
    <n v="1200"/>
    <n v="5"/>
    <x v="10"/>
    <n v="529"/>
    <n v="1"/>
    <n v="330"/>
    <s v="BURGLARY FROM VEHICLE"/>
    <s v="0329 0344 0358 1307 1609"/>
    <n v="24"/>
    <s v="M"/>
    <s v="W"/>
    <n v="101"/>
    <s v="STREET"/>
    <m/>
    <m/>
    <s v="IC"/>
    <s v="Invest Cont"/>
    <n v="330"/>
    <m/>
    <m/>
    <m/>
    <s v="SANFORD                      AV"/>
    <s v="I                            ST"/>
    <n v="33.7821"/>
    <n v="-118.2504"/>
    <n v="0"/>
  </r>
  <r>
    <n v="200215910"/>
    <d v="2020-10-07T00:00:00"/>
    <d v="2020-10-07T00:00:00"/>
    <n v="1400"/>
    <n v="2"/>
    <x v="5"/>
    <n v="246"/>
    <n v="1"/>
    <n v="230"/>
    <s v="ASSAULT WITH DEADLY WEAPON, AGGRAVATED ASSAULT"/>
    <s v="1822 0416 0400"/>
    <n v="46"/>
    <s v="M"/>
    <s v="A"/>
    <n v="210"/>
    <s v="RESTAURANT/FAST FOOD"/>
    <n v="400"/>
    <s v="STRONG-ARM (HANDS, FIST, FEET OR BODILY FORCE)"/>
    <s v="IC"/>
    <s v="Invest Cont"/>
    <n v="230"/>
    <m/>
    <m/>
    <m/>
    <s v="600 S  ALVARADO                     ST"/>
    <m/>
    <n v="34.0593"/>
    <n v="-118.27500000000001"/>
    <n v="0"/>
  </r>
  <r>
    <n v="200110187"/>
    <d v="2020-04-08T00:00:00"/>
    <d v="2020-04-07T00:00:00"/>
    <n v="2300"/>
    <n v="1"/>
    <x v="1"/>
    <n v="158"/>
    <n v="2"/>
    <n v="740"/>
    <s v="VANDALISM - FELONY ($400 &amp; OVER, ALL CHURCH VANDALISMS)"/>
    <s v="0329 2004 0447"/>
    <n v="53"/>
    <s v="F"/>
    <s v="H"/>
    <n v="122"/>
    <s v="VEHICLE, PASSENGER/TRUCK"/>
    <m/>
    <m/>
    <s v="IC"/>
    <s v="Invest Cont"/>
    <n v="740"/>
    <m/>
    <m/>
    <m/>
    <s v="500    CERES                        AV"/>
    <m/>
    <n v="34.041600000000003"/>
    <n v="-118.2398"/>
    <n v="0"/>
  </r>
  <r>
    <n v="200911970"/>
    <d v="2020-07-05T00:00:00"/>
    <d v="2020-07-05T00:00:00"/>
    <n v="350"/>
    <n v="9"/>
    <x v="3"/>
    <n v="905"/>
    <n v="1"/>
    <n v="761"/>
    <s v="BRANDISH WEAPON"/>
    <s v="1822 0334 1218"/>
    <n v="64"/>
    <s v="F"/>
    <s v="W"/>
    <n v="102"/>
    <s v="SIDEWALK"/>
    <n v="200"/>
    <s v="KNIFE WITH BLADE 6INCHES OR LESS"/>
    <s v="IC"/>
    <s v="Invest Cont"/>
    <n v="761"/>
    <m/>
    <m/>
    <m/>
    <s v="7400    VAN NUYS                     BL"/>
    <m/>
    <n v="34.204799999999999"/>
    <n v="-118.45310000000001"/>
    <n v="0"/>
  </r>
  <r>
    <n v="200505805"/>
    <d v="2020-02-12T00:00:00"/>
    <d v="2020-01-01T00:00:00"/>
    <n v="1"/>
    <n v="5"/>
    <x v="10"/>
    <n v="518"/>
    <n v="2"/>
    <n v="812"/>
    <s v="CRM AGNST CHLD (13 OR UNDER) (14-15 &amp; SUSP 10 YRS OLDER)"/>
    <s v="0522 0551 1811 1259 0913"/>
    <n v="13"/>
    <s v="F"/>
    <s v="B"/>
    <n v="729"/>
    <s v="SPECIALTY SCHOOL/OTHER"/>
    <n v="400"/>
    <s v="STRONG-ARM (HANDS, FIST, FEET OR BODILY FORCE)"/>
    <s v="AO"/>
    <s v="Adult Other"/>
    <n v="812"/>
    <n v="860"/>
    <m/>
    <m/>
    <s v="24900    AVALON                       BL"/>
    <m/>
    <n v="33.799700000000001"/>
    <n v="-118.26390000000001"/>
    <n v="0"/>
  </r>
  <r>
    <n v="201212359"/>
    <d v="2020-05-07T00:00:00"/>
    <d v="2020-05-07T00:00:00"/>
    <n v="1615"/>
    <n v="12"/>
    <x v="8"/>
    <n v="1208"/>
    <n v="2"/>
    <n v="753"/>
    <s v="DISCHARGE FIREARMS/SHOTS FIRED"/>
    <s v="1100 1822 1402 1419"/>
    <n v="0"/>
    <s v="X"/>
    <s v="X"/>
    <n v="101"/>
    <s v="STREET"/>
    <n v="109"/>
    <s v="SEMI-AUTOMATIC PISTOL"/>
    <s v="IC"/>
    <s v="Invest Cont"/>
    <n v="753"/>
    <m/>
    <m/>
    <m/>
    <s v="600 W  49TH                         ST"/>
    <m/>
    <n v="33.998800000000003"/>
    <n v="-118.2842"/>
    <n v="0"/>
  </r>
  <r>
    <n v="200215982"/>
    <d v="2020-10-10T00:00:00"/>
    <d v="2020-10-09T00:00:00"/>
    <n v="2200"/>
    <n v="2"/>
    <x v="5"/>
    <n v="279"/>
    <n v="1"/>
    <n v="510"/>
    <s v="VEHICLE - STOLEN"/>
    <m/>
    <n v="0"/>
    <m/>
    <m/>
    <n v="101"/>
    <s v="STREET"/>
    <m/>
    <m/>
    <s v="IC"/>
    <s v="Invest Cont"/>
    <n v="510"/>
    <m/>
    <m/>
    <m/>
    <s v="900    VALENCIA                     ST"/>
    <m/>
    <n v="34.049500000000002"/>
    <n v="-118.2717"/>
    <n v="0"/>
  </r>
  <r>
    <n v="200511920"/>
    <d v="2020-07-16T00:00:00"/>
    <d v="2020-07-16T00:00:00"/>
    <n v="400"/>
    <n v="5"/>
    <x v="10"/>
    <n v="569"/>
    <n v="1"/>
    <n v="331"/>
    <s v="THEFT FROM MOTOR VEHICLE - GRAND ($950.01 AND OVER)"/>
    <s v="0344 0385 1300"/>
    <n v="32"/>
    <s v="M"/>
    <s v="W"/>
    <n v="108"/>
    <s v="PARKING LOT"/>
    <m/>
    <m/>
    <s v="IC"/>
    <s v="Invest Cont"/>
    <n v="331"/>
    <m/>
    <m/>
    <m/>
    <s v="100 E  22ND                         ST"/>
    <m/>
    <n v="33.7256"/>
    <n v="-118.2804"/>
    <n v="0"/>
  </r>
  <r>
    <n v="200205627"/>
    <d v="2020-02-03T00:00:00"/>
    <d v="2020-02-03T00:00:00"/>
    <n v="1000"/>
    <n v="2"/>
    <x v="5"/>
    <n v="266"/>
    <n v="1"/>
    <n v="230"/>
    <s v="ASSAULT WITH DEADLY WEAPON, AGGRAVATED ASSAULT"/>
    <s v="1309 0334 0432 0302 1313 1822"/>
    <n v="25"/>
    <s v="M"/>
    <s v="H"/>
    <n v="102"/>
    <s v="SIDEWALK"/>
    <n v="102"/>
    <s v="HAND GUN"/>
    <s v="IC"/>
    <s v="Invest Cont"/>
    <n v="230"/>
    <m/>
    <m/>
    <m/>
    <s v="1800 W  8TH                          ST"/>
    <m/>
    <n v="34.053400000000003"/>
    <n v="-118.2745"/>
    <n v="0"/>
  </r>
  <r>
    <n v="201014665"/>
    <d v="2020-11-02T00:00:00"/>
    <d v="2020-10-20T00:00:00"/>
    <n v="1200"/>
    <n v="10"/>
    <x v="11"/>
    <n v="1018"/>
    <n v="1"/>
    <n v="440"/>
    <s v="THEFT PLAIN - PETTY ($950 &amp; UNDER)"/>
    <s v="1202 0913 2004 0344 0360"/>
    <n v="62"/>
    <s v="F"/>
    <s v="B"/>
    <n v="502"/>
    <s v="MULTI-UNIT DWELLING (APARTMENT, DUPLEX, ETC)"/>
    <m/>
    <m/>
    <s v="AO"/>
    <s v="Adult Other"/>
    <n v="440"/>
    <m/>
    <m/>
    <m/>
    <s v="15900    SHERMAN                      WY"/>
    <m/>
    <n v="34.201300000000003"/>
    <n v="-118.4756"/>
    <n v="0"/>
  </r>
  <r>
    <n v="200912984"/>
    <d v="2020-08-01T00:00:00"/>
    <d v="2020-07-31T00:00:00"/>
    <n v="2140"/>
    <n v="9"/>
    <x v="3"/>
    <n v="909"/>
    <n v="1"/>
    <n v="230"/>
    <s v="ASSAULT WITH DEADLY WEAPON, AGGRAVATED ASSAULT"/>
    <s v="0605 0416 0446 0334 1420 1414 1822"/>
    <n v="28"/>
    <s v="M"/>
    <s v="H"/>
    <n v="101"/>
    <s v="STREET"/>
    <n v="207"/>
    <s v="OTHER KNIFE"/>
    <s v="AA"/>
    <s v="Adult Arrest"/>
    <n v="230"/>
    <m/>
    <m/>
    <m/>
    <s v="WOODMAN"/>
    <s v="WYANDOTTE"/>
    <n v="34.203099999999999"/>
    <n v="-118.43129999999999"/>
    <n v="1"/>
  </r>
  <r>
    <n v="200105583"/>
    <d v="2020-01-23T00:00:00"/>
    <d v="2020-01-23T00:00:00"/>
    <n v="1715"/>
    <n v="1"/>
    <x v="1"/>
    <n v="162"/>
    <n v="1"/>
    <n v="350"/>
    <s v="THEFT, PERSON"/>
    <s v="0345 1822 0344 1308"/>
    <n v="38"/>
    <s v="F"/>
    <s v="W"/>
    <n v="101"/>
    <s v="STREET"/>
    <n v="400"/>
    <s v="STRONG-ARM (HANDS, FIST, FEET OR BODILY FORCE)"/>
    <s v="IC"/>
    <s v="Invest Cont"/>
    <n v="350"/>
    <m/>
    <m/>
    <m/>
    <s v="7TH"/>
    <s v="OLIVE"/>
    <n v="34.0473"/>
    <n v="-118.25660000000001"/>
    <n v="0"/>
  </r>
  <r>
    <n v="200321315"/>
    <d v="2020-12-04T00:00:00"/>
    <d v="2020-12-04T00:00:00"/>
    <n v="1800"/>
    <n v="3"/>
    <x v="2"/>
    <n v="373"/>
    <n v="1"/>
    <n v="310"/>
    <s v="BURGLARY"/>
    <s v="1822 1601"/>
    <n v="23"/>
    <s v="F"/>
    <s v="B"/>
    <n v="501"/>
    <s v="SINGLE FAMILY DWELLING"/>
    <m/>
    <m/>
    <s v="IC"/>
    <s v="Invest Cont"/>
    <n v="310"/>
    <m/>
    <m/>
    <m/>
    <s v="3800    OLMSTED                      AV"/>
    <m/>
    <n v="34.014899999999997"/>
    <n v="-118.32810000000001"/>
    <n v="0"/>
  </r>
  <r>
    <n v="200213184"/>
    <d v="2020-07-30T00:00:00"/>
    <d v="2020-07-30T00:00:00"/>
    <n v="1950"/>
    <n v="2"/>
    <x v="5"/>
    <n v="237"/>
    <n v="1"/>
    <n v="230"/>
    <s v="ASSAULT WITH DEADLY WEAPON, AGGRAVATED ASSAULT"/>
    <s v="0334 0445 0416 0446 0329 0906 0913 1817"/>
    <n v="48"/>
    <s v="M"/>
    <s v="H"/>
    <n v="103"/>
    <s v="ALLEY"/>
    <n v="312"/>
    <s v="PIPE/METAL PIPE"/>
    <s v="AO"/>
    <s v="Adult Other"/>
    <n v="230"/>
    <n v="930"/>
    <m/>
    <m/>
    <s v="200    BELMONT                      AV"/>
    <m/>
    <n v="34.064399999999999"/>
    <n v="-118.26300000000001"/>
    <n v="0"/>
  </r>
  <r>
    <n v="200209400"/>
    <d v="2020-04-25T00:00:00"/>
    <d v="2020-04-25T00:00:00"/>
    <n v="1445"/>
    <n v="2"/>
    <x v="5"/>
    <n v="247"/>
    <n v="2"/>
    <n v="626"/>
    <s v="INTIMATE PARTNER - SIMPLE ASSAULT"/>
    <s v="2000 0448 0305 0913 1814 1813"/>
    <n v="27"/>
    <s v="M"/>
    <s v="B"/>
    <n v="101"/>
    <s v="STREET"/>
    <n v="400"/>
    <s v="STRONG-ARM (HANDS, FIST, FEET OR BODILY FORCE)"/>
    <s v="AO"/>
    <s v="Adult Other"/>
    <n v="626"/>
    <m/>
    <m/>
    <m/>
    <s v="W  3RD                          ST"/>
    <s v="BONNIE BRAE"/>
    <n v="34.061900000000001"/>
    <n v="-118.2702"/>
    <n v="0"/>
  </r>
  <r>
    <n v="201221769"/>
    <d v="2020-10-01T00:00:00"/>
    <d v="2020-10-01T00:00:00"/>
    <n v="1612"/>
    <n v="12"/>
    <x v="8"/>
    <n v="1207"/>
    <n v="1"/>
    <n v="230"/>
    <s v="ASSAULT WITH DEADLY WEAPON, AGGRAVATED ASSAULT"/>
    <s v="1822 0334 0450 0906"/>
    <n v="41"/>
    <s v="M"/>
    <s v="B"/>
    <n v="101"/>
    <s v="STREET"/>
    <n v="102"/>
    <s v="HAND GUN"/>
    <s v="IC"/>
    <s v="Invest Cont"/>
    <n v="230"/>
    <m/>
    <m/>
    <m/>
    <s v="47TH"/>
    <s v="HOOVER"/>
    <n v="34.000599999999999"/>
    <n v="-118.2871"/>
    <n v="0"/>
  </r>
  <r>
    <n v="200609481"/>
    <d v="2020-04-25T00:00:00"/>
    <d v="2020-04-25T00:00:00"/>
    <n v="1520"/>
    <n v="6"/>
    <x v="9"/>
    <n v="636"/>
    <n v="1"/>
    <n v="230"/>
    <s v="ASSAULT WITH DEADLY WEAPON, AGGRAVATED ASSAULT"/>
    <s v="1822 1402 0400 0416 0445"/>
    <n v="56"/>
    <s v="F"/>
    <s v="B"/>
    <n v="101"/>
    <s v="STREET"/>
    <n v="500"/>
    <s v="UNKNOWN WEAPON/OTHER WEAPON"/>
    <s v="AA"/>
    <s v="Adult Arrest"/>
    <n v="230"/>
    <n v="998"/>
    <m/>
    <m/>
    <s v="HOLLYWOOD                    BL"/>
    <s v="CAHUENGA                     BL"/>
    <n v="34.101599999999998"/>
    <n v="-118.3295"/>
    <n v="1"/>
  </r>
  <r>
    <n v="200518167"/>
    <d v="2020-12-23T00:00:00"/>
    <d v="2020-12-23T00:00:00"/>
    <n v="2200"/>
    <n v="5"/>
    <x v="10"/>
    <n v="525"/>
    <n v="2"/>
    <n v="623"/>
    <s v="BATTERY POLICE (SIMPLE)"/>
    <s v="1822 1212 0447 0917 2004"/>
    <n v="0"/>
    <s v="X"/>
    <s v="X"/>
    <n v="501"/>
    <s v="SINGLE FAMILY DWELLING"/>
    <n v="500"/>
    <s v="UNKNOWN WEAPON/OTHER WEAPON"/>
    <s v="IC"/>
    <s v="Invest Cont"/>
    <n v="623"/>
    <m/>
    <m/>
    <m/>
    <s v="300 W  D                            ST"/>
    <m/>
    <n v="33.774000000000001"/>
    <n v="-118.26519999999999"/>
    <n v="0"/>
  </r>
  <r>
    <n v="200908368"/>
    <d v="2020-04-12T00:00:00"/>
    <d v="2020-04-12T00:00:00"/>
    <n v="445"/>
    <n v="9"/>
    <x v="3"/>
    <n v="914"/>
    <n v="2"/>
    <n v="624"/>
    <s v="BATTERY - SIMPLE ASSAULT"/>
    <s v="0416 2004"/>
    <n v="32"/>
    <s v="F"/>
    <s v="H"/>
    <n v="502"/>
    <s v="MULTI-UNIT DWELLING (APARTMENT, DUPLEX, ETC)"/>
    <n v="400"/>
    <s v="STRONG-ARM (HANDS, FIST, FEET OR BODILY FORCE)"/>
    <s v="IC"/>
    <s v="Invest Cont"/>
    <n v="624"/>
    <m/>
    <m/>
    <m/>
    <s v="KESTER                       AV"/>
    <s v="ARCHWOOD                     ST"/>
    <n v="34.197600000000001"/>
    <n v="-118.45740000000001"/>
    <n v="0"/>
  </r>
  <r>
    <n v="201010419"/>
    <d v="2020-06-26T00:00:00"/>
    <d v="2020-06-26T00:00:00"/>
    <n v="400"/>
    <n v="10"/>
    <x v="11"/>
    <n v="1044"/>
    <n v="1"/>
    <n v="510"/>
    <s v="VEHICLE - STOLEN"/>
    <m/>
    <n v="0"/>
    <m/>
    <m/>
    <n v="104"/>
    <s v="DRIVEWAY"/>
    <m/>
    <m/>
    <s v="IC"/>
    <s v="Invest Cont"/>
    <n v="510"/>
    <m/>
    <m/>
    <m/>
    <s v="18300    OXNARD                       ST"/>
    <m/>
    <n v="34.18"/>
    <n v="-118.5337"/>
    <n v="0"/>
  </r>
  <r>
    <n v="200204691"/>
    <d v="2020-01-14T00:00:00"/>
    <d v="2020-01-14T00:00:00"/>
    <n v="1615"/>
    <n v="2"/>
    <x v="5"/>
    <n v="265"/>
    <n v="1"/>
    <n v="230"/>
    <s v="ASSAULT WITH DEADLY WEAPON, AGGRAVATED ASSAULT"/>
    <s v="0444 0429 2034 2002 2047 0913 1817"/>
    <n v="65"/>
    <s v="M"/>
    <s v="H"/>
    <n v="203"/>
    <s v="OTHER BUSINESS"/>
    <n v="400"/>
    <s v="STRONG-ARM (HANDS, FIST, FEET OR BODILY FORCE)"/>
    <s v="AA"/>
    <s v="Adult Arrest"/>
    <n v="230"/>
    <m/>
    <m/>
    <m/>
    <s v="700 S  ALVARADO                     ST"/>
    <m/>
    <n v="34.0565"/>
    <n v="-118.27679999999999"/>
    <n v="1"/>
  </r>
  <r>
    <n v="201308520"/>
    <d v="2020-03-21T00:00:00"/>
    <d v="2020-03-21T00:00:00"/>
    <n v="1500"/>
    <n v="13"/>
    <x v="6"/>
    <n v="1363"/>
    <n v="1"/>
    <n v="230"/>
    <s v="ASSAULT WITH DEADLY WEAPON, AGGRAVATED ASSAULT"/>
    <s v="1822 0432 0400 0411 1218"/>
    <n v="28"/>
    <s v="M"/>
    <s v="H"/>
    <n v="101"/>
    <s v="STREET"/>
    <n v="200"/>
    <s v="KNIFE WITH BLADE 6INCHES OR LESS"/>
    <s v="IC"/>
    <s v="Invest Cont"/>
    <n v="230"/>
    <m/>
    <m/>
    <m/>
    <s v="48TH                         ST"/>
    <s v="MCKINLEY                     AV"/>
    <n v="33.9998"/>
    <n v="-118.2608"/>
    <n v="0"/>
  </r>
  <r>
    <n v="200400770"/>
    <d v="2020-05-04T00:00:00"/>
    <d v="2020-05-04T00:00:00"/>
    <n v="1930"/>
    <n v="4"/>
    <x v="4"/>
    <n v="463"/>
    <n v="2"/>
    <n v="740"/>
    <s v="VANDALISM - FELONY ($400 &amp; OVER, ALL CHURCH VANDALISMS)"/>
    <s v="0329 1402"/>
    <n v="0"/>
    <s v="X"/>
    <s v="X"/>
    <n v="108"/>
    <s v="PARKING LOT"/>
    <m/>
    <m/>
    <s v="IC"/>
    <s v="Invest Cont"/>
    <n v="740"/>
    <n v="998"/>
    <m/>
    <m/>
    <s v="CUMMINGS"/>
    <s v="CESAR E CHAVEZ"/>
    <n v="34.048999999999999"/>
    <n v="-118.2133"/>
    <n v="0"/>
  </r>
  <r>
    <n v="200815331"/>
    <d v="2020-10-16T00:00:00"/>
    <d v="2020-10-16T00:00:00"/>
    <n v="940"/>
    <n v="8"/>
    <x v="12"/>
    <n v="855"/>
    <n v="2"/>
    <n v="624"/>
    <s v="BATTERY - SIMPLE ASSAULT"/>
    <n v="447"/>
    <n v="37"/>
    <s v="F"/>
    <s v="H"/>
    <n v="108"/>
    <s v="PARKING LOT"/>
    <n v="500"/>
    <s v="UNKNOWN WEAPON/OTHER WEAPON"/>
    <s v="IC"/>
    <s v="Invest Cont"/>
    <n v="624"/>
    <m/>
    <m/>
    <m/>
    <s v="1500    WESTWOOD                     BL"/>
    <m/>
    <n v="34.0535"/>
    <n v="-118.4402"/>
    <n v="0"/>
  </r>
  <r>
    <n v="201222498"/>
    <d v="2020-10-11T00:00:00"/>
    <d v="2020-10-11T00:00:00"/>
    <n v="1630"/>
    <n v="12"/>
    <x v="8"/>
    <n v="1232"/>
    <n v="2"/>
    <n v="740"/>
    <s v="VANDALISM - FELONY ($400 &amp; OVER, ALL CHURCH VANDALISMS)"/>
    <s v="0329 1300 0906 1100"/>
    <n v="32"/>
    <s v="F"/>
    <s v="B"/>
    <n v="122"/>
    <s v="VEHICLE, PASSENGER/TRUCK"/>
    <m/>
    <m/>
    <s v="IC"/>
    <s v="Invest Cont"/>
    <n v="740"/>
    <m/>
    <m/>
    <m/>
    <s v="3600 W  SLAUSON                      AV"/>
    <m/>
    <n v="33.987200000000001"/>
    <n v="-118.32769999999999"/>
    <n v="0"/>
  </r>
  <r>
    <n v="201014391"/>
    <d v="2020-10-24T00:00:00"/>
    <d v="2020-10-22T00:00:00"/>
    <n v="2000"/>
    <n v="10"/>
    <x v="11"/>
    <n v="1003"/>
    <n v="1"/>
    <n v="520"/>
    <s v="VEHICLE - ATTEMPT STOLEN"/>
    <s v="1822 1300 1402 0329"/>
    <n v="34"/>
    <s v="M"/>
    <s v="H"/>
    <n v="101"/>
    <s v="STREET"/>
    <m/>
    <m/>
    <s v="IC"/>
    <s v="Invest Cont"/>
    <n v="520"/>
    <n v="998"/>
    <m/>
    <m/>
    <s v="7900    RESEDA                       BL"/>
    <m/>
    <n v="34.214799999999997"/>
    <n v="-118.54040000000001"/>
    <n v="0"/>
  </r>
  <r>
    <n v="201213511"/>
    <d v="2020-05-25T00:00:00"/>
    <d v="2020-05-25T00:00:00"/>
    <n v="1630"/>
    <n v="12"/>
    <x v="8"/>
    <n v="1245"/>
    <n v="2"/>
    <n v="626"/>
    <s v="INTIMATE PARTNER - SIMPLE ASSAULT"/>
    <s v="2000 1814 0913 0416 0448 0419"/>
    <n v="47"/>
    <s v="F"/>
    <s v="B"/>
    <n v="501"/>
    <s v="SINGLE FAMILY DWELLING"/>
    <n v="400"/>
    <s v="STRONG-ARM (HANDS, FIST, FEET OR BODILY FORCE)"/>
    <s v="AA"/>
    <s v="Adult Arrest"/>
    <n v="626"/>
    <m/>
    <m/>
    <m/>
    <s v="6600 S  BUDLONG                      AV"/>
    <m/>
    <n v="33.979199999999999"/>
    <n v="-118.2958"/>
    <n v="1"/>
  </r>
  <r>
    <n v="200306185"/>
    <d v="2020-02-06T00:00:00"/>
    <d v="2020-02-01T00:00:00"/>
    <n v="430"/>
    <n v="3"/>
    <x v="2"/>
    <n v="354"/>
    <n v="1"/>
    <n v="330"/>
    <s v="BURGLARY FROM VEHICLE"/>
    <s v="0344 0329 0342 1300 1607 1822 1309"/>
    <n v="41"/>
    <s v="F"/>
    <s v="B"/>
    <n v="101"/>
    <s v="STREET"/>
    <m/>
    <m/>
    <s v="IC"/>
    <s v="Invest Cont"/>
    <n v="330"/>
    <m/>
    <m/>
    <m/>
    <s v="3600    4TH                          AV"/>
    <m/>
    <n v="34.0229"/>
    <n v="-118.32129999999999"/>
    <n v="0"/>
  </r>
  <r>
    <n v="200317154"/>
    <d v="2020-09-10T00:00:00"/>
    <d v="2020-09-10T00:00:00"/>
    <n v="2210"/>
    <n v="3"/>
    <x v="2"/>
    <n v="397"/>
    <n v="2"/>
    <n v="946"/>
    <s v="OTHER MISCELLANEOUS CRIME"/>
    <n v="1501"/>
    <n v="19"/>
    <s v="X"/>
    <s v="X"/>
    <n v="301"/>
    <s v="GAS STATION"/>
    <m/>
    <m/>
    <s v="IC"/>
    <s v="Invest Cont"/>
    <n v="946"/>
    <m/>
    <m/>
    <m/>
    <s v="1100 W  MARTIN LUTHER KING JR        BL"/>
    <m/>
    <n v="34.010899999999999"/>
    <n v="-118.2954"/>
    <n v="0"/>
  </r>
  <r>
    <n v="201222387"/>
    <d v="2020-10-11T00:00:00"/>
    <d v="2020-10-11T00:00:00"/>
    <n v="400"/>
    <n v="12"/>
    <x v="8"/>
    <n v="1269"/>
    <n v="2"/>
    <n v="626"/>
    <s v="INTIMATE PARTNER - SIMPLE ASSAULT"/>
    <s v="2000 1241 1243 1813 1821 0913 2002 0444 0429"/>
    <n v="27"/>
    <s v="F"/>
    <s v="H"/>
    <n v="502"/>
    <s v="MULTI-UNIT DWELLING (APARTMENT, DUPLEX, ETC)"/>
    <n v="400"/>
    <s v="STRONG-ARM (HANDS, FIST, FEET OR BODILY FORCE)"/>
    <s v="IC"/>
    <s v="Invest Cont"/>
    <n v="626"/>
    <m/>
    <m/>
    <m/>
    <s v="700 E  84TH                         ST"/>
    <m/>
    <n v="33.962899999999998"/>
    <n v="-118.26300000000001"/>
    <n v="0"/>
  </r>
  <r>
    <n v="200118014"/>
    <d v="2020-09-15T00:00:00"/>
    <d v="2020-09-15T00:00:00"/>
    <n v="635"/>
    <n v="1"/>
    <x v="1"/>
    <n v="122"/>
    <n v="2"/>
    <n v="740"/>
    <s v="VANDALISM - FELONY ($400 &amp; OVER, ALL CHURCH VANDALISMS)"/>
    <s v="0329 1822"/>
    <n v="31"/>
    <s v="F"/>
    <s v="W"/>
    <n v="122"/>
    <s v="VEHICLE, PASSENGER/TRUCK"/>
    <m/>
    <m/>
    <s v="IC"/>
    <s v="Invest Cont"/>
    <n v="740"/>
    <m/>
    <m/>
    <m/>
    <s v="100 N  HOPE                         ST"/>
    <m/>
    <n v="34.056399999999996"/>
    <n v="-118.2499"/>
    <n v="0"/>
  </r>
  <r>
    <n v="200705854"/>
    <d v="2020-02-08T00:00:00"/>
    <d v="2020-02-08T00:00:00"/>
    <n v="2230"/>
    <n v="7"/>
    <x v="0"/>
    <n v="742"/>
    <n v="1"/>
    <n v="210"/>
    <s v="ROBBERY"/>
    <s v="0344 0337"/>
    <n v="35"/>
    <s v="M"/>
    <s v="H"/>
    <n v="101"/>
    <s v="STREET"/>
    <n v="302"/>
    <s v="BLUNT INSTRUMENT"/>
    <s v="IC"/>
    <s v="Invest Cont"/>
    <n v="210"/>
    <m/>
    <m/>
    <m/>
    <s v="WILSHIRE                     BL"/>
    <s v="MC CARTHY VISTA              AV"/>
    <n v="34.063400000000001"/>
    <n v="-118.3655"/>
    <n v="0"/>
  </r>
  <r>
    <n v="200409098"/>
    <d v="2020-05-21T00:00:00"/>
    <d v="2020-05-21T00:00:00"/>
    <n v="1820"/>
    <n v="4"/>
    <x v="4"/>
    <n v="457"/>
    <n v="2"/>
    <n v="901"/>
    <s v="VIOLATION OF RESTRAINING ORDER"/>
    <s v="2004 2038 1814"/>
    <n v="25"/>
    <s v="F"/>
    <s v="H"/>
    <n v="102"/>
    <s v="SIDEWALK"/>
    <m/>
    <m/>
    <s v="IC"/>
    <s v="Invest Cont"/>
    <n v="901"/>
    <m/>
    <m/>
    <m/>
    <s v="2400    BOULDER                      ST"/>
    <m/>
    <n v="34.049500000000002"/>
    <n v="-118.20610000000001"/>
    <n v="0"/>
  </r>
  <r>
    <n v="200211918"/>
    <d v="2020-06-29T00:00:00"/>
    <d v="2020-06-29T00:00:00"/>
    <n v="320"/>
    <n v="2"/>
    <x v="5"/>
    <n v="218"/>
    <n v="2"/>
    <n v="624"/>
    <s v="BATTERY - SIMPLE ASSAULT"/>
    <s v="1822 1218 0431"/>
    <n v="34"/>
    <s v="F"/>
    <s v="W"/>
    <n v="101"/>
    <s v="STREET"/>
    <n v="500"/>
    <s v="UNKNOWN WEAPON/OTHER WEAPON"/>
    <s v="IC"/>
    <s v="Invest Cont"/>
    <n v="624"/>
    <m/>
    <m/>
    <m/>
    <s v="GLENDALE"/>
    <s v="PARK"/>
    <n v="34.076300000000003"/>
    <n v="-118.26130000000001"/>
    <n v="0"/>
  </r>
  <r>
    <n v="200617270"/>
    <d v="2020-10-27T00:00:00"/>
    <d v="2020-10-27T00:00:00"/>
    <n v="1800"/>
    <n v="6"/>
    <x v="9"/>
    <n v="628"/>
    <n v="2"/>
    <n v="624"/>
    <s v="BATTERY - SIMPLE ASSAULT"/>
    <s v="1822 2004 0400 0448 0401"/>
    <n v="52"/>
    <s v="F"/>
    <s v="H"/>
    <n v="102"/>
    <s v="SIDEWALK"/>
    <n v="400"/>
    <s v="STRONG-ARM (HANDS, FIST, FEET OR BODILY FORCE)"/>
    <s v="IC"/>
    <s v="Invest Cont"/>
    <n v="624"/>
    <m/>
    <m/>
    <m/>
    <s v="1900 N  BRONSON                      AV"/>
    <m/>
    <n v="34.1053"/>
    <n v="-118.318"/>
    <n v="0"/>
  </r>
  <r>
    <n v="201114700"/>
    <d v="2020-10-16T00:00:00"/>
    <d v="2020-10-10T00:00:00"/>
    <n v="1958"/>
    <n v="11"/>
    <x v="7"/>
    <n v="1145"/>
    <n v="1"/>
    <n v="440"/>
    <s v="THEFT PLAIN - PETTY ($950 &amp; UNDER)"/>
    <s v="0344 0349"/>
    <n v="24"/>
    <s v="F"/>
    <s v="H"/>
    <n v="501"/>
    <s v="SINGLE FAMILY DWELLING"/>
    <m/>
    <m/>
    <s v="IC"/>
    <s v="Invest Cont"/>
    <n v="440"/>
    <m/>
    <m/>
    <m/>
    <s v="2300    SILVER RIDGE                 AV"/>
    <m/>
    <n v="34.0976"/>
    <n v="-118.25449999999999"/>
    <n v="0"/>
  </r>
  <r>
    <n v="201013973"/>
    <d v="2020-10-13T00:00:00"/>
    <d v="2020-10-13T00:00:00"/>
    <n v="130"/>
    <n v="10"/>
    <x v="11"/>
    <n v="1065"/>
    <n v="1"/>
    <n v="310"/>
    <s v="BURGLARY"/>
    <s v="1822 1602 0344 1607 0330 0354 0202 1402 1420 1236"/>
    <n v="0"/>
    <s v="M"/>
    <s v="O"/>
    <n v="239"/>
    <s v="MEDICAL MARIJUANA FACILITIES/BUSINESSES"/>
    <m/>
    <m/>
    <s v="AA"/>
    <s v="Adult Arrest"/>
    <n v="310"/>
    <n v="998"/>
    <m/>
    <m/>
    <s v="18000    VENTURA                      BL"/>
    <m/>
    <n v="34.167499999999997"/>
    <n v="-118.5226"/>
    <n v="1"/>
  </r>
  <r>
    <n v="200320218"/>
    <d v="2020-11-11T00:00:00"/>
    <d v="2020-11-11T00:00:00"/>
    <n v="1400"/>
    <n v="3"/>
    <x v="2"/>
    <n v="357"/>
    <n v="1"/>
    <n v="420"/>
    <s v="THEFT FROM MOTOR VEHICLE - PETTY ($950 &amp; UNDER)"/>
    <s v="1822 1606 0344 1300"/>
    <n v="57"/>
    <s v="M"/>
    <s v="H"/>
    <n v="101"/>
    <s v="STREET"/>
    <m/>
    <m/>
    <s v="IC"/>
    <s v="Invest Cont"/>
    <n v="420"/>
    <m/>
    <m/>
    <m/>
    <s v="37TH                         PL"/>
    <s v="RAYMOND                      AV"/>
    <n v="34.020000000000003"/>
    <n v="-118.29770000000001"/>
    <n v="0"/>
  </r>
  <r>
    <n v="200408213"/>
    <d v="2020-04-26T00:00:00"/>
    <d v="2020-04-26T00:00:00"/>
    <n v="1100"/>
    <n v="4"/>
    <x v="4"/>
    <n v="448"/>
    <n v="2"/>
    <n v="901"/>
    <s v="VIOLATION OF RESTRAINING ORDER"/>
    <s v="2038 0913 2004"/>
    <n v="64"/>
    <s v="F"/>
    <s v="H"/>
    <n v="502"/>
    <s v="MULTI-UNIT DWELLING (APARTMENT, DUPLEX, ETC)"/>
    <m/>
    <m/>
    <s v="AO"/>
    <s v="Adult Other"/>
    <n v="901"/>
    <m/>
    <m/>
    <m/>
    <s v="1300    DE NEVE                      LN"/>
    <m/>
    <n v="34.056800000000003"/>
    <n v="-118.1968"/>
    <n v="0"/>
  </r>
  <r>
    <n v="200912862"/>
    <d v="2020-07-28T00:00:00"/>
    <d v="2020-07-07T00:00:00"/>
    <n v="2130"/>
    <n v="9"/>
    <x v="3"/>
    <n v="971"/>
    <n v="2"/>
    <n v="740"/>
    <s v="VANDALISM - FELONY ($400 &amp; OVER, ALL CHURCH VANDALISMS)"/>
    <s v="0329 1202 1822"/>
    <n v="73"/>
    <s v="M"/>
    <s v="O"/>
    <n v="501"/>
    <s v="SINGLE FAMILY DWELLING"/>
    <m/>
    <m/>
    <s v="IC"/>
    <s v="Invest Cont"/>
    <n v="740"/>
    <m/>
    <m/>
    <m/>
    <s v="4600    BURNET                       AV"/>
    <m/>
    <n v="34.154200000000003"/>
    <n v="-118.4628"/>
    <n v="0"/>
  </r>
  <r>
    <n v="200313455"/>
    <d v="2020-06-30T00:00:00"/>
    <d v="2020-06-30T00:00:00"/>
    <n v="950"/>
    <n v="3"/>
    <x v="2"/>
    <n v="398"/>
    <n v="1"/>
    <n v="761"/>
    <s v="BRANDISH WEAPON"/>
    <s v="0334 0913 0421 0554 1402"/>
    <n v="32"/>
    <s v="M"/>
    <s v="H"/>
    <n v="502"/>
    <s v="MULTI-UNIT DWELLING (APARTMENT, DUPLEX, ETC)"/>
    <n v="205"/>
    <s v="KITCHEN KNIFE"/>
    <s v="AO"/>
    <s v="Adult Other"/>
    <n v="761"/>
    <n v="930"/>
    <m/>
    <m/>
    <s v="600 W  41ST                         ST"/>
    <m/>
    <n v="34.009599999999999"/>
    <n v="-118.28570000000001"/>
    <n v="0"/>
  </r>
  <r>
    <n v="201015681"/>
    <d v="2020-12-02T00:00:00"/>
    <d v="2020-11-25T00:00:00"/>
    <n v="1800"/>
    <n v="10"/>
    <x v="11"/>
    <n v="1065"/>
    <n v="1"/>
    <n v="331"/>
    <s v="THEFT FROM MOTOR VEHICLE - GRAND ($950.01 AND OVER)"/>
    <s v="1822 0344 0385 1300 0329"/>
    <n v="32"/>
    <s v="M"/>
    <s v="W"/>
    <n v="507"/>
    <s v="CONDOMINIUM/TOWNHOUSE"/>
    <m/>
    <m/>
    <s v="IC"/>
    <s v="Invest Cont"/>
    <n v="331"/>
    <m/>
    <m/>
    <m/>
    <s v="5300    NEWCASTLE                    AV"/>
    <m/>
    <n v="34.166699999999999"/>
    <n v="-118.5244"/>
    <n v="0"/>
  </r>
  <r>
    <n v="201013507"/>
    <d v="2020-09-28T00:00:00"/>
    <d v="2020-09-25T00:00:00"/>
    <n v="600"/>
    <n v="10"/>
    <x v="11"/>
    <n v="1039"/>
    <n v="2"/>
    <n v="354"/>
    <s v="THEFT OF IDENTITY"/>
    <n v="1822"/>
    <n v="39"/>
    <s v="F"/>
    <s v="W"/>
    <n v="501"/>
    <s v="SINGLE FAMILY DWELLING"/>
    <m/>
    <m/>
    <s v="IC"/>
    <s v="Invest Cont"/>
    <n v="354"/>
    <m/>
    <m/>
    <m/>
    <s v="6600    DENSMORE                     AV"/>
    <m/>
    <n v="34.1905"/>
    <n v="-118.4773"/>
    <n v="0"/>
  </r>
  <r>
    <n v="200804915"/>
    <d v="2020-01-21T00:00:00"/>
    <d v="2020-01-21T00:00:00"/>
    <n v="1250"/>
    <n v="8"/>
    <x v="12"/>
    <n v="836"/>
    <n v="1"/>
    <n v="310"/>
    <s v="BURGLARY"/>
    <s v="1609 1822"/>
    <n v="75"/>
    <s v="F"/>
    <s v="O"/>
    <n v="501"/>
    <s v="SINGLE FAMILY DWELLING"/>
    <m/>
    <m/>
    <s v="IC"/>
    <s v="Invest Cont"/>
    <n v="310"/>
    <m/>
    <m/>
    <m/>
    <s v="2000    PARNELL                      AV"/>
    <m/>
    <n v="34.050400000000003"/>
    <n v="-118.42789999999999"/>
    <n v="0"/>
  </r>
  <r>
    <n v="200805921"/>
    <d v="2020-02-12T00:00:00"/>
    <d v="2020-02-12T00:00:00"/>
    <n v="1340"/>
    <n v="8"/>
    <x v="12"/>
    <n v="851"/>
    <n v="2"/>
    <n v="901"/>
    <s v="VIOLATION OF RESTRAINING ORDER"/>
    <n v="913"/>
    <n v="45"/>
    <s v="M"/>
    <s v="O"/>
    <n v="502"/>
    <s v="MULTI-UNIT DWELLING (APARTMENT, DUPLEX, ETC)"/>
    <m/>
    <m/>
    <s v="AO"/>
    <s v="Adult Other"/>
    <n v="901"/>
    <m/>
    <m/>
    <m/>
    <s v="1500    BROCKTON                     AV"/>
    <m/>
    <n v="34.037500000000001"/>
    <n v="-118.4622"/>
    <n v="0"/>
  </r>
  <r>
    <n v="200518300"/>
    <d v="2020-12-28T00:00:00"/>
    <d v="2020-12-28T00:00:00"/>
    <n v="1930"/>
    <n v="5"/>
    <x v="10"/>
    <n v="566"/>
    <n v="1"/>
    <n v="510"/>
    <s v="VEHICLE - STOLEN"/>
    <m/>
    <n v="0"/>
    <m/>
    <m/>
    <n v="101"/>
    <s v="STREET"/>
    <m/>
    <m/>
    <s v="IC"/>
    <s v="Invest Cont"/>
    <n v="510"/>
    <m/>
    <m/>
    <m/>
    <s v="300 W  8TH                          ST"/>
    <m/>
    <n v="33.737000000000002"/>
    <n v="-118.28400000000001"/>
    <n v="0"/>
  </r>
  <r>
    <n v="200208925"/>
    <d v="2020-04-13T00:00:00"/>
    <d v="2020-04-13T00:00:00"/>
    <n v="845"/>
    <n v="2"/>
    <x v="5"/>
    <n v="219"/>
    <n v="1"/>
    <n v="442"/>
    <s v="SHOPLIFTING - PETTY THEFT ($950 &amp; UNDER)"/>
    <s v="0325 0344 0202 1822"/>
    <n v="19"/>
    <s v="X"/>
    <s v="X"/>
    <n v="403"/>
    <s v="DRUG STORE"/>
    <m/>
    <m/>
    <s v="IC"/>
    <s v="Invest Cont"/>
    <n v="442"/>
    <m/>
    <m/>
    <m/>
    <s v="1000 W  SUNSET                       BL"/>
    <m/>
    <n v="34.064100000000003"/>
    <n v="-118.248"/>
    <n v="0"/>
  </r>
  <r>
    <n v="200322286"/>
    <d v="2020-12-26T00:00:00"/>
    <d v="2020-12-26T00:00:00"/>
    <n v="1115"/>
    <n v="3"/>
    <x v="2"/>
    <n v="374"/>
    <n v="1"/>
    <n v="210"/>
    <s v="ROBBERY"/>
    <s v="0329 0342 0344 0416 0431 0913 1239 1510 2058 0903"/>
    <n v="21"/>
    <s v="F"/>
    <s v="B"/>
    <n v="101"/>
    <s v="STREET"/>
    <n v="512"/>
    <s v="MACE/PEPPER SPRAY"/>
    <s v="AO"/>
    <s v="Adult Other"/>
    <n v="210"/>
    <m/>
    <m/>
    <m/>
    <s v="2700 W  MARTIN LUTHER KING JR        BL"/>
    <m/>
    <n v="34.014800000000001"/>
    <n v="-118.3222"/>
    <n v="0"/>
  </r>
  <r>
    <n v="201217831"/>
    <d v="2020-08-04T00:00:00"/>
    <d v="2020-08-04T00:00:00"/>
    <n v="300"/>
    <n v="12"/>
    <x v="8"/>
    <n v="1213"/>
    <n v="1"/>
    <n v="210"/>
    <s v="ROBBERY"/>
    <s v="1822 0334 0418 0443 0916"/>
    <n v="47"/>
    <s v="M"/>
    <s v="H"/>
    <n v="101"/>
    <s v="STREET"/>
    <n v="115"/>
    <s v="ASSAULT WEAPON/UZI/AK47/ETC"/>
    <s v="AO"/>
    <s v="Adult Other"/>
    <n v="210"/>
    <n v="920"/>
    <m/>
    <m/>
    <s v="54TH                         ST"/>
    <s v="RUTHELEN"/>
    <n v="33.993200000000002"/>
    <n v="-118.3126"/>
    <n v="0"/>
  </r>
  <r>
    <n v="200108774"/>
    <d v="2020-03-09T00:00:00"/>
    <d v="2020-03-08T00:00:00"/>
    <n v="1911"/>
    <n v="1"/>
    <x v="1"/>
    <n v="152"/>
    <n v="2"/>
    <n v="813"/>
    <s v="CHILD ANNOYING (17YRS &amp; UNDER)"/>
    <s v="0528 0529 1259 2050 2052 1822 0910"/>
    <n v="17"/>
    <s v="F"/>
    <s v="H"/>
    <n v="903"/>
    <s v="MTA - RED LINE - 7TH AND METRO CENTER"/>
    <m/>
    <m/>
    <s v="AA"/>
    <s v="Adult Arrest"/>
    <n v="813"/>
    <m/>
    <m/>
    <m/>
    <s v="600 S  FIGUEROA                     ST"/>
    <m/>
    <n v="34.050899999999999"/>
    <n v="-118.2585"/>
    <n v="1"/>
  </r>
  <r>
    <n v="200915090"/>
    <d v="2020-09-24T00:00:00"/>
    <d v="2020-09-22T00:00:00"/>
    <n v="1457"/>
    <n v="9"/>
    <x v="3"/>
    <n v="932"/>
    <n v="1"/>
    <n v="442"/>
    <s v="SHOPLIFTING - PETTY THEFT ($950 &amp; UNDER)"/>
    <s v="0325 1420"/>
    <n v="52"/>
    <s v="M"/>
    <s v="H"/>
    <n v="410"/>
    <s v="MEMBERSHIP STORE (COSTCO,SAMS CLUB)*"/>
    <m/>
    <m/>
    <s v="IC"/>
    <s v="Invest Cont"/>
    <n v="442"/>
    <m/>
    <m/>
    <m/>
    <s v="6100 N  SEPULVEDA                    BL"/>
    <m/>
    <n v="34.180700000000002"/>
    <n v="-118.4662"/>
    <n v="0"/>
  </r>
  <r>
    <n v="200118456"/>
    <d v="2020-09-24T00:00:00"/>
    <d v="2020-04-24T00:00:00"/>
    <n v="1630"/>
    <n v="1"/>
    <x v="1"/>
    <n v="151"/>
    <n v="2"/>
    <n v="740"/>
    <s v="VANDALISM - FELONY ($400 &amp; OVER, ALL CHURCH VANDALISMS)"/>
    <s v="0910 0329"/>
    <n v="0"/>
    <s v="M"/>
    <s v="O"/>
    <n v="801"/>
    <s v="MTA BUS"/>
    <m/>
    <m/>
    <s v="IC"/>
    <s v="Invest Cont"/>
    <n v="740"/>
    <m/>
    <m/>
    <m/>
    <s v="FIGUEROA"/>
    <s v="WILSHIRE"/>
    <n v="34.0501"/>
    <n v="-118.2593"/>
    <n v="0"/>
  </r>
  <r>
    <n v="200317336"/>
    <d v="2020-09-14T00:00:00"/>
    <d v="2020-09-14T00:00:00"/>
    <n v="2050"/>
    <n v="3"/>
    <x v="2"/>
    <n v="311"/>
    <n v="2"/>
    <n v="439"/>
    <s v="FALSE POLICE REPORT"/>
    <n v="393"/>
    <n v="19"/>
    <s v="X"/>
    <s v="X"/>
    <n v="502"/>
    <s v="MULTI-UNIT DWELLING (APARTMENT, DUPLEX, ETC)"/>
    <m/>
    <m/>
    <s v="AA"/>
    <s v="Adult Arrest"/>
    <n v="439"/>
    <m/>
    <m/>
    <m/>
    <s v="5600 W  JEFFERSON                    BL"/>
    <m/>
    <n v="34.0261"/>
    <n v="-118.366"/>
    <n v="1"/>
  </r>
  <r>
    <n v="200606302"/>
    <d v="2020-02-17T00:00:00"/>
    <d v="2020-02-17T00:00:00"/>
    <n v="1221"/>
    <n v="6"/>
    <x v="9"/>
    <n v="636"/>
    <n v="2"/>
    <n v="930"/>
    <s v="CRIMINAL THREATS - NO WEAPON DISPLAYED"/>
    <s v="0400 0432 0421 0913 1912"/>
    <n v="47"/>
    <s v="M"/>
    <s v="W"/>
    <n v="501"/>
    <s v="SINGLE FAMILY DWELLING"/>
    <n v="511"/>
    <s v="VERBAL THREAT"/>
    <s v="AA"/>
    <s v="Adult Arrest"/>
    <n v="930"/>
    <m/>
    <m/>
    <m/>
    <s v="6600    HOLLYWOOD                    BL"/>
    <m/>
    <n v="34.103400000000001"/>
    <n v="-118.3325"/>
    <n v="1"/>
  </r>
  <r>
    <n v="201115722"/>
    <d v="2020-11-14T00:00:00"/>
    <d v="2020-11-14T00:00:00"/>
    <n v="500"/>
    <n v="11"/>
    <x v="7"/>
    <n v="1142"/>
    <n v="2"/>
    <n v="354"/>
    <s v="THEFT OF IDENTITY"/>
    <s v="1822 1402"/>
    <n v="0"/>
    <s v="X"/>
    <s v="X"/>
    <n v="602"/>
    <s v="BANK"/>
    <m/>
    <m/>
    <s v="IC"/>
    <s v="Invest Cont"/>
    <n v="354"/>
    <n v="998"/>
    <m/>
    <m/>
    <s v="4500    FRANKLIN                     AV"/>
    <m/>
    <n v="34.105400000000003"/>
    <n v="-118.2878"/>
    <n v="0"/>
  </r>
  <r>
    <n v="201210143"/>
    <d v="2020-04-01T00:00:00"/>
    <d v="2020-04-01T00:00:00"/>
    <n v="1345"/>
    <n v="12"/>
    <x v="8"/>
    <n v="1235"/>
    <n v="2"/>
    <n v="901"/>
    <s v="VIOLATION OF RESTRAINING ORDER"/>
    <n v="1813"/>
    <n v="73"/>
    <s v="F"/>
    <s v="H"/>
    <n v="501"/>
    <s v="SINGLE FAMILY DWELLING"/>
    <m/>
    <m/>
    <s v="IC"/>
    <s v="Invest Cont"/>
    <n v="901"/>
    <m/>
    <m/>
    <m/>
    <s v="1200 W  58TH                         PL"/>
    <m/>
    <n v="33.988399999999999"/>
    <n v="-118.2958"/>
    <n v="0"/>
  </r>
  <r>
    <n v="201013477"/>
    <d v="2020-09-27T00:00:00"/>
    <d v="2020-09-26T00:00:00"/>
    <n v="130"/>
    <n v="10"/>
    <x v="11"/>
    <n v="1033"/>
    <n v="1"/>
    <n v="236"/>
    <s v="INTIMATE PARTNER - AGGRAVATED ASSAULT"/>
    <s v="2000 0913 1814 1813 0444"/>
    <n v="48"/>
    <s v="F"/>
    <s v="H"/>
    <n v="501"/>
    <s v="SINGLE FAMILY DWELLING"/>
    <n v="400"/>
    <s v="STRONG-ARM (HANDS, FIST, FEET OR BODILY FORCE)"/>
    <s v="AA"/>
    <s v="Adult Arrest"/>
    <n v="236"/>
    <m/>
    <m/>
    <m/>
    <s v="18700    ERWIN                        ST"/>
    <m/>
    <n v="34.183900000000001"/>
    <n v="-118.5438"/>
    <n v="1"/>
  </r>
  <r>
    <n v="200517447"/>
    <d v="2020-11-26T00:00:00"/>
    <d v="2020-11-26T00:00:00"/>
    <n v="1235"/>
    <n v="5"/>
    <x v="10"/>
    <n v="514"/>
    <n v="1"/>
    <n v="251"/>
    <s v="SHOTS FIRED AT INHABITED DWELLING"/>
    <n v="1822"/>
    <n v="21"/>
    <s v="X"/>
    <s v="X"/>
    <n v="502"/>
    <s v="MULTI-UNIT DWELLING (APARTMENT, DUPLEX, ETC)"/>
    <n v="102"/>
    <s v="HAND GUN"/>
    <s v="IC"/>
    <s v="Invest Cont"/>
    <n v="251"/>
    <m/>
    <m/>
    <m/>
    <s v="900 N  WILMINGTON                   BL"/>
    <m/>
    <n v="33.789700000000003"/>
    <n v="-118.2787"/>
    <n v="0"/>
  </r>
  <r>
    <n v="201007975"/>
    <d v="2020-04-12T00:00:00"/>
    <d v="2020-04-08T00:00:00"/>
    <n v="1800"/>
    <n v="10"/>
    <x v="11"/>
    <n v="1018"/>
    <n v="1"/>
    <n v="510"/>
    <s v="VEHICLE - STOLEN"/>
    <m/>
    <n v="0"/>
    <m/>
    <m/>
    <n v="101"/>
    <s v="STREET"/>
    <m/>
    <m/>
    <s v="AO"/>
    <s v="Adult Other"/>
    <n v="510"/>
    <m/>
    <m/>
    <m/>
    <s v="DENSMORE                     ST"/>
    <s v="COHASSET"/>
    <n v="34.206600000000002"/>
    <n v="-118.47709999999999"/>
    <n v="0"/>
  </r>
  <r>
    <n v="200111842"/>
    <d v="2020-05-18T00:00:00"/>
    <d v="2020-04-02T00:00:00"/>
    <n v="1700"/>
    <n v="1"/>
    <x v="1"/>
    <n v="182"/>
    <n v="1"/>
    <n v="480"/>
    <s v="BIKE - STOLEN"/>
    <s v="0397 0344"/>
    <n v="36"/>
    <s v="F"/>
    <s v="W"/>
    <n v="707"/>
    <s v="GARAGE/CARPORT"/>
    <m/>
    <m/>
    <s v="IC"/>
    <s v="Invest Cont"/>
    <n v="480"/>
    <m/>
    <m/>
    <m/>
    <s v="900 S  HILL                         ST"/>
    <m/>
    <n v="34.042000000000002"/>
    <n v="-118.2625"/>
    <n v="0"/>
  </r>
  <r>
    <n v="201306422"/>
    <d v="2020-02-12T00:00:00"/>
    <d v="2020-02-07T00:00:00"/>
    <n v="1530"/>
    <n v="13"/>
    <x v="6"/>
    <n v="1344"/>
    <n v="2"/>
    <n v="664"/>
    <s v="BUNCO, PETTY THEFT"/>
    <s v="1202 0701 0344 0100 1916"/>
    <n v="61"/>
    <s v="F"/>
    <s v="H"/>
    <n v="501"/>
    <s v="SINGLE FAMILY DWELLING"/>
    <m/>
    <m/>
    <s v="IC"/>
    <s v="Invest Cont"/>
    <n v="664"/>
    <m/>
    <m/>
    <m/>
    <s v="800 E  41ST                         ST"/>
    <m/>
    <n v="34.0092"/>
    <n v="-118.2616"/>
    <n v="0"/>
  </r>
  <r>
    <n v="200314340"/>
    <d v="2020-07-16T00:00:00"/>
    <d v="2020-07-09T00:00:00"/>
    <n v="1200"/>
    <n v="3"/>
    <x v="2"/>
    <n v="363"/>
    <n v="2"/>
    <n v="354"/>
    <s v="THEFT OF IDENTITY"/>
    <s v="0100 1822 0930"/>
    <n v="59"/>
    <s v="F"/>
    <s v="B"/>
    <n v="502"/>
    <s v="MULTI-UNIT DWELLING (APARTMENT, DUPLEX, ETC)"/>
    <m/>
    <m/>
    <s v="IC"/>
    <s v="Invest Cont"/>
    <n v="354"/>
    <m/>
    <m/>
    <m/>
    <s v="4100    MARLTON                      AV"/>
    <m/>
    <n v="34.010199999999998"/>
    <n v="-118.3404"/>
    <n v="0"/>
  </r>
  <r>
    <n v="201222128"/>
    <d v="2020-10-07T00:00:00"/>
    <d v="2020-10-07T00:00:00"/>
    <n v="1245"/>
    <n v="12"/>
    <x v="8"/>
    <n v="1265"/>
    <n v="1"/>
    <n v="230"/>
    <s v="ASSAULT WITH DEADLY WEAPON, AGGRAVATED ASSAULT"/>
    <s v="1100 0329 1822 1240 0450 1309 0334 0906"/>
    <n v="23"/>
    <s v="F"/>
    <s v="B"/>
    <n v="101"/>
    <s v="STREET"/>
    <n v="106"/>
    <s v="UNKNOWN FIREARM"/>
    <s v="IC"/>
    <s v="Invest Cont"/>
    <n v="230"/>
    <n v="998"/>
    <m/>
    <m/>
    <s v="MANCHESTER                   AV"/>
    <s v="NORMANDIE                    AV"/>
    <n v="33.96"/>
    <n v="-118.30029999999999"/>
    <n v="0"/>
  </r>
  <r>
    <n v="200714477"/>
    <d v="2020-09-29T00:00:00"/>
    <d v="2020-09-29T00:00:00"/>
    <n v="1300"/>
    <n v="7"/>
    <x v="0"/>
    <n v="724"/>
    <n v="2"/>
    <n v="740"/>
    <s v="VANDALISM - FELONY ($400 &amp; OVER, ALL CHURCH VANDALISMS)"/>
    <s v="1300 0329"/>
    <n v="21"/>
    <s v="F"/>
    <s v="B"/>
    <n v="122"/>
    <s v="VEHICLE, PASSENGER/TRUCK"/>
    <m/>
    <m/>
    <s v="IC"/>
    <s v="Invest Cont"/>
    <n v="740"/>
    <m/>
    <m/>
    <m/>
    <s v="100    THE GROVE                    DR"/>
    <m/>
    <n v="34.0747"/>
    <n v="-118.3563"/>
    <n v="0"/>
  </r>
  <r>
    <n v="201111415"/>
    <d v="2020-07-14T00:00:00"/>
    <d v="2020-07-13T00:00:00"/>
    <n v="2000"/>
    <n v="11"/>
    <x v="7"/>
    <n v="1151"/>
    <n v="1"/>
    <n v="310"/>
    <s v="BURGLARY"/>
    <s v="0321 1822 0358 0344"/>
    <n v="53"/>
    <s v="M"/>
    <s v="H"/>
    <n v="707"/>
    <s v="GARAGE/CARPORT"/>
    <n v="500"/>
    <s v="UNKNOWN WEAPON/OTHER WEAPON"/>
    <s v="IC"/>
    <s v="Invest Cont"/>
    <n v="310"/>
    <m/>
    <m/>
    <m/>
    <s v="1600 N  MARIPOSA                     AV"/>
    <m/>
    <n v="34.100099999999998"/>
    <n v="-118.29940000000001"/>
    <n v="0"/>
  </r>
  <r>
    <n v="200114607"/>
    <d v="2020-07-09T00:00:00"/>
    <d v="2020-07-07T00:00:00"/>
    <n v="835"/>
    <n v="1"/>
    <x v="1"/>
    <n v="181"/>
    <n v="1"/>
    <n v="330"/>
    <s v="BURGLARY FROM VEHICLE"/>
    <s v="0329 0344 0386 1300 1822 1607"/>
    <n v="41"/>
    <s v="F"/>
    <s v="O"/>
    <n v="507"/>
    <s v="CONDOMINIUM/TOWNHOUSE"/>
    <m/>
    <m/>
    <s v="IC"/>
    <s v="Invest Cont"/>
    <n v="330"/>
    <m/>
    <m/>
    <m/>
    <s v="1100 S  FIGUEROA                     ST"/>
    <m/>
    <n v="34.043100000000003"/>
    <n v="-118.2692"/>
    <n v="0"/>
  </r>
  <r>
    <n v="200816818"/>
    <d v="2020-11-22T00:00:00"/>
    <d v="2020-06-03T00:00:00"/>
    <n v="800"/>
    <n v="8"/>
    <x v="12"/>
    <n v="829"/>
    <n v="1"/>
    <n v="341"/>
    <s v="THEFT-GRAND ($950.01 &amp; OVER)EXCPT,GUNS,FOWL,LIVESTK,PROD"/>
    <s v="0344 0923 1818 0100"/>
    <n v="87"/>
    <s v="F"/>
    <s v="W"/>
    <n v="502"/>
    <s v="MULTI-UNIT DWELLING (APARTMENT, DUPLEX, ETC)"/>
    <m/>
    <m/>
    <s v="AA"/>
    <s v="Adult Arrest"/>
    <n v="341"/>
    <n v="649"/>
    <m/>
    <m/>
    <s v="10300    WILSHIRE                     BL"/>
    <m/>
    <n v="34.067999999999998"/>
    <n v="-118.4254"/>
    <n v="1"/>
  </r>
  <r>
    <n v="200711416"/>
    <d v="2020-07-09T00:00:00"/>
    <d v="2020-07-09T00:00:00"/>
    <n v="820"/>
    <n v="7"/>
    <x v="0"/>
    <n v="759"/>
    <n v="1"/>
    <n v="210"/>
    <s v="ROBBERY"/>
    <s v="1813 0448 0344 1822"/>
    <n v="31"/>
    <s v="F"/>
    <s v="O"/>
    <n v="502"/>
    <s v="MULTI-UNIT DWELLING (APARTMENT, DUPLEX, ETC)"/>
    <n v="400"/>
    <s v="STRONG-ARM (HANDS, FIST, FEET OR BODILY FORCE)"/>
    <s v="AO"/>
    <s v="Adult Other"/>
    <n v="210"/>
    <m/>
    <m/>
    <m/>
    <s v="1200 S  NORTON                       AV"/>
    <m/>
    <n v="34.049599999999998"/>
    <n v="-118.3228"/>
    <n v="0"/>
  </r>
  <r>
    <n v="200309261"/>
    <d v="2020-03-30T00:00:00"/>
    <d v="2020-03-30T00:00:00"/>
    <n v="1700"/>
    <n v="3"/>
    <x v="2"/>
    <n v="391"/>
    <n v="2"/>
    <n v="740"/>
    <s v="VANDALISM - FELONY ($400 &amp; OVER, ALL CHURCH VANDALISMS)"/>
    <s v="1307 1609 0329"/>
    <n v="19"/>
    <s v="X"/>
    <s v="X"/>
    <n v="122"/>
    <s v="VEHICLE, PASSENGER/TRUCK"/>
    <m/>
    <m/>
    <s v="IC"/>
    <s v="Invest Cont"/>
    <n v="740"/>
    <m/>
    <m/>
    <m/>
    <s v="4700    DON ALBERTO                  PL"/>
    <m/>
    <n v="34.002099999999999"/>
    <n v="-118.3588"/>
    <n v="0"/>
  </r>
  <r>
    <n v="200909029"/>
    <d v="2020-04-28T00:00:00"/>
    <d v="2020-04-26T00:00:00"/>
    <n v="2200"/>
    <n v="9"/>
    <x v="3"/>
    <n v="943"/>
    <n v="1"/>
    <n v="510"/>
    <s v="VEHICLE - STOLEN"/>
    <m/>
    <n v="0"/>
    <m/>
    <m/>
    <n v="101"/>
    <s v="STREET"/>
    <m/>
    <m/>
    <s v="IC"/>
    <s v="Invest Cont"/>
    <n v="510"/>
    <m/>
    <m/>
    <m/>
    <s v="14400    TIARA                        ST"/>
    <m/>
    <n v="34.1785"/>
    <n v="-118.4465"/>
    <n v="0"/>
  </r>
  <r>
    <n v="200905354"/>
    <d v="2020-01-31T00:00:00"/>
    <d v="2020-01-29T00:00:00"/>
    <n v="1030"/>
    <n v="9"/>
    <x v="3"/>
    <n v="948"/>
    <n v="1"/>
    <n v="440"/>
    <s v="THEFT PLAIN - PETTY ($950 &amp; UNDER)"/>
    <s v="0344 0394"/>
    <n v="24"/>
    <s v="F"/>
    <s v="W"/>
    <n v="502"/>
    <s v="MULTI-UNIT DWELLING (APARTMENT, DUPLEX, ETC)"/>
    <m/>
    <m/>
    <s v="IC"/>
    <s v="Invest Cont"/>
    <n v="440"/>
    <m/>
    <m/>
    <m/>
    <s v="5900    BUFFALO                      AV"/>
    <m/>
    <n v="34.177599999999998"/>
    <n v="-118.4299"/>
    <n v="0"/>
  </r>
  <r>
    <n v="201211787"/>
    <d v="2020-04-29T00:00:00"/>
    <d v="2020-04-28T00:00:00"/>
    <n v="1530"/>
    <n v="12"/>
    <x v="8"/>
    <n v="1267"/>
    <n v="2"/>
    <n v="740"/>
    <s v="VANDALISM - FELONY ($400 &amp; OVER, ALL CHURCH VANDALISMS)"/>
    <n v="329"/>
    <n v="52"/>
    <s v="F"/>
    <s v="H"/>
    <n v="122"/>
    <s v="VEHICLE, PASSENGER/TRUCK"/>
    <m/>
    <m/>
    <s v="IC"/>
    <s v="Invest Cont"/>
    <n v="740"/>
    <m/>
    <m/>
    <m/>
    <s v="800 W  83RD                         ST"/>
    <m/>
    <n v="33.963700000000003"/>
    <n v="-118.2871"/>
    <n v="0"/>
  </r>
  <r>
    <n v="200914443"/>
    <d v="2020-09-07T00:00:00"/>
    <d v="2020-09-07T00:00:00"/>
    <n v="1117"/>
    <n v="9"/>
    <x v="3"/>
    <n v="985"/>
    <n v="1"/>
    <n v="343"/>
    <s v="SHOPLIFTING-GRAND THEFT ($950.01 &amp; OVER)"/>
    <s v="1420 0325"/>
    <n v="0"/>
    <s v="X"/>
    <s v="X"/>
    <n v="409"/>
    <s v="BEAUTY SUPPLY STORE"/>
    <m/>
    <m/>
    <s v="IC"/>
    <s v="Invest Cont"/>
    <n v="343"/>
    <m/>
    <m/>
    <m/>
    <s v="4500    VAN NUYS                     BL"/>
    <m/>
    <n v="34.153100000000002"/>
    <n v="-118.4487"/>
    <n v="0"/>
  </r>
  <r>
    <n v="200918556"/>
    <d v="2020-12-18T00:00:00"/>
    <d v="2020-12-17T00:00:00"/>
    <n v="1910"/>
    <n v="9"/>
    <x v="3"/>
    <n v="916"/>
    <n v="2"/>
    <n v="624"/>
    <s v="BATTERY - SIMPLE ASSAULT"/>
    <s v="0444 2021"/>
    <n v="55"/>
    <s v="F"/>
    <s v="H"/>
    <n v="501"/>
    <s v="SINGLE FAMILY DWELLING"/>
    <n v="400"/>
    <s v="STRONG-ARM (HANDS, FIST, FEET OR BODILY FORCE)"/>
    <s v="AO"/>
    <s v="Adult Other"/>
    <n v="624"/>
    <m/>
    <m/>
    <m/>
    <s v="7000    COSTELLO                     AV"/>
    <m/>
    <n v="34.197600000000001"/>
    <n v="-118.4378"/>
    <n v="0"/>
  </r>
  <r>
    <n v="200208507"/>
    <d v="2020-04-02T00:00:00"/>
    <d v="2020-04-02T00:00:00"/>
    <n v="2100"/>
    <n v="2"/>
    <x v="5"/>
    <n v="204"/>
    <n v="2"/>
    <n v="745"/>
    <s v="VANDALISM - MISDEAMEANOR ($399 OR UNDER)"/>
    <s v="0329 1402 0913 0361"/>
    <n v="51"/>
    <s v="M"/>
    <s v="W"/>
    <n v="501"/>
    <s v="SINGLE FAMILY DWELLING"/>
    <m/>
    <m/>
    <s v="IC"/>
    <s v="Invest Cont"/>
    <n v="745"/>
    <m/>
    <m/>
    <m/>
    <s v="800    SANBORN                      AV"/>
    <m/>
    <n v="34.0867"/>
    <n v="-118.28449999999999"/>
    <n v="0"/>
  </r>
  <r>
    <n v="200510578"/>
    <d v="2020-06-13T00:00:00"/>
    <d v="2020-06-10T00:00:00"/>
    <n v="1"/>
    <n v="5"/>
    <x v="10"/>
    <n v="519"/>
    <n v="1"/>
    <n v="420"/>
    <s v="THEFT FROM MOTOR VEHICLE - PETTY ($950 &amp; UNDER)"/>
    <s v="0344 1300 1606 1817 0913"/>
    <n v="42"/>
    <s v="M"/>
    <s v="H"/>
    <n v="101"/>
    <s v="STREET"/>
    <m/>
    <m/>
    <s v="IC"/>
    <s v="Invest Cont"/>
    <n v="420"/>
    <m/>
    <m/>
    <m/>
    <s v="1300 E  COLON                        ST"/>
    <m/>
    <n v="33.791699999999999"/>
    <n v="-118.2482"/>
    <n v="0"/>
  </r>
  <r>
    <n v="200216762"/>
    <d v="2020-10-28T00:00:00"/>
    <d v="2020-10-28T00:00:00"/>
    <n v="600"/>
    <n v="2"/>
    <x v="5"/>
    <n v="265"/>
    <n v="2"/>
    <n v="626"/>
    <s v="INTIMATE PARTNER - SIMPLE ASSAULT"/>
    <s v="0408 0421 0416 0446 0329 1243 1813 2000 2002 0913"/>
    <n v="24"/>
    <s v="F"/>
    <s v="H"/>
    <n v="502"/>
    <s v="MULTI-UNIT DWELLING (APARTMENT, DUPLEX, ETC)"/>
    <n v="400"/>
    <s v="STRONG-ARM (HANDS, FIST, FEET OR BODILY FORCE)"/>
    <s v="IC"/>
    <s v="Invest Cont"/>
    <n v="626"/>
    <m/>
    <m/>
    <m/>
    <s v="700 S  WESTLAKE                     AV"/>
    <m/>
    <n v="34.055700000000002"/>
    <n v="-118.2758"/>
    <n v="0"/>
  </r>
  <r>
    <n v="200708570"/>
    <d v="2020-04-24T00:00:00"/>
    <d v="2020-04-22T00:00:00"/>
    <n v="2000"/>
    <n v="7"/>
    <x v="0"/>
    <n v="735"/>
    <n v="1"/>
    <n v="510"/>
    <s v="VEHICLE - STOLEN"/>
    <m/>
    <n v="0"/>
    <m/>
    <m/>
    <n v="101"/>
    <s v="STREET"/>
    <m/>
    <m/>
    <s v="IC"/>
    <s v="Invest Cont"/>
    <n v="510"/>
    <m/>
    <m/>
    <m/>
    <s v="5600 W  6TH                          ST"/>
    <m/>
    <n v="34.064900000000002"/>
    <n v="-118.3493"/>
    <n v="0"/>
  </r>
  <r>
    <n v="200604129"/>
    <d v="2020-01-03T00:00:00"/>
    <d v="2020-01-03T00:00:00"/>
    <n v="1845"/>
    <n v="6"/>
    <x v="9"/>
    <n v="647"/>
    <n v="1"/>
    <n v="420"/>
    <s v="THEFT FROM MOTOR VEHICLE - PETTY ($950 &amp; UNDER)"/>
    <s v="1300 1601 1606 0344 0377"/>
    <n v="34"/>
    <s v="M"/>
    <s v="H"/>
    <n v="123"/>
    <s v="PARKING UNDERGROUND/BUILDING"/>
    <m/>
    <m/>
    <s v="IC"/>
    <s v="Invest Cont"/>
    <n v="420"/>
    <m/>
    <m/>
    <m/>
    <s v="1600 N  EL CENTRO                    AV"/>
    <m/>
    <n v="34.099800000000002"/>
    <n v="-118.3237"/>
    <n v="0"/>
  </r>
  <r>
    <n v="200317923"/>
    <d v="2020-09-26T00:00:00"/>
    <d v="2020-09-26T00:00:00"/>
    <n v="1720"/>
    <n v="3"/>
    <x v="2"/>
    <n v="395"/>
    <n v="2"/>
    <n v="623"/>
    <s v="BATTERY POLICE (SIMPLE)"/>
    <s v="1822 1212 0416 0444"/>
    <n v="19"/>
    <s v="X"/>
    <s v="X"/>
    <n v="726"/>
    <s v="POLICE FACILITY"/>
    <n v="400"/>
    <s v="STRONG-ARM (HANDS, FIST, FEET OR BODILY FORCE)"/>
    <s v="AO"/>
    <s v="Adult Other"/>
    <n v="623"/>
    <m/>
    <m/>
    <m/>
    <s v="1500 W  MARTIN LUTHER KING JR        BL"/>
    <m/>
    <n v="34.010899999999999"/>
    <n v="-118.3113"/>
    <n v="0"/>
  </r>
  <r>
    <n v="200817909"/>
    <d v="2020-12-21T00:00:00"/>
    <d v="2020-12-21T00:00:00"/>
    <n v="600"/>
    <n v="8"/>
    <x v="12"/>
    <n v="893"/>
    <n v="1"/>
    <n v="420"/>
    <s v="THEFT FROM MOTOR VEHICLE - PETTY ($950 &amp; UNDER)"/>
    <s v="1822 1606 1202 0344"/>
    <n v="71"/>
    <s v="M"/>
    <s v="W"/>
    <n v="108"/>
    <s v="PARKING LOT"/>
    <m/>
    <m/>
    <s v="IC"/>
    <s v="Invest Cont"/>
    <n v="420"/>
    <m/>
    <m/>
    <m/>
    <s v="2500 S  SEPULVEDA                    BL"/>
    <m/>
    <n v="34.034799999999997"/>
    <n v="-118.43389999999999"/>
    <n v="0"/>
  </r>
  <r>
    <n v="201108221"/>
    <d v="2020-04-11T00:00:00"/>
    <d v="2020-04-10T00:00:00"/>
    <n v="2208"/>
    <n v="11"/>
    <x v="7"/>
    <n v="1151"/>
    <n v="2"/>
    <n v="625"/>
    <s v="OTHER ASSAULT"/>
    <s v="2051 2049 0910 0356 1822 1253"/>
    <n v="45"/>
    <s v="M"/>
    <s v="H"/>
    <n v="801"/>
    <s v="MTA BUS"/>
    <n v="500"/>
    <s v="UNKNOWN WEAPON/OTHER WEAPON"/>
    <s v="IC"/>
    <s v="Invest Cont"/>
    <n v="625"/>
    <m/>
    <m/>
    <m/>
    <s v="VERMONT"/>
    <s v="HOLLYWOOD                    BL"/>
    <n v="34.101199999999999"/>
    <n v="-118.29179999999999"/>
    <n v="0"/>
  </r>
  <r>
    <n v="200814520"/>
    <d v="2020-09-25T00:00:00"/>
    <d v="2020-09-25T00:00:00"/>
    <n v="1345"/>
    <n v="8"/>
    <x v="12"/>
    <n v="853"/>
    <n v="1"/>
    <n v="343"/>
    <s v="SHOPLIFTING-GRAND THEFT ($950.01 &amp; OVER)"/>
    <s v="0344 0202 1309 1609 0346 1822 1420"/>
    <n v="23"/>
    <s v="F"/>
    <s v="W"/>
    <n v="406"/>
    <s v="OTHER STORE"/>
    <m/>
    <m/>
    <s v="IC"/>
    <s v="Invest Cont"/>
    <n v="343"/>
    <m/>
    <m/>
    <m/>
    <s v="11500    SANTA MONICA                 BL"/>
    <m/>
    <n v="34.045400000000001"/>
    <n v="-118.4522"/>
    <n v="0"/>
  </r>
  <r>
    <n v="201224757"/>
    <d v="2020-11-18T00:00:00"/>
    <d v="2020-11-16T00:00:00"/>
    <n v="300"/>
    <n v="12"/>
    <x v="8"/>
    <n v="1252"/>
    <n v="2"/>
    <n v="745"/>
    <s v="VANDALISM - MISDEAMEANOR ($399 OR UNDER)"/>
    <s v="1822 0329"/>
    <n v="39"/>
    <s v="F"/>
    <s v="B"/>
    <n v="501"/>
    <s v="SINGLE FAMILY DWELLING"/>
    <m/>
    <m/>
    <s v="IC"/>
    <s v="Invest Cont"/>
    <n v="745"/>
    <m/>
    <m/>
    <m/>
    <s v="6700    3RD                          AV"/>
    <m/>
    <n v="33.976399999999998"/>
    <n v="-118.3207"/>
    <n v="0"/>
  </r>
  <r>
    <n v="201010170"/>
    <d v="2020-06-19T00:00:00"/>
    <d v="2020-06-19T00:00:00"/>
    <n v="415"/>
    <n v="10"/>
    <x v="11"/>
    <n v="1001"/>
    <n v="1"/>
    <n v="230"/>
    <s v="ASSAULT WITH DEADLY WEAPON, AGGRAVATED ASSAULT"/>
    <s v="1402 0552 0913 0416 0444 1414 2021"/>
    <n v="23"/>
    <s v="M"/>
    <s v="W"/>
    <n v="501"/>
    <s v="SINGLE FAMILY DWELLING"/>
    <n v="308"/>
    <s v="STICK"/>
    <s v="AA"/>
    <s v="Adult Arrest"/>
    <n v="230"/>
    <n v="998"/>
    <m/>
    <m/>
    <s v="7700    WILBUR                       AV"/>
    <m/>
    <n v="34.2102"/>
    <n v="-118.5448"/>
    <n v="1"/>
  </r>
  <r>
    <n v="201108435"/>
    <d v="2020-04-16T00:00:00"/>
    <d v="2020-04-15T00:00:00"/>
    <n v="2230"/>
    <n v="11"/>
    <x v="7"/>
    <n v="1127"/>
    <n v="2"/>
    <n v="626"/>
    <s v="INTIMATE PARTNER - SIMPLE ASSAULT"/>
    <s v="2000 0448"/>
    <n v="55"/>
    <s v="F"/>
    <s v="H"/>
    <n v="501"/>
    <s v="SINGLE FAMILY DWELLING"/>
    <n v="400"/>
    <s v="STRONG-ARM (HANDS, FIST, FEET OR BODILY FORCE)"/>
    <s v="AO"/>
    <s v="Adult Other"/>
    <n v="626"/>
    <m/>
    <m/>
    <m/>
    <s v="200    BRANCH                       ST"/>
    <m/>
    <n v="34.117400000000004"/>
    <n v="-118.1861"/>
    <n v="0"/>
  </r>
  <r>
    <n v="200814298"/>
    <d v="2020-09-20T00:00:00"/>
    <d v="2020-09-19T00:00:00"/>
    <n v="1320"/>
    <n v="8"/>
    <x v="12"/>
    <n v="835"/>
    <n v="1"/>
    <n v="440"/>
    <s v="THEFT PLAIN - PETTY ($950 &amp; UNDER)"/>
    <s v="0202 1420 0344 0394 1822"/>
    <n v="39"/>
    <s v="M"/>
    <s v="H"/>
    <n v="501"/>
    <s v="SINGLE FAMILY DWELLING"/>
    <m/>
    <m/>
    <s v="IC"/>
    <s v="Invest Cont"/>
    <n v="440"/>
    <m/>
    <m/>
    <m/>
    <s v="2100    KELTON                       AV"/>
    <m/>
    <n v="34.0428"/>
    <n v="-118.4336"/>
    <n v="0"/>
  </r>
  <r>
    <n v="201204479"/>
    <d v="2020-01-07T00:00:00"/>
    <d v="2020-01-06T00:00:00"/>
    <n v="2330"/>
    <n v="12"/>
    <x v="8"/>
    <n v="1232"/>
    <n v="1"/>
    <n v="510"/>
    <s v="VEHICLE - STOLEN"/>
    <m/>
    <n v="0"/>
    <m/>
    <m/>
    <n v="101"/>
    <s v="STREET"/>
    <m/>
    <m/>
    <s v="IC"/>
    <s v="Invest Cont"/>
    <n v="510"/>
    <m/>
    <m/>
    <m/>
    <s v="59TH"/>
    <s v="ARLINGTON"/>
    <n v="33.987299999999998"/>
    <n v="-118.3186"/>
    <n v="0"/>
  </r>
  <r>
    <n v="200509645"/>
    <d v="2020-05-19T00:00:00"/>
    <d v="2020-05-18T00:00:00"/>
    <n v="2315"/>
    <n v="5"/>
    <x v="10"/>
    <n v="585"/>
    <n v="1"/>
    <n v="420"/>
    <s v="THEFT FROM MOTOR VEHICLE - PETTY ($950 &amp; UNDER)"/>
    <s v="0344 0385 1202 1300"/>
    <n v="61"/>
    <s v="F"/>
    <s v="H"/>
    <n v="101"/>
    <s v="STREET"/>
    <m/>
    <m/>
    <s v="IC"/>
    <s v="Invest Cont"/>
    <n v="420"/>
    <m/>
    <m/>
    <m/>
    <s v="800 W  24TH                         ST"/>
    <m/>
    <n v="33.722499999999997"/>
    <n v="-118.2946"/>
    <n v="0"/>
  </r>
  <r>
    <n v="201306256"/>
    <d v="2020-02-09T00:00:00"/>
    <d v="2020-02-05T00:00:00"/>
    <n v="1200"/>
    <n v="13"/>
    <x v="6"/>
    <n v="1375"/>
    <n v="2"/>
    <n v="354"/>
    <s v="THEFT OF IDENTITY"/>
    <s v="0800 1822 0929"/>
    <n v="38"/>
    <s v="M"/>
    <s v="H"/>
    <n v="501"/>
    <s v="SINGLE FAMILY DWELLING"/>
    <m/>
    <m/>
    <s v="IC"/>
    <s v="Invest Cont"/>
    <n v="354"/>
    <m/>
    <m/>
    <m/>
    <s v="5800    HOOPER                       AV"/>
    <m/>
    <n v="33.990200000000002"/>
    <n v="-118.2521"/>
    <n v="0"/>
  </r>
  <r>
    <n v="200812169"/>
    <d v="2020-07-21T00:00:00"/>
    <d v="2020-07-21T00:00:00"/>
    <n v="1000"/>
    <n v="8"/>
    <x v="12"/>
    <n v="829"/>
    <n v="1"/>
    <n v="442"/>
    <s v="SHOPLIFTING - PETTY THEFT ($950 &amp; UNDER)"/>
    <s v="2004 1221 2028 0104 1420 1822 0344 0325"/>
    <n v="0"/>
    <s v="X"/>
    <s v="X"/>
    <n v="301"/>
    <s v="GAS STATION"/>
    <m/>
    <m/>
    <s v="IC"/>
    <s v="Invest Cont"/>
    <n v="442"/>
    <m/>
    <m/>
    <m/>
    <s v="10300    SANTA MONICA                 BL"/>
    <m/>
    <n v="34.058900000000001"/>
    <n v="-118.4221"/>
    <n v="0"/>
  </r>
  <r>
    <n v="201107181"/>
    <d v="2020-03-11T00:00:00"/>
    <d v="2020-03-02T00:00:00"/>
    <n v="1559"/>
    <n v="11"/>
    <x v="7"/>
    <n v="1151"/>
    <n v="1"/>
    <n v="440"/>
    <s v="THEFT PLAIN - PETTY ($950 &amp; UNDER)"/>
    <s v="0344 0394"/>
    <n v="28"/>
    <s v="F"/>
    <s v="O"/>
    <n v="121"/>
    <s v="YARD (RESIDENTIAL/BUSINESS)"/>
    <m/>
    <m/>
    <s v="IC"/>
    <s v="Invest Cont"/>
    <n v="440"/>
    <m/>
    <m/>
    <m/>
    <s v="1500 N  EDGEMONT                     ST"/>
    <m/>
    <n v="34.098199999999999"/>
    <n v="-118.2961"/>
    <n v="0"/>
  </r>
  <r>
    <n v="200116225"/>
    <d v="2020-08-11T00:00:00"/>
    <d v="2020-08-10T00:00:00"/>
    <n v="1845"/>
    <n v="1"/>
    <x v="1"/>
    <n v="159"/>
    <n v="1"/>
    <n v="310"/>
    <s v="BURGLARY"/>
    <s v="1609 0344 1822 1403 1414"/>
    <n v="0"/>
    <s v="M"/>
    <s v="W"/>
    <n v="203"/>
    <s v="OTHER BUSINESS"/>
    <m/>
    <m/>
    <s v="AO"/>
    <s v="Adult Other"/>
    <n v="310"/>
    <m/>
    <m/>
    <m/>
    <s v="1300 E  6TH                          ST"/>
    <m/>
    <n v="34.038200000000003"/>
    <n v="-118.23560000000001"/>
    <n v="0"/>
  </r>
  <r>
    <n v="200917083"/>
    <d v="2020-11-11T00:00:00"/>
    <d v="2020-11-10T00:00:00"/>
    <n v="1935"/>
    <n v="9"/>
    <x v="3"/>
    <n v="989"/>
    <n v="1"/>
    <n v="331"/>
    <s v="THEFT FROM MOTOR VEHICLE - GRAND ($950.01 AND OVER)"/>
    <s v="1606 1302 0344"/>
    <n v="25"/>
    <s v="F"/>
    <s v="B"/>
    <n v="104"/>
    <s v="DRIVEWAY"/>
    <m/>
    <m/>
    <s v="IC"/>
    <s v="Invest Cont"/>
    <n v="331"/>
    <m/>
    <m/>
    <m/>
    <s v="13400    MOORPARK                     ST"/>
    <m/>
    <n v="34.150300000000001"/>
    <n v="-118.42489999999999"/>
    <n v="0"/>
  </r>
  <r>
    <n v="200318236"/>
    <d v="2020-10-03T00:00:00"/>
    <d v="2020-10-03T00:00:00"/>
    <n v="100"/>
    <n v="3"/>
    <x v="2"/>
    <n v="376"/>
    <n v="1"/>
    <n v="210"/>
    <s v="ROBBERY"/>
    <s v="0400 1822 0342 2034 0337 0344 0352 0316 1300 0329"/>
    <n v="49"/>
    <s v="M"/>
    <s v="B"/>
    <n v="502"/>
    <s v="MULTI-UNIT DWELLING (APARTMENT, DUPLEX, ETC)"/>
    <n v="500"/>
    <s v="UNKNOWN WEAPON/OTHER WEAPON"/>
    <s v="IC"/>
    <s v="Invest Cont"/>
    <n v="210"/>
    <m/>
    <m/>
    <m/>
    <s v="3900    HALLDALE                     AV"/>
    <m/>
    <n v="34.012099999999997"/>
    <n v="-118.3023"/>
    <n v="0"/>
  </r>
  <r>
    <n v="201107256"/>
    <d v="2020-03-13T00:00:00"/>
    <d v="2020-03-12T00:00:00"/>
    <n v="1400"/>
    <n v="11"/>
    <x v="7"/>
    <n v="1149"/>
    <n v="1"/>
    <n v="341"/>
    <s v="THEFT-GRAND ($950.01 &amp; OVER)EXCPT,GUNS,FOWL,LIVESTK,PROD"/>
    <n v="344"/>
    <n v="0"/>
    <s v="X"/>
    <s v="X"/>
    <n v="408"/>
    <s v="AUTO SUPPLY STORE*"/>
    <m/>
    <m/>
    <s v="IC"/>
    <s v="Invest Cont"/>
    <n v="341"/>
    <m/>
    <m/>
    <m/>
    <s v="5500 N  FIGUEROA                     ST"/>
    <m/>
    <n v="34.108199999999997"/>
    <n v="-118.1956"/>
    <n v="0"/>
  </r>
  <r>
    <n v="200516804"/>
    <d v="2020-11-16T00:00:00"/>
    <d v="2020-11-15T00:00:00"/>
    <n v="1600"/>
    <n v="5"/>
    <x v="10"/>
    <n v="551"/>
    <n v="1"/>
    <n v="330"/>
    <s v="BURGLARY FROM VEHICLE"/>
    <s v="0344 1300"/>
    <n v="23"/>
    <s v="F"/>
    <s v="H"/>
    <n v="108"/>
    <s v="PARKING LOT"/>
    <m/>
    <m/>
    <s v="IC"/>
    <s v="Invest Cont"/>
    <n v="330"/>
    <m/>
    <m/>
    <m/>
    <s v="300    MIRALESTE                    DR"/>
    <m/>
    <n v="33.741199999999999"/>
    <n v="-118.31950000000001"/>
    <n v="0"/>
  </r>
  <r>
    <n v="201208516"/>
    <d v="2020-03-05T00:00:00"/>
    <d v="2020-03-04T00:00:00"/>
    <n v="850"/>
    <n v="12"/>
    <x v="8"/>
    <n v="1239"/>
    <n v="1"/>
    <n v="440"/>
    <s v="THEFT PLAIN - PETTY ($950 &amp; UNDER)"/>
    <s v="1259 1251 0344 1822 2032"/>
    <n v="15"/>
    <s v="M"/>
    <s v="H"/>
    <n v="721"/>
    <s v="HIGH SCHOOL"/>
    <m/>
    <m/>
    <s v="IC"/>
    <s v="Invest Cont"/>
    <n v="440"/>
    <m/>
    <m/>
    <m/>
    <s v="800 W  60TH                         ST"/>
    <m/>
    <n v="33.985500000000002"/>
    <n v="-118.28700000000001"/>
    <n v="0"/>
  </r>
  <r>
    <n v="201013767"/>
    <d v="2020-10-06T00:00:00"/>
    <d v="2020-10-06T00:00:00"/>
    <n v="209"/>
    <n v="10"/>
    <x v="11"/>
    <n v="1041"/>
    <n v="2"/>
    <n v="946"/>
    <s v="OTHER MISCELLANEOUS CRIME"/>
    <s v="1822 0209"/>
    <n v="27"/>
    <s v="M"/>
    <s v="O"/>
    <n v="707"/>
    <s v="GARAGE/CARPORT"/>
    <m/>
    <m/>
    <s v="IC"/>
    <s v="Invest Cont"/>
    <n v="946"/>
    <m/>
    <m/>
    <m/>
    <s v="5800    VANALDEN                     AV"/>
    <m/>
    <n v="34.175800000000002"/>
    <n v="-118.5501"/>
    <n v="0"/>
  </r>
  <r>
    <n v="200108116"/>
    <d v="2020-02-29T00:00:00"/>
    <d v="2020-02-28T00:00:00"/>
    <n v="1820"/>
    <n v="1"/>
    <x v="1"/>
    <n v="192"/>
    <n v="1"/>
    <n v="330"/>
    <s v="BURGLARY FROM VEHICLE"/>
    <s v="1307 1822 0329 1609 0344"/>
    <n v="32"/>
    <s v="M"/>
    <s v="O"/>
    <n v="108"/>
    <s v="PARKING LOT"/>
    <m/>
    <m/>
    <s v="IC"/>
    <s v="Invest Cont"/>
    <n v="330"/>
    <m/>
    <m/>
    <m/>
    <s v="PICO                         BL"/>
    <s v="GRAND                        AV"/>
    <n v="34.038899999999998"/>
    <n v="-118.26430000000001"/>
    <n v="0"/>
  </r>
  <r>
    <n v="201011554"/>
    <d v="2020-08-01T00:00:00"/>
    <d v="2020-08-01T00:00:00"/>
    <n v="100"/>
    <n v="10"/>
    <x v="11"/>
    <n v="1001"/>
    <n v="1"/>
    <n v="510"/>
    <s v="VEHICLE - STOLEN"/>
    <m/>
    <n v="0"/>
    <m/>
    <m/>
    <n v="101"/>
    <s v="STREET"/>
    <m/>
    <m/>
    <s v="IC"/>
    <s v="Invest Cont"/>
    <n v="510"/>
    <m/>
    <m/>
    <m/>
    <s v="19400    STAGG                        ST"/>
    <m/>
    <n v="34.211300000000001"/>
    <n v="-118.5556"/>
    <n v="0"/>
  </r>
  <r>
    <n v="200106547"/>
    <d v="2020-02-05T00:00:00"/>
    <d v="2020-02-04T00:00:00"/>
    <n v="1000"/>
    <n v="1"/>
    <x v="1"/>
    <n v="162"/>
    <n v="1"/>
    <n v="330"/>
    <s v="BURGLARY FROM VEHICLE"/>
    <s v="1606 0344"/>
    <n v="62"/>
    <s v="M"/>
    <s v="W"/>
    <n v="108"/>
    <s v="PARKING LOT"/>
    <m/>
    <m/>
    <s v="IC"/>
    <s v="Invest Cont"/>
    <n v="330"/>
    <m/>
    <m/>
    <m/>
    <s v="700 S  GRAND                        AV"/>
    <m/>
    <n v="34.0473"/>
    <n v="-118.25660000000001"/>
    <n v="0"/>
  </r>
  <r>
    <n v="200510201"/>
    <d v="2020-06-03T00:00:00"/>
    <d v="2020-06-03T00:00:00"/>
    <n v="1400"/>
    <n v="5"/>
    <x v="10"/>
    <n v="504"/>
    <n v="1"/>
    <n v="442"/>
    <s v="SHOPLIFTING - PETTY THEFT ($950 &amp; UNDER)"/>
    <s v="0104 0325"/>
    <n v="0"/>
    <s v="X"/>
    <s v="X"/>
    <n v="404"/>
    <s v="DEPARTMENT STORE"/>
    <m/>
    <m/>
    <s v="AA"/>
    <s v="Adult Arrest"/>
    <n v="442"/>
    <m/>
    <m/>
    <m/>
    <s v="19500    NORMANDIE                    AV"/>
    <m/>
    <n v="33.848100000000002"/>
    <n v="-118.30410000000001"/>
    <n v="1"/>
  </r>
  <r>
    <n v="200705616"/>
    <d v="2020-02-03T00:00:00"/>
    <d v="2020-02-03T00:00:00"/>
    <n v="1315"/>
    <n v="7"/>
    <x v="0"/>
    <n v="765"/>
    <n v="1"/>
    <n v="440"/>
    <s v="THEFT PLAIN - PETTY ($950 &amp; UNDER)"/>
    <n v="325"/>
    <n v="0"/>
    <s v="M"/>
    <s v="O"/>
    <n v="408"/>
    <s v="AUTO SUPPLY STORE*"/>
    <m/>
    <m/>
    <s v="IC"/>
    <s v="Invest Cont"/>
    <n v="440"/>
    <m/>
    <m/>
    <m/>
    <s v="4800 W  PICO                         BL"/>
    <m/>
    <n v="34.048299999999998"/>
    <n v="-118.3409"/>
    <n v="0"/>
  </r>
  <r>
    <n v="201225171"/>
    <d v="2020-11-24T00:00:00"/>
    <d v="2020-11-17T00:00:00"/>
    <n v="1800"/>
    <n v="12"/>
    <x v="8"/>
    <n v="1253"/>
    <n v="2"/>
    <n v="888"/>
    <s v="TRESPASSING"/>
    <m/>
    <n v="34"/>
    <s v="F"/>
    <s v="H"/>
    <n v="501"/>
    <s v="SINGLE FAMILY DWELLING"/>
    <m/>
    <m/>
    <s v="IC"/>
    <s v="Invest Cont"/>
    <n v="888"/>
    <m/>
    <m/>
    <m/>
    <s v="7500 S  DENKER                       AV"/>
    <m/>
    <n v="33.9709"/>
    <n v="-118.3112"/>
    <n v="0"/>
  </r>
  <r>
    <n v="200309148"/>
    <d v="2020-03-27T00:00:00"/>
    <d v="2020-03-27T00:00:00"/>
    <n v="1250"/>
    <n v="3"/>
    <x v="2"/>
    <n v="319"/>
    <n v="2"/>
    <n v="623"/>
    <s v="BATTERY POLICE (SIMPLE)"/>
    <s v="1212 0356"/>
    <n v="0"/>
    <s v="X"/>
    <s v="X"/>
    <n v="101"/>
    <s v="STREET"/>
    <n v="400"/>
    <s v="STRONG-ARM (HANDS, FIST, FEET OR BODILY FORCE)"/>
    <s v="AA"/>
    <s v="Adult Arrest"/>
    <n v="623"/>
    <m/>
    <m/>
    <m/>
    <s v="23RD                         ST"/>
    <s v="FIGUEROA                     WY"/>
    <n v="34.031100000000002"/>
    <n v="-118.2749"/>
    <n v="1"/>
  </r>
  <r>
    <n v="200212905"/>
    <d v="2020-07-23T00:00:00"/>
    <d v="2020-07-22T00:00:00"/>
    <n v="2130"/>
    <n v="2"/>
    <x v="5"/>
    <n v="256"/>
    <n v="1"/>
    <n v="510"/>
    <s v="VEHICLE - STOLEN"/>
    <m/>
    <n v="0"/>
    <m/>
    <m/>
    <n v="101"/>
    <s v="STREET"/>
    <m/>
    <m/>
    <s v="IC"/>
    <s v="Invest Cont"/>
    <n v="510"/>
    <m/>
    <m/>
    <m/>
    <s v="600 S  UNION                        AV"/>
    <m/>
    <n v="34.0565"/>
    <n v="-118.2724"/>
    <n v="0"/>
  </r>
  <r>
    <n v="200313241"/>
    <d v="2020-06-25T00:00:00"/>
    <d v="2020-06-22T00:00:00"/>
    <n v="1852"/>
    <n v="3"/>
    <x v="2"/>
    <n v="359"/>
    <n v="1"/>
    <n v="440"/>
    <s v="THEFT PLAIN - PETTY ($950 &amp; UNDER)"/>
    <n v="344"/>
    <n v="42"/>
    <s v="F"/>
    <s v="H"/>
    <n v="101"/>
    <s v="STREET"/>
    <m/>
    <m/>
    <s v="IC"/>
    <s v="Invest Cont"/>
    <n v="440"/>
    <m/>
    <m/>
    <m/>
    <s v="3800    FLOWER                       DR"/>
    <m/>
    <n v="34.014000000000003"/>
    <n v="-118.2816"/>
    <n v="0"/>
  </r>
  <r>
    <n v="201301025"/>
    <d v="2020-09-26T00:00:00"/>
    <d v="2020-09-26T00:00:00"/>
    <n v="1928"/>
    <n v="13"/>
    <x v="6"/>
    <n v="1346"/>
    <n v="1"/>
    <n v="210"/>
    <s v="ROBBERY"/>
    <s v="1822 1402 0305 0400"/>
    <n v="31"/>
    <s v="F"/>
    <s v="X"/>
    <n v="102"/>
    <s v="SIDEWALK"/>
    <n v="400"/>
    <s v="STRONG-ARM (HANDS, FIST, FEET OR BODILY FORCE)"/>
    <s v="AA"/>
    <s v="Adult Arrest"/>
    <n v="210"/>
    <n v="998"/>
    <m/>
    <m/>
    <s v="CENTRAL"/>
    <s v="43RD"/>
    <n v="34.005699999999997"/>
    <n v="-118.2565"/>
    <n v="1"/>
  </r>
  <r>
    <n v="200300733"/>
    <d v="2020-07-16T00:00:00"/>
    <d v="2020-07-15T00:00:00"/>
    <n v="2300"/>
    <n v="3"/>
    <x v="2"/>
    <n v="363"/>
    <n v="1"/>
    <n v="210"/>
    <s v="ROBBERY"/>
    <s v="1402 0913 0209 0321 0344 0342 0416 0446 1409 0363"/>
    <n v="59"/>
    <s v="F"/>
    <s v="B"/>
    <n v="502"/>
    <s v="MULTI-UNIT DWELLING (APARTMENT, DUPLEX, ETC)"/>
    <n v="400"/>
    <s v="STRONG-ARM (HANDS, FIST, FEET OR BODILY FORCE)"/>
    <s v="AO"/>
    <s v="Adult Other"/>
    <n v="210"/>
    <m/>
    <m/>
    <m/>
    <s v="4100    MARLTON                      AV"/>
    <m/>
    <n v="34.010199999999998"/>
    <n v="-118.3404"/>
    <n v="0"/>
  </r>
  <r>
    <n v="200611840"/>
    <d v="2020-06-26T00:00:00"/>
    <d v="2020-06-26T00:00:00"/>
    <n v="350"/>
    <n v="6"/>
    <x v="9"/>
    <n v="645"/>
    <n v="1"/>
    <n v="310"/>
    <s v="BURGLARY"/>
    <n v="1822"/>
    <n v="0"/>
    <s v="X"/>
    <s v="X"/>
    <n v="101"/>
    <s v="STREET"/>
    <n v="400"/>
    <s v="STRONG-ARM (HANDS, FIST, FEET OR BODILY FORCE)"/>
    <s v="IC"/>
    <s v="Invest Cont"/>
    <n v="310"/>
    <m/>
    <m/>
    <m/>
    <s v="7000 W  SUNSET                       BL"/>
    <m/>
    <n v="34.097999999999999"/>
    <n v="-118.342"/>
    <n v="0"/>
  </r>
  <r>
    <n v="200912254"/>
    <d v="2020-07-12T00:00:00"/>
    <d v="2020-07-05T00:00:00"/>
    <n v="1700"/>
    <n v="9"/>
    <x v="3"/>
    <n v="901"/>
    <n v="1"/>
    <n v="761"/>
    <s v="BRANDISH WEAPON"/>
    <s v="0334 0432 0531 0913 1259 2024 2003 1222"/>
    <n v="16"/>
    <s v="M"/>
    <s v="W"/>
    <n v="514"/>
    <s v="GROUP HOME"/>
    <n v="219"/>
    <s v="SCREWDRIVER"/>
    <s v="AO"/>
    <s v="Adult Other"/>
    <n v="761"/>
    <m/>
    <m/>
    <m/>
    <s v="15300    SATICOY                      ST"/>
    <m/>
    <n v="34.208500000000001"/>
    <n v="-118.4662"/>
    <n v="0"/>
  </r>
  <r>
    <n v="200304203"/>
    <d v="2020-01-04T00:00:00"/>
    <d v="2020-01-04T00:00:00"/>
    <n v="600"/>
    <n v="3"/>
    <x v="2"/>
    <n v="313"/>
    <n v="2"/>
    <n v="930"/>
    <s v="CRIMINAL THREATS - NO WEAPON DISPLAYED"/>
    <s v="2000 0448 0421 2021 1206 1814 1419 1407 0319 0353"/>
    <n v="47"/>
    <s v="F"/>
    <s v="B"/>
    <n v="502"/>
    <s v="MULTI-UNIT DWELLING (APARTMENT, DUPLEX, ETC)"/>
    <n v="511"/>
    <s v="VERBAL THREAT"/>
    <s v="AA"/>
    <s v="Adult Arrest"/>
    <n v="930"/>
    <m/>
    <m/>
    <m/>
    <s v="4100 W  ADAMS                        BL"/>
    <m/>
    <n v="34.032600000000002"/>
    <n v="-118.3296"/>
    <n v="1"/>
  </r>
  <r>
    <n v="200513379"/>
    <d v="2020-08-25T00:00:00"/>
    <d v="2020-08-23T00:00:00"/>
    <n v="1900"/>
    <n v="5"/>
    <x v="10"/>
    <n v="565"/>
    <n v="1"/>
    <n v="440"/>
    <s v="THEFT PLAIN - PETTY ($950 &amp; UNDER)"/>
    <s v="0321 0344 0913 1814"/>
    <n v="36"/>
    <s v="F"/>
    <s v="B"/>
    <n v="502"/>
    <s v="MULTI-UNIT DWELLING (APARTMENT, DUPLEX, ETC)"/>
    <m/>
    <m/>
    <s v="IC"/>
    <s v="Invest Cont"/>
    <n v="440"/>
    <m/>
    <m/>
    <m/>
    <s v="500 W  8TH                          ST"/>
    <m/>
    <n v="33.737000000000002"/>
    <n v="-118.2884"/>
    <n v="0"/>
  </r>
  <r>
    <n v="200113133"/>
    <d v="2020-06-09T00:00:00"/>
    <d v="2020-02-15T00:00:00"/>
    <n v="1920"/>
    <n v="1"/>
    <x v="1"/>
    <n v="128"/>
    <n v="1"/>
    <n v="330"/>
    <s v="BURGLARY FROM VEHICLE"/>
    <n v="344"/>
    <n v="28"/>
    <s v="M"/>
    <s v="W"/>
    <n v="102"/>
    <s v="SIDEWALK"/>
    <m/>
    <m/>
    <s v="IC"/>
    <s v="Invest Cont"/>
    <n v="330"/>
    <m/>
    <m/>
    <m/>
    <s v="ASTRONAUT ELLISON S ONI"/>
    <s v="SAN PEDRO"/>
    <n v="34.049799999999998"/>
    <n v="-118.24"/>
    <n v="0"/>
  </r>
  <r>
    <n v="201217160"/>
    <d v="2020-07-26T00:00:00"/>
    <d v="2020-07-26T00:00:00"/>
    <n v="10"/>
    <n v="12"/>
    <x v="8"/>
    <n v="1245"/>
    <n v="1"/>
    <n v="220"/>
    <s v="ATTEMPTED ROBBERY"/>
    <s v="1822 0335 0400 0416"/>
    <n v="21"/>
    <s v="M"/>
    <s v="H"/>
    <n v="101"/>
    <s v="STREET"/>
    <n v="400"/>
    <s v="STRONG-ARM (HANDS, FIST, FEET OR BODILY FORCE)"/>
    <s v="IC"/>
    <s v="Invest Cont"/>
    <n v="220"/>
    <m/>
    <m/>
    <m/>
    <s v="67TH                         ST"/>
    <s v="KANSAS                       ST"/>
    <n v="33.978499999999997"/>
    <n v="-118.2937"/>
    <n v="0"/>
  </r>
  <r>
    <n v="200104706"/>
    <d v="2020-01-08T00:00:00"/>
    <d v="2020-01-08T00:00:00"/>
    <n v="1440"/>
    <n v="1"/>
    <x v="1"/>
    <n v="105"/>
    <n v="2"/>
    <n v="624"/>
    <s v="BATTERY - SIMPLE ASSAULT"/>
    <s v="0416 1822 1259 1309 1414 1251"/>
    <n v="17"/>
    <s v="M"/>
    <s v="H"/>
    <n v="101"/>
    <s v="STREET"/>
    <n v="400"/>
    <s v="STRONG-ARM (HANDS, FIST, FEET OR BODILY FORCE)"/>
    <s v="AO"/>
    <s v="Adult Other"/>
    <n v="624"/>
    <m/>
    <m/>
    <m/>
    <s v="COTTAGE HOME                 ST"/>
    <s v="N  BROADWAY"/>
    <n v="34.067700000000002"/>
    <n v="-118.23569999999999"/>
    <n v="0"/>
  </r>
  <r>
    <n v="201106523"/>
    <d v="2020-02-26T00:00:00"/>
    <d v="2020-02-26T00:00:00"/>
    <n v="630"/>
    <n v="11"/>
    <x v="7"/>
    <n v="1142"/>
    <n v="2"/>
    <n v="740"/>
    <s v="VANDALISM - FELONY ($400 &amp; OVER, ALL CHURCH VANDALISMS)"/>
    <s v="0329 1307"/>
    <n v="24"/>
    <s v="F"/>
    <s v="O"/>
    <n v="109"/>
    <s v="PARK/PLAYGROUND"/>
    <m/>
    <m/>
    <s v="IC"/>
    <s v="Invest Cont"/>
    <n v="740"/>
    <m/>
    <m/>
    <m/>
    <s v="2100    HILLHURST                    AV"/>
    <m/>
    <n v="34.11"/>
    <n v="-118.28740000000001"/>
    <n v="0"/>
  </r>
  <r>
    <n v="200211700"/>
    <d v="2020-06-23T00:00:00"/>
    <d v="2020-05-10T00:00:00"/>
    <n v="1600"/>
    <n v="2"/>
    <x v="5"/>
    <n v="201"/>
    <n v="1"/>
    <n v="310"/>
    <s v="BURGLARY"/>
    <s v="0344 1607"/>
    <n v="19"/>
    <s v="X"/>
    <s v="X"/>
    <n v="502"/>
    <s v="MULTI-UNIT DWELLING (APARTMENT, DUPLEX, ETC)"/>
    <m/>
    <m/>
    <s v="IC"/>
    <s v="Invest Cont"/>
    <n v="310"/>
    <m/>
    <m/>
    <m/>
    <s v="4900    ROMAINE                      ST"/>
    <m/>
    <n v="34.0886"/>
    <n v="-118.2979"/>
    <n v="0"/>
  </r>
  <r>
    <n v="200122560"/>
    <d v="2020-12-20T00:00:00"/>
    <d v="2020-12-20T00:00:00"/>
    <n v="300"/>
    <n v="1"/>
    <x v="1"/>
    <n v="142"/>
    <n v="1"/>
    <n v="210"/>
    <s v="ROBBERY"/>
    <s v="0419 1822 0344"/>
    <n v="38"/>
    <s v="F"/>
    <s v="W"/>
    <n v="503"/>
    <s v="HOTEL"/>
    <n v="400"/>
    <s v="STRONG-ARM (HANDS, FIST, FEET OR BODILY FORCE)"/>
    <s v="IC"/>
    <s v="Invest Cont"/>
    <n v="210"/>
    <m/>
    <m/>
    <m/>
    <s v="400 S  FIGUEROA                     ST"/>
    <m/>
    <n v="34.0533"/>
    <n v="-118.2561"/>
    <n v="0"/>
  </r>
  <r>
    <n v="200212811"/>
    <d v="2020-07-17T00:00:00"/>
    <d v="2020-07-15T00:00:00"/>
    <n v="1230"/>
    <n v="2"/>
    <x v="5"/>
    <n v="256"/>
    <n v="1"/>
    <n v="341"/>
    <s v="THEFT-GRAND ($950.01 &amp; OVER)EXCPT,GUNS,FOWL,LIVESTK,PROD"/>
    <s v="0344 1822 0352"/>
    <n v="38"/>
    <s v="F"/>
    <s v="W"/>
    <n v="203"/>
    <s v="OTHER BUSINESS"/>
    <m/>
    <m/>
    <s v="IC"/>
    <s v="Invest Cont"/>
    <n v="341"/>
    <m/>
    <m/>
    <m/>
    <s v="1700 W  6TH                          ST"/>
    <m/>
    <n v="34.057299999999998"/>
    <n v="-118.26990000000001"/>
    <n v="0"/>
  </r>
  <r>
    <n v="200206224"/>
    <d v="2020-02-12T00:00:00"/>
    <d v="2020-02-09T00:00:00"/>
    <n v="1"/>
    <n v="2"/>
    <x v="5"/>
    <n v="205"/>
    <n v="2"/>
    <n v="740"/>
    <s v="VANDALISM - FELONY ($400 &amp; OVER, ALL CHURCH VANDALISMS)"/>
    <s v="0329 1300 0311"/>
    <n v="35"/>
    <s v="F"/>
    <s v="H"/>
    <n v="122"/>
    <s v="VEHICLE, PASSENGER/TRUCK"/>
    <m/>
    <m/>
    <s v="IC"/>
    <s v="Invest Cont"/>
    <n v="740"/>
    <m/>
    <m/>
    <m/>
    <s v="1000 N  RAMPART                      BL"/>
    <m/>
    <n v="34.078600000000002"/>
    <n v="-118.27079999999999"/>
    <n v="0"/>
  </r>
  <r>
    <n v="200615315"/>
    <d v="2020-09-12T00:00:00"/>
    <d v="2020-09-12T00:00:00"/>
    <n v="1400"/>
    <n v="6"/>
    <x v="9"/>
    <n v="643"/>
    <n v="1"/>
    <n v="310"/>
    <s v="BURGLARY"/>
    <s v="0314 1822 1601 1607 0344 1300 1309"/>
    <n v="27"/>
    <s v="F"/>
    <s v="W"/>
    <n v="502"/>
    <s v="MULTI-UNIT DWELLING (APARTMENT, DUPLEX, ETC)"/>
    <m/>
    <m/>
    <s v="IC"/>
    <s v="Invest Cont"/>
    <n v="310"/>
    <m/>
    <m/>
    <m/>
    <s v="1600 N  POINSETTIA                   PL"/>
    <m/>
    <n v="34.099800000000002"/>
    <n v="-118.3479"/>
    <n v="0"/>
  </r>
  <r>
    <n v="200405212"/>
    <d v="2020-01-31T00:00:00"/>
    <d v="2020-01-31T00:00:00"/>
    <n v="1945"/>
    <n v="4"/>
    <x v="4"/>
    <n v="451"/>
    <n v="2"/>
    <n v="745"/>
    <s v="VANDALISM - MISDEAMEANOR ($399 OR UNDER)"/>
    <n v="329"/>
    <n v="44"/>
    <s v="M"/>
    <s v="H"/>
    <n v="101"/>
    <s v="STREET"/>
    <m/>
    <m/>
    <s v="IC"/>
    <s v="Invest Cont"/>
    <n v="745"/>
    <m/>
    <m/>
    <m/>
    <s v="100 N  MISSION                      RD"/>
    <m/>
    <n v="34.047699999999999"/>
    <n v="-118.2278"/>
    <n v="0"/>
  </r>
  <r>
    <n v="200320783"/>
    <d v="2020-11-23T00:00:00"/>
    <d v="2020-11-21T00:00:00"/>
    <n v="1600"/>
    <n v="3"/>
    <x v="2"/>
    <n v="377"/>
    <n v="1"/>
    <n v="510"/>
    <s v="VEHICLE - STOLEN"/>
    <m/>
    <n v="0"/>
    <m/>
    <m/>
    <n v="101"/>
    <s v="STREET"/>
    <m/>
    <m/>
    <s v="IC"/>
    <s v="Invest Cont"/>
    <n v="510"/>
    <m/>
    <m/>
    <m/>
    <s v="EXPOSITION                   BL"/>
    <s v="NORMANDIE                    AV"/>
    <n v="34.0184"/>
    <n v="-118.3001"/>
    <n v="0"/>
  </r>
  <r>
    <n v="200713321"/>
    <d v="2020-08-30T00:00:00"/>
    <d v="2020-08-29T00:00:00"/>
    <n v="1000"/>
    <n v="7"/>
    <x v="0"/>
    <n v="765"/>
    <n v="2"/>
    <n v="624"/>
    <s v="BATTERY - SIMPLE ASSAULT"/>
    <s v="0400 0416"/>
    <n v="42"/>
    <s v="M"/>
    <s v="H"/>
    <n v="203"/>
    <s v="OTHER BUSINESS"/>
    <n v="400"/>
    <s v="STRONG-ARM (HANDS, FIST, FEET OR BODILY FORCE)"/>
    <s v="IC"/>
    <s v="Invest Cont"/>
    <n v="624"/>
    <m/>
    <m/>
    <m/>
    <s v="4500 W  PICO                         BL"/>
    <m/>
    <n v="34.048499999999997"/>
    <n v="-118.3334"/>
    <n v="0"/>
  </r>
  <r>
    <n v="201223307"/>
    <d v="2020-10-24T00:00:00"/>
    <d v="2020-10-24T00:00:00"/>
    <n v="2220"/>
    <n v="12"/>
    <x v="8"/>
    <n v="1283"/>
    <n v="1"/>
    <n v="210"/>
    <s v="ROBBERY"/>
    <s v="1822 0400 0416 0344"/>
    <n v="43"/>
    <s v="F"/>
    <s v="W"/>
    <n v="101"/>
    <s v="STREET"/>
    <n v="400"/>
    <s v="STRONG-ARM (HANDS, FIST, FEET OR BODILY FORCE)"/>
    <s v="IC"/>
    <s v="Invest Cont"/>
    <n v="210"/>
    <m/>
    <m/>
    <m/>
    <s v="CENTURY                      BL"/>
    <s v="WESTERN                      AV"/>
    <n v="33.945500000000003"/>
    <n v="-118.309"/>
    <n v="0"/>
  </r>
  <r>
    <n v="200308474"/>
    <d v="2020-03-13T00:00:00"/>
    <d v="2020-02-09T00:00:00"/>
    <n v="1030"/>
    <n v="3"/>
    <x v="2"/>
    <n v="361"/>
    <n v="1"/>
    <n v="440"/>
    <s v="THEFT PLAIN - PETTY ($950 &amp; UNDER)"/>
    <s v="1822 0377 0344 1202"/>
    <n v="85"/>
    <s v="M"/>
    <s v="W"/>
    <n v="210"/>
    <s v="RESTAURANT/FAST FOOD"/>
    <m/>
    <m/>
    <s v="IC"/>
    <s v="Invest Cont"/>
    <n v="440"/>
    <m/>
    <m/>
    <m/>
    <s v="3600 S  LA BREA                      AV"/>
    <m/>
    <n v="34.021599999999999"/>
    <n v="-118.3556"/>
    <n v="0"/>
  </r>
  <r>
    <n v="201012536"/>
    <d v="2020-08-28T00:00:00"/>
    <d v="2020-08-28T00:00:00"/>
    <n v="1950"/>
    <n v="10"/>
    <x v="11"/>
    <n v="1011"/>
    <n v="2"/>
    <n v="930"/>
    <s v="CRIMINAL THREATS - NO WEAPON DISPLAYED"/>
    <s v="0421 0913 1810 0603"/>
    <n v="31"/>
    <s v="F"/>
    <s v="W"/>
    <n v="502"/>
    <s v="MULTI-UNIT DWELLING (APARTMENT, DUPLEX, ETC)"/>
    <n v="511"/>
    <s v="VERBAL THREAT"/>
    <s v="IC"/>
    <s v="Invest Cont"/>
    <n v="930"/>
    <m/>
    <m/>
    <m/>
    <s v="7200    CORBIN                       AV"/>
    <m/>
    <n v="34.2012"/>
    <n v="-118.5622"/>
    <n v="0"/>
  </r>
  <r>
    <n v="200918347"/>
    <d v="2020-12-10T00:00:00"/>
    <d v="2020-12-10T00:00:00"/>
    <n v="1130"/>
    <n v="9"/>
    <x v="3"/>
    <n v="985"/>
    <n v="1"/>
    <n v="331"/>
    <s v="THEFT FROM MOTOR VEHICLE - GRAND ($950.01 AND OVER)"/>
    <n v="344"/>
    <n v="0"/>
    <s v="M"/>
    <s v="W"/>
    <n v="101"/>
    <s v="STREET"/>
    <m/>
    <m/>
    <s v="IC"/>
    <s v="Invest Cont"/>
    <n v="331"/>
    <m/>
    <m/>
    <m/>
    <s v="14100    MOORPARK                     ST"/>
    <m/>
    <n v="34.150500000000001"/>
    <n v="-118.44"/>
    <n v="0"/>
  </r>
  <r>
    <n v="200410791"/>
    <d v="2020-07-15T00:00:00"/>
    <d v="2020-07-14T00:00:00"/>
    <n v="2130"/>
    <n v="4"/>
    <x v="4"/>
    <n v="442"/>
    <n v="1"/>
    <n v="520"/>
    <s v="VEHICLE - ATTEMPT STOLEN"/>
    <s v="1300 0329"/>
    <n v="44"/>
    <s v="F"/>
    <s v="H"/>
    <n v="101"/>
    <s v="STREET"/>
    <m/>
    <m/>
    <s v="IC"/>
    <s v="Invest Cont"/>
    <n v="520"/>
    <m/>
    <m/>
    <m/>
    <s v="LORD"/>
    <s v="MARENGO"/>
    <n v="34.058900000000001"/>
    <n v="-118.2127"/>
    <n v="0"/>
  </r>
  <r>
    <n v="200113900"/>
    <d v="2020-06-25T00:00:00"/>
    <d v="2020-06-25T00:00:00"/>
    <n v="35"/>
    <n v="1"/>
    <x v="1"/>
    <n v="118"/>
    <n v="2"/>
    <n v="901"/>
    <s v="VIOLATION OF RESTRAINING ORDER"/>
    <s v="0913 2038 1814 1501"/>
    <n v="34"/>
    <s v="M"/>
    <s v="H"/>
    <n v="102"/>
    <s v="SIDEWALK"/>
    <m/>
    <m/>
    <s v="AO"/>
    <s v="Adult Other"/>
    <n v="901"/>
    <m/>
    <m/>
    <m/>
    <s v="1300 N  MAIN                         ST"/>
    <m/>
    <n v="34.064399999999999"/>
    <n v="-118.232"/>
    <n v="0"/>
  </r>
  <r>
    <n v="200415964"/>
    <d v="2020-12-15T00:00:00"/>
    <d v="2020-12-15T00:00:00"/>
    <n v="927"/>
    <n v="4"/>
    <x v="4"/>
    <n v="429"/>
    <n v="2"/>
    <n v="740"/>
    <s v="VANDALISM - FELONY ($400 &amp; OVER, ALL CHURCH VANDALISMS)"/>
    <s v="0342 0329 0311"/>
    <n v="0"/>
    <s v="M"/>
    <s v="W"/>
    <n v="203"/>
    <s v="OTHER BUSINESS"/>
    <m/>
    <m/>
    <s v="JA"/>
    <s v="Juv Arrest"/>
    <n v="740"/>
    <m/>
    <m/>
    <m/>
    <s v="5200 E  HUNTINGTON DR"/>
    <m/>
    <n v="34.089399999999998"/>
    <n v="-118.16930000000001"/>
    <n v="1"/>
  </r>
  <r>
    <n v="200612768"/>
    <d v="2020-07-18T00:00:00"/>
    <d v="2020-07-18T00:00:00"/>
    <n v="930"/>
    <n v="6"/>
    <x v="9"/>
    <n v="645"/>
    <n v="1"/>
    <n v="230"/>
    <s v="ASSAULT WITH DEADLY WEAPON, AGGRAVATED ASSAULT"/>
    <s v="0400 0416 0334 0421 2000 0913"/>
    <n v="31"/>
    <s v="M"/>
    <s v="W"/>
    <n v="501"/>
    <s v="SINGLE FAMILY DWELLING"/>
    <n v="205"/>
    <s v="KITCHEN KNIFE"/>
    <s v="AO"/>
    <s v="Adult Other"/>
    <n v="230"/>
    <m/>
    <m/>
    <m/>
    <s v="1400 N  MANSFIELD                    AV"/>
    <m/>
    <n v="34.096200000000003"/>
    <n v="-118.34050000000001"/>
    <n v="0"/>
  </r>
  <r>
    <n v="200210595"/>
    <d v="2020-05-24T00:00:00"/>
    <d v="2020-05-24T00:00:00"/>
    <n v="45"/>
    <n v="2"/>
    <x v="5"/>
    <n v="257"/>
    <n v="2"/>
    <n v="745"/>
    <s v="VANDALISM - MISDEAMEANOR ($399 OR UNDER)"/>
    <s v="1822 2004 0329 1609 2001"/>
    <n v="27"/>
    <s v="F"/>
    <s v="A"/>
    <n v="122"/>
    <s v="VEHICLE, PASSENGER/TRUCK"/>
    <m/>
    <m/>
    <s v="AO"/>
    <s v="Adult Other"/>
    <n v="745"/>
    <m/>
    <m/>
    <m/>
    <s v="1200 W  7TH                          ST"/>
    <m/>
    <n v="34.055199999999999"/>
    <n v="-118.2675"/>
    <n v="0"/>
  </r>
  <r>
    <n v="201221404"/>
    <d v="2020-09-25T00:00:00"/>
    <d v="2020-09-25T00:00:00"/>
    <n v="31"/>
    <n v="12"/>
    <x v="8"/>
    <n v="1213"/>
    <n v="2"/>
    <n v="626"/>
    <s v="INTIMATE PARTNER - SIMPLE ASSAULT"/>
    <s v="0408 2000 1814"/>
    <n v="29"/>
    <s v="F"/>
    <s v="B"/>
    <n v="501"/>
    <s v="SINGLE FAMILY DWELLING"/>
    <n v="400"/>
    <s v="STRONG-ARM (HANDS, FIST, FEET OR BODILY FORCE)"/>
    <s v="AO"/>
    <s v="Adult Other"/>
    <n v="626"/>
    <m/>
    <m/>
    <m/>
    <s v="5400 S  ST ANDREWS                   PL"/>
    <m/>
    <n v="33.992100000000001"/>
    <n v="-118.3108"/>
    <n v="0"/>
  </r>
  <r>
    <n v="201006140"/>
    <d v="2020-02-18T00:00:00"/>
    <d v="2020-02-15T00:00:00"/>
    <n v="400"/>
    <n v="10"/>
    <x v="11"/>
    <n v="1037"/>
    <n v="2"/>
    <n v="946"/>
    <s v="OTHER MISCELLANEOUS CRIME"/>
    <s v="1818 0913 1202 1701"/>
    <n v="64"/>
    <s v="M"/>
    <s v="H"/>
    <n v="501"/>
    <s v="SINGLE FAMILY DWELLING"/>
    <m/>
    <m/>
    <s v="AO"/>
    <s v="Adult Other"/>
    <n v="946"/>
    <m/>
    <m/>
    <m/>
    <s v="17200    KITTRIDGE                    ST"/>
    <m/>
    <n v="34.190300000000001"/>
    <n v="-118.5098"/>
    <n v="0"/>
  </r>
  <r>
    <n v="201016453"/>
    <d v="2020-12-27T00:00:00"/>
    <d v="2020-12-27T00:00:00"/>
    <n v="1658"/>
    <n v="10"/>
    <x v="11"/>
    <n v="1068"/>
    <n v="2"/>
    <n v="888"/>
    <s v="TRESPASSING"/>
    <s v="1822 1606 1309"/>
    <n v="22"/>
    <s v="F"/>
    <s v="O"/>
    <n v="501"/>
    <s v="SINGLE FAMILY DWELLING"/>
    <m/>
    <m/>
    <s v="IC"/>
    <s v="Invest Cont"/>
    <n v="888"/>
    <m/>
    <m/>
    <m/>
    <s v="16700    MCCORMICK                    ST"/>
    <m/>
    <n v="34.1663"/>
    <n v="-118.4966"/>
    <n v="0"/>
  </r>
  <r>
    <n v="201112455"/>
    <d v="2020-08-13T00:00:00"/>
    <d v="2020-08-12T00:00:00"/>
    <n v="2200"/>
    <n v="11"/>
    <x v="7"/>
    <n v="1118"/>
    <n v="2"/>
    <n v="624"/>
    <s v="BATTERY - SIMPLE ASSAULT"/>
    <s v="0910 0342 0416 1822 0400 0432 2048 2033"/>
    <n v="25"/>
    <s v="M"/>
    <s v="H"/>
    <n v="971"/>
    <s v="MTA - GOLD LINE - HIGHLAND PARK"/>
    <n v="400"/>
    <s v="STRONG-ARM (HANDS, FIST, FEET OR BODILY FORCE)"/>
    <s v="IC"/>
    <s v="Invest Cont"/>
    <n v="624"/>
    <m/>
    <m/>
    <m/>
    <s v="AVENUE 58"/>
    <s v="MARMION                      WY"/>
    <n v="34.110999999999997"/>
    <n v="-118.1925"/>
    <n v="0"/>
  </r>
  <r>
    <n v="200415655"/>
    <d v="2020-12-05T00:00:00"/>
    <d v="2020-12-05T00:00:00"/>
    <n v="2300"/>
    <n v="4"/>
    <x v="4"/>
    <n v="499"/>
    <n v="1"/>
    <n v="230"/>
    <s v="ASSAULT WITH DEADLY WEAPON, AGGRAVATED ASSAULT"/>
    <s v="1309 0302 0334 1100 0430 1822 1218"/>
    <n v="50"/>
    <s v="M"/>
    <s v="H"/>
    <n v="101"/>
    <s v="STREET"/>
    <n v="103"/>
    <s v="RIFLE"/>
    <s v="IC"/>
    <s v="Invest Cont"/>
    <n v="230"/>
    <m/>
    <m/>
    <m/>
    <s v="14TH                         ST"/>
    <s v="ESPERANZA"/>
    <n v="34.017299999999999"/>
    <n v="-118.20099999999999"/>
    <n v="0"/>
  </r>
  <r>
    <n v="201107337"/>
    <d v="2020-03-14T00:00:00"/>
    <d v="2020-03-14T00:00:00"/>
    <n v="1220"/>
    <n v="11"/>
    <x v="7"/>
    <n v="1177"/>
    <n v="2"/>
    <n v="956"/>
    <s v="LETTERS, LEWD  -  TELEPHONE CALLS, LEWD"/>
    <n v="422"/>
    <n v="22"/>
    <s v="F"/>
    <s v="H"/>
    <n v="501"/>
    <s v="SINGLE FAMILY DWELLING"/>
    <m/>
    <m/>
    <s v="IC"/>
    <s v="Invest Cont"/>
    <n v="956"/>
    <m/>
    <m/>
    <m/>
    <s v="2900    JEFFRIES                     AV"/>
    <m/>
    <n v="34.0869"/>
    <n v="-118.22190000000001"/>
    <n v="0"/>
  </r>
  <r>
    <n v="201114236"/>
    <d v="2020-10-02T00:00:00"/>
    <d v="2020-10-01T00:00:00"/>
    <n v="544"/>
    <n v="11"/>
    <x v="7"/>
    <n v="1163"/>
    <n v="2"/>
    <n v="745"/>
    <s v="VANDALISM - MISDEAMEANOR ($399 OR UNDER)"/>
    <n v="329"/>
    <n v="24"/>
    <s v="F"/>
    <s v="F"/>
    <n v="707"/>
    <s v="GARAGE/CARPORT"/>
    <n v="500"/>
    <s v="UNKNOWN WEAPON/OTHER WEAPON"/>
    <s v="IC"/>
    <s v="Invest Cont"/>
    <n v="745"/>
    <m/>
    <m/>
    <m/>
    <s v="1100 N  BERENDO                      ST"/>
    <m/>
    <n v="34.090899999999998"/>
    <n v="-118.29389999999999"/>
    <n v="0"/>
  </r>
  <r>
    <n v="200716198"/>
    <d v="2020-11-21T00:00:00"/>
    <d v="2020-11-21T00:00:00"/>
    <n v="830"/>
    <n v="7"/>
    <x v="0"/>
    <n v="774"/>
    <n v="2"/>
    <n v="626"/>
    <s v="INTIMATE PARTNER - SIMPLE ASSAULT"/>
    <s v="0416 0913 2000 1813"/>
    <n v="24"/>
    <s v="M"/>
    <s v="W"/>
    <n v="502"/>
    <s v="MULTI-UNIT DWELLING (APARTMENT, DUPLEX, ETC)"/>
    <n v="400"/>
    <s v="STRONG-ARM (HANDS, FIST, FEET OR BODILY FORCE)"/>
    <s v="IC"/>
    <s v="Invest Cont"/>
    <n v="626"/>
    <m/>
    <m/>
    <m/>
    <s v="1700 S  LA BREA                      AV"/>
    <m/>
    <n v="34.0428"/>
    <n v="-118.3466"/>
    <n v="0"/>
  </r>
  <r>
    <n v="200308677"/>
    <d v="2020-03-17T00:00:00"/>
    <d v="2020-03-17T00:00:00"/>
    <n v="1625"/>
    <n v="3"/>
    <x v="2"/>
    <n v="378"/>
    <n v="1"/>
    <n v="210"/>
    <s v="ROBBERY"/>
    <s v="0511 0342 0344 0432 0443 1227"/>
    <n v="19"/>
    <s v="X"/>
    <s v="X"/>
    <n v="102"/>
    <s v="SIDEWALK"/>
    <n v="400"/>
    <s v="STRONG-ARM (HANDS, FIST, FEET OR BODILY FORCE)"/>
    <s v="AO"/>
    <s v="Adult Other"/>
    <n v="210"/>
    <m/>
    <m/>
    <m/>
    <s v="700    STATE                        DR"/>
    <m/>
    <n v="34.016399999999997"/>
    <n v="-118.2851"/>
    <n v="0"/>
  </r>
  <r>
    <n v="200813278"/>
    <d v="2020-08-20T00:00:00"/>
    <d v="2020-08-15T00:00:00"/>
    <n v="1200"/>
    <n v="8"/>
    <x v="12"/>
    <n v="895"/>
    <n v="2"/>
    <n v="627"/>
    <s v="CHILD ABUSE (PHYSICAL) - SIMPLE ASSAULT"/>
    <s v="0444 0448 1259 0913"/>
    <n v="15"/>
    <s v="F"/>
    <s v="W"/>
    <n v="102"/>
    <s v="SIDEWALK"/>
    <n v="400"/>
    <s v="STRONG-ARM (HANDS, FIST, FEET OR BODILY FORCE)"/>
    <s v="AO"/>
    <s v="Adult Other"/>
    <n v="627"/>
    <m/>
    <m/>
    <m/>
    <s v="3400    MANNING                      AV"/>
    <m/>
    <n v="34.030299999999997"/>
    <n v="-118.4046"/>
    <n v="0"/>
  </r>
  <r>
    <n v="200915177"/>
    <d v="2020-09-26T00:00:00"/>
    <d v="2020-09-26T00:00:00"/>
    <n v="1805"/>
    <n v="9"/>
    <x v="3"/>
    <n v="946"/>
    <n v="2"/>
    <n v="626"/>
    <s v="INTIMATE PARTNER - SIMPLE ASSAULT"/>
    <s v="2000 0444"/>
    <n v="30"/>
    <s v="F"/>
    <s v="H"/>
    <n v="502"/>
    <s v="MULTI-UNIT DWELLING (APARTMENT, DUPLEX, ETC)"/>
    <n v="400"/>
    <s v="STRONG-ARM (HANDS, FIST, FEET OR BODILY FORCE)"/>
    <s v="AA"/>
    <s v="Adult Arrest"/>
    <n v="626"/>
    <m/>
    <m/>
    <m/>
    <s v="13900    OXNARD                       ST"/>
    <m/>
    <n v="34.179400000000001"/>
    <n v="-118.43770000000001"/>
    <n v="1"/>
  </r>
  <r>
    <n v="201116883"/>
    <d v="2020-12-22T00:00:00"/>
    <d v="2020-12-21T00:00:00"/>
    <n v="2233"/>
    <n v="11"/>
    <x v="7"/>
    <n v="1132"/>
    <n v="1"/>
    <n v="331"/>
    <s v="THEFT FROM MOTOR VEHICLE - GRAND ($950.01 AND OVER)"/>
    <s v="0344 0385"/>
    <n v="71"/>
    <s v="M"/>
    <s v="W"/>
    <n v="101"/>
    <s v="STREET"/>
    <m/>
    <m/>
    <s v="IC"/>
    <s v="Invest Cont"/>
    <n v="331"/>
    <m/>
    <m/>
    <m/>
    <s v="2900    WAVERLY                      DR"/>
    <m/>
    <n v="34.109400000000001"/>
    <n v="-118.2653"/>
    <n v="0"/>
  </r>
  <r>
    <n v="200113034"/>
    <d v="2020-06-07T00:00:00"/>
    <d v="2020-05-30T00:00:00"/>
    <n v="323"/>
    <n v="1"/>
    <x v="1"/>
    <n v="182"/>
    <n v="1"/>
    <n v="210"/>
    <s v="ROBBERY"/>
    <s v="1310 0305 0444 0429 0344 1204 0209 0216 1822"/>
    <n v="40"/>
    <s v="M"/>
    <s v="B"/>
    <n v="101"/>
    <s v="STREET"/>
    <n v="400"/>
    <s v="STRONG-ARM (HANDS, FIST, FEET OR BODILY FORCE)"/>
    <s v="IC"/>
    <s v="Invest Cont"/>
    <n v="210"/>
    <m/>
    <m/>
    <m/>
    <s v="12TH"/>
    <s v="OLIVE"/>
    <n v="34.039499999999997"/>
    <n v="-118.2617"/>
    <n v="0"/>
  </r>
  <r>
    <n v="200306092"/>
    <d v="2020-02-05T00:00:00"/>
    <d v="2020-02-03T00:00:00"/>
    <n v="2000"/>
    <n v="3"/>
    <x v="2"/>
    <n v="393"/>
    <n v="1"/>
    <n v="510"/>
    <s v="VEHICLE - STOLEN"/>
    <m/>
    <n v="0"/>
    <m/>
    <m/>
    <n v="101"/>
    <s v="STREET"/>
    <m/>
    <m/>
    <s v="IC"/>
    <s v="Invest Cont"/>
    <n v="510"/>
    <m/>
    <m/>
    <m/>
    <s v="4200    LEIMERT                      BL"/>
    <m/>
    <n v="34.008200000000002"/>
    <n v="-118.3263"/>
    <n v="0"/>
  </r>
  <r>
    <n v="201114165"/>
    <d v="2020-10-01T00:00:00"/>
    <d v="2020-09-29T00:00:00"/>
    <n v="1000"/>
    <n v="11"/>
    <x v="7"/>
    <n v="1195"/>
    <n v="1"/>
    <n v="236"/>
    <s v="INTIMATE PARTNER - AGGRAVATED ASSAULT"/>
    <s v="0913 2000 1813 1243 0444 0429"/>
    <n v="43"/>
    <s v="F"/>
    <s v="O"/>
    <n v="101"/>
    <s v="STREET"/>
    <n v="400"/>
    <s v="STRONG-ARM (HANDS, FIST, FEET OR BODILY FORCE)"/>
    <s v="IC"/>
    <s v="Invest Cont"/>
    <n v="236"/>
    <m/>
    <m/>
    <m/>
    <s v="1000    VIN SCULLY                   AV"/>
    <m/>
    <n v="34.072400000000002"/>
    <n v="-118.2467"/>
    <n v="0"/>
  </r>
  <r>
    <n v="201008608"/>
    <d v="2020-05-02T00:00:00"/>
    <d v="2020-05-01T00:00:00"/>
    <n v="1930"/>
    <n v="10"/>
    <x v="11"/>
    <n v="1045"/>
    <n v="1"/>
    <n v="420"/>
    <s v="THEFT FROM MOTOR VEHICLE - PETTY ($950 &amp; UNDER)"/>
    <s v="0344 1822 2032"/>
    <n v="31"/>
    <s v="F"/>
    <s v="O"/>
    <n v="108"/>
    <s v="PARKING LOT"/>
    <m/>
    <m/>
    <s v="IC"/>
    <s v="Invest Cont"/>
    <n v="420"/>
    <m/>
    <m/>
    <m/>
    <s v="5500    ZELZAH                       AV"/>
    <m/>
    <n v="34.171599999999998"/>
    <n v="-118.52209999999999"/>
    <n v="0"/>
  </r>
  <r>
    <n v="200907955"/>
    <d v="2020-03-30T00:00:00"/>
    <d v="2020-03-29T00:00:00"/>
    <n v="200"/>
    <n v="9"/>
    <x v="3"/>
    <n v="935"/>
    <n v="1"/>
    <n v="420"/>
    <s v="THEFT FROM MOTOR VEHICLE - PETTY ($950 &amp; UNDER)"/>
    <s v="1606 1402 0344"/>
    <n v="22"/>
    <s v="F"/>
    <s v="B"/>
    <n v="710"/>
    <s v="OTHER PREMISE"/>
    <m/>
    <m/>
    <s v="AA"/>
    <s v="Adult Arrest"/>
    <n v="420"/>
    <n v="998"/>
    <m/>
    <m/>
    <s v="6100    VAN NUYS                     BL"/>
    <m/>
    <n v="34.180999999999997"/>
    <n v="-118.4487"/>
    <n v="1"/>
  </r>
  <r>
    <n v="200407819"/>
    <d v="2020-04-14T00:00:00"/>
    <d v="2020-04-09T00:00:00"/>
    <n v="1600"/>
    <n v="4"/>
    <x v="4"/>
    <n v="422"/>
    <n v="1"/>
    <n v="510"/>
    <s v="VEHICLE - STOLEN"/>
    <m/>
    <n v="0"/>
    <m/>
    <m/>
    <n v="101"/>
    <s v="STREET"/>
    <m/>
    <m/>
    <s v="IC"/>
    <s v="Invest Cont"/>
    <n v="510"/>
    <m/>
    <m/>
    <m/>
    <s v="BALDWIN"/>
    <s v="JOHNSTON"/>
    <n v="34.0702"/>
    <n v="-118.2103"/>
    <n v="0"/>
  </r>
  <r>
    <n v="200709837"/>
    <d v="2020-05-31T00:00:00"/>
    <d v="2020-05-31T00:00:00"/>
    <n v="1940"/>
    <n v="7"/>
    <x v="0"/>
    <n v="749"/>
    <n v="1"/>
    <n v="310"/>
    <s v="BURGLARY"/>
    <s v="0325 0344 0358 1300"/>
    <n v="38"/>
    <s v="F"/>
    <s v="H"/>
    <n v="203"/>
    <s v="OTHER BUSINESS"/>
    <n v="307"/>
    <s v="VEHICLE"/>
    <s v="AA"/>
    <s v="Adult Arrest"/>
    <n v="310"/>
    <m/>
    <m/>
    <m/>
    <s v="WINDSOR"/>
    <s v="FRANCIS"/>
    <n v="34.058"/>
    <n v="-118.3241"/>
    <n v="1"/>
  </r>
  <r>
    <n v="201219205"/>
    <d v="2020-08-24T00:00:00"/>
    <d v="2020-08-10T00:00:00"/>
    <n v="1300"/>
    <n v="12"/>
    <x v="8"/>
    <n v="1203"/>
    <n v="1"/>
    <n v="510"/>
    <s v="VEHICLE - STOLEN"/>
    <m/>
    <n v="0"/>
    <m/>
    <m/>
    <n v="108"/>
    <s v="PARKING LOT"/>
    <m/>
    <m/>
    <s v="AO"/>
    <s v="Adult Other"/>
    <n v="510"/>
    <m/>
    <m/>
    <m/>
    <s v="4900 S  WESTERN                      AV"/>
    <m/>
    <n v="33.998199999999997"/>
    <n v="-118.30889999999999"/>
    <n v="0"/>
  </r>
  <r>
    <n v="200416031"/>
    <d v="2020-12-17T00:00:00"/>
    <d v="2020-12-17T00:00:00"/>
    <n v="1630"/>
    <n v="4"/>
    <x v="4"/>
    <n v="416"/>
    <n v="2"/>
    <n v="901"/>
    <s v="VIOLATION OF RESTRAINING ORDER"/>
    <s v="2038 0913 1202"/>
    <n v="66"/>
    <s v="F"/>
    <s v="W"/>
    <n v="504"/>
    <s v="OTHER RESIDENCE"/>
    <m/>
    <m/>
    <s v="AO"/>
    <s v="Adult Other"/>
    <n v="901"/>
    <m/>
    <m/>
    <m/>
    <s v="400 E  AVENUE 28"/>
    <m/>
    <n v="34.079300000000003"/>
    <n v="-118.2101"/>
    <n v="0"/>
  </r>
  <r>
    <n v="201116887"/>
    <d v="2020-12-22T00:00:00"/>
    <d v="2020-12-22T00:00:00"/>
    <n v="1605"/>
    <n v="11"/>
    <x v="7"/>
    <n v="1189"/>
    <n v="1"/>
    <n v="510"/>
    <s v="VEHICLE - STOLEN"/>
    <m/>
    <n v="0"/>
    <m/>
    <m/>
    <n v="101"/>
    <s v="STREET"/>
    <m/>
    <m/>
    <s v="IC"/>
    <s v="Invest Cont"/>
    <n v="510"/>
    <m/>
    <m/>
    <m/>
    <s v="2800 N  FIGUEROA                     ST"/>
    <m/>
    <n v="34.084800000000001"/>
    <n v="-118.2212"/>
    <n v="0"/>
  </r>
  <r>
    <n v="200815597"/>
    <d v="2020-10-23T00:00:00"/>
    <d v="2020-10-23T00:00:00"/>
    <n v="830"/>
    <n v="8"/>
    <x v="12"/>
    <n v="899"/>
    <n v="2"/>
    <n v="930"/>
    <s v="CRIMINAL THREATS - NO WEAPON DISPLAYED"/>
    <s v="1259 0443 0432 1822"/>
    <n v="14"/>
    <s v="F"/>
    <s v="B"/>
    <n v="101"/>
    <s v="STREET"/>
    <n v="511"/>
    <s v="VERBAL THREAT"/>
    <s v="IC"/>
    <s v="Invest Cont"/>
    <n v="930"/>
    <m/>
    <m/>
    <m/>
    <s v="2800    LA CIENEGA                   AV"/>
    <m/>
    <n v="34.032899999999998"/>
    <n v="-118.3832"/>
    <n v="0"/>
  </r>
  <r>
    <n v="201007516"/>
    <d v="2020-03-24T00:00:00"/>
    <d v="2020-03-18T00:00:00"/>
    <n v="1300"/>
    <n v="10"/>
    <x v="11"/>
    <n v="1043"/>
    <n v="1"/>
    <n v="330"/>
    <s v="BURGLARY FROM VEHICLE"/>
    <s v="0344 1609 1300 1822"/>
    <n v="41"/>
    <s v="M"/>
    <s v="O"/>
    <n v="108"/>
    <s v="PARKING LOT"/>
    <m/>
    <m/>
    <s v="IC"/>
    <s v="Invest Cont"/>
    <n v="330"/>
    <m/>
    <m/>
    <m/>
    <s v="18600    HATTERAS                     ST"/>
    <m/>
    <n v="34.177399999999999"/>
    <n v="-118.53870000000001"/>
    <n v="0"/>
  </r>
  <r>
    <n v="200919006"/>
    <d v="2020-12-31T00:00:00"/>
    <d v="2020-12-30T00:00:00"/>
    <n v="2243"/>
    <n v="9"/>
    <x v="3"/>
    <n v="923"/>
    <n v="2"/>
    <n v="624"/>
    <s v="BATTERY - SIMPLE ASSAULT"/>
    <s v="1218 2004 0416"/>
    <n v="53"/>
    <s v="F"/>
    <s v="W"/>
    <n v="102"/>
    <s v="SIDEWALK"/>
    <n v="400"/>
    <s v="STRONG-ARM (HANDS, FIST, FEET OR BODILY FORCE)"/>
    <s v="IC"/>
    <s v="Invest Cont"/>
    <n v="624"/>
    <m/>
    <m/>
    <m/>
    <s v="VAN NUYS                     BL"/>
    <s v="KITTRIDGE                    ST"/>
    <n v="34.1907"/>
    <n v="-118.4487"/>
    <n v="0"/>
  </r>
  <r>
    <n v="200508560"/>
    <d v="2020-04-22T00:00:00"/>
    <d v="2020-04-22T00:00:00"/>
    <n v="348"/>
    <n v="5"/>
    <x v="10"/>
    <n v="503"/>
    <n v="1"/>
    <n v="310"/>
    <s v="BURGLARY"/>
    <s v="0206 0321 0358 1607 0216 0209"/>
    <n v="0"/>
    <s v="X"/>
    <s v="X"/>
    <n v="210"/>
    <s v="RESTAURANT/FAST FOOD"/>
    <m/>
    <m/>
    <s v="IC"/>
    <s v="Invest Cont"/>
    <n v="310"/>
    <m/>
    <m/>
    <m/>
    <s v="800    PACIFIC COAST                HY"/>
    <m/>
    <n v="33.7941"/>
    <n v="-118.29"/>
    <n v="0"/>
  </r>
  <r>
    <n v="200611738"/>
    <d v="2020-06-24T00:00:00"/>
    <d v="2020-06-23T00:00:00"/>
    <n v="1300"/>
    <n v="6"/>
    <x v="9"/>
    <n v="636"/>
    <n v="1"/>
    <n v="330"/>
    <s v="BURGLARY FROM VEHICLE"/>
    <n v="344"/>
    <n v="30"/>
    <s v="F"/>
    <s v="W"/>
    <n v="123"/>
    <s v="PARKING UNDERGROUND/BUILDING"/>
    <m/>
    <m/>
    <s v="IC"/>
    <s v="Invest Cont"/>
    <n v="330"/>
    <m/>
    <m/>
    <m/>
    <s v="1700 N  MCCADDEN                     PL"/>
    <m/>
    <n v="34.101599999999998"/>
    <n v="-118.3374"/>
    <n v="0"/>
  </r>
  <r>
    <n v="201109980"/>
    <d v="2020-06-01T00:00:00"/>
    <d v="2020-05-31T00:00:00"/>
    <n v="1200"/>
    <n v="11"/>
    <x v="7"/>
    <n v="1151"/>
    <n v="1"/>
    <n v="230"/>
    <s v="ASSAULT WITH DEADLY WEAPON, AGGRAVATED ASSAULT"/>
    <s v="0913 1817 0400 2004 1822"/>
    <n v="40"/>
    <s v="M"/>
    <s v="W"/>
    <n v="101"/>
    <s v="STREET"/>
    <n v="500"/>
    <s v="UNKNOWN WEAPON/OTHER WEAPON"/>
    <s v="AO"/>
    <s v="Adult Other"/>
    <n v="230"/>
    <m/>
    <m/>
    <m/>
    <s v="VERMONT"/>
    <s v="FOUNTAIN"/>
    <n v="34.0961"/>
    <n v="-118.29179999999999"/>
    <n v="0"/>
  </r>
  <r>
    <n v="201010480"/>
    <d v="2020-06-28T00:00:00"/>
    <d v="2020-06-28T00:00:00"/>
    <n v="630"/>
    <n v="10"/>
    <x v="11"/>
    <n v="1044"/>
    <n v="1"/>
    <n v="510"/>
    <s v="VEHICLE - STOLEN"/>
    <m/>
    <n v="0"/>
    <m/>
    <m/>
    <n v="108"/>
    <s v="PARKING LOT"/>
    <m/>
    <m/>
    <s v="AA"/>
    <s v="Adult Arrest"/>
    <n v="510"/>
    <m/>
    <m/>
    <m/>
    <s v="18300    OXNARD                       ST"/>
    <m/>
    <n v="34.18"/>
    <n v="-118.5337"/>
    <n v="1"/>
  </r>
  <r>
    <n v="200514948"/>
    <d v="2020-10-07T00:00:00"/>
    <d v="2020-10-07T00:00:00"/>
    <n v="15"/>
    <n v="5"/>
    <x v="10"/>
    <n v="567"/>
    <n v="1"/>
    <n v="210"/>
    <s v="ROBBERY"/>
    <s v="0916 0305 1309 0330 0355 0377 1313 0302 0345 0342"/>
    <n v="48"/>
    <s v="M"/>
    <s v="W"/>
    <n v="101"/>
    <s v="STREET"/>
    <n v="102"/>
    <s v="HAND GUN"/>
    <s v="IC"/>
    <s v="Invest Cont"/>
    <n v="210"/>
    <n v="910"/>
    <m/>
    <m/>
    <s v="400 W  15TH                         ST"/>
    <m/>
    <n v="33.730600000000003"/>
    <n v="-118.28619999999999"/>
    <n v="0"/>
  </r>
  <r>
    <n v="200810123"/>
    <d v="2020-05-31T00:00:00"/>
    <d v="2020-05-31T00:00:00"/>
    <n v="2335"/>
    <n v="8"/>
    <x v="12"/>
    <n v="855"/>
    <n v="2"/>
    <n v="740"/>
    <s v="VANDALISM - FELONY ($400 &amp; OVER, ALL CHURCH VANDALISMS)"/>
    <s v="1822 0329"/>
    <n v="53"/>
    <s v="M"/>
    <s v="O"/>
    <n v="403"/>
    <s v="DRUG STORE"/>
    <m/>
    <m/>
    <s v="IC"/>
    <s v="Invest Cont"/>
    <n v="740"/>
    <m/>
    <m/>
    <m/>
    <s v="1600    WESTWOOD                     BL"/>
    <m/>
    <n v="34.052900000000001"/>
    <n v="-118.4397"/>
    <n v="0"/>
  </r>
  <r>
    <n v="200216540"/>
    <d v="2020-10-23T00:00:00"/>
    <d v="2020-10-22T00:00:00"/>
    <n v="2130"/>
    <n v="2"/>
    <x v="5"/>
    <n v="215"/>
    <n v="1"/>
    <n v="510"/>
    <s v="VEHICLE - STOLEN"/>
    <m/>
    <n v="0"/>
    <m/>
    <m/>
    <n v="101"/>
    <s v="STREET"/>
    <m/>
    <m/>
    <s v="IC"/>
    <s v="Invest Cont"/>
    <n v="510"/>
    <m/>
    <m/>
    <m/>
    <s v="BELLEVIEW                    AV"/>
    <s v="RENO                         ST"/>
    <n v="34.075699999999998"/>
    <n v="-118.2777"/>
    <n v="0"/>
  </r>
  <r>
    <n v="200606343"/>
    <d v="2020-02-16T00:00:00"/>
    <d v="2020-02-14T00:00:00"/>
    <n v="820"/>
    <n v="6"/>
    <x v="9"/>
    <n v="636"/>
    <n v="2"/>
    <n v="956"/>
    <s v="LETTERS, LEWD  -  TELEPHONE CALLS, LEWD"/>
    <s v="0913 1501"/>
    <n v="34"/>
    <s v="M"/>
    <s v="W"/>
    <n v="501"/>
    <s v="SINGLE FAMILY DWELLING"/>
    <m/>
    <m/>
    <s v="IC"/>
    <s v="Invest Cont"/>
    <n v="956"/>
    <m/>
    <m/>
    <m/>
    <s v="1700    WILCOX                       AV"/>
    <m/>
    <n v="34.101599999999998"/>
    <n v="-118.331"/>
    <n v="0"/>
  </r>
  <r>
    <n v="201205341"/>
    <d v="2020-01-20T00:00:00"/>
    <d v="2020-01-20T00:00:00"/>
    <n v="1200"/>
    <n v="12"/>
    <x v="8"/>
    <n v="1233"/>
    <n v="1"/>
    <n v="761"/>
    <s v="BRANDISH WEAPON"/>
    <s v="0334 0443 0913 1402"/>
    <n v="32"/>
    <s v="M"/>
    <s v="B"/>
    <n v="101"/>
    <s v="STREET"/>
    <n v="204"/>
    <s v="FOLDING KNIFE"/>
    <s v="AA"/>
    <s v="Adult Arrest"/>
    <n v="761"/>
    <n v="998"/>
    <m/>
    <m/>
    <s v="1800 W  SLAUSON                      AV"/>
    <m/>
    <n v="33.989199999999997"/>
    <n v="-118.30889999999999"/>
    <n v="1"/>
  </r>
  <r>
    <n v="201004256"/>
    <d v="2020-01-08T00:00:00"/>
    <d v="2020-01-08T00:00:00"/>
    <n v="230"/>
    <n v="10"/>
    <x v="11"/>
    <n v="1043"/>
    <n v="1"/>
    <n v="230"/>
    <s v="ASSAULT WITH DEADLY WEAPON, AGGRAVATED ASSAULT"/>
    <s v="0416 1402 0431 0913"/>
    <n v="0"/>
    <s v="F"/>
    <s v="O"/>
    <n v="108"/>
    <s v="PARKING LOT"/>
    <n v="512"/>
    <s v="MACE/PEPPER SPRAY"/>
    <s v="AO"/>
    <s v="Adult Other"/>
    <n v="230"/>
    <n v="998"/>
    <m/>
    <m/>
    <s v="18500    COLLINS                      ST"/>
    <m/>
    <n v="34.174500000000002"/>
    <n v="-118.536"/>
    <n v="0"/>
  </r>
  <r>
    <n v="200615066"/>
    <d v="2020-09-07T00:00:00"/>
    <d v="2020-09-06T00:00:00"/>
    <n v="1840"/>
    <n v="6"/>
    <x v="9"/>
    <n v="646"/>
    <n v="2"/>
    <n v="860"/>
    <s v="BATTERY WITH SEXUAL CONTACT"/>
    <s v="0400 0416 0522 1822"/>
    <n v="22"/>
    <s v="F"/>
    <s v="H"/>
    <n v="406"/>
    <s v="OTHER STORE"/>
    <n v="400"/>
    <s v="STRONG-ARM (HANDS, FIST, FEET OR BODILY FORCE)"/>
    <s v="IC"/>
    <s v="Invest Cont"/>
    <n v="624"/>
    <n v="860"/>
    <m/>
    <m/>
    <s v="6600 W  HOLLYWOOD                    BL"/>
    <m/>
    <n v="34.101599999999998"/>
    <n v="-118.334"/>
    <n v="0"/>
  </r>
  <r>
    <n v="200307402"/>
    <d v="2020-02-26T00:00:00"/>
    <d v="2020-02-25T00:00:00"/>
    <n v="1600"/>
    <n v="3"/>
    <x v="2"/>
    <n v="377"/>
    <n v="2"/>
    <n v="624"/>
    <s v="BATTERY - SIMPLE ASSAULT"/>
    <s v="0416 0446 0913 1810"/>
    <n v="52"/>
    <s v="M"/>
    <s v="B"/>
    <n v="518"/>
    <s v="TRANSITIONAL HOUSING/HALFWAY HOUSE"/>
    <n v="400"/>
    <s v="STRONG-ARM (HANDS, FIST, FEET OR BODILY FORCE)"/>
    <s v="IC"/>
    <s v="Invest Cont"/>
    <n v="624"/>
    <m/>
    <m/>
    <m/>
    <s v="1200 W  39TH                         PL"/>
    <m/>
    <n v="34.014099999999999"/>
    <n v="-118.2974"/>
    <n v="0"/>
  </r>
  <r>
    <n v="200317021"/>
    <d v="2020-09-08T00:00:00"/>
    <d v="2020-09-07T00:00:00"/>
    <n v="1300"/>
    <n v="3"/>
    <x v="2"/>
    <n v="357"/>
    <n v="1"/>
    <n v="420"/>
    <s v="THEFT FROM MOTOR VEHICLE - PETTY ($950 &amp; UNDER)"/>
    <m/>
    <n v="0"/>
    <m/>
    <m/>
    <n v="104"/>
    <s v="DRIVEWAY"/>
    <m/>
    <m/>
    <s v="IC"/>
    <s v="Invest Cont"/>
    <n v="420"/>
    <m/>
    <m/>
    <m/>
    <s v="1200 W  37TH                         PL"/>
    <m/>
    <n v="34.020000000000003"/>
    <n v="-118.2944"/>
    <n v="0"/>
  </r>
  <r>
    <n v="201015005"/>
    <d v="2020-11-13T00:00:00"/>
    <d v="2020-10-06T00:00:00"/>
    <n v="2215"/>
    <n v="10"/>
    <x v="11"/>
    <n v="1025"/>
    <n v="2"/>
    <n v="354"/>
    <s v="THEFT OF IDENTITY"/>
    <s v="1822 0377"/>
    <n v="73"/>
    <s v="F"/>
    <s v="W"/>
    <n v="101"/>
    <s v="STREET"/>
    <m/>
    <m/>
    <s v="AA"/>
    <s v="Adult Arrest"/>
    <n v="354"/>
    <m/>
    <m/>
    <m/>
    <s v="CANBY                        AV"/>
    <s v="SHERMAN                      WY"/>
    <n v="34.201099999999997"/>
    <n v="-118.5348"/>
    <n v="1"/>
  </r>
  <r>
    <n v="200915324"/>
    <d v="2020-09-30T00:00:00"/>
    <d v="2020-06-01T00:00:00"/>
    <n v="1600"/>
    <n v="9"/>
    <x v="3"/>
    <n v="923"/>
    <n v="1"/>
    <n v="330"/>
    <s v="BURGLARY FROM VEHICLE"/>
    <s v="1300 0344 1607 0358"/>
    <n v="53"/>
    <s v="M"/>
    <s v="H"/>
    <n v="101"/>
    <s v="STREET"/>
    <m/>
    <m/>
    <s v="IC"/>
    <s v="Invest Cont"/>
    <n v="330"/>
    <m/>
    <m/>
    <m/>
    <s v="6400    VAN NUYS                     BL"/>
    <m/>
    <n v="34.190300000000001"/>
    <n v="-118.45740000000001"/>
    <n v="0"/>
  </r>
  <r>
    <n v="200613237"/>
    <d v="2020-07-29T00:00:00"/>
    <d v="2020-07-23T00:00:00"/>
    <n v="1700"/>
    <n v="6"/>
    <x v="9"/>
    <n v="642"/>
    <n v="1"/>
    <n v="440"/>
    <s v="THEFT PLAIN - PETTY ($950 &amp; UNDER)"/>
    <s v="1822 0394 0325"/>
    <n v="0"/>
    <s v="X"/>
    <s v="X"/>
    <n v="232"/>
    <s v="DELIVERY SERVICE (FED EX, UPS, COURIERS,COURIER SERVICE)*"/>
    <m/>
    <m/>
    <s v="IC"/>
    <s v="Invest Cont"/>
    <n v="440"/>
    <m/>
    <m/>
    <m/>
    <s v="7600 W  SUNSET                       BL"/>
    <m/>
    <n v="34.097999999999999"/>
    <n v="-118.355"/>
    <n v="0"/>
  </r>
  <r>
    <n v="200709614"/>
    <d v="2020-05-25T00:00:00"/>
    <d v="2020-05-25T00:00:00"/>
    <n v="440"/>
    <n v="7"/>
    <x v="0"/>
    <n v="715"/>
    <n v="1"/>
    <n v="310"/>
    <s v="BURGLARY"/>
    <s v="1822 1609 0344 0329 1402"/>
    <n v="38"/>
    <s v="M"/>
    <s v="O"/>
    <n v="501"/>
    <s v="SINGLE FAMILY DWELLING"/>
    <m/>
    <m/>
    <s v="IC"/>
    <s v="Invest Cont"/>
    <n v="310"/>
    <n v="998"/>
    <m/>
    <m/>
    <s v="300 N  FORMOSA                      AV"/>
    <m/>
    <n v="34.0762"/>
    <n v="-118.3462"/>
    <n v="0"/>
  </r>
  <r>
    <n v="201006365"/>
    <d v="2020-02-22T00:00:00"/>
    <d v="2020-02-22T00:00:00"/>
    <n v="1030"/>
    <n v="10"/>
    <x v="11"/>
    <n v="1025"/>
    <n v="1"/>
    <n v="220"/>
    <s v="ATTEMPTED ROBBERY"/>
    <s v="1402 0913 0337 0421 0422"/>
    <n v="0"/>
    <s v="M"/>
    <s v="W"/>
    <n v="602"/>
    <s v="BANK"/>
    <n v="511"/>
    <s v="VERBAL THREAT"/>
    <s v="AA"/>
    <s v="Adult Arrest"/>
    <n v="220"/>
    <n v="998"/>
    <m/>
    <m/>
    <s v="18400    SHERMAN                      WY"/>
    <m/>
    <n v="34.2012"/>
    <n v="-118.5342"/>
    <n v="1"/>
  </r>
  <r>
    <n v="200318515"/>
    <d v="2020-10-07T00:00:00"/>
    <d v="2020-10-07T00:00:00"/>
    <n v="1325"/>
    <n v="3"/>
    <x v="2"/>
    <n v="373"/>
    <n v="1"/>
    <n v="231"/>
    <s v="ASSAULT WITH DEADLY WEAPON ON POLICE OFFICER"/>
    <s v="1822 2004 0400 1212"/>
    <n v="19"/>
    <s v="X"/>
    <s v="X"/>
    <n v="102"/>
    <s v="SIDEWALK"/>
    <n v="212"/>
    <s v="BOTTLE"/>
    <s v="AA"/>
    <s v="Adult Arrest"/>
    <n v="231"/>
    <m/>
    <m/>
    <m/>
    <s v="3800    CRENSHAW                     BL"/>
    <m/>
    <n v="34.017000000000003"/>
    <n v="-118.3349"/>
    <n v="1"/>
  </r>
  <r>
    <n v="200814804"/>
    <d v="2020-10-03T00:00:00"/>
    <d v="2020-10-02T00:00:00"/>
    <n v="2200"/>
    <n v="8"/>
    <x v="12"/>
    <n v="855"/>
    <n v="1"/>
    <n v="510"/>
    <s v="VEHICLE - STOLEN"/>
    <m/>
    <n v="0"/>
    <m/>
    <m/>
    <n v="707"/>
    <s v="GARAGE/CARPORT"/>
    <m/>
    <m/>
    <s v="AO"/>
    <s v="Adult Other"/>
    <n v="510"/>
    <m/>
    <m/>
    <m/>
    <s v="1600 S  BENTLEY                      AV"/>
    <m/>
    <n v="34.048400000000001"/>
    <n v="-118.44370000000001"/>
    <n v="0"/>
  </r>
  <r>
    <n v="200605106"/>
    <d v="2020-01-25T00:00:00"/>
    <d v="2020-01-25T00:00:00"/>
    <n v="50"/>
    <n v="6"/>
    <x v="9"/>
    <n v="646"/>
    <n v="2"/>
    <n v="625"/>
    <s v="OTHER ASSAULT"/>
    <s v="0356 0443"/>
    <n v="32"/>
    <s v="M"/>
    <s v="W"/>
    <n v="504"/>
    <s v="OTHER RESIDENCE"/>
    <n v="511"/>
    <s v="VERBAL THREAT"/>
    <s v="IC"/>
    <s v="Invest Cont"/>
    <n v="625"/>
    <m/>
    <m/>
    <m/>
    <s v="1600    SCHRADER                     BL"/>
    <m/>
    <n v="34.099800000000002"/>
    <n v="-118.33240000000001"/>
    <n v="0"/>
  </r>
  <r>
    <n v="200119708"/>
    <d v="2020-10-19T00:00:00"/>
    <d v="2020-10-19T00:00:00"/>
    <n v="1530"/>
    <n v="1"/>
    <x v="1"/>
    <n v="111"/>
    <n v="2"/>
    <n v="624"/>
    <s v="BATTERY - SIMPLE ASSAULT"/>
    <s v="0416 0417 1822 2021"/>
    <n v="38"/>
    <s v="F"/>
    <s v="H"/>
    <n v="405"/>
    <s v="CLOTHING STORE"/>
    <n v="400"/>
    <s v="STRONG-ARM (HANDS, FIST, FEET OR BODILY FORCE)"/>
    <s v="AA"/>
    <s v="Adult Arrest"/>
    <n v="624"/>
    <m/>
    <m/>
    <m/>
    <s v="700 N  BROADWAY"/>
    <m/>
    <n v="34.060400000000001"/>
    <n v="-118.2393"/>
    <n v="1"/>
  </r>
  <r>
    <n v="200909062"/>
    <d v="2020-04-28T00:00:00"/>
    <d v="2020-04-17T00:00:00"/>
    <n v="1200"/>
    <n v="9"/>
    <x v="3"/>
    <n v="909"/>
    <n v="1"/>
    <n v="420"/>
    <s v="THEFT FROM MOTOR VEHICLE - PETTY ($950 &amp; UNDER)"/>
    <s v="0385 0344"/>
    <n v="33"/>
    <s v="M"/>
    <s v="O"/>
    <n v="103"/>
    <s v="ALLEY"/>
    <m/>
    <m/>
    <s v="IC"/>
    <s v="Invest Cont"/>
    <n v="420"/>
    <m/>
    <m/>
    <m/>
    <s v="13600    VALERIO                      ST"/>
    <m/>
    <n v="34.204900000000002"/>
    <n v="-118.42910000000001"/>
    <n v="0"/>
  </r>
  <r>
    <n v="201112673"/>
    <d v="2020-08-20T00:00:00"/>
    <d v="2020-08-18T00:00:00"/>
    <n v="1800"/>
    <n v="11"/>
    <x v="7"/>
    <n v="1127"/>
    <n v="1"/>
    <n v="510"/>
    <s v="VEHICLE - STOLEN"/>
    <m/>
    <n v="0"/>
    <m/>
    <m/>
    <n v="101"/>
    <s v="STREET"/>
    <m/>
    <m/>
    <s v="IC"/>
    <s v="Invest Cont"/>
    <n v="510"/>
    <m/>
    <m/>
    <m/>
    <s v="6000    MERIDIAN                     ST"/>
    <m/>
    <n v="34.120199999999997"/>
    <n v="-118.1879"/>
    <n v="0"/>
  </r>
  <r>
    <n v="201205698"/>
    <d v="2020-01-25T00:00:00"/>
    <d v="2020-01-25T00:00:00"/>
    <n v="1315"/>
    <n v="12"/>
    <x v="8"/>
    <n v="1245"/>
    <n v="2"/>
    <n v="626"/>
    <s v="INTIMATE PARTNER - SIMPLE ASSAULT"/>
    <s v="2000 1814 0444"/>
    <n v="26"/>
    <s v="F"/>
    <s v="B"/>
    <n v="501"/>
    <s v="SINGLE FAMILY DWELLING"/>
    <n v="400"/>
    <s v="STRONG-ARM (HANDS, FIST, FEET OR BODILY FORCE)"/>
    <s v="AO"/>
    <s v="Adult Other"/>
    <n v="626"/>
    <m/>
    <m/>
    <m/>
    <s v="6500 S  NORMANDIE                    AV"/>
    <m/>
    <n v="33.980600000000003"/>
    <n v="-118.30029999999999"/>
    <n v="0"/>
  </r>
  <r>
    <n v="200618747"/>
    <d v="2020-12-02T00:00:00"/>
    <d v="2020-12-02T00:00:00"/>
    <n v="720"/>
    <n v="6"/>
    <x v="9"/>
    <n v="643"/>
    <n v="1"/>
    <n v="230"/>
    <s v="ASSAULT WITH DEADLY WEAPON, AGGRAVATED ASSAULT"/>
    <s v="0400 0416 1822 1501 1202 1402"/>
    <n v="66"/>
    <s v="F"/>
    <s v="H"/>
    <n v="108"/>
    <s v="PARKING LOT"/>
    <n v="500"/>
    <s v="UNKNOWN WEAPON/OTHER WEAPON"/>
    <s v="AA"/>
    <s v="Adult Arrest"/>
    <n v="230"/>
    <n v="998"/>
    <m/>
    <m/>
    <s v="7200 W  SUNSET                       BL"/>
    <m/>
    <n v="34.100700000000003"/>
    <n v="-118.3494"/>
    <n v="1"/>
  </r>
  <r>
    <n v="200617211"/>
    <d v="2020-10-26T00:00:00"/>
    <d v="2020-10-02T00:00:00"/>
    <n v="800"/>
    <n v="6"/>
    <x v="9"/>
    <n v="668"/>
    <n v="1"/>
    <n v="420"/>
    <s v="THEFT FROM MOTOR VEHICLE - PETTY ($950 &amp; UNDER)"/>
    <m/>
    <n v="0"/>
    <m/>
    <m/>
    <n v="108"/>
    <s v="PARKING LOT"/>
    <m/>
    <m/>
    <s v="IC"/>
    <s v="Invest Cont"/>
    <n v="420"/>
    <m/>
    <m/>
    <m/>
    <s v="5600 W  SUNSET                       BL"/>
    <m/>
    <n v="34.098100000000002"/>
    <n v="-118.3111"/>
    <n v="0"/>
  </r>
  <r>
    <n v="201307928"/>
    <d v="2020-03-09T00:00:00"/>
    <d v="2020-03-09T00:00:00"/>
    <n v="2110"/>
    <n v="13"/>
    <x v="6"/>
    <n v="1341"/>
    <n v="1"/>
    <n v="761"/>
    <s v="BRANDISH WEAPON"/>
    <s v="0913 0603 0361 0334"/>
    <n v="28"/>
    <s v="M"/>
    <s v="H"/>
    <n v="502"/>
    <s v="MULTI-UNIT DWELLING (APARTMENT, DUPLEX, ETC)"/>
    <n v="513"/>
    <s v="STUN GUN"/>
    <s v="IC"/>
    <s v="Invest Cont"/>
    <n v="761"/>
    <m/>
    <m/>
    <m/>
    <s v="3800 S  HILL                         ST"/>
    <m/>
    <n v="34.014600000000002"/>
    <n v="-118.27809999999999"/>
    <n v="0"/>
  </r>
  <r>
    <n v="200107506"/>
    <d v="2020-02-17T00:00:00"/>
    <d v="2020-02-16T00:00:00"/>
    <n v="2200"/>
    <n v="1"/>
    <x v="1"/>
    <n v="163"/>
    <n v="1"/>
    <n v="330"/>
    <s v="BURGLARY FROM VEHICLE"/>
    <s v="1606 0344"/>
    <n v="34"/>
    <s v="M"/>
    <s v="W"/>
    <n v="123"/>
    <s v="PARKING UNDERGROUND/BUILDING"/>
    <m/>
    <m/>
    <s v="IC"/>
    <s v="Invest Cont"/>
    <n v="330"/>
    <m/>
    <m/>
    <m/>
    <s v="700 S  BROADWAY"/>
    <m/>
    <n v="34.045200000000001"/>
    <n v="-118.2534"/>
    <n v="0"/>
  </r>
  <r>
    <n v="200214880"/>
    <d v="2020-09-11T00:00:00"/>
    <d v="2020-09-11T00:00:00"/>
    <n v="345"/>
    <n v="2"/>
    <x v="5"/>
    <n v="291"/>
    <n v="2"/>
    <n v="624"/>
    <s v="BATTERY - SIMPLE ASSAULT"/>
    <s v="0444 0416 0448 0913 0603 0361"/>
    <n v="25"/>
    <s v="M"/>
    <s v="H"/>
    <n v="502"/>
    <s v="MULTI-UNIT DWELLING (APARTMENT, DUPLEX, ETC)"/>
    <n v="400"/>
    <s v="STRONG-ARM (HANDS, FIST, FEET OR BODILY FORCE)"/>
    <s v="AO"/>
    <s v="Adult Other"/>
    <n v="624"/>
    <m/>
    <m/>
    <m/>
    <s v="1800 S  HOOVER                       ST"/>
    <m/>
    <n v="34.041400000000003"/>
    <n v="-118.2841"/>
    <n v="0"/>
  </r>
  <r>
    <n v="200215615"/>
    <d v="2020-09-29T00:00:00"/>
    <d v="2020-09-29T00:00:00"/>
    <n v="1340"/>
    <n v="2"/>
    <x v="5"/>
    <n v="238"/>
    <n v="1"/>
    <n v="330"/>
    <s v="BURGLARY FROM VEHICLE"/>
    <s v="1609 1307 0329 0344"/>
    <n v="25"/>
    <s v="F"/>
    <s v="O"/>
    <n v="102"/>
    <s v="SIDEWALK"/>
    <m/>
    <m/>
    <s v="IC"/>
    <s v="Invest Cont"/>
    <n v="330"/>
    <m/>
    <m/>
    <m/>
    <s v="BIXEL                        ST"/>
    <s v="COLTON"/>
    <n v="34.062899999999999"/>
    <n v="-118.25530000000001"/>
    <n v="0"/>
  </r>
  <r>
    <n v="201015914"/>
    <d v="2020-12-10T00:00:00"/>
    <d v="2020-12-02T00:00:00"/>
    <n v="2000"/>
    <n v="10"/>
    <x v="11"/>
    <n v="1047"/>
    <n v="1"/>
    <n v="341"/>
    <s v="THEFT-GRAND ($950.01 &amp; OVER)EXCPT,GUNS,FOWL,LIVESTK,PROD"/>
    <s v="1822 0344 1420 1202"/>
    <n v="68"/>
    <s v="M"/>
    <s v="W"/>
    <n v="102"/>
    <s v="SIDEWALK"/>
    <m/>
    <m/>
    <s v="IC"/>
    <s v="Invest Cont"/>
    <n v="341"/>
    <m/>
    <m/>
    <m/>
    <s v="17400    BULLOCK                      ST"/>
    <m/>
    <n v="34.179699999999997"/>
    <n v="-118.5129"/>
    <n v="0"/>
  </r>
  <r>
    <n v="200908600"/>
    <d v="2020-04-18T00:00:00"/>
    <d v="2020-04-10T00:00:00"/>
    <n v="430"/>
    <n v="9"/>
    <x v="3"/>
    <n v="923"/>
    <n v="1"/>
    <n v="440"/>
    <s v="THEFT PLAIN - PETTY ($950 &amp; UNDER)"/>
    <s v="0344 0316"/>
    <n v="32"/>
    <s v="M"/>
    <s v="O"/>
    <n v="501"/>
    <s v="SINGLE FAMILY DWELLING"/>
    <m/>
    <m/>
    <s v="IC"/>
    <s v="Invest Cont"/>
    <n v="440"/>
    <m/>
    <m/>
    <m/>
    <s v="6600    SEPULVEDA                    BL"/>
    <m/>
    <n v="34.190300000000001"/>
    <n v="-118.4662"/>
    <n v="0"/>
  </r>
  <r>
    <n v="201217853"/>
    <d v="2020-08-04T00:00:00"/>
    <d v="2020-08-04T00:00:00"/>
    <n v="1315"/>
    <n v="12"/>
    <x v="8"/>
    <n v="1239"/>
    <n v="1"/>
    <n v="330"/>
    <s v="BURGLARY FROM VEHICLE"/>
    <n v="344"/>
    <n v="20"/>
    <s v="M"/>
    <s v="H"/>
    <n v="101"/>
    <s v="STREET"/>
    <m/>
    <m/>
    <s v="IC"/>
    <s v="Invest Cont"/>
    <n v="330"/>
    <m/>
    <m/>
    <m/>
    <s v="59TH                         ST"/>
    <s v="FIGUEROA                     ST"/>
    <n v="33.9876"/>
    <n v="-118.28270000000001"/>
    <n v="0"/>
  </r>
  <r>
    <n v="201223007"/>
    <d v="2020-10-21T00:00:00"/>
    <d v="2020-10-20T00:00:00"/>
    <n v="2345"/>
    <n v="12"/>
    <x v="8"/>
    <n v="1267"/>
    <n v="2"/>
    <n v="745"/>
    <s v="VANDALISM - MISDEAMEANOR ($399 OR UNDER)"/>
    <s v="0329 1300"/>
    <n v="47"/>
    <s v="M"/>
    <s v="H"/>
    <n v="104"/>
    <s v="DRIVEWAY"/>
    <m/>
    <m/>
    <s v="IC"/>
    <s v="Invest Cont"/>
    <n v="745"/>
    <m/>
    <m/>
    <m/>
    <s v="800 W  82ND                         ST"/>
    <m/>
    <n v="33.964300000000001"/>
    <n v="-118.2877"/>
    <n v="0"/>
  </r>
  <r>
    <n v="201012907"/>
    <d v="2020-09-09T00:00:00"/>
    <d v="2020-09-09T00:00:00"/>
    <n v="500"/>
    <n v="10"/>
    <x v="11"/>
    <n v="1045"/>
    <n v="1"/>
    <n v="330"/>
    <s v="BURGLARY FROM VEHICLE"/>
    <s v="1300 1822 0344 0321 1420"/>
    <n v="29"/>
    <s v="M"/>
    <s v="O"/>
    <n v="104"/>
    <s v="DRIVEWAY"/>
    <m/>
    <m/>
    <s v="IC"/>
    <s v="Invest Cont"/>
    <n v="330"/>
    <m/>
    <m/>
    <m/>
    <s v="17800    MARTHA                       ST"/>
    <m/>
    <n v="34.173099999999998"/>
    <n v="-118.52030000000001"/>
    <n v="0"/>
  </r>
  <r>
    <n v="200611117"/>
    <d v="2020-06-06T00:00:00"/>
    <d v="2020-06-06T00:00:00"/>
    <n v="950"/>
    <n v="6"/>
    <x v="9"/>
    <n v="646"/>
    <n v="2"/>
    <n v="625"/>
    <s v="OTHER ASSAULT"/>
    <s v="1822 0356"/>
    <n v="38"/>
    <s v="M"/>
    <s v="W"/>
    <n v="108"/>
    <s v="PARKING LOT"/>
    <n v="400"/>
    <s v="STRONG-ARM (HANDS, FIST, FEET OR BODILY FORCE)"/>
    <s v="IC"/>
    <s v="Invest Cont"/>
    <n v="625"/>
    <m/>
    <m/>
    <m/>
    <s v="6700 W  HOLLYWOOD                    BL"/>
    <m/>
    <n v="34.101599999999998"/>
    <n v="-118.3361"/>
    <n v="0"/>
  </r>
  <r>
    <n v="200118531"/>
    <d v="2020-09-26T00:00:00"/>
    <d v="2020-09-25T00:00:00"/>
    <n v="2100"/>
    <n v="1"/>
    <x v="1"/>
    <n v="159"/>
    <n v="1"/>
    <n v="331"/>
    <s v="THEFT FROM MOTOR VEHICLE - GRAND ($950.01 AND OVER)"/>
    <s v="0344 0385 1822 1300"/>
    <n v="24"/>
    <s v="M"/>
    <s v="W"/>
    <n v="101"/>
    <s v="STREET"/>
    <m/>
    <m/>
    <s v="IC"/>
    <s v="Invest Cont"/>
    <n v="331"/>
    <m/>
    <m/>
    <m/>
    <s v="7TH                          ST"/>
    <s v="MATEO"/>
    <n v="34.034599999999998"/>
    <n v="-118.2323"/>
    <n v="0"/>
  </r>
  <r>
    <n v="201108348"/>
    <d v="2020-04-15T00:00:00"/>
    <d v="2020-04-14T00:00:00"/>
    <n v="1900"/>
    <n v="11"/>
    <x v="7"/>
    <n v="1147"/>
    <n v="2"/>
    <n v="624"/>
    <s v="BATTERY - SIMPLE ASSAULT"/>
    <s v="0416 0913 0602 0554"/>
    <n v="54"/>
    <s v="F"/>
    <s v="H"/>
    <n v="101"/>
    <s v="STREET"/>
    <n v="400"/>
    <s v="STRONG-ARM (HANDS, FIST, FEET OR BODILY FORCE)"/>
    <s v="AO"/>
    <s v="Adult Other"/>
    <n v="624"/>
    <m/>
    <m/>
    <m/>
    <s v="1600    KEMPER                       ST"/>
    <m/>
    <n v="34.099899999999998"/>
    <n v="-118.2296"/>
    <n v="0"/>
  </r>
  <r>
    <n v="200709793"/>
    <d v="2020-05-31T00:00:00"/>
    <d v="2020-05-30T00:00:00"/>
    <n v="1745"/>
    <n v="7"/>
    <x v="0"/>
    <n v="724"/>
    <n v="2"/>
    <n v="740"/>
    <s v="VANDALISM - FELONY ($400 &amp; OVER, ALL CHURCH VANDALISMS)"/>
    <s v="1300 0329"/>
    <n v="0"/>
    <s v="X"/>
    <s v="X"/>
    <n v="101"/>
    <s v="STREET"/>
    <m/>
    <m/>
    <s v="IC"/>
    <s v="Invest Cont"/>
    <n v="740"/>
    <m/>
    <m/>
    <m/>
    <s v="THE GROVE                    DR"/>
    <s v="BEVERLY                      BL"/>
    <n v="34.076099999999997"/>
    <n v="-118.3563"/>
    <n v="0"/>
  </r>
  <r>
    <n v="200415965"/>
    <d v="2020-12-02T00:00:00"/>
    <d v="2020-12-01T00:00:00"/>
    <n v="1830"/>
    <n v="4"/>
    <x v="4"/>
    <n v="443"/>
    <n v="1"/>
    <n v="520"/>
    <s v="VEHICLE - ATTEMPT STOLEN"/>
    <n v="1302"/>
    <n v="28"/>
    <s v="M"/>
    <s v="W"/>
    <n v="108"/>
    <s v="PARKING LOT"/>
    <m/>
    <m/>
    <s v="IC"/>
    <s v="Invest Cont"/>
    <n v="520"/>
    <m/>
    <m/>
    <m/>
    <s v="1600    SAN PABLO                    ST"/>
    <m/>
    <n v="34.064"/>
    <n v="-118.2026"/>
    <n v="0"/>
  </r>
  <r>
    <n v="200704420"/>
    <d v="2020-01-09T00:00:00"/>
    <d v="2020-01-07T00:00:00"/>
    <n v="1945"/>
    <n v="7"/>
    <x v="0"/>
    <n v="721"/>
    <n v="1"/>
    <n v="343"/>
    <s v="SHOPLIFTING-GRAND THEFT ($950.01 &amp; OVER)"/>
    <s v="0325 0104"/>
    <n v="0"/>
    <s v="M"/>
    <s v="O"/>
    <n v="416"/>
    <s v="THE BEVERLY CENTER"/>
    <m/>
    <m/>
    <s v="IC"/>
    <s v="Invest Cont"/>
    <n v="343"/>
    <m/>
    <m/>
    <m/>
    <s v="8500    BEVERLY                      BL"/>
    <m/>
    <n v="34.076099999999997"/>
    <n v="-118.3766"/>
    <n v="0"/>
  </r>
  <r>
    <n v="200407777"/>
    <d v="2020-04-13T00:00:00"/>
    <d v="2020-04-13T00:00:00"/>
    <n v="310"/>
    <n v="4"/>
    <x v="4"/>
    <n v="473"/>
    <n v="2"/>
    <n v="745"/>
    <s v="VANDALISM - MISDEAMEANOR ($399 OR UNDER)"/>
    <n v="329"/>
    <n v="0"/>
    <s v="X"/>
    <s v="X"/>
    <n v="502"/>
    <s v="MULTI-UNIT DWELLING (APARTMENT, DUPLEX, ETC)"/>
    <m/>
    <m/>
    <s v="IC"/>
    <s v="Invest Cont"/>
    <n v="745"/>
    <m/>
    <m/>
    <m/>
    <s v="700 S  BOYLE                        AV"/>
    <m/>
    <n v="34.0366"/>
    <n v="-118.2189"/>
    <n v="0"/>
  </r>
  <r>
    <n v="200807509"/>
    <d v="2020-03-19T00:00:00"/>
    <d v="2020-03-19T00:00:00"/>
    <n v="2100"/>
    <n v="8"/>
    <x v="12"/>
    <n v="898"/>
    <n v="2"/>
    <n v="740"/>
    <s v="VANDALISM - FELONY ($400 &amp; OVER, ALL CHURCH VANDALISMS)"/>
    <s v="1402 0329 0903 2053 1525"/>
    <n v="0"/>
    <s v="X"/>
    <s v="X"/>
    <n v="101"/>
    <s v="STREET"/>
    <n v="500"/>
    <s v="UNKNOWN WEAPON/OTHER WEAPON"/>
    <s v="AA"/>
    <s v="Adult Arrest"/>
    <n v="740"/>
    <n v="946"/>
    <n v="998"/>
    <m/>
    <s v="REGENT"/>
    <s v="CATTARAUGUS"/>
    <n v="34.0364"/>
    <n v="-118.38720000000001"/>
    <n v="1"/>
  </r>
  <r>
    <n v="201226357"/>
    <d v="2020-12-13T00:00:00"/>
    <d v="2020-12-13T00:00:00"/>
    <n v="1200"/>
    <n v="12"/>
    <x v="8"/>
    <n v="1257"/>
    <n v="1"/>
    <n v="310"/>
    <s v="BURGLARY"/>
    <s v="0344 0321"/>
    <n v="45"/>
    <s v="M"/>
    <s v="H"/>
    <n v="501"/>
    <s v="SINGLE FAMILY DWELLING"/>
    <m/>
    <m/>
    <s v="IC"/>
    <s v="Invest Cont"/>
    <n v="310"/>
    <m/>
    <m/>
    <m/>
    <s v="600 W  79TH                         ST"/>
    <m/>
    <n v="33.969299999999997"/>
    <n v="-118.285"/>
    <n v="0"/>
  </r>
  <r>
    <n v="200514412"/>
    <d v="2020-09-21T00:00:00"/>
    <d v="2020-09-17T00:00:00"/>
    <n v="1200"/>
    <n v="5"/>
    <x v="10"/>
    <n v="566"/>
    <n v="2"/>
    <n v="649"/>
    <s v="DOCUMENT FORGERY / STOLEN FELONY"/>
    <s v="0344 0603 1202 1300 1309"/>
    <n v="64"/>
    <s v="M"/>
    <s v="B"/>
    <n v="203"/>
    <s v="OTHER BUSINESS"/>
    <m/>
    <m/>
    <s v="AA"/>
    <s v="Adult Arrest"/>
    <n v="649"/>
    <m/>
    <m/>
    <m/>
    <s v="100 W  11TH                         ST"/>
    <m/>
    <n v="33.734200000000001"/>
    <n v="-118.2805"/>
    <n v="1"/>
  </r>
  <r>
    <n v="200608373"/>
    <d v="2020-03-26T00:00:00"/>
    <d v="2020-03-26T00:00:00"/>
    <n v="1405"/>
    <n v="6"/>
    <x v="9"/>
    <n v="666"/>
    <n v="2"/>
    <n v="624"/>
    <s v="BATTERY - SIMPLE ASSAULT"/>
    <s v="0400 0429 1822"/>
    <n v="70"/>
    <s v="F"/>
    <s v="H"/>
    <n v="101"/>
    <s v="STREET"/>
    <n v="400"/>
    <s v="STRONG-ARM (HANDS, FIST, FEET OR BODILY FORCE)"/>
    <s v="IC"/>
    <s v="Invest Cont"/>
    <n v="624"/>
    <m/>
    <m/>
    <m/>
    <s v="VINE                         ST"/>
    <s v="SANTA MONICA"/>
    <n v="34.090800000000002"/>
    <n v="-118.3266"/>
    <n v="0"/>
  </r>
  <r>
    <n v="200122990"/>
    <d v="2020-12-31T00:00:00"/>
    <d v="2020-12-27T00:00:00"/>
    <n v="1200"/>
    <n v="1"/>
    <x v="1"/>
    <n v="132"/>
    <n v="1"/>
    <n v="310"/>
    <s v="BURGLARY"/>
    <s v="1403 1822 0344 0397 1602"/>
    <n v="39"/>
    <s v="M"/>
    <s v="W"/>
    <n v="120"/>
    <s v="STORAGE SHED"/>
    <m/>
    <m/>
    <s v="IC"/>
    <s v="Invest Cont"/>
    <n v="310"/>
    <m/>
    <m/>
    <m/>
    <s v="200 S  GRAND                        AV"/>
    <m/>
    <n v="34.053899999999999"/>
    <n v="-118.2503"/>
    <n v="0"/>
  </r>
  <r>
    <n v="201220441"/>
    <d v="2020-09-11T00:00:00"/>
    <d v="2020-09-11T00:00:00"/>
    <n v="1155"/>
    <n v="12"/>
    <x v="8"/>
    <n v="1248"/>
    <n v="1"/>
    <n v="230"/>
    <s v="ASSAULT WITH DEADLY WEAPON, AGGRAVATED ASSAULT"/>
    <s v="0906 1402 1407 0430 1100 1309 1822"/>
    <n v="50"/>
    <s v="F"/>
    <s v="B"/>
    <n v="102"/>
    <s v="SIDEWALK"/>
    <n v="102"/>
    <s v="HAND GUN"/>
    <s v="IC"/>
    <s v="Invest Cont"/>
    <n v="230"/>
    <m/>
    <m/>
    <m/>
    <s v="68TH                         ST"/>
    <s v="VERMONT                      AV"/>
    <n v="33.978200000000001"/>
    <n v="-118.2914"/>
    <n v="0"/>
  </r>
  <r>
    <n v="200713285"/>
    <d v="2020-08-29T00:00:00"/>
    <d v="2020-08-29T00:00:00"/>
    <n v="1220"/>
    <n v="7"/>
    <x v="0"/>
    <n v="702"/>
    <n v="1"/>
    <n v="310"/>
    <s v="BURGLARY"/>
    <s v="1601 0344 2004"/>
    <n v="53"/>
    <s v="F"/>
    <s v="O"/>
    <n v="501"/>
    <s v="SINGLE FAMILY DWELLING"/>
    <m/>
    <m/>
    <s v="AA"/>
    <s v="Adult Arrest"/>
    <n v="310"/>
    <m/>
    <m/>
    <m/>
    <s v="600 N  MARTEL                       AV"/>
    <m/>
    <n v="34.081800000000001"/>
    <n v="-118.3511"/>
    <n v="1"/>
  </r>
  <r>
    <n v="200805198"/>
    <d v="2020-01-28T00:00:00"/>
    <d v="2020-01-27T00:00:00"/>
    <n v="2200"/>
    <n v="8"/>
    <x v="12"/>
    <n v="853"/>
    <n v="1"/>
    <n v="330"/>
    <s v="BURGLARY FROM VEHICLE"/>
    <s v="0344 1300"/>
    <n v="52"/>
    <s v="M"/>
    <s v="O"/>
    <n v="108"/>
    <s v="PARKING LOT"/>
    <m/>
    <m/>
    <s v="IC"/>
    <s v="Invest Cont"/>
    <n v="330"/>
    <m/>
    <m/>
    <m/>
    <s v="1600    SAWTELLE                     BL"/>
    <m/>
    <n v="34.0471"/>
    <n v="-118.449"/>
    <n v="0"/>
  </r>
  <r>
    <n v="200208635"/>
    <d v="2020-04-06T00:00:00"/>
    <d v="2020-04-06T00:00:00"/>
    <n v="1806"/>
    <n v="2"/>
    <x v="5"/>
    <n v="201"/>
    <n v="1"/>
    <n v="210"/>
    <s v="ROBBERY"/>
    <s v="0342 1822 0344 0432 0216 0916 0330"/>
    <n v="52"/>
    <s v="M"/>
    <s v="H"/>
    <n v="108"/>
    <s v="PARKING LOT"/>
    <n v="113"/>
    <s v="SIMULATED GUN"/>
    <s v="IC"/>
    <s v="Invest Cont"/>
    <n v="210"/>
    <m/>
    <m/>
    <m/>
    <s v="4300    MELROSE                      AV"/>
    <m/>
    <n v="34.087299999999999"/>
    <n v="-118.29600000000001"/>
    <n v="0"/>
  </r>
  <r>
    <n v="201104318"/>
    <d v="2020-01-08T00:00:00"/>
    <d v="2020-01-07T00:00:00"/>
    <n v="1700"/>
    <n v="11"/>
    <x v="7"/>
    <n v="1105"/>
    <n v="1"/>
    <n v="310"/>
    <s v="BURGLARY"/>
    <s v="1609 0344 0329 0321"/>
    <n v="0"/>
    <s v="X"/>
    <s v="X"/>
    <n v="203"/>
    <s v="OTHER BUSINESS"/>
    <n v="500"/>
    <s v="UNKNOWN WEAPON/OTHER WEAPON"/>
    <s v="IC"/>
    <s v="Invest Cont"/>
    <n v="310"/>
    <m/>
    <m/>
    <m/>
    <s v="2100    COLORADO                     BL"/>
    <m/>
    <n v="34.144199999999998"/>
    <n v="-118.218"/>
    <n v="0"/>
  </r>
  <r>
    <n v="200117989"/>
    <d v="2020-09-15T00:00:00"/>
    <d v="2020-09-14T00:00:00"/>
    <n v="2200"/>
    <n v="1"/>
    <x v="1"/>
    <n v="176"/>
    <n v="1"/>
    <n v="210"/>
    <s v="ROBBERY"/>
    <s v="0345 1414 1008 1822 1218 1202 0416 0417 0429 0344"/>
    <n v="63"/>
    <s v="M"/>
    <s v="B"/>
    <n v="102"/>
    <s v="SIDEWALK"/>
    <n v="308"/>
    <s v="STICK"/>
    <s v="IC"/>
    <s v="Invest Cont"/>
    <n v="210"/>
    <m/>
    <m/>
    <m/>
    <s v="SAN PEDRO"/>
    <s v="8TH                          ST"/>
    <n v="34.038499999999999"/>
    <n v="-118.2491"/>
    <n v="0"/>
  </r>
  <r>
    <n v="200208373"/>
    <d v="2020-03-30T00:00:00"/>
    <d v="2020-03-30T00:00:00"/>
    <n v="1500"/>
    <n v="2"/>
    <x v="5"/>
    <n v="201"/>
    <n v="1"/>
    <n v="230"/>
    <s v="ASSAULT WITH DEADLY WEAPON, AGGRAVATED ASSAULT"/>
    <s v="1822 0910 1218 0345 0411 2047 0334 0432"/>
    <n v="40"/>
    <s v="M"/>
    <s v="H"/>
    <n v="124"/>
    <s v="BUS STOP"/>
    <n v="223"/>
    <s v="UNKNOWN TYPE CUTTING INSTRUMENT"/>
    <s v="IC"/>
    <s v="Invest Cont"/>
    <n v="230"/>
    <m/>
    <m/>
    <m/>
    <s v="SANTA MONICA"/>
    <s v="NORMANDIE"/>
    <n v="34.090800000000002"/>
    <n v="-118.3005"/>
    <n v="0"/>
  </r>
  <r>
    <n v="200407786"/>
    <d v="2020-04-13T00:00:00"/>
    <d v="2020-04-12T00:00:00"/>
    <n v="1900"/>
    <n v="4"/>
    <x v="4"/>
    <n v="455"/>
    <n v="1"/>
    <n v="510"/>
    <s v="VEHICLE - STOLEN"/>
    <m/>
    <n v="0"/>
    <m/>
    <m/>
    <n v="101"/>
    <s v="STREET"/>
    <m/>
    <m/>
    <s v="IC"/>
    <s v="Invest Cont"/>
    <n v="510"/>
    <m/>
    <m/>
    <m/>
    <s v="800 N  SOTO                         ST"/>
    <m/>
    <n v="34.051200000000001"/>
    <n v="-118.2093"/>
    <n v="0"/>
  </r>
  <r>
    <n v="200709466"/>
    <d v="2020-05-20T00:00:00"/>
    <d v="2020-05-20T00:00:00"/>
    <n v="2115"/>
    <n v="7"/>
    <x v="0"/>
    <n v="719"/>
    <n v="2"/>
    <n v="740"/>
    <s v="VANDALISM - FELONY ($400 &amp; OVER, ALL CHURCH VANDALISMS)"/>
    <s v="0329 1307"/>
    <n v="37"/>
    <s v="M"/>
    <s v="W"/>
    <n v="203"/>
    <s v="OTHER BUSINESS"/>
    <m/>
    <m/>
    <s v="IC"/>
    <s v="Invest Cont"/>
    <n v="740"/>
    <m/>
    <m/>
    <m/>
    <s v="5700    MELROSE                      AV"/>
    <m/>
    <n v="34.083500000000001"/>
    <n v="-118.3242"/>
    <n v="0"/>
  </r>
  <r>
    <n v="200916862"/>
    <d v="2020-11-05T00:00:00"/>
    <d v="2020-11-03T00:00:00"/>
    <n v="2115"/>
    <n v="9"/>
    <x v="3"/>
    <n v="941"/>
    <n v="2"/>
    <n v="624"/>
    <s v="BATTERY - SIMPLE ASSAULT"/>
    <n v="416"/>
    <n v="22"/>
    <s v="F"/>
    <s v="H"/>
    <n v="301"/>
    <s v="GAS STATION"/>
    <n v="500"/>
    <s v="UNKNOWN WEAPON/OTHER WEAPON"/>
    <s v="AO"/>
    <s v="Adult Other"/>
    <n v="624"/>
    <m/>
    <m/>
    <m/>
    <s v="5600 N  SEPULVEDA                    BL"/>
    <m/>
    <n v="34.1721"/>
    <n v="-118.4661"/>
    <n v="0"/>
  </r>
  <r>
    <n v="200609125"/>
    <d v="2020-04-15T00:00:00"/>
    <d v="2020-04-15T00:00:00"/>
    <n v="1000"/>
    <n v="6"/>
    <x v="9"/>
    <n v="648"/>
    <n v="2"/>
    <n v="626"/>
    <s v="INTIMATE PARTNER - SIMPLE ASSAULT"/>
    <s v="2000 0416 0408"/>
    <n v="46"/>
    <s v="F"/>
    <s v="W"/>
    <n v="503"/>
    <s v="HOTEL"/>
    <n v="400"/>
    <s v="STRONG-ARM (HANDS, FIST, FEET OR BODILY FORCE)"/>
    <s v="IC"/>
    <s v="Invest Cont"/>
    <n v="626"/>
    <m/>
    <m/>
    <m/>
    <s v="1600 N  WESTERN                      AV"/>
    <m/>
    <n v="34.100099999999998"/>
    <n v="-118.30929999999999"/>
    <n v="0"/>
  </r>
  <r>
    <n v="200411307"/>
    <d v="2020-07-30T00:00:00"/>
    <d v="2020-07-30T00:00:00"/>
    <n v="1135"/>
    <n v="4"/>
    <x v="4"/>
    <n v="499"/>
    <n v="1"/>
    <n v="210"/>
    <s v="ROBBERY"/>
    <s v="0342 1309 0400 0444 0326 0344 1822 0916 1402"/>
    <n v="37"/>
    <s v="M"/>
    <s v="H"/>
    <n v="101"/>
    <s v="STREET"/>
    <n v="400"/>
    <s v="STRONG-ARM (HANDS, FIST, FEET OR BODILY FORCE)"/>
    <s v="IC"/>
    <s v="Invest Cont"/>
    <n v="210"/>
    <n v="998"/>
    <m/>
    <m/>
    <s v="3500    BESWICK                      ST"/>
    <m/>
    <n v="34.021799999999999"/>
    <n v="-118.1986"/>
    <n v="0"/>
  </r>
  <r>
    <n v="200311398"/>
    <d v="2020-05-16T00:00:00"/>
    <d v="2020-05-16T00:00:00"/>
    <n v="1830"/>
    <n v="3"/>
    <x v="2"/>
    <n v="353"/>
    <n v="1"/>
    <n v="230"/>
    <s v="ASSAULT WITH DEADLY WEAPON, AGGRAVATED ASSAULT"/>
    <s v="0416 0360 0408 0429 0554 0906 1309 1816 2034 0913"/>
    <n v="20"/>
    <s v="M"/>
    <s v="B"/>
    <n v="501"/>
    <s v="SINGLE FAMILY DWELLING"/>
    <n v="400"/>
    <s v="STRONG-ARM (HANDS, FIST, FEET OR BODILY FORCE)"/>
    <s v="AA"/>
    <s v="Adult Arrest"/>
    <n v="230"/>
    <m/>
    <m/>
    <m/>
    <s v="3500 S  MUIRFIELD                    RD"/>
    <m/>
    <n v="34.023400000000002"/>
    <n v="-118.34220000000001"/>
    <n v="1"/>
  </r>
  <r>
    <n v="200815449"/>
    <d v="2020-10-19T00:00:00"/>
    <d v="2020-10-13T00:00:00"/>
    <n v="1000"/>
    <n v="8"/>
    <x v="12"/>
    <n v="852"/>
    <n v="2"/>
    <n v="627"/>
    <s v="CHILD ABUSE (PHYSICAL) - SIMPLE ASSAULT"/>
    <s v="0558 0416 0445"/>
    <n v="15"/>
    <s v="F"/>
    <s v="H"/>
    <n v="502"/>
    <s v="MULTI-UNIT DWELLING (APARTMENT, DUPLEX, ETC)"/>
    <n v="301"/>
    <s v="BELT FLAILING INSTRUMENT/CHAIN"/>
    <s v="AO"/>
    <s v="Adult Other"/>
    <n v="627"/>
    <m/>
    <m/>
    <m/>
    <s v="1500 S  WESTGATE                     AV"/>
    <m/>
    <n v="34.042200000000001"/>
    <n v="-118.45910000000001"/>
    <n v="0"/>
  </r>
  <r>
    <n v="200409811"/>
    <d v="2020-06-15T00:00:00"/>
    <d v="2020-06-13T00:00:00"/>
    <n v="900"/>
    <n v="4"/>
    <x v="4"/>
    <n v="464"/>
    <n v="1"/>
    <n v="510"/>
    <s v="VEHICLE - STOLEN"/>
    <m/>
    <n v="0"/>
    <m/>
    <m/>
    <n v="101"/>
    <s v="STREET"/>
    <m/>
    <m/>
    <s v="IC"/>
    <s v="Invest Cont"/>
    <n v="510"/>
    <m/>
    <m/>
    <m/>
    <s v="100 S  SOTO                         ST"/>
    <m/>
    <n v="34.044499999999999"/>
    <n v="-118.2116"/>
    <n v="0"/>
  </r>
  <r>
    <n v="200316712"/>
    <d v="2020-09-02T00:00:00"/>
    <d v="2020-09-02T00:00:00"/>
    <n v="2205"/>
    <n v="3"/>
    <x v="2"/>
    <n v="301"/>
    <n v="1"/>
    <n v="230"/>
    <s v="ASSAULT WITH DEADLY WEAPON, AGGRAVATED ASSAULT"/>
    <s v="0302 0309 0334 0430 1309 1822"/>
    <n v="37"/>
    <s v="M"/>
    <s v="H"/>
    <n v="102"/>
    <s v="SIDEWALK"/>
    <n v="102"/>
    <s v="HAND GUN"/>
    <s v="IC"/>
    <s v="Invest Cont"/>
    <n v="230"/>
    <m/>
    <m/>
    <m/>
    <s v="RIDGELEY                     DR"/>
    <s v="ADAMS                        BL"/>
    <n v="34.032499999999999"/>
    <n v="-118.3613"/>
    <n v="0"/>
  </r>
  <r>
    <n v="200914284"/>
    <d v="2020-09-02T00:00:00"/>
    <d v="2020-09-01T00:00:00"/>
    <n v="1700"/>
    <n v="9"/>
    <x v="3"/>
    <n v="915"/>
    <n v="2"/>
    <n v="946"/>
    <s v="OTHER MISCELLANEOUS CRIME"/>
    <n v="1501"/>
    <n v="54"/>
    <s v="M"/>
    <s v="B"/>
    <n v="502"/>
    <s v="MULTI-UNIT DWELLING (APARTMENT, DUPLEX, ETC)"/>
    <m/>
    <m/>
    <s v="IC"/>
    <s v="Invest Cont"/>
    <n v="946"/>
    <m/>
    <m/>
    <m/>
    <s v="6900    VAN NUYS                     BL"/>
    <m/>
    <n v="34.195999999999998"/>
    <n v="-118.44880000000001"/>
    <n v="0"/>
  </r>
  <r>
    <n v="201222801"/>
    <d v="2020-10-18T00:00:00"/>
    <d v="2020-10-18T00:00:00"/>
    <n v="900"/>
    <n v="12"/>
    <x v="8"/>
    <n v="1209"/>
    <n v="1"/>
    <n v="220"/>
    <s v="ATTEMPTED ROBBERY"/>
    <s v="1822 1402"/>
    <n v="63"/>
    <s v="M"/>
    <s v="B"/>
    <n v="101"/>
    <s v="STREET"/>
    <n v="112"/>
    <s v="TOY GUN"/>
    <s v="AO"/>
    <s v="Adult Other"/>
    <n v="220"/>
    <m/>
    <m/>
    <m/>
    <s v="4600 S  FIGUEROA                     ST"/>
    <m/>
    <n v="34.001399999999997"/>
    <n v="-118.28270000000001"/>
    <n v="0"/>
  </r>
  <r>
    <n v="200312088"/>
    <d v="2020-05-30T00:00:00"/>
    <d v="2020-05-30T00:00:00"/>
    <n v="2025"/>
    <n v="3"/>
    <x v="2"/>
    <n v="362"/>
    <n v="1"/>
    <n v="230"/>
    <s v="ASSAULT WITH DEADLY WEAPON, AGGRAVATED ASSAULT"/>
    <s v="0334 0329 0444 0448 0913 1243 1402 1813 2000"/>
    <n v="22"/>
    <s v="F"/>
    <s v="B"/>
    <n v="502"/>
    <s v="MULTI-UNIT DWELLING (APARTMENT, DUPLEX, ETC)"/>
    <n v="205"/>
    <s v="KITCHEN KNIFE"/>
    <s v="AA"/>
    <s v="Adult Arrest"/>
    <n v="230"/>
    <m/>
    <m/>
    <m/>
    <s v="4600    COLISEUM                     ST"/>
    <m/>
    <n v="34.0169"/>
    <n v="-118.3472"/>
    <n v="1"/>
  </r>
  <r>
    <n v="201204080"/>
    <d v="2020-01-01T00:00:00"/>
    <d v="2020-01-01T00:00:00"/>
    <n v="945"/>
    <n v="12"/>
    <x v="8"/>
    <n v="1235"/>
    <n v="2"/>
    <n v="626"/>
    <s v="INTIMATE PARTNER - SIMPLE ASSAULT"/>
    <s v="2000 1814 0444"/>
    <n v="23"/>
    <s v="F"/>
    <s v="H"/>
    <n v="101"/>
    <s v="STREET"/>
    <n v="400"/>
    <s v="STRONG-ARM (HANDS, FIST, FEET OR BODILY FORCE)"/>
    <s v="IC"/>
    <s v="Invest Cont"/>
    <n v="626"/>
    <m/>
    <m/>
    <m/>
    <s v="NORMANDIE"/>
    <s v="59TH                         ST"/>
    <n v="33.987499999999997"/>
    <n v="-118.3002"/>
    <n v="0"/>
  </r>
  <r>
    <n v="201012731"/>
    <d v="2020-09-03T00:00:00"/>
    <d v="2020-08-11T00:00:00"/>
    <n v="1200"/>
    <n v="10"/>
    <x v="11"/>
    <n v="1078"/>
    <n v="1"/>
    <n v="341"/>
    <s v="THEFT-GRAND ($950.01 &amp; OVER)EXCPT,GUNS,FOWL,LIVESTK,PROD"/>
    <s v="1822 0344 0352 1823 0359"/>
    <n v="39"/>
    <s v="M"/>
    <s v="B"/>
    <n v="203"/>
    <s v="OTHER BUSINESS"/>
    <m/>
    <m/>
    <s v="IC"/>
    <s v="Invest Cont"/>
    <n v="341"/>
    <m/>
    <m/>
    <m/>
    <s v="16400 W  VENTURA                      BL"/>
    <m/>
    <n v="34.161299999999997"/>
    <n v="-118.49169999999999"/>
    <n v="0"/>
  </r>
  <r>
    <n v="201012406"/>
    <d v="2020-08-25T00:00:00"/>
    <d v="2020-08-24T00:00:00"/>
    <n v="130"/>
    <n v="10"/>
    <x v="11"/>
    <n v="1011"/>
    <n v="1"/>
    <n v="210"/>
    <s v="ROBBERY"/>
    <s v="1822 0344 1402 0443 0209"/>
    <n v="37"/>
    <s v="F"/>
    <s v="H"/>
    <n v="101"/>
    <s v="STREET"/>
    <n v="511"/>
    <s v="VERBAL THREAT"/>
    <s v="IC"/>
    <s v="Invest Cont"/>
    <n v="210"/>
    <n v="910"/>
    <n v="998"/>
    <m/>
    <s v="VANALDEN                     AV"/>
    <s v="SHERMAN                      WY"/>
    <n v="34.2012"/>
    <n v="-118.5491"/>
    <n v="0"/>
  </r>
  <r>
    <n v="200516256"/>
    <d v="2020-11-04T00:00:00"/>
    <d v="2020-11-03T00:00:00"/>
    <n v="1630"/>
    <n v="5"/>
    <x v="10"/>
    <n v="528"/>
    <n v="1"/>
    <n v="330"/>
    <s v="BURGLARY FROM VEHICLE"/>
    <s v="0344 1300 1601"/>
    <n v="58"/>
    <s v="M"/>
    <s v="H"/>
    <n v="101"/>
    <s v="STREET"/>
    <m/>
    <m/>
    <s v="IC"/>
    <s v="Invest Cont"/>
    <n v="330"/>
    <m/>
    <m/>
    <m/>
    <s v="1100    MAHAR                        AV"/>
    <m/>
    <n v="33.785299999999999"/>
    <n v="-118.24639999999999"/>
    <n v="0"/>
  </r>
  <r>
    <n v="201009278"/>
    <d v="2020-05-22T00:00:00"/>
    <d v="2020-05-13T00:00:00"/>
    <n v="35"/>
    <n v="10"/>
    <x v="11"/>
    <n v="1067"/>
    <n v="1"/>
    <n v="441"/>
    <s v="THEFT PLAIN - ATTEMPT"/>
    <s v="1822 1601 1236 0329 1420"/>
    <n v="0"/>
    <s v="M"/>
    <s v="O"/>
    <n v="123"/>
    <s v="PARKING UNDERGROUND/BUILDING"/>
    <m/>
    <m/>
    <s v="IC"/>
    <s v="Invest Cont"/>
    <n v="441"/>
    <m/>
    <m/>
    <m/>
    <s v="17500 W  VENTURA                      BL"/>
    <m/>
    <n v="34.165999999999997"/>
    <n v="-118.5095"/>
    <n v="0"/>
  </r>
  <r>
    <n v="200507517"/>
    <d v="2020-03-23T00:00:00"/>
    <d v="2020-03-23T00:00:00"/>
    <n v="1215"/>
    <n v="5"/>
    <x v="10"/>
    <n v="587"/>
    <n v="1"/>
    <n v="330"/>
    <s v="BURGLARY FROM VEHICLE"/>
    <s v="1300 0216 0342"/>
    <n v="31"/>
    <s v="M"/>
    <s v="O"/>
    <n v="101"/>
    <s v="STREET"/>
    <m/>
    <m/>
    <s v="IC"/>
    <s v="Invest Cont"/>
    <n v="330"/>
    <m/>
    <m/>
    <m/>
    <s v="3300    CAROLINA                     ST"/>
    <m/>
    <n v="33.714300000000001"/>
    <n v="-118.2907"/>
    <n v="0"/>
  </r>
  <r>
    <n v="200318312"/>
    <d v="2020-10-04T00:00:00"/>
    <d v="2020-10-04T00:00:00"/>
    <n v="1415"/>
    <n v="3"/>
    <x v="2"/>
    <n v="356"/>
    <n v="2"/>
    <n v="753"/>
    <s v="DISCHARGE FIREARMS/SHOTS FIRED"/>
    <s v="1100 1407"/>
    <n v="19"/>
    <s v="X"/>
    <s v="X"/>
    <n v="102"/>
    <s v="SIDEWALK"/>
    <n v="109"/>
    <s v="SEMI-AUTOMATIC PISTOL"/>
    <s v="IC"/>
    <s v="Invest Cont"/>
    <n v="753"/>
    <m/>
    <m/>
    <m/>
    <s v="36TH                         ST"/>
    <s v="WESTERN                      AV"/>
    <n v="34.022799999999997"/>
    <n v="-118.30889999999999"/>
    <n v="0"/>
  </r>
  <r>
    <n v="200311757"/>
    <d v="2020-05-23T00:00:00"/>
    <d v="2020-05-23T00:00:00"/>
    <n v="1045"/>
    <n v="3"/>
    <x v="2"/>
    <n v="313"/>
    <n v="2"/>
    <n v="624"/>
    <s v="BATTERY - SIMPLE ASSAULT"/>
    <s v="0416 0446 1202"/>
    <n v="65"/>
    <s v="F"/>
    <s v="A"/>
    <n v="108"/>
    <s v="PARKING LOT"/>
    <n v="400"/>
    <s v="STRONG-ARM (HANDS, FIST, FEET OR BODILY FORCE)"/>
    <s v="AO"/>
    <s v="Adult Other"/>
    <n v="624"/>
    <m/>
    <m/>
    <m/>
    <s v="4200 W  ADAMS                        BL"/>
    <m/>
    <n v="34.032600000000002"/>
    <n v="-118.3308"/>
    <n v="0"/>
  </r>
  <r>
    <n v="200517978"/>
    <d v="2020-12-19T00:00:00"/>
    <d v="2020-12-18T00:00:00"/>
    <n v="2030"/>
    <n v="5"/>
    <x v="10"/>
    <n v="513"/>
    <n v="1"/>
    <n v="510"/>
    <s v="VEHICLE - STOLEN"/>
    <m/>
    <n v="0"/>
    <m/>
    <m/>
    <n v="101"/>
    <s v="STREET"/>
    <m/>
    <m/>
    <s v="IC"/>
    <s v="Invest Cont"/>
    <n v="510"/>
    <m/>
    <m/>
    <m/>
    <s v="25000    MARIGOLD                     AV"/>
    <m/>
    <n v="33.786200000000001"/>
    <n v="-118.2908"/>
    <n v="0"/>
  </r>
  <r>
    <n v="200106327"/>
    <d v="2020-02-03T00:00:00"/>
    <d v="2020-02-02T00:00:00"/>
    <n v="2030"/>
    <n v="1"/>
    <x v="1"/>
    <n v="182"/>
    <n v="1"/>
    <n v="330"/>
    <s v="BURGLARY FROM VEHICLE"/>
    <s v="1609 1822 1307 0344 0329"/>
    <n v="24"/>
    <s v="M"/>
    <s v="B"/>
    <n v="123"/>
    <s v="PARKING UNDERGROUND/BUILDING"/>
    <m/>
    <m/>
    <s v="IC"/>
    <s v="Invest Cont"/>
    <n v="330"/>
    <m/>
    <m/>
    <m/>
    <s v="1000 S  GRAND                        AV"/>
    <m/>
    <n v="34.042999999999999"/>
    <n v="-118.2606"/>
    <n v="0"/>
  </r>
  <r>
    <n v="200809946"/>
    <d v="2020-05-26T00:00:00"/>
    <d v="2020-05-22T00:00:00"/>
    <n v="612"/>
    <n v="8"/>
    <x v="12"/>
    <n v="895"/>
    <n v="1"/>
    <n v="310"/>
    <s v="BURGLARY"/>
    <s v="0314 1202 1403 1822 0321 0344"/>
    <n v="88"/>
    <s v="F"/>
    <s v="W"/>
    <n v="501"/>
    <s v="SINGLE FAMILY DWELLING"/>
    <m/>
    <m/>
    <s v="IC"/>
    <s v="Invest Cont"/>
    <n v="310"/>
    <m/>
    <m/>
    <m/>
    <s v="3100    CLUB                         DR"/>
    <m/>
    <n v="34.035600000000002"/>
    <n v="-118.4"/>
    <n v="0"/>
  </r>
  <r>
    <n v="200710535"/>
    <d v="2020-06-16T00:00:00"/>
    <d v="2020-06-15T00:00:00"/>
    <n v="1100"/>
    <n v="7"/>
    <x v="0"/>
    <n v="727"/>
    <n v="1"/>
    <n v="331"/>
    <s v="THEFT FROM MOTOR VEHICLE - GRAND ($950.01 AND OVER)"/>
    <s v="1300 1602 0344"/>
    <n v="67"/>
    <s v="F"/>
    <s v="H"/>
    <n v="101"/>
    <s v="STREET"/>
    <m/>
    <m/>
    <s v="IC"/>
    <s v="Invest Cont"/>
    <n v="331"/>
    <m/>
    <m/>
    <m/>
    <s v="100 N  MANSFIELD                    AV"/>
    <m/>
    <n v="34.073599999999999"/>
    <n v="-118.3408"/>
    <n v="0"/>
  </r>
  <r>
    <n v="200508095"/>
    <d v="2020-04-09T00:00:00"/>
    <d v="2020-02-15T00:00:00"/>
    <n v="1000"/>
    <n v="5"/>
    <x v="10"/>
    <n v="509"/>
    <n v="1"/>
    <n v="310"/>
    <s v="BURGLARY"/>
    <s v="1607 0344 1202"/>
    <n v="67"/>
    <s v="M"/>
    <s v="H"/>
    <n v="221"/>
    <s v="PUBLIC STORAGE"/>
    <m/>
    <m/>
    <s v="IC"/>
    <s v="Invest Cont"/>
    <n v="310"/>
    <m/>
    <m/>
    <m/>
    <s v="24400    FRAMPTON                     AV"/>
    <m/>
    <n v="33.803800000000003"/>
    <n v="-118.2991"/>
    <n v="0"/>
  </r>
  <r>
    <n v="200816369"/>
    <d v="2020-11-12T00:00:00"/>
    <d v="2020-11-01T00:00:00"/>
    <n v="1400"/>
    <n v="8"/>
    <x v="12"/>
    <n v="817"/>
    <n v="2"/>
    <n v="740"/>
    <s v="VANDALISM - FELONY ($400 &amp; OVER, ALL CHURCH VANDALISMS)"/>
    <n v="329"/>
    <n v="50"/>
    <s v="M"/>
    <s v="W"/>
    <n v="101"/>
    <s v="STREET"/>
    <m/>
    <m/>
    <s v="IC"/>
    <s v="Invest Cont"/>
    <n v="740"/>
    <m/>
    <m/>
    <m/>
    <s v="WESTWOOD                     BL"/>
    <s v="LINDBROOK"/>
    <n v="34.059600000000003"/>
    <n v="-118.44540000000001"/>
    <n v="0"/>
  </r>
  <r>
    <n v="200713469"/>
    <d v="2020-09-03T00:00:00"/>
    <d v="2020-09-03T00:00:00"/>
    <n v="2300"/>
    <n v="7"/>
    <x v="0"/>
    <n v="745"/>
    <n v="2"/>
    <n v="626"/>
    <s v="INTIMATE PARTNER - SIMPLE ASSAULT"/>
    <s v="1814 0444 2000 0401"/>
    <n v="29"/>
    <s v="F"/>
    <s v="H"/>
    <n v="502"/>
    <s v="MULTI-UNIT DWELLING (APARTMENT, DUPLEX, ETC)"/>
    <n v="400"/>
    <s v="STRONG-ARM (HANDS, FIST, FEET OR BODILY FORCE)"/>
    <s v="AO"/>
    <s v="Adult Other"/>
    <n v="626"/>
    <m/>
    <m/>
    <m/>
    <s v="800 S  DETROIT                      ST"/>
    <m/>
    <n v="34.058900000000001"/>
    <n v="-118.34650000000001"/>
    <n v="0"/>
  </r>
  <r>
    <n v="200413975"/>
    <d v="2020-10-18T00:00:00"/>
    <d v="2020-10-18T00:00:00"/>
    <n v="1930"/>
    <n v="4"/>
    <x v="4"/>
    <n v="417"/>
    <n v="2"/>
    <n v="624"/>
    <s v="BATTERY - SIMPLE ASSAULT"/>
    <s v="0913 0444 0361"/>
    <n v="41"/>
    <s v="M"/>
    <s v="H"/>
    <n v="101"/>
    <s v="STREET"/>
    <n v="400"/>
    <s v="STRONG-ARM (HANDS, FIST, FEET OR BODILY FORCE)"/>
    <s v="AO"/>
    <s v="Adult Other"/>
    <n v="624"/>
    <m/>
    <m/>
    <m/>
    <s v="AMYTHIST"/>
    <s v="TURQUOSE"/>
    <n v="34.0794"/>
    <n v="-118.1974"/>
    <n v="0"/>
  </r>
  <r>
    <n v="200413642"/>
    <d v="2020-10-09T00:00:00"/>
    <d v="2020-10-09T00:00:00"/>
    <n v="2230"/>
    <n v="4"/>
    <x v="4"/>
    <n v="449"/>
    <n v="1"/>
    <n v="230"/>
    <s v="ASSAULT WITH DEADLY WEAPON, AGGRAVATED ASSAULT"/>
    <s v="1218 0400 0416 0450 1100 1822"/>
    <n v="40"/>
    <s v="M"/>
    <s v="H"/>
    <n v="101"/>
    <s v="STREET"/>
    <n v="106"/>
    <s v="UNKNOWN FIREARM"/>
    <s v="IC"/>
    <s v="Invest Cont"/>
    <n v="230"/>
    <m/>
    <m/>
    <m/>
    <s v="WABASH                       AV"/>
    <s v="MOTT                         ST"/>
    <n v="34.051600000000001"/>
    <n v="-118.20059999999999"/>
    <n v="0"/>
  </r>
  <r>
    <n v="200714500"/>
    <d v="2020-10-01T00:00:00"/>
    <d v="2020-10-01T00:00:00"/>
    <n v="1945"/>
    <n v="7"/>
    <x v="0"/>
    <n v="759"/>
    <n v="1"/>
    <n v="420"/>
    <s v="THEFT FROM MOTOR VEHICLE - PETTY ($950 &amp; UNDER)"/>
    <s v="0344 1300"/>
    <n v="29"/>
    <s v="M"/>
    <s v="A"/>
    <n v="122"/>
    <s v="VEHICLE, PASSENGER/TRUCK"/>
    <m/>
    <m/>
    <s v="IC"/>
    <s v="Invest Cont"/>
    <n v="420"/>
    <m/>
    <m/>
    <m/>
    <s v="1100    CRENSHAW                     BL"/>
    <m/>
    <n v="34.052700000000002"/>
    <n v="-118.3241"/>
    <n v="0"/>
  </r>
  <r>
    <n v="201007518"/>
    <d v="2020-03-25T00:00:00"/>
    <d v="2020-03-23T00:00:00"/>
    <n v="1900"/>
    <n v="10"/>
    <x v="11"/>
    <n v="1003"/>
    <n v="1"/>
    <n v="510"/>
    <s v="VEHICLE - STOLEN"/>
    <m/>
    <n v="0"/>
    <m/>
    <m/>
    <n v="101"/>
    <s v="STREET"/>
    <m/>
    <m/>
    <s v="IC"/>
    <s v="Invest Cont"/>
    <n v="510"/>
    <m/>
    <m/>
    <m/>
    <s v="STRATHERN"/>
    <s v="YOLANDA"/>
    <n v="34.215699999999998"/>
    <n v="-118.54040000000001"/>
    <n v="0"/>
  </r>
  <r>
    <n v="200321433"/>
    <d v="2020-12-04T00:00:00"/>
    <d v="2020-12-04T00:00:00"/>
    <n v="1730"/>
    <n v="3"/>
    <x v="2"/>
    <n v="314"/>
    <n v="2"/>
    <n v="626"/>
    <s v="INTIMATE PARTNER - SIMPLE ASSAULT"/>
    <s v="0913 2000 1814 0448 0408 0416 0446 1309 1240"/>
    <n v="58"/>
    <s v="F"/>
    <s v="B"/>
    <n v="101"/>
    <s v="STREET"/>
    <n v="400"/>
    <s v="STRONG-ARM (HANDS, FIST, FEET OR BODILY FORCE)"/>
    <s v="IC"/>
    <s v="Invest Cont"/>
    <n v="626"/>
    <m/>
    <m/>
    <m/>
    <s v="3800 W  27TH                         ST"/>
    <m/>
    <n v="34.031199999999998"/>
    <n v="-118.3259"/>
    <n v="0"/>
  </r>
  <r>
    <n v="200809172"/>
    <d v="2020-05-07T00:00:00"/>
    <d v="2020-05-06T00:00:00"/>
    <n v="1200"/>
    <n v="8"/>
    <x v="12"/>
    <n v="832"/>
    <n v="1"/>
    <n v="420"/>
    <s v="THEFT FROM MOTOR VEHICLE - PETTY ($950 &amp; UNDER)"/>
    <s v="1606 0344 1822 1202"/>
    <n v="85"/>
    <s v="M"/>
    <s v="W"/>
    <n v="707"/>
    <s v="GARAGE/CARPORT"/>
    <m/>
    <m/>
    <s v="IC"/>
    <s v="Invest Cont"/>
    <n v="420"/>
    <m/>
    <m/>
    <m/>
    <s v="11800    DOROTHY                      ST"/>
    <m/>
    <n v="34.052"/>
    <n v="-118.4667"/>
    <n v="0"/>
  </r>
  <r>
    <n v="200904455"/>
    <d v="2020-01-11T00:00:00"/>
    <d v="2020-01-11T00:00:00"/>
    <n v="1105"/>
    <n v="9"/>
    <x v="3"/>
    <n v="941"/>
    <n v="2"/>
    <n v="624"/>
    <s v="BATTERY - SIMPLE ASSAULT"/>
    <s v="0400 0416"/>
    <n v="36"/>
    <s v="M"/>
    <s v="B"/>
    <n v="101"/>
    <s v="STREET"/>
    <n v="400"/>
    <s v="STRONG-ARM (HANDS, FIST, FEET OR BODILY FORCE)"/>
    <s v="IC"/>
    <s v="Invest Cont"/>
    <n v="624"/>
    <m/>
    <m/>
    <m/>
    <s v="5800    HALBRENT                     AV"/>
    <m/>
    <n v="34.175800000000002"/>
    <n v="-118.465"/>
    <n v="0"/>
  </r>
  <r>
    <n v="201211353"/>
    <d v="2020-04-22T00:00:00"/>
    <d v="2020-04-22T00:00:00"/>
    <n v="1155"/>
    <n v="12"/>
    <x v="8"/>
    <n v="1245"/>
    <n v="1"/>
    <n v="230"/>
    <s v="ASSAULT WITH DEADLY WEAPON, AGGRAVATED ASSAULT"/>
    <s v="1402 1309 0342 0202 0329 1307 1822 0334"/>
    <n v="23"/>
    <s v="M"/>
    <s v="B"/>
    <n v="101"/>
    <s v="STREET"/>
    <n v="114"/>
    <s v="AIR PISTOL/REVOLVER/RIFLE/BB GUN"/>
    <s v="IC"/>
    <s v="Invest Cont"/>
    <n v="230"/>
    <n v="998"/>
    <m/>
    <m/>
    <s v="FLORENCE"/>
    <s v="VERMONT"/>
    <n v="33.974600000000002"/>
    <n v="-118.29179999999999"/>
    <n v="0"/>
  </r>
  <r>
    <n v="200204278"/>
    <d v="2020-01-07T00:00:00"/>
    <d v="2020-01-07T00:00:00"/>
    <n v="300"/>
    <n v="2"/>
    <x v="5"/>
    <n v="246"/>
    <n v="1"/>
    <n v="230"/>
    <s v="ASSAULT WITH DEADLY WEAPON, AGGRAVATED ASSAULT"/>
    <s v="0910 1822"/>
    <n v="27"/>
    <s v="F"/>
    <s v="W"/>
    <n v="904"/>
    <s v="MTA - RED LINE - WESTLAKE/MACARTHUR PARK"/>
    <n v="114"/>
    <s v="AIR PISTOL/REVOLVER/RIFLE/BB GUN"/>
    <s v="IC"/>
    <s v="Invest Cont"/>
    <n v="230"/>
    <m/>
    <m/>
    <m/>
    <s v="WESTLAKE"/>
    <s v="WILSHIRE                     BL"/>
    <n v="34.057400000000001"/>
    <n v="-118.2747"/>
    <n v="0"/>
  </r>
  <r>
    <n v="200810189"/>
    <d v="2020-06-01T00:00:00"/>
    <d v="2020-05-31T00:00:00"/>
    <n v="1900"/>
    <n v="8"/>
    <x v="12"/>
    <n v="832"/>
    <n v="2"/>
    <n v="354"/>
    <s v="THEFT OF IDENTITY"/>
    <n v="100"/>
    <n v="38"/>
    <s v="M"/>
    <s v="W"/>
    <n v="502"/>
    <s v="MULTI-UNIT DWELLING (APARTMENT, DUPLEX, ETC)"/>
    <m/>
    <m/>
    <s v="IC"/>
    <s v="Invest Cont"/>
    <n v="354"/>
    <m/>
    <m/>
    <m/>
    <s v="11600    KIOWA                        AV"/>
    <m/>
    <n v="34.052300000000002"/>
    <n v="-118.461"/>
    <n v="0"/>
  </r>
  <r>
    <n v="200410167"/>
    <d v="2020-06-24T00:00:00"/>
    <d v="2020-06-24T00:00:00"/>
    <n v="1710"/>
    <n v="4"/>
    <x v="4"/>
    <n v="491"/>
    <n v="1"/>
    <n v="310"/>
    <s v="BURGLARY"/>
    <s v="0325 1822"/>
    <n v="0"/>
    <s v="X"/>
    <s v="X"/>
    <n v="248"/>
    <s v="CELL PHONE STORE"/>
    <m/>
    <m/>
    <s v="IC"/>
    <s v="Invest Cont"/>
    <n v="310"/>
    <m/>
    <m/>
    <m/>
    <s v="1200 S  SOTO                         ST"/>
    <m/>
    <n v="34.023299999999999"/>
    <n v="-118.2222"/>
    <n v="0"/>
  </r>
  <r>
    <n v="200400854"/>
    <d v="2020-06-10T00:00:00"/>
    <d v="2020-06-10T00:00:00"/>
    <n v="1350"/>
    <n v="4"/>
    <x v="4"/>
    <n v="429"/>
    <n v="1"/>
    <n v="230"/>
    <s v="ASSAULT WITH DEADLY WEAPON, AGGRAVATED ASSAULT"/>
    <s v="1402 0447 1822"/>
    <n v="40"/>
    <s v="M"/>
    <s v="H"/>
    <n v="101"/>
    <s v="STREET"/>
    <n v="310"/>
    <s v="CONCRETE BLOCK/BRICK"/>
    <s v="AA"/>
    <s v="Adult Arrest"/>
    <n v="230"/>
    <n v="998"/>
    <m/>
    <m/>
    <s v="5100    HUNTINGTON                   DR"/>
    <m/>
    <n v="34.086500000000001"/>
    <n v="-118.1647"/>
    <n v="1"/>
  </r>
  <r>
    <n v="200322087"/>
    <d v="2020-12-22T00:00:00"/>
    <d v="2020-12-21T00:00:00"/>
    <n v="600"/>
    <n v="3"/>
    <x v="2"/>
    <n v="317"/>
    <n v="1"/>
    <n v="510"/>
    <s v="VEHICLE - STOLEN"/>
    <m/>
    <n v="0"/>
    <m/>
    <m/>
    <n v="101"/>
    <s v="STREET"/>
    <m/>
    <m/>
    <s v="IC"/>
    <s v="Invest Cont"/>
    <n v="510"/>
    <m/>
    <m/>
    <m/>
    <s v="1500 W  22ND                         PL"/>
    <m/>
    <n v="34.035600000000002"/>
    <n v="-118.29430000000001"/>
    <n v="0"/>
  </r>
  <r>
    <n v="200614132"/>
    <d v="2020-08-18T00:00:00"/>
    <d v="2020-08-18T00:00:00"/>
    <n v="1720"/>
    <n v="6"/>
    <x v="9"/>
    <n v="638"/>
    <n v="2"/>
    <n v="740"/>
    <s v="VANDALISM - FELONY ($400 &amp; OVER, ALL CHURCH VANDALISMS)"/>
    <s v="0329 1822 0209"/>
    <n v="0"/>
    <s v="X"/>
    <s v="X"/>
    <n v="401"/>
    <s v="MINI-MART"/>
    <m/>
    <m/>
    <s v="IC"/>
    <s v="Invest Cont"/>
    <n v="740"/>
    <m/>
    <m/>
    <m/>
    <s v="5700 W  HOLLYWOOD                    BL"/>
    <m/>
    <n v="34.1038"/>
    <n v="-118.3151"/>
    <n v="0"/>
  </r>
  <r>
    <n v="200708001"/>
    <d v="2020-04-05T00:00:00"/>
    <d v="2020-03-31T00:00:00"/>
    <n v="1900"/>
    <n v="7"/>
    <x v="0"/>
    <n v="767"/>
    <n v="1"/>
    <n v="440"/>
    <s v="THEFT PLAIN - PETTY ($950 &amp; UNDER)"/>
    <n v="344"/>
    <n v="55"/>
    <s v="F"/>
    <s v="B"/>
    <n v="501"/>
    <s v="SINGLE FAMILY DWELLING"/>
    <m/>
    <m/>
    <s v="IC"/>
    <s v="Invest Cont"/>
    <n v="440"/>
    <m/>
    <m/>
    <m/>
    <s v="1400 S  BRONSON                      AV"/>
    <m/>
    <n v="34.046599999999998"/>
    <n v="-118.3261"/>
    <n v="0"/>
  </r>
  <r>
    <n v="201004450"/>
    <d v="2020-01-12T00:00:00"/>
    <d v="2020-01-09T00:00:00"/>
    <n v="1700"/>
    <n v="10"/>
    <x v="11"/>
    <n v="1039"/>
    <n v="1"/>
    <n v="510"/>
    <s v="VEHICLE - STOLEN"/>
    <m/>
    <n v="0"/>
    <m/>
    <m/>
    <n v="101"/>
    <s v="STREET"/>
    <m/>
    <m/>
    <s v="IC"/>
    <s v="Invest Cont"/>
    <n v="510"/>
    <m/>
    <m/>
    <m/>
    <s v="15800    VANOWEN                      ST"/>
    <m/>
    <n v="34.193899999999999"/>
    <n v="-118.4772"/>
    <n v="0"/>
  </r>
  <r>
    <n v="201213934"/>
    <d v="2020-06-02T00:00:00"/>
    <d v="2020-06-02T00:00:00"/>
    <n v="935"/>
    <n v="7"/>
    <x v="0"/>
    <n v="788"/>
    <n v="1"/>
    <n v="510"/>
    <s v="VEHICLE - STOLEN"/>
    <s v="1402 2004"/>
    <n v="0"/>
    <s v="M"/>
    <s v="O"/>
    <n v="101"/>
    <s v="STREET"/>
    <m/>
    <m/>
    <s v="AA"/>
    <s v="Adult Arrest"/>
    <n v="510"/>
    <m/>
    <m/>
    <m/>
    <s v="4000 W  23RD                         ST"/>
    <m/>
    <n v="34.036200000000001"/>
    <n v="-118.32899999999999"/>
    <n v="1"/>
  </r>
  <r>
    <n v="200504944"/>
    <d v="2020-01-22T00:00:00"/>
    <d v="2020-01-22T00:00:00"/>
    <n v="1025"/>
    <n v="5"/>
    <x v="10"/>
    <n v="517"/>
    <n v="2"/>
    <n v="933"/>
    <s v="PROWLER"/>
    <s v="0100 1202 1822"/>
    <n v="62"/>
    <s v="F"/>
    <s v="H"/>
    <n v="501"/>
    <s v="SINGLE FAMILY DWELLING"/>
    <m/>
    <m/>
    <s v="IC"/>
    <s v="Invest Cont"/>
    <n v="933"/>
    <m/>
    <m/>
    <m/>
    <s v="1100    BANNING                      BL"/>
    <m/>
    <n v="33.784999999999997"/>
    <n v="-118.25830000000001"/>
    <n v="0"/>
  </r>
  <r>
    <n v="200705469"/>
    <d v="2020-01-31T00:00:00"/>
    <d v="2020-01-30T00:00:00"/>
    <n v="1400"/>
    <n v="7"/>
    <x v="0"/>
    <n v="769"/>
    <n v="2"/>
    <n v="740"/>
    <s v="VANDALISM - FELONY ($400 &amp; OVER, ALL CHURCH VANDALISMS)"/>
    <s v="0329 1300"/>
    <n v="39"/>
    <s v="M"/>
    <s v="H"/>
    <n v="501"/>
    <s v="SINGLE FAMILY DWELLING"/>
    <m/>
    <m/>
    <s v="IC"/>
    <s v="Invest Cont"/>
    <n v="740"/>
    <m/>
    <m/>
    <m/>
    <s v="3100 W  15TH                         ST"/>
    <m/>
    <n v="34.045499999999997"/>
    <n v="-118.3177"/>
    <n v="0"/>
  </r>
  <r>
    <n v="201108497"/>
    <d v="2020-04-18T00:00:00"/>
    <d v="2020-04-17T00:00:00"/>
    <n v="2300"/>
    <n v="11"/>
    <x v="7"/>
    <n v="1151"/>
    <n v="2"/>
    <n v="740"/>
    <s v="VANDALISM - FELONY ($400 &amp; OVER, ALL CHURCH VANDALISMS)"/>
    <s v="1822 1300 0329"/>
    <n v="33"/>
    <s v="M"/>
    <s v="W"/>
    <n v="101"/>
    <s v="STREET"/>
    <m/>
    <m/>
    <s v="IC"/>
    <s v="Invest Cont"/>
    <n v="740"/>
    <m/>
    <m/>
    <m/>
    <s v="1300 N  ALEXANDRIA                   AV"/>
    <m/>
    <n v="34.095300000000002"/>
    <n v="-118.2983"/>
    <n v="0"/>
  </r>
  <r>
    <n v="200512865"/>
    <d v="2020-08-10T00:00:00"/>
    <d v="2020-08-10T00:00:00"/>
    <n v="2100"/>
    <n v="5"/>
    <x v="10"/>
    <n v="564"/>
    <n v="2"/>
    <n v="624"/>
    <s v="BATTERY - SIMPLE ASSAULT"/>
    <s v="0446 0416 1810 0913"/>
    <n v="27"/>
    <s v="M"/>
    <s v="W"/>
    <n v="501"/>
    <s v="SINGLE FAMILY DWELLING"/>
    <n v="400"/>
    <s v="STRONG-ARM (HANDS, FIST, FEET OR BODILY FORCE)"/>
    <s v="IC"/>
    <s v="Invest Cont"/>
    <n v="624"/>
    <m/>
    <m/>
    <m/>
    <s v="400 W  2ND                          ST"/>
    <m/>
    <n v="33.742400000000004"/>
    <n v="-118.2861"/>
    <n v="0"/>
  </r>
  <r>
    <n v="200617690"/>
    <d v="2020-11-06T00:00:00"/>
    <d v="2020-11-06T00:00:00"/>
    <n v="530"/>
    <n v="6"/>
    <x v="9"/>
    <n v="643"/>
    <n v="2"/>
    <n v="956"/>
    <s v="LETTERS, LEWD  -  TELEPHONE CALLS, LEWD"/>
    <n v="603"/>
    <n v="36"/>
    <s v="F"/>
    <s v="W"/>
    <n v="501"/>
    <s v="SINGLE FAMILY DWELLING"/>
    <m/>
    <m/>
    <s v="IC"/>
    <s v="Invest Cont"/>
    <n v="956"/>
    <m/>
    <m/>
    <m/>
    <s v="7300    HAWTHORN                     AV"/>
    <m/>
    <n v="34.099800000000002"/>
    <n v="-118.35"/>
    <n v="0"/>
  </r>
  <r>
    <n v="200414655"/>
    <d v="2020-11-06T00:00:00"/>
    <d v="2020-10-22T00:00:00"/>
    <n v="1"/>
    <n v="4"/>
    <x v="4"/>
    <n v="466"/>
    <n v="2"/>
    <n v="662"/>
    <s v="BUNCO, GRAND THEFT"/>
    <s v="0701 0344 0940"/>
    <n v="35"/>
    <s v="F"/>
    <s v="A"/>
    <n v="504"/>
    <s v="OTHER RESIDENCE"/>
    <m/>
    <m/>
    <s v="IC"/>
    <s v="Invest Cont"/>
    <n v="662"/>
    <m/>
    <m/>
    <m/>
    <s v="2600 E  1ST                          ST"/>
    <m/>
    <n v="34.043599999999998"/>
    <n v="-118.2051"/>
    <n v="0"/>
  </r>
  <r>
    <n v="200320551"/>
    <d v="2020-11-18T00:00:00"/>
    <d v="2020-11-18T00:00:00"/>
    <n v="615"/>
    <n v="3"/>
    <x v="2"/>
    <n v="354"/>
    <n v="2"/>
    <n v="740"/>
    <s v="VANDALISM - FELONY ($400 &amp; OVER, ALL CHURCH VANDALISMS)"/>
    <s v="1822 0329"/>
    <n v="19"/>
    <s v="X"/>
    <s v="X"/>
    <n v="203"/>
    <s v="OTHER BUSINESS"/>
    <n v="306"/>
    <s v="ROCK/THROWN OBJECT"/>
    <s v="AO"/>
    <s v="Adult Other"/>
    <n v="740"/>
    <m/>
    <m/>
    <m/>
    <s v="2100 W  JEFFERSON                    BL"/>
    <m/>
    <n v="34.025500000000001"/>
    <n v="-118.318"/>
    <n v="0"/>
  </r>
  <r>
    <n v="200511221"/>
    <d v="2020-06-30T00:00:00"/>
    <d v="2020-06-29T00:00:00"/>
    <n v="1800"/>
    <n v="5"/>
    <x v="10"/>
    <n v="583"/>
    <n v="2"/>
    <n v="740"/>
    <s v="VANDALISM - FELONY ($400 &amp; OVER, ALL CHURCH VANDALISMS)"/>
    <s v="0329 1236"/>
    <n v="0"/>
    <s v="M"/>
    <s v="O"/>
    <n v="252"/>
    <s v="COFFEE SHOP (STARBUCKS, COFFEE BEAN, PEET'S, ETC.)"/>
    <m/>
    <m/>
    <s v="IC"/>
    <s v="Invest Cont"/>
    <n v="740"/>
    <m/>
    <m/>
    <m/>
    <s v="2400 S  WESTERN                      AV"/>
    <m/>
    <n v="33.723199999999999"/>
    <n v="-118.3126"/>
    <n v="0"/>
  </r>
  <r>
    <n v="200117453"/>
    <d v="2020-09-04T00:00:00"/>
    <d v="2020-03-15T00:00:00"/>
    <n v="1600"/>
    <n v="1"/>
    <x v="1"/>
    <n v="182"/>
    <n v="1"/>
    <n v="330"/>
    <s v="BURGLARY FROM VEHICLE"/>
    <s v="1609 1822 1307 0344 0329"/>
    <n v="35"/>
    <s v="M"/>
    <s v="O"/>
    <n v="108"/>
    <s v="PARKING LOT"/>
    <m/>
    <m/>
    <s v="IC"/>
    <s v="Invest Cont"/>
    <n v="330"/>
    <m/>
    <m/>
    <m/>
    <s v="1200 S  GRAND                        AV"/>
    <m/>
    <n v="34.039700000000003"/>
    <n v="-118.2637"/>
    <n v="0"/>
  </r>
  <r>
    <n v="200314089"/>
    <d v="2020-07-13T00:00:00"/>
    <d v="2020-07-11T00:00:00"/>
    <n v="1500"/>
    <n v="3"/>
    <x v="2"/>
    <n v="376"/>
    <n v="1"/>
    <n v="420"/>
    <s v="THEFT FROM MOTOR VEHICLE - PETTY ($950 &amp; UNDER)"/>
    <m/>
    <n v="0"/>
    <m/>
    <m/>
    <n v="104"/>
    <s v="DRIVEWAY"/>
    <m/>
    <m/>
    <s v="IC"/>
    <s v="Invest Cont"/>
    <n v="420"/>
    <m/>
    <m/>
    <m/>
    <s v="3900 S  HARVARD                      BL"/>
    <m/>
    <n v="34.012799999999999"/>
    <n v="-118.30670000000001"/>
    <n v="0"/>
  </r>
  <r>
    <n v="201009319"/>
    <d v="2020-05-23T00:00:00"/>
    <d v="2020-05-23T00:00:00"/>
    <n v="900"/>
    <n v="10"/>
    <x v="11"/>
    <n v="1065"/>
    <n v="2"/>
    <n v="946"/>
    <s v="OTHER MISCELLANEOUS CRIME"/>
    <s v="1822 0514 1906 0911"/>
    <n v="41"/>
    <s v="M"/>
    <s v="W"/>
    <n v="501"/>
    <s v="SINGLE FAMILY DWELLING"/>
    <m/>
    <m/>
    <s v="AA"/>
    <s v="Adult Arrest"/>
    <n v="946"/>
    <m/>
    <m/>
    <m/>
    <s v="5200    LINDLEY                      AV"/>
    <m/>
    <n v="34.165399999999998"/>
    <n v="-118.52719999999999"/>
    <n v="1"/>
  </r>
  <r>
    <n v="200607367"/>
    <d v="2020-03-04T00:00:00"/>
    <d v="2020-03-04T00:00:00"/>
    <n v="1500"/>
    <n v="6"/>
    <x v="9"/>
    <n v="645"/>
    <n v="2"/>
    <n v="664"/>
    <s v="BUNCO, PETTY THEFT"/>
    <s v="0800 0701 0432 0344 0930"/>
    <n v="30"/>
    <s v="M"/>
    <s v="W"/>
    <n v="101"/>
    <s v="STREET"/>
    <m/>
    <m/>
    <s v="IC"/>
    <s v="Invest Cont"/>
    <n v="664"/>
    <m/>
    <m/>
    <m/>
    <s v="6800    HOLLYWOOD                    BL"/>
    <m/>
    <n v="34.101599999999998"/>
    <n v="-118.3387"/>
    <n v="0"/>
  </r>
  <r>
    <n v="200310304"/>
    <d v="2020-04-23T00:00:00"/>
    <d v="2020-04-23T00:00:00"/>
    <n v="25"/>
    <n v="3"/>
    <x v="2"/>
    <n v="395"/>
    <n v="2"/>
    <n v="624"/>
    <s v="BATTERY - SIMPLE ASSAULT"/>
    <s v="0913 0416 0446"/>
    <n v="27"/>
    <s v="F"/>
    <s v="B"/>
    <n v="501"/>
    <s v="SINGLE FAMILY DWELLING"/>
    <n v="400"/>
    <s v="STRONG-ARM (HANDS, FIST, FEET OR BODILY FORCE)"/>
    <s v="IC"/>
    <s v="Invest Cont"/>
    <n v="624"/>
    <m/>
    <m/>
    <m/>
    <s v="2000 W  MARTIN LUTHER KING JR        BL"/>
    <m/>
    <n v="34.010800000000003"/>
    <n v="-118.3152"/>
    <n v="0"/>
  </r>
  <r>
    <n v="200517918"/>
    <d v="2020-12-17T00:00:00"/>
    <d v="2020-12-16T00:00:00"/>
    <n v="2200"/>
    <n v="5"/>
    <x v="10"/>
    <n v="524"/>
    <n v="1"/>
    <n v="510"/>
    <s v="VEHICLE - STOLEN"/>
    <m/>
    <n v="0"/>
    <m/>
    <m/>
    <n v="101"/>
    <s v="STREET"/>
    <m/>
    <m/>
    <s v="IC"/>
    <s v="Invest Cont"/>
    <n v="510"/>
    <m/>
    <m/>
    <m/>
    <s v="400    MAR VISTA                    AV"/>
    <m/>
    <n v="33.773299999999999"/>
    <n v="-118.27760000000001"/>
    <n v="0"/>
  </r>
  <r>
    <n v="200406022"/>
    <d v="2020-02-21T00:00:00"/>
    <d v="2020-02-21T00:00:00"/>
    <n v="810"/>
    <n v="4"/>
    <x v="4"/>
    <n v="462"/>
    <n v="2"/>
    <n v="647"/>
    <s v="THROWING OBJECT AT MOVING VEHICLE"/>
    <s v="0447 1300 1309"/>
    <n v="43"/>
    <s v="M"/>
    <s v="H"/>
    <n v="101"/>
    <s v="STREET"/>
    <n v="500"/>
    <s v="UNKNOWN WEAPON/OTHER WEAPON"/>
    <s v="IC"/>
    <s v="Invest Cont"/>
    <n v="647"/>
    <m/>
    <m/>
    <m/>
    <s v="E  4TH                          ST"/>
    <s v="STATE                        ST"/>
    <n v="34.043100000000003"/>
    <n v="-118.21850000000001"/>
    <n v="0"/>
  </r>
  <r>
    <n v="201223048"/>
    <d v="2020-10-21T00:00:00"/>
    <d v="2020-10-21T00:00:00"/>
    <n v="840"/>
    <n v="12"/>
    <x v="8"/>
    <n v="1251"/>
    <n v="1"/>
    <n v="236"/>
    <s v="INTIMATE PARTNER - AGGRAVATED ASSAULT"/>
    <s v="2000 1814"/>
    <n v="47"/>
    <s v="M"/>
    <s v="B"/>
    <n v="505"/>
    <s v="MOTEL"/>
    <n v="301"/>
    <s v="BELT FLAILING INSTRUMENT/CHAIN"/>
    <s v="IC"/>
    <s v="Invest Cont"/>
    <n v="236"/>
    <m/>
    <m/>
    <m/>
    <s v="3200 W  FLORENCE                     AV"/>
    <m/>
    <n v="33.974600000000002"/>
    <n v="-118.32810000000001"/>
    <n v="0"/>
  </r>
  <r>
    <n v="200411959"/>
    <d v="2020-08-20T00:00:00"/>
    <d v="2020-08-20T00:00:00"/>
    <n v="1730"/>
    <n v="4"/>
    <x v="4"/>
    <n v="489"/>
    <n v="2"/>
    <n v="901"/>
    <s v="VIOLATION OF RESTRAINING ORDER"/>
    <s v="2000 1813 0913 1241 2038"/>
    <n v="47"/>
    <s v="F"/>
    <s v="H"/>
    <n v="504"/>
    <s v="OTHER RESIDENCE"/>
    <m/>
    <m/>
    <s v="AO"/>
    <s v="Adult Other"/>
    <n v="901"/>
    <m/>
    <m/>
    <m/>
    <s v="2800    WYNWOOD                      LN"/>
    <m/>
    <n v="34.025500000000001"/>
    <n v="-118.2153"/>
    <n v="0"/>
  </r>
  <r>
    <n v="200907356"/>
    <d v="2020-03-12T00:00:00"/>
    <d v="2020-03-11T00:00:00"/>
    <n v="2000"/>
    <n v="9"/>
    <x v="3"/>
    <n v="943"/>
    <n v="2"/>
    <n v="740"/>
    <s v="VANDALISM - FELONY ($400 &amp; OVER, ALL CHURCH VANDALISMS)"/>
    <s v="0329 1607"/>
    <n v="58"/>
    <s v="M"/>
    <s v="H"/>
    <n v="101"/>
    <s v="STREET"/>
    <m/>
    <m/>
    <s v="IC"/>
    <s v="Invest Cont"/>
    <n v="740"/>
    <m/>
    <m/>
    <m/>
    <s v="SYLMAR                       AV"/>
    <s v="CHANDLER                     AV"/>
    <n v="34.169600000000003"/>
    <n v="-118.44629999999999"/>
    <n v="0"/>
  </r>
  <r>
    <n v="200210115"/>
    <d v="2020-05-12T00:00:00"/>
    <d v="2020-05-12T00:00:00"/>
    <n v="1700"/>
    <n v="2"/>
    <x v="5"/>
    <n v="218"/>
    <n v="2"/>
    <n v="624"/>
    <s v="BATTERY - SIMPLE ASSAULT"/>
    <s v="1402 0416 1822"/>
    <n v="36"/>
    <s v="M"/>
    <s v="H"/>
    <n v="109"/>
    <s v="PARK/PLAYGROUND"/>
    <n v="500"/>
    <s v="UNKNOWN WEAPON/OTHER WEAPON"/>
    <s v="AA"/>
    <s v="Adult Arrest"/>
    <n v="624"/>
    <n v="998"/>
    <m/>
    <m/>
    <s v="1000    ECHO PARK                    AV"/>
    <m/>
    <n v="34.074100000000001"/>
    <n v="-118.259"/>
    <n v="1"/>
  </r>
  <r>
    <n v="200308624"/>
    <d v="2020-03-16T00:00:00"/>
    <d v="2020-03-03T00:00:00"/>
    <n v="1030"/>
    <n v="3"/>
    <x v="2"/>
    <n v="334"/>
    <n v="2"/>
    <n v="354"/>
    <s v="THEFT OF IDENTITY"/>
    <s v="0923 1822"/>
    <n v="73"/>
    <s v="F"/>
    <s v="B"/>
    <n v="602"/>
    <s v="BANK"/>
    <m/>
    <m/>
    <s v="IC"/>
    <s v="Invest Cont"/>
    <n v="354"/>
    <m/>
    <m/>
    <m/>
    <s v="3000    CRENSHAW                     BL"/>
    <m/>
    <n v="34.0276"/>
    <n v="-118.3351"/>
    <n v="0"/>
  </r>
  <r>
    <n v="200105476"/>
    <d v="2020-01-22T00:00:00"/>
    <d v="2020-01-21T00:00:00"/>
    <n v="2009"/>
    <n v="1"/>
    <x v="1"/>
    <n v="147"/>
    <n v="2"/>
    <n v="624"/>
    <s v="BATTERY - SIMPLE ASSAULT"/>
    <s v="0400 1822"/>
    <n v="35"/>
    <s v="M"/>
    <s v="B"/>
    <n v="102"/>
    <s v="SIDEWALK"/>
    <n v="400"/>
    <s v="STRONG-ARM (HANDS, FIST, FEET OR BODILY FORCE)"/>
    <s v="IC"/>
    <s v="Invest Cont"/>
    <n v="624"/>
    <m/>
    <m/>
    <m/>
    <s v="400 E  5TH                          ST"/>
    <m/>
    <n v="34.045299999999997"/>
    <n v="-118.2443"/>
    <n v="0"/>
  </r>
  <r>
    <n v="200213178"/>
    <d v="2020-07-30T00:00:00"/>
    <d v="2020-07-30T00:00:00"/>
    <n v="1445"/>
    <n v="2"/>
    <x v="5"/>
    <n v="291"/>
    <n v="1"/>
    <n v="210"/>
    <s v="ROBBERY"/>
    <s v="0344 0429 0390 0216 0327 1300 1309 0346 1822"/>
    <n v="31"/>
    <s v="F"/>
    <s v="H"/>
    <n v="102"/>
    <s v="SIDEWALK"/>
    <n v="400"/>
    <s v="STRONG-ARM (HANDS, FIST, FEET OR BODILY FORCE)"/>
    <s v="IC"/>
    <s v="Invest Cont"/>
    <n v="210"/>
    <m/>
    <m/>
    <m/>
    <s v="BONNIE BRAE                  ST"/>
    <s v="17TH                         ST"/>
    <n v="34.042000000000002"/>
    <n v="-118.2824"/>
    <n v="0"/>
  </r>
  <r>
    <n v="201012083"/>
    <d v="2020-08-15T00:00:00"/>
    <d v="2020-08-15T00:00:00"/>
    <n v="322"/>
    <n v="10"/>
    <x v="11"/>
    <n v="1065"/>
    <n v="1"/>
    <n v="310"/>
    <s v="BURGLARY"/>
    <s v="0344 1601 1822 0329 0345"/>
    <n v="0"/>
    <s v="M"/>
    <s v="W"/>
    <n v="301"/>
    <s v="GAS STATION"/>
    <m/>
    <m/>
    <s v="IC"/>
    <s v="Invest Cont"/>
    <n v="310"/>
    <m/>
    <m/>
    <m/>
    <s v="18000 W  VENTURA                      BL"/>
    <m/>
    <n v="34.167499999999997"/>
    <n v="-118.5226"/>
    <n v="0"/>
  </r>
  <r>
    <n v="201307806"/>
    <d v="2020-03-09T00:00:00"/>
    <d v="2020-01-27T00:00:00"/>
    <n v="2140"/>
    <n v="13"/>
    <x v="6"/>
    <n v="1375"/>
    <n v="1"/>
    <n v="230"/>
    <s v="ASSAULT WITH DEADLY WEAPON, AGGRAVATED ASSAULT"/>
    <s v="1822 1300 0302 0421 0334"/>
    <n v="29"/>
    <s v="F"/>
    <s v="H"/>
    <n v="101"/>
    <s v="STREET"/>
    <n v="109"/>
    <s v="SEMI-AUTOMATIC PISTOL"/>
    <s v="AA"/>
    <s v="Adult Arrest"/>
    <n v="230"/>
    <m/>
    <m/>
    <m/>
    <s v="1100 E  53RD                         ST"/>
    <m/>
    <n v="33.994799999999998"/>
    <n v="-118.2565"/>
    <n v="1"/>
  </r>
  <r>
    <n v="200111800"/>
    <d v="2020-05-17T00:00:00"/>
    <d v="2020-05-15T00:00:00"/>
    <n v="1800"/>
    <n v="1"/>
    <x v="1"/>
    <n v="154"/>
    <n v="1"/>
    <n v="310"/>
    <s v="BURGLARY"/>
    <s v="1608 0344 1822"/>
    <n v="0"/>
    <s v="M"/>
    <s v="W"/>
    <n v="502"/>
    <s v="MULTI-UNIT DWELLING (APARTMENT, DUPLEX, ETC)"/>
    <m/>
    <m/>
    <s v="IC"/>
    <s v="Invest Cont"/>
    <n v="310"/>
    <m/>
    <m/>
    <m/>
    <s v="100 W  5TH                          ST"/>
    <m/>
    <n v="34.046700000000001"/>
    <n v="-118.24850000000001"/>
    <n v="0"/>
  </r>
  <r>
    <n v="201012314"/>
    <d v="2020-08-23T00:00:00"/>
    <d v="2020-08-22T00:00:00"/>
    <n v="1600"/>
    <n v="10"/>
    <x v="11"/>
    <n v="1028"/>
    <n v="1"/>
    <n v="510"/>
    <s v="VEHICLE - STOLEN"/>
    <m/>
    <n v="0"/>
    <m/>
    <m/>
    <n v="101"/>
    <s v="STREET"/>
    <m/>
    <m/>
    <s v="IC"/>
    <s v="Invest Cont"/>
    <n v="510"/>
    <m/>
    <m/>
    <m/>
    <s v="6800    FORBES                       AV"/>
    <m/>
    <n v="34.193899999999999"/>
    <n v="-118.49890000000001"/>
    <n v="0"/>
  </r>
  <r>
    <n v="200320075"/>
    <d v="2020-11-08T00:00:00"/>
    <d v="2020-11-08T00:00:00"/>
    <n v="645"/>
    <n v="3"/>
    <x v="2"/>
    <n v="319"/>
    <n v="1"/>
    <n v="761"/>
    <s v="BRANDISH WEAPON"/>
    <s v="0445 1822 0334 0319 2004 0446 1271 0443"/>
    <n v="19"/>
    <s v="M"/>
    <s v="B"/>
    <n v="401"/>
    <s v="MINI-MART"/>
    <n v="212"/>
    <s v="BOTTLE"/>
    <s v="IC"/>
    <s v="Invest Cont"/>
    <n v="624"/>
    <n v="761"/>
    <m/>
    <m/>
    <s v="2500 S  FIGUEROA                     ST"/>
    <m/>
    <n v="34.0289"/>
    <n v="-118.2756"/>
    <n v="0"/>
  </r>
  <r>
    <n v="200413379"/>
    <d v="2020-10-02T00:00:00"/>
    <d v="2020-10-02T00:00:00"/>
    <n v="745"/>
    <n v="4"/>
    <x v="4"/>
    <n v="456"/>
    <n v="2"/>
    <n v="624"/>
    <s v="BATTERY - SIMPLE ASSAULT"/>
    <s v="0913 0400 0444"/>
    <n v="33"/>
    <s v="F"/>
    <s v="H"/>
    <n v="501"/>
    <s v="SINGLE FAMILY DWELLING"/>
    <n v="400"/>
    <s v="STRONG-ARM (HANDS, FIST, FEET OR BODILY FORCE)"/>
    <s v="AA"/>
    <s v="Adult Arrest"/>
    <n v="624"/>
    <m/>
    <m/>
    <m/>
    <s v="2700    WINTER                       ST"/>
    <m/>
    <n v="34.048099999999998"/>
    <n v="-118.1995"/>
    <n v="1"/>
  </r>
  <r>
    <n v="201006080"/>
    <d v="2020-02-17T00:00:00"/>
    <d v="2020-02-17T00:00:00"/>
    <n v="1000"/>
    <n v="10"/>
    <x v="11"/>
    <n v="1021"/>
    <n v="2"/>
    <n v="745"/>
    <s v="VANDALISM - MISDEAMEANOR ($399 OR UNDER)"/>
    <s v="0329 1822 0603"/>
    <n v="50"/>
    <s v="M"/>
    <s v="A"/>
    <n v="501"/>
    <s v="SINGLE FAMILY DWELLING"/>
    <m/>
    <m/>
    <s v="IC"/>
    <s v="Invest Cont"/>
    <n v="745"/>
    <m/>
    <m/>
    <m/>
    <s v="19400    ENADIA                       WY"/>
    <m/>
    <n v="34.200200000000002"/>
    <n v="-118.55549999999999"/>
    <n v="0"/>
  </r>
  <r>
    <n v="200407799"/>
    <d v="2020-04-13T00:00:00"/>
    <d v="2020-03-05T00:00:00"/>
    <n v="1000"/>
    <n v="4"/>
    <x v="4"/>
    <n v="462"/>
    <n v="1"/>
    <n v="331"/>
    <s v="THEFT FROM MOTOR VEHICLE - GRAND ($950.01 AND OVER)"/>
    <n v="344"/>
    <n v="0"/>
    <s v="X"/>
    <s v="X"/>
    <n v="121"/>
    <s v="YARD (RESIDENTIAL/BUSINESS)"/>
    <m/>
    <m/>
    <s v="IC"/>
    <s v="Invest Cont"/>
    <n v="331"/>
    <m/>
    <m/>
    <m/>
    <s v="2300 E  7TH                          ST"/>
    <m/>
    <n v="34.034100000000002"/>
    <n v="-118.2212"/>
    <n v="0"/>
  </r>
  <r>
    <n v="201008423"/>
    <d v="2020-04-27T00:00:00"/>
    <d v="2020-04-23T00:00:00"/>
    <n v="1000"/>
    <n v="10"/>
    <x v="11"/>
    <n v="1004"/>
    <n v="1"/>
    <n v="420"/>
    <s v="THEFT FROM MOTOR VEHICLE - PETTY ($950 &amp; UNDER)"/>
    <m/>
    <n v="0"/>
    <m/>
    <m/>
    <n v="108"/>
    <s v="PARKING LOT"/>
    <m/>
    <m/>
    <s v="IC"/>
    <s v="Invest Cont"/>
    <n v="420"/>
    <m/>
    <m/>
    <m/>
    <s v="18300    SATICOY                      ST"/>
    <m/>
    <n v="34.214599999999997"/>
    <n v="-118.5317"/>
    <n v="0"/>
  </r>
  <r>
    <n v="201214322"/>
    <d v="2020-06-08T00:00:00"/>
    <d v="2020-06-08T00:00:00"/>
    <n v="200"/>
    <n v="12"/>
    <x v="8"/>
    <n v="1273"/>
    <n v="1"/>
    <n v="236"/>
    <s v="INTIMATE PARTNER - AGGRAVATED ASSAULT"/>
    <s v="0913 0400 0416 0408 1814 2000"/>
    <n v="35"/>
    <s v="F"/>
    <s v="H"/>
    <n v="501"/>
    <s v="SINGLE FAMILY DWELLING"/>
    <n v="400"/>
    <s v="STRONG-ARM (HANDS, FIST, FEET OR BODILY FORCE)"/>
    <s v="AO"/>
    <s v="Adult Other"/>
    <n v="236"/>
    <m/>
    <m/>
    <m/>
    <s v="9100 S  NORMANDIE                    AV"/>
    <m/>
    <n v="33.9542"/>
    <n v="-118.30029999999999"/>
    <n v="0"/>
  </r>
  <r>
    <n v="200114916"/>
    <d v="2020-07-16T00:00:00"/>
    <d v="2020-05-28T00:00:00"/>
    <n v="1700"/>
    <n v="1"/>
    <x v="1"/>
    <n v="182"/>
    <n v="1"/>
    <n v="331"/>
    <s v="THEFT FROM MOTOR VEHICLE - GRAND ($950.01 AND OVER)"/>
    <s v="1300 1822 0329 0385 0344"/>
    <n v="35"/>
    <s v="M"/>
    <s v="O"/>
    <n v="108"/>
    <s v="PARKING LOT"/>
    <m/>
    <m/>
    <s v="IC"/>
    <s v="Invest Cont"/>
    <n v="331"/>
    <m/>
    <m/>
    <m/>
    <s v="900 S  HILL                         ST"/>
    <m/>
    <n v="34.042000000000002"/>
    <n v="-118.2625"/>
    <n v="0"/>
  </r>
  <r>
    <n v="200207348"/>
    <d v="2020-03-02T00:00:00"/>
    <d v="2020-03-01T00:00:00"/>
    <n v="1635"/>
    <n v="2"/>
    <x v="5"/>
    <n v="261"/>
    <n v="2"/>
    <n v="901"/>
    <s v="VIOLATION OF RESTRAINING ORDER"/>
    <s v="2038 1906 1814 2000"/>
    <n v="28"/>
    <s v="F"/>
    <s v="H"/>
    <n v="502"/>
    <s v="MULTI-UNIT DWELLING (APARTMENT, DUPLEX, ETC)"/>
    <m/>
    <m/>
    <s v="AO"/>
    <s v="Adult Other"/>
    <n v="901"/>
    <m/>
    <m/>
    <m/>
    <s v="700 S  CORONADO                     ST"/>
    <m/>
    <n v="34.058399999999999"/>
    <n v="-118.2824"/>
    <n v="0"/>
  </r>
  <r>
    <n v="200716813"/>
    <d v="2020-12-07T00:00:00"/>
    <d v="2020-12-07T00:00:00"/>
    <n v="545"/>
    <n v="7"/>
    <x v="0"/>
    <n v="715"/>
    <n v="1"/>
    <n v="310"/>
    <s v="BURGLARY"/>
    <s v="1822 0344"/>
    <n v="44"/>
    <s v="M"/>
    <s v="W"/>
    <n v="702"/>
    <s v="OFFICE BUILDING/OFFICE"/>
    <m/>
    <m/>
    <s v="IC"/>
    <s v="Invest Cont"/>
    <n v="310"/>
    <m/>
    <m/>
    <m/>
    <s v="7200    BEVERLY                      BL"/>
    <m/>
    <n v="34.078200000000002"/>
    <n v="-118.3463"/>
    <n v="0"/>
  </r>
  <r>
    <n v="200605803"/>
    <d v="2020-02-08T00:00:00"/>
    <d v="2020-02-06T00:00:00"/>
    <n v="2000"/>
    <n v="6"/>
    <x v="9"/>
    <n v="636"/>
    <n v="1"/>
    <n v="420"/>
    <s v="THEFT FROM MOTOR VEHICLE - PETTY ($950 &amp; UNDER)"/>
    <m/>
    <n v="0"/>
    <m/>
    <m/>
    <n v="101"/>
    <s v="STREET"/>
    <m/>
    <m/>
    <s v="IC"/>
    <s v="Invest Cont"/>
    <n v="420"/>
    <m/>
    <m/>
    <m/>
    <s v="1700 N  MC CADDEN                    PL"/>
    <m/>
    <n v="34.101599999999998"/>
    <n v="-118.3374"/>
    <n v="0"/>
  </r>
  <r>
    <n v="200816235"/>
    <d v="2020-11-09T00:00:00"/>
    <d v="2020-10-09T00:00:00"/>
    <n v="2000"/>
    <n v="8"/>
    <x v="12"/>
    <n v="855"/>
    <n v="1"/>
    <n v="440"/>
    <s v="THEFT PLAIN - PETTY ($950 &amp; UNDER)"/>
    <s v="0344 1822"/>
    <n v="51"/>
    <s v="M"/>
    <s v="O"/>
    <n v="123"/>
    <s v="PARKING UNDERGROUND/BUILDING"/>
    <m/>
    <m/>
    <s v="IC"/>
    <s v="Invest Cont"/>
    <n v="440"/>
    <m/>
    <m/>
    <m/>
    <s v="1600 S  BENTLEY                      AV"/>
    <m/>
    <n v="34.048400000000001"/>
    <n v="-118.44370000000001"/>
    <n v="0"/>
  </r>
  <r>
    <n v="200707396"/>
    <d v="2020-03-13T00:00:00"/>
    <d v="2020-03-13T00:00:00"/>
    <n v="1630"/>
    <n v="7"/>
    <x v="0"/>
    <n v="743"/>
    <n v="2"/>
    <n v="624"/>
    <s v="BATTERY - SIMPLE ASSAULT"/>
    <s v="0444 0416 1818"/>
    <n v="56"/>
    <s v="F"/>
    <s v="O"/>
    <n v="502"/>
    <s v="MULTI-UNIT DWELLING (APARTMENT, DUPLEX, ETC)"/>
    <n v="400"/>
    <s v="STRONG-ARM (HANDS, FIST, FEET OR BODILY FORCE)"/>
    <s v="AO"/>
    <s v="Adult Other"/>
    <n v="624"/>
    <m/>
    <m/>
    <m/>
    <s v="5700 W  OLYMPIC                      BL"/>
    <m/>
    <n v="34.057400000000001"/>
    <n v="-118.3535"/>
    <n v="0"/>
  </r>
  <r>
    <n v="201008101"/>
    <d v="2020-04-16T00:00:00"/>
    <d v="2020-04-02T00:00:00"/>
    <n v="1200"/>
    <n v="10"/>
    <x v="11"/>
    <n v="1018"/>
    <n v="2"/>
    <n v="662"/>
    <s v="BUNCO, GRAND THEFT"/>
    <s v="1900 0800 1822 0344"/>
    <n v="27"/>
    <s v="F"/>
    <s v="W"/>
    <n v="502"/>
    <s v="MULTI-UNIT DWELLING (APARTMENT, DUPLEX, ETC)"/>
    <m/>
    <m/>
    <s v="IC"/>
    <s v="Invest Cont"/>
    <n v="662"/>
    <m/>
    <m/>
    <m/>
    <s v="7300    HASKELL                      AV"/>
    <m/>
    <n v="34.2074"/>
    <n v="-118.4794"/>
    <n v="0"/>
  </r>
  <r>
    <n v="200111241"/>
    <d v="2020-05-01T00:00:00"/>
    <d v="2020-05-01T00:00:00"/>
    <n v="1730"/>
    <n v="1"/>
    <x v="1"/>
    <n v="111"/>
    <n v="1"/>
    <n v="442"/>
    <s v="SHOPLIFTING - PETTY THEFT ($950 &amp; UNDER)"/>
    <s v="1822 0344 1420 0325"/>
    <n v="0"/>
    <s v="X"/>
    <s v="X"/>
    <n v="301"/>
    <s v="GAS STATION"/>
    <m/>
    <m/>
    <s v="IC"/>
    <s v="Invest Cont"/>
    <n v="442"/>
    <m/>
    <m/>
    <m/>
    <s v="900 N  HILL                         ST"/>
    <m/>
    <n v="34.064399999999999"/>
    <n v="-118.23869999999999"/>
    <n v="0"/>
  </r>
  <r>
    <n v="200207686"/>
    <d v="2020-03-13T00:00:00"/>
    <d v="2020-03-13T00:00:00"/>
    <n v="1030"/>
    <n v="2"/>
    <x v="5"/>
    <n v="256"/>
    <n v="2"/>
    <n v="627"/>
    <s v="CHILD ABUSE (PHYSICAL) - SIMPLE ASSAULT"/>
    <s v="1822 0416 0446 0445 1258 1251"/>
    <n v="12"/>
    <s v="F"/>
    <s v="H"/>
    <n v="210"/>
    <s v="RESTAURANT/FAST FOOD"/>
    <n v="500"/>
    <s v="UNKNOWN WEAPON/OTHER WEAPON"/>
    <s v="IC"/>
    <s v="Invest Cont"/>
    <n v="627"/>
    <m/>
    <m/>
    <m/>
    <s v="1600    WILSHIRE                     BL"/>
    <m/>
    <n v="34.055399999999999"/>
    <n v="-118.2702"/>
    <n v="0"/>
  </r>
  <r>
    <n v="200121672"/>
    <d v="2020-11-29T00:00:00"/>
    <d v="2020-11-29T00:00:00"/>
    <n v="118"/>
    <n v="1"/>
    <x v="1"/>
    <n v="161"/>
    <n v="2"/>
    <n v="740"/>
    <s v="VANDALISM - FELONY ($400 &amp; OVER, ALL CHURCH VANDALISMS)"/>
    <s v="0329 1822 1414"/>
    <n v="0"/>
    <s v="X"/>
    <s v="X"/>
    <n v="502"/>
    <s v="MULTI-UNIT DWELLING (APARTMENT, DUPLEX, ETC)"/>
    <m/>
    <m/>
    <s v="IC"/>
    <s v="Invest Cont"/>
    <n v="740"/>
    <m/>
    <m/>
    <m/>
    <s v="1000 W  8TH                          ST"/>
    <m/>
    <n v="34.048699999999997"/>
    <n v="-118.2627"/>
    <n v="0"/>
  </r>
  <r>
    <n v="200118537"/>
    <d v="2020-09-26T00:00:00"/>
    <d v="2020-09-26T00:00:00"/>
    <n v="1125"/>
    <n v="1"/>
    <x v="1"/>
    <n v="139"/>
    <n v="1"/>
    <n v="236"/>
    <s v="INTIMATE PARTNER - AGGRAVATED ASSAULT"/>
    <s v="0411 0913 0416 2000 1402 1206 2002 1813 1414"/>
    <n v="42"/>
    <s v="M"/>
    <s v="W"/>
    <n v="502"/>
    <s v="MULTI-UNIT DWELLING (APARTMENT, DUPLEX, ETC)"/>
    <n v="207"/>
    <s v="OTHER KNIFE"/>
    <s v="AA"/>
    <s v="Adult Arrest"/>
    <n v="236"/>
    <n v="998"/>
    <m/>
    <m/>
    <s v="900 E  1ST                          ST"/>
    <m/>
    <n v="34.048400000000001"/>
    <n v="-118.2336"/>
    <n v="1"/>
  </r>
  <r>
    <n v="200107966"/>
    <d v="2020-02-27T00:00:00"/>
    <d v="2020-02-27T00:00:00"/>
    <n v="1545"/>
    <n v="1"/>
    <x v="1"/>
    <n v="162"/>
    <n v="1"/>
    <n v="442"/>
    <s v="SHOPLIFTING - PETTY THEFT ($950 &amp; UNDER)"/>
    <s v="0325 1402"/>
    <n v="43"/>
    <s v="M"/>
    <s v="O"/>
    <n v="404"/>
    <s v="DEPARTMENT STORE"/>
    <m/>
    <m/>
    <s v="IC"/>
    <s v="Invest Cont"/>
    <n v="442"/>
    <n v="998"/>
    <m/>
    <m/>
    <s v="700 W  7TH                          ST"/>
    <m/>
    <n v="34.048000000000002"/>
    <n v="-118.2577"/>
    <n v="0"/>
  </r>
  <r>
    <n v="200305954"/>
    <d v="2020-02-02T00:00:00"/>
    <d v="2020-02-02T00:00:00"/>
    <n v="1605"/>
    <n v="3"/>
    <x v="2"/>
    <n v="375"/>
    <n v="1"/>
    <n v="341"/>
    <s v="THEFT-GRAND ($950.01 &amp; OVER)EXCPT,GUNS,FOWL,LIVESTK,PROD"/>
    <s v="0344 1822 2032 0346 0377 0390"/>
    <n v="37"/>
    <s v="F"/>
    <s v="H"/>
    <n v="222"/>
    <s v="LAUNDROMAT"/>
    <m/>
    <m/>
    <s v="AO"/>
    <s v="Adult Other"/>
    <n v="341"/>
    <m/>
    <m/>
    <m/>
    <s v="3900 S  WESTERN                      AV"/>
    <m/>
    <n v="34.014600000000002"/>
    <n v="-118.313"/>
    <n v="0"/>
  </r>
  <r>
    <n v="200717619"/>
    <d v="2020-12-30T00:00:00"/>
    <d v="2020-12-30T00:00:00"/>
    <n v="1915"/>
    <n v="7"/>
    <x v="0"/>
    <n v="706"/>
    <n v="1"/>
    <n v="210"/>
    <s v="ROBBERY"/>
    <s v="0344 1300 0400 0916 1822"/>
    <n v="68"/>
    <s v="F"/>
    <s v="W"/>
    <n v="103"/>
    <s v="ALLEY"/>
    <n v="400"/>
    <s v="STRONG-ARM (HANDS, FIST, FEET OR BODILY FORCE)"/>
    <s v="IC"/>
    <s v="Invest Cont"/>
    <n v="210"/>
    <m/>
    <m/>
    <m/>
    <s v="600 N  HIGHLAND                     AV"/>
    <m/>
    <n v="34.081899999999997"/>
    <n v="-118.3385"/>
    <n v="0"/>
  </r>
  <r>
    <n v="200514688"/>
    <d v="2020-09-30T00:00:00"/>
    <d v="2020-09-29T00:00:00"/>
    <n v="1930"/>
    <n v="5"/>
    <x v="10"/>
    <n v="564"/>
    <n v="1"/>
    <n v="210"/>
    <s v="ROBBERY"/>
    <s v="0377 0344 0416 0342 0446 0417 0429"/>
    <n v="57"/>
    <s v="M"/>
    <s v="W"/>
    <n v="102"/>
    <s v="SIDEWALK"/>
    <n v="400"/>
    <s v="STRONG-ARM (HANDS, FIST, FEET OR BODILY FORCE)"/>
    <s v="IC"/>
    <s v="Invest Cont"/>
    <n v="210"/>
    <m/>
    <m/>
    <m/>
    <s v="7TH                          ST"/>
    <s v="MESA"/>
    <n v="33.737900000000003"/>
    <n v="-118.28570000000001"/>
    <n v="0"/>
  </r>
  <r>
    <n v="200512977"/>
    <d v="2020-08-14T00:00:00"/>
    <d v="2020-08-14T00:00:00"/>
    <n v="1605"/>
    <n v="5"/>
    <x v="10"/>
    <n v="511"/>
    <n v="2"/>
    <n v="956"/>
    <s v="LETTERS, LEWD  -  TELEPHONE CALLS, LEWD"/>
    <s v="1814 2000"/>
    <n v="20"/>
    <s v="F"/>
    <s v="H"/>
    <n v="501"/>
    <s v="SINGLE FAMILY DWELLING"/>
    <m/>
    <m/>
    <s v="AO"/>
    <s v="Adult Other"/>
    <n v="956"/>
    <m/>
    <m/>
    <m/>
    <s v="25500    PRESIDENT                    AV"/>
    <m/>
    <n v="33.792200000000001"/>
    <n v="-118.3043"/>
    <n v="0"/>
  </r>
  <r>
    <n v="201112297"/>
    <d v="2020-08-08T00:00:00"/>
    <d v="2020-07-29T00:00:00"/>
    <n v="1949"/>
    <n v="11"/>
    <x v="7"/>
    <n v="1119"/>
    <n v="2"/>
    <n v="662"/>
    <s v="BUNCO, GRAND THEFT"/>
    <s v="0701 0344"/>
    <n v="68"/>
    <s v="F"/>
    <s v="A"/>
    <n v="501"/>
    <s v="SINGLE FAMILY DWELLING"/>
    <m/>
    <m/>
    <s v="IC"/>
    <s v="Invest Cont"/>
    <n v="662"/>
    <m/>
    <m/>
    <m/>
    <s v="1100    COLORADO                     BL"/>
    <m/>
    <n v="34.137300000000003"/>
    <n v="-118.1897"/>
    <n v="0"/>
  </r>
  <r>
    <n v="200813043"/>
    <d v="2020-08-17T00:00:00"/>
    <d v="2020-08-17T00:00:00"/>
    <n v="1330"/>
    <n v="8"/>
    <x v="12"/>
    <n v="854"/>
    <n v="1"/>
    <n v="331"/>
    <s v="THEFT FROM MOTOR VEHICLE - GRAND ($950.01 AND OVER)"/>
    <s v="1202 0344 0352 1822"/>
    <n v="61"/>
    <s v="F"/>
    <s v="A"/>
    <n v="101"/>
    <s v="STREET"/>
    <m/>
    <m/>
    <s v="IC"/>
    <s v="Invest Cont"/>
    <n v="331"/>
    <m/>
    <m/>
    <m/>
    <s v="1500 S  SEPULVEDA                    BL"/>
    <m/>
    <n v="34.046900000000001"/>
    <n v="-118.4451"/>
    <n v="0"/>
  </r>
  <r>
    <n v="200812603"/>
    <d v="2020-08-03T00:00:00"/>
    <d v="2020-08-02T00:00:00"/>
    <n v="2030"/>
    <n v="8"/>
    <x v="12"/>
    <n v="895"/>
    <n v="2"/>
    <n v="624"/>
    <s v="BATTERY - SIMPLE ASSAULT"/>
    <s v="1251 1259 2024 0913 0400"/>
    <n v="14"/>
    <s v="F"/>
    <s v="B"/>
    <n v="501"/>
    <s v="SINGLE FAMILY DWELLING"/>
    <n v="400"/>
    <s v="STRONG-ARM (HANDS, FIST, FEET OR BODILY FORCE)"/>
    <s v="JA"/>
    <s v="Juv Arrest"/>
    <n v="624"/>
    <m/>
    <m/>
    <m/>
    <s v="3200    MOTOR                        AV"/>
    <m/>
    <n v="34.030999999999999"/>
    <n v="-118.411"/>
    <n v="1"/>
  </r>
  <r>
    <n v="201109089"/>
    <d v="2020-05-06T00:00:00"/>
    <d v="2020-05-06T00:00:00"/>
    <n v="1200"/>
    <n v="11"/>
    <x v="7"/>
    <n v="1141"/>
    <n v="2"/>
    <n v="626"/>
    <s v="INTIMATE PARTNER - SIMPLE ASSAULT"/>
    <s v="0400 0444 0913 1813 1821 2000"/>
    <n v="41"/>
    <s v="F"/>
    <s v="W"/>
    <n v="502"/>
    <s v="MULTI-UNIT DWELLING (APARTMENT, DUPLEX, ETC)"/>
    <n v="400"/>
    <s v="STRONG-ARM (HANDS, FIST, FEET OR BODILY FORCE)"/>
    <s v="AO"/>
    <s v="Adult Other"/>
    <n v="626"/>
    <m/>
    <m/>
    <m/>
    <s v="1700 N  NORMANDIE                    AV"/>
    <m/>
    <n v="34.101799999999997"/>
    <n v="-118.3005"/>
    <n v="0"/>
  </r>
  <r>
    <n v="201113558"/>
    <d v="2020-09-13T00:00:00"/>
    <d v="2020-09-13T00:00:00"/>
    <n v="1420"/>
    <n v="11"/>
    <x v="7"/>
    <n v="1136"/>
    <n v="2"/>
    <n v="740"/>
    <s v="VANDALISM - FELONY ($400 &amp; OVER, ALL CHURCH VANDALISMS)"/>
    <n v="329"/>
    <n v="29"/>
    <s v="F"/>
    <s v="H"/>
    <n v="108"/>
    <s v="PARKING LOT"/>
    <m/>
    <m/>
    <s v="IC"/>
    <s v="Invest Cont"/>
    <n v="740"/>
    <m/>
    <m/>
    <m/>
    <s v="4200    EAGLE ROCK                   BL"/>
    <m/>
    <n v="34.1218"/>
    <n v="-118.2251"/>
    <n v="0"/>
  </r>
  <r>
    <n v="200218061"/>
    <d v="2020-12-01T00:00:00"/>
    <d v="2020-11-28T00:00:00"/>
    <n v="1330"/>
    <n v="2"/>
    <x v="5"/>
    <n v="269"/>
    <n v="2"/>
    <n v="662"/>
    <s v="BUNCO, GRAND THEFT"/>
    <n v="800"/>
    <n v="21"/>
    <s v="M"/>
    <s v="O"/>
    <n v="108"/>
    <s v="PARKING LOT"/>
    <m/>
    <m/>
    <s v="IC"/>
    <s v="Invest Cont"/>
    <n v="662"/>
    <m/>
    <m/>
    <m/>
    <s v="1000 W  8TH                          ST"/>
    <m/>
    <n v="34.052300000000002"/>
    <n v="-118.27200000000001"/>
    <n v="0"/>
  </r>
  <r>
    <n v="200906367"/>
    <d v="2020-02-23T00:00:00"/>
    <d v="2020-02-23T00:00:00"/>
    <n v="815"/>
    <n v="9"/>
    <x v="3"/>
    <n v="906"/>
    <n v="1"/>
    <n v="310"/>
    <s v="BURGLARY"/>
    <s v="0358 1420 1402 0344 2004"/>
    <n v="49"/>
    <s v="F"/>
    <s v="W"/>
    <n v="230"/>
    <s v="DAY CARE/ADULTS*"/>
    <m/>
    <m/>
    <s v="AA"/>
    <s v="Adult Arrest"/>
    <n v="310"/>
    <m/>
    <m/>
    <m/>
    <s v="7400    VAN NUYS                     BL"/>
    <m/>
    <n v="34.204799999999999"/>
    <n v="-118.44880000000001"/>
    <n v="1"/>
  </r>
  <r>
    <n v="200805396"/>
    <d v="2020-02-01T00:00:00"/>
    <d v="2020-01-31T00:00:00"/>
    <n v="1100"/>
    <n v="8"/>
    <x v="12"/>
    <n v="835"/>
    <n v="1"/>
    <n v="341"/>
    <s v="THEFT-GRAND ($950.01 &amp; OVER)EXCPT,GUNS,FOWL,LIVESTK,PROD"/>
    <s v="0344 1822"/>
    <n v="51"/>
    <s v="F"/>
    <s v="O"/>
    <n v="719"/>
    <s v="MEDICAL/DENTAL OFFICES"/>
    <m/>
    <m/>
    <s v="IC"/>
    <s v="Invest Cont"/>
    <n v="341"/>
    <m/>
    <m/>
    <m/>
    <s v="10800    SANTA MONICA                 BL"/>
    <m/>
    <n v="34.050199999999997"/>
    <n v="-118.4344"/>
    <n v="0"/>
  </r>
  <r>
    <n v="200706083"/>
    <d v="2020-02-12T00:00:00"/>
    <d v="2020-02-11T00:00:00"/>
    <n v="700"/>
    <n v="7"/>
    <x v="0"/>
    <n v="737"/>
    <n v="1"/>
    <n v="310"/>
    <s v="BURGLARY"/>
    <s v="0344 1606 1402"/>
    <n v="38"/>
    <s v="F"/>
    <s v="W"/>
    <n v="502"/>
    <s v="MULTI-UNIT DWELLING (APARTMENT, DUPLEX, ETC)"/>
    <m/>
    <m/>
    <s v="AA"/>
    <s v="Adult Arrest"/>
    <n v="310"/>
    <n v="998"/>
    <m/>
    <m/>
    <s v="5100    WILSHIRE                     BL"/>
    <m/>
    <n v="34.062199999999997"/>
    <n v="-118.34180000000001"/>
    <n v="1"/>
  </r>
  <r>
    <n v="200410016"/>
    <d v="2020-06-20T00:00:00"/>
    <d v="2020-06-20T00:00:00"/>
    <n v="1100"/>
    <n v="4"/>
    <x v="4"/>
    <n v="491"/>
    <n v="1"/>
    <n v="330"/>
    <s v="BURGLARY FROM VEHICLE"/>
    <s v="0344 1302"/>
    <n v="33"/>
    <s v="F"/>
    <s v="H"/>
    <n v="108"/>
    <s v="PARKING LOT"/>
    <m/>
    <m/>
    <s v="IC"/>
    <s v="Invest Cont"/>
    <n v="330"/>
    <m/>
    <m/>
    <m/>
    <s v="2600 E  OLYMPIC                      BL"/>
    <m/>
    <n v="34.025300000000001"/>
    <n v="-118.22239999999999"/>
    <n v="0"/>
  </r>
  <r>
    <n v="200321266"/>
    <d v="2020-12-04T00:00:00"/>
    <d v="2020-12-03T00:00:00"/>
    <n v="2200"/>
    <n v="3"/>
    <x v="2"/>
    <n v="327"/>
    <n v="2"/>
    <n v="745"/>
    <s v="VANDALISM - MISDEAMEANOR ($399 OR UNDER)"/>
    <s v="1822 0329"/>
    <n v="19"/>
    <s v="X"/>
    <s v="X"/>
    <n v="502"/>
    <s v="MULTI-UNIT DWELLING (APARTMENT, DUPLEX, ETC)"/>
    <m/>
    <m/>
    <s v="IC"/>
    <s v="Invest Cont"/>
    <n v="745"/>
    <m/>
    <m/>
    <m/>
    <s v="1200 W  ADAMS                        BL"/>
    <m/>
    <n v="34.032800000000002"/>
    <n v="-118.2865"/>
    <n v="0"/>
  </r>
  <r>
    <n v="201109300"/>
    <d v="2020-05-13T00:00:00"/>
    <d v="2020-05-12T00:00:00"/>
    <n v="1320"/>
    <n v="11"/>
    <x v="7"/>
    <n v="1172"/>
    <n v="1"/>
    <n v="440"/>
    <s v="THEFT PLAIN - PETTY ($950 &amp; UNDER)"/>
    <n v="344"/>
    <n v="42"/>
    <s v="F"/>
    <s v="W"/>
    <n v="501"/>
    <s v="SINGLE FAMILY DWELLING"/>
    <m/>
    <m/>
    <s v="IC"/>
    <s v="Invest Cont"/>
    <n v="440"/>
    <m/>
    <m/>
    <m/>
    <s v="2200 W  SELIG                        DR"/>
    <m/>
    <n v="34.089199999999998"/>
    <n v="-118.2595"/>
    <n v="0"/>
  </r>
  <r>
    <n v="200304228"/>
    <d v="2020-01-05T00:00:00"/>
    <d v="2020-01-04T00:00:00"/>
    <n v="1500"/>
    <n v="3"/>
    <x v="2"/>
    <n v="333"/>
    <n v="1"/>
    <n v="510"/>
    <s v="VEHICLE - STOLEN"/>
    <m/>
    <n v="0"/>
    <m/>
    <m/>
    <n v="101"/>
    <s v="STREET"/>
    <m/>
    <m/>
    <s v="AA"/>
    <s v="Adult Arrest"/>
    <n v="510"/>
    <m/>
    <m/>
    <m/>
    <s v="3400    SOMERSET                     DR"/>
    <m/>
    <n v="34.025599999999997"/>
    <n v="-118.3374"/>
    <n v="1"/>
  </r>
  <r>
    <n v="200109196"/>
    <d v="2020-03-15T00:00:00"/>
    <d v="2020-03-15T00:00:00"/>
    <n v="1100"/>
    <n v="1"/>
    <x v="1"/>
    <n v="166"/>
    <n v="2"/>
    <n v="901"/>
    <s v="VIOLATION OF RESTRAINING ORDER"/>
    <n v="2004"/>
    <n v="32"/>
    <s v="F"/>
    <s v="B"/>
    <n v="501"/>
    <s v="SINGLE FAMILY DWELLING"/>
    <m/>
    <m/>
    <s v="AA"/>
    <s v="Adult Arrest"/>
    <n v="901"/>
    <m/>
    <m/>
    <m/>
    <s v="600 S  SAN PEDRO                    ST"/>
    <m/>
    <n v="34.042099999999998"/>
    <n v="-118.2469"/>
    <n v="1"/>
  </r>
  <r>
    <n v="200707922"/>
    <d v="2020-04-01T00:00:00"/>
    <d v="2020-04-01T00:00:00"/>
    <n v="1200"/>
    <n v="7"/>
    <x v="0"/>
    <n v="765"/>
    <n v="2"/>
    <n v="845"/>
    <s v="SEX OFFENDER REGISTRANT OUT OF COMPLIANCE"/>
    <n v="1501"/>
    <n v="0"/>
    <s v="M"/>
    <s v="W"/>
    <n v="726"/>
    <s v="POLICE FACILITY"/>
    <m/>
    <m/>
    <s v="IC"/>
    <s v="Invest Cont"/>
    <n v="845"/>
    <m/>
    <m/>
    <m/>
    <s v="4800    VENICE                       BL"/>
    <m/>
    <n v="34.046599999999998"/>
    <n v="-118.34139999999999"/>
    <n v="0"/>
  </r>
  <r>
    <n v="200505997"/>
    <d v="2020-02-17T00:00:00"/>
    <d v="2020-02-15T00:00:00"/>
    <n v="1730"/>
    <n v="5"/>
    <x v="10"/>
    <n v="566"/>
    <n v="1"/>
    <n v="230"/>
    <s v="ASSAULT WITH DEADLY WEAPON, AGGRAVATED ASSAULT"/>
    <s v="0361 0913 0603 0416"/>
    <n v="34"/>
    <s v="M"/>
    <s v="H"/>
    <n v="502"/>
    <s v="MULTI-UNIT DWELLING (APARTMENT, DUPLEX, ETC)"/>
    <n v="400"/>
    <s v="STRONG-ARM (HANDS, FIST, FEET OR BODILY FORCE)"/>
    <s v="IC"/>
    <s v="Invest Cont"/>
    <n v="230"/>
    <m/>
    <m/>
    <m/>
    <s v="400 W  12TH                         ST"/>
    <m/>
    <n v="33.7333"/>
    <n v="-118.28570000000001"/>
    <n v="0"/>
  </r>
  <r>
    <n v="201114472"/>
    <d v="2020-10-09T00:00:00"/>
    <d v="2020-10-01T00:00:00"/>
    <n v="1100"/>
    <n v="11"/>
    <x v="7"/>
    <n v="1162"/>
    <n v="2"/>
    <n v="668"/>
    <s v="EMBEZZLEMENT, GRAND THEFT ($950.01 &amp; OVER)"/>
    <n v="1501"/>
    <n v="0"/>
    <s v="X"/>
    <s v="X"/>
    <n v="203"/>
    <s v="OTHER BUSINESS"/>
    <m/>
    <m/>
    <s v="IC"/>
    <s v="Invest Cont"/>
    <n v="668"/>
    <m/>
    <m/>
    <m/>
    <s v="4500 W  HOLLYWOOD                    BL"/>
    <m/>
    <n v="34.098399999999998"/>
    <n v="-118.28740000000001"/>
    <n v="0"/>
  </r>
  <r>
    <n v="200511697"/>
    <d v="2020-07-11T00:00:00"/>
    <d v="2020-06-05T00:00:00"/>
    <n v="900"/>
    <n v="5"/>
    <x v="10"/>
    <n v="514"/>
    <n v="1"/>
    <n v="310"/>
    <s v="BURGLARY"/>
    <s v="0352 0329 0344"/>
    <n v="58"/>
    <s v="M"/>
    <s v="H"/>
    <n v="221"/>
    <s v="PUBLIC STORAGE"/>
    <m/>
    <m/>
    <s v="IC"/>
    <s v="Invest Cont"/>
    <n v="310"/>
    <m/>
    <m/>
    <m/>
    <s v="1200 W  PACIFIC COAST                HY"/>
    <m/>
    <n v="33.790399999999998"/>
    <n v="-118.27800000000001"/>
    <n v="0"/>
  </r>
  <r>
    <n v="200113932"/>
    <d v="2020-06-25T00:00:00"/>
    <d v="2020-06-25T00:00:00"/>
    <n v="1645"/>
    <n v="1"/>
    <x v="1"/>
    <n v="129"/>
    <n v="2"/>
    <n v="626"/>
    <s v="INTIMATE PARTNER - SIMPLE ASSAULT"/>
    <s v="0913 2000 1813 0416 2004 1218"/>
    <n v="38"/>
    <s v="F"/>
    <s v="B"/>
    <n v="110"/>
    <s v="FREEWAY"/>
    <n v="400"/>
    <s v="STRONG-ARM (HANDS, FIST, FEET OR BODILY FORCE)"/>
    <s v="AO"/>
    <s v="Adult Other"/>
    <n v="626"/>
    <m/>
    <m/>
    <m/>
    <s v="CENTER                       ST"/>
    <s v="COMMERCIAL                   ST"/>
    <n v="34.052700000000002"/>
    <n v="-118.23139999999999"/>
    <n v="0"/>
  </r>
  <r>
    <n v="200712717"/>
    <d v="2020-08-13T00:00:00"/>
    <d v="2020-08-13T00:00:00"/>
    <n v="935"/>
    <n v="7"/>
    <x v="0"/>
    <n v="723"/>
    <n v="1"/>
    <n v="440"/>
    <s v="THEFT PLAIN - PETTY ($950 &amp; UNDER)"/>
    <s v="1822 0344 0325 1402"/>
    <n v="28"/>
    <s v="M"/>
    <s v="H"/>
    <n v="406"/>
    <s v="OTHER STORE"/>
    <m/>
    <m/>
    <s v="IC"/>
    <s v="Invest Cont"/>
    <n v="440"/>
    <n v="998"/>
    <m/>
    <m/>
    <s v="100 N  FAIRFAX                      AV"/>
    <m/>
    <n v="34.072800000000001"/>
    <n v="-118.3656"/>
    <n v="0"/>
  </r>
  <r>
    <n v="200314007"/>
    <d v="2020-07-11T00:00:00"/>
    <d v="2020-07-11T00:00:00"/>
    <n v="1430"/>
    <n v="3"/>
    <x v="2"/>
    <n v="378"/>
    <n v="1"/>
    <n v="510"/>
    <s v="VEHICLE - STOLEN"/>
    <m/>
    <n v="0"/>
    <m/>
    <m/>
    <n v="101"/>
    <s v="STREET"/>
    <m/>
    <m/>
    <s v="IC"/>
    <s v="Invest Cont"/>
    <n v="510"/>
    <m/>
    <m/>
    <m/>
    <s v="VERMONT"/>
    <s v="MARTIN LUTHER KING JR        BL"/>
    <n v="34.010899999999999"/>
    <n v="-118.2915"/>
    <n v="0"/>
  </r>
  <r>
    <n v="200605761"/>
    <d v="2020-02-07T00:00:00"/>
    <d v="2020-02-07T00:00:00"/>
    <n v="120"/>
    <n v="6"/>
    <x v="9"/>
    <n v="668"/>
    <n v="1"/>
    <n v="230"/>
    <s v="ASSAULT WITH DEADLY WEAPON, AGGRAVATED ASSAULT"/>
    <s v="0400 0416 0913"/>
    <n v="52"/>
    <s v="M"/>
    <s v="H"/>
    <n v="502"/>
    <s v="MULTI-UNIT DWELLING (APARTMENT, DUPLEX, ETC)"/>
    <n v="400"/>
    <s v="STRONG-ARM (HANDS, FIST, FEET OR BODILY FORCE)"/>
    <s v="AA"/>
    <s v="Adult Arrest"/>
    <n v="230"/>
    <m/>
    <m/>
    <m/>
    <s v="5700    LA MIRADA                    AV"/>
    <m/>
    <n v="34.093800000000002"/>
    <n v="-118.31359999999999"/>
    <n v="1"/>
  </r>
  <r>
    <n v="200509950"/>
    <d v="2020-05-26T00:00:00"/>
    <d v="2020-05-25T00:00:00"/>
    <n v="1500"/>
    <n v="5"/>
    <x v="10"/>
    <n v="585"/>
    <n v="1"/>
    <n v="420"/>
    <s v="THEFT FROM MOTOR VEHICLE - PETTY ($950 &amp; UNDER)"/>
    <s v="0344 0385 1300"/>
    <n v="55"/>
    <s v="M"/>
    <s v="H"/>
    <n v="101"/>
    <s v="STREET"/>
    <m/>
    <m/>
    <s v="IC"/>
    <s v="Invest Cont"/>
    <n v="420"/>
    <m/>
    <m/>
    <m/>
    <s v="800 W  18TH                         ST"/>
    <m/>
    <n v="33.724299999999999"/>
    <n v="-118.2963"/>
    <n v="0"/>
  </r>
  <r>
    <n v="200119417"/>
    <d v="2020-10-12T00:00:00"/>
    <d v="2020-10-11T00:00:00"/>
    <n v="2128"/>
    <n v="1"/>
    <x v="1"/>
    <n v="182"/>
    <n v="1"/>
    <n v="231"/>
    <s v="ASSAULT WITH DEADLY WEAPON ON POLICE OFFICER"/>
    <s v="1212 0917 0447 0416 1822"/>
    <n v="0"/>
    <s v="X"/>
    <s v="X"/>
    <n v="101"/>
    <s v="STREET"/>
    <n v="212"/>
    <s v="BOTTLE"/>
    <s v="IC"/>
    <s v="Invest Cont"/>
    <n v="231"/>
    <m/>
    <m/>
    <m/>
    <s v="FIGUEROA                     ST"/>
    <s v="S  OLYMPIC                      BL"/>
    <n v="34.045299999999997"/>
    <n v="-118.2637"/>
    <n v="0"/>
  </r>
  <r>
    <n v="200106016"/>
    <d v="2020-01-30T00:00:00"/>
    <d v="2020-01-30T00:00:00"/>
    <n v="200"/>
    <n v="1"/>
    <x v="1"/>
    <n v="161"/>
    <n v="1"/>
    <n v="330"/>
    <s v="BURGLARY FROM VEHICLE"/>
    <s v="1307 0329 1822 1609 0344"/>
    <n v="27"/>
    <s v="M"/>
    <s v="B"/>
    <n v="108"/>
    <s v="PARKING LOT"/>
    <m/>
    <m/>
    <s v="IC"/>
    <s v="Invest Cont"/>
    <n v="330"/>
    <m/>
    <m/>
    <m/>
    <s v="JAMES M WOOD"/>
    <s v="FRANCISCO"/>
    <n v="34.046999999999997"/>
    <n v="-118.2647"/>
    <n v="0"/>
  </r>
  <r>
    <n v="201013694"/>
    <d v="2020-10-03T00:00:00"/>
    <d v="2020-10-02T00:00:00"/>
    <n v="1700"/>
    <n v="10"/>
    <x v="11"/>
    <n v="1027"/>
    <n v="1"/>
    <n v="341"/>
    <s v="THEFT-GRAND ($950.01 &amp; OVER)EXCPT,GUNS,FOWL,LIVESTK,PROD"/>
    <s v="1822 1236 0344 1420 0379"/>
    <n v="55"/>
    <s v="M"/>
    <s v="H"/>
    <n v="502"/>
    <s v="MULTI-UNIT DWELLING (APARTMENT, DUPLEX, ETC)"/>
    <m/>
    <m/>
    <s v="IC"/>
    <s v="Invest Cont"/>
    <n v="341"/>
    <m/>
    <m/>
    <m/>
    <s v="17600    SHERMAN                      WY"/>
    <m/>
    <n v="34.201099999999997"/>
    <n v="-118.5159"/>
    <n v="0"/>
  </r>
  <r>
    <n v="200505885"/>
    <d v="2020-02-14T00:00:00"/>
    <d v="2020-02-14T00:00:00"/>
    <n v="1400"/>
    <n v="5"/>
    <x v="10"/>
    <n v="513"/>
    <n v="1"/>
    <n v="330"/>
    <s v="BURGLARY FROM VEHICLE"/>
    <s v="1300 0344 1607"/>
    <n v="46"/>
    <s v="M"/>
    <s v="H"/>
    <n v="108"/>
    <s v="PARKING LOT"/>
    <m/>
    <m/>
    <s v="IC"/>
    <s v="Invest Cont"/>
    <n v="330"/>
    <m/>
    <m/>
    <m/>
    <s v="25900 S  NORMANDIE                    AV"/>
    <m/>
    <n v="33.787599999999998"/>
    <n v="-118.2975"/>
    <n v="0"/>
  </r>
  <r>
    <n v="200816581"/>
    <d v="2020-11-18T00:00:00"/>
    <d v="2020-11-17T00:00:00"/>
    <n v="1940"/>
    <n v="8"/>
    <x v="12"/>
    <n v="842"/>
    <n v="2"/>
    <n v="745"/>
    <s v="VANDALISM - MISDEAMEANOR ($399 OR UNDER)"/>
    <n v="329"/>
    <n v="38"/>
    <s v="M"/>
    <s v="W"/>
    <n v="108"/>
    <s v="PARKING LOT"/>
    <m/>
    <m/>
    <s v="IC"/>
    <s v="Invest Cont"/>
    <n v="745"/>
    <m/>
    <m/>
    <m/>
    <s v="1300 S  BARRINGTON                   AV"/>
    <m/>
    <n v="34.046999999999997"/>
    <n v="-118.4588"/>
    <n v="0"/>
  </r>
  <r>
    <n v="200405476"/>
    <d v="2020-02-07T00:00:00"/>
    <d v="2020-02-07T00:00:00"/>
    <n v="30"/>
    <n v="4"/>
    <x v="4"/>
    <n v="422"/>
    <n v="1"/>
    <n v="510"/>
    <s v="VEHICLE - STOLEN"/>
    <m/>
    <n v="0"/>
    <m/>
    <m/>
    <n v="101"/>
    <s v="STREET"/>
    <m/>
    <m/>
    <s v="AA"/>
    <s v="Adult Arrest"/>
    <n v="510"/>
    <m/>
    <m/>
    <m/>
    <s v="2300    WORKMAN                      ST"/>
    <m/>
    <n v="34.071899999999999"/>
    <n v="-118.21429999999999"/>
    <n v="1"/>
  </r>
  <r>
    <n v="200813694"/>
    <d v="2020-09-04T00:00:00"/>
    <d v="2020-09-04T00:00:00"/>
    <n v="1400"/>
    <n v="8"/>
    <x v="12"/>
    <n v="855"/>
    <n v="1"/>
    <n v="210"/>
    <s v="ROBBERY"/>
    <s v="1402 1202 0344 0432 0443 1822"/>
    <n v="71"/>
    <s v="M"/>
    <s v="W"/>
    <n v="301"/>
    <s v="GAS STATION"/>
    <n v="113"/>
    <s v="SIMULATED GUN"/>
    <s v="IC"/>
    <s v="Invest Cont"/>
    <n v="210"/>
    <n v="998"/>
    <m/>
    <m/>
    <s v="10800    SANTA MONICA                 BL"/>
    <m/>
    <n v="34.049199999999999"/>
    <n v="-118.43940000000001"/>
    <n v="0"/>
  </r>
  <r>
    <n v="200317963"/>
    <d v="2020-09-28T00:00:00"/>
    <d v="2020-09-28T00:00:00"/>
    <n v="145"/>
    <n v="3"/>
    <x v="2"/>
    <n v="396"/>
    <n v="2"/>
    <n v="624"/>
    <s v="BATTERY - SIMPLE ASSAULT"/>
    <s v="0416 1810"/>
    <n v="29"/>
    <s v="M"/>
    <s v="H"/>
    <n v="502"/>
    <s v="MULTI-UNIT DWELLING (APARTMENT, DUPLEX, ETC)"/>
    <n v="400"/>
    <s v="STRONG-ARM (HANDS, FIST, FEET OR BODILY FORCE)"/>
    <s v="AO"/>
    <s v="Adult Other"/>
    <n v="624"/>
    <m/>
    <m/>
    <m/>
    <s v="4200 S  HOOVER                       ST"/>
    <m/>
    <n v="34.007300000000001"/>
    <n v="-118.2894"/>
    <n v="0"/>
  </r>
  <r>
    <n v="200219114"/>
    <d v="2020-12-29T00:00:00"/>
    <d v="2020-12-29T00:00:00"/>
    <n v="1340"/>
    <n v="2"/>
    <x v="5"/>
    <n v="246"/>
    <n v="1"/>
    <n v="442"/>
    <s v="SHOPLIFTING - PETTY THEFT ($950 &amp; UNDER)"/>
    <s v="0910 1202 1252 0344 1822"/>
    <n v="65"/>
    <s v="F"/>
    <s v="H"/>
    <n v="904"/>
    <s v="MTA - RED LINE - WESTLAKE/MACARTHUR PARK"/>
    <m/>
    <m/>
    <s v="IC"/>
    <s v="Invest Cont"/>
    <n v="442"/>
    <m/>
    <m/>
    <m/>
    <s v="600 S  ALVARADO                     ST"/>
    <m/>
    <n v="34.0593"/>
    <n v="-118.27500000000001"/>
    <n v="0"/>
  </r>
  <r>
    <n v="201204249"/>
    <d v="2020-01-04T00:00:00"/>
    <d v="2020-01-04T00:00:00"/>
    <n v="1105"/>
    <n v="12"/>
    <x v="8"/>
    <n v="1231"/>
    <n v="1"/>
    <n v="440"/>
    <s v="THEFT PLAIN - PETTY ($950 &amp; UNDER)"/>
    <s v="0400 0416 0448 0429 1814 2000 0913"/>
    <n v="24"/>
    <s v="F"/>
    <s v="H"/>
    <n v="501"/>
    <s v="SINGLE FAMILY DWELLING"/>
    <n v="400"/>
    <s v="STRONG-ARM (HANDS, FIST, FEET OR BODILY FORCE)"/>
    <s v="AA"/>
    <s v="Adult Arrest"/>
    <n v="440"/>
    <n v="626"/>
    <m/>
    <m/>
    <s v="4100 W  59TH                         ST"/>
    <m/>
    <n v="33.987099999999998"/>
    <n v="-118.3475"/>
    <n v="1"/>
  </r>
  <r>
    <n v="201011112"/>
    <d v="2020-07-18T00:00:00"/>
    <d v="2020-07-17T00:00:00"/>
    <n v="1930"/>
    <n v="10"/>
    <x v="11"/>
    <n v="1039"/>
    <n v="1"/>
    <n v="510"/>
    <s v="VEHICLE - STOLEN"/>
    <m/>
    <n v="0"/>
    <m/>
    <m/>
    <n v="101"/>
    <s v="STREET"/>
    <m/>
    <m/>
    <s v="IC"/>
    <s v="Invest Cont"/>
    <n v="510"/>
    <m/>
    <m/>
    <m/>
    <s v="6600 N  HASKELL                      AV"/>
    <m/>
    <n v="34.1905"/>
    <n v="-118.47490000000001"/>
    <n v="0"/>
  </r>
  <r>
    <n v="201014712"/>
    <d v="2020-11-04T00:00:00"/>
    <d v="2020-11-03T00:00:00"/>
    <n v="2300"/>
    <n v="10"/>
    <x v="11"/>
    <n v="1039"/>
    <n v="1"/>
    <n v="510"/>
    <s v="VEHICLE - STOLEN"/>
    <m/>
    <n v="0"/>
    <m/>
    <m/>
    <n v="101"/>
    <s v="STREET"/>
    <m/>
    <m/>
    <s v="AA"/>
    <s v="Adult Arrest"/>
    <n v="510"/>
    <m/>
    <m/>
    <m/>
    <s v="6400    WHITMAN                      AV"/>
    <m/>
    <n v="34.186599999999999"/>
    <n v="-118.4765"/>
    <n v="1"/>
  </r>
  <r>
    <n v="200305081"/>
    <d v="2020-01-19T00:00:00"/>
    <d v="2020-01-19T00:00:00"/>
    <n v="1330"/>
    <n v="3"/>
    <x v="2"/>
    <n v="393"/>
    <n v="1"/>
    <n v="350"/>
    <s v="THEFT, PERSON"/>
    <s v="0344 0216 0346 1822"/>
    <n v="43"/>
    <s v="F"/>
    <s v="B"/>
    <n v="109"/>
    <s v="PARK/PLAYGROUND"/>
    <n v="400"/>
    <s v="STRONG-ARM (HANDS, FIST, FEET OR BODILY FORCE)"/>
    <s v="IC"/>
    <s v="Invest Cont"/>
    <n v="350"/>
    <m/>
    <m/>
    <m/>
    <s v="4300    LEIMERT                      BL"/>
    <m/>
    <n v="34.006"/>
    <n v="-118.32899999999999"/>
    <n v="0"/>
  </r>
  <r>
    <n v="200413907"/>
    <d v="2020-10-16T00:00:00"/>
    <d v="2020-10-14T00:00:00"/>
    <n v="1700"/>
    <n v="4"/>
    <x v="4"/>
    <n v="417"/>
    <n v="2"/>
    <n v="745"/>
    <s v="VANDALISM - MISDEAMEANOR ($399 OR UNDER)"/>
    <s v="0329 1300 1202"/>
    <n v="94"/>
    <s v="F"/>
    <s v="H"/>
    <n v="101"/>
    <s v="STREET"/>
    <m/>
    <m/>
    <s v="IC"/>
    <s v="Invest Cont"/>
    <n v="745"/>
    <m/>
    <m/>
    <m/>
    <s v="4100    CANTO                        DR"/>
    <m/>
    <n v="34.0779"/>
    <n v="-118.1944"/>
    <n v="0"/>
  </r>
  <r>
    <n v="201116177"/>
    <d v="2020-11-30T00:00:00"/>
    <d v="2020-11-17T00:00:00"/>
    <n v="1000"/>
    <n v="11"/>
    <x v="7"/>
    <n v="1143"/>
    <n v="1"/>
    <n v="420"/>
    <s v="THEFT FROM MOTOR VEHICLE - PETTY ($950 &amp; UNDER)"/>
    <m/>
    <n v="0"/>
    <m/>
    <m/>
    <n v="104"/>
    <s v="DRIVEWAY"/>
    <m/>
    <m/>
    <s v="IC"/>
    <s v="Invest Cont"/>
    <n v="420"/>
    <m/>
    <m/>
    <m/>
    <s v="4300    PROSPECT                     AV"/>
    <m/>
    <n v="34.1053"/>
    <n v="-118.27849999999999"/>
    <n v="0"/>
  </r>
  <r>
    <n v="200605443"/>
    <d v="2020-01-31T00:00:00"/>
    <d v="2020-01-31T00:00:00"/>
    <n v="100"/>
    <n v="6"/>
    <x v="9"/>
    <n v="668"/>
    <n v="1"/>
    <n v="440"/>
    <s v="THEFT PLAIN - PETTY ($950 &amp; UNDER)"/>
    <s v="0344 0377"/>
    <n v="36"/>
    <s v="F"/>
    <s v="H"/>
    <n v="203"/>
    <s v="OTHER BUSINESS"/>
    <m/>
    <m/>
    <s v="IC"/>
    <s v="Invest Cont"/>
    <n v="440"/>
    <m/>
    <m/>
    <m/>
    <s v="1100 N  WESTERN                      AV"/>
    <m/>
    <n v="34.0944"/>
    <n v="-118.3125"/>
    <n v="0"/>
  </r>
  <r>
    <n v="200407776"/>
    <d v="2020-04-13T00:00:00"/>
    <d v="2020-04-13T00:00:00"/>
    <n v="245"/>
    <n v="4"/>
    <x v="4"/>
    <n v="497"/>
    <n v="1"/>
    <n v="310"/>
    <s v="BURGLARY"/>
    <s v="1607 0344"/>
    <n v="0"/>
    <s v="X"/>
    <s v="X"/>
    <n v="203"/>
    <s v="OTHER BUSINESS"/>
    <m/>
    <m/>
    <s v="IC"/>
    <s v="Invest Cont"/>
    <n v="310"/>
    <m/>
    <m/>
    <m/>
    <s v="2800 E  11TH                         ST"/>
    <m/>
    <n v="34.022599999999997"/>
    <n v="-118.2182"/>
    <n v="0"/>
  </r>
  <r>
    <n v="200609012"/>
    <d v="2020-04-13T00:00:00"/>
    <d v="2020-04-10T00:00:00"/>
    <n v="2000"/>
    <n v="6"/>
    <x v="9"/>
    <n v="657"/>
    <n v="2"/>
    <n v="740"/>
    <s v="VANDALISM - FELONY ($400 &amp; OVER, ALL CHURCH VANDALISMS)"/>
    <s v="0329 1300 1822 1609"/>
    <n v="28"/>
    <s v="F"/>
    <s v="O"/>
    <n v="122"/>
    <s v="VEHICLE, PASSENGER/TRUCK"/>
    <m/>
    <m/>
    <s v="IC"/>
    <s v="Invest Cont"/>
    <n v="740"/>
    <m/>
    <m/>
    <m/>
    <s v="SANTA MONICA"/>
    <s v="WILTON"/>
    <n v="34.090800000000002"/>
    <n v="-118.31359999999999"/>
    <n v="0"/>
  </r>
  <r>
    <n v="200120117"/>
    <d v="2020-10-28T00:00:00"/>
    <d v="2020-10-28T00:00:00"/>
    <n v="100"/>
    <n v="1"/>
    <x v="1"/>
    <n v="182"/>
    <n v="1"/>
    <n v="231"/>
    <s v="ASSAULT WITH DEADLY WEAPON ON POLICE OFFICER"/>
    <s v="1309 1212 1822"/>
    <n v="0"/>
    <s v="X"/>
    <s v="X"/>
    <n v="101"/>
    <s v="STREET"/>
    <n v="307"/>
    <s v="VEHICLE"/>
    <s v="AO"/>
    <s v="Adult Other"/>
    <n v="231"/>
    <m/>
    <m/>
    <m/>
    <s v="OLIVE"/>
    <s v="OLYMPIC"/>
    <n v="34.042299999999997"/>
    <n v="-118.2595"/>
    <n v="0"/>
  </r>
  <r>
    <n v="200409504"/>
    <d v="2020-06-05T00:00:00"/>
    <d v="2020-06-04T00:00:00"/>
    <n v="2300"/>
    <n v="4"/>
    <x v="4"/>
    <n v="448"/>
    <n v="1"/>
    <n v="210"/>
    <s v="ROBBERY"/>
    <s v="1202 0416 0344 1822 1218"/>
    <n v="69"/>
    <s v="M"/>
    <s v="W"/>
    <n v="101"/>
    <s v="STREET"/>
    <n v="400"/>
    <s v="STRONG-ARM (HANDS, FIST, FEET OR BODILY FORCE)"/>
    <s v="IC"/>
    <s v="Invest Cont"/>
    <n v="210"/>
    <m/>
    <m/>
    <m/>
    <s v="2500    MEDFORD                      ST"/>
    <m/>
    <n v="34.063200000000002"/>
    <n v="-118.1961"/>
    <n v="0"/>
  </r>
  <r>
    <n v="200607359"/>
    <d v="2020-03-04T00:00:00"/>
    <d v="2020-03-04T00:00:00"/>
    <n v="1530"/>
    <n v="6"/>
    <x v="9"/>
    <n v="642"/>
    <n v="1"/>
    <n v="341"/>
    <s v="THEFT-GRAND ($950.01 &amp; OVER)EXCPT,GUNS,FOWL,LIVESTK,PROD"/>
    <n v="344"/>
    <n v="24"/>
    <s v="M"/>
    <s v="O"/>
    <n v="203"/>
    <s v="OTHER BUSINESS"/>
    <m/>
    <m/>
    <s v="IC"/>
    <s v="Invest Cont"/>
    <n v="341"/>
    <m/>
    <m/>
    <m/>
    <s v="7600 W  SUNSET                       BL"/>
    <m/>
    <n v="34.098100000000002"/>
    <n v="-118.355"/>
    <n v="0"/>
  </r>
  <r>
    <n v="200609577"/>
    <d v="2020-04-27T00:00:00"/>
    <d v="2020-03-10T00:00:00"/>
    <n v="800"/>
    <n v="6"/>
    <x v="9"/>
    <n v="637"/>
    <n v="1"/>
    <n v="310"/>
    <s v="BURGLARY"/>
    <s v="0358 0344 1822"/>
    <n v="55"/>
    <s v="M"/>
    <s v="W"/>
    <n v="221"/>
    <s v="PUBLIC STORAGE"/>
    <m/>
    <m/>
    <s v="IC"/>
    <s v="Invest Cont"/>
    <n v="310"/>
    <m/>
    <m/>
    <m/>
    <s v="1800    VINE                         ST"/>
    <m/>
    <n v="34.1038"/>
    <n v="-118.3267"/>
    <n v="0"/>
  </r>
  <r>
    <n v="200915479"/>
    <d v="2020-10-04T00:00:00"/>
    <d v="2020-10-03T00:00:00"/>
    <n v="1700"/>
    <n v="9"/>
    <x v="3"/>
    <n v="914"/>
    <n v="1"/>
    <n v="331"/>
    <s v="THEFT FROM MOTOR VEHICLE - GRAND ($950.01 AND OVER)"/>
    <s v="0344 1606"/>
    <n v="20"/>
    <s v="F"/>
    <s v="H"/>
    <n v="101"/>
    <s v="STREET"/>
    <m/>
    <m/>
    <s v="IC"/>
    <s v="Invest Cont"/>
    <n v="331"/>
    <m/>
    <m/>
    <m/>
    <s v="6900 N  SEPULVEDA                    BL"/>
    <m/>
    <n v="34.195700000000002"/>
    <n v="-118.4662"/>
    <n v="0"/>
  </r>
  <r>
    <n v="200209638"/>
    <d v="2020-04-30T00:00:00"/>
    <d v="2020-04-30T00:00:00"/>
    <n v="740"/>
    <n v="2"/>
    <x v="5"/>
    <n v="217"/>
    <n v="2"/>
    <n v="626"/>
    <s v="INTIMATE PARTNER - SIMPLE ASSAULT"/>
    <s v="0913 2000 1814 0416 0446 0359"/>
    <n v="42"/>
    <s v="M"/>
    <s v="B"/>
    <n v="109"/>
    <s v="PARK/PLAYGROUND"/>
    <n v="400"/>
    <s v="STRONG-ARM (HANDS, FIST, FEET OR BODILY FORCE)"/>
    <s v="AA"/>
    <s v="Adult Arrest"/>
    <n v="626"/>
    <m/>
    <m/>
    <m/>
    <s v="BELLEVUE"/>
    <s v="GLENDALE"/>
    <n v="34.072699999999998"/>
    <n v="-118.2637"/>
    <n v="1"/>
  </r>
  <r>
    <n v="201115740"/>
    <d v="2020-11-14T00:00:00"/>
    <d v="2020-11-14T00:00:00"/>
    <n v="300"/>
    <n v="11"/>
    <x v="7"/>
    <n v="1181"/>
    <n v="2"/>
    <n v="626"/>
    <s v="INTIMATE PARTNER - SIMPLE ASSAULT"/>
    <s v="2000 0400 0448 0416 1814"/>
    <n v="25"/>
    <s v="M"/>
    <s v="H"/>
    <n v="502"/>
    <s v="MULTI-UNIT DWELLING (APARTMENT, DUPLEX, ETC)"/>
    <n v="400"/>
    <s v="STRONG-ARM (HANDS, FIST, FEET OR BODILY FORCE)"/>
    <s v="AA"/>
    <s v="Adult Arrest"/>
    <n v="626"/>
    <m/>
    <m/>
    <m/>
    <s v="2800    RESERVOIR                    ST"/>
    <m/>
    <n v="34.0824"/>
    <n v="-118.2704"/>
    <n v="1"/>
  </r>
  <r>
    <n v="200111264"/>
    <d v="2020-05-03T00:00:00"/>
    <d v="2020-04-24T00:00:00"/>
    <n v="1900"/>
    <n v="1"/>
    <x v="1"/>
    <n v="158"/>
    <n v="1"/>
    <n v="330"/>
    <s v="BURGLARY FROM VEHICLE"/>
    <s v="1822 1300 1606 0344"/>
    <n v="35"/>
    <s v="M"/>
    <s v="B"/>
    <n v="101"/>
    <s v="STREET"/>
    <m/>
    <m/>
    <s v="IC"/>
    <s v="Invest Cont"/>
    <n v="330"/>
    <m/>
    <m/>
    <m/>
    <s v="600    STANFORD                     AV"/>
    <m/>
    <n v="34.040799999999997"/>
    <n v="-118.2428"/>
    <n v="0"/>
  </r>
  <r>
    <n v="200105496"/>
    <d v="2020-01-22T00:00:00"/>
    <d v="2020-01-22T00:00:00"/>
    <n v="1950"/>
    <n v="1"/>
    <x v="1"/>
    <n v="152"/>
    <n v="1"/>
    <n v="210"/>
    <s v="ROBBERY"/>
    <s v="0416 0429 2004 1822 0444 0344"/>
    <n v="23"/>
    <s v="F"/>
    <s v="W"/>
    <n v="102"/>
    <s v="SIDEWALK"/>
    <n v="400"/>
    <s v="STRONG-ARM (HANDS, FIST, FEET OR BODILY FORCE)"/>
    <s v="IC"/>
    <s v="Invest Cont"/>
    <n v="210"/>
    <m/>
    <m/>
    <m/>
    <s v="600 S  GRAND                        AV"/>
    <m/>
    <n v="34.0488"/>
    <n v="-118.25530000000001"/>
    <n v="0"/>
  </r>
  <r>
    <n v="200306805"/>
    <d v="2020-02-16T00:00:00"/>
    <d v="2020-02-16T00:00:00"/>
    <n v="1402"/>
    <n v="3"/>
    <x v="2"/>
    <n v="316"/>
    <n v="1"/>
    <n v="230"/>
    <s v="ASSAULT WITH DEADLY WEAPON, AGGRAVATED ASSAULT"/>
    <s v="0913 0400 2034 1309 0202"/>
    <n v="55"/>
    <s v="F"/>
    <s v="B"/>
    <n v="301"/>
    <s v="GAS STATION"/>
    <n v="400"/>
    <s v="STRONG-ARM (HANDS, FIST, FEET OR BODILY FORCE)"/>
    <s v="IC"/>
    <s v="Invest Cont"/>
    <n v="230"/>
    <m/>
    <m/>
    <m/>
    <s v="ADAMS"/>
    <s v="NORMANDIE"/>
    <n v="34.032699999999998"/>
    <n v="-118.3002"/>
    <n v="0"/>
  </r>
  <r>
    <n v="200409199"/>
    <d v="2020-05-24T00:00:00"/>
    <d v="2020-05-24T00:00:00"/>
    <n v="1230"/>
    <n v="4"/>
    <x v="4"/>
    <n v="453"/>
    <n v="1"/>
    <n v="330"/>
    <s v="BURGLARY FROM VEHICLE"/>
    <s v="1300 1302"/>
    <n v="49"/>
    <s v="M"/>
    <s v="H"/>
    <n v="203"/>
    <s v="OTHER BUSINESS"/>
    <m/>
    <m/>
    <s v="IC"/>
    <s v="Invest Cont"/>
    <n v="330"/>
    <m/>
    <m/>
    <m/>
    <s v="1200 E  CESAR E CHAVEZ               AV"/>
    <m/>
    <n v="34.053100000000001"/>
    <n v="-118.2227"/>
    <n v="0"/>
  </r>
  <r>
    <n v="200413795"/>
    <d v="2020-10-14T00:00:00"/>
    <d v="2020-10-13T00:00:00"/>
    <n v="1830"/>
    <n v="4"/>
    <x v="4"/>
    <n v="413"/>
    <n v="1"/>
    <n v="510"/>
    <s v="VEHICLE - STOLEN"/>
    <m/>
    <n v="0"/>
    <m/>
    <m/>
    <n v="101"/>
    <s v="STREET"/>
    <m/>
    <m/>
    <s v="IC"/>
    <s v="Invest Cont"/>
    <n v="510"/>
    <m/>
    <m/>
    <m/>
    <s v="100 E  AVENUE 32"/>
    <m/>
    <n v="34.082000000000001"/>
    <n v="-118.214"/>
    <n v="0"/>
  </r>
  <r>
    <n v="200809816"/>
    <d v="2020-05-23T00:00:00"/>
    <d v="2020-05-23T00:00:00"/>
    <n v="403"/>
    <n v="8"/>
    <x v="12"/>
    <n v="826"/>
    <n v="1"/>
    <n v="310"/>
    <s v="BURGLARY"/>
    <s v="0394 1607 0344 0216"/>
    <n v="0"/>
    <s v="X"/>
    <s v="X"/>
    <n v="710"/>
    <s v="OTHER PREMISE"/>
    <m/>
    <m/>
    <s v="IC"/>
    <s v="Invest Cont"/>
    <n v="310"/>
    <m/>
    <m/>
    <m/>
    <s v="12100 W  SAN VICENTE                  BL"/>
    <m/>
    <n v="34.051900000000003"/>
    <n v="-118.4752"/>
    <n v="0"/>
  </r>
  <r>
    <n v="200912146"/>
    <d v="2020-07-09T00:00:00"/>
    <d v="2020-07-04T00:00:00"/>
    <n v="1100"/>
    <n v="9"/>
    <x v="3"/>
    <n v="969"/>
    <n v="1"/>
    <n v="420"/>
    <s v="THEFT FROM MOTOR VEHICLE - PETTY ($950 &amp; UNDER)"/>
    <m/>
    <n v="0"/>
    <m/>
    <m/>
    <n v="101"/>
    <s v="STREET"/>
    <m/>
    <m/>
    <s v="IC"/>
    <s v="Invest Cont"/>
    <n v="420"/>
    <m/>
    <m/>
    <m/>
    <s v="5000    COLDWATER CANYON             AV"/>
    <m/>
    <n v="34.161299999999997"/>
    <n v="-118.41379999999999"/>
    <n v="0"/>
  </r>
  <r>
    <n v="200606329"/>
    <d v="2020-02-17T00:00:00"/>
    <d v="2020-02-14T00:00:00"/>
    <n v="1"/>
    <n v="6"/>
    <x v="9"/>
    <n v="645"/>
    <n v="1"/>
    <n v="341"/>
    <s v="THEFT-GRAND ($950.01 &amp; OVER)EXCPT,GUNS,FOWL,LIVESTK,PROD"/>
    <s v="0344 0913 0346 1000 1026"/>
    <n v="28"/>
    <s v="F"/>
    <s v="H"/>
    <n v="203"/>
    <s v="OTHER BUSINESS"/>
    <m/>
    <m/>
    <s v="IC"/>
    <s v="Invest Cont"/>
    <n v="341"/>
    <m/>
    <m/>
    <m/>
    <s v="6900    HOLLYWOOD                    BL"/>
    <m/>
    <n v="34.101599999999998"/>
    <n v="-118.34010000000001"/>
    <n v="0"/>
  </r>
  <r>
    <n v="200813679"/>
    <d v="2020-09-03T00:00:00"/>
    <d v="2020-08-20T00:00:00"/>
    <n v="2200"/>
    <n v="8"/>
    <x v="12"/>
    <n v="835"/>
    <n v="1"/>
    <n v="331"/>
    <s v="THEFT FROM MOTOR VEHICLE - GRAND ($950.01 AND OVER)"/>
    <s v="0385 0358 0344 0346"/>
    <n v="48"/>
    <s v="F"/>
    <s v="H"/>
    <n v="108"/>
    <s v="PARKING LOT"/>
    <m/>
    <m/>
    <s v="AO"/>
    <s v="Adult Other"/>
    <n v="331"/>
    <m/>
    <m/>
    <m/>
    <s v="2100 S  BENTLEY                      AV"/>
    <m/>
    <n v="34.040700000000001"/>
    <n v="-118.4371"/>
    <n v="0"/>
  </r>
  <r>
    <n v="200612153"/>
    <d v="2020-07-04T00:00:00"/>
    <d v="2020-07-04T00:00:00"/>
    <n v="130"/>
    <n v="6"/>
    <x v="9"/>
    <n v="636"/>
    <n v="1"/>
    <n v="230"/>
    <s v="ASSAULT WITH DEADLY WEAPON, AGGRAVATED ASSAULT"/>
    <s v="0400 0411 1414 1822"/>
    <n v="28"/>
    <s v="M"/>
    <s v="W"/>
    <n v="101"/>
    <s v="STREET"/>
    <n v="500"/>
    <s v="UNKNOWN WEAPON/OTHER WEAPON"/>
    <s v="IC"/>
    <s v="Invest Cont"/>
    <n v="230"/>
    <m/>
    <m/>
    <m/>
    <s v="1800    IVAR                         AV"/>
    <m/>
    <n v="34.103900000000003"/>
    <n v="-118.3282"/>
    <n v="0"/>
  </r>
  <r>
    <n v="200708942"/>
    <d v="2020-05-05T00:00:00"/>
    <d v="2020-05-04T00:00:00"/>
    <n v="1900"/>
    <n v="7"/>
    <x v="0"/>
    <n v="732"/>
    <n v="1"/>
    <n v="230"/>
    <s v="ASSAULT WITH DEADLY WEAPON, AGGRAVATED ASSAULT"/>
    <s v="0411 0448 0416 0913"/>
    <n v="20"/>
    <s v="M"/>
    <s v="B"/>
    <n v="501"/>
    <s v="SINGLE FAMILY DWELLING"/>
    <n v="207"/>
    <s v="OTHER KNIFE"/>
    <s v="AO"/>
    <s v="Adult Other"/>
    <n v="230"/>
    <m/>
    <m/>
    <m/>
    <s v="6300 W  6TH                          ST"/>
    <m/>
    <n v="34.065300000000001"/>
    <n v="-118.36499999999999"/>
    <n v="0"/>
  </r>
  <r>
    <n v="200305560"/>
    <d v="2020-01-27T00:00:00"/>
    <d v="2020-01-27T00:00:00"/>
    <n v="1400"/>
    <n v="3"/>
    <x v="2"/>
    <n v="361"/>
    <n v="1"/>
    <n v="310"/>
    <s v="BURGLARY"/>
    <s v="1601 0344 0354 2034 1300 0314 1210"/>
    <n v="38"/>
    <s v="M"/>
    <s v="O"/>
    <n v="502"/>
    <s v="MULTI-UNIT DWELLING (APARTMENT, DUPLEX, ETC)"/>
    <m/>
    <m/>
    <s v="AA"/>
    <s v="Adult Arrest"/>
    <n v="310"/>
    <m/>
    <m/>
    <m/>
    <s v="4900    LINSCOTT                     PL"/>
    <m/>
    <n v="34.019100000000002"/>
    <n v="-118.3507"/>
    <n v="1"/>
  </r>
  <r>
    <n v="200121790"/>
    <d v="2020-12-01T00:00:00"/>
    <d v="2020-12-01T00:00:00"/>
    <n v="1430"/>
    <n v="1"/>
    <x v="1"/>
    <n v="191"/>
    <n v="1"/>
    <n v="510"/>
    <s v="VEHICLE - STOLEN"/>
    <m/>
    <n v="0"/>
    <m/>
    <m/>
    <n v="101"/>
    <s v="STREET"/>
    <m/>
    <m/>
    <s v="AA"/>
    <s v="Adult Arrest"/>
    <n v="510"/>
    <m/>
    <m/>
    <m/>
    <s v="WASHINGTON                   BL"/>
    <s v="FIGUEROA                     ST"/>
    <n v="34.034599999999998"/>
    <n v="-118.2724"/>
    <n v="1"/>
  </r>
  <r>
    <n v="200511188"/>
    <d v="2020-06-29T00:00:00"/>
    <d v="2020-06-26T00:00:00"/>
    <n v="1300"/>
    <n v="5"/>
    <x v="10"/>
    <n v="517"/>
    <n v="2"/>
    <n v="740"/>
    <s v="VANDALISM - FELONY ($400 &amp; OVER, ALL CHURCH VANDALISMS)"/>
    <n v="329"/>
    <n v="0"/>
    <s v="X"/>
    <s v="X"/>
    <n v="738"/>
    <s v="LIBRARY"/>
    <m/>
    <m/>
    <s v="IC"/>
    <s v="Invest Cont"/>
    <n v="740"/>
    <m/>
    <m/>
    <m/>
    <s v="1300 N  AVALON                       BL"/>
    <m/>
    <n v="33.788800000000002"/>
    <n v="-118.26309999999999"/>
    <n v="0"/>
  </r>
  <r>
    <n v="200318021"/>
    <d v="2020-09-29T00:00:00"/>
    <d v="2020-09-29T00:00:00"/>
    <n v="918"/>
    <n v="3"/>
    <x v="2"/>
    <n v="356"/>
    <n v="1"/>
    <n v="110"/>
    <s v="CRIMINAL HOMICIDE"/>
    <s v="0906 1822 1402 0430 1309 1100"/>
    <n v="34"/>
    <s v="M"/>
    <s v="B"/>
    <n v="101"/>
    <s v="STREET"/>
    <n v="102"/>
    <s v="HAND GUN"/>
    <s v="IC"/>
    <s v="Invest Cont"/>
    <n v="110"/>
    <n v="998"/>
    <m/>
    <m/>
    <s v="1500 W  36TH                         ST"/>
    <m/>
    <n v="34.022799999999997"/>
    <n v="-118.30459999999999"/>
    <n v="0"/>
  </r>
  <r>
    <n v="200518083"/>
    <d v="2020-12-22T00:00:00"/>
    <d v="2020-12-21T00:00:00"/>
    <n v="2100"/>
    <n v="5"/>
    <x v="10"/>
    <n v="585"/>
    <n v="1"/>
    <n v="510"/>
    <s v="VEHICLE - STOLEN"/>
    <m/>
    <n v="0"/>
    <m/>
    <m/>
    <n v="103"/>
    <s v="ALLEY"/>
    <m/>
    <m/>
    <s v="IC"/>
    <s v="Invest Cont"/>
    <n v="510"/>
    <m/>
    <m/>
    <m/>
    <s v="500 W  22ND                         ST"/>
    <m/>
    <n v="33.724299999999999"/>
    <n v="-118.2885"/>
    <n v="0"/>
  </r>
  <r>
    <n v="200114846"/>
    <d v="2020-07-15T00:00:00"/>
    <d v="2020-07-15T00:00:00"/>
    <n v="830"/>
    <n v="1"/>
    <x v="1"/>
    <n v="133"/>
    <n v="1"/>
    <n v="510"/>
    <s v="VEHICLE - STOLEN"/>
    <m/>
    <n v="0"/>
    <m/>
    <m/>
    <n v="101"/>
    <s v="STREET"/>
    <m/>
    <m/>
    <s v="IC"/>
    <s v="Invest Cont"/>
    <n v="510"/>
    <m/>
    <m/>
    <m/>
    <s v="300 W  2ND                          ST"/>
    <m/>
    <n v="34.052399999999999"/>
    <n v="-118.2467"/>
    <n v="0"/>
  </r>
  <r>
    <n v="200816466"/>
    <d v="2020-11-14T00:00:00"/>
    <d v="2020-11-14T00:00:00"/>
    <n v="1330"/>
    <n v="8"/>
    <x v="12"/>
    <n v="802"/>
    <n v="1"/>
    <n v="310"/>
    <s v="BURGLARY"/>
    <s v="1403 1822 1606 0321 0344 0352 0389"/>
    <n v="59"/>
    <s v="F"/>
    <s v="W"/>
    <n v="501"/>
    <s v="SINGLE FAMILY DWELLING"/>
    <m/>
    <m/>
    <s v="IC"/>
    <s v="Invest Cont"/>
    <n v="310"/>
    <m/>
    <m/>
    <m/>
    <s v="900    ILIFF                        ST"/>
    <m/>
    <n v="34.045900000000003"/>
    <n v="-118.5187"/>
    <n v="0"/>
  </r>
  <r>
    <n v="200605986"/>
    <d v="2020-02-11T00:00:00"/>
    <d v="2020-02-07T00:00:00"/>
    <n v="930"/>
    <n v="6"/>
    <x v="9"/>
    <n v="628"/>
    <n v="1"/>
    <n v="440"/>
    <s v="THEFT PLAIN - PETTY ($950 &amp; UNDER)"/>
    <n v="344"/>
    <n v="23"/>
    <s v="F"/>
    <s v="W"/>
    <n v="502"/>
    <s v="MULTI-UNIT DWELLING (APARTMENT, DUPLEX, ETC)"/>
    <m/>
    <m/>
    <s v="IC"/>
    <s v="Invest Cont"/>
    <n v="440"/>
    <m/>
    <m/>
    <m/>
    <s v="2000    VISTA DEL MAR                AV"/>
    <m/>
    <n v="34.106900000000003"/>
    <n v="-118.324"/>
    <n v="0"/>
  </r>
  <r>
    <n v="200709243"/>
    <d v="2020-05-14T00:00:00"/>
    <d v="2020-05-09T00:00:00"/>
    <n v="1100"/>
    <n v="7"/>
    <x v="0"/>
    <n v="755"/>
    <n v="1"/>
    <n v="510"/>
    <s v="VEHICLE - STOLEN"/>
    <m/>
    <n v="0"/>
    <m/>
    <m/>
    <n v="101"/>
    <s v="STREET"/>
    <m/>
    <m/>
    <s v="IC"/>
    <s v="Invest Cont"/>
    <n v="510"/>
    <m/>
    <m/>
    <m/>
    <s v="1200 S  CLOVERDALE                   AV"/>
    <m/>
    <n v="34.051400000000001"/>
    <n v="-118.3503"/>
    <n v="0"/>
  </r>
  <r>
    <n v="200909825"/>
    <d v="2020-05-18T00:00:00"/>
    <d v="2020-05-17T00:00:00"/>
    <n v="2130"/>
    <n v="9"/>
    <x v="3"/>
    <n v="937"/>
    <n v="1"/>
    <n v="330"/>
    <s v="BURGLARY FROM VEHICLE"/>
    <n v="344"/>
    <n v="37"/>
    <s v="M"/>
    <s v="H"/>
    <n v="101"/>
    <s v="STREET"/>
    <m/>
    <m/>
    <s v="IC"/>
    <s v="Invest Cont"/>
    <n v="330"/>
    <m/>
    <m/>
    <m/>
    <s v="COSTELLO"/>
    <s v="BESSEMER"/>
    <n v="34.1813"/>
    <n v="-118.43770000000001"/>
    <n v="0"/>
  </r>
  <r>
    <n v="201013342"/>
    <d v="2020-09-23T00:00:00"/>
    <d v="2020-09-22T00:00:00"/>
    <n v="1730"/>
    <n v="10"/>
    <x v="11"/>
    <n v="1006"/>
    <n v="1"/>
    <n v="310"/>
    <s v="BURGLARY"/>
    <s v="0344 1822 0354 0330 1414 1606"/>
    <n v="52"/>
    <s v="M"/>
    <s v="H"/>
    <n v="707"/>
    <s v="GARAGE/CARPORT"/>
    <m/>
    <m/>
    <s v="IC"/>
    <s v="Invest Cont"/>
    <n v="310"/>
    <m/>
    <m/>
    <m/>
    <s v="7600    LOUISE                       AV"/>
    <m/>
    <n v="34.214700000000001"/>
    <n v="-118.5142"/>
    <n v="0"/>
  </r>
  <r>
    <n v="200210819"/>
    <d v="2020-05-30T00:00:00"/>
    <d v="2020-05-30T00:00:00"/>
    <n v="1500"/>
    <n v="2"/>
    <x v="5"/>
    <n v="203"/>
    <n v="2"/>
    <n v="626"/>
    <s v="INTIMATE PARTNER - SIMPLE ASSAULT"/>
    <s v="0913 0416 2000 2004 2007 1222 1218"/>
    <n v="35"/>
    <s v="F"/>
    <s v="H"/>
    <n v="102"/>
    <s v="SIDEWALK"/>
    <n v="400"/>
    <s v="STRONG-ARM (HANDS, FIST, FEET OR BODILY FORCE)"/>
    <s v="AO"/>
    <s v="Adult Other"/>
    <n v="626"/>
    <m/>
    <m/>
    <m/>
    <s v="MONROE                       ST"/>
    <s v="VIRGIL                       AV"/>
    <n v="34.085700000000003"/>
    <n v="-118.2868"/>
    <n v="0"/>
  </r>
  <r>
    <n v="201014647"/>
    <d v="2020-11-02T00:00:00"/>
    <d v="2020-11-02T00:00:00"/>
    <n v="30"/>
    <n v="10"/>
    <x v="11"/>
    <n v="1094"/>
    <n v="1"/>
    <n v="310"/>
    <s v="BURGLARY"/>
    <s v="1414 1822 0344 1402 0314"/>
    <n v="43"/>
    <s v="M"/>
    <s v="W"/>
    <n v="501"/>
    <s v="SINGLE FAMILY DWELLING"/>
    <m/>
    <m/>
    <s v="IC"/>
    <s v="Invest Cont"/>
    <n v="310"/>
    <n v="933"/>
    <n v="998"/>
    <m/>
    <s v="5000    SERENA CIR"/>
    <m/>
    <n v="34.161299999999997"/>
    <n v="-118.5334"/>
    <n v="0"/>
  </r>
  <r>
    <n v="200509607"/>
    <d v="2020-05-17T00:00:00"/>
    <d v="2020-05-17T00:00:00"/>
    <n v="1105"/>
    <n v="5"/>
    <x v="10"/>
    <n v="526"/>
    <n v="1"/>
    <n v="442"/>
    <s v="SHOPLIFTING - PETTY THEFT ($950 &amp; UNDER)"/>
    <n v="325"/>
    <n v="0"/>
    <s v="X"/>
    <s v="X"/>
    <n v="402"/>
    <s v="MARKET"/>
    <m/>
    <m/>
    <s v="AA"/>
    <s v="Adult Arrest"/>
    <n v="442"/>
    <m/>
    <m/>
    <m/>
    <s v="300 W  ANAHEIM                      ST"/>
    <m/>
    <n v="33.779899999999998"/>
    <n v="-118.265"/>
    <n v="1"/>
  </r>
  <r>
    <n v="200616699"/>
    <d v="2020-10-14T00:00:00"/>
    <d v="2020-10-14T00:00:00"/>
    <n v="805"/>
    <n v="6"/>
    <x v="9"/>
    <n v="646"/>
    <n v="2"/>
    <n v="624"/>
    <s v="BATTERY - SIMPLE ASSAULT"/>
    <s v="1822 0416"/>
    <n v="26"/>
    <s v="M"/>
    <s v="H"/>
    <n v="707"/>
    <s v="GARAGE/CARPORT"/>
    <n v="400"/>
    <s v="STRONG-ARM (HANDS, FIST, FEET OR BODILY FORCE)"/>
    <s v="IC"/>
    <s v="Invest Cont"/>
    <n v="624"/>
    <m/>
    <m/>
    <m/>
    <s v="1600    VINE                         ST"/>
    <m/>
    <n v="34.098700000000001"/>
    <n v="-118.33369999999999"/>
    <n v="0"/>
  </r>
  <r>
    <n v="201208042"/>
    <d v="2020-02-28T00:00:00"/>
    <d v="2020-02-28T00:00:00"/>
    <n v="200"/>
    <n v="12"/>
    <x v="8"/>
    <n v="1249"/>
    <n v="1"/>
    <n v="220"/>
    <s v="ATTEMPTED ROBBERY"/>
    <s v="0216 0432 1309 0355 0370 0340 0448 0419 0416 1822"/>
    <n v="26"/>
    <s v="F"/>
    <s v="H"/>
    <n v="102"/>
    <s v="SIDEWALK"/>
    <n v="400"/>
    <s v="STRONG-ARM (HANDS, FIST, FEET OR BODILY FORCE)"/>
    <s v="IC"/>
    <s v="Invest Cont"/>
    <n v="220"/>
    <m/>
    <m/>
    <m/>
    <s v="66TH                         ST"/>
    <s v="FIGUEROA                     ST"/>
    <n v="33.979799999999997"/>
    <n v="-118.28270000000001"/>
    <n v="0"/>
  </r>
  <r>
    <n v="200616921"/>
    <d v="2020-10-19T00:00:00"/>
    <d v="2020-10-19T00:00:00"/>
    <n v="1910"/>
    <n v="6"/>
    <x v="9"/>
    <n v="639"/>
    <n v="1"/>
    <n v="761"/>
    <s v="BRANDISH WEAPON"/>
    <s v="0334 1822"/>
    <n v="20"/>
    <s v="M"/>
    <s v="H"/>
    <n v="203"/>
    <s v="OTHER BUSINESS"/>
    <n v="113"/>
    <s v="SIMULATED GUN"/>
    <s v="AO"/>
    <s v="Adult Other"/>
    <n v="761"/>
    <m/>
    <m/>
    <m/>
    <s v="5400    HOLLYWOOD                    BL"/>
    <m/>
    <n v="34.1036"/>
    <n v="-118.3049"/>
    <n v="0"/>
  </r>
  <r>
    <n v="200714263"/>
    <d v="2020-09-23T00:00:00"/>
    <d v="2020-09-17T00:00:00"/>
    <n v="1133"/>
    <n v="7"/>
    <x v="0"/>
    <n v="705"/>
    <n v="1"/>
    <n v="341"/>
    <s v="THEFT-GRAND ($950.01 &amp; OVER)EXCPT,GUNS,FOWL,LIVESTK,PROD"/>
    <s v="0344 0394"/>
    <n v="33"/>
    <s v="M"/>
    <s v="B"/>
    <n v="502"/>
    <s v="MULTI-UNIT DWELLING (APARTMENT, DUPLEX, ETC)"/>
    <m/>
    <m/>
    <s v="IC"/>
    <s v="Invest Cont"/>
    <n v="341"/>
    <m/>
    <m/>
    <m/>
    <s v="900 N  LA BREA                      AV"/>
    <m/>
    <n v="34.084600000000002"/>
    <n v="-118.3464"/>
    <n v="0"/>
  </r>
  <r>
    <n v="200906777"/>
    <d v="2020-03-02T00:00:00"/>
    <d v="2020-03-01T00:00:00"/>
    <n v="1815"/>
    <n v="9"/>
    <x v="3"/>
    <n v="941"/>
    <n v="1"/>
    <n v="442"/>
    <s v="SHOPLIFTING - PETTY THEFT ($950 &amp; UNDER)"/>
    <s v="1822 0945 1420 1414 0325"/>
    <n v="59"/>
    <s v="M"/>
    <s v="H"/>
    <n v="301"/>
    <s v="GAS STATION"/>
    <n v="500"/>
    <s v="UNKNOWN WEAPON/OTHER WEAPON"/>
    <s v="AA"/>
    <s v="Adult Arrest"/>
    <n v="442"/>
    <m/>
    <m/>
    <m/>
    <s v="5600    SEPULVEDA                    BL"/>
    <m/>
    <n v="34.1721"/>
    <n v="-118.4662"/>
    <n v="1"/>
  </r>
  <r>
    <n v="200604309"/>
    <d v="2020-01-08T00:00:00"/>
    <d v="2020-01-07T00:00:00"/>
    <n v="1900"/>
    <n v="6"/>
    <x v="9"/>
    <n v="639"/>
    <n v="1"/>
    <n v="420"/>
    <s v="THEFT FROM MOTOR VEHICLE - PETTY ($950 &amp; UNDER)"/>
    <s v="1300 1601 0344"/>
    <n v="28"/>
    <s v="M"/>
    <s v="W"/>
    <n v="502"/>
    <s v="MULTI-UNIT DWELLING (APARTMENT, DUPLEX, ETC)"/>
    <m/>
    <m/>
    <s v="IC"/>
    <s v="Invest Cont"/>
    <n v="420"/>
    <m/>
    <m/>
    <m/>
    <s v="1800 N  SERRANO                      AV"/>
    <m/>
    <n v="34.103499999999997"/>
    <n v="-118.30719999999999"/>
    <n v="0"/>
  </r>
  <r>
    <n v="200913874"/>
    <d v="2020-08-23T00:00:00"/>
    <d v="2020-08-23T00:00:00"/>
    <n v="500"/>
    <n v="9"/>
    <x v="3"/>
    <n v="919"/>
    <n v="1"/>
    <n v="210"/>
    <s v="ROBBERY"/>
    <s v="0603 0913 0355 2024"/>
    <n v="66"/>
    <s v="M"/>
    <s v="H"/>
    <n v="502"/>
    <s v="MULTI-UNIT DWELLING (APARTMENT, DUPLEX, ETC)"/>
    <n v="500"/>
    <s v="UNKNOWN WEAPON/OTHER WEAPON"/>
    <s v="AA"/>
    <s v="Adult Arrest"/>
    <n v="210"/>
    <m/>
    <m/>
    <m/>
    <s v="6600    FULTON                       AV"/>
    <m/>
    <n v="34.195099999999996"/>
    <n v="-118.42749999999999"/>
    <n v="1"/>
  </r>
  <r>
    <n v="200507236"/>
    <d v="2020-03-16T00:00:00"/>
    <d v="2020-03-16T00:00:00"/>
    <n v="915"/>
    <n v="5"/>
    <x v="10"/>
    <n v="555"/>
    <n v="2"/>
    <n v="626"/>
    <s v="INTIMATE PARTNER - SIMPLE ASSAULT"/>
    <s v="1243 0416 2000 1814 0913"/>
    <n v="32"/>
    <s v="F"/>
    <s v="W"/>
    <n v="101"/>
    <s v="STREET"/>
    <n v="400"/>
    <s v="STRONG-ARM (HANDS, FIST, FEET OR BODILY FORCE)"/>
    <s v="AO"/>
    <s v="Adult Other"/>
    <n v="626"/>
    <m/>
    <m/>
    <m/>
    <s v="GAFFEY                       PL"/>
    <s v="ELBERON"/>
    <n v="33.748399999999997"/>
    <n v="-118.2923"/>
    <n v="0"/>
  </r>
  <r>
    <n v="200514875"/>
    <d v="2020-10-03T00:00:00"/>
    <d v="2020-10-02T00:00:00"/>
    <n v="2000"/>
    <n v="5"/>
    <x v="10"/>
    <n v="529"/>
    <n v="1"/>
    <n v="420"/>
    <s v="THEFT FROM MOTOR VEHICLE - PETTY ($950 &amp; UNDER)"/>
    <s v="0344 0385 1300 1606"/>
    <n v="22"/>
    <s v="M"/>
    <s v="H"/>
    <n v="101"/>
    <s v="STREET"/>
    <m/>
    <m/>
    <s v="IC"/>
    <s v="Invest Cont"/>
    <n v="420"/>
    <m/>
    <m/>
    <m/>
    <s v="800 N  BANNING                      BL"/>
    <m/>
    <n v="33.780299999999997"/>
    <n v="-118.2573"/>
    <n v="0"/>
  </r>
  <r>
    <n v="200605089"/>
    <d v="2020-01-24T00:00:00"/>
    <d v="2020-01-24T00:00:00"/>
    <n v="1650"/>
    <n v="6"/>
    <x v="9"/>
    <n v="668"/>
    <n v="1"/>
    <n v="230"/>
    <s v="ASSAULT WITH DEADLY WEAPON, AGGRAVATED ASSAULT"/>
    <s v="0400 0416 0417 0342 0334 1822"/>
    <n v="39"/>
    <s v="M"/>
    <s v="H"/>
    <n v="102"/>
    <s v="SIDEWALK"/>
    <n v="309"/>
    <s v="BOARD"/>
    <s v="IC"/>
    <s v="Invest Cont"/>
    <n v="230"/>
    <m/>
    <m/>
    <m/>
    <s v="DE LONGPRE"/>
    <s v="SAINT ANDREWS"/>
    <n v="34.096899999999998"/>
    <n v="-118.3109"/>
    <n v="0"/>
  </r>
  <r>
    <n v="201207471"/>
    <d v="2020-02-19T00:00:00"/>
    <d v="2020-02-19T00:00:00"/>
    <n v="1108"/>
    <n v="12"/>
    <x v="8"/>
    <n v="1218"/>
    <n v="1"/>
    <n v="440"/>
    <s v="THEFT PLAIN - PETTY ($950 &amp; UNDER)"/>
    <s v="0344 1309 1822"/>
    <n v="0"/>
    <s v="X"/>
    <s v="X"/>
    <n v="401"/>
    <s v="MINI-MART"/>
    <m/>
    <m/>
    <s v="IC"/>
    <s v="Invest Cont"/>
    <n v="440"/>
    <m/>
    <m/>
    <m/>
    <s v="5400 S  VERMONT                      AV"/>
    <m/>
    <n v="33.993200000000002"/>
    <n v="-118.2915"/>
    <n v="0"/>
  </r>
  <r>
    <n v="200609043"/>
    <d v="2020-04-13T00:00:00"/>
    <d v="2020-04-09T00:00:00"/>
    <n v="1545"/>
    <n v="6"/>
    <x v="9"/>
    <n v="644"/>
    <n v="1"/>
    <n v="480"/>
    <s v="BIKE - STOLEN"/>
    <n v="344"/>
    <n v="33"/>
    <s v="M"/>
    <s v="W"/>
    <n v="403"/>
    <s v="DRUG STORE"/>
    <m/>
    <m/>
    <s v="IC"/>
    <s v="Invest Cont"/>
    <n v="480"/>
    <m/>
    <m/>
    <m/>
    <s v="1300 N  POINSETTIA                   PL"/>
    <m/>
    <n v="34.0944"/>
    <n v="-118.34829999999999"/>
    <n v="0"/>
  </r>
  <r>
    <n v="200401235"/>
    <d v="2020-12-13T00:00:00"/>
    <d v="2020-12-13T00:00:00"/>
    <n v="1437"/>
    <n v="4"/>
    <x v="4"/>
    <n v="451"/>
    <n v="2"/>
    <n v="740"/>
    <s v="VANDALISM - FELONY ($400 &amp; OVER, ALL CHURCH VANDALISMS)"/>
    <s v="0329 0311"/>
    <n v="0"/>
    <s v="M"/>
    <s v="W"/>
    <n v="203"/>
    <s v="OTHER BUSINESS"/>
    <m/>
    <m/>
    <s v="AA"/>
    <s v="Adult Arrest"/>
    <n v="740"/>
    <m/>
    <m/>
    <m/>
    <s v="200 N  MYERS                        ST"/>
    <m/>
    <n v="34.049300000000002"/>
    <n v="-118.2287"/>
    <n v="1"/>
  </r>
  <r>
    <n v="200807639"/>
    <d v="2020-03-18T00:00:00"/>
    <d v="2020-03-16T00:00:00"/>
    <n v="1330"/>
    <n v="8"/>
    <x v="12"/>
    <n v="893"/>
    <n v="1"/>
    <n v="345"/>
    <s v="DISHONEST EMPLOYEE - GRAND THEFT"/>
    <s v="1202 0329"/>
    <n v="67"/>
    <s v="M"/>
    <s v="W"/>
    <n v="501"/>
    <s v="SINGLE FAMILY DWELLING"/>
    <m/>
    <m/>
    <s v="IC"/>
    <s v="Invest Cont"/>
    <n v="345"/>
    <m/>
    <m/>
    <m/>
    <s v="2600    GREENFIELD                   AV"/>
    <m/>
    <n v="34.035800000000002"/>
    <n v="-118.4299"/>
    <n v="0"/>
  </r>
  <r>
    <n v="200515076"/>
    <d v="2020-10-09T00:00:00"/>
    <d v="2020-10-09T00:00:00"/>
    <n v="2115"/>
    <n v="5"/>
    <x v="10"/>
    <n v="513"/>
    <n v="1"/>
    <n v="210"/>
    <s v="ROBBERY"/>
    <s v="0370 0354 0355 0342 0344 0432 0444 1309 1310"/>
    <n v="36"/>
    <s v="M"/>
    <s v="H"/>
    <n v="101"/>
    <s v="STREET"/>
    <n v="400"/>
    <s v="STRONG-ARM (HANDS, FIST, FEET OR BODILY FORCE)"/>
    <s v="IC"/>
    <s v="Invest Cont"/>
    <n v="210"/>
    <m/>
    <m/>
    <m/>
    <s v="1200    FIGUEROA                     PL"/>
    <m/>
    <n v="33.786000000000001"/>
    <n v="-118.2817"/>
    <n v="0"/>
  </r>
  <r>
    <n v="200504112"/>
    <d v="2020-01-03T00:00:00"/>
    <d v="2020-01-03T00:00:00"/>
    <n v="830"/>
    <n v="5"/>
    <x v="10"/>
    <n v="524"/>
    <n v="2"/>
    <n v="626"/>
    <s v="INTIMATE PARTNER - SIMPLE ASSAULT"/>
    <s v="0408 0416 0446 1813 2000 1309 0913 0602 1821"/>
    <n v="29"/>
    <s v="F"/>
    <s v="W"/>
    <n v="501"/>
    <s v="SINGLE FAMILY DWELLING"/>
    <n v="400"/>
    <s v="STRONG-ARM (HANDS, FIST, FEET OR BODILY FORCE)"/>
    <s v="AA"/>
    <s v="Adult Arrest"/>
    <n v="626"/>
    <m/>
    <m/>
    <m/>
    <s v="1200 W  C                            ST"/>
    <m/>
    <n v="33.771900000000002"/>
    <n v="-118.27679999999999"/>
    <n v="1"/>
  </r>
  <r>
    <n v="200606197"/>
    <d v="2020-02-15T00:00:00"/>
    <d v="2020-02-15T00:00:00"/>
    <n v="1530"/>
    <n v="6"/>
    <x v="9"/>
    <n v="625"/>
    <n v="1"/>
    <n v="420"/>
    <s v="THEFT FROM MOTOR VEHICLE - PETTY ($950 &amp; UNDER)"/>
    <m/>
    <n v="0"/>
    <m/>
    <m/>
    <n v="707"/>
    <s v="GARAGE/CARPORT"/>
    <m/>
    <m/>
    <s v="IC"/>
    <s v="Invest Cont"/>
    <n v="420"/>
    <m/>
    <m/>
    <m/>
    <s v="2000 N  LAS PALMAS                   AV"/>
    <m/>
    <n v="34.113100000000003"/>
    <n v="-118.34099999999999"/>
    <n v="0"/>
  </r>
  <r>
    <n v="200316392"/>
    <d v="2020-08-27T00:00:00"/>
    <d v="2020-08-26T00:00:00"/>
    <n v="2100"/>
    <n v="3"/>
    <x v="2"/>
    <n v="376"/>
    <n v="2"/>
    <n v="745"/>
    <s v="VANDALISM - MISDEAMEANOR ($399 OR UNDER)"/>
    <s v="0329 0913 1300"/>
    <n v="20"/>
    <s v="F"/>
    <s v="B"/>
    <n v="122"/>
    <s v="VEHICLE, PASSENGER/TRUCK"/>
    <m/>
    <m/>
    <s v="AO"/>
    <s v="Adult Other"/>
    <n v="745"/>
    <m/>
    <m/>
    <m/>
    <s v="1600 W  MARTIN LUTHER KING JR        BL"/>
    <m/>
    <n v="34.014499999999998"/>
    <n v="-118.3045"/>
    <n v="0"/>
  </r>
  <r>
    <n v="200413576"/>
    <d v="2020-10-07T00:00:00"/>
    <d v="2020-10-07T00:00:00"/>
    <n v="2025"/>
    <n v="4"/>
    <x v="4"/>
    <n v="456"/>
    <n v="2"/>
    <n v="624"/>
    <s v="BATTERY - SIMPLE ASSAULT"/>
    <s v="0913 0554 0400 1501"/>
    <n v="22"/>
    <s v="M"/>
    <s v="H"/>
    <n v="501"/>
    <s v="SINGLE FAMILY DWELLING"/>
    <n v="500"/>
    <s v="UNKNOWN WEAPON/OTHER WEAPON"/>
    <s v="AO"/>
    <s v="Adult Other"/>
    <n v="624"/>
    <m/>
    <m/>
    <m/>
    <s v="2700    WINTER                       ST"/>
    <m/>
    <n v="34.048099999999998"/>
    <n v="-118.1995"/>
    <n v="0"/>
  </r>
  <r>
    <n v="200414540"/>
    <d v="2020-11-02T00:00:00"/>
    <d v="2020-11-01T00:00:00"/>
    <n v="1300"/>
    <n v="4"/>
    <x v="4"/>
    <n v="439"/>
    <n v="1"/>
    <n v="510"/>
    <s v="VEHICLE - STOLEN"/>
    <m/>
    <n v="0"/>
    <m/>
    <m/>
    <n v="101"/>
    <s v="STREET"/>
    <m/>
    <m/>
    <s v="IC"/>
    <s v="Invest Cont"/>
    <n v="510"/>
    <m/>
    <m/>
    <m/>
    <s v="2300    WARWICK                      AV"/>
    <m/>
    <n v="34.072000000000003"/>
    <n v="-118.1662"/>
    <n v="0"/>
  </r>
  <r>
    <n v="200604174"/>
    <d v="2020-01-05T00:00:00"/>
    <d v="2020-01-02T00:00:00"/>
    <n v="1300"/>
    <n v="6"/>
    <x v="9"/>
    <n v="643"/>
    <n v="1"/>
    <n v="440"/>
    <s v="THEFT PLAIN - PETTY ($950 &amp; UNDER)"/>
    <n v="344"/>
    <n v="37"/>
    <s v="M"/>
    <s v="W"/>
    <n v="707"/>
    <s v="GARAGE/CARPORT"/>
    <m/>
    <m/>
    <s v="IC"/>
    <s v="Invest Cont"/>
    <n v="440"/>
    <m/>
    <m/>
    <m/>
    <s v="1700 N  FULLER                       AV"/>
    <m/>
    <n v="34.101599999999998"/>
    <n v="-118.3489"/>
    <n v="0"/>
  </r>
  <r>
    <n v="201217388"/>
    <d v="2020-07-28T00:00:00"/>
    <d v="2020-07-28T00:00:00"/>
    <n v="2115"/>
    <n v="12"/>
    <x v="8"/>
    <n v="1218"/>
    <n v="1"/>
    <n v="350"/>
    <s v="THEFT, PERSON"/>
    <s v="0344 1822 0336"/>
    <n v="67"/>
    <s v="M"/>
    <s v="B"/>
    <n v="101"/>
    <s v="STREET"/>
    <n v="400"/>
    <s v="STRONG-ARM (HANDS, FIST, FEET OR BODILY FORCE)"/>
    <s v="IC"/>
    <s v="Invest Cont"/>
    <n v="350"/>
    <m/>
    <m/>
    <m/>
    <s v="FIGUEROA                     ST"/>
    <s v="56TH                         ST"/>
    <n v="33.991500000000002"/>
    <n v="-118.28270000000001"/>
    <n v="0"/>
  </r>
  <r>
    <n v="200405741"/>
    <d v="2020-02-14T00:00:00"/>
    <d v="2020-02-14T00:00:00"/>
    <n v="1300"/>
    <n v="4"/>
    <x v="4"/>
    <n v="443"/>
    <n v="1"/>
    <n v="341"/>
    <s v="THEFT-GRAND ($950.01 &amp; OVER)EXCPT,GUNS,FOWL,LIVESTK,PROD"/>
    <n v="344"/>
    <n v="24"/>
    <s v="F"/>
    <s v="A"/>
    <n v="722"/>
    <s v="COLLEGE/JUNIOR COLLEGE/UNIVERSITY"/>
    <m/>
    <m/>
    <s v="IC"/>
    <s v="Invest Cont"/>
    <n v="341"/>
    <m/>
    <m/>
    <m/>
    <s v="1300    SAN PABLO                    ST"/>
    <m/>
    <n v="34.059399999999997"/>
    <n v="-118.2046"/>
    <n v="0"/>
  </r>
  <r>
    <n v="200910859"/>
    <d v="2020-06-10T00:00:00"/>
    <d v="2020-06-09T00:00:00"/>
    <n v="500"/>
    <n v="9"/>
    <x v="3"/>
    <n v="916"/>
    <n v="1"/>
    <n v="510"/>
    <s v="VEHICLE - STOLEN"/>
    <m/>
    <n v="0"/>
    <m/>
    <m/>
    <n v="101"/>
    <s v="STREET"/>
    <m/>
    <m/>
    <s v="IC"/>
    <s v="Invest Cont"/>
    <n v="510"/>
    <m/>
    <m/>
    <m/>
    <s v="13900    VANOWEN                      ST"/>
    <m/>
    <n v="34.197600000000001"/>
    <n v="-118.43559999999999"/>
    <n v="0"/>
  </r>
  <r>
    <n v="200304417"/>
    <d v="2020-01-07T00:00:00"/>
    <d v="2020-01-07T00:00:00"/>
    <n v="2300"/>
    <n v="3"/>
    <x v="2"/>
    <n v="314"/>
    <n v="2"/>
    <n v="626"/>
    <s v="INTIMATE PARTNER - SIMPLE ASSAULT"/>
    <s v="2000 1813 1821 0416 0446"/>
    <n v="42"/>
    <s v="F"/>
    <s v="H"/>
    <n v="602"/>
    <s v="BANK"/>
    <n v="400"/>
    <s v="STRONG-ARM (HANDS, FIST, FEET OR BODILY FORCE)"/>
    <s v="AO"/>
    <s v="Adult Other"/>
    <n v="626"/>
    <m/>
    <m/>
    <m/>
    <s v="3500 W  ADAMS                        BL"/>
    <m/>
    <n v="34.032600000000002"/>
    <n v="-118.3224"/>
    <n v="0"/>
  </r>
  <r>
    <n v="200408606"/>
    <d v="2020-05-07T00:00:00"/>
    <d v="2020-05-07T00:00:00"/>
    <n v="1610"/>
    <n v="4"/>
    <x v="4"/>
    <n v="442"/>
    <n v="2"/>
    <n v="626"/>
    <s v="INTIMATE PARTNER - SIMPLE ASSAULT"/>
    <s v="2000 1814 1243 0913 0400 0416 0401 0419"/>
    <n v="21"/>
    <s v="F"/>
    <s v="H"/>
    <n v="102"/>
    <s v="SIDEWALK"/>
    <n v="400"/>
    <s v="STRONG-ARM (HANDS, FIST, FEET OR BODILY FORCE)"/>
    <s v="IC"/>
    <s v="Invest Cont"/>
    <n v="626"/>
    <m/>
    <m/>
    <m/>
    <s v="700 N  MISSION                      RD"/>
    <m/>
    <n v="34.055999999999997"/>
    <n v="-118.2221"/>
    <n v="0"/>
  </r>
  <r>
    <n v="200211544"/>
    <d v="2020-06-20T00:00:00"/>
    <d v="2020-06-19T00:00:00"/>
    <n v="2340"/>
    <n v="2"/>
    <x v="5"/>
    <n v="204"/>
    <n v="2"/>
    <n v="740"/>
    <s v="VANDALISM - FELONY ($400 &amp; OVER, ALL CHURCH VANDALISMS)"/>
    <s v="2000 0329 1307 1609 0913 1814 1402"/>
    <n v="23"/>
    <s v="F"/>
    <s v="H"/>
    <n v="122"/>
    <s v="VEHICLE, PASSENGER/TRUCK"/>
    <n v="500"/>
    <s v="UNKNOWN WEAPON/OTHER WEAPON"/>
    <s v="IC"/>
    <s v="Invest Cont"/>
    <n v="740"/>
    <n v="998"/>
    <m/>
    <m/>
    <s v="1000    HYPERION                     AV"/>
    <m/>
    <n v="34.089799999999997"/>
    <n v="-118.2808"/>
    <n v="0"/>
  </r>
  <r>
    <n v="200814285"/>
    <d v="2020-09-19T00:00:00"/>
    <d v="2020-09-19T00:00:00"/>
    <n v="1515"/>
    <n v="8"/>
    <x v="12"/>
    <n v="883"/>
    <n v="1"/>
    <n v="230"/>
    <s v="ASSAULT WITH DEADLY WEAPON, AGGRAVATED ASSAULT"/>
    <s v="1822 0334 0416 0321 0421 0432 0400 2004 1218"/>
    <n v="35"/>
    <s v="M"/>
    <s v="W"/>
    <n v="102"/>
    <s v="SIDEWALK"/>
    <n v="500"/>
    <s v="UNKNOWN WEAPON/OTHER WEAPON"/>
    <s v="AO"/>
    <s v="Adult Other"/>
    <n v="230"/>
    <m/>
    <m/>
    <m/>
    <s v="PICO"/>
    <s v="SAWTELLE"/>
    <n v="34.04"/>
    <n v="-118.4393"/>
    <n v="0"/>
  </r>
  <r>
    <n v="200904410"/>
    <d v="2020-01-10T00:00:00"/>
    <d v="2020-01-09T00:00:00"/>
    <n v="2000"/>
    <n v="9"/>
    <x v="3"/>
    <n v="904"/>
    <n v="1"/>
    <n v="310"/>
    <s v="BURGLARY"/>
    <s v="0344 1609 0329 0358 0375"/>
    <n v="51"/>
    <s v="M"/>
    <s v="H"/>
    <n v="218"/>
    <s v="BEAUTY/BARBER SHOP"/>
    <n v="306"/>
    <s v="ROCK/THROWN OBJECT"/>
    <s v="IC"/>
    <s v="Invest Cont"/>
    <n v="310"/>
    <m/>
    <m/>
    <m/>
    <s v="7500 N  SEPULVEDA                    BL"/>
    <m/>
    <n v="34.206600000000002"/>
    <n v="-118.4662"/>
    <n v="0"/>
  </r>
  <r>
    <n v="200208133"/>
    <d v="2020-03-23T00:00:00"/>
    <d v="2020-03-23T00:00:00"/>
    <n v="1515"/>
    <n v="2"/>
    <x v="5"/>
    <n v="251"/>
    <n v="2"/>
    <n v="902"/>
    <s v="VIOLATION OF TEMPORARY RESTRAINING ORDER"/>
    <n v="2038"/>
    <n v="28"/>
    <s v="F"/>
    <s v="H"/>
    <n v="502"/>
    <s v="MULTI-UNIT DWELLING (APARTMENT, DUPLEX, ETC)"/>
    <m/>
    <m/>
    <s v="AO"/>
    <s v="Adult Other"/>
    <n v="902"/>
    <m/>
    <m/>
    <m/>
    <s v="CORONADO                     ST"/>
    <s v="6TH                          ST"/>
    <n v="34.061999999999998"/>
    <n v="-118.2804"/>
    <n v="0"/>
  </r>
  <r>
    <n v="200218977"/>
    <d v="2020-12-25T00:00:00"/>
    <d v="2020-12-25T00:00:00"/>
    <n v="200"/>
    <n v="2"/>
    <x v="5"/>
    <n v="231"/>
    <n v="2"/>
    <n v="624"/>
    <s v="BATTERY - SIMPLE ASSAULT"/>
    <s v="0913 0562 2002 0419 0416 0400 0429 0602"/>
    <n v="54"/>
    <s v="F"/>
    <s v="H"/>
    <n v="102"/>
    <s v="SIDEWALK"/>
    <n v="400"/>
    <s v="STRONG-ARM (HANDS, FIST, FEET OR BODILY FORCE)"/>
    <s v="IC"/>
    <s v="Invest Cont"/>
    <n v="624"/>
    <m/>
    <m/>
    <m/>
    <s v="100 S  DILLON                       ST"/>
    <m/>
    <n v="34.070700000000002"/>
    <n v="-118.2841"/>
    <n v="0"/>
  </r>
  <r>
    <n v="201213661"/>
    <d v="2020-05-06T00:00:00"/>
    <d v="2020-05-06T00:00:00"/>
    <n v="2000"/>
    <n v="12"/>
    <x v="8"/>
    <n v="1263"/>
    <n v="1"/>
    <n v="341"/>
    <s v="THEFT-GRAND ($950.01 &amp; OVER)EXCPT,GUNS,FOWL,LIVESTK,PROD"/>
    <s v="0344 1822"/>
    <n v="38"/>
    <s v="M"/>
    <s v="O"/>
    <n v="102"/>
    <s v="SIDEWALK"/>
    <m/>
    <m/>
    <s v="IC"/>
    <s v="Invest Cont"/>
    <n v="341"/>
    <m/>
    <m/>
    <m/>
    <s v="1700 W  85TH                         ST"/>
    <m/>
    <n v="33.960900000000002"/>
    <n v="-118.3068"/>
    <n v="0"/>
  </r>
  <r>
    <n v="200211319"/>
    <d v="2020-06-14T00:00:00"/>
    <d v="2020-06-03T00:00:00"/>
    <n v="2200"/>
    <n v="2"/>
    <x v="5"/>
    <n v="249"/>
    <n v="2"/>
    <n v="668"/>
    <s v="EMBEZZLEMENT, GRAND THEFT ($950.01 &amp; OVER)"/>
    <m/>
    <n v="0"/>
    <m/>
    <m/>
    <n v="203"/>
    <s v="OTHER BUSINESS"/>
    <m/>
    <m/>
    <s v="IC"/>
    <s v="Invest Cont"/>
    <n v="668"/>
    <m/>
    <m/>
    <m/>
    <s v="600    SAINT PAUL                   AV"/>
    <m/>
    <n v="34.0535"/>
    <n v="-118.26090000000001"/>
    <n v="0"/>
  </r>
  <r>
    <n v="200407925"/>
    <d v="2020-04-17T00:00:00"/>
    <d v="2020-03-30T00:00:00"/>
    <n v="1150"/>
    <n v="4"/>
    <x v="4"/>
    <n v="489"/>
    <n v="2"/>
    <n v="930"/>
    <s v="CRIMINAL THREATS - NO WEAPON DISPLAYED"/>
    <s v="0443 1259"/>
    <n v="15"/>
    <s v="F"/>
    <s v="H"/>
    <n v="502"/>
    <s v="MULTI-UNIT DWELLING (APARTMENT, DUPLEX, ETC)"/>
    <n v="511"/>
    <s v="VERBAL THREAT"/>
    <s v="IC"/>
    <s v="Invest Cont"/>
    <n v="930"/>
    <m/>
    <m/>
    <m/>
    <s v="3000    ROSALIND                     PL"/>
    <m/>
    <n v="34.024000000000001"/>
    <n v="-118.21259999999999"/>
    <n v="0"/>
  </r>
  <r>
    <n v="200408833"/>
    <d v="2020-05-14T00:00:00"/>
    <d v="2020-05-14T00:00:00"/>
    <n v="600"/>
    <n v="4"/>
    <x v="4"/>
    <n v="489"/>
    <n v="1"/>
    <n v="510"/>
    <s v="VEHICLE - STOLEN"/>
    <m/>
    <n v="0"/>
    <m/>
    <m/>
    <n v="101"/>
    <s v="STREET"/>
    <m/>
    <m/>
    <s v="IC"/>
    <s v="Invest Cont"/>
    <n v="510"/>
    <m/>
    <m/>
    <m/>
    <s v="2800    GLENN                        AV"/>
    <m/>
    <n v="34.024500000000003"/>
    <n v="-118.21429999999999"/>
    <n v="0"/>
  </r>
  <r>
    <n v="201219668"/>
    <d v="2020-08-31T00:00:00"/>
    <d v="2020-08-30T00:00:00"/>
    <n v="2205"/>
    <n v="12"/>
    <x v="8"/>
    <n v="1248"/>
    <n v="1"/>
    <n v="210"/>
    <s v="ROBBERY"/>
    <s v="1822 0344 0400 0416 0342 0916 0354 1310"/>
    <n v="29"/>
    <s v="M"/>
    <s v="H"/>
    <n v="101"/>
    <s v="STREET"/>
    <n v="400"/>
    <s v="STRONG-ARM (HANDS, FIST, FEET OR BODILY FORCE)"/>
    <s v="IC"/>
    <s v="Invest Cont"/>
    <n v="210"/>
    <m/>
    <m/>
    <m/>
    <s v="900 W  62ND                         PL"/>
    <m/>
    <n v="33.982799999999997"/>
    <n v="-118.29089999999999"/>
    <n v="0"/>
  </r>
  <r>
    <n v="200616498"/>
    <d v="2020-10-09T00:00:00"/>
    <d v="2020-10-09T00:00:00"/>
    <n v="2200"/>
    <n v="6"/>
    <x v="9"/>
    <n v="646"/>
    <n v="2"/>
    <n v="623"/>
    <s v="BATTERY POLICE (SIMPLE)"/>
    <s v="1212 0400 1822 0416"/>
    <n v="0"/>
    <s v="X"/>
    <s v="X"/>
    <n v="101"/>
    <s v="STREET"/>
    <n v="400"/>
    <s v="STRONG-ARM (HANDS, FIST, FEET OR BODILY FORCE)"/>
    <s v="IC"/>
    <s v="Invest Cont"/>
    <n v="623"/>
    <m/>
    <m/>
    <m/>
    <s v="HOLLYWOOD"/>
    <s v="LAS PALMAS"/>
    <n v="34.101599999999998"/>
    <n v="-118.3361"/>
    <n v="0"/>
  </r>
  <r>
    <n v="201104201"/>
    <d v="2020-01-05T00:00:00"/>
    <d v="2020-01-05T00:00:00"/>
    <n v="5"/>
    <n v="11"/>
    <x v="7"/>
    <n v="1189"/>
    <n v="2"/>
    <n v="627"/>
    <s v="CHILD ABUSE (PHYSICAL) - SIMPLE ASSAULT"/>
    <s v="0400 0552 1257 0416"/>
    <n v="5"/>
    <s v="M"/>
    <s v="B"/>
    <n v="502"/>
    <s v="MULTI-UNIT DWELLING (APARTMENT, DUPLEX, ETC)"/>
    <n v="400"/>
    <s v="STRONG-ARM (HANDS, FIST, FEET OR BODILY FORCE)"/>
    <s v="AO"/>
    <s v="Adult Other"/>
    <n v="627"/>
    <m/>
    <m/>
    <m/>
    <s v="3500    MARMION                      WY"/>
    <m/>
    <n v="34.0871"/>
    <n v="-118.21420000000001"/>
    <n v="0"/>
  </r>
  <r>
    <n v="200915045"/>
    <d v="2020-09-23T00:00:00"/>
    <d v="2020-09-22T00:00:00"/>
    <n v="1420"/>
    <n v="9"/>
    <x v="3"/>
    <n v="923"/>
    <n v="2"/>
    <n v="624"/>
    <s v="BATTERY - SIMPLE ASSAULT"/>
    <n v="400"/>
    <n v="36"/>
    <s v="F"/>
    <s v="W"/>
    <n v="101"/>
    <s v="STREET"/>
    <n v="400"/>
    <s v="STRONG-ARM (HANDS, FIST, FEET OR BODILY FORCE)"/>
    <s v="IC"/>
    <s v="Invest Cont"/>
    <n v="624"/>
    <m/>
    <m/>
    <m/>
    <s v="6500 N  SEPULVEDA                    BL"/>
    <m/>
    <n v="34.190300000000001"/>
    <n v="-118.45740000000001"/>
    <n v="0"/>
  </r>
  <r>
    <n v="200713554"/>
    <d v="2020-09-05T00:00:00"/>
    <d v="2020-09-05T00:00:00"/>
    <n v="2140"/>
    <n v="7"/>
    <x v="0"/>
    <n v="721"/>
    <n v="2"/>
    <n v="740"/>
    <s v="VANDALISM - FELONY ($400 &amp; OVER, ALL CHURCH VANDALISMS)"/>
    <s v="0329 1300 1822 0910"/>
    <n v="42"/>
    <s v="M"/>
    <s v="H"/>
    <n v="801"/>
    <s v="MTA BUS"/>
    <m/>
    <m/>
    <s v="IC"/>
    <s v="Invest Cont"/>
    <n v="740"/>
    <m/>
    <m/>
    <m/>
    <s v="SAN VICENTE"/>
    <s v="3RD                          ST"/>
    <n v="34.073500000000003"/>
    <n v="-118.3777"/>
    <n v="0"/>
  </r>
  <r>
    <n v="200707039"/>
    <d v="2020-03-06T00:00:00"/>
    <d v="2020-03-05T00:00:00"/>
    <n v="2015"/>
    <n v="7"/>
    <x v="0"/>
    <n v="701"/>
    <n v="1"/>
    <n v="510"/>
    <s v="VEHICLE - STOLEN"/>
    <m/>
    <n v="0"/>
    <m/>
    <m/>
    <n v="123"/>
    <s v="PARKING UNDERGROUND/BUILDING"/>
    <m/>
    <m/>
    <s v="IC"/>
    <s v="Invest Cont"/>
    <n v="510"/>
    <m/>
    <m/>
    <m/>
    <s v="800 N  CROFT                        AV"/>
    <m/>
    <n v="34.0854"/>
    <n v="-118.3742"/>
    <n v="0"/>
  </r>
  <r>
    <n v="200611141"/>
    <d v="2020-06-07T00:00:00"/>
    <d v="2020-06-07T00:00:00"/>
    <n v="1"/>
    <n v="6"/>
    <x v="9"/>
    <n v="638"/>
    <n v="1"/>
    <n v="310"/>
    <s v="BURGLARY"/>
    <s v="0344 0330 0354"/>
    <n v="33"/>
    <s v="F"/>
    <s v="W"/>
    <n v="501"/>
    <s v="SINGLE FAMILY DWELLING"/>
    <m/>
    <m/>
    <s v="IC"/>
    <s v="Invest Cont"/>
    <n v="310"/>
    <m/>
    <m/>
    <m/>
    <s v="6000    FRANKLIN                     AV"/>
    <m/>
    <n v="34.105200000000004"/>
    <n v="-118.3194"/>
    <n v="0"/>
  </r>
  <r>
    <n v="201108506"/>
    <d v="2020-04-19T00:00:00"/>
    <d v="2020-04-17T00:00:00"/>
    <n v="2140"/>
    <n v="11"/>
    <x v="7"/>
    <n v="1107"/>
    <n v="1"/>
    <n v="420"/>
    <s v="THEFT FROM MOTOR VEHICLE - PETTY ($950 &amp; UNDER)"/>
    <n v="321"/>
    <n v="47"/>
    <s v="M"/>
    <s v="W"/>
    <n v="104"/>
    <s v="DRIVEWAY"/>
    <m/>
    <m/>
    <s v="AO"/>
    <s v="Adult Other"/>
    <n v="420"/>
    <m/>
    <m/>
    <m/>
    <s v="1500    DOGWOOD                      PL"/>
    <m/>
    <n v="34.126899999999999"/>
    <n v="-118.1914"/>
    <n v="0"/>
  </r>
  <r>
    <n v="200700847"/>
    <d v="2020-11-27T00:00:00"/>
    <d v="2020-11-27T00:00:00"/>
    <n v="830"/>
    <n v="7"/>
    <x v="0"/>
    <n v="738"/>
    <n v="1"/>
    <n v="310"/>
    <s v="BURGLARY"/>
    <s v="1402 0329 1414 1609 0321 0344"/>
    <n v="53"/>
    <s v="M"/>
    <s v="A"/>
    <n v="501"/>
    <s v="SINGLE FAMILY DWELLING"/>
    <m/>
    <m/>
    <s v="IC"/>
    <s v="Invest Cont"/>
    <n v="310"/>
    <n v="998"/>
    <m/>
    <m/>
    <s v="600 S  HUDSON                       AV"/>
    <m/>
    <n v="34.061999999999998"/>
    <n v="-118.33329999999999"/>
    <n v="0"/>
  </r>
  <r>
    <n v="201217519"/>
    <d v="2020-07-31T00:00:00"/>
    <d v="2020-07-31T00:00:00"/>
    <n v="1445"/>
    <n v="12"/>
    <x v="8"/>
    <n v="1248"/>
    <n v="1"/>
    <n v="230"/>
    <s v="ASSAULT WITH DEADLY WEAPON, AGGRAVATED ASSAULT"/>
    <s v="1822 0430 0342 1309 0906"/>
    <n v="23"/>
    <s v="M"/>
    <s v="H"/>
    <n v="109"/>
    <s v="PARK/PLAYGROUND"/>
    <n v="102"/>
    <s v="HAND GUN"/>
    <s v="IC"/>
    <s v="Invest Cont"/>
    <n v="230"/>
    <m/>
    <m/>
    <m/>
    <s v="70TH                         ST"/>
    <s v="HOOVER                       ST"/>
    <n v="33.976399999999998"/>
    <n v="-118.2871"/>
    <n v="0"/>
  </r>
  <r>
    <n v="200116804"/>
    <d v="2020-08-23T00:00:00"/>
    <d v="2020-08-23T00:00:00"/>
    <n v="2145"/>
    <n v="1"/>
    <x v="1"/>
    <n v="152"/>
    <n v="2"/>
    <n v="624"/>
    <s v="BATTERY - SIMPLE ASSAULT"/>
    <s v="0416 1822 0429"/>
    <n v="24"/>
    <s v="M"/>
    <s v="O"/>
    <n v="102"/>
    <s v="SIDEWALK"/>
    <n v="400"/>
    <s v="STRONG-ARM (HANDS, FIST, FEET OR BODILY FORCE)"/>
    <s v="IC"/>
    <s v="Invest Cont"/>
    <n v="624"/>
    <m/>
    <m/>
    <m/>
    <s v="5TH                          ST"/>
    <s v="HILL                         ST"/>
    <n v="34.049199999999999"/>
    <n v="-118.2525"/>
    <n v="0"/>
  </r>
  <r>
    <n v="200812195"/>
    <d v="2020-07-22T00:00:00"/>
    <d v="2020-07-22T00:00:00"/>
    <n v="1330"/>
    <n v="8"/>
    <x v="12"/>
    <n v="841"/>
    <n v="2"/>
    <n v="662"/>
    <s v="BUNCO, GRAND THEFT"/>
    <s v="0701 0800 0100"/>
    <n v="70"/>
    <s v="F"/>
    <s v="W"/>
    <n v="501"/>
    <s v="SINGLE FAMILY DWELLING"/>
    <m/>
    <m/>
    <s v="AO"/>
    <s v="Adult Other"/>
    <n v="662"/>
    <m/>
    <m/>
    <m/>
    <s v="12000    RHODE ISLAND                 AV"/>
    <m/>
    <n v="34.042499999999997"/>
    <n v="-118.46559999999999"/>
    <n v="0"/>
  </r>
  <r>
    <n v="200611870"/>
    <d v="2020-06-27T00:00:00"/>
    <d v="2020-06-27T00:00:00"/>
    <n v="930"/>
    <n v="6"/>
    <x v="9"/>
    <n v="668"/>
    <n v="1"/>
    <n v="433"/>
    <s v="DRIVING WITHOUT OWNER CONSENT (DWOC)"/>
    <s v="1402 1822"/>
    <n v="0"/>
    <s v="X"/>
    <s v="X"/>
    <n v="101"/>
    <s v="STREET"/>
    <m/>
    <m/>
    <s v="AA"/>
    <s v="Adult Arrest"/>
    <n v="433"/>
    <n v="998"/>
    <m/>
    <m/>
    <s v="ST ANDREWS"/>
    <s v="SUNSET"/>
    <n v="34.0944"/>
    <n v="-118.3125"/>
    <n v="1"/>
  </r>
  <r>
    <n v="200808904"/>
    <d v="2020-04-29T00:00:00"/>
    <d v="2020-04-29T00:00:00"/>
    <n v="1820"/>
    <n v="8"/>
    <x v="12"/>
    <n v="801"/>
    <n v="2"/>
    <n v="624"/>
    <s v="BATTERY - SIMPLE ASSAULT"/>
    <s v="0416 1266 0305 1822"/>
    <n v="35"/>
    <s v="F"/>
    <s v="B"/>
    <n v="501"/>
    <s v="SINGLE FAMILY DWELLING"/>
    <n v="400"/>
    <s v="STRONG-ARM (HANDS, FIST, FEET OR BODILY FORCE)"/>
    <s v="IC"/>
    <s v="Invest Cont"/>
    <n v="624"/>
    <m/>
    <m/>
    <m/>
    <s v="1600    MICHAEL                      LN"/>
    <m/>
    <n v="34.078600000000002"/>
    <n v="-118.5641"/>
    <n v="0"/>
  </r>
  <r>
    <n v="200804152"/>
    <d v="2020-01-04T00:00:00"/>
    <d v="2020-01-04T00:00:00"/>
    <n v="1100"/>
    <n v="8"/>
    <x v="12"/>
    <n v="855"/>
    <n v="1"/>
    <n v="761"/>
    <s v="BRANDISH WEAPON"/>
    <s v="1822 0202 0334 0319 0432 0421"/>
    <n v="55"/>
    <s v="M"/>
    <s v="W"/>
    <n v="101"/>
    <s v="STREET"/>
    <n v="200"/>
    <s v="KNIFE WITH BLADE 6INCHES OR LESS"/>
    <s v="IC"/>
    <s v="Invest Cont"/>
    <n v="761"/>
    <m/>
    <m/>
    <m/>
    <s v="1500    WESTWOOD                     BL"/>
    <m/>
    <n v="34.054099999999998"/>
    <n v="-118.44070000000001"/>
    <n v="0"/>
  </r>
  <r>
    <n v="201305570"/>
    <d v="2020-01-29T00:00:00"/>
    <d v="2020-01-28T00:00:00"/>
    <n v="2200"/>
    <n v="13"/>
    <x v="6"/>
    <n v="1324"/>
    <n v="1"/>
    <n v="510"/>
    <s v="VEHICLE - STOLEN"/>
    <m/>
    <n v="0"/>
    <m/>
    <m/>
    <n v="101"/>
    <s v="STREET"/>
    <m/>
    <m/>
    <s v="IC"/>
    <s v="Invest Cont"/>
    <n v="510"/>
    <m/>
    <m/>
    <m/>
    <s v="1200 E  25TH                         ST"/>
    <m/>
    <n v="34.020299999999999"/>
    <n v="-118.25060000000001"/>
    <n v="0"/>
  </r>
  <r>
    <n v="200709880"/>
    <d v="2020-05-30T00:00:00"/>
    <d v="2020-05-30T00:00:00"/>
    <n v="1300"/>
    <n v="7"/>
    <x v="0"/>
    <n v="723"/>
    <n v="2"/>
    <n v="740"/>
    <s v="VANDALISM - FELONY ($400 &amp; OVER, ALL CHURCH VANDALISMS)"/>
    <s v="1300 1822 0329"/>
    <n v="0"/>
    <s v="X"/>
    <s v="X"/>
    <n v="101"/>
    <s v="STREET"/>
    <m/>
    <m/>
    <s v="IC"/>
    <s v="Invest Cont"/>
    <n v="740"/>
    <m/>
    <m/>
    <m/>
    <s v="3RD"/>
    <s v="FAIRFAX"/>
    <n v="34.071899999999999"/>
    <n v="-118.3614"/>
    <n v="0"/>
  </r>
  <r>
    <n v="200712052"/>
    <d v="2020-07-27T00:00:00"/>
    <d v="2020-07-27T00:00:00"/>
    <n v="1"/>
    <n v="7"/>
    <x v="0"/>
    <n v="749"/>
    <n v="1"/>
    <n v="510"/>
    <s v="VEHICLE - STOLEN"/>
    <m/>
    <n v="0"/>
    <m/>
    <m/>
    <n v="108"/>
    <s v="PARKING LOT"/>
    <m/>
    <m/>
    <s v="IC"/>
    <s v="Invest Cont"/>
    <n v="510"/>
    <m/>
    <m/>
    <m/>
    <s v="800 S  PLYMOUTH                     BL"/>
    <m/>
    <n v="34.058"/>
    <n v="-118.3248"/>
    <n v="0"/>
  </r>
  <r>
    <n v="201222936"/>
    <d v="2020-10-19T00:00:00"/>
    <d v="2020-10-19T00:00:00"/>
    <n v="1815"/>
    <n v="12"/>
    <x v="8"/>
    <n v="1245"/>
    <n v="1"/>
    <n v="236"/>
    <s v="INTIMATE PARTNER - AGGRAVATED ASSAULT"/>
    <s v="2000 1243 1813 0913 1222 2007 0408 0340 0416 0446"/>
    <n v="48"/>
    <s v="F"/>
    <s v="B"/>
    <n v="502"/>
    <s v="MULTI-UNIT DWELLING (APARTMENT, DUPLEX, ETC)"/>
    <n v="400"/>
    <s v="STRONG-ARM (HANDS, FIST, FEET OR BODILY FORCE)"/>
    <s v="AO"/>
    <s v="Adult Other"/>
    <n v="236"/>
    <m/>
    <m/>
    <m/>
    <s v="6500 S  VERMONT                      AV"/>
    <m/>
    <n v="33.980800000000002"/>
    <n v="-118.29170000000001"/>
    <n v="0"/>
  </r>
  <r>
    <n v="200104765"/>
    <d v="2020-01-11T00:00:00"/>
    <d v="2020-01-11T00:00:00"/>
    <n v="900"/>
    <n v="1"/>
    <x v="1"/>
    <n v="195"/>
    <n v="1"/>
    <n v="330"/>
    <s v="BURGLARY FROM VEHICLE"/>
    <s v="1307 0344 0329 1609 1822 1414"/>
    <n v="39"/>
    <s v="M"/>
    <s v="H"/>
    <n v="103"/>
    <s v="ALLEY"/>
    <m/>
    <m/>
    <s v="IC"/>
    <s v="Invest Cont"/>
    <n v="330"/>
    <m/>
    <m/>
    <m/>
    <s v="1600    SANTEE                       ST"/>
    <m/>
    <n v="34.030900000000003"/>
    <n v="-118.26179999999999"/>
    <n v="0"/>
  </r>
  <r>
    <n v="201107535"/>
    <d v="2020-03-20T00:00:00"/>
    <d v="2020-02-17T00:00:00"/>
    <n v="1630"/>
    <n v="11"/>
    <x v="7"/>
    <n v="1162"/>
    <n v="2"/>
    <n v="668"/>
    <s v="EMBEZZLEMENT, GRAND THEFT ($950.01 &amp; OVER)"/>
    <m/>
    <n v="0"/>
    <m/>
    <m/>
    <n v="203"/>
    <s v="OTHER BUSINESS"/>
    <m/>
    <m/>
    <s v="IC"/>
    <s v="Invest Cont"/>
    <n v="668"/>
    <m/>
    <m/>
    <m/>
    <s v="4500    HOLLYWOOD                    BL"/>
    <m/>
    <n v="34.098999999999997"/>
    <n v="-118.2884"/>
    <n v="0"/>
  </r>
  <r>
    <n v="200714387"/>
    <d v="2020-09-29T00:00:00"/>
    <d v="2020-09-29T00:00:00"/>
    <n v="1000"/>
    <n v="7"/>
    <x v="0"/>
    <n v="737"/>
    <n v="1"/>
    <n v="341"/>
    <s v="THEFT-GRAND ($950.01 &amp; OVER)EXCPT,GUNS,FOWL,LIVESTK,PROD"/>
    <n v="344"/>
    <n v="28"/>
    <s v="F"/>
    <s v="O"/>
    <n v="502"/>
    <s v="MULTI-UNIT DWELLING (APARTMENT, DUPLEX, ETC)"/>
    <m/>
    <m/>
    <s v="IC"/>
    <s v="Invest Cont"/>
    <n v="341"/>
    <m/>
    <m/>
    <m/>
    <s v="5100    WILSHIRE                     BL"/>
    <m/>
    <n v="34.062199999999997"/>
    <n v="-118.34180000000001"/>
    <n v="0"/>
  </r>
  <r>
    <n v="201220832"/>
    <d v="2020-09-17T00:00:00"/>
    <d v="2020-09-14T00:00:00"/>
    <n v="1600"/>
    <n v="12"/>
    <x v="8"/>
    <n v="1242"/>
    <n v="2"/>
    <n v="930"/>
    <s v="CRIMINAL THREATS - NO WEAPON DISPLAYED"/>
    <s v="0913 0421 0432 2021"/>
    <n v="57"/>
    <s v="M"/>
    <s v="B"/>
    <n v="121"/>
    <s v="YARD (RESIDENTIAL/BUSINESS)"/>
    <n v="511"/>
    <s v="VERBAL THREAT"/>
    <s v="IC"/>
    <s v="Invest Cont"/>
    <n v="930"/>
    <m/>
    <m/>
    <m/>
    <s v="6000    5TH                          AV"/>
    <m/>
    <n v="33.983699999999999"/>
    <n v="-118.32259999999999"/>
    <n v="0"/>
  </r>
  <r>
    <n v="201221526"/>
    <d v="2020-09-27T00:00:00"/>
    <d v="2020-09-27T00:00:00"/>
    <n v="1400"/>
    <n v="12"/>
    <x v="8"/>
    <n v="1259"/>
    <n v="2"/>
    <n v="625"/>
    <s v="OTHER ASSAULT"/>
    <s v="0561 0913 0444 0416"/>
    <n v="39"/>
    <s v="F"/>
    <s v="B"/>
    <n v="502"/>
    <s v="MULTI-UNIT DWELLING (APARTMENT, DUPLEX, ETC)"/>
    <n v="400"/>
    <s v="STRONG-ARM (HANDS, FIST, FEET OR BODILY FORCE)"/>
    <s v="AO"/>
    <s v="Adult Other"/>
    <n v="625"/>
    <m/>
    <m/>
    <m/>
    <s v="7800    TOWNE                        AV"/>
    <m/>
    <n v="33.967399999999998"/>
    <n v="-118.26730000000001"/>
    <n v="0"/>
  </r>
  <r>
    <n v="201008926"/>
    <d v="2020-05-11T00:00:00"/>
    <d v="2020-04-14T00:00:00"/>
    <n v="215"/>
    <n v="10"/>
    <x v="11"/>
    <n v="1043"/>
    <n v="1"/>
    <n v="420"/>
    <s v="THEFT FROM MOTOR VEHICLE - PETTY ($950 &amp; UNDER)"/>
    <s v="1822 0344 1300 1202"/>
    <n v="68"/>
    <s v="F"/>
    <s v="O"/>
    <n v="123"/>
    <s v="PARKING UNDERGROUND/BUILDING"/>
    <m/>
    <m/>
    <s v="IC"/>
    <s v="Invest Cont"/>
    <n v="420"/>
    <m/>
    <m/>
    <m/>
    <s v="5700    YOLANDA                      AV"/>
    <m/>
    <n v="34.174500000000002"/>
    <n v="-118.5407"/>
    <n v="0"/>
  </r>
  <r>
    <n v="200106071"/>
    <d v="2020-01-30T00:00:00"/>
    <d v="2020-01-30T00:00:00"/>
    <n v="1750"/>
    <n v="1"/>
    <x v="1"/>
    <n v="111"/>
    <n v="1"/>
    <n v="341"/>
    <s v="THEFT-GRAND ($950.01 &amp; OVER)EXCPT,GUNS,FOWL,LIVESTK,PROD"/>
    <s v="0917 0344 2004 2032 1822"/>
    <n v="51"/>
    <s v="F"/>
    <s v="A"/>
    <n v="406"/>
    <s v="OTHER STORE"/>
    <m/>
    <m/>
    <s v="IC"/>
    <s v="Invest Cont"/>
    <n v="341"/>
    <m/>
    <m/>
    <m/>
    <s v="800 N  SPRING                       ST"/>
    <m/>
    <n v="34.061900000000001"/>
    <n v="-118.23690000000001"/>
    <n v="0"/>
  </r>
  <r>
    <n v="201210864"/>
    <d v="2020-04-14T00:00:00"/>
    <d v="2020-04-14T00:00:00"/>
    <n v="100"/>
    <n v="12"/>
    <x v="8"/>
    <n v="1249"/>
    <n v="2"/>
    <n v="624"/>
    <s v="BATTERY - SIMPLE ASSAULT"/>
    <s v="0416 0605"/>
    <n v="36"/>
    <s v="M"/>
    <s v="B"/>
    <n v="101"/>
    <s v="STREET"/>
    <n v="400"/>
    <s v="STRONG-ARM (HANDS, FIST, FEET OR BODILY FORCE)"/>
    <s v="IC"/>
    <s v="Invest Cont"/>
    <n v="624"/>
    <m/>
    <m/>
    <m/>
    <s v="65TH                         ST"/>
    <s v="DENVER"/>
    <n v="33.980600000000003"/>
    <n v="-118.2838"/>
    <n v="0"/>
  </r>
  <r>
    <n v="201209620"/>
    <d v="2020-03-23T00:00:00"/>
    <d v="2020-03-18T00:00:00"/>
    <n v="700"/>
    <n v="12"/>
    <x v="8"/>
    <n v="1248"/>
    <n v="1"/>
    <n v="341"/>
    <s v="THEFT-GRAND ($950.01 &amp; OVER)EXCPT,GUNS,FOWL,LIVESTK,PROD"/>
    <s v="0603 0344 0913 0337"/>
    <n v="0"/>
    <s v="X"/>
    <s v="X"/>
    <n v="203"/>
    <s v="OTHER BUSINESS"/>
    <m/>
    <m/>
    <s v="IC"/>
    <s v="Invest Cont"/>
    <n v="341"/>
    <m/>
    <m/>
    <m/>
    <s v="800 W  FLORENCE                     AV"/>
    <m/>
    <n v="33.979199999999999"/>
    <n v="-118.2893"/>
    <n v="0"/>
  </r>
  <r>
    <n v="200213311"/>
    <d v="2020-08-03T00:00:00"/>
    <d v="2020-08-02T00:00:00"/>
    <n v="2020"/>
    <n v="2"/>
    <x v="5"/>
    <n v="218"/>
    <n v="1"/>
    <n v="330"/>
    <s v="BURGLARY FROM VEHICLE"/>
    <s v="1300 0344 1307 1609 0329"/>
    <n v="31"/>
    <s v="F"/>
    <s v="W"/>
    <n v="101"/>
    <s v="STREET"/>
    <m/>
    <m/>
    <s v="IC"/>
    <s v="Invest Cont"/>
    <n v="330"/>
    <m/>
    <m/>
    <m/>
    <s v="SUNSET                       BL"/>
    <s v="PORTIA                       ST"/>
    <n v="34.075499999999998"/>
    <n v="-118.2544"/>
    <n v="0"/>
  </r>
  <r>
    <n v="200806402"/>
    <d v="2020-02-23T00:00:00"/>
    <d v="2020-02-18T00:00:00"/>
    <n v="1800"/>
    <n v="8"/>
    <x v="12"/>
    <n v="895"/>
    <n v="1"/>
    <n v="341"/>
    <s v="THEFT-GRAND ($950.01 &amp; OVER)EXCPT,GUNS,FOWL,LIVESTK,PROD"/>
    <s v="0344 1822"/>
    <n v="0"/>
    <s v="X"/>
    <s v="X"/>
    <n v="717"/>
    <s v="HEALTH SPA/GYM"/>
    <m/>
    <m/>
    <s v="IC"/>
    <s v="Invest Cont"/>
    <n v="341"/>
    <m/>
    <m/>
    <m/>
    <s v="3000    MOTOR                        AV"/>
    <m/>
    <n v="34.037399999999998"/>
    <n v="-118.40819999999999"/>
    <n v="0"/>
  </r>
  <r>
    <n v="200316812"/>
    <d v="2020-09-04T00:00:00"/>
    <d v="2020-09-03T00:00:00"/>
    <n v="1300"/>
    <n v="3"/>
    <x v="2"/>
    <n v="396"/>
    <n v="1"/>
    <n v="420"/>
    <s v="THEFT FROM MOTOR VEHICLE - PETTY ($950 &amp; UNDER)"/>
    <m/>
    <n v="0"/>
    <m/>
    <m/>
    <n v="101"/>
    <s v="STREET"/>
    <m/>
    <m/>
    <s v="IC"/>
    <s v="Invest Cont"/>
    <n v="420"/>
    <m/>
    <m/>
    <m/>
    <s v="4100 S  VERMONT                      AV"/>
    <m/>
    <n v="34.008499999999998"/>
    <n v="-118.2915"/>
    <n v="0"/>
  </r>
  <r>
    <n v="200611156"/>
    <d v="2020-06-04T00:00:00"/>
    <d v="2020-06-02T00:00:00"/>
    <n v="1"/>
    <n v="6"/>
    <x v="9"/>
    <n v="625"/>
    <n v="1"/>
    <n v="331"/>
    <s v="THEFT FROM MOTOR VEHICLE - GRAND ($950.01 AND OVER)"/>
    <s v="0344 0385 1300"/>
    <n v="54"/>
    <s v="M"/>
    <s v="V"/>
    <n v="101"/>
    <s v="STREET"/>
    <m/>
    <m/>
    <s v="IC"/>
    <s v="Invest Cont"/>
    <n v="331"/>
    <m/>
    <m/>
    <m/>
    <s v="HIGHLAND"/>
    <s v="CAMROSE"/>
    <n v="34.1083"/>
    <n v="-118.33710000000001"/>
    <n v="0"/>
  </r>
  <r>
    <n v="200808070"/>
    <d v="2020-04-06T00:00:00"/>
    <d v="2020-04-05T00:00:00"/>
    <n v="1830"/>
    <n v="8"/>
    <x v="12"/>
    <n v="836"/>
    <n v="1"/>
    <n v="330"/>
    <s v="BURGLARY FROM VEHICLE"/>
    <s v="1420 0344 1822 1307 0321"/>
    <n v="35"/>
    <s v="F"/>
    <s v="W"/>
    <n v="707"/>
    <s v="GARAGE/CARPORT"/>
    <m/>
    <m/>
    <s v="IC"/>
    <s v="Invest Cont"/>
    <n v="330"/>
    <m/>
    <m/>
    <m/>
    <s v="10500    SANTA MONICA                 BL"/>
    <m/>
    <n v="34.055399999999999"/>
    <n v="-118.42659999999999"/>
    <n v="0"/>
  </r>
  <r>
    <n v="200120214"/>
    <d v="2020-10-28T00:00:00"/>
    <d v="2020-10-27T00:00:00"/>
    <n v="2115"/>
    <n v="1"/>
    <x v="1"/>
    <n v="182"/>
    <n v="1"/>
    <n v="231"/>
    <s v="ASSAULT WITH DEADLY WEAPON ON POLICE OFFICER"/>
    <s v="1212 0416 0447 1822 1420"/>
    <n v="48"/>
    <s v="F"/>
    <s v="O"/>
    <n v="102"/>
    <s v="SIDEWALK"/>
    <n v="212"/>
    <s v="BOTTLE"/>
    <s v="IC"/>
    <s v="Invest Cont"/>
    <n v="231"/>
    <m/>
    <m/>
    <m/>
    <s v="FLOWER                       ST"/>
    <s v="11TH"/>
    <n v="34.042999999999999"/>
    <n v="-118.2641"/>
    <n v="0"/>
  </r>
  <r>
    <n v="200219019"/>
    <d v="2020-12-26T00:00:00"/>
    <d v="2020-12-26T00:00:00"/>
    <n v="1545"/>
    <n v="2"/>
    <x v="5"/>
    <n v="245"/>
    <n v="1"/>
    <n v="210"/>
    <s v="ROBBERY"/>
    <s v="0344 0355 0337 0302 0334 1310 0312 1822"/>
    <n v="36"/>
    <s v="F"/>
    <s v="H"/>
    <n v="108"/>
    <s v="PARKING LOT"/>
    <n v="102"/>
    <s v="HAND GUN"/>
    <s v="IC"/>
    <s v="Invest Cont"/>
    <n v="210"/>
    <m/>
    <m/>
    <m/>
    <s v="2100 W  6TH                          ST"/>
    <m/>
    <n v="34.0595"/>
    <n v="-118.2749"/>
    <n v="0"/>
  </r>
  <r>
    <n v="200917534"/>
    <d v="2020-11-21T00:00:00"/>
    <d v="2020-11-19T00:00:00"/>
    <n v="1930"/>
    <n v="9"/>
    <x v="3"/>
    <n v="998"/>
    <n v="1"/>
    <n v="440"/>
    <s v="THEFT PLAIN - PETTY ($950 &amp; UNDER)"/>
    <n v="394"/>
    <n v="43"/>
    <s v="M"/>
    <s v="O"/>
    <n v="121"/>
    <s v="YARD (RESIDENTIAL/BUSINESS)"/>
    <m/>
    <m/>
    <s v="IC"/>
    <s v="Invest Cont"/>
    <n v="440"/>
    <m/>
    <m/>
    <m/>
    <s v="13100    VALLEY VISTA                 BL"/>
    <m/>
    <n v="34.144799999999996"/>
    <n v="-118.4186"/>
    <n v="0"/>
  </r>
  <r>
    <n v="200119672"/>
    <d v="2020-10-19T00:00:00"/>
    <d v="2020-10-17T00:00:00"/>
    <n v="1210"/>
    <n v="1"/>
    <x v="1"/>
    <n v="191"/>
    <n v="1"/>
    <n v="510"/>
    <s v="VEHICLE - STOLEN"/>
    <m/>
    <n v="0"/>
    <m/>
    <m/>
    <n v="707"/>
    <s v="GARAGE/CARPORT"/>
    <m/>
    <m/>
    <s v="IC"/>
    <s v="Invest Cont"/>
    <n v="510"/>
    <m/>
    <m/>
    <m/>
    <s v="600 W  WASHINGTON                   BL"/>
    <m/>
    <n v="34.038800000000002"/>
    <n v="-118.2717"/>
    <n v="0"/>
  </r>
  <r>
    <n v="200709227"/>
    <d v="2020-05-14T00:00:00"/>
    <d v="2020-05-14T00:00:00"/>
    <n v="1100"/>
    <n v="7"/>
    <x v="0"/>
    <n v="784"/>
    <n v="1"/>
    <n v="510"/>
    <s v="VEHICLE - STOLEN"/>
    <m/>
    <n v="0"/>
    <m/>
    <m/>
    <n v="101"/>
    <s v="STREET"/>
    <m/>
    <m/>
    <s v="IC"/>
    <s v="Invest Cont"/>
    <n v="510"/>
    <m/>
    <m/>
    <m/>
    <s v="1900 S  ORANGE                       DR"/>
    <m/>
    <n v="34.040799999999997"/>
    <n v="-118.3497"/>
    <n v="0"/>
  </r>
  <r>
    <n v="200916086"/>
    <d v="2020-10-18T00:00:00"/>
    <d v="2020-10-17T00:00:00"/>
    <n v="1900"/>
    <n v="9"/>
    <x v="3"/>
    <n v="943"/>
    <n v="1"/>
    <n v="510"/>
    <s v="VEHICLE - STOLEN"/>
    <m/>
    <n v="0"/>
    <s v="M"/>
    <m/>
    <n v="101"/>
    <s v="STREET"/>
    <m/>
    <m/>
    <s v="IC"/>
    <s v="Invest Cont"/>
    <n v="510"/>
    <m/>
    <m/>
    <m/>
    <s v="BURBANK                      BL"/>
    <s v="TYRONE                       AV"/>
    <n v="34.1721"/>
    <n v="-118.4443"/>
    <n v="0"/>
  </r>
  <r>
    <n v="200408758"/>
    <d v="2020-05-10T00:00:00"/>
    <d v="2020-05-10T00:00:00"/>
    <n v="1900"/>
    <n v="4"/>
    <x v="4"/>
    <n v="449"/>
    <n v="2"/>
    <n v="930"/>
    <s v="CRIMINAL THREATS - NO WEAPON DISPLAYED"/>
    <s v="0913 0556 0443 2004"/>
    <n v="29"/>
    <s v="M"/>
    <s v="H"/>
    <n v="501"/>
    <s v="SINGLE FAMILY DWELLING"/>
    <n v="511"/>
    <s v="VERBAL THREAT"/>
    <s v="IC"/>
    <s v="Invest Cont"/>
    <n v="930"/>
    <m/>
    <m/>
    <m/>
    <s v="2700    WABASH                       AV"/>
    <m/>
    <n v="34.052700000000002"/>
    <n v="-118.1969"/>
    <n v="0"/>
  </r>
  <r>
    <n v="200219141"/>
    <d v="2020-12-30T00:00:00"/>
    <d v="2020-12-30T00:00:00"/>
    <n v="100"/>
    <n v="2"/>
    <x v="5"/>
    <n v="266"/>
    <n v="1"/>
    <n v="230"/>
    <s v="ASSAULT WITH DEADLY WEAPON, AGGRAVATED ASSAULT"/>
    <s v="1407 1822 0216 1100 0430 1310 0334 0906"/>
    <n v="26"/>
    <s v="F"/>
    <s v="H"/>
    <n v="101"/>
    <s v="STREET"/>
    <n v="102"/>
    <s v="HAND GUN"/>
    <s v="IC"/>
    <s v="Invest Cont"/>
    <n v="230"/>
    <n v="998"/>
    <m/>
    <m/>
    <s v="7TH"/>
    <s v="BURLINGTON"/>
    <n v="34.055"/>
    <n v="-118.2735"/>
    <n v="0"/>
  </r>
  <r>
    <n v="200316906"/>
    <d v="2020-09-06T00:00:00"/>
    <d v="2020-09-06T00:00:00"/>
    <n v="335"/>
    <n v="3"/>
    <x v="2"/>
    <n v="314"/>
    <n v="2"/>
    <n v="624"/>
    <s v="BATTERY - SIMPLE ASSAULT"/>
    <s v="0913 0361 0416 0446"/>
    <n v="27"/>
    <s v="M"/>
    <s v="H"/>
    <n v="103"/>
    <s v="ALLEY"/>
    <n v="400"/>
    <s v="STRONG-ARM (HANDS, FIST, FEET OR BODILY FORCE)"/>
    <s v="IC"/>
    <s v="Invest Cont"/>
    <n v="624"/>
    <m/>
    <m/>
    <m/>
    <s v="3100 W  27TH                         ST"/>
    <m/>
    <n v="34.0306"/>
    <n v="-118.3182"/>
    <n v="0"/>
  </r>
  <r>
    <n v="200616028"/>
    <d v="2020-09-28T00:00:00"/>
    <d v="2020-09-28T00:00:00"/>
    <n v="2130"/>
    <n v="6"/>
    <x v="9"/>
    <n v="643"/>
    <n v="2"/>
    <n v="900"/>
    <s v="VIOLATION OF COURT ORDER"/>
    <s v="0913 2038"/>
    <n v="53"/>
    <s v="F"/>
    <s v="W"/>
    <n v="501"/>
    <s v="SINGLE FAMILY DWELLING"/>
    <m/>
    <m/>
    <s v="AA"/>
    <s v="Adult Arrest"/>
    <n v="900"/>
    <m/>
    <m/>
    <m/>
    <s v="7400 W  HOLLYWOOD                    BL"/>
    <m/>
    <n v="34.101599999999998"/>
    <n v="-118.3506"/>
    <n v="1"/>
  </r>
  <r>
    <n v="200516853"/>
    <d v="2020-11-19T00:00:00"/>
    <d v="2020-11-18T00:00:00"/>
    <n v="1800"/>
    <n v="5"/>
    <x v="10"/>
    <n v="517"/>
    <n v="1"/>
    <n v="510"/>
    <s v="VEHICLE - STOLEN"/>
    <m/>
    <n v="0"/>
    <m/>
    <m/>
    <n v="101"/>
    <s v="STREET"/>
    <m/>
    <m/>
    <s v="IC"/>
    <s v="Invest Cont"/>
    <n v="510"/>
    <m/>
    <m/>
    <m/>
    <s v="1200 N  BANNING                      BL"/>
    <m/>
    <n v="33.786999999999999"/>
    <n v="-118.2585"/>
    <n v="0"/>
  </r>
  <r>
    <n v="200320974"/>
    <d v="2020-11-27T00:00:00"/>
    <d v="2020-11-23T00:00:00"/>
    <n v="2330"/>
    <n v="3"/>
    <x v="2"/>
    <n v="399"/>
    <n v="1"/>
    <n v="236"/>
    <s v="INTIMATE PARTNER - AGGRAVATED ASSAULT"/>
    <s v="2000 1814 0913 0408"/>
    <n v="25"/>
    <s v="F"/>
    <s v="B"/>
    <n v="502"/>
    <s v="MULTI-UNIT DWELLING (APARTMENT, DUPLEX, ETC)"/>
    <n v="400"/>
    <s v="STRONG-ARM (HANDS, FIST, FEET OR BODILY FORCE)"/>
    <s v="IC"/>
    <s v="Invest Cont"/>
    <n v="236"/>
    <m/>
    <m/>
    <m/>
    <s v="4200 S  FIGUEROA                     ST"/>
    <m/>
    <n v="34.007300000000001"/>
    <n v="-118.28270000000001"/>
    <n v="0"/>
  </r>
  <r>
    <n v="200106301"/>
    <d v="2020-02-02T00:00:00"/>
    <d v="2020-02-02T00:00:00"/>
    <n v="1500"/>
    <n v="1"/>
    <x v="1"/>
    <n v="111"/>
    <n v="1"/>
    <n v="310"/>
    <s v="BURGLARY"/>
    <s v="1414 1822 1606 0344"/>
    <n v="32"/>
    <s v="M"/>
    <s v="B"/>
    <n v="502"/>
    <s v="MULTI-UNIT DWELLING (APARTMENT, DUPLEX, ETC)"/>
    <m/>
    <m/>
    <s v="IC"/>
    <s v="Invest Cont"/>
    <n v="310"/>
    <m/>
    <m/>
    <m/>
    <s v="500 N  FIGUEROA                     ST"/>
    <m/>
    <n v="34.061700000000002"/>
    <n v="-118.2469"/>
    <n v="0"/>
  </r>
  <r>
    <n v="200809652"/>
    <d v="2020-05-19T00:00:00"/>
    <d v="2020-05-19T00:00:00"/>
    <n v="1730"/>
    <n v="8"/>
    <x v="12"/>
    <n v="813"/>
    <n v="1"/>
    <n v="440"/>
    <s v="THEFT PLAIN - PETTY ($950 &amp; UNDER)"/>
    <s v="1822 0377 2032 1606 0930 0344 1251"/>
    <n v="20"/>
    <s v="F"/>
    <s v="W"/>
    <n v="504"/>
    <s v="OTHER RESIDENCE"/>
    <m/>
    <m/>
    <s v="IC"/>
    <s v="Invest Cont"/>
    <n v="440"/>
    <m/>
    <m/>
    <m/>
    <s v="12100 W  SUNSET                       BL"/>
    <m/>
    <n v="34.073799999999999"/>
    <n v="-118.4768"/>
    <n v="0"/>
  </r>
  <r>
    <n v="200714692"/>
    <d v="2020-10-09T00:00:00"/>
    <d v="2020-10-08T00:00:00"/>
    <n v="2100"/>
    <n v="7"/>
    <x v="0"/>
    <n v="732"/>
    <n v="1"/>
    <n v="510"/>
    <s v="VEHICLE - STOLEN"/>
    <m/>
    <n v="0"/>
    <m/>
    <m/>
    <n v="101"/>
    <s v="STREET"/>
    <m/>
    <m/>
    <s v="AA"/>
    <s v="Adult Arrest"/>
    <n v="510"/>
    <m/>
    <m/>
    <m/>
    <s v="6500 W  5TH                          ST"/>
    <m/>
    <n v="34.068300000000001"/>
    <n v="-118.36920000000001"/>
    <n v="1"/>
  </r>
  <r>
    <n v="200211019"/>
    <d v="2020-06-06T00:00:00"/>
    <d v="2020-06-06T00:00:00"/>
    <n v="1137"/>
    <n v="2"/>
    <x v="5"/>
    <n v="201"/>
    <n v="1"/>
    <n v="440"/>
    <s v="THEFT PLAIN - PETTY ($950 &amp; UNDER)"/>
    <s v="0344 0394"/>
    <n v="38"/>
    <s v="M"/>
    <s v="W"/>
    <n v="502"/>
    <s v="MULTI-UNIT DWELLING (APARTMENT, DUPLEX, ETC)"/>
    <m/>
    <m/>
    <s v="IC"/>
    <s v="Invest Cont"/>
    <n v="440"/>
    <m/>
    <m/>
    <m/>
    <s v="900 N  MARIPOSA                     AV"/>
    <m/>
    <n v="34.0869"/>
    <n v="-118.29900000000001"/>
    <n v="0"/>
  </r>
  <r>
    <n v="200613043"/>
    <d v="2020-07-24T00:00:00"/>
    <d v="2020-07-24T00:00:00"/>
    <n v="1030"/>
    <n v="6"/>
    <x v="9"/>
    <n v="636"/>
    <n v="1"/>
    <n v="330"/>
    <s v="BURGLARY FROM VEHICLE"/>
    <s v="0344 0321"/>
    <n v="25"/>
    <s v="M"/>
    <s v="H"/>
    <n v="707"/>
    <s v="GARAGE/CARPORT"/>
    <m/>
    <m/>
    <s v="IC"/>
    <s v="Invest Cont"/>
    <n v="330"/>
    <m/>
    <m/>
    <m/>
    <s v="1700 N  HIGHLAND                     AV"/>
    <m/>
    <n v="34.101599999999998"/>
    <n v="-118.3387"/>
    <n v="0"/>
  </r>
  <r>
    <n v="201109767"/>
    <d v="2020-05-26T00:00:00"/>
    <d v="2020-05-25T00:00:00"/>
    <n v="2310"/>
    <n v="11"/>
    <x v="7"/>
    <n v="1102"/>
    <n v="1"/>
    <n v="648"/>
    <s v="ARSON"/>
    <n v="2004"/>
    <n v="0"/>
    <s v="X"/>
    <s v="X"/>
    <n v="109"/>
    <s v="PARK/PLAYGROUND"/>
    <n v="506"/>
    <s v="FIRE"/>
    <s v="IC"/>
    <s v="Invest Cont"/>
    <n v="648"/>
    <m/>
    <m/>
    <m/>
    <s v="BRUNSWICK"/>
    <s v="LOS FELIZ"/>
    <n v="34.126800000000003"/>
    <n v="-118.2671"/>
    <n v="0"/>
  </r>
  <r>
    <n v="200304857"/>
    <d v="2020-01-16T00:00:00"/>
    <d v="2020-01-15T00:00:00"/>
    <n v="2350"/>
    <n v="3"/>
    <x v="2"/>
    <n v="399"/>
    <n v="2"/>
    <n v="745"/>
    <s v="VANDALISM - MISDEAMEANOR ($399 OR UNDER)"/>
    <s v="0329 1307 1609 0342 1309 1822"/>
    <n v="19"/>
    <s v="M"/>
    <s v="H"/>
    <n v="122"/>
    <s v="VEHICLE, PASSENGER/TRUCK"/>
    <m/>
    <m/>
    <s v="IC"/>
    <s v="Invest Cont"/>
    <n v="745"/>
    <m/>
    <m/>
    <m/>
    <s v="4300 S  FIGUEROA                     ST"/>
    <m/>
    <n v="34.005400000000002"/>
    <n v="-118.28270000000001"/>
    <n v="0"/>
  </r>
  <r>
    <n v="200508835"/>
    <d v="2020-04-29T00:00:00"/>
    <d v="2020-04-29T00:00:00"/>
    <n v="645"/>
    <n v="5"/>
    <x v="10"/>
    <n v="557"/>
    <n v="1"/>
    <n v="442"/>
    <s v="SHOPLIFTING - PETTY THEFT ($950 &amp; UNDER)"/>
    <s v="0325 0344 1236 0216 0207"/>
    <n v="0"/>
    <s v="M"/>
    <s v="O"/>
    <n v="203"/>
    <s v="OTHER BUSINESS"/>
    <m/>
    <m/>
    <s v="IC"/>
    <s v="Invest Cont"/>
    <n v="442"/>
    <m/>
    <m/>
    <m/>
    <s v="100 N  GAFFEY                       ST"/>
    <m/>
    <n v="33.743299999999998"/>
    <n v="-118.2923"/>
    <n v="0"/>
  </r>
  <r>
    <n v="201115688"/>
    <d v="2020-11-13T00:00:00"/>
    <d v="2020-11-12T00:00:00"/>
    <n v="2030"/>
    <n v="11"/>
    <x v="7"/>
    <n v="1172"/>
    <n v="1"/>
    <n v="510"/>
    <s v="VEHICLE - STOLEN"/>
    <m/>
    <n v="0"/>
    <m/>
    <m/>
    <n v="101"/>
    <s v="STREET"/>
    <m/>
    <m/>
    <s v="AA"/>
    <s v="Adult Arrest"/>
    <n v="510"/>
    <m/>
    <m/>
    <m/>
    <s v="1700    SILVER LAKE                  BL"/>
    <m/>
    <n v="34.089300000000001"/>
    <n v="-118.2685"/>
    <n v="1"/>
  </r>
  <r>
    <n v="200908195"/>
    <d v="2020-04-06T00:00:00"/>
    <d v="2020-04-06T00:00:00"/>
    <n v="45"/>
    <n v="9"/>
    <x v="3"/>
    <n v="974"/>
    <n v="1"/>
    <n v="310"/>
    <s v="BURGLARY"/>
    <s v="0329 0358 1420 1610"/>
    <n v="54"/>
    <s v="M"/>
    <s v="O"/>
    <n v="203"/>
    <s v="OTHER BUSINESS"/>
    <m/>
    <m/>
    <s v="IC"/>
    <s v="Invest Cont"/>
    <n v="310"/>
    <m/>
    <m/>
    <m/>
    <s v="14600    VENTURA                      BL"/>
    <m/>
    <n v="34.154699999999998"/>
    <n v="-118.453"/>
    <n v="0"/>
  </r>
  <r>
    <n v="201200924"/>
    <d v="2020-10-04T00:00:00"/>
    <d v="2020-10-04T00:00:00"/>
    <n v="1030"/>
    <n v="12"/>
    <x v="8"/>
    <n v="1258"/>
    <n v="2"/>
    <n v="930"/>
    <s v="CRIMINAL THREATS - NO WEAPON DISPLAYED"/>
    <s v="1402 1407 1419 0421 0561"/>
    <n v="55"/>
    <s v="M"/>
    <s v="B"/>
    <n v="501"/>
    <s v="SINGLE FAMILY DWELLING"/>
    <n v="511"/>
    <s v="VERBAL THREAT"/>
    <s v="AA"/>
    <s v="Adult Arrest"/>
    <n v="930"/>
    <n v="998"/>
    <m/>
    <m/>
    <s v="100 W  78TH                         ST"/>
    <m/>
    <n v="33.968899999999998"/>
    <n v="-118.2739"/>
    <n v="1"/>
  </r>
  <r>
    <n v="200709341"/>
    <d v="2020-05-17T00:00:00"/>
    <d v="2020-05-17T00:00:00"/>
    <n v="1500"/>
    <n v="7"/>
    <x v="0"/>
    <n v="753"/>
    <n v="1"/>
    <n v="310"/>
    <s v="BURGLARY"/>
    <s v="0344 1606"/>
    <n v="0"/>
    <s v="M"/>
    <s v="O"/>
    <n v="203"/>
    <s v="OTHER BUSINESS"/>
    <m/>
    <m/>
    <s v="IC"/>
    <s v="Invest Cont"/>
    <n v="310"/>
    <m/>
    <m/>
    <m/>
    <s v="6000 W  OLYMPIC                      BL"/>
    <m/>
    <n v="34.058"/>
    <n v="-118.3627"/>
    <n v="0"/>
  </r>
  <r>
    <n v="201013486"/>
    <d v="2020-09-27T00:00:00"/>
    <d v="2020-09-26T00:00:00"/>
    <n v="2100"/>
    <n v="10"/>
    <x v="11"/>
    <n v="1039"/>
    <n v="2"/>
    <n v="745"/>
    <s v="VANDALISM - MISDEAMEANOR ($399 OR UNDER)"/>
    <s v="0329 1822"/>
    <n v="23"/>
    <s v="F"/>
    <s v="H"/>
    <n v="122"/>
    <s v="VEHICLE, PASSENGER/TRUCK"/>
    <m/>
    <m/>
    <s v="IC"/>
    <s v="Invest Cont"/>
    <n v="745"/>
    <m/>
    <m/>
    <m/>
    <s v="6700    DENSMORE                     AV"/>
    <m/>
    <n v="34.192300000000003"/>
    <n v="-118.4772"/>
    <n v="0"/>
  </r>
  <r>
    <n v="201209836"/>
    <d v="2020-03-18T00:00:00"/>
    <d v="2020-03-09T00:00:00"/>
    <n v="1200"/>
    <n v="12"/>
    <x v="8"/>
    <n v="1257"/>
    <n v="1"/>
    <n v="815"/>
    <s v="SEXUAL PENETRATION W/FOREIGN OBJECT"/>
    <s v="1251 1258 0500 0515 2024 1822"/>
    <n v="6"/>
    <s v="F"/>
    <s v="H"/>
    <n v="704"/>
    <s v="ELEMENTARY SCHOOL"/>
    <n v="400"/>
    <s v="STRONG-ARM (HANDS, FIST, FEET OR BODILY FORCE)"/>
    <s v="IC"/>
    <s v="Invest Cont"/>
    <n v="812"/>
    <n v="815"/>
    <m/>
    <m/>
    <s v="800 W  77TH                         ST"/>
    <m/>
    <n v="33.969799999999999"/>
    <n v="-118.2871"/>
    <n v="0"/>
  </r>
  <r>
    <n v="201220564"/>
    <d v="2020-09-13T00:00:00"/>
    <d v="2020-09-13T00:00:00"/>
    <n v="1400"/>
    <n v="12"/>
    <x v="8"/>
    <n v="1204"/>
    <n v="2"/>
    <n v="901"/>
    <s v="VIOLATION OF RESTRAINING ORDER"/>
    <s v="2038 0319 0913 1202"/>
    <n v="69"/>
    <s v="M"/>
    <s v="B"/>
    <n v="501"/>
    <s v="SINGLE FAMILY DWELLING"/>
    <m/>
    <m/>
    <s v="AA"/>
    <s v="Adult Arrest"/>
    <n v="901"/>
    <m/>
    <m/>
    <m/>
    <s v="1100 W  47TH                         ST"/>
    <m/>
    <n v="34.000599999999999"/>
    <n v="-118.2948"/>
    <n v="1"/>
  </r>
  <r>
    <n v="201211652"/>
    <d v="2020-04-27T00:00:00"/>
    <d v="2020-04-27T00:00:00"/>
    <n v="140"/>
    <n v="12"/>
    <x v="8"/>
    <n v="1253"/>
    <n v="2"/>
    <n v="740"/>
    <s v="VANDALISM - FELONY ($400 &amp; OVER, ALL CHURCH VANDALISMS)"/>
    <n v="329"/>
    <n v="35"/>
    <s v="F"/>
    <s v="H"/>
    <n v="501"/>
    <s v="SINGLE FAMILY DWELLING"/>
    <n v="500"/>
    <s v="UNKNOWN WEAPON/OTHER WEAPON"/>
    <s v="IC"/>
    <s v="Invest Cont"/>
    <n v="740"/>
    <m/>
    <m/>
    <m/>
    <s v="1900 W  77TH                         ST"/>
    <m/>
    <n v="33.97"/>
    <n v="-118.3112"/>
    <n v="0"/>
  </r>
  <r>
    <n v="201213136"/>
    <d v="2020-05-19T00:00:00"/>
    <d v="2020-05-17T00:00:00"/>
    <n v="1300"/>
    <n v="12"/>
    <x v="8"/>
    <n v="1207"/>
    <n v="1"/>
    <n v="510"/>
    <s v="VEHICLE - STOLEN"/>
    <m/>
    <n v="0"/>
    <m/>
    <m/>
    <n v="101"/>
    <s v="STREET"/>
    <m/>
    <m/>
    <s v="IC"/>
    <s v="Invest Cont"/>
    <n v="510"/>
    <m/>
    <m/>
    <m/>
    <s v="800 W  50TH                         PL"/>
    <m/>
    <n v="33.997"/>
    <n v="-118.2871"/>
    <n v="0"/>
  </r>
  <r>
    <n v="200217606"/>
    <d v="2020-11-19T00:00:00"/>
    <d v="2020-11-18T00:00:00"/>
    <n v="2000"/>
    <n v="2"/>
    <x v="5"/>
    <n v="245"/>
    <n v="1"/>
    <n v="420"/>
    <s v="THEFT FROM MOTOR VEHICLE - PETTY ($950 &amp; UNDER)"/>
    <m/>
    <n v="0"/>
    <m/>
    <m/>
    <n v="101"/>
    <s v="STREET"/>
    <m/>
    <m/>
    <s v="IC"/>
    <s v="Invest Cont"/>
    <n v="420"/>
    <m/>
    <m/>
    <m/>
    <s v="LAKE                         ST"/>
    <s v="OCEANVIEW                    AV"/>
    <n v="34.061"/>
    <n v="-118.2775"/>
    <n v="0"/>
  </r>
  <r>
    <n v="200210188"/>
    <d v="2020-05-14T00:00:00"/>
    <d v="2020-05-13T00:00:00"/>
    <n v="2230"/>
    <n v="2"/>
    <x v="5"/>
    <n v="295"/>
    <n v="2"/>
    <n v="745"/>
    <s v="VANDALISM - MISDEAMEANOR ($399 OR UNDER)"/>
    <s v="1300 0329 0342 0913 1817 1310"/>
    <n v="24"/>
    <s v="F"/>
    <s v="H"/>
    <n v="122"/>
    <s v="VEHICLE, PASSENGER/TRUCK"/>
    <m/>
    <m/>
    <s v="IC"/>
    <s v="Invest Cont"/>
    <n v="745"/>
    <m/>
    <m/>
    <m/>
    <s v="UNION                        AV"/>
    <s v="VENICE                       BL"/>
    <n v="34.041600000000003"/>
    <n v="-118.2791"/>
    <n v="0"/>
  </r>
  <r>
    <n v="200610633"/>
    <d v="2020-05-26T00:00:00"/>
    <d v="2020-05-26T00:00:00"/>
    <n v="1055"/>
    <n v="6"/>
    <x v="9"/>
    <n v="646"/>
    <n v="1"/>
    <n v="230"/>
    <s v="ASSAULT WITH DEADLY WEAPON, AGGRAVATED ASSAULT"/>
    <s v="0450 1100 1309 1822"/>
    <n v="26"/>
    <s v="M"/>
    <s v="B"/>
    <n v="102"/>
    <s v="SIDEWALK"/>
    <n v="500"/>
    <s v="UNKNOWN WEAPON/OTHER WEAPON"/>
    <s v="IC"/>
    <s v="Invest Cont"/>
    <n v="230"/>
    <m/>
    <m/>
    <m/>
    <s v="HOLLYWOOD                    BL"/>
    <s v="WHITLEY                      AV"/>
    <n v="34.101599999999998"/>
    <n v="-118.33329999999999"/>
    <n v="0"/>
  </r>
  <r>
    <n v="200506414"/>
    <d v="2020-02-26T00:00:00"/>
    <d v="2020-02-25T00:00:00"/>
    <n v="830"/>
    <n v="5"/>
    <x v="10"/>
    <n v="567"/>
    <n v="2"/>
    <n v="627"/>
    <s v="CHILD ABUSE (PHYSICAL) - SIMPLE ASSAULT"/>
    <s v="1257 0400 1251 1822"/>
    <n v="5"/>
    <s v="M"/>
    <s v="W"/>
    <n v="704"/>
    <s v="ELEMENTARY SCHOOL"/>
    <n v="400"/>
    <s v="STRONG-ARM (HANDS, FIST, FEET OR BODILY FORCE)"/>
    <s v="IC"/>
    <s v="Invest Cont"/>
    <n v="627"/>
    <m/>
    <m/>
    <m/>
    <s v="1500 S  MESA                         ST"/>
    <m/>
    <n v="33.730600000000003"/>
    <n v="-118.28570000000001"/>
    <n v="0"/>
  </r>
  <r>
    <n v="200709111"/>
    <d v="2020-05-10T00:00:00"/>
    <d v="2020-05-10T00:00:00"/>
    <n v="1425"/>
    <n v="7"/>
    <x v="0"/>
    <n v="762"/>
    <n v="2"/>
    <n v="888"/>
    <s v="TRESPASSING"/>
    <s v="1402 1501"/>
    <n v="63"/>
    <s v="F"/>
    <s v="B"/>
    <n v="501"/>
    <s v="SINGLE FAMILY DWELLING"/>
    <m/>
    <m/>
    <s v="IC"/>
    <s v="Invest Cont"/>
    <n v="888"/>
    <n v="998"/>
    <m/>
    <m/>
    <s v="5900    AIRDROME                     ST"/>
    <m/>
    <n v="34.0458"/>
    <n v="-118.3691"/>
    <n v="0"/>
  </r>
  <r>
    <n v="200605131"/>
    <d v="2020-01-25T00:00:00"/>
    <d v="2020-01-24T00:00:00"/>
    <n v="610"/>
    <n v="6"/>
    <x v="9"/>
    <n v="645"/>
    <n v="1"/>
    <n v="310"/>
    <s v="BURGLARY"/>
    <s v="1601 0344"/>
    <n v="0"/>
    <s v="X"/>
    <s v="X"/>
    <n v="203"/>
    <s v="OTHER BUSINESS"/>
    <m/>
    <m/>
    <s v="IC"/>
    <s v="Invest Cont"/>
    <n v="310"/>
    <m/>
    <m/>
    <m/>
    <s v="1300 N  HIGHLAND                     AV"/>
    <m/>
    <n v="34.1006"/>
    <n v="-118.3417"/>
    <n v="0"/>
  </r>
  <r>
    <n v="201223679"/>
    <d v="2020-11-01T00:00:00"/>
    <d v="2020-11-01T00:00:00"/>
    <n v="100"/>
    <n v="12"/>
    <x v="8"/>
    <n v="1213"/>
    <n v="1"/>
    <n v="510"/>
    <s v="VEHICLE - STOLEN"/>
    <m/>
    <n v="0"/>
    <m/>
    <m/>
    <n v="101"/>
    <s v="STREET"/>
    <m/>
    <m/>
    <s v="IC"/>
    <s v="Invest Cont"/>
    <n v="510"/>
    <m/>
    <m/>
    <m/>
    <s v="1900 W  54TH                         ST"/>
    <m/>
    <n v="33.993200000000002"/>
    <n v="-118.3117"/>
    <n v="0"/>
  </r>
  <r>
    <n v="200410466"/>
    <d v="2020-07-04T00:00:00"/>
    <d v="2020-07-04T00:00:00"/>
    <n v="30"/>
    <n v="4"/>
    <x v="4"/>
    <n v="466"/>
    <n v="2"/>
    <n v="624"/>
    <s v="BATTERY - SIMPLE ASSAULT"/>
    <s v="0553 0444 0446"/>
    <n v="47"/>
    <s v="F"/>
    <s v="H"/>
    <n v="501"/>
    <s v="SINGLE FAMILY DWELLING"/>
    <n v="400"/>
    <s v="STRONG-ARM (HANDS, FIST, FEET OR BODILY FORCE)"/>
    <s v="AO"/>
    <s v="Adult Other"/>
    <n v="624"/>
    <m/>
    <m/>
    <m/>
    <s v="2900 E  1ST                          ST"/>
    <m/>
    <n v="34.043599999999998"/>
    <n v="-118.2051"/>
    <n v="0"/>
  </r>
  <r>
    <n v="200607952"/>
    <d v="2020-03-15T00:00:00"/>
    <d v="2020-03-15T00:00:00"/>
    <n v="1655"/>
    <n v="6"/>
    <x v="9"/>
    <n v="678"/>
    <n v="1"/>
    <n v="230"/>
    <s v="ASSAULT WITH DEADLY WEAPON, AGGRAVATED ASSAULT"/>
    <s v="0400 0416 0302 1822 1402"/>
    <n v="56"/>
    <s v="M"/>
    <s v="A"/>
    <n v="101"/>
    <s v="STREET"/>
    <n v="102"/>
    <s v="HAND GUN"/>
    <s v="IC"/>
    <s v="Invest Cont"/>
    <n v="230"/>
    <n v="998"/>
    <m/>
    <m/>
    <s v="SUNSET"/>
    <s v="VINE"/>
    <n v="34.086399999999998"/>
    <n v="-118.30589999999999"/>
    <n v="0"/>
  </r>
  <r>
    <n v="201108496"/>
    <d v="2020-04-19T00:00:00"/>
    <d v="2020-04-18T00:00:00"/>
    <n v="1900"/>
    <n v="11"/>
    <x v="7"/>
    <n v="1162"/>
    <n v="1"/>
    <n v="230"/>
    <s v="ASSAULT WITH DEADLY WEAPON, AGGRAVATED ASSAULT"/>
    <s v="0416 0417 1822"/>
    <n v="0"/>
    <s v="M"/>
    <s v="H"/>
    <n v="109"/>
    <s v="PARK/PLAYGROUND"/>
    <n v="400"/>
    <s v="STRONG-ARM (HANDS, FIST, FEET OR BODILY FORCE)"/>
    <s v="AO"/>
    <s v="Adult Other"/>
    <n v="230"/>
    <m/>
    <m/>
    <m/>
    <s v="1300 N  VERMONT                      AV"/>
    <m/>
    <n v="34.095599999999997"/>
    <n v="-118.29179999999999"/>
    <n v="0"/>
  </r>
  <r>
    <n v="201225895"/>
    <d v="2020-12-06T00:00:00"/>
    <d v="2020-12-06T00:00:00"/>
    <n v="940"/>
    <n v="12"/>
    <x v="8"/>
    <n v="1267"/>
    <n v="1"/>
    <n v="341"/>
    <s v="THEFT-GRAND ($950.01 &amp; OVER)EXCPT,GUNS,FOWL,LIVESTK,PROD"/>
    <s v="0342 1309 1822 0344"/>
    <n v="0"/>
    <s v="X"/>
    <s v="X"/>
    <n v="222"/>
    <s v="LAUNDROMAT"/>
    <m/>
    <m/>
    <s v="AO"/>
    <s v="Adult Other"/>
    <n v="341"/>
    <m/>
    <m/>
    <m/>
    <s v="8400 S  FIGUEROA                     ST"/>
    <m/>
    <n v="33.962699999999998"/>
    <n v="-118.28270000000001"/>
    <n v="0"/>
  </r>
  <r>
    <n v="200513283"/>
    <d v="2020-08-22T00:00:00"/>
    <d v="2020-08-22T00:00:00"/>
    <n v="2130"/>
    <n v="5"/>
    <x v="10"/>
    <n v="528"/>
    <n v="1"/>
    <n v="230"/>
    <s v="ASSAULT WITH DEADLY WEAPON, AGGRAVATED ASSAULT"/>
    <s v="0342 0408 0416 0429 0432 0556 0913 0602 2002"/>
    <n v="20"/>
    <s v="M"/>
    <s v="H"/>
    <n v="509"/>
    <s v="MOBILE HOME/TRAILERS/CONSTRUCTION TRAILERS/RV'S/MOTORHOME"/>
    <n v="309"/>
    <s v="BOARD"/>
    <s v="IC"/>
    <s v="Invest Cont"/>
    <n v="230"/>
    <m/>
    <m/>
    <m/>
    <s v="900 E  DENNI                        ST"/>
    <m/>
    <n v="33.785200000000003"/>
    <n v="-118.252"/>
    <n v="0"/>
  </r>
  <r>
    <n v="200517874"/>
    <d v="2020-12-16T00:00:00"/>
    <d v="2020-12-16T00:00:00"/>
    <n v="1050"/>
    <n v="5"/>
    <x v="10"/>
    <n v="558"/>
    <n v="2"/>
    <n v="624"/>
    <s v="BATTERY - SIMPLE ASSAULT"/>
    <s v="0400 2004 0445 1822"/>
    <n v="41"/>
    <s v="M"/>
    <s v="H"/>
    <n v="707"/>
    <s v="GARAGE/CARPORT"/>
    <n v="400"/>
    <s v="STRONG-ARM (HANDS, FIST, FEET OR BODILY FORCE)"/>
    <s v="IC"/>
    <s v="Invest Cont"/>
    <n v="624"/>
    <m/>
    <m/>
    <m/>
    <s v="600 N  MESA                         ST"/>
    <m/>
    <n v="33.747799999999998"/>
    <n v="-118.28570000000001"/>
    <n v="0"/>
  </r>
  <r>
    <n v="201115396"/>
    <d v="2020-10-31T00:00:00"/>
    <d v="2020-10-02T00:00:00"/>
    <n v="1"/>
    <n v="11"/>
    <x v="7"/>
    <n v="1133"/>
    <n v="1"/>
    <n v="235"/>
    <s v="CHILD ABUSE (PHYSICAL) - AGGRAVATED ASSAULT"/>
    <m/>
    <n v="0"/>
    <s v="F"/>
    <s v="H"/>
    <n v="501"/>
    <s v="SINGLE FAMILY DWELLING"/>
    <n v="400"/>
    <s v="STRONG-ARM (HANDS, FIST, FEET OR BODILY FORCE)"/>
    <s v="AO"/>
    <s v="Adult Other"/>
    <n v="235"/>
    <m/>
    <m/>
    <m/>
    <s v="3400    CASITAS                      AV"/>
    <m/>
    <n v="34.118400000000001"/>
    <n v="-118.2547"/>
    <n v="0"/>
  </r>
  <r>
    <n v="200506743"/>
    <d v="2020-03-04T00:00:00"/>
    <d v="2020-03-04T00:00:00"/>
    <n v="1600"/>
    <n v="5"/>
    <x v="10"/>
    <n v="503"/>
    <n v="1"/>
    <n v="761"/>
    <s v="BRANDISH WEAPON"/>
    <s v="2024 1259 2000 0334 1814 0913"/>
    <n v="14"/>
    <s v="F"/>
    <s v="H"/>
    <n v="101"/>
    <s v="STREET"/>
    <n v="205"/>
    <s v="KITCHEN KNIFE"/>
    <s v="AO"/>
    <s v="Adult Other"/>
    <n v="761"/>
    <m/>
    <m/>
    <m/>
    <s v="255TH                        ST"/>
    <s v="MARIGOLD                     AV"/>
    <n v="33.7928"/>
    <n v="-118.29600000000001"/>
    <n v="0"/>
  </r>
  <r>
    <n v="200713147"/>
    <d v="2020-08-25T00:00:00"/>
    <d v="2020-08-25T00:00:00"/>
    <n v="1405"/>
    <n v="7"/>
    <x v="0"/>
    <n v="783"/>
    <n v="1"/>
    <n v="210"/>
    <s v="ROBBERY"/>
    <s v="0400 0344 1402 0907"/>
    <n v="58"/>
    <s v="F"/>
    <s v="H"/>
    <n v="501"/>
    <s v="SINGLE FAMILY DWELLING"/>
    <n v="400"/>
    <s v="STRONG-ARM (HANDS, FIST, FEET OR BODILY FORCE)"/>
    <s v="AA"/>
    <s v="Adult Arrest"/>
    <n v="210"/>
    <n v="998"/>
    <m/>
    <m/>
    <s v="2100 S  COCHRAN                      AV"/>
    <m/>
    <n v="34.037100000000002"/>
    <n v="-118.3566"/>
    <n v="1"/>
  </r>
  <r>
    <n v="200504991"/>
    <d v="2020-01-23T00:00:00"/>
    <d v="2020-01-22T00:00:00"/>
    <n v="1700"/>
    <n v="5"/>
    <x v="10"/>
    <n v="558"/>
    <n v="2"/>
    <n v="740"/>
    <s v="VANDALISM - FELONY ($400 &amp; OVER, ALL CHURCH VANDALISMS)"/>
    <s v="0329 1300"/>
    <n v="37"/>
    <s v="F"/>
    <s v="O"/>
    <n v="122"/>
    <s v="VEHICLE, PASSENGER/TRUCK"/>
    <m/>
    <m/>
    <s v="IC"/>
    <s v="Invest Cont"/>
    <n v="740"/>
    <m/>
    <m/>
    <m/>
    <s v="300 W  SEPULVEDA                    ST"/>
    <m/>
    <n v="33.745100000000001"/>
    <n v="-118.2835"/>
    <n v="0"/>
  </r>
  <r>
    <n v="200508455"/>
    <d v="2020-04-19T00:00:00"/>
    <d v="2020-04-19T00:00:00"/>
    <n v="934"/>
    <n v="5"/>
    <x v="10"/>
    <n v="551"/>
    <n v="1"/>
    <n v="440"/>
    <s v="THEFT PLAIN - PETTY ($950 &amp; UNDER)"/>
    <s v="0907 0344 2018 1020"/>
    <n v="24"/>
    <s v="F"/>
    <s v="H"/>
    <n v="502"/>
    <s v="MULTI-UNIT DWELLING (APARTMENT, DUPLEX, ETC)"/>
    <m/>
    <m/>
    <s v="AO"/>
    <s v="Adult Other"/>
    <n v="440"/>
    <m/>
    <m/>
    <m/>
    <s v="300    MIRALESTE                    DR"/>
    <m/>
    <n v="33.741199999999999"/>
    <n v="-118.31950000000001"/>
    <n v="0"/>
  </r>
  <r>
    <n v="200707461"/>
    <d v="2020-03-14T00:00:00"/>
    <d v="2020-03-13T00:00:00"/>
    <n v="1200"/>
    <n v="7"/>
    <x v="0"/>
    <n v="735"/>
    <n v="1"/>
    <n v="420"/>
    <s v="THEFT FROM MOTOR VEHICLE - PETTY ($950 &amp; UNDER)"/>
    <s v="0344 1300 1606 1251"/>
    <n v="29"/>
    <s v="F"/>
    <s v="B"/>
    <n v="707"/>
    <s v="GARAGE/CARPORT"/>
    <m/>
    <m/>
    <s v="IC"/>
    <s v="Invest Cont"/>
    <n v="420"/>
    <m/>
    <m/>
    <m/>
    <s v="600    HAUSER                       BL"/>
    <m/>
    <n v="34.064900000000002"/>
    <n v="-118.3514"/>
    <n v="0"/>
  </r>
  <r>
    <n v="200705220"/>
    <d v="2020-01-26T00:00:00"/>
    <d v="2020-01-26T00:00:00"/>
    <n v="2230"/>
    <n v="7"/>
    <x v="0"/>
    <n v="752"/>
    <n v="2"/>
    <n v="624"/>
    <s v="BATTERY - SIMPLE ASSAULT"/>
    <n v="400"/>
    <n v="0"/>
    <s v="F"/>
    <s v="O"/>
    <n v="501"/>
    <s v="SINGLE FAMILY DWELLING"/>
    <n v="400"/>
    <s v="STRONG-ARM (HANDS, FIST, FEET OR BODILY FORCE)"/>
    <s v="AA"/>
    <s v="Adult Arrest"/>
    <n v="624"/>
    <m/>
    <m/>
    <m/>
    <s v="1100 S  FAIRFAX                      AV"/>
    <m/>
    <n v="34.055799999999998"/>
    <n v="-118.3706"/>
    <n v="1"/>
  </r>
  <r>
    <n v="201200625"/>
    <d v="2020-04-05T00:00:00"/>
    <d v="2020-04-05T00:00:00"/>
    <n v="1610"/>
    <n v="12"/>
    <x v="8"/>
    <n v="1273"/>
    <n v="1"/>
    <n v="230"/>
    <s v="ASSAULT WITH DEADLY WEAPON, AGGRAVATED ASSAULT"/>
    <s v="1309 0342 0309 0302 0430 0906"/>
    <n v="35"/>
    <s v="F"/>
    <s v="H"/>
    <n v="101"/>
    <s v="STREET"/>
    <n v="109"/>
    <s v="SEMI-AUTOMATIC PISTOL"/>
    <s v="IC"/>
    <s v="Invest Cont"/>
    <n v="230"/>
    <m/>
    <m/>
    <m/>
    <s v="8900 S  HOBART                       BL"/>
    <m/>
    <n v="33.956400000000002"/>
    <n v="-118.3079"/>
    <n v="0"/>
  </r>
  <r>
    <n v="200508820"/>
    <d v="2020-04-28T00:00:00"/>
    <d v="2020-04-28T00:00:00"/>
    <n v="1734"/>
    <n v="5"/>
    <x v="10"/>
    <n v="518"/>
    <n v="2"/>
    <n v="901"/>
    <s v="VIOLATION OF RESTRAINING ORDER"/>
    <s v="1814 2038"/>
    <n v="28"/>
    <s v="F"/>
    <s v="W"/>
    <n v="501"/>
    <s v="SINGLE FAMILY DWELLING"/>
    <m/>
    <m/>
    <s v="AA"/>
    <s v="Adult Arrest"/>
    <n v="901"/>
    <m/>
    <m/>
    <m/>
    <s v="800    OCEANSIDE                    ST"/>
    <m/>
    <n v="33.804699999999997"/>
    <n v="-118.26049999999999"/>
    <n v="1"/>
  </r>
  <r>
    <n v="200319562"/>
    <d v="2020-10-29T00:00:00"/>
    <d v="2020-10-27T00:00:00"/>
    <n v="1300"/>
    <n v="3"/>
    <x v="2"/>
    <n v="343"/>
    <n v="2"/>
    <n v="664"/>
    <s v="BUNCO, PETTY THEFT"/>
    <s v="1822 0701 0800 0120 1202 0344"/>
    <n v="71"/>
    <s v="M"/>
    <s v="B"/>
    <n v="502"/>
    <s v="MULTI-UNIT DWELLING (APARTMENT, DUPLEX, ETC)"/>
    <m/>
    <m/>
    <s v="IC"/>
    <s v="Invest Cont"/>
    <n v="664"/>
    <m/>
    <m/>
    <m/>
    <s v="3700 S  LA BREA                      AV"/>
    <m/>
    <n v="34.0199"/>
    <n v="-118.3608"/>
    <n v="0"/>
  </r>
  <r>
    <n v="200207517"/>
    <d v="2020-03-10T00:00:00"/>
    <d v="2020-03-10T00:00:00"/>
    <n v="15"/>
    <n v="2"/>
    <x v="5"/>
    <n v="202"/>
    <n v="1"/>
    <n v="230"/>
    <s v="ASSAULT WITH DEADLY WEAPON, AGGRAVATED ASSAULT"/>
    <s v="1218 1822 0202 0334 0411 2033 2004 1402"/>
    <n v="42"/>
    <s v="M"/>
    <s v="B"/>
    <n v="301"/>
    <s v="GAS STATION"/>
    <n v="219"/>
    <s v="SCREWDRIVER"/>
    <s v="AO"/>
    <s v="Adult Other"/>
    <n v="230"/>
    <n v="998"/>
    <m/>
    <m/>
    <s v="4600    SANTA MONICA                 BL"/>
    <m/>
    <n v="34.090899999999998"/>
    <n v="-118.2893"/>
    <n v="0"/>
  </r>
  <r>
    <n v="200121776"/>
    <d v="2020-12-01T00:00:00"/>
    <d v="2020-10-27T00:00:00"/>
    <n v="1444"/>
    <n v="1"/>
    <x v="1"/>
    <n v="185"/>
    <n v="1"/>
    <n v="440"/>
    <s v="THEFT PLAIN - PETTY ($950 &amp; UNDER)"/>
    <s v="1822 0394 0352 0344"/>
    <n v="27"/>
    <s v="M"/>
    <s v="H"/>
    <n v="203"/>
    <s v="OTHER BUSINESS"/>
    <m/>
    <m/>
    <s v="IC"/>
    <s v="Invest Cont"/>
    <n v="440"/>
    <m/>
    <m/>
    <m/>
    <s v="100 W  9TH                          ST"/>
    <m/>
    <n v="34.041600000000003"/>
    <n v="-118.255"/>
    <n v="0"/>
  </r>
  <r>
    <n v="201216951"/>
    <d v="2020-07-21T00:00:00"/>
    <d v="2020-07-20T00:00:00"/>
    <n v="800"/>
    <n v="12"/>
    <x v="8"/>
    <n v="1266"/>
    <n v="1"/>
    <n v="310"/>
    <s v="BURGLARY"/>
    <n v="344"/>
    <n v="39"/>
    <s v="F"/>
    <s v="B"/>
    <n v="121"/>
    <s v="YARD (RESIDENTIAL/BUSINESS)"/>
    <m/>
    <m/>
    <s v="IC"/>
    <s v="Invest Cont"/>
    <n v="310"/>
    <m/>
    <m/>
    <m/>
    <s v="900 W  80TH                         ST"/>
    <m/>
    <n v="33.966700000000003"/>
    <n v="-118.2889"/>
    <n v="0"/>
  </r>
  <r>
    <n v="200816136"/>
    <d v="2020-11-06T00:00:00"/>
    <d v="2020-11-05T00:00:00"/>
    <n v="1835"/>
    <n v="8"/>
    <x v="12"/>
    <n v="882"/>
    <n v="1"/>
    <n v="330"/>
    <s v="BURGLARY FROM VEHICLE"/>
    <s v="0344 0346"/>
    <n v="27"/>
    <s v="M"/>
    <s v="W"/>
    <n v="101"/>
    <s v="STREET"/>
    <m/>
    <m/>
    <s v="IC"/>
    <s v="Invest Cont"/>
    <n v="330"/>
    <m/>
    <m/>
    <m/>
    <s v="BELOIT                       AV"/>
    <s v="MISSOURI                     AV"/>
    <n v="34.043100000000003"/>
    <n v="-118.444"/>
    <n v="0"/>
  </r>
  <r>
    <n v="201306462"/>
    <d v="2020-02-13T00:00:00"/>
    <d v="2020-02-13T00:00:00"/>
    <n v="1530"/>
    <n v="13"/>
    <x v="6"/>
    <n v="1373"/>
    <n v="2"/>
    <n v="740"/>
    <s v="VANDALISM - FELONY ($400 &amp; OVER, ALL CHURCH VANDALISMS)"/>
    <s v="0329 1300 1309"/>
    <n v="22"/>
    <s v="F"/>
    <s v="H"/>
    <n v="122"/>
    <s v="VEHICLE, PASSENGER/TRUCK"/>
    <m/>
    <m/>
    <s v="IC"/>
    <s v="Invest Cont"/>
    <n v="740"/>
    <m/>
    <m/>
    <m/>
    <s v="1000 E  55TH                         ST"/>
    <m/>
    <n v="33.9925"/>
    <n v="-118.25790000000001"/>
    <n v="0"/>
  </r>
  <r>
    <n v="200400816"/>
    <d v="2020-05-23T00:00:00"/>
    <d v="2020-04-22T00:00:00"/>
    <n v="2100"/>
    <n v="4"/>
    <x v="4"/>
    <n v="489"/>
    <n v="1"/>
    <n v="210"/>
    <s v="ROBBERY"/>
    <s v="2000 0913 1243 1814 0400 0344 0448 0429 1402"/>
    <n v="40"/>
    <s v="F"/>
    <s v="H"/>
    <n v="502"/>
    <s v="MULTI-UNIT DWELLING (APARTMENT, DUPLEX, ETC)"/>
    <n v="400"/>
    <s v="STRONG-ARM (HANDS, FIST, FEET OR BODILY FORCE)"/>
    <s v="AA"/>
    <s v="Adult Arrest"/>
    <n v="210"/>
    <n v="236"/>
    <n v="998"/>
    <m/>
    <s v="ROSALIND"/>
    <s v="8TH                          ST"/>
    <n v="34.025300000000001"/>
    <n v="-118.21299999999999"/>
    <n v="1"/>
  </r>
  <r>
    <n v="200618616"/>
    <d v="2020-11-29T00:00:00"/>
    <d v="2020-11-23T00:00:00"/>
    <n v="1900"/>
    <n v="6"/>
    <x v="9"/>
    <n v="632"/>
    <n v="1"/>
    <n v="330"/>
    <s v="BURGLARY FROM VEHICLE"/>
    <s v="1822 1300 1601 1602 0329 0344 0352"/>
    <n v="45"/>
    <s v="M"/>
    <s v="W"/>
    <n v="707"/>
    <s v="GARAGE/CARPORT"/>
    <m/>
    <m/>
    <s v="IC"/>
    <s v="Invest Cont"/>
    <n v="330"/>
    <m/>
    <m/>
    <m/>
    <s v="1500 N  LAUREL                       AV"/>
    <m/>
    <n v="34.097999999999999"/>
    <n v="-118.3643"/>
    <n v="0"/>
  </r>
  <r>
    <n v="200122332"/>
    <d v="2020-12-14T00:00:00"/>
    <d v="2020-12-14T00:00:00"/>
    <n v="325"/>
    <n v="1"/>
    <x v="1"/>
    <n v="128"/>
    <n v="2"/>
    <n v="740"/>
    <s v="VANDALISM - FELONY ($400 &amp; OVER, ALL CHURCH VANDALISMS)"/>
    <s v="0329 1609 1822"/>
    <n v="25"/>
    <s v="F"/>
    <s v="H"/>
    <n v="502"/>
    <s v="MULTI-UNIT DWELLING (APARTMENT, DUPLEX, ETC)"/>
    <n v="306"/>
    <s v="ROCK/THROWN OBJECT"/>
    <s v="IC"/>
    <s v="Invest Cont"/>
    <n v="740"/>
    <m/>
    <m/>
    <m/>
    <s v="100 N  JUDGE JOHN AISO              ST"/>
    <m/>
    <n v="34.050400000000003"/>
    <n v="-118.2409"/>
    <n v="0"/>
  </r>
  <r>
    <n v="200513502"/>
    <d v="2020-08-28T00:00:00"/>
    <d v="2020-08-28T00:00:00"/>
    <n v="610"/>
    <n v="5"/>
    <x v="10"/>
    <n v="519"/>
    <n v="2"/>
    <n v="745"/>
    <s v="VANDALISM - MISDEAMEANOR ($399 OR UNDER)"/>
    <s v="1300 0329 1307"/>
    <n v="51"/>
    <s v="M"/>
    <s v="H"/>
    <n v="122"/>
    <s v="VEHICLE, PASSENGER/TRUCK"/>
    <m/>
    <m/>
    <s v="IC"/>
    <s v="Invest Cont"/>
    <n v="745"/>
    <m/>
    <m/>
    <m/>
    <s v="1900 E  PACIFIC COAST                HY"/>
    <m/>
    <n v="33.791400000000003"/>
    <n v="-118.23909999999999"/>
    <n v="0"/>
  </r>
  <r>
    <n v="201300650"/>
    <d v="2020-04-11T00:00:00"/>
    <d v="2020-04-11T00:00:00"/>
    <n v="1750"/>
    <n v="13"/>
    <x v="6"/>
    <n v="1367"/>
    <n v="2"/>
    <n v="753"/>
    <s v="DISCHARGE FIREARMS/SHOTS FIRED"/>
    <s v="1100 1402 1419"/>
    <n v="0"/>
    <s v="X"/>
    <s v="X"/>
    <n v="101"/>
    <s v="STREET"/>
    <n v="109"/>
    <s v="SEMI-AUTOMATIC PISTOL"/>
    <s v="IC"/>
    <s v="Invest Cont"/>
    <n v="753"/>
    <n v="998"/>
    <m/>
    <m/>
    <s v="LONG BEACH"/>
    <s v="48TH                         PL"/>
    <n v="33.999400000000001"/>
    <n v="-118.2431"/>
    <n v="0"/>
  </r>
  <r>
    <n v="200716425"/>
    <d v="2020-11-26T00:00:00"/>
    <d v="2020-11-26T00:00:00"/>
    <n v="1230"/>
    <n v="7"/>
    <x v="0"/>
    <n v="721"/>
    <n v="2"/>
    <n v="860"/>
    <s v="BATTERY WITH SEXUAL CONTACT"/>
    <s v="1202 0448 0522"/>
    <n v="66"/>
    <s v="F"/>
    <s v="W"/>
    <n v="102"/>
    <s v="SIDEWALK"/>
    <n v="400"/>
    <s v="STRONG-ARM (HANDS, FIST, FEET OR BODILY FORCE)"/>
    <s v="IC"/>
    <s v="Invest Cont"/>
    <n v="860"/>
    <m/>
    <m/>
    <m/>
    <s v="SAN VICENTE"/>
    <s v="LA CIENEGA"/>
    <n v="34.070799999999998"/>
    <n v="-118.3764"/>
    <n v="0"/>
  </r>
  <r>
    <n v="201225697"/>
    <d v="2020-12-03T00:00:00"/>
    <d v="2020-12-03T00:00:00"/>
    <n v="1835"/>
    <n v="12"/>
    <x v="8"/>
    <n v="1241"/>
    <n v="2"/>
    <n v="626"/>
    <s v="INTIMATE PARTNER - SIMPLE ASSAULT"/>
    <s v="2000 1814 0913 0448 0419"/>
    <n v="42"/>
    <s v="F"/>
    <s v="B"/>
    <n v="502"/>
    <s v="MULTI-UNIT DWELLING (APARTMENT, DUPLEX, ETC)"/>
    <n v="400"/>
    <s v="STRONG-ARM (HANDS, FIST, FEET OR BODILY FORCE)"/>
    <s v="AO"/>
    <s v="Adult Other"/>
    <n v="626"/>
    <m/>
    <m/>
    <m/>
    <s v="6400    CRENSHAW                     BL"/>
    <m/>
    <n v="33.981200000000001"/>
    <n v="-118.3309"/>
    <n v="0"/>
  </r>
  <r>
    <n v="200611868"/>
    <d v="2020-06-27T00:00:00"/>
    <d v="2020-06-26T00:00:00"/>
    <n v="2100"/>
    <n v="6"/>
    <x v="9"/>
    <n v="638"/>
    <n v="1"/>
    <n v="510"/>
    <s v="VEHICLE - STOLEN"/>
    <m/>
    <n v="0"/>
    <m/>
    <m/>
    <n v="101"/>
    <s v="STREET"/>
    <m/>
    <m/>
    <s v="IC"/>
    <s v="Invest Cont"/>
    <n v="510"/>
    <m/>
    <m/>
    <m/>
    <s v="GRAMERCY                     PL"/>
    <s v="FRANKLIN                     AV"/>
    <n v="34.105400000000003"/>
    <n v="-118.31229999999999"/>
    <n v="0"/>
  </r>
  <r>
    <n v="200911621"/>
    <d v="2020-06-26T00:00:00"/>
    <d v="2020-06-25T00:00:00"/>
    <n v="2200"/>
    <n v="9"/>
    <x v="3"/>
    <n v="994"/>
    <n v="1"/>
    <n v="331"/>
    <s v="THEFT FROM MOTOR VEHICLE - GRAND ($950.01 AND OVER)"/>
    <s v="0344 1300"/>
    <n v="39"/>
    <s v="F"/>
    <s v="H"/>
    <n v="101"/>
    <s v="STREET"/>
    <m/>
    <m/>
    <s v="IC"/>
    <s v="Invest Cont"/>
    <n v="331"/>
    <m/>
    <m/>
    <m/>
    <s v="3900    LONGVIEW VALLEY              RD"/>
    <m/>
    <n v="34.140799999999999"/>
    <n v="-118.4487"/>
    <n v="0"/>
  </r>
  <r>
    <n v="200209469"/>
    <d v="2020-04-26T00:00:00"/>
    <d v="2020-04-24T00:00:00"/>
    <n v="1830"/>
    <n v="2"/>
    <x v="5"/>
    <n v="245"/>
    <n v="1"/>
    <n v="210"/>
    <s v="ROBBERY"/>
    <s v="1218 1822 0344 0202 0319 0411"/>
    <n v="60"/>
    <s v="M"/>
    <s v="W"/>
    <n v="109"/>
    <s v="PARK/PLAYGROUND"/>
    <n v="204"/>
    <s v="FOLDING KNIFE"/>
    <s v="IC"/>
    <s v="Invest Cont"/>
    <n v="210"/>
    <m/>
    <m/>
    <m/>
    <s v="6TH                          ST"/>
    <s v="PARK VIEW                    ST"/>
    <n v="34.061199999999999"/>
    <n v="-118.27849999999999"/>
    <n v="0"/>
  </r>
  <r>
    <n v="200809791"/>
    <d v="2020-05-22T00:00:00"/>
    <d v="2020-05-22T00:00:00"/>
    <n v="1200"/>
    <n v="8"/>
    <x v="12"/>
    <n v="827"/>
    <n v="2"/>
    <n v="930"/>
    <s v="CRIMINAL THREATS - NO WEAPON DISPLAYED"/>
    <s v="1309 1310 1218 1817"/>
    <n v="34"/>
    <s v="F"/>
    <s v="W"/>
    <n v="122"/>
    <s v="VEHICLE, PASSENGER/TRUCK"/>
    <n v="400"/>
    <s v="STRONG-ARM (HANDS, FIST, FEET OR BODILY FORCE)"/>
    <s v="AA"/>
    <s v="Adult Arrest"/>
    <n v="434"/>
    <n v="930"/>
    <m/>
    <m/>
    <s v="500 S  BARRINGTON                   AV"/>
    <m/>
    <n v="34.059699999999999"/>
    <n v="-118.46850000000001"/>
    <n v="1"/>
  </r>
  <r>
    <n v="200110213"/>
    <d v="2020-04-08T00:00:00"/>
    <d v="2020-04-06T00:00:00"/>
    <n v="2100"/>
    <n v="1"/>
    <x v="1"/>
    <n v="164"/>
    <n v="2"/>
    <n v="668"/>
    <s v="EMBEZZLEMENT, GRAND THEFT ($950.01 &amp; OVER)"/>
    <s v="1822 1420 0344"/>
    <n v="30"/>
    <s v="F"/>
    <s v="W"/>
    <n v="406"/>
    <s v="OTHER STORE"/>
    <m/>
    <m/>
    <s v="AA"/>
    <s v="Adult Arrest"/>
    <n v="668"/>
    <m/>
    <m/>
    <m/>
    <s v="100 W  7TH                          ST"/>
    <m/>
    <n v="34.044600000000003"/>
    <n v="-118.25069999999999"/>
    <n v="1"/>
  </r>
  <r>
    <n v="201113867"/>
    <d v="2020-09-21T00:00:00"/>
    <d v="2020-09-21T00:00:00"/>
    <n v="2145"/>
    <n v="11"/>
    <x v="7"/>
    <n v="1162"/>
    <n v="1"/>
    <n v="230"/>
    <s v="ASSAULT WITH DEADLY WEAPON, AGGRAVATED ASSAULT"/>
    <s v="2004 0445 0411 1402 1266"/>
    <n v="39"/>
    <s v="F"/>
    <s v="O"/>
    <n v="701"/>
    <s v="HOSPITAL"/>
    <n v="203"/>
    <s v="DIRK/DAGGER"/>
    <s v="IC"/>
    <s v="Invest Cont"/>
    <n v="230"/>
    <n v="998"/>
    <m/>
    <m/>
    <s v="1300 N  VERMONT                      AV"/>
    <m/>
    <n v="34.095599999999997"/>
    <n v="-118.29179999999999"/>
    <n v="0"/>
  </r>
  <r>
    <n v="200415297"/>
    <d v="2020-11-26T00:00:00"/>
    <d v="2020-11-26T00:00:00"/>
    <n v="2100"/>
    <n v="4"/>
    <x v="4"/>
    <n v="438"/>
    <n v="2"/>
    <n v="624"/>
    <s v="BATTERY - SIMPLE ASSAULT"/>
    <s v="0913 0561 0416"/>
    <n v="53"/>
    <s v="M"/>
    <s v="H"/>
    <n v="501"/>
    <s v="SINGLE FAMILY DWELLING"/>
    <n v="400"/>
    <s v="STRONG-ARM (HANDS, FIST, FEET OR BODILY FORCE)"/>
    <s v="AO"/>
    <s v="Adult Other"/>
    <n v="624"/>
    <m/>
    <m/>
    <m/>
    <s v="2900    HOLLISTER                    AV"/>
    <m/>
    <n v="34.078699999999998"/>
    <n v="-118.16840000000001"/>
    <n v="0"/>
  </r>
  <r>
    <n v="200122442"/>
    <d v="2020-12-16T00:00:00"/>
    <d v="2020-12-16T00:00:00"/>
    <n v="2138"/>
    <n v="1"/>
    <x v="1"/>
    <n v="138"/>
    <n v="2"/>
    <n v="740"/>
    <s v="VANDALISM - FELONY ($400 &amp; OVER, ALL CHURCH VANDALISMS)"/>
    <s v="1402 0329 1414 1822"/>
    <n v="66"/>
    <s v="F"/>
    <s v="O"/>
    <n v="102"/>
    <s v="SIDEWALK"/>
    <m/>
    <m/>
    <s v="IC"/>
    <s v="Invest Cont"/>
    <n v="740"/>
    <n v="998"/>
    <m/>
    <m/>
    <s v="400 E  3RD                          ST"/>
    <m/>
    <n v="34.0473"/>
    <n v="-118.2424"/>
    <n v="0"/>
  </r>
  <r>
    <n v="200816061"/>
    <d v="2020-11-04T00:00:00"/>
    <d v="2020-10-28T00:00:00"/>
    <n v="1800"/>
    <n v="8"/>
    <x v="12"/>
    <n v="858"/>
    <n v="1"/>
    <n v="330"/>
    <s v="BURGLARY FROM VEHICLE"/>
    <s v="0344 1300 1822"/>
    <n v="34"/>
    <s v="M"/>
    <s v="W"/>
    <n v="502"/>
    <s v="MULTI-UNIT DWELLING (APARTMENT, DUPLEX, ETC)"/>
    <m/>
    <m/>
    <s v="IC"/>
    <s v="Invest Cont"/>
    <n v="330"/>
    <m/>
    <m/>
    <m/>
    <s v="1100 S  SWALL                        DR"/>
    <m/>
    <n v="34.055700000000002"/>
    <n v="-118.3857"/>
    <n v="0"/>
  </r>
  <r>
    <n v="200308656"/>
    <d v="2020-03-17T00:00:00"/>
    <d v="2020-03-17T00:00:00"/>
    <n v="20"/>
    <n v="3"/>
    <x v="2"/>
    <n v="338"/>
    <n v="1"/>
    <n v="210"/>
    <s v="ROBBERY"/>
    <s v="0344 0216 0334 0337 1823 1309 1240 1215"/>
    <n v="20"/>
    <s v="F"/>
    <s v="B"/>
    <n v="122"/>
    <s v="VEHICLE, PASSENGER/TRUCK"/>
    <n v="102"/>
    <s v="HAND GUN"/>
    <s v="IC"/>
    <s v="Invest Cont"/>
    <n v="210"/>
    <m/>
    <m/>
    <m/>
    <s v="MCCLINTOCK                   AV"/>
    <s v="JEFFERSON                    BL"/>
    <n v="34.026800000000001"/>
    <n v="-118.28959999999999"/>
    <n v="0"/>
  </r>
  <r>
    <n v="201014649"/>
    <d v="2020-11-02T00:00:00"/>
    <d v="2020-11-01T00:00:00"/>
    <n v="1200"/>
    <n v="10"/>
    <x v="11"/>
    <n v="1011"/>
    <n v="1"/>
    <n v="420"/>
    <s v="THEFT FROM MOTOR VEHICLE - PETTY ($950 &amp; UNDER)"/>
    <s v="0377 1300 0344 1606 1822"/>
    <n v="40"/>
    <s v="M"/>
    <s v="W"/>
    <n v="104"/>
    <s v="DRIVEWAY"/>
    <m/>
    <m/>
    <s v="IC"/>
    <s v="Invest Cont"/>
    <n v="420"/>
    <m/>
    <m/>
    <m/>
    <s v="BECKFORD                     AV"/>
    <s v="VALERIO                      ST"/>
    <n v="34.204700000000003"/>
    <n v="-118.5513"/>
    <n v="0"/>
  </r>
  <r>
    <n v="201212168"/>
    <d v="2020-05-04T00:00:00"/>
    <d v="2020-05-04T00:00:00"/>
    <n v="1615"/>
    <n v="12"/>
    <x v="8"/>
    <n v="1248"/>
    <n v="2"/>
    <n v="901"/>
    <s v="VIOLATION OF RESTRAINING ORDER"/>
    <s v="0913 2038 1814"/>
    <n v="40"/>
    <s v="F"/>
    <s v="A"/>
    <n v="502"/>
    <s v="MULTI-UNIT DWELLING (APARTMENT, DUPLEX, ETC)"/>
    <m/>
    <m/>
    <s v="AO"/>
    <s v="Adult Other"/>
    <n v="901"/>
    <m/>
    <m/>
    <m/>
    <s v="6200    MENLO                        AV"/>
    <m/>
    <n v="33.981900000000003"/>
    <n v="-118.28919999999999"/>
    <n v="0"/>
  </r>
  <r>
    <n v="201007274"/>
    <d v="2020-03-15T00:00:00"/>
    <d v="2020-03-15T00:00:00"/>
    <n v="2200"/>
    <n v="10"/>
    <x v="11"/>
    <n v="1047"/>
    <n v="2"/>
    <n v="626"/>
    <s v="INTIMATE PARTNER - SIMPLE ASSAULT"/>
    <s v="2000 0448 0913 1813 0444"/>
    <n v="31"/>
    <s v="F"/>
    <s v="H"/>
    <n v="501"/>
    <s v="SINGLE FAMILY DWELLING"/>
    <n v="400"/>
    <s v="STRONG-ARM (HANDS, FIST, FEET OR BODILY FORCE)"/>
    <s v="AA"/>
    <s v="Adult Arrest"/>
    <n v="626"/>
    <m/>
    <m/>
    <m/>
    <s v="16900    BURBANK                      BL"/>
    <m/>
    <n v="34.172199999999997"/>
    <n v="-118.50109999999999"/>
    <n v="1"/>
  </r>
  <r>
    <n v="201217252"/>
    <d v="2020-07-26T00:00:00"/>
    <d v="2020-07-26T00:00:00"/>
    <n v="1200"/>
    <n v="12"/>
    <x v="8"/>
    <n v="1245"/>
    <n v="1"/>
    <n v="251"/>
    <s v="SHOTS FIRED AT INHABITED DWELLING"/>
    <s v="0906 1100 1402 1407 1822"/>
    <n v="89"/>
    <s v="F"/>
    <s v="B"/>
    <n v="501"/>
    <s v="SINGLE FAMILY DWELLING"/>
    <n v="106"/>
    <s v="UNKNOWN FIREARM"/>
    <s v="IC"/>
    <s v="Invest Cont"/>
    <n v="251"/>
    <n v="998"/>
    <m/>
    <m/>
    <s v="1200 W  69TH                         ST"/>
    <m/>
    <n v="33.976999999999997"/>
    <n v="-118.29810000000001"/>
    <n v="0"/>
  </r>
  <r>
    <n v="200911501"/>
    <d v="2020-06-24T00:00:00"/>
    <d v="2020-06-24T00:00:00"/>
    <n v="1"/>
    <n v="9"/>
    <x v="3"/>
    <n v="911"/>
    <n v="2"/>
    <n v="745"/>
    <s v="VANDALISM - MISDEAMEANOR ($399 OR UNDER)"/>
    <n v="329"/>
    <n v="48"/>
    <s v="M"/>
    <s v="H"/>
    <n v="502"/>
    <s v="MULTI-UNIT DWELLING (APARTMENT, DUPLEX, ETC)"/>
    <m/>
    <m/>
    <s v="IC"/>
    <s v="Invest Cont"/>
    <n v="745"/>
    <m/>
    <m/>
    <m/>
    <s v="15300    VANOWEN                      ST"/>
    <m/>
    <n v="34.193899999999999"/>
    <n v="-118.467"/>
    <n v="0"/>
  </r>
  <r>
    <n v="200604350"/>
    <d v="2020-01-09T00:00:00"/>
    <d v="2020-01-08T00:00:00"/>
    <n v="950"/>
    <n v="6"/>
    <x v="9"/>
    <n v="627"/>
    <n v="2"/>
    <n v="624"/>
    <s v="BATTERY - SIMPLE ASSAULT"/>
    <s v="0305 0416 0446 1802"/>
    <n v="56"/>
    <s v="M"/>
    <s v="H"/>
    <n v="102"/>
    <s v="SIDEWALK"/>
    <n v="400"/>
    <s v="STRONG-ARM (HANDS, FIST, FEET OR BODILY FORCE)"/>
    <s v="AO"/>
    <s v="Adult Other"/>
    <n v="624"/>
    <m/>
    <m/>
    <m/>
    <s v="3300    DERONDA                      DR"/>
    <m/>
    <n v="34.127099999999999"/>
    <n v="-118.31959999999999"/>
    <n v="0"/>
  </r>
  <r>
    <n v="201013256"/>
    <d v="2020-09-21T00:00:00"/>
    <d v="2020-09-21T00:00:00"/>
    <n v="310"/>
    <n v="10"/>
    <x v="11"/>
    <n v="1077"/>
    <n v="1"/>
    <n v="510"/>
    <s v="VEHICLE - STOLEN"/>
    <m/>
    <n v="0"/>
    <m/>
    <m/>
    <n v="108"/>
    <s v="PARKING LOT"/>
    <m/>
    <m/>
    <s v="IC"/>
    <s v="Invest Cont"/>
    <n v="510"/>
    <m/>
    <m/>
    <m/>
    <s v="17300 W  VENTURA                      BL"/>
    <m/>
    <n v="34.160899999999998"/>
    <n v="-118.51049999999999"/>
    <n v="0"/>
  </r>
  <r>
    <n v="200119263"/>
    <d v="2020-10-11T00:00:00"/>
    <d v="2020-10-11T00:00:00"/>
    <n v="2001"/>
    <n v="1"/>
    <x v="1"/>
    <n v="127"/>
    <n v="2"/>
    <n v="740"/>
    <s v="VANDALISM - FELONY ($400 &amp; OVER, ALL CHURCH VANDALISMS)"/>
    <n v="329"/>
    <n v="0"/>
    <s v="X"/>
    <s v="X"/>
    <n v="753"/>
    <s v="DETENTION/JAIL FACILITY"/>
    <m/>
    <m/>
    <s v="IC"/>
    <s v="Invest Cont"/>
    <n v="740"/>
    <m/>
    <m/>
    <m/>
    <s v="100 N  LOS ANGELES                  ST"/>
    <m/>
    <n v="34.051499999999997"/>
    <n v="-118.2424"/>
    <n v="0"/>
  </r>
  <r>
    <n v="200416399"/>
    <d v="2020-12-29T00:00:00"/>
    <d v="2020-12-29T00:00:00"/>
    <n v="2050"/>
    <n v="4"/>
    <x v="4"/>
    <n v="428"/>
    <n v="2"/>
    <n v="624"/>
    <s v="BATTERY - SIMPLE ASSAULT"/>
    <s v="0444 0446"/>
    <n v="27"/>
    <s v="M"/>
    <s v="H"/>
    <n v="501"/>
    <s v="SINGLE FAMILY DWELLING"/>
    <n v="400"/>
    <s v="STRONG-ARM (HANDS, FIST, FEET OR BODILY FORCE)"/>
    <s v="IC"/>
    <s v="Invest Cont"/>
    <n v="624"/>
    <m/>
    <m/>
    <m/>
    <s v="4900    LYNNFIELD                    ST"/>
    <m/>
    <n v="34.08"/>
    <n v="-118.1756"/>
    <n v="0"/>
  </r>
  <r>
    <n v="200105776"/>
    <d v="2020-01-26T00:00:00"/>
    <d v="2020-01-26T00:00:00"/>
    <n v="1930"/>
    <n v="1"/>
    <x v="1"/>
    <n v="159"/>
    <n v="2"/>
    <n v="930"/>
    <s v="CRIMINAL THREATS - NO WEAPON DISPLAYED"/>
    <s v="0421 2004 0913"/>
    <n v="35"/>
    <s v="M"/>
    <s v="B"/>
    <n v="108"/>
    <s v="PARKING LOT"/>
    <n v="113"/>
    <s v="SIMULATED GUN"/>
    <s v="AA"/>
    <s v="Adult Arrest"/>
    <n v="930"/>
    <m/>
    <m/>
    <m/>
    <s v="7TH"/>
    <s v="MATEO"/>
    <n v="34.034599999999998"/>
    <n v="-118.2323"/>
    <n v="1"/>
  </r>
  <r>
    <n v="200815055"/>
    <d v="2020-10-08T00:00:00"/>
    <d v="2020-05-01T00:00:00"/>
    <n v="800"/>
    <n v="8"/>
    <x v="12"/>
    <n v="826"/>
    <n v="2"/>
    <n v="354"/>
    <s v="THEFT OF IDENTITY"/>
    <s v="1202 0100 0929 1822"/>
    <n v="68"/>
    <s v="F"/>
    <s v="O"/>
    <n v="501"/>
    <s v="SINGLE FAMILY DWELLING"/>
    <m/>
    <m/>
    <s v="IC"/>
    <s v="Invest Cont"/>
    <n v="354"/>
    <m/>
    <m/>
    <m/>
    <s v="100    GRANVILLE                    AV"/>
    <m/>
    <n v="34.057099999999998"/>
    <n v="-118.474"/>
    <n v="0"/>
  </r>
  <r>
    <n v="200213750"/>
    <d v="2020-08-13T00:00:00"/>
    <d v="2020-08-13T00:00:00"/>
    <n v="2015"/>
    <n v="2"/>
    <x v="5"/>
    <n v="241"/>
    <n v="2"/>
    <n v="740"/>
    <s v="VANDALISM - FELONY ($400 &amp; OVER, ALL CHURCH VANDALISMS)"/>
    <s v="0329 1300 0311"/>
    <n v="32"/>
    <s v="M"/>
    <s v="B"/>
    <n v="122"/>
    <s v="VEHICLE, PASSENGER/TRUCK"/>
    <m/>
    <m/>
    <s v="IC"/>
    <s v="Invest Cont"/>
    <n v="740"/>
    <m/>
    <m/>
    <m/>
    <s v="300 S  RENO                         ST"/>
    <m/>
    <n v="34.066699999999997"/>
    <n v="-118.2843"/>
    <n v="0"/>
  </r>
  <r>
    <n v="200211975"/>
    <d v="2020-06-29T00:00:00"/>
    <d v="2020-06-29T00:00:00"/>
    <n v="1500"/>
    <n v="2"/>
    <x v="5"/>
    <n v="236"/>
    <n v="2"/>
    <n v="626"/>
    <s v="INTIMATE PARTNER - SIMPLE ASSAULT"/>
    <s v="2000 1814 0448 0416 0446 2004 1310 1300 0913"/>
    <n v="39"/>
    <s v="M"/>
    <s v="H"/>
    <n v="122"/>
    <s v="VEHICLE, PASSENGER/TRUCK"/>
    <n v="400"/>
    <s v="STRONG-ARM (HANDS, FIST, FEET OR BODILY FORCE)"/>
    <s v="AO"/>
    <s v="Adult Other"/>
    <n v="626"/>
    <m/>
    <m/>
    <m/>
    <s v="TEMPLE"/>
    <s v="BURLINGTON"/>
    <n v="34.069099999999999"/>
    <n v="-118.2646"/>
    <n v="0"/>
  </r>
  <r>
    <n v="200214458"/>
    <d v="2020-09-01T00:00:00"/>
    <d v="2020-09-01T00:00:00"/>
    <n v="945"/>
    <n v="2"/>
    <x v="5"/>
    <n v="289"/>
    <n v="1"/>
    <n v="510"/>
    <s v="VEHICLE - STOLEN"/>
    <m/>
    <n v="0"/>
    <m/>
    <m/>
    <n v="101"/>
    <s v="STREET"/>
    <m/>
    <m/>
    <s v="IC"/>
    <s v="Invest Cont"/>
    <n v="510"/>
    <m/>
    <m/>
    <m/>
    <s v="1400 W  PICO                         BL"/>
    <m/>
    <n v="34.045299999999997"/>
    <n v="-118.27379999999999"/>
    <n v="0"/>
  </r>
  <r>
    <n v="200211459"/>
    <d v="2020-06-17T00:00:00"/>
    <d v="2020-06-17T00:00:00"/>
    <n v="1730"/>
    <n v="2"/>
    <x v="5"/>
    <n v="216"/>
    <n v="1"/>
    <n v="210"/>
    <s v="ROBBERY"/>
    <s v="0906 1309 0342 1822 0344 0337 0334 0432 0326"/>
    <n v="35"/>
    <s v="M"/>
    <s v="H"/>
    <n v="101"/>
    <s v="STREET"/>
    <n v="200"/>
    <s v="KNIFE WITH BLADE 6INCHES OR LESS"/>
    <s v="IC"/>
    <s v="Invest Cont"/>
    <n v="210"/>
    <m/>
    <m/>
    <m/>
    <s v="KENT                         ST"/>
    <s v="ROSEMONT                     AV"/>
    <n v="34.075200000000002"/>
    <n v="-118.26730000000001"/>
    <n v="0"/>
  </r>
  <r>
    <n v="201111077"/>
    <d v="2020-07-04T00:00:00"/>
    <d v="2020-07-03T00:00:00"/>
    <n v="1700"/>
    <n v="11"/>
    <x v="7"/>
    <n v="1184"/>
    <n v="2"/>
    <n v="740"/>
    <s v="VANDALISM - FELONY ($400 &amp; OVER, ALL CHURCH VANDALISMS)"/>
    <n v="329"/>
    <n v="28"/>
    <s v="M"/>
    <s v="W"/>
    <n v="123"/>
    <s v="PARKING UNDERGROUND/BUILDING"/>
    <m/>
    <m/>
    <s v="IC"/>
    <s v="Invest Cont"/>
    <n v="740"/>
    <m/>
    <m/>
    <m/>
    <s v="1300    QUINTERO                     ST"/>
    <m/>
    <n v="34.0747"/>
    <n v="-118.2526"/>
    <n v="0"/>
  </r>
  <r>
    <n v="200808050"/>
    <d v="2020-04-05T00:00:00"/>
    <d v="2020-04-05T00:00:00"/>
    <n v="1530"/>
    <n v="8"/>
    <x v="12"/>
    <n v="817"/>
    <n v="1"/>
    <n v="442"/>
    <s v="SHOPLIFTING - PETTY THEFT ($950 &amp; UNDER)"/>
    <s v="0325 0344 0378 0352 1822 1420 0216"/>
    <n v="0"/>
    <s v="X"/>
    <s v="X"/>
    <n v="404"/>
    <s v="DEPARTMENT STORE"/>
    <m/>
    <m/>
    <s v="IC"/>
    <s v="Invest Cont"/>
    <n v="442"/>
    <m/>
    <m/>
    <m/>
    <s v="10800    WEYBURN                      AV"/>
    <m/>
    <n v="34.0623"/>
    <n v="-118.4434"/>
    <n v="0"/>
  </r>
  <r>
    <n v="200309284"/>
    <d v="2020-03-31T00:00:00"/>
    <d v="2020-03-30T00:00:00"/>
    <n v="2200"/>
    <n v="3"/>
    <x v="2"/>
    <n v="361"/>
    <n v="1"/>
    <n v="330"/>
    <s v="BURGLARY FROM VEHICLE"/>
    <s v="1601 0344 0321 1300"/>
    <n v="40"/>
    <s v="M"/>
    <s v="B"/>
    <n v="502"/>
    <s v="MULTI-UNIT DWELLING (APARTMENT, DUPLEX, ETC)"/>
    <m/>
    <m/>
    <s v="IC"/>
    <s v="Invest Cont"/>
    <n v="330"/>
    <m/>
    <m/>
    <m/>
    <s v="4900    LINSCOTT                     PL"/>
    <m/>
    <n v="34.019100000000002"/>
    <n v="-118.3507"/>
    <n v="0"/>
  </r>
  <r>
    <n v="200817747"/>
    <d v="2020-12-19T00:00:00"/>
    <d v="2020-12-19T00:00:00"/>
    <n v="700"/>
    <n v="8"/>
    <x v="12"/>
    <n v="833"/>
    <n v="2"/>
    <n v="740"/>
    <s v="VANDALISM - FELONY ($400 &amp; OVER, ALL CHURCH VANDALISMS)"/>
    <s v="0329 1822 0358 1607"/>
    <n v="0"/>
    <s v="X"/>
    <s v="X"/>
    <n v="203"/>
    <s v="OTHER BUSINESS"/>
    <m/>
    <m/>
    <s v="IC"/>
    <s v="Invest Cont"/>
    <n v="740"/>
    <m/>
    <m/>
    <m/>
    <s v="1300    WESTWOOD                     BL"/>
    <m/>
    <n v="34.056699999999999"/>
    <n v="-118.4426"/>
    <n v="0"/>
  </r>
  <r>
    <n v="201214586"/>
    <d v="2020-06-12T00:00:00"/>
    <d v="2020-06-10T00:00:00"/>
    <n v="2000"/>
    <n v="12"/>
    <x v="8"/>
    <n v="1251"/>
    <n v="2"/>
    <n v="624"/>
    <s v="BATTERY - SIMPLE ASSAULT"/>
    <s v="1202 1242 0561 0602 0416 0446 1309"/>
    <n v="67"/>
    <s v="M"/>
    <s v="B"/>
    <n v="502"/>
    <s v="MULTI-UNIT DWELLING (APARTMENT, DUPLEX, ETC)"/>
    <n v="400"/>
    <s v="STRONG-ARM (HANDS, FIST, FEET OR BODILY FORCE)"/>
    <s v="AA"/>
    <s v="Adult Arrest"/>
    <n v="624"/>
    <m/>
    <m/>
    <m/>
    <s v="3400 W  78TH                         ST"/>
    <m/>
    <n v="33.969099999999997"/>
    <n v="-118.3309"/>
    <n v="1"/>
  </r>
  <r>
    <n v="201208869"/>
    <d v="2020-03-10T00:00:00"/>
    <d v="2020-03-10T00:00:00"/>
    <n v="1030"/>
    <n v="12"/>
    <x v="8"/>
    <n v="1215"/>
    <n v="2"/>
    <n v="740"/>
    <s v="VANDALISM - FELONY ($400 &amp; OVER, ALL CHURCH VANDALISMS)"/>
    <s v="0913 0329"/>
    <n v="30"/>
    <s v="F"/>
    <s v="H"/>
    <n v="501"/>
    <s v="SINGLE FAMILY DWELLING"/>
    <m/>
    <m/>
    <s v="AA"/>
    <s v="Adult Arrest"/>
    <n v="740"/>
    <m/>
    <m/>
    <m/>
    <s v="1100 W  54TH                         ST"/>
    <m/>
    <n v="33.993200000000002"/>
    <n v="-118.2938"/>
    <n v="1"/>
  </r>
  <r>
    <n v="200216635"/>
    <d v="2020-10-25T00:00:00"/>
    <d v="2020-10-20T00:00:00"/>
    <n v="1200"/>
    <n v="2"/>
    <x v="5"/>
    <n v="245"/>
    <n v="1"/>
    <n v="510"/>
    <s v="VEHICLE - STOLEN"/>
    <m/>
    <n v="0"/>
    <m/>
    <m/>
    <n v="101"/>
    <s v="STREET"/>
    <m/>
    <m/>
    <s v="IC"/>
    <s v="Invest Cont"/>
    <n v="510"/>
    <m/>
    <m/>
    <m/>
    <s v="LAKE                         ST"/>
    <s v="3RD                          ST"/>
    <n v="34.063299999999998"/>
    <n v="-118.27379999999999"/>
    <n v="0"/>
  </r>
  <r>
    <n v="200515091"/>
    <d v="2020-10-10T00:00:00"/>
    <d v="2020-10-10T00:00:00"/>
    <n v="1305"/>
    <n v="5"/>
    <x v="10"/>
    <n v="563"/>
    <n v="1"/>
    <n v="210"/>
    <s v="ROBBERY"/>
    <s v="1402 0344 2004"/>
    <n v="0"/>
    <s v="X"/>
    <s v="X"/>
    <n v="406"/>
    <s v="OTHER STORE"/>
    <n v="308"/>
    <s v="STICK"/>
    <s v="AA"/>
    <s v="Adult Arrest"/>
    <n v="210"/>
    <n v="998"/>
    <m/>
    <m/>
    <s v="1200 S  GAFFEY                       ST"/>
    <m/>
    <n v="33.732900000000001"/>
    <n v="-118.2924"/>
    <n v="1"/>
  </r>
  <r>
    <n v="200305831"/>
    <d v="2020-01-31T00:00:00"/>
    <d v="2020-01-31T00:00:00"/>
    <n v="500"/>
    <n v="3"/>
    <x v="2"/>
    <n v="399"/>
    <n v="1"/>
    <n v="310"/>
    <s v="BURGLARY"/>
    <s v="0329 0344 1607 0321 0352"/>
    <n v="28"/>
    <s v="M"/>
    <s v="H"/>
    <n v="501"/>
    <s v="SINGLE FAMILY DWELLING"/>
    <m/>
    <m/>
    <s v="IC"/>
    <s v="Invest Cont"/>
    <n v="310"/>
    <m/>
    <m/>
    <m/>
    <s v="4100    FLOWER                       ST"/>
    <m/>
    <n v="34.009300000000003"/>
    <n v="-118.28149999999999"/>
    <n v="0"/>
  </r>
  <r>
    <n v="201209484"/>
    <d v="2020-03-21T00:00:00"/>
    <d v="2020-03-21T00:00:00"/>
    <n v="5"/>
    <n v="12"/>
    <x v="8"/>
    <n v="1265"/>
    <n v="2"/>
    <n v="626"/>
    <s v="INTIMATE PARTNER - SIMPLE ASSAULT"/>
    <s v="2000 1814 0416"/>
    <n v="28"/>
    <s v="M"/>
    <s v="B"/>
    <n v="501"/>
    <s v="SINGLE FAMILY DWELLING"/>
    <n v="400"/>
    <s v="STRONG-ARM (HANDS, FIST, FEET OR BODILY FORCE)"/>
    <s v="AO"/>
    <s v="Adult Other"/>
    <n v="626"/>
    <m/>
    <m/>
    <m/>
    <s v="1000 W  85TH                         ST"/>
    <m/>
    <n v="33.960999999999999"/>
    <n v="-118.2919"/>
    <n v="0"/>
  </r>
  <r>
    <n v="200410380"/>
    <d v="2020-07-01T00:00:00"/>
    <d v="2020-06-29T00:00:00"/>
    <n v="1227"/>
    <n v="4"/>
    <x v="4"/>
    <n v="415"/>
    <n v="1"/>
    <n v="440"/>
    <s v="THEFT PLAIN - PETTY ($950 &amp; UNDER)"/>
    <n v="344"/>
    <n v="35"/>
    <s v="M"/>
    <s v="V"/>
    <n v="501"/>
    <s v="SINGLE FAMILY DWELLING"/>
    <m/>
    <m/>
    <s v="IC"/>
    <s v="Invest Cont"/>
    <n v="440"/>
    <m/>
    <m/>
    <m/>
    <s v="2400    SICHEL                       ST"/>
    <m/>
    <n v="34.073700000000002"/>
    <n v="-118.2131"/>
    <n v="0"/>
  </r>
  <r>
    <n v="200817892"/>
    <d v="2020-12-25T00:00:00"/>
    <d v="2020-12-25T00:00:00"/>
    <n v="210"/>
    <n v="8"/>
    <x v="12"/>
    <n v="806"/>
    <n v="2"/>
    <n v="888"/>
    <s v="TRESPASSING"/>
    <s v="1501 0444 0432 1822"/>
    <n v="30"/>
    <s v="M"/>
    <s v="H"/>
    <n v="501"/>
    <s v="SINGLE FAMILY DWELLING"/>
    <n v="400"/>
    <s v="STRONG-ARM (HANDS, FIST, FEET OR BODILY FORCE)"/>
    <s v="IC"/>
    <s v="Invest Cont"/>
    <n v="888"/>
    <m/>
    <m/>
    <m/>
    <s v="100 N  MAPLETON                     DR"/>
    <m/>
    <n v="34.082599999999999"/>
    <n v="-118.4327"/>
    <n v="0"/>
  </r>
  <r>
    <n v="201223992"/>
    <d v="2020-11-05T00:00:00"/>
    <d v="2020-11-05T00:00:00"/>
    <n v="1105"/>
    <n v="12"/>
    <x v="8"/>
    <n v="1239"/>
    <n v="1"/>
    <n v="210"/>
    <s v="ROBBERY"/>
    <s v="1822 0344 0945"/>
    <n v="0"/>
    <s v="X"/>
    <s v="X"/>
    <n v="405"/>
    <s v="CLOTHING STORE"/>
    <n v="512"/>
    <s v="MACE/PEPPER SPRAY"/>
    <s v="IC"/>
    <s v="Invest Cont"/>
    <n v="210"/>
    <m/>
    <m/>
    <m/>
    <s v="5800 S  VERMONT                      AV"/>
    <m/>
    <n v="33.988300000000002"/>
    <n v="-118.2915"/>
    <n v="0"/>
  </r>
  <r>
    <n v="201116133"/>
    <d v="2020-11-28T00:00:00"/>
    <d v="2020-11-27T00:00:00"/>
    <n v="115"/>
    <n v="11"/>
    <x v="7"/>
    <n v="1144"/>
    <n v="1"/>
    <n v="310"/>
    <s v="BURGLARY"/>
    <s v="0344 1602 1300 1309"/>
    <n v="0"/>
    <s v="X"/>
    <s v="X"/>
    <n v="707"/>
    <s v="GARAGE/CARPORT"/>
    <m/>
    <m/>
    <s v="IC"/>
    <s v="Invest Cont"/>
    <n v="310"/>
    <m/>
    <m/>
    <m/>
    <s v="2000    GRIFFITH PARK                BL"/>
    <m/>
    <n v="34.097700000000003"/>
    <n v="-118.2739"/>
    <n v="0"/>
  </r>
  <r>
    <n v="200806134"/>
    <d v="2020-02-17T00:00:00"/>
    <d v="2020-02-11T00:00:00"/>
    <n v="100"/>
    <n v="8"/>
    <x v="12"/>
    <n v="811"/>
    <n v="2"/>
    <n v="740"/>
    <s v="VANDALISM - FELONY ($400 &amp; OVER, ALL CHURCH VANDALISMS)"/>
    <s v="1822 0329"/>
    <n v="41"/>
    <s v="F"/>
    <s v="O"/>
    <n v="502"/>
    <s v="MULTI-UNIT DWELLING (APARTMENT, DUPLEX, ETC)"/>
    <m/>
    <m/>
    <s v="IC"/>
    <s v="Invest Cont"/>
    <n v="740"/>
    <m/>
    <m/>
    <m/>
    <s v="16100 W  SUNSET                       BL"/>
    <m/>
    <n v="34.056100000000001"/>
    <n v="-118.55119999999999"/>
    <n v="0"/>
  </r>
  <r>
    <n v="200808125"/>
    <d v="2020-04-08T00:00:00"/>
    <d v="2020-04-08T00:00:00"/>
    <n v="1715"/>
    <n v="8"/>
    <x v="12"/>
    <n v="855"/>
    <n v="1"/>
    <n v="220"/>
    <s v="ATTEMPTED ROBBERY"/>
    <s v="0448 0305 1822"/>
    <n v="61"/>
    <s v="M"/>
    <s v="H"/>
    <n v="101"/>
    <s v="STREET"/>
    <n v="400"/>
    <s v="STRONG-ARM (HANDS, FIST, FEET OR BODILY FORCE)"/>
    <s v="AA"/>
    <s v="Adult Arrest"/>
    <n v="220"/>
    <m/>
    <m/>
    <m/>
    <s v="1700    WESTWOOD                     BL"/>
    <m/>
    <n v="34.051900000000003"/>
    <n v="-118.4388"/>
    <n v="1"/>
  </r>
  <r>
    <n v="201216765"/>
    <d v="2020-07-20T00:00:00"/>
    <d v="2020-07-18T00:00:00"/>
    <n v="1400"/>
    <n v="12"/>
    <x v="8"/>
    <n v="1269"/>
    <n v="1"/>
    <n v="510"/>
    <s v="VEHICLE - STOLEN"/>
    <m/>
    <n v="0"/>
    <m/>
    <m/>
    <n v="101"/>
    <s v="STREET"/>
    <m/>
    <m/>
    <s v="IC"/>
    <s v="Invest Cont"/>
    <n v="510"/>
    <m/>
    <m/>
    <m/>
    <s v="8500    MCKINLEY                     AV"/>
    <m/>
    <n v="33.960599999999999"/>
    <n v="-118.2608"/>
    <n v="0"/>
  </r>
  <r>
    <n v="201307638"/>
    <d v="2020-03-05T00:00:00"/>
    <d v="2020-03-04T00:00:00"/>
    <n v="2100"/>
    <n v="13"/>
    <x v="6"/>
    <n v="1313"/>
    <n v="1"/>
    <n v="510"/>
    <s v="VEHICLE - STOLEN"/>
    <m/>
    <n v="0"/>
    <m/>
    <m/>
    <n v="101"/>
    <s v="STREET"/>
    <m/>
    <m/>
    <s v="AA"/>
    <s v="Adult Arrest"/>
    <n v="510"/>
    <m/>
    <m/>
    <m/>
    <s v="1200 E  20TH                         ST"/>
    <m/>
    <n v="34.024299999999997"/>
    <n v="-118.2526"/>
    <n v="1"/>
  </r>
  <r>
    <n v="200605552"/>
    <d v="2020-02-01T00:00:00"/>
    <d v="2020-02-01T00:00:00"/>
    <n v="1735"/>
    <n v="6"/>
    <x v="9"/>
    <n v="642"/>
    <n v="2"/>
    <n v="860"/>
    <s v="BATTERY WITH SEXUAL CONTACT"/>
    <s v="0500 1822 0400 0416"/>
    <n v="47"/>
    <s v="F"/>
    <s v="W"/>
    <n v="401"/>
    <s v="MINI-MART"/>
    <n v="400"/>
    <s v="STRONG-ARM (HANDS, FIST, FEET OR BODILY FORCE)"/>
    <s v="IC"/>
    <s v="Invest Cont"/>
    <n v="860"/>
    <m/>
    <m/>
    <m/>
    <s v="7600 W  SUNSET                       BL"/>
    <m/>
    <n v="34.098100000000002"/>
    <n v="-118.355"/>
    <n v="0"/>
  </r>
  <r>
    <n v="200607947"/>
    <d v="2020-03-15T00:00:00"/>
    <d v="2020-03-10T00:00:00"/>
    <n v="1600"/>
    <n v="6"/>
    <x v="9"/>
    <n v="645"/>
    <n v="2"/>
    <n v="664"/>
    <s v="BUNCO, PETTY THEFT"/>
    <s v="0701 1822"/>
    <n v="52"/>
    <s v="M"/>
    <s v="B"/>
    <n v="501"/>
    <s v="SINGLE FAMILY DWELLING"/>
    <m/>
    <m/>
    <s v="IC"/>
    <s v="Invest Cont"/>
    <n v="664"/>
    <m/>
    <m/>
    <m/>
    <s v="7000    HOLLYWOOD                    BL"/>
    <m/>
    <n v="34.101599999999998"/>
    <n v="-118.3417"/>
    <n v="0"/>
  </r>
  <r>
    <n v="200318165"/>
    <d v="2020-10-01T00:00:00"/>
    <d v="2020-10-01T00:00:00"/>
    <n v="1340"/>
    <n v="3"/>
    <x v="2"/>
    <n v="363"/>
    <n v="1"/>
    <n v="230"/>
    <s v="ASSAULT WITH DEADLY WEAPON, AGGRAVATED ASSAULT"/>
    <s v="2000 0913 1814 0416 0429 1309"/>
    <n v="28"/>
    <s v="F"/>
    <s v="B"/>
    <n v="103"/>
    <s v="ALLEY"/>
    <n v="307"/>
    <s v="VEHICLE"/>
    <s v="IC"/>
    <s v="Invest Cont"/>
    <n v="230"/>
    <m/>
    <m/>
    <m/>
    <s v="4000    PALMWOOD                     DR"/>
    <m/>
    <n v="34.013199999999998"/>
    <n v="-118.3424"/>
    <n v="0"/>
  </r>
  <r>
    <n v="200513753"/>
    <d v="2020-09-04T00:00:00"/>
    <d v="2020-09-03T00:00:00"/>
    <n v="1445"/>
    <n v="5"/>
    <x v="10"/>
    <n v="514"/>
    <n v="1"/>
    <n v="440"/>
    <s v="THEFT PLAIN - PETTY ($950 &amp; UNDER)"/>
    <s v="0344 0354 1026"/>
    <n v="57"/>
    <s v="M"/>
    <s v="H"/>
    <n v="501"/>
    <s v="SINGLE FAMILY DWELLING"/>
    <m/>
    <m/>
    <s v="IC"/>
    <s v="Invest Cont"/>
    <n v="440"/>
    <m/>
    <m/>
    <m/>
    <s v="1000 W  DENNI                        ST"/>
    <m/>
    <n v="33.784300000000002"/>
    <n v="-118.2752"/>
    <n v="0"/>
  </r>
  <r>
    <n v="200205087"/>
    <d v="2020-01-23T00:00:00"/>
    <d v="2020-01-23T00:00:00"/>
    <n v="1640"/>
    <n v="2"/>
    <x v="5"/>
    <n v="261"/>
    <n v="1"/>
    <n v="330"/>
    <s v="BURGLARY FROM VEHICLE"/>
    <s v="0329 1609 1307 0202 1822 1402 0345"/>
    <n v="36"/>
    <s v="F"/>
    <s v="H"/>
    <n v="108"/>
    <s v="PARKING LOT"/>
    <m/>
    <m/>
    <s v="IC"/>
    <s v="Invest Cont"/>
    <n v="330"/>
    <n v="998"/>
    <m/>
    <m/>
    <s v="800 S  CARONDELET                   ST"/>
    <m/>
    <n v="34.056800000000003"/>
    <n v="-118.2821"/>
    <n v="0"/>
  </r>
  <r>
    <n v="200812571"/>
    <d v="2020-08-03T00:00:00"/>
    <d v="2020-06-07T00:00:00"/>
    <n v="245"/>
    <n v="8"/>
    <x v="12"/>
    <n v="827"/>
    <n v="2"/>
    <n v="624"/>
    <s v="BATTERY - SIMPLE ASSAULT"/>
    <s v="0319 0400 0408 0913"/>
    <n v="35"/>
    <s v="F"/>
    <s v="B"/>
    <n v="101"/>
    <s v="STREET"/>
    <n v="400"/>
    <s v="STRONG-ARM (HANDS, FIST, FEET OR BODILY FORCE)"/>
    <s v="AA"/>
    <s v="Adult Arrest"/>
    <n v="624"/>
    <m/>
    <m/>
    <m/>
    <s v="400 S  BARRINGTON                   AV"/>
    <m/>
    <n v="34.059199999999997"/>
    <n v="-118.46850000000001"/>
    <n v="1"/>
  </r>
  <r>
    <n v="200509637"/>
    <d v="2020-05-17T00:00:00"/>
    <d v="2020-05-08T00:00:00"/>
    <n v="1650"/>
    <n v="5"/>
    <x v="10"/>
    <n v="585"/>
    <n v="1"/>
    <n v="330"/>
    <s v="BURGLARY FROM VEHICLE"/>
    <s v="0344 0386 1202 1300"/>
    <n v="89"/>
    <s v="M"/>
    <s v="W"/>
    <n v="108"/>
    <s v="PARKING LOT"/>
    <m/>
    <m/>
    <s v="IC"/>
    <s v="Invest Cont"/>
    <n v="330"/>
    <m/>
    <m/>
    <m/>
    <s v="600 W  23RD                         ST"/>
    <m/>
    <n v="33.723399999999998"/>
    <n v="-118.2902"/>
    <n v="0"/>
  </r>
  <r>
    <n v="200716824"/>
    <d v="2020-12-06T00:00:00"/>
    <d v="2020-12-06T00:00:00"/>
    <n v="930"/>
    <n v="7"/>
    <x v="0"/>
    <n v="783"/>
    <n v="2"/>
    <n v="810"/>
    <s v="SEX,UNLAWFUL(INC MUTUAL CONSENT, PENETRATION W/ FRGN OBJ"/>
    <s v="0500 1259 0527"/>
    <n v="15"/>
    <s v="M"/>
    <s v="O"/>
    <n v="501"/>
    <s v="SINGLE FAMILY DWELLING"/>
    <m/>
    <m/>
    <s v="IC"/>
    <s v="Invest Cont"/>
    <n v="810"/>
    <m/>
    <m/>
    <m/>
    <s v="2300 S  MARVIN                       AV"/>
    <m/>
    <n v="34.035600000000002"/>
    <n v="-118.3638"/>
    <n v="0"/>
  </r>
  <r>
    <n v="200310990"/>
    <d v="2020-05-06T00:00:00"/>
    <d v="2020-04-18T00:00:00"/>
    <n v="900"/>
    <n v="3"/>
    <x v="2"/>
    <n v="375"/>
    <n v="1"/>
    <n v="480"/>
    <s v="BIKE - STOLEN"/>
    <s v="0344 0397 1266"/>
    <n v="53"/>
    <s v="F"/>
    <s v="B"/>
    <n v="505"/>
    <s v="MOTEL"/>
    <m/>
    <m/>
    <s v="IC"/>
    <s v="Invest Cont"/>
    <n v="480"/>
    <m/>
    <m/>
    <m/>
    <s v="3800 S  WESTERN                      AV"/>
    <m/>
    <n v="34.014600000000002"/>
    <n v="-118.313"/>
    <n v="0"/>
  </r>
  <r>
    <n v="200716142"/>
    <d v="2020-11-19T00:00:00"/>
    <d v="2020-11-19T00:00:00"/>
    <n v="505"/>
    <n v="7"/>
    <x v="0"/>
    <n v="752"/>
    <n v="1"/>
    <n v="310"/>
    <s v="BURGLARY"/>
    <s v="1822 1609 0329 0344"/>
    <n v="52"/>
    <s v="M"/>
    <s v="O"/>
    <n v="203"/>
    <s v="OTHER BUSINESS"/>
    <m/>
    <m/>
    <s v="IC"/>
    <s v="Invest Cont"/>
    <n v="310"/>
    <m/>
    <m/>
    <m/>
    <s v="1000 S  LA CIENEGA                   BL"/>
    <m/>
    <n v="34.059100000000001"/>
    <n v="-118.3762"/>
    <n v="0"/>
  </r>
  <r>
    <n v="201013050"/>
    <d v="2020-09-13T00:00:00"/>
    <d v="2020-09-07T00:00:00"/>
    <n v="500"/>
    <n v="10"/>
    <x v="11"/>
    <n v="1011"/>
    <n v="1"/>
    <n v="330"/>
    <s v="BURGLARY FROM VEHICLE"/>
    <s v="0344 1605 1822 0352 0321"/>
    <n v="25"/>
    <s v="F"/>
    <s v="W"/>
    <n v="101"/>
    <s v="STREET"/>
    <m/>
    <m/>
    <s v="IC"/>
    <s v="Invest Cont"/>
    <n v="330"/>
    <m/>
    <m/>
    <m/>
    <s v="7400    BOTHWELL                     RD"/>
    <m/>
    <n v="34.204999999999998"/>
    <n v="-118.5609"/>
    <n v="0"/>
  </r>
  <r>
    <n v="201013872"/>
    <d v="2020-10-08T00:00:00"/>
    <d v="2020-10-06T00:00:00"/>
    <n v="2100"/>
    <n v="10"/>
    <x v="11"/>
    <n v="1004"/>
    <n v="2"/>
    <n v="354"/>
    <s v="THEFT OF IDENTITY"/>
    <s v="1822 0935 0930 1300 0330"/>
    <n v="31"/>
    <s v="M"/>
    <s v="H"/>
    <n v="203"/>
    <s v="OTHER BUSINESS"/>
    <m/>
    <m/>
    <s v="IC"/>
    <s v="Invest Cont"/>
    <n v="354"/>
    <m/>
    <m/>
    <m/>
    <s v="7600    RESEDA                       BL"/>
    <m/>
    <n v="34.208399999999997"/>
    <n v="-118.536"/>
    <n v="0"/>
  </r>
  <r>
    <n v="200609140"/>
    <d v="2020-04-16T00:00:00"/>
    <d v="2020-04-14T00:00:00"/>
    <n v="2355"/>
    <n v="6"/>
    <x v="9"/>
    <n v="663"/>
    <n v="1"/>
    <n v="420"/>
    <s v="THEFT FROM MOTOR VEHICLE - PETTY ($950 &amp; UNDER)"/>
    <s v="0344 1300 1822"/>
    <n v="58"/>
    <s v="M"/>
    <s v="W"/>
    <n v="108"/>
    <s v="PARKING LOT"/>
    <m/>
    <m/>
    <s v="AA"/>
    <s v="Adult Arrest"/>
    <n v="420"/>
    <m/>
    <m/>
    <m/>
    <s v="1100 N  SYCAMORE                     AV"/>
    <m/>
    <n v="34.090699999999998"/>
    <n v="-118.3428"/>
    <n v="1"/>
  </r>
  <r>
    <n v="201110364"/>
    <d v="2020-06-13T00:00:00"/>
    <d v="2020-06-13T00:00:00"/>
    <n v="700"/>
    <n v="11"/>
    <x v="7"/>
    <n v="1136"/>
    <n v="1"/>
    <n v="420"/>
    <s v="THEFT FROM MOTOR VEHICLE - PETTY ($950 &amp; UNDER)"/>
    <m/>
    <n v="0"/>
    <m/>
    <m/>
    <n v="101"/>
    <s v="STREET"/>
    <m/>
    <m/>
    <s v="IC"/>
    <s v="Invest Cont"/>
    <n v="420"/>
    <m/>
    <m/>
    <m/>
    <s v="4200    EAGLE ROCK                   BL"/>
    <m/>
    <n v="34.1218"/>
    <n v="-118.2252"/>
    <n v="0"/>
  </r>
  <r>
    <n v="201114855"/>
    <d v="2020-10-19T00:00:00"/>
    <d v="2020-10-18T00:00:00"/>
    <n v="700"/>
    <n v="11"/>
    <x v="7"/>
    <n v="1132"/>
    <n v="1"/>
    <n v="420"/>
    <s v="THEFT FROM MOTOR VEHICLE - PETTY ($950 &amp; UNDER)"/>
    <s v="0344 0377"/>
    <n v="23"/>
    <s v="M"/>
    <s v="H"/>
    <n v="104"/>
    <s v="DRIVEWAY"/>
    <m/>
    <m/>
    <s v="IC"/>
    <s v="Invest Cont"/>
    <n v="420"/>
    <m/>
    <m/>
    <m/>
    <s v="HYPERION"/>
    <s v="RIVERSIDE"/>
    <n v="34.112499999999997"/>
    <n v="-118.2677"/>
    <n v="0"/>
  </r>
  <r>
    <n v="200507111"/>
    <d v="2020-03-10T00:00:00"/>
    <d v="2020-03-02T00:00:00"/>
    <n v="800"/>
    <n v="5"/>
    <x v="10"/>
    <n v="504"/>
    <n v="1"/>
    <n v="440"/>
    <s v="THEFT PLAIN - PETTY ($950 &amp; UNDER)"/>
    <s v="0344 0385"/>
    <n v="32"/>
    <s v="F"/>
    <s v="O"/>
    <n v="119"/>
    <s v="PORCH, RESIDENTIAL"/>
    <m/>
    <m/>
    <s v="IC"/>
    <s v="Invest Cont"/>
    <n v="440"/>
    <m/>
    <m/>
    <m/>
    <s v="NORMANDIE                    AV"/>
    <s v="TORRANCE                     BL"/>
    <n v="33.841999999999999"/>
    <n v="-118.2992"/>
    <n v="0"/>
  </r>
  <r>
    <n v="200618748"/>
    <d v="2020-11-02T00:00:00"/>
    <d v="2020-11-02T00:00:00"/>
    <n v="845"/>
    <n v="6"/>
    <x v="9"/>
    <n v="647"/>
    <n v="2"/>
    <n v="624"/>
    <s v="BATTERY - SIMPLE ASSAULT"/>
    <s v="0400 0416 1822 1501"/>
    <n v="23"/>
    <s v="F"/>
    <s v="H"/>
    <n v="602"/>
    <s v="BANK"/>
    <n v="400"/>
    <s v="STRONG-ARM (HANDS, FIST, FEET OR BODILY FORCE)"/>
    <s v="IC"/>
    <s v="Invest Cont"/>
    <n v="624"/>
    <m/>
    <m/>
    <m/>
    <s v="1500    VINE                         ST"/>
    <m/>
    <n v="34.097999999999999"/>
    <n v="-118.3266"/>
    <n v="0"/>
  </r>
  <r>
    <n v="200615113"/>
    <d v="2020-09-07T00:00:00"/>
    <d v="2020-09-07T00:00:00"/>
    <n v="2130"/>
    <n v="6"/>
    <x v="9"/>
    <n v="645"/>
    <n v="1"/>
    <n v="440"/>
    <s v="THEFT PLAIN - PETTY ($950 &amp; UNDER)"/>
    <s v="0344 1822 0377"/>
    <n v="22"/>
    <s v="M"/>
    <s v="B"/>
    <n v="503"/>
    <s v="HOTEL"/>
    <m/>
    <m/>
    <s v="AA"/>
    <s v="Adult Arrest"/>
    <n v="440"/>
    <m/>
    <m/>
    <m/>
    <s v="1700    ORCHID                       AV"/>
    <m/>
    <n v="34.103000000000002"/>
    <n v="-118.3402"/>
    <n v="1"/>
  </r>
  <r>
    <n v="201006419"/>
    <d v="2020-02-24T00:00:00"/>
    <d v="2020-02-23T00:00:00"/>
    <n v="1145"/>
    <n v="10"/>
    <x v="11"/>
    <n v="1065"/>
    <n v="1"/>
    <n v="330"/>
    <s v="BURGLARY FROM VEHICLE"/>
    <s v="0344 1822 0377 0321"/>
    <n v="34"/>
    <s v="M"/>
    <s v="O"/>
    <n v="108"/>
    <s v="PARKING LOT"/>
    <m/>
    <m/>
    <s v="IC"/>
    <s v="Invest Cont"/>
    <n v="330"/>
    <m/>
    <m/>
    <m/>
    <s v="5400    YARMOUTH                     AV"/>
    <m/>
    <n v="34.168599999999998"/>
    <n v="-118.52030000000001"/>
    <n v="0"/>
  </r>
  <r>
    <n v="200505943"/>
    <d v="2020-02-15T00:00:00"/>
    <d v="2020-02-15T00:00:00"/>
    <n v="1200"/>
    <n v="5"/>
    <x v="10"/>
    <n v="517"/>
    <n v="1"/>
    <n v="310"/>
    <s v="BURGLARY"/>
    <s v="0344 1606 1202"/>
    <n v="75"/>
    <s v="F"/>
    <s v="H"/>
    <n v="501"/>
    <s v="SINGLE FAMILY DWELLING"/>
    <m/>
    <m/>
    <s v="IC"/>
    <s v="Invest Cont"/>
    <n v="310"/>
    <m/>
    <m/>
    <m/>
    <s v="1100    HYATT                        AV"/>
    <m/>
    <n v="33.7851"/>
    <n v="-118.25409999999999"/>
    <n v="0"/>
  </r>
  <r>
    <n v="200905982"/>
    <d v="2020-02-13T00:00:00"/>
    <d v="2020-02-13T00:00:00"/>
    <n v="1230"/>
    <n v="9"/>
    <x v="3"/>
    <n v="911"/>
    <n v="2"/>
    <n v="626"/>
    <s v="INTIMATE PARTNER - SIMPLE ASSAULT"/>
    <s v="0416 1218 1813 2004 0448 2000 1414"/>
    <n v="33"/>
    <s v="F"/>
    <s v="H"/>
    <n v="505"/>
    <s v="MOTEL"/>
    <n v="400"/>
    <s v="STRONG-ARM (HANDS, FIST, FEET OR BODILY FORCE)"/>
    <s v="AA"/>
    <s v="Adult Arrest"/>
    <n v="626"/>
    <m/>
    <m/>
    <m/>
    <s v="7000 N  SEPULVEDA                    BL"/>
    <m/>
    <n v="34.193800000000003"/>
    <n v="-118.47020000000001"/>
    <n v="1"/>
  </r>
  <r>
    <n v="200505143"/>
    <d v="2020-01-28T00:00:00"/>
    <d v="2020-01-27T00:00:00"/>
    <n v="2300"/>
    <n v="5"/>
    <x v="10"/>
    <n v="524"/>
    <n v="1"/>
    <n v="420"/>
    <s v="THEFT FROM MOTOR VEHICLE - PETTY ($950 &amp; UNDER)"/>
    <s v="0344 0385 1300 1606"/>
    <n v="42"/>
    <s v="M"/>
    <s v="H"/>
    <n v="101"/>
    <s v="STREET"/>
    <m/>
    <m/>
    <s v="IC"/>
    <s v="Invest Cont"/>
    <n v="420"/>
    <m/>
    <m/>
    <m/>
    <s v="300    KING                         AV"/>
    <m/>
    <n v="33.773099999999999"/>
    <n v="-118.2749"/>
    <n v="0"/>
  </r>
  <r>
    <n v="200813908"/>
    <d v="2020-09-10T00:00:00"/>
    <d v="2020-09-10T00:00:00"/>
    <n v="240"/>
    <n v="8"/>
    <x v="12"/>
    <n v="835"/>
    <n v="1"/>
    <n v="310"/>
    <s v="BURGLARY"/>
    <s v="1402 1822 0397 1602 0344"/>
    <n v="46"/>
    <s v="M"/>
    <s v="W"/>
    <n v="502"/>
    <s v="MULTI-UNIT DWELLING (APARTMENT, DUPLEX, ETC)"/>
    <m/>
    <m/>
    <s v="IC"/>
    <s v="Invest Cont"/>
    <n v="310"/>
    <n v="998"/>
    <m/>
    <m/>
    <s v="1800    MIDVALE                      AV"/>
    <m/>
    <n v="34.048999999999999"/>
    <n v="-118.4375"/>
    <n v="0"/>
  </r>
  <r>
    <n v="200410053"/>
    <d v="2020-06-21T00:00:00"/>
    <d v="2020-06-21T00:00:00"/>
    <n v="2150"/>
    <n v="4"/>
    <x v="4"/>
    <n v="437"/>
    <n v="1"/>
    <n v="320"/>
    <s v="BURGLARY, ATTEMPTED"/>
    <n v="1607"/>
    <n v="44"/>
    <s v="F"/>
    <s v="H"/>
    <n v="501"/>
    <s v="SINGLE FAMILY DWELLING"/>
    <m/>
    <m/>
    <s v="IC"/>
    <s v="Invest Cont"/>
    <n v="320"/>
    <m/>
    <m/>
    <m/>
    <s v="4700    CATALPA                      ST"/>
    <m/>
    <n v="34.064"/>
    <n v="-118.18259999999999"/>
    <n v="0"/>
  </r>
  <r>
    <n v="200809303"/>
    <d v="2020-05-11T00:00:00"/>
    <d v="2020-05-11T00:00:00"/>
    <n v="1320"/>
    <n v="8"/>
    <x v="12"/>
    <n v="884"/>
    <n v="2"/>
    <n v="740"/>
    <s v="VANDALISM - FELONY ($400 &amp; OVER, ALL CHURCH VANDALISMS)"/>
    <s v="0329 2004 0319 1822"/>
    <n v="35"/>
    <s v="M"/>
    <s v="W"/>
    <n v="501"/>
    <s v="SINGLE FAMILY DWELLING"/>
    <m/>
    <m/>
    <s v="AO"/>
    <s v="Adult Other"/>
    <n v="740"/>
    <m/>
    <m/>
    <m/>
    <s v="2500    GREENFIELD                   AV"/>
    <m/>
    <n v="34.036499999999997"/>
    <n v="-118.43049999999999"/>
    <n v="0"/>
  </r>
  <r>
    <n v="200905286"/>
    <d v="2020-01-30T00:00:00"/>
    <d v="2020-01-29T00:00:00"/>
    <n v="2130"/>
    <n v="9"/>
    <x v="3"/>
    <n v="939"/>
    <n v="1"/>
    <n v="341"/>
    <s v="THEFT-GRAND ($950.01 &amp; OVER)EXCPT,GUNS,FOWL,LIVESTK,PROD"/>
    <n v="344"/>
    <n v="22"/>
    <s v="M"/>
    <s v="W"/>
    <n v="502"/>
    <s v="MULTI-UNIT DWELLING (APARTMENT, DUPLEX, ETC)"/>
    <m/>
    <m/>
    <s v="IC"/>
    <s v="Invest Cont"/>
    <n v="341"/>
    <m/>
    <m/>
    <m/>
    <s v="6300    COLDWATER CANYON             AV"/>
    <m/>
    <n v="34.178100000000001"/>
    <n v="-118.4179"/>
    <n v="0"/>
  </r>
  <r>
    <n v="201113666"/>
    <d v="2020-09-16T00:00:00"/>
    <d v="2020-09-15T00:00:00"/>
    <n v="1445"/>
    <n v="11"/>
    <x v="7"/>
    <n v="1128"/>
    <n v="1"/>
    <n v="341"/>
    <s v="THEFT-GRAND ($950.01 &amp; OVER)EXCPT,GUNS,FOWL,LIVESTK,PROD"/>
    <n v="344"/>
    <n v="40"/>
    <s v="F"/>
    <s v="H"/>
    <n v="232"/>
    <s v="DELIVERY SERVICE (FED EX, UPS, COURIERS,COURIER SERVICE)*"/>
    <m/>
    <m/>
    <s v="IC"/>
    <s v="Invest Cont"/>
    <n v="341"/>
    <m/>
    <m/>
    <m/>
    <s v="6100    BURWOOD                      AV"/>
    <m/>
    <n v="34.1267"/>
    <n v="-118.18680000000001"/>
    <n v="0"/>
  </r>
  <r>
    <n v="200708360"/>
    <d v="2020-04-17T00:00:00"/>
    <d v="2020-04-17T00:00:00"/>
    <n v="1340"/>
    <n v="7"/>
    <x v="0"/>
    <n v="765"/>
    <n v="1"/>
    <n v="350"/>
    <s v="THEFT, PERSON"/>
    <n v="344"/>
    <n v="72"/>
    <s v="F"/>
    <s v="B"/>
    <n v="108"/>
    <s v="PARKING LOT"/>
    <n v="400"/>
    <s v="STRONG-ARM (HANDS, FIST, FEET OR BODILY FORCE)"/>
    <s v="IC"/>
    <s v="Invest Cont"/>
    <n v="350"/>
    <m/>
    <m/>
    <m/>
    <s v="4700 W  PICO                         BL"/>
    <m/>
    <n v="34.0486"/>
    <n v="-118.3385"/>
    <n v="0"/>
  </r>
  <r>
    <n v="200508881"/>
    <d v="2020-04-30T00:00:00"/>
    <d v="2020-04-22T00:00:00"/>
    <n v="1300"/>
    <n v="5"/>
    <x v="10"/>
    <n v="532"/>
    <n v="1"/>
    <n v="420"/>
    <s v="THEFT FROM MOTOR VEHICLE - PETTY ($950 &amp; UNDER)"/>
    <s v="1300 0344 0385"/>
    <n v="37"/>
    <s v="M"/>
    <s v="H"/>
    <n v="101"/>
    <s v="STREET"/>
    <m/>
    <m/>
    <s v="IC"/>
    <s v="Invest Cont"/>
    <n v="420"/>
    <m/>
    <m/>
    <m/>
    <s v="11600    NEPTUNE                      AV"/>
    <m/>
    <n v="33.787799999999997"/>
    <n v="-118.26949999999999"/>
    <n v="0"/>
  </r>
  <r>
    <n v="200610444"/>
    <d v="2020-05-21T00:00:00"/>
    <d v="2020-05-21T00:00:00"/>
    <n v="230"/>
    <n v="6"/>
    <x v="9"/>
    <n v="636"/>
    <n v="2"/>
    <n v="624"/>
    <s v="BATTERY - SIMPLE ASSAULT"/>
    <s v="0416 0400 0913"/>
    <n v="32"/>
    <s v="F"/>
    <s v="W"/>
    <n v="122"/>
    <s v="VEHICLE, PASSENGER/TRUCK"/>
    <n v="400"/>
    <s v="STRONG-ARM (HANDS, FIST, FEET OR BODILY FORCE)"/>
    <s v="IC"/>
    <s v="Invest Cont"/>
    <n v="624"/>
    <m/>
    <m/>
    <m/>
    <s v="FRANKLIN"/>
    <s v="IVAR"/>
    <n v="34.1053"/>
    <n v="-118.32899999999999"/>
    <n v="0"/>
  </r>
  <r>
    <n v="200909890"/>
    <d v="2020-05-19T00:00:00"/>
    <d v="2020-05-14T00:00:00"/>
    <n v="530"/>
    <n v="9"/>
    <x v="3"/>
    <n v="998"/>
    <n v="1"/>
    <n v="330"/>
    <s v="BURGLARY FROM VEHICLE"/>
    <s v="1414 0344"/>
    <n v="36"/>
    <s v="M"/>
    <s v="H"/>
    <n v="108"/>
    <s v="PARKING LOT"/>
    <m/>
    <m/>
    <s v="IC"/>
    <s v="Invest Cont"/>
    <n v="330"/>
    <m/>
    <m/>
    <m/>
    <s v="12900    VENTURA                      BL"/>
    <m/>
    <n v="34.145099999999999"/>
    <n v="-118.41370000000001"/>
    <n v="0"/>
  </r>
  <r>
    <n v="200704993"/>
    <d v="2020-01-21T00:00:00"/>
    <d v="2020-01-21T00:00:00"/>
    <n v="2020"/>
    <n v="7"/>
    <x v="0"/>
    <n v="738"/>
    <n v="2"/>
    <n v="930"/>
    <s v="CRIMINAL THREATS - NO WEAPON DISPLAYED"/>
    <s v="1822 0903 2053 1309 0421 0319 1528 2036"/>
    <n v="64"/>
    <s v="M"/>
    <s v="W"/>
    <n v="108"/>
    <s v="PARKING LOT"/>
    <n v="511"/>
    <s v="VERBAL THREAT"/>
    <s v="AO"/>
    <s v="Adult Other"/>
    <n v="930"/>
    <n v="946"/>
    <m/>
    <m/>
    <s v="4900    WILSHIRE                     BL"/>
    <m/>
    <n v="34.062100000000001"/>
    <n v="-118.3365"/>
    <n v="0"/>
  </r>
  <r>
    <n v="200407007"/>
    <d v="2020-03-16T00:00:00"/>
    <d v="2020-03-15T00:00:00"/>
    <n v="2000"/>
    <n v="4"/>
    <x v="4"/>
    <n v="467"/>
    <n v="2"/>
    <n v="627"/>
    <s v="CHILD ABUSE (PHYSICAL) - SIMPLE ASSAULT"/>
    <s v="0553 0416 1258 0913"/>
    <n v="12"/>
    <s v="F"/>
    <s v="H"/>
    <n v="501"/>
    <s v="SINGLE FAMILY DWELLING"/>
    <n v="400"/>
    <s v="STRONG-ARM (HANDS, FIST, FEET OR BODILY FORCE)"/>
    <s v="AO"/>
    <s v="Adult Other"/>
    <n v="627"/>
    <m/>
    <m/>
    <m/>
    <s v="400    CAMULOS                      ST"/>
    <m/>
    <n v="34.037799999999997"/>
    <n v="-118.20659999999999"/>
    <n v="0"/>
  </r>
  <r>
    <n v="200614186"/>
    <d v="2020-08-19T00:00:00"/>
    <d v="2020-08-19T00:00:00"/>
    <n v="1800"/>
    <n v="6"/>
    <x v="9"/>
    <n v="666"/>
    <n v="2"/>
    <n v="946"/>
    <s v="OTHER MISCELLANEOUS CRIME"/>
    <s v="1300 1822"/>
    <n v="88"/>
    <s v="M"/>
    <s v="W"/>
    <n v="101"/>
    <s v="STREET"/>
    <m/>
    <m/>
    <s v="IC"/>
    <s v="Invest Cont"/>
    <n v="946"/>
    <m/>
    <m/>
    <m/>
    <s v="1100 N  CAHUENGA                     BL"/>
    <m/>
    <n v="34.090699999999998"/>
    <n v="-118.3289"/>
    <n v="0"/>
  </r>
  <r>
    <n v="200713570"/>
    <d v="2020-09-06T00:00:00"/>
    <d v="2020-09-06T00:00:00"/>
    <n v="100"/>
    <n v="7"/>
    <x v="0"/>
    <n v="759"/>
    <n v="1"/>
    <n v="230"/>
    <s v="ASSAULT WITH DEADLY WEAPON, AGGRAVATED ASSAULT"/>
    <s v="1206 1822 0400 0411 2033 0342"/>
    <n v="25"/>
    <s v="F"/>
    <s v="B"/>
    <n v="101"/>
    <s v="STREET"/>
    <n v="207"/>
    <s v="OTHER KNIFE"/>
    <s v="IC"/>
    <s v="Invest Cont"/>
    <n v="230"/>
    <m/>
    <m/>
    <m/>
    <s v="3600 W  PICO                         BL"/>
    <m/>
    <n v="34.049500000000002"/>
    <n v="-118.3215"/>
    <n v="0"/>
  </r>
  <r>
    <n v="201223435"/>
    <d v="2020-10-27T00:00:00"/>
    <d v="2020-10-27T00:00:00"/>
    <n v="1140"/>
    <n v="12"/>
    <x v="8"/>
    <n v="1273"/>
    <n v="1"/>
    <n v="761"/>
    <s v="BRANDISH WEAPON"/>
    <s v="1814 0334 0443"/>
    <n v="43"/>
    <s v="F"/>
    <s v="B"/>
    <n v="501"/>
    <s v="SINGLE FAMILY DWELLING"/>
    <n v="102"/>
    <s v="HAND GUN"/>
    <s v="AA"/>
    <s v="Adult Arrest"/>
    <n v="761"/>
    <n v="930"/>
    <m/>
    <m/>
    <s v="9100 S  NORMANDIE                    AV"/>
    <m/>
    <n v="33.9542"/>
    <n v="-118.30029999999999"/>
    <n v="1"/>
  </r>
  <r>
    <n v="201112209"/>
    <d v="2020-08-05T00:00:00"/>
    <d v="2020-08-05T00:00:00"/>
    <n v="816"/>
    <n v="11"/>
    <x v="7"/>
    <n v="1183"/>
    <n v="2"/>
    <n v="900"/>
    <s v="VIOLATION OF COURT ORDER"/>
    <s v="0432 0913 1817"/>
    <n v="52"/>
    <s v="M"/>
    <s v="W"/>
    <n v="501"/>
    <s v="SINGLE FAMILY DWELLING"/>
    <m/>
    <m/>
    <s v="AA"/>
    <s v="Adult Arrest"/>
    <n v="900"/>
    <m/>
    <m/>
    <m/>
    <s v="1600    LEMOYNE                      ST"/>
    <m/>
    <n v="34.082900000000002"/>
    <n v="-118.2565"/>
    <n v="1"/>
  </r>
  <r>
    <n v="200514265"/>
    <d v="2020-09-17T00:00:00"/>
    <d v="2020-09-17T00:00:00"/>
    <n v="800"/>
    <n v="5"/>
    <x v="10"/>
    <n v="563"/>
    <n v="2"/>
    <n v="626"/>
    <s v="INTIMATE PARTNER - SIMPLE ASSAULT"/>
    <s v="2000 1814 0416 0329 2033 0913"/>
    <n v="30"/>
    <s v="M"/>
    <s v="W"/>
    <n v="502"/>
    <s v="MULTI-UNIT DWELLING (APARTMENT, DUPLEX, ETC)"/>
    <n v="400"/>
    <s v="STRONG-ARM (HANDS, FIST, FEET OR BODILY FORCE)"/>
    <s v="IC"/>
    <s v="Invest Cont"/>
    <n v="626"/>
    <n v="745"/>
    <m/>
    <m/>
    <s v="600 W  16TH                         ST"/>
    <m/>
    <n v="33.729700000000001"/>
    <n v="-118.2906"/>
    <n v="0"/>
  </r>
  <r>
    <n v="200512123"/>
    <d v="2020-07-22T00:00:00"/>
    <d v="2020-07-21T00:00:00"/>
    <n v="2230"/>
    <n v="5"/>
    <x v="10"/>
    <n v="511"/>
    <n v="1"/>
    <n v="421"/>
    <s v="THEFT FROM MOTOR VEHICLE - ATTEMPT"/>
    <s v="0344 0385 1300 1309"/>
    <n v="53"/>
    <s v="F"/>
    <s v="H"/>
    <n v="101"/>
    <s v="STREET"/>
    <m/>
    <m/>
    <s v="IC"/>
    <s v="Invest Cont"/>
    <n v="421"/>
    <m/>
    <m/>
    <m/>
    <s v="1300    254TH                        ST"/>
    <m/>
    <n v="33.793799999999997"/>
    <n v="-118.30119999999999"/>
    <n v="0"/>
  </r>
  <r>
    <n v="200309239"/>
    <d v="2020-03-29T00:00:00"/>
    <d v="2020-03-29T00:00:00"/>
    <n v="250"/>
    <n v="3"/>
    <x v="2"/>
    <n v="379"/>
    <n v="2"/>
    <n v="626"/>
    <s v="INTIMATE PARTNER - SIMPLE ASSAULT"/>
    <s v="2000 1813 0400"/>
    <n v="25"/>
    <s v="F"/>
    <s v="H"/>
    <n v="502"/>
    <s v="MULTI-UNIT DWELLING (APARTMENT, DUPLEX, ETC)"/>
    <n v="500"/>
    <s v="UNKNOWN WEAPON/OTHER WEAPON"/>
    <s v="IC"/>
    <s v="Invest Cont"/>
    <n v="626"/>
    <m/>
    <m/>
    <m/>
    <s v="1100    LEIGHTON                     AV"/>
    <m/>
    <n v="34.013199999999998"/>
    <n v="-118.2945"/>
    <n v="0"/>
  </r>
  <r>
    <n v="200913842"/>
    <d v="2020-08-22T00:00:00"/>
    <d v="2020-08-08T00:00:00"/>
    <n v="2100"/>
    <n v="9"/>
    <x v="3"/>
    <n v="904"/>
    <n v="1"/>
    <n v="442"/>
    <s v="SHOPLIFTING - PETTY THEFT ($950 &amp; UNDER)"/>
    <s v="0344 0325"/>
    <n v="31"/>
    <s v="M"/>
    <s v="H"/>
    <n v="404"/>
    <s v="DEPARTMENT STORE"/>
    <m/>
    <m/>
    <s v="IC"/>
    <s v="Invest Cont"/>
    <n v="442"/>
    <m/>
    <m/>
    <m/>
    <s v="14900    RAYMER                       ST"/>
    <m/>
    <n v="34.213099999999997"/>
    <n v="-118.4584"/>
    <n v="0"/>
  </r>
  <r>
    <n v="201221376"/>
    <d v="2020-09-24T00:00:00"/>
    <d v="2020-09-24T00:00:00"/>
    <n v="1300"/>
    <n v="12"/>
    <x v="8"/>
    <n v="1253"/>
    <n v="2"/>
    <n v="624"/>
    <s v="BATTERY - SIMPLE ASSAULT"/>
    <s v="0416 0329 0429 0340 0913 1202"/>
    <n v="69"/>
    <s v="M"/>
    <s v="B"/>
    <n v="101"/>
    <s v="STREET"/>
    <n v="400"/>
    <s v="STRONG-ARM (HANDS, FIST, FEET OR BODILY FORCE)"/>
    <s v="IC"/>
    <s v="Invest Cont"/>
    <n v="624"/>
    <m/>
    <m/>
    <m/>
    <s v="FLORENCE                     AV"/>
    <s v="GRAMERCY                     PL"/>
    <n v="33.974600000000002"/>
    <n v="-118.3134"/>
    <n v="0"/>
  </r>
  <r>
    <n v="200320872"/>
    <d v="2020-11-25T00:00:00"/>
    <d v="2020-11-25T00:00:00"/>
    <n v="130"/>
    <n v="3"/>
    <x v="2"/>
    <n v="336"/>
    <n v="1"/>
    <n v="510"/>
    <s v="VEHICLE - STOLEN"/>
    <m/>
    <n v="0"/>
    <m/>
    <m/>
    <n v="101"/>
    <s v="STREET"/>
    <m/>
    <m/>
    <s v="AA"/>
    <s v="Adult Arrest"/>
    <n v="510"/>
    <m/>
    <m/>
    <m/>
    <s v="2100 W  29TH                         PL"/>
    <m/>
    <n v="34.028199999999998"/>
    <n v="-118.3151"/>
    <n v="1"/>
  </r>
  <r>
    <n v="201307619"/>
    <d v="2020-03-05T00:00:00"/>
    <d v="2020-02-24T00:00:00"/>
    <n v="430"/>
    <n v="13"/>
    <x v="6"/>
    <n v="1307"/>
    <n v="1"/>
    <n v="648"/>
    <s v="ARSON"/>
    <n v="1501"/>
    <n v="0"/>
    <s v="M"/>
    <s v="W"/>
    <n v="249"/>
    <s v="NURSERY/FLOWER SHOP"/>
    <n v="500"/>
    <s v="UNKNOWN WEAPON/OTHER WEAPON"/>
    <s v="IC"/>
    <s v="Invest Cont"/>
    <n v="648"/>
    <m/>
    <m/>
    <m/>
    <s v="700 E  8TH                          ST"/>
    <m/>
    <n v="34.038499999999999"/>
    <n v="-118.2491"/>
    <n v="0"/>
  </r>
  <r>
    <n v="200812317"/>
    <d v="2020-07-25T00:00:00"/>
    <d v="2020-07-22T00:00:00"/>
    <n v="1900"/>
    <n v="8"/>
    <x v="12"/>
    <n v="893"/>
    <n v="1"/>
    <n v="330"/>
    <s v="BURGLARY FROM VEHICLE"/>
    <s v="0358 0385"/>
    <n v="54"/>
    <s v="F"/>
    <s v="F"/>
    <n v="101"/>
    <s v="STREET"/>
    <m/>
    <m/>
    <s v="IC"/>
    <s v="Invest Cont"/>
    <n v="330"/>
    <m/>
    <m/>
    <m/>
    <s v="2600 S  BENTLEY                      AV"/>
    <m/>
    <n v="34.0321"/>
    <n v="-118.43049999999999"/>
    <n v="0"/>
  </r>
  <r>
    <n v="200917735"/>
    <d v="2020-11-27T00:00:00"/>
    <d v="2020-09-28T00:00:00"/>
    <n v="858"/>
    <n v="9"/>
    <x v="3"/>
    <n v="971"/>
    <n v="1"/>
    <n v="440"/>
    <s v="THEFT PLAIN - PETTY ($950 &amp; UNDER)"/>
    <n v="394"/>
    <n v="46"/>
    <s v="F"/>
    <s v="W"/>
    <n v="502"/>
    <s v="MULTI-UNIT DWELLING (APARTMENT, DUPLEX, ETC)"/>
    <m/>
    <m/>
    <s v="IC"/>
    <s v="Invest Cont"/>
    <n v="440"/>
    <m/>
    <m/>
    <m/>
    <s v="4700 N  SEPULVEDA                    BL"/>
    <m/>
    <n v="34.155700000000003"/>
    <n v="-118.4661"/>
    <n v="0"/>
  </r>
  <r>
    <n v="201305723"/>
    <d v="2020-01-29T00:00:00"/>
    <d v="2020-01-29T00:00:00"/>
    <n v="1830"/>
    <n v="13"/>
    <x v="6"/>
    <n v="1313"/>
    <n v="2"/>
    <n v="626"/>
    <s v="INTIMATE PARTNER - SIMPLE ASSAULT"/>
    <s v="2000 1813"/>
    <n v="21"/>
    <s v="F"/>
    <s v="H"/>
    <n v="103"/>
    <s v="ALLEY"/>
    <n v="400"/>
    <s v="STRONG-ARM (HANDS, FIST, FEET OR BODILY FORCE)"/>
    <s v="AO"/>
    <s v="Adult Other"/>
    <n v="626"/>
    <m/>
    <m/>
    <m/>
    <s v="21ST                         ST"/>
    <s v="SAN PEDRO"/>
    <n v="34.025799999999997"/>
    <n v="-118.2586"/>
    <n v="0"/>
  </r>
  <r>
    <n v="201309007"/>
    <d v="2020-04-03T00:00:00"/>
    <d v="2020-04-03T00:00:00"/>
    <n v="517"/>
    <n v="13"/>
    <x v="6"/>
    <n v="1361"/>
    <n v="1"/>
    <n v="510"/>
    <s v="VEHICLE - STOLEN"/>
    <m/>
    <n v="0"/>
    <m/>
    <m/>
    <n v="707"/>
    <s v="GARAGE/CARPORT"/>
    <m/>
    <m/>
    <s v="IC"/>
    <s v="Invest Cont"/>
    <n v="510"/>
    <m/>
    <m/>
    <m/>
    <s v="5100 S  MAIN                         ST"/>
    <m/>
    <n v="33.9998"/>
    <n v="-118.2774"/>
    <n v="0"/>
  </r>
  <r>
    <n v="201226581"/>
    <d v="2020-12-08T00:00:00"/>
    <d v="2020-12-08T00:00:00"/>
    <n v="1"/>
    <n v="12"/>
    <x v="8"/>
    <n v="1257"/>
    <n v="2"/>
    <n v="626"/>
    <s v="INTIMATE PARTNER - SIMPLE ASSAULT"/>
    <s v="0913 0400 0416 0356 1814 2000"/>
    <n v="20"/>
    <s v="F"/>
    <s v="H"/>
    <n v="502"/>
    <s v="MULTI-UNIT DWELLING (APARTMENT, DUPLEX, ETC)"/>
    <n v="400"/>
    <s v="STRONG-ARM (HANDS, FIST, FEET OR BODILY FORCE)"/>
    <s v="AO"/>
    <s v="Adult Other"/>
    <n v="626"/>
    <m/>
    <m/>
    <m/>
    <s v="600 W  79TH                         ST"/>
    <m/>
    <n v="33.969299999999997"/>
    <n v="-118.285"/>
    <n v="0"/>
  </r>
  <r>
    <n v="200813345"/>
    <d v="2020-08-25T00:00:00"/>
    <d v="2020-08-25T00:00:00"/>
    <n v="30"/>
    <n v="8"/>
    <x v="12"/>
    <n v="849"/>
    <n v="1"/>
    <n v="310"/>
    <s v="BURGLARY"/>
    <s v="1607 1822 1420"/>
    <n v="56"/>
    <s v="M"/>
    <s v="W"/>
    <n v="502"/>
    <s v="MULTI-UNIT DWELLING (APARTMENT, DUPLEX, ETC)"/>
    <m/>
    <m/>
    <s v="IC"/>
    <s v="Invest Cont"/>
    <n v="310"/>
    <m/>
    <m/>
    <m/>
    <s v="1200 S  CORNING                      ST"/>
    <m/>
    <n v="34.054600000000001"/>
    <n v="-118.37739999999999"/>
    <n v="0"/>
  </r>
  <r>
    <n v="200912489"/>
    <d v="2020-07-17T00:00:00"/>
    <d v="2020-07-10T00:00:00"/>
    <n v="100"/>
    <n v="9"/>
    <x v="3"/>
    <n v="964"/>
    <n v="2"/>
    <n v="354"/>
    <s v="THEFT OF IDENTITY"/>
    <s v="0377 0929 1822"/>
    <n v="59"/>
    <s v="F"/>
    <s v="W"/>
    <n v="751"/>
    <s v="WEBSITE"/>
    <m/>
    <m/>
    <s v="IC"/>
    <s v="Invest Cont"/>
    <n v="354"/>
    <m/>
    <m/>
    <m/>
    <s v="13700    LA MAIDA                     ST"/>
    <m/>
    <n v="34.1586"/>
    <n v="-118.43219999999999"/>
    <n v="0"/>
  </r>
  <r>
    <n v="201224905"/>
    <d v="2020-11-20T00:00:00"/>
    <d v="2020-11-20T00:00:00"/>
    <n v="1433"/>
    <n v="12"/>
    <x v="8"/>
    <n v="1256"/>
    <n v="1"/>
    <n v="230"/>
    <s v="ASSAULT WITH DEADLY WEAPON, AGGRAVATED ASSAULT"/>
    <s v="1822 0216 0448 0444 0421 0334 0450"/>
    <n v="0"/>
    <s v="X"/>
    <s v="X"/>
    <n v="101"/>
    <s v="STREET"/>
    <n v="102"/>
    <s v="HAND GUN"/>
    <s v="IC"/>
    <s v="Invest Cont"/>
    <n v="230"/>
    <n v="761"/>
    <m/>
    <m/>
    <s v="7200 S  FIGUEROA                     ST"/>
    <m/>
    <n v="33.9741"/>
    <n v="-118.28270000000001"/>
    <n v="0"/>
  </r>
  <r>
    <n v="200118110"/>
    <d v="2020-09-17T00:00:00"/>
    <d v="2020-09-15T00:00:00"/>
    <n v="720"/>
    <n v="1"/>
    <x v="1"/>
    <n v="129"/>
    <n v="1"/>
    <n v="330"/>
    <s v="BURGLARY FROM VEHICLE"/>
    <s v="0344 1606"/>
    <n v="0"/>
    <s v="X"/>
    <s v="X"/>
    <n v="101"/>
    <s v="STREET"/>
    <m/>
    <m/>
    <s v="IC"/>
    <s v="Invest Cont"/>
    <n v="330"/>
    <m/>
    <m/>
    <m/>
    <s v="800 E  COMMERCIAL                   ST"/>
    <m/>
    <n v="34.052500000000002"/>
    <n v="-118.23009999999999"/>
    <n v="0"/>
  </r>
  <r>
    <n v="201210760"/>
    <d v="2020-04-12T00:00:00"/>
    <d v="2020-04-11T00:00:00"/>
    <n v="2100"/>
    <n v="12"/>
    <x v="8"/>
    <n v="1257"/>
    <n v="1"/>
    <n v="440"/>
    <s v="THEFT PLAIN - PETTY ($950 &amp; UNDER)"/>
    <s v="0913 1813 0344"/>
    <n v="27"/>
    <s v="F"/>
    <s v="B"/>
    <n v="501"/>
    <s v="SINGLE FAMILY DWELLING"/>
    <m/>
    <m/>
    <s v="IC"/>
    <s v="Invest Cont"/>
    <n v="440"/>
    <m/>
    <m/>
    <m/>
    <s v="900 W  77TH                         ST"/>
    <m/>
    <n v="33.969799999999999"/>
    <n v="-118.2893"/>
    <n v="0"/>
  </r>
  <r>
    <n v="201305625"/>
    <d v="2020-01-29T00:00:00"/>
    <d v="2020-01-29T00:00:00"/>
    <n v="2310"/>
    <n v="13"/>
    <x v="6"/>
    <n v="1367"/>
    <n v="1"/>
    <n v="210"/>
    <s v="ROBBERY"/>
    <s v="0416 0305 0906 0344 0371 1822"/>
    <n v="28"/>
    <s v="M"/>
    <s v="H"/>
    <n v="102"/>
    <s v="SIDEWALK"/>
    <n v="400"/>
    <s v="STRONG-ARM (HANDS, FIST, FEET OR BODILY FORCE)"/>
    <s v="IC"/>
    <s v="Invest Cont"/>
    <n v="210"/>
    <m/>
    <m/>
    <m/>
    <s v="LONG BEACH                   AV"/>
    <s v="VERNON                       AV"/>
    <n v="34.003900000000002"/>
    <n v="-118.24339999999999"/>
    <n v="0"/>
  </r>
  <r>
    <n v="201109832"/>
    <d v="2020-05-27T00:00:00"/>
    <d v="2020-05-27T00:00:00"/>
    <n v="1300"/>
    <n v="11"/>
    <x v="7"/>
    <n v="1147"/>
    <n v="2"/>
    <n v="930"/>
    <s v="CRIMINAL THREATS - NO WEAPON DISPLAYED"/>
    <s v="0913 0603 0421 1222 0319"/>
    <n v="24"/>
    <s v="M"/>
    <s v="H"/>
    <n v="501"/>
    <s v="SINGLE FAMILY DWELLING"/>
    <n v="511"/>
    <s v="VERBAL THREAT"/>
    <s v="AO"/>
    <s v="Adult Other"/>
    <n v="930"/>
    <m/>
    <m/>
    <m/>
    <s v="2800    MACON                        ST"/>
    <m/>
    <n v="34.1008"/>
    <n v="-118.2347"/>
    <n v="0"/>
  </r>
  <r>
    <n v="200710492"/>
    <d v="2020-05-30T00:00:00"/>
    <d v="2020-05-30T00:00:00"/>
    <n v="1425"/>
    <n v="7"/>
    <x v="0"/>
    <n v="723"/>
    <n v="1"/>
    <n v="231"/>
    <s v="ASSAULT WITH DEADLY WEAPON ON POLICE OFFICER"/>
    <s v="0416 1822 1212 0447"/>
    <n v="0"/>
    <s v="M"/>
    <s v="X"/>
    <n v="101"/>
    <s v="STREET"/>
    <n v="212"/>
    <s v="BOTTLE"/>
    <s v="AA"/>
    <s v="Adult Arrest"/>
    <n v="231"/>
    <m/>
    <m/>
    <m/>
    <s v="3RD                          ST"/>
    <s v="FAIRFAX                      AV"/>
    <n v="34.071599999999997"/>
    <n v="-118.3614"/>
    <n v="1"/>
  </r>
  <r>
    <n v="200314362"/>
    <d v="2020-07-16T00:00:00"/>
    <d v="2020-07-16T00:00:00"/>
    <n v="1215"/>
    <n v="3"/>
    <x v="2"/>
    <n v="395"/>
    <n v="2"/>
    <n v="626"/>
    <s v="INTIMATE PARTNER - SIMPLE ASSAULT"/>
    <s v="0913 2000 1814 0416 0447 2001"/>
    <n v="30"/>
    <s v="F"/>
    <s v="H"/>
    <n v="503"/>
    <s v="HOTEL"/>
    <n v="400"/>
    <s v="STRONG-ARM (HANDS, FIST, FEET OR BODILY FORCE)"/>
    <s v="IC"/>
    <s v="Invest Cont"/>
    <n v="626"/>
    <m/>
    <m/>
    <m/>
    <s v="4100 S  WESTERN                      AV"/>
    <m/>
    <n v="34.009099999999997"/>
    <n v="-118.30889999999999"/>
    <n v="0"/>
  </r>
  <r>
    <n v="200911552"/>
    <d v="2020-06-25T00:00:00"/>
    <d v="2020-06-24T00:00:00"/>
    <n v="2300"/>
    <n v="9"/>
    <x v="3"/>
    <n v="989"/>
    <n v="2"/>
    <n v="624"/>
    <s v="BATTERY - SIMPLE ASSAULT"/>
    <s v="1218 0416"/>
    <n v="51"/>
    <s v="M"/>
    <s v="W"/>
    <n v="101"/>
    <s v="STREET"/>
    <n v="400"/>
    <s v="STRONG-ARM (HANDS, FIST, FEET OR BODILY FORCE)"/>
    <s v="IC"/>
    <s v="Invest Cont"/>
    <n v="624"/>
    <m/>
    <m/>
    <m/>
    <s v="WOODMAN                      AV"/>
    <s v="MOORPARK"/>
    <n v="34.150399999999998"/>
    <n v="-118.4312"/>
    <n v="0"/>
  </r>
  <r>
    <n v="200817459"/>
    <d v="2020-12-11T00:00:00"/>
    <d v="2020-12-11T00:00:00"/>
    <n v="1200"/>
    <n v="8"/>
    <x v="12"/>
    <n v="822"/>
    <n v="2"/>
    <n v="624"/>
    <s v="BATTERY - SIMPLE ASSAULT"/>
    <s v="0419 0444 0913"/>
    <n v="21"/>
    <s v="F"/>
    <s v="B"/>
    <n v="501"/>
    <s v="SINGLE FAMILY DWELLING"/>
    <n v="400"/>
    <s v="STRONG-ARM (HANDS, FIST, FEET OR BODILY FORCE)"/>
    <s v="AO"/>
    <s v="Adult Other"/>
    <n v="624"/>
    <m/>
    <m/>
    <m/>
    <s v="300 N  LAS CASAS                    AV"/>
    <m/>
    <n v="34.040799999999997"/>
    <n v="-118.5429"/>
    <n v="0"/>
  </r>
  <r>
    <n v="200106006"/>
    <d v="2020-01-28T00:00:00"/>
    <d v="2020-01-21T00:00:00"/>
    <n v="900"/>
    <n v="1"/>
    <x v="1"/>
    <n v="162"/>
    <n v="1"/>
    <n v="480"/>
    <s v="BIKE - STOLEN"/>
    <s v="0344 0397"/>
    <n v="35"/>
    <s v="M"/>
    <s v="W"/>
    <n v="108"/>
    <s v="PARKING LOT"/>
    <m/>
    <m/>
    <s v="IC"/>
    <s v="Invest Cont"/>
    <n v="480"/>
    <m/>
    <m/>
    <m/>
    <s v="800 S  OLIVE                        ST"/>
    <m/>
    <n v="34.045200000000001"/>
    <n v="-118.2569"/>
    <n v="0"/>
  </r>
  <r>
    <n v="201009506"/>
    <d v="2020-05-29T00:00:00"/>
    <d v="2020-05-29T00:00:00"/>
    <n v="130"/>
    <n v="10"/>
    <x v="11"/>
    <n v="1033"/>
    <n v="1"/>
    <n v="420"/>
    <s v="THEFT FROM MOTOR VEHICLE - PETTY ($950 &amp; UNDER)"/>
    <s v="1402 1822 0344 1420 0385"/>
    <n v="53"/>
    <s v="F"/>
    <s v="W"/>
    <n v="101"/>
    <s v="STREET"/>
    <m/>
    <m/>
    <s v="IC"/>
    <s v="Invest Cont"/>
    <n v="420"/>
    <n v="998"/>
    <m/>
    <m/>
    <s v="19100    DELANO                       ST"/>
    <m/>
    <n v="34.182499999999997"/>
    <n v="-118.5485"/>
    <n v="0"/>
  </r>
  <r>
    <n v="201106560"/>
    <d v="2020-02-27T00:00:00"/>
    <d v="2020-02-17T00:00:00"/>
    <n v="2300"/>
    <n v="11"/>
    <x v="7"/>
    <n v="1127"/>
    <n v="1"/>
    <n v="330"/>
    <s v="BURGLARY FROM VEHICLE"/>
    <s v="0358 1307 0344"/>
    <n v="26"/>
    <s v="F"/>
    <s v="H"/>
    <n v="101"/>
    <s v="STREET"/>
    <m/>
    <m/>
    <s v="IC"/>
    <s v="Invest Cont"/>
    <n v="330"/>
    <m/>
    <m/>
    <m/>
    <s v="5600    YORK                         BL"/>
    <m/>
    <n v="34.119999999999997"/>
    <n v="-118.1893"/>
    <n v="0"/>
  </r>
  <r>
    <n v="201308990"/>
    <d v="2020-04-03T00:00:00"/>
    <d v="2020-04-01T00:00:00"/>
    <n v="1800"/>
    <n v="13"/>
    <x v="6"/>
    <n v="1343"/>
    <n v="1"/>
    <n v="310"/>
    <s v="BURGLARY"/>
    <n v="344"/>
    <n v="58"/>
    <s v="M"/>
    <s v="H"/>
    <n v="203"/>
    <s v="OTHER BUSINESS"/>
    <m/>
    <m/>
    <s v="IC"/>
    <s v="Invest Cont"/>
    <n v="310"/>
    <m/>
    <m/>
    <m/>
    <s v="1000 E  34TH                         ST"/>
    <m/>
    <n v="34.012799999999999"/>
    <n v="-118.2577"/>
    <n v="0"/>
  </r>
  <r>
    <n v="200505815"/>
    <d v="2020-02-12T00:00:00"/>
    <d v="2020-02-12T00:00:00"/>
    <n v="2000"/>
    <n v="5"/>
    <x v="10"/>
    <n v="504"/>
    <n v="2"/>
    <n v="626"/>
    <s v="INTIMATE PARTNER - SIMPLE ASSAULT"/>
    <s v="1814 0913 2000 1243 0401"/>
    <n v="39"/>
    <s v="M"/>
    <s v="W"/>
    <n v="502"/>
    <s v="MULTI-UNIT DWELLING (APARTMENT, DUPLEX, ETC)"/>
    <n v="400"/>
    <s v="STRONG-ARM (HANDS, FIST, FEET OR BODILY FORCE)"/>
    <s v="AA"/>
    <s v="Adult Arrest"/>
    <n v="626"/>
    <m/>
    <m/>
    <m/>
    <s v="1500    205TH                        ST"/>
    <m/>
    <n v="33.844799999999999"/>
    <n v="-118.304"/>
    <n v="1"/>
  </r>
  <r>
    <n v="200211013"/>
    <d v="2020-06-06T00:00:00"/>
    <d v="2020-06-06T00:00:00"/>
    <n v="330"/>
    <n v="2"/>
    <x v="5"/>
    <n v="265"/>
    <n v="2"/>
    <n v="624"/>
    <s v="BATTERY - SIMPLE ASSAULT"/>
    <s v="1202 1822 1206 0444 0429 0400 1218"/>
    <n v="63"/>
    <s v="M"/>
    <s v="W"/>
    <n v="102"/>
    <s v="SIDEWALK"/>
    <n v="400"/>
    <s v="STRONG-ARM (HANDS, FIST, FEET OR BODILY FORCE)"/>
    <s v="IC"/>
    <s v="Invest Cont"/>
    <n v="624"/>
    <m/>
    <m/>
    <m/>
    <s v="800 S  ALVARADO                     ST"/>
    <m/>
    <n v="34.054900000000004"/>
    <n v="-118.2778"/>
    <n v="0"/>
  </r>
  <r>
    <n v="201218629"/>
    <d v="2020-08-15T00:00:00"/>
    <d v="2020-08-15T00:00:00"/>
    <n v="1945"/>
    <n v="12"/>
    <x v="8"/>
    <n v="1253"/>
    <n v="1"/>
    <n v="442"/>
    <s v="SHOPLIFTING - PETTY THEFT ($950 &amp; UNDER)"/>
    <s v="2028 0913 0325 0344 0378 0352 2021"/>
    <n v="30"/>
    <s v="M"/>
    <s v="H"/>
    <n v="242"/>
    <s v="DISCOUNT STORE (99 CENT,DOLLAR,ETC."/>
    <m/>
    <m/>
    <s v="IC"/>
    <s v="Invest Cont"/>
    <n v="442"/>
    <m/>
    <m/>
    <m/>
    <s v="7300 S  WESTERN                      AV"/>
    <m/>
    <n v="33.972700000000003"/>
    <n v="-118.309"/>
    <n v="0"/>
  </r>
  <r>
    <n v="200909330"/>
    <d v="2020-05-05T00:00:00"/>
    <d v="2020-05-03T00:00:00"/>
    <n v="800"/>
    <n v="9"/>
    <x v="3"/>
    <n v="926"/>
    <n v="1"/>
    <n v="510"/>
    <s v="VEHICLE - STOLEN"/>
    <m/>
    <n v="0"/>
    <m/>
    <m/>
    <n v="101"/>
    <s v="STREET"/>
    <m/>
    <m/>
    <s v="IC"/>
    <s v="Invest Cont"/>
    <n v="510"/>
    <m/>
    <m/>
    <m/>
    <s v="14400    HAYNES                       ST"/>
    <m/>
    <n v="34.189700000000002"/>
    <n v="-118.4465"/>
    <n v="0"/>
  </r>
  <r>
    <n v="200514028"/>
    <d v="2020-09-11T00:00:00"/>
    <d v="2020-09-11T00:00:00"/>
    <n v="130"/>
    <n v="5"/>
    <x v="10"/>
    <n v="501"/>
    <n v="1"/>
    <n v="230"/>
    <s v="ASSAULT WITH DEADLY WEAPON, AGGRAVATED ASSAULT"/>
    <s v="1202 1820 2001 0445 0429 0416 0913"/>
    <n v="62"/>
    <s v="M"/>
    <s v="B"/>
    <n v="503"/>
    <s v="HOTEL"/>
    <n v="500"/>
    <s v="UNKNOWN WEAPON/OTHER WEAPON"/>
    <s v="AO"/>
    <s v="Adult Other"/>
    <n v="230"/>
    <m/>
    <m/>
    <m/>
    <s v="18600 S  VERMONT                      AV"/>
    <m/>
    <n v="33.861699999999999"/>
    <n v="-118.29049999999999"/>
    <n v="0"/>
  </r>
  <r>
    <n v="201218417"/>
    <d v="2020-08-12T00:00:00"/>
    <d v="2020-08-12T00:00:00"/>
    <n v="1530"/>
    <n v="12"/>
    <x v="8"/>
    <n v="1265"/>
    <n v="1"/>
    <n v="510"/>
    <s v="VEHICLE - STOLEN"/>
    <m/>
    <n v="0"/>
    <m/>
    <m/>
    <n v="101"/>
    <s v="STREET"/>
    <m/>
    <m/>
    <s v="IC"/>
    <s v="Invest Cont"/>
    <n v="510"/>
    <m/>
    <m/>
    <m/>
    <s v="1500 W  83RD                         ST"/>
    <m/>
    <n v="33.963700000000003"/>
    <n v="-118.3047"/>
    <n v="0"/>
  </r>
  <r>
    <n v="201208121"/>
    <d v="2020-02-29T00:00:00"/>
    <d v="2020-02-25T00:00:00"/>
    <n v="1915"/>
    <n v="12"/>
    <x v="8"/>
    <n v="1241"/>
    <n v="1"/>
    <n v="350"/>
    <s v="THEFT, PERSON"/>
    <s v="1259 1251 0342 1822 0346 0344"/>
    <n v="16"/>
    <s v="F"/>
    <s v="B"/>
    <n v="101"/>
    <s v="STREET"/>
    <n v="400"/>
    <s v="STRONG-ARM (HANDS, FIST, FEET OR BODILY FORCE)"/>
    <s v="IC"/>
    <s v="Invest Cont"/>
    <n v="350"/>
    <m/>
    <m/>
    <m/>
    <s v="63RD                         ST"/>
    <s v="CRENSHAW                     BL"/>
    <n v="33.982900000000001"/>
    <n v="-118.3309"/>
    <n v="0"/>
  </r>
  <r>
    <n v="201218375"/>
    <d v="2020-08-12T00:00:00"/>
    <d v="2020-08-12T00:00:00"/>
    <n v="55"/>
    <n v="12"/>
    <x v="8"/>
    <n v="1249"/>
    <n v="2"/>
    <n v="624"/>
    <s v="BATTERY - SIMPLE ASSAULT"/>
    <s v="1309 0342 0371 0444 0429 0416 0446 0326 1822"/>
    <n v="21"/>
    <s v="F"/>
    <s v="B"/>
    <n v="101"/>
    <s v="STREET"/>
    <n v="400"/>
    <s v="STRONG-ARM (HANDS, FIST, FEET OR BODILY FORCE)"/>
    <s v="IC"/>
    <s v="Invest Cont"/>
    <n v="624"/>
    <m/>
    <m/>
    <m/>
    <s v="W  65TH                         ST"/>
    <s v="S  FIGUEROA                     ST"/>
    <n v="33.980600000000003"/>
    <n v="-118.28270000000001"/>
    <n v="0"/>
  </r>
  <r>
    <n v="200615351"/>
    <d v="2020-09-13T00:00:00"/>
    <d v="2020-09-13T00:00:00"/>
    <n v="2130"/>
    <n v="6"/>
    <x v="9"/>
    <n v="677"/>
    <n v="2"/>
    <n v="624"/>
    <s v="BATTERY - SIMPLE ASSAULT"/>
    <s v="0400 0444 0429 2004 1822"/>
    <n v="44"/>
    <s v="F"/>
    <s v="H"/>
    <n v="101"/>
    <s v="STREET"/>
    <n v="400"/>
    <s v="STRONG-ARM (HANDS, FIST, FEET OR BODILY FORCE)"/>
    <s v="IC"/>
    <s v="Invest Cont"/>
    <n v="624"/>
    <m/>
    <m/>
    <m/>
    <s v="SANTA MONICA"/>
    <s v="WILTON"/>
    <n v="34.086500000000001"/>
    <n v="-118.3169"/>
    <n v="0"/>
  </r>
  <r>
    <n v="200614171"/>
    <d v="2020-08-20T00:00:00"/>
    <d v="2020-08-19T00:00:00"/>
    <n v="1730"/>
    <n v="6"/>
    <x v="9"/>
    <n v="638"/>
    <n v="1"/>
    <n v="420"/>
    <s v="THEFT FROM MOTOR VEHICLE - PETTY ($950 &amp; UNDER)"/>
    <s v="1822 0344"/>
    <n v="48"/>
    <s v="F"/>
    <s v="H"/>
    <n v="108"/>
    <s v="PARKING LOT"/>
    <n v="500"/>
    <s v="UNKNOWN WEAPON/OTHER WEAPON"/>
    <s v="IC"/>
    <s v="Invest Cont"/>
    <n v="420"/>
    <m/>
    <m/>
    <m/>
    <s v="5500 W  HOLLYWOOD                    BL"/>
    <m/>
    <n v="34.1038"/>
    <n v="-118.3151"/>
    <n v="0"/>
  </r>
  <r>
    <n v="200106589"/>
    <d v="2020-02-06T00:00:00"/>
    <d v="2020-02-06T00:00:00"/>
    <n v="1437"/>
    <n v="1"/>
    <x v="1"/>
    <n v="162"/>
    <n v="2"/>
    <n v="951"/>
    <s v="DEFRAUDING INNKEEPER/THEFT OF SERVICES, $950 &amp; UNDER"/>
    <s v="0104 0344 1822"/>
    <n v="30"/>
    <s v="M"/>
    <s v="H"/>
    <n v="203"/>
    <s v="OTHER BUSINESS"/>
    <m/>
    <m/>
    <s v="IC"/>
    <s v="Invest Cont"/>
    <n v="951"/>
    <m/>
    <m/>
    <m/>
    <s v="800 S  FLOWER                       ST"/>
    <m/>
    <n v="34.0473"/>
    <n v="-118.26009999999999"/>
    <n v="0"/>
  </r>
  <r>
    <n v="200318914"/>
    <d v="2020-10-15T00:00:00"/>
    <d v="2020-10-15T00:00:00"/>
    <n v="1850"/>
    <n v="3"/>
    <x v="2"/>
    <n v="361"/>
    <n v="2"/>
    <n v="745"/>
    <s v="VANDALISM - MISDEAMEANOR ($399 OR UNDER)"/>
    <s v="1822 0329 1300"/>
    <n v="53"/>
    <s v="F"/>
    <s v="B"/>
    <n v="103"/>
    <s v="ALLEY"/>
    <n v="102"/>
    <s v="HAND GUN"/>
    <s v="IC"/>
    <s v="Invest Cont"/>
    <n v="745"/>
    <m/>
    <m/>
    <m/>
    <s v="3900    GIBRALTAR                    AV"/>
    <m/>
    <n v="34.016100000000002"/>
    <n v="-118.3546"/>
    <n v="0"/>
  </r>
  <r>
    <n v="201221669"/>
    <d v="2020-09-30T00:00:00"/>
    <d v="2020-09-23T00:00:00"/>
    <n v="745"/>
    <n v="12"/>
    <x v="8"/>
    <n v="1239"/>
    <n v="1"/>
    <n v="440"/>
    <s v="THEFT PLAIN - PETTY ($950 &amp; UNDER)"/>
    <s v="1822 2204 0344"/>
    <n v="0"/>
    <s v="X"/>
    <s v="X"/>
    <n v="704"/>
    <s v="ELEMENTARY SCHOOL"/>
    <m/>
    <m/>
    <s v="IC"/>
    <s v="Invest Cont"/>
    <n v="440"/>
    <m/>
    <m/>
    <m/>
    <s v="6000 S  FIGUEROA                     ST"/>
    <m/>
    <n v="33.9848"/>
    <n v="-118.28270000000001"/>
    <n v="0"/>
  </r>
  <r>
    <n v="200705362"/>
    <d v="2020-01-29T00:00:00"/>
    <d v="2020-01-29T00:00:00"/>
    <n v="1200"/>
    <n v="7"/>
    <x v="0"/>
    <n v="782"/>
    <n v="1"/>
    <n v="330"/>
    <s v="BURGLARY FROM VEHICLE"/>
    <s v="0358 0344"/>
    <n v="40"/>
    <s v="M"/>
    <s v="H"/>
    <n v="108"/>
    <s v="PARKING LOT"/>
    <m/>
    <m/>
    <s v="IC"/>
    <s v="Invest Cont"/>
    <n v="330"/>
    <m/>
    <m/>
    <m/>
    <s v="5900    COMEY                        AV"/>
    <m/>
    <n v="34.035400000000003"/>
    <n v="-118.377"/>
    <n v="0"/>
  </r>
  <r>
    <n v="201216516"/>
    <d v="2020-07-15T00:00:00"/>
    <d v="2020-07-15T00:00:00"/>
    <n v="850"/>
    <n v="12"/>
    <x v="8"/>
    <n v="1245"/>
    <n v="1"/>
    <n v="510"/>
    <s v="VEHICLE - STOLEN"/>
    <m/>
    <n v="0"/>
    <m/>
    <m/>
    <n v="101"/>
    <s v="STREET"/>
    <m/>
    <m/>
    <s v="IC"/>
    <s v="Invest Cont"/>
    <n v="510"/>
    <m/>
    <m/>
    <m/>
    <s v="1100 W  62ND                         ST"/>
    <m/>
    <n v="33.983199999999997"/>
    <n v="-118.2941"/>
    <n v="0"/>
  </r>
  <r>
    <n v="200709174"/>
    <d v="2020-05-12T00:00:00"/>
    <d v="2020-05-12T00:00:00"/>
    <n v="1100"/>
    <n v="7"/>
    <x v="0"/>
    <n v="714"/>
    <n v="2"/>
    <n v="930"/>
    <s v="CRIMINAL THREATS - NO WEAPON DISPLAYED"/>
    <s v="0443 1501"/>
    <n v="33"/>
    <s v="M"/>
    <s v="H"/>
    <n v="203"/>
    <s v="OTHER BUSINESS"/>
    <n v="511"/>
    <s v="VERBAL THREAT"/>
    <s v="IC"/>
    <s v="Invest Cont"/>
    <n v="930"/>
    <m/>
    <m/>
    <m/>
    <s v="7300    BEVERLY                      BL"/>
    <m/>
    <n v="34.078200000000002"/>
    <n v="-118.3509"/>
    <n v="0"/>
  </r>
  <r>
    <n v="201012464"/>
    <d v="2020-08-26T00:00:00"/>
    <d v="2020-08-26T00:00:00"/>
    <n v="2145"/>
    <n v="10"/>
    <x v="11"/>
    <n v="1001"/>
    <n v="1"/>
    <n v="761"/>
    <s v="BRANDISH WEAPON"/>
    <s v="0443 0416 0400 2002 1206 0334 2021 0913"/>
    <n v="41"/>
    <s v="M"/>
    <s v="H"/>
    <n v="121"/>
    <s v="YARD (RESIDENTIAL/BUSINESS)"/>
    <n v="207"/>
    <s v="OTHER KNIFE"/>
    <s v="AA"/>
    <s v="Adult Arrest"/>
    <n v="761"/>
    <m/>
    <m/>
    <m/>
    <s v="19000    ARMINTA                      ST"/>
    <m/>
    <n v="34.213799999999999"/>
    <n v="-118.547"/>
    <n v="1"/>
  </r>
  <r>
    <n v="200700857"/>
    <d v="2020-12-13T00:00:00"/>
    <d v="2020-12-13T00:00:00"/>
    <n v="2205"/>
    <n v="7"/>
    <x v="0"/>
    <n v="788"/>
    <n v="1"/>
    <n v="251"/>
    <s v="SHOTS FIRED AT INHABITED DWELLING"/>
    <s v="0906 1100 0329 1407 0302 1822"/>
    <n v="38"/>
    <s v="M"/>
    <s v="B"/>
    <n v="501"/>
    <s v="SINGLE FAMILY DWELLING"/>
    <n v="106"/>
    <s v="UNKNOWN FIREARM"/>
    <s v="IC"/>
    <s v="Invest Cont"/>
    <n v="251"/>
    <m/>
    <m/>
    <m/>
    <s v="4000 W  21ST                         ST"/>
    <m/>
    <n v="34.037300000000002"/>
    <n v="-118.3279"/>
    <n v="0"/>
  </r>
  <r>
    <n v="200321024"/>
    <d v="2020-11-29T00:00:00"/>
    <d v="2020-11-28T00:00:00"/>
    <n v="2045"/>
    <n v="3"/>
    <x v="2"/>
    <n v="335"/>
    <n v="1"/>
    <n v="510"/>
    <s v="VEHICLE - STOLEN"/>
    <m/>
    <n v="0"/>
    <m/>
    <m/>
    <n v="101"/>
    <s v="STREET"/>
    <m/>
    <m/>
    <s v="IC"/>
    <s v="Invest Cont"/>
    <n v="510"/>
    <m/>
    <m/>
    <m/>
    <s v="2300 W  31ST                         ST"/>
    <m/>
    <n v="34.026499999999999"/>
    <n v="-118.3177"/>
    <n v="0"/>
  </r>
  <r>
    <n v="200313513"/>
    <d v="2020-07-01T00:00:00"/>
    <d v="2020-06-30T00:00:00"/>
    <n v="1800"/>
    <n v="3"/>
    <x v="2"/>
    <n v="397"/>
    <n v="1"/>
    <n v="310"/>
    <s v="BURGLARY"/>
    <s v="1822 0344 1606 0352 1252"/>
    <n v="48"/>
    <s v="F"/>
    <s v="H"/>
    <n v="501"/>
    <s v="SINGLE FAMILY DWELLING"/>
    <m/>
    <m/>
    <s v="IC"/>
    <s v="Invest Cont"/>
    <n v="310"/>
    <m/>
    <m/>
    <m/>
    <s v="4300    KENWOOD                      AV"/>
    <m/>
    <n v="34.005200000000002"/>
    <n v="-118.2991"/>
    <n v="0"/>
  </r>
  <r>
    <n v="200612492"/>
    <d v="2020-07-12T00:00:00"/>
    <d v="2020-07-11T00:00:00"/>
    <n v="330"/>
    <n v="6"/>
    <x v="9"/>
    <n v="666"/>
    <n v="2"/>
    <n v="740"/>
    <s v="VANDALISM - FELONY ($400 &amp; OVER, ALL CHURCH VANDALISMS)"/>
    <s v="0329 1822"/>
    <n v="0"/>
    <s v="X"/>
    <s v="X"/>
    <n v="210"/>
    <s v="RESTAURANT/FAST FOOD"/>
    <n v="400"/>
    <s v="STRONG-ARM (HANDS, FIST, FEET OR BODILY FORCE)"/>
    <s v="IC"/>
    <s v="Invest Cont"/>
    <n v="740"/>
    <m/>
    <m/>
    <m/>
    <s v="6200    LEXINGTON                    AV"/>
    <m/>
    <n v="34.092599999999997"/>
    <n v="-118.3266"/>
    <n v="0"/>
  </r>
  <r>
    <n v="200207452"/>
    <d v="2020-03-08T00:00:00"/>
    <d v="2020-03-07T00:00:00"/>
    <n v="1900"/>
    <n v="2"/>
    <x v="5"/>
    <n v="238"/>
    <n v="1"/>
    <n v="510"/>
    <s v="VEHICLE - STOLEN"/>
    <m/>
    <n v="0"/>
    <m/>
    <m/>
    <n v="101"/>
    <s v="STREET"/>
    <m/>
    <m/>
    <s v="IC"/>
    <s v="Invest Cont"/>
    <n v="510"/>
    <m/>
    <m/>
    <m/>
    <s v="1200    COURT                        ST"/>
    <m/>
    <n v="34.062899999999999"/>
    <n v="-118.254"/>
    <n v="0"/>
  </r>
  <r>
    <n v="200506201"/>
    <d v="2020-02-21T00:00:00"/>
    <d v="2020-02-21T00:00:00"/>
    <n v="1050"/>
    <n v="5"/>
    <x v="10"/>
    <n v="541"/>
    <n v="1"/>
    <n v="440"/>
    <s v="THEFT PLAIN - PETTY ($950 &amp; UNDER)"/>
    <s v="2032 0344 1300 1309"/>
    <n v="21"/>
    <s v="F"/>
    <s v="W"/>
    <n v="301"/>
    <s v="GAS STATION"/>
    <m/>
    <m/>
    <s v="IC"/>
    <s v="Invest Cont"/>
    <n v="440"/>
    <m/>
    <m/>
    <m/>
    <s v="1100 N  GAFFEY                       ST"/>
    <m/>
    <n v="33.7547"/>
    <n v="-118.30110000000001"/>
    <n v="0"/>
  </r>
  <r>
    <n v="200911274"/>
    <d v="2020-06-19T00:00:00"/>
    <d v="2020-06-16T00:00:00"/>
    <n v="1145"/>
    <n v="9"/>
    <x v="3"/>
    <n v="971"/>
    <n v="1"/>
    <n v="331"/>
    <s v="THEFT FROM MOTOR VEHICLE - GRAND ($950.01 AND OVER)"/>
    <s v="0385 0344"/>
    <n v="65"/>
    <s v="F"/>
    <s v="W"/>
    <n v="101"/>
    <s v="STREET"/>
    <m/>
    <m/>
    <s v="IC"/>
    <s v="Invest Cont"/>
    <n v="331"/>
    <m/>
    <m/>
    <m/>
    <s v="KESTER                       AV"/>
    <s v="CAMARILLO                    ST"/>
    <n v="34.1584"/>
    <n v="-118.45740000000001"/>
    <n v="0"/>
  </r>
  <r>
    <n v="200310381"/>
    <d v="2020-04-23T00:00:00"/>
    <d v="2020-04-21T00:00:00"/>
    <n v="1700"/>
    <n v="3"/>
    <x v="2"/>
    <n v="316"/>
    <n v="1"/>
    <n v="330"/>
    <s v="BURGLARY FROM VEHICLE"/>
    <s v="1601 0344 1300 1402"/>
    <n v="68"/>
    <s v="M"/>
    <s v="B"/>
    <n v="108"/>
    <s v="PARKING LOT"/>
    <m/>
    <m/>
    <s v="IC"/>
    <s v="Invest Cont"/>
    <n v="330"/>
    <m/>
    <m/>
    <m/>
    <s v="2200 S  HARVARD                      BL"/>
    <m/>
    <n v="34.0364"/>
    <n v="-118.3065"/>
    <n v="0"/>
  </r>
  <r>
    <n v="200512639"/>
    <d v="2020-08-04T00:00:00"/>
    <d v="2020-04-29T00:00:00"/>
    <n v="1030"/>
    <n v="5"/>
    <x v="10"/>
    <n v="561"/>
    <n v="1"/>
    <n v="230"/>
    <s v="ASSAULT WITH DEADLY WEAPON, AGGRAVATED ASSAULT"/>
    <s v="0334 0431 2021 1309 0353 0305 1202 1822"/>
    <n v="60"/>
    <s v="M"/>
    <s v="W"/>
    <n v="109"/>
    <s v="PARK/PLAYGROUND"/>
    <n v="512"/>
    <s v="MACE/PEPPER SPRAY"/>
    <s v="AA"/>
    <s v="Adult Arrest"/>
    <n v="230"/>
    <m/>
    <m/>
    <m/>
    <s v="1300 S  DODSON                       AV"/>
    <m/>
    <n v="33.7316"/>
    <n v="-118.31189999999999"/>
    <n v="1"/>
  </r>
  <r>
    <n v="201104791"/>
    <d v="2020-01-20T00:00:00"/>
    <d v="2020-01-19T00:00:00"/>
    <n v="1750"/>
    <n v="11"/>
    <x v="7"/>
    <n v="1171"/>
    <n v="1"/>
    <n v="510"/>
    <s v="VEHICLE - STOLEN"/>
    <m/>
    <n v="0"/>
    <m/>
    <m/>
    <n v="101"/>
    <s v="STREET"/>
    <m/>
    <m/>
    <s v="IC"/>
    <s v="Invest Cont"/>
    <n v="510"/>
    <m/>
    <m/>
    <m/>
    <s v="3300 W  SUNSET                       BL"/>
    <m/>
    <n v="34.091700000000003"/>
    <n v="-118.2741"/>
    <n v="0"/>
  </r>
  <r>
    <n v="201225999"/>
    <d v="2020-12-07T00:00:00"/>
    <d v="2020-12-07T00:00:00"/>
    <n v="630"/>
    <n v="12"/>
    <x v="8"/>
    <n v="1252"/>
    <n v="2"/>
    <n v="762"/>
    <s v="LEWD CONDUCT"/>
    <s v="0528 1822 1278 1300 0520 0529 0531"/>
    <n v="33"/>
    <s v="M"/>
    <s v="H"/>
    <n v="101"/>
    <s v="STREET"/>
    <m/>
    <m/>
    <s v="IC"/>
    <s v="Invest Cont"/>
    <n v="762"/>
    <m/>
    <m/>
    <m/>
    <s v="6700    2ND                          AV"/>
    <m/>
    <n v="33.976399999999998"/>
    <n v="-118.3197"/>
    <n v="0"/>
  </r>
  <r>
    <n v="200216042"/>
    <d v="2020-10-11T00:00:00"/>
    <d v="2020-10-11T00:00:00"/>
    <n v="2000"/>
    <n v="2"/>
    <x v="5"/>
    <n v="275"/>
    <n v="1"/>
    <n v="210"/>
    <s v="ROBBERY"/>
    <s v="0342 1822 0344 0416 0446 0370 0429"/>
    <n v="50"/>
    <s v="M"/>
    <s v="H"/>
    <n v="102"/>
    <s v="SIDEWALK"/>
    <n v="400"/>
    <s v="STRONG-ARM (HANDS, FIST, FEET OR BODILY FORCE)"/>
    <s v="IC"/>
    <s v="Invest Cont"/>
    <n v="210"/>
    <m/>
    <m/>
    <m/>
    <s v="900 S  BONNIE BRAE                  ST"/>
    <m/>
    <n v="34.051099999999998"/>
    <n v="-118.2774"/>
    <n v="0"/>
  </r>
  <r>
    <n v="200804410"/>
    <d v="2020-01-10T00:00:00"/>
    <d v="2020-01-08T00:00:00"/>
    <n v="1030"/>
    <n v="8"/>
    <x v="12"/>
    <n v="831"/>
    <n v="2"/>
    <n v="662"/>
    <s v="BUNCO, GRAND THEFT"/>
    <s v="0701 1822 1202"/>
    <n v="61"/>
    <s v="F"/>
    <s v="W"/>
    <n v="502"/>
    <s v="MULTI-UNIT DWELLING (APARTMENT, DUPLEX, ETC)"/>
    <m/>
    <m/>
    <s v="IC"/>
    <s v="Invest Cont"/>
    <n v="662"/>
    <m/>
    <m/>
    <m/>
    <s v="800    GRETNA GREEN                 WY"/>
    <m/>
    <n v="34.049599999999998"/>
    <n v="-118.4738"/>
    <n v="0"/>
  </r>
  <r>
    <n v="200314751"/>
    <d v="2020-07-26T00:00:00"/>
    <d v="2020-07-19T00:00:00"/>
    <n v="345"/>
    <n v="3"/>
    <x v="2"/>
    <n v="357"/>
    <n v="1"/>
    <n v="121"/>
    <s v="RAPE, FORCIBLE"/>
    <s v="1251 0527 0913 1402 1415"/>
    <n v="25"/>
    <s v="F"/>
    <s v="A"/>
    <n v="501"/>
    <s v="SINGLE FAMILY DWELLING"/>
    <n v="400"/>
    <s v="STRONG-ARM (HANDS, FIST, FEET OR BODILY FORCE)"/>
    <s v="AO"/>
    <s v="Adult Other"/>
    <n v="121"/>
    <m/>
    <m/>
    <m/>
    <s v="1100 W  37TH                         PL"/>
    <m/>
    <n v="34.020000000000003"/>
    <n v="-118.2923"/>
    <n v="0"/>
  </r>
  <r>
    <n v="201115778"/>
    <d v="2020-11-16T00:00:00"/>
    <d v="2020-11-15T00:00:00"/>
    <n v="2340"/>
    <n v="11"/>
    <x v="7"/>
    <n v="1127"/>
    <n v="2"/>
    <n v="626"/>
    <s v="INTIMATE PARTNER - SIMPLE ASSAULT"/>
    <s v="1814 0416 0913"/>
    <n v="29"/>
    <s v="M"/>
    <s v="W"/>
    <n v="501"/>
    <s v="SINGLE FAMILY DWELLING"/>
    <n v="400"/>
    <s v="STRONG-ARM (HANDS, FIST, FEET OR BODILY FORCE)"/>
    <s v="AA"/>
    <s v="Adult Arrest"/>
    <n v="626"/>
    <m/>
    <m/>
    <m/>
    <s v="6100    MYOSOTIS                     ST"/>
    <m/>
    <n v="34.122"/>
    <n v="-118.1854"/>
    <n v="1"/>
  </r>
  <r>
    <n v="201006513"/>
    <d v="2020-02-26T00:00:00"/>
    <d v="2020-02-25T00:00:00"/>
    <n v="1300"/>
    <n v="10"/>
    <x v="11"/>
    <n v="1041"/>
    <n v="1"/>
    <n v="440"/>
    <s v="THEFT PLAIN - PETTY ($950 &amp; UNDER)"/>
    <s v="1822 1607 0344 1404"/>
    <n v="43"/>
    <s v="M"/>
    <s v="W"/>
    <n v="501"/>
    <s v="SINGLE FAMILY DWELLING"/>
    <m/>
    <m/>
    <s v="IC"/>
    <s v="Invest Cont"/>
    <n v="440"/>
    <m/>
    <m/>
    <m/>
    <s v="6000    TOPEKA                       DR"/>
    <m/>
    <n v="34.179299999999998"/>
    <n v="-118.5462"/>
    <n v="0"/>
  </r>
  <r>
    <n v="200208666"/>
    <d v="2020-04-07T00:00:00"/>
    <d v="2020-04-04T00:00:00"/>
    <n v="2200"/>
    <n v="2"/>
    <x v="5"/>
    <n v="248"/>
    <n v="1"/>
    <n v="420"/>
    <s v="THEFT FROM MOTOR VEHICLE - PETTY ($950 &amp; UNDER)"/>
    <s v="0344 1601"/>
    <n v="42"/>
    <s v="M"/>
    <s v="H"/>
    <n v="123"/>
    <s v="PARKING UNDERGROUND/BUILDING"/>
    <m/>
    <m/>
    <s v="IC"/>
    <s v="Invest Cont"/>
    <n v="420"/>
    <m/>
    <m/>
    <m/>
    <s v="300    LOMA                         DR"/>
    <m/>
    <n v="34.059899999999999"/>
    <n v="-118.2655"/>
    <n v="0"/>
  </r>
  <r>
    <n v="200319908"/>
    <d v="2020-11-05T00:00:00"/>
    <d v="2020-11-04T00:00:00"/>
    <n v="2100"/>
    <n v="3"/>
    <x v="2"/>
    <n v="355"/>
    <n v="1"/>
    <n v="330"/>
    <s v="BURGLARY FROM VEHICLE"/>
    <s v="1607 0344 1822 1300 0352"/>
    <n v="45"/>
    <s v="M"/>
    <s v="H"/>
    <n v="104"/>
    <s v="DRIVEWAY"/>
    <m/>
    <m/>
    <s v="IC"/>
    <s v="Invest Cont"/>
    <n v="330"/>
    <m/>
    <m/>
    <m/>
    <s v="3700    CIMARRON                     ST"/>
    <m/>
    <n v="34.020299999999999"/>
    <n v="-118.3156"/>
    <n v="0"/>
  </r>
  <r>
    <n v="200111230"/>
    <d v="2020-05-02T00:00:00"/>
    <d v="2020-05-02T00:00:00"/>
    <n v="945"/>
    <n v="1"/>
    <x v="1"/>
    <n v="195"/>
    <n v="2"/>
    <n v="740"/>
    <s v="VANDALISM - FELONY ($400 &amp; OVER, ALL CHURCH VANDALISMS)"/>
    <s v="0329 1822"/>
    <n v="57"/>
    <s v="M"/>
    <s v="O"/>
    <n v="502"/>
    <s v="MULTI-UNIT DWELLING (APARTMENT, DUPLEX, ETC)"/>
    <m/>
    <m/>
    <s v="AA"/>
    <s v="Adult Arrest"/>
    <n v="740"/>
    <m/>
    <m/>
    <m/>
    <s v="1600 S  MAIN                         ST"/>
    <m/>
    <n v="34.0336"/>
    <n v="-118.26260000000001"/>
    <n v="1"/>
  </r>
  <r>
    <n v="201217130"/>
    <d v="2020-07-25T00:00:00"/>
    <d v="2020-07-23T00:00:00"/>
    <n v="1130"/>
    <n v="12"/>
    <x v="8"/>
    <n v="1209"/>
    <n v="1"/>
    <n v="210"/>
    <s v="ROBBERY"/>
    <s v="0913 0416 0446 0355 0342 0344 0370 2004 1218"/>
    <n v="53"/>
    <s v="F"/>
    <s v="B"/>
    <n v="203"/>
    <s v="OTHER BUSINESS"/>
    <n v="400"/>
    <s v="STRONG-ARM (HANDS, FIST, FEET OR BODILY FORCE)"/>
    <s v="IC"/>
    <s v="Invest Cont"/>
    <n v="210"/>
    <m/>
    <m/>
    <m/>
    <s v="4400 S  FIGUEROA                     ST"/>
    <m/>
    <n v="34.0032"/>
    <n v="-118.28270000000001"/>
    <n v="0"/>
  </r>
  <r>
    <n v="201012375"/>
    <d v="2020-08-24T00:00:00"/>
    <d v="2020-08-23T00:00:00"/>
    <n v="1800"/>
    <n v="10"/>
    <x v="11"/>
    <n v="1003"/>
    <n v="1"/>
    <n v="310"/>
    <s v="BURGLARY"/>
    <s v="1822 1300 0344 1420"/>
    <n v="30"/>
    <s v="F"/>
    <s v="H"/>
    <n v="707"/>
    <s v="GARAGE/CARPORT"/>
    <m/>
    <m/>
    <s v="IC"/>
    <s v="Invest Cont"/>
    <n v="310"/>
    <m/>
    <m/>
    <m/>
    <s v="18600    SATICOY                      ST"/>
    <m/>
    <n v="34.214799999999997"/>
    <n v="-118.54040000000001"/>
    <n v="0"/>
  </r>
  <r>
    <n v="200711712"/>
    <d v="2020-07-16T00:00:00"/>
    <d v="2020-07-12T00:00:00"/>
    <n v="2300"/>
    <n v="7"/>
    <x v="0"/>
    <n v="701"/>
    <n v="1"/>
    <n v="420"/>
    <s v="THEFT FROM MOTOR VEHICLE - PETTY ($950 &amp; UNDER)"/>
    <s v="0344 1300 1606"/>
    <n v="58"/>
    <s v="F"/>
    <s v="W"/>
    <n v="707"/>
    <s v="GARAGE/CARPORT"/>
    <m/>
    <m/>
    <s v="IC"/>
    <s v="Invest Cont"/>
    <n v="420"/>
    <m/>
    <m/>
    <m/>
    <s v="600 N  FAIRFAX                      AV"/>
    <m/>
    <n v="34.084699999999998"/>
    <n v="-118.3686"/>
    <n v="0"/>
  </r>
  <r>
    <n v="200807495"/>
    <d v="2020-03-17T00:00:00"/>
    <d v="2020-01-20T00:00:00"/>
    <n v="900"/>
    <n v="8"/>
    <x v="12"/>
    <n v="849"/>
    <n v="2"/>
    <n v="354"/>
    <s v="THEFT OF IDENTITY"/>
    <n v="928"/>
    <n v="29"/>
    <s v="M"/>
    <s v="W"/>
    <n v="501"/>
    <s v="SINGLE FAMILY DWELLING"/>
    <m/>
    <m/>
    <s v="IC"/>
    <s v="Invest Cont"/>
    <n v="354"/>
    <m/>
    <m/>
    <m/>
    <s v="1000 S  HOLT                         AV"/>
    <m/>
    <n v="34.059399999999997"/>
    <n v="-118.3783"/>
    <n v="0"/>
  </r>
  <r>
    <n v="200609119"/>
    <d v="2020-04-15T00:00:00"/>
    <d v="2020-04-14T00:00:00"/>
    <n v="500"/>
    <n v="6"/>
    <x v="9"/>
    <n v="628"/>
    <n v="1"/>
    <n v="331"/>
    <s v="THEFT FROM MOTOR VEHICLE - GRAND ($950.01 AND OVER)"/>
    <n v="344"/>
    <n v="27"/>
    <s v="F"/>
    <s v="W"/>
    <n v="123"/>
    <s v="PARKING UNDERGROUND/BUILDING"/>
    <m/>
    <m/>
    <s v="IC"/>
    <s v="Invest Cont"/>
    <n v="331"/>
    <m/>
    <m/>
    <m/>
    <s v="2200 N  BEACHWOOD                    DR"/>
    <m/>
    <n v="34.110100000000003"/>
    <n v="-118.3215"/>
    <n v="0"/>
  </r>
  <r>
    <n v="200808376"/>
    <d v="2020-04-16T00:00:00"/>
    <d v="2020-04-07T00:00:00"/>
    <n v="400"/>
    <n v="8"/>
    <x v="12"/>
    <n v="834"/>
    <n v="1"/>
    <n v="310"/>
    <s v="BURGLARY"/>
    <s v="1202 1606 0344 1822 1605"/>
    <n v="66"/>
    <s v="M"/>
    <s v="W"/>
    <n v="123"/>
    <s v="PARKING UNDERGROUND/BUILDING"/>
    <m/>
    <m/>
    <s v="AO"/>
    <s v="Adult Other"/>
    <n v="310"/>
    <m/>
    <m/>
    <m/>
    <s v="10700    WILKINS                      AV"/>
    <m/>
    <n v="34.056100000000001"/>
    <n v="-118.4354"/>
    <n v="0"/>
  </r>
  <r>
    <n v="201108832"/>
    <d v="2020-04-28T00:00:00"/>
    <d v="2020-04-27T00:00:00"/>
    <n v="2200"/>
    <n v="11"/>
    <x v="7"/>
    <n v="1117"/>
    <n v="2"/>
    <n v="624"/>
    <s v="BATTERY - SIMPLE ASSAULT"/>
    <s v="0448 0416 0419 1259 0913 1817"/>
    <n v="17"/>
    <s v="F"/>
    <s v="H"/>
    <n v="512"/>
    <s v="FOSTER HOME BOYS OR GIRLS*"/>
    <n v="400"/>
    <s v="STRONG-ARM (HANDS, FIST, FEET OR BODILY FORCE)"/>
    <s v="AO"/>
    <s v="Adult Other"/>
    <n v="624"/>
    <m/>
    <m/>
    <m/>
    <s v="1600    SILVER OAK                   TR"/>
    <m/>
    <n v="34.129399999999997"/>
    <n v="-118.21080000000001"/>
    <n v="0"/>
  </r>
  <r>
    <n v="200409928"/>
    <d v="2020-06-18T00:00:00"/>
    <d v="2020-02-28T00:00:00"/>
    <n v="800"/>
    <n v="4"/>
    <x v="4"/>
    <n v="416"/>
    <n v="1"/>
    <n v="121"/>
    <s v="RAPE, FORCIBLE"/>
    <s v="0527 0400 0536 0913"/>
    <n v="19"/>
    <s v="F"/>
    <s v="H"/>
    <n v="501"/>
    <s v="SINGLE FAMILY DWELLING"/>
    <n v="400"/>
    <s v="STRONG-ARM (HANDS, FIST, FEET OR BODILY FORCE)"/>
    <s v="AA"/>
    <s v="Adult Arrest"/>
    <n v="121"/>
    <m/>
    <m/>
    <m/>
    <s v="500 E  AVENUE 28"/>
    <m/>
    <n v="34.081000000000003"/>
    <n v="-118.2077"/>
    <n v="1"/>
  </r>
  <r>
    <n v="201206934"/>
    <d v="2020-02-11T00:00:00"/>
    <d v="2020-02-11T00:00:00"/>
    <n v="1630"/>
    <n v="12"/>
    <x v="8"/>
    <n v="1265"/>
    <n v="1"/>
    <n v="210"/>
    <s v="ROBBERY"/>
    <s v="0906 0342 1822 0371 0411 0334 0344 0370"/>
    <n v="43"/>
    <s v="M"/>
    <s v="B"/>
    <n v="108"/>
    <s v="PARKING LOT"/>
    <n v="219"/>
    <s v="SCREWDRIVER"/>
    <s v="IC"/>
    <s v="Invest Cont"/>
    <n v="210"/>
    <m/>
    <m/>
    <m/>
    <s v="1300 W  MANCHESTER                   AV"/>
    <m/>
    <n v="33.96"/>
    <n v="-118.2985"/>
    <n v="0"/>
  </r>
  <r>
    <n v="201106309"/>
    <d v="2020-02-21T00:00:00"/>
    <d v="2020-02-20T00:00:00"/>
    <n v="1900"/>
    <n v="11"/>
    <x v="7"/>
    <n v="1177"/>
    <n v="1"/>
    <n v="510"/>
    <s v="VEHICLE - STOLEN"/>
    <m/>
    <n v="0"/>
    <m/>
    <m/>
    <n v="101"/>
    <s v="STREET"/>
    <m/>
    <m/>
    <s v="IC"/>
    <s v="Invest Cont"/>
    <n v="510"/>
    <m/>
    <m/>
    <m/>
    <s v="MC CLURE"/>
    <s v="N  SAN FERNANDO                 RD"/>
    <n v="34.087400000000002"/>
    <n v="-118.2251"/>
    <n v="0"/>
  </r>
  <r>
    <n v="200815675"/>
    <d v="2020-10-25T00:00:00"/>
    <d v="2020-10-25T00:00:00"/>
    <n v="1225"/>
    <n v="8"/>
    <x v="12"/>
    <n v="827"/>
    <n v="1"/>
    <n v="230"/>
    <s v="ASSAULT WITH DEADLY WEAPON, AGGRAVATED ASSAULT"/>
    <s v="0431 0913 1218 2004"/>
    <n v="36"/>
    <s v="F"/>
    <s v="W"/>
    <n v="102"/>
    <s v="SIDEWALK"/>
    <n v="512"/>
    <s v="MACE/PEPPER SPRAY"/>
    <s v="AO"/>
    <s v="Adult Other"/>
    <n v="230"/>
    <m/>
    <m/>
    <m/>
    <s v="SAN VICENTE                  BL"/>
    <s v="MAYFIELD"/>
    <n v="34.057899999999997"/>
    <n v="-118.4683"/>
    <n v="0"/>
  </r>
  <r>
    <n v="200816436"/>
    <d v="2020-11-14T00:00:00"/>
    <d v="2020-11-14T00:00:00"/>
    <n v="1200"/>
    <n v="8"/>
    <x v="12"/>
    <n v="839"/>
    <n v="1"/>
    <n v="341"/>
    <s v="THEFT-GRAND ($950.01 &amp; OVER)EXCPT,GUNS,FOWL,LIVESTK,PROD"/>
    <s v="1202 0344 0377 1822"/>
    <n v="66"/>
    <s v="F"/>
    <s v="W"/>
    <n v="210"/>
    <s v="RESTAURANT/FAST FOOD"/>
    <m/>
    <m/>
    <s v="IC"/>
    <s v="Invest Cont"/>
    <n v="341"/>
    <m/>
    <m/>
    <m/>
    <s v="10200    SANTA MONICA                 BL"/>
    <m/>
    <n v="34.06"/>
    <n v="-118.42"/>
    <n v="0"/>
  </r>
  <r>
    <n v="200210480"/>
    <d v="2020-05-21T00:00:00"/>
    <d v="2020-05-20T00:00:00"/>
    <n v="1030"/>
    <n v="2"/>
    <x v="5"/>
    <n v="217"/>
    <n v="2"/>
    <n v="624"/>
    <s v="BATTERY - SIMPLE ASSAULT"/>
    <s v="0913 0359 0448 2043 0603 0400"/>
    <n v="33"/>
    <s v="F"/>
    <s v="H"/>
    <n v="502"/>
    <s v="MULTI-UNIT DWELLING (APARTMENT, DUPLEX, ETC)"/>
    <n v="400"/>
    <s v="STRONG-ARM (HANDS, FIST, FEET OR BODILY FORCE)"/>
    <s v="IC"/>
    <s v="Invest Cont"/>
    <n v="624"/>
    <m/>
    <m/>
    <m/>
    <s v="1000 N  BONNIE BRAE                  ST"/>
    <m/>
    <n v="34.075899999999997"/>
    <n v="-118.26300000000001"/>
    <n v="0"/>
  </r>
  <r>
    <n v="200907994"/>
    <d v="2020-03-31T00:00:00"/>
    <d v="2020-03-29T00:00:00"/>
    <n v="2210"/>
    <n v="9"/>
    <x v="3"/>
    <n v="932"/>
    <n v="2"/>
    <n v="930"/>
    <s v="CRIMINAL THREATS - NO WEAPON DISPLAYED"/>
    <s v="0421 0906 0913 2002 0371"/>
    <n v="48"/>
    <s v="M"/>
    <s v="H"/>
    <n v="514"/>
    <s v="GROUP HOME"/>
    <n v="400"/>
    <s v="STRONG-ARM (HANDS, FIST, FEET OR BODILY FORCE)"/>
    <s v="IC"/>
    <s v="Invest Cont"/>
    <n v="930"/>
    <m/>
    <m/>
    <m/>
    <s v="6200    HALBRENT                     AV"/>
    <m/>
    <n v="34.183100000000003"/>
    <n v="-118.465"/>
    <n v="0"/>
  </r>
  <r>
    <n v="200710094"/>
    <d v="2020-06-05T00:00:00"/>
    <d v="2020-06-05T00:00:00"/>
    <n v="1830"/>
    <n v="7"/>
    <x v="0"/>
    <n v="724"/>
    <n v="2"/>
    <n v="624"/>
    <s v="BATTERY - SIMPLE ASSAULT"/>
    <s v="0416 2004"/>
    <n v="52"/>
    <s v="M"/>
    <s v="O"/>
    <n v="108"/>
    <s v="PARKING LOT"/>
    <n v="400"/>
    <s v="STRONG-ARM (HANDS, FIST, FEET OR BODILY FORCE)"/>
    <s v="AO"/>
    <s v="Adult Other"/>
    <n v="624"/>
    <m/>
    <m/>
    <m/>
    <s v="7800    BEVERLY                      BL"/>
    <m/>
    <n v="34.076099999999997"/>
    <n v="-118.3604"/>
    <n v="0"/>
  </r>
  <r>
    <n v="200512830"/>
    <d v="2020-08-10T00:00:00"/>
    <d v="2020-08-09T00:00:00"/>
    <n v="2300"/>
    <n v="5"/>
    <x v="10"/>
    <n v="532"/>
    <n v="1"/>
    <n v="510"/>
    <s v="VEHICLE - STOLEN"/>
    <m/>
    <n v="0"/>
    <m/>
    <m/>
    <n v="101"/>
    <s v="STREET"/>
    <m/>
    <m/>
    <s v="IC"/>
    <s v="Invest Cont"/>
    <n v="510"/>
    <m/>
    <m/>
    <m/>
    <s v="1200    MCDONALD                     AV"/>
    <m/>
    <n v="33.7866"/>
    <n v="-118.2715"/>
    <n v="0"/>
  </r>
  <r>
    <n v="200118464"/>
    <d v="2020-09-25T00:00:00"/>
    <d v="2020-09-24T00:00:00"/>
    <n v="2130"/>
    <n v="1"/>
    <x v="1"/>
    <n v="182"/>
    <n v="2"/>
    <n v="740"/>
    <s v="VANDALISM - FELONY ($400 &amp; OVER, ALL CHURCH VANDALISMS)"/>
    <s v="1300 1822 0329"/>
    <n v="0"/>
    <s v="X"/>
    <s v="X"/>
    <n v="502"/>
    <s v="MULTI-UNIT DWELLING (APARTMENT, DUPLEX, ETC)"/>
    <m/>
    <m/>
    <s v="IC"/>
    <s v="Invest Cont"/>
    <n v="740"/>
    <m/>
    <m/>
    <m/>
    <s v="1200 S  HOPE                         ST"/>
    <m/>
    <n v="34.040599999999998"/>
    <n v="-118.2646"/>
    <n v="0"/>
  </r>
  <r>
    <n v="200119057"/>
    <d v="2020-10-05T00:00:00"/>
    <d v="2020-09-29T00:00:00"/>
    <n v="1100"/>
    <n v="1"/>
    <x v="1"/>
    <n v="159"/>
    <n v="1"/>
    <n v="440"/>
    <s v="THEFT PLAIN - PETTY ($950 &amp; UNDER)"/>
    <s v="1822 0394 0344"/>
    <n v="25"/>
    <s v="M"/>
    <s v="C"/>
    <n v="507"/>
    <s v="CONDOMINIUM/TOWNHOUSE"/>
    <m/>
    <m/>
    <s v="IC"/>
    <s v="Invest Cont"/>
    <n v="440"/>
    <m/>
    <m/>
    <m/>
    <s v="HEWITT"/>
    <s v="PALMETTO"/>
    <n v="34.041800000000002"/>
    <n v="-118.2351"/>
    <n v="0"/>
  </r>
  <r>
    <n v="201111856"/>
    <d v="2020-07-26T00:00:00"/>
    <d v="2020-07-25T00:00:00"/>
    <n v="1900"/>
    <n v="11"/>
    <x v="7"/>
    <n v="1136"/>
    <n v="1"/>
    <n v="510"/>
    <s v="VEHICLE - STOLEN"/>
    <m/>
    <n v="0"/>
    <m/>
    <m/>
    <n v="101"/>
    <s v="STREET"/>
    <m/>
    <m/>
    <s v="IC"/>
    <s v="Invest Cont"/>
    <n v="510"/>
    <m/>
    <m/>
    <m/>
    <s v="1000    EL PASO                      DR"/>
    <m/>
    <n v="34.116100000000003"/>
    <n v="-118.2131"/>
    <n v="0"/>
  </r>
  <r>
    <n v="200412418"/>
    <d v="2020-09-03T00:00:00"/>
    <d v="2020-07-03T00:00:00"/>
    <n v="800"/>
    <n v="4"/>
    <x v="4"/>
    <n v="471"/>
    <n v="1"/>
    <n v="341"/>
    <s v="THEFT-GRAND ($950.01 &amp; OVER)EXCPT,GUNS,FOWL,LIVESTK,PROD"/>
    <s v="0344 0910"/>
    <n v="0"/>
    <s v="M"/>
    <s v="W"/>
    <n v="116"/>
    <s v="OTHER/OUTSIDE"/>
    <m/>
    <m/>
    <s v="IC"/>
    <s v="Invest Cont"/>
    <n v="341"/>
    <m/>
    <m/>
    <m/>
    <s v="1700 E  4TH                          ST"/>
    <m/>
    <n v="34.036000000000001"/>
    <n v="-118.2242"/>
    <n v="0"/>
  </r>
  <r>
    <n v="200515319"/>
    <d v="2020-10-14T00:00:00"/>
    <d v="2020-10-14T00:00:00"/>
    <n v="1055"/>
    <n v="5"/>
    <x v="10"/>
    <n v="528"/>
    <n v="1"/>
    <n v="341"/>
    <s v="THEFT-GRAND ($950.01 &amp; OVER)EXCPT,GUNS,FOWL,LIVESTK,PROD"/>
    <s v="0344 0394"/>
    <n v="47"/>
    <s v="F"/>
    <s v="H"/>
    <n v="501"/>
    <s v="SINGLE FAMILY DWELLING"/>
    <m/>
    <m/>
    <s v="IC"/>
    <s v="Invest Cont"/>
    <n v="341"/>
    <m/>
    <m/>
    <m/>
    <s v="1000    MCFARLAND                    AV"/>
    <m/>
    <n v="33.783299999999997"/>
    <n v="-118.25279999999999"/>
    <n v="0"/>
  </r>
  <r>
    <n v="200204813"/>
    <d v="2020-01-16T00:00:00"/>
    <d v="2020-01-16T00:00:00"/>
    <n v="1600"/>
    <n v="2"/>
    <x v="5"/>
    <n v="245"/>
    <n v="2"/>
    <n v="740"/>
    <s v="VANDALISM - FELONY ($400 &amp; OVER, ALL CHURCH VANDALISMS)"/>
    <s v="0329 1307"/>
    <n v="59"/>
    <s v="F"/>
    <s v="H"/>
    <n v="122"/>
    <s v="VEHICLE, PASSENGER/TRUCK"/>
    <m/>
    <m/>
    <s v="IC"/>
    <s v="Invest Cont"/>
    <n v="740"/>
    <m/>
    <m/>
    <m/>
    <s v="NORMANDIE                    AV"/>
    <s v="6TH                          ST"/>
    <n v="34.061"/>
    <n v="-118.2775"/>
    <n v="0"/>
  </r>
  <r>
    <n v="200309632"/>
    <d v="2020-04-08T00:00:00"/>
    <d v="2020-04-08T00:00:00"/>
    <n v="520"/>
    <n v="3"/>
    <x v="2"/>
    <n v="333"/>
    <n v="2"/>
    <n v="624"/>
    <s v="BATTERY - SIMPLE ASSAULT"/>
    <s v="1202 0202 1218 0445 0416 1822 2021"/>
    <n v="69"/>
    <s v="M"/>
    <s v="B"/>
    <n v="222"/>
    <s v="LAUNDROMAT"/>
    <n v="301"/>
    <s v="BELT FLAILING INSTRUMENT/CHAIN"/>
    <s v="IC"/>
    <s v="Invest Cont"/>
    <n v="624"/>
    <m/>
    <m/>
    <m/>
    <s v="4400 W  ADAMS                        BL"/>
    <m/>
    <n v="34.032600000000002"/>
    <n v="-118.33499999999999"/>
    <n v="0"/>
  </r>
  <r>
    <n v="200120137"/>
    <d v="2020-10-28T00:00:00"/>
    <d v="2020-10-28T00:00:00"/>
    <n v="1800"/>
    <n v="1"/>
    <x v="1"/>
    <n v="163"/>
    <n v="2"/>
    <n v="740"/>
    <s v="VANDALISM - FELONY ($400 &amp; OVER, ALL CHURCH VANDALISMS)"/>
    <s v="0329 1822"/>
    <n v="0"/>
    <s v="M"/>
    <s v="W"/>
    <n v="405"/>
    <s v="CLOTHING STORE"/>
    <m/>
    <m/>
    <s v="IC"/>
    <s v="Invest Cont"/>
    <n v="740"/>
    <m/>
    <m/>
    <m/>
    <s v="800 S  BROADWAY"/>
    <m/>
    <n v="34.043399999999998"/>
    <n v="-118.255"/>
    <n v="0"/>
  </r>
  <r>
    <n v="200915989"/>
    <d v="2020-10-16T00:00:00"/>
    <d v="2020-10-13T00:00:00"/>
    <n v="2100"/>
    <n v="9"/>
    <x v="3"/>
    <n v="939"/>
    <n v="1"/>
    <n v="310"/>
    <s v="BURGLARY"/>
    <n v="344"/>
    <n v="28"/>
    <s v="F"/>
    <s v="W"/>
    <n v="707"/>
    <s v="GARAGE/CARPORT"/>
    <m/>
    <m/>
    <s v="IC"/>
    <s v="Invest Cont"/>
    <n v="310"/>
    <m/>
    <m/>
    <m/>
    <s v="12900    BURBANK                      BL"/>
    <m/>
    <n v="34.1721"/>
    <n v="-118.41459999999999"/>
    <n v="0"/>
  </r>
  <r>
    <n v="201204468"/>
    <d v="2020-01-07T00:00:00"/>
    <d v="2020-01-06T00:00:00"/>
    <n v="1834"/>
    <n v="12"/>
    <x v="8"/>
    <n v="1232"/>
    <n v="1"/>
    <n v="341"/>
    <s v="THEFT-GRAND ($950.01 &amp; OVER)EXCPT,GUNS,FOWL,LIVESTK,PROD"/>
    <s v="0344 0327 0342 0325"/>
    <n v="0"/>
    <s v="X"/>
    <s v="X"/>
    <n v="403"/>
    <s v="DRUG STORE"/>
    <m/>
    <m/>
    <s v="IC"/>
    <s v="Invest Cont"/>
    <n v="341"/>
    <m/>
    <m/>
    <m/>
    <s v="3200 W  SLAUSON                      AV"/>
    <m/>
    <n v="33.989100000000001"/>
    <n v="-118.32850000000001"/>
    <n v="0"/>
  </r>
  <r>
    <n v="200400868"/>
    <d v="2020-06-21T00:00:00"/>
    <d v="2020-06-21T00:00:00"/>
    <n v="300"/>
    <n v="4"/>
    <x v="4"/>
    <n v="412"/>
    <n v="2"/>
    <n v="624"/>
    <s v="BATTERY - SIMPLE ASSAULT"/>
    <s v="1402 0913 2002 0416 0417 0447 1266"/>
    <n v="49"/>
    <s v="M"/>
    <s v="H"/>
    <n v="102"/>
    <s v="SIDEWALK"/>
    <n v="500"/>
    <s v="UNKNOWN WEAPON/OTHER WEAPON"/>
    <s v="IC"/>
    <s v="Invest Cont"/>
    <n v="624"/>
    <n v="998"/>
    <m/>
    <m/>
    <s v="2400    DALY                         ST"/>
    <m/>
    <n v="34.080599999999997"/>
    <n v="-118.2176"/>
    <n v="0"/>
  </r>
  <r>
    <n v="201218825"/>
    <d v="2020-08-19T00:00:00"/>
    <d v="2020-08-08T00:00:00"/>
    <n v="1545"/>
    <n v="12"/>
    <x v="8"/>
    <n v="1256"/>
    <n v="1"/>
    <n v="510"/>
    <s v="VEHICLE - STOLEN"/>
    <m/>
    <n v="0"/>
    <m/>
    <m/>
    <n v="101"/>
    <s v="STREET"/>
    <m/>
    <m/>
    <s v="IC"/>
    <s v="Invest Cont"/>
    <n v="510"/>
    <m/>
    <m/>
    <m/>
    <s v="900 W  74TH                         ST"/>
    <m/>
    <n v="33.972700000000003"/>
    <n v="-118.2897"/>
    <n v="0"/>
  </r>
  <r>
    <n v="200317796"/>
    <d v="2020-09-10T00:00:00"/>
    <d v="2020-01-10T00:00:00"/>
    <n v="1401"/>
    <n v="3"/>
    <x v="2"/>
    <n v="394"/>
    <n v="2"/>
    <n v="354"/>
    <s v="THEFT OF IDENTITY"/>
    <s v="0100 0917 1257 1822"/>
    <n v="0"/>
    <s v="M"/>
    <s v="B"/>
    <n v="501"/>
    <s v="SINGLE FAMILY DWELLING"/>
    <m/>
    <m/>
    <s v="IC"/>
    <s v="Invest Cont"/>
    <n v="354"/>
    <m/>
    <m/>
    <m/>
    <s v="4100    2ND                          AV"/>
    <m/>
    <n v="34.010300000000001"/>
    <n v="-118.3193"/>
    <n v="0"/>
  </r>
  <r>
    <n v="200904420"/>
    <d v="2020-01-10T00:00:00"/>
    <d v="2020-01-10T00:00:00"/>
    <n v="630"/>
    <n v="9"/>
    <x v="3"/>
    <n v="994"/>
    <n v="1"/>
    <n v="230"/>
    <s v="ASSAULT WITH DEADLY WEAPON, AGGRAVATED ASSAULT"/>
    <s v="0416 0913 0334 1817"/>
    <n v="17"/>
    <s v="F"/>
    <s v="H"/>
    <n v="101"/>
    <s v="STREET"/>
    <n v="106"/>
    <s v="UNKNOWN FIREARM"/>
    <s v="AO"/>
    <s v="Adult Other"/>
    <n v="230"/>
    <m/>
    <m/>
    <m/>
    <s v="14100    MULHOLLAND                   DR"/>
    <m/>
    <n v="34.137999999999998"/>
    <n v="-118.4376"/>
    <n v="0"/>
  </r>
  <r>
    <n v="200509792"/>
    <d v="2020-05-22T00:00:00"/>
    <d v="2020-05-01T00:00:00"/>
    <n v="1800"/>
    <n v="5"/>
    <x v="10"/>
    <n v="589"/>
    <n v="1"/>
    <n v="440"/>
    <s v="THEFT PLAIN - PETTY ($950 &amp; UNDER)"/>
    <n v="344"/>
    <n v="52"/>
    <s v="M"/>
    <s v="W"/>
    <n v="705"/>
    <s v="SLIPS/DOCK/MARINA/BOAT"/>
    <m/>
    <m/>
    <s v="IC"/>
    <s v="Invest Cont"/>
    <n v="440"/>
    <m/>
    <m/>
    <m/>
    <s v="200    WATCHORN WALK"/>
    <m/>
    <n v="33.721600000000002"/>
    <n v="-118.2818"/>
    <n v="0"/>
  </r>
  <r>
    <n v="200505066"/>
    <d v="2020-01-26T00:00:00"/>
    <d v="2020-01-24T00:00:00"/>
    <n v="2000"/>
    <n v="5"/>
    <x v="10"/>
    <n v="514"/>
    <n v="1"/>
    <n v="420"/>
    <s v="THEFT FROM MOTOR VEHICLE - PETTY ($950 &amp; UNDER)"/>
    <m/>
    <n v="0"/>
    <m/>
    <m/>
    <n v="101"/>
    <s v="STREET"/>
    <m/>
    <m/>
    <s v="IC"/>
    <s v="Invest Cont"/>
    <n v="420"/>
    <m/>
    <m/>
    <m/>
    <s v="1100    WILMINGTON                   BL"/>
    <m/>
    <n v="33.789700000000003"/>
    <n v="-118.2787"/>
    <n v="0"/>
  </r>
  <r>
    <n v="200108351"/>
    <d v="2020-03-03T00:00:00"/>
    <d v="2020-03-02T00:00:00"/>
    <n v="930"/>
    <n v="1"/>
    <x v="1"/>
    <n v="161"/>
    <n v="1"/>
    <n v="420"/>
    <s v="THEFT FROM MOTOR VEHICLE - PETTY ($950 &amp; UNDER)"/>
    <s v="0344 0385 1300 1822"/>
    <n v="32"/>
    <s v="F"/>
    <s v="W"/>
    <n v="123"/>
    <s v="PARKING UNDERGROUND/BUILDING"/>
    <m/>
    <m/>
    <s v="IC"/>
    <s v="Invest Cont"/>
    <n v="420"/>
    <m/>
    <m/>
    <m/>
    <s v="700 S  FIGUEROA                     ST"/>
    <m/>
    <n v="34.048299999999998"/>
    <n v="-118.26309999999999"/>
    <n v="0"/>
  </r>
  <r>
    <n v="200906832"/>
    <d v="2020-03-02T00:00:00"/>
    <d v="2020-02-29T00:00:00"/>
    <n v="1700"/>
    <n v="9"/>
    <x v="3"/>
    <n v="919"/>
    <n v="2"/>
    <n v="627"/>
    <s v="CHILD ABUSE (PHYSICAL) - SIMPLE ASSAULT"/>
    <s v="0416 1258 1251 0419 0602"/>
    <n v="13"/>
    <s v="M"/>
    <s v="H"/>
    <n v="502"/>
    <s v="MULTI-UNIT DWELLING (APARTMENT, DUPLEX, ETC)"/>
    <n v="400"/>
    <s v="STRONG-ARM (HANDS, FIST, FEET OR BODILY FORCE)"/>
    <s v="AO"/>
    <s v="Adult Other"/>
    <n v="627"/>
    <m/>
    <m/>
    <m/>
    <s v="13500    VANOWEN                      ST"/>
    <m/>
    <n v="34.193899999999999"/>
    <n v="-118.4289"/>
    <n v="0"/>
  </r>
  <r>
    <n v="200912045"/>
    <d v="2020-07-06T00:00:00"/>
    <d v="2020-07-06T00:00:00"/>
    <n v="1630"/>
    <n v="9"/>
    <x v="3"/>
    <n v="915"/>
    <n v="1"/>
    <n v="236"/>
    <s v="INTIMATE PARTNER - AGGRAVATED ASSAULT"/>
    <s v="2000 1241 0416 0446 0401 0913"/>
    <n v="23"/>
    <s v="M"/>
    <s v="H"/>
    <n v="502"/>
    <s v="MULTI-UNIT DWELLING (APARTMENT, DUPLEX, ETC)"/>
    <n v="400"/>
    <s v="STRONG-ARM (HANDS, FIST, FEET OR BODILY FORCE)"/>
    <s v="AA"/>
    <s v="Adult Arrest"/>
    <n v="236"/>
    <m/>
    <m/>
    <m/>
    <s v="14100    SHERMAN                      WY"/>
    <m/>
    <n v="34.2012"/>
    <n v="-118.4404"/>
    <n v="1"/>
  </r>
  <r>
    <n v="200606911"/>
    <d v="2020-02-24T00:00:00"/>
    <d v="2020-02-17T00:00:00"/>
    <n v="1"/>
    <n v="6"/>
    <x v="9"/>
    <n v="642"/>
    <n v="2"/>
    <n v="740"/>
    <s v="VANDALISM - FELONY ($400 &amp; OVER, ALL CHURCH VANDALISMS)"/>
    <n v="329"/>
    <n v="49"/>
    <s v="M"/>
    <s v="W"/>
    <n v="502"/>
    <s v="MULTI-UNIT DWELLING (APARTMENT, DUPLEX, ETC)"/>
    <m/>
    <m/>
    <s v="IC"/>
    <s v="Invest Cont"/>
    <n v="740"/>
    <m/>
    <m/>
    <m/>
    <s v="7500    HOLLYWOOD                    BL"/>
    <m/>
    <n v="34.101700000000001"/>
    <n v="-118.3588"/>
    <n v="0"/>
  </r>
  <r>
    <n v="200116273"/>
    <d v="2020-08-12T00:00:00"/>
    <d v="2020-08-12T00:00:00"/>
    <n v="220"/>
    <n v="1"/>
    <x v="1"/>
    <n v="135"/>
    <n v="2"/>
    <n v="740"/>
    <s v="VANDALISM - FELONY ($400 &amp; OVER, ALL CHURCH VANDALISMS)"/>
    <s v="1822 1414 0329"/>
    <n v="0"/>
    <s v="X"/>
    <s v="X"/>
    <n v="210"/>
    <s v="RESTAURANT/FAST FOOD"/>
    <m/>
    <m/>
    <s v="IC"/>
    <s v="Invest Cont"/>
    <n v="740"/>
    <m/>
    <m/>
    <m/>
    <s v="300 S  MAIN                         ST"/>
    <m/>
    <n v="34.048099999999998"/>
    <n v="-118.24720000000001"/>
    <n v="0"/>
  </r>
  <r>
    <n v="201305896"/>
    <d v="2020-02-03T00:00:00"/>
    <d v="2020-02-02T00:00:00"/>
    <n v="1530"/>
    <n v="13"/>
    <x v="6"/>
    <n v="1321"/>
    <n v="1"/>
    <n v="510"/>
    <s v="VEHICLE - STOLEN"/>
    <m/>
    <n v="0"/>
    <m/>
    <m/>
    <n v="101"/>
    <s v="STREET"/>
    <m/>
    <m/>
    <s v="IC"/>
    <s v="Invest Cont"/>
    <n v="510"/>
    <m/>
    <m/>
    <m/>
    <s v="MAIN                         ST"/>
    <s v="24TH                         ST"/>
    <n v="34.026600000000002"/>
    <n v="-118.2676"/>
    <n v="0"/>
  </r>
  <r>
    <n v="201213979"/>
    <d v="2020-05-17T00:00:00"/>
    <d v="2020-05-17T00:00:00"/>
    <n v="905"/>
    <n v="12"/>
    <x v="8"/>
    <n v="1248"/>
    <n v="2"/>
    <n v="354"/>
    <s v="THEFT OF IDENTITY"/>
    <n v="100"/>
    <n v="24"/>
    <s v="F"/>
    <s v="B"/>
    <n v="501"/>
    <s v="SINGLE FAMILY DWELLING"/>
    <m/>
    <m/>
    <s v="IC"/>
    <s v="Invest Cont"/>
    <n v="354"/>
    <m/>
    <m/>
    <m/>
    <s v="800 W  62ND                         ST"/>
    <m/>
    <n v="33.983699999999999"/>
    <n v="-118.28700000000001"/>
    <n v="0"/>
  </r>
  <r>
    <n v="201109997"/>
    <d v="2020-06-02T00:00:00"/>
    <d v="2020-05-31T00:00:00"/>
    <n v="2325"/>
    <n v="11"/>
    <x v="7"/>
    <n v="1172"/>
    <n v="2"/>
    <n v="740"/>
    <s v="VANDALISM - FELONY ($400 &amp; OVER, ALL CHURCH VANDALISMS)"/>
    <s v="0329 1300 1307"/>
    <n v="24"/>
    <s v="M"/>
    <s v="W"/>
    <n v="101"/>
    <s v="STREET"/>
    <m/>
    <m/>
    <s v="IC"/>
    <s v="Invest Cont"/>
    <n v="740"/>
    <m/>
    <m/>
    <m/>
    <s v="1800    SILVERWOOD                   TR"/>
    <m/>
    <n v="34.091200000000001"/>
    <n v="-118.26519999999999"/>
    <n v="0"/>
  </r>
  <r>
    <n v="200515701"/>
    <d v="2020-10-23T00:00:00"/>
    <d v="2020-10-22T00:00:00"/>
    <n v="1800"/>
    <n v="5"/>
    <x v="10"/>
    <n v="555"/>
    <n v="1"/>
    <n v="420"/>
    <s v="THEFT FROM MOTOR VEHICLE - PETTY ($950 &amp; UNDER)"/>
    <m/>
    <n v="0"/>
    <m/>
    <m/>
    <n v="104"/>
    <s v="DRIVEWAY"/>
    <m/>
    <m/>
    <s v="IC"/>
    <s v="Invest Cont"/>
    <n v="420"/>
    <m/>
    <m/>
    <m/>
    <s v="500 W  SANTA CRUZ                   ST"/>
    <m/>
    <n v="33.744199999999999"/>
    <n v="-118.28789999999999"/>
    <n v="0"/>
  </r>
  <r>
    <n v="200505309"/>
    <d v="2020-01-31T00:00:00"/>
    <d v="2020-01-31T00:00:00"/>
    <n v="1530"/>
    <n v="5"/>
    <x v="10"/>
    <n v="558"/>
    <n v="2"/>
    <n v="745"/>
    <s v="VANDALISM - MISDEAMEANOR ($399 OR UNDER)"/>
    <s v="0329 1300 1307"/>
    <n v="47"/>
    <s v="M"/>
    <s v="H"/>
    <n v="122"/>
    <s v="VEHICLE, PASSENGER/TRUCK"/>
    <m/>
    <m/>
    <s v="IC"/>
    <s v="Invest Cont"/>
    <n v="745"/>
    <m/>
    <m/>
    <m/>
    <s v="OFARRELL                     ST"/>
    <s v="PALOS VERDES                 ST"/>
    <n v="33.746000000000002"/>
    <n v="-118.2817"/>
    <n v="0"/>
  </r>
  <r>
    <n v="200416050"/>
    <d v="2020-12-18T00:00:00"/>
    <d v="2020-12-18T00:00:00"/>
    <n v="1000"/>
    <n v="4"/>
    <x v="4"/>
    <n v="487"/>
    <n v="1"/>
    <n v="510"/>
    <s v="VEHICLE - STOLEN"/>
    <m/>
    <n v="0"/>
    <m/>
    <m/>
    <n v="101"/>
    <s v="STREET"/>
    <m/>
    <m/>
    <s v="IC"/>
    <s v="Invest Cont"/>
    <n v="510"/>
    <m/>
    <m/>
    <m/>
    <s v="1100 S  MOTT                         ST"/>
    <m/>
    <n v="34.026899999999998"/>
    <n v="-118.2167"/>
    <n v="0"/>
  </r>
  <r>
    <n v="201115588"/>
    <d v="2020-11-09T00:00:00"/>
    <d v="2020-11-03T00:00:00"/>
    <n v="1345"/>
    <n v="11"/>
    <x v="7"/>
    <n v="1137"/>
    <n v="2"/>
    <n v="626"/>
    <s v="INTIMATE PARTNER - SIMPLE ASSAULT"/>
    <s v="2000 0913 1814 0448 0421"/>
    <n v="27"/>
    <s v="F"/>
    <s v="H"/>
    <n v="104"/>
    <s v="DRIVEWAY"/>
    <n v="511"/>
    <s v="VERBAL THREAT"/>
    <s v="AO"/>
    <s v="Adult Other"/>
    <n v="626"/>
    <m/>
    <m/>
    <m/>
    <s v="300 N  AVENUE 52"/>
    <m/>
    <n v="34.108499999999999"/>
    <n v="-118.2011"/>
    <n v="0"/>
  </r>
  <r>
    <n v="201107869"/>
    <d v="2020-03-31T00:00:00"/>
    <d v="2020-03-31T00:00:00"/>
    <n v="315"/>
    <n v="11"/>
    <x v="7"/>
    <n v="1107"/>
    <n v="1"/>
    <n v="310"/>
    <s v="BURGLARY"/>
    <n v="314"/>
    <n v="68"/>
    <s v="M"/>
    <s v="W"/>
    <n v="501"/>
    <s v="SINGLE FAMILY DWELLING"/>
    <m/>
    <m/>
    <s v="IC"/>
    <s v="Invest Cont"/>
    <n v="310"/>
    <n v="998"/>
    <m/>
    <m/>
    <s v="1500    WILDWOOD                     DR"/>
    <m/>
    <n v="34.130000000000003"/>
    <n v="-118.1987"/>
    <n v="0"/>
  </r>
  <r>
    <n v="200616550"/>
    <d v="2020-10-10T00:00:00"/>
    <d v="2020-10-10T00:00:00"/>
    <n v="1845"/>
    <n v="6"/>
    <x v="9"/>
    <n v="644"/>
    <n v="1"/>
    <n v="440"/>
    <s v="THEFT PLAIN - PETTY ($950 &amp; UNDER)"/>
    <s v="1822 0344"/>
    <n v="39"/>
    <s v="F"/>
    <s v="W"/>
    <n v="102"/>
    <s v="SIDEWALK"/>
    <m/>
    <m/>
    <s v="IC"/>
    <s v="Invest Cont"/>
    <n v="440"/>
    <m/>
    <m/>
    <m/>
    <s v="1400 N  FORMOSA                      AV"/>
    <m/>
    <n v="34.096200000000003"/>
    <n v="-118.3462"/>
    <n v="0"/>
  </r>
  <r>
    <n v="200319107"/>
    <d v="2020-10-19T00:00:00"/>
    <d v="2020-10-11T00:00:00"/>
    <n v="1300"/>
    <n v="3"/>
    <x v="2"/>
    <n v="377"/>
    <n v="2"/>
    <n v="888"/>
    <s v="TRESPASSING"/>
    <s v="1822 1501"/>
    <n v="53"/>
    <s v="M"/>
    <s v="B"/>
    <n v="502"/>
    <s v="MULTI-UNIT DWELLING (APARTMENT, DUPLEX, ETC)"/>
    <m/>
    <m/>
    <s v="IC"/>
    <s v="Invest Cont"/>
    <n v="888"/>
    <m/>
    <m/>
    <m/>
    <s v="1200    BROWNING                     BL"/>
    <m/>
    <n v="34.012099999999997"/>
    <n v="-118.29859999999999"/>
    <n v="0"/>
  </r>
  <r>
    <n v="200115888"/>
    <d v="2020-08-05T00:00:00"/>
    <d v="2020-08-05T00:00:00"/>
    <n v="1430"/>
    <n v="1"/>
    <x v="1"/>
    <n v="185"/>
    <n v="2"/>
    <n v="888"/>
    <s v="TRESPASSING"/>
    <s v="2004 1501"/>
    <n v="26"/>
    <s v="M"/>
    <s v="H"/>
    <n v="203"/>
    <s v="OTHER BUSINESS"/>
    <m/>
    <m/>
    <s v="IC"/>
    <s v="Invest Cont"/>
    <n v="888"/>
    <m/>
    <m/>
    <m/>
    <s v="900 S  LOS ANGELES                  ST"/>
    <m/>
    <n v="34.040300000000002"/>
    <n v="-118.2547"/>
    <n v="0"/>
  </r>
  <r>
    <n v="201004641"/>
    <d v="2020-01-16T00:00:00"/>
    <d v="2020-01-16T00:00:00"/>
    <n v="224"/>
    <n v="10"/>
    <x v="11"/>
    <n v="1097"/>
    <n v="1"/>
    <n v="310"/>
    <s v="BURGLARY"/>
    <s v="0344 1601 0321 1275 0216"/>
    <n v="38"/>
    <s v="F"/>
    <s v="W"/>
    <n v="502"/>
    <s v="MULTI-UNIT DWELLING (APARTMENT, DUPLEX, ETC)"/>
    <m/>
    <m/>
    <s v="IC"/>
    <s v="Invest Cont"/>
    <n v="310"/>
    <m/>
    <m/>
    <m/>
    <s v="16300    ROYAL HILLS                  DR"/>
    <m/>
    <n v="34.141300000000001"/>
    <n v="-118.506"/>
    <n v="0"/>
  </r>
  <r>
    <n v="200204271"/>
    <d v="2020-01-06T00:00:00"/>
    <d v="2020-01-06T00:00:00"/>
    <n v="425"/>
    <n v="2"/>
    <x v="5"/>
    <n v="237"/>
    <n v="1"/>
    <n v="442"/>
    <s v="SHOPLIFTING - PETTY THEFT ($950 &amp; UNDER)"/>
    <s v="1822 0342 0325 0344"/>
    <n v="0"/>
    <s v="X"/>
    <s v="X"/>
    <n v="401"/>
    <s v="MINI-MART"/>
    <m/>
    <m/>
    <s v="IC"/>
    <s v="Invest Cont"/>
    <n v="442"/>
    <m/>
    <m/>
    <m/>
    <s v="1400 W  3RD                          ST"/>
    <m/>
    <n v="34.062100000000001"/>
    <n v="-118.2619"/>
    <n v="0"/>
  </r>
  <r>
    <n v="200512918"/>
    <d v="2020-08-13T00:00:00"/>
    <d v="2020-08-12T00:00:00"/>
    <n v="2200"/>
    <n v="5"/>
    <x v="10"/>
    <n v="566"/>
    <n v="1"/>
    <n v="510"/>
    <s v="VEHICLE - STOLEN"/>
    <m/>
    <n v="0"/>
    <m/>
    <m/>
    <n v="101"/>
    <s v="STREET"/>
    <m/>
    <m/>
    <s v="IC"/>
    <s v="Invest Cont"/>
    <n v="510"/>
    <m/>
    <m/>
    <m/>
    <s v="800 S  PALOS VERDES                 ST"/>
    <m/>
    <n v="33.735999999999997"/>
    <n v="-118.2814"/>
    <n v="0"/>
  </r>
  <r>
    <n v="200707912"/>
    <d v="2020-03-30T00:00:00"/>
    <d v="2020-03-30T00:00:00"/>
    <n v="920"/>
    <n v="7"/>
    <x v="0"/>
    <n v="762"/>
    <n v="2"/>
    <n v="624"/>
    <s v="BATTERY - SIMPLE ASSAULT"/>
    <n v="356"/>
    <n v="54"/>
    <s v="F"/>
    <s v="B"/>
    <n v="101"/>
    <s v="STREET"/>
    <n v="400"/>
    <s v="STRONG-ARM (HANDS, FIST, FEET OR BODILY FORCE)"/>
    <s v="AA"/>
    <s v="Adult Arrest"/>
    <n v="624"/>
    <m/>
    <m/>
    <m/>
    <s v="5800    PICKFORD                     ST"/>
    <m/>
    <n v="34.048299999999998"/>
    <n v="-118.3716"/>
    <n v="1"/>
  </r>
  <r>
    <n v="201204505"/>
    <d v="2020-01-07T00:00:00"/>
    <d v="2020-01-06T00:00:00"/>
    <n v="1700"/>
    <n v="12"/>
    <x v="8"/>
    <n v="1249"/>
    <n v="1"/>
    <n v="310"/>
    <s v="BURGLARY"/>
    <s v="1607 0344"/>
    <n v="52"/>
    <s v="F"/>
    <s v="B"/>
    <n v="501"/>
    <s v="SINGLE FAMILY DWELLING"/>
    <m/>
    <m/>
    <s v="IC"/>
    <s v="Invest Cont"/>
    <n v="310"/>
    <m/>
    <m/>
    <m/>
    <s v="7000    DENVER                       AV"/>
    <m/>
    <n v="33.976100000000002"/>
    <n v="-118.2838"/>
    <n v="0"/>
  </r>
  <r>
    <n v="200213021"/>
    <d v="2020-07-25T00:00:00"/>
    <d v="2020-07-25T00:00:00"/>
    <n v="436"/>
    <n v="2"/>
    <x v="5"/>
    <n v="215"/>
    <n v="1"/>
    <n v="510"/>
    <s v="VEHICLE - STOLEN"/>
    <m/>
    <n v="0"/>
    <m/>
    <m/>
    <n v="101"/>
    <s v="STREET"/>
    <m/>
    <m/>
    <s v="IC"/>
    <s v="Invest Cont"/>
    <n v="510"/>
    <m/>
    <m/>
    <m/>
    <s v="3300    LONDON                       ST"/>
    <m/>
    <n v="34.078000000000003"/>
    <n v="-118.28060000000001"/>
    <n v="0"/>
  </r>
  <r>
    <n v="201104825"/>
    <d v="2020-01-20T00:00:00"/>
    <d v="2020-01-20T00:00:00"/>
    <n v="830"/>
    <n v="11"/>
    <x v="7"/>
    <n v="1162"/>
    <n v="1"/>
    <n v="440"/>
    <s v="THEFT PLAIN - PETTY ($950 &amp; UNDER)"/>
    <s v="0325 0344"/>
    <n v="0"/>
    <s v="X"/>
    <s v="X"/>
    <n v="301"/>
    <s v="GAS STATION"/>
    <m/>
    <m/>
    <s v="AA"/>
    <s v="Adult Arrest"/>
    <n v="440"/>
    <m/>
    <m/>
    <m/>
    <s v="1600 N  VERMONT                      AV"/>
    <m/>
    <n v="34.100200000000001"/>
    <n v="-118.29179999999999"/>
    <n v="1"/>
  </r>
  <r>
    <n v="200808897"/>
    <d v="2020-05-01T00:00:00"/>
    <d v="2020-04-30T00:00:00"/>
    <n v="1700"/>
    <n v="8"/>
    <x v="12"/>
    <n v="897"/>
    <n v="1"/>
    <n v="510"/>
    <s v="VEHICLE - STOLEN"/>
    <m/>
    <n v="0"/>
    <m/>
    <m/>
    <n v="707"/>
    <s v="GARAGE/CARPORT"/>
    <m/>
    <m/>
    <s v="IC"/>
    <s v="Invest Cont"/>
    <n v="510"/>
    <m/>
    <m/>
    <m/>
    <s v="3300    LIVONIA                      AV"/>
    <m/>
    <n v="34.031300000000002"/>
    <n v="-118.3921"/>
    <n v="0"/>
  </r>
  <r>
    <n v="200109449"/>
    <d v="2020-03-20T00:00:00"/>
    <d v="2020-03-19T00:00:00"/>
    <n v="2100"/>
    <n v="1"/>
    <x v="1"/>
    <n v="191"/>
    <n v="1"/>
    <n v="230"/>
    <s v="ASSAULT WITH DEADLY WEAPON, AGGRAVATED ASSAULT"/>
    <s v="1822 0400 0416"/>
    <n v="51"/>
    <s v="F"/>
    <s v="B"/>
    <n v="102"/>
    <s v="SIDEWALK"/>
    <n v="400"/>
    <s v="STRONG-ARM (HANDS, FIST, FEET OR BODILY FORCE)"/>
    <s v="IC"/>
    <s v="Invest Cont"/>
    <n v="230"/>
    <m/>
    <m/>
    <m/>
    <s v="1100 W  PICO                         BL"/>
    <m/>
    <n v="34.041899999999998"/>
    <n v="-118.27079999999999"/>
    <n v="0"/>
  </r>
  <r>
    <n v="200512453"/>
    <d v="2020-07-30T00:00:00"/>
    <d v="2020-07-13T00:00:00"/>
    <n v="900"/>
    <n v="5"/>
    <x v="10"/>
    <n v="557"/>
    <n v="1"/>
    <n v="310"/>
    <s v="BURGLARY"/>
    <s v="0344 1601 1236"/>
    <n v="0"/>
    <s v="X"/>
    <s v="X"/>
    <n v="203"/>
    <s v="OTHER BUSINESS"/>
    <m/>
    <m/>
    <s v="IC"/>
    <s v="Invest Cont"/>
    <n v="310"/>
    <m/>
    <m/>
    <m/>
    <s v="500 S  GAFFEY                       ST"/>
    <m/>
    <n v="33.739199999999997"/>
    <n v="-118.2923"/>
    <n v="0"/>
  </r>
  <r>
    <n v="200211199"/>
    <d v="2020-06-11T00:00:00"/>
    <d v="2020-06-11T00:00:00"/>
    <n v="1510"/>
    <n v="2"/>
    <x v="5"/>
    <n v="237"/>
    <n v="1"/>
    <n v="350"/>
    <s v="THEFT, PERSON"/>
    <s v="0342 1309 1822 0326 0344 0352 0336 0400"/>
    <n v="33"/>
    <s v="F"/>
    <s v="H"/>
    <n v="102"/>
    <s v="SIDEWALK"/>
    <m/>
    <m/>
    <s v="IC"/>
    <s v="Invest Cont"/>
    <n v="350"/>
    <m/>
    <m/>
    <m/>
    <s v="3RD                          ST"/>
    <s v="WITMER                       ST"/>
    <n v="34.059100000000001"/>
    <n v="-118.26349999999999"/>
    <n v="0"/>
  </r>
  <r>
    <n v="200814325"/>
    <d v="2020-09-20T00:00:00"/>
    <d v="2020-09-20T00:00:00"/>
    <n v="200"/>
    <n v="8"/>
    <x v="12"/>
    <n v="851"/>
    <n v="2"/>
    <n v="624"/>
    <s v="BATTERY - SIMPLE ASSAULT"/>
    <s v="0400 0342 0446 0429"/>
    <n v="24"/>
    <s v="M"/>
    <s v="W"/>
    <n v="102"/>
    <s v="SIDEWALK"/>
    <n v="400"/>
    <s v="STRONG-ARM (HANDS, FIST, FEET OR BODILY FORCE)"/>
    <s v="IC"/>
    <s v="Invest Cont"/>
    <n v="624"/>
    <m/>
    <m/>
    <m/>
    <s v="ROCHESTER                    AV"/>
    <s v="WELLESLEY"/>
    <n v="34.037500000000001"/>
    <n v="-118.4622"/>
    <n v="0"/>
  </r>
  <r>
    <n v="201222793"/>
    <d v="2020-10-18T00:00:00"/>
    <d v="2020-10-18T00:00:00"/>
    <n v="800"/>
    <n v="12"/>
    <x v="8"/>
    <n v="1207"/>
    <n v="2"/>
    <n v="740"/>
    <s v="VANDALISM - FELONY ($400 &amp; OVER, ALL CHURCH VANDALISMS)"/>
    <s v="0329 1312 1309 0913"/>
    <n v="21"/>
    <s v="F"/>
    <s v="H"/>
    <n v="122"/>
    <s v="VEHICLE, PASSENGER/TRUCK"/>
    <m/>
    <m/>
    <s v="IC"/>
    <s v="Invest Cont"/>
    <n v="740"/>
    <m/>
    <m/>
    <m/>
    <s v="ORCHARD                      AV"/>
    <s v="47TH                         ST"/>
    <n v="34.000599999999999"/>
    <n v="-118.289"/>
    <n v="0"/>
  </r>
  <r>
    <n v="200111387"/>
    <d v="2020-05-04T00:00:00"/>
    <d v="2020-05-04T00:00:00"/>
    <n v="300"/>
    <n v="1"/>
    <x v="1"/>
    <n v="119"/>
    <n v="2"/>
    <n v="888"/>
    <s v="TRESPASSING"/>
    <s v="9999 0910 2004 2028"/>
    <n v="0"/>
    <s v="X"/>
    <s v="X"/>
    <n v="834"/>
    <s v="LA UNION STATION (NOT LINE SPECIFIC)"/>
    <m/>
    <m/>
    <s v="IC"/>
    <s v="Invest Cont"/>
    <n v="888"/>
    <m/>
    <m/>
    <m/>
    <s v="800 N  ALAMEDA                      ST"/>
    <m/>
    <n v="34.0563"/>
    <n v="-118.23739999999999"/>
    <n v="0"/>
  </r>
  <r>
    <n v="200218451"/>
    <d v="2020-12-10T00:00:00"/>
    <d v="2020-12-07T00:00:00"/>
    <n v="2055"/>
    <n v="2"/>
    <x v="5"/>
    <n v="237"/>
    <n v="1"/>
    <n v="480"/>
    <s v="BIKE - STOLEN"/>
    <s v="0913 1309 1817 0344 1202"/>
    <n v="66"/>
    <s v="F"/>
    <s v="O"/>
    <n v="502"/>
    <s v="MULTI-UNIT DWELLING (APARTMENT, DUPLEX, ETC)"/>
    <m/>
    <m/>
    <s v="IC"/>
    <s v="Invest Cont"/>
    <n v="480"/>
    <m/>
    <m/>
    <m/>
    <s v="100    LUCAS                        AV"/>
    <m/>
    <n v="34.061300000000003"/>
    <n v="-118.2598"/>
    <n v="0"/>
  </r>
  <r>
    <n v="200809698"/>
    <d v="2020-05-20T00:00:00"/>
    <d v="2020-05-20T00:00:00"/>
    <n v="2000"/>
    <n v="8"/>
    <x v="12"/>
    <n v="818"/>
    <n v="1"/>
    <n v="230"/>
    <s v="ASSAULT WITH DEADLY WEAPON, AGGRAVATED ASSAULT"/>
    <s v="0432 2036 2035 0903 0431 0319 0216 1822"/>
    <n v="41"/>
    <s v="M"/>
    <s v="B"/>
    <n v="402"/>
    <s v="MARKET"/>
    <n v="512"/>
    <s v="MACE/PEPPER SPRAY"/>
    <s v="IC"/>
    <s v="Invest Cont"/>
    <n v="230"/>
    <n v="946"/>
    <m/>
    <m/>
    <s v="10800    LE CONTE                     AV"/>
    <m/>
    <n v="34.071100000000001"/>
    <n v="-118.44540000000001"/>
    <n v="0"/>
  </r>
  <r>
    <n v="201200915"/>
    <d v="2020-10-02T00:00:00"/>
    <d v="2020-10-02T00:00:00"/>
    <n v="1910"/>
    <n v="12"/>
    <x v="8"/>
    <n v="1208"/>
    <n v="1"/>
    <n v="230"/>
    <s v="ASSAULT WITH DEADLY WEAPON, AGGRAVATED ASSAULT"/>
    <s v="0430 1822 0302 0906"/>
    <n v="25"/>
    <s v="M"/>
    <s v="H"/>
    <n v="121"/>
    <s v="YARD (RESIDENTIAL/BUSINESS)"/>
    <n v="106"/>
    <s v="UNKNOWN FIREARM"/>
    <s v="IC"/>
    <s v="Invest Cont"/>
    <n v="230"/>
    <m/>
    <m/>
    <m/>
    <s v="700 W  51ST                         ST"/>
    <m/>
    <n v="33.996499999999997"/>
    <n v="-118.283"/>
    <n v="0"/>
  </r>
  <r>
    <n v="200108617"/>
    <d v="2020-03-06T00:00:00"/>
    <d v="2020-03-06T00:00:00"/>
    <n v="1630"/>
    <n v="1"/>
    <x v="1"/>
    <n v="153"/>
    <n v="1"/>
    <n v="350"/>
    <s v="THEFT, PERSON"/>
    <s v="0344 0305 0910"/>
    <n v="49"/>
    <s v="F"/>
    <s v="H"/>
    <n v="124"/>
    <s v="BUS STOP"/>
    <m/>
    <m/>
    <s v="IC"/>
    <s v="Invest Cont"/>
    <n v="350"/>
    <m/>
    <m/>
    <m/>
    <s v="7TH                          ST"/>
    <s v="SPRING"/>
    <n v="34.044899999999998"/>
    <n v="-118.25279999999999"/>
    <n v="0"/>
  </r>
  <r>
    <n v="200811260"/>
    <d v="2020-06-29T00:00:00"/>
    <d v="2020-06-29T00:00:00"/>
    <n v="830"/>
    <n v="8"/>
    <x v="12"/>
    <n v="849"/>
    <n v="1"/>
    <n v="330"/>
    <s v="BURGLARY FROM VEHICLE"/>
    <s v="0358 1302 1307 1609 0344 0377 1822"/>
    <n v="25"/>
    <s v="M"/>
    <s v="O"/>
    <n v="101"/>
    <s v="STREET"/>
    <m/>
    <m/>
    <s v="IC"/>
    <s v="Invest Cont"/>
    <n v="330"/>
    <m/>
    <m/>
    <m/>
    <s v="900 S  BEDFORD                      ST"/>
    <m/>
    <n v="34.059399999999997"/>
    <n v="-118.38039999999999"/>
    <n v="0"/>
  </r>
  <r>
    <n v="201217327"/>
    <d v="2020-07-28T00:00:00"/>
    <d v="2020-07-28T00:00:00"/>
    <n v="1450"/>
    <n v="12"/>
    <x v="8"/>
    <n v="1245"/>
    <n v="1"/>
    <n v="230"/>
    <s v="ASSAULT WITH DEADLY WEAPON, AGGRAVATED ASSAULT"/>
    <s v="1822 0329 0906"/>
    <n v="38"/>
    <s v="F"/>
    <s v="H"/>
    <n v="101"/>
    <s v="STREET"/>
    <n v="102"/>
    <s v="HAND GUN"/>
    <s v="IC"/>
    <s v="Invest Cont"/>
    <n v="230"/>
    <m/>
    <m/>
    <m/>
    <s v="1300 W  69TH                         ST"/>
    <m/>
    <n v="33.976999999999997"/>
    <n v="-118.30029999999999"/>
    <n v="0"/>
  </r>
  <r>
    <n v="200209952"/>
    <d v="2020-05-08T00:00:00"/>
    <d v="2020-04-03T00:00:00"/>
    <n v="1200"/>
    <n v="2"/>
    <x v="5"/>
    <n v="249"/>
    <n v="1"/>
    <n v="510"/>
    <s v="VEHICLE - STOLEN"/>
    <m/>
    <n v="0"/>
    <m/>
    <m/>
    <n v="101"/>
    <s v="STREET"/>
    <m/>
    <m/>
    <s v="IC"/>
    <s v="Invest Cont"/>
    <n v="510"/>
    <m/>
    <m/>
    <m/>
    <s v="600    SAINT PAUL                   AV"/>
    <m/>
    <n v="34.0535"/>
    <n v="-118.26090000000001"/>
    <n v="0"/>
  </r>
  <r>
    <n v="200605334"/>
    <d v="2020-01-29T00:00:00"/>
    <d v="2020-01-29T00:00:00"/>
    <n v="1350"/>
    <n v="6"/>
    <x v="9"/>
    <n v="632"/>
    <n v="2"/>
    <n v="930"/>
    <s v="CRIMINAL THREATS - NO WEAPON DISPLAYED"/>
    <s v="0421 0603 1402 0913 1419 1407"/>
    <n v="62"/>
    <s v="M"/>
    <s v="O"/>
    <n v="501"/>
    <s v="SINGLE FAMILY DWELLING"/>
    <n v="511"/>
    <s v="VERBAL THREAT"/>
    <s v="AO"/>
    <s v="Adult Other"/>
    <n v="930"/>
    <n v="998"/>
    <m/>
    <m/>
    <s v="8100    GOULD                        AV"/>
    <m/>
    <n v="34.106000000000002"/>
    <n v="-118.3686"/>
    <n v="0"/>
  </r>
  <r>
    <n v="200815856"/>
    <d v="2020-10-29T00:00:00"/>
    <d v="2020-10-28T00:00:00"/>
    <n v="1830"/>
    <n v="8"/>
    <x v="12"/>
    <n v="825"/>
    <n v="2"/>
    <n v="354"/>
    <s v="THEFT OF IDENTITY"/>
    <n v="100"/>
    <n v="26"/>
    <s v="M"/>
    <s v="W"/>
    <n v="502"/>
    <s v="MULTI-UNIT DWELLING (APARTMENT, DUPLEX, ETC)"/>
    <m/>
    <m/>
    <s v="IC"/>
    <s v="Invest Cont"/>
    <n v="354"/>
    <m/>
    <m/>
    <m/>
    <s v="300 S  MEDIO                        DR"/>
    <m/>
    <n v="34.051600000000001"/>
    <n v="-118.48009999999999"/>
    <n v="0"/>
  </r>
  <r>
    <n v="200104352"/>
    <d v="2020-01-06T00:00:00"/>
    <d v="2020-01-05T00:00:00"/>
    <n v="2000"/>
    <n v="1"/>
    <x v="1"/>
    <n v="153"/>
    <n v="1"/>
    <n v="420"/>
    <s v="THEFT FROM MOTOR VEHICLE - PETTY ($950 &amp; UNDER)"/>
    <m/>
    <n v="0"/>
    <m/>
    <m/>
    <n v="101"/>
    <s v="STREET"/>
    <m/>
    <m/>
    <s v="IC"/>
    <s v="Invest Cont"/>
    <n v="420"/>
    <m/>
    <m/>
    <m/>
    <s v="SPRING                       ST"/>
    <s v="5TH                          ST"/>
    <n v="34.045999999999999"/>
    <n v="-118.2509"/>
    <n v="0"/>
  </r>
  <r>
    <n v="200717123"/>
    <d v="2020-12-14T00:00:00"/>
    <d v="2020-12-14T00:00:00"/>
    <n v="2209"/>
    <n v="7"/>
    <x v="0"/>
    <n v="743"/>
    <n v="2"/>
    <n v="946"/>
    <s v="OTHER MISCELLANEOUS CRIME"/>
    <s v="1501 1822 1300"/>
    <n v="27"/>
    <s v="M"/>
    <s v="W"/>
    <n v="101"/>
    <s v="STREET"/>
    <m/>
    <m/>
    <s v="IC"/>
    <s v="Invest Cont"/>
    <n v="946"/>
    <m/>
    <m/>
    <m/>
    <s v="1000 S  SIERRA BONITA                AV"/>
    <m/>
    <n v="34.055399999999999"/>
    <n v="-118.357"/>
    <n v="0"/>
  </r>
  <r>
    <n v="200505331"/>
    <d v="2020-02-01T00:00:00"/>
    <d v="2020-02-01T00:00:00"/>
    <n v="1930"/>
    <n v="5"/>
    <x v="10"/>
    <n v="514"/>
    <n v="1"/>
    <n v="761"/>
    <s v="BRANDISH WEAPON"/>
    <s v="0602 0913 0334 1402 0562"/>
    <n v="64"/>
    <s v="M"/>
    <s v="H"/>
    <n v="501"/>
    <s v="SINGLE FAMILY DWELLING"/>
    <n v="305"/>
    <s v="FIXED OBJECT"/>
    <s v="IC"/>
    <s v="Invest Cont"/>
    <n v="761"/>
    <n v="998"/>
    <m/>
    <m/>
    <s v="1000 W  DENNI                        ST"/>
    <m/>
    <n v="33.784399999999998"/>
    <n v="-118.27460000000001"/>
    <n v="0"/>
  </r>
  <r>
    <n v="200119588"/>
    <d v="2020-10-17T00:00:00"/>
    <d v="2020-10-16T00:00:00"/>
    <n v="1830"/>
    <n v="1"/>
    <x v="1"/>
    <n v="152"/>
    <n v="2"/>
    <n v="625"/>
    <s v="OTHER ASSAULT"/>
    <s v="1822 0356"/>
    <n v="46"/>
    <s v="F"/>
    <s v="W"/>
    <n v="102"/>
    <s v="SIDEWALK"/>
    <n v="500"/>
    <s v="UNKNOWN WEAPON/OTHER WEAPON"/>
    <s v="IC"/>
    <s v="Invest Cont"/>
    <n v="625"/>
    <m/>
    <m/>
    <m/>
    <s v="HOPE"/>
    <s v="7TH"/>
    <n v="34.048000000000002"/>
    <n v="-118.2576"/>
    <n v="0"/>
  </r>
  <r>
    <n v="200704914"/>
    <d v="2020-01-20T00:00:00"/>
    <d v="2020-01-17T00:00:00"/>
    <n v="1217"/>
    <n v="7"/>
    <x v="0"/>
    <n v="742"/>
    <n v="1"/>
    <n v="341"/>
    <s v="THEFT-GRAND ($950.01 &amp; OVER)EXCPT,GUNS,FOWL,LIVESTK,PROD"/>
    <s v="0344 0378"/>
    <n v="39"/>
    <s v="M"/>
    <s v="H"/>
    <n v="203"/>
    <s v="OTHER BUSINESS"/>
    <m/>
    <m/>
    <s v="IC"/>
    <s v="Invest Cont"/>
    <n v="341"/>
    <m/>
    <m/>
    <m/>
    <s v="6300    WILSHIRE                     BL"/>
    <m/>
    <n v="34.063400000000001"/>
    <n v="-118.3655"/>
    <n v="0"/>
  </r>
  <r>
    <n v="200604422"/>
    <d v="2020-01-09T00:00:00"/>
    <d v="2020-01-09T00:00:00"/>
    <n v="2115"/>
    <n v="6"/>
    <x v="9"/>
    <n v="666"/>
    <n v="2"/>
    <n v="860"/>
    <s v="BATTERY WITH SEXUAL CONTACT"/>
    <n v="522"/>
    <n v="47"/>
    <s v="F"/>
    <s v="H"/>
    <n v="203"/>
    <s v="OTHER BUSINESS"/>
    <n v="400"/>
    <s v="STRONG-ARM (HANDS, FIST, FEET OR BODILY FORCE)"/>
    <s v="IC"/>
    <s v="Invest Cont"/>
    <n v="860"/>
    <m/>
    <m/>
    <m/>
    <s v="6100 W  SUNSET                       BL"/>
    <m/>
    <n v="34.097999999999999"/>
    <n v="-118.3223"/>
    <n v="0"/>
  </r>
  <r>
    <n v="200509091"/>
    <d v="2020-05-06T00:00:00"/>
    <d v="2020-05-05T00:00:00"/>
    <n v="1122"/>
    <n v="5"/>
    <x v="10"/>
    <n v="516"/>
    <n v="1"/>
    <n v="510"/>
    <s v="VEHICLE - STOLEN"/>
    <m/>
    <n v="0"/>
    <m/>
    <m/>
    <n v="101"/>
    <s v="STREET"/>
    <m/>
    <m/>
    <s v="IC"/>
    <s v="Invest Cont"/>
    <n v="510"/>
    <m/>
    <m/>
    <m/>
    <s v="1200    MARINE                       AV"/>
    <m/>
    <n v="33.786700000000003"/>
    <n v="-118.26430000000001"/>
    <n v="0"/>
  </r>
  <r>
    <n v="200105344"/>
    <d v="2020-01-20T00:00:00"/>
    <d v="2020-01-20T00:00:00"/>
    <n v="1600"/>
    <n v="1"/>
    <x v="1"/>
    <n v="142"/>
    <n v="2"/>
    <n v="624"/>
    <s v="BATTERY - SIMPLE ASSAULT"/>
    <s v="0416 0910 1822"/>
    <n v="33"/>
    <s v="F"/>
    <s v="H"/>
    <n v="102"/>
    <s v="SIDEWALK"/>
    <n v="400"/>
    <s v="STRONG-ARM (HANDS, FIST, FEET OR BODILY FORCE)"/>
    <s v="IC"/>
    <s v="Invest Cont"/>
    <n v="624"/>
    <m/>
    <m/>
    <m/>
    <s v="6TH                          ST"/>
    <s v="HOPE                         ST"/>
    <n v="34.051900000000003"/>
    <n v="-118.2531"/>
    <n v="0"/>
  </r>
  <r>
    <n v="200105517"/>
    <d v="2020-01-23T00:00:00"/>
    <d v="2020-01-22T00:00:00"/>
    <n v="1400"/>
    <n v="1"/>
    <x v="1"/>
    <n v="118"/>
    <n v="1"/>
    <n v="510"/>
    <s v="VEHICLE - STOLEN"/>
    <m/>
    <n v="0"/>
    <m/>
    <m/>
    <n v="101"/>
    <s v="STREET"/>
    <m/>
    <m/>
    <s v="IC"/>
    <s v="Invest Cont"/>
    <n v="510"/>
    <m/>
    <m/>
    <m/>
    <s v="ELMYRA"/>
    <s v="MAIN"/>
    <n v="34.064399999999999"/>
    <n v="-118.232"/>
    <n v="0"/>
  </r>
  <r>
    <n v="201012761"/>
    <d v="2020-09-04T00:00:00"/>
    <d v="2020-09-04T00:00:00"/>
    <n v="1335"/>
    <n v="10"/>
    <x v="11"/>
    <n v="1025"/>
    <n v="2"/>
    <n v="762"/>
    <s v="LEWD CONDUCT"/>
    <s v="2004 0528 1822 0344 0509"/>
    <n v="49"/>
    <s v="F"/>
    <s v="O"/>
    <n v="718"/>
    <s v="MASSAGE PARLOR"/>
    <m/>
    <m/>
    <s v="AA"/>
    <s v="Adult Arrest"/>
    <n v="762"/>
    <m/>
    <m/>
    <m/>
    <s v="6900    RESEDA                       BL"/>
    <m/>
    <n v="34.195700000000002"/>
    <n v="-118.536"/>
    <n v="1"/>
  </r>
  <r>
    <n v="200408384"/>
    <d v="2020-05-01T00:00:00"/>
    <d v="2020-04-30T00:00:00"/>
    <n v="2100"/>
    <n v="4"/>
    <x v="4"/>
    <n v="449"/>
    <n v="1"/>
    <n v="236"/>
    <s v="INTIMATE PARTNER - AGGRAVATED ASSAULT"/>
    <s v="0913 2000 1814 0408"/>
    <n v="48"/>
    <s v="F"/>
    <s v="H"/>
    <n v="501"/>
    <s v="SINGLE FAMILY DWELLING"/>
    <n v="400"/>
    <s v="STRONG-ARM (HANDS, FIST, FEET OR BODILY FORCE)"/>
    <s v="AA"/>
    <s v="Adult Arrest"/>
    <n v="236"/>
    <m/>
    <m/>
    <m/>
    <s v="2400    POMEROY                      AV"/>
    <m/>
    <n v="34.053699999999999"/>
    <n v="-118.2034"/>
    <n v="1"/>
  </r>
  <r>
    <n v="201107007"/>
    <d v="2020-03-07T00:00:00"/>
    <d v="2020-03-07T00:00:00"/>
    <n v="600"/>
    <n v="11"/>
    <x v="7"/>
    <n v="1101"/>
    <n v="1"/>
    <n v="330"/>
    <s v="BURGLARY FROM VEHICLE"/>
    <s v="0344 1307"/>
    <n v="45"/>
    <s v="F"/>
    <s v="H"/>
    <n v="109"/>
    <s v="PARK/PLAYGROUND"/>
    <m/>
    <m/>
    <s v="IC"/>
    <s v="Invest Cont"/>
    <n v="330"/>
    <m/>
    <m/>
    <m/>
    <s v="2700 N  VERMONT                      AV"/>
    <m/>
    <n v="34.117899999999999"/>
    <n v="-118.29300000000001"/>
    <n v="0"/>
  </r>
  <r>
    <n v="200810459"/>
    <d v="2020-06-09T00:00:00"/>
    <d v="2020-06-02T00:00:00"/>
    <n v="1200"/>
    <n v="8"/>
    <x v="12"/>
    <n v="882"/>
    <n v="1"/>
    <n v="310"/>
    <s v="BURGLARY"/>
    <s v="0321 0344 1607 0329 1822"/>
    <n v="26"/>
    <s v="M"/>
    <s v="W"/>
    <n v="247"/>
    <s v="CAR WASH"/>
    <m/>
    <m/>
    <s v="IC"/>
    <s v="Invest Cont"/>
    <n v="310"/>
    <m/>
    <m/>
    <m/>
    <s v="11300 W  OLYMPIC                      BL"/>
    <m/>
    <n v="34.038200000000003"/>
    <n v="-118.44119999999999"/>
    <n v="0"/>
  </r>
  <r>
    <n v="200807339"/>
    <d v="2020-03-14T00:00:00"/>
    <d v="2020-03-14T00:00:00"/>
    <n v="1310"/>
    <n v="8"/>
    <x v="12"/>
    <n v="839"/>
    <n v="2"/>
    <n v="888"/>
    <s v="TRESPASSING"/>
    <s v="1501 1420 1822"/>
    <n v="0"/>
    <s v="X"/>
    <s v="X"/>
    <n v="707"/>
    <s v="GARAGE/CARPORT"/>
    <m/>
    <m/>
    <s v="IC"/>
    <s v="Invest Cont"/>
    <n v="888"/>
    <m/>
    <m/>
    <m/>
    <s v="10200    SANTA MONICA                 BL"/>
    <m/>
    <n v="34.060499999999998"/>
    <n v="-118.41930000000001"/>
    <n v="0"/>
  </r>
  <r>
    <n v="200709955"/>
    <d v="2020-06-03T00:00:00"/>
    <d v="2020-06-02T00:00:00"/>
    <n v="1825"/>
    <n v="7"/>
    <x v="0"/>
    <n v="765"/>
    <n v="1"/>
    <n v="230"/>
    <s v="ASSAULT WITH DEADLY WEAPON, AGGRAVATED ASSAULT"/>
    <n v="913"/>
    <n v="59"/>
    <s v="M"/>
    <s v="B"/>
    <n v="502"/>
    <s v="MULTI-UNIT DWELLING (APARTMENT, DUPLEX, ETC)"/>
    <n v="506"/>
    <s v="FIRE"/>
    <s v="AO"/>
    <s v="Adult Other"/>
    <n v="230"/>
    <n v="648"/>
    <m/>
    <m/>
    <s v="1200 S  LA BREA                      AV"/>
    <m/>
    <n v="34.053100000000001"/>
    <n v="-118.3437"/>
    <n v="0"/>
  </r>
  <r>
    <n v="201207965"/>
    <d v="2020-02-27T00:00:00"/>
    <d v="2020-02-27T00:00:00"/>
    <n v="1100"/>
    <n v="12"/>
    <x v="8"/>
    <n v="1218"/>
    <n v="1"/>
    <n v="236"/>
    <s v="INTIMATE PARTNER - AGGRAVATED ASSAULT"/>
    <s v="0913 2000 0416 0445 1814"/>
    <n v="52"/>
    <s v="M"/>
    <s v="B"/>
    <n v="501"/>
    <s v="SINGLE FAMILY DWELLING"/>
    <n v="500"/>
    <s v="UNKNOWN WEAPON/OTHER WEAPON"/>
    <s v="AO"/>
    <s v="Adult Other"/>
    <n v="236"/>
    <m/>
    <m/>
    <m/>
    <s v="700 W  57TH                         ST"/>
    <m/>
    <n v="33.990499999999997"/>
    <n v="-118.2856"/>
    <n v="0"/>
  </r>
  <r>
    <n v="201105656"/>
    <d v="2020-02-07T00:00:00"/>
    <d v="2020-02-05T00:00:00"/>
    <n v="700"/>
    <n v="11"/>
    <x v="7"/>
    <n v="1181"/>
    <n v="1"/>
    <n v="310"/>
    <s v="BURGLARY"/>
    <n v="321"/>
    <n v="49"/>
    <s v="M"/>
    <s v="H"/>
    <n v="501"/>
    <s v="SINGLE FAMILY DWELLING"/>
    <m/>
    <m/>
    <s v="IC"/>
    <s v="Invest Cont"/>
    <n v="310"/>
    <m/>
    <m/>
    <m/>
    <s v="1400 N  BENTON                       WY"/>
    <m/>
    <n v="34.0837"/>
    <n v="-118.2683"/>
    <n v="0"/>
  </r>
  <r>
    <n v="200321932"/>
    <d v="2020-12-17T00:00:00"/>
    <d v="2020-10-01T00:00:00"/>
    <n v="1"/>
    <n v="3"/>
    <x v="2"/>
    <n v="361"/>
    <n v="2"/>
    <n v="812"/>
    <s v="CRM AGNST CHLD (13 OR UNDER) (14-15 &amp; SUSP 10 YRS OLDER)"/>
    <s v="1251 1258 0556 0510 0522"/>
    <n v="13"/>
    <s v="F"/>
    <s v="H"/>
    <n v="501"/>
    <s v="SINGLE FAMILY DWELLING"/>
    <n v="400"/>
    <s v="STRONG-ARM (HANDS, FIST, FEET OR BODILY FORCE)"/>
    <s v="AA"/>
    <s v="Adult Arrest"/>
    <n v="812"/>
    <n v="860"/>
    <m/>
    <m/>
    <s v="3800    STEVELY                      AV"/>
    <m/>
    <n v="34.017800000000001"/>
    <n v="-118.3536"/>
    <n v="1"/>
  </r>
  <r>
    <n v="201223939"/>
    <d v="2020-11-04T00:00:00"/>
    <d v="2020-11-03T00:00:00"/>
    <n v="830"/>
    <n v="12"/>
    <x v="8"/>
    <n v="1258"/>
    <n v="1"/>
    <n v="310"/>
    <s v="BURGLARY"/>
    <s v="1822 0344 0358 1609"/>
    <n v="34"/>
    <s v="M"/>
    <s v="H"/>
    <n v="501"/>
    <s v="SINGLE FAMILY DWELLING"/>
    <m/>
    <m/>
    <s v="IC"/>
    <s v="Invest Cont"/>
    <n v="310"/>
    <m/>
    <m/>
    <m/>
    <s v="100 E  76TH                         ST"/>
    <m/>
    <n v="33.971299999999999"/>
    <n v="-118.2739"/>
    <n v="0"/>
  </r>
  <r>
    <n v="200410989"/>
    <d v="2020-07-20T00:00:00"/>
    <d v="2020-07-20T00:00:00"/>
    <n v="2230"/>
    <n v="4"/>
    <x v="4"/>
    <n v="499"/>
    <n v="1"/>
    <n v="110"/>
    <s v="CRIMINAL HOMICIDE"/>
    <s v="1100 0430 0906 1270 1822 1402 1419"/>
    <n v="34"/>
    <s v="M"/>
    <s v="W"/>
    <n v="101"/>
    <s v="STREET"/>
    <n v="106"/>
    <s v="UNKNOWN FIREARM"/>
    <s v="AA"/>
    <s v="Adult Arrest"/>
    <n v="110"/>
    <n v="998"/>
    <m/>
    <m/>
    <s v="BESWICK"/>
    <s v="CALZONA                      ST"/>
    <n v="34.020499999999998"/>
    <n v="-118.1957"/>
    <n v="1"/>
  </r>
  <r>
    <n v="200605902"/>
    <d v="2020-02-09T00:00:00"/>
    <d v="2020-02-09T00:00:00"/>
    <n v="1020"/>
    <n v="6"/>
    <x v="9"/>
    <n v="628"/>
    <n v="2"/>
    <n v="626"/>
    <s v="INTIMATE PARTNER - SIMPLE ASSAULT"/>
    <s v="2000 0400 0416"/>
    <n v="33"/>
    <s v="F"/>
    <s v="W"/>
    <n v="103"/>
    <s v="ALLEY"/>
    <n v="400"/>
    <s v="STRONG-ARM (HANDS, FIST, FEET OR BODILY FORCE)"/>
    <s v="IC"/>
    <s v="Invest Cont"/>
    <n v="626"/>
    <m/>
    <m/>
    <m/>
    <s v="1900    VISTA DEL MAR                AV"/>
    <m/>
    <n v="34.1053"/>
    <n v="-118.324"/>
    <n v="0"/>
  </r>
  <r>
    <n v="200706001"/>
    <d v="2020-02-11T00:00:00"/>
    <d v="2020-01-24T00:00:00"/>
    <n v="10"/>
    <n v="7"/>
    <x v="0"/>
    <n v="745"/>
    <n v="2"/>
    <n v="354"/>
    <s v="THEFT OF IDENTITY"/>
    <s v="0929 1822"/>
    <n v="24"/>
    <s v="F"/>
    <s v="W"/>
    <n v="501"/>
    <s v="SINGLE FAMILY DWELLING"/>
    <m/>
    <m/>
    <s v="IC"/>
    <s v="Invest Cont"/>
    <n v="354"/>
    <m/>
    <m/>
    <m/>
    <s v="5300 W  9TH                          ST"/>
    <m/>
    <n v="34.058900000000001"/>
    <n v="-118.34529999999999"/>
    <n v="0"/>
  </r>
  <r>
    <n v="200118579"/>
    <d v="2020-06-18T00:00:00"/>
    <d v="2020-04-22T00:00:00"/>
    <n v="1200"/>
    <n v="1"/>
    <x v="1"/>
    <n v="155"/>
    <n v="2"/>
    <n v="845"/>
    <s v="SEX OFFENDER REGISTRANT OUT OF COMPLIANCE"/>
    <n v="1501"/>
    <n v="42"/>
    <s v="F"/>
    <s v="B"/>
    <n v="726"/>
    <s v="POLICE FACILITY"/>
    <m/>
    <m/>
    <s v="IC"/>
    <s v="Invest Cont"/>
    <n v="845"/>
    <m/>
    <m/>
    <m/>
    <s v="200 E  6TH                          ST"/>
    <m/>
    <n v="34.044800000000002"/>
    <n v="-118.2474"/>
    <n v="0"/>
  </r>
  <r>
    <n v="200218653"/>
    <d v="2020-12-04T00:00:00"/>
    <d v="2020-12-03T00:00:00"/>
    <n v="2033"/>
    <n v="2"/>
    <x v="5"/>
    <n v="201"/>
    <n v="1"/>
    <n v="230"/>
    <s v="ASSAULT WITH DEADLY WEAPON, AGGRAVATED ASSAULT"/>
    <s v="1822 0407 0910"/>
    <n v="0"/>
    <s v="M"/>
    <s v="B"/>
    <n v="907"/>
    <s v="MTA - RED LINE - VERMONT/SANTA MONICA"/>
    <n v="506"/>
    <s v="FIRE"/>
    <s v="AO"/>
    <s v="Adult Other"/>
    <n v="230"/>
    <m/>
    <m/>
    <m/>
    <s v="1000 N  VERMONT                      AV"/>
    <m/>
    <n v="34.087299999999999"/>
    <n v="-118.29600000000001"/>
    <n v="0"/>
  </r>
  <r>
    <n v="200106953"/>
    <d v="2020-02-12T00:00:00"/>
    <d v="2020-02-12T00:00:00"/>
    <n v="900"/>
    <n v="1"/>
    <x v="1"/>
    <n v="163"/>
    <n v="1"/>
    <n v="210"/>
    <s v="ROBBERY"/>
    <s v="1822 1278 0449 0421 0371"/>
    <n v="31"/>
    <s v="M"/>
    <s v="H"/>
    <n v="101"/>
    <s v="STREET"/>
    <n v="200"/>
    <s v="KNIFE WITH BLADE 6INCHES OR LESS"/>
    <s v="IC"/>
    <s v="Invest Cont"/>
    <n v="210"/>
    <m/>
    <m/>
    <m/>
    <s v="9TH"/>
    <s v="BROADWAY"/>
    <n v="34.042299999999997"/>
    <n v="-118.2561"/>
    <n v="0"/>
  </r>
  <r>
    <n v="200218671"/>
    <d v="2020-12-16T00:00:00"/>
    <d v="2020-12-16T00:00:00"/>
    <n v="1030"/>
    <n v="2"/>
    <x v="5"/>
    <n v="248"/>
    <n v="2"/>
    <n v="626"/>
    <s v="INTIMATE PARTNER - SIMPLE ASSAULT"/>
    <s v="2000 1814 0913 0444 0408 1251 0429"/>
    <n v="18"/>
    <s v="F"/>
    <s v="H"/>
    <n v="502"/>
    <s v="MULTI-UNIT DWELLING (APARTMENT, DUPLEX, ETC)"/>
    <n v="400"/>
    <s v="STRONG-ARM (HANDS, FIST, FEET OR BODILY FORCE)"/>
    <s v="IC"/>
    <s v="Invest Cont"/>
    <n v="626"/>
    <m/>
    <m/>
    <m/>
    <s v="400    WITMER                       ST"/>
    <m/>
    <n v="0"/>
    <n v="0"/>
    <n v="0"/>
  </r>
  <r>
    <n v="201300847"/>
    <d v="2020-07-09T00:00:00"/>
    <d v="2020-07-08T00:00:00"/>
    <n v="1935"/>
    <n v="13"/>
    <x v="6"/>
    <n v="1309"/>
    <n v="2"/>
    <n v="740"/>
    <s v="VANDALISM - FELONY ($400 &amp; OVER, ALL CHURCH VANDALISMS)"/>
    <n v="329"/>
    <n v="0"/>
    <s v="M"/>
    <s v="H"/>
    <n v="101"/>
    <s v="STREET"/>
    <n v="109"/>
    <s v="SEMI-AUTOMATIC PISTOL"/>
    <s v="IC"/>
    <s v="Invest Cont"/>
    <n v="740"/>
    <m/>
    <m/>
    <m/>
    <s v="2200 S  SANTA FE                     AV"/>
    <m/>
    <n v="34.018000000000001"/>
    <n v="-118.23"/>
    <n v="0"/>
  </r>
  <r>
    <n v="200706751"/>
    <d v="2020-02-26T00:00:00"/>
    <d v="2020-02-26T00:00:00"/>
    <n v="1200"/>
    <n v="7"/>
    <x v="0"/>
    <n v="722"/>
    <n v="1"/>
    <n v="330"/>
    <s v="BURGLARY FROM VEHICLE"/>
    <s v="1300 0344 1822"/>
    <n v="52"/>
    <s v="M"/>
    <s v="B"/>
    <n v="108"/>
    <s v="PARKING LOT"/>
    <m/>
    <m/>
    <s v="IC"/>
    <s v="Invest Cont"/>
    <n v="330"/>
    <m/>
    <m/>
    <m/>
    <s v="8400    BEVERLY                      BL"/>
    <m/>
    <n v="34.076099999999997"/>
    <n v="-118.37309999999999"/>
    <n v="0"/>
  </r>
  <r>
    <n v="200305070"/>
    <d v="2020-01-19T00:00:00"/>
    <d v="2020-01-19T00:00:00"/>
    <n v="1400"/>
    <n v="3"/>
    <x v="2"/>
    <n v="362"/>
    <n v="2"/>
    <n v="627"/>
    <s v="CHILD ABUSE (PHYSICAL) - SIMPLE ASSAULT"/>
    <s v="1258 0401"/>
    <n v="11"/>
    <s v="F"/>
    <s v="B"/>
    <n v="501"/>
    <s v="SINGLE FAMILY DWELLING"/>
    <n v="400"/>
    <s v="STRONG-ARM (HANDS, FIST, FEET OR BODILY FORCE)"/>
    <s v="AA"/>
    <s v="Adult Arrest"/>
    <n v="627"/>
    <m/>
    <m/>
    <m/>
    <s v="4000    GELBER                       PL"/>
    <m/>
    <n v="34.013300000000001"/>
    <n v="-118.3486"/>
    <n v="1"/>
  </r>
  <r>
    <n v="200319989"/>
    <d v="2020-11-04T00:00:00"/>
    <d v="2020-11-03T00:00:00"/>
    <n v="1930"/>
    <n v="3"/>
    <x v="2"/>
    <n v="334"/>
    <n v="2"/>
    <n v="626"/>
    <s v="INTIMATE PARTNER - SIMPLE ASSAULT"/>
    <s v="2000 1813 0913 2021 0416 1821 1241"/>
    <n v="57"/>
    <s v="F"/>
    <s v="W"/>
    <n v="501"/>
    <s v="SINGLE FAMILY DWELLING"/>
    <n v="400"/>
    <s v="STRONG-ARM (HANDS, FIST, FEET OR BODILY FORCE)"/>
    <s v="AO"/>
    <s v="Adult Other"/>
    <n v="626"/>
    <m/>
    <m/>
    <m/>
    <s v="3400 W  36TH                         ST"/>
    <m/>
    <n v="34.023600000000002"/>
    <n v="-118.3327"/>
    <n v="0"/>
  </r>
  <r>
    <n v="200114335"/>
    <d v="2020-07-05T00:00:00"/>
    <d v="2020-07-05T00:00:00"/>
    <n v="300"/>
    <n v="1"/>
    <x v="1"/>
    <n v="142"/>
    <n v="2"/>
    <n v="888"/>
    <s v="TRESPASSING"/>
    <n v="1822"/>
    <n v="0"/>
    <s v="M"/>
    <s v="W"/>
    <n v="503"/>
    <s v="HOTEL"/>
    <m/>
    <m/>
    <s v="IC"/>
    <s v="Invest Cont"/>
    <n v="888"/>
    <m/>
    <m/>
    <m/>
    <s v="400 S  FLOWER                       ST"/>
    <m/>
    <n v="34.052100000000003"/>
    <n v="-118.2556"/>
    <n v="0"/>
  </r>
  <r>
    <n v="200101115"/>
    <d v="2020-11-15T00:00:00"/>
    <d v="2020-11-14T00:00:00"/>
    <n v="2050"/>
    <n v="1"/>
    <x v="1"/>
    <n v="147"/>
    <n v="2"/>
    <n v="740"/>
    <s v="VANDALISM - FELONY ($400 &amp; OVER, ALL CHURCH VANDALISMS)"/>
    <s v="1402 0329 1822"/>
    <n v="0"/>
    <s v="M"/>
    <s v="W"/>
    <n v="203"/>
    <s v="OTHER BUSINESS"/>
    <m/>
    <m/>
    <s v="AA"/>
    <s v="Adult Arrest"/>
    <n v="740"/>
    <n v="998"/>
    <m/>
    <m/>
    <s v="WINSTON"/>
    <s v="WALL"/>
    <n v="34.045499999999997"/>
    <n v="-118.2452"/>
    <n v="1"/>
  </r>
  <r>
    <n v="201007959"/>
    <d v="2020-04-11T00:00:00"/>
    <d v="2020-04-10T00:00:00"/>
    <n v="1830"/>
    <n v="10"/>
    <x v="11"/>
    <n v="1075"/>
    <n v="1"/>
    <n v="331"/>
    <s v="THEFT FROM MOTOR VEHICLE - GRAND ($950.01 AND OVER)"/>
    <s v="1300 1822 0344 0386 0930 1420"/>
    <n v="48"/>
    <s v="M"/>
    <s v="W"/>
    <n v="108"/>
    <s v="PARKING LOT"/>
    <m/>
    <m/>
    <s v="IC"/>
    <s v="Invest Cont"/>
    <n v="331"/>
    <m/>
    <m/>
    <m/>
    <s v="17800    VENTURA                      BL"/>
    <m/>
    <n v="34.1629"/>
    <n v="-118.5202"/>
    <n v="0"/>
  </r>
  <r>
    <n v="201221492"/>
    <d v="2020-09-27T00:00:00"/>
    <d v="2020-09-27T00:00:00"/>
    <n v="420"/>
    <n v="12"/>
    <x v="8"/>
    <n v="1265"/>
    <n v="1"/>
    <n v="230"/>
    <s v="ASSAULT WITH DEADLY WEAPON, AGGRAVATED ASSAULT"/>
    <s v="0906 1402 1100 1300"/>
    <n v="31"/>
    <s v="M"/>
    <s v="H"/>
    <n v="101"/>
    <s v="STREET"/>
    <n v="106"/>
    <s v="UNKNOWN FIREARM"/>
    <s v="IC"/>
    <s v="Invest Cont"/>
    <n v="230"/>
    <m/>
    <m/>
    <m/>
    <s v="BUDLONG                      AV"/>
    <s v="80TH                         ST"/>
    <n v="33.966500000000003"/>
    <n v="-118.2962"/>
    <n v="0"/>
  </r>
  <r>
    <n v="200808841"/>
    <d v="2020-04-29T00:00:00"/>
    <d v="2020-04-29T00:00:00"/>
    <n v="900"/>
    <n v="8"/>
    <x v="12"/>
    <n v="811"/>
    <n v="2"/>
    <n v="745"/>
    <s v="VANDALISM - MISDEAMEANOR ($399 OR UNDER)"/>
    <s v="0329 1236"/>
    <n v="58"/>
    <s v="M"/>
    <s v="W"/>
    <n v="203"/>
    <s v="OTHER BUSINESS"/>
    <m/>
    <m/>
    <s v="IC"/>
    <s v="Invest Cont"/>
    <n v="745"/>
    <m/>
    <m/>
    <m/>
    <s v="17300 W  SUNSET                       BL"/>
    <m/>
    <n v="34.056100000000001"/>
    <n v="-118.55119999999999"/>
    <n v="0"/>
  </r>
  <r>
    <n v="201219484"/>
    <d v="2020-08-28T00:00:00"/>
    <d v="2020-08-27T00:00:00"/>
    <n v="2130"/>
    <n v="12"/>
    <x v="8"/>
    <n v="1215"/>
    <n v="1"/>
    <n v="121"/>
    <s v="RAPE, FORCIBLE"/>
    <s v="1202 0913 1820 0302 0334 0413 0500 1402 1415 1262"/>
    <n v="64"/>
    <s v="F"/>
    <s v="B"/>
    <n v="103"/>
    <s v="ALLEY"/>
    <n v="102"/>
    <s v="HAND GUN"/>
    <s v="IC"/>
    <s v="Invest Cont"/>
    <n v="121"/>
    <m/>
    <m/>
    <m/>
    <s v="54TH                         ST"/>
    <s v="VERMONT                      AV"/>
    <n v="33.993200000000002"/>
    <n v="-118.2915"/>
    <n v="0"/>
  </r>
  <r>
    <n v="201206317"/>
    <d v="2020-02-02T00:00:00"/>
    <d v="2020-02-02T00:00:00"/>
    <n v="1500"/>
    <n v="12"/>
    <x v="8"/>
    <n v="1248"/>
    <n v="2"/>
    <n v="626"/>
    <s v="INTIMATE PARTNER - SIMPLE ASSAULT"/>
    <s v="0913 2000 1814 0400 0416"/>
    <n v="29"/>
    <s v="M"/>
    <s v="H"/>
    <n v="501"/>
    <s v="SINGLE FAMILY DWELLING"/>
    <n v="400"/>
    <s v="STRONG-ARM (HANDS, FIST, FEET OR BODILY FORCE)"/>
    <s v="AA"/>
    <s v="Adult Arrest"/>
    <n v="626"/>
    <m/>
    <m/>
    <m/>
    <s v="6200    MENLO                        AV"/>
    <m/>
    <n v="33.981900000000003"/>
    <n v="-118.28919999999999"/>
    <n v="1"/>
  </r>
  <r>
    <n v="200715366"/>
    <d v="2020-10-27T00:00:00"/>
    <d v="2020-10-27T00:00:00"/>
    <n v="1630"/>
    <n v="7"/>
    <x v="0"/>
    <n v="743"/>
    <n v="2"/>
    <n v="745"/>
    <s v="VANDALISM - MISDEAMEANOR ($399 OR UNDER)"/>
    <n v="329"/>
    <n v="0"/>
    <s v="M"/>
    <s v="O"/>
    <n v="101"/>
    <s v="STREET"/>
    <n v="216"/>
    <s v="SCISSORS"/>
    <s v="AO"/>
    <s v="Adult Other"/>
    <n v="745"/>
    <m/>
    <m/>
    <m/>
    <s v="MASSELIN                     AV"/>
    <s v="WILSHIRE                     BL"/>
    <n v="34.062399999999997"/>
    <n v="-118.35250000000001"/>
    <n v="0"/>
  </r>
  <r>
    <n v="200511440"/>
    <d v="2020-07-04T00:00:00"/>
    <d v="2020-07-04T00:00:00"/>
    <n v="1940"/>
    <n v="5"/>
    <x v="10"/>
    <n v="504"/>
    <n v="1"/>
    <n v="440"/>
    <s v="THEFT PLAIN - PETTY ($950 &amp; UNDER)"/>
    <s v="0344 1817 2034 0913 0370"/>
    <n v="56"/>
    <s v="M"/>
    <s v="W"/>
    <n v="502"/>
    <s v="MULTI-UNIT DWELLING (APARTMENT, DUPLEX, ETC)"/>
    <m/>
    <m/>
    <s v="IC"/>
    <s v="Invest Cont"/>
    <n v="440"/>
    <m/>
    <m/>
    <m/>
    <s v="1600 W  206TH                        ST"/>
    <m/>
    <n v="33.843800000000002"/>
    <n v="-118.3092"/>
    <n v="0"/>
  </r>
  <r>
    <n v="200914513"/>
    <d v="2020-09-09T00:00:00"/>
    <d v="2020-07-15T00:00:00"/>
    <n v="1200"/>
    <n v="9"/>
    <x v="3"/>
    <n v="981"/>
    <n v="2"/>
    <n v="956"/>
    <s v="LETTERS, LEWD  -  TELEPHONE CALLS, LEWD"/>
    <n v="1906"/>
    <n v="32"/>
    <s v="F"/>
    <s v="H"/>
    <n v="203"/>
    <s v="OTHER BUSINESS"/>
    <m/>
    <m/>
    <s v="IC"/>
    <s v="Invest Cont"/>
    <n v="956"/>
    <m/>
    <m/>
    <m/>
    <s v="15200    DICKENS                      ST"/>
    <m/>
    <n v="34.152299999999997"/>
    <n v="-118.4646"/>
    <n v="0"/>
  </r>
  <r>
    <n v="200617371"/>
    <d v="2020-10-30T00:00:00"/>
    <d v="2020-10-30T00:00:00"/>
    <n v="950"/>
    <n v="6"/>
    <x v="9"/>
    <n v="642"/>
    <n v="1"/>
    <n v="440"/>
    <s v="THEFT PLAIN - PETTY ($950 &amp; UNDER)"/>
    <s v="0344 1822"/>
    <n v="0"/>
    <s v="X"/>
    <s v="X"/>
    <n v="406"/>
    <s v="OTHER STORE"/>
    <m/>
    <m/>
    <s v="IC"/>
    <s v="Invest Cont"/>
    <n v="440"/>
    <m/>
    <m/>
    <m/>
    <s v="7600 W  SUNSET                       BL"/>
    <m/>
    <n v="34.097999999999999"/>
    <n v="-118.355"/>
    <n v="0"/>
  </r>
  <r>
    <n v="200311839"/>
    <d v="2020-05-24T00:00:00"/>
    <d v="2020-05-23T00:00:00"/>
    <n v="1830"/>
    <n v="3"/>
    <x v="2"/>
    <n v="363"/>
    <n v="1"/>
    <n v="320"/>
    <s v="BURGLARY, ATTEMPTED"/>
    <s v="1607 1609 0329 1202 1822"/>
    <n v="65"/>
    <s v="F"/>
    <s v="B"/>
    <n v="501"/>
    <s v="SINGLE FAMILY DWELLING"/>
    <m/>
    <m/>
    <s v="IC"/>
    <s v="Invest Cont"/>
    <n v="320"/>
    <m/>
    <m/>
    <m/>
    <s v="3900    BUCKINGHAM                   RD"/>
    <m/>
    <n v="34.016300000000001"/>
    <n v="-118.34059999999999"/>
    <n v="0"/>
  </r>
  <r>
    <n v="200411197"/>
    <d v="2020-07-26T00:00:00"/>
    <d v="2020-07-26T00:00:00"/>
    <n v="1635"/>
    <n v="4"/>
    <x v="4"/>
    <n v="449"/>
    <n v="2"/>
    <n v="740"/>
    <s v="VANDALISM - FELONY ($400 &amp; OVER, ALL CHURCH VANDALISMS)"/>
    <s v="0329 1300"/>
    <n v="36"/>
    <s v="F"/>
    <s v="H"/>
    <n v="101"/>
    <s v="STREET"/>
    <m/>
    <m/>
    <s v="IC"/>
    <s v="Invest Cont"/>
    <n v="740"/>
    <m/>
    <m/>
    <m/>
    <s v="WABASH"/>
    <s v="SENTINEL"/>
    <n v="34.049300000000002"/>
    <n v="-118.1953"/>
    <n v="0"/>
  </r>
  <r>
    <n v="200116469"/>
    <d v="2020-08-16T00:00:00"/>
    <d v="2020-08-13T00:00:00"/>
    <n v="2300"/>
    <n v="1"/>
    <x v="1"/>
    <n v="185"/>
    <n v="1"/>
    <n v="330"/>
    <s v="BURGLARY FROM VEHICLE"/>
    <s v="1609 1822 0329 0352 1414 1307 0344"/>
    <n v="33"/>
    <s v="F"/>
    <s v="H"/>
    <n v="101"/>
    <s v="STREET"/>
    <m/>
    <m/>
    <s v="IC"/>
    <s v="Invest Cont"/>
    <n v="330"/>
    <m/>
    <m/>
    <m/>
    <s v="1000 S  LOS ANGELES                  ST"/>
    <m/>
    <n v="34.038400000000003"/>
    <n v="-118.25709999999999"/>
    <n v="0"/>
  </r>
  <r>
    <n v="200312867"/>
    <d v="2020-06-18T00:00:00"/>
    <d v="2020-06-15T00:00:00"/>
    <n v="600"/>
    <n v="3"/>
    <x v="2"/>
    <n v="377"/>
    <n v="1"/>
    <n v="310"/>
    <s v="BURGLARY"/>
    <s v="1822 1605 0344 1202"/>
    <n v="72"/>
    <s v="M"/>
    <s v="A"/>
    <n v="502"/>
    <s v="MULTI-UNIT DWELLING (APARTMENT, DUPLEX, ETC)"/>
    <m/>
    <m/>
    <s v="IC"/>
    <s v="Invest Cont"/>
    <n v="310"/>
    <m/>
    <m/>
    <m/>
    <s v="1200 W  39TH                         ST"/>
    <m/>
    <n v="34.015500000000003"/>
    <n v="-118.2975"/>
    <n v="0"/>
  </r>
  <r>
    <n v="201107950"/>
    <d v="2020-04-02T00:00:00"/>
    <d v="2020-04-01T00:00:00"/>
    <n v="2000"/>
    <n v="11"/>
    <x v="7"/>
    <n v="1179"/>
    <n v="2"/>
    <n v="740"/>
    <s v="VANDALISM - FELONY ($400 &amp; OVER, ALL CHURCH VANDALISMS)"/>
    <s v="0329 1307 1300"/>
    <n v="57"/>
    <s v="F"/>
    <s v="H"/>
    <n v="104"/>
    <s v="DRIVEWAY"/>
    <m/>
    <m/>
    <s v="IC"/>
    <s v="Invest Cont"/>
    <n v="740"/>
    <m/>
    <m/>
    <m/>
    <s v="200 E  AVENUE 39"/>
    <m/>
    <n v="34.090499999999999"/>
    <n v="-118.2098"/>
    <n v="0"/>
  </r>
  <r>
    <n v="200312735"/>
    <d v="2020-06-15T00:00:00"/>
    <d v="2020-06-15T00:00:00"/>
    <n v="1125"/>
    <n v="3"/>
    <x v="2"/>
    <n v="358"/>
    <n v="1"/>
    <n v="230"/>
    <s v="ASSAULT WITH DEADLY WEAPON, AGGRAVATED ASSAULT"/>
    <s v="1822 1309 1300 0416 1271 0329"/>
    <n v="36"/>
    <s v="F"/>
    <s v="B"/>
    <n v="722"/>
    <s v="COLLEGE/JUNIOR COLLEGE/UNIVERSITY"/>
    <n v="307"/>
    <s v="VEHICLE"/>
    <s v="AA"/>
    <s v="Adult Arrest"/>
    <n v="230"/>
    <m/>
    <m/>
    <m/>
    <s v="900 W  34TH                         ST"/>
    <m/>
    <n v="34.023499999999999"/>
    <n v="-118.28579999999999"/>
    <n v="1"/>
  </r>
  <r>
    <n v="200608811"/>
    <d v="2020-04-02T00:00:00"/>
    <d v="2020-04-01T00:00:00"/>
    <n v="1700"/>
    <n v="6"/>
    <x v="9"/>
    <n v="615"/>
    <n v="2"/>
    <n v="745"/>
    <s v="VANDALISM - MISDEAMEANOR ($399 OR UNDER)"/>
    <n v="329"/>
    <n v="47"/>
    <s v="F"/>
    <s v="W"/>
    <n v="501"/>
    <s v="SINGLE FAMILY DWELLING"/>
    <m/>
    <m/>
    <s v="IC"/>
    <s v="Invest Cont"/>
    <n v="745"/>
    <m/>
    <m/>
    <m/>
    <s v="3200 N  KNOLL                        DR"/>
    <m/>
    <n v="34.126100000000001"/>
    <n v="-118.3432"/>
    <n v="0"/>
  </r>
  <r>
    <n v="200812600"/>
    <d v="2020-08-02T00:00:00"/>
    <d v="2020-07-31T00:00:00"/>
    <n v="1600"/>
    <n v="8"/>
    <x v="12"/>
    <n v="899"/>
    <n v="1"/>
    <n v="420"/>
    <s v="THEFT FROM MOTOR VEHICLE - PETTY ($950 &amp; UNDER)"/>
    <s v="0385 0344 1822 1202"/>
    <n v="59"/>
    <s v="M"/>
    <s v="H"/>
    <n v="101"/>
    <s v="STREET"/>
    <m/>
    <m/>
    <s v="IC"/>
    <s v="Invest Cont"/>
    <n v="420"/>
    <m/>
    <m/>
    <m/>
    <s v="3100    VERA                         AV"/>
    <m/>
    <n v="34.030700000000003"/>
    <n v="-118.386"/>
    <n v="0"/>
  </r>
  <r>
    <n v="200516206"/>
    <d v="2020-11-04T00:00:00"/>
    <d v="2020-11-04T00:00:00"/>
    <n v="1940"/>
    <n v="5"/>
    <x v="10"/>
    <n v="508"/>
    <n v="2"/>
    <n v="740"/>
    <s v="VANDALISM - FELONY ($400 &amp; OVER, ALL CHURCH VANDALISMS)"/>
    <s v="0329 2004 1402"/>
    <n v="42"/>
    <s v="M"/>
    <s v="H"/>
    <n v="102"/>
    <s v="SIDEWALK"/>
    <m/>
    <m/>
    <s v="AA"/>
    <s v="Adult Arrest"/>
    <n v="740"/>
    <n v="998"/>
    <m/>
    <m/>
    <s v="238TH                        ST"/>
    <s v="WESTERN                      AV"/>
    <n v="33.811199999999999"/>
    <n v="-118.3039"/>
    <n v="1"/>
  </r>
  <r>
    <n v="200711889"/>
    <d v="2020-07-22T00:00:00"/>
    <d v="2020-07-21T00:00:00"/>
    <n v="2255"/>
    <n v="7"/>
    <x v="0"/>
    <n v="765"/>
    <n v="2"/>
    <n v="624"/>
    <s v="BATTERY - SIMPLE ASSAULT"/>
    <s v="0444 0429 0445 0447 1202 1218 1237 0416 0319"/>
    <n v="62"/>
    <s v="M"/>
    <s v="W"/>
    <n v="108"/>
    <s v="PARKING LOT"/>
    <n v="500"/>
    <s v="UNKNOWN WEAPON/OTHER WEAPON"/>
    <s v="IC"/>
    <s v="Invest Cont"/>
    <n v="624"/>
    <m/>
    <m/>
    <m/>
    <s v="1200 S  LA BREA                      AV"/>
    <m/>
    <n v="34.053100000000001"/>
    <n v="-118.3437"/>
    <n v="0"/>
  </r>
  <r>
    <n v="200713601"/>
    <d v="2020-09-08T00:00:00"/>
    <d v="2020-09-08T00:00:00"/>
    <n v="200"/>
    <n v="7"/>
    <x v="0"/>
    <n v="711"/>
    <n v="1"/>
    <n v="310"/>
    <s v="BURGLARY"/>
    <s v="0344 0342 1309 1609"/>
    <n v="0"/>
    <s v="M"/>
    <s v="O"/>
    <n v="203"/>
    <s v="OTHER BUSINESS"/>
    <m/>
    <m/>
    <s v="IC"/>
    <s v="Invest Cont"/>
    <n v="310"/>
    <m/>
    <m/>
    <m/>
    <s v="300 N  FLORES                       ST"/>
    <m/>
    <n v="34.076099999999997"/>
    <n v="-118.3711"/>
    <n v="0"/>
  </r>
  <r>
    <n v="200816673"/>
    <d v="2020-11-20T00:00:00"/>
    <d v="2020-11-19T00:00:00"/>
    <n v="120"/>
    <n v="8"/>
    <x v="12"/>
    <n v="853"/>
    <n v="1"/>
    <n v="510"/>
    <s v="VEHICLE - STOLEN"/>
    <m/>
    <n v="0"/>
    <m/>
    <m/>
    <n v="123"/>
    <s v="PARKING UNDERGROUND/BUILDING"/>
    <m/>
    <m/>
    <s v="IC"/>
    <s v="Invest Cont"/>
    <n v="510"/>
    <m/>
    <m/>
    <m/>
    <s v="1700    SAWTELLE                     BL"/>
    <m/>
    <n v="34.043900000000001"/>
    <n v="-118.4462"/>
    <n v="0"/>
  </r>
  <r>
    <n v="201307078"/>
    <d v="2020-02-24T00:00:00"/>
    <d v="2020-02-24T00:00:00"/>
    <n v="2130"/>
    <n v="13"/>
    <x v="6"/>
    <n v="1365"/>
    <n v="2"/>
    <n v="740"/>
    <s v="VANDALISM - FELONY ($400 &amp; OVER, ALL CHURCH VANDALISMS)"/>
    <s v="0913 1307 0940"/>
    <n v="34"/>
    <s v="F"/>
    <s v="H"/>
    <n v="122"/>
    <s v="VEHICLE, PASSENGER/TRUCK"/>
    <m/>
    <m/>
    <s v="IC"/>
    <s v="Invest Cont"/>
    <n v="740"/>
    <m/>
    <m/>
    <m/>
    <s v="1400 E  52ND                         ST"/>
    <m/>
    <n v="33.995699999999999"/>
    <n v="-118.249"/>
    <n v="0"/>
  </r>
  <r>
    <n v="200105419"/>
    <d v="2020-01-21T00:00:00"/>
    <d v="2020-01-21T00:00:00"/>
    <n v="1230"/>
    <n v="1"/>
    <x v="1"/>
    <n v="191"/>
    <n v="2"/>
    <n v="910"/>
    <s v="KIDNAPPING"/>
    <s v="0418 1822 1309 0429 1305 1000"/>
    <n v="31"/>
    <s v="M"/>
    <s v="H"/>
    <n v="103"/>
    <s v="ALLEY"/>
    <n v="400"/>
    <s v="STRONG-ARM (HANDS, FIST, FEET OR BODILY FORCE)"/>
    <s v="IC"/>
    <s v="Invest Cont"/>
    <n v="910"/>
    <m/>
    <m/>
    <m/>
    <s v="18TH"/>
    <s v="FIGUEROA"/>
    <n v="34.035400000000003"/>
    <n v="-118.2714"/>
    <n v="0"/>
  </r>
  <r>
    <n v="200514690"/>
    <d v="2020-09-30T00:00:00"/>
    <d v="2020-09-29T00:00:00"/>
    <n v="1"/>
    <n v="5"/>
    <x v="10"/>
    <n v="541"/>
    <n v="2"/>
    <n v="740"/>
    <s v="VANDALISM - FELONY ($400 &amp; OVER, ALL CHURCH VANDALISMS)"/>
    <s v="0329 1300 1259 1251"/>
    <n v="17"/>
    <s v="M"/>
    <s v="H"/>
    <n v="122"/>
    <s v="VEHICLE, PASSENGER/TRUCK"/>
    <m/>
    <m/>
    <s v="IC"/>
    <s v="Invest Cont"/>
    <n v="740"/>
    <m/>
    <m/>
    <m/>
    <s v="1300 W  PARK WESTERN                 DR"/>
    <m/>
    <n v="33.753999999999998"/>
    <n v="-118.3049"/>
    <n v="0"/>
  </r>
  <r>
    <n v="200113950"/>
    <d v="2020-06-25T00:00:00"/>
    <d v="2020-06-25T00:00:00"/>
    <n v="1200"/>
    <n v="1"/>
    <x v="1"/>
    <n v="139"/>
    <n v="1"/>
    <n v="330"/>
    <s v="BURGLARY FROM VEHICLE"/>
    <s v="1609 0344 0329 1822 1307"/>
    <n v="35"/>
    <s v="M"/>
    <s v="W"/>
    <n v="504"/>
    <s v="OTHER RESIDENCE"/>
    <m/>
    <m/>
    <s v="IC"/>
    <s v="Invest Cont"/>
    <n v="330"/>
    <m/>
    <m/>
    <m/>
    <s v="AVERY                        ST"/>
    <s v="TRACTION                     AV"/>
    <n v="34.045000000000002"/>
    <n v="-118.2347"/>
    <n v="0"/>
  </r>
  <r>
    <n v="200112050"/>
    <d v="2020-05-22T00:00:00"/>
    <d v="2020-05-22T00:00:00"/>
    <n v="813"/>
    <n v="1"/>
    <x v="1"/>
    <n v="135"/>
    <n v="2"/>
    <n v="740"/>
    <s v="VANDALISM - FELONY ($400 &amp; OVER, ALL CHURCH VANDALISMS)"/>
    <n v="329"/>
    <n v="65"/>
    <s v="M"/>
    <s v="B"/>
    <n v="502"/>
    <s v="MULTI-UNIT DWELLING (APARTMENT, DUPLEX, ETC)"/>
    <m/>
    <m/>
    <s v="IC"/>
    <s v="Invest Cont"/>
    <n v="740"/>
    <m/>
    <m/>
    <m/>
    <s v="100 E  3RD                          ST"/>
    <m/>
    <n v="34.049599999999998"/>
    <n v="-118.2458"/>
    <n v="0"/>
  </r>
  <r>
    <n v="200914895"/>
    <d v="2020-09-19T00:00:00"/>
    <d v="2020-09-19T00:00:00"/>
    <n v="900"/>
    <n v="9"/>
    <x v="3"/>
    <n v="933"/>
    <n v="2"/>
    <n v="624"/>
    <s v="BATTERY - SIMPLE ASSAULT"/>
    <s v="1218 0416"/>
    <n v="0"/>
    <s v="M"/>
    <s v="H"/>
    <n v="502"/>
    <s v="MULTI-UNIT DWELLING (APARTMENT, DUPLEX, ETC)"/>
    <n v="400"/>
    <s v="STRONG-ARM (HANDS, FIST, FEET OR BODILY FORCE)"/>
    <s v="AO"/>
    <s v="Adult Other"/>
    <n v="624"/>
    <m/>
    <m/>
    <m/>
    <s v="14600    SYLVAN                       ST"/>
    <m/>
    <n v="34.184600000000003"/>
    <n v="-118.45310000000001"/>
    <n v="0"/>
  </r>
  <r>
    <n v="200100643"/>
    <d v="2020-02-26T00:00:00"/>
    <d v="2020-02-26T00:00:00"/>
    <n v="2230"/>
    <n v="1"/>
    <x v="1"/>
    <n v="111"/>
    <n v="2"/>
    <n v="626"/>
    <s v="INTIMATE PARTNER - SIMPLE ASSAULT"/>
    <s v="1402 0907 1814 0429 0416 2000 2004 0913"/>
    <n v="37"/>
    <s v="F"/>
    <s v="B"/>
    <n v="101"/>
    <s v="STREET"/>
    <n v="400"/>
    <s v="STRONG-ARM (HANDS, FIST, FEET OR BODILY FORCE)"/>
    <s v="AO"/>
    <s v="Adult Other"/>
    <n v="626"/>
    <n v="998"/>
    <m/>
    <m/>
    <s v="ARCADIA                      ST"/>
    <s v="SPRING                       ST"/>
    <n v="34.0565"/>
    <n v="-118.2413"/>
    <n v="0"/>
  </r>
  <r>
    <n v="201109900"/>
    <d v="2020-05-29T00:00:00"/>
    <d v="2020-05-27T00:00:00"/>
    <n v="1700"/>
    <n v="11"/>
    <x v="7"/>
    <n v="1177"/>
    <n v="1"/>
    <n v="420"/>
    <s v="THEFT FROM MOTOR VEHICLE - PETTY ($950 &amp; UNDER)"/>
    <m/>
    <n v="0"/>
    <m/>
    <m/>
    <n v="101"/>
    <s v="STREET"/>
    <m/>
    <m/>
    <s v="IC"/>
    <s v="Invest Cont"/>
    <n v="420"/>
    <m/>
    <m/>
    <m/>
    <s v="2600    MERCED                       ST"/>
    <m/>
    <n v="34.089799999999997"/>
    <n v="-118.2268"/>
    <n v="0"/>
  </r>
  <r>
    <n v="200210561"/>
    <d v="2020-05-23T00:00:00"/>
    <d v="2020-05-22T00:00:00"/>
    <n v="2000"/>
    <n v="2"/>
    <x v="5"/>
    <n v="204"/>
    <n v="1"/>
    <n v="440"/>
    <s v="THEFT PLAIN - PETTY ($950 &amp; UNDER)"/>
    <n v="344"/>
    <n v="46"/>
    <s v="F"/>
    <s v="H"/>
    <n v="501"/>
    <s v="SINGLE FAMILY DWELLING"/>
    <m/>
    <m/>
    <s v="IC"/>
    <s v="Invest Cont"/>
    <n v="440"/>
    <m/>
    <m/>
    <m/>
    <s v="900    MALTMAN                      AV"/>
    <m/>
    <n v="34.085299999999997"/>
    <n v="-118.2804"/>
    <n v="0"/>
  </r>
  <r>
    <n v="200409843"/>
    <d v="2020-06-16T00:00:00"/>
    <d v="2020-04-29T00:00:00"/>
    <n v="1200"/>
    <n v="4"/>
    <x v="4"/>
    <n v="479"/>
    <n v="2"/>
    <n v="354"/>
    <s v="THEFT OF IDENTITY"/>
    <n v="100"/>
    <n v="41"/>
    <s v="M"/>
    <s v="O"/>
    <n v="502"/>
    <s v="MULTI-UNIT DWELLING (APARTMENT, DUPLEX, ETC)"/>
    <m/>
    <m/>
    <s v="IC"/>
    <s v="Invest Cont"/>
    <n v="354"/>
    <m/>
    <m/>
    <m/>
    <s v="3600    WHITTIER                     BL"/>
    <m/>
    <n v="34.025599999999997"/>
    <n v="-118.1961"/>
    <n v="0"/>
  </r>
  <r>
    <n v="201007395"/>
    <d v="2020-03-19T00:00:00"/>
    <d v="2020-03-19T00:00:00"/>
    <n v="2030"/>
    <n v="10"/>
    <x v="11"/>
    <n v="1015"/>
    <n v="1"/>
    <n v="442"/>
    <s v="SHOPLIFTING - PETTY THEFT ($950 &amp; UNDER)"/>
    <s v="1822 0325 1020"/>
    <n v="0"/>
    <s v="M"/>
    <s v="W"/>
    <n v="403"/>
    <s v="DRUG STORE"/>
    <n v="400"/>
    <s v="STRONG-ARM (HANDS, FIST, FEET OR BODILY FORCE)"/>
    <s v="AA"/>
    <s v="Adult Arrest"/>
    <n v="442"/>
    <m/>
    <m/>
    <m/>
    <s v="18200    SHERMAN                      WY"/>
    <m/>
    <n v="34.204799999999999"/>
    <n v="-118.5273"/>
    <n v="1"/>
  </r>
  <r>
    <n v="201225857"/>
    <d v="2020-12-05T00:00:00"/>
    <d v="2020-12-05T00:00:00"/>
    <n v="2000"/>
    <n v="12"/>
    <x v="8"/>
    <n v="1256"/>
    <n v="1"/>
    <n v="761"/>
    <s v="BRANDISH WEAPON"/>
    <s v="0913 0319 0400 0421 0443 1814"/>
    <n v="42"/>
    <s v="F"/>
    <s v="H"/>
    <n v="501"/>
    <s v="SINGLE FAMILY DWELLING"/>
    <n v="205"/>
    <s v="KITCHEN KNIFE"/>
    <s v="AA"/>
    <s v="Adult Arrest"/>
    <n v="761"/>
    <n v="930"/>
    <m/>
    <m/>
    <s v="500 W  FLORENCE                     AV"/>
    <m/>
    <n v="33.974699999999999"/>
    <n v="-118.2833"/>
    <n v="1"/>
  </r>
  <r>
    <n v="201214417"/>
    <d v="2020-06-10T00:00:00"/>
    <d v="2020-06-09T00:00:00"/>
    <n v="2255"/>
    <n v="12"/>
    <x v="8"/>
    <n v="1256"/>
    <n v="1"/>
    <n v="310"/>
    <s v="BURGLARY"/>
    <s v="0344 1601 0329 1822"/>
    <n v="0"/>
    <s v="X"/>
    <s v="X"/>
    <n v="210"/>
    <s v="RESTAURANT/FAST FOOD"/>
    <m/>
    <m/>
    <s v="IC"/>
    <s v="Invest Cont"/>
    <n v="310"/>
    <m/>
    <m/>
    <m/>
    <s v="900 W  FLORENCE                     AV"/>
    <m/>
    <n v="33.974600000000002"/>
    <n v="-118.28919999999999"/>
    <n v="0"/>
  </r>
  <r>
    <n v="200511225"/>
    <d v="2020-06-30T00:00:00"/>
    <d v="2020-06-30T00:00:00"/>
    <n v="504"/>
    <n v="5"/>
    <x v="10"/>
    <n v="581"/>
    <n v="1"/>
    <n v="510"/>
    <s v="VEHICLE - STOLEN"/>
    <m/>
    <n v="0"/>
    <m/>
    <m/>
    <n v="101"/>
    <s v="STREET"/>
    <m/>
    <m/>
    <s v="IC"/>
    <s v="Invest Cont"/>
    <n v="510"/>
    <m/>
    <m/>
    <m/>
    <s v="2700    GRAYSBY                      AV"/>
    <m/>
    <n v="33.720100000000002"/>
    <n v="-118.31959999999999"/>
    <n v="0"/>
  </r>
  <r>
    <n v="200615340"/>
    <d v="2020-09-13T00:00:00"/>
    <d v="2020-09-12T00:00:00"/>
    <n v="1100"/>
    <n v="6"/>
    <x v="9"/>
    <n v="635"/>
    <n v="1"/>
    <n v="330"/>
    <s v="BURGLARY FROM VEHICLE"/>
    <s v="1300 1601 1606 0344"/>
    <n v="44"/>
    <s v="F"/>
    <s v="W"/>
    <n v="123"/>
    <s v="PARKING UNDERGROUND/BUILDING"/>
    <m/>
    <m/>
    <s v="IC"/>
    <s v="Invest Cont"/>
    <n v="330"/>
    <m/>
    <m/>
    <m/>
    <s v="1900    GRACE                        AV"/>
    <m/>
    <n v="34.105200000000004"/>
    <n v="-118.3322"/>
    <n v="0"/>
  </r>
  <r>
    <n v="200517649"/>
    <d v="2020-12-09T00:00:00"/>
    <d v="2020-12-09T00:00:00"/>
    <n v="1807"/>
    <n v="5"/>
    <x v="10"/>
    <n v="541"/>
    <n v="1"/>
    <n v="440"/>
    <s v="THEFT PLAIN - PETTY ($950 &amp; UNDER)"/>
    <s v="0800 1900 0701 0344"/>
    <n v="21"/>
    <s v="F"/>
    <s v="W"/>
    <n v="501"/>
    <s v="SINGLE FAMILY DWELLING"/>
    <m/>
    <m/>
    <s v="IC"/>
    <s v="Invest Cont"/>
    <n v="440"/>
    <m/>
    <m/>
    <m/>
    <s v="1400    BRETT                        PL"/>
    <m/>
    <n v="33.755299999999998"/>
    <n v="-118.3056"/>
    <n v="0"/>
  </r>
  <r>
    <n v="200717031"/>
    <d v="2020-12-12T00:00:00"/>
    <d v="2020-12-12T00:00:00"/>
    <n v="1215"/>
    <n v="7"/>
    <x v="0"/>
    <n v="785"/>
    <n v="2"/>
    <n v="888"/>
    <s v="TRESPASSING"/>
    <s v="1501 1309"/>
    <n v="51"/>
    <s v="F"/>
    <s v="W"/>
    <n v="501"/>
    <s v="SINGLE FAMILY DWELLING"/>
    <m/>
    <m/>
    <s v="AO"/>
    <s v="Adult Other"/>
    <n v="888"/>
    <m/>
    <m/>
    <m/>
    <s v="2300 S  PALM GROVE                   AV"/>
    <m/>
    <n v="34.0349"/>
    <n v="-118.3439"/>
    <n v="0"/>
  </r>
  <r>
    <n v="200909755"/>
    <d v="2020-05-16T00:00:00"/>
    <d v="2020-05-15T00:00:00"/>
    <n v="2100"/>
    <n v="9"/>
    <x v="3"/>
    <n v="923"/>
    <n v="2"/>
    <n v="626"/>
    <s v="INTIMATE PARTNER - SIMPLE ASSAULT"/>
    <s v="2000 0416"/>
    <n v="43"/>
    <s v="F"/>
    <s v="H"/>
    <n v="501"/>
    <s v="SINGLE FAMILY DWELLING"/>
    <n v="400"/>
    <s v="STRONG-ARM (HANDS, FIST, FEET OR BODILY FORCE)"/>
    <s v="AA"/>
    <s v="Adult Arrest"/>
    <n v="626"/>
    <m/>
    <m/>
    <m/>
    <s v="14600    KITTRIDGE                    ST"/>
    <m/>
    <n v="34.1907"/>
    <n v="-118.4509"/>
    <n v="1"/>
  </r>
  <r>
    <n v="200114182"/>
    <d v="2020-07-01T00:00:00"/>
    <d v="2020-06-28T00:00:00"/>
    <n v="640"/>
    <n v="1"/>
    <x v="1"/>
    <n v="195"/>
    <n v="1"/>
    <n v="510"/>
    <s v="VEHICLE - STOLEN"/>
    <m/>
    <n v="0"/>
    <m/>
    <m/>
    <n v="707"/>
    <s v="GARAGE/CARPORT"/>
    <m/>
    <m/>
    <s v="IC"/>
    <s v="Invest Cont"/>
    <n v="510"/>
    <m/>
    <m/>
    <m/>
    <s v="1300 S  LOS ANGELES                  ST"/>
    <m/>
    <n v="34.035200000000003"/>
    <n v="-118.2598"/>
    <n v="0"/>
  </r>
  <r>
    <n v="200400769"/>
    <d v="2020-05-04T00:00:00"/>
    <d v="2020-04-30T00:00:00"/>
    <n v="1400"/>
    <n v="4"/>
    <x v="4"/>
    <n v="449"/>
    <n v="1"/>
    <n v="648"/>
    <s v="ARSON"/>
    <n v="329"/>
    <n v="0"/>
    <s v="M"/>
    <s v="W"/>
    <n v="704"/>
    <s v="ELEMENTARY SCHOOL"/>
    <m/>
    <m/>
    <s v="IC"/>
    <s v="Invest Cont"/>
    <n v="648"/>
    <m/>
    <m/>
    <m/>
    <s v="2700    GANAHL                       ST"/>
    <m/>
    <n v="34.052799999999998"/>
    <n v="-118.1978"/>
    <n v="0"/>
  </r>
  <r>
    <n v="200311076"/>
    <d v="2020-05-08T00:00:00"/>
    <d v="2020-05-07T00:00:00"/>
    <n v="1630"/>
    <n v="3"/>
    <x v="2"/>
    <n v="326"/>
    <n v="1"/>
    <n v="331"/>
    <s v="THEFT FROM MOTOR VEHICLE - GRAND ($950.01 AND OVER)"/>
    <s v="1606 0329 0344 0385 1300"/>
    <n v="58"/>
    <s v="F"/>
    <s v="H"/>
    <n v="101"/>
    <s v="STREET"/>
    <m/>
    <m/>
    <s v="IC"/>
    <s v="Invest Cont"/>
    <n v="331"/>
    <m/>
    <m/>
    <m/>
    <s v="W  27TH                         ST"/>
    <s v="S  HOBART                       BL"/>
    <n v="34.030900000000003"/>
    <n v="-118.3078"/>
    <n v="0"/>
  </r>
  <r>
    <n v="200604910"/>
    <d v="2020-01-20T00:00:00"/>
    <d v="2020-01-14T00:00:00"/>
    <n v="1000"/>
    <n v="6"/>
    <x v="9"/>
    <n v="647"/>
    <n v="2"/>
    <n v="354"/>
    <s v="THEFT OF IDENTITY"/>
    <s v="1822 0930"/>
    <n v="25"/>
    <s v="M"/>
    <s v="H"/>
    <n v="502"/>
    <s v="MULTI-UNIT DWELLING (APARTMENT, DUPLEX, ETC)"/>
    <m/>
    <m/>
    <s v="IC"/>
    <s v="Invest Cont"/>
    <n v="354"/>
    <m/>
    <m/>
    <m/>
    <s v="1500 N  BRONSON                      AV"/>
    <m/>
    <n v="34.098100000000002"/>
    <n v="-118.318"/>
    <n v="0"/>
  </r>
  <r>
    <n v="200710840"/>
    <d v="2020-06-23T00:00:00"/>
    <d v="2020-05-30T00:00:00"/>
    <n v="1700"/>
    <n v="7"/>
    <x v="0"/>
    <n v="723"/>
    <n v="2"/>
    <n v="437"/>
    <s v="RESISTING ARREST"/>
    <s v="1202 1822"/>
    <n v="45"/>
    <s v="M"/>
    <s v="W"/>
    <n v="101"/>
    <s v="STREET"/>
    <n v="400"/>
    <s v="STRONG-ARM (HANDS, FIST, FEET OR BODILY FORCE)"/>
    <s v="IC"/>
    <s v="Invest Cont"/>
    <n v="437"/>
    <m/>
    <m/>
    <m/>
    <s v="3RD                          ST"/>
    <s v="FAIRFAX                      AV"/>
    <n v="34.071899999999999"/>
    <n v="-118.3614"/>
    <n v="0"/>
  </r>
  <r>
    <n v="200410365"/>
    <d v="2020-06-30T00:00:00"/>
    <d v="2020-06-30T00:00:00"/>
    <n v="1800"/>
    <n v="4"/>
    <x v="4"/>
    <n v="414"/>
    <n v="2"/>
    <n v="624"/>
    <s v="BATTERY - SIMPLE ASSAULT"/>
    <s v="0913 0444"/>
    <n v="42"/>
    <s v="M"/>
    <s v="H"/>
    <n v="501"/>
    <s v="SINGLE FAMILY DWELLING"/>
    <n v="400"/>
    <s v="STRONG-ARM (HANDS, FIST, FEET OR BODILY FORCE)"/>
    <s v="IC"/>
    <s v="Invest Cont"/>
    <n v="624"/>
    <m/>
    <m/>
    <m/>
    <s v="3200    JOHNSTON                     ST"/>
    <m/>
    <n v="34.081899999999997"/>
    <n v="-118.2071"/>
    <n v="0"/>
  </r>
  <r>
    <n v="200317775"/>
    <d v="2020-09-23T00:00:00"/>
    <d v="2020-09-22T00:00:00"/>
    <n v="200"/>
    <n v="3"/>
    <x v="2"/>
    <n v="376"/>
    <n v="1"/>
    <n v="420"/>
    <s v="THEFT FROM MOTOR VEHICLE - PETTY ($950 &amp; UNDER)"/>
    <m/>
    <n v="0"/>
    <m/>
    <m/>
    <n v="101"/>
    <s v="STREET"/>
    <m/>
    <m/>
    <s v="IC"/>
    <s v="Invest Cont"/>
    <n v="420"/>
    <m/>
    <m/>
    <m/>
    <s v="WESTERN                      AV"/>
    <s v="38TH                         PL"/>
    <n v="34.016399999999997"/>
    <n v="-118.30889999999999"/>
    <n v="0"/>
  </r>
  <r>
    <n v="200805173"/>
    <d v="2020-01-23T00:00:00"/>
    <d v="2020-01-23T00:00:00"/>
    <n v="1330"/>
    <n v="8"/>
    <x v="12"/>
    <n v="892"/>
    <n v="2"/>
    <n v="624"/>
    <s v="BATTERY - SIMPLE ASSAULT"/>
    <s v="2058 1510 1822 1414 0910 0319 0446 0417 0400 0903"/>
    <n v="22"/>
    <s v="F"/>
    <s v="O"/>
    <n v="953"/>
    <s v="MTA - EXPO LINE - EXPO/SEPULVEDA"/>
    <n v="400"/>
    <s v="STRONG-ARM (HANDS, FIST, FEET OR BODILY FORCE)"/>
    <s v="IC"/>
    <s v="Invest Cont"/>
    <n v="624"/>
    <n v="946"/>
    <m/>
    <m/>
    <s v="11200    EXPOSITION                   BL"/>
    <m/>
    <n v="34.034399999999998"/>
    <n v="-118.43859999999999"/>
    <n v="0"/>
  </r>
  <r>
    <n v="201214240"/>
    <d v="2020-06-07T00:00:00"/>
    <d v="2020-06-06T00:00:00"/>
    <n v="1930"/>
    <n v="12"/>
    <x v="8"/>
    <n v="1211"/>
    <n v="2"/>
    <n v="745"/>
    <s v="VANDALISM - MISDEAMEANOR ($399 OR UNDER)"/>
    <s v="1242 1202 0602 0561 0329"/>
    <n v="64"/>
    <s v="F"/>
    <s v="B"/>
    <n v="502"/>
    <s v="MULTI-UNIT DWELLING (APARTMENT, DUPLEX, ETC)"/>
    <m/>
    <m/>
    <s v="AO"/>
    <s v="Adult Other"/>
    <n v="745"/>
    <m/>
    <m/>
    <m/>
    <s v="5400    CRENSHAW                     BL"/>
    <m/>
    <n v="33.991999999999997"/>
    <n v="-118.3306"/>
    <n v="0"/>
  </r>
  <r>
    <n v="200410092"/>
    <d v="2020-06-23T00:00:00"/>
    <d v="2020-06-19T00:00:00"/>
    <n v="1600"/>
    <n v="4"/>
    <x v="4"/>
    <n v="473"/>
    <n v="2"/>
    <n v="740"/>
    <s v="VANDALISM - FELONY ($400 &amp; OVER, ALL CHURCH VANDALISMS)"/>
    <s v="0329 1300"/>
    <n v="59"/>
    <s v="F"/>
    <s v="H"/>
    <n v="108"/>
    <s v="PARKING LOT"/>
    <m/>
    <m/>
    <s v="IC"/>
    <s v="Invest Cont"/>
    <n v="740"/>
    <m/>
    <m/>
    <m/>
    <s v="600 S  SAINT LOUIS                  ST"/>
    <m/>
    <n v="34.037599999999998"/>
    <n v="-118.2166"/>
    <n v="0"/>
  </r>
  <r>
    <n v="200709512"/>
    <d v="2020-05-22T00:00:00"/>
    <d v="2020-04-30T00:00:00"/>
    <n v="45"/>
    <n v="7"/>
    <x v="0"/>
    <n v="763"/>
    <n v="2"/>
    <n v="354"/>
    <s v="THEFT OF IDENTITY"/>
    <n v="929"/>
    <n v="40"/>
    <s v="M"/>
    <s v="W"/>
    <n v="412"/>
    <s v="ELECTRONICS STORE (IE:RADIO SHACK, ETC.)"/>
    <m/>
    <m/>
    <s v="IC"/>
    <s v="Invest Cont"/>
    <n v="354"/>
    <m/>
    <m/>
    <m/>
    <s v="1700 S  ORANGE GROVE                 AV"/>
    <m/>
    <n v="34.045499999999997"/>
    <n v="-118.36709999999999"/>
    <n v="0"/>
  </r>
  <r>
    <n v="200616235"/>
    <d v="2020-10-03T00:00:00"/>
    <d v="2020-10-02T00:00:00"/>
    <n v="2325"/>
    <n v="6"/>
    <x v="9"/>
    <n v="644"/>
    <n v="1"/>
    <n v="320"/>
    <s v="BURGLARY, ATTEMPTED"/>
    <s v="1822 1501"/>
    <n v="43"/>
    <s v="F"/>
    <s v="W"/>
    <n v="502"/>
    <s v="MULTI-UNIT DWELLING (APARTMENT, DUPLEX, ETC)"/>
    <n v="400"/>
    <s v="STRONG-ARM (HANDS, FIST, FEET OR BODILY FORCE)"/>
    <s v="AA"/>
    <s v="Adult Arrest"/>
    <n v="320"/>
    <m/>
    <m/>
    <m/>
    <s v="1400 N  POINSETTIA                   PL"/>
    <m/>
    <n v="34.096200000000003"/>
    <n v="-118.34829999999999"/>
    <n v="1"/>
  </r>
  <r>
    <n v="200509271"/>
    <d v="2020-05-09T00:00:00"/>
    <d v="2020-05-09T00:00:00"/>
    <n v="1315"/>
    <n v="5"/>
    <x v="10"/>
    <n v="563"/>
    <n v="1"/>
    <n v="236"/>
    <s v="INTIMATE PARTNER - AGGRAVATED ASSAULT"/>
    <s v="0416 0334 1813 1243 1309 2000 0913 1814"/>
    <n v="25"/>
    <s v="M"/>
    <s v="H"/>
    <n v="122"/>
    <s v="VEHICLE, PASSENGER/TRUCK"/>
    <n v="219"/>
    <s v="SCREWDRIVER"/>
    <s v="AO"/>
    <s v="Adult Other"/>
    <n v="236"/>
    <m/>
    <m/>
    <m/>
    <s v="11TH                         ST"/>
    <s v="PACIFIC"/>
    <n v="33.734200000000001"/>
    <n v="-118.28789999999999"/>
    <n v="0"/>
  </r>
  <r>
    <n v="200307177"/>
    <d v="2020-02-22T00:00:00"/>
    <d v="2020-02-21T00:00:00"/>
    <n v="2350"/>
    <n v="3"/>
    <x v="2"/>
    <n v="359"/>
    <n v="2"/>
    <n v="745"/>
    <s v="VANDALISM - MISDEAMEANOR ($399 OR UNDER)"/>
    <n v="329"/>
    <n v="19"/>
    <s v="X"/>
    <s v="X"/>
    <n v="401"/>
    <s v="MINI-MART"/>
    <m/>
    <m/>
    <s v="IC"/>
    <s v="Invest Cont"/>
    <n v="745"/>
    <m/>
    <m/>
    <m/>
    <s v="3900 S  FIGUEROA                     ST"/>
    <m/>
    <n v="34.014000000000003"/>
    <n v="-118.28270000000001"/>
    <n v="0"/>
  </r>
  <r>
    <n v="200111285"/>
    <d v="2020-05-04T00:00:00"/>
    <d v="2020-05-02T00:00:00"/>
    <n v="1200"/>
    <n v="1"/>
    <x v="1"/>
    <n v="142"/>
    <n v="1"/>
    <n v="420"/>
    <s v="THEFT FROM MOTOR VEHICLE - PETTY ($950 &amp; UNDER)"/>
    <m/>
    <n v="0"/>
    <m/>
    <m/>
    <n v="707"/>
    <s v="GARAGE/CARPORT"/>
    <m/>
    <m/>
    <s v="IC"/>
    <s v="Invest Cont"/>
    <n v="420"/>
    <m/>
    <m/>
    <m/>
    <s v="400 W  5TH                          ST"/>
    <m/>
    <n v="34.051900000000003"/>
    <n v="-118.2531"/>
    <n v="0"/>
  </r>
  <r>
    <n v="200111094"/>
    <d v="2020-04-28T00:00:00"/>
    <d v="2020-04-28T00:00:00"/>
    <n v="1130"/>
    <n v="1"/>
    <x v="1"/>
    <n v="118"/>
    <n v="1"/>
    <n v="330"/>
    <s v="BURGLARY FROM VEHICLE"/>
    <n v="344"/>
    <n v="28"/>
    <s v="M"/>
    <s v="W"/>
    <n v="101"/>
    <s v="STREET"/>
    <m/>
    <m/>
    <s v="IC"/>
    <s v="Invest Cont"/>
    <n v="330"/>
    <m/>
    <m/>
    <m/>
    <s v="ELMYRA"/>
    <s v="MAIN"/>
    <n v="34.064399999999999"/>
    <n v="-118.232"/>
    <n v="0"/>
  </r>
  <r>
    <n v="201109789"/>
    <d v="2020-05-26T00:00:00"/>
    <d v="2020-05-25T00:00:00"/>
    <n v="1805"/>
    <n v="11"/>
    <x v="7"/>
    <n v="1126"/>
    <n v="2"/>
    <n v="354"/>
    <s v="THEFT OF IDENTITY"/>
    <s v="0377 0930 0929 1822"/>
    <n v="26"/>
    <s v="M"/>
    <s v="W"/>
    <n v="108"/>
    <s v="PARKING LOT"/>
    <m/>
    <m/>
    <s v="IC"/>
    <s v="Invest Cont"/>
    <n v="354"/>
    <m/>
    <m/>
    <m/>
    <s v="1600 N  AVENUE 55"/>
    <m/>
    <n v="34.122799999999998"/>
    <n v="-118.19759999999999"/>
    <n v="0"/>
  </r>
  <r>
    <n v="201212134"/>
    <d v="2020-05-01T00:00:00"/>
    <d v="2020-04-15T00:00:00"/>
    <n v="1"/>
    <n v="12"/>
    <x v="8"/>
    <n v="1267"/>
    <n v="1"/>
    <n v="341"/>
    <s v="THEFT-GRAND ($950.01 &amp; OVER)EXCPT,GUNS,FOWL,LIVESTK,PROD"/>
    <s v="1822 0344 1218"/>
    <n v="45"/>
    <s v="F"/>
    <s v="B"/>
    <n v="221"/>
    <s v="PUBLIC STORAGE"/>
    <m/>
    <m/>
    <s v="IC"/>
    <s v="Invest Cont"/>
    <n v="341"/>
    <m/>
    <m/>
    <m/>
    <s v="300 W  MANCHESTER                   AV"/>
    <m/>
    <n v="33.962200000000003"/>
    <n v="-118.285"/>
    <n v="0"/>
  </r>
  <r>
    <n v="201210624"/>
    <d v="2020-04-09T00:00:00"/>
    <d v="2020-04-09T00:00:00"/>
    <n v="1341"/>
    <n v="12"/>
    <x v="8"/>
    <n v="1218"/>
    <n v="1"/>
    <n v="210"/>
    <s v="ROBBERY"/>
    <s v="1822 0342 0344 0448 1309 0305 0326"/>
    <n v="17"/>
    <s v="F"/>
    <s v="W"/>
    <n v="101"/>
    <s v="STREET"/>
    <n v="400"/>
    <s v="STRONG-ARM (HANDS, FIST, FEET OR BODILY FORCE)"/>
    <s v="IC"/>
    <s v="Invest Cont"/>
    <n v="210"/>
    <m/>
    <m/>
    <m/>
    <s v="VERMONT                      AV"/>
    <s v="56TH                         ST"/>
    <n v="33.990499999999997"/>
    <n v="-118.2915"/>
    <n v="0"/>
  </r>
  <r>
    <n v="200205917"/>
    <d v="2020-02-08T00:00:00"/>
    <d v="2020-02-08T00:00:00"/>
    <n v="130"/>
    <n v="2"/>
    <x v="5"/>
    <n v="205"/>
    <n v="1"/>
    <n v="330"/>
    <s v="BURGLARY FROM VEHICLE"/>
    <s v="0329 1307 1609 0344"/>
    <n v="42"/>
    <s v="F"/>
    <s v="B"/>
    <n v="502"/>
    <s v="MULTI-UNIT DWELLING (APARTMENT, DUPLEX, ETC)"/>
    <m/>
    <m/>
    <s v="IC"/>
    <s v="Invest Cont"/>
    <n v="330"/>
    <m/>
    <m/>
    <m/>
    <s v="ROBINSON                     ST"/>
    <s v="ELLSWORTH                    ST"/>
    <n v="34.080399999999997"/>
    <n v="-118.2791"/>
    <n v="0"/>
  </r>
  <r>
    <n v="200500858"/>
    <d v="2020-12-01T00:00:00"/>
    <d v="2020-11-30T00:00:00"/>
    <n v="1900"/>
    <n v="5"/>
    <x v="10"/>
    <n v="561"/>
    <n v="1"/>
    <n v="420"/>
    <s v="THEFT FROM MOTOR VEHICLE - PETTY ($950 &amp; UNDER)"/>
    <s v="1202 1606 1300 0344 1402"/>
    <n v="59"/>
    <s v="M"/>
    <s v="W"/>
    <n v="123"/>
    <s v="PARKING UNDERGROUND/BUILDING"/>
    <m/>
    <m/>
    <s v="IC"/>
    <s v="Invest Cont"/>
    <n v="420"/>
    <n v="998"/>
    <m/>
    <m/>
    <s v="1400 W  9TH                          ST"/>
    <m/>
    <n v="33.7361"/>
    <n v="-118.3082"/>
    <n v="0"/>
  </r>
  <r>
    <n v="200118920"/>
    <d v="2020-10-04T00:00:00"/>
    <d v="2020-09-21T00:00:00"/>
    <n v="1500"/>
    <n v="1"/>
    <x v="1"/>
    <n v="132"/>
    <n v="2"/>
    <n v="354"/>
    <s v="THEFT OF IDENTITY"/>
    <s v="0377 0910"/>
    <n v="46"/>
    <s v="M"/>
    <s v="W"/>
    <n v="502"/>
    <s v="MULTI-UNIT DWELLING (APARTMENT, DUPLEX, ETC)"/>
    <m/>
    <m/>
    <s v="IC"/>
    <s v="Invest Cont"/>
    <n v="354"/>
    <m/>
    <m/>
    <m/>
    <s v="200 S  GRAND                        AV"/>
    <m/>
    <n v="34.053899999999999"/>
    <n v="-118.2503"/>
    <n v="0"/>
  </r>
  <r>
    <n v="200120144"/>
    <d v="2020-10-28T00:00:00"/>
    <d v="2020-10-28T00:00:00"/>
    <n v="1330"/>
    <n v="1"/>
    <x v="1"/>
    <n v="139"/>
    <n v="1"/>
    <n v="510"/>
    <s v="VEHICLE - STOLEN"/>
    <m/>
    <n v="0"/>
    <m/>
    <m/>
    <n v="108"/>
    <s v="PARKING LOT"/>
    <m/>
    <m/>
    <s v="IC"/>
    <s v="Invest Cont"/>
    <n v="510"/>
    <m/>
    <m/>
    <m/>
    <s v="600    TRACTION                     AV"/>
    <m/>
    <n v="34.045699999999997"/>
    <n v="-118.23650000000001"/>
    <n v="0"/>
  </r>
  <r>
    <n v="200305820"/>
    <d v="2020-01-31T00:00:00"/>
    <d v="2020-01-29T00:00:00"/>
    <n v="1200"/>
    <n v="3"/>
    <x v="2"/>
    <n v="379"/>
    <n v="2"/>
    <n v="745"/>
    <s v="VANDALISM - MISDEAMEANOR ($399 OR UNDER)"/>
    <s v="0329 0562"/>
    <n v="54"/>
    <s v="F"/>
    <s v="B"/>
    <n v="502"/>
    <s v="MULTI-UNIT DWELLING (APARTMENT, DUPLEX, ETC)"/>
    <n v="305"/>
    <s v="FIXED OBJECT"/>
    <s v="AO"/>
    <s v="Adult Other"/>
    <n v="745"/>
    <m/>
    <m/>
    <m/>
    <s v="1100 W  MARTIN LUTHER KING JR        BL"/>
    <m/>
    <n v="34.014499999999998"/>
    <n v="-118.2937"/>
    <n v="0"/>
  </r>
  <r>
    <n v="200122437"/>
    <d v="2020-12-16T00:00:00"/>
    <d v="2020-11-15T00:00:00"/>
    <n v="2030"/>
    <n v="1"/>
    <x v="1"/>
    <n v="154"/>
    <n v="1"/>
    <n v="330"/>
    <s v="BURGLARY FROM VEHICLE"/>
    <s v="1307 0344 0329 1609 1822"/>
    <n v="34"/>
    <s v="M"/>
    <s v="O"/>
    <n v="101"/>
    <s v="STREET"/>
    <m/>
    <m/>
    <s v="IC"/>
    <s v="Invest Cont"/>
    <n v="330"/>
    <m/>
    <m/>
    <m/>
    <s v="6TH"/>
    <s v="LOS ANGELES"/>
    <n v="34.044600000000003"/>
    <n v="-118.249"/>
    <n v="0"/>
  </r>
  <r>
    <n v="200209196"/>
    <d v="2020-04-21T00:00:00"/>
    <d v="2020-04-20T00:00:00"/>
    <n v="900"/>
    <n v="2"/>
    <x v="5"/>
    <n v="249"/>
    <n v="2"/>
    <n v="624"/>
    <s v="BATTERY - SIMPLE ASSAULT"/>
    <s v="0345 1218 1822 0416 2060 0400"/>
    <n v="44"/>
    <s v="F"/>
    <s v="W"/>
    <n v="158"/>
    <s v="TRANSIENT ENCAMPMENT"/>
    <n v="400"/>
    <s v="STRONG-ARM (HANDS, FIST, FEET OR BODILY FORCE)"/>
    <s v="IC"/>
    <s v="Invest Cont"/>
    <n v="624"/>
    <m/>
    <m/>
    <m/>
    <s v="BEAUDRY"/>
    <s v="6TH                          ST"/>
    <n v="34.052900000000001"/>
    <n v="-118.25960000000001"/>
    <n v="0"/>
  </r>
  <r>
    <n v="200115267"/>
    <d v="2020-07-23T00:00:00"/>
    <d v="2020-07-16T00:00:00"/>
    <n v="1000"/>
    <n v="1"/>
    <x v="1"/>
    <n v="182"/>
    <n v="1"/>
    <n v="330"/>
    <s v="BURGLARY FROM VEHICLE"/>
    <s v="0329 0344 1612 1402 1822 1300 1403"/>
    <n v="0"/>
    <s v="M"/>
    <s v="W"/>
    <n v="123"/>
    <s v="PARKING UNDERGROUND/BUILDING"/>
    <m/>
    <m/>
    <s v="IC"/>
    <s v="Invest Cont"/>
    <n v="330"/>
    <n v="998"/>
    <m/>
    <m/>
    <s v="1200 S  FIGUEROA                     ST"/>
    <m/>
    <n v="34.041600000000003"/>
    <n v="-118.2671"/>
    <n v="0"/>
  </r>
  <r>
    <n v="200315488"/>
    <d v="2020-08-09T00:00:00"/>
    <d v="2020-08-09T00:00:00"/>
    <n v="1125"/>
    <n v="3"/>
    <x v="2"/>
    <n v="328"/>
    <n v="1"/>
    <n v="761"/>
    <s v="BRANDISH WEAPON"/>
    <s v="0334 0432 1822"/>
    <n v="26"/>
    <s v="M"/>
    <s v="H"/>
    <n v="102"/>
    <s v="SIDEWALK"/>
    <n v="200"/>
    <s v="KNIFE WITH BLADE 6INCHES OR LESS"/>
    <s v="IC"/>
    <s v="Invest Cont"/>
    <n v="761"/>
    <m/>
    <m/>
    <m/>
    <s v="FIGUEROA                     ST"/>
    <s v="31ST                         ST"/>
    <n v="34.0242"/>
    <n v="-118.2786"/>
    <n v="0"/>
  </r>
  <r>
    <n v="201005017"/>
    <d v="2020-01-24T00:00:00"/>
    <d v="2020-01-24T00:00:00"/>
    <n v="2245"/>
    <n v="10"/>
    <x v="11"/>
    <n v="1045"/>
    <n v="2"/>
    <n v="624"/>
    <s v="BATTERY - SIMPLE ASSAULT"/>
    <s v="0416 1019 2004 0329 1300 0202 1822"/>
    <n v="22"/>
    <s v="M"/>
    <s v="H"/>
    <n v="108"/>
    <s v="PARKING LOT"/>
    <n v="400"/>
    <s v="STRONG-ARM (HANDS, FIST, FEET OR BODILY FORCE)"/>
    <s v="IC"/>
    <s v="Invest Cont"/>
    <n v="624"/>
    <m/>
    <m/>
    <m/>
    <s v="17700    BURBANK                      BL"/>
    <m/>
    <n v="34.1723"/>
    <n v="-118.5185"/>
    <n v="0"/>
  </r>
  <r>
    <n v="200213083"/>
    <d v="2020-07-27T00:00:00"/>
    <d v="2020-07-27T00:00:00"/>
    <n v="2240"/>
    <n v="2"/>
    <x v="5"/>
    <n v="246"/>
    <n v="1"/>
    <n v="230"/>
    <s v="ASSAULT WITH DEADLY WEAPON, AGGRAVATED ASSAULT"/>
    <s v="0906 1309 1100 1407 2047 1822 0430 2033 0309 0334"/>
    <n v="23"/>
    <s v="M"/>
    <s v="H"/>
    <n v="101"/>
    <s v="STREET"/>
    <n v="106"/>
    <s v="UNKNOWN FIREARM"/>
    <s v="IC"/>
    <s v="Invest Cont"/>
    <n v="230"/>
    <n v="998"/>
    <m/>
    <m/>
    <s v="6TH                          ST"/>
    <s v="WESTLAKE"/>
    <n v="34.058999999999997"/>
    <n v="-118.27370000000001"/>
    <n v="0"/>
  </r>
  <r>
    <n v="200908429"/>
    <d v="2020-04-14T00:00:00"/>
    <d v="2020-01-09T00:00:00"/>
    <n v="1200"/>
    <n v="9"/>
    <x v="3"/>
    <n v="932"/>
    <n v="2"/>
    <n v="354"/>
    <s v="THEFT OF IDENTITY"/>
    <n v="930"/>
    <n v="31"/>
    <s v="M"/>
    <s v="H"/>
    <n v="203"/>
    <s v="OTHER BUSINESS"/>
    <m/>
    <m/>
    <s v="IC"/>
    <s v="Invest Cont"/>
    <n v="354"/>
    <m/>
    <m/>
    <m/>
    <s v="14700    FRIAR                        ST"/>
    <m/>
    <n v="34.185699999999997"/>
    <n v="-118.45310000000001"/>
    <n v="0"/>
  </r>
  <r>
    <n v="200709549"/>
    <d v="2020-05-23T00:00:00"/>
    <d v="2020-05-22T00:00:00"/>
    <n v="600"/>
    <n v="7"/>
    <x v="0"/>
    <n v="713"/>
    <n v="1"/>
    <n v="420"/>
    <s v="THEFT FROM MOTOR VEHICLE - PETTY ($950 &amp; UNDER)"/>
    <m/>
    <n v="0"/>
    <m/>
    <m/>
    <n v="101"/>
    <s v="STREET"/>
    <m/>
    <m/>
    <s v="AA"/>
    <s v="Adult Arrest"/>
    <n v="420"/>
    <m/>
    <m/>
    <m/>
    <s v="300 N  GENESEE                      AV"/>
    <m/>
    <n v="34.076099999999997"/>
    <n v="-118.3584"/>
    <n v="1"/>
  </r>
  <r>
    <n v="200504744"/>
    <d v="2020-01-18T00:00:00"/>
    <d v="2020-01-18T00:00:00"/>
    <n v="1"/>
    <n v="5"/>
    <x v="10"/>
    <n v="529"/>
    <n v="1"/>
    <n v="251"/>
    <s v="SHOTS FIRED AT INHABITED DWELLING"/>
    <s v="0329 1100 1822"/>
    <n v="39"/>
    <s v="M"/>
    <s v="H"/>
    <n v="203"/>
    <s v="OTHER BUSINESS"/>
    <n v="106"/>
    <s v="UNKNOWN FIREARM"/>
    <s v="IC"/>
    <s v="Invest Cont"/>
    <n v="251"/>
    <m/>
    <m/>
    <m/>
    <s v="900    NICHOLSON                    AV"/>
    <m/>
    <n v="33.7836"/>
    <n v="-118.2223"/>
    <n v="0"/>
  </r>
  <r>
    <n v="200717354"/>
    <d v="2020-12-21T00:00:00"/>
    <d v="2020-12-21T00:00:00"/>
    <n v="1550"/>
    <n v="7"/>
    <x v="0"/>
    <n v="759"/>
    <n v="1"/>
    <n v="341"/>
    <s v="THEFT-GRAND ($950.01 &amp; OVER)EXCPT,GUNS,FOWL,LIVESTK,PROD"/>
    <n v="344"/>
    <n v="31"/>
    <s v="F"/>
    <s v="O"/>
    <n v="411"/>
    <s v="PET STORE"/>
    <m/>
    <m/>
    <s v="IC"/>
    <s v="Invest Cont"/>
    <n v="341"/>
    <m/>
    <m/>
    <m/>
    <s v="4100 W  PICO                         BL"/>
    <m/>
    <n v="34.049500000000002"/>
    <n v="-118.3215"/>
    <n v="0"/>
  </r>
  <r>
    <n v="200612683"/>
    <d v="2020-07-16T00:00:00"/>
    <d v="2020-07-16T00:00:00"/>
    <n v="440"/>
    <n v="6"/>
    <x v="9"/>
    <n v="645"/>
    <n v="2"/>
    <n v="624"/>
    <s v="BATTERY - SIMPLE ASSAULT"/>
    <s v="0400 1822"/>
    <n v="28"/>
    <s v="M"/>
    <s v="W"/>
    <n v="108"/>
    <s v="PARKING LOT"/>
    <n v="400"/>
    <s v="STRONG-ARM (HANDS, FIST, FEET OR BODILY FORCE)"/>
    <s v="IC"/>
    <s v="Invest Cont"/>
    <n v="624"/>
    <m/>
    <m/>
    <m/>
    <s v="7000 W  SUNSET                       BL"/>
    <m/>
    <n v="34.097999999999999"/>
    <n v="-118.342"/>
    <n v="0"/>
  </r>
  <r>
    <n v="201215102"/>
    <d v="2020-06-21T00:00:00"/>
    <d v="2020-06-21T00:00:00"/>
    <n v="1815"/>
    <n v="12"/>
    <x v="8"/>
    <n v="1235"/>
    <n v="1"/>
    <n v="230"/>
    <s v="ASSAULT WITH DEADLY WEAPON, AGGRAVATED ASSAULT"/>
    <s v="0605 1822 1309 1310 0342 0853"/>
    <n v="42"/>
    <s v="F"/>
    <s v="B"/>
    <n v="101"/>
    <s v="STREET"/>
    <n v="122"/>
    <s v="HECKLER &amp; KOCH 93 SEMIAUTOMATIC ASSAULT RIFLE"/>
    <s v="IC"/>
    <s v="Invest Cont"/>
    <n v="230"/>
    <m/>
    <m/>
    <m/>
    <s v="NORMANDIE                    AV"/>
    <s v="SLAUSON                      AV"/>
    <n v="33.988399999999999"/>
    <n v="-118.3002"/>
    <n v="0"/>
  </r>
  <r>
    <n v="200918127"/>
    <d v="2020-12-06T00:00:00"/>
    <d v="2020-11-26T00:00:00"/>
    <n v="1840"/>
    <n v="9"/>
    <x v="3"/>
    <n v="981"/>
    <n v="2"/>
    <n v="956"/>
    <s v="LETTERS, LEWD  -  TELEPHONE CALLS, LEWD"/>
    <n v="1906"/>
    <n v="30"/>
    <s v="M"/>
    <s v="B"/>
    <n v="502"/>
    <s v="MULTI-UNIT DWELLING (APARTMENT, DUPLEX, ETC)"/>
    <m/>
    <m/>
    <s v="IC"/>
    <s v="Invest Cont"/>
    <n v="956"/>
    <m/>
    <m/>
    <m/>
    <s v="4300 N  SEPULVEDA                    BL"/>
    <m/>
    <n v="34.153700000000001"/>
    <n v="-118.4662"/>
    <n v="0"/>
  </r>
  <r>
    <n v="200712199"/>
    <d v="2020-07-30T00:00:00"/>
    <d v="2020-05-30T00:00:00"/>
    <n v="2200"/>
    <n v="7"/>
    <x v="0"/>
    <n v="758"/>
    <n v="1"/>
    <n v="310"/>
    <s v="BURGLARY"/>
    <s v="1822 1609 0344"/>
    <n v="63"/>
    <s v="M"/>
    <s v="W"/>
    <n v="203"/>
    <s v="OTHER BUSINESS"/>
    <m/>
    <m/>
    <s v="IC"/>
    <s v="Invest Cont"/>
    <n v="310"/>
    <m/>
    <m/>
    <m/>
    <s v="4500 W  PICO                         BL"/>
    <m/>
    <n v="34.051900000000003"/>
    <n v="-118.3306"/>
    <n v="0"/>
  </r>
  <r>
    <n v="201004527"/>
    <d v="2020-01-14T00:00:00"/>
    <d v="2020-01-10T00:00:00"/>
    <n v="5"/>
    <n v="10"/>
    <x v="11"/>
    <n v="1035"/>
    <n v="2"/>
    <n v="354"/>
    <s v="THEFT OF IDENTITY"/>
    <s v="0930 1822 1202"/>
    <n v="68"/>
    <s v="M"/>
    <s v="W"/>
    <n v="501"/>
    <s v="SINGLE FAMILY DWELLING"/>
    <m/>
    <m/>
    <s v="IC"/>
    <s v="Invest Cont"/>
    <n v="354"/>
    <m/>
    <m/>
    <m/>
    <s v="6300    BERTRAND                     AV"/>
    <m/>
    <n v="34.187899999999999"/>
    <n v="-118.5245"/>
    <n v="0"/>
  </r>
  <r>
    <n v="201308301"/>
    <d v="2020-03-17T00:00:00"/>
    <d v="2020-03-17T00:00:00"/>
    <n v="1225"/>
    <n v="13"/>
    <x v="6"/>
    <n v="1345"/>
    <n v="2"/>
    <n v="624"/>
    <s v="BATTERY - SIMPLE ASSAULT"/>
    <s v="0416 1822 0446"/>
    <n v="23"/>
    <s v="M"/>
    <s v="H"/>
    <n v="210"/>
    <s v="RESTAURANT/FAST FOOD"/>
    <n v="400"/>
    <s v="STRONG-ARM (HANDS, FIST, FEET OR BODILY FORCE)"/>
    <s v="IC"/>
    <s v="Invest Cont"/>
    <n v="624"/>
    <m/>
    <m/>
    <m/>
    <s v="3300 S  CENTRAL                      AV"/>
    <m/>
    <n v="34.013599999999997"/>
    <n v="-118.2565"/>
    <n v="0"/>
  </r>
  <r>
    <n v="200817898"/>
    <d v="2020-12-24T00:00:00"/>
    <d v="2020-12-23T00:00:00"/>
    <n v="300"/>
    <n v="8"/>
    <x v="12"/>
    <n v="839"/>
    <n v="1"/>
    <n v="440"/>
    <s v="THEFT PLAIN - PETTY ($950 &amp; UNDER)"/>
    <s v="0321 0344 1822 0216 1606 0352 0325 1420"/>
    <n v="0"/>
    <s v="X"/>
    <s v="X"/>
    <n v="203"/>
    <s v="OTHER BUSINESS"/>
    <m/>
    <m/>
    <s v="IC"/>
    <s v="Invest Cont"/>
    <n v="440"/>
    <m/>
    <m/>
    <m/>
    <s v="10200    SANTA MONICA                 BL"/>
    <m/>
    <n v="34.06"/>
    <n v="-118.42"/>
    <n v="0"/>
  </r>
  <r>
    <n v="200321311"/>
    <d v="2020-12-04T00:00:00"/>
    <d v="2020-12-02T00:00:00"/>
    <n v="1700"/>
    <n v="3"/>
    <x v="2"/>
    <n v="341"/>
    <n v="1"/>
    <n v="310"/>
    <s v="BURGLARY"/>
    <s v="1822 0344 1601"/>
    <n v="43"/>
    <s v="M"/>
    <s v="W"/>
    <n v="707"/>
    <s v="GARAGE/CARPORT"/>
    <m/>
    <m/>
    <s v="IC"/>
    <s v="Invest Cont"/>
    <n v="310"/>
    <m/>
    <m/>
    <m/>
    <s v="5800    BOWCROFT                     ST"/>
    <m/>
    <n v="34.019300000000001"/>
    <n v="-118.3749"/>
    <n v="0"/>
  </r>
  <r>
    <n v="200214324"/>
    <d v="2020-08-27T00:00:00"/>
    <d v="2020-06-28T00:00:00"/>
    <n v="735"/>
    <n v="2"/>
    <x v="5"/>
    <n v="269"/>
    <n v="2"/>
    <n v="354"/>
    <s v="THEFT OF IDENTITY"/>
    <s v="0930 0929 0922"/>
    <n v="32"/>
    <s v="F"/>
    <s v="B"/>
    <n v="502"/>
    <s v="MULTI-UNIT DWELLING (APARTMENT, DUPLEX, ETC)"/>
    <m/>
    <m/>
    <s v="IC"/>
    <s v="Invest Cont"/>
    <n v="354"/>
    <m/>
    <m/>
    <m/>
    <s v="1200 W  7TH                          ST"/>
    <m/>
    <n v="34.051499999999997"/>
    <n v="-118.2658"/>
    <n v="0"/>
  </r>
  <r>
    <n v="200212705"/>
    <d v="2020-07-17T00:00:00"/>
    <d v="2020-07-17T00:00:00"/>
    <n v="1100"/>
    <n v="2"/>
    <x v="5"/>
    <n v="216"/>
    <n v="2"/>
    <n v="850"/>
    <s v="INDECENT EXPOSURE"/>
    <s v="1822 0529"/>
    <n v="44"/>
    <s v="F"/>
    <s v="W"/>
    <n v="501"/>
    <s v="SINGLE FAMILY DWELLING"/>
    <m/>
    <m/>
    <s v="IC"/>
    <s v="Invest Cont"/>
    <n v="850"/>
    <m/>
    <m/>
    <m/>
    <s v="2400    MARATHON                     ST"/>
    <m/>
    <n v="34.0777"/>
    <n v="-118.2687"/>
    <n v="0"/>
  </r>
  <r>
    <n v="200311517"/>
    <d v="2020-05-18T00:00:00"/>
    <d v="2020-05-18T00:00:00"/>
    <n v="310"/>
    <n v="3"/>
    <x v="2"/>
    <n v="375"/>
    <n v="2"/>
    <n v="890"/>
    <s v="FAILURE TO YIELD"/>
    <s v="1309 1822"/>
    <n v="19"/>
    <s v="X"/>
    <s v="X"/>
    <n v="101"/>
    <s v="STREET"/>
    <m/>
    <m/>
    <s v="IC"/>
    <s v="Invest Cont"/>
    <n v="890"/>
    <m/>
    <m/>
    <m/>
    <s v="39TH                         ST"/>
    <s v="2ND                          AV"/>
    <n v="34.014600000000002"/>
    <n v="-118.313"/>
    <n v="0"/>
  </r>
  <r>
    <n v="200110094"/>
    <d v="2020-04-05T00:00:00"/>
    <d v="2020-04-05T00:00:00"/>
    <n v="2000"/>
    <n v="1"/>
    <x v="1"/>
    <n v="154"/>
    <n v="2"/>
    <n v="946"/>
    <s v="OTHER MISCELLANEOUS CRIME"/>
    <s v="0344 1822"/>
    <n v="57"/>
    <s v="M"/>
    <s v="H"/>
    <n v="502"/>
    <s v="MULTI-UNIT DWELLING (APARTMENT, DUPLEX, ETC)"/>
    <m/>
    <m/>
    <s v="AA"/>
    <s v="Adult Arrest"/>
    <n v="946"/>
    <m/>
    <m/>
    <m/>
    <s v="500 S  MAIN                         ST"/>
    <m/>
    <n v="34.046700000000001"/>
    <n v="-118.24850000000001"/>
    <n v="1"/>
  </r>
  <r>
    <n v="201207611"/>
    <d v="2020-02-21T00:00:00"/>
    <d v="2020-02-21T00:00:00"/>
    <n v="1605"/>
    <n v="12"/>
    <x v="8"/>
    <n v="1232"/>
    <n v="1"/>
    <n v="210"/>
    <s v="ROBBERY"/>
    <s v="2033 1822 0344 0400 0416 0417 0429 0906"/>
    <n v="36"/>
    <s v="M"/>
    <s v="B"/>
    <n v="108"/>
    <s v="PARKING LOT"/>
    <n v="400"/>
    <s v="STRONG-ARM (HANDS, FIST, FEET OR BODILY FORCE)"/>
    <s v="IC"/>
    <s v="Invest Cont"/>
    <n v="210"/>
    <m/>
    <m/>
    <m/>
    <s v="3200 W  SLAUSON                      AV"/>
    <m/>
    <n v="33.989100000000001"/>
    <n v="-118.32850000000001"/>
    <n v="0"/>
  </r>
  <r>
    <n v="200100735"/>
    <d v="2020-04-19T00:00:00"/>
    <d v="2020-04-19T00:00:00"/>
    <n v="1300"/>
    <n v="1"/>
    <x v="1"/>
    <n v="152"/>
    <n v="2"/>
    <n v="623"/>
    <s v="BATTERY POLICE (SIMPLE)"/>
    <s v="2004 1212 0416 1822 0910"/>
    <n v="34"/>
    <s v="F"/>
    <s v="W"/>
    <n v="903"/>
    <s v="MTA - RED LINE - 7TH AND METRO CENTER"/>
    <n v="400"/>
    <s v="STRONG-ARM (HANDS, FIST, FEET OR BODILY FORCE)"/>
    <s v="IC"/>
    <s v="Invest Cont"/>
    <n v="623"/>
    <m/>
    <m/>
    <m/>
    <s v="600 S  FIGUEROA                     ST"/>
    <m/>
    <n v="34.0505"/>
    <n v="-118.25879999999999"/>
    <n v="0"/>
  </r>
  <r>
    <n v="200715430"/>
    <d v="2020-10-28T00:00:00"/>
    <d v="2020-10-28T00:00:00"/>
    <n v="1945"/>
    <n v="7"/>
    <x v="0"/>
    <n v="724"/>
    <n v="2"/>
    <n v="624"/>
    <s v="BATTERY - SIMPLE ASSAULT"/>
    <s v="0400 0448"/>
    <n v="20"/>
    <s v="F"/>
    <s v="W"/>
    <n v="415"/>
    <s v="THE GROVE"/>
    <n v="400"/>
    <s v="STRONG-ARM (HANDS, FIST, FEET OR BODILY FORCE)"/>
    <s v="IC"/>
    <s v="Invest Cont"/>
    <n v="624"/>
    <m/>
    <m/>
    <m/>
    <s v="100    THE GROVE                    DR"/>
    <m/>
    <n v="34.0747"/>
    <n v="-118.3563"/>
    <n v="0"/>
  </r>
  <r>
    <n v="200617416"/>
    <d v="2020-10-31T00:00:00"/>
    <d v="2020-10-31T00:00:00"/>
    <n v="1315"/>
    <n v="6"/>
    <x v="9"/>
    <n v="645"/>
    <n v="1"/>
    <n v="510"/>
    <s v="VEHICLE - STOLEN"/>
    <m/>
    <n v="0"/>
    <m/>
    <m/>
    <n v="501"/>
    <s v="SINGLE FAMILY DWELLING"/>
    <m/>
    <m/>
    <s v="IC"/>
    <s v="Invest Cont"/>
    <n v="510"/>
    <m/>
    <m/>
    <m/>
    <s v="1800    OUTPOST                      DR"/>
    <m/>
    <n v="34.104100000000003"/>
    <n v="-118.3439"/>
    <n v="0"/>
  </r>
  <r>
    <n v="201213859"/>
    <d v="2020-05-30T00:00:00"/>
    <d v="2020-05-30T00:00:00"/>
    <n v="2030"/>
    <n v="12"/>
    <x v="8"/>
    <n v="1239"/>
    <n v="1"/>
    <n v="648"/>
    <s v="ARSON"/>
    <n v="1822"/>
    <n v="0"/>
    <s v="X"/>
    <s v="X"/>
    <n v="108"/>
    <s v="PARKING LOT"/>
    <m/>
    <m/>
    <s v="IC"/>
    <s v="Invest Cont"/>
    <n v="648"/>
    <m/>
    <m/>
    <m/>
    <s v="800 W  60TH                         ST"/>
    <m/>
    <n v="33.985500000000002"/>
    <n v="-118.28700000000001"/>
    <n v="0"/>
  </r>
  <r>
    <n v="200404665"/>
    <d v="2020-01-12T00:00:00"/>
    <d v="2020-01-12T00:00:00"/>
    <n v="1155"/>
    <n v="4"/>
    <x v="4"/>
    <n v="464"/>
    <n v="2"/>
    <n v="745"/>
    <s v="VANDALISM - MISDEAMEANOR ($399 OR UNDER)"/>
    <n v="329"/>
    <n v="63"/>
    <s v="M"/>
    <s v="H"/>
    <n v="203"/>
    <s v="OTHER BUSINESS"/>
    <m/>
    <m/>
    <s v="IC"/>
    <s v="Invest Cont"/>
    <n v="745"/>
    <m/>
    <m/>
    <m/>
    <s v="100 N  SOTO                         ST"/>
    <m/>
    <n v="34.044499999999999"/>
    <n v="-118.2116"/>
    <n v="0"/>
  </r>
  <r>
    <n v="200310606"/>
    <d v="2020-04-28T00:00:00"/>
    <d v="2020-04-28T00:00:00"/>
    <n v="2345"/>
    <n v="3"/>
    <x v="2"/>
    <n v="362"/>
    <n v="2"/>
    <n v="930"/>
    <s v="CRIMINAL THREATS - NO WEAPON DISPLAYED"/>
    <s v="0554 0432 0443 2021 1202"/>
    <n v="77"/>
    <s v="F"/>
    <s v="B"/>
    <n v="502"/>
    <s v="MULTI-UNIT DWELLING (APARTMENT, DUPLEX, ETC)"/>
    <n v="511"/>
    <s v="VERBAL THREAT"/>
    <s v="AO"/>
    <s v="Adult Other"/>
    <n v="930"/>
    <m/>
    <m/>
    <m/>
    <s v="3900    ROXANNE                      AV"/>
    <m/>
    <n v="34.016199999999998"/>
    <n v="-118.34820000000001"/>
    <n v="0"/>
  </r>
  <r>
    <n v="201214647"/>
    <d v="2020-06-14T00:00:00"/>
    <d v="2020-06-14T00:00:00"/>
    <n v="1050"/>
    <n v="12"/>
    <x v="8"/>
    <n v="1203"/>
    <n v="2"/>
    <n v="922"/>
    <s v="CHILD STEALING"/>
    <s v="0555 0913"/>
    <n v="34"/>
    <s v="F"/>
    <s v="B"/>
    <n v="501"/>
    <s v="SINGLE FAMILY DWELLING"/>
    <m/>
    <m/>
    <s v="AO"/>
    <s v="Adult Other"/>
    <n v="922"/>
    <m/>
    <m/>
    <m/>
    <s v="1700 W  49TH                         ST"/>
    <m/>
    <n v="33.999000000000002"/>
    <n v="-118.3095"/>
    <n v="0"/>
  </r>
  <r>
    <n v="200404013"/>
    <d v="2020-01-01T00:00:00"/>
    <d v="2020-01-01T00:00:00"/>
    <n v="230"/>
    <n v="4"/>
    <x v="4"/>
    <n v="428"/>
    <n v="1"/>
    <n v="510"/>
    <s v="VEHICLE - STOLEN"/>
    <m/>
    <n v="0"/>
    <m/>
    <m/>
    <n v="101"/>
    <s v="STREET"/>
    <m/>
    <m/>
    <s v="IC"/>
    <s v="Invest Cont"/>
    <n v="510"/>
    <m/>
    <m/>
    <m/>
    <s v="2800    BUDAU                        AV"/>
    <m/>
    <n v="34.080800000000004"/>
    <n v="-118.1738"/>
    <n v="0"/>
  </r>
  <r>
    <n v="200618236"/>
    <d v="2020-11-19T00:00:00"/>
    <d v="2020-11-19T00:00:00"/>
    <n v="1730"/>
    <n v="6"/>
    <x v="9"/>
    <n v="657"/>
    <n v="2"/>
    <n v="745"/>
    <s v="VANDALISM - MISDEAMEANOR ($399 OR UNDER)"/>
    <s v="0329 1822"/>
    <n v="0"/>
    <s v="X"/>
    <s v="X"/>
    <n v="108"/>
    <s v="PARKING LOT"/>
    <m/>
    <m/>
    <s v="IC"/>
    <s v="Invest Cont"/>
    <n v="745"/>
    <m/>
    <m/>
    <m/>
    <s v="1000 N  WESTERN                      AV"/>
    <m/>
    <n v="34.088799999999999"/>
    <n v="-118.3124"/>
    <n v="0"/>
  </r>
  <r>
    <n v="200506897"/>
    <d v="2020-03-08T00:00:00"/>
    <d v="2020-03-07T00:00:00"/>
    <n v="2000"/>
    <n v="5"/>
    <x v="10"/>
    <n v="508"/>
    <n v="1"/>
    <n v="310"/>
    <s v="BURGLARY"/>
    <s v="0314 0358 2034 1609"/>
    <n v="80"/>
    <s v="M"/>
    <s v="O"/>
    <n v="501"/>
    <s v="SINGLE FAMILY DWELLING"/>
    <m/>
    <m/>
    <s v="IC"/>
    <s v="Invest Cont"/>
    <n v="310"/>
    <m/>
    <m/>
    <m/>
    <s v="1600    OAKHORNE                     DR"/>
    <m/>
    <n v="33.813600000000001"/>
    <n v="-118.306"/>
    <n v="0"/>
  </r>
  <r>
    <n v="200214047"/>
    <d v="2020-08-21T00:00:00"/>
    <d v="2020-08-20T00:00:00"/>
    <n v="2240"/>
    <n v="2"/>
    <x v="5"/>
    <n v="217"/>
    <n v="2"/>
    <n v="626"/>
    <s v="INTIMATE PARTNER - SIMPLE ASSAULT"/>
    <s v="2000 0913 1813 0400 1210"/>
    <n v="27"/>
    <s v="F"/>
    <s v="H"/>
    <n v="502"/>
    <s v="MULTI-UNIT DWELLING (APARTMENT, DUPLEX, ETC)"/>
    <n v="400"/>
    <s v="STRONG-ARM (HANDS, FIST, FEET OR BODILY FORCE)"/>
    <s v="AO"/>
    <s v="Adult Other"/>
    <n v="626"/>
    <m/>
    <m/>
    <m/>
    <s v="1900    PARK                         AV"/>
    <m/>
    <n v="34.075899999999997"/>
    <n v="-118.2615"/>
    <n v="0"/>
  </r>
  <r>
    <n v="200706418"/>
    <d v="2020-02-20T00:00:00"/>
    <d v="2020-02-20T00:00:00"/>
    <n v="2140"/>
    <n v="7"/>
    <x v="0"/>
    <n v="734"/>
    <n v="2"/>
    <n v="624"/>
    <s v="BATTERY - SIMPLE ASSAULT"/>
    <s v="1218 0416 0446"/>
    <n v="55"/>
    <s v="F"/>
    <s v="A"/>
    <n v="501"/>
    <s v="SINGLE FAMILY DWELLING"/>
    <n v="400"/>
    <s v="STRONG-ARM (HANDS, FIST, FEET OR BODILY FORCE)"/>
    <s v="IC"/>
    <s v="Invest Cont"/>
    <n v="624"/>
    <m/>
    <m/>
    <m/>
    <s v="300    HAUSER                       BL"/>
    <m/>
    <n v="34.069899999999997"/>
    <n v="-118.3511"/>
    <n v="0"/>
  </r>
  <r>
    <n v="200212901"/>
    <d v="2020-07-21T00:00:00"/>
    <d v="2020-07-19T00:00:00"/>
    <n v="2300"/>
    <n v="2"/>
    <x v="5"/>
    <n v="249"/>
    <n v="1"/>
    <n v="330"/>
    <s v="BURGLARY FROM VEHICLE"/>
    <s v="1300 0344 0377 1822 1601 0386"/>
    <n v="28"/>
    <s v="F"/>
    <s v="H"/>
    <n v="123"/>
    <s v="PARKING UNDERGROUND/BUILDING"/>
    <m/>
    <m/>
    <s v="IC"/>
    <s v="Invest Cont"/>
    <n v="330"/>
    <m/>
    <m/>
    <m/>
    <s v="1100    WILSHIRE                     BL"/>
    <m/>
    <n v="34.052300000000002"/>
    <n v="-118.2633"/>
    <n v="0"/>
  </r>
  <r>
    <n v="201005563"/>
    <d v="2020-02-05T00:00:00"/>
    <d v="2020-02-05T00:00:00"/>
    <n v="900"/>
    <n v="10"/>
    <x v="11"/>
    <n v="1018"/>
    <n v="2"/>
    <n v="762"/>
    <s v="LEWD CONDUCT"/>
    <s v="1822 0216 0528 1300"/>
    <n v="29"/>
    <s v="F"/>
    <s v="H"/>
    <n v="102"/>
    <s v="SIDEWALK"/>
    <n v="400"/>
    <s v="STRONG-ARM (HANDS, FIST, FEET OR BODILY FORCE)"/>
    <s v="IC"/>
    <s v="Invest Cont"/>
    <n v="762"/>
    <m/>
    <m/>
    <m/>
    <s v="SATICOY                      ST"/>
    <s v="HASKELL"/>
    <n v="34.208500000000001"/>
    <n v="-118.47490000000001"/>
    <n v="0"/>
  </r>
  <r>
    <n v="201008025"/>
    <d v="2020-04-11T00:00:00"/>
    <d v="2020-04-11T00:00:00"/>
    <n v="200"/>
    <n v="10"/>
    <x v="11"/>
    <n v="1008"/>
    <n v="1"/>
    <n v="341"/>
    <s v="THEFT-GRAND ($950.01 &amp; OVER)EXCPT,GUNS,FOWL,LIVESTK,PROD"/>
    <s v="1822 1309 0344 1275 1202"/>
    <n v="62"/>
    <s v="M"/>
    <s v="H"/>
    <n v="203"/>
    <s v="OTHER BUSINESS"/>
    <m/>
    <m/>
    <s v="IC"/>
    <s v="Invest Cont"/>
    <n v="341"/>
    <m/>
    <m/>
    <m/>
    <s v="15900    BLYTHE                       ST"/>
    <m/>
    <n v="34.214799999999997"/>
    <n v="-118.47929999999999"/>
    <n v="0"/>
  </r>
  <r>
    <n v="201010174"/>
    <d v="2020-06-19T00:00:00"/>
    <d v="2020-06-19T00:00:00"/>
    <n v="400"/>
    <n v="10"/>
    <x v="11"/>
    <n v="1079"/>
    <n v="2"/>
    <n v="745"/>
    <s v="VANDALISM - MISDEAMEANOR ($399 OR UNDER)"/>
    <s v="0329 1822 1414 1202"/>
    <n v="67"/>
    <s v="M"/>
    <s v="A"/>
    <n v="219"/>
    <s v="CLEANER/LAUNDROMAT"/>
    <m/>
    <m/>
    <s v="IC"/>
    <s v="Invest Cont"/>
    <n v="745"/>
    <m/>
    <m/>
    <m/>
    <s v="15600 W  VENTURA                      BL"/>
    <m/>
    <n v="34.1599"/>
    <n v="-118.4766"/>
    <n v="0"/>
  </r>
  <r>
    <n v="200208225"/>
    <d v="2020-03-25T00:00:00"/>
    <d v="2020-03-23T00:00:00"/>
    <n v="1700"/>
    <n v="2"/>
    <x v="5"/>
    <n v="212"/>
    <n v="2"/>
    <n v="745"/>
    <s v="VANDALISM - MISDEAMEANOR ($399 OR UNDER)"/>
    <s v="1300 0329 1307"/>
    <n v="26"/>
    <s v="M"/>
    <s v="W"/>
    <n v="122"/>
    <s v="VEHICLE, PASSENGER/TRUCK"/>
    <m/>
    <m/>
    <s v="IC"/>
    <s v="Invest Cont"/>
    <n v="745"/>
    <m/>
    <m/>
    <m/>
    <s v="N  VIRGIL"/>
    <s v="CLINTON                      ST"/>
    <n v="34.081800000000001"/>
    <n v="-118.2868"/>
    <n v="0"/>
  </r>
  <r>
    <n v="200712557"/>
    <d v="2020-08-08T00:00:00"/>
    <d v="2020-08-08T00:00:00"/>
    <n v="1015"/>
    <n v="7"/>
    <x v="0"/>
    <n v="706"/>
    <n v="2"/>
    <n v="950"/>
    <s v="DEFRAUDING INNKEEPER/THEFT OF SERVICES, OVER $950.01"/>
    <n v="1300"/>
    <n v="0"/>
    <s v="M"/>
    <s v="O"/>
    <n v="217"/>
    <s v="AUTO REPAIR SHOP"/>
    <m/>
    <m/>
    <s v="IC"/>
    <s v="Invest Cont"/>
    <n v="950"/>
    <m/>
    <m/>
    <m/>
    <s v="700 N  LA BREA                      AV"/>
    <m/>
    <n v="34.083500000000001"/>
    <n v="-118.3441"/>
    <n v="0"/>
  </r>
  <r>
    <n v="201213962"/>
    <d v="2020-06-01T00:00:00"/>
    <d v="2020-04-23T00:00:00"/>
    <n v="1604"/>
    <n v="12"/>
    <x v="8"/>
    <n v="1241"/>
    <n v="1"/>
    <n v="230"/>
    <s v="ASSAULT WITH DEADLY WEAPON, AGGRAVATED ASSAULT"/>
    <s v="1822 0431 1309"/>
    <n v="35"/>
    <s v="M"/>
    <s v="H"/>
    <n v="222"/>
    <s v="LAUNDROMAT"/>
    <n v="512"/>
    <s v="MACE/PEPPER SPRAY"/>
    <s v="AA"/>
    <s v="Adult Arrest"/>
    <n v="230"/>
    <m/>
    <m/>
    <m/>
    <s v="6500    CRENSHAW                     BL"/>
    <m/>
    <n v="33.980200000000004"/>
    <n v="-118.3309"/>
    <n v="1"/>
  </r>
  <r>
    <n v="200305372"/>
    <d v="2020-01-24T00:00:00"/>
    <d v="2020-01-24T00:00:00"/>
    <n v="225"/>
    <n v="3"/>
    <x v="2"/>
    <n v="311"/>
    <n v="1"/>
    <n v="310"/>
    <s v="BURGLARY"/>
    <s v="1601 0344"/>
    <n v="0"/>
    <s v="X"/>
    <s v="X"/>
    <n v="203"/>
    <s v="OTHER BUSINESS"/>
    <m/>
    <m/>
    <s v="IC"/>
    <s v="Invest Cont"/>
    <n v="310"/>
    <m/>
    <m/>
    <m/>
    <s v="3100 S  LA CIENEGA                   BL"/>
    <m/>
    <n v="34.030099999999997"/>
    <n v="-118.372"/>
    <n v="0"/>
  </r>
  <r>
    <n v="200506595"/>
    <d v="2020-03-02T00:00:00"/>
    <d v="2020-03-01T00:00:00"/>
    <n v="1740"/>
    <n v="5"/>
    <x v="10"/>
    <n v="563"/>
    <n v="1"/>
    <n v="510"/>
    <s v="VEHICLE - STOLEN"/>
    <m/>
    <n v="0"/>
    <m/>
    <m/>
    <n v="101"/>
    <s v="STREET"/>
    <m/>
    <m/>
    <s v="IC"/>
    <s v="Invest Cont"/>
    <n v="510"/>
    <m/>
    <m/>
    <m/>
    <s v="900 W  9TH                          ST"/>
    <m/>
    <n v="33.7361"/>
    <n v="-118.2968"/>
    <n v="0"/>
  </r>
  <r>
    <n v="200405149"/>
    <d v="2020-01-30T00:00:00"/>
    <d v="2020-01-30T00:00:00"/>
    <n v="1400"/>
    <n v="4"/>
    <x v="4"/>
    <n v="455"/>
    <n v="1"/>
    <n v="510"/>
    <s v="VEHICLE - STOLEN"/>
    <m/>
    <n v="0"/>
    <m/>
    <m/>
    <n v="108"/>
    <s v="PARKING LOT"/>
    <m/>
    <m/>
    <s v="AA"/>
    <s v="Adult Arrest"/>
    <n v="510"/>
    <m/>
    <m/>
    <m/>
    <s v="300 N  BREED                        ST"/>
    <m/>
    <n v="34.0473"/>
    <n v="-118.2089"/>
    <n v="1"/>
  </r>
  <r>
    <n v="200309219"/>
    <d v="2020-03-30T00:00:00"/>
    <d v="2020-03-29T00:00:00"/>
    <n v="2210"/>
    <n v="3"/>
    <x v="2"/>
    <n v="351"/>
    <n v="1"/>
    <n v="341"/>
    <s v="THEFT-GRAND ($950.01 &amp; OVER)EXCPT,GUNS,FOWL,LIVESTK,PROD"/>
    <s v="0344 0342 0202 1309"/>
    <n v="53"/>
    <s v="M"/>
    <s v="H"/>
    <n v="109"/>
    <s v="PARK/PLAYGROUND"/>
    <m/>
    <m/>
    <s v="IC"/>
    <s v="Invest Cont"/>
    <n v="341"/>
    <m/>
    <m/>
    <m/>
    <s v="5000    OBAMA                        BL"/>
    <m/>
    <n v="34.023000000000003"/>
    <n v="-118.351"/>
    <n v="0"/>
  </r>
  <r>
    <n v="200711791"/>
    <d v="2020-07-19T00:00:00"/>
    <d v="2020-07-19T00:00:00"/>
    <n v="1300"/>
    <n v="7"/>
    <x v="0"/>
    <n v="789"/>
    <n v="2"/>
    <n v="930"/>
    <s v="CRIMINAL THREATS - NO WEAPON DISPLAYED"/>
    <s v="0421 1419 1407 0312 1309 2038 0334 1402"/>
    <n v="25"/>
    <s v="M"/>
    <s v="H"/>
    <n v="502"/>
    <s v="MULTI-UNIT DWELLING (APARTMENT, DUPLEX, ETC)"/>
    <n v="113"/>
    <s v="SIMULATED GUN"/>
    <s v="AA"/>
    <s v="Adult Arrest"/>
    <n v="930"/>
    <n v="998"/>
    <m/>
    <m/>
    <s v="2000    2ND                          AV"/>
    <m/>
    <n v="34.038499999999999"/>
    <n v="-118.3189"/>
    <n v="1"/>
  </r>
  <r>
    <n v="200911287"/>
    <d v="2020-06-19T00:00:00"/>
    <d v="2020-02-11T00:00:00"/>
    <n v="800"/>
    <n v="9"/>
    <x v="3"/>
    <n v="926"/>
    <n v="1"/>
    <n v="510"/>
    <s v="VEHICLE - STOLEN"/>
    <m/>
    <n v="0"/>
    <m/>
    <m/>
    <n v="707"/>
    <s v="GARAGE/CARPORT"/>
    <m/>
    <m/>
    <s v="IC"/>
    <s v="Invest Cont"/>
    <n v="510"/>
    <m/>
    <m/>
    <m/>
    <s v="14100    VICTORY                      BL"/>
    <m/>
    <n v="34.190300000000001"/>
    <n v="-118.43989999999999"/>
    <n v="0"/>
  </r>
  <r>
    <n v="201112803"/>
    <d v="2020-08-23T00:00:00"/>
    <d v="2020-08-22T00:00:00"/>
    <n v="1600"/>
    <n v="11"/>
    <x v="7"/>
    <n v="1189"/>
    <n v="2"/>
    <n v="740"/>
    <s v="VANDALISM - FELONY ($400 &amp; OVER, ALL CHURCH VANDALISMS)"/>
    <s v="0329 2004"/>
    <n v="0"/>
    <s v="X"/>
    <s v="X"/>
    <n v="210"/>
    <s v="RESTAURANT/FAST FOOD"/>
    <m/>
    <m/>
    <s v="AA"/>
    <s v="Adult Arrest"/>
    <n v="740"/>
    <m/>
    <m/>
    <m/>
    <s v="2200 N  FIGUEROA                     ST"/>
    <m/>
    <n v="34.082700000000003"/>
    <n v="-118.2239"/>
    <n v="1"/>
  </r>
  <r>
    <n v="201004835"/>
    <d v="2020-01-21T00:00:00"/>
    <d v="2020-01-19T00:00:00"/>
    <n v="1600"/>
    <n v="10"/>
    <x v="11"/>
    <n v="1041"/>
    <n v="1"/>
    <n v="310"/>
    <s v="BURGLARY"/>
    <s v="0344 1602"/>
    <n v="43"/>
    <s v="M"/>
    <s v="W"/>
    <n v="704"/>
    <s v="ELEMENTARY SCHOOL"/>
    <m/>
    <m/>
    <s v="IC"/>
    <s v="Invest Cont"/>
    <n v="310"/>
    <m/>
    <m/>
    <m/>
    <s v="5700    TOPEKA                       DR"/>
    <m/>
    <n v="34.174500000000002"/>
    <n v="-118.5461"/>
    <n v="0"/>
  </r>
  <r>
    <n v="200916683"/>
    <d v="2020-11-01T00:00:00"/>
    <d v="2020-10-30T00:00:00"/>
    <n v="930"/>
    <n v="9"/>
    <x v="3"/>
    <n v="937"/>
    <n v="1"/>
    <n v="442"/>
    <s v="SHOPLIFTING - PETTY THEFT ($950 &amp; UNDER)"/>
    <n v="325"/>
    <n v="0"/>
    <s v="X"/>
    <s v="X"/>
    <n v="408"/>
    <s v="AUTO SUPPLY STORE*"/>
    <m/>
    <m/>
    <s v="IC"/>
    <s v="Invest Cont"/>
    <n v="442"/>
    <m/>
    <m/>
    <m/>
    <s v="14000    VICTORY                      BL"/>
    <m/>
    <n v="34.186700000000002"/>
    <n v="-118.43810000000001"/>
    <n v="0"/>
  </r>
  <r>
    <n v="200614846"/>
    <d v="2020-09-02T00:00:00"/>
    <d v="2020-09-02T00:00:00"/>
    <n v="1720"/>
    <n v="6"/>
    <x v="9"/>
    <n v="625"/>
    <n v="2"/>
    <n v="624"/>
    <s v="BATTERY - SIMPLE ASSAULT"/>
    <s v="0416 1822"/>
    <n v="22"/>
    <s v="M"/>
    <s v="W"/>
    <n v="102"/>
    <s v="SIDEWALK"/>
    <n v="400"/>
    <s v="STRONG-ARM (HANDS, FIST, FEET OR BODILY FORCE)"/>
    <s v="IC"/>
    <s v="Invest Cont"/>
    <n v="624"/>
    <m/>
    <m/>
    <m/>
    <s v="1900 N  HIGHLAND                     AV"/>
    <m/>
    <n v="34.105200000000004"/>
    <n v="-118.33750000000001"/>
    <n v="0"/>
  </r>
  <r>
    <n v="200401067"/>
    <d v="2020-09-17T00:00:00"/>
    <d v="2020-09-17T00:00:00"/>
    <n v="309"/>
    <n v="4"/>
    <x v="4"/>
    <n v="439"/>
    <n v="2"/>
    <n v="740"/>
    <s v="VANDALISM - FELONY ($400 &amp; OVER, ALL CHURCH VANDALISMS)"/>
    <s v="0329 0311 1402 0906 2004"/>
    <n v="0"/>
    <s v="M"/>
    <s v="W"/>
    <n v="203"/>
    <s v="OTHER BUSINESS"/>
    <m/>
    <m/>
    <s v="AA"/>
    <s v="Adult Arrest"/>
    <n v="740"/>
    <n v="998"/>
    <m/>
    <m/>
    <s v="1800    PASEO RANCHO CASTILLA"/>
    <m/>
    <n v="34.065100000000001"/>
    <n v="-118.17270000000001"/>
    <n v="1"/>
  </r>
  <r>
    <n v="201105268"/>
    <d v="2020-01-30T00:00:00"/>
    <d v="2020-01-30T00:00:00"/>
    <n v="100"/>
    <n v="11"/>
    <x v="7"/>
    <n v="1161"/>
    <n v="1"/>
    <n v="230"/>
    <s v="ASSAULT WITH DEADLY WEAPON, AGGRAVATED ASSAULT"/>
    <s v="1402 0400 0411 1822 1218"/>
    <n v="29"/>
    <s v="M"/>
    <s v="W"/>
    <n v="102"/>
    <s v="SIDEWALK"/>
    <n v="205"/>
    <s v="KITCHEN KNIFE"/>
    <s v="AA"/>
    <s v="Adult Arrest"/>
    <n v="230"/>
    <n v="998"/>
    <m/>
    <m/>
    <s v="1200 N  EDGEMONT                     ST"/>
    <m/>
    <n v="34.0931"/>
    <n v="-118.2983"/>
    <n v="1"/>
  </r>
  <r>
    <n v="200213322"/>
    <d v="2020-08-04T00:00:00"/>
    <d v="2020-08-04T00:00:00"/>
    <n v="300"/>
    <n v="2"/>
    <x v="5"/>
    <n v="299"/>
    <n v="2"/>
    <n v="740"/>
    <s v="VANDALISM - FELONY ($400 &amp; OVER, ALL CHURCH VANDALISMS)"/>
    <s v="0602 0329 0369 0913 0554 1307"/>
    <n v="18"/>
    <s v="F"/>
    <s v="H"/>
    <n v="122"/>
    <s v="VEHICLE, PASSENGER/TRUCK"/>
    <n v="311"/>
    <s v="HAMMER"/>
    <s v="AO"/>
    <s v="Adult Other"/>
    <n v="740"/>
    <m/>
    <m/>
    <m/>
    <s v="1600    OAK                          ST"/>
    <m/>
    <n v="34.038899999999998"/>
    <n v="-118.2762"/>
    <n v="0"/>
  </r>
  <r>
    <n v="201110901"/>
    <d v="2020-06-27T00:00:00"/>
    <d v="2020-06-26T00:00:00"/>
    <n v="1800"/>
    <n v="11"/>
    <x v="7"/>
    <n v="1149"/>
    <n v="1"/>
    <n v="510"/>
    <s v="VEHICLE - STOLEN"/>
    <m/>
    <n v="0"/>
    <m/>
    <m/>
    <n v="101"/>
    <s v="STREET"/>
    <m/>
    <m/>
    <s v="IC"/>
    <s v="Invest Cont"/>
    <n v="510"/>
    <m/>
    <m/>
    <m/>
    <s v="MONTE VISTA                  AV"/>
    <s v="AVENUE 51"/>
    <n v="34.107799999999997"/>
    <n v="-118.2024"/>
    <n v="0"/>
  </r>
  <r>
    <n v="200906876"/>
    <d v="2020-03-03T00:00:00"/>
    <d v="2020-03-03T00:00:00"/>
    <n v="820"/>
    <n v="9"/>
    <x v="3"/>
    <n v="943"/>
    <n v="1"/>
    <n v="236"/>
    <s v="INTIMATE PARTNER - AGGRAVATED ASSAULT"/>
    <s v="2000 0416 1414 1814 0447 0421 0913"/>
    <n v="26"/>
    <s v="F"/>
    <s v="B"/>
    <n v="103"/>
    <s v="ALLEY"/>
    <n v="306"/>
    <s v="ROCK/THROWN OBJECT"/>
    <s v="AO"/>
    <s v="Adult Other"/>
    <n v="236"/>
    <m/>
    <m/>
    <m/>
    <s v="VAN NUYS                     BL"/>
    <s v="EMELITA"/>
    <n v="34.176699999999997"/>
    <n v="-118.4485"/>
    <n v="0"/>
  </r>
  <r>
    <n v="200611592"/>
    <d v="2020-06-20T00:00:00"/>
    <d v="2020-06-20T00:00:00"/>
    <n v="1400"/>
    <n v="6"/>
    <x v="9"/>
    <n v="639"/>
    <n v="2"/>
    <n v="624"/>
    <s v="BATTERY - SIMPLE ASSAULT"/>
    <s v="0400 0329 2004 1822"/>
    <n v="57"/>
    <s v="M"/>
    <s v="W"/>
    <n v="203"/>
    <s v="OTHER BUSINESS"/>
    <n v="400"/>
    <s v="STRONG-ARM (HANDS, FIST, FEET OR BODILY FORCE)"/>
    <s v="AO"/>
    <s v="Adult Other"/>
    <n v="624"/>
    <n v="740"/>
    <m/>
    <m/>
    <s v="WESTERN"/>
    <s v="HOLLYWOOD"/>
    <n v="34.102200000000003"/>
    <n v="-118.30929999999999"/>
    <n v="0"/>
  </r>
  <r>
    <n v="201211503"/>
    <d v="2020-04-24T00:00:00"/>
    <d v="2020-04-24T00:00:00"/>
    <n v="910"/>
    <n v="12"/>
    <x v="8"/>
    <n v="1241"/>
    <n v="2"/>
    <n v="901"/>
    <s v="VIOLATION OF RESTRAINING ORDER"/>
    <s v="2038 0329 1300 0400 0319 1402 0913 0334"/>
    <n v="62"/>
    <s v="M"/>
    <s v="B"/>
    <n v="101"/>
    <s v="STREET"/>
    <m/>
    <m/>
    <s v="IC"/>
    <s v="Invest Cont"/>
    <n v="901"/>
    <m/>
    <m/>
    <m/>
    <s v="HYDE PARK                    BL"/>
    <s v="WEST                         BL"/>
    <n v="0"/>
    <n v="0"/>
    <n v="0"/>
  </r>
  <r>
    <n v="200317185"/>
    <d v="2020-09-12T00:00:00"/>
    <d v="2020-09-12T00:00:00"/>
    <n v="1"/>
    <n v="3"/>
    <x v="2"/>
    <n v="361"/>
    <n v="1"/>
    <n v="420"/>
    <s v="THEFT FROM MOTOR VEHICLE - PETTY ($950 &amp; UNDER)"/>
    <s v="1300 0344 1606 1822"/>
    <n v="29"/>
    <s v="M"/>
    <s v="B"/>
    <n v="108"/>
    <s v="PARKING LOT"/>
    <m/>
    <m/>
    <s v="IC"/>
    <s v="Invest Cont"/>
    <n v="420"/>
    <m/>
    <m/>
    <m/>
    <s v="3400    GIBRALTAR                    AV"/>
    <m/>
    <n v="34.016100000000002"/>
    <n v="-118.35469999999999"/>
    <n v="0"/>
  </r>
  <r>
    <n v="201005485"/>
    <d v="2020-02-04T00:00:00"/>
    <d v="2020-02-04T00:00:00"/>
    <n v="2220"/>
    <n v="10"/>
    <x v="11"/>
    <n v="1025"/>
    <n v="2"/>
    <n v="354"/>
    <s v="THEFT OF IDENTITY"/>
    <s v="0377 2004 1822 1402"/>
    <n v="63"/>
    <s v="M"/>
    <s v="B"/>
    <n v="101"/>
    <s v="STREET"/>
    <m/>
    <m/>
    <s v="IC"/>
    <s v="Invest Cont"/>
    <n v="354"/>
    <n v="998"/>
    <m/>
    <m/>
    <s v="LINDLEY                      AV"/>
    <s v="GAULT                        ST"/>
    <n v="34.199300000000001"/>
    <n v="-118.5273"/>
    <n v="0"/>
  </r>
  <r>
    <n v="200708908"/>
    <d v="2020-05-04T00:00:00"/>
    <d v="2020-05-04T00:00:00"/>
    <n v="2205"/>
    <n v="7"/>
    <x v="0"/>
    <n v="711"/>
    <n v="2"/>
    <n v="930"/>
    <s v="CRIMINAL THREATS - NO WEAPON DISPLAYED"/>
    <n v="421"/>
    <n v="59"/>
    <s v="M"/>
    <s v="W"/>
    <n v="101"/>
    <s v="STREET"/>
    <n v="511"/>
    <s v="VERBAL THREAT"/>
    <s v="IC"/>
    <s v="Invest Cont"/>
    <n v="930"/>
    <m/>
    <m/>
    <m/>
    <s v="LA CIENEGA"/>
    <s v="OAKWOOD"/>
    <n v="34.078200000000002"/>
    <n v="-118.3766"/>
    <n v="0"/>
  </r>
  <r>
    <n v="200900606"/>
    <d v="2020-02-23T00:00:00"/>
    <d v="2020-02-22T00:00:00"/>
    <n v="2200"/>
    <n v="9"/>
    <x v="3"/>
    <n v="926"/>
    <n v="1"/>
    <n v="236"/>
    <s v="INTIMATE PARTNER - AGGRAVATED ASSAULT"/>
    <s v="2000 0416 0419 1310 1414 1814 0913 0446"/>
    <n v="19"/>
    <s v="F"/>
    <s v="H"/>
    <n v="122"/>
    <s v="VEHICLE, PASSENGER/TRUCK"/>
    <n v="400"/>
    <s v="STRONG-ARM (HANDS, FIST, FEET OR BODILY FORCE)"/>
    <s v="AO"/>
    <s v="Adult Other"/>
    <n v="236"/>
    <m/>
    <m/>
    <m/>
    <s v="HAZELTINE"/>
    <s v="GILMORE"/>
    <n v="34.1877"/>
    <n v="-118.44"/>
    <n v="0"/>
  </r>
  <r>
    <n v="200511269"/>
    <d v="2020-06-30T00:00:00"/>
    <d v="2020-06-29T00:00:00"/>
    <n v="1952"/>
    <n v="5"/>
    <x v="10"/>
    <n v="526"/>
    <n v="2"/>
    <n v="740"/>
    <s v="VANDALISM - FELONY ($400 &amp; OVER, ALL CHURCH VANDALISMS)"/>
    <s v="0329 1236"/>
    <n v="0"/>
    <s v="M"/>
    <s v="O"/>
    <n v="203"/>
    <s v="OTHER BUSINESS"/>
    <m/>
    <m/>
    <s v="IC"/>
    <s v="Invest Cont"/>
    <n v="740"/>
    <m/>
    <m/>
    <m/>
    <s v="600 N  AVALON                       BL"/>
    <m/>
    <n v="33.779800000000002"/>
    <n v="-118.26560000000001"/>
    <n v="0"/>
  </r>
  <r>
    <n v="200118968"/>
    <d v="2020-10-06T00:00:00"/>
    <d v="2020-10-05T00:00:00"/>
    <n v="1900"/>
    <n v="1"/>
    <x v="1"/>
    <n v="157"/>
    <n v="1"/>
    <n v="210"/>
    <s v="ROBBERY"/>
    <s v="0910 1218 1822 0416 0344 0429"/>
    <n v="55"/>
    <s v="M"/>
    <s v="B"/>
    <n v="101"/>
    <s v="STREET"/>
    <n v="400"/>
    <s v="STRONG-ARM (HANDS, FIST, FEET OR BODILY FORCE)"/>
    <s v="IC"/>
    <s v="Invest Cont"/>
    <n v="210"/>
    <m/>
    <m/>
    <m/>
    <s v="5TH"/>
    <s v="TOWNE"/>
    <n v="34.043500000000002"/>
    <n v="-118.2427"/>
    <n v="0"/>
  </r>
  <r>
    <n v="201108069"/>
    <d v="2020-04-06T00:00:00"/>
    <d v="2020-04-06T00:00:00"/>
    <n v="100"/>
    <n v="11"/>
    <x v="7"/>
    <n v="1151"/>
    <n v="1"/>
    <n v="330"/>
    <s v="BURGLARY FROM VEHICLE"/>
    <s v="1300 0321 1307 0344"/>
    <n v="35"/>
    <s v="F"/>
    <s v="W"/>
    <n v="502"/>
    <s v="MULTI-UNIT DWELLING (APARTMENT, DUPLEX, ETC)"/>
    <m/>
    <m/>
    <s v="IC"/>
    <s v="Invest Cont"/>
    <n v="330"/>
    <m/>
    <m/>
    <m/>
    <s v="1500 N  ALEXANDRIA                   AV"/>
    <m/>
    <n v="34.098100000000002"/>
    <n v="-118.2983"/>
    <n v="0"/>
  </r>
  <r>
    <n v="201221851"/>
    <d v="2020-10-01T00:00:00"/>
    <d v="2020-10-01T00:00:00"/>
    <n v="100"/>
    <n v="12"/>
    <x v="8"/>
    <n v="1245"/>
    <n v="2"/>
    <n v="745"/>
    <s v="VANDALISM - MISDEAMEANOR ($399 OR UNDER)"/>
    <s v="0329 0361 0913"/>
    <n v="39"/>
    <s v="F"/>
    <s v="B"/>
    <n v="122"/>
    <s v="VEHICLE, PASSENGER/TRUCK"/>
    <m/>
    <m/>
    <s v="IC"/>
    <s v="Invest Cont"/>
    <n v="745"/>
    <m/>
    <m/>
    <m/>
    <s v="6600 S  DENKER                       AV"/>
    <m/>
    <n v="33.9786"/>
    <n v="-118.30459999999999"/>
    <n v="0"/>
  </r>
  <r>
    <n v="200111409"/>
    <d v="2020-05-06T00:00:00"/>
    <d v="2020-05-05T00:00:00"/>
    <n v="1615"/>
    <n v="1"/>
    <x v="1"/>
    <n v="162"/>
    <n v="1"/>
    <n v="310"/>
    <s v="BURGLARY"/>
    <s v="0344 0321 0329 1607 1822 0352 1420 0382"/>
    <n v="34"/>
    <s v="M"/>
    <s v="W"/>
    <n v="502"/>
    <s v="MULTI-UNIT DWELLING (APARTMENT, DUPLEX, ETC)"/>
    <m/>
    <m/>
    <s v="IC"/>
    <s v="Invest Cont"/>
    <n v="310"/>
    <m/>
    <m/>
    <m/>
    <s v="800 S  OLIVE                        ST"/>
    <m/>
    <n v="34.045200000000001"/>
    <n v="-118.2569"/>
    <n v="0"/>
  </r>
  <r>
    <n v="201004668"/>
    <d v="2020-01-16T00:00:00"/>
    <d v="2020-01-16T00:00:00"/>
    <n v="1730"/>
    <n v="10"/>
    <x v="11"/>
    <n v="1083"/>
    <n v="2"/>
    <n v="624"/>
    <s v="BATTERY - SIMPLE ASSAULT"/>
    <s v="0553 2021 0419 0400 0448 0416"/>
    <n v="51"/>
    <s v="M"/>
    <s v="W"/>
    <n v="501"/>
    <s v="SINGLE FAMILY DWELLING"/>
    <n v="400"/>
    <s v="STRONG-ARM (HANDS, FIST, FEET OR BODILY FORCE)"/>
    <s v="AO"/>
    <s v="Adult Other"/>
    <n v="624"/>
    <m/>
    <m/>
    <m/>
    <s v="4600    VIA APUESTA"/>
    <m/>
    <n v="34.154299999999999"/>
    <n v="-118.5401"/>
    <n v="0"/>
  </r>
  <r>
    <n v="200217346"/>
    <d v="2020-11-13T00:00:00"/>
    <d v="2020-10-26T00:00:00"/>
    <n v="2104"/>
    <n v="2"/>
    <x v="5"/>
    <n v="256"/>
    <n v="2"/>
    <n v="810"/>
    <s v="SEX,UNLAWFUL(INC MUTUAL CONSENT, PENETRATION W/ FRGN OBJ"/>
    <s v="0533 0500 1259 1251 1276"/>
    <n v="15"/>
    <s v="F"/>
    <s v="H"/>
    <n v="502"/>
    <s v="MULTI-UNIT DWELLING (APARTMENT, DUPLEX, ETC)"/>
    <m/>
    <m/>
    <s v="IC"/>
    <s v="Invest Cont"/>
    <n v="810"/>
    <m/>
    <m/>
    <m/>
    <s v="600 S  BONNIE BRAE                  ST"/>
    <m/>
    <n v="34.057400000000001"/>
    <n v="-118.27330000000001"/>
    <n v="0"/>
  </r>
  <r>
    <n v="200804094"/>
    <d v="2020-01-03T00:00:00"/>
    <d v="2020-01-02T00:00:00"/>
    <n v="1940"/>
    <n v="8"/>
    <x v="12"/>
    <n v="839"/>
    <n v="1"/>
    <n v="343"/>
    <s v="SHOPLIFTING-GRAND THEFT ($950.01 &amp; OVER)"/>
    <s v="0325 0344 1822"/>
    <n v="0"/>
    <s v="X"/>
    <s v="X"/>
    <n v="404"/>
    <s v="DEPARTMENT STORE"/>
    <m/>
    <m/>
    <s v="IC"/>
    <s v="Invest Cont"/>
    <n v="343"/>
    <m/>
    <m/>
    <m/>
    <s v="10200    SANTA MONICA                 BL"/>
    <m/>
    <n v="34.060499999999998"/>
    <n v="-118.41930000000001"/>
    <n v="0"/>
  </r>
  <r>
    <n v="200914352"/>
    <d v="2020-09-05T00:00:00"/>
    <d v="2020-09-04T00:00:00"/>
    <n v="2100"/>
    <n v="9"/>
    <x v="3"/>
    <n v="904"/>
    <n v="1"/>
    <n v="331"/>
    <s v="THEFT FROM MOTOR VEHICLE - GRAND ($950.01 AND OVER)"/>
    <s v="1300 1420 1606 0344"/>
    <n v="0"/>
    <s v="X"/>
    <s v="X"/>
    <n v="151"/>
    <s v="TOW YARD*"/>
    <m/>
    <m/>
    <s v="AA"/>
    <s v="Adult Arrest"/>
    <n v="331"/>
    <m/>
    <m/>
    <m/>
    <s v="7800    BURNET                       AV"/>
    <m/>
    <n v="34.2121"/>
    <n v="-118.4629"/>
    <n v="1"/>
  </r>
  <r>
    <n v="200121454"/>
    <d v="2020-11-23T00:00:00"/>
    <d v="2020-11-22T00:00:00"/>
    <n v="2200"/>
    <n v="1"/>
    <x v="1"/>
    <n v="123"/>
    <n v="2"/>
    <n v="626"/>
    <s v="INTIMATE PARTNER - SIMPLE ASSAULT"/>
    <s v="2000 1309 1310 1813 1814 0913 0416"/>
    <n v="56"/>
    <s v="F"/>
    <s v="H"/>
    <n v="101"/>
    <s v="STREET"/>
    <n v="400"/>
    <s v="STRONG-ARM (HANDS, FIST, FEET OR BODILY FORCE)"/>
    <s v="AO"/>
    <s v="Adult Other"/>
    <n v="626"/>
    <m/>
    <m/>
    <m/>
    <s v="100 S  SPRING                       ST"/>
    <m/>
    <n v="34.054099999999998"/>
    <n v="-118.24509999999999"/>
    <n v="0"/>
  </r>
  <r>
    <n v="200613836"/>
    <d v="2020-08-11T00:00:00"/>
    <d v="2020-08-11T00:00:00"/>
    <n v="1700"/>
    <n v="6"/>
    <x v="9"/>
    <n v="669"/>
    <n v="2"/>
    <n v="901"/>
    <s v="VIOLATION OF RESTRAINING ORDER"/>
    <s v="0913 1821 2038"/>
    <n v="27"/>
    <s v="F"/>
    <s v="H"/>
    <n v="502"/>
    <s v="MULTI-UNIT DWELLING (APARTMENT, DUPLEX, ETC)"/>
    <m/>
    <m/>
    <s v="AO"/>
    <s v="Adult Other"/>
    <n v="901"/>
    <m/>
    <m/>
    <m/>
    <s v="5400    VIRGINIA                     AV"/>
    <m/>
    <n v="34.091900000000003"/>
    <n v="-118.3085"/>
    <n v="0"/>
  </r>
  <r>
    <n v="201224699"/>
    <d v="2020-08-26T00:00:00"/>
    <d v="2020-08-25T00:00:00"/>
    <n v="1115"/>
    <n v="12"/>
    <x v="8"/>
    <n v="1258"/>
    <n v="2"/>
    <n v="740"/>
    <s v="VANDALISM - FELONY ($400 &amp; OVER, ALL CHURCH VANDALISMS)"/>
    <n v="329"/>
    <n v="40"/>
    <s v="M"/>
    <s v="B"/>
    <n v="101"/>
    <s v="STREET"/>
    <m/>
    <m/>
    <s v="IC"/>
    <s v="Invest Cont"/>
    <n v="740"/>
    <m/>
    <m/>
    <m/>
    <s v="S  MAIN                         ST"/>
    <s v="W  76TH                         ST"/>
    <n v="33.970799999999997"/>
    <n v="-118.2739"/>
    <n v="0"/>
  </r>
  <r>
    <n v="201009657"/>
    <d v="2020-06-03T00:00:00"/>
    <d v="2020-06-03T00:00:00"/>
    <n v="1300"/>
    <n v="10"/>
    <x v="11"/>
    <n v="1035"/>
    <n v="2"/>
    <n v="624"/>
    <s v="BATTERY - SIMPLE ASSAULT"/>
    <s v="0913 0603 0416"/>
    <n v="50"/>
    <s v="M"/>
    <s v="W"/>
    <n v="501"/>
    <s v="SINGLE FAMILY DWELLING"/>
    <n v="400"/>
    <s v="STRONG-ARM (HANDS, FIST, FEET OR BODILY FORCE)"/>
    <s v="AO"/>
    <s v="Adult Other"/>
    <n v="624"/>
    <m/>
    <m/>
    <m/>
    <s v="6600    NESTLE                       AV"/>
    <m/>
    <n v="34.190300000000001"/>
    <n v="-118.5308"/>
    <n v="0"/>
  </r>
  <r>
    <n v="200104741"/>
    <d v="2020-01-11T00:00:00"/>
    <d v="2020-01-10T00:00:00"/>
    <n v="1000"/>
    <n v="1"/>
    <x v="1"/>
    <n v="174"/>
    <n v="1"/>
    <n v="330"/>
    <s v="BURGLARY FROM VEHICLE"/>
    <s v="1307 0344 1609 1822"/>
    <n v="0"/>
    <s v="M"/>
    <s v="H"/>
    <n v="108"/>
    <s v="PARKING LOT"/>
    <m/>
    <m/>
    <s v="IC"/>
    <s v="Invest Cont"/>
    <n v="330"/>
    <m/>
    <m/>
    <m/>
    <s v="700 S  MAIN                         ST"/>
    <m/>
    <n v="34.043900000000001"/>
    <n v="-118.2514"/>
    <n v="0"/>
  </r>
  <r>
    <n v="201010211"/>
    <d v="2020-06-20T00:00:00"/>
    <d v="2020-06-20T00:00:00"/>
    <n v="715"/>
    <n v="10"/>
    <x v="11"/>
    <n v="1024"/>
    <n v="2"/>
    <n v="888"/>
    <s v="TRESPASSING"/>
    <s v="0913 1814 2003 2000"/>
    <n v="44"/>
    <s v="F"/>
    <s v="W"/>
    <n v="501"/>
    <s v="SINGLE FAMILY DWELLING"/>
    <m/>
    <m/>
    <s v="IC"/>
    <s v="Invest Cont"/>
    <n v="888"/>
    <m/>
    <m/>
    <m/>
    <s v="6800    YOLANDA                      AV"/>
    <m/>
    <n v="34.193899999999999"/>
    <n v="-118.54040000000001"/>
    <n v="0"/>
  </r>
  <r>
    <n v="201204777"/>
    <d v="2020-01-11T00:00:00"/>
    <d v="2020-01-11T00:00:00"/>
    <n v="1645"/>
    <n v="12"/>
    <x v="8"/>
    <n v="1231"/>
    <n v="2"/>
    <n v="930"/>
    <s v="CRIMINAL THREATS - NO WEAPON DISPLAYED"/>
    <s v="0319 0421 0913"/>
    <n v="42"/>
    <s v="F"/>
    <s v="B"/>
    <n v="502"/>
    <s v="MULTI-UNIT DWELLING (APARTMENT, DUPLEX, ETC)"/>
    <n v="511"/>
    <s v="VERBAL THREAT"/>
    <s v="AO"/>
    <s v="Adult Other"/>
    <n v="930"/>
    <m/>
    <m/>
    <m/>
    <s v="4600 W  63RD                         ST"/>
    <m/>
    <n v="33.982599999999998"/>
    <n v="-118.3554"/>
    <n v="0"/>
  </r>
  <r>
    <n v="201211336"/>
    <d v="2020-04-22T00:00:00"/>
    <d v="2020-04-21T00:00:00"/>
    <n v="2330"/>
    <n v="12"/>
    <x v="8"/>
    <n v="1248"/>
    <n v="1"/>
    <n v="236"/>
    <s v="INTIMATE PARTNER - AGGRAVATED ASSAULT"/>
    <s v="2000 1813 0913 2004 0408 0416 0446"/>
    <n v="43"/>
    <s v="F"/>
    <s v="B"/>
    <n v="102"/>
    <s v="SIDEWALK"/>
    <n v="400"/>
    <s v="STRONG-ARM (HANDS, FIST, FEET OR BODILY FORCE)"/>
    <s v="AA"/>
    <s v="Adult Arrest"/>
    <n v="236"/>
    <m/>
    <m/>
    <m/>
    <s v="6200 S  HOOVER                       ST"/>
    <m/>
    <n v="33.979199999999999"/>
    <n v="-118.2893"/>
    <n v="1"/>
  </r>
  <r>
    <n v="200200700"/>
    <d v="2020-05-12T00:00:00"/>
    <d v="2020-05-12T00:00:00"/>
    <n v="50"/>
    <n v="2"/>
    <x v="5"/>
    <n v="218"/>
    <n v="1"/>
    <n v="761"/>
    <s v="BRANDISH WEAPON"/>
    <s v="1402 0342 1309 0216 0416 0334 0400 1822 1814"/>
    <n v="22"/>
    <s v="M"/>
    <s v="H"/>
    <n v="101"/>
    <s v="STREET"/>
    <n v="514"/>
    <s v="TIRE IRON"/>
    <s v="AO"/>
    <s v="Adult Other"/>
    <n v="761"/>
    <n v="998"/>
    <m/>
    <m/>
    <s v="700    ECHO PARK                    AV"/>
    <m/>
    <n v="34.071300000000001"/>
    <n v="-118.2597"/>
    <n v="0"/>
  </r>
  <r>
    <n v="201308506"/>
    <d v="2020-03-20T00:00:00"/>
    <d v="2020-03-20T00:00:00"/>
    <n v="1710"/>
    <n v="13"/>
    <x v="6"/>
    <n v="1372"/>
    <n v="2"/>
    <n v="626"/>
    <s v="INTIMATE PARTNER - SIMPLE ASSAULT"/>
    <s v="2000 0913 2004 1814"/>
    <n v="28"/>
    <s v="F"/>
    <s v="B"/>
    <n v="501"/>
    <s v="SINGLE FAMILY DWELLING"/>
    <n v="400"/>
    <s v="STRONG-ARM (HANDS, FIST, FEET OR BODILY FORCE)"/>
    <s v="IC"/>
    <s v="Invest Cont"/>
    <n v="626"/>
    <m/>
    <m/>
    <m/>
    <s v="200 E  53RD                         ST"/>
    <m/>
    <n v="33.994300000000003"/>
    <n v="-118.27200000000001"/>
    <n v="0"/>
  </r>
  <r>
    <n v="200712518"/>
    <d v="2020-08-07T00:00:00"/>
    <d v="2020-07-21T00:00:00"/>
    <n v="1000"/>
    <n v="7"/>
    <x v="0"/>
    <n v="765"/>
    <n v="2"/>
    <n v="668"/>
    <s v="EMBEZZLEMENT, GRAND THEFT ($950.01 &amp; OVER)"/>
    <s v="1803 0382 0913"/>
    <n v="46"/>
    <s v="M"/>
    <s v="H"/>
    <n v="203"/>
    <s v="OTHER BUSINESS"/>
    <m/>
    <m/>
    <s v="AA"/>
    <s v="Adult Arrest"/>
    <n v="668"/>
    <m/>
    <m/>
    <m/>
    <s v="4800 W  PICO                         BL"/>
    <m/>
    <n v="34.048299999999998"/>
    <n v="-118.3412"/>
    <n v="1"/>
  </r>
  <r>
    <n v="200711505"/>
    <d v="2020-07-11T00:00:00"/>
    <d v="2020-07-11T00:00:00"/>
    <n v="850"/>
    <n v="7"/>
    <x v="0"/>
    <n v="767"/>
    <n v="1"/>
    <n v="210"/>
    <s v="ROBBERY"/>
    <s v="0416 0344"/>
    <n v="35"/>
    <s v="M"/>
    <s v="B"/>
    <n v="108"/>
    <s v="PARKING LOT"/>
    <n v="400"/>
    <s v="STRONG-ARM (HANDS, FIST, FEET OR BODILY FORCE)"/>
    <s v="IC"/>
    <s v="Invest Cont"/>
    <n v="210"/>
    <m/>
    <m/>
    <m/>
    <s v="4100    VENICE                       BL"/>
    <m/>
    <n v="34.045699999999997"/>
    <n v="-118.32550000000001"/>
    <n v="0"/>
  </r>
  <r>
    <n v="200808383"/>
    <d v="2020-04-17T00:00:00"/>
    <d v="2020-04-16T00:00:00"/>
    <n v="800"/>
    <n v="8"/>
    <x v="12"/>
    <n v="836"/>
    <n v="2"/>
    <n v="354"/>
    <s v="THEFT OF IDENTITY"/>
    <s v="1202 0100 1822"/>
    <n v="88"/>
    <s v="F"/>
    <s v="W"/>
    <n v="502"/>
    <s v="MULTI-UNIT DWELLING (APARTMENT, DUPLEX, ETC)"/>
    <m/>
    <m/>
    <s v="IC"/>
    <s v="Invest Cont"/>
    <n v="354"/>
    <m/>
    <m/>
    <m/>
    <s v="1800 S  BEVERLY GLEN                 BL"/>
    <m/>
    <n v="34.057099999999998"/>
    <n v="-118.4238"/>
    <n v="0"/>
  </r>
  <r>
    <n v="200410554"/>
    <d v="2020-07-07T00:00:00"/>
    <d v="2020-07-07T00:00:00"/>
    <n v="1900"/>
    <n v="4"/>
    <x v="4"/>
    <n v="473"/>
    <n v="2"/>
    <n v="850"/>
    <s v="INDECENT EXPOSURE"/>
    <n v="529"/>
    <n v="40"/>
    <s v="F"/>
    <s v="H"/>
    <n v="109"/>
    <s v="PARK/PLAYGROUND"/>
    <m/>
    <m/>
    <s v="IC"/>
    <s v="Invest Cont"/>
    <n v="850"/>
    <m/>
    <m/>
    <m/>
    <s v="INEZ"/>
    <s v="HOLLENBECK"/>
    <n v="0"/>
    <n v="0"/>
    <n v="0"/>
  </r>
  <r>
    <n v="200110986"/>
    <d v="2020-04-26T00:00:00"/>
    <d v="2020-04-25T00:00:00"/>
    <n v="1730"/>
    <n v="1"/>
    <x v="1"/>
    <n v="143"/>
    <n v="2"/>
    <n v="930"/>
    <s v="CRIMINAL THREATS - NO WEAPON DISPLAYED"/>
    <s v="1822 0443 1420"/>
    <n v="42"/>
    <s v="F"/>
    <s v="H"/>
    <n v="403"/>
    <s v="DRUG STORE"/>
    <n v="511"/>
    <s v="VERBAL THREAT"/>
    <s v="IC"/>
    <s v="Invest Cont"/>
    <n v="930"/>
    <m/>
    <m/>
    <m/>
    <s v="400 S  BROADWAY"/>
    <m/>
    <n v="34.049500000000002"/>
    <n v="-118.24939999999999"/>
    <n v="0"/>
  </r>
  <r>
    <n v="200314872"/>
    <d v="2020-07-28T00:00:00"/>
    <d v="2020-07-27T00:00:00"/>
    <n v="2230"/>
    <n v="3"/>
    <x v="2"/>
    <n v="392"/>
    <n v="1"/>
    <n v="330"/>
    <s v="BURGLARY FROM VEHICLE"/>
    <s v="0344 1609 1822 1300"/>
    <n v="43"/>
    <s v="F"/>
    <s v="B"/>
    <n v="101"/>
    <s v="STREET"/>
    <n v="500"/>
    <s v="UNKNOWN WEAPON/OTHER WEAPON"/>
    <s v="IC"/>
    <s v="Invest Cont"/>
    <n v="330"/>
    <m/>
    <m/>
    <m/>
    <s v="5000    6TH                          AV"/>
    <m/>
    <n v="33.994999999999997"/>
    <n v="-118.3236"/>
    <n v="0"/>
  </r>
  <r>
    <n v="200516755"/>
    <d v="2020-05-01T00:00:00"/>
    <d v="2020-05-01T00:00:00"/>
    <n v="1200"/>
    <n v="5"/>
    <x v="10"/>
    <n v="531"/>
    <n v="2"/>
    <n v="810"/>
    <s v="SEX,UNLAWFUL(INC MUTUAL CONSENT, PENETRATION W/ FRGN OBJ"/>
    <s v="0533 0527 1259 1276 0913 1814"/>
    <n v="16"/>
    <s v="F"/>
    <s v="H"/>
    <n v="501"/>
    <s v="SINGLE FAMILY DWELLING"/>
    <n v="400"/>
    <s v="STRONG-ARM (HANDS, FIST, FEET OR BODILY FORCE)"/>
    <s v="AO"/>
    <s v="Adult Other"/>
    <n v="810"/>
    <m/>
    <m/>
    <m/>
    <s v="1300    ANAHEIM                      ST"/>
    <m/>
    <n v="33.7866"/>
    <n v="-118.3044"/>
    <n v="0"/>
  </r>
  <r>
    <n v="200113504"/>
    <d v="2020-06-17T00:00:00"/>
    <d v="2020-06-16T00:00:00"/>
    <n v="2340"/>
    <n v="1"/>
    <x v="1"/>
    <n v="181"/>
    <n v="2"/>
    <n v="624"/>
    <s v="BATTERY - SIMPLE ASSAULT"/>
    <s v="0416 1822"/>
    <n v="29"/>
    <s v="M"/>
    <s v="H"/>
    <n v="102"/>
    <s v="SIDEWALK"/>
    <n v="400"/>
    <s v="STRONG-ARM (HANDS, FIST, FEET OR BODILY FORCE)"/>
    <s v="IC"/>
    <s v="Invest Cont"/>
    <n v="624"/>
    <m/>
    <m/>
    <m/>
    <s v="7TH"/>
    <s v="FIGUEROA"/>
    <n v="34.043100000000003"/>
    <n v="-118.2692"/>
    <n v="0"/>
  </r>
  <r>
    <n v="200300797"/>
    <d v="2020-09-01T00:00:00"/>
    <d v="2020-09-01T00:00:00"/>
    <n v="1000"/>
    <n v="3"/>
    <x v="2"/>
    <n v="363"/>
    <n v="2"/>
    <n v="627"/>
    <s v="CHILD ABUSE (PHYSICAL) - SIMPLE ASSAULT"/>
    <s v="0416 0552 0913 1257"/>
    <n v="2"/>
    <s v="M"/>
    <s v="B"/>
    <n v="502"/>
    <s v="MULTI-UNIT DWELLING (APARTMENT, DUPLEX, ETC)"/>
    <n v="500"/>
    <s v="UNKNOWN WEAPON/OTHER WEAPON"/>
    <s v="IC"/>
    <s v="Invest Cont"/>
    <n v="627"/>
    <m/>
    <m/>
    <m/>
    <s v="4000    WEST                         BL"/>
    <m/>
    <n v="34.0107"/>
    <n v="-118.3467"/>
    <n v="0"/>
  </r>
  <r>
    <n v="200105010"/>
    <d v="2020-01-14T00:00:00"/>
    <d v="2020-01-12T00:00:00"/>
    <n v="800"/>
    <n v="1"/>
    <x v="1"/>
    <n v="157"/>
    <n v="1"/>
    <n v="440"/>
    <s v="THEFT PLAIN - PETTY ($950 &amp; UNDER)"/>
    <s v="0344 1218 1822 2032"/>
    <n v="41"/>
    <s v="F"/>
    <s v="B"/>
    <n v="516"/>
    <s v="SINGLE RESIDENCE OCCUPANCY (SRO'S) LOCATIONS"/>
    <m/>
    <m/>
    <s v="IC"/>
    <s v="Invest Cont"/>
    <n v="440"/>
    <m/>
    <m/>
    <m/>
    <s v="500 S  SAN PEDRO                    ST"/>
    <m/>
    <n v="34.044199999999996"/>
    <n v="-118.2439"/>
    <n v="0"/>
  </r>
  <r>
    <n v="201010404"/>
    <d v="2020-06-26T00:00:00"/>
    <d v="2020-06-26T00:00:00"/>
    <n v="330"/>
    <n v="10"/>
    <x v="11"/>
    <n v="1099"/>
    <n v="1"/>
    <n v="815"/>
    <s v="SEXUAL PENETRATION W/FOREIGN OBJECT"/>
    <s v="2000 0400 1813 0913 0444 0408 1414"/>
    <n v="40"/>
    <s v="F"/>
    <s v="B"/>
    <n v="501"/>
    <s v="SINGLE FAMILY DWELLING"/>
    <n v="400"/>
    <s v="STRONG-ARM (HANDS, FIST, FEET OR BODILY FORCE)"/>
    <s v="AO"/>
    <s v="Adult Other"/>
    <n v="815"/>
    <m/>
    <m/>
    <m/>
    <s v="16000    WOODVALE                     RD"/>
    <m/>
    <n v="34.149700000000003"/>
    <n v="-118.4786"/>
    <n v="0"/>
  </r>
  <r>
    <n v="201214540"/>
    <d v="2020-06-11T00:00:00"/>
    <d v="2020-05-13T00:00:00"/>
    <n v="900"/>
    <n v="12"/>
    <x v="8"/>
    <n v="1239"/>
    <n v="2"/>
    <n v="649"/>
    <s v="DOCUMENT FORGERY / STOLEN FELONY"/>
    <s v="1822 0923"/>
    <n v="50"/>
    <s v="F"/>
    <s v="O"/>
    <n v="203"/>
    <s v="OTHER BUSINESS"/>
    <m/>
    <m/>
    <s v="IC"/>
    <s v="Invest Cont"/>
    <n v="649"/>
    <m/>
    <m/>
    <m/>
    <s v="700 W  SLAUSON                      AV"/>
    <m/>
    <n v="33.989199999999997"/>
    <n v="-118.2859"/>
    <n v="0"/>
  </r>
  <r>
    <n v="200910684"/>
    <d v="2020-06-05T00:00:00"/>
    <d v="2020-06-01T00:00:00"/>
    <n v="1630"/>
    <n v="9"/>
    <x v="3"/>
    <n v="923"/>
    <n v="1"/>
    <n v="310"/>
    <s v="BURGLARY"/>
    <s v="0358 0329 0344 1609"/>
    <n v="0"/>
    <s v="X"/>
    <s v="X"/>
    <n v="236"/>
    <s v="VISION CARE FACILITY*"/>
    <m/>
    <m/>
    <s v="IC"/>
    <s v="Invest Cont"/>
    <n v="310"/>
    <m/>
    <m/>
    <m/>
    <s v="14500    HAYNES                       ST"/>
    <m/>
    <n v="34.189700000000002"/>
    <n v="-118.4487"/>
    <n v="0"/>
  </r>
  <r>
    <n v="200115211"/>
    <d v="2020-07-21T00:00:00"/>
    <d v="2020-07-21T00:00:00"/>
    <n v="1940"/>
    <n v="1"/>
    <x v="1"/>
    <n v="154"/>
    <n v="1"/>
    <n v="761"/>
    <s v="BRANDISH WEAPON"/>
    <s v="1206 1420 1218 2004 0913 0334"/>
    <n v="28"/>
    <s v="M"/>
    <s v="B"/>
    <n v="502"/>
    <s v="MULTI-UNIT DWELLING (APARTMENT, DUPLEX, ETC)"/>
    <n v="216"/>
    <s v="SCISSORS"/>
    <s v="IC"/>
    <s v="Invest Cont"/>
    <n v="761"/>
    <m/>
    <m/>
    <m/>
    <s v="500 S  LOS ANGELES                  ST"/>
    <m/>
    <n v="34.045999999999999"/>
    <n v="-118.24930000000001"/>
    <n v="0"/>
  </r>
  <r>
    <n v="201204637"/>
    <d v="2020-01-09T00:00:00"/>
    <d v="2020-01-09T00:00:00"/>
    <n v="1300"/>
    <n v="12"/>
    <x v="8"/>
    <n v="1258"/>
    <n v="2"/>
    <n v="946"/>
    <s v="OTHER MISCELLANEOUS CRIME"/>
    <m/>
    <n v="34"/>
    <s v="F"/>
    <s v="O"/>
    <n v="726"/>
    <s v="POLICE FACILITY"/>
    <m/>
    <m/>
    <s v="AO"/>
    <s v="Adult Other"/>
    <n v="946"/>
    <m/>
    <m/>
    <m/>
    <s v="7600 S  BROADWAY"/>
    <m/>
    <n v="33.970799999999997"/>
    <n v="-118.2783"/>
    <n v="0"/>
  </r>
  <r>
    <n v="200321544"/>
    <d v="2020-12-11T00:00:00"/>
    <d v="2020-12-10T00:00:00"/>
    <n v="100"/>
    <n v="3"/>
    <x v="2"/>
    <n v="328"/>
    <n v="1"/>
    <n v="420"/>
    <s v="THEFT FROM MOTOR VEHICLE - PETTY ($950 &amp; UNDER)"/>
    <m/>
    <n v="0"/>
    <m/>
    <m/>
    <n v="101"/>
    <s v="STREET"/>
    <m/>
    <m/>
    <s v="IC"/>
    <s v="Invest Cont"/>
    <n v="420"/>
    <m/>
    <m/>
    <m/>
    <s v="HOOVER"/>
    <s v="29TH"/>
    <n v="34.028399999999998"/>
    <n v="-118.28400000000001"/>
    <n v="0"/>
  </r>
  <r>
    <n v="200208118"/>
    <d v="2020-03-23T00:00:00"/>
    <d v="2020-03-22T00:00:00"/>
    <n v="1735"/>
    <n v="2"/>
    <x v="5"/>
    <n v="241"/>
    <n v="2"/>
    <n v="664"/>
    <s v="BUNCO, PETTY THEFT"/>
    <s v="0701 1822"/>
    <n v="32"/>
    <s v="F"/>
    <s v="H"/>
    <n v="502"/>
    <s v="MULTI-UNIT DWELLING (APARTMENT, DUPLEX, ETC)"/>
    <m/>
    <m/>
    <s v="IC"/>
    <s v="Invest Cont"/>
    <n v="664"/>
    <m/>
    <m/>
    <m/>
    <s v="400 S  OCCIDENTAL                   BL"/>
    <m/>
    <n v="34.066499999999998"/>
    <n v="-118.28279999999999"/>
    <n v="0"/>
  </r>
  <r>
    <n v="200122060"/>
    <d v="2020-12-07T00:00:00"/>
    <d v="2020-12-07T00:00:00"/>
    <n v="1445"/>
    <n v="1"/>
    <x v="1"/>
    <n v="135"/>
    <n v="2"/>
    <n v="740"/>
    <s v="VANDALISM - FELONY ($400 &amp; OVER, ALL CHURCH VANDALISMS)"/>
    <s v="1310 0329 1307"/>
    <n v="25"/>
    <s v="F"/>
    <s v="H"/>
    <n v="122"/>
    <s v="VEHICLE, PASSENGER/TRUCK"/>
    <m/>
    <m/>
    <s v="IC"/>
    <s v="Invest Cont"/>
    <n v="740"/>
    <m/>
    <m/>
    <m/>
    <s v="4TH"/>
    <s v="MAIN"/>
    <n v="34.048099999999998"/>
    <n v="-118.24720000000001"/>
    <n v="0"/>
  </r>
  <r>
    <n v="200305476"/>
    <d v="2020-01-26T00:00:00"/>
    <d v="2020-01-19T00:00:00"/>
    <n v="1200"/>
    <n v="3"/>
    <x v="2"/>
    <n v="358"/>
    <n v="1"/>
    <n v="330"/>
    <s v="BURGLARY FROM VEHICLE"/>
    <s v="0344 1251 1307 0321 1609"/>
    <n v="19"/>
    <s v="F"/>
    <s v="W"/>
    <n v="108"/>
    <s v="PARKING LOT"/>
    <m/>
    <m/>
    <s v="IC"/>
    <s v="Invest Cont"/>
    <n v="330"/>
    <m/>
    <m/>
    <m/>
    <s v="1100 W  JEFFERSON                    BL"/>
    <m/>
    <n v="34.025500000000001"/>
    <n v="-118.28919999999999"/>
    <n v="0"/>
  </r>
  <r>
    <n v="200608321"/>
    <d v="2020-03-24T00:00:00"/>
    <d v="2020-03-22T00:00:00"/>
    <n v="1400"/>
    <n v="6"/>
    <x v="9"/>
    <n v="666"/>
    <n v="2"/>
    <n v="888"/>
    <s v="TRESPASSING"/>
    <s v="1501 1202 1822"/>
    <n v="72"/>
    <s v="M"/>
    <s v="B"/>
    <n v="501"/>
    <s v="SINGLE FAMILY DWELLING"/>
    <m/>
    <m/>
    <s v="IC"/>
    <s v="Invest Cont"/>
    <n v="888"/>
    <m/>
    <m/>
    <m/>
    <s v="6200    FOUNTAIN                     AV"/>
    <m/>
    <n v="34.0944"/>
    <n v="-118.3245"/>
    <n v="0"/>
  </r>
  <r>
    <n v="200816667"/>
    <d v="2020-11-19T00:00:00"/>
    <d v="2020-01-01T00:00:00"/>
    <n v="1200"/>
    <n v="8"/>
    <x v="12"/>
    <n v="803"/>
    <n v="2"/>
    <n v="956"/>
    <s v="LETTERS, LEWD  -  TELEPHONE CALLS, LEWD"/>
    <s v="1906 1822"/>
    <n v="22"/>
    <s v="F"/>
    <s v="O"/>
    <n v="501"/>
    <s v="SINGLE FAMILY DWELLING"/>
    <m/>
    <m/>
    <s v="IC"/>
    <s v="Invest Cont"/>
    <n v="956"/>
    <m/>
    <m/>
    <m/>
    <s v="1600 N  AMALFI                       DR"/>
    <m/>
    <n v="34.060299999999998"/>
    <n v="-118.50279999999999"/>
    <n v="0"/>
  </r>
  <r>
    <n v="200716704"/>
    <d v="2020-12-04T00:00:00"/>
    <d v="2020-12-04T00:00:00"/>
    <n v="1605"/>
    <n v="7"/>
    <x v="0"/>
    <n v="773"/>
    <n v="1"/>
    <n v="510"/>
    <s v="VEHICLE - STOLEN"/>
    <m/>
    <n v="0"/>
    <m/>
    <m/>
    <n v="101"/>
    <s v="STREET"/>
    <m/>
    <m/>
    <s v="IC"/>
    <s v="Invest Cont"/>
    <n v="510"/>
    <m/>
    <m/>
    <m/>
    <s v="VENICE                       BL"/>
    <s v="BURNSIDE                     AV"/>
    <n v="34.0443"/>
    <n v="-118.35639999999999"/>
    <n v="0"/>
  </r>
  <r>
    <n v="200119492"/>
    <d v="2020-10-15T00:00:00"/>
    <d v="2020-10-15T00:00:00"/>
    <n v="1"/>
    <n v="1"/>
    <x v="1"/>
    <n v="157"/>
    <n v="2"/>
    <n v="626"/>
    <s v="INTIMATE PARTNER - SIMPLE ASSAULT"/>
    <s v="2000 0444 0416 0408 1814"/>
    <n v="39"/>
    <s v="F"/>
    <s v="W"/>
    <n v="502"/>
    <s v="MULTI-UNIT DWELLING (APARTMENT, DUPLEX, ETC)"/>
    <n v="400"/>
    <s v="STRONG-ARM (HANDS, FIST, FEET OR BODILY FORCE)"/>
    <s v="AO"/>
    <s v="Adult Other"/>
    <n v="626"/>
    <m/>
    <m/>
    <m/>
    <s v="500 E  5TH                          ST"/>
    <m/>
    <n v="34.043500000000002"/>
    <n v="-118.2427"/>
    <n v="0"/>
  </r>
  <r>
    <n v="200319877"/>
    <d v="2020-11-04T00:00:00"/>
    <d v="2020-11-04T00:00:00"/>
    <n v="1900"/>
    <n v="3"/>
    <x v="2"/>
    <n v="363"/>
    <n v="1"/>
    <n v="442"/>
    <s v="SHOPLIFTING - PETTY THEFT ($950 &amp; UNDER)"/>
    <s v="0104 0325 0378 1822"/>
    <n v="19"/>
    <s v="X"/>
    <s v="X"/>
    <n v="404"/>
    <s v="DEPARTMENT STORE"/>
    <m/>
    <m/>
    <s v="IC"/>
    <s v="Invest Cont"/>
    <n v="442"/>
    <m/>
    <m/>
    <m/>
    <s v="4000    CRENSHAW                     BL"/>
    <m/>
    <n v="34.012599999999999"/>
    <n v="-118.3403"/>
    <n v="0"/>
  </r>
  <r>
    <n v="201226996"/>
    <d v="2020-12-23T00:00:00"/>
    <d v="2020-12-23T00:00:00"/>
    <n v="1420"/>
    <n v="12"/>
    <x v="8"/>
    <n v="1235"/>
    <n v="1"/>
    <n v="230"/>
    <s v="ASSAULT WITH DEADLY WEAPON, AGGRAVATED ASSAULT"/>
    <s v="0416 1822 2049 2051 0342 0910 0853"/>
    <n v="21"/>
    <s v="M"/>
    <s v="H"/>
    <n v="801"/>
    <s v="MTA BUS"/>
    <n v="400"/>
    <s v="STRONG-ARM (HANDS, FIST, FEET OR BODILY FORCE)"/>
    <s v="IC"/>
    <s v="Invest Cont"/>
    <n v="230"/>
    <m/>
    <m/>
    <m/>
    <s v="SLAUSON                      AV"/>
    <s v="NORMANDIE                    AV"/>
    <n v="33.989100000000001"/>
    <n v="-118.3002"/>
    <n v="0"/>
  </r>
  <r>
    <n v="200706920"/>
    <d v="2020-03-03T00:00:00"/>
    <d v="2020-03-03T00:00:00"/>
    <n v="1000"/>
    <n v="7"/>
    <x v="0"/>
    <n v="702"/>
    <n v="1"/>
    <n v="230"/>
    <s v="ASSAULT WITH DEADLY WEAPON, AGGRAVATED ASSAULT"/>
    <s v="0416 0913 1259 2034 1501 0906"/>
    <n v="16"/>
    <s v="M"/>
    <s v="H"/>
    <n v="721"/>
    <s v="HIGH SCHOOL"/>
    <n v="400"/>
    <s v="STRONG-ARM (HANDS, FIST, FEET OR BODILY FORCE)"/>
    <s v="JA"/>
    <s v="Juv Arrest"/>
    <n v="230"/>
    <m/>
    <m/>
    <m/>
    <s v="7800    MELROSE                      AV"/>
    <m/>
    <n v="34.083799999999997"/>
    <n v="-118.3595"/>
    <n v="1"/>
  </r>
  <r>
    <n v="200111672"/>
    <d v="2020-05-13T00:00:00"/>
    <d v="2020-05-13T00:00:00"/>
    <n v="830"/>
    <n v="1"/>
    <x v="1"/>
    <n v="161"/>
    <n v="1"/>
    <n v="210"/>
    <s v="ROBBERY"/>
    <s v="0344 0378 0334 0421 0443 0913 0945 1420 1414 2004"/>
    <n v="22"/>
    <s v="M"/>
    <s v="H"/>
    <n v="203"/>
    <s v="OTHER BUSINESS"/>
    <n v="218"/>
    <s v="OTHER CUTTING INSTRUMENT"/>
    <s v="AA"/>
    <s v="Adult Arrest"/>
    <n v="210"/>
    <m/>
    <m/>
    <m/>
    <s v="700 S  FIGUEROA                     ST"/>
    <m/>
    <n v="34.048299999999998"/>
    <n v="-118.26309999999999"/>
    <n v="1"/>
  </r>
  <r>
    <n v="200217920"/>
    <d v="2020-11-28T00:00:00"/>
    <d v="2020-11-14T00:00:00"/>
    <n v="1500"/>
    <n v="2"/>
    <x v="5"/>
    <n v="235"/>
    <n v="1"/>
    <n v="510"/>
    <s v="VEHICLE - STOLEN"/>
    <m/>
    <n v="0"/>
    <m/>
    <m/>
    <n v="101"/>
    <s v="STREET"/>
    <m/>
    <m/>
    <s v="IC"/>
    <s v="Invest Cont"/>
    <n v="510"/>
    <m/>
    <m/>
    <m/>
    <s v="100 S  PARK VIEW                    ST"/>
    <m/>
    <n v="34.067599999999999"/>
    <n v="-118.2739"/>
    <n v="0"/>
  </r>
  <r>
    <n v="201007725"/>
    <d v="2020-04-01T00:00:00"/>
    <d v="2020-04-01T00:00:00"/>
    <n v="1845"/>
    <n v="10"/>
    <x v="11"/>
    <n v="1049"/>
    <n v="2"/>
    <n v="624"/>
    <s v="BATTERY - SIMPLE ASSAULT"/>
    <s v="1822 0416 1310"/>
    <n v="20"/>
    <s v="F"/>
    <s v="H"/>
    <n v="108"/>
    <s v="PARKING LOT"/>
    <n v="400"/>
    <s v="STRONG-ARM (HANDS, FIST, FEET OR BODILY FORCE)"/>
    <s v="IC"/>
    <s v="Invest Cont"/>
    <n v="624"/>
    <m/>
    <m/>
    <m/>
    <s v="6200    WOODLEY                      AV"/>
    <m/>
    <n v="34.183300000000003"/>
    <n v="-118.4837"/>
    <n v="0"/>
  </r>
  <r>
    <n v="201309672"/>
    <d v="2020-04-15T00:00:00"/>
    <d v="2020-04-13T00:00:00"/>
    <n v="1"/>
    <n v="13"/>
    <x v="6"/>
    <n v="1313"/>
    <n v="1"/>
    <n v="420"/>
    <s v="THEFT FROM MOTOR VEHICLE - PETTY ($950 &amp; UNDER)"/>
    <n v="385"/>
    <n v="30"/>
    <s v="M"/>
    <s v="H"/>
    <n v="101"/>
    <s v="STREET"/>
    <m/>
    <m/>
    <s v="IC"/>
    <s v="Invest Cont"/>
    <n v="420"/>
    <m/>
    <m/>
    <m/>
    <s v="20TH                         ST"/>
    <s v="CENTRAL                      AV"/>
    <n v="34.023699999999998"/>
    <n v="-118.2512"/>
    <n v="0"/>
  </r>
  <r>
    <n v="201015741"/>
    <d v="2020-12-04T00:00:00"/>
    <d v="2020-12-04T00:00:00"/>
    <n v="2100"/>
    <n v="10"/>
    <x v="11"/>
    <n v="1043"/>
    <n v="1"/>
    <n v="230"/>
    <s v="ASSAULT WITH DEADLY WEAPON, AGGRAVATED ASSAULT"/>
    <s v="0209 0216 0302 0334 1300 1309 1822"/>
    <n v="0"/>
    <s v="M"/>
    <s v="W"/>
    <n v="101"/>
    <s v="STREET"/>
    <n v="102"/>
    <s v="HAND GUN"/>
    <s v="IC"/>
    <s v="Invest Cont"/>
    <n v="230"/>
    <m/>
    <m/>
    <m/>
    <s v="18600    HATTERAS                     ST"/>
    <m/>
    <n v="34.177199999999999"/>
    <n v="-118.5395"/>
    <n v="0"/>
  </r>
  <r>
    <n v="200712133"/>
    <d v="2020-07-28T00:00:00"/>
    <d v="2020-05-23T00:00:00"/>
    <n v="1"/>
    <n v="7"/>
    <x v="0"/>
    <n v="734"/>
    <n v="1"/>
    <n v="121"/>
    <s v="RAPE, FORCIBLE"/>
    <s v="1814 0522 1262 0515 0913 2034"/>
    <n v="40"/>
    <s v="F"/>
    <s v="H"/>
    <n v="502"/>
    <s v="MULTI-UNIT DWELLING (APARTMENT, DUPLEX, ETC)"/>
    <n v="400"/>
    <s v="STRONG-ARM (HANDS, FIST, FEET OR BODILY FORCE)"/>
    <s v="IC"/>
    <s v="Invest Cont"/>
    <n v="121"/>
    <m/>
    <m/>
    <m/>
    <s v="400 S  CURSON                       AV"/>
    <m/>
    <n v="34.067500000000003"/>
    <n v="-118.3536"/>
    <n v="0"/>
  </r>
  <r>
    <n v="200515880"/>
    <d v="2020-10-27T00:00:00"/>
    <d v="2020-10-27T00:00:00"/>
    <n v="1715"/>
    <n v="5"/>
    <x v="10"/>
    <n v="524"/>
    <n v="1"/>
    <n v="230"/>
    <s v="ASSAULT WITH DEADLY WEAPON, AGGRAVATED ASSAULT"/>
    <s v="0913 0416 0429 1309"/>
    <n v="20"/>
    <s v="M"/>
    <s v="W"/>
    <n v="101"/>
    <s v="STREET"/>
    <n v="400"/>
    <s v="STRONG-ARM (HANDS, FIST, FEET OR BODILY FORCE)"/>
    <s v="AO"/>
    <s v="Adult Other"/>
    <n v="230"/>
    <m/>
    <m/>
    <m/>
    <s v="500    KING                         AV"/>
    <m/>
    <n v="33.774900000000002"/>
    <n v="-118.27500000000001"/>
    <n v="0"/>
  </r>
  <r>
    <n v="200907652"/>
    <d v="2020-03-20T00:00:00"/>
    <d v="2020-03-06T00:00:00"/>
    <n v="2232"/>
    <n v="9"/>
    <x v="3"/>
    <n v="948"/>
    <n v="1"/>
    <n v="440"/>
    <s v="THEFT PLAIN - PETTY ($950 &amp; UNDER)"/>
    <n v="344"/>
    <n v="27"/>
    <s v="F"/>
    <s v="W"/>
    <n v="145"/>
    <s v="MAIL BOX"/>
    <m/>
    <m/>
    <s v="IC"/>
    <s v="Invest Cont"/>
    <n v="440"/>
    <m/>
    <m/>
    <m/>
    <s v="5500    NAGLE                        AV"/>
    <m/>
    <n v="34.170299999999997"/>
    <n v="-118.42359999999999"/>
    <n v="0"/>
  </r>
  <r>
    <n v="200105750"/>
    <d v="2020-01-26T00:00:00"/>
    <d v="2020-01-26T00:00:00"/>
    <n v="1305"/>
    <n v="1"/>
    <x v="1"/>
    <n v="162"/>
    <n v="2"/>
    <n v="624"/>
    <s v="BATTERY - SIMPLE ASSAULT"/>
    <s v="1402 2004 0917 0913 0444 0416"/>
    <n v="28"/>
    <s v="M"/>
    <s v="H"/>
    <n v="707"/>
    <s v="GARAGE/CARPORT"/>
    <n v="500"/>
    <s v="UNKNOWN WEAPON/OTHER WEAPON"/>
    <s v="IC"/>
    <s v="Invest Cont"/>
    <n v="624"/>
    <n v="998"/>
    <m/>
    <m/>
    <s v="800 S  GRAND                        AV"/>
    <m/>
    <n v="34.045900000000003"/>
    <n v="-118.25790000000001"/>
    <n v="0"/>
  </r>
  <r>
    <n v="200908946"/>
    <d v="2020-04-26T00:00:00"/>
    <d v="2020-04-21T00:00:00"/>
    <n v="1"/>
    <n v="9"/>
    <x v="3"/>
    <n v="943"/>
    <n v="1"/>
    <n v="310"/>
    <s v="BURGLARY"/>
    <s v="1414 0358 1607 0344"/>
    <n v="38"/>
    <s v="M"/>
    <s v="O"/>
    <n v="502"/>
    <s v="MULTI-UNIT DWELLING (APARTMENT, DUPLEX, ETC)"/>
    <m/>
    <m/>
    <s v="IC"/>
    <s v="Invest Cont"/>
    <n v="310"/>
    <m/>
    <m/>
    <m/>
    <s v="14100    BURBANK                      BL"/>
    <m/>
    <n v="34.1721"/>
    <n v="-118.44"/>
    <n v="0"/>
  </r>
  <r>
    <n v="200122508"/>
    <d v="2020-12-18T00:00:00"/>
    <d v="2020-12-17T00:00:00"/>
    <n v="1900"/>
    <n v="1"/>
    <x v="1"/>
    <n v="162"/>
    <n v="1"/>
    <n v="330"/>
    <s v="BURGLARY FROM VEHICLE"/>
    <s v="0344 1605 0352 1822 1300"/>
    <n v="29"/>
    <s v="F"/>
    <s v="W"/>
    <n v="707"/>
    <s v="GARAGE/CARPORT"/>
    <m/>
    <m/>
    <s v="IC"/>
    <s v="Invest Cont"/>
    <n v="330"/>
    <m/>
    <m/>
    <m/>
    <s v="700 S  GRAND                        AV"/>
    <m/>
    <n v="34.046900000000001"/>
    <n v="-118.2569"/>
    <n v="0"/>
  </r>
  <r>
    <n v="200611666"/>
    <d v="2020-06-16T00:00:00"/>
    <d v="2020-05-04T00:00:00"/>
    <n v="900"/>
    <n v="6"/>
    <x v="9"/>
    <n v="659"/>
    <n v="1"/>
    <n v="480"/>
    <s v="BIKE - STOLEN"/>
    <n v="344"/>
    <n v="40"/>
    <s v="M"/>
    <s v="F"/>
    <n v="108"/>
    <s v="PARKING LOT"/>
    <m/>
    <m/>
    <s v="IC"/>
    <s v="Invest Cont"/>
    <n v="480"/>
    <m/>
    <m/>
    <m/>
    <s v="SUNSET"/>
    <s v="HARVARD"/>
    <n v="34.098100000000002"/>
    <n v="-118.3044"/>
    <n v="0"/>
  </r>
  <r>
    <n v="200204939"/>
    <d v="2020-01-20T00:00:00"/>
    <d v="2020-01-20T00:00:00"/>
    <n v="40"/>
    <n v="2"/>
    <x v="5"/>
    <n v="238"/>
    <n v="1"/>
    <n v="251"/>
    <s v="SHOTS FIRED AT INHABITED DWELLING"/>
    <s v="1822 0450 1402"/>
    <n v="66"/>
    <s v="M"/>
    <s v="H"/>
    <n v="502"/>
    <s v="MULTI-UNIT DWELLING (APARTMENT, DUPLEX, ETC)"/>
    <n v="500"/>
    <s v="UNKNOWN WEAPON/OTHER WEAPON"/>
    <s v="IC"/>
    <s v="Invest Cont"/>
    <n v="251"/>
    <n v="998"/>
    <m/>
    <m/>
    <s v="100 N  TOLUCA                       ST"/>
    <m/>
    <n v="34.061599999999999"/>
    <n v="-118.2586"/>
    <n v="0"/>
  </r>
  <r>
    <n v="201111008"/>
    <d v="2020-07-01T00:00:00"/>
    <d v="2020-06-30T00:00:00"/>
    <n v="730"/>
    <n v="11"/>
    <x v="7"/>
    <n v="1144"/>
    <n v="1"/>
    <n v="331"/>
    <s v="THEFT FROM MOTOR VEHICLE - GRAND ($950.01 AND OVER)"/>
    <s v="0344 1606"/>
    <n v="38"/>
    <s v="F"/>
    <s v="W"/>
    <n v="101"/>
    <s v="STREET"/>
    <m/>
    <m/>
    <s v="AA"/>
    <s v="Adult Arrest"/>
    <n v="331"/>
    <m/>
    <m/>
    <m/>
    <s v="2500    GRIFFITH PARK                BL"/>
    <m/>
    <n v="34.104500000000002"/>
    <n v="-118.27209999999999"/>
    <n v="1"/>
  </r>
  <r>
    <n v="200413196"/>
    <d v="2020-09-26T00:00:00"/>
    <d v="2020-09-25T00:00:00"/>
    <n v="1700"/>
    <n v="4"/>
    <x v="4"/>
    <n v="473"/>
    <n v="1"/>
    <n v="341"/>
    <s v="THEFT-GRAND ($950.01 &amp; OVER)EXCPT,GUNS,FOWL,LIVESTK,PROD"/>
    <n v="344"/>
    <n v="43"/>
    <s v="M"/>
    <s v="H"/>
    <n v="502"/>
    <s v="MULTI-UNIT DWELLING (APARTMENT, DUPLEX, ETC)"/>
    <m/>
    <m/>
    <s v="IC"/>
    <s v="Invest Cont"/>
    <n v="341"/>
    <m/>
    <m/>
    <m/>
    <s v="2400 E  7TH                          ST"/>
    <m/>
    <n v="34.033299999999997"/>
    <n v="-118.2192"/>
    <n v="0"/>
  </r>
  <r>
    <n v="200704644"/>
    <d v="2020-01-14T00:00:00"/>
    <d v="2020-01-14T00:00:00"/>
    <n v="645"/>
    <n v="7"/>
    <x v="0"/>
    <n v="782"/>
    <n v="1"/>
    <n v="420"/>
    <s v="THEFT FROM MOTOR VEHICLE - PETTY ($950 &amp; UNDER)"/>
    <s v="1300 0344"/>
    <n v="43"/>
    <s v="F"/>
    <s v="B"/>
    <n v="101"/>
    <s v="STREET"/>
    <m/>
    <m/>
    <s v="IC"/>
    <s v="Invest Cont"/>
    <n v="420"/>
    <m/>
    <m/>
    <m/>
    <s v="1900 S  SPAULDING                    AV"/>
    <m/>
    <n v="34.042000000000002"/>
    <n v="-118.36579999999999"/>
    <n v="0"/>
  </r>
  <r>
    <n v="200915138"/>
    <d v="2020-09-26T00:00:00"/>
    <d v="2020-09-21T00:00:00"/>
    <n v="2000"/>
    <n v="9"/>
    <x v="3"/>
    <n v="952"/>
    <n v="1"/>
    <n v="440"/>
    <s v="THEFT PLAIN - PETTY ($950 &amp; UNDER)"/>
    <s v="0344 0394"/>
    <n v="29"/>
    <s v="M"/>
    <s v="O"/>
    <n v="501"/>
    <s v="SINGLE FAMILY DWELLING"/>
    <m/>
    <m/>
    <s v="IC"/>
    <s v="Invest Cont"/>
    <n v="440"/>
    <m/>
    <m/>
    <m/>
    <s v="5400    HALBRENT                     AV"/>
    <m/>
    <n v="34.168500000000002"/>
    <n v="-118.4649"/>
    <n v="0"/>
  </r>
  <r>
    <n v="200412868"/>
    <d v="2020-09-17T00:00:00"/>
    <d v="2020-09-16T00:00:00"/>
    <n v="2100"/>
    <n v="4"/>
    <x v="4"/>
    <n v="427"/>
    <n v="1"/>
    <n v="510"/>
    <s v="VEHICLE - STOLEN"/>
    <m/>
    <n v="0"/>
    <m/>
    <m/>
    <n v="707"/>
    <s v="GARAGE/CARPORT"/>
    <m/>
    <m/>
    <s v="IC"/>
    <s v="Invest Cont"/>
    <n v="510"/>
    <m/>
    <m/>
    <m/>
    <s v="4600 S  HUNTINGTON                   DR"/>
    <m/>
    <n v="34.0852"/>
    <n v="-118.18600000000001"/>
    <n v="0"/>
  </r>
  <r>
    <n v="200605035"/>
    <d v="2020-01-24T00:00:00"/>
    <d v="2020-01-24T00:00:00"/>
    <n v="540"/>
    <n v="6"/>
    <x v="9"/>
    <n v="666"/>
    <n v="1"/>
    <n v="210"/>
    <s v="ROBBERY"/>
    <s v="0913 0344 0444 1402"/>
    <n v="23"/>
    <s v="F"/>
    <s v="W"/>
    <n v="501"/>
    <s v="SINGLE FAMILY DWELLING"/>
    <n v="400"/>
    <s v="STRONG-ARM (HANDS, FIST, FEET OR BODILY FORCE)"/>
    <s v="AO"/>
    <s v="Adult Other"/>
    <n v="210"/>
    <n v="998"/>
    <m/>
    <m/>
    <s v="6400    LEXINGTON                    AV"/>
    <m/>
    <n v="34.092599999999997"/>
    <n v="-118.3289"/>
    <n v="0"/>
  </r>
  <r>
    <n v="200408165"/>
    <d v="2020-04-25T00:00:00"/>
    <d v="2020-04-25T00:00:00"/>
    <n v="200"/>
    <n v="4"/>
    <x v="4"/>
    <n v="471"/>
    <n v="2"/>
    <n v="930"/>
    <s v="CRIMINAL THREATS - NO WEAPON DISPLAYED"/>
    <s v="1822 0443 0906"/>
    <n v="31"/>
    <s v="M"/>
    <s v="H"/>
    <n v="108"/>
    <s v="PARKING LOT"/>
    <n v="511"/>
    <s v="VERBAL THREAT"/>
    <s v="IC"/>
    <s v="Invest Cont"/>
    <n v="930"/>
    <m/>
    <m/>
    <m/>
    <s v="2100 E  7TH                          ST"/>
    <m/>
    <n v="34.034500000000001"/>
    <n v="-118.22499999999999"/>
    <n v="0"/>
  </r>
  <r>
    <n v="200121141"/>
    <d v="2020-11-16T00:00:00"/>
    <d v="2020-11-16T00:00:00"/>
    <n v="550"/>
    <n v="1"/>
    <x v="1"/>
    <n v="123"/>
    <n v="2"/>
    <n v="745"/>
    <s v="VANDALISM - MISDEAMEANOR ($399 OR UNDER)"/>
    <n v="329"/>
    <n v="0"/>
    <s v="M"/>
    <s v="X"/>
    <n v="725"/>
    <s v="GOVERNMENT FACILITY (FEDERAL,STATE, COUNTY &amp; CITY)"/>
    <m/>
    <m/>
    <s v="IC"/>
    <s v="Invest Cont"/>
    <n v="745"/>
    <m/>
    <m/>
    <m/>
    <s v="200 W  TEMPLE                       ST"/>
    <m/>
    <n v="34.054900000000004"/>
    <n v="-118.2426"/>
    <n v="0"/>
  </r>
  <r>
    <n v="201209920"/>
    <d v="2020-03-28T00:00:00"/>
    <d v="2020-03-28T00:00:00"/>
    <n v="1420"/>
    <n v="12"/>
    <x v="8"/>
    <n v="1267"/>
    <n v="1"/>
    <n v="210"/>
    <s v="ROBBERY"/>
    <s v="0342 0216 0429 1309 0390 1822 0344"/>
    <n v="40"/>
    <s v="F"/>
    <s v="H"/>
    <n v="102"/>
    <s v="SIDEWALK"/>
    <n v="400"/>
    <s v="STRONG-ARM (HANDS, FIST, FEET OR BODILY FORCE)"/>
    <s v="IC"/>
    <s v="Invest Cont"/>
    <n v="210"/>
    <m/>
    <m/>
    <m/>
    <s v="BROADWAY"/>
    <s v="MANCHESTER                   AV"/>
    <n v="33.960099999999997"/>
    <n v="-118.2782"/>
    <n v="0"/>
  </r>
  <r>
    <n v="200413311"/>
    <d v="2020-09-30T00:00:00"/>
    <d v="2020-09-29T00:00:00"/>
    <n v="1600"/>
    <n v="4"/>
    <x v="4"/>
    <n v="451"/>
    <n v="1"/>
    <n v="510"/>
    <s v="VEHICLE - STOLEN"/>
    <m/>
    <n v="0"/>
    <m/>
    <m/>
    <n v="108"/>
    <s v="PARKING LOT"/>
    <m/>
    <m/>
    <s v="IC"/>
    <s v="Invest Cont"/>
    <n v="510"/>
    <m/>
    <m/>
    <m/>
    <s v="1300    PLAZA DEL SOL"/>
    <m/>
    <n v="34.048699999999997"/>
    <n v="-118.2255"/>
    <n v="0"/>
  </r>
  <r>
    <n v="201215241"/>
    <d v="2020-06-24T00:00:00"/>
    <d v="2020-06-24T00:00:00"/>
    <n v="130"/>
    <n v="12"/>
    <x v="8"/>
    <n v="1257"/>
    <n v="1"/>
    <n v="230"/>
    <s v="ASSAULT WITH DEADLY WEAPON, AGGRAVATED ASSAULT"/>
    <s v="1822 0416 0445"/>
    <n v="45"/>
    <s v="M"/>
    <s v="H"/>
    <n v="101"/>
    <s v="STREET"/>
    <n v="500"/>
    <s v="UNKNOWN WEAPON/OTHER WEAPON"/>
    <s v="IC"/>
    <s v="Invest Cont"/>
    <n v="230"/>
    <m/>
    <m/>
    <m/>
    <s v="VERMONT                      AV"/>
    <s v="77TH                         ST"/>
    <n v="33.969799999999999"/>
    <n v="-118.2914"/>
    <n v="0"/>
  </r>
  <r>
    <n v="200608093"/>
    <d v="2020-03-18T00:00:00"/>
    <d v="2020-03-18T00:00:00"/>
    <n v="805"/>
    <n v="6"/>
    <x v="9"/>
    <n v="615"/>
    <n v="2"/>
    <n v="624"/>
    <s v="BATTERY - SIMPLE ASSAULT"/>
    <s v="0400 0444 0429 1822"/>
    <n v="26"/>
    <s v="F"/>
    <s v="B"/>
    <n v="501"/>
    <s v="SINGLE FAMILY DWELLING"/>
    <n v="400"/>
    <s v="STRONG-ARM (HANDS, FIST, FEET OR BODILY FORCE)"/>
    <s v="IC"/>
    <s v="Invest Cont"/>
    <n v="624"/>
    <m/>
    <m/>
    <m/>
    <s v="3300    BARHAM                       BL"/>
    <m/>
    <n v="34.131"/>
    <n v="-118.34520000000001"/>
    <n v="0"/>
  </r>
  <r>
    <n v="201212510"/>
    <d v="2020-05-09T00:00:00"/>
    <d v="2020-05-09T00:00:00"/>
    <n v="1730"/>
    <n v="12"/>
    <x v="8"/>
    <n v="1253"/>
    <n v="1"/>
    <n v="648"/>
    <s v="ARSON"/>
    <s v="1309 1402"/>
    <n v="0"/>
    <s v="X"/>
    <s v="X"/>
    <n v="203"/>
    <s v="OTHER BUSINESS"/>
    <n v="505"/>
    <s v="EXPLOXIVE DEVICE"/>
    <s v="IC"/>
    <s v="Invest Cont"/>
    <n v="648"/>
    <n v="998"/>
    <m/>
    <m/>
    <s v="2000 W  FLORENCE                     AV"/>
    <m/>
    <n v="33.974600000000002"/>
    <n v="-118.3137"/>
    <n v="0"/>
  </r>
  <r>
    <n v="200704522"/>
    <d v="2020-01-11T00:00:00"/>
    <d v="2020-01-10T00:00:00"/>
    <n v="2000"/>
    <n v="7"/>
    <x v="0"/>
    <n v="722"/>
    <n v="1"/>
    <n v="310"/>
    <s v="BURGLARY"/>
    <s v="0344 0400"/>
    <n v="68"/>
    <s v="F"/>
    <s v="W"/>
    <n v="502"/>
    <s v="MULTI-UNIT DWELLING (APARTMENT, DUPLEX, ETC)"/>
    <m/>
    <m/>
    <s v="IC"/>
    <s v="Invest Cont"/>
    <n v="310"/>
    <m/>
    <m/>
    <m/>
    <s v="100 N  CROFT                        AV"/>
    <m/>
    <n v="34.0745"/>
    <n v="-118.3742"/>
    <n v="0"/>
  </r>
  <r>
    <n v="200218141"/>
    <d v="2020-12-03T00:00:00"/>
    <d v="2020-12-01T00:00:00"/>
    <n v="1530"/>
    <n v="2"/>
    <x v="5"/>
    <n v="204"/>
    <n v="1"/>
    <n v="510"/>
    <s v="VEHICLE - STOLEN"/>
    <m/>
    <n v="0"/>
    <m/>
    <m/>
    <n v="101"/>
    <s v="STREET"/>
    <m/>
    <m/>
    <s v="IC"/>
    <s v="Invest Cont"/>
    <n v="510"/>
    <m/>
    <m/>
    <m/>
    <s v="3500    LONDON                       ST"/>
    <m/>
    <n v="34.079000000000001"/>
    <n v="-118.283"/>
    <n v="0"/>
  </r>
  <r>
    <n v="200505278"/>
    <d v="2020-01-31T00:00:00"/>
    <d v="2020-01-28T00:00:00"/>
    <n v="545"/>
    <n v="5"/>
    <x v="10"/>
    <n v="501"/>
    <n v="1"/>
    <n v="420"/>
    <s v="THEFT FROM MOTOR VEHICLE - PETTY ($950 &amp; UNDER)"/>
    <m/>
    <n v="0"/>
    <m/>
    <m/>
    <n v="101"/>
    <s v="STREET"/>
    <m/>
    <m/>
    <s v="IC"/>
    <s v="Invest Cont"/>
    <n v="420"/>
    <m/>
    <m/>
    <m/>
    <s v="18400 S  WESTERN                      AV"/>
    <m/>
    <n v="33.863199999999999"/>
    <n v="-118.3091"/>
    <n v="0"/>
  </r>
  <r>
    <n v="200812278"/>
    <d v="2020-07-24T00:00:00"/>
    <d v="2020-07-24T00:00:00"/>
    <n v="108"/>
    <n v="8"/>
    <x v="12"/>
    <n v="816"/>
    <n v="1"/>
    <n v="310"/>
    <s v="BURGLARY"/>
    <s v="1420 1608 1822 0209"/>
    <n v="0"/>
    <s v="X"/>
    <s v="X"/>
    <n v="502"/>
    <s v="MULTI-UNIT DWELLING (APARTMENT, DUPLEX, ETC)"/>
    <m/>
    <m/>
    <s v="IC"/>
    <s v="Invest Cont"/>
    <n v="310"/>
    <m/>
    <m/>
    <m/>
    <s v="600    KELTON                       AV"/>
    <m/>
    <n v="34.0642"/>
    <n v="-118.45269999999999"/>
    <n v="0"/>
  </r>
  <r>
    <n v="200900505"/>
    <d v="2020-01-13T00:00:00"/>
    <d v="2020-01-13T00:00:00"/>
    <n v="1130"/>
    <n v="9"/>
    <x v="3"/>
    <n v="935"/>
    <n v="1"/>
    <n v="230"/>
    <s v="ASSAULT WITH DEADLY WEAPON, AGGRAVATED ASSAULT"/>
    <s v="1402 0445 0913 0603 2021"/>
    <n v="57"/>
    <s v="M"/>
    <s v="W"/>
    <n v="502"/>
    <s v="MULTI-UNIT DWELLING (APARTMENT, DUPLEX, ETC)"/>
    <n v="216"/>
    <s v="SCISSORS"/>
    <s v="AA"/>
    <s v="Adult Arrest"/>
    <n v="230"/>
    <n v="998"/>
    <m/>
    <m/>
    <s v="14200    SYLVAN                       ST"/>
    <m/>
    <n v="34.184699999999999"/>
    <n v="-118.4422"/>
    <n v="1"/>
  </r>
  <r>
    <n v="201110480"/>
    <d v="2020-06-16T00:00:00"/>
    <d v="2020-06-15T00:00:00"/>
    <n v="2020"/>
    <n v="11"/>
    <x v="7"/>
    <n v="1136"/>
    <n v="2"/>
    <n v="745"/>
    <s v="VANDALISM - MISDEAMEANOR ($399 OR UNDER)"/>
    <n v="329"/>
    <n v="0"/>
    <s v="X"/>
    <s v="X"/>
    <n v="301"/>
    <s v="GAS STATION"/>
    <m/>
    <m/>
    <s v="IC"/>
    <s v="Invest Cont"/>
    <n v="745"/>
    <m/>
    <m/>
    <m/>
    <s v="4000    EAGLE ROCK                   BL"/>
    <m/>
    <n v="34.120100000000001"/>
    <n v="-118.2289"/>
    <n v="0"/>
  </r>
  <r>
    <n v="200617723"/>
    <d v="2020-11-03T00:00:00"/>
    <d v="2020-10-18T00:00:00"/>
    <n v="1425"/>
    <n v="6"/>
    <x v="9"/>
    <n v="676"/>
    <n v="2"/>
    <n v="354"/>
    <s v="THEFT OF IDENTITY"/>
    <s v="1822 0929"/>
    <n v="34"/>
    <s v="F"/>
    <s v="O"/>
    <n v="501"/>
    <s v="SINGLE FAMILY DWELLING"/>
    <m/>
    <m/>
    <s v="IC"/>
    <s v="Invest Cont"/>
    <n v="354"/>
    <m/>
    <m/>
    <m/>
    <s v="5800    GREGORY                      AV"/>
    <m/>
    <n v="34.086199999999998"/>
    <n v="-118.3222"/>
    <n v="0"/>
  </r>
  <r>
    <n v="201009697"/>
    <d v="2020-06-04T00:00:00"/>
    <d v="2020-06-04T00:00:00"/>
    <n v="830"/>
    <n v="10"/>
    <x v="11"/>
    <n v="1063"/>
    <n v="2"/>
    <n v="625"/>
    <s v="OTHER ASSAULT"/>
    <s v="0319 0913 2001 1236 0601 0359 0447"/>
    <n v="0"/>
    <s v="M"/>
    <s v="O"/>
    <n v="210"/>
    <s v="RESTAURANT/FAST FOOD"/>
    <n v="500"/>
    <s v="UNKNOWN WEAPON/OTHER WEAPON"/>
    <s v="AO"/>
    <s v="Adult Other"/>
    <n v="625"/>
    <n v="888"/>
    <m/>
    <m/>
    <s v="18900 W  VENTURA                      BL"/>
    <m/>
    <n v="34.172199999999997"/>
    <n v="-118.54470000000001"/>
    <n v="0"/>
  </r>
  <r>
    <n v="200914625"/>
    <d v="2020-09-12T00:00:00"/>
    <d v="2020-09-11T00:00:00"/>
    <n v="2100"/>
    <n v="9"/>
    <x v="3"/>
    <n v="904"/>
    <n v="1"/>
    <n v="510"/>
    <s v="VEHICLE - STOLEN"/>
    <m/>
    <n v="0"/>
    <m/>
    <m/>
    <n v="101"/>
    <s v="STREET"/>
    <m/>
    <m/>
    <s v="IC"/>
    <s v="Invest Cont"/>
    <n v="510"/>
    <m/>
    <m/>
    <m/>
    <s v="WYANDOTTE"/>
    <s v="KESTER"/>
    <n v="34.203000000000003"/>
    <n v="-118.4575"/>
    <n v="0"/>
  </r>
  <r>
    <n v="200917597"/>
    <d v="2020-11-23T00:00:00"/>
    <d v="2020-11-20T00:00:00"/>
    <n v="1700"/>
    <n v="9"/>
    <x v="3"/>
    <n v="966"/>
    <n v="1"/>
    <n v="310"/>
    <s v="BURGLARY"/>
    <s v="2004 0321 0344 1402 1607 0358 1420 1414"/>
    <n v="56"/>
    <s v="F"/>
    <s v="O"/>
    <n v="723"/>
    <s v="PRIVATE SCHOOL/PRESCHOOL"/>
    <m/>
    <m/>
    <s v="AA"/>
    <s v="Adult Arrest"/>
    <n v="310"/>
    <n v="998"/>
    <m/>
    <m/>
    <s v="13300    RIVERSIDE                    DR"/>
    <m/>
    <n v="34.157600000000002"/>
    <n v="-118.42310000000001"/>
    <n v="1"/>
  </r>
  <r>
    <n v="200816273"/>
    <d v="2020-11-10T00:00:00"/>
    <d v="2020-03-01T00:00:00"/>
    <n v="116"/>
    <n v="8"/>
    <x v="12"/>
    <n v="833"/>
    <n v="2"/>
    <n v="626"/>
    <s v="INTIMATE PARTNER - SIMPLE ASSAULT"/>
    <s v="2000 1814 0408 1300"/>
    <n v="30"/>
    <s v="F"/>
    <s v="H"/>
    <n v="102"/>
    <s v="SIDEWALK"/>
    <n v="400"/>
    <s v="STRONG-ARM (HANDS, FIST, FEET OR BODILY FORCE)"/>
    <s v="AO"/>
    <s v="Adult Other"/>
    <n v="626"/>
    <m/>
    <m/>
    <m/>
    <s v="WILSHIRE                     BL"/>
    <s v="VETERAN                      AV"/>
    <n v="34.057899999999997"/>
    <n v="-118.44710000000001"/>
    <n v="0"/>
  </r>
  <r>
    <n v="201116657"/>
    <d v="2020-12-15T00:00:00"/>
    <d v="2020-03-10T00:00:00"/>
    <n v="800"/>
    <n v="11"/>
    <x v="7"/>
    <n v="1102"/>
    <n v="1"/>
    <n v="510"/>
    <s v="VEHICLE - STOLEN"/>
    <m/>
    <n v="0"/>
    <m/>
    <m/>
    <n v="108"/>
    <s v="PARKING LOT"/>
    <m/>
    <m/>
    <s v="IC"/>
    <s v="Invest Cont"/>
    <n v="510"/>
    <m/>
    <m/>
    <m/>
    <s v="4900    SAN FERNANDO                 RD"/>
    <m/>
    <n v="34.1402"/>
    <n v="-118.26909999999999"/>
    <n v="0"/>
  </r>
  <r>
    <n v="201224858"/>
    <d v="2020-11-20T00:00:00"/>
    <d v="2020-11-20T00:00:00"/>
    <n v="1"/>
    <n v="12"/>
    <x v="8"/>
    <n v="1259"/>
    <n v="1"/>
    <n v="230"/>
    <s v="ASSAULT WITH DEADLY WEAPON, AGGRAVATED ASSAULT"/>
    <s v="0411 1206 0553 0408"/>
    <n v="26"/>
    <s v="M"/>
    <s v="B"/>
    <n v="501"/>
    <s v="SINGLE FAMILY DWELLING"/>
    <n v="207"/>
    <s v="OTHER KNIFE"/>
    <s v="IC"/>
    <s v="Invest Cont"/>
    <n v="230"/>
    <m/>
    <m/>
    <m/>
    <s v="700 E  76TH                         ST"/>
    <m/>
    <n v="33.971200000000003"/>
    <n v="-118.26300000000001"/>
    <n v="0"/>
  </r>
  <r>
    <n v="200116184"/>
    <d v="2020-08-10T00:00:00"/>
    <d v="2020-08-10T00:00:00"/>
    <n v="950"/>
    <n v="1"/>
    <x v="1"/>
    <n v="162"/>
    <n v="1"/>
    <n v="330"/>
    <s v="BURGLARY FROM VEHICLE"/>
    <s v="0344 1609 1307 1822 0329"/>
    <n v="39"/>
    <s v="M"/>
    <s v="O"/>
    <n v="108"/>
    <s v="PARKING LOT"/>
    <m/>
    <m/>
    <s v="IC"/>
    <s v="Invest Cont"/>
    <n v="330"/>
    <m/>
    <m/>
    <m/>
    <s v="800 S  OLIVE                        ST"/>
    <m/>
    <n v="34.043700000000001"/>
    <n v="-118.2582"/>
    <n v="0"/>
  </r>
  <r>
    <n v="201213792"/>
    <d v="2020-05-29T00:00:00"/>
    <d v="2020-05-29T00:00:00"/>
    <n v="1020"/>
    <n v="12"/>
    <x v="8"/>
    <n v="1269"/>
    <n v="1"/>
    <n v="761"/>
    <s v="BRANDISH WEAPON"/>
    <s v="0334 0913 0603"/>
    <n v="32"/>
    <s v="M"/>
    <s v="B"/>
    <n v="502"/>
    <s v="MULTI-UNIT DWELLING (APARTMENT, DUPLEX, ETC)"/>
    <n v="114"/>
    <s v="AIR PISTOL/REVOLVER/RIFLE/BB GUN"/>
    <s v="AA"/>
    <s v="Adult Arrest"/>
    <n v="761"/>
    <n v="930"/>
    <m/>
    <m/>
    <s v="300 E  85TH                         ST"/>
    <m/>
    <n v="33.960999999999999"/>
    <n v="-118.26949999999999"/>
    <n v="1"/>
  </r>
  <r>
    <n v="201207694"/>
    <d v="2020-02-23T00:00:00"/>
    <d v="2020-02-23T00:00:00"/>
    <n v="1205"/>
    <n v="12"/>
    <x v="8"/>
    <n v="1233"/>
    <n v="1"/>
    <n v="230"/>
    <s v="ASSAULT WITH DEADLY WEAPON, AGGRAVATED ASSAULT"/>
    <s v="1407 1419 1822 1402 1100 1309 0342 0216 0906 0853"/>
    <n v="0"/>
    <s v="M"/>
    <s v="B"/>
    <n v="108"/>
    <s v="PARKING LOT"/>
    <n v="109"/>
    <s v="SEMI-AUTOMATIC PISTOL"/>
    <s v="JA"/>
    <s v="Juv Arrest"/>
    <n v="230"/>
    <n v="998"/>
    <m/>
    <m/>
    <s v="1600 W  SLAUSON                      AV"/>
    <m/>
    <n v="33.989199999999997"/>
    <n v="-118.3045"/>
    <n v="1"/>
  </r>
  <r>
    <n v="200208611"/>
    <d v="2020-04-05T00:00:00"/>
    <d v="2020-04-05T00:00:00"/>
    <n v="1850"/>
    <n v="2"/>
    <x v="5"/>
    <n v="231"/>
    <n v="1"/>
    <n v="236"/>
    <s v="INTIMATE PARTNER - AGGRAVATED ASSAULT"/>
    <s v="2000 0408 0400 0416 1813 0444 0913"/>
    <n v="25"/>
    <s v="F"/>
    <s v="H"/>
    <n v="502"/>
    <s v="MULTI-UNIT DWELLING (APARTMENT, DUPLEX, ETC)"/>
    <n v="400"/>
    <s v="STRONG-ARM (HANDS, FIST, FEET OR BODILY FORCE)"/>
    <s v="AO"/>
    <s v="Adult Other"/>
    <n v="236"/>
    <m/>
    <m/>
    <m/>
    <s v="200 S  RENO                         ST"/>
    <m/>
    <n v="34.069899999999997"/>
    <n v="-118.28230000000001"/>
    <n v="0"/>
  </r>
  <r>
    <n v="200212950"/>
    <d v="2020-07-24T00:00:00"/>
    <d v="2020-07-24T00:00:00"/>
    <n v="630"/>
    <n v="2"/>
    <x v="5"/>
    <n v="245"/>
    <n v="2"/>
    <n v="626"/>
    <s v="INTIMATE PARTNER - SIMPLE ASSAULT"/>
    <s v="0913 1813 2000 0416 1222 2007 0448 1300"/>
    <n v="20"/>
    <s v="M"/>
    <s v="B"/>
    <n v="101"/>
    <s v="STREET"/>
    <n v="400"/>
    <s v="STRONG-ARM (HANDS, FIST, FEET OR BODILY FORCE)"/>
    <s v="AO"/>
    <s v="Adult Other"/>
    <n v="626"/>
    <m/>
    <m/>
    <m/>
    <s v="2400    WILSHIRE                     BL"/>
    <m/>
    <n v="34.059699999999999"/>
    <n v="-118.2795"/>
    <n v="0"/>
  </r>
  <r>
    <n v="201105778"/>
    <d v="2020-02-10T00:00:00"/>
    <d v="2020-02-06T00:00:00"/>
    <n v="2000"/>
    <n v="11"/>
    <x v="7"/>
    <n v="1184"/>
    <n v="1"/>
    <n v="330"/>
    <s v="BURGLARY FROM VEHICLE"/>
    <s v="1307 0344 0358"/>
    <n v="34"/>
    <s v="M"/>
    <s v="W"/>
    <n v="101"/>
    <s v="STREET"/>
    <n v="500"/>
    <s v="UNKNOWN WEAPON/OTHER WEAPON"/>
    <s v="IC"/>
    <s v="Invest Cont"/>
    <n v="330"/>
    <m/>
    <m/>
    <m/>
    <s v="1500    EWING                        ST"/>
    <m/>
    <n v="34.087000000000003"/>
    <n v="-118.2483"/>
    <n v="0"/>
  </r>
  <r>
    <n v="201226259"/>
    <d v="2020-12-12T00:00:00"/>
    <d v="2020-12-12T00:00:00"/>
    <n v="50"/>
    <n v="12"/>
    <x v="8"/>
    <n v="1213"/>
    <n v="1"/>
    <n v="251"/>
    <s v="SHOTS FIRED AT INHABITED DWELLING"/>
    <s v="1100 0913 1309 0309 0329 1307 0421 0319 0302 0450"/>
    <n v="51"/>
    <s v="M"/>
    <s v="B"/>
    <n v="509"/>
    <s v="MOBILE HOME/TRAILERS/CONSTRUCTION TRAILERS/RV'S/MOTORHOME"/>
    <n v="106"/>
    <s v="UNKNOWN FIREARM"/>
    <s v="IC"/>
    <s v="Invest Cont"/>
    <n v="251"/>
    <m/>
    <m/>
    <m/>
    <s v="1900 W  54TH                         ST"/>
    <m/>
    <n v="33.993200000000002"/>
    <n v="-118.3117"/>
    <n v="0"/>
  </r>
  <r>
    <n v="201207823"/>
    <d v="2020-02-25T00:00:00"/>
    <d v="2020-02-25T00:00:00"/>
    <n v="1805"/>
    <n v="12"/>
    <x v="8"/>
    <n v="1248"/>
    <n v="1"/>
    <n v="510"/>
    <s v="VEHICLE - STOLEN"/>
    <m/>
    <n v="0"/>
    <m/>
    <m/>
    <n v="101"/>
    <s v="STREET"/>
    <m/>
    <m/>
    <s v="IC"/>
    <s v="Invest Cont"/>
    <n v="510"/>
    <m/>
    <m/>
    <m/>
    <s v="6400 S  VERMONT                      AV"/>
    <m/>
    <n v="33.981000000000002"/>
    <n v="-118.2914"/>
    <n v="0"/>
  </r>
  <r>
    <n v="201112082"/>
    <d v="2020-08-01T00:00:00"/>
    <d v="2020-07-31T00:00:00"/>
    <n v="2050"/>
    <n v="11"/>
    <x v="7"/>
    <n v="1148"/>
    <n v="1"/>
    <n v="230"/>
    <s v="ASSAULT WITH DEADLY WEAPON, AGGRAVATED ASSAULT"/>
    <s v="1309 1310 0400 0421 1822"/>
    <n v="21"/>
    <s v="F"/>
    <s v="H"/>
    <n v="108"/>
    <s v="PARKING LOT"/>
    <n v="307"/>
    <s v="VEHICLE"/>
    <s v="IC"/>
    <s v="Invest Cont"/>
    <n v="230"/>
    <m/>
    <m/>
    <m/>
    <s v="4400 N  FIGUEROA                     ST"/>
    <m/>
    <n v="34.095399999999998"/>
    <n v="-118.20780000000001"/>
    <n v="0"/>
  </r>
  <r>
    <n v="200614941"/>
    <d v="2020-09-04T00:00:00"/>
    <d v="2020-09-04T00:00:00"/>
    <n v="1755"/>
    <n v="6"/>
    <x v="9"/>
    <n v="636"/>
    <n v="2"/>
    <n v="850"/>
    <s v="INDECENT EXPOSURE"/>
    <s v="1822 0529"/>
    <n v="24"/>
    <s v="M"/>
    <s v="W"/>
    <n v="101"/>
    <s v="STREET"/>
    <n v="400"/>
    <s v="STRONG-ARM (HANDS, FIST, FEET OR BODILY FORCE)"/>
    <s v="AA"/>
    <s v="Adult Arrest"/>
    <n v="850"/>
    <m/>
    <m/>
    <m/>
    <s v="CHEROKEE"/>
    <s v="YUCCA"/>
    <n v="34.103200000000001"/>
    <n v="-118.3348"/>
    <n v="1"/>
  </r>
  <r>
    <n v="201307776"/>
    <d v="2020-03-08T00:00:00"/>
    <d v="2020-03-07T00:00:00"/>
    <n v="2115"/>
    <n v="13"/>
    <x v="6"/>
    <n v="1372"/>
    <n v="1"/>
    <n v="330"/>
    <s v="BURGLARY FROM VEHICLE"/>
    <s v="1300 0344 0329 1307"/>
    <n v="38"/>
    <s v="M"/>
    <s v="H"/>
    <n v="101"/>
    <s v="STREET"/>
    <m/>
    <m/>
    <s v="IC"/>
    <s v="Invest Cont"/>
    <n v="330"/>
    <m/>
    <m/>
    <m/>
    <s v="300 E  52ND                         ST"/>
    <m/>
    <n v="33.9953"/>
    <n v="-118.2701"/>
    <n v="0"/>
  </r>
  <r>
    <n v="200816614"/>
    <d v="2020-11-18T00:00:00"/>
    <d v="2020-11-18T00:00:00"/>
    <n v="1610"/>
    <n v="8"/>
    <x v="12"/>
    <n v="882"/>
    <n v="2"/>
    <n v="625"/>
    <s v="OTHER ASSAULT"/>
    <s v="0356 0400 0416 1822"/>
    <n v="26"/>
    <s v="F"/>
    <s v="H"/>
    <n v="108"/>
    <s v="PARKING LOT"/>
    <n v="400"/>
    <s v="STRONG-ARM (HANDS, FIST, FEET OR BODILY FORCE)"/>
    <s v="IC"/>
    <s v="Invest Cont"/>
    <n v="625"/>
    <m/>
    <m/>
    <m/>
    <s v="2000    SAWTELLE                     BL"/>
    <m/>
    <n v="34.0396"/>
    <n v="-118.4425"/>
    <n v="0"/>
  </r>
  <r>
    <n v="200111176"/>
    <d v="2020-04-30T00:00:00"/>
    <d v="2020-04-15T00:00:00"/>
    <n v="230"/>
    <n v="1"/>
    <x v="1"/>
    <n v="182"/>
    <n v="1"/>
    <n v="330"/>
    <s v="BURGLARY FROM VEHICLE"/>
    <s v="1822 0329 1609 1307 0344"/>
    <n v="27"/>
    <s v="M"/>
    <s v="B"/>
    <n v="108"/>
    <s v="PARKING LOT"/>
    <m/>
    <m/>
    <s v="IC"/>
    <s v="Invest Cont"/>
    <n v="330"/>
    <m/>
    <m/>
    <m/>
    <s v="1200 S  GRAND                        AV"/>
    <m/>
    <n v="34.040199999999999"/>
    <n v="-118.2633"/>
    <n v="0"/>
  </r>
  <r>
    <n v="200205024"/>
    <d v="2020-01-22T00:00:00"/>
    <d v="2020-01-21T00:00:00"/>
    <n v="1500"/>
    <n v="2"/>
    <x v="5"/>
    <n v="245"/>
    <n v="1"/>
    <n v="330"/>
    <s v="BURGLARY FROM VEHICLE"/>
    <s v="0329 0344 1609 1307"/>
    <n v="42"/>
    <s v="M"/>
    <s v="B"/>
    <n v="102"/>
    <s v="SIDEWALK"/>
    <m/>
    <m/>
    <s v="IC"/>
    <s v="Invest Cont"/>
    <n v="330"/>
    <m/>
    <m/>
    <m/>
    <s v="GRAND VIEW                   AV"/>
    <s v="OCEAN VIEW                   AV"/>
    <n v="34.062899999999999"/>
    <n v="-118.2754"/>
    <n v="0"/>
  </r>
  <r>
    <n v="201013896"/>
    <d v="2020-10-09T00:00:00"/>
    <d v="2020-10-02T00:00:00"/>
    <n v="1000"/>
    <n v="10"/>
    <x v="11"/>
    <n v="1003"/>
    <n v="1"/>
    <n v="440"/>
    <s v="THEFT PLAIN - PETTY ($950 &amp; UNDER)"/>
    <s v="1202 1822 1268 0344"/>
    <n v="71"/>
    <s v="F"/>
    <s v="B"/>
    <n v="502"/>
    <s v="MULTI-UNIT DWELLING (APARTMENT, DUPLEX, ETC)"/>
    <m/>
    <m/>
    <s v="IC"/>
    <s v="Invest Cont"/>
    <n v="440"/>
    <m/>
    <m/>
    <m/>
    <s v="7700    RESEDA                       BL"/>
    <m/>
    <n v="34.214799999999997"/>
    <n v="-118.54040000000001"/>
    <n v="0"/>
  </r>
  <r>
    <n v="200211869"/>
    <d v="2020-06-27T00:00:00"/>
    <d v="2020-06-27T00:00:00"/>
    <n v="1910"/>
    <n v="2"/>
    <x v="5"/>
    <n v="233"/>
    <n v="2"/>
    <n v="624"/>
    <s v="BATTERY - SIMPLE ASSAULT"/>
    <s v="0913 1810 0448"/>
    <n v="35"/>
    <s v="M"/>
    <s v="W"/>
    <n v="501"/>
    <s v="SINGLE FAMILY DWELLING"/>
    <n v="400"/>
    <s v="STRONG-ARM (HANDS, FIST, FEET OR BODILY FORCE)"/>
    <s v="AO"/>
    <s v="Adult Other"/>
    <n v="624"/>
    <m/>
    <m/>
    <m/>
    <s v="200 N  BENTON                       WY"/>
    <m/>
    <n v="34.071300000000001"/>
    <n v="-118.27670000000001"/>
    <n v="0"/>
  </r>
  <r>
    <n v="201208112"/>
    <d v="2020-02-28T00:00:00"/>
    <d v="2020-02-28T00:00:00"/>
    <n v="1445"/>
    <n v="12"/>
    <x v="8"/>
    <n v="1203"/>
    <n v="1"/>
    <n v="230"/>
    <s v="ASSAULT WITH DEADLY WEAPON, AGGRAVATED ASSAULT"/>
    <s v="1822 2004 1402 0356 0416 0445 0359 0446"/>
    <n v="32"/>
    <s v="F"/>
    <s v="H"/>
    <n v="101"/>
    <s v="STREET"/>
    <n v="400"/>
    <s v="STRONG-ARM (HANDS, FIST, FEET OR BODILY FORCE)"/>
    <s v="AO"/>
    <s v="Adult Other"/>
    <n v="230"/>
    <m/>
    <m/>
    <m/>
    <s v="DENKER                       AV"/>
    <s v="51ST                         ST"/>
    <n v="33.996899999999997"/>
    <n v="-118.30459999999999"/>
    <n v="0"/>
  </r>
  <r>
    <n v="200510728"/>
    <d v="2020-06-16T00:00:00"/>
    <d v="2020-06-14T00:00:00"/>
    <n v="1805"/>
    <n v="5"/>
    <x v="10"/>
    <n v="517"/>
    <n v="1"/>
    <n v="330"/>
    <s v="BURGLARY FROM VEHICLE"/>
    <s v="0344 0385 1300"/>
    <n v="42"/>
    <s v="F"/>
    <s v="H"/>
    <n v="502"/>
    <s v="MULTI-UNIT DWELLING (APARTMENT, DUPLEX, ETC)"/>
    <m/>
    <m/>
    <s v="IC"/>
    <s v="Invest Cont"/>
    <n v="330"/>
    <m/>
    <m/>
    <m/>
    <s v="HYATT                        AV"/>
    <s v="YOUNG                        ST"/>
    <n v="33.786799999999999"/>
    <n v="-118.2542"/>
    <n v="0"/>
  </r>
  <r>
    <n v="201208875"/>
    <d v="2020-03-10T00:00:00"/>
    <d v="2020-03-09T00:00:00"/>
    <n v="1200"/>
    <n v="12"/>
    <x v="8"/>
    <n v="1256"/>
    <n v="2"/>
    <n v="745"/>
    <s v="VANDALISM - MISDEAMEANOR ($399 OR UNDER)"/>
    <s v="0329 1822 1202"/>
    <n v="70"/>
    <s v="F"/>
    <s v="B"/>
    <n v="119"/>
    <s v="PORCH, RESIDENTIAL"/>
    <m/>
    <m/>
    <s v="IC"/>
    <s v="Invest Cont"/>
    <n v="745"/>
    <m/>
    <m/>
    <m/>
    <s v="800 W  74TH                         ST"/>
    <m/>
    <n v="33.972700000000003"/>
    <n v="-118.2871"/>
    <n v="0"/>
  </r>
  <r>
    <n v="200210996"/>
    <d v="2020-06-05T00:00:00"/>
    <d v="2020-06-05T00:00:00"/>
    <n v="400"/>
    <n v="2"/>
    <x v="5"/>
    <n v="203"/>
    <n v="2"/>
    <n v="626"/>
    <s v="INTIMATE PARTNER - SIMPLE ASSAULT"/>
    <s v="2002 1206 0419 0444 0416 2000 1813 0401 0913"/>
    <n v="30"/>
    <s v="F"/>
    <s v="W"/>
    <n v="502"/>
    <s v="MULTI-UNIT DWELLING (APARTMENT, DUPLEX, ETC)"/>
    <n v="400"/>
    <s v="STRONG-ARM (HANDS, FIST, FEET OR BODILY FORCE)"/>
    <s v="AA"/>
    <s v="Adult Arrest"/>
    <n v="626"/>
    <m/>
    <m/>
    <m/>
    <s v="4000 W  MELROSE                      AV"/>
    <m/>
    <n v="34.085099999999997"/>
    <n v="-118.2881"/>
    <n v="1"/>
  </r>
  <r>
    <n v="200911433"/>
    <d v="2020-06-23T00:00:00"/>
    <d v="2020-06-19T00:00:00"/>
    <n v="1700"/>
    <n v="9"/>
    <x v="3"/>
    <n v="939"/>
    <n v="1"/>
    <n v="510"/>
    <s v="VEHICLE - STOLEN"/>
    <m/>
    <n v="0"/>
    <m/>
    <m/>
    <n v="101"/>
    <s v="STREET"/>
    <m/>
    <m/>
    <s v="IC"/>
    <s v="Invest Cont"/>
    <n v="510"/>
    <m/>
    <m/>
    <m/>
    <s v="FULTON"/>
    <s v="SYLVAN"/>
    <n v="34.184899999999999"/>
    <n v="-118.4225"/>
    <n v="0"/>
  </r>
  <r>
    <n v="200308758"/>
    <d v="2020-03-18T00:00:00"/>
    <d v="2020-03-18T00:00:00"/>
    <n v="1600"/>
    <n v="3"/>
    <x v="2"/>
    <n v="337"/>
    <n v="1"/>
    <n v="230"/>
    <s v="ASSAULT WITH DEADLY WEAPON, AGGRAVATED ASSAULT"/>
    <s v="0334 0342 0432 1252 1402 1419 2021 1822"/>
    <n v="42"/>
    <s v="M"/>
    <s v="H"/>
    <n v="101"/>
    <s v="STREET"/>
    <n v="200"/>
    <s v="KNIFE WITH BLADE 6INCHES OR LESS"/>
    <s v="AA"/>
    <s v="Adult Arrest"/>
    <n v="230"/>
    <n v="761"/>
    <m/>
    <m/>
    <s v="NORMANDIE                    AV"/>
    <s v="30TH                         ST"/>
    <n v="34.027299999999997"/>
    <n v="-118.3002"/>
    <n v="1"/>
  </r>
  <r>
    <n v="200211782"/>
    <d v="2020-06-25T00:00:00"/>
    <d v="2020-06-25T00:00:00"/>
    <n v="600"/>
    <n v="2"/>
    <x v="5"/>
    <n v="257"/>
    <n v="1"/>
    <n v="230"/>
    <s v="ASSAULT WITH DEADLY WEAPON, AGGRAVATED ASSAULT"/>
    <s v="0602 1402 1206 0561 0334 0411 0913"/>
    <n v="56"/>
    <s v="F"/>
    <s v="B"/>
    <n v="502"/>
    <s v="MULTI-UNIT DWELLING (APARTMENT, DUPLEX, ETC)"/>
    <n v="200"/>
    <s v="KNIFE WITH BLADE 6INCHES OR LESS"/>
    <s v="AO"/>
    <s v="Adult Other"/>
    <n v="230"/>
    <n v="998"/>
    <m/>
    <m/>
    <s v="1300    INGRAHAM                     ST"/>
    <m/>
    <n v="34.053100000000001"/>
    <n v="-118.2672"/>
    <n v="0"/>
  </r>
  <r>
    <n v="201109308"/>
    <d v="2020-05-13T00:00:00"/>
    <d v="2020-05-13T00:00:00"/>
    <n v="1200"/>
    <n v="11"/>
    <x v="7"/>
    <n v="1101"/>
    <n v="2"/>
    <n v="354"/>
    <s v="THEFT OF IDENTITY"/>
    <s v="0930 1822 1300"/>
    <n v="32"/>
    <s v="F"/>
    <s v="A"/>
    <n v="109"/>
    <s v="PARK/PLAYGROUND"/>
    <m/>
    <m/>
    <s v="IC"/>
    <s v="Invest Cont"/>
    <n v="354"/>
    <m/>
    <m/>
    <m/>
    <s v="4700    CRYSTAL SPRINGS              DR"/>
    <m/>
    <n v="34.151600000000002"/>
    <n v="-118.2859"/>
    <n v="0"/>
  </r>
  <r>
    <n v="200210945"/>
    <d v="2020-06-03T00:00:00"/>
    <d v="2020-06-03T00:00:00"/>
    <n v="1730"/>
    <n v="2"/>
    <x v="5"/>
    <n v="205"/>
    <n v="2"/>
    <n v="624"/>
    <s v="BATTERY - SIMPLE ASSAULT"/>
    <s v="0361 0400 0444 0913"/>
    <n v="59"/>
    <s v="M"/>
    <s v="H"/>
    <n v="502"/>
    <s v="MULTI-UNIT DWELLING (APARTMENT, DUPLEX, ETC)"/>
    <n v="400"/>
    <s v="STRONG-ARM (HANDS, FIST, FEET OR BODILY FORCE)"/>
    <s v="AO"/>
    <s v="Adult Other"/>
    <n v="624"/>
    <m/>
    <m/>
    <m/>
    <s v="900 N  VENDOME                      ST"/>
    <m/>
    <n v="34.082299999999996"/>
    <n v="-118.27549999999999"/>
    <n v="0"/>
  </r>
  <r>
    <n v="201209638"/>
    <d v="2020-03-23T00:00:00"/>
    <d v="2020-03-23T00:00:00"/>
    <n v="2250"/>
    <n v="12"/>
    <x v="8"/>
    <n v="1273"/>
    <n v="1"/>
    <n v="330"/>
    <s v="BURGLARY FROM VEHICLE"/>
    <s v="1307 1609 0329"/>
    <n v="59"/>
    <s v="F"/>
    <s v="H"/>
    <n v="101"/>
    <s v="STREET"/>
    <m/>
    <m/>
    <s v="IC"/>
    <s v="Invest Cont"/>
    <n v="330"/>
    <m/>
    <m/>
    <m/>
    <s v="1600 W  89TH                         ST"/>
    <m/>
    <n v="33.956400000000002"/>
    <n v="-118.3047"/>
    <n v="0"/>
  </r>
  <r>
    <n v="200706832"/>
    <d v="2020-03-01T00:00:00"/>
    <d v="2020-03-01T00:00:00"/>
    <n v="2045"/>
    <n v="7"/>
    <x v="0"/>
    <n v="713"/>
    <n v="1"/>
    <n v="220"/>
    <s v="ATTEMPTED ROBBERY"/>
    <s v="0334 0337"/>
    <n v="30"/>
    <s v="M"/>
    <s v="W"/>
    <n v="102"/>
    <s v="SIDEWALK"/>
    <n v="201"/>
    <s v="KNIFE WITH BLADE OVER 6 INCHES IN LENGTH"/>
    <s v="IC"/>
    <s v="Invest Cont"/>
    <n v="220"/>
    <m/>
    <m/>
    <m/>
    <s v="300 N  SIERRA BONITA                AV"/>
    <m/>
    <n v="34.0762"/>
    <n v="-118.35429999999999"/>
    <n v="0"/>
  </r>
  <r>
    <n v="200618664"/>
    <d v="2020-11-30T00:00:00"/>
    <d v="2020-11-30T00:00:00"/>
    <n v="1930"/>
    <n v="6"/>
    <x v="9"/>
    <n v="668"/>
    <n v="1"/>
    <n v="480"/>
    <s v="BIKE - STOLEN"/>
    <s v="0344 1822 2032"/>
    <n v="29"/>
    <s v="F"/>
    <s v="A"/>
    <n v="406"/>
    <s v="OTHER STORE"/>
    <m/>
    <m/>
    <s v="IC"/>
    <s v="Invest Cont"/>
    <n v="480"/>
    <m/>
    <m/>
    <m/>
    <s v="5500 W  SUNSET                       BL"/>
    <m/>
    <n v="34.098100000000002"/>
    <n v="-118.3103"/>
    <n v="0"/>
  </r>
  <r>
    <n v="200415959"/>
    <d v="2020-12-15T00:00:00"/>
    <d v="2020-12-15T00:00:00"/>
    <n v="300"/>
    <n v="4"/>
    <x v="4"/>
    <n v="466"/>
    <n v="2"/>
    <n v="888"/>
    <s v="TRESPASSING"/>
    <n v="2004"/>
    <n v="0"/>
    <s v="X"/>
    <s v="X"/>
    <n v="502"/>
    <s v="MULTI-UNIT DWELLING (APARTMENT, DUPLEX, ETC)"/>
    <m/>
    <m/>
    <s v="IC"/>
    <s v="Invest Cont"/>
    <n v="888"/>
    <m/>
    <m/>
    <m/>
    <s v="2600    PENNSYLVANIA                 AV"/>
    <m/>
    <n v="34.042900000000003"/>
    <n v="-118.2056"/>
    <n v="0"/>
  </r>
  <r>
    <n v="200318772"/>
    <d v="2020-10-12T00:00:00"/>
    <d v="2020-10-07T00:00:00"/>
    <n v="540"/>
    <n v="3"/>
    <x v="2"/>
    <n v="325"/>
    <n v="2"/>
    <n v="740"/>
    <s v="VANDALISM - FELONY ($400 &amp; OVER, ALL CHURCH VANDALISMS)"/>
    <s v="0329 1822"/>
    <n v="35"/>
    <s v="M"/>
    <s v="H"/>
    <n v="502"/>
    <s v="MULTI-UNIT DWELLING (APARTMENT, DUPLEX, ETC)"/>
    <m/>
    <m/>
    <s v="IC"/>
    <s v="Invest Cont"/>
    <n v="740"/>
    <m/>
    <m/>
    <m/>
    <s v="1500 W  28TH                         ST"/>
    <m/>
    <n v="34.029600000000002"/>
    <n v="-118.2937"/>
    <n v="0"/>
  </r>
  <r>
    <n v="200914540"/>
    <d v="2020-09-10T00:00:00"/>
    <d v="2020-09-09T00:00:00"/>
    <n v="1800"/>
    <n v="9"/>
    <x v="3"/>
    <n v="952"/>
    <n v="1"/>
    <n v="330"/>
    <s v="BURGLARY FROM VEHICLE"/>
    <s v="1307 0358 1300 0344"/>
    <n v="51"/>
    <s v="M"/>
    <s v="H"/>
    <n v="101"/>
    <s v="STREET"/>
    <m/>
    <m/>
    <s v="IC"/>
    <s v="Invest Cont"/>
    <n v="330"/>
    <m/>
    <m/>
    <m/>
    <s v="14500    MARGATE                      ST"/>
    <m/>
    <n v="34.167499999999997"/>
    <n v="-118.4487"/>
    <n v="0"/>
  </r>
  <r>
    <n v="201113456"/>
    <d v="2020-09-10T00:00:00"/>
    <d v="2020-09-10T00:00:00"/>
    <n v="730"/>
    <n v="11"/>
    <x v="7"/>
    <n v="1139"/>
    <n v="2"/>
    <n v="354"/>
    <s v="THEFT OF IDENTITY"/>
    <s v="0930 1822"/>
    <n v="29"/>
    <s v="M"/>
    <s v="W"/>
    <n v="501"/>
    <s v="SINGLE FAMILY DWELLING"/>
    <m/>
    <m/>
    <s v="IC"/>
    <s v="Invest Cont"/>
    <n v="354"/>
    <m/>
    <m/>
    <m/>
    <s v="300 S  AVENUE 60"/>
    <m/>
    <n v="34.108199999999997"/>
    <n v="-118.1865"/>
    <n v="0"/>
  </r>
  <r>
    <n v="200811242"/>
    <d v="2020-06-28T00:00:00"/>
    <d v="2020-06-20T00:00:00"/>
    <n v="510"/>
    <n v="8"/>
    <x v="12"/>
    <n v="817"/>
    <n v="2"/>
    <n v="624"/>
    <s v="BATTERY - SIMPLE ASSAULT"/>
    <s v="0416 1300"/>
    <n v="25"/>
    <s v="M"/>
    <s v="B"/>
    <n v="203"/>
    <s v="OTHER BUSINESS"/>
    <n v="400"/>
    <s v="STRONG-ARM (HANDS, FIST, FEET OR BODILY FORCE)"/>
    <s v="IC"/>
    <s v="Invest Cont"/>
    <n v="624"/>
    <m/>
    <m/>
    <m/>
    <s v="1000    TIVERTON                     AV"/>
    <m/>
    <n v="34.060400000000001"/>
    <n v="-118.4432"/>
    <n v="0"/>
  </r>
  <r>
    <n v="201221406"/>
    <d v="2020-09-25T00:00:00"/>
    <d v="2020-09-25T00:00:00"/>
    <n v="2200"/>
    <n v="12"/>
    <x v="8"/>
    <n v="1267"/>
    <n v="1"/>
    <n v="230"/>
    <s v="ASSAULT WITH DEADLY WEAPON, AGGRAVATED ASSAULT"/>
    <s v="1100 1822 0430 1309 1313 0329 1402 1407 0906"/>
    <n v="29"/>
    <s v="M"/>
    <s v="B"/>
    <n v="501"/>
    <s v="SINGLE FAMILY DWELLING"/>
    <n v="102"/>
    <s v="HAND GUN"/>
    <s v="IC"/>
    <s v="Invest Cont"/>
    <n v="230"/>
    <n v="998"/>
    <m/>
    <m/>
    <s v="900 W  84TH                         ST"/>
    <m/>
    <n v="33.962400000000002"/>
    <n v="-118.28830000000001"/>
    <n v="0"/>
  </r>
  <r>
    <n v="200618047"/>
    <d v="2020-11-15T00:00:00"/>
    <d v="2020-11-15T00:00:00"/>
    <n v="1730"/>
    <n v="6"/>
    <x v="9"/>
    <n v="668"/>
    <n v="2"/>
    <n v="624"/>
    <s v="BATTERY - SIMPLE ASSAULT"/>
    <s v="0342 0400 0416 0417 0429 1822"/>
    <n v="51"/>
    <s v="M"/>
    <s v="W"/>
    <n v="102"/>
    <s v="SIDEWALK"/>
    <n v="400"/>
    <s v="STRONG-ARM (HANDS, FIST, FEET OR BODILY FORCE)"/>
    <s v="IC"/>
    <s v="Invest Cont"/>
    <n v="624"/>
    <m/>
    <m/>
    <m/>
    <s v="1300 N  WESTERN                      AV"/>
    <m/>
    <n v="34.0944"/>
    <n v="-118.3125"/>
    <n v="0"/>
  </r>
  <r>
    <n v="201224006"/>
    <d v="2020-11-04T00:00:00"/>
    <d v="2020-11-03T00:00:00"/>
    <n v="2345"/>
    <n v="12"/>
    <x v="8"/>
    <n v="1269"/>
    <n v="2"/>
    <n v="740"/>
    <s v="VANDALISM - FELONY ($400 &amp; OVER, ALL CHURCH VANDALISMS)"/>
    <n v="329"/>
    <n v="0"/>
    <s v="X"/>
    <s v="X"/>
    <n v="210"/>
    <s v="RESTAURANT/FAST FOOD"/>
    <m/>
    <m/>
    <s v="IC"/>
    <s v="Invest Cont"/>
    <n v="740"/>
    <m/>
    <m/>
    <m/>
    <s v="8500 S  CENTRAL                      AV"/>
    <m/>
    <n v="33.963799999999999"/>
    <n v="-118.2629"/>
    <n v="0"/>
  </r>
  <r>
    <n v="200813947"/>
    <d v="2020-09-10T00:00:00"/>
    <d v="2020-09-04T00:00:00"/>
    <n v="1400"/>
    <n v="8"/>
    <x v="12"/>
    <n v="882"/>
    <n v="1"/>
    <n v="330"/>
    <s v="BURGLARY FROM VEHICLE"/>
    <s v="0344 0346"/>
    <n v="39"/>
    <s v="M"/>
    <s v="W"/>
    <n v="707"/>
    <s v="GARAGE/CARPORT"/>
    <m/>
    <m/>
    <s v="IC"/>
    <s v="Invest Cont"/>
    <n v="330"/>
    <m/>
    <m/>
    <m/>
    <s v="2000    BELOIT                       AV"/>
    <m/>
    <n v="34.040700000000001"/>
    <n v="-118.4419"/>
    <n v="0"/>
  </r>
  <r>
    <n v="200818040"/>
    <d v="2020-12-30T00:00:00"/>
    <d v="2020-12-30T00:00:00"/>
    <n v="300"/>
    <n v="8"/>
    <x v="12"/>
    <n v="829"/>
    <n v="1"/>
    <n v="510"/>
    <s v="VEHICLE - STOLEN"/>
    <m/>
    <n v="0"/>
    <m/>
    <m/>
    <n v="101"/>
    <s v="STREET"/>
    <m/>
    <m/>
    <s v="IC"/>
    <s v="Invest Cont"/>
    <n v="510"/>
    <m/>
    <m/>
    <m/>
    <s v="1200    DEVON                        AV"/>
    <m/>
    <n v="34.066099999999999"/>
    <n v="-118.4265"/>
    <n v="0"/>
  </r>
  <r>
    <n v="200904313"/>
    <d v="2020-01-08T00:00:00"/>
    <d v="2020-01-05T00:00:00"/>
    <n v="1225"/>
    <n v="9"/>
    <x v="3"/>
    <n v="964"/>
    <n v="2"/>
    <n v="625"/>
    <s v="OTHER ASSAULT"/>
    <s v="2004 1501"/>
    <n v="24"/>
    <s v="M"/>
    <s v="O"/>
    <n v="248"/>
    <s v="CELL PHONE STORE"/>
    <n v="400"/>
    <s v="STRONG-ARM (HANDS, FIST, FEET OR BODILY FORCE)"/>
    <s v="AO"/>
    <s v="Adult Other"/>
    <n v="625"/>
    <m/>
    <m/>
    <m/>
    <s v="14000    RIVERSIDE                    DR"/>
    <m/>
    <n v="34.157600000000002"/>
    <n v="-118.438"/>
    <n v="0"/>
  </r>
  <r>
    <n v="201206072"/>
    <d v="2020-01-29T00:00:00"/>
    <d v="2020-01-29T00:00:00"/>
    <n v="415"/>
    <n v="12"/>
    <x v="8"/>
    <n v="1265"/>
    <n v="1"/>
    <n v="330"/>
    <s v="BURGLARY FROM VEHICLE"/>
    <s v="0344 1609 1307"/>
    <n v="30"/>
    <s v="M"/>
    <s v="B"/>
    <n v="501"/>
    <s v="SINGLE FAMILY DWELLING"/>
    <m/>
    <m/>
    <s v="IC"/>
    <s v="Invest Cont"/>
    <n v="330"/>
    <m/>
    <m/>
    <m/>
    <s v="1500 W  84TH                         ST"/>
    <m/>
    <n v="33.962800000000001"/>
    <n v="-118.30249999999999"/>
    <n v="0"/>
  </r>
  <r>
    <n v="200313771"/>
    <d v="2020-07-06T00:00:00"/>
    <d v="2020-07-06T00:00:00"/>
    <n v="1530"/>
    <n v="3"/>
    <x v="2"/>
    <n v="395"/>
    <n v="2"/>
    <n v="740"/>
    <s v="VANDALISM - FELONY ($400 &amp; OVER, ALL CHURCH VANDALISMS)"/>
    <s v="0329 1822 2004 1202"/>
    <n v="60"/>
    <s v="M"/>
    <s v="B"/>
    <n v="122"/>
    <s v="VEHICLE, PASSENGER/TRUCK"/>
    <m/>
    <m/>
    <s v="IC"/>
    <s v="Invest Cont"/>
    <n v="740"/>
    <m/>
    <m/>
    <m/>
    <s v="41ST"/>
    <s v="WESTERN"/>
    <n v="34.008099999999999"/>
    <n v="-118.30889999999999"/>
    <n v="0"/>
  </r>
  <r>
    <n v="201222571"/>
    <d v="2020-10-13T00:00:00"/>
    <d v="2020-10-13T00:00:00"/>
    <n v="1200"/>
    <n v="12"/>
    <x v="8"/>
    <n v="1213"/>
    <n v="2"/>
    <n v="740"/>
    <s v="VANDALISM - FELONY ($400 &amp; OVER, ALL CHURCH VANDALISMS)"/>
    <s v="0329 1300"/>
    <n v="51"/>
    <s v="M"/>
    <s v="H"/>
    <n v="101"/>
    <s v="STREET"/>
    <m/>
    <m/>
    <s v="IC"/>
    <s v="Invest Cont"/>
    <n v="740"/>
    <m/>
    <m/>
    <m/>
    <s v="1700 W  58TH                         ST"/>
    <m/>
    <n v="33.989699999999999"/>
    <n v="-118.30710000000001"/>
    <n v="0"/>
  </r>
  <r>
    <n v="200508245"/>
    <d v="2020-04-14T00:00:00"/>
    <d v="2020-04-14T00:00:00"/>
    <n v="430"/>
    <n v="5"/>
    <x v="10"/>
    <n v="511"/>
    <n v="1"/>
    <n v="510"/>
    <s v="VEHICLE - STOLEN"/>
    <m/>
    <n v="0"/>
    <m/>
    <m/>
    <n v="101"/>
    <s v="STREET"/>
    <m/>
    <m/>
    <s v="IC"/>
    <s v="Invest Cont"/>
    <n v="510"/>
    <m/>
    <m/>
    <m/>
    <s v="1600 W  254TH                        ST"/>
    <m/>
    <n v="33.793799999999997"/>
    <n v="-118.3043"/>
    <n v="0"/>
  </r>
  <r>
    <n v="201217477"/>
    <d v="2020-07-30T00:00:00"/>
    <d v="2020-07-30T00:00:00"/>
    <n v="1410"/>
    <n v="12"/>
    <x v="8"/>
    <n v="1267"/>
    <n v="1"/>
    <n v="220"/>
    <s v="ATTEMPTED ROBBERY"/>
    <s v="1202 1822 0342 0370 0416 0429 0400"/>
    <n v="73"/>
    <s v="M"/>
    <s v="H"/>
    <n v="101"/>
    <s v="STREET"/>
    <n v="400"/>
    <s v="STRONG-ARM (HANDS, FIST, FEET OR BODILY FORCE)"/>
    <s v="IC"/>
    <s v="Invest Cont"/>
    <n v="220"/>
    <m/>
    <m/>
    <m/>
    <s v="MANCHESTER                   AV"/>
    <s v="FIGUEROA                     ST"/>
    <n v="33.960099999999997"/>
    <n v="-118.28270000000001"/>
    <n v="0"/>
  </r>
  <r>
    <n v="200717248"/>
    <d v="2020-12-18T00:00:00"/>
    <d v="2020-12-11T00:00:00"/>
    <n v="2300"/>
    <n v="7"/>
    <x v="0"/>
    <n v="701"/>
    <n v="1"/>
    <n v="310"/>
    <s v="BURGLARY"/>
    <s v="0344 1606 1300"/>
    <n v="23"/>
    <s v="F"/>
    <s v="A"/>
    <n v="707"/>
    <s v="GARAGE/CARPORT"/>
    <m/>
    <m/>
    <s v="IC"/>
    <s v="Invest Cont"/>
    <n v="310"/>
    <m/>
    <m/>
    <m/>
    <s v="700 N  SWEETZER                     AV"/>
    <m/>
    <n v="34.0837"/>
    <n v="-118.3703"/>
    <n v="0"/>
  </r>
  <r>
    <n v="201104917"/>
    <d v="2020-01-22T00:00:00"/>
    <d v="2020-01-21T00:00:00"/>
    <n v="1536"/>
    <n v="11"/>
    <x v="7"/>
    <n v="1133"/>
    <n v="1"/>
    <n v="440"/>
    <s v="THEFT PLAIN - PETTY ($950 &amp; UNDER)"/>
    <s v="0344 0394"/>
    <n v="48"/>
    <s v="M"/>
    <s v="W"/>
    <n v="119"/>
    <s v="PORCH, RESIDENTIAL"/>
    <m/>
    <m/>
    <s v="IC"/>
    <s v="Invest Cont"/>
    <n v="440"/>
    <m/>
    <m/>
    <m/>
    <s v="3300    TYBURN                       ST"/>
    <m/>
    <n v="34.116599999999998"/>
    <n v="-118.25700000000001"/>
    <n v="0"/>
  </r>
  <r>
    <n v="200106996"/>
    <d v="2020-02-13T00:00:00"/>
    <d v="2020-02-12T00:00:00"/>
    <n v="2000"/>
    <n v="1"/>
    <x v="1"/>
    <n v="163"/>
    <n v="1"/>
    <n v="210"/>
    <s v="ROBBERY"/>
    <s v="1822 1316 0444 0947 0916"/>
    <n v="41"/>
    <s v="M"/>
    <s v="H"/>
    <n v="101"/>
    <s v="STREET"/>
    <n v="400"/>
    <s v="STRONG-ARM (HANDS, FIST, FEET OR BODILY FORCE)"/>
    <s v="AO"/>
    <s v="Adult Other"/>
    <n v="210"/>
    <n v="510"/>
    <m/>
    <m/>
    <s v="700 S  BROADWAY"/>
    <m/>
    <n v="34.045200000000001"/>
    <n v="-118.2534"/>
    <n v="0"/>
  </r>
  <r>
    <n v="200508943"/>
    <d v="2020-05-02T00:00:00"/>
    <d v="2020-05-02T00:00:00"/>
    <n v="930"/>
    <n v="5"/>
    <x v="10"/>
    <n v="565"/>
    <n v="2"/>
    <n v="624"/>
    <s v="BATTERY - SIMPLE ASSAULT"/>
    <s v="1202 0913 0602 0562 2002 0416 0444"/>
    <n v="60"/>
    <s v="F"/>
    <s v="W"/>
    <n v="501"/>
    <s v="SINGLE FAMILY DWELLING"/>
    <n v="400"/>
    <s v="STRONG-ARM (HANDS, FIST, FEET OR BODILY FORCE)"/>
    <s v="IC"/>
    <s v="Invest Cont"/>
    <n v="624"/>
    <m/>
    <m/>
    <m/>
    <s v="GAFFEY                       ST"/>
    <s v="9TH                          ST"/>
    <n v="0"/>
    <n v="0"/>
    <n v="0"/>
  </r>
  <r>
    <n v="200918123"/>
    <d v="2020-12-06T00:00:00"/>
    <d v="2020-12-06T00:00:00"/>
    <n v="15"/>
    <n v="9"/>
    <x v="3"/>
    <n v="989"/>
    <n v="1"/>
    <n v="761"/>
    <s v="BRANDISH WEAPON"/>
    <s v="0334 1402 0913 1414 1310 2024"/>
    <n v="22"/>
    <s v="M"/>
    <s v="W"/>
    <n v="101"/>
    <s v="STREET"/>
    <n v="500"/>
    <s v="UNKNOWN WEAPON/OTHER WEAPON"/>
    <s v="AA"/>
    <s v="Adult Arrest"/>
    <n v="761"/>
    <n v="998"/>
    <m/>
    <m/>
    <s v="VENTURA CANYON"/>
    <s v="RAND"/>
    <n v="34.149299999999997"/>
    <n v="-118.4307"/>
    <n v="1"/>
  </r>
  <r>
    <n v="200716077"/>
    <d v="2020-11-17T00:00:00"/>
    <d v="2020-11-17T00:00:00"/>
    <n v="930"/>
    <n v="7"/>
    <x v="0"/>
    <n v="752"/>
    <n v="1"/>
    <n v="510"/>
    <s v="VEHICLE - STOLEN"/>
    <m/>
    <n v="0"/>
    <m/>
    <m/>
    <n v="101"/>
    <s v="STREET"/>
    <m/>
    <m/>
    <s v="IC"/>
    <s v="Invest Cont"/>
    <n v="510"/>
    <m/>
    <m/>
    <m/>
    <s v="1200 S  ALFRED                       ST"/>
    <m/>
    <n v="34.054000000000002"/>
    <n v="-118.375"/>
    <n v="0"/>
  </r>
  <r>
    <n v="200812971"/>
    <d v="2020-08-14T00:00:00"/>
    <d v="2020-07-02T00:00:00"/>
    <n v="1300"/>
    <n v="8"/>
    <x v="12"/>
    <n v="812"/>
    <n v="2"/>
    <n v="354"/>
    <s v="THEFT OF IDENTITY"/>
    <s v="0923 1822"/>
    <n v="68"/>
    <s v="F"/>
    <s v="O"/>
    <n v="501"/>
    <s v="SINGLE FAMILY DWELLING"/>
    <m/>
    <m/>
    <s v="IC"/>
    <s v="Invest Cont"/>
    <n v="354"/>
    <m/>
    <m/>
    <m/>
    <s v="900    TEAKWOOD                     RD"/>
    <m/>
    <n v="34.074399999999997"/>
    <n v="-118.4931"/>
    <n v="0"/>
  </r>
  <r>
    <n v="201114034"/>
    <d v="2020-09-26T00:00:00"/>
    <d v="2020-09-26T00:00:00"/>
    <n v="1900"/>
    <n v="11"/>
    <x v="7"/>
    <n v="1151"/>
    <n v="2"/>
    <n v="930"/>
    <s v="CRIMINAL THREATS - NO WEAPON DISPLAYED"/>
    <s v="2004 0400 0421 0416 0417 0444 0429 1822"/>
    <n v="61"/>
    <s v="M"/>
    <s v="H"/>
    <n v="101"/>
    <s v="STREET"/>
    <n v="400"/>
    <s v="STRONG-ARM (HANDS, FIST, FEET OR BODILY FORCE)"/>
    <s v="IC"/>
    <s v="Invest Cont"/>
    <n v="930"/>
    <m/>
    <m/>
    <m/>
    <s v="HOLLYWOOD"/>
    <s v="BERENDO"/>
    <n v="34.101799999999997"/>
    <n v="-118.2945"/>
    <n v="0"/>
  </r>
  <r>
    <n v="201224698"/>
    <d v="2020-11-17T00:00:00"/>
    <d v="2020-11-17T00:00:00"/>
    <n v="2330"/>
    <n v="12"/>
    <x v="8"/>
    <n v="1204"/>
    <n v="2"/>
    <n v="740"/>
    <s v="VANDALISM - FELONY ($400 &amp; OVER, ALL CHURCH VANDALISMS)"/>
    <s v="0913 0329 2002"/>
    <n v="54"/>
    <s v="F"/>
    <s v="H"/>
    <n v="501"/>
    <s v="SINGLE FAMILY DWELLING"/>
    <m/>
    <m/>
    <s v="AO"/>
    <s v="Adult Other"/>
    <n v="740"/>
    <m/>
    <m/>
    <m/>
    <s v="4700 S  NORMANDIE                    AV"/>
    <m/>
    <n v="34.000100000000003"/>
    <n v="-118.3002"/>
    <n v="0"/>
  </r>
  <r>
    <n v="200406715"/>
    <d v="2020-03-10T00:00:00"/>
    <d v="2020-03-06T00:00:00"/>
    <n v="700"/>
    <n v="4"/>
    <x v="4"/>
    <n v="402"/>
    <n v="1"/>
    <n v="420"/>
    <s v="THEFT FROM MOTOR VEHICLE - PETTY ($950 &amp; UNDER)"/>
    <m/>
    <n v="0"/>
    <m/>
    <m/>
    <n v="101"/>
    <s v="STREET"/>
    <m/>
    <m/>
    <s v="AA"/>
    <s v="Adult Arrest"/>
    <n v="420"/>
    <m/>
    <m/>
    <m/>
    <s v="4100    BERENICE                     AV"/>
    <m/>
    <n v="34.089799999999997"/>
    <n v="-118.2045"/>
    <n v="1"/>
  </r>
  <r>
    <n v="200809966"/>
    <d v="2020-05-26T00:00:00"/>
    <d v="2020-05-26T00:00:00"/>
    <n v="1820"/>
    <n v="8"/>
    <x v="12"/>
    <n v="887"/>
    <n v="2"/>
    <n v="740"/>
    <s v="VANDALISM - FELONY ($400 &amp; OVER, ALL CHURCH VANDALISMS)"/>
    <s v="0324 1402"/>
    <n v="48"/>
    <s v="F"/>
    <s v="W"/>
    <n v="501"/>
    <s v="SINGLE FAMILY DWELLING"/>
    <m/>
    <m/>
    <s v="AA"/>
    <s v="Adult Arrest"/>
    <n v="740"/>
    <n v="998"/>
    <m/>
    <m/>
    <s v="9600    CRESTA                       DR"/>
    <m/>
    <n v="34.046900000000001"/>
    <n v="-118.3969"/>
    <n v="1"/>
  </r>
  <r>
    <n v="200811186"/>
    <d v="2020-06-27T00:00:00"/>
    <d v="2020-06-26T00:00:00"/>
    <n v="1800"/>
    <n v="8"/>
    <x v="12"/>
    <n v="806"/>
    <n v="1"/>
    <n v="310"/>
    <s v="BURGLARY"/>
    <s v="0358 1609 0344 1822 1275"/>
    <n v="0"/>
    <s v="X"/>
    <s v="X"/>
    <n v="501"/>
    <s v="SINGLE FAMILY DWELLING"/>
    <m/>
    <m/>
    <s v="AO"/>
    <s v="Adult Other"/>
    <n v="310"/>
    <m/>
    <m/>
    <m/>
    <s v="1200    ROBERTO                      LN"/>
    <m/>
    <n v="34.095999999999997"/>
    <n v="-118.4593"/>
    <n v="0"/>
  </r>
  <r>
    <n v="201109293"/>
    <d v="2020-05-12T00:00:00"/>
    <d v="2020-05-12T00:00:00"/>
    <n v="700"/>
    <n v="11"/>
    <x v="7"/>
    <n v="1127"/>
    <n v="2"/>
    <n v="930"/>
    <s v="CRIMINAL THREATS - NO WEAPON DISPLAYED"/>
    <s v="0913 2000 0432 0443 1813 2029"/>
    <n v="44"/>
    <s v="F"/>
    <s v="H"/>
    <n v="501"/>
    <s v="SINGLE FAMILY DWELLING"/>
    <n v="511"/>
    <s v="VERBAL THREAT"/>
    <s v="AO"/>
    <s v="Adult Other"/>
    <n v="930"/>
    <m/>
    <m/>
    <m/>
    <s v="500    NEVA                         PL"/>
    <m/>
    <n v="34.120199999999997"/>
    <n v="-118.18689999999999"/>
    <n v="0"/>
  </r>
  <r>
    <n v="201115885"/>
    <d v="2020-11-19T00:00:00"/>
    <d v="2020-10-17T00:00:00"/>
    <n v="1015"/>
    <n v="11"/>
    <x v="7"/>
    <n v="1158"/>
    <n v="1"/>
    <n v="420"/>
    <s v="THEFT FROM MOTOR VEHICLE - PETTY ($950 &amp; UNDER)"/>
    <s v="0344 1606"/>
    <n v="49"/>
    <s v="F"/>
    <s v="W"/>
    <n v="101"/>
    <s v="STREET"/>
    <m/>
    <m/>
    <s v="IC"/>
    <s v="Invest Cont"/>
    <n v="420"/>
    <m/>
    <m/>
    <m/>
    <s v="W  AVENUE 41"/>
    <s v="GLENALBYN                    DR"/>
    <n v="34.095199999999998"/>
    <n v="-118.2145"/>
    <n v="0"/>
  </r>
  <r>
    <n v="200716622"/>
    <d v="2020-12-01T00:00:00"/>
    <d v="2020-11-30T00:00:00"/>
    <n v="1500"/>
    <n v="7"/>
    <x v="0"/>
    <n v="732"/>
    <n v="1"/>
    <n v="341"/>
    <s v="THEFT-GRAND ($950.01 &amp; OVER)EXCPT,GUNS,FOWL,LIVESTK,PROD"/>
    <s v="1602 1218 0344 1601"/>
    <n v="53"/>
    <s v="M"/>
    <s v="B"/>
    <n v="102"/>
    <s v="SIDEWALK"/>
    <m/>
    <m/>
    <s v="IC"/>
    <s v="Invest Cont"/>
    <n v="341"/>
    <n v="480"/>
    <m/>
    <m/>
    <s v="6600    WILSHIRE                     BL"/>
    <m/>
    <n v="34.066499999999998"/>
    <n v="-118.36620000000001"/>
    <n v="0"/>
  </r>
  <r>
    <n v="200304854"/>
    <d v="2020-01-15T00:00:00"/>
    <d v="2020-01-09T00:00:00"/>
    <n v="1400"/>
    <n v="3"/>
    <x v="2"/>
    <n v="397"/>
    <n v="2"/>
    <n v="662"/>
    <s v="BUNCO, GRAND THEFT"/>
    <s v="0344 0701 0800 1202 1822"/>
    <n v="84"/>
    <s v="M"/>
    <s v="B"/>
    <n v="501"/>
    <s v="SINGLE FAMILY DWELLING"/>
    <m/>
    <m/>
    <s v="IC"/>
    <s v="Invest Cont"/>
    <n v="662"/>
    <m/>
    <m/>
    <m/>
    <s v="4300    BRIGHTON                     AV"/>
    <m/>
    <n v="34.005299999999998"/>
    <n v="-118.3013"/>
    <n v="0"/>
  </r>
  <r>
    <n v="200407967"/>
    <d v="2020-04-18T00:00:00"/>
    <d v="2020-04-16T00:00:00"/>
    <n v="1200"/>
    <n v="4"/>
    <x v="4"/>
    <n v="497"/>
    <n v="1"/>
    <n v="310"/>
    <s v="BURGLARY"/>
    <n v="344"/>
    <n v="0"/>
    <s v="M"/>
    <s v="X"/>
    <n v="213"/>
    <s v="WAREHOUSE"/>
    <m/>
    <m/>
    <s v="IC"/>
    <s v="Invest Cont"/>
    <n v="310"/>
    <m/>
    <m/>
    <m/>
    <s v="3000 E  WASHINGTON                   BL"/>
    <m/>
    <n v="34.016100000000002"/>
    <n v="-118.2152"/>
    <n v="0"/>
  </r>
  <r>
    <n v="201208859"/>
    <d v="2020-03-10T00:00:00"/>
    <d v="2020-03-09T00:00:00"/>
    <n v="1800"/>
    <n v="12"/>
    <x v="8"/>
    <n v="1256"/>
    <n v="1"/>
    <n v="420"/>
    <s v="THEFT FROM MOTOR VEHICLE - PETTY ($950 &amp; UNDER)"/>
    <s v="1300 0344 1822"/>
    <n v="35"/>
    <s v="M"/>
    <s v="B"/>
    <n v="101"/>
    <s v="STREET"/>
    <m/>
    <m/>
    <s v="IC"/>
    <s v="Invest Cont"/>
    <n v="420"/>
    <m/>
    <m/>
    <m/>
    <s v="7400 S  VERMONT                      AV"/>
    <m/>
    <n v="33.972700000000003"/>
    <n v="-118.2914"/>
    <n v="0"/>
  </r>
  <r>
    <n v="200204323"/>
    <d v="2020-01-07T00:00:00"/>
    <d v="2020-01-07T00:00:00"/>
    <n v="1855"/>
    <n v="2"/>
    <x v="5"/>
    <n v="266"/>
    <n v="1"/>
    <n v="220"/>
    <s v="ATTEMPTED ROBBERY"/>
    <s v="0906 0334 0337 2004 1822 0449 0359 0387 0104 1402"/>
    <n v="41"/>
    <s v="M"/>
    <s v="H"/>
    <n v="101"/>
    <s v="STREET"/>
    <n v="200"/>
    <s v="KNIFE WITH BLADE 6INCHES OR LESS"/>
    <s v="AA"/>
    <s v="Adult Arrest"/>
    <n v="220"/>
    <n v="998"/>
    <m/>
    <m/>
    <s v="BONNIE BRAE"/>
    <s v="8TH                          ST"/>
    <n v="34.053899999999999"/>
    <n v="-118.2756"/>
    <n v="1"/>
  </r>
  <r>
    <n v="200317938"/>
    <d v="2020-09-27T00:00:00"/>
    <d v="2020-09-27T00:00:00"/>
    <n v="1835"/>
    <n v="3"/>
    <x v="2"/>
    <n v="392"/>
    <n v="1"/>
    <n v="230"/>
    <s v="ASSAULT WITH DEADLY WEAPON, AGGRAVATED ASSAULT"/>
    <s v="1822 1100 0334 0450 1309 0302"/>
    <n v="25"/>
    <s v="M"/>
    <s v="B"/>
    <n v="101"/>
    <s v="STREET"/>
    <n v="102"/>
    <s v="HAND GUN"/>
    <s v="IC"/>
    <s v="Invest Cont"/>
    <n v="230"/>
    <m/>
    <m/>
    <m/>
    <s v="4800    11TH                         AV"/>
    <m/>
    <n v="33.998100000000001"/>
    <n v="-118.32940000000001"/>
    <n v="0"/>
  </r>
  <r>
    <n v="200415907"/>
    <d v="2020-12-12T00:00:00"/>
    <d v="2020-12-10T00:00:00"/>
    <n v="1800"/>
    <n v="4"/>
    <x v="4"/>
    <n v="429"/>
    <n v="2"/>
    <n v="956"/>
    <s v="LETTERS, LEWD  -  TELEPHONE CALLS, LEWD"/>
    <n v="1501"/>
    <n v="34"/>
    <s v="M"/>
    <s v="H"/>
    <n v="504"/>
    <s v="OTHER RESIDENCE"/>
    <m/>
    <m/>
    <s v="IC"/>
    <s v="Invest Cont"/>
    <n v="956"/>
    <m/>
    <m/>
    <m/>
    <s v="3500    COPELAND                     PL"/>
    <m/>
    <n v="34.085700000000003"/>
    <n v="-118.16549999999999"/>
    <n v="0"/>
  </r>
  <r>
    <n v="200214428"/>
    <d v="2020-08-31T00:00:00"/>
    <d v="2020-08-31T00:00:00"/>
    <n v="350"/>
    <n v="2"/>
    <x v="5"/>
    <n v="233"/>
    <n v="1"/>
    <n v="310"/>
    <s v="BURGLARY"/>
    <s v="1822 1601 0344 0321 0352"/>
    <n v="0"/>
    <s v="M"/>
    <s v="W"/>
    <n v="203"/>
    <s v="OTHER BUSINESS"/>
    <m/>
    <m/>
    <s v="IC"/>
    <s v="Invest Cont"/>
    <n v="310"/>
    <m/>
    <m/>
    <m/>
    <s v="2800    BEVERLY                      BL"/>
    <m/>
    <n v="34.070599999999999"/>
    <n v="-118.27930000000001"/>
    <n v="0"/>
  </r>
  <r>
    <n v="200118673"/>
    <d v="2020-09-29T00:00:00"/>
    <d v="2020-09-29T00:00:00"/>
    <n v="20"/>
    <n v="1"/>
    <x v="1"/>
    <n v="155"/>
    <n v="1"/>
    <n v="310"/>
    <s v="BURGLARY"/>
    <s v="1218 1605 1822 2034 1420 0344"/>
    <n v="45"/>
    <s v="M"/>
    <s v="O"/>
    <n v="503"/>
    <s v="HOTEL"/>
    <n v="500"/>
    <s v="UNKNOWN WEAPON/OTHER WEAPON"/>
    <s v="IC"/>
    <s v="Invest Cont"/>
    <n v="310"/>
    <m/>
    <m/>
    <m/>
    <s v="500    MAPLE                        AV"/>
    <m/>
    <n v="34.045000000000002"/>
    <n v="-118.2469"/>
    <n v="0"/>
  </r>
  <r>
    <n v="200414473"/>
    <d v="2020-10-31T00:00:00"/>
    <d v="2020-10-31T00:00:00"/>
    <n v="115"/>
    <n v="4"/>
    <x v="4"/>
    <n v="478"/>
    <n v="1"/>
    <n v="230"/>
    <s v="ASSAULT WITH DEADLY WEAPON, AGGRAVATED ASSAULT"/>
    <s v="0450 1822"/>
    <n v="26"/>
    <s v="F"/>
    <s v="H"/>
    <n v="101"/>
    <s v="STREET"/>
    <n v="106"/>
    <s v="UNKNOWN FIREARM"/>
    <s v="IC"/>
    <s v="Invest Cont"/>
    <n v="230"/>
    <m/>
    <m/>
    <m/>
    <s v="FRESNO"/>
    <s v="OREGON"/>
    <n v="34.030200000000001"/>
    <n v="-118.2043"/>
    <n v="0"/>
  </r>
  <r>
    <n v="200306630"/>
    <d v="2020-02-14T00:00:00"/>
    <d v="2020-02-14T00:00:00"/>
    <n v="730"/>
    <n v="3"/>
    <x v="2"/>
    <n v="333"/>
    <n v="1"/>
    <n v="210"/>
    <s v="ROBBERY"/>
    <s v="1409 1815 0216 0325 0408 0342 0945 1309 0104 1822"/>
    <n v="19"/>
    <s v="X"/>
    <s v="X"/>
    <n v="402"/>
    <s v="MARKET"/>
    <n v="400"/>
    <s v="STRONG-ARM (HANDS, FIST, FEET OR BODILY FORCE)"/>
    <s v="JA"/>
    <s v="Juv Arrest"/>
    <n v="210"/>
    <m/>
    <m/>
    <m/>
    <s v="2900    CRENSHAW                     BL"/>
    <m/>
    <n v="34.027799999999999"/>
    <n v="-118.3378"/>
    <n v="1"/>
  </r>
  <r>
    <n v="200309585"/>
    <d v="2020-04-07T00:00:00"/>
    <d v="2020-04-07T00:00:00"/>
    <n v="1415"/>
    <n v="3"/>
    <x v="2"/>
    <n v="363"/>
    <n v="1"/>
    <n v="236"/>
    <s v="INTIMATE PARTNER - AGGRAVATED ASSAULT"/>
    <s v="2000 1814 0416 0446 1251 0913"/>
    <n v="27"/>
    <s v="F"/>
    <s v="B"/>
    <n v="502"/>
    <s v="MULTI-UNIT DWELLING (APARTMENT, DUPLEX, ETC)"/>
    <n v="400"/>
    <s v="STRONG-ARM (HANDS, FIST, FEET OR BODILY FORCE)"/>
    <s v="IC"/>
    <s v="Invest Cont"/>
    <n v="236"/>
    <m/>
    <m/>
    <m/>
    <s v="3800    LOCKLAND                     DR"/>
    <m/>
    <n v="34.009099999999997"/>
    <n v="-118.3402"/>
    <n v="0"/>
  </r>
  <r>
    <n v="200909738"/>
    <d v="2020-05-15T00:00:00"/>
    <d v="2020-05-14T00:00:00"/>
    <n v="2200"/>
    <n v="9"/>
    <x v="3"/>
    <n v="939"/>
    <n v="1"/>
    <n v="420"/>
    <s v="THEFT FROM MOTOR VEHICLE - PETTY ($950 &amp; UNDER)"/>
    <m/>
    <n v="0"/>
    <m/>
    <m/>
    <n v="101"/>
    <s v="STREET"/>
    <m/>
    <m/>
    <s v="IC"/>
    <s v="Invest Cont"/>
    <n v="420"/>
    <m/>
    <m/>
    <m/>
    <s v="6200    LONGRIDGE                    AV"/>
    <m/>
    <n v="34.183100000000003"/>
    <n v="-118.42140000000001"/>
    <n v="0"/>
  </r>
  <r>
    <n v="200317177"/>
    <d v="2020-09-12T00:00:00"/>
    <d v="2020-09-12T00:00:00"/>
    <n v="1030"/>
    <n v="3"/>
    <x v="2"/>
    <n v="334"/>
    <n v="1"/>
    <n v="420"/>
    <s v="THEFT FROM MOTOR VEHICLE - PETTY ($950 &amp; UNDER)"/>
    <m/>
    <n v="0"/>
    <m/>
    <m/>
    <n v="101"/>
    <s v="STREET"/>
    <m/>
    <m/>
    <s v="IC"/>
    <s v="Invest Cont"/>
    <n v="420"/>
    <m/>
    <m/>
    <m/>
    <s v="CRENSHAW"/>
    <s v="JEFFERSON"/>
    <n v="34.025599999999997"/>
    <n v="-118.3351"/>
    <n v="0"/>
  </r>
  <r>
    <n v="200900791"/>
    <d v="2020-09-04T00:00:00"/>
    <d v="2020-09-03T00:00:00"/>
    <n v="1410"/>
    <n v="9"/>
    <x v="3"/>
    <n v="969"/>
    <n v="1"/>
    <n v="310"/>
    <s v="BURGLARY"/>
    <s v="0358 1605 1414 1420 0344"/>
    <n v="47"/>
    <s v="F"/>
    <s v="O"/>
    <n v="502"/>
    <s v="MULTI-UNIT DWELLING (APARTMENT, DUPLEX, ETC)"/>
    <m/>
    <m/>
    <s v="IC"/>
    <s v="Invest Cont"/>
    <n v="310"/>
    <m/>
    <m/>
    <m/>
    <s v="5100    COLDWATER CANYON             AV"/>
    <m/>
    <n v="34.163400000000003"/>
    <n v="-118.41379999999999"/>
    <n v="0"/>
  </r>
  <r>
    <n v="200700777"/>
    <d v="2020-09-11T00:00:00"/>
    <d v="2020-09-10T00:00:00"/>
    <n v="1630"/>
    <n v="7"/>
    <x v="0"/>
    <n v="782"/>
    <n v="2"/>
    <n v="624"/>
    <s v="BATTERY - SIMPLE ASSAULT"/>
    <s v="1266 0416 0445 2004 2001 1402"/>
    <n v="37"/>
    <s v="M"/>
    <s v="O"/>
    <n v="701"/>
    <s v="HOSPITAL"/>
    <n v="301"/>
    <s v="BELT FLAILING INSTRUMENT/CHAIN"/>
    <s v="IC"/>
    <s v="Invest Cont"/>
    <n v="624"/>
    <n v="998"/>
    <m/>
    <m/>
    <s v="6000    CADILLAC                     AV"/>
    <m/>
    <n v="34.037399999999998"/>
    <n v="-118.3742"/>
    <n v="0"/>
  </r>
  <r>
    <n v="201115862"/>
    <d v="2020-11-18T00:00:00"/>
    <d v="2020-07-07T00:00:00"/>
    <n v="900"/>
    <n v="11"/>
    <x v="7"/>
    <n v="1132"/>
    <n v="1"/>
    <n v="341"/>
    <s v="THEFT-GRAND ($950.01 &amp; OVER)EXCPT,GUNS,FOWL,LIVESTK,PROD"/>
    <n v="344"/>
    <n v="41"/>
    <s v="F"/>
    <s v="W"/>
    <n v="501"/>
    <s v="SINGLE FAMILY DWELLING"/>
    <m/>
    <m/>
    <s v="IC"/>
    <s v="Invest Cont"/>
    <n v="341"/>
    <m/>
    <m/>
    <m/>
    <s v="4100    LOS FELIZ                    BL"/>
    <m/>
    <n v="34.113"/>
    <n v="-118.2814"/>
    <n v="0"/>
  </r>
  <r>
    <n v="201226142"/>
    <d v="2020-12-05T00:00:00"/>
    <d v="2020-12-05T00:00:00"/>
    <n v="1115"/>
    <n v="12"/>
    <x v="8"/>
    <n v="1239"/>
    <n v="2"/>
    <n v="745"/>
    <s v="VANDALISM - MISDEAMEANOR ($399 OR UNDER)"/>
    <s v="1309 0329 0913"/>
    <n v="29"/>
    <s v="F"/>
    <s v="H"/>
    <n v="501"/>
    <s v="SINGLE FAMILY DWELLING"/>
    <m/>
    <m/>
    <s v="IC"/>
    <s v="Invest Cont"/>
    <n v="745"/>
    <m/>
    <m/>
    <m/>
    <s v="1100 W  60TH                         PL"/>
    <m/>
    <n v="33.984999999999999"/>
    <n v="-118.2937"/>
    <n v="0"/>
  </r>
  <r>
    <n v="200408759"/>
    <d v="2020-05-12T00:00:00"/>
    <d v="2020-05-07T00:00:00"/>
    <n v="1800"/>
    <n v="4"/>
    <x v="4"/>
    <n v="464"/>
    <n v="1"/>
    <n v="310"/>
    <s v="BURGLARY"/>
    <n v="325"/>
    <n v="0"/>
    <s v="X"/>
    <s v="X"/>
    <n v="738"/>
    <s v="LIBRARY"/>
    <m/>
    <m/>
    <s v="IC"/>
    <s v="Invest Cont"/>
    <n v="310"/>
    <m/>
    <m/>
    <m/>
    <s v="2200 E  1ST                          ST"/>
    <m/>
    <n v="34.044400000000003"/>
    <n v="-118.21250000000001"/>
    <n v="0"/>
  </r>
  <r>
    <n v="200612413"/>
    <d v="2020-07-10T00:00:00"/>
    <d v="2020-07-10T00:00:00"/>
    <n v="1620"/>
    <n v="6"/>
    <x v="9"/>
    <n v="663"/>
    <n v="2"/>
    <n v="930"/>
    <s v="CRIMINAL THREATS - NO WEAPON DISPLAYED"/>
    <s v="0400 0444 0432 0421 1822"/>
    <n v="38"/>
    <s v="M"/>
    <s v="W"/>
    <n v="702"/>
    <s v="OFFICE BUILDING/OFFICE"/>
    <n v="511"/>
    <s v="VERBAL THREAT"/>
    <s v="IC"/>
    <s v="Invest Cont"/>
    <n v="930"/>
    <m/>
    <m/>
    <m/>
    <s v="7000    ROMAINE                      ST"/>
    <m/>
    <n v="34.088900000000002"/>
    <n v="-118.3428"/>
    <n v="0"/>
  </r>
  <r>
    <n v="200411354"/>
    <d v="2020-08-01T00:00:00"/>
    <d v="2020-07-31T00:00:00"/>
    <n v="1500"/>
    <n v="4"/>
    <x v="4"/>
    <n v="406"/>
    <n v="1"/>
    <n v="510"/>
    <s v="VEHICLE - STOLEN"/>
    <m/>
    <n v="0"/>
    <m/>
    <m/>
    <n v="101"/>
    <s v="STREET"/>
    <m/>
    <m/>
    <s v="IC"/>
    <s v="Invest Cont"/>
    <n v="510"/>
    <m/>
    <m/>
    <m/>
    <s v="3900    COLLIS                       AV"/>
    <m/>
    <n v="34.097900000000003"/>
    <n v="-118.18389999999999"/>
    <n v="0"/>
  </r>
  <r>
    <n v="200208096"/>
    <d v="2020-03-23T00:00:00"/>
    <d v="2020-03-22T00:00:00"/>
    <n v="2330"/>
    <n v="2"/>
    <x v="5"/>
    <n v="251"/>
    <n v="1"/>
    <n v="236"/>
    <s v="INTIMATE PARTNER - AGGRAVATED ASSAULT"/>
    <s v="0913 2002 1206 2000 1821 0416 0446 0408 0443 0421"/>
    <n v="26"/>
    <s v="F"/>
    <s v="H"/>
    <n v="502"/>
    <s v="MULTI-UNIT DWELLING (APARTMENT, DUPLEX, ETC)"/>
    <n v="400"/>
    <s v="STRONG-ARM (HANDS, FIST, FEET OR BODILY FORCE)"/>
    <s v="AA"/>
    <s v="Adult Arrest"/>
    <n v="236"/>
    <m/>
    <m/>
    <m/>
    <s v="600 S  CORONADO                     ST"/>
    <m/>
    <n v="34.062800000000003"/>
    <n v="-118.2811"/>
    <n v="1"/>
  </r>
  <r>
    <n v="200613473"/>
    <d v="2020-08-03T00:00:00"/>
    <d v="2020-08-03T00:00:00"/>
    <n v="1330"/>
    <n v="6"/>
    <x v="9"/>
    <n v="639"/>
    <n v="1"/>
    <n v="331"/>
    <s v="THEFT FROM MOTOR VEHICLE - GRAND ($950.01 AND OVER)"/>
    <s v="1300 0344 0385 0329"/>
    <n v="24"/>
    <s v="F"/>
    <s v="W"/>
    <n v="101"/>
    <s v="STREET"/>
    <m/>
    <m/>
    <s v="IC"/>
    <s v="Invest Cont"/>
    <n v="331"/>
    <m/>
    <m/>
    <m/>
    <s v="FRANKLIN"/>
    <s v="KINGSLEY"/>
    <n v="34.105400000000003"/>
    <n v="-118.3035"/>
    <n v="0"/>
  </r>
  <r>
    <n v="201001021"/>
    <d v="2020-12-03T00:00:00"/>
    <d v="2020-12-02T00:00:00"/>
    <n v="2000"/>
    <n v="10"/>
    <x v="11"/>
    <n v="1067"/>
    <n v="1"/>
    <n v="330"/>
    <s v="BURGLARY FROM VEHICLE"/>
    <s v="1402 1822 0344 1609 1414 1300"/>
    <n v="49"/>
    <s v="M"/>
    <s v="W"/>
    <n v="108"/>
    <s v="PARKING LOT"/>
    <m/>
    <m/>
    <s v="IC"/>
    <s v="Invest Cont"/>
    <n v="330"/>
    <n v="998"/>
    <m/>
    <m/>
    <s v="5400    WHITE OAK                    AV"/>
    <m/>
    <n v="34.1693"/>
    <n v="-118.5184"/>
    <n v="0"/>
  </r>
  <r>
    <n v="200613333"/>
    <d v="2020-07-31T00:00:00"/>
    <d v="2020-07-24T00:00:00"/>
    <n v="1915"/>
    <n v="6"/>
    <x v="9"/>
    <n v="646"/>
    <n v="1"/>
    <n v="440"/>
    <s v="THEFT PLAIN - PETTY ($950 &amp; UNDER)"/>
    <s v="0344 0352 0394"/>
    <n v="26"/>
    <s v="F"/>
    <s v="W"/>
    <n v="502"/>
    <s v="MULTI-UNIT DWELLING (APARTMENT, DUPLEX, ETC)"/>
    <m/>
    <m/>
    <s v="IC"/>
    <s v="Invest Cont"/>
    <n v="440"/>
    <m/>
    <m/>
    <m/>
    <s v="SELMA"/>
    <s v="VINE"/>
    <n v="34.099800000000002"/>
    <n v="-118.3267"/>
    <n v="0"/>
  </r>
  <r>
    <n v="200305062"/>
    <d v="2020-01-19T00:00:00"/>
    <d v="2020-01-19T00:00:00"/>
    <n v="153"/>
    <n v="3"/>
    <x v="2"/>
    <n v="354"/>
    <n v="2"/>
    <n v="956"/>
    <s v="LETTERS, LEWD  -  TELEPHONE CALLS, LEWD"/>
    <s v="0913 0359 0432 0443 1906 0319"/>
    <n v="45"/>
    <s v="M"/>
    <s v="W"/>
    <n v="501"/>
    <s v="SINGLE FAMILY DWELLING"/>
    <m/>
    <m/>
    <s v="IC"/>
    <s v="Invest Cont"/>
    <n v="956"/>
    <m/>
    <m/>
    <m/>
    <s v="3600    3RD                          AV"/>
    <m/>
    <n v="34.0229"/>
    <n v="-118.3201"/>
    <n v="0"/>
  </r>
  <r>
    <n v="200508137"/>
    <d v="2020-04-10T00:00:00"/>
    <d v="2020-04-02T00:00:00"/>
    <n v="1000"/>
    <n v="5"/>
    <x v="10"/>
    <n v="585"/>
    <n v="1"/>
    <n v="761"/>
    <s v="BRANDISH WEAPON"/>
    <s v="0334 0432 0603 1218 0913"/>
    <n v="22"/>
    <s v="F"/>
    <s v="B"/>
    <n v="103"/>
    <s v="ALLEY"/>
    <n v="106"/>
    <s v="UNKNOWN FIREARM"/>
    <s v="AO"/>
    <s v="Adult Other"/>
    <n v="761"/>
    <m/>
    <m/>
    <m/>
    <s v="1900 S  GRAND                        AV"/>
    <m/>
    <n v="33.726999999999997"/>
    <n v="-118.2902"/>
    <n v="0"/>
  </r>
  <r>
    <n v="200913425"/>
    <d v="2020-08-12T00:00:00"/>
    <d v="2020-08-01T00:00:00"/>
    <n v="2000"/>
    <n v="9"/>
    <x v="3"/>
    <n v="966"/>
    <n v="1"/>
    <n v="331"/>
    <s v="THEFT FROM MOTOR VEHICLE - GRAND ($950.01 AND OVER)"/>
    <s v="0344 1300 1606 1420"/>
    <n v="36"/>
    <s v="M"/>
    <s v="W"/>
    <n v="104"/>
    <s v="DRIVEWAY"/>
    <m/>
    <m/>
    <s v="IC"/>
    <s v="Invest Cont"/>
    <n v="331"/>
    <m/>
    <m/>
    <m/>
    <s v="4700    VENTURA CANYON               AV"/>
    <m/>
    <n v="34.155999999999999"/>
    <n v="-118.42910000000001"/>
    <n v="0"/>
  </r>
  <r>
    <n v="200308123"/>
    <d v="2020-03-07T00:00:00"/>
    <d v="2020-03-06T00:00:00"/>
    <n v="2130"/>
    <n v="3"/>
    <x v="2"/>
    <n v="363"/>
    <n v="1"/>
    <n v="330"/>
    <s v="BURGLARY FROM VEHICLE"/>
    <s v="1601 0329 0344"/>
    <n v="26"/>
    <s v="M"/>
    <s v="B"/>
    <n v="108"/>
    <s v="PARKING LOT"/>
    <m/>
    <m/>
    <s v="IC"/>
    <s v="Invest Cont"/>
    <n v="330"/>
    <m/>
    <m/>
    <m/>
    <s v="3600 W  MARTIN LUTHER KING JR        BL"/>
    <m/>
    <n v="34.011000000000003"/>
    <n v="-118.3351"/>
    <n v="0"/>
  </r>
  <r>
    <n v="200910537"/>
    <d v="2020-06-04T00:00:00"/>
    <d v="2020-06-01T00:00:00"/>
    <n v="1000"/>
    <n v="9"/>
    <x v="3"/>
    <n v="926"/>
    <n v="2"/>
    <n v="627"/>
    <s v="CHILD ABUSE (PHYSICAL) - SIMPLE ASSAULT"/>
    <n v="447"/>
    <n v="4"/>
    <s v="M"/>
    <s v="H"/>
    <n v="502"/>
    <s v="MULTI-UNIT DWELLING (APARTMENT, DUPLEX, ETC)"/>
    <n v="500"/>
    <s v="UNKNOWN WEAPON/OTHER WEAPON"/>
    <s v="AO"/>
    <s v="Adult Other"/>
    <n v="627"/>
    <m/>
    <m/>
    <m/>
    <s v="6700    WOODMAN                      AV"/>
    <m/>
    <n v="34.190300000000001"/>
    <n v="-118.43989999999999"/>
    <n v="0"/>
  </r>
  <r>
    <n v="201227036"/>
    <d v="2020-12-23T00:00:00"/>
    <d v="2020-12-23T00:00:00"/>
    <n v="1900"/>
    <n v="12"/>
    <x v="8"/>
    <n v="1239"/>
    <n v="1"/>
    <n v="236"/>
    <s v="INTIMATE PARTNER - AGGRAVATED ASSAULT"/>
    <s v="2000 0400 0408 1814 0913"/>
    <n v="28"/>
    <s v="F"/>
    <s v="H"/>
    <n v="501"/>
    <s v="SINGLE FAMILY DWELLING"/>
    <n v="400"/>
    <s v="STRONG-ARM (HANDS, FIST, FEET OR BODILY FORCE)"/>
    <s v="AO"/>
    <s v="Adult Other"/>
    <n v="236"/>
    <m/>
    <m/>
    <m/>
    <s v="800 W  61ST                         ST"/>
    <m/>
    <n v="33.9846"/>
    <n v="-118.2893"/>
    <n v="0"/>
  </r>
  <r>
    <n v="200401187"/>
    <d v="2020-11-15T00:00:00"/>
    <d v="2020-11-15T00:00:00"/>
    <n v="100"/>
    <n v="4"/>
    <x v="4"/>
    <n v="408"/>
    <n v="2"/>
    <n v="626"/>
    <s v="INTIMATE PARTNER - SIMPLE ASSAULT"/>
    <s v="2000 1402 1814 0913 0400 0429"/>
    <n v="25"/>
    <s v="F"/>
    <s v="H"/>
    <n v="501"/>
    <s v="SINGLE FAMILY DWELLING"/>
    <n v="400"/>
    <s v="STRONG-ARM (HANDS, FIST, FEET OR BODILY FORCE)"/>
    <s v="AA"/>
    <s v="Adult Arrest"/>
    <n v="626"/>
    <n v="998"/>
    <m/>
    <m/>
    <s v="4800    EDISON                       ST"/>
    <m/>
    <n v="34.088299999999997"/>
    <n v="-118.1797"/>
    <n v="1"/>
  </r>
  <r>
    <n v="200409039"/>
    <d v="2020-05-19T00:00:00"/>
    <d v="2020-05-19T00:00:00"/>
    <n v="2130"/>
    <n v="4"/>
    <x v="4"/>
    <n v="479"/>
    <n v="2"/>
    <n v="624"/>
    <s v="BATTERY - SIMPLE ASSAULT"/>
    <s v="0400 0429 0913"/>
    <n v="57"/>
    <s v="F"/>
    <s v="H"/>
    <n v="504"/>
    <s v="OTHER RESIDENCE"/>
    <n v="400"/>
    <s v="STRONG-ARM (HANDS, FIST, FEET OR BODILY FORCE)"/>
    <s v="IC"/>
    <s v="Invest Cont"/>
    <n v="624"/>
    <m/>
    <m/>
    <m/>
    <s v="3600    WHITTIER                     BL"/>
    <m/>
    <n v="34.025599999999997"/>
    <n v="-118.1961"/>
    <n v="0"/>
  </r>
  <r>
    <n v="201304300"/>
    <d v="2020-01-06T00:00:00"/>
    <d v="2020-01-06T00:00:00"/>
    <n v="1"/>
    <n v="13"/>
    <x v="6"/>
    <n v="1344"/>
    <n v="1"/>
    <n v="110"/>
    <s v="CRIMINAL HOMICIDE"/>
    <s v="1822 1218 0430 1501 1100"/>
    <n v="32"/>
    <s v="M"/>
    <s v="H"/>
    <n v="101"/>
    <s v="STREET"/>
    <n v="104"/>
    <s v="SHOTGUN"/>
    <s v="IC"/>
    <s v="Invest Cont"/>
    <n v="110"/>
    <m/>
    <m/>
    <m/>
    <s v="41ST                         PL"/>
    <s v="AVALON                       BL"/>
    <n v="34.008200000000002"/>
    <n v="-118.26519999999999"/>
    <n v="0"/>
  </r>
  <r>
    <n v="201219108"/>
    <d v="2020-08-23T00:00:00"/>
    <d v="2020-08-23T00:00:00"/>
    <n v="30"/>
    <n v="12"/>
    <x v="8"/>
    <n v="1242"/>
    <n v="1"/>
    <n v="310"/>
    <s v="BURGLARY"/>
    <n v="344"/>
    <n v="26"/>
    <s v="M"/>
    <s v="H"/>
    <n v="103"/>
    <s v="ALLEY"/>
    <m/>
    <m/>
    <s v="AO"/>
    <s v="Adult Other"/>
    <n v="310"/>
    <m/>
    <m/>
    <m/>
    <s v="6400 S  VAN NESS                     AV"/>
    <m/>
    <n v="33.9818"/>
    <n v="-118.32210000000001"/>
    <n v="0"/>
  </r>
  <r>
    <n v="200815981"/>
    <d v="2020-10-24T00:00:00"/>
    <d v="2020-10-24T00:00:00"/>
    <n v="2045"/>
    <n v="8"/>
    <x v="12"/>
    <n v="889"/>
    <n v="2"/>
    <n v="624"/>
    <s v="BATTERY - SIMPLE ASSAULT"/>
    <n v="400"/>
    <n v="63"/>
    <s v="F"/>
    <s v="H"/>
    <n v="502"/>
    <s v="MULTI-UNIT DWELLING (APARTMENT, DUPLEX, ETC)"/>
    <n v="400"/>
    <s v="STRONG-ARM (HANDS, FIST, FEET OR BODILY FORCE)"/>
    <s v="AO"/>
    <s v="Adult Other"/>
    <n v="624"/>
    <m/>
    <m/>
    <m/>
    <s v="2000    CHARITON                     ST"/>
    <m/>
    <n v="34.038600000000002"/>
    <n v="-118.37860000000001"/>
    <n v="0"/>
  </r>
  <r>
    <n v="200214968"/>
    <d v="2020-09-08T00:00:00"/>
    <d v="2020-09-08T00:00:00"/>
    <n v="1250"/>
    <n v="2"/>
    <x v="5"/>
    <n v="237"/>
    <n v="1"/>
    <n v="310"/>
    <s v="BURGLARY"/>
    <s v="1822 0344 1606 0100 0202 0209"/>
    <n v="0"/>
    <s v="X"/>
    <s v="X"/>
    <n v="118"/>
    <s v="CONSTRUCTION SITE"/>
    <m/>
    <m/>
    <s v="IC"/>
    <s v="Invest Cont"/>
    <n v="310"/>
    <m/>
    <m/>
    <m/>
    <s v="1500    PIZARRO                      ST"/>
    <m/>
    <n v="34.066600000000001"/>
    <n v="-118.26139999999999"/>
    <n v="0"/>
  </r>
  <r>
    <n v="200710141"/>
    <d v="2020-06-07T00:00:00"/>
    <d v="2020-06-06T00:00:00"/>
    <n v="2000"/>
    <n v="7"/>
    <x v="0"/>
    <n v="729"/>
    <n v="1"/>
    <n v="510"/>
    <s v="VEHICLE - STOLEN"/>
    <m/>
    <n v="0"/>
    <m/>
    <m/>
    <n v="101"/>
    <s v="STREET"/>
    <m/>
    <m/>
    <s v="IC"/>
    <s v="Invest Cont"/>
    <n v="510"/>
    <m/>
    <m/>
    <m/>
    <s v="100 S  ARDEN                        BL"/>
    <m/>
    <n v="34.073"/>
    <n v="-118.32599999999999"/>
    <n v="0"/>
  </r>
  <r>
    <n v="200308385"/>
    <d v="2020-03-11T00:00:00"/>
    <d v="2020-03-11T00:00:00"/>
    <n v="200"/>
    <n v="3"/>
    <x v="2"/>
    <n v="393"/>
    <n v="1"/>
    <n v="310"/>
    <s v="BURGLARY"/>
    <s v="1609 0329 0104 0325 0321 0216 0202"/>
    <n v="19"/>
    <s v="X"/>
    <s v="X"/>
    <n v="401"/>
    <s v="MINI-MART"/>
    <n v="306"/>
    <s v="ROCK/THROWN OBJECT"/>
    <s v="IC"/>
    <s v="Invest Cont"/>
    <n v="310"/>
    <m/>
    <m/>
    <m/>
    <s v="4200    CRENSHAW                     BL"/>
    <m/>
    <n v="34.008499999999998"/>
    <n v="-118.3351"/>
    <n v="0"/>
  </r>
  <r>
    <n v="200805447"/>
    <d v="2020-02-02T00:00:00"/>
    <d v="2020-02-02T00:00:00"/>
    <n v="1"/>
    <n v="8"/>
    <x v="12"/>
    <n v="804"/>
    <n v="2"/>
    <n v="354"/>
    <s v="THEFT OF IDENTITY"/>
    <s v="0100 0928 1822"/>
    <n v="51"/>
    <s v="M"/>
    <s v="O"/>
    <n v="501"/>
    <s v="SINGLE FAMILY DWELLING"/>
    <m/>
    <m/>
    <s v="IC"/>
    <s v="Invest Cont"/>
    <n v="354"/>
    <m/>
    <m/>
    <m/>
    <s v="3900    MANDEVILLE CANYON            RD"/>
    <m/>
    <n v="34.1218"/>
    <n v="-118.5064"/>
    <n v="0"/>
  </r>
  <r>
    <n v="201304596"/>
    <d v="2020-01-12T00:00:00"/>
    <d v="2020-01-12T00:00:00"/>
    <n v="445"/>
    <n v="13"/>
    <x v="6"/>
    <n v="1362"/>
    <n v="1"/>
    <n v="230"/>
    <s v="ASSAULT WITH DEADLY WEAPON, AGGRAVATED ASSAULT"/>
    <s v="1822 0334 0906 0852"/>
    <n v="22"/>
    <s v="F"/>
    <s v="H"/>
    <n v="109"/>
    <s v="PARK/PLAYGROUND"/>
    <n v="106"/>
    <s v="UNKNOWN FIREARM"/>
    <s v="AA"/>
    <s v="Adult Arrest"/>
    <n v="230"/>
    <m/>
    <m/>
    <m/>
    <s v="300 E  51ST                         ST"/>
    <m/>
    <n v="33.996600000000001"/>
    <n v="-118.2701"/>
    <n v="1"/>
  </r>
  <r>
    <n v="200106047"/>
    <d v="2020-01-29T00:00:00"/>
    <d v="2020-01-29T00:00:00"/>
    <n v="1215"/>
    <n v="1"/>
    <x v="1"/>
    <n v="111"/>
    <n v="2"/>
    <n v="624"/>
    <s v="BATTERY - SIMPLE ASSAULT"/>
    <s v="0416 1822 2004"/>
    <n v="61"/>
    <s v="M"/>
    <s v="H"/>
    <n v="102"/>
    <s v="SIDEWALK"/>
    <n v="500"/>
    <s v="UNKNOWN WEAPON/OTHER WEAPON"/>
    <s v="AA"/>
    <s v="Adult Arrest"/>
    <n v="624"/>
    <m/>
    <m/>
    <m/>
    <s v="100    PASEO DE LA PLAZA"/>
    <m/>
    <n v="34.061500000000002"/>
    <n v="-118.24120000000001"/>
    <n v="1"/>
  </r>
  <r>
    <n v="200814993"/>
    <d v="2020-10-08T00:00:00"/>
    <d v="2020-10-04T00:00:00"/>
    <n v="200"/>
    <n v="8"/>
    <x v="12"/>
    <n v="886"/>
    <n v="1"/>
    <n v="480"/>
    <s v="BIKE - STOLEN"/>
    <s v="0344 0346"/>
    <n v="38"/>
    <s v="M"/>
    <s v="W"/>
    <n v="707"/>
    <s v="GARAGE/CARPORT"/>
    <m/>
    <m/>
    <s v="IC"/>
    <s v="Invest Cont"/>
    <n v="480"/>
    <m/>
    <m/>
    <m/>
    <s v="1000 S  BEDFORD                      DR"/>
    <m/>
    <n v="34.056800000000003"/>
    <n v="-118.4046"/>
    <n v="0"/>
  </r>
  <r>
    <n v="200111173"/>
    <d v="2020-04-30T00:00:00"/>
    <d v="2020-04-29T00:00:00"/>
    <n v="1730"/>
    <n v="1"/>
    <x v="1"/>
    <n v="182"/>
    <n v="1"/>
    <n v="330"/>
    <s v="BURGLARY FROM VEHICLE"/>
    <s v="1822 1606 1300 0321"/>
    <n v="25"/>
    <s v="F"/>
    <s v="B"/>
    <n v="108"/>
    <s v="PARKING LOT"/>
    <m/>
    <m/>
    <s v="IC"/>
    <s v="Invest Cont"/>
    <n v="330"/>
    <m/>
    <m/>
    <m/>
    <s v="1200 S  GRAND                        AV"/>
    <m/>
    <n v="34.040199999999999"/>
    <n v="-118.2633"/>
    <n v="0"/>
  </r>
  <r>
    <n v="200318176"/>
    <d v="2020-10-01T00:00:00"/>
    <d v="2020-09-21T00:00:00"/>
    <n v="1640"/>
    <n v="3"/>
    <x v="2"/>
    <n v="355"/>
    <n v="2"/>
    <n v="930"/>
    <s v="CRIMINAL THREATS - NO WEAPON DISPLAYED"/>
    <s v="1822 0421 0422 1236 0601 1912"/>
    <n v="27"/>
    <s v="F"/>
    <s v="H"/>
    <n v="501"/>
    <s v="SINGLE FAMILY DWELLING"/>
    <n v="511"/>
    <s v="VERBAL THREAT"/>
    <s v="IC"/>
    <s v="Invest Cont"/>
    <n v="930"/>
    <m/>
    <m/>
    <m/>
    <s v="1800 W  35TH                         ST"/>
    <m/>
    <n v="34.0246"/>
    <n v="-118.3133"/>
    <n v="0"/>
  </r>
  <r>
    <n v="200808991"/>
    <d v="2020-05-02T00:00:00"/>
    <d v="2020-05-02T00:00:00"/>
    <n v="1230"/>
    <n v="8"/>
    <x v="12"/>
    <n v="897"/>
    <n v="2"/>
    <n v="624"/>
    <s v="BATTERY - SIMPLE ASSAULT"/>
    <s v="0444 0400"/>
    <n v="70"/>
    <s v="M"/>
    <s v="O"/>
    <n v="501"/>
    <s v="SINGLE FAMILY DWELLING"/>
    <n v="400"/>
    <s v="STRONG-ARM (HANDS, FIST, FEET OR BODILY FORCE)"/>
    <s v="AO"/>
    <s v="Adult Other"/>
    <n v="624"/>
    <m/>
    <m/>
    <m/>
    <s v="3300    BAGLEY                       AV"/>
    <m/>
    <n v="34.029499999999999"/>
    <n v="-118.3967"/>
    <n v="0"/>
  </r>
  <r>
    <n v="200204221"/>
    <d v="2020-01-05T00:00:00"/>
    <d v="2020-01-05T00:00:00"/>
    <n v="1740"/>
    <n v="2"/>
    <x v="5"/>
    <n v="212"/>
    <n v="1"/>
    <n v="230"/>
    <s v="ASSAULT WITH DEADLY WEAPON, AGGRAVATED ASSAULT"/>
    <s v="1822 0445 0432 2001"/>
    <n v="20"/>
    <s v="M"/>
    <s v="X"/>
    <n v="102"/>
    <s v="SIDEWALK"/>
    <n v="302"/>
    <s v="BLUNT INSTRUMENT"/>
    <s v="IC"/>
    <s v="Invest Cont"/>
    <n v="230"/>
    <m/>
    <m/>
    <m/>
    <s v="600 N  WESTMORELAND                 AV"/>
    <m/>
    <n v="34.081800000000001"/>
    <n v="-118.288"/>
    <n v="0"/>
  </r>
  <r>
    <n v="201208675"/>
    <d v="2020-03-07T00:00:00"/>
    <d v="2020-03-07T00:00:00"/>
    <n v="2220"/>
    <n v="12"/>
    <x v="8"/>
    <n v="1269"/>
    <n v="1"/>
    <n v="236"/>
    <s v="INTIMATE PARTNER - AGGRAVATED ASSAULT"/>
    <s v="2000 1814 0416 0445 0913"/>
    <n v="30"/>
    <s v="M"/>
    <s v="B"/>
    <n v="502"/>
    <s v="MULTI-UNIT DWELLING (APARTMENT, DUPLEX, ETC)"/>
    <n v="500"/>
    <s v="UNKNOWN WEAPON/OTHER WEAPON"/>
    <s v="AO"/>
    <s v="Adult Other"/>
    <n v="236"/>
    <m/>
    <m/>
    <m/>
    <s v="8100    AVALON                       BL"/>
    <m/>
    <n v="33.965000000000003"/>
    <n v="-118.2651"/>
    <n v="0"/>
  </r>
  <r>
    <n v="200900958"/>
    <d v="2020-12-26T00:00:00"/>
    <d v="2020-12-26T00:00:00"/>
    <n v="1430"/>
    <n v="9"/>
    <x v="3"/>
    <n v="974"/>
    <n v="2"/>
    <n v="354"/>
    <s v="THEFT OF IDENTITY"/>
    <s v="1402 1501"/>
    <n v="0"/>
    <s v="X"/>
    <s v="X"/>
    <n v="605"/>
    <s v="AUTOMATED TELLER MACHINE (ATM)"/>
    <m/>
    <m/>
    <s v="IC"/>
    <s v="Invest Cont"/>
    <n v="354"/>
    <n v="998"/>
    <m/>
    <m/>
    <s v="14700    VENTURA                      BL"/>
    <m/>
    <n v="34.154699999999998"/>
    <n v="-118.453"/>
    <n v="0"/>
  </r>
  <r>
    <n v="200617082"/>
    <d v="2020-10-23T00:00:00"/>
    <d v="2020-10-23T00:00:00"/>
    <n v="1655"/>
    <n v="6"/>
    <x v="9"/>
    <n v="646"/>
    <n v="2"/>
    <n v="624"/>
    <s v="BATTERY - SIMPLE ASSAULT"/>
    <s v="1822 1266 0400 0416 1202"/>
    <n v="60"/>
    <s v="M"/>
    <s v="W"/>
    <n v="406"/>
    <s v="OTHER STORE"/>
    <n v="400"/>
    <s v="STRONG-ARM (HANDS, FIST, FEET OR BODILY FORCE)"/>
    <s v="IC"/>
    <s v="Invest Cont"/>
    <n v="624"/>
    <m/>
    <m/>
    <m/>
    <s v="1500    VINE                         ST"/>
    <m/>
    <n v="34.098700000000001"/>
    <n v="-118.33369999999999"/>
    <n v="0"/>
  </r>
  <r>
    <n v="200121481"/>
    <d v="2020-11-24T00:00:00"/>
    <d v="2020-11-24T00:00:00"/>
    <n v="350"/>
    <n v="1"/>
    <x v="1"/>
    <n v="182"/>
    <n v="1"/>
    <n v="510"/>
    <s v="VEHICLE - STOLEN"/>
    <m/>
    <n v="0"/>
    <m/>
    <m/>
    <n v="707"/>
    <s v="GARAGE/CARPORT"/>
    <m/>
    <m/>
    <s v="IC"/>
    <s v="Invest Cont"/>
    <n v="510"/>
    <m/>
    <m/>
    <m/>
    <s v="1200 S  GRAND                        AV"/>
    <m/>
    <n v="34.039700000000003"/>
    <n v="-118.2637"/>
    <n v="0"/>
  </r>
  <r>
    <n v="200916295"/>
    <d v="2020-10-22T00:00:00"/>
    <d v="2020-10-17T00:00:00"/>
    <n v="1600"/>
    <n v="9"/>
    <x v="3"/>
    <n v="966"/>
    <n v="1"/>
    <n v="310"/>
    <s v="BURGLARY"/>
    <s v="0344 0321 1420"/>
    <n v="45"/>
    <s v="M"/>
    <s v="W"/>
    <n v="721"/>
    <s v="HIGH SCHOOL"/>
    <m/>
    <m/>
    <s v="AA"/>
    <s v="Adult Arrest"/>
    <n v="310"/>
    <m/>
    <m/>
    <m/>
    <s v="13600    RIVERSIDE                    DR"/>
    <m/>
    <n v="34.157600000000002"/>
    <n v="-118.4293"/>
    <n v="1"/>
  </r>
  <r>
    <n v="200613676"/>
    <d v="2020-08-08T00:00:00"/>
    <d v="2020-08-05T00:00:00"/>
    <n v="1500"/>
    <n v="6"/>
    <x v="9"/>
    <n v="667"/>
    <n v="1"/>
    <n v="420"/>
    <s v="THEFT FROM MOTOR VEHICLE - PETTY ($950 &amp; UNDER)"/>
    <m/>
    <n v="0"/>
    <m/>
    <m/>
    <n v="101"/>
    <s v="STREET"/>
    <m/>
    <m/>
    <s v="IC"/>
    <s v="Invest Cont"/>
    <n v="420"/>
    <m/>
    <m/>
    <m/>
    <s v="6000    LEXINGTON                    AV"/>
    <m/>
    <n v="34.092599999999997"/>
    <n v="-118.3212"/>
    <n v="0"/>
  </r>
  <r>
    <n v="200704315"/>
    <d v="2020-01-07T00:00:00"/>
    <d v="2020-01-07T00:00:00"/>
    <n v="1200"/>
    <n v="7"/>
    <x v="0"/>
    <n v="713"/>
    <n v="1"/>
    <n v="510"/>
    <s v="VEHICLE - STOLEN"/>
    <m/>
    <n v="0"/>
    <m/>
    <m/>
    <n v="101"/>
    <s v="STREET"/>
    <m/>
    <m/>
    <s v="IC"/>
    <s v="Invest Cont"/>
    <n v="510"/>
    <m/>
    <m/>
    <m/>
    <s v="300 N  OGDEN                        DR"/>
    <m/>
    <n v="34.076099999999997"/>
    <n v="-118.35939999999999"/>
    <n v="0"/>
  </r>
  <r>
    <n v="200313621"/>
    <d v="2020-07-03T00:00:00"/>
    <d v="2020-07-03T00:00:00"/>
    <n v="1310"/>
    <n v="3"/>
    <x v="2"/>
    <n v="321"/>
    <n v="2"/>
    <n v="624"/>
    <s v="BATTERY - SIMPLE ASSAULT"/>
    <s v="1822 0444 0429"/>
    <n v="36"/>
    <s v="M"/>
    <s v="H"/>
    <n v="406"/>
    <s v="OTHER STORE"/>
    <n v="400"/>
    <s v="STRONG-ARM (HANDS, FIST, FEET OR BODILY FORCE)"/>
    <s v="AO"/>
    <s v="Adult Other"/>
    <n v="624"/>
    <m/>
    <m/>
    <m/>
    <s v="3500 S  LA CIENEGA                   BL"/>
    <m/>
    <n v="34.023699999999998"/>
    <n v="-118.37220000000001"/>
    <n v="0"/>
  </r>
  <r>
    <n v="201214373"/>
    <d v="2020-06-09T00:00:00"/>
    <d v="2020-06-08T00:00:00"/>
    <n v="2000"/>
    <n v="12"/>
    <x v="8"/>
    <n v="1268"/>
    <n v="1"/>
    <n v="420"/>
    <s v="THEFT FROM MOTOR VEHICLE - PETTY ($950 &amp; UNDER)"/>
    <m/>
    <n v="0"/>
    <m/>
    <m/>
    <n v="101"/>
    <s v="STREET"/>
    <m/>
    <m/>
    <s v="IC"/>
    <s v="Invest Cont"/>
    <n v="420"/>
    <m/>
    <m/>
    <m/>
    <s v="200 E  81ST                         ST"/>
    <m/>
    <n v="33.966200000000001"/>
    <n v="-118.2717"/>
    <n v="0"/>
  </r>
  <r>
    <n v="200401151"/>
    <d v="2020-10-29T00:00:00"/>
    <d v="2020-10-29T00:00:00"/>
    <n v="1320"/>
    <n v="4"/>
    <x v="4"/>
    <n v="489"/>
    <n v="1"/>
    <n v="236"/>
    <s v="INTIMATE PARTNER - AGGRAVATED ASSAULT"/>
    <s v="2000 1814 0334 1402 1243 0913"/>
    <n v="22"/>
    <s v="F"/>
    <s v="B"/>
    <n v="502"/>
    <s v="MULTI-UNIT DWELLING (APARTMENT, DUPLEX, ETC)"/>
    <n v="204"/>
    <s v="FOLDING KNIFE"/>
    <s v="AA"/>
    <s v="Adult Arrest"/>
    <n v="236"/>
    <n v="998"/>
    <m/>
    <m/>
    <s v="2800    WYNWOOD                      LN"/>
    <m/>
    <n v="34.025500000000001"/>
    <n v="-118.2153"/>
    <n v="1"/>
  </r>
  <r>
    <n v="200710780"/>
    <d v="2020-06-21T00:00:00"/>
    <d v="2020-06-21T00:00:00"/>
    <n v="1215"/>
    <n v="7"/>
    <x v="0"/>
    <n v="715"/>
    <n v="2"/>
    <n v="624"/>
    <s v="BATTERY - SIMPLE ASSAULT"/>
    <s v="0416 0446"/>
    <n v="24"/>
    <s v="M"/>
    <s v="W"/>
    <n v="101"/>
    <s v="STREET"/>
    <n v="400"/>
    <s v="STRONG-ARM (HANDS, FIST, FEET OR BODILY FORCE)"/>
    <s v="IC"/>
    <s v="Invest Cont"/>
    <n v="624"/>
    <m/>
    <m/>
    <m/>
    <s v="DETROIT"/>
    <s v="OAKWOOD"/>
    <n v="34.078299999999999"/>
    <n v="-118.3451"/>
    <n v="0"/>
  </r>
  <r>
    <n v="200500879"/>
    <d v="2020-12-20T00:00:00"/>
    <d v="2020-12-20T00:00:00"/>
    <n v="1420"/>
    <n v="5"/>
    <x v="10"/>
    <n v="565"/>
    <n v="1"/>
    <n v="761"/>
    <s v="BRANDISH WEAPON"/>
    <s v="0913 0334 0443 1258 2024"/>
    <n v="13"/>
    <s v="M"/>
    <s v="B"/>
    <n v="514"/>
    <s v="GROUP HOME"/>
    <n v="511"/>
    <s v="VERBAL THREAT"/>
    <s v="JA"/>
    <s v="Juv Arrest"/>
    <n v="761"/>
    <m/>
    <m/>
    <m/>
    <s v="500 W  8TH                          ST"/>
    <m/>
    <n v="33.737000000000002"/>
    <n v="-118.2884"/>
    <n v="1"/>
  </r>
  <r>
    <n v="201006601"/>
    <d v="2020-02-28T00:00:00"/>
    <d v="2020-01-09T00:00:00"/>
    <n v="1629"/>
    <n v="10"/>
    <x v="11"/>
    <n v="1024"/>
    <n v="1"/>
    <n v="440"/>
    <s v="THEFT PLAIN - PETTY ($950 &amp; UNDER)"/>
    <s v="1822 0344 2032 1202"/>
    <n v="62"/>
    <s v="M"/>
    <s v="H"/>
    <n v="210"/>
    <s v="RESTAURANT/FAST FOOD"/>
    <m/>
    <m/>
    <s v="IC"/>
    <s v="Invest Cont"/>
    <n v="440"/>
    <m/>
    <m/>
    <m/>
    <s v="6700    RESEDA                       BL"/>
    <m/>
    <n v="34.195799999999998"/>
    <n v="-118.5399"/>
    <n v="0"/>
  </r>
  <r>
    <n v="200708158"/>
    <d v="2020-04-09T00:00:00"/>
    <d v="2020-04-02T00:00:00"/>
    <n v="2040"/>
    <n v="7"/>
    <x v="0"/>
    <n v="721"/>
    <n v="2"/>
    <n v="888"/>
    <s v="TRESPASSING"/>
    <n v="1501"/>
    <n v="50"/>
    <s v="M"/>
    <s v="W"/>
    <n v="416"/>
    <s v="THE BEVERLY CENTER"/>
    <m/>
    <m/>
    <s v="IC"/>
    <s v="Invest Cont"/>
    <n v="888"/>
    <m/>
    <m/>
    <m/>
    <s v="8500    BEVERLY                      BL"/>
    <m/>
    <n v="34.076099999999997"/>
    <n v="-118.3766"/>
    <n v="0"/>
  </r>
  <r>
    <n v="201214985"/>
    <d v="2020-06-19T00:00:00"/>
    <d v="2020-06-19T00:00:00"/>
    <n v="1230"/>
    <n v="12"/>
    <x v="8"/>
    <n v="1241"/>
    <n v="1"/>
    <n v="236"/>
    <s v="INTIMATE PARTNER - AGGRAVATED ASSAULT"/>
    <s v="0913 0400 0444 0429 0408 1814 2000 0329"/>
    <n v="24"/>
    <s v="F"/>
    <s v="B"/>
    <n v="502"/>
    <s v="MULTI-UNIT DWELLING (APARTMENT, DUPLEX, ETC)"/>
    <n v="400"/>
    <s v="STRONG-ARM (HANDS, FIST, FEET OR BODILY FORCE)"/>
    <s v="AO"/>
    <s v="Adult Other"/>
    <n v="236"/>
    <m/>
    <m/>
    <m/>
    <s v="6300 S  VICTORIA                     AV"/>
    <m/>
    <n v="33.980600000000003"/>
    <n v="-118.3323"/>
    <n v="0"/>
  </r>
  <r>
    <n v="200607208"/>
    <d v="2020-02-29T00:00:00"/>
    <d v="2020-02-29T00:00:00"/>
    <n v="2210"/>
    <n v="6"/>
    <x v="9"/>
    <n v="636"/>
    <n v="2"/>
    <n v="626"/>
    <s v="INTIMATE PARTNER - SIMPLE ASSAULT"/>
    <s v="1814 0400 0416 2000 1813 0913"/>
    <n v="28"/>
    <s v="F"/>
    <s v="H"/>
    <n v="101"/>
    <s v="STREET"/>
    <n v="400"/>
    <s v="STRONG-ARM (HANDS, FIST, FEET OR BODILY FORCE)"/>
    <s v="AA"/>
    <s v="Adult Arrest"/>
    <n v="626"/>
    <m/>
    <m/>
    <m/>
    <s v="MC CADDEN"/>
    <s v="HOLLYWOOD"/>
    <n v="34.101599999999998"/>
    <n v="-118.3374"/>
    <n v="1"/>
  </r>
  <r>
    <n v="201213075"/>
    <d v="2020-05-18T00:00:00"/>
    <d v="2020-05-18T00:00:00"/>
    <n v="2145"/>
    <n v="12"/>
    <x v="8"/>
    <n v="1266"/>
    <n v="1"/>
    <n v="761"/>
    <s v="BRANDISH WEAPON"/>
    <s v="0334 1822 0361"/>
    <n v="35"/>
    <s v="M"/>
    <s v="W"/>
    <n v="501"/>
    <s v="SINGLE FAMILY DWELLING"/>
    <n v="207"/>
    <s v="OTHER KNIFE"/>
    <s v="IC"/>
    <s v="Invest Cont"/>
    <n v="761"/>
    <m/>
    <m/>
    <m/>
    <s v="300 W  82ND                         ST"/>
    <m/>
    <n v="33.9651"/>
    <n v="-118.2783"/>
    <n v="0"/>
  </r>
  <r>
    <n v="200816916"/>
    <d v="2020-11-27T00:00:00"/>
    <d v="2020-11-27T00:00:00"/>
    <n v="1000"/>
    <n v="8"/>
    <x v="12"/>
    <n v="842"/>
    <n v="1"/>
    <n v="341"/>
    <s v="THEFT-GRAND ($950.01 &amp; OVER)EXCPT,GUNS,FOWL,LIVESTK,PROD"/>
    <s v="1822 1606 0344"/>
    <n v="27"/>
    <s v="F"/>
    <s v="O"/>
    <n v="140"/>
    <s v="BALCONY*"/>
    <m/>
    <m/>
    <s v="IC"/>
    <s v="Invest Cont"/>
    <n v="341"/>
    <n v="480"/>
    <m/>
    <m/>
    <s v="1400    ARMACOST                     AV"/>
    <m/>
    <n v="34.043300000000002"/>
    <n v="-118.4615"/>
    <n v="0"/>
  </r>
  <r>
    <n v="200917061"/>
    <d v="2020-11-10T00:00:00"/>
    <d v="2020-11-10T00:00:00"/>
    <n v="1600"/>
    <n v="9"/>
    <x v="3"/>
    <n v="906"/>
    <n v="1"/>
    <n v="236"/>
    <s v="INTIMATE PARTNER - AGGRAVATED ASSAULT"/>
    <s v="2000 1241 1814 0408 0416 0913"/>
    <n v="26"/>
    <s v="F"/>
    <s v="H"/>
    <n v="502"/>
    <s v="MULTI-UNIT DWELLING (APARTMENT, DUPLEX, ETC)"/>
    <n v="400"/>
    <s v="STRONG-ARM (HANDS, FIST, FEET OR BODILY FORCE)"/>
    <s v="AA"/>
    <s v="Adult Arrest"/>
    <n v="236"/>
    <m/>
    <m/>
    <m/>
    <s v="7300    LENNOX                       AV"/>
    <m/>
    <n v="34.203000000000003"/>
    <n v="-118.44580000000001"/>
    <n v="1"/>
  </r>
  <r>
    <n v="200813263"/>
    <d v="2020-08-23T00:00:00"/>
    <d v="2020-08-23T00:00:00"/>
    <n v="2000"/>
    <n v="8"/>
    <x v="12"/>
    <n v="806"/>
    <n v="2"/>
    <n v="900"/>
    <s v="VIOLATION OF COURT ORDER"/>
    <s v="1202 0603 2038"/>
    <n v="66"/>
    <s v="F"/>
    <s v="W"/>
    <n v="501"/>
    <s v="SINGLE FAMILY DWELLING"/>
    <m/>
    <m/>
    <s v="IC"/>
    <s v="Invest Cont"/>
    <n v="900"/>
    <m/>
    <m/>
    <m/>
    <s v="2400    ROSCOMARE                    RD"/>
    <m/>
    <n v="34.119100000000003"/>
    <n v="-118.46380000000001"/>
    <n v="0"/>
  </r>
  <r>
    <n v="200619064"/>
    <d v="2020-12-09T00:00:00"/>
    <d v="2020-12-01T00:00:00"/>
    <n v="1100"/>
    <n v="6"/>
    <x v="9"/>
    <n v="646"/>
    <n v="2"/>
    <n v="354"/>
    <s v="THEFT OF IDENTITY"/>
    <s v="1822 0930"/>
    <n v="25"/>
    <s v="M"/>
    <s v="W"/>
    <n v="501"/>
    <s v="SINGLE FAMILY DWELLING"/>
    <m/>
    <m/>
    <s v="IC"/>
    <s v="Invest Cont"/>
    <n v="354"/>
    <m/>
    <m/>
    <m/>
    <s v="6700    FOUNTAIN                     AV"/>
    <m/>
    <n v="34.098700000000001"/>
    <n v="-118.33369999999999"/>
    <n v="0"/>
  </r>
  <r>
    <n v="201224005"/>
    <d v="2020-11-06T00:00:00"/>
    <d v="2020-11-06T00:00:00"/>
    <n v="1"/>
    <n v="12"/>
    <x v="8"/>
    <n v="1241"/>
    <n v="2"/>
    <n v="930"/>
    <s v="CRIMINAL THREATS - NO WEAPON DISPLAYED"/>
    <s v="0432 1822 0443"/>
    <n v="28"/>
    <s v="F"/>
    <s v="H"/>
    <n v="104"/>
    <s v="DRIVEWAY"/>
    <n v="511"/>
    <s v="VERBAL THREAT"/>
    <s v="IC"/>
    <s v="Invest Cont"/>
    <n v="930"/>
    <m/>
    <m/>
    <m/>
    <s v="6100    10TH                         AV"/>
    <m/>
    <n v="33.983699999999999"/>
    <n v="-118.3279"/>
    <n v="0"/>
  </r>
  <r>
    <n v="200319519"/>
    <d v="2020-10-28T00:00:00"/>
    <d v="2020-10-28T00:00:00"/>
    <n v="530"/>
    <n v="3"/>
    <x v="2"/>
    <n v="315"/>
    <n v="2"/>
    <n v="956"/>
    <s v="LETTERS, LEWD  -  TELEPHONE CALLS, LEWD"/>
    <s v="1822 1906"/>
    <n v="34"/>
    <s v="M"/>
    <s v="H"/>
    <n v="502"/>
    <s v="MULTI-UNIT DWELLING (APARTMENT, DUPLEX, ETC)"/>
    <m/>
    <m/>
    <s v="IC"/>
    <s v="Invest Cont"/>
    <n v="956"/>
    <m/>
    <m/>
    <m/>
    <s v="2200 W  26TH                         PL"/>
    <m/>
    <n v="34.031700000000001"/>
    <n v="-118.3177"/>
    <n v="0"/>
  </r>
  <r>
    <n v="200114854"/>
    <d v="2020-07-15T00:00:00"/>
    <d v="2020-03-24T00:00:00"/>
    <n v="1200"/>
    <n v="1"/>
    <x v="1"/>
    <n v="155"/>
    <n v="2"/>
    <n v="845"/>
    <s v="SEX OFFENDER REGISTRANT OUT OF COMPLIANCE"/>
    <n v="1501"/>
    <n v="0"/>
    <s v="X"/>
    <s v="X"/>
    <n v="726"/>
    <s v="POLICE FACILITY"/>
    <m/>
    <m/>
    <s v="AA"/>
    <s v="Adult Arrest"/>
    <n v="845"/>
    <m/>
    <m/>
    <m/>
    <s v="200 E  6TH                          ST"/>
    <m/>
    <n v="34.044800000000002"/>
    <n v="-118.2474"/>
    <n v="1"/>
  </r>
  <r>
    <n v="200807706"/>
    <d v="2020-03-26T00:00:00"/>
    <d v="2020-03-25T00:00:00"/>
    <n v="2000"/>
    <n v="8"/>
    <x v="12"/>
    <n v="849"/>
    <n v="1"/>
    <n v="510"/>
    <s v="VEHICLE - STOLEN"/>
    <m/>
    <n v="0"/>
    <m/>
    <m/>
    <n v="101"/>
    <s v="STREET"/>
    <m/>
    <m/>
    <s v="IC"/>
    <s v="Invest Cont"/>
    <n v="510"/>
    <m/>
    <m/>
    <m/>
    <s v="PICO"/>
    <s v="WILSHIRE"/>
    <n v="34.058300000000003"/>
    <n v="-118.37990000000001"/>
    <n v="0"/>
  </r>
  <r>
    <n v="200407456"/>
    <d v="2020-03-31T00:00:00"/>
    <d v="2020-03-31T00:00:00"/>
    <n v="2005"/>
    <n v="4"/>
    <x v="4"/>
    <n v="469"/>
    <n v="1"/>
    <n v="210"/>
    <s v="ROBBERY"/>
    <s v="1822 1259 0334 0302 0355"/>
    <n v="15"/>
    <s v="M"/>
    <s v="H"/>
    <n v="103"/>
    <s v="ALLEY"/>
    <n v="102"/>
    <s v="HAND GUN"/>
    <s v="IC"/>
    <s v="Invest Cont"/>
    <n v="210"/>
    <m/>
    <m/>
    <m/>
    <s v="1ST                          ST"/>
    <s v="LORENA"/>
    <n v="34.037199999999999"/>
    <n v="-118.19499999999999"/>
    <n v="0"/>
  </r>
  <r>
    <n v="200808230"/>
    <d v="2020-04-12T00:00:00"/>
    <d v="2020-04-12T00:00:00"/>
    <n v="1520"/>
    <n v="8"/>
    <x v="12"/>
    <n v="835"/>
    <n v="2"/>
    <n v="740"/>
    <s v="VANDALISM - FELONY ($400 &amp; OVER, ALL CHURCH VANDALISMS)"/>
    <s v="0329 1609 1822"/>
    <n v="0"/>
    <s v="X"/>
    <s v="X"/>
    <n v="203"/>
    <s v="OTHER BUSINESS"/>
    <m/>
    <m/>
    <s v="IC"/>
    <s v="Invest Cont"/>
    <n v="740"/>
    <m/>
    <m/>
    <m/>
    <s v="1900    WESTWOOD                     BL"/>
    <m/>
    <n v="34.048200000000001"/>
    <n v="-118.4354"/>
    <n v="0"/>
  </r>
  <r>
    <n v="201205490"/>
    <d v="2020-01-22T00:00:00"/>
    <d v="2020-01-18T00:00:00"/>
    <n v="1900"/>
    <n v="12"/>
    <x v="8"/>
    <n v="1213"/>
    <n v="1"/>
    <n v="440"/>
    <s v="THEFT PLAIN - PETTY ($950 &amp; UNDER)"/>
    <s v="2014 0344 1822 1300"/>
    <n v="32"/>
    <s v="F"/>
    <s v="B"/>
    <n v="101"/>
    <s v="STREET"/>
    <m/>
    <m/>
    <s v="IC"/>
    <s v="Invest Cont"/>
    <n v="440"/>
    <m/>
    <m/>
    <m/>
    <s v="1600 W  57TH                         ST"/>
    <m/>
    <n v="33.990600000000001"/>
    <n v="-118.3044"/>
    <n v="0"/>
  </r>
  <r>
    <n v="200205541"/>
    <d v="2020-02-01T00:00:00"/>
    <d v="2020-01-31T00:00:00"/>
    <n v="2200"/>
    <n v="2"/>
    <x v="5"/>
    <n v="281"/>
    <n v="2"/>
    <n v="745"/>
    <s v="VANDALISM - MISDEAMEANOR ($399 OR UNDER)"/>
    <s v="0329 0603"/>
    <n v="19"/>
    <s v="X"/>
    <s v="X"/>
    <n v="203"/>
    <s v="OTHER BUSINESS"/>
    <m/>
    <m/>
    <s v="AO"/>
    <s v="Adult Other"/>
    <n v="745"/>
    <m/>
    <m/>
    <m/>
    <s v="1200 S  ALVARADO                     ST"/>
    <m/>
    <n v="34.0488"/>
    <n v="-118.2817"/>
    <n v="0"/>
  </r>
  <r>
    <n v="200605433"/>
    <d v="2020-01-31T00:00:00"/>
    <d v="2020-01-30T00:00:00"/>
    <n v="1950"/>
    <n v="6"/>
    <x v="9"/>
    <n v="666"/>
    <n v="1"/>
    <n v="331"/>
    <s v="THEFT FROM MOTOR VEHICLE - GRAND ($950.01 AND OVER)"/>
    <s v="1300 1601 0344 0352"/>
    <n v="37"/>
    <s v="M"/>
    <s v="W"/>
    <n v="127"/>
    <s v="TRASH CAN/TRASH DUMPSTER"/>
    <m/>
    <m/>
    <s v="IC"/>
    <s v="Invest Cont"/>
    <n v="331"/>
    <m/>
    <m/>
    <m/>
    <s v="6300 W  SUNSET                       BL"/>
    <m/>
    <n v="34.097999999999999"/>
    <n v="-118.3267"/>
    <n v="0"/>
  </r>
  <r>
    <n v="200907707"/>
    <d v="2020-03-22T00:00:00"/>
    <d v="2020-01-21T00:00:00"/>
    <n v="200"/>
    <n v="9"/>
    <x v="3"/>
    <n v="911"/>
    <n v="2"/>
    <n v="740"/>
    <s v="VANDALISM - FELONY ($400 &amp; OVER, ALL CHURCH VANDALISMS)"/>
    <n v="329"/>
    <n v="86"/>
    <s v="M"/>
    <s v="W"/>
    <n v="101"/>
    <s v="STREET"/>
    <m/>
    <m/>
    <s v="IC"/>
    <s v="Invest Cont"/>
    <n v="740"/>
    <m/>
    <m/>
    <m/>
    <s v="15300    SHERMAN                      WY"/>
    <m/>
    <n v="34.2012"/>
    <n v="-118.4662"/>
    <n v="0"/>
  </r>
  <r>
    <n v="201211276"/>
    <d v="2020-04-20T00:00:00"/>
    <d v="2020-04-20T00:00:00"/>
    <n v="1300"/>
    <n v="12"/>
    <x v="8"/>
    <n v="1243"/>
    <n v="1"/>
    <n v="341"/>
    <s v="THEFT-GRAND ($950.01 &amp; OVER)EXCPT,GUNS,FOWL,LIVESTK,PROD"/>
    <s v="0380 0344 1822"/>
    <n v="43"/>
    <s v="M"/>
    <s v="H"/>
    <n v="101"/>
    <s v="STREET"/>
    <m/>
    <m/>
    <s v="IC"/>
    <s v="Invest Cont"/>
    <n v="341"/>
    <m/>
    <m/>
    <m/>
    <s v="FLORENCE"/>
    <s v="CIMARRON                     ST"/>
    <n v="33.974600000000002"/>
    <n v="-118.3159"/>
    <n v="0"/>
  </r>
  <r>
    <n v="201215418"/>
    <d v="2020-06-26T00:00:00"/>
    <d v="2020-06-26T00:00:00"/>
    <n v="1900"/>
    <n v="12"/>
    <x v="8"/>
    <n v="1203"/>
    <n v="1"/>
    <n v="761"/>
    <s v="BRANDISH WEAPON"/>
    <s v="0334 0443 0312 1822"/>
    <n v="63"/>
    <s v="M"/>
    <s v="B"/>
    <n v="501"/>
    <s v="SINGLE FAMILY DWELLING"/>
    <n v="102"/>
    <s v="HAND GUN"/>
    <s v="IC"/>
    <s v="Invest Cont"/>
    <n v="761"/>
    <m/>
    <m/>
    <m/>
    <s v="S  WILTON                       PL"/>
    <s v="W  52ND                         ST"/>
    <n v="33.994999999999997"/>
    <n v="-118.315"/>
    <n v="0"/>
  </r>
  <r>
    <n v="200413629"/>
    <d v="2020-10-09T00:00:00"/>
    <d v="2020-10-09T00:00:00"/>
    <n v="745"/>
    <n v="4"/>
    <x v="4"/>
    <n v="464"/>
    <n v="2"/>
    <n v="624"/>
    <s v="BATTERY - SIMPLE ASSAULT"/>
    <s v="0416 0913"/>
    <n v="26"/>
    <s v="F"/>
    <s v="H"/>
    <n v="502"/>
    <s v="MULTI-UNIT DWELLING (APARTMENT, DUPLEX, ETC)"/>
    <n v="400"/>
    <s v="STRONG-ARM (HANDS, FIST, FEET OR BODILY FORCE)"/>
    <s v="AO"/>
    <s v="Adult Other"/>
    <n v="624"/>
    <m/>
    <m/>
    <m/>
    <s v="200 N  SOTO                         ST"/>
    <m/>
    <n v="34.044499999999999"/>
    <n v="-118.2116"/>
    <n v="0"/>
  </r>
  <r>
    <n v="200905519"/>
    <d v="2020-02-04T00:00:00"/>
    <d v="2020-02-03T00:00:00"/>
    <n v="2300"/>
    <n v="9"/>
    <x v="3"/>
    <n v="948"/>
    <n v="1"/>
    <n v="420"/>
    <s v="THEFT FROM MOTOR VEHICLE - PETTY ($950 &amp; UNDER)"/>
    <m/>
    <n v="0"/>
    <m/>
    <m/>
    <n v="101"/>
    <s v="STREET"/>
    <m/>
    <m/>
    <s v="IC"/>
    <s v="Invest Cont"/>
    <n v="420"/>
    <m/>
    <m/>
    <m/>
    <s v="13600    CHANDLER                     BL"/>
    <m/>
    <n v="34.172499999999999"/>
    <n v="-118.4268"/>
    <n v="0"/>
  </r>
  <r>
    <n v="200815224"/>
    <d v="2020-10-14T00:00:00"/>
    <d v="2020-10-14T00:00:00"/>
    <n v="1235"/>
    <n v="8"/>
    <x v="12"/>
    <n v="889"/>
    <n v="1"/>
    <n v="210"/>
    <s v="ROBBERY"/>
    <s v="0344 0400 0416 0945 1822"/>
    <n v="22"/>
    <s v="M"/>
    <s v="O"/>
    <n v="247"/>
    <s v="CAR WASH"/>
    <n v="312"/>
    <s v="PIPE/METAL PIPE"/>
    <s v="IC"/>
    <s v="Invest Cont"/>
    <n v="210"/>
    <m/>
    <m/>
    <m/>
    <s v="1900 S  LA CIENEGA                   BL"/>
    <m/>
    <n v="34.042499999999997"/>
    <n v="-118.3818"/>
    <n v="0"/>
  </r>
  <r>
    <n v="201014782"/>
    <d v="2020-11-06T00:00:00"/>
    <d v="2020-11-05T00:00:00"/>
    <n v="2300"/>
    <n v="10"/>
    <x v="11"/>
    <n v="1063"/>
    <n v="1"/>
    <n v="510"/>
    <s v="VEHICLE - STOLEN"/>
    <m/>
    <n v="0"/>
    <m/>
    <m/>
    <n v="101"/>
    <s v="STREET"/>
    <m/>
    <m/>
    <s v="IC"/>
    <s v="Invest Cont"/>
    <n v="510"/>
    <m/>
    <m/>
    <m/>
    <s v="5500    YOLANDA                      AV"/>
    <m/>
    <n v="34.170699999999997"/>
    <n v="-118.5407"/>
    <n v="0"/>
  </r>
  <r>
    <n v="200316139"/>
    <d v="2020-08-22T00:00:00"/>
    <d v="2020-08-19T00:00:00"/>
    <n v="1200"/>
    <n v="3"/>
    <x v="2"/>
    <n v="398"/>
    <n v="2"/>
    <n v="928"/>
    <s v="THREATENING PHONE CALLS/LETTERS"/>
    <s v="1309 0913 0432 0443"/>
    <n v="47"/>
    <s v="F"/>
    <s v="B"/>
    <n v="502"/>
    <s v="MULTI-UNIT DWELLING (APARTMENT, DUPLEX, ETC)"/>
    <n v="511"/>
    <s v="VERBAL THREAT"/>
    <s v="IC"/>
    <s v="Invest Cont"/>
    <n v="928"/>
    <m/>
    <m/>
    <m/>
    <s v="600 W  42ND                         ST"/>
    <m/>
    <n v="34.006999999999998"/>
    <n v="-118.28570000000001"/>
    <n v="0"/>
  </r>
  <r>
    <n v="200900664"/>
    <d v="2020-03-28T00:00:00"/>
    <d v="2020-03-27T00:00:00"/>
    <n v="750"/>
    <n v="9"/>
    <x v="3"/>
    <n v="937"/>
    <n v="1"/>
    <n v="821"/>
    <s v="SODOMY/SEXUAL CONTACT B/W PENIS OF ONE PERS TO ANUS OTH"/>
    <s v="0913 1823 1415 0519 1402 0533 0541"/>
    <n v="42"/>
    <s v="F"/>
    <s v="H"/>
    <n v="502"/>
    <s v="MULTI-UNIT DWELLING (APARTMENT, DUPLEX, ETC)"/>
    <n v="400"/>
    <s v="STRONG-ARM (HANDS, FIST, FEET OR BODILY FORCE)"/>
    <s v="AO"/>
    <s v="Adult Other"/>
    <n v="821"/>
    <n v="998"/>
    <m/>
    <m/>
    <s v="13800    VICTORY                      BL"/>
    <m/>
    <n v="34.186700000000002"/>
    <n v="-118.43340000000001"/>
    <n v="0"/>
  </r>
  <r>
    <n v="201221331"/>
    <d v="2020-09-24T00:00:00"/>
    <d v="2020-09-24T00:00:00"/>
    <n v="1700"/>
    <n v="12"/>
    <x v="8"/>
    <n v="1243"/>
    <n v="1"/>
    <n v="230"/>
    <s v="ASSAULT WITH DEADLY WEAPON, AGGRAVATED ASSAULT"/>
    <s v="1822 0430 0906"/>
    <n v="30"/>
    <s v="M"/>
    <s v="B"/>
    <n v="101"/>
    <s v="STREET"/>
    <n v="102"/>
    <s v="HAND GUN"/>
    <s v="IC"/>
    <s v="Invest Cont"/>
    <n v="230"/>
    <m/>
    <m/>
    <m/>
    <s v="67TH                         ST"/>
    <s v="WESTERN                      AV"/>
    <n v="33.978499999999997"/>
    <n v="-118.309"/>
    <n v="0"/>
  </r>
  <r>
    <n v="200617754"/>
    <d v="2020-11-08T00:00:00"/>
    <d v="2020-10-13T00:00:00"/>
    <n v="230"/>
    <n v="6"/>
    <x v="9"/>
    <n v="646"/>
    <n v="1"/>
    <n v="820"/>
    <s v="ORAL COPULATION"/>
    <s v="1817 0500 0512 0400"/>
    <n v="24"/>
    <s v="F"/>
    <s v="W"/>
    <n v="502"/>
    <s v="MULTI-UNIT DWELLING (APARTMENT, DUPLEX, ETC)"/>
    <n v="400"/>
    <s v="STRONG-ARM (HANDS, FIST, FEET OR BODILY FORCE)"/>
    <s v="AO"/>
    <s v="Adult Other"/>
    <n v="820"/>
    <m/>
    <m/>
    <m/>
    <s v="1500    VINE                         ST"/>
    <m/>
    <n v="34.098700000000001"/>
    <n v="-118.33369999999999"/>
    <n v="0"/>
  </r>
  <r>
    <n v="200604242"/>
    <d v="2020-01-06T00:00:00"/>
    <d v="2020-01-06T00:00:00"/>
    <n v="400"/>
    <n v="6"/>
    <x v="9"/>
    <n v="646"/>
    <n v="1"/>
    <n v="341"/>
    <s v="THEFT-GRAND ($950.01 &amp; OVER)EXCPT,GUNS,FOWL,LIVESTK,PROD"/>
    <n v="344"/>
    <n v="28"/>
    <s v="M"/>
    <s v="W"/>
    <n v="503"/>
    <s v="HOTEL"/>
    <m/>
    <m/>
    <s v="IC"/>
    <s v="Invest Cont"/>
    <n v="341"/>
    <m/>
    <m/>
    <m/>
    <s v="1600 N  CAHUENGA                     BL"/>
    <m/>
    <n v="34.099800000000002"/>
    <n v="-118.3295"/>
    <n v="0"/>
  </r>
  <r>
    <n v="201213875"/>
    <d v="2020-05-30T00:00:00"/>
    <d v="2020-05-30T00:00:00"/>
    <n v="2330"/>
    <n v="12"/>
    <x v="8"/>
    <n v="1241"/>
    <n v="2"/>
    <n v="626"/>
    <s v="INTIMATE PARTNER - SIMPLE ASSAULT"/>
    <s v="2000 1814 0416 0444"/>
    <n v="21"/>
    <s v="F"/>
    <s v="B"/>
    <n v="501"/>
    <s v="SINGLE FAMILY DWELLING"/>
    <n v="400"/>
    <s v="STRONG-ARM (HANDS, FIST, FEET OR BODILY FORCE)"/>
    <s v="AO"/>
    <s v="Adult Other"/>
    <n v="626"/>
    <m/>
    <m/>
    <m/>
    <s v="63RD                         ST"/>
    <s v="WEST                         BL"/>
    <n v="33.982900000000001"/>
    <n v="-118.3352"/>
    <n v="0"/>
  </r>
  <r>
    <n v="200204738"/>
    <d v="2020-01-15T00:00:00"/>
    <d v="2020-01-15T00:00:00"/>
    <n v="1120"/>
    <n v="2"/>
    <x v="5"/>
    <n v="249"/>
    <n v="2"/>
    <n v="624"/>
    <s v="BATTERY - SIMPLE ASSAULT"/>
    <s v="0417 2024 1259 2033 1824 0913"/>
    <n v="16"/>
    <s v="M"/>
    <s v="H"/>
    <n v="721"/>
    <s v="HIGH SCHOOL"/>
    <n v="400"/>
    <s v="STRONG-ARM (HANDS, FIST, FEET OR BODILY FORCE)"/>
    <s v="JO"/>
    <s v="Juv Other"/>
    <n v="624"/>
    <m/>
    <m/>
    <m/>
    <s v="300    LUCAS                        AV"/>
    <m/>
    <n v="34.058300000000003"/>
    <n v="-118.2616"/>
    <n v="0"/>
  </r>
  <r>
    <n v="200320698"/>
    <d v="2020-11-20T00:00:00"/>
    <d v="2020-11-20T00:00:00"/>
    <n v="1935"/>
    <n v="3"/>
    <x v="2"/>
    <n v="374"/>
    <n v="2"/>
    <n v="740"/>
    <s v="VANDALISM - FELONY ($400 &amp; OVER, ALL CHURCH VANDALISMS)"/>
    <s v="0329 0913 1300 1309"/>
    <n v="61"/>
    <s v="M"/>
    <s v="B"/>
    <n v="122"/>
    <s v="VEHICLE, PASSENGER/TRUCK"/>
    <m/>
    <m/>
    <s v="IC"/>
    <s v="Invest Cont"/>
    <n v="740"/>
    <m/>
    <m/>
    <m/>
    <s v="3700    SUTRO                        AV"/>
    <m/>
    <n v="34.017800000000001"/>
    <n v="-118.3232"/>
    <n v="0"/>
  </r>
  <r>
    <n v="200113880"/>
    <d v="2020-06-24T00:00:00"/>
    <d v="2020-06-18T00:00:00"/>
    <n v="530"/>
    <n v="1"/>
    <x v="1"/>
    <n v="159"/>
    <n v="2"/>
    <n v="649"/>
    <s v="DOCUMENT FORGERY / STOLEN FELONY"/>
    <s v="1803 0344 0924"/>
    <n v="26"/>
    <s v="M"/>
    <s v="A"/>
    <n v="213"/>
    <s v="WAREHOUSE"/>
    <m/>
    <m/>
    <s v="IC"/>
    <s v="Invest Cont"/>
    <n v="649"/>
    <m/>
    <m/>
    <m/>
    <s v="1200 E  6TH                          ST"/>
    <m/>
    <n v="34.038200000000003"/>
    <n v="-118.2377"/>
    <n v="0"/>
  </r>
  <r>
    <n v="200205105"/>
    <d v="2020-01-23T00:00:00"/>
    <d v="2020-01-08T00:00:00"/>
    <n v="900"/>
    <n v="2"/>
    <x v="5"/>
    <n v="216"/>
    <n v="2"/>
    <n v="354"/>
    <s v="THEFT OF IDENTITY"/>
    <s v="1822 0930 0928 0100"/>
    <n v="23"/>
    <s v="M"/>
    <s v="H"/>
    <n v="501"/>
    <s v="SINGLE FAMILY DWELLING"/>
    <m/>
    <m/>
    <s v="IC"/>
    <s v="Invest Cont"/>
    <n v="354"/>
    <m/>
    <m/>
    <m/>
    <s v="400 N  CORONADO                     ST"/>
    <m/>
    <n v="34.0732"/>
    <n v="-118.2728"/>
    <n v="0"/>
  </r>
  <r>
    <n v="201105420"/>
    <d v="2020-02-01T00:00:00"/>
    <d v="2020-02-01T00:00:00"/>
    <n v="1115"/>
    <n v="11"/>
    <x v="7"/>
    <n v="1139"/>
    <n v="2"/>
    <n v="624"/>
    <s v="BATTERY - SIMPLE ASSAULT"/>
    <s v="0400 0444 0601 1822"/>
    <n v="32"/>
    <s v="F"/>
    <s v="W"/>
    <n v="203"/>
    <s v="OTHER BUSINESS"/>
    <n v="400"/>
    <s v="STRONG-ARM (HANDS, FIST, FEET OR BODILY FORCE)"/>
    <s v="AO"/>
    <s v="Adult Other"/>
    <n v="624"/>
    <m/>
    <m/>
    <m/>
    <s v="5800 N  FIGUEROA                     ST"/>
    <m/>
    <n v="34.109900000000003"/>
    <n v="-118.1923"/>
    <n v="0"/>
  </r>
  <r>
    <n v="201308972"/>
    <d v="2020-04-01T00:00:00"/>
    <d v="2020-04-01T00:00:00"/>
    <n v="500"/>
    <n v="13"/>
    <x v="6"/>
    <n v="1391"/>
    <n v="1"/>
    <n v="441"/>
    <s v="THEFT PLAIN - ATTEMPT"/>
    <n v="100"/>
    <n v="49"/>
    <s v="F"/>
    <s v="H"/>
    <n v="101"/>
    <s v="STREET"/>
    <m/>
    <m/>
    <s v="IC"/>
    <s v="Invest Cont"/>
    <n v="441"/>
    <m/>
    <m/>
    <m/>
    <s v="69TH                         ST"/>
    <s v="GRAND                        AV"/>
    <n v="33.9773"/>
    <n v="-118.2804"/>
    <n v="0"/>
  </r>
  <r>
    <n v="200109495"/>
    <d v="2020-03-21T00:00:00"/>
    <d v="2020-03-16T00:00:00"/>
    <n v="1800"/>
    <n v="1"/>
    <x v="1"/>
    <n v="139"/>
    <n v="1"/>
    <n v="330"/>
    <s v="BURGLARY FROM VEHICLE"/>
    <s v="1307 0329 1822 1609 0344"/>
    <n v="27"/>
    <s v="M"/>
    <s v="B"/>
    <n v="101"/>
    <s v="STREET"/>
    <m/>
    <m/>
    <s v="IC"/>
    <s v="Invest Cont"/>
    <n v="330"/>
    <m/>
    <m/>
    <m/>
    <s v="900 E  3RD                          ST"/>
    <m/>
    <n v="34.045900000000003"/>
    <n v="-118.2351"/>
    <n v="0"/>
  </r>
  <r>
    <n v="201304193"/>
    <d v="2020-01-04T00:00:00"/>
    <d v="2020-01-03T00:00:00"/>
    <n v="2200"/>
    <n v="13"/>
    <x v="6"/>
    <n v="1383"/>
    <n v="1"/>
    <n v="440"/>
    <s v="THEFT PLAIN - PETTY ($950 &amp; UNDER)"/>
    <s v="0377 0344 2032"/>
    <n v="21"/>
    <s v="M"/>
    <s v="H"/>
    <n v="222"/>
    <s v="LAUNDROMAT"/>
    <m/>
    <m/>
    <s v="IC"/>
    <s v="Invest Cont"/>
    <n v="440"/>
    <m/>
    <m/>
    <m/>
    <s v="6100 S  MAIN                         ST"/>
    <m/>
    <n v="33.984299999999998"/>
    <n v="-118.2739"/>
    <n v="0"/>
  </r>
  <r>
    <n v="200100894"/>
    <d v="2020-07-16T00:00:00"/>
    <d v="2020-07-16T00:00:00"/>
    <n v="35"/>
    <n v="1"/>
    <x v="1"/>
    <n v="154"/>
    <n v="2"/>
    <n v="753"/>
    <s v="DISCHARGE FIREARMS/SHOTS FIRED"/>
    <s v="1822 1407 1100 1402"/>
    <n v="0"/>
    <s v="X"/>
    <s v="X"/>
    <n v="102"/>
    <s v="SIDEWALK"/>
    <n v="106"/>
    <s v="UNKNOWN FIREARM"/>
    <s v="IC"/>
    <s v="Invest Cont"/>
    <n v="753"/>
    <n v="998"/>
    <m/>
    <m/>
    <s v="100 W  5TH                          ST"/>
    <m/>
    <n v="34.046700000000001"/>
    <n v="-118.24850000000001"/>
    <n v="0"/>
  </r>
  <r>
    <n v="200316924"/>
    <d v="2020-09-05T00:00:00"/>
    <d v="2020-09-05T00:00:00"/>
    <n v="1300"/>
    <n v="3"/>
    <x v="2"/>
    <n v="326"/>
    <n v="1"/>
    <n v="420"/>
    <s v="THEFT FROM MOTOR VEHICLE - PETTY ($950 &amp; UNDER)"/>
    <s v="1822 1606 0344 0385 1300"/>
    <n v="54"/>
    <s v="F"/>
    <s v="H"/>
    <n v="501"/>
    <s v="SINGLE FAMILY DWELLING"/>
    <m/>
    <m/>
    <s v="IC"/>
    <s v="Invest Cont"/>
    <n v="420"/>
    <m/>
    <m/>
    <m/>
    <s v="2700 S  HARVARD                      BL"/>
    <m/>
    <n v="34.0291"/>
    <n v="-118.30670000000001"/>
    <n v="0"/>
  </r>
  <r>
    <n v="201104800"/>
    <d v="2020-01-20T00:00:00"/>
    <d v="2020-01-19T00:00:00"/>
    <n v="1800"/>
    <n v="11"/>
    <x v="7"/>
    <n v="1138"/>
    <n v="2"/>
    <n v="626"/>
    <s v="INTIMATE PARTNER - SIMPLE ASSAULT"/>
    <s v="1218 0444 1814 2000 0913"/>
    <n v="64"/>
    <s v="F"/>
    <s v="H"/>
    <n v="101"/>
    <s v="STREET"/>
    <n v="400"/>
    <s v="STRONG-ARM (HANDS, FIST, FEET OR BODILY FORCE)"/>
    <s v="IC"/>
    <s v="Invest Cont"/>
    <n v="626"/>
    <m/>
    <m/>
    <m/>
    <s v="5900    YORK                         BL"/>
    <m/>
    <n v="34.118299999999998"/>
    <n v="-118.19029999999999"/>
    <n v="0"/>
  </r>
  <r>
    <n v="200716658"/>
    <d v="2020-11-20T00:00:00"/>
    <d v="2020-02-01T00:00:00"/>
    <n v="1"/>
    <n v="7"/>
    <x v="0"/>
    <n v="724"/>
    <n v="2"/>
    <n v="822"/>
    <s v="HUMAN TRAFFICKING - COMMERCIAL SEX ACTS"/>
    <s v="0908 0913 1820 0500"/>
    <n v="14"/>
    <s v="F"/>
    <s v="B"/>
    <n v="101"/>
    <s v="STREET"/>
    <m/>
    <m/>
    <s v="IC"/>
    <s v="Invest Cont"/>
    <n v="822"/>
    <m/>
    <m/>
    <m/>
    <s v="100    THE GROVE                    DR"/>
    <m/>
    <n v="34.0747"/>
    <n v="-118.3563"/>
    <n v="0"/>
  </r>
  <r>
    <n v="200714825"/>
    <d v="2020-10-12T00:00:00"/>
    <d v="2020-10-12T00:00:00"/>
    <n v="2145"/>
    <n v="7"/>
    <x v="0"/>
    <n v="734"/>
    <n v="2"/>
    <n v="624"/>
    <s v="BATTERY - SIMPLE ASSAULT"/>
    <s v="0446 0416 0417 1300 1402 0368"/>
    <n v="34"/>
    <s v="M"/>
    <s v="O"/>
    <n v="101"/>
    <s v="STREET"/>
    <n v="400"/>
    <s v="STRONG-ARM (HANDS, FIST, FEET OR BODILY FORCE)"/>
    <s v="IC"/>
    <s v="Invest Cont"/>
    <n v="624"/>
    <n v="998"/>
    <m/>
    <m/>
    <s v="300    HAUSER                       BL"/>
    <m/>
    <n v="34.069299999999998"/>
    <n v="-118.351"/>
    <n v="0"/>
  </r>
  <r>
    <n v="200413677"/>
    <d v="2020-10-10T00:00:00"/>
    <d v="2020-10-10T00:00:00"/>
    <n v="2210"/>
    <n v="4"/>
    <x v="4"/>
    <n v="488"/>
    <n v="1"/>
    <n v="230"/>
    <s v="ASSAULT WITH DEADLY WEAPON, AGGRAVATED ASSAULT"/>
    <s v="1822 0416"/>
    <n v="25"/>
    <s v="M"/>
    <s v="H"/>
    <n v="101"/>
    <s v="STREET"/>
    <n v="311"/>
    <s v="HAMMER"/>
    <s v="IC"/>
    <s v="Invest Cont"/>
    <n v="230"/>
    <m/>
    <m/>
    <m/>
    <s v="BESWICK"/>
    <s v="SPENCE"/>
    <n v="34.023899999999998"/>
    <n v="-118.2034"/>
    <n v="0"/>
  </r>
  <r>
    <n v="200213486"/>
    <d v="2020-08-07T00:00:00"/>
    <d v="2020-05-05T00:00:00"/>
    <n v="1"/>
    <n v="2"/>
    <x v="5"/>
    <n v="202"/>
    <n v="2"/>
    <n v="354"/>
    <s v="THEFT OF IDENTITY"/>
    <s v="0930 1822 0100"/>
    <n v="19"/>
    <s v="X"/>
    <s v="X"/>
    <n v="203"/>
    <s v="OTHER BUSINESS"/>
    <m/>
    <m/>
    <s v="IC"/>
    <s v="Invest Cont"/>
    <n v="354"/>
    <m/>
    <m/>
    <m/>
    <s v="800 N  HOOVER                       ST"/>
    <m/>
    <n v="34.088799999999999"/>
    <n v="-118.2881"/>
    <n v="0"/>
  </r>
  <r>
    <n v="200308676"/>
    <d v="2020-03-17T00:00:00"/>
    <d v="2020-03-17T00:00:00"/>
    <n v="1735"/>
    <n v="3"/>
    <x v="2"/>
    <n v="334"/>
    <n v="2"/>
    <n v="901"/>
    <s v="VIOLATION OF RESTRAINING ORDER"/>
    <s v="0361 2038 0216"/>
    <n v="55"/>
    <s v="F"/>
    <s v="H"/>
    <n v="502"/>
    <s v="MULTI-UNIT DWELLING (APARTMENT, DUPLEX, ETC)"/>
    <m/>
    <m/>
    <s v="IC"/>
    <s v="Invest Cont"/>
    <n v="901"/>
    <m/>
    <m/>
    <m/>
    <s v="2800    12TH                         AV"/>
    <m/>
    <n v="34.030900000000003"/>
    <n v="-118.3313"/>
    <n v="0"/>
  </r>
  <r>
    <n v="200314582"/>
    <d v="2020-07-22T00:00:00"/>
    <d v="2020-07-22T00:00:00"/>
    <n v="1940"/>
    <n v="3"/>
    <x v="2"/>
    <n v="396"/>
    <n v="2"/>
    <n v="624"/>
    <s v="BATTERY - SIMPLE ASSAULT"/>
    <s v="0416 1309 1822 0446 1310"/>
    <n v="29"/>
    <s v="F"/>
    <s v="B"/>
    <n v="101"/>
    <s v="STREET"/>
    <n v="400"/>
    <s v="STRONG-ARM (HANDS, FIST, FEET OR BODILY FORCE)"/>
    <s v="IC"/>
    <s v="Invest Cont"/>
    <n v="624"/>
    <m/>
    <m/>
    <m/>
    <s v="VERMONT                      AV"/>
    <s v="41ST                         DR"/>
    <n v="34.008299999999998"/>
    <n v="-118.2915"/>
    <n v="0"/>
  </r>
  <r>
    <n v="201008453"/>
    <d v="2020-04-27T00:00:00"/>
    <d v="2020-04-27T00:00:00"/>
    <n v="2100"/>
    <n v="10"/>
    <x v="11"/>
    <n v="1094"/>
    <n v="2"/>
    <n v="740"/>
    <s v="VANDALISM - FELONY ($400 &amp; OVER, ALL CHURCH VANDALISMS)"/>
    <s v="0329 0913 0408 0429 0554 0319 0416 1307 0602 2002"/>
    <n v="30"/>
    <s v="F"/>
    <s v="B"/>
    <n v="122"/>
    <s v="VEHICLE, PASSENGER/TRUCK"/>
    <n v="306"/>
    <s v="ROCK/THROWN OBJECT"/>
    <s v="AO"/>
    <s v="Adult Other"/>
    <n v="740"/>
    <m/>
    <m/>
    <m/>
    <s v="17900    VALLEY VISTA                 BL"/>
    <m/>
    <n v="34.158000000000001"/>
    <n v="-118.5224"/>
    <n v="0"/>
  </r>
  <r>
    <n v="200300862"/>
    <d v="2020-10-30T00:00:00"/>
    <d v="2020-10-30T00:00:00"/>
    <n v="600"/>
    <n v="3"/>
    <x v="2"/>
    <n v="312"/>
    <n v="1"/>
    <n v="121"/>
    <s v="RAPE, FORCIBLE"/>
    <s v="0334 0429 0432 0448 0515 0527 0537 1409 1415 1822"/>
    <n v="32"/>
    <s v="F"/>
    <s v="W"/>
    <n v="108"/>
    <s v="PARKING LOT"/>
    <n v="400"/>
    <s v="STRONG-ARM (HANDS, FIST, FEET OR BODILY FORCE)"/>
    <s v="AO"/>
    <s v="Adult Other"/>
    <n v="121"/>
    <m/>
    <m/>
    <m/>
    <s v="5200 W  JEFFERSON                    BL"/>
    <m/>
    <n v="34.025500000000001"/>
    <n v="-118.3591"/>
    <n v="0"/>
  </r>
  <r>
    <n v="200710012"/>
    <d v="2020-06-04T00:00:00"/>
    <d v="2020-05-30T00:00:00"/>
    <n v="1300"/>
    <n v="7"/>
    <x v="0"/>
    <n v="723"/>
    <n v="1"/>
    <n v="420"/>
    <s v="THEFT FROM MOTOR VEHICLE - PETTY ($950 &amp; UNDER)"/>
    <m/>
    <n v="0"/>
    <m/>
    <m/>
    <n v="101"/>
    <s v="STREET"/>
    <m/>
    <m/>
    <s v="IC"/>
    <s v="Invest Cont"/>
    <n v="420"/>
    <m/>
    <m/>
    <m/>
    <s v="3RD"/>
    <s v="FAIRFAX"/>
    <n v="34.071899999999999"/>
    <n v="-118.3614"/>
    <n v="0"/>
  </r>
  <r>
    <n v="200707258"/>
    <d v="2020-03-10T00:00:00"/>
    <d v="2020-03-10T00:00:00"/>
    <n v="1710"/>
    <n v="7"/>
    <x v="0"/>
    <n v="723"/>
    <n v="1"/>
    <n v="210"/>
    <s v="ROBBERY"/>
    <s v="0325 0104 0945 0446"/>
    <n v="0"/>
    <s v="M"/>
    <s v="O"/>
    <n v="402"/>
    <s v="MARKET"/>
    <n v="400"/>
    <s v="STRONG-ARM (HANDS, FIST, FEET OR BODILY FORCE)"/>
    <s v="AA"/>
    <s v="Adult Arrest"/>
    <n v="210"/>
    <m/>
    <m/>
    <m/>
    <s v="3RD                          ST"/>
    <s v="FAIRFAX"/>
    <n v="34.071899999999999"/>
    <n v="-118.3614"/>
    <n v="1"/>
  </r>
  <r>
    <n v="200110720"/>
    <d v="2020-04-19T00:00:00"/>
    <d v="2020-04-18T00:00:00"/>
    <n v="2000"/>
    <n v="1"/>
    <x v="1"/>
    <n v="185"/>
    <n v="1"/>
    <n v="330"/>
    <s v="BURGLARY FROM VEHICLE"/>
    <s v="1307 1822 0329 0344 1609"/>
    <n v="22"/>
    <s v="F"/>
    <s v="W"/>
    <n v="108"/>
    <s v="PARKING LOT"/>
    <n v="500"/>
    <s v="UNKNOWN WEAPON/OTHER WEAPON"/>
    <s v="IC"/>
    <s v="Invest Cont"/>
    <n v="330"/>
    <m/>
    <m/>
    <m/>
    <s v="1000 S  LOS ANGELES                  ST"/>
    <m/>
    <n v="34.0396"/>
    <n v="-118.25579999999999"/>
    <n v="0"/>
  </r>
  <r>
    <n v="200315861"/>
    <d v="2020-08-15T00:00:00"/>
    <d v="2020-08-15T00:00:00"/>
    <n v="2200"/>
    <n v="3"/>
    <x v="2"/>
    <n v="398"/>
    <n v="2"/>
    <n v="740"/>
    <s v="VANDALISM - FELONY ($400 &amp; OVER, ALL CHURCH VANDALISMS)"/>
    <s v="0329 0913 1310 2000 1814"/>
    <n v="33"/>
    <s v="F"/>
    <s v="H"/>
    <n v="122"/>
    <s v="VEHICLE, PASSENGER/TRUCK"/>
    <m/>
    <m/>
    <s v="AA"/>
    <s v="Adult Arrest"/>
    <n v="740"/>
    <m/>
    <m/>
    <m/>
    <s v="700 W  41ST                         ST"/>
    <m/>
    <n v="34.009700000000002"/>
    <n v="-118.2842"/>
    <n v="1"/>
  </r>
  <r>
    <n v="201215720"/>
    <d v="2020-06-28T00:00:00"/>
    <d v="2020-06-28T00:00:00"/>
    <n v="200"/>
    <n v="12"/>
    <x v="8"/>
    <n v="1259"/>
    <n v="2"/>
    <n v="624"/>
    <s v="BATTERY - SIMPLE ASSAULT"/>
    <s v="0416 0342 0329 1307 1822"/>
    <n v="28"/>
    <s v="F"/>
    <s v="H"/>
    <n v="101"/>
    <s v="STREET"/>
    <n v="400"/>
    <s v="STRONG-ARM (HANDS, FIST, FEET OR BODILY FORCE)"/>
    <s v="AO"/>
    <s v="Adult Other"/>
    <n v="624"/>
    <m/>
    <m/>
    <m/>
    <s v="80TH                         ST"/>
    <s v="SAN PEDRO                    ST"/>
    <n v="33.9711"/>
    <n v="-118.2629"/>
    <n v="0"/>
  </r>
  <r>
    <n v="200316799"/>
    <d v="2020-09-04T00:00:00"/>
    <d v="2020-09-04T00:00:00"/>
    <n v="100"/>
    <n v="3"/>
    <x v="2"/>
    <n v="396"/>
    <n v="1"/>
    <n v="440"/>
    <s v="THEFT PLAIN - PETTY ($950 &amp; UNDER)"/>
    <s v="2000 1814 0913 0344"/>
    <n v="30"/>
    <s v="M"/>
    <s v="W"/>
    <n v="502"/>
    <s v="MULTI-UNIT DWELLING (APARTMENT, DUPLEX, ETC)"/>
    <m/>
    <m/>
    <s v="AO"/>
    <s v="Adult Other"/>
    <n v="440"/>
    <m/>
    <m/>
    <m/>
    <s v="800 W  42ND                         PL"/>
    <m/>
    <n v="34.006399999999999"/>
    <n v="-118.28789999999999"/>
    <n v="0"/>
  </r>
  <r>
    <n v="201306668"/>
    <d v="2020-02-17T00:00:00"/>
    <d v="2020-02-17T00:00:00"/>
    <n v="1"/>
    <n v="13"/>
    <x v="6"/>
    <n v="1317"/>
    <n v="2"/>
    <n v="624"/>
    <s v="BATTERY - SIMPLE ASSAULT"/>
    <s v="0446 0913"/>
    <n v="34"/>
    <s v="M"/>
    <s v="H"/>
    <n v="102"/>
    <s v="SIDEWALK"/>
    <n v="400"/>
    <s v="STRONG-ARM (HANDS, FIST, FEET OR BODILY FORCE)"/>
    <s v="IC"/>
    <s v="Invest Cont"/>
    <n v="624"/>
    <m/>
    <m/>
    <m/>
    <s v="1900    MCGARRY                      ST"/>
    <m/>
    <n v="34.020200000000003"/>
    <n v="-118.24039999999999"/>
    <n v="0"/>
  </r>
  <r>
    <n v="200704717"/>
    <d v="2020-01-15T00:00:00"/>
    <d v="2020-01-15T00:00:00"/>
    <n v="2042"/>
    <n v="7"/>
    <x v="0"/>
    <n v="701"/>
    <n v="1"/>
    <n v="330"/>
    <s v="BURGLARY FROM VEHICLE"/>
    <s v="0344 1609 1414"/>
    <n v="48"/>
    <s v="F"/>
    <s v="W"/>
    <n v="101"/>
    <s v="STREET"/>
    <m/>
    <m/>
    <s v="IC"/>
    <s v="Invest Cont"/>
    <n v="330"/>
    <m/>
    <m/>
    <m/>
    <s v="8400    MELROSE                      PL"/>
    <m/>
    <n v="34.083500000000001"/>
    <n v="-118.3734"/>
    <n v="0"/>
  </r>
  <r>
    <n v="200616982"/>
    <d v="2020-10-21T00:00:00"/>
    <d v="2020-10-20T00:00:00"/>
    <n v="830"/>
    <n v="6"/>
    <x v="9"/>
    <n v="629"/>
    <n v="2"/>
    <n v="930"/>
    <s v="CRIMINAL THREATS - NO WEAPON DISPLAYED"/>
    <s v="1822 0421 1501"/>
    <n v="28"/>
    <s v="F"/>
    <s v="W"/>
    <n v="109"/>
    <s v="PARK/PLAYGROUND"/>
    <n v="511"/>
    <s v="VERBAL THREAT"/>
    <s v="IC"/>
    <s v="Invest Cont"/>
    <n v="930"/>
    <m/>
    <m/>
    <m/>
    <s v="3200    CANYON                       DR"/>
    <m/>
    <n v="34.120100000000001"/>
    <n v="-118.3163"/>
    <n v="0"/>
  </r>
  <r>
    <n v="200216573"/>
    <d v="2020-10-23T00:00:00"/>
    <d v="2020-10-22T00:00:00"/>
    <n v="2230"/>
    <n v="2"/>
    <x v="5"/>
    <n v="265"/>
    <n v="1"/>
    <n v="220"/>
    <s v="ATTEMPTED ROBBERY"/>
    <s v="0411 0355 0342 1822 0432 0216 0416 0906 1816"/>
    <n v="31"/>
    <s v="M"/>
    <s v="H"/>
    <n v="108"/>
    <s v="PARKING LOT"/>
    <n v="207"/>
    <s v="OTHER KNIFE"/>
    <s v="AA"/>
    <s v="Adult Arrest"/>
    <n v="220"/>
    <m/>
    <m/>
    <m/>
    <s v="800 S  ALVARADO                     ST"/>
    <m/>
    <n v="34.054299999999998"/>
    <n v="-118.2782"/>
    <n v="1"/>
  </r>
  <r>
    <n v="201011344"/>
    <d v="2020-07-26T00:00:00"/>
    <d v="2020-07-26T00:00:00"/>
    <n v="115"/>
    <n v="10"/>
    <x v="11"/>
    <n v="1029"/>
    <n v="1"/>
    <n v="510"/>
    <s v="VEHICLE - STOLEN"/>
    <m/>
    <n v="0"/>
    <m/>
    <m/>
    <n v="104"/>
    <s v="DRIVEWAY"/>
    <m/>
    <m/>
    <s v="IC"/>
    <s v="Invest Cont"/>
    <n v="510"/>
    <m/>
    <m/>
    <m/>
    <s v="15900    VANOWEN                      ST"/>
    <m/>
    <n v="34.197600000000001"/>
    <n v="-118.4799"/>
    <n v="0"/>
  </r>
  <r>
    <n v="200211980"/>
    <d v="2020-06-30T00:00:00"/>
    <d v="2020-06-29T00:00:00"/>
    <n v="2000"/>
    <n v="2"/>
    <x v="5"/>
    <n v="249"/>
    <n v="1"/>
    <n v="330"/>
    <s v="BURGLARY FROM VEHICLE"/>
    <s v="0329 1307 1609 0344 1601"/>
    <n v="25"/>
    <s v="M"/>
    <s v="O"/>
    <n v="101"/>
    <s v="STREET"/>
    <m/>
    <m/>
    <s v="IC"/>
    <s v="Invest Cont"/>
    <n v="330"/>
    <m/>
    <m/>
    <m/>
    <s v="WILSHIRE"/>
    <s v="BIXEL"/>
    <n v="34.052300000000002"/>
    <n v="-118.2633"/>
    <n v="0"/>
  </r>
  <r>
    <n v="201214019"/>
    <d v="2020-06-02T00:00:00"/>
    <d v="2020-06-02T00:00:00"/>
    <n v="840"/>
    <n v="12"/>
    <x v="8"/>
    <n v="1251"/>
    <n v="1"/>
    <n v="320"/>
    <s v="BURGLARY, ATTEMPTED"/>
    <s v="1607 0417"/>
    <n v="51"/>
    <s v="M"/>
    <s v="O"/>
    <n v="203"/>
    <s v="OTHER BUSINESS"/>
    <n v="203"/>
    <s v="DIRK/DAGGER"/>
    <s v="AO"/>
    <s v="Adult Other"/>
    <n v="320"/>
    <m/>
    <m/>
    <m/>
    <s v="67TH                         ST"/>
    <s v="11TH                         AV"/>
    <n v="33.978099999999998"/>
    <n v="-118.32940000000001"/>
    <n v="0"/>
  </r>
  <r>
    <n v="200309803"/>
    <d v="2020-04-12T00:00:00"/>
    <d v="2020-04-12T00:00:00"/>
    <n v="1115"/>
    <n v="3"/>
    <x v="2"/>
    <n v="312"/>
    <n v="1"/>
    <n v="341"/>
    <s v="THEFT-GRAND ($950.01 &amp; OVER)EXCPT,GUNS,FOWL,LIVESTK,PROD"/>
    <s v="0342 0344 0346 1259 1822"/>
    <n v="17"/>
    <s v="F"/>
    <s v="H"/>
    <n v="210"/>
    <s v="RESTAURANT/FAST FOOD"/>
    <m/>
    <m/>
    <s v="IC"/>
    <s v="Invest Cont"/>
    <n v="341"/>
    <m/>
    <m/>
    <m/>
    <s v="2600 S  LA BREA                      AV"/>
    <m/>
    <n v="34.0289"/>
    <n v="-118.3563"/>
    <n v="0"/>
  </r>
  <r>
    <n v="201012031"/>
    <d v="2020-08-13T00:00:00"/>
    <d v="2020-08-13T00:00:00"/>
    <n v="1100"/>
    <n v="10"/>
    <x v="11"/>
    <n v="1021"/>
    <n v="2"/>
    <n v="930"/>
    <s v="CRIMINAL THREATS - NO WEAPON DISPLAYED"/>
    <s v="0421 0422 2000 0913 1814 0443 2004"/>
    <n v="33"/>
    <s v="F"/>
    <s v="B"/>
    <n v="501"/>
    <s v="SINGLE FAMILY DWELLING"/>
    <n v="511"/>
    <s v="VERBAL THREAT"/>
    <s v="AO"/>
    <s v="Adult Other"/>
    <n v="930"/>
    <m/>
    <m/>
    <m/>
    <s v="19400    GAULT                        ST"/>
    <m/>
    <n v="34.199399999999997"/>
    <n v="-118.55549999999999"/>
    <n v="0"/>
  </r>
  <r>
    <n v="200816777"/>
    <d v="2020-11-23T00:00:00"/>
    <d v="2020-11-18T00:00:00"/>
    <n v="2000"/>
    <n v="8"/>
    <x v="12"/>
    <n v="838"/>
    <n v="1"/>
    <n v="510"/>
    <s v="VEHICLE - STOLEN"/>
    <m/>
    <n v="0"/>
    <m/>
    <m/>
    <n v="101"/>
    <s v="STREET"/>
    <m/>
    <m/>
    <s v="IC"/>
    <s v="Invest Cont"/>
    <n v="510"/>
    <m/>
    <m/>
    <m/>
    <s v="WILSHIRE"/>
    <s v="WESTWOOD"/>
    <n v="34.062600000000003"/>
    <n v="-118.4491"/>
    <n v="0"/>
  </r>
  <r>
    <n v="200305304"/>
    <d v="2020-01-22T00:00:00"/>
    <d v="2020-01-22T00:00:00"/>
    <n v="900"/>
    <n v="3"/>
    <x v="2"/>
    <n v="373"/>
    <n v="1"/>
    <n v="230"/>
    <s v="ASSAULT WITH DEADLY WEAPON, AGGRAVATED ASSAULT"/>
    <s v="0334 2004 0445 1822"/>
    <n v="51"/>
    <s v="M"/>
    <s v="H"/>
    <n v="203"/>
    <s v="OTHER BUSINESS"/>
    <n v="500"/>
    <s v="UNKNOWN WEAPON/OTHER WEAPON"/>
    <s v="AO"/>
    <s v="Adult Other"/>
    <n v="230"/>
    <m/>
    <m/>
    <m/>
    <s v="3800    CRENSHAW                     BL"/>
    <m/>
    <n v="34.017400000000002"/>
    <n v="-118.3349"/>
    <n v="0"/>
  </r>
  <r>
    <n v="200308011"/>
    <d v="2020-03-05T00:00:00"/>
    <d v="2020-02-11T00:00:00"/>
    <n v="1400"/>
    <n v="3"/>
    <x v="2"/>
    <n v="321"/>
    <n v="1"/>
    <n v="442"/>
    <s v="SHOPLIFTING - PETTY THEFT ($950 &amp; UNDER)"/>
    <s v="1309 0104 0325 0202"/>
    <n v="19"/>
    <s v="X"/>
    <s v="X"/>
    <n v="404"/>
    <s v="DEPARTMENT STORE"/>
    <m/>
    <m/>
    <s v="IC"/>
    <s v="Invest Cont"/>
    <n v="442"/>
    <m/>
    <m/>
    <m/>
    <s v="3500 S  LA CIENEGA                   BL"/>
    <m/>
    <n v="34.0242"/>
    <n v="-118.37220000000001"/>
    <n v="0"/>
  </r>
  <r>
    <n v="200914317"/>
    <d v="2020-09-03T00:00:00"/>
    <d v="2020-01-29T00:00:00"/>
    <n v="2330"/>
    <n v="9"/>
    <x v="3"/>
    <n v="941"/>
    <n v="1"/>
    <n v="442"/>
    <s v="SHOPLIFTING - PETTY THEFT ($950 &amp; UNDER)"/>
    <s v="1420 0344 0325"/>
    <n v="28"/>
    <s v="F"/>
    <s v="H"/>
    <n v="203"/>
    <s v="OTHER BUSINESS"/>
    <m/>
    <m/>
    <s v="IC"/>
    <s v="Invest Cont"/>
    <n v="442"/>
    <m/>
    <m/>
    <m/>
    <s v="5700 N  SEPULVEDA                    BL"/>
    <m/>
    <n v="34.173999999999999"/>
    <n v="-118.4661"/>
    <n v="0"/>
  </r>
  <r>
    <n v="200905648"/>
    <d v="2020-02-07T00:00:00"/>
    <d v="2020-02-04T00:00:00"/>
    <n v="1"/>
    <n v="9"/>
    <x v="3"/>
    <n v="941"/>
    <n v="2"/>
    <n v="649"/>
    <s v="DOCUMENT FORGERY / STOLEN FELONY"/>
    <s v="0926 0100"/>
    <n v="40"/>
    <s v="F"/>
    <s v="H"/>
    <n v="719"/>
    <s v="MEDICAL/DENTAL OFFICES"/>
    <m/>
    <m/>
    <s v="IC"/>
    <s v="Invest Cont"/>
    <n v="649"/>
    <m/>
    <m/>
    <m/>
    <s v="5600    SEPULVEDA                    BL"/>
    <m/>
    <n v="34.1721"/>
    <n v="-118.4662"/>
    <n v="0"/>
  </r>
  <r>
    <n v="200707251"/>
    <d v="2020-03-10T00:00:00"/>
    <d v="2020-03-09T00:00:00"/>
    <n v="500"/>
    <n v="7"/>
    <x v="0"/>
    <n v="721"/>
    <n v="1"/>
    <n v="310"/>
    <s v="BURGLARY"/>
    <s v="1602 0344"/>
    <n v="18"/>
    <s v="F"/>
    <s v="H"/>
    <n v="707"/>
    <s v="GARAGE/CARPORT"/>
    <m/>
    <m/>
    <s v="IC"/>
    <s v="Invest Cont"/>
    <n v="310"/>
    <m/>
    <m/>
    <m/>
    <s v="100 S  SWALL                        DR"/>
    <m/>
    <n v="34.075299999999999"/>
    <n v="-118.3858"/>
    <n v="0"/>
  </r>
  <r>
    <n v="201214894"/>
    <d v="2020-06-18T00:00:00"/>
    <d v="2020-06-11T00:00:00"/>
    <n v="230"/>
    <n v="12"/>
    <x v="8"/>
    <n v="1268"/>
    <n v="2"/>
    <n v="624"/>
    <s v="BATTERY - SIMPLE ASSAULT"/>
    <s v="0319 0361 0419 0342 0416 0448"/>
    <n v="27"/>
    <s v="F"/>
    <s v="B"/>
    <n v="108"/>
    <s v="PARKING LOT"/>
    <n v="400"/>
    <s v="STRONG-ARM (HANDS, FIST, FEET OR BODILY FORCE)"/>
    <s v="IC"/>
    <s v="Invest Cont"/>
    <n v="624"/>
    <m/>
    <m/>
    <m/>
    <s v="200 W  84TH                         ST"/>
    <m/>
    <n v="33.963299999999997"/>
    <n v="-118.2761"/>
    <n v="0"/>
  </r>
  <r>
    <n v="201300946"/>
    <d v="2020-08-29T00:00:00"/>
    <d v="2020-08-28T00:00:00"/>
    <n v="730"/>
    <n v="13"/>
    <x v="6"/>
    <n v="1361"/>
    <n v="1"/>
    <n v="310"/>
    <s v="BURGLARY"/>
    <s v="0344 1402 0321"/>
    <n v="27"/>
    <s v="F"/>
    <s v="B"/>
    <n v="501"/>
    <s v="SINGLE FAMILY DWELLING"/>
    <m/>
    <m/>
    <s v="IC"/>
    <s v="Invest Cont"/>
    <n v="310"/>
    <n v="998"/>
    <m/>
    <m/>
    <s v="4700 S  BROADWAY"/>
    <m/>
    <n v="34.000599999999999"/>
    <n v="-118.2783"/>
    <n v="0"/>
  </r>
  <r>
    <n v="201107135"/>
    <d v="2020-03-09T00:00:00"/>
    <d v="2020-03-09T00:00:00"/>
    <n v="1525"/>
    <n v="11"/>
    <x v="7"/>
    <n v="1105"/>
    <n v="2"/>
    <n v="850"/>
    <s v="INDECENT EXPOSURE"/>
    <n v="529"/>
    <n v="40"/>
    <s v="M"/>
    <s v="H"/>
    <n v="101"/>
    <s v="STREET"/>
    <m/>
    <m/>
    <s v="IC"/>
    <s v="Invest Cont"/>
    <n v="850"/>
    <m/>
    <m/>
    <m/>
    <s v="2200    COLORADO                     BL"/>
    <m/>
    <n v="34.144199999999998"/>
    <n v="-118.218"/>
    <n v="0"/>
  </r>
  <r>
    <n v="201009445"/>
    <d v="2020-05-27T00:00:00"/>
    <d v="2020-05-26T00:00:00"/>
    <n v="2200"/>
    <n v="10"/>
    <x v="11"/>
    <n v="1035"/>
    <n v="2"/>
    <n v="740"/>
    <s v="VANDALISM - FELONY ($400 &amp; OVER, ALL CHURCH VANDALISMS)"/>
    <s v="1822 0329 1202"/>
    <n v="74"/>
    <s v="F"/>
    <s v="W"/>
    <n v="121"/>
    <s v="YARD (RESIDENTIAL/BUSINESS)"/>
    <m/>
    <m/>
    <s v="IC"/>
    <s v="Invest Cont"/>
    <n v="740"/>
    <m/>
    <m/>
    <m/>
    <s v="6600    BERTRAND                     AV"/>
    <m/>
    <n v="34.190300000000001"/>
    <n v="-118.5244"/>
    <n v="0"/>
  </r>
  <r>
    <n v="200617457"/>
    <d v="2020-10-31T00:00:00"/>
    <d v="2020-10-31T00:00:00"/>
    <n v="2145"/>
    <n v="6"/>
    <x v="9"/>
    <n v="666"/>
    <n v="2"/>
    <n v="888"/>
    <s v="TRESPASSING"/>
    <s v="1501 1822"/>
    <n v="29"/>
    <s v="F"/>
    <s v="H"/>
    <n v="501"/>
    <s v="SINGLE FAMILY DWELLING"/>
    <m/>
    <m/>
    <s v="IC"/>
    <s v="Invest Cont"/>
    <n v="888"/>
    <m/>
    <m/>
    <m/>
    <s v="1200 N  CAHUENGA                     BL"/>
    <m/>
    <n v="34.092500000000001"/>
    <n v="-118.3288"/>
    <n v="0"/>
  </r>
  <r>
    <n v="200714851"/>
    <d v="2020-10-13T00:00:00"/>
    <d v="2020-10-07T00:00:00"/>
    <n v="1145"/>
    <n v="7"/>
    <x v="0"/>
    <n v="758"/>
    <n v="2"/>
    <n v="930"/>
    <s v="CRIMINAL THREATS - NO WEAPON DISPLAYED"/>
    <s v="0443 0906"/>
    <n v="58"/>
    <s v="F"/>
    <s v="B"/>
    <n v="101"/>
    <s v="STREET"/>
    <n v="511"/>
    <s v="VERBAL THREAT"/>
    <s v="IC"/>
    <s v="Invest Cont"/>
    <n v="930"/>
    <m/>
    <m/>
    <m/>
    <s v="EDGEWOOD                     PL"/>
    <s v="LE CLAIRE                    DR"/>
    <n v="34.054200000000002"/>
    <n v="-118.3304"/>
    <n v="0"/>
  </r>
  <r>
    <n v="200916481"/>
    <d v="2020-10-26T00:00:00"/>
    <d v="2020-10-26T00:00:00"/>
    <n v="1300"/>
    <n v="9"/>
    <x v="3"/>
    <n v="909"/>
    <n v="2"/>
    <n v="624"/>
    <s v="BATTERY - SIMPLE ASSAULT"/>
    <s v="0416 0446 0602"/>
    <n v="23"/>
    <s v="F"/>
    <s v="H"/>
    <n v="502"/>
    <s v="MULTI-UNIT DWELLING (APARTMENT, DUPLEX, ETC)"/>
    <n v="400"/>
    <s v="STRONG-ARM (HANDS, FIST, FEET OR BODILY FORCE)"/>
    <s v="AA"/>
    <s v="Adult Arrest"/>
    <n v="624"/>
    <m/>
    <m/>
    <m/>
    <s v="7300    WOODMAN                      AV"/>
    <m/>
    <n v="34.203099999999999"/>
    <n v="-118.43129999999999"/>
    <n v="1"/>
  </r>
  <r>
    <n v="200616267"/>
    <d v="2020-10-04T00:00:00"/>
    <d v="2020-10-04T00:00:00"/>
    <n v="1455"/>
    <n v="6"/>
    <x v="9"/>
    <n v="645"/>
    <n v="1"/>
    <n v="230"/>
    <s v="ASSAULT WITH DEADLY WEAPON, AGGRAVATED ASSAULT"/>
    <s v="0400 0431 1822"/>
    <n v="29"/>
    <s v="M"/>
    <s v="W"/>
    <n v="203"/>
    <s v="OTHER BUSINESS"/>
    <n v="512"/>
    <s v="MACE/PEPPER SPRAY"/>
    <s v="IC"/>
    <s v="Invest Cont"/>
    <n v="230"/>
    <m/>
    <m/>
    <m/>
    <s v="6900 W  HOLLYWOOD                    BL"/>
    <m/>
    <n v="34.101599999999998"/>
    <n v="-118.3404"/>
    <n v="0"/>
  </r>
  <r>
    <n v="200815712"/>
    <d v="2020-10-26T00:00:00"/>
    <d v="2020-10-23T00:00:00"/>
    <n v="2100"/>
    <n v="8"/>
    <x v="12"/>
    <n v="831"/>
    <n v="1"/>
    <n v="310"/>
    <s v="BURGLARY"/>
    <s v="1607 0344 1822 0216 1420 1309 1403"/>
    <n v="50"/>
    <s v="M"/>
    <s v="W"/>
    <n v="502"/>
    <s v="MULTI-UNIT DWELLING (APARTMENT, DUPLEX, ETC)"/>
    <m/>
    <m/>
    <s v="AO"/>
    <s v="Adult Other"/>
    <n v="310"/>
    <m/>
    <m/>
    <m/>
    <s v="1100 S  BUNDY                        DR"/>
    <m/>
    <n v="34.045200000000001"/>
    <n v="-118.46810000000001"/>
    <n v="0"/>
  </r>
  <r>
    <n v="200706932"/>
    <d v="2020-03-03T00:00:00"/>
    <d v="2020-03-03T00:00:00"/>
    <n v="1920"/>
    <n v="7"/>
    <x v="0"/>
    <n v="785"/>
    <n v="2"/>
    <n v="745"/>
    <s v="VANDALISM - MISDEAMEANOR ($399 OR UNDER)"/>
    <s v="0906 0329 1300"/>
    <n v="26"/>
    <s v="M"/>
    <s v="H"/>
    <n v="101"/>
    <s v="STREET"/>
    <m/>
    <m/>
    <s v="IC"/>
    <s v="Invest Cont"/>
    <n v="745"/>
    <m/>
    <m/>
    <m/>
    <s v="LONGWOOD                     AV"/>
    <s v="MASCOT                       ST"/>
    <n v="34.037199999999999"/>
    <n v="-118.34229999999999"/>
    <n v="0"/>
  </r>
  <r>
    <n v="200810281"/>
    <d v="2020-06-05T00:00:00"/>
    <d v="2020-06-03T00:00:00"/>
    <n v="2030"/>
    <n v="8"/>
    <x v="12"/>
    <n v="855"/>
    <n v="1"/>
    <n v="420"/>
    <s v="THEFT FROM MOTOR VEHICLE - PETTY ($950 &amp; UNDER)"/>
    <s v="0385 1822"/>
    <n v="30"/>
    <s v="M"/>
    <s v="J"/>
    <n v="101"/>
    <s v="STREET"/>
    <m/>
    <m/>
    <s v="IC"/>
    <s v="Invest Cont"/>
    <n v="420"/>
    <m/>
    <m/>
    <m/>
    <s v="1700    GLENDON                      AV"/>
    <m/>
    <n v="34.052199999999999"/>
    <n v="-118.4378"/>
    <n v="0"/>
  </r>
  <r>
    <n v="201211042"/>
    <d v="2020-04-16T00:00:00"/>
    <d v="2020-04-15T00:00:00"/>
    <n v="2200"/>
    <n v="12"/>
    <x v="8"/>
    <n v="1233"/>
    <n v="1"/>
    <n v="510"/>
    <s v="VEHICLE - STOLEN"/>
    <m/>
    <n v="0"/>
    <m/>
    <m/>
    <n v="104"/>
    <s v="DRIVEWAY"/>
    <m/>
    <m/>
    <s v="IC"/>
    <s v="Invest Cont"/>
    <n v="510"/>
    <m/>
    <m/>
    <m/>
    <s v="1600 W  59TH                         PL"/>
    <m/>
    <n v="33.986699999999999"/>
    <n v="-118.30459999999999"/>
    <n v="0"/>
  </r>
  <r>
    <n v="200513328"/>
    <d v="2020-08-24T00:00:00"/>
    <d v="2020-08-21T00:00:00"/>
    <n v="1230"/>
    <n v="5"/>
    <x v="10"/>
    <n v="558"/>
    <n v="1"/>
    <n v="320"/>
    <s v="BURGLARY, ATTEMPTED"/>
    <n v="1601"/>
    <n v="0"/>
    <s v="X"/>
    <s v="X"/>
    <n v="721"/>
    <s v="HIGH SCHOOL"/>
    <m/>
    <m/>
    <s v="IC"/>
    <s v="Invest Cont"/>
    <n v="320"/>
    <m/>
    <m/>
    <m/>
    <s v="700 N  PACIFIC                      AV"/>
    <m/>
    <n v="33.749499999999998"/>
    <n v="-118.28749999999999"/>
    <n v="0"/>
  </r>
  <r>
    <n v="201214200"/>
    <d v="2020-06-06T00:00:00"/>
    <d v="2020-06-06T00:00:00"/>
    <n v="1200"/>
    <n v="12"/>
    <x v="8"/>
    <n v="1239"/>
    <n v="1"/>
    <n v="510"/>
    <s v="VEHICLE - STOLEN"/>
    <m/>
    <n v="0"/>
    <m/>
    <m/>
    <n v="101"/>
    <s v="STREET"/>
    <m/>
    <m/>
    <s v="IC"/>
    <s v="Invest Cont"/>
    <n v="510"/>
    <m/>
    <m/>
    <m/>
    <s v="900 W  60TH                         ST"/>
    <m/>
    <n v="33.985500000000002"/>
    <n v="-118.28919999999999"/>
    <n v="0"/>
  </r>
  <r>
    <n v="201204745"/>
    <d v="2020-01-10T00:00:00"/>
    <d v="2020-01-10T00:00:00"/>
    <n v="1525"/>
    <n v="12"/>
    <x v="8"/>
    <n v="1258"/>
    <n v="2"/>
    <n v="623"/>
    <s v="BATTERY POLICE (SIMPLE)"/>
    <s v="2004 0356 1212 0917"/>
    <n v="0"/>
    <s v="M"/>
    <s v="H"/>
    <n v="726"/>
    <s v="POLICE FACILITY"/>
    <n v="400"/>
    <s v="STRONG-ARM (HANDS, FIST, FEET OR BODILY FORCE)"/>
    <s v="AA"/>
    <s v="Adult Arrest"/>
    <n v="623"/>
    <m/>
    <m/>
    <m/>
    <s v="7600 S  BROADWAY"/>
    <m/>
    <n v="33.970799999999997"/>
    <n v="-118.2783"/>
    <n v="1"/>
  </r>
  <r>
    <n v="201116047"/>
    <d v="2020-11-24T00:00:00"/>
    <d v="2020-11-21T00:00:00"/>
    <n v="1700"/>
    <n v="11"/>
    <x v="7"/>
    <n v="1112"/>
    <n v="1"/>
    <n v="510"/>
    <s v="VEHICLE - STOLEN"/>
    <m/>
    <n v="0"/>
    <m/>
    <m/>
    <n v="101"/>
    <s v="STREET"/>
    <m/>
    <m/>
    <s v="IC"/>
    <s v="Invest Cont"/>
    <n v="510"/>
    <m/>
    <m/>
    <m/>
    <s v="4200 W  AVENUE 41"/>
    <m/>
    <n v="34.127400000000002"/>
    <n v="-118.23050000000001"/>
    <n v="0"/>
  </r>
  <r>
    <n v="200706361"/>
    <d v="2020-02-19T00:00:00"/>
    <d v="2020-02-19T00:00:00"/>
    <n v="1600"/>
    <n v="7"/>
    <x v="0"/>
    <n v="706"/>
    <n v="2"/>
    <n v="762"/>
    <s v="LEWD CONDUCT"/>
    <s v="0500 0522 0528"/>
    <n v="57"/>
    <s v="M"/>
    <s v="W"/>
    <n v="103"/>
    <s v="ALLEY"/>
    <n v="500"/>
    <s v="UNKNOWN WEAPON/OTHER WEAPON"/>
    <s v="IC"/>
    <s v="Invest Cont"/>
    <n v="762"/>
    <m/>
    <m/>
    <m/>
    <s v="800 N  HIGHLAND                     AV"/>
    <m/>
    <n v="34.085299999999997"/>
    <n v="-118.3386"/>
    <n v="0"/>
  </r>
  <r>
    <n v="200212495"/>
    <d v="2020-07-12T00:00:00"/>
    <d v="2020-07-11T00:00:00"/>
    <n v="2300"/>
    <n v="2"/>
    <x v="5"/>
    <n v="215"/>
    <n v="1"/>
    <n v="330"/>
    <s v="BURGLARY FROM VEHICLE"/>
    <s v="1609 0329 1307 0344"/>
    <n v="29"/>
    <s v="M"/>
    <s v="H"/>
    <n v="101"/>
    <s v="STREET"/>
    <m/>
    <m/>
    <s v="IC"/>
    <s v="Invest Cont"/>
    <n v="330"/>
    <m/>
    <m/>
    <m/>
    <s v="N  OCCIDENTAL                   BL"/>
    <s v="W  TEMPLE                       ST"/>
    <n v="34.074199999999998"/>
    <n v="-118.27719999999999"/>
    <n v="0"/>
  </r>
  <r>
    <n v="201012559"/>
    <d v="2020-08-28T00:00:00"/>
    <d v="2020-08-28T00:00:00"/>
    <n v="1340"/>
    <n v="10"/>
    <x v="11"/>
    <n v="1018"/>
    <n v="1"/>
    <n v="236"/>
    <s v="INTIMATE PARTNER - AGGRAVATED ASSAULT"/>
    <s v="0408 2000 1814"/>
    <n v="43"/>
    <s v="F"/>
    <s v="H"/>
    <n v="501"/>
    <s v="SINGLE FAMILY DWELLING"/>
    <n v="400"/>
    <s v="STRONG-ARM (HANDS, FIST, FEET OR BODILY FORCE)"/>
    <s v="AO"/>
    <s v="Adult Other"/>
    <n v="236"/>
    <m/>
    <m/>
    <m/>
    <s v="7400 N  HASKELL                      AV"/>
    <m/>
    <n v="34.2074"/>
    <n v="-118.4794"/>
    <n v="0"/>
  </r>
  <r>
    <n v="200610129"/>
    <d v="2020-05-11T00:00:00"/>
    <d v="2020-05-01T00:00:00"/>
    <n v="1900"/>
    <n v="6"/>
    <x v="9"/>
    <n v="625"/>
    <n v="1"/>
    <n v="341"/>
    <s v="THEFT-GRAND ($950.01 &amp; OVER)EXCPT,GUNS,FOWL,LIVESTK,PROD"/>
    <n v="344"/>
    <n v="28"/>
    <s v="M"/>
    <s v="W"/>
    <n v="123"/>
    <s v="PARKING UNDERGROUND/BUILDING"/>
    <m/>
    <m/>
    <s v="IC"/>
    <s v="Invest Cont"/>
    <n v="341"/>
    <m/>
    <m/>
    <m/>
    <s v="2000 N  LAS PALMAS                   AV"/>
    <m/>
    <n v="34.113100000000003"/>
    <n v="-118.34099999999999"/>
    <n v="0"/>
  </r>
  <r>
    <n v="200107462"/>
    <d v="2020-02-20T00:00:00"/>
    <d v="2020-02-18T00:00:00"/>
    <n v="1310"/>
    <n v="1"/>
    <x v="1"/>
    <n v="119"/>
    <n v="2"/>
    <n v="626"/>
    <s v="INTIMATE PARTNER - SIMPLE ASSAULT"/>
    <s v="2000 0416 1814 2004 1414 0910 1266"/>
    <n v="29"/>
    <s v="F"/>
    <s v="B"/>
    <n v="834"/>
    <s v="LA UNION STATION (NOT LINE SPECIFIC)"/>
    <n v="400"/>
    <s v="STRONG-ARM (HANDS, FIST, FEET OR BODILY FORCE)"/>
    <s v="AA"/>
    <s v="Adult Arrest"/>
    <n v="626"/>
    <m/>
    <m/>
    <m/>
    <s v="CESAR E CHAVEZ"/>
    <s v="ALAMEDA"/>
    <n v="34.058100000000003"/>
    <n v="-118.2371"/>
    <n v="1"/>
  </r>
  <r>
    <n v="201010700"/>
    <d v="2020-07-06T00:00:00"/>
    <d v="2020-07-04T00:00:00"/>
    <n v="2200"/>
    <n v="10"/>
    <x v="11"/>
    <n v="1094"/>
    <n v="2"/>
    <n v="753"/>
    <s v="DISCHARGE FIREARMS/SHOTS FIRED"/>
    <s v="1100 1300"/>
    <n v="29"/>
    <s v="F"/>
    <s v="B"/>
    <n v="101"/>
    <s v="STREET"/>
    <n v="106"/>
    <s v="UNKNOWN FIREARM"/>
    <s v="IC"/>
    <s v="Invest Cont"/>
    <n v="753"/>
    <m/>
    <m/>
    <m/>
    <s v="18100    MEDLEY                       DR"/>
    <m/>
    <n v="34.146999999999998"/>
    <n v="-118.5271"/>
    <n v="0"/>
  </r>
  <r>
    <n v="200116237"/>
    <d v="2020-08-11T00:00:00"/>
    <d v="2020-08-04T00:00:00"/>
    <n v="1530"/>
    <n v="1"/>
    <x v="1"/>
    <n v="161"/>
    <n v="1"/>
    <n v="440"/>
    <s v="THEFT PLAIN - PETTY ($950 &amp; UNDER)"/>
    <n v="344"/>
    <n v="28"/>
    <s v="M"/>
    <s v="H"/>
    <n v="404"/>
    <s v="DEPARTMENT STORE"/>
    <m/>
    <m/>
    <s v="IC"/>
    <s v="Invest Cont"/>
    <n v="440"/>
    <m/>
    <m/>
    <m/>
    <s v="700 S  FIGUEROA                     ST"/>
    <m/>
    <n v="34.048299999999998"/>
    <n v="-118.26309999999999"/>
    <n v="0"/>
  </r>
  <r>
    <n v="200916103"/>
    <d v="2020-10-18T00:00:00"/>
    <d v="2020-10-18T00:00:00"/>
    <n v="325"/>
    <n v="9"/>
    <x v="3"/>
    <n v="911"/>
    <n v="1"/>
    <n v="442"/>
    <s v="SHOPLIFTING - PETTY THEFT ($950 &amp; UNDER)"/>
    <s v="0325 0342 1822 1402"/>
    <n v="25"/>
    <s v="M"/>
    <s v="O"/>
    <n v="401"/>
    <s v="MINI-MART"/>
    <m/>
    <m/>
    <s v="IC"/>
    <s v="Invest Cont"/>
    <n v="442"/>
    <n v="998"/>
    <m/>
    <m/>
    <s v="15300    VANOWEN                      ST"/>
    <m/>
    <n v="34.193899999999999"/>
    <n v="-118.467"/>
    <n v="0"/>
  </r>
  <r>
    <n v="200313149"/>
    <d v="2020-06-24T00:00:00"/>
    <d v="2020-06-19T00:00:00"/>
    <n v="2300"/>
    <n v="3"/>
    <x v="2"/>
    <n v="314"/>
    <n v="1"/>
    <n v="420"/>
    <s v="THEFT FROM MOTOR VEHICLE - PETTY ($950 &amp; UNDER)"/>
    <s v="0344 1606"/>
    <n v="49"/>
    <s v="F"/>
    <s v="B"/>
    <n v="108"/>
    <s v="PARKING LOT"/>
    <m/>
    <m/>
    <s v="IC"/>
    <s v="Invest Cont"/>
    <n v="420"/>
    <m/>
    <m/>
    <m/>
    <s v="3200 W  ADAMS                        BL"/>
    <m/>
    <n v="34.032600000000002"/>
    <n v="-118.32"/>
    <n v="0"/>
  </r>
  <r>
    <n v="200409999"/>
    <d v="2020-06-21T00:00:00"/>
    <d v="2020-06-20T00:00:00"/>
    <n v="2200"/>
    <n v="4"/>
    <x v="4"/>
    <n v="411"/>
    <n v="1"/>
    <n v="510"/>
    <s v="VEHICLE - STOLEN"/>
    <m/>
    <n v="0"/>
    <m/>
    <m/>
    <n v="108"/>
    <s v="PARKING LOT"/>
    <m/>
    <m/>
    <s v="IC"/>
    <s v="Invest Cont"/>
    <n v="510"/>
    <m/>
    <m/>
    <m/>
    <s v="300 N  SAN FERNANDO                 RD"/>
    <m/>
    <n v="34.076799999999999"/>
    <n v="-118.22280000000001"/>
    <n v="0"/>
  </r>
  <r>
    <n v="201108170"/>
    <d v="2020-04-09T00:00:00"/>
    <d v="2020-02-12T00:00:00"/>
    <n v="1200"/>
    <n v="11"/>
    <x v="7"/>
    <n v="1146"/>
    <n v="2"/>
    <n v="649"/>
    <s v="DOCUMENT FORGERY / STOLEN FELONY"/>
    <s v="0924 1822"/>
    <n v="47"/>
    <s v="F"/>
    <s v="W"/>
    <n v="203"/>
    <s v="OTHER BUSINESS"/>
    <m/>
    <m/>
    <s v="IC"/>
    <s v="Invest Cont"/>
    <n v="649"/>
    <m/>
    <m/>
    <m/>
    <s v="1800    BLAKE                        AV"/>
    <m/>
    <n v="34.096600000000002"/>
    <n v="-118.2426"/>
    <n v="0"/>
  </r>
  <r>
    <n v="200310059"/>
    <d v="2020-04-18T00:00:00"/>
    <d v="2020-04-18T00:00:00"/>
    <n v="910"/>
    <n v="3"/>
    <x v="2"/>
    <n v="351"/>
    <n v="2"/>
    <n v="740"/>
    <s v="VANDALISM - FELONY ($400 &amp; OVER, ALL CHURCH VANDALISMS)"/>
    <s v="0329 0216 0104"/>
    <n v="0"/>
    <s v="X"/>
    <s v="X"/>
    <n v="210"/>
    <s v="RESTAURANT/FAST FOOD"/>
    <m/>
    <m/>
    <s v="IC"/>
    <s v="Invest Cont"/>
    <n v="740"/>
    <m/>
    <m/>
    <m/>
    <s v="3500 S  LA BREA                      AV"/>
    <m/>
    <n v="34.023400000000002"/>
    <n v="-118.3554"/>
    <n v="0"/>
  </r>
  <r>
    <n v="200509121"/>
    <d v="2020-05-07T00:00:00"/>
    <d v="2020-05-06T00:00:00"/>
    <n v="1700"/>
    <n v="5"/>
    <x v="10"/>
    <n v="564"/>
    <n v="2"/>
    <n v="626"/>
    <s v="INTIMATE PARTNER - SIMPLE ASSAULT"/>
    <s v="2000 0416 1814 0446 1813 1243 0913"/>
    <n v="30"/>
    <s v="F"/>
    <s v="H"/>
    <n v="502"/>
    <s v="MULTI-UNIT DWELLING (APARTMENT, DUPLEX, ETC)"/>
    <n v="400"/>
    <s v="STRONG-ARM (HANDS, FIST, FEET OR BODILY FORCE)"/>
    <s v="AO"/>
    <s v="Adult Other"/>
    <n v="626"/>
    <m/>
    <m/>
    <m/>
    <s v="200 W  6TH                          ST"/>
    <m/>
    <n v="33.738700000000001"/>
    <n v="-118.2814"/>
    <n v="0"/>
  </r>
  <r>
    <n v="201108005"/>
    <d v="2020-04-04T00:00:00"/>
    <d v="2020-04-03T00:00:00"/>
    <n v="600"/>
    <n v="11"/>
    <x v="7"/>
    <n v="1145"/>
    <n v="1"/>
    <n v="350"/>
    <s v="THEFT, PERSON"/>
    <s v="0344 1218 2004"/>
    <n v="35"/>
    <s v="M"/>
    <s v="W"/>
    <n v="101"/>
    <s v="STREET"/>
    <m/>
    <m/>
    <s v="IC"/>
    <s v="Invest Cont"/>
    <n v="350"/>
    <m/>
    <m/>
    <m/>
    <s v="FLETCHER                     DR"/>
    <s v="CRYSTAL                      ST"/>
    <n v="34.107799999999997"/>
    <n v="-118.25449999999999"/>
    <n v="0"/>
  </r>
  <r>
    <n v="200513704"/>
    <d v="2020-09-03T00:00:00"/>
    <d v="2020-09-03T00:00:00"/>
    <n v="920"/>
    <n v="5"/>
    <x v="10"/>
    <n v="557"/>
    <n v="2"/>
    <n v="626"/>
    <s v="INTIMATE PARTNER - SIMPLE ASSAULT"/>
    <s v="0913 2000 0400 1813"/>
    <n v="34"/>
    <s v="M"/>
    <s v="H"/>
    <n v="501"/>
    <s v="SINGLE FAMILY DWELLING"/>
    <n v="400"/>
    <s v="STRONG-ARM (HANDS, FIST, FEET OR BODILY FORCE)"/>
    <s v="AA"/>
    <s v="Adult Arrest"/>
    <n v="626"/>
    <m/>
    <m/>
    <m/>
    <s v="500 W  1ST                          ST"/>
    <m/>
    <n v="33.743299999999998"/>
    <n v="-118.2882"/>
    <n v="1"/>
  </r>
  <r>
    <n v="201105267"/>
    <d v="2020-01-30T00:00:00"/>
    <d v="2020-01-29T00:00:00"/>
    <n v="2230"/>
    <n v="11"/>
    <x v="7"/>
    <n v="1129"/>
    <n v="2"/>
    <n v="626"/>
    <s v="INTIMATE PARTNER - SIMPLE ASSAULT"/>
    <s v="2000 0913 1813"/>
    <n v="40"/>
    <s v="F"/>
    <s v="A"/>
    <n v="501"/>
    <s v="SINGLE FAMILY DWELLING"/>
    <n v="500"/>
    <s v="UNKNOWN WEAPON/OTHER WEAPON"/>
    <s v="AA"/>
    <s v="Adult Arrest"/>
    <n v="626"/>
    <m/>
    <m/>
    <m/>
    <s v="700 N  AVENUE 66"/>
    <m/>
    <n v="34.1188"/>
    <n v="-118.1755"/>
    <n v="1"/>
  </r>
  <r>
    <n v="200118724"/>
    <d v="2020-09-30T00:00:00"/>
    <d v="2020-04-30T00:00:00"/>
    <n v="1217"/>
    <n v="1"/>
    <x v="1"/>
    <n v="155"/>
    <n v="2"/>
    <n v="930"/>
    <s v="CRIMINAL THREATS - NO WEAPON DISPLAYED"/>
    <s v="0421 1822"/>
    <n v="55"/>
    <s v="F"/>
    <s v="H"/>
    <n v="101"/>
    <s v="STREET"/>
    <n v="511"/>
    <s v="VERBAL THREAT"/>
    <s v="IC"/>
    <s v="Invest Cont"/>
    <n v="930"/>
    <m/>
    <m/>
    <m/>
    <s v="500 S  LOS ANGELES                  ST"/>
    <m/>
    <n v="34.045299999999997"/>
    <n v="-118.2483"/>
    <n v="0"/>
  </r>
  <r>
    <n v="200513522"/>
    <d v="2020-08-29T00:00:00"/>
    <d v="2020-08-01T00:00:00"/>
    <n v="1200"/>
    <n v="5"/>
    <x v="10"/>
    <n v="515"/>
    <n v="1"/>
    <n v="420"/>
    <s v="THEFT FROM MOTOR VEHICLE - PETTY ($950 &amp; UNDER)"/>
    <m/>
    <n v="0"/>
    <m/>
    <m/>
    <n v="101"/>
    <s v="STREET"/>
    <m/>
    <m/>
    <s v="IC"/>
    <s v="Invest Cont"/>
    <n v="420"/>
    <m/>
    <m/>
    <m/>
    <s v="1600    LAGOON                       AV"/>
    <m/>
    <n v="33.795200000000001"/>
    <n v="-118.26819999999999"/>
    <n v="0"/>
  </r>
  <r>
    <n v="200116511"/>
    <d v="2020-08-17T00:00:00"/>
    <d v="2020-08-17T00:00:00"/>
    <n v="320"/>
    <n v="1"/>
    <x v="1"/>
    <n v="128"/>
    <n v="2"/>
    <n v="888"/>
    <s v="TRESPASSING"/>
    <n v="1501"/>
    <n v="0"/>
    <s v="X"/>
    <s v="X"/>
    <n v="503"/>
    <s v="HOTEL"/>
    <m/>
    <m/>
    <s v="IC"/>
    <s v="Invest Cont"/>
    <n v="888"/>
    <m/>
    <m/>
    <m/>
    <s v="100 S  LOS ANGELES                  ST"/>
    <m/>
    <n v="34.051099999999998"/>
    <n v="-118.2427"/>
    <n v="0"/>
  </r>
  <r>
    <n v="200217285"/>
    <d v="2020-11-11T00:00:00"/>
    <d v="2020-11-11T00:00:00"/>
    <n v="700"/>
    <n v="2"/>
    <x v="5"/>
    <n v="247"/>
    <n v="1"/>
    <n v="510"/>
    <s v="VEHICLE - STOLEN"/>
    <m/>
    <n v="0"/>
    <m/>
    <m/>
    <n v="101"/>
    <s v="STREET"/>
    <m/>
    <m/>
    <s v="IC"/>
    <s v="Invest Cont"/>
    <n v="510"/>
    <m/>
    <m/>
    <m/>
    <s v="500 S  UNION                        AV"/>
    <m/>
    <n v="34.059600000000003"/>
    <n v="-118.2701"/>
    <n v="0"/>
  </r>
  <r>
    <n v="200304607"/>
    <d v="2020-01-11T00:00:00"/>
    <d v="2020-01-10T00:00:00"/>
    <n v="2000"/>
    <n v="3"/>
    <x v="2"/>
    <n v="395"/>
    <n v="1"/>
    <n v="330"/>
    <s v="BURGLARY FROM VEHICLE"/>
    <s v="0329 0344 1307 1609"/>
    <n v="54"/>
    <s v="M"/>
    <s v="H"/>
    <n v="101"/>
    <s v="STREET"/>
    <m/>
    <m/>
    <s v="IC"/>
    <s v="Invest Cont"/>
    <n v="330"/>
    <m/>
    <m/>
    <m/>
    <s v="4200 S  HARVARD                      BL"/>
    <m/>
    <n v="34.007300000000001"/>
    <n v="-118.30670000000001"/>
    <n v="0"/>
  </r>
  <r>
    <n v="200409846"/>
    <d v="2020-06-15T00:00:00"/>
    <d v="2020-04-30T00:00:00"/>
    <n v="1200"/>
    <n v="4"/>
    <x v="4"/>
    <n v="467"/>
    <n v="2"/>
    <n v="627"/>
    <s v="CHILD ABUSE (PHYSICAL) - SIMPLE ASSAULT"/>
    <s v="0400 1251 1258 0416 0553"/>
    <n v="12"/>
    <s v="M"/>
    <s v="B"/>
    <n v="504"/>
    <s v="OTHER RESIDENCE"/>
    <n v="400"/>
    <s v="STRONG-ARM (HANDS, FIST, FEET OR BODILY FORCE)"/>
    <s v="AO"/>
    <s v="Adult Other"/>
    <n v="627"/>
    <m/>
    <m/>
    <m/>
    <s v="500 S  SOTO                         ST"/>
    <m/>
    <n v="34.039700000000003"/>
    <n v="-118.2123"/>
    <n v="0"/>
  </r>
  <r>
    <n v="200216604"/>
    <d v="2020-10-24T00:00:00"/>
    <d v="2020-09-24T00:00:00"/>
    <n v="700"/>
    <n v="2"/>
    <x v="5"/>
    <n v="236"/>
    <n v="1"/>
    <n v="440"/>
    <s v="THEFT PLAIN - PETTY ($950 &amp; UNDER)"/>
    <n v="344"/>
    <n v="19"/>
    <s v="X"/>
    <s v="X"/>
    <n v="719"/>
    <s v="MEDICAL/DENTAL OFFICES"/>
    <m/>
    <m/>
    <s v="IC"/>
    <s v="Invest Cont"/>
    <n v="440"/>
    <m/>
    <m/>
    <m/>
    <s v="100 N  ALVARADO                     ST"/>
    <m/>
    <n v="34.066699999999997"/>
    <n v="-118.27030000000001"/>
    <n v="0"/>
  </r>
  <r>
    <n v="200804185"/>
    <d v="2020-01-04T00:00:00"/>
    <d v="2020-01-04T00:00:00"/>
    <n v="1900"/>
    <n v="8"/>
    <x v="12"/>
    <n v="884"/>
    <n v="2"/>
    <n v="624"/>
    <s v="BATTERY - SIMPLE ASSAULT"/>
    <s v="0400 0319"/>
    <n v="53"/>
    <s v="F"/>
    <s v="W"/>
    <n v="716"/>
    <s v="THEATRE/MOVIE"/>
    <n v="400"/>
    <s v="STRONG-ARM (HANDS, FIST, FEET OR BODILY FORCE)"/>
    <s v="IC"/>
    <s v="Invest Cont"/>
    <n v="624"/>
    <m/>
    <m/>
    <m/>
    <s v="10800 W  PICO                         BL"/>
    <m/>
    <n v="34.040599999999998"/>
    <n v="-118.42749999999999"/>
    <n v="0"/>
  </r>
  <r>
    <n v="200100737"/>
    <d v="2020-04-21T00:00:00"/>
    <d v="2020-04-21T00:00:00"/>
    <n v="1000"/>
    <n v="1"/>
    <x v="1"/>
    <n v="156"/>
    <n v="2"/>
    <n v="627"/>
    <s v="CHILD ABUSE (PHYSICAL) - SIMPLE ASSAULT"/>
    <s v="0416 0553 1218 1257 0319 1414"/>
    <n v="2"/>
    <s v="M"/>
    <s v="B"/>
    <n v="517"/>
    <s v="MISSIONS/SHELTERS"/>
    <n v="400"/>
    <s v="STRONG-ARM (HANDS, FIST, FEET OR BODILY FORCE)"/>
    <s v="IC"/>
    <s v="Invest Cont"/>
    <n v="627"/>
    <m/>
    <m/>
    <m/>
    <s v="500 S  SAN PEDRO                    ST"/>
    <m/>
    <n v="34.043700000000001"/>
    <n v="-118.24550000000001"/>
    <n v="0"/>
  </r>
  <r>
    <n v="200610802"/>
    <d v="2020-05-31T00:00:00"/>
    <d v="2020-05-31T00:00:00"/>
    <n v="715"/>
    <n v="6"/>
    <x v="9"/>
    <n v="636"/>
    <n v="1"/>
    <n v="210"/>
    <s v="ROBBERY"/>
    <s v="0344 0400 0334 0302 0432 1822"/>
    <n v="32"/>
    <s v="F"/>
    <s v="B"/>
    <n v="101"/>
    <s v="STREET"/>
    <n v="109"/>
    <s v="SEMI-AUTOMATIC PISTOL"/>
    <s v="IC"/>
    <s v="Invest Cont"/>
    <n v="210"/>
    <m/>
    <m/>
    <m/>
    <s v="6500 W  HOLLYWOOD                    BL"/>
    <m/>
    <n v="34.103400000000001"/>
    <n v="-118.3325"/>
    <n v="0"/>
  </r>
  <r>
    <n v="200319081"/>
    <d v="2020-10-18T00:00:00"/>
    <d v="2020-10-18T00:00:00"/>
    <n v="730"/>
    <n v="3"/>
    <x v="2"/>
    <n v="357"/>
    <n v="2"/>
    <n v="647"/>
    <s v="THROWING OBJECT AT MOVING VEHICLE"/>
    <s v="1310 1822 0329 0447"/>
    <n v="36"/>
    <s v="M"/>
    <s v="H"/>
    <n v="101"/>
    <s v="STREET"/>
    <n v="306"/>
    <s v="ROCK/THROWN OBJECT"/>
    <s v="AO"/>
    <s v="Adult Other"/>
    <n v="647"/>
    <m/>
    <m/>
    <m/>
    <s v="VERMONT                      AV"/>
    <s v="36TH                         PL"/>
    <n v="34.022100000000002"/>
    <n v="-118.2915"/>
    <n v="0"/>
  </r>
  <r>
    <n v="201222136"/>
    <d v="2020-10-06T00:00:00"/>
    <d v="2020-10-06T00:00:00"/>
    <n v="200"/>
    <n v="12"/>
    <x v="8"/>
    <n v="1239"/>
    <n v="1"/>
    <n v="440"/>
    <s v="THEFT PLAIN - PETTY ($950 &amp; UNDER)"/>
    <s v="0344 0605 0416 0429 0354 0342"/>
    <n v="20"/>
    <s v="M"/>
    <s v="H"/>
    <n v="101"/>
    <s v="STREET"/>
    <m/>
    <m/>
    <s v="IC"/>
    <s v="Invest Cont"/>
    <n v="440"/>
    <m/>
    <m/>
    <m/>
    <s v="FLORENCE                     AV"/>
    <s v="FIGUEROA"/>
    <n v="33.9863"/>
    <n v="-118.2881"/>
    <n v="0"/>
  </r>
  <r>
    <n v="200613290"/>
    <d v="2020-07-30T00:00:00"/>
    <d v="2020-07-30T00:00:00"/>
    <n v="1630"/>
    <n v="6"/>
    <x v="9"/>
    <n v="645"/>
    <n v="2"/>
    <n v="888"/>
    <s v="TRESPASSING"/>
    <s v="2004 1822 1501"/>
    <n v="0"/>
    <s v="X"/>
    <s v="X"/>
    <n v="203"/>
    <s v="OTHER BUSINESS"/>
    <m/>
    <m/>
    <s v="IC"/>
    <s v="Invest Cont"/>
    <n v="888"/>
    <m/>
    <m/>
    <m/>
    <s v="6800 W  HOLLYWOOD                    BL"/>
    <m/>
    <n v="34.101599999999998"/>
    <n v="-118.3391"/>
    <n v="0"/>
  </r>
  <r>
    <n v="200516445"/>
    <d v="2020-10-13T00:00:00"/>
    <d v="2020-10-13T00:00:00"/>
    <n v="2122"/>
    <n v="5"/>
    <x v="10"/>
    <n v="532"/>
    <n v="2"/>
    <n v="890"/>
    <s v="FAILURE TO YIELD"/>
    <n v="1309"/>
    <n v="0"/>
    <s v="M"/>
    <s v="O"/>
    <n v="101"/>
    <s v="STREET"/>
    <m/>
    <m/>
    <s v="IC"/>
    <s v="Invest Cont"/>
    <n v="890"/>
    <m/>
    <m/>
    <m/>
    <s v="DENNI                        ST"/>
    <s v="NEPTUNE                      AV"/>
    <n v="33.784599999999998"/>
    <n v="-118.2692"/>
    <n v="0"/>
  </r>
  <r>
    <n v="200904635"/>
    <d v="2020-01-15T00:00:00"/>
    <d v="2020-01-15T00:00:00"/>
    <n v="300"/>
    <n v="9"/>
    <x v="3"/>
    <n v="937"/>
    <n v="1"/>
    <n v="420"/>
    <s v="THEFT FROM MOTOR VEHICLE - PETTY ($950 &amp; UNDER)"/>
    <s v="0385 0344"/>
    <n v="54"/>
    <s v="M"/>
    <s v="B"/>
    <n v="104"/>
    <s v="DRIVEWAY"/>
    <m/>
    <m/>
    <s v="IC"/>
    <s v="Invest Cont"/>
    <n v="420"/>
    <m/>
    <m/>
    <m/>
    <s v="14000    SYLVAN                       ST"/>
    <m/>
    <n v="34.184399999999997"/>
    <n v="-118.4378"/>
    <n v="0"/>
  </r>
  <r>
    <n v="200714614"/>
    <d v="2020-09-29T00:00:00"/>
    <d v="2020-09-14T00:00:00"/>
    <n v="1300"/>
    <n v="7"/>
    <x v="0"/>
    <n v="745"/>
    <n v="1"/>
    <n v="331"/>
    <s v="THEFT FROM MOTOR VEHICLE - GRAND ($950.01 AND OVER)"/>
    <s v="0321 0334 2032"/>
    <n v="21"/>
    <s v="F"/>
    <s v="W"/>
    <n v="707"/>
    <s v="GARAGE/CARPORT"/>
    <m/>
    <m/>
    <s v="IC"/>
    <s v="Invest Cont"/>
    <n v="331"/>
    <m/>
    <m/>
    <m/>
    <s v="5600    WILSHIRE                     BL"/>
    <m/>
    <n v="34.062399999999997"/>
    <n v="-118.351"/>
    <n v="0"/>
  </r>
  <r>
    <n v="200214532"/>
    <d v="2020-09-02T00:00:00"/>
    <d v="2020-09-02T00:00:00"/>
    <n v="1520"/>
    <n v="2"/>
    <x v="5"/>
    <n v="261"/>
    <n v="2"/>
    <n v="888"/>
    <s v="TRESPASSING"/>
    <s v="2004 1822"/>
    <n v="25"/>
    <s v="M"/>
    <s v="O"/>
    <n v="502"/>
    <s v="MULTI-UNIT DWELLING (APARTMENT, DUPLEX, ETC)"/>
    <m/>
    <m/>
    <s v="AA"/>
    <s v="Adult Arrest"/>
    <n v="888"/>
    <m/>
    <m/>
    <m/>
    <s v="800 S  GRAND VIEW                   ST"/>
    <m/>
    <n v="34.0548"/>
    <n v="-118.2807"/>
    <n v="1"/>
  </r>
  <r>
    <n v="200708778"/>
    <d v="2020-05-01T00:00:00"/>
    <d v="2020-05-01T00:00:00"/>
    <n v="1200"/>
    <n v="7"/>
    <x v="0"/>
    <n v="765"/>
    <n v="2"/>
    <n v="845"/>
    <s v="SEX OFFENDER REGISTRANT OUT OF COMPLIANCE"/>
    <s v="1501 0500 2004"/>
    <n v="45"/>
    <s v="M"/>
    <s v="B"/>
    <n v="726"/>
    <s v="POLICE FACILITY"/>
    <m/>
    <m/>
    <s v="AA"/>
    <s v="Adult Arrest"/>
    <n v="845"/>
    <m/>
    <m/>
    <m/>
    <s v="4800    VENICE                       BL"/>
    <m/>
    <n v="34.046700000000001"/>
    <n v="-118.3407"/>
    <n v="1"/>
  </r>
  <r>
    <n v="200400545"/>
    <d v="2020-01-20T00:00:00"/>
    <d v="2020-01-20T00:00:00"/>
    <n v="1210"/>
    <n v="4"/>
    <x v="4"/>
    <n v="423"/>
    <n v="1"/>
    <n v="230"/>
    <s v="ASSAULT WITH DEADLY WEAPON, AGGRAVATED ASSAULT"/>
    <s v="1402 0400 2004 1822"/>
    <n v="0"/>
    <s v="X"/>
    <s v="X"/>
    <n v="108"/>
    <s v="PARKING LOT"/>
    <n v="500"/>
    <s v="UNKNOWN WEAPON/OTHER WEAPON"/>
    <s v="AA"/>
    <s v="Adult Arrest"/>
    <n v="230"/>
    <n v="998"/>
    <m/>
    <m/>
    <s v="1100 N  MISSION                      RD"/>
    <m/>
    <n v="34.065100000000001"/>
    <n v="-118.2116"/>
    <n v="1"/>
  </r>
  <r>
    <n v="200612468"/>
    <d v="2020-07-11T00:00:00"/>
    <d v="2020-07-11T00:00:00"/>
    <n v="1230"/>
    <n v="6"/>
    <x v="9"/>
    <n v="668"/>
    <n v="2"/>
    <n v="626"/>
    <s v="INTIMATE PARTNER - SIMPLE ASSAULT"/>
    <s v="2000 0400 0408 1276"/>
    <n v="19"/>
    <s v="F"/>
    <s v="H"/>
    <n v="501"/>
    <s v="SINGLE FAMILY DWELLING"/>
    <n v="400"/>
    <s v="STRONG-ARM (HANDS, FIST, FEET OR BODILY FORCE)"/>
    <s v="IC"/>
    <s v="Invest Cont"/>
    <n v="626"/>
    <m/>
    <m/>
    <m/>
    <s v="5600    LA MIRADA                    AV"/>
    <m/>
    <n v="34.093800000000002"/>
    <n v="-118.3109"/>
    <n v="0"/>
  </r>
  <r>
    <n v="200109201"/>
    <d v="2020-03-15T00:00:00"/>
    <d v="2020-03-15T00:00:00"/>
    <n v="2000"/>
    <n v="1"/>
    <x v="1"/>
    <n v="153"/>
    <n v="1"/>
    <n v="230"/>
    <s v="ASSAULT WITH DEADLY WEAPON, AGGRAVATED ASSAULT"/>
    <s v="0416 0445 1822 0429 0342 1414 1234"/>
    <n v="13"/>
    <s v="M"/>
    <s v="B"/>
    <n v="102"/>
    <s v="SIDEWALK"/>
    <n v="304"/>
    <s v="CLUB/BAT"/>
    <s v="IC"/>
    <s v="Invest Cont"/>
    <n v="230"/>
    <m/>
    <m/>
    <m/>
    <s v="500 S  SPRING                       ST"/>
    <m/>
    <n v="34.046700000000001"/>
    <n v="-118.252"/>
    <n v="0"/>
  </r>
  <r>
    <n v="200617811"/>
    <d v="2020-11-09T00:00:00"/>
    <d v="2020-11-09T00:00:00"/>
    <n v="2305"/>
    <n v="6"/>
    <x v="9"/>
    <n v="665"/>
    <n v="2"/>
    <n v="624"/>
    <s v="BATTERY - SIMPLE ASSAULT"/>
    <s v="0400 0416 0429 1218 2004 0913"/>
    <n v="57"/>
    <s v="M"/>
    <s v="W"/>
    <n v="101"/>
    <s v="STREET"/>
    <n v="400"/>
    <s v="STRONG-ARM (HANDS, FIST, FEET OR BODILY FORCE)"/>
    <s v="IC"/>
    <s v="Invest Cont"/>
    <n v="624"/>
    <m/>
    <m/>
    <m/>
    <s v="HIGHLAND"/>
    <s v="ROMAINE"/>
    <n v="34.088900000000002"/>
    <n v="-118.3386"/>
    <n v="0"/>
  </r>
  <r>
    <n v="201200834"/>
    <d v="2020-08-24T00:00:00"/>
    <d v="2020-08-24T00:00:00"/>
    <n v="2105"/>
    <n v="12"/>
    <x v="8"/>
    <n v="1267"/>
    <n v="2"/>
    <n v="753"/>
    <s v="DISCHARGE FIREARMS/SHOTS FIRED"/>
    <s v="1402 1419 1407 1100 0216 0345 0334 0906 1816 1809"/>
    <n v="0"/>
    <s v="X"/>
    <s v="X"/>
    <n v="101"/>
    <s v="STREET"/>
    <n v="101"/>
    <s v="REVOLVER"/>
    <s v="IC"/>
    <s v="Invest Cont"/>
    <n v="753"/>
    <m/>
    <m/>
    <m/>
    <s v="82ND                         ST"/>
    <s v="FIGUEROA                     ST"/>
    <n v="33.964300000000001"/>
    <n v="-118.28270000000001"/>
    <n v="0"/>
  </r>
  <r>
    <n v="200806333"/>
    <d v="2020-02-21T00:00:00"/>
    <d v="2020-02-21T00:00:00"/>
    <n v="930"/>
    <n v="8"/>
    <x v="12"/>
    <n v="896"/>
    <n v="2"/>
    <n v="740"/>
    <s v="VANDALISM - FELONY ($400 &amp; OVER, ALL CHURCH VANDALISMS)"/>
    <s v="0329 1300 1822"/>
    <n v="34"/>
    <s v="M"/>
    <s v="H"/>
    <n v="108"/>
    <s v="PARKING LOT"/>
    <m/>
    <m/>
    <s v="IC"/>
    <s v="Invest Cont"/>
    <n v="740"/>
    <m/>
    <m/>
    <m/>
    <s v="9800    NATIONAL                     BL"/>
    <m/>
    <n v="34.031399999999998"/>
    <n v="-118.3998"/>
    <n v="0"/>
  </r>
  <r>
    <n v="200105424"/>
    <d v="2020-01-22T00:00:00"/>
    <d v="2020-01-22T00:00:00"/>
    <n v="100"/>
    <n v="1"/>
    <x v="1"/>
    <n v="195"/>
    <n v="1"/>
    <n v="330"/>
    <s v="BURGLARY FROM VEHICLE"/>
    <s v="1307 1822 0329 1414 1609 0344"/>
    <n v="50"/>
    <s v="M"/>
    <s v="H"/>
    <n v="101"/>
    <s v="STREET"/>
    <m/>
    <m/>
    <s v="IC"/>
    <s v="Invest Cont"/>
    <n v="330"/>
    <m/>
    <m/>
    <m/>
    <s v="1600 S  LOS ANGELES                  ST"/>
    <m/>
    <n v="34.033000000000001"/>
    <n v="-118.2615"/>
    <n v="0"/>
  </r>
  <r>
    <n v="200912876"/>
    <d v="2020-07-29T00:00:00"/>
    <d v="2020-07-28T00:00:00"/>
    <n v="300"/>
    <n v="9"/>
    <x v="3"/>
    <n v="943"/>
    <n v="2"/>
    <n v="762"/>
    <s v="LEWD CONDUCT"/>
    <s v="0528 2021 1202"/>
    <n v="66"/>
    <s v="F"/>
    <s v="H"/>
    <n v="501"/>
    <s v="SINGLE FAMILY DWELLING"/>
    <m/>
    <m/>
    <s v="AO"/>
    <s v="Adult Other"/>
    <n v="762"/>
    <m/>
    <m/>
    <m/>
    <s v="5400    TYRONE                       AV"/>
    <m/>
    <n v="34.168599999999998"/>
    <n v="-118.4443"/>
    <n v="0"/>
  </r>
  <r>
    <n v="200516106"/>
    <d v="2020-11-02T00:00:00"/>
    <d v="2020-11-01T00:00:00"/>
    <n v="1900"/>
    <n v="5"/>
    <x v="10"/>
    <n v="513"/>
    <n v="1"/>
    <n v="510"/>
    <s v="VEHICLE - STOLEN"/>
    <m/>
    <n v="0"/>
    <m/>
    <m/>
    <n v="101"/>
    <s v="STREET"/>
    <m/>
    <m/>
    <s v="IC"/>
    <s v="Invest Cont"/>
    <n v="510"/>
    <m/>
    <m/>
    <m/>
    <s v="251ST                        ST"/>
    <s v="NORMANDIE                    AV"/>
    <n v="33.796799999999998"/>
    <n v="-118.2975"/>
    <n v="0"/>
  </r>
  <r>
    <n v="211714630"/>
    <d v="2021-11-02T00:00:00"/>
    <d v="2021-10-26T00:00:00"/>
    <n v="1000"/>
    <n v="17"/>
    <x v="13"/>
    <n v="1777"/>
    <n v="2"/>
    <n v="354"/>
    <s v="THEFT OF IDENTITY"/>
    <n v="1822"/>
    <n v="36"/>
    <s v="F"/>
    <s v="H"/>
    <n v="501"/>
    <s v="SINGLE FAMILY DWELLING"/>
    <m/>
    <m/>
    <s v="IC"/>
    <s v="Invest Cont"/>
    <n v="354"/>
    <m/>
    <m/>
    <m/>
    <s v="16600    NORDHOFF                     ST"/>
    <m/>
    <n v="34.242199999999997"/>
    <n v="-118.4897"/>
    <n v="0"/>
  </r>
  <r>
    <n v="211420568"/>
    <d v="2021-10-27T00:00:00"/>
    <d v="2021-10-27T00:00:00"/>
    <n v="1930"/>
    <n v="14"/>
    <x v="14"/>
    <n v="1441"/>
    <n v="2"/>
    <n v="624"/>
    <s v="BATTERY - SIMPLE ASSAULT"/>
    <s v="1822 0394 0349 0344 0400"/>
    <n v="52"/>
    <s v="M"/>
    <s v="W"/>
    <n v="101"/>
    <s v="STREET"/>
    <n v="400"/>
    <s v="STRONG-ARM (HANDS, FIST, FEET OR BODILY FORCE)"/>
    <s v="IC"/>
    <s v="Invest Cont"/>
    <n v="624"/>
    <m/>
    <m/>
    <m/>
    <s v="400 S  VENICE                       BL"/>
    <m/>
    <n v="33.985799999999998"/>
    <n v="-118.4676"/>
    <n v="0"/>
  </r>
  <r>
    <n v="212111648"/>
    <d v="2021-07-19T00:00:00"/>
    <d v="2021-07-13T00:00:00"/>
    <n v="2200"/>
    <n v="21"/>
    <x v="15"/>
    <n v="2157"/>
    <n v="1"/>
    <n v="330"/>
    <s v="BURGLARY FROM VEHICLE"/>
    <n v="385"/>
    <n v="47"/>
    <s v="M"/>
    <s v="B"/>
    <n v="108"/>
    <s v="PARKING LOT"/>
    <m/>
    <m/>
    <s v="IC"/>
    <s v="Invest Cont"/>
    <n v="330"/>
    <m/>
    <m/>
    <m/>
    <s v="6700    DE SOTO                      AV"/>
    <m/>
    <n v="34.191499999999998"/>
    <n v="-118.58839999999999"/>
    <n v="0"/>
  </r>
  <r>
    <n v="210514454"/>
    <d v="2021-10-03T00:00:00"/>
    <d v="2021-10-01T00:00:00"/>
    <n v="2330"/>
    <n v="5"/>
    <x v="10"/>
    <n v="521"/>
    <n v="1"/>
    <n v="331"/>
    <s v="THEFT FROM MOTOR VEHICLE - GRAND ($950.01 AND OVER)"/>
    <s v="1300 0344 0385"/>
    <n v="65"/>
    <s v="M"/>
    <s v="H"/>
    <n v="101"/>
    <s v="STREET"/>
    <m/>
    <m/>
    <s v="IC"/>
    <s v="Invest Cont"/>
    <n v="331"/>
    <m/>
    <m/>
    <m/>
    <s v="2200 N  STONEWOOD                    CT"/>
    <m/>
    <n v="33.764899999999997"/>
    <n v="-118.30759999999999"/>
    <n v="0"/>
  </r>
  <r>
    <n v="210115525"/>
    <d v="2021-08-21T00:00:00"/>
    <d v="2021-08-20T00:00:00"/>
    <n v="1925"/>
    <n v="1"/>
    <x v="1"/>
    <n v="111"/>
    <n v="1"/>
    <n v="341"/>
    <s v="THEFT-GRAND ($950.01 &amp; OVER)EXCPT,GUNS,FOWL,LIVESTK,PROD"/>
    <s v="1822 0377 0344 2032"/>
    <n v="57"/>
    <s v="F"/>
    <s v="A"/>
    <n v="210"/>
    <s v="RESTAURANT/FAST FOOD"/>
    <m/>
    <m/>
    <s v="IC"/>
    <s v="Invest Cont"/>
    <n v="341"/>
    <m/>
    <m/>
    <m/>
    <s v="400 W  COLLEGE                      ST"/>
    <m/>
    <n v="34.064"/>
    <n v="-118.2375"/>
    <n v="0"/>
  </r>
  <r>
    <n v="210713390"/>
    <d v="2021-09-22T00:00:00"/>
    <d v="2021-09-21T00:00:00"/>
    <n v="1730"/>
    <n v="7"/>
    <x v="0"/>
    <n v="783"/>
    <n v="1"/>
    <n v="510"/>
    <s v="VEHICLE - STOLEN"/>
    <m/>
    <n v="0"/>
    <m/>
    <m/>
    <n v="101"/>
    <s v="STREET"/>
    <m/>
    <m/>
    <s v="IC"/>
    <s v="Invest Cont"/>
    <n v="510"/>
    <m/>
    <m/>
    <m/>
    <s v="5400    APPLE                        ST"/>
    <m/>
    <n v="34.034199999999998"/>
    <n v="-118.3609"/>
    <n v="0"/>
  </r>
  <r>
    <n v="210320751"/>
    <d v="2021-12-27T00:00:00"/>
    <d v="2021-12-27T00:00:00"/>
    <n v="1645"/>
    <n v="3"/>
    <x v="2"/>
    <n v="334"/>
    <n v="2"/>
    <n v="888"/>
    <s v="TRESPASSING"/>
    <s v="1501 1822"/>
    <n v="20"/>
    <s v="X"/>
    <s v="X"/>
    <n v="242"/>
    <s v="DISCOUNT STORE (99 CENT,DOLLAR,ETC."/>
    <m/>
    <m/>
    <s v="IC"/>
    <s v="Invest Cont"/>
    <n v="888"/>
    <m/>
    <m/>
    <m/>
    <s v="3000    CRENSHAW                     BL"/>
    <m/>
    <n v="34.027200000000001"/>
    <n v="-118.3351"/>
    <n v="0"/>
  </r>
  <r>
    <n v="211114864"/>
    <d v="2021-10-30T00:00:00"/>
    <d v="2021-10-30T00:00:00"/>
    <n v="2045"/>
    <n v="11"/>
    <x v="7"/>
    <n v="1145"/>
    <n v="2"/>
    <n v="888"/>
    <s v="TRESPASSING"/>
    <s v="1501 0913 1817 2004"/>
    <n v="66"/>
    <s v="M"/>
    <s v="H"/>
    <n v="501"/>
    <s v="SINGLE FAMILY DWELLING"/>
    <m/>
    <m/>
    <s v="IC"/>
    <s v="Invest Cont"/>
    <n v="888"/>
    <m/>
    <m/>
    <m/>
    <s v="2400    RIVERSIDE                    PL"/>
    <m/>
    <n v="34.100099999999998"/>
    <n v="-118.2533"/>
    <n v="0"/>
  </r>
  <r>
    <n v="220704709"/>
    <d v="2022-01-21T00:00:00"/>
    <d v="2021-12-24T00:00:00"/>
    <n v="2330"/>
    <n v="7"/>
    <x v="0"/>
    <n v="701"/>
    <n v="2"/>
    <n v="624"/>
    <s v="BATTERY - SIMPLE ASSAULT"/>
    <n v="417"/>
    <n v="43"/>
    <s v="M"/>
    <s v="B"/>
    <n v="101"/>
    <s v="STREET"/>
    <n v="400"/>
    <s v="STRONG-ARM (HANDS, FIST, FEET OR BODILY FORCE)"/>
    <s v="IC"/>
    <s v="Invest Cont"/>
    <n v="624"/>
    <m/>
    <m/>
    <m/>
    <s v="700 N  LA CIENEGA                   BL"/>
    <m/>
    <n v="34.0839"/>
    <n v="-118.37649999999999"/>
    <n v="0"/>
  </r>
  <r>
    <n v="210211220"/>
    <d v="2021-06-27T00:00:00"/>
    <d v="2021-06-20T00:00:00"/>
    <n v="1400"/>
    <n v="2"/>
    <x v="5"/>
    <n v="235"/>
    <n v="2"/>
    <n v="745"/>
    <s v="VANDALISM - MISDEAMEANOR ($399 OR UNDER)"/>
    <s v="0329 1822"/>
    <n v="58"/>
    <s v="F"/>
    <s v="F"/>
    <n v="501"/>
    <s v="SINGLE FAMILY DWELLING"/>
    <m/>
    <m/>
    <s v="IC"/>
    <s v="Invest Cont"/>
    <n v="745"/>
    <m/>
    <m/>
    <m/>
    <s v="200 N  ALVARADO                     ST"/>
    <m/>
    <n v="34.067700000000002"/>
    <n v="-118.2731"/>
    <n v="0"/>
  </r>
  <r>
    <n v="210208035"/>
    <d v="2021-04-10T00:00:00"/>
    <d v="2021-04-10T00:00:00"/>
    <n v="930"/>
    <n v="2"/>
    <x v="5"/>
    <n v="265"/>
    <n v="1"/>
    <n v="350"/>
    <s v="THEFT, PERSON"/>
    <s v="0344 1822 0346"/>
    <n v="38"/>
    <s v="F"/>
    <s v="H"/>
    <n v="101"/>
    <s v="STREET"/>
    <m/>
    <m/>
    <s v="IC"/>
    <s v="Invest Cont"/>
    <n v="350"/>
    <m/>
    <m/>
    <m/>
    <s v="700 S  WESTLAKE                     AV"/>
    <m/>
    <n v="34.055700000000002"/>
    <n v="-118.2758"/>
    <n v="0"/>
  </r>
  <r>
    <n v="222104403"/>
    <d v="2022-01-13T00:00:00"/>
    <d v="2021-12-17T00:00:00"/>
    <n v="1300"/>
    <n v="21"/>
    <x v="15"/>
    <n v="2105"/>
    <n v="2"/>
    <n v="940"/>
    <s v="EXTORTION"/>
    <s v="1914 1915"/>
    <n v="21"/>
    <s v="M"/>
    <s v="B"/>
    <n v="502"/>
    <s v="MULTI-UNIT DWELLING (APARTMENT, DUPLEX, ETC)"/>
    <m/>
    <m/>
    <s v="IC"/>
    <s v="Invest Cont"/>
    <n v="940"/>
    <m/>
    <m/>
    <m/>
    <s v="8300    NORTHGATE                    AV"/>
    <m/>
    <n v="34.2209"/>
    <n v="-118.6041"/>
    <n v="0"/>
  </r>
  <r>
    <n v="211907256"/>
    <d v="2021-04-03T00:00:00"/>
    <d v="2021-04-03T00:00:00"/>
    <n v="319"/>
    <n v="19"/>
    <x v="16"/>
    <n v="1944"/>
    <n v="1"/>
    <n v="310"/>
    <s v="BURGLARY"/>
    <s v="1601 0344"/>
    <n v="64"/>
    <s v="M"/>
    <s v="H"/>
    <n v="221"/>
    <s v="PUBLIC STORAGE"/>
    <m/>
    <m/>
    <s v="IC"/>
    <s v="Invest Cont"/>
    <n v="310"/>
    <m/>
    <m/>
    <m/>
    <s v="11100    LAUREL CANYON                BL"/>
    <m/>
    <n v="34.271799999999999"/>
    <n v="-118.44589999999999"/>
    <n v="0"/>
  </r>
  <r>
    <n v="211806729"/>
    <d v="2021-02-24T00:00:00"/>
    <d v="2021-02-24T00:00:00"/>
    <n v="1535"/>
    <n v="18"/>
    <x v="17"/>
    <n v="1831"/>
    <n v="1"/>
    <n v="210"/>
    <s v="ROBBERY"/>
    <s v="1822 0302 0337 0432 0443 1300 0344"/>
    <n v="0"/>
    <s v="X"/>
    <s v="X"/>
    <n v="401"/>
    <s v="MINI-MART"/>
    <n v="102"/>
    <s v="HAND GUN"/>
    <s v="IC"/>
    <s v="Invest Cont"/>
    <n v="210"/>
    <m/>
    <m/>
    <m/>
    <s v="500 W  EL SEGUNDO                   BL"/>
    <m/>
    <n v="33.920099999999998"/>
    <n v="-118.2868"/>
    <n v="0"/>
  </r>
  <r>
    <n v="211315454"/>
    <d v="2021-09-07T00:00:00"/>
    <d v="2021-09-07T00:00:00"/>
    <n v="131"/>
    <n v="13"/>
    <x v="6"/>
    <n v="1307"/>
    <n v="2"/>
    <n v="890"/>
    <s v="FAILURE TO YIELD"/>
    <n v="1309"/>
    <n v="0"/>
    <s v="X"/>
    <s v="X"/>
    <n v="101"/>
    <s v="STREET"/>
    <m/>
    <m/>
    <s v="IC"/>
    <s v="Invest Cont"/>
    <n v="890"/>
    <m/>
    <m/>
    <m/>
    <s v="8TH"/>
    <s v="STANFORD"/>
    <n v="34.036499999999997"/>
    <n v="-118.24679999999999"/>
    <n v="0"/>
  </r>
  <r>
    <n v="211516203"/>
    <d v="2021-10-17T00:00:00"/>
    <d v="2021-10-17T00:00:00"/>
    <n v="1630"/>
    <n v="15"/>
    <x v="18"/>
    <n v="1548"/>
    <n v="2"/>
    <n v="740"/>
    <s v="VANDALISM - FELONY ($400 &amp; OVER, ALL CHURCH VANDALISMS)"/>
    <n v="329"/>
    <n v="0"/>
    <s v="M"/>
    <s v="O"/>
    <n v="406"/>
    <s v="OTHER STORE"/>
    <m/>
    <m/>
    <s v="IC"/>
    <s v="Invest Cont"/>
    <n v="740"/>
    <m/>
    <m/>
    <m/>
    <s v="11300    MAGNOLIA                     BL"/>
    <m/>
    <n v="34.166699999999999"/>
    <n v="-118.3702"/>
    <n v="0"/>
  </r>
  <r>
    <n v="210912925"/>
    <d v="2021-08-16T00:00:00"/>
    <d v="2021-08-16T00:00:00"/>
    <n v="2105"/>
    <n v="9"/>
    <x v="3"/>
    <n v="964"/>
    <n v="2"/>
    <n v="624"/>
    <s v="BATTERY - SIMPLE ASSAULT"/>
    <s v="2004 0416 0446 0345"/>
    <n v="31"/>
    <s v="M"/>
    <s v="A"/>
    <n v="102"/>
    <s v="SIDEWALK"/>
    <n v="400"/>
    <s v="STRONG-ARM (HANDS, FIST, FEET OR BODILY FORCE)"/>
    <s v="IC"/>
    <s v="Invest Cont"/>
    <n v="624"/>
    <m/>
    <m/>
    <m/>
    <s v="13700    RIVERSIDE                    DR"/>
    <m/>
    <n v="34.157600000000002"/>
    <n v="-118.4318"/>
    <n v="0"/>
  </r>
  <r>
    <n v="210610125"/>
    <d v="2021-05-21T00:00:00"/>
    <d v="2021-05-20T00:00:00"/>
    <n v="230"/>
    <n v="6"/>
    <x v="9"/>
    <n v="677"/>
    <n v="1"/>
    <n v="331"/>
    <s v="THEFT FROM MOTOR VEHICLE - GRAND ($950.01 AND OVER)"/>
    <s v="1300 0344 1822"/>
    <n v="38"/>
    <s v="M"/>
    <s v="A"/>
    <n v="501"/>
    <s v="SINGLE FAMILY DWELLING"/>
    <m/>
    <m/>
    <s v="IC"/>
    <s v="Invest Cont"/>
    <n v="331"/>
    <m/>
    <m/>
    <m/>
    <s v="700 N  WILTON                       PL"/>
    <m/>
    <n v="34.083500000000001"/>
    <n v="-118.3135"/>
    <n v="0"/>
  </r>
  <r>
    <n v="210515687"/>
    <d v="2021-11-05T00:00:00"/>
    <d v="2021-11-05T00:00:00"/>
    <n v="1255"/>
    <n v="5"/>
    <x v="10"/>
    <n v="513"/>
    <n v="2"/>
    <n v="888"/>
    <s v="TRESPASSING"/>
    <s v="1501 1402"/>
    <n v="32"/>
    <s v="F"/>
    <s v="W"/>
    <n v="501"/>
    <s v="SINGLE FAMILY DWELLING"/>
    <m/>
    <m/>
    <s v="AA"/>
    <s v="Adult Arrest"/>
    <n v="888"/>
    <n v="998"/>
    <m/>
    <m/>
    <s v="1100    256TH                        ST"/>
    <m/>
    <n v="33.791899999999998"/>
    <n v="-118.297"/>
    <n v="1"/>
  </r>
  <r>
    <n v="210814110"/>
    <d v="2021-09-16T00:00:00"/>
    <d v="2021-09-16T00:00:00"/>
    <n v="2230"/>
    <n v="8"/>
    <x v="12"/>
    <n v="828"/>
    <n v="2"/>
    <n v="624"/>
    <s v="BATTERY - SIMPLE ASSAULT"/>
    <s v="0444 0416 0603"/>
    <n v="25"/>
    <s v="F"/>
    <s v="W"/>
    <n v="502"/>
    <s v="MULTI-UNIT DWELLING (APARTMENT, DUPLEX, ETC)"/>
    <n v="400"/>
    <s v="STRONG-ARM (HANDS, FIST, FEET OR BODILY FORCE)"/>
    <s v="AO"/>
    <s v="Adult Other"/>
    <n v="624"/>
    <m/>
    <m/>
    <m/>
    <s v="900    HILGARD                      AV"/>
    <m/>
    <n v="34.061999999999998"/>
    <n v="-118.4415"/>
    <n v="0"/>
  </r>
  <r>
    <n v="211008833"/>
    <d v="2021-06-08T00:00:00"/>
    <d v="2021-06-08T00:00:00"/>
    <n v="22"/>
    <n v="10"/>
    <x v="11"/>
    <n v="1015"/>
    <n v="2"/>
    <n v="888"/>
    <s v="TRESPASSING"/>
    <s v="1822 2004"/>
    <n v="0"/>
    <s v="M"/>
    <s v="W"/>
    <n v="401"/>
    <s v="MINI-MART"/>
    <m/>
    <m/>
    <s v="AO"/>
    <s v="Adult Other"/>
    <n v="888"/>
    <m/>
    <m/>
    <m/>
    <s v="17700    SATICOY                      ST"/>
    <m/>
    <n v="34.208399999999997"/>
    <n v="-118.5193"/>
    <n v="0"/>
  </r>
  <r>
    <n v="211507436"/>
    <d v="2021-03-30T00:00:00"/>
    <d v="2021-03-27T00:00:00"/>
    <n v="2200"/>
    <n v="15"/>
    <x v="18"/>
    <n v="1503"/>
    <n v="1"/>
    <n v="510"/>
    <s v="VEHICLE - STOLEN"/>
    <m/>
    <n v="0"/>
    <m/>
    <m/>
    <n v="101"/>
    <s v="STREET"/>
    <m/>
    <m/>
    <s v="IC"/>
    <s v="Invest Cont"/>
    <n v="510"/>
    <m/>
    <m/>
    <m/>
    <s v="6700    LAUREL CANYON                BL"/>
    <m/>
    <n v="34.200299999999999"/>
    <n v="-118.4002"/>
    <n v="0"/>
  </r>
  <r>
    <n v="210712028"/>
    <d v="2021-08-16T00:00:00"/>
    <d v="2021-07-21T00:00:00"/>
    <n v="1300"/>
    <n v="7"/>
    <x v="0"/>
    <n v="721"/>
    <n v="2"/>
    <n v="662"/>
    <s v="BUNCO, GRAND THEFT"/>
    <s v="0701 1822 0601"/>
    <n v="24"/>
    <s v="F"/>
    <s v="W"/>
    <n v="501"/>
    <s v="SINGLE FAMILY DWELLING"/>
    <m/>
    <m/>
    <s v="IC"/>
    <s v="Invest Cont"/>
    <n v="662"/>
    <m/>
    <m/>
    <m/>
    <s v="400 S  LE DOUX                      RD"/>
    <m/>
    <n v="34.071300000000001"/>
    <n v="-118.37739999999999"/>
    <n v="0"/>
  </r>
  <r>
    <n v="212007836"/>
    <d v="2021-04-08T00:00:00"/>
    <d v="2021-04-08T00:00:00"/>
    <n v="1225"/>
    <n v="20"/>
    <x v="19"/>
    <n v="2069"/>
    <n v="2"/>
    <n v="624"/>
    <s v="BATTERY - SIMPLE ASSAULT"/>
    <s v="1822 0448 0429"/>
    <n v="84"/>
    <s v="F"/>
    <s v="A"/>
    <n v="235"/>
    <s v="PHARMACY INSIDE STORE OR SUPERMARKET*"/>
    <n v="400"/>
    <s v="STRONG-ARM (HANDS, FIST, FEET OR BODILY FORCE)"/>
    <s v="AO"/>
    <s v="Adult Other"/>
    <n v="624"/>
    <m/>
    <m/>
    <m/>
    <s v="2500 W  OLYMPIC                      BL"/>
    <m/>
    <n v="34.052399999999999"/>
    <n v="-118.2842"/>
    <n v="0"/>
  </r>
  <r>
    <n v="211011961"/>
    <d v="2021-09-03T00:00:00"/>
    <d v="2021-08-31T00:00:00"/>
    <n v="1230"/>
    <n v="10"/>
    <x v="11"/>
    <n v="1031"/>
    <n v="1"/>
    <n v="235"/>
    <s v="CHILD ABUSE (PHYSICAL) - AGGRAVATED ASSAULT"/>
    <s v="0913 0448 1414 1420 0400 1257 1817"/>
    <n v="0"/>
    <s v="M"/>
    <s v="W"/>
    <n v="501"/>
    <s v="SINGLE FAMILY DWELLING"/>
    <n v="400"/>
    <s v="STRONG-ARM (HANDS, FIST, FEET OR BODILY FORCE)"/>
    <s v="AO"/>
    <s v="Adult Other"/>
    <n v="235"/>
    <m/>
    <m/>
    <m/>
    <s v="6500    BELMAR                       AV"/>
    <m/>
    <n v="34.188200000000002"/>
    <n v="-118.55840000000001"/>
    <n v="0"/>
  </r>
  <r>
    <n v="211105669"/>
    <d v="2021-02-18T00:00:00"/>
    <d v="2021-02-18T00:00:00"/>
    <n v="2106"/>
    <n v="11"/>
    <x v="7"/>
    <n v="1181"/>
    <n v="2"/>
    <n v="438"/>
    <s v="RECKLESS DRIVING"/>
    <s v="1300 1501"/>
    <n v="0"/>
    <s v="X"/>
    <s v="X"/>
    <n v="101"/>
    <s v="STREET"/>
    <m/>
    <m/>
    <s v="AA"/>
    <s v="Adult Arrest"/>
    <n v="438"/>
    <m/>
    <m/>
    <m/>
    <s v="GLENDALE                     BL"/>
    <s v="MONTANA"/>
    <n v="34.079799999999999"/>
    <n v="-118.2603"/>
    <n v="1"/>
  </r>
  <r>
    <n v="210515309"/>
    <d v="2021-10-26T00:00:00"/>
    <d v="2021-10-26T00:00:00"/>
    <n v="1715"/>
    <n v="5"/>
    <x v="10"/>
    <n v="522"/>
    <n v="1"/>
    <n v="220"/>
    <s v="ATTEMPTED ROBBERY"/>
    <s v="1309 0337 1822 0369"/>
    <n v="44"/>
    <s v="M"/>
    <s v="H"/>
    <n v="102"/>
    <s v="SIDEWALK"/>
    <n v="113"/>
    <s v="SIMULATED GUN"/>
    <s v="IC"/>
    <s v="Invest Cont"/>
    <n v="220"/>
    <m/>
    <m/>
    <m/>
    <s v="OPP                          ST"/>
    <s v="MCDONALD                     AV"/>
    <n v="33.782400000000003"/>
    <n v="-118.2713"/>
    <n v="0"/>
  </r>
  <r>
    <n v="211505259"/>
    <d v="2021-02-02T00:00:00"/>
    <d v="2021-02-02T00:00:00"/>
    <n v="1652"/>
    <n v="15"/>
    <x v="18"/>
    <n v="1555"/>
    <n v="2"/>
    <n v="740"/>
    <s v="VANDALISM - FELONY ($400 &amp; OVER, ALL CHURCH VANDALISMS)"/>
    <s v="1402 0329 1300"/>
    <n v="0"/>
    <s v="M"/>
    <s v="O"/>
    <n v="108"/>
    <s v="PARKING LOT"/>
    <n v="307"/>
    <s v="VEHICLE"/>
    <s v="IC"/>
    <s v="Invest Cont"/>
    <n v="740"/>
    <n v="998"/>
    <m/>
    <m/>
    <s v="5100    LANKERSHIM                   BL"/>
    <m/>
    <n v="34.162999999999997"/>
    <n v="-118.37350000000001"/>
    <n v="0"/>
  </r>
  <r>
    <n v="211710643"/>
    <d v="2021-07-09T00:00:00"/>
    <d v="2021-07-08T00:00:00"/>
    <n v="430"/>
    <n v="17"/>
    <x v="13"/>
    <n v="1729"/>
    <n v="1"/>
    <n v="330"/>
    <s v="BURGLARY FROM VEHICLE"/>
    <s v="0344 0321 0385 0329"/>
    <n v="21"/>
    <s v="M"/>
    <s v="H"/>
    <n v="108"/>
    <s v="PARKING LOT"/>
    <m/>
    <m/>
    <s v="IC"/>
    <s v="Invest Cont"/>
    <n v="330"/>
    <m/>
    <m/>
    <m/>
    <s v="11100    BALBOA                       BL"/>
    <m/>
    <n v="34.275700000000001"/>
    <n v="-118.51439999999999"/>
    <n v="0"/>
  </r>
  <r>
    <n v="211423311"/>
    <d v="2021-12-21T00:00:00"/>
    <d v="2021-12-21T00:00:00"/>
    <n v="845"/>
    <n v="14"/>
    <x v="14"/>
    <n v="1465"/>
    <n v="2"/>
    <n v="930"/>
    <s v="CRIMINAL THREATS - NO WEAPON DISPLAYED"/>
    <n v="443"/>
    <n v="23"/>
    <s v="F"/>
    <s v="W"/>
    <n v="710"/>
    <s v="OTHER PREMISE"/>
    <n v="511"/>
    <s v="VERBAL THREAT"/>
    <s v="IC"/>
    <s v="Invest Cont"/>
    <n v="930"/>
    <m/>
    <m/>
    <m/>
    <s v="5700    MESMER                       AV"/>
    <m/>
    <n v="33.9848"/>
    <n v="-118.3998"/>
    <n v="0"/>
  </r>
  <r>
    <n v="211405037"/>
    <d v="2021-01-16T00:00:00"/>
    <d v="2021-01-15T00:00:00"/>
    <n v="1430"/>
    <n v="14"/>
    <x v="14"/>
    <n v="1445"/>
    <n v="1"/>
    <n v="420"/>
    <s v="THEFT FROM MOTOR VEHICLE - PETTY ($950 &amp; UNDER)"/>
    <s v="0344 1300"/>
    <n v="26"/>
    <s v="M"/>
    <s v="W"/>
    <n v="502"/>
    <s v="MULTI-UNIT DWELLING (APARTMENT, DUPLEX, ETC)"/>
    <m/>
    <m/>
    <s v="IC"/>
    <s v="Invest Cont"/>
    <n v="420"/>
    <m/>
    <m/>
    <m/>
    <s v="12700    CASWELL                      AV"/>
    <m/>
    <n v="33.997599999999998"/>
    <n v="-118.4384"/>
    <n v="0"/>
  </r>
  <r>
    <n v="210120263"/>
    <d v="2021-11-10T00:00:00"/>
    <d v="2021-11-09T00:00:00"/>
    <n v="2135"/>
    <n v="1"/>
    <x v="1"/>
    <n v="119"/>
    <n v="1"/>
    <n v="440"/>
    <s v="THEFT PLAIN - PETTY ($950 &amp; UNDER)"/>
    <s v="0344 2032"/>
    <n v="55"/>
    <s v="F"/>
    <s v="H"/>
    <n v="111"/>
    <s v="BUS-CHARTER/PRIVATE"/>
    <m/>
    <m/>
    <s v="IC"/>
    <s v="Invest Cont"/>
    <n v="440"/>
    <m/>
    <m/>
    <m/>
    <s v="CESAR E CHAVEZ"/>
    <s v="VIGNES                       ST"/>
    <n v="34.0563"/>
    <n v="-118.23180000000001"/>
    <n v="0"/>
  </r>
  <r>
    <n v="210411209"/>
    <d v="2021-07-30T00:00:00"/>
    <d v="2021-07-30T00:00:00"/>
    <n v="145"/>
    <n v="4"/>
    <x v="4"/>
    <n v="423"/>
    <n v="1"/>
    <n v="230"/>
    <s v="ASSAULT WITH DEADLY WEAPON, AGGRAVATED ASSAULT"/>
    <s v="1822 0312 0334 0450 1218"/>
    <n v="24"/>
    <s v="M"/>
    <s v="H"/>
    <n v="101"/>
    <s v="STREET"/>
    <n v="102"/>
    <s v="HAND GUN"/>
    <s v="IC"/>
    <s v="Invest Cont"/>
    <n v="230"/>
    <m/>
    <m/>
    <m/>
    <s v="3000 N  MAIN                         ST"/>
    <m/>
    <n v="34.066000000000003"/>
    <n v="-118.2102"/>
    <n v="0"/>
  </r>
  <r>
    <n v="211306091"/>
    <d v="2021-02-16T00:00:00"/>
    <d v="2021-02-16T00:00:00"/>
    <n v="1630"/>
    <n v="13"/>
    <x v="6"/>
    <n v="1343"/>
    <n v="2"/>
    <n v="626"/>
    <s v="INTIMATE PARTNER - SIMPLE ASSAULT"/>
    <s v="2000 0416 0329 1307"/>
    <n v="30"/>
    <s v="F"/>
    <s v="H"/>
    <n v="501"/>
    <s v="SINGLE FAMILY DWELLING"/>
    <n v="400"/>
    <s v="STRONG-ARM (HANDS, FIST, FEET OR BODILY FORCE)"/>
    <s v="IC"/>
    <s v="Invest Cont"/>
    <n v="626"/>
    <m/>
    <m/>
    <m/>
    <s v="3600    METTLER                      ST"/>
    <m/>
    <n v="34.011099999999999"/>
    <n v="-118.2663"/>
    <n v="0"/>
  </r>
  <r>
    <n v="211416572"/>
    <d v="2021-08-14T00:00:00"/>
    <d v="2021-08-14T00:00:00"/>
    <n v="705"/>
    <n v="14"/>
    <x v="14"/>
    <n v="1452"/>
    <n v="1"/>
    <n v="310"/>
    <s v="BURGLARY"/>
    <s v="0344 1300 2004"/>
    <n v="0"/>
    <s v="M"/>
    <s v="O"/>
    <n v="101"/>
    <s v="STREET"/>
    <m/>
    <m/>
    <s v="AA"/>
    <s v="Adult Arrest"/>
    <n v="310"/>
    <n v="510"/>
    <m/>
    <m/>
    <s v="OUTRIGGER                    ST"/>
    <s v="PACIFIC                      AV"/>
    <n v="33.971600000000002"/>
    <n v="-118.4593"/>
    <n v="1"/>
  </r>
  <r>
    <n v="211512747"/>
    <d v="2021-08-04T00:00:00"/>
    <d v="2021-08-03T00:00:00"/>
    <n v="1500"/>
    <n v="15"/>
    <x v="18"/>
    <n v="1511"/>
    <n v="2"/>
    <n v="740"/>
    <s v="VANDALISM - FELONY ($400 &amp; OVER, ALL CHURCH VANDALISMS)"/>
    <n v="329"/>
    <n v="0"/>
    <s v="M"/>
    <s v="W"/>
    <n v="122"/>
    <s v="VEHICLE, PASSENGER/TRUCK"/>
    <m/>
    <m/>
    <s v="IC"/>
    <s v="Invest Cont"/>
    <n v="740"/>
    <m/>
    <m/>
    <m/>
    <s v="13000    SHERMAN                      WY"/>
    <m/>
    <n v="34.203699999999998"/>
    <n v="-118.42100000000001"/>
    <n v="0"/>
  </r>
  <r>
    <n v="210113337"/>
    <d v="2021-07-11T00:00:00"/>
    <d v="2021-07-11T00:00:00"/>
    <n v="1115"/>
    <n v="1"/>
    <x v="1"/>
    <n v="181"/>
    <n v="2"/>
    <n v="624"/>
    <s v="BATTERY - SIMPLE ASSAULT"/>
    <s v="1601 0447 0416"/>
    <n v="28"/>
    <s v="F"/>
    <s v="A"/>
    <n v="102"/>
    <s v="SIDEWALK"/>
    <n v="500"/>
    <s v="UNKNOWN WEAPON/OTHER WEAPON"/>
    <s v="IC"/>
    <s v="Invest Cont"/>
    <n v="624"/>
    <m/>
    <m/>
    <m/>
    <s v="S  11TH                         ST"/>
    <s v="OLIVE                        ST"/>
    <n v="34.043100000000003"/>
    <n v="-118.2692"/>
    <n v="0"/>
  </r>
  <r>
    <n v="210809906"/>
    <d v="2021-05-29T00:00:00"/>
    <d v="2021-05-29T00:00:00"/>
    <n v="810"/>
    <n v="8"/>
    <x v="12"/>
    <n v="817"/>
    <n v="2"/>
    <n v="624"/>
    <s v="BATTERY - SIMPLE ASSAULT"/>
    <s v="2004 0416 0400"/>
    <n v="53"/>
    <s v="F"/>
    <s v="W"/>
    <n v="102"/>
    <s v="SIDEWALK"/>
    <n v="500"/>
    <s v="UNKNOWN WEAPON/OTHER WEAPON"/>
    <s v="IC"/>
    <s v="Invest Cont"/>
    <n v="624"/>
    <m/>
    <m/>
    <m/>
    <s v="WESTWOOD"/>
    <s v="WEYBURN"/>
    <n v="34.062600000000003"/>
    <n v="-118.4453"/>
    <n v="0"/>
  </r>
  <r>
    <n v="211006885"/>
    <d v="2021-04-06T00:00:00"/>
    <d v="2021-03-25T00:00:00"/>
    <n v="1438"/>
    <n v="10"/>
    <x v="11"/>
    <n v="1003"/>
    <n v="1"/>
    <n v="341"/>
    <s v="THEFT-GRAND ($950.01 &amp; OVER)EXCPT,GUNS,FOWL,LIVESTK,PROD"/>
    <s v="0394 1822 0344"/>
    <n v="35"/>
    <s v="F"/>
    <s v="W"/>
    <n v="502"/>
    <s v="MULTI-UNIT DWELLING (APARTMENT, DUPLEX, ETC)"/>
    <m/>
    <m/>
    <s v="IC"/>
    <s v="Invest Cont"/>
    <n v="341"/>
    <m/>
    <m/>
    <m/>
    <s v="RESEDA                       BL"/>
    <s v="SATICOY                      ST"/>
    <n v="34.208399999999997"/>
    <n v="-118.5361"/>
    <n v="0"/>
  </r>
  <r>
    <n v="210816475"/>
    <d v="2021-11-12T00:00:00"/>
    <d v="2021-11-12T00:00:00"/>
    <n v="1950"/>
    <n v="8"/>
    <x v="12"/>
    <n v="883"/>
    <n v="1"/>
    <n v="510"/>
    <s v="VEHICLE - STOLEN"/>
    <m/>
    <n v="0"/>
    <m/>
    <m/>
    <n v="101"/>
    <s v="STREET"/>
    <m/>
    <m/>
    <s v="IC"/>
    <s v="Invest Cont"/>
    <n v="510"/>
    <m/>
    <m/>
    <m/>
    <s v="2100    PONTIUS                      AV"/>
    <m/>
    <n v="34.039900000000003"/>
    <n v="-118.4385"/>
    <n v="0"/>
  </r>
  <r>
    <n v="211716079"/>
    <d v="2021-12-13T00:00:00"/>
    <d v="2021-12-08T00:00:00"/>
    <n v="800"/>
    <n v="17"/>
    <x v="13"/>
    <n v="1757"/>
    <n v="1"/>
    <n v="420"/>
    <s v="THEFT FROM MOTOR VEHICLE - PETTY ($950 &amp; UNDER)"/>
    <m/>
    <n v="0"/>
    <m/>
    <m/>
    <n v="101"/>
    <s v="STREET"/>
    <m/>
    <m/>
    <s v="IC"/>
    <s v="Invest Cont"/>
    <n v="420"/>
    <m/>
    <m/>
    <m/>
    <s v="10100    HAYVENHURST                  AV"/>
    <m/>
    <n v="34.253799999999998"/>
    <n v="-118.4936"/>
    <n v="0"/>
  </r>
  <r>
    <n v="210314427"/>
    <d v="2021-08-15T00:00:00"/>
    <d v="2021-08-13T00:00:00"/>
    <n v="1600"/>
    <n v="3"/>
    <x v="2"/>
    <n v="314"/>
    <n v="1"/>
    <n v="520"/>
    <s v="VEHICLE - ATTEMPT STOLEN"/>
    <s v="1822 0329 0321 0344 1300 1202"/>
    <n v="64"/>
    <s v="F"/>
    <s v="B"/>
    <n v="101"/>
    <s v="STREET"/>
    <m/>
    <m/>
    <s v="IC"/>
    <s v="Invest Cont"/>
    <n v="520"/>
    <m/>
    <m/>
    <m/>
    <s v="3800 W  27TH                         ST"/>
    <m/>
    <n v="34.031199999999998"/>
    <n v="-118.3259"/>
    <n v="0"/>
  </r>
  <r>
    <n v="211916572"/>
    <d v="2021-12-10T00:00:00"/>
    <d v="2021-12-09T00:00:00"/>
    <n v="1700"/>
    <n v="19"/>
    <x v="16"/>
    <n v="1916"/>
    <n v="1"/>
    <n v="440"/>
    <s v="THEFT PLAIN - PETTY ($950 &amp; UNDER)"/>
    <n v="344"/>
    <n v="14"/>
    <s v="M"/>
    <s v="H"/>
    <n v="109"/>
    <s v="PARK/PLAYGROUND"/>
    <m/>
    <m/>
    <s v="IC"/>
    <s v="Invest Cont"/>
    <n v="440"/>
    <m/>
    <m/>
    <m/>
    <s v="13100    BORDEN                       AV"/>
    <m/>
    <n v="34.308199999999999"/>
    <n v="-118.44410000000001"/>
    <n v="0"/>
  </r>
  <r>
    <n v="211511007"/>
    <d v="2021-06-25T00:00:00"/>
    <d v="2021-06-24T00:00:00"/>
    <n v="2130"/>
    <n v="15"/>
    <x v="18"/>
    <n v="1535"/>
    <n v="2"/>
    <n v="624"/>
    <s v="BATTERY - SIMPLE ASSAULT"/>
    <n v="448"/>
    <n v="49"/>
    <s v="F"/>
    <s v="W"/>
    <n v="501"/>
    <s v="SINGLE FAMILY DWELLING"/>
    <n v="400"/>
    <s v="STRONG-ARM (HANDS, FIST, FEET OR BODILY FORCE)"/>
    <s v="AO"/>
    <s v="Adult Other"/>
    <n v="624"/>
    <m/>
    <m/>
    <m/>
    <s v="5800    BECK                         AV"/>
    <m/>
    <n v="34.175800000000002"/>
    <n v="-118.38339999999999"/>
    <n v="0"/>
  </r>
  <r>
    <n v="211222308"/>
    <d v="2021-10-27T00:00:00"/>
    <d v="2021-10-26T00:00:00"/>
    <n v="1700"/>
    <n v="12"/>
    <x v="8"/>
    <n v="1211"/>
    <n v="1"/>
    <n v="510"/>
    <s v="VEHICLE - STOLEN"/>
    <m/>
    <n v="0"/>
    <m/>
    <m/>
    <n v="101"/>
    <s v="STREET"/>
    <m/>
    <m/>
    <s v="IC"/>
    <s v="Invest Cont"/>
    <n v="510"/>
    <m/>
    <m/>
    <m/>
    <s v="2400 W  54TH                         ST"/>
    <m/>
    <n v="33.993200000000002"/>
    <n v="-118.3198"/>
    <n v="0"/>
  </r>
  <r>
    <n v="211807219"/>
    <d v="2021-03-06T00:00:00"/>
    <d v="2021-03-06T00:00:00"/>
    <n v="105"/>
    <n v="18"/>
    <x v="17"/>
    <n v="1822"/>
    <n v="2"/>
    <n v="624"/>
    <s v="BATTERY - SIMPLE ASSAULT"/>
    <s v="1822 0416 0305 0448"/>
    <n v="35"/>
    <s v="M"/>
    <s v="H"/>
    <n v="203"/>
    <s v="OTHER BUSINESS"/>
    <n v="400"/>
    <s v="STRONG-ARM (HANDS, FIST, FEET OR BODILY FORCE)"/>
    <s v="IC"/>
    <s v="Invest Cont"/>
    <n v="624"/>
    <m/>
    <m/>
    <m/>
    <s v="10000 S  FIGUEROA                     ST"/>
    <m/>
    <n v="33.945"/>
    <n v="-118.2826"/>
    <n v="0"/>
  </r>
  <r>
    <n v="211108223"/>
    <d v="2021-05-04T00:00:00"/>
    <d v="2021-05-03T00:00:00"/>
    <n v="1700"/>
    <n v="11"/>
    <x v="7"/>
    <n v="1178"/>
    <n v="2"/>
    <n v="624"/>
    <s v="BATTERY - SIMPLE ASSAULT"/>
    <s v="0400 0416 0417 0419 0913"/>
    <n v="0"/>
    <s v="F"/>
    <s v="H"/>
    <n v="501"/>
    <s v="SINGLE FAMILY DWELLING"/>
    <n v="400"/>
    <s v="STRONG-ARM (HANDS, FIST, FEET OR BODILY FORCE)"/>
    <s v="AO"/>
    <s v="Adult Other"/>
    <n v="624"/>
    <m/>
    <m/>
    <m/>
    <s v="3400    MACEO                        ST"/>
    <m/>
    <n v="34.094099999999997"/>
    <n v="-118.22369999999999"/>
    <n v="0"/>
  </r>
  <r>
    <n v="210710748"/>
    <d v="2021-07-12T00:00:00"/>
    <d v="2021-07-12T00:00:00"/>
    <n v="200"/>
    <n v="7"/>
    <x v="0"/>
    <n v="783"/>
    <n v="2"/>
    <n v="626"/>
    <s v="INTIMATE PARTNER - SIMPLE ASSAULT"/>
    <s v="2000 0444 0416 0408"/>
    <n v="35"/>
    <s v="F"/>
    <s v="H"/>
    <n v="501"/>
    <s v="SINGLE FAMILY DWELLING"/>
    <n v="400"/>
    <s v="STRONG-ARM (HANDS, FIST, FEET OR BODILY FORCE)"/>
    <s v="IC"/>
    <s v="Invest Cont"/>
    <n v="626"/>
    <m/>
    <m/>
    <m/>
    <s v="2300 S  CLOVERDALE                   AV"/>
    <m/>
    <n v="34.034399999999998"/>
    <n v="-118.3566"/>
    <n v="0"/>
  </r>
  <r>
    <n v="211111943"/>
    <d v="2021-08-16T00:00:00"/>
    <d v="2021-08-13T00:00:00"/>
    <n v="2019"/>
    <n v="11"/>
    <x v="7"/>
    <n v="1151"/>
    <n v="1"/>
    <n v="440"/>
    <s v="THEFT PLAIN - PETTY ($950 &amp; UNDER)"/>
    <n v="325"/>
    <n v="0"/>
    <s v="X"/>
    <s v="X"/>
    <n v="403"/>
    <s v="DRUG STORE"/>
    <m/>
    <m/>
    <s v="IC"/>
    <s v="Invest Cont"/>
    <n v="440"/>
    <m/>
    <m/>
    <m/>
    <s v="1600 N  VERMONT                      AV"/>
    <m/>
    <n v="34.098599999999998"/>
    <n v="-118.2962"/>
    <n v="0"/>
  </r>
  <r>
    <n v="211807643"/>
    <d v="2021-03-13T00:00:00"/>
    <d v="2021-03-13T00:00:00"/>
    <n v="1700"/>
    <n v="18"/>
    <x v="17"/>
    <n v="1841"/>
    <n v="1"/>
    <n v="210"/>
    <s v="ROBBERY"/>
    <s v="1822 0342 1601 0344 0321 0443 0432 0343 0337"/>
    <n v="42"/>
    <s v="M"/>
    <s v="B"/>
    <n v="502"/>
    <s v="MULTI-UNIT DWELLING (APARTMENT, DUPLEX, ETC)"/>
    <n v="511"/>
    <s v="VERBAL THREAT"/>
    <s v="IC"/>
    <s v="Invest Cont"/>
    <n v="210"/>
    <m/>
    <m/>
    <m/>
    <s v="10900 S  VERMONT                      AV"/>
    <m/>
    <n v="33.936900000000001"/>
    <n v="-118.2916"/>
    <n v="0"/>
  </r>
  <r>
    <n v="241904763"/>
    <d v="2024-01-21T00:00:00"/>
    <d v="2021-01-21T00:00:00"/>
    <n v="217"/>
    <n v="19"/>
    <x v="16"/>
    <n v="1977"/>
    <n v="1"/>
    <n v="510"/>
    <s v="VEHICLE - STOLEN"/>
    <m/>
    <n v="0"/>
    <m/>
    <m/>
    <n v="101"/>
    <s v="STREET"/>
    <m/>
    <m/>
    <s v="IC"/>
    <s v="Invest Cont"/>
    <n v="510"/>
    <m/>
    <m/>
    <m/>
    <s v="13700    BRANFORD                     ST"/>
    <m/>
    <n v="34.233800000000002"/>
    <n v="-118.4301"/>
    <n v="0"/>
  </r>
  <r>
    <n v="211407583"/>
    <d v="2021-03-03T00:00:00"/>
    <d v="2021-02-21T00:00:00"/>
    <n v="1930"/>
    <n v="14"/>
    <x v="14"/>
    <n v="1453"/>
    <n v="1"/>
    <n v="510"/>
    <s v="VEHICLE - STOLEN"/>
    <m/>
    <n v="0"/>
    <m/>
    <m/>
    <n v="707"/>
    <s v="GARAGE/CARPORT"/>
    <m/>
    <m/>
    <s v="IC"/>
    <s v="Invest Cont"/>
    <n v="510"/>
    <m/>
    <m/>
    <m/>
    <s v="13400    BEACH                        AV"/>
    <m/>
    <n v="33.990099999999998"/>
    <n v="-118.44670000000001"/>
    <n v="0"/>
  </r>
  <r>
    <n v="210607528"/>
    <d v="2021-03-26T00:00:00"/>
    <d v="2021-03-25T00:00:00"/>
    <n v="1900"/>
    <n v="6"/>
    <x v="9"/>
    <n v="644"/>
    <n v="1"/>
    <n v="510"/>
    <s v="VEHICLE - STOLEN"/>
    <m/>
    <n v="0"/>
    <m/>
    <m/>
    <n v="101"/>
    <s v="STREET"/>
    <m/>
    <m/>
    <s v="IC"/>
    <s v="Invest Cont"/>
    <n v="510"/>
    <m/>
    <m/>
    <m/>
    <s v="7300    FOUNTAIN                     AV"/>
    <m/>
    <n v="34.096200000000003"/>
    <n v="-118.349"/>
    <n v="0"/>
  </r>
  <r>
    <n v="210809337"/>
    <d v="2021-05-15T00:00:00"/>
    <d v="2021-05-15T00:00:00"/>
    <n v="1400"/>
    <n v="8"/>
    <x v="12"/>
    <n v="842"/>
    <n v="1"/>
    <n v="310"/>
    <s v="BURGLARY"/>
    <s v="0321 1607 1822"/>
    <n v="0"/>
    <s v="X"/>
    <s v="X"/>
    <n v="721"/>
    <s v="HIGH SCHOOL"/>
    <m/>
    <m/>
    <s v="IC"/>
    <s v="Invest Cont"/>
    <n v="310"/>
    <m/>
    <m/>
    <m/>
    <s v="11800    TEXAS                        AV"/>
    <m/>
    <n v="34.0456"/>
    <n v="-118.46169999999999"/>
    <n v="0"/>
  </r>
  <r>
    <n v="211514601"/>
    <d v="2021-09-13T00:00:00"/>
    <d v="2021-04-26T00:00:00"/>
    <n v="1321"/>
    <n v="15"/>
    <x v="18"/>
    <n v="1503"/>
    <n v="2"/>
    <n v="956"/>
    <s v="LETTERS, LEWD  -  TELEPHONE CALLS, LEWD"/>
    <n v="1906"/>
    <n v="24"/>
    <s v="F"/>
    <s v="W"/>
    <n v="710"/>
    <s v="OTHER PREMISE"/>
    <m/>
    <m/>
    <s v="IC"/>
    <s v="Invest Cont"/>
    <n v="956"/>
    <m/>
    <m/>
    <m/>
    <s v="7500    VANTAGE                      AV"/>
    <m/>
    <n v="34.207099999999997"/>
    <n v="-118.3981"/>
    <n v="0"/>
  </r>
  <r>
    <n v="211820464"/>
    <d v="2021-11-24T00:00:00"/>
    <d v="2021-11-24T00:00:00"/>
    <n v="330"/>
    <n v="18"/>
    <x v="17"/>
    <n v="1837"/>
    <n v="2"/>
    <n v="626"/>
    <s v="INTIMATE PARTNER - SIMPLE ASSAULT"/>
    <s v="2000 0913 1814 1243 0444 0416 2002"/>
    <n v="26"/>
    <s v="F"/>
    <s v="H"/>
    <n v="501"/>
    <s v="SINGLE FAMILY DWELLING"/>
    <n v="400"/>
    <s v="STRONG-ARM (HANDS, FIST, FEET OR BODILY FORCE)"/>
    <s v="IC"/>
    <s v="Invest Cont"/>
    <n v="626"/>
    <m/>
    <m/>
    <m/>
    <s v="1800 E  115TH                        ST"/>
    <m/>
    <n v="33.930300000000003"/>
    <n v="-118.2406"/>
    <n v="0"/>
  </r>
  <r>
    <n v="212007770"/>
    <d v="2021-04-06T00:00:00"/>
    <d v="2021-04-06T00:00:00"/>
    <n v="1630"/>
    <n v="20"/>
    <x v="19"/>
    <n v="2016"/>
    <n v="2"/>
    <n v="930"/>
    <s v="CRIMINAL THREATS - NO WEAPON DISPLAYED"/>
    <s v="0421 1822 0432 2002 1019 0319 0369"/>
    <n v="53"/>
    <s v="M"/>
    <s v="H"/>
    <n v="203"/>
    <s v="OTHER BUSINESS"/>
    <n v="511"/>
    <s v="VERBAL THREAT"/>
    <s v="IC"/>
    <s v="Invest Cont"/>
    <n v="930"/>
    <m/>
    <m/>
    <m/>
    <s v="200 S  NORMANDIE                    AV"/>
    <m/>
    <n v="34.070700000000002"/>
    <n v="-118.3004"/>
    <n v="0"/>
  </r>
  <r>
    <n v="221214730"/>
    <d v="2022-06-21T00:00:00"/>
    <d v="2021-01-01T00:00:00"/>
    <n v="1230"/>
    <n v="12"/>
    <x v="8"/>
    <n v="1256"/>
    <n v="2"/>
    <n v="812"/>
    <s v="CRM AGNST CHLD (13 OR UNDER) (14-15 &amp; SUSP 10 YRS OLDER)"/>
    <s v="1257 1258 0913 0360 2021 0522 0503 0551"/>
    <n v="4"/>
    <s v="F"/>
    <s v="H"/>
    <n v="501"/>
    <s v="SINGLE FAMILY DWELLING"/>
    <n v="400"/>
    <s v="STRONG-ARM (HANDS, FIST, FEET OR BODILY FORCE)"/>
    <s v="AA"/>
    <s v="Adult Arrest"/>
    <n v="812"/>
    <n v="860"/>
    <m/>
    <m/>
    <s v="500 W  75TH                         ST"/>
    <m/>
    <n v="33.971699999999998"/>
    <n v="-118.28270000000001"/>
    <n v="1"/>
  </r>
  <r>
    <n v="211207334"/>
    <d v="2021-02-21T00:00:00"/>
    <d v="2021-02-21T00:00:00"/>
    <n v="1700"/>
    <n v="12"/>
    <x v="8"/>
    <n v="1233"/>
    <n v="1"/>
    <n v="330"/>
    <s v="BURGLARY FROM VEHICLE"/>
    <s v="1601 0344"/>
    <n v="35"/>
    <s v="M"/>
    <s v="H"/>
    <n v="122"/>
    <s v="VEHICLE, PASSENGER/TRUCK"/>
    <m/>
    <m/>
    <s v="IC"/>
    <s v="Invest Cont"/>
    <n v="330"/>
    <m/>
    <m/>
    <m/>
    <s v="1800 W  SLAUSON                      AV"/>
    <m/>
    <n v="33.989100000000001"/>
    <n v="-118.30970000000001"/>
    <n v="0"/>
  </r>
  <r>
    <n v="210704947"/>
    <d v="2021-01-26T00:00:00"/>
    <d v="2021-01-06T00:00:00"/>
    <n v="1030"/>
    <n v="7"/>
    <x v="0"/>
    <n v="702"/>
    <n v="2"/>
    <n v="624"/>
    <s v="BATTERY - SIMPLE ASSAULT"/>
    <n v="444"/>
    <n v="51"/>
    <s v="M"/>
    <s v="W"/>
    <n v="109"/>
    <s v="PARK/PLAYGROUND"/>
    <n v="400"/>
    <s v="STRONG-ARM (HANDS, FIST, FEET OR BODILY FORCE)"/>
    <s v="AA"/>
    <s v="Adult Arrest"/>
    <n v="624"/>
    <m/>
    <m/>
    <m/>
    <s v="7300    WILLOUGHBY                   AV"/>
    <m/>
    <n v="34.0871"/>
    <n v="-118.34869999999999"/>
    <n v="1"/>
  </r>
  <r>
    <n v="211518058"/>
    <d v="2021-11-30T00:00:00"/>
    <d v="2021-11-28T00:00:00"/>
    <n v="2300"/>
    <n v="15"/>
    <x v="18"/>
    <n v="1525"/>
    <n v="2"/>
    <n v="354"/>
    <s v="THEFT OF IDENTITY"/>
    <s v="1822 0930"/>
    <n v="72"/>
    <s v="M"/>
    <s v="W"/>
    <n v="501"/>
    <s v="SINGLE FAMILY DWELLING"/>
    <m/>
    <m/>
    <s v="IC"/>
    <s v="Invest Cont"/>
    <n v="354"/>
    <m/>
    <m/>
    <m/>
    <s v="11800    GILMORE                      ST"/>
    <m/>
    <n v="34.1875"/>
    <n v="-118.39"/>
    <n v="0"/>
  </r>
  <r>
    <n v="211508888"/>
    <d v="2021-05-05T00:00:00"/>
    <d v="2021-04-23T00:00:00"/>
    <n v="2245"/>
    <n v="15"/>
    <x v="18"/>
    <n v="1566"/>
    <n v="1"/>
    <n v="420"/>
    <s v="THEFT FROM MOTOR VEHICLE - PETTY ($950 &amp; UNDER)"/>
    <s v="1300 0344"/>
    <n v="28"/>
    <s v="M"/>
    <s v="W"/>
    <n v="101"/>
    <s v="STREET"/>
    <m/>
    <m/>
    <s v="IC"/>
    <s v="Invest Cont"/>
    <n v="420"/>
    <m/>
    <m/>
    <m/>
    <s v="VINELAND"/>
    <s v="MOORPARK"/>
    <n v="34.150399999999998"/>
    <n v="-118.3702"/>
    <n v="0"/>
  </r>
  <r>
    <n v="211818702"/>
    <d v="2021-10-18T00:00:00"/>
    <d v="2021-10-18T00:00:00"/>
    <n v="1300"/>
    <n v="18"/>
    <x v="17"/>
    <n v="1863"/>
    <n v="1"/>
    <n v="440"/>
    <s v="THEFT PLAIN - PETTY ($950 &amp; UNDER)"/>
    <s v="1822 0344 0325"/>
    <n v="0"/>
    <s v="X"/>
    <s v="X"/>
    <n v="401"/>
    <s v="MINI-MART"/>
    <m/>
    <m/>
    <s v="IC"/>
    <s v="Invest Cont"/>
    <n v="440"/>
    <m/>
    <m/>
    <m/>
    <s v="600 E  IMPERIAL                     HY"/>
    <m/>
    <n v="33.930999999999997"/>
    <n v="-118.26519999999999"/>
    <n v="0"/>
  </r>
  <r>
    <n v="211209781"/>
    <d v="2021-04-05T00:00:00"/>
    <d v="2021-04-05T00:00:00"/>
    <n v="1"/>
    <n v="12"/>
    <x v="8"/>
    <n v="1266"/>
    <n v="1"/>
    <n v="310"/>
    <s v="BURGLARY"/>
    <s v="0382 0344 0913 1814 2000 0346"/>
    <n v="27"/>
    <s v="F"/>
    <s v="H"/>
    <n v="501"/>
    <s v="SINGLE FAMILY DWELLING"/>
    <n v="400"/>
    <s v="STRONG-ARM (HANDS, FIST, FEET OR BODILY FORCE)"/>
    <s v="IC"/>
    <s v="Invest Cont"/>
    <n v="310"/>
    <m/>
    <m/>
    <m/>
    <s v="900 W  82ND                         ST"/>
    <m/>
    <n v="33.966099999999997"/>
    <n v="-118.28489999999999"/>
    <n v="0"/>
  </r>
  <r>
    <n v="211814084"/>
    <d v="2021-07-23T00:00:00"/>
    <d v="2021-07-23T00:00:00"/>
    <n v="840"/>
    <n v="18"/>
    <x v="17"/>
    <n v="1822"/>
    <n v="1"/>
    <n v="230"/>
    <s v="ASSAULT WITH DEADLY WEAPON, AGGRAVATED ASSAULT"/>
    <s v="1822 2004 1240 0421 0334 0329 0445 0400 0432 0910"/>
    <n v="34"/>
    <s v="F"/>
    <s v="H"/>
    <n v="101"/>
    <s v="STREET"/>
    <n v="205"/>
    <s v="KITCHEN KNIFE"/>
    <s v="AA"/>
    <s v="Adult Arrest"/>
    <n v="230"/>
    <m/>
    <m/>
    <m/>
    <s v="BROADWAY"/>
    <s v="CENTURY"/>
    <n v="33.945599999999999"/>
    <n v="-118.2784"/>
    <n v="1"/>
  </r>
  <r>
    <n v="210409914"/>
    <d v="2021-06-21T00:00:00"/>
    <d v="2021-06-19T00:00:00"/>
    <n v="1700"/>
    <n v="4"/>
    <x v="4"/>
    <n v="497"/>
    <n v="1"/>
    <n v="310"/>
    <s v="BURGLARY"/>
    <s v="0344 0329 1609"/>
    <n v="0"/>
    <s v="M"/>
    <s v="W"/>
    <n v="203"/>
    <s v="OTHER BUSINESS"/>
    <m/>
    <m/>
    <s v="IC"/>
    <s v="Invest Cont"/>
    <n v="310"/>
    <m/>
    <m/>
    <m/>
    <s v="3200    UNION PACIFIC                AV"/>
    <m/>
    <n v="34.0167"/>
    <n v="-118.2098"/>
    <n v="0"/>
  </r>
  <r>
    <n v="211315259"/>
    <d v="2021-09-03T00:00:00"/>
    <d v="2021-08-31T00:00:00"/>
    <n v="1600"/>
    <n v="13"/>
    <x v="6"/>
    <n v="1354"/>
    <n v="1"/>
    <n v="331"/>
    <s v="THEFT FROM MOTOR VEHICLE - GRAND ($950.01 AND OVER)"/>
    <s v="1300 0344"/>
    <n v="43"/>
    <s v="M"/>
    <s v="H"/>
    <n v="101"/>
    <s v="STREET"/>
    <m/>
    <m/>
    <s v="IC"/>
    <s v="Invest Cont"/>
    <n v="331"/>
    <m/>
    <m/>
    <m/>
    <s v="4000    WOODLAWN                     AV"/>
    <m/>
    <n v="34.009"/>
    <n v="-118.2728"/>
    <n v="0"/>
  </r>
  <r>
    <n v="210605408"/>
    <d v="2021-02-04T00:00:00"/>
    <d v="2021-02-03T00:00:00"/>
    <n v="2110"/>
    <n v="6"/>
    <x v="9"/>
    <n v="636"/>
    <n v="1"/>
    <n v="820"/>
    <s v="ORAL COPULATION"/>
    <s v="2000 0523 1814 0507 0529 0500 1817"/>
    <n v="45"/>
    <s v="F"/>
    <s v="H"/>
    <n v="502"/>
    <s v="MULTI-UNIT DWELLING (APARTMENT, DUPLEX, ETC)"/>
    <n v="500"/>
    <s v="UNKNOWN WEAPON/OTHER WEAPON"/>
    <s v="AO"/>
    <s v="Adult Other"/>
    <n v="820"/>
    <n v="998"/>
    <m/>
    <m/>
    <s v="6600    FRANKLIN                     AV"/>
    <m/>
    <n v="34.105200000000004"/>
    <n v="-118.3348"/>
    <n v="0"/>
  </r>
  <r>
    <n v="210611304"/>
    <d v="2021-06-16T00:00:00"/>
    <d v="2021-06-16T00:00:00"/>
    <n v="900"/>
    <n v="6"/>
    <x v="9"/>
    <n v="628"/>
    <n v="2"/>
    <n v="888"/>
    <s v="TRESPASSING"/>
    <s v="1501 1822 2004"/>
    <n v="49"/>
    <s v="F"/>
    <s v="W"/>
    <n v="501"/>
    <s v="SINGLE FAMILY DWELLING"/>
    <m/>
    <m/>
    <s v="IC"/>
    <s v="Invest Cont"/>
    <n v="888"/>
    <m/>
    <m/>
    <m/>
    <s v="2100 N  BRONSON                      AV"/>
    <m/>
    <n v="34.1083"/>
    <n v="-118.318"/>
    <n v="0"/>
  </r>
  <r>
    <n v="211116592"/>
    <d v="2021-12-18T00:00:00"/>
    <d v="2021-12-18T00:00:00"/>
    <n v="1415"/>
    <n v="11"/>
    <x v="7"/>
    <n v="1178"/>
    <n v="1"/>
    <n v="230"/>
    <s v="ASSAULT WITH DEADLY WEAPON, AGGRAVATED ASSAULT"/>
    <s v="0334 0906 0371 0450 1822"/>
    <n v="0"/>
    <s v="M"/>
    <s v="H"/>
    <n v="101"/>
    <s v="STREET"/>
    <n v="102"/>
    <s v="HAND GUN"/>
    <s v="IC"/>
    <s v="Invest Cont"/>
    <n v="230"/>
    <m/>
    <m/>
    <m/>
    <s v="800    CYPRESS                      AV"/>
    <m/>
    <n v="34.092199999999998"/>
    <n v="-118.2226"/>
    <n v="0"/>
  </r>
  <r>
    <n v="211905831"/>
    <d v="2021-02-21T00:00:00"/>
    <d v="2021-02-13T00:00:00"/>
    <n v="1600"/>
    <n v="19"/>
    <x v="16"/>
    <n v="1987"/>
    <n v="1"/>
    <n v="440"/>
    <s v="THEFT PLAIN - PETTY ($950 &amp; UNDER)"/>
    <n v="344"/>
    <n v="55"/>
    <s v="F"/>
    <s v="H"/>
    <n v="242"/>
    <s v="DISCOUNT STORE (99 CENT,DOLLAR,ETC."/>
    <m/>
    <m/>
    <s v="IC"/>
    <s v="Invest Cont"/>
    <n v="440"/>
    <m/>
    <m/>
    <m/>
    <s v="8600    WOODMAN                      AV"/>
    <m/>
    <n v="34.226900000000001"/>
    <n v="-118.43940000000001"/>
    <n v="0"/>
  </r>
  <r>
    <n v="211612980"/>
    <d v="2021-10-31T00:00:00"/>
    <d v="2021-10-30T00:00:00"/>
    <n v="1720"/>
    <n v="16"/>
    <x v="20"/>
    <n v="1619"/>
    <n v="1"/>
    <n v="320"/>
    <s v="BURGLARY, ATTEMPTED"/>
    <s v="1822 0358 1307"/>
    <n v="41"/>
    <s v="M"/>
    <s v="O"/>
    <n v="501"/>
    <s v="SINGLE FAMILY DWELLING"/>
    <m/>
    <m/>
    <s v="IC"/>
    <s v="Invest Cont"/>
    <n v="320"/>
    <m/>
    <m/>
    <m/>
    <s v="7100    HILLROSE                     ST"/>
    <m/>
    <n v="34.2714"/>
    <n v="-118.2702"/>
    <n v="0"/>
  </r>
  <r>
    <n v="211222344"/>
    <d v="2021-10-27T00:00:00"/>
    <d v="2021-10-27T00:00:00"/>
    <n v="1540"/>
    <n v="12"/>
    <x v="8"/>
    <n v="1245"/>
    <n v="2"/>
    <n v="903"/>
    <s v="CONTEMPT OF COURT"/>
    <s v="2038 0913 2004 2003 0602 0554"/>
    <n v="23"/>
    <s v="M"/>
    <s v="B"/>
    <n v="501"/>
    <s v="SINGLE FAMILY DWELLING"/>
    <n v="515"/>
    <s v="PHYSICAL PRESENCE"/>
    <s v="AO"/>
    <s v="Adult Other"/>
    <n v="903"/>
    <m/>
    <m/>
    <m/>
    <s v="1200 W  65TH                         ST"/>
    <m/>
    <n v="33.980600000000003"/>
    <n v="-118.29810000000001"/>
    <n v="0"/>
  </r>
  <r>
    <n v="210811468"/>
    <d v="2021-07-10T00:00:00"/>
    <d v="2021-07-02T00:00:00"/>
    <n v="800"/>
    <n v="8"/>
    <x v="12"/>
    <n v="838"/>
    <n v="2"/>
    <n v="662"/>
    <s v="BUNCO, GRAND THEFT"/>
    <s v="0701 0800 0344 1822"/>
    <n v="23"/>
    <s v="M"/>
    <s v="H"/>
    <n v="502"/>
    <s v="MULTI-UNIT DWELLING (APARTMENT, DUPLEX, ETC)"/>
    <m/>
    <m/>
    <s v="IC"/>
    <s v="Invest Cont"/>
    <n v="662"/>
    <m/>
    <m/>
    <m/>
    <s v="600    LANDFAIR                     AV"/>
    <m/>
    <n v="34.066099999999999"/>
    <n v="-118.4485"/>
    <n v="0"/>
  </r>
  <r>
    <n v="210606476"/>
    <d v="2021-03-01T00:00:00"/>
    <d v="2021-02-28T00:00:00"/>
    <n v="2240"/>
    <n v="6"/>
    <x v="9"/>
    <n v="639"/>
    <n v="2"/>
    <n v="901"/>
    <s v="VIOLATION OF RESTRAINING ORDER"/>
    <s v="2038 1814"/>
    <n v="34"/>
    <s v="M"/>
    <s v="H"/>
    <n v="503"/>
    <s v="HOTEL"/>
    <m/>
    <m/>
    <s v="IC"/>
    <s v="Invest Cont"/>
    <n v="901"/>
    <m/>
    <m/>
    <m/>
    <s v="5100    HOLLYWOOD                    BL"/>
    <m/>
    <n v="34.1036"/>
    <n v="-118.3049"/>
    <n v="0"/>
  </r>
  <r>
    <n v="211316975"/>
    <d v="2021-10-06T00:00:00"/>
    <d v="2021-10-06T00:00:00"/>
    <n v="1015"/>
    <n v="13"/>
    <x v="6"/>
    <n v="1309"/>
    <n v="1"/>
    <n v="230"/>
    <s v="ASSAULT WITH DEADLY WEAPON, AGGRAVATED ASSAULT"/>
    <s v="2004 1822 1402 0411 0334 1266"/>
    <n v="30"/>
    <s v="M"/>
    <s v="H"/>
    <n v="804"/>
    <s v="GREYHOUND OR INTERSTATE BUS"/>
    <n v="215"/>
    <s v="MACHETE"/>
    <s v="AA"/>
    <s v="Adult Arrest"/>
    <n v="230"/>
    <n v="998"/>
    <m/>
    <m/>
    <s v="1700 E  7TH                          ST"/>
    <m/>
    <n v="34.034799999999997"/>
    <n v="-118.2359"/>
    <n v="1"/>
  </r>
  <r>
    <n v="211218326"/>
    <d v="2021-08-24T00:00:00"/>
    <d v="2021-08-24T00:00:00"/>
    <n v="1415"/>
    <n v="12"/>
    <x v="8"/>
    <n v="1233"/>
    <n v="2"/>
    <n v="740"/>
    <s v="VANDALISM - FELONY ($400 &amp; OVER, ALL CHURCH VANDALISMS)"/>
    <s v="1300 1309 0329 1822 0448"/>
    <n v="26"/>
    <s v="M"/>
    <s v="O"/>
    <n v="122"/>
    <s v="VEHICLE, PASSENGER/TRUCK"/>
    <m/>
    <m/>
    <s v="AO"/>
    <s v="Adult Other"/>
    <n v="740"/>
    <m/>
    <m/>
    <m/>
    <s v="1800 W  SLAUSON                      AV"/>
    <m/>
    <n v="33.989199999999997"/>
    <n v="-118.30889999999999"/>
    <n v="0"/>
  </r>
  <r>
    <n v="211218781"/>
    <d v="2021-08-31T00:00:00"/>
    <d v="2021-08-31T00:00:00"/>
    <n v="1220"/>
    <n v="12"/>
    <x v="8"/>
    <n v="1213"/>
    <n v="1"/>
    <n v="230"/>
    <s v="ASSAULT WITH DEADLY WEAPON, AGGRAVATED ASSAULT"/>
    <s v="0305 0446 0416 0431 0913 1309 0853"/>
    <n v="30"/>
    <s v="F"/>
    <s v="H"/>
    <n v="102"/>
    <s v="SIDEWALK"/>
    <n v="512"/>
    <s v="MACE/PEPPER SPRAY"/>
    <s v="IC"/>
    <s v="Invest Cont"/>
    <n v="230"/>
    <m/>
    <m/>
    <m/>
    <s v="SLAUSON                      AV"/>
    <s v="WESTERN                      AV"/>
    <n v="33.989199999999997"/>
    <n v="-118.30889999999999"/>
    <n v="0"/>
  </r>
  <r>
    <n v="211905698"/>
    <d v="2021-02-18T00:00:00"/>
    <d v="2021-02-17T00:00:00"/>
    <n v="1800"/>
    <n v="19"/>
    <x v="16"/>
    <n v="1924"/>
    <n v="1"/>
    <n v="420"/>
    <s v="THEFT FROM MOTOR VEHICLE - PETTY ($950 &amp; UNDER)"/>
    <m/>
    <n v="0"/>
    <m/>
    <m/>
    <n v="101"/>
    <s v="STREET"/>
    <m/>
    <m/>
    <s v="IC"/>
    <s v="Invest Cont"/>
    <n v="420"/>
    <m/>
    <m/>
    <m/>
    <s v="12400    SAN FERNANDO                 RD"/>
    <m/>
    <n v="34.295699999999997"/>
    <n v="-118.45480000000001"/>
    <n v="0"/>
  </r>
  <r>
    <n v="210109408"/>
    <d v="2021-04-25T00:00:00"/>
    <d v="2021-04-25T00:00:00"/>
    <n v="2145"/>
    <n v="1"/>
    <x v="1"/>
    <n v="151"/>
    <n v="1"/>
    <n v="510"/>
    <s v="VEHICLE - STOLEN"/>
    <m/>
    <n v="0"/>
    <m/>
    <m/>
    <n v="101"/>
    <s v="STREET"/>
    <m/>
    <m/>
    <s v="AA"/>
    <s v="Adult Arrest"/>
    <n v="510"/>
    <m/>
    <m/>
    <m/>
    <s v="7TH"/>
    <s v="FIGUEROA"/>
    <n v="34.049599999999998"/>
    <n v="-118.2603"/>
    <n v="1"/>
  </r>
  <r>
    <n v="210315674"/>
    <d v="2021-09-10T00:00:00"/>
    <d v="2021-09-10T00:00:00"/>
    <n v="2310"/>
    <n v="3"/>
    <x v="2"/>
    <n v="376"/>
    <n v="1"/>
    <n v="230"/>
    <s v="ASSAULT WITH DEADLY WEAPON, AGGRAVATED ASSAULT"/>
    <s v="1822 0342 1310 1309 0334 0449"/>
    <n v="27"/>
    <s v="F"/>
    <s v="H"/>
    <n v="101"/>
    <s v="STREET"/>
    <n v="106"/>
    <s v="UNKNOWN FIREARM"/>
    <s v="IC"/>
    <s v="Invest Cont"/>
    <n v="230"/>
    <m/>
    <m/>
    <m/>
    <s v="39TH                         ST"/>
    <s v="HOBART                       BL"/>
    <n v="34.014600000000002"/>
    <n v="-118.3078"/>
    <n v="0"/>
  </r>
  <r>
    <n v="210507590"/>
    <d v="2021-04-04T00:00:00"/>
    <d v="2021-04-04T00:00:00"/>
    <n v="624"/>
    <n v="5"/>
    <x v="10"/>
    <n v="509"/>
    <n v="1"/>
    <n v="510"/>
    <s v="VEHICLE - STOLEN"/>
    <m/>
    <n v="0"/>
    <m/>
    <m/>
    <n v="104"/>
    <s v="DRIVEWAY"/>
    <m/>
    <m/>
    <s v="IC"/>
    <s v="Invest Cont"/>
    <n v="510"/>
    <m/>
    <m/>
    <m/>
    <s v="1500    248TH                        ST"/>
    <m/>
    <n v="33.799399999999999"/>
    <n v="-118.30410000000001"/>
    <n v="0"/>
  </r>
  <r>
    <n v="211314847"/>
    <d v="2021-08-25T00:00:00"/>
    <d v="2021-08-17T00:00:00"/>
    <n v="1800"/>
    <n v="13"/>
    <x v="6"/>
    <n v="1352"/>
    <n v="2"/>
    <n v="624"/>
    <s v="BATTERY - SIMPLE ASSAULT"/>
    <s v="0561 0356 2002"/>
    <n v="57"/>
    <s v="F"/>
    <s v="H"/>
    <n v="502"/>
    <s v="MULTI-UNIT DWELLING (APARTMENT, DUPLEX, ETC)"/>
    <n v="400"/>
    <s v="STRONG-ARM (HANDS, FIST, FEET OR BODILY FORCE)"/>
    <s v="AO"/>
    <s v="Adult Other"/>
    <n v="624"/>
    <m/>
    <m/>
    <m/>
    <s v="4400    METTLER                      ST"/>
    <m/>
    <n v="34.001600000000003"/>
    <n v="-118.26649999999999"/>
    <n v="0"/>
  </r>
  <r>
    <n v="211611987"/>
    <d v="2021-09-29T00:00:00"/>
    <d v="2021-09-29T00:00:00"/>
    <n v="1445"/>
    <n v="16"/>
    <x v="20"/>
    <n v="1602"/>
    <n v="1"/>
    <n v="210"/>
    <s v="ROBBERY"/>
    <n v="416"/>
    <n v="52"/>
    <s v="M"/>
    <s v="H"/>
    <n v="101"/>
    <s v="STREET"/>
    <n v="207"/>
    <s v="OTHER KNIFE"/>
    <s v="IC"/>
    <s v="Invest Cont"/>
    <n v="210"/>
    <m/>
    <m/>
    <m/>
    <s v="GLENOAKS"/>
    <s v="VAN NUYS"/>
    <n v="34.273699999999998"/>
    <n v="-118.4117"/>
    <n v="0"/>
  </r>
  <r>
    <n v="210813042"/>
    <d v="2021-08-20T00:00:00"/>
    <d v="2021-08-20T00:00:00"/>
    <n v="825"/>
    <n v="8"/>
    <x v="12"/>
    <n v="859"/>
    <n v="1"/>
    <n v="230"/>
    <s v="ASSAULT WITH DEADLY WEAPON, AGGRAVATED ASSAULT"/>
    <s v="0421 1402 1407 1419 0302 0443 1822"/>
    <n v="41"/>
    <s v="M"/>
    <s v="H"/>
    <n v="102"/>
    <s v="SIDEWALK"/>
    <n v="109"/>
    <s v="SEMI-AUTOMATIC PISTOL"/>
    <s v="AA"/>
    <s v="Adult Arrest"/>
    <n v="230"/>
    <m/>
    <m/>
    <m/>
    <s v="BEDFORD"/>
    <s v="PICKFORD"/>
    <n v="34.049999999999997"/>
    <n v="-118.3811"/>
    <n v="1"/>
  </r>
  <r>
    <n v="211012469"/>
    <d v="2021-09-16T00:00:00"/>
    <d v="2021-09-16T00:00:00"/>
    <n v="700"/>
    <n v="10"/>
    <x v="11"/>
    <n v="1033"/>
    <n v="2"/>
    <n v="745"/>
    <s v="VANDALISM - MISDEAMEANOR ($399 OR UNDER)"/>
    <s v="0329 0344 1822 1610"/>
    <n v="28"/>
    <s v="M"/>
    <s v="H"/>
    <n v="122"/>
    <s v="VEHICLE, PASSENGER/TRUCK"/>
    <m/>
    <m/>
    <s v="IC"/>
    <s v="Invest Cont"/>
    <n v="745"/>
    <m/>
    <m/>
    <m/>
    <s v="18500    ERWIN                        ST"/>
    <m/>
    <n v="34.183900000000001"/>
    <n v="-118.5368"/>
    <n v="0"/>
  </r>
  <r>
    <n v="210111294"/>
    <d v="2021-06-03T00:00:00"/>
    <d v="2021-05-30T00:00:00"/>
    <n v="1630"/>
    <n v="1"/>
    <x v="1"/>
    <n v="161"/>
    <n v="1"/>
    <n v="440"/>
    <s v="THEFT PLAIN - PETTY ($950 &amp; UNDER)"/>
    <n v="344"/>
    <n v="28"/>
    <s v="M"/>
    <s v="W"/>
    <n v="405"/>
    <s v="CLOTHING STORE"/>
    <m/>
    <m/>
    <s v="IC"/>
    <s v="Invest Cont"/>
    <n v="440"/>
    <m/>
    <m/>
    <m/>
    <s v="700 S  FIGUEROA                     ST"/>
    <m/>
    <n v="34.048299999999998"/>
    <n v="-118.26309999999999"/>
    <n v="0"/>
  </r>
  <r>
    <n v="210107184"/>
    <d v="2021-03-08T00:00:00"/>
    <d v="2021-03-05T00:00:00"/>
    <n v="1400"/>
    <n v="1"/>
    <x v="1"/>
    <n v="118"/>
    <n v="1"/>
    <n v="331"/>
    <s v="THEFT FROM MOTOR VEHICLE - GRAND ($950.01 AND OVER)"/>
    <s v="0344 1300 1822 0385 1414 1606"/>
    <n v="0"/>
    <s v="X"/>
    <s v="X"/>
    <n v="108"/>
    <s v="PARKING LOT"/>
    <m/>
    <m/>
    <s v="IC"/>
    <s v="Invest Cont"/>
    <n v="331"/>
    <m/>
    <m/>
    <m/>
    <s v="1400 N  SPRING                       ST"/>
    <m/>
    <n v="34.066600000000001"/>
    <n v="-118.2328"/>
    <n v="0"/>
  </r>
  <r>
    <n v="211510795"/>
    <d v="2021-06-21T00:00:00"/>
    <d v="2021-05-25T00:00:00"/>
    <n v="1715"/>
    <n v="15"/>
    <x v="18"/>
    <n v="1526"/>
    <n v="2"/>
    <n v="668"/>
    <s v="EMBEZZLEMENT, GRAND THEFT ($950.01 &amp; OVER)"/>
    <m/>
    <n v="0"/>
    <m/>
    <m/>
    <n v="203"/>
    <s v="OTHER BUSINESS"/>
    <m/>
    <m/>
    <s v="AO"/>
    <s v="Adult Other"/>
    <n v="668"/>
    <m/>
    <m/>
    <m/>
    <s v="11600    VICTORY                      BL"/>
    <m/>
    <n v="34.186700000000002"/>
    <n v="-118.3843"/>
    <n v="0"/>
  </r>
  <r>
    <n v="211514472"/>
    <d v="2021-09-13T00:00:00"/>
    <d v="2021-09-08T00:00:00"/>
    <n v="1200"/>
    <n v="15"/>
    <x v="18"/>
    <n v="1555"/>
    <n v="1"/>
    <n v="330"/>
    <s v="BURGLARY FROM VEHICLE"/>
    <s v="1300 0344"/>
    <n v="25"/>
    <s v="M"/>
    <s v="W"/>
    <n v="707"/>
    <s v="GARAGE/CARPORT"/>
    <m/>
    <m/>
    <s v="IC"/>
    <s v="Invest Cont"/>
    <n v="330"/>
    <m/>
    <m/>
    <m/>
    <s v="11100    OTSEGO                       ST"/>
    <m/>
    <n v="34.162999999999997"/>
    <n v="-118.37090000000001"/>
    <n v="0"/>
  </r>
  <r>
    <n v="212006673"/>
    <d v="2021-03-15T00:00:00"/>
    <d v="2021-03-15T00:00:00"/>
    <n v="830"/>
    <n v="20"/>
    <x v="19"/>
    <n v="2021"/>
    <n v="1"/>
    <n v="510"/>
    <s v="VEHICLE - STOLEN"/>
    <m/>
    <n v="0"/>
    <m/>
    <m/>
    <n v="101"/>
    <s v="STREET"/>
    <m/>
    <m/>
    <s v="IC"/>
    <s v="Invest Cont"/>
    <n v="510"/>
    <m/>
    <m/>
    <m/>
    <s v="500 S  WILTON                       PL"/>
    <m/>
    <n v="34.065300000000001"/>
    <n v="-118.31829999999999"/>
    <n v="0"/>
  </r>
  <r>
    <n v="211115107"/>
    <d v="2021-11-08T00:00:00"/>
    <d v="2021-11-07T00:00:00"/>
    <n v="2120"/>
    <n v="11"/>
    <x v="7"/>
    <n v="1126"/>
    <n v="2"/>
    <n v="626"/>
    <s v="INTIMATE PARTNER - SIMPLE ASSAULT"/>
    <s v="0416 0913 1814 2000"/>
    <n v="37"/>
    <s v="F"/>
    <s v="H"/>
    <n v="101"/>
    <s v="STREET"/>
    <n v="400"/>
    <s v="STRONG-ARM (HANDS, FIST, FEET OR BODILY FORCE)"/>
    <s v="AA"/>
    <s v="Adult Arrest"/>
    <n v="626"/>
    <m/>
    <m/>
    <m/>
    <s v="5300    YORK                         BL"/>
    <m/>
    <n v="34.120199999999997"/>
    <n v="-118.2"/>
    <n v="1"/>
  </r>
  <r>
    <n v="210509460"/>
    <d v="2021-05-24T00:00:00"/>
    <d v="2021-05-24T00:00:00"/>
    <n v="1642"/>
    <n v="5"/>
    <x v="10"/>
    <n v="557"/>
    <n v="2"/>
    <n v="624"/>
    <s v="BATTERY - SIMPLE ASSAULT"/>
    <s v="2004 0446 0416 1822"/>
    <n v="41"/>
    <s v="F"/>
    <s v="H"/>
    <n v="102"/>
    <s v="SIDEWALK"/>
    <n v="400"/>
    <s v="STRONG-ARM (HANDS, FIST, FEET OR BODILY FORCE)"/>
    <s v="IC"/>
    <s v="Invest Cont"/>
    <n v="624"/>
    <m/>
    <m/>
    <m/>
    <s v="5TH"/>
    <s v="GAFFEY"/>
    <n v="33.739699999999999"/>
    <n v="-118.2923"/>
    <n v="0"/>
  </r>
  <r>
    <n v="210607134"/>
    <d v="2021-03-17T00:00:00"/>
    <d v="2021-03-17T00:00:00"/>
    <n v="920"/>
    <n v="6"/>
    <x v="9"/>
    <n v="622"/>
    <n v="2"/>
    <n v="354"/>
    <s v="THEFT OF IDENTITY"/>
    <s v="0928 1501 1822"/>
    <n v="46"/>
    <s v="F"/>
    <s v="W"/>
    <n v="501"/>
    <s v="SINGLE FAMILY DWELLING"/>
    <m/>
    <m/>
    <s v="IC"/>
    <s v="Invest Cont"/>
    <n v="354"/>
    <m/>
    <m/>
    <m/>
    <s v="7700    HOLLYWOOD                    BL"/>
    <m/>
    <n v="34.114600000000003"/>
    <n v="-118.36069999999999"/>
    <n v="0"/>
  </r>
  <r>
    <n v="210605465"/>
    <d v="2021-02-05T00:00:00"/>
    <d v="2021-02-05T00:00:00"/>
    <n v="145"/>
    <n v="6"/>
    <x v="9"/>
    <n v="643"/>
    <n v="1"/>
    <n v="230"/>
    <s v="ASSAULT WITH DEADLY WEAPON, AGGRAVATED ASSAULT"/>
    <s v="0400 0432 0603 1817"/>
    <n v="29"/>
    <s v="M"/>
    <s v="O"/>
    <n v="502"/>
    <s v="MULTI-UNIT DWELLING (APARTMENT, DUPLEX, ETC)"/>
    <n v="512"/>
    <s v="MACE/PEPPER SPRAY"/>
    <s v="IC"/>
    <s v="Invest Cont"/>
    <n v="230"/>
    <m/>
    <m/>
    <m/>
    <s v="1500 N  FULLER                       AV"/>
    <m/>
    <n v="34.097999999999999"/>
    <n v="-118.349"/>
    <n v="0"/>
  </r>
  <r>
    <n v="210916467"/>
    <d v="2021-11-13T00:00:00"/>
    <d v="2021-11-10T00:00:00"/>
    <n v="800"/>
    <n v="9"/>
    <x v="3"/>
    <n v="938"/>
    <n v="1"/>
    <n v="510"/>
    <s v="VEHICLE - STOLEN"/>
    <m/>
    <n v="0"/>
    <m/>
    <m/>
    <n v="101"/>
    <s v="STREET"/>
    <m/>
    <m/>
    <s v="IC"/>
    <s v="Invest Cont"/>
    <n v="510"/>
    <m/>
    <m/>
    <m/>
    <s v="VICTORY"/>
    <s v="SUNNYSLOPE"/>
    <n v="34.186700000000002"/>
    <n v="-118.4269"/>
    <n v="0"/>
  </r>
  <r>
    <n v="211908821"/>
    <d v="2021-05-18T00:00:00"/>
    <d v="2021-05-18T00:00:00"/>
    <n v="1200"/>
    <n v="19"/>
    <x v="16"/>
    <n v="1916"/>
    <n v="1"/>
    <n v="341"/>
    <s v="THEFT-GRAND ($950.01 &amp; OVER)EXCPT,GUNS,FOWL,LIVESTK,PROD"/>
    <s v="1606 0344 1300"/>
    <n v="18"/>
    <s v="M"/>
    <s v="H"/>
    <n v="101"/>
    <s v="STREET"/>
    <m/>
    <m/>
    <s v="IC"/>
    <s v="Invest Cont"/>
    <n v="341"/>
    <m/>
    <m/>
    <m/>
    <s v="13900    SAYRE                        ST"/>
    <m/>
    <n v="34.305500000000002"/>
    <n v="-118.43899999999999"/>
    <n v="0"/>
  </r>
  <r>
    <n v="211806123"/>
    <d v="2021-02-12T00:00:00"/>
    <d v="2021-02-10T00:00:00"/>
    <n v="1600"/>
    <n v="18"/>
    <x v="17"/>
    <n v="1834"/>
    <n v="2"/>
    <n v="624"/>
    <s v="BATTERY - SIMPLE ASSAULT"/>
    <s v="0913 0416"/>
    <n v="30"/>
    <s v="F"/>
    <s v="H"/>
    <n v="203"/>
    <s v="OTHER BUSINESS"/>
    <n v="400"/>
    <s v="STRONG-ARM (HANDS, FIST, FEET OR BODILY FORCE)"/>
    <s v="IC"/>
    <s v="Invest Cont"/>
    <n v="624"/>
    <m/>
    <m/>
    <m/>
    <s v="800 E  108TH                        ST"/>
    <m/>
    <n v="33.938299999999998"/>
    <n v="-118.2604"/>
    <n v="0"/>
  </r>
  <r>
    <n v="211414088"/>
    <d v="2021-06-27T00:00:00"/>
    <d v="2021-06-27T00:00:00"/>
    <n v="1825"/>
    <n v="14"/>
    <x v="14"/>
    <n v="1412"/>
    <n v="2"/>
    <n v="626"/>
    <s v="INTIMATE PARTNER - SIMPLE ASSAULT"/>
    <s v="0400 1814 2000"/>
    <n v="20"/>
    <s v="F"/>
    <s v="H"/>
    <n v="122"/>
    <s v="VEHICLE, PASSENGER/TRUCK"/>
    <n v="400"/>
    <s v="STRONG-ARM (HANDS, FIST, FEET OR BODILY FORCE)"/>
    <s v="AA"/>
    <s v="Adult Arrest"/>
    <n v="626"/>
    <m/>
    <m/>
    <m/>
    <s v="CLUBHOUSE"/>
    <s v="PACIFIC                      AV"/>
    <n v="33.99"/>
    <n v="-118.47410000000001"/>
    <n v="1"/>
  </r>
  <r>
    <n v="212007217"/>
    <d v="2021-03-24T00:00:00"/>
    <d v="2021-03-24T00:00:00"/>
    <n v="1005"/>
    <n v="20"/>
    <x v="19"/>
    <n v="2013"/>
    <n v="1"/>
    <n v="331"/>
    <s v="THEFT FROM MOTOR VEHICLE - GRAND ($950.01 AND OVER)"/>
    <s v="1822 0344"/>
    <n v="43"/>
    <s v="F"/>
    <s v="A"/>
    <n v="301"/>
    <s v="GAS STATION"/>
    <m/>
    <m/>
    <s v="AO"/>
    <s v="Adult Other"/>
    <n v="331"/>
    <m/>
    <m/>
    <m/>
    <s v="3RD"/>
    <s v="WESTERN"/>
    <n v="34.069000000000003"/>
    <n v="-118.3091"/>
    <n v="0"/>
  </r>
  <r>
    <n v="211114767"/>
    <d v="2021-10-30T00:00:00"/>
    <d v="2021-10-27T00:00:00"/>
    <n v="510"/>
    <n v="11"/>
    <x v="7"/>
    <n v="1177"/>
    <n v="1"/>
    <n v="420"/>
    <s v="THEFT FROM MOTOR VEHICLE - PETTY ($950 &amp; UNDER)"/>
    <n v="385"/>
    <n v="24"/>
    <s v="M"/>
    <s v="H"/>
    <n v="104"/>
    <s v="DRIVEWAY"/>
    <m/>
    <m/>
    <s v="IC"/>
    <s v="Invest Cont"/>
    <n v="420"/>
    <m/>
    <m/>
    <m/>
    <s v="IDELL                        ST"/>
    <s v="CYPRESS                      ST"/>
    <n v="34.088299999999997"/>
    <n v="-118.22190000000001"/>
    <n v="0"/>
  </r>
  <r>
    <n v="210211007"/>
    <d v="2021-06-23T00:00:00"/>
    <d v="2021-06-06T00:00:00"/>
    <n v="2200"/>
    <n v="2"/>
    <x v="5"/>
    <n v="285"/>
    <n v="1"/>
    <n v="510"/>
    <s v="VEHICLE - STOLEN"/>
    <m/>
    <n v="0"/>
    <m/>
    <m/>
    <n v="101"/>
    <s v="STREET"/>
    <m/>
    <m/>
    <s v="IC"/>
    <s v="Invest Cont"/>
    <n v="510"/>
    <m/>
    <m/>
    <m/>
    <s v="1700 W  PICO                         BL"/>
    <m/>
    <n v="34.047199999999997"/>
    <n v="-118.2782"/>
    <n v="0"/>
  </r>
  <r>
    <n v="212004905"/>
    <d v="2021-01-26T00:00:00"/>
    <d v="2021-01-26T00:00:00"/>
    <n v="1220"/>
    <n v="20"/>
    <x v="19"/>
    <n v="2017"/>
    <n v="1"/>
    <n v="210"/>
    <s v="ROBBERY"/>
    <s v="0907 1822 1402 0432 0344 0334"/>
    <n v="0"/>
    <s v="X"/>
    <s v="X"/>
    <n v="203"/>
    <s v="OTHER BUSINESS"/>
    <n v="102"/>
    <s v="HAND GUN"/>
    <s v="AA"/>
    <s v="Adult Arrest"/>
    <n v="210"/>
    <n v="998"/>
    <m/>
    <m/>
    <s v="100 S  VERMONT                      AV"/>
    <m/>
    <n v="34.070900000000002"/>
    <n v="-118.2941"/>
    <n v="1"/>
  </r>
  <r>
    <n v="211904338"/>
    <d v="2021-01-11T00:00:00"/>
    <d v="2021-01-10T00:00:00"/>
    <n v="1340"/>
    <n v="19"/>
    <x v="16"/>
    <n v="1998"/>
    <n v="1"/>
    <n v="420"/>
    <s v="THEFT FROM MOTOR VEHICLE - PETTY ($950 &amp; UNDER)"/>
    <m/>
    <n v="0"/>
    <m/>
    <m/>
    <n v="104"/>
    <s v="DRIVEWAY"/>
    <m/>
    <m/>
    <s v="IC"/>
    <s v="Invest Cont"/>
    <n v="420"/>
    <m/>
    <m/>
    <m/>
    <s v="8100    HAZELTINE                    AV"/>
    <m/>
    <n v="34.218600000000002"/>
    <n v="-118.4391"/>
    <n v="0"/>
  </r>
  <r>
    <n v="210414877"/>
    <d v="2021-11-13T00:00:00"/>
    <d v="2021-11-12T00:00:00"/>
    <n v="900"/>
    <n v="4"/>
    <x v="4"/>
    <n v="459"/>
    <n v="1"/>
    <n v="510"/>
    <s v="VEHICLE - STOLEN"/>
    <m/>
    <n v="0"/>
    <m/>
    <m/>
    <n v="101"/>
    <s v="STREET"/>
    <m/>
    <m/>
    <s v="IC"/>
    <s v="Invest Cont"/>
    <n v="510"/>
    <m/>
    <m/>
    <m/>
    <s v="CESAR E CHAVEZ"/>
    <s v="EVERGREEN"/>
    <n v="34.043599999999998"/>
    <n v="-118.2004"/>
    <n v="0"/>
  </r>
  <r>
    <n v="211011213"/>
    <d v="2021-08-12T00:00:00"/>
    <d v="2021-08-12T00:00:00"/>
    <n v="139"/>
    <n v="10"/>
    <x v="11"/>
    <n v="1025"/>
    <n v="1"/>
    <n v="331"/>
    <s v="THEFT FROM MOTOR VEHICLE - GRAND ($950.01 AND OVER)"/>
    <s v="1822 0344"/>
    <n v="0"/>
    <s v="M"/>
    <s v="O"/>
    <n v="108"/>
    <s v="PARKING LOT"/>
    <m/>
    <m/>
    <s v="IC"/>
    <s v="Invest Cont"/>
    <n v="331"/>
    <m/>
    <m/>
    <m/>
    <s v="7000    DARBY                        AV"/>
    <m/>
    <n v="34.197499999999998"/>
    <n v="-118.5335"/>
    <n v="0"/>
  </r>
  <r>
    <n v="211821585"/>
    <d v="2021-12-15T00:00:00"/>
    <d v="2021-12-14T00:00:00"/>
    <n v="2200"/>
    <n v="18"/>
    <x v="17"/>
    <n v="1842"/>
    <n v="1"/>
    <n v="510"/>
    <s v="VEHICLE - STOLEN"/>
    <m/>
    <n v="0"/>
    <m/>
    <m/>
    <n v="104"/>
    <s v="DRIVEWAY"/>
    <m/>
    <m/>
    <s v="IC"/>
    <s v="Invest Cont"/>
    <n v="510"/>
    <m/>
    <m/>
    <m/>
    <s v="100 W  111TH                        ST"/>
    <m/>
    <n v="33.934800000000003"/>
    <n v="-118.2744"/>
    <n v="0"/>
  </r>
  <r>
    <n v="211106993"/>
    <d v="2021-03-28T00:00:00"/>
    <d v="2021-03-28T00:00:00"/>
    <n v="530"/>
    <n v="11"/>
    <x v="7"/>
    <n v="1148"/>
    <n v="1"/>
    <n v="310"/>
    <s v="BURGLARY"/>
    <s v="0358 0344 2004"/>
    <n v="40"/>
    <s v="F"/>
    <s v="O"/>
    <n v="501"/>
    <s v="SINGLE FAMILY DWELLING"/>
    <m/>
    <m/>
    <s v="AA"/>
    <s v="Adult Arrest"/>
    <n v="310"/>
    <m/>
    <m/>
    <m/>
    <s v="100 E  AVENUE 45"/>
    <m/>
    <n v="34.095799999999997"/>
    <n v="-118.20650000000001"/>
    <n v="1"/>
  </r>
  <r>
    <n v="211208471"/>
    <d v="2021-03-12T00:00:00"/>
    <d v="2021-03-12T00:00:00"/>
    <n v="700"/>
    <n v="12"/>
    <x v="8"/>
    <n v="1211"/>
    <n v="1"/>
    <n v="210"/>
    <s v="ROBBERY"/>
    <s v="0416 0446 1822 0305 0344"/>
    <n v="34"/>
    <s v="F"/>
    <s v="H"/>
    <n v="101"/>
    <s v="STREET"/>
    <n v="400"/>
    <s v="STRONG-ARM (HANDS, FIST, FEET OR BODILY FORCE)"/>
    <s v="IC"/>
    <s v="Invest Cont"/>
    <n v="210"/>
    <m/>
    <m/>
    <m/>
    <s v="8TH                          AV"/>
    <s v="SLAUSON"/>
    <n v="33.989100000000001"/>
    <n v="-118.3258"/>
    <n v="0"/>
  </r>
  <r>
    <n v="210312626"/>
    <d v="2021-07-05T00:00:00"/>
    <d v="2021-07-05T00:00:00"/>
    <n v="2000"/>
    <n v="3"/>
    <x v="2"/>
    <n v="397"/>
    <n v="2"/>
    <n v="740"/>
    <s v="VANDALISM - FELONY ($400 &amp; OVER, ALL CHURCH VANDALISMS)"/>
    <s v="0329 1202 1822"/>
    <n v="64"/>
    <s v="M"/>
    <s v="B"/>
    <n v="501"/>
    <s v="SINGLE FAMILY DWELLING"/>
    <m/>
    <m/>
    <s v="IC"/>
    <s v="Invest Cont"/>
    <n v="740"/>
    <m/>
    <m/>
    <m/>
    <s v="4200 S  NORMANDIE                    AV"/>
    <m/>
    <n v="34.0062"/>
    <n v="-118.3002"/>
    <n v="0"/>
  </r>
  <r>
    <n v="210813150"/>
    <d v="2021-08-23T00:00:00"/>
    <d v="2021-08-23T00:00:00"/>
    <n v="630"/>
    <n v="8"/>
    <x v="12"/>
    <n v="834"/>
    <n v="2"/>
    <n v="354"/>
    <s v="THEFT OF IDENTITY"/>
    <s v="1202 0100 0922 1822"/>
    <n v="59"/>
    <s v="M"/>
    <s v="O"/>
    <n v="502"/>
    <s v="MULTI-UNIT DWELLING (APARTMENT, DUPLEX, ETC)"/>
    <m/>
    <m/>
    <s v="IC"/>
    <s v="Invest Cont"/>
    <n v="354"/>
    <m/>
    <m/>
    <m/>
    <s v="10600    SANTA MONICA                 BL"/>
    <m/>
    <n v="34.057400000000001"/>
    <n v="-118.4332"/>
    <n v="0"/>
  </r>
  <r>
    <n v="220706938"/>
    <d v="2022-03-18T00:00:00"/>
    <d v="2021-10-01T00:00:00"/>
    <n v="1"/>
    <n v="7"/>
    <x v="0"/>
    <n v="736"/>
    <n v="2"/>
    <n v="354"/>
    <s v="THEFT OF IDENTITY"/>
    <n v="1501"/>
    <n v="25"/>
    <s v="M"/>
    <s v="W"/>
    <n v="751"/>
    <s v="WEBSITE"/>
    <m/>
    <m/>
    <s v="IC"/>
    <s v="Invest Cont"/>
    <n v="354"/>
    <m/>
    <m/>
    <m/>
    <s v="400 S  DETROIT                      ST"/>
    <m/>
    <n v="34.066899999999997"/>
    <n v="-118.3451"/>
    <n v="0"/>
  </r>
  <r>
    <n v="211411642"/>
    <d v="2021-05-13T00:00:00"/>
    <d v="2021-05-13T00:00:00"/>
    <n v="941"/>
    <n v="14"/>
    <x v="14"/>
    <n v="1412"/>
    <n v="2"/>
    <n v="624"/>
    <s v="BATTERY - SIMPLE ASSAULT"/>
    <s v="1822 0416"/>
    <n v="64"/>
    <s v="M"/>
    <s v="W"/>
    <n v="101"/>
    <s v="STREET"/>
    <n v="400"/>
    <s v="STRONG-ARM (HANDS, FIST, FEET OR BODILY FORCE)"/>
    <s v="IC"/>
    <s v="Invest Cont"/>
    <n v="624"/>
    <m/>
    <m/>
    <m/>
    <s v="3RD"/>
    <s v="ROSE"/>
    <n v="33.993299999999998"/>
    <n v="-118.4765"/>
    <n v="0"/>
  </r>
  <r>
    <n v="210715269"/>
    <d v="2021-11-07T00:00:00"/>
    <d v="2021-11-05T00:00:00"/>
    <n v="1430"/>
    <n v="7"/>
    <x v="0"/>
    <n v="762"/>
    <n v="1"/>
    <n v="510"/>
    <s v="VEHICLE - STOLEN"/>
    <m/>
    <n v="0"/>
    <m/>
    <m/>
    <n v="108"/>
    <s v="PARKING LOT"/>
    <m/>
    <m/>
    <s v="IC"/>
    <s v="Invest Cont"/>
    <n v="510"/>
    <m/>
    <m/>
    <m/>
    <s v="1400    HI POINT                     ST"/>
    <m/>
    <n v="34.051400000000001"/>
    <n v="-118.36879999999999"/>
    <n v="0"/>
  </r>
  <r>
    <n v="210114088"/>
    <d v="2021-07-25T00:00:00"/>
    <d v="2021-07-25T00:00:00"/>
    <n v="2115"/>
    <n v="1"/>
    <x v="1"/>
    <n v="152"/>
    <n v="1"/>
    <n v="480"/>
    <s v="BIKE - STOLEN"/>
    <s v="0344 0910"/>
    <n v="23"/>
    <s v="M"/>
    <s v="H"/>
    <n v="891"/>
    <s v="MTA - SILVER LINE - DOWNTOWN STREET STOPS"/>
    <m/>
    <m/>
    <s v="IC"/>
    <s v="Invest Cont"/>
    <n v="480"/>
    <m/>
    <m/>
    <m/>
    <s v="6TH"/>
    <s v="FLOWER"/>
    <n v="34.050199999999997"/>
    <n v="-118.25749999999999"/>
    <n v="0"/>
  </r>
  <r>
    <n v="211900681"/>
    <d v="2021-07-03T00:00:00"/>
    <d v="2021-07-03T00:00:00"/>
    <n v="1625"/>
    <n v="19"/>
    <x v="16"/>
    <n v="1934"/>
    <n v="2"/>
    <n v="626"/>
    <s v="INTIMATE PARTNER - SIMPLE ASSAULT"/>
    <s v="2000 1813 0416 0913"/>
    <n v="33"/>
    <s v="M"/>
    <s v="H"/>
    <n v="108"/>
    <s v="PARKING LOT"/>
    <n v="400"/>
    <s v="STRONG-ARM (HANDS, FIST, FEET OR BODILY FORCE)"/>
    <s v="AA"/>
    <s v="Adult Arrest"/>
    <n v="626"/>
    <m/>
    <m/>
    <m/>
    <s v="11100 N  SEPULVEDA                    BL"/>
    <m/>
    <n v="34.274700000000003"/>
    <n v="-118.4696"/>
    <n v="1"/>
  </r>
  <r>
    <n v="210512937"/>
    <d v="2021-08-24T00:00:00"/>
    <d v="2021-08-24T00:00:00"/>
    <n v="310"/>
    <n v="5"/>
    <x v="10"/>
    <n v="501"/>
    <n v="1"/>
    <n v="420"/>
    <s v="THEFT FROM MOTOR VEHICLE - PETTY ($950 &amp; UNDER)"/>
    <s v="1606 1300 0344 1402 0202 1822"/>
    <n v="41"/>
    <s v="F"/>
    <s v="H"/>
    <n v="104"/>
    <s v="DRIVEWAY"/>
    <m/>
    <m/>
    <s v="IC"/>
    <s v="Invest Cont"/>
    <n v="420"/>
    <n v="998"/>
    <m/>
    <m/>
    <s v="1000 W  187TH                        PL"/>
    <m/>
    <n v="33.860599999999998"/>
    <n v="-118.2916"/>
    <n v="0"/>
  </r>
  <r>
    <n v="210807124"/>
    <d v="2021-03-18T00:00:00"/>
    <d v="2021-03-18T00:00:00"/>
    <n v="930"/>
    <n v="8"/>
    <x v="12"/>
    <n v="891"/>
    <n v="1"/>
    <n v="310"/>
    <s v="BURGLARY"/>
    <s v="0202 1414 1420 1607 0344 1402 1822"/>
    <n v="0"/>
    <s v="X"/>
    <s v="X"/>
    <n v="210"/>
    <s v="RESTAURANT/FAST FOOD"/>
    <m/>
    <m/>
    <s v="IC"/>
    <s v="Invest Cont"/>
    <n v="310"/>
    <n v="998"/>
    <m/>
    <m/>
    <s v="11900 W  PICO                         BL"/>
    <m/>
    <n v="34.030099999999997"/>
    <n v="-118.44880000000001"/>
    <n v="0"/>
  </r>
  <r>
    <n v="212016744"/>
    <d v="2021-11-08T00:00:00"/>
    <d v="2021-11-02T00:00:00"/>
    <n v="1540"/>
    <n v="20"/>
    <x v="19"/>
    <n v="2017"/>
    <n v="2"/>
    <n v="354"/>
    <s v="THEFT OF IDENTITY"/>
    <s v="0935 1822"/>
    <n v="20"/>
    <s v="F"/>
    <s v="H"/>
    <n v="501"/>
    <s v="SINGLE FAMILY DWELLING"/>
    <m/>
    <m/>
    <s v="IC"/>
    <s v="Invest Cont"/>
    <n v="354"/>
    <m/>
    <m/>
    <m/>
    <s v="100 S  CATALINA                     ST"/>
    <m/>
    <n v="34.069499999999998"/>
    <n v="-118.2954"/>
    <n v="0"/>
  </r>
  <r>
    <n v="211505100"/>
    <d v="2021-01-29T00:00:00"/>
    <d v="2021-01-29T00:00:00"/>
    <n v="2200"/>
    <n v="15"/>
    <x v="18"/>
    <n v="1557"/>
    <n v="2"/>
    <n v="624"/>
    <s v="BATTERY - SIMPLE ASSAULT"/>
    <s v="0400 0446"/>
    <n v="22"/>
    <s v="M"/>
    <s v="W"/>
    <n v="401"/>
    <s v="MINI-MART"/>
    <n v="400"/>
    <s v="STRONG-ARM (HANDS, FIST, FEET OR BODILY FORCE)"/>
    <s v="IC"/>
    <s v="Invest Cont"/>
    <n v="624"/>
    <m/>
    <m/>
    <m/>
    <s v="MAGNOLIA                     AV"/>
    <s v="CAHUENGA                     BL"/>
    <n v="34.164900000000003"/>
    <n v="-118.36150000000001"/>
    <n v="0"/>
  </r>
  <r>
    <n v="220105187"/>
    <d v="2022-01-21T00:00:00"/>
    <d v="2021-12-11T00:00:00"/>
    <n v="1200"/>
    <n v="1"/>
    <x v="1"/>
    <n v="111"/>
    <n v="1"/>
    <n v="330"/>
    <s v="BURGLARY FROM VEHICLE"/>
    <s v="0344 1300 1601"/>
    <n v="36"/>
    <s v="F"/>
    <s v="H"/>
    <n v="123"/>
    <s v="PARKING UNDERGROUND/BUILDING"/>
    <m/>
    <m/>
    <s v="IC"/>
    <s v="Invest Cont"/>
    <n v="330"/>
    <m/>
    <m/>
    <m/>
    <s v="500 N  FIGUEROA                     ST"/>
    <m/>
    <n v="34.061500000000002"/>
    <n v="-118.247"/>
    <n v="0"/>
  </r>
  <r>
    <n v="211711693"/>
    <d v="2021-08-15T00:00:00"/>
    <d v="2021-08-15T00:00:00"/>
    <n v="1830"/>
    <n v="17"/>
    <x v="13"/>
    <n v="1762"/>
    <n v="2"/>
    <n v="624"/>
    <s v="BATTERY - SIMPLE ASSAULT"/>
    <s v="0602 0444 0555 0913"/>
    <n v="28"/>
    <s v="F"/>
    <s v="H"/>
    <n v="101"/>
    <s v="STREET"/>
    <n v="400"/>
    <s v="STRONG-ARM (HANDS, FIST, FEET OR BODILY FORCE)"/>
    <s v="AO"/>
    <s v="Adult Other"/>
    <n v="624"/>
    <m/>
    <m/>
    <m/>
    <s v="KINZIE                       ST"/>
    <s v="OSO                          AV"/>
    <n v="34.248399999999997"/>
    <n v="-118.5754"/>
    <n v="0"/>
  </r>
  <r>
    <n v="212018510"/>
    <d v="2021-12-19T00:00:00"/>
    <d v="2021-12-19T00:00:00"/>
    <n v="2215"/>
    <n v="20"/>
    <x v="19"/>
    <n v="2027"/>
    <n v="1"/>
    <n v="510"/>
    <s v="VEHICLE - STOLEN"/>
    <m/>
    <n v="0"/>
    <m/>
    <m/>
    <n v="101"/>
    <s v="STREET"/>
    <m/>
    <m/>
    <s v="IC"/>
    <s v="Invest Cont"/>
    <n v="510"/>
    <m/>
    <m/>
    <m/>
    <s v="VERMONT"/>
    <s v="S  WILSHIRE"/>
    <n v="34.061799999999998"/>
    <n v="-118.29170000000001"/>
    <n v="0"/>
  </r>
  <r>
    <n v="211208991"/>
    <d v="2021-03-17T00:00:00"/>
    <d v="2021-03-17T00:00:00"/>
    <n v="2150"/>
    <n v="12"/>
    <x v="8"/>
    <n v="1268"/>
    <n v="2"/>
    <n v="930"/>
    <s v="CRIMINAL THREATS - NO WEAPON DISPLAYED"/>
    <s v="0913 0400 0421 1814 2000"/>
    <n v="55"/>
    <s v="M"/>
    <s v="B"/>
    <n v="502"/>
    <s v="MULTI-UNIT DWELLING (APARTMENT, DUPLEX, ETC)"/>
    <n v="511"/>
    <s v="VERBAL THREAT"/>
    <s v="AO"/>
    <s v="Adult Other"/>
    <n v="930"/>
    <m/>
    <m/>
    <m/>
    <s v="8000 S  BROADWAY"/>
    <m/>
    <n v="33.965899999999998"/>
    <n v="-118.2783"/>
    <n v="0"/>
  </r>
  <r>
    <n v="210619489"/>
    <d v="2021-11-23T00:00:00"/>
    <d v="2021-11-23T00:00:00"/>
    <n v="200"/>
    <n v="6"/>
    <x v="9"/>
    <n v="643"/>
    <n v="1"/>
    <n v="110"/>
    <s v="CRIMINAL HOMICIDE"/>
    <s v="1100 0430 0340"/>
    <n v="23"/>
    <s v="M"/>
    <s v="H"/>
    <n v="101"/>
    <s v="STREET"/>
    <n v="106"/>
    <s v="UNKNOWN FIREARM"/>
    <s v="AA"/>
    <s v="Adult Arrest"/>
    <n v="110"/>
    <m/>
    <m/>
    <m/>
    <s v="FORMOSA                      AV"/>
    <s v="N  SUNSET                       BL"/>
    <n v="34.097999999999999"/>
    <n v="-118.3468"/>
    <n v="1"/>
  </r>
  <r>
    <n v="210917472"/>
    <d v="2021-12-10T00:00:00"/>
    <d v="2021-12-09T00:00:00"/>
    <n v="1835"/>
    <n v="9"/>
    <x v="3"/>
    <n v="941"/>
    <n v="2"/>
    <n v="740"/>
    <s v="VANDALISM - FELONY ($400 &amp; OVER, ALL CHURCH VANDALISMS)"/>
    <n v="329"/>
    <n v="0"/>
    <s v="X"/>
    <s v="X"/>
    <n v="503"/>
    <s v="HOTEL"/>
    <m/>
    <m/>
    <s v="AO"/>
    <s v="Adult Other"/>
    <n v="740"/>
    <m/>
    <m/>
    <m/>
    <s v="5600 N  SEPULVEDA                    BL"/>
    <m/>
    <n v="34.1721"/>
    <n v="-118.4661"/>
    <n v="0"/>
  </r>
  <r>
    <n v="210307712"/>
    <d v="2021-03-19T00:00:00"/>
    <d v="2021-03-19T00:00:00"/>
    <n v="1235"/>
    <n v="3"/>
    <x v="2"/>
    <n v="398"/>
    <n v="2"/>
    <n v="626"/>
    <s v="INTIMATE PARTNER - SIMPLE ASSAULT"/>
    <s v="0913 0416 0446 1814 2000 2021"/>
    <n v="36"/>
    <s v="F"/>
    <s v="B"/>
    <n v="501"/>
    <s v="SINGLE FAMILY DWELLING"/>
    <n v="400"/>
    <s v="STRONG-ARM (HANDS, FIST, FEET OR BODILY FORCE)"/>
    <s v="IC"/>
    <s v="Invest Cont"/>
    <n v="626"/>
    <m/>
    <m/>
    <m/>
    <s v="600 W  42ND                         ST"/>
    <m/>
    <n v="34.006999999999998"/>
    <n v="-118.28570000000001"/>
    <n v="0"/>
  </r>
  <r>
    <n v="211007271"/>
    <d v="2021-04-20T00:00:00"/>
    <d v="2021-04-19T00:00:00"/>
    <n v="2320"/>
    <n v="10"/>
    <x v="11"/>
    <n v="1018"/>
    <n v="2"/>
    <n v="237"/>
    <s v="CHILD NEGLECT (SEE 300 W.I.C.)"/>
    <s v="0913 0553 1258"/>
    <n v="7"/>
    <s v="F"/>
    <s v="H"/>
    <n v="502"/>
    <s v="MULTI-UNIT DWELLING (APARTMENT, DUPLEX, ETC)"/>
    <m/>
    <m/>
    <s v="AA"/>
    <s v="Adult Arrest"/>
    <n v="237"/>
    <m/>
    <m/>
    <m/>
    <s v="16000    CANTLAY                      ST"/>
    <m/>
    <n v="34.202199999999998"/>
    <n v="-118.48309999999999"/>
    <n v="1"/>
  </r>
  <r>
    <n v="211300850"/>
    <d v="2021-06-23T00:00:00"/>
    <d v="2021-06-23T00:00:00"/>
    <n v="250"/>
    <n v="13"/>
    <x v="6"/>
    <n v="1381"/>
    <n v="1"/>
    <n v="230"/>
    <s v="ASSAULT WITH DEADLY WEAPON, AGGRAVATED ASSAULT"/>
    <s v="0334 1100 0329 0302 1407 0450 0913"/>
    <n v="22"/>
    <s v="F"/>
    <s v="B"/>
    <n v="101"/>
    <s v="STREET"/>
    <n v="109"/>
    <s v="SEMI-AUTOMATIC PISTOL"/>
    <s v="AO"/>
    <s v="Adult Other"/>
    <n v="230"/>
    <n v="998"/>
    <m/>
    <m/>
    <s v="300 W  61ST                         ST"/>
    <m/>
    <n v="33.984200000000001"/>
    <n v="-118.2783"/>
    <n v="0"/>
  </r>
  <r>
    <n v="211004604"/>
    <d v="2021-01-20T00:00:00"/>
    <d v="2021-01-19T00:00:00"/>
    <n v="1300"/>
    <n v="10"/>
    <x v="11"/>
    <n v="1017"/>
    <n v="1"/>
    <n v="510"/>
    <s v="VEHICLE - STOLEN"/>
    <m/>
    <n v="0"/>
    <m/>
    <m/>
    <n v="101"/>
    <s v="STREET"/>
    <m/>
    <m/>
    <s v="IC"/>
    <s v="Invest Cont"/>
    <n v="510"/>
    <m/>
    <m/>
    <m/>
    <s v="17000    SHERMAN                      WY"/>
    <m/>
    <n v="34.2012"/>
    <n v="-118.51300000000001"/>
    <n v="0"/>
  </r>
  <r>
    <n v="210108991"/>
    <d v="2021-04-17T00:00:00"/>
    <d v="2021-04-14T00:00:00"/>
    <n v="1652"/>
    <n v="1"/>
    <x v="1"/>
    <n v="161"/>
    <n v="1"/>
    <n v="440"/>
    <s v="THEFT PLAIN - PETTY ($950 &amp; UNDER)"/>
    <s v="0344 1822"/>
    <n v="0"/>
    <s v="M"/>
    <s v="W"/>
    <n v="404"/>
    <s v="DEPARTMENT STORE"/>
    <m/>
    <m/>
    <s v="IC"/>
    <s v="Invest Cont"/>
    <n v="440"/>
    <m/>
    <m/>
    <m/>
    <s v="700 S  FIGUEROA                     ST"/>
    <m/>
    <n v="34.048299999999998"/>
    <n v="-118.26309999999999"/>
    <n v="0"/>
  </r>
  <r>
    <n v="211109683"/>
    <d v="2021-06-16T00:00:00"/>
    <d v="2021-06-15T00:00:00"/>
    <n v="1000"/>
    <n v="11"/>
    <x v="7"/>
    <n v="1132"/>
    <n v="2"/>
    <n v="649"/>
    <s v="DOCUMENT FORGERY / STOLEN FELONY"/>
    <s v="0701 1822"/>
    <n v="24"/>
    <s v="F"/>
    <s v="H"/>
    <n v="502"/>
    <s v="MULTI-UNIT DWELLING (APARTMENT, DUPLEX, ETC)"/>
    <m/>
    <m/>
    <s v="IC"/>
    <s v="Invest Cont"/>
    <n v="649"/>
    <m/>
    <m/>
    <m/>
    <s v="3800    LOS FELIZ                    BL"/>
    <m/>
    <n v="34.114600000000003"/>
    <n v="-118.2756"/>
    <n v="0"/>
  </r>
  <r>
    <n v="210904824"/>
    <d v="2021-01-24T00:00:00"/>
    <d v="2021-01-22T00:00:00"/>
    <n v="1000"/>
    <n v="9"/>
    <x v="3"/>
    <n v="935"/>
    <n v="2"/>
    <n v="745"/>
    <s v="VANDALISM - MISDEAMEANOR ($399 OR UNDER)"/>
    <s v="0329 1300"/>
    <n v="33"/>
    <s v="F"/>
    <s v="B"/>
    <n v="707"/>
    <s v="GARAGE/CARPORT"/>
    <m/>
    <m/>
    <s v="IC"/>
    <s v="Invest Cont"/>
    <n v="745"/>
    <m/>
    <m/>
    <m/>
    <s v="14200    VICTORY                      BL"/>
    <m/>
    <n v="34.186700000000002"/>
    <n v="-118.4427"/>
    <n v="0"/>
  </r>
  <r>
    <n v="211908522"/>
    <d v="2021-05-09T00:00:00"/>
    <d v="2021-04-27T00:00:00"/>
    <n v="1405"/>
    <n v="19"/>
    <x v="16"/>
    <n v="1962"/>
    <n v="1"/>
    <n v="330"/>
    <s v="BURGLARY FROM VEHICLE"/>
    <n v="329"/>
    <n v="54"/>
    <s v="M"/>
    <s v="W"/>
    <n v="101"/>
    <s v="STREET"/>
    <m/>
    <m/>
    <s v="IC"/>
    <s v="Invest Cont"/>
    <n v="330"/>
    <m/>
    <m/>
    <m/>
    <s v="9300    NATICK                       AV"/>
    <m/>
    <n v="34.239199999999997"/>
    <n v="-118.4576"/>
    <n v="0"/>
  </r>
  <r>
    <n v="212007891"/>
    <d v="2021-04-10T00:00:00"/>
    <d v="2021-04-09T00:00:00"/>
    <n v="2000"/>
    <n v="20"/>
    <x v="19"/>
    <n v="2088"/>
    <n v="1"/>
    <n v="510"/>
    <s v="VEHICLE - STOLEN"/>
    <m/>
    <n v="0"/>
    <m/>
    <m/>
    <n v="101"/>
    <s v="STREET"/>
    <m/>
    <m/>
    <s v="IC"/>
    <s v="Invest Cont"/>
    <n v="510"/>
    <m/>
    <m/>
    <m/>
    <s v="17TH                         ST"/>
    <s v="WESTMORELAND"/>
    <n v="34.042700000000004"/>
    <n v="-118.28959999999999"/>
    <n v="0"/>
  </r>
  <r>
    <n v="211514293"/>
    <d v="2021-09-08T00:00:00"/>
    <d v="2021-09-02T00:00:00"/>
    <n v="1754"/>
    <n v="15"/>
    <x v="18"/>
    <n v="1557"/>
    <n v="2"/>
    <n v="956"/>
    <s v="LETTERS, LEWD  -  TELEPHONE CALLS, LEWD"/>
    <m/>
    <n v="28"/>
    <s v="F"/>
    <s v="W"/>
    <n v="501"/>
    <s v="SINGLE FAMILY DWELLING"/>
    <m/>
    <m/>
    <s v="IC"/>
    <s v="Invest Cont"/>
    <n v="956"/>
    <m/>
    <m/>
    <m/>
    <s v="CAHUENGA"/>
    <s v="ADDISON"/>
    <n v="34.161299999999997"/>
    <n v="-118.36150000000001"/>
    <n v="0"/>
  </r>
  <r>
    <n v="210809542"/>
    <d v="2021-05-21T00:00:00"/>
    <d v="2021-05-20T00:00:00"/>
    <n v="1700"/>
    <n v="8"/>
    <x v="12"/>
    <n v="828"/>
    <n v="2"/>
    <n v="763"/>
    <s v="STALKING"/>
    <s v="1822 1903"/>
    <n v="34"/>
    <s v="M"/>
    <s v="O"/>
    <n v="501"/>
    <s v="SINGLE FAMILY DWELLING"/>
    <n v="500"/>
    <s v="UNKNOWN WEAPON/OTHER WEAPON"/>
    <s v="IC"/>
    <s v="Invest Cont"/>
    <n v="763"/>
    <m/>
    <m/>
    <m/>
    <s v="10700    WEYBURN                      AV"/>
    <m/>
    <n v="34.063099999999999"/>
    <n v="-118.4389"/>
    <n v="0"/>
  </r>
  <r>
    <n v="210104757"/>
    <d v="2021-01-19T00:00:00"/>
    <d v="2021-01-18T00:00:00"/>
    <n v="2200"/>
    <n v="1"/>
    <x v="1"/>
    <n v="132"/>
    <n v="2"/>
    <n v="626"/>
    <s v="INTIMATE PARTNER - SIMPLE ASSAULT"/>
    <s v="1814 0444 2000 0429"/>
    <n v="24"/>
    <s v="F"/>
    <s v="B"/>
    <n v="503"/>
    <s v="HOTEL"/>
    <n v="400"/>
    <s v="STRONG-ARM (HANDS, FIST, FEET OR BODILY FORCE)"/>
    <s v="IC"/>
    <s v="Invest Cont"/>
    <n v="626"/>
    <m/>
    <m/>
    <m/>
    <s v="200 S  OLIVE                        ST"/>
    <m/>
    <n v="34.053199999999997"/>
    <n v="-118.24939999999999"/>
    <n v="0"/>
  </r>
  <r>
    <n v="210616641"/>
    <d v="2021-09-29T00:00:00"/>
    <d v="2021-09-17T00:00:00"/>
    <n v="938"/>
    <n v="6"/>
    <x v="9"/>
    <n v="648"/>
    <n v="2"/>
    <n v="354"/>
    <s v="THEFT OF IDENTITY"/>
    <s v="0930 1822"/>
    <n v="23"/>
    <s v="F"/>
    <s v="C"/>
    <n v="501"/>
    <s v="SINGLE FAMILY DWELLING"/>
    <m/>
    <m/>
    <s v="IC"/>
    <s v="Invest Cont"/>
    <n v="354"/>
    <m/>
    <m/>
    <m/>
    <s v="1600 N  WILTON                       PL"/>
    <m/>
    <n v="34.100099999999998"/>
    <n v="-118.31359999999999"/>
    <n v="0"/>
  </r>
  <r>
    <n v="211822010"/>
    <d v="2021-12-25T00:00:00"/>
    <d v="2021-12-25T00:00:00"/>
    <n v="130"/>
    <n v="18"/>
    <x v="17"/>
    <n v="1871"/>
    <n v="2"/>
    <n v="626"/>
    <s v="INTIMATE PARTNER - SIMPLE ASSAULT"/>
    <s v="2000 0913 1814 0447 0416 1300"/>
    <n v="29"/>
    <s v="M"/>
    <s v="H"/>
    <n v="501"/>
    <s v="SINGLE FAMILY DWELLING"/>
    <n v="400"/>
    <s v="STRONG-ARM (HANDS, FIST, FEET OR BODILY FORCE)"/>
    <s v="IC"/>
    <s v="Invest Cont"/>
    <n v="626"/>
    <m/>
    <m/>
    <m/>
    <s v="13800 S  VERMONT                      AV"/>
    <m/>
    <n v="33.907400000000003"/>
    <n v="-118.2914"/>
    <n v="0"/>
  </r>
  <r>
    <n v="211212494"/>
    <d v="2021-05-16T00:00:00"/>
    <d v="2021-05-15T00:00:00"/>
    <n v="2155"/>
    <n v="12"/>
    <x v="8"/>
    <n v="1241"/>
    <n v="2"/>
    <n v="740"/>
    <s v="VANDALISM - FELONY ($400 &amp; OVER, ALL CHURCH VANDALISMS)"/>
    <n v="329"/>
    <n v="31"/>
    <s v="M"/>
    <s v="B"/>
    <n v="122"/>
    <s v="VEHICLE, PASSENGER/TRUCK"/>
    <m/>
    <m/>
    <s v="IC"/>
    <s v="Invest Cont"/>
    <n v="740"/>
    <m/>
    <m/>
    <m/>
    <s v="3500    HYDE PARK                    BL"/>
    <m/>
    <n v="33.980600000000003"/>
    <n v="-118.3352"/>
    <n v="0"/>
  </r>
  <r>
    <n v="211217043"/>
    <d v="2021-08-03T00:00:00"/>
    <d v="2021-08-02T00:00:00"/>
    <n v="1925"/>
    <n v="12"/>
    <x v="8"/>
    <n v="1265"/>
    <n v="2"/>
    <n v="740"/>
    <s v="VANDALISM - FELONY ($400 &amp; OVER, ALL CHURCH VANDALISMS)"/>
    <s v="0329 1309 0913 0360"/>
    <n v="25"/>
    <s v="F"/>
    <s v="B"/>
    <n v="101"/>
    <s v="STREET"/>
    <n v="207"/>
    <s v="OTHER KNIFE"/>
    <s v="AA"/>
    <s v="Adult Arrest"/>
    <n v="740"/>
    <m/>
    <m/>
    <m/>
    <s v="1500 W  82ND                         ST"/>
    <m/>
    <n v="33.964599999999997"/>
    <n v="-118.30249999999999"/>
    <n v="1"/>
  </r>
  <r>
    <n v="210617553"/>
    <d v="2021-10-18T00:00:00"/>
    <d v="2021-10-17T00:00:00"/>
    <n v="2200"/>
    <n v="6"/>
    <x v="9"/>
    <n v="647"/>
    <n v="1"/>
    <n v="510"/>
    <s v="VEHICLE - STOLEN"/>
    <m/>
    <n v="0"/>
    <m/>
    <m/>
    <n v="707"/>
    <s v="GARAGE/CARPORT"/>
    <m/>
    <m/>
    <s v="IC"/>
    <s v="Invest Cont"/>
    <n v="510"/>
    <m/>
    <m/>
    <m/>
    <s v="5800    HAROLD                       WY"/>
    <m/>
    <n v="34.099299999999999"/>
    <n v="-118.316"/>
    <n v="0"/>
  </r>
  <r>
    <n v="210105810"/>
    <d v="2021-02-09T00:00:00"/>
    <d v="2021-02-08T00:00:00"/>
    <n v="2100"/>
    <n v="1"/>
    <x v="1"/>
    <n v="162"/>
    <n v="2"/>
    <n v="624"/>
    <s v="BATTERY - SIMPLE ASSAULT"/>
    <s v="0416 0344 1822 1414"/>
    <n v="59"/>
    <s v="M"/>
    <s v="O"/>
    <n v="108"/>
    <s v="PARKING LOT"/>
    <n v="400"/>
    <s v="STRONG-ARM (HANDS, FIST, FEET OR BODILY FORCE)"/>
    <s v="IC"/>
    <s v="Invest Cont"/>
    <n v="624"/>
    <m/>
    <m/>
    <m/>
    <s v="800 S  GRAND                        AV"/>
    <m/>
    <n v="34.044699999999999"/>
    <n v="-118.259"/>
    <n v="0"/>
  </r>
  <r>
    <n v="210716120"/>
    <d v="2021-11-29T00:00:00"/>
    <d v="2021-11-26T00:00:00"/>
    <n v="900"/>
    <n v="7"/>
    <x v="0"/>
    <n v="702"/>
    <n v="2"/>
    <n v="354"/>
    <s v="THEFT OF IDENTITY"/>
    <n v="930"/>
    <n v="35"/>
    <s v="F"/>
    <s v="W"/>
    <n v="501"/>
    <s v="SINGLE FAMILY DWELLING"/>
    <m/>
    <m/>
    <s v="IC"/>
    <s v="Invest Cont"/>
    <n v="354"/>
    <m/>
    <m/>
    <m/>
    <s v="500 N  GARDNER                      ST"/>
    <m/>
    <n v="34.080199999999998"/>
    <n v="-118.3532"/>
    <n v="0"/>
  </r>
  <r>
    <n v="210106599"/>
    <d v="2021-02-24T00:00:00"/>
    <d v="2021-02-24T00:00:00"/>
    <n v="50"/>
    <n v="1"/>
    <x v="1"/>
    <n v="163"/>
    <n v="1"/>
    <n v="220"/>
    <s v="ATTEMPTED ROBBERY"/>
    <s v="2004 0910 1822 0344 1501"/>
    <n v="0"/>
    <s v="M"/>
    <s v="B"/>
    <n v="801"/>
    <s v="MTA BUS"/>
    <n v="400"/>
    <s v="STRONG-ARM (HANDS, FIST, FEET OR BODILY FORCE)"/>
    <s v="AA"/>
    <s v="Adult Arrest"/>
    <n v="220"/>
    <m/>
    <m/>
    <m/>
    <s v="8TH                          ST"/>
    <s v="SPRING                       ST"/>
    <n v="34.043100000000003"/>
    <n v="-118.2538"/>
    <n v="1"/>
  </r>
  <r>
    <n v="211413150"/>
    <d v="2021-06-10T00:00:00"/>
    <d v="2021-06-10T00:00:00"/>
    <n v="1630"/>
    <n v="14"/>
    <x v="14"/>
    <n v="1407"/>
    <n v="2"/>
    <n v="626"/>
    <s v="INTIMATE PARTNER - SIMPLE ASSAULT"/>
    <s v="0913 0400 1813 2000"/>
    <n v="42"/>
    <s v="F"/>
    <s v="H"/>
    <n v="108"/>
    <s v="PARKING LOT"/>
    <n v="400"/>
    <s v="STRONG-ARM (HANDS, FIST, FEET OR BODILY FORCE)"/>
    <s v="AO"/>
    <s v="Adult Other"/>
    <n v="626"/>
    <m/>
    <m/>
    <m/>
    <s v="3800    HUGHES                       AV"/>
    <m/>
    <n v="34.025199999999998"/>
    <n v="-118.4041"/>
    <n v="0"/>
  </r>
  <r>
    <n v="211305196"/>
    <d v="2021-01-26T00:00:00"/>
    <d v="2021-01-26T00:00:00"/>
    <n v="135"/>
    <n v="13"/>
    <x v="6"/>
    <n v="1333"/>
    <n v="1"/>
    <n v="330"/>
    <s v="BURGLARY FROM VEHICLE"/>
    <n v="344"/>
    <n v="26"/>
    <s v="M"/>
    <s v="H"/>
    <n v="122"/>
    <s v="VEHICLE, PASSENGER/TRUCK"/>
    <m/>
    <m/>
    <s v="IC"/>
    <s v="Invest Cont"/>
    <n v="330"/>
    <m/>
    <m/>
    <m/>
    <s v="600 E  30TH                         ST"/>
    <m/>
    <n v="34.0184"/>
    <n v="-118.2633"/>
    <n v="0"/>
  </r>
  <r>
    <n v="211311970"/>
    <d v="2021-06-30T00:00:00"/>
    <d v="2021-06-30T00:00:00"/>
    <n v="1130"/>
    <n v="13"/>
    <x v="6"/>
    <n v="1317"/>
    <n v="1"/>
    <n v="510"/>
    <s v="VEHICLE - STOLEN"/>
    <m/>
    <n v="0"/>
    <m/>
    <m/>
    <n v="108"/>
    <s v="PARKING LOT"/>
    <m/>
    <m/>
    <s v="IC"/>
    <s v="Invest Cont"/>
    <n v="510"/>
    <m/>
    <m/>
    <m/>
    <s v="1400 S  ALAMEDA                      ST"/>
    <m/>
    <n v="34.024500000000003"/>
    <n v="-118.244"/>
    <n v="0"/>
  </r>
  <r>
    <n v="210606714"/>
    <d v="2021-03-06T00:00:00"/>
    <d v="2021-03-06T00:00:00"/>
    <n v="2325"/>
    <n v="6"/>
    <x v="9"/>
    <n v="636"/>
    <n v="1"/>
    <n v="230"/>
    <s v="ASSAULT WITH DEADLY WEAPON, AGGRAVATED ASSAULT"/>
    <s v="0431 0400 1822"/>
    <n v="37"/>
    <s v="F"/>
    <s v="H"/>
    <n v="102"/>
    <s v="SIDEWALK"/>
    <n v="400"/>
    <s v="STRONG-ARM (HANDS, FIST, FEET OR BODILY FORCE)"/>
    <s v="IC"/>
    <s v="Invest Cont"/>
    <n v="230"/>
    <m/>
    <m/>
    <m/>
    <s v="6500    HOLLYWOOD                    BL"/>
    <m/>
    <n v="34.103400000000001"/>
    <n v="-118.3325"/>
    <n v="0"/>
  </r>
  <r>
    <n v="210908341"/>
    <d v="2021-04-19T00:00:00"/>
    <d v="2021-04-19T00:00:00"/>
    <n v="1100"/>
    <n v="9"/>
    <x v="3"/>
    <n v="941"/>
    <n v="1"/>
    <n v="510"/>
    <s v="VEHICLE - STOLEN"/>
    <m/>
    <n v="0"/>
    <m/>
    <m/>
    <n v="101"/>
    <s v="STREET"/>
    <m/>
    <m/>
    <s v="IC"/>
    <s v="Invest Cont"/>
    <n v="510"/>
    <m/>
    <m/>
    <m/>
    <s v="BURBANK                      BL"/>
    <s v="N  SEPULVEDA                    BL"/>
    <n v="34.1721"/>
    <n v="-118.4652"/>
    <n v="0"/>
  </r>
  <r>
    <n v="211814522"/>
    <d v="2021-08-01T00:00:00"/>
    <d v="2021-07-31T00:00:00"/>
    <n v="2130"/>
    <n v="18"/>
    <x v="17"/>
    <n v="1824"/>
    <n v="1"/>
    <n v="420"/>
    <s v="THEFT FROM MOTOR VEHICLE - PETTY ($950 &amp; UNDER)"/>
    <m/>
    <n v="0"/>
    <m/>
    <m/>
    <n v="101"/>
    <s v="STREET"/>
    <m/>
    <m/>
    <s v="IC"/>
    <s v="Invest Cont"/>
    <n v="420"/>
    <m/>
    <m/>
    <m/>
    <s v="9400    WADSWORTH                    AV"/>
    <m/>
    <n v="33.950699999999998"/>
    <n v="-118.2586"/>
    <n v="0"/>
  </r>
  <r>
    <n v="210913216"/>
    <d v="2021-08-23T00:00:00"/>
    <d v="2021-08-20T00:00:00"/>
    <n v="2000"/>
    <n v="9"/>
    <x v="3"/>
    <n v="926"/>
    <n v="1"/>
    <n v="331"/>
    <s v="THEFT FROM MOTOR VEHICLE - GRAND ($950.01 AND OVER)"/>
    <s v="0344 1602 0385"/>
    <n v="62"/>
    <s v="M"/>
    <s v="W"/>
    <n v="101"/>
    <s v="STREET"/>
    <m/>
    <m/>
    <s v="IC"/>
    <s v="Invest Cont"/>
    <n v="331"/>
    <m/>
    <m/>
    <m/>
    <s v="ARCHWOOD"/>
    <s v="KATHERINE"/>
    <n v="0"/>
    <n v="0"/>
    <n v="0"/>
  </r>
  <r>
    <n v="211114748"/>
    <d v="2021-10-29T00:00:00"/>
    <d v="2021-10-23T00:00:00"/>
    <n v="1700"/>
    <n v="11"/>
    <x v="7"/>
    <n v="1141"/>
    <n v="1"/>
    <n v="440"/>
    <s v="THEFT PLAIN - PETTY ($950 &amp; UNDER)"/>
    <n v="344"/>
    <n v="46"/>
    <s v="M"/>
    <s v="W"/>
    <n v="146"/>
    <s v="PATIO*"/>
    <m/>
    <m/>
    <s v="IC"/>
    <s v="Invest Cont"/>
    <n v="440"/>
    <m/>
    <m/>
    <m/>
    <s v="1700 N  ALEXANDRIA                   AV"/>
    <m/>
    <n v="34.101799999999997"/>
    <n v="-118.2984"/>
    <n v="0"/>
  </r>
  <r>
    <n v="210706290"/>
    <d v="2021-03-03T00:00:00"/>
    <d v="2021-03-03T00:00:00"/>
    <n v="1730"/>
    <n v="7"/>
    <x v="0"/>
    <n v="763"/>
    <n v="2"/>
    <n v="626"/>
    <s v="INTIMATE PARTNER - SIMPLE ASSAULT"/>
    <s v="2000 1814 0444"/>
    <n v="45"/>
    <s v="F"/>
    <s v="B"/>
    <n v="501"/>
    <s v="SINGLE FAMILY DWELLING"/>
    <n v="400"/>
    <s v="STRONG-ARM (HANDS, FIST, FEET OR BODILY FORCE)"/>
    <s v="IC"/>
    <s v="Invest Cont"/>
    <n v="626"/>
    <m/>
    <m/>
    <m/>
    <s v="15100    CURSON"/>
    <m/>
    <n v="34.047199999999997"/>
    <n v="-118.36069999999999"/>
    <n v="0"/>
  </r>
  <r>
    <n v="210613881"/>
    <d v="2021-08-05T00:00:00"/>
    <d v="2021-08-02T00:00:00"/>
    <n v="1310"/>
    <n v="6"/>
    <x v="9"/>
    <n v="638"/>
    <n v="1"/>
    <n v="341"/>
    <s v="THEFT-GRAND ($950.01 &amp; OVER)EXCPT,GUNS,FOWL,LIVESTK,PROD"/>
    <s v="0344 1822 1501 2032"/>
    <n v="36"/>
    <s v="M"/>
    <s v="W"/>
    <n v="217"/>
    <s v="AUTO REPAIR SHOP"/>
    <m/>
    <m/>
    <s v="IC"/>
    <s v="Invest Cont"/>
    <n v="341"/>
    <m/>
    <m/>
    <m/>
    <s v="FRANKLIN                     AV"/>
    <s v="GARFIELD                     PL"/>
    <n v="34.105400000000003"/>
    <n v="-118.3107"/>
    <n v="0"/>
  </r>
  <r>
    <n v="210705233"/>
    <d v="2021-02-02T00:00:00"/>
    <d v="2021-02-01T00:00:00"/>
    <n v="2130"/>
    <n v="7"/>
    <x v="0"/>
    <n v="774"/>
    <n v="2"/>
    <n v="740"/>
    <s v="VANDALISM - FELONY ($400 &amp; OVER, ALL CHURCH VANDALISMS)"/>
    <s v="1822 0329"/>
    <n v="31"/>
    <s v="F"/>
    <s v="H"/>
    <n v="222"/>
    <s v="LAUNDROMAT"/>
    <m/>
    <m/>
    <s v="IC"/>
    <s v="Invest Cont"/>
    <n v="740"/>
    <m/>
    <m/>
    <m/>
    <s v="1800 S  REDONDO                      BL"/>
    <m/>
    <n v="34.043199999999999"/>
    <n v="-118.35169999999999"/>
    <n v="0"/>
  </r>
  <r>
    <n v="211209310"/>
    <d v="2021-03-27T00:00:00"/>
    <d v="2021-03-26T00:00:00"/>
    <n v="1700"/>
    <n v="12"/>
    <x v="8"/>
    <n v="1258"/>
    <n v="2"/>
    <n v="900"/>
    <s v="VIOLATION OF COURT ORDER"/>
    <s v="2038 0913"/>
    <n v="55"/>
    <s v="M"/>
    <s v="B"/>
    <n v="726"/>
    <s v="POLICE FACILITY"/>
    <m/>
    <m/>
    <s v="AO"/>
    <s v="Adult Other"/>
    <n v="900"/>
    <m/>
    <m/>
    <m/>
    <s v="7600 S  BROADWAY"/>
    <m/>
    <n v="33.970300000000002"/>
    <n v="-118.2783"/>
    <n v="0"/>
  </r>
  <r>
    <n v="210118514"/>
    <d v="2021-10-12T00:00:00"/>
    <d v="2021-10-12T00:00:00"/>
    <n v="310"/>
    <n v="1"/>
    <x v="1"/>
    <n v="192"/>
    <n v="2"/>
    <n v="624"/>
    <s v="BATTERY - SIMPLE ASSAULT"/>
    <s v="0416 0917 1822"/>
    <n v="48"/>
    <s v="F"/>
    <s v="H"/>
    <n v="701"/>
    <s v="HOSPITAL"/>
    <n v="400"/>
    <s v="STRONG-ARM (HANDS, FIST, FEET OR BODILY FORCE)"/>
    <s v="AO"/>
    <s v="Adult Other"/>
    <n v="624"/>
    <m/>
    <m/>
    <m/>
    <s v="1300 S  HOPE                         ST"/>
    <m/>
    <n v="34.039000000000001"/>
    <n v="-118.26600000000001"/>
    <n v="0"/>
  </r>
  <r>
    <n v="210806854"/>
    <d v="2021-03-11T00:00:00"/>
    <d v="2021-02-07T00:00:00"/>
    <n v="1150"/>
    <n v="8"/>
    <x v="12"/>
    <n v="842"/>
    <n v="2"/>
    <n v="354"/>
    <s v="THEFT OF IDENTITY"/>
    <s v="0100 0917"/>
    <n v="38"/>
    <s v="F"/>
    <s v="W"/>
    <n v="502"/>
    <s v="MULTI-UNIT DWELLING (APARTMENT, DUPLEX, ETC)"/>
    <m/>
    <m/>
    <s v="IC"/>
    <s v="Invest Cont"/>
    <n v="354"/>
    <m/>
    <m/>
    <m/>
    <s v="11700    WILSHIRE                     BL"/>
    <m/>
    <n v="34.049100000000003"/>
    <n v="-118.4614"/>
    <n v="0"/>
  </r>
  <r>
    <n v="210616512"/>
    <d v="2021-09-25T00:00:00"/>
    <d v="2021-09-25T00:00:00"/>
    <n v="1530"/>
    <n v="6"/>
    <x v="9"/>
    <n v="645"/>
    <n v="2"/>
    <n v="740"/>
    <s v="VANDALISM - FELONY ($400 &amp; OVER, ALL CHURCH VANDALISMS)"/>
    <s v="1300 0329 1309"/>
    <n v="49"/>
    <s v="M"/>
    <s v="W"/>
    <n v="101"/>
    <s v="STREET"/>
    <m/>
    <m/>
    <s v="IC"/>
    <s v="Invest Cont"/>
    <n v="740"/>
    <m/>
    <m/>
    <m/>
    <s v="6900 W  SUNSET                       BL"/>
    <m/>
    <n v="34.097999999999999"/>
    <n v="-118.3408"/>
    <n v="0"/>
  </r>
  <r>
    <n v="210206832"/>
    <d v="2021-03-12T00:00:00"/>
    <d v="2021-03-11T00:00:00"/>
    <n v="1901"/>
    <n v="2"/>
    <x v="5"/>
    <n v="216"/>
    <n v="1"/>
    <n v="310"/>
    <s v="BURGLARY"/>
    <s v="1601 1822 0344 0358"/>
    <n v="49"/>
    <s v="M"/>
    <s v="W"/>
    <n v="501"/>
    <s v="SINGLE FAMILY DWELLING"/>
    <m/>
    <m/>
    <s v="IC"/>
    <s v="Invest Cont"/>
    <n v="310"/>
    <m/>
    <m/>
    <m/>
    <s v="2100    KENT                         ST"/>
    <m/>
    <n v="34.074399999999997"/>
    <n v="-118.2654"/>
    <n v="0"/>
  </r>
  <r>
    <n v="210410020"/>
    <d v="2021-06-24T00:00:00"/>
    <d v="2021-06-24T00:00:00"/>
    <n v="1130"/>
    <n v="4"/>
    <x v="4"/>
    <n v="497"/>
    <n v="2"/>
    <n v="624"/>
    <s v="BATTERY - SIMPLE ASSAULT"/>
    <s v="0400 0416 0913 1202"/>
    <n v="60"/>
    <s v="M"/>
    <s v="H"/>
    <n v="502"/>
    <s v="MULTI-UNIT DWELLING (APARTMENT, DUPLEX, ETC)"/>
    <n v="400"/>
    <s v="STRONG-ARM (HANDS, FIST, FEET OR BODILY FORCE)"/>
    <s v="IC"/>
    <s v="Invest Cont"/>
    <n v="624"/>
    <m/>
    <m/>
    <m/>
    <s v="3300 E  OLYMPIC                      BL"/>
    <m/>
    <n v="34.019100000000002"/>
    <n v="-118.20829999999999"/>
    <n v="0"/>
  </r>
  <r>
    <n v="211715311"/>
    <d v="2021-11-20T00:00:00"/>
    <d v="2021-11-19T00:00:00"/>
    <n v="2300"/>
    <n v="17"/>
    <x v="13"/>
    <n v="1794"/>
    <n v="1"/>
    <n v="310"/>
    <s v="BURGLARY"/>
    <s v="0202 0930 0344 1607"/>
    <n v="0"/>
    <s v="X"/>
    <s v="X"/>
    <n v="210"/>
    <s v="RESTAURANT/FAST FOOD"/>
    <m/>
    <m/>
    <s v="AA"/>
    <s v="Adult Arrest"/>
    <n v="310"/>
    <m/>
    <m/>
    <m/>
    <s v="8300    RESEDA                       BL"/>
    <m/>
    <n v="34.220799999999997"/>
    <n v="-118.5361"/>
    <n v="1"/>
  </r>
  <r>
    <n v="211207701"/>
    <d v="2021-02-19T00:00:00"/>
    <d v="2021-02-19T00:00:00"/>
    <n v="1625"/>
    <n v="12"/>
    <x v="8"/>
    <n v="1211"/>
    <n v="1"/>
    <n v="330"/>
    <s v="BURGLARY FROM VEHICLE"/>
    <s v="0344 1822"/>
    <n v="24"/>
    <s v="M"/>
    <s v="H"/>
    <n v="301"/>
    <s v="GAS STATION"/>
    <m/>
    <m/>
    <s v="IC"/>
    <s v="Invest Cont"/>
    <n v="330"/>
    <m/>
    <m/>
    <m/>
    <s v="W  SLAUSON                      AV"/>
    <s v="CRENSHAW                     BL"/>
    <n v="33.988999999999997"/>
    <n v="-118.3308"/>
    <n v="0"/>
  </r>
  <r>
    <n v="211218645"/>
    <d v="2021-08-29T00:00:00"/>
    <d v="2021-08-29T00:00:00"/>
    <n v="1900"/>
    <n v="12"/>
    <x v="8"/>
    <n v="1241"/>
    <n v="1"/>
    <n v="236"/>
    <s v="INTIMATE PARTNER - AGGRAVATED ASSAULT"/>
    <s v="2000 0913 0416 0417 1814"/>
    <n v="45"/>
    <s v="F"/>
    <s v="H"/>
    <n v="101"/>
    <s v="STREET"/>
    <n v="308"/>
    <s v="STICK"/>
    <s v="IC"/>
    <s v="Invest Cont"/>
    <n v="236"/>
    <m/>
    <m/>
    <m/>
    <s v="WEST                         BL"/>
    <s v="HYDE                         PK"/>
    <n v="33.982100000000003"/>
    <n v="-118.3318"/>
    <n v="0"/>
  </r>
  <r>
    <n v="241604315"/>
    <d v="2024-01-10T00:00:00"/>
    <d v="2021-06-15T00:00:00"/>
    <n v="1"/>
    <n v="16"/>
    <x v="20"/>
    <n v="1664"/>
    <n v="1"/>
    <n v="310"/>
    <s v="BURGLARY"/>
    <s v="1607 0344"/>
    <n v="34"/>
    <s v="M"/>
    <s v="W"/>
    <n v="221"/>
    <s v="PUBLIC STORAGE"/>
    <m/>
    <m/>
    <s v="IC"/>
    <s v="Invest Cont"/>
    <n v="310"/>
    <m/>
    <m/>
    <m/>
    <s v="11800    SHELDON                      ST"/>
    <m/>
    <n v="34.241799999999998"/>
    <n v="-118.39019999999999"/>
    <n v="0"/>
  </r>
  <r>
    <n v="210317653"/>
    <d v="2021-10-20T00:00:00"/>
    <d v="2021-10-18T00:00:00"/>
    <n v="1600"/>
    <n v="3"/>
    <x v="2"/>
    <n v="398"/>
    <n v="1"/>
    <n v="520"/>
    <s v="VEHICLE - ATTEMPT STOLEN"/>
    <s v="1822 0329 1300"/>
    <n v="51"/>
    <s v="M"/>
    <s v="O"/>
    <n v="101"/>
    <s v="STREET"/>
    <m/>
    <m/>
    <s v="IC"/>
    <s v="Invest Cont"/>
    <n v="520"/>
    <m/>
    <m/>
    <m/>
    <s v="500 W  41ST                         ST"/>
    <m/>
    <n v="34.009599999999999"/>
    <n v="-118.2872"/>
    <n v="0"/>
  </r>
  <r>
    <n v="210411179"/>
    <d v="2021-07-28T00:00:00"/>
    <d v="2021-02-23T00:00:00"/>
    <n v="2000"/>
    <n v="4"/>
    <x v="4"/>
    <n v="402"/>
    <n v="1"/>
    <n v="121"/>
    <s v="RAPE, FORCIBLE"/>
    <s v="1310 0432 1259 1251 0507 0510 0530 0536"/>
    <n v="16"/>
    <s v="F"/>
    <s v="H"/>
    <n v="122"/>
    <s v="VEHICLE, PASSENGER/TRUCK"/>
    <n v="400"/>
    <s v="STRONG-ARM (HANDS, FIST, FEET OR BODILY FORCE)"/>
    <s v="IC"/>
    <s v="Invest Cont"/>
    <n v="121"/>
    <n v="812"/>
    <m/>
    <m/>
    <s v="BERENICE                     AV"/>
    <s v="LATONA                       AV"/>
    <n v="34.092300000000002"/>
    <n v="-118.1978"/>
    <n v="0"/>
  </r>
  <r>
    <n v="210215855"/>
    <d v="2021-10-08T00:00:00"/>
    <d v="2021-10-07T00:00:00"/>
    <n v="2230"/>
    <n v="2"/>
    <x v="5"/>
    <n v="261"/>
    <n v="1"/>
    <n v="330"/>
    <s v="BURGLARY FROM VEHICLE"/>
    <s v="0344 0329 1307 1609"/>
    <n v="33"/>
    <s v="M"/>
    <s v="B"/>
    <n v="101"/>
    <s v="STREET"/>
    <m/>
    <m/>
    <s v="IC"/>
    <s v="Invest Cont"/>
    <n v="330"/>
    <m/>
    <m/>
    <m/>
    <s v="8TH"/>
    <s v="CARONDELET"/>
    <n v="34.056800000000003"/>
    <n v="-118.2821"/>
    <n v="0"/>
  </r>
  <r>
    <n v="211217539"/>
    <d v="2021-08-12T00:00:00"/>
    <d v="2021-08-11T00:00:00"/>
    <n v="1800"/>
    <n v="12"/>
    <x v="8"/>
    <n v="1259"/>
    <n v="1"/>
    <n v="310"/>
    <s v="BURGLARY"/>
    <s v="1601 0329 0344 1822"/>
    <n v="0"/>
    <s v="X"/>
    <s v="X"/>
    <n v="401"/>
    <s v="MINI-MART"/>
    <m/>
    <m/>
    <s v="IC"/>
    <s v="Invest Cont"/>
    <n v="310"/>
    <m/>
    <m/>
    <m/>
    <s v="700 E  FLORENCE                     AV"/>
    <m/>
    <n v="33.974699999999999"/>
    <n v="-118.26300000000001"/>
    <n v="0"/>
  </r>
  <r>
    <n v="211110500"/>
    <d v="2021-07-07T00:00:00"/>
    <d v="2021-07-06T00:00:00"/>
    <n v="2030"/>
    <n v="11"/>
    <x v="7"/>
    <n v="1177"/>
    <n v="1"/>
    <n v="230"/>
    <s v="ASSAULT WITH DEADLY WEAPON, AGGRAVATED ASSAULT"/>
    <s v="0400 0416 1822 0445 1218"/>
    <n v="38"/>
    <s v="M"/>
    <s v="H"/>
    <n v="101"/>
    <s v="STREET"/>
    <n v="500"/>
    <s v="UNKNOWN WEAPON/OTHER WEAPON"/>
    <s v="AA"/>
    <s v="Adult Arrest"/>
    <n v="230"/>
    <m/>
    <m/>
    <m/>
    <s v="IDELL                        ST"/>
    <s v="W  AVENUE 27"/>
    <n v="34.086599999999997"/>
    <n v="-118.22410000000001"/>
    <n v="1"/>
  </r>
  <r>
    <n v="210218059"/>
    <d v="2021-11-27T00:00:00"/>
    <d v="2021-11-26T00:00:00"/>
    <n v="2000"/>
    <n v="2"/>
    <x v="5"/>
    <n v="245"/>
    <n v="1"/>
    <n v="440"/>
    <s v="THEFT PLAIN - PETTY ($950 &amp; UNDER)"/>
    <s v="2000 0913 1823 0344"/>
    <n v="47"/>
    <s v="M"/>
    <s v="H"/>
    <n v="503"/>
    <s v="HOTEL"/>
    <n v="511"/>
    <s v="VERBAL THREAT"/>
    <s v="AO"/>
    <s v="Adult Other"/>
    <n v="440"/>
    <m/>
    <m/>
    <m/>
    <s v="300 S  ALVARADO                     ST"/>
    <m/>
    <n v="34.061"/>
    <n v="-118.2775"/>
    <n v="0"/>
  </r>
  <r>
    <n v="210616437"/>
    <d v="2021-09-25T00:00:00"/>
    <d v="2021-09-24T00:00:00"/>
    <n v="1545"/>
    <n v="6"/>
    <x v="9"/>
    <n v="645"/>
    <n v="1"/>
    <n v="442"/>
    <s v="SHOPLIFTING - PETTY THEFT ($950 &amp; UNDER)"/>
    <s v="0344 0325 1822 1501"/>
    <n v="0"/>
    <s v="X"/>
    <s v="X"/>
    <n v="203"/>
    <s v="OTHER BUSINESS"/>
    <m/>
    <m/>
    <s v="IC"/>
    <s v="Invest Cont"/>
    <n v="442"/>
    <m/>
    <m/>
    <m/>
    <s v="6800    HOLLYWOOD                    BL"/>
    <m/>
    <n v="34.101599999999998"/>
    <n v="-118.3391"/>
    <n v="0"/>
  </r>
  <r>
    <n v="211419498"/>
    <d v="2021-10-05T00:00:00"/>
    <d v="2021-10-05T00:00:00"/>
    <n v="930"/>
    <n v="14"/>
    <x v="14"/>
    <n v="1443"/>
    <n v="1"/>
    <n v="440"/>
    <s v="THEFT PLAIN - PETTY ($950 &amp; UNDER)"/>
    <s v="0344 0394"/>
    <n v="32"/>
    <s v="M"/>
    <s v="W"/>
    <n v="501"/>
    <s v="SINGLE FAMILY DWELLING"/>
    <m/>
    <m/>
    <s v="IC"/>
    <s v="Invest Cont"/>
    <n v="440"/>
    <m/>
    <m/>
    <m/>
    <s v="2300    ZENO                         PL"/>
    <m/>
    <n v="33.988999999999997"/>
    <n v="-118.4584"/>
    <n v="0"/>
  </r>
  <r>
    <n v="210412039"/>
    <d v="2021-08-21T00:00:00"/>
    <d v="2021-08-21T00:00:00"/>
    <n v="1620"/>
    <n v="4"/>
    <x v="4"/>
    <n v="464"/>
    <n v="2"/>
    <n v="624"/>
    <s v="BATTERY - SIMPLE ASSAULT"/>
    <s v="0913 0400 0416"/>
    <n v="0"/>
    <s v="M"/>
    <s v="W"/>
    <n v="101"/>
    <s v="STREET"/>
    <n v="400"/>
    <s v="STRONG-ARM (HANDS, FIST, FEET OR BODILY FORCE)"/>
    <s v="AA"/>
    <s v="Adult Arrest"/>
    <n v="624"/>
    <m/>
    <m/>
    <m/>
    <s v="1ST                          ST"/>
    <s v="BREED                        ST"/>
    <n v="34.0443"/>
    <n v="-118.211"/>
    <n v="1"/>
  </r>
  <r>
    <n v="211214514"/>
    <d v="2021-06-24T00:00:00"/>
    <d v="2021-06-24T00:00:00"/>
    <n v="300"/>
    <n v="12"/>
    <x v="8"/>
    <n v="1239"/>
    <n v="1"/>
    <n v="121"/>
    <s v="RAPE, FORCIBLE"/>
    <s v="0908 1215 0513 1309 1822 0302 0355 0507"/>
    <n v="22"/>
    <s v="F"/>
    <s v="H"/>
    <n v="101"/>
    <s v="STREET"/>
    <n v="102"/>
    <s v="HAND GUN"/>
    <s v="IC"/>
    <s v="Invest Cont"/>
    <n v="121"/>
    <m/>
    <m/>
    <m/>
    <s v="61ST                         ST"/>
    <s v="FIGUEROA"/>
    <n v="33.984200000000001"/>
    <n v="-118.28270000000001"/>
    <n v="0"/>
  </r>
  <r>
    <n v="210112161"/>
    <d v="2021-06-20T00:00:00"/>
    <d v="2021-06-20T00:00:00"/>
    <n v="2100"/>
    <n v="1"/>
    <x v="1"/>
    <n v="156"/>
    <n v="1"/>
    <n v="230"/>
    <s v="ASSAULT WITH DEADLY WEAPON, AGGRAVATED ASSAULT"/>
    <s v="0411 1822 0400 1218"/>
    <n v="38"/>
    <s v="M"/>
    <s v="W"/>
    <n v="101"/>
    <s v="STREET"/>
    <n v="207"/>
    <s v="OTHER KNIFE"/>
    <s v="IC"/>
    <s v="Invest Cont"/>
    <n v="230"/>
    <m/>
    <m/>
    <m/>
    <s v="6TH"/>
    <s v="SAN PEDRO"/>
    <n v="34.042900000000003"/>
    <n v="-118.2462"/>
    <n v="0"/>
  </r>
  <r>
    <n v="210505348"/>
    <d v="2021-02-02T00:00:00"/>
    <d v="2021-02-02T00:00:00"/>
    <n v="930"/>
    <n v="5"/>
    <x v="10"/>
    <n v="526"/>
    <n v="2"/>
    <n v="756"/>
    <s v="WEAPONS POSSESSION/BOMBING"/>
    <s v="1402 2180 1822"/>
    <n v="0"/>
    <s v="X"/>
    <s v="X"/>
    <n v="102"/>
    <s v="SIDEWALK"/>
    <n v="505"/>
    <s v="EXPLOXIVE DEVICE"/>
    <s v="AA"/>
    <s v="Adult Arrest"/>
    <n v="756"/>
    <n v="998"/>
    <m/>
    <m/>
    <s v="MARINE"/>
    <s v="ANAHEIM"/>
    <n v="33.779899999999998"/>
    <n v="-118.26390000000001"/>
    <n v="1"/>
  </r>
  <r>
    <n v="210915038"/>
    <d v="2021-10-07T00:00:00"/>
    <d v="2021-10-07T00:00:00"/>
    <n v="937"/>
    <n v="9"/>
    <x v="3"/>
    <n v="932"/>
    <n v="2"/>
    <n v="956"/>
    <s v="LETTERS, LEWD  -  TELEPHONE CALLS, LEWD"/>
    <n v="1906"/>
    <n v="49"/>
    <s v="F"/>
    <s v="H"/>
    <n v="704"/>
    <s v="ELEMENTARY SCHOOL"/>
    <m/>
    <m/>
    <s v="IC"/>
    <s v="Invest Cont"/>
    <n v="956"/>
    <m/>
    <m/>
    <m/>
    <s v="15000    DELANO                       ST"/>
    <m/>
    <n v="34.182600000000001"/>
    <n v="-118.4618"/>
    <n v="0"/>
  </r>
  <r>
    <n v="211405635"/>
    <d v="2021-01-28T00:00:00"/>
    <d v="2021-01-28T00:00:00"/>
    <n v="120"/>
    <n v="14"/>
    <x v="14"/>
    <n v="1496"/>
    <n v="1"/>
    <n v="421"/>
    <s v="THEFT FROM MOTOR VEHICLE - ATTEMPT"/>
    <n v="329"/>
    <n v="46"/>
    <s v="M"/>
    <s v="W"/>
    <n v="122"/>
    <s v="VEHICLE, PASSENGER/TRUCK"/>
    <m/>
    <m/>
    <s v="IC"/>
    <s v="Invest Cont"/>
    <n v="421"/>
    <m/>
    <m/>
    <m/>
    <s v="6000 W  CENTURY                      BL"/>
    <m/>
    <n v="33.945599999999999"/>
    <n v="-118.39319999999999"/>
    <n v="0"/>
  </r>
  <r>
    <n v="210917935"/>
    <d v="2021-12-22T00:00:00"/>
    <d v="2021-11-30T00:00:00"/>
    <n v="5"/>
    <n v="9"/>
    <x v="3"/>
    <n v="963"/>
    <n v="2"/>
    <n v="662"/>
    <s v="BUNCO, GRAND THEFT"/>
    <n v="800"/>
    <n v="85"/>
    <s v="F"/>
    <s v="W"/>
    <n v="501"/>
    <s v="SINGLE FAMILY DWELLING"/>
    <m/>
    <m/>
    <s v="IC"/>
    <s v="Invest Cont"/>
    <n v="662"/>
    <m/>
    <m/>
    <m/>
    <s v="14900    HARTSOOK                     ST"/>
    <m/>
    <n v="34.163899999999998"/>
    <n v="-118.4586"/>
    <n v="0"/>
  </r>
  <r>
    <n v="210508973"/>
    <d v="2021-05-05T00:00:00"/>
    <d v="2021-04-26T00:00:00"/>
    <n v="300"/>
    <n v="5"/>
    <x v="10"/>
    <n v="532"/>
    <n v="2"/>
    <n v="740"/>
    <s v="VANDALISM - FELONY ($400 &amp; OVER, ALL CHURCH VANDALISMS)"/>
    <s v="0345 0329 0311 0906"/>
    <n v="55"/>
    <s v="M"/>
    <s v="O"/>
    <n v="501"/>
    <s v="SINGLE FAMILY DWELLING"/>
    <m/>
    <m/>
    <s v="IC"/>
    <s v="Invest Cont"/>
    <n v="740"/>
    <m/>
    <m/>
    <m/>
    <s v="1100    BAY VIEW                     AV"/>
    <m/>
    <n v="33.784599999999998"/>
    <n v="-118.27030000000001"/>
    <n v="0"/>
  </r>
  <r>
    <n v="210619939"/>
    <d v="2021-12-05T00:00:00"/>
    <d v="2021-12-04T00:00:00"/>
    <n v="1213"/>
    <n v="6"/>
    <x v="9"/>
    <n v="638"/>
    <n v="1"/>
    <n v="442"/>
    <s v="SHOPLIFTING - PETTY THEFT ($950 &amp; UNDER)"/>
    <s v="1822 0325 2004"/>
    <n v="0"/>
    <s v="X"/>
    <s v="X"/>
    <n v="203"/>
    <s v="OTHER BUSINESS"/>
    <m/>
    <m/>
    <s v="IC"/>
    <s v="Invest Cont"/>
    <n v="442"/>
    <m/>
    <m/>
    <m/>
    <s v="5500    HOLLYWOOD                    BL"/>
    <m/>
    <n v="34.1038"/>
    <n v="-118.3151"/>
    <n v="0"/>
  </r>
  <r>
    <n v="210114393"/>
    <d v="2021-07-31T00:00:00"/>
    <d v="2021-06-29T00:00:00"/>
    <n v="1300"/>
    <n v="1"/>
    <x v="1"/>
    <n v="182"/>
    <n v="1"/>
    <n v="510"/>
    <s v="VEHICLE - STOLEN"/>
    <m/>
    <n v="0"/>
    <m/>
    <m/>
    <n v="108"/>
    <s v="PARKING LOT"/>
    <m/>
    <m/>
    <s v="IC"/>
    <s v="Invest Cont"/>
    <n v="510"/>
    <m/>
    <m/>
    <m/>
    <s v="1100 S  GRAND                        AV"/>
    <m/>
    <n v="34.040500000000002"/>
    <n v="-118.26300000000001"/>
    <n v="0"/>
  </r>
  <r>
    <n v="210213945"/>
    <d v="2021-08-28T00:00:00"/>
    <d v="2021-08-27T00:00:00"/>
    <n v="2300"/>
    <n v="2"/>
    <x v="5"/>
    <n v="265"/>
    <n v="1"/>
    <n v="220"/>
    <s v="ATTEMPTED ROBBERY"/>
    <s v="2000 0913 1813 2002 0344 0416 0446 0400"/>
    <n v="40"/>
    <s v="F"/>
    <s v="H"/>
    <n v="502"/>
    <s v="MULTI-UNIT DWELLING (APARTMENT, DUPLEX, ETC)"/>
    <n v="400"/>
    <s v="STRONG-ARM (HANDS, FIST, FEET OR BODILY FORCE)"/>
    <s v="AO"/>
    <s v="Adult Other"/>
    <n v="220"/>
    <m/>
    <m/>
    <m/>
    <s v="2000 W  8TH                          ST"/>
    <m/>
    <n v="34.054400000000001"/>
    <n v="-118.27670000000001"/>
    <n v="0"/>
  </r>
  <r>
    <n v="210122321"/>
    <d v="2021-12-16T00:00:00"/>
    <d v="2021-12-16T00:00:00"/>
    <n v="1035"/>
    <n v="1"/>
    <x v="1"/>
    <n v="162"/>
    <n v="2"/>
    <n v="626"/>
    <s v="INTIMATE PARTNER - SIMPLE ASSAULT"/>
    <s v="2000 0913 1814 0416 0447"/>
    <n v="27"/>
    <s v="M"/>
    <s v="H"/>
    <n v="502"/>
    <s v="MULTI-UNIT DWELLING (APARTMENT, DUPLEX, ETC)"/>
    <n v="500"/>
    <s v="UNKNOWN WEAPON/OTHER WEAPON"/>
    <s v="AO"/>
    <s v="Adult Other"/>
    <n v="626"/>
    <m/>
    <m/>
    <m/>
    <s v="800 S  OLIVE                        ST"/>
    <m/>
    <n v="34.045200000000001"/>
    <n v="-118.2569"/>
    <n v="0"/>
  </r>
  <r>
    <n v="210215257"/>
    <d v="2021-09-25T00:00:00"/>
    <d v="2021-09-25T00:00:00"/>
    <n v="100"/>
    <n v="2"/>
    <x v="5"/>
    <n v="218"/>
    <n v="1"/>
    <n v="230"/>
    <s v="ASSAULT WITH DEADLY WEAPON, AGGRAVATED ASSAULT"/>
    <s v="1822 0344 0416 0446 0400"/>
    <n v="24"/>
    <s v="M"/>
    <s v="A"/>
    <n v="102"/>
    <s v="SIDEWALK"/>
    <n v="400"/>
    <s v="STRONG-ARM (HANDS, FIST, FEET OR BODILY FORCE)"/>
    <s v="IC"/>
    <s v="Invest Cont"/>
    <n v="230"/>
    <m/>
    <m/>
    <m/>
    <s v="PARK"/>
    <s v="GLENDALE                     BL"/>
    <n v="34.076300000000003"/>
    <n v="-118.26130000000001"/>
    <n v="0"/>
  </r>
  <r>
    <n v="211111633"/>
    <d v="2021-08-06T00:00:00"/>
    <d v="2021-02-08T00:00:00"/>
    <n v="930"/>
    <n v="11"/>
    <x v="7"/>
    <n v="1141"/>
    <n v="1"/>
    <n v="510"/>
    <s v="VEHICLE - STOLEN"/>
    <m/>
    <n v="0"/>
    <m/>
    <m/>
    <n v="108"/>
    <s v="PARKING LOT"/>
    <m/>
    <m/>
    <s v="IC"/>
    <s v="Invest Cont"/>
    <n v="510"/>
    <m/>
    <m/>
    <m/>
    <s v="5000    HOLLYWOOD                    BL"/>
    <m/>
    <n v="34.109499999999997"/>
    <n v="-118.2958"/>
    <n v="0"/>
  </r>
  <r>
    <n v="210512931"/>
    <d v="2021-08-23T00:00:00"/>
    <d v="2021-08-09T00:00:00"/>
    <n v="1"/>
    <n v="5"/>
    <x v="10"/>
    <n v="516"/>
    <n v="2"/>
    <n v="956"/>
    <s v="LETTERS, LEWD  -  TELEPHONE CALLS, LEWD"/>
    <s v="0913 1906"/>
    <n v="30"/>
    <s v="F"/>
    <s v="H"/>
    <n v="502"/>
    <s v="MULTI-UNIT DWELLING (APARTMENT, DUPLEX, ETC)"/>
    <m/>
    <m/>
    <s v="AA"/>
    <s v="Adult Arrest"/>
    <n v="956"/>
    <m/>
    <m/>
    <m/>
    <s v="1000 N  FRIES                        AV"/>
    <m/>
    <n v="33.782800000000002"/>
    <n v="-118.2651"/>
    <n v="1"/>
  </r>
  <r>
    <n v="211420164"/>
    <d v="2021-10-18T00:00:00"/>
    <d v="2021-10-18T00:00:00"/>
    <n v="1911"/>
    <n v="14"/>
    <x v="14"/>
    <n v="1487"/>
    <n v="1"/>
    <n v="442"/>
    <s v="SHOPLIFTING - PETTY THEFT ($950 &amp; UNDER)"/>
    <n v="344"/>
    <n v="0"/>
    <s v="X"/>
    <s v="X"/>
    <n v="710"/>
    <s v="OTHER PREMISE"/>
    <m/>
    <m/>
    <s v="IC"/>
    <s v="Invest Cont"/>
    <n v="442"/>
    <m/>
    <m/>
    <m/>
    <s v="8900 S  SEPULVEDA                    BL"/>
    <m/>
    <n v="33.955399999999997"/>
    <n v="-118.39619999999999"/>
    <n v="0"/>
  </r>
  <r>
    <n v="211215511"/>
    <d v="2021-07-11T00:00:00"/>
    <d v="2021-07-10T00:00:00"/>
    <n v="2200"/>
    <n v="12"/>
    <x v="8"/>
    <n v="1251"/>
    <n v="1"/>
    <n v="510"/>
    <s v="VEHICLE - STOLEN"/>
    <m/>
    <n v="0"/>
    <m/>
    <m/>
    <n v="101"/>
    <s v="STREET"/>
    <m/>
    <m/>
    <s v="IC"/>
    <s v="Invest Cont"/>
    <n v="510"/>
    <m/>
    <m/>
    <m/>
    <s v="FLORENCE                     AV"/>
    <s v="BRYNHURST                    ST"/>
    <n v="33.974499999999999"/>
    <n v="-118.33410000000001"/>
    <n v="0"/>
  </r>
  <r>
    <n v="210917606"/>
    <d v="2021-12-13T00:00:00"/>
    <d v="2021-12-03T00:00:00"/>
    <n v="1"/>
    <n v="9"/>
    <x v="3"/>
    <n v="991"/>
    <n v="2"/>
    <n v="354"/>
    <s v="THEFT OF IDENTITY"/>
    <s v="1202 1822 0925"/>
    <n v="84"/>
    <s v="F"/>
    <s v="B"/>
    <n v="501"/>
    <s v="SINGLE FAMILY DWELLING"/>
    <m/>
    <m/>
    <s v="IC"/>
    <s v="Invest Cont"/>
    <n v="354"/>
    <m/>
    <m/>
    <m/>
    <s v="15200    RAYNETA                      DR"/>
    <m/>
    <n v="34.145099999999999"/>
    <n v="-118.4649"/>
    <n v="0"/>
  </r>
  <r>
    <n v="210717249"/>
    <d v="2021-12-28T00:00:00"/>
    <d v="2021-12-27T00:00:00"/>
    <n v="2215"/>
    <n v="7"/>
    <x v="0"/>
    <n v="763"/>
    <n v="1"/>
    <n v="420"/>
    <s v="THEFT FROM MOTOR VEHICLE - PETTY ($950 &amp; UNDER)"/>
    <s v="1300 1602 0385 1822"/>
    <n v="24"/>
    <s v="M"/>
    <s v="J"/>
    <n v="502"/>
    <s v="MULTI-UNIT DWELLING (APARTMENT, DUPLEX, ETC)"/>
    <m/>
    <m/>
    <s v="IC"/>
    <s v="Invest Cont"/>
    <n v="420"/>
    <m/>
    <m/>
    <m/>
    <s v="1400 S  GENESEE                      AV"/>
    <m/>
    <n v="34.050400000000003"/>
    <n v="-118.36360000000001"/>
    <n v="0"/>
  </r>
  <r>
    <n v="211705554"/>
    <d v="2021-02-10T00:00:00"/>
    <d v="2021-02-10T00:00:00"/>
    <n v="900"/>
    <n v="17"/>
    <x v="13"/>
    <n v="1715"/>
    <n v="1"/>
    <n v="330"/>
    <s v="BURGLARY FROM VEHICLE"/>
    <s v="1609 0344"/>
    <n v="43"/>
    <s v="M"/>
    <s v="X"/>
    <n v="507"/>
    <s v="CONDOMINIUM/TOWNHOUSE"/>
    <m/>
    <m/>
    <s v="IC"/>
    <s v="Invest Cont"/>
    <n v="330"/>
    <m/>
    <m/>
    <m/>
    <s v="NEWCASTLE"/>
    <s v="ZELZAH"/>
    <n v="34.282499999999999"/>
    <n v="-118.5256"/>
    <n v="0"/>
  </r>
  <r>
    <n v="211608907"/>
    <d v="2021-06-21T00:00:00"/>
    <d v="2021-06-18T00:00:00"/>
    <n v="2300"/>
    <n v="16"/>
    <x v="20"/>
    <n v="1681"/>
    <n v="1"/>
    <n v="320"/>
    <s v="BURGLARY, ATTEMPTED"/>
    <s v="1822 0358 1607"/>
    <n v="0"/>
    <s v="M"/>
    <s v="O"/>
    <n v="721"/>
    <s v="HIGH SCHOOL"/>
    <m/>
    <m/>
    <s v="IC"/>
    <s v="Invest Cont"/>
    <n v="320"/>
    <m/>
    <m/>
    <m/>
    <s v="12400    ROSCOE                       BL"/>
    <m/>
    <n v="34.221699999999998"/>
    <n v="-118.4037"/>
    <n v="0"/>
  </r>
  <r>
    <n v="211115512"/>
    <d v="2021-11-19T00:00:00"/>
    <d v="2021-11-15T00:00:00"/>
    <n v="1800"/>
    <n v="11"/>
    <x v="7"/>
    <n v="1145"/>
    <n v="1"/>
    <n v="331"/>
    <s v="THEFT FROM MOTOR VEHICLE - GRAND ($950.01 AND OVER)"/>
    <s v="1822 0344"/>
    <n v="37"/>
    <s v="F"/>
    <s v="W"/>
    <n v="104"/>
    <s v="DRIVEWAY"/>
    <m/>
    <m/>
    <s v="IC"/>
    <s v="Invest Cont"/>
    <n v="331"/>
    <m/>
    <m/>
    <m/>
    <s v="2200    ELECTRIC                     ST"/>
    <m/>
    <n v="34.1023"/>
    <n v="-118.25579999999999"/>
    <n v="0"/>
  </r>
  <r>
    <n v="210606096"/>
    <d v="2021-02-19T00:00:00"/>
    <d v="2021-02-19T00:00:00"/>
    <n v="2140"/>
    <n v="6"/>
    <x v="9"/>
    <n v="645"/>
    <n v="2"/>
    <n v="888"/>
    <s v="TRESPASSING"/>
    <s v="2004 1822 1300"/>
    <n v="18"/>
    <s v="F"/>
    <s v="H"/>
    <n v="108"/>
    <s v="PARKING LOT"/>
    <m/>
    <m/>
    <s v="IC"/>
    <s v="Invest Cont"/>
    <n v="888"/>
    <m/>
    <m/>
    <m/>
    <s v="ORANGE"/>
    <s v="SUNSET"/>
    <n v="34.097999999999999"/>
    <n v="-118.3416"/>
    <n v="0"/>
  </r>
  <r>
    <n v="211312566"/>
    <d v="2021-07-11T00:00:00"/>
    <d v="2021-07-11T00:00:00"/>
    <n v="2140"/>
    <n v="13"/>
    <x v="6"/>
    <n v="1394"/>
    <n v="1"/>
    <n v="510"/>
    <s v="VEHICLE - STOLEN"/>
    <m/>
    <n v="0"/>
    <m/>
    <m/>
    <n v="101"/>
    <s v="STREET"/>
    <m/>
    <m/>
    <s v="IC"/>
    <s v="Invest Cont"/>
    <n v="510"/>
    <m/>
    <m/>
    <m/>
    <s v="GAGE                         AV"/>
    <s v="SAN PEDRO                    ST"/>
    <n v="33.982399999999998"/>
    <n v="-118.2696"/>
    <n v="0"/>
  </r>
  <r>
    <n v="210108295"/>
    <d v="2021-04-01T00:00:00"/>
    <d v="2021-04-01T00:00:00"/>
    <n v="1200"/>
    <n v="1"/>
    <x v="1"/>
    <n v="195"/>
    <n v="1"/>
    <n v="480"/>
    <s v="BIKE - STOLEN"/>
    <n v="344"/>
    <n v="36"/>
    <s v="M"/>
    <s v="B"/>
    <n v="102"/>
    <s v="SIDEWALK"/>
    <m/>
    <m/>
    <s v="IC"/>
    <s v="Invest Cont"/>
    <n v="480"/>
    <m/>
    <m/>
    <m/>
    <s v="1800 S  MAIN                         ST"/>
    <m/>
    <n v="34.032200000000003"/>
    <n v="-118.2637"/>
    <n v="0"/>
  </r>
  <r>
    <n v="210311214"/>
    <d v="2021-06-04T00:00:00"/>
    <d v="2021-06-03T00:00:00"/>
    <n v="2130"/>
    <n v="3"/>
    <x v="2"/>
    <n v="328"/>
    <n v="1"/>
    <n v="331"/>
    <s v="THEFT FROM MOTOR VEHICLE - GRAND ($950.01 AND OVER)"/>
    <s v="1822 1606 0344 1251 0352"/>
    <n v="20"/>
    <s v="M"/>
    <s v="A"/>
    <n v="108"/>
    <s v="PARKING LOT"/>
    <m/>
    <m/>
    <s v="IC"/>
    <s v="Invest Cont"/>
    <n v="331"/>
    <m/>
    <m/>
    <m/>
    <s v="700 W  28TH                         ST"/>
    <m/>
    <n v="34.027000000000001"/>
    <n v="-118.2794"/>
    <n v="0"/>
  </r>
  <r>
    <n v="212009686"/>
    <d v="2021-05-28T00:00:00"/>
    <d v="2021-05-06T00:00:00"/>
    <n v="1100"/>
    <n v="20"/>
    <x v="19"/>
    <n v="2029"/>
    <n v="2"/>
    <n v="668"/>
    <s v="EMBEZZLEMENT, GRAND THEFT ($950.01 &amp; OVER)"/>
    <s v="0344 1822"/>
    <n v="0"/>
    <s v="X"/>
    <s v="X"/>
    <n v="203"/>
    <s v="OTHER BUSINESS"/>
    <m/>
    <m/>
    <s v="IC"/>
    <s v="Invest Cont"/>
    <n v="668"/>
    <m/>
    <m/>
    <m/>
    <s v="2900    WILSHIRE                     BL"/>
    <m/>
    <n v="34.065199999999997"/>
    <n v="-118.2878"/>
    <n v="0"/>
  </r>
  <r>
    <n v="211705317"/>
    <d v="2021-01-31T00:00:00"/>
    <d v="2021-01-31T00:00:00"/>
    <n v="1458"/>
    <n v="17"/>
    <x v="13"/>
    <n v="1749"/>
    <n v="2"/>
    <n v="956"/>
    <s v="LETTERS, LEWD  -  TELEPHONE CALLS, LEWD"/>
    <n v="1906"/>
    <n v="49"/>
    <s v="M"/>
    <s v="W"/>
    <n v="501"/>
    <s v="SINGLE FAMILY DWELLING"/>
    <m/>
    <m/>
    <s v="IC"/>
    <s v="Invest Cont"/>
    <n v="956"/>
    <m/>
    <m/>
    <m/>
    <s v="10400    WOODLEY                      AV"/>
    <m/>
    <n v="34.259399999999999"/>
    <n v="-118.48480000000001"/>
    <n v="0"/>
  </r>
  <r>
    <n v="210318758"/>
    <d v="2021-11-11T00:00:00"/>
    <d v="2021-11-09T00:00:00"/>
    <n v="1930"/>
    <n v="3"/>
    <x v="2"/>
    <n v="318"/>
    <n v="2"/>
    <n v="740"/>
    <s v="VANDALISM - FELONY ($400 &amp; OVER, ALL CHURCH VANDALISMS)"/>
    <s v="0329 1822 1307"/>
    <n v="30"/>
    <s v="M"/>
    <s v="H"/>
    <n v="122"/>
    <s v="VEHICLE, PASSENGER/TRUCK"/>
    <m/>
    <m/>
    <s v="IC"/>
    <s v="Invest Cont"/>
    <n v="740"/>
    <m/>
    <m/>
    <m/>
    <s v="1300 W  23RD                         ST"/>
    <m/>
    <n v="34.035200000000003"/>
    <n v="-118.289"/>
    <n v="0"/>
  </r>
  <r>
    <n v="211220268"/>
    <d v="2021-09-24T00:00:00"/>
    <d v="2021-09-03T00:00:00"/>
    <n v="1100"/>
    <n v="12"/>
    <x v="8"/>
    <n v="1209"/>
    <n v="2"/>
    <n v="354"/>
    <s v="THEFT OF IDENTITY"/>
    <s v="0935 1822 0344 0100"/>
    <n v="37"/>
    <s v="F"/>
    <s v="H"/>
    <n v="501"/>
    <s v="SINGLE FAMILY DWELLING"/>
    <m/>
    <m/>
    <s v="IC"/>
    <s v="Invest Cont"/>
    <n v="354"/>
    <m/>
    <m/>
    <m/>
    <s v="400 W  52ND                         ST"/>
    <m/>
    <n v="33.999499999999998"/>
    <n v="-118.2817"/>
    <n v="0"/>
  </r>
  <r>
    <n v="212110092"/>
    <d v="2021-06-13T00:00:00"/>
    <d v="2021-06-13T00:00:00"/>
    <n v="2050"/>
    <n v="21"/>
    <x v="15"/>
    <n v="2107"/>
    <n v="1"/>
    <n v="210"/>
    <s v="ROBBERY"/>
    <s v="0302 0355 0344 0330 0369 1317 0916 1822"/>
    <n v="60"/>
    <s v="M"/>
    <s v="H"/>
    <n v="108"/>
    <s v="PARKING LOT"/>
    <n v="109"/>
    <s v="SEMI-AUTOMATIC PISTOL"/>
    <s v="IC"/>
    <s v="Invest Cont"/>
    <n v="210"/>
    <n v="510"/>
    <m/>
    <m/>
    <s v="20800    ROSCOE                       BL"/>
    <m/>
    <n v="34.223399999999998"/>
    <n v="-118.5932"/>
    <n v="0"/>
  </r>
  <r>
    <n v="211005173"/>
    <d v="2021-02-08T00:00:00"/>
    <d v="2021-01-27T00:00:00"/>
    <n v="1210"/>
    <n v="10"/>
    <x v="11"/>
    <n v="1079"/>
    <n v="1"/>
    <n v="440"/>
    <s v="THEFT PLAIN - PETTY ($950 &amp; UNDER)"/>
    <s v="0352 0344 1822 0394"/>
    <n v="23"/>
    <s v="F"/>
    <s v="W"/>
    <n v="502"/>
    <s v="MULTI-UNIT DWELLING (APARTMENT, DUPLEX, ETC)"/>
    <m/>
    <m/>
    <s v="IC"/>
    <s v="Invest Cont"/>
    <n v="440"/>
    <m/>
    <m/>
    <m/>
    <s v="15400    MOORPARK                     ST"/>
    <m/>
    <n v="34.155700000000003"/>
    <n v="-118.4697"/>
    <n v="0"/>
  </r>
  <r>
    <n v="210117576"/>
    <d v="2021-09-26T00:00:00"/>
    <d v="2021-09-26T00:00:00"/>
    <n v="2030"/>
    <n v="1"/>
    <x v="1"/>
    <n v="119"/>
    <n v="1"/>
    <n v="471"/>
    <s v="TILL TAP - PETTY ($950 &amp; UNDER)"/>
    <s v="1822 0344 0325 0910"/>
    <n v="53"/>
    <s v="M"/>
    <s v="O"/>
    <n v="834"/>
    <s v="LA UNION STATION (NOT LINE SPECIFIC)"/>
    <m/>
    <m/>
    <s v="IC"/>
    <s v="Invest Cont"/>
    <n v="471"/>
    <m/>
    <m/>
    <m/>
    <s v="800 N  ALAMEDA                      ST"/>
    <m/>
    <n v="34.056100000000001"/>
    <n v="-118.2375"/>
    <n v="0"/>
  </r>
  <r>
    <n v="211011466"/>
    <d v="2021-08-19T00:00:00"/>
    <d v="2021-08-08T00:00:00"/>
    <n v="1600"/>
    <n v="10"/>
    <x v="11"/>
    <n v="1047"/>
    <n v="1"/>
    <n v="310"/>
    <s v="BURGLARY"/>
    <s v="1204 1202 0321 0344 1822 1601"/>
    <n v="93"/>
    <s v="F"/>
    <s v="W"/>
    <n v="707"/>
    <s v="GARAGE/CARPORT"/>
    <m/>
    <m/>
    <s v="IC"/>
    <s v="Invest Cont"/>
    <n v="310"/>
    <m/>
    <m/>
    <m/>
    <s v="5800    GRAVES                       AV"/>
    <m/>
    <n v="34.176299999999998"/>
    <n v="-118.5085"/>
    <n v="0"/>
  </r>
  <r>
    <n v="210812267"/>
    <d v="2021-08-01T00:00:00"/>
    <d v="2021-07-29T00:00:00"/>
    <n v="2300"/>
    <n v="8"/>
    <x v="12"/>
    <n v="859"/>
    <n v="1"/>
    <n v="331"/>
    <s v="THEFT FROM MOTOR VEHICLE - GRAND ($950.01 AND OVER)"/>
    <s v="1822 1606 0344"/>
    <n v="39"/>
    <s v="M"/>
    <s v="W"/>
    <n v="101"/>
    <s v="STREET"/>
    <m/>
    <m/>
    <s v="IC"/>
    <s v="Invest Cont"/>
    <n v="331"/>
    <m/>
    <m/>
    <m/>
    <s v="1700 S  SHENANDOAH                   ST"/>
    <m/>
    <n v="34.045699999999997"/>
    <n v="-118.3831"/>
    <n v="0"/>
  </r>
  <r>
    <n v="211501111"/>
    <d v="2021-11-16T00:00:00"/>
    <d v="2021-11-16T00:00:00"/>
    <n v="1405"/>
    <n v="15"/>
    <x v="18"/>
    <n v="1513"/>
    <n v="1"/>
    <n v="230"/>
    <s v="ASSAULT WITH DEADLY WEAPON, AGGRAVATED ASSAULT"/>
    <s v="1218 0400 1822 2004 1402 0445 0334"/>
    <n v="0"/>
    <s v="M"/>
    <s v="O"/>
    <n v="101"/>
    <s v="STREET"/>
    <n v="205"/>
    <s v="KITCHEN KNIFE"/>
    <s v="AA"/>
    <s v="Adult Arrest"/>
    <n v="230"/>
    <n v="998"/>
    <m/>
    <m/>
    <s v="12400    VANOWEN                      ST"/>
    <m/>
    <n v="34.193899999999999"/>
    <n v="-118.40309999999999"/>
    <n v="1"/>
  </r>
  <r>
    <n v="210505264"/>
    <d v="2021-01-31T00:00:00"/>
    <d v="2021-01-31T00:00:00"/>
    <n v="1115"/>
    <n v="5"/>
    <x v="10"/>
    <n v="541"/>
    <n v="1"/>
    <n v="236"/>
    <s v="INTIMATE PARTNER - AGGRAVATED ASSAULT"/>
    <s v="0913 1309 0411 2000 1813"/>
    <n v="30"/>
    <s v="M"/>
    <s v="B"/>
    <n v="502"/>
    <s v="MULTI-UNIT DWELLING (APARTMENT, DUPLEX, ETC)"/>
    <n v="216"/>
    <s v="SCISSORS"/>
    <s v="AO"/>
    <s v="Adult Other"/>
    <n v="236"/>
    <m/>
    <m/>
    <m/>
    <s v="1000 W  CAPITOL                      DR"/>
    <m/>
    <n v="33.7547"/>
    <n v="-118.30110000000001"/>
    <n v="0"/>
  </r>
  <r>
    <n v="211107740"/>
    <d v="2021-04-18T00:00:00"/>
    <d v="2021-04-18T00:00:00"/>
    <n v="1045"/>
    <n v="11"/>
    <x v="7"/>
    <n v="1109"/>
    <n v="2"/>
    <n v="624"/>
    <s v="BATTERY - SIMPLE ASSAULT"/>
    <n v="400"/>
    <n v="26"/>
    <s v="M"/>
    <s v="H"/>
    <n v="203"/>
    <s v="OTHER BUSINESS"/>
    <n v="400"/>
    <s v="STRONG-ARM (HANDS, FIST, FEET OR BODILY FORCE)"/>
    <s v="IC"/>
    <s v="Invest Cont"/>
    <n v="624"/>
    <m/>
    <m/>
    <m/>
    <s v="1000    COLORADO                     BL"/>
    <m/>
    <n v="34.137799999999999"/>
    <n v="-118.1883"/>
    <n v="0"/>
  </r>
  <r>
    <n v="211310594"/>
    <d v="2021-06-02T00:00:00"/>
    <d v="2021-05-05T00:00:00"/>
    <n v="1"/>
    <n v="13"/>
    <x v="6"/>
    <n v="1321"/>
    <n v="2"/>
    <n v="668"/>
    <s v="EMBEZZLEMENT, GRAND THEFT ($950.01 &amp; OVER)"/>
    <s v="0344 1300"/>
    <n v="0"/>
    <s v="M"/>
    <s v="W"/>
    <n v="108"/>
    <s v="PARKING LOT"/>
    <m/>
    <m/>
    <s v="AO"/>
    <s v="Adult Other"/>
    <n v="668"/>
    <m/>
    <m/>
    <m/>
    <s v="1900 S  FIGUEROA                     ST"/>
    <m/>
    <n v="34.033799999999999"/>
    <n v="-118.2724"/>
    <n v="0"/>
  </r>
  <r>
    <n v="211712167"/>
    <d v="2021-08-31T00:00:00"/>
    <d v="2021-08-31T00:00:00"/>
    <n v="1245"/>
    <n v="17"/>
    <x v="13"/>
    <n v="1777"/>
    <n v="2"/>
    <n v="930"/>
    <s v="CRIMINAL THREATS - NO WEAPON DISPLAYED"/>
    <s v="0443 0913 1810 2021"/>
    <n v="24"/>
    <s v="F"/>
    <s v="B"/>
    <n v="501"/>
    <s v="SINGLE FAMILY DWELLING"/>
    <n v="511"/>
    <s v="VERBAL THREAT"/>
    <s v="AA"/>
    <s v="Adult Arrest"/>
    <n v="930"/>
    <m/>
    <m/>
    <m/>
    <s v="16200    TUPPER                       ST"/>
    <m/>
    <n v="34.2393"/>
    <n v="-118.48560000000001"/>
    <n v="1"/>
  </r>
  <r>
    <n v="210110924"/>
    <d v="2021-05-27T00:00:00"/>
    <d v="2021-05-13T00:00:00"/>
    <n v="1125"/>
    <n v="1"/>
    <x v="1"/>
    <n v="101"/>
    <n v="1"/>
    <n v="440"/>
    <s v="THEFT PLAIN - PETTY ($950 &amp; UNDER)"/>
    <s v="1822 1420 0344 0394"/>
    <n v="35"/>
    <s v="F"/>
    <s v="W"/>
    <n v="502"/>
    <s v="MULTI-UNIT DWELLING (APARTMENT, DUPLEX, ETC)"/>
    <m/>
    <m/>
    <s v="IC"/>
    <s v="Invest Cont"/>
    <n v="440"/>
    <m/>
    <m/>
    <m/>
    <s v="1000    FIGUEROA                     TR"/>
    <m/>
    <n v="34.068399999999997"/>
    <n v="-118.2449"/>
    <n v="0"/>
  </r>
  <r>
    <n v="210217585"/>
    <d v="2021-11-14T00:00:00"/>
    <d v="2021-11-14T00:00:00"/>
    <n v="2020"/>
    <n v="2"/>
    <x v="5"/>
    <n v="211"/>
    <n v="2"/>
    <n v="624"/>
    <s v="BATTERY - SIMPLE ASSAULT"/>
    <s v="0416 0913 1810"/>
    <n v="26"/>
    <s v="M"/>
    <s v="W"/>
    <n v="501"/>
    <s v="SINGLE FAMILY DWELLING"/>
    <n v="400"/>
    <s v="STRONG-ARM (HANDS, FIST, FEET OR BODILY FORCE)"/>
    <s v="AA"/>
    <s v="Adult Arrest"/>
    <n v="624"/>
    <m/>
    <m/>
    <m/>
    <s v="500 N  NORMANDIE                    AV"/>
    <m/>
    <n v="34.0794"/>
    <n v="-118.3004"/>
    <n v="1"/>
  </r>
  <r>
    <n v="211815723"/>
    <d v="2021-08-24T00:00:00"/>
    <d v="2021-08-24T00:00:00"/>
    <n v="2120"/>
    <n v="18"/>
    <x v="17"/>
    <n v="1826"/>
    <n v="1"/>
    <n v="210"/>
    <s v="ROBBERY"/>
    <s v="0344 0336 0400 0601 0435 1300 0216 1258"/>
    <n v="12"/>
    <s v="M"/>
    <s v="H"/>
    <n v="402"/>
    <s v="MARKET"/>
    <n v="400"/>
    <s v="STRONG-ARM (HANDS, FIST, FEET OR BODILY FORCE)"/>
    <s v="IC"/>
    <s v="Invest Cont"/>
    <n v="210"/>
    <m/>
    <m/>
    <m/>
    <s v="1600 E  103RD                        ST"/>
    <m/>
    <n v="33.948500000000003"/>
    <n v="-118.2461"/>
    <n v="0"/>
  </r>
  <r>
    <n v="210111138"/>
    <d v="2021-05-13T00:00:00"/>
    <d v="2021-05-07T00:00:00"/>
    <n v="2043"/>
    <n v="1"/>
    <x v="1"/>
    <n v="182"/>
    <n v="1"/>
    <n v="440"/>
    <s v="THEFT PLAIN - PETTY ($950 &amp; UNDER)"/>
    <n v="344"/>
    <n v="0"/>
    <s v="X"/>
    <s v="X"/>
    <n v="203"/>
    <s v="OTHER BUSINESS"/>
    <m/>
    <m/>
    <s v="IC"/>
    <s v="Invest Cont"/>
    <n v="440"/>
    <m/>
    <m/>
    <m/>
    <s v="1200 S  HILL                         ST"/>
    <m/>
    <n v="34.042000000000002"/>
    <n v="-118.2625"/>
    <n v="0"/>
  </r>
  <r>
    <n v="211806349"/>
    <d v="2021-02-17T00:00:00"/>
    <d v="2021-02-17T00:00:00"/>
    <n v="1630"/>
    <n v="18"/>
    <x v="17"/>
    <n v="1836"/>
    <n v="1"/>
    <n v="230"/>
    <s v="ASSAULT WITH DEADLY WEAPON, AGGRAVATED ASSAULT"/>
    <s v="1822 0416 0429 2004"/>
    <n v="0"/>
    <s v="X"/>
    <s v="X"/>
    <n v="101"/>
    <s v="STREET"/>
    <n v="400"/>
    <s v="STRONG-ARM (HANDS, FIST, FEET OR BODILY FORCE)"/>
    <s v="IC"/>
    <s v="Invest Cont"/>
    <n v="230"/>
    <m/>
    <m/>
    <m/>
    <s v="108TH"/>
    <s v="COMPTON"/>
    <n v="33.937800000000003"/>
    <n v="-118.24630000000001"/>
    <n v="0"/>
  </r>
  <r>
    <n v="212112285"/>
    <d v="2021-08-06T00:00:00"/>
    <d v="2021-08-03T00:00:00"/>
    <n v="1100"/>
    <n v="21"/>
    <x v="15"/>
    <n v="2187"/>
    <n v="1"/>
    <n v="440"/>
    <s v="THEFT PLAIN - PETTY ($950 &amp; UNDER)"/>
    <n v="344"/>
    <n v="43"/>
    <s v="F"/>
    <s v="W"/>
    <n v="403"/>
    <s v="DRUG STORE"/>
    <m/>
    <m/>
    <s v="IC"/>
    <s v="Invest Cont"/>
    <n v="440"/>
    <m/>
    <m/>
    <m/>
    <s v="21900    VENTURA                      BL"/>
    <m/>
    <n v="34.168500000000002"/>
    <n v="-118.60380000000001"/>
    <n v="0"/>
  </r>
  <r>
    <n v="210306392"/>
    <d v="2021-02-20T00:00:00"/>
    <d v="2021-02-20T00:00:00"/>
    <n v="50"/>
    <n v="3"/>
    <x v="2"/>
    <n v="362"/>
    <n v="1"/>
    <n v="230"/>
    <s v="ASSAULT WITH DEADLY WEAPON, AGGRAVATED ASSAULT"/>
    <s v="1309 0206 1822 0334 0432 0421 1310"/>
    <n v="30"/>
    <s v="M"/>
    <s v="H"/>
    <n v="101"/>
    <s v="STREET"/>
    <n v="511"/>
    <s v="VERBAL THREAT"/>
    <s v="IC"/>
    <s v="Invest Cont"/>
    <n v="230"/>
    <m/>
    <m/>
    <m/>
    <s v="FARMDALE                     AV"/>
    <s v="JEFFERSON"/>
    <n v="34.017000000000003"/>
    <n v="-118.3477"/>
    <n v="0"/>
  </r>
  <r>
    <n v="212110057"/>
    <d v="2021-06-12T00:00:00"/>
    <d v="2021-06-12T00:00:00"/>
    <n v="1230"/>
    <n v="21"/>
    <x v="15"/>
    <n v="2156"/>
    <n v="1"/>
    <n v="210"/>
    <s v="ROBBERY"/>
    <s v="0325 0378 0345 0334 0945 2028 1822"/>
    <n v="50"/>
    <s v="M"/>
    <s v="W"/>
    <n v="404"/>
    <s v="DEPARTMENT STORE"/>
    <n v="102"/>
    <s v="HAND GUN"/>
    <s v="AA"/>
    <s v="Adult Arrest"/>
    <n v="210"/>
    <m/>
    <m/>
    <m/>
    <s v="21400    VICTORY                      BL"/>
    <m/>
    <n v="34.188299999999998"/>
    <n v="-118.5984"/>
    <n v="1"/>
  </r>
  <r>
    <n v="211016093"/>
    <d v="2021-12-28T00:00:00"/>
    <d v="2021-12-27T00:00:00"/>
    <n v="1400"/>
    <n v="10"/>
    <x v="11"/>
    <n v="1027"/>
    <n v="1"/>
    <n v="310"/>
    <s v="BURGLARY"/>
    <s v="1607 0344 0321 1822"/>
    <n v="0"/>
    <s v="M"/>
    <s v="O"/>
    <n v="212"/>
    <s v="TRANSPORTATION FACILITY (AIRPORT)"/>
    <m/>
    <m/>
    <s v="IC"/>
    <s v="Invest Cont"/>
    <n v="310"/>
    <m/>
    <m/>
    <m/>
    <s v="16900    VANOWEN                      ST"/>
    <m/>
    <n v="34.197499999999998"/>
    <n v="-118.5099"/>
    <n v="0"/>
  </r>
  <r>
    <n v="211113348"/>
    <d v="2021-09-23T00:00:00"/>
    <d v="2021-09-22T00:00:00"/>
    <n v="2315"/>
    <n v="11"/>
    <x v="7"/>
    <n v="1148"/>
    <n v="2"/>
    <n v="740"/>
    <s v="VANDALISM - FELONY ($400 &amp; OVER, ALL CHURCH VANDALISMS)"/>
    <n v="329"/>
    <n v="49"/>
    <s v="M"/>
    <s v="A"/>
    <n v="108"/>
    <s v="PARKING LOT"/>
    <m/>
    <m/>
    <s v="IC"/>
    <s v="Invest Cont"/>
    <n v="740"/>
    <m/>
    <m/>
    <m/>
    <s v="4500 N  FIGUEROA                     ST"/>
    <m/>
    <n v="34.096200000000003"/>
    <n v="-118.2072"/>
    <n v="0"/>
  </r>
  <r>
    <n v="210806264"/>
    <d v="2021-02-25T00:00:00"/>
    <d v="2021-02-24T00:00:00"/>
    <n v="1600"/>
    <n v="8"/>
    <x v="12"/>
    <n v="857"/>
    <n v="1"/>
    <n v="420"/>
    <s v="THEFT FROM MOTOR VEHICLE - PETTY ($950 &amp; UNDER)"/>
    <m/>
    <n v="0"/>
    <m/>
    <m/>
    <n v="108"/>
    <s v="PARKING LOT"/>
    <m/>
    <m/>
    <s v="IC"/>
    <s v="Invest Cont"/>
    <n v="420"/>
    <m/>
    <m/>
    <m/>
    <s v="1100 S  BEVERLY                      DR"/>
    <m/>
    <n v="34.056399999999996"/>
    <n v="-118.39619999999999"/>
    <n v="0"/>
  </r>
  <r>
    <n v="210100649"/>
    <d v="2021-04-29T00:00:00"/>
    <d v="2021-04-29T00:00:00"/>
    <n v="2200"/>
    <n v="1"/>
    <x v="1"/>
    <n v="181"/>
    <n v="1"/>
    <n v="230"/>
    <s v="ASSAULT WITH DEADLY WEAPON, AGGRAVATED ASSAULT"/>
    <s v="1822 2004"/>
    <n v="37"/>
    <s v="M"/>
    <s v="H"/>
    <n v="102"/>
    <s v="SIDEWALK"/>
    <n v="513"/>
    <s v="STUN GUN"/>
    <s v="AO"/>
    <s v="Adult Other"/>
    <n v="230"/>
    <n v="998"/>
    <m/>
    <m/>
    <s v="12TH"/>
    <s v="FIGUEROA"/>
    <n v="34.042099999999998"/>
    <n v="-118.26730000000001"/>
    <n v="0"/>
  </r>
  <r>
    <n v="210105683"/>
    <d v="2021-02-08T00:00:00"/>
    <d v="2021-01-11T00:00:00"/>
    <n v="839"/>
    <n v="1"/>
    <x v="1"/>
    <n v="161"/>
    <n v="2"/>
    <n v="740"/>
    <s v="VANDALISM - FELONY ($400 &amp; OVER, ALL CHURCH VANDALISMS)"/>
    <n v="329"/>
    <n v="0"/>
    <s v="M"/>
    <s v="W"/>
    <n v="402"/>
    <s v="MARKET"/>
    <m/>
    <m/>
    <s v="IC"/>
    <s v="Invest Cont"/>
    <n v="740"/>
    <m/>
    <m/>
    <m/>
    <s v="800 S  FIGUEROA                     ST"/>
    <m/>
    <n v="34.048299999999998"/>
    <n v="-118.26309999999999"/>
    <n v="0"/>
  </r>
  <r>
    <n v="211218776"/>
    <d v="2021-08-31T00:00:00"/>
    <d v="2021-08-31T00:00:00"/>
    <n v="1235"/>
    <n v="12"/>
    <x v="8"/>
    <n v="1235"/>
    <n v="1"/>
    <n v="210"/>
    <s v="ROBBERY"/>
    <s v="0342 0216 1202 0336 0344 0429 1309 1822"/>
    <n v="71"/>
    <s v="F"/>
    <s v="B"/>
    <n v="501"/>
    <s v="SINGLE FAMILY DWELLING"/>
    <n v="400"/>
    <s v="STRONG-ARM (HANDS, FIST, FEET OR BODILY FORCE)"/>
    <s v="IC"/>
    <s v="Invest Cont"/>
    <n v="210"/>
    <m/>
    <m/>
    <m/>
    <s v="6100    RAYMOND                      AV"/>
    <m/>
    <n v="33.983199999999997"/>
    <n v="-118.29810000000001"/>
    <n v="0"/>
  </r>
  <r>
    <n v="211818536"/>
    <d v="2021-10-15T00:00:00"/>
    <d v="2021-10-15T00:00:00"/>
    <n v="1100"/>
    <n v="18"/>
    <x v="17"/>
    <n v="1861"/>
    <n v="2"/>
    <n v="626"/>
    <s v="INTIMATE PARTNER - SIMPLE ASSAULT"/>
    <s v="2000 1814 0913 0344 2038 0329 0419 0448 0417 0416"/>
    <n v="30"/>
    <s v="F"/>
    <s v="B"/>
    <n v="502"/>
    <s v="MULTI-UNIT DWELLING (APARTMENT, DUPLEX, ETC)"/>
    <n v="400"/>
    <s v="STRONG-ARM (HANDS, FIST, FEET OR BODILY FORCE)"/>
    <s v="IC"/>
    <s v="Invest Cont"/>
    <n v="626"/>
    <m/>
    <m/>
    <m/>
    <s v="11800 S  FIGUEROA                     ST"/>
    <m/>
    <n v="33.927399999999999"/>
    <n v="-118.2871"/>
    <n v="0"/>
  </r>
  <r>
    <n v="211225626"/>
    <d v="2021-12-25T00:00:00"/>
    <d v="2021-12-25T00:00:00"/>
    <n v="2100"/>
    <n v="12"/>
    <x v="8"/>
    <n v="1239"/>
    <n v="1"/>
    <n v="250"/>
    <s v="SHOTS FIRED AT MOVING VEHICLE, TRAIN OR AIRCRAFT"/>
    <s v="1100 0334"/>
    <n v="0"/>
    <s v="X"/>
    <s v="X"/>
    <n v="101"/>
    <s v="STREET"/>
    <n v="102"/>
    <s v="HAND GUN"/>
    <s v="IC"/>
    <s v="Invest Cont"/>
    <n v="250"/>
    <m/>
    <m/>
    <m/>
    <s v="6100 S  HOOVER                       ST"/>
    <m/>
    <n v="33.984499999999997"/>
    <n v="-118.2871"/>
    <n v="0"/>
  </r>
  <r>
    <n v="211113707"/>
    <d v="2021-10-04T00:00:00"/>
    <d v="2021-10-03T00:00:00"/>
    <n v="2000"/>
    <n v="11"/>
    <x v="7"/>
    <n v="1149"/>
    <n v="1"/>
    <n v="420"/>
    <s v="THEFT FROM MOTOR VEHICLE - PETTY ($950 &amp; UNDER)"/>
    <n v="344"/>
    <n v="37"/>
    <s v="F"/>
    <s v="W"/>
    <n v="108"/>
    <s v="PARKING LOT"/>
    <m/>
    <m/>
    <s v="IC"/>
    <s v="Invest Cont"/>
    <n v="420"/>
    <m/>
    <m/>
    <m/>
    <s v="100 N  AVENUE 51"/>
    <m/>
    <n v="34.105600000000003"/>
    <n v="-118.2009"/>
    <n v="0"/>
  </r>
  <r>
    <n v="211222642"/>
    <d v="2021-11-02T00:00:00"/>
    <d v="2021-10-31T00:00:00"/>
    <n v="1900"/>
    <n v="12"/>
    <x v="8"/>
    <n v="1231"/>
    <n v="1"/>
    <n v="330"/>
    <s v="BURGLARY FROM VEHICLE"/>
    <s v="1822 0344 0358"/>
    <n v="38"/>
    <s v="F"/>
    <s v="B"/>
    <n v="101"/>
    <s v="STREET"/>
    <m/>
    <m/>
    <s v="IC"/>
    <s v="Invest Cont"/>
    <n v="330"/>
    <m/>
    <m/>
    <m/>
    <s v="EDGEMAR                      AV"/>
    <s v="58TH                         PL"/>
    <n v="33.988"/>
    <n v="-118.3501"/>
    <n v="0"/>
  </r>
  <r>
    <n v="211709806"/>
    <d v="2021-06-20T00:00:00"/>
    <d v="2021-06-11T00:00:00"/>
    <n v="1100"/>
    <n v="17"/>
    <x v="13"/>
    <n v="1767"/>
    <n v="1"/>
    <n v="440"/>
    <s v="THEFT PLAIN - PETTY ($950 &amp; UNDER)"/>
    <s v="0344 1501 0394"/>
    <n v="25"/>
    <s v="M"/>
    <s v="W"/>
    <n v="501"/>
    <s v="SINGLE FAMILY DWELLING"/>
    <m/>
    <m/>
    <s v="IC"/>
    <s v="Invest Cont"/>
    <n v="440"/>
    <m/>
    <m/>
    <m/>
    <s v="18300    SUPERIOR                     ST"/>
    <m/>
    <n v="34.246400000000001"/>
    <n v="-118.5333"/>
    <n v="0"/>
  </r>
  <r>
    <n v="210715304"/>
    <d v="2021-11-05T00:00:00"/>
    <d v="2021-11-04T00:00:00"/>
    <n v="1900"/>
    <n v="7"/>
    <x v="0"/>
    <n v="722"/>
    <n v="1"/>
    <n v="331"/>
    <s v="THEFT FROM MOTOR VEHICLE - GRAND ($950.01 AND OVER)"/>
    <n v="385"/>
    <n v="66"/>
    <s v="M"/>
    <s v="W"/>
    <n v="501"/>
    <s v="SINGLE FAMILY DWELLING"/>
    <m/>
    <m/>
    <s v="IC"/>
    <s v="Invest Cont"/>
    <n v="331"/>
    <m/>
    <m/>
    <m/>
    <s v="6600    LINDENHURST                  AV"/>
    <m/>
    <n v="34.066800000000001"/>
    <n v="-118.371"/>
    <n v="0"/>
  </r>
  <r>
    <n v="211508606"/>
    <d v="2021-04-27T00:00:00"/>
    <d v="2021-04-27T00:00:00"/>
    <n v="430"/>
    <n v="15"/>
    <x v="18"/>
    <n v="1548"/>
    <n v="1"/>
    <n v="330"/>
    <s v="BURGLARY FROM VEHICLE"/>
    <s v="0344 1300"/>
    <n v="29"/>
    <s v="M"/>
    <s v="W"/>
    <n v="104"/>
    <s v="DRIVEWAY"/>
    <m/>
    <m/>
    <s v="IC"/>
    <s v="Invest Cont"/>
    <n v="330"/>
    <m/>
    <m/>
    <m/>
    <s v="5300    DENNY                        AV"/>
    <m/>
    <n v="34.166699999999999"/>
    <n v="-118.3643"/>
    <n v="0"/>
  </r>
  <r>
    <n v="210115384"/>
    <d v="2021-08-16T00:00:00"/>
    <d v="2021-08-16T00:00:00"/>
    <n v="1500"/>
    <n v="1"/>
    <x v="1"/>
    <n v="138"/>
    <n v="2"/>
    <n v="740"/>
    <s v="VANDALISM - FELONY ($400 &amp; OVER, ALL CHURCH VANDALISMS)"/>
    <s v="1307 1822 0329"/>
    <n v="39"/>
    <s v="M"/>
    <s v="H"/>
    <n v="122"/>
    <s v="VEHICLE, PASSENGER/TRUCK"/>
    <m/>
    <m/>
    <s v="IC"/>
    <s v="Invest Cont"/>
    <n v="740"/>
    <m/>
    <m/>
    <m/>
    <s v="2ND                          ST"/>
    <s v="SAN PEDRO"/>
    <n v="34.049300000000002"/>
    <n v="-118.24169999999999"/>
    <n v="0"/>
  </r>
  <r>
    <n v="211910377"/>
    <d v="2021-06-29T00:00:00"/>
    <d v="2021-06-24T00:00:00"/>
    <n v="830"/>
    <n v="19"/>
    <x v="16"/>
    <n v="1911"/>
    <n v="1"/>
    <n v="510"/>
    <s v="VEHICLE - STOLEN"/>
    <m/>
    <n v="0"/>
    <m/>
    <m/>
    <n v="101"/>
    <s v="STREET"/>
    <m/>
    <m/>
    <s v="AA"/>
    <s v="Adult Arrest"/>
    <n v="510"/>
    <m/>
    <m/>
    <m/>
    <s v="SAN FERNANDO                 RD"/>
    <s v="POLK                         ST"/>
    <n v="34.31"/>
    <n v="-118.4808"/>
    <n v="1"/>
  </r>
  <r>
    <n v="211306486"/>
    <d v="2021-02-26T00:00:00"/>
    <d v="2021-02-26T00:00:00"/>
    <n v="1830"/>
    <n v="13"/>
    <x v="6"/>
    <n v="1324"/>
    <n v="2"/>
    <n v="624"/>
    <s v="BATTERY - SIMPLE ASSAULT"/>
    <s v="1252 1822 0416"/>
    <n v="44"/>
    <s v="F"/>
    <s v="H"/>
    <n v="102"/>
    <s v="SIDEWALK"/>
    <n v="400"/>
    <s v="STRONG-ARM (HANDS, FIST, FEET OR BODILY FORCE)"/>
    <s v="IC"/>
    <s v="Invest Cont"/>
    <n v="624"/>
    <m/>
    <m/>
    <m/>
    <s v="2300 S  CENTRAL                      AV"/>
    <m/>
    <n v="34.020600000000002"/>
    <n v="-118.25409999999999"/>
    <n v="0"/>
  </r>
  <r>
    <n v="211219826"/>
    <d v="2021-09-16T00:00:00"/>
    <d v="2021-09-16T00:00:00"/>
    <n v="815"/>
    <n v="12"/>
    <x v="8"/>
    <n v="1273"/>
    <n v="2"/>
    <n v="745"/>
    <s v="VANDALISM - MISDEAMEANOR ($399 OR UNDER)"/>
    <s v="0329 1300"/>
    <n v="22"/>
    <s v="F"/>
    <s v="B"/>
    <n v="122"/>
    <s v="VEHICLE, PASSENGER/TRUCK"/>
    <m/>
    <m/>
    <s v="IC"/>
    <s v="Invest Cont"/>
    <n v="745"/>
    <m/>
    <m/>
    <m/>
    <s v="8900    HAAS                         AV"/>
    <m/>
    <n v="33.954500000000003"/>
    <n v="-118.3167"/>
    <n v="0"/>
  </r>
  <r>
    <n v="210309659"/>
    <d v="2021-05-01T00:00:00"/>
    <d v="2021-04-30T00:00:00"/>
    <n v="2200"/>
    <n v="3"/>
    <x v="2"/>
    <n v="377"/>
    <n v="1"/>
    <n v="510"/>
    <s v="VEHICLE - STOLEN"/>
    <m/>
    <n v="0"/>
    <m/>
    <m/>
    <n v="707"/>
    <s v="GARAGE/CARPORT"/>
    <m/>
    <m/>
    <s v="IC"/>
    <s v="Invest Cont"/>
    <n v="510"/>
    <m/>
    <m/>
    <m/>
    <s v="1200 W  39TH                         PL"/>
    <m/>
    <n v="34.014200000000002"/>
    <n v="-118.2987"/>
    <n v="0"/>
  </r>
  <r>
    <n v="211014317"/>
    <d v="2021-11-08T00:00:00"/>
    <d v="2021-10-18T00:00:00"/>
    <n v="2015"/>
    <n v="10"/>
    <x v="11"/>
    <n v="1044"/>
    <n v="2"/>
    <n v="354"/>
    <s v="THEFT OF IDENTITY"/>
    <s v="1822 0928 0929"/>
    <n v="44"/>
    <s v="F"/>
    <s v="W"/>
    <n v="502"/>
    <s v="MULTI-UNIT DWELLING (APARTMENT, DUPLEX, ETC)"/>
    <m/>
    <m/>
    <s v="IC"/>
    <s v="Invest Cont"/>
    <n v="354"/>
    <m/>
    <m/>
    <m/>
    <s v="18400    HATTERAS                     ST"/>
    <m/>
    <n v="34.177500000000002"/>
    <n v="-118.5337"/>
    <n v="0"/>
  </r>
  <r>
    <n v="210815122"/>
    <d v="2021-10-13T00:00:00"/>
    <d v="2021-10-10T00:00:00"/>
    <n v="800"/>
    <n v="8"/>
    <x v="12"/>
    <n v="895"/>
    <n v="1"/>
    <n v="440"/>
    <s v="THEFT PLAIN - PETTY ($950 &amp; UNDER)"/>
    <s v="1309 1300 0394 1822"/>
    <n v="65"/>
    <s v="M"/>
    <s v="W"/>
    <n v="501"/>
    <s v="SINGLE FAMILY DWELLING"/>
    <m/>
    <m/>
    <s v="IC"/>
    <s v="Invest Cont"/>
    <n v="440"/>
    <m/>
    <m/>
    <m/>
    <s v="3300    MANNING                      CT"/>
    <m/>
    <n v="34.030900000000003"/>
    <n v="-118.4044"/>
    <n v="0"/>
  </r>
  <r>
    <n v="210815100"/>
    <d v="2021-10-12T00:00:00"/>
    <d v="2021-09-14T00:00:00"/>
    <n v="1500"/>
    <n v="8"/>
    <x v="12"/>
    <n v="841"/>
    <n v="2"/>
    <n v="649"/>
    <s v="DOCUMENT FORGERY / STOLEN FELONY"/>
    <s v="1265 1822"/>
    <n v="76"/>
    <s v="F"/>
    <s v="O"/>
    <n v="710"/>
    <s v="OTHER PREMISE"/>
    <m/>
    <m/>
    <s v="IC"/>
    <s v="Invest Cont"/>
    <n v="649"/>
    <m/>
    <m/>
    <m/>
    <s v="TEXAS"/>
    <s v="ARMACOST"/>
    <n v="34.044899999999998"/>
    <n v="-118.4629"/>
    <n v="0"/>
  </r>
  <r>
    <n v="211000927"/>
    <d v="2021-08-10T00:00:00"/>
    <d v="2021-08-10T00:00:00"/>
    <n v="1450"/>
    <n v="10"/>
    <x v="11"/>
    <n v="1027"/>
    <n v="2"/>
    <n v="740"/>
    <s v="VANDALISM - FELONY ($400 &amp; OVER, ALL CHURCH VANDALISMS)"/>
    <s v="1300 0329 1402 1822 2004"/>
    <n v="37"/>
    <s v="M"/>
    <s v="A"/>
    <n v="122"/>
    <s v="VEHICLE, PASSENGER/TRUCK"/>
    <m/>
    <m/>
    <s v="AA"/>
    <s v="Adult Arrest"/>
    <n v="740"/>
    <n v="998"/>
    <m/>
    <m/>
    <s v="7000    WHITE OAK                    AV"/>
    <m/>
    <n v="34.197499999999998"/>
    <n v="-118.51860000000001"/>
    <n v="1"/>
  </r>
  <r>
    <n v="211305695"/>
    <d v="2021-02-09T00:00:00"/>
    <d v="2021-02-09T00:00:00"/>
    <n v="630"/>
    <n v="13"/>
    <x v="6"/>
    <n v="1331"/>
    <n v="1"/>
    <n v="510"/>
    <s v="VEHICLE - STOLEN"/>
    <m/>
    <n v="0"/>
    <m/>
    <m/>
    <n v="101"/>
    <s v="STREET"/>
    <m/>
    <m/>
    <s v="IC"/>
    <s v="Invest Cont"/>
    <n v="510"/>
    <m/>
    <m/>
    <m/>
    <s v="3300 S  GRAND                        AV"/>
    <m/>
    <n v="34.021299999999997"/>
    <n v="-118.2756"/>
    <n v="0"/>
  </r>
  <r>
    <n v="211512550"/>
    <d v="2021-07-30T00:00:00"/>
    <d v="2021-07-30T00:00:00"/>
    <n v="1240"/>
    <n v="15"/>
    <x v="18"/>
    <n v="1585"/>
    <n v="1"/>
    <n v="230"/>
    <s v="ASSAULT WITH DEADLY WEAPON, AGGRAVATED ASSAULT"/>
    <n v="447"/>
    <n v="34"/>
    <s v="F"/>
    <s v="H"/>
    <n v="102"/>
    <s v="SIDEWALK"/>
    <n v="212"/>
    <s v="BOTTLE"/>
    <s v="IC"/>
    <s v="Invest Cont"/>
    <n v="230"/>
    <m/>
    <m/>
    <m/>
    <s v="4100    ARCH                         DR"/>
    <m/>
    <n v="34.1417"/>
    <n v="-118.3719"/>
    <n v="0"/>
  </r>
  <r>
    <n v="211517024"/>
    <d v="2021-11-03T00:00:00"/>
    <d v="2021-11-03T00:00:00"/>
    <n v="2007"/>
    <n v="15"/>
    <x v="18"/>
    <n v="1503"/>
    <n v="2"/>
    <n v="625"/>
    <s v="OTHER ASSAULT"/>
    <s v="1300 0400 0416 0356"/>
    <n v="25"/>
    <s v="F"/>
    <s v="W"/>
    <n v="101"/>
    <s v="STREET"/>
    <n v="400"/>
    <s v="STRONG-ARM (HANDS, FIST, FEET OR BODILY FORCE)"/>
    <s v="IC"/>
    <s v="Invest Cont"/>
    <n v="625"/>
    <m/>
    <m/>
    <m/>
    <s v="6900    LAUREL CANYON                BL"/>
    <m/>
    <n v="34.200299999999999"/>
    <n v="-118.4002"/>
    <n v="0"/>
  </r>
  <r>
    <n v="211808570"/>
    <d v="2021-04-04T00:00:00"/>
    <d v="2021-03-04T00:00:00"/>
    <n v="1215"/>
    <n v="18"/>
    <x v="17"/>
    <n v="1881"/>
    <n v="1"/>
    <n v="420"/>
    <s v="THEFT FROM MOTOR VEHICLE - PETTY ($950 &amp; UNDER)"/>
    <s v="0385 1822"/>
    <n v="62"/>
    <s v="M"/>
    <s v="A"/>
    <n v="101"/>
    <s v="STREET"/>
    <m/>
    <m/>
    <s v="IC"/>
    <s v="Invest Cont"/>
    <n v="420"/>
    <m/>
    <m/>
    <m/>
    <s v="16400 S  FIGUEROA                     ST"/>
    <m/>
    <n v="33.881799999999998"/>
    <n v="-118.2826"/>
    <n v="0"/>
  </r>
  <r>
    <n v="210615794"/>
    <d v="2021-09-13T00:00:00"/>
    <d v="2021-09-13T00:00:00"/>
    <n v="411"/>
    <n v="6"/>
    <x v="9"/>
    <n v="657"/>
    <n v="1"/>
    <n v="210"/>
    <s v="ROBBERY"/>
    <s v="0344 0400 0432 0334 0337 1822"/>
    <n v="0"/>
    <s v="X"/>
    <s v="X"/>
    <n v="401"/>
    <s v="MINI-MART"/>
    <n v="102"/>
    <s v="HAND GUN"/>
    <s v="IC"/>
    <s v="Invest Cont"/>
    <n v="210"/>
    <m/>
    <m/>
    <m/>
    <s v="5700    SANTA MONICA                 BL"/>
    <m/>
    <n v="34.090800000000002"/>
    <n v="-118.31399999999999"/>
    <n v="0"/>
  </r>
  <r>
    <n v="211516904"/>
    <d v="2021-11-02T00:00:00"/>
    <d v="2021-10-23T00:00:00"/>
    <n v="157"/>
    <n v="15"/>
    <x v="18"/>
    <n v="1555"/>
    <n v="1"/>
    <n v="440"/>
    <s v="THEFT PLAIN - PETTY ($950 &amp; UNDER)"/>
    <n v="344"/>
    <n v="33"/>
    <s v="M"/>
    <s v="W"/>
    <n v="145"/>
    <s v="MAIL BOX"/>
    <m/>
    <m/>
    <s v="IC"/>
    <s v="Invest Cont"/>
    <n v="440"/>
    <m/>
    <m/>
    <m/>
    <s v="11100    CAMARILLO                    ST"/>
    <m/>
    <n v="34.157699999999998"/>
    <n v="-118.3721"/>
    <n v="0"/>
  </r>
  <r>
    <n v="210705457"/>
    <d v="2021-02-05T00:00:00"/>
    <d v="2021-02-04T00:00:00"/>
    <n v="1637"/>
    <n v="7"/>
    <x v="0"/>
    <n v="701"/>
    <n v="1"/>
    <n v="442"/>
    <s v="SHOPLIFTING - PETTY THEFT ($950 &amp; UNDER)"/>
    <s v="1822 0325 0344"/>
    <n v="35"/>
    <s v="F"/>
    <s v="W"/>
    <n v="203"/>
    <s v="OTHER BUSINESS"/>
    <m/>
    <m/>
    <s v="IC"/>
    <s v="Invest Cont"/>
    <n v="442"/>
    <m/>
    <m/>
    <m/>
    <s v="8400    MELROSE                      PL"/>
    <m/>
    <n v="34.083500000000001"/>
    <n v="-118.3734"/>
    <n v="0"/>
  </r>
  <r>
    <n v="211206212"/>
    <d v="2021-02-02T00:00:00"/>
    <d v="2021-02-02T00:00:00"/>
    <n v="1830"/>
    <n v="12"/>
    <x v="8"/>
    <n v="1239"/>
    <n v="2"/>
    <n v="623"/>
    <s v="BATTERY POLICE (SIMPLE)"/>
    <s v="1212 1822 0400"/>
    <n v="0"/>
    <s v="X"/>
    <s v="X"/>
    <n v="405"/>
    <s v="CLOTHING STORE"/>
    <n v="400"/>
    <s v="STRONG-ARM (HANDS, FIST, FEET OR BODILY FORCE)"/>
    <s v="AA"/>
    <s v="Adult Arrest"/>
    <n v="623"/>
    <m/>
    <m/>
    <m/>
    <s v="5800 S  VERMONT                      AV"/>
    <m/>
    <n v="33.988300000000002"/>
    <n v="-118.2915"/>
    <n v="1"/>
  </r>
  <r>
    <n v="211515936"/>
    <d v="2021-10-12T00:00:00"/>
    <d v="2021-10-12T00:00:00"/>
    <n v="340"/>
    <n v="15"/>
    <x v="18"/>
    <n v="1535"/>
    <n v="2"/>
    <n v="745"/>
    <s v="VANDALISM - MISDEAMEANOR ($399 OR UNDER)"/>
    <n v="329"/>
    <n v="0"/>
    <s v="M"/>
    <s v="O"/>
    <n v="210"/>
    <s v="RESTAURANT/FAST FOOD"/>
    <m/>
    <m/>
    <s v="IC"/>
    <s v="Invest Cont"/>
    <n v="745"/>
    <m/>
    <m/>
    <m/>
    <s v="5900    LANKERSHIM                   BL"/>
    <m/>
    <n v="34.177500000000002"/>
    <n v="-118.3822"/>
    <n v="0"/>
  </r>
  <r>
    <n v="210507142"/>
    <d v="2021-03-21T00:00:00"/>
    <d v="2021-03-21T00:00:00"/>
    <n v="1430"/>
    <n v="5"/>
    <x v="10"/>
    <n v="517"/>
    <n v="1"/>
    <n v="236"/>
    <s v="INTIMATE PARTNER - AGGRAVATED ASSAULT"/>
    <s v="0408 0416 1402 1813 2000 0913 0429 0503 0522 0510"/>
    <n v="25"/>
    <s v="F"/>
    <s v="H"/>
    <n v="502"/>
    <s v="MULTI-UNIT DWELLING (APARTMENT, DUPLEX, ETC)"/>
    <n v="400"/>
    <s v="STRONG-ARM (HANDS, FIST, FEET OR BODILY FORCE)"/>
    <s v="AA"/>
    <s v="Adult Arrest"/>
    <n v="236"/>
    <n v="998"/>
    <m/>
    <m/>
    <s v="1100    BROAD                        AV"/>
    <m/>
    <n v="33.7849"/>
    <n v="-118.2612"/>
    <n v="1"/>
  </r>
  <r>
    <n v="212110193"/>
    <d v="2021-06-16T00:00:00"/>
    <d v="2021-03-22T00:00:00"/>
    <n v="1700"/>
    <n v="21"/>
    <x v="15"/>
    <n v="2144"/>
    <n v="2"/>
    <n v="930"/>
    <s v="CRIMINAL THREATS - NO WEAPON DISPLAYED"/>
    <s v="0443 0422 1814 2000"/>
    <n v="33"/>
    <s v="F"/>
    <s v="B"/>
    <n v="501"/>
    <s v="SINGLE FAMILY DWELLING"/>
    <n v="511"/>
    <s v="VERBAL THREAT"/>
    <s v="AO"/>
    <s v="Adult Other"/>
    <n v="930"/>
    <m/>
    <m/>
    <m/>
    <s v="22600    VICTORY                      BL"/>
    <m/>
    <n v="34.186500000000002"/>
    <n v="-118.6195"/>
    <n v="0"/>
  </r>
  <r>
    <n v="211609859"/>
    <d v="2021-07-23T00:00:00"/>
    <d v="2021-07-22T00:00:00"/>
    <n v="1800"/>
    <n v="16"/>
    <x v="20"/>
    <n v="1663"/>
    <n v="1"/>
    <n v="510"/>
    <s v="VEHICLE - STOLEN"/>
    <m/>
    <n v="0"/>
    <m/>
    <m/>
    <n v="101"/>
    <s v="STREET"/>
    <m/>
    <m/>
    <s v="IC"/>
    <s v="Invest Cont"/>
    <n v="510"/>
    <m/>
    <m/>
    <m/>
    <s v="WICKS"/>
    <s v="SAN FERNANDO"/>
    <n v="34.2363"/>
    <n v="-118.39060000000001"/>
    <n v="0"/>
  </r>
  <r>
    <n v="210319151"/>
    <d v="2021-11-20T00:00:00"/>
    <d v="2021-11-20T00:00:00"/>
    <n v="1730"/>
    <n v="3"/>
    <x v="2"/>
    <n v="338"/>
    <n v="1"/>
    <n v="441"/>
    <s v="THEFT PLAIN - ATTEMPT"/>
    <s v="1402 1822"/>
    <n v="20"/>
    <s v="X"/>
    <s v="X"/>
    <n v="727"/>
    <s v="SHOPPING MALL (COMMON AREA)"/>
    <m/>
    <m/>
    <s v="IC"/>
    <s v="Invest Cont"/>
    <n v="441"/>
    <m/>
    <m/>
    <m/>
    <s v="3100 S  HOOVER                       ST"/>
    <m/>
    <n v="34.026800000000001"/>
    <n v="-118.28959999999999"/>
    <n v="0"/>
  </r>
  <r>
    <n v="210315755"/>
    <d v="2021-09-12T00:00:00"/>
    <d v="2021-09-12T00:00:00"/>
    <n v="1845"/>
    <n v="3"/>
    <x v="2"/>
    <n v="396"/>
    <n v="2"/>
    <n v="762"/>
    <s v="LEWD CONDUCT"/>
    <s v="0202 0216 0529 0538 1822"/>
    <n v="33"/>
    <s v="F"/>
    <s v="H"/>
    <n v="101"/>
    <s v="STREET"/>
    <m/>
    <m/>
    <s v="IC"/>
    <s v="Invest Cont"/>
    <n v="762"/>
    <m/>
    <m/>
    <m/>
    <s v="800 W  41ST                         ST"/>
    <m/>
    <n v="34.0092"/>
    <n v="-118.29"/>
    <n v="0"/>
  </r>
  <r>
    <n v="210804439"/>
    <d v="2021-01-14T00:00:00"/>
    <d v="2021-01-14T00:00:00"/>
    <n v="1000"/>
    <n v="8"/>
    <x v="12"/>
    <n v="851"/>
    <n v="2"/>
    <n v="624"/>
    <s v="BATTERY - SIMPLE ASSAULT"/>
    <s v="0416 0603 0361"/>
    <n v="46"/>
    <s v="M"/>
    <s v="O"/>
    <n v="502"/>
    <s v="MULTI-UNIT DWELLING (APARTMENT, DUPLEX, ETC)"/>
    <n v="400"/>
    <s v="STRONG-ARM (HANDS, FIST, FEET OR BODILY FORCE)"/>
    <s v="AO"/>
    <s v="Adult Other"/>
    <n v="624"/>
    <m/>
    <m/>
    <m/>
    <s v="1500    BROCKTON                     AV"/>
    <m/>
    <n v="34.037500000000001"/>
    <n v="-118.4622"/>
    <n v="0"/>
  </r>
  <r>
    <n v="212013729"/>
    <d v="2021-08-30T00:00:00"/>
    <d v="2021-08-30T00:00:00"/>
    <n v="1945"/>
    <n v="20"/>
    <x v="19"/>
    <n v="2022"/>
    <n v="2"/>
    <n v="624"/>
    <s v="BATTERY - SIMPLE ASSAULT"/>
    <s v="0305 0416 0419 0444 0446 0913 0555"/>
    <n v="53"/>
    <s v="F"/>
    <s v="H"/>
    <n v="502"/>
    <s v="MULTI-UNIT DWELLING (APARTMENT, DUPLEX, ETC)"/>
    <n v="400"/>
    <s v="STRONG-ARM (HANDS, FIST, FEET OR BODILY FORCE)"/>
    <s v="AO"/>
    <s v="Adult Other"/>
    <n v="624"/>
    <m/>
    <m/>
    <m/>
    <s v="3900 W  6TH                          ST"/>
    <m/>
    <n v="34.0655"/>
    <n v="-118.31140000000001"/>
    <n v="0"/>
  </r>
  <r>
    <n v="212011472"/>
    <d v="2021-07-11T00:00:00"/>
    <d v="2021-07-08T00:00:00"/>
    <n v="800"/>
    <n v="20"/>
    <x v="19"/>
    <n v="2026"/>
    <n v="1"/>
    <n v="122"/>
    <s v="RAPE, ATTEMPTED"/>
    <s v="0942 0520 1822 0408 0446 0416"/>
    <n v="23"/>
    <s v="F"/>
    <s v="A"/>
    <n v="502"/>
    <s v="MULTI-UNIT DWELLING (APARTMENT, DUPLEX, ETC)"/>
    <n v="400"/>
    <s v="STRONG-ARM (HANDS, FIST, FEET OR BODILY FORCE)"/>
    <s v="IC"/>
    <s v="Invest Cont"/>
    <n v="122"/>
    <m/>
    <m/>
    <m/>
    <s v="300 S  CATALINA                     ST"/>
    <m/>
    <n v="34.067399999999999"/>
    <n v="-118.2954"/>
    <n v="0"/>
  </r>
  <r>
    <n v="212005625"/>
    <d v="2021-02-15T00:00:00"/>
    <d v="2021-02-15T00:00:00"/>
    <n v="1830"/>
    <n v="20"/>
    <x v="19"/>
    <n v="2005"/>
    <n v="2"/>
    <n v="624"/>
    <s v="BATTERY - SIMPLE ASSAULT"/>
    <s v="0913 2002 0416"/>
    <n v="47"/>
    <s v="F"/>
    <s v="H"/>
    <n v="502"/>
    <s v="MULTI-UNIT DWELLING (APARTMENT, DUPLEX, ETC)"/>
    <n v="400"/>
    <s v="STRONG-ARM (HANDS, FIST, FEET OR BODILY FORCE)"/>
    <s v="AO"/>
    <s v="Adult Other"/>
    <n v="624"/>
    <m/>
    <m/>
    <m/>
    <s v="400    NORMANDIE                    PL"/>
    <m/>
    <n v="34.077599999999997"/>
    <n v="-118.30119999999999"/>
    <n v="0"/>
  </r>
  <r>
    <n v="220125508"/>
    <d v="2021-06-12T00:00:00"/>
    <d v="2021-06-12T00:00:00"/>
    <n v="100"/>
    <n v="1"/>
    <x v="1"/>
    <n v="111"/>
    <n v="2"/>
    <n v="812"/>
    <s v="CRM AGNST CHLD (13 OR UNDER) (14-15 &amp; SUSP 10 YRS OLDER)"/>
    <s v="2034 0551 0527"/>
    <n v="11"/>
    <s v="F"/>
    <s v="H"/>
    <n v="502"/>
    <s v="MULTI-UNIT DWELLING (APARTMENT, DUPLEX, ETC)"/>
    <n v="400"/>
    <s v="STRONG-ARM (HANDS, FIST, FEET OR BODILY FORCE)"/>
    <s v="IC"/>
    <s v="Invest Cont"/>
    <n v="812"/>
    <n v="860"/>
    <m/>
    <m/>
    <s v="700    ALPINE                       ST"/>
    <m/>
    <n v="34.063499999999998"/>
    <n v="-118.24339999999999"/>
    <n v="0"/>
  </r>
  <r>
    <n v="211916753"/>
    <d v="2021-12-15T00:00:00"/>
    <d v="2021-11-08T00:00:00"/>
    <n v="1400"/>
    <n v="19"/>
    <x v="16"/>
    <n v="1944"/>
    <n v="1"/>
    <n v="815"/>
    <s v="SEXUAL PENETRATION W/FOREIGN OBJECT"/>
    <s v="1259 2024 0913 1817 1824 0515"/>
    <n v="15"/>
    <s v="F"/>
    <s v="H"/>
    <n v="721"/>
    <s v="HIGH SCHOOL"/>
    <n v="400"/>
    <s v="STRONG-ARM (HANDS, FIST, FEET OR BODILY FORCE)"/>
    <s v="IC"/>
    <s v="Invest Cont"/>
    <n v="815"/>
    <m/>
    <m/>
    <m/>
    <s v="11100    OMELVENY                     AV"/>
    <m/>
    <n v="34.272199999999998"/>
    <n v="-118.4417"/>
    <n v="0"/>
  </r>
  <r>
    <n v="210205353"/>
    <d v="2021-02-04T00:00:00"/>
    <d v="2021-02-03T00:00:00"/>
    <n v="2330"/>
    <n v="2"/>
    <x v="5"/>
    <n v="235"/>
    <n v="2"/>
    <n v="740"/>
    <s v="VANDALISM - FELONY ($400 &amp; OVER, ALL CHURCH VANDALISMS)"/>
    <s v="1822 0329"/>
    <n v="22"/>
    <s v="M"/>
    <s v="F"/>
    <n v="101"/>
    <s v="STREET"/>
    <m/>
    <m/>
    <s v="IC"/>
    <s v="Invest Cont"/>
    <n v="740"/>
    <m/>
    <m/>
    <m/>
    <s v="200    ROSELAKE                     AV"/>
    <m/>
    <n v="34.069299999999998"/>
    <n v="-118.2711"/>
    <n v="0"/>
  </r>
  <r>
    <n v="210804955"/>
    <d v="2021-01-26T00:00:00"/>
    <d v="2021-01-26T00:00:00"/>
    <n v="1255"/>
    <n v="8"/>
    <x v="12"/>
    <n v="808"/>
    <n v="2"/>
    <n v="354"/>
    <s v="THEFT OF IDENTITY"/>
    <s v="0930 1822"/>
    <n v="43"/>
    <s v="F"/>
    <s v="W"/>
    <n v="501"/>
    <s v="SINGLE FAMILY DWELLING"/>
    <m/>
    <m/>
    <s v="IC"/>
    <s v="Invest Cont"/>
    <n v="354"/>
    <m/>
    <m/>
    <m/>
    <s v="9800    YOAKUM                       DR"/>
    <m/>
    <n v="34.113700000000001"/>
    <n v="-118.43"/>
    <n v="0"/>
  </r>
  <r>
    <n v="210112924"/>
    <d v="2021-07-03T00:00:00"/>
    <d v="2021-07-03T00:00:00"/>
    <n v="1058"/>
    <n v="1"/>
    <x v="1"/>
    <n v="152"/>
    <n v="2"/>
    <n v="624"/>
    <s v="BATTERY - SIMPLE ASSAULT"/>
    <n v="416"/>
    <n v="31"/>
    <s v="M"/>
    <s v="O"/>
    <n v="710"/>
    <s v="OTHER PREMISE"/>
    <n v="400"/>
    <s v="STRONG-ARM (HANDS, FIST, FEET OR BODILY FORCE)"/>
    <s v="IC"/>
    <s v="Invest Cont"/>
    <n v="624"/>
    <m/>
    <m/>
    <m/>
    <s v="500 S  GRAND                        AV"/>
    <m/>
    <n v="34.049500000000002"/>
    <n v="-118.2546"/>
    <n v="0"/>
  </r>
  <r>
    <n v="210504873"/>
    <d v="2021-01-22T00:00:00"/>
    <d v="2021-01-21T00:00:00"/>
    <n v="700"/>
    <n v="5"/>
    <x v="10"/>
    <n v="514"/>
    <n v="1"/>
    <n v="420"/>
    <s v="THEFT FROM MOTOR VEHICLE - PETTY ($950 &amp; UNDER)"/>
    <m/>
    <n v="0"/>
    <m/>
    <m/>
    <n v="101"/>
    <s v="STREET"/>
    <m/>
    <m/>
    <s v="IC"/>
    <s v="Invest Cont"/>
    <n v="420"/>
    <m/>
    <m/>
    <m/>
    <s v="1300 W  SANDISON                     ST"/>
    <m/>
    <n v="33.792400000000001"/>
    <n v="-118.2803"/>
    <n v="0"/>
  </r>
  <r>
    <n v="211014047"/>
    <d v="2021-10-30T00:00:00"/>
    <d v="2021-10-30T00:00:00"/>
    <n v="1215"/>
    <n v="10"/>
    <x v="11"/>
    <n v="1003"/>
    <n v="2"/>
    <n v="740"/>
    <s v="VANDALISM - FELONY ($400 &amp; OVER, ALL CHURCH VANDALISMS)"/>
    <s v="0329 1822 0311"/>
    <n v="0"/>
    <s v="M"/>
    <s v="W"/>
    <n v="704"/>
    <s v="ELEMENTARY SCHOOL"/>
    <m/>
    <m/>
    <s v="IC"/>
    <s v="Invest Cont"/>
    <n v="740"/>
    <m/>
    <m/>
    <m/>
    <s v="18700    BLYTHE                       ST"/>
    <m/>
    <n v="34.214700000000001"/>
    <n v="-118.54259999999999"/>
    <n v="0"/>
  </r>
  <r>
    <n v="211513045"/>
    <d v="2021-08-12T00:00:00"/>
    <d v="2021-08-12T00:00:00"/>
    <n v="615"/>
    <n v="15"/>
    <x v="18"/>
    <n v="1548"/>
    <n v="1"/>
    <n v="210"/>
    <s v="ROBBERY"/>
    <s v="2004 1402 0344 0910 2049"/>
    <n v="54"/>
    <s v="M"/>
    <s v="H"/>
    <n v="868"/>
    <s v="MTA - ORANGE LINE - NORTH HOLLYWOOD"/>
    <n v="500"/>
    <s v="UNKNOWN WEAPON/OTHER WEAPON"/>
    <s v="AA"/>
    <s v="Adult Arrest"/>
    <n v="210"/>
    <m/>
    <m/>
    <m/>
    <s v="5300    LANKERSHIM                   BL"/>
    <m/>
    <n v="34.167000000000002"/>
    <n v="-118.3759"/>
    <n v="1"/>
  </r>
  <r>
    <n v="210308592"/>
    <d v="2021-04-09T00:00:00"/>
    <d v="2021-04-09T00:00:00"/>
    <n v="1630"/>
    <n v="3"/>
    <x v="2"/>
    <n v="314"/>
    <n v="2"/>
    <n v="740"/>
    <s v="VANDALISM - FELONY ($400 &amp; OVER, ALL CHURCH VANDALISMS)"/>
    <s v="0329 0202 0311 0342 2024 1816 0906"/>
    <n v="20"/>
    <s v="X"/>
    <s v="X"/>
    <n v="708"/>
    <s v="CHURCH/CHAPEL (CHANGED 03-03 FROM CHURCH/TEMPLE)"/>
    <m/>
    <m/>
    <s v="IC"/>
    <s v="Invest Cont"/>
    <n v="740"/>
    <m/>
    <m/>
    <m/>
    <s v="3300 W  ADAMS                        BL"/>
    <m/>
    <n v="34.032600000000002"/>
    <n v="-118.3205"/>
    <n v="0"/>
  </r>
  <r>
    <n v="211714888"/>
    <d v="2021-11-08T00:00:00"/>
    <d v="2021-11-02T00:00:00"/>
    <n v="1200"/>
    <n v="17"/>
    <x v="13"/>
    <n v="1795"/>
    <n v="2"/>
    <n v="662"/>
    <s v="BUNCO, GRAND THEFT"/>
    <s v="0344 2021 1202 0701"/>
    <n v="64"/>
    <s v="F"/>
    <s v="W"/>
    <n v="501"/>
    <s v="SINGLE FAMILY DWELLING"/>
    <m/>
    <m/>
    <s v="IC"/>
    <s v="Invest Cont"/>
    <n v="662"/>
    <m/>
    <m/>
    <m/>
    <s v="17100    ROSCOE                       BL"/>
    <m/>
    <n v="34.221400000000003"/>
    <n v="-118.5055"/>
    <n v="0"/>
  </r>
  <r>
    <n v="211104249"/>
    <d v="2021-01-10T00:00:00"/>
    <d v="2021-01-10T00:00:00"/>
    <n v="1030"/>
    <n v="11"/>
    <x v="7"/>
    <n v="1151"/>
    <n v="1"/>
    <n v="230"/>
    <s v="ASSAULT WITH DEADLY WEAPON, AGGRAVATED ASSAULT"/>
    <s v="0342 1414 0305 0400 0416 1218 1822"/>
    <n v="72"/>
    <s v="M"/>
    <s v="W"/>
    <n v="101"/>
    <s v="STREET"/>
    <n v="400"/>
    <s v="STRONG-ARM (HANDS, FIST, FEET OR BODILY FORCE)"/>
    <s v="IC"/>
    <s v="Invest Cont"/>
    <n v="230"/>
    <m/>
    <m/>
    <m/>
    <s v="VERMONT"/>
    <s v="BARNSDALL"/>
    <n v="34.0991"/>
    <n v="-118.29179999999999"/>
    <n v="0"/>
  </r>
  <r>
    <n v="211419246"/>
    <d v="2021-09-30T00:00:00"/>
    <d v="2021-09-30T00:00:00"/>
    <n v="1300"/>
    <n v="14"/>
    <x v="14"/>
    <n v="1406"/>
    <n v="2"/>
    <n v="626"/>
    <s v="INTIMATE PARTNER - SIMPLE ASSAULT"/>
    <s v="0913 0400 1813 2000"/>
    <n v="65"/>
    <s v="M"/>
    <s v="W"/>
    <n v="501"/>
    <s v="SINGLE FAMILY DWELLING"/>
    <n v="400"/>
    <s v="STRONG-ARM (HANDS, FIST, FEET OR BODILY FORCE)"/>
    <s v="IC"/>
    <s v="Invest Cont"/>
    <n v="626"/>
    <m/>
    <m/>
    <m/>
    <s v="10500    ROSE                         AV"/>
    <m/>
    <n v="34.028399999999998"/>
    <n v="-118.4123"/>
    <n v="0"/>
  </r>
  <r>
    <n v="210706314"/>
    <d v="2021-03-04T00:00:00"/>
    <d v="2021-03-03T00:00:00"/>
    <n v="2000"/>
    <n v="7"/>
    <x v="0"/>
    <n v="734"/>
    <n v="2"/>
    <n v="900"/>
    <s v="VIOLATION OF COURT ORDER"/>
    <n v="2038"/>
    <n v="42"/>
    <s v="F"/>
    <s v="B"/>
    <n v="501"/>
    <s v="SINGLE FAMILY DWELLING"/>
    <m/>
    <m/>
    <s v="IC"/>
    <s v="Invest Cont"/>
    <n v="900"/>
    <m/>
    <m/>
    <m/>
    <s v="500 S  OGDEN                        DR"/>
    <m/>
    <n v="34.066299999999998"/>
    <n v="-118.3599"/>
    <n v="0"/>
  </r>
  <r>
    <n v="212117552"/>
    <d v="2021-12-14T00:00:00"/>
    <d v="2021-12-07T00:00:00"/>
    <n v="1200"/>
    <n v="21"/>
    <x v="15"/>
    <n v="2185"/>
    <n v="2"/>
    <n v="740"/>
    <s v="VANDALISM - FELONY ($400 &amp; OVER, ALL CHURCH VANDALISMS)"/>
    <n v="329"/>
    <n v="71"/>
    <s v="M"/>
    <s v="W"/>
    <n v="119"/>
    <s v="PORCH, RESIDENTIAL"/>
    <m/>
    <m/>
    <s v="IC"/>
    <s v="Invest Cont"/>
    <n v="740"/>
    <m/>
    <m/>
    <m/>
    <s v="4700    AZUCENA                      RD"/>
    <m/>
    <n v="34.153500000000001"/>
    <n v="-118.6168"/>
    <n v="0"/>
  </r>
  <r>
    <n v="210415400"/>
    <d v="2021-11-30T00:00:00"/>
    <d v="2021-11-24T00:00:00"/>
    <n v="1045"/>
    <n v="4"/>
    <x v="4"/>
    <n v="497"/>
    <n v="1"/>
    <n v="510"/>
    <s v="VEHICLE - STOLEN"/>
    <m/>
    <n v="0"/>
    <m/>
    <m/>
    <n v="101"/>
    <s v="STREET"/>
    <m/>
    <m/>
    <s v="IC"/>
    <s v="Invest Cont"/>
    <n v="510"/>
    <m/>
    <m/>
    <m/>
    <s v="3200 E  OLYMPIC                      BL"/>
    <m/>
    <n v="34.019799999999996"/>
    <n v="-118.2097"/>
    <n v="0"/>
  </r>
  <r>
    <n v="211015373"/>
    <d v="2021-12-07T00:00:00"/>
    <d v="2021-11-17T00:00:00"/>
    <n v="1200"/>
    <n v="10"/>
    <x v="11"/>
    <n v="1097"/>
    <n v="2"/>
    <n v="354"/>
    <s v="THEFT OF IDENTITY"/>
    <s v="1822 0930"/>
    <n v="40"/>
    <s v="M"/>
    <s v="C"/>
    <n v="501"/>
    <s v="SINGLE FAMILY DWELLING"/>
    <m/>
    <m/>
    <s v="IC"/>
    <s v="Invest Cont"/>
    <n v="354"/>
    <m/>
    <m/>
    <m/>
    <s v="17000    EMPANADA                     PL"/>
    <m/>
    <n v="34.1389"/>
    <n v="-118.50279999999999"/>
    <n v="0"/>
  </r>
  <r>
    <n v="211510679"/>
    <d v="2021-06-18T00:00:00"/>
    <d v="2021-06-12T00:00:00"/>
    <n v="1130"/>
    <n v="15"/>
    <x v="18"/>
    <n v="1515"/>
    <n v="1"/>
    <n v="440"/>
    <s v="THEFT PLAIN - PETTY ($950 &amp; UNDER)"/>
    <n v="394"/>
    <n v="28"/>
    <s v="M"/>
    <s v="W"/>
    <n v="145"/>
    <s v="MAIL BOX"/>
    <m/>
    <m/>
    <s v="IC"/>
    <s v="Invest Cont"/>
    <n v="440"/>
    <m/>
    <m/>
    <m/>
    <s v="12000    HART                         ST"/>
    <m/>
    <n v="34.196199999999997"/>
    <n v="-118.39109999999999"/>
    <n v="0"/>
  </r>
  <r>
    <n v="210609306"/>
    <d v="2021-05-03T00:00:00"/>
    <d v="2021-05-03T00:00:00"/>
    <n v="2120"/>
    <n v="6"/>
    <x v="9"/>
    <n v="667"/>
    <n v="2"/>
    <n v="623"/>
    <s v="BATTERY POLICE (SIMPLE)"/>
    <s v="1822 1212 0400"/>
    <n v="0"/>
    <s v="X"/>
    <s v="X"/>
    <n v="101"/>
    <s v="STREET"/>
    <n v="400"/>
    <s v="STRONG-ARM (HANDS, FIST, FEET OR BODILY FORCE)"/>
    <s v="IC"/>
    <s v="Invest Cont"/>
    <n v="623"/>
    <m/>
    <m/>
    <m/>
    <s v="1200    GORDON                       ST"/>
    <m/>
    <n v="34.092599999999997"/>
    <n v="-118.3201"/>
    <n v="0"/>
  </r>
  <r>
    <n v="210319168"/>
    <d v="2021-11-21T00:00:00"/>
    <d v="2021-11-21T00:00:00"/>
    <n v="100"/>
    <n v="3"/>
    <x v="2"/>
    <n v="331"/>
    <n v="1"/>
    <n v="230"/>
    <s v="ASSAULT WITH DEADLY WEAPON, AGGRAVATED ASSAULT"/>
    <s v="1822 0342 0334 1100 0449 0430 1407 1419 0906 0371"/>
    <n v="27"/>
    <s v="M"/>
    <s v="B"/>
    <n v="102"/>
    <s v="SIDEWALK"/>
    <n v="106"/>
    <s v="UNKNOWN FIREARM"/>
    <s v="IC"/>
    <s v="Invest Cont"/>
    <n v="230"/>
    <m/>
    <m/>
    <m/>
    <s v="4800 W  ADAMS                        BL"/>
    <m/>
    <n v="34.032499999999999"/>
    <n v="-118.3447"/>
    <n v="0"/>
  </r>
  <r>
    <n v="220405016"/>
    <d v="2022-02-02T00:00:00"/>
    <d v="2021-08-01T00:00:00"/>
    <n v="1200"/>
    <n v="4"/>
    <x v="4"/>
    <n v="424"/>
    <n v="2"/>
    <n v="662"/>
    <s v="BUNCO, GRAND THEFT"/>
    <n v="701"/>
    <n v="33"/>
    <s v="F"/>
    <s v="O"/>
    <n v="502"/>
    <s v="MULTI-UNIT DWELLING (APARTMENT, DUPLEX, ETC)"/>
    <m/>
    <m/>
    <s v="IC"/>
    <s v="Invest Cont"/>
    <n v="662"/>
    <m/>
    <m/>
    <m/>
    <s v="3700    BALDWIN                      ST"/>
    <m/>
    <n v="34.070399999999999"/>
    <n v="-118.2013"/>
    <n v="0"/>
  </r>
  <r>
    <n v="210204619"/>
    <d v="2021-01-16T00:00:00"/>
    <d v="2021-01-16T00:00:00"/>
    <n v="2200"/>
    <n v="2"/>
    <x v="5"/>
    <n v="269"/>
    <n v="2"/>
    <n v="626"/>
    <s v="INTIMATE PARTNER - SIMPLE ASSAULT"/>
    <s v="0913 2000 0416 1814"/>
    <n v="28"/>
    <s v="M"/>
    <s v="H"/>
    <n v="101"/>
    <s v="STREET"/>
    <n v="400"/>
    <s v="STRONG-ARM (HANDS, FIST, FEET OR BODILY FORCE)"/>
    <s v="AA"/>
    <s v="Adult Arrest"/>
    <n v="626"/>
    <m/>
    <m/>
    <m/>
    <s v="UNION                        WY"/>
    <s v="8TH                          ST"/>
    <n v="34.052399999999999"/>
    <n v="-118.2722"/>
    <n v="1"/>
  </r>
  <r>
    <n v="211711878"/>
    <d v="2021-08-25T00:00:00"/>
    <d v="2021-08-24T00:00:00"/>
    <n v="1830"/>
    <n v="17"/>
    <x v="13"/>
    <n v="1783"/>
    <n v="1"/>
    <n v="510"/>
    <s v="VEHICLE - STOLEN"/>
    <m/>
    <n v="0"/>
    <m/>
    <m/>
    <n v="101"/>
    <s v="STREET"/>
    <m/>
    <m/>
    <s v="IC"/>
    <s v="Invest Cont"/>
    <n v="510"/>
    <m/>
    <m/>
    <m/>
    <s v="19000    NORDHOFF                     ST"/>
    <m/>
    <n v="34.235500000000002"/>
    <n v="-118.5502"/>
    <n v="0"/>
  </r>
  <r>
    <n v="211414613"/>
    <d v="2021-07-07T00:00:00"/>
    <d v="2021-06-30T00:00:00"/>
    <n v="1700"/>
    <n v="14"/>
    <x v="14"/>
    <n v="1416"/>
    <n v="2"/>
    <n v="745"/>
    <s v="VANDALISM - MISDEAMEANOR ($399 OR UNDER)"/>
    <n v="329"/>
    <n v="46"/>
    <s v="F"/>
    <s v="W"/>
    <n v="501"/>
    <s v="SINGLE FAMILY DWELLING"/>
    <m/>
    <m/>
    <s v="IC"/>
    <s v="Invest Cont"/>
    <n v="745"/>
    <m/>
    <m/>
    <m/>
    <s v="3300    CABRILLO                     BL"/>
    <m/>
    <n v="34.0077"/>
    <n v="-118.4436"/>
    <n v="0"/>
  </r>
  <r>
    <n v="211406252"/>
    <d v="2021-02-09T00:00:00"/>
    <d v="2021-02-09T00:00:00"/>
    <n v="530"/>
    <n v="14"/>
    <x v="14"/>
    <n v="1435"/>
    <n v="1"/>
    <n v="440"/>
    <s v="THEFT PLAIN - PETTY ($950 &amp; UNDER)"/>
    <s v="0344 0394"/>
    <n v="21"/>
    <s v="M"/>
    <s v="W"/>
    <n v="502"/>
    <s v="MULTI-UNIT DWELLING (APARTMENT, DUPLEX, ETC)"/>
    <m/>
    <m/>
    <s v="IC"/>
    <s v="Invest Cont"/>
    <n v="440"/>
    <m/>
    <m/>
    <m/>
    <s v="3700    MCLAUGHLIN                   AV"/>
    <m/>
    <n v="34.009799999999998"/>
    <n v="-118.4255"/>
    <n v="0"/>
  </r>
  <r>
    <n v="210515423"/>
    <d v="2021-10-29T00:00:00"/>
    <d v="2021-10-28T00:00:00"/>
    <n v="2045"/>
    <n v="5"/>
    <x v="10"/>
    <n v="567"/>
    <n v="2"/>
    <n v="930"/>
    <s v="CRIMINAL THREATS - NO WEAPON DISPLAYED"/>
    <s v="0552 1259 0443 0432 0602 0913"/>
    <n v="14"/>
    <s v="M"/>
    <s v="W"/>
    <n v="502"/>
    <s v="MULTI-UNIT DWELLING (APARTMENT, DUPLEX, ETC)"/>
    <n v="511"/>
    <s v="VERBAL THREAT"/>
    <s v="AO"/>
    <s v="Adult Other"/>
    <n v="930"/>
    <m/>
    <m/>
    <m/>
    <s v="400 W  18TH                         ST"/>
    <m/>
    <n v="33.727899999999998"/>
    <n v="-118.28619999999999"/>
    <n v="0"/>
  </r>
  <r>
    <n v="211916490"/>
    <d v="2021-12-08T00:00:00"/>
    <d v="2021-12-02T00:00:00"/>
    <n v="1505"/>
    <n v="19"/>
    <x v="16"/>
    <n v="1908"/>
    <n v="2"/>
    <n v="354"/>
    <s v="THEFT OF IDENTITY"/>
    <n v="922"/>
    <n v="24"/>
    <s v="F"/>
    <s v="H"/>
    <n v="501"/>
    <s v="SINGLE FAMILY DWELLING"/>
    <m/>
    <m/>
    <s v="IC"/>
    <s v="Invest Cont"/>
    <n v="354"/>
    <m/>
    <m/>
    <m/>
    <s v="13300    HERRON                       ST"/>
    <m/>
    <n v="34.317399999999999"/>
    <n v="-118.4239"/>
    <n v="0"/>
  </r>
  <r>
    <n v="211422329"/>
    <d v="2021-11-30T00:00:00"/>
    <d v="2021-11-29T00:00:00"/>
    <n v="2000"/>
    <n v="14"/>
    <x v="14"/>
    <n v="1412"/>
    <n v="1"/>
    <n v="480"/>
    <s v="BIKE - STOLEN"/>
    <s v="0344 2004"/>
    <n v="37"/>
    <s v="M"/>
    <s v="W"/>
    <n v="501"/>
    <s v="SINGLE FAMILY DWELLING"/>
    <m/>
    <m/>
    <s v="IC"/>
    <s v="Invest Cont"/>
    <n v="480"/>
    <m/>
    <m/>
    <m/>
    <s v="600    HAMPTON                      DR"/>
    <m/>
    <n v="33.993299999999998"/>
    <n v="-118.4765"/>
    <n v="0"/>
  </r>
  <r>
    <n v="212013678"/>
    <d v="2021-08-29T00:00:00"/>
    <d v="2021-08-29T00:00:00"/>
    <n v="415"/>
    <n v="20"/>
    <x v="19"/>
    <n v="2015"/>
    <n v="2"/>
    <n v="740"/>
    <s v="VANDALISM - FELONY ($400 &amp; OVER, ALL CHURCH VANDALISMS)"/>
    <s v="0329 0342 1822"/>
    <n v="44"/>
    <s v="F"/>
    <s v="H"/>
    <n v="122"/>
    <s v="VEHICLE, PASSENGER/TRUCK"/>
    <m/>
    <m/>
    <s v="IC"/>
    <s v="Invest Cont"/>
    <n v="740"/>
    <m/>
    <m/>
    <m/>
    <s v="200 N  CATALINA                     ST"/>
    <m/>
    <n v="34.0745"/>
    <n v="-118.2954"/>
    <n v="0"/>
  </r>
  <r>
    <n v="212004813"/>
    <d v="2021-01-23T00:00:00"/>
    <d v="2021-01-23T00:00:00"/>
    <n v="220"/>
    <n v="20"/>
    <x v="19"/>
    <n v="2024"/>
    <n v="1"/>
    <n v="310"/>
    <s v="BURGLARY"/>
    <s v="1822 0321 0344"/>
    <n v="0"/>
    <s v="M"/>
    <s v="O"/>
    <n v="210"/>
    <s v="RESTAURANT/FAST FOOD"/>
    <m/>
    <m/>
    <s v="AA"/>
    <s v="Adult Arrest"/>
    <n v="310"/>
    <m/>
    <m/>
    <m/>
    <s v="3700 W  6TH                          ST"/>
    <m/>
    <n v="34.063600000000001"/>
    <n v="-118.30410000000001"/>
    <n v="1"/>
  </r>
  <r>
    <n v="211714566"/>
    <d v="2021-11-01T00:00:00"/>
    <d v="2021-11-01T00:00:00"/>
    <n v="300"/>
    <n v="17"/>
    <x v="13"/>
    <n v="1794"/>
    <n v="2"/>
    <n v="626"/>
    <s v="INTIMATE PARTNER - SIMPLE ASSAULT"/>
    <s v="2002 2000 0913 1402 0408 1821 0421 0444 0419"/>
    <n v="39"/>
    <s v="F"/>
    <s v="O"/>
    <n v="502"/>
    <s v="MULTI-UNIT DWELLING (APARTMENT, DUPLEX, ETC)"/>
    <n v="400"/>
    <s v="STRONG-ARM (HANDS, FIST, FEET OR BODILY FORCE)"/>
    <s v="AA"/>
    <s v="Adult Arrest"/>
    <n v="626"/>
    <n v="998"/>
    <m/>
    <m/>
    <s v="18400    NAPA                         ST"/>
    <m/>
    <n v="34.226399999999998"/>
    <n v="-118.5361"/>
    <n v="1"/>
  </r>
  <r>
    <n v="211909511"/>
    <d v="2021-06-06T00:00:00"/>
    <d v="2021-06-06T00:00:00"/>
    <n v="1301"/>
    <n v="19"/>
    <x v="16"/>
    <n v="1985"/>
    <n v="1"/>
    <n v="761"/>
    <s v="BRANDISH WEAPON"/>
    <s v="1822 0334 0919"/>
    <n v="22"/>
    <s v="M"/>
    <s v="H"/>
    <n v="108"/>
    <s v="PARKING LOT"/>
    <n v="215"/>
    <s v="MACHETE"/>
    <s v="IC"/>
    <s v="Invest Cont"/>
    <n v="761"/>
    <m/>
    <m/>
    <m/>
    <s v="14600    PARTHENIA                    ST"/>
    <m/>
    <n v="34.2271"/>
    <n v="-118.4503"/>
    <n v="0"/>
  </r>
  <r>
    <n v="211415054"/>
    <d v="2021-07-14T00:00:00"/>
    <d v="2021-07-13T00:00:00"/>
    <n v="1702"/>
    <n v="14"/>
    <x v="14"/>
    <n v="1425"/>
    <n v="2"/>
    <n v="956"/>
    <s v="LETTERS, LEWD  -  TELEPHONE CALLS, LEWD"/>
    <n v="1501"/>
    <n v="45"/>
    <s v="M"/>
    <s v="W"/>
    <n v="710"/>
    <s v="OTHER PREMISE"/>
    <m/>
    <m/>
    <s v="AO"/>
    <s v="Adult Other"/>
    <n v="956"/>
    <m/>
    <m/>
    <m/>
    <s v="3100    SAWTELLE                     BL"/>
    <m/>
    <n v="34.020899999999997"/>
    <n v="-118.4318"/>
    <n v="0"/>
  </r>
  <r>
    <n v="211208894"/>
    <d v="2021-03-19T00:00:00"/>
    <d v="2021-03-19T00:00:00"/>
    <n v="1503"/>
    <n v="12"/>
    <x v="8"/>
    <n v="1241"/>
    <n v="2"/>
    <n v="626"/>
    <s v="INTIMATE PARTNER - SIMPLE ASSAULT"/>
    <s v="1814 0446"/>
    <n v="16"/>
    <s v="F"/>
    <s v="B"/>
    <n v="502"/>
    <s v="MULTI-UNIT DWELLING (APARTMENT, DUPLEX, ETC)"/>
    <n v="400"/>
    <s v="STRONG-ARM (HANDS, FIST, FEET OR BODILY FORCE)"/>
    <s v="IC"/>
    <s v="Invest Cont"/>
    <n v="626"/>
    <m/>
    <m/>
    <m/>
    <s v="6400    WEST                         BL"/>
    <m/>
    <n v="33.981000000000002"/>
    <n v="-118.3352"/>
    <n v="0"/>
  </r>
  <r>
    <n v="210504114"/>
    <d v="2021-01-03T00:00:00"/>
    <d v="2021-01-03T00:00:00"/>
    <n v="300"/>
    <n v="5"/>
    <x v="10"/>
    <n v="522"/>
    <n v="1"/>
    <n v="520"/>
    <s v="VEHICLE - ATTEMPT STOLEN"/>
    <s v="0216 1300 1309"/>
    <n v="44"/>
    <s v="M"/>
    <s v="H"/>
    <n v="101"/>
    <s v="STREET"/>
    <m/>
    <m/>
    <s v="IC"/>
    <s v="Invest Cont"/>
    <n v="520"/>
    <m/>
    <m/>
    <m/>
    <s v="800    GULF                         AV"/>
    <m/>
    <n v="33.779400000000003"/>
    <n v="-118.27290000000001"/>
    <n v="0"/>
  </r>
  <r>
    <n v="211104232"/>
    <d v="2021-01-09T00:00:00"/>
    <d v="2021-01-08T00:00:00"/>
    <n v="2000"/>
    <n v="11"/>
    <x v="7"/>
    <n v="1152"/>
    <n v="1"/>
    <n v="510"/>
    <s v="VEHICLE - STOLEN"/>
    <m/>
    <n v="0"/>
    <m/>
    <m/>
    <n v="101"/>
    <s v="STREET"/>
    <m/>
    <m/>
    <s v="IC"/>
    <s v="Invest Cont"/>
    <n v="510"/>
    <m/>
    <m/>
    <m/>
    <s v="4100    CUMBERLAND                   AV"/>
    <m/>
    <n v="34.0991"/>
    <n v="-118.2807"/>
    <n v="0"/>
  </r>
  <r>
    <n v="211912970"/>
    <d v="2021-09-06T00:00:00"/>
    <d v="2021-09-06T00:00:00"/>
    <n v="1800"/>
    <n v="19"/>
    <x v="16"/>
    <n v="1985"/>
    <n v="2"/>
    <n v="763"/>
    <s v="STALKING"/>
    <s v="0347 0913 1813"/>
    <n v="23"/>
    <s v="F"/>
    <s v="H"/>
    <n v="101"/>
    <s v="STREET"/>
    <n v="400"/>
    <s v="STRONG-ARM (HANDS, FIST, FEET OR BODILY FORCE)"/>
    <s v="AO"/>
    <s v="Adult Other"/>
    <n v="763"/>
    <m/>
    <m/>
    <m/>
    <s v="8400    VAN NUYS                     BL"/>
    <m/>
    <n v="34.222900000000003"/>
    <n v="-118.4487"/>
    <n v="0"/>
  </r>
  <r>
    <n v="211320320"/>
    <d v="2021-12-13T00:00:00"/>
    <d v="2021-12-10T00:00:00"/>
    <n v="1720"/>
    <n v="13"/>
    <x v="6"/>
    <n v="1322"/>
    <n v="2"/>
    <n v="740"/>
    <s v="VANDALISM - FELONY ($400 &amp; OVER, ALL CHURCH VANDALISMS)"/>
    <s v="2024 1402 0906 0311 0329 0202 0327"/>
    <n v="0"/>
    <s v="X"/>
    <s v="X"/>
    <n v="402"/>
    <s v="MARKET"/>
    <m/>
    <m/>
    <s v="JA"/>
    <s v="Juv Arrest"/>
    <n v="740"/>
    <n v="998"/>
    <m/>
    <m/>
    <s v="500 E  23RD                         ST"/>
    <m/>
    <n v="34.024999999999999"/>
    <n v="-118.26179999999999"/>
    <n v="1"/>
  </r>
  <r>
    <n v="210808499"/>
    <d v="2021-04-22T00:00:00"/>
    <d v="2021-04-22T00:00:00"/>
    <n v="1809"/>
    <n v="8"/>
    <x v="12"/>
    <n v="819"/>
    <n v="2"/>
    <n v="624"/>
    <s v="BATTERY - SIMPLE ASSAULT"/>
    <s v="1309 0416"/>
    <n v="65"/>
    <s v="M"/>
    <s v="W"/>
    <n v="104"/>
    <s v="DRIVEWAY"/>
    <n v="500"/>
    <s v="UNKNOWN WEAPON/OTHER WEAPON"/>
    <s v="IC"/>
    <s v="Invest Cont"/>
    <n v="624"/>
    <m/>
    <m/>
    <m/>
    <s v="10100    WILSHIRE                     BL"/>
    <m/>
    <n v="34.073700000000002"/>
    <n v="-118.4289"/>
    <n v="0"/>
  </r>
  <r>
    <n v="210615600"/>
    <d v="2021-09-08T00:00:00"/>
    <d v="2021-09-08T00:00:00"/>
    <n v="810"/>
    <n v="6"/>
    <x v="9"/>
    <n v="645"/>
    <n v="2"/>
    <n v="888"/>
    <s v="TRESPASSING"/>
    <s v="1822 1501"/>
    <n v="0"/>
    <s v="X"/>
    <s v="X"/>
    <n v="501"/>
    <s v="SINGLE FAMILY DWELLING"/>
    <m/>
    <m/>
    <s v="IC"/>
    <s v="Invest Cont"/>
    <n v="888"/>
    <m/>
    <m/>
    <m/>
    <s v="6800    HOLLYWOOD                    BL"/>
    <m/>
    <n v="34.101599999999998"/>
    <n v="-118.3391"/>
    <n v="0"/>
  </r>
  <r>
    <n v="212005947"/>
    <d v="2021-02-24T00:00:00"/>
    <d v="2021-02-23T00:00:00"/>
    <n v="2300"/>
    <n v="20"/>
    <x v="19"/>
    <n v="2029"/>
    <n v="2"/>
    <n v="624"/>
    <s v="BATTERY - SIMPLE ASSAULT"/>
    <s v="1822 0447 0416"/>
    <n v="74"/>
    <s v="F"/>
    <s v="O"/>
    <n v="709"/>
    <s v="PUBLIC RESTROOM(INDOORS-INSIDE)"/>
    <n v="500"/>
    <s v="UNKNOWN WEAPON/OTHER WEAPON"/>
    <s v="IC"/>
    <s v="Invest Cont"/>
    <n v="624"/>
    <m/>
    <m/>
    <m/>
    <s v="3100 W  4TH                          ST"/>
    <m/>
    <n v="34.066699999999997"/>
    <n v="-118.28789999999999"/>
    <n v="0"/>
  </r>
  <r>
    <n v="211104035"/>
    <d v="2021-01-02T00:00:00"/>
    <d v="2021-01-01T00:00:00"/>
    <n v="1000"/>
    <n v="11"/>
    <x v="7"/>
    <n v="1101"/>
    <n v="1"/>
    <n v="330"/>
    <s v="BURGLARY FROM VEHICLE"/>
    <s v="1307 0344"/>
    <n v="53"/>
    <s v="F"/>
    <s v="H"/>
    <n v="108"/>
    <s v="PARKING LOT"/>
    <m/>
    <m/>
    <s v="IC"/>
    <s v="Invest Cont"/>
    <n v="330"/>
    <m/>
    <m/>
    <m/>
    <s v="5200    ZOO                          DR"/>
    <m/>
    <n v="34.153799999999997"/>
    <n v="-118.3092"/>
    <n v="0"/>
  </r>
  <r>
    <n v="210615930"/>
    <d v="2021-09-15T00:00:00"/>
    <d v="2021-09-14T00:00:00"/>
    <n v="2325"/>
    <n v="6"/>
    <x v="9"/>
    <n v="676"/>
    <n v="2"/>
    <n v="661"/>
    <s v="UNAUTHORIZED COMPUTER ACCESS"/>
    <s v="1914 1822 1501"/>
    <n v="23"/>
    <s v="F"/>
    <s v="W"/>
    <n v="502"/>
    <s v="MULTI-UNIT DWELLING (APARTMENT, DUPLEX, ETC)"/>
    <m/>
    <m/>
    <s v="IC"/>
    <s v="Invest Cont"/>
    <n v="661"/>
    <m/>
    <m/>
    <m/>
    <s v="700    LILLIAN                      WY"/>
    <m/>
    <n v="34.083500000000001"/>
    <n v="-118.32769999999999"/>
    <n v="0"/>
  </r>
  <r>
    <n v="211413240"/>
    <d v="2021-06-12T00:00:00"/>
    <d v="2021-06-08T00:00:00"/>
    <n v="500"/>
    <n v="14"/>
    <x v="14"/>
    <n v="1407"/>
    <n v="1"/>
    <n v="341"/>
    <s v="THEFT-GRAND ($950.01 &amp; OVER)EXCPT,GUNS,FOWL,LIVESTK,PROD"/>
    <n v="344"/>
    <n v="50"/>
    <s v="F"/>
    <s v="A"/>
    <n v="102"/>
    <s v="SIDEWALK"/>
    <m/>
    <m/>
    <s v="IC"/>
    <s v="Invest Cont"/>
    <n v="341"/>
    <m/>
    <m/>
    <m/>
    <s v="JASMINE                      AV"/>
    <s v="VENICE                       BL"/>
    <n v="34.021599999999999"/>
    <n v="-118.40179999999999"/>
    <n v="0"/>
  </r>
  <r>
    <n v="210913659"/>
    <d v="2021-09-03T00:00:00"/>
    <d v="2021-09-03T00:00:00"/>
    <n v="745"/>
    <n v="9"/>
    <x v="3"/>
    <n v="931"/>
    <n v="1"/>
    <n v="420"/>
    <s v="THEFT FROM MOTOR VEHICLE - PETTY ($950 &amp; UNDER)"/>
    <s v="0344 0446"/>
    <n v="22"/>
    <s v="M"/>
    <s v="W"/>
    <n v="104"/>
    <s v="DRIVEWAY"/>
    <n v="400"/>
    <s v="STRONG-ARM (HANDS, FIST, FEET OR BODILY FORCE)"/>
    <s v="IC"/>
    <s v="Invest Cont"/>
    <n v="420"/>
    <m/>
    <m/>
    <m/>
    <s v="6300    PEACH                        AV"/>
    <m/>
    <n v="34.184800000000003"/>
    <n v="-118.4675"/>
    <n v="0"/>
  </r>
  <r>
    <n v="221912688"/>
    <d v="2022-08-01T00:00:00"/>
    <d v="2021-02-05T00:00:00"/>
    <n v="1200"/>
    <n v="19"/>
    <x v="16"/>
    <n v="1984"/>
    <n v="2"/>
    <n v="354"/>
    <s v="THEFT OF IDENTITY"/>
    <s v="0562 0929"/>
    <n v="55"/>
    <s v="F"/>
    <s v="H"/>
    <n v="502"/>
    <s v="MULTI-UNIT DWELLING (APARTMENT, DUPLEX, ETC)"/>
    <m/>
    <m/>
    <s v="AO"/>
    <s v="Adult Other"/>
    <n v="354"/>
    <m/>
    <m/>
    <m/>
    <s v="8300    WILLIS                       AV"/>
    <m/>
    <n v="34.221499999999999"/>
    <n v="-118.45529999999999"/>
    <n v="0"/>
  </r>
  <r>
    <n v="210810791"/>
    <d v="2021-06-23T00:00:00"/>
    <d v="2021-05-21T00:00:00"/>
    <n v="800"/>
    <n v="8"/>
    <x v="12"/>
    <n v="842"/>
    <n v="2"/>
    <n v="354"/>
    <s v="THEFT OF IDENTITY"/>
    <s v="0923 1822"/>
    <n v="28"/>
    <s v="F"/>
    <s v="W"/>
    <n v="502"/>
    <s v="MULTI-UNIT DWELLING (APARTMENT, DUPLEX, ETC)"/>
    <m/>
    <m/>
    <s v="IC"/>
    <s v="Invest Cont"/>
    <n v="354"/>
    <m/>
    <m/>
    <m/>
    <s v="1400    BARRY                        AV"/>
    <m/>
    <n v="34.045400000000001"/>
    <n v="-118.456"/>
    <n v="0"/>
  </r>
  <r>
    <n v="212110955"/>
    <d v="2021-07-04T00:00:00"/>
    <d v="2021-07-03T00:00:00"/>
    <n v="1705"/>
    <n v="21"/>
    <x v="15"/>
    <n v="2126"/>
    <n v="1"/>
    <n v="330"/>
    <s v="BURGLARY FROM VEHICLE"/>
    <n v="344"/>
    <n v="35"/>
    <s v="F"/>
    <s v="F"/>
    <n v="104"/>
    <s v="DRIVEWAY"/>
    <m/>
    <m/>
    <s v="IC"/>
    <s v="Invest Cont"/>
    <n v="330"/>
    <m/>
    <m/>
    <m/>
    <s v="21000    INGOMAR                      ST"/>
    <m/>
    <n v="34.2119"/>
    <n v="-118.5929"/>
    <n v="0"/>
  </r>
  <r>
    <n v="211008277"/>
    <d v="2021-05-21T00:00:00"/>
    <d v="2021-05-18T00:00:00"/>
    <n v="1200"/>
    <n v="10"/>
    <x v="11"/>
    <n v="1045"/>
    <n v="1"/>
    <n v="420"/>
    <s v="THEFT FROM MOTOR VEHICLE - PETTY ($950 &amp; UNDER)"/>
    <m/>
    <n v="0"/>
    <m/>
    <m/>
    <n v="101"/>
    <s v="STREET"/>
    <m/>
    <m/>
    <s v="IC"/>
    <s v="Invest Cont"/>
    <n v="420"/>
    <m/>
    <m/>
    <m/>
    <s v="17700    RHODA                        ST"/>
    <m/>
    <n v="34.1753"/>
    <n v="-118.5202"/>
    <n v="0"/>
  </r>
  <r>
    <n v="212111042"/>
    <d v="2021-07-05T00:00:00"/>
    <d v="2021-06-22T00:00:00"/>
    <n v="1400"/>
    <n v="21"/>
    <x v="15"/>
    <n v="2129"/>
    <n v="1"/>
    <n v="440"/>
    <s v="THEFT PLAIN - PETTY ($950 &amp; UNDER)"/>
    <n v="394"/>
    <n v="28"/>
    <s v="M"/>
    <s v="W"/>
    <n v="502"/>
    <s v="MULTI-UNIT DWELLING (APARTMENT, DUPLEX, ETC)"/>
    <m/>
    <m/>
    <s v="IC"/>
    <s v="Invest Cont"/>
    <n v="440"/>
    <m/>
    <m/>
    <m/>
    <s v="7900    OAKDALE                      AV"/>
    <m/>
    <n v="34.213999999999999"/>
    <n v="-118.5667"/>
    <n v="0"/>
  </r>
  <r>
    <n v="210405037"/>
    <d v="2021-01-28T00:00:00"/>
    <d v="2021-01-14T00:00:00"/>
    <n v="1"/>
    <n v="4"/>
    <x v="4"/>
    <n v="449"/>
    <n v="1"/>
    <n v="420"/>
    <s v="THEFT FROM MOTOR VEHICLE - PETTY ($950 &amp; UNDER)"/>
    <m/>
    <n v="0"/>
    <m/>
    <m/>
    <n v="101"/>
    <s v="STREET"/>
    <m/>
    <m/>
    <s v="IC"/>
    <s v="Invest Cont"/>
    <n v="420"/>
    <m/>
    <m/>
    <m/>
    <s v="2600    MARENGO                      ST"/>
    <m/>
    <n v="34.054499999999997"/>
    <n v="-118.19889999999999"/>
    <n v="0"/>
  </r>
  <r>
    <n v="210114828"/>
    <d v="2021-08-07T00:00:00"/>
    <d v="2021-08-07T00:00:00"/>
    <n v="2140"/>
    <n v="1"/>
    <x v="1"/>
    <n v="181"/>
    <n v="2"/>
    <n v="624"/>
    <s v="BATTERY - SIMPLE ASSAULT"/>
    <s v="0416 0417 1822"/>
    <n v="27"/>
    <s v="M"/>
    <s v="H"/>
    <n v="741"/>
    <s v="STAPLES CENTER *"/>
    <n v="400"/>
    <s v="STRONG-ARM (HANDS, FIST, FEET OR BODILY FORCE)"/>
    <s v="IC"/>
    <s v="Invest Cont"/>
    <n v="624"/>
    <m/>
    <m/>
    <m/>
    <s v="1100 S  FIGUEROA                     ST"/>
    <m/>
    <n v="34.043100000000003"/>
    <n v="-118.2692"/>
    <n v="0"/>
  </r>
  <r>
    <n v="212116231"/>
    <d v="2021-11-08T00:00:00"/>
    <d v="2021-11-07T00:00:00"/>
    <n v="1830"/>
    <n v="21"/>
    <x v="15"/>
    <n v="2145"/>
    <n v="1"/>
    <n v="510"/>
    <s v="VEHICLE - STOLEN"/>
    <m/>
    <n v="0"/>
    <m/>
    <m/>
    <n v="101"/>
    <s v="STREET"/>
    <m/>
    <m/>
    <s v="IC"/>
    <s v="Invest Cont"/>
    <n v="510"/>
    <m/>
    <m/>
    <m/>
    <s v="22100    GILMORE                      ST"/>
    <m/>
    <n v="34.187399999999997"/>
    <n v="-118.6086"/>
    <n v="0"/>
  </r>
  <r>
    <n v="211413258"/>
    <d v="2021-06-12T00:00:00"/>
    <d v="2021-06-12T00:00:00"/>
    <n v="2105"/>
    <n v="14"/>
    <x v="14"/>
    <n v="1412"/>
    <n v="1"/>
    <n v="230"/>
    <s v="ASSAULT WITH DEADLY WEAPON, AGGRAVATED ASSAULT"/>
    <s v="0400 0429 0342 1822 1218"/>
    <n v="29"/>
    <s v="M"/>
    <s v="B"/>
    <n v="117"/>
    <s v="BEACH"/>
    <n v="400"/>
    <s v="STRONG-ARM (HANDS, FIST, FEET OR BODILY FORCE)"/>
    <s v="IC"/>
    <s v="Invest Cont"/>
    <n v="230"/>
    <m/>
    <m/>
    <m/>
    <s v="00    BROOKS                       AV"/>
    <m/>
    <n v="33.991"/>
    <n v="-118.47620000000001"/>
    <n v="0"/>
  </r>
  <r>
    <n v="210320916"/>
    <d v="2021-12-30T00:00:00"/>
    <d v="2021-12-30T00:00:00"/>
    <n v="1700"/>
    <n v="3"/>
    <x v="2"/>
    <n v="321"/>
    <n v="2"/>
    <n v="946"/>
    <s v="OTHER MISCELLANEOUS CRIME"/>
    <s v="0443 1309 1202 1822 0104 0432 1312"/>
    <n v="62"/>
    <s v="M"/>
    <s v="B"/>
    <n v="203"/>
    <s v="OTHER BUSINESS"/>
    <n v="511"/>
    <s v="VERBAL THREAT"/>
    <s v="IC"/>
    <s v="Invest Cont"/>
    <n v="946"/>
    <m/>
    <m/>
    <m/>
    <s v="5700    OBAMA                        BL"/>
    <m/>
    <n v="34.023800000000001"/>
    <n v="-118.3669"/>
    <n v="0"/>
  </r>
  <r>
    <n v="212016452"/>
    <d v="2021-11-02T00:00:00"/>
    <d v="2021-11-02T00:00:00"/>
    <n v="630"/>
    <n v="20"/>
    <x v="19"/>
    <n v="2005"/>
    <n v="1"/>
    <n v="210"/>
    <s v="ROBBERY"/>
    <s v="0344 1822 1501 0400 0449 0355"/>
    <n v="28"/>
    <s v="M"/>
    <s v="W"/>
    <n v="102"/>
    <s v="SIDEWALK"/>
    <n v="500"/>
    <s v="UNKNOWN WEAPON/OTHER WEAPON"/>
    <s v="IC"/>
    <s v="Invest Cont"/>
    <n v="210"/>
    <m/>
    <m/>
    <m/>
    <s v="MELROSE                      BL"/>
    <s v="MANHATTAN                    PL"/>
    <n v="34.079900000000002"/>
    <n v="-118.30249999999999"/>
    <n v="0"/>
  </r>
  <r>
    <n v="210605176"/>
    <d v="2021-01-30T00:00:00"/>
    <d v="2021-01-29T00:00:00"/>
    <n v="930"/>
    <n v="6"/>
    <x v="9"/>
    <n v="644"/>
    <n v="1"/>
    <n v="510"/>
    <s v="VEHICLE - STOLEN"/>
    <m/>
    <n v="0"/>
    <m/>
    <m/>
    <n v="108"/>
    <s v="PARKING LOT"/>
    <m/>
    <m/>
    <s v="IC"/>
    <s v="Invest Cont"/>
    <n v="510"/>
    <m/>
    <m/>
    <m/>
    <s v="1300 N  MARTEL                       AV"/>
    <m/>
    <n v="34.0944"/>
    <n v="-118.3507"/>
    <n v="0"/>
  </r>
  <r>
    <n v="211904810"/>
    <d v="2021-01-22T00:00:00"/>
    <d v="2021-01-20T00:00:00"/>
    <n v="1128"/>
    <n v="19"/>
    <x v="16"/>
    <n v="1987"/>
    <n v="1"/>
    <n v="440"/>
    <s v="THEFT PLAIN - PETTY ($950 &amp; UNDER)"/>
    <n v="394"/>
    <n v="25"/>
    <s v="M"/>
    <s v="H"/>
    <n v="119"/>
    <s v="PORCH, RESIDENTIAL"/>
    <m/>
    <m/>
    <s v="IC"/>
    <s v="Invest Cont"/>
    <n v="440"/>
    <m/>
    <m/>
    <m/>
    <s v="8700    STANSBURY                    AV"/>
    <m/>
    <n v="34.228400000000001"/>
    <n v="-118.44370000000001"/>
    <n v="0"/>
  </r>
  <r>
    <n v="210315805"/>
    <d v="2021-09-11T00:00:00"/>
    <d v="2021-09-11T00:00:00"/>
    <n v="2245"/>
    <n v="3"/>
    <x v="2"/>
    <n v="363"/>
    <n v="2"/>
    <n v="624"/>
    <s v="BATTERY - SIMPLE ASSAULT"/>
    <s v="2024 1309 0913 0360 0448 0446"/>
    <n v="19"/>
    <s v="F"/>
    <s v="B"/>
    <n v="101"/>
    <s v="STREET"/>
    <n v="400"/>
    <s v="STRONG-ARM (HANDS, FIST, FEET OR BODILY FORCE)"/>
    <s v="AO"/>
    <s v="Adult Other"/>
    <n v="624"/>
    <m/>
    <m/>
    <m/>
    <s v="3700    LOCKLAND                     DR"/>
    <m/>
    <n v="34.008000000000003"/>
    <n v="-118.3399"/>
    <n v="0"/>
  </r>
  <r>
    <n v="211604275"/>
    <d v="2021-01-10T00:00:00"/>
    <d v="2021-01-10T00:00:00"/>
    <n v="1100"/>
    <n v="16"/>
    <x v="20"/>
    <n v="1679"/>
    <n v="1"/>
    <n v="330"/>
    <s v="BURGLARY FROM VEHICLE"/>
    <s v="0344 1307 1609"/>
    <n v="57"/>
    <s v="F"/>
    <s v="W"/>
    <n v="101"/>
    <s v="STREET"/>
    <m/>
    <m/>
    <s v="IC"/>
    <s v="Invest Cont"/>
    <n v="330"/>
    <m/>
    <m/>
    <m/>
    <s v="7400    LA TUNA CANYON               RD"/>
    <m/>
    <n v="34.234200000000001"/>
    <n v="-118.2914"/>
    <n v="0"/>
  </r>
  <r>
    <n v="210810690"/>
    <d v="2021-06-21T00:00:00"/>
    <d v="2021-06-21T00:00:00"/>
    <n v="215"/>
    <n v="8"/>
    <x v="12"/>
    <n v="896"/>
    <n v="1"/>
    <n v="310"/>
    <s v="BURGLARY"/>
    <s v="1409 1609 0344 1822"/>
    <n v="0"/>
    <s v="X"/>
    <s v="X"/>
    <n v="210"/>
    <s v="RESTAURANT/FAST FOOD"/>
    <m/>
    <m/>
    <s v="IC"/>
    <s v="Invest Cont"/>
    <n v="310"/>
    <n v="998"/>
    <m/>
    <m/>
    <s v="9800    NATIONAL                     BL"/>
    <m/>
    <n v="34.031300000000002"/>
    <n v="-118.4007"/>
    <n v="0"/>
  </r>
  <r>
    <n v="210306674"/>
    <d v="2021-02-24T00:00:00"/>
    <d v="2021-02-23T00:00:00"/>
    <n v="1100"/>
    <n v="3"/>
    <x v="2"/>
    <n v="396"/>
    <n v="1"/>
    <n v="330"/>
    <s v="BURGLARY FROM VEHICLE"/>
    <s v="0344 1822 1609"/>
    <n v="33"/>
    <s v="F"/>
    <s v="O"/>
    <n v="108"/>
    <s v="PARKING LOT"/>
    <m/>
    <m/>
    <s v="IC"/>
    <s v="Invest Cont"/>
    <n v="330"/>
    <m/>
    <m/>
    <m/>
    <s v="800 W  42ND                         PL"/>
    <m/>
    <n v="34.006399999999999"/>
    <n v="-118.28789999999999"/>
    <n v="0"/>
  </r>
  <r>
    <n v="211215356"/>
    <d v="2021-07-08T00:00:00"/>
    <d v="2021-07-08T00:00:00"/>
    <n v="1600"/>
    <n v="12"/>
    <x v="8"/>
    <n v="1249"/>
    <n v="2"/>
    <n v="930"/>
    <s v="CRIMINAL THREATS - NO WEAPON DISPLAYED"/>
    <s v="0421 0913"/>
    <n v="41"/>
    <s v="M"/>
    <s v="H"/>
    <n v="101"/>
    <s v="STREET"/>
    <n v="511"/>
    <s v="VERBAL THREAT"/>
    <s v="AA"/>
    <s v="Adult Arrest"/>
    <n v="930"/>
    <m/>
    <m/>
    <m/>
    <s v="600 W  GAGE                         AV"/>
    <m/>
    <n v="33.982399999999998"/>
    <n v="-118.28440000000001"/>
    <n v="1"/>
  </r>
  <r>
    <n v="210106113"/>
    <d v="2021-02-16T00:00:00"/>
    <d v="2021-02-16T00:00:00"/>
    <n v="725"/>
    <n v="1"/>
    <x v="1"/>
    <n v="151"/>
    <n v="2"/>
    <n v="624"/>
    <s v="BATTERY - SIMPLE ASSAULT"/>
    <s v="1822 0417 0305 0446"/>
    <n v="35"/>
    <s v="F"/>
    <s v="H"/>
    <n v="102"/>
    <s v="SIDEWALK"/>
    <n v="400"/>
    <s v="STRONG-ARM (HANDS, FIST, FEET OR BODILY FORCE)"/>
    <s v="IC"/>
    <s v="Invest Cont"/>
    <n v="624"/>
    <m/>
    <m/>
    <m/>
    <s v="7TH"/>
    <s v="FIGUEROA"/>
    <n v="34.049599999999998"/>
    <n v="-118.2603"/>
    <n v="0"/>
  </r>
  <r>
    <n v="210913963"/>
    <d v="2021-09-11T00:00:00"/>
    <d v="2021-09-10T00:00:00"/>
    <n v="202"/>
    <n v="9"/>
    <x v="3"/>
    <n v="952"/>
    <n v="2"/>
    <n v="745"/>
    <s v="VANDALISM - MISDEAMEANOR ($399 OR UNDER)"/>
    <n v="329"/>
    <n v="23"/>
    <s v="M"/>
    <s v="W"/>
    <n v="101"/>
    <s v="STREET"/>
    <m/>
    <m/>
    <s v="IC"/>
    <s v="Invest Cont"/>
    <n v="745"/>
    <m/>
    <m/>
    <m/>
    <s v="BURBANK                      BL"/>
    <s v="VAN NUYS                     BL"/>
    <n v="34.1721"/>
    <n v="-118.4487"/>
    <n v="0"/>
  </r>
  <r>
    <n v="210619119"/>
    <d v="2021-11-15T00:00:00"/>
    <d v="2021-11-15T00:00:00"/>
    <n v="1545"/>
    <n v="6"/>
    <x v="9"/>
    <n v="636"/>
    <n v="1"/>
    <n v="230"/>
    <s v="ASSAULT WITH DEADLY WEAPON, AGGRAVATED ASSAULT"/>
    <s v="1822 0334"/>
    <n v="0"/>
    <s v="M"/>
    <s v="B"/>
    <n v="102"/>
    <s v="SIDEWALK"/>
    <n v="106"/>
    <s v="UNKNOWN FIREARM"/>
    <s v="IC"/>
    <s v="Invest Cont"/>
    <n v="230"/>
    <m/>
    <m/>
    <m/>
    <s v="HOLLYWOOD"/>
    <s v="LAS PALMAS"/>
    <n v="34.101599999999998"/>
    <n v="-118.3361"/>
    <n v="0"/>
  </r>
  <r>
    <n v="210608337"/>
    <d v="2021-04-09T00:00:00"/>
    <d v="2021-03-21T00:00:00"/>
    <n v="1"/>
    <n v="6"/>
    <x v="9"/>
    <n v="645"/>
    <n v="2"/>
    <n v="805"/>
    <s v="PIMPING"/>
    <s v="0908 0316 0337 0913"/>
    <n v="26"/>
    <s v="F"/>
    <s v="H"/>
    <n v="101"/>
    <s v="STREET"/>
    <n v="400"/>
    <s v="STRONG-ARM (HANDS, FIST, FEET OR BODILY FORCE)"/>
    <s v="AA"/>
    <s v="Adult Arrest"/>
    <n v="805"/>
    <m/>
    <m/>
    <m/>
    <s v="ORANGE"/>
    <s v="SUNSET"/>
    <n v="34.097999999999999"/>
    <n v="-118.3416"/>
    <n v="1"/>
  </r>
  <r>
    <n v="210516405"/>
    <d v="2021-11-23T00:00:00"/>
    <d v="2021-11-23T00:00:00"/>
    <n v="1"/>
    <n v="5"/>
    <x v="10"/>
    <n v="531"/>
    <n v="2"/>
    <n v="745"/>
    <s v="VANDALISM - MISDEAMEANOR ($399 OR UNDER)"/>
    <n v="329"/>
    <n v="0"/>
    <s v="X"/>
    <s v="X"/>
    <n v="108"/>
    <s v="PARKING LOT"/>
    <m/>
    <m/>
    <s v="IC"/>
    <s v="Invest Cont"/>
    <n v="745"/>
    <m/>
    <m/>
    <m/>
    <s v="25900    BELLE PORTE                  AV"/>
    <m/>
    <n v="33.787599999999998"/>
    <n v="-118.30119999999999"/>
    <n v="0"/>
  </r>
  <r>
    <n v="211517972"/>
    <d v="2021-11-28T00:00:00"/>
    <d v="2021-11-28T00:00:00"/>
    <n v="140"/>
    <n v="15"/>
    <x v="18"/>
    <n v="1555"/>
    <n v="2"/>
    <n v="903"/>
    <s v="CONTEMPT OF COURT"/>
    <s v="2038 1814"/>
    <n v="33"/>
    <s v="F"/>
    <s v="H"/>
    <n v="502"/>
    <s v="MULTI-UNIT DWELLING (APARTMENT, DUPLEX, ETC)"/>
    <m/>
    <m/>
    <s v="AA"/>
    <s v="Adult Arrest"/>
    <n v="903"/>
    <m/>
    <m/>
    <m/>
    <s v="11000    OTSEGO                       ST"/>
    <m/>
    <n v="34.162999999999997"/>
    <n v="-118.3729"/>
    <n v="1"/>
  </r>
  <r>
    <n v="210215958"/>
    <d v="2021-10-11T00:00:00"/>
    <d v="2021-10-10T00:00:00"/>
    <n v="1100"/>
    <n v="2"/>
    <x v="5"/>
    <n v="233"/>
    <n v="1"/>
    <n v="510"/>
    <s v="VEHICLE - STOLEN"/>
    <m/>
    <n v="0"/>
    <m/>
    <m/>
    <n v="101"/>
    <s v="STREET"/>
    <m/>
    <m/>
    <s v="IC"/>
    <s v="Invest Cont"/>
    <n v="510"/>
    <m/>
    <m/>
    <m/>
    <s v="100 S  LA FAYETTE PARK              PL"/>
    <m/>
    <n v="34.069299999999998"/>
    <n v="-118.2792"/>
    <n v="0"/>
  </r>
  <r>
    <n v="211304809"/>
    <d v="2021-01-18T00:00:00"/>
    <d v="2021-01-18T00:00:00"/>
    <n v="1300"/>
    <n v="13"/>
    <x v="6"/>
    <n v="1321"/>
    <n v="2"/>
    <n v="886"/>
    <s v="DISTURBING THE PEACE"/>
    <s v="1300 0334 0302 2004"/>
    <n v="53"/>
    <s v="M"/>
    <s v="H"/>
    <n v="101"/>
    <s v="STREET"/>
    <m/>
    <m/>
    <s v="IC"/>
    <s v="Invest Cont"/>
    <n v="886"/>
    <m/>
    <m/>
    <m/>
    <s v="25TH                         ST"/>
    <s v="BROADWAY"/>
    <n v="34.026299999999999"/>
    <n v="-118.2692"/>
    <n v="0"/>
  </r>
  <r>
    <n v="210514891"/>
    <d v="2021-10-15T00:00:00"/>
    <d v="2021-10-15T00:00:00"/>
    <n v="535"/>
    <n v="5"/>
    <x v="10"/>
    <n v="529"/>
    <n v="1"/>
    <n v="330"/>
    <s v="BURGLARY FROM VEHICLE"/>
    <s v="0386 0329 0344 0358 1307 1402 1609"/>
    <n v="49"/>
    <s v="M"/>
    <s v="H"/>
    <n v="101"/>
    <s v="STREET"/>
    <m/>
    <m/>
    <s v="IC"/>
    <s v="Invest Cont"/>
    <n v="330"/>
    <n v="998"/>
    <m/>
    <m/>
    <s v="800 E  ANAHEIM                      ST"/>
    <m/>
    <n v="33.780500000000004"/>
    <n v="-118.25279999999999"/>
    <n v="0"/>
  </r>
  <r>
    <n v="210313159"/>
    <d v="2021-07-17T00:00:00"/>
    <d v="2021-07-17T00:00:00"/>
    <n v="2215"/>
    <n v="3"/>
    <x v="2"/>
    <n v="331"/>
    <n v="2"/>
    <n v="626"/>
    <s v="INTIMATE PARTNER - SIMPLE ASSAULT"/>
    <s v="2000 1813 0913 0444 1821 1241 1243"/>
    <n v="29"/>
    <s v="F"/>
    <s v="B"/>
    <n v="501"/>
    <s v="SINGLE FAMILY DWELLING"/>
    <n v="400"/>
    <s v="STRONG-ARM (HANDS, FIST, FEET OR BODILY FORCE)"/>
    <s v="AO"/>
    <s v="Adult Other"/>
    <n v="626"/>
    <m/>
    <m/>
    <m/>
    <s v="2800 W  VIEW                         ST"/>
    <m/>
    <n v="34.0291"/>
    <n v="-118.3511"/>
    <n v="0"/>
  </r>
  <r>
    <n v="212015892"/>
    <d v="2021-10-18T00:00:00"/>
    <d v="2021-09-14T00:00:00"/>
    <n v="1245"/>
    <n v="20"/>
    <x v="19"/>
    <n v="2036"/>
    <n v="1"/>
    <n v="440"/>
    <s v="THEFT PLAIN - PETTY ($950 &amp; UNDER)"/>
    <s v="0394 1501"/>
    <n v="40"/>
    <s v="F"/>
    <s v="A"/>
    <n v="501"/>
    <s v="SINGLE FAMILY DWELLING"/>
    <m/>
    <m/>
    <s v="IC"/>
    <s v="Invest Cont"/>
    <n v="440"/>
    <m/>
    <m/>
    <m/>
    <s v="3200    WILSHIRE                     BL"/>
    <m/>
    <n v="34.061799999999998"/>
    <n v="-118.2923"/>
    <n v="0"/>
  </r>
  <r>
    <n v="210313667"/>
    <d v="2021-07-28T00:00:00"/>
    <d v="2021-07-26T00:00:00"/>
    <n v="1300"/>
    <n v="3"/>
    <x v="2"/>
    <n v="357"/>
    <n v="2"/>
    <n v="860"/>
    <s v="BATTERY WITH SEXUAL CONTACT"/>
    <s v="0913 0509 0510 0522 0551 1820 1251 1259"/>
    <n v="16"/>
    <s v="F"/>
    <s v="H"/>
    <n v="501"/>
    <s v="SINGLE FAMILY DWELLING"/>
    <n v="400"/>
    <s v="STRONG-ARM (HANDS, FIST, FEET OR BODILY FORCE)"/>
    <s v="AA"/>
    <s v="Adult Arrest"/>
    <n v="860"/>
    <m/>
    <m/>
    <m/>
    <s v="3400    RAYMOND                      AV"/>
    <m/>
    <n v="34.025500000000001"/>
    <n v="-118.298"/>
    <n v="1"/>
  </r>
  <r>
    <n v="210712384"/>
    <d v="2021-08-23T00:00:00"/>
    <d v="2021-08-22T00:00:00"/>
    <n v="1400"/>
    <n v="7"/>
    <x v="0"/>
    <n v="724"/>
    <n v="1"/>
    <n v="330"/>
    <s v="BURGLARY FROM VEHICLE"/>
    <s v="1822 1300 0344"/>
    <n v="26"/>
    <s v="F"/>
    <s v="W"/>
    <n v="108"/>
    <s v="PARKING LOT"/>
    <m/>
    <m/>
    <s v="IC"/>
    <s v="Invest Cont"/>
    <n v="330"/>
    <m/>
    <m/>
    <m/>
    <s v="7800    BEVERLY                      BL"/>
    <m/>
    <n v="34.076099999999997"/>
    <n v="-118.3604"/>
    <n v="0"/>
  </r>
  <r>
    <n v="211516711"/>
    <d v="2021-10-28T00:00:00"/>
    <d v="2021-10-27T00:00:00"/>
    <n v="2300"/>
    <n v="15"/>
    <x v="18"/>
    <n v="1557"/>
    <n v="2"/>
    <n v="903"/>
    <s v="CONTEMPT OF COURT"/>
    <n v="1501"/>
    <n v="21"/>
    <s v="F"/>
    <s v="W"/>
    <n v="116"/>
    <s v="OTHER/OUTSIDE"/>
    <m/>
    <m/>
    <s v="IC"/>
    <s v="Invest Cont"/>
    <n v="903"/>
    <m/>
    <m/>
    <m/>
    <s v="4800    DENNY                        AV"/>
    <m/>
    <n v="34.158299999999997"/>
    <n v="-118.3648"/>
    <n v="0"/>
  </r>
  <r>
    <n v="211414394"/>
    <d v="2021-07-03T00:00:00"/>
    <d v="2021-07-03T00:00:00"/>
    <n v="540"/>
    <n v="14"/>
    <x v="14"/>
    <n v="1431"/>
    <n v="1"/>
    <n v="310"/>
    <s v="BURGLARY"/>
    <s v="1609 0416 0344"/>
    <n v="0"/>
    <s v="X"/>
    <s v="X"/>
    <n v="203"/>
    <s v="OTHER BUSINESS"/>
    <n v="400"/>
    <s v="STRONG-ARM (HANDS, FIST, FEET OR BODILY FORCE)"/>
    <s v="IC"/>
    <s v="Invest Cont"/>
    <n v="310"/>
    <m/>
    <m/>
    <m/>
    <s v="00    WINDWARD                     AV"/>
    <m/>
    <n v="33.9876"/>
    <n v="-118.4725"/>
    <n v="0"/>
  </r>
  <r>
    <n v="211221629"/>
    <d v="2021-10-16T00:00:00"/>
    <d v="2021-10-16T00:00:00"/>
    <n v="1945"/>
    <n v="12"/>
    <x v="8"/>
    <n v="1215"/>
    <n v="2"/>
    <n v="946"/>
    <s v="OTHER MISCELLANEOUS CRIME"/>
    <n v="1402"/>
    <n v="0"/>
    <s v="X"/>
    <s v="X"/>
    <n v="101"/>
    <s v="STREET"/>
    <m/>
    <m/>
    <s v="IC"/>
    <s v="Invest Cont"/>
    <n v="946"/>
    <n v="998"/>
    <m/>
    <m/>
    <s v="VERMONT                      AV"/>
    <s v="SLAUSON                      AV"/>
    <n v="33.989100000000001"/>
    <n v="-118.2915"/>
    <n v="0"/>
  </r>
  <r>
    <n v="212013978"/>
    <d v="2021-09-05T00:00:00"/>
    <d v="2021-09-05T00:00:00"/>
    <n v="500"/>
    <n v="20"/>
    <x v="19"/>
    <n v="2058"/>
    <n v="2"/>
    <n v="624"/>
    <s v="BATTERY - SIMPLE ASSAULT"/>
    <s v="0913 0448 0429 0416"/>
    <n v="49"/>
    <s v="M"/>
    <s v="A"/>
    <n v="708"/>
    <s v="CHURCH/CHAPEL (CHANGED 03-03 FROM CHURCH/TEMPLE)"/>
    <n v="400"/>
    <s v="STRONG-ARM (HANDS, FIST, FEET OR BODILY FORCE)"/>
    <s v="AA"/>
    <s v="Adult Arrest"/>
    <n v="624"/>
    <m/>
    <m/>
    <m/>
    <s v="2500 W  OLYMPIC                      BL"/>
    <m/>
    <n v="34.053699999999999"/>
    <n v="-118.2878"/>
    <n v="1"/>
  </r>
  <r>
    <n v="210609214"/>
    <d v="2021-05-01T00:00:00"/>
    <d v="2021-05-01T00:00:00"/>
    <n v="630"/>
    <n v="6"/>
    <x v="9"/>
    <n v="638"/>
    <n v="2"/>
    <n v="740"/>
    <s v="VANDALISM - FELONY ($400 &amp; OVER, ALL CHURCH VANDALISMS)"/>
    <s v="1300 0329 1822"/>
    <n v="31"/>
    <s v="F"/>
    <s v="H"/>
    <n v="123"/>
    <s v="PARKING UNDERGROUND/BUILDING"/>
    <m/>
    <m/>
    <s v="IC"/>
    <s v="Invest Cont"/>
    <n v="740"/>
    <m/>
    <m/>
    <m/>
    <s v="1700 N  GRAMERCY                     PL"/>
    <m/>
    <n v="34.101700000000001"/>
    <n v="-118.31229999999999"/>
    <n v="0"/>
  </r>
  <r>
    <n v="211415360"/>
    <d v="2021-07-19T00:00:00"/>
    <d v="2021-07-11T00:00:00"/>
    <n v="550"/>
    <n v="14"/>
    <x v="14"/>
    <n v="1488"/>
    <n v="2"/>
    <n v="354"/>
    <s v="THEFT OF IDENTITY"/>
    <n v="377"/>
    <n v="47"/>
    <s v="F"/>
    <s v="W"/>
    <n v="503"/>
    <s v="HOTEL"/>
    <m/>
    <m/>
    <s v="IC"/>
    <s v="Invest Cont"/>
    <n v="354"/>
    <m/>
    <m/>
    <m/>
    <s v="8600    BELFORD                      AV"/>
    <m/>
    <n v="33.959299999999999"/>
    <n v="-118.384"/>
    <n v="0"/>
  </r>
  <r>
    <n v="210210062"/>
    <d v="2021-05-17T00:00:00"/>
    <d v="2021-05-14T00:00:00"/>
    <n v="1830"/>
    <n v="2"/>
    <x v="5"/>
    <n v="285"/>
    <n v="1"/>
    <n v="331"/>
    <s v="THEFT FROM MOTOR VEHICLE - GRAND ($950.01 AND OVER)"/>
    <s v="1300 0385 0344 1822 1608"/>
    <n v="26"/>
    <s v="F"/>
    <s v="H"/>
    <n v="101"/>
    <s v="STREET"/>
    <m/>
    <m/>
    <s v="IC"/>
    <s v="Invest Cont"/>
    <n v="331"/>
    <m/>
    <m/>
    <m/>
    <s v="W  12TH                         ST"/>
    <s v="S  BURLINGTON                   AV"/>
    <n v="34.0473"/>
    <n v="-118.2784"/>
    <n v="0"/>
  </r>
  <r>
    <n v="212009185"/>
    <d v="2021-05-16T00:00:00"/>
    <d v="2021-05-15T00:00:00"/>
    <n v="2215"/>
    <n v="20"/>
    <x v="19"/>
    <n v="2025"/>
    <n v="1"/>
    <n v="420"/>
    <s v="THEFT FROM MOTOR VEHICLE - PETTY ($950 &amp; UNDER)"/>
    <m/>
    <n v="0"/>
    <m/>
    <m/>
    <n v="101"/>
    <s v="STREET"/>
    <m/>
    <m/>
    <s v="IC"/>
    <s v="Invest Cont"/>
    <n v="420"/>
    <m/>
    <m/>
    <m/>
    <s v="4TH                          ST"/>
    <s v="KINGSLEY                     ST"/>
    <n v="34.0672"/>
    <n v="-118.2985"/>
    <n v="0"/>
  </r>
  <r>
    <n v="211105389"/>
    <d v="2021-02-10T00:00:00"/>
    <d v="2021-02-07T00:00:00"/>
    <n v="2100"/>
    <n v="11"/>
    <x v="7"/>
    <n v="1177"/>
    <n v="1"/>
    <n v="310"/>
    <s v="BURGLARY"/>
    <n v="344"/>
    <n v="0"/>
    <s v="X"/>
    <s v="X"/>
    <n v="121"/>
    <s v="YARD (RESIDENTIAL/BUSINESS)"/>
    <m/>
    <m/>
    <s v="IC"/>
    <s v="Invest Cont"/>
    <n v="310"/>
    <m/>
    <m/>
    <m/>
    <s v="600    SAN FERNANDO                 RD"/>
    <m/>
    <n v="34.085299999999997"/>
    <n v="-118.2257"/>
    <n v="0"/>
  </r>
  <r>
    <n v="211804829"/>
    <d v="2021-01-17T00:00:00"/>
    <d v="2021-01-17T00:00:00"/>
    <n v="30"/>
    <n v="18"/>
    <x v="17"/>
    <n v="1829"/>
    <n v="1"/>
    <n v="230"/>
    <s v="ASSAULT WITH DEADLY WEAPON, AGGRAVATED ASSAULT"/>
    <s v="1822 0430 0342 1300 0906 0857"/>
    <n v="54"/>
    <s v="M"/>
    <s v="B"/>
    <n v="101"/>
    <s v="STREET"/>
    <n v="109"/>
    <s v="SEMI-AUTOMATIC PISTOL"/>
    <s v="IC"/>
    <s v="Invest Cont"/>
    <n v="230"/>
    <m/>
    <m/>
    <m/>
    <s v="2100 E  101ST                        ST"/>
    <m/>
    <n v="33.944899999999997"/>
    <n v="-118.23439999999999"/>
    <n v="0"/>
  </r>
  <r>
    <n v="210715753"/>
    <d v="2021-11-15T00:00:00"/>
    <d v="2021-11-15T00:00:00"/>
    <n v="1745"/>
    <n v="7"/>
    <x v="0"/>
    <n v="734"/>
    <n v="2"/>
    <n v="624"/>
    <s v="BATTERY - SIMPLE ASSAULT"/>
    <n v="446"/>
    <n v="22"/>
    <s v="M"/>
    <s v="H"/>
    <n v="502"/>
    <s v="MULTI-UNIT DWELLING (APARTMENT, DUPLEX, ETC)"/>
    <n v="400"/>
    <s v="STRONG-ARM (HANDS, FIST, FEET OR BODILY FORCE)"/>
    <s v="IC"/>
    <s v="Invest Cont"/>
    <n v="624"/>
    <m/>
    <m/>
    <m/>
    <s v="300 S  BURNSIDE                     AV"/>
    <m/>
    <n v="34.070399999999999"/>
    <n v="-118.3552"/>
    <n v="0"/>
  </r>
  <r>
    <n v="211205194"/>
    <d v="2021-01-17T00:00:00"/>
    <d v="2021-01-17T00:00:00"/>
    <n v="2220"/>
    <n v="12"/>
    <x v="8"/>
    <n v="1203"/>
    <n v="2"/>
    <n v="946"/>
    <s v="OTHER MISCELLANEOUS CRIME"/>
    <s v="0603 0913"/>
    <n v="48"/>
    <s v="F"/>
    <s v="H"/>
    <n v="501"/>
    <s v="SINGLE FAMILY DWELLING"/>
    <m/>
    <m/>
    <s v="IC"/>
    <s v="Invest Cont"/>
    <n v="946"/>
    <m/>
    <m/>
    <m/>
    <s v="5100 S  ST ANDREWS                   PL"/>
    <m/>
    <n v="33.999400000000001"/>
    <n v="-118.3108"/>
    <n v="0"/>
  </r>
  <r>
    <n v="211224427"/>
    <d v="2021-12-02T00:00:00"/>
    <d v="2021-12-02T00:00:00"/>
    <n v="824"/>
    <n v="12"/>
    <x v="8"/>
    <n v="1249"/>
    <n v="1"/>
    <n v="440"/>
    <s v="THEFT PLAIN - PETTY ($950 &amp; UNDER)"/>
    <s v="1803 0913 0344 0324"/>
    <n v="0"/>
    <s v="X"/>
    <s v="X"/>
    <n v="401"/>
    <s v="MINI-MART"/>
    <m/>
    <m/>
    <s v="IC"/>
    <s v="Invest Cont"/>
    <n v="440"/>
    <m/>
    <m/>
    <m/>
    <s v="6200 S  FIGUEROA                     ST"/>
    <m/>
    <n v="33.982999999999997"/>
    <n v="-118.28270000000001"/>
    <n v="0"/>
  </r>
  <r>
    <n v="210705467"/>
    <d v="2021-02-08T00:00:00"/>
    <d v="2021-02-05T00:00:00"/>
    <n v="1200"/>
    <n v="7"/>
    <x v="0"/>
    <n v="739"/>
    <n v="1"/>
    <n v="310"/>
    <s v="BURGLARY"/>
    <s v="1822 0344"/>
    <n v="57"/>
    <s v="M"/>
    <s v="W"/>
    <n v="108"/>
    <s v="PARKING LOT"/>
    <m/>
    <m/>
    <s v="IC"/>
    <s v="Invest Cont"/>
    <n v="310"/>
    <m/>
    <m/>
    <m/>
    <s v="400 S  MUIRFIELD                    RD"/>
    <m/>
    <n v="34.065399999999997"/>
    <n v="-118.3292"/>
    <n v="0"/>
  </r>
  <r>
    <n v="210815263"/>
    <d v="2021-10-13T00:00:00"/>
    <d v="2021-10-07T00:00:00"/>
    <n v="1700"/>
    <n v="8"/>
    <x v="12"/>
    <n v="842"/>
    <n v="1"/>
    <n v="440"/>
    <s v="THEFT PLAIN - PETTY ($950 &amp; UNDER)"/>
    <s v="0344 1822 0394"/>
    <n v="33"/>
    <s v="F"/>
    <s v="W"/>
    <n v="502"/>
    <s v="MULTI-UNIT DWELLING (APARTMENT, DUPLEX, ETC)"/>
    <m/>
    <m/>
    <s v="IC"/>
    <s v="Invest Cont"/>
    <n v="440"/>
    <m/>
    <m/>
    <m/>
    <s v="11600    ROCHESTER                    AV"/>
    <m/>
    <n v="34.046999999999997"/>
    <n v="-118.4567"/>
    <n v="0"/>
  </r>
  <r>
    <n v="210109650"/>
    <d v="2021-04-29T00:00:00"/>
    <d v="2021-04-29T00:00:00"/>
    <n v="2350"/>
    <n v="1"/>
    <x v="1"/>
    <n v="119"/>
    <n v="1"/>
    <n v="648"/>
    <s v="ARSON"/>
    <n v="910"/>
    <n v="0"/>
    <s v="M"/>
    <s v="O"/>
    <n v="834"/>
    <s v="LA UNION STATION (NOT LINE SPECIFIC)"/>
    <n v="506"/>
    <s v="FIRE"/>
    <s v="IC"/>
    <s v="Invest Cont"/>
    <n v="648"/>
    <m/>
    <m/>
    <m/>
    <s v="800 N  ALAMEDA                      ST"/>
    <m/>
    <n v="0"/>
    <n v="0"/>
    <n v="0"/>
  </r>
  <r>
    <n v="211004332"/>
    <d v="2021-01-11T00:00:00"/>
    <d v="2021-01-08T00:00:00"/>
    <n v="1600"/>
    <n v="10"/>
    <x v="11"/>
    <n v="1047"/>
    <n v="1"/>
    <n v="320"/>
    <s v="BURGLARY, ATTEMPTED"/>
    <s v="0321 1822 1414"/>
    <n v="0"/>
    <s v="M"/>
    <s v="W"/>
    <n v="109"/>
    <s v="PARK/PLAYGROUND"/>
    <m/>
    <m/>
    <s v="IC"/>
    <s v="Invest Cont"/>
    <n v="320"/>
    <m/>
    <m/>
    <m/>
    <s v="17000    BURBANK                      BL"/>
    <m/>
    <n v="34.172199999999997"/>
    <n v="-118.50369999999999"/>
    <n v="0"/>
  </r>
  <r>
    <n v="210317495"/>
    <d v="2021-10-17T00:00:00"/>
    <d v="2021-10-16T00:00:00"/>
    <n v="2200"/>
    <n v="3"/>
    <x v="2"/>
    <n v="377"/>
    <n v="2"/>
    <n v="740"/>
    <s v="VANDALISM - FELONY ($400 &amp; OVER, ALL CHURCH VANDALISMS)"/>
    <s v="0329 1300 1822"/>
    <n v="35"/>
    <s v="M"/>
    <s v="H"/>
    <n v="122"/>
    <s v="VEHICLE, PASSENGER/TRUCK"/>
    <m/>
    <m/>
    <s v="IC"/>
    <s v="Invest Cont"/>
    <n v="740"/>
    <m/>
    <m/>
    <m/>
    <s v="E  38TH                         ST"/>
    <s v="NORMANDIE                    AV"/>
    <n v="34.017299999999999"/>
    <n v="-118.3002"/>
    <n v="0"/>
  </r>
  <r>
    <n v="230315375"/>
    <d v="2023-08-18T00:00:00"/>
    <d v="2021-12-15T00:00:00"/>
    <n v="1200"/>
    <n v="3"/>
    <x v="2"/>
    <n v="375"/>
    <n v="2"/>
    <n v="666"/>
    <s v="BUNCO, ATTEMPT"/>
    <s v="0344 2021 1916"/>
    <n v="79"/>
    <s v="F"/>
    <s v="H"/>
    <n v="502"/>
    <s v="MULTI-UNIT DWELLING (APARTMENT, DUPLEX, ETC)"/>
    <m/>
    <m/>
    <s v="IC"/>
    <s v="Invest Cont"/>
    <n v="666"/>
    <m/>
    <m/>
    <m/>
    <s v="1700 W  38TH                         PL"/>
    <m/>
    <n v="34.016399999999997"/>
    <n v="-118.31100000000001"/>
    <n v="0"/>
  </r>
  <r>
    <n v="211115087"/>
    <d v="2021-11-07T00:00:00"/>
    <d v="2021-11-07T00:00:00"/>
    <n v="1300"/>
    <n v="11"/>
    <x v="7"/>
    <n v="1139"/>
    <n v="1"/>
    <n v="210"/>
    <s v="ROBBERY"/>
    <s v="0325 0443 0945 2004 0342"/>
    <n v="0"/>
    <s v="X"/>
    <s v="X"/>
    <n v="406"/>
    <s v="OTHER STORE"/>
    <n v="511"/>
    <s v="VERBAL THREAT"/>
    <s v="IC"/>
    <s v="Invest Cont"/>
    <n v="210"/>
    <m/>
    <m/>
    <m/>
    <s v="6000 N  FIGUEROA                     ST"/>
    <m/>
    <n v="34.111199999999997"/>
    <n v="-118.1895"/>
    <n v="0"/>
  </r>
  <r>
    <n v="210414100"/>
    <d v="2021-10-21T00:00:00"/>
    <d v="2021-10-21T00:00:00"/>
    <n v="130"/>
    <n v="4"/>
    <x v="4"/>
    <n v="427"/>
    <n v="2"/>
    <n v="626"/>
    <s v="INTIMATE PARTNER - SIMPLE ASSAULT"/>
    <s v="0913 1813 2000 0400 0448"/>
    <n v="42"/>
    <s v="F"/>
    <s v="H"/>
    <n v="501"/>
    <s v="SINGLE FAMILY DWELLING"/>
    <n v="400"/>
    <s v="STRONG-ARM (HANDS, FIST, FEET OR BODILY FORCE)"/>
    <s v="AA"/>
    <s v="Adult Arrest"/>
    <n v="626"/>
    <m/>
    <m/>
    <m/>
    <s v="4700    TWINING                      ST"/>
    <m/>
    <n v="34.0839"/>
    <n v="-118.1819"/>
    <n v="1"/>
  </r>
  <r>
    <n v="211304171"/>
    <d v="2021-01-04T00:00:00"/>
    <d v="2021-01-04T00:00:00"/>
    <n v="1249"/>
    <n v="13"/>
    <x v="6"/>
    <n v="1341"/>
    <n v="1"/>
    <n v="320"/>
    <s v="BURGLARY, ATTEMPTED"/>
    <s v="1309 0329"/>
    <n v="0"/>
    <s v="X"/>
    <s v="X"/>
    <n v="405"/>
    <s v="CLOTHING STORE"/>
    <m/>
    <m/>
    <s v="IC"/>
    <s v="Invest Cont"/>
    <n v="320"/>
    <m/>
    <m/>
    <m/>
    <s v="100 W  38TH                         ST"/>
    <m/>
    <n v="34.012999999999998"/>
    <n v="-118.2762"/>
    <n v="0"/>
  </r>
  <r>
    <n v="211805169"/>
    <d v="2021-01-24T00:00:00"/>
    <d v="2021-01-24T00:00:00"/>
    <n v="1"/>
    <n v="18"/>
    <x v="17"/>
    <n v="1801"/>
    <n v="2"/>
    <n v="946"/>
    <s v="OTHER MISCELLANEOUS CRIME"/>
    <s v="1822 1300 0327"/>
    <n v="55"/>
    <s v="F"/>
    <s v="H"/>
    <n v="101"/>
    <s v="STREET"/>
    <m/>
    <m/>
    <s v="IC"/>
    <s v="Invest Cont"/>
    <n v="946"/>
    <m/>
    <m/>
    <m/>
    <s v="900 W  88TH                         ST"/>
    <m/>
    <n v="33.957900000000002"/>
    <n v="-118.2899"/>
    <n v="0"/>
  </r>
  <r>
    <n v="211420136"/>
    <d v="2021-10-18T00:00:00"/>
    <d v="2021-08-30T00:00:00"/>
    <n v="900"/>
    <n v="14"/>
    <x v="14"/>
    <n v="1465"/>
    <n v="1"/>
    <n v="341"/>
    <s v="THEFT-GRAND ($950.01 &amp; OVER)EXCPT,GUNS,FOWL,LIVESTK,PROD"/>
    <n v="344"/>
    <n v="0"/>
    <s v="X"/>
    <s v="X"/>
    <n v="710"/>
    <s v="OTHER PREMISE"/>
    <m/>
    <m/>
    <s v="IC"/>
    <s v="Invest Cont"/>
    <n v="341"/>
    <m/>
    <m/>
    <m/>
    <s v="11800    JEFFERSON                    BL"/>
    <m/>
    <n v="33.9861"/>
    <n v="-118.40170000000001"/>
    <n v="0"/>
  </r>
  <r>
    <n v="211222851"/>
    <d v="2021-11-06T00:00:00"/>
    <d v="2021-11-05T00:00:00"/>
    <n v="2000"/>
    <n v="12"/>
    <x v="8"/>
    <n v="1255"/>
    <n v="1"/>
    <n v="510"/>
    <s v="VEHICLE - STOLEN"/>
    <m/>
    <n v="0"/>
    <m/>
    <m/>
    <n v="101"/>
    <s v="STREET"/>
    <m/>
    <m/>
    <s v="IC"/>
    <s v="Invest Cont"/>
    <n v="510"/>
    <m/>
    <m/>
    <m/>
    <s v="7800 S  NORMANDIE                    AV"/>
    <m/>
    <n v="33.967799999999997"/>
    <n v="-118.30029999999999"/>
    <n v="0"/>
  </r>
  <r>
    <n v="211205985"/>
    <d v="2021-01-30T00:00:00"/>
    <d v="2021-01-30T00:00:00"/>
    <n v="2000"/>
    <n v="12"/>
    <x v="8"/>
    <n v="1211"/>
    <n v="2"/>
    <n v="626"/>
    <s v="INTIMATE PARTNER - SIMPLE ASSAULT"/>
    <s v="2000 1814 0913 1309"/>
    <n v="49"/>
    <s v="M"/>
    <s v="B"/>
    <n v="101"/>
    <s v="STREET"/>
    <n v="500"/>
    <s v="UNKNOWN WEAPON/OTHER WEAPON"/>
    <s v="AO"/>
    <s v="Adult Other"/>
    <n v="626"/>
    <m/>
    <m/>
    <m/>
    <s v="5700    9TH                          AV"/>
    <m/>
    <n v="33.988999999999997"/>
    <n v="-118.327"/>
    <n v="0"/>
  </r>
  <r>
    <n v="210814634"/>
    <d v="2021-09-29T00:00:00"/>
    <d v="2021-09-29T00:00:00"/>
    <n v="1911"/>
    <n v="8"/>
    <x v="12"/>
    <n v="806"/>
    <n v="2"/>
    <n v="740"/>
    <s v="VANDALISM - FELONY ($400 &amp; OVER, ALL CHURCH VANDALISMS)"/>
    <s v="0329 1402"/>
    <n v="24"/>
    <s v="F"/>
    <s v="O"/>
    <n v="501"/>
    <s v="SINGLE FAMILY DWELLING"/>
    <m/>
    <m/>
    <s v="AA"/>
    <s v="Adult Arrest"/>
    <n v="740"/>
    <n v="998"/>
    <m/>
    <m/>
    <s v="100 N  MAPLETON                     DR"/>
    <m/>
    <n v="34.082599999999999"/>
    <n v="-118.4327"/>
    <n v="1"/>
  </r>
  <r>
    <n v="211518876"/>
    <d v="2021-12-19T00:00:00"/>
    <d v="2021-12-19T00:00:00"/>
    <n v="830"/>
    <n v="15"/>
    <x v="18"/>
    <n v="1539"/>
    <n v="2"/>
    <n v="888"/>
    <s v="TRESPASSING"/>
    <m/>
    <n v="28"/>
    <s v="F"/>
    <s v="H"/>
    <n v="501"/>
    <s v="SINGLE FAMILY DWELLING"/>
    <m/>
    <m/>
    <s v="AO"/>
    <s v="Adult Other"/>
    <n v="888"/>
    <m/>
    <m/>
    <m/>
    <s v="5700    CRANER                       AV"/>
    <m/>
    <n v="34.173999999999999"/>
    <n v="-118.36920000000001"/>
    <n v="0"/>
  </r>
  <r>
    <n v="212006060"/>
    <d v="2021-02-27T00:00:00"/>
    <d v="2021-02-27T00:00:00"/>
    <n v="800"/>
    <n v="20"/>
    <x v="19"/>
    <n v="2063"/>
    <n v="2"/>
    <n v="740"/>
    <s v="VANDALISM - FELONY ($400 &amp; OVER, ALL CHURCH VANDALISMS)"/>
    <s v="1822 0329"/>
    <n v="0"/>
    <s v="X"/>
    <s v="X"/>
    <n v="501"/>
    <s v="SINGLE FAMILY DWELLING"/>
    <m/>
    <m/>
    <s v="IC"/>
    <s v="Invest Cont"/>
    <n v="740"/>
    <m/>
    <m/>
    <m/>
    <s v="1200 S  HARVARD                      BL"/>
    <m/>
    <n v="34.048999999999999"/>
    <n v="-118.3066"/>
    <n v="0"/>
  </r>
  <r>
    <n v="211108513"/>
    <d v="2021-05-12T00:00:00"/>
    <d v="2021-05-11T00:00:00"/>
    <n v="1530"/>
    <n v="11"/>
    <x v="7"/>
    <n v="1175"/>
    <n v="1"/>
    <n v="330"/>
    <s v="BURGLARY FROM VEHICLE"/>
    <s v="0344 0377 1300 1822 1609 1307 0329"/>
    <n v="37"/>
    <s v="F"/>
    <s v="W"/>
    <n v="109"/>
    <s v="PARK/PLAYGROUND"/>
    <m/>
    <m/>
    <s v="IC"/>
    <s v="Invest Cont"/>
    <n v="330"/>
    <m/>
    <m/>
    <m/>
    <s v="STADIUM                      WY"/>
    <s v="ELYSIAN PARK"/>
    <n v="34.0869"/>
    <n v="-118.2422"/>
    <n v="0"/>
  </r>
  <r>
    <n v="211205354"/>
    <d v="2021-01-20T00:00:00"/>
    <d v="2021-01-20T00:00:00"/>
    <n v="1825"/>
    <n v="12"/>
    <x v="8"/>
    <n v="1252"/>
    <n v="2"/>
    <n v="740"/>
    <s v="VANDALISM - FELONY ($400 &amp; OVER, ALL CHURCH VANDALISMS)"/>
    <n v="329"/>
    <n v="44"/>
    <s v="F"/>
    <s v="B"/>
    <n v="501"/>
    <s v="SINGLE FAMILY DWELLING"/>
    <m/>
    <m/>
    <s v="IC"/>
    <s v="Invest Cont"/>
    <n v="740"/>
    <m/>
    <m/>
    <m/>
    <s v="6700    2ND                          AV"/>
    <m/>
    <n v="33.976399999999998"/>
    <n v="-118.3197"/>
    <n v="0"/>
  </r>
  <r>
    <n v="211215570"/>
    <d v="2021-07-11T00:00:00"/>
    <d v="2021-07-11T00:00:00"/>
    <n v="1105"/>
    <n v="12"/>
    <x v="8"/>
    <n v="1233"/>
    <n v="1"/>
    <n v="440"/>
    <s v="THEFT PLAIN - PETTY ($950 &amp; UNDER)"/>
    <s v="1822 2014 0344 1309"/>
    <n v="58"/>
    <s v="F"/>
    <s v="B"/>
    <n v="108"/>
    <s v="PARKING LOT"/>
    <m/>
    <m/>
    <s v="AO"/>
    <s v="Adult Other"/>
    <n v="440"/>
    <m/>
    <m/>
    <m/>
    <s v="1600 W  SLAUSON                      AV"/>
    <m/>
    <n v="33.989100000000001"/>
    <n v="-118.3051"/>
    <n v="0"/>
  </r>
  <r>
    <n v="211513934"/>
    <d v="2021-07-14T00:00:00"/>
    <d v="2021-07-13T00:00:00"/>
    <n v="1555"/>
    <n v="15"/>
    <x v="18"/>
    <n v="1545"/>
    <n v="1"/>
    <n v="648"/>
    <s v="ARSON"/>
    <m/>
    <n v="0"/>
    <s v="M"/>
    <s v="O"/>
    <n v="101"/>
    <s v="STREET"/>
    <m/>
    <m/>
    <s v="IC"/>
    <s v="Invest Cont"/>
    <n v="648"/>
    <m/>
    <m/>
    <m/>
    <s v="AGNES"/>
    <s v="CHANDLER"/>
    <n v="34.168399999999998"/>
    <n v="-118.3954"/>
    <n v="0"/>
  </r>
  <r>
    <n v="211500722"/>
    <d v="2021-05-01T00:00:00"/>
    <d v="2021-05-01T00:00:00"/>
    <n v="1915"/>
    <n v="15"/>
    <x v="18"/>
    <n v="1543"/>
    <n v="1"/>
    <n v="230"/>
    <s v="ASSAULT WITH DEADLY WEAPON, AGGRAVATED ASSAULT"/>
    <s v="0913 0446 2004 0416 1402 1202"/>
    <n v="61"/>
    <s v="M"/>
    <s v="O"/>
    <n v="502"/>
    <s v="MULTI-UNIT DWELLING (APARTMENT, DUPLEX, ETC)"/>
    <n v="312"/>
    <s v="PIPE/METAL PIPE"/>
    <s v="AA"/>
    <s v="Adult Arrest"/>
    <n v="230"/>
    <n v="998"/>
    <m/>
    <m/>
    <s v="5300    CORTEEN                      PL"/>
    <m/>
    <n v="34.166699999999999"/>
    <n v="-118.402"/>
    <n v="1"/>
  </r>
  <r>
    <n v="210704774"/>
    <d v="2021-01-21T00:00:00"/>
    <d v="2021-01-02T00:00:00"/>
    <n v="400"/>
    <n v="7"/>
    <x v="0"/>
    <n v="702"/>
    <n v="1"/>
    <n v="440"/>
    <s v="THEFT PLAIN - PETTY ($950 &amp; UNDER)"/>
    <s v="0344 0910"/>
    <n v="27"/>
    <s v="F"/>
    <s v="B"/>
    <n v="124"/>
    <s v="BUS STOP"/>
    <m/>
    <m/>
    <s v="IC"/>
    <s v="Invest Cont"/>
    <n v="440"/>
    <m/>
    <m/>
    <m/>
    <s v="7800    MELROSE                      AV"/>
    <m/>
    <n v="34.083799999999997"/>
    <n v="-118.3595"/>
    <n v="0"/>
  </r>
  <r>
    <n v="211809311"/>
    <d v="2021-04-20T00:00:00"/>
    <d v="2021-04-18T00:00:00"/>
    <n v="1617"/>
    <n v="18"/>
    <x v="17"/>
    <n v="1881"/>
    <n v="2"/>
    <n v="740"/>
    <s v="VANDALISM - FELONY ($400 &amp; OVER, ALL CHURCH VANDALISMS)"/>
    <s v="1822 0329"/>
    <n v="43"/>
    <s v="M"/>
    <s v="H"/>
    <n v="203"/>
    <s v="OTHER BUSINESS"/>
    <m/>
    <m/>
    <s v="AA"/>
    <s v="Adult Arrest"/>
    <n v="740"/>
    <m/>
    <m/>
    <m/>
    <s v="500 W  REDONDO BEACH                BL"/>
    <m/>
    <n v="33.892699999999998"/>
    <n v="-118.283"/>
    <n v="1"/>
  </r>
  <r>
    <n v="211610240"/>
    <d v="2021-08-04T00:00:00"/>
    <d v="2021-07-31T00:00:00"/>
    <n v="1"/>
    <n v="16"/>
    <x v="20"/>
    <n v="1613"/>
    <n v="2"/>
    <n v="354"/>
    <s v="THEFT OF IDENTITY"/>
    <s v="0923 1822"/>
    <n v="43"/>
    <s v="M"/>
    <s v="H"/>
    <n v="502"/>
    <s v="MULTI-UNIT DWELLING (APARTMENT, DUPLEX, ETC)"/>
    <m/>
    <m/>
    <s v="IC"/>
    <s v="Invest Cont"/>
    <n v="354"/>
    <m/>
    <m/>
    <m/>
    <s v="11100    GLENOAKS                     BL"/>
    <m/>
    <n v="34.271799999999999"/>
    <n v="-118.4096"/>
    <n v="0"/>
  </r>
  <r>
    <n v="210517354"/>
    <d v="2021-12-19T00:00:00"/>
    <d v="2021-12-19T00:00:00"/>
    <n v="2155"/>
    <n v="5"/>
    <x v="10"/>
    <n v="566"/>
    <n v="2"/>
    <n v="624"/>
    <s v="BATTERY - SIMPLE ASSAULT"/>
    <s v="0917 0446 0416 0216 1822"/>
    <n v="37"/>
    <s v="F"/>
    <s v="H"/>
    <n v="203"/>
    <s v="OTHER BUSINESS"/>
    <n v="400"/>
    <s v="STRONG-ARM (HANDS, FIST, FEET OR BODILY FORCE)"/>
    <s v="IC"/>
    <s v="Invest Cont"/>
    <n v="624"/>
    <m/>
    <m/>
    <m/>
    <s v="200 W  11TH                         ST"/>
    <m/>
    <n v="33.734200000000001"/>
    <n v="-118.28360000000001"/>
    <n v="0"/>
  </r>
  <r>
    <n v="210112764"/>
    <d v="2021-06-30T00:00:00"/>
    <d v="2021-06-30T00:00:00"/>
    <n v="1050"/>
    <n v="1"/>
    <x v="1"/>
    <n v="111"/>
    <n v="1"/>
    <n v="230"/>
    <s v="ASSAULT WITH DEADLY WEAPON, AGGRAVATED ASSAULT"/>
    <s v="0416 1822 1402 0417 1414 1218 2004 1266"/>
    <n v="57"/>
    <s v="F"/>
    <s v="B"/>
    <n v="102"/>
    <s v="SIDEWALK"/>
    <n v="310"/>
    <s v="CONCRETE BLOCK/BRICK"/>
    <s v="AA"/>
    <s v="Adult Arrest"/>
    <n v="230"/>
    <n v="998"/>
    <m/>
    <m/>
    <s v="500 N  SPRING                       ST"/>
    <m/>
    <n v="34.057099999999998"/>
    <n v="-118.2405"/>
    <n v="1"/>
  </r>
  <r>
    <n v="211115794"/>
    <d v="2021-11-27T00:00:00"/>
    <d v="2021-11-26T00:00:00"/>
    <n v="915"/>
    <n v="11"/>
    <x v="7"/>
    <n v="1147"/>
    <n v="2"/>
    <n v="745"/>
    <s v="VANDALISM - MISDEAMEANOR ($399 OR UNDER)"/>
    <s v="1300 0329 0913 1814 1307"/>
    <n v="30"/>
    <s v="F"/>
    <s v="H"/>
    <n v="101"/>
    <s v="STREET"/>
    <m/>
    <m/>
    <s v="AO"/>
    <s v="Adult Other"/>
    <n v="745"/>
    <m/>
    <m/>
    <m/>
    <s v="3400    ISABEL                       DR"/>
    <m/>
    <n v="34.104300000000002"/>
    <n v="-118.22750000000001"/>
    <n v="0"/>
  </r>
  <r>
    <n v="210620689"/>
    <d v="2021-12-22T00:00:00"/>
    <d v="2021-12-22T00:00:00"/>
    <n v="830"/>
    <n v="6"/>
    <x v="9"/>
    <n v="659"/>
    <n v="2"/>
    <n v="624"/>
    <s v="BATTERY - SIMPLE ASSAULT"/>
    <s v="1822 0400"/>
    <n v="60"/>
    <s v="M"/>
    <s v="H"/>
    <n v="103"/>
    <s v="ALLEY"/>
    <n v="400"/>
    <s v="STRONG-ARM (HANDS, FIST, FEET OR BODILY FORCE)"/>
    <s v="IC"/>
    <s v="Invest Cont"/>
    <n v="624"/>
    <m/>
    <m/>
    <m/>
    <s v="SERRANO"/>
    <s v="SUNSET"/>
    <n v="34.098100000000002"/>
    <n v="-118.30710000000001"/>
    <n v="0"/>
  </r>
  <r>
    <n v="210814390"/>
    <d v="2021-09-23T00:00:00"/>
    <d v="2021-09-22T00:00:00"/>
    <n v="2035"/>
    <n v="8"/>
    <x v="12"/>
    <n v="835"/>
    <n v="2"/>
    <n v="740"/>
    <s v="VANDALISM - FELONY ($400 &amp; OVER, ALL CHURCH VANDALISMS)"/>
    <n v="329"/>
    <n v="24"/>
    <s v="F"/>
    <s v="F"/>
    <n v="122"/>
    <s v="VEHICLE, PASSENGER/TRUCK"/>
    <m/>
    <m/>
    <s v="IC"/>
    <s v="Invest Cont"/>
    <n v="740"/>
    <m/>
    <m/>
    <m/>
    <s v="1800    CAMDEN                       AV"/>
    <m/>
    <n v="34.046599999999998"/>
    <n v="-118.4408"/>
    <n v="0"/>
  </r>
  <r>
    <n v="232113748"/>
    <d v="2023-08-17T00:00:00"/>
    <d v="2021-10-03T00:00:00"/>
    <n v="645"/>
    <n v="21"/>
    <x v="15"/>
    <n v="2137"/>
    <n v="2"/>
    <n v="354"/>
    <s v="THEFT OF IDENTITY"/>
    <n v="928"/>
    <n v="35"/>
    <s v="M"/>
    <s v="X"/>
    <n v="502"/>
    <s v="MULTI-UNIT DWELLING (APARTMENT, DUPLEX, ETC)"/>
    <m/>
    <m/>
    <s v="IC"/>
    <s v="Invest Cont"/>
    <n v="354"/>
    <m/>
    <m/>
    <m/>
    <s v="7200    KELVIN                       AV"/>
    <m/>
    <n v="34.201099999999997"/>
    <n v="-118.58629999999999"/>
    <n v="0"/>
  </r>
  <r>
    <n v="211113010"/>
    <d v="2021-09-14T00:00:00"/>
    <d v="2021-09-08T00:00:00"/>
    <n v="800"/>
    <n v="11"/>
    <x v="7"/>
    <n v="1102"/>
    <n v="2"/>
    <n v="354"/>
    <s v="THEFT OF IDENTITY"/>
    <s v="0930 0100 0922 1822"/>
    <n v="34"/>
    <s v="F"/>
    <s v="W"/>
    <n v="501"/>
    <s v="SINGLE FAMILY DWELLING"/>
    <m/>
    <m/>
    <s v="IC"/>
    <s v="Invest Cont"/>
    <n v="354"/>
    <m/>
    <m/>
    <m/>
    <s v="4200    BRUNSWICK                    AV"/>
    <m/>
    <n v="34.128900000000002"/>
    <n v="-118.2684"/>
    <n v="0"/>
  </r>
  <r>
    <n v="210317966"/>
    <d v="2021-10-27T00:00:00"/>
    <d v="2021-10-27T00:00:00"/>
    <n v="1200"/>
    <n v="3"/>
    <x v="2"/>
    <n v="399"/>
    <n v="1"/>
    <n v="442"/>
    <s v="SHOPLIFTING - PETTY THEFT ($950 &amp; UNDER)"/>
    <s v="0104 0325 0202 1822"/>
    <n v="20"/>
    <s v="X"/>
    <s v="X"/>
    <n v="403"/>
    <s v="DRUG STORE"/>
    <m/>
    <m/>
    <s v="IC"/>
    <s v="Invest Cont"/>
    <n v="442"/>
    <m/>
    <m/>
    <m/>
    <s v="4300 S  FIGUEROA                     ST"/>
    <m/>
    <n v="34.0075"/>
    <n v="-118.28189999999999"/>
    <n v="0"/>
  </r>
  <r>
    <n v="211512934"/>
    <d v="2021-08-09T00:00:00"/>
    <d v="2021-08-06T00:00:00"/>
    <n v="2130"/>
    <n v="15"/>
    <x v="18"/>
    <n v="1549"/>
    <n v="1"/>
    <n v="331"/>
    <s v="THEFT FROM MOTOR VEHICLE - GRAND ($950.01 AND OVER)"/>
    <n v="344"/>
    <n v="27"/>
    <s v="F"/>
    <s v="W"/>
    <n v="123"/>
    <s v="PARKING UNDERGROUND/BUILDING"/>
    <m/>
    <m/>
    <s v="IC"/>
    <s v="Invest Cont"/>
    <n v="331"/>
    <m/>
    <m/>
    <m/>
    <s v="5400    TUJUNGA                      AV"/>
    <m/>
    <n v="34.168500000000002"/>
    <n v="-118.379"/>
    <n v="0"/>
  </r>
  <r>
    <n v="210905397"/>
    <d v="2021-02-05T00:00:00"/>
    <d v="2021-01-28T00:00:00"/>
    <n v="2000"/>
    <n v="9"/>
    <x v="3"/>
    <n v="923"/>
    <n v="1"/>
    <n v="420"/>
    <s v="THEFT FROM MOTOR VEHICLE - PETTY ($950 &amp; UNDER)"/>
    <s v="0344 1300 0385"/>
    <n v="29"/>
    <s v="M"/>
    <s v="H"/>
    <n v="101"/>
    <s v="STREET"/>
    <m/>
    <m/>
    <s v="IC"/>
    <s v="Invest Cont"/>
    <n v="420"/>
    <m/>
    <m/>
    <m/>
    <s v="6500 N  SEPULVEDA                    BL"/>
    <m/>
    <n v="34.190300000000001"/>
    <n v="-118.45740000000001"/>
    <n v="0"/>
  </r>
  <r>
    <n v="211217859"/>
    <d v="2021-08-01T00:00:00"/>
    <d v="2021-07-28T00:00:00"/>
    <n v="1050"/>
    <n v="12"/>
    <x v="8"/>
    <n v="1283"/>
    <n v="1"/>
    <n v="330"/>
    <s v="BURGLARY FROM VEHICLE"/>
    <s v="1607 0329 0344"/>
    <n v="29"/>
    <s v="M"/>
    <s v="B"/>
    <n v="101"/>
    <s v="STREET"/>
    <m/>
    <m/>
    <s v="IC"/>
    <s v="Invest Cont"/>
    <n v="330"/>
    <m/>
    <m/>
    <m/>
    <s v="9800    LA SALLE                     AV"/>
    <m/>
    <n v="33.945900000000002"/>
    <n v="-118.3057"/>
    <n v="0"/>
  </r>
  <r>
    <n v="211013251"/>
    <d v="2021-10-09T00:00:00"/>
    <d v="2021-09-16T00:00:00"/>
    <n v="935"/>
    <n v="10"/>
    <x v="11"/>
    <n v="1017"/>
    <n v="2"/>
    <n v="354"/>
    <s v="THEFT OF IDENTITY"/>
    <s v="1822 0930"/>
    <n v="67"/>
    <s v="F"/>
    <s v="W"/>
    <n v="501"/>
    <s v="SINGLE FAMILY DWELLING"/>
    <m/>
    <m/>
    <s v="IC"/>
    <s v="Invest Cont"/>
    <n v="354"/>
    <m/>
    <m/>
    <m/>
    <s v="7400    PASO ROBLES                  AV"/>
    <m/>
    <n v="34.204799999999999"/>
    <n v="-118.50230000000001"/>
    <n v="0"/>
  </r>
  <r>
    <n v="210909899"/>
    <d v="2021-05-29T00:00:00"/>
    <d v="2021-05-28T00:00:00"/>
    <n v="1115"/>
    <n v="9"/>
    <x v="3"/>
    <n v="935"/>
    <n v="2"/>
    <n v="860"/>
    <s v="BATTERY WITH SEXUAL CONTACT"/>
    <s v="0522 0531"/>
    <n v="51"/>
    <s v="F"/>
    <s v="W"/>
    <n v="217"/>
    <s v="AUTO REPAIR SHOP"/>
    <n v="400"/>
    <s v="STRONG-ARM (HANDS, FIST, FEET OR BODILY FORCE)"/>
    <s v="AO"/>
    <s v="Adult Other"/>
    <n v="860"/>
    <m/>
    <m/>
    <m/>
    <s v="6100    HAZELTINE                    AV"/>
    <m/>
    <n v="34.183700000000002"/>
    <n v="-118.4443"/>
    <n v="0"/>
  </r>
  <r>
    <n v="212016182"/>
    <d v="2021-10-25T00:00:00"/>
    <d v="2021-10-24T00:00:00"/>
    <n v="2100"/>
    <n v="20"/>
    <x v="19"/>
    <n v="2081"/>
    <n v="1"/>
    <n v="330"/>
    <s v="BURGLARY FROM VEHICLE"/>
    <s v="0321 0344 0358 0377 1307 1609 1822"/>
    <n v="59"/>
    <s v="F"/>
    <s v="H"/>
    <n v="123"/>
    <s v="PARKING UNDERGROUND/BUILDING"/>
    <m/>
    <m/>
    <s v="IC"/>
    <s v="Invest Cont"/>
    <n v="330"/>
    <m/>
    <m/>
    <m/>
    <s v="1800 S  WESTERN                      AV"/>
    <m/>
    <n v="34.041800000000002"/>
    <n v="-118.3134"/>
    <n v="0"/>
  </r>
  <r>
    <n v="210708550"/>
    <d v="2021-05-08T00:00:00"/>
    <d v="2021-05-08T00:00:00"/>
    <n v="2000"/>
    <n v="7"/>
    <x v="0"/>
    <n v="776"/>
    <n v="1"/>
    <n v="236"/>
    <s v="INTIMATE PARTNER - AGGRAVATED ASSAULT"/>
    <s v="1402 2000 0408 0334 1813 0448 0913"/>
    <n v="62"/>
    <s v="F"/>
    <s v="H"/>
    <n v="502"/>
    <s v="MULTI-UNIT DWELLING (APARTMENT, DUPLEX, ETC)"/>
    <n v="400"/>
    <s v="STRONG-ARM (HANDS, FIST, FEET OR BODILY FORCE)"/>
    <s v="AA"/>
    <s v="Adult Arrest"/>
    <n v="236"/>
    <n v="998"/>
    <m/>
    <m/>
    <s v="4500    SATURN                       ST"/>
    <m/>
    <n v="34.042499999999997"/>
    <n v="-118.33620000000001"/>
    <n v="1"/>
  </r>
  <r>
    <n v="210508920"/>
    <d v="2021-05-08T00:00:00"/>
    <d v="2021-05-07T00:00:00"/>
    <n v="2200"/>
    <n v="5"/>
    <x v="10"/>
    <n v="585"/>
    <n v="1"/>
    <n v="236"/>
    <s v="INTIMATE PARTNER - AGGRAVATED ASSAULT"/>
    <s v="0444 1823 0416 0432 0940 2000 0913"/>
    <n v="38"/>
    <s v="F"/>
    <s v="O"/>
    <n v="502"/>
    <s v="MULTI-UNIT DWELLING (APARTMENT, DUPLEX, ETC)"/>
    <n v="400"/>
    <s v="STRONG-ARM (HANDS, FIST, FEET OR BODILY FORCE)"/>
    <s v="IC"/>
    <s v="Invest Cont"/>
    <n v="236"/>
    <m/>
    <m/>
    <m/>
    <s v="900 W  25TH                         ST"/>
    <m/>
    <n v="33.721600000000002"/>
    <n v="-118.29689999999999"/>
    <n v="0"/>
  </r>
  <r>
    <n v="210218841"/>
    <d v="2021-12-13T00:00:00"/>
    <d v="2021-12-11T00:00:00"/>
    <n v="1450"/>
    <n v="2"/>
    <x v="5"/>
    <n v="249"/>
    <n v="1"/>
    <n v="440"/>
    <s v="THEFT PLAIN - PETTY ($950 &amp; UNDER)"/>
    <n v="344"/>
    <n v="29"/>
    <s v="M"/>
    <s v="B"/>
    <n v="502"/>
    <s v="MULTI-UNIT DWELLING (APARTMENT, DUPLEX, ETC)"/>
    <m/>
    <m/>
    <s v="IC"/>
    <s v="Invest Cont"/>
    <n v="440"/>
    <m/>
    <m/>
    <m/>
    <s v="600    ST PAUL                      AV"/>
    <m/>
    <n v="34.054200000000002"/>
    <n v="-118.2611"/>
    <n v="0"/>
  </r>
  <r>
    <n v="210807247"/>
    <d v="2021-03-21T00:00:00"/>
    <d v="2021-03-21T00:00:00"/>
    <n v="830"/>
    <n v="8"/>
    <x v="12"/>
    <n v="859"/>
    <n v="1"/>
    <n v="310"/>
    <s v="BURGLARY"/>
    <s v="1822 0417 1414 0377 0352 0321 1601 0344 0389 0906"/>
    <n v="64"/>
    <s v="F"/>
    <s v="W"/>
    <n v="501"/>
    <s v="SINGLE FAMILY DWELLING"/>
    <m/>
    <m/>
    <s v="AO"/>
    <s v="Adult Other"/>
    <n v="310"/>
    <m/>
    <m/>
    <m/>
    <s v="1700 S  SHERBOURNE                   DR"/>
    <m/>
    <n v="34.045299999999997"/>
    <n v="-118.381"/>
    <n v="0"/>
  </r>
  <r>
    <n v="211419827"/>
    <d v="2021-10-12T00:00:00"/>
    <d v="2021-10-11T00:00:00"/>
    <n v="745"/>
    <n v="14"/>
    <x v="14"/>
    <n v="1435"/>
    <n v="1"/>
    <n v="331"/>
    <s v="THEFT FROM MOTOR VEHICLE - GRAND ($950.01 AND OVER)"/>
    <s v="0344 0385 1300"/>
    <n v="33"/>
    <s v="F"/>
    <s v="W"/>
    <n v="101"/>
    <s v="STREET"/>
    <m/>
    <m/>
    <s v="IC"/>
    <s v="Invest Cont"/>
    <n v="331"/>
    <m/>
    <m/>
    <m/>
    <s v="SAWTELLE                     BL"/>
    <s v="PALMS                        BL"/>
    <n v="34.0182"/>
    <n v="-118.4251"/>
    <n v="0"/>
  </r>
  <r>
    <n v="210911296"/>
    <d v="2021-07-06T00:00:00"/>
    <d v="2021-07-05T00:00:00"/>
    <n v="1641"/>
    <n v="9"/>
    <x v="3"/>
    <n v="989"/>
    <n v="1"/>
    <n v="320"/>
    <s v="BURGLARY, ATTEMPTED"/>
    <s v="0352 1414 0344 2004"/>
    <n v="58"/>
    <s v="M"/>
    <s v="W"/>
    <n v="502"/>
    <s v="MULTI-UNIT DWELLING (APARTMENT, DUPLEX, ETC)"/>
    <m/>
    <m/>
    <s v="AA"/>
    <s v="Adult Arrest"/>
    <n v="320"/>
    <m/>
    <m/>
    <m/>
    <s v="13500    MOORPARK                     ST"/>
    <m/>
    <n v="34.150399999999998"/>
    <n v="-118.42740000000001"/>
    <n v="1"/>
  </r>
  <r>
    <n v="210405886"/>
    <d v="2021-02-21T00:00:00"/>
    <d v="2021-02-21T00:00:00"/>
    <n v="1245"/>
    <n v="4"/>
    <x v="4"/>
    <n v="499"/>
    <n v="2"/>
    <n v="625"/>
    <s v="OTHER ASSAULT"/>
    <s v="0400 0416 0913 1202"/>
    <n v="69"/>
    <s v="M"/>
    <s v="B"/>
    <n v="101"/>
    <s v="STREET"/>
    <n v="400"/>
    <s v="STRONG-ARM (HANDS, FIST, FEET OR BODILY FORCE)"/>
    <s v="AO"/>
    <s v="Adult Other"/>
    <n v="625"/>
    <m/>
    <m/>
    <m/>
    <s v="3500    BESWICK                      ST"/>
    <m/>
    <n v="34.021799999999999"/>
    <n v="-118.1986"/>
    <n v="0"/>
  </r>
  <r>
    <n v="211405372"/>
    <d v="2021-01-23T00:00:00"/>
    <d v="2021-01-22T00:00:00"/>
    <n v="1100"/>
    <n v="14"/>
    <x v="14"/>
    <n v="1428"/>
    <n v="1"/>
    <n v="331"/>
    <s v="THEFT FROM MOTOR VEHICLE - GRAND ($950.01 AND OVER)"/>
    <s v="0344 1300 1606"/>
    <n v="25"/>
    <s v="M"/>
    <s v="W"/>
    <n v="707"/>
    <s v="GARAGE/CARPORT"/>
    <m/>
    <m/>
    <s v="IC"/>
    <s v="Invest Cont"/>
    <n v="331"/>
    <m/>
    <m/>
    <m/>
    <s v="3200    OVERLAND                     AV"/>
    <m/>
    <n v="34.026499999999999"/>
    <n v="-118.41840000000001"/>
    <n v="0"/>
  </r>
  <r>
    <n v="211310779"/>
    <d v="2021-06-06T00:00:00"/>
    <d v="2021-06-06T00:00:00"/>
    <n v="445"/>
    <n v="13"/>
    <x v="6"/>
    <n v="1333"/>
    <n v="1"/>
    <n v="230"/>
    <s v="ASSAULT WITH DEADLY WEAPON, AGGRAVATED ASSAULT"/>
    <s v="1822 1407 1100 1218 0432 0430"/>
    <n v="35"/>
    <s v="F"/>
    <s v="W"/>
    <n v="101"/>
    <s v="STREET"/>
    <n v="102"/>
    <s v="HAND GUN"/>
    <s v="IC"/>
    <s v="Invest Cont"/>
    <n v="230"/>
    <n v="998"/>
    <m/>
    <m/>
    <s v="700 E  29TH                         ST"/>
    <m/>
    <n v="34.018099999999997"/>
    <n v="-118.2612"/>
    <n v="0"/>
  </r>
  <r>
    <n v="211116090"/>
    <d v="2021-12-06T00:00:00"/>
    <d v="2021-11-29T00:00:00"/>
    <n v="2300"/>
    <n v="11"/>
    <x v="7"/>
    <n v="1141"/>
    <n v="1"/>
    <n v="330"/>
    <s v="BURGLARY FROM VEHICLE"/>
    <s v="1302 0344 1307"/>
    <n v="29"/>
    <s v="M"/>
    <s v="V"/>
    <n v="101"/>
    <s v="STREET"/>
    <m/>
    <m/>
    <s v="IC"/>
    <s v="Invest Cont"/>
    <n v="330"/>
    <m/>
    <m/>
    <m/>
    <s v="1700 N  VERMONT                      AV"/>
    <m/>
    <n v="34.109499999999997"/>
    <n v="-118.2958"/>
    <n v="0"/>
  </r>
  <r>
    <n v="211316333"/>
    <d v="2021-09-23T00:00:00"/>
    <d v="2021-09-23T00:00:00"/>
    <n v="1730"/>
    <n v="13"/>
    <x v="6"/>
    <n v="1307"/>
    <n v="1"/>
    <n v="230"/>
    <s v="ASSAULT WITH DEADLY WEAPON, AGGRAVATED ASSAULT"/>
    <s v="0302 0334 1822 2004"/>
    <n v="28"/>
    <s v="M"/>
    <s v="B"/>
    <n v="102"/>
    <s v="SIDEWALK"/>
    <n v="102"/>
    <s v="HAND GUN"/>
    <s v="IC"/>
    <s v="Invest Cont"/>
    <n v="230"/>
    <m/>
    <m/>
    <m/>
    <s v="700    STANFORD                     AV"/>
    <m/>
    <n v="34.038699999999999"/>
    <n v="-118.24469999999999"/>
    <n v="0"/>
  </r>
  <r>
    <n v="210106964"/>
    <d v="2021-03-04T00:00:00"/>
    <d v="2021-03-04T00:00:00"/>
    <n v="1100"/>
    <n v="1"/>
    <x v="1"/>
    <n v="153"/>
    <n v="2"/>
    <n v="624"/>
    <s v="BATTERY - SIMPLE ASSAULT"/>
    <s v="0913 0400 0603"/>
    <n v="5"/>
    <s v="F"/>
    <s v="B"/>
    <n v="502"/>
    <s v="MULTI-UNIT DWELLING (APARTMENT, DUPLEX, ETC)"/>
    <n v="400"/>
    <s v="STRONG-ARM (HANDS, FIST, FEET OR BODILY FORCE)"/>
    <s v="AO"/>
    <s v="Adult Other"/>
    <n v="624"/>
    <m/>
    <m/>
    <m/>
    <s v="200 W  6TH                          ST"/>
    <m/>
    <n v="34.045999999999999"/>
    <n v="-118.251"/>
    <n v="0"/>
  </r>
  <r>
    <n v="211806347"/>
    <d v="2021-02-17T00:00:00"/>
    <d v="2021-02-17T00:00:00"/>
    <n v="1041"/>
    <n v="18"/>
    <x v="17"/>
    <n v="1829"/>
    <n v="2"/>
    <n v="930"/>
    <s v="CRIMINAL THREATS - NO WEAPON DISPLAYED"/>
    <s v="1816 0913 2000 1814 0329 1609 1307 0319 0421 0432"/>
    <n v="31"/>
    <s v="F"/>
    <s v="B"/>
    <n v="101"/>
    <s v="STREET"/>
    <n v="511"/>
    <s v="VERBAL THREAT"/>
    <s v="IC"/>
    <s v="Invest Cont"/>
    <n v="740"/>
    <n v="930"/>
    <m/>
    <m/>
    <s v="2200    99TH                         PL"/>
    <m/>
    <n v="33.947200000000002"/>
    <n v="-118.2313"/>
    <n v="0"/>
  </r>
  <r>
    <n v="211210659"/>
    <d v="2021-04-20T00:00:00"/>
    <d v="2021-04-20T00:00:00"/>
    <n v="1845"/>
    <n v="12"/>
    <x v="8"/>
    <n v="1233"/>
    <n v="1"/>
    <n v="440"/>
    <s v="THEFT PLAIN - PETTY ($950 &amp; UNDER)"/>
    <s v="0325 0447 0416"/>
    <n v="0"/>
    <s v="X"/>
    <s v="X"/>
    <n v="243"/>
    <s v="DIY CENTER (LOWE'S,HOME DEPOT,OSH,CONTRACTORS WAREHOUSE)"/>
    <m/>
    <m/>
    <s v="IC"/>
    <s v="Invest Cont"/>
    <n v="440"/>
    <m/>
    <m/>
    <m/>
    <s v="1800 W  SLAUSON                      AV"/>
    <m/>
    <n v="33.989100000000001"/>
    <n v="-118.30970000000001"/>
    <n v="0"/>
  </r>
  <r>
    <n v="221908906"/>
    <d v="2022-04-30T00:00:00"/>
    <d v="2021-11-24T00:00:00"/>
    <n v="1"/>
    <n v="19"/>
    <x v="16"/>
    <n v="1904"/>
    <n v="2"/>
    <n v="812"/>
    <s v="CRM AGNST CHLD (13 OR UNDER) (14-15 &amp; SUSP 10 YRS OLDER)"/>
    <s v="1257 0545 0522 0558 0559 0913"/>
    <n v="3"/>
    <s v="M"/>
    <s v="H"/>
    <n v="501"/>
    <s v="SINGLE FAMILY DWELLING"/>
    <n v="400"/>
    <s v="STRONG-ARM (HANDS, FIST, FEET OR BODILY FORCE)"/>
    <s v="AO"/>
    <s v="Adult Other"/>
    <n v="812"/>
    <n v="860"/>
    <m/>
    <m/>
    <s v="13400    POLK                         ST"/>
    <m/>
    <n v="34.329700000000003"/>
    <n v="-118.4301"/>
    <n v="0"/>
  </r>
  <r>
    <n v="211904277"/>
    <d v="2021-01-08T00:00:00"/>
    <d v="2021-01-08T00:00:00"/>
    <n v="1630"/>
    <n v="19"/>
    <x v="16"/>
    <n v="1907"/>
    <n v="1"/>
    <n v="440"/>
    <s v="THEFT PLAIN - PETTY ($950 &amp; UNDER)"/>
    <s v="0394 0554 0906"/>
    <n v="21"/>
    <s v="F"/>
    <s v="H"/>
    <n v="501"/>
    <s v="SINGLE FAMILY DWELLING"/>
    <m/>
    <m/>
    <s v="AO"/>
    <s v="Adult Other"/>
    <n v="440"/>
    <m/>
    <m/>
    <m/>
    <s v="12500    HUNNEWELL                    AV"/>
    <m/>
    <n v="34.298400000000001"/>
    <n v="-118.41589999999999"/>
    <n v="0"/>
  </r>
  <r>
    <n v="210815594"/>
    <d v="2021-10-23T00:00:00"/>
    <d v="2021-10-23T00:00:00"/>
    <n v="1800"/>
    <n v="8"/>
    <x v="12"/>
    <n v="882"/>
    <n v="2"/>
    <n v="901"/>
    <s v="VIOLATION OF RESTRAINING ORDER"/>
    <s v="1813 2038"/>
    <n v="35"/>
    <s v="F"/>
    <s v="W"/>
    <n v="501"/>
    <s v="SINGLE FAMILY DWELLING"/>
    <m/>
    <m/>
    <s v="IC"/>
    <s v="Invest Cont"/>
    <n v="901"/>
    <m/>
    <m/>
    <m/>
    <s v="1900    BUTLER                       AV"/>
    <m/>
    <n v="34.039299999999997"/>
    <n v="-118.4466"/>
    <n v="0"/>
  </r>
  <r>
    <n v="210120237"/>
    <d v="2021-11-10T00:00:00"/>
    <d v="2021-11-10T00:00:00"/>
    <n v="1320"/>
    <n v="1"/>
    <x v="1"/>
    <n v="111"/>
    <n v="1"/>
    <n v="230"/>
    <s v="ASSAULT WITH DEADLY WEAPON, AGGRAVATED ASSAULT"/>
    <s v="1218 1822 0334 0416 1309"/>
    <n v="56"/>
    <s v="M"/>
    <s v="H"/>
    <n v="101"/>
    <s v="STREET"/>
    <n v="207"/>
    <s v="OTHER KNIFE"/>
    <s v="IC"/>
    <s v="Invest Cont"/>
    <n v="230"/>
    <m/>
    <m/>
    <m/>
    <s v="900 N  BROADWAY"/>
    <m/>
    <n v="34.061500000000002"/>
    <n v="-118.24120000000001"/>
    <n v="0"/>
  </r>
  <r>
    <n v="211214594"/>
    <d v="2021-06-26T00:00:00"/>
    <d v="2021-06-26T00:00:00"/>
    <n v="1300"/>
    <n v="12"/>
    <x v="8"/>
    <n v="1241"/>
    <n v="2"/>
    <n v="888"/>
    <s v="TRESPASSING"/>
    <n v="913"/>
    <n v="42"/>
    <s v="M"/>
    <s v="B"/>
    <n v="502"/>
    <s v="MULTI-UNIT DWELLING (APARTMENT, DUPLEX, ETC)"/>
    <m/>
    <m/>
    <s v="IC"/>
    <s v="Invest Cont"/>
    <n v="888"/>
    <m/>
    <m/>
    <m/>
    <s v="3500    HYDE PARK                    BL"/>
    <m/>
    <n v="33.980600000000003"/>
    <n v="-118.3352"/>
    <n v="0"/>
  </r>
  <r>
    <n v="211104298"/>
    <d v="2021-01-10T00:00:00"/>
    <d v="2021-01-10T00:00:00"/>
    <n v="1540"/>
    <n v="11"/>
    <x v="7"/>
    <n v="1125"/>
    <n v="2"/>
    <n v="740"/>
    <s v="VANDALISM - FELONY ($400 &amp; OVER, ALL CHURCH VANDALISMS)"/>
    <n v="329"/>
    <n v="24"/>
    <s v="F"/>
    <s v="H"/>
    <n v="108"/>
    <s v="PARKING LOT"/>
    <m/>
    <m/>
    <s v="IC"/>
    <s v="Invest Cont"/>
    <n v="740"/>
    <m/>
    <m/>
    <m/>
    <s v="4600    YORK                         BL"/>
    <m/>
    <n v="34.123100000000001"/>
    <n v="-118.21559999999999"/>
    <n v="0"/>
  </r>
  <r>
    <n v="212113816"/>
    <d v="2021-09-09T00:00:00"/>
    <d v="2021-09-09T00:00:00"/>
    <n v="1000"/>
    <n v="21"/>
    <x v="15"/>
    <n v="2136"/>
    <n v="2"/>
    <n v="745"/>
    <s v="VANDALISM - MISDEAMEANOR ($399 OR UNDER)"/>
    <n v="329"/>
    <n v="18"/>
    <s v="M"/>
    <s v="H"/>
    <n v="210"/>
    <s v="RESTAURANT/FAST FOOD"/>
    <m/>
    <m/>
    <s v="IC"/>
    <s v="Invest Cont"/>
    <n v="745"/>
    <m/>
    <m/>
    <m/>
    <s v="21200    SHERMAN                      WY"/>
    <m/>
    <n v="34.201099999999997"/>
    <n v="-118.59350000000001"/>
    <n v="0"/>
  </r>
  <r>
    <n v="211307607"/>
    <d v="2021-03-23T00:00:00"/>
    <d v="2021-03-10T00:00:00"/>
    <n v="1400"/>
    <n v="13"/>
    <x v="6"/>
    <n v="1303"/>
    <n v="2"/>
    <n v="624"/>
    <s v="BATTERY - SIMPLE ASSAULT"/>
    <s v="0416 0447 0601 0913"/>
    <n v="51"/>
    <s v="M"/>
    <s v="W"/>
    <n v="203"/>
    <s v="OTHER BUSINESS"/>
    <n v="302"/>
    <s v="BLUNT INSTRUMENT"/>
    <s v="IC"/>
    <s v="Invest Cont"/>
    <n v="624"/>
    <m/>
    <m/>
    <m/>
    <s v="800 E  9TH                          ST"/>
    <m/>
    <n v="34.034999999999997"/>
    <n v="-118.2478"/>
    <n v="0"/>
  </r>
  <r>
    <n v="211012329"/>
    <d v="2021-09-15T00:00:00"/>
    <d v="2021-09-15T00:00:00"/>
    <n v="645"/>
    <n v="10"/>
    <x v="11"/>
    <n v="1001"/>
    <n v="1"/>
    <n v="230"/>
    <s v="ASSAULT WITH DEADLY WEAPON, AGGRAVATED ASSAULT"/>
    <s v="0400 0554 0602 0334 2024 0913 1402 0447"/>
    <n v="20"/>
    <s v="M"/>
    <s v="B"/>
    <n v="501"/>
    <s v="SINGLE FAMILY DWELLING"/>
    <n v="205"/>
    <s v="KITCHEN KNIFE"/>
    <s v="JA"/>
    <s v="Juv Arrest"/>
    <n v="230"/>
    <n v="998"/>
    <m/>
    <m/>
    <s v="19600    SATICOY                      ST"/>
    <m/>
    <n v="34.214300000000001"/>
    <n v="-118.5534"/>
    <n v="1"/>
  </r>
  <r>
    <n v="211512800"/>
    <d v="2021-08-06T00:00:00"/>
    <d v="2021-07-25T00:00:00"/>
    <n v="1850"/>
    <n v="15"/>
    <x v="18"/>
    <n v="1596"/>
    <n v="1"/>
    <n v="341"/>
    <s v="THEFT-GRAND ($950.01 &amp; OVER)EXCPT,GUNS,FOWL,LIVESTK,PROD"/>
    <n v="344"/>
    <n v="56"/>
    <s v="M"/>
    <s v="W"/>
    <n v="150"/>
    <s v="TOOL SHED*"/>
    <m/>
    <m/>
    <s v="IC"/>
    <s v="Invest Cont"/>
    <n v="341"/>
    <m/>
    <m/>
    <m/>
    <s v="11000    WRIGHTWOOD                   PL"/>
    <m/>
    <n v="34.137"/>
    <n v="-118.37139999999999"/>
    <n v="0"/>
  </r>
  <r>
    <n v="211612274"/>
    <d v="2021-10-05T00:00:00"/>
    <d v="2021-10-05T00:00:00"/>
    <n v="1000"/>
    <n v="16"/>
    <x v="20"/>
    <n v="1687"/>
    <n v="1"/>
    <n v="440"/>
    <s v="THEFT PLAIN - PETTY ($950 &amp; UNDER)"/>
    <s v="0325 0344"/>
    <n v="36"/>
    <s v="M"/>
    <s v="H"/>
    <n v="202"/>
    <s v="LIQUOR STORE"/>
    <m/>
    <m/>
    <s v="IC"/>
    <s v="Invest Cont"/>
    <n v="440"/>
    <m/>
    <m/>
    <m/>
    <s v="8000    VINELAND                     AV"/>
    <m/>
    <n v="34.215699999999998"/>
    <n v="-118.3703"/>
    <n v="0"/>
  </r>
  <r>
    <n v="211412430"/>
    <d v="2021-05-27T00:00:00"/>
    <d v="2021-05-24T00:00:00"/>
    <n v="800"/>
    <n v="14"/>
    <x v="14"/>
    <n v="1469"/>
    <n v="1"/>
    <n v="331"/>
    <s v="THEFT FROM MOTOR VEHICLE - GRAND ($950.01 AND OVER)"/>
    <s v="0344 0385 1300"/>
    <n v="44"/>
    <s v="F"/>
    <s v="W"/>
    <n v="101"/>
    <s v="STREET"/>
    <m/>
    <m/>
    <s v="IC"/>
    <s v="Invest Cont"/>
    <n v="331"/>
    <m/>
    <m/>
    <m/>
    <s v="6200    MORLEY                       AV"/>
    <m/>
    <n v="33.982599999999998"/>
    <n v="-118.3655"/>
    <n v="0"/>
  </r>
  <r>
    <n v="211716086"/>
    <d v="2021-11-19T00:00:00"/>
    <d v="2021-11-15T00:00:00"/>
    <n v="1435"/>
    <n v="17"/>
    <x v="13"/>
    <n v="1745"/>
    <n v="1"/>
    <n v="440"/>
    <s v="THEFT PLAIN - PETTY ($950 &amp; UNDER)"/>
    <n v="344"/>
    <n v="45"/>
    <s v="M"/>
    <s v="W"/>
    <n v="507"/>
    <s v="CONDOMINIUM/TOWNHOUSE"/>
    <m/>
    <m/>
    <s v="IC"/>
    <s v="Invest Cont"/>
    <n v="440"/>
    <m/>
    <m/>
    <m/>
    <s v="10300    LINDLEY                      AV"/>
    <m/>
    <n v="34.257300000000001"/>
    <n v="-118.5273"/>
    <n v="0"/>
  </r>
  <r>
    <n v="212107513"/>
    <d v="2021-04-09T00:00:00"/>
    <d v="2021-03-05T00:00:00"/>
    <n v="1325"/>
    <n v="21"/>
    <x v="15"/>
    <n v="2139"/>
    <n v="2"/>
    <n v="354"/>
    <s v="THEFT OF IDENTITY"/>
    <s v="1822 0922"/>
    <n v="42"/>
    <s v="M"/>
    <s v="O"/>
    <n v="501"/>
    <s v="SINGLE FAMILY DWELLING"/>
    <m/>
    <m/>
    <s v="IC"/>
    <s v="Invest Cont"/>
    <n v="354"/>
    <m/>
    <m/>
    <m/>
    <s v="7300    WINNETKA                     AV"/>
    <m/>
    <n v="34.203499999999998"/>
    <n v="-118.571"/>
    <n v="0"/>
  </r>
  <r>
    <n v="210809296"/>
    <d v="2021-05-13T00:00:00"/>
    <d v="2021-05-13T00:00:00"/>
    <n v="1500"/>
    <n v="8"/>
    <x v="12"/>
    <n v="832"/>
    <n v="2"/>
    <n v="624"/>
    <s v="BATTERY - SIMPLE ASSAULT"/>
    <s v="0910 0416 0417 2049"/>
    <n v="73"/>
    <s v="M"/>
    <s v="O"/>
    <n v="801"/>
    <s v="MTA BUS"/>
    <n v="400"/>
    <s v="STRONG-ARM (HANDS, FIST, FEET OR BODILY FORCE)"/>
    <s v="IC"/>
    <s v="Invest Cont"/>
    <n v="624"/>
    <m/>
    <m/>
    <m/>
    <s v="BARRINGTON                   AV"/>
    <s v="WILSHIRE                     BL"/>
    <n v="34.049599999999998"/>
    <n v="-118.4609"/>
    <n v="0"/>
  </r>
  <r>
    <n v="211509075"/>
    <d v="2021-05-09T00:00:00"/>
    <d v="2021-05-09T00:00:00"/>
    <n v="1635"/>
    <n v="15"/>
    <x v="18"/>
    <n v="1503"/>
    <n v="1"/>
    <n v="230"/>
    <s v="ASSAULT WITH DEADLY WEAPON, AGGRAVATED ASSAULT"/>
    <s v="0416 1000 1822 0445 0429 1420"/>
    <n v="31"/>
    <s v="M"/>
    <s v="B"/>
    <n v="402"/>
    <s v="MARKET"/>
    <n v="212"/>
    <s v="BOTTLE"/>
    <s v="IC"/>
    <s v="Invest Cont"/>
    <n v="230"/>
    <m/>
    <m/>
    <m/>
    <s v="6600    LAUREL CANYON                BL"/>
    <m/>
    <n v="34.200299999999999"/>
    <n v="-118.4002"/>
    <n v="0"/>
  </r>
  <r>
    <n v="211808502"/>
    <d v="2021-04-03T00:00:00"/>
    <d v="2021-04-03T00:00:00"/>
    <n v="350"/>
    <n v="18"/>
    <x v="17"/>
    <n v="1862"/>
    <n v="1"/>
    <n v="230"/>
    <s v="ASSAULT WITH DEADLY WEAPON, AGGRAVATED ASSAULT"/>
    <s v="0906 1822 0411 1206 0305 0371 0416 2033"/>
    <n v="25"/>
    <s v="M"/>
    <s v="B"/>
    <n v="121"/>
    <s v="YARD (RESIDENTIAL/BUSINESS)"/>
    <n v="210"/>
    <s v="RAZOR BLADE"/>
    <s v="IC"/>
    <s v="Invest Cont"/>
    <n v="230"/>
    <m/>
    <m/>
    <m/>
    <s v="11700 S  MAIN                         ST"/>
    <m/>
    <n v="33.926900000000003"/>
    <n v="-118.2739"/>
    <n v="0"/>
  </r>
  <r>
    <n v="211313624"/>
    <d v="2021-08-02T00:00:00"/>
    <d v="2021-08-02T00:00:00"/>
    <n v="2300"/>
    <n v="13"/>
    <x v="6"/>
    <n v="1325"/>
    <n v="1"/>
    <n v="510"/>
    <s v="VEHICLE - STOLEN"/>
    <m/>
    <n v="0"/>
    <m/>
    <m/>
    <n v="101"/>
    <s v="STREET"/>
    <m/>
    <m/>
    <s v="IC"/>
    <s v="Invest Cont"/>
    <n v="510"/>
    <m/>
    <m/>
    <m/>
    <s v="25TH"/>
    <s v="NAOMI"/>
    <n v="34.018599999999999"/>
    <n v="-118.25190000000001"/>
    <n v="0"/>
  </r>
  <r>
    <n v="212117676"/>
    <d v="2021-12-17T00:00:00"/>
    <d v="2021-12-14T00:00:00"/>
    <n v="1400"/>
    <n v="21"/>
    <x v="15"/>
    <n v="2145"/>
    <n v="2"/>
    <n v="930"/>
    <s v="CRIMINAL THREATS - NO WEAPON DISPLAYED"/>
    <s v="1822 0421 2040 1258"/>
    <n v="12"/>
    <s v="M"/>
    <s v="H"/>
    <n v="501"/>
    <s v="SINGLE FAMILY DWELLING"/>
    <n v="511"/>
    <s v="VERBAL THREAT"/>
    <s v="IC"/>
    <s v="Invest Cont"/>
    <n v="930"/>
    <m/>
    <m/>
    <m/>
    <s v="22000    SCHOOLCRAFT                  ST"/>
    <m/>
    <n v="34.1965"/>
    <n v="-118.6065"/>
    <n v="0"/>
  </r>
  <r>
    <n v="211419322"/>
    <d v="2021-09-30T00:00:00"/>
    <d v="2021-09-28T00:00:00"/>
    <n v="830"/>
    <n v="14"/>
    <x v="14"/>
    <n v="1496"/>
    <n v="1"/>
    <n v="330"/>
    <s v="BURGLARY FROM VEHICLE"/>
    <s v="0344 1300"/>
    <n v="54"/>
    <s v="M"/>
    <s v="J"/>
    <n v="108"/>
    <s v="PARKING LOT"/>
    <m/>
    <m/>
    <s v="IC"/>
    <s v="Invest Cont"/>
    <n v="330"/>
    <m/>
    <m/>
    <m/>
    <s v="9800    VICKSBURG                    AV"/>
    <m/>
    <n v="33.946399999999997"/>
    <n v="-118.39400000000001"/>
    <n v="0"/>
  </r>
  <r>
    <n v="211709463"/>
    <d v="2021-06-13T00:00:00"/>
    <d v="2021-06-13T00:00:00"/>
    <n v="1510"/>
    <n v="17"/>
    <x v="13"/>
    <n v="1795"/>
    <n v="2"/>
    <n v="626"/>
    <s v="INTIMATE PARTNER - SIMPLE ASSAULT"/>
    <s v="2000 0444 0448 0429 1814 0913 0416 1300 1402"/>
    <n v="22"/>
    <s v="F"/>
    <s v="H"/>
    <n v="501"/>
    <s v="SINGLE FAMILY DWELLING"/>
    <n v="400"/>
    <s v="STRONG-ARM (HANDS, FIST, FEET OR BODILY FORCE)"/>
    <s v="AA"/>
    <s v="Adult Arrest"/>
    <n v="626"/>
    <n v="998"/>
    <m/>
    <m/>
    <s v="BALBOA"/>
    <s v="PARTHENIA"/>
    <n v="34.228499999999997"/>
    <n v="-118.5026"/>
    <n v="1"/>
  </r>
  <r>
    <n v="211318955"/>
    <d v="2021-11-15T00:00:00"/>
    <d v="2021-11-15T00:00:00"/>
    <n v="1230"/>
    <n v="13"/>
    <x v="6"/>
    <n v="1394"/>
    <n v="1"/>
    <n v="510"/>
    <s v="VEHICLE - STOLEN"/>
    <m/>
    <n v="0"/>
    <m/>
    <m/>
    <n v="101"/>
    <s v="STREET"/>
    <m/>
    <m/>
    <s v="IC"/>
    <s v="Invest Cont"/>
    <n v="510"/>
    <m/>
    <m/>
    <m/>
    <s v="AVALON                       BL"/>
    <s v="64TH                         ST"/>
    <n v="33.9786"/>
    <n v="-118.2717"/>
    <n v="0"/>
  </r>
  <r>
    <n v="211311984"/>
    <d v="2021-06-30T00:00:00"/>
    <d v="2021-06-29T00:00:00"/>
    <n v="2300"/>
    <n v="13"/>
    <x v="6"/>
    <n v="1343"/>
    <n v="2"/>
    <n v="624"/>
    <s v="BATTERY - SIMPLE ASSAULT"/>
    <n v="416"/>
    <n v="45"/>
    <s v="M"/>
    <s v="H"/>
    <n v="501"/>
    <s v="SINGLE FAMILY DWELLING"/>
    <n v="400"/>
    <s v="STRONG-ARM (HANDS, FIST, FEET OR BODILY FORCE)"/>
    <s v="IC"/>
    <s v="Invest Cont"/>
    <n v="624"/>
    <m/>
    <m/>
    <m/>
    <s v="900 E  41ST                         ST"/>
    <m/>
    <n v="34.011400000000002"/>
    <n v="-118.2624"/>
    <n v="0"/>
  </r>
  <r>
    <n v="210214209"/>
    <d v="2021-09-04T00:00:00"/>
    <d v="2021-09-03T00:00:00"/>
    <n v="1500"/>
    <n v="2"/>
    <x v="5"/>
    <n v="241"/>
    <n v="1"/>
    <n v="510"/>
    <s v="VEHICLE - STOLEN"/>
    <m/>
    <n v="0"/>
    <m/>
    <m/>
    <n v="101"/>
    <s v="STREET"/>
    <m/>
    <m/>
    <s v="IC"/>
    <s v="Invest Cont"/>
    <n v="510"/>
    <m/>
    <m/>
    <m/>
    <s v="RENO                         ST"/>
    <s v="3RD                          ST"/>
    <n v="34.068199999999997"/>
    <n v="-118.2833"/>
    <n v="0"/>
  </r>
  <r>
    <n v="211711774"/>
    <d v="2021-08-22T00:00:00"/>
    <d v="2021-08-21T00:00:00"/>
    <n v="2100"/>
    <n v="17"/>
    <x v="13"/>
    <n v="1735"/>
    <n v="1"/>
    <n v="510"/>
    <s v="VEHICLE - STOLEN"/>
    <m/>
    <n v="0"/>
    <m/>
    <m/>
    <n v="101"/>
    <s v="STREET"/>
    <m/>
    <m/>
    <s v="IC"/>
    <s v="Invest Cont"/>
    <n v="510"/>
    <m/>
    <m/>
    <m/>
    <s v="17200    LOS ALIMOS                   ST"/>
    <m/>
    <n v="34.266100000000002"/>
    <n v="-118.50879999999999"/>
    <n v="0"/>
  </r>
  <r>
    <n v="212007523"/>
    <d v="2021-03-13T00:00:00"/>
    <d v="2021-03-13T00:00:00"/>
    <n v="58"/>
    <n v="20"/>
    <x v="19"/>
    <n v="2069"/>
    <n v="2"/>
    <n v="354"/>
    <s v="THEFT OF IDENTITY"/>
    <s v="1822 0100 0930"/>
    <n v="28"/>
    <s v="M"/>
    <s v="K"/>
    <n v="502"/>
    <s v="MULTI-UNIT DWELLING (APARTMENT, DUPLEX, ETC)"/>
    <m/>
    <m/>
    <s v="IC"/>
    <s v="Invest Cont"/>
    <n v="354"/>
    <m/>
    <m/>
    <m/>
    <s v="1200    ELDEN                        AV"/>
    <m/>
    <n v="34.0473"/>
    <n v="-118.2877"/>
    <n v="0"/>
  </r>
  <r>
    <n v="210401138"/>
    <d v="2021-10-14T00:00:00"/>
    <d v="2021-10-14T00:00:00"/>
    <n v="1300"/>
    <n v="4"/>
    <x v="4"/>
    <n v="442"/>
    <n v="2"/>
    <n v="740"/>
    <s v="VANDALISM - FELONY ($400 &amp; OVER, ALL CHURCH VANDALISMS)"/>
    <n v="329"/>
    <n v="58"/>
    <s v="M"/>
    <s v="O"/>
    <n v="203"/>
    <s v="OTHER BUSINESS"/>
    <m/>
    <m/>
    <s v="AA"/>
    <s v="Adult Arrest"/>
    <n v="740"/>
    <m/>
    <m/>
    <m/>
    <s v="600 N  MISSION                      RD"/>
    <m/>
    <n v="34.055500000000002"/>
    <n v="-118.223"/>
    <n v="1"/>
  </r>
  <r>
    <n v="211015761"/>
    <d v="2021-12-18T00:00:00"/>
    <d v="2021-12-17T00:00:00"/>
    <n v="2100"/>
    <n v="10"/>
    <x v="11"/>
    <n v="1063"/>
    <n v="1"/>
    <n v="121"/>
    <s v="RAPE, FORCIBLE"/>
    <s v="0400 1822 1402 1415"/>
    <n v="31"/>
    <s v="F"/>
    <s v="W"/>
    <n v="207"/>
    <s v="BAR/COCKTAIL/NIGHTCLUB"/>
    <n v="400"/>
    <s v="STRONG-ARM (HANDS, FIST, FEET OR BODILY FORCE)"/>
    <s v="AO"/>
    <s v="Adult Other"/>
    <n v="121"/>
    <n v="998"/>
    <m/>
    <m/>
    <s v="18300    VENTURA                      BL"/>
    <m/>
    <n v="34.168199999999999"/>
    <n v="-118.5406"/>
    <n v="0"/>
  </r>
  <r>
    <n v="211209769"/>
    <d v="2021-04-03T00:00:00"/>
    <d v="2021-04-03T00:00:00"/>
    <n v="2349"/>
    <n v="12"/>
    <x v="8"/>
    <n v="1257"/>
    <n v="2"/>
    <n v="740"/>
    <s v="VANDALISM - FELONY ($400 &amp; OVER, ALL CHURCH VANDALISMS)"/>
    <s v="0329 1300 1307 1822"/>
    <n v="58"/>
    <s v="F"/>
    <s v="B"/>
    <n v="101"/>
    <s v="STREET"/>
    <m/>
    <m/>
    <s v="IC"/>
    <s v="Invest Cont"/>
    <n v="740"/>
    <m/>
    <m/>
    <m/>
    <s v="77TH                         ST"/>
    <s v="HOOVER                       ST"/>
    <n v="33.969799999999999"/>
    <n v="-118.2871"/>
    <n v="0"/>
  </r>
  <r>
    <n v="210121132"/>
    <d v="2021-11-26T00:00:00"/>
    <d v="2021-11-26T00:00:00"/>
    <n v="1825"/>
    <n v="1"/>
    <x v="1"/>
    <n v="119"/>
    <n v="1"/>
    <n v="510"/>
    <s v="VEHICLE - STOLEN"/>
    <m/>
    <n v="0"/>
    <m/>
    <m/>
    <n v="104"/>
    <s v="DRIVEWAY"/>
    <m/>
    <m/>
    <s v="IC"/>
    <s v="Invest Cont"/>
    <n v="510"/>
    <m/>
    <m/>
    <m/>
    <s v="800 N  ALAMEDA                      ST"/>
    <m/>
    <n v="34.056100000000001"/>
    <n v="-118.2375"/>
    <n v="0"/>
  </r>
  <r>
    <n v="211406969"/>
    <d v="2021-02-23T00:00:00"/>
    <d v="2021-02-23T00:00:00"/>
    <n v="1345"/>
    <n v="14"/>
    <x v="14"/>
    <n v="1431"/>
    <n v="2"/>
    <n v="624"/>
    <s v="BATTERY - SIMPLE ASSAULT"/>
    <s v="0416 1822"/>
    <n v="36"/>
    <s v="M"/>
    <s v="O"/>
    <n v="102"/>
    <s v="SIDEWALK"/>
    <n v="400"/>
    <s v="STRONG-ARM (HANDS, FIST, FEET OR BODILY FORCE)"/>
    <s v="IC"/>
    <s v="Invest Cont"/>
    <n v="624"/>
    <m/>
    <m/>
    <m/>
    <s v="1600    ABBOT KINNEY                 BL"/>
    <m/>
    <n v="33.990099999999998"/>
    <n v="-118.464"/>
    <n v="0"/>
  </r>
  <r>
    <n v="211704462"/>
    <d v="2021-01-13T00:00:00"/>
    <d v="2021-01-13T00:00:00"/>
    <n v="455"/>
    <n v="17"/>
    <x v="13"/>
    <n v="1787"/>
    <n v="1"/>
    <n v="440"/>
    <s v="THEFT PLAIN - PETTY ($950 &amp; UNDER)"/>
    <n v="344"/>
    <n v="43"/>
    <s v="M"/>
    <s v="W"/>
    <n v="710"/>
    <s v="OTHER PREMISE"/>
    <m/>
    <m/>
    <s v="IC"/>
    <s v="Invest Cont"/>
    <n v="440"/>
    <m/>
    <m/>
    <m/>
    <s v="9700    ZELZAH                       AV"/>
    <m/>
    <n v="34.2468"/>
    <n v="-118.52330000000001"/>
    <n v="0"/>
  </r>
  <r>
    <n v="210712655"/>
    <d v="2021-09-01T00:00:00"/>
    <d v="2021-09-01T00:00:00"/>
    <n v="845"/>
    <n v="7"/>
    <x v="0"/>
    <n v="737"/>
    <n v="2"/>
    <n v="624"/>
    <s v="BATTERY - SIMPLE ASSAULT"/>
    <s v="1822 0446 0400 1300"/>
    <n v="67"/>
    <s v="F"/>
    <s v="W"/>
    <n v="123"/>
    <s v="PARKING UNDERGROUND/BUILDING"/>
    <n v="400"/>
    <s v="STRONG-ARM (HANDS, FIST, FEET OR BODILY FORCE)"/>
    <s v="AA"/>
    <s v="Adult Arrest"/>
    <n v="624"/>
    <m/>
    <m/>
    <m/>
    <s v="WILSHIRE"/>
    <s v="LA BREA"/>
    <n v="34.062199999999997"/>
    <n v="-118.34399999999999"/>
    <n v="1"/>
  </r>
  <r>
    <n v="211501008"/>
    <d v="2021-09-30T00:00:00"/>
    <d v="2021-09-30T00:00:00"/>
    <n v="1515"/>
    <n v="15"/>
    <x v="18"/>
    <n v="1596"/>
    <n v="1"/>
    <n v="230"/>
    <s v="ASSAULT WITH DEADLY WEAPON, AGGRAVATED ASSAULT"/>
    <s v="1218 1402 2004 0417 0400 0416"/>
    <n v="30"/>
    <s v="F"/>
    <s v="W"/>
    <n v="102"/>
    <s v="SIDEWALK"/>
    <n v="500"/>
    <s v="UNKNOWN WEAPON/OTHER WEAPON"/>
    <s v="AA"/>
    <s v="Adult Arrest"/>
    <n v="230"/>
    <n v="998"/>
    <m/>
    <m/>
    <s v="11300    VENTURA                      BL"/>
    <m/>
    <n v="34.1402"/>
    <n v="-118.377"/>
    <n v="1"/>
  </r>
  <r>
    <n v="231318673"/>
    <d v="2023-10-09T00:00:00"/>
    <d v="2021-04-04T00:00:00"/>
    <n v="1200"/>
    <n v="13"/>
    <x v="6"/>
    <n v="1365"/>
    <n v="2"/>
    <n v="354"/>
    <s v="THEFT OF IDENTITY"/>
    <s v="0100 0917"/>
    <n v="20"/>
    <s v="F"/>
    <s v="H"/>
    <n v="501"/>
    <s v="SINGLE FAMILY DWELLING"/>
    <m/>
    <m/>
    <s v="IC"/>
    <s v="Invest Cont"/>
    <n v="354"/>
    <m/>
    <m/>
    <m/>
    <s v="5100    HOOPER                       AV"/>
    <m/>
    <n v="33.996600000000001"/>
    <n v="-118.2521"/>
    <n v="0"/>
  </r>
  <r>
    <n v="211715733"/>
    <d v="2021-12-02T00:00:00"/>
    <d v="2021-11-30T00:00:00"/>
    <n v="2200"/>
    <n v="17"/>
    <x v="13"/>
    <n v="1738"/>
    <n v="2"/>
    <n v="624"/>
    <s v="BATTERY - SIMPLE ASSAULT"/>
    <s v="0913 0416 0603 1202 2021 0361"/>
    <n v="70"/>
    <s v="F"/>
    <s v="H"/>
    <n v="104"/>
    <s v="DRIVEWAY"/>
    <n v="400"/>
    <s v="STRONG-ARM (HANDS, FIST, FEET OR BODILY FORCE)"/>
    <s v="AO"/>
    <s v="Adult Other"/>
    <n v="624"/>
    <m/>
    <m/>
    <m/>
    <s v="15800    HORACE                       ST"/>
    <m/>
    <n v="34.270000000000003"/>
    <n v="-118.47709999999999"/>
    <n v="0"/>
  </r>
  <r>
    <n v="210307080"/>
    <d v="2021-03-05T00:00:00"/>
    <d v="2021-02-22T00:00:00"/>
    <n v="1200"/>
    <n v="3"/>
    <x v="2"/>
    <n v="328"/>
    <n v="1"/>
    <n v="440"/>
    <s v="THEFT PLAIN - PETTY ($950 &amp; UNDER)"/>
    <s v="0344 1251 1822 0394"/>
    <n v="23"/>
    <s v="M"/>
    <s v="B"/>
    <n v="502"/>
    <s v="MULTI-UNIT DWELLING (APARTMENT, DUPLEX, ETC)"/>
    <m/>
    <m/>
    <s v="IC"/>
    <s v="Invest Cont"/>
    <n v="440"/>
    <m/>
    <m/>
    <m/>
    <s v="3300 S  FIGUEROA                     ST"/>
    <m/>
    <n v="34.026800000000001"/>
    <n v="-118.2808"/>
    <n v="0"/>
  </r>
  <r>
    <n v="211704813"/>
    <d v="2021-01-18T00:00:00"/>
    <d v="2021-01-16T00:00:00"/>
    <n v="100"/>
    <n v="17"/>
    <x v="13"/>
    <n v="1767"/>
    <n v="2"/>
    <n v="740"/>
    <s v="VANDALISM - FELONY ($400 &amp; OVER, ALL CHURCH VANDALISMS)"/>
    <n v="329"/>
    <n v="45"/>
    <s v="F"/>
    <s v="O"/>
    <n v="501"/>
    <s v="SINGLE FAMILY DWELLING"/>
    <m/>
    <m/>
    <s v="IC"/>
    <s v="Invest Cont"/>
    <n v="740"/>
    <m/>
    <m/>
    <m/>
    <s v="9500    GLADBECK                     AV"/>
    <m/>
    <n v="34.242699999999999"/>
    <n v="-118.53879999999999"/>
    <n v="0"/>
  </r>
  <r>
    <n v="211408944"/>
    <d v="2021-03-30T00:00:00"/>
    <d v="2021-03-21T00:00:00"/>
    <n v="2130"/>
    <n v="14"/>
    <x v="14"/>
    <n v="1496"/>
    <n v="1"/>
    <n v="330"/>
    <s v="BURGLARY FROM VEHICLE"/>
    <s v="1300 0344"/>
    <n v="36"/>
    <s v="F"/>
    <s v="W"/>
    <n v="108"/>
    <s v="PARKING LOT"/>
    <m/>
    <m/>
    <s v="IC"/>
    <s v="Invest Cont"/>
    <n v="330"/>
    <m/>
    <m/>
    <m/>
    <s v="AIRPORT                      BL"/>
    <s v="W  CENTURY                      BL"/>
    <n v="33.945599999999999"/>
    <n v="-118.386"/>
    <n v="0"/>
  </r>
  <r>
    <n v="211313538"/>
    <d v="2021-07-31T00:00:00"/>
    <d v="2021-07-31T00:00:00"/>
    <n v="1130"/>
    <n v="13"/>
    <x v="6"/>
    <n v="1322"/>
    <n v="1"/>
    <n v="230"/>
    <s v="ASSAULT WITH DEADLY WEAPON, AGGRAVATED ASSAULT"/>
    <s v="1402 0411 2004 0334 0445 1218 1822"/>
    <n v="70"/>
    <s v="M"/>
    <s v="H"/>
    <n v="102"/>
    <s v="SIDEWALK"/>
    <n v="200"/>
    <s v="KNIFE WITH BLADE 6INCHES OR LESS"/>
    <s v="AA"/>
    <s v="Adult Arrest"/>
    <n v="230"/>
    <n v="998"/>
    <m/>
    <m/>
    <s v="ADAMS                        BL"/>
    <s v="SAN PEDRO                    BL"/>
    <n v="34.021799999999999"/>
    <n v="-118.2617"/>
    <n v="1"/>
  </r>
  <r>
    <n v="211115170"/>
    <d v="2021-11-06T00:00:00"/>
    <d v="2021-11-06T00:00:00"/>
    <n v="1200"/>
    <n v="11"/>
    <x v="7"/>
    <n v="1136"/>
    <n v="1"/>
    <n v="230"/>
    <s v="ASSAULT WITH DEADLY WEAPON, AGGRAVATED ASSAULT"/>
    <s v="1100 1822 0430"/>
    <n v="29"/>
    <s v="M"/>
    <s v="H"/>
    <n v="101"/>
    <s v="STREET"/>
    <n v="106"/>
    <s v="UNKNOWN FIREARM"/>
    <s v="IC"/>
    <s v="Invest Cont"/>
    <n v="230"/>
    <m/>
    <m/>
    <m/>
    <s v="YORK                         BL"/>
    <s v="EAGLE ROCK                   BL"/>
    <n v="34.124200000000002"/>
    <n v="-118.2209"/>
    <n v="0"/>
  </r>
  <r>
    <n v="211315022"/>
    <d v="2021-08-29T00:00:00"/>
    <d v="2021-08-29T00:00:00"/>
    <n v="1750"/>
    <n v="13"/>
    <x v="6"/>
    <n v="1323"/>
    <n v="2"/>
    <n v="930"/>
    <s v="CRIMINAL THREATS - NO WEAPON DISPLAYED"/>
    <n v="421"/>
    <n v="18"/>
    <s v="F"/>
    <s v="H"/>
    <n v="203"/>
    <s v="OTHER BUSINESS"/>
    <n v="511"/>
    <s v="VERBAL THREAT"/>
    <s v="IC"/>
    <s v="Invest Cont"/>
    <n v="930"/>
    <m/>
    <m/>
    <m/>
    <s v="2600 S  CENTRAL                      AV"/>
    <m/>
    <n v="34.021900000000002"/>
    <n v="-118.25709999999999"/>
    <n v="0"/>
  </r>
  <r>
    <n v="210108064"/>
    <d v="2021-03-28T00:00:00"/>
    <d v="2021-03-28T00:00:00"/>
    <n v="130"/>
    <n v="1"/>
    <x v="1"/>
    <n v="154"/>
    <n v="2"/>
    <n v="626"/>
    <s v="INTIMATE PARTNER - SIMPLE ASSAULT"/>
    <s v="2000 0444 2002 0913 1414"/>
    <n v="26"/>
    <s v="M"/>
    <s v="W"/>
    <n v="502"/>
    <s v="MULTI-UNIT DWELLING (APARTMENT, DUPLEX, ETC)"/>
    <n v="400"/>
    <s v="STRONG-ARM (HANDS, FIST, FEET OR BODILY FORCE)"/>
    <s v="IC"/>
    <s v="Invest Cont"/>
    <n v="626"/>
    <m/>
    <m/>
    <m/>
    <s v="500 S  MAIN                         ST"/>
    <m/>
    <n v="34.046500000000002"/>
    <n v="-118.2488"/>
    <n v="0"/>
  </r>
  <r>
    <n v="210205081"/>
    <d v="2021-01-29T00:00:00"/>
    <d v="2021-01-29T00:00:00"/>
    <n v="1600"/>
    <n v="2"/>
    <x v="5"/>
    <n v="217"/>
    <n v="2"/>
    <n v="624"/>
    <s v="BATTERY - SIMPLE ASSAULT"/>
    <s v="2004 0400 0416 0446 0305 1822"/>
    <n v="32"/>
    <s v="M"/>
    <s v="H"/>
    <n v="109"/>
    <s v="PARK/PLAYGROUND"/>
    <n v="400"/>
    <s v="STRONG-ARM (HANDS, FIST, FEET OR BODILY FORCE)"/>
    <s v="IC"/>
    <s v="Invest Cont"/>
    <n v="624"/>
    <m/>
    <m/>
    <m/>
    <s v="ECHO PARK"/>
    <s v="PARK"/>
    <n v="34.072699999999998"/>
    <n v="-118.2637"/>
    <n v="0"/>
  </r>
  <r>
    <n v="210710721"/>
    <d v="2021-07-09T00:00:00"/>
    <d v="2021-07-09T00:00:00"/>
    <n v="1745"/>
    <n v="7"/>
    <x v="0"/>
    <n v="702"/>
    <n v="2"/>
    <n v="624"/>
    <s v="BATTERY - SIMPLE ASSAULT"/>
    <s v="0444 1309 0202"/>
    <n v="20"/>
    <s v="F"/>
    <s v="H"/>
    <n v="102"/>
    <s v="SIDEWALK"/>
    <n v="400"/>
    <s v="STRONG-ARM (HANDS, FIST, FEET OR BODILY FORCE)"/>
    <s v="IC"/>
    <s v="Invest Cont"/>
    <n v="624"/>
    <m/>
    <m/>
    <m/>
    <s v="MELROSE                      AV"/>
    <s v="CURSON                       AV"/>
    <n v="34.0837"/>
    <n v="-118.3553"/>
    <n v="0"/>
  </r>
  <r>
    <n v="211012388"/>
    <d v="2021-09-16T00:00:00"/>
    <d v="2021-09-16T00:00:00"/>
    <n v="1200"/>
    <n v="10"/>
    <x v="11"/>
    <n v="1063"/>
    <n v="2"/>
    <n v="664"/>
    <s v="BUNCO, PETTY THEFT"/>
    <s v="0121 0701 1822 0800"/>
    <n v="52"/>
    <s v="F"/>
    <s v="O"/>
    <n v="203"/>
    <s v="OTHER BUSINESS"/>
    <m/>
    <m/>
    <s v="IC"/>
    <s v="Invest Cont"/>
    <n v="664"/>
    <m/>
    <m/>
    <m/>
    <s v="18900    VENTURA                      BL"/>
    <m/>
    <n v="34.172199999999997"/>
    <n v="-118.54470000000001"/>
    <n v="0"/>
  </r>
  <r>
    <n v="212107357"/>
    <d v="2021-04-05T00:00:00"/>
    <d v="2021-03-29T00:00:00"/>
    <n v="1700"/>
    <n v="21"/>
    <x v="15"/>
    <n v="2105"/>
    <n v="1"/>
    <n v="510"/>
    <s v="VEHICLE - STOLEN"/>
    <m/>
    <n v="0"/>
    <m/>
    <m/>
    <n v="208"/>
    <s v="AUTO SALES LOT"/>
    <m/>
    <m/>
    <s v="IC"/>
    <s v="Invest Cont"/>
    <n v="510"/>
    <m/>
    <m/>
    <m/>
    <s v="21400    ROSCOE                       BL"/>
    <m/>
    <n v="34.2239"/>
    <n v="-118.60169999999999"/>
    <n v="0"/>
  </r>
  <r>
    <n v="211209897"/>
    <d v="2021-04-05T00:00:00"/>
    <d v="2021-04-05T00:00:00"/>
    <n v="40"/>
    <n v="12"/>
    <x v="8"/>
    <n v="1243"/>
    <n v="1"/>
    <n v="220"/>
    <s v="ATTEMPTED ROBBERY"/>
    <s v="1300 1822 0431"/>
    <n v="42"/>
    <s v="M"/>
    <s v="H"/>
    <n v="101"/>
    <s v="STREET"/>
    <n v="500"/>
    <s v="UNKNOWN WEAPON/OTHER WEAPON"/>
    <s v="IC"/>
    <s v="Invest Cont"/>
    <n v="220"/>
    <m/>
    <m/>
    <m/>
    <s v="65TH                         ST"/>
    <s v="CIMARRON                     AV"/>
    <n v="33.980600000000003"/>
    <n v="-118.3158"/>
    <n v="0"/>
  </r>
  <r>
    <n v="212007800"/>
    <d v="2021-04-07T00:00:00"/>
    <d v="2021-04-05T00:00:00"/>
    <n v="702"/>
    <n v="20"/>
    <x v="19"/>
    <n v="2034"/>
    <n v="2"/>
    <n v="354"/>
    <s v="THEFT OF IDENTITY"/>
    <s v="1822 0100 0930"/>
    <n v="25"/>
    <s v="F"/>
    <s v="B"/>
    <n v="501"/>
    <s v="SINGLE FAMILY DWELLING"/>
    <m/>
    <m/>
    <s v="IC"/>
    <s v="Invest Cont"/>
    <n v="354"/>
    <m/>
    <m/>
    <m/>
    <s v="1200 W  88TH                         ST"/>
    <m/>
    <n v="34.059600000000003"/>
    <n v="-118.3022"/>
    <n v="0"/>
  </r>
  <r>
    <n v="210916394"/>
    <d v="2021-11-11T00:00:00"/>
    <d v="2021-11-08T00:00:00"/>
    <n v="1100"/>
    <n v="9"/>
    <x v="3"/>
    <n v="923"/>
    <n v="1"/>
    <n v="510"/>
    <s v="VEHICLE - STOLEN"/>
    <m/>
    <n v="0"/>
    <m/>
    <m/>
    <n v="101"/>
    <s v="STREET"/>
    <m/>
    <m/>
    <s v="IC"/>
    <s v="Invest Cont"/>
    <n v="510"/>
    <m/>
    <m/>
    <m/>
    <s v="VAN NUYS"/>
    <s v="VICTORY"/>
    <n v="34.186700000000002"/>
    <n v="-118.4487"/>
    <n v="0"/>
  </r>
  <r>
    <n v="211405357"/>
    <d v="2021-01-21T00:00:00"/>
    <d v="2021-01-21T00:00:00"/>
    <n v="2202"/>
    <n v="14"/>
    <x v="14"/>
    <n v="1446"/>
    <n v="1"/>
    <n v="440"/>
    <s v="THEFT PLAIN - PETTY ($950 &amp; UNDER)"/>
    <n v="394"/>
    <n v="29"/>
    <s v="M"/>
    <s v="W"/>
    <n v="146"/>
    <s v="PATIO*"/>
    <m/>
    <m/>
    <s v="IC"/>
    <s v="Invest Cont"/>
    <n v="440"/>
    <m/>
    <m/>
    <m/>
    <s v="KEESHEN                      DR"/>
    <s v="PACIFIC"/>
    <n v="34.004800000000003"/>
    <n v="-118.4289"/>
    <n v="0"/>
  </r>
  <r>
    <n v="210615775"/>
    <d v="2021-09-12T00:00:00"/>
    <d v="2021-09-11T00:00:00"/>
    <n v="1700"/>
    <n v="6"/>
    <x v="9"/>
    <n v="647"/>
    <n v="2"/>
    <n v="740"/>
    <s v="VANDALISM - FELONY ($400 &amp; OVER, ALL CHURCH VANDALISMS)"/>
    <s v="0329 1300 1307 1822"/>
    <n v="41"/>
    <s v="F"/>
    <s v="W"/>
    <n v="101"/>
    <s v="STREET"/>
    <m/>
    <m/>
    <s v="IC"/>
    <s v="Invest Cont"/>
    <n v="740"/>
    <m/>
    <m/>
    <m/>
    <s v="6200 W  SUNSET                       BL"/>
    <m/>
    <n v="34.097999999999999"/>
    <n v="-118.32429999999999"/>
    <n v="0"/>
  </r>
  <r>
    <n v="211207371"/>
    <d v="2021-02-22T00:00:00"/>
    <d v="2021-02-22T00:00:00"/>
    <n v="1754"/>
    <n v="12"/>
    <x v="8"/>
    <n v="1208"/>
    <n v="1"/>
    <n v="230"/>
    <s v="ASSAULT WITH DEADLY WEAPON, AGGRAVATED ASSAULT"/>
    <s v="1309 0302 0209 0305 0906 1100 1402 1407 0400 0430"/>
    <n v="47"/>
    <s v="M"/>
    <s v="B"/>
    <n v="101"/>
    <s v="STREET"/>
    <n v="102"/>
    <s v="HAND GUN"/>
    <s v="IC"/>
    <s v="Invest Cont"/>
    <n v="230"/>
    <n v="998"/>
    <m/>
    <m/>
    <s v="600 W  51ST                         ST"/>
    <m/>
    <n v="33.996400000000001"/>
    <n v="-118.2847"/>
    <n v="0"/>
  </r>
  <r>
    <n v="211414589"/>
    <d v="2021-06-30T00:00:00"/>
    <d v="2021-06-30T00:00:00"/>
    <n v="1656"/>
    <n v="14"/>
    <x v="14"/>
    <n v="1458"/>
    <n v="2"/>
    <n v="354"/>
    <s v="THEFT OF IDENTITY"/>
    <n v="377"/>
    <n v="36"/>
    <s v="M"/>
    <s v="W"/>
    <n v="710"/>
    <s v="OTHER PREMISE"/>
    <m/>
    <m/>
    <s v="IC"/>
    <s v="Invest Cont"/>
    <n v="354"/>
    <m/>
    <m/>
    <m/>
    <s v="11300    NUTMEG                       AV"/>
    <m/>
    <n v="34.001800000000003"/>
    <n v="-118.4149"/>
    <n v="0"/>
  </r>
  <r>
    <n v="210413806"/>
    <d v="2021-10-12T00:00:00"/>
    <d v="2021-10-12T00:00:00"/>
    <n v="600"/>
    <n v="4"/>
    <x v="4"/>
    <n v="467"/>
    <n v="1"/>
    <n v="341"/>
    <s v="THEFT-GRAND ($950.01 &amp; OVER)EXCPT,GUNS,FOWL,LIVESTK,PROD"/>
    <n v="344"/>
    <n v="25"/>
    <s v="F"/>
    <s v="H"/>
    <n v="104"/>
    <s v="DRIVEWAY"/>
    <m/>
    <m/>
    <s v="IC"/>
    <s v="Invest Cont"/>
    <n v="341"/>
    <m/>
    <m/>
    <m/>
    <s v="100 S  EVERGREEN                    AV"/>
    <m/>
    <n v="34.038699999999999"/>
    <n v="-118.2079"/>
    <n v="0"/>
  </r>
  <r>
    <n v="211409655"/>
    <d v="2021-04-14T00:00:00"/>
    <d v="2021-04-14T00:00:00"/>
    <n v="300"/>
    <n v="14"/>
    <x v="14"/>
    <n v="1499"/>
    <n v="2"/>
    <n v="745"/>
    <s v="VANDALISM - MISDEAMEANOR ($399 OR UNDER)"/>
    <s v="0329 1402"/>
    <n v="0"/>
    <s v="X"/>
    <s v="X"/>
    <n v="101"/>
    <s v="STREET"/>
    <m/>
    <m/>
    <s v="IC"/>
    <s v="Invest Cont"/>
    <n v="745"/>
    <n v="998"/>
    <m/>
    <m/>
    <s v="111TH"/>
    <s v="AVIATION                     ST"/>
    <n v="33.9345"/>
    <n v="-118.3785"/>
    <n v="0"/>
  </r>
  <r>
    <n v="212009154"/>
    <d v="2021-05-14T00:00:00"/>
    <d v="2021-05-14T00:00:00"/>
    <n v="1600"/>
    <n v="20"/>
    <x v="19"/>
    <n v="2091"/>
    <n v="1"/>
    <n v="341"/>
    <s v="THEFT-GRAND ($950.01 &amp; OVER)EXCPT,GUNS,FOWL,LIVESTK,PROD"/>
    <s v="1822 0344 2032"/>
    <n v="0"/>
    <s v="X"/>
    <s v="X"/>
    <n v="217"/>
    <s v="AUTO REPAIR SHOP"/>
    <m/>
    <m/>
    <s v="IC"/>
    <s v="Invest Cont"/>
    <n v="341"/>
    <m/>
    <m/>
    <m/>
    <s v="2400 W  WASHINGTON                   BL"/>
    <m/>
    <n v="34.039900000000003"/>
    <n v="-118.3154"/>
    <n v="0"/>
  </r>
  <r>
    <n v="211115430"/>
    <d v="2021-11-16T00:00:00"/>
    <d v="2021-11-09T00:00:00"/>
    <n v="1023"/>
    <n v="11"/>
    <x v="7"/>
    <n v="1133"/>
    <n v="2"/>
    <n v="354"/>
    <s v="THEFT OF IDENTITY"/>
    <n v="1822"/>
    <n v="46"/>
    <s v="F"/>
    <s v="W"/>
    <n v="501"/>
    <s v="SINGLE FAMILY DWELLING"/>
    <m/>
    <m/>
    <s v="IC"/>
    <s v="Invest Cont"/>
    <n v="354"/>
    <m/>
    <m/>
    <m/>
    <s v="3100    GLENDALE                     BL"/>
    <m/>
    <n v="34.116100000000003"/>
    <n v="-118.2627"/>
    <n v="0"/>
  </r>
  <r>
    <n v="210704794"/>
    <d v="2021-01-18T00:00:00"/>
    <d v="2021-01-17T00:00:00"/>
    <n v="2135"/>
    <n v="7"/>
    <x v="0"/>
    <n v="788"/>
    <n v="1"/>
    <n v="330"/>
    <s v="BURGLARY FROM VEHICLE"/>
    <s v="0344 0385"/>
    <n v="23"/>
    <s v="M"/>
    <s v="B"/>
    <n v="101"/>
    <s v="STREET"/>
    <m/>
    <m/>
    <s v="IC"/>
    <s v="Invest Cont"/>
    <n v="330"/>
    <m/>
    <m/>
    <m/>
    <s v="23RD"/>
    <s v="BRONSON"/>
    <n v="34.036299999999997"/>
    <n v="-118.3317"/>
    <n v="0"/>
  </r>
  <r>
    <n v="212113710"/>
    <d v="2021-09-10T00:00:00"/>
    <d v="2021-09-10T00:00:00"/>
    <n v="800"/>
    <n v="21"/>
    <x v="15"/>
    <n v="2149"/>
    <n v="1"/>
    <n v="236"/>
    <s v="INTIMATE PARTNER - AGGRAVATED ASSAULT"/>
    <s v="2000 0334 0408 0448 0356 0913"/>
    <n v="22"/>
    <s v="F"/>
    <s v="H"/>
    <n v="101"/>
    <s v="STREET"/>
    <n v="200"/>
    <s v="KNIFE WITH BLADE 6INCHES OR LESS"/>
    <s v="AO"/>
    <s v="Adult Other"/>
    <n v="236"/>
    <m/>
    <m/>
    <m/>
    <s v="GAULT                        ST"/>
    <s v="WINNETKA                     AV"/>
    <n v="34.199300000000001"/>
    <n v="-118.571"/>
    <n v="0"/>
  </r>
  <r>
    <n v="212016312"/>
    <d v="2021-10-29T00:00:00"/>
    <d v="2021-10-02T00:00:00"/>
    <n v="1845"/>
    <n v="20"/>
    <x v="19"/>
    <n v="2069"/>
    <n v="2"/>
    <n v="745"/>
    <s v="VANDALISM - MISDEAMEANOR ($399 OR UNDER)"/>
    <s v="0329 1822 1602"/>
    <n v="56"/>
    <s v="M"/>
    <s v="W"/>
    <n v="707"/>
    <s v="GARAGE/CARPORT"/>
    <n v="500"/>
    <s v="UNKNOWN WEAPON/OTHER WEAPON"/>
    <s v="IC"/>
    <s v="Invest Cont"/>
    <n v="745"/>
    <m/>
    <m/>
    <m/>
    <s v="1000    ELDEN                        AV"/>
    <m/>
    <n v="34.051600000000001"/>
    <n v="-118.2877"/>
    <n v="0"/>
  </r>
  <r>
    <n v="210517351"/>
    <d v="2021-12-19T00:00:00"/>
    <d v="2021-12-19T00:00:00"/>
    <n v="1720"/>
    <n v="5"/>
    <x v="10"/>
    <n v="563"/>
    <n v="2"/>
    <n v="740"/>
    <s v="VANDALISM - FELONY ($400 &amp; OVER, ALL CHURCH VANDALISMS)"/>
    <s v="1307 0329"/>
    <n v="59"/>
    <s v="F"/>
    <s v="B"/>
    <n v="122"/>
    <s v="VEHICLE, PASSENGER/TRUCK"/>
    <m/>
    <m/>
    <s v="IC"/>
    <s v="Invest Cont"/>
    <n v="740"/>
    <m/>
    <m/>
    <m/>
    <s v="17TH                         ST"/>
    <s v="GAFFEY                       ST"/>
    <n v="33.7288"/>
    <n v="-118.2924"/>
    <n v="0"/>
  </r>
  <r>
    <n v="210616895"/>
    <d v="2021-10-04T00:00:00"/>
    <d v="2021-10-04T00:00:00"/>
    <n v="100"/>
    <n v="6"/>
    <x v="9"/>
    <n v="636"/>
    <n v="2"/>
    <n v="745"/>
    <s v="VANDALISM - MISDEAMEANOR ($399 OR UNDER)"/>
    <s v="0329 1822 1501 1300 1307 1609"/>
    <n v="45"/>
    <s v="M"/>
    <s v="B"/>
    <n v="108"/>
    <s v="PARKING LOT"/>
    <m/>
    <m/>
    <s v="IC"/>
    <s v="Invest Cont"/>
    <n v="745"/>
    <m/>
    <m/>
    <m/>
    <s v="6700    YUCCA                        ST"/>
    <m/>
    <n v="0"/>
    <n v="0"/>
    <n v="0"/>
  </r>
  <r>
    <n v="210120820"/>
    <d v="2021-11-20T00:00:00"/>
    <d v="2021-11-19T00:00:00"/>
    <n v="423"/>
    <n v="1"/>
    <x v="1"/>
    <n v="182"/>
    <n v="1"/>
    <n v="331"/>
    <s v="THEFT FROM MOTOR VEHICLE - GRAND ($950.01 AND OVER)"/>
    <s v="0344 1300 1822 1606"/>
    <n v="20"/>
    <s v="M"/>
    <s v="A"/>
    <n v="707"/>
    <s v="GARAGE/CARPORT"/>
    <m/>
    <m/>
    <s v="IC"/>
    <s v="Invest Cont"/>
    <n v="331"/>
    <m/>
    <m/>
    <m/>
    <s v="900 S  HILL                         ST"/>
    <m/>
    <n v="34.042000000000002"/>
    <n v="-118.2625"/>
    <n v="0"/>
  </r>
  <r>
    <n v="210207855"/>
    <d v="2021-04-07T00:00:00"/>
    <d v="2021-04-06T00:00:00"/>
    <n v="2300"/>
    <n v="2"/>
    <x v="5"/>
    <n v="204"/>
    <n v="1"/>
    <n v="510"/>
    <s v="VEHICLE - STOLEN"/>
    <m/>
    <n v="0"/>
    <m/>
    <m/>
    <n v="101"/>
    <s v="STREET"/>
    <m/>
    <m/>
    <s v="IC"/>
    <s v="Invest Cont"/>
    <n v="510"/>
    <m/>
    <m/>
    <m/>
    <s v="800    LUCILE                       AV"/>
    <m/>
    <n v="34.083799999999997"/>
    <n v="-118.28360000000001"/>
    <n v="0"/>
  </r>
  <r>
    <n v="211915234"/>
    <d v="2021-11-05T00:00:00"/>
    <d v="2021-11-04T00:00:00"/>
    <n v="1720"/>
    <n v="19"/>
    <x v="16"/>
    <n v="1999"/>
    <n v="2"/>
    <n v="624"/>
    <s v="BATTERY - SIMPLE ASSAULT"/>
    <s v="0416 0913 1817 2004"/>
    <n v="30"/>
    <s v="F"/>
    <s v="H"/>
    <n v="401"/>
    <s v="MINI-MART"/>
    <n v="400"/>
    <s v="STRONG-ARM (HANDS, FIST, FEET OR BODILY FORCE)"/>
    <s v="IC"/>
    <s v="Invest Cont"/>
    <n v="624"/>
    <m/>
    <m/>
    <m/>
    <s v="13600    ROSCOE                       BL"/>
    <m/>
    <n v="34.221699999999998"/>
    <n v="-118.42910000000001"/>
    <n v="0"/>
  </r>
  <r>
    <n v="210810113"/>
    <d v="2021-06-05T00:00:00"/>
    <d v="2021-06-05T00:00:00"/>
    <n v="320"/>
    <n v="8"/>
    <x v="12"/>
    <n v="887"/>
    <n v="1"/>
    <n v="440"/>
    <s v="THEFT PLAIN - PETTY ($950 &amp; UNDER)"/>
    <s v="0344 1913"/>
    <n v="42"/>
    <s v="M"/>
    <s v="H"/>
    <n v="501"/>
    <s v="SINGLE FAMILY DWELLING"/>
    <m/>
    <m/>
    <s v="IC"/>
    <s v="Invest Cont"/>
    <n v="440"/>
    <m/>
    <m/>
    <m/>
    <s v="2700 S  BEVERLY                      DR"/>
    <m/>
    <n v="34.039099999999998"/>
    <n v="-118.39579999999999"/>
    <n v="0"/>
  </r>
  <r>
    <n v="210122607"/>
    <d v="2021-12-22T00:00:00"/>
    <d v="2021-12-22T00:00:00"/>
    <n v="330"/>
    <n v="1"/>
    <x v="1"/>
    <n v="195"/>
    <n v="1"/>
    <n v="440"/>
    <s v="THEFT PLAIN - PETTY ($950 &amp; UNDER)"/>
    <s v="0397 1602 1218 1822 0344"/>
    <n v="40"/>
    <s v="M"/>
    <s v="W"/>
    <n v="101"/>
    <s v="STREET"/>
    <m/>
    <m/>
    <s v="IC"/>
    <s v="Invest Cont"/>
    <n v="440"/>
    <m/>
    <m/>
    <m/>
    <s v="1300 S  LOS ANGELES                  ST"/>
    <m/>
    <n v="34.035200000000003"/>
    <n v="-118.2598"/>
    <n v="0"/>
  </r>
  <r>
    <n v="211815049"/>
    <d v="2021-08-11T00:00:00"/>
    <d v="2021-08-11T00:00:00"/>
    <n v="1210"/>
    <n v="18"/>
    <x v="17"/>
    <n v="1849"/>
    <n v="1"/>
    <n v="510"/>
    <s v="VEHICLE - STOLEN"/>
    <m/>
    <n v="0"/>
    <m/>
    <m/>
    <n v="101"/>
    <s v="STREET"/>
    <m/>
    <m/>
    <s v="IC"/>
    <s v="Invest Cont"/>
    <n v="510"/>
    <m/>
    <m/>
    <m/>
    <s v="IMPERIAL                     HY"/>
    <s v="CROESUS"/>
    <n v="33.929099999999998"/>
    <n v="-118.23350000000001"/>
    <n v="0"/>
  </r>
  <r>
    <n v="211700924"/>
    <d v="2021-11-15T00:00:00"/>
    <d v="2021-11-15T00:00:00"/>
    <n v="1705"/>
    <n v="17"/>
    <x v="13"/>
    <n v="1715"/>
    <n v="1"/>
    <n v="230"/>
    <s v="ASSAULT WITH DEADLY WEAPON, AGGRAVATED ASSAULT"/>
    <s v="1309 0450 1402 1407 0329 1310 1312 0334 1100 1822"/>
    <n v="52"/>
    <s v="M"/>
    <s v="O"/>
    <n v="101"/>
    <s v="STREET"/>
    <n v="109"/>
    <s v="SEMI-AUTOMATIC PISTOL"/>
    <s v="IC"/>
    <s v="Invest Cont"/>
    <n v="230"/>
    <n v="998"/>
    <m/>
    <m/>
    <s v="BRADFORD                     PL"/>
    <s v="NUGENT                       DR"/>
    <n v="34.295400000000001"/>
    <n v="-118.5136"/>
    <n v="0"/>
  </r>
  <r>
    <n v="220804176"/>
    <d v="2021-12-28T00:00:00"/>
    <d v="2021-12-28T00:00:00"/>
    <n v="1445"/>
    <n v="8"/>
    <x v="12"/>
    <n v="882"/>
    <n v="2"/>
    <n v="625"/>
    <s v="OTHER ASSAULT"/>
    <s v="0400 1822 1310 0416 0342 0356"/>
    <n v="28"/>
    <s v="F"/>
    <s v="H"/>
    <n v="108"/>
    <s v="PARKING LOT"/>
    <n v="400"/>
    <s v="STRONG-ARM (HANDS, FIST, FEET OR BODILY FORCE)"/>
    <s v="IC"/>
    <s v="Invest Cont"/>
    <n v="625"/>
    <m/>
    <m/>
    <m/>
    <s v="2200    SAWTELLE                     BL"/>
    <m/>
    <n v="34.038200000000003"/>
    <n v="-118.44119999999999"/>
    <n v="0"/>
  </r>
  <r>
    <n v="211406327"/>
    <d v="2021-02-11T00:00:00"/>
    <d v="2021-02-10T00:00:00"/>
    <n v="1730"/>
    <n v="14"/>
    <x v="14"/>
    <n v="1464"/>
    <n v="1"/>
    <n v="510"/>
    <s v="VEHICLE - STOLEN"/>
    <m/>
    <n v="0"/>
    <m/>
    <m/>
    <n v="108"/>
    <s v="PARKING LOT"/>
    <m/>
    <m/>
    <s v="IC"/>
    <s v="Invest Cont"/>
    <n v="510"/>
    <m/>
    <m/>
    <m/>
    <s v="12700    MILLENNIUM                   DR"/>
    <m/>
    <n v="33.9754"/>
    <n v="-118.4178"/>
    <n v="0"/>
  </r>
  <r>
    <n v="210514564"/>
    <d v="2021-10-06T00:00:00"/>
    <d v="2021-10-06T00:00:00"/>
    <n v="200"/>
    <n v="5"/>
    <x v="10"/>
    <n v="567"/>
    <n v="2"/>
    <n v="624"/>
    <s v="BATTERY - SIMPLE ASSAULT"/>
    <s v="0400 0416 0913 1810"/>
    <n v="58"/>
    <s v="M"/>
    <s v="H"/>
    <n v="501"/>
    <s v="SINGLE FAMILY DWELLING"/>
    <n v="400"/>
    <s v="STRONG-ARM (HANDS, FIST, FEET OR BODILY FORCE)"/>
    <s v="IC"/>
    <s v="Invest Cont"/>
    <n v="624"/>
    <m/>
    <m/>
    <m/>
    <s v="2300 S  PACIFIC                      AV"/>
    <m/>
    <n v="33.723100000000002"/>
    <n v="-118.288"/>
    <n v="0"/>
  </r>
  <r>
    <n v="211713052"/>
    <d v="2021-09-01T00:00:00"/>
    <d v="2021-07-31T00:00:00"/>
    <n v="1030"/>
    <n v="17"/>
    <x v="13"/>
    <n v="1756"/>
    <n v="1"/>
    <n v="341"/>
    <s v="THEFT-GRAND ($950.01 &amp; OVER)EXCPT,GUNS,FOWL,LIVESTK,PROD"/>
    <s v="0344 0394 0352"/>
    <n v="25"/>
    <s v="F"/>
    <s v="W"/>
    <n v="501"/>
    <s v="SINGLE FAMILY DWELLING"/>
    <m/>
    <m/>
    <s v="IC"/>
    <s v="Invest Cont"/>
    <n v="341"/>
    <m/>
    <m/>
    <m/>
    <s v="17200    TUBA                         ST"/>
    <m/>
    <n v="34.256599999999999"/>
    <n v="-118.50790000000001"/>
    <n v="0"/>
  </r>
  <r>
    <n v="211401058"/>
    <d v="2021-11-12T00:00:00"/>
    <d v="2021-11-12T00:00:00"/>
    <n v="2320"/>
    <n v="14"/>
    <x v="14"/>
    <n v="1432"/>
    <n v="1"/>
    <n v="230"/>
    <s v="ASSAULT WITH DEADLY WEAPON, AGGRAVATED ASSAULT"/>
    <s v="0400 0416 1402 1218 2004 0913 0906 1816 0918"/>
    <n v="52"/>
    <s v="F"/>
    <s v="B"/>
    <n v="102"/>
    <s v="SIDEWALK"/>
    <n v="312"/>
    <s v="PIPE/METAL PIPE"/>
    <s v="AA"/>
    <s v="Adult Arrest"/>
    <n v="230"/>
    <m/>
    <m/>
    <m/>
    <s v="VENICE                       BL"/>
    <s v="ELECTRIC                     AV"/>
    <n v="33.990499999999997"/>
    <n v="-118.4599"/>
    <n v="1"/>
  </r>
  <r>
    <n v="210610686"/>
    <d v="2021-06-04T00:00:00"/>
    <d v="2021-05-21T00:00:00"/>
    <n v="2050"/>
    <n v="6"/>
    <x v="9"/>
    <n v="622"/>
    <n v="2"/>
    <n v="354"/>
    <s v="THEFT OF IDENTITY"/>
    <s v="0377 1822 1501 0344 0930"/>
    <n v="44"/>
    <s v="M"/>
    <s v="W"/>
    <n v="501"/>
    <s v="SINGLE FAMILY DWELLING"/>
    <m/>
    <m/>
    <s v="IC"/>
    <s v="Invest Cont"/>
    <n v="354"/>
    <m/>
    <m/>
    <m/>
    <s v="2400    ACHILLES                     DR"/>
    <m/>
    <n v="34.1145"/>
    <n v="-118.36709999999999"/>
    <n v="0"/>
  </r>
  <r>
    <n v="211906331"/>
    <d v="2021-03-05T00:00:00"/>
    <d v="2021-03-05T00:00:00"/>
    <n v="1500"/>
    <n v="19"/>
    <x v="16"/>
    <n v="1924"/>
    <n v="2"/>
    <n v="354"/>
    <s v="THEFT OF IDENTITY"/>
    <n v="930"/>
    <n v="26"/>
    <s v="M"/>
    <s v="H"/>
    <n v="501"/>
    <s v="SINGLE FAMILY DWELLING"/>
    <m/>
    <m/>
    <s v="IC"/>
    <s v="Invest Cont"/>
    <n v="354"/>
    <m/>
    <m/>
    <m/>
    <s v="14900    ASTORIA                      ST"/>
    <m/>
    <n v="34.294800000000002"/>
    <n v="-118.4571"/>
    <n v="0"/>
  </r>
  <r>
    <n v="212105163"/>
    <d v="2021-02-03T00:00:00"/>
    <d v="2021-02-03T00:00:00"/>
    <n v="600"/>
    <n v="21"/>
    <x v="15"/>
    <n v="2155"/>
    <n v="1"/>
    <n v="330"/>
    <s v="BURGLARY FROM VEHICLE"/>
    <s v="0344 0321"/>
    <n v="44"/>
    <s v="F"/>
    <s v="B"/>
    <n v="707"/>
    <s v="GARAGE/CARPORT"/>
    <m/>
    <m/>
    <s v="IC"/>
    <s v="Invest Cont"/>
    <n v="330"/>
    <m/>
    <m/>
    <m/>
    <s v="22200    VICTORY                      BL"/>
    <m/>
    <n v="34.186500000000002"/>
    <n v="-118.611"/>
    <n v="0"/>
  </r>
  <r>
    <n v="210305549"/>
    <d v="2021-01-30T00:00:00"/>
    <d v="2021-01-30T00:00:00"/>
    <n v="735"/>
    <n v="3"/>
    <x v="2"/>
    <n v="379"/>
    <n v="2"/>
    <n v="745"/>
    <s v="VANDALISM - MISDEAMEANOR ($399 OR UNDER)"/>
    <s v="0913 2000 1813 1814 0329 1309"/>
    <n v="31"/>
    <s v="F"/>
    <s v="H"/>
    <n v="502"/>
    <s v="MULTI-UNIT DWELLING (APARTMENT, DUPLEX, ETC)"/>
    <n v="400"/>
    <s v="STRONG-ARM (HANDS, FIST, FEET OR BODILY FORCE)"/>
    <s v="IC"/>
    <s v="Invest Cont"/>
    <n v="745"/>
    <m/>
    <m/>
    <m/>
    <s v="1000    BROWNING                     BL"/>
    <m/>
    <n v="34.012099999999997"/>
    <n v="-118.2921"/>
    <n v="0"/>
  </r>
  <r>
    <n v="211804948"/>
    <d v="2021-01-19T00:00:00"/>
    <d v="2021-01-19T00:00:00"/>
    <n v="1315"/>
    <n v="18"/>
    <x v="17"/>
    <n v="1837"/>
    <n v="1"/>
    <n v="230"/>
    <s v="ASSAULT WITH DEADLY WEAPON, AGGRAVATED ASSAULT"/>
    <s v="1300 0450 1822 0342"/>
    <n v="17"/>
    <s v="M"/>
    <s v="B"/>
    <n v="101"/>
    <s v="STREET"/>
    <n v="102"/>
    <s v="HAND GUN"/>
    <s v="IC"/>
    <s v="Invest Cont"/>
    <n v="230"/>
    <m/>
    <m/>
    <m/>
    <s v="109TH                        ST"/>
    <s v="WILMINGTON"/>
    <n v="33.937100000000001"/>
    <n v="-118.239"/>
    <n v="0"/>
  </r>
  <r>
    <n v="221007057"/>
    <d v="2022-03-22T00:00:00"/>
    <d v="2021-06-13T00:00:00"/>
    <n v="1929"/>
    <n v="10"/>
    <x v="11"/>
    <n v="1075"/>
    <n v="2"/>
    <n v="956"/>
    <s v="LETTERS, LEWD  -  TELEPHONE CALLS, LEWD"/>
    <s v="0913 1906"/>
    <n v="25"/>
    <s v="F"/>
    <s v="W"/>
    <n v="501"/>
    <s v="SINGLE FAMILY DWELLING"/>
    <m/>
    <m/>
    <s v="AO"/>
    <s v="Adult Other"/>
    <n v="956"/>
    <m/>
    <m/>
    <m/>
    <s v="4900    ZELZAH                       AV"/>
    <m/>
    <n v="34.158900000000003"/>
    <n v="-118.52290000000001"/>
    <n v="0"/>
  </r>
  <r>
    <n v="211014253"/>
    <d v="2021-11-06T00:00:00"/>
    <d v="2021-11-06T00:00:00"/>
    <n v="330"/>
    <n v="10"/>
    <x v="11"/>
    <n v="1025"/>
    <n v="2"/>
    <n v="626"/>
    <s v="INTIMATE PARTNER - SIMPLE ASSAULT"/>
    <s v="1206 2000 0913 1814 0400"/>
    <n v="33"/>
    <s v="M"/>
    <s v="H"/>
    <n v="502"/>
    <s v="MULTI-UNIT DWELLING (APARTMENT, DUPLEX, ETC)"/>
    <n v="500"/>
    <s v="UNKNOWN WEAPON/OTHER WEAPON"/>
    <s v="IC"/>
    <s v="Invest Cont"/>
    <n v="626"/>
    <m/>
    <m/>
    <m/>
    <s v="17800    SHERMAN                      WY"/>
    <m/>
    <n v="34.200899999999997"/>
    <n v="-118.52290000000001"/>
    <n v="0"/>
  </r>
  <r>
    <n v="212115061"/>
    <d v="2021-10-11T00:00:00"/>
    <d v="2021-10-10T00:00:00"/>
    <n v="1740"/>
    <n v="21"/>
    <x v="15"/>
    <n v="2156"/>
    <n v="1"/>
    <n v="442"/>
    <s v="SHOPLIFTING - PETTY THEFT ($950 &amp; UNDER)"/>
    <n v="325"/>
    <n v="35"/>
    <s v="M"/>
    <s v="X"/>
    <n v="404"/>
    <s v="DEPARTMENT STORE"/>
    <m/>
    <m/>
    <s v="IC"/>
    <s v="Invest Cont"/>
    <n v="442"/>
    <m/>
    <m/>
    <m/>
    <s v="21900    VANOWEN                      ST"/>
    <m/>
    <n v="34.193800000000003"/>
    <n v="-118.6037"/>
    <n v="0"/>
  </r>
  <r>
    <n v="212111448"/>
    <d v="2021-07-15T00:00:00"/>
    <d v="2021-07-15T00:00:00"/>
    <n v="2130"/>
    <n v="21"/>
    <x v="15"/>
    <n v="2148"/>
    <n v="2"/>
    <n v="624"/>
    <s v="BATTERY - SIMPLE ASSAULT"/>
    <s v="0919 0416"/>
    <n v="60"/>
    <s v="M"/>
    <s v="O"/>
    <n v="101"/>
    <s v="STREET"/>
    <n v="400"/>
    <s v="STRONG-ARM (HANDS, FIST, FEET OR BODILY FORCE)"/>
    <s v="IC"/>
    <s v="Invest Cont"/>
    <n v="624"/>
    <m/>
    <m/>
    <m/>
    <s v="SHERMAN                      WY"/>
    <s v="MASON"/>
    <n v="34.201000000000001"/>
    <n v="-118.5797"/>
    <n v="0"/>
  </r>
  <r>
    <n v="211704578"/>
    <d v="2021-01-17T00:00:00"/>
    <d v="2021-01-16T00:00:00"/>
    <n v="1800"/>
    <n v="17"/>
    <x v="13"/>
    <n v="1782"/>
    <n v="1"/>
    <n v="510"/>
    <s v="VEHICLE - STOLEN"/>
    <m/>
    <n v="0"/>
    <m/>
    <m/>
    <n v="103"/>
    <s v="ALLEY"/>
    <m/>
    <m/>
    <s v="IC"/>
    <s v="Invest Cont"/>
    <n v="510"/>
    <m/>
    <m/>
    <m/>
    <s v="19700    PARTHENIA                    ST"/>
    <m/>
    <n v="34.231200000000001"/>
    <n v="-118.56319999999999"/>
    <n v="0"/>
  </r>
  <r>
    <n v="211706983"/>
    <d v="2021-03-30T00:00:00"/>
    <d v="2021-03-30T00:00:00"/>
    <n v="1820"/>
    <n v="17"/>
    <x v="13"/>
    <n v="1713"/>
    <n v="1"/>
    <n v="236"/>
    <s v="INTIMATE PARTNER - AGGRAVATED ASSAULT"/>
    <s v="1813 0334 2002 2000 0913 1402 0421"/>
    <n v="38"/>
    <s v="F"/>
    <s v="H"/>
    <n v="501"/>
    <s v="SINGLE FAMILY DWELLING"/>
    <n v="205"/>
    <s v="KITCHEN KNIFE"/>
    <s v="AO"/>
    <s v="Adult Other"/>
    <n v="236"/>
    <n v="998"/>
    <m/>
    <m/>
    <s v="11400    EDENBERG                     AV"/>
    <m/>
    <n v="34.279000000000003"/>
    <n v="-118.5394"/>
    <n v="0"/>
  </r>
  <r>
    <n v="210210411"/>
    <d v="2021-06-07T00:00:00"/>
    <d v="2021-06-06T00:00:00"/>
    <n v="230"/>
    <n v="2"/>
    <x v="5"/>
    <n v="246"/>
    <n v="1"/>
    <n v="440"/>
    <s v="THEFT PLAIN - PETTY ($950 &amp; UNDER)"/>
    <s v="0344 2034"/>
    <n v="44"/>
    <s v="M"/>
    <s v="B"/>
    <n v="101"/>
    <s v="STREET"/>
    <m/>
    <m/>
    <s v="IC"/>
    <s v="Invest Cont"/>
    <n v="440"/>
    <m/>
    <m/>
    <m/>
    <s v="600 S  WESTLAKE                     AV"/>
    <m/>
    <n v="34.059800000000003"/>
    <n v="-118.2734"/>
    <n v="0"/>
  </r>
  <r>
    <n v="210110208"/>
    <d v="2021-05-12T00:00:00"/>
    <d v="2021-05-12T00:00:00"/>
    <n v="1730"/>
    <n v="1"/>
    <x v="1"/>
    <n v="156"/>
    <n v="2"/>
    <n v="624"/>
    <s v="BATTERY - SIMPLE ASSAULT"/>
    <s v="1218 2004 0416"/>
    <n v="40"/>
    <s v="F"/>
    <s v="H"/>
    <n v="102"/>
    <s v="SIDEWALK"/>
    <n v="400"/>
    <s v="STRONG-ARM (HANDS, FIST, FEET OR BODILY FORCE)"/>
    <s v="IC"/>
    <s v="Invest Cont"/>
    <n v="624"/>
    <m/>
    <m/>
    <m/>
    <s v="5TH"/>
    <s v="SAN PEDRO"/>
    <n v="34.044199999999996"/>
    <n v="-118.2439"/>
    <n v="0"/>
  </r>
  <r>
    <n v="212115806"/>
    <d v="2021-10-29T00:00:00"/>
    <d v="2021-10-29T00:00:00"/>
    <n v="1100"/>
    <n v="21"/>
    <x v="15"/>
    <n v="2187"/>
    <n v="1"/>
    <n v="761"/>
    <s v="BRANDISH WEAPON"/>
    <s v="2004 1822 0334"/>
    <n v="30"/>
    <s v="F"/>
    <s v="H"/>
    <n v="102"/>
    <s v="SIDEWALK"/>
    <n v="200"/>
    <s v="KNIFE WITH BLADE 6INCHES OR LESS"/>
    <s v="IC"/>
    <s v="Invest Cont"/>
    <n v="761"/>
    <m/>
    <m/>
    <m/>
    <s v="21700    VENTURA                      BL"/>
    <m/>
    <n v="34.168300000000002"/>
    <n v="-118.6007"/>
    <n v="0"/>
  </r>
  <r>
    <n v="212008380"/>
    <d v="2021-04-22T00:00:00"/>
    <d v="2021-04-22T00:00:00"/>
    <n v="600"/>
    <n v="20"/>
    <x v="19"/>
    <n v="2024"/>
    <n v="2"/>
    <n v="860"/>
    <s v="BATTERY WITH SEXUAL CONTACT"/>
    <s v="2050 1822 0522 0551 1218 0910"/>
    <n v="43"/>
    <s v="F"/>
    <s v="H"/>
    <n v="922"/>
    <s v="MTA - PURPLE LINE - WILSHIRE/WESTERN"/>
    <n v="400"/>
    <s v="STRONG-ARM (HANDS, FIST, FEET OR BODILY FORCE)"/>
    <s v="IC"/>
    <s v="Invest Cont"/>
    <n v="860"/>
    <m/>
    <m/>
    <m/>
    <s v="3700    WILSHIRE                     BL"/>
    <m/>
    <n v="34.063600000000001"/>
    <n v="-118.3047"/>
    <n v="0"/>
  </r>
  <r>
    <n v="211708628"/>
    <d v="2021-05-14T00:00:00"/>
    <d v="2021-05-07T00:00:00"/>
    <n v="927"/>
    <n v="17"/>
    <x v="13"/>
    <n v="1764"/>
    <n v="1"/>
    <n v="343"/>
    <s v="SHOPLIFTING-GRAND THEFT ($950.01 &amp; OVER)"/>
    <n v="325"/>
    <n v="0"/>
    <s v="X"/>
    <s v="X"/>
    <n v="203"/>
    <s v="OTHER BUSINESS"/>
    <m/>
    <m/>
    <s v="IC"/>
    <s v="Invest Cont"/>
    <n v="343"/>
    <m/>
    <m/>
    <m/>
    <s v="19500    NORDHOFF                     ST"/>
    <m/>
    <n v="34.235500000000002"/>
    <n v="-118.5573"/>
    <n v="0"/>
  </r>
  <r>
    <n v="211111634"/>
    <d v="2021-08-06T00:00:00"/>
    <d v="2021-04-30T00:00:00"/>
    <n v="1200"/>
    <n v="11"/>
    <x v="7"/>
    <n v="1113"/>
    <n v="1"/>
    <n v="341"/>
    <s v="THEFT-GRAND ($950.01 &amp; OVER)EXCPT,GUNS,FOWL,LIVESTK,PROD"/>
    <m/>
    <n v="76"/>
    <s v="F"/>
    <s v="H"/>
    <n v="516"/>
    <s v="SINGLE RESIDENCE OCCUPANCY (SRO'S) LOCATIONS"/>
    <m/>
    <m/>
    <s v="IC"/>
    <s v="Invest Cont"/>
    <n v="341"/>
    <m/>
    <m/>
    <m/>
    <s v="4600    YOSEMITE                     WY"/>
    <m/>
    <n v="34.134099999999997"/>
    <n v="-118.22369999999999"/>
    <n v="0"/>
  </r>
  <r>
    <n v="211817350"/>
    <d v="2021-09-24T00:00:00"/>
    <d v="2021-09-24T00:00:00"/>
    <n v="430"/>
    <n v="18"/>
    <x v="17"/>
    <n v="1823"/>
    <n v="2"/>
    <n v="626"/>
    <s v="INTIMATE PARTNER - SIMPLE ASSAULT"/>
    <s v="2004 2000 0913 1814 0416 1206"/>
    <n v="32"/>
    <s v="F"/>
    <s v="H"/>
    <n v="505"/>
    <s v="MOTEL"/>
    <n v="400"/>
    <s v="STRONG-ARM (HANDS, FIST, FEET OR BODILY FORCE)"/>
    <s v="IC"/>
    <s v="Invest Cont"/>
    <n v="626"/>
    <m/>
    <m/>
    <m/>
    <s v="10100 S  SAN PEDRO                    ST"/>
    <m/>
    <n v="33.943800000000003"/>
    <n v="-118.26949999999999"/>
    <n v="0"/>
  </r>
  <r>
    <n v="211821023"/>
    <d v="2021-12-01T00:00:00"/>
    <d v="2021-11-30T00:00:00"/>
    <n v="2220"/>
    <n v="18"/>
    <x v="17"/>
    <n v="1844"/>
    <n v="1"/>
    <n v="330"/>
    <s v="BURGLARY FROM VEHICLE"/>
    <s v="0344 1822 1307 1609 0329 2032"/>
    <n v="32"/>
    <s v="F"/>
    <s v="B"/>
    <n v="704"/>
    <s v="ELEMENTARY SCHOOL"/>
    <m/>
    <m/>
    <s v="IC"/>
    <s v="Invest Cont"/>
    <n v="330"/>
    <m/>
    <m/>
    <m/>
    <s v="700 E  109TH                        PL"/>
    <m/>
    <n v="33.936500000000002"/>
    <n v="-118.26300000000001"/>
    <n v="0"/>
  </r>
  <r>
    <n v="210807576"/>
    <d v="2021-03-30T00:00:00"/>
    <d v="2021-03-27T00:00:00"/>
    <n v="626"/>
    <n v="8"/>
    <x v="12"/>
    <n v="857"/>
    <n v="1"/>
    <n v="510"/>
    <s v="VEHICLE - STOLEN"/>
    <m/>
    <n v="0"/>
    <m/>
    <m/>
    <n v="101"/>
    <s v="STREET"/>
    <m/>
    <m/>
    <s v="IC"/>
    <s v="Invest Cont"/>
    <n v="510"/>
    <m/>
    <m/>
    <m/>
    <s v="1100 S  CREST                        DR"/>
    <m/>
    <n v="34.053100000000001"/>
    <n v="-118.39409999999999"/>
    <n v="0"/>
  </r>
  <r>
    <n v="210915872"/>
    <d v="2021-10-28T00:00:00"/>
    <d v="2021-10-28T00:00:00"/>
    <n v="620"/>
    <n v="9"/>
    <x v="3"/>
    <n v="919"/>
    <n v="2"/>
    <n v="740"/>
    <s v="VANDALISM - FELONY ($400 &amp; OVER, ALL CHURCH VANDALISMS)"/>
    <s v="0329 1300"/>
    <n v="0"/>
    <s v="X"/>
    <s v="X"/>
    <n v="101"/>
    <s v="STREET"/>
    <m/>
    <m/>
    <s v="IC"/>
    <s v="Invest Cont"/>
    <n v="740"/>
    <m/>
    <m/>
    <m/>
    <s v="13600    SHERMAN                      WY"/>
    <m/>
    <n v="34.2012"/>
    <n v="-118.4298"/>
    <n v="0"/>
  </r>
  <r>
    <n v="210408803"/>
    <d v="2021-05-18T00:00:00"/>
    <d v="2021-05-16T00:00:00"/>
    <n v="2000"/>
    <n v="4"/>
    <x v="4"/>
    <n v="489"/>
    <n v="2"/>
    <n v="626"/>
    <s v="INTIMATE PARTNER - SIMPLE ASSAULT"/>
    <s v="0913 0400 0444 1814 2000"/>
    <n v="29"/>
    <s v="F"/>
    <s v="H"/>
    <n v="501"/>
    <s v="SINGLE FAMILY DWELLING"/>
    <n v="400"/>
    <s v="STRONG-ARM (HANDS, FIST, FEET OR BODILY FORCE)"/>
    <s v="AO"/>
    <s v="Adult Other"/>
    <n v="626"/>
    <m/>
    <m/>
    <m/>
    <s v="2800    CAMULOS                      PL"/>
    <m/>
    <n v="34.025500000000001"/>
    <n v="-118.2161"/>
    <n v="0"/>
  </r>
  <r>
    <n v="211915748"/>
    <d v="2021-11-18T00:00:00"/>
    <d v="2021-11-16T00:00:00"/>
    <n v="2000"/>
    <n v="19"/>
    <x v="16"/>
    <n v="1902"/>
    <n v="1"/>
    <n v="420"/>
    <s v="THEFT FROM MOTOR VEHICLE - PETTY ($950 &amp; UNDER)"/>
    <m/>
    <n v="0"/>
    <m/>
    <m/>
    <n v="104"/>
    <s v="DRIVEWAY"/>
    <m/>
    <m/>
    <s v="IC"/>
    <s v="Invest Cont"/>
    <n v="420"/>
    <m/>
    <m/>
    <m/>
    <s v="14300    FOOTHILL                     BL"/>
    <m/>
    <n v="34.319200000000002"/>
    <n v="-118.4455"/>
    <n v="0"/>
  </r>
  <r>
    <n v="211311981"/>
    <d v="2021-06-30T00:00:00"/>
    <d v="2021-06-30T00:00:00"/>
    <n v="1350"/>
    <n v="13"/>
    <x v="6"/>
    <n v="1381"/>
    <n v="1"/>
    <n v="230"/>
    <s v="ASSAULT WITH DEADLY WEAPON, AGGRAVATED ASSAULT"/>
    <s v="0344 0416 0302 0334 1300 1309 0913 2000"/>
    <n v="25"/>
    <s v="F"/>
    <s v="B"/>
    <n v="101"/>
    <s v="STREET"/>
    <n v="109"/>
    <s v="SEMI-AUTOMATIC PISTOL"/>
    <s v="AO"/>
    <s v="Adult Other"/>
    <n v="230"/>
    <m/>
    <m/>
    <m/>
    <s v="300 W  59TH                         PL"/>
    <m/>
    <n v="33.985999999999997"/>
    <n v="-118.2783"/>
    <n v="0"/>
  </r>
  <r>
    <n v="211101005"/>
    <d v="2021-10-14T00:00:00"/>
    <d v="2021-10-14T00:00:00"/>
    <n v="300"/>
    <n v="11"/>
    <x v="7"/>
    <n v="1124"/>
    <n v="1"/>
    <n v="230"/>
    <s v="ASSAULT WITH DEADLY WEAPON, AGGRAVATED ASSAULT"/>
    <s v="0400 0416 0913 0554 1817"/>
    <n v="38"/>
    <s v="F"/>
    <s v="O"/>
    <n v="501"/>
    <s v="SINGLE FAMILY DWELLING"/>
    <n v="400"/>
    <s v="STRONG-ARM (HANDS, FIST, FEET OR BODILY FORCE)"/>
    <s v="AO"/>
    <s v="Adult Other"/>
    <n v="230"/>
    <m/>
    <m/>
    <m/>
    <s v="3100    ESTARA                       AV"/>
    <m/>
    <n v="34.118099999999998"/>
    <n v="-118.24120000000001"/>
    <n v="0"/>
  </r>
  <r>
    <n v="210405849"/>
    <d v="2021-02-20T00:00:00"/>
    <d v="2021-02-20T00:00:00"/>
    <n v="100"/>
    <n v="4"/>
    <x v="4"/>
    <n v="421"/>
    <n v="1"/>
    <n v="510"/>
    <s v="VEHICLE - STOLEN"/>
    <m/>
    <n v="0"/>
    <m/>
    <m/>
    <n v="101"/>
    <s v="STREET"/>
    <m/>
    <m/>
    <s v="IC"/>
    <s v="Invest Cont"/>
    <n v="510"/>
    <m/>
    <m/>
    <m/>
    <s v="500 S  AVENUE 20"/>
    <m/>
    <n v="34.066499999999998"/>
    <n v="-118.21810000000001"/>
    <n v="0"/>
  </r>
  <r>
    <n v="211819954"/>
    <d v="2021-11-13T00:00:00"/>
    <d v="2021-10-27T00:00:00"/>
    <n v="1600"/>
    <n v="18"/>
    <x v="17"/>
    <n v="1841"/>
    <n v="1"/>
    <n v="440"/>
    <s v="THEFT PLAIN - PETTY ($950 &amp; UNDER)"/>
    <s v="1822 0344"/>
    <n v="40"/>
    <s v="F"/>
    <s v="B"/>
    <n v="710"/>
    <s v="OTHER PREMISE"/>
    <m/>
    <m/>
    <s v="IC"/>
    <s v="Invest Cont"/>
    <n v="440"/>
    <m/>
    <m/>
    <m/>
    <s v="700 W  107TH                        ST"/>
    <m/>
    <n v="33.939100000000003"/>
    <n v="-118.2894"/>
    <n v="0"/>
  </r>
  <r>
    <n v="211111034"/>
    <d v="2021-07-22T00:00:00"/>
    <d v="2021-07-13T00:00:00"/>
    <n v="1500"/>
    <n v="11"/>
    <x v="7"/>
    <n v="1109"/>
    <n v="1"/>
    <n v="420"/>
    <s v="THEFT FROM MOTOR VEHICLE - PETTY ($950 &amp; UNDER)"/>
    <n v="344"/>
    <n v="0"/>
    <s v="X"/>
    <s v="X"/>
    <n v="101"/>
    <s v="STREET"/>
    <m/>
    <m/>
    <s v="IC"/>
    <s v="Invest Cont"/>
    <n v="420"/>
    <m/>
    <m/>
    <m/>
    <s v="HERMOSA                      AV"/>
    <s v="HILL                         DR"/>
    <n v="34.1434"/>
    <n v="-118.20780000000001"/>
    <n v="0"/>
  </r>
  <r>
    <n v="220804997"/>
    <d v="2022-01-24T00:00:00"/>
    <d v="2021-11-20T00:00:00"/>
    <n v="1100"/>
    <n v="8"/>
    <x v="12"/>
    <n v="841"/>
    <n v="1"/>
    <n v="480"/>
    <s v="BIKE - STOLEN"/>
    <s v="1822 0344"/>
    <n v="22"/>
    <s v="M"/>
    <s v="W"/>
    <n v="707"/>
    <s v="GARAGE/CARPORT"/>
    <m/>
    <m/>
    <s v="IC"/>
    <s v="Invest Cont"/>
    <n v="480"/>
    <m/>
    <m/>
    <m/>
    <s v="1400    ARMACOST                     AV"/>
    <m/>
    <n v="34.042299999999997"/>
    <n v="-118.46559999999999"/>
    <n v="0"/>
  </r>
  <r>
    <n v="211713030"/>
    <d v="2021-09-25T00:00:00"/>
    <d v="2021-09-25T00:00:00"/>
    <n v="1030"/>
    <n v="17"/>
    <x v="13"/>
    <n v="1754"/>
    <n v="2"/>
    <n v="624"/>
    <s v="BATTERY - SIMPLE ASSAULT"/>
    <s v="0431 0319 1822 1300"/>
    <n v="46"/>
    <s v="M"/>
    <s v="O"/>
    <n v="108"/>
    <s v="PARKING LOT"/>
    <n v="500"/>
    <s v="UNKNOWN WEAPON/OTHER WEAPON"/>
    <s v="IC"/>
    <s v="Invest Cont"/>
    <n v="624"/>
    <m/>
    <m/>
    <m/>
    <s v="DEVONSHIRE                   ST"/>
    <s v="RESEDA                       BL"/>
    <n v="34.257300000000001"/>
    <n v="-118.5361"/>
    <n v="0"/>
  </r>
  <r>
    <n v="210206973"/>
    <d v="2021-03-05T00:00:00"/>
    <d v="2021-03-04T00:00:00"/>
    <n v="1930"/>
    <n v="2"/>
    <x v="5"/>
    <n v="269"/>
    <n v="1"/>
    <n v="230"/>
    <s v="ASSAULT WITH DEADLY WEAPON, AGGRAVATED ASSAULT"/>
    <s v="1817 0432 0342 0416 0446 0419 0429 0334 0913"/>
    <n v="37"/>
    <s v="F"/>
    <s v="H"/>
    <n v="102"/>
    <s v="SIDEWALK"/>
    <n v="400"/>
    <s v="STRONG-ARM (HANDS, FIST, FEET OR BODILY FORCE)"/>
    <s v="IC"/>
    <s v="Invest Cont"/>
    <n v="230"/>
    <m/>
    <m/>
    <m/>
    <s v="1500    CAMBRIA                      ST"/>
    <m/>
    <n v="34.052300000000002"/>
    <n v="-118.26990000000001"/>
    <n v="0"/>
  </r>
  <r>
    <n v="210319838"/>
    <d v="2021-12-06T00:00:00"/>
    <d v="2021-12-05T00:00:00"/>
    <n v="2130"/>
    <n v="3"/>
    <x v="2"/>
    <n v="315"/>
    <n v="1"/>
    <n v="510"/>
    <s v="VEHICLE - STOLEN"/>
    <m/>
    <n v="0"/>
    <m/>
    <m/>
    <n v="101"/>
    <s v="STREET"/>
    <m/>
    <m/>
    <s v="IC"/>
    <s v="Invest Cont"/>
    <n v="510"/>
    <m/>
    <m/>
    <m/>
    <s v="2400    GRAMERCY                     PK"/>
    <m/>
    <n v="34.033999999999999"/>
    <n v="-118.3133"/>
    <n v="0"/>
  </r>
  <r>
    <n v="210208713"/>
    <d v="2021-04-28T00:00:00"/>
    <d v="2021-04-28T00:00:00"/>
    <n v="1210"/>
    <n v="2"/>
    <x v="5"/>
    <n v="246"/>
    <n v="1"/>
    <n v="440"/>
    <s v="THEFT PLAIN - PETTY ($950 &amp; UNDER)"/>
    <s v="0344 0104 0325 0378 1822"/>
    <n v="0"/>
    <s v="M"/>
    <s v="W"/>
    <n v="405"/>
    <s v="CLOTHING STORE"/>
    <m/>
    <m/>
    <s v="IC"/>
    <s v="Invest Cont"/>
    <n v="440"/>
    <m/>
    <m/>
    <m/>
    <s v="400 S  ALVARADO                     ST"/>
    <m/>
    <n v="34.061100000000003"/>
    <n v="-118.2739"/>
    <n v="0"/>
  </r>
  <r>
    <n v="211116420"/>
    <d v="2021-12-14T00:00:00"/>
    <d v="2021-12-14T00:00:00"/>
    <n v="507"/>
    <n v="11"/>
    <x v="7"/>
    <n v="1149"/>
    <n v="1"/>
    <n v="210"/>
    <s v="ROBBERY"/>
    <s v="1822 0315 0325 0329 0344 0337 0334 0327"/>
    <n v="0"/>
    <s v="X"/>
    <s v="X"/>
    <n v="203"/>
    <s v="OTHER BUSINESS"/>
    <n v="102"/>
    <s v="HAND GUN"/>
    <s v="AA"/>
    <s v="Adult Arrest"/>
    <n v="210"/>
    <m/>
    <m/>
    <m/>
    <s v="5100 N  FIGUEROA                     ST"/>
    <m/>
    <n v="34.105699999999999"/>
    <n v="-118.2008"/>
    <n v="1"/>
  </r>
  <r>
    <n v="211305622"/>
    <d v="2021-02-07T00:00:00"/>
    <d v="2021-02-07T00:00:00"/>
    <n v="900"/>
    <n v="13"/>
    <x v="6"/>
    <n v="1362"/>
    <n v="1"/>
    <n v="510"/>
    <s v="VEHICLE - STOLEN"/>
    <m/>
    <n v="0"/>
    <m/>
    <m/>
    <n v="101"/>
    <s v="STREET"/>
    <m/>
    <m/>
    <s v="IC"/>
    <s v="Invest Cont"/>
    <n v="510"/>
    <m/>
    <m/>
    <m/>
    <s v="47TH                         PL"/>
    <s v="GRAND                        AV"/>
    <n v="33.998100000000001"/>
    <n v="-118.2697"/>
    <n v="0"/>
  </r>
  <r>
    <n v="211818035"/>
    <d v="2021-10-05T00:00:00"/>
    <d v="2021-10-05T00:00:00"/>
    <n v="1330"/>
    <n v="18"/>
    <x v="17"/>
    <n v="1802"/>
    <n v="1"/>
    <n v="420"/>
    <s v="THEFT FROM MOTOR VEHICLE - PETTY ($950 &amp; UNDER)"/>
    <s v="0448 1822 0344"/>
    <n v="39"/>
    <s v="M"/>
    <s v="H"/>
    <n v="108"/>
    <s v="PARKING LOT"/>
    <m/>
    <m/>
    <s v="IC"/>
    <s v="Invest Cont"/>
    <n v="420"/>
    <m/>
    <m/>
    <m/>
    <s v="8800 S  BROADWAY"/>
    <m/>
    <n v="33.9574"/>
    <n v="-118.2782"/>
    <n v="0"/>
  </r>
  <r>
    <n v="210504633"/>
    <d v="2021-01-16T00:00:00"/>
    <d v="2021-01-13T00:00:00"/>
    <n v="1700"/>
    <n v="5"/>
    <x v="10"/>
    <n v="585"/>
    <n v="2"/>
    <n v="740"/>
    <s v="VANDALISM - FELONY ($400 &amp; OVER, ALL CHURCH VANDALISMS)"/>
    <s v="0329 1300"/>
    <n v="30"/>
    <s v="M"/>
    <s v="H"/>
    <n v="122"/>
    <s v="VEHICLE, PASSENGER/TRUCK"/>
    <m/>
    <m/>
    <s v="IC"/>
    <s v="Invest Cont"/>
    <n v="740"/>
    <m/>
    <m/>
    <m/>
    <s v="800 W  18TH                         ST"/>
    <m/>
    <n v="33.724299999999999"/>
    <n v="-118.2963"/>
    <n v="0"/>
  </r>
  <r>
    <n v="212112767"/>
    <d v="2021-08-18T00:00:00"/>
    <d v="2021-08-18T00:00:00"/>
    <n v="1305"/>
    <n v="21"/>
    <x v="15"/>
    <n v="2146"/>
    <n v="1"/>
    <n v="510"/>
    <s v="VEHICLE - STOLEN"/>
    <m/>
    <n v="0"/>
    <m/>
    <m/>
    <n v="103"/>
    <s v="ALLEY"/>
    <m/>
    <m/>
    <s v="IC"/>
    <s v="Invest Cont"/>
    <n v="510"/>
    <m/>
    <m/>
    <m/>
    <s v="21100    SHERMAN                      WY"/>
    <m/>
    <n v="34.201000000000001"/>
    <n v="-118.5933"/>
    <n v="0"/>
  </r>
  <r>
    <n v="210915290"/>
    <d v="2021-10-13T00:00:00"/>
    <d v="2021-10-12T00:00:00"/>
    <n v="2000"/>
    <n v="9"/>
    <x v="3"/>
    <n v="974"/>
    <n v="1"/>
    <n v="236"/>
    <s v="INTIMATE PARTNER - AGGRAVATED ASSAULT"/>
    <s v="2000 0913 1813 0443 0334"/>
    <n v="31"/>
    <s v="F"/>
    <s v="H"/>
    <n v="101"/>
    <s v="STREET"/>
    <n v="204"/>
    <s v="FOLDING KNIFE"/>
    <s v="AA"/>
    <s v="Adult Arrest"/>
    <n v="236"/>
    <m/>
    <m/>
    <m/>
    <s v="14700    VENTURA                      BL"/>
    <m/>
    <n v="34.154699999999998"/>
    <n v="-118.453"/>
    <n v="1"/>
  </r>
  <r>
    <n v="211610738"/>
    <d v="2021-08-22T00:00:00"/>
    <d v="2021-08-20T00:00:00"/>
    <n v="1035"/>
    <n v="16"/>
    <x v="20"/>
    <n v="1602"/>
    <n v="2"/>
    <n v="354"/>
    <s v="THEFT OF IDENTITY"/>
    <s v="0100 1822 0929 0935"/>
    <n v="46"/>
    <s v="F"/>
    <s v="H"/>
    <n v="501"/>
    <s v="SINGLE FAMILY DWELLING"/>
    <m/>
    <m/>
    <s v="IC"/>
    <s v="Invest Cont"/>
    <n v="354"/>
    <m/>
    <m/>
    <m/>
    <s v="12600    LOUVRE                       ST"/>
    <m/>
    <n v="34.279600000000002"/>
    <n v="-118.4122"/>
    <n v="0"/>
  </r>
  <r>
    <n v="211219930"/>
    <d v="2021-09-18T00:00:00"/>
    <d v="2021-09-17T00:00:00"/>
    <n v="1500"/>
    <n v="12"/>
    <x v="8"/>
    <n v="1267"/>
    <n v="1"/>
    <n v="310"/>
    <s v="BURGLARY"/>
    <s v="1202 1607 0344"/>
    <n v="70"/>
    <s v="M"/>
    <s v="B"/>
    <n v="501"/>
    <s v="SINGLE FAMILY DWELLING"/>
    <m/>
    <m/>
    <s v="IC"/>
    <s v="Invest Cont"/>
    <n v="310"/>
    <m/>
    <m/>
    <m/>
    <s v="8400 S  FIGUEROA                     ST"/>
    <m/>
    <n v="33.962699999999998"/>
    <n v="-118.28270000000001"/>
    <n v="0"/>
  </r>
  <r>
    <n v="212009119"/>
    <d v="2021-05-13T00:00:00"/>
    <d v="2021-05-13T00:00:00"/>
    <n v="1730"/>
    <n v="20"/>
    <x v="19"/>
    <n v="2014"/>
    <n v="2"/>
    <n v="740"/>
    <s v="VANDALISM - FELONY ($400 &amp; OVER, ALL CHURCH VANDALISMS)"/>
    <s v="0329 0603 0913 2001 2002 2003"/>
    <n v="0"/>
    <s v="X"/>
    <s v="X"/>
    <n v="502"/>
    <s v="MULTI-UNIT DWELLING (APARTMENT, DUPLEX, ETC)"/>
    <m/>
    <m/>
    <s v="AA"/>
    <s v="Adult Arrest"/>
    <n v="740"/>
    <m/>
    <m/>
    <m/>
    <s v="100 S  NORMANDIE                    AV"/>
    <m/>
    <n v="34.072600000000001"/>
    <n v="-118.30289999999999"/>
    <n v="1"/>
  </r>
  <r>
    <n v="211614019"/>
    <d v="2021-12-02T00:00:00"/>
    <d v="2021-12-01T00:00:00"/>
    <n v="1900"/>
    <n v="16"/>
    <x v="20"/>
    <n v="1606"/>
    <n v="1"/>
    <n v="420"/>
    <s v="THEFT FROM MOTOR VEHICLE - PETTY ($950 &amp; UNDER)"/>
    <m/>
    <n v="0"/>
    <m/>
    <m/>
    <n v="104"/>
    <s v="DRIVEWAY"/>
    <m/>
    <m/>
    <s v="IC"/>
    <s v="Invest Cont"/>
    <n v="420"/>
    <m/>
    <m/>
    <m/>
    <s v="11400    HELA                         AV"/>
    <m/>
    <n v="34.277200000000001"/>
    <n v="-118.38509999999999"/>
    <n v="0"/>
  </r>
  <r>
    <n v="211820767"/>
    <d v="2021-11-29T00:00:00"/>
    <d v="2021-11-29T00:00:00"/>
    <n v="1050"/>
    <n v="18"/>
    <x v="17"/>
    <n v="1821"/>
    <n v="1"/>
    <n v="761"/>
    <s v="BRANDISH WEAPON"/>
    <s v="0416 2000 0913 1814 0401 1218 1402"/>
    <n v="29"/>
    <s v="M"/>
    <s v="B"/>
    <n v="108"/>
    <s v="PARKING LOT"/>
    <n v="400"/>
    <s v="STRONG-ARM (HANDS, FIST, FEET OR BODILY FORCE)"/>
    <s v="IC"/>
    <s v="Invest Cont"/>
    <n v="761"/>
    <n v="998"/>
    <m/>
    <m/>
    <s v="500 W  CENTURY                      BL"/>
    <m/>
    <n v="33.945500000000003"/>
    <n v="-118.28319999999999"/>
    <n v="0"/>
  </r>
  <r>
    <n v="211507192"/>
    <d v="2021-03-23T00:00:00"/>
    <d v="2021-01-18T00:00:00"/>
    <n v="900"/>
    <n v="15"/>
    <x v="18"/>
    <n v="1522"/>
    <n v="2"/>
    <n v="354"/>
    <s v="THEFT OF IDENTITY"/>
    <n v="377"/>
    <n v="45"/>
    <s v="M"/>
    <s v="B"/>
    <n v="605"/>
    <s v="AUTOMATED TELLER MACHINE (ATM)"/>
    <m/>
    <m/>
    <s v="IC"/>
    <s v="Invest Cont"/>
    <n v="354"/>
    <m/>
    <m/>
    <m/>
    <s v="13000    SHERMAN                      WY"/>
    <m/>
    <n v="34.2012"/>
    <n v="-118.416"/>
    <n v="0"/>
  </r>
  <r>
    <n v="210213624"/>
    <d v="2021-08-20T00:00:00"/>
    <d v="2021-08-20T00:00:00"/>
    <n v="1545"/>
    <n v="2"/>
    <x v="5"/>
    <n v="235"/>
    <n v="1"/>
    <n v="331"/>
    <s v="THEFT FROM MOTOR VEHICLE - GRAND ($950.01 AND OVER)"/>
    <s v="1202 1822 0344"/>
    <n v="70"/>
    <s v="M"/>
    <s v="W"/>
    <n v="101"/>
    <s v="STREET"/>
    <m/>
    <m/>
    <s v="IC"/>
    <s v="Invest Cont"/>
    <n v="331"/>
    <m/>
    <m/>
    <m/>
    <s v="2200    BEVERLY                      BL"/>
    <m/>
    <n v="34.067100000000003"/>
    <n v="-118.2714"/>
    <n v="0"/>
  </r>
  <r>
    <n v="210407558"/>
    <d v="2021-04-12T00:00:00"/>
    <d v="2021-04-12T00:00:00"/>
    <n v="200"/>
    <n v="4"/>
    <x v="4"/>
    <n v="421"/>
    <n v="1"/>
    <n v="310"/>
    <s v="BURGLARY"/>
    <s v="0342 0344 0329 1602"/>
    <n v="0"/>
    <s v="M"/>
    <s v="W"/>
    <n v="203"/>
    <s v="OTHER BUSINESS"/>
    <m/>
    <m/>
    <s v="IC"/>
    <s v="Invest Cont"/>
    <n v="310"/>
    <m/>
    <m/>
    <m/>
    <s v="1800 N  MAIN                         ST"/>
    <m/>
    <n v="34.066699999999997"/>
    <n v="-118.2212"/>
    <n v="0"/>
  </r>
  <r>
    <n v="222004521"/>
    <d v="2022-01-15T00:00:00"/>
    <d v="2021-11-25T00:00:00"/>
    <n v="820"/>
    <n v="20"/>
    <x v="19"/>
    <n v="2091"/>
    <n v="1"/>
    <n v="330"/>
    <s v="BURGLARY FROM VEHICLE"/>
    <s v="0358 1300 1609 0344 0913"/>
    <n v="36"/>
    <s v="X"/>
    <s v="W"/>
    <n v="151"/>
    <s v="TOW YARD*"/>
    <m/>
    <m/>
    <s v="IC"/>
    <s v="Invest Cont"/>
    <n v="330"/>
    <m/>
    <m/>
    <m/>
    <s v="2400 W  WASHINGTON                   BL"/>
    <m/>
    <n v="34.039900000000003"/>
    <n v="-118.31440000000001"/>
    <n v="0"/>
  </r>
  <r>
    <n v="211819547"/>
    <d v="2021-11-05T00:00:00"/>
    <d v="2021-11-05T00:00:00"/>
    <n v="1240"/>
    <n v="18"/>
    <x v="17"/>
    <n v="1801"/>
    <n v="1"/>
    <n v="220"/>
    <s v="ATTEMPTED ROBBERY"/>
    <s v="1822 0342 1300 0355 0432 0431"/>
    <n v="56"/>
    <s v="M"/>
    <s v="B"/>
    <n v="101"/>
    <s v="STREET"/>
    <n v="512"/>
    <s v="MACE/PEPPER SPRAY"/>
    <s v="IC"/>
    <s v="Invest Cont"/>
    <n v="220"/>
    <m/>
    <m/>
    <m/>
    <s v="MANCHESTER"/>
    <s v="FIGUEROA"/>
    <n v="33.960099999999997"/>
    <n v="-118.28270000000001"/>
    <n v="0"/>
  </r>
  <r>
    <n v="210706704"/>
    <d v="2021-03-16T00:00:00"/>
    <d v="2021-01-20T00:00:00"/>
    <n v="334"/>
    <n v="7"/>
    <x v="0"/>
    <n v="719"/>
    <n v="1"/>
    <n v="341"/>
    <s v="THEFT-GRAND ($950.01 &amp; OVER)EXCPT,GUNS,FOWL,LIVESTK,PROD"/>
    <s v="0344 0603 1309"/>
    <n v="20"/>
    <s v="M"/>
    <s v="O"/>
    <n v="502"/>
    <s v="MULTI-UNIT DWELLING (APARTMENT, DUPLEX, ETC)"/>
    <m/>
    <m/>
    <s v="IC"/>
    <s v="Invest Cont"/>
    <n v="341"/>
    <m/>
    <m/>
    <m/>
    <s v="500 N  ROSSMORE                     AV"/>
    <m/>
    <n v="34.079000000000001"/>
    <n v="-118.32729999999999"/>
    <n v="0"/>
  </r>
  <r>
    <n v="210119966"/>
    <d v="2021-11-06T00:00:00"/>
    <d v="2021-11-05T00:00:00"/>
    <n v="2345"/>
    <n v="1"/>
    <x v="1"/>
    <n v="153"/>
    <n v="2"/>
    <n v="740"/>
    <s v="VANDALISM - FELONY ($400 &amp; OVER, ALL CHURCH VANDALISMS)"/>
    <s v="0329 1813 2000"/>
    <n v="23"/>
    <s v="F"/>
    <s v="B"/>
    <n v="502"/>
    <s v="MULTI-UNIT DWELLING (APARTMENT, DUPLEX, ETC)"/>
    <m/>
    <m/>
    <s v="AO"/>
    <s v="Adult Other"/>
    <n v="740"/>
    <m/>
    <m/>
    <m/>
    <s v="500 S  SPRING                       ST"/>
    <m/>
    <n v="34.046700000000001"/>
    <n v="-118.252"/>
    <n v="0"/>
  </r>
  <r>
    <n v="211105740"/>
    <d v="2021-02-22T00:00:00"/>
    <d v="2021-02-21T00:00:00"/>
    <n v="925"/>
    <n v="11"/>
    <x v="7"/>
    <n v="1169"/>
    <n v="2"/>
    <n v="900"/>
    <s v="VIOLATION OF COURT ORDER"/>
    <s v="2038 0913"/>
    <n v="32"/>
    <s v="F"/>
    <s v="H"/>
    <n v="501"/>
    <s v="SINGLE FAMILY DWELLING"/>
    <m/>
    <m/>
    <s v="AO"/>
    <s v="Adult Other"/>
    <n v="900"/>
    <m/>
    <m/>
    <m/>
    <s v="400 S  AVE 56"/>
    <m/>
    <n v="34.103999999999999"/>
    <n v="-118.19710000000001"/>
    <n v="0"/>
  </r>
  <r>
    <n v="212016294"/>
    <d v="2021-10-29T00:00:00"/>
    <d v="2021-10-08T00:00:00"/>
    <n v="1300"/>
    <n v="20"/>
    <x v="19"/>
    <n v="2029"/>
    <n v="1"/>
    <n v="440"/>
    <s v="THEFT PLAIN - PETTY ($950 &amp; UNDER)"/>
    <s v="1501 1822"/>
    <n v="22"/>
    <s v="M"/>
    <s v="H"/>
    <n v="210"/>
    <s v="RESTAURANT/FAST FOOD"/>
    <m/>
    <m/>
    <s v="IC"/>
    <s v="Invest Cont"/>
    <n v="440"/>
    <m/>
    <m/>
    <m/>
    <s v="S  VERMONT                      AV"/>
    <s v="W  3RD                          ST"/>
    <n v="34.069099999999999"/>
    <n v="-118.2916"/>
    <n v="0"/>
  </r>
  <r>
    <n v="210604408"/>
    <d v="2021-01-12T00:00:00"/>
    <d v="2021-01-11T00:00:00"/>
    <n v="1800"/>
    <n v="6"/>
    <x v="9"/>
    <n v="642"/>
    <n v="1"/>
    <n v="310"/>
    <s v="BURGLARY"/>
    <s v="0352 0344 1607 1822"/>
    <n v="0"/>
    <s v="X"/>
    <s v="X"/>
    <n v="503"/>
    <s v="HOTEL"/>
    <n v="500"/>
    <s v="UNKNOWN WEAPON/OTHER WEAPON"/>
    <s v="IC"/>
    <s v="Invest Cont"/>
    <n v="310"/>
    <m/>
    <m/>
    <m/>
    <s v="7800 W  SUNSET                       BL"/>
    <m/>
    <n v="34.098100000000002"/>
    <n v="-118.3599"/>
    <n v="0"/>
  </r>
  <r>
    <n v="210309156"/>
    <d v="2021-04-22T00:00:00"/>
    <d v="2021-04-21T00:00:00"/>
    <n v="2125"/>
    <n v="3"/>
    <x v="2"/>
    <n v="351"/>
    <n v="1"/>
    <n v="210"/>
    <s v="ROBBERY"/>
    <s v="0342 0344 0431 0916 1266 1300 1402 1822 0906 0917"/>
    <n v="66"/>
    <s v="M"/>
    <s v="O"/>
    <n v="108"/>
    <s v="PARKING LOT"/>
    <n v="500"/>
    <s v="UNKNOWN WEAPON/OTHER WEAPON"/>
    <s v="JA"/>
    <s v="Juv Arrest"/>
    <n v="210"/>
    <m/>
    <m/>
    <m/>
    <s v="5000    OBAMA                        BL"/>
    <m/>
    <n v="34.021500000000003"/>
    <n v="-118.35250000000001"/>
    <n v="1"/>
  </r>
  <r>
    <n v="210705851"/>
    <d v="2021-02-19T00:00:00"/>
    <d v="2021-02-18T00:00:00"/>
    <n v="2130"/>
    <n v="7"/>
    <x v="0"/>
    <n v="721"/>
    <n v="1"/>
    <n v="510"/>
    <s v="VEHICLE - STOLEN"/>
    <m/>
    <n v="0"/>
    <m/>
    <m/>
    <n v="707"/>
    <s v="GARAGE/CARPORT"/>
    <m/>
    <m/>
    <s v="IC"/>
    <s v="Invest Cont"/>
    <n v="510"/>
    <m/>
    <m/>
    <m/>
    <s v="100 S  WETHERLY                     DR"/>
    <m/>
    <n v="34.073599999999999"/>
    <n v="-118.3887"/>
    <n v="0"/>
  </r>
  <r>
    <n v="210310158"/>
    <d v="2021-05-11T00:00:00"/>
    <d v="2021-05-10T00:00:00"/>
    <n v="1600"/>
    <n v="3"/>
    <x v="2"/>
    <n v="356"/>
    <n v="1"/>
    <n v="420"/>
    <s v="THEFT FROM MOTOR VEHICLE - PETTY ($950 &amp; UNDER)"/>
    <s v="1606 0342 1309 1822 0202 0344 0385"/>
    <n v="28"/>
    <s v="M"/>
    <s v="H"/>
    <n v="101"/>
    <s v="STREET"/>
    <m/>
    <m/>
    <s v="IC"/>
    <s v="Invest Cont"/>
    <n v="420"/>
    <m/>
    <m/>
    <m/>
    <s v="1400 W  35TH                         PL"/>
    <m/>
    <n v="34.023699999999998"/>
    <n v="-118.3002"/>
    <n v="0"/>
  </r>
  <r>
    <n v="212114606"/>
    <d v="2021-09-30T00:00:00"/>
    <d v="2021-09-29T00:00:00"/>
    <n v="1530"/>
    <n v="21"/>
    <x v="15"/>
    <n v="2146"/>
    <n v="1"/>
    <n v="320"/>
    <s v="BURGLARY, ATTEMPTED"/>
    <n v="358"/>
    <n v="35"/>
    <s v="M"/>
    <s v="X"/>
    <n v="721"/>
    <s v="HIGH SCHOOL"/>
    <m/>
    <m/>
    <s v="IC"/>
    <s v="Invest Cont"/>
    <n v="320"/>
    <m/>
    <m/>
    <m/>
    <s v="6800    TOPANGA CANYON               BL"/>
    <m/>
    <n v="34.193800000000003"/>
    <n v="-118.60590000000001"/>
    <n v="0"/>
  </r>
  <r>
    <n v="211209830"/>
    <d v="2021-04-05T00:00:00"/>
    <d v="2021-04-05T00:00:00"/>
    <n v="700"/>
    <n v="12"/>
    <x v="8"/>
    <n v="1257"/>
    <n v="1"/>
    <n v="440"/>
    <s v="THEFT PLAIN - PETTY ($950 &amp; UNDER)"/>
    <n v="344"/>
    <n v="24"/>
    <s v="F"/>
    <s v="B"/>
    <n v="501"/>
    <s v="SINGLE FAMILY DWELLING"/>
    <m/>
    <m/>
    <s v="IC"/>
    <s v="Invest Cont"/>
    <n v="440"/>
    <m/>
    <m/>
    <m/>
    <s v="900 W  76TH                         ST"/>
    <m/>
    <n v="33.970799999999997"/>
    <n v="-118.28879999999999"/>
    <n v="0"/>
  </r>
  <r>
    <n v="210212862"/>
    <d v="2021-08-01T00:00:00"/>
    <d v="2021-07-31T00:00:00"/>
    <n v="2000"/>
    <n v="2"/>
    <x v="5"/>
    <n v="205"/>
    <n v="1"/>
    <n v="331"/>
    <s v="THEFT FROM MOTOR VEHICLE - GRAND ($950.01 AND OVER)"/>
    <s v="1822 1300 0329 0344 0385"/>
    <n v="26"/>
    <s v="F"/>
    <s v="F"/>
    <n v="101"/>
    <s v="STREET"/>
    <m/>
    <m/>
    <s v="IC"/>
    <s v="Invest Cont"/>
    <n v="331"/>
    <m/>
    <m/>
    <m/>
    <s v="600 N  BENTON                       WY"/>
    <m/>
    <n v="34.076000000000001"/>
    <n v="-118.27379999999999"/>
    <n v="0"/>
  </r>
  <r>
    <n v="210310318"/>
    <d v="2021-05-15T00:00:00"/>
    <d v="2021-05-14T00:00:00"/>
    <n v="1100"/>
    <n v="3"/>
    <x v="2"/>
    <n v="363"/>
    <n v="1"/>
    <n v="310"/>
    <s v="BURGLARY"/>
    <s v="1202 1822 0344"/>
    <n v="76"/>
    <s v="F"/>
    <s v="B"/>
    <n v="502"/>
    <s v="MULTI-UNIT DWELLING (APARTMENT, DUPLEX, ETC)"/>
    <m/>
    <m/>
    <s v="IC"/>
    <s v="Invest Cont"/>
    <n v="310"/>
    <m/>
    <m/>
    <m/>
    <s v="4300    SANTO TOMAS                  DR"/>
    <m/>
    <n v="34.012599999999999"/>
    <n v="-118.3403"/>
    <n v="0"/>
  </r>
  <r>
    <n v="211116045"/>
    <d v="2021-12-05T00:00:00"/>
    <d v="2021-12-04T00:00:00"/>
    <n v="1900"/>
    <n v="11"/>
    <x v="7"/>
    <n v="1123"/>
    <n v="1"/>
    <n v="210"/>
    <s v="ROBBERY"/>
    <s v="0344 1822"/>
    <n v="45"/>
    <s v="M"/>
    <s v="H"/>
    <n v="108"/>
    <s v="PARKING LOT"/>
    <n v="400"/>
    <s v="STRONG-ARM (HANDS, FIST, FEET OR BODILY FORCE)"/>
    <s v="IC"/>
    <s v="Invest Cont"/>
    <n v="210"/>
    <m/>
    <m/>
    <m/>
    <s v="2900    LOS FELIZ                    BL"/>
    <m/>
    <n v="34.126199999999997"/>
    <n v="-118.2634"/>
    <n v="0"/>
  </r>
  <r>
    <n v="210120822"/>
    <d v="2021-11-20T00:00:00"/>
    <d v="2021-11-06T00:00:00"/>
    <n v="1709"/>
    <n v="1"/>
    <x v="1"/>
    <n v="161"/>
    <n v="1"/>
    <n v="442"/>
    <s v="SHOPLIFTING - PETTY THEFT ($950 &amp; UNDER)"/>
    <s v="0344 1822 0325 1414"/>
    <n v="49"/>
    <s v="M"/>
    <s v="H"/>
    <n v="404"/>
    <s v="DEPARTMENT STORE"/>
    <m/>
    <m/>
    <s v="IC"/>
    <s v="Invest Cont"/>
    <n v="442"/>
    <m/>
    <m/>
    <m/>
    <s v="700 S  FIGUEROA                     ST"/>
    <m/>
    <n v="34.048299999999998"/>
    <n v="-118.26309999999999"/>
    <n v="0"/>
  </r>
  <r>
    <n v="210214961"/>
    <d v="2021-09-17T00:00:00"/>
    <d v="2021-09-17T00:00:00"/>
    <n v="840"/>
    <n v="2"/>
    <x v="5"/>
    <n v="246"/>
    <n v="2"/>
    <n v="943"/>
    <s v="CRUELTY TO ANIMALS"/>
    <s v="0400 1501"/>
    <n v="0"/>
    <s v="M"/>
    <s v="W"/>
    <n v="728"/>
    <s v="ELEVATOR"/>
    <m/>
    <m/>
    <s v="IC"/>
    <s v="Invest Cont"/>
    <n v="943"/>
    <m/>
    <m/>
    <m/>
    <s v="600 S  ALVARADO                     ST"/>
    <m/>
    <n v="34.0593"/>
    <n v="-118.27500000000001"/>
    <n v="0"/>
  </r>
  <r>
    <n v="211711790"/>
    <d v="2021-08-21T00:00:00"/>
    <d v="2021-08-13T00:00:00"/>
    <n v="2000"/>
    <n v="17"/>
    <x v="13"/>
    <n v="1785"/>
    <n v="1"/>
    <n v="310"/>
    <s v="BURGLARY"/>
    <s v="0344 1601"/>
    <n v="0"/>
    <s v="X"/>
    <s v="X"/>
    <n v="702"/>
    <s v="OFFICE BUILDING/OFFICE"/>
    <m/>
    <m/>
    <s v="IC"/>
    <s v="Invest Cont"/>
    <n v="310"/>
    <m/>
    <m/>
    <m/>
    <s v="8700    RESEDA                       BL"/>
    <m/>
    <n v="34.229399999999998"/>
    <n v="-118.5361"/>
    <n v="0"/>
  </r>
  <r>
    <n v="212010906"/>
    <d v="2021-06-27T00:00:00"/>
    <d v="2021-06-27T00:00:00"/>
    <n v="1710"/>
    <n v="20"/>
    <x v="19"/>
    <n v="2062"/>
    <n v="1"/>
    <n v="210"/>
    <s v="ROBBERY"/>
    <s v="0945 1822 0432 0104 0325 0344 0334"/>
    <n v="0"/>
    <s v="X"/>
    <s v="X"/>
    <n v="203"/>
    <s v="OTHER BUSINESS"/>
    <n v="204"/>
    <s v="FOLDING KNIFE"/>
    <s v="IC"/>
    <s v="Invest Cont"/>
    <n v="210"/>
    <m/>
    <m/>
    <m/>
    <s v="3100 W  PICO                         BL"/>
    <m/>
    <n v="34.050600000000003"/>
    <n v="-118.31270000000001"/>
    <n v="0"/>
  </r>
  <r>
    <n v="210120957"/>
    <d v="2021-11-22T00:00:00"/>
    <d v="2021-11-22T00:00:00"/>
    <n v="1000"/>
    <n v="1"/>
    <x v="1"/>
    <n v="181"/>
    <n v="1"/>
    <n v="352"/>
    <s v="PICKPOCKET"/>
    <s v="1822 0344"/>
    <n v="76"/>
    <s v="M"/>
    <s v="W"/>
    <n v="713"/>
    <s v="CONVENTION CENTER"/>
    <m/>
    <m/>
    <s v="IC"/>
    <s v="Invest Cont"/>
    <n v="352"/>
    <m/>
    <m/>
    <m/>
    <s v="1200 S  FIGUEROA                     ST"/>
    <m/>
    <n v="34.043100000000003"/>
    <n v="-118.2692"/>
    <n v="0"/>
  </r>
  <r>
    <n v="211220272"/>
    <d v="2021-09-24T00:00:00"/>
    <d v="2021-09-24T00:00:00"/>
    <n v="845"/>
    <n v="12"/>
    <x v="8"/>
    <n v="1269"/>
    <n v="1"/>
    <n v="761"/>
    <s v="BRANDISH WEAPON"/>
    <s v="0603 0334 0361 0913"/>
    <n v="40"/>
    <s v="M"/>
    <s v="B"/>
    <n v="101"/>
    <s v="STREET"/>
    <n v="107"/>
    <s v="OTHER FIREARM"/>
    <s v="IC"/>
    <s v="Invest Cont"/>
    <n v="761"/>
    <m/>
    <m/>
    <m/>
    <s v="400 E  84TH                         ST"/>
    <m/>
    <n v="33.962800000000001"/>
    <n v="-118.26730000000001"/>
    <n v="0"/>
  </r>
  <r>
    <n v="210120119"/>
    <d v="2021-11-08T00:00:00"/>
    <d v="2021-11-08T00:00:00"/>
    <n v="1100"/>
    <n v="1"/>
    <x v="1"/>
    <n v="162"/>
    <n v="1"/>
    <n v="230"/>
    <s v="ASSAULT WITH DEADLY WEAPON, AGGRAVATED ASSAULT"/>
    <s v="0411 0445 1218 1822 0910 2048 1414"/>
    <n v="55"/>
    <s v="M"/>
    <s v="B"/>
    <n v="101"/>
    <s v="STREET"/>
    <n v="215"/>
    <s v="MACHETE"/>
    <s v="IC"/>
    <s v="Invest Cont"/>
    <n v="230"/>
    <m/>
    <m/>
    <m/>
    <s v="7TH"/>
    <s v="FLOWER                       ST"/>
    <n v="34.048699999999997"/>
    <n v="-118.25879999999999"/>
    <n v="0"/>
  </r>
  <r>
    <n v="211914046"/>
    <d v="2021-10-04T00:00:00"/>
    <d v="2021-10-04T00:00:00"/>
    <n v="1200"/>
    <n v="19"/>
    <x v="16"/>
    <n v="1906"/>
    <n v="2"/>
    <n v="902"/>
    <s v="VIOLATION OF TEMPORARY RESTRAINING ORDER"/>
    <s v="2038 0561"/>
    <n v="66"/>
    <s v="M"/>
    <s v="H"/>
    <n v="501"/>
    <s v="SINGLE FAMILY DWELLING"/>
    <m/>
    <m/>
    <s v="IC"/>
    <s v="Invest Cont"/>
    <n v="902"/>
    <m/>
    <m/>
    <m/>
    <s v="13500    RAVEN                        ST"/>
    <m/>
    <n v="34.316099999999999"/>
    <n v="-118.42870000000001"/>
    <n v="0"/>
  </r>
  <r>
    <n v="211814884"/>
    <d v="2021-08-07T00:00:00"/>
    <d v="2021-08-07T00:00:00"/>
    <n v="1815"/>
    <n v="18"/>
    <x v="17"/>
    <n v="1862"/>
    <n v="2"/>
    <n v="930"/>
    <s v="CRIMINAL THREATS - NO WEAPON DISPLAYED"/>
    <s v="1310 0416 0421 0356 0432 0605 2021 0913"/>
    <n v="36"/>
    <s v="F"/>
    <s v="H"/>
    <n v="101"/>
    <s v="STREET"/>
    <n v="511"/>
    <s v="VERBAL THREAT"/>
    <s v="IC"/>
    <s v="Invest Cont"/>
    <n v="930"/>
    <m/>
    <m/>
    <m/>
    <s v="200 E  LANZIT                       AV"/>
    <m/>
    <n v="33.929900000000004"/>
    <n v="-118.2722"/>
    <n v="0"/>
  </r>
  <r>
    <n v="210212203"/>
    <d v="2021-07-20T00:00:00"/>
    <d v="2021-07-20T00:00:00"/>
    <n v="1730"/>
    <n v="2"/>
    <x v="5"/>
    <n v="299"/>
    <n v="1"/>
    <n v="510"/>
    <s v="VEHICLE - STOLEN"/>
    <m/>
    <n v="0"/>
    <m/>
    <m/>
    <n v="101"/>
    <s v="STREET"/>
    <m/>
    <m/>
    <s v="IC"/>
    <s v="Invest Cont"/>
    <n v="510"/>
    <m/>
    <m/>
    <m/>
    <s v="1500 W  PICO                         BL"/>
    <m/>
    <n v="34.043900000000001"/>
    <n v="-118.2752"/>
    <n v="0"/>
  </r>
  <r>
    <n v="210604578"/>
    <d v="2021-01-16T00:00:00"/>
    <d v="2021-01-16T00:00:00"/>
    <n v="1245"/>
    <n v="6"/>
    <x v="9"/>
    <n v="622"/>
    <n v="2"/>
    <n v="740"/>
    <s v="VANDALISM - FELONY ($400 &amp; OVER, ALL CHURCH VANDALISMS)"/>
    <n v="329"/>
    <n v="24"/>
    <s v="F"/>
    <s v="W"/>
    <n v="122"/>
    <s v="VEHICLE, PASSENGER/TRUCK"/>
    <m/>
    <m/>
    <s v="IC"/>
    <s v="Invest Cont"/>
    <n v="740"/>
    <m/>
    <m/>
    <m/>
    <s v="PAULCREST                    DR"/>
    <s v="BRIAR SUMMIT                 DR"/>
    <n v="34.125500000000002"/>
    <n v="-118.3724"/>
    <n v="0"/>
  </r>
  <r>
    <n v="211905841"/>
    <d v="2021-02-21T00:00:00"/>
    <d v="2021-02-21T00:00:00"/>
    <n v="1400"/>
    <n v="19"/>
    <x v="16"/>
    <n v="1983"/>
    <n v="2"/>
    <n v="624"/>
    <s v="BATTERY - SIMPLE ASSAULT"/>
    <s v="0448 2002 1803"/>
    <n v="41"/>
    <s v="F"/>
    <s v="H"/>
    <n v="218"/>
    <s v="BEAUTY/BARBER SHOP"/>
    <n v="400"/>
    <s v="STRONG-ARM (HANDS, FIST, FEET OR BODILY FORCE)"/>
    <s v="IC"/>
    <s v="Invest Cont"/>
    <n v="624"/>
    <m/>
    <m/>
    <m/>
    <s v="15300    PARTHENIA                    ST"/>
    <m/>
    <n v="34.228299999999997"/>
    <n v="-118.4659"/>
    <n v="0"/>
  </r>
  <r>
    <n v="210709048"/>
    <d v="2021-05-26T00:00:00"/>
    <d v="2021-05-26T00:00:00"/>
    <n v="540"/>
    <n v="7"/>
    <x v="0"/>
    <n v="745"/>
    <n v="1"/>
    <n v="331"/>
    <s v="THEFT FROM MOTOR VEHICLE - GRAND ($950.01 AND OVER)"/>
    <n v="1602"/>
    <n v="0"/>
    <s v="F"/>
    <s v="X"/>
    <n v="101"/>
    <s v="STREET"/>
    <m/>
    <m/>
    <s v="AA"/>
    <s v="Adult Arrest"/>
    <n v="331"/>
    <n v="998"/>
    <m/>
    <m/>
    <s v="5300    SAN VICENTE                  BL"/>
    <m/>
    <n v="34.052199999999999"/>
    <n v="-118.3494"/>
    <n v="1"/>
  </r>
  <r>
    <n v="210114073"/>
    <d v="2021-07-25T00:00:00"/>
    <d v="2021-07-05T00:00:00"/>
    <n v="230"/>
    <n v="1"/>
    <x v="1"/>
    <n v="154"/>
    <n v="1"/>
    <n v="230"/>
    <s v="ASSAULT WITH DEADLY WEAPON, AGGRAVATED ASSAULT"/>
    <s v="0305 0448 0419 0429 1822 1218 2004 0603"/>
    <n v="44"/>
    <s v="F"/>
    <s v="A"/>
    <n v="502"/>
    <s v="MULTI-UNIT DWELLING (APARTMENT, DUPLEX, ETC)"/>
    <n v="400"/>
    <s v="STRONG-ARM (HANDS, FIST, FEET OR BODILY FORCE)"/>
    <s v="AO"/>
    <s v="Adult Other"/>
    <n v="230"/>
    <m/>
    <m/>
    <m/>
    <s v="500 S  MAIN                         ST"/>
    <m/>
    <n v="34.046500000000002"/>
    <n v="-118.2488"/>
    <n v="0"/>
  </r>
  <r>
    <n v="211716347"/>
    <d v="2021-12-20T00:00:00"/>
    <d v="2021-12-18T00:00:00"/>
    <n v="1900"/>
    <n v="17"/>
    <x v="13"/>
    <n v="1762"/>
    <n v="1"/>
    <n v="510"/>
    <s v="VEHICLE - STOLEN"/>
    <m/>
    <n v="0"/>
    <m/>
    <m/>
    <n v="108"/>
    <s v="PARKING LOT"/>
    <m/>
    <m/>
    <s v="IC"/>
    <s v="Invest Cont"/>
    <n v="510"/>
    <m/>
    <m/>
    <m/>
    <s v="21200    LASSEN                       ST"/>
    <m/>
    <n v="34.25"/>
    <n v="-118.59529999999999"/>
    <n v="0"/>
  </r>
  <r>
    <n v="210316843"/>
    <d v="2021-10-04T00:00:00"/>
    <d v="2021-10-04T00:00:00"/>
    <n v="145"/>
    <n v="3"/>
    <x v="2"/>
    <n v="305"/>
    <n v="1"/>
    <n v="420"/>
    <s v="THEFT FROM MOTOR VEHICLE - PETTY ($950 &amp; UNDER)"/>
    <m/>
    <n v="0"/>
    <m/>
    <m/>
    <n v="101"/>
    <s v="STREET"/>
    <m/>
    <m/>
    <s v="IC"/>
    <s v="Invest Cont"/>
    <n v="420"/>
    <m/>
    <m/>
    <m/>
    <s v="2400 W  VIEW                         ST"/>
    <m/>
    <n v="34.033000000000001"/>
    <n v="-118.34820000000001"/>
    <n v="0"/>
  </r>
  <r>
    <n v="211011741"/>
    <d v="2021-08-28T00:00:00"/>
    <d v="2021-08-27T00:00:00"/>
    <n v="2330"/>
    <n v="10"/>
    <x v="11"/>
    <n v="1033"/>
    <n v="1"/>
    <n v="440"/>
    <s v="THEFT PLAIN - PETTY ($950 &amp; UNDER)"/>
    <s v="1822 0344 2034"/>
    <n v="44"/>
    <s v="M"/>
    <s v="H"/>
    <n v="501"/>
    <s v="SINGLE FAMILY DWELLING"/>
    <m/>
    <m/>
    <s v="IC"/>
    <s v="Invest Cont"/>
    <n v="440"/>
    <m/>
    <m/>
    <m/>
    <s v="TOPHAM                       AV"/>
    <s v="RESEDA                       BL"/>
    <n v="34.180700000000002"/>
    <n v="-118.536"/>
    <n v="0"/>
  </r>
  <r>
    <n v="211814089"/>
    <d v="2021-07-23T00:00:00"/>
    <d v="2021-07-22T00:00:00"/>
    <n v="1930"/>
    <n v="18"/>
    <x v="17"/>
    <n v="1805"/>
    <n v="1"/>
    <n v="510"/>
    <s v="VEHICLE - STOLEN"/>
    <m/>
    <n v="0"/>
    <m/>
    <m/>
    <n v="101"/>
    <s v="STREET"/>
    <m/>
    <m/>
    <s v="IC"/>
    <s v="Invest Cont"/>
    <n v="510"/>
    <m/>
    <m/>
    <m/>
    <s v="WALL                         ST"/>
    <s v="92ND                         ST"/>
    <n v="33.9529"/>
    <n v="-118.2717"/>
    <n v="0"/>
  </r>
  <r>
    <n v="221604189"/>
    <d v="2022-01-05T00:00:00"/>
    <d v="2021-11-22T00:00:00"/>
    <n v="1200"/>
    <n v="16"/>
    <x v="20"/>
    <n v="1687"/>
    <n v="2"/>
    <n v="354"/>
    <s v="THEFT OF IDENTITY"/>
    <s v="1822 0377"/>
    <n v="53"/>
    <s v="M"/>
    <s v="H"/>
    <n v="501"/>
    <s v="SINGLE FAMILY DWELLING"/>
    <m/>
    <m/>
    <s v="IC"/>
    <s v="Invest Cont"/>
    <n v="354"/>
    <m/>
    <m/>
    <m/>
    <s v="11200    DORA                         ST"/>
    <m/>
    <n v="34.222999999999999"/>
    <n v="-118.37560000000001"/>
    <n v="0"/>
  </r>
  <r>
    <n v="211411241"/>
    <d v="2021-04-29T00:00:00"/>
    <d v="2021-04-29T00:00:00"/>
    <n v="1600"/>
    <n v="14"/>
    <x v="14"/>
    <n v="1409"/>
    <n v="1"/>
    <n v="331"/>
    <s v="THEFT FROM MOTOR VEHICLE - GRAND ($950.01 AND OVER)"/>
    <n v="344"/>
    <n v="63"/>
    <s v="F"/>
    <s v="W"/>
    <n v="101"/>
    <s v="STREET"/>
    <m/>
    <m/>
    <s v="IC"/>
    <s v="Invest Cont"/>
    <n v="331"/>
    <m/>
    <m/>
    <m/>
    <s v="REGENT"/>
    <s v="WATSEKA"/>
    <n v="34.026699999999998"/>
    <n v="-118.3986"/>
    <n v="0"/>
  </r>
  <r>
    <n v="210814799"/>
    <d v="2021-10-03T00:00:00"/>
    <d v="2021-10-03T00:00:00"/>
    <n v="800"/>
    <n v="8"/>
    <x v="12"/>
    <n v="838"/>
    <n v="2"/>
    <n v="624"/>
    <s v="BATTERY - SIMPLE ASSAULT"/>
    <s v="1822 0416 0104 0447"/>
    <n v="47"/>
    <s v="M"/>
    <s v="H"/>
    <n v="403"/>
    <s v="DRUG STORE"/>
    <n v="500"/>
    <s v="UNKNOWN WEAPON/OTHER WEAPON"/>
    <s v="AO"/>
    <s v="Adult Other"/>
    <n v="624"/>
    <m/>
    <m/>
    <m/>
    <s v="1000    WEYBURN                      PL"/>
    <m/>
    <n v="34.061399999999999"/>
    <n v="-118.4482"/>
    <n v="0"/>
  </r>
  <r>
    <n v="210706531"/>
    <d v="2021-03-08T00:00:00"/>
    <d v="2021-03-08T00:00:00"/>
    <n v="2030"/>
    <n v="7"/>
    <x v="0"/>
    <n v="767"/>
    <n v="2"/>
    <n v="354"/>
    <s v="THEFT OF IDENTITY"/>
    <s v="1822 0928"/>
    <n v="29"/>
    <s v="F"/>
    <s v="B"/>
    <n v="406"/>
    <s v="OTHER STORE"/>
    <m/>
    <m/>
    <s v="IC"/>
    <s v="Invest Cont"/>
    <n v="354"/>
    <m/>
    <m/>
    <m/>
    <s v="4000    VENICE                       BL"/>
    <m/>
    <n v="34.045699999999997"/>
    <n v="-118.32550000000001"/>
    <n v="0"/>
  </r>
  <r>
    <n v="211815383"/>
    <d v="2021-08-17T00:00:00"/>
    <d v="2021-08-14T00:00:00"/>
    <n v="1710"/>
    <n v="18"/>
    <x v="17"/>
    <n v="1862"/>
    <n v="1"/>
    <n v="230"/>
    <s v="ASSAULT WITH DEADLY WEAPON, AGGRAVATED ASSAULT"/>
    <s v="0913 0400 0401 0416 0445 2021 0447 0553"/>
    <n v="52"/>
    <s v="F"/>
    <s v="B"/>
    <n v="501"/>
    <s v="SINGLE FAMILY DWELLING"/>
    <n v="212"/>
    <s v="BOTTLE"/>
    <s v="AO"/>
    <s v="Adult Other"/>
    <n v="230"/>
    <m/>
    <m/>
    <m/>
    <s v="300 W  118TH                        ST"/>
    <m/>
    <n v="33.926499999999997"/>
    <n v="-118.2796"/>
    <n v="0"/>
  </r>
  <r>
    <n v="210510399"/>
    <d v="2021-06-17T00:00:00"/>
    <d v="2021-06-14T00:00:00"/>
    <n v="1900"/>
    <n v="5"/>
    <x v="10"/>
    <n v="529"/>
    <n v="2"/>
    <n v="740"/>
    <s v="VANDALISM - FELONY ($400 &amp; OVER, ALL CHURCH VANDALISMS)"/>
    <s v="0329 1300"/>
    <n v="50"/>
    <s v="F"/>
    <s v="H"/>
    <n v="122"/>
    <s v="VEHICLE, PASSENGER/TRUCK"/>
    <m/>
    <m/>
    <s v="IC"/>
    <s v="Invest Cont"/>
    <n v="740"/>
    <m/>
    <m/>
    <m/>
    <s v="LAKME                        AV"/>
    <s v="I                            ST"/>
    <n v="33.781399999999998"/>
    <n v="-118.2595"/>
    <n v="0"/>
  </r>
  <r>
    <n v="210318455"/>
    <d v="2021-11-05T00:00:00"/>
    <d v="2021-11-05T00:00:00"/>
    <n v="1955"/>
    <n v="3"/>
    <x v="2"/>
    <n v="303"/>
    <n v="2"/>
    <n v="745"/>
    <s v="VANDALISM - MISDEAMEANOR ($399 OR UNDER)"/>
    <n v="329"/>
    <n v="20"/>
    <s v="X"/>
    <s v="X"/>
    <n v="205"/>
    <s v="GUN/SPORTING GOODS"/>
    <m/>
    <m/>
    <s v="IC"/>
    <s v="Invest Cont"/>
    <n v="745"/>
    <m/>
    <m/>
    <m/>
    <s v="5200 W  ADAMS                        BL"/>
    <m/>
    <n v="34.0334"/>
    <n v="-118.3523"/>
    <n v="0"/>
  </r>
  <r>
    <n v="211311012"/>
    <d v="2021-06-10T00:00:00"/>
    <d v="2021-06-10T00:00:00"/>
    <n v="1530"/>
    <n v="13"/>
    <x v="6"/>
    <n v="1333"/>
    <n v="2"/>
    <n v="745"/>
    <s v="VANDALISM - MISDEAMEANOR ($399 OR UNDER)"/>
    <s v="0329 0553"/>
    <n v="43"/>
    <s v="F"/>
    <s v="B"/>
    <n v="501"/>
    <s v="SINGLE FAMILY DWELLING"/>
    <m/>
    <m/>
    <s v="IC"/>
    <s v="Invest Cont"/>
    <n v="745"/>
    <m/>
    <m/>
    <m/>
    <s v="900 E  32ND                         ST"/>
    <m/>
    <n v="34.015000000000001"/>
    <n v="-118.2599"/>
    <n v="0"/>
  </r>
  <r>
    <n v="211113497"/>
    <d v="2021-09-28T00:00:00"/>
    <d v="2021-09-20T00:00:00"/>
    <n v="1702"/>
    <n v="11"/>
    <x v="7"/>
    <n v="1141"/>
    <n v="1"/>
    <n v="341"/>
    <s v="THEFT-GRAND ($950.01 &amp; OVER)EXCPT,GUNS,FOWL,LIVESTK,PROD"/>
    <n v="394"/>
    <n v="70"/>
    <s v="F"/>
    <s v="W"/>
    <n v="232"/>
    <s v="DELIVERY SERVICE (FED EX, UPS, COURIERS,COURIER SERVICE)*"/>
    <m/>
    <m/>
    <s v="IC"/>
    <s v="Invest Cont"/>
    <n v="341"/>
    <m/>
    <m/>
    <m/>
    <s v="2500    GLENDOWER                    AV"/>
    <m/>
    <n v="34.114800000000002"/>
    <n v="-118.2941"/>
    <n v="0"/>
  </r>
  <r>
    <n v="211613271"/>
    <d v="2021-11-08T00:00:00"/>
    <d v="2021-11-06T00:00:00"/>
    <n v="1000"/>
    <n v="16"/>
    <x v="20"/>
    <n v="1601"/>
    <n v="2"/>
    <n v="624"/>
    <s v="BATTERY - SIMPLE ASSAULT"/>
    <s v="0400 0416"/>
    <n v="54"/>
    <s v="M"/>
    <s v="H"/>
    <n v="501"/>
    <s v="SINGLE FAMILY DWELLING"/>
    <n v="400"/>
    <s v="STRONG-ARM (HANDS, FIST, FEET OR BODILY FORCE)"/>
    <s v="IC"/>
    <s v="Invest Cont"/>
    <n v="624"/>
    <m/>
    <m/>
    <m/>
    <s v="13000    EUSTACE                      ST"/>
    <m/>
    <n v="34.283499999999997"/>
    <n v="-118.41630000000001"/>
    <n v="0"/>
  </r>
  <r>
    <n v="211109376"/>
    <d v="2021-06-08T00:00:00"/>
    <d v="2021-06-07T00:00:00"/>
    <n v="1125"/>
    <n v="11"/>
    <x v="7"/>
    <n v="1162"/>
    <n v="1"/>
    <n v="440"/>
    <s v="THEFT PLAIN - PETTY ($950 &amp; UNDER)"/>
    <s v="0344 2004"/>
    <n v="0"/>
    <s v="M"/>
    <s v="O"/>
    <n v="217"/>
    <s v="AUTO REPAIR SHOP"/>
    <m/>
    <m/>
    <s v="IC"/>
    <s v="Invest Cont"/>
    <n v="440"/>
    <n v="998"/>
    <m/>
    <m/>
    <s v="1300    LYMAN                        PL"/>
    <m/>
    <n v="34.095700000000001"/>
    <n v="-118.2885"/>
    <n v="0"/>
  </r>
  <r>
    <n v="211914108"/>
    <d v="2021-10-05T00:00:00"/>
    <d v="2021-10-05T00:00:00"/>
    <n v="800"/>
    <n v="19"/>
    <x v="16"/>
    <n v="1911"/>
    <n v="1"/>
    <n v="331"/>
    <s v="THEFT FROM MOTOR VEHICLE - GRAND ($950.01 AND OVER)"/>
    <n v="385"/>
    <n v="29"/>
    <s v="F"/>
    <s v="H"/>
    <n v="108"/>
    <s v="PARKING LOT"/>
    <m/>
    <m/>
    <s v="IC"/>
    <s v="Invest Cont"/>
    <n v="331"/>
    <m/>
    <m/>
    <m/>
    <s v="15900    VALLEY VIEW                  CT"/>
    <m/>
    <n v="34.306800000000003"/>
    <n v="-118.4787"/>
    <n v="0"/>
  </r>
  <r>
    <n v="212109221"/>
    <d v="2021-05-23T00:00:00"/>
    <d v="2021-05-23T00:00:00"/>
    <n v="1617"/>
    <n v="21"/>
    <x v="15"/>
    <n v="2139"/>
    <n v="2"/>
    <n v="624"/>
    <s v="BATTERY - SIMPLE ASSAULT"/>
    <s v="0913 0416 0448"/>
    <n v="23"/>
    <s v="F"/>
    <s v="H"/>
    <n v="502"/>
    <s v="MULTI-UNIT DWELLING (APARTMENT, DUPLEX, ETC)"/>
    <n v="400"/>
    <s v="STRONG-ARM (HANDS, FIST, FEET OR BODILY FORCE)"/>
    <s v="AO"/>
    <s v="Adult Other"/>
    <n v="624"/>
    <m/>
    <m/>
    <m/>
    <s v="20100    LEADWELL                     ST"/>
    <m/>
    <n v="34.203499999999998"/>
    <n v="-118.57170000000001"/>
    <n v="0"/>
  </r>
  <r>
    <n v="211513191"/>
    <d v="2021-08-12T00:00:00"/>
    <d v="2021-08-12T00:00:00"/>
    <n v="2030"/>
    <n v="15"/>
    <x v="18"/>
    <n v="1585"/>
    <n v="1"/>
    <n v="480"/>
    <s v="BIKE - STOLEN"/>
    <n v="344"/>
    <n v="28"/>
    <s v="M"/>
    <s v="H"/>
    <n v="406"/>
    <s v="OTHER STORE"/>
    <m/>
    <m/>
    <s v="IC"/>
    <s v="Invest Cont"/>
    <n v="480"/>
    <m/>
    <m/>
    <m/>
    <s v="VENTURA"/>
    <s v="VINELAND"/>
    <n v="34.140500000000003"/>
    <n v="-118.3702"/>
    <n v="0"/>
  </r>
  <r>
    <n v="210208757"/>
    <d v="2021-04-28T00:00:00"/>
    <d v="2021-04-28T00:00:00"/>
    <n v="2345"/>
    <n v="2"/>
    <x v="5"/>
    <n v="256"/>
    <n v="1"/>
    <n v="220"/>
    <s v="ATTEMPTED ROBBERY"/>
    <s v="1402 0342 1822 0411 0400 0355 0445 0906 0371 1313"/>
    <n v="47"/>
    <s v="M"/>
    <s v="H"/>
    <n v="101"/>
    <s v="STREET"/>
    <n v="215"/>
    <s v="MACHETE"/>
    <s v="AA"/>
    <s v="Adult Arrest"/>
    <n v="220"/>
    <n v="998"/>
    <m/>
    <m/>
    <s v="1800 W  7TH                          ST"/>
    <m/>
    <n v="34.0565"/>
    <n v="-118.2724"/>
    <n v="1"/>
  </r>
  <r>
    <n v="211714064"/>
    <d v="2021-09-20T00:00:00"/>
    <d v="2021-09-16T00:00:00"/>
    <n v="630"/>
    <n v="17"/>
    <x v="13"/>
    <n v="1793"/>
    <n v="1"/>
    <n v="331"/>
    <s v="THEFT FROM MOTOR VEHICLE - GRAND ($950.01 AND OVER)"/>
    <s v="0344 0385"/>
    <n v="49"/>
    <s v="M"/>
    <s v="J"/>
    <n v="116"/>
    <s v="OTHER/OUTSIDE"/>
    <m/>
    <m/>
    <s v="IC"/>
    <s v="Invest Cont"/>
    <n v="331"/>
    <m/>
    <m/>
    <m/>
    <s v="LONDELIUS"/>
    <s v="TAMPA"/>
    <n v="34.226100000000002"/>
    <n v="-118.54989999999999"/>
    <n v="0"/>
  </r>
  <r>
    <n v="221010850"/>
    <d v="2022-06-21T00:00:00"/>
    <d v="2022-06-21T00:00:00"/>
    <n v="215"/>
    <n v="10"/>
    <x v="11"/>
    <n v="1018"/>
    <n v="1"/>
    <n v="440"/>
    <s v="THEFT PLAIN - PETTY ($950 &amp; UNDER)"/>
    <s v="0906 1822 0344"/>
    <n v="55"/>
    <s v="F"/>
    <s v="W"/>
    <n v="101"/>
    <s v="STREET"/>
    <m/>
    <m/>
    <s v="IC"/>
    <s v="Invest Cont"/>
    <n v="440"/>
    <m/>
    <m/>
    <m/>
    <s v="HASKELL                      AV"/>
    <s v="STAGG                        ST"/>
    <n v="34.2121"/>
    <n v="-118.47490000000001"/>
    <n v="0"/>
  </r>
  <r>
    <n v="220707482"/>
    <d v="2022-04-02T00:00:00"/>
    <d v="2022-03-31T00:00:00"/>
    <n v="2000"/>
    <n v="7"/>
    <x v="0"/>
    <n v="765"/>
    <n v="2"/>
    <n v="910"/>
    <s v="KIDNAPPING"/>
    <s v="0418 0342 0406"/>
    <n v="25"/>
    <s v="M"/>
    <s v="H"/>
    <n v="203"/>
    <s v="OTHER BUSINESS"/>
    <n v="102"/>
    <s v="HAND GUN"/>
    <s v="IC"/>
    <s v="Invest Cont"/>
    <n v="910"/>
    <m/>
    <m/>
    <m/>
    <s v="1300 S  LA BREA                      AV"/>
    <m/>
    <n v="34.0501"/>
    <n v="-118.3442"/>
    <n v="0"/>
  </r>
  <r>
    <n v="220310866"/>
    <d v="2022-05-16T00:00:00"/>
    <d v="2022-05-15T00:00:00"/>
    <n v="5"/>
    <n v="3"/>
    <x v="2"/>
    <n v="357"/>
    <n v="1"/>
    <n v="310"/>
    <s v="BURGLARY"/>
    <s v="0358 1822 1607 0344"/>
    <n v="40"/>
    <s v="M"/>
    <s v="O"/>
    <n v="120"/>
    <s v="STORAGE SHED"/>
    <m/>
    <m/>
    <s v="IC"/>
    <s v="Invest Cont"/>
    <n v="310"/>
    <m/>
    <m/>
    <m/>
    <s v="1100 W  36TH                         PL"/>
    <m/>
    <n v="34.022100000000002"/>
    <n v="-118.2915"/>
    <n v="0"/>
  </r>
  <r>
    <n v="221014247"/>
    <d v="2022-09-20T00:00:00"/>
    <d v="2022-09-20T00:00:00"/>
    <n v="1630"/>
    <n v="10"/>
    <x v="11"/>
    <n v="1037"/>
    <n v="1"/>
    <n v="815"/>
    <s v="SEXUAL PENETRATION W/FOREIGN OBJECT"/>
    <s v="1259 1822 0522 1402"/>
    <n v="16"/>
    <s v="F"/>
    <s v="O"/>
    <n v="721"/>
    <s v="HIGH SCHOOL"/>
    <n v="400"/>
    <s v="STRONG-ARM (HANDS, FIST, FEET OR BODILY FORCE)"/>
    <s v="AA"/>
    <s v="Adult Arrest"/>
    <n v="815"/>
    <n v="998"/>
    <m/>
    <m/>
    <s v="17000    HAYNES                       ST"/>
    <m/>
    <n v="34.189399999999999"/>
    <n v="-118.5074"/>
    <n v="1"/>
  </r>
  <r>
    <n v="220605383"/>
    <d v="2022-01-31T00:00:00"/>
    <d v="2022-01-28T00:00:00"/>
    <n v="535"/>
    <n v="6"/>
    <x v="9"/>
    <n v="646"/>
    <n v="1"/>
    <n v="230"/>
    <s v="ASSAULT WITH DEADLY WEAPON, AGGRAVATED ASSAULT"/>
    <s v="0903 0400 0431 2031 1516 1822 2055"/>
    <n v="54"/>
    <s v="M"/>
    <s v="H"/>
    <n v="104"/>
    <s v="DRIVEWAY"/>
    <n v="512"/>
    <s v="MACE/PEPPER SPRAY"/>
    <s v="AA"/>
    <s v="Adult Arrest"/>
    <n v="230"/>
    <m/>
    <m/>
    <m/>
    <s v="6500 W  SUNSET                       BL"/>
    <m/>
    <n v="34.098700000000001"/>
    <n v="-118.33369999999999"/>
    <n v="1"/>
  </r>
  <r>
    <n v="221204658"/>
    <d v="2022-01-12T00:00:00"/>
    <d v="2022-01-11T00:00:00"/>
    <n v="1200"/>
    <n v="12"/>
    <x v="8"/>
    <n v="1233"/>
    <n v="2"/>
    <n v="354"/>
    <s v="THEFT OF IDENTITY"/>
    <s v="1822 1202 0930"/>
    <n v="74"/>
    <s v="M"/>
    <s v="K"/>
    <n v="502"/>
    <s v="MULTI-UNIT DWELLING (APARTMENT, DUPLEX, ETC)"/>
    <m/>
    <m/>
    <s v="IC"/>
    <s v="Invest Cont"/>
    <n v="354"/>
    <m/>
    <m/>
    <m/>
    <s v="6100 S  MANHATTAN                    PL"/>
    <m/>
    <n v="33.984299999999998"/>
    <n v="-118.3095"/>
    <n v="0"/>
  </r>
  <r>
    <n v="220116485"/>
    <d v="2022-07-16T00:00:00"/>
    <d v="2022-07-15T00:00:00"/>
    <n v="1000"/>
    <n v="1"/>
    <x v="1"/>
    <n v="192"/>
    <n v="1"/>
    <n v="330"/>
    <s v="BURGLARY FROM VEHICLE"/>
    <s v="0344 1822"/>
    <n v="25"/>
    <s v="F"/>
    <s v="H"/>
    <n v="101"/>
    <s v="STREET"/>
    <m/>
    <m/>
    <s v="IC"/>
    <s v="Invest Cont"/>
    <n v="330"/>
    <m/>
    <m/>
    <m/>
    <s v="FLOWER                       ST"/>
    <s v="VENICE                       BL"/>
    <n v="34.036999999999999"/>
    <n v="-118.2688"/>
    <n v="0"/>
  </r>
  <r>
    <n v="220715537"/>
    <d v="2022-10-19T00:00:00"/>
    <d v="2022-10-19T00:00:00"/>
    <n v="2130"/>
    <n v="7"/>
    <x v="0"/>
    <n v="735"/>
    <n v="1"/>
    <n v="442"/>
    <s v="SHOPLIFTING - PETTY THEFT ($950 &amp; UNDER)"/>
    <n v="325"/>
    <n v="0"/>
    <s v="X"/>
    <s v="X"/>
    <n v="402"/>
    <s v="MARKET"/>
    <m/>
    <m/>
    <s v="IC"/>
    <s v="Invest Cont"/>
    <n v="442"/>
    <m/>
    <m/>
    <m/>
    <s v="5500    WILSHIRE                     BL"/>
    <m/>
    <n v="34.063299999999998"/>
    <n v="-118.3473"/>
    <n v="0"/>
  </r>
  <r>
    <n v="220107878"/>
    <d v="2022-03-08T00:00:00"/>
    <d v="2022-03-08T00:00:00"/>
    <n v="100"/>
    <n v="1"/>
    <x v="1"/>
    <n v="164"/>
    <n v="1"/>
    <n v="761"/>
    <s v="BRANDISH WEAPON"/>
    <s v="2004 1266 0913 0334 1402"/>
    <n v="39"/>
    <s v="M"/>
    <s v="O"/>
    <n v="102"/>
    <s v="SIDEWALK"/>
    <n v="200"/>
    <s v="KNIFE WITH BLADE 6INCHES OR LESS"/>
    <s v="AO"/>
    <s v="Adult Other"/>
    <n v="761"/>
    <n v="998"/>
    <m/>
    <m/>
    <s v="600 S  MAIN                         ST"/>
    <m/>
    <n v="34.045299999999997"/>
    <n v="-118.2499"/>
    <n v="0"/>
  </r>
  <r>
    <n v="221105936"/>
    <d v="2022-02-18T00:00:00"/>
    <d v="2022-02-18T00:00:00"/>
    <n v="1545"/>
    <n v="11"/>
    <x v="7"/>
    <n v="1162"/>
    <n v="1"/>
    <n v="230"/>
    <s v="ASSAULT WITH DEADLY WEAPON, AGGRAVATED ASSAULT"/>
    <s v="2050 2052 0910 0319 0416 0447 0448 1822"/>
    <n v="24"/>
    <s v="M"/>
    <s v="B"/>
    <n v="908"/>
    <s v="MTA - RED LINE - VERMONT/SUNSET"/>
    <n v="500"/>
    <s v="UNKNOWN WEAPON/OTHER WEAPON"/>
    <s v="IC"/>
    <s v="Invest Cont"/>
    <n v="230"/>
    <m/>
    <m/>
    <m/>
    <s v="1500 N  VERMONT                      AV"/>
    <m/>
    <n v="34.098199999999999"/>
    <n v="-118.29179999999999"/>
    <n v="0"/>
  </r>
  <r>
    <n v="221012060"/>
    <d v="2022-07-26T00:00:00"/>
    <d v="2022-07-18T00:00:00"/>
    <n v="1200"/>
    <n v="10"/>
    <x v="11"/>
    <n v="1065"/>
    <n v="2"/>
    <n v="922"/>
    <s v="CHILD STEALING"/>
    <s v="0913 1813"/>
    <n v="49"/>
    <s v="F"/>
    <s v="O"/>
    <n v="502"/>
    <s v="MULTI-UNIT DWELLING (APARTMENT, DUPLEX, ETC)"/>
    <m/>
    <m/>
    <s v="AO"/>
    <s v="Adult Other"/>
    <n v="922"/>
    <m/>
    <m/>
    <m/>
    <s v="5400    YARMOUTH                     AV"/>
    <m/>
    <n v="34.168599999999998"/>
    <n v="-118.52030000000001"/>
    <n v="0"/>
  </r>
  <r>
    <n v="221514046"/>
    <d v="2022-08-25T00:00:00"/>
    <d v="2022-08-25T00:00:00"/>
    <n v="1630"/>
    <n v="15"/>
    <x v="18"/>
    <n v="1532"/>
    <n v="2"/>
    <n v="903"/>
    <s v="CONTEMPT OF COURT"/>
    <n v="2038"/>
    <n v="76"/>
    <s v="F"/>
    <s v="H"/>
    <n v="502"/>
    <s v="MULTI-UNIT DWELLING (APARTMENT, DUPLEX, ETC)"/>
    <m/>
    <m/>
    <s v="AO"/>
    <s v="Adult Other"/>
    <n v="903"/>
    <m/>
    <m/>
    <m/>
    <s v="6300    WHITSETT                     AV"/>
    <m/>
    <n v="34.184899999999999"/>
    <n v="-118.4053"/>
    <n v="0"/>
  </r>
  <r>
    <n v="220107705"/>
    <d v="2022-03-04T00:00:00"/>
    <d v="2022-01-26T00:00:00"/>
    <n v="812"/>
    <n v="1"/>
    <x v="1"/>
    <n v="111"/>
    <n v="2"/>
    <n v="354"/>
    <s v="THEFT OF IDENTITY"/>
    <s v="1822 0930"/>
    <n v="31"/>
    <s v="F"/>
    <s v="O"/>
    <n v="502"/>
    <s v="MULTI-UNIT DWELLING (APARTMENT, DUPLEX, ETC)"/>
    <m/>
    <m/>
    <s v="IC"/>
    <s v="Invest Cont"/>
    <n v="354"/>
    <m/>
    <m/>
    <m/>
    <s v="500 N  SPRING                       ST"/>
    <m/>
    <n v="34.057099999999998"/>
    <n v="-118.2405"/>
    <n v="0"/>
  </r>
  <r>
    <n v="221115036"/>
    <d v="2022-10-13T00:00:00"/>
    <d v="2022-10-11T00:00:00"/>
    <n v="1700"/>
    <n v="11"/>
    <x v="7"/>
    <n v="1142"/>
    <n v="1"/>
    <n v="510"/>
    <s v="VEHICLE - STOLEN"/>
    <m/>
    <n v="0"/>
    <m/>
    <m/>
    <n v="101"/>
    <s v="STREET"/>
    <m/>
    <m/>
    <s v="IC"/>
    <s v="Invest Cont"/>
    <n v="510"/>
    <m/>
    <m/>
    <m/>
    <s v="LOS FELIZ                    BL"/>
    <s v="N  COMMONWEALTH                 AV"/>
    <n v="34.112200000000001"/>
    <n v="-118.28530000000001"/>
    <n v="0"/>
  </r>
  <r>
    <n v="220912428"/>
    <d v="2022-08-10T00:00:00"/>
    <d v="2022-08-09T00:00:00"/>
    <n v="1930"/>
    <n v="9"/>
    <x v="3"/>
    <n v="911"/>
    <n v="1"/>
    <n v="510"/>
    <s v="VEHICLE - STOLEN"/>
    <m/>
    <n v="0"/>
    <m/>
    <m/>
    <n v="108"/>
    <s v="PARKING LOT"/>
    <m/>
    <m/>
    <s v="IC"/>
    <s v="Invest Cont"/>
    <n v="510"/>
    <m/>
    <m/>
    <m/>
    <s v="15500    VANOWEN                      ST"/>
    <m/>
    <n v="34.193899999999999"/>
    <n v="-118.4706"/>
    <n v="0"/>
  </r>
  <r>
    <n v="220912265"/>
    <d v="2022-08-06T00:00:00"/>
    <d v="2022-08-06T00:00:00"/>
    <n v="220"/>
    <n v="9"/>
    <x v="3"/>
    <n v="905"/>
    <n v="2"/>
    <n v="956"/>
    <s v="LETTERS, LEWD  -  TELEPHONE CALLS, LEWD"/>
    <s v="2004 0443"/>
    <n v="61"/>
    <s v="M"/>
    <s v="O"/>
    <n v="501"/>
    <s v="SINGLE FAMILY DWELLING"/>
    <m/>
    <m/>
    <s v="IC"/>
    <s v="Invest Cont"/>
    <n v="956"/>
    <m/>
    <m/>
    <m/>
    <s v="7200    LAURA ANN                    LN"/>
    <m/>
    <n v="34.202599999999997"/>
    <n v="-118.45399999999999"/>
    <n v="0"/>
  </r>
  <r>
    <n v="220209698"/>
    <d v="2022-05-02T00:00:00"/>
    <d v="2022-05-02T00:00:00"/>
    <n v="1515"/>
    <n v="2"/>
    <x v="5"/>
    <n v="237"/>
    <n v="2"/>
    <n v="624"/>
    <s v="BATTERY - SIMPLE ASSAULT"/>
    <s v="1202 0361 0603 0444 0913"/>
    <n v="79"/>
    <s v="F"/>
    <s v="H"/>
    <n v="710"/>
    <s v="OTHER PREMISE"/>
    <n v="400"/>
    <s v="STRONG-ARM (HANDS, FIST, FEET OR BODILY FORCE)"/>
    <s v="AO"/>
    <s v="Adult Other"/>
    <n v="624"/>
    <m/>
    <m/>
    <m/>
    <s v="1400    MIRAMAR                      ST"/>
    <m/>
    <n v="34.0593"/>
    <n v="-118.261"/>
    <n v="0"/>
  </r>
  <r>
    <n v="221517712"/>
    <d v="2022-11-22T00:00:00"/>
    <d v="2022-11-21T00:00:00"/>
    <n v="2300"/>
    <n v="15"/>
    <x v="18"/>
    <n v="1546"/>
    <n v="1"/>
    <n v="330"/>
    <s v="BURGLARY FROM VEHICLE"/>
    <s v="1300 0344 0321"/>
    <n v="24"/>
    <s v="F"/>
    <s v="W"/>
    <n v="707"/>
    <s v="GARAGE/CARPORT"/>
    <m/>
    <m/>
    <s v="IC"/>
    <s v="Invest Cont"/>
    <n v="330"/>
    <m/>
    <m/>
    <m/>
    <s v="11500    RIVERSIDE                    DR"/>
    <m/>
    <n v="34.1629"/>
    <n v="-118.3848"/>
    <n v="0"/>
  </r>
  <r>
    <n v="221607215"/>
    <d v="2022-04-11T00:00:00"/>
    <d v="2022-03-31T00:00:00"/>
    <n v="925"/>
    <n v="16"/>
    <x v="20"/>
    <n v="1636"/>
    <n v="2"/>
    <n v="354"/>
    <s v="THEFT OF IDENTITY"/>
    <s v="1822 1202 0923 0377"/>
    <n v="62"/>
    <s v="M"/>
    <s v="W"/>
    <n v="501"/>
    <s v="SINGLE FAMILY DWELLING"/>
    <m/>
    <m/>
    <s v="IC"/>
    <s v="Invest Cont"/>
    <n v="354"/>
    <m/>
    <m/>
    <m/>
    <s v="9800    CRAIG MITCHELL               LN"/>
    <m/>
    <n v="34.259799999999998"/>
    <n v="-118.3464"/>
    <n v="0"/>
  </r>
  <r>
    <n v="221608101"/>
    <d v="2022-05-07T00:00:00"/>
    <d v="2022-04-26T00:00:00"/>
    <n v="1955"/>
    <n v="16"/>
    <x v="20"/>
    <n v="1656"/>
    <n v="1"/>
    <n v="310"/>
    <s v="BURGLARY"/>
    <n v="344"/>
    <n v="56"/>
    <s v="M"/>
    <s v="W"/>
    <n v="221"/>
    <s v="PUBLIC STORAGE"/>
    <n v="500"/>
    <s v="UNKNOWN WEAPON/OTHER WEAPON"/>
    <s v="IC"/>
    <s v="Invest Cont"/>
    <n v="310"/>
    <m/>
    <m/>
    <m/>
    <s v="8200    FOOTHILL                     BL"/>
    <m/>
    <n v="34.259700000000002"/>
    <n v="-118.31140000000001"/>
    <n v="0"/>
  </r>
  <r>
    <n v="220112912"/>
    <d v="2022-05-23T00:00:00"/>
    <d v="2022-05-23T00:00:00"/>
    <n v="1700"/>
    <n v="1"/>
    <x v="1"/>
    <n v="182"/>
    <n v="1"/>
    <n v="510"/>
    <s v="VEHICLE - STOLEN"/>
    <m/>
    <n v="0"/>
    <m/>
    <m/>
    <n v="101"/>
    <s v="STREET"/>
    <m/>
    <m/>
    <s v="IC"/>
    <s v="Invest Cont"/>
    <n v="510"/>
    <m/>
    <m/>
    <m/>
    <s v="300 W  PICO                         BL"/>
    <m/>
    <n v="34.042000000000002"/>
    <n v="-118.2625"/>
    <n v="0"/>
  </r>
  <r>
    <n v="220111510"/>
    <d v="2022-05-03T00:00:00"/>
    <d v="2022-05-02T00:00:00"/>
    <n v="1745"/>
    <n v="1"/>
    <x v="1"/>
    <n v="159"/>
    <n v="1"/>
    <n v="210"/>
    <s v="ROBBERY"/>
    <s v="1822 0916 1311 0400"/>
    <n v="62"/>
    <s v="M"/>
    <s v="B"/>
    <n v="101"/>
    <s v="STREET"/>
    <n v="400"/>
    <s v="STRONG-ARM (HANDS, FIST, FEET OR BODILY FORCE)"/>
    <s v="IC"/>
    <s v="Invest Cont"/>
    <n v="210"/>
    <m/>
    <m/>
    <m/>
    <s v="500 S  ALAMEDA                      ST"/>
    <m/>
    <n v="34.041400000000003"/>
    <n v="-118.23820000000001"/>
    <n v="0"/>
  </r>
  <r>
    <n v="220412017"/>
    <d v="2022-08-13T00:00:00"/>
    <d v="2022-08-13T00:00:00"/>
    <n v="1020"/>
    <n v="4"/>
    <x v="4"/>
    <n v="499"/>
    <n v="1"/>
    <n v="230"/>
    <s v="ASSAULT WITH DEADLY WEAPON, AGGRAVATED ASSAULT"/>
    <s v="0416 0913"/>
    <n v="32"/>
    <s v="M"/>
    <s v="H"/>
    <n v="101"/>
    <s v="STREET"/>
    <n v="304"/>
    <s v="CLUB/BAT"/>
    <s v="IC"/>
    <s v="Invest Cont"/>
    <n v="230"/>
    <m/>
    <m/>
    <m/>
    <s v="UNION PACIFIC                AV"/>
    <s v="CALADA                       ST"/>
    <n v="34.016500000000001"/>
    <n v="-118.19799999999999"/>
    <n v="0"/>
  </r>
  <r>
    <n v="220614642"/>
    <d v="2022-08-14T00:00:00"/>
    <d v="2022-08-14T00:00:00"/>
    <n v="1200"/>
    <n v="6"/>
    <x v="9"/>
    <n v="645"/>
    <n v="1"/>
    <n v="310"/>
    <s v="BURGLARY"/>
    <s v="1601 1822 0344"/>
    <n v="33"/>
    <s v="F"/>
    <s v="B"/>
    <n v="502"/>
    <s v="MULTI-UNIT DWELLING (APARTMENT, DUPLEX, ETC)"/>
    <m/>
    <m/>
    <s v="IC"/>
    <s v="Invest Cont"/>
    <n v="310"/>
    <m/>
    <m/>
    <m/>
    <s v="7000    FRANKLIN                     AV"/>
    <m/>
    <n v="34.104100000000003"/>
    <n v="-118.3417"/>
    <n v="0"/>
  </r>
  <r>
    <n v="221106933"/>
    <d v="2022-03-20T00:00:00"/>
    <d v="2022-03-18T00:00:00"/>
    <n v="1545"/>
    <n v="11"/>
    <x v="7"/>
    <n v="1143"/>
    <n v="1"/>
    <n v="331"/>
    <s v="THEFT FROM MOTOR VEHICLE - GRAND ($950.01 AND OVER)"/>
    <s v="0344 0385"/>
    <n v="41"/>
    <s v="M"/>
    <s v="O"/>
    <n v="101"/>
    <s v="STREET"/>
    <m/>
    <m/>
    <s v="AA"/>
    <s v="Adult Arrest"/>
    <n v="331"/>
    <m/>
    <m/>
    <m/>
    <s v="FRANKLIN"/>
    <s v="RADIO"/>
    <n v="34.103200000000001"/>
    <n v="-118.2761"/>
    <n v="1"/>
  </r>
  <r>
    <n v="221017828"/>
    <d v="2022-12-18T00:00:00"/>
    <d v="2022-12-18T00:00:00"/>
    <n v="1310"/>
    <n v="10"/>
    <x v="11"/>
    <n v="1003"/>
    <n v="2"/>
    <n v="624"/>
    <s v="BATTERY - SIMPLE ASSAULT"/>
    <s v="0416 1822 0400 0417"/>
    <n v="20"/>
    <s v="M"/>
    <s v="B"/>
    <n v="203"/>
    <s v="OTHER BUSINESS"/>
    <n v="400"/>
    <s v="STRONG-ARM (HANDS, FIST, FEET OR BODILY FORCE)"/>
    <s v="IC"/>
    <s v="Invest Cont"/>
    <n v="624"/>
    <m/>
    <m/>
    <m/>
    <s v="18600    ROSCOE                       BL"/>
    <m/>
    <n v="34.220700000000001"/>
    <n v="-118.5389"/>
    <n v="0"/>
  </r>
  <r>
    <n v="220810912"/>
    <d v="2022-06-16T00:00:00"/>
    <d v="2022-06-15T00:00:00"/>
    <n v="1555"/>
    <n v="8"/>
    <x v="12"/>
    <n v="885"/>
    <n v="2"/>
    <n v="956"/>
    <s v="LETTERS, LEWD  -  TELEPHONE CALLS, LEWD"/>
    <s v="1906 0601"/>
    <n v="45"/>
    <s v="M"/>
    <s v="W"/>
    <n v="738"/>
    <s v="LIBRARY"/>
    <m/>
    <m/>
    <s v="IC"/>
    <s v="Invest Cont"/>
    <n v="956"/>
    <m/>
    <m/>
    <m/>
    <s v="2900    OVERLAND                     AV"/>
    <m/>
    <n v="34.033700000000003"/>
    <n v="-118.41849999999999"/>
    <n v="0"/>
  </r>
  <r>
    <n v="220914245"/>
    <d v="2022-09-25T00:00:00"/>
    <d v="2022-09-24T00:00:00"/>
    <n v="1740"/>
    <n v="9"/>
    <x v="3"/>
    <n v="943"/>
    <n v="2"/>
    <n v="745"/>
    <s v="VANDALISM - MISDEAMEANOR ($399 OR UNDER)"/>
    <s v="0329 0361 1609"/>
    <n v="58"/>
    <s v="M"/>
    <s v="W"/>
    <n v="501"/>
    <s v="SINGLE FAMILY DWELLING"/>
    <m/>
    <m/>
    <s v="AA"/>
    <s v="Adult Arrest"/>
    <n v="745"/>
    <m/>
    <m/>
    <m/>
    <s v="5600    CALHOUN                      AV"/>
    <m/>
    <n v="34.1721"/>
    <n v="-118.4422"/>
    <n v="1"/>
  </r>
  <r>
    <n v="221818275"/>
    <d v="2022-10-01T00:00:00"/>
    <d v="2022-10-01T00:00:00"/>
    <n v="900"/>
    <n v="18"/>
    <x v="17"/>
    <n v="1826"/>
    <n v="2"/>
    <n v="354"/>
    <s v="THEFT OF IDENTITY"/>
    <s v="0100 1822 0922"/>
    <n v="33"/>
    <s v="F"/>
    <s v="B"/>
    <n v="501"/>
    <s v="SINGLE FAMILY DWELLING"/>
    <m/>
    <m/>
    <s v="IC"/>
    <s v="Invest Cont"/>
    <n v="354"/>
    <m/>
    <m/>
    <m/>
    <s v="1400 E  99TH                         ST"/>
    <m/>
    <n v="33.9467"/>
    <n v="-118.2444"/>
    <n v="0"/>
  </r>
  <r>
    <n v="221707214"/>
    <d v="2022-03-31T00:00:00"/>
    <d v="2022-03-28T00:00:00"/>
    <n v="800"/>
    <n v="17"/>
    <x v="13"/>
    <n v="1787"/>
    <n v="2"/>
    <n v="888"/>
    <s v="TRESPASSING"/>
    <s v="0913 0601 0329"/>
    <n v="51"/>
    <s v="M"/>
    <s v="W"/>
    <n v="501"/>
    <s v="SINGLE FAMILY DWELLING"/>
    <m/>
    <m/>
    <s v="AO"/>
    <s v="Adult Other"/>
    <n v="888"/>
    <m/>
    <m/>
    <m/>
    <s v="17800    OSBORNE                      ST"/>
    <m/>
    <n v="34.233699999999999"/>
    <n v="-118.52249999999999"/>
    <n v="0"/>
  </r>
  <r>
    <n v="220113323"/>
    <d v="2022-05-31T00:00:00"/>
    <d v="2022-05-31T00:00:00"/>
    <n v="210"/>
    <n v="1"/>
    <x v="1"/>
    <n v="139"/>
    <n v="2"/>
    <n v="850"/>
    <s v="INDECENT EXPOSURE"/>
    <s v="2004 0529 1822"/>
    <n v="43"/>
    <s v="F"/>
    <s v="W"/>
    <n v="502"/>
    <s v="MULTI-UNIT DWELLING (APARTMENT, DUPLEX, ETC)"/>
    <m/>
    <m/>
    <s v="IC"/>
    <s v="Invest Cont"/>
    <n v="850"/>
    <m/>
    <m/>
    <m/>
    <s v="800    TRACTION                     AV"/>
    <m/>
    <n v="34.045299999999997"/>
    <n v="-118.236"/>
    <n v="0"/>
  </r>
  <r>
    <n v="221006013"/>
    <d v="2022-02-23T00:00:00"/>
    <d v="2022-02-23T00:00:00"/>
    <n v="1000"/>
    <n v="10"/>
    <x v="11"/>
    <n v="1001"/>
    <n v="2"/>
    <n v="903"/>
    <s v="CONTEMPT OF COURT"/>
    <s v="0913 2038 0361"/>
    <n v="64"/>
    <s v="M"/>
    <s v="W"/>
    <n v="501"/>
    <s v="SINGLE FAMILY DWELLING"/>
    <m/>
    <m/>
    <s v="AO"/>
    <s v="Adult Other"/>
    <n v="903"/>
    <m/>
    <m/>
    <m/>
    <s v="19600    CANTARA                      ST"/>
    <m/>
    <n v="34.219099999999997"/>
    <n v="-118.56010000000001"/>
    <n v="0"/>
  </r>
  <r>
    <n v="221910237"/>
    <d v="2022-06-01T00:00:00"/>
    <d v="2022-05-31T00:00:00"/>
    <n v="2200"/>
    <n v="19"/>
    <x v="16"/>
    <n v="1963"/>
    <n v="2"/>
    <n v="624"/>
    <s v="BATTERY - SIMPLE ASSAULT"/>
    <s v="0416 0554 0906 0913 0602"/>
    <n v="31"/>
    <s v="F"/>
    <s v="H"/>
    <n v="502"/>
    <s v="MULTI-UNIT DWELLING (APARTMENT, DUPLEX, ETC)"/>
    <n v="400"/>
    <s v="STRONG-ARM (HANDS, FIST, FEET OR BODILY FORCE)"/>
    <s v="AO"/>
    <s v="Adult Other"/>
    <n v="624"/>
    <m/>
    <m/>
    <m/>
    <s v="14400    PLUMMER                      ST"/>
    <m/>
    <n v="34.245399999999997"/>
    <n v="-118.45050000000001"/>
    <n v="0"/>
  </r>
  <r>
    <n v="221220328"/>
    <d v="2022-09-26T00:00:00"/>
    <d v="2022-09-24T00:00:00"/>
    <n v="1400"/>
    <n v="12"/>
    <x v="8"/>
    <n v="1258"/>
    <n v="1"/>
    <n v="341"/>
    <s v="THEFT-GRAND ($950.01 &amp; OVER)EXCPT,GUNS,FOWL,LIVESTK,PROD"/>
    <s v="0913 0344 2023"/>
    <n v="54"/>
    <s v="M"/>
    <s v="B"/>
    <n v="501"/>
    <s v="SINGLE FAMILY DWELLING"/>
    <m/>
    <m/>
    <s v="IC"/>
    <s v="Invest Cont"/>
    <n v="341"/>
    <m/>
    <m/>
    <m/>
    <s v="100 W  74TH                         ST"/>
    <m/>
    <n v="33.972700000000003"/>
    <n v="-118.2739"/>
    <n v="0"/>
  </r>
  <r>
    <n v="221909265"/>
    <d v="2022-05-09T00:00:00"/>
    <d v="2022-05-09T00:00:00"/>
    <n v="200"/>
    <n v="19"/>
    <x v="16"/>
    <n v="1925"/>
    <n v="2"/>
    <n v="740"/>
    <s v="VANDALISM - FELONY ($400 &amp; OVER, ALL CHURCH VANDALISMS)"/>
    <s v="0329 0554"/>
    <n v="76"/>
    <s v="M"/>
    <s v="H"/>
    <n v="501"/>
    <s v="SINGLE FAMILY DWELLING"/>
    <m/>
    <m/>
    <s v="AA"/>
    <s v="Adult Arrest"/>
    <n v="740"/>
    <m/>
    <m/>
    <m/>
    <s v="14400    CARLSBAD                     ST"/>
    <m/>
    <n v="34.293900000000001"/>
    <n v="-118.4481"/>
    <n v="1"/>
  </r>
  <r>
    <n v="221518710"/>
    <d v="2022-12-18T00:00:00"/>
    <d v="2022-12-18T00:00:00"/>
    <n v="1345"/>
    <n v="15"/>
    <x v="18"/>
    <n v="1545"/>
    <n v="2"/>
    <n v="745"/>
    <s v="VANDALISM - MISDEAMEANOR ($399 OR UNDER)"/>
    <s v="0906 0329"/>
    <n v="0"/>
    <s v="M"/>
    <s v="O"/>
    <n v="502"/>
    <s v="MULTI-UNIT DWELLING (APARTMENT, DUPLEX, ETC)"/>
    <m/>
    <m/>
    <s v="IC"/>
    <s v="Invest Cont"/>
    <n v="745"/>
    <m/>
    <m/>
    <m/>
    <s v="11800    CHANDLER                     BL"/>
    <m/>
    <n v="34.168399999999998"/>
    <n v="-118.39"/>
    <n v="0"/>
  </r>
  <r>
    <n v="221507453"/>
    <d v="2022-03-22T00:00:00"/>
    <d v="2022-03-03T00:00:00"/>
    <n v="658"/>
    <n v="15"/>
    <x v="18"/>
    <n v="1526"/>
    <n v="2"/>
    <n v="354"/>
    <s v="THEFT OF IDENTITY"/>
    <n v="377"/>
    <n v="33"/>
    <s v="F"/>
    <s v="H"/>
    <n v="754"/>
    <s v="MUSEUM"/>
    <m/>
    <m/>
    <s v="IC"/>
    <s v="Invest Cont"/>
    <n v="354"/>
    <m/>
    <m/>
    <m/>
    <s v="11600    VICTORY                      BL"/>
    <m/>
    <n v="34.186700000000002"/>
    <n v="-118.38509999999999"/>
    <n v="0"/>
  </r>
  <r>
    <n v="220209894"/>
    <d v="2022-05-04T00:00:00"/>
    <d v="2022-05-03T00:00:00"/>
    <n v="1700"/>
    <n v="2"/>
    <x v="5"/>
    <n v="246"/>
    <n v="2"/>
    <n v="624"/>
    <s v="BATTERY - SIMPLE ASSAULT"/>
    <s v="2048 0910 1822 0416 0446 1202"/>
    <n v="68"/>
    <s v="M"/>
    <s v="W"/>
    <n v="904"/>
    <s v="MTA - RED LINE - WESTLAKE/MACARTHUR PARK"/>
    <n v="400"/>
    <s v="STRONG-ARM (HANDS, FIST, FEET OR BODILY FORCE)"/>
    <s v="IC"/>
    <s v="Invest Cont"/>
    <n v="624"/>
    <m/>
    <m/>
    <m/>
    <s v="600 S  ALVARADO                     ST"/>
    <m/>
    <n v="34.0595"/>
    <n v="-118.2749"/>
    <n v="0"/>
  </r>
  <r>
    <n v="221811654"/>
    <d v="2022-05-30T00:00:00"/>
    <d v="2022-05-30T00:00:00"/>
    <n v="1130"/>
    <n v="18"/>
    <x v="17"/>
    <n v="1835"/>
    <n v="2"/>
    <n v="626"/>
    <s v="INTIMATE PARTNER - SIMPLE ASSAULT"/>
    <s v="2000 0913 1259 0400 0416 0432 1814"/>
    <n v="17"/>
    <s v="F"/>
    <s v="H"/>
    <n v="101"/>
    <s v="STREET"/>
    <n v="400"/>
    <s v="STRONG-ARM (HANDS, FIST, FEET OR BODILY FORCE)"/>
    <s v="AO"/>
    <s v="Adult Other"/>
    <n v="626"/>
    <m/>
    <m/>
    <m/>
    <s v="10400 S  CENTRAL                      AV"/>
    <m/>
    <n v="33.941899999999997"/>
    <n v="-118.25409999999999"/>
    <n v="0"/>
  </r>
  <r>
    <n v="220125616"/>
    <d v="2022-12-02T00:00:00"/>
    <d v="2022-12-01T00:00:00"/>
    <n v="733"/>
    <n v="1"/>
    <x v="1"/>
    <n v="158"/>
    <n v="2"/>
    <n v="354"/>
    <s v="THEFT OF IDENTITY"/>
    <s v="1822 0377"/>
    <n v="50"/>
    <s v="M"/>
    <s v="H"/>
    <n v="502"/>
    <s v="MULTI-UNIT DWELLING (APARTMENT, DUPLEX, ETC)"/>
    <m/>
    <m/>
    <s v="IC"/>
    <s v="Invest Cont"/>
    <n v="354"/>
    <m/>
    <m/>
    <m/>
    <s v="900 E  6TH                          ST"/>
    <m/>
    <n v="34.0398"/>
    <n v="-118.2413"/>
    <n v="0"/>
  </r>
  <r>
    <n v="222009126"/>
    <d v="2022-04-26T00:00:00"/>
    <d v="2022-04-26T00:00:00"/>
    <n v="930"/>
    <n v="20"/>
    <x v="19"/>
    <n v="2029"/>
    <n v="2"/>
    <n v="740"/>
    <s v="VANDALISM - FELONY ($400 &amp; OVER, ALL CHURCH VANDALISMS)"/>
    <s v="1822 0329"/>
    <n v="0"/>
    <s v="X"/>
    <s v="X"/>
    <n v="210"/>
    <s v="RESTAURANT/FAST FOOD"/>
    <m/>
    <m/>
    <s v="IC"/>
    <s v="Invest Cont"/>
    <n v="740"/>
    <m/>
    <m/>
    <m/>
    <s v="3100    WILSHIRE                     BL"/>
    <m/>
    <n v="34.065199999999997"/>
    <n v="-118.2878"/>
    <n v="0"/>
  </r>
  <r>
    <n v="221219736"/>
    <d v="2022-09-16T00:00:00"/>
    <d v="2022-09-15T00:00:00"/>
    <n v="830"/>
    <n v="12"/>
    <x v="8"/>
    <n v="1273"/>
    <n v="1"/>
    <n v="510"/>
    <s v="VEHICLE - STOLEN"/>
    <m/>
    <n v="0"/>
    <m/>
    <m/>
    <n v="101"/>
    <s v="STREET"/>
    <m/>
    <m/>
    <s v="AA"/>
    <s v="Adult Arrest"/>
    <n v="510"/>
    <m/>
    <m/>
    <m/>
    <s v="9000 S  NORMANDIE                    AV"/>
    <m/>
    <n v="33.956400000000002"/>
    <n v="-118.309"/>
    <n v="1"/>
  </r>
  <r>
    <n v="221017383"/>
    <d v="2022-12-07T00:00:00"/>
    <d v="2022-12-07T00:00:00"/>
    <n v="820"/>
    <n v="10"/>
    <x v="11"/>
    <n v="1045"/>
    <n v="2"/>
    <n v="624"/>
    <s v="BATTERY - SIMPLE ASSAULT"/>
    <s v="0400 1414 1822 0416 2004"/>
    <n v="41"/>
    <s v="F"/>
    <s v="O"/>
    <n v="101"/>
    <s v="STREET"/>
    <n v="500"/>
    <s v="UNKNOWN WEAPON/OTHER WEAPON"/>
    <s v="AO"/>
    <s v="Adult Other"/>
    <n v="624"/>
    <m/>
    <m/>
    <m/>
    <s v="BURBANK                      BL"/>
    <s v="LINDLEY                      AV"/>
    <n v="34.1723"/>
    <n v="-118.5273"/>
    <n v="0"/>
  </r>
  <r>
    <n v="221407411"/>
    <d v="2022-03-12T00:00:00"/>
    <d v="2022-03-05T00:00:00"/>
    <n v="1200"/>
    <n v="14"/>
    <x v="14"/>
    <n v="1412"/>
    <n v="1"/>
    <n v="510"/>
    <s v="VEHICLE - STOLEN"/>
    <m/>
    <n v="0"/>
    <m/>
    <m/>
    <n v="707"/>
    <s v="GARAGE/CARPORT"/>
    <m/>
    <m/>
    <s v="IC"/>
    <s v="Invest Cont"/>
    <n v="510"/>
    <m/>
    <m/>
    <m/>
    <s v="300    OCEAN FRONT                  WK"/>
    <m/>
    <n v="33.993299999999998"/>
    <n v="-118.4765"/>
    <n v="0"/>
  </r>
  <r>
    <n v="221010707"/>
    <d v="2022-06-15T00:00:00"/>
    <d v="2022-05-28T00:00:00"/>
    <n v="1350"/>
    <n v="10"/>
    <x v="11"/>
    <n v="1025"/>
    <n v="2"/>
    <n v="354"/>
    <s v="THEFT OF IDENTITY"/>
    <s v="1822 0930"/>
    <n v="69"/>
    <s v="F"/>
    <s v="W"/>
    <n v="501"/>
    <s v="SINGLE FAMILY DWELLING"/>
    <m/>
    <m/>
    <s v="IC"/>
    <s v="Invest Cont"/>
    <n v="354"/>
    <m/>
    <m/>
    <m/>
    <s v="17900    SHERMAN                      WY"/>
    <m/>
    <n v="34.200899999999997"/>
    <n v="-118.52290000000001"/>
    <n v="0"/>
  </r>
  <r>
    <n v="221812317"/>
    <d v="2022-06-08T00:00:00"/>
    <d v="2022-06-07T00:00:00"/>
    <n v="2300"/>
    <n v="18"/>
    <x v="17"/>
    <n v="1862"/>
    <n v="1"/>
    <n v="510"/>
    <s v="VEHICLE - STOLEN"/>
    <m/>
    <n v="0"/>
    <m/>
    <m/>
    <n v="101"/>
    <s v="STREET"/>
    <m/>
    <m/>
    <s v="IC"/>
    <s v="Invest Cont"/>
    <n v="510"/>
    <m/>
    <m/>
    <m/>
    <s v="118TH                        ST"/>
    <s v="SAN PEDRO                    ST"/>
    <n v="33.926499999999997"/>
    <n v="-118.2696"/>
    <n v="0"/>
  </r>
  <r>
    <n v="221408621"/>
    <d v="2022-04-01T00:00:00"/>
    <d v="2022-03-15T00:00:00"/>
    <n v="1515"/>
    <n v="14"/>
    <x v="14"/>
    <n v="1441"/>
    <n v="1"/>
    <n v="440"/>
    <s v="THEFT PLAIN - PETTY ($950 &amp; UNDER)"/>
    <n v="344"/>
    <n v="61"/>
    <s v="F"/>
    <s v="W"/>
    <n v="117"/>
    <s v="BEACH"/>
    <m/>
    <m/>
    <s v="IC"/>
    <s v="Invest Cont"/>
    <n v="440"/>
    <m/>
    <m/>
    <m/>
    <s v="00    WASHINGTON                   BL"/>
    <m/>
    <n v="33.979199999999999"/>
    <n v="-118.4666"/>
    <n v="0"/>
  </r>
  <r>
    <n v="221511837"/>
    <d v="2022-07-02T00:00:00"/>
    <d v="2022-05-02T00:00:00"/>
    <n v="1800"/>
    <n v="15"/>
    <x v="18"/>
    <n v="1517"/>
    <n v="1"/>
    <n v="820"/>
    <s v="ORAL COPULATION"/>
    <s v="0400 0500 0522 0507 0913 1309 1218"/>
    <n v="39"/>
    <s v="F"/>
    <s v="W"/>
    <n v="101"/>
    <s v="STREET"/>
    <n v="400"/>
    <s v="STRONG-ARM (HANDS, FIST, FEET OR BODILY FORCE)"/>
    <s v="IC"/>
    <s v="Invest Cont"/>
    <n v="820"/>
    <m/>
    <m/>
    <m/>
    <s v="TUJUNGA"/>
    <s v="HARTLAND"/>
    <n v="34.1952"/>
    <n v="-118.379"/>
    <n v="0"/>
  </r>
  <r>
    <n v="221310851"/>
    <d v="2022-05-06T00:00:00"/>
    <d v="2022-05-06T00:00:00"/>
    <n v="1140"/>
    <n v="13"/>
    <x v="6"/>
    <n v="1333"/>
    <n v="2"/>
    <n v="740"/>
    <s v="VANDALISM - FELONY ($400 &amp; OVER, ALL CHURCH VANDALISMS)"/>
    <s v="0329 0913 1609"/>
    <n v="38"/>
    <s v="F"/>
    <s v="H"/>
    <n v="502"/>
    <s v="MULTI-UNIT DWELLING (APARTMENT, DUPLEX, ETC)"/>
    <m/>
    <m/>
    <s v="IC"/>
    <s v="Invest Cont"/>
    <n v="740"/>
    <m/>
    <m/>
    <m/>
    <s v="1000 E  33RD                         ST"/>
    <m/>
    <n v="34.013800000000003"/>
    <n v="-118.2581"/>
    <n v="0"/>
  </r>
  <r>
    <n v="220305017"/>
    <d v="2022-01-23T00:00:00"/>
    <d v="2022-01-21T00:00:00"/>
    <n v="230"/>
    <n v="3"/>
    <x v="2"/>
    <n v="391"/>
    <n v="2"/>
    <n v="888"/>
    <s v="TRESPASSING"/>
    <s v="0216 0342 1822"/>
    <n v="55"/>
    <s v="F"/>
    <s v="B"/>
    <n v="501"/>
    <s v="SINGLE FAMILY DWELLING"/>
    <m/>
    <m/>
    <s v="IC"/>
    <s v="Invest Cont"/>
    <n v="888"/>
    <m/>
    <m/>
    <m/>
    <s v="3900    DON DIABLO                   DR"/>
    <m/>
    <n v="34.0075"/>
    <n v="-118.3436"/>
    <n v="0"/>
  </r>
  <r>
    <n v="221613098"/>
    <d v="2022-10-06T00:00:00"/>
    <d v="2022-10-03T00:00:00"/>
    <n v="633"/>
    <n v="16"/>
    <x v="20"/>
    <n v="1695"/>
    <n v="2"/>
    <n v="354"/>
    <s v="THEFT OF IDENTITY"/>
    <n v="1822"/>
    <n v="38"/>
    <s v="F"/>
    <s v="H"/>
    <n v="710"/>
    <s v="OTHER PREMISE"/>
    <m/>
    <m/>
    <s v="IC"/>
    <s v="Invest Cont"/>
    <n v="354"/>
    <m/>
    <m/>
    <m/>
    <s v="11000    ARMINTA                      ST"/>
    <m/>
    <n v="34.213900000000002"/>
    <n v="-118.3703"/>
    <n v="0"/>
  </r>
  <r>
    <n v="222104286"/>
    <d v="2022-01-07T00:00:00"/>
    <d v="2022-01-07T00:00:00"/>
    <n v="745"/>
    <n v="21"/>
    <x v="15"/>
    <n v="2146"/>
    <n v="1"/>
    <n v="310"/>
    <s v="BURGLARY"/>
    <s v="0314 1607"/>
    <n v="32"/>
    <s v="F"/>
    <s v="H"/>
    <n v="502"/>
    <s v="MULTI-UNIT DWELLING (APARTMENT, DUPLEX, ETC)"/>
    <m/>
    <m/>
    <s v="AA"/>
    <s v="Adult Arrest"/>
    <n v="310"/>
    <m/>
    <m/>
    <m/>
    <s v="7100    MILWOOD                      AV"/>
    <m/>
    <n v="34.199199999999998"/>
    <n v="-118.5943"/>
    <n v="1"/>
  </r>
  <r>
    <n v="221815018"/>
    <d v="2022-07-31T00:00:00"/>
    <d v="2022-07-30T00:00:00"/>
    <n v="2300"/>
    <n v="18"/>
    <x v="17"/>
    <n v="1802"/>
    <n v="1"/>
    <n v="330"/>
    <s v="BURGLARY FROM VEHICLE"/>
    <s v="1822 0344 0329 1307 1302 1609"/>
    <n v="69"/>
    <s v="F"/>
    <s v="B"/>
    <n v="108"/>
    <s v="PARKING LOT"/>
    <m/>
    <m/>
    <s v="IC"/>
    <s v="Invest Cont"/>
    <n v="330"/>
    <m/>
    <m/>
    <m/>
    <s v="9100 S  FIGUEROA                     ST"/>
    <m/>
    <n v="33.9542"/>
    <n v="-118.28270000000001"/>
    <n v="0"/>
  </r>
  <r>
    <n v="220617101"/>
    <d v="2022-10-05T00:00:00"/>
    <d v="2022-10-03T00:00:00"/>
    <n v="639"/>
    <n v="6"/>
    <x v="9"/>
    <n v="649"/>
    <n v="2"/>
    <n v="354"/>
    <s v="THEFT OF IDENTITY"/>
    <n v="1822"/>
    <n v="43"/>
    <s v="F"/>
    <s v="H"/>
    <n v="602"/>
    <s v="BANK"/>
    <m/>
    <m/>
    <s v="IC"/>
    <s v="Invest Cont"/>
    <n v="354"/>
    <m/>
    <m/>
    <m/>
    <s v="1500 N  SERRANO                      AV"/>
    <m/>
    <n v="34.098100000000002"/>
    <n v="-118.30710000000001"/>
    <n v="0"/>
  </r>
  <r>
    <n v="220125157"/>
    <d v="2022-11-25T00:00:00"/>
    <d v="2022-11-25T00:00:00"/>
    <n v="1635"/>
    <n v="1"/>
    <x v="1"/>
    <n v="185"/>
    <n v="1"/>
    <n v="351"/>
    <s v="PURSE SNATCHING"/>
    <s v="0305 0344 0400 1822"/>
    <n v="47"/>
    <s v="F"/>
    <s v="O"/>
    <n v="102"/>
    <s v="SIDEWALK"/>
    <n v="400"/>
    <s v="STRONG-ARM (HANDS, FIST, FEET OR BODILY FORCE)"/>
    <s v="IC"/>
    <s v="Invest Cont"/>
    <n v="351"/>
    <m/>
    <m/>
    <m/>
    <s v="1100 S  SANTEE                       ST"/>
    <m/>
    <n v="34.037799999999997"/>
    <n v="-118.2561"/>
    <n v="0"/>
  </r>
  <r>
    <n v="221608944"/>
    <d v="2022-06-01T00:00:00"/>
    <d v="2022-06-01T00:00:00"/>
    <n v="430"/>
    <n v="16"/>
    <x v="20"/>
    <n v="1664"/>
    <n v="2"/>
    <n v="624"/>
    <s v="BATTERY - SIMPLE ASSAULT"/>
    <s v="0913 0416 1402"/>
    <n v="37"/>
    <s v="M"/>
    <s v="H"/>
    <n v="103"/>
    <s v="ALLEY"/>
    <n v="400"/>
    <s v="STRONG-ARM (HANDS, FIST, FEET OR BODILY FORCE)"/>
    <s v="IC"/>
    <s v="Invest Cont"/>
    <n v="624"/>
    <n v="998"/>
    <m/>
    <m/>
    <s v="9900    GLENOAKS                     BL"/>
    <m/>
    <n v="34.242899999999999"/>
    <n v="-118.3887"/>
    <n v="0"/>
  </r>
  <r>
    <n v="221224248"/>
    <d v="2022-11-27T00:00:00"/>
    <d v="2022-11-27T00:00:00"/>
    <n v="1830"/>
    <n v="12"/>
    <x v="8"/>
    <n v="1249"/>
    <n v="1"/>
    <n v="230"/>
    <s v="ASSAULT WITH DEADLY WEAPON, AGGRAVATED ASSAULT"/>
    <s v="0329 0447 1402 0446 0421 0913 0561"/>
    <n v="64"/>
    <s v="F"/>
    <s v="H"/>
    <n v="501"/>
    <s v="SINGLE FAMILY DWELLING"/>
    <n v="312"/>
    <s v="PIPE/METAL PIPE"/>
    <s v="IC"/>
    <s v="Invest Cont"/>
    <n v="230"/>
    <n v="998"/>
    <m/>
    <m/>
    <s v="6600    BONSALLO                     AV"/>
    <m/>
    <n v="33.979500000000002"/>
    <n v="-118.286"/>
    <n v="0"/>
  </r>
  <r>
    <n v="220105183"/>
    <d v="2022-01-21T00:00:00"/>
    <d v="2022-01-20T00:00:00"/>
    <n v="2100"/>
    <n v="1"/>
    <x v="1"/>
    <n v="138"/>
    <n v="1"/>
    <n v="330"/>
    <s v="BURGLARY FROM VEHICLE"/>
    <s v="0329 1822 0344 1307 1609"/>
    <n v="25"/>
    <s v="F"/>
    <s v="H"/>
    <n v="108"/>
    <s v="PARKING LOT"/>
    <m/>
    <m/>
    <s v="IC"/>
    <s v="Invest Cont"/>
    <n v="330"/>
    <m/>
    <m/>
    <m/>
    <s v="300 S  CENTRAL                      AV"/>
    <m/>
    <n v="34.046100000000003"/>
    <n v="-118.23950000000001"/>
    <n v="0"/>
  </r>
  <r>
    <n v="222109110"/>
    <d v="2022-05-14T00:00:00"/>
    <d v="2022-05-13T00:00:00"/>
    <n v="900"/>
    <n v="21"/>
    <x v="15"/>
    <n v="2105"/>
    <n v="1"/>
    <n v="420"/>
    <s v="THEFT FROM MOTOR VEHICLE - PETTY ($950 &amp; UNDER)"/>
    <n v="344"/>
    <n v="53"/>
    <s v="M"/>
    <s v="H"/>
    <n v="707"/>
    <s v="GARAGE/CARPORT"/>
    <m/>
    <m/>
    <s v="IC"/>
    <s v="Invest Cont"/>
    <n v="420"/>
    <m/>
    <m/>
    <m/>
    <s v="21800    SCHOENBORN                   ST"/>
    <m/>
    <n v="34.2209"/>
    <n v="-118.6031"/>
    <n v="0"/>
  </r>
  <r>
    <n v="220714829"/>
    <d v="2022-10-03T00:00:00"/>
    <d v="2022-10-03T00:00:00"/>
    <n v="700"/>
    <n v="7"/>
    <x v="0"/>
    <n v="726"/>
    <n v="1"/>
    <n v="310"/>
    <s v="BURGLARY"/>
    <s v="0325 1822 1607"/>
    <n v="0"/>
    <s v="X"/>
    <s v="X"/>
    <n v="203"/>
    <s v="OTHER BUSINESS"/>
    <m/>
    <m/>
    <s v="IC"/>
    <s v="Invest Cont"/>
    <n v="310"/>
    <m/>
    <m/>
    <m/>
    <s v="7100    BEVERLY                      BL"/>
    <m/>
    <n v="34.0762"/>
    <n v="-118.34399999999999"/>
    <n v="0"/>
  </r>
  <r>
    <n v="220305401"/>
    <d v="2022-02-03T00:00:00"/>
    <d v="2022-02-03T00:00:00"/>
    <n v="318"/>
    <n v="3"/>
    <x v="2"/>
    <n v="312"/>
    <n v="2"/>
    <n v="745"/>
    <s v="VANDALISM - MISDEAMEANOR ($399 OR UNDER)"/>
    <s v="0329 1307 1822"/>
    <n v="55"/>
    <s v="M"/>
    <s v="H"/>
    <n v="122"/>
    <s v="VEHICLE, PASSENGER/TRUCK"/>
    <m/>
    <m/>
    <s v="IC"/>
    <s v="Invest Cont"/>
    <n v="745"/>
    <m/>
    <m/>
    <m/>
    <s v="2900 S  ORANGE                       DR"/>
    <m/>
    <n v="34.0276"/>
    <n v="-118.3552"/>
    <n v="0"/>
  </r>
  <r>
    <n v="220306063"/>
    <d v="2022-02-15T00:00:00"/>
    <d v="2022-02-15T00:00:00"/>
    <n v="545"/>
    <n v="3"/>
    <x v="2"/>
    <n v="312"/>
    <n v="2"/>
    <n v="886"/>
    <s v="DISTURBING THE PEACE"/>
    <m/>
    <n v="59"/>
    <s v="M"/>
    <s v="H"/>
    <n v="104"/>
    <s v="DRIVEWAY"/>
    <m/>
    <m/>
    <s v="IC"/>
    <s v="Invest Cont"/>
    <n v="886"/>
    <m/>
    <m/>
    <m/>
    <s v="2800 S  COCHRAN                      AV"/>
    <m/>
    <n v="34.0289"/>
    <n v="-118.3599"/>
    <n v="0"/>
  </r>
  <r>
    <n v="221407522"/>
    <d v="2022-03-10T00:00:00"/>
    <d v="2022-03-09T00:00:00"/>
    <n v="2300"/>
    <n v="14"/>
    <x v="14"/>
    <n v="1454"/>
    <n v="1"/>
    <n v="440"/>
    <s v="THEFT PLAIN - PETTY ($950 &amp; UNDER)"/>
    <s v="0344 1606"/>
    <n v="61"/>
    <s v="M"/>
    <s v="W"/>
    <n v="707"/>
    <s v="GARAGE/CARPORT"/>
    <m/>
    <m/>
    <s v="IC"/>
    <s v="Invest Cont"/>
    <n v="440"/>
    <m/>
    <m/>
    <m/>
    <s v="12900    RUBENS                       AV"/>
    <m/>
    <n v="33.984900000000003"/>
    <n v="-118.4284"/>
    <n v="0"/>
  </r>
  <r>
    <n v="221222352"/>
    <d v="2022-09-29T00:00:00"/>
    <d v="2022-09-28T00:00:00"/>
    <n v="2010"/>
    <n v="12"/>
    <x v="8"/>
    <n v="1255"/>
    <n v="1"/>
    <n v="330"/>
    <s v="BURGLARY FROM VEHICLE"/>
    <n v="344"/>
    <n v="42"/>
    <s v="F"/>
    <s v="B"/>
    <n v="101"/>
    <s v="STREET"/>
    <m/>
    <m/>
    <s v="IC"/>
    <s v="Invest Cont"/>
    <n v="330"/>
    <m/>
    <m/>
    <m/>
    <s v="1200 W  74TH                         ST"/>
    <m/>
    <n v="33.972700000000003"/>
    <n v="-118.2962"/>
    <n v="0"/>
  </r>
  <r>
    <n v="220115362"/>
    <d v="2022-07-01T00:00:00"/>
    <d v="2022-07-01T00:00:00"/>
    <n v="1848"/>
    <n v="1"/>
    <x v="1"/>
    <n v="157"/>
    <n v="2"/>
    <n v="740"/>
    <s v="VANDALISM - FELONY ($400 &amp; OVER, ALL CHURCH VANDALISMS)"/>
    <s v="0329 1822 1218 2004"/>
    <n v="0"/>
    <s v="X"/>
    <s v="X"/>
    <n v="502"/>
    <s v="MULTI-UNIT DWELLING (APARTMENT, DUPLEX, ETC)"/>
    <m/>
    <m/>
    <s v="AA"/>
    <s v="Adult Arrest"/>
    <n v="740"/>
    <m/>
    <m/>
    <m/>
    <s v="500 S  SAN PEDRO                    ST"/>
    <m/>
    <n v="34.044199999999996"/>
    <n v="-118.2439"/>
    <n v="1"/>
  </r>
  <r>
    <n v="220321906"/>
    <d v="2022-12-15T00:00:00"/>
    <d v="2022-12-15T00:00:00"/>
    <n v="810"/>
    <n v="3"/>
    <x v="2"/>
    <n v="393"/>
    <n v="1"/>
    <n v="236"/>
    <s v="INTIMATE PARTNER - AGGRAVATED ASSAULT"/>
    <s v="2000 0913 1814 0400 0408 0334 1278 0344"/>
    <n v="33"/>
    <s v="F"/>
    <s v="B"/>
    <n v="502"/>
    <s v="MULTI-UNIT DWELLING (APARTMENT, DUPLEX, ETC)"/>
    <n v="205"/>
    <s v="KITCHEN KNIFE"/>
    <s v="IC"/>
    <s v="Invest Cont"/>
    <n v="236"/>
    <n v="761"/>
    <m/>
    <m/>
    <s v="4200    LEIMERT                      BL"/>
    <m/>
    <n v="34.008099999999999"/>
    <n v="-118.3262"/>
    <n v="0"/>
  </r>
  <r>
    <n v="220312567"/>
    <d v="2022-06-21T00:00:00"/>
    <d v="2022-06-20T00:00:00"/>
    <n v="2150"/>
    <n v="3"/>
    <x v="2"/>
    <n v="314"/>
    <n v="1"/>
    <n v="510"/>
    <s v="VEHICLE - STOLEN"/>
    <m/>
    <n v="0"/>
    <m/>
    <m/>
    <n v="101"/>
    <s v="STREET"/>
    <m/>
    <m/>
    <s v="IC"/>
    <s v="Invest Cont"/>
    <n v="510"/>
    <m/>
    <m/>
    <m/>
    <s v="3700 W  27TH                         ST"/>
    <m/>
    <n v="34.031199999999998"/>
    <n v="-118.32389999999999"/>
    <n v="0"/>
  </r>
  <r>
    <n v="231706229"/>
    <d v="2023-02-13T00:00:00"/>
    <d v="2022-04-04T00:00:00"/>
    <n v="800"/>
    <n v="17"/>
    <x v="13"/>
    <n v="1715"/>
    <n v="2"/>
    <n v="649"/>
    <s v="DOCUMENT FORGERY / STOLEN FELONY"/>
    <s v="1202 1822 0923"/>
    <n v="72"/>
    <s v="F"/>
    <s v="W"/>
    <n v="501"/>
    <s v="SINGLE FAMILY DWELLING"/>
    <m/>
    <m/>
    <s v="IC"/>
    <s v="Invest Cont"/>
    <n v="649"/>
    <m/>
    <m/>
    <m/>
    <s v="18100    STALLION MEADOW              LN"/>
    <m/>
    <n v="34.290700000000001"/>
    <n v="-118.52849999999999"/>
    <n v="0"/>
  </r>
  <r>
    <n v="221714727"/>
    <d v="2022-10-15T00:00:00"/>
    <d v="2022-10-15T00:00:00"/>
    <n v="1000"/>
    <n v="17"/>
    <x v="13"/>
    <n v="1798"/>
    <n v="2"/>
    <n v="930"/>
    <s v="CRIMINAL THREATS - NO WEAPON DISPLAYED"/>
    <s v="0421 1202 1822"/>
    <n v="66"/>
    <s v="M"/>
    <s v="H"/>
    <n v="108"/>
    <s v="PARKING LOT"/>
    <n v="511"/>
    <s v="VERBAL THREAT"/>
    <s v="AO"/>
    <s v="Adult Other"/>
    <n v="930"/>
    <m/>
    <m/>
    <m/>
    <s v="8800    WOODLEY                      AV"/>
    <m/>
    <n v="34.230699999999999"/>
    <n v="-118.4851"/>
    <n v="0"/>
  </r>
  <r>
    <n v="220914207"/>
    <d v="2022-09-23T00:00:00"/>
    <d v="2022-09-23T00:00:00"/>
    <n v="451"/>
    <n v="9"/>
    <x v="3"/>
    <n v="915"/>
    <n v="1"/>
    <n v="210"/>
    <s v="ROBBERY"/>
    <s v="0344 0945 1822 1420 1414 0346"/>
    <n v="18"/>
    <s v="F"/>
    <s v="H"/>
    <n v="403"/>
    <s v="DRUG STORE"/>
    <n v="400"/>
    <s v="STRONG-ARM (HANDS, FIST, FEET OR BODILY FORCE)"/>
    <s v="IC"/>
    <s v="Invest Cont"/>
    <n v="210"/>
    <m/>
    <m/>
    <m/>
    <s v="7100    VAN NUYS                     BL"/>
    <m/>
    <n v="34.197600000000001"/>
    <n v="-118.4443"/>
    <n v="0"/>
  </r>
  <r>
    <n v="220409831"/>
    <d v="2022-06-15T00:00:00"/>
    <d v="2022-06-13T00:00:00"/>
    <n v="1910"/>
    <n v="4"/>
    <x v="4"/>
    <n v="451"/>
    <n v="1"/>
    <n v="331"/>
    <s v="THEFT FROM MOTOR VEHICLE - GRAND ($950.01 AND OVER)"/>
    <s v="1300 0344"/>
    <n v="39"/>
    <s v="F"/>
    <s v="O"/>
    <n v="116"/>
    <s v="OTHER/OUTSIDE"/>
    <m/>
    <m/>
    <s v="IC"/>
    <s v="Invest Cont"/>
    <n v="331"/>
    <m/>
    <m/>
    <m/>
    <s v="GLESS                        ST"/>
    <s v="1ST                          ST"/>
    <n v="34.047899999999998"/>
    <n v="-118.22280000000001"/>
    <n v="0"/>
  </r>
  <r>
    <n v="220615010"/>
    <d v="2022-08-22T00:00:00"/>
    <d v="2022-08-21T00:00:00"/>
    <n v="1800"/>
    <n v="6"/>
    <x v="9"/>
    <n v="666"/>
    <n v="1"/>
    <n v="331"/>
    <s v="THEFT FROM MOTOR VEHICLE - GRAND ($950.01 AND OVER)"/>
    <s v="1822 1300 1601 1606 0344"/>
    <n v="39"/>
    <s v="F"/>
    <s v="H"/>
    <n v="123"/>
    <s v="PARKING UNDERGROUND/BUILDING"/>
    <m/>
    <m/>
    <s v="IC"/>
    <s v="Invest Cont"/>
    <n v="331"/>
    <m/>
    <m/>
    <m/>
    <s v="1100 N  CAHUENGA                     BL"/>
    <m/>
    <n v="34.090699999999998"/>
    <n v="-118.3289"/>
    <n v="0"/>
  </r>
  <r>
    <n v="221113458"/>
    <d v="2022-09-03T00:00:00"/>
    <d v="2022-09-01T00:00:00"/>
    <n v="2100"/>
    <n v="11"/>
    <x v="7"/>
    <n v="1125"/>
    <n v="1"/>
    <n v="420"/>
    <s v="THEFT FROM MOTOR VEHICLE - PETTY ($950 &amp; UNDER)"/>
    <m/>
    <n v="0"/>
    <m/>
    <m/>
    <n v="101"/>
    <s v="STREET"/>
    <m/>
    <m/>
    <s v="IC"/>
    <s v="Invest Cont"/>
    <n v="420"/>
    <m/>
    <m/>
    <m/>
    <s v="1500    TONAWANDA                    AV"/>
    <m/>
    <n v="34.1235"/>
    <n v="-118.21720000000001"/>
    <n v="0"/>
  </r>
  <r>
    <n v="222106149"/>
    <d v="2022-02-24T00:00:00"/>
    <d v="2022-02-23T00:00:00"/>
    <n v="1607"/>
    <n v="21"/>
    <x v="15"/>
    <n v="2138"/>
    <n v="1"/>
    <n v="440"/>
    <s v="THEFT PLAIN - PETTY ($950 &amp; UNDER)"/>
    <n v="394"/>
    <n v="45"/>
    <s v="F"/>
    <s v="W"/>
    <n v="109"/>
    <s v="PARK/PLAYGROUND"/>
    <m/>
    <m/>
    <s v="IC"/>
    <s v="Invest Cont"/>
    <n v="440"/>
    <m/>
    <m/>
    <m/>
    <s v="SHERMAN                      WY"/>
    <s v="OSO"/>
    <n v="34.201099999999997"/>
    <n v="-118.5753"/>
    <n v="0"/>
  </r>
  <r>
    <n v="220505355"/>
    <d v="2022-02-04T00:00:00"/>
    <d v="2022-01-15T00:00:00"/>
    <n v="1630"/>
    <n v="5"/>
    <x v="10"/>
    <n v="526"/>
    <n v="2"/>
    <n v="354"/>
    <s v="THEFT OF IDENTITY"/>
    <s v="0924 0555 0344 0913 0602"/>
    <n v="23"/>
    <s v="M"/>
    <s v="H"/>
    <n v="501"/>
    <s v="SINGLE FAMILY DWELLING"/>
    <m/>
    <m/>
    <s v="IC"/>
    <s v="Invest Cont"/>
    <n v="354"/>
    <m/>
    <m/>
    <m/>
    <s v="800    ISLAND                       AV"/>
    <m/>
    <n v="33.779800000000002"/>
    <n v="-118.2666"/>
    <n v="0"/>
  </r>
  <r>
    <n v="220707792"/>
    <d v="2022-04-10T00:00:00"/>
    <d v="2022-04-10T00:00:00"/>
    <n v="600"/>
    <n v="7"/>
    <x v="0"/>
    <n v="758"/>
    <n v="1"/>
    <n v="331"/>
    <s v="THEFT FROM MOTOR VEHICLE - GRAND ($950.01 AND OVER)"/>
    <s v="0385 1822"/>
    <n v="51"/>
    <s v="F"/>
    <s v="O"/>
    <n v="101"/>
    <s v="STREET"/>
    <m/>
    <m/>
    <s v="IC"/>
    <s v="Invest Cont"/>
    <n v="331"/>
    <m/>
    <m/>
    <m/>
    <s v="12TH                         ST"/>
    <s v="MULLEN                       AV"/>
    <n v="34.052399999999999"/>
    <n v="-118.3343"/>
    <n v="0"/>
  </r>
  <r>
    <n v="221421724"/>
    <d v="2022-12-29T00:00:00"/>
    <d v="2022-12-29T00:00:00"/>
    <n v="747"/>
    <n v="14"/>
    <x v="14"/>
    <n v="1444"/>
    <n v="1"/>
    <n v="341"/>
    <s v="THEFT-GRAND ($950.01 &amp; OVER)EXCPT,GUNS,FOWL,LIVESTK,PROD"/>
    <s v="0345 0344"/>
    <n v="35"/>
    <s v="M"/>
    <s v="W"/>
    <n v="501"/>
    <s v="SINGLE FAMILY DWELLING"/>
    <m/>
    <m/>
    <s v="IC"/>
    <s v="Invest Cont"/>
    <n v="341"/>
    <m/>
    <m/>
    <m/>
    <s v="700    OXFORD                       AV"/>
    <m/>
    <n v="33.986600000000003"/>
    <n v="-118.45480000000001"/>
    <n v="0"/>
  </r>
  <r>
    <n v="230704379"/>
    <d v="2023-01-09T00:00:00"/>
    <d v="2022-12-12T00:00:00"/>
    <n v="2045"/>
    <n v="7"/>
    <x v="0"/>
    <n v="743"/>
    <n v="1"/>
    <n v="440"/>
    <s v="THEFT PLAIN - PETTY ($950 &amp; UNDER)"/>
    <s v="0394 1822"/>
    <n v="60"/>
    <s v="M"/>
    <s v="O"/>
    <n v="119"/>
    <s v="PORCH, RESIDENTIAL"/>
    <m/>
    <m/>
    <s v="IC"/>
    <s v="Invest Cont"/>
    <n v="440"/>
    <m/>
    <m/>
    <m/>
    <s v="700 S  OGDEN                        DR"/>
    <m/>
    <n v="34.0627"/>
    <n v="-118.3593"/>
    <n v="0"/>
  </r>
  <r>
    <n v="221614303"/>
    <d v="2022-11-15T00:00:00"/>
    <d v="2022-11-03T00:00:00"/>
    <n v="821"/>
    <n v="16"/>
    <x v="20"/>
    <n v="1667"/>
    <n v="2"/>
    <n v="354"/>
    <s v="THEFT OF IDENTITY"/>
    <s v="0377 0930"/>
    <n v="61"/>
    <s v="M"/>
    <s v="H"/>
    <n v="501"/>
    <s v="SINGLE FAMILY DWELLING"/>
    <m/>
    <m/>
    <s v="IC"/>
    <s v="Invest Cont"/>
    <n v="354"/>
    <m/>
    <m/>
    <m/>
    <s v="9300    SUNLAND PARK                 DR"/>
    <m/>
    <n v="34.239699999999999"/>
    <n v="-118.3661"/>
    <n v="0"/>
  </r>
  <r>
    <n v="221408744"/>
    <d v="2022-04-04T00:00:00"/>
    <d v="2022-04-04T00:00:00"/>
    <n v="2010"/>
    <n v="14"/>
    <x v="14"/>
    <n v="1494"/>
    <n v="1"/>
    <n v="440"/>
    <s v="THEFT PLAIN - PETTY ($950 &amp; UNDER)"/>
    <s v="0344 2004"/>
    <n v="0"/>
    <s v="X"/>
    <s v="X"/>
    <n v="212"/>
    <s v="TRANSPORTATION FACILITY (AIRPORT)"/>
    <m/>
    <m/>
    <s v="IC"/>
    <s v="Invest Cont"/>
    <n v="440"/>
    <m/>
    <m/>
    <m/>
    <s v="300    WORLD WAY"/>
    <m/>
    <n v="33.945500000000003"/>
    <n v="-118.40009999999999"/>
    <n v="0"/>
  </r>
  <r>
    <n v="220415616"/>
    <d v="2022-11-22T00:00:00"/>
    <d v="2022-11-22T00:00:00"/>
    <n v="1000"/>
    <n v="4"/>
    <x v="4"/>
    <n v="438"/>
    <n v="1"/>
    <n v="345"/>
    <s v="DISHONEST EMPLOYEE - GRAND THEFT"/>
    <n v="329"/>
    <n v="61"/>
    <s v="F"/>
    <s v="W"/>
    <n v="501"/>
    <s v="SINGLE FAMILY DWELLING"/>
    <m/>
    <m/>
    <s v="AO"/>
    <s v="Adult Other"/>
    <n v="345"/>
    <m/>
    <m/>
    <m/>
    <s v="3000    DORCHESTER                   AV"/>
    <m/>
    <n v="34.080100000000002"/>
    <n v="-118.1643"/>
    <n v="0"/>
  </r>
  <r>
    <n v="222013130"/>
    <d v="2022-06-02T00:00:00"/>
    <d v="2022-06-01T00:00:00"/>
    <n v="1130"/>
    <n v="20"/>
    <x v="19"/>
    <n v="2017"/>
    <n v="1"/>
    <n v="442"/>
    <s v="SHOPLIFTING - PETTY THEFT ($950 &amp; UNDER)"/>
    <s v="0344 1822"/>
    <n v="0"/>
    <s v="X"/>
    <s v="X"/>
    <n v="202"/>
    <s v="LIQUOR STORE"/>
    <m/>
    <m/>
    <s v="IC"/>
    <s v="Invest Cont"/>
    <n v="442"/>
    <m/>
    <m/>
    <m/>
    <s v="100 S  VERMONT                      AV"/>
    <m/>
    <n v="34.070900000000002"/>
    <n v="-118.2941"/>
    <n v="0"/>
  </r>
  <r>
    <n v="220411596"/>
    <d v="2022-08-03T00:00:00"/>
    <d v="2022-07-27T00:00:00"/>
    <n v="800"/>
    <n v="4"/>
    <x v="4"/>
    <n v="417"/>
    <n v="1"/>
    <n v="420"/>
    <s v="THEFT FROM MOTOR VEHICLE - PETTY ($950 &amp; UNDER)"/>
    <m/>
    <n v="0"/>
    <m/>
    <m/>
    <n v="101"/>
    <s v="STREET"/>
    <m/>
    <m/>
    <s v="IC"/>
    <s v="Invest Cont"/>
    <n v="420"/>
    <m/>
    <m/>
    <m/>
    <s v="3400    GALENA                       ST"/>
    <m/>
    <n v="34.0839"/>
    <n v="-118.1927"/>
    <n v="0"/>
  </r>
  <r>
    <n v="221114626"/>
    <d v="2022-10-03T00:00:00"/>
    <d v="2022-10-01T00:00:00"/>
    <n v="2000"/>
    <n v="11"/>
    <x v="7"/>
    <n v="1163"/>
    <n v="1"/>
    <n v="331"/>
    <s v="THEFT FROM MOTOR VEHICLE - GRAND ($950.01 AND OVER)"/>
    <s v="0344 0385"/>
    <n v="39"/>
    <s v="M"/>
    <s v="W"/>
    <n v="101"/>
    <s v="STREET"/>
    <m/>
    <m/>
    <s v="IC"/>
    <s v="Invest Cont"/>
    <n v="331"/>
    <m/>
    <m/>
    <m/>
    <s v="4800    LEXINGTON                    AV"/>
    <m/>
    <n v="34.093400000000003"/>
    <n v="-118.29389999999999"/>
    <n v="0"/>
  </r>
  <r>
    <n v="220204976"/>
    <d v="2022-01-24T00:00:00"/>
    <d v="2022-01-23T00:00:00"/>
    <n v="2300"/>
    <n v="2"/>
    <x v="5"/>
    <n v="279"/>
    <n v="1"/>
    <n v="510"/>
    <s v="VEHICLE - STOLEN"/>
    <m/>
    <n v="0"/>
    <m/>
    <m/>
    <n v="101"/>
    <s v="STREET"/>
    <m/>
    <m/>
    <s v="IC"/>
    <s v="Invest Cont"/>
    <n v="510"/>
    <m/>
    <m/>
    <m/>
    <s v="1400 W  OLYMPIC                      BL"/>
    <m/>
    <n v="34.047800000000002"/>
    <n v="-118.2711"/>
    <n v="0"/>
  </r>
  <r>
    <n v="220611855"/>
    <d v="2022-06-17T00:00:00"/>
    <d v="2022-06-16T00:00:00"/>
    <n v="1700"/>
    <n v="6"/>
    <x v="9"/>
    <n v="663"/>
    <n v="2"/>
    <n v="626"/>
    <s v="INTIMATE PARTNER - SIMPLE ASSAULT"/>
    <s v="0448 0444 0417 2000 0400 1501"/>
    <n v="20"/>
    <s v="F"/>
    <s v="H"/>
    <n v="502"/>
    <s v="MULTI-UNIT DWELLING (APARTMENT, DUPLEX, ETC)"/>
    <n v="400"/>
    <s v="STRONG-ARM (HANDS, FIST, FEET OR BODILY FORCE)"/>
    <s v="AO"/>
    <s v="Adult Other"/>
    <n v="626"/>
    <m/>
    <m/>
    <m/>
    <s v="6600    SANTA MONICA                 BL"/>
    <m/>
    <n v="34.090699999999998"/>
    <n v="-118.33320000000001"/>
    <n v="0"/>
  </r>
  <r>
    <n v="221115364"/>
    <d v="2022-10-22T00:00:00"/>
    <d v="2022-10-21T00:00:00"/>
    <n v="2100"/>
    <n v="11"/>
    <x v="7"/>
    <n v="1159"/>
    <n v="2"/>
    <n v="624"/>
    <s v="BATTERY - SIMPLE ASSAULT"/>
    <s v="0416 0913"/>
    <n v="31"/>
    <s v="M"/>
    <s v="W"/>
    <n v="109"/>
    <s v="PARK/PLAYGROUND"/>
    <n v="400"/>
    <s v="STRONG-ARM (HANDS, FIST, FEET OR BODILY FORCE)"/>
    <s v="AO"/>
    <s v="Adult Other"/>
    <n v="624"/>
    <m/>
    <m/>
    <m/>
    <s v="4700 N  FIGUEROA                     ST"/>
    <m/>
    <n v="34.099800000000002"/>
    <n v="-118.2039"/>
    <n v="0"/>
  </r>
  <r>
    <n v="222008334"/>
    <d v="2022-04-10T00:00:00"/>
    <d v="2022-04-10T00:00:00"/>
    <n v="1600"/>
    <n v="20"/>
    <x v="19"/>
    <n v="2022"/>
    <n v="2"/>
    <n v="626"/>
    <s v="INTIMATE PARTNER - SIMPLE ASSAULT"/>
    <s v="2000 1814 2038 0416"/>
    <n v="54"/>
    <s v="F"/>
    <s v="B"/>
    <n v="502"/>
    <s v="MULTI-UNIT DWELLING (APARTMENT, DUPLEX, ETC)"/>
    <n v="400"/>
    <s v="STRONG-ARM (HANDS, FIST, FEET OR BODILY FORCE)"/>
    <s v="AO"/>
    <s v="Adult Other"/>
    <n v="626"/>
    <m/>
    <m/>
    <m/>
    <s v="4200 W  5TH                          ST"/>
    <m/>
    <n v="34.065300000000001"/>
    <n v="-118.3104"/>
    <n v="0"/>
  </r>
  <r>
    <n v="221808414"/>
    <d v="2022-03-30T00:00:00"/>
    <d v="2022-03-30T00:00:00"/>
    <n v="1130"/>
    <n v="18"/>
    <x v="17"/>
    <n v="1826"/>
    <n v="1"/>
    <n v="442"/>
    <s v="SHOPLIFTING - PETTY THEFT ($950 &amp; UNDER)"/>
    <s v="0216 0325 1300 1822"/>
    <n v="0"/>
    <s v="X"/>
    <s v="X"/>
    <n v="402"/>
    <s v="MARKET"/>
    <m/>
    <m/>
    <s v="IC"/>
    <s v="Invest Cont"/>
    <n v="442"/>
    <m/>
    <m/>
    <m/>
    <s v="1600 E  103RD                        ST"/>
    <m/>
    <n v="33.948500000000003"/>
    <n v="-118.2461"/>
    <n v="0"/>
  </r>
  <r>
    <n v="222109483"/>
    <d v="2022-05-22T00:00:00"/>
    <d v="2022-05-20T00:00:00"/>
    <n v="1500"/>
    <n v="21"/>
    <x v="15"/>
    <n v="2147"/>
    <n v="1"/>
    <n v="310"/>
    <s v="BURGLARY"/>
    <n v="344"/>
    <n v="24"/>
    <s v="M"/>
    <s v="B"/>
    <n v="501"/>
    <s v="SINGLE FAMILY DWELLING"/>
    <m/>
    <m/>
    <s v="IC"/>
    <s v="Invest Cont"/>
    <n v="310"/>
    <m/>
    <m/>
    <m/>
    <s v="20700    SCHOOLCRAFT                  ST"/>
    <m/>
    <n v="34.196800000000003"/>
    <n v="-118.5847"/>
    <n v="0"/>
  </r>
  <r>
    <n v="221005176"/>
    <d v="2022-02-01T00:00:00"/>
    <d v="2022-02-01T00:00:00"/>
    <n v="1520"/>
    <n v="10"/>
    <x v="11"/>
    <n v="1015"/>
    <n v="2"/>
    <n v="624"/>
    <s v="BATTERY - SIMPLE ASSAULT"/>
    <s v="0416 0400 1822 0429 0448 0369 0419"/>
    <n v="37"/>
    <s v="F"/>
    <s v="H"/>
    <n v="406"/>
    <s v="OTHER STORE"/>
    <n v="400"/>
    <s v="STRONG-ARM (HANDS, FIST, FEET OR BODILY FORCE)"/>
    <s v="IC"/>
    <s v="Invest Cont"/>
    <n v="624"/>
    <m/>
    <m/>
    <m/>
    <s v="18200    SHERMAN                      WY"/>
    <m/>
    <n v="34.2012"/>
    <n v="-118.5296"/>
    <n v="0"/>
  </r>
  <r>
    <n v="220705941"/>
    <d v="2022-02-21T00:00:00"/>
    <d v="2022-02-21T00:00:00"/>
    <n v="1200"/>
    <n v="7"/>
    <x v="0"/>
    <n v="774"/>
    <n v="1"/>
    <n v="230"/>
    <s v="ASSAULT WITH DEADLY WEAPON, AGGRAVATED ASSAULT"/>
    <s v="0913 0416"/>
    <n v="46"/>
    <s v="M"/>
    <s v="B"/>
    <n v="501"/>
    <s v="SINGLE FAMILY DWELLING"/>
    <n v="400"/>
    <s v="STRONG-ARM (HANDS, FIST, FEET OR BODILY FORCE)"/>
    <s v="AA"/>
    <s v="Adult Arrest"/>
    <n v="230"/>
    <m/>
    <m/>
    <m/>
    <s v="1800 S  ORANGE                       DR"/>
    <m/>
    <n v="34.042999999999999"/>
    <n v="-118.3488"/>
    <n v="1"/>
  </r>
  <r>
    <n v="221406994"/>
    <d v="2022-03-03T00:00:00"/>
    <d v="2022-02-28T00:00:00"/>
    <n v="1600"/>
    <n v="14"/>
    <x v="14"/>
    <n v="1424"/>
    <n v="1"/>
    <n v="310"/>
    <s v="BURGLARY"/>
    <s v="1607 0344"/>
    <n v="59"/>
    <s v="M"/>
    <s v="W"/>
    <n v="501"/>
    <s v="SINGLE FAMILY DWELLING"/>
    <m/>
    <m/>
    <s v="IC"/>
    <s v="Invest Cont"/>
    <n v="310"/>
    <m/>
    <m/>
    <m/>
    <s v="3200    MOUNTAIN VIEW                AV"/>
    <m/>
    <n v="34.017000000000003"/>
    <n v="-118.4408"/>
    <n v="0"/>
  </r>
  <r>
    <n v="220320173"/>
    <d v="2022-11-13T00:00:00"/>
    <d v="2022-11-13T00:00:00"/>
    <n v="1745"/>
    <n v="3"/>
    <x v="2"/>
    <n v="356"/>
    <n v="2"/>
    <n v="626"/>
    <s v="INTIMATE PARTNER - SIMPLE ASSAULT"/>
    <s v="0907 2000 0416 0913 1814 1402"/>
    <n v="54"/>
    <s v="F"/>
    <s v="H"/>
    <n v="501"/>
    <s v="SINGLE FAMILY DWELLING"/>
    <n v="400"/>
    <s v="STRONG-ARM (HANDS, FIST, FEET OR BODILY FORCE)"/>
    <s v="IC"/>
    <s v="Invest Cont"/>
    <n v="626"/>
    <n v="998"/>
    <m/>
    <m/>
    <s v="1500 W  35TH                         ST"/>
    <m/>
    <n v="34.0246"/>
    <n v="-118.3031"/>
    <n v="0"/>
  </r>
  <r>
    <n v="220807663"/>
    <d v="2022-04-01T00:00:00"/>
    <d v="2022-01-24T00:00:00"/>
    <n v="1600"/>
    <n v="8"/>
    <x v="12"/>
    <n v="897"/>
    <n v="2"/>
    <n v="900"/>
    <s v="VIOLATION OF COURT ORDER"/>
    <s v="2038 1906"/>
    <n v="43"/>
    <s v="M"/>
    <s v="W"/>
    <n v="502"/>
    <s v="MULTI-UNIT DWELLING (APARTMENT, DUPLEX, ETC)"/>
    <m/>
    <m/>
    <s v="AA"/>
    <s v="Adult Arrest"/>
    <n v="900"/>
    <m/>
    <m/>
    <m/>
    <s v="9700    NATIONAL                     BL"/>
    <m/>
    <n v="34.031399999999998"/>
    <n v="-118.39879999999999"/>
    <n v="1"/>
  </r>
  <r>
    <n v="221514177"/>
    <d v="2022-08-29T00:00:00"/>
    <d v="2022-08-29T00:00:00"/>
    <n v="1429"/>
    <n v="15"/>
    <x v="18"/>
    <n v="1505"/>
    <n v="1"/>
    <n v="210"/>
    <s v="ROBBERY"/>
    <s v="0344 0400 1309 1402 0326 0346"/>
    <n v="37"/>
    <s v="F"/>
    <s v="H"/>
    <n v="108"/>
    <s v="PARKING LOT"/>
    <n v="400"/>
    <s v="STRONG-ARM (HANDS, FIST, FEET OR BODILY FORCE)"/>
    <s v="AA"/>
    <s v="Adult Arrest"/>
    <n v="210"/>
    <n v="998"/>
    <m/>
    <m/>
    <s v="11400    SHERMAN                      WY"/>
    <m/>
    <n v="34.2012"/>
    <n v="-118.379"/>
    <n v="1"/>
  </r>
  <r>
    <n v="221212787"/>
    <d v="2022-05-04T00:00:00"/>
    <d v="2022-05-03T00:00:00"/>
    <n v="1210"/>
    <n v="12"/>
    <x v="8"/>
    <n v="1208"/>
    <n v="2"/>
    <n v="354"/>
    <s v="THEFT OF IDENTITY"/>
    <n v="100"/>
    <n v="61"/>
    <s v="F"/>
    <s v="B"/>
    <n v="501"/>
    <s v="SINGLE FAMILY DWELLING"/>
    <m/>
    <m/>
    <s v="IC"/>
    <s v="Invest Cont"/>
    <n v="354"/>
    <m/>
    <m/>
    <m/>
    <s v="700 W  50TH                         ST"/>
    <m/>
    <n v="33.997399999999999"/>
    <n v="-118.2856"/>
    <n v="0"/>
  </r>
  <r>
    <n v="220300538"/>
    <d v="2022-01-27T00:00:00"/>
    <d v="2022-01-27T00:00:00"/>
    <n v="2215"/>
    <n v="3"/>
    <x v="2"/>
    <n v="376"/>
    <n v="2"/>
    <n v="623"/>
    <s v="BATTERY POLICE (SIMPLE)"/>
    <s v="1212 0444 0917 0906 1816"/>
    <n v="21"/>
    <s v="X"/>
    <s v="X"/>
    <n v="108"/>
    <s v="PARKING LOT"/>
    <n v="400"/>
    <s v="STRONG-ARM (HANDS, FIST, FEET OR BODILY FORCE)"/>
    <s v="IC"/>
    <s v="Invest Cont"/>
    <n v="623"/>
    <m/>
    <m/>
    <m/>
    <s v="3900 S  WESTERN                      AV"/>
    <m/>
    <n v="34.014499999999998"/>
    <n v="-118.30889999999999"/>
    <n v="0"/>
  </r>
  <r>
    <n v="221017935"/>
    <d v="2022-12-20T00:00:00"/>
    <d v="2022-12-11T00:00:00"/>
    <n v="1730"/>
    <n v="10"/>
    <x v="11"/>
    <n v="1033"/>
    <n v="1"/>
    <n v="341"/>
    <s v="THEFT-GRAND ($950.01 &amp; OVER)EXCPT,GUNS,FOWL,LIVESTK,PROD"/>
    <s v="1822 0344"/>
    <n v="0"/>
    <s v="M"/>
    <s v="W"/>
    <n v="510"/>
    <s v="NURSING/CONVALESCENT/RETIREMENT HOME"/>
    <m/>
    <m/>
    <s v="IC"/>
    <s v="Invest Cont"/>
    <n v="341"/>
    <m/>
    <m/>
    <m/>
    <s v="18800    VICTORY                      BL"/>
    <m/>
    <n v="34.186599999999999"/>
    <n v="-118.5427"/>
    <n v="0"/>
  </r>
  <r>
    <n v="221511268"/>
    <d v="2022-06-19T00:00:00"/>
    <d v="2022-06-19T00:00:00"/>
    <n v="500"/>
    <n v="15"/>
    <x v="18"/>
    <n v="1591"/>
    <n v="2"/>
    <n v="624"/>
    <s v="BATTERY - SIMPLE ASSAULT"/>
    <s v="0416 1822 1309 1218"/>
    <n v="35"/>
    <s v="M"/>
    <s v="O"/>
    <n v="101"/>
    <s v="STREET"/>
    <n v="400"/>
    <s v="STRONG-ARM (HANDS, FIST, FEET OR BODILY FORCE)"/>
    <s v="IC"/>
    <s v="Invest Cont"/>
    <n v="624"/>
    <m/>
    <m/>
    <m/>
    <s v="COLDWATER CA"/>
    <s v="VENTURA"/>
    <n v="34.1325"/>
    <n v="-118.3974"/>
    <n v="0"/>
  </r>
  <r>
    <n v="220816623"/>
    <d v="2022-11-10T00:00:00"/>
    <d v="2022-11-09T00:00:00"/>
    <n v="1600"/>
    <n v="8"/>
    <x v="12"/>
    <n v="836"/>
    <n v="1"/>
    <n v="510"/>
    <s v="VEHICLE - STOLEN"/>
    <m/>
    <n v="0"/>
    <m/>
    <m/>
    <n v="707"/>
    <s v="GARAGE/CARPORT"/>
    <m/>
    <m/>
    <s v="IC"/>
    <s v="Invest Cont"/>
    <n v="510"/>
    <m/>
    <m/>
    <m/>
    <s v="1800    PELHAM                       AV"/>
    <m/>
    <n v="34.051900000000003"/>
    <n v="-118.4319"/>
    <n v="0"/>
  </r>
  <r>
    <n v="220105174"/>
    <d v="2022-01-20T00:00:00"/>
    <d v="2022-01-20T00:00:00"/>
    <n v="1800"/>
    <n v="1"/>
    <x v="1"/>
    <n v="159"/>
    <n v="1"/>
    <n v="330"/>
    <s v="BURGLARY FROM VEHICLE"/>
    <s v="1609 0344 1307"/>
    <n v="31"/>
    <s v="F"/>
    <s v="W"/>
    <n v="102"/>
    <s v="SIDEWALK"/>
    <m/>
    <m/>
    <s v="IC"/>
    <s v="Invest Cont"/>
    <n v="330"/>
    <m/>
    <m/>
    <m/>
    <s v="800 E  4TH                          ST"/>
    <m/>
    <n v="34.043500000000002"/>
    <n v="-118.2366"/>
    <n v="0"/>
  </r>
  <r>
    <n v="220814296"/>
    <d v="2022-09-08T00:00:00"/>
    <d v="2022-09-08T00:00:00"/>
    <n v="945"/>
    <n v="8"/>
    <x v="12"/>
    <n v="882"/>
    <n v="1"/>
    <n v="330"/>
    <s v="BURGLARY FROM VEHICLE"/>
    <s v="0344 0358 1609 1822"/>
    <n v="23"/>
    <s v="F"/>
    <s v="W"/>
    <n v="108"/>
    <s v="PARKING LOT"/>
    <m/>
    <m/>
    <s v="IC"/>
    <s v="Invest Cont"/>
    <n v="330"/>
    <m/>
    <m/>
    <m/>
    <s v="11200 W  OLYMPIC                      BL"/>
    <m/>
    <n v="34.039000000000001"/>
    <n v="-118.44"/>
    <n v="0"/>
  </r>
  <r>
    <n v="221205286"/>
    <d v="2022-01-25T00:00:00"/>
    <d v="2022-01-24T00:00:00"/>
    <n v="2000"/>
    <n v="12"/>
    <x v="8"/>
    <n v="1239"/>
    <n v="1"/>
    <n v="510"/>
    <s v="VEHICLE - STOLEN"/>
    <m/>
    <n v="0"/>
    <m/>
    <m/>
    <n v="101"/>
    <s v="STREET"/>
    <m/>
    <m/>
    <s v="IC"/>
    <s v="Invest Cont"/>
    <n v="510"/>
    <m/>
    <m/>
    <m/>
    <s v="600 W  61ST                         ST"/>
    <m/>
    <n v="33.984200000000001"/>
    <n v="-118.2842"/>
    <n v="0"/>
  </r>
  <r>
    <n v="220604075"/>
    <d v="2022-01-02T00:00:00"/>
    <d v="2022-01-02T00:00:00"/>
    <n v="940"/>
    <n v="6"/>
    <x v="9"/>
    <n v="615"/>
    <n v="1"/>
    <n v="330"/>
    <s v="BURGLARY FROM VEHICLE"/>
    <s v="1822 1300 0377 1601"/>
    <n v="20"/>
    <s v="F"/>
    <s v="B"/>
    <n v="101"/>
    <s v="STREET"/>
    <m/>
    <m/>
    <s v="IC"/>
    <s v="Invest Cont"/>
    <n v="330"/>
    <m/>
    <m/>
    <m/>
    <s v="6300    INNSDALE                     DR"/>
    <m/>
    <n v="34.130000000000003"/>
    <n v="-118.327"/>
    <n v="0"/>
  </r>
  <r>
    <n v="222018516"/>
    <d v="2022-12-12T00:00:00"/>
    <d v="2022-12-12T00:00:00"/>
    <n v="1330"/>
    <n v="20"/>
    <x v="19"/>
    <n v="2024"/>
    <n v="1"/>
    <n v="352"/>
    <s v="PICKPOCKET"/>
    <s v="0344 2049 2051 1822 0910"/>
    <n v="27"/>
    <s v="M"/>
    <s v="O"/>
    <n v="802"/>
    <s v="MUNICIPAL BUS LINE INCLUDES LADOT/DASH"/>
    <m/>
    <m/>
    <s v="IC"/>
    <s v="Invest Cont"/>
    <n v="352"/>
    <m/>
    <m/>
    <m/>
    <s v="600 S  NORMANDIE                    AV"/>
    <m/>
    <n v="34.063600000000001"/>
    <n v="-118.3047"/>
    <n v="0"/>
  </r>
  <r>
    <n v="220310558"/>
    <d v="2022-05-12T00:00:00"/>
    <d v="2022-01-28T00:00:00"/>
    <n v="2100"/>
    <n v="3"/>
    <x v="2"/>
    <n v="358"/>
    <n v="2"/>
    <n v="860"/>
    <s v="BATTERY WITH SEXUAL CONTACT"/>
    <s v="0516 0913"/>
    <n v="21"/>
    <s v="F"/>
    <s v="X"/>
    <n v="502"/>
    <s v="MULTI-UNIT DWELLING (APARTMENT, DUPLEX, ETC)"/>
    <n v="400"/>
    <s v="STRONG-ARM (HANDS, FIST, FEET OR BODILY FORCE)"/>
    <s v="AO"/>
    <s v="Adult Other"/>
    <n v="860"/>
    <m/>
    <m/>
    <m/>
    <s v="30TH"/>
    <s v="HOOVER"/>
    <n v="34.021500000000003"/>
    <n v="-118.2868"/>
    <n v="0"/>
  </r>
  <r>
    <n v="221007174"/>
    <d v="2022-03-25T00:00:00"/>
    <d v="2022-03-22T00:00:00"/>
    <n v="1800"/>
    <n v="10"/>
    <x v="11"/>
    <n v="1004"/>
    <n v="2"/>
    <n v="627"/>
    <s v="CHILD ABUSE (PHYSICAL) - SIMPLE ASSAULT"/>
    <s v="0400 0416 1822"/>
    <n v="11"/>
    <s v="M"/>
    <s v="H"/>
    <n v="507"/>
    <s v="CONDOMINIUM/TOWNHOUSE"/>
    <n v="400"/>
    <s v="STRONG-ARM (HANDS, FIST, FEET OR BODILY FORCE)"/>
    <s v="AO"/>
    <s v="Adult Other"/>
    <n v="627"/>
    <m/>
    <m/>
    <m/>
    <s v="8000    CANBY                        AV"/>
    <m/>
    <n v="34.215600000000002"/>
    <n v="-118.53440000000001"/>
    <n v="0"/>
  </r>
  <r>
    <n v="220808578"/>
    <d v="2022-04-20T00:00:00"/>
    <d v="2022-04-18T00:00:00"/>
    <n v="2015"/>
    <n v="8"/>
    <x v="12"/>
    <n v="889"/>
    <n v="1"/>
    <n v="341"/>
    <s v="THEFT-GRAND ($950.01 &amp; OVER)EXCPT,GUNS,FOWL,LIVESTK,PROD"/>
    <s v="1202 0344 1822 2032"/>
    <n v="62"/>
    <s v="M"/>
    <s v="J"/>
    <n v="717"/>
    <s v="HEALTH SPA/GYM"/>
    <m/>
    <m/>
    <s v="IC"/>
    <s v="Invest Cont"/>
    <n v="341"/>
    <m/>
    <m/>
    <m/>
    <s v="1800 S  LA CIENEGA                   BL"/>
    <m/>
    <n v="34.042499999999997"/>
    <n v="-118.3818"/>
    <n v="0"/>
  </r>
  <r>
    <n v="220618167"/>
    <d v="2022-10-28T00:00:00"/>
    <d v="2022-10-08T00:00:00"/>
    <n v="1200"/>
    <n v="6"/>
    <x v="9"/>
    <n v="646"/>
    <n v="1"/>
    <n v="420"/>
    <s v="THEFT FROM MOTOR VEHICLE - PETTY ($950 &amp; UNDER)"/>
    <m/>
    <n v="0"/>
    <m/>
    <m/>
    <n v="101"/>
    <s v="STREET"/>
    <m/>
    <m/>
    <s v="IC"/>
    <s v="Invest Cont"/>
    <n v="420"/>
    <m/>
    <m/>
    <m/>
    <s v="HOLLYWOOD                    BL"/>
    <s v="WILCOX                       AV"/>
    <n v="34.101599999999998"/>
    <n v="-118.331"/>
    <n v="0"/>
  </r>
  <r>
    <n v="221815115"/>
    <d v="2022-08-02T00:00:00"/>
    <d v="2022-08-02T00:00:00"/>
    <n v="8"/>
    <n v="18"/>
    <x v="17"/>
    <n v="1838"/>
    <n v="2"/>
    <n v="354"/>
    <s v="THEFT OF IDENTITY"/>
    <s v="0100 1822 0922"/>
    <n v="36"/>
    <s v="F"/>
    <s v="H"/>
    <n v="501"/>
    <s v="SINGLE FAMILY DWELLING"/>
    <m/>
    <m/>
    <s v="IC"/>
    <s v="Invest Cont"/>
    <n v="354"/>
    <m/>
    <m/>
    <m/>
    <s v="10800    HICKORY                      ST"/>
    <m/>
    <n v="33.937899999999999"/>
    <n v="-118.2359"/>
    <n v="0"/>
  </r>
  <r>
    <n v="220512474"/>
    <d v="2022-08-13T00:00:00"/>
    <d v="2022-08-12T00:00:00"/>
    <n v="2200"/>
    <n v="5"/>
    <x v="10"/>
    <n v="565"/>
    <n v="2"/>
    <n v="625"/>
    <s v="OTHER ASSAULT"/>
    <s v="0603 1822 0361 0444"/>
    <n v="51"/>
    <s v="M"/>
    <s v="O"/>
    <n v="502"/>
    <s v="MULTI-UNIT DWELLING (APARTMENT, DUPLEX, ETC)"/>
    <n v="400"/>
    <s v="STRONG-ARM (HANDS, FIST, FEET OR BODILY FORCE)"/>
    <s v="IC"/>
    <s v="Invest Cont"/>
    <n v="625"/>
    <m/>
    <m/>
    <m/>
    <s v="800 W  9TH                          ST"/>
    <m/>
    <n v="33.7361"/>
    <n v="-118.2946"/>
    <n v="0"/>
  </r>
  <r>
    <n v="221200789"/>
    <d v="2022-09-01T00:00:00"/>
    <d v="2022-09-01T00:00:00"/>
    <n v="1905"/>
    <n v="12"/>
    <x v="8"/>
    <n v="1256"/>
    <n v="2"/>
    <n v="822"/>
    <s v="HUMAN TRAFFICKING - COMMERCIAL SEX ACTS"/>
    <s v="1402 1259 1215 0908 0943"/>
    <n v="15"/>
    <s v="F"/>
    <s v="B"/>
    <n v="101"/>
    <s v="STREET"/>
    <m/>
    <m/>
    <s v="IC"/>
    <s v="Invest Cont"/>
    <n v="822"/>
    <m/>
    <m/>
    <m/>
    <s v="75TH                         ST"/>
    <s v="FIGUEROA                     ST"/>
    <n v="33.971699999999998"/>
    <n v="-118.28270000000001"/>
    <n v="0"/>
  </r>
  <r>
    <n v="221205910"/>
    <d v="2022-02-06T00:00:00"/>
    <d v="2022-02-05T00:00:00"/>
    <n v="1500"/>
    <n v="12"/>
    <x v="8"/>
    <n v="1268"/>
    <n v="1"/>
    <n v="510"/>
    <s v="VEHICLE - STOLEN"/>
    <m/>
    <n v="0"/>
    <m/>
    <m/>
    <n v="101"/>
    <s v="STREET"/>
    <m/>
    <m/>
    <s v="IC"/>
    <s v="Invest Cont"/>
    <n v="510"/>
    <m/>
    <m/>
    <m/>
    <s v="8000 S  BROADWAY"/>
    <m/>
    <n v="33.966900000000003"/>
    <n v="-118.2783"/>
    <n v="0"/>
  </r>
  <r>
    <n v="221218926"/>
    <d v="2022-09-03T00:00:00"/>
    <d v="2022-09-03T00:00:00"/>
    <n v="1715"/>
    <n v="12"/>
    <x v="8"/>
    <n v="1268"/>
    <n v="2"/>
    <n v="753"/>
    <s v="DISCHARGE FIREARMS/SHOTS FIRED"/>
    <s v="1100 1822"/>
    <n v="0"/>
    <s v="X"/>
    <s v="X"/>
    <n v="101"/>
    <s v="STREET"/>
    <n v="106"/>
    <s v="UNKNOWN FIREARM"/>
    <s v="IC"/>
    <s v="Invest Cont"/>
    <n v="753"/>
    <m/>
    <m/>
    <m/>
    <s v="100 W  85TH                         ST"/>
    <m/>
    <n v="33.961500000000001"/>
    <n v="-118.2739"/>
    <n v="0"/>
  </r>
  <r>
    <n v="221513064"/>
    <d v="2022-07-26T00:00:00"/>
    <d v="2022-07-26T00:00:00"/>
    <n v="1045"/>
    <n v="15"/>
    <x v="18"/>
    <n v="1525"/>
    <n v="2"/>
    <n v="740"/>
    <s v="VANDALISM - FELONY ($400 &amp; OVER, ALL CHURCH VANDALISMS)"/>
    <s v="0329 1414 1822"/>
    <n v="0"/>
    <s v="M"/>
    <s v="O"/>
    <n v="702"/>
    <s v="OFFICE BUILDING/OFFICE"/>
    <m/>
    <m/>
    <s v="IC"/>
    <s v="Invest Cont"/>
    <n v="740"/>
    <m/>
    <m/>
    <m/>
    <s v="6300    LAUREL CANYON                BL"/>
    <m/>
    <n v="34.184800000000003"/>
    <n v="-118.3965"/>
    <n v="0"/>
  </r>
  <r>
    <n v="220105428"/>
    <d v="2022-01-25T00:00:00"/>
    <d v="2022-01-21T00:00:00"/>
    <n v="1400"/>
    <n v="1"/>
    <x v="1"/>
    <n v="165"/>
    <n v="1"/>
    <n v="440"/>
    <s v="THEFT PLAIN - PETTY ($950 &amp; UNDER)"/>
    <s v="2032 1822 0344"/>
    <n v="31"/>
    <s v="M"/>
    <s v="C"/>
    <n v="719"/>
    <s v="MEDICAL/DENTAL OFFICES"/>
    <m/>
    <m/>
    <s v="IC"/>
    <s v="Invest Cont"/>
    <n v="440"/>
    <m/>
    <m/>
    <m/>
    <s v="300 E  7TH                          ST"/>
    <m/>
    <n v="34.043300000000002"/>
    <n v="-118.2488"/>
    <n v="0"/>
  </r>
  <r>
    <n v="221405910"/>
    <d v="2022-01-21T00:00:00"/>
    <d v="2022-01-18T00:00:00"/>
    <n v="1901"/>
    <n v="14"/>
    <x v="14"/>
    <n v="1464"/>
    <n v="1"/>
    <n v="420"/>
    <s v="THEFT FROM MOTOR VEHICLE - PETTY ($950 &amp; UNDER)"/>
    <s v="1606 1300 0344"/>
    <n v="27"/>
    <s v="M"/>
    <s v="W"/>
    <n v="504"/>
    <s v="OTHER RESIDENCE"/>
    <m/>
    <m/>
    <s v="IC"/>
    <s v="Invest Cont"/>
    <n v="420"/>
    <m/>
    <m/>
    <m/>
    <s v="JEFFERSON"/>
    <s v="LINCOLN"/>
    <n v="33.972000000000001"/>
    <n v="-118.4301"/>
    <n v="0"/>
  </r>
  <r>
    <n v="220124703"/>
    <d v="2022-11-19T00:00:00"/>
    <d v="2022-11-19T00:00:00"/>
    <n v="225"/>
    <n v="1"/>
    <x v="1"/>
    <n v="159"/>
    <n v="2"/>
    <n v="624"/>
    <s v="BATTERY - SIMPLE ASSAULT"/>
    <s v="0400 0416"/>
    <n v="29"/>
    <s v="F"/>
    <s v="B"/>
    <n v="108"/>
    <s v="PARKING LOT"/>
    <n v="400"/>
    <s v="STRONG-ARM (HANDS, FIST, FEET OR BODILY FORCE)"/>
    <s v="IC"/>
    <s v="Invest Cont"/>
    <n v="624"/>
    <m/>
    <m/>
    <m/>
    <s v="6TH"/>
    <s v="MAIN"/>
    <n v="34.038699999999999"/>
    <n v="-118.23350000000001"/>
    <n v="0"/>
  </r>
  <r>
    <n v="221110120"/>
    <d v="2022-06-06T00:00:00"/>
    <d v="2022-06-06T00:00:00"/>
    <n v="2140"/>
    <n v="11"/>
    <x v="7"/>
    <n v="1181"/>
    <n v="1"/>
    <n v="510"/>
    <s v="VEHICLE - STOLEN"/>
    <m/>
    <n v="0"/>
    <m/>
    <m/>
    <n v="101"/>
    <s v="STREET"/>
    <m/>
    <m/>
    <s v="IC"/>
    <s v="Invest Cont"/>
    <n v="510"/>
    <m/>
    <m/>
    <m/>
    <s v="2100 W  SUNSET                       BL"/>
    <m/>
    <n v="34.080800000000004"/>
    <n v="-118.2655"/>
    <n v="0"/>
  </r>
  <r>
    <n v="232005858"/>
    <d v="2023-02-16T00:00:00"/>
    <d v="2022-02-13T00:00:00"/>
    <n v="1137"/>
    <n v="20"/>
    <x v="19"/>
    <n v="2014"/>
    <n v="2"/>
    <n v="930"/>
    <s v="CRIMINAL THREATS - NO WEAPON DISPLAYED"/>
    <s v="0443 1822 1310 0432"/>
    <n v="35"/>
    <s v="M"/>
    <s v="H"/>
    <n v="101"/>
    <s v="STREET"/>
    <n v="511"/>
    <s v="VERBAL THREAT"/>
    <s v="IC"/>
    <s v="Invest Cont"/>
    <n v="930"/>
    <m/>
    <m/>
    <m/>
    <s v="100 N  HARVARD                      BL"/>
    <m/>
    <n v="34.073700000000002"/>
    <n v="-118.3043"/>
    <n v="0"/>
  </r>
  <r>
    <n v="221608793"/>
    <d v="2022-05-26T00:00:00"/>
    <d v="2022-05-25T00:00:00"/>
    <n v="1800"/>
    <n v="16"/>
    <x v="20"/>
    <n v="1642"/>
    <n v="2"/>
    <n v="627"/>
    <s v="CHILD ABUSE (PHYSICAL) - SIMPLE ASSAULT"/>
    <s v="1259 0416 0446"/>
    <n v="16"/>
    <s v="F"/>
    <s v="H"/>
    <n v="501"/>
    <s v="SINGLE FAMILY DWELLING"/>
    <n v="301"/>
    <s v="BELT FLAILING INSTRUMENT/CHAIN"/>
    <s v="JA"/>
    <s v="Juv Arrest"/>
    <n v="627"/>
    <m/>
    <m/>
    <m/>
    <s v="13100    GLAMIS                       ST"/>
    <m/>
    <n v="34.255600000000001"/>
    <n v="-118.4183"/>
    <n v="1"/>
  </r>
  <r>
    <n v="220105471"/>
    <d v="2022-01-25T00:00:00"/>
    <d v="2022-01-10T00:00:00"/>
    <n v="510"/>
    <n v="1"/>
    <x v="1"/>
    <n v="119"/>
    <n v="2"/>
    <n v="624"/>
    <s v="BATTERY - SIMPLE ASSAULT"/>
    <s v="1202 2004 1414 0910 1822 0522 2052 2050"/>
    <n v="62"/>
    <s v="F"/>
    <s v="B"/>
    <n v="900"/>
    <s v="MTA - RED LINE - UNION STATION"/>
    <n v="400"/>
    <s v="STRONG-ARM (HANDS, FIST, FEET OR BODILY FORCE)"/>
    <s v="AA"/>
    <s v="Adult Arrest"/>
    <n v="624"/>
    <m/>
    <m/>
    <m/>
    <s v="800 N  ALAMEDA                      ST"/>
    <m/>
    <n v="34.056100000000001"/>
    <n v="-118.2375"/>
    <n v="1"/>
  </r>
  <r>
    <n v="221822559"/>
    <d v="2022-12-22T00:00:00"/>
    <d v="2022-12-22T00:00:00"/>
    <n v="1130"/>
    <n v="18"/>
    <x v="17"/>
    <n v="1834"/>
    <n v="1"/>
    <n v="510"/>
    <s v="VEHICLE - STOLEN"/>
    <m/>
    <n v="0"/>
    <m/>
    <m/>
    <n v="101"/>
    <s v="STREET"/>
    <m/>
    <m/>
    <s v="IC"/>
    <s v="Invest Cont"/>
    <n v="510"/>
    <m/>
    <m/>
    <m/>
    <s v="800 E  104TH                        ST"/>
    <m/>
    <n v="33.941899999999997"/>
    <n v="-118.26090000000001"/>
    <n v="0"/>
  </r>
  <r>
    <n v="221305244"/>
    <d v="2022-01-27T00:00:00"/>
    <d v="2022-01-22T00:00:00"/>
    <n v="1100"/>
    <n v="13"/>
    <x v="6"/>
    <n v="1309"/>
    <n v="1"/>
    <n v="331"/>
    <s v="THEFT FROM MOTOR VEHICLE - GRAND ($950.01 AND OVER)"/>
    <s v="0344 0385"/>
    <n v="23"/>
    <s v="F"/>
    <s v="W"/>
    <n v="108"/>
    <s v="PARKING LOT"/>
    <m/>
    <m/>
    <s v="IC"/>
    <s v="Invest Cont"/>
    <n v="331"/>
    <m/>
    <m/>
    <m/>
    <s v="2400 E  24TH                         ST"/>
    <m/>
    <n v="34.016199999999998"/>
    <n v="-118.2299"/>
    <n v="0"/>
  </r>
  <r>
    <n v="221413716"/>
    <d v="2022-06-19T00:00:00"/>
    <d v="2022-05-30T00:00:00"/>
    <n v="1148"/>
    <n v="14"/>
    <x v="14"/>
    <n v="1407"/>
    <n v="2"/>
    <n v="740"/>
    <s v="VANDALISM - FELONY ($400 &amp; OVER, ALL CHURCH VANDALISMS)"/>
    <n v="329"/>
    <n v="36"/>
    <s v="M"/>
    <s v="O"/>
    <n v="101"/>
    <s v="STREET"/>
    <m/>
    <m/>
    <s v="IC"/>
    <s v="Invest Cont"/>
    <n v="740"/>
    <m/>
    <m/>
    <m/>
    <s v="9900 W  WASHINGTON                   BL"/>
    <m/>
    <n v="34.025199999999998"/>
    <n v="-118.4041"/>
    <n v="0"/>
  </r>
  <r>
    <n v="221226261"/>
    <d v="2022-12-30T00:00:00"/>
    <d v="2022-12-30T00:00:00"/>
    <n v="1500"/>
    <n v="12"/>
    <x v="8"/>
    <n v="1273"/>
    <n v="2"/>
    <n v="940"/>
    <s v="EXTORTION"/>
    <s v="0940 1251 0337 1912 0421 1915 1906 0347 0422 1258"/>
    <n v="11"/>
    <s v="M"/>
    <s v="B"/>
    <n v="501"/>
    <s v="SINGLE FAMILY DWELLING"/>
    <m/>
    <m/>
    <s v="IC"/>
    <s v="Invest Cont"/>
    <n v="940"/>
    <m/>
    <m/>
    <m/>
    <s v="1400 W  87TH                         ST"/>
    <m/>
    <n v="33.959000000000003"/>
    <n v="-118.30029999999999"/>
    <n v="0"/>
  </r>
  <r>
    <n v="222004439"/>
    <d v="2022-01-13T00:00:00"/>
    <d v="2022-01-12T00:00:00"/>
    <n v="2000"/>
    <n v="20"/>
    <x v="19"/>
    <n v="2071"/>
    <n v="1"/>
    <n v="510"/>
    <s v="VEHICLE - STOLEN"/>
    <m/>
    <n v="0"/>
    <m/>
    <m/>
    <n v="101"/>
    <s v="STREET"/>
    <m/>
    <m/>
    <s v="IC"/>
    <s v="Invest Cont"/>
    <n v="510"/>
    <m/>
    <m/>
    <m/>
    <s v="1300 S  VAN NESS                     AV"/>
    <m/>
    <n v="34.047199999999997"/>
    <n v="-118.31570000000001"/>
    <n v="0"/>
  </r>
  <r>
    <n v="221315967"/>
    <d v="2022-08-13T00:00:00"/>
    <d v="2022-08-13T00:00:00"/>
    <n v="2200"/>
    <n v="13"/>
    <x v="6"/>
    <n v="1345"/>
    <n v="2"/>
    <n v="626"/>
    <s v="INTIMATE PARTNER - SIMPLE ASSAULT"/>
    <s v="2000 1814 0416 0400 0913 0446"/>
    <n v="22"/>
    <s v="M"/>
    <s v="H"/>
    <n v="102"/>
    <s v="SIDEWALK"/>
    <n v="400"/>
    <s v="STRONG-ARM (HANDS, FIST, FEET OR BODILY FORCE)"/>
    <s v="IC"/>
    <s v="Invest Cont"/>
    <n v="626"/>
    <m/>
    <m/>
    <m/>
    <s v="1300 E  33RD                         ST"/>
    <m/>
    <n v="34.013300000000001"/>
    <n v="-118.2522"/>
    <n v="0"/>
  </r>
  <r>
    <n v="222006396"/>
    <d v="2022-02-24T00:00:00"/>
    <d v="2022-02-24T00:00:00"/>
    <n v="1600"/>
    <n v="20"/>
    <x v="19"/>
    <n v="2027"/>
    <n v="1"/>
    <n v="210"/>
    <s v="ROBBERY"/>
    <s v="1822 0344 0400 0444"/>
    <n v="25"/>
    <s v="F"/>
    <s v="O"/>
    <n v="101"/>
    <s v="STREET"/>
    <n v="400"/>
    <s v="STRONG-ARM (HANDS, FIST, FEET OR BODILY FORCE)"/>
    <s v="IC"/>
    <s v="Invest Cont"/>
    <n v="210"/>
    <m/>
    <m/>
    <m/>
    <s v="5TH                          ST"/>
    <s v="VERMONT"/>
    <n v="34.065399999999997"/>
    <n v="-118.29170000000001"/>
    <n v="0"/>
  </r>
  <r>
    <n v="221907138"/>
    <d v="2022-03-18T00:00:00"/>
    <d v="2022-02-07T00:00:00"/>
    <n v="1835"/>
    <n v="19"/>
    <x v="16"/>
    <n v="1985"/>
    <n v="1"/>
    <n v="442"/>
    <s v="SHOPLIFTING - PETTY THEFT ($950 &amp; UNDER)"/>
    <n v="325"/>
    <n v="0"/>
    <s v="X"/>
    <s v="X"/>
    <n v="402"/>
    <s v="MARKET"/>
    <m/>
    <m/>
    <s v="IC"/>
    <s v="Invest Cont"/>
    <n v="442"/>
    <m/>
    <m/>
    <m/>
    <s v="8500    TOBIAS                       AV"/>
    <m/>
    <n v="34.224800000000002"/>
    <n v="-118.4517"/>
    <n v="0"/>
  </r>
  <r>
    <n v="220220524"/>
    <d v="2022-11-21T00:00:00"/>
    <d v="2022-11-21T00:00:00"/>
    <n v="350"/>
    <n v="2"/>
    <x v="5"/>
    <n v="204"/>
    <n v="1"/>
    <n v="310"/>
    <s v="BURGLARY"/>
    <s v="1822 0342 1607 0329 0344"/>
    <n v="0"/>
    <s v="X"/>
    <s v="X"/>
    <n v="203"/>
    <s v="OTHER BUSINESS"/>
    <m/>
    <m/>
    <s v="IC"/>
    <s v="Invest Cont"/>
    <n v="310"/>
    <m/>
    <m/>
    <m/>
    <s v="3500 W  SUNSET                       BL"/>
    <m/>
    <n v="34.0886"/>
    <n v="-118.27630000000001"/>
    <n v="0"/>
  </r>
  <r>
    <n v="221406840"/>
    <d v="2022-02-27T00:00:00"/>
    <d v="2022-02-24T00:00:00"/>
    <n v="500"/>
    <n v="14"/>
    <x v="14"/>
    <n v="1454"/>
    <n v="1"/>
    <n v="420"/>
    <s v="THEFT FROM MOTOR VEHICLE - PETTY ($950 &amp; UNDER)"/>
    <s v="0344 0385 1300"/>
    <n v="37"/>
    <s v="M"/>
    <s v="W"/>
    <n v="108"/>
    <s v="PARKING LOT"/>
    <m/>
    <m/>
    <s v="IC"/>
    <s v="Invest Cont"/>
    <n v="420"/>
    <m/>
    <m/>
    <m/>
    <s v="13100    MINDANAO                     WY"/>
    <m/>
    <n v="33.986499999999999"/>
    <n v="-118.4363"/>
    <n v="0"/>
  </r>
  <r>
    <n v="220916064"/>
    <d v="2022-11-12T00:00:00"/>
    <d v="2022-11-03T00:00:00"/>
    <n v="130"/>
    <n v="9"/>
    <x v="3"/>
    <n v="946"/>
    <n v="2"/>
    <n v="354"/>
    <s v="THEFT OF IDENTITY"/>
    <s v="0922 1822"/>
    <n v="24"/>
    <s v="F"/>
    <s v="B"/>
    <n v="602"/>
    <s v="BANK"/>
    <m/>
    <m/>
    <s v="AA"/>
    <s v="Adult Arrest"/>
    <n v="354"/>
    <m/>
    <m/>
    <m/>
    <s v="5800    HAZELTINE                    AV"/>
    <m/>
    <n v="34.175699999999999"/>
    <n v="-118.44"/>
    <n v="1"/>
  </r>
  <r>
    <n v="220607944"/>
    <d v="2022-03-25T00:00:00"/>
    <d v="2022-03-25T00:00:00"/>
    <n v="1730"/>
    <n v="6"/>
    <x v="9"/>
    <n v="631"/>
    <n v="2"/>
    <n v="745"/>
    <s v="VANDALISM - MISDEAMEANOR ($399 OR UNDER)"/>
    <s v="0329 0400 0913 1814"/>
    <n v="73"/>
    <s v="M"/>
    <s v="W"/>
    <n v="501"/>
    <s v="SINGLE FAMILY DWELLING"/>
    <n v="400"/>
    <s v="STRONG-ARM (HANDS, FIST, FEET OR BODILY FORCE)"/>
    <s v="IC"/>
    <s v="Invest Cont"/>
    <n v="745"/>
    <m/>
    <m/>
    <m/>
    <s v="1100    SUNSET HILLS                 RD"/>
    <m/>
    <n v="34.091700000000003"/>
    <n v="-118.3926"/>
    <n v="0"/>
  </r>
  <r>
    <n v="221011807"/>
    <d v="2022-07-20T00:00:00"/>
    <d v="2022-07-05T00:00:00"/>
    <n v="750"/>
    <n v="10"/>
    <x v="11"/>
    <n v="1011"/>
    <n v="2"/>
    <n v="354"/>
    <s v="THEFT OF IDENTITY"/>
    <s v="1822 0922 0930"/>
    <n v="31"/>
    <s v="F"/>
    <s v="H"/>
    <n v="502"/>
    <s v="MULTI-UNIT DWELLING (APARTMENT, DUPLEX, ETC)"/>
    <m/>
    <m/>
    <s v="IC"/>
    <s v="Invest Cont"/>
    <n v="354"/>
    <m/>
    <m/>
    <m/>
    <s v="19100    SHERMAN                      WY"/>
    <m/>
    <n v="34.2012"/>
    <n v="-118.5445"/>
    <n v="0"/>
  </r>
  <r>
    <n v="220124156"/>
    <d v="2022-11-08T00:00:00"/>
    <d v="2022-10-28T00:00:00"/>
    <n v="1000"/>
    <n v="1"/>
    <x v="1"/>
    <n v="124"/>
    <n v="1"/>
    <n v="320"/>
    <s v="BURGLARY, ATTEMPTED"/>
    <s v="1606 0344 1822"/>
    <n v="0"/>
    <s v="X"/>
    <s v="X"/>
    <n v="725"/>
    <s v="GOVERNMENT FACILITY (FEDERAL,STATE, COUNTY &amp; CITY)"/>
    <m/>
    <m/>
    <s v="IC"/>
    <s v="Invest Cont"/>
    <n v="320"/>
    <m/>
    <m/>
    <m/>
    <s v="200 N  SPRING                       ST"/>
    <m/>
    <n v="34.053899999999999"/>
    <n v="-118.2436"/>
    <n v="0"/>
  </r>
  <r>
    <n v="220200958"/>
    <d v="2022-10-01T00:00:00"/>
    <d v="2022-10-01T00:00:00"/>
    <n v="2150"/>
    <n v="2"/>
    <x v="5"/>
    <n v="201"/>
    <n v="1"/>
    <n v="236"/>
    <s v="INTIMATE PARTNER - AGGRAVATED ASSAULT"/>
    <s v="2000 0913 0400 1251 1309 1310 1814"/>
    <n v="21"/>
    <s v="F"/>
    <s v="H"/>
    <n v="101"/>
    <s v="STREET"/>
    <n v="400"/>
    <s v="STRONG-ARM (HANDS, FIST, FEET OR BODILY FORCE)"/>
    <s v="AO"/>
    <s v="Adult Other"/>
    <n v="236"/>
    <n v="910"/>
    <m/>
    <m/>
    <s v="800 N  HELIOTROPE                   DR"/>
    <m/>
    <n v="34.085799999999999"/>
    <n v="-118.295"/>
    <n v="0"/>
  </r>
  <r>
    <n v="220611326"/>
    <d v="2022-06-05T00:00:00"/>
    <d v="2022-05-17T00:00:00"/>
    <n v="1930"/>
    <n v="6"/>
    <x v="9"/>
    <n v="678"/>
    <n v="1"/>
    <n v="330"/>
    <s v="BURGLARY FROM VEHICLE"/>
    <s v="1822 1300 0344 0377 0329 1307 1601 1609"/>
    <n v="47"/>
    <s v="M"/>
    <s v="H"/>
    <n v="101"/>
    <s v="STREET"/>
    <m/>
    <m/>
    <s v="IC"/>
    <s v="Invest Cont"/>
    <n v="330"/>
    <m/>
    <m/>
    <m/>
    <s v="SANTA MONICA"/>
    <s v="OXFORD"/>
    <n v="34.090800000000002"/>
    <n v="-118.3078"/>
    <n v="0"/>
  </r>
  <r>
    <n v="241714422"/>
    <d v="2024-11-21T00:00:00"/>
    <d v="2022-04-20T00:00:00"/>
    <n v="1200"/>
    <n v="17"/>
    <x v="13"/>
    <n v="1781"/>
    <n v="2"/>
    <n v="668"/>
    <s v="EMBEZZLEMENT, GRAND THEFT ($950.01 &amp; OVER)"/>
    <s v="0924 0913 1803 0344"/>
    <n v="-1"/>
    <s v="X"/>
    <s v="X"/>
    <n v="203"/>
    <s v="OTHER BUSINESS"/>
    <m/>
    <m/>
    <s v="IC"/>
    <s v="Invest Cont"/>
    <n v="668"/>
    <m/>
    <m/>
    <m/>
    <s v="20500    NORDHOFF                     ST"/>
    <m/>
    <n v="34.2318"/>
    <n v="-118.5797"/>
    <n v="0"/>
  </r>
  <r>
    <n v="220810339"/>
    <d v="2022-05-29T00:00:00"/>
    <d v="2022-05-28T00:00:00"/>
    <n v="1330"/>
    <n v="8"/>
    <x v="12"/>
    <n v="885"/>
    <n v="1"/>
    <n v="341"/>
    <s v="THEFT-GRAND ($950.01 &amp; OVER)EXCPT,GUNS,FOWL,LIVESTK,PROD"/>
    <s v="0344 1822"/>
    <n v="40"/>
    <s v="M"/>
    <s v="W"/>
    <n v="109"/>
    <s v="PARK/PLAYGROUND"/>
    <m/>
    <m/>
    <s v="IC"/>
    <s v="Invest Cont"/>
    <n v="341"/>
    <m/>
    <m/>
    <m/>
    <s v="10400 W  PICO                         BL"/>
    <m/>
    <n v="34.046300000000002"/>
    <n v="-118.4171"/>
    <n v="0"/>
  </r>
  <r>
    <n v="221805438"/>
    <d v="2022-02-02T00:00:00"/>
    <d v="2022-02-02T00:00:00"/>
    <n v="700"/>
    <n v="18"/>
    <x v="17"/>
    <n v="1804"/>
    <n v="2"/>
    <n v="626"/>
    <s v="INTIMATE PARTNER - SIMPLE ASSAULT"/>
    <s v="2000 0913 1813 1243 0448 0444"/>
    <n v="38"/>
    <s v="F"/>
    <s v="H"/>
    <n v="502"/>
    <s v="MULTI-UNIT DWELLING (APARTMENT, DUPLEX, ETC)"/>
    <n v="400"/>
    <s v="STRONG-ARM (HANDS, FIST, FEET OR BODILY FORCE)"/>
    <s v="IC"/>
    <s v="Invest Cont"/>
    <n v="626"/>
    <m/>
    <m/>
    <m/>
    <s v="700 E  87TH                         ST"/>
    <m/>
    <n v="33.959299999999999"/>
    <n v="-118.2624"/>
    <n v="0"/>
  </r>
  <r>
    <n v="221223010"/>
    <d v="2022-11-06T00:00:00"/>
    <d v="2022-11-06T00:00:00"/>
    <n v="1630"/>
    <n v="12"/>
    <x v="8"/>
    <n v="1245"/>
    <n v="2"/>
    <n v="624"/>
    <s v="BATTERY - SIMPLE ASSAULT"/>
    <s v="0400 0416 0913 0602 0562 0401"/>
    <n v="59"/>
    <s v="F"/>
    <s v="B"/>
    <n v="501"/>
    <s v="SINGLE FAMILY DWELLING"/>
    <n v="400"/>
    <s v="STRONG-ARM (HANDS, FIST, FEET OR BODILY FORCE)"/>
    <s v="AA"/>
    <s v="Adult Arrest"/>
    <n v="624"/>
    <m/>
    <m/>
    <m/>
    <s v="1300 W  GAGE                         AV"/>
    <m/>
    <n v="33.982300000000002"/>
    <n v="-118.29810000000001"/>
    <n v="1"/>
  </r>
  <r>
    <n v="221117138"/>
    <d v="2022-12-06T00:00:00"/>
    <d v="2022-12-06T00:00:00"/>
    <n v="600"/>
    <n v="11"/>
    <x v="7"/>
    <n v="1102"/>
    <n v="1"/>
    <n v="510"/>
    <s v="VEHICLE - STOLEN"/>
    <m/>
    <n v="0"/>
    <m/>
    <m/>
    <n v="108"/>
    <s v="PARKING LOT"/>
    <m/>
    <m/>
    <s v="IC"/>
    <s v="Invest Cont"/>
    <n v="510"/>
    <m/>
    <m/>
    <m/>
    <s v="4800    SAN FERNANDO                 RD"/>
    <m/>
    <n v="34.138599999999997"/>
    <n v="-118.2685"/>
    <n v="0"/>
  </r>
  <r>
    <n v="220511615"/>
    <d v="2022-07-22T00:00:00"/>
    <d v="2022-07-21T00:00:00"/>
    <n v="2200"/>
    <n v="5"/>
    <x v="10"/>
    <n v="529"/>
    <n v="1"/>
    <n v="510"/>
    <s v="VEHICLE - STOLEN"/>
    <m/>
    <n v="0"/>
    <m/>
    <m/>
    <n v="104"/>
    <s v="DRIVEWAY"/>
    <m/>
    <m/>
    <s v="IC"/>
    <s v="Invest Cont"/>
    <n v="510"/>
    <m/>
    <m/>
    <m/>
    <s v="200 E  OPP                          ST"/>
    <m/>
    <n v="33.783000000000001"/>
    <n v="-118.261"/>
    <n v="0"/>
  </r>
  <r>
    <n v="221200874"/>
    <d v="2022-11-18T00:00:00"/>
    <d v="2022-11-18T00:00:00"/>
    <n v="2300"/>
    <n v="12"/>
    <x v="8"/>
    <n v="1243"/>
    <n v="1"/>
    <n v="230"/>
    <s v="ASSAULT WITH DEADLY WEAPON, AGGRAVATED ASSAULT"/>
    <s v="1402 2004 1514 2036 0903 2055 0443 0334 0302"/>
    <n v="65"/>
    <s v="M"/>
    <s v="B"/>
    <n v="501"/>
    <s v="SINGLE FAMILY DWELLING"/>
    <n v="109"/>
    <s v="SEMI-AUTOMATIC PISTOL"/>
    <s v="AA"/>
    <s v="Adult Arrest"/>
    <n v="230"/>
    <n v="946"/>
    <m/>
    <m/>
    <s v="2100 W  FLORENCE                     AV"/>
    <m/>
    <n v="33.978999999999999"/>
    <n v="-118.3112"/>
    <n v="1"/>
  </r>
  <r>
    <n v="221216874"/>
    <d v="2022-08-02T00:00:00"/>
    <d v="2022-07-29T00:00:00"/>
    <n v="1745"/>
    <n v="12"/>
    <x v="8"/>
    <n v="1249"/>
    <n v="1"/>
    <n v="420"/>
    <s v="THEFT FROM MOTOR VEHICLE - PETTY ($950 &amp; UNDER)"/>
    <m/>
    <n v="0"/>
    <m/>
    <m/>
    <n v="101"/>
    <s v="STREET"/>
    <m/>
    <m/>
    <s v="IC"/>
    <s v="Invest Cont"/>
    <n v="420"/>
    <m/>
    <m/>
    <m/>
    <s v="700 W  70TH                         ST"/>
    <m/>
    <n v="33.976100000000002"/>
    <n v="-118.286"/>
    <n v="0"/>
  </r>
  <r>
    <n v="220500704"/>
    <d v="2022-05-20T00:00:00"/>
    <d v="2022-05-20T00:00:00"/>
    <n v="2000"/>
    <n v="5"/>
    <x v="10"/>
    <n v="514"/>
    <n v="1"/>
    <n v="230"/>
    <s v="ASSAULT WITH DEADLY WEAPON, AGGRAVATED ASSAULT"/>
    <s v="1822 0309 0906 1309 0430 1100 1407"/>
    <n v="38"/>
    <s v="M"/>
    <s v="H"/>
    <n v="103"/>
    <s v="ALLEY"/>
    <n v="102"/>
    <s v="HAND GUN"/>
    <s v="AA"/>
    <s v="Adult Arrest"/>
    <n v="230"/>
    <n v="998"/>
    <m/>
    <m/>
    <s v="1300 W  ANAHEIM                      ST"/>
    <m/>
    <n v="33.789700000000003"/>
    <n v="-118.2787"/>
    <n v="1"/>
  </r>
  <r>
    <n v="221317687"/>
    <d v="2022-09-14T00:00:00"/>
    <d v="2022-09-14T00:00:00"/>
    <n v="2010"/>
    <n v="13"/>
    <x v="6"/>
    <n v="1385"/>
    <n v="1"/>
    <n v="230"/>
    <s v="ASSAULT WITH DEADLY WEAPON, AGGRAVATED ASSAULT"/>
    <s v="0603 0361 0913 0432"/>
    <n v="19"/>
    <s v="F"/>
    <s v="B"/>
    <n v="501"/>
    <s v="SINGLE FAMILY DWELLING"/>
    <n v="503"/>
    <s v="CAUSTIC CHEMICAL/POISON"/>
    <s v="AA"/>
    <s v="Adult Arrest"/>
    <n v="230"/>
    <m/>
    <m/>
    <m/>
    <s v="400 E  59TH                         PL"/>
    <m/>
    <n v="33.9861"/>
    <n v="-118.2675"/>
    <n v="1"/>
  </r>
  <r>
    <n v="221515871"/>
    <d v="2022-10-07T00:00:00"/>
    <d v="2022-08-14T00:00:00"/>
    <n v="1700"/>
    <n v="15"/>
    <x v="18"/>
    <n v="1503"/>
    <n v="2"/>
    <n v="626"/>
    <s v="INTIMATE PARTNER - SIMPLE ASSAULT"/>
    <s v="2000 0416 1814"/>
    <n v="40"/>
    <s v="F"/>
    <s v="H"/>
    <n v="501"/>
    <s v="SINGLE FAMILY DWELLING"/>
    <n v="400"/>
    <s v="STRONG-ARM (HANDS, FIST, FEET OR BODILY FORCE)"/>
    <s v="AO"/>
    <s v="Adult Other"/>
    <n v="626"/>
    <m/>
    <m/>
    <m/>
    <s v="12200    VANOWEN                      ST"/>
    <m/>
    <n v="34.193899999999999"/>
    <n v="-118.39870000000001"/>
    <n v="0"/>
  </r>
  <r>
    <n v="222012439"/>
    <d v="2022-07-19T00:00:00"/>
    <d v="2022-07-16T00:00:00"/>
    <n v="1745"/>
    <n v="20"/>
    <x v="19"/>
    <n v="2049"/>
    <n v="1"/>
    <n v="341"/>
    <s v="THEFT-GRAND ($950.01 &amp; OVER)EXCPT,GUNS,FOWL,LIVESTK,PROD"/>
    <s v="0349 1822"/>
    <n v="0"/>
    <s v="X"/>
    <s v="X"/>
    <n v="502"/>
    <s v="MULTI-UNIT DWELLING (APARTMENT, DUPLEX, ETC)"/>
    <m/>
    <m/>
    <s v="IC"/>
    <s v="Invest Cont"/>
    <n v="341"/>
    <m/>
    <m/>
    <m/>
    <s v="2900    FRANCIS                      AV"/>
    <m/>
    <n v="34.056800000000003"/>
    <n v="-118.2891"/>
    <n v="0"/>
  </r>
  <r>
    <n v="231709914"/>
    <d v="2023-05-17T00:00:00"/>
    <d v="2022-08-28T00:00:00"/>
    <n v="1750"/>
    <n v="17"/>
    <x v="13"/>
    <n v="1788"/>
    <n v="1"/>
    <n v="442"/>
    <s v="SHOPLIFTING - PETTY THEFT ($950 &amp; UNDER)"/>
    <s v="0325 0378"/>
    <n v="0"/>
    <s v="X"/>
    <s v="X"/>
    <n v="404"/>
    <s v="DEPARTMENT STORE"/>
    <m/>
    <m/>
    <s v="IC"/>
    <s v="Invest Cont"/>
    <n v="442"/>
    <m/>
    <m/>
    <m/>
    <s v="8900    BALBOA                       BL"/>
    <m/>
    <n v="34.232199999999999"/>
    <n v="-118.51130000000001"/>
    <n v="0"/>
  </r>
  <r>
    <n v="220307283"/>
    <d v="2022-03-10T00:00:00"/>
    <d v="2022-03-10T00:00:00"/>
    <n v="620"/>
    <n v="3"/>
    <x v="2"/>
    <n v="392"/>
    <n v="1"/>
    <n v="310"/>
    <s v="BURGLARY"/>
    <s v="1822 1609 0344 0329 2004"/>
    <n v="21"/>
    <s v="X"/>
    <s v="X"/>
    <n v="203"/>
    <s v="OTHER BUSINESS"/>
    <m/>
    <m/>
    <s v="AO"/>
    <s v="Adult Other"/>
    <n v="310"/>
    <m/>
    <m/>
    <m/>
    <s v="4400    CRENSHAW                     BL"/>
    <m/>
    <n v="34.003599999999999"/>
    <n v="-118.33199999999999"/>
    <n v="0"/>
  </r>
  <r>
    <n v="221420324"/>
    <d v="2022-09-30T00:00:00"/>
    <d v="2022-09-23T00:00:00"/>
    <n v="424"/>
    <n v="14"/>
    <x v="14"/>
    <n v="1488"/>
    <n v="2"/>
    <n v="354"/>
    <s v="THEFT OF IDENTITY"/>
    <n v="100"/>
    <n v="23"/>
    <s v="M"/>
    <s v="B"/>
    <n v="203"/>
    <s v="OTHER BUSINESS"/>
    <m/>
    <m/>
    <s v="IC"/>
    <s v="Invest Cont"/>
    <n v="354"/>
    <m/>
    <m/>
    <m/>
    <s v="8700    RAMSGATE                     AV"/>
    <m/>
    <n v="33.958300000000001"/>
    <n v="-118.3827"/>
    <n v="0"/>
  </r>
  <r>
    <n v="220508238"/>
    <d v="2022-04-21T00:00:00"/>
    <d v="2022-04-07T00:00:00"/>
    <n v="1300"/>
    <n v="5"/>
    <x v="10"/>
    <n v="529"/>
    <n v="2"/>
    <n v="740"/>
    <s v="VANDALISM - FELONY ($400 &amp; OVER, ALL CHURCH VANDALISMS)"/>
    <n v="329"/>
    <n v="0"/>
    <s v="X"/>
    <s v="X"/>
    <n v="811"/>
    <s v="OTHER RR TRAIN (UNION PAC, SANTE FE ETC"/>
    <m/>
    <m/>
    <s v="IC"/>
    <s v="Invest Cont"/>
    <n v="740"/>
    <m/>
    <m/>
    <m/>
    <s v="HENRY FORD"/>
    <s v="PIER A"/>
    <n v="33.776600000000002"/>
    <n v="-118.24079999999999"/>
    <n v="0"/>
  </r>
  <r>
    <n v="221017673"/>
    <d v="2022-12-14T00:00:00"/>
    <d v="2022-12-14T00:00:00"/>
    <n v="1047"/>
    <n v="10"/>
    <x v="11"/>
    <n v="1015"/>
    <n v="2"/>
    <n v="940"/>
    <s v="EXTORTION"/>
    <s v="1822 0344 0800"/>
    <n v="20"/>
    <s v="M"/>
    <s v="H"/>
    <n v="501"/>
    <s v="SINGLE FAMILY DWELLING"/>
    <m/>
    <m/>
    <s v="IC"/>
    <s v="Invest Cont"/>
    <n v="940"/>
    <m/>
    <m/>
    <m/>
    <s v="17800    SATICOY                      ST"/>
    <m/>
    <n v="34.208399999999997"/>
    <n v="-118.52079999999999"/>
    <n v="0"/>
  </r>
  <r>
    <n v="220115622"/>
    <d v="2022-07-05T00:00:00"/>
    <d v="2022-07-05T00:00:00"/>
    <n v="840"/>
    <n v="1"/>
    <x v="1"/>
    <n v="162"/>
    <n v="2"/>
    <n v="740"/>
    <s v="VANDALISM - FELONY ($400 &amp; OVER, ALL CHURCH VANDALISMS)"/>
    <s v="0329 0417"/>
    <n v="0"/>
    <s v="X"/>
    <s v="X"/>
    <n v="502"/>
    <s v="MULTI-UNIT DWELLING (APARTMENT, DUPLEX, ETC)"/>
    <n v="400"/>
    <s v="STRONG-ARM (HANDS, FIST, FEET OR BODILY FORCE)"/>
    <s v="IC"/>
    <s v="Invest Cont"/>
    <n v="740"/>
    <m/>
    <m/>
    <m/>
    <s v="700 S  GRAND                        AV"/>
    <m/>
    <n v="34.0473"/>
    <n v="-118.25660000000001"/>
    <n v="0"/>
  </r>
  <r>
    <n v="220809167"/>
    <d v="2022-05-04T00:00:00"/>
    <d v="2022-05-04T00:00:00"/>
    <n v="415"/>
    <n v="8"/>
    <x v="12"/>
    <n v="828"/>
    <n v="1"/>
    <n v="331"/>
    <s v="THEFT FROM MOTOR VEHICLE - GRAND ($950.01 AND OVER)"/>
    <s v="1202 0344 0385 1822"/>
    <n v="76"/>
    <s v="M"/>
    <s v="W"/>
    <n v="101"/>
    <s v="STREET"/>
    <m/>
    <m/>
    <s v="IC"/>
    <s v="Invest Cont"/>
    <n v="331"/>
    <m/>
    <m/>
    <m/>
    <s v="10500    LINDBROOK                    DR"/>
    <m/>
    <n v="34.065199999999997"/>
    <n v="-118.4331"/>
    <n v="0"/>
  </r>
  <r>
    <n v="221704109"/>
    <d v="2022-01-03T00:00:00"/>
    <d v="2022-01-02T00:00:00"/>
    <n v="2200"/>
    <n v="17"/>
    <x v="13"/>
    <n v="1766"/>
    <n v="2"/>
    <n v="740"/>
    <s v="VANDALISM - FELONY ($400 &amp; OVER, ALL CHURCH VANDALISMS)"/>
    <n v="329"/>
    <n v="39"/>
    <s v="F"/>
    <s v="A"/>
    <n v="101"/>
    <s v="STREET"/>
    <m/>
    <m/>
    <s v="IC"/>
    <s v="Invest Cont"/>
    <n v="740"/>
    <m/>
    <m/>
    <m/>
    <s v="18600    LASSEN                       ST"/>
    <m/>
    <n v="34.25"/>
    <n v="-118.5381"/>
    <n v="0"/>
  </r>
  <r>
    <n v="222104541"/>
    <d v="2022-01-17T00:00:00"/>
    <d v="2022-01-09T00:00:00"/>
    <n v="2245"/>
    <n v="21"/>
    <x v="15"/>
    <n v="2125"/>
    <n v="1"/>
    <n v="420"/>
    <s v="THEFT FROM MOTOR VEHICLE - PETTY ($950 &amp; UNDER)"/>
    <n v="344"/>
    <n v="34"/>
    <s v="M"/>
    <s v="B"/>
    <n v="108"/>
    <s v="PARKING LOT"/>
    <m/>
    <m/>
    <s v="IC"/>
    <s v="Invest Cont"/>
    <n v="420"/>
    <m/>
    <m/>
    <m/>
    <s v="7600    CANOGA                       AV"/>
    <m/>
    <n v="34.2119"/>
    <n v="-118.60169999999999"/>
    <n v="0"/>
  </r>
  <r>
    <n v="231404066"/>
    <d v="2022-12-29T00:00:00"/>
    <d v="2022-12-29T00:00:00"/>
    <n v="30"/>
    <n v="14"/>
    <x v="14"/>
    <n v="1494"/>
    <n v="1"/>
    <n v="440"/>
    <s v="THEFT PLAIN - PETTY ($950 &amp; UNDER)"/>
    <s v="1822 0344"/>
    <n v="34"/>
    <s v="F"/>
    <s v="B"/>
    <n v="212"/>
    <s v="TRANSPORTATION FACILITY (AIRPORT)"/>
    <m/>
    <m/>
    <s v="AA"/>
    <s v="Adult Arrest"/>
    <n v="440"/>
    <m/>
    <m/>
    <m/>
    <s v="600    WORLD                        WY"/>
    <m/>
    <n v="33.942900000000002"/>
    <n v="-118.40300000000001"/>
    <n v="1"/>
  </r>
  <r>
    <n v="220116829"/>
    <d v="2022-07-25T00:00:00"/>
    <d v="2022-06-03T00:00:00"/>
    <n v="1200"/>
    <n v="1"/>
    <x v="1"/>
    <n v="148"/>
    <n v="2"/>
    <n v="354"/>
    <s v="THEFT OF IDENTITY"/>
    <n v="377"/>
    <n v="35"/>
    <s v="M"/>
    <s v="B"/>
    <n v="101"/>
    <s v="STREET"/>
    <m/>
    <m/>
    <s v="IC"/>
    <s v="Invest Cont"/>
    <n v="354"/>
    <m/>
    <m/>
    <m/>
    <s v="500 E  4TH                          ST"/>
    <m/>
    <n v="34.044899999999998"/>
    <n v="-118.2415"/>
    <n v="0"/>
  </r>
  <r>
    <n v="220615552"/>
    <d v="2022-09-04T00:00:00"/>
    <d v="2022-09-04T00:00:00"/>
    <n v="145"/>
    <n v="6"/>
    <x v="9"/>
    <n v="645"/>
    <n v="1"/>
    <n v="510"/>
    <s v="VEHICLE - STOLEN"/>
    <m/>
    <n v="0"/>
    <m/>
    <m/>
    <n v="101"/>
    <s v="STREET"/>
    <m/>
    <m/>
    <s v="IC"/>
    <s v="Invest Cont"/>
    <n v="510"/>
    <m/>
    <m/>
    <m/>
    <s v="1700 N  HIGHLAND                     AV"/>
    <m/>
    <n v="34.1006"/>
    <n v="-118.3417"/>
    <n v="0"/>
  </r>
  <r>
    <n v="220504700"/>
    <d v="2022-01-19T00:00:00"/>
    <d v="2022-01-19T00:00:00"/>
    <n v="1908"/>
    <n v="5"/>
    <x v="10"/>
    <n v="559"/>
    <n v="1"/>
    <n v="310"/>
    <s v="BURGLARY"/>
    <s v="0358 1236 1402 1602 0344"/>
    <n v="0"/>
    <s v="M"/>
    <s v="O"/>
    <n v="811"/>
    <s v="OTHER RR TRAIN (UNION PAC, SANTE FE ETC"/>
    <m/>
    <m/>
    <s v="IC"/>
    <s v="Invest Cont"/>
    <n v="310"/>
    <n v="998"/>
    <m/>
    <m/>
    <s v="TERMINAL                     WY"/>
    <s v="NAVY                         WY"/>
    <n v="33.751300000000001"/>
    <n v="-118.2505"/>
    <n v="0"/>
  </r>
  <r>
    <n v="220306017"/>
    <d v="2022-02-14T00:00:00"/>
    <d v="2022-02-14T00:00:00"/>
    <n v="2005"/>
    <n v="3"/>
    <x v="2"/>
    <n v="399"/>
    <n v="1"/>
    <n v="210"/>
    <s v="ROBBERY"/>
    <s v="0202 0325 0400 0443 0945 1822 0344 0104"/>
    <n v="21"/>
    <s v="X"/>
    <s v="X"/>
    <n v="403"/>
    <s v="DRUG STORE"/>
    <n v="113"/>
    <s v="SIMULATED GUN"/>
    <s v="IC"/>
    <s v="Invest Cont"/>
    <n v="210"/>
    <m/>
    <m/>
    <m/>
    <s v="4300 S  FIGUEROA                     ST"/>
    <m/>
    <n v="34.005400000000002"/>
    <n v="-118.28270000000001"/>
    <n v="0"/>
  </r>
  <r>
    <n v="221221271"/>
    <d v="2022-10-01T00:00:00"/>
    <d v="2022-10-01T00:00:00"/>
    <n v="608"/>
    <n v="12"/>
    <x v="8"/>
    <n v="1266"/>
    <n v="2"/>
    <n v="354"/>
    <s v="THEFT OF IDENTITY"/>
    <m/>
    <n v="25"/>
    <s v="F"/>
    <s v="B"/>
    <n v="501"/>
    <s v="SINGLE FAMILY DWELLING"/>
    <m/>
    <m/>
    <s v="IC"/>
    <s v="Invest Cont"/>
    <n v="354"/>
    <m/>
    <m/>
    <m/>
    <s v="400 W  79TH                         ST"/>
    <m/>
    <n v="33.9679"/>
    <n v="-118.2813"/>
    <n v="0"/>
  </r>
  <r>
    <n v="221205464"/>
    <d v="2022-01-29T00:00:00"/>
    <d v="2022-01-28T00:00:00"/>
    <n v="2250"/>
    <n v="12"/>
    <x v="8"/>
    <n v="1268"/>
    <n v="1"/>
    <n v="230"/>
    <s v="ASSAULT WITH DEADLY WEAPON, AGGRAVATED ASSAULT"/>
    <s v="1100 1822 1402 1407 0430"/>
    <n v="66"/>
    <s v="M"/>
    <s v="B"/>
    <n v="101"/>
    <s v="STREET"/>
    <n v="106"/>
    <s v="UNKNOWN FIREARM"/>
    <s v="IC"/>
    <s v="Invest Cont"/>
    <n v="230"/>
    <m/>
    <m/>
    <m/>
    <s v="100 E  84TH                         PL"/>
    <m/>
    <n v="33.9619"/>
    <n v="-118.2717"/>
    <n v="0"/>
  </r>
  <r>
    <n v="220117072"/>
    <d v="2022-07-28T00:00:00"/>
    <d v="2022-07-28T00:00:00"/>
    <n v="2100"/>
    <n v="1"/>
    <x v="1"/>
    <n v="182"/>
    <n v="1"/>
    <n v="236"/>
    <s v="INTIMATE PARTNER - AGGRAVATED ASSAULT"/>
    <s v="2000 0400 0416 1814 0913"/>
    <n v="26"/>
    <s v="M"/>
    <s v="B"/>
    <n v="502"/>
    <s v="MULTI-UNIT DWELLING (APARTMENT, DUPLEX, ETC)"/>
    <n v="500"/>
    <s v="UNKNOWN WEAPON/OTHER WEAPON"/>
    <s v="AO"/>
    <s v="Adult Other"/>
    <n v="236"/>
    <m/>
    <m/>
    <m/>
    <s v="600 W  9TH                          ST"/>
    <m/>
    <n v="34.045099999999998"/>
    <n v="-118.2604"/>
    <n v="0"/>
  </r>
  <r>
    <n v="221211764"/>
    <d v="2022-05-13T00:00:00"/>
    <d v="2022-05-13T00:00:00"/>
    <n v="2135"/>
    <n v="12"/>
    <x v="8"/>
    <n v="1245"/>
    <n v="1"/>
    <n v="230"/>
    <s v="ASSAULT WITH DEADLY WEAPON, AGGRAVATED ASSAULT"/>
    <s v="1822 0450 1309"/>
    <n v="33"/>
    <s v="M"/>
    <s v="B"/>
    <n v="101"/>
    <s v="STREET"/>
    <n v="106"/>
    <s v="UNKNOWN FIREARM"/>
    <s v="IC"/>
    <s v="Invest Cont"/>
    <n v="230"/>
    <m/>
    <m/>
    <m/>
    <s v="65TH                         ST"/>
    <s v="VERMONT                      AV"/>
    <n v="33.980499999999999"/>
    <n v="-118.29170000000001"/>
    <n v="0"/>
  </r>
  <r>
    <n v="221014972"/>
    <d v="2022-10-08T00:00:00"/>
    <d v="2022-10-08T00:00:00"/>
    <n v="155"/>
    <n v="10"/>
    <x v="11"/>
    <n v="1018"/>
    <n v="1"/>
    <n v="310"/>
    <s v="BURGLARY"/>
    <s v="0375 0344 1609 1822 0216 0209"/>
    <n v="0"/>
    <s v="M"/>
    <s v="W"/>
    <n v="210"/>
    <s v="RESTAURANT/FAST FOOD"/>
    <m/>
    <m/>
    <s v="IC"/>
    <s v="Invest Cont"/>
    <n v="310"/>
    <m/>
    <m/>
    <m/>
    <s v="7500    WOODLEY                      AV"/>
    <m/>
    <n v="34.206600000000002"/>
    <n v="-118.4837"/>
    <n v="0"/>
  </r>
  <r>
    <n v="220213557"/>
    <d v="2022-07-19T00:00:00"/>
    <d v="2022-07-14T00:00:00"/>
    <n v="1200"/>
    <n v="2"/>
    <x v="5"/>
    <n v="205"/>
    <n v="1"/>
    <n v="510"/>
    <s v="VEHICLE - STOLEN"/>
    <m/>
    <n v="0"/>
    <m/>
    <m/>
    <n v="101"/>
    <s v="STREET"/>
    <m/>
    <m/>
    <s v="IC"/>
    <s v="Invest Cont"/>
    <n v="510"/>
    <m/>
    <m/>
    <m/>
    <s v="600    PARKMAN                      AV"/>
    <m/>
    <n v="34.077399999999997"/>
    <n v="-118.27679999999999"/>
    <n v="0"/>
  </r>
  <r>
    <n v="221224511"/>
    <d v="2022-12-03T00:00:00"/>
    <d v="2022-12-02T00:00:00"/>
    <n v="2200"/>
    <n v="12"/>
    <x v="8"/>
    <n v="1245"/>
    <n v="1"/>
    <n v="510"/>
    <s v="VEHICLE - STOLEN"/>
    <m/>
    <n v="0"/>
    <m/>
    <m/>
    <n v="101"/>
    <s v="STREET"/>
    <m/>
    <m/>
    <s v="IC"/>
    <s v="Invest Cont"/>
    <n v="510"/>
    <m/>
    <m/>
    <m/>
    <s v="6300    BUDLONG                      AV"/>
    <m/>
    <n v="33.982300000000002"/>
    <n v="-118.2959"/>
    <n v="0"/>
  </r>
  <r>
    <n v="222114938"/>
    <d v="2022-10-03T00:00:00"/>
    <d v="2022-10-02T00:00:00"/>
    <n v="2000"/>
    <n v="21"/>
    <x v="15"/>
    <n v="2158"/>
    <n v="1"/>
    <n v="510"/>
    <s v="VEHICLE - STOLEN"/>
    <m/>
    <n v="0"/>
    <m/>
    <m/>
    <n v="101"/>
    <s v="STREET"/>
    <m/>
    <m/>
    <s v="AA"/>
    <s v="Adult Arrest"/>
    <n v="510"/>
    <m/>
    <m/>
    <m/>
    <s v="6100    CANOGA                       AV"/>
    <m/>
    <n v="34.181399999999996"/>
    <n v="-118.59739999999999"/>
    <n v="1"/>
  </r>
  <r>
    <n v="221410996"/>
    <d v="2022-05-17T00:00:00"/>
    <d v="2022-05-11T00:00:00"/>
    <n v="430"/>
    <n v="14"/>
    <x v="14"/>
    <n v="1402"/>
    <n v="1"/>
    <n v="331"/>
    <s v="THEFT FROM MOTOR VEHICLE - GRAND ($950.01 AND OVER)"/>
    <s v="0344 0385 1300"/>
    <n v="79"/>
    <s v="M"/>
    <s v="W"/>
    <n v="501"/>
    <s v="SINGLE FAMILY DWELLING"/>
    <m/>
    <m/>
    <s v="IC"/>
    <s v="Invest Cont"/>
    <n v="331"/>
    <m/>
    <m/>
    <m/>
    <s v="2700    COLBY                        AV"/>
    <m/>
    <n v="34.0276"/>
    <n v="-118.4372"/>
    <n v="0"/>
  </r>
  <r>
    <n v="221707897"/>
    <d v="2022-04-18T00:00:00"/>
    <d v="2022-04-18T00:00:00"/>
    <n v="1615"/>
    <n v="17"/>
    <x v="13"/>
    <n v="1762"/>
    <n v="2"/>
    <n v="626"/>
    <s v="INTIMATE PARTNER - SIMPLE ASSAULT"/>
    <s v="0329 0419 0416 2000 0319 0913 1814"/>
    <n v="35"/>
    <s v="F"/>
    <s v="H"/>
    <n v="102"/>
    <s v="SIDEWALK"/>
    <n v="400"/>
    <s v="STRONG-ARM (HANDS, FIST, FEET OR BODILY FORCE)"/>
    <s v="AA"/>
    <s v="Adult Arrest"/>
    <n v="626"/>
    <m/>
    <m/>
    <m/>
    <s v="PLUMMER                      ST"/>
    <s v="LURLINE                      AV"/>
    <n v="34.242699999999999"/>
    <n v="-118.5842"/>
    <n v="1"/>
  </r>
  <r>
    <n v="221605605"/>
    <d v="2022-02-20T00:00:00"/>
    <d v="2022-02-20T00:00:00"/>
    <n v="500"/>
    <n v="16"/>
    <x v="20"/>
    <n v="1611"/>
    <n v="1"/>
    <n v="220"/>
    <s v="ATTEMPTED ROBBERY"/>
    <s v="1407 1607 1100 1822"/>
    <n v="31"/>
    <s v="M"/>
    <s v="B"/>
    <n v="203"/>
    <s v="OTHER BUSINESS"/>
    <n v="500"/>
    <s v="UNKNOWN WEAPON/OTHER WEAPON"/>
    <s v="AA"/>
    <s v="Adult Arrest"/>
    <n v="220"/>
    <n v="998"/>
    <m/>
    <m/>
    <s v="13500    DESMOND                      ST"/>
    <m/>
    <n v="34.276400000000002"/>
    <n v="-118.42619999999999"/>
    <n v="1"/>
  </r>
  <r>
    <n v="220706685"/>
    <d v="2022-03-11T00:00:00"/>
    <d v="2022-03-11T00:00:00"/>
    <n v="300"/>
    <n v="7"/>
    <x v="0"/>
    <n v="784"/>
    <n v="1"/>
    <n v="110"/>
    <s v="CRIMINAL HOMICIDE"/>
    <s v="1416 1300 1822 1218 0605 0411 1402"/>
    <n v="30"/>
    <s v="M"/>
    <s v="B"/>
    <n v="102"/>
    <s v="SIDEWALK"/>
    <n v="206"/>
    <s v="SWITCH BLADE"/>
    <s v="AA"/>
    <s v="Adult Arrest"/>
    <n v="110"/>
    <n v="998"/>
    <m/>
    <m/>
    <s v="WASHINGTON                   BL"/>
    <s v="LONGWOOD                     AV"/>
    <n v="34.04"/>
    <n v="-118.3454"/>
    <n v="1"/>
  </r>
  <r>
    <n v="220717794"/>
    <d v="2022-12-14T00:00:00"/>
    <d v="2022-12-14T00:00:00"/>
    <n v="1550"/>
    <n v="7"/>
    <x v="0"/>
    <n v="701"/>
    <n v="2"/>
    <n v="956"/>
    <s v="LETTERS, LEWD  -  TELEPHONE CALLS, LEWD"/>
    <n v="1906"/>
    <n v="30"/>
    <s v="F"/>
    <s v="W"/>
    <n v="501"/>
    <s v="SINGLE FAMILY DWELLING"/>
    <m/>
    <m/>
    <s v="IC"/>
    <s v="Invest Cont"/>
    <n v="956"/>
    <m/>
    <m/>
    <m/>
    <s v="8000    ROMAINE                      ST"/>
    <m/>
    <n v="34.088799999999999"/>
    <n v="-118.3638"/>
    <n v="0"/>
  </r>
  <r>
    <n v="220507833"/>
    <d v="2022-04-10T00:00:00"/>
    <d v="2022-04-10T00:00:00"/>
    <n v="1730"/>
    <n v="5"/>
    <x v="10"/>
    <n v="566"/>
    <n v="2"/>
    <n v="626"/>
    <s v="INTIMATE PARTNER - SIMPLE ASSAULT"/>
    <s v="2000 1813 0408 0913"/>
    <n v="33"/>
    <s v="F"/>
    <s v="W"/>
    <n v="502"/>
    <s v="MULTI-UNIT DWELLING (APARTMENT, DUPLEX, ETC)"/>
    <n v="400"/>
    <s v="STRONG-ARM (HANDS, FIST, FEET OR BODILY FORCE)"/>
    <s v="AA"/>
    <s v="Adult Arrest"/>
    <n v="626"/>
    <m/>
    <m/>
    <m/>
    <s v="200 W  10TH                         ST"/>
    <m/>
    <n v="33.735100000000003"/>
    <n v="-118.2814"/>
    <n v="1"/>
  </r>
  <r>
    <n v="221614843"/>
    <d v="2022-12-04T00:00:00"/>
    <d v="2022-12-03T00:00:00"/>
    <n v="2230"/>
    <n v="16"/>
    <x v="20"/>
    <n v="1684"/>
    <n v="1"/>
    <n v="761"/>
    <s v="BRANDISH WEAPON"/>
    <s v="0334 1218"/>
    <n v="30"/>
    <s v="F"/>
    <s v="W"/>
    <n v="101"/>
    <s v="STREET"/>
    <n v="102"/>
    <s v="HAND GUN"/>
    <s v="IC"/>
    <s v="Invest Cont"/>
    <n v="761"/>
    <m/>
    <m/>
    <m/>
    <s v="7600    SIMPSON                      AV"/>
    <m/>
    <n v="34.209499999999998"/>
    <n v="-118.38890000000001"/>
    <n v="0"/>
  </r>
  <r>
    <n v="220610271"/>
    <d v="2022-05-14T00:00:00"/>
    <d v="2022-05-12T00:00:00"/>
    <n v="1700"/>
    <n v="6"/>
    <x v="9"/>
    <n v="636"/>
    <n v="1"/>
    <n v="420"/>
    <s v="THEFT FROM MOTOR VEHICLE - PETTY ($950 &amp; UNDER)"/>
    <m/>
    <n v="0"/>
    <m/>
    <m/>
    <n v="101"/>
    <s v="STREET"/>
    <m/>
    <m/>
    <s v="IC"/>
    <s v="Invest Cont"/>
    <n v="420"/>
    <m/>
    <m/>
    <m/>
    <s v="1700    WILCOX                       AV"/>
    <m/>
    <n v="34.101599999999998"/>
    <n v="-118.331"/>
    <n v="0"/>
  </r>
  <r>
    <n v="221222495"/>
    <d v="2022-10-28T00:00:00"/>
    <d v="2022-10-28T00:00:00"/>
    <n v="1100"/>
    <n v="12"/>
    <x v="8"/>
    <n v="1239"/>
    <n v="1"/>
    <n v="440"/>
    <s v="THEFT PLAIN - PETTY ($950 &amp; UNDER)"/>
    <n v="325"/>
    <n v="0"/>
    <s v="X"/>
    <s v="X"/>
    <n v="405"/>
    <s v="CLOTHING STORE"/>
    <m/>
    <m/>
    <s v="IC"/>
    <s v="Invest Cont"/>
    <n v="440"/>
    <m/>
    <m/>
    <m/>
    <s v="5800 S  VERMONT                      AV"/>
    <m/>
    <n v="33.985599999999998"/>
    <n v="-118.2915"/>
    <n v="0"/>
  </r>
  <r>
    <n v="221225462"/>
    <d v="2022-12-16T00:00:00"/>
    <d v="2022-12-01T00:00:00"/>
    <n v="600"/>
    <n v="12"/>
    <x v="8"/>
    <n v="1215"/>
    <n v="2"/>
    <n v="354"/>
    <s v="THEFT OF IDENTITY"/>
    <m/>
    <n v="41"/>
    <s v="F"/>
    <s v="H"/>
    <n v="501"/>
    <s v="SINGLE FAMILY DWELLING"/>
    <m/>
    <m/>
    <s v="IC"/>
    <s v="Invest Cont"/>
    <n v="354"/>
    <m/>
    <m/>
    <m/>
    <s v="1300 W  58TH                         ST"/>
    <m/>
    <n v="33.989899999999999"/>
    <n v="-118.29810000000001"/>
    <n v="0"/>
  </r>
  <r>
    <n v="221507237"/>
    <d v="2022-03-18T00:00:00"/>
    <d v="2022-03-17T00:00:00"/>
    <n v="1530"/>
    <n v="15"/>
    <x v="18"/>
    <n v="1502"/>
    <n v="2"/>
    <n v="930"/>
    <s v="CRIMINAL THREATS - NO WEAPON DISPLAYED"/>
    <m/>
    <n v="0"/>
    <s v="M"/>
    <s v="O"/>
    <n v="710"/>
    <s v="OTHER PREMISE"/>
    <n v="511"/>
    <s v="VERBAL THREAT"/>
    <s v="IC"/>
    <s v="Invest Cont"/>
    <n v="930"/>
    <m/>
    <m/>
    <m/>
    <s v="12500    SATICOY                      ST"/>
    <m/>
    <n v="34.204999999999998"/>
    <n v="-118.4061"/>
    <n v="0"/>
  </r>
  <r>
    <n v="220507036"/>
    <d v="2022-03-21T00:00:00"/>
    <d v="2022-03-21T00:00:00"/>
    <n v="1130"/>
    <n v="5"/>
    <x v="10"/>
    <n v="529"/>
    <n v="1"/>
    <n v="230"/>
    <s v="ASSAULT WITH DEADLY WEAPON, AGGRAVATED ASSAULT"/>
    <s v="1822 1202 1218 0411 0345 2024"/>
    <n v="64"/>
    <s v="M"/>
    <s v="H"/>
    <n v="101"/>
    <s v="STREET"/>
    <n v="223"/>
    <s v="UNKNOWN TYPE CUTTING INSTRUMENT"/>
    <s v="IC"/>
    <s v="Invest Cont"/>
    <n v="230"/>
    <m/>
    <m/>
    <m/>
    <s v="ANAHEIM                      ST"/>
    <s v="AVALON                       BL"/>
    <n v="33.78"/>
    <n v="-118.2624"/>
    <n v="0"/>
  </r>
  <r>
    <n v="222113146"/>
    <d v="2022-08-15T00:00:00"/>
    <d v="2022-08-15T00:00:00"/>
    <n v="1413"/>
    <n v="21"/>
    <x v="15"/>
    <n v="2114"/>
    <n v="1"/>
    <n v="440"/>
    <s v="THEFT PLAIN - PETTY ($950 &amp; UNDER)"/>
    <s v="0394 1420 0209"/>
    <n v="45"/>
    <s v="M"/>
    <s v="O"/>
    <n v="104"/>
    <s v="DRIVEWAY"/>
    <m/>
    <m/>
    <s v="IC"/>
    <s v="Invest Cont"/>
    <n v="440"/>
    <m/>
    <m/>
    <m/>
    <s v="22300    LANARK                       ST"/>
    <m/>
    <n v="34.217100000000002"/>
    <n v="-118.6123"/>
    <n v="0"/>
  </r>
  <r>
    <n v="221910913"/>
    <d v="2022-06-16T00:00:00"/>
    <d v="2022-06-16T00:00:00"/>
    <n v="945"/>
    <n v="19"/>
    <x v="16"/>
    <n v="1944"/>
    <n v="2"/>
    <n v="624"/>
    <s v="BATTERY - SIMPLE ASSAULT"/>
    <s v="0913 0554 0602 0444"/>
    <n v="32"/>
    <s v="F"/>
    <s v="H"/>
    <n v="501"/>
    <s v="SINGLE FAMILY DWELLING"/>
    <n v="400"/>
    <s v="STRONG-ARM (HANDS, FIST, FEET OR BODILY FORCE)"/>
    <s v="AO"/>
    <s v="Adult Other"/>
    <n v="624"/>
    <m/>
    <m/>
    <m/>
    <s v="14000    FOX                          ST"/>
    <m/>
    <n v="34.277200000000001"/>
    <n v="-118.4384"/>
    <n v="0"/>
  </r>
  <r>
    <n v="220912133"/>
    <d v="2022-07-28T00:00:00"/>
    <d v="2022-07-24T00:00:00"/>
    <n v="821"/>
    <n v="9"/>
    <x v="3"/>
    <n v="904"/>
    <n v="1"/>
    <n v="420"/>
    <s v="THEFT FROM MOTOR VEHICLE - PETTY ($950 &amp; UNDER)"/>
    <s v="0344 1822"/>
    <n v="38"/>
    <s v="M"/>
    <s v="W"/>
    <n v="101"/>
    <s v="STREET"/>
    <m/>
    <m/>
    <s v="IC"/>
    <s v="Invest Cont"/>
    <n v="420"/>
    <m/>
    <m/>
    <m/>
    <s v="15200    WYANDOTTE                    ST"/>
    <m/>
    <n v="34.203000000000003"/>
    <n v="-118.464"/>
    <n v="0"/>
  </r>
  <r>
    <n v="221317889"/>
    <d v="2022-09-18T00:00:00"/>
    <d v="2022-09-18T00:00:00"/>
    <n v="2050"/>
    <n v="13"/>
    <x v="6"/>
    <n v="1364"/>
    <n v="2"/>
    <n v="624"/>
    <s v="BATTERY - SIMPLE ASSAULT"/>
    <s v="0400 0913 0342"/>
    <n v="0"/>
    <s v="M"/>
    <s v="H"/>
    <n v="103"/>
    <s v="ALLEY"/>
    <n v="400"/>
    <s v="STRONG-ARM (HANDS, FIST, FEET OR BODILY FORCE)"/>
    <s v="IC"/>
    <s v="Invest Cont"/>
    <n v="624"/>
    <m/>
    <m/>
    <m/>
    <s v="4900    HOOPER                       AV"/>
    <m/>
    <n v="33.999400000000001"/>
    <n v="-118.2543"/>
    <n v="0"/>
  </r>
  <r>
    <n v="221517843"/>
    <d v="2022-11-27T00:00:00"/>
    <d v="2022-11-26T00:00:00"/>
    <n v="640"/>
    <n v="15"/>
    <x v="18"/>
    <n v="1557"/>
    <n v="2"/>
    <n v="626"/>
    <s v="INTIMATE PARTNER - SIMPLE ASSAULT"/>
    <s v="1813 0400 2000 0448 2029 1814"/>
    <n v="24"/>
    <s v="F"/>
    <s v="O"/>
    <n v="502"/>
    <s v="MULTI-UNIT DWELLING (APARTMENT, DUPLEX, ETC)"/>
    <n v="400"/>
    <s v="STRONG-ARM (HANDS, FIST, FEET OR BODILY FORCE)"/>
    <s v="AO"/>
    <s v="Adult Other"/>
    <n v="626"/>
    <m/>
    <m/>
    <m/>
    <s v="10800    MAGNOLIA                     BL"/>
    <m/>
    <n v="34.164900000000003"/>
    <n v="-118.3659"/>
    <n v="0"/>
  </r>
  <r>
    <n v="221604183"/>
    <d v="2022-01-06T00:00:00"/>
    <d v="2022-01-05T00:00:00"/>
    <n v="1530"/>
    <n v="16"/>
    <x v="20"/>
    <n v="1684"/>
    <n v="1"/>
    <n v="210"/>
    <s v="ROBBERY"/>
    <s v="1501 0329"/>
    <n v="0"/>
    <s v="M"/>
    <s v="W"/>
    <n v="301"/>
    <s v="GAS STATION"/>
    <n v="511"/>
    <s v="VERBAL THREAT"/>
    <s v="AA"/>
    <s v="Adult Arrest"/>
    <n v="210"/>
    <m/>
    <m/>
    <m/>
    <s v="11800    ROSCOE                       BL"/>
    <m/>
    <n v="34.221600000000002"/>
    <n v="-118.3908"/>
    <n v="1"/>
  </r>
  <r>
    <n v="230905787"/>
    <d v="2023-02-16T00:00:00"/>
    <d v="2022-11-25T00:00:00"/>
    <n v="1818"/>
    <n v="9"/>
    <x v="3"/>
    <n v="904"/>
    <n v="1"/>
    <n v="442"/>
    <s v="SHOPLIFTING - PETTY THEFT ($950 &amp; UNDER)"/>
    <n v="325"/>
    <n v="21"/>
    <s v="M"/>
    <s v="W"/>
    <n v="404"/>
    <s v="DEPARTMENT STORE"/>
    <m/>
    <m/>
    <s v="AA"/>
    <s v="Adult Arrest"/>
    <n v="442"/>
    <m/>
    <m/>
    <m/>
    <s v="14900    RAYMER                       ST"/>
    <m/>
    <n v="34.213099999999997"/>
    <n v="-118.4584"/>
    <n v="1"/>
  </r>
  <r>
    <n v="220221627"/>
    <d v="2022-12-12T00:00:00"/>
    <d v="2022-11-15T00:00:00"/>
    <n v="245"/>
    <n v="2"/>
    <x v="5"/>
    <n v="212"/>
    <n v="1"/>
    <n v="331"/>
    <s v="THEFT FROM MOTOR VEHICLE - GRAND ($950.01 AND OVER)"/>
    <s v="1822 0344 0385 1602"/>
    <n v="0"/>
    <s v="X"/>
    <s v="X"/>
    <n v="108"/>
    <s v="PARKING LOT"/>
    <m/>
    <m/>
    <s v="IC"/>
    <s v="Invest Cont"/>
    <n v="331"/>
    <m/>
    <m/>
    <m/>
    <s v="300 N  MADISON                      AV"/>
    <m/>
    <n v="34.076300000000003"/>
    <n v="-118.28919999999999"/>
    <n v="0"/>
  </r>
  <r>
    <n v="220114300"/>
    <d v="2022-06-16T00:00:00"/>
    <d v="2022-06-06T00:00:00"/>
    <n v="1200"/>
    <n v="1"/>
    <x v="1"/>
    <n v="182"/>
    <n v="2"/>
    <n v="354"/>
    <s v="THEFT OF IDENTITY"/>
    <s v="0377 1822 1501 0929 0930"/>
    <n v="30"/>
    <s v="M"/>
    <s v="O"/>
    <n v="502"/>
    <s v="MULTI-UNIT DWELLING (APARTMENT, DUPLEX, ETC)"/>
    <m/>
    <m/>
    <s v="IC"/>
    <s v="Invest Cont"/>
    <n v="354"/>
    <m/>
    <m/>
    <m/>
    <s v="900 S  FIGUEROA                     ST"/>
    <m/>
    <n v="34.046199999999999"/>
    <n v="-118.2628"/>
    <n v="0"/>
  </r>
  <r>
    <n v="221410842"/>
    <d v="2022-05-15T00:00:00"/>
    <d v="2022-05-15T00:00:00"/>
    <n v="600"/>
    <n v="14"/>
    <x v="14"/>
    <n v="1415"/>
    <n v="1"/>
    <n v="442"/>
    <s v="SHOPLIFTING - PETTY THEFT ($950 &amp; UNDER)"/>
    <n v="344"/>
    <n v="0"/>
    <s v="X"/>
    <s v="X"/>
    <n v="710"/>
    <s v="OTHER PREMISE"/>
    <m/>
    <m/>
    <s v="AA"/>
    <s v="Adult Arrest"/>
    <n v="442"/>
    <m/>
    <m/>
    <m/>
    <s v="600    LINCOLN                      BL"/>
    <m/>
    <n v="34"/>
    <n v="-118.465"/>
    <n v="1"/>
  </r>
  <r>
    <n v="221812197"/>
    <d v="2022-06-06T00:00:00"/>
    <d v="2022-06-06T00:00:00"/>
    <n v="1530"/>
    <n v="18"/>
    <x v="17"/>
    <n v="1861"/>
    <n v="1"/>
    <n v="210"/>
    <s v="ROBBERY"/>
    <s v="0913 0602 0562 0344 0416 0444 2002"/>
    <n v="50"/>
    <s v="F"/>
    <s v="B"/>
    <n v="501"/>
    <s v="SINGLE FAMILY DWELLING"/>
    <n v="400"/>
    <s v="STRONG-ARM (HANDS, FIST, FEET OR BODILY FORCE)"/>
    <s v="AO"/>
    <s v="Adult Other"/>
    <n v="210"/>
    <m/>
    <m/>
    <m/>
    <s v="600 W  IMPERIAL                     HY"/>
    <m/>
    <n v="33.930999999999997"/>
    <n v="-118.2848"/>
    <n v="0"/>
  </r>
  <r>
    <n v="220916150"/>
    <d v="2022-11-14T00:00:00"/>
    <d v="2022-11-12T00:00:00"/>
    <n v="1700"/>
    <n v="9"/>
    <x v="3"/>
    <n v="932"/>
    <n v="2"/>
    <n v="930"/>
    <s v="CRIMINAL THREATS - NO WEAPON DISPLAYED"/>
    <s v="0421 1822"/>
    <n v="54"/>
    <s v="F"/>
    <s v="H"/>
    <n v="502"/>
    <s v="MULTI-UNIT DWELLING (APARTMENT, DUPLEX, ETC)"/>
    <n v="511"/>
    <s v="VERBAL THREAT"/>
    <s v="IC"/>
    <s v="Invest Cont"/>
    <n v="930"/>
    <m/>
    <m/>
    <m/>
    <s v="14700    ERWIN                        ST"/>
    <m/>
    <n v="34.183900000000001"/>
    <n v="-118.4605"/>
    <n v="0"/>
  </r>
  <r>
    <n v="220318853"/>
    <d v="2022-10-21T00:00:00"/>
    <d v="2022-10-21T00:00:00"/>
    <n v="1713"/>
    <n v="3"/>
    <x v="2"/>
    <n v="363"/>
    <n v="2"/>
    <n v="624"/>
    <s v="BATTERY - SIMPLE ASSAULT"/>
    <s v="1822 1309 0444 0429 0361 0603 0305"/>
    <n v="30"/>
    <s v="F"/>
    <s v="W"/>
    <n v="121"/>
    <s v="YARD (RESIDENTIAL/BUSINESS)"/>
    <n v="400"/>
    <s v="STRONG-ARM (HANDS, FIST, FEET OR BODILY FORCE)"/>
    <s v="IC"/>
    <s v="Invest Cont"/>
    <n v="624"/>
    <m/>
    <m/>
    <m/>
    <s v="4100    PALMYRA                      RD"/>
    <m/>
    <n v="34.014899999999997"/>
    <n v="-118.3436"/>
    <n v="0"/>
  </r>
  <r>
    <n v="220806949"/>
    <d v="2022-03-14T00:00:00"/>
    <d v="2022-03-14T00:00:00"/>
    <n v="2115"/>
    <n v="8"/>
    <x v="12"/>
    <n v="899"/>
    <n v="2"/>
    <n v="624"/>
    <s v="BATTERY - SIMPLE ASSAULT"/>
    <s v="0361 0446"/>
    <n v="47"/>
    <s v="M"/>
    <s v="W"/>
    <n v="502"/>
    <s v="MULTI-UNIT DWELLING (APARTMENT, DUPLEX, ETC)"/>
    <n v="400"/>
    <s v="STRONG-ARM (HANDS, FIST, FEET OR BODILY FORCE)"/>
    <s v="IC"/>
    <s v="Invest Cont"/>
    <n v="624"/>
    <m/>
    <m/>
    <m/>
    <s v="8600    VENICE                       BL"/>
    <m/>
    <n v="34.033700000000003"/>
    <n v="-118.38039999999999"/>
    <n v="0"/>
  </r>
  <r>
    <n v="222004593"/>
    <d v="2022-01-17T00:00:00"/>
    <d v="2022-01-15T00:00:00"/>
    <n v="2300"/>
    <n v="20"/>
    <x v="19"/>
    <n v="2014"/>
    <n v="1"/>
    <n v="220"/>
    <s v="ATTEMPTED ROBBERY"/>
    <s v="1822 0342 0337 0429 0416 0417"/>
    <n v="36"/>
    <s v="M"/>
    <s v="H"/>
    <n v="108"/>
    <s v="PARKING LOT"/>
    <n v="400"/>
    <s v="STRONG-ARM (HANDS, FIST, FEET OR BODILY FORCE)"/>
    <s v="IC"/>
    <s v="Invest Cont"/>
    <n v="220"/>
    <m/>
    <m/>
    <m/>
    <s v="BEVERLY"/>
    <s v="NORMANDIE"/>
    <n v="34.076300000000003"/>
    <n v="-118.30119999999999"/>
    <n v="0"/>
  </r>
  <r>
    <n v="221615255"/>
    <d v="2022-12-18T00:00:00"/>
    <d v="2022-12-02T00:00:00"/>
    <n v="1530"/>
    <n v="16"/>
    <x v="20"/>
    <n v="1651"/>
    <n v="1"/>
    <n v="442"/>
    <s v="SHOPLIFTING - PETTY THEFT ($950 &amp; UNDER)"/>
    <n v="325"/>
    <n v="0"/>
    <s v="X"/>
    <s v="X"/>
    <n v="404"/>
    <s v="DEPARTMENT STORE"/>
    <m/>
    <m/>
    <s v="AO"/>
    <s v="Adult Other"/>
    <n v="442"/>
    <m/>
    <m/>
    <m/>
    <s v="9700    LAUREL CANYON                BL"/>
    <m/>
    <n v="34.246299999999998"/>
    <n v="-118.41889999999999"/>
    <n v="0"/>
  </r>
  <r>
    <n v="221806984"/>
    <d v="2022-02-23T00:00:00"/>
    <d v="2022-02-23T00:00:00"/>
    <n v="30"/>
    <n v="18"/>
    <x v="17"/>
    <n v="1849"/>
    <n v="2"/>
    <n v="624"/>
    <s v="BATTERY - SIMPLE ASSAULT"/>
    <s v="1202 0913 0444 0417 0416 0602 0360"/>
    <n v="61"/>
    <s v="F"/>
    <s v="H"/>
    <n v="502"/>
    <s v="MULTI-UNIT DWELLING (APARTMENT, DUPLEX, ETC)"/>
    <n v="400"/>
    <s v="STRONG-ARM (HANDS, FIST, FEET OR BODILY FORCE)"/>
    <s v="IC"/>
    <s v="Invest Cont"/>
    <n v="624"/>
    <m/>
    <m/>
    <m/>
    <s v="2200 E  111TH                        ST"/>
    <m/>
    <n v="33.9345"/>
    <n v="-118.2329"/>
    <n v="0"/>
  </r>
  <r>
    <n v="220114722"/>
    <d v="2022-06-21T00:00:00"/>
    <d v="2022-06-21T00:00:00"/>
    <n v="1900"/>
    <n v="1"/>
    <x v="1"/>
    <n v="162"/>
    <n v="1"/>
    <n v="442"/>
    <s v="SHOPLIFTING - PETTY THEFT ($950 &amp; UNDER)"/>
    <s v="2004 0325 1822"/>
    <n v="0"/>
    <s v="X"/>
    <s v="X"/>
    <n v="404"/>
    <s v="DEPARTMENT STORE"/>
    <m/>
    <m/>
    <s v="IC"/>
    <s v="Invest Cont"/>
    <n v="442"/>
    <m/>
    <m/>
    <m/>
    <s v="700 W  7TH                          ST"/>
    <m/>
    <n v="34.048000000000002"/>
    <n v="-118.2577"/>
    <n v="0"/>
  </r>
  <r>
    <n v="220113498"/>
    <d v="2022-06-03T00:00:00"/>
    <d v="2022-05-25T00:00:00"/>
    <n v="1300"/>
    <n v="1"/>
    <x v="1"/>
    <n v="185"/>
    <n v="1"/>
    <n v="522"/>
    <s v="VEHICLE, STOLEN - OTHER (MOTORIZED SCOOTERS, BIKES, ETC)"/>
    <s v="0344 2032"/>
    <n v="55"/>
    <s v="M"/>
    <s v="B"/>
    <n v="102"/>
    <s v="SIDEWALK"/>
    <m/>
    <m/>
    <s v="IC"/>
    <s v="Invest Cont"/>
    <n v="522"/>
    <m/>
    <m/>
    <m/>
    <s v="N  12TH"/>
    <s v="MAIN"/>
    <n v="34.0379"/>
    <n v="-118.2598"/>
    <n v="0"/>
  </r>
  <r>
    <n v="221809403"/>
    <d v="2022-04-19T00:00:00"/>
    <d v="2022-04-19T00:00:00"/>
    <n v="20"/>
    <n v="18"/>
    <x v="17"/>
    <n v="1804"/>
    <n v="1"/>
    <n v="230"/>
    <s v="ASSAULT WITH DEADLY WEAPON, AGGRAVATED ASSAULT"/>
    <s v="0601 0302 1300 1822 1100 0450"/>
    <n v="39"/>
    <s v="M"/>
    <s v="B"/>
    <n v="101"/>
    <s v="STREET"/>
    <n v="109"/>
    <s v="SEMI-AUTOMATIC PISTOL"/>
    <s v="IC"/>
    <s v="Invest Cont"/>
    <n v="230"/>
    <m/>
    <m/>
    <m/>
    <s v="700 E  MANCHESTER                   AV"/>
    <m/>
    <n v="33.960099999999997"/>
    <n v="-118.2629"/>
    <n v="0"/>
  </r>
  <r>
    <n v="221316264"/>
    <d v="2022-08-19T00:00:00"/>
    <d v="2022-08-19T00:00:00"/>
    <n v="630"/>
    <n v="13"/>
    <x v="6"/>
    <n v="1341"/>
    <n v="1"/>
    <n v="230"/>
    <s v="ASSAULT WITH DEADLY WEAPON, AGGRAVATED ASSAULT"/>
    <s v="0400 0416 0913 1402"/>
    <n v="57"/>
    <s v="F"/>
    <s v="W"/>
    <n v="518"/>
    <s v="TRANSITIONAL HOUSING/HALFWAY HOUSE"/>
    <n v="312"/>
    <s v="PIPE/METAL PIPE"/>
    <s v="AA"/>
    <s v="Adult Arrest"/>
    <n v="230"/>
    <n v="998"/>
    <m/>
    <m/>
    <s v="3800 S  GRAND                        AV"/>
    <m/>
    <n v="34.0152"/>
    <n v="-118.2794"/>
    <n v="1"/>
  </r>
  <r>
    <n v="221815690"/>
    <d v="2022-08-12T00:00:00"/>
    <d v="2022-08-10T00:00:00"/>
    <n v="1300"/>
    <n v="18"/>
    <x v="17"/>
    <n v="1822"/>
    <n v="1"/>
    <n v="510"/>
    <s v="VEHICLE - STOLEN"/>
    <m/>
    <n v="0"/>
    <m/>
    <m/>
    <n v="101"/>
    <s v="STREET"/>
    <m/>
    <m/>
    <s v="IC"/>
    <s v="Invest Cont"/>
    <n v="510"/>
    <m/>
    <m/>
    <m/>
    <s v="94TH                         ST"/>
    <s v="BROADWAY"/>
    <n v="33.951000000000001"/>
    <n v="-118.27809999999999"/>
    <n v="0"/>
  </r>
  <r>
    <n v="220809813"/>
    <d v="2022-05-21T00:00:00"/>
    <d v="2022-05-21T00:00:00"/>
    <n v="300"/>
    <n v="8"/>
    <x v="12"/>
    <n v="835"/>
    <n v="1"/>
    <n v="480"/>
    <s v="BIKE - STOLEN"/>
    <s v="0344 1822 2032 1606"/>
    <n v="29"/>
    <s v="M"/>
    <s v="B"/>
    <n v="203"/>
    <s v="OTHER BUSINESS"/>
    <m/>
    <m/>
    <s v="IC"/>
    <s v="Invest Cont"/>
    <n v="480"/>
    <m/>
    <m/>
    <m/>
    <s v="10800    SANTA MONICA                 BL"/>
    <m/>
    <n v="34.050199999999997"/>
    <n v="-118.4345"/>
    <n v="0"/>
  </r>
  <r>
    <n v="220219205"/>
    <d v="2022-10-26T00:00:00"/>
    <d v="2022-10-25T00:00:00"/>
    <n v="2000"/>
    <n v="2"/>
    <x v="5"/>
    <n v="238"/>
    <n v="1"/>
    <n v="510"/>
    <s v="VEHICLE - STOLEN"/>
    <m/>
    <n v="0"/>
    <m/>
    <m/>
    <n v="101"/>
    <s v="STREET"/>
    <m/>
    <m/>
    <s v="IC"/>
    <s v="Invest Cont"/>
    <n v="510"/>
    <m/>
    <m/>
    <m/>
    <s v="1200 W  COURT                        ST"/>
    <m/>
    <n v="34.063000000000002"/>
    <n v="-118.2543"/>
    <n v="0"/>
  </r>
  <r>
    <n v="221814395"/>
    <d v="2022-07-17T00:00:00"/>
    <d v="2022-07-17T00:00:00"/>
    <n v="845"/>
    <n v="18"/>
    <x v="17"/>
    <n v="1838"/>
    <n v="1"/>
    <n v="761"/>
    <s v="BRANDISH WEAPON"/>
    <s v="0334 0329 0555 2004 0913 1300 1307 0602"/>
    <n v="29"/>
    <s v="F"/>
    <s v="H"/>
    <n v="502"/>
    <s v="MULTI-UNIT DWELLING (APARTMENT, DUPLEX, ETC)"/>
    <n v="211"/>
    <s v="AXE"/>
    <s v="AA"/>
    <s v="Adult Arrest"/>
    <n v="761"/>
    <m/>
    <m/>
    <m/>
    <s v="10400    LOU DILLON                   AV"/>
    <m/>
    <n v="33.941600000000001"/>
    <n v="-118.2349"/>
    <n v="1"/>
  </r>
  <r>
    <n v="221321920"/>
    <d v="2022-12-04T00:00:00"/>
    <d v="2022-12-01T00:00:00"/>
    <n v="648"/>
    <n v="13"/>
    <x v="6"/>
    <n v="1351"/>
    <n v="2"/>
    <n v="354"/>
    <s v="THEFT OF IDENTITY"/>
    <n v="922"/>
    <n v="40"/>
    <s v="F"/>
    <s v="H"/>
    <n v="602"/>
    <s v="BANK"/>
    <m/>
    <m/>
    <s v="IC"/>
    <s v="Invest Cont"/>
    <n v="354"/>
    <m/>
    <m/>
    <m/>
    <s v="100 W  43RD                         ST"/>
    <m/>
    <n v="34.005600000000001"/>
    <n v="-118.274"/>
    <n v="0"/>
  </r>
  <r>
    <n v="221708273"/>
    <d v="2022-04-28T00:00:00"/>
    <d v="2022-04-27T00:00:00"/>
    <n v="2359"/>
    <n v="17"/>
    <x v="13"/>
    <n v="1716"/>
    <n v="1"/>
    <n v="331"/>
    <s v="THEFT FROM MOTOR VEHICLE - GRAND ($950.01 AND OVER)"/>
    <s v="0377 0330 1501 0344 0930 1822"/>
    <n v="35"/>
    <s v="M"/>
    <s v="O"/>
    <n v="101"/>
    <s v="STREET"/>
    <m/>
    <m/>
    <s v="IC"/>
    <s v="Invest Cont"/>
    <n v="331"/>
    <m/>
    <m/>
    <m/>
    <s v="12200    BRADFORD                     PL"/>
    <m/>
    <n v="34.286999999999999"/>
    <n v="-118.50700000000001"/>
    <n v="0"/>
  </r>
  <r>
    <n v="220115159"/>
    <d v="2022-06-28T00:00:00"/>
    <d v="2022-06-28T00:00:00"/>
    <n v="1215"/>
    <n v="1"/>
    <x v="1"/>
    <n v="162"/>
    <n v="2"/>
    <n v="745"/>
    <s v="VANDALISM - MISDEAMEANOR ($399 OR UNDER)"/>
    <s v="2004 0329 1822"/>
    <n v="34"/>
    <s v="M"/>
    <s v="H"/>
    <n v="404"/>
    <s v="DEPARTMENT STORE"/>
    <m/>
    <m/>
    <s v="IC"/>
    <s v="Invest Cont"/>
    <n v="745"/>
    <m/>
    <m/>
    <m/>
    <s v="700 W  7TH                          ST"/>
    <m/>
    <n v="34.048000000000002"/>
    <n v="-118.2577"/>
    <n v="0"/>
  </r>
  <r>
    <n v="220125349"/>
    <d v="2022-11-28T00:00:00"/>
    <d v="2022-11-27T00:00:00"/>
    <n v="1930"/>
    <n v="1"/>
    <x v="1"/>
    <n v="138"/>
    <n v="1"/>
    <n v="310"/>
    <s v="BURGLARY"/>
    <s v="0344 0329 1609"/>
    <n v="31"/>
    <s v="M"/>
    <s v="B"/>
    <n v="203"/>
    <s v="OTHER BUSINESS"/>
    <m/>
    <m/>
    <s v="IC"/>
    <s v="Invest Cont"/>
    <n v="310"/>
    <m/>
    <m/>
    <m/>
    <s v="200 E  2ND                          ST"/>
    <m/>
    <n v="34.0503"/>
    <n v="-118.24339999999999"/>
    <n v="0"/>
  </r>
  <r>
    <n v="220511082"/>
    <d v="2022-07-08T00:00:00"/>
    <d v="2022-06-24T00:00:00"/>
    <n v="1200"/>
    <n v="5"/>
    <x v="10"/>
    <n v="527"/>
    <n v="1"/>
    <n v="510"/>
    <s v="VEHICLE - STOLEN"/>
    <m/>
    <n v="0"/>
    <m/>
    <m/>
    <n v="101"/>
    <s v="STREET"/>
    <m/>
    <m/>
    <s v="IC"/>
    <s v="Invest Cont"/>
    <n v="510"/>
    <m/>
    <m/>
    <m/>
    <s v="100 N  MARINE                       AV"/>
    <m/>
    <n v="33.769799999999996"/>
    <n v="-118.26300000000001"/>
    <n v="0"/>
  </r>
  <r>
    <n v="220807475"/>
    <d v="2022-03-28T00:00:00"/>
    <d v="2022-03-28T00:00:00"/>
    <n v="955"/>
    <n v="8"/>
    <x v="12"/>
    <n v="892"/>
    <n v="2"/>
    <n v="624"/>
    <s v="BATTERY - SIMPLE ASSAULT"/>
    <s v="0400 0444 0417 0910"/>
    <n v="34"/>
    <s v="M"/>
    <s v="H"/>
    <n v="953"/>
    <s v="MTA - EXPO LINE - EXPO/SEPULVEDA"/>
    <n v="400"/>
    <s v="STRONG-ARM (HANDS, FIST, FEET OR BODILY FORCE)"/>
    <s v="AO"/>
    <s v="Adult Other"/>
    <n v="624"/>
    <m/>
    <m/>
    <m/>
    <s v="11200    EXPOSITION                   BL"/>
    <m/>
    <n v="34.033999999999999"/>
    <n v="-118.44110000000001"/>
    <n v="0"/>
  </r>
  <r>
    <n v="220713981"/>
    <d v="2022-09-11T00:00:00"/>
    <d v="2022-09-11T00:00:00"/>
    <n v="200"/>
    <n v="7"/>
    <x v="0"/>
    <n v="784"/>
    <n v="2"/>
    <n v="740"/>
    <s v="VANDALISM - FELONY ($400 &amp; OVER, ALL CHURCH VANDALISMS)"/>
    <s v="0329 0913"/>
    <n v="52"/>
    <s v="F"/>
    <s v="H"/>
    <n v="122"/>
    <s v="VEHICLE, PASSENGER/TRUCK"/>
    <m/>
    <m/>
    <s v="AA"/>
    <s v="Adult Arrest"/>
    <n v="740"/>
    <m/>
    <m/>
    <m/>
    <s v="2200 S  LONGWOOD                     AV"/>
    <m/>
    <n v="34.037500000000001"/>
    <n v="-118.3506"/>
    <n v="1"/>
  </r>
  <r>
    <n v="230704024"/>
    <d v="2022-12-31T00:00:00"/>
    <d v="2022-12-31T00:00:00"/>
    <n v="1419"/>
    <n v="7"/>
    <x v="0"/>
    <n v="724"/>
    <n v="1"/>
    <n v="442"/>
    <s v="SHOPLIFTING - PETTY THEFT ($950 &amp; UNDER)"/>
    <s v="0325 0344 0104 1822 0378"/>
    <n v="0"/>
    <s v="X"/>
    <s v="X"/>
    <n v="415"/>
    <s v="THE GROVE"/>
    <m/>
    <m/>
    <s v="IC"/>
    <s v="Invest Cont"/>
    <n v="442"/>
    <m/>
    <m/>
    <m/>
    <s v="100    THE GROVE                    DR"/>
    <m/>
    <n v="34.073599999999999"/>
    <n v="-118.3563"/>
    <n v="0"/>
  </r>
  <r>
    <n v="220805877"/>
    <d v="2022-02-15T00:00:00"/>
    <d v="2022-02-15T00:00:00"/>
    <n v="330"/>
    <n v="8"/>
    <x v="12"/>
    <n v="817"/>
    <n v="1"/>
    <n v="310"/>
    <s v="BURGLARY"/>
    <s v="1609 1822 0344"/>
    <n v="0"/>
    <s v="X"/>
    <s v="X"/>
    <n v="203"/>
    <s v="OTHER BUSINESS"/>
    <n v="500"/>
    <s v="UNKNOWN WEAPON/OTHER WEAPON"/>
    <s v="IC"/>
    <s v="Invest Cont"/>
    <n v="310"/>
    <m/>
    <m/>
    <m/>
    <s v="900    GAYLEY                       AV"/>
    <m/>
    <n v="34.063699999999997"/>
    <n v="-118.4482"/>
    <n v="0"/>
  </r>
  <r>
    <n v="221225950"/>
    <d v="2022-12-24T00:00:00"/>
    <d v="2022-12-24T00:00:00"/>
    <n v="1900"/>
    <n v="12"/>
    <x v="8"/>
    <n v="1204"/>
    <n v="2"/>
    <n v="930"/>
    <s v="CRIMINAL THREATS - NO WEAPON DISPLAYED"/>
    <s v="0913 0400 0421 0319 0448 0361"/>
    <n v="30"/>
    <s v="F"/>
    <s v="H"/>
    <n v="502"/>
    <s v="MULTI-UNIT DWELLING (APARTMENT, DUPLEX, ETC)"/>
    <n v="511"/>
    <s v="VERBAL THREAT"/>
    <s v="IC"/>
    <s v="Invest Cont"/>
    <n v="930"/>
    <m/>
    <m/>
    <m/>
    <s v="1000 W  46TH                         ST"/>
    <m/>
    <n v="34.001600000000003"/>
    <n v="-118.2915"/>
    <n v="0"/>
  </r>
  <r>
    <n v="221112031"/>
    <d v="2022-07-26T00:00:00"/>
    <d v="2022-07-26T00:00:00"/>
    <n v="950"/>
    <n v="11"/>
    <x v="7"/>
    <n v="1124"/>
    <n v="1"/>
    <n v="510"/>
    <s v="VEHICLE - STOLEN"/>
    <m/>
    <n v="0"/>
    <m/>
    <m/>
    <n v="101"/>
    <s v="STREET"/>
    <m/>
    <m/>
    <s v="IC"/>
    <s v="Invest Cont"/>
    <n v="510"/>
    <m/>
    <m/>
    <m/>
    <s v="3200    WELDON                       AV"/>
    <m/>
    <n v="34.121699999999997"/>
    <n v="-118.2405"/>
    <n v="0"/>
  </r>
  <r>
    <n v="220511387"/>
    <d v="2022-07-16T00:00:00"/>
    <d v="2022-07-14T00:00:00"/>
    <n v="2222"/>
    <n v="5"/>
    <x v="10"/>
    <n v="583"/>
    <n v="2"/>
    <n v="745"/>
    <s v="VANDALISM - MISDEAMEANOR ($399 OR UNDER)"/>
    <n v="329"/>
    <n v="52"/>
    <s v="M"/>
    <s v="W"/>
    <n v="121"/>
    <s v="YARD (RESIDENTIAL/BUSINESS)"/>
    <m/>
    <m/>
    <s v="AO"/>
    <s v="Adult Other"/>
    <n v="745"/>
    <m/>
    <m/>
    <m/>
    <s v="1200 W  21ST                         ST"/>
    <m/>
    <n v="33.725200000000001"/>
    <n v="-118.3034"/>
    <n v="0"/>
  </r>
  <r>
    <n v="221004097"/>
    <d v="2022-01-03T00:00:00"/>
    <d v="2022-01-03T00:00:00"/>
    <n v="1600"/>
    <n v="10"/>
    <x v="11"/>
    <n v="1097"/>
    <n v="2"/>
    <n v="888"/>
    <s v="TRESPASSING"/>
    <s v="1822 0209"/>
    <n v="80"/>
    <s v="F"/>
    <s v="W"/>
    <n v="501"/>
    <s v="SINGLE FAMILY DWELLING"/>
    <m/>
    <m/>
    <s v="IC"/>
    <s v="Invest Cont"/>
    <n v="888"/>
    <m/>
    <m/>
    <m/>
    <s v="4200    CLEAR VALLEY                 DR"/>
    <m/>
    <n v="34.141300000000001"/>
    <n v="-118.506"/>
    <n v="0"/>
  </r>
  <r>
    <n v="220816640"/>
    <d v="2022-11-11T00:00:00"/>
    <d v="2022-11-10T00:00:00"/>
    <n v="2000"/>
    <n v="8"/>
    <x v="12"/>
    <n v="811"/>
    <n v="1"/>
    <n v="510"/>
    <s v="VEHICLE - STOLEN"/>
    <m/>
    <n v="0"/>
    <m/>
    <m/>
    <n v="101"/>
    <s v="STREET"/>
    <m/>
    <m/>
    <s v="IC"/>
    <s v="Invest Cont"/>
    <n v="510"/>
    <m/>
    <m/>
    <m/>
    <s v="1300    BIENVENEDA                   AV"/>
    <m/>
    <n v="34.058399999999999"/>
    <n v="-118.5424"/>
    <n v="0"/>
  </r>
  <r>
    <n v="221000786"/>
    <d v="2022-07-14T00:00:00"/>
    <d v="2022-07-14T00:00:00"/>
    <n v="1930"/>
    <n v="10"/>
    <x v="11"/>
    <n v="1008"/>
    <n v="2"/>
    <n v="740"/>
    <s v="VANDALISM - FELONY ($400 &amp; OVER, ALL CHURCH VANDALISMS)"/>
    <s v="1822 0329 2004 1414 1420"/>
    <n v="48"/>
    <s v="M"/>
    <s v="H"/>
    <n v="122"/>
    <s v="VEHICLE, PASSENGER/TRUCK"/>
    <m/>
    <m/>
    <s v="AA"/>
    <s v="Adult Arrest"/>
    <n v="740"/>
    <n v="998"/>
    <m/>
    <m/>
    <s v="16200    VICTORY                      BL"/>
    <m/>
    <n v="34.207700000000003"/>
    <n v="-118.49120000000001"/>
    <n v="1"/>
  </r>
  <r>
    <n v="222113612"/>
    <d v="2022-08-28T00:00:00"/>
    <d v="2022-08-19T00:00:00"/>
    <n v="2230"/>
    <n v="21"/>
    <x v="15"/>
    <n v="2189"/>
    <n v="1"/>
    <n v="330"/>
    <s v="BURGLARY FROM VEHICLE"/>
    <s v="0344 0321"/>
    <n v="26"/>
    <s v="M"/>
    <s v="H"/>
    <n v="108"/>
    <s v="PARKING LOT"/>
    <m/>
    <m/>
    <s v="IC"/>
    <s v="Invest Cont"/>
    <n v="330"/>
    <m/>
    <m/>
    <m/>
    <s v="20500    VENTURA                      BL"/>
    <m/>
    <n v="34.167700000000004"/>
    <n v="-118.5808"/>
    <n v="0"/>
  </r>
  <r>
    <n v="220119182"/>
    <d v="2022-08-25T00:00:00"/>
    <d v="2022-08-25T00:00:00"/>
    <n v="2300"/>
    <n v="1"/>
    <x v="1"/>
    <n v="119"/>
    <n v="2"/>
    <n v="624"/>
    <s v="BATTERY - SIMPLE ASSAULT"/>
    <s v="1822 0400 0416 0910 1414"/>
    <n v="55"/>
    <s v="M"/>
    <s v="O"/>
    <n v="834"/>
    <s v="LA UNION STATION (NOT LINE SPECIFIC)"/>
    <n v="400"/>
    <s v="STRONG-ARM (HANDS, FIST, FEET OR BODILY FORCE)"/>
    <s v="IC"/>
    <s v="Invest Cont"/>
    <n v="624"/>
    <m/>
    <m/>
    <m/>
    <s v="800 N  ALAMEDA                      ST"/>
    <m/>
    <n v="34.056100000000001"/>
    <n v="-118.2375"/>
    <n v="0"/>
  </r>
  <r>
    <n v="221718372"/>
    <d v="2022-12-29T00:00:00"/>
    <d v="2022-12-23T00:00:00"/>
    <n v="1100"/>
    <n v="17"/>
    <x v="13"/>
    <n v="1781"/>
    <n v="1"/>
    <n v="341"/>
    <s v="THEFT-GRAND ($950.01 &amp; OVER)EXCPT,GUNS,FOWL,LIVESTK,PROD"/>
    <s v="0344 1822"/>
    <n v="43"/>
    <s v="F"/>
    <s v="W"/>
    <n v="702"/>
    <s v="OFFICE BUILDING/OFFICE"/>
    <m/>
    <m/>
    <s v="IC"/>
    <s v="Invest Cont"/>
    <n v="341"/>
    <m/>
    <m/>
    <m/>
    <s v="20500    NORDHOFF                     ST"/>
    <m/>
    <n v="34.2318"/>
    <n v="-118.5797"/>
    <n v="0"/>
  </r>
  <r>
    <n v="220214370"/>
    <d v="2022-08-06T00:00:00"/>
    <d v="2022-08-06T00:00:00"/>
    <n v="1225"/>
    <n v="2"/>
    <x v="5"/>
    <n v="233"/>
    <n v="2"/>
    <n v="624"/>
    <s v="BATTERY - SIMPLE ASSAULT"/>
    <s v="0913 0416 0446"/>
    <n v="47"/>
    <s v="F"/>
    <s v="W"/>
    <n v="502"/>
    <s v="MULTI-UNIT DWELLING (APARTMENT, DUPLEX, ETC)"/>
    <n v="400"/>
    <s v="STRONG-ARM (HANDS, FIST, FEET OR BODILY FORCE)"/>
    <s v="IC"/>
    <s v="Invest Cont"/>
    <n v="624"/>
    <m/>
    <m/>
    <m/>
    <s v="100 S  LA FAYETTE PARK              PL"/>
    <m/>
    <n v="34.070300000000003"/>
    <n v="-118.2786"/>
    <n v="0"/>
  </r>
  <r>
    <n v="220917109"/>
    <d v="2022-12-09T00:00:00"/>
    <d v="2022-12-04T00:00:00"/>
    <n v="2130"/>
    <n v="9"/>
    <x v="3"/>
    <n v="964"/>
    <n v="1"/>
    <n v="341"/>
    <s v="THEFT-GRAND ($950.01 &amp; OVER)EXCPT,GUNS,FOWL,LIVESTK,PROD"/>
    <n v="344"/>
    <n v="30"/>
    <s v="F"/>
    <s v="W"/>
    <n v="119"/>
    <s v="PORCH, RESIDENTIAL"/>
    <m/>
    <m/>
    <s v="IC"/>
    <s v="Invest Cont"/>
    <n v="341"/>
    <m/>
    <m/>
    <m/>
    <s v="14300    RIVERSIDE                    DR"/>
    <m/>
    <n v="34.157600000000002"/>
    <n v="-118.4443"/>
    <n v="0"/>
  </r>
  <r>
    <n v="220216994"/>
    <d v="2022-09-19T00:00:00"/>
    <d v="2022-09-19T00:00:00"/>
    <n v="1730"/>
    <n v="2"/>
    <x v="5"/>
    <n v="256"/>
    <n v="1"/>
    <n v="510"/>
    <s v="VEHICLE - STOLEN"/>
    <m/>
    <n v="0"/>
    <m/>
    <m/>
    <n v="101"/>
    <s v="STREET"/>
    <m/>
    <m/>
    <s v="IC"/>
    <s v="Invest Cont"/>
    <n v="510"/>
    <m/>
    <m/>
    <m/>
    <s v="1600    WILSHIRE                     BL"/>
    <m/>
    <n v="34.055399999999999"/>
    <n v="-118.2702"/>
    <n v="0"/>
  </r>
  <r>
    <n v="221305963"/>
    <d v="2022-02-08T00:00:00"/>
    <d v="2022-02-08T00:00:00"/>
    <n v="130"/>
    <n v="13"/>
    <x v="6"/>
    <n v="1353"/>
    <n v="1"/>
    <n v="510"/>
    <s v="VEHICLE - STOLEN"/>
    <m/>
    <n v="0"/>
    <m/>
    <m/>
    <n v="101"/>
    <s v="STREET"/>
    <m/>
    <m/>
    <s v="IC"/>
    <s v="Invest Cont"/>
    <n v="510"/>
    <m/>
    <m/>
    <m/>
    <s v="VERNON                       AV"/>
    <s v="MCKINLEY                     AV"/>
    <n v="34.003900000000002"/>
    <n v="-118.26090000000001"/>
    <n v="0"/>
  </r>
  <r>
    <n v="231407113"/>
    <d v="2023-01-11T00:00:00"/>
    <d v="2022-12-22T00:00:00"/>
    <n v="1630"/>
    <n v="14"/>
    <x v="14"/>
    <n v="1433"/>
    <n v="2"/>
    <n v="740"/>
    <s v="VANDALISM - FELONY ($400 &amp; OVER, ALL CHURCH VANDALISMS)"/>
    <n v="329"/>
    <n v="58"/>
    <s v="F"/>
    <s v="O"/>
    <n v="101"/>
    <s v="STREET"/>
    <m/>
    <m/>
    <s v="IC"/>
    <s v="Invest Cont"/>
    <n v="740"/>
    <m/>
    <m/>
    <m/>
    <s v="1000    NOWITA                       PL"/>
    <m/>
    <n v="33.996699999999997"/>
    <n v="-118.45820000000001"/>
    <n v="0"/>
  </r>
  <r>
    <n v="221700718"/>
    <d v="2022-04-21T00:00:00"/>
    <d v="2022-04-21T00:00:00"/>
    <n v="1500"/>
    <n v="17"/>
    <x v="13"/>
    <n v="1782"/>
    <n v="2"/>
    <n v="902"/>
    <s v="VIOLATION OF TEMPORARY RESTRAINING ORDER"/>
    <s v="2004 0561 1202 2038 0602 0913"/>
    <n v="81"/>
    <s v="M"/>
    <s v="W"/>
    <n v="501"/>
    <s v="SINGLE FAMILY DWELLING"/>
    <m/>
    <m/>
    <s v="IC"/>
    <s v="Invest Cont"/>
    <n v="902"/>
    <m/>
    <m/>
    <m/>
    <s v="19800    ACRE                         ST"/>
    <m/>
    <n v="34.230600000000003"/>
    <n v="-118.5645"/>
    <n v="0"/>
  </r>
  <r>
    <n v="221308690"/>
    <d v="2022-03-28T00:00:00"/>
    <d v="2022-03-27T00:00:00"/>
    <n v="1700"/>
    <n v="13"/>
    <x v="6"/>
    <n v="1372"/>
    <n v="1"/>
    <n v="510"/>
    <s v="VEHICLE - STOLEN"/>
    <m/>
    <n v="0"/>
    <m/>
    <m/>
    <n v="101"/>
    <s v="STREET"/>
    <m/>
    <m/>
    <s v="IC"/>
    <s v="Invest Cont"/>
    <n v="510"/>
    <m/>
    <m/>
    <m/>
    <s v="AVALON"/>
    <s v="53RD"/>
    <n v="33.994100000000003"/>
    <n v="-118.26519999999999"/>
    <n v="0"/>
  </r>
  <r>
    <n v="220321378"/>
    <d v="2022-12-06T00:00:00"/>
    <d v="2022-12-05T00:00:00"/>
    <n v="2300"/>
    <n v="3"/>
    <x v="2"/>
    <n v="396"/>
    <n v="1"/>
    <n v="510"/>
    <s v="VEHICLE - STOLEN"/>
    <m/>
    <n v="0"/>
    <m/>
    <m/>
    <n v="101"/>
    <s v="STREET"/>
    <m/>
    <m/>
    <s v="AO"/>
    <s v="Adult Other"/>
    <n v="510"/>
    <m/>
    <m/>
    <m/>
    <s v="MARTIN LUTHER KING JR        BL"/>
    <s v="MARTIN LUTHER KING JR        BL"/>
    <n v="34.011099999999999"/>
    <n v="-118.29"/>
    <n v="0"/>
  </r>
  <r>
    <n v="221611098"/>
    <d v="2022-08-03T00:00:00"/>
    <d v="2022-07-24T00:00:00"/>
    <n v="1120"/>
    <n v="16"/>
    <x v="20"/>
    <n v="1663"/>
    <n v="1"/>
    <n v="440"/>
    <s v="THEFT PLAIN - PETTY ($950 &amp; UNDER)"/>
    <n v="344"/>
    <n v="38"/>
    <s v="M"/>
    <s v="H"/>
    <n v="501"/>
    <s v="SINGLE FAMILY DWELLING"/>
    <m/>
    <m/>
    <s v="IC"/>
    <s v="Invest Cont"/>
    <n v="440"/>
    <m/>
    <m/>
    <m/>
    <s v="12100    SHELDON                      ST"/>
    <m/>
    <n v="34.237400000000001"/>
    <n v="-118.3964"/>
    <n v="0"/>
  </r>
  <r>
    <n v="222115512"/>
    <d v="2022-10-17T00:00:00"/>
    <d v="2022-10-14T00:00:00"/>
    <n v="1400"/>
    <n v="21"/>
    <x v="15"/>
    <n v="2118"/>
    <n v="1"/>
    <n v="510"/>
    <s v="VEHICLE - STOLEN"/>
    <m/>
    <n v="0"/>
    <m/>
    <m/>
    <n v="108"/>
    <s v="PARKING LOT"/>
    <m/>
    <m/>
    <s v="IC"/>
    <s v="Invest Cont"/>
    <n v="510"/>
    <m/>
    <m/>
    <m/>
    <s v="20100    ROSCOE                       BL"/>
    <m/>
    <n v="34.220300000000002"/>
    <n v="-118.571"/>
    <n v="0"/>
  </r>
  <r>
    <n v="231304400"/>
    <d v="2023-01-08T00:00:00"/>
    <d v="2022-11-09T00:00:00"/>
    <n v="1726"/>
    <n v="13"/>
    <x v="6"/>
    <n v="1303"/>
    <n v="2"/>
    <n v="354"/>
    <s v="THEFT OF IDENTITY"/>
    <n v="928"/>
    <n v="26"/>
    <s v="M"/>
    <s v="H"/>
    <n v="501"/>
    <s v="SINGLE FAMILY DWELLING"/>
    <m/>
    <m/>
    <s v="IC"/>
    <s v="Invest Cont"/>
    <n v="354"/>
    <m/>
    <m/>
    <m/>
    <s v="1200    WALL                         ST"/>
    <m/>
    <n v="34.034999999999997"/>
    <n v="-118.25539999999999"/>
    <n v="0"/>
  </r>
  <r>
    <n v="222116607"/>
    <d v="2022-11-13T00:00:00"/>
    <d v="2022-11-13T00:00:00"/>
    <n v="1450"/>
    <n v="21"/>
    <x v="15"/>
    <n v="2185"/>
    <n v="1"/>
    <n v="230"/>
    <s v="ASSAULT WITH DEADLY WEAPON, AGGRAVATED ASSAULT"/>
    <s v="1822 1402 1100 1407 0430 1309"/>
    <n v="35"/>
    <s v="M"/>
    <s v="B"/>
    <n v="707"/>
    <s v="GARAGE/CARPORT"/>
    <n v="102"/>
    <s v="HAND GUN"/>
    <s v="IC"/>
    <s v="Invest Cont"/>
    <n v="230"/>
    <n v="998"/>
    <m/>
    <m/>
    <s v="22100    CLARENDON                    ST"/>
    <m/>
    <n v="34.169699999999999"/>
    <n v="-118.608"/>
    <n v="0"/>
  </r>
  <r>
    <n v="221815192"/>
    <d v="2022-08-02T00:00:00"/>
    <d v="2022-08-02T00:00:00"/>
    <n v="2150"/>
    <n v="18"/>
    <x v="17"/>
    <n v="1846"/>
    <n v="2"/>
    <n v="956"/>
    <s v="LETTERS, LEWD  -  TELEPHONE CALLS, LEWD"/>
    <s v="1202 0913 1906 0602 0360 0422"/>
    <n v="65"/>
    <s v="F"/>
    <s v="H"/>
    <n v="501"/>
    <s v="SINGLE FAMILY DWELLING"/>
    <m/>
    <m/>
    <s v="IC"/>
    <s v="Invest Cont"/>
    <n v="956"/>
    <m/>
    <m/>
    <m/>
    <s v="11300    SUCCESS                      AV"/>
    <m/>
    <n v="33.930799999999998"/>
    <n v="-118.24930000000001"/>
    <n v="0"/>
  </r>
  <r>
    <n v="221209889"/>
    <d v="2022-04-04T00:00:00"/>
    <d v="2022-04-04T00:00:00"/>
    <n v="1241"/>
    <n v="12"/>
    <x v="8"/>
    <n v="1208"/>
    <n v="2"/>
    <n v="354"/>
    <s v="THEFT OF IDENTITY"/>
    <s v="0100 0922"/>
    <n v="28"/>
    <s v="F"/>
    <s v="B"/>
    <n v="501"/>
    <s v="SINGLE FAMILY DWELLING"/>
    <m/>
    <m/>
    <s v="IC"/>
    <s v="Invest Cont"/>
    <n v="354"/>
    <m/>
    <m/>
    <m/>
    <s v="600 W  49TH                         ST"/>
    <m/>
    <n v="33.998800000000003"/>
    <n v="-118.28440000000001"/>
    <n v="0"/>
  </r>
  <r>
    <n v="220109913"/>
    <d v="2022-04-08T00:00:00"/>
    <d v="2022-03-03T00:00:00"/>
    <n v="1700"/>
    <n v="1"/>
    <x v="1"/>
    <n v="156"/>
    <n v="2"/>
    <n v="354"/>
    <s v="THEFT OF IDENTITY"/>
    <s v="1822 0344 0929"/>
    <n v="36"/>
    <s v="F"/>
    <s v="W"/>
    <n v="502"/>
    <s v="MULTI-UNIT DWELLING (APARTMENT, DUPLEX, ETC)"/>
    <m/>
    <m/>
    <s v="IC"/>
    <s v="Invest Cont"/>
    <n v="354"/>
    <m/>
    <m/>
    <m/>
    <s v="500 S  SAN PEDRO                    ST"/>
    <m/>
    <n v="34.043700000000001"/>
    <n v="-118.24550000000001"/>
    <n v="0"/>
  </r>
  <r>
    <n v="220608229"/>
    <d v="2022-04-02T00:00:00"/>
    <d v="2022-04-02T00:00:00"/>
    <n v="1100"/>
    <n v="6"/>
    <x v="9"/>
    <n v="645"/>
    <n v="1"/>
    <n v="341"/>
    <s v="THEFT-GRAND ($950.01 &amp; OVER)EXCPT,GUNS,FOWL,LIVESTK,PROD"/>
    <s v="1822 0344 1501"/>
    <n v="33"/>
    <s v="F"/>
    <s v="B"/>
    <n v="203"/>
    <s v="OTHER BUSINESS"/>
    <m/>
    <m/>
    <s v="IC"/>
    <s v="Invest Cont"/>
    <n v="341"/>
    <m/>
    <m/>
    <m/>
    <s v="6800    HOLLYWOOD                    BL"/>
    <m/>
    <n v="34.101599999999998"/>
    <n v="-118.3387"/>
    <n v="0"/>
  </r>
  <r>
    <n v="221106819"/>
    <d v="2022-03-18T00:00:00"/>
    <d v="2022-03-17T00:00:00"/>
    <n v="900"/>
    <n v="11"/>
    <x v="7"/>
    <n v="1109"/>
    <n v="2"/>
    <n v="946"/>
    <s v="OTHER MISCELLANEOUS CRIME"/>
    <s v="1501 1300"/>
    <n v="53"/>
    <s v="M"/>
    <s v="H"/>
    <n v="102"/>
    <s v="SIDEWALK"/>
    <m/>
    <m/>
    <s v="IC"/>
    <s v="Invest Cont"/>
    <n v="946"/>
    <m/>
    <m/>
    <m/>
    <s v="1100    COLORADO                     BL"/>
    <m/>
    <n v="34.143900000000002"/>
    <n v="-118.1955"/>
    <n v="0"/>
  </r>
  <r>
    <n v="220308105"/>
    <d v="2022-03-26T00:00:00"/>
    <d v="2022-03-26T00:00:00"/>
    <n v="1600"/>
    <n v="3"/>
    <x v="2"/>
    <n v="333"/>
    <n v="1"/>
    <n v="210"/>
    <s v="ROBBERY"/>
    <s v="1822 0334 0344 0352 0355 0312 0432 0906 0371 1221"/>
    <n v="30"/>
    <s v="M"/>
    <s v="H"/>
    <n v="102"/>
    <s v="SIDEWALK"/>
    <n v="109"/>
    <s v="SEMI-AUTOMATIC PISTOL"/>
    <s v="IC"/>
    <s v="Invest Cont"/>
    <n v="210"/>
    <m/>
    <m/>
    <m/>
    <s v="JEFFERSON                    BL"/>
    <s v="VIRGINIA                     RD"/>
    <n v="34.025599999999997"/>
    <n v="-118.3395"/>
    <n v="0"/>
  </r>
  <r>
    <n v="220709278"/>
    <d v="2022-05-16T00:00:00"/>
    <d v="2022-05-14T00:00:00"/>
    <n v="330"/>
    <n v="7"/>
    <x v="0"/>
    <n v="702"/>
    <n v="1"/>
    <n v="331"/>
    <s v="THEFT FROM MOTOR VEHICLE - GRAND ($950.01 AND OVER)"/>
    <s v="1300 1606 0344 1822"/>
    <n v="32"/>
    <s v="F"/>
    <s v="W"/>
    <n v="104"/>
    <s v="DRIVEWAY"/>
    <m/>
    <m/>
    <s v="IC"/>
    <s v="Invest Cont"/>
    <n v="331"/>
    <m/>
    <m/>
    <m/>
    <s v="600 N  FULLER                       AV"/>
    <m/>
    <n v="34.081800000000001"/>
    <n v="-118.3498"/>
    <n v="0"/>
  </r>
  <r>
    <n v="221321415"/>
    <d v="2022-11-24T00:00:00"/>
    <d v="2022-11-24T00:00:00"/>
    <n v="1100"/>
    <n v="13"/>
    <x v="6"/>
    <n v="1313"/>
    <n v="1"/>
    <n v="210"/>
    <s v="ROBBERY"/>
    <s v="0344 2004 1218 0334"/>
    <n v="38"/>
    <s v="M"/>
    <s v="H"/>
    <n v="102"/>
    <s v="SIDEWALK"/>
    <n v="216"/>
    <s v="SCISSORS"/>
    <s v="IC"/>
    <s v="Invest Cont"/>
    <n v="210"/>
    <m/>
    <m/>
    <m/>
    <s v="ESSEX                        ST"/>
    <s v="17TH                         ST"/>
    <n v="34.028599999999997"/>
    <n v="-118.25449999999999"/>
    <n v="0"/>
  </r>
  <r>
    <n v="221711903"/>
    <d v="2022-08-03T00:00:00"/>
    <d v="2022-08-02T00:00:00"/>
    <n v="2350"/>
    <n v="17"/>
    <x v="13"/>
    <n v="1785"/>
    <n v="2"/>
    <n v="740"/>
    <s v="VANDALISM - FELONY ($400 &amp; OVER, ALL CHURCH VANDALISMS)"/>
    <s v="1300 1609 0329 1822"/>
    <n v="46"/>
    <s v="F"/>
    <s v="A"/>
    <n v="207"/>
    <s v="BAR/COCKTAIL/NIGHTCLUB"/>
    <m/>
    <m/>
    <s v="IC"/>
    <s v="Invest Cont"/>
    <n v="740"/>
    <m/>
    <m/>
    <m/>
    <s v="9100    RESEDA                       BL"/>
    <m/>
    <n v="34.235399999999998"/>
    <n v="-118.5361"/>
    <n v="0"/>
  </r>
  <r>
    <n v="220221213"/>
    <d v="2022-12-06T00:00:00"/>
    <d v="2022-12-06T00:00:00"/>
    <n v="1630"/>
    <n v="2"/>
    <x v="5"/>
    <n v="211"/>
    <n v="2"/>
    <n v="627"/>
    <s v="CHILD ABUSE (PHYSICAL) - SIMPLE ASSAULT"/>
    <s v="0602 0913 1259 0416 0446 0553"/>
    <n v="17"/>
    <s v="F"/>
    <s v="O"/>
    <n v="502"/>
    <s v="MULTI-UNIT DWELLING (APARTMENT, DUPLEX, ETC)"/>
    <n v="400"/>
    <s v="STRONG-ARM (HANDS, FIST, FEET OR BODILY FORCE)"/>
    <s v="AO"/>
    <s v="Adult Other"/>
    <n v="627"/>
    <m/>
    <m/>
    <m/>
    <s v="600 N  NEW HAMPSHIRE                AV"/>
    <m/>
    <n v="34.081800000000001"/>
    <n v="-118.2929"/>
    <n v="0"/>
  </r>
  <r>
    <n v="220204214"/>
    <d v="2022-01-05T00:00:00"/>
    <d v="2022-01-03T00:00:00"/>
    <n v="2300"/>
    <n v="2"/>
    <x v="5"/>
    <n v="236"/>
    <n v="2"/>
    <n v="740"/>
    <s v="VANDALISM - FELONY ($400 &amp; OVER, ALL CHURCH VANDALISMS)"/>
    <s v="0450 1822 0329 1100"/>
    <n v="40"/>
    <s v="M"/>
    <s v="H"/>
    <n v="210"/>
    <s v="RESTAURANT/FAST FOOD"/>
    <m/>
    <m/>
    <s v="IC"/>
    <s v="Invest Cont"/>
    <n v="740"/>
    <m/>
    <m/>
    <m/>
    <s v="1900    BEVERLY                      BL"/>
    <m/>
    <n v="34.065600000000003"/>
    <n v="-118.268"/>
    <n v="0"/>
  </r>
  <r>
    <n v="221222503"/>
    <d v="2022-10-28T00:00:00"/>
    <d v="2022-10-28T00:00:00"/>
    <n v="1210"/>
    <n v="12"/>
    <x v="8"/>
    <n v="1256"/>
    <n v="2"/>
    <n v="805"/>
    <s v="PIMPING"/>
    <n v="1402"/>
    <n v="19"/>
    <s v="F"/>
    <s v="B"/>
    <n v="101"/>
    <s v="STREET"/>
    <m/>
    <m/>
    <s v="AO"/>
    <s v="Adult Other"/>
    <n v="805"/>
    <n v="998"/>
    <m/>
    <m/>
    <s v="FIGUEROA                     ST"/>
    <s v="75TH                         ST"/>
    <n v="33.971699999999998"/>
    <n v="-118.28270000000001"/>
    <n v="0"/>
  </r>
  <r>
    <n v="221714284"/>
    <d v="2022-09-30T00:00:00"/>
    <d v="2022-09-30T00:00:00"/>
    <n v="1520"/>
    <n v="17"/>
    <x v="13"/>
    <n v="1775"/>
    <n v="2"/>
    <n v="624"/>
    <s v="BATTERY - SIMPLE ASSAULT"/>
    <s v="0417 0416 1258 2024 0913 1824 1815 1251"/>
    <n v="12"/>
    <s v="F"/>
    <s v="H"/>
    <n v="101"/>
    <s v="STREET"/>
    <n v="400"/>
    <s v="STRONG-ARM (HANDS, FIST, FEET OR BODILY FORCE)"/>
    <s v="IC"/>
    <s v="Invest Cont"/>
    <n v="624"/>
    <m/>
    <m/>
    <m/>
    <s v="NORDHOFF                     BL"/>
    <s v="BALBOA                       BL"/>
    <n v="34.235700000000001"/>
    <n v="-118.5025"/>
    <n v="0"/>
  </r>
  <r>
    <n v="220905649"/>
    <d v="2022-02-13T00:00:00"/>
    <d v="2022-02-13T00:00:00"/>
    <n v="537"/>
    <n v="9"/>
    <x v="3"/>
    <n v="931"/>
    <n v="1"/>
    <n v="310"/>
    <s v="BURGLARY"/>
    <s v="1601 1420 1414 1402 0344 2004 0358"/>
    <n v="0"/>
    <s v="X"/>
    <s v="X"/>
    <n v="403"/>
    <s v="DRUG STORE"/>
    <n v="400"/>
    <s v="STRONG-ARM (HANDS, FIST, FEET OR BODILY FORCE)"/>
    <s v="AA"/>
    <s v="Adult Arrest"/>
    <n v="310"/>
    <n v="998"/>
    <m/>
    <m/>
    <s v="6200 N  SEPULVEDA                    BL"/>
    <m/>
    <n v="34.184100000000001"/>
    <n v="-118.4693"/>
    <n v="1"/>
  </r>
  <r>
    <n v="221008413"/>
    <d v="2022-04-26T00:00:00"/>
    <d v="2022-04-07T00:00:00"/>
    <n v="830"/>
    <n v="10"/>
    <x v="11"/>
    <n v="1063"/>
    <n v="1"/>
    <n v="420"/>
    <s v="THEFT FROM MOTOR VEHICLE - PETTY ($950 &amp; UNDER)"/>
    <m/>
    <n v="0"/>
    <m/>
    <m/>
    <n v="101"/>
    <s v="STREET"/>
    <m/>
    <m/>
    <s v="IC"/>
    <s v="Invest Cont"/>
    <n v="420"/>
    <m/>
    <m/>
    <m/>
    <s v="5500    RESEDA                       BL"/>
    <m/>
    <n v="34.170099999999998"/>
    <n v="-118.536"/>
    <n v="0"/>
  </r>
  <r>
    <n v="221206692"/>
    <d v="2022-02-20T00:00:00"/>
    <d v="2022-02-20T00:00:00"/>
    <n v="1154"/>
    <n v="12"/>
    <x v="8"/>
    <n v="1273"/>
    <n v="1"/>
    <n v="440"/>
    <s v="THEFT PLAIN - PETTY ($950 &amp; UNDER)"/>
    <s v="0344 0913"/>
    <n v="0"/>
    <s v="X"/>
    <s v="X"/>
    <n v="405"/>
    <s v="CLOTHING STORE"/>
    <m/>
    <m/>
    <s v="IC"/>
    <s v="Invest Cont"/>
    <n v="440"/>
    <m/>
    <m/>
    <m/>
    <s v="1800 W  MANCHESTER                   AV"/>
    <m/>
    <n v="33.96"/>
    <n v="-118.309"/>
    <n v="0"/>
  </r>
  <r>
    <n v="220805486"/>
    <d v="2022-02-05T00:00:00"/>
    <d v="2022-02-05T00:00:00"/>
    <n v="1250"/>
    <n v="8"/>
    <x v="12"/>
    <n v="834"/>
    <n v="2"/>
    <n v="624"/>
    <s v="BATTERY - SIMPLE ASSAULT"/>
    <n v="445"/>
    <n v="40"/>
    <s v="M"/>
    <s v="W"/>
    <n v="102"/>
    <s v="SIDEWALK"/>
    <n v="400"/>
    <s v="STRONG-ARM (HANDS, FIST, FEET OR BODILY FORCE)"/>
    <s v="IC"/>
    <s v="Invest Cont"/>
    <n v="624"/>
    <m/>
    <m/>
    <m/>
    <s v="SANTA MONICA                 BL"/>
    <s v="BEVERLY GLEN"/>
    <n v="34.057400000000001"/>
    <n v="-118.4332"/>
    <n v="0"/>
  </r>
  <r>
    <n v="220404594"/>
    <d v="2022-01-19T00:00:00"/>
    <d v="2022-01-18T00:00:00"/>
    <n v="1830"/>
    <n v="4"/>
    <x v="4"/>
    <n v="427"/>
    <n v="1"/>
    <n v="520"/>
    <s v="VEHICLE - ATTEMPT STOLEN"/>
    <s v="1501 1302"/>
    <n v="40"/>
    <s v="M"/>
    <s v="H"/>
    <n v="108"/>
    <s v="PARKING LOT"/>
    <m/>
    <m/>
    <s v="IC"/>
    <s v="Invest Cont"/>
    <n v="520"/>
    <m/>
    <m/>
    <m/>
    <s v="3400    EDLOFT                       AV"/>
    <m/>
    <n v="34.084099999999999"/>
    <n v="-118.18470000000001"/>
    <n v="0"/>
  </r>
  <r>
    <n v="220206148"/>
    <d v="2022-02-19T00:00:00"/>
    <d v="2022-02-19T00:00:00"/>
    <n v="1940"/>
    <n v="2"/>
    <x v="5"/>
    <n v="291"/>
    <n v="1"/>
    <n v="230"/>
    <s v="ASSAULT WITH DEADLY WEAPON, AGGRAVATED ASSAULT"/>
    <s v="0361 0416 0447 0913"/>
    <n v="45"/>
    <s v="M"/>
    <s v="H"/>
    <n v="502"/>
    <s v="MULTI-UNIT DWELLING (APARTMENT, DUPLEX, ETC)"/>
    <n v="212"/>
    <s v="BOTTLE"/>
    <s v="AA"/>
    <s v="Adult Arrest"/>
    <n v="230"/>
    <m/>
    <m/>
    <m/>
    <s v="1500 S  HOOVER                       ST"/>
    <m/>
    <n v="34.045000000000002"/>
    <n v="-118.2842"/>
    <n v="1"/>
  </r>
  <r>
    <n v="220115451"/>
    <d v="2022-07-02T00:00:00"/>
    <d v="2022-07-02T00:00:00"/>
    <n v="1800"/>
    <n v="1"/>
    <x v="1"/>
    <n v="135"/>
    <n v="1"/>
    <n v="331"/>
    <s v="THEFT FROM MOTOR VEHICLE - GRAND ($950.01 AND OVER)"/>
    <s v="1602 0397 0344 1822 0327"/>
    <n v="48"/>
    <s v="F"/>
    <s v="H"/>
    <n v="101"/>
    <s v="STREET"/>
    <n v="223"/>
    <s v="UNKNOWN TYPE CUTTING INSTRUMENT"/>
    <s v="IC"/>
    <s v="Invest Cont"/>
    <n v="331"/>
    <m/>
    <m/>
    <m/>
    <s v="OLYMPIC"/>
    <s v="WALL                         ST"/>
    <n v="34.049500000000002"/>
    <n v="-118.2458"/>
    <n v="0"/>
  </r>
  <r>
    <n v="221213557"/>
    <d v="2022-06-11T00:00:00"/>
    <d v="2022-06-11T00:00:00"/>
    <n v="500"/>
    <n v="12"/>
    <x v="8"/>
    <n v="1213"/>
    <n v="1"/>
    <n v="230"/>
    <s v="ASSAULT WITH DEADLY WEAPON, AGGRAVATED ASSAULT"/>
    <s v="1100 1218 0430 0400 2033 0853"/>
    <n v="40"/>
    <s v="M"/>
    <s v="B"/>
    <n v="102"/>
    <s v="SIDEWALK"/>
    <n v="106"/>
    <s v="UNKNOWN FIREARM"/>
    <s v="IC"/>
    <s v="Invest Cont"/>
    <n v="230"/>
    <m/>
    <m/>
    <m/>
    <s v="SLAUSON                      AV"/>
    <s v="WESTERN                      AV"/>
    <n v="33.989199999999997"/>
    <n v="-118.30889999999999"/>
    <n v="0"/>
  </r>
  <r>
    <n v="220105926"/>
    <d v="2022-02-02T00:00:00"/>
    <d v="2022-02-01T00:00:00"/>
    <n v="2101"/>
    <n v="1"/>
    <x v="1"/>
    <n v="161"/>
    <n v="1"/>
    <n v="330"/>
    <s v="BURGLARY FROM VEHICLE"/>
    <s v="0329 0344 1307 1609 1822 1414"/>
    <n v="35"/>
    <s v="F"/>
    <s v="H"/>
    <n v="101"/>
    <s v="STREET"/>
    <m/>
    <m/>
    <s v="IC"/>
    <s v="Invest Cont"/>
    <n v="330"/>
    <m/>
    <m/>
    <m/>
    <s v="800    JAMES M WOOD                 BL"/>
    <m/>
    <n v="34.048299999999998"/>
    <n v="-118.26309999999999"/>
    <n v="0"/>
  </r>
  <r>
    <n v="220409553"/>
    <d v="2022-06-08T00:00:00"/>
    <d v="2022-06-08T00:00:00"/>
    <n v="15"/>
    <n v="4"/>
    <x v="4"/>
    <n v="478"/>
    <n v="2"/>
    <n v="624"/>
    <s v="BATTERY - SIMPLE ASSAULT"/>
    <s v="0913 0555 0400 0448 0419 0429"/>
    <n v="53"/>
    <s v="F"/>
    <s v="H"/>
    <n v="501"/>
    <s v="SINGLE FAMILY DWELLING"/>
    <n v="400"/>
    <s v="STRONG-ARM (HANDS, FIST, FEET OR BODILY FORCE)"/>
    <s v="AA"/>
    <s v="Adult Arrest"/>
    <n v="624"/>
    <m/>
    <m/>
    <m/>
    <s v="1000 S  CONCORD                      ST"/>
    <m/>
    <n v="34.026600000000002"/>
    <n v="-118.2042"/>
    <n v="1"/>
  </r>
  <r>
    <n v="221500967"/>
    <d v="2022-08-06T00:00:00"/>
    <d v="2022-08-05T00:00:00"/>
    <n v="2315"/>
    <n v="15"/>
    <x v="18"/>
    <n v="1555"/>
    <n v="1"/>
    <n v="310"/>
    <s v="BURGLARY"/>
    <s v="1822 1607 1414 0344 1402"/>
    <n v="21"/>
    <s v="F"/>
    <s v="H"/>
    <n v="501"/>
    <s v="SINGLE FAMILY DWELLING"/>
    <m/>
    <m/>
    <s v="IC"/>
    <s v="Invest Cont"/>
    <n v="310"/>
    <m/>
    <m/>
    <m/>
    <s v="4900    BAKMAN                       AV"/>
    <m/>
    <n v="34.1599"/>
    <n v="-118.37739999999999"/>
    <n v="0"/>
  </r>
  <r>
    <n v="222019292"/>
    <d v="2022-12-16T00:00:00"/>
    <d v="2022-12-16T00:00:00"/>
    <n v="1030"/>
    <n v="20"/>
    <x v="19"/>
    <n v="2034"/>
    <n v="1"/>
    <n v="230"/>
    <s v="ASSAULT WITH DEADLY WEAPON, AGGRAVATED ASSAULT"/>
    <s v="1402 1822 0444 0411 0421 0334 0917 0202"/>
    <n v="42"/>
    <s v="M"/>
    <s v="O"/>
    <n v="406"/>
    <s v="OTHER STORE"/>
    <n v="207"/>
    <s v="OTHER KNIFE"/>
    <s v="IC"/>
    <s v="Invest Cont"/>
    <n v="230"/>
    <n v="998"/>
    <m/>
    <m/>
    <s v="3500    WILSHIRE                     BL"/>
    <m/>
    <n v="34.061700000000002"/>
    <n v="-118.3004"/>
    <n v="0"/>
  </r>
  <r>
    <n v="220405705"/>
    <d v="2022-02-20T00:00:00"/>
    <d v="2022-02-20T00:00:00"/>
    <n v="1430"/>
    <n v="4"/>
    <x v="4"/>
    <n v="471"/>
    <n v="2"/>
    <n v="624"/>
    <s v="BATTERY - SIMPLE ASSAULT"/>
    <s v="0913 0400 0416 0419 0429"/>
    <n v="33"/>
    <s v="F"/>
    <s v="H"/>
    <n v="203"/>
    <s v="OTHER BUSINESS"/>
    <n v="400"/>
    <s v="STRONG-ARM (HANDS, FIST, FEET OR BODILY FORCE)"/>
    <s v="IC"/>
    <s v="Invest Cont"/>
    <n v="624"/>
    <m/>
    <m/>
    <m/>
    <s v="2300    SUNRISE                      ST"/>
    <m/>
    <n v="34.035800000000002"/>
    <n v="-118.22239999999999"/>
    <n v="0"/>
  </r>
  <r>
    <n v="220317335"/>
    <d v="2022-09-24T00:00:00"/>
    <d v="2022-09-24T00:00:00"/>
    <n v="1100"/>
    <n v="3"/>
    <x v="2"/>
    <n v="379"/>
    <n v="2"/>
    <n v="900"/>
    <s v="VIOLATION OF COURT ORDER"/>
    <s v="1251 2038 0913"/>
    <n v="43"/>
    <s v="F"/>
    <s v="H"/>
    <n v="501"/>
    <s v="SINGLE FAMILY DWELLING"/>
    <m/>
    <m/>
    <s v="IC"/>
    <s v="Invest Cont"/>
    <n v="900"/>
    <m/>
    <m/>
    <m/>
    <s v="3800    WISCONSIN                    ST"/>
    <m/>
    <n v="34.017000000000003"/>
    <n v="-118.2931"/>
    <n v="0"/>
  </r>
  <r>
    <n v="222000597"/>
    <d v="2022-03-07T00:00:00"/>
    <d v="2022-03-07T00:00:00"/>
    <n v="1330"/>
    <n v="20"/>
    <x v="19"/>
    <n v="2022"/>
    <n v="1"/>
    <n v="310"/>
    <s v="BURGLARY"/>
    <s v="1822 0342 0327 1402"/>
    <n v="0"/>
    <s v="X"/>
    <s v="X"/>
    <n v="210"/>
    <s v="RESTAURANT/FAST FOOD"/>
    <m/>
    <m/>
    <s v="AA"/>
    <s v="Adult Arrest"/>
    <n v="310"/>
    <n v="998"/>
    <m/>
    <m/>
    <s v="3800    WILSHIRE                     BL"/>
    <m/>
    <n v="34.0655"/>
    <n v="-118.31140000000001"/>
    <n v="1"/>
  </r>
  <r>
    <n v="221804756"/>
    <d v="2022-01-16T00:00:00"/>
    <d v="2022-01-16T00:00:00"/>
    <n v="1800"/>
    <n v="18"/>
    <x v="17"/>
    <n v="1849"/>
    <n v="2"/>
    <n v="626"/>
    <s v="INTIMATE PARTNER - SIMPLE ASSAULT"/>
    <s v="2000 0913 1813 1206 2002 2034 0416 0329 2033"/>
    <n v="34"/>
    <s v="M"/>
    <s v="H"/>
    <n v="501"/>
    <s v="SINGLE FAMILY DWELLING"/>
    <n v="400"/>
    <s v="STRONG-ARM (HANDS, FIST, FEET OR BODILY FORCE)"/>
    <s v="IC"/>
    <s v="Invest Cont"/>
    <n v="626"/>
    <m/>
    <m/>
    <m/>
    <s v="1900 E  114TH                        ST"/>
    <m/>
    <n v="33.9315"/>
    <n v="-118.23909999999999"/>
    <n v="0"/>
  </r>
  <r>
    <n v="220712649"/>
    <d v="2022-08-06T00:00:00"/>
    <d v="2022-08-06T00:00:00"/>
    <n v="1720"/>
    <n v="7"/>
    <x v="0"/>
    <n v="705"/>
    <n v="2"/>
    <n v="624"/>
    <s v="BATTERY - SIMPLE ASSAULT"/>
    <s v="1202 0416 0446"/>
    <n v="74"/>
    <s v="M"/>
    <s v="H"/>
    <n v="102"/>
    <s v="SIDEWALK"/>
    <n v="400"/>
    <s v="STRONG-ARM (HANDS, FIST, FEET OR BODILY FORCE)"/>
    <s v="IC"/>
    <s v="Invest Cont"/>
    <n v="624"/>
    <m/>
    <m/>
    <m/>
    <s v="700 N  LA BREA                      AV"/>
    <m/>
    <n v="34.084600000000002"/>
    <n v="-118.3464"/>
    <n v="0"/>
  </r>
  <r>
    <n v="221200828"/>
    <d v="2022-10-11T00:00:00"/>
    <d v="2022-10-11T00:00:00"/>
    <n v="2105"/>
    <n v="12"/>
    <x v="8"/>
    <n v="1257"/>
    <n v="2"/>
    <n v="930"/>
    <s v="CRIMINAL THREATS - NO WEAPON DISPLAYED"/>
    <s v="0903 0421 2053 2055 1514 1402 0400"/>
    <n v="36"/>
    <s v="F"/>
    <s v="W"/>
    <n v="502"/>
    <s v="MULTI-UNIT DWELLING (APARTMENT, DUPLEX, ETC)"/>
    <n v="511"/>
    <s v="VERBAL THREAT"/>
    <s v="AA"/>
    <s v="Adult Arrest"/>
    <n v="930"/>
    <n v="946"/>
    <n v="998"/>
    <m/>
    <s v="900 W  79TH                         ST"/>
    <m/>
    <n v="33.969299999999997"/>
    <n v="-118.285"/>
    <n v="1"/>
  </r>
  <r>
    <n v="220321887"/>
    <d v="2022-12-14T00:00:00"/>
    <d v="2022-12-14T00:00:00"/>
    <n v="2315"/>
    <n v="3"/>
    <x v="2"/>
    <n v="397"/>
    <n v="1"/>
    <n v="520"/>
    <s v="VEHICLE - ATTEMPT STOLEN"/>
    <s v="0329 1300 0342 1822 1307 1302"/>
    <n v="47"/>
    <s v="M"/>
    <s v="H"/>
    <n v="101"/>
    <s v="STREET"/>
    <m/>
    <m/>
    <s v="IC"/>
    <s v="Invest Cont"/>
    <n v="520"/>
    <m/>
    <m/>
    <m/>
    <s v="4200    DALTON                       AV"/>
    <m/>
    <n v="34.007300000000001"/>
    <n v="-118.3035"/>
    <n v="0"/>
  </r>
  <r>
    <n v="221819393"/>
    <d v="2022-10-20T00:00:00"/>
    <d v="2022-10-19T00:00:00"/>
    <n v="1430"/>
    <n v="18"/>
    <x v="17"/>
    <n v="1849"/>
    <n v="2"/>
    <n v="626"/>
    <s v="INTIMATE PARTNER - SIMPLE ASSAULT"/>
    <s v="0913 1300 2000 0416 1218 1814 0319 0444"/>
    <n v="25"/>
    <s v="F"/>
    <s v="B"/>
    <n v="102"/>
    <s v="SIDEWALK"/>
    <n v="400"/>
    <s v="STRONG-ARM (HANDS, FIST, FEET OR BODILY FORCE)"/>
    <s v="IC"/>
    <s v="Invest Cont"/>
    <n v="626"/>
    <m/>
    <m/>
    <m/>
    <s v="113TH                        ST"/>
    <s v="BELHAVEN                     AV"/>
    <n v="33.932699999999997"/>
    <n v="-118.2351"/>
    <n v="0"/>
  </r>
  <r>
    <n v="220117600"/>
    <d v="2022-08-04T00:00:00"/>
    <d v="2022-06-19T00:00:00"/>
    <n v="1200"/>
    <n v="1"/>
    <x v="1"/>
    <n v="153"/>
    <n v="2"/>
    <n v="649"/>
    <s v="DOCUMENT FORGERY / STOLEN FELONY"/>
    <m/>
    <n v="69"/>
    <s v="M"/>
    <s v="W"/>
    <n v="602"/>
    <s v="BANK"/>
    <m/>
    <m/>
    <s v="IC"/>
    <s v="Invest Cont"/>
    <n v="649"/>
    <m/>
    <m/>
    <m/>
    <s v="500 S  BROADWAY"/>
    <m/>
    <n v="34.048099999999998"/>
    <n v="-118.25069999999999"/>
    <n v="0"/>
  </r>
  <r>
    <n v="222017221"/>
    <d v="2022-10-02T00:00:00"/>
    <d v="2022-09-26T00:00:00"/>
    <n v="1100"/>
    <n v="20"/>
    <x v="19"/>
    <n v="2017"/>
    <n v="2"/>
    <n v="626"/>
    <s v="INTIMATE PARTNER - SIMPLE ASSAULT"/>
    <s v="2000 0401 1823"/>
    <n v="45"/>
    <s v="F"/>
    <s v="H"/>
    <n v="502"/>
    <s v="MULTI-UNIT DWELLING (APARTMENT, DUPLEX, ETC)"/>
    <n v="400"/>
    <s v="STRONG-ARM (HANDS, FIST, FEET OR BODILY FORCE)"/>
    <s v="IC"/>
    <s v="Invest Cont"/>
    <n v="626"/>
    <m/>
    <m/>
    <m/>
    <s v="BERENDO                      ST"/>
    <s v="3RD                          ST"/>
    <n v="34.069099999999999"/>
    <n v="-118.2941"/>
    <n v="0"/>
  </r>
  <r>
    <n v="220307382"/>
    <d v="2022-03-12T00:00:00"/>
    <d v="2022-03-12T00:00:00"/>
    <n v="1215"/>
    <n v="3"/>
    <x v="2"/>
    <n v="376"/>
    <n v="1"/>
    <n v="440"/>
    <s v="THEFT PLAIN - PETTY ($950 &amp; UNDER)"/>
    <s v="0917 1822 0344 2032 1236 2004"/>
    <n v="53"/>
    <s v="F"/>
    <s v="B"/>
    <n v="210"/>
    <s v="RESTAURANT/FAST FOOD"/>
    <m/>
    <m/>
    <s v="IC"/>
    <s v="Invest Cont"/>
    <n v="440"/>
    <m/>
    <m/>
    <m/>
    <s v="MARTIN LUTHER KING JR        BL"/>
    <s v="NORMANDIE                    AV"/>
    <n v="34.010899999999999"/>
    <n v="-118.3002"/>
    <n v="0"/>
  </r>
  <r>
    <n v="220313595"/>
    <d v="2022-05-16T00:00:00"/>
    <d v="2022-04-28T00:00:00"/>
    <n v="1200"/>
    <n v="3"/>
    <x v="2"/>
    <n v="392"/>
    <n v="2"/>
    <n v="354"/>
    <s v="THEFT OF IDENTITY"/>
    <s v="0100 0929"/>
    <n v="56"/>
    <s v="M"/>
    <s v="W"/>
    <n v="602"/>
    <s v="BANK"/>
    <m/>
    <m/>
    <s v="AA"/>
    <s v="Adult Arrest"/>
    <n v="354"/>
    <m/>
    <m/>
    <m/>
    <s v="4400    CRENSHAW                     BL"/>
    <m/>
    <n v="34.003599999999999"/>
    <n v="-118.33199999999999"/>
    <n v="1"/>
  </r>
  <r>
    <n v="221204198"/>
    <d v="2022-01-04T00:00:00"/>
    <d v="2022-01-03T00:00:00"/>
    <n v="430"/>
    <n v="12"/>
    <x v="8"/>
    <n v="1241"/>
    <n v="1"/>
    <n v="121"/>
    <s v="RAPE, FORCIBLE"/>
    <s v="0400 0913 2034 0522 0532 0531 0536 0527"/>
    <n v="18"/>
    <s v="F"/>
    <s v="W"/>
    <n v="501"/>
    <s v="SINGLE FAMILY DWELLING"/>
    <n v="400"/>
    <s v="STRONG-ARM (HANDS, FIST, FEET OR BODILY FORCE)"/>
    <s v="IC"/>
    <s v="Invest Cont"/>
    <n v="121"/>
    <n v="910"/>
    <m/>
    <m/>
    <s v="6200 S  VICTORIA                     AV"/>
    <m/>
    <n v="33.983699999999999"/>
    <n v="-118.3323"/>
    <n v="0"/>
  </r>
  <r>
    <n v="221415550"/>
    <d v="2022-08-22T00:00:00"/>
    <d v="2022-08-21T00:00:00"/>
    <n v="550"/>
    <n v="14"/>
    <x v="14"/>
    <n v="1466"/>
    <n v="1"/>
    <n v="420"/>
    <s v="THEFT FROM MOTOR VEHICLE - PETTY ($950 &amp; UNDER)"/>
    <m/>
    <n v="0"/>
    <m/>
    <m/>
    <n v="104"/>
    <s v="DRIVEWAY"/>
    <m/>
    <m/>
    <s v="IC"/>
    <s v="Invest Cont"/>
    <n v="420"/>
    <m/>
    <m/>
    <m/>
    <s v="7100    DUNFIELD                     AV"/>
    <m/>
    <n v="33.976999999999997"/>
    <n v="-118.39700000000001"/>
    <n v="0"/>
  </r>
  <r>
    <n v="220304432"/>
    <d v="2022-01-10T00:00:00"/>
    <d v="2022-01-10T00:00:00"/>
    <n v="1005"/>
    <n v="3"/>
    <x v="2"/>
    <n v="374"/>
    <n v="2"/>
    <n v="624"/>
    <s v="BATTERY - SIMPLE ASSAULT"/>
    <s v="1822 0444 1309"/>
    <n v="26"/>
    <s v="F"/>
    <s v="H"/>
    <n v="210"/>
    <s v="RESTAURANT/FAST FOOD"/>
    <n v="400"/>
    <s v="STRONG-ARM (HANDS, FIST, FEET OR BODILY FORCE)"/>
    <s v="AO"/>
    <s v="Adult Other"/>
    <n v="624"/>
    <m/>
    <m/>
    <m/>
    <s v="2200 W  MARTIN LUTHER KING JR        BL"/>
    <m/>
    <n v="34.014800000000001"/>
    <n v="-118.3222"/>
    <n v="0"/>
  </r>
  <r>
    <n v="222113030"/>
    <d v="2022-08-14T00:00:00"/>
    <d v="2022-08-14T00:00:00"/>
    <n v="1100"/>
    <n v="21"/>
    <x v="15"/>
    <n v="2157"/>
    <n v="2"/>
    <n v="626"/>
    <s v="INTIMATE PARTNER - SIMPLE ASSAULT"/>
    <s v="2000 1814 1243 0447"/>
    <n v="24"/>
    <s v="M"/>
    <s v="W"/>
    <n v="502"/>
    <s v="MULTI-UNIT DWELLING (APARTMENT, DUPLEX, ETC)"/>
    <n v="500"/>
    <s v="UNKNOWN WEAPON/OTHER WEAPON"/>
    <s v="IC"/>
    <s v="Invest Cont"/>
    <n v="626"/>
    <m/>
    <m/>
    <m/>
    <s v="21200    KITTRIDGE                    ST"/>
    <m/>
    <n v="34.191299999999998"/>
    <n v="-118.5942"/>
    <n v="0"/>
  </r>
  <r>
    <n v="221713184"/>
    <d v="2022-09-01T00:00:00"/>
    <d v="2022-08-31T00:00:00"/>
    <n v="2245"/>
    <n v="17"/>
    <x v="13"/>
    <n v="1767"/>
    <n v="2"/>
    <n v="625"/>
    <s v="OTHER ASSAULT"/>
    <s v="1300 1822 0447"/>
    <n v="25"/>
    <s v="M"/>
    <s v="O"/>
    <n v="108"/>
    <s v="PARKING LOT"/>
    <n v="500"/>
    <s v="UNKNOWN WEAPON/OTHER WEAPON"/>
    <s v="IC"/>
    <s v="Invest Cont"/>
    <n v="625"/>
    <m/>
    <m/>
    <m/>
    <s v="18400    PLUMMER                      ST"/>
    <m/>
    <n v="34.242800000000003"/>
    <n v="-118.5338"/>
    <n v="0"/>
  </r>
  <r>
    <n v="220714999"/>
    <d v="2022-10-07T00:00:00"/>
    <d v="2022-10-07T00:00:00"/>
    <n v="1530"/>
    <n v="7"/>
    <x v="0"/>
    <n v="723"/>
    <n v="1"/>
    <n v="510"/>
    <s v="VEHICLE - STOLEN"/>
    <m/>
    <n v="0"/>
    <m/>
    <m/>
    <n v="108"/>
    <s v="PARKING LOT"/>
    <m/>
    <m/>
    <s v="AA"/>
    <s v="Adult Arrest"/>
    <n v="510"/>
    <m/>
    <m/>
    <m/>
    <s v="8000 W  3RD                          ST"/>
    <m/>
    <n v="34.071800000000003"/>
    <n v="-118.36369999999999"/>
    <n v="1"/>
  </r>
  <r>
    <n v="221115172"/>
    <d v="2022-10-17T00:00:00"/>
    <d v="2022-10-16T00:00:00"/>
    <n v="2030"/>
    <n v="11"/>
    <x v="7"/>
    <n v="1116"/>
    <n v="1"/>
    <n v="230"/>
    <s v="ASSAULT WITH DEADLY WEAPON, AGGRAVATED ASSAULT"/>
    <s v="1300 0342 1822 0326 1259 1312 0416"/>
    <n v="15"/>
    <s v="M"/>
    <s v="H"/>
    <n v="101"/>
    <s v="STREET"/>
    <n v="114"/>
    <s v="AIR PISTOL/REVOLVER/RIFLE/BB GUN"/>
    <s v="IC"/>
    <s v="Invest Cont"/>
    <n v="230"/>
    <m/>
    <m/>
    <m/>
    <s v="IRVINGTON                    PL"/>
    <s v="AVE 54"/>
    <n v="34.115200000000002"/>
    <n v="-118.1991"/>
    <n v="0"/>
  </r>
  <r>
    <n v="220617084"/>
    <d v="2022-10-05T00:00:00"/>
    <d v="2022-10-02T00:00:00"/>
    <n v="900"/>
    <n v="6"/>
    <x v="9"/>
    <n v="657"/>
    <n v="2"/>
    <n v="354"/>
    <s v="THEFT OF IDENTITY"/>
    <s v="0377 0344 1822 1501"/>
    <n v="46"/>
    <s v="F"/>
    <s v="H"/>
    <n v="501"/>
    <s v="SINGLE FAMILY DWELLING"/>
    <m/>
    <m/>
    <s v="IC"/>
    <s v="Invest Cont"/>
    <n v="354"/>
    <m/>
    <m/>
    <m/>
    <s v="1000 N  ST ANDREWS                   PL"/>
    <m/>
    <n v="34.089500000000001"/>
    <n v="-118.31140000000001"/>
    <n v="0"/>
  </r>
  <r>
    <n v="221105897"/>
    <d v="2022-02-21T00:00:00"/>
    <d v="2022-02-21T00:00:00"/>
    <n v="500"/>
    <n v="11"/>
    <x v="7"/>
    <n v="1153"/>
    <n v="1"/>
    <n v="310"/>
    <s v="BURGLARY"/>
    <s v="0344 0351"/>
    <n v="49"/>
    <s v="F"/>
    <s v="W"/>
    <n v="501"/>
    <s v="SINGLE FAMILY DWELLING"/>
    <m/>
    <m/>
    <s v="AA"/>
    <s v="Adult Arrest"/>
    <n v="310"/>
    <m/>
    <m/>
    <m/>
    <s v="5100    FRANKLIN                     AV"/>
    <m/>
    <n v="34.1098"/>
    <n v="-118.3039"/>
    <n v="1"/>
  </r>
  <r>
    <n v="220304391"/>
    <d v="2022-01-10T00:00:00"/>
    <d v="2022-01-10T00:00:00"/>
    <n v="800"/>
    <n v="3"/>
    <x v="2"/>
    <n v="354"/>
    <n v="2"/>
    <n v="740"/>
    <s v="VANDALISM - FELONY ($400 &amp; OVER, ALL CHURCH VANDALISMS)"/>
    <s v="0361 0913 0329 1300 0603"/>
    <n v="35"/>
    <s v="M"/>
    <s v="H"/>
    <n v="108"/>
    <s v="PARKING LOT"/>
    <m/>
    <m/>
    <s v="IC"/>
    <s v="Invest Cont"/>
    <n v="740"/>
    <m/>
    <m/>
    <m/>
    <s v="3600    8TH                          AV"/>
    <m/>
    <n v="34.0229"/>
    <n v="-118.32599999999999"/>
    <n v="0"/>
  </r>
  <r>
    <n v="221210739"/>
    <d v="2022-04-27T00:00:00"/>
    <d v="2022-04-22T00:00:00"/>
    <n v="1700"/>
    <n v="12"/>
    <x v="8"/>
    <n v="1232"/>
    <n v="1"/>
    <n v="510"/>
    <s v="VEHICLE - STOLEN"/>
    <m/>
    <n v="0"/>
    <m/>
    <m/>
    <n v="101"/>
    <s v="STREET"/>
    <m/>
    <m/>
    <s v="IC"/>
    <s v="Invest Cont"/>
    <n v="510"/>
    <m/>
    <m/>
    <m/>
    <s v="2800 W  SLAUSON                      AV"/>
    <m/>
    <n v="33.989100000000001"/>
    <n v="-118.3237"/>
    <n v="0"/>
  </r>
  <r>
    <n v="221815687"/>
    <d v="2022-07-04T00:00:00"/>
    <d v="2022-07-04T00:00:00"/>
    <n v="23"/>
    <n v="18"/>
    <x v="17"/>
    <n v="1821"/>
    <n v="1"/>
    <n v="230"/>
    <s v="ASSAULT WITH DEADLY WEAPON, AGGRAVATED ASSAULT"/>
    <s v="1822 1100"/>
    <n v="18"/>
    <s v="M"/>
    <s v="W"/>
    <n v="108"/>
    <s v="PARKING LOT"/>
    <n v="102"/>
    <s v="HAND GUN"/>
    <s v="AO"/>
    <s v="Adult Other"/>
    <n v="230"/>
    <m/>
    <m/>
    <m/>
    <s v="HOOVER                       ST"/>
    <s v="CENTURY                      BL"/>
    <n v="33.945500000000003"/>
    <n v="-118.28700000000001"/>
    <n v="0"/>
  </r>
  <r>
    <n v="220712150"/>
    <d v="2022-07-26T00:00:00"/>
    <d v="2022-07-26T00:00:00"/>
    <n v="2040"/>
    <n v="7"/>
    <x v="0"/>
    <n v="706"/>
    <n v="1"/>
    <n v="210"/>
    <s v="ROBBERY"/>
    <s v="0334 0329 1402 2004"/>
    <n v="21"/>
    <s v="X"/>
    <s v="X"/>
    <n v="203"/>
    <s v="OTHER BUSINESS"/>
    <n v="311"/>
    <s v="HAMMER"/>
    <s v="IC"/>
    <s v="Invest Cont"/>
    <n v="210"/>
    <n v="998"/>
    <m/>
    <m/>
    <s v="800 N  LA BREA                      AV"/>
    <m/>
    <n v="34.085299999999997"/>
    <n v="-118.3441"/>
    <n v="0"/>
  </r>
  <r>
    <n v="221200841"/>
    <d v="2022-10-28T00:00:00"/>
    <d v="2022-10-28T00:00:00"/>
    <n v="700"/>
    <n v="12"/>
    <x v="8"/>
    <n v="1248"/>
    <n v="1"/>
    <n v="210"/>
    <s v="ROBBERY"/>
    <s v="0908 1402 1019 0420 0370 0421 0344 0352 0354 1309"/>
    <n v="26"/>
    <s v="M"/>
    <s v="B"/>
    <n v="505"/>
    <s v="MOTEL"/>
    <n v="400"/>
    <s v="STRONG-ARM (HANDS, FIST, FEET OR BODILY FORCE)"/>
    <s v="AO"/>
    <s v="Adult Other"/>
    <n v="210"/>
    <m/>
    <m/>
    <m/>
    <s v="7100 S  HOOVER                       ST"/>
    <m/>
    <n v="33.979199999999999"/>
    <n v="-118.2893"/>
    <n v="0"/>
  </r>
  <r>
    <n v="220407283"/>
    <d v="2022-04-06T00:00:00"/>
    <d v="2022-04-02T00:00:00"/>
    <n v="1530"/>
    <n v="4"/>
    <x v="4"/>
    <n v="448"/>
    <n v="2"/>
    <n v="354"/>
    <s v="THEFT OF IDENTITY"/>
    <n v="100"/>
    <n v="35"/>
    <s v="F"/>
    <s v="B"/>
    <n v="605"/>
    <s v="AUTOMATED TELLER MACHINE (ATM)"/>
    <m/>
    <m/>
    <s v="IC"/>
    <s v="Invest Cont"/>
    <n v="354"/>
    <m/>
    <m/>
    <m/>
    <s v="1300    DE NEVE                      LN"/>
    <m/>
    <n v="34.056800000000003"/>
    <n v="-118.1968"/>
    <n v="0"/>
  </r>
  <r>
    <n v="220106354"/>
    <d v="2022-02-10T00:00:00"/>
    <d v="2022-02-06T00:00:00"/>
    <n v="2200"/>
    <n v="1"/>
    <x v="1"/>
    <n v="152"/>
    <n v="1"/>
    <n v="341"/>
    <s v="THEFT-GRAND ($950.01 &amp; OVER)EXCPT,GUNS,FOWL,LIVESTK,PROD"/>
    <s v="0344 2032 1822 1606"/>
    <n v="62"/>
    <s v="M"/>
    <s v="H"/>
    <n v="123"/>
    <s v="PARKING UNDERGROUND/BUILDING"/>
    <m/>
    <m/>
    <s v="IC"/>
    <s v="Invest Cont"/>
    <n v="341"/>
    <m/>
    <m/>
    <m/>
    <s v="500 S  OLIVE                        ST"/>
    <m/>
    <n v="34.049500000000002"/>
    <n v="-118.25279999999999"/>
    <n v="0"/>
  </r>
  <r>
    <n v="221709859"/>
    <d v="2022-06-09T00:00:00"/>
    <d v="2022-06-02T00:00:00"/>
    <n v="700"/>
    <n v="17"/>
    <x v="13"/>
    <n v="1759"/>
    <n v="1"/>
    <n v="341"/>
    <s v="THEFT-GRAND ($950.01 &amp; OVER)EXCPT,GUNS,FOWL,LIVESTK,PROD"/>
    <n v="344"/>
    <n v="0"/>
    <s v="X"/>
    <s v="X"/>
    <n v="704"/>
    <s v="ELEMENTARY SCHOOL"/>
    <m/>
    <m/>
    <s v="IC"/>
    <s v="Invest Cont"/>
    <n v="341"/>
    <m/>
    <m/>
    <m/>
    <s v="15800    STARE                        ST"/>
    <m/>
    <n v="34.252800000000001"/>
    <n v="-118.47620000000001"/>
    <n v="0"/>
  </r>
  <r>
    <n v="220618098"/>
    <d v="2022-10-24T00:00:00"/>
    <d v="2022-10-23T00:00:00"/>
    <n v="300"/>
    <n v="6"/>
    <x v="9"/>
    <n v="663"/>
    <n v="1"/>
    <n v="341"/>
    <s v="THEFT-GRAND ($950.01 &amp; OVER)EXCPT,GUNS,FOWL,LIVESTK,PROD"/>
    <s v="1822 0344"/>
    <n v="26"/>
    <s v="M"/>
    <s v="W"/>
    <n v="507"/>
    <s v="CONDOMINIUM/TOWNHOUSE"/>
    <m/>
    <m/>
    <s v="IC"/>
    <s v="Invest Cont"/>
    <n v="341"/>
    <m/>
    <m/>
    <m/>
    <s v="1200    CHEROKEE                     AV"/>
    <m/>
    <n v="34.092599999999997"/>
    <n v="-118.3352"/>
    <n v="0"/>
  </r>
  <r>
    <n v="221016773"/>
    <d v="2022-11-21T00:00:00"/>
    <d v="2022-11-14T00:00:00"/>
    <n v="1400"/>
    <n v="10"/>
    <x v="11"/>
    <n v="1011"/>
    <n v="1"/>
    <n v="420"/>
    <s v="THEFT FROM MOTOR VEHICLE - PETTY ($950 &amp; UNDER)"/>
    <s v="1822 0344 1414"/>
    <n v="66"/>
    <s v="M"/>
    <s v="H"/>
    <n v="101"/>
    <s v="STREET"/>
    <m/>
    <m/>
    <s v="IC"/>
    <s v="Invest Cont"/>
    <n v="420"/>
    <m/>
    <m/>
    <m/>
    <s v="7400    TAMPA                        AV"/>
    <m/>
    <n v="34.204799999999999"/>
    <n v="-118.5535"/>
    <n v="0"/>
  </r>
  <r>
    <n v="221106582"/>
    <d v="2022-03-11T00:00:00"/>
    <d v="2022-02-27T00:00:00"/>
    <n v="1200"/>
    <n v="11"/>
    <x v="7"/>
    <n v="1141"/>
    <n v="1"/>
    <n v="440"/>
    <s v="THEFT PLAIN - PETTY ($950 &amp; UNDER)"/>
    <n v="344"/>
    <n v="30"/>
    <s v="M"/>
    <s v="O"/>
    <n v="146"/>
    <s v="PATIO*"/>
    <m/>
    <m/>
    <s v="IC"/>
    <s v="Invest Cont"/>
    <n v="440"/>
    <m/>
    <m/>
    <m/>
    <s v="N  EDGEMONT                     ST"/>
    <s v="HOLLYWOOD                    BL"/>
    <n v="34.101799999999997"/>
    <n v="-118.2962"/>
    <n v="0"/>
  </r>
  <r>
    <n v="220122934"/>
    <d v="2022-10-20T00:00:00"/>
    <d v="2022-10-20T00:00:00"/>
    <n v="830"/>
    <n v="1"/>
    <x v="1"/>
    <n v="111"/>
    <n v="1"/>
    <n v="440"/>
    <s v="THEFT PLAIN - PETTY ($950 &amp; UNDER)"/>
    <s v="0344 1259 1251 2032"/>
    <n v="15"/>
    <s v="F"/>
    <s v="H"/>
    <n v="721"/>
    <s v="HIGH SCHOOL"/>
    <m/>
    <m/>
    <s v="IC"/>
    <s v="Invest Cont"/>
    <n v="440"/>
    <m/>
    <m/>
    <m/>
    <s v="400 N  GRAND                        AV"/>
    <m/>
    <n v="34.0595"/>
    <n v="-118.24509999999999"/>
    <n v="0"/>
  </r>
  <r>
    <n v="220409416"/>
    <d v="2022-06-04T00:00:00"/>
    <d v="2022-06-04T00:00:00"/>
    <n v="1230"/>
    <n v="4"/>
    <x v="4"/>
    <n v="402"/>
    <n v="1"/>
    <n v="510"/>
    <s v="VEHICLE - STOLEN"/>
    <m/>
    <n v="0"/>
    <m/>
    <m/>
    <n v="101"/>
    <s v="STREET"/>
    <m/>
    <m/>
    <s v="IC"/>
    <s v="Invest Cont"/>
    <n v="510"/>
    <m/>
    <m/>
    <m/>
    <s v="3900    BERENICE                     AV"/>
    <m/>
    <n v="34.088299999999997"/>
    <n v="-118.20569999999999"/>
    <n v="0"/>
  </r>
  <r>
    <n v="220309932"/>
    <d v="2022-05-01T00:00:00"/>
    <d v="2022-04-30T00:00:00"/>
    <n v="1400"/>
    <n v="3"/>
    <x v="2"/>
    <n v="375"/>
    <n v="1"/>
    <n v="331"/>
    <s v="THEFT FROM MOTOR VEHICLE - GRAND ($950.01 AND OVER)"/>
    <s v="1300 0344 1822 1606"/>
    <n v="23"/>
    <s v="F"/>
    <s v="B"/>
    <n v="502"/>
    <s v="MULTI-UNIT DWELLING (APARTMENT, DUPLEX, ETC)"/>
    <m/>
    <m/>
    <s v="IC"/>
    <s v="Invest Cont"/>
    <n v="331"/>
    <m/>
    <m/>
    <m/>
    <s v="2000    BROWNING                     BL"/>
    <m/>
    <n v="34.011800000000001"/>
    <n v="-118.3152"/>
    <n v="0"/>
  </r>
  <r>
    <n v="220706306"/>
    <d v="2022-03-02T00:00:00"/>
    <d v="2022-03-02T00:00:00"/>
    <n v="1310"/>
    <n v="7"/>
    <x v="0"/>
    <n v="723"/>
    <n v="1"/>
    <n v="310"/>
    <s v="BURGLARY"/>
    <s v="1601 1402 0344 1822"/>
    <n v="56"/>
    <s v="F"/>
    <s v="W"/>
    <n v="502"/>
    <s v="MULTI-UNIT DWELLING (APARTMENT, DUPLEX, ETC)"/>
    <m/>
    <m/>
    <s v="IC"/>
    <s v="Invest Cont"/>
    <n v="310"/>
    <n v="998"/>
    <m/>
    <m/>
    <s v="300 S  CRESCENT HEIGHTS             BL"/>
    <m/>
    <n v="34.072099999999999"/>
    <n v="-118.3659"/>
    <n v="0"/>
  </r>
  <r>
    <n v="220507936"/>
    <d v="2022-04-13T00:00:00"/>
    <d v="2022-03-28T00:00:00"/>
    <n v="600"/>
    <n v="5"/>
    <x v="10"/>
    <n v="557"/>
    <n v="1"/>
    <n v="510"/>
    <s v="VEHICLE - STOLEN"/>
    <m/>
    <n v="0"/>
    <m/>
    <m/>
    <n v="108"/>
    <s v="PARKING LOT"/>
    <m/>
    <m/>
    <s v="IC"/>
    <s v="Invest Cont"/>
    <n v="510"/>
    <m/>
    <m/>
    <m/>
    <s v="500 W  5TH                          ST"/>
    <m/>
    <n v="33.739699999999999"/>
    <n v="-118.28789999999999"/>
    <n v="0"/>
  </r>
  <r>
    <n v="220709621"/>
    <d v="2022-05-24T00:00:00"/>
    <d v="2022-05-18T00:00:00"/>
    <n v="1"/>
    <n v="7"/>
    <x v="0"/>
    <n v="783"/>
    <n v="2"/>
    <n v="354"/>
    <s v="THEFT OF IDENTITY"/>
    <s v="1822 0100 0930"/>
    <n v="47"/>
    <s v="F"/>
    <s v="B"/>
    <n v="501"/>
    <s v="SINGLE FAMILY DWELLING"/>
    <m/>
    <m/>
    <s v="IC"/>
    <s v="Invest Cont"/>
    <n v="354"/>
    <m/>
    <m/>
    <m/>
    <s v="2000 S  RIDGELEY                     DR"/>
    <m/>
    <n v="34.0398"/>
    <n v="-118.35899999999999"/>
    <n v="0"/>
  </r>
  <r>
    <n v="221712750"/>
    <d v="2022-08-26T00:00:00"/>
    <d v="2022-08-25T00:00:00"/>
    <n v="1400"/>
    <n v="17"/>
    <x v="13"/>
    <n v="1751"/>
    <n v="2"/>
    <n v="662"/>
    <s v="BUNCO, GRAND THEFT"/>
    <s v="0701 0800 0344 1202 1501"/>
    <n v="75"/>
    <s v="F"/>
    <s v="W"/>
    <n v="507"/>
    <s v="CONDOMINIUM/TOWNHOUSE"/>
    <m/>
    <m/>
    <s v="IC"/>
    <s v="Invest Cont"/>
    <n v="662"/>
    <m/>
    <m/>
    <m/>
    <s v="21900    LASSEN                       ST"/>
    <m/>
    <n v="34.253399999999999"/>
    <n v="-118.60720000000001"/>
    <n v="0"/>
  </r>
  <r>
    <n v="220115577"/>
    <d v="2022-07-04T00:00:00"/>
    <d v="2022-07-04T00:00:00"/>
    <n v="253"/>
    <n v="1"/>
    <x v="1"/>
    <n v="182"/>
    <n v="1"/>
    <n v="330"/>
    <s v="BURGLARY FROM VEHICLE"/>
    <s v="0322 1822"/>
    <n v="27"/>
    <s v="F"/>
    <s v="B"/>
    <n v="108"/>
    <s v="PARKING LOT"/>
    <m/>
    <m/>
    <s v="IC"/>
    <s v="Invest Cont"/>
    <n v="330"/>
    <m/>
    <m/>
    <m/>
    <s v="1000 S  FLOWER                       ST"/>
    <m/>
    <n v="34.044400000000003"/>
    <n v="-118.2628"/>
    <n v="0"/>
  </r>
  <r>
    <n v="220110776"/>
    <d v="2022-04-21T00:00:00"/>
    <d v="2022-04-21T00:00:00"/>
    <n v="1000"/>
    <n v="1"/>
    <x v="1"/>
    <n v="142"/>
    <n v="1"/>
    <n v="350"/>
    <s v="THEFT, PERSON"/>
    <s v="0344 0345 0346 1202 1822"/>
    <n v="73"/>
    <s v="F"/>
    <s v="O"/>
    <n v="102"/>
    <s v="SIDEWALK"/>
    <m/>
    <m/>
    <s v="IC"/>
    <s v="Invest Cont"/>
    <n v="350"/>
    <m/>
    <m/>
    <m/>
    <s v="5TH                          ST"/>
    <s v="HILL"/>
    <n v="34.0488"/>
    <n v="-118.2518"/>
    <n v="0"/>
  </r>
  <r>
    <n v="221715595"/>
    <d v="2022-11-02T00:00:00"/>
    <d v="2022-11-02T00:00:00"/>
    <n v="2000"/>
    <n v="17"/>
    <x v="13"/>
    <n v="1712"/>
    <n v="2"/>
    <n v="624"/>
    <s v="BATTERY - SIMPLE ASSAULT"/>
    <s v="1300 1206 1822 0416 0444 0429"/>
    <n v="59"/>
    <s v="M"/>
    <s v="O"/>
    <n v="501"/>
    <s v="SINGLE FAMILY DWELLING"/>
    <n v="400"/>
    <s v="STRONG-ARM (HANDS, FIST, FEET OR BODILY FORCE)"/>
    <s v="IC"/>
    <s v="Invest Cont"/>
    <n v="624"/>
    <m/>
    <m/>
    <m/>
    <s v="11400    TWIN HILLS                   AV"/>
    <m/>
    <n v="34.277900000000002"/>
    <n v="-118.5547"/>
    <n v="0"/>
  </r>
  <r>
    <n v="221515114"/>
    <d v="2022-09-15T00:00:00"/>
    <d v="2022-09-12T00:00:00"/>
    <n v="1329"/>
    <n v="15"/>
    <x v="18"/>
    <n v="1591"/>
    <n v="1"/>
    <n v="440"/>
    <s v="THEFT PLAIN - PETTY ($950 &amp; UNDER)"/>
    <s v="1822 0394 0344"/>
    <n v="48"/>
    <s v="M"/>
    <s v="H"/>
    <n v="146"/>
    <s v="PATIO*"/>
    <m/>
    <m/>
    <s v="IC"/>
    <s v="Invest Cont"/>
    <n v="440"/>
    <m/>
    <m/>
    <m/>
    <s v="3800    GOODLAND                     AV"/>
    <m/>
    <n v="34.139499999999998"/>
    <n v="-118.4081"/>
    <n v="0"/>
  </r>
  <r>
    <n v="220311853"/>
    <d v="2022-06-06T00:00:00"/>
    <d v="2022-05-29T00:00:00"/>
    <n v="1500"/>
    <n v="3"/>
    <x v="2"/>
    <n v="325"/>
    <n v="1"/>
    <n v="420"/>
    <s v="THEFT FROM MOTOR VEHICLE - PETTY ($950 &amp; UNDER)"/>
    <m/>
    <n v="0"/>
    <m/>
    <m/>
    <n v="101"/>
    <s v="STREET"/>
    <m/>
    <m/>
    <s v="IC"/>
    <s v="Invest Cont"/>
    <n v="420"/>
    <m/>
    <m/>
    <m/>
    <s v="VERMONT                      AV"/>
    <s v="ADAMS                        BL"/>
    <n v="34.032800000000002"/>
    <n v="-118.2916"/>
    <n v="0"/>
  </r>
  <r>
    <n v="221716006"/>
    <d v="2022-07-29T00:00:00"/>
    <d v="2022-07-21T00:00:00"/>
    <n v="1"/>
    <n v="17"/>
    <x v="13"/>
    <n v="1709"/>
    <n v="2"/>
    <n v="745"/>
    <s v="VANDALISM - MISDEAMEANOR ($399 OR UNDER)"/>
    <n v="329"/>
    <n v="30"/>
    <s v="M"/>
    <s v="F"/>
    <n v="707"/>
    <s v="GARAGE/CARPORT"/>
    <m/>
    <m/>
    <s v="IC"/>
    <s v="Invest Cont"/>
    <n v="745"/>
    <m/>
    <m/>
    <m/>
    <s v="11600    BLUCHER                      AV"/>
    <m/>
    <n v="34.281100000000002"/>
    <n v="-118.4699"/>
    <n v="0"/>
  </r>
  <r>
    <n v="221710570"/>
    <d v="2022-06-25T00:00:00"/>
    <d v="2022-06-25T00:00:00"/>
    <n v="1100"/>
    <n v="17"/>
    <x v="13"/>
    <n v="1794"/>
    <n v="2"/>
    <n v="624"/>
    <s v="BATTERY - SIMPLE ASSAULT"/>
    <s v="1822 0416 0447"/>
    <n v="53"/>
    <s v="F"/>
    <s v="B"/>
    <n v="210"/>
    <s v="RESTAURANT/FAST FOOD"/>
    <n v="500"/>
    <s v="UNKNOWN WEAPON/OTHER WEAPON"/>
    <s v="AO"/>
    <s v="Adult Other"/>
    <n v="624"/>
    <m/>
    <m/>
    <m/>
    <s v="8300    RESEDA                       BL"/>
    <m/>
    <n v="34.220799999999997"/>
    <n v="-118.5361"/>
    <n v="0"/>
  </r>
  <r>
    <n v="220511757"/>
    <d v="2022-07-26T00:00:00"/>
    <d v="2022-07-23T00:00:00"/>
    <n v="1730"/>
    <n v="5"/>
    <x v="10"/>
    <n v="509"/>
    <n v="2"/>
    <n v="740"/>
    <s v="VANDALISM - FELONY ($400 &amp; OVER, ALL CHURCH VANDALISMS)"/>
    <n v="329"/>
    <n v="0"/>
    <s v="X"/>
    <s v="X"/>
    <n v="738"/>
    <s v="LIBRARY"/>
    <m/>
    <m/>
    <s v="IC"/>
    <s v="Invest Cont"/>
    <n v="740"/>
    <m/>
    <m/>
    <m/>
    <s v="24000    WESTERN                      AV"/>
    <m/>
    <n v="33.807200000000002"/>
    <n v="-118.30759999999999"/>
    <n v="0"/>
  </r>
  <r>
    <n v="220306731"/>
    <d v="2022-03-01T00:00:00"/>
    <d v="2022-02-28T00:00:00"/>
    <n v="2200"/>
    <n v="3"/>
    <x v="2"/>
    <n v="315"/>
    <n v="1"/>
    <n v="510"/>
    <s v="VEHICLE - STOLEN"/>
    <m/>
    <n v="0"/>
    <m/>
    <m/>
    <n v="101"/>
    <s v="STREET"/>
    <m/>
    <m/>
    <s v="IC"/>
    <s v="Invest Cont"/>
    <n v="510"/>
    <m/>
    <m/>
    <m/>
    <s v="2000 W  27TH                         ST"/>
    <m/>
    <n v="34.033999999999999"/>
    <n v="-118.3133"/>
    <n v="0"/>
  </r>
  <r>
    <n v="221207206"/>
    <d v="2022-03-01T00:00:00"/>
    <d v="2022-03-01T00:00:00"/>
    <n v="1305"/>
    <n v="12"/>
    <x v="8"/>
    <n v="1267"/>
    <n v="1"/>
    <n v="230"/>
    <s v="ASSAULT WITH DEADLY WEAPON, AGGRAVATED ASSAULT"/>
    <s v="0919 1822 0400 0411"/>
    <n v="23"/>
    <s v="F"/>
    <s v="B"/>
    <n v="101"/>
    <s v="STREET"/>
    <n v="218"/>
    <s v="OTHER CUTTING INSTRUMENT"/>
    <s v="IC"/>
    <s v="Invest Cont"/>
    <n v="230"/>
    <m/>
    <m/>
    <m/>
    <s v="900 W  84TH                         ST"/>
    <m/>
    <n v="33.962400000000002"/>
    <n v="-118.2895"/>
    <n v="0"/>
  </r>
  <r>
    <n v="221515327"/>
    <d v="2022-09-24T00:00:00"/>
    <d v="2022-08-24T00:00:00"/>
    <n v="1330"/>
    <n v="15"/>
    <x v="18"/>
    <n v="1513"/>
    <n v="1"/>
    <n v="440"/>
    <s v="THEFT PLAIN - PETTY ($950 &amp; UNDER)"/>
    <n v="344"/>
    <n v="39"/>
    <s v="F"/>
    <s v="O"/>
    <n v="502"/>
    <s v="MULTI-UNIT DWELLING (APARTMENT, DUPLEX, ETC)"/>
    <m/>
    <m/>
    <s v="IC"/>
    <s v="Invest Cont"/>
    <n v="440"/>
    <m/>
    <m/>
    <m/>
    <s v="7100    BELLAIRE                     AV"/>
    <m/>
    <n v="34.199399999999997"/>
    <n v="-118.40940000000001"/>
    <n v="0"/>
  </r>
  <r>
    <n v="221605402"/>
    <d v="2022-02-14T00:00:00"/>
    <d v="2022-02-11T00:00:00"/>
    <n v="2030"/>
    <n v="16"/>
    <x v="20"/>
    <n v="1601"/>
    <n v="1"/>
    <n v="510"/>
    <s v="VEHICLE - STOLEN"/>
    <m/>
    <n v="0"/>
    <m/>
    <m/>
    <n v="101"/>
    <s v="STREET"/>
    <m/>
    <m/>
    <s v="IC"/>
    <s v="Invest Cont"/>
    <n v="510"/>
    <m/>
    <m/>
    <m/>
    <s v="13000    VAUGHN                       ST"/>
    <m/>
    <n v="34.2866"/>
    <n v="-118.4157"/>
    <n v="0"/>
  </r>
  <r>
    <n v="220914351"/>
    <d v="2022-09-26T00:00:00"/>
    <d v="2022-09-26T00:00:00"/>
    <n v="1945"/>
    <n v="9"/>
    <x v="3"/>
    <n v="941"/>
    <n v="2"/>
    <n v="624"/>
    <s v="BATTERY - SIMPLE ASSAULT"/>
    <s v="0444 0910"/>
    <n v="50"/>
    <s v="F"/>
    <s v="B"/>
    <n v="801"/>
    <s v="MTA BUS"/>
    <n v="400"/>
    <s v="STRONG-ARM (HANDS, FIST, FEET OR BODILY FORCE)"/>
    <s v="IC"/>
    <s v="Invest Cont"/>
    <n v="624"/>
    <m/>
    <m/>
    <m/>
    <s v="SEPULVEDA                    BL"/>
    <s v="HATTERAS"/>
    <n v="34.175699999999999"/>
    <n v="-118.4662"/>
    <n v="0"/>
  </r>
  <r>
    <n v="221914417"/>
    <d v="2022-09-13T00:00:00"/>
    <d v="2022-08-22T00:00:00"/>
    <n v="1925"/>
    <n v="19"/>
    <x v="16"/>
    <n v="1991"/>
    <n v="2"/>
    <n v="354"/>
    <s v="THEFT OF IDENTITY"/>
    <s v="0935 0929 0922"/>
    <n v="33"/>
    <s v="F"/>
    <s v="H"/>
    <n v="502"/>
    <s v="MULTI-UNIT DWELLING (APARTMENT, DUPLEX, ETC)"/>
    <m/>
    <m/>
    <s v="IC"/>
    <s v="Invest Cont"/>
    <n v="354"/>
    <m/>
    <m/>
    <m/>
    <s v="8100    LANGDON                      AV"/>
    <m/>
    <n v="34.217599999999997"/>
    <n v="-118.4688"/>
    <n v="0"/>
  </r>
  <r>
    <n v="221418578"/>
    <d v="2022-11-01T00:00:00"/>
    <d v="2022-05-28T00:00:00"/>
    <n v="400"/>
    <n v="14"/>
    <x v="14"/>
    <n v="1458"/>
    <n v="2"/>
    <n v="930"/>
    <s v="CRIMINAL THREATS - NO WEAPON DISPLAYED"/>
    <n v="421"/>
    <n v="0"/>
    <s v="M"/>
    <s v="H"/>
    <n v="503"/>
    <s v="HOTEL"/>
    <n v="511"/>
    <s v="VERBAL THREAT"/>
    <s v="IC"/>
    <s v="Invest Cont"/>
    <n v="930"/>
    <m/>
    <m/>
    <m/>
    <s v="4700 S  SLAUSON                      AV"/>
    <m/>
    <n v="33.996600000000001"/>
    <n v="-118.41160000000001"/>
    <n v="0"/>
  </r>
  <r>
    <n v="221717382"/>
    <d v="2022-12-08T00:00:00"/>
    <d v="2022-11-22T00:00:00"/>
    <n v="1630"/>
    <n v="17"/>
    <x v="13"/>
    <n v="1729"/>
    <n v="1"/>
    <n v="442"/>
    <s v="SHOPLIFTING - PETTY THEFT ($950 &amp; UNDER)"/>
    <n v="325"/>
    <n v="29"/>
    <s v="X"/>
    <s v="H"/>
    <n v="404"/>
    <s v="DEPARTMENT STORE"/>
    <m/>
    <m/>
    <s v="IC"/>
    <s v="Invest Cont"/>
    <n v="442"/>
    <m/>
    <m/>
    <m/>
    <s v="11100    BALBOA                       BL"/>
    <m/>
    <n v="34.275700000000001"/>
    <n v="-118.51439999999999"/>
    <n v="0"/>
  </r>
  <r>
    <n v="220915812"/>
    <d v="2022-11-05T00:00:00"/>
    <d v="2022-10-28T00:00:00"/>
    <n v="2230"/>
    <n v="9"/>
    <x v="3"/>
    <n v="901"/>
    <n v="1"/>
    <n v="440"/>
    <s v="THEFT PLAIN - PETTY ($950 &amp; UNDER)"/>
    <s v="0344 0913 1817 1218"/>
    <n v="40"/>
    <s v="F"/>
    <s v="B"/>
    <n v="101"/>
    <s v="STREET"/>
    <m/>
    <m/>
    <s v="AO"/>
    <s v="Adult Other"/>
    <n v="440"/>
    <m/>
    <m/>
    <m/>
    <s v="SHERMAN"/>
    <s v="SAN DIEGO FW"/>
    <n v="34.208500000000001"/>
    <n v="-118.46980000000001"/>
    <n v="0"/>
  </r>
  <r>
    <n v="221714349"/>
    <d v="2022-10-05T00:00:00"/>
    <d v="2022-09-21T00:00:00"/>
    <n v="1100"/>
    <n v="17"/>
    <x v="13"/>
    <n v="1705"/>
    <n v="1"/>
    <n v="510"/>
    <s v="VEHICLE - STOLEN"/>
    <m/>
    <n v="0"/>
    <m/>
    <m/>
    <n v="108"/>
    <s v="PARKING LOT"/>
    <m/>
    <m/>
    <s v="IC"/>
    <s v="Invest Cont"/>
    <n v="510"/>
    <m/>
    <m/>
    <m/>
    <s v="15000    SAN FERNANDO                 RD"/>
    <m/>
    <n v="34.329099999999997"/>
    <n v="-118.5046"/>
    <n v="0"/>
  </r>
  <r>
    <n v="220415627"/>
    <d v="2022-11-22T00:00:00"/>
    <d v="2022-11-22T00:00:00"/>
    <n v="2048"/>
    <n v="4"/>
    <x v="4"/>
    <n v="497"/>
    <n v="1"/>
    <n v="440"/>
    <s v="THEFT PLAIN - PETTY ($950 &amp; UNDER)"/>
    <n v="325"/>
    <n v="0"/>
    <s v="M"/>
    <s v="X"/>
    <n v="203"/>
    <s v="OTHER BUSINESS"/>
    <m/>
    <m/>
    <s v="IC"/>
    <s v="Invest Cont"/>
    <n v="440"/>
    <m/>
    <m/>
    <m/>
    <s v="2700 E  OLYMPIC                      BL"/>
    <m/>
    <n v="34.024299999999997"/>
    <n v="-118.21980000000001"/>
    <n v="0"/>
  </r>
  <r>
    <n v="221113018"/>
    <d v="2022-08-22T00:00:00"/>
    <d v="2022-08-21T00:00:00"/>
    <n v="1700"/>
    <n v="11"/>
    <x v="7"/>
    <n v="1171"/>
    <n v="1"/>
    <n v="341"/>
    <s v="THEFT-GRAND ($950.01 &amp; OVER)EXCPT,GUNS,FOWL,LIVESTK,PROD"/>
    <n v="344"/>
    <n v="32"/>
    <s v="M"/>
    <s v="O"/>
    <n v="118"/>
    <s v="CONSTRUCTION SITE"/>
    <m/>
    <m/>
    <s v="IC"/>
    <s v="Invest Cont"/>
    <n v="341"/>
    <m/>
    <m/>
    <m/>
    <s v="1200    HYPERION                     AV"/>
    <m/>
    <n v="34.093800000000002"/>
    <n v="-118.2784"/>
    <n v="0"/>
  </r>
  <r>
    <n v="222111328"/>
    <d v="2022-06-28T00:00:00"/>
    <d v="2022-06-28T00:00:00"/>
    <n v="358"/>
    <n v="21"/>
    <x v="15"/>
    <n v="2187"/>
    <n v="1"/>
    <n v="310"/>
    <s v="BURGLARY"/>
    <s v="1609 0321"/>
    <n v="35"/>
    <s v="M"/>
    <s v="X"/>
    <n v="210"/>
    <s v="RESTAURANT/FAST FOOD"/>
    <m/>
    <m/>
    <s v="IC"/>
    <s v="Invest Cont"/>
    <n v="310"/>
    <m/>
    <m/>
    <m/>
    <s v="20900    VENTURA                      BL"/>
    <m/>
    <n v="34.166400000000003"/>
    <n v="-118.5882"/>
    <n v="0"/>
  </r>
  <r>
    <n v="220208532"/>
    <d v="2022-04-08T00:00:00"/>
    <d v="2022-04-08T00:00:00"/>
    <n v="1030"/>
    <n v="2"/>
    <x v="5"/>
    <n v="246"/>
    <n v="2"/>
    <n v="930"/>
    <s v="CRIMINAL THREATS - NO WEAPON DISPLAYED"/>
    <s v="0432 1822 0443 1266"/>
    <n v="33"/>
    <s v="M"/>
    <s v="B"/>
    <n v="502"/>
    <s v="MULTI-UNIT DWELLING (APARTMENT, DUPLEX, ETC)"/>
    <n v="511"/>
    <s v="VERBAL THREAT"/>
    <s v="IC"/>
    <s v="Invest Cont"/>
    <n v="930"/>
    <m/>
    <m/>
    <m/>
    <s v="600 S  ALVARADO                     ST"/>
    <m/>
    <n v="34.0595"/>
    <n v="-118.2749"/>
    <n v="0"/>
  </r>
  <r>
    <n v="220320151"/>
    <d v="2022-11-11T00:00:00"/>
    <d v="2022-11-06T00:00:00"/>
    <n v="835"/>
    <n v="3"/>
    <x v="2"/>
    <n v="362"/>
    <n v="2"/>
    <n v="354"/>
    <s v="THEFT OF IDENTITY"/>
    <s v="0100 1822"/>
    <n v="51"/>
    <s v="F"/>
    <s v="B"/>
    <n v="502"/>
    <s v="MULTI-UNIT DWELLING (APARTMENT, DUPLEX, ETC)"/>
    <m/>
    <m/>
    <s v="IC"/>
    <s v="Invest Cont"/>
    <n v="354"/>
    <m/>
    <m/>
    <m/>
    <s v="3800    POTOMAC                      AV"/>
    <m/>
    <n v="34.015999999999998"/>
    <n v="-118.346"/>
    <n v="0"/>
  </r>
  <r>
    <n v="220210109"/>
    <d v="2022-05-09T00:00:00"/>
    <d v="2022-05-09T00:00:00"/>
    <n v="1600"/>
    <n v="2"/>
    <x v="5"/>
    <n v="246"/>
    <n v="1"/>
    <n v="761"/>
    <s v="BRANDISH WEAPON"/>
    <s v="0344 0342 0432 1822 1218 0305 0312 0202 0906"/>
    <n v="45"/>
    <s v="M"/>
    <s v="B"/>
    <n v="101"/>
    <s v="STREET"/>
    <n v="102"/>
    <s v="HAND GUN"/>
    <s v="IC"/>
    <s v="Invest Cont"/>
    <n v="761"/>
    <m/>
    <m/>
    <m/>
    <s v="2000 W  3RD                          ST"/>
    <m/>
    <n v="34.0625"/>
    <n v="-118.2715"/>
    <n v="0"/>
  </r>
  <r>
    <n v="221317517"/>
    <d v="2022-09-12T00:00:00"/>
    <d v="2022-08-01T00:00:00"/>
    <n v="812"/>
    <n v="13"/>
    <x v="6"/>
    <n v="1313"/>
    <n v="2"/>
    <n v="354"/>
    <s v="THEFT OF IDENTITY"/>
    <n v="922"/>
    <n v="39"/>
    <s v="M"/>
    <s v="B"/>
    <n v="605"/>
    <s v="AUTOMATED TELLER MACHINE (ATM)"/>
    <m/>
    <m/>
    <s v="IC"/>
    <s v="Invest Cont"/>
    <n v="354"/>
    <m/>
    <m/>
    <m/>
    <s v="1300    MYRTLE                       ST"/>
    <m/>
    <n v="34.033799999999999"/>
    <n v="-118.2557"/>
    <n v="0"/>
  </r>
  <r>
    <n v="221518311"/>
    <d v="2022-12-07T00:00:00"/>
    <d v="2022-12-05T00:00:00"/>
    <n v="1245"/>
    <n v="15"/>
    <x v="18"/>
    <n v="1512"/>
    <n v="2"/>
    <n v="624"/>
    <s v="BATTERY - SIMPLE ASSAULT"/>
    <s v="0408 1258"/>
    <n v="9"/>
    <s v="F"/>
    <s v="H"/>
    <n v="704"/>
    <s v="ELEMENTARY SCHOOL"/>
    <n v="400"/>
    <s v="STRONG-ARM (HANDS, FIST, FEET OR BODILY FORCE)"/>
    <s v="AO"/>
    <s v="Adult Other"/>
    <n v="624"/>
    <m/>
    <m/>
    <m/>
    <s v="6800    COLDWATER CANYON             AV"/>
    <m/>
    <n v="34.197299999999998"/>
    <n v="-118.41160000000001"/>
    <n v="0"/>
  </r>
  <r>
    <n v="222117165"/>
    <d v="2022-11-28T00:00:00"/>
    <d v="2022-11-28T00:00:00"/>
    <n v="1745"/>
    <n v="21"/>
    <x v="15"/>
    <n v="2187"/>
    <n v="1"/>
    <n v="230"/>
    <s v="ASSAULT WITH DEADLY WEAPON, AGGRAVATED ASSAULT"/>
    <s v="1822 1281 1402 0919 0416"/>
    <n v="49"/>
    <s v="M"/>
    <s v="W"/>
    <n v="108"/>
    <s v="PARKING LOT"/>
    <n v="101"/>
    <s v="REVOLVER"/>
    <s v="IC"/>
    <s v="Invest Cont"/>
    <n v="230"/>
    <n v="998"/>
    <m/>
    <m/>
    <s v="21700    VENTURA                      BL"/>
    <m/>
    <n v="34.168300000000002"/>
    <n v="-118.6007"/>
    <n v="0"/>
  </r>
  <r>
    <n v="220708337"/>
    <d v="2022-04-23T00:00:00"/>
    <d v="2022-04-23T00:00:00"/>
    <n v="600"/>
    <n v="7"/>
    <x v="0"/>
    <n v="711"/>
    <n v="2"/>
    <n v="626"/>
    <s v="INTIMATE PARTNER - SIMPLE ASSAULT"/>
    <s v="0419 0416 0446 0448 0913"/>
    <n v="30"/>
    <s v="M"/>
    <s v="H"/>
    <n v="501"/>
    <s v="SINGLE FAMILY DWELLING"/>
    <n v="400"/>
    <s v="STRONG-ARM (HANDS, FIST, FEET OR BODILY FORCE)"/>
    <s v="AA"/>
    <s v="Adult Arrest"/>
    <n v="626"/>
    <m/>
    <m/>
    <m/>
    <s v="400 N  ORLANDO                      AV"/>
    <m/>
    <n v="34.078099999999999"/>
    <n v="-118.3732"/>
    <n v="1"/>
  </r>
  <r>
    <n v="220108600"/>
    <d v="2022-03-18T00:00:00"/>
    <d v="2022-03-18T00:00:00"/>
    <n v="510"/>
    <n v="1"/>
    <x v="1"/>
    <n v="162"/>
    <n v="2"/>
    <n v="888"/>
    <s v="TRESPASSING"/>
    <s v="1501 0910"/>
    <n v="0"/>
    <s v="X"/>
    <s v="X"/>
    <n v="904"/>
    <s v="MTA - RED LINE - WESTLAKE/MACARTHUR PARK"/>
    <m/>
    <m/>
    <s v="IC"/>
    <s v="Invest Cont"/>
    <n v="888"/>
    <m/>
    <m/>
    <m/>
    <s v="MACARTHUR                    PK"/>
    <s v="WESTLAKE"/>
    <n v="34.046199999999999"/>
    <n v="-118.2585"/>
    <n v="0"/>
  </r>
  <r>
    <n v="222114564"/>
    <d v="2022-09-22T00:00:00"/>
    <d v="2022-09-22T00:00:00"/>
    <n v="930"/>
    <n v="21"/>
    <x v="15"/>
    <n v="2146"/>
    <n v="2"/>
    <n v="624"/>
    <s v="BATTERY - SIMPLE ASSAULT"/>
    <n v="417"/>
    <n v="51"/>
    <s v="M"/>
    <s v="H"/>
    <n v="108"/>
    <s v="PARKING LOT"/>
    <n v="400"/>
    <s v="STRONG-ARM (HANDS, FIST, FEET OR BODILY FORCE)"/>
    <s v="IC"/>
    <s v="Invest Cont"/>
    <n v="624"/>
    <m/>
    <m/>
    <m/>
    <s v="21200    SHERMAN                      WY"/>
    <m/>
    <n v="34.201000000000001"/>
    <n v="-118.5943"/>
    <n v="0"/>
  </r>
  <r>
    <n v="220708122"/>
    <d v="2022-04-15T00:00:00"/>
    <d v="2022-04-15T00:00:00"/>
    <n v="1000"/>
    <n v="7"/>
    <x v="0"/>
    <n v="719"/>
    <n v="2"/>
    <n v="740"/>
    <s v="VANDALISM - FELONY ($400 &amp; OVER, ALL CHURCH VANDALISMS)"/>
    <n v="329"/>
    <n v="68"/>
    <s v="M"/>
    <s v="W"/>
    <n v="501"/>
    <s v="SINGLE FAMILY DWELLING"/>
    <m/>
    <m/>
    <s v="IC"/>
    <s v="Invest Cont"/>
    <n v="740"/>
    <m/>
    <m/>
    <m/>
    <s v="500    LILLIAN                      WY"/>
    <m/>
    <n v="34.078899999999997"/>
    <n v="-118.3284"/>
    <n v="0"/>
  </r>
  <r>
    <n v="220910577"/>
    <d v="2022-06-20T00:00:00"/>
    <d v="2022-06-20T00:00:00"/>
    <n v="1900"/>
    <n v="9"/>
    <x v="3"/>
    <n v="923"/>
    <n v="1"/>
    <n v="210"/>
    <s v="ROBBERY"/>
    <s v="1281 0342 1822 0213 1309 0416 0344 0202"/>
    <n v="29"/>
    <s v="M"/>
    <s v="H"/>
    <n v="101"/>
    <s v="STREET"/>
    <n v="109"/>
    <s v="SEMI-AUTOMATIC PISTOL"/>
    <s v="IC"/>
    <s v="Invest Cont"/>
    <n v="210"/>
    <n v="920"/>
    <m/>
    <m/>
    <s v="VANOWEN                      ST"/>
    <s v="VAN NUYS                     BL"/>
    <n v="34.193899999999999"/>
    <n v="-118.4487"/>
    <n v="0"/>
  </r>
  <r>
    <n v="220407041"/>
    <d v="2022-03-30T00:00:00"/>
    <d v="2022-03-29T00:00:00"/>
    <n v="200"/>
    <n v="4"/>
    <x v="4"/>
    <n v="407"/>
    <n v="1"/>
    <n v="310"/>
    <s v="BURGLARY"/>
    <n v="325"/>
    <n v="0"/>
    <s v="X"/>
    <s v="X"/>
    <n v="109"/>
    <s v="PARK/PLAYGROUND"/>
    <m/>
    <m/>
    <s v="IC"/>
    <s v="Invest Cont"/>
    <n v="310"/>
    <m/>
    <m/>
    <m/>
    <s v="4500    MERCURY                      AV"/>
    <m/>
    <n v="34.085900000000002"/>
    <n v="-118.19070000000001"/>
    <n v="0"/>
  </r>
  <r>
    <n v="222017447"/>
    <d v="2022-11-19T00:00:00"/>
    <d v="2022-11-19T00:00:00"/>
    <n v="1800"/>
    <n v="20"/>
    <x v="19"/>
    <n v="2015"/>
    <n v="2"/>
    <n v="740"/>
    <s v="VANDALISM - FELONY ($400 &amp; OVER, ALL CHURCH VANDALISMS)"/>
    <s v="0329 0342 0913 1309 1814 0202"/>
    <n v="22"/>
    <s v="F"/>
    <s v="H"/>
    <n v="122"/>
    <s v="VEHICLE, PASSENGER/TRUCK"/>
    <m/>
    <m/>
    <s v="AO"/>
    <s v="Adult Other"/>
    <n v="740"/>
    <m/>
    <m/>
    <m/>
    <s v="1ST                          ST"/>
    <s v="CATALINA                     ST"/>
    <n v="34.072699999999998"/>
    <n v="-118.2954"/>
    <n v="0"/>
  </r>
  <r>
    <n v="221914782"/>
    <d v="2022-09-22T00:00:00"/>
    <d v="2022-09-21T00:00:00"/>
    <n v="1735"/>
    <n v="19"/>
    <x v="16"/>
    <n v="1982"/>
    <n v="1"/>
    <n v="510"/>
    <s v="VEHICLE - STOLEN"/>
    <m/>
    <n v="0"/>
    <m/>
    <m/>
    <n v="101"/>
    <s v="STREET"/>
    <m/>
    <m/>
    <s v="IC"/>
    <s v="Invest Cont"/>
    <n v="510"/>
    <m/>
    <m/>
    <m/>
    <s v="8700    PARTHENIA                    PL"/>
    <m/>
    <n v="34.228999999999999"/>
    <n v="-118.4654"/>
    <n v="0"/>
  </r>
  <r>
    <n v="220609435"/>
    <d v="2022-04-22T00:00:00"/>
    <d v="2022-04-15T00:00:00"/>
    <n v="1600"/>
    <n v="6"/>
    <x v="9"/>
    <n v="669"/>
    <n v="2"/>
    <n v="740"/>
    <s v="VANDALISM - FELONY ($400 &amp; OVER, ALL CHURCH VANDALISMS)"/>
    <s v="0329 1822 1501 1300"/>
    <n v="36"/>
    <s v="F"/>
    <s v="W"/>
    <n v="502"/>
    <s v="MULTI-UNIT DWELLING (APARTMENT, DUPLEX, ETC)"/>
    <m/>
    <m/>
    <s v="IC"/>
    <s v="Invest Cont"/>
    <n v="740"/>
    <m/>
    <m/>
    <m/>
    <s v="1200 N  HOBART                       BL"/>
    <m/>
    <n v="34.093299999999999"/>
    <n v="-118.30459999999999"/>
    <n v="0"/>
  </r>
  <r>
    <n v="220716254"/>
    <d v="2022-11-06T00:00:00"/>
    <d v="2022-11-06T00:00:00"/>
    <n v="1811"/>
    <n v="7"/>
    <x v="0"/>
    <n v="736"/>
    <n v="1"/>
    <n v="341"/>
    <s v="THEFT-GRAND ($950.01 &amp; OVER)EXCPT,GUNS,FOWL,LIVESTK,PROD"/>
    <n v="325"/>
    <n v="0"/>
    <s v="X"/>
    <s v="X"/>
    <n v="404"/>
    <s v="DEPARTMENT STORE"/>
    <m/>
    <m/>
    <s v="IC"/>
    <s v="Invest Cont"/>
    <n v="341"/>
    <m/>
    <m/>
    <m/>
    <s v="400 S  LA BREA                      AV"/>
    <m/>
    <n v="34.066899999999997"/>
    <n v="-118.3456"/>
    <n v="0"/>
  </r>
  <r>
    <n v="221226258"/>
    <d v="2022-12-31T00:00:00"/>
    <d v="2022-12-31T00:00:00"/>
    <n v="115"/>
    <n v="12"/>
    <x v="8"/>
    <n v="1218"/>
    <n v="2"/>
    <n v="624"/>
    <s v="BATTERY - SIMPLE ASSAULT"/>
    <s v="0400 0416 0913 1266 0601 0448"/>
    <n v="69"/>
    <s v="M"/>
    <s v="B"/>
    <n v="203"/>
    <s v="OTHER BUSINESS"/>
    <n v="400"/>
    <s v="STRONG-ARM (HANDS, FIST, FEET OR BODILY FORCE)"/>
    <s v="AO"/>
    <s v="Adult Other"/>
    <n v="624"/>
    <m/>
    <m/>
    <m/>
    <s v="5300 S  VERMONT                      AV"/>
    <m/>
    <n v="33.994100000000003"/>
    <n v="-118.2915"/>
    <n v="0"/>
  </r>
  <r>
    <n v="220409062"/>
    <d v="2022-05-25T00:00:00"/>
    <d v="2022-04-06T00:00:00"/>
    <n v="1"/>
    <n v="4"/>
    <x v="4"/>
    <n v="439"/>
    <n v="2"/>
    <n v="626"/>
    <s v="INTIMATE PARTNER - SIMPLE ASSAULT"/>
    <s v="2000 1814 0913 1243 0400 0416"/>
    <n v="25"/>
    <s v="F"/>
    <s v="H"/>
    <n v="504"/>
    <s v="OTHER RESIDENCE"/>
    <n v="400"/>
    <s v="STRONG-ARM (HANDS, FIST, FEET OR BODILY FORCE)"/>
    <s v="IC"/>
    <s v="Invest Cont"/>
    <n v="626"/>
    <m/>
    <m/>
    <m/>
    <s v="2300    HIGHBURY                     AV"/>
    <m/>
    <n v="34.072000000000003"/>
    <n v="-118.1623"/>
    <n v="0"/>
  </r>
  <r>
    <n v="220716401"/>
    <d v="2022-11-10T00:00:00"/>
    <d v="2022-10-23T00:00:00"/>
    <n v="1500"/>
    <n v="7"/>
    <x v="0"/>
    <n v="762"/>
    <n v="1"/>
    <n v="330"/>
    <s v="BURGLARY FROM VEHICLE"/>
    <s v="0344 1822"/>
    <n v="71"/>
    <s v="F"/>
    <s v="W"/>
    <n v="101"/>
    <s v="STREET"/>
    <m/>
    <m/>
    <s v="IC"/>
    <s v="Invest Cont"/>
    <n v="330"/>
    <m/>
    <m/>
    <m/>
    <s v="1400 S  HAYWORTH                     AV"/>
    <m/>
    <n v="34.051699999999997"/>
    <n v="-118.36750000000001"/>
    <n v="0"/>
  </r>
  <r>
    <n v="221110729"/>
    <d v="2022-06-23T00:00:00"/>
    <d v="2022-06-21T00:00:00"/>
    <n v="830"/>
    <n v="11"/>
    <x v="7"/>
    <n v="1145"/>
    <n v="1"/>
    <n v="330"/>
    <s v="BURGLARY FROM VEHICLE"/>
    <s v="0344 1307"/>
    <n v="28"/>
    <s v="F"/>
    <s v="W"/>
    <n v="101"/>
    <s v="STREET"/>
    <m/>
    <m/>
    <s v="IC"/>
    <s v="Invest Cont"/>
    <n v="330"/>
    <m/>
    <m/>
    <m/>
    <s v="RIPPLE"/>
    <s v="WORTHEN                      AV"/>
    <n v="34.106499999999997"/>
    <n v="-118.25239999999999"/>
    <n v="0"/>
  </r>
  <r>
    <n v="221906430"/>
    <d v="2022-03-02T00:00:00"/>
    <d v="2022-03-02T00:00:00"/>
    <n v="100"/>
    <n v="19"/>
    <x v="16"/>
    <n v="1921"/>
    <n v="2"/>
    <n v="626"/>
    <s v="INTIMATE PARTNER - SIMPLE ASSAULT"/>
    <s v="0913 1814 2000 0444 0416"/>
    <n v="31"/>
    <s v="F"/>
    <s v="H"/>
    <n v="501"/>
    <s v="SINGLE FAMILY DWELLING"/>
    <n v="400"/>
    <s v="STRONG-ARM (HANDS, FIST, FEET OR BODILY FORCE)"/>
    <s v="AA"/>
    <s v="Adult Arrest"/>
    <n v="626"/>
    <m/>
    <m/>
    <m/>
    <s v="15600    ROSALES                      ST"/>
    <m/>
    <n v="34.299500000000002"/>
    <n v="-118.4723"/>
    <n v="1"/>
  </r>
  <r>
    <n v="221511134"/>
    <d v="2022-06-15T00:00:00"/>
    <d v="2022-06-15T00:00:00"/>
    <n v="1530"/>
    <n v="15"/>
    <x v="18"/>
    <n v="1531"/>
    <n v="1"/>
    <n v="330"/>
    <s v="BURGLARY FROM VEHICLE"/>
    <s v="1300 0344"/>
    <n v="23"/>
    <s v="M"/>
    <s v="W"/>
    <n v="101"/>
    <s v="STREET"/>
    <m/>
    <m/>
    <s v="IC"/>
    <s v="Invest Cont"/>
    <n v="330"/>
    <m/>
    <m/>
    <m/>
    <s v="COLDWATER CANYON"/>
    <s v="BURBANK"/>
    <n v="34.1721"/>
    <n v="-118.41370000000001"/>
    <n v="0"/>
  </r>
  <r>
    <n v="220715294"/>
    <d v="2022-10-14T00:00:00"/>
    <d v="2022-10-14T00:00:00"/>
    <n v="2215"/>
    <n v="7"/>
    <x v="0"/>
    <n v="782"/>
    <n v="1"/>
    <n v="310"/>
    <s v="BURGLARY"/>
    <s v="0358 0344 1822 1609 0321 0342 0216 0206 0352 1221"/>
    <n v="36"/>
    <s v="M"/>
    <s v="O"/>
    <n v="501"/>
    <s v="SINGLE FAMILY DWELLING"/>
    <m/>
    <m/>
    <s v="IC"/>
    <s v="Invest Cont"/>
    <n v="310"/>
    <m/>
    <m/>
    <m/>
    <s v="1900 S  CRESCENT HEIGHTS             BL"/>
    <m/>
    <n v="34.042299999999997"/>
    <n v="-118.3751"/>
    <n v="0"/>
  </r>
  <r>
    <n v="220607172"/>
    <d v="2022-03-09T00:00:00"/>
    <d v="2022-03-06T00:00:00"/>
    <n v="1345"/>
    <n v="6"/>
    <x v="9"/>
    <n v="638"/>
    <n v="2"/>
    <n v="740"/>
    <s v="VANDALISM - FELONY ($400 &amp; OVER, ALL CHURCH VANDALISMS)"/>
    <s v="0329 1822 1501 1300"/>
    <n v="32"/>
    <s v="X"/>
    <s v="H"/>
    <n v="502"/>
    <s v="MULTI-UNIT DWELLING (APARTMENT, DUPLEX, ETC)"/>
    <m/>
    <m/>
    <s v="IC"/>
    <s v="Invest Cont"/>
    <n v="740"/>
    <m/>
    <m/>
    <m/>
    <s v="1800 N  GRAMERCY                     PL"/>
    <m/>
    <n v="34.1038"/>
    <n v="-118.31229999999999"/>
    <n v="0"/>
  </r>
  <r>
    <n v="221014820"/>
    <d v="2022-10-04T00:00:00"/>
    <d v="2022-10-04T00:00:00"/>
    <n v="1245"/>
    <n v="10"/>
    <x v="11"/>
    <n v="1088"/>
    <n v="1"/>
    <n v="310"/>
    <s v="BURGLARY"/>
    <s v="1822 0344 1609"/>
    <n v="64"/>
    <s v="M"/>
    <s v="W"/>
    <n v="501"/>
    <s v="SINGLE FAMILY DWELLING"/>
    <n v="500"/>
    <s v="UNKNOWN WEAPON/OTHER WEAPON"/>
    <s v="IC"/>
    <s v="Invest Cont"/>
    <n v="310"/>
    <m/>
    <m/>
    <m/>
    <s v="16600    ADLON                        RD"/>
    <m/>
    <n v="34.153199999999998"/>
    <n v="-118.4983"/>
    <n v="0"/>
  </r>
  <r>
    <n v="220817506"/>
    <d v="2022-11-29T00:00:00"/>
    <d v="2022-11-29T00:00:00"/>
    <n v="1440"/>
    <n v="8"/>
    <x v="12"/>
    <n v="839"/>
    <n v="1"/>
    <n v="310"/>
    <s v="BURGLARY"/>
    <s v="0344 0397 1607 1822"/>
    <n v="0"/>
    <s v="X"/>
    <s v="X"/>
    <n v="727"/>
    <s v="SHOPPING MALL (COMMON AREA)"/>
    <n v="312"/>
    <s v="PIPE/METAL PIPE"/>
    <s v="IC"/>
    <s v="Invest Cont"/>
    <n v="310"/>
    <m/>
    <m/>
    <m/>
    <s v="10200    SANTA MONICA                 BL"/>
    <m/>
    <n v="34.061100000000003"/>
    <n v="-118.41840000000001"/>
    <n v="0"/>
  </r>
  <r>
    <n v="221213098"/>
    <d v="2022-06-04T00:00:00"/>
    <d v="2022-06-04T00:00:00"/>
    <n v="1645"/>
    <n v="12"/>
    <x v="8"/>
    <n v="1215"/>
    <n v="1"/>
    <n v="220"/>
    <s v="ATTEMPTED ROBBERY"/>
    <s v="0342 1309 0312 1822"/>
    <n v="28"/>
    <s v="M"/>
    <s v="H"/>
    <n v="103"/>
    <s v="ALLEY"/>
    <n v="102"/>
    <s v="HAND GUN"/>
    <s v="IC"/>
    <s v="Invest Cont"/>
    <n v="220"/>
    <m/>
    <m/>
    <m/>
    <s v="1100 W  57TH                         ST"/>
    <m/>
    <n v="33.990499999999997"/>
    <n v="-118.2938"/>
    <n v="0"/>
  </r>
  <r>
    <n v="220104432"/>
    <d v="2022-01-07T00:00:00"/>
    <d v="2022-01-07T00:00:00"/>
    <n v="1830"/>
    <n v="1"/>
    <x v="1"/>
    <n v="182"/>
    <n v="1"/>
    <n v="330"/>
    <s v="BURGLARY FROM VEHICLE"/>
    <s v="1414 0329 1822 0344 1307 1609"/>
    <n v="44"/>
    <s v="M"/>
    <s v="W"/>
    <n v="108"/>
    <s v="PARKING LOT"/>
    <m/>
    <m/>
    <s v="IC"/>
    <s v="Invest Cont"/>
    <n v="330"/>
    <m/>
    <m/>
    <m/>
    <s v="1200 S  HOPE                         ST"/>
    <m/>
    <n v="34.040799999999997"/>
    <n v="-118.26439999999999"/>
    <n v="0"/>
  </r>
  <r>
    <n v="221115178"/>
    <d v="2022-10-17T00:00:00"/>
    <d v="2022-10-14T00:00:00"/>
    <n v="2330"/>
    <n v="11"/>
    <x v="7"/>
    <n v="1125"/>
    <n v="1"/>
    <n v="331"/>
    <s v="THEFT FROM MOTOR VEHICLE - GRAND ($950.01 AND OVER)"/>
    <s v="0385 0344"/>
    <n v="26"/>
    <s v="F"/>
    <s v="W"/>
    <n v="101"/>
    <s v="STREET"/>
    <m/>
    <m/>
    <s v="IC"/>
    <s v="Invest Cont"/>
    <n v="331"/>
    <m/>
    <m/>
    <m/>
    <s v="1500    HAZELWOOD                    AV"/>
    <m/>
    <n v="34.122999999999998"/>
    <n v="-118.2149"/>
    <n v="0"/>
  </r>
  <r>
    <n v="220916603"/>
    <d v="2022-11-27T00:00:00"/>
    <d v="2022-11-27T00:00:00"/>
    <n v="1520"/>
    <n v="9"/>
    <x v="3"/>
    <n v="998"/>
    <n v="1"/>
    <n v="440"/>
    <s v="THEFT PLAIN - PETTY ($950 &amp; UNDER)"/>
    <s v="0344 0394"/>
    <n v="38"/>
    <s v="M"/>
    <s v="O"/>
    <n v="707"/>
    <s v="GARAGE/CARPORT"/>
    <m/>
    <m/>
    <s v="IC"/>
    <s v="Invest Cont"/>
    <n v="440"/>
    <m/>
    <m/>
    <m/>
    <s v="3500    DIXIE CANYON                 PL"/>
    <m/>
    <n v="34.133899999999997"/>
    <n v="-118.4234"/>
    <n v="0"/>
  </r>
  <r>
    <n v="220917163"/>
    <d v="2022-12-10T00:00:00"/>
    <d v="2022-01-01T00:00:00"/>
    <n v="1100"/>
    <n v="9"/>
    <x v="3"/>
    <n v="964"/>
    <n v="2"/>
    <n v="624"/>
    <s v="BATTERY - SIMPLE ASSAULT"/>
    <s v="1802 1501 0913 0522"/>
    <n v="28"/>
    <s v="F"/>
    <s v="W"/>
    <n v="203"/>
    <s v="OTHER BUSINESS"/>
    <n v="400"/>
    <s v="STRONG-ARM (HANDS, FIST, FEET OR BODILY FORCE)"/>
    <s v="AO"/>
    <s v="Adult Other"/>
    <n v="624"/>
    <m/>
    <m/>
    <m/>
    <s v="4900    VAN NUYS                     BL"/>
    <m/>
    <n v="34.160299999999999"/>
    <n v="-118.43989999999999"/>
    <n v="0"/>
  </r>
  <r>
    <n v="221516607"/>
    <d v="2022-10-27T00:00:00"/>
    <d v="2022-10-26T00:00:00"/>
    <n v="2200"/>
    <n v="15"/>
    <x v="18"/>
    <n v="1562"/>
    <n v="1"/>
    <n v="330"/>
    <s v="BURGLARY FROM VEHICLE"/>
    <s v="0344 1300"/>
    <n v="20"/>
    <s v="F"/>
    <s v="W"/>
    <n v="122"/>
    <s v="VEHICLE, PASSENGER/TRUCK"/>
    <m/>
    <m/>
    <s v="IC"/>
    <s v="Invest Cont"/>
    <n v="330"/>
    <m/>
    <m/>
    <m/>
    <s v="4600    COLDWATER CANYON             AV"/>
    <m/>
    <n v="34.154000000000003"/>
    <n v="-118.41379999999999"/>
    <n v="0"/>
  </r>
  <r>
    <n v="221309461"/>
    <d v="2022-04-12T00:00:00"/>
    <d v="2022-04-08T00:00:00"/>
    <n v="1200"/>
    <n v="13"/>
    <x v="6"/>
    <n v="1385"/>
    <n v="1"/>
    <n v="440"/>
    <s v="THEFT PLAIN - PETTY ($950 &amp; UNDER)"/>
    <s v="0394 0344"/>
    <n v="31"/>
    <s v="F"/>
    <s v="B"/>
    <n v="101"/>
    <s v="STREET"/>
    <m/>
    <m/>
    <s v="IC"/>
    <s v="Invest Cont"/>
    <n v="440"/>
    <m/>
    <m/>
    <m/>
    <s v="300 E  61ST                         ST"/>
    <m/>
    <n v="33.984299999999998"/>
    <n v="-118.2696"/>
    <n v="0"/>
  </r>
  <r>
    <n v="220913292"/>
    <d v="2022-08-31T00:00:00"/>
    <d v="2022-08-31T00:00:00"/>
    <n v="1645"/>
    <n v="9"/>
    <x v="3"/>
    <n v="915"/>
    <n v="2"/>
    <n v="624"/>
    <s v="BATTERY - SIMPLE ASSAULT"/>
    <s v="0417 1300"/>
    <n v="24"/>
    <s v="M"/>
    <s v="H"/>
    <n v="203"/>
    <s v="OTHER BUSINESS"/>
    <n v="400"/>
    <s v="STRONG-ARM (HANDS, FIST, FEET OR BODILY FORCE)"/>
    <s v="AO"/>
    <s v="Adult Other"/>
    <n v="624"/>
    <m/>
    <m/>
    <m/>
    <s v="7000    VAN NUYS                     BL"/>
    <m/>
    <n v="34.197600000000001"/>
    <n v="-118.4443"/>
    <n v="0"/>
  </r>
  <r>
    <n v="221421660"/>
    <d v="2022-12-29T00:00:00"/>
    <d v="2022-12-29T00:00:00"/>
    <n v="1"/>
    <n v="14"/>
    <x v="14"/>
    <n v="1457"/>
    <n v="1"/>
    <n v="310"/>
    <s v="BURGLARY"/>
    <s v="1609 0344"/>
    <n v="51"/>
    <s v="M"/>
    <s v="W"/>
    <n v="411"/>
    <s v="PET STORE"/>
    <m/>
    <m/>
    <s v="IC"/>
    <s v="Invest Cont"/>
    <n v="310"/>
    <m/>
    <m/>
    <m/>
    <s v="12000    BRADDOCK                     DR"/>
    <m/>
    <n v="33.992699999999999"/>
    <n v="-118.4145"/>
    <n v="0"/>
  </r>
  <r>
    <n v="221707299"/>
    <d v="2022-02-15T00:00:00"/>
    <d v="2022-01-26T00:00:00"/>
    <n v="700"/>
    <n v="17"/>
    <x v="13"/>
    <n v="1701"/>
    <n v="2"/>
    <n v="354"/>
    <s v="THEFT OF IDENTITY"/>
    <s v="1202 1822 0928"/>
    <n v="64"/>
    <s v="M"/>
    <s v="F"/>
    <n v="710"/>
    <s v="OTHER PREMISE"/>
    <m/>
    <m/>
    <s v="IC"/>
    <s v="Invest Cont"/>
    <n v="354"/>
    <m/>
    <m/>
    <m/>
    <s v="11700    OAKHURST                     WY"/>
    <m/>
    <n v="34.285600000000002"/>
    <n v="-118.56910000000001"/>
    <n v="0"/>
  </r>
  <r>
    <n v="220813156"/>
    <d v="2022-08-12T00:00:00"/>
    <d v="2022-08-05T00:00:00"/>
    <n v="1000"/>
    <n v="8"/>
    <x v="12"/>
    <n v="881"/>
    <n v="1"/>
    <n v="510"/>
    <s v="VEHICLE - STOLEN"/>
    <m/>
    <n v="0"/>
    <m/>
    <m/>
    <n v="101"/>
    <s v="STREET"/>
    <m/>
    <m/>
    <s v="IC"/>
    <s v="Invest Cont"/>
    <n v="510"/>
    <m/>
    <m/>
    <m/>
    <s v="11600    EXPOSITION                   BL"/>
    <m/>
    <n v="34.033299999999997"/>
    <n v="-118.44410000000001"/>
    <n v="0"/>
  </r>
  <r>
    <n v="220319085"/>
    <d v="2022-10-25T00:00:00"/>
    <d v="2022-10-25T00:00:00"/>
    <n v="345"/>
    <n v="3"/>
    <x v="2"/>
    <n v="326"/>
    <n v="2"/>
    <n v="626"/>
    <s v="INTIMATE PARTNER - SIMPLE ASSAULT"/>
    <s v="2000 0913 1814 0329 0400 1206 2002 0432 2021"/>
    <n v="57"/>
    <s v="M"/>
    <s v="B"/>
    <n v="502"/>
    <s v="MULTI-UNIT DWELLING (APARTMENT, DUPLEX, ETC)"/>
    <n v="400"/>
    <s v="STRONG-ARM (HANDS, FIST, FEET OR BODILY FORCE)"/>
    <s v="AO"/>
    <s v="Adult Other"/>
    <n v="626"/>
    <m/>
    <m/>
    <m/>
    <s v="2600 S  HOBART                       BL"/>
    <m/>
    <n v="34.032699999999998"/>
    <n v="-118.3078"/>
    <n v="0"/>
  </r>
  <r>
    <n v="221216827"/>
    <d v="2022-07-31T00:00:00"/>
    <d v="2022-07-27T00:00:00"/>
    <n v="1300"/>
    <n v="12"/>
    <x v="8"/>
    <n v="1211"/>
    <n v="1"/>
    <n v="310"/>
    <s v="BURGLARY"/>
    <s v="0344 1607 0321"/>
    <n v="37"/>
    <s v="F"/>
    <s v="B"/>
    <n v="502"/>
    <s v="MULTI-UNIT DWELLING (APARTMENT, DUPLEX, ETC)"/>
    <m/>
    <m/>
    <s v="IC"/>
    <s v="Invest Cont"/>
    <n v="310"/>
    <m/>
    <m/>
    <m/>
    <s v="3100 W  SLAUSON                      AV"/>
    <m/>
    <n v="33.992199999999997"/>
    <n v="-118.3276"/>
    <n v="0"/>
  </r>
  <r>
    <n v="221713609"/>
    <d v="2022-09-16T00:00:00"/>
    <d v="2022-09-15T00:00:00"/>
    <n v="1800"/>
    <n v="17"/>
    <x v="13"/>
    <n v="1745"/>
    <n v="1"/>
    <n v="420"/>
    <s v="THEFT FROM MOTOR VEHICLE - PETTY ($950 &amp; UNDER)"/>
    <m/>
    <n v="0"/>
    <m/>
    <m/>
    <n v="101"/>
    <s v="STREET"/>
    <m/>
    <m/>
    <s v="IC"/>
    <s v="Invest Cont"/>
    <n v="420"/>
    <m/>
    <m/>
    <m/>
    <s v="17500    SAN JOSE                     ST"/>
    <m/>
    <n v="34.261200000000002"/>
    <n v="-118.5154"/>
    <n v="0"/>
  </r>
  <r>
    <n v="221212810"/>
    <d v="2022-05-31T00:00:00"/>
    <d v="2022-05-31T00:00:00"/>
    <n v="150"/>
    <n v="12"/>
    <x v="8"/>
    <n v="1208"/>
    <n v="2"/>
    <n v="930"/>
    <s v="CRIMINAL THREATS - NO WEAPON DISPLAYED"/>
    <s v="0448 0421 0444"/>
    <n v="45"/>
    <s v="M"/>
    <s v="H"/>
    <n v="157"/>
    <s v="VEHICLE STORAGE LOT (CARS, TRUCKS, RV'S, BOATS, TRAILERS, ETC.)"/>
    <n v="511"/>
    <s v="VERBAL THREAT"/>
    <s v="AA"/>
    <s v="Adult Arrest"/>
    <n v="930"/>
    <m/>
    <m/>
    <m/>
    <s v="700 W  47TH                         ST"/>
    <m/>
    <n v="34.000599999999999"/>
    <n v="-118.2856"/>
    <n v="1"/>
  </r>
  <r>
    <n v="220308072"/>
    <d v="2022-03-25T00:00:00"/>
    <d v="2022-03-17T00:00:00"/>
    <n v="1239"/>
    <n v="3"/>
    <x v="2"/>
    <n v="392"/>
    <n v="1"/>
    <n v="341"/>
    <s v="THEFT-GRAND ($950.01 &amp; OVER)EXCPT,GUNS,FOWL,LIVESTK,PROD"/>
    <s v="0344 1822 0394 1221"/>
    <n v="26"/>
    <s v="F"/>
    <s v="B"/>
    <n v="119"/>
    <s v="PORCH, RESIDENTIAL"/>
    <m/>
    <m/>
    <s v="IC"/>
    <s v="Invest Cont"/>
    <n v="341"/>
    <m/>
    <m/>
    <m/>
    <s v="5100    4TH                          AV"/>
    <m/>
    <n v="33.996200000000002"/>
    <n v="-118.3214"/>
    <n v="0"/>
  </r>
  <r>
    <n v="220409881"/>
    <d v="2022-06-16T00:00:00"/>
    <d v="2022-06-15T00:00:00"/>
    <n v="1600"/>
    <n v="4"/>
    <x v="4"/>
    <n v="477"/>
    <n v="1"/>
    <n v="341"/>
    <s v="THEFT-GRAND ($950.01 &amp; OVER)EXCPT,GUNS,FOWL,LIVESTK,PROD"/>
    <s v="0344 0329"/>
    <n v="0"/>
    <s v="M"/>
    <s v="W"/>
    <n v="704"/>
    <s v="ELEMENTARY SCHOOL"/>
    <m/>
    <m/>
    <s v="IC"/>
    <s v="Invest Cont"/>
    <n v="341"/>
    <m/>
    <m/>
    <m/>
    <s v="2800 E  7TH                          ST"/>
    <m/>
    <n v="34.029800000000002"/>
    <n v="-118.2114"/>
    <n v="0"/>
  </r>
  <r>
    <n v="222012266"/>
    <d v="2022-07-05T00:00:00"/>
    <d v="2022-07-04T00:00:00"/>
    <n v="1"/>
    <n v="20"/>
    <x v="19"/>
    <n v="2069"/>
    <n v="2"/>
    <n v="649"/>
    <s v="DOCUMENT FORGERY / STOLEN FELONY"/>
    <s v="1822 0929 0930"/>
    <n v="64"/>
    <s v="M"/>
    <s v="B"/>
    <n v="602"/>
    <s v="BANK"/>
    <m/>
    <m/>
    <s v="IC"/>
    <s v="Invest Cont"/>
    <n v="649"/>
    <m/>
    <m/>
    <m/>
    <s v="1100    ARAPAHOE                     ST"/>
    <m/>
    <n v="34.050800000000002"/>
    <n v="-118.2854"/>
    <n v="0"/>
  </r>
  <r>
    <n v="221404563"/>
    <d v="2022-01-12T00:00:00"/>
    <d v="2022-01-12T00:00:00"/>
    <n v="1630"/>
    <n v="14"/>
    <x v="14"/>
    <n v="1494"/>
    <n v="2"/>
    <n v="888"/>
    <s v="TRESPASSING"/>
    <n v="2004"/>
    <n v="0"/>
    <s v="X"/>
    <s v="X"/>
    <n v="212"/>
    <s v="TRANSPORTATION FACILITY (AIRPORT)"/>
    <m/>
    <m/>
    <s v="IC"/>
    <s v="Invest Cont"/>
    <n v="888"/>
    <m/>
    <m/>
    <m/>
    <s v="300    WORLD WAY"/>
    <m/>
    <n v="33.945500000000003"/>
    <n v="-118.40009999999999"/>
    <n v="0"/>
  </r>
  <r>
    <n v="220117634"/>
    <d v="2022-08-05T00:00:00"/>
    <d v="2022-07-24T00:00:00"/>
    <n v="300"/>
    <n v="1"/>
    <x v="1"/>
    <n v="182"/>
    <n v="2"/>
    <n v="624"/>
    <s v="BATTERY - SIMPLE ASSAULT"/>
    <s v="1266 1309 1414 0913 0416"/>
    <n v="18"/>
    <s v="F"/>
    <s v="B"/>
    <n v="101"/>
    <s v="STREET"/>
    <n v="400"/>
    <s v="STRONG-ARM (HANDS, FIST, FEET OR BODILY FORCE)"/>
    <s v="IC"/>
    <s v="Invest Cont"/>
    <n v="624"/>
    <m/>
    <m/>
    <m/>
    <s v="11TH"/>
    <s v="HILL"/>
    <n v="34.040500000000002"/>
    <n v="-118.2604"/>
    <n v="0"/>
  </r>
  <r>
    <n v="221117786"/>
    <d v="2022-12-23T00:00:00"/>
    <d v="2022-12-23T00:00:00"/>
    <n v="950"/>
    <n v="11"/>
    <x v="7"/>
    <n v="1147"/>
    <n v="2"/>
    <n v="745"/>
    <s v="VANDALISM - MISDEAMEANOR ($399 OR UNDER)"/>
    <n v="329"/>
    <n v="32"/>
    <s v="M"/>
    <s v="H"/>
    <n v="101"/>
    <s v="STREET"/>
    <m/>
    <m/>
    <s v="IC"/>
    <s v="Invest Cont"/>
    <n v="745"/>
    <m/>
    <m/>
    <m/>
    <s v="3200    ARVIA                        ST"/>
    <m/>
    <n v="34.097299999999997"/>
    <n v="-118.2283"/>
    <n v="0"/>
  </r>
  <r>
    <n v="221205245"/>
    <d v="2022-01-24T00:00:00"/>
    <d v="2022-01-01T00:00:00"/>
    <n v="1330"/>
    <n v="12"/>
    <x v="8"/>
    <n v="1269"/>
    <n v="1"/>
    <n v="310"/>
    <s v="BURGLARY"/>
    <s v="1609 0344"/>
    <n v="26"/>
    <s v="M"/>
    <s v="B"/>
    <n v="501"/>
    <s v="SINGLE FAMILY DWELLING"/>
    <m/>
    <m/>
    <s v="IC"/>
    <s v="Invest Cont"/>
    <n v="310"/>
    <m/>
    <m/>
    <m/>
    <s v="600 E  82ND                         ST"/>
    <m/>
    <n v="33.964700000000001"/>
    <n v="-118.2651"/>
    <n v="0"/>
  </r>
  <r>
    <n v="220809055"/>
    <d v="2022-05-02T00:00:00"/>
    <d v="2022-05-02T00:00:00"/>
    <n v="1"/>
    <n v="8"/>
    <x v="12"/>
    <n v="882"/>
    <n v="1"/>
    <n v="442"/>
    <s v="SHOPLIFTING - PETTY THEFT ($950 &amp; UNDER)"/>
    <s v="0344 0325 1822"/>
    <n v="0"/>
    <s v="X"/>
    <s v="X"/>
    <n v="404"/>
    <s v="DEPARTMENT STORE"/>
    <n v="400"/>
    <s v="STRONG-ARM (HANDS, FIST, FEET OR BODILY FORCE)"/>
    <s v="IC"/>
    <s v="Invest Cont"/>
    <n v="442"/>
    <m/>
    <m/>
    <m/>
    <s v="11300 W  PICO                         BL"/>
    <m/>
    <n v="34.037999999999997"/>
    <n v="-118.4436"/>
    <n v="0"/>
  </r>
  <r>
    <n v="222104250"/>
    <d v="2022-01-08T00:00:00"/>
    <d v="2022-01-07T00:00:00"/>
    <n v="2000"/>
    <n v="21"/>
    <x v="15"/>
    <n v="2134"/>
    <n v="1"/>
    <n v="310"/>
    <s v="BURGLARY"/>
    <s v="1609 0344"/>
    <n v="35"/>
    <s v="M"/>
    <s v="X"/>
    <n v="242"/>
    <s v="DISCOUNT STORE (99 CENT,DOLLAR,ETC."/>
    <m/>
    <m/>
    <s v="IC"/>
    <s v="Invest Cont"/>
    <n v="310"/>
    <m/>
    <m/>
    <m/>
    <s v="7000    TOPANGA CANYON               BL"/>
    <m/>
    <n v="34.203400000000002"/>
    <n v="-118.6135"/>
    <n v="0"/>
  </r>
  <r>
    <n v="221419699"/>
    <d v="2022-12-02T00:00:00"/>
    <d v="2022-11-28T00:00:00"/>
    <n v="805"/>
    <n v="14"/>
    <x v="14"/>
    <n v="1435"/>
    <n v="1"/>
    <n v="341"/>
    <s v="THEFT-GRAND ($950.01 &amp; OVER)EXCPT,GUNS,FOWL,LIVESTK,PROD"/>
    <n v="394"/>
    <n v="47"/>
    <s v="F"/>
    <s v="W"/>
    <n v="501"/>
    <s v="SINGLE FAMILY DWELLING"/>
    <m/>
    <m/>
    <s v="IC"/>
    <s v="Invest Cont"/>
    <n v="341"/>
    <m/>
    <m/>
    <m/>
    <s v="3500    OCEAN VIEW                   AV"/>
    <m/>
    <n v="34.011200000000002"/>
    <n v="-118.43770000000001"/>
    <n v="0"/>
  </r>
  <r>
    <n v="220222357"/>
    <d v="2022-12-29T00:00:00"/>
    <d v="2022-12-13T00:00:00"/>
    <n v="1330"/>
    <n v="2"/>
    <x v="5"/>
    <n v="245"/>
    <n v="2"/>
    <n v="354"/>
    <s v="THEFT OF IDENTITY"/>
    <s v="1822 0100 0922"/>
    <n v="29"/>
    <s v="F"/>
    <s v="H"/>
    <n v="203"/>
    <s v="OTHER BUSINESS"/>
    <m/>
    <m/>
    <s v="IC"/>
    <s v="Invest Cont"/>
    <n v="354"/>
    <m/>
    <m/>
    <m/>
    <s v="2400 W  6TH                          ST"/>
    <m/>
    <n v="34.061199999999999"/>
    <n v="-118.27849999999999"/>
    <n v="0"/>
  </r>
  <r>
    <n v="220705904"/>
    <d v="2022-02-19T00:00:00"/>
    <d v="2022-02-18T00:00:00"/>
    <n v="1500"/>
    <n v="7"/>
    <x v="0"/>
    <n v="734"/>
    <n v="1"/>
    <n v="761"/>
    <s v="BRANDISH WEAPON"/>
    <s v="1814 0421 1309 0334"/>
    <n v="30"/>
    <s v="F"/>
    <s v="B"/>
    <n v="502"/>
    <s v="MULTI-UNIT DWELLING (APARTMENT, DUPLEX, ETC)"/>
    <n v="102"/>
    <s v="HAND GUN"/>
    <s v="AO"/>
    <s v="Adult Other"/>
    <n v="761"/>
    <n v="930"/>
    <m/>
    <m/>
    <s v="6200 W  3RD                          ST"/>
    <m/>
    <n v="34.070799999999998"/>
    <n v="-118.3563"/>
    <n v="0"/>
  </r>
  <r>
    <n v="221407452"/>
    <d v="2022-03-13T00:00:00"/>
    <d v="2022-03-12T00:00:00"/>
    <n v="2000"/>
    <n v="14"/>
    <x v="14"/>
    <n v="1444"/>
    <n v="1"/>
    <n v="330"/>
    <s v="BURGLARY FROM VEHICLE"/>
    <s v="0344 1300 2004 1218"/>
    <n v="29"/>
    <s v="M"/>
    <s v="O"/>
    <n v="101"/>
    <s v="STREET"/>
    <m/>
    <m/>
    <s v="IC"/>
    <s v="Invest Cont"/>
    <n v="330"/>
    <m/>
    <m/>
    <m/>
    <s v="JEFFERSON"/>
    <s v="LINCOLN"/>
    <n v="33.988100000000003"/>
    <n v="-118.4456"/>
    <n v="0"/>
  </r>
  <r>
    <n v="232010893"/>
    <d v="2023-05-25T00:00:00"/>
    <d v="2022-06-06T00:00:00"/>
    <n v="800"/>
    <n v="20"/>
    <x v="19"/>
    <n v="2026"/>
    <n v="2"/>
    <n v="810"/>
    <s v="SEX,UNLAWFUL(INC MUTUAL CONSENT, PENETRATION W/ FRGN OBJ"/>
    <s v="0500 1814 1276 1259"/>
    <n v="15"/>
    <s v="F"/>
    <s v="H"/>
    <n v="502"/>
    <s v="MULTI-UNIT DWELLING (APARTMENT, DUPLEX, ETC)"/>
    <m/>
    <m/>
    <s v="AA"/>
    <s v="Adult Arrest"/>
    <n v="810"/>
    <m/>
    <m/>
    <m/>
    <s v="300 S  NEW HAMPSHIRE                AV"/>
    <m/>
    <n v="34.069099999999999"/>
    <n v="-118.2929"/>
    <n v="1"/>
  </r>
  <r>
    <n v="220106645"/>
    <d v="2022-02-14T00:00:00"/>
    <d v="2022-02-13T00:00:00"/>
    <n v="1710"/>
    <n v="1"/>
    <x v="1"/>
    <n v="112"/>
    <n v="2"/>
    <n v="740"/>
    <s v="VANDALISM - FELONY ($400 &amp; OVER, ALL CHURCH VANDALISMS)"/>
    <s v="1307 0329"/>
    <n v="73"/>
    <s v="M"/>
    <s v="W"/>
    <n v="122"/>
    <s v="VEHICLE, PASSENGER/TRUCK"/>
    <m/>
    <m/>
    <s v="IC"/>
    <s v="Invest Cont"/>
    <n v="740"/>
    <m/>
    <m/>
    <m/>
    <s v="300 N  HILL                         ST"/>
    <m/>
    <n v="34.0565"/>
    <n v="-118.2445"/>
    <n v="0"/>
  </r>
  <r>
    <n v="221912856"/>
    <d v="2022-08-05T00:00:00"/>
    <d v="2022-08-05T00:00:00"/>
    <n v="130"/>
    <n v="19"/>
    <x v="16"/>
    <n v="1969"/>
    <n v="2"/>
    <n v="624"/>
    <s v="BATTERY - SIMPLE ASSAULT"/>
    <s v="0416 0913 1817"/>
    <n v="48"/>
    <s v="F"/>
    <s v="H"/>
    <n v="501"/>
    <s v="SINGLE FAMILY DWELLING"/>
    <n v="400"/>
    <s v="STRONG-ARM (HANDS, FIST, FEET OR BODILY FORCE)"/>
    <s v="AO"/>
    <s v="Adult Other"/>
    <n v="624"/>
    <m/>
    <m/>
    <m/>
    <s v="9200    ARLETA                       AV"/>
    <m/>
    <n v="34.237099999999998"/>
    <n v="-118.4208"/>
    <n v="0"/>
  </r>
  <r>
    <n v="222108157"/>
    <d v="2022-04-14T00:00:00"/>
    <d v="2022-04-07T00:00:00"/>
    <n v="2200"/>
    <n v="21"/>
    <x v="15"/>
    <n v="2157"/>
    <n v="1"/>
    <n v="330"/>
    <s v="BURGLARY FROM VEHICLE"/>
    <n v="344"/>
    <n v="18"/>
    <s v="F"/>
    <s v="H"/>
    <n v="102"/>
    <s v="SIDEWALK"/>
    <m/>
    <m/>
    <s v="IC"/>
    <s v="Invest Cont"/>
    <n v="330"/>
    <m/>
    <m/>
    <m/>
    <s v="VANOWEN                      ST"/>
    <s v="INDEPENDENCE                 AV"/>
    <n v="34.193800000000003"/>
    <n v="-118.59059999999999"/>
    <n v="0"/>
  </r>
  <r>
    <n v="222009869"/>
    <d v="2022-05-11T00:00:00"/>
    <d v="2022-05-11T00:00:00"/>
    <n v="1000"/>
    <n v="20"/>
    <x v="19"/>
    <n v="2036"/>
    <n v="1"/>
    <n v="330"/>
    <s v="BURGLARY FROM VEHICLE"/>
    <s v="0344 0352 0358 0377 1221 1307 1609 1822 2032 0386"/>
    <n v="26"/>
    <s v="M"/>
    <s v="K"/>
    <n v="108"/>
    <s v="PARKING LOT"/>
    <m/>
    <m/>
    <s v="IC"/>
    <s v="Invest Cont"/>
    <n v="330"/>
    <m/>
    <m/>
    <m/>
    <s v="3200    WILSHIRE                     BL"/>
    <m/>
    <n v="34.061799999999998"/>
    <n v="-118.29170000000001"/>
    <n v="0"/>
  </r>
  <r>
    <n v="222107334"/>
    <d v="2022-03-27T00:00:00"/>
    <d v="2022-03-26T00:00:00"/>
    <n v="2130"/>
    <n v="21"/>
    <x v="15"/>
    <n v="2155"/>
    <n v="1"/>
    <n v="510"/>
    <s v="VEHICLE - STOLEN"/>
    <m/>
    <n v="0"/>
    <m/>
    <m/>
    <n v="108"/>
    <s v="PARKING LOT"/>
    <m/>
    <m/>
    <s v="IC"/>
    <s v="Invest Cont"/>
    <n v="510"/>
    <m/>
    <m/>
    <m/>
    <s v="22200    VICTORY                      BL"/>
    <m/>
    <n v="34.186500000000002"/>
    <n v="-118.6103"/>
    <n v="0"/>
  </r>
  <r>
    <n v="221216337"/>
    <d v="2022-07-22T00:00:00"/>
    <d v="2022-07-22T00:00:00"/>
    <n v="1520"/>
    <n v="12"/>
    <x v="8"/>
    <n v="1239"/>
    <n v="2"/>
    <n v="624"/>
    <s v="BATTERY - SIMPLE ASSAULT"/>
    <s v="0342 0448 0429 0416 0446 0419"/>
    <n v="26"/>
    <s v="F"/>
    <s v="B"/>
    <n v="108"/>
    <s v="PARKING LOT"/>
    <n v="400"/>
    <s v="STRONG-ARM (HANDS, FIST, FEET OR BODILY FORCE)"/>
    <s v="AO"/>
    <s v="Adult Other"/>
    <n v="624"/>
    <m/>
    <m/>
    <m/>
    <s v="900 W  SLAUSON                      AV"/>
    <m/>
    <n v="33.989100000000001"/>
    <n v="-118.2893"/>
    <n v="0"/>
  </r>
  <r>
    <n v="220214537"/>
    <d v="2022-08-09T00:00:00"/>
    <d v="2022-08-07T00:00:00"/>
    <n v="2200"/>
    <n v="2"/>
    <x v="5"/>
    <n v="205"/>
    <n v="1"/>
    <n v="330"/>
    <s v="BURGLARY FROM VEHICLE"/>
    <s v="0344 1302 1822"/>
    <n v="38"/>
    <s v="F"/>
    <s v="W"/>
    <n v="101"/>
    <s v="STREET"/>
    <m/>
    <m/>
    <s v="IC"/>
    <s v="Invest Cont"/>
    <n v="330"/>
    <m/>
    <m/>
    <m/>
    <s v="800 N  VENDOME                      ST"/>
    <m/>
    <n v="34.081099999999999"/>
    <n v="-118.27630000000001"/>
    <n v="0"/>
  </r>
  <r>
    <n v="220813819"/>
    <d v="2022-08-28T00:00:00"/>
    <d v="2022-08-28T00:00:00"/>
    <n v="715"/>
    <n v="8"/>
    <x v="12"/>
    <n v="884"/>
    <n v="1"/>
    <n v="310"/>
    <s v="BURGLARY"/>
    <s v="2004 0400 1822 0329 0344 1609"/>
    <n v="0"/>
    <s v="M"/>
    <s v="O"/>
    <n v="418"/>
    <m/>
    <m/>
    <m/>
    <s v="AA"/>
    <s v="Adult Arrest"/>
    <n v="310"/>
    <m/>
    <m/>
    <m/>
    <s v="2400    MILITARY                     AV"/>
    <m/>
    <n v="34.037999999999997"/>
    <n v="-118.4329"/>
    <n v="1"/>
  </r>
  <r>
    <n v="221220817"/>
    <d v="2022-10-03T00:00:00"/>
    <d v="2022-07-19T00:00:00"/>
    <n v="1600"/>
    <n v="12"/>
    <x v="8"/>
    <n v="1266"/>
    <n v="2"/>
    <n v="624"/>
    <s v="BATTERY - SIMPLE ASSAULT"/>
    <s v="1822 0400 0416"/>
    <n v="40"/>
    <s v="M"/>
    <s v="B"/>
    <n v="101"/>
    <s v="STREET"/>
    <n v="400"/>
    <s v="STRONG-ARM (HANDS, FIST, FEET OR BODILY FORCE)"/>
    <s v="IC"/>
    <s v="Invest Cont"/>
    <n v="624"/>
    <m/>
    <m/>
    <m/>
    <s v="VERMONT                      AV"/>
    <s v="81ST                         ST"/>
    <n v="33.965499999999999"/>
    <n v="-118.2916"/>
    <n v="0"/>
  </r>
  <r>
    <n v="220219187"/>
    <d v="2022-10-25T00:00:00"/>
    <d v="2022-10-25T00:00:00"/>
    <n v="1200"/>
    <n v="2"/>
    <x v="5"/>
    <n v="246"/>
    <n v="1"/>
    <n v="230"/>
    <s v="ASSAULT WITH DEADLY WEAPON, AGGRAVATED ASSAULT"/>
    <s v="1218 0334 0416 0400 0447 0445 1822"/>
    <n v="33"/>
    <s v="M"/>
    <s v="H"/>
    <n v="101"/>
    <s v="STREET"/>
    <n v="306"/>
    <s v="ROCK/THROWN OBJECT"/>
    <s v="IC"/>
    <s v="Invest Cont"/>
    <n v="230"/>
    <m/>
    <m/>
    <m/>
    <s v="WILSHIRE"/>
    <s v="ALVARADO"/>
    <n v="34.057899999999997"/>
    <n v="-118.27589999999999"/>
    <n v="0"/>
  </r>
  <r>
    <n v="221409041"/>
    <d v="2022-04-10T00:00:00"/>
    <d v="2022-04-09T00:00:00"/>
    <n v="830"/>
    <n v="14"/>
    <x v="14"/>
    <n v="1412"/>
    <n v="1"/>
    <n v="648"/>
    <s v="ARSON"/>
    <n v="1501"/>
    <n v="0"/>
    <s v="M"/>
    <s v="O"/>
    <n v="101"/>
    <s v="STREET"/>
    <m/>
    <m/>
    <s v="AA"/>
    <s v="Adult Arrest"/>
    <n v="648"/>
    <m/>
    <m/>
    <m/>
    <s v="OCEAN FRONT                  WK"/>
    <s v="KETCH"/>
    <n v="33.993299999999998"/>
    <n v="-118.4765"/>
    <n v="1"/>
  </r>
  <r>
    <n v="221017855"/>
    <d v="2022-12-20T00:00:00"/>
    <d v="2022-12-09T00:00:00"/>
    <n v="940"/>
    <n v="10"/>
    <x v="11"/>
    <n v="1008"/>
    <n v="2"/>
    <n v="354"/>
    <s v="THEFT OF IDENTITY"/>
    <m/>
    <n v="27"/>
    <s v="F"/>
    <s v="H"/>
    <n v="501"/>
    <s v="SINGLE FAMILY DWELLING"/>
    <m/>
    <m/>
    <s v="IC"/>
    <s v="Invest Cont"/>
    <n v="354"/>
    <m/>
    <m/>
    <m/>
    <s v="16700    SHERMAN                      WY"/>
    <m/>
    <n v="34.2012"/>
    <n v="-118.4967"/>
    <n v="0"/>
  </r>
  <r>
    <n v="220220798"/>
    <d v="2022-11-28T00:00:00"/>
    <d v="2022-11-28T00:00:00"/>
    <n v="1115"/>
    <n v="2"/>
    <x v="5"/>
    <n v="257"/>
    <n v="1"/>
    <n v="350"/>
    <s v="THEFT, PERSON"/>
    <s v="2004 1822 0346"/>
    <n v="39"/>
    <s v="F"/>
    <s v="H"/>
    <n v="102"/>
    <s v="SIDEWALK"/>
    <n v="400"/>
    <s v="STRONG-ARM (HANDS, FIST, FEET OR BODILY FORCE)"/>
    <s v="AA"/>
    <s v="Adult Arrest"/>
    <n v="350"/>
    <m/>
    <m/>
    <m/>
    <s v="6TH                          ST"/>
    <s v="LOMA"/>
    <n v="34.056899999999999"/>
    <n v="-118.2689"/>
    <n v="1"/>
  </r>
  <r>
    <n v="220415532"/>
    <d v="2022-11-19T00:00:00"/>
    <d v="2022-11-08T00:00:00"/>
    <n v="1700"/>
    <n v="4"/>
    <x v="4"/>
    <n v="407"/>
    <n v="1"/>
    <n v="310"/>
    <s v="BURGLARY"/>
    <s v="0344 0358"/>
    <n v="0"/>
    <s v="M"/>
    <s v="H"/>
    <n v="118"/>
    <s v="CONSTRUCTION SITE"/>
    <n v="310"/>
    <s v="CONCRETE BLOCK/BRICK"/>
    <s v="IC"/>
    <s v="Invest Cont"/>
    <n v="310"/>
    <m/>
    <m/>
    <m/>
    <s v="4400 N  HUNTINGTON                   DR"/>
    <m/>
    <n v="34.088099999999997"/>
    <n v="-118.18770000000001"/>
    <n v="0"/>
  </r>
  <r>
    <n v="221811209"/>
    <d v="2022-05-21T00:00:00"/>
    <d v="2022-05-21T00:00:00"/>
    <n v="2000"/>
    <n v="18"/>
    <x v="17"/>
    <n v="1862"/>
    <n v="2"/>
    <n v="624"/>
    <s v="BATTERY - SIMPLE ASSAULT"/>
    <s v="0416 0913 1202 1810"/>
    <n v="62"/>
    <s v="M"/>
    <s v="W"/>
    <n v="502"/>
    <s v="MULTI-UNIT DWELLING (APARTMENT, DUPLEX, ETC)"/>
    <n v="400"/>
    <s v="STRONG-ARM (HANDS, FIST, FEET OR BODILY FORCE)"/>
    <s v="IC"/>
    <s v="Invest Cont"/>
    <n v="624"/>
    <m/>
    <m/>
    <m/>
    <s v="100 E  119TH                        ST"/>
    <m/>
    <n v="33.924700000000001"/>
    <n v="-118.2739"/>
    <n v="0"/>
  </r>
  <r>
    <n v="221309011"/>
    <d v="2022-04-03T00:00:00"/>
    <d v="2022-04-01T00:00:00"/>
    <n v="2200"/>
    <n v="13"/>
    <x v="6"/>
    <n v="1324"/>
    <n v="1"/>
    <n v="420"/>
    <s v="THEFT FROM MOTOR VEHICLE - PETTY ($950 &amp; UNDER)"/>
    <m/>
    <n v="0"/>
    <m/>
    <m/>
    <n v="101"/>
    <s v="STREET"/>
    <m/>
    <m/>
    <s v="IC"/>
    <s v="Invest Cont"/>
    <n v="420"/>
    <m/>
    <m/>
    <m/>
    <s v="1400 E  20TH                         ST"/>
    <m/>
    <n v="34.021799999999999"/>
    <n v="-118.249"/>
    <n v="0"/>
  </r>
  <r>
    <n v="221511747"/>
    <d v="2022-06-30T00:00:00"/>
    <d v="2022-06-29T00:00:00"/>
    <n v="900"/>
    <n v="15"/>
    <x v="18"/>
    <n v="1583"/>
    <n v="2"/>
    <n v="662"/>
    <s v="BUNCO, GRAND THEFT"/>
    <s v="0344 1822"/>
    <n v="81"/>
    <s v="F"/>
    <s v="W"/>
    <n v="507"/>
    <s v="CONDOMINIUM/TOWNHOUSE"/>
    <m/>
    <m/>
    <s v="IC"/>
    <s v="Invest Cont"/>
    <n v="662"/>
    <m/>
    <m/>
    <m/>
    <s v="11700    MOORPARK                     ST"/>
    <m/>
    <n v="34.150399999999998"/>
    <n v="-118.3877"/>
    <n v="0"/>
  </r>
  <r>
    <n v="222017421"/>
    <d v="2022-11-20T00:00:00"/>
    <d v="2022-11-16T00:00:00"/>
    <n v="1215"/>
    <n v="20"/>
    <x v="19"/>
    <n v="2053"/>
    <n v="1"/>
    <n v="510"/>
    <s v="VEHICLE - STOLEN"/>
    <m/>
    <n v="0"/>
    <m/>
    <m/>
    <n v="101"/>
    <s v="STREET"/>
    <m/>
    <m/>
    <s v="IC"/>
    <s v="Invest Cont"/>
    <n v="510"/>
    <m/>
    <m/>
    <m/>
    <s v="3100 W  OLYMPIC                      BL"/>
    <m/>
    <n v="34.052599999999998"/>
    <n v="-118.3058"/>
    <n v="0"/>
  </r>
  <r>
    <n v="221511399"/>
    <d v="2022-06-22T00:00:00"/>
    <d v="2022-06-22T00:00:00"/>
    <n v="915"/>
    <n v="15"/>
    <x v="18"/>
    <n v="1539"/>
    <n v="1"/>
    <n v="510"/>
    <s v="VEHICLE - STOLEN"/>
    <m/>
    <n v="0"/>
    <m/>
    <m/>
    <n v="101"/>
    <s v="STREET"/>
    <m/>
    <m/>
    <s v="IC"/>
    <s v="Invest Cont"/>
    <n v="510"/>
    <m/>
    <m/>
    <m/>
    <s v="CALIFA                       ST"/>
    <s v="CRANER                       ST"/>
    <n v="34.177599999999998"/>
    <n v="-118.36920000000001"/>
    <n v="0"/>
  </r>
  <r>
    <n v="220117917"/>
    <d v="2022-08-09T00:00:00"/>
    <d v="2022-08-09T00:00:00"/>
    <n v="1615"/>
    <n v="1"/>
    <x v="1"/>
    <n v="156"/>
    <n v="2"/>
    <n v="888"/>
    <s v="TRESPASSING"/>
    <s v="2004 1501"/>
    <n v="0"/>
    <s v="M"/>
    <s v="O"/>
    <n v="503"/>
    <s v="HOTEL"/>
    <m/>
    <m/>
    <s v="IC"/>
    <s v="Invest Cont"/>
    <n v="888"/>
    <m/>
    <m/>
    <m/>
    <s v="500    SAN JULIAN                   ST"/>
    <m/>
    <n v="34.044600000000003"/>
    <n v="-118.245"/>
    <n v="0"/>
  </r>
  <r>
    <n v="222111821"/>
    <d v="2022-07-18T00:00:00"/>
    <d v="2022-05-02T00:00:00"/>
    <n v="1201"/>
    <n v="21"/>
    <x v="15"/>
    <n v="2155"/>
    <n v="2"/>
    <n v="649"/>
    <s v="DOCUMENT FORGERY / STOLEN FELONY"/>
    <s v="0377 1822"/>
    <n v="0"/>
    <s v="M"/>
    <s v="W"/>
    <n v="101"/>
    <s v="STREET"/>
    <m/>
    <m/>
    <s v="IC"/>
    <s v="Invest Cont"/>
    <n v="649"/>
    <m/>
    <m/>
    <m/>
    <s v="6000    TOPANGA CANYON               BL"/>
    <m/>
    <n v="34.1828"/>
    <n v="-118.61020000000001"/>
    <n v="0"/>
  </r>
  <r>
    <n v="221608223"/>
    <d v="2022-05-11T00:00:00"/>
    <d v="2022-02-11T00:00:00"/>
    <n v="2230"/>
    <n v="16"/>
    <x v="20"/>
    <n v="1656"/>
    <n v="2"/>
    <n v="354"/>
    <s v="THEFT OF IDENTITY"/>
    <n v="1501"/>
    <n v="46"/>
    <s v="M"/>
    <s v="W"/>
    <n v="605"/>
    <s v="AUTOMATED TELLER MACHINE (ATM)"/>
    <m/>
    <m/>
    <s v="IC"/>
    <s v="Invest Cont"/>
    <n v="354"/>
    <m/>
    <m/>
    <m/>
    <s v="8700    APPERSON                     ST"/>
    <m/>
    <n v="34.256100000000004"/>
    <n v="-118.32259999999999"/>
    <n v="0"/>
  </r>
  <r>
    <n v="221216888"/>
    <d v="2022-08-02T00:00:00"/>
    <d v="2022-07-09T00:00:00"/>
    <n v="600"/>
    <n v="12"/>
    <x v="8"/>
    <n v="1257"/>
    <n v="2"/>
    <n v="740"/>
    <s v="VANDALISM - FELONY ($400 &amp; OVER, ALL CHURCH VANDALISMS)"/>
    <s v="0329 1822"/>
    <n v="0"/>
    <s v="X"/>
    <s v="X"/>
    <n v="101"/>
    <s v="STREET"/>
    <m/>
    <m/>
    <s v="IC"/>
    <s v="Invest Cont"/>
    <n v="740"/>
    <m/>
    <m/>
    <m/>
    <s v="77TH"/>
    <s v="FIGUEROA                     ST"/>
    <n v="33.969799999999999"/>
    <n v="-118.28270000000001"/>
    <n v="0"/>
  </r>
  <r>
    <n v="221213189"/>
    <d v="2022-06-04T00:00:00"/>
    <d v="2022-06-04T00:00:00"/>
    <n v="1200"/>
    <n v="12"/>
    <x v="8"/>
    <n v="1248"/>
    <n v="2"/>
    <n v="946"/>
    <s v="OTHER MISCELLANEOUS CRIME"/>
    <s v="0603 1501 0913"/>
    <n v="50"/>
    <s v="M"/>
    <s v="B"/>
    <n v="502"/>
    <s v="MULTI-UNIT DWELLING (APARTMENT, DUPLEX, ETC)"/>
    <m/>
    <m/>
    <s v="IC"/>
    <s v="Invest Cont"/>
    <n v="946"/>
    <m/>
    <m/>
    <m/>
    <s v="900 W  66TH                         ST"/>
    <m/>
    <n v="33.979199999999999"/>
    <n v="-118.2893"/>
    <n v="0"/>
  </r>
  <r>
    <n v="221104680"/>
    <d v="2022-01-19T00:00:00"/>
    <d v="2022-01-18T00:00:00"/>
    <n v="1700"/>
    <n v="11"/>
    <x v="7"/>
    <n v="1147"/>
    <n v="1"/>
    <n v="330"/>
    <s v="BURGLARY FROM VEHICLE"/>
    <s v="0344 1302 1307"/>
    <n v="24"/>
    <s v="F"/>
    <s v="W"/>
    <n v="108"/>
    <s v="PARKING LOT"/>
    <m/>
    <m/>
    <s v="IC"/>
    <s v="Invest Cont"/>
    <n v="330"/>
    <m/>
    <m/>
    <m/>
    <s v="VERMONT                      AV"/>
    <s v="LOS FELIZ                    BL"/>
    <n v="34.101900000000001"/>
    <n v="-118.2264"/>
    <n v="0"/>
  </r>
  <r>
    <n v="222009779"/>
    <d v="2022-05-11T00:00:00"/>
    <d v="2022-05-11T00:00:00"/>
    <n v="1300"/>
    <n v="20"/>
    <x v="19"/>
    <n v="2002"/>
    <n v="2"/>
    <n v="624"/>
    <s v="BATTERY - SIMPLE ASSAULT"/>
    <s v="0429 0432 1822 0400 0444 2004"/>
    <n v="66"/>
    <s v="M"/>
    <s v="W"/>
    <n v="501"/>
    <s v="SINGLE FAMILY DWELLING"/>
    <n v="400"/>
    <s v="STRONG-ARM (HANDS, FIST, FEET OR BODILY FORCE)"/>
    <s v="IC"/>
    <s v="Invest Cont"/>
    <n v="624"/>
    <m/>
    <m/>
    <m/>
    <s v="600 N  WILTON                       PL"/>
    <m/>
    <n v="34.081800000000001"/>
    <n v="-118.3135"/>
    <n v="0"/>
  </r>
  <r>
    <n v="220813119"/>
    <d v="2022-08-10T00:00:00"/>
    <d v="2022-08-10T00:00:00"/>
    <n v="1400"/>
    <n v="8"/>
    <x v="12"/>
    <n v="849"/>
    <n v="1"/>
    <n v="440"/>
    <s v="THEFT PLAIN - PETTY ($950 &amp; UNDER)"/>
    <s v="1822 0344"/>
    <n v="58"/>
    <s v="F"/>
    <s v="W"/>
    <n v="121"/>
    <s v="YARD (RESIDENTIAL/BUSINESS)"/>
    <m/>
    <m/>
    <s v="IC"/>
    <s v="Invest Cont"/>
    <n v="440"/>
    <m/>
    <m/>
    <m/>
    <s v="1200 S  SHERBOURNE                   DR"/>
    <m/>
    <n v="34.055300000000003"/>
    <n v="-118.37949999999999"/>
    <n v="0"/>
  </r>
  <r>
    <n v="220313559"/>
    <d v="2022-07-11T00:00:00"/>
    <d v="2022-07-09T00:00:00"/>
    <n v="1830"/>
    <n v="3"/>
    <x v="2"/>
    <n v="326"/>
    <n v="1"/>
    <n v="510"/>
    <s v="VEHICLE - STOLEN"/>
    <m/>
    <n v="0"/>
    <m/>
    <m/>
    <n v="101"/>
    <s v="STREET"/>
    <m/>
    <m/>
    <s v="IC"/>
    <s v="Invest Cont"/>
    <n v="510"/>
    <m/>
    <m/>
    <m/>
    <s v="1700 W  ADAMS                        BL"/>
    <m/>
    <n v="34.032699999999998"/>
    <n v="-118.3002"/>
    <n v="0"/>
  </r>
  <r>
    <n v="221116768"/>
    <d v="2022-11-27T00:00:00"/>
    <d v="2022-11-24T00:00:00"/>
    <n v="1500"/>
    <n v="11"/>
    <x v="7"/>
    <n v="1172"/>
    <n v="1"/>
    <n v="330"/>
    <s v="BURGLARY FROM VEHICLE"/>
    <s v="0344 0358 1609"/>
    <n v="52"/>
    <s v="F"/>
    <s v="W"/>
    <n v="101"/>
    <s v="STREET"/>
    <m/>
    <m/>
    <s v="IC"/>
    <s v="Invest Cont"/>
    <n v="330"/>
    <m/>
    <m/>
    <m/>
    <s v="SILVER LAKE                  BL"/>
    <s v="DUANE                        ST"/>
    <n v="34.092100000000002"/>
    <n v="-118.264"/>
    <n v="0"/>
  </r>
  <r>
    <n v="222008145"/>
    <d v="2022-04-03T00:00:00"/>
    <d v="2022-04-03T00:00:00"/>
    <n v="1000"/>
    <n v="20"/>
    <x v="19"/>
    <n v="2058"/>
    <n v="1"/>
    <n v="310"/>
    <s v="BURGLARY"/>
    <s v="1822 0321 0344"/>
    <n v="36"/>
    <s v="F"/>
    <s v="H"/>
    <n v="502"/>
    <s v="MULTI-UNIT DWELLING (APARTMENT, DUPLEX, ETC)"/>
    <m/>
    <m/>
    <s v="IC"/>
    <s v="Invest Cont"/>
    <n v="310"/>
    <m/>
    <m/>
    <m/>
    <s v="2600    SAN MARINO                   ST"/>
    <m/>
    <n v="34.055"/>
    <n v="-118.2842"/>
    <n v="0"/>
  </r>
  <r>
    <n v="220320744"/>
    <d v="2022-11-25T00:00:00"/>
    <d v="2022-11-25T00:00:00"/>
    <n v="1120"/>
    <n v="3"/>
    <x v="2"/>
    <n v="317"/>
    <n v="2"/>
    <n v="624"/>
    <s v="BATTERY - SIMPLE ASSAULT"/>
    <s v="0913 0602 0561 0444"/>
    <n v="51"/>
    <s v="F"/>
    <s v="X"/>
    <n v="501"/>
    <s v="SINGLE FAMILY DWELLING"/>
    <n v="400"/>
    <s v="STRONG-ARM (HANDS, FIST, FEET OR BODILY FORCE)"/>
    <s v="IC"/>
    <s v="Invest Cont"/>
    <n v="624"/>
    <m/>
    <m/>
    <m/>
    <s v="1600 W  23RD                         ST"/>
    <m/>
    <n v="34.035499999999999"/>
    <n v="-118.2975"/>
    <n v="0"/>
  </r>
  <r>
    <n v="221820503"/>
    <d v="2022-11-11T00:00:00"/>
    <d v="2022-11-11T00:00:00"/>
    <n v="2200"/>
    <n v="18"/>
    <x v="17"/>
    <n v="1863"/>
    <n v="2"/>
    <n v="624"/>
    <s v="BATTERY - SIMPLE ASSAULT"/>
    <s v="0913 0417 2033 1276 1810"/>
    <n v="30"/>
    <s v="F"/>
    <s v="B"/>
    <n v="518"/>
    <s v="TRANSITIONAL HOUSING/HALFWAY HOUSE"/>
    <n v="400"/>
    <s v="STRONG-ARM (HANDS, FIST, FEET OR BODILY FORCE)"/>
    <s v="IC"/>
    <s v="Invest Cont"/>
    <n v="624"/>
    <m/>
    <m/>
    <m/>
    <s v="600 E  115TH                        ST"/>
    <m/>
    <n v="33.930100000000003"/>
    <n v="-118.26519999999999"/>
    <n v="0"/>
  </r>
  <r>
    <n v="220414941"/>
    <d v="2022-11-02T00:00:00"/>
    <d v="2022-11-02T00:00:00"/>
    <n v="1445"/>
    <n v="4"/>
    <x v="4"/>
    <n v="409"/>
    <n v="2"/>
    <n v="745"/>
    <s v="VANDALISM - MISDEAMEANOR ($399 OR UNDER)"/>
    <n v="329"/>
    <n v="41"/>
    <s v="M"/>
    <s v="W"/>
    <n v="101"/>
    <s v="STREET"/>
    <n v="500"/>
    <s v="UNKNOWN WEAPON/OTHER WEAPON"/>
    <s v="IC"/>
    <s v="Invest Cont"/>
    <n v="745"/>
    <m/>
    <m/>
    <m/>
    <s v="3900    BARRETT                      RD"/>
    <m/>
    <n v="34.0899"/>
    <n v="-118.1695"/>
    <n v="0"/>
  </r>
  <r>
    <n v="220122991"/>
    <d v="2022-10-22T00:00:00"/>
    <d v="2022-10-21T00:00:00"/>
    <n v="2230"/>
    <n v="1"/>
    <x v="1"/>
    <n v="185"/>
    <n v="1"/>
    <n v="341"/>
    <s v="THEFT-GRAND ($950.01 &amp; OVER)EXCPT,GUNS,FOWL,LIVESTK,PROD"/>
    <s v="1822 0344 2032"/>
    <n v="34"/>
    <s v="F"/>
    <s v="H"/>
    <n v="108"/>
    <s v="PARKING LOT"/>
    <m/>
    <m/>
    <s v="IC"/>
    <s v="Invest Cont"/>
    <n v="341"/>
    <m/>
    <m/>
    <m/>
    <s v="1100 S  MAIN                         ST"/>
    <m/>
    <n v="34.039099999999998"/>
    <n v="-118.2582"/>
    <n v="0"/>
  </r>
  <r>
    <n v="231607727"/>
    <d v="2023-04-27T00:00:00"/>
    <d v="2022-10-25T00:00:00"/>
    <n v="1"/>
    <n v="16"/>
    <x v="20"/>
    <n v="1685"/>
    <n v="2"/>
    <n v="649"/>
    <s v="DOCUMENT FORGERY / STOLEN FELONY"/>
    <s v="1822 0924"/>
    <n v="0"/>
    <s v="X"/>
    <s v="X"/>
    <n v="203"/>
    <s v="OTHER BUSINESS"/>
    <m/>
    <m/>
    <s v="IC"/>
    <s v="Invest Cont"/>
    <n v="649"/>
    <m/>
    <m/>
    <m/>
    <s v="8200    LANKERSHIM                   BL"/>
    <m/>
    <n v="34.219299999999997"/>
    <n v="-118.3878"/>
    <n v="0"/>
  </r>
  <r>
    <n v="221705612"/>
    <d v="2022-01-14T00:00:00"/>
    <d v="2022-01-13T00:00:00"/>
    <n v="2030"/>
    <n v="17"/>
    <x v="13"/>
    <n v="1722"/>
    <n v="2"/>
    <n v="745"/>
    <s v="VANDALISM - MISDEAMEANOR ($399 OR UNDER)"/>
    <n v="329"/>
    <n v="53"/>
    <s v="M"/>
    <s v="W"/>
    <n v="501"/>
    <s v="SINGLE FAMILY DWELLING"/>
    <m/>
    <m/>
    <s v="IC"/>
    <s v="Invest Cont"/>
    <n v="745"/>
    <m/>
    <m/>
    <m/>
    <s v="10400    JORDAN                       AV"/>
    <m/>
    <n v="34.259"/>
    <n v="-118.6039"/>
    <n v="0"/>
  </r>
  <r>
    <n v="222104639"/>
    <d v="2022-01-19T00:00:00"/>
    <d v="2022-01-19T00:00:00"/>
    <n v="1636"/>
    <n v="21"/>
    <x v="15"/>
    <n v="2156"/>
    <n v="1"/>
    <n v="442"/>
    <s v="SHOPLIFTING - PETTY THEFT ($950 &amp; UNDER)"/>
    <n v="325"/>
    <n v="35"/>
    <s v="M"/>
    <s v="X"/>
    <n v="404"/>
    <s v="DEPARTMENT STORE"/>
    <m/>
    <m/>
    <s v="IC"/>
    <s v="Invest Cont"/>
    <n v="442"/>
    <m/>
    <m/>
    <m/>
    <s v="21400    VICTORY                      BL"/>
    <m/>
    <n v="34.188400000000001"/>
    <n v="-118.5975"/>
    <n v="0"/>
  </r>
  <r>
    <n v="220309704"/>
    <d v="2022-04-27T00:00:00"/>
    <d v="2022-04-27T00:00:00"/>
    <n v="1430"/>
    <n v="3"/>
    <x v="2"/>
    <n v="397"/>
    <n v="2"/>
    <n v="624"/>
    <s v="BATTERY - SIMPLE ASSAULT"/>
    <s v="0416 0447 1810 0913"/>
    <n v="29"/>
    <s v="F"/>
    <s v="H"/>
    <n v="518"/>
    <s v="TRANSITIONAL HOUSING/HALFWAY HOUSE"/>
    <n v="400"/>
    <s v="STRONG-ARM (HANDS, FIST, FEET OR BODILY FORCE)"/>
    <s v="IC"/>
    <s v="Invest Cont"/>
    <n v="624"/>
    <m/>
    <m/>
    <m/>
    <s v="1100 W  40TH                         PL"/>
    <m/>
    <n v="34.009900000000002"/>
    <n v="-118.2941"/>
    <n v="0"/>
  </r>
  <r>
    <n v="222016525"/>
    <d v="2022-10-31T00:00:00"/>
    <d v="2022-10-22T00:00:00"/>
    <n v="1145"/>
    <n v="20"/>
    <x v="19"/>
    <n v="2076"/>
    <n v="2"/>
    <n v="956"/>
    <s v="LETTERS, LEWD  -  TELEPHONE CALLS, LEWD"/>
    <s v="1810 1906"/>
    <n v="21"/>
    <s v="M"/>
    <s v="W"/>
    <n v="501"/>
    <s v="SINGLE FAMILY DWELLING"/>
    <m/>
    <m/>
    <s v="IC"/>
    <s v="Invest Cont"/>
    <n v="956"/>
    <m/>
    <m/>
    <m/>
    <s v="1300 S  CATALINA                     ST"/>
    <m/>
    <n v="34.0473"/>
    <n v="-118.29470000000001"/>
    <n v="0"/>
  </r>
  <r>
    <n v="221105113"/>
    <d v="2022-01-31T00:00:00"/>
    <d v="2022-01-31T00:00:00"/>
    <n v="1320"/>
    <n v="11"/>
    <x v="7"/>
    <n v="1145"/>
    <n v="1"/>
    <n v="210"/>
    <s v="ROBBERY"/>
    <s v="1402 1822 1407 0334 0337 0302 1100 0432 0344 1419"/>
    <n v="52"/>
    <s v="M"/>
    <s v="H"/>
    <n v="602"/>
    <s v="BANK"/>
    <n v="102"/>
    <s v="HAND GUN"/>
    <s v="AA"/>
    <s v="Adult Arrest"/>
    <n v="210"/>
    <n v="761"/>
    <n v="998"/>
    <m/>
    <s v="2400    GLENDALE                     BL"/>
    <m/>
    <n v="34.100299999999997"/>
    <n v="-118.25920000000001"/>
    <n v="1"/>
  </r>
  <r>
    <n v="220514727"/>
    <d v="2022-10-11T00:00:00"/>
    <d v="2022-10-10T00:00:00"/>
    <n v="2100"/>
    <n v="5"/>
    <x v="10"/>
    <n v="563"/>
    <n v="1"/>
    <n v="320"/>
    <s v="BURGLARY, ATTEMPTED"/>
    <n v="321"/>
    <n v="26"/>
    <s v="F"/>
    <s v="B"/>
    <n v="502"/>
    <s v="MULTI-UNIT DWELLING (APARTMENT, DUPLEX, ETC)"/>
    <m/>
    <m/>
    <s v="IC"/>
    <s v="Invest Cont"/>
    <n v="320"/>
    <m/>
    <m/>
    <m/>
    <s v="600 W  13TH                         ST"/>
    <m/>
    <n v="33.732399999999998"/>
    <n v="-118.2902"/>
    <n v="0"/>
  </r>
  <r>
    <n v="220221523"/>
    <d v="2022-12-09T00:00:00"/>
    <d v="2022-12-08T00:00:00"/>
    <n v="2210"/>
    <n v="2"/>
    <x v="5"/>
    <n v="238"/>
    <n v="1"/>
    <n v="330"/>
    <s v="BURGLARY FROM VEHICLE"/>
    <s v="0344 1607 1309"/>
    <n v="37"/>
    <s v="M"/>
    <s v="A"/>
    <n v="101"/>
    <s v="STREET"/>
    <m/>
    <m/>
    <s v="IC"/>
    <s v="Invest Cont"/>
    <n v="330"/>
    <m/>
    <m/>
    <m/>
    <s v="1200 W  TEMPLE                       ST"/>
    <m/>
    <n v="34.064799999999998"/>
    <n v="-118.2527"/>
    <n v="0"/>
  </r>
  <r>
    <n v="222104948"/>
    <d v="2022-01-28T00:00:00"/>
    <d v="2022-01-25T00:00:00"/>
    <n v="1700"/>
    <n v="21"/>
    <x v="15"/>
    <n v="2175"/>
    <n v="1"/>
    <n v="310"/>
    <s v="BURGLARY"/>
    <s v="1420 0344 1607"/>
    <n v="41"/>
    <s v="F"/>
    <s v="B"/>
    <n v="507"/>
    <s v="CONDOMINIUM/TOWNHOUSE"/>
    <m/>
    <m/>
    <s v="IC"/>
    <s v="Invest Cont"/>
    <n v="310"/>
    <m/>
    <m/>
    <m/>
    <s v="22100    BURBANK                      BL"/>
    <m/>
    <n v="34.171900000000001"/>
    <n v="-118.60899999999999"/>
    <n v="0"/>
  </r>
  <r>
    <n v="220510245"/>
    <d v="2022-06-15T00:00:00"/>
    <d v="2022-06-15T00:00:00"/>
    <n v="520"/>
    <n v="5"/>
    <x v="10"/>
    <n v="519"/>
    <n v="2"/>
    <n v="745"/>
    <s v="VANDALISM - MISDEAMEANOR ($399 OR UNDER)"/>
    <s v="0329 1300"/>
    <n v="40"/>
    <s v="F"/>
    <s v="W"/>
    <n v="122"/>
    <s v="VEHICLE, PASSENGER/TRUCK"/>
    <m/>
    <m/>
    <s v="IC"/>
    <s v="Invest Cont"/>
    <n v="745"/>
    <m/>
    <m/>
    <m/>
    <s v="1400 E  O                            ST"/>
    <m/>
    <n v="33.7926"/>
    <n v="-118.24679999999999"/>
    <n v="0"/>
  </r>
  <r>
    <n v="222012433"/>
    <d v="2022-07-19T00:00:00"/>
    <d v="2022-07-19T00:00:00"/>
    <n v="1730"/>
    <n v="20"/>
    <x v="19"/>
    <n v="2004"/>
    <n v="2"/>
    <n v="753"/>
    <s v="DISCHARGE FIREARMS/SHOTS FIRED"/>
    <s v="1100 1402 1822"/>
    <n v="0"/>
    <s v="X"/>
    <s v="X"/>
    <n v="101"/>
    <s v="STREET"/>
    <n v="102"/>
    <s v="HAND GUN"/>
    <s v="IC"/>
    <s v="Invest Cont"/>
    <n v="753"/>
    <n v="998"/>
    <m/>
    <m/>
    <s v="300 N  HOBART                       BL"/>
    <m/>
    <n v="34.076300000000003"/>
    <n v="-118.30540000000001"/>
    <n v="0"/>
  </r>
  <r>
    <n v="221310623"/>
    <d v="2022-05-05T00:00:00"/>
    <d v="2022-05-05T00:00:00"/>
    <n v="900"/>
    <n v="13"/>
    <x v="6"/>
    <n v="1343"/>
    <n v="1"/>
    <n v="510"/>
    <s v="VEHICLE - STOLEN"/>
    <m/>
    <n v="0"/>
    <m/>
    <m/>
    <n v="101"/>
    <s v="STREET"/>
    <m/>
    <m/>
    <s v="IC"/>
    <s v="Invest Cont"/>
    <n v="510"/>
    <m/>
    <m/>
    <m/>
    <s v="36TH                         ST"/>
    <s v="AVALON                       BL"/>
    <n v="34.013800000000003"/>
    <n v="-118.2653"/>
    <n v="0"/>
  </r>
  <r>
    <n v="221309303"/>
    <d v="2022-04-07T00:00:00"/>
    <d v="2022-04-07T00:00:00"/>
    <n v="853"/>
    <n v="13"/>
    <x v="6"/>
    <n v="1362"/>
    <n v="2"/>
    <n v="354"/>
    <s v="THEFT OF IDENTITY"/>
    <s v="0930 1822 1202 0100"/>
    <n v="65"/>
    <s v="M"/>
    <s v="B"/>
    <n v="750"/>
    <s v="CYBERSPACE"/>
    <m/>
    <m/>
    <s v="IC"/>
    <s v="Invest Cont"/>
    <n v="354"/>
    <m/>
    <m/>
    <m/>
    <s v="400 E  49TH                         ST"/>
    <m/>
    <n v="33.998800000000003"/>
    <n v="-118.2696"/>
    <n v="0"/>
  </r>
  <r>
    <n v="221819543"/>
    <d v="2022-10-23T00:00:00"/>
    <d v="2022-10-23T00:00:00"/>
    <n v="1730"/>
    <n v="18"/>
    <x v="17"/>
    <n v="1861"/>
    <n v="1"/>
    <n v="230"/>
    <s v="ASSAULT WITH DEADLY WEAPON, AGGRAVATED ASSAULT"/>
    <s v="1822 0432 1402 1300 0334"/>
    <n v="34"/>
    <s v="M"/>
    <s v="W"/>
    <n v="101"/>
    <s v="STREET"/>
    <n v="114"/>
    <s v="AIR PISTOL/REVOLVER/RIFLE/BB GUN"/>
    <s v="AO"/>
    <s v="Adult Other"/>
    <n v="230"/>
    <n v="998"/>
    <m/>
    <m/>
    <s v="HARBOR                       FY"/>
    <s v="HOOVER                       ST"/>
    <n v="33.927399999999999"/>
    <n v="-118.2871"/>
    <n v="0"/>
  </r>
  <r>
    <n v="220405753"/>
    <d v="2022-02-22T00:00:00"/>
    <d v="2022-02-20T00:00:00"/>
    <n v="200"/>
    <n v="4"/>
    <x v="4"/>
    <n v="454"/>
    <n v="1"/>
    <n v="341"/>
    <s v="THEFT-GRAND ($950.01 &amp; OVER)EXCPT,GUNS,FOWL,LIVESTK,PROD"/>
    <n v="344"/>
    <n v="0"/>
    <s v="X"/>
    <s v="X"/>
    <n v="107"/>
    <s v="VACANT LOT"/>
    <m/>
    <m/>
    <s v="IC"/>
    <s v="Invest Cont"/>
    <n v="341"/>
    <m/>
    <m/>
    <m/>
    <s v="200 S  STATE                        ST"/>
    <m/>
    <n v="34.045299999999997"/>
    <n v="-118.2197"/>
    <n v="0"/>
  </r>
  <r>
    <n v="220512372"/>
    <d v="2022-08-10T00:00:00"/>
    <d v="2022-08-10T00:00:00"/>
    <n v="600"/>
    <n v="5"/>
    <x v="10"/>
    <n v="521"/>
    <n v="1"/>
    <n v="310"/>
    <s v="BURGLARY"/>
    <s v="0344 0397 0358 1402"/>
    <n v="51"/>
    <s v="F"/>
    <s v="W"/>
    <n v="221"/>
    <s v="PUBLIC STORAGE"/>
    <m/>
    <m/>
    <s v="IC"/>
    <s v="Invest Cont"/>
    <n v="310"/>
    <n v="998"/>
    <m/>
    <m/>
    <s v="1900 N  GAFFEY                       ST"/>
    <m/>
    <n v="33.762"/>
    <n v="-118.2931"/>
    <n v="0"/>
  </r>
  <r>
    <n v="220126283"/>
    <d v="2022-12-12T00:00:00"/>
    <d v="2022-12-10T00:00:00"/>
    <n v="1700"/>
    <n v="1"/>
    <x v="1"/>
    <n v="148"/>
    <n v="1"/>
    <n v="330"/>
    <s v="BURGLARY FROM VEHICLE"/>
    <s v="1609 0344 1307 0329 1822"/>
    <n v="48"/>
    <s v="M"/>
    <s v="W"/>
    <n v="101"/>
    <s v="STREET"/>
    <m/>
    <m/>
    <s v="IC"/>
    <s v="Invest Cont"/>
    <n v="330"/>
    <m/>
    <m/>
    <m/>
    <s v="500 E  4TH                          ST"/>
    <m/>
    <n v="34.044899999999998"/>
    <n v="-118.2415"/>
    <n v="0"/>
  </r>
  <r>
    <n v="221421240"/>
    <d v="2022-12-20T00:00:00"/>
    <d v="2022-12-18T00:00:00"/>
    <n v="1130"/>
    <n v="14"/>
    <x v="14"/>
    <n v="1414"/>
    <n v="1"/>
    <n v="440"/>
    <s v="THEFT PLAIN - PETTY ($950 &amp; UNDER)"/>
    <n v="344"/>
    <n v="74"/>
    <s v="F"/>
    <s v="A"/>
    <n v="203"/>
    <s v="OTHER BUSINESS"/>
    <m/>
    <m/>
    <s v="IC"/>
    <s v="Invest Cont"/>
    <n v="440"/>
    <m/>
    <m/>
    <m/>
    <s v="200    LINCOLN                      BL"/>
    <m/>
    <n v="33.997599999999998"/>
    <n v="-118.467"/>
    <n v="0"/>
  </r>
  <r>
    <n v="221009573"/>
    <d v="2022-05-24T00:00:00"/>
    <d v="2022-05-24T00:00:00"/>
    <n v="430"/>
    <n v="10"/>
    <x v="11"/>
    <n v="1061"/>
    <n v="2"/>
    <n v="888"/>
    <s v="TRESPASSING"/>
    <s v="1822 2004"/>
    <n v="0"/>
    <s v="M"/>
    <s v="O"/>
    <n v="727"/>
    <s v="SHOPPING MALL (COMMON AREA)"/>
    <m/>
    <m/>
    <s v="AA"/>
    <s v="Adult Arrest"/>
    <n v="888"/>
    <m/>
    <m/>
    <m/>
    <s v="19600    VENTURA                      BL"/>
    <m/>
    <n v="34.172800000000002"/>
    <n v="-118.56"/>
    <n v="1"/>
  </r>
  <r>
    <n v="221313783"/>
    <d v="2022-07-01T00:00:00"/>
    <d v="2022-07-01T00:00:00"/>
    <n v="1215"/>
    <n v="13"/>
    <x v="6"/>
    <n v="1375"/>
    <n v="2"/>
    <n v="740"/>
    <s v="VANDALISM - FELONY ($400 &amp; OVER, ALL CHURCH VANDALISMS)"/>
    <s v="0329 0416 0913 2000 0334 1813 1300"/>
    <n v="49"/>
    <s v="M"/>
    <s v="H"/>
    <n v="122"/>
    <s v="VEHICLE, PASSENGER/TRUCK"/>
    <n v="205"/>
    <s v="KITCHEN KNIFE"/>
    <s v="IC"/>
    <s v="Invest Cont"/>
    <n v="740"/>
    <m/>
    <m/>
    <m/>
    <s v="1400 E  54TH                         ST"/>
    <m/>
    <n v="33.993899999999996"/>
    <n v="-118.2499"/>
    <n v="0"/>
  </r>
  <r>
    <n v="222109826"/>
    <d v="2022-05-29T00:00:00"/>
    <d v="2022-05-28T00:00:00"/>
    <n v="1800"/>
    <n v="21"/>
    <x v="15"/>
    <n v="2139"/>
    <n v="2"/>
    <n v="624"/>
    <s v="BATTERY - SIMPLE ASSAULT"/>
    <s v="0416 1258"/>
    <n v="12"/>
    <s v="F"/>
    <s v="H"/>
    <n v="501"/>
    <s v="SINGLE FAMILY DWELLING"/>
    <n v="400"/>
    <s v="STRONG-ARM (HANDS, FIST, FEET OR BODILY FORCE)"/>
    <s v="IC"/>
    <s v="Invest Cont"/>
    <n v="624"/>
    <m/>
    <m/>
    <m/>
    <s v="7400    OAKDALE                      AV"/>
    <m/>
    <n v="34.204700000000003"/>
    <n v="-118.5671"/>
    <n v="0"/>
  </r>
  <r>
    <n v="220913832"/>
    <d v="2022-09-14T00:00:00"/>
    <d v="2022-09-13T00:00:00"/>
    <n v="455"/>
    <n v="9"/>
    <x v="3"/>
    <n v="941"/>
    <n v="1"/>
    <n v="510"/>
    <s v="VEHICLE - STOLEN"/>
    <m/>
    <n v="0"/>
    <m/>
    <m/>
    <n v="101"/>
    <s v="STREET"/>
    <m/>
    <m/>
    <s v="AO"/>
    <s v="Adult Other"/>
    <n v="510"/>
    <m/>
    <m/>
    <m/>
    <s v="5600 N  SEPULVEDA                    BL"/>
    <m/>
    <n v="34.1721"/>
    <n v="-118.4661"/>
    <n v="0"/>
  </r>
  <r>
    <n v="221209898"/>
    <d v="2022-04-05T00:00:00"/>
    <d v="2022-04-05T00:00:00"/>
    <n v="1950"/>
    <n v="12"/>
    <x v="8"/>
    <n v="1215"/>
    <n v="2"/>
    <n v="354"/>
    <s v="THEFT OF IDENTITY"/>
    <s v="0100 0922"/>
    <n v="42"/>
    <s v="F"/>
    <s v="H"/>
    <n v="501"/>
    <s v="SINGLE FAMILY DWELLING"/>
    <m/>
    <m/>
    <s v="IC"/>
    <s v="Invest Cont"/>
    <n v="354"/>
    <m/>
    <m/>
    <m/>
    <s v="1100 W  52ND                         ST"/>
    <m/>
    <n v="33.994999999999997"/>
    <n v="-118.2938"/>
    <n v="0"/>
  </r>
  <r>
    <n v="222005186"/>
    <d v="2022-01-10T00:00:00"/>
    <d v="2022-01-01T00:00:00"/>
    <n v="1210"/>
    <n v="20"/>
    <x v="19"/>
    <n v="2069"/>
    <n v="2"/>
    <n v="354"/>
    <s v="THEFT OF IDENTITY"/>
    <s v="1822 0922"/>
    <n v="30"/>
    <s v="M"/>
    <s v="B"/>
    <n v="605"/>
    <s v="AUTOMATED TELLER MACHINE (ATM)"/>
    <m/>
    <m/>
    <s v="IC"/>
    <s v="Invest Cont"/>
    <n v="354"/>
    <m/>
    <m/>
    <m/>
    <s v="1200    ELDEN                        AV"/>
    <m/>
    <n v="34.049100000000003"/>
    <n v="-118.2877"/>
    <n v="0"/>
  </r>
  <r>
    <n v="222108597"/>
    <d v="2022-04-30T00:00:00"/>
    <d v="2022-04-30T00:00:00"/>
    <n v="1000"/>
    <n v="21"/>
    <x v="15"/>
    <n v="2157"/>
    <n v="1"/>
    <n v="761"/>
    <s v="BRANDISH WEAPON"/>
    <s v="0913 2024 0334 0443"/>
    <n v="40"/>
    <s v="M"/>
    <s v="H"/>
    <n v="502"/>
    <s v="MULTI-UNIT DWELLING (APARTMENT, DUPLEX, ETC)"/>
    <n v="200"/>
    <s v="KNIFE WITH BLADE 6INCHES OR LESS"/>
    <s v="IC"/>
    <s v="Invest Cont"/>
    <n v="761"/>
    <m/>
    <m/>
    <m/>
    <s v="20700    HARTLAND                     ST"/>
    <m/>
    <n v="34.194600000000001"/>
    <n v="-118.5857"/>
    <n v="0"/>
  </r>
  <r>
    <n v="221404117"/>
    <d v="2022-01-02T00:00:00"/>
    <d v="2022-01-01T00:00:00"/>
    <n v="2105"/>
    <n v="14"/>
    <x v="14"/>
    <n v="1488"/>
    <n v="1"/>
    <n v="440"/>
    <s v="THEFT PLAIN - PETTY ($950 &amp; UNDER)"/>
    <s v="0344 2032"/>
    <n v="44"/>
    <s v="M"/>
    <s v="H"/>
    <n v="116"/>
    <s v="OTHER/OUTSIDE"/>
    <m/>
    <m/>
    <s v="IC"/>
    <s v="Invest Cont"/>
    <n v="440"/>
    <m/>
    <m/>
    <m/>
    <s v="8800    BELLANCA                     AV"/>
    <m/>
    <n v="33.9574"/>
    <n v="-118.3805"/>
    <n v="0"/>
  </r>
  <r>
    <n v="222115621"/>
    <d v="2022-10-19T00:00:00"/>
    <d v="2022-10-01T00:00:00"/>
    <n v="1200"/>
    <n v="21"/>
    <x v="15"/>
    <n v="2107"/>
    <n v="2"/>
    <n v="662"/>
    <s v="BUNCO, GRAND THEFT"/>
    <n v="800"/>
    <n v="81"/>
    <s v="M"/>
    <s v="O"/>
    <n v="501"/>
    <s v="SINGLE FAMILY DWELLING"/>
    <m/>
    <m/>
    <s v="IC"/>
    <s v="Invest Cont"/>
    <n v="662"/>
    <m/>
    <m/>
    <m/>
    <s v="8400    INDEPENDENCE                 AV"/>
    <m/>
    <n v="34.222099999999998"/>
    <n v="-118.5907"/>
    <n v="0"/>
  </r>
  <r>
    <n v="221715544"/>
    <d v="2022-11-02T00:00:00"/>
    <d v="2022-10-11T00:00:00"/>
    <n v="1300"/>
    <n v="17"/>
    <x v="13"/>
    <n v="1795"/>
    <n v="1"/>
    <n v="440"/>
    <s v="THEFT PLAIN - PETTY ($950 &amp; UNDER)"/>
    <s v="0394 0344"/>
    <n v="42"/>
    <s v="M"/>
    <s v="Z"/>
    <n v="119"/>
    <s v="PORCH, RESIDENTIAL"/>
    <m/>
    <m/>
    <s v="IC"/>
    <s v="Invest Cont"/>
    <n v="440"/>
    <m/>
    <m/>
    <m/>
    <s v="17900    SCHOENBORN                   ST"/>
    <m/>
    <n v="34.221899999999998"/>
    <n v="-118.523"/>
    <n v="0"/>
  </r>
  <r>
    <n v="221705046"/>
    <d v="2022-01-27T00:00:00"/>
    <d v="2022-01-27T00:00:00"/>
    <n v="1430"/>
    <n v="17"/>
    <x v="13"/>
    <n v="1762"/>
    <n v="2"/>
    <n v="626"/>
    <s v="INTIMATE PARTNER - SIMPLE ASSAULT"/>
    <s v="2000 1813 0913 0444 0429 0416 0417"/>
    <n v="52"/>
    <s v="F"/>
    <s v="W"/>
    <n v="101"/>
    <s v="STREET"/>
    <n v="400"/>
    <s v="STRONG-ARM (HANDS, FIST, FEET OR BODILY FORCE)"/>
    <s v="AO"/>
    <s v="Adult Other"/>
    <n v="626"/>
    <m/>
    <m/>
    <m/>
    <s v="9800    DE SOTO                      AV"/>
    <m/>
    <n v="34.248399999999997"/>
    <n v="-118.5886"/>
    <n v="0"/>
  </r>
  <r>
    <n v="221905760"/>
    <d v="2022-02-14T00:00:00"/>
    <d v="2022-01-17T00:00:00"/>
    <n v="2000"/>
    <n v="19"/>
    <x v="16"/>
    <n v="1905"/>
    <n v="1"/>
    <n v="420"/>
    <s v="THEFT FROM MOTOR VEHICLE - PETTY ($950 &amp; UNDER)"/>
    <s v="0344 0386 1606"/>
    <n v="29"/>
    <s v="F"/>
    <s v="F"/>
    <n v="101"/>
    <s v="STREET"/>
    <m/>
    <m/>
    <s v="IC"/>
    <s v="Invest Cont"/>
    <n v="420"/>
    <m/>
    <m/>
    <m/>
    <s v="13400    AZORES                       AV"/>
    <m/>
    <n v="34.3155"/>
    <n v="-118.43049999999999"/>
    <n v="0"/>
  </r>
  <r>
    <n v="222108540"/>
    <d v="2022-04-29T00:00:00"/>
    <d v="2022-04-04T00:00:00"/>
    <n v="1600"/>
    <n v="21"/>
    <x v="15"/>
    <n v="2196"/>
    <n v="1"/>
    <n v="420"/>
    <s v="THEFT FROM MOTOR VEHICLE - PETTY ($950 &amp; UNDER)"/>
    <m/>
    <n v="0"/>
    <m/>
    <m/>
    <n v="101"/>
    <s v="STREET"/>
    <m/>
    <m/>
    <s v="IC"/>
    <s v="Invest Cont"/>
    <n v="420"/>
    <m/>
    <m/>
    <m/>
    <s v="YBARRA"/>
    <s v="DUMETZ"/>
    <n v="34.154600000000002"/>
    <n v="-118.6015"/>
    <n v="0"/>
  </r>
  <r>
    <n v="220212343"/>
    <d v="2022-06-25T00:00:00"/>
    <d v="2022-06-24T00:00:00"/>
    <n v="700"/>
    <n v="2"/>
    <x v="5"/>
    <n v="233"/>
    <n v="1"/>
    <n v="420"/>
    <s v="THEFT FROM MOTOR VEHICLE - PETTY ($950 &amp; UNDER)"/>
    <m/>
    <n v="0"/>
    <m/>
    <m/>
    <n v="101"/>
    <s v="STREET"/>
    <m/>
    <m/>
    <s v="IC"/>
    <s v="Invest Cont"/>
    <n v="420"/>
    <m/>
    <m/>
    <m/>
    <s v="100 N  BENTON                       WY"/>
    <m/>
    <n v="34.069899999999997"/>
    <n v="-118.2777"/>
    <n v="0"/>
  </r>
  <r>
    <n v="220611400"/>
    <d v="2022-06-06T00:00:00"/>
    <d v="2022-06-06T00:00:00"/>
    <n v="1335"/>
    <n v="6"/>
    <x v="9"/>
    <n v="679"/>
    <n v="1"/>
    <n v="230"/>
    <s v="ASSAULT WITH DEADLY WEAPON, AGGRAVATED ASSAULT"/>
    <s v="0913 0400 0416"/>
    <n v="44"/>
    <s v="M"/>
    <s v="H"/>
    <n v="103"/>
    <s v="ALLEY"/>
    <n v="400"/>
    <s v="STRONG-ARM (HANDS, FIST, FEET OR BODILY FORCE)"/>
    <s v="AO"/>
    <s v="Adult Other"/>
    <n v="230"/>
    <m/>
    <m/>
    <m/>
    <s v="1000 N  NORMANDIE                    AV"/>
    <m/>
    <n v="34.0886"/>
    <n v="-118.3027"/>
    <n v="0"/>
  </r>
  <r>
    <n v="220125834"/>
    <d v="2022-12-05T00:00:00"/>
    <d v="2022-12-05T00:00:00"/>
    <n v="2210"/>
    <n v="1"/>
    <x v="1"/>
    <n v="152"/>
    <n v="1"/>
    <n v="230"/>
    <s v="ASSAULT WITH DEADLY WEAPON, AGGRAVATED ASSAULT"/>
    <s v="0400 0416 2004 1402 0907 1266 1822"/>
    <n v="26"/>
    <s v="M"/>
    <s v="B"/>
    <n v="102"/>
    <s v="SIDEWALK"/>
    <n v="500"/>
    <s v="UNKNOWN WEAPON/OTHER WEAPON"/>
    <s v="AA"/>
    <s v="Adult Arrest"/>
    <n v="230"/>
    <m/>
    <m/>
    <m/>
    <s v="700    WILSHIRE                     BL"/>
    <m/>
    <n v="34.0486"/>
    <n v="-118.25709999999999"/>
    <n v="1"/>
  </r>
  <r>
    <n v="221315323"/>
    <d v="2022-08-02T00:00:00"/>
    <d v="2022-07-31T00:00:00"/>
    <n v="2130"/>
    <n v="13"/>
    <x v="6"/>
    <n v="1313"/>
    <n v="1"/>
    <n v="210"/>
    <s v="ROBBERY"/>
    <s v="1822 1313 0355 0416 0429 0344"/>
    <n v="48"/>
    <s v="M"/>
    <s v="A"/>
    <n v="102"/>
    <s v="SIDEWALK"/>
    <n v="400"/>
    <s v="STRONG-ARM (HANDS, FIST, FEET OR BODILY FORCE)"/>
    <s v="IC"/>
    <s v="Invest Cont"/>
    <n v="210"/>
    <m/>
    <m/>
    <m/>
    <s v="700 E  WASHINGTON                   BL"/>
    <m/>
    <n v="34.0276"/>
    <n v="-118.2574"/>
    <n v="0"/>
  </r>
  <r>
    <n v="220710861"/>
    <d v="2022-06-25T00:00:00"/>
    <d v="2022-06-23T00:00:00"/>
    <n v="2000"/>
    <n v="7"/>
    <x v="0"/>
    <n v="735"/>
    <n v="1"/>
    <n v="510"/>
    <s v="VEHICLE - STOLEN"/>
    <m/>
    <n v="0"/>
    <m/>
    <m/>
    <n v="101"/>
    <s v="STREET"/>
    <m/>
    <m/>
    <s v="AA"/>
    <s v="Adult Arrest"/>
    <n v="510"/>
    <m/>
    <m/>
    <m/>
    <s v="600 S  DETROIT                      ST"/>
    <m/>
    <n v="34.064900000000002"/>
    <n v="-118.3451"/>
    <n v="1"/>
  </r>
  <r>
    <n v="220318446"/>
    <d v="2022-10-14T00:00:00"/>
    <d v="2022-10-14T00:00:00"/>
    <n v="615"/>
    <n v="3"/>
    <x v="2"/>
    <n v="363"/>
    <n v="1"/>
    <n v="236"/>
    <s v="INTIMATE PARTNER - AGGRAVATED ASSAULT"/>
    <s v="0913 1402 2000 1814 0411"/>
    <n v="18"/>
    <s v="M"/>
    <s v="B"/>
    <n v="502"/>
    <s v="MULTI-UNIT DWELLING (APARTMENT, DUPLEX, ETC)"/>
    <n v="200"/>
    <s v="KNIFE WITH BLADE 6INCHES OR LESS"/>
    <s v="AO"/>
    <s v="Adult Other"/>
    <n v="236"/>
    <n v="998"/>
    <m/>
    <m/>
    <s v="4100    PALMYRA                      RD"/>
    <m/>
    <n v="34.014899999999997"/>
    <n v="-118.3436"/>
    <n v="0"/>
  </r>
  <r>
    <n v="221208938"/>
    <d v="2022-03-30T00:00:00"/>
    <d v="2022-02-27T00:00:00"/>
    <n v="1227"/>
    <n v="12"/>
    <x v="8"/>
    <n v="1269"/>
    <n v="1"/>
    <n v="440"/>
    <s v="THEFT PLAIN - PETTY ($950 &amp; UNDER)"/>
    <s v="0344 0913 1817"/>
    <n v="26"/>
    <s v="F"/>
    <s v="B"/>
    <n v="501"/>
    <s v="SINGLE FAMILY DWELLING"/>
    <m/>
    <m/>
    <s v="AO"/>
    <s v="Adult Other"/>
    <n v="440"/>
    <m/>
    <m/>
    <m/>
    <s v="400 E  84TH                         PL"/>
    <m/>
    <n v="33.9619"/>
    <n v="-118.26730000000001"/>
    <n v="0"/>
  </r>
  <r>
    <n v="220610054"/>
    <d v="2022-05-11T00:00:00"/>
    <d v="2022-05-08T00:00:00"/>
    <n v="1500"/>
    <n v="6"/>
    <x v="9"/>
    <n v="659"/>
    <n v="1"/>
    <n v="510"/>
    <s v="VEHICLE - STOLEN"/>
    <m/>
    <n v="0"/>
    <m/>
    <m/>
    <n v="101"/>
    <s v="STREET"/>
    <m/>
    <m/>
    <s v="IC"/>
    <s v="Invest Cont"/>
    <n v="510"/>
    <m/>
    <m/>
    <m/>
    <s v="SERRANO                      AV"/>
    <s v="SUNSET                       BL"/>
    <n v="34.098100000000002"/>
    <n v="-118.30710000000001"/>
    <n v="0"/>
  </r>
  <r>
    <n v="221307816"/>
    <d v="2022-03-12T00:00:00"/>
    <d v="2022-03-11T00:00:00"/>
    <n v="230"/>
    <n v="13"/>
    <x v="6"/>
    <n v="1367"/>
    <n v="1"/>
    <n v="510"/>
    <s v="VEHICLE - STOLEN"/>
    <m/>
    <n v="0"/>
    <m/>
    <m/>
    <n v="101"/>
    <s v="STREET"/>
    <m/>
    <m/>
    <s v="IC"/>
    <s v="Invest Cont"/>
    <n v="510"/>
    <m/>
    <m/>
    <m/>
    <s v="47TH                         ST"/>
    <s v="COMPTON"/>
    <n v="34.000999999999998"/>
    <n v="-118.2478"/>
    <n v="0"/>
  </r>
  <r>
    <n v="221113570"/>
    <d v="2022-09-06T00:00:00"/>
    <d v="2022-08-30T00:00:00"/>
    <n v="1201"/>
    <n v="11"/>
    <x v="7"/>
    <n v="1142"/>
    <n v="1"/>
    <n v="331"/>
    <s v="THEFT FROM MOTOR VEHICLE - GRAND ($950.01 AND OVER)"/>
    <s v="0344 0385"/>
    <n v="36"/>
    <s v="M"/>
    <s v="W"/>
    <n v="101"/>
    <s v="STREET"/>
    <m/>
    <m/>
    <s v="IC"/>
    <s v="Invest Cont"/>
    <n v="331"/>
    <m/>
    <m/>
    <m/>
    <s v="4400    FINLEY                       AV"/>
    <m/>
    <n v="34.107700000000001"/>
    <n v="-118.28530000000001"/>
    <n v="0"/>
  </r>
  <r>
    <n v="221419771"/>
    <d v="2022-12-06T00:00:00"/>
    <d v="2022-12-06T00:00:00"/>
    <n v="435"/>
    <n v="14"/>
    <x v="14"/>
    <n v="1475"/>
    <n v="1"/>
    <n v="421"/>
    <s v="THEFT FROM MOTOR VEHICLE - ATTEMPT"/>
    <s v="0344 1300"/>
    <n v="20"/>
    <s v="M"/>
    <s v="W"/>
    <n v="101"/>
    <s v="STREET"/>
    <m/>
    <m/>
    <s v="AO"/>
    <s v="Adult Other"/>
    <n v="421"/>
    <m/>
    <m/>
    <m/>
    <s v="8300    WESTLAWN                     AV"/>
    <m/>
    <n v="33.963500000000003"/>
    <n v="-118.4076"/>
    <n v="0"/>
  </r>
  <r>
    <n v="221207558"/>
    <d v="2022-03-07T00:00:00"/>
    <d v="2022-03-05T00:00:00"/>
    <n v="1832"/>
    <n v="12"/>
    <x v="8"/>
    <n v="1267"/>
    <n v="2"/>
    <n v="901"/>
    <s v="VIOLATION OF RESTRAINING ORDER"/>
    <s v="0913 2038"/>
    <n v="36"/>
    <s v="F"/>
    <s v="B"/>
    <n v="501"/>
    <s v="SINGLE FAMILY DWELLING"/>
    <m/>
    <m/>
    <s v="AO"/>
    <s v="Adult Other"/>
    <n v="901"/>
    <m/>
    <m/>
    <m/>
    <s v="400 W  83RD                         ST"/>
    <m/>
    <n v="33.964199999999998"/>
    <n v="-118.2814"/>
    <n v="0"/>
  </r>
  <r>
    <n v="221612030"/>
    <d v="2022-09-03T00:00:00"/>
    <d v="2022-09-03T00:00:00"/>
    <n v="1100"/>
    <n v="16"/>
    <x v="20"/>
    <n v="1687"/>
    <n v="1"/>
    <n v="310"/>
    <s v="BURGLARY"/>
    <s v="2038 0314 0344 2004"/>
    <n v="45"/>
    <s v="F"/>
    <s v="H"/>
    <n v="501"/>
    <s v="SINGLE FAMILY DWELLING"/>
    <m/>
    <m/>
    <s v="AA"/>
    <s v="Adult Arrest"/>
    <n v="310"/>
    <m/>
    <m/>
    <m/>
    <s v="11100    BURTON                       ST"/>
    <m/>
    <n v="34.220199999999998"/>
    <n v="-118.3725"/>
    <n v="1"/>
  </r>
  <r>
    <n v="221815226"/>
    <d v="2022-08-03T00:00:00"/>
    <d v="2022-08-03T00:00:00"/>
    <n v="1930"/>
    <n v="18"/>
    <x v="17"/>
    <n v="1801"/>
    <n v="1"/>
    <n v="350"/>
    <s v="THEFT, PERSON"/>
    <s v="1822 0342 1309 0344 0336 0326"/>
    <n v="18"/>
    <s v="F"/>
    <s v="H"/>
    <n v="102"/>
    <s v="SIDEWALK"/>
    <n v="400"/>
    <s v="STRONG-ARM (HANDS, FIST, FEET OR BODILY FORCE)"/>
    <s v="IC"/>
    <s v="Invest Cont"/>
    <n v="350"/>
    <m/>
    <m/>
    <m/>
    <s v="9200 S  HOOVER                       ST"/>
    <m/>
    <n v="33.952800000000003"/>
    <n v="-118.28700000000001"/>
    <n v="0"/>
  </r>
  <r>
    <n v="221317716"/>
    <d v="2022-09-16T00:00:00"/>
    <d v="2022-09-15T00:00:00"/>
    <n v="200"/>
    <n v="13"/>
    <x v="6"/>
    <n v="1341"/>
    <n v="1"/>
    <n v="510"/>
    <s v="VEHICLE - STOLEN"/>
    <m/>
    <n v="0"/>
    <m/>
    <m/>
    <n v="101"/>
    <s v="STREET"/>
    <m/>
    <m/>
    <s v="IC"/>
    <s v="Invest Cont"/>
    <n v="510"/>
    <m/>
    <m/>
    <m/>
    <s v="3800 S  GRAND                        AV"/>
    <m/>
    <n v="34.0152"/>
    <n v="-118.2794"/>
    <n v="0"/>
  </r>
  <r>
    <n v="220716084"/>
    <d v="2022-11-02T00:00:00"/>
    <d v="2022-10-30T00:00:00"/>
    <n v="1000"/>
    <n v="7"/>
    <x v="0"/>
    <n v="747"/>
    <n v="1"/>
    <n v="420"/>
    <s v="THEFT FROM MOTOR VEHICLE - PETTY ($950 &amp; UNDER)"/>
    <m/>
    <n v="0"/>
    <m/>
    <m/>
    <n v="101"/>
    <s v="STREET"/>
    <m/>
    <m/>
    <s v="IC"/>
    <s v="Invest Cont"/>
    <n v="420"/>
    <m/>
    <m/>
    <m/>
    <s v="900 S  MANSFIELD                    AV"/>
    <m/>
    <n v="34.058799999999998"/>
    <n v="-118.3419"/>
    <n v="0"/>
  </r>
  <r>
    <n v="222018357"/>
    <d v="2022-09-23T00:00:00"/>
    <d v="2022-09-13T00:00:00"/>
    <n v="2230"/>
    <n v="20"/>
    <x v="19"/>
    <n v="2044"/>
    <n v="1"/>
    <n v="440"/>
    <s v="THEFT PLAIN - PETTY ($950 &amp; UNDER)"/>
    <s v="1822 0344 0394 0352 1221"/>
    <n v="31"/>
    <s v="M"/>
    <s v="C"/>
    <n v="502"/>
    <s v="MULTI-UNIT DWELLING (APARTMENT, DUPLEX, ETC)"/>
    <m/>
    <m/>
    <s v="IC"/>
    <s v="Invest Cont"/>
    <n v="440"/>
    <m/>
    <m/>
    <m/>
    <s v="900 S  HARVARD                      BL"/>
    <m/>
    <n v="34.055900000000001"/>
    <n v="-118.30419999999999"/>
    <n v="0"/>
  </r>
  <r>
    <n v="221909128"/>
    <d v="2022-05-06T00:00:00"/>
    <d v="2022-05-06T00:00:00"/>
    <n v="25"/>
    <n v="19"/>
    <x v="16"/>
    <n v="1995"/>
    <n v="1"/>
    <n v="310"/>
    <s v="BURGLARY"/>
    <s v="1609 0329 1402"/>
    <n v="0"/>
    <s v="X"/>
    <s v="X"/>
    <n v="405"/>
    <s v="CLOTHING STORE"/>
    <m/>
    <m/>
    <s v="AA"/>
    <s v="Adult Arrest"/>
    <n v="310"/>
    <n v="998"/>
    <m/>
    <m/>
    <s v="7800    VAN NUYS                     BL"/>
    <m/>
    <n v="34.2117"/>
    <n v="-118.44880000000001"/>
    <n v="1"/>
  </r>
  <r>
    <n v="221213091"/>
    <d v="2022-06-04T00:00:00"/>
    <d v="2022-06-04T00:00:00"/>
    <n v="220"/>
    <n v="12"/>
    <x v="8"/>
    <n v="1213"/>
    <n v="2"/>
    <n v="626"/>
    <s v="INTIMATE PARTNER - SIMPLE ASSAULT"/>
    <s v="2000 1813 0913 0444 0416"/>
    <n v="20"/>
    <s v="F"/>
    <s v="H"/>
    <n v="501"/>
    <s v="SINGLE FAMILY DWELLING"/>
    <n v="400"/>
    <s v="STRONG-ARM (HANDS, FIST, FEET OR BODILY FORCE)"/>
    <s v="IC"/>
    <s v="Invest Cont"/>
    <n v="626"/>
    <m/>
    <m/>
    <m/>
    <s v="5600 S  WESTERN                      AV"/>
    <m/>
    <n v="33.991500000000002"/>
    <n v="-118.30889999999999"/>
    <n v="0"/>
  </r>
  <r>
    <n v="221607242"/>
    <d v="2022-04-12T00:00:00"/>
    <d v="2022-04-12T00:00:00"/>
    <n v="1500"/>
    <n v="16"/>
    <x v="20"/>
    <n v="1622"/>
    <n v="2"/>
    <n v="903"/>
    <s v="CONTEMPT OF COURT"/>
    <n v="2038"/>
    <n v="49"/>
    <s v="F"/>
    <s v="H"/>
    <n v="501"/>
    <s v="SINGLE FAMILY DWELLING"/>
    <m/>
    <m/>
    <s v="IC"/>
    <s v="Invest Cont"/>
    <n v="903"/>
    <m/>
    <m/>
    <m/>
    <s v="11100    TELFAIR                      AV"/>
    <m/>
    <n v="34.271500000000003"/>
    <n v="-118.434"/>
    <n v="0"/>
  </r>
  <r>
    <n v="221411494"/>
    <d v="2022-05-26T00:00:00"/>
    <d v="2022-05-25T00:00:00"/>
    <n v="2100"/>
    <n v="14"/>
    <x v="14"/>
    <n v="1406"/>
    <n v="1"/>
    <n v="510"/>
    <s v="VEHICLE - STOLEN"/>
    <m/>
    <n v="0"/>
    <m/>
    <m/>
    <n v="101"/>
    <s v="STREET"/>
    <m/>
    <m/>
    <s v="IC"/>
    <s v="Invest Cont"/>
    <n v="510"/>
    <m/>
    <m/>
    <m/>
    <s v="3700    MENTONE                      AV"/>
    <m/>
    <n v="34.022100000000002"/>
    <n v="-118.4068"/>
    <n v="0"/>
  </r>
  <r>
    <n v="220604684"/>
    <d v="2022-01-17T00:00:00"/>
    <d v="2022-01-16T00:00:00"/>
    <n v="2230"/>
    <n v="6"/>
    <x v="9"/>
    <n v="667"/>
    <n v="1"/>
    <n v="510"/>
    <s v="VEHICLE - STOLEN"/>
    <m/>
    <n v="0"/>
    <m/>
    <m/>
    <n v="101"/>
    <s v="STREET"/>
    <m/>
    <m/>
    <s v="IC"/>
    <s v="Invest Cont"/>
    <n v="510"/>
    <m/>
    <m/>
    <m/>
    <s v="1100    GORDON                       ST"/>
    <m/>
    <n v="34.090800000000002"/>
    <n v="-118.3201"/>
    <n v="0"/>
  </r>
  <r>
    <n v="221407223"/>
    <d v="2022-02-13T00:00:00"/>
    <d v="2022-02-11T00:00:00"/>
    <n v="2330"/>
    <n v="14"/>
    <x v="14"/>
    <n v="1432"/>
    <n v="1"/>
    <n v="440"/>
    <s v="THEFT PLAIN - PETTY ($950 &amp; UNDER)"/>
    <n v="344"/>
    <n v="22"/>
    <s v="M"/>
    <s v="W"/>
    <n v="207"/>
    <s v="BAR/COCKTAIL/NIGHTCLUB"/>
    <m/>
    <m/>
    <s v="IC"/>
    <s v="Invest Cont"/>
    <n v="440"/>
    <m/>
    <m/>
    <m/>
    <s v="1500    ABBOT KINNEY                 BL"/>
    <m/>
    <n v="33.993400000000001"/>
    <n v="-118.46"/>
    <n v="0"/>
  </r>
  <r>
    <n v="220313953"/>
    <d v="2022-07-19T00:00:00"/>
    <d v="2022-07-19T00:00:00"/>
    <n v="1800"/>
    <n v="3"/>
    <x v="2"/>
    <n v="363"/>
    <n v="1"/>
    <n v="210"/>
    <s v="ROBBERY"/>
    <s v="0344 0325 0945 1822 0104 0416 0340 0444"/>
    <n v="21"/>
    <s v="X"/>
    <s v="X"/>
    <n v="404"/>
    <s v="DEPARTMENT STORE"/>
    <n v="400"/>
    <s v="STRONG-ARM (HANDS, FIST, FEET OR BODILY FORCE)"/>
    <s v="IC"/>
    <s v="Invest Cont"/>
    <n v="210"/>
    <m/>
    <m/>
    <m/>
    <s v="4000    CRENSHAW                     BL"/>
    <m/>
    <n v="34.012"/>
    <n v="-118.3351"/>
    <n v="0"/>
  </r>
  <r>
    <n v="221818982"/>
    <d v="2022-10-12T00:00:00"/>
    <d v="2022-04-22T00:00:00"/>
    <n v="1400"/>
    <n v="18"/>
    <x v="17"/>
    <n v="1826"/>
    <n v="2"/>
    <n v="662"/>
    <s v="BUNCO, GRAND THEFT"/>
    <s v="1822 0701 0344 1300"/>
    <n v="38"/>
    <s v="F"/>
    <s v="H"/>
    <n v="501"/>
    <s v="SINGLE FAMILY DWELLING"/>
    <m/>
    <m/>
    <s v="IC"/>
    <s v="Invest Cont"/>
    <n v="662"/>
    <m/>
    <m/>
    <m/>
    <s v="9300    FIRTH                        BL"/>
    <m/>
    <n v="33.951999999999998"/>
    <n v="-118.24760000000001"/>
    <n v="0"/>
  </r>
  <r>
    <n v="220307030"/>
    <d v="2022-03-05T00:00:00"/>
    <d v="2022-03-05T00:00:00"/>
    <n v="2100"/>
    <n v="3"/>
    <x v="2"/>
    <n v="397"/>
    <n v="2"/>
    <n v="624"/>
    <s v="BATTERY - SIMPLE ASSAULT"/>
    <s v="0342 1822 0446 0416"/>
    <n v="25"/>
    <s v="M"/>
    <s v="W"/>
    <n v="101"/>
    <s v="STREET"/>
    <n v="400"/>
    <s v="STRONG-ARM (HANDS, FIST, FEET OR BODILY FORCE)"/>
    <s v="IC"/>
    <s v="Invest Cont"/>
    <n v="624"/>
    <m/>
    <m/>
    <m/>
    <s v="4100 S  NORMANDIE                    AV"/>
    <m/>
    <n v="34.008899999999997"/>
    <n v="-118.3002"/>
    <n v="0"/>
  </r>
  <r>
    <n v="220805054"/>
    <d v="2022-01-27T00:00:00"/>
    <d v="2022-01-26T00:00:00"/>
    <n v="1700"/>
    <n v="8"/>
    <x v="12"/>
    <n v="884"/>
    <n v="1"/>
    <n v="310"/>
    <s v="BURGLARY"/>
    <s v="1607 0321 1822 0344"/>
    <n v="0"/>
    <s v="X"/>
    <s v="X"/>
    <n v="203"/>
    <s v="OTHER BUSINESS"/>
    <n v="500"/>
    <s v="UNKNOWN WEAPON/OTHER WEAPON"/>
    <s v="IC"/>
    <s v="Invest Cont"/>
    <n v="310"/>
    <m/>
    <m/>
    <m/>
    <s v="10700 W  PICO                         BL"/>
    <m/>
    <n v="34.041899999999998"/>
    <n v="-118.4247"/>
    <n v="0"/>
  </r>
  <r>
    <n v="220120824"/>
    <d v="2022-09-18T00:00:00"/>
    <d v="2022-09-18T00:00:00"/>
    <n v="300"/>
    <n v="1"/>
    <x v="1"/>
    <n v="128"/>
    <n v="1"/>
    <n v="330"/>
    <s v="BURGLARY FROM VEHICLE"/>
    <s v="1307 1822 0344 1609 0329"/>
    <n v="55"/>
    <s v="M"/>
    <s v="H"/>
    <n v="101"/>
    <s v="STREET"/>
    <m/>
    <m/>
    <s v="IC"/>
    <s v="Invest Cont"/>
    <n v="330"/>
    <m/>
    <m/>
    <m/>
    <s v="DUCOMMUN                     ST"/>
    <s v="GAREY"/>
    <n v="34.049799999999998"/>
    <n v="-118.24"/>
    <n v="0"/>
  </r>
  <r>
    <n v="222004328"/>
    <d v="2022-01-09T00:00:00"/>
    <d v="2022-01-06T00:00:00"/>
    <n v="2000"/>
    <n v="20"/>
    <x v="19"/>
    <n v="2044"/>
    <n v="1"/>
    <n v="440"/>
    <s v="THEFT PLAIN - PETTY ($950 &amp; UNDER)"/>
    <s v="0352 1822 0603"/>
    <n v="57"/>
    <s v="M"/>
    <s v="W"/>
    <n v="502"/>
    <s v="MULTI-UNIT DWELLING (APARTMENT, DUPLEX, ETC)"/>
    <m/>
    <m/>
    <s v="IC"/>
    <s v="Invest Cont"/>
    <n v="440"/>
    <m/>
    <m/>
    <m/>
    <s v="800 S  NORMANDIE                    AV"/>
    <m/>
    <n v="34.056100000000001"/>
    <n v="-118.30200000000001"/>
    <n v="0"/>
  </r>
  <r>
    <n v="221906406"/>
    <d v="2022-02-28T00:00:00"/>
    <d v="2022-02-27T00:00:00"/>
    <n v="1500"/>
    <n v="19"/>
    <x v="16"/>
    <n v="1907"/>
    <n v="2"/>
    <n v="627"/>
    <s v="CHILD ABUSE (PHYSICAL) - SIMPLE ASSAULT"/>
    <s v="1258 0416 0552 0913"/>
    <n v="18"/>
    <s v="M"/>
    <s v="H"/>
    <n v="501"/>
    <s v="SINGLE FAMILY DWELLING"/>
    <n v="400"/>
    <s v="STRONG-ARM (HANDS, FIST, FEET OR BODILY FORCE)"/>
    <s v="AA"/>
    <s v="Adult Arrest"/>
    <n v="627"/>
    <m/>
    <m/>
    <m/>
    <s v="13000    ALEXANDER                    ST"/>
    <m/>
    <n v="34.304099999999998"/>
    <n v="-118.4162"/>
    <n v="1"/>
  </r>
  <r>
    <n v="232104515"/>
    <d v="2023-01-15T00:00:00"/>
    <d v="2022-08-15T00:00:00"/>
    <n v="2100"/>
    <n v="21"/>
    <x v="15"/>
    <n v="2143"/>
    <n v="1"/>
    <n v="442"/>
    <s v="SHOPLIFTING - PETTY THEFT ($950 &amp; UNDER)"/>
    <n v="325"/>
    <n v="34"/>
    <s v="M"/>
    <s v="X"/>
    <n v="404"/>
    <s v="DEPARTMENT STORE"/>
    <m/>
    <m/>
    <s v="IC"/>
    <s v="Invest Cont"/>
    <n v="442"/>
    <m/>
    <m/>
    <m/>
    <s v="6600    FALLBROOK                    AV"/>
    <m/>
    <n v="34.188299999999998"/>
    <n v="-118.62739999999999"/>
    <n v="0"/>
  </r>
  <r>
    <n v="221117714"/>
    <d v="2022-12-21T00:00:00"/>
    <d v="2022-12-20T00:00:00"/>
    <n v="1600"/>
    <n v="11"/>
    <x v="7"/>
    <n v="1147"/>
    <n v="1"/>
    <n v="310"/>
    <s v="BURGLARY"/>
    <s v="1608 0344"/>
    <n v="27"/>
    <s v="F"/>
    <s v="H"/>
    <n v="120"/>
    <s v="STORAGE SHED"/>
    <m/>
    <m/>
    <s v="IC"/>
    <s v="Invest Cont"/>
    <n v="310"/>
    <m/>
    <m/>
    <m/>
    <s v="2800    FREDERICK                    ST"/>
    <m/>
    <n v="34.099600000000002"/>
    <n v="-118.2337"/>
    <n v="0"/>
  </r>
  <r>
    <n v="231713291"/>
    <d v="2023-07-23T00:00:00"/>
    <d v="2022-10-01T00:00:00"/>
    <n v="1"/>
    <n v="17"/>
    <x v="13"/>
    <n v="1796"/>
    <n v="2"/>
    <n v="354"/>
    <s v="THEFT OF IDENTITY"/>
    <s v="0928 1822"/>
    <n v="29"/>
    <s v="M"/>
    <s v="H"/>
    <n v="501"/>
    <s v="SINGLE FAMILY DWELLING"/>
    <m/>
    <m/>
    <s v="IC"/>
    <s v="Invest Cont"/>
    <n v="354"/>
    <m/>
    <m/>
    <m/>
    <s v="8700    WHITAKER                     AV"/>
    <m/>
    <n v="34.228499999999997"/>
    <n v="-118.49930000000001"/>
    <n v="0"/>
  </r>
  <r>
    <n v="221820474"/>
    <d v="2022-11-11T00:00:00"/>
    <d v="2022-11-11T00:00:00"/>
    <n v="1200"/>
    <n v="18"/>
    <x v="17"/>
    <n v="1822"/>
    <n v="1"/>
    <n v="210"/>
    <s v="ROBBERY"/>
    <s v="0344 1822 1300 1313 0371 0449 0319 0352 0906"/>
    <n v="27"/>
    <s v="M"/>
    <s v="B"/>
    <n v="101"/>
    <s v="STREET"/>
    <n v="102"/>
    <s v="HAND GUN"/>
    <s v="IC"/>
    <s v="Invest Cont"/>
    <n v="210"/>
    <m/>
    <m/>
    <m/>
    <s v="FIGUEROA"/>
    <s v="W  97TH                         ST"/>
    <n v="33.948300000000003"/>
    <n v="-118.28270000000001"/>
    <n v="0"/>
  </r>
  <r>
    <n v="221716479"/>
    <d v="2022-08-31T00:00:00"/>
    <d v="2022-08-27T00:00:00"/>
    <n v="800"/>
    <n v="17"/>
    <x v="13"/>
    <n v="1794"/>
    <n v="1"/>
    <n v="420"/>
    <s v="THEFT FROM MOTOR VEHICLE - PETTY ($950 &amp; UNDER)"/>
    <s v="0385 1608 1602 1822"/>
    <n v="46"/>
    <s v="M"/>
    <s v="W"/>
    <n v="101"/>
    <s v="STREET"/>
    <m/>
    <m/>
    <s v="IC"/>
    <s v="Invest Cont"/>
    <n v="420"/>
    <m/>
    <m/>
    <m/>
    <s v="NESTLE                       AV"/>
    <s v="CHASE                        ST"/>
    <n v="34.224600000000002"/>
    <n v="-118.5307"/>
    <n v="0"/>
  </r>
  <r>
    <n v="220123984"/>
    <d v="2022-11-06T00:00:00"/>
    <d v="2022-11-06T00:00:00"/>
    <n v="2100"/>
    <n v="1"/>
    <x v="1"/>
    <n v="138"/>
    <n v="2"/>
    <n v="901"/>
    <s v="VIOLATION OF RESTRAINING ORDER"/>
    <s v="1912 0913 2038 1501"/>
    <n v="36"/>
    <s v="F"/>
    <s v="H"/>
    <n v="502"/>
    <s v="MULTI-UNIT DWELLING (APARTMENT, DUPLEX, ETC)"/>
    <m/>
    <m/>
    <s v="IC"/>
    <s v="Invest Cont"/>
    <n v="901"/>
    <m/>
    <m/>
    <m/>
    <s v="200 S  LOS ANGELES                  ST"/>
    <m/>
    <n v="34.0503"/>
    <n v="-118.24339999999999"/>
    <n v="0"/>
  </r>
  <r>
    <n v="221414850"/>
    <d v="2022-07-30T00:00:00"/>
    <d v="2022-07-28T00:00:00"/>
    <n v="555"/>
    <n v="14"/>
    <x v="14"/>
    <n v="1494"/>
    <n v="1"/>
    <n v="341"/>
    <s v="THEFT-GRAND ($950.01 &amp; OVER)EXCPT,GUNS,FOWL,LIVESTK,PROD"/>
    <s v="1822 0344"/>
    <n v="47"/>
    <s v="F"/>
    <s v="O"/>
    <n v="212"/>
    <s v="TRANSPORTATION FACILITY (AIRPORT)"/>
    <m/>
    <m/>
    <s v="IC"/>
    <s v="Invest Cont"/>
    <n v="341"/>
    <m/>
    <m/>
    <m/>
    <s v="300    WORLD                        WY"/>
    <m/>
    <n v="33.945500000000003"/>
    <n v="-118.40009999999999"/>
    <n v="0"/>
  </r>
  <r>
    <n v="222118277"/>
    <d v="2022-12-29T00:00:00"/>
    <d v="2022-12-29T00:00:00"/>
    <n v="1425"/>
    <n v="21"/>
    <x v="15"/>
    <n v="2156"/>
    <n v="1"/>
    <n v="442"/>
    <s v="SHOPLIFTING - PETTY THEFT ($950 &amp; UNDER)"/>
    <s v="0325 0352"/>
    <n v="28"/>
    <s v="M"/>
    <s v="X"/>
    <n v="404"/>
    <s v="DEPARTMENT STORE"/>
    <m/>
    <m/>
    <s v="IC"/>
    <s v="Invest Cont"/>
    <n v="442"/>
    <m/>
    <m/>
    <m/>
    <s v="21900    VANOWEN                      ST"/>
    <m/>
    <n v="34.193800000000003"/>
    <n v="-118.6044"/>
    <n v="0"/>
  </r>
  <r>
    <n v="220805205"/>
    <d v="2022-01-19T00:00:00"/>
    <d v="2022-01-17T00:00:00"/>
    <n v="2148"/>
    <n v="8"/>
    <x v="12"/>
    <n v="852"/>
    <n v="1"/>
    <n v="442"/>
    <s v="SHOPLIFTING - PETTY THEFT ($950 &amp; UNDER)"/>
    <s v="0344 0325 0104 0376"/>
    <n v="0"/>
    <s v="X"/>
    <s v="X"/>
    <n v="406"/>
    <s v="OTHER STORE"/>
    <m/>
    <m/>
    <s v="IC"/>
    <s v="Invest Cont"/>
    <n v="442"/>
    <m/>
    <m/>
    <m/>
    <s v="11800    SANTA MONICA                 BL"/>
    <m/>
    <n v="34.0428"/>
    <n v="-118.45820000000001"/>
    <n v="0"/>
  </r>
  <r>
    <n v="221005723"/>
    <d v="2022-02-15T00:00:00"/>
    <d v="2022-01-06T00:00:00"/>
    <n v="900"/>
    <n v="10"/>
    <x v="11"/>
    <n v="1063"/>
    <n v="1"/>
    <n v="341"/>
    <s v="THEFT-GRAND ($950.01 &amp; OVER)EXCPT,GUNS,FOWL,LIVESTK,PROD"/>
    <s v="1822 0344"/>
    <n v="26"/>
    <s v="F"/>
    <s v="W"/>
    <n v="501"/>
    <s v="SINGLE FAMILY DWELLING"/>
    <m/>
    <m/>
    <s v="IC"/>
    <s v="Invest Cont"/>
    <n v="341"/>
    <m/>
    <m/>
    <m/>
    <s v="18600    CLARK                        ST"/>
    <m/>
    <n v="34.170900000000003"/>
    <n v="-118.5384"/>
    <n v="0"/>
  </r>
  <r>
    <n v="220416809"/>
    <d v="2022-12-30T00:00:00"/>
    <d v="2022-12-29T00:00:00"/>
    <n v="2230"/>
    <n v="4"/>
    <x v="4"/>
    <n v="497"/>
    <n v="1"/>
    <n v="510"/>
    <s v="VEHICLE - STOLEN"/>
    <m/>
    <n v="0"/>
    <m/>
    <m/>
    <n v="101"/>
    <s v="STREET"/>
    <m/>
    <m/>
    <s v="IC"/>
    <s v="Invest Cont"/>
    <n v="510"/>
    <m/>
    <m/>
    <m/>
    <s v="VELASCO                      ST"/>
    <s v="UNION PACIFIC                AV"/>
    <n v="34.016599999999997"/>
    <n v="-118.205"/>
    <n v="0"/>
  </r>
  <r>
    <n v="220405034"/>
    <d v="2022-02-03T00:00:00"/>
    <d v="2022-02-03T00:00:00"/>
    <n v="325"/>
    <n v="4"/>
    <x v="4"/>
    <n v="465"/>
    <n v="1"/>
    <n v="310"/>
    <s v="BURGLARY"/>
    <s v="1822 0321"/>
    <n v="0"/>
    <s v="X"/>
    <s v="X"/>
    <n v="402"/>
    <s v="MARKET"/>
    <m/>
    <m/>
    <s v="IC"/>
    <s v="Invest Cont"/>
    <n v="310"/>
    <m/>
    <m/>
    <m/>
    <s v="3100 E  4TH                          ST"/>
    <m/>
    <n v="34.035699999999999"/>
    <n v="-118.2009"/>
    <n v="0"/>
  </r>
  <r>
    <n v="221819149"/>
    <d v="2022-10-16T00:00:00"/>
    <d v="2022-10-16T00:00:00"/>
    <n v="1240"/>
    <n v="18"/>
    <x v="17"/>
    <n v="1802"/>
    <n v="1"/>
    <n v="761"/>
    <s v="BRANDISH WEAPON"/>
    <s v="0334 0913 1310"/>
    <n v="22"/>
    <s v="F"/>
    <s v="B"/>
    <n v="101"/>
    <s v="STREET"/>
    <n v="215"/>
    <s v="MACHETE"/>
    <s v="IC"/>
    <s v="Invest Cont"/>
    <n v="761"/>
    <m/>
    <m/>
    <m/>
    <s v="100 E  90TH                         ST"/>
    <m/>
    <n v="33.954599999999999"/>
    <n v="-118.2739"/>
    <n v="0"/>
  </r>
  <r>
    <n v="222009621"/>
    <d v="2022-05-09T00:00:00"/>
    <d v="2022-05-09T00:00:00"/>
    <n v="1400"/>
    <n v="20"/>
    <x v="19"/>
    <n v="2023"/>
    <n v="1"/>
    <n v="236"/>
    <s v="INTIMATE PARTNER - AGGRAVATED ASSAULT"/>
    <s v="0913 0408 1813 2000"/>
    <n v="24"/>
    <s v="F"/>
    <s v="B"/>
    <n v="502"/>
    <s v="MULTI-UNIT DWELLING (APARTMENT, DUPLEX, ETC)"/>
    <n v="400"/>
    <s v="STRONG-ARM (HANDS, FIST, FEET OR BODILY FORCE)"/>
    <s v="AO"/>
    <s v="Adult Other"/>
    <n v="236"/>
    <m/>
    <m/>
    <m/>
    <s v="400 S  KINGSLEY                     DR"/>
    <m/>
    <n v="34.0672"/>
    <n v="-118.3028"/>
    <n v="0"/>
  </r>
  <r>
    <n v="220409388"/>
    <d v="2022-06-03T00:00:00"/>
    <d v="2022-06-02T00:00:00"/>
    <n v="1900"/>
    <n v="4"/>
    <x v="4"/>
    <n v="408"/>
    <n v="1"/>
    <n v="510"/>
    <s v="VEHICLE - STOLEN"/>
    <m/>
    <n v="0"/>
    <m/>
    <m/>
    <n v="101"/>
    <s v="STREET"/>
    <m/>
    <m/>
    <s v="IC"/>
    <s v="Invest Cont"/>
    <n v="510"/>
    <m/>
    <m/>
    <m/>
    <s v="3600    CASTALIA                     AV"/>
    <m/>
    <n v="34.087200000000003"/>
    <n v="-118.1773"/>
    <n v="0"/>
  </r>
  <r>
    <n v="221207526"/>
    <d v="2022-03-06T00:00:00"/>
    <d v="2022-03-06T00:00:00"/>
    <n v="1200"/>
    <n v="12"/>
    <x v="8"/>
    <n v="1265"/>
    <n v="1"/>
    <n v="230"/>
    <s v="ASSAULT WITH DEADLY WEAPON, AGGRAVATED ASSAULT"/>
    <s v="0913 0421 0334 1817 0302"/>
    <n v="34"/>
    <s v="F"/>
    <s v="B"/>
    <n v="101"/>
    <s v="STREET"/>
    <n v="109"/>
    <s v="SEMI-AUTOMATIC PISTOL"/>
    <s v="AO"/>
    <s v="Adult Other"/>
    <n v="230"/>
    <m/>
    <m/>
    <m/>
    <s v="1000 W  84TH                         PL"/>
    <m/>
    <n v="33.961799999999997"/>
    <n v="-118.2919"/>
    <n v="0"/>
  </r>
  <r>
    <n v="221224913"/>
    <d v="2022-11-26T00:00:00"/>
    <d v="2022-11-12T00:00:00"/>
    <n v="1310"/>
    <n v="12"/>
    <x v="8"/>
    <n v="1268"/>
    <n v="2"/>
    <n v="354"/>
    <s v="THEFT OF IDENTITY"/>
    <s v="1822 0922"/>
    <n v="38"/>
    <s v="M"/>
    <s v="H"/>
    <n v="502"/>
    <s v="MULTI-UNIT DWELLING (APARTMENT, DUPLEX, ETC)"/>
    <m/>
    <m/>
    <s v="IC"/>
    <s v="Invest Cont"/>
    <n v="354"/>
    <m/>
    <m/>
    <m/>
    <s v="200 W  81ST                         ST"/>
    <m/>
    <n v="33.965899999999998"/>
    <n v="-118.2765"/>
    <n v="0"/>
  </r>
  <r>
    <n v="221511800"/>
    <d v="2022-07-02T00:00:00"/>
    <d v="2022-07-02T00:00:00"/>
    <n v="945"/>
    <n v="15"/>
    <x v="18"/>
    <n v="1529"/>
    <n v="1"/>
    <n v="230"/>
    <s v="ASSAULT WITH DEADLY WEAPON, AGGRAVATED ASSAULT"/>
    <s v="0447 1300 0361"/>
    <n v="44"/>
    <s v="M"/>
    <s v="B"/>
    <n v="101"/>
    <s v="STREET"/>
    <n v="306"/>
    <s v="ROCK/THROWN OBJECT"/>
    <s v="AO"/>
    <s v="Adult Other"/>
    <n v="230"/>
    <m/>
    <m/>
    <m/>
    <s v="6200    CAHUENGA                     BL"/>
    <m/>
    <n v="34.183100000000003"/>
    <n v="-118.3616"/>
    <n v="0"/>
  </r>
  <r>
    <n v="220320587"/>
    <d v="2022-11-21T00:00:00"/>
    <d v="2022-09-08T00:00:00"/>
    <n v="1930"/>
    <n v="3"/>
    <x v="2"/>
    <n v="392"/>
    <n v="2"/>
    <n v="626"/>
    <s v="INTIMATE PARTNER - SIMPLE ASSAULT"/>
    <s v="0913 0400 0416 2000 0522 1813"/>
    <n v="41"/>
    <s v="F"/>
    <s v="B"/>
    <n v="721"/>
    <s v="HIGH SCHOOL"/>
    <n v="400"/>
    <s v="STRONG-ARM (HANDS, FIST, FEET OR BODILY FORCE)"/>
    <s v="IC"/>
    <s v="Invest Cont"/>
    <n v="626"/>
    <m/>
    <m/>
    <m/>
    <s v="5000    11TH                         AV"/>
    <m/>
    <n v="33.997700000000002"/>
    <n v="-118.32940000000001"/>
    <n v="0"/>
  </r>
  <r>
    <n v="221608334"/>
    <d v="2022-05-14T00:00:00"/>
    <d v="2022-05-14T00:00:00"/>
    <n v="100"/>
    <n v="16"/>
    <x v="20"/>
    <n v="1698"/>
    <n v="2"/>
    <n v="740"/>
    <s v="VANDALISM - FELONY ($400 &amp; OVER, ALL CHURCH VANDALISMS)"/>
    <s v="0329 0913 1814"/>
    <n v="35"/>
    <s v="F"/>
    <s v="H"/>
    <n v="501"/>
    <s v="SINGLE FAMILY DWELLING"/>
    <m/>
    <m/>
    <s v="AO"/>
    <s v="Adult Other"/>
    <n v="740"/>
    <m/>
    <m/>
    <m/>
    <s v="10300    ARMINTA                      ST"/>
    <m/>
    <n v="34.213999999999999"/>
    <n v="-118.3553"/>
    <n v="0"/>
  </r>
  <r>
    <n v="220913689"/>
    <d v="2022-09-10T00:00:00"/>
    <d v="2022-09-07T00:00:00"/>
    <n v="1645"/>
    <n v="9"/>
    <x v="3"/>
    <n v="946"/>
    <n v="1"/>
    <n v="341"/>
    <s v="THEFT-GRAND ($950.01 &amp; OVER)EXCPT,GUNS,FOWL,LIVESTK,PROD"/>
    <s v="0344 1822"/>
    <n v="32"/>
    <s v="M"/>
    <s v="W"/>
    <n v="102"/>
    <s v="SIDEWALK"/>
    <m/>
    <m/>
    <s v="IC"/>
    <s v="Invest Cont"/>
    <n v="341"/>
    <m/>
    <m/>
    <m/>
    <s v="5600    HAZELTINE                    AV"/>
    <m/>
    <n v="34.1721"/>
    <n v="-118.44"/>
    <n v="0"/>
  </r>
  <r>
    <n v="222115015"/>
    <d v="2022-10-04T00:00:00"/>
    <d v="2022-09-28T00:00:00"/>
    <n v="1"/>
    <n v="21"/>
    <x v="15"/>
    <n v="2136"/>
    <n v="2"/>
    <n v="354"/>
    <s v="THEFT OF IDENTITY"/>
    <s v="0930 1822"/>
    <n v="35"/>
    <s v="M"/>
    <s v="W"/>
    <n v="501"/>
    <s v="SINGLE FAMILY DWELLING"/>
    <m/>
    <m/>
    <s v="IC"/>
    <s v="Invest Cont"/>
    <n v="354"/>
    <m/>
    <m/>
    <m/>
    <s v="7200    ALABAMA                      AV"/>
    <m/>
    <n v="34.201000000000001"/>
    <n v="-118.599"/>
    <n v="0"/>
  </r>
  <r>
    <n v="221706195"/>
    <d v="2022-03-04T00:00:00"/>
    <d v="2022-03-03T00:00:00"/>
    <n v="2310"/>
    <n v="17"/>
    <x v="13"/>
    <n v="1791"/>
    <n v="1"/>
    <n v="510"/>
    <s v="VEHICLE - STOLEN"/>
    <m/>
    <n v="0"/>
    <m/>
    <m/>
    <n v="104"/>
    <s v="DRIVEWAY"/>
    <m/>
    <m/>
    <s v="IC"/>
    <s v="Invest Cont"/>
    <n v="510"/>
    <m/>
    <m/>
    <m/>
    <s v="8500    LURLINE                      AV"/>
    <m/>
    <n v="34.224600000000002"/>
    <n v="-118.5842"/>
    <n v="0"/>
  </r>
  <r>
    <n v="221908220"/>
    <d v="2022-04-13T00:00:00"/>
    <d v="2022-04-03T00:00:00"/>
    <n v="1453"/>
    <n v="19"/>
    <x v="16"/>
    <n v="1974"/>
    <n v="2"/>
    <n v="354"/>
    <s v="THEFT OF IDENTITY"/>
    <n v="925"/>
    <n v="27"/>
    <s v="F"/>
    <s v="H"/>
    <n v="501"/>
    <s v="SINGLE FAMILY DWELLING"/>
    <m/>
    <m/>
    <s v="IC"/>
    <s v="Invest Cont"/>
    <n v="354"/>
    <m/>
    <m/>
    <m/>
    <s v="8900    TOBIAS                       AV"/>
    <m/>
    <n v="34.2318"/>
    <n v="-118.4517"/>
    <n v="0"/>
  </r>
  <r>
    <n v="221013038"/>
    <d v="2022-08-21T00:00:00"/>
    <d v="2022-08-21T00:00:00"/>
    <n v="1800"/>
    <n v="10"/>
    <x v="11"/>
    <n v="1008"/>
    <n v="2"/>
    <n v="626"/>
    <s v="INTIMATE PARTNER - SIMPLE ASSAULT"/>
    <s v="0913 1814 0446 0400"/>
    <n v="39"/>
    <s v="F"/>
    <s v="H"/>
    <n v="101"/>
    <s v="STREET"/>
    <n v="400"/>
    <s v="STRONG-ARM (HANDS, FIST, FEET OR BODILY FORCE)"/>
    <s v="AA"/>
    <s v="Adult Arrest"/>
    <n v="626"/>
    <m/>
    <m/>
    <m/>
    <s v="VALJEAN                      AV"/>
    <s v="SHERMAN                      WY"/>
    <n v="34.2012"/>
    <n v="-118.4859"/>
    <n v="1"/>
  </r>
  <r>
    <n v="220109279"/>
    <d v="2022-03-08T00:00:00"/>
    <d v="2022-03-08T00:00:00"/>
    <n v="1830"/>
    <n v="1"/>
    <x v="1"/>
    <n v="138"/>
    <n v="1"/>
    <n v="330"/>
    <s v="BURGLARY FROM VEHICLE"/>
    <s v="0329 0344 1609 1307 1822"/>
    <n v="34"/>
    <s v="F"/>
    <s v="O"/>
    <n v="101"/>
    <s v="STREET"/>
    <m/>
    <m/>
    <s v="IC"/>
    <s v="Invest Cont"/>
    <n v="330"/>
    <m/>
    <m/>
    <m/>
    <s v="600 E  3RD                          ST"/>
    <m/>
    <n v="34.046100000000003"/>
    <n v="-118.23950000000001"/>
    <n v="0"/>
  </r>
  <r>
    <n v="220914092"/>
    <d v="2022-09-21T00:00:00"/>
    <d v="2022-08-10T00:00:00"/>
    <n v="1200"/>
    <n v="9"/>
    <x v="3"/>
    <n v="971"/>
    <n v="2"/>
    <n v="649"/>
    <s v="DOCUMENT FORGERY / STOLEN FELONY"/>
    <s v="1822 0923"/>
    <n v="39"/>
    <s v="M"/>
    <s v="W"/>
    <n v="501"/>
    <s v="SINGLE FAMILY DWELLING"/>
    <m/>
    <m/>
    <s v="IC"/>
    <s v="Invest Cont"/>
    <n v="649"/>
    <m/>
    <m/>
    <m/>
    <s v="4700    LEMONA                       AV"/>
    <m/>
    <n v="34.1556"/>
    <n v="-118.45959999999999"/>
    <n v="0"/>
  </r>
  <r>
    <n v="220910219"/>
    <d v="2022-06-12T00:00:00"/>
    <d v="2022-06-11T00:00:00"/>
    <n v="1446"/>
    <n v="9"/>
    <x v="3"/>
    <n v="985"/>
    <n v="1"/>
    <n v="421"/>
    <s v="THEFT FROM MOTOR VEHICLE - ATTEMPT"/>
    <n v="1300"/>
    <n v="45"/>
    <s v="F"/>
    <s v="H"/>
    <n v="101"/>
    <s v="STREET"/>
    <m/>
    <m/>
    <s v="IC"/>
    <s v="Invest Cont"/>
    <n v="421"/>
    <m/>
    <m/>
    <m/>
    <s v="14000    ROBLAR                       RD"/>
    <m/>
    <n v="34.145699999999998"/>
    <n v="-118.4379"/>
    <n v="0"/>
  </r>
  <r>
    <n v="221109388"/>
    <d v="2022-05-19T00:00:00"/>
    <d v="2022-05-17T00:00:00"/>
    <n v="1200"/>
    <n v="11"/>
    <x v="7"/>
    <n v="1135"/>
    <n v="2"/>
    <n v="662"/>
    <s v="BUNCO, GRAND THEFT"/>
    <s v="1822 1501"/>
    <n v="82"/>
    <s v="F"/>
    <s v="B"/>
    <n v="501"/>
    <s v="SINGLE FAMILY DWELLING"/>
    <m/>
    <m/>
    <s v="IC"/>
    <s v="Invest Cont"/>
    <n v="662"/>
    <m/>
    <m/>
    <m/>
    <s v="3900    SCANDIA                      WY"/>
    <m/>
    <n v="34.118000000000002"/>
    <n v="-118.2283"/>
    <n v="0"/>
  </r>
  <r>
    <n v="221608003"/>
    <d v="2022-05-04T00:00:00"/>
    <d v="2022-05-02T00:00:00"/>
    <n v="1200"/>
    <n v="16"/>
    <x v="20"/>
    <n v="1663"/>
    <n v="2"/>
    <n v="354"/>
    <s v="THEFT OF IDENTITY"/>
    <s v="0930 0377"/>
    <n v="42"/>
    <s v="F"/>
    <s v="H"/>
    <n v="501"/>
    <s v="SINGLE FAMILY DWELLING"/>
    <m/>
    <m/>
    <s v="IC"/>
    <s v="Invest Cont"/>
    <n v="354"/>
    <m/>
    <m/>
    <m/>
    <s v="12300    SHELDON                      ST"/>
    <m/>
    <n v="34.234400000000001"/>
    <n v="-118.40049999999999"/>
    <n v="0"/>
  </r>
  <r>
    <n v="220216529"/>
    <d v="2022-09-12T00:00:00"/>
    <d v="2022-09-12T00:00:00"/>
    <n v="915"/>
    <n v="2"/>
    <x v="5"/>
    <n v="216"/>
    <n v="1"/>
    <n v="310"/>
    <s v="BURGLARY"/>
    <s v="1607 1402 1822 0329"/>
    <n v="35"/>
    <s v="M"/>
    <s v="W"/>
    <n v="501"/>
    <s v="SINGLE FAMILY DWELLING"/>
    <m/>
    <m/>
    <s v="AA"/>
    <s v="Adult Arrest"/>
    <n v="310"/>
    <n v="998"/>
    <m/>
    <m/>
    <s v="1000    WATERLOO                     ST"/>
    <m/>
    <n v="34.077300000000001"/>
    <n v="-118.2677"/>
    <n v="1"/>
  </r>
  <r>
    <n v="221307031"/>
    <d v="2022-02-27T00:00:00"/>
    <d v="2022-02-27T00:00:00"/>
    <n v="1400"/>
    <n v="13"/>
    <x v="6"/>
    <n v="1361"/>
    <n v="2"/>
    <n v="624"/>
    <s v="BATTERY - SIMPLE ASSAULT"/>
    <s v="0913 0446 0416 0602"/>
    <n v="54"/>
    <s v="F"/>
    <s v="B"/>
    <n v="501"/>
    <s v="SINGLE FAMILY DWELLING"/>
    <n v="400"/>
    <s v="STRONG-ARM (HANDS, FIST, FEET OR BODILY FORCE)"/>
    <s v="IC"/>
    <s v="Invest Cont"/>
    <n v="624"/>
    <m/>
    <m/>
    <m/>
    <s v="200 W  49TH                         ST"/>
    <m/>
    <n v="33.9983"/>
    <n v="-118.2762"/>
    <n v="0"/>
  </r>
  <r>
    <n v="221010262"/>
    <d v="2022-06-10T00:00:00"/>
    <d v="2022-01-04T00:00:00"/>
    <n v="1730"/>
    <n v="10"/>
    <x v="11"/>
    <n v="1041"/>
    <n v="2"/>
    <n v="740"/>
    <s v="VANDALISM - FELONY ($400 &amp; OVER, ALL CHURCH VANDALISMS)"/>
    <s v="1420 1822 0329 0325"/>
    <n v="0"/>
    <s v="M"/>
    <s v="W"/>
    <n v="202"/>
    <s v="LIQUOR STORE"/>
    <m/>
    <m/>
    <s v="IC"/>
    <s v="Invest Cont"/>
    <n v="740"/>
    <m/>
    <m/>
    <m/>
    <s v="6000    TAMPA                        AV"/>
    <m/>
    <n v="34.179600000000001"/>
    <n v="-118.5535"/>
    <n v="0"/>
  </r>
  <r>
    <n v="220411551"/>
    <d v="2022-07-29T00:00:00"/>
    <d v="2022-07-29T00:00:00"/>
    <n v="110"/>
    <n v="4"/>
    <x v="4"/>
    <n v="412"/>
    <n v="2"/>
    <n v="740"/>
    <s v="VANDALISM - FELONY ($400 &amp; OVER, ALL CHURCH VANDALISMS)"/>
    <s v="0329 0216"/>
    <n v="0"/>
    <s v="M"/>
    <s v="X"/>
    <n v="101"/>
    <s v="STREET"/>
    <n v="102"/>
    <s v="HAND GUN"/>
    <s v="IC"/>
    <s v="Invest Cont"/>
    <n v="740"/>
    <m/>
    <m/>
    <m/>
    <s v="200 N  AVENUE 25"/>
    <m/>
    <n v="34.078000000000003"/>
    <n v="-118.21810000000001"/>
    <n v="0"/>
  </r>
  <r>
    <n v="221606110"/>
    <d v="2022-03-08T00:00:00"/>
    <d v="2022-03-08T00:00:00"/>
    <n v="330"/>
    <n v="16"/>
    <x v="20"/>
    <n v="1633"/>
    <n v="1"/>
    <n v="331"/>
    <s v="THEFT FROM MOTOR VEHICLE - GRAND ($950.01 AND OVER)"/>
    <s v="0385 0344"/>
    <n v="37"/>
    <s v="M"/>
    <s v="H"/>
    <n v="101"/>
    <s v="STREET"/>
    <m/>
    <m/>
    <s v="IC"/>
    <s v="Invest Cont"/>
    <n v="331"/>
    <m/>
    <m/>
    <m/>
    <s v="11200    COMETA                       AV"/>
    <m/>
    <n v="34.2742"/>
    <n v="-118.3995"/>
    <n v="0"/>
  </r>
  <r>
    <n v="222008646"/>
    <d v="2022-04-16T00:00:00"/>
    <d v="2022-04-16T00:00:00"/>
    <n v="400"/>
    <n v="20"/>
    <x v="19"/>
    <n v="2022"/>
    <n v="2"/>
    <n v="886"/>
    <s v="DISTURBING THE PEACE"/>
    <s v="0361 0603 0913"/>
    <n v="39"/>
    <s v="F"/>
    <s v="H"/>
    <n v="502"/>
    <s v="MULTI-UNIT DWELLING (APARTMENT, DUPLEX, ETC)"/>
    <m/>
    <m/>
    <s v="IC"/>
    <s v="Invest Cont"/>
    <n v="886"/>
    <m/>
    <m/>
    <m/>
    <s v="300 S  MANHATTAN                    PL"/>
    <m/>
    <n v="34.069000000000003"/>
    <n v="-118.3104"/>
    <n v="0"/>
  </r>
  <r>
    <n v="220206334"/>
    <d v="2022-02-24T00:00:00"/>
    <d v="2022-02-24T00:00:00"/>
    <n v="1810"/>
    <n v="2"/>
    <x v="5"/>
    <n v="246"/>
    <n v="1"/>
    <n v="350"/>
    <s v="THEFT, PERSON"/>
    <s v="1402 0346 0400 1822 0344 2050 2004 0910"/>
    <n v="48"/>
    <s v="M"/>
    <s v="A"/>
    <n v="904"/>
    <s v="MTA - RED LINE - WESTLAKE/MACARTHUR PARK"/>
    <n v="400"/>
    <s v="STRONG-ARM (HANDS, FIST, FEET OR BODILY FORCE)"/>
    <s v="AO"/>
    <s v="Adult Other"/>
    <n v="350"/>
    <n v="998"/>
    <m/>
    <m/>
    <s v="600 S  ALVARADO                     ST"/>
    <m/>
    <n v="34.0595"/>
    <n v="-118.2749"/>
    <n v="0"/>
  </r>
  <r>
    <n v="221211633"/>
    <d v="2022-05-02T00:00:00"/>
    <d v="2022-05-02T00:00:00"/>
    <n v="1103"/>
    <n v="12"/>
    <x v="8"/>
    <n v="1255"/>
    <n v="2"/>
    <n v="354"/>
    <s v="THEFT OF IDENTITY"/>
    <n v="100"/>
    <n v="37"/>
    <s v="F"/>
    <s v="B"/>
    <n v="501"/>
    <s v="SINGLE FAMILY DWELLING"/>
    <m/>
    <m/>
    <s v="IC"/>
    <s v="Invest Cont"/>
    <n v="354"/>
    <m/>
    <m/>
    <m/>
    <s v="1300 W  FLORENCE                     AV"/>
    <m/>
    <n v="33.974600000000002"/>
    <n v="-118.29810000000001"/>
    <n v="0"/>
  </r>
  <r>
    <n v="230104351"/>
    <d v="2023-01-06T00:00:00"/>
    <d v="2022-09-22T00:00:00"/>
    <n v="500"/>
    <n v="1"/>
    <x v="1"/>
    <n v="192"/>
    <n v="1"/>
    <n v="330"/>
    <s v="BURGLARY FROM VEHICLE"/>
    <s v="0344 1822 1609"/>
    <n v="24"/>
    <s v="M"/>
    <s v="W"/>
    <n v="103"/>
    <s v="ALLEY"/>
    <m/>
    <m/>
    <s v="IC"/>
    <s v="Invest Cont"/>
    <n v="330"/>
    <m/>
    <m/>
    <m/>
    <s v="1300    LEBANON                      ST"/>
    <m/>
    <n v="34.0398"/>
    <n v="-118.2677"/>
    <n v="0"/>
  </r>
  <r>
    <n v="222110082"/>
    <d v="2022-06-03T00:00:00"/>
    <d v="2022-06-03T00:00:00"/>
    <n v="1206"/>
    <n v="21"/>
    <x v="15"/>
    <n v="2156"/>
    <n v="1"/>
    <n v="442"/>
    <s v="SHOPLIFTING - PETTY THEFT ($950 &amp; UNDER)"/>
    <s v="2028 0325"/>
    <n v="50"/>
    <s v="M"/>
    <s v="W"/>
    <n v="205"/>
    <s v="GUN/SPORTING GOODS"/>
    <m/>
    <m/>
    <s v="IC"/>
    <s v="Invest Cont"/>
    <n v="442"/>
    <m/>
    <m/>
    <m/>
    <s v="6600    TOPANGA CANYON               BL"/>
    <m/>
    <n v="34.190399999999997"/>
    <n v="-118.60590000000001"/>
    <n v="0"/>
  </r>
  <r>
    <n v="222014570"/>
    <d v="2022-08-28T00:00:00"/>
    <d v="2022-08-28T00:00:00"/>
    <n v="1700"/>
    <n v="20"/>
    <x v="19"/>
    <n v="2022"/>
    <n v="2"/>
    <n v="626"/>
    <s v="INTIMATE PARTNER - SIMPLE ASSAULT"/>
    <s v="0913 1814 2000 0444 0448 0417 0432"/>
    <n v="29"/>
    <s v="F"/>
    <s v="W"/>
    <n v="502"/>
    <s v="MULTI-UNIT DWELLING (APARTMENT, DUPLEX, ETC)"/>
    <n v="400"/>
    <s v="STRONG-ARM (HANDS, FIST, FEET OR BODILY FORCE)"/>
    <s v="AA"/>
    <s v="Adult Arrest"/>
    <n v="626"/>
    <m/>
    <m/>
    <m/>
    <s v="500 S  ST ANDREWS                   PL"/>
    <m/>
    <n v="34.065300000000001"/>
    <n v="-118.3116"/>
    <n v="1"/>
  </r>
  <r>
    <n v="221907216"/>
    <d v="2022-03-20T00:00:00"/>
    <d v="2022-03-20T00:00:00"/>
    <n v="1255"/>
    <n v="19"/>
    <x v="16"/>
    <n v="1984"/>
    <n v="1"/>
    <n v="231"/>
    <s v="ASSAULT WITH DEADLY WEAPON ON POLICE OFFICER"/>
    <s v="1822 2001 1212 0445 0334 1402"/>
    <n v="0"/>
    <s v="M"/>
    <s v="O"/>
    <n v="101"/>
    <s v="STREET"/>
    <n v="304"/>
    <s v="CLUB/BAT"/>
    <s v="AA"/>
    <s v="Adult Arrest"/>
    <n v="231"/>
    <n v="998"/>
    <m/>
    <m/>
    <s v="8700    CEDROS                       AV"/>
    <m/>
    <n v="34.226500000000001"/>
    <n v="-118.45650000000001"/>
    <n v="1"/>
  </r>
  <r>
    <n v="221813302"/>
    <d v="2022-06-26T00:00:00"/>
    <d v="2022-06-26T00:00:00"/>
    <n v="900"/>
    <n v="18"/>
    <x v="17"/>
    <n v="1801"/>
    <n v="2"/>
    <n v="626"/>
    <s v="INTIMATE PARTNER - SIMPLE ASSAULT"/>
    <s v="0913 2000 1814 0416 0444"/>
    <n v="31"/>
    <s v="F"/>
    <s v="H"/>
    <n v="501"/>
    <s v="SINGLE FAMILY DWELLING"/>
    <n v="400"/>
    <s v="STRONG-ARM (HANDS, FIST, FEET OR BODILY FORCE)"/>
    <s v="IC"/>
    <s v="Invest Cont"/>
    <n v="626"/>
    <m/>
    <m/>
    <m/>
    <s v="9100 S  FIGUEROA                     ST"/>
    <m/>
    <n v="33.955500000000001"/>
    <n v="-118.2871"/>
    <n v="0"/>
  </r>
  <r>
    <n v="220513411"/>
    <d v="2022-09-06T00:00:00"/>
    <d v="2022-09-04T00:00:00"/>
    <n v="1400"/>
    <n v="5"/>
    <x v="10"/>
    <n v="525"/>
    <n v="1"/>
    <n v="310"/>
    <s v="BURGLARY"/>
    <s v="0344 1606"/>
    <n v="55"/>
    <s v="F"/>
    <s v="H"/>
    <n v="501"/>
    <s v="SINGLE FAMILY DWELLING"/>
    <m/>
    <m/>
    <s v="IC"/>
    <s v="Invest Cont"/>
    <n v="310"/>
    <m/>
    <m/>
    <m/>
    <s v="400 W  F                            ST"/>
    <m/>
    <n v="33.776899999999998"/>
    <n v="-118.2662"/>
    <n v="0"/>
  </r>
  <r>
    <n v="220312694"/>
    <d v="2022-06-22T00:00:00"/>
    <d v="2022-06-07T00:00:00"/>
    <n v="1430"/>
    <n v="3"/>
    <x v="2"/>
    <n v="308"/>
    <n v="2"/>
    <n v="886"/>
    <s v="DISTURBING THE PEACE"/>
    <s v="1501 0342 1202 1309"/>
    <n v="62"/>
    <s v="F"/>
    <s v="H"/>
    <n v="109"/>
    <s v="PARK/PLAYGROUND"/>
    <m/>
    <m/>
    <s v="AO"/>
    <s v="Adult Other"/>
    <n v="886"/>
    <m/>
    <m/>
    <m/>
    <s v="1000 W  25TH                         ST"/>
    <m/>
    <n v="34.032600000000002"/>
    <n v="-118.2826"/>
    <n v="0"/>
  </r>
  <r>
    <n v="220712544"/>
    <d v="2022-08-05T00:00:00"/>
    <d v="2022-08-04T00:00:00"/>
    <n v="1600"/>
    <n v="7"/>
    <x v="0"/>
    <n v="724"/>
    <n v="1"/>
    <n v="341"/>
    <s v="THEFT-GRAND ($950.01 &amp; OVER)EXCPT,GUNS,FOWL,LIVESTK,PROD"/>
    <s v="1218 1822 0344"/>
    <n v="37"/>
    <s v="F"/>
    <s v="A"/>
    <n v="415"/>
    <s v="THE GROVE"/>
    <m/>
    <m/>
    <s v="CC"/>
    <s v="Invest Cont"/>
    <n v="341"/>
    <m/>
    <m/>
    <m/>
    <s v="100    THE GROVE                    DR"/>
    <m/>
    <n v="34.073599999999999"/>
    <n v="-118.3563"/>
    <n v="1"/>
  </r>
  <r>
    <n v="222016124"/>
    <d v="2022-10-21T00:00:00"/>
    <d v="2022-10-19T00:00:00"/>
    <n v="1930"/>
    <n v="20"/>
    <x v="19"/>
    <n v="2026"/>
    <n v="2"/>
    <n v="740"/>
    <s v="VANDALISM - FELONY ($400 &amp; OVER, ALL CHURCH VANDALISMS)"/>
    <s v="0329 1822"/>
    <n v="0"/>
    <s v="X"/>
    <s v="X"/>
    <n v="203"/>
    <s v="OTHER BUSINESS"/>
    <m/>
    <m/>
    <s v="IC"/>
    <s v="Invest Cont"/>
    <n v="740"/>
    <m/>
    <m/>
    <m/>
    <s v="3600 W  3RD                          ST"/>
    <m/>
    <n v="34.069099999999999"/>
    <n v="-118.2941"/>
    <n v="0"/>
  </r>
  <r>
    <n v="221204758"/>
    <d v="2022-01-15T00:00:00"/>
    <d v="2022-01-06T00:00:00"/>
    <n v="30"/>
    <n v="12"/>
    <x v="8"/>
    <n v="1251"/>
    <n v="1"/>
    <n v="210"/>
    <s v="ROBBERY"/>
    <s v="1822 0416 0445 0429 0337 0316 0344"/>
    <n v="59"/>
    <s v="M"/>
    <s v="W"/>
    <n v="101"/>
    <s v="STREET"/>
    <n v="312"/>
    <s v="PIPE/METAL PIPE"/>
    <s v="IC"/>
    <s v="Invest Cont"/>
    <n v="210"/>
    <m/>
    <m/>
    <m/>
    <s v="CRENSHAW                     BL"/>
    <s v="79TH                         ST"/>
    <n v="33.967300000000002"/>
    <n v="-118.3309"/>
    <n v="0"/>
  </r>
  <r>
    <n v="221704586"/>
    <d v="2022-01-12T00:00:00"/>
    <d v="2022-01-10T00:00:00"/>
    <n v="1947"/>
    <n v="17"/>
    <x v="13"/>
    <n v="1787"/>
    <n v="1"/>
    <n v="510"/>
    <s v="VEHICLE - STOLEN"/>
    <m/>
    <n v="0"/>
    <m/>
    <m/>
    <n v="108"/>
    <s v="PARKING LOT"/>
    <m/>
    <m/>
    <s v="AA"/>
    <s v="Adult Arrest"/>
    <n v="510"/>
    <m/>
    <m/>
    <m/>
    <s v="17800    HALSTED                      ST"/>
    <m/>
    <n v="34.244999999999997"/>
    <n v="-118.52160000000001"/>
    <n v="1"/>
  </r>
  <r>
    <n v="222104234"/>
    <d v="2022-01-07T00:00:00"/>
    <d v="2022-01-07T00:00:00"/>
    <n v="1100"/>
    <n v="21"/>
    <x v="15"/>
    <n v="2107"/>
    <n v="2"/>
    <n v="624"/>
    <s v="BATTERY - SIMPLE ASSAULT"/>
    <n v="444"/>
    <n v="52"/>
    <s v="F"/>
    <s v="H"/>
    <n v="203"/>
    <s v="OTHER BUSINESS"/>
    <n v="400"/>
    <s v="STRONG-ARM (HANDS, FIST, FEET OR BODILY FORCE)"/>
    <s v="IC"/>
    <s v="Invest Cont"/>
    <n v="624"/>
    <m/>
    <m/>
    <m/>
    <s v="8300    DE SOTO                      AV"/>
    <m/>
    <n v="34.219900000000003"/>
    <n v="-118.5885"/>
    <n v="0"/>
  </r>
  <r>
    <n v="221812912"/>
    <d v="2022-06-19T00:00:00"/>
    <d v="2022-06-19T00:00:00"/>
    <n v="115"/>
    <n v="18"/>
    <x v="17"/>
    <n v="1841"/>
    <n v="1"/>
    <n v="210"/>
    <s v="ROBBERY"/>
    <s v="1822 0344 1300 0916 0355 0432 0330"/>
    <n v="43"/>
    <s v="M"/>
    <s v="B"/>
    <n v="101"/>
    <s v="STREET"/>
    <n v="511"/>
    <s v="VERBAL THREAT"/>
    <s v="CC"/>
    <s v="Invest Cont"/>
    <n v="210"/>
    <m/>
    <m/>
    <m/>
    <s v="10900 S  VERMONT                      AV"/>
    <m/>
    <n v="33.9373"/>
    <n v="-118.2916"/>
    <n v="1"/>
  </r>
  <r>
    <n v="220711253"/>
    <d v="2022-07-04T00:00:00"/>
    <d v="2022-07-04T00:00:00"/>
    <n v="2045"/>
    <n v="7"/>
    <x v="0"/>
    <n v="706"/>
    <n v="1"/>
    <n v="330"/>
    <s v="BURGLARY FROM VEHICLE"/>
    <s v="0344 1609"/>
    <n v="59"/>
    <s v="F"/>
    <s v="W"/>
    <n v="101"/>
    <s v="STREET"/>
    <m/>
    <m/>
    <s v="IC"/>
    <s v="Invest Cont"/>
    <n v="330"/>
    <m/>
    <m/>
    <m/>
    <s v="7000    ROSEWOOD                     AV"/>
    <m/>
    <n v="34.083799999999997"/>
    <n v="-118.33880000000001"/>
    <n v="0"/>
  </r>
  <r>
    <n v="220205714"/>
    <d v="2022-02-07T00:00:00"/>
    <d v="2022-02-07T00:00:00"/>
    <n v="1238"/>
    <n v="2"/>
    <x v="5"/>
    <n v="261"/>
    <n v="1"/>
    <n v="230"/>
    <s v="ASSAULT WITH DEADLY WEAPON, AGGRAVATED ASSAULT"/>
    <s v="1822 2004"/>
    <n v="38"/>
    <s v="M"/>
    <s v="A"/>
    <n v="108"/>
    <s v="PARKING LOT"/>
    <n v="212"/>
    <s v="BOTTLE"/>
    <s v="CC"/>
    <s v="Invest Cont"/>
    <n v="230"/>
    <m/>
    <m/>
    <m/>
    <s v="2500 W  8TH                          ST"/>
    <m/>
    <n v="34.056800000000003"/>
    <n v="-118.2821"/>
    <n v="1"/>
  </r>
  <r>
    <n v="221116107"/>
    <d v="2022-11-06T00:00:00"/>
    <d v="2022-11-04T00:00:00"/>
    <n v="1810"/>
    <n v="11"/>
    <x v="7"/>
    <n v="1132"/>
    <n v="1"/>
    <n v="480"/>
    <s v="BIKE - STOLEN"/>
    <s v="1822 0344 1501"/>
    <n v="35"/>
    <s v="F"/>
    <s v="W"/>
    <n v="707"/>
    <s v="GARAGE/CARPORT"/>
    <m/>
    <m/>
    <s v="IC"/>
    <s v="Invest Cont"/>
    <n v="480"/>
    <m/>
    <m/>
    <m/>
    <s v="3900    LOS FELIZ                    BL"/>
    <m/>
    <n v="34.113599999999998"/>
    <n v="-118.2775"/>
    <n v="0"/>
  </r>
  <r>
    <n v="220112230"/>
    <d v="2022-05-12T00:00:00"/>
    <d v="2022-05-05T00:00:00"/>
    <n v="630"/>
    <n v="1"/>
    <x v="1"/>
    <n v="166"/>
    <n v="1"/>
    <n v="440"/>
    <s v="THEFT PLAIN - PETTY ($950 &amp; UNDER)"/>
    <s v="0344 1822 1606"/>
    <n v="61"/>
    <s v="F"/>
    <s v="B"/>
    <n v="502"/>
    <s v="MULTI-UNIT DWELLING (APARTMENT, DUPLEX, ETC)"/>
    <m/>
    <m/>
    <s v="IC"/>
    <s v="Invest Cont"/>
    <n v="440"/>
    <m/>
    <m/>
    <m/>
    <s v="600    SAN JULIAN                   ST"/>
    <m/>
    <n v="34.042900000000003"/>
    <n v="-118.2462"/>
    <n v="0"/>
  </r>
  <r>
    <n v="220221150"/>
    <d v="2022-12-04T00:00:00"/>
    <d v="2022-12-04T00:00:00"/>
    <n v="2300"/>
    <n v="2"/>
    <x v="5"/>
    <n v="231"/>
    <n v="2"/>
    <n v="624"/>
    <s v="BATTERY - SIMPLE ASSAULT"/>
    <s v="0913 1810 0447"/>
    <n v="87"/>
    <s v="F"/>
    <s v="A"/>
    <n v="501"/>
    <s v="SINGLE FAMILY DWELLING"/>
    <n v="500"/>
    <s v="UNKNOWN WEAPON/OTHER WEAPON"/>
    <s v="AA"/>
    <s v="Adult Arrest"/>
    <n v="624"/>
    <m/>
    <m/>
    <m/>
    <s v="100 S  RENO                         ST"/>
    <m/>
    <n v="34.069899999999997"/>
    <n v="-118.28230000000001"/>
    <n v="1"/>
  </r>
  <r>
    <n v="220413557"/>
    <d v="2022-09-26T00:00:00"/>
    <d v="2022-07-08T00:00:00"/>
    <n v="600"/>
    <n v="4"/>
    <x v="4"/>
    <n v="479"/>
    <n v="2"/>
    <n v="740"/>
    <s v="VANDALISM - FELONY ($400 &amp; OVER, ALL CHURCH VANDALISMS)"/>
    <s v="0329 1300"/>
    <n v="29"/>
    <s v="M"/>
    <s v="H"/>
    <n v="101"/>
    <s v="STREET"/>
    <m/>
    <m/>
    <s v="IC"/>
    <s v="Invest Cont"/>
    <n v="740"/>
    <m/>
    <m/>
    <m/>
    <s v="3500    PERCY                        ST"/>
    <m/>
    <n v="34.027700000000003"/>
    <n v="-118.1979"/>
    <n v="0"/>
  </r>
  <r>
    <n v="231410138"/>
    <d v="2023-05-08T00:00:00"/>
    <d v="2022-08-19T00:00:00"/>
    <n v="1519"/>
    <n v="14"/>
    <x v="14"/>
    <n v="1437"/>
    <n v="2"/>
    <n v="354"/>
    <s v="THEFT OF IDENTITY"/>
    <n v="1202"/>
    <n v="63"/>
    <s v="F"/>
    <s v="W"/>
    <n v="502"/>
    <s v="MULTI-UNIT DWELLING (APARTMENT, DUPLEX, ETC)"/>
    <m/>
    <m/>
    <s v="IC"/>
    <s v="Invest Cont"/>
    <n v="354"/>
    <m/>
    <m/>
    <m/>
    <s v="3700 S  SEPULVEDA                    BL"/>
    <m/>
    <n v="34.015000000000001"/>
    <n v="-118.4188"/>
    <n v="0"/>
  </r>
  <r>
    <n v="220125416"/>
    <d v="2022-11-28T00:00:00"/>
    <d v="2022-11-28T00:00:00"/>
    <n v="1530"/>
    <n v="1"/>
    <x v="1"/>
    <n v="164"/>
    <n v="2"/>
    <n v="740"/>
    <s v="VANDALISM - FELONY ($400 &amp; OVER, ALL CHURCH VANDALISMS)"/>
    <s v="0329 2000 1814 0913"/>
    <n v="30"/>
    <s v="F"/>
    <s v="B"/>
    <n v="502"/>
    <s v="MULTI-UNIT DWELLING (APARTMENT, DUPLEX, ETC)"/>
    <m/>
    <m/>
    <s v="IC"/>
    <s v="Invest Cont"/>
    <n v="740"/>
    <m/>
    <m/>
    <m/>
    <s v="100 W  7TH                          ST"/>
    <m/>
    <n v="34.044600000000003"/>
    <n v="-118.25069999999999"/>
    <n v="0"/>
  </r>
  <r>
    <n v="221614140"/>
    <d v="2022-11-09T00:00:00"/>
    <d v="2022-11-02T00:00:00"/>
    <n v="600"/>
    <n v="16"/>
    <x v="20"/>
    <n v="1667"/>
    <n v="2"/>
    <n v="354"/>
    <s v="THEFT OF IDENTITY"/>
    <n v="1822"/>
    <n v="42"/>
    <s v="F"/>
    <s v="H"/>
    <n v="501"/>
    <s v="SINGLE FAMILY DWELLING"/>
    <m/>
    <m/>
    <s v="IC"/>
    <s v="Invest Cont"/>
    <n v="354"/>
    <m/>
    <m/>
    <m/>
    <s v="9300    SUNLAND PARK                 DR"/>
    <m/>
    <n v="34.239699999999999"/>
    <n v="-118.3661"/>
    <n v="0"/>
  </r>
  <r>
    <n v="222117935"/>
    <d v="2022-12-18T00:00:00"/>
    <d v="2022-12-18T00:00:00"/>
    <n v="1815"/>
    <n v="21"/>
    <x v="15"/>
    <n v="2144"/>
    <n v="1"/>
    <n v="320"/>
    <s v="BURGLARY, ATTEMPTED"/>
    <n v="1202"/>
    <n v="0"/>
    <s v="M"/>
    <s v="W"/>
    <n v="501"/>
    <s v="SINGLE FAMILY DWELLING"/>
    <m/>
    <m/>
    <s v="IC"/>
    <s v="Invest Cont"/>
    <n v="320"/>
    <m/>
    <m/>
    <m/>
    <s v="22400    OXNARD                       ST"/>
    <m/>
    <n v="34.188499999999998"/>
    <n v="-118.619"/>
    <n v="0"/>
  </r>
  <r>
    <n v="220313330"/>
    <d v="2022-07-07T00:00:00"/>
    <d v="2022-07-07T00:00:00"/>
    <n v="445"/>
    <n v="3"/>
    <x v="2"/>
    <n v="355"/>
    <n v="1"/>
    <n v="510"/>
    <s v="VEHICLE - STOLEN"/>
    <m/>
    <n v="0"/>
    <m/>
    <m/>
    <n v="101"/>
    <s v="STREET"/>
    <m/>
    <m/>
    <s v="IC"/>
    <s v="Invest Cont"/>
    <n v="510"/>
    <m/>
    <m/>
    <m/>
    <s v="1900 W  ROCHESTER                    CI"/>
    <m/>
    <n v="34.021099999999997"/>
    <n v="-118.3145"/>
    <n v="0"/>
  </r>
  <r>
    <n v="231209713"/>
    <d v="2023-04-06T00:00:00"/>
    <d v="2022-11-01T00:00:00"/>
    <n v="2000"/>
    <n v="12"/>
    <x v="8"/>
    <n v="1215"/>
    <n v="2"/>
    <n v="930"/>
    <s v="CRIMINAL THREATS - NO WEAPON DISPLAYED"/>
    <n v="443"/>
    <n v="29"/>
    <s v="F"/>
    <s v="B"/>
    <n v="501"/>
    <s v="SINGLE FAMILY DWELLING"/>
    <n v="511"/>
    <s v="VERBAL THREAT"/>
    <s v="IC"/>
    <s v="Invest Cont"/>
    <n v="930"/>
    <m/>
    <m/>
    <m/>
    <s v="1500 W  58TH                         ST"/>
    <m/>
    <n v="33.989699999999999"/>
    <n v="-118.3026"/>
    <n v="0"/>
  </r>
  <r>
    <n v="220507616"/>
    <d v="2022-04-05T00:00:00"/>
    <d v="2022-04-04T00:00:00"/>
    <n v="1103"/>
    <n v="5"/>
    <x v="10"/>
    <n v="525"/>
    <n v="2"/>
    <n v="354"/>
    <s v="THEFT OF IDENTITY"/>
    <n v="935"/>
    <n v="30"/>
    <s v="F"/>
    <s v="O"/>
    <n v="605"/>
    <s v="AUTOMATED TELLER MACHINE (ATM)"/>
    <m/>
    <m/>
    <s v="IC"/>
    <s v="Invest Cont"/>
    <n v="354"/>
    <m/>
    <m/>
    <m/>
    <s v="400    BAY VIEW                     AV"/>
    <m/>
    <n v="33.773699999999998"/>
    <n v="-118.2698"/>
    <n v="0"/>
  </r>
  <r>
    <n v="221822236"/>
    <d v="2022-12-15T00:00:00"/>
    <d v="2022-12-09T00:00:00"/>
    <n v="2200"/>
    <n v="18"/>
    <x v="17"/>
    <n v="1881"/>
    <n v="1"/>
    <n v="420"/>
    <s v="THEFT FROM MOTOR VEHICLE - PETTY ($950 &amp; UNDER)"/>
    <m/>
    <n v="0"/>
    <m/>
    <m/>
    <n v="108"/>
    <s v="PARKING LOT"/>
    <m/>
    <m/>
    <s v="IC"/>
    <s v="Invest Cont"/>
    <n v="420"/>
    <m/>
    <m/>
    <m/>
    <s v="16300 S  VERMONT                      AV"/>
    <m/>
    <n v="33.883400000000002"/>
    <n v="-118.29130000000001"/>
    <n v="0"/>
  </r>
  <r>
    <n v="222014166"/>
    <d v="2022-08-01T00:00:00"/>
    <d v="2022-08-01T00:00:00"/>
    <n v="1100"/>
    <n v="20"/>
    <x v="19"/>
    <n v="2025"/>
    <n v="2"/>
    <n v="740"/>
    <s v="VANDALISM - FELONY ($400 &amp; OVER, ALL CHURCH VANDALISMS)"/>
    <s v="1822 0329"/>
    <n v="31"/>
    <s v="M"/>
    <s v="H"/>
    <n v="122"/>
    <s v="VEHICLE, PASSENGER/TRUCK"/>
    <m/>
    <m/>
    <s v="IC"/>
    <s v="Invest Cont"/>
    <n v="740"/>
    <m/>
    <m/>
    <m/>
    <s v="300 S  KENMORE                      AV"/>
    <m/>
    <n v="34.0672"/>
    <n v="-118.2985"/>
    <n v="0"/>
  </r>
  <r>
    <n v="220305857"/>
    <d v="2022-02-11T00:00:00"/>
    <d v="2022-02-11T00:00:00"/>
    <n v="1408"/>
    <n v="3"/>
    <x v="2"/>
    <n v="334"/>
    <n v="2"/>
    <n v="624"/>
    <s v="BATTERY - SIMPLE ASSAULT"/>
    <s v="0400 1822"/>
    <n v="28"/>
    <s v="M"/>
    <s v="H"/>
    <n v="501"/>
    <s v="SINGLE FAMILY DWELLING"/>
    <n v="400"/>
    <s v="STRONG-ARM (HANDS, FIST, FEET OR BODILY FORCE)"/>
    <s v="IC"/>
    <s v="Invest Cont"/>
    <n v="624"/>
    <m/>
    <m/>
    <m/>
    <s v="3500 S  BRONSON                      AV"/>
    <m/>
    <n v="34.024500000000003"/>
    <n v="-118.3338"/>
    <n v="0"/>
  </r>
  <r>
    <n v="220412961"/>
    <d v="2022-09-08T00:00:00"/>
    <d v="2022-09-02T00:00:00"/>
    <n v="1615"/>
    <n v="4"/>
    <x v="4"/>
    <n v="489"/>
    <n v="2"/>
    <n v="354"/>
    <s v="THEFT OF IDENTITY"/>
    <m/>
    <n v="42"/>
    <s v="F"/>
    <s v="H"/>
    <n v="501"/>
    <s v="SINGLE FAMILY DWELLING"/>
    <m/>
    <m/>
    <s v="IC"/>
    <s v="Invest Cont"/>
    <n v="354"/>
    <m/>
    <m/>
    <m/>
    <s v="2700    CAMULOS                      PL"/>
    <m/>
    <n v="34.025599999999997"/>
    <n v="-118.2178"/>
    <n v="0"/>
  </r>
  <r>
    <n v="221507123"/>
    <d v="2022-03-17T00:00:00"/>
    <d v="2022-03-12T00:00:00"/>
    <n v="1900"/>
    <n v="15"/>
    <x v="18"/>
    <n v="1583"/>
    <n v="1"/>
    <n v="331"/>
    <s v="THEFT FROM MOTOR VEHICLE - GRAND ($950.01 AND OVER)"/>
    <s v="1300 0344"/>
    <n v="0"/>
    <s v="M"/>
    <s v="O"/>
    <n v="504"/>
    <s v="OTHER RESIDENCE"/>
    <m/>
    <m/>
    <s v="IC"/>
    <s v="Invest Cont"/>
    <n v="331"/>
    <m/>
    <m/>
    <m/>
    <s v="4300    COLFAX                       AV"/>
    <m/>
    <n v="34.145099999999999"/>
    <n v="-118.3875"/>
    <n v="0"/>
  </r>
  <r>
    <n v="220123229"/>
    <d v="2022-10-25T00:00:00"/>
    <d v="2022-10-25T00:00:00"/>
    <n v="1626"/>
    <n v="1"/>
    <x v="1"/>
    <n v="161"/>
    <n v="1"/>
    <n v="220"/>
    <s v="ATTEMPTED ROBBERY"/>
    <s v="1822 2004 0337 0404"/>
    <n v="0"/>
    <s v="F"/>
    <s v="H"/>
    <n v="602"/>
    <s v="BANK"/>
    <n v="500"/>
    <s v="UNKNOWN WEAPON/OTHER WEAPON"/>
    <s v="IC"/>
    <s v="Invest Cont"/>
    <n v="220"/>
    <m/>
    <m/>
    <m/>
    <s v="700 S  FIGUEROA                     ST"/>
    <m/>
    <n v="34.048299999999998"/>
    <n v="-118.26309999999999"/>
    <n v="0"/>
  </r>
  <r>
    <n v="221314669"/>
    <d v="2022-07-18T00:00:00"/>
    <d v="2022-07-18T00:00:00"/>
    <n v="1700"/>
    <n v="13"/>
    <x v="6"/>
    <n v="1309"/>
    <n v="1"/>
    <n v="510"/>
    <s v="VEHICLE - STOLEN"/>
    <m/>
    <n v="0"/>
    <m/>
    <m/>
    <n v="101"/>
    <s v="STREET"/>
    <m/>
    <m/>
    <s v="IC"/>
    <s v="Invest Cont"/>
    <n v="510"/>
    <m/>
    <m/>
    <m/>
    <s v="2200    DAMON                        ST"/>
    <m/>
    <n v="34.028700000000001"/>
    <n v="-118.2333"/>
    <n v="0"/>
  </r>
  <r>
    <n v="222105978"/>
    <d v="2022-02-22T00:00:00"/>
    <d v="2022-02-17T00:00:00"/>
    <n v="1730"/>
    <n v="21"/>
    <x v="15"/>
    <n v="2126"/>
    <n v="1"/>
    <n v="510"/>
    <s v="VEHICLE - STOLEN"/>
    <m/>
    <n v="0"/>
    <m/>
    <m/>
    <n v="101"/>
    <s v="STREET"/>
    <m/>
    <m/>
    <s v="IC"/>
    <s v="Invest Cont"/>
    <n v="510"/>
    <m/>
    <m/>
    <m/>
    <s v="8100    FAIRCHILD                    AV"/>
    <m/>
    <n v="34.217100000000002"/>
    <n v="-118.5878"/>
    <n v="0"/>
  </r>
  <r>
    <n v="220715506"/>
    <d v="2022-10-20T00:00:00"/>
    <d v="2022-10-14T00:00:00"/>
    <n v="314"/>
    <n v="7"/>
    <x v="0"/>
    <n v="722"/>
    <n v="2"/>
    <n v="354"/>
    <s v="THEFT OF IDENTITY"/>
    <s v="1822 0930"/>
    <n v="26"/>
    <s v="M"/>
    <s v="H"/>
    <n v="701"/>
    <s v="HOSPITAL"/>
    <m/>
    <m/>
    <s v="IC"/>
    <s v="Invest Cont"/>
    <n v="354"/>
    <m/>
    <m/>
    <m/>
    <s v="8400    BEVERLY                      BL"/>
    <m/>
    <n v="34.076099999999997"/>
    <n v="-118.3732"/>
    <n v="0"/>
  </r>
  <r>
    <n v="220806246"/>
    <d v="2022-02-24T00:00:00"/>
    <d v="2022-02-24T00:00:00"/>
    <n v="1210"/>
    <n v="8"/>
    <x v="12"/>
    <n v="827"/>
    <n v="1"/>
    <n v="341"/>
    <s v="THEFT-GRAND ($950.01 &amp; OVER)EXCPT,GUNS,FOWL,LIVESTK,PROD"/>
    <s v="0344 2032"/>
    <n v="29"/>
    <s v="M"/>
    <s v="W"/>
    <n v="502"/>
    <s v="MULTI-UNIT DWELLING (APARTMENT, DUPLEX, ETC)"/>
    <m/>
    <m/>
    <s v="IC"/>
    <s v="Invest Cont"/>
    <n v="341"/>
    <m/>
    <m/>
    <m/>
    <s v="200 S  BARRINGTON                   AV"/>
    <m/>
    <n v="34.0642"/>
    <n v="-118.4688"/>
    <n v="0"/>
  </r>
  <r>
    <n v="221912005"/>
    <d v="2022-07-16T00:00:00"/>
    <d v="2022-07-16T00:00:00"/>
    <n v="320"/>
    <n v="19"/>
    <x v="16"/>
    <n v="1989"/>
    <n v="1"/>
    <n v="310"/>
    <s v="BURGLARY"/>
    <s v="0344 1606"/>
    <n v="0"/>
    <s v="X"/>
    <s v="X"/>
    <n v="708"/>
    <s v="CHURCH/CHAPEL (CHANGED 03-03 FROM CHURCH/TEMPLE)"/>
    <m/>
    <m/>
    <s v="IC"/>
    <s v="Invest Cont"/>
    <n v="310"/>
    <m/>
    <m/>
    <m/>
    <s v="13200    ROSCOE                       BL"/>
    <m/>
    <n v="34.221699999999998"/>
    <n v="-118.42100000000001"/>
    <n v="0"/>
  </r>
  <r>
    <n v="220615239"/>
    <d v="2022-08-26T00:00:00"/>
    <d v="2022-08-26T00:00:00"/>
    <n v="1530"/>
    <n v="6"/>
    <x v="9"/>
    <n v="632"/>
    <n v="2"/>
    <n v="624"/>
    <s v="BATTERY - SIMPLE ASSAULT"/>
    <s v="0400 0444 1822"/>
    <n v="44"/>
    <s v="M"/>
    <s v="W"/>
    <n v="707"/>
    <s v="GARAGE/CARPORT"/>
    <n v="400"/>
    <s v="STRONG-ARM (HANDS, FIST, FEET OR BODILY FORCE)"/>
    <s v="IC"/>
    <s v="Invest Cont"/>
    <n v="624"/>
    <m/>
    <m/>
    <m/>
    <s v="1500 N  LAUREL                       AV"/>
    <m/>
    <n v="34.097999999999999"/>
    <n v="-118.3643"/>
    <n v="0"/>
  </r>
  <r>
    <n v="221714845"/>
    <d v="2022-10-17T00:00:00"/>
    <d v="2022-09-01T00:00:00"/>
    <n v="1"/>
    <n v="17"/>
    <x v="13"/>
    <n v="1761"/>
    <n v="2"/>
    <n v="930"/>
    <s v="CRIMINAL THREATS - NO WEAPON DISPLAYED"/>
    <s v="0913 0443 1803"/>
    <n v="54"/>
    <s v="M"/>
    <s v="W"/>
    <n v="204"/>
    <s v="MANUFACTURING COMPANY"/>
    <n v="511"/>
    <s v="VERBAL THREAT"/>
    <s v="AO"/>
    <s v="Adult Other"/>
    <n v="930"/>
    <m/>
    <m/>
    <m/>
    <s v="21400    PRAIRIE                      ST"/>
    <m/>
    <n v="34.239100000000001"/>
    <n v="-118.5976"/>
    <n v="0"/>
  </r>
  <r>
    <n v="221405185"/>
    <d v="2022-01-26T00:00:00"/>
    <d v="2022-01-24T00:00:00"/>
    <n v="1810"/>
    <n v="14"/>
    <x v="14"/>
    <n v="1446"/>
    <n v="1"/>
    <n v="236"/>
    <s v="INTIMATE PARTNER - AGGRAVATED ASSAULT"/>
    <s v="0913 2000 1814"/>
    <n v="40"/>
    <s v="M"/>
    <s v="O"/>
    <n v="102"/>
    <s v="SIDEWALK"/>
    <n v="400"/>
    <s v="STRONG-ARM (HANDS, FIST, FEET OR BODILY FORCE)"/>
    <s v="AA"/>
    <s v="Adult Arrest"/>
    <n v="236"/>
    <m/>
    <m/>
    <m/>
    <s v="12200    PACIFIC                      AV"/>
    <m/>
    <n v="34.002699999999997"/>
    <n v="-118.4328"/>
    <n v="1"/>
  </r>
  <r>
    <n v="220116027"/>
    <d v="2022-07-10T00:00:00"/>
    <d v="2022-07-10T00:00:00"/>
    <n v="1355"/>
    <n v="1"/>
    <x v="1"/>
    <n v="154"/>
    <n v="1"/>
    <n v="341"/>
    <s v="THEFT-GRAND ($950.01 &amp; OVER)EXCPT,GUNS,FOWL,LIVESTK,PROD"/>
    <s v="1822 2032 0344"/>
    <n v="54"/>
    <s v="M"/>
    <s v="B"/>
    <n v="709"/>
    <s v="PUBLIC RESTROOM(INDOORS-INSIDE)"/>
    <m/>
    <m/>
    <s v="IC"/>
    <s v="Invest Cont"/>
    <n v="341"/>
    <m/>
    <m/>
    <m/>
    <s v="500 S  MAIN                         ST"/>
    <m/>
    <n v="34.046700000000001"/>
    <n v="-118.24850000000001"/>
    <n v="0"/>
  </r>
  <r>
    <n v="221913861"/>
    <d v="2022-08-31T00:00:00"/>
    <d v="2022-08-30T00:00:00"/>
    <n v="2225"/>
    <n v="19"/>
    <x v="16"/>
    <n v="1984"/>
    <n v="1"/>
    <n v="230"/>
    <s v="ASSAULT WITH DEADLY WEAPON, AGGRAVATED ASSAULT"/>
    <s v="0302 1309 1312 1822"/>
    <n v="27"/>
    <s v="F"/>
    <s v="H"/>
    <n v="101"/>
    <s v="STREET"/>
    <n v="103"/>
    <s v="RIFLE"/>
    <s v="IC"/>
    <s v="Invest Cont"/>
    <n v="230"/>
    <m/>
    <m/>
    <m/>
    <s v="8400    CEDROS                       AV"/>
    <m/>
    <n v="34.226500000000001"/>
    <n v="-118.45650000000001"/>
    <n v="0"/>
  </r>
  <r>
    <n v="220507750"/>
    <d v="2022-04-08T00:00:00"/>
    <d v="2022-04-03T00:00:00"/>
    <n v="800"/>
    <n v="5"/>
    <x v="10"/>
    <n v="527"/>
    <n v="1"/>
    <n v="815"/>
    <s v="SEXUAL PENETRATION W/FOREIGN OBJECT"/>
    <s v="1206 1822 2034 1309 1402 1415 1218"/>
    <n v="28"/>
    <s v="F"/>
    <s v="H"/>
    <n v="101"/>
    <s v="STREET"/>
    <n v="500"/>
    <s v="UNKNOWN WEAPON/OTHER WEAPON"/>
    <s v="IC"/>
    <s v="Invest Cont"/>
    <n v="815"/>
    <n v="998"/>
    <m/>
    <m/>
    <s v="HARRY BRIDGE"/>
    <s v="ISLAND"/>
    <n v="33.762599999999999"/>
    <n v="-118.2687"/>
    <n v="0"/>
  </r>
  <r>
    <n v="221510870"/>
    <d v="2022-06-08T00:00:00"/>
    <d v="2022-06-03T00:00:00"/>
    <n v="1"/>
    <n v="15"/>
    <x v="18"/>
    <n v="1545"/>
    <n v="2"/>
    <n v="354"/>
    <s v="THEFT OF IDENTITY"/>
    <n v="377"/>
    <n v="33"/>
    <s v="F"/>
    <s v="O"/>
    <n v="602"/>
    <s v="BANK"/>
    <m/>
    <m/>
    <s v="IC"/>
    <s v="Invest Cont"/>
    <n v="354"/>
    <m/>
    <m/>
    <m/>
    <s v="4800    LAUREL CANYON                BL"/>
    <m/>
    <n v="34.157600000000002"/>
    <n v="-118.3965"/>
    <n v="0"/>
  </r>
  <r>
    <n v="221516234"/>
    <d v="2022-10-18T00:00:00"/>
    <d v="2022-10-11T00:00:00"/>
    <n v="1900"/>
    <n v="15"/>
    <x v="18"/>
    <n v="1599"/>
    <n v="1"/>
    <n v="330"/>
    <s v="BURGLARY FROM VEHICLE"/>
    <s v="0385 1822"/>
    <n v="39"/>
    <s v="M"/>
    <s v="H"/>
    <n v="101"/>
    <s v="STREET"/>
    <m/>
    <m/>
    <s v="IC"/>
    <s v="Invest Cont"/>
    <n v="330"/>
    <m/>
    <m/>
    <m/>
    <s v="OAKSHIRE                     DR"/>
    <s v="ELLINGTON                    DR"/>
    <n v="34.128700000000002"/>
    <n v="-118.3506"/>
    <n v="0"/>
  </r>
  <r>
    <n v="220116998"/>
    <d v="2022-07-27T00:00:00"/>
    <d v="2022-07-21T00:00:00"/>
    <n v="1330"/>
    <n v="1"/>
    <x v="1"/>
    <n v="182"/>
    <n v="2"/>
    <n v="888"/>
    <s v="TRESPASSING"/>
    <n v="1501"/>
    <n v="30"/>
    <s v="M"/>
    <s v="H"/>
    <n v="502"/>
    <s v="MULTI-UNIT DWELLING (APARTMENT, DUPLEX, ETC)"/>
    <m/>
    <m/>
    <s v="IC"/>
    <s v="Invest Cont"/>
    <n v="888"/>
    <m/>
    <m/>
    <m/>
    <s v="1100 S  FLOWER                       ST"/>
    <m/>
    <n v="34.042999999999999"/>
    <n v="-118.2641"/>
    <n v="0"/>
  </r>
  <r>
    <n v="221600815"/>
    <d v="2022-09-27T00:00:00"/>
    <d v="2022-09-24T00:00:00"/>
    <n v="45"/>
    <n v="16"/>
    <x v="20"/>
    <n v="1635"/>
    <n v="1"/>
    <n v="230"/>
    <s v="ASSAULT WITH DEADLY WEAPON, AGGRAVATED ASSAULT"/>
    <s v="1822 1100 0450 1419 1407 1402"/>
    <n v="36"/>
    <s v="M"/>
    <s v="H"/>
    <n v="101"/>
    <s v="STREET"/>
    <n v="102"/>
    <s v="HAND GUN"/>
    <s v="IC"/>
    <s v="Invest Cont"/>
    <n v="230"/>
    <n v="998"/>
    <m/>
    <m/>
    <s v="10300    FOOTHILL                     BL"/>
    <m/>
    <n v="34.273499999999999"/>
    <n v="-118.3537"/>
    <n v="0"/>
  </r>
  <r>
    <n v="220907427"/>
    <d v="2022-04-01T00:00:00"/>
    <d v="2022-03-31T00:00:00"/>
    <n v="1948"/>
    <n v="9"/>
    <x v="3"/>
    <n v="964"/>
    <n v="1"/>
    <n v="210"/>
    <s v="ROBBERY"/>
    <s v="0344 0352 1822 1420 0444 0945"/>
    <n v="0"/>
    <s v="X"/>
    <s v="X"/>
    <n v="404"/>
    <s v="DEPARTMENT STORE"/>
    <n v="400"/>
    <s v="STRONG-ARM (HANDS, FIST, FEET OR BODILY FORCE)"/>
    <s v="IC"/>
    <s v="Invest Cont"/>
    <n v="210"/>
    <m/>
    <m/>
    <m/>
    <s v="14000    RIVERSIDE                    DR"/>
    <m/>
    <n v="34.157600000000002"/>
    <n v="-118.4387"/>
    <n v="0"/>
  </r>
  <r>
    <n v="221507993"/>
    <d v="2022-04-07T00:00:00"/>
    <d v="2022-04-07T00:00:00"/>
    <n v="2000"/>
    <n v="15"/>
    <x v="18"/>
    <n v="1543"/>
    <n v="2"/>
    <n v="626"/>
    <s v="INTIMATE PARTNER - SIMPLE ASSAULT"/>
    <s v="2000 0400 0416 1813 1814"/>
    <n v="38"/>
    <s v="F"/>
    <s v="W"/>
    <n v="502"/>
    <s v="MULTI-UNIT DWELLING (APARTMENT, DUPLEX, ETC)"/>
    <n v="400"/>
    <s v="STRONG-ARM (HANDS, FIST, FEET OR BODILY FORCE)"/>
    <s v="AO"/>
    <s v="Adult Other"/>
    <n v="626"/>
    <m/>
    <m/>
    <m/>
    <s v="12400    MAGNOLIA                     BL"/>
    <m/>
    <n v="34.168500000000002"/>
    <n v="-118.4008"/>
    <n v="0"/>
  </r>
  <r>
    <n v="222105284"/>
    <d v="2022-02-05T00:00:00"/>
    <d v="2022-02-05T00:00:00"/>
    <n v="1510"/>
    <n v="21"/>
    <x v="15"/>
    <n v="2157"/>
    <n v="2"/>
    <n v="930"/>
    <s v="CRIMINAL THREATS - NO WEAPON DISPLAYED"/>
    <s v="0444 0447 0421"/>
    <n v="31"/>
    <s v="F"/>
    <s v="H"/>
    <n v="301"/>
    <s v="GAS STATION"/>
    <n v="511"/>
    <s v="VERBAL THREAT"/>
    <s v="IC"/>
    <s v="Invest Cont"/>
    <n v="930"/>
    <m/>
    <m/>
    <m/>
    <s v="20900    VANOWEN                      ST"/>
    <m/>
    <n v="34.193800000000003"/>
    <n v="-118.58839999999999"/>
    <n v="0"/>
  </r>
  <r>
    <n v="221308724"/>
    <d v="2022-03-26T00:00:00"/>
    <d v="2022-03-25T00:00:00"/>
    <n v="1400"/>
    <n v="13"/>
    <x v="6"/>
    <n v="1385"/>
    <n v="2"/>
    <n v="624"/>
    <s v="BATTERY - SIMPLE ASSAULT"/>
    <s v="0446 3004 4013 0605 0416 1822"/>
    <n v="23"/>
    <s v="M"/>
    <s v="H"/>
    <n v="101"/>
    <s v="STREET"/>
    <n v="400"/>
    <s v="STRONG-ARM (HANDS, FIST, FEET OR BODILY FORCE)"/>
    <s v="AO"/>
    <s v="Adult Other"/>
    <n v="624"/>
    <m/>
    <m/>
    <m/>
    <s v="N  CENTRAL                      AV"/>
    <s v="W  SLAUSON                      ST"/>
    <n v="33.9893"/>
    <n v="-118.2565"/>
    <n v="0"/>
  </r>
  <r>
    <n v="222109190"/>
    <d v="2022-05-15T00:00:00"/>
    <d v="2022-05-13T00:00:00"/>
    <n v="1040"/>
    <n v="21"/>
    <x v="15"/>
    <n v="2147"/>
    <n v="2"/>
    <n v="745"/>
    <s v="VANDALISM - MISDEAMEANOR ($399 OR UNDER)"/>
    <n v="329"/>
    <n v="74"/>
    <s v="F"/>
    <s v="W"/>
    <n v="101"/>
    <s v="STREET"/>
    <m/>
    <m/>
    <s v="IC"/>
    <s v="Invest Cont"/>
    <n v="745"/>
    <m/>
    <m/>
    <m/>
    <s v="20700    BASSETT                      ST"/>
    <m/>
    <n v="34.195999999999998"/>
    <n v="-118.5848"/>
    <n v="0"/>
  </r>
  <r>
    <n v="221306079"/>
    <d v="2022-02-10T00:00:00"/>
    <d v="2022-02-09T00:00:00"/>
    <n v="2200"/>
    <n v="13"/>
    <x v="6"/>
    <n v="1343"/>
    <n v="1"/>
    <n v="510"/>
    <s v="VEHICLE - STOLEN"/>
    <m/>
    <n v="0"/>
    <m/>
    <m/>
    <n v="101"/>
    <s v="STREET"/>
    <m/>
    <m/>
    <s v="IC"/>
    <s v="Invest Cont"/>
    <n v="510"/>
    <m/>
    <m/>
    <m/>
    <s v="600 E  MARTIN LUTHER KING JR        BL"/>
    <m/>
    <n v="34.011099999999999"/>
    <n v="-118.2653"/>
    <n v="0"/>
  </r>
  <r>
    <n v="222017904"/>
    <d v="2022-12-02T00:00:00"/>
    <d v="2022-11-06T00:00:00"/>
    <n v="900"/>
    <n v="20"/>
    <x v="19"/>
    <n v="2055"/>
    <n v="1"/>
    <n v="310"/>
    <s v="BURGLARY"/>
    <s v="0344 1822"/>
    <n v="22"/>
    <s v="M"/>
    <s v="B"/>
    <n v="501"/>
    <s v="SINGLE FAMILY DWELLING"/>
    <m/>
    <m/>
    <s v="IC"/>
    <s v="Invest Cont"/>
    <n v="310"/>
    <m/>
    <m/>
    <m/>
    <s v="900    FEDORA                       ST"/>
    <m/>
    <n v="34.053600000000003"/>
    <n v="-118.2979"/>
    <n v="0"/>
  </r>
  <r>
    <n v="240316608"/>
    <d v="2024-11-28T00:00:00"/>
    <d v="2022-08-01T00:00:00"/>
    <n v="1"/>
    <n v="3"/>
    <x v="2"/>
    <n v="312"/>
    <n v="2"/>
    <n v="354"/>
    <s v="THEFT OF IDENTITY"/>
    <s v="0100 1822"/>
    <n v="20"/>
    <s v="F"/>
    <s v="H"/>
    <n v="501"/>
    <s v="SINGLE FAMILY DWELLING"/>
    <m/>
    <m/>
    <s v="IC"/>
    <s v="Invest Cont"/>
    <n v="354"/>
    <m/>
    <m/>
    <m/>
    <s v="3000 S  ORANGE                       DR"/>
    <m/>
    <n v="34.026299999999999"/>
    <n v="-118.3558"/>
    <n v="0"/>
  </r>
  <r>
    <n v="221706203"/>
    <d v="2022-03-03T00:00:00"/>
    <d v="2022-01-15T00:00:00"/>
    <n v="1200"/>
    <n v="17"/>
    <x v="13"/>
    <n v="1764"/>
    <n v="1"/>
    <n v="341"/>
    <s v="THEFT-GRAND ($950.01 &amp; OVER)EXCPT,GUNS,FOWL,LIVESTK,PROD"/>
    <s v="2032 0344"/>
    <n v="60"/>
    <s v="M"/>
    <s v="O"/>
    <n v="502"/>
    <s v="MULTI-UNIT DWELLING (APARTMENT, DUPLEX, ETC)"/>
    <m/>
    <m/>
    <s v="IC"/>
    <s v="Invest Cont"/>
    <n v="341"/>
    <m/>
    <m/>
    <m/>
    <s v="9400    CORBIN                       AV"/>
    <m/>
    <n v="34.241"/>
    <n v="-118.56229999999999"/>
    <n v="0"/>
  </r>
  <r>
    <n v="220805631"/>
    <d v="2022-02-09T00:00:00"/>
    <d v="2022-02-07T00:00:00"/>
    <n v="1430"/>
    <n v="8"/>
    <x v="12"/>
    <n v="854"/>
    <n v="2"/>
    <n v="740"/>
    <s v="VANDALISM - FELONY ($400 &amp; OVER, ALL CHURCH VANDALISMS)"/>
    <n v="329"/>
    <n v="37"/>
    <s v="F"/>
    <s v="A"/>
    <n v="101"/>
    <s v="STREET"/>
    <m/>
    <m/>
    <s v="IC"/>
    <s v="Invest Cont"/>
    <n v="740"/>
    <m/>
    <m/>
    <m/>
    <s v="1600    PONTIUS                      AV"/>
    <m/>
    <n v="34.0488"/>
    <n v="-118.4461"/>
    <n v="0"/>
  </r>
  <r>
    <n v="221513476"/>
    <d v="2022-08-10T00:00:00"/>
    <d v="2022-08-10T00:00:00"/>
    <n v="1245"/>
    <n v="15"/>
    <x v="18"/>
    <n v="1548"/>
    <n v="2"/>
    <n v="930"/>
    <s v="CRIMINAL THREATS - NO WEAPON DISPLAYED"/>
    <s v="1822 0432 0421"/>
    <n v="52"/>
    <s v="F"/>
    <s v="H"/>
    <n v="101"/>
    <s v="STREET"/>
    <n v="511"/>
    <s v="VERBAL THREAT"/>
    <s v="IC"/>
    <s v="Invest Cont"/>
    <n v="930"/>
    <m/>
    <m/>
    <m/>
    <s v="LANKERSHIM                   BL"/>
    <s v="CHANDLER                     BL"/>
    <n v="34.168100000000003"/>
    <n v="-118.3766"/>
    <n v="0"/>
  </r>
  <r>
    <n v="221913648"/>
    <d v="2022-08-25T00:00:00"/>
    <d v="2022-08-25T00:00:00"/>
    <n v="445"/>
    <n v="19"/>
    <x v="16"/>
    <n v="1954"/>
    <n v="1"/>
    <n v="510"/>
    <s v="VEHICLE - STOLEN"/>
    <m/>
    <n v="0"/>
    <m/>
    <m/>
    <n v="101"/>
    <s v="STREET"/>
    <m/>
    <m/>
    <s v="IC"/>
    <s v="Invest Cont"/>
    <n v="510"/>
    <m/>
    <m/>
    <m/>
    <s v="BURNET                       AV"/>
    <s v="KINGSBURY                    ST"/>
    <n v="34.263300000000001"/>
    <n v="-118.4622"/>
    <n v="0"/>
  </r>
  <r>
    <n v="222019219"/>
    <d v="2022-11-08T00:00:00"/>
    <d v="2022-10-08T00:00:00"/>
    <n v="1000"/>
    <n v="20"/>
    <x v="19"/>
    <n v="2031"/>
    <n v="1"/>
    <n v="440"/>
    <s v="THEFT PLAIN - PETTY ($950 &amp; UNDER)"/>
    <s v="0377 1822 0344"/>
    <n v="44"/>
    <s v="M"/>
    <s v="H"/>
    <n v="202"/>
    <s v="LIQUOR STORE"/>
    <m/>
    <m/>
    <s v="IC"/>
    <s v="Invest Cont"/>
    <n v="440"/>
    <m/>
    <m/>
    <m/>
    <s v="700 S  WESTERN                      AV"/>
    <m/>
    <n v="34.059899999999999"/>
    <n v="-118.3139"/>
    <n v="0"/>
  </r>
  <r>
    <n v="221909382"/>
    <d v="2022-05-11T00:00:00"/>
    <d v="2022-05-09T00:00:00"/>
    <n v="900"/>
    <n v="19"/>
    <x v="16"/>
    <n v="1974"/>
    <n v="2"/>
    <n v="740"/>
    <s v="VANDALISM - FELONY ($400 &amp; OVER, ALL CHURCH VANDALISMS)"/>
    <s v="0329 1300 1822"/>
    <n v="40"/>
    <s v="M"/>
    <s v="H"/>
    <n v="108"/>
    <s v="PARKING LOT"/>
    <m/>
    <m/>
    <s v="IC"/>
    <s v="Invest Cont"/>
    <n v="740"/>
    <m/>
    <m/>
    <m/>
    <s v="14500    NORDHOFF                     ST"/>
    <m/>
    <n v="34.235399999999998"/>
    <n v="-118.44799999999999"/>
    <n v="0"/>
  </r>
  <r>
    <n v="221008445"/>
    <d v="2022-04-25T00:00:00"/>
    <d v="2022-02-19T00:00:00"/>
    <n v="1200"/>
    <n v="10"/>
    <x v="11"/>
    <n v="1065"/>
    <n v="2"/>
    <n v="922"/>
    <s v="CHILD STEALING"/>
    <s v="0913 1814 2038"/>
    <n v="49"/>
    <s v="F"/>
    <s v="B"/>
    <n v="501"/>
    <s v="SINGLE FAMILY DWELLING"/>
    <m/>
    <m/>
    <s v="AO"/>
    <s v="Adult Other"/>
    <n v="922"/>
    <m/>
    <m/>
    <m/>
    <s v="17800    MARGATE                      ST"/>
    <m/>
    <n v="34.168599999999998"/>
    <n v="-118.52030000000001"/>
    <n v="0"/>
  </r>
  <r>
    <n v="221809343"/>
    <d v="2022-04-17T00:00:00"/>
    <d v="2022-04-17T00:00:00"/>
    <n v="1600"/>
    <n v="18"/>
    <x v="17"/>
    <n v="1827"/>
    <n v="2"/>
    <n v="740"/>
    <s v="VANDALISM - FELONY ($400 &amp; OVER, ALL CHURCH VANDALISMS)"/>
    <s v="0329 0360 0603 0913 1202"/>
    <n v="78"/>
    <s v="F"/>
    <s v="H"/>
    <n v="501"/>
    <s v="SINGLE FAMILY DWELLING"/>
    <m/>
    <m/>
    <s v="IC"/>
    <s v="Invest Cont"/>
    <n v="740"/>
    <m/>
    <m/>
    <m/>
    <s v="9400    WILMINGTON                   AV"/>
    <m/>
    <n v="33.951300000000003"/>
    <n v="-118.23860000000001"/>
    <n v="0"/>
  </r>
  <r>
    <n v="221006049"/>
    <d v="2022-02-24T00:00:00"/>
    <d v="2022-02-23T00:00:00"/>
    <n v="1200"/>
    <n v="10"/>
    <x v="11"/>
    <n v="1018"/>
    <n v="2"/>
    <n v="354"/>
    <s v="THEFT OF IDENTITY"/>
    <s v="1822 0922"/>
    <n v="91"/>
    <s v="F"/>
    <s v="W"/>
    <n v="501"/>
    <s v="SINGLE FAMILY DWELLING"/>
    <m/>
    <m/>
    <s v="IC"/>
    <s v="Invest Cont"/>
    <n v="354"/>
    <m/>
    <m/>
    <m/>
    <s v="7200    COLLETT                      AV"/>
    <m/>
    <n v="34.2057"/>
    <n v="-118.4825"/>
    <n v="0"/>
  </r>
  <r>
    <n v="221419686"/>
    <d v="2022-12-04T00:00:00"/>
    <d v="2022-11-10T00:00:00"/>
    <n v="1600"/>
    <n v="14"/>
    <x v="14"/>
    <n v="1466"/>
    <n v="1"/>
    <n v="310"/>
    <s v="BURGLARY"/>
    <s v="0344 1602"/>
    <n v="55"/>
    <s v="M"/>
    <s v="H"/>
    <n v="707"/>
    <s v="GARAGE/CARPORT"/>
    <m/>
    <m/>
    <s v="IC"/>
    <s v="Invest Cont"/>
    <n v="310"/>
    <m/>
    <m/>
    <m/>
    <s v="7400    ARIZONA                      AV"/>
    <m/>
    <n v="33.973999999999997"/>
    <n v="-118.3961"/>
    <n v="0"/>
  </r>
  <r>
    <n v="220404047"/>
    <d v="2022-01-02T00:00:00"/>
    <d v="2022-01-02T00:00:00"/>
    <n v="1824"/>
    <n v="4"/>
    <x v="4"/>
    <n v="426"/>
    <n v="1"/>
    <n v="510"/>
    <s v="VEHICLE - STOLEN"/>
    <m/>
    <n v="0"/>
    <m/>
    <m/>
    <n v="104"/>
    <s v="DRIVEWAY"/>
    <m/>
    <m/>
    <s v="IC"/>
    <s v="Invest Cont"/>
    <n v="510"/>
    <m/>
    <m/>
    <m/>
    <s v="4900    TWINING                      ST"/>
    <m/>
    <n v="34.083399999999997"/>
    <n v="-118.1769"/>
    <n v="0"/>
  </r>
  <r>
    <n v="220905669"/>
    <d v="2022-02-14T00:00:00"/>
    <d v="2022-02-14T00:00:00"/>
    <n v="340"/>
    <n v="9"/>
    <x v="3"/>
    <n v="911"/>
    <n v="1"/>
    <n v="236"/>
    <s v="INTIMATE PARTNER - AGGRAVATED ASSAULT"/>
    <s v="2000 0416 0401 1814 0446 0447 0913 1218 2002"/>
    <n v="23"/>
    <s v="M"/>
    <s v="H"/>
    <n v="108"/>
    <s v="PARKING LOT"/>
    <n v="306"/>
    <s v="ROCK/THROWN OBJECT"/>
    <s v="AA"/>
    <s v="Adult Arrest"/>
    <n v="236"/>
    <m/>
    <m/>
    <m/>
    <s v="15600    VANOWEN                      ST"/>
    <m/>
    <n v="34.193899999999999"/>
    <n v="-118.4729"/>
    <n v="1"/>
  </r>
  <r>
    <n v="221220029"/>
    <d v="2022-09-20T00:00:00"/>
    <d v="2022-09-19T00:00:00"/>
    <n v="1830"/>
    <n v="12"/>
    <x v="8"/>
    <n v="1259"/>
    <n v="1"/>
    <n v="230"/>
    <s v="ASSAULT WITH DEADLY WEAPON, AGGRAVATED ASSAULT"/>
    <s v="0400 0416 1822"/>
    <n v="41"/>
    <s v="M"/>
    <s v="B"/>
    <n v="102"/>
    <s v="SIDEWALK"/>
    <n v="114"/>
    <s v="AIR PISTOL/REVOLVER/RIFLE/BB GUN"/>
    <s v="IC"/>
    <s v="Invest Cont"/>
    <n v="230"/>
    <m/>
    <m/>
    <m/>
    <s v="MCKINLEY                     AV"/>
    <s v="E  78TH                         ST"/>
    <n v="33.968499999999999"/>
    <n v="-118.2608"/>
    <n v="0"/>
  </r>
  <r>
    <n v="221223487"/>
    <d v="2022-11-04T00:00:00"/>
    <d v="2022-11-01T00:00:00"/>
    <n v="622"/>
    <n v="12"/>
    <x v="8"/>
    <n v="1273"/>
    <n v="2"/>
    <n v="354"/>
    <s v="THEFT OF IDENTITY"/>
    <s v="0100 0922"/>
    <n v="37"/>
    <s v="F"/>
    <s v="B"/>
    <n v="501"/>
    <s v="SINGLE FAMILY DWELLING"/>
    <m/>
    <m/>
    <s v="IC"/>
    <s v="Invest Cont"/>
    <n v="354"/>
    <m/>
    <m/>
    <m/>
    <s v="9100 S  VAN NESS                     AV"/>
    <m/>
    <n v="33.9544"/>
    <n v="-118.3177"/>
    <n v="0"/>
  </r>
  <r>
    <n v="220313577"/>
    <d v="2022-07-11T00:00:00"/>
    <d v="2022-07-11T00:00:00"/>
    <n v="1700"/>
    <n v="3"/>
    <x v="2"/>
    <n v="395"/>
    <n v="1"/>
    <n v="330"/>
    <s v="BURGLARY FROM VEHICLE"/>
    <s v="1822 1601 1300 0344"/>
    <n v="58"/>
    <s v="F"/>
    <s v="B"/>
    <n v="108"/>
    <s v="PARKING LOT"/>
    <m/>
    <m/>
    <s v="IC"/>
    <s v="Invest Cont"/>
    <n v="330"/>
    <m/>
    <m/>
    <m/>
    <s v="1600 W  MARTIN LUTHER KING JR        BL"/>
    <m/>
    <n v="34.010899999999999"/>
    <n v="-118.30670000000001"/>
    <n v="0"/>
  </r>
  <r>
    <n v="221800785"/>
    <d v="2022-09-26T00:00:00"/>
    <d v="2022-09-26T00:00:00"/>
    <n v="2200"/>
    <n v="18"/>
    <x v="17"/>
    <n v="1836"/>
    <n v="1"/>
    <n v="230"/>
    <s v="ASSAULT WITH DEADLY WEAPON, AGGRAVATED ASSAULT"/>
    <s v="0906 1822 1100 1313 1402 1407 0430 0432 0342 0855"/>
    <n v="44"/>
    <s v="M"/>
    <s v="B"/>
    <n v="502"/>
    <s v="MULTI-UNIT DWELLING (APARTMENT, DUPLEX, ETC)"/>
    <n v="106"/>
    <s v="UNKNOWN FIREARM"/>
    <s v="AA"/>
    <s v="Adult Arrest"/>
    <n v="230"/>
    <n v="998"/>
    <m/>
    <m/>
    <s v="105TH                        ST"/>
    <s v="ANTWERP                      ST"/>
    <n v="33.940600000000003"/>
    <n v="-118.24809999999999"/>
    <n v="1"/>
  </r>
  <r>
    <n v="230804040"/>
    <d v="2023-01-01T00:00:00"/>
    <d v="2022-12-31T00:00:00"/>
    <n v="1630"/>
    <n v="8"/>
    <x v="12"/>
    <n v="832"/>
    <n v="2"/>
    <n v="740"/>
    <s v="VANDALISM - FELONY ($400 &amp; OVER, ALL CHURCH VANDALISMS)"/>
    <n v="329"/>
    <n v="35"/>
    <s v="F"/>
    <s v="B"/>
    <n v="122"/>
    <s v="VEHICLE, PASSENGER/TRUCK"/>
    <m/>
    <m/>
    <s v="IC"/>
    <s v="Invest Cont"/>
    <n v="740"/>
    <m/>
    <m/>
    <m/>
    <s v="11600    MAYFIELD                     AV"/>
    <m/>
    <n v="34.053400000000003"/>
    <n v="-118.4615"/>
    <n v="0"/>
  </r>
  <r>
    <n v="220107474"/>
    <d v="2022-02-28T00:00:00"/>
    <d v="2022-02-26T00:00:00"/>
    <n v="100"/>
    <n v="1"/>
    <x v="1"/>
    <n v="176"/>
    <n v="1"/>
    <n v="331"/>
    <s v="THEFT FROM MOTOR VEHICLE - GRAND ($950.01 AND OVER)"/>
    <s v="1606 0344 1300 1822 1414"/>
    <n v="23"/>
    <s v="M"/>
    <s v="H"/>
    <n v="101"/>
    <s v="STREET"/>
    <m/>
    <m/>
    <s v="IC"/>
    <s v="Invest Cont"/>
    <n v="331"/>
    <m/>
    <m/>
    <m/>
    <s v="800    WALL                         ST"/>
    <m/>
    <n v="34.040100000000002"/>
    <n v="-118.2504"/>
    <n v="0"/>
  </r>
  <r>
    <n v="230404187"/>
    <d v="2023-01-05T00:00:00"/>
    <d v="2022-01-29T00:00:00"/>
    <n v="1"/>
    <n v="4"/>
    <x v="4"/>
    <n v="443"/>
    <n v="2"/>
    <n v="354"/>
    <s v="THEFT OF IDENTITY"/>
    <s v="0100 0935 1822"/>
    <n v="81"/>
    <s v="F"/>
    <s v="K"/>
    <n v="701"/>
    <s v="HOSPITAL"/>
    <m/>
    <m/>
    <s v="IC"/>
    <s v="Invest Cont"/>
    <n v="354"/>
    <m/>
    <m/>
    <m/>
    <s v="1500    SAN PABLO                    ST"/>
    <m/>
    <n v="34.062399999999997"/>
    <n v="-118.20310000000001"/>
    <n v="0"/>
  </r>
  <r>
    <n v="221216356"/>
    <d v="2022-07-23T00:00:00"/>
    <d v="2022-07-23T00:00:00"/>
    <n v="2130"/>
    <n v="12"/>
    <x v="8"/>
    <n v="1215"/>
    <n v="1"/>
    <n v="210"/>
    <s v="ROBBERY"/>
    <s v="0916 1822 0449 0355 0344"/>
    <n v="31"/>
    <s v="M"/>
    <s v="H"/>
    <n v="103"/>
    <s v="ALLEY"/>
    <n v="102"/>
    <s v="HAND GUN"/>
    <s v="IC"/>
    <s v="Invest Cont"/>
    <n v="210"/>
    <m/>
    <m/>
    <m/>
    <s v="5700 S  VERMONT                      AV"/>
    <m/>
    <n v="33.992100000000001"/>
    <n v="-118.298"/>
    <n v="0"/>
  </r>
  <r>
    <n v="220806869"/>
    <d v="2022-03-12T00:00:00"/>
    <d v="2022-03-09T00:00:00"/>
    <n v="1500"/>
    <n v="8"/>
    <x v="12"/>
    <n v="854"/>
    <n v="1"/>
    <n v="420"/>
    <s v="THEFT FROM MOTOR VEHICLE - PETTY ($950 &amp; UNDER)"/>
    <s v="1606 0344 1822"/>
    <n v="23"/>
    <s v="M"/>
    <s v="C"/>
    <n v="108"/>
    <s v="PARKING LOT"/>
    <m/>
    <m/>
    <s v="IC"/>
    <s v="Invest Cont"/>
    <n v="420"/>
    <m/>
    <m/>
    <m/>
    <s v="1800 S  SEPULVEDA                    BL"/>
    <m/>
    <n v="34.046900000000001"/>
    <n v="-118.4451"/>
    <n v="0"/>
  </r>
  <r>
    <n v="221015306"/>
    <d v="2022-10-15T00:00:00"/>
    <d v="2022-10-15T00:00:00"/>
    <n v="1800"/>
    <n v="10"/>
    <x v="11"/>
    <n v="1035"/>
    <n v="2"/>
    <n v="740"/>
    <s v="VANDALISM - FELONY ($400 &amp; OVER, ALL CHURCH VANDALISMS)"/>
    <s v="1822 2004 0329 1300 0918"/>
    <n v="21"/>
    <s v="M"/>
    <s v="H"/>
    <n v="122"/>
    <s v="VEHICLE, PASSENGER/TRUCK"/>
    <m/>
    <m/>
    <s v="AA"/>
    <s v="Adult Arrest"/>
    <n v="740"/>
    <m/>
    <m/>
    <m/>
    <s v="6600    DARBY                        AV"/>
    <m/>
    <n v="34.190199999999997"/>
    <n v="-118.5335"/>
    <n v="1"/>
  </r>
  <r>
    <n v="222100872"/>
    <d v="2022-09-16T00:00:00"/>
    <d v="2022-09-15T00:00:00"/>
    <n v="900"/>
    <n v="21"/>
    <x v="15"/>
    <n v="2107"/>
    <n v="1"/>
    <n v="310"/>
    <s v="BURGLARY"/>
    <s v="0344 1609 1202 1402"/>
    <n v="65"/>
    <s v="F"/>
    <s v="W"/>
    <n v="501"/>
    <s v="SINGLE FAMILY DWELLING"/>
    <m/>
    <m/>
    <s v="IC"/>
    <s v="Invest Cont"/>
    <n v="310"/>
    <n v="998"/>
    <m/>
    <m/>
    <s v="20800    COMMUNITY                    ST"/>
    <m/>
    <n v="34.222200000000001"/>
    <n v="-118.59690000000001"/>
    <n v="0"/>
  </r>
  <r>
    <n v="220115493"/>
    <d v="2022-07-03T00:00:00"/>
    <d v="2022-07-03T00:00:00"/>
    <n v="520"/>
    <n v="1"/>
    <x v="1"/>
    <n v="162"/>
    <n v="1"/>
    <n v="310"/>
    <s v="BURGLARY"/>
    <s v="1822 0344 0394"/>
    <n v="0"/>
    <s v="M"/>
    <s v="O"/>
    <n v="502"/>
    <s v="MULTI-UNIT DWELLING (APARTMENT, DUPLEX, ETC)"/>
    <m/>
    <m/>
    <s v="IC"/>
    <s v="Invest Cont"/>
    <n v="310"/>
    <m/>
    <m/>
    <m/>
    <s v="800 S  HILL                         ST"/>
    <m/>
    <n v="34.046199999999999"/>
    <n v="-118.2585"/>
    <n v="0"/>
  </r>
  <r>
    <n v="221918484"/>
    <d v="2022-12-28T00:00:00"/>
    <d v="2022-12-28T00:00:00"/>
    <n v="320"/>
    <n v="19"/>
    <x v="16"/>
    <n v="1955"/>
    <n v="1"/>
    <n v="331"/>
    <s v="THEFT FROM MOTOR VEHICLE - GRAND ($950.01 AND OVER)"/>
    <n v="385"/>
    <n v="28"/>
    <s v="M"/>
    <s v="H"/>
    <n v="101"/>
    <s v="STREET"/>
    <m/>
    <m/>
    <s v="IC"/>
    <s v="Invest Cont"/>
    <n v="331"/>
    <m/>
    <m/>
    <m/>
    <s v="10500    WINNEBAGO                    AV"/>
    <m/>
    <n v="34.261400000000002"/>
    <n v="-118.4508"/>
    <n v="0"/>
  </r>
  <r>
    <n v="222014202"/>
    <d v="2022-08-24T00:00:00"/>
    <d v="2022-08-23T00:00:00"/>
    <n v="1900"/>
    <n v="20"/>
    <x v="19"/>
    <n v="2023"/>
    <n v="1"/>
    <n v="510"/>
    <s v="VEHICLE - STOLEN"/>
    <m/>
    <n v="0"/>
    <m/>
    <m/>
    <n v="101"/>
    <s v="STREET"/>
    <m/>
    <m/>
    <s v="IC"/>
    <s v="Invest Cont"/>
    <n v="510"/>
    <m/>
    <m/>
    <m/>
    <s v="300 S  OXFORD                       AV"/>
    <m/>
    <n v="34.069000000000003"/>
    <n v="-118.3079"/>
    <n v="0"/>
  </r>
  <r>
    <n v="221905601"/>
    <d v="2022-02-11T00:00:00"/>
    <d v="2022-02-07T00:00:00"/>
    <n v="152"/>
    <n v="19"/>
    <x v="16"/>
    <n v="1974"/>
    <n v="1"/>
    <n v="330"/>
    <s v="BURGLARY FROM VEHICLE"/>
    <n v="385"/>
    <n v="30"/>
    <s v="M"/>
    <s v="F"/>
    <n v="101"/>
    <s v="STREET"/>
    <m/>
    <m/>
    <s v="IC"/>
    <s v="Invest Cont"/>
    <n v="330"/>
    <m/>
    <m/>
    <m/>
    <s v="8900    WILLIS                       AV"/>
    <m/>
    <n v="34.2318"/>
    <n v="-118.45529999999999"/>
    <n v="0"/>
  </r>
  <r>
    <n v="222109541"/>
    <d v="2022-05-23T00:00:00"/>
    <d v="2022-05-23T00:00:00"/>
    <n v="1854"/>
    <n v="21"/>
    <x v="15"/>
    <n v="2156"/>
    <n v="1"/>
    <n v="440"/>
    <s v="THEFT PLAIN - PETTY ($950 &amp; UNDER)"/>
    <n v="344"/>
    <n v="30"/>
    <s v="M"/>
    <s v="B"/>
    <n v="108"/>
    <s v="PARKING LOT"/>
    <m/>
    <m/>
    <s v="AO"/>
    <s v="Adult Other"/>
    <n v="440"/>
    <m/>
    <m/>
    <m/>
    <s v="21400    VICTORY                      BL"/>
    <m/>
    <n v="34.188400000000001"/>
    <n v="-118.5975"/>
    <n v="0"/>
  </r>
  <r>
    <n v="220415709"/>
    <d v="2022-11-26T00:00:00"/>
    <d v="2022-11-26T00:00:00"/>
    <n v="1520"/>
    <n v="4"/>
    <x v="4"/>
    <n v="448"/>
    <n v="2"/>
    <n v="930"/>
    <s v="CRIMINAL THREATS - NO WEAPON DISPLAYED"/>
    <n v="421"/>
    <n v="28"/>
    <s v="M"/>
    <s v="H"/>
    <n v="501"/>
    <s v="SINGLE FAMILY DWELLING"/>
    <n v="511"/>
    <s v="VERBAL THREAT"/>
    <s v="IC"/>
    <s v="Invest Cont"/>
    <n v="930"/>
    <m/>
    <m/>
    <m/>
    <s v="2500    CHELSEA                      ST"/>
    <m/>
    <n v="34.056199999999997"/>
    <n v="-118.1985"/>
    <n v="0"/>
  </r>
  <r>
    <n v="222117346"/>
    <d v="2022-12-03T00:00:00"/>
    <d v="2022-12-01T00:00:00"/>
    <n v="1200"/>
    <n v="21"/>
    <x v="15"/>
    <n v="2141"/>
    <n v="2"/>
    <n v="740"/>
    <s v="VANDALISM - FELONY ($400 &amp; OVER, ALL CHURCH VANDALISMS)"/>
    <n v="329"/>
    <n v="63"/>
    <s v="F"/>
    <s v="O"/>
    <n v="501"/>
    <s v="SINGLE FAMILY DWELLING"/>
    <m/>
    <m/>
    <s v="AO"/>
    <s v="Adult Other"/>
    <n v="740"/>
    <m/>
    <m/>
    <m/>
    <s v="23900    ARCHWOOD                     ST"/>
    <m/>
    <n v="34.191800000000001"/>
    <n v="-118.6467"/>
    <n v="0"/>
  </r>
  <r>
    <n v="221408608"/>
    <d v="2022-04-02T00:00:00"/>
    <d v="2022-03-29T00:00:00"/>
    <n v="900"/>
    <n v="14"/>
    <x v="14"/>
    <n v="1479"/>
    <n v="2"/>
    <n v="354"/>
    <s v="THEFT OF IDENTITY"/>
    <n v="1822"/>
    <n v="59"/>
    <s v="M"/>
    <s v="O"/>
    <n v="501"/>
    <s v="SINGLE FAMILY DWELLING"/>
    <m/>
    <m/>
    <s v="IC"/>
    <s v="Invest Cont"/>
    <n v="354"/>
    <m/>
    <m/>
    <m/>
    <s v="5400 W  77TH                         ST"/>
    <m/>
    <n v="33.967300000000002"/>
    <n v="-118.37479999999999"/>
    <n v="0"/>
  </r>
  <r>
    <n v="221106350"/>
    <d v="2022-03-05T00:00:00"/>
    <d v="2022-02-05T00:00:00"/>
    <n v="1845"/>
    <n v="11"/>
    <x v="7"/>
    <n v="1124"/>
    <n v="2"/>
    <n v="354"/>
    <s v="THEFT OF IDENTITY"/>
    <s v="0922 1822"/>
    <n v="34"/>
    <s v="M"/>
    <s v="H"/>
    <n v="605"/>
    <s v="AUTOMATED TELLER MACHINE (ATM)"/>
    <m/>
    <m/>
    <s v="IC"/>
    <s v="Invest Cont"/>
    <n v="354"/>
    <m/>
    <m/>
    <m/>
    <s v="3300    DREW                         ST"/>
    <m/>
    <n v="34.119900000000001"/>
    <n v="-118.2431"/>
    <n v="0"/>
  </r>
  <r>
    <n v="220917386"/>
    <d v="2022-12-16T00:00:00"/>
    <d v="2022-12-16T00:00:00"/>
    <n v="745"/>
    <n v="9"/>
    <x v="3"/>
    <n v="985"/>
    <n v="2"/>
    <n v="740"/>
    <s v="VANDALISM - FELONY ($400 &amp; OVER, ALL CHURCH VANDALISMS)"/>
    <s v="0329 1300"/>
    <n v="60"/>
    <s v="F"/>
    <s v="H"/>
    <n v="101"/>
    <s v="STREET"/>
    <m/>
    <m/>
    <s v="IC"/>
    <s v="Invest Cont"/>
    <n v="740"/>
    <m/>
    <m/>
    <m/>
    <s v="4400    VAN NUYS                     BL"/>
    <m/>
    <n v="34.15"/>
    <n v="-118.44240000000001"/>
    <n v="0"/>
  </r>
  <r>
    <n v="220111482"/>
    <d v="2022-05-02T00:00:00"/>
    <d v="2022-05-01T00:00:00"/>
    <n v="2230"/>
    <n v="1"/>
    <x v="1"/>
    <n v="152"/>
    <n v="2"/>
    <n v="740"/>
    <s v="VANDALISM - FELONY ($400 &amp; OVER, ALL CHURCH VANDALISMS)"/>
    <s v="1609 1822 1414 0329"/>
    <n v="0"/>
    <s v="M"/>
    <s v="O"/>
    <n v="203"/>
    <s v="OTHER BUSINESS"/>
    <m/>
    <m/>
    <s v="IC"/>
    <s v="Invest Cont"/>
    <n v="740"/>
    <m/>
    <m/>
    <m/>
    <s v="700    WILSHIRE                     BL"/>
    <m/>
    <n v="34.0486"/>
    <n v="-118.25709999999999"/>
    <n v="0"/>
  </r>
  <r>
    <n v="221009592"/>
    <d v="2022-05-24T00:00:00"/>
    <d v="2022-05-24T00:00:00"/>
    <n v="1215"/>
    <n v="10"/>
    <x v="11"/>
    <n v="1075"/>
    <n v="2"/>
    <n v="624"/>
    <s v="BATTERY - SIMPLE ASSAULT"/>
    <s v="1822 0400 0446 0417 1266 1309"/>
    <n v="37"/>
    <s v="M"/>
    <s v="B"/>
    <n v="402"/>
    <s v="MARKET"/>
    <n v="400"/>
    <s v="STRONG-ARM (HANDS, FIST, FEET OR BODILY FORCE)"/>
    <s v="AA"/>
    <s v="Adult Arrest"/>
    <n v="624"/>
    <m/>
    <m/>
    <m/>
    <s v="17800    VENTURA                      BL"/>
    <m/>
    <n v="34.1629"/>
    <n v="-118.5202"/>
    <n v="1"/>
  </r>
  <r>
    <n v="220909715"/>
    <d v="2022-05-29T00:00:00"/>
    <d v="2022-05-27T00:00:00"/>
    <n v="1030"/>
    <n v="9"/>
    <x v="3"/>
    <n v="901"/>
    <n v="2"/>
    <n v="954"/>
    <s v="CONTRIBUTING"/>
    <s v="1020 1815 1258"/>
    <n v="11"/>
    <s v="M"/>
    <s v="X"/>
    <n v="720"/>
    <s v="JUNIOR HIGH SCHOOL"/>
    <m/>
    <m/>
    <s v="IC"/>
    <s v="Invest Cont"/>
    <n v="954"/>
    <m/>
    <m/>
    <m/>
    <s v="15300    SATICOY                      ST"/>
    <m/>
    <n v="34.208500000000001"/>
    <n v="-118.4662"/>
    <n v="0"/>
  </r>
  <r>
    <n v="221813096"/>
    <d v="2022-06-22T00:00:00"/>
    <d v="2022-06-02T00:00:00"/>
    <n v="14"/>
    <n v="18"/>
    <x v="17"/>
    <n v="1837"/>
    <n v="2"/>
    <n v="354"/>
    <s v="THEFT OF IDENTITY"/>
    <s v="0100 1822 0929 0922"/>
    <n v="47"/>
    <s v="M"/>
    <s v="B"/>
    <n v="501"/>
    <s v="SINGLE FAMILY DWELLING"/>
    <m/>
    <m/>
    <s v="IC"/>
    <s v="Invest Cont"/>
    <n v="354"/>
    <m/>
    <m/>
    <m/>
    <s v="1800 E  108TH                        ST"/>
    <m/>
    <n v="33.937899999999999"/>
    <n v="-118.2407"/>
    <n v="0"/>
  </r>
  <r>
    <n v="220221372"/>
    <d v="2022-12-10T00:00:00"/>
    <d v="2022-12-10T00:00:00"/>
    <n v="35"/>
    <n v="2"/>
    <x v="5"/>
    <n v="236"/>
    <n v="2"/>
    <n v="624"/>
    <s v="BATTERY - SIMPLE ASSAULT"/>
    <s v="1822 1206 1237 0416"/>
    <n v="34"/>
    <s v="M"/>
    <s v="H"/>
    <n v="202"/>
    <s v="LIQUOR STORE"/>
    <n v="400"/>
    <s v="STRONG-ARM (HANDS, FIST, FEET OR BODILY FORCE)"/>
    <s v="IC"/>
    <s v="Invest Cont"/>
    <n v="624"/>
    <m/>
    <m/>
    <m/>
    <s v="1700    BEVERLY                      BL"/>
    <m/>
    <n v="34.064700000000002"/>
    <n v="-118.2658"/>
    <n v="0"/>
  </r>
  <r>
    <n v="221401393"/>
    <d v="2022-12-18T00:00:00"/>
    <d v="2022-12-17T00:00:00"/>
    <n v="1845"/>
    <n v="14"/>
    <x v="14"/>
    <n v="1464"/>
    <n v="1"/>
    <n v="310"/>
    <s v="BURGLARY"/>
    <s v="0344 1609"/>
    <n v="66"/>
    <s v="M"/>
    <s v="H"/>
    <n v="507"/>
    <s v="CONDOMINIUM/TOWNHOUSE"/>
    <m/>
    <m/>
    <s v="IC"/>
    <s v="Invest Cont"/>
    <n v="310"/>
    <m/>
    <m/>
    <m/>
    <s v="6600    SEABLUFF                     DR"/>
    <m/>
    <n v="33.972000000000001"/>
    <n v="-118.4218"/>
    <n v="0"/>
  </r>
  <r>
    <n v="221716754"/>
    <d v="2022-11-27T00:00:00"/>
    <d v="2022-11-26T00:00:00"/>
    <n v="1"/>
    <n v="17"/>
    <x v="13"/>
    <n v="1785"/>
    <n v="1"/>
    <n v="330"/>
    <s v="BURGLARY FROM VEHICLE"/>
    <s v="0344 1608 1609 1822"/>
    <n v="28"/>
    <s v="M"/>
    <s v="B"/>
    <n v="504"/>
    <s v="OTHER RESIDENCE"/>
    <m/>
    <m/>
    <s v="IC"/>
    <s v="Invest Cont"/>
    <n v="330"/>
    <m/>
    <m/>
    <m/>
    <s v="8800    ETIWANDA                     AV"/>
    <m/>
    <n v="34.230800000000002"/>
    <n v="-118.5324"/>
    <n v="0"/>
  </r>
  <r>
    <n v="221711303"/>
    <d v="2022-07-18T00:00:00"/>
    <d v="2022-07-14T00:00:00"/>
    <n v="1520"/>
    <n v="17"/>
    <x v="13"/>
    <n v="1764"/>
    <n v="1"/>
    <n v="343"/>
    <s v="SHOPLIFTING-GRAND THEFT ($950.01 &amp; OVER)"/>
    <s v="0352 1402 0325"/>
    <n v="0"/>
    <s v="X"/>
    <s v="X"/>
    <n v="404"/>
    <s v="DEPARTMENT STORE"/>
    <m/>
    <m/>
    <s v="IC"/>
    <s v="Invest Cont"/>
    <n v="343"/>
    <n v="998"/>
    <m/>
    <m/>
    <s v="9300    TAMPA                        AV"/>
    <m/>
    <n v="34.244"/>
    <n v="-118.5583"/>
    <n v="0"/>
  </r>
  <r>
    <n v="221004410"/>
    <d v="2022-01-12T00:00:00"/>
    <d v="2022-01-12T00:00:00"/>
    <n v="4"/>
    <n v="10"/>
    <x v="11"/>
    <n v="1005"/>
    <n v="2"/>
    <n v="740"/>
    <s v="VANDALISM - FELONY ($400 &amp; OVER, ALL CHURCH VANDALISMS)"/>
    <s v="1822 0329 1420 0361"/>
    <n v="22"/>
    <s v="M"/>
    <s v="H"/>
    <n v="121"/>
    <s v="YARD (RESIDENTIAL/BUSINESS)"/>
    <m/>
    <m/>
    <s v="AO"/>
    <s v="Adult Other"/>
    <n v="740"/>
    <m/>
    <m/>
    <m/>
    <s v="SATICOY                      ST"/>
    <s v="WHITE OAK"/>
    <n v="34.208399999999997"/>
    <n v="-118.51860000000001"/>
    <n v="0"/>
  </r>
  <r>
    <n v="220107798"/>
    <d v="2022-03-06T00:00:00"/>
    <d v="2022-03-06T00:00:00"/>
    <n v="1445"/>
    <n v="1"/>
    <x v="1"/>
    <n v="161"/>
    <n v="2"/>
    <n v="740"/>
    <s v="VANDALISM - FELONY ($400 &amp; OVER, ALL CHURCH VANDALISMS)"/>
    <s v="0329 1822 2004"/>
    <n v="31"/>
    <s v="M"/>
    <s v="H"/>
    <n v="122"/>
    <s v="VEHICLE, PASSENGER/TRUCK"/>
    <m/>
    <m/>
    <s v="IC"/>
    <s v="Invest Cont"/>
    <n v="740"/>
    <m/>
    <m/>
    <m/>
    <s v="9TH                          ST"/>
    <s v="FIGUEROA                     ST"/>
    <n v="34.048299999999998"/>
    <n v="-118.26309999999999"/>
    <n v="0"/>
  </r>
  <r>
    <n v="221806924"/>
    <d v="2022-03-05T00:00:00"/>
    <d v="2022-03-04T00:00:00"/>
    <n v="2249"/>
    <n v="18"/>
    <x v="17"/>
    <n v="1871"/>
    <n v="2"/>
    <n v="940"/>
    <s v="EXTORTION"/>
    <s v="1822 0443 0337 1912 0432 1915"/>
    <n v="48"/>
    <s v="M"/>
    <s v="H"/>
    <n v="501"/>
    <s v="SINGLE FAMILY DWELLING"/>
    <m/>
    <m/>
    <s v="IC"/>
    <s v="Invest Cont"/>
    <n v="940"/>
    <m/>
    <m/>
    <m/>
    <s v="14700    ESTRELLA                     AV"/>
    <m/>
    <n v="33.8977"/>
    <n v="-118.28570000000001"/>
    <n v="0"/>
  </r>
  <r>
    <n v="220114437"/>
    <d v="2022-06-18T00:00:00"/>
    <d v="2022-06-14T00:00:00"/>
    <n v="1"/>
    <n v="1"/>
    <x v="1"/>
    <n v="152"/>
    <n v="1"/>
    <n v="341"/>
    <s v="THEFT-GRAND ($950.01 &amp; OVER)EXCPT,GUNS,FOWL,LIVESTK,PROD"/>
    <s v="2032 1822 0344"/>
    <n v="30"/>
    <s v="F"/>
    <s v="C"/>
    <n v="207"/>
    <s v="BAR/COCKTAIL/NIGHTCLUB"/>
    <m/>
    <m/>
    <s v="IC"/>
    <s v="Invest Cont"/>
    <n v="341"/>
    <m/>
    <m/>
    <m/>
    <s v="800 W  7TH                          ST"/>
    <m/>
    <n v="34.049100000000003"/>
    <n v="-118.25579999999999"/>
    <n v="0"/>
  </r>
  <r>
    <n v="221822059"/>
    <d v="2022-12-12T00:00:00"/>
    <d v="2022-12-11T00:00:00"/>
    <n v="1800"/>
    <n v="18"/>
    <x v="17"/>
    <n v="1837"/>
    <n v="1"/>
    <n v="510"/>
    <s v="VEHICLE - STOLEN"/>
    <m/>
    <n v="0"/>
    <m/>
    <m/>
    <n v="101"/>
    <s v="STREET"/>
    <m/>
    <m/>
    <s v="IC"/>
    <s v="Invest Cont"/>
    <n v="510"/>
    <m/>
    <m/>
    <m/>
    <s v="1800 E  107TH                        ST"/>
    <m/>
    <n v="33.939"/>
    <n v="-118.239"/>
    <n v="0"/>
  </r>
  <r>
    <n v="221717135"/>
    <d v="2022-12-05T00:00:00"/>
    <d v="2022-12-02T00:00:00"/>
    <n v="1205"/>
    <n v="17"/>
    <x v="13"/>
    <n v="1745"/>
    <n v="2"/>
    <n v="354"/>
    <s v="THEFT OF IDENTITY"/>
    <s v="0922 1822"/>
    <n v="43"/>
    <s v="M"/>
    <s v="H"/>
    <n v="501"/>
    <s v="SINGLE FAMILY DWELLING"/>
    <m/>
    <m/>
    <s v="IC"/>
    <s v="Invest Cont"/>
    <n v="354"/>
    <m/>
    <m/>
    <m/>
    <s v="17100    SAN JOSE                     ST"/>
    <m/>
    <n v="34.261200000000002"/>
    <n v="-118.50579999999999"/>
    <n v="0"/>
  </r>
  <r>
    <n v="221111895"/>
    <d v="2022-07-24T00:00:00"/>
    <d v="2022-07-19T00:00:00"/>
    <n v="2200"/>
    <n v="11"/>
    <x v="7"/>
    <n v="1123"/>
    <n v="1"/>
    <n v="331"/>
    <s v="THEFT FROM MOTOR VEHICLE - GRAND ($950.01 AND OVER)"/>
    <s v="0344 0385"/>
    <n v="37"/>
    <s v="M"/>
    <s v="W"/>
    <n v="101"/>
    <s v="STREET"/>
    <m/>
    <m/>
    <s v="CC"/>
    <s v="Invest Cont"/>
    <n v="331"/>
    <m/>
    <m/>
    <m/>
    <s v="3000    GLENMANOR                    PL"/>
    <m/>
    <n v="34.116"/>
    <n v="-118.2646"/>
    <n v="1"/>
  </r>
  <r>
    <n v="222011813"/>
    <d v="2022-06-29T00:00:00"/>
    <d v="2022-06-29T00:00:00"/>
    <n v="2115"/>
    <n v="20"/>
    <x v="19"/>
    <n v="2025"/>
    <n v="1"/>
    <n v="230"/>
    <s v="ASSAULT WITH DEADLY WEAPON, AGGRAVATED ASSAULT"/>
    <s v="1822 2004 0446 0416"/>
    <n v="18"/>
    <s v="M"/>
    <s v="H"/>
    <n v="101"/>
    <s v="STREET"/>
    <n v="400"/>
    <s v="STRONG-ARM (HANDS, FIST, FEET OR BODILY FORCE)"/>
    <s v="AA"/>
    <s v="Adult Arrest"/>
    <n v="230"/>
    <m/>
    <m/>
    <m/>
    <s v="NORMANDIE"/>
    <s v="3RD                          ST"/>
    <n v="34.069000000000003"/>
    <n v="-118.3004"/>
    <n v="1"/>
  </r>
  <r>
    <n v="220616834"/>
    <d v="2022-09-30T00:00:00"/>
    <d v="2022-09-28T00:00:00"/>
    <n v="2300"/>
    <n v="6"/>
    <x v="9"/>
    <n v="644"/>
    <n v="1"/>
    <n v="330"/>
    <s v="BURGLARY FROM VEHICLE"/>
    <s v="1300 1822 0344"/>
    <n v="39"/>
    <s v="M"/>
    <s v="W"/>
    <n v="101"/>
    <s v="STREET"/>
    <n v="400"/>
    <s v="STRONG-ARM (HANDS, FIST, FEET OR BODILY FORCE)"/>
    <s v="CC"/>
    <s v="Invest Cont"/>
    <n v="330"/>
    <m/>
    <m/>
    <m/>
    <s v="1400 N  VISTA                        ST"/>
    <m/>
    <n v="34.096299999999999"/>
    <n v="-118.35169999999999"/>
    <n v="1"/>
  </r>
  <r>
    <n v="221225835"/>
    <d v="2022-12-22T00:00:00"/>
    <d v="2022-12-22T00:00:00"/>
    <n v="1332"/>
    <n v="12"/>
    <x v="8"/>
    <n v="1239"/>
    <n v="1"/>
    <n v="442"/>
    <s v="SHOPLIFTING - PETTY THEFT ($950 &amp; UNDER)"/>
    <s v="0344 0328 1309"/>
    <n v="0"/>
    <s v="X"/>
    <s v="X"/>
    <n v="405"/>
    <s v="CLOTHING STORE"/>
    <m/>
    <m/>
    <s v="CC"/>
    <s v="Invest Cont"/>
    <n v="442"/>
    <m/>
    <m/>
    <m/>
    <s v="5800 S  VERMONT                      AV"/>
    <m/>
    <n v="33.985599999999998"/>
    <n v="-118.2915"/>
    <n v="1"/>
  </r>
  <r>
    <n v="222001007"/>
    <d v="2022-09-30T00:00:00"/>
    <d v="2022-09-30T00:00:00"/>
    <n v="1400"/>
    <n v="20"/>
    <x v="19"/>
    <n v="2071"/>
    <n v="2"/>
    <n v="626"/>
    <s v="INTIMATE PARTNER - SIMPLE ASSAULT"/>
    <s v="0400 0444 2000 0448 0432 1203 1243 1813"/>
    <n v="36"/>
    <s v="F"/>
    <s v="B"/>
    <n v="501"/>
    <s v="SINGLE FAMILY DWELLING"/>
    <n v="400"/>
    <s v="STRONG-ARM (HANDS, FIST, FEET OR BODILY FORCE)"/>
    <s v="CC"/>
    <s v="Invest Cont"/>
    <n v="626"/>
    <m/>
    <m/>
    <m/>
    <s v="1500 S  WILTON                       PL"/>
    <m/>
    <n v="34.045299999999997"/>
    <n v="-118.3145"/>
    <n v="1"/>
  </r>
  <r>
    <n v="220512675"/>
    <d v="2022-08-19T00:00:00"/>
    <d v="2022-08-18T00:00:00"/>
    <n v="2100"/>
    <n v="5"/>
    <x v="10"/>
    <n v="509"/>
    <n v="1"/>
    <n v="510"/>
    <s v="VEHICLE - STOLEN"/>
    <m/>
    <n v="0"/>
    <m/>
    <m/>
    <n v="108"/>
    <s v="PARKING LOT"/>
    <m/>
    <m/>
    <s v="CC"/>
    <s v="Invest Cont"/>
    <n v="510"/>
    <m/>
    <m/>
    <m/>
    <s v="1500 W  LOMITA                       BL"/>
    <m/>
    <n v="33.797800000000002"/>
    <n v="-118.3034"/>
    <n v="1"/>
  </r>
  <r>
    <n v="220511202"/>
    <d v="2022-07-11T00:00:00"/>
    <d v="2022-07-10T00:00:00"/>
    <n v="1008"/>
    <n v="5"/>
    <x v="10"/>
    <n v="528"/>
    <n v="2"/>
    <n v="901"/>
    <s v="VIOLATION OF RESTRAINING ORDER"/>
    <s v="2038 0913 2000"/>
    <n v="29"/>
    <s v="F"/>
    <s v="H"/>
    <n v="501"/>
    <s v="SINGLE FAMILY DWELLING"/>
    <m/>
    <m/>
    <s v="CC"/>
    <s v="Adult Other"/>
    <n v="901"/>
    <m/>
    <m/>
    <m/>
    <s v="1100    BLINN                        AV"/>
    <m/>
    <n v="33.785400000000003"/>
    <n v="-118.245"/>
    <n v="1"/>
  </r>
  <r>
    <n v="220206035"/>
    <d v="2022-02-17T00:00:00"/>
    <d v="2022-02-13T00:00:00"/>
    <n v="2300"/>
    <n v="2"/>
    <x v="5"/>
    <n v="237"/>
    <n v="1"/>
    <n v="510"/>
    <s v="VEHICLE - STOLEN"/>
    <m/>
    <n v="0"/>
    <m/>
    <m/>
    <n v="101"/>
    <s v="STREET"/>
    <m/>
    <m/>
    <s v="CC"/>
    <s v="Invest Cont"/>
    <n v="510"/>
    <m/>
    <m/>
    <m/>
    <s v="BELMONT                      AV"/>
    <s v="ROCKWOOD                     ST"/>
    <n v="34.064599999999999"/>
    <n v="-118.26300000000001"/>
    <n v="1"/>
  </r>
  <r>
    <n v="221914728"/>
    <d v="2022-09-22T00:00:00"/>
    <d v="2022-09-21T00:00:00"/>
    <n v="2100"/>
    <n v="19"/>
    <x v="16"/>
    <n v="1962"/>
    <n v="1"/>
    <n v="761"/>
    <s v="BRANDISH WEAPON"/>
    <s v="1822 0919 0334 0421"/>
    <n v="32"/>
    <s v="M"/>
    <s v="H"/>
    <n v="101"/>
    <s v="STREET"/>
    <n v="102"/>
    <s v="HAND GUN"/>
    <s v="CC"/>
    <s v="Invest Cont"/>
    <n v="761"/>
    <n v="930"/>
    <m/>
    <m/>
    <s v="NORDHOFF"/>
    <s v="SEPULVEDA"/>
    <n v="34.235500000000002"/>
    <n v="-118.4675"/>
    <n v="1"/>
  </r>
  <r>
    <n v="220604219"/>
    <d v="2022-01-06T00:00:00"/>
    <d v="2022-01-05T00:00:00"/>
    <n v="2100"/>
    <n v="6"/>
    <x v="9"/>
    <n v="666"/>
    <n v="1"/>
    <n v="420"/>
    <s v="THEFT FROM MOTOR VEHICLE - PETTY ($950 &amp; UNDER)"/>
    <m/>
    <n v="0"/>
    <m/>
    <m/>
    <n v="101"/>
    <s v="STREET"/>
    <m/>
    <m/>
    <s v="CC"/>
    <s v="Invest Cont"/>
    <n v="420"/>
    <m/>
    <m/>
    <m/>
    <s v="6200    LEXINGTON                    AV"/>
    <m/>
    <n v="34.092599999999997"/>
    <n v="-118.3245"/>
    <n v="1"/>
  </r>
  <r>
    <n v="220204162"/>
    <d v="2022-01-04T00:00:00"/>
    <d v="2022-01-04T00:00:00"/>
    <n v="1000"/>
    <n v="2"/>
    <x v="5"/>
    <n v="215"/>
    <n v="2"/>
    <n v="662"/>
    <s v="BUNCO, GRAND THEFT"/>
    <s v="0800 0701 1822 1823 1309 0940 1210"/>
    <n v="39"/>
    <s v="F"/>
    <s v="H"/>
    <n v="101"/>
    <s v="STREET"/>
    <m/>
    <m/>
    <s v="CC"/>
    <s v="Adult Other"/>
    <n v="662"/>
    <m/>
    <m/>
    <m/>
    <s v="500    SILVER LAKE                  BL"/>
    <m/>
    <n v="34.077800000000003"/>
    <n v="-118.2801"/>
    <n v="1"/>
  </r>
  <r>
    <n v="220705681"/>
    <d v="2022-02-14T00:00:00"/>
    <d v="2022-02-14T00:00:00"/>
    <n v="1815"/>
    <n v="7"/>
    <x v="0"/>
    <n v="722"/>
    <n v="1"/>
    <n v="440"/>
    <s v="THEFT PLAIN - PETTY ($950 &amp; UNDER)"/>
    <s v="0325 1822 0216"/>
    <n v="0"/>
    <s v="X"/>
    <s v="X"/>
    <n v="203"/>
    <s v="OTHER BUSINESS"/>
    <m/>
    <m/>
    <s v="CC"/>
    <s v="Invest Cont"/>
    <n v="440"/>
    <n v="442"/>
    <m/>
    <m/>
    <s v="8400    BEVERLY                      BL"/>
    <m/>
    <n v="34.076099999999997"/>
    <n v="-118.3732"/>
    <n v="1"/>
  </r>
  <r>
    <n v="221211992"/>
    <d v="2022-05-15T00:00:00"/>
    <d v="2022-05-14T00:00:00"/>
    <n v="1530"/>
    <n v="12"/>
    <x v="8"/>
    <n v="1259"/>
    <n v="1"/>
    <n v="231"/>
    <s v="ASSAULT WITH DEADLY WEAPON ON POLICE OFFICER"/>
    <s v="1212 0342 1309"/>
    <n v="0"/>
    <s v="X"/>
    <s v="X"/>
    <n v="103"/>
    <s v="ALLEY"/>
    <n v="307"/>
    <s v="VEHICLE"/>
    <s v="CC"/>
    <s v="Adult Arrest"/>
    <n v="231"/>
    <m/>
    <m/>
    <m/>
    <s v="MCKINLEY"/>
    <s v="76TH                         ST"/>
    <n v="33.971200000000003"/>
    <n v="-118.2608"/>
    <n v="1"/>
  </r>
  <r>
    <n v="221713231"/>
    <d v="2022-09-06T00:00:00"/>
    <d v="2022-01-15T00:00:00"/>
    <n v="2000"/>
    <n v="17"/>
    <x v="13"/>
    <n v="1798"/>
    <n v="2"/>
    <n v="860"/>
    <s v="BATTERY WITH SEXUAL CONTACT"/>
    <s v="0913 0360 2024 1258 1251 0522"/>
    <n v="11"/>
    <s v="F"/>
    <s v="H"/>
    <n v="501"/>
    <s v="SINGLE FAMILY DWELLING"/>
    <n v="400"/>
    <s v="STRONG-ARM (HANDS, FIST, FEET OR BODILY FORCE)"/>
    <s v="CC"/>
    <s v="Invest Cont"/>
    <n v="860"/>
    <m/>
    <m/>
    <m/>
    <s v="8900    COLLETT                      AV"/>
    <m/>
    <n v="34.231999999999999"/>
    <n v="-118.48399999999999"/>
    <n v="1"/>
  </r>
  <r>
    <n v="220709449"/>
    <d v="2022-05-19T00:00:00"/>
    <d v="2022-05-19T00:00:00"/>
    <n v="2300"/>
    <n v="7"/>
    <x v="0"/>
    <n v="782"/>
    <n v="1"/>
    <n v="420"/>
    <s v="THEFT FROM MOTOR VEHICLE - PETTY ($950 &amp; UNDER)"/>
    <s v="0906 1300 0344 1606 2004"/>
    <n v="28"/>
    <s v="M"/>
    <s v="W"/>
    <n v="104"/>
    <s v="DRIVEWAY"/>
    <m/>
    <m/>
    <s v="CC"/>
    <s v="Invest Cont"/>
    <n v="420"/>
    <m/>
    <m/>
    <m/>
    <s v="1800    THURMAN                      AV"/>
    <m/>
    <n v="34.042499999999997"/>
    <n v="-118.3648"/>
    <n v="1"/>
  </r>
  <r>
    <n v="220711421"/>
    <d v="2022-07-09T00:00:00"/>
    <d v="2022-06-26T00:00:00"/>
    <n v="1500"/>
    <n v="7"/>
    <x v="0"/>
    <n v="767"/>
    <n v="1"/>
    <n v="310"/>
    <s v="BURGLARY"/>
    <s v="1606 1822 0344"/>
    <n v="65"/>
    <s v="F"/>
    <s v="K"/>
    <n v="501"/>
    <s v="SINGLE FAMILY DWELLING"/>
    <m/>
    <m/>
    <s v="CC"/>
    <s v="Invest Cont"/>
    <n v="310"/>
    <m/>
    <m/>
    <m/>
    <s v="1400    12TH                         AV"/>
    <m/>
    <n v="34.046399999999998"/>
    <n v="-118.3252"/>
    <n v="1"/>
  </r>
  <r>
    <n v="220618918"/>
    <d v="2022-11-13T00:00:00"/>
    <d v="2022-11-13T00:00:00"/>
    <n v="2030"/>
    <n v="6"/>
    <x v="9"/>
    <n v="632"/>
    <n v="2"/>
    <n v="626"/>
    <s v="INTIMATE PARTNER - SIMPLE ASSAULT"/>
    <s v="0913 2000 0400 0416"/>
    <n v="25"/>
    <s v="F"/>
    <s v="W"/>
    <n v="501"/>
    <s v="SINGLE FAMILY DWELLING"/>
    <n v="400"/>
    <s v="STRONG-ARM (HANDS, FIST, FEET OR BODILY FORCE)"/>
    <s v="AO"/>
    <s v="Adult Other"/>
    <n v="626"/>
    <m/>
    <m/>
    <m/>
    <s v="8900    WONDERLAND                   AV"/>
    <m/>
    <n v="34.107799999999997"/>
    <n v="-118.3904"/>
    <n v="0"/>
  </r>
  <r>
    <n v="222015324"/>
    <d v="2022-09-27T00:00:00"/>
    <d v="2022-09-26T00:00:00"/>
    <n v="1930"/>
    <n v="20"/>
    <x v="19"/>
    <n v="2034"/>
    <n v="2"/>
    <n v="956"/>
    <s v="LETTERS, LEWD  -  TELEPHONE CALLS, LEWD"/>
    <s v="1906 0913"/>
    <n v="25"/>
    <s v="F"/>
    <s v="A"/>
    <n v="502"/>
    <s v="MULTI-UNIT DWELLING (APARTMENT, DUPLEX, ETC)"/>
    <m/>
    <m/>
    <s v="AO"/>
    <s v="Adult Other"/>
    <n v="956"/>
    <m/>
    <m/>
    <m/>
    <s v="3500    WILSHIRE                     BL"/>
    <m/>
    <n v="34.061700000000002"/>
    <n v="-118.3004"/>
    <n v="0"/>
  </r>
  <r>
    <n v="221514715"/>
    <d v="2022-09-08T00:00:00"/>
    <d v="2022-09-06T00:00:00"/>
    <n v="1335"/>
    <n v="15"/>
    <x v="18"/>
    <n v="1581"/>
    <n v="1"/>
    <n v="331"/>
    <s v="THEFT FROM MOTOR VEHICLE - GRAND ($950.01 AND OVER)"/>
    <s v="1300 0344"/>
    <n v="65"/>
    <s v="M"/>
    <s v="W"/>
    <n v="101"/>
    <s v="STREET"/>
    <m/>
    <m/>
    <s v="IC"/>
    <s v="Invest Cont"/>
    <n v="331"/>
    <m/>
    <m/>
    <m/>
    <s v="4100    RHODES                       AV"/>
    <m/>
    <n v="34.145400000000002"/>
    <n v="-118.40309999999999"/>
    <n v="0"/>
  </r>
  <r>
    <n v="220505397"/>
    <d v="2022-02-04T00:00:00"/>
    <d v="2022-02-03T00:00:00"/>
    <n v="1930"/>
    <n v="5"/>
    <x v="10"/>
    <n v="541"/>
    <n v="1"/>
    <n v="330"/>
    <s v="BURGLARY FROM VEHICLE"/>
    <s v="1307 1609 1300 0344"/>
    <n v="40"/>
    <s v="M"/>
    <s v="H"/>
    <n v="101"/>
    <s v="STREET"/>
    <m/>
    <m/>
    <s v="IC"/>
    <s v="Invest Cont"/>
    <n v="330"/>
    <m/>
    <m/>
    <m/>
    <s v="1400    BRETT                        PL"/>
    <m/>
    <n v="33.755299999999998"/>
    <n v="-118.3056"/>
    <n v="0"/>
  </r>
  <r>
    <n v="221913470"/>
    <d v="2022-08-20T00:00:00"/>
    <d v="2022-08-19T00:00:00"/>
    <n v="1018"/>
    <n v="19"/>
    <x v="16"/>
    <n v="1954"/>
    <n v="1"/>
    <n v="442"/>
    <s v="SHOPLIFTING - PETTY THEFT ($950 &amp; UNDER)"/>
    <s v="2028 0345 0325"/>
    <n v="46"/>
    <s v="M"/>
    <s v="X"/>
    <n v="404"/>
    <s v="DEPARTMENT STORE"/>
    <m/>
    <m/>
    <s v="IC"/>
    <s v="Invest Cont"/>
    <n v="442"/>
    <m/>
    <m/>
    <m/>
    <s v="10300 N  SEPULVEDA                    BL"/>
    <m/>
    <n v="34.257300000000001"/>
    <n v="-118.46729999999999"/>
    <n v="0"/>
  </r>
  <r>
    <n v="221819822"/>
    <d v="2022-10-29T00:00:00"/>
    <d v="2022-10-29T00:00:00"/>
    <n v="115"/>
    <n v="18"/>
    <x v="17"/>
    <n v="1837"/>
    <n v="1"/>
    <n v="210"/>
    <s v="ROBBERY"/>
    <s v="1409 1310 0416 0344 0342 0337 1822 0858"/>
    <n v="54"/>
    <s v="M"/>
    <s v="H"/>
    <n v="101"/>
    <s v="STREET"/>
    <n v="400"/>
    <s v="STRONG-ARM (HANDS, FIST, FEET OR BODILY FORCE)"/>
    <s v="IC"/>
    <s v="Invest Cont"/>
    <n v="210"/>
    <n v="998"/>
    <m/>
    <m/>
    <s v="IMPERIAL"/>
    <s v="COMPTON                      AV"/>
    <n v="33.929499999999997"/>
    <n v="-118.24630000000001"/>
    <n v="0"/>
  </r>
  <r>
    <n v="220717785"/>
    <d v="2022-12-13T00:00:00"/>
    <d v="2022-12-12T00:00:00"/>
    <n v="1007"/>
    <n v="7"/>
    <x v="0"/>
    <n v="717"/>
    <n v="1"/>
    <n v="440"/>
    <s v="THEFT PLAIN - PETTY ($950 &amp; UNDER)"/>
    <s v="1822 0394"/>
    <n v="39"/>
    <s v="F"/>
    <s v="W"/>
    <n v="501"/>
    <s v="SINGLE FAMILY DWELLING"/>
    <m/>
    <m/>
    <s v="IC"/>
    <s v="Invest Cont"/>
    <n v="440"/>
    <m/>
    <m/>
    <m/>
    <s v="300 N  ORANGE                       DR"/>
    <m/>
    <n v="34.0762"/>
    <n v="-118.3419"/>
    <n v="0"/>
  </r>
  <r>
    <n v="221600539"/>
    <d v="2022-02-09T00:00:00"/>
    <d v="2022-02-08T00:00:00"/>
    <n v="800"/>
    <n v="16"/>
    <x v="20"/>
    <n v="1656"/>
    <n v="2"/>
    <n v="888"/>
    <s v="TRESPASSING"/>
    <s v="1501 1402"/>
    <n v="0"/>
    <s v="X"/>
    <s v="X"/>
    <n v="502"/>
    <s v="MULTI-UNIT DWELLING (APARTMENT, DUPLEX, ETC)"/>
    <m/>
    <m/>
    <s v="IC"/>
    <s v="Invest Cont"/>
    <n v="888"/>
    <n v="998"/>
    <m/>
    <m/>
    <s v="8200    WYNGATE                      ST"/>
    <m/>
    <n v="34.257800000000003"/>
    <n v="-118.31229999999999"/>
    <n v="0"/>
  </r>
  <r>
    <n v="221406390"/>
    <d v="2022-02-20T00:00:00"/>
    <d v="2022-02-20T00:00:00"/>
    <n v="1715"/>
    <n v="14"/>
    <x v="14"/>
    <n v="1453"/>
    <n v="1"/>
    <n v="330"/>
    <s v="BURGLARY FROM VEHICLE"/>
    <s v="1609 0344 1300"/>
    <n v="44"/>
    <s v="M"/>
    <s v="B"/>
    <n v="108"/>
    <s v="PARKING LOT"/>
    <n v="500"/>
    <s v="UNKNOWN WEAPON/OTHER WEAPON"/>
    <s v="IC"/>
    <s v="Invest Cont"/>
    <n v="330"/>
    <m/>
    <m/>
    <m/>
    <s v="13400    MAXELLA                      AV"/>
    <m/>
    <n v="33.990600000000001"/>
    <n v="-118.4391"/>
    <n v="0"/>
  </r>
  <r>
    <n v="221100588"/>
    <d v="2022-03-03T00:00:00"/>
    <d v="2022-03-03T00:00:00"/>
    <n v="1520"/>
    <n v="11"/>
    <x v="7"/>
    <n v="1128"/>
    <n v="2"/>
    <n v="740"/>
    <s v="VANDALISM - FELONY ($400 &amp; OVER, ALL CHURCH VANDALISMS)"/>
    <s v="2004 0329 1402 1020"/>
    <n v="14"/>
    <s v="M"/>
    <s v="H"/>
    <n v="101"/>
    <s v="STREET"/>
    <m/>
    <m/>
    <s v="AO"/>
    <s v="Adult Other"/>
    <n v="740"/>
    <n v="998"/>
    <m/>
    <m/>
    <s v="500 N  AVENUE 63"/>
    <m/>
    <n v="34.118600000000001"/>
    <n v="-118.18049999999999"/>
    <n v="0"/>
  </r>
  <r>
    <n v="221910340"/>
    <d v="2022-06-01T00:00:00"/>
    <d v="2022-06-01T00:00:00"/>
    <n v="2130"/>
    <n v="19"/>
    <x v="16"/>
    <n v="1966"/>
    <n v="2"/>
    <n v="626"/>
    <s v="INTIMATE PARTNER - SIMPLE ASSAULT"/>
    <s v="2000 1814 0416 1300"/>
    <n v="39"/>
    <s v="F"/>
    <s v="H"/>
    <n v="101"/>
    <s v="STREET"/>
    <n v="400"/>
    <s v="STRONG-ARM (HANDS, FIST, FEET OR BODILY FORCE)"/>
    <s v="AO"/>
    <s v="Adult Other"/>
    <n v="626"/>
    <m/>
    <m/>
    <m/>
    <s v="9400    SYLMAR                       AV"/>
    <m/>
    <n v="34.241300000000003"/>
    <n v="-118.4477"/>
    <n v="0"/>
  </r>
  <r>
    <n v="220616359"/>
    <d v="2022-08-27T00:00:00"/>
    <d v="2022-08-26T00:00:00"/>
    <n v="155"/>
    <n v="6"/>
    <x v="9"/>
    <n v="636"/>
    <n v="1"/>
    <n v="440"/>
    <s v="THEFT PLAIN - PETTY ($950 &amp; UNDER)"/>
    <s v="0344 1822 1501"/>
    <n v="30"/>
    <s v="M"/>
    <s v="B"/>
    <n v="733"/>
    <s v="BAR/SPORTS BAR (OPEN DAY &amp; NIGHT)"/>
    <m/>
    <m/>
    <s v="IC"/>
    <s v="Invest Cont"/>
    <n v="440"/>
    <m/>
    <m/>
    <m/>
    <s v="1700 N  LAS PALMAS                   AV"/>
    <m/>
    <n v="34.101599999999998"/>
    <n v="-118.3361"/>
    <n v="0"/>
  </r>
  <r>
    <n v="221510165"/>
    <d v="2022-05-24T00:00:00"/>
    <d v="2022-05-22T00:00:00"/>
    <n v="1723"/>
    <n v="15"/>
    <x v="18"/>
    <n v="1521"/>
    <n v="1"/>
    <n v="442"/>
    <s v="SHOPLIFTING - PETTY THEFT ($950 &amp; UNDER)"/>
    <s v="0325 2004"/>
    <n v="0"/>
    <s v="M"/>
    <s v="O"/>
    <n v="401"/>
    <s v="MINI-MART"/>
    <m/>
    <m/>
    <s v="IC"/>
    <s v="Invest Cont"/>
    <n v="442"/>
    <m/>
    <m/>
    <m/>
    <s v="13200    SHERMAN                      WY"/>
    <m/>
    <n v="34.2012"/>
    <n v="-118.4205"/>
    <n v="0"/>
  </r>
  <r>
    <n v="221504794"/>
    <d v="2022-01-16T00:00:00"/>
    <d v="2022-01-15T00:00:00"/>
    <n v="1930"/>
    <n v="15"/>
    <x v="18"/>
    <n v="1512"/>
    <n v="1"/>
    <n v="442"/>
    <s v="SHOPLIFTING - PETTY THEFT ($950 &amp; UNDER)"/>
    <n v="344"/>
    <n v="0"/>
    <s v="M"/>
    <s v="O"/>
    <n v="248"/>
    <s v="CELL PHONE STORE"/>
    <m/>
    <m/>
    <s v="IC"/>
    <s v="Invest Cont"/>
    <n v="442"/>
    <m/>
    <m/>
    <m/>
    <s v="12800    SHERMAN                      WY"/>
    <m/>
    <n v="34.2012"/>
    <n v="-118.41160000000001"/>
    <n v="0"/>
  </r>
  <r>
    <n v="222113262"/>
    <d v="2022-08-19T00:00:00"/>
    <d v="2022-08-18T00:00:00"/>
    <n v="2300"/>
    <n v="21"/>
    <x v="15"/>
    <n v="2187"/>
    <n v="2"/>
    <n v="745"/>
    <s v="VANDALISM - MISDEAMEANOR ($399 OR UNDER)"/>
    <s v="0329 1300"/>
    <n v="27"/>
    <s v="M"/>
    <s v="B"/>
    <n v="101"/>
    <s v="STREET"/>
    <m/>
    <m/>
    <s v="IC"/>
    <s v="Invest Cont"/>
    <n v="745"/>
    <m/>
    <m/>
    <m/>
    <s v="5000    ESCOBEDO                     DR"/>
    <m/>
    <n v="34.160899999999998"/>
    <n v="-118.5915"/>
    <n v="0"/>
  </r>
  <r>
    <n v="221608020"/>
    <d v="2022-05-03T00:00:00"/>
    <d v="2022-05-02T00:00:00"/>
    <n v="1200"/>
    <n v="16"/>
    <x v="20"/>
    <n v="1684"/>
    <n v="2"/>
    <n v="354"/>
    <s v="THEFT OF IDENTITY"/>
    <n v="922"/>
    <n v="38"/>
    <s v="F"/>
    <s v="W"/>
    <n v="501"/>
    <s v="SINGLE FAMILY DWELLING"/>
    <m/>
    <m/>
    <s v="IC"/>
    <s v="Invest Cont"/>
    <n v="354"/>
    <m/>
    <m/>
    <m/>
    <s v="7800    LANKERSHIM                   BL"/>
    <m/>
    <n v="34.2166"/>
    <n v="-118.39190000000001"/>
    <n v="0"/>
  </r>
  <r>
    <n v="220805848"/>
    <d v="2022-02-14T00:00:00"/>
    <d v="2022-02-11T00:00:00"/>
    <n v="1600"/>
    <n v="8"/>
    <x v="12"/>
    <n v="809"/>
    <n v="1"/>
    <n v="310"/>
    <s v="BURGLARY"/>
    <s v="1822 1609 0329"/>
    <n v="0"/>
    <s v="M"/>
    <s v="O"/>
    <n v="203"/>
    <s v="OTHER BUSINESS"/>
    <m/>
    <m/>
    <s v="IC"/>
    <s v="Invest Cont"/>
    <n v="310"/>
    <m/>
    <m/>
    <m/>
    <s v="2500    BRIARCREST                   RD"/>
    <m/>
    <n v="34.116500000000002"/>
    <n v="-118.39230000000001"/>
    <n v="0"/>
  </r>
  <r>
    <n v="221106032"/>
    <d v="2022-02-25T00:00:00"/>
    <d v="2022-01-18T00:00:00"/>
    <n v="500"/>
    <n v="11"/>
    <x v="7"/>
    <n v="1173"/>
    <n v="1"/>
    <n v="330"/>
    <s v="BURGLARY FROM VEHICLE"/>
    <n v="344"/>
    <n v="36"/>
    <s v="M"/>
    <s v="W"/>
    <n v="501"/>
    <s v="SINGLE FAMILY DWELLING"/>
    <m/>
    <m/>
    <s v="IC"/>
    <s v="Invest Cont"/>
    <n v="330"/>
    <m/>
    <m/>
    <m/>
    <s v="BAXTER                       ST"/>
    <s v="LEMOYNE                      ST"/>
    <n v="34.090499999999999"/>
    <n v="-118.2526"/>
    <n v="0"/>
  </r>
  <r>
    <n v="221505839"/>
    <d v="2022-02-14T00:00:00"/>
    <d v="2022-02-14T00:00:00"/>
    <n v="1120"/>
    <n v="15"/>
    <x v="18"/>
    <n v="1599"/>
    <n v="2"/>
    <n v="930"/>
    <s v="CRIMINAL THREATS - NO WEAPON DISPLAYED"/>
    <s v="0421 2004"/>
    <n v="62"/>
    <s v="M"/>
    <s v="W"/>
    <n v="101"/>
    <s v="STREET"/>
    <n v="511"/>
    <s v="VERBAL THREAT"/>
    <s v="AA"/>
    <s v="Adult Arrest"/>
    <n v="930"/>
    <m/>
    <m/>
    <m/>
    <s v="3800    FREDONIA                     DR"/>
    <m/>
    <n v="34.132899999999999"/>
    <n v="-118.36450000000001"/>
    <n v="1"/>
  </r>
  <r>
    <n v="221905055"/>
    <d v="2022-01-29T00:00:00"/>
    <d v="2022-01-25T00:00:00"/>
    <n v="2000"/>
    <n v="19"/>
    <x v="16"/>
    <n v="1984"/>
    <n v="1"/>
    <n v="510"/>
    <s v="VEHICLE - STOLEN"/>
    <m/>
    <n v="0"/>
    <m/>
    <m/>
    <n v="101"/>
    <s v="STREET"/>
    <m/>
    <m/>
    <s v="AA"/>
    <s v="Adult Arrest"/>
    <n v="510"/>
    <m/>
    <m/>
    <m/>
    <s v="14800    PARTHENIA                    ST"/>
    <m/>
    <n v="34.228099999999998"/>
    <n v="-118.45529999999999"/>
    <n v="1"/>
  </r>
  <r>
    <n v="221806024"/>
    <d v="2022-02-14T00:00:00"/>
    <d v="2022-02-14T00:00:00"/>
    <n v="1745"/>
    <n v="18"/>
    <x v="17"/>
    <n v="1844"/>
    <n v="1"/>
    <n v="210"/>
    <s v="ROBBERY"/>
    <s v="0337 1822 2024 0334 0344 0443 0432"/>
    <n v="26"/>
    <s v="F"/>
    <s v="H"/>
    <n v="248"/>
    <s v="CELL PHONE STORE"/>
    <n v="512"/>
    <s v="MACE/PEPPER SPRAY"/>
    <s v="IC"/>
    <s v="Invest Cont"/>
    <n v="210"/>
    <m/>
    <m/>
    <m/>
    <s v="600 E  IMPERIAL                     HY"/>
    <m/>
    <n v="33.9345"/>
    <n v="-118.2623"/>
    <n v="0"/>
  </r>
  <r>
    <n v="221714664"/>
    <d v="2022-10-14T00:00:00"/>
    <d v="2022-10-13T00:00:00"/>
    <n v="1800"/>
    <n v="17"/>
    <x v="13"/>
    <n v="1761"/>
    <n v="1"/>
    <n v="331"/>
    <s v="THEFT FROM MOTOR VEHICLE - GRAND ($950.01 AND OVER)"/>
    <s v="0344 0385"/>
    <n v="34"/>
    <s v="F"/>
    <s v="H"/>
    <n v="108"/>
    <s v="PARKING LOT"/>
    <m/>
    <m/>
    <s v="IC"/>
    <s v="Invest Cont"/>
    <n v="331"/>
    <m/>
    <m/>
    <m/>
    <s v="21400    PLUMMER                      ST"/>
    <m/>
    <n v="34.242699999999999"/>
    <n v="-118.5976"/>
    <n v="0"/>
  </r>
  <r>
    <n v="220908181"/>
    <d v="2022-04-19T00:00:00"/>
    <d v="2022-04-19T00:00:00"/>
    <n v="1500"/>
    <n v="9"/>
    <x v="3"/>
    <n v="971"/>
    <n v="1"/>
    <n v="440"/>
    <s v="THEFT PLAIN - PETTY ($950 &amp; UNDER)"/>
    <s v="0344 1822"/>
    <n v="40"/>
    <s v="M"/>
    <s v="W"/>
    <n v="717"/>
    <s v="HEALTH SPA/GYM"/>
    <m/>
    <m/>
    <s v="IC"/>
    <s v="Invest Cont"/>
    <n v="440"/>
    <m/>
    <m/>
    <m/>
    <s v="15300    VENTURA                      BL"/>
    <m/>
    <n v="34.156399999999998"/>
    <n v="-118.46299999999999"/>
    <n v="0"/>
  </r>
  <r>
    <n v="222000905"/>
    <d v="2022-08-24T00:00:00"/>
    <d v="2022-08-24T00:00:00"/>
    <n v="39"/>
    <n v="20"/>
    <x v="19"/>
    <n v="2022"/>
    <n v="1"/>
    <n v="310"/>
    <s v="BURGLARY"/>
    <s v="1822 0344 1601 1402"/>
    <n v="0"/>
    <s v="X"/>
    <s v="X"/>
    <n v="402"/>
    <s v="MARKET"/>
    <m/>
    <m/>
    <s v="IC"/>
    <s v="Invest Cont"/>
    <n v="310"/>
    <m/>
    <m/>
    <m/>
    <s v="300 S  WESTERN                      AV"/>
    <m/>
    <n v="34.0655"/>
    <n v="-118.31140000000001"/>
    <n v="0"/>
  </r>
  <r>
    <n v="220400510"/>
    <d v="2022-01-13T00:00:00"/>
    <d v="2022-01-13T00:00:00"/>
    <n v="1220"/>
    <n v="4"/>
    <x v="4"/>
    <n v="491"/>
    <n v="1"/>
    <n v="210"/>
    <s v="ROBBERY"/>
    <s v="0945 0334 0325 1402"/>
    <n v="0"/>
    <s v="M"/>
    <s v="X"/>
    <n v="202"/>
    <s v="LIQUOR STORE"/>
    <n v="207"/>
    <s v="OTHER KNIFE"/>
    <s v="AA"/>
    <s v="Adult Arrest"/>
    <n v="210"/>
    <n v="998"/>
    <m/>
    <m/>
    <s v="S  SOTO                         ST"/>
    <s v="E  8TH                          ST"/>
    <n v="34.028100000000002"/>
    <n v="-118.21939999999999"/>
    <n v="1"/>
  </r>
  <r>
    <n v="221306958"/>
    <d v="2022-02-26T00:00:00"/>
    <d v="2022-02-23T00:00:00"/>
    <n v="1800"/>
    <n v="13"/>
    <x v="6"/>
    <n v="1313"/>
    <n v="1"/>
    <n v="320"/>
    <s v="BURGLARY, ATTEMPTED"/>
    <s v="0329 1607 1822"/>
    <n v="61"/>
    <s v="M"/>
    <s v="O"/>
    <n v="203"/>
    <s v="OTHER BUSINESS"/>
    <m/>
    <m/>
    <s v="IC"/>
    <s v="Invest Cont"/>
    <n v="320"/>
    <m/>
    <m/>
    <m/>
    <s v="1400    GRIFFITH                     AV"/>
    <m/>
    <n v="34.03"/>
    <n v="-118.2501"/>
    <n v="0"/>
  </r>
  <r>
    <n v="220817387"/>
    <d v="2022-11-15T00:00:00"/>
    <d v="2022-09-01T00:00:00"/>
    <n v="1805"/>
    <n v="8"/>
    <x v="12"/>
    <n v="899"/>
    <n v="2"/>
    <n v="354"/>
    <s v="THEFT OF IDENTITY"/>
    <s v="0100 0929 1822"/>
    <n v="33"/>
    <s v="F"/>
    <s v="K"/>
    <n v="501"/>
    <s v="SINGLE FAMILY DWELLING"/>
    <m/>
    <m/>
    <s v="IC"/>
    <s v="Invest Cont"/>
    <n v="354"/>
    <m/>
    <m/>
    <m/>
    <s v="8200    ARIA                         DR"/>
    <m/>
    <n v="34.032499999999999"/>
    <n v="-118.3813"/>
    <n v="0"/>
  </r>
  <r>
    <n v="221407665"/>
    <d v="2022-03-16T00:00:00"/>
    <d v="2022-03-11T00:00:00"/>
    <n v="417"/>
    <n v="14"/>
    <x v="14"/>
    <n v="1407"/>
    <n v="1"/>
    <n v="310"/>
    <s v="BURGLARY"/>
    <s v="0324 1609 0344"/>
    <n v="0"/>
    <s v="X"/>
    <s v="X"/>
    <n v="210"/>
    <s v="RESTAURANT/FAST FOOD"/>
    <n v="500"/>
    <s v="UNKNOWN WEAPON/OTHER WEAPON"/>
    <s v="IC"/>
    <s v="Invest Cont"/>
    <n v="310"/>
    <m/>
    <m/>
    <m/>
    <s v="10000    VENICE                       BL"/>
    <m/>
    <n v="34.0229"/>
    <n v="-118.3995"/>
    <n v="0"/>
  </r>
  <r>
    <n v="220319070"/>
    <d v="2022-10-25T00:00:00"/>
    <d v="2022-10-21T00:00:00"/>
    <n v="200"/>
    <n v="3"/>
    <x v="2"/>
    <n v="358"/>
    <n v="1"/>
    <n v="510"/>
    <s v="VEHICLE - STOLEN"/>
    <m/>
    <n v="0"/>
    <m/>
    <m/>
    <n v="101"/>
    <s v="STREET"/>
    <m/>
    <m/>
    <s v="IC"/>
    <s v="Invest Cont"/>
    <n v="510"/>
    <m/>
    <m/>
    <m/>
    <s v="3600    MCCLINTOCK                   AV"/>
    <m/>
    <n v="34.0212"/>
    <n v="-118.2895"/>
    <n v="0"/>
  </r>
  <r>
    <n v="222108418"/>
    <d v="2022-04-26T00:00:00"/>
    <d v="2022-04-18T00:00:00"/>
    <n v="1600"/>
    <n v="21"/>
    <x v="15"/>
    <n v="2146"/>
    <n v="1"/>
    <n v="330"/>
    <s v="BURGLARY FROM VEHICLE"/>
    <s v="0344 0352"/>
    <n v="41"/>
    <s v="F"/>
    <s v="B"/>
    <n v="108"/>
    <s v="PARKING LOT"/>
    <m/>
    <m/>
    <s v="IC"/>
    <s v="Invest Cont"/>
    <n v="330"/>
    <m/>
    <m/>
    <m/>
    <s v="21400    VANOWEN                      ST"/>
    <m/>
    <n v="34.197400000000002"/>
    <n v="-118.5994"/>
    <n v="0"/>
  </r>
  <r>
    <n v="220406974"/>
    <d v="2022-03-29T00:00:00"/>
    <d v="2022-03-28T00:00:00"/>
    <n v="900"/>
    <n v="4"/>
    <x v="4"/>
    <n v="499"/>
    <n v="2"/>
    <n v="624"/>
    <s v="BATTERY - SIMPLE ASSAULT"/>
    <n v="446"/>
    <n v="41"/>
    <s v="M"/>
    <s v="H"/>
    <n v="101"/>
    <s v="STREET"/>
    <n v="400"/>
    <s v="STRONG-ARM (HANDS, FIST, FEET OR BODILY FORCE)"/>
    <s v="IC"/>
    <s v="Invest Cont"/>
    <n v="624"/>
    <m/>
    <m/>
    <m/>
    <s v="3500    UNION PACIFIC                AV"/>
    <m/>
    <n v="34.016599999999997"/>
    <n v="-118.2028"/>
    <n v="0"/>
  </r>
  <r>
    <n v="220113210"/>
    <d v="2022-05-28T00:00:00"/>
    <d v="2022-05-28T00:00:00"/>
    <n v="1845"/>
    <n v="1"/>
    <x v="1"/>
    <n v="119"/>
    <n v="2"/>
    <n v="888"/>
    <s v="TRESPASSING"/>
    <s v="0910 1501 2004"/>
    <n v="0"/>
    <s v="X"/>
    <s v="X"/>
    <n v="834"/>
    <s v="LA UNION STATION (NOT LINE SPECIFIC)"/>
    <m/>
    <m/>
    <s v="IC"/>
    <s v="Invest Cont"/>
    <n v="888"/>
    <m/>
    <m/>
    <m/>
    <s v="800 N  ALAMEDA                      ST"/>
    <m/>
    <n v="34.056100000000001"/>
    <n v="-118.2375"/>
    <n v="0"/>
  </r>
  <r>
    <n v="220706871"/>
    <d v="2022-03-17T00:00:00"/>
    <d v="2022-03-17T00:00:00"/>
    <n v="345"/>
    <n v="7"/>
    <x v="0"/>
    <n v="721"/>
    <n v="2"/>
    <n v="626"/>
    <s v="INTIMATE PARTNER - SIMPLE ASSAULT"/>
    <s v="1814 0400 0448"/>
    <n v="28"/>
    <s v="F"/>
    <s v="A"/>
    <n v="502"/>
    <s v="MULTI-UNIT DWELLING (APARTMENT, DUPLEX, ETC)"/>
    <n v="400"/>
    <s v="STRONG-ARM (HANDS, FIST, FEET OR BODILY FORCE)"/>
    <s v="AO"/>
    <s v="Adult Other"/>
    <n v="626"/>
    <m/>
    <m/>
    <m/>
    <s v="100 S  DOHENY                       DR"/>
    <m/>
    <n v="34.075000000000003"/>
    <n v="-118.3897"/>
    <n v="0"/>
  </r>
  <r>
    <n v="221210429"/>
    <d v="2022-04-22T00:00:00"/>
    <d v="2022-04-20T00:00:00"/>
    <n v="1600"/>
    <n v="12"/>
    <x v="8"/>
    <n v="1249"/>
    <n v="2"/>
    <n v="910"/>
    <s v="KIDNAPPING"/>
    <s v="0418 1215 0359 0421 0400"/>
    <n v="22"/>
    <s v="F"/>
    <s v="B"/>
    <n v="101"/>
    <s v="STREET"/>
    <n v="400"/>
    <s v="STRONG-ARM (HANDS, FIST, FEET OR BODILY FORCE)"/>
    <s v="IC"/>
    <s v="Invest Cont"/>
    <n v="910"/>
    <m/>
    <m/>
    <m/>
    <s v="70TH                         ST"/>
    <s v="FIGUEROA                     ST"/>
    <n v="33.976500000000001"/>
    <n v="-118.28270000000001"/>
    <n v="0"/>
  </r>
  <r>
    <n v="222104489"/>
    <d v="2022-01-16T00:00:00"/>
    <d v="2022-01-15T00:00:00"/>
    <n v="1200"/>
    <n v="21"/>
    <x v="15"/>
    <n v="2105"/>
    <n v="1"/>
    <n v="440"/>
    <s v="THEFT PLAIN - PETTY ($950 &amp; UNDER)"/>
    <n v="394"/>
    <n v="38"/>
    <s v="F"/>
    <s v="H"/>
    <n v="501"/>
    <s v="SINGLE FAMILY DWELLING"/>
    <m/>
    <m/>
    <s v="AA"/>
    <s v="Adult Arrest"/>
    <n v="440"/>
    <m/>
    <m/>
    <m/>
    <s v="21800    ROSCOE                       BL"/>
    <m/>
    <n v="34.2239"/>
    <n v="-118.60169999999999"/>
    <n v="1"/>
  </r>
  <r>
    <n v="220310466"/>
    <d v="2022-05-10T00:00:00"/>
    <d v="2022-04-14T00:00:00"/>
    <n v="1930"/>
    <n v="3"/>
    <x v="2"/>
    <n v="338"/>
    <n v="1"/>
    <n v="522"/>
    <s v="VEHICLE, STOLEN - OTHER (MOTORIZED SCOOTERS, BIKES, ETC)"/>
    <s v="1251 0344 1822"/>
    <n v="18"/>
    <s v="M"/>
    <s v="W"/>
    <n v="502"/>
    <s v="MULTI-UNIT DWELLING (APARTMENT, DUPLEX, ETC)"/>
    <m/>
    <m/>
    <s v="IC"/>
    <s v="Invest Cont"/>
    <n v="522"/>
    <m/>
    <m/>
    <m/>
    <s v="1200 W  29TH                         ST"/>
    <m/>
    <n v="34.028399999999998"/>
    <n v="-118.28660000000001"/>
    <n v="0"/>
  </r>
  <r>
    <n v="220311890"/>
    <d v="2022-06-07T00:00:00"/>
    <d v="2022-06-07T00:00:00"/>
    <n v="900"/>
    <n v="3"/>
    <x v="2"/>
    <n v="379"/>
    <n v="2"/>
    <n v="901"/>
    <s v="VIOLATION OF RESTRAINING ORDER"/>
    <s v="0913 2000 1814 2038 1309"/>
    <n v="30"/>
    <s v="F"/>
    <s v="B"/>
    <n v="502"/>
    <s v="MULTI-UNIT DWELLING (APARTMENT, DUPLEX, ETC)"/>
    <m/>
    <m/>
    <s v="IC"/>
    <s v="Invest Cont"/>
    <n v="901"/>
    <m/>
    <m/>
    <m/>
    <s v="1000 W  39TH                         PL"/>
    <m/>
    <n v="34.014200000000002"/>
    <n v="-118.2915"/>
    <n v="0"/>
  </r>
  <r>
    <n v="221611447"/>
    <d v="2022-08-15T00:00:00"/>
    <d v="2022-08-13T00:00:00"/>
    <n v="1700"/>
    <n v="16"/>
    <x v="20"/>
    <n v="1654"/>
    <n v="1"/>
    <n v="230"/>
    <s v="ASSAULT WITH DEADLY WEAPON, AGGRAVATED ASSAULT"/>
    <s v="0913 0444 0416 1817"/>
    <n v="32"/>
    <s v="M"/>
    <s v="H"/>
    <n v="101"/>
    <s v="STREET"/>
    <n v="400"/>
    <s v="STRONG-ARM (HANDS, FIST, FEET OR BODILY FORCE)"/>
    <s v="AO"/>
    <s v="Adult Other"/>
    <n v="230"/>
    <m/>
    <m/>
    <m/>
    <s v="12400    MONTAGUE                     ST"/>
    <m/>
    <n v="34.253500000000003"/>
    <n v="-118.4032"/>
    <n v="0"/>
  </r>
  <r>
    <n v="221224351"/>
    <d v="2022-11-29T00:00:00"/>
    <d v="2022-11-29T00:00:00"/>
    <n v="1900"/>
    <n v="12"/>
    <x v="8"/>
    <n v="1215"/>
    <n v="1"/>
    <n v="310"/>
    <s v="BURGLARY"/>
    <s v="0344 0913 1609 0361"/>
    <n v="58"/>
    <s v="M"/>
    <s v="B"/>
    <n v="501"/>
    <s v="SINGLE FAMILY DWELLING"/>
    <m/>
    <m/>
    <s v="IC"/>
    <s v="Invest Cont"/>
    <n v="310"/>
    <m/>
    <m/>
    <m/>
    <s v="1500 W  53RD                         ST"/>
    <m/>
    <n v="33.994100000000003"/>
    <n v="-118.30240000000001"/>
    <n v="0"/>
  </r>
  <r>
    <n v="220413580"/>
    <d v="2022-09-26T00:00:00"/>
    <d v="2022-09-24T00:00:00"/>
    <n v="1800"/>
    <n v="4"/>
    <x v="4"/>
    <n v="423"/>
    <n v="1"/>
    <n v="510"/>
    <s v="VEHICLE - STOLEN"/>
    <m/>
    <n v="0"/>
    <m/>
    <m/>
    <n v="101"/>
    <s v="STREET"/>
    <m/>
    <m/>
    <s v="IC"/>
    <s v="Invest Cont"/>
    <n v="510"/>
    <m/>
    <m/>
    <m/>
    <s v="2900 N  MAIN                         ST"/>
    <m/>
    <n v="34.066000000000003"/>
    <n v="-118.2116"/>
    <n v="0"/>
  </r>
  <r>
    <n v="220619262"/>
    <d v="2022-11-20T00:00:00"/>
    <d v="2022-11-19T00:00:00"/>
    <n v="1800"/>
    <n v="6"/>
    <x v="9"/>
    <n v="615"/>
    <n v="1"/>
    <n v="420"/>
    <s v="THEFT FROM MOTOR VEHICLE - PETTY ($950 &amp; UNDER)"/>
    <s v="1300 1822 0344 1606 1205"/>
    <n v="33"/>
    <s v="F"/>
    <s v="B"/>
    <n v="101"/>
    <s v="STREET"/>
    <m/>
    <m/>
    <s v="IC"/>
    <s v="Invest Cont"/>
    <n v="420"/>
    <m/>
    <m/>
    <m/>
    <s v="CHEROKEE"/>
    <s v="FRANKLIN"/>
    <n v="34.1267"/>
    <n v="-118.33159999999999"/>
    <n v="0"/>
  </r>
  <r>
    <n v="221012377"/>
    <d v="2022-08-03T00:00:00"/>
    <d v="2022-08-03T00:00:00"/>
    <n v="600"/>
    <n v="10"/>
    <x v="11"/>
    <n v="1005"/>
    <n v="1"/>
    <n v="420"/>
    <s v="THEFT FROM MOTOR VEHICLE - PETTY ($950 &amp; UNDER)"/>
    <m/>
    <n v="0"/>
    <m/>
    <m/>
    <n v="101"/>
    <s v="STREET"/>
    <m/>
    <m/>
    <s v="IC"/>
    <s v="Invest Cont"/>
    <n v="420"/>
    <m/>
    <m/>
    <m/>
    <s v="7900    NEWCASTLE                    AV"/>
    <m/>
    <n v="34.214599999999997"/>
    <n v="-118.5252"/>
    <n v="0"/>
  </r>
  <r>
    <n v="222009532"/>
    <d v="2022-05-06T00:00:00"/>
    <d v="2022-05-02T00:00:00"/>
    <n v="700"/>
    <n v="20"/>
    <x v="19"/>
    <n v="2019"/>
    <n v="2"/>
    <n v="354"/>
    <s v="THEFT OF IDENTITY"/>
    <n v="1822"/>
    <n v="29"/>
    <s v="F"/>
    <s v="H"/>
    <n v="501"/>
    <s v="SINGLE FAMILY DWELLING"/>
    <m/>
    <m/>
    <s v="IC"/>
    <s v="Invest Cont"/>
    <n v="354"/>
    <m/>
    <m/>
    <m/>
    <s v="3300    BEVERLY                      BL"/>
    <m/>
    <n v="34.072800000000001"/>
    <n v="-118.28440000000001"/>
    <n v="0"/>
  </r>
  <r>
    <n v="220717061"/>
    <d v="2022-11-27T00:00:00"/>
    <d v="2022-11-27T00:00:00"/>
    <n v="1200"/>
    <n v="7"/>
    <x v="0"/>
    <n v="702"/>
    <n v="1"/>
    <n v="310"/>
    <s v="BURGLARY"/>
    <n v="344"/>
    <n v="31"/>
    <s v="F"/>
    <s v="W"/>
    <n v="502"/>
    <s v="MULTI-UNIT DWELLING (APARTMENT, DUPLEX, ETC)"/>
    <m/>
    <m/>
    <s v="IC"/>
    <s v="Invest Cont"/>
    <n v="310"/>
    <m/>
    <m/>
    <m/>
    <s v="7400    CLINTON                      ST"/>
    <m/>
    <n v="34.081800000000001"/>
    <n v="-118.3511"/>
    <n v="0"/>
  </r>
  <r>
    <n v="220117602"/>
    <d v="2022-08-04T00:00:00"/>
    <d v="2022-08-04T00:00:00"/>
    <n v="1700"/>
    <n v="1"/>
    <x v="1"/>
    <n v="182"/>
    <n v="1"/>
    <n v="210"/>
    <s v="ROBBERY"/>
    <s v="0400 1822 0344 0432 0355"/>
    <n v="27"/>
    <s v="M"/>
    <s v="B"/>
    <n v="108"/>
    <s v="PARKING LOT"/>
    <n v="113"/>
    <s v="SIMULATED GUN"/>
    <s v="IC"/>
    <s v="Invest Cont"/>
    <n v="210"/>
    <m/>
    <m/>
    <m/>
    <s v="1000 S  GRAND                        AV"/>
    <m/>
    <n v="34.042999999999999"/>
    <n v="-118.2606"/>
    <n v="0"/>
  </r>
  <r>
    <n v="220908424"/>
    <d v="2022-04-26T00:00:00"/>
    <d v="2022-04-23T00:00:00"/>
    <n v="1700"/>
    <n v="9"/>
    <x v="3"/>
    <n v="941"/>
    <n v="1"/>
    <n v="510"/>
    <s v="VEHICLE - STOLEN"/>
    <m/>
    <n v="0"/>
    <m/>
    <m/>
    <n v="101"/>
    <s v="STREET"/>
    <m/>
    <m/>
    <s v="IC"/>
    <s v="Invest Cont"/>
    <n v="510"/>
    <m/>
    <m/>
    <m/>
    <s v="5800    TOBIAS                       AV"/>
    <m/>
    <n v="34.175800000000002"/>
    <n v="-118.4521"/>
    <n v="0"/>
  </r>
  <r>
    <n v="221712040"/>
    <d v="2022-08-07T00:00:00"/>
    <d v="2022-08-07T00:00:00"/>
    <n v="2100"/>
    <n v="17"/>
    <x v="13"/>
    <n v="1785"/>
    <n v="1"/>
    <n v="210"/>
    <s v="ROBBERY"/>
    <s v="1416 1402 0344 0940 0913 1817 0416 0417 1913 0429"/>
    <n v="18"/>
    <s v="M"/>
    <s v="A"/>
    <n v="101"/>
    <s v="STREET"/>
    <n v="400"/>
    <s v="STRONG-ARM (HANDS, FIST, FEET OR BODILY FORCE)"/>
    <s v="AO"/>
    <s v="Adult Other"/>
    <n v="210"/>
    <n v="998"/>
    <m/>
    <m/>
    <s v="SUNBURST"/>
    <s v="DARBY"/>
    <n v="34.234099999999998"/>
    <n v="-118.5339"/>
    <n v="0"/>
  </r>
  <r>
    <n v="221908722"/>
    <d v="2022-04-26T00:00:00"/>
    <d v="2022-04-25T00:00:00"/>
    <n v="900"/>
    <n v="19"/>
    <x v="16"/>
    <n v="1904"/>
    <n v="2"/>
    <n v="354"/>
    <s v="THEFT OF IDENTITY"/>
    <s v="0929 0935 1822"/>
    <n v="69"/>
    <s v="M"/>
    <s v="H"/>
    <n v="501"/>
    <s v="SINGLE FAMILY DWELLING"/>
    <m/>
    <m/>
    <s v="IC"/>
    <s v="Invest Cont"/>
    <n v="354"/>
    <m/>
    <m/>
    <m/>
    <s v="13800    KINBROOK                     ST"/>
    <m/>
    <n v="34.325699999999998"/>
    <n v="-118.43519999999999"/>
    <n v="0"/>
  </r>
  <r>
    <n v="221411109"/>
    <d v="2022-05-19T00:00:00"/>
    <d v="2022-05-17T00:00:00"/>
    <n v="1650"/>
    <n v="14"/>
    <x v="14"/>
    <n v="1483"/>
    <n v="1"/>
    <n v="341"/>
    <s v="THEFT-GRAND ($950.01 &amp; OVER)EXCPT,GUNS,FOWL,LIVESTK,PROD"/>
    <s v="0394 0344"/>
    <n v="36"/>
    <s v="M"/>
    <s v="H"/>
    <n v="502"/>
    <s v="MULTI-UNIT DWELLING (APARTMENT, DUPLEX, ETC)"/>
    <m/>
    <m/>
    <s v="IC"/>
    <s v="Invest Cont"/>
    <n v="341"/>
    <m/>
    <m/>
    <m/>
    <s v="9400    LA TIJERA                    BL"/>
    <m/>
    <n v="33.956499999999998"/>
    <n v="-118.4161"/>
    <n v="0"/>
  </r>
  <r>
    <n v="220814652"/>
    <d v="2022-09-15T00:00:00"/>
    <d v="2022-09-12T00:00:00"/>
    <n v="2000"/>
    <n v="8"/>
    <x v="12"/>
    <n v="831"/>
    <n v="1"/>
    <n v="330"/>
    <s v="BURGLARY FROM VEHICLE"/>
    <s v="1822 1302 0344 1609 1307"/>
    <n v="24"/>
    <s v="M"/>
    <s v="W"/>
    <n v="104"/>
    <s v="DRIVEWAY"/>
    <m/>
    <m/>
    <s v="IC"/>
    <s v="Invest Cont"/>
    <n v="330"/>
    <m/>
    <m/>
    <m/>
    <s v="11900    DARLINGTON                   AV"/>
    <m/>
    <n v="34.049999999999997"/>
    <n v="-118.4674"/>
    <n v="0"/>
  </r>
  <r>
    <n v="221706083"/>
    <d v="2022-02-21T00:00:00"/>
    <d v="2022-02-21T00:00:00"/>
    <n v="1"/>
    <n v="17"/>
    <x v="13"/>
    <n v="1783"/>
    <n v="1"/>
    <n v="330"/>
    <s v="BURGLARY FROM VEHICLE"/>
    <s v="1501 0344"/>
    <n v="31"/>
    <s v="M"/>
    <s v="H"/>
    <n v="108"/>
    <s v="PARKING LOT"/>
    <m/>
    <m/>
    <s v="IC"/>
    <s v="Invest Cont"/>
    <n v="330"/>
    <m/>
    <m/>
    <m/>
    <s v="9100    TAMPA                        AV"/>
    <m/>
    <n v="34.235500000000002"/>
    <n v="-118.5536"/>
    <n v="0"/>
  </r>
  <r>
    <n v="220315958"/>
    <d v="2022-08-31T00:00:00"/>
    <d v="2022-08-31T00:00:00"/>
    <n v="720"/>
    <n v="3"/>
    <x v="2"/>
    <n v="334"/>
    <n v="2"/>
    <n v="745"/>
    <s v="VANDALISM - MISDEAMEANOR ($399 OR UNDER)"/>
    <s v="0329 1300 1822"/>
    <n v="21"/>
    <s v="X"/>
    <s v="X"/>
    <n v="122"/>
    <s v="VEHICLE, PASSENGER/TRUCK"/>
    <m/>
    <m/>
    <s v="IC"/>
    <s v="Invest Cont"/>
    <n v="745"/>
    <m/>
    <m/>
    <m/>
    <s v="3600    CRENSHAW                     BL"/>
    <m/>
    <n v="34.023899999999998"/>
    <n v="-118.3351"/>
    <n v="0"/>
  </r>
  <r>
    <n v="221706280"/>
    <d v="2022-01-27T00:00:00"/>
    <d v="2022-01-19T00:00:00"/>
    <n v="1349"/>
    <n v="17"/>
    <x v="13"/>
    <n v="1793"/>
    <n v="2"/>
    <n v="354"/>
    <s v="THEFT OF IDENTITY"/>
    <s v="1822 0930"/>
    <n v="59"/>
    <s v="F"/>
    <s v="F"/>
    <n v="301"/>
    <s v="GAS STATION"/>
    <m/>
    <m/>
    <s v="IC"/>
    <s v="Invest Cont"/>
    <n v="354"/>
    <m/>
    <m/>
    <m/>
    <s v="8800    TAMPA                        AV"/>
    <m/>
    <n v="34.229900000000001"/>
    <n v="-118.5535"/>
    <n v="0"/>
  </r>
  <r>
    <n v="221611808"/>
    <d v="2022-08-26T00:00:00"/>
    <d v="2022-08-26T00:00:00"/>
    <n v="850"/>
    <n v="16"/>
    <x v="20"/>
    <n v="1601"/>
    <n v="2"/>
    <n v="850"/>
    <s v="INDECENT EXPOSURE"/>
    <n v="1822"/>
    <n v="14"/>
    <s v="F"/>
    <s v="H"/>
    <n v="101"/>
    <s v="STREET"/>
    <m/>
    <m/>
    <s v="IC"/>
    <s v="Invest Cont"/>
    <n v="850"/>
    <m/>
    <m/>
    <m/>
    <s v="BORDEN                       AV"/>
    <s v="CORCORAN                     ST"/>
    <n v="34.287300000000002"/>
    <n v="-118.4203"/>
    <n v="0"/>
  </r>
  <r>
    <n v="221114521"/>
    <d v="2022-09-30T00:00:00"/>
    <d v="2022-09-30T00:00:00"/>
    <n v="630"/>
    <n v="11"/>
    <x v="7"/>
    <n v="1142"/>
    <n v="1"/>
    <n v="310"/>
    <s v="BURGLARY"/>
    <s v="0344 0329 1822 1609 0216 1300"/>
    <n v="0"/>
    <s v="X"/>
    <s v="X"/>
    <n v="210"/>
    <s v="RESTAURANT/FAST FOOD"/>
    <m/>
    <m/>
    <s v="IC"/>
    <s v="Invest Cont"/>
    <n v="310"/>
    <m/>
    <m/>
    <m/>
    <s v="2100    HILLHURST                    AV"/>
    <m/>
    <n v="34.11"/>
    <n v="-118.28740000000001"/>
    <n v="0"/>
  </r>
  <r>
    <n v="220416536"/>
    <d v="2022-12-20T00:00:00"/>
    <d v="2022-12-20T00:00:00"/>
    <n v="900"/>
    <n v="4"/>
    <x v="4"/>
    <n v="448"/>
    <n v="2"/>
    <n v="624"/>
    <s v="BATTERY - SIMPLE ASSAULT"/>
    <s v="0416 0334"/>
    <n v="43"/>
    <s v="M"/>
    <s v="H"/>
    <n v="504"/>
    <s v="OTHER RESIDENCE"/>
    <n v="500"/>
    <s v="UNKNOWN WEAPON/OTHER WEAPON"/>
    <s v="IC"/>
    <s v="Invest Cont"/>
    <n v="624"/>
    <m/>
    <m/>
    <m/>
    <s v="2400    CHELSEA                      ST"/>
    <m/>
    <n v="34.0565"/>
    <n v="-118.20059999999999"/>
    <n v="0"/>
  </r>
  <r>
    <n v="220313246"/>
    <d v="2022-07-05T00:00:00"/>
    <d v="2022-07-05T00:00:00"/>
    <n v="1515"/>
    <n v="3"/>
    <x v="2"/>
    <n v="378"/>
    <n v="2"/>
    <n v="626"/>
    <s v="INTIMATE PARTNER - SIMPLE ASSAULT"/>
    <s v="0913 2000 1813 0305 0416 0447 1309"/>
    <n v="46"/>
    <s v="F"/>
    <s v="B"/>
    <n v="101"/>
    <s v="STREET"/>
    <n v="500"/>
    <s v="UNKNOWN WEAPON/OTHER WEAPON"/>
    <s v="IC"/>
    <s v="Invest Cont"/>
    <n v="626"/>
    <m/>
    <m/>
    <m/>
    <s v="VERMONT                      AV"/>
    <s v="MARTIN LUTHER KING JR        BL"/>
    <n v="34.010899999999999"/>
    <n v="-118.2915"/>
    <n v="0"/>
  </r>
  <r>
    <n v="221606386"/>
    <d v="2022-03-16T00:00:00"/>
    <d v="2022-03-15T00:00:00"/>
    <n v="1948"/>
    <n v="16"/>
    <x v="20"/>
    <n v="1602"/>
    <n v="2"/>
    <n v="354"/>
    <s v="THEFT OF IDENTITY"/>
    <s v="0377 0930"/>
    <n v="28"/>
    <s v="F"/>
    <s v="H"/>
    <n v="501"/>
    <s v="SINGLE FAMILY DWELLING"/>
    <m/>
    <m/>
    <s v="IC"/>
    <s v="Invest Cont"/>
    <n v="354"/>
    <m/>
    <m/>
    <m/>
    <s v="12500    FILMORE                      ST"/>
    <m/>
    <n v="34.283499999999997"/>
    <n v="-118.4054"/>
    <n v="0"/>
  </r>
  <r>
    <n v="221306924"/>
    <d v="2022-02-25T00:00:00"/>
    <d v="2022-02-24T00:00:00"/>
    <n v="540"/>
    <n v="13"/>
    <x v="6"/>
    <n v="1395"/>
    <n v="1"/>
    <n v="510"/>
    <s v="VEHICLE - STOLEN"/>
    <m/>
    <n v="0"/>
    <m/>
    <m/>
    <n v="102"/>
    <s v="SIDEWALK"/>
    <m/>
    <m/>
    <s v="IC"/>
    <s v="Invest Cont"/>
    <n v="510"/>
    <m/>
    <m/>
    <m/>
    <s v="67TH                         ST"/>
    <s v="AVALON                       BL"/>
    <n v="33.9788"/>
    <n v="-118.26519999999999"/>
    <n v="0"/>
  </r>
  <r>
    <n v="220211273"/>
    <d v="2022-05-21T00:00:00"/>
    <d v="2022-05-20T00:00:00"/>
    <n v="2040"/>
    <n v="2"/>
    <x v="5"/>
    <n v="237"/>
    <n v="1"/>
    <n v="330"/>
    <s v="BURGLARY FROM VEHICLE"/>
    <s v="1822 1307 0329 1302 0344"/>
    <n v="25"/>
    <s v="F"/>
    <s v="B"/>
    <n v="101"/>
    <s v="STREET"/>
    <m/>
    <m/>
    <s v="IC"/>
    <s v="Invest Cont"/>
    <n v="330"/>
    <m/>
    <m/>
    <m/>
    <s v="300    BELMONT                      AV"/>
    <m/>
    <n v="34.066899999999997"/>
    <n v="-118.2632"/>
    <n v="0"/>
  </r>
  <r>
    <n v="221420854"/>
    <d v="2022-12-14T00:00:00"/>
    <d v="2022-12-14T00:00:00"/>
    <n v="300"/>
    <n v="14"/>
    <x v="14"/>
    <n v="1474"/>
    <n v="1"/>
    <n v="310"/>
    <s v="BURGLARY"/>
    <s v="0321 0344"/>
    <n v="0"/>
    <s v="X"/>
    <s v="X"/>
    <n v="203"/>
    <s v="OTHER BUSINESS"/>
    <m/>
    <m/>
    <s v="IC"/>
    <s v="Invest Cont"/>
    <n v="310"/>
    <m/>
    <m/>
    <m/>
    <s v="7100 W  MANCHESTER                   AV"/>
    <m/>
    <n v="33.959899999999998"/>
    <n v="-118.4191"/>
    <n v="0"/>
  </r>
  <r>
    <n v="220905761"/>
    <d v="2022-02-16T00:00:00"/>
    <d v="2022-01-21T00:00:00"/>
    <n v="2000"/>
    <n v="9"/>
    <x v="3"/>
    <n v="946"/>
    <n v="2"/>
    <n v="354"/>
    <s v="THEFT OF IDENTITY"/>
    <s v="0930 0928"/>
    <n v="50"/>
    <s v="M"/>
    <s v="W"/>
    <n v="751"/>
    <s v="WEBSITE"/>
    <m/>
    <m/>
    <s v="IC"/>
    <s v="Invest Cont"/>
    <n v="354"/>
    <m/>
    <m/>
    <m/>
    <s v="5700    CANTALOUPE                   AV"/>
    <m/>
    <n v="34.173900000000003"/>
    <n v="-118.4345"/>
    <n v="0"/>
  </r>
  <r>
    <n v="220906689"/>
    <d v="2022-03-13T00:00:00"/>
    <d v="2022-03-12T00:00:00"/>
    <n v="1800"/>
    <n v="9"/>
    <x v="3"/>
    <n v="901"/>
    <n v="1"/>
    <n v="236"/>
    <s v="INTIMATE PARTNER - AGGRAVATED ASSAULT"/>
    <s v="1813 0444 0416 1414 0913 2000 0448 0447"/>
    <n v="29"/>
    <s v="F"/>
    <s v="H"/>
    <n v="502"/>
    <s v="MULTI-UNIT DWELLING (APARTMENT, DUPLEX, ETC)"/>
    <n v="400"/>
    <s v="STRONG-ARM (HANDS, FIST, FEET OR BODILY FORCE)"/>
    <s v="AA"/>
    <s v="Adult Arrest"/>
    <n v="236"/>
    <m/>
    <m/>
    <m/>
    <s v="7600 N  SEPULVEDA                    BL"/>
    <m/>
    <n v="34.208500000000001"/>
    <n v="-118.46980000000001"/>
    <n v="1"/>
  </r>
  <r>
    <n v="220613957"/>
    <d v="2022-07-30T00:00:00"/>
    <d v="2022-07-10T00:00:00"/>
    <n v="2145"/>
    <n v="6"/>
    <x v="9"/>
    <n v="626"/>
    <n v="1"/>
    <n v="341"/>
    <s v="THEFT-GRAND ($950.01 &amp; OVER)EXCPT,GUNS,FOWL,LIVESTK,PROD"/>
    <s v="1822 0344 1501"/>
    <n v="21"/>
    <s v="F"/>
    <s v="O"/>
    <n v="501"/>
    <s v="SINGLE FAMILY DWELLING"/>
    <m/>
    <m/>
    <s v="AO"/>
    <s v="Adult Other"/>
    <n v="341"/>
    <m/>
    <m/>
    <m/>
    <s v="6300    QUEBEC                       DR"/>
    <m/>
    <n v="34.113300000000002"/>
    <n v="-118.32559999999999"/>
    <n v="0"/>
  </r>
  <r>
    <n v="220515331"/>
    <d v="2022-10-28T00:00:00"/>
    <d v="2022-10-28T00:00:00"/>
    <n v="100"/>
    <n v="5"/>
    <x v="10"/>
    <n v="587"/>
    <n v="1"/>
    <n v="341"/>
    <s v="THEFT-GRAND ($950.01 &amp; OVER)EXCPT,GUNS,FOWL,LIVESTK,PROD"/>
    <s v="0344 1310 2014 1309"/>
    <n v="22"/>
    <s v="F"/>
    <s v="W"/>
    <n v="101"/>
    <s v="STREET"/>
    <m/>
    <m/>
    <s v="AO"/>
    <s v="Adult Other"/>
    <n v="341"/>
    <m/>
    <m/>
    <m/>
    <s v="700 W  39TH                         ST"/>
    <m/>
    <n v="33.708799999999997"/>
    <n v="-118.2919"/>
    <n v="0"/>
  </r>
  <r>
    <n v="220124493"/>
    <d v="2022-11-13T00:00:00"/>
    <d v="2022-11-12T00:00:00"/>
    <n v="2030"/>
    <n v="1"/>
    <x v="1"/>
    <n v="159"/>
    <n v="1"/>
    <n v="330"/>
    <s v="BURGLARY FROM VEHICLE"/>
    <s v="0344 1822 1307 1609 0329"/>
    <n v="58"/>
    <s v="M"/>
    <s v="W"/>
    <n v="108"/>
    <s v="PARKING LOT"/>
    <m/>
    <m/>
    <s v="IC"/>
    <s v="Invest Cont"/>
    <n v="330"/>
    <m/>
    <m/>
    <m/>
    <s v="400    MOLINO                       ST"/>
    <m/>
    <n v="34.042000000000002"/>
    <n v="-118.23399999999999"/>
    <n v="0"/>
  </r>
  <r>
    <n v="221905411"/>
    <d v="2022-02-06T00:00:00"/>
    <d v="2022-02-05T00:00:00"/>
    <n v="1900"/>
    <n v="19"/>
    <x v="16"/>
    <n v="1982"/>
    <n v="1"/>
    <n v="510"/>
    <s v="VEHICLE - STOLEN"/>
    <m/>
    <n v="0"/>
    <m/>
    <m/>
    <n v="101"/>
    <s v="STREET"/>
    <m/>
    <m/>
    <s v="IC"/>
    <s v="Invest Cont"/>
    <n v="510"/>
    <m/>
    <m/>
    <m/>
    <s v="8700 N  SEPULVEDA                    BL"/>
    <m/>
    <n v="34.228299999999997"/>
    <n v="-118.46769999999999"/>
    <n v="0"/>
  </r>
  <r>
    <n v="221318778"/>
    <d v="2022-10-04T00:00:00"/>
    <d v="2022-10-04T00:00:00"/>
    <n v="1205"/>
    <n v="13"/>
    <x v="6"/>
    <n v="1362"/>
    <n v="1"/>
    <n v="236"/>
    <s v="INTIMATE PARTNER - AGGRAVATED ASSAULT"/>
    <s v="2000 1243 0334 1813 0445 0913"/>
    <n v="32"/>
    <s v="M"/>
    <s v="B"/>
    <n v="501"/>
    <s v="SINGLE FAMILY DWELLING"/>
    <n v="205"/>
    <s v="KITCHEN KNIFE"/>
    <s v="AO"/>
    <s v="Adult Other"/>
    <n v="236"/>
    <m/>
    <m/>
    <m/>
    <s v="100 E  47TH                         PL"/>
    <m/>
    <n v="34.000100000000003"/>
    <n v="-118.274"/>
    <n v="0"/>
  </r>
  <r>
    <n v="220306208"/>
    <d v="2022-02-16T00:00:00"/>
    <d v="2022-02-15T00:00:00"/>
    <n v="1915"/>
    <n v="3"/>
    <x v="2"/>
    <n v="336"/>
    <n v="1"/>
    <n v="331"/>
    <s v="THEFT FROM MOTOR VEHICLE - GRAND ($950.01 AND OVER)"/>
    <s v="1300 0344 1822 0386 1606"/>
    <n v="29"/>
    <s v="M"/>
    <s v="H"/>
    <n v="104"/>
    <s v="DRIVEWAY"/>
    <m/>
    <m/>
    <s v="IC"/>
    <s v="Invest Cont"/>
    <n v="331"/>
    <m/>
    <m/>
    <m/>
    <s v="2000 W  29TH                         ST"/>
    <m/>
    <n v="34.0291"/>
    <n v="-118.30889999999999"/>
    <n v="0"/>
  </r>
  <r>
    <n v="220615858"/>
    <d v="2022-09-11T00:00:00"/>
    <d v="2022-09-11T00:00:00"/>
    <n v="205"/>
    <n v="6"/>
    <x v="9"/>
    <n v="642"/>
    <n v="1"/>
    <n v="230"/>
    <s v="ASSAULT WITH DEADLY WEAPON, AGGRAVATED ASSAULT"/>
    <s v="0448 0446 2034 0400 1601 0416 0429 1501 1300"/>
    <n v="40"/>
    <s v="M"/>
    <s v="O"/>
    <n v="102"/>
    <s v="SIDEWALK"/>
    <n v="400"/>
    <s v="STRONG-ARM (HANDS, FIST, FEET OR BODILY FORCE)"/>
    <s v="IC"/>
    <s v="Invest Cont"/>
    <n v="230"/>
    <m/>
    <m/>
    <m/>
    <s v="7600 W  SUNSET                       BL"/>
    <m/>
    <n v="34.097999999999999"/>
    <n v="-118.355"/>
    <n v="0"/>
  </r>
  <r>
    <n v="220712264"/>
    <d v="2022-07-29T00:00:00"/>
    <d v="2022-07-29T00:00:00"/>
    <n v="2045"/>
    <n v="7"/>
    <x v="0"/>
    <n v="737"/>
    <n v="1"/>
    <n v="310"/>
    <s v="BURGLARY"/>
    <s v="0344 0329 1309 1609"/>
    <n v="34"/>
    <s v="F"/>
    <s v="A"/>
    <n v="501"/>
    <s v="SINGLE FAMILY DWELLING"/>
    <m/>
    <m/>
    <s v="IC"/>
    <s v="Invest Cont"/>
    <n v="310"/>
    <m/>
    <m/>
    <m/>
    <s v="600 S  MANSFIELD                    AV"/>
    <m/>
    <n v="34.064700000000002"/>
    <n v="-118.3424"/>
    <n v="0"/>
  </r>
  <r>
    <n v="221216571"/>
    <d v="2022-07-27T00:00:00"/>
    <d v="2022-07-26T00:00:00"/>
    <n v="1800"/>
    <n v="12"/>
    <x v="8"/>
    <n v="1215"/>
    <n v="2"/>
    <n v="745"/>
    <s v="VANDALISM - MISDEAMEANOR ($399 OR UNDER)"/>
    <s v="1402 1407 1100 0329 1822"/>
    <n v="34"/>
    <s v="M"/>
    <s v="H"/>
    <n v="122"/>
    <s v="VEHICLE, PASSENGER/TRUCK"/>
    <m/>
    <m/>
    <s v="IC"/>
    <s v="Invest Cont"/>
    <n v="745"/>
    <n v="998"/>
    <m/>
    <m/>
    <s v="57TH                         ST"/>
    <s v="VERMONT"/>
    <n v="33.990499999999997"/>
    <n v="-118.2915"/>
    <n v="0"/>
  </r>
  <r>
    <n v="221819653"/>
    <d v="2022-10-25T00:00:00"/>
    <d v="2022-10-21T00:00:00"/>
    <n v="300"/>
    <n v="18"/>
    <x v="17"/>
    <n v="1822"/>
    <n v="1"/>
    <n v="510"/>
    <s v="VEHICLE - STOLEN"/>
    <m/>
    <n v="0"/>
    <m/>
    <m/>
    <n v="101"/>
    <s v="STREET"/>
    <m/>
    <m/>
    <s v="IC"/>
    <s v="Invest Cont"/>
    <n v="510"/>
    <m/>
    <m/>
    <m/>
    <s v="100 E  103RD                        ST"/>
    <m/>
    <n v="33.942900000000002"/>
    <n v="-118.2739"/>
    <n v="0"/>
  </r>
  <r>
    <n v="221706610"/>
    <d v="2022-02-03T00:00:00"/>
    <d v="2022-01-16T00:00:00"/>
    <n v="2216"/>
    <n v="17"/>
    <x v="13"/>
    <n v="1758"/>
    <n v="2"/>
    <n v="956"/>
    <s v="LETTERS, LEWD  -  TELEPHONE CALLS, LEWD"/>
    <s v="1501 1906 1822"/>
    <n v="40"/>
    <s v="M"/>
    <s v="O"/>
    <n v="504"/>
    <s v="OTHER RESIDENCE"/>
    <m/>
    <m/>
    <s v="IC"/>
    <s v="Invest Cont"/>
    <n v="956"/>
    <m/>
    <m/>
    <m/>
    <s v="9900    COLLETT                      AV"/>
    <m/>
    <n v="34.251100000000001"/>
    <n v="-118.4837"/>
    <n v="0"/>
  </r>
  <r>
    <n v="220806685"/>
    <d v="2022-03-07T00:00:00"/>
    <d v="2022-03-06T00:00:00"/>
    <n v="630"/>
    <n v="8"/>
    <x v="12"/>
    <n v="831"/>
    <n v="1"/>
    <n v="330"/>
    <s v="BURGLARY FROM VEHICLE"/>
    <s v="0344 0342 0216 1822"/>
    <n v="47"/>
    <s v="F"/>
    <s v="O"/>
    <n v="707"/>
    <s v="GARAGE/CARPORT"/>
    <m/>
    <m/>
    <s v="IC"/>
    <s v="Invest Cont"/>
    <n v="330"/>
    <m/>
    <m/>
    <m/>
    <s v="11900 W  GORHAM                       AV"/>
    <m/>
    <n v="34.051499999999997"/>
    <n v="-118.4692"/>
    <n v="0"/>
  </r>
  <r>
    <n v="222114576"/>
    <d v="2022-09-22T00:00:00"/>
    <d v="2022-09-14T00:00:00"/>
    <n v="1"/>
    <n v="21"/>
    <x v="15"/>
    <n v="2144"/>
    <n v="2"/>
    <n v="354"/>
    <s v="THEFT OF IDENTITY"/>
    <m/>
    <n v="52"/>
    <s v="F"/>
    <s v="W"/>
    <n v="501"/>
    <s v="SINGLE FAMILY DWELLING"/>
    <m/>
    <m/>
    <s v="IC"/>
    <s v="Invest Cont"/>
    <n v="354"/>
    <m/>
    <m/>
    <m/>
    <s v="6700    SHOUP                        AV"/>
    <m/>
    <n v="34.188499999999998"/>
    <n v="-118.619"/>
    <n v="0"/>
  </r>
  <r>
    <n v="220308853"/>
    <d v="2022-04-09T00:00:00"/>
    <d v="2022-04-08T00:00:00"/>
    <n v="2000"/>
    <n v="3"/>
    <x v="2"/>
    <n v="311"/>
    <n v="1"/>
    <n v="310"/>
    <s v="BURGLARY"/>
    <s v="1822 0344 1601"/>
    <n v="38"/>
    <s v="M"/>
    <s v="H"/>
    <n v="707"/>
    <s v="GARAGE/CARPORT"/>
    <m/>
    <m/>
    <s v="IC"/>
    <s v="Invest Cont"/>
    <n v="310"/>
    <m/>
    <m/>
    <m/>
    <s v="5500    HOMESIDE                     AV"/>
    <m/>
    <n v="34.027900000000002"/>
    <n v="-118.3644"/>
    <n v="0"/>
  </r>
  <r>
    <n v="220904439"/>
    <d v="2022-01-13T00:00:00"/>
    <d v="2022-01-12T00:00:00"/>
    <n v="1800"/>
    <n v="9"/>
    <x v="3"/>
    <n v="901"/>
    <n v="1"/>
    <n v="331"/>
    <s v="THEFT FROM MOTOR VEHICLE - GRAND ($950.01 AND OVER)"/>
    <s v="0344 1300"/>
    <n v="36"/>
    <s v="M"/>
    <s v="W"/>
    <n v="108"/>
    <s v="PARKING LOT"/>
    <m/>
    <m/>
    <s v="IC"/>
    <s v="Invest Cont"/>
    <n v="331"/>
    <m/>
    <m/>
    <m/>
    <s v="15400    SHERMAN                      WY"/>
    <m/>
    <n v="34.201300000000003"/>
    <n v="-118.4688"/>
    <n v="0"/>
  </r>
  <r>
    <n v="220116451"/>
    <d v="2022-07-18T00:00:00"/>
    <d v="2022-07-17T00:00:00"/>
    <n v="900"/>
    <n v="1"/>
    <x v="1"/>
    <n v="162"/>
    <n v="2"/>
    <n v="624"/>
    <s v="BATTERY - SIMPLE ASSAULT"/>
    <s v="1218 0305 0416 0356"/>
    <n v="31"/>
    <s v="M"/>
    <s v="B"/>
    <n v="101"/>
    <s v="STREET"/>
    <n v="400"/>
    <s v="STRONG-ARM (HANDS, FIST, FEET OR BODILY FORCE)"/>
    <s v="IC"/>
    <s v="Invest Cont"/>
    <n v="624"/>
    <m/>
    <m/>
    <m/>
    <s v="9TH"/>
    <s v="FLOWER"/>
    <n v="34.0458"/>
    <n v="-118.26139999999999"/>
    <n v="0"/>
  </r>
  <r>
    <n v="221211572"/>
    <d v="2022-05-10T00:00:00"/>
    <d v="2022-05-10T00:00:00"/>
    <n v="1700"/>
    <n v="12"/>
    <x v="8"/>
    <n v="1266"/>
    <n v="1"/>
    <n v="230"/>
    <s v="ASSAULT WITH DEADLY WEAPON, AGGRAVATED ASSAULT"/>
    <s v="0334 0913"/>
    <n v="39"/>
    <s v="M"/>
    <s v="B"/>
    <n v="501"/>
    <s v="SINGLE FAMILY DWELLING"/>
    <n v="207"/>
    <s v="OTHER KNIFE"/>
    <s v="AO"/>
    <s v="Adult Other"/>
    <n v="230"/>
    <m/>
    <m/>
    <m/>
    <s v="900 W  81ST                         ST"/>
    <m/>
    <n v="33.965499999999999"/>
    <n v="-118.2897"/>
    <n v="0"/>
  </r>
  <r>
    <n v="220109186"/>
    <d v="2022-03-29T00:00:00"/>
    <d v="2022-03-29T00:00:00"/>
    <n v="959"/>
    <n v="1"/>
    <x v="1"/>
    <n v="119"/>
    <n v="2"/>
    <n v="740"/>
    <s v="VANDALISM - FELONY ($400 &amp; OVER, ALL CHURCH VANDALISMS)"/>
    <s v="0910 0329 2004"/>
    <n v="59"/>
    <s v="M"/>
    <s v="O"/>
    <n v="834"/>
    <s v="LA UNION STATION (NOT LINE SPECIFIC)"/>
    <m/>
    <m/>
    <s v="AA"/>
    <s v="Adult Arrest"/>
    <n v="740"/>
    <m/>
    <m/>
    <m/>
    <s v="800 N  ALAMEDA                      ST"/>
    <m/>
    <n v="34.056100000000001"/>
    <n v="-118.2375"/>
    <n v="1"/>
  </r>
  <r>
    <n v="221114279"/>
    <d v="2022-09-23T00:00:00"/>
    <d v="2022-09-22T00:00:00"/>
    <n v="1600"/>
    <n v="11"/>
    <x v="7"/>
    <n v="1102"/>
    <n v="1"/>
    <n v="331"/>
    <s v="THEFT FROM MOTOR VEHICLE - GRAND ($950.01 AND OVER)"/>
    <s v="1300 1822 0329 0385 0344"/>
    <n v="0"/>
    <s v="X"/>
    <s v="X"/>
    <n v="108"/>
    <s v="PARKING LOT"/>
    <m/>
    <m/>
    <s v="IC"/>
    <s v="Invest Cont"/>
    <n v="331"/>
    <m/>
    <m/>
    <m/>
    <s v="3900    CHEVY CHASE                  DR"/>
    <m/>
    <n v="34.133800000000001"/>
    <n v="-118.273"/>
    <n v="0"/>
  </r>
  <r>
    <n v="221310509"/>
    <d v="2022-05-02T00:00:00"/>
    <d v="2022-05-02T00:00:00"/>
    <n v="400"/>
    <n v="13"/>
    <x v="6"/>
    <n v="1303"/>
    <n v="1"/>
    <n v="648"/>
    <s v="ARSON"/>
    <s v="1822 0329 0202"/>
    <n v="0"/>
    <s v="X"/>
    <s v="X"/>
    <n v="203"/>
    <s v="OTHER BUSINESS"/>
    <m/>
    <m/>
    <s v="IC"/>
    <s v="Invest Cont"/>
    <n v="648"/>
    <m/>
    <m/>
    <m/>
    <s v="1200    STANFORD                     AV"/>
    <m/>
    <n v="34.0321"/>
    <n v="-118.2499"/>
    <n v="0"/>
  </r>
  <r>
    <n v="221515976"/>
    <d v="2022-10-08T00:00:00"/>
    <d v="2022-10-07T00:00:00"/>
    <n v="400"/>
    <n v="15"/>
    <x v="18"/>
    <n v="1549"/>
    <n v="1"/>
    <n v="331"/>
    <s v="THEFT FROM MOTOR VEHICLE - GRAND ($950.01 AND OVER)"/>
    <s v="1300 0344"/>
    <n v="27"/>
    <s v="F"/>
    <s v="O"/>
    <n v="504"/>
    <s v="OTHER RESIDENCE"/>
    <m/>
    <m/>
    <s v="IC"/>
    <s v="Invest Cont"/>
    <n v="331"/>
    <m/>
    <m/>
    <m/>
    <s v="5500    BONNER                       AV"/>
    <m/>
    <n v="34.17"/>
    <n v="-118.3741"/>
    <n v="0"/>
  </r>
  <r>
    <n v="220604272"/>
    <d v="2022-01-07T00:00:00"/>
    <d v="2022-01-07T00:00:00"/>
    <n v="1829"/>
    <n v="6"/>
    <x v="9"/>
    <n v="647"/>
    <n v="1"/>
    <n v="440"/>
    <s v="THEFT PLAIN - PETTY ($950 &amp; UNDER)"/>
    <s v="1822 0344"/>
    <n v="30"/>
    <s v="M"/>
    <s v="W"/>
    <n v="119"/>
    <s v="PORCH, RESIDENTIAL"/>
    <m/>
    <m/>
    <s v="IC"/>
    <s v="Invest Cont"/>
    <n v="440"/>
    <m/>
    <m/>
    <m/>
    <s v="5800    HAROLD                       WY"/>
    <m/>
    <n v="34.099299999999999"/>
    <n v="-118.3158"/>
    <n v="0"/>
  </r>
  <r>
    <n v="221907028"/>
    <d v="2022-03-15T00:00:00"/>
    <d v="2022-03-13T00:00:00"/>
    <n v="1500"/>
    <n v="19"/>
    <x v="16"/>
    <n v="1912"/>
    <n v="1"/>
    <n v="331"/>
    <s v="THEFT FROM MOTOR VEHICLE - GRAND ($950.01 AND OVER)"/>
    <s v="0385 1822"/>
    <n v="53"/>
    <s v="M"/>
    <s v="W"/>
    <n v="101"/>
    <s v="STREET"/>
    <m/>
    <m/>
    <s v="IC"/>
    <s v="Invest Cont"/>
    <n v="331"/>
    <m/>
    <m/>
    <m/>
    <s v="13700    NORRIS                       AV"/>
    <m/>
    <n v="34.317900000000002"/>
    <n v="-118.4765"/>
    <n v="0"/>
  </r>
  <r>
    <n v="220317217"/>
    <d v="2022-09-22T00:00:00"/>
    <d v="2022-09-22T00:00:00"/>
    <n v="1440"/>
    <n v="3"/>
    <x v="2"/>
    <n v="356"/>
    <n v="1"/>
    <n v="341"/>
    <s v="THEFT-GRAND ($950.01 &amp; OVER)EXCPT,GUNS,FOWL,LIVESTK,PROD"/>
    <s v="0910 1251 0346 0344 1822 2048"/>
    <n v="18"/>
    <s v="M"/>
    <s v="H"/>
    <n v="946"/>
    <s v="MTA - EXPO LINE - EXPO/WESTERN"/>
    <m/>
    <m/>
    <s v="IC"/>
    <s v="Invest Cont"/>
    <n v="341"/>
    <m/>
    <m/>
    <m/>
    <s v="1500    EXPOSITION                   BL"/>
    <m/>
    <n v="34.0184"/>
    <n v="-118.3043"/>
    <n v="0"/>
  </r>
  <r>
    <n v="220712082"/>
    <d v="2022-07-25T00:00:00"/>
    <d v="2022-07-21T00:00:00"/>
    <n v="1030"/>
    <n v="7"/>
    <x v="0"/>
    <n v="701"/>
    <n v="1"/>
    <n v="330"/>
    <s v="BURGLARY FROM VEHICLE"/>
    <s v="1609 1307 0358 0344 1822"/>
    <n v="0"/>
    <s v="X"/>
    <s v="X"/>
    <n v="101"/>
    <s v="STREET"/>
    <m/>
    <m/>
    <s v="IC"/>
    <s v="Invest Cont"/>
    <n v="330"/>
    <m/>
    <m/>
    <m/>
    <s v="500 N  FAIRFAX                      AV"/>
    <m/>
    <n v="34.084699999999998"/>
    <n v="-118.3686"/>
    <n v="0"/>
  </r>
  <r>
    <n v="231104367"/>
    <d v="2023-01-10T00:00:00"/>
    <d v="2023-01-10T00:00:00"/>
    <n v="1420"/>
    <n v="11"/>
    <x v="7"/>
    <n v="1176"/>
    <n v="2"/>
    <n v="623"/>
    <s v="BATTERY POLICE (SIMPLE)"/>
    <s v="1212 1822 0400 0444"/>
    <n v="0"/>
    <s v="X"/>
    <s v="X"/>
    <n v="101"/>
    <s v="STREET"/>
    <n v="400"/>
    <s v="STRONG-ARM (HANDS, FIST, FEET OR BODILY FORCE)"/>
    <s v="AA"/>
    <s v="Adult Arrest"/>
    <n v="623"/>
    <m/>
    <m/>
    <m/>
    <s v="MEADOWVALE                   AV"/>
    <s v="RIVERSIDE                    DR"/>
    <n v="34.088700000000003"/>
    <n v="-118.23609999999999"/>
    <n v="1"/>
  </r>
  <r>
    <n v="231312927"/>
    <d v="2023-06-10T00:00:00"/>
    <d v="2023-06-10T00:00:00"/>
    <n v="530"/>
    <n v="13"/>
    <x v="6"/>
    <n v="1367"/>
    <n v="1"/>
    <n v="341"/>
    <s v="THEFT-GRAND ($950.01 &amp; OVER)EXCPT,GUNS,FOWL,LIVESTK,PROD"/>
    <s v="0398 0344 1822"/>
    <n v="31"/>
    <s v="M"/>
    <s v="W"/>
    <n v="213"/>
    <s v="WAREHOUSE"/>
    <m/>
    <m/>
    <s v="IC"/>
    <s v="Invest Cont"/>
    <n v="341"/>
    <m/>
    <m/>
    <m/>
    <s v="4600 S  ALAMEDA                      ST"/>
    <m/>
    <n v="34.000100000000003"/>
    <n v="-118.2389"/>
    <n v="0"/>
  </r>
  <r>
    <n v="230312187"/>
    <d v="2023-06-13T00:00:00"/>
    <d v="2023-06-13T00:00:00"/>
    <n v="1835"/>
    <n v="3"/>
    <x v="2"/>
    <n v="319"/>
    <n v="1"/>
    <n v="210"/>
    <s v="ROBBERY"/>
    <s v="1822 0344 0444 0940 1913"/>
    <n v="33"/>
    <s v="F"/>
    <s v="W"/>
    <n v="210"/>
    <s v="RESTAURANT/FAST FOOD"/>
    <n v="400"/>
    <s v="STRONG-ARM (HANDS, FIST, FEET OR BODILY FORCE)"/>
    <s v="IC"/>
    <s v="Invest Cont"/>
    <n v="210"/>
    <m/>
    <m/>
    <m/>
    <s v="2300 S  FIGUEROA                     ST"/>
    <m/>
    <n v="34.029499999999999"/>
    <n v="-118.2752"/>
    <n v="0"/>
  </r>
  <r>
    <n v="231320822"/>
    <d v="2023-11-19T00:00:00"/>
    <d v="2023-11-17T00:00:00"/>
    <n v="1900"/>
    <n v="13"/>
    <x v="6"/>
    <n v="1324"/>
    <n v="1"/>
    <n v="510"/>
    <s v="VEHICLE - STOLEN"/>
    <m/>
    <n v="0"/>
    <m/>
    <m/>
    <n v="101"/>
    <s v="STREET"/>
    <m/>
    <m/>
    <s v="IC"/>
    <s v="Invest Cont"/>
    <n v="510"/>
    <m/>
    <m/>
    <m/>
    <s v="NAOMI                        AV"/>
    <s v="21ST                         ST"/>
    <n v="34.020600000000002"/>
    <n v="-118.2501"/>
    <n v="0"/>
  </r>
  <r>
    <n v="231222317"/>
    <d v="2023-10-31T00:00:00"/>
    <d v="2023-10-31T00:00:00"/>
    <n v="1745"/>
    <n v="12"/>
    <x v="8"/>
    <n v="1267"/>
    <n v="1"/>
    <n v="210"/>
    <s v="ROBBERY"/>
    <s v="0344 0342 0400 0370 0429 0417 1218"/>
    <n v="39"/>
    <s v="M"/>
    <s v="B"/>
    <n v="101"/>
    <s v="STREET"/>
    <n v="400"/>
    <s v="STRONG-ARM (HANDS, FIST, FEET OR BODILY FORCE)"/>
    <s v="IC"/>
    <s v="Invest Cont"/>
    <n v="210"/>
    <m/>
    <m/>
    <m/>
    <s v="83RD                         ST"/>
    <s v="HOOVER                       ST"/>
    <n v="33.9636"/>
    <n v="-118.2871"/>
    <n v="0"/>
  </r>
  <r>
    <n v="232001021"/>
    <d v="2023-10-27T00:00:00"/>
    <d v="2023-10-27T00:00:00"/>
    <n v="1530"/>
    <n v="20"/>
    <x v="19"/>
    <n v="2024"/>
    <n v="1"/>
    <n v="230"/>
    <s v="ASSAULT WITH DEADLY WEAPON, AGGRAVATED ASSAULT"/>
    <s v="0323 0334 0416 0445 0446 1266 1822 2048 1402 0910"/>
    <n v="23"/>
    <s v="M"/>
    <s v="H"/>
    <n v="922"/>
    <s v="MTA - PURPLE LINE - WILSHIRE/WESTERN"/>
    <n v="302"/>
    <s v="BLUNT INSTRUMENT"/>
    <s v="AA"/>
    <s v="Adult Arrest"/>
    <n v="230"/>
    <n v="998"/>
    <m/>
    <m/>
    <s v="3700    WILSHIRE                     BL"/>
    <m/>
    <n v="34.063600000000001"/>
    <n v="-118.3047"/>
    <n v="1"/>
  </r>
  <r>
    <n v="231913555"/>
    <d v="2023-08-14T00:00:00"/>
    <d v="2023-08-13T00:00:00"/>
    <n v="1845"/>
    <n v="19"/>
    <x v="16"/>
    <n v="1985"/>
    <n v="1"/>
    <n v="210"/>
    <s v="ROBBERY"/>
    <s v="1259 0411 0449 0355 2032 0913 1817 0344"/>
    <n v="17"/>
    <s v="M"/>
    <s v="H"/>
    <n v="102"/>
    <s v="SIDEWALK"/>
    <n v="204"/>
    <s v="FOLDING KNIFE"/>
    <s v="IC"/>
    <s v="Invest Cont"/>
    <n v="210"/>
    <m/>
    <m/>
    <m/>
    <s v="PANORAMA"/>
    <s v="PANORAMA"/>
    <n v="34.226399999999998"/>
    <n v="-118.44929999999999"/>
    <n v="0"/>
  </r>
  <r>
    <n v="231811005"/>
    <d v="2023-05-26T00:00:00"/>
    <d v="2023-03-20T00:00:00"/>
    <n v="1"/>
    <n v="18"/>
    <x v="17"/>
    <n v="1863"/>
    <n v="1"/>
    <n v="510"/>
    <s v="VEHICLE - STOLEN"/>
    <m/>
    <n v="0"/>
    <m/>
    <m/>
    <n v="101"/>
    <s v="STREET"/>
    <m/>
    <m/>
    <s v="IC"/>
    <s v="Invest Cont"/>
    <n v="510"/>
    <m/>
    <m/>
    <m/>
    <s v="118TH                        ST"/>
    <s v="SANFORD                      ST"/>
    <n v="33.927100000000003"/>
    <n v="-118.2659"/>
    <n v="0"/>
  </r>
  <r>
    <n v="231409358"/>
    <d v="2023-04-29T00:00:00"/>
    <d v="2023-04-26T00:00:00"/>
    <n v="1050"/>
    <n v="14"/>
    <x v="14"/>
    <n v="1494"/>
    <n v="1"/>
    <n v="341"/>
    <s v="THEFT-GRAND ($950.01 &amp; OVER)EXCPT,GUNS,FOWL,LIVESTK,PROD"/>
    <s v="1822 0344"/>
    <n v="34"/>
    <s v="F"/>
    <s v="W"/>
    <n v="212"/>
    <s v="TRANSPORTATION FACILITY (AIRPORT)"/>
    <m/>
    <m/>
    <s v="IC"/>
    <s v="Invest Cont"/>
    <n v="341"/>
    <m/>
    <m/>
    <m/>
    <s v="300    WORLD                        WY"/>
    <m/>
    <n v="33.945500000000003"/>
    <n v="-118.40009999999999"/>
    <n v="0"/>
  </r>
  <r>
    <n v="231407295"/>
    <d v="2023-03-20T00:00:00"/>
    <d v="2023-02-26T00:00:00"/>
    <n v="1300"/>
    <n v="14"/>
    <x v="14"/>
    <n v="1464"/>
    <n v="1"/>
    <n v="310"/>
    <s v="BURGLARY"/>
    <s v="0397 0344 1602"/>
    <n v="72"/>
    <s v="F"/>
    <s v="A"/>
    <n v="707"/>
    <s v="GARAGE/CARPORT"/>
    <n v="223"/>
    <s v="UNKNOWN TYPE CUTTING INSTRUMENT"/>
    <s v="IC"/>
    <s v="Invest Cont"/>
    <n v="310"/>
    <m/>
    <m/>
    <m/>
    <s v="12400    FIELDING CIR"/>
    <m/>
    <n v="33.979100000000003"/>
    <n v="-118.4092"/>
    <n v="0"/>
  </r>
  <r>
    <n v="230904456"/>
    <d v="2023-01-13T00:00:00"/>
    <d v="2023-01-09T00:00:00"/>
    <n v="1020"/>
    <n v="9"/>
    <x v="3"/>
    <n v="941"/>
    <n v="1"/>
    <n v="331"/>
    <s v="THEFT FROM MOTOR VEHICLE - GRAND ($950.01 AND OVER)"/>
    <s v="0385 1300 0344"/>
    <n v="84"/>
    <s v="M"/>
    <s v="O"/>
    <n v="101"/>
    <s v="STREET"/>
    <m/>
    <m/>
    <s v="IC"/>
    <s v="Invest Cont"/>
    <n v="331"/>
    <m/>
    <m/>
    <m/>
    <s v="5700    COLUMBUS                     AV"/>
    <m/>
    <n v="34.174399999999999"/>
    <n v="-118.464"/>
    <n v="0"/>
  </r>
  <r>
    <n v="231505876"/>
    <d v="2023-02-15T00:00:00"/>
    <d v="2023-02-15T00:00:00"/>
    <n v="430"/>
    <n v="15"/>
    <x v="18"/>
    <n v="1503"/>
    <n v="1"/>
    <n v="510"/>
    <s v="VEHICLE - STOLEN"/>
    <m/>
    <n v="0"/>
    <m/>
    <m/>
    <n v="101"/>
    <s v="STREET"/>
    <m/>
    <m/>
    <s v="AO"/>
    <s v="Adult Other"/>
    <n v="510"/>
    <m/>
    <m/>
    <m/>
    <s v="12300    SHERMAN                      WY"/>
    <m/>
    <n v="34.2012"/>
    <n v="-118.40089999999999"/>
    <n v="0"/>
  </r>
  <r>
    <n v="231219680"/>
    <d v="2023-09-18T00:00:00"/>
    <d v="2023-09-17T00:00:00"/>
    <n v="2041"/>
    <n v="12"/>
    <x v="8"/>
    <n v="1213"/>
    <n v="1"/>
    <n v="110"/>
    <s v="CRIMINAL HOMICIDE"/>
    <s v="1100 0430 1822 0342 0334 0906 2004 1218"/>
    <n v="32"/>
    <s v="M"/>
    <s v="B"/>
    <n v="101"/>
    <s v="STREET"/>
    <n v="102"/>
    <s v="HAND GUN"/>
    <s v="IC"/>
    <s v="Invest Cont"/>
    <n v="110"/>
    <m/>
    <m/>
    <m/>
    <s v="5800 S  WESTERN                      AV"/>
    <m/>
    <n v="33.9893"/>
    <n v="-118.30889999999999"/>
    <n v="0"/>
  </r>
  <r>
    <n v="230105637"/>
    <d v="2023-01-26T00:00:00"/>
    <d v="2023-01-26T00:00:00"/>
    <n v="55"/>
    <n v="1"/>
    <x v="1"/>
    <n v="162"/>
    <n v="2"/>
    <n v="623"/>
    <s v="BATTERY POLICE (SIMPLE)"/>
    <s v="1212 0910"/>
    <n v="0"/>
    <s v="X"/>
    <s v="X"/>
    <n v="903"/>
    <s v="MTA - RED LINE - 7TH AND METRO CENTER"/>
    <n v="500"/>
    <s v="UNKNOWN WEAPON/OTHER WEAPON"/>
    <s v="IC"/>
    <s v="Invest Cont"/>
    <n v="623"/>
    <m/>
    <m/>
    <m/>
    <s v="600 W  7TH                          ST"/>
    <m/>
    <n v="34.0473"/>
    <n v="-118.25660000000001"/>
    <n v="0"/>
  </r>
  <r>
    <n v="241005858"/>
    <d v="2024-02-20T00:00:00"/>
    <d v="2023-12-14T00:00:00"/>
    <n v="1700"/>
    <n v="10"/>
    <x v="11"/>
    <n v="1099"/>
    <n v="2"/>
    <n v="740"/>
    <s v="VANDALISM - FELONY ($400 &amp; OVER, ALL CHURCH VANDALISMS)"/>
    <s v="1300 1822 0329"/>
    <n v="44"/>
    <s v="M"/>
    <s v="F"/>
    <n v="122"/>
    <s v="VEHICLE, PASSENGER/TRUCK"/>
    <m/>
    <m/>
    <s v="IC"/>
    <s v="Invest Cont"/>
    <n v="740"/>
    <m/>
    <m/>
    <m/>
    <s v="15600    CASTLEWOODS                  DR"/>
    <m/>
    <n v="34.133600000000001"/>
    <n v="-118.477"/>
    <n v="0"/>
  </r>
  <r>
    <n v="230211659"/>
    <d v="2023-06-01T00:00:00"/>
    <d v="2023-05-19T00:00:00"/>
    <n v="1609"/>
    <n v="2"/>
    <x v="5"/>
    <n v="205"/>
    <n v="1"/>
    <n v="442"/>
    <s v="SHOPLIFTING - PETTY THEFT ($950 &amp; UNDER)"/>
    <n v="325"/>
    <n v="0"/>
    <s v="X"/>
    <s v="X"/>
    <n v="203"/>
    <s v="OTHER BUSINESS"/>
    <m/>
    <m/>
    <s v="AA"/>
    <s v="Adult Arrest"/>
    <n v="442"/>
    <m/>
    <m/>
    <m/>
    <s v="600 N  DILLON                       ST"/>
    <m/>
    <n v="34.078600000000002"/>
    <n v="-118.2788"/>
    <n v="1"/>
  </r>
  <r>
    <n v="231711347"/>
    <d v="2023-06-13T00:00:00"/>
    <d v="2023-06-13T00:00:00"/>
    <n v="1130"/>
    <n v="17"/>
    <x v="13"/>
    <n v="1794"/>
    <n v="2"/>
    <n v="626"/>
    <s v="INTIMATE PARTNER - SIMPLE ASSAULT"/>
    <s v="1300 0913 2000 0448 1814"/>
    <n v="25"/>
    <s v="F"/>
    <s v="H"/>
    <n v="203"/>
    <s v="OTHER BUSINESS"/>
    <n v="400"/>
    <s v="STRONG-ARM (HANDS, FIST, FEET OR BODILY FORCE)"/>
    <s v="AO"/>
    <s v="Adult Other"/>
    <n v="626"/>
    <m/>
    <m/>
    <m/>
    <s v="8500    RESEDA                       BL"/>
    <m/>
    <n v="34.224600000000002"/>
    <n v="-118.5361"/>
    <n v="0"/>
  </r>
  <r>
    <n v="231216931"/>
    <d v="2023-08-01T00:00:00"/>
    <d v="2023-07-01T00:00:00"/>
    <n v="1650"/>
    <n v="12"/>
    <x v="8"/>
    <n v="1248"/>
    <n v="1"/>
    <n v="440"/>
    <s v="THEFT PLAIN - PETTY ($950 &amp; UNDER)"/>
    <s v="0344 0394"/>
    <n v="21"/>
    <s v="M"/>
    <s v="B"/>
    <n v="502"/>
    <s v="MULTI-UNIT DWELLING (APARTMENT, DUPLEX, ETC)"/>
    <m/>
    <m/>
    <s v="IC"/>
    <s v="Invest Cont"/>
    <n v="440"/>
    <m/>
    <m/>
    <m/>
    <s v="900 W  62ND                         PL"/>
    <m/>
    <n v="33.982799999999997"/>
    <n v="-118.28919999999999"/>
    <n v="0"/>
  </r>
  <r>
    <n v="230810056"/>
    <d v="2023-05-24T00:00:00"/>
    <d v="2023-05-09T00:00:00"/>
    <n v="1736"/>
    <n v="8"/>
    <x v="12"/>
    <n v="881"/>
    <n v="1"/>
    <n v="440"/>
    <s v="THEFT PLAIN - PETTY ($950 &amp; UNDER)"/>
    <s v="0394 1822"/>
    <n v="31"/>
    <s v="M"/>
    <s v="C"/>
    <n v="502"/>
    <s v="MULTI-UNIT DWELLING (APARTMENT, DUPLEX, ETC)"/>
    <m/>
    <m/>
    <s v="IC"/>
    <s v="Invest Cont"/>
    <n v="440"/>
    <m/>
    <m/>
    <m/>
    <s v="12300 W  PICO                         BL"/>
    <m/>
    <n v="34.034100000000002"/>
    <n v="-118.4525"/>
    <n v="0"/>
  </r>
  <r>
    <n v="230909386"/>
    <d v="2023-05-15T00:00:00"/>
    <d v="2023-05-13T00:00:00"/>
    <n v="1200"/>
    <n v="9"/>
    <x v="3"/>
    <n v="932"/>
    <n v="2"/>
    <n v="740"/>
    <s v="VANDALISM - FELONY ($400 &amp; OVER, ALL CHURCH VANDALISMS)"/>
    <s v="0329 1300 1822"/>
    <n v="37"/>
    <s v="M"/>
    <s v="W"/>
    <n v="108"/>
    <s v="PARKING LOT"/>
    <m/>
    <m/>
    <s v="IC"/>
    <s v="Invest Cont"/>
    <n v="740"/>
    <m/>
    <m/>
    <m/>
    <s v="HALBRENT                     AV"/>
    <s v="ERWIN                        ST"/>
    <n v="34.183"/>
    <n v="-118.465"/>
    <n v="0"/>
  </r>
  <r>
    <n v="231108952"/>
    <d v="2023-05-13T00:00:00"/>
    <d v="2023-05-12T00:00:00"/>
    <n v="1600"/>
    <n v="11"/>
    <x v="7"/>
    <n v="1171"/>
    <n v="1"/>
    <n v="121"/>
    <s v="RAPE, FORCIBLE"/>
    <s v="2000 2033 0429 0448 1813 0913 0527 0444 0532"/>
    <n v="37"/>
    <s v="F"/>
    <s v="W"/>
    <n v="501"/>
    <s v="SINGLE FAMILY DWELLING"/>
    <n v="400"/>
    <s v="STRONG-ARM (HANDS, FIST, FEET OR BODILY FORCE)"/>
    <s v="AO"/>
    <s v="Adult Other"/>
    <n v="121"/>
    <m/>
    <m/>
    <m/>
    <s v="1200    HYPERION                     AV"/>
    <m/>
    <n v="34.093800000000002"/>
    <n v="-118.2784"/>
    <n v="0"/>
  </r>
  <r>
    <n v="231225679"/>
    <d v="2023-12-28T00:00:00"/>
    <d v="2023-12-21T00:00:00"/>
    <n v="2250"/>
    <n v="12"/>
    <x v="8"/>
    <n v="1241"/>
    <n v="1"/>
    <n v="510"/>
    <s v="VEHICLE - STOLEN"/>
    <m/>
    <n v="0"/>
    <m/>
    <m/>
    <n v="101"/>
    <s v="STREET"/>
    <m/>
    <m/>
    <s v="IC"/>
    <s v="Invest Cont"/>
    <n v="510"/>
    <m/>
    <m/>
    <m/>
    <s v="63RD                         ST"/>
    <s v="CRENSHAW"/>
    <n v="33.982900000000001"/>
    <n v="-118.3309"/>
    <n v="0"/>
  </r>
  <r>
    <n v="232106876"/>
    <d v="2023-03-18T00:00:00"/>
    <d v="2023-03-18T00:00:00"/>
    <n v="1645"/>
    <n v="21"/>
    <x v="15"/>
    <n v="2156"/>
    <n v="2"/>
    <n v="647"/>
    <s v="THROWING OBJECT AT MOVING VEHICLE"/>
    <n v="447"/>
    <n v="58"/>
    <s v="F"/>
    <s v="W"/>
    <n v="707"/>
    <s v="GARAGE/CARPORT"/>
    <n v="500"/>
    <s v="UNKNOWN WEAPON/OTHER WEAPON"/>
    <s v="IC"/>
    <s v="Invest Cont"/>
    <n v="647"/>
    <m/>
    <m/>
    <m/>
    <s v="6600    TOPANGA CANYON               BL"/>
    <m/>
    <n v="34.190399999999997"/>
    <n v="-118.60590000000001"/>
    <n v="0"/>
  </r>
  <r>
    <n v="230810454"/>
    <d v="2023-06-04T00:00:00"/>
    <d v="2023-06-04T00:00:00"/>
    <n v="1640"/>
    <n v="8"/>
    <x v="12"/>
    <n v="882"/>
    <n v="1"/>
    <n v="440"/>
    <s v="THEFT PLAIN - PETTY ($950 &amp; UNDER)"/>
    <s v="1822 0344"/>
    <n v="0"/>
    <s v="M"/>
    <s v="O"/>
    <n v="210"/>
    <s v="RESTAURANT/FAST FOOD"/>
    <m/>
    <m/>
    <s v="IC"/>
    <s v="Invest Cont"/>
    <n v="440"/>
    <m/>
    <m/>
    <m/>
    <s v="2000    SAWTELLE                     BL"/>
    <m/>
    <n v="34.040999999999997"/>
    <n v="-118.44370000000001"/>
    <n v="0"/>
  </r>
  <r>
    <n v="231014488"/>
    <d v="2023-10-05T00:00:00"/>
    <d v="2023-10-05T00:00:00"/>
    <n v="2020"/>
    <n v="10"/>
    <x v="11"/>
    <n v="1008"/>
    <n v="2"/>
    <n v="740"/>
    <s v="VANDALISM - FELONY ($400 &amp; OVER, ALL CHURCH VANDALISMS)"/>
    <s v="1309 1300 1822 0919 0329 0605"/>
    <n v="33"/>
    <s v="F"/>
    <s v="H"/>
    <n v="122"/>
    <s v="VEHICLE, PASSENGER/TRUCK"/>
    <m/>
    <m/>
    <s v="IC"/>
    <s v="Invest Cont"/>
    <n v="740"/>
    <m/>
    <m/>
    <m/>
    <s v="GLORIA                       AV"/>
    <s v="SATICOY                      ST"/>
    <n v="34.208500000000001"/>
    <n v="-118.47929999999999"/>
    <n v="0"/>
  </r>
  <r>
    <n v="230806663"/>
    <d v="2023-03-03T00:00:00"/>
    <d v="2023-03-01T00:00:00"/>
    <n v="640"/>
    <n v="8"/>
    <x v="12"/>
    <n v="839"/>
    <n v="1"/>
    <n v="522"/>
    <s v="VEHICLE, STOLEN - OTHER (MOTORIZED SCOOTERS, BIKES, ETC)"/>
    <m/>
    <n v="0"/>
    <m/>
    <m/>
    <n v="101"/>
    <s v="STREET"/>
    <m/>
    <m/>
    <s v="IC"/>
    <s v="Invest Cont"/>
    <n v="522"/>
    <m/>
    <m/>
    <m/>
    <s v="10100    SANTA MONICA                 BL"/>
    <m/>
    <n v="34.062899999999999"/>
    <n v="-118.4158"/>
    <n v="0"/>
  </r>
  <r>
    <n v="231419691"/>
    <d v="2023-11-01T00:00:00"/>
    <d v="2023-10-27T00:00:00"/>
    <n v="800"/>
    <n v="14"/>
    <x v="14"/>
    <n v="1428"/>
    <n v="2"/>
    <n v="354"/>
    <s v="THEFT OF IDENTITY"/>
    <n v="1822"/>
    <n v="59"/>
    <s v="M"/>
    <s v="W"/>
    <n v="502"/>
    <s v="MULTI-UNIT DWELLING (APARTMENT, DUPLEX, ETC)"/>
    <m/>
    <m/>
    <s v="IC"/>
    <s v="Invest Cont"/>
    <n v="354"/>
    <m/>
    <m/>
    <m/>
    <s v="10700    ROSE                         AV"/>
    <m/>
    <n v="34.026899999999998"/>
    <n v="-118.41330000000001"/>
    <n v="0"/>
  </r>
  <r>
    <n v="230321725"/>
    <d v="2023-12-19T00:00:00"/>
    <d v="2023-12-06T00:00:00"/>
    <n v="830"/>
    <n v="3"/>
    <x v="2"/>
    <n v="393"/>
    <n v="2"/>
    <n v="740"/>
    <s v="VANDALISM - FELONY ($400 &amp; OVER, ALL CHURCH VANDALISMS)"/>
    <s v="0329 0913 1817"/>
    <n v="40"/>
    <s v="F"/>
    <s v="H"/>
    <n v="122"/>
    <s v="VEHICLE, PASSENGER/TRUCK"/>
    <m/>
    <m/>
    <s v="IC"/>
    <s v="Invest Cont"/>
    <n v="740"/>
    <m/>
    <m/>
    <m/>
    <s v="2800 W  42ND                         ST"/>
    <m/>
    <n v="34.007300000000001"/>
    <n v="-118.32389999999999"/>
    <n v="0"/>
  </r>
  <r>
    <n v="230516918"/>
    <d v="2023-12-15T00:00:00"/>
    <d v="2023-12-14T00:00:00"/>
    <n v="1700"/>
    <n v="5"/>
    <x v="10"/>
    <n v="565"/>
    <n v="1"/>
    <n v="310"/>
    <s v="BURGLARY"/>
    <s v="0344 1822 1607"/>
    <n v="60"/>
    <s v="M"/>
    <s v="W"/>
    <n v="702"/>
    <s v="OFFICE BUILDING/OFFICE"/>
    <m/>
    <m/>
    <s v="IC"/>
    <s v="Invest Cont"/>
    <n v="310"/>
    <m/>
    <m/>
    <m/>
    <s v="500 W  9TH                          ST"/>
    <m/>
    <n v="33.735999999999997"/>
    <n v="-118.28789999999999"/>
    <n v="0"/>
  </r>
  <r>
    <n v="231408316"/>
    <d v="2023-04-12T00:00:00"/>
    <d v="2023-04-11T00:00:00"/>
    <n v="2300"/>
    <n v="14"/>
    <x v="14"/>
    <n v="1469"/>
    <n v="1"/>
    <n v="510"/>
    <s v="VEHICLE - STOLEN"/>
    <m/>
    <n v="0"/>
    <m/>
    <m/>
    <n v="707"/>
    <s v="GARAGE/CARPORT"/>
    <m/>
    <m/>
    <s v="IC"/>
    <s v="Invest Cont"/>
    <n v="510"/>
    <m/>
    <m/>
    <m/>
    <s v="7100    FLIGHT                       AV"/>
    <m/>
    <n v="33.974699999999999"/>
    <n v="-118.3764"/>
    <n v="0"/>
  </r>
  <r>
    <n v="230111310"/>
    <d v="2023-04-26T00:00:00"/>
    <d v="2023-04-26T00:00:00"/>
    <n v="800"/>
    <n v="1"/>
    <x v="1"/>
    <n v="131"/>
    <n v="2"/>
    <n v="900"/>
    <s v="VIOLATION OF COURT ORDER"/>
    <s v="2038 0913"/>
    <n v="40"/>
    <s v="M"/>
    <s v="B"/>
    <n v="502"/>
    <s v="MULTI-UNIT DWELLING (APARTMENT, DUPLEX, ETC)"/>
    <n v="511"/>
    <s v="VERBAL THREAT"/>
    <s v="AA"/>
    <s v="Adult Arrest"/>
    <n v="900"/>
    <m/>
    <m/>
    <m/>
    <s v="100 S  FIGUEROA                     ST"/>
    <m/>
    <n v="34.056899999999999"/>
    <n v="-118.254"/>
    <n v="1"/>
  </r>
  <r>
    <n v="231309295"/>
    <d v="2023-04-17T00:00:00"/>
    <d v="2023-04-16T00:00:00"/>
    <n v="630"/>
    <n v="13"/>
    <x v="6"/>
    <n v="1362"/>
    <n v="1"/>
    <n v="510"/>
    <s v="VEHICLE - STOLEN"/>
    <m/>
    <n v="0"/>
    <m/>
    <m/>
    <n v="101"/>
    <s v="STREET"/>
    <m/>
    <m/>
    <s v="IC"/>
    <s v="Invest Cont"/>
    <n v="510"/>
    <m/>
    <m/>
    <m/>
    <s v="47TH"/>
    <s v="MAIN                         ST"/>
    <n v="34.001100000000001"/>
    <n v="-118.274"/>
    <n v="0"/>
  </r>
  <r>
    <n v="240204048"/>
    <d v="2023-12-31T00:00:00"/>
    <d v="2023-12-28T00:00:00"/>
    <n v="1500"/>
    <n v="2"/>
    <x v="5"/>
    <n v="251"/>
    <n v="2"/>
    <n v="627"/>
    <s v="CHILD ABUSE (PHYSICAL) - SIMPLE ASSAULT"/>
    <s v="0602 0334 0432 0913 0553 1251 1258 0416 0445"/>
    <n v="9"/>
    <s v="M"/>
    <s v="H"/>
    <n v="502"/>
    <s v="MULTI-UNIT DWELLING (APARTMENT, DUPLEX, ETC)"/>
    <n v="301"/>
    <s v="BELT FLAILING INSTRUMENT/CHAIN"/>
    <s v="AA"/>
    <s v="Adult Arrest"/>
    <n v="627"/>
    <m/>
    <m/>
    <m/>
    <s v="600 S  RAMPART                      BL"/>
    <m/>
    <n v="34.062399999999997"/>
    <n v="-118.2813"/>
    <n v="1"/>
  </r>
  <r>
    <n v="231211538"/>
    <d v="2023-05-05T00:00:00"/>
    <d v="2023-05-05T00:00:00"/>
    <n v="1750"/>
    <n v="12"/>
    <x v="8"/>
    <n v="1283"/>
    <n v="2"/>
    <n v="901"/>
    <s v="VIOLATION OF RESTRAINING ORDER"/>
    <n v="2038"/>
    <n v="38"/>
    <s v="F"/>
    <s v="B"/>
    <n v="501"/>
    <s v="SINGLE FAMILY DWELLING"/>
    <m/>
    <m/>
    <s v="IC"/>
    <s v="Invest Cont"/>
    <n v="901"/>
    <m/>
    <m/>
    <m/>
    <s v="1700 W  104TH                        ST"/>
    <m/>
    <n v="33.948599999999999"/>
    <n v="-118.3094"/>
    <n v="0"/>
  </r>
  <r>
    <n v="230307652"/>
    <d v="2023-03-12T00:00:00"/>
    <d v="2023-03-10T00:00:00"/>
    <n v="100"/>
    <n v="3"/>
    <x v="2"/>
    <n v="373"/>
    <n v="1"/>
    <n v="440"/>
    <s v="THEFT PLAIN - PETTY ($950 &amp; UNDER)"/>
    <s v="1822 0344"/>
    <n v="20"/>
    <s v="F"/>
    <s v="W"/>
    <n v="207"/>
    <s v="BAR/COCKTAIL/NIGHTCLUB"/>
    <m/>
    <m/>
    <s v="IC"/>
    <s v="Invest Cont"/>
    <n v="440"/>
    <m/>
    <m/>
    <m/>
    <s v="3800    CRENSHAW                     BL"/>
    <m/>
    <n v="34.017299999999999"/>
    <n v="-118.3349"/>
    <n v="0"/>
  </r>
  <r>
    <n v="230715083"/>
    <d v="2023-09-26T00:00:00"/>
    <d v="2023-09-26T00:00:00"/>
    <n v="435"/>
    <n v="7"/>
    <x v="0"/>
    <n v="765"/>
    <n v="1"/>
    <n v="236"/>
    <s v="INTIMATE PARTNER - AGGRAVATED ASSAULT"/>
    <s v="1218 0416 0446 0913 2000"/>
    <n v="26"/>
    <s v="F"/>
    <s v="B"/>
    <n v="101"/>
    <s v="STREET"/>
    <n v="400"/>
    <s v="STRONG-ARM (HANDS, FIST, FEET OR BODILY FORCE)"/>
    <s v="AO"/>
    <s v="Adult Other"/>
    <n v="236"/>
    <m/>
    <m/>
    <m/>
    <s v="1300 S  MANSFIELD                    AV"/>
    <m/>
    <n v="34.0503"/>
    <n v="-118.34480000000001"/>
    <n v="0"/>
  </r>
  <r>
    <n v="230127270"/>
    <d v="2023-12-27T00:00:00"/>
    <d v="2023-12-27T00:00:00"/>
    <n v="915"/>
    <n v="1"/>
    <x v="1"/>
    <n v="158"/>
    <n v="2"/>
    <n v="624"/>
    <s v="BATTERY - SIMPLE ASSAULT"/>
    <s v="0361 0913 0416"/>
    <n v="58"/>
    <s v="M"/>
    <s v="B"/>
    <n v="102"/>
    <s v="SIDEWALK"/>
    <n v="400"/>
    <s v="STRONG-ARM (HANDS, FIST, FEET OR BODILY FORCE)"/>
    <s v="IC"/>
    <s v="Invest Cont"/>
    <n v="624"/>
    <m/>
    <m/>
    <m/>
    <s v="800 E  6TH                          ST"/>
    <m/>
    <n v="34.040799999999997"/>
    <n v="-118.2428"/>
    <n v="0"/>
  </r>
  <r>
    <n v="230209770"/>
    <d v="2023-04-28T00:00:00"/>
    <d v="2023-04-28T00:00:00"/>
    <n v="825"/>
    <n v="2"/>
    <x v="5"/>
    <n v="256"/>
    <n v="2"/>
    <n v="624"/>
    <s v="BATTERY - SIMPLE ASSAULT"/>
    <s v="0400 0416 1822 0417"/>
    <n v="36"/>
    <s v="M"/>
    <s v="W"/>
    <n v="203"/>
    <s v="OTHER BUSINESS"/>
    <n v="400"/>
    <s v="STRONG-ARM (HANDS, FIST, FEET OR BODILY FORCE)"/>
    <s v="IC"/>
    <s v="Invest Cont"/>
    <n v="624"/>
    <m/>
    <m/>
    <m/>
    <s v="1600    WILSHIRE                     BL"/>
    <m/>
    <n v="34.055399999999999"/>
    <n v="-118.2702"/>
    <n v="0"/>
  </r>
  <r>
    <n v="230717734"/>
    <d v="2023-11-29T00:00:00"/>
    <d v="2023-11-27T00:00:00"/>
    <n v="1430"/>
    <n v="7"/>
    <x v="0"/>
    <n v="782"/>
    <n v="1"/>
    <n v="440"/>
    <s v="THEFT PLAIN - PETTY ($950 &amp; UNDER)"/>
    <s v="0344 1822"/>
    <n v="87"/>
    <s v="F"/>
    <s v="B"/>
    <n v="701"/>
    <s v="HOSPITAL"/>
    <m/>
    <m/>
    <s v="IC"/>
    <s v="Invest Cont"/>
    <n v="440"/>
    <m/>
    <m/>
    <m/>
    <s v="6000    CADILLAC                     AV"/>
    <m/>
    <n v="34.037399999999998"/>
    <n v="-118.3742"/>
    <n v="0"/>
  </r>
  <r>
    <n v="230210388"/>
    <d v="2023-05-10T00:00:00"/>
    <d v="2023-05-10T00:00:00"/>
    <n v="2109"/>
    <n v="2"/>
    <x v="5"/>
    <n v="235"/>
    <n v="2"/>
    <n v="237"/>
    <s v="CHILD NEGLECT (SEE 300 W.I.C.)"/>
    <s v="0602 0552 0913 1258"/>
    <n v="7"/>
    <s v="M"/>
    <s v="O"/>
    <n v="502"/>
    <s v="MULTI-UNIT DWELLING (APARTMENT, DUPLEX, ETC)"/>
    <m/>
    <m/>
    <s v="IC"/>
    <s v="Invest Cont"/>
    <n v="237"/>
    <m/>
    <m/>
    <m/>
    <s v="2100 W  COURT                        ST"/>
    <m/>
    <n v="34.069299999999998"/>
    <n v="-118.2687"/>
    <n v="0"/>
  </r>
  <r>
    <n v="232106772"/>
    <d v="2023-03-15T00:00:00"/>
    <d v="2023-03-15T00:00:00"/>
    <n v="1550"/>
    <n v="21"/>
    <x v="15"/>
    <n v="2107"/>
    <n v="2"/>
    <n v="888"/>
    <s v="TRESPASSING"/>
    <m/>
    <n v="77"/>
    <s v="M"/>
    <s v="W"/>
    <n v="501"/>
    <s v="SINGLE FAMILY DWELLING"/>
    <m/>
    <m/>
    <s v="IC"/>
    <s v="Invest Cont"/>
    <n v="888"/>
    <m/>
    <m/>
    <m/>
    <s v="21200    BRYANT                       ST"/>
    <m/>
    <n v="34.226999999999997"/>
    <n v="-118.5941"/>
    <n v="0"/>
  </r>
  <r>
    <n v="230127182"/>
    <d v="2023-12-25T00:00:00"/>
    <d v="2023-12-25T00:00:00"/>
    <n v="2120"/>
    <n v="1"/>
    <x v="1"/>
    <n v="111"/>
    <n v="1"/>
    <n v="210"/>
    <s v="ROBBERY"/>
    <s v="0355 0334 1822"/>
    <n v="32"/>
    <s v="M"/>
    <s v="W"/>
    <n v="102"/>
    <s v="SIDEWALK"/>
    <n v="207"/>
    <s v="OTHER KNIFE"/>
    <s v="AO"/>
    <s v="Adult Other"/>
    <n v="210"/>
    <m/>
    <m/>
    <m/>
    <s v="ALISO"/>
    <s v="LOS ANGELES"/>
    <n v="34.061500000000002"/>
    <n v="-118.24120000000001"/>
    <n v="0"/>
  </r>
  <r>
    <n v="230222843"/>
    <d v="2023-12-18T00:00:00"/>
    <d v="2023-12-13T00:00:00"/>
    <n v="2200"/>
    <n v="2"/>
    <x v="5"/>
    <n v="257"/>
    <n v="1"/>
    <n v="331"/>
    <s v="THEFT FROM MOTOR VEHICLE - GRAND ($950.01 AND OVER)"/>
    <s v="1822 0344 0352 1221"/>
    <n v="42"/>
    <s v="F"/>
    <s v="K"/>
    <n v="108"/>
    <s v="PARKING LOT"/>
    <m/>
    <m/>
    <s v="IC"/>
    <s v="Invest Cont"/>
    <n v="331"/>
    <m/>
    <m/>
    <m/>
    <s v="1300 W  7TH                          ST"/>
    <m/>
    <n v="34.055199999999999"/>
    <n v="-118.2675"/>
    <n v="0"/>
  </r>
  <r>
    <n v="231612935"/>
    <d v="2023-10-11T00:00:00"/>
    <d v="2023-10-05T00:00:00"/>
    <n v="1300"/>
    <n v="16"/>
    <x v="20"/>
    <n v="1636"/>
    <n v="2"/>
    <n v="662"/>
    <s v="BUNCO, GRAND THEFT"/>
    <n v="701"/>
    <n v="26"/>
    <s v="F"/>
    <s v="W"/>
    <n v="501"/>
    <s v="SINGLE FAMILY DWELLING"/>
    <m/>
    <m/>
    <s v="IC"/>
    <s v="Invest Cont"/>
    <n v="662"/>
    <m/>
    <m/>
    <m/>
    <s v="9700    FOOTHILL                     PL"/>
    <m/>
    <n v="34.273200000000003"/>
    <n v="-118.3443"/>
    <n v="0"/>
  </r>
  <r>
    <n v="231306162"/>
    <d v="2023-02-11T00:00:00"/>
    <d v="2023-02-11T00:00:00"/>
    <n v="1555"/>
    <n v="13"/>
    <x v="6"/>
    <n v="1362"/>
    <n v="2"/>
    <n v="753"/>
    <s v="DISCHARGE FIREARMS/SHOTS FIRED"/>
    <s v="1100 1407"/>
    <n v="0"/>
    <s v="M"/>
    <s v="W"/>
    <n v="101"/>
    <s v="STREET"/>
    <n v="102"/>
    <s v="HAND GUN"/>
    <s v="IC"/>
    <s v="Invest Cont"/>
    <n v="753"/>
    <n v="998"/>
    <m/>
    <m/>
    <s v="400 E  49TH                         ST"/>
    <m/>
    <n v="33.998800000000003"/>
    <n v="-118.2696"/>
    <n v="0"/>
  </r>
  <r>
    <n v="231116627"/>
    <d v="2023-12-07T00:00:00"/>
    <d v="2023-12-07T00:00:00"/>
    <n v="500"/>
    <n v="11"/>
    <x v="7"/>
    <n v="1136"/>
    <n v="1"/>
    <n v="520"/>
    <s v="VEHICLE - ATTEMPT STOLEN"/>
    <n v="1822"/>
    <n v="55"/>
    <s v="M"/>
    <s v="O"/>
    <n v="108"/>
    <s v="PARKING LOT"/>
    <m/>
    <m/>
    <s v="IC"/>
    <s v="Invest Cont"/>
    <n v="520"/>
    <m/>
    <m/>
    <m/>
    <s v="4500    MONT EAGLE                   PL"/>
    <m/>
    <n v="34.119100000000003"/>
    <n v="-118.2174"/>
    <n v="0"/>
  </r>
  <r>
    <n v="231508289"/>
    <d v="2023-04-14T00:00:00"/>
    <d v="2023-04-14T00:00:00"/>
    <n v="130"/>
    <n v="15"/>
    <x v="18"/>
    <n v="1544"/>
    <n v="1"/>
    <n v="510"/>
    <s v="VEHICLE - STOLEN"/>
    <m/>
    <n v="0"/>
    <m/>
    <m/>
    <n v="101"/>
    <s v="STREET"/>
    <m/>
    <m/>
    <s v="CC"/>
    <s v="Invest Cont"/>
    <n v="510"/>
    <m/>
    <m/>
    <m/>
    <s v="12100    HUSTON                       ST"/>
    <m/>
    <n v="34.159399999999998"/>
    <n v="-118.3965"/>
    <n v="1"/>
  </r>
  <r>
    <n v="232006319"/>
    <d v="2023-02-26T00:00:00"/>
    <d v="2023-02-23T00:00:00"/>
    <n v="1400"/>
    <n v="20"/>
    <x v="19"/>
    <n v="2033"/>
    <n v="1"/>
    <n v="510"/>
    <s v="VEHICLE - STOLEN"/>
    <m/>
    <n v="0"/>
    <m/>
    <m/>
    <n v="108"/>
    <s v="PARKING LOT"/>
    <m/>
    <m/>
    <s v="IC"/>
    <s v="Invest Cont"/>
    <n v="510"/>
    <m/>
    <m/>
    <m/>
    <s v="600 S  HOBART                       BL"/>
    <m/>
    <n v="34.056600000000003"/>
    <n v="-118.3053"/>
    <n v="0"/>
  </r>
  <r>
    <n v="231224408"/>
    <d v="2023-12-06T00:00:00"/>
    <d v="2023-01-01T00:00:00"/>
    <n v="1000"/>
    <n v="12"/>
    <x v="8"/>
    <n v="1251"/>
    <n v="1"/>
    <n v="121"/>
    <s v="RAPE, FORCIBLE"/>
    <s v="0913 0527 0510 0448 0507 0400"/>
    <n v="18"/>
    <s v="F"/>
    <s v="H"/>
    <n v="118"/>
    <s v="CONSTRUCTION SITE"/>
    <n v="400"/>
    <s v="STRONG-ARM (HANDS, FIST, FEET OR BODILY FORCE)"/>
    <s v="IC"/>
    <s v="Invest Cont"/>
    <n v="121"/>
    <m/>
    <m/>
    <m/>
    <s v="NORMANDIE"/>
    <s v="48TH                         ST"/>
    <n v="33.973100000000002"/>
    <n v="-118.3304"/>
    <n v="0"/>
  </r>
  <r>
    <n v="230915816"/>
    <d v="2023-10-30T00:00:00"/>
    <d v="2023-10-25T00:00:00"/>
    <n v="1000"/>
    <n v="9"/>
    <x v="3"/>
    <n v="941"/>
    <n v="1"/>
    <n v="420"/>
    <s v="THEFT FROM MOTOR VEHICLE - PETTY ($950 &amp; UNDER)"/>
    <m/>
    <n v="0"/>
    <m/>
    <m/>
    <n v="101"/>
    <s v="STREET"/>
    <m/>
    <m/>
    <s v="IC"/>
    <s v="Invest Cont"/>
    <n v="420"/>
    <m/>
    <m/>
    <m/>
    <s v="15000    BURBANK                      BL"/>
    <m/>
    <n v="34.176600000000001"/>
    <n v="-118.4589"/>
    <n v="0"/>
  </r>
  <r>
    <n v="231115475"/>
    <d v="2023-11-07T00:00:00"/>
    <d v="2023-11-06T00:00:00"/>
    <n v="2015"/>
    <n v="11"/>
    <x v="7"/>
    <n v="1147"/>
    <n v="2"/>
    <n v="901"/>
    <s v="VIOLATION OF RESTRAINING ORDER"/>
    <n v="2038"/>
    <n v="47"/>
    <s v="M"/>
    <s v="H"/>
    <n v="501"/>
    <s v="SINGLE FAMILY DWELLING"/>
    <m/>
    <m/>
    <s v="IC"/>
    <s v="Invest Cont"/>
    <n v="901"/>
    <m/>
    <m/>
    <m/>
    <s v="2800    FREDERICK                    ST"/>
    <m/>
    <n v="34.099600000000002"/>
    <n v="-118.2337"/>
    <n v="0"/>
  </r>
  <r>
    <n v="231225024"/>
    <d v="2023-12-15T00:00:00"/>
    <d v="2023-12-15T00:00:00"/>
    <n v="1045"/>
    <n v="12"/>
    <x v="8"/>
    <n v="1252"/>
    <n v="1"/>
    <n v="230"/>
    <s v="ASSAULT WITH DEADLY WEAPON, AGGRAVATED ASSAULT"/>
    <s v="0302 0334 0443 0353 1309 0913 0603"/>
    <n v="52"/>
    <s v="F"/>
    <s v="B"/>
    <n v="501"/>
    <s v="SINGLE FAMILY DWELLING"/>
    <n v="102"/>
    <s v="HAND GUN"/>
    <s v="AO"/>
    <s v="Adult Other"/>
    <n v="230"/>
    <m/>
    <m/>
    <m/>
    <s v="2400 W  75TH                         ST"/>
    <m/>
    <n v="33.971899999999998"/>
    <n v="-118.3199"/>
    <n v="0"/>
  </r>
  <r>
    <n v="231016572"/>
    <d v="2023-11-26T00:00:00"/>
    <d v="2023-11-06T00:00:00"/>
    <n v="1200"/>
    <n v="10"/>
    <x v="11"/>
    <n v="1063"/>
    <n v="1"/>
    <n v="330"/>
    <s v="BURGLARY FROM VEHICLE"/>
    <s v="1300 0358 1307 1609 1822 0344"/>
    <n v="35"/>
    <s v="F"/>
    <s v="W"/>
    <n v="101"/>
    <s v="STREET"/>
    <m/>
    <m/>
    <s v="IC"/>
    <s v="Invest Cont"/>
    <n v="330"/>
    <m/>
    <m/>
    <m/>
    <s v="18700    VENTURA                      BL"/>
    <m/>
    <n v="34.170699999999997"/>
    <n v="-118.5407"/>
    <n v="0"/>
  </r>
  <r>
    <n v="232104251"/>
    <d v="2023-01-06T00:00:00"/>
    <d v="2023-01-06T00:00:00"/>
    <n v="815"/>
    <n v="21"/>
    <x v="15"/>
    <n v="2138"/>
    <n v="1"/>
    <n v="230"/>
    <s v="ASSAULT WITH DEADLY WEAPON, AGGRAVATED ASSAULT"/>
    <s v="0913 1810 0416"/>
    <n v="53"/>
    <s v="M"/>
    <s v="W"/>
    <n v="501"/>
    <s v="SINGLE FAMILY DWELLING"/>
    <n v="500"/>
    <s v="UNKNOWN WEAPON/OTHER WEAPON"/>
    <s v="AO"/>
    <s v="Adult Other"/>
    <n v="230"/>
    <m/>
    <m/>
    <m/>
    <s v="20600    COHASSET                     ST"/>
    <m/>
    <n v="34.206499999999998"/>
    <n v="-118.5819"/>
    <n v="0"/>
  </r>
  <r>
    <n v="230217994"/>
    <d v="2023-09-25T00:00:00"/>
    <d v="2023-09-24T00:00:00"/>
    <n v="2045"/>
    <n v="2"/>
    <x v="5"/>
    <n v="257"/>
    <n v="1"/>
    <n v="510"/>
    <s v="VEHICLE - STOLEN"/>
    <m/>
    <n v="0"/>
    <m/>
    <m/>
    <n v="101"/>
    <s v="STREET"/>
    <m/>
    <m/>
    <s v="IC"/>
    <s v="Invest Cont"/>
    <n v="510"/>
    <m/>
    <m/>
    <m/>
    <s v="1200    INGRAHAM                     ST"/>
    <m/>
    <n v="34.052300000000002"/>
    <n v="-118.2653"/>
    <n v="0"/>
  </r>
  <r>
    <n v="231917628"/>
    <d v="2023-12-08T00:00:00"/>
    <d v="2023-12-08T00:00:00"/>
    <n v="1200"/>
    <n v="19"/>
    <x v="16"/>
    <n v="1921"/>
    <n v="2"/>
    <n v="437"/>
    <s v="RESISTING ARREST"/>
    <n v="1212"/>
    <n v="0"/>
    <s v="M"/>
    <s v="H"/>
    <n v="501"/>
    <s v="SINGLE FAMILY DWELLING"/>
    <n v="400"/>
    <s v="STRONG-ARM (HANDS, FIST, FEET OR BODILY FORCE)"/>
    <s v="IC"/>
    <s v="Invest Cont"/>
    <n v="437"/>
    <m/>
    <m/>
    <m/>
    <s v="12700    ENCINITAS                    AV"/>
    <m/>
    <n v="34.300800000000002"/>
    <n v="-118.47490000000001"/>
    <n v="0"/>
  </r>
  <r>
    <n v="231205469"/>
    <d v="2023-01-26T00:00:00"/>
    <d v="2023-01-26T00:00:00"/>
    <n v="1000"/>
    <n v="12"/>
    <x v="8"/>
    <n v="1256"/>
    <n v="2"/>
    <n v="903"/>
    <s v="CONTEMPT OF COURT"/>
    <s v="2038 0913 1814 2004 2000"/>
    <n v="30"/>
    <s v="F"/>
    <s v="B"/>
    <n v="502"/>
    <s v="MULTI-UNIT DWELLING (APARTMENT, DUPLEX, ETC)"/>
    <n v="515"/>
    <s v="PHYSICAL PRESENCE"/>
    <s v="IC"/>
    <s v="Invest Cont"/>
    <n v="903"/>
    <m/>
    <m/>
    <m/>
    <s v="800 W  75TH                         ST"/>
    <m/>
    <n v="33.971699999999998"/>
    <n v="-118.2871"/>
    <n v="0"/>
  </r>
  <r>
    <n v="241409321"/>
    <d v="2024-05-07T00:00:00"/>
    <d v="2023-01-09T00:00:00"/>
    <n v="1345"/>
    <n v="14"/>
    <x v="14"/>
    <n v="1466"/>
    <n v="2"/>
    <n v="354"/>
    <s v="THEFT OF IDENTITY"/>
    <n v="377"/>
    <n v="32"/>
    <s v="M"/>
    <s v="W"/>
    <n v="501"/>
    <s v="SINGLE FAMILY DWELLING"/>
    <m/>
    <m/>
    <s v="IC"/>
    <s v="Invest Cont"/>
    <n v="354"/>
    <m/>
    <m/>
    <m/>
    <s v="7200    ARIZONA                      AV"/>
    <m/>
    <n v="33.975499999999997"/>
    <n v="-118.396"/>
    <n v="0"/>
  </r>
  <r>
    <n v="232011266"/>
    <d v="2023-06-06T00:00:00"/>
    <d v="2023-05-26T00:00:00"/>
    <n v="2330"/>
    <n v="20"/>
    <x v="19"/>
    <n v="2022"/>
    <n v="2"/>
    <n v="930"/>
    <s v="CRIMINAL THREATS - NO WEAPON DISPLAYED"/>
    <s v="0421 0344 1822 0432 1912"/>
    <n v="27"/>
    <s v="F"/>
    <s v="W"/>
    <n v="735"/>
    <s v="NIGHT CLUB (OPEN EVENINGS ONLY)"/>
    <n v="511"/>
    <s v="VERBAL THREAT"/>
    <s v="IC"/>
    <s v="Invest Cont"/>
    <n v="930"/>
    <m/>
    <m/>
    <m/>
    <s v="600 S  WESTERN                      AV"/>
    <m/>
    <n v="34.0655"/>
    <n v="-118.31140000000001"/>
    <n v="0"/>
  </r>
  <r>
    <n v="231006576"/>
    <d v="2023-03-08T00:00:00"/>
    <d v="2023-02-23T00:00:00"/>
    <n v="1200"/>
    <n v="10"/>
    <x v="11"/>
    <n v="1023"/>
    <n v="1"/>
    <n v="420"/>
    <s v="THEFT FROM MOTOR VEHICLE - PETTY ($950 &amp; UNDER)"/>
    <m/>
    <n v="0"/>
    <m/>
    <m/>
    <n v="101"/>
    <s v="STREET"/>
    <m/>
    <m/>
    <s v="IC"/>
    <s v="Invest Cont"/>
    <n v="420"/>
    <m/>
    <m/>
    <m/>
    <s v="19200    ARCHWOOD                     ST"/>
    <m/>
    <n v="34.1922"/>
    <n v="-118.5508"/>
    <n v="0"/>
  </r>
  <r>
    <n v="231015585"/>
    <d v="2023-11-07T00:00:00"/>
    <d v="2023-11-07T00:00:00"/>
    <n v="1000"/>
    <n v="10"/>
    <x v="11"/>
    <n v="1018"/>
    <n v="1"/>
    <n v="330"/>
    <s v="BURGLARY FROM VEHICLE"/>
    <s v="1822 1307 0344 1300 1609"/>
    <n v="38"/>
    <s v="M"/>
    <s v="O"/>
    <n v="108"/>
    <s v="PARKING LOT"/>
    <m/>
    <m/>
    <s v="IC"/>
    <s v="Invest Cont"/>
    <n v="330"/>
    <m/>
    <m/>
    <m/>
    <s v="15800    STRATHERN                    ST"/>
    <m/>
    <n v="34.215699999999998"/>
    <n v="-118.47709999999999"/>
    <n v="0"/>
  </r>
  <r>
    <n v="230208711"/>
    <d v="2023-04-08T00:00:00"/>
    <d v="2023-04-08T00:00:00"/>
    <n v="17"/>
    <n v="2"/>
    <x v="5"/>
    <n v="269"/>
    <n v="2"/>
    <n v="946"/>
    <s v="OTHER MISCELLANEOUS CRIME"/>
    <s v="1309 1300 1822"/>
    <n v="34"/>
    <s v="M"/>
    <s v="H"/>
    <n v="101"/>
    <s v="STREET"/>
    <m/>
    <m/>
    <s v="AO"/>
    <s v="Adult Other"/>
    <n v="946"/>
    <m/>
    <m/>
    <m/>
    <s v="1500 W  8TH                          ST"/>
    <m/>
    <n v="34.051099999999998"/>
    <n v="-118.27070000000001"/>
    <n v="0"/>
  </r>
  <r>
    <n v="230221110"/>
    <d v="2023-11-17T00:00:00"/>
    <d v="2023-11-17T00:00:00"/>
    <n v="235"/>
    <n v="2"/>
    <x v="5"/>
    <n v="256"/>
    <n v="1"/>
    <n v="230"/>
    <s v="ASSAULT WITH DEADLY WEAPON, AGGRAVATED ASSAULT"/>
    <n v="1822"/>
    <n v="51"/>
    <s v="F"/>
    <s v="B"/>
    <n v="101"/>
    <s v="STREET"/>
    <n v="114"/>
    <s v="AIR PISTOL/REVOLVER/RIFLE/BB GUN"/>
    <s v="IC"/>
    <s v="Invest Cont"/>
    <n v="230"/>
    <m/>
    <m/>
    <m/>
    <s v="1700 W  6TH                          ST"/>
    <m/>
    <n v="34.057299999999998"/>
    <n v="-118.26990000000001"/>
    <n v="0"/>
  </r>
  <r>
    <n v="230916944"/>
    <d v="2023-12-01T00:00:00"/>
    <d v="2023-11-26T00:00:00"/>
    <n v="1600"/>
    <n v="9"/>
    <x v="3"/>
    <n v="901"/>
    <n v="1"/>
    <n v="420"/>
    <s v="THEFT FROM MOTOR VEHICLE - PETTY ($950 &amp; UNDER)"/>
    <m/>
    <n v="0"/>
    <m/>
    <m/>
    <n v="101"/>
    <s v="STREET"/>
    <m/>
    <m/>
    <s v="IC"/>
    <s v="Invest Cont"/>
    <n v="420"/>
    <m/>
    <m/>
    <m/>
    <s v="7800 N  SEPULVEDA                    BL"/>
    <m/>
    <n v="34.208500000000001"/>
    <n v="-118.46980000000001"/>
    <n v="0"/>
  </r>
  <r>
    <n v="231320196"/>
    <d v="2023-11-06T00:00:00"/>
    <d v="2023-11-06T00:00:00"/>
    <n v="700"/>
    <n v="13"/>
    <x v="6"/>
    <n v="1342"/>
    <n v="2"/>
    <n v="624"/>
    <s v="BATTERY - SIMPLE ASSAULT"/>
    <s v="0416 0447 0913 1300"/>
    <n v="25"/>
    <s v="M"/>
    <s v="H"/>
    <n v="101"/>
    <s v="STREET"/>
    <n v="400"/>
    <s v="STRONG-ARM (HANDS, FIST, FEET OR BODILY FORCE)"/>
    <s v="IC"/>
    <s v="Invest Cont"/>
    <n v="624"/>
    <m/>
    <m/>
    <m/>
    <s v="3700    CRAWFORD                     ST"/>
    <m/>
    <n v="34.013599999999997"/>
    <n v="-118.2697"/>
    <n v="0"/>
  </r>
  <r>
    <n v="231706293"/>
    <d v="2023-02-19T00:00:00"/>
    <d v="2023-02-18T00:00:00"/>
    <n v="2015"/>
    <n v="17"/>
    <x v="13"/>
    <n v="1708"/>
    <n v="1"/>
    <n v="343"/>
    <s v="SHOPLIFTING-GRAND THEFT ($950.01 &amp; OVER)"/>
    <s v="0325 0378"/>
    <n v="0"/>
    <s v="X"/>
    <s v="X"/>
    <n v="403"/>
    <s v="DRUG STORE"/>
    <m/>
    <m/>
    <s v="AA"/>
    <s v="Adult Arrest"/>
    <n v="343"/>
    <m/>
    <m/>
    <m/>
    <s v="11900    BALBOA                       BL"/>
    <m/>
    <n v="34.2864"/>
    <n v="-118.5021"/>
    <n v="1"/>
  </r>
  <r>
    <n v="230121256"/>
    <d v="2023-10-04T00:00:00"/>
    <d v="2023-08-08T00:00:00"/>
    <n v="1905"/>
    <n v="1"/>
    <x v="1"/>
    <n v="159"/>
    <n v="2"/>
    <n v="956"/>
    <s v="LETTERS, LEWD  -  TELEPHONE CALLS, LEWD"/>
    <s v="1822 1906"/>
    <n v="30"/>
    <s v="M"/>
    <s v="W"/>
    <n v="502"/>
    <s v="MULTI-UNIT DWELLING (APARTMENT, DUPLEX, ETC)"/>
    <m/>
    <m/>
    <s v="IC"/>
    <s v="Invest Cont"/>
    <n v="956"/>
    <m/>
    <m/>
    <m/>
    <s v="600 S  SANTA FE                     AV"/>
    <m/>
    <n v="34.0383"/>
    <n v="-118.23050000000001"/>
    <n v="0"/>
  </r>
  <r>
    <n v="230217270"/>
    <d v="2023-09-12T00:00:00"/>
    <d v="2023-09-11T00:00:00"/>
    <n v="2100"/>
    <n v="2"/>
    <x v="5"/>
    <n v="218"/>
    <n v="2"/>
    <n v="740"/>
    <s v="VANDALISM - FELONY ($400 &amp; OVER, ALL CHURCH VANDALISMS)"/>
    <s v="0329 1307"/>
    <n v="28"/>
    <s v="F"/>
    <s v="W"/>
    <n v="122"/>
    <s v="VEHICLE, PASSENGER/TRUCK"/>
    <m/>
    <m/>
    <s v="IC"/>
    <s v="Invest Cont"/>
    <n v="740"/>
    <m/>
    <m/>
    <m/>
    <s v="1100    ECHO PARK                    AV"/>
    <m/>
    <n v="34.075200000000002"/>
    <n v="-118.25830000000001"/>
    <n v="0"/>
  </r>
  <r>
    <n v="231514289"/>
    <d v="2023-09-03T00:00:00"/>
    <d v="2023-09-02T00:00:00"/>
    <n v="2110"/>
    <n v="15"/>
    <x v="18"/>
    <n v="1526"/>
    <n v="1"/>
    <n v="210"/>
    <s v="ROBBERY"/>
    <s v="1822 0302 0334 0337 0443 0312 0327 0906 2004"/>
    <n v="27"/>
    <s v="M"/>
    <s v="H"/>
    <n v="210"/>
    <s v="RESTAURANT/FAST FOOD"/>
    <n v="102"/>
    <s v="HAND GUN"/>
    <s v="AA"/>
    <s v="Adult Arrest"/>
    <n v="210"/>
    <m/>
    <m/>
    <m/>
    <s v="11600    VICTORY                      BL"/>
    <m/>
    <n v="34.186700000000002"/>
    <n v="-118.38509999999999"/>
    <n v="1"/>
  </r>
  <r>
    <n v="230608712"/>
    <d v="2023-04-20T00:00:00"/>
    <d v="2023-04-20T00:00:00"/>
    <n v="100"/>
    <n v="6"/>
    <x v="9"/>
    <n v="678"/>
    <n v="2"/>
    <n v="626"/>
    <s v="INTIMATE PARTNER - SIMPLE ASSAULT"/>
    <s v="0400 2000 1813 1814 0416"/>
    <n v="52"/>
    <s v="F"/>
    <s v="H"/>
    <n v="101"/>
    <s v="STREET"/>
    <n v="400"/>
    <s v="STRONG-ARM (HANDS, FIST, FEET OR BODILY FORCE)"/>
    <s v="IC"/>
    <s v="Invest Cont"/>
    <n v="626"/>
    <m/>
    <m/>
    <m/>
    <s v="800 N  HARVARD                      BL"/>
    <m/>
    <n v="34.084899999999998"/>
    <n v="-118.304"/>
    <n v="0"/>
  </r>
  <r>
    <n v="232106999"/>
    <d v="2023-03-21T00:00:00"/>
    <d v="2023-03-21T00:00:00"/>
    <n v="1350"/>
    <n v="21"/>
    <x v="15"/>
    <n v="2143"/>
    <n v="1"/>
    <n v="220"/>
    <s v="ATTEMPTED ROBBERY"/>
    <s v="1822 0945 2024 0325 0443"/>
    <n v="35"/>
    <s v="M"/>
    <s v="X"/>
    <n v="243"/>
    <s v="DIY CENTER (LOWE'S,HOME DEPOT,OSH,CONTRACTORS WAREHOUSE)"/>
    <n v="511"/>
    <s v="VERBAL THREAT"/>
    <s v="IC"/>
    <s v="Invest Cont"/>
    <n v="220"/>
    <m/>
    <m/>
    <m/>
    <s v="22800    VICTORY                      BL"/>
    <m/>
    <n v="34.186500000000002"/>
    <n v="-118.62350000000001"/>
    <n v="0"/>
  </r>
  <r>
    <n v="231012867"/>
    <d v="2023-08-24T00:00:00"/>
    <d v="2023-08-24T00:00:00"/>
    <n v="218"/>
    <n v="10"/>
    <x v="11"/>
    <n v="1067"/>
    <n v="2"/>
    <n v="740"/>
    <s v="VANDALISM - FELONY ($400 &amp; OVER, ALL CHURCH VANDALISMS)"/>
    <s v="1822 0329 1420 1414"/>
    <n v="0"/>
    <s v="M"/>
    <s v="W"/>
    <n v="404"/>
    <s v="DEPARTMENT STORE"/>
    <n v="500"/>
    <s v="UNKNOWN WEAPON/OTHER WEAPON"/>
    <s v="IC"/>
    <s v="Invest Cont"/>
    <n v="740"/>
    <m/>
    <m/>
    <m/>
    <s v="17400    VENTURA                      BL"/>
    <m/>
    <n v="34.165999999999997"/>
    <n v="-118.5095"/>
    <n v="0"/>
  </r>
  <r>
    <n v="230811813"/>
    <d v="2023-07-11T00:00:00"/>
    <d v="2023-07-11T00:00:00"/>
    <n v="1520"/>
    <n v="8"/>
    <x v="12"/>
    <n v="861"/>
    <n v="2"/>
    <n v="437"/>
    <s v="RESISTING ARREST"/>
    <s v="1402 0907 2004"/>
    <n v="0"/>
    <s v="X"/>
    <s v="X"/>
    <n v="117"/>
    <s v="BEACH"/>
    <n v="400"/>
    <s v="STRONG-ARM (HANDS, FIST, FEET OR BODILY FORCE)"/>
    <s v="IC"/>
    <s v="Invest Cont"/>
    <n v="437"/>
    <n v="998"/>
    <m/>
    <m/>
    <s v="PACIFIC COAST"/>
    <s v="PACIFIC COAST"/>
    <n v="34.038499999999999"/>
    <n v="-118.5556"/>
    <n v="0"/>
  </r>
  <r>
    <n v="241314106"/>
    <d v="2024-10-21T00:00:00"/>
    <d v="2024-10-20T00:00:00"/>
    <n v="330"/>
    <n v="13"/>
    <x v="6"/>
    <n v="1321"/>
    <n v="1"/>
    <n v="330"/>
    <s v="BURGLARY FROM VEHICLE"/>
    <s v="0344 0358 1307 1822"/>
    <n v="34"/>
    <s v="M"/>
    <s v="H"/>
    <n v="101"/>
    <s v="STREET"/>
    <n v="500"/>
    <s v="UNKNOWN WEAPON/OTHER WEAPON"/>
    <s v="IC"/>
    <s v="Invest Cont"/>
    <n v="330"/>
    <m/>
    <m/>
    <m/>
    <m/>
    <m/>
    <m/>
    <m/>
    <n v="0"/>
  </r>
  <r>
    <n v="241607224"/>
    <d v="2024-04-13T00:00:00"/>
    <d v="2024-04-08T00:00:00"/>
    <n v="1900"/>
    <n v="16"/>
    <x v="20"/>
    <n v="1615"/>
    <n v="2"/>
    <n v="662"/>
    <s v="BUNCO, GRAND THEFT"/>
    <n v="701"/>
    <n v="26"/>
    <s v="M"/>
    <s v="A"/>
    <n v="750"/>
    <s v="CYBERSPACE"/>
    <m/>
    <m/>
    <s v="IC"/>
    <s v="Invest Cont"/>
    <n v="662"/>
    <m/>
    <m/>
    <m/>
    <m/>
    <m/>
    <m/>
    <m/>
    <n v="0"/>
  </r>
  <r>
    <n v="240108778"/>
    <d v="2024-03-10T00:00:00"/>
    <d v="2024-03-10T00:00:00"/>
    <n v="800"/>
    <n v="1"/>
    <x v="1"/>
    <n v="162"/>
    <n v="1"/>
    <n v="510"/>
    <s v="VEHICLE - STOLEN"/>
    <m/>
    <n v="0"/>
    <m/>
    <m/>
    <n v="101"/>
    <s v="STREET"/>
    <m/>
    <m/>
    <s v="CC"/>
    <s v="Invest Cont"/>
    <n v="510"/>
    <m/>
    <m/>
    <m/>
    <m/>
    <m/>
    <m/>
    <m/>
    <n v="1"/>
  </r>
  <r>
    <n v="240314150"/>
    <d v="2024-09-10T00:00:00"/>
    <d v="2024-09-09T00:00:00"/>
    <n v="1900"/>
    <n v="3"/>
    <x v="2"/>
    <n v="328"/>
    <n v="1"/>
    <n v="522"/>
    <s v="VEHICLE, STOLEN - OTHER (MOTORIZED SCOOTERS, BIKES, ETC)"/>
    <m/>
    <n v="0"/>
    <m/>
    <m/>
    <n v="108"/>
    <s v="PARKING LOT"/>
    <m/>
    <m/>
    <s v="IC"/>
    <s v="Invest Cont"/>
    <n v="522"/>
    <m/>
    <m/>
    <m/>
    <m/>
    <m/>
    <m/>
    <m/>
    <n v="0"/>
  </r>
  <r>
    <n v="241907952"/>
    <d v="2024-04-17T00:00:00"/>
    <d v="2024-04-17T00:00:00"/>
    <n v="340"/>
    <n v="19"/>
    <x v="16"/>
    <n v="1952"/>
    <n v="1"/>
    <n v="310"/>
    <s v="BURGLARY"/>
    <s v="1609 0344 1822 0321 0216 0213 0206"/>
    <n v="57"/>
    <s v="M"/>
    <s v="O"/>
    <n v="244"/>
    <s v="TOBACCO SHOP"/>
    <m/>
    <m/>
    <s v="IC"/>
    <s v="Invest Cont"/>
    <n v="310"/>
    <m/>
    <m/>
    <m/>
    <m/>
    <m/>
    <m/>
    <m/>
    <n v="0"/>
  </r>
  <r>
    <n v="240305749"/>
    <d v="2024-02-01T00:00:00"/>
    <d v="2024-02-01T00:00:00"/>
    <n v="700"/>
    <n v="3"/>
    <x v="2"/>
    <n v="317"/>
    <n v="2"/>
    <n v="354"/>
    <s v="THEFT OF IDENTITY"/>
    <s v="0100 0929 1822"/>
    <n v="31"/>
    <s v="F"/>
    <s v="H"/>
    <n v="501"/>
    <s v="SINGLE FAMILY DWELLING"/>
    <m/>
    <m/>
    <s v="IC"/>
    <s v="Invest Cont"/>
    <n v="354"/>
    <m/>
    <m/>
    <m/>
    <m/>
    <m/>
    <m/>
    <m/>
    <n v="0"/>
  </r>
  <r>
    <n v="241008434"/>
    <d v="2024-05-02T00:00:00"/>
    <d v="2024-05-02T00:00:00"/>
    <n v="2230"/>
    <n v="10"/>
    <x v="11"/>
    <n v="1088"/>
    <n v="2"/>
    <n v="888"/>
    <s v="TRESPASSING"/>
    <s v="1822 2004 1275 1420"/>
    <n v="62"/>
    <s v="M"/>
    <s v="O"/>
    <n v="501"/>
    <s v="SINGLE FAMILY DWELLING"/>
    <m/>
    <m/>
    <s v="IC"/>
    <s v="Invest Cont"/>
    <n v="888"/>
    <m/>
    <m/>
    <m/>
    <m/>
    <m/>
    <m/>
    <m/>
    <n v="0"/>
  </r>
  <r>
    <n v="241808900"/>
    <d v="2024-04-16T00:00:00"/>
    <d v="2024-04-16T00:00:00"/>
    <n v="1500"/>
    <n v="18"/>
    <x v="17"/>
    <n v="1827"/>
    <n v="2"/>
    <n v="930"/>
    <s v="CRIMINAL THREATS - NO WEAPON DISPLAYED"/>
    <s v="0913 0443 0432 0603 1202"/>
    <n v="74"/>
    <s v="M"/>
    <s v="B"/>
    <n v="501"/>
    <s v="SINGLE FAMILY DWELLING"/>
    <n v="511"/>
    <s v="VERBAL THREAT"/>
    <s v="AO"/>
    <s v="Adult Other"/>
    <n v="930"/>
    <m/>
    <m/>
    <m/>
    <m/>
    <m/>
    <m/>
    <m/>
    <n v="0"/>
  </r>
  <r>
    <n v="240811170"/>
    <d v="2024-10-04T00:00:00"/>
    <d v="2024-10-04T00:00:00"/>
    <n v="1830"/>
    <n v="8"/>
    <x v="12"/>
    <n v="882"/>
    <n v="1"/>
    <n v="331"/>
    <s v="THEFT FROM MOTOR VEHICLE - GRAND ($950.01 AND OVER)"/>
    <s v="0344 1300 1822"/>
    <n v="31"/>
    <s v="F"/>
    <s v="C"/>
    <n v="108"/>
    <s v="PARKING LOT"/>
    <m/>
    <m/>
    <s v="IC"/>
    <s v="Invest Cont"/>
    <n v="331"/>
    <m/>
    <m/>
    <m/>
    <m/>
    <m/>
    <m/>
    <m/>
    <n v="0"/>
  </r>
  <r>
    <n v="240811210"/>
    <d v="2024-10-06T00:00:00"/>
    <d v="2024-10-06T00:00:00"/>
    <n v="1425"/>
    <n v="8"/>
    <x v="12"/>
    <n v="821"/>
    <n v="1"/>
    <n v="480"/>
    <s v="BIKE - STOLEN"/>
    <s v="1822 0344"/>
    <n v="31"/>
    <s v="F"/>
    <s v="O"/>
    <n v="108"/>
    <s v="PARKING LOT"/>
    <m/>
    <m/>
    <s v="IC"/>
    <s v="Invest Cont"/>
    <n v="480"/>
    <m/>
    <m/>
    <m/>
    <m/>
    <m/>
    <m/>
    <m/>
    <n v="0"/>
  </r>
  <r>
    <n v="241411232"/>
    <d v="2024-07-14T00:00:00"/>
    <d v="2024-07-12T00:00:00"/>
    <n v="1145"/>
    <n v="14"/>
    <x v="14"/>
    <n v="1483"/>
    <n v="2"/>
    <n v="354"/>
    <s v="THEFT OF IDENTITY"/>
    <n v="1501"/>
    <n v="44"/>
    <s v="F"/>
    <s v="W"/>
    <n v="501"/>
    <s v="SINGLE FAMILY DWELLING"/>
    <m/>
    <m/>
    <s v="IC"/>
    <s v="Invest Cont"/>
    <n v="354"/>
    <m/>
    <m/>
    <m/>
    <m/>
    <m/>
    <m/>
    <m/>
    <n v="0"/>
  </r>
  <r>
    <n v="240712914"/>
    <d v="2024-11-27T00:00:00"/>
    <d v="2024-11-23T00:00:00"/>
    <n v="1630"/>
    <n v="7"/>
    <x v="0"/>
    <n v="724"/>
    <n v="1"/>
    <n v="341"/>
    <s v="THEFT-GRAND ($950.01 &amp; OVER)EXCPT,GUNS,FOWL,LIVESTK,PROD"/>
    <s v="0344 1822"/>
    <n v="36"/>
    <s v="F"/>
    <s v="W"/>
    <n v="109"/>
    <s v="PARK/PLAYGROUND"/>
    <m/>
    <m/>
    <s v="IC"/>
    <s v="Invest Cont"/>
    <n v="341"/>
    <m/>
    <m/>
    <m/>
    <m/>
    <m/>
    <m/>
    <m/>
    <n v="0"/>
  </r>
  <r>
    <n v="241905099"/>
    <d v="2024-01-28T00:00:00"/>
    <d v="2024-01-28T00:00:00"/>
    <n v="930"/>
    <n v="19"/>
    <x v="16"/>
    <n v="1921"/>
    <n v="2"/>
    <n v="626"/>
    <s v="INTIMATE PARTNER - SIMPLE ASSAULT"/>
    <s v="2000 0913 1814 0448 0444"/>
    <n v="44"/>
    <s v="F"/>
    <s v="B"/>
    <n v="502"/>
    <s v="MULTI-UNIT DWELLING (APARTMENT, DUPLEX, ETC)"/>
    <n v="400"/>
    <s v="STRONG-ARM (HANDS, FIST, FEET OR BODILY FORCE)"/>
    <s v="AO"/>
    <s v="Adult Other"/>
    <n v="626"/>
    <m/>
    <m/>
    <m/>
    <m/>
    <m/>
    <m/>
    <m/>
    <n v="0"/>
  </r>
  <r>
    <n v="241509272"/>
    <d v="2024-04-19T00:00:00"/>
    <d v="2024-04-19T00:00:00"/>
    <n v="1207"/>
    <n v="15"/>
    <x v="18"/>
    <n v="1524"/>
    <n v="1"/>
    <n v="442"/>
    <s v="SHOPLIFTING - PETTY THEFT ($950 &amp; UNDER)"/>
    <n v="325"/>
    <n v="22"/>
    <s v="F"/>
    <s v="H"/>
    <n v="404"/>
    <s v="DEPARTMENT STORE"/>
    <m/>
    <m/>
    <s v="IC"/>
    <s v="Invest Cont"/>
    <n v="442"/>
    <m/>
    <m/>
    <m/>
    <m/>
    <m/>
    <m/>
    <m/>
    <n v="0"/>
  </r>
  <r>
    <n v="240809395"/>
    <d v="2024-07-05T00:00:00"/>
    <d v="2024-07-05T00:00:00"/>
    <n v="1000"/>
    <n v="8"/>
    <x v="12"/>
    <n v="833"/>
    <n v="2"/>
    <n v="740"/>
    <s v="VANDALISM - FELONY ($400 &amp; OVER, ALL CHURCH VANDALISMS)"/>
    <s v="0329 1300 1307"/>
    <n v="24"/>
    <s v="F"/>
    <s v="B"/>
    <n v="101"/>
    <s v="STREET"/>
    <m/>
    <m/>
    <s v="IC"/>
    <s v="Invest Cont"/>
    <n v="740"/>
    <m/>
    <m/>
    <m/>
    <m/>
    <m/>
    <m/>
    <m/>
    <n v="0"/>
  </r>
  <r>
    <n v="241106154"/>
    <d v="2024-02-26T00:00:00"/>
    <d v="2024-02-25T00:00:00"/>
    <n v="1640"/>
    <n v="11"/>
    <x v="7"/>
    <n v="1118"/>
    <n v="1"/>
    <n v="442"/>
    <s v="SHOPLIFTING - PETTY THEFT ($950 &amp; UNDER)"/>
    <n v="325"/>
    <n v="0"/>
    <s v="X"/>
    <s v="X"/>
    <n v="203"/>
    <s v="OTHER BUSINESS"/>
    <m/>
    <m/>
    <s v="IC"/>
    <s v="Invest Cont"/>
    <n v="442"/>
    <m/>
    <m/>
    <m/>
    <m/>
    <m/>
    <m/>
    <m/>
    <n v="0"/>
  </r>
  <r>
    <n v="241910440"/>
    <d v="2024-07-26T00:00:00"/>
    <d v="2024-07-25T00:00:00"/>
    <n v="1600"/>
    <n v="19"/>
    <x v="16"/>
    <n v="1917"/>
    <n v="1"/>
    <n v="420"/>
    <s v="THEFT FROM MOTOR VEHICLE - PETTY ($950 &amp; UNDER)"/>
    <m/>
    <n v="0"/>
    <m/>
    <m/>
    <n v="101"/>
    <s v="STREET"/>
    <m/>
    <m/>
    <s v="IC"/>
    <s v="Invest Cont"/>
    <n v="420"/>
    <m/>
    <m/>
    <m/>
    <m/>
    <m/>
    <m/>
    <m/>
    <n v="0"/>
  </r>
  <r>
    <n v="241511279"/>
    <d v="2024-06-13T00:00:00"/>
    <d v="2024-06-13T00:00:00"/>
    <n v="310"/>
    <n v="15"/>
    <x v="18"/>
    <n v="1569"/>
    <n v="1"/>
    <n v="341"/>
    <s v="THEFT-GRAND ($950.01 &amp; OVER)EXCPT,GUNS,FOWL,LIVESTK,PROD"/>
    <s v="1822 0325 1309 0344"/>
    <n v="48"/>
    <s v="M"/>
    <s v="W"/>
    <n v="507"/>
    <s v="CONDOMINIUM/TOWNHOUSE"/>
    <m/>
    <m/>
    <s v="IC"/>
    <s v="Invest Cont"/>
    <n v="341"/>
    <m/>
    <m/>
    <m/>
    <m/>
    <m/>
    <m/>
    <m/>
    <n v="0"/>
  </r>
  <r>
    <n v="240115103"/>
    <d v="2024-07-20T00:00:00"/>
    <d v="2024-07-20T00:00:00"/>
    <n v="635"/>
    <n v="1"/>
    <x v="1"/>
    <n v="119"/>
    <n v="2"/>
    <n v="888"/>
    <s v="TRESPASSING"/>
    <n v="910"/>
    <n v="0"/>
    <s v="X"/>
    <s v="X"/>
    <n v="900"/>
    <s v="MTA - RED LINE - UNION STATION"/>
    <m/>
    <m/>
    <s v="IC"/>
    <s v="Invest Cont"/>
    <n v="888"/>
    <m/>
    <m/>
    <m/>
    <m/>
    <m/>
    <m/>
    <m/>
    <n v="0"/>
  </r>
  <r>
    <n v="242106091"/>
    <d v="2024-02-21T00:00:00"/>
    <d v="2024-02-21T00:00:00"/>
    <n v="1320"/>
    <n v="21"/>
    <x v="15"/>
    <n v="2156"/>
    <n v="1"/>
    <n v="442"/>
    <s v="SHOPLIFTING - PETTY THEFT ($950 &amp; UNDER)"/>
    <s v="0325 0352"/>
    <n v="30"/>
    <s v="M"/>
    <s v="X"/>
    <n v="404"/>
    <s v="DEPARTMENT STORE"/>
    <m/>
    <m/>
    <s v="JO"/>
    <s v="Juv Other"/>
    <n v="442"/>
    <m/>
    <m/>
    <m/>
    <m/>
    <m/>
    <m/>
    <m/>
    <n v="0"/>
  </r>
  <r>
    <n v="240613842"/>
    <d v="2024-12-08T00:00:00"/>
    <d v="2024-12-06T00:00:00"/>
    <n v="1640"/>
    <n v="6"/>
    <x v="9"/>
    <n v="648"/>
    <n v="1"/>
    <n v="420"/>
    <s v="THEFT FROM MOTOR VEHICLE - PETTY ($950 &amp; UNDER)"/>
    <s v="1822 0344 1300 1501"/>
    <n v="26"/>
    <s v="F"/>
    <s v="W"/>
    <n v="502"/>
    <s v="MULTI-UNIT DWELLING (APARTMENT, DUPLEX, ETC)"/>
    <m/>
    <m/>
    <s v="IC"/>
    <s v="Invest Cont"/>
    <n v="420"/>
    <m/>
    <m/>
    <m/>
    <m/>
    <m/>
    <m/>
    <m/>
    <n v="0"/>
  </r>
  <r>
    <n v="242113446"/>
    <d v="2024-11-29T00:00:00"/>
    <d v="2024-11-29T00:00:00"/>
    <n v="1830"/>
    <n v="21"/>
    <x v="15"/>
    <n v="2158"/>
    <n v="1"/>
    <n v="330"/>
    <s v="BURGLARY FROM VEHICLE"/>
    <n v="344"/>
    <n v="37"/>
    <s v="F"/>
    <s v="C"/>
    <n v="108"/>
    <s v="PARKING LOT"/>
    <m/>
    <m/>
    <s v="IC"/>
    <s v="Invest Cont"/>
    <n v="330"/>
    <m/>
    <m/>
    <m/>
    <m/>
    <m/>
    <m/>
    <m/>
    <n v="0"/>
  </r>
  <r>
    <n v="241008369"/>
    <d v="2024-04-30T00:00:00"/>
    <d v="2024-04-11T00:00:00"/>
    <n v="1340"/>
    <n v="10"/>
    <x v="11"/>
    <n v="1065"/>
    <n v="1"/>
    <n v="440"/>
    <s v="THEFT PLAIN - PETTY ($950 &amp; UNDER)"/>
    <s v="1822 0344"/>
    <n v="39"/>
    <s v="F"/>
    <s v="K"/>
    <n v="507"/>
    <s v="CONDOMINIUM/TOWNHOUSE"/>
    <m/>
    <m/>
    <s v="IC"/>
    <s v="Invest Cont"/>
    <n v="440"/>
    <m/>
    <m/>
    <m/>
    <m/>
    <m/>
    <m/>
    <m/>
    <n v="0"/>
  </r>
  <r>
    <n v="240810431"/>
    <d v="2024-08-26T00:00:00"/>
    <d v="2024-08-22T00:00:00"/>
    <n v="1933"/>
    <n v="8"/>
    <x v="12"/>
    <n v="852"/>
    <n v="1"/>
    <n v="442"/>
    <s v="SHOPLIFTING - PETTY THEFT ($950 &amp; UNDER)"/>
    <s v="1822 0325"/>
    <n v="0"/>
    <s v="X"/>
    <s v="X"/>
    <n v="203"/>
    <s v="OTHER BUSINESS"/>
    <m/>
    <m/>
    <s v="CC"/>
    <s v="Invest Cont"/>
    <n v="442"/>
    <m/>
    <m/>
    <m/>
    <m/>
    <m/>
    <m/>
    <m/>
    <n v="1"/>
  </r>
  <r>
    <n v="241410490"/>
    <d v="2024-06-18T00:00:00"/>
    <d v="2024-06-17T00:00:00"/>
    <n v="2130"/>
    <n v="14"/>
    <x v="14"/>
    <n v="1441"/>
    <n v="1"/>
    <n v="330"/>
    <s v="BURGLARY FROM VEHICLE"/>
    <n v="344"/>
    <n v="28"/>
    <s v="M"/>
    <s v="H"/>
    <n v="101"/>
    <s v="STREET"/>
    <m/>
    <m/>
    <s v="IC"/>
    <s v="Invest Cont"/>
    <n v="330"/>
    <m/>
    <m/>
    <m/>
    <m/>
    <m/>
    <m/>
    <m/>
    <n v="0"/>
  </r>
  <r>
    <n v="240508576"/>
    <d v="2024-05-01T00:00:00"/>
    <d v="2024-04-30T00:00:00"/>
    <n v="1400"/>
    <n v="5"/>
    <x v="10"/>
    <n v="557"/>
    <n v="1"/>
    <n v="330"/>
    <s v="BURGLARY FROM VEHICLE"/>
    <s v="1822 1609 0344 1307"/>
    <n v="61"/>
    <s v="M"/>
    <s v="B"/>
    <n v="101"/>
    <s v="STREET"/>
    <m/>
    <m/>
    <s v="IC"/>
    <s v="Invest Cont"/>
    <n v="330"/>
    <m/>
    <m/>
    <m/>
    <m/>
    <m/>
    <m/>
    <m/>
    <n v="0"/>
  </r>
  <r>
    <n v="242006447"/>
    <d v="2024-02-27T00:00:00"/>
    <d v="2024-02-26T00:00:00"/>
    <n v="1200"/>
    <n v="20"/>
    <x v="19"/>
    <n v="2035"/>
    <n v="2"/>
    <n v="901"/>
    <s v="VIOLATION OF RESTRAINING ORDER"/>
    <s v="2038 1814"/>
    <n v="28"/>
    <s v="F"/>
    <s v="H"/>
    <n v="502"/>
    <s v="MULTI-UNIT DWELLING (APARTMENT, DUPLEX, ETC)"/>
    <m/>
    <m/>
    <s v="AO"/>
    <s v="Adult Other"/>
    <n v="901"/>
    <m/>
    <m/>
    <m/>
    <m/>
    <m/>
    <m/>
    <m/>
    <n v="0"/>
  </r>
  <r>
    <n v="241604226"/>
    <d v="2024-01-07T00:00:00"/>
    <d v="2024-01-04T00:00:00"/>
    <n v="2100"/>
    <n v="16"/>
    <x v="20"/>
    <n v="1642"/>
    <n v="2"/>
    <n v="940"/>
    <s v="EXTORTION"/>
    <n v="1501"/>
    <n v="37"/>
    <s v="M"/>
    <s v="H"/>
    <n v="501"/>
    <s v="SINGLE FAMILY DWELLING"/>
    <m/>
    <m/>
    <s v="IC"/>
    <s v="Invest Cont"/>
    <n v="940"/>
    <m/>
    <m/>
    <m/>
    <m/>
    <m/>
    <m/>
    <m/>
    <n v="0"/>
  </r>
  <r>
    <n v="241306340"/>
    <d v="2024-02-19T00:00:00"/>
    <d v="2024-02-17T00:00:00"/>
    <n v="2330"/>
    <n v="13"/>
    <x v="6"/>
    <n v="1317"/>
    <n v="1"/>
    <n v="330"/>
    <s v="BURGLARY FROM VEHICLE"/>
    <s v="0344 0358 1307 1822"/>
    <n v="27"/>
    <s v="M"/>
    <s v="W"/>
    <n v="101"/>
    <s v="STREET"/>
    <n v="500"/>
    <s v="UNKNOWN WEAPON/OTHER WEAPON"/>
    <s v="IC"/>
    <s v="Invest Cont"/>
    <n v="330"/>
    <m/>
    <m/>
    <m/>
    <m/>
    <m/>
    <m/>
    <m/>
    <n v="0"/>
  </r>
  <r>
    <n v="241810698"/>
    <d v="2024-06-13T00:00:00"/>
    <d v="2024-06-13T00:00:00"/>
    <n v="700"/>
    <n v="18"/>
    <x v="17"/>
    <n v="1851"/>
    <n v="1"/>
    <n v="510"/>
    <s v="VEHICLE - STOLEN"/>
    <m/>
    <n v="0"/>
    <m/>
    <m/>
    <n v="101"/>
    <s v="STREET"/>
    <m/>
    <m/>
    <s v="IC"/>
    <s v="Invest Cont"/>
    <n v="510"/>
    <m/>
    <m/>
    <m/>
    <m/>
    <m/>
    <m/>
    <m/>
    <n v="0"/>
  </r>
</pivotCacheRecords>
</file>

<file path=xl/pivotCache/pivotCacheRecords3.xml><?xml version="1.0" encoding="utf-8"?>
<pivotCacheRecords xmlns="http://schemas.openxmlformats.org/spreadsheetml/2006/main" xmlns:r="http://schemas.openxmlformats.org/officeDocument/2006/relationships" count="8853">
  <r>
    <n v="190326475"/>
    <d v="2020-03-01T00:00:00"/>
    <x v="0"/>
    <n v="2130"/>
    <n v="7"/>
    <x v="0"/>
    <n v="784"/>
    <n v="1"/>
    <n v="510"/>
    <s v="VEHICLE - STOLEN"/>
    <m/>
    <n v="0"/>
    <s v="M"/>
    <s v="O"/>
    <n v="101"/>
    <s v="STREET"/>
    <m/>
    <m/>
    <s v="AA"/>
    <s v="Adult Arrest"/>
    <n v="510"/>
    <n v="998"/>
    <m/>
    <m/>
    <s v="1900 S  LONGWOOD                     AV"/>
    <m/>
    <n v="34.037500000000001"/>
    <n v="-118.3506"/>
    <n v="1"/>
    <x v="0"/>
  </r>
  <r>
    <n v="200106753"/>
    <d v="2020-02-09T00:00:00"/>
    <x v="1"/>
    <n v="1800"/>
    <n v="1"/>
    <x v="1"/>
    <n v="182"/>
    <n v="1"/>
    <n v="330"/>
    <s v="BURGLARY FROM VEHICLE"/>
    <s v="1822 1402 0344"/>
    <n v="47"/>
    <s v="M"/>
    <s v="O"/>
    <n v="128"/>
    <s v="BUS STOP/LAYOVER (ALSO QUERY 124)"/>
    <m/>
    <m/>
    <s v="IC"/>
    <s v="Invest Cont"/>
    <n v="330"/>
    <n v="998"/>
    <m/>
    <m/>
    <s v="1000 S  FLOWER                       ST"/>
    <m/>
    <n v="34.044400000000003"/>
    <n v="-118.2628"/>
    <n v="0"/>
    <x v="1"/>
  </r>
  <r>
    <n v="200320258"/>
    <d v="2020-11-11T00:00:00"/>
    <x v="2"/>
    <n v="1700"/>
    <n v="3"/>
    <x v="2"/>
    <n v="356"/>
    <n v="1"/>
    <n v="480"/>
    <s v="BIKE - STOLEN"/>
    <s v="0344 1251"/>
    <n v="19"/>
    <s v="X"/>
    <s v="X"/>
    <n v="502"/>
    <s v="MULTI-UNIT DWELLING (APARTMENT, DUPLEX, ETC)"/>
    <m/>
    <m/>
    <s v="IC"/>
    <s v="Invest Cont"/>
    <n v="480"/>
    <m/>
    <m/>
    <m/>
    <s v="1400 W  37TH                         ST"/>
    <m/>
    <n v="34.021000000000001"/>
    <n v="-118.3002"/>
    <n v="0"/>
    <x v="2"/>
  </r>
  <r>
    <n v="200907217"/>
    <d v="2023-05-10T00:00:00"/>
    <x v="3"/>
    <n v="2037"/>
    <n v="9"/>
    <x v="3"/>
    <n v="964"/>
    <n v="1"/>
    <n v="343"/>
    <s v="SHOPLIFTING-GRAND THEFT ($950.01 &amp; OVER)"/>
    <s v="0325 1501"/>
    <n v="19"/>
    <s v="M"/>
    <s v="O"/>
    <n v="405"/>
    <s v="CLOTHING STORE"/>
    <m/>
    <m/>
    <s v="IC"/>
    <s v="Invest Cont"/>
    <n v="343"/>
    <m/>
    <m/>
    <m/>
    <s v="14000    RIVERSIDE                    DR"/>
    <m/>
    <n v="34.157600000000002"/>
    <n v="-118.4387"/>
    <n v="0"/>
    <x v="3"/>
  </r>
  <r>
    <n v="200412582"/>
    <d v="2020-09-09T00:00:00"/>
    <x v="4"/>
    <n v="630"/>
    <n v="4"/>
    <x v="4"/>
    <n v="413"/>
    <n v="1"/>
    <n v="510"/>
    <s v="VEHICLE - STOLEN"/>
    <m/>
    <n v="0"/>
    <m/>
    <m/>
    <n v="101"/>
    <s v="STREET"/>
    <m/>
    <m/>
    <s v="IC"/>
    <s v="Invest Cont"/>
    <n v="510"/>
    <m/>
    <m/>
    <m/>
    <s v="200 E  AVENUE 28"/>
    <m/>
    <n v="34.082000000000001"/>
    <n v="-118.21299999999999"/>
    <n v="0"/>
    <x v="4"/>
  </r>
  <r>
    <n v="200209713"/>
    <d v="2020-05-03T00:00:00"/>
    <x v="5"/>
    <n v="1800"/>
    <n v="2"/>
    <x v="5"/>
    <n v="245"/>
    <n v="1"/>
    <n v="510"/>
    <s v="VEHICLE - STOLEN"/>
    <m/>
    <n v="0"/>
    <m/>
    <m/>
    <n v="101"/>
    <s v="STREET"/>
    <m/>
    <m/>
    <s v="IC"/>
    <s v="Invest Cont"/>
    <n v="510"/>
    <m/>
    <m/>
    <m/>
    <s v="2500 W  4TH                          ST"/>
    <m/>
    <n v="34.0642"/>
    <n v="-118.2771"/>
    <n v="0"/>
    <x v="5"/>
  </r>
  <r>
    <n v="200200759"/>
    <d v="2020-07-07T00:00:00"/>
    <x v="6"/>
    <n v="1340"/>
    <n v="2"/>
    <x v="5"/>
    <n v="265"/>
    <n v="1"/>
    <n v="648"/>
    <s v="ARSON"/>
    <s v="0329 1402 2004 1501"/>
    <n v="0"/>
    <s v="X"/>
    <s v="X"/>
    <n v="101"/>
    <s v="STREET"/>
    <m/>
    <m/>
    <s v="IC"/>
    <s v="Invest Cont"/>
    <n v="648"/>
    <n v="998"/>
    <m/>
    <m/>
    <s v="JAMES M WOOD"/>
    <s v="ALVARADO"/>
    <n v="34.053600000000003"/>
    <n v="-118.2788"/>
    <n v="0"/>
    <x v="6"/>
  </r>
  <r>
    <n v="201308739"/>
    <d v="2020-03-27T00:00:00"/>
    <x v="7"/>
    <n v="1210"/>
    <n v="13"/>
    <x v="6"/>
    <n v="1333"/>
    <n v="1"/>
    <n v="510"/>
    <s v="VEHICLE - STOLEN"/>
    <m/>
    <n v="0"/>
    <m/>
    <m/>
    <n v="101"/>
    <s v="STREET"/>
    <m/>
    <m/>
    <s v="IC"/>
    <s v="Invest Cont"/>
    <n v="510"/>
    <m/>
    <m/>
    <m/>
    <s v="3200 S  SAN PEDRO                    ST"/>
    <m/>
    <n v="34.017000000000003"/>
    <n v="-118.26430000000001"/>
    <n v="0"/>
    <x v="7"/>
  </r>
  <r>
    <n v="201112065"/>
    <d v="2020-07-31T00:00:00"/>
    <x v="8"/>
    <n v="2030"/>
    <n v="11"/>
    <x v="7"/>
    <n v="1161"/>
    <n v="1"/>
    <n v="510"/>
    <s v="VEHICLE - STOLEN"/>
    <m/>
    <n v="0"/>
    <m/>
    <m/>
    <n v="101"/>
    <s v="STREET"/>
    <m/>
    <m/>
    <s v="AA"/>
    <s v="Adult Arrest"/>
    <n v="510"/>
    <m/>
    <m/>
    <m/>
    <s v="KENMORE                      ST"/>
    <s v="FOUNTAIN"/>
    <n v="34.095300000000002"/>
    <n v="-118.2974"/>
    <n v="1"/>
    <x v="8"/>
  </r>
  <r>
    <n v="200121929"/>
    <d v="2020-12-04T00:00:00"/>
    <x v="9"/>
    <n v="2300"/>
    <n v="1"/>
    <x v="1"/>
    <n v="105"/>
    <n v="1"/>
    <n v="510"/>
    <s v="VEHICLE - STOLEN"/>
    <m/>
    <n v="0"/>
    <m/>
    <m/>
    <n v="101"/>
    <s v="STREET"/>
    <m/>
    <m/>
    <s v="IC"/>
    <s v="Invest Cont"/>
    <n v="510"/>
    <m/>
    <m/>
    <m/>
    <s v="400    SOLANO                       AV"/>
    <m/>
    <n v="34.070999999999998"/>
    <n v="-118.2302"/>
    <n v="0"/>
    <x v="9"/>
  </r>
  <r>
    <n v="201215394"/>
    <d v="2020-06-26T00:00:00"/>
    <x v="10"/>
    <n v="2200"/>
    <n v="12"/>
    <x v="8"/>
    <n v="1259"/>
    <n v="1"/>
    <n v="510"/>
    <s v="VEHICLE - STOLEN"/>
    <m/>
    <n v="0"/>
    <m/>
    <m/>
    <n v="101"/>
    <s v="STREET"/>
    <m/>
    <m/>
    <s v="IC"/>
    <s v="Invest Cont"/>
    <n v="510"/>
    <m/>
    <m/>
    <m/>
    <s v="FLORENCE"/>
    <s v="WADSWORTH"/>
    <n v="33.974699999999999"/>
    <n v="-118.2587"/>
    <n v="0"/>
    <x v="3"/>
  </r>
  <r>
    <n v="200406391"/>
    <d v="2020-03-02T00:00:00"/>
    <x v="0"/>
    <n v="1430"/>
    <n v="4"/>
    <x v="4"/>
    <n v="407"/>
    <n v="1"/>
    <n v="310"/>
    <s v="BURGLARY"/>
    <s v="0344 1607"/>
    <n v="27"/>
    <s v="M"/>
    <s v="W"/>
    <n v="221"/>
    <s v="PUBLIC STORAGE"/>
    <m/>
    <m/>
    <s v="IC"/>
    <s v="Invest Cont"/>
    <n v="310"/>
    <m/>
    <m/>
    <m/>
    <s v="4500    HUNTINGTON DR"/>
    <m/>
    <n v="34.088099999999997"/>
    <n v="-118.18770000000001"/>
    <n v="0"/>
    <x v="10"/>
  </r>
  <r>
    <n v="200114396"/>
    <d v="2020-07-06T00:00:00"/>
    <x v="11"/>
    <n v="100"/>
    <n v="1"/>
    <x v="1"/>
    <n v="157"/>
    <n v="1"/>
    <n v="510"/>
    <s v="VEHICLE - STOLEN"/>
    <m/>
    <n v="0"/>
    <m/>
    <m/>
    <n v="101"/>
    <s v="STREET"/>
    <m/>
    <m/>
    <s v="IC"/>
    <s v="Invest Cont"/>
    <n v="510"/>
    <m/>
    <m/>
    <m/>
    <s v="6TH                          ST"/>
    <s v="CROCKER"/>
    <n v="34.042299999999997"/>
    <n v="-118.2453"/>
    <n v="0"/>
    <x v="11"/>
  </r>
  <r>
    <n v="200912561"/>
    <d v="2020-07-20T00:00:00"/>
    <x v="12"/>
    <n v="700"/>
    <n v="9"/>
    <x v="3"/>
    <n v="937"/>
    <n v="1"/>
    <n v="510"/>
    <s v="VEHICLE - STOLEN"/>
    <m/>
    <n v="0"/>
    <m/>
    <m/>
    <n v="101"/>
    <s v="STREET"/>
    <m/>
    <m/>
    <s v="IC"/>
    <s v="Invest Cont"/>
    <n v="510"/>
    <m/>
    <m/>
    <m/>
    <s v="BESSEMER"/>
    <s v="RANCHITO"/>
    <n v="34.181199999999997"/>
    <n v="-118.43559999999999"/>
    <n v="0"/>
    <x v="12"/>
  </r>
  <r>
    <n v="200207955"/>
    <d v="2020-03-19T00:00:00"/>
    <x v="13"/>
    <n v="130"/>
    <n v="2"/>
    <x v="5"/>
    <n v="236"/>
    <n v="1"/>
    <n v="510"/>
    <s v="VEHICLE - STOLEN"/>
    <m/>
    <n v="0"/>
    <m/>
    <m/>
    <n v="101"/>
    <s v="STREET"/>
    <m/>
    <m/>
    <s v="IC"/>
    <s v="Invest Cont"/>
    <n v="510"/>
    <m/>
    <m/>
    <m/>
    <s v="1900    MIRAMAR                      ST"/>
    <m/>
    <n v="34.063200000000002"/>
    <n v="-118.2693"/>
    <n v="0"/>
    <x v="12"/>
  </r>
  <r>
    <n v="200112598"/>
    <d v="2020-06-01T00:00:00"/>
    <x v="14"/>
    <n v="30"/>
    <n v="1"/>
    <x v="1"/>
    <n v="153"/>
    <n v="1"/>
    <n v="310"/>
    <s v="BURGLARY"/>
    <s v="1609 0344"/>
    <n v="0"/>
    <s v="M"/>
    <s v="W"/>
    <n v="201"/>
    <s v="JEWELRY STORE"/>
    <m/>
    <m/>
    <s v="AA"/>
    <s v="Adult Arrest"/>
    <n v="310"/>
    <m/>
    <m/>
    <m/>
    <s v="600 S  BROADWAY"/>
    <m/>
    <n v="34.046700000000001"/>
    <n v="-118.252"/>
    <n v="1"/>
    <x v="12"/>
  </r>
  <r>
    <n v="200905707"/>
    <d v="2020-02-08T00:00:00"/>
    <x v="15"/>
    <n v="2000"/>
    <n v="9"/>
    <x v="3"/>
    <n v="939"/>
    <n v="1"/>
    <n v="510"/>
    <s v="VEHICLE - STOLEN"/>
    <m/>
    <n v="0"/>
    <m/>
    <m/>
    <n v="101"/>
    <s v="STREET"/>
    <m/>
    <m/>
    <s v="AO"/>
    <s v="Adult Other"/>
    <n v="510"/>
    <m/>
    <m/>
    <m/>
    <s v="AETNA"/>
    <s v="ATOLL"/>
    <n v="34.180300000000003"/>
    <n v="-118.4204"/>
    <n v="0"/>
    <x v="12"/>
  </r>
  <r>
    <n v="200215463"/>
    <d v="2020-09-26T00:00:00"/>
    <x v="16"/>
    <n v="1900"/>
    <n v="2"/>
    <x v="5"/>
    <n v="237"/>
    <n v="1"/>
    <n v="510"/>
    <s v="VEHICLE - STOLEN"/>
    <m/>
    <n v="0"/>
    <m/>
    <m/>
    <n v="101"/>
    <s v="STREET"/>
    <m/>
    <m/>
    <s v="IC"/>
    <s v="Invest Cont"/>
    <n v="510"/>
    <m/>
    <m/>
    <m/>
    <s v="1600 W  COURT                        ST"/>
    <m/>
    <n v="34.066800000000001"/>
    <n v="-118.2627"/>
    <n v="0"/>
    <x v="12"/>
  </r>
  <r>
    <n v="200308100"/>
    <d v="2020-03-07T00:00:00"/>
    <x v="17"/>
    <n v="2200"/>
    <n v="3"/>
    <x v="2"/>
    <n v="317"/>
    <n v="1"/>
    <n v="510"/>
    <s v="VEHICLE - STOLEN"/>
    <m/>
    <n v="0"/>
    <m/>
    <m/>
    <n v="101"/>
    <s v="STREET"/>
    <m/>
    <m/>
    <s v="IC"/>
    <s v="Invest Cont"/>
    <n v="510"/>
    <m/>
    <m/>
    <m/>
    <s v="VERMONT"/>
    <s v="24TH"/>
    <n v="34.034399999999998"/>
    <n v="-118.2915"/>
    <n v="0"/>
    <x v="12"/>
  </r>
  <r>
    <n v="200606074"/>
    <d v="2020-02-12T00:00:00"/>
    <x v="15"/>
    <n v="1615"/>
    <n v="6"/>
    <x v="9"/>
    <n v="646"/>
    <n v="2"/>
    <n v="805"/>
    <s v="PIMPING"/>
    <s v="1300 1402"/>
    <n v="23"/>
    <s v="F"/>
    <s v="H"/>
    <n v="101"/>
    <s v="STREET"/>
    <m/>
    <m/>
    <s v="AA"/>
    <s v="Adult Arrest"/>
    <n v="805"/>
    <n v="998"/>
    <m/>
    <m/>
    <s v="HOLLYWOOD"/>
    <s v="MC CADDEN"/>
    <n v="34.101599999999998"/>
    <n v="-118.337"/>
    <n v="1"/>
    <x v="12"/>
  </r>
  <r>
    <n v="200517540"/>
    <d v="2020-12-07T00:00:00"/>
    <x v="18"/>
    <n v="2255"/>
    <n v="5"/>
    <x v="10"/>
    <n v="541"/>
    <n v="1"/>
    <n v="510"/>
    <s v="VEHICLE - STOLEN"/>
    <m/>
    <n v="0"/>
    <m/>
    <m/>
    <n v="101"/>
    <s v="STREET"/>
    <m/>
    <m/>
    <s v="IC"/>
    <s v="Invest Cont"/>
    <n v="510"/>
    <m/>
    <m/>
    <m/>
    <s v="1400    BRETT                        PL"/>
    <m/>
    <n v="33.755299999999998"/>
    <n v="-118.3056"/>
    <n v="0"/>
    <x v="12"/>
  </r>
  <r>
    <n v="200506977"/>
    <d v="2020-03-10T00:00:00"/>
    <x v="19"/>
    <n v="30"/>
    <n v="5"/>
    <x v="10"/>
    <n v="511"/>
    <n v="1"/>
    <n v="510"/>
    <s v="VEHICLE - STOLEN"/>
    <m/>
    <n v="0"/>
    <m/>
    <m/>
    <n v="101"/>
    <s v="STREET"/>
    <m/>
    <m/>
    <s v="AA"/>
    <s v="Adult Arrest"/>
    <n v="510"/>
    <m/>
    <m/>
    <m/>
    <s v="1600 W  PACIFIC COAST                HY"/>
    <m/>
    <n v="33.7926"/>
    <n v="-118.3043"/>
    <n v="1"/>
    <x v="12"/>
  </r>
  <r>
    <n v="201110303"/>
    <d v="2020-06-11T00:00:00"/>
    <x v="20"/>
    <n v="2000"/>
    <n v="11"/>
    <x v="7"/>
    <n v="1118"/>
    <n v="1"/>
    <n v="310"/>
    <s v="BURGLARY"/>
    <s v="0344 1607"/>
    <n v="0"/>
    <s v="M"/>
    <s v="O"/>
    <n v="203"/>
    <s v="OTHER BUSINESS"/>
    <m/>
    <m/>
    <s v="IC"/>
    <s v="Invest Cont"/>
    <n v="310"/>
    <m/>
    <m/>
    <m/>
    <s v="100    AVENUE 56"/>
    <m/>
    <n v="34.108899999999998"/>
    <n v="-118.1942"/>
    <n v="0"/>
    <x v="12"/>
  </r>
  <r>
    <n v="201000767"/>
    <d v="2020-07-14T00:00:00"/>
    <x v="21"/>
    <n v="2000"/>
    <n v="10"/>
    <x v="11"/>
    <n v="1043"/>
    <n v="1"/>
    <n v="330"/>
    <s v="BURGLARY FROM VEHICLE"/>
    <s v="0344 1602 1822 1402"/>
    <n v="41"/>
    <s v="M"/>
    <s v="W"/>
    <n v="108"/>
    <s v="PARKING LOT"/>
    <m/>
    <m/>
    <s v="AA"/>
    <s v="Adult Arrest"/>
    <n v="330"/>
    <n v="998"/>
    <m/>
    <m/>
    <s v="18600    HATTERAS                     ST"/>
    <m/>
    <n v="34.177399999999999"/>
    <n v="-118.53870000000001"/>
    <n v="1"/>
    <x v="12"/>
  </r>
  <r>
    <n v="200510354"/>
    <d v="2020-06-08T00:00:00"/>
    <x v="20"/>
    <n v="330"/>
    <n v="5"/>
    <x v="10"/>
    <n v="587"/>
    <n v="1"/>
    <n v="510"/>
    <s v="VEHICLE - STOLEN"/>
    <m/>
    <n v="0"/>
    <m/>
    <m/>
    <n v="101"/>
    <s v="STREET"/>
    <m/>
    <m/>
    <s v="IC"/>
    <s v="Invest Cont"/>
    <n v="510"/>
    <m/>
    <m/>
    <m/>
    <s v="2900 S  KERCKHOFF                    AV"/>
    <m/>
    <n v="33.7179"/>
    <n v="-118.2898"/>
    <n v="0"/>
    <x v="12"/>
  </r>
  <r>
    <n v="200410136"/>
    <d v="2020-06-24T00:00:00"/>
    <x v="22"/>
    <n v="700"/>
    <n v="4"/>
    <x v="4"/>
    <n v="413"/>
    <n v="1"/>
    <n v="510"/>
    <s v="VEHICLE - STOLEN"/>
    <m/>
    <n v="0"/>
    <m/>
    <m/>
    <n v="101"/>
    <s v="STREET"/>
    <m/>
    <m/>
    <s v="IC"/>
    <s v="Invest Cont"/>
    <n v="510"/>
    <m/>
    <m/>
    <m/>
    <s v="300 E  AVENUE 31"/>
    <m/>
    <n v="34.0809"/>
    <n v="-118.2132"/>
    <n v="0"/>
    <x v="12"/>
  </r>
  <r>
    <n v="200814461"/>
    <d v="2020-09-24T00:00:00"/>
    <x v="23"/>
    <n v="1710"/>
    <n v="8"/>
    <x v="12"/>
    <n v="898"/>
    <n v="1"/>
    <n v="510"/>
    <s v="VEHICLE - STOLEN"/>
    <m/>
    <n v="0"/>
    <m/>
    <m/>
    <n v="101"/>
    <s v="STREET"/>
    <m/>
    <m/>
    <s v="IC"/>
    <s v="Invest Cont"/>
    <n v="510"/>
    <m/>
    <m/>
    <m/>
    <s v="ROBERTSON                    BL"/>
    <s v="GIBSON                       ST"/>
    <n v="34.037500000000001"/>
    <n v="-118.3886"/>
    <n v="0"/>
    <x v="12"/>
  </r>
  <r>
    <n v="201215562"/>
    <d v="2020-06-29T00:00:00"/>
    <x v="24"/>
    <n v="730"/>
    <n v="12"/>
    <x v="8"/>
    <n v="1263"/>
    <n v="1"/>
    <n v="510"/>
    <s v="VEHICLE - STOLEN"/>
    <m/>
    <n v="0"/>
    <m/>
    <m/>
    <n v="101"/>
    <s v="STREET"/>
    <m/>
    <m/>
    <s v="IC"/>
    <s v="Invest Cont"/>
    <n v="510"/>
    <m/>
    <m/>
    <m/>
    <s v="81ST"/>
    <s v="DENKER"/>
    <n v="33.965499999999999"/>
    <n v="-118.30459999999999"/>
    <n v="0"/>
    <x v="12"/>
  </r>
  <r>
    <n v="200210168"/>
    <d v="2020-05-14T00:00:00"/>
    <x v="25"/>
    <n v="2100"/>
    <n v="2"/>
    <x v="5"/>
    <n v="266"/>
    <n v="1"/>
    <n v="510"/>
    <s v="VEHICLE - STOLEN"/>
    <m/>
    <n v="0"/>
    <m/>
    <m/>
    <n v="101"/>
    <s v="STREET"/>
    <m/>
    <m/>
    <s v="IC"/>
    <s v="Invest Cont"/>
    <n v="510"/>
    <m/>
    <m/>
    <m/>
    <s v="700 S  UNION                        AV"/>
    <m/>
    <n v="34.053100000000001"/>
    <n v="-118.27379999999999"/>
    <n v="0"/>
    <x v="12"/>
  </r>
  <r>
    <n v="200714301"/>
    <d v="2020-09-27T00:00:00"/>
    <x v="26"/>
    <n v="1430"/>
    <n v="7"/>
    <x v="0"/>
    <n v="702"/>
    <n v="1"/>
    <n v="510"/>
    <s v="VEHICLE - STOLEN"/>
    <m/>
    <n v="0"/>
    <m/>
    <m/>
    <n v="101"/>
    <s v="STREET"/>
    <m/>
    <m/>
    <s v="IC"/>
    <s v="Invest Cont"/>
    <n v="510"/>
    <m/>
    <m/>
    <m/>
    <s v="800 N  FULLER                       AV"/>
    <m/>
    <n v="34.085299999999997"/>
    <n v="-118.34990000000001"/>
    <n v="0"/>
    <x v="12"/>
  </r>
  <r>
    <n v="200906009"/>
    <d v="2020-02-14T00:00:00"/>
    <x v="27"/>
    <n v="2230"/>
    <n v="9"/>
    <x v="3"/>
    <n v="914"/>
    <n v="2"/>
    <n v="806"/>
    <s v="PANDERING"/>
    <s v="0908 1212 1402"/>
    <n v="0"/>
    <s v="F"/>
    <s v="X"/>
    <n v="101"/>
    <s v="STREET"/>
    <m/>
    <m/>
    <s v="AO"/>
    <s v="Adult Other"/>
    <n v="806"/>
    <n v="998"/>
    <m/>
    <m/>
    <s v="SEPULVEDA"/>
    <s v="BASSETT"/>
    <n v="34.195799999999998"/>
    <n v="-118.4662"/>
    <n v="0"/>
    <x v="12"/>
  </r>
  <r>
    <n v="200218448"/>
    <d v="2020-12-11T00:00:00"/>
    <x v="28"/>
    <n v="2000"/>
    <n v="2"/>
    <x v="5"/>
    <n v="271"/>
    <n v="1"/>
    <n v="510"/>
    <s v="VEHICLE - STOLEN"/>
    <m/>
    <n v="0"/>
    <m/>
    <m/>
    <n v="101"/>
    <s v="STREET"/>
    <m/>
    <m/>
    <s v="IC"/>
    <s v="Invest Cont"/>
    <n v="510"/>
    <m/>
    <m/>
    <m/>
    <s v="900 S  ALVARADO                     ST"/>
    <m/>
    <n v="34.052900000000001"/>
    <n v="-118.28189999999999"/>
    <n v="0"/>
    <x v="12"/>
  </r>
  <r>
    <n v="200618540"/>
    <d v="2020-11-27T00:00:00"/>
    <x v="29"/>
    <n v="950"/>
    <n v="6"/>
    <x v="9"/>
    <n v="642"/>
    <n v="1"/>
    <n v="510"/>
    <s v="VEHICLE - STOLEN"/>
    <m/>
    <n v="0"/>
    <m/>
    <m/>
    <n v="101"/>
    <s v="STREET"/>
    <m/>
    <m/>
    <s v="IC"/>
    <s v="Invest Cont"/>
    <n v="510"/>
    <m/>
    <m/>
    <m/>
    <s v="ORANGE"/>
    <s v="SUNSET"/>
    <n v="34.098100000000002"/>
    <n v="-118.35769999999999"/>
    <n v="0"/>
    <x v="12"/>
  </r>
  <r>
    <n v="200316510"/>
    <d v="2020-08-30T00:00:00"/>
    <x v="30"/>
    <n v="2050"/>
    <n v="3"/>
    <x v="2"/>
    <n v="333"/>
    <n v="1"/>
    <n v="510"/>
    <s v="VEHICLE - STOLEN"/>
    <m/>
    <n v="0"/>
    <m/>
    <m/>
    <n v="101"/>
    <s v="STREET"/>
    <m/>
    <m/>
    <s v="AO"/>
    <s v="Adult Other"/>
    <n v="510"/>
    <m/>
    <m/>
    <m/>
    <s v="JEFFERSON"/>
    <s v="HARCOURT"/>
    <n v="34.027799999999999"/>
    <n v="-118.3378"/>
    <n v="0"/>
    <x v="12"/>
  </r>
  <r>
    <n v="200504009"/>
    <d v="2020-01-01T00:00:00"/>
    <x v="31"/>
    <n v="2100"/>
    <n v="5"/>
    <x v="10"/>
    <n v="526"/>
    <n v="2"/>
    <n v="946"/>
    <s v="OTHER MISCELLANEOUS CRIME"/>
    <s v="1501 0906 1816"/>
    <n v="0"/>
    <s v="X"/>
    <s v="X"/>
    <n v="101"/>
    <s v="STREET"/>
    <m/>
    <m/>
    <s v="AA"/>
    <s v="Adult Arrest"/>
    <n v="946"/>
    <m/>
    <m/>
    <m/>
    <s v="G"/>
    <s v="ISLAND"/>
    <n v="33.778300000000002"/>
    <n v="-118.2662"/>
    <n v="1"/>
    <x v="12"/>
  </r>
  <r>
    <n v="200808682"/>
    <d v="2020-04-25T00:00:00"/>
    <x v="32"/>
    <n v="1400"/>
    <n v="8"/>
    <x v="12"/>
    <n v="858"/>
    <n v="1"/>
    <n v="510"/>
    <s v="VEHICLE - STOLEN"/>
    <m/>
    <n v="0"/>
    <m/>
    <m/>
    <n v="101"/>
    <s v="STREET"/>
    <m/>
    <m/>
    <s v="IC"/>
    <s v="Invest Cont"/>
    <n v="510"/>
    <m/>
    <m/>
    <m/>
    <s v="8800 W  PICO                         BL"/>
    <m/>
    <n v="34.0548"/>
    <n v="-118.3837"/>
    <n v="0"/>
    <x v="12"/>
  </r>
  <r>
    <n v="200810737"/>
    <d v="2020-06-17T00:00:00"/>
    <x v="33"/>
    <n v="1600"/>
    <n v="8"/>
    <x v="12"/>
    <n v="829"/>
    <n v="1"/>
    <n v="510"/>
    <s v="VEHICLE - STOLEN"/>
    <m/>
    <n v="0"/>
    <m/>
    <m/>
    <n v="101"/>
    <s v="STREET"/>
    <m/>
    <m/>
    <s v="IC"/>
    <s v="Invest Cont"/>
    <n v="510"/>
    <m/>
    <m/>
    <m/>
    <s v="1300    WOODRUFF                     AV"/>
    <m/>
    <n v="34.063299999999998"/>
    <n v="-118.42919999999999"/>
    <n v="0"/>
    <x v="12"/>
  </r>
  <r>
    <n v="201116973"/>
    <d v="2020-12-26T00:00:00"/>
    <x v="34"/>
    <n v="332"/>
    <n v="11"/>
    <x v="7"/>
    <n v="1169"/>
    <n v="1"/>
    <n v="510"/>
    <s v="VEHICLE - STOLEN"/>
    <m/>
    <n v="0"/>
    <m/>
    <m/>
    <n v="101"/>
    <s v="STREET"/>
    <m/>
    <m/>
    <s v="IC"/>
    <s v="Invest Cont"/>
    <n v="510"/>
    <m/>
    <m/>
    <m/>
    <s v="200 S  AVENUE 51"/>
    <m/>
    <n v="34.1038"/>
    <n v="-118.1987"/>
    <n v="0"/>
    <x v="12"/>
  </r>
  <r>
    <n v="200510994"/>
    <d v="2020-06-25T00:00:00"/>
    <x v="10"/>
    <n v="230"/>
    <n v="5"/>
    <x v="10"/>
    <n v="563"/>
    <n v="1"/>
    <n v="510"/>
    <s v="VEHICLE - STOLEN"/>
    <m/>
    <n v="0"/>
    <m/>
    <m/>
    <n v="108"/>
    <s v="PARKING LOT"/>
    <m/>
    <m/>
    <s v="IC"/>
    <s v="Invest Cont"/>
    <n v="510"/>
    <m/>
    <m/>
    <m/>
    <s v="14TH                         ST"/>
    <s v="PACIFIC                      AV"/>
    <n v="33.731499999999997"/>
    <n v="-118.28789999999999"/>
    <n v="0"/>
    <x v="12"/>
  </r>
  <r>
    <n v="201107590"/>
    <d v="2020-03-22T00:00:00"/>
    <x v="35"/>
    <n v="2000"/>
    <n v="11"/>
    <x v="7"/>
    <n v="1137"/>
    <n v="1"/>
    <n v="510"/>
    <s v="VEHICLE - STOLEN"/>
    <m/>
    <n v="0"/>
    <m/>
    <m/>
    <n v="101"/>
    <s v="STREET"/>
    <m/>
    <m/>
    <s v="IC"/>
    <s v="Invest Cont"/>
    <n v="510"/>
    <m/>
    <m/>
    <m/>
    <s v="700 N  AVENUE 50"/>
    <m/>
    <n v="34.110900000000001"/>
    <n v="-118.2016"/>
    <n v="0"/>
    <x v="12"/>
  </r>
  <r>
    <n v="200119680"/>
    <d v="2020-10-19T00:00:00"/>
    <x v="36"/>
    <n v="1800"/>
    <n v="1"/>
    <x v="1"/>
    <n v="159"/>
    <n v="1"/>
    <n v="510"/>
    <s v="VEHICLE - STOLEN"/>
    <m/>
    <n v="0"/>
    <m/>
    <m/>
    <n v="108"/>
    <s v="PARKING LOT"/>
    <m/>
    <m/>
    <s v="IC"/>
    <s v="Invest Cont"/>
    <n v="510"/>
    <m/>
    <m/>
    <m/>
    <s v="1800    CONWAY                       PL"/>
    <m/>
    <n v="34.0366"/>
    <n v="-118.2325"/>
    <n v="0"/>
    <x v="12"/>
  </r>
  <r>
    <n v="200410224"/>
    <d v="2020-06-27T00:00:00"/>
    <x v="37"/>
    <n v="400"/>
    <n v="4"/>
    <x v="4"/>
    <n v="471"/>
    <n v="1"/>
    <n v="510"/>
    <s v="VEHICLE - STOLEN"/>
    <m/>
    <n v="0"/>
    <m/>
    <m/>
    <n v="108"/>
    <s v="PARKING LOT"/>
    <m/>
    <m/>
    <s v="IC"/>
    <s v="Invest Cont"/>
    <n v="510"/>
    <m/>
    <m/>
    <m/>
    <s v="4TH"/>
    <s v="CLARENCE"/>
    <n v="34.042700000000004"/>
    <n v="-118.22369999999999"/>
    <n v="0"/>
    <x v="12"/>
  </r>
  <r>
    <n v="200412621"/>
    <d v="2020-09-10T00:00:00"/>
    <x v="4"/>
    <n v="1800"/>
    <n v="4"/>
    <x v="4"/>
    <n v="467"/>
    <n v="1"/>
    <n v="510"/>
    <s v="VEHICLE - STOLEN"/>
    <m/>
    <n v="0"/>
    <m/>
    <m/>
    <n v="101"/>
    <s v="STREET"/>
    <m/>
    <m/>
    <s v="IC"/>
    <s v="Invest Cont"/>
    <n v="510"/>
    <m/>
    <m/>
    <m/>
    <s v="100 S  SOTO                         ST"/>
    <m/>
    <n v="34.042400000000001"/>
    <n v="-118.2107"/>
    <n v="0"/>
    <x v="12"/>
  </r>
  <r>
    <n v="201106871"/>
    <d v="2020-03-04T00:00:00"/>
    <x v="38"/>
    <n v="2130"/>
    <n v="11"/>
    <x v="7"/>
    <n v="1107"/>
    <n v="2"/>
    <n v="745"/>
    <s v="VANDALISM - MISDEAMEANOR ($399 OR UNDER)"/>
    <m/>
    <n v="50"/>
    <s v="M"/>
    <s v="H"/>
    <n v="101"/>
    <s v="STREET"/>
    <m/>
    <m/>
    <s v="IC"/>
    <s v="Invest Cont"/>
    <n v="745"/>
    <m/>
    <m/>
    <m/>
    <s v="6100    DELPHI                       ST"/>
    <m/>
    <n v="34.124099999999999"/>
    <n v="-118.1878"/>
    <n v="0"/>
    <x v="12"/>
  </r>
  <r>
    <n v="200111627"/>
    <d v="2020-05-12T00:00:00"/>
    <x v="39"/>
    <n v="2200"/>
    <n v="1"/>
    <x v="1"/>
    <n v="111"/>
    <n v="2"/>
    <n v="626"/>
    <s v="INTIMATE PARTNER - SIMPLE ASSAULT"/>
    <s v="2000 0416 0913"/>
    <n v="30"/>
    <s v="F"/>
    <s v="W"/>
    <n v="502"/>
    <s v="MULTI-UNIT DWELLING (APARTMENT, DUPLEX, ETC)"/>
    <n v="400"/>
    <s v="STRONG-ARM (HANDS, FIST, FEET OR BODILY FORCE)"/>
    <s v="AA"/>
    <s v="Adult Arrest"/>
    <n v="626"/>
    <n v="998"/>
    <m/>
    <m/>
    <s v="700 N  HILL                         PL"/>
    <m/>
    <n v="34.061799999999998"/>
    <n v="-118.2424"/>
    <n v="1"/>
    <x v="12"/>
  </r>
  <r>
    <n v="200109800"/>
    <d v="2020-03-29T00:00:00"/>
    <x v="40"/>
    <n v="930"/>
    <n v="1"/>
    <x v="1"/>
    <n v="163"/>
    <n v="1"/>
    <n v="330"/>
    <s v="BURGLARY FROM VEHICLE"/>
    <s v="1307 1822 0377 0329 1414 1609 0344"/>
    <n v="0"/>
    <s v="M"/>
    <s v="W"/>
    <n v="103"/>
    <s v="ALLEY"/>
    <m/>
    <m/>
    <s v="IC"/>
    <s v="Invest Cont"/>
    <n v="330"/>
    <m/>
    <m/>
    <m/>
    <s v="9TH"/>
    <s v="MAIN"/>
    <n v="34.041600000000003"/>
    <n v="-118.255"/>
    <n v="0"/>
    <x v="12"/>
  </r>
  <r>
    <n v="201225656"/>
    <d v="2020-12-02T00:00:00"/>
    <x v="41"/>
    <n v="2245"/>
    <n v="12"/>
    <x v="8"/>
    <n v="1268"/>
    <n v="1"/>
    <n v="210"/>
    <s v="ROBBERY"/>
    <s v="0344 0305 0355"/>
    <n v="21"/>
    <s v="M"/>
    <s v="H"/>
    <n v="101"/>
    <s v="STREET"/>
    <n v="511"/>
    <s v="VERBAL THREAT"/>
    <s v="IC"/>
    <s v="Invest Cont"/>
    <n v="210"/>
    <m/>
    <m/>
    <m/>
    <s v="SAN PEDRO"/>
    <s v="85TH                         ST"/>
    <n v="33.960999999999999"/>
    <n v="-118.26949999999999"/>
    <n v="0"/>
    <x v="12"/>
  </r>
  <r>
    <n v="200309451"/>
    <d v="2020-04-04T00:00:00"/>
    <x v="42"/>
    <n v="1210"/>
    <n v="3"/>
    <x v="2"/>
    <n v="361"/>
    <n v="1"/>
    <n v="310"/>
    <s v="BURGLARY"/>
    <s v="0329 0325 0344 1601"/>
    <n v="19"/>
    <s v="X"/>
    <s v="X"/>
    <n v="301"/>
    <s v="GAS STATION"/>
    <m/>
    <m/>
    <s v="IC"/>
    <s v="Invest Cont"/>
    <n v="310"/>
    <m/>
    <m/>
    <m/>
    <s v="3700 S  LA BREA                      AV"/>
    <m/>
    <n v="34.0199"/>
    <n v="-118.3556"/>
    <n v="0"/>
    <x v="12"/>
  </r>
  <r>
    <n v="200211094"/>
    <d v="2020-06-08T00:00:00"/>
    <x v="43"/>
    <n v="1200"/>
    <n v="2"/>
    <x v="5"/>
    <n v="237"/>
    <n v="1"/>
    <n v="341"/>
    <s v="THEFT-GRAND ($950.01 &amp; OVER)EXCPT,GUNS,FOWL,LIVESTK,PROD"/>
    <s v="1822 0344 1309 0601"/>
    <n v="0"/>
    <s v="X"/>
    <s v="X"/>
    <n v="247"/>
    <s v="CAR WASH"/>
    <m/>
    <m/>
    <s v="IC"/>
    <s v="Invest Cont"/>
    <n v="341"/>
    <m/>
    <m/>
    <m/>
    <s v="1600 W  TEMPLE                       ST"/>
    <m/>
    <n v="34.068199999999997"/>
    <n v="-118.26090000000001"/>
    <n v="0"/>
    <x v="12"/>
  </r>
  <r>
    <n v="201212036"/>
    <d v="2020-05-02T00:00:00"/>
    <x v="44"/>
    <n v="2330"/>
    <n v="12"/>
    <x v="8"/>
    <n v="1268"/>
    <n v="1"/>
    <n v="230"/>
    <s v="ASSAULT WITH DEADLY WEAPON, AGGRAVATED ASSAULT"/>
    <s v="1822 0411"/>
    <n v="28"/>
    <s v="F"/>
    <s v="B"/>
    <n v="501"/>
    <s v="SINGLE FAMILY DWELLING"/>
    <n v="201"/>
    <s v="KNIFE WITH BLADE OVER 6 INCHES IN LENGTH"/>
    <s v="IC"/>
    <s v="Invest Cont"/>
    <n v="230"/>
    <m/>
    <m/>
    <m/>
    <s v="100 E  82ND                         ST"/>
    <m/>
    <n v="33.965400000000002"/>
    <n v="-118.2739"/>
    <n v="0"/>
    <x v="12"/>
  </r>
  <r>
    <n v="200914517"/>
    <d v="2020-09-10T00:00:00"/>
    <x v="4"/>
    <n v="1735"/>
    <n v="9"/>
    <x v="3"/>
    <n v="909"/>
    <n v="2"/>
    <n v="354"/>
    <s v="THEFT OF IDENTITY"/>
    <s v="0377 1822 0928"/>
    <n v="40"/>
    <s v="M"/>
    <s v="O"/>
    <n v="507"/>
    <s v="CONDOMINIUM/TOWNHOUSE"/>
    <m/>
    <m/>
    <s v="IC"/>
    <s v="Invest Cont"/>
    <n v="354"/>
    <m/>
    <m/>
    <m/>
    <s v="13600    LEADWELL                     ST"/>
    <m/>
    <n v="34.203899999999997"/>
    <n v="-118.4312"/>
    <n v="0"/>
    <x v="12"/>
  </r>
  <r>
    <n v="200105246"/>
    <d v="2020-01-18T00:00:00"/>
    <x v="45"/>
    <n v="940"/>
    <n v="1"/>
    <x v="1"/>
    <n v="118"/>
    <n v="2"/>
    <n v="624"/>
    <s v="BATTERY - SIMPLE ASSAULT"/>
    <s v="0913 0400"/>
    <n v="42"/>
    <s v="M"/>
    <s v="A"/>
    <n v="502"/>
    <s v="MULTI-UNIT DWELLING (APARTMENT, DUPLEX, ETC)"/>
    <n v="400"/>
    <s v="STRONG-ARM (HANDS, FIST, FEET OR BODILY FORCE)"/>
    <s v="AA"/>
    <s v="Adult Arrest"/>
    <n v="624"/>
    <m/>
    <m/>
    <m/>
    <s v="200 E  BLOOM                        ST"/>
    <m/>
    <n v="34.063899999999997"/>
    <n v="-118.2295"/>
    <n v="1"/>
    <x v="12"/>
  </r>
  <r>
    <n v="201106067"/>
    <d v="2020-02-15T00:00:00"/>
    <x v="46"/>
    <n v="1830"/>
    <n v="11"/>
    <x v="7"/>
    <n v="1101"/>
    <n v="1"/>
    <n v="330"/>
    <s v="BURGLARY FROM VEHICLE"/>
    <s v="0344 0352 1307"/>
    <n v="43"/>
    <s v="M"/>
    <s v="A"/>
    <n v="108"/>
    <s v="PARKING LOT"/>
    <m/>
    <m/>
    <s v="IC"/>
    <s v="Invest Cont"/>
    <n v="330"/>
    <m/>
    <m/>
    <m/>
    <s v="2700 N  VERMONT                      AV"/>
    <m/>
    <n v="34.117899999999999"/>
    <n v="-118.29300000000001"/>
    <n v="0"/>
    <x v="12"/>
  </r>
  <r>
    <n v="201116118"/>
    <d v="2020-11-27T00:00:00"/>
    <x v="47"/>
    <n v="1200"/>
    <n v="11"/>
    <x v="7"/>
    <n v="1141"/>
    <n v="2"/>
    <n v="354"/>
    <s v="THEFT OF IDENTITY"/>
    <s v="0930 1822"/>
    <n v="26"/>
    <s v="M"/>
    <s v="W"/>
    <n v="501"/>
    <s v="SINGLE FAMILY DWELLING"/>
    <m/>
    <m/>
    <s v="IC"/>
    <s v="Invest Cont"/>
    <n v="354"/>
    <m/>
    <m/>
    <m/>
    <s v="2000 N  VERMONT                      AV"/>
    <m/>
    <n v="34.109499999999997"/>
    <n v="-118.2958"/>
    <n v="0"/>
    <x v="12"/>
  </r>
  <r>
    <n v="200716724"/>
    <d v="2020-12-04T00:00:00"/>
    <x v="9"/>
    <n v="811"/>
    <n v="7"/>
    <x v="0"/>
    <n v="722"/>
    <n v="1"/>
    <n v="442"/>
    <s v="SHOPLIFTING - PETTY THEFT ($950 &amp; UNDER)"/>
    <s v="0325 0104"/>
    <n v="19"/>
    <s v="M"/>
    <s v="O"/>
    <n v="203"/>
    <s v="OTHER BUSINESS"/>
    <m/>
    <m/>
    <s v="IC"/>
    <s v="Invest Cont"/>
    <n v="442"/>
    <m/>
    <m/>
    <m/>
    <s v="8400    BEVERLY                      BL"/>
    <m/>
    <n v="34.076099999999997"/>
    <n v="-118.3737"/>
    <n v="0"/>
    <x v="12"/>
  </r>
  <r>
    <n v="200217442"/>
    <d v="2020-11-15T00:00:00"/>
    <x v="48"/>
    <n v="310"/>
    <n v="2"/>
    <x v="5"/>
    <n v="218"/>
    <n v="1"/>
    <n v="310"/>
    <s v="BURGLARY"/>
    <s v="1822 1609 0329 0344 0352"/>
    <n v="36"/>
    <s v="M"/>
    <s v="W"/>
    <n v="210"/>
    <s v="RESTAURANT/FAST FOOD"/>
    <n v="500"/>
    <s v="UNKNOWN WEAPON/OTHER WEAPON"/>
    <s v="IC"/>
    <s v="Invest Cont"/>
    <n v="310"/>
    <m/>
    <m/>
    <m/>
    <s v="1500 W  SUNSET                       BL"/>
    <m/>
    <n v="34.075800000000001"/>
    <n v="-118.2552"/>
    <n v="0"/>
    <x v="12"/>
  </r>
  <r>
    <n v="200914052"/>
    <d v="2020-08-27T00:00:00"/>
    <x v="49"/>
    <n v="1255"/>
    <n v="9"/>
    <x v="3"/>
    <n v="935"/>
    <n v="2"/>
    <n v="624"/>
    <s v="BATTERY - SIMPLE ASSAULT"/>
    <n v="444"/>
    <n v="57"/>
    <s v="F"/>
    <s v="H"/>
    <n v="102"/>
    <s v="SIDEWALK"/>
    <n v="400"/>
    <s v="STRONG-ARM (HANDS, FIST, FEET OR BODILY FORCE)"/>
    <s v="IC"/>
    <s v="Invest Cont"/>
    <n v="624"/>
    <m/>
    <m/>
    <m/>
    <s v="14100    SYLVAN                       ST"/>
    <m/>
    <n v="34.184699999999999"/>
    <n v="-118.44"/>
    <n v="0"/>
    <x v="12"/>
  </r>
  <r>
    <n v="200810920"/>
    <d v="2020-06-20T00:00:00"/>
    <x v="50"/>
    <n v="1000"/>
    <n v="8"/>
    <x v="12"/>
    <n v="841"/>
    <n v="2"/>
    <n v="624"/>
    <s v="BATTERY - SIMPLE ASSAULT"/>
    <s v="1202 0448"/>
    <n v="78"/>
    <s v="F"/>
    <s v="W"/>
    <n v="510"/>
    <s v="NURSING/CONVALESCENT/RETIREMENT HOME"/>
    <n v="400"/>
    <s v="STRONG-ARM (HANDS, FIST, FEET OR BODILY FORCE)"/>
    <s v="AO"/>
    <s v="Adult Other"/>
    <n v="624"/>
    <m/>
    <m/>
    <m/>
    <s v="12100    SANTA MONICA                 BL"/>
    <m/>
    <n v="34.042299999999997"/>
    <n v="-118.46559999999999"/>
    <n v="0"/>
    <x v="12"/>
  </r>
  <r>
    <n v="201112187"/>
    <d v="2020-08-04T00:00:00"/>
    <x v="51"/>
    <n v="1900"/>
    <n v="11"/>
    <x v="7"/>
    <n v="1144"/>
    <n v="2"/>
    <n v="662"/>
    <s v="BUNCO, GRAND THEFT"/>
    <s v="0701 0913 0361"/>
    <n v="51"/>
    <s v="F"/>
    <s v="W"/>
    <n v="501"/>
    <s v="SINGLE FAMILY DWELLING"/>
    <m/>
    <m/>
    <s v="IC"/>
    <s v="Invest Cont"/>
    <n v="662"/>
    <m/>
    <m/>
    <m/>
    <s v="2100    HYPERION                     AV"/>
    <m/>
    <n v="34.098999999999997"/>
    <n v="-118.27379999999999"/>
    <n v="0"/>
    <x v="12"/>
  </r>
  <r>
    <n v="201212259"/>
    <d v="2020-05-05T00:00:00"/>
    <x v="52"/>
    <n v="932"/>
    <n v="12"/>
    <x v="8"/>
    <n v="1239"/>
    <n v="1"/>
    <n v="343"/>
    <s v="SHOPLIFTING-GRAND THEFT ($950.01 &amp; OVER)"/>
    <s v="0315 0325 0344 0324"/>
    <n v="0"/>
    <s v="X"/>
    <s v="X"/>
    <n v="402"/>
    <s v="MARKET"/>
    <m/>
    <m/>
    <s v="IC"/>
    <s v="Invest Cont"/>
    <n v="343"/>
    <m/>
    <m/>
    <m/>
    <s v="5900 S  FIGUEROA                     ST"/>
    <m/>
    <n v="33.987400000000001"/>
    <n v="-118.28270000000001"/>
    <n v="0"/>
    <x v="12"/>
  </r>
  <r>
    <n v="200918185"/>
    <d v="2020-12-07T00:00:00"/>
    <x v="53"/>
    <n v="1203"/>
    <n v="9"/>
    <x v="3"/>
    <n v="935"/>
    <n v="2"/>
    <n v="900"/>
    <s v="VIOLATION OF COURT ORDER"/>
    <s v="2000 2038"/>
    <n v="52"/>
    <s v="F"/>
    <s v="W"/>
    <n v="725"/>
    <s v="GOVERNMENT FACILITY (FEDERAL,STATE, COUNTY &amp; CITY)"/>
    <m/>
    <m/>
    <s v="AA"/>
    <s v="Adult Arrest"/>
    <n v="900"/>
    <m/>
    <m/>
    <m/>
    <s v="6200    SYLMAR                       AV"/>
    <m/>
    <n v="34.183700000000002"/>
    <n v="-118.4465"/>
    <n v="1"/>
    <x v="12"/>
  </r>
  <r>
    <n v="200105289"/>
    <d v="2020-01-19T00:00:00"/>
    <x v="54"/>
    <n v="1700"/>
    <n v="1"/>
    <x v="1"/>
    <n v="119"/>
    <n v="1"/>
    <n v="510"/>
    <s v="VEHICLE - STOLEN"/>
    <m/>
    <n v="0"/>
    <m/>
    <m/>
    <n v="104"/>
    <s v="DRIVEWAY"/>
    <m/>
    <m/>
    <s v="IC"/>
    <s v="Invest Cont"/>
    <n v="510"/>
    <m/>
    <m/>
    <m/>
    <s v="400    BAUCHET                      ST"/>
    <m/>
    <n v="34.058700000000002"/>
    <n v="-118.233"/>
    <n v="0"/>
    <x v="12"/>
  </r>
  <r>
    <n v="200516527"/>
    <d v="2020-11-12T00:00:00"/>
    <x v="55"/>
    <n v="430"/>
    <n v="5"/>
    <x v="10"/>
    <n v="508"/>
    <n v="1"/>
    <n v="510"/>
    <s v="VEHICLE - STOLEN"/>
    <m/>
    <n v="0"/>
    <m/>
    <m/>
    <n v="104"/>
    <s v="DRIVEWAY"/>
    <m/>
    <m/>
    <s v="IC"/>
    <s v="Invest Cont"/>
    <n v="510"/>
    <m/>
    <m/>
    <m/>
    <s v="23400    PRESIDENT                    AV"/>
    <m/>
    <n v="33.812899999999999"/>
    <n v="-118.30710000000001"/>
    <n v="0"/>
    <x v="12"/>
  </r>
  <r>
    <n v="200609101"/>
    <d v="2020-04-15T00:00:00"/>
    <x v="56"/>
    <n v="1300"/>
    <n v="6"/>
    <x v="9"/>
    <n v="648"/>
    <n v="1"/>
    <n v="510"/>
    <s v="VEHICLE - STOLEN"/>
    <m/>
    <n v="0"/>
    <m/>
    <m/>
    <n v="108"/>
    <s v="PARKING LOT"/>
    <m/>
    <m/>
    <s v="AO"/>
    <s v="Adult Other"/>
    <n v="510"/>
    <m/>
    <m/>
    <m/>
    <s v="5700    HOLLYWOOD                    BL"/>
    <m/>
    <n v="34.101700000000001"/>
    <n v="-118.31359999999999"/>
    <n v="0"/>
    <x v="12"/>
  </r>
  <r>
    <n v="201210786"/>
    <d v="2020-04-11T00:00:00"/>
    <x v="57"/>
    <n v="2035"/>
    <n v="12"/>
    <x v="8"/>
    <n v="1259"/>
    <n v="1"/>
    <n v="230"/>
    <s v="ASSAULT WITH DEADLY WEAPON, AGGRAVATED ASSAULT"/>
    <s v="1822 2024 0445 0411 1218 2033"/>
    <n v="26"/>
    <s v="F"/>
    <s v="B"/>
    <n v="103"/>
    <s v="ALLEY"/>
    <n v="215"/>
    <s v="MACHETE"/>
    <s v="IC"/>
    <s v="Invest Cont"/>
    <n v="230"/>
    <m/>
    <m/>
    <m/>
    <s v="74TH                         ST"/>
    <s v="AVALON"/>
    <n v="33.972999999999999"/>
    <n v="-118.26519999999999"/>
    <n v="0"/>
    <x v="12"/>
  </r>
  <r>
    <n v="200706211"/>
    <d v="2020-02-17T00:00:00"/>
    <x v="58"/>
    <n v="2350"/>
    <n v="7"/>
    <x v="0"/>
    <n v="734"/>
    <n v="2"/>
    <n v="624"/>
    <s v="BATTERY - SIMPLE ASSAULT"/>
    <n v="444"/>
    <n v="29"/>
    <s v="F"/>
    <s v="H"/>
    <n v="502"/>
    <s v="MULTI-UNIT DWELLING (APARTMENT, DUPLEX, ETC)"/>
    <n v="400"/>
    <s v="STRONG-ARM (HANDS, FIST, FEET OR BODILY FORCE)"/>
    <s v="AO"/>
    <s v="Adult Other"/>
    <n v="624"/>
    <m/>
    <m/>
    <m/>
    <s v="6000 W  6TH                          ST"/>
    <m/>
    <n v="34.067700000000002"/>
    <n v="-118.3548"/>
    <n v="0"/>
    <x v="12"/>
  </r>
  <r>
    <n v="200514277"/>
    <d v="2020-09-17T00:00:00"/>
    <x v="59"/>
    <n v="2255"/>
    <n v="5"/>
    <x v="10"/>
    <n v="558"/>
    <n v="2"/>
    <n v="901"/>
    <s v="VIOLATION OF RESTRAINING ORDER"/>
    <s v="1813 2000 2038"/>
    <n v="46"/>
    <s v="F"/>
    <s v="H"/>
    <n v="502"/>
    <s v="MULTI-UNIT DWELLING (APARTMENT, DUPLEX, ETC)"/>
    <m/>
    <m/>
    <s v="AO"/>
    <s v="Adult Other"/>
    <n v="901"/>
    <m/>
    <m/>
    <m/>
    <s v="200 W  AMAR                         ST"/>
    <m/>
    <n v="33.747799999999998"/>
    <n v="-118.2822"/>
    <n v="0"/>
    <x v="12"/>
  </r>
  <r>
    <n v="200506268"/>
    <d v="2020-02-22T00:00:00"/>
    <x v="19"/>
    <n v="1900"/>
    <n v="5"/>
    <x v="10"/>
    <n v="511"/>
    <n v="1"/>
    <n v="440"/>
    <s v="THEFT PLAIN - PETTY ($950 &amp; UNDER)"/>
    <s v="0319 0344 0429 0448 0305"/>
    <n v="29"/>
    <s v="F"/>
    <s v="W"/>
    <n v="102"/>
    <s v="SIDEWALK"/>
    <n v="400"/>
    <s v="STRONG-ARM (HANDS, FIST, FEET OR BODILY FORCE)"/>
    <s v="IC"/>
    <s v="Invest Cont"/>
    <n v="440"/>
    <n v="624"/>
    <m/>
    <m/>
    <s v="PACIFIC COAST"/>
    <s v="VERMONT"/>
    <n v="33.7926"/>
    <n v="-118.3043"/>
    <n v="0"/>
    <x v="12"/>
  </r>
  <r>
    <n v="200119908"/>
    <d v="2020-10-24T00:00:00"/>
    <x v="60"/>
    <n v="2330"/>
    <n v="1"/>
    <x v="1"/>
    <n v="185"/>
    <n v="1"/>
    <n v="330"/>
    <s v="BURGLARY FROM VEHICLE"/>
    <s v="1609 0344 1307 1822 0329"/>
    <n v="0"/>
    <s v="F"/>
    <s v="B"/>
    <n v="108"/>
    <s v="PARKING LOT"/>
    <m/>
    <m/>
    <s v="IC"/>
    <s v="Invest Cont"/>
    <n v="330"/>
    <m/>
    <m/>
    <m/>
    <s v="1000 S  BROADWAY"/>
    <m/>
    <n v="34.040599999999998"/>
    <n v="-118.2578"/>
    <n v="0"/>
    <x v="12"/>
  </r>
  <r>
    <n v="200206940"/>
    <d v="2020-02-27T00:00:00"/>
    <x v="61"/>
    <n v="1255"/>
    <n v="2"/>
    <x v="5"/>
    <n v="216"/>
    <n v="1"/>
    <n v="230"/>
    <s v="ASSAULT WITH DEADLY WEAPON, AGGRAVATED ASSAULT"/>
    <s v="1822 0202 1309 1310 0906 0302 1100 0430"/>
    <n v="28"/>
    <s v="M"/>
    <s v="H"/>
    <n v="101"/>
    <s v="STREET"/>
    <n v="102"/>
    <s v="HAND GUN"/>
    <s v="IC"/>
    <s v="Invest Cont"/>
    <n v="230"/>
    <m/>
    <m/>
    <m/>
    <s v="BELLEVUE                     AV"/>
    <s v="CORONADO                     ST"/>
    <n v="34.075099999999999"/>
    <n v="-118.2717"/>
    <n v="0"/>
    <x v="12"/>
  </r>
  <r>
    <n v="200709456"/>
    <d v="2020-05-20T00:00:00"/>
    <x v="62"/>
    <n v="1250"/>
    <n v="7"/>
    <x v="0"/>
    <n v="773"/>
    <n v="1"/>
    <n v="330"/>
    <s v="BURGLARY FROM VEHICLE"/>
    <s v="1300 1309 1607 0344 0326"/>
    <n v="53"/>
    <s v="F"/>
    <s v="W"/>
    <n v="501"/>
    <s v="SINGLE FAMILY DWELLING"/>
    <m/>
    <m/>
    <s v="IC"/>
    <s v="Invest Cont"/>
    <n v="330"/>
    <m/>
    <m/>
    <m/>
    <s v="1800 S  COCHRAN                      AV"/>
    <m/>
    <n v="34.0443"/>
    <n v="-118.35380000000001"/>
    <n v="0"/>
    <x v="12"/>
  </r>
  <r>
    <n v="201014375"/>
    <d v="2020-10-24T00:00:00"/>
    <x v="60"/>
    <n v="2330"/>
    <n v="10"/>
    <x v="11"/>
    <n v="1025"/>
    <n v="2"/>
    <n v="740"/>
    <s v="VANDALISM - FELONY ($400 &amp; OVER, ALL CHURCH VANDALISMS)"/>
    <s v="0329 1822 1420"/>
    <n v="0"/>
    <s v="M"/>
    <s v="W"/>
    <n v="210"/>
    <s v="RESTAURANT/FAST FOOD"/>
    <m/>
    <m/>
    <s v="IC"/>
    <s v="Invest Cont"/>
    <n v="740"/>
    <m/>
    <m/>
    <m/>
    <s v="6800    RESEDA                       BL"/>
    <m/>
    <n v="34.193899999999999"/>
    <n v="-118.536"/>
    <n v="0"/>
    <x v="12"/>
  </r>
  <r>
    <n v="200117110"/>
    <d v="2020-08-28T00:00:00"/>
    <x v="44"/>
    <n v="100"/>
    <n v="1"/>
    <x v="1"/>
    <n v="154"/>
    <n v="1"/>
    <n v="121"/>
    <s v="RAPE, FORCIBLE"/>
    <s v="0537 0527 1814 0522 0516 2000 1206 2001 0913"/>
    <n v="22"/>
    <s v="F"/>
    <s v="H"/>
    <n v="502"/>
    <s v="MULTI-UNIT DWELLING (APARTMENT, DUPLEX, ETC)"/>
    <n v="400"/>
    <s v="STRONG-ARM (HANDS, FIST, FEET OR BODILY FORCE)"/>
    <s v="IC"/>
    <s v="Invest Cont"/>
    <n v="121"/>
    <m/>
    <m/>
    <m/>
    <s v="500 S  MAIN                         ST"/>
    <m/>
    <n v="34.046500000000002"/>
    <n v="-118.2488"/>
    <n v="0"/>
    <x v="12"/>
  </r>
  <r>
    <n v="200610130"/>
    <d v="2020-05-11T00:00:00"/>
    <x v="63"/>
    <n v="1130"/>
    <n v="6"/>
    <x v="9"/>
    <n v="645"/>
    <n v="1"/>
    <n v="210"/>
    <s v="ROBBERY"/>
    <s v="0325 0601 0104 0400 0945 1822"/>
    <n v="0"/>
    <s v="X"/>
    <s v="X"/>
    <n v="401"/>
    <s v="MINI-MART"/>
    <n v="400"/>
    <s v="STRONG-ARM (HANDS, FIST, FEET OR BODILY FORCE)"/>
    <s v="AA"/>
    <s v="Adult Arrest"/>
    <n v="210"/>
    <m/>
    <m/>
    <m/>
    <s v="7000 W  SUNSET                       BL"/>
    <m/>
    <n v="34.097999999999999"/>
    <n v="-118.3416"/>
    <n v="1"/>
    <x v="12"/>
  </r>
  <r>
    <n v="200714035"/>
    <d v="2020-09-20T00:00:00"/>
    <x v="64"/>
    <n v="1"/>
    <n v="7"/>
    <x v="0"/>
    <n v="715"/>
    <n v="1"/>
    <n v="331"/>
    <s v="THEFT FROM MOTOR VEHICLE - GRAND ($950.01 AND OVER)"/>
    <s v="1822 0344 1300 0385"/>
    <n v="70"/>
    <s v="F"/>
    <s v="W"/>
    <n v="101"/>
    <s v="STREET"/>
    <m/>
    <m/>
    <s v="IC"/>
    <s v="Invest Cont"/>
    <n v="331"/>
    <m/>
    <m/>
    <m/>
    <s v="400 N  ALTA VISTA                   BL"/>
    <m/>
    <n v="34.078299999999999"/>
    <n v="-118.34739999999999"/>
    <n v="0"/>
    <x v="12"/>
  </r>
  <r>
    <n v="200210863"/>
    <d v="2020-06-01T00:00:00"/>
    <x v="65"/>
    <n v="1525"/>
    <n v="2"/>
    <x v="5"/>
    <n v="235"/>
    <n v="1"/>
    <n v="510"/>
    <s v="VEHICLE - STOLEN"/>
    <m/>
    <n v="0"/>
    <m/>
    <m/>
    <n v="101"/>
    <s v="STREET"/>
    <m/>
    <m/>
    <s v="IC"/>
    <s v="Invest Cont"/>
    <n v="510"/>
    <m/>
    <m/>
    <m/>
    <s v="2200    VALLEY                       ST"/>
    <m/>
    <n v="34.065300000000001"/>
    <n v="-118.27249999999999"/>
    <n v="0"/>
    <x v="12"/>
  </r>
  <r>
    <n v="200911839"/>
    <d v="2020-07-02T00:00:00"/>
    <x v="66"/>
    <n v="1200"/>
    <n v="9"/>
    <x v="3"/>
    <n v="974"/>
    <n v="1"/>
    <n v="331"/>
    <s v="THEFT FROM MOTOR VEHICLE - GRAND ($950.01 AND OVER)"/>
    <s v="0344 0385"/>
    <n v="36"/>
    <s v="M"/>
    <s v="W"/>
    <n v="101"/>
    <s v="STREET"/>
    <m/>
    <m/>
    <s v="IC"/>
    <s v="Invest Cont"/>
    <n v="331"/>
    <m/>
    <m/>
    <m/>
    <s v="4600    WILLIS                       AV"/>
    <m/>
    <n v="34.154499999999999"/>
    <n v="-118.4552"/>
    <n v="0"/>
    <x v="12"/>
  </r>
  <r>
    <n v="200615995"/>
    <d v="2020-09-28T00:00:00"/>
    <x v="67"/>
    <n v="35"/>
    <n v="6"/>
    <x v="9"/>
    <n v="646"/>
    <n v="2"/>
    <n v="740"/>
    <s v="VANDALISM - FELONY ($400 &amp; OVER, ALL CHURCH VANDALISMS)"/>
    <s v="0329 1822"/>
    <n v="0"/>
    <s v="X"/>
    <s v="X"/>
    <n v="203"/>
    <s v="OTHER BUSINESS"/>
    <m/>
    <m/>
    <s v="IC"/>
    <s v="Invest Cont"/>
    <n v="740"/>
    <m/>
    <m/>
    <m/>
    <s v="6600 W  SUNSET                       BL"/>
    <m/>
    <n v="34.097999999999999"/>
    <n v="-118.3335"/>
    <n v="0"/>
    <x v="12"/>
  </r>
  <r>
    <n v="200200760"/>
    <d v="2020-07-07T00:00:00"/>
    <x v="6"/>
    <n v="1620"/>
    <n v="2"/>
    <x v="5"/>
    <n v="241"/>
    <n v="1"/>
    <n v="230"/>
    <s v="ASSAULT WITH DEADLY WEAPON, AGGRAVATED ASSAULT"/>
    <s v="2004 0334 0445 0416 1822 1218 0429 1223 0400"/>
    <n v="45"/>
    <s v="M"/>
    <s v="B"/>
    <n v="102"/>
    <s v="SIDEWALK"/>
    <n v="500"/>
    <s v="UNKNOWN WEAPON/OTHER WEAPON"/>
    <s v="IC"/>
    <s v="Invest Cont"/>
    <n v="230"/>
    <m/>
    <m/>
    <m/>
    <s v="6TH                          ST"/>
    <s v="BENTON                       WY"/>
    <n v="34.062800000000003"/>
    <n v="-118.2821"/>
    <n v="0"/>
    <x v="12"/>
  </r>
  <r>
    <n v="201115543"/>
    <d v="2020-11-08T00:00:00"/>
    <x v="68"/>
    <n v="1500"/>
    <n v="11"/>
    <x v="7"/>
    <n v="1183"/>
    <n v="1"/>
    <n v="330"/>
    <s v="BURGLARY FROM VEHICLE"/>
    <s v="0344 1612"/>
    <n v="42"/>
    <s v="M"/>
    <s v="W"/>
    <n v="101"/>
    <s v="STREET"/>
    <m/>
    <m/>
    <s v="IC"/>
    <s v="Invest Cont"/>
    <n v="330"/>
    <m/>
    <m/>
    <m/>
    <s v="1600 N  ALVARADO                     ST"/>
    <m/>
    <n v="34.083399999999997"/>
    <n v="-118.2599"/>
    <n v="0"/>
    <x v="12"/>
  </r>
  <r>
    <n v="200320615"/>
    <d v="2020-11-18T00:00:00"/>
    <x v="69"/>
    <n v="2300"/>
    <n v="3"/>
    <x v="2"/>
    <n v="327"/>
    <n v="1"/>
    <n v="480"/>
    <s v="BIKE - STOLEN"/>
    <s v="0344 1822"/>
    <n v="22"/>
    <s v="M"/>
    <s v="W"/>
    <n v="121"/>
    <s v="YARD (RESIDENTIAL/BUSINESS)"/>
    <m/>
    <m/>
    <s v="IC"/>
    <s v="Invest Cont"/>
    <n v="480"/>
    <m/>
    <m/>
    <m/>
    <s v="2600    ORCHARD                      AV"/>
    <m/>
    <n v="34.030299999999997"/>
    <n v="-118.28740000000001"/>
    <n v="0"/>
    <x v="12"/>
  </r>
  <r>
    <n v="200200724"/>
    <d v="2020-06-05T00:00:00"/>
    <x v="70"/>
    <n v="1850"/>
    <n v="2"/>
    <x v="5"/>
    <n v="202"/>
    <n v="2"/>
    <n v="624"/>
    <s v="BATTERY - SIMPLE ASSAULT"/>
    <s v="0913 0554 0508 0602 2001"/>
    <n v="39"/>
    <s v="M"/>
    <s v="H"/>
    <n v="502"/>
    <s v="MULTI-UNIT DWELLING (APARTMENT, DUPLEX, ETC)"/>
    <n v="400"/>
    <s v="STRONG-ARM (HANDS, FIST, FEET OR BODILY FORCE)"/>
    <s v="AA"/>
    <s v="Adult Arrest"/>
    <n v="624"/>
    <m/>
    <m/>
    <m/>
    <s v="4300    NORMAL                       AV"/>
    <m/>
    <n v="34.088799999999999"/>
    <n v="-118.2881"/>
    <n v="1"/>
    <x v="12"/>
  </r>
  <r>
    <n v="201007153"/>
    <d v="2020-03-12T00:00:00"/>
    <x v="71"/>
    <n v="640"/>
    <n v="10"/>
    <x v="11"/>
    <n v="1001"/>
    <n v="2"/>
    <n v="888"/>
    <s v="TRESPASSING"/>
    <s v="1822 2004"/>
    <n v="45"/>
    <s v="F"/>
    <s v="H"/>
    <n v="501"/>
    <s v="SINGLE FAMILY DWELLING"/>
    <m/>
    <m/>
    <s v="AA"/>
    <s v="Adult Arrest"/>
    <n v="888"/>
    <m/>
    <m/>
    <m/>
    <s v="19500    INGOMAR                      ST"/>
    <m/>
    <n v="34.212000000000003"/>
    <n v="-118.5579"/>
    <n v="1"/>
    <x v="12"/>
  </r>
  <r>
    <n v="201308239"/>
    <d v="2020-03-16T00:00:00"/>
    <x v="72"/>
    <n v="2300"/>
    <n v="13"/>
    <x v="6"/>
    <n v="1333"/>
    <n v="2"/>
    <n v="745"/>
    <s v="VANDALISM - MISDEAMEANOR ($399 OR UNDER)"/>
    <s v="1202 0329"/>
    <n v="62"/>
    <s v="M"/>
    <s v="W"/>
    <n v="510"/>
    <s v="NURSING/CONVALESCENT/RETIREMENT HOME"/>
    <m/>
    <m/>
    <s v="IC"/>
    <s v="Invest Cont"/>
    <n v="745"/>
    <m/>
    <m/>
    <m/>
    <s v="1000 E  28TH                         ST"/>
    <m/>
    <n v="34.017499999999998"/>
    <n v="-118.2574"/>
    <n v="0"/>
    <x v="12"/>
  </r>
  <r>
    <n v="200506936"/>
    <d v="2020-03-09T00:00:00"/>
    <x v="73"/>
    <n v="1830"/>
    <n v="5"/>
    <x v="10"/>
    <n v="506"/>
    <n v="1"/>
    <n v="510"/>
    <s v="VEHICLE - STOLEN"/>
    <m/>
    <n v="0"/>
    <m/>
    <m/>
    <n v="101"/>
    <s v="STREET"/>
    <m/>
    <m/>
    <s v="IC"/>
    <s v="Invest Cont"/>
    <n v="510"/>
    <m/>
    <m/>
    <m/>
    <s v="WESTERN                      AV"/>
    <s v="221ST                        ST"/>
    <n v="33.826799999999999"/>
    <n v="-118.309"/>
    <n v="0"/>
    <x v="12"/>
  </r>
  <r>
    <n v="201217850"/>
    <d v="2020-08-04T00:00:00"/>
    <x v="74"/>
    <n v="1000"/>
    <n v="12"/>
    <x v="8"/>
    <n v="1249"/>
    <n v="2"/>
    <n v="626"/>
    <s v="INTIMATE PARTNER - SIMPLE ASSAULT"/>
    <s v="0400 0416 2000 1814 0913"/>
    <n v="31"/>
    <s v="F"/>
    <s v="H"/>
    <n v="501"/>
    <s v="SINGLE FAMILY DWELLING"/>
    <n v="400"/>
    <s v="STRONG-ARM (HANDS, FIST, FEET OR BODILY FORCE)"/>
    <s v="AO"/>
    <s v="Adult Other"/>
    <n v="626"/>
    <m/>
    <m/>
    <m/>
    <s v="6700 S  FIGUEROA                     ST"/>
    <m/>
    <n v="33.9786"/>
    <n v="-118.28270000000001"/>
    <n v="0"/>
    <x v="12"/>
  </r>
  <r>
    <n v="200310566"/>
    <d v="2020-04-25T00:00:00"/>
    <x v="75"/>
    <n v="950"/>
    <n v="3"/>
    <x v="2"/>
    <n v="356"/>
    <n v="1"/>
    <n v="440"/>
    <s v="THEFT PLAIN - PETTY ($950 &amp; UNDER)"/>
    <s v="0377 0344 1822"/>
    <n v="37"/>
    <s v="M"/>
    <s v="B"/>
    <n v="402"/>
    <s v="MARKET"/>
    <m/>
    <m/>
    <s v="IC"/>
    <s v="Invest Cont"/>
    <n v="440"/>
    <m/>
    <m/>
    <m/>
    <s v="1700 W  JEFFERSON                    BL"/>
    <m/>
    <n v="34.025599999999997"/>
    <n v="-118.3061"/>
    <n v="0"/>
    <x v="12"/>
  </r>
  <r>
    <n v="201222029"/>
    <d v="2020-10-04T00:00:00"/>
    <x v="76"/>
    <n v="1800"/>
    <n v="12"/>
    <x v="8"/>
    <n v="1268"/>
    <n v="2"/>
    <n v="626"/>
    <s v="INTIMATE PARTNER - SIMPLE ASSAULT"/>
    <s v="0913 0400 0416 1813 2000 2002"/>
    <n v="32"/>
    <s v="F"/>
    <s v="H"/>
    <n v="101"/>
    <s v="STREET"/>
    <n v="400"/>
    <s v="STRONG-ARM (HANDS, FIST, FEET OR BODILY FORCE)"/>
    <s v="IC"/>
    <s v="Invest Cont"/>
    <n v="626"/>
    <m/>
    <m/>
    <m/>
    <s v="100 E  84TH                         PL"/>
    <m/>
    <n v="33.9619"/>
    <n v="-118.2717"/>
    <n v="0"/>
    <x v="12"/>
  </r>
  <r>
    <n v="201211083"/>
    <d v="2020-04-17T00:00:00"/>
    <x v="77"/>
    <n v="1700"/>
    <n v="12"/>
    <x v="8"/>
    <n v="1209"/>
    <n v="1"/>
    <n v="510"/>
    <s v="VEHICLE - STOLEN"/>
    <m/>
    <n v="0"/>
    <m/>
    <m/>
    <n v="101"/>
    <s v="STREET"/>
    <m/>
    <m/>
    <s v="IC"/>
    <s v="Invest Cont"/>
    <n v="510"/>
    <m/>
    <m/>
    <m/>
    <s v="FLOWER                       ST"/>
    <s v="49TH                         ST"/>
    <n v="33.9983"/>
    <n v="-118.2813"/>
    <n v="0"/>
    <x v="12"/>
  </r>
  <r>
    <n v="201209876"/>
    <d v="2020-03-27T00:00:00"/>
    <x v="7"/>
    <n v="1650"/>
    <n v="12"/>
    <x v="8"/>
    <n v="1263"/>
    <n v="1"/>
    <n v="210"/>
    <s v="ROBBERY"/>
    <m/>
    <n v="0"/>
    <s v="M"/>
    <s v="W"/>
    <n v="101"/>
    <s v="STREET"/>
    <n v="109"/>
    <s v="SEMI-AUTOMATIC PISTOL"/>
    <s v="IC"/>
    <s v="Invest Cont"/>
    <n v="210"/>
    <m/>
    <m/>
    <m/>
    <s v="2000 W  80TH                         ST"/>
    <m/>
    <n v="33.9664"/>
    <n v="-118.3134"/>
    <n v="0"/>
    <x v="12"/>
  </r>
  <r>
    <n v="201009044"/>
    <d v="2020-05-15T00:00:00"/>
    <x v="78"/>
    <n v="1315"/>
    <n v="10"/>
    <x v="11"/>
    <n v="1049"/>
    <n v="1"/>
    <n v="331"/>
    <s v="THEFT FROM MOTOR VEHICLE - GRAND ($950.01 AND OVER)"/>
    <s v="0344 1822 1606"/>
    <n v="0"/>
    <s v="M"/>
    <s v="W"/>
    <n v="104"/>
    <s v="DRIVEWAY"/>
    <m/>
    <m/>
    <s v="IC"/>
    <s v="Invest Cont"/>
    <n v="331"/>
    <m/>
    <m/>
    <m/>
    <s v="16800    BURBANK                      BL"/>
    <m/>
    <n v="34.171799999999998"/>
    <n v="-118.49930000000001"/>
    <n v="0"/>
    <x v="12"/>
  </r>
  <r>
    <n v="201110399"/>
    <d v="2020-06-13T00:00:00"/>
    <x v="79"/>
    <n v="1700"/>
    <n v="11"/>
    <x v="7"/>
    <n v="1145"/>
    <n v="1"/>
    <n v="330"/>
    <s v="BURGLARY FROM VEHICLE"/>
    <n v="385"/>
    <n v="34"/>
    <s v="F"/>
    <s v="O"/>
    <n v="101"/>
    <s v="STREET"/>
    <m/>
    <m/>
    <s v="IC"/>
    <s v="Invest Cont"/>
    <n v="330"/>
    <m/>
    <m/>
    <m/>
    <s v="2400 N  ALVARADO                     ST"/>
    <m/>
    <n v="34.097000000000001"/>
    <n v="-118.2518"/>
    <n v="0"/>
    <x v="12"/>
  </r>
  <r>
    <n v="201307829"/>
    <d v="2020-03-09T00:00:00"/>
    <x v="72"/>
    <n v="1600"/>
    <n v="13"/>
    <x v="6"/>
    <n v="1309"/>
    <n v="1"/>
    <n v="510"/>
    <s v="VEHICLE - STOLEN"/>
    <m/>
    <n v="0"/>
    <m/>
    <m/>
    <n v="104"/>
    <s v="DRIVEWAY"/>
    <m/>
    <m/>
    <s v="IC"/>
    <s v="Invest Cont"/>
    <n v="510"/>
    <m/>
    <m/>
    <m/>
    <s v="900    MATEO                        ST"/>
    <m/>
    <n v="34.032600000000002"/>
    <n v="-118.23220000000001"/>
    <n v="0"/>
    <x v="12"/>
  </r>
  <r>
    <n v="200311518"/>
    <d v="2020-05-18T00:00:00"/>
    <x v="80"/>
    <n v="1900"/>
    <n v="3"/>
    <x v="2"/>
    <n v="373"/>
    <n v="1"/>
    <n v="520"/>
    <s v="VEHICLE - ATTEMPT STOLEN"/>
    <s v="1300 0329 1612 1202"/>
    <n v="65"/>
    <s v="M"/>
    <s v="B"/>
    <n v="101"/>
    <s v="STREET"/>
    <m/>
    <m/>
    <s v="IC"/>
    <s v="Invest Cont"/>
    <n v="520"/>
    <m/>
    <m/>
    <m/>
    <s v="3900    HUBERT                       AV"/>
    <m/>
    <n v="34.014200000000002"/>
    <n v="-118.32810000000001"/>
    <n v="0"/>
    <x v="12"/>
  </r>
  <r>
    <n v="200304274"/>
    <d v="2020-01-05T00:00:00"/>
    <x v="81"/>
    <n v="2030"/>
    <n v="3"/>
    <x v="2"/>
    <n v="377"/>
    <n v="2"/>
    <n v="740"/>
    <s v="VANDALISM - FELONY ($400 &amp; OVER, ALL CHURCH VANDALISMS)"/>
    <s v="0329 0311 1202"/>
    <n v="60"/>
    <s v="F"/>
    <s v="B"/>
    <n v="122"/>
    <s v="VEHICLE, PASSENGER/TRUCK"/>
    <m/>
    <m/>
    <s v="IC"/>
    <s v="Invest Cont"/>
    <n v="740"/>
    <m/>
    <m/>
    <m/>
    <s v="1200    BROWNING                     BL"/>
    <m/>
    <n v="34.012099999999997"/>
    <n v="-118.2968"/>
    <n v="0"/>
    <x v="12"/>
  </r>
  <r>
    <n v="200119934"/>
    <d v="2020-10-24T00:00:00"/>
    <x v="82"/>
    <n v="645"/>
    <n v="1"/>
    <x v="1"/>
    <n v="128"/>
    <n v="2"/>
    <n v="354"/>
    <s v="THEFT OF IDENTITY"/>
    <n v="377"/>
    <n v="49"/>
    <s v="M"/>
    <s v="H"/>
    <n v="502"/>
    <s v="MULTI-UNIT DWELLING (APARTMENT, DUPLEX, ETC)"/>
    <m/>
    <m/>
    <s v="IC"/>
    <s v="Invest Cont"/>
    <n v="354"/>
    <m/>
    <m/>
    <m/>
    <s v="200 E  1ST                          ST"/>
    <m/>
    <n v="34.051200000000001"/>
    <n v="-118.2419"/>
    <n v="0"/>
    <x v="12"/>
  </r>
  <r>
    <n v="200814436"/>
    <d v="2020-09-23T00:00:00"/>
    <x v="83"/>
    <n v="1100"/>
    <n v="8"/>
    <x v="12"/>
    <n v="885"/>
    <n v="1"/>
    <n v="510"/>
    <s v="VEHICLE - STOLEN"/>
    <m/>
    <n v="0"/>
    <m/>
    <m/>
    <n v="101"/>
    <s v="STREET"/>
    <m/>
    <m/>
    <s v="IC"/>
    <s v="Invest Cont"/>
    <n v="510"/>
    <m/>
    <m/>
    <m/>
    <s v="10200    CRESTA                       DR"/>
    <m/>
    <n v="34.041699999999999"/>
    <n v="-118.4041"/>
    <n v="0"/>
    <x v="12"/>
  </r>
  <r>
    <n v="200316872"/>
    <d v="2020-09-04T00:00:00"/>
    <x v="84"/>
    <n v="900"/>
    <n v="3"/>
    <x v="2"/>
    <n v="392"/>
    <n v="1"/>
    <n v="330"/>
    <s v="BURGLARY FROM VEHICLE"/>
    <s v="1822 1601 0344 0386 1300"/>
    <n v="38"/>
    <s v="M"/>
    <s v="B"/>
    <n v="707"/>
    <s v="GARAGE/CARPORT"/>
    <m/>
    <m/>
    <s v="IC"/>
    <s v="Invest Cont"/>
    <n v="330"/>
    <m/>
    <m/>
    <m/>
    <s v="5100    CRENSHAW                     BL"/>
    <m/>
    <n v="33.996699999999997"/>
    <n v="-118.3306"/>
    <n v="0"/>
    <x v="12"/>
  </r>
  <r>
    <n v="200911119"/>
    <d v="2020-06-16T00:00:00"/>
    <x v="85"/>
    <n v="2300"/>
    <n v="9"/>
    <x v="3"/>
    <n v="906"/>
    <n v="1"/>
    <n v="330"/>
    <s v="BURGLARY FROM VEHICLE"/>
    <n v="344"/>
    <n v="37"/>
    <s v="M"/>
    <s v="O"/>
    <n v="101"/>
    <s v="STREET"/>
    <m/>
    <m/>
    <s v="IC"/>
    <s v="Invest Cont"/>
    <n v="330"/>
    <m/>
    <m/>
    <m/>
    <s v="14200    LEADWELL                     ST"/>
    <m/>
    <n v="34.204099999999997"/>
    <n v="-118.4425"/>
    <n v="0"/>
    <x v="12"/>
  </r>
  <r>
    <n v="201212066"/>
    <d v="2020-05-03T00:00:00"/>
    <x v="86"/>
    <n v="1235"/>
    <n v="12"/>
    <x v="8"/>
    <n v="1252"/>
    <n v="2"/>
    <n v="437"/>
    <s v="RESISTING ARREST"/>
    <n v="1309"/>
    <n v="0"/>
    <s v="X"/>
    <s v="X"/>
    <n v="101"/>
    <s v="STREET"/>
    <n v="400"/>
    <s v="STRONG-ARM (HANDS, FIST, FEET OR BODILY FORCE)"/>
    <s v="AA"/>
    <s v="Adult Arrest"/>
    <n v="437"/>
    <m/>
    <m/>
    <m/>
    <s v="FLORENCE                     AV"/>
    <s v="VAN NESS                     AV"/>
    <n v="33.974600000000002"/>
    <n v="-118.3177"/>
    <n v="1"/>
    <x v="12"/>
  </r>
  <r>
    <n v="200410047"/>
    <d v="2020-06-22T00:00:00"/>
    <x v="87"/>
    <n v="1"/>
    <n v="4"/>
    <x v="4"/>
    <n v="429"/>
    <n v="1"/>
    <n v="510"/>
    <s v="VEHICLE - STOLEN"/>
    <m/>
    <n v="0"/>
    <m/>
    <m/>
    <n v="101"/>
    <s v="STREET"/>
    <m/>
    <m/>
    <s v="IC"/>
    <s v="Invest Cont"/>
    <n v="510"/>
    <m/>
    <m/>
    <m/>
    <s v="5400    SHELLEY                      ST"/>
    <m/>
    <n v="34.091200000000001"/>
    <n v="-118.16240000000001"/>
    <n v="0"/>
    <x v="12"/>
  </r>
  <r>
    <n v="200312493"/>
    <d v="2020-06-10T00:00:00"/>
    <x v="88"/>
    <n v="1500"/>
    <n v="3"/>
    <x v="2"/>
    <n v="374"/>
    <n v="2"/>
    <n v="668"/>
    <s v="EMBEZZLEMENT, GRAND THEFT ($950.01 &amp; OVER)"/>
    <m/>
    <n v="0"/>
    <m/>
    <m/>
    <n v="203"/>
    <s v="OTHER BUSINESS"/>
    <m/>
    <m/>
    <s v="IC"/>
    <s v="Invest Cont"/>
    <n v="668"/>
    <m/>
    <m/>
    <m/>
    <s v="3800    3RD                          AV"/>
    <m/>
    <n v="34.018300000000004"/>
    <n v="-118.32040000000001"/>
    <n v="0"/>
    <x v="12"/>
  </r>
  <r>
    <n v="200513373"/>
    <d v="2020-08-25T00:00:00"/>
    <x v="89"/>
    <n v="246"/>
    <n v="5"/>
    <x v="10"/>
    <n v="564"/>
    <n v="1"/>
    <n v="310"/>
    <s v="BURGLARY"/>
    <s v="0344 0321"/>
    <n v="0"/>
    <s v="X"/>
    <s v="X"/>
    <n v="123"/>
    <s v="PARKING UNDERGROUND/BUILDING"/>
    <m/>
    <m/>
    <s v="IC"/>
    <s v="Invest Cont"/>
    <n v="310"/>
    <m/>
    <m/>
    <m/>
    <s v="200 W  6TH                          ST"/>
    <m/>
    <n v="33.738700000000001"/>
    <n v="-118.2814"/>
    <n v="0"/>
    <x v="12"/>
  </r>
  <r>
    <n v="201220752"/>
    <d v="2020-09-16T00:00:00"/>
    <x v="90"/>
    <n v="1230"/>
    <n v="12"/>
    <x v="8"/>
    <n v="1259"/>
    <n v="2"/>
    <n v="745"/>
    <s v="VANDALISM - MISDEAMEANOR ($399 OR UNDER)"/>
    <s v="2004 1820 0913 0329 1202"/>
    <n v="62"/>
    <s v="M"/>
    <s v="B"/>
    <n v="502"/>
    <s v="MULTI-UNIT DWELLING (APARTMENT, DUPLEX, ETC)"/>
    <m/>
    <m/>
    <s v="IC"/>
    <s v="Invest Cont"/>
    <n v="745"/>
    <m/>
    <m/>
    <m/>
    <s v="700 E  73RD                         ST"/>
    <m/>
    <n v="33.9739"/>
    <n v="-118.26300000000001"/>
    <n v="0"/>
    <x v="12"/>
  </r>
  <r>
    <n v="200318436"/>
    <d v="2020-10-05T00:00:00"/>
    <x v="91"/>
    <n v="2250"/>
    <n v="3"/>
    <x v="2"/>
    <n v="361"/>
    <n v="2"/>
    <n v="624"/>
    <s v="BATTERY - SIMPLE ASSAULT"/>
    <s v="0416 0446 0913 0361 0603"/>
    <n v="29"/>
    <s v="F"/>
    <s v="H"/>
    <n v="101"/>
    <s v="STREET"/>
    <n v="400"/>
    <s v="STRONG-ARM (HANDS, FIST, FEET OR BODILY FORCE)"/>
    <s v="AA"/>
    <s v="Adult Arrest"/>
    <n v="624"/>
    <m/>
    <m/>
    <m/>
    <s v="4800    COLISEUM                     ST"/>
    <m/>
    <n v="34.018300000000004"/>
    <n v="-118.35039999999999"/>
    <n v="1"/>
    <x v="12"/>
  </r>
  <r>
    <n v="200618244"/>
    <d v="2020-11-20T00:00:00"/>
    <x v="92"/>
    <n v="2030"/>
    <n v="6"/>
    <x v="9"/>
    <n v="643"/>
    <n v="1"/>
    <n v="510"/>
    <s v="VEHICLE - STOLEN"/>
    <m/>
    <n v="0"/>
    <m/>
    <m/>
    <n v="101"/>
    <s v="STREET"/>
    <m/>
    <m/>
    <s v="IC"/>
    <s v="Invest Cont"/>
    <n v="510"/>
    <m/>
    <m/>
    <m/>
    <s v="1600 N  LA BREA                      AV"/>
    <m/>
    <n v="34.100700000000003"/>
    <n v="-118.3494"/>
    <n v="0"/>
    <x v="12"/>
  </r>
  <r>
    <n v="200214497"/>
    <d v="2020-09-01T00:00:00"/>
    <x v="93"/>
    <n v="1340"/>
    <n v="2"/>
    <x v="5"/>
    <n v="248"/>
    <n v="2"/>
    <n v="668"/>
    <s v="EMBEZZLEMENT, GRAND THEFT ($950.01 &amp; OVER)"/>
    <s v="0913 1817 0104 0344"/>
    <n v="0"/>
    <s v="X"/>
    <s v="X"/>
    <n v="108"/>
    <s v="PARKING LOT"/>
    <m/>
    <m/>
    <s v="IC"/>
    <s v="Invest Cont"/>
    <n v="668"/>
    <m/>
    <m/>
    <m/>
    <s v="1300 W  6TH                          ST"/>
    <m/>
    <n v="34.057899999999997"/>
    <n v="-118.2649"/>
    <n v="0"/>
    <x v="12"/>
  </r>
  <r>
    <n v="200805831"/>
    <d v="2020-02-10T00:00:00"/>
    <x v="94"/>
    <n v="5"/>
    <n v="8"/>
    <x v="12"/>
    <n v="831"/>
    <n v="2"/>
    <n v="354"/>
    <s v="THEFT OF IDENTITY"/>
    <s v="0100 0930 1822"/>
    <n v="57"/>
    <s v="F"/>
    <s v="W"/>
    <n v="501"/>
    <s v="SINGLE FAMILY DWELLING"/>
    <m/>
    <m/>
    <s v="IC"/>
    <s v="Invest Cont"/>
    <n v="354"/>
    <m/>
    <m/>
    <m/>
    <s v="500 S  BURLINGAME                   AV"/>
    <m/>
    <n v="34.049399999999999"/>
    <n v="-118.4866"/>
    <n v="0"/>
    <x v="12"/>
  </r>
  <r>
    <n v="200616504"/>
    <d v="2020-10-10T00:00:00"/>
    <x v="95"/>
    <n v="2345"/>
    <n v="6"/>
    <x v="9"/>
    <n v="647"/>
    <n v="1"/>
    <n v="210"/>
    <s v="ROBBERY"/>
    <s v="0344 0334 1100 1315 0430 1407 2004"/>
    <n v="29"/>
    <s v="F"/>
    <s v="B"/>
    <n v="707"/>
    <s v="GARAGE/CARPORT"/>
    <n v="109"/>
    <s v="SEMI-AUTOMATIC PISTOL"/>
    <s v="IC"/>
    <s v="Invest Cont"/>
    <n v="210"/>
    <n v="998"/>
    <m/>
    <m/>
    <s v="5800 W  SUNSET                       BL"/>
    <m/>
    <n v="34.099800000000002"/>
    <n v="-118.3211"/>
    <n v="0"/>
    <x v="12"/>
  </r>
  <r>
    <n v="201309446"/>
    <d v="2020-04-15T00:00:00"/>
    <x v="96"/>
    <n v="1730"/>
    <n v="13"/>
    <x v="6"/>
    <n v="1324"/>
    <n v="1"/>
    <n v="410"/>
    <s v="BURGLARY FROM VEHICLE, ATTEMPTED"/>
    <s v="2004 0329 1402"/>
    <n v="30"/>
    <s v="M"/>
    <s v="H"/>
    <n v="101"/>
    <s v="STREET"/>
    <m/>
    <m/>
    <s v="AA"/>
    <s v="Adult Arrest"/>
    <n v="410"/>
    <n v="998"/>
    <m/>
    <m/>
    <s v="CENTRAL                      AV"/>
    <s v="20TH                         ST"/>
    <n v="34.023299999999999"/>
    <n v="-118.2516"/>
    <n v="1"/>
    <x v="12"/>
  </r>
  <r>
    <n v="200717189"/>
    <d v="2020-12-16T00:00:00"/>
    <x v="97"/>
    <n v="1500"/>
    <n v="7"/>
    <x v="0"/>
    <n v="765"/>
    <n v="1"/>
    <n v="330"/>
    <s v="BURGLARY FROM VEHICLE"/>
    <s v="1822 1300 0344 2019"/>
    <n v="43"/>
    <s v="F"/>
    <s v="B"/>
    <n v="102"/>
    <s v="SIDEWALK"/>
    <m/>
    <m/>
    <s v="IC"/>
    <s v="Invest Cont"/>
    <n v="330"/>
    <m/>
    <m/>
    <m/>
    <s v="PICO                         BL"/>
    <s v="COCHRAN"/>
    <n v="34.049599999999998"/>
    <n v="-118.3425"/>
    <n v="0"/>
    <x v="12"/>
  </r>
  <r>
    <n v="200817626"/>
    <d v="2020-12-17T00:00:00"/>
    <x v="98"/>
    <n v="1600"/>
    <n v="8"/>
    <x v="12"/>
    <n v="855"/>
    <n v="1"/>
    <n v="510"/>
    <s v="VEHICLE - STOLEN"/>
    <m/>
    <n v="0"/>
    <m/>
    <m/>
    <n v="101"/>
    <s v="STREET"/>
    <m/>
    <m/>
    <s v="IC"/>
    <s v="Invest Cont"/>
    <n v="510"/>
    <m/>
    <m/>
    <m/>
    <s v="1600 S  BENTLEY                      AV"/>
    <m/>
    <n v="34.048400000000001"/>
    <n v="-118.44370000000001"/>
    <n v="0"/>
    <x v="12"/>
  </r>
  <r>
    <n v="201110326"/>
    <d v="2020-06-12T00:00:00"/>
    <x v="79"/>
    <n v="2000"/>
    <n v="11"/>
    <x v="7"/>
    <n v="1138"/>
    <n v="1"/>
    <n v="510"/>
    <s v="VEHICLE - STOLEN"/>
    <m/>
    <n v="0"/>
    <m/>
    <m/>
    <n v="101"/>
    <s v="STREET"/>
    <m/>
    <m/>
    <s v="IC"/>
    <s v="Invest Cont"/>
    <n v="510"/>
    <m/>
    <m/>
    <m/>
    <s v="6200    MT ANGELUS                   DR"/>
    <m/>
    <n v="34.114800000000002"/>
    <n v="-118.18689999999999"/>
    <n v="0"/>
    <x v="12"/>
  </r>
  <r>
    <n v="201106089"/>
    <d v="2020-02-16T00:00:00"/>
    <x v="58"/>
    <n v="915"/>
    <n v="11"/>
    <x v="7"/>
    <n v="1107"/>
    <n v="2"/>
    <n v="624"/>
    <s v="BATTERY - SIMPLE ASSAULT"/>
    <s v="0555 0400 0416 0419 0913"/>
    <n v="24"/>
    <s v="F"/>
    <s v="H"/>
    <n v="501"/>
    <s v="SINGLE FAMILY DWELLING"/>
    <n v="400"/>
    <s v="STRONG-ARM (HANDS, FIST, FEET OR BODILY FORCE)"/>
    <s v="AA"/>
    <s v="Adult Arrest"/>
    <n v="624"/>
    <m/>
    <m/>
    <m/>
    <s v="6000    CRESTWOOD                    WY"/>
    <m/>
    <n v="34.130699999999997"/>
    <n v="-118.19070000000001"/>
    <n v="1"/>
    <x v="12"/>
  </r>
  <r>
    <n v="200106948"/>
    <d v="2020-02-11T00:00:00"/>
    <x v="99"/>
    <n v="1915"/>
    <n v="1"/>
    <x v="1"/>
    <n v="154"/>
    <n v="2"/>
    <n v="626"/>
    <s v="INTIMATE PARTNER - SIMPLE ASSAULT"/>
    <s v="2000 0444 0913"/>
    <n v="34"/>
    <s v="M"/>
    <s v="O"/>
    <n v="502"/>
    <s v="MULTI-UNIT DWELLING (APARTMENT, DUPLEX, ETC)"/>
    <n v="400"/>
    <s v="STRONG-ARM (HANDS, FIST, FEET OR BODILY FORCE)"/>
    <s v="IC"/>
    <s v="Invest Cont"/>
    <n v="626"/>
    <m/>
    <m/>
    <m/>
    <s v="100 E  6TH                          ST"/>
    <m/>
    <n v="34.045999999999999"/>
    <n v="-118.24930000000001"/>
    <n v="0"/>
    <x v="12"/>
  </r>
  <r>
    <n v="200806568"/>
    <d v="2020-02-27T00:00:00"/>
    <x v="100"/>
    <n v="1200"/>
    <n v="8"/>
    <x v="12"/>
    <n v="852"/>
    <n v="1"/>
    <n v="480"/>
    <s v="BIKE - STOLEN"/>
    <s v="0344 0346 1822"/>
    <n v="35"/>
    <s v="M"/>
    <s v="W"/>
    <n v="707"/>
    <s v="GARAGE/CARPORT"/>
    <m/>
    <m/>
    <s v="IC"/>
    <s v="Invest Cont"/>
    <n v="480"/>
    <m/>
    <m/>
    <m/>
    <s v="1500    BARRY                        AV"/>
    <m/>
    <n v="34.045000000000002"/>
    <n v="-118.45569999999999"/>
    <n v="0"/>
    <x v="12"/>
  </r>
  <r>
    <n v="200212443"/>
    <d v="2020-07-11T00:00:00"/>
    <x v="101"/>
    <n v="900"/>
    <n v="2"/>
    <x v="5"/>
    <n v="218"/>
    <n v="1"/>
    <n v="510"/>
    <s v="VEHICLE - STOLEN"/>
    <m/>
    <n v="0"/>
    <m/>
    <m/>
    <n v="101"/>
    <s v="STREET"/>
    <m/>
    <m/>
    <s v="IC"/>
    <s v="Invest Cont"/>
    <n v="510"/>
    <m/>
    <m/>
    <m/>
    <s v="BELLEVUE                     AV"/>
    <s v="ECHO PARK                    AV"/>
    <n v="34.069800000000001"/>
    <n v="-118.2595"/>
    <n v="0"/>
    <x v="12"/>
  </r>
  <r>
    <n v="201216960"/>
    <d v="2020-07-21T00:00:00"/>
    <x v="102"/>
    <n v="1820"/>
    <n v="12"/>
    <x v="8"/>
    <n v="1203"/>
    <n v="1"/>
    <n v="230"/>
    <s v="ASSAULT WITH DEADLY WEAPON, AGGRAVATED ASSAULT"/>
    <s v="0400 0408 0913 0429"/>
    <n v="61"/>
    <s v="M"/>
    <s v="H"/>
    <n v="501"/>
    <s v="SINGLE FAMILY DWELLING"/>
    <n v="400"/>
    <s v="STRONG-ARM (HANDS, FIST, FEET OR BODILY FORCE)"/>
    <s v="AA"/>
    <s v="Adult Arrest"/>
    <n v="230"/>
    <m/>
    <m/>
    <m/>
    <s v="1700 W  48TH                         ST"/>
    <m/>
    <n v="34.000100000000003"/>
    <n v="-118.3096"/>
    <n v="1"/>
    <x v="12"/>
  </r>
  <r>
    <n v="200914159"/>
    <d v="2020-08-30T00:00:00"/>
    <x v="103"/>
    <n v="1420"/>
    <n v="9"/>
    <x v="3"/>
    <n v="906"/>
    <n v="2"/>
    <n v="626"/>
    <s v="INTIMATE PARTNER - SIMPLE ASSAULT"/>
    <s v="2000 1814 0400"/>
    <n v="23"/>
    <s v="M"/>
    <s v="B"/>
    <n v="501"/>
    <s v="SINGLE FAMILY DWELLING"/>
    <n v="400"/>
    <s v="STRONG-ARM (HANDS, FIST, FEET OR BODILY FORCE)"/>
    <s v="AO"/>
    <s v="Adult Other"/>
    <n v="626"/>
    <m/>
    <m/>
    <m/>
    <s v="7200    KATHERINE                    AV"/>
    <m/>
    <n v="34.2012"/>
    <n v="-118.4432"/>
    <n v="0"/>
    <x v="12"/>
  </r>
  <r>
    <n v="201104052"/>
    <d v="2020-01-01T00:00:00"/>
    <x v="31"/>
    <n v="2030"/>
    <n v="11"/>
    <x v="7"/>
    <n v="1105"/>
    <n v="2"/>
    <n v="740"/>
    <s v="VANDALISM - FELONY ($400 &amp; OVER, ALL CHURCH VANDALISMS)"/>
    <s v="2004 1402 1020 1307 0329"/>
    <n v="0"/>
    <s v="X"/>
    <s v="X"/>
    <n v="502"/>
    <s v="MULTI-UNIT DWELLING (APARTMENT, DUPLEX, ETC)"/>
    <m/>
    <m/>
    <s v="AA"/>
    <s v="Adult Arrest"/>
    <n v="740"/>
    <n v="998"/>
    <m/>
    <m/>
    <s v="2400    COLORADO                     BL"/>
    <m/>
    <n v="34.144199999999998"/>
    <n v="-118.218"/>
    <n v="1"/>
    <x v="12"/>
  </r>
  <r>
    <n v="201007391"/>
    <d v="2020-03-19T00:00:00"/>
    <x v="104"/>
    <n v="1800"/>
    <n v="10"/>
    <x v="11"/>
    <n v="1063"/>
    <n v="1"/>
    <n v="310"/>
    <s v="BURGLARY"/>
    <s v="1822 1609 0321 1420"/>
    <n v="0"/>
    <s v="M"/>
    <s v="W"/>
    <n v="220"/>
    <s v="NAIL SALON"/>
    <m/>
    <m/>
    <s v="IC"/>
    <s v="Invest Cont"/>
    <n v="310"/>
    <m/>
    <m/>
    <m/>
    <s v="19000    VENTURA                      BL"/>
    <m/>
    <n v="34.172499999999999"/>
    <n v="-118.5475"/>
    <n v="0"/>
    <x v="12"/>
  </r>
  <r>
    <n v="200906435"/>
    <d v="2020-02-24T00:00:00"/>
    <x v="105"/>
    <n v="1800"/>
    <n v="9"/>
    <x v="3"/>
    <n v="914"/>
    <n v="2"/>
    <n v="956"/>
    <s v="LETTERS, LEWD  -  TELEPHONE CALLS, LEWD"/>
    <n v="1912"/>
    <n v="34"/>
    <s v="F"/>
    <s v="W"/>
    <n v="502"/>
    <s v="MULTI-UNIT DWELLING (APARTMENT, DUPLEX, ETC)"/>
    <m/>
    <m/>
    <s v="IC"/>
    <s v="Invest Cont"/>
    <n v="956"/>
    <m/>
    <m/>
    <m/>
    <s v="14900    SHERMAN                      WY"/>
    <m/>
    <n v="34.2012"/>
    <n v="-118.45740000000001"/>
    <n v="0"/>
    <x v="12"/>
  </r>
  <r>
    <n v="201114637"/>
    <d v="2020-10-14T00:00:00"/>
    <x v="106"/>
    <n v="2200"/>
    <n v="11"/>
    <x v="7"/>
    <n v="1184"/>
    <n v="1"/>
    <n v="510"/>
    <s v="VEHICLE - STOLEN"/>
    <m/>
    <n v="0"/>
    <m/>
    <m/>
    <n v="101"/>
    <s v="STREET"/>
    <m/>
    <m/>
    <s v="IC"/>
    <s v="Invest Cont"/>
    <n v="510"/>
    <m/>
    <m/>
    <m/>
    <s v="1600    ECHO PARK                    AV"/>
    <m/>
    <n v="34.081499999999998"/>
    <n v="-118.2546"/>
    <n v="0"/>
    <x v="12"/>
  </r>
  <r>
    <n v="200414361"/>
    <d v="2020-10-28T00:00:00"/>
    <x v="107"/>
    <n v="1200"/>
    <n v="4"/>
    <x v="4"/>
    <n v="487"/>
    <n v="2"/>
    <n v="354"/>
    <s v="THEFT OF IDENTITY"/>
    <n v="100"/>
    <n v="49"/>
    <s v="M"/>
    <s v="W"/>
    <n v="501"/>
    <s v="SINGLE FAMILY DWELLING"/>
    <m/>
    <m/>
    <s v="IC"/>
    <s v="Invest Cont"/>
    <n v="354"/>
    <m/>
    <m/>
    <m/>
    <s v="1100 S  FICKETT                      ST"/>
    <m/>
    <n v="34.027299999999997"/>
    <n v="-118.2176"/>
    <n v="0"/>
    <x v="12"/>
  </r>
  <r>
    <n v="200911049"/>
    <d v="2020-06-15T00:00:00"/>
    <x v="108"/>
    <n v="1025"/>
    <n v="9"/>
    <x v="3"/>
    <n v="963"/>
    <n v="1"/>
    <n v="440"/>
    <s v="THEFT PLAIN - PETTY ($950 &amp; UNDER)"/>
    <s v="0394 0344"/>
    <n v="35"/>
    <s v="F"/>
    <s v="W"/>
    <n v="119"/>
    <s v="PORCH, RESIDENTIAL"/>
    <m/>
    <m/>
    <s v="IC"/>
    <s v="Invest Cont"/>
    <n v="440"/>
    <m/>
    <m/>
    <m/>
    <s v="KESTER                       AV"/>
    <s v="MAGNOLIA                     BL"/>
    <n v="34.164900000000003"/>
    <n v="-118.45740000000001"/>
    <n v="0"/>
    <x v="12"/>
  </r>
  <r>
    <n v="200312753"/>
    <d v="2020-06-16T00:00:00"/>
    <x v="33"/>
    <n v="720"/>
    <n v="3"/>
    <x v="2"/>
    <n v="353"/>
    <n v="1"/>
    <n v="442"/>
    <s v="SHOPLIFTING - PETTY THEFT ($950 &amp; UNDER)"/>
    <s v="0325 1309 0342 2021 0104"/>
    <n v="19"/>
    <s v="X"/>
    <s v="X"/>
    <n v="403"/>
    <s v="DRUG STORE"/>
    <m/>
    <m/>
    <s v="IC"/>
    <s v="Invest Cont"/>
    <n v="442"/>
    <m/>
    <m/>
    <m/>
    <s v="3700    CRENSHAW                     BL"/>
    <m/>
    <n v="34.019100000000002"/>
    <n v="-118.3351"/>
    <n v="0"/>
    <x v="12"/>
  </r>
  <r>
    <n v="200517895"/>
    <d v="2020-12-16T00:00:00"/>
    <x v="98"/>
    <n v="2125"/>
    <n v="5"/>
    <x v="10"/>
    <n v="526"/>
    <n v="2"/>
    <n v="930"/>
    <s v="CRIMINAL THREATS - NO WEAPON DISPLAYED"/>
    <s v="0432 0443 0913"/>
    <n v="40"/>
    <s v="M"/>
    <s v="H"/>
    <n v="502"/>
    <s v="MULTI-UNIT DWELLING (APARTMENT, DUPLEX, ETC)"/>
    <n v="511"/>
    <s v="VERBAL THREAT"/>
    <s v="AO"/>
    <s v="Adult Other"/>
    <n v="930"/>
    <m/>
    <m/>
    <m/>
    <s v="900 N  FRIES                        AV"/>
    <m/>
    <n v="33.781500000000001"/>
    <n v="-118.265"/>
    <n v="0"/>
    <x v="12"/>
  </r>
  <r>
    <n v="200321494"/>
    <d v="2020-12-08T00:00:00"/>
    <x v="53"/>
    <n v="1700"/>
    <n v="3"/>
    <x v="2"/>
    <n v="315"/>
    <n v="1"/>
    <n v="330"/>
    <s v="BURGLARY FROM VEHICLE"/>
    <s v="1609 0344 1822"/>
    <n v="67"/>
    <s v="M"/>
    <s v="B"/>
    <n v="501"/>
    <s v="SINGLE FAMILY DWELLING"/>
    <m/>
    <m/>
    <s v="IC"/>
    <s v="Invest Cont"/>
    <n v="330"/>
    <m/>
    <m/>
    <m/>
    <s v="W  24TH                         ST"/>
    <s v="ARLINGTON                    AV"/>
    <n v="34.0349"/>
    <n v="-118.3177"/>
    <n v="0"/>
    <x v="12"/>
  </r>
  <r>
    <n v="201012706"/>
    <d v="2020-09-03T00:00:00"/>
    <x v="109"/>
    <n v="700"/>
    <n v="10"/>
    <x v="11"/>
    <n v="1008"/>
    <n v="2"/>
    <n v="845"/>
    <s v="SEX OFFENDER REGISTRANT OUT OF COMPLIANCE"/>
    <n v="1501"/>
    <n v="46"/>
    <s v="M"/>
    <s v="H"/>
    <n v="501"/>
    <s v="SINGLE FAMILY DWELLING"/>
    <m/>
    <m/>
    <s v="AA"/>
    <s v="Adult Arrest"/>
    <n v="845"/>
    <m/>
    <m/>
    <m/>
    <s v="8100 N  BALBOA                       PL"/>
    <m/>
    <n v="34.2179"/>
    <n v="-118.5014"/>
    <n v="1"/>
    <x v="12"/>
  </r>
  <r>
    <n v="201111473"/>
    <d v="2020-07-15T00:00:00"/>
    <x v="110"/>
    <n v="1134"/>
    <n v="11"/>
    <x v="7"/>
    <n v="1117"/>
    <n v="2"/>
    <n v="661"/>
    <s v="UNAUTHORIZED COMPUTER ACCESS"/>
    <s v="1904 1914 1822 1911"/>
    <n v="40"/>
    <s v="F"/>
    <s v="H"/>
    <n v="501"/>
    <s v="SINGLE FAMILY DWELLING"/>
    <m/>
    <m/>
    <s v="IC"/>
    <s v="Invest Cont"/>
    <n v="661"/>
    <m/>
    <m/>
    <m/>
    <s v="4600    ELLENWOOD                    DR"/>
    <m/>
    <n v="34.129300000000001"/>
    <n v="-118.21899999999999"/>
    <n v="0"/>
    <x v="12"/>
  </r>
  <r>
    <n v="200310910"/>
    <d v="2020-05-05T00:00:00"/>
    <x v="52"/>
    <n v="1130"/>
    <n v="3"/>
    <x v="2"/>
    <n v="395"/>
    <n v="2"/>
    <n v="624"/>
    <s v="BATTERY - SIMPLE ASSAULT"/>
    <s v="0416 0444 0913"/>
    <n v="29"/>
    <s v="M"/>
    <s v="W"/>
    <n v="501"/>
    <s v="SINGLE FAMILY DWELLING"/>
    <n v="400"/>
    <s v="STRONG-ARM (HANDS, FIST, FEET OR BODILY FORCE)"/>
    <s v="AO"/>
    <s v="Adult Other"/>
    <n v="624"/>
    <m/>
    <m/>
    <m/>
    <s v="1800 W  MARTIN LUTHER KING JR        BL"/>
    <m/>
    <n v="34.010899999999999"/>
    <n v="-118.3113"/>
    <n v="0"/>
    <x v="12"/>
  </r>
  <r>
    <n v="200609150"/>
    <d v="2020-04-16T00:00:00"/>
    <x v="77"/>
    <n v="1900"/>
    <n v="6"/>
    <x v="9"/>
    <n v="648"/>
    <n v="1"/>
    <n v="420"/>
    <s v="THEFT FROM MOTOR VEHICLE - PETTY ($950 &amp; UNDER)"/>
    <s v="0344 1822"/>
    <n v="26"/>
    <s v="F"/>
    <s v="O"/>
    <n v="104"/>
    <s v="DRIVEWAY"/>
    <m/>
    <m/>
    <s v="IC"/>
    <s v="Invest Cont"/>
    <n v="420"/>
    <m/>
    <m/>
    <m/>
    <s v="1500 N  SAINT ANDREWS                PL"/>
    <m/>
    <n v="34.098100000000002"/>
    <n v="-118.31140000000001"/>
    <n v="0"/>
    <x v="12"/>
  </r>
  <r>
    <n v="200118692"/>
    <d v="2020-09-30T00:00:00"/>
    <x v="111"/>
    <n v="410"/>
    <n v="1"/>
    <x v="1"/>
    <n v="185"/>
    <n v="1"/>
    <n v="210"/>
    <s v="ROBBERY"/>
    <s v="0344 0334 1311 1302 1822 1218 0302 1309 2024 0916"/>
    <n v="29"/>
    <s v="M"/>
    <s v="H"/>
    <n v="101"/>
    <s v="STREET"/>
    <n v="109"/>
    <s v="SEMI-AUTOMATIC PISTOL"/>
    <s v="JA"/>
    <s v="Juv Arrest"/>
    <n v="210"/>
    <m/>
    <m/>
    <m/>
    <s v="BROADWAY"/>
    <s v="PICO"/>
    <n v="34.037700000000001"/>
    <n v="-118.2607"/>
    <n v="1"/>
    <x v="12"/>
  </r>
  <r>
    <n v="201212836"/>
    <d v="2020-05-15T00:00:00"/>
    <x v="112"/>
    <n v="540"/>
    <n v="12"/>
    <x v="8"/>
    <n v="1268"/>
    <n v="1"/>
    <n v="420"/>
    <s v="THEFT FROM MOTOR VEHICLE - PETTY ($950 &amp; UNDER)"/>
    <s v="0344 1822 1309 0216"/>
    <n v="25"/>
    <s v="F"/>
    <s v="B"/>
    <n v="301"/>
    <s v="GAS STATION"/>
    <m/>
    <m/>
    <s v="IC"/>
    <s v="Invest Cont"/>
    <n v="420"/>
    <m/>
    <m/>
    <m/>
    <s v="200 E  MANCHESTER                   AV"/>
    <m/>
    <n v="33.963999999999999"/>
    <n v="-118.2739"/>
    <n v="0"/>
    <x v="12"/>
  </r>
  <r>
    <n v="200917497"/>
    <d v="2020-11-20T00:00:00"/>
    <x v="113"/>
    <n v="1130"/>
    <n v="9"/>
    <x v="3"/>
    <n v="966"/>
    <n v="2"/>
    <n v="624"/>
    <s v="BATTERY - SIMPLE ASSAULT"/>
    <s v="0446 0416"/>
    <n v="33"/>
    <s v="F"/>
    <s v="W"/>
    <n v="220"/>
    <s v="NAIL SALON"/>
    <n v="500"/>
    <s v="UNKNOWN WEAPON/OTHER WEAPON"/>
    <s v="IC"/>
    <s v="Invest Cont"/>
    <n v="624"/>
    <m/>
    <m/>
    <m/>
    <s v="13300    RIVERSIDE                    DR"/>
    <m/>
    <n v="34.157600000000002"/>
    <n v="-118.42310000000001"/>
    <n v="0"/>
    <x v="12"/>
  </r>
  <r>
    <n v="201011914"/>
    <d v="2020-08-10T00:00:00"/>
    <x v="114"/>
    <n v="1005"/>
    <n v="10"/>
    <x v="11"/>
    <n v="1001"/>
    <n v="1"/>
    <n v="330"/>
    <s v="BURGLARY FROM VEHICLE"/>
    <s v="1822 0344 1300"/>
    <n v="0"/>
    <s v="M"/>
    <s v="W"/>
    <n v="101"/>
    <s v="STREET"/>
    <m/>
    <m/>
    <s v="IC"/>
    <s v="Invest Cont"/>
    <n v="330"/>
    <m/>
    <m/>
    <m/>
    <s v="7900    BOTHWELL                     RD"/>
    <m/>
    <n v="34.214100000000002"/>
    <n v="-118.5612"/>
    <n v="0"/>
    <x v="12"/>
  </r>
  <r>
    <n v="200613614"/>
    <d v="2020-08-06T00:00:00"/>
    <x v="115"/>
    <n v="2300"/>
    <n v="6"/>
    <x v="9"/>
    <n v="647"/>
    <n v="2"/>
    <n v="624"/>
    <s v="BATTERY - SIMPLE ASSAULT"/>
    <s v="0416 0444"/>
    <n v="19"/>
    <s v="F"/>
    <s v="B"/>
    <n v="501"/>
    <s v="SINGLE FAMILY DWELLING"/>
    <n v="400"/>
    <s v="STRONG-ARM (HANDS, FIST, FEET OR BODILY FORCE)"/>
    <s v="IC"/>
    <s v="Invest Cont"/>
    <n v="624"/>
    <m/>
    <m/>
    <m/>
    <s v="1500    VINE                         ST"/>
    <m/>
    <n v="34.097999999999999"/>
    <n v="-118.3266"/>
    <n v="0"/>
    <x v="12"/>
  </r>
  <r>
    <n v="200307284"/>
    <d v="2020-02-24T00:00:00"/>
    <x v="105"/>
    <n v="1200"/>
    <n v="3"/>
    <x v="2"/>
    <n v="393"/>
    <n v="1"/>
    <n v="121"/>
    <s v="RAPE, FORCIBLE"/>
    <s v="0522 0527 1814 2000 1415 1409 0913"/>
    <n v="46"/>
    <s v="F"/>
    <s v="H"/>
    <n v="502"/>
    <s v="MULTI-UNIT DWELLING (APARTMENT, DUPLEX, ETC)"/>
    <n v="400"/>
    <s v="STRONG-ARM (HANDS, FIST, FEET OR BODILY FORCE)"/>
    <s v="AO"/>
    <s v="Adult Other"/>
    <n v="121"/>
    <m/>
    <m/>
    <m/>
    <s v="4200    DEGNAN                       BL"/>
    <m/>
    <n v="34.008000000000003"/>
    <n v="-118.3314"/>
    <n v="0"/>
    <x v="12"/>
  </r>
  <r>
    <n v="200315866"/>
    <d v="2020-08-16T00:00:00"/>
    <x v="116"/>
    <n v="1310"/>
    <n v="3"/>
    <x v="2"/>
    <n v="362"/>
    <n v="2"/>
    <n v="745"/>
    <s v="VANDALISM - MISDEAMEANOR ($399 OR UNDER)"/>
    <n v="329"/>
    <n v="30"/>
    <s v="M"/>
    <s v="B"/>
    <n v="502"/>
    <s v="MULTI-UNIT DWELLING (APARTMENT, DUPLEX, ETC)"/>
    <m/>
    <m/>
    <s v="IC"/>
    <s v="Invest Cont"/>
    <n v="745"/>
    <m/>
    <m/>
    <m/>
    <s v="4800 W  MARTIN LUTHER KING JR        BL"/>
    <m/>
    <n v="34.017000000000003"/>
    <n v="-118.3477"/>
    <n v="0"/>
    <x v="12"/>
  </r>
  <r>
    <n v="200516175"/>
    <d v="2020-11-04T00:00:00"/>
    <x v="2"/>
    <n v="1300"/>
    <n v="5"/>
    <x v="10"/>
    <n v="509"/>
    <n v="1"/>
    <n v="510"/>
    <s v="VEHICLE - STOLEN"/>
    <m/>
    <n v="0"/>
    <m/>
    <m/>
    <n v="108"/>
    <s v="PARKING LOT"/>
    <m/>
    <m/>
    <s v="IC"/>
    <s v="Invest Cont"/>
    <n v="510"/>
    <m/>
    <m/>
    <m/>
    <s v="24900    FRAMPTON                     AV"/>
    <m/>
    <n v="33.798299999999998"/>
    <n v="-118.2992"/>
    <n v="0"/>
    <x v="12"/>
  </r>
  <r>
    <n v="200408306"/>
    <d v="2020-04-28T00:00:00"/>
    <x v="117"/>
    <n v="1650"/>
    <n v="4"/>
    <x v="4"/>
    <n v="488"/>
    <n v="2"/>
    <n v="624"/>
    <s v="BATTERY - SIMPLE ASSAULT"/>
    <n v="446"/>
    <n v="43"/>
    <s v="F"/>
    <s v="H"/>
    <n v="102"/>
    <s v="SIDEWALK"/>
    <n v="400"/>
    <s v="STRONG-ARM (HANDS, FIST, FEET OR BODILY FORCE)"/>
    <s v="IC"/>
    <s v="Invest Cont"/>
    <n v="624"/>
    <m/>
    <m/>
    <m/>
    <s v="8TH                          ST"/>
    <s v="CONCORD"/>
    <n v="34.022599999999997"/>
    <n v="-118.20699999999999"/>
    <n v="0"/>
    <x v="12"/>
  </r>
  <r>
    <n v="200517231"/>
    <d v="2020-11-29T00:00:00"/>
    <x v="118"/>
    <n v="1900"/>
    <n v="5"/>
    <x v="10"/>
    <n v="506"/>
    <n v="2"/>
    <n v="624"/>
    <s v="BATTERY - SIMPLE ASSAULT"/>
    <s v="1802 0913 0319 0416 1309"/>
    <n v="41"/>
    <s v="M"/>
    <s v="H"/>
    <n v="301"/>
    <s v="GAS STATION"/>
    <n v="400"/>
    <s v="STRONG-ARM (HANDS, FIST, FEET OR BODILY FORCE)"/>
    <s v="AO"/>
    <s v="Adult Other"/>
    <n v="624"/>
    <m/>
    <m/>
    <m/>
    <s v="CARSON"/>
    <s v="HARVARD"/>
    <n v="33.831499999999998"/>
    <n v="-118.3065"/>
    <n v="0"/>
    <x v="12"/>
  </r>
  <r>
    <n v="200205286"/>
    <d v="2020-01-27T00:00:00"/>
    <x v="119"/>
    <n v="2000"/>
    <n v="2"/>
    <x v="5"/>
    <n v="241"/>
    <n v="1"/>
    <n v="510"/>
    <s v="VEHICLE - STOLEN"/>
    <m/>
    <n v="0"/>
    <m/>
    <m/>
    <n v="101"/>
    <s v="STREET"/>
    <m/>
    <m/>
    <s v="IC"/>
    <s v="Invest Cont"/>
    <n v="510"/>
    <m/>
    <m/>
    <m/>
    <s v="400 S  OCCIDENTAL                   BL"/>
    <m/>
    <n v="34.066499999999998"/>
    <n v="-118.28279999999999"/>
    <n v="0"/>
    <x v="12"/>
  </r>
  <r>
    <n v="201012938"/>
    <d v="2020-09-10T00:00:00"/>
    <x v="120"/>
    <n v="1800"/>
    <n v="10"/>
    <x v="11"/>
    <n v="1029"/>
    <n v="1"/>
    <n v="510"/>
    <s v="VEHICLE - STOLEN"/>
    <m/>
    <n v="0"/>
    <m/>
    <m/>
    <n v="101"/>
    <s v="STREET"/>
    <m/>
    <m/>
    <s v="AO"/>
    <s v="Adult Other"/>
    <n v="510"/>
    <m/>
    <m/>
    <m/>
    <s v="7000    WOODLEY                      AV"/>
    <m/>
    <n v="34.197499999999998"/>
    <n v="-118.4837"/>
    <n v="0"/>
    <x v="12"/>
  </r>
  <r>
    <n v="200614026"/>
    <d v="2020-08-16T00:00:00"/>
    <x v="116"/>
    <n v="40"/>
    <n v="6"/>
    <x v="9"/>
    <n v="645"/>
    <n v="1"/>
    <n v="310"/>
    <s v="BURGLARY"/>
    <s v="1822 0329 0321 1601 0344 0325"/>
    <n v="0"/>
    <s v="X"/>
    <s v="X"/>
    <n v="210"/>
    <s v="RESTAURANT/FAST FOOD"/>
    <m/>
    <m/>
    <s v="AA"/>
    <s v="Adult Arrest"/>
    <n v="310"/>
    <m/>
    <m/>
    <m/>
    <s v="7000    HOLLYWOOD                    BL"/>
    <m/>
    <n v="34.101500000000001"/>
    <n v="-118.3425"/>
    <n v="1"/>
    <x v="12"/>
  </r>
  <r>
    <n v="200122014"/>
    <d v="2020-12-06T00:00:00"/>
    <x v="121"/>
    <n v="1930"/>
    <n v="1"/>
    <x v="1"/>
    <n v="162"/>
    <n v="2"/>
    <n v="624"/>
    <s v="BATTERY - SIMPLE ASSAULT"/>
    <s v="1822 0421 1218 0447 1202 2033 0910"/>
    <n v="66"/>
    <s v="F"/>
    <s v="W"/>
    <n v="801"/>
    <s v="MTA BUS"/>
    <n v="500"/>
    <s v="UNKNOWN WEAPON/OTHER WEAPON"/>
    <s v="IC"/>
    <s v="Invest Cont"/>
    <n v="624"/>
    <m/>
    <m/>
    <m/>
    <s v="8TH                          ST"/>
    <s v="HILL                         ST"/>
    <n v="34.045200000000001"/>
    <n v="-118.2569"/>
    <n v="0"/>
    <x v="12"/>
  </r>
  <r>
    <n v="200320495"/>
    <d v="2020-11-17T00:00:00"/>
    <x v="122"/>
    <n v="2115"/>
    <n v="3"/>
    <x v="2"/>
    <n v="394"/>
    <n v="1"/>
    <n v="420"/>
    <s v="THEFT FROM MOTOR VEHICLE - PETTY ($950 &amp; UNDER)"/>
    <m/>
    <n v="0"/>
    <m/>
    <m/>
    <n v="101"/>
    <s v="STREET"/>
    <m/>
    <m/>
    <s v="IC"/>
    <s v="Invest Cont"/>
    <n v="420"/>
    <m/>
    <m/>
    <m/>
    <s v="4300    2ND                          AV"/>
    <m/>
    <n v="34.004100000000001"/>
    <n v="-118.3193"/>
    <n v="0"/>
    <x v="12"/>
  </r>
  <r>
    <n v="200211325"/>
    <d v="2020-06-14T00:00:00"/>
    <x v="123"/>
    <n v="1830"/>
    <n v="2"/>
    <x v="5"/>
    <n v="221"/>
    <n v="1"/>
    <n v="210"/>
    <s v="ROBBERY"/>
    <s v="0910 0344 1822 0432 0345 0305 0355 0346 0400 2048"/>
    <n v="51"/>
    <s v="M"/>
    <s v="B"/>
    <n v="906"/>
    <s v="MTA - RED LINE - VERMONT/BEVERLY"/>
    <n v="113"/>
    <s v="SIMULATED GUN"/>
    <s v="IC"/>
    <s v="Invest Cont"/>
    <n v="210"/>
    <m/>
    <m/>
    <m/>
    <s v="300 N  VERMONT                      AV"/>
    <m/>
    <n v="34.0777"/>
    <n v="-118.2961"/>
    <n v="0"/>
    <x v="12"/>
  </r>
  <r>
    <n v="200406978"/>
    <d v="2020-03-16T00:00:00"/>
    <x v="124"/>
    <n v="58"/>
    <n v="4"/>
    <x v="4"/>
    <n v="443"/>
    <n v="1"/>
    <n v="510"/>
    <s v="VEHICLE - STOLEN"/>
    <m/>
    <n v="0"/>
    <m/>
    <m/>
    <n v="108"/>
    <s v="PARKING LOT"/>
    <m/>
    <m/>
    <s v="IC"/>
    <s v="Invest Cont"/>
    <n v="510"/>
    <m/>
    <m/>
    <m/>
    <s v="2300    CHARLOTTE                    ST"/>
    <m/>
    <n v="34.056699999999999"/>
    <n v="-118.2024"/>
    <n v="0"/>
    <x v="12"/>
  </r>
  <r>
    <n v="200512066"/>
    <d v="2020-07-20T00:00:00"/>
    <x v="12"/>
    <n v="750"/>
    <n v="5"/>
    <x v="10"/>
    <n v="585"/>
    <n v="1"/>
    <n v="230"/>
    <s v="ASSAULT WITH DEADLY WEAPON, AGGRAVATED ASSAULT"/>
    <s v="2003 0561 0913 0602 1202 1402 0416"/>
    <n v="60"/>
    <s v="F"/>
    <s v="B"/>
    <n v="501"/>
    <s v="SINGLE FAMILY DWELLING"/>
    <n v="311"/>
    <s v="HAMMER"/>
    <s v="AA"/>
    <s v="Adult Arrest"/>
    <n v="230"/>
    <n v="998"/>
    <m/>
    <m/>
    <s v="600 W  23RD                         ST"/>
    <m/>
    <n v="33.723399999999998"/>
    <n v="-118.2907"/>
    <n v="1"/>
    <x v="12"/>
  </r>
  <r>
    <n v="200607168"/>
    <d v="2020-02-29T00:00:00"/>
    <x v="125"/>
    <n v="1915"/>
    <n v="6"/>
    <x v="9"/>
    <n v="678"/>
    <n v="2"/>
    <n v="930"/>
    <s v="CRIMINAL THREATS - NO WEAPON DISPLAYED"/>
    <s v="0400 0432 0421 0913"/>
    <n v="38"/>
    <s v="F"/>
    <s v="H"/>
    <n v="501"/>
    <s v="SINGLE FAMILY DWELLING"/>
    <n v="511"/>
    <s v="VERBAL THREAT"/>
    <s v="IC"/>
    <s v="Invest Cont"/>
    <n v="930"/>
    <m/>
    <m/>
    <m/>
    <s v="700 N  ARDMORE                      AV"/>
    <m/>
    <n v="34.083599999999997"/>
    <n v="-118.30159999999999"/>
    <n v="0"/>
    <x v="12"/>
  </r>
  <r>
    <n v="200306462"/>
    <d v="2020-02-10T00:00:00"/>
    <x v="1"/>
    <n v="45"/>
    <n v="3"/>
    <x v="2"/>
    <n v="328"/>
    <n v="1"/>
    <n v="341"/>
    <s v="THEFT-GRAND ($950.01 &amp; OVER)EXCPT,GUNS,FOWL,LIVESTK,PROD"/>
    <n v="344"/>
    <n v="35"/>
    <s v="F"/>
    <s v="W"/>
    <n v="710"/>
    <s v="OTHER PREMISE"/>
    <m/>
    <m/>
    <s v="IC"/>
    <s v="Invest Cont"/>
    <n v="341"/>
    <m/>
    <m/>
    <m/>
    <s v="600 W  JEFFERSON                    BL"/>
    <m/>
    <n v="34.026800000000001"/>
    <n v="-118.2808"/>
    <n v="0"/>
    <x v="12"/>
  </r>
  <r>
    <n v="201215770"/>
    <d v="2020-07-01T00:00:00"/>
    <x v="0"/>
    <n v="700"/>
    <n v="12"/>
    <x v="8"/>
    <n v="1204"/>
    <n v="2"/>
    <n v="812"/>
    <s v="CRM AGNST CHLD (13 OR UNDER) (14-15 &amp; SUSP 10 YRS OLDER)"/>
    <s v="0913 0552 1258"/>
    <n v="7"/>
    <s v="F"/>
    <s v="H"/>
    <n v="501"/>
    <s v="SINGLE FAMILY DWELLING"/>
    <n v="400"/>
    <s v="STRONG-ARM (HANDS, FIST, FEET OR BODILY FORCE)"/>
    <s v="AA"/>
    <s v="Adult Arrest"/>
    <n v="237"/>
    <n v="812"/>
    <m/>
    <m/>
    <s v="1400 W  45TH                         ST"/>
    <m/>
    <n v="34.002800000000001"/>
    <n v="-118.30070000000001"/>
    <n v="1"/>
    <x v="12"/>
  </r>
  <r>
    <n v="201108617"/>
    <d v="2020-04-22T00:00:00"/>
    <x v="126"/>
    <n v="1420"/>
    <n v="11"/>
    <x v="7"/>
    <n v="1143"/>
    <n v="2"/>
    <n v="354"/>
    <s v="THEFT OF IDENTITY"/>
    <s v="0930 1822"/>
    <n v="48"/>
    <s v="M"/>
    <s v="H"/>
    <n v="707"/>
    <s v="GARAGE/CARPORT"/>
    <m/>
    <m/>
    <s v="IC"/>
    <s v="Invest Cont"/>
    <n v="354"/>
    <m/>
    <m/>
    <m/>
    <s v="2900    SAINT GEORGE                 ST"/>
    <m/>
    <n v="34.109699999999997"/>
    <n v="-118.2739"/>
    <n v="0"/>
    <x v="12"/>
  </r>
  <r>
    <n v="201008496"/>
    <d v="2020-04-28T00:00:00"/>
    <x v="75"/>
    <n v="1800"/>
    <n v="10"/>
    <x v="11"/>
    <n v="1021"/>
    <n v="1"/>
    <n v="420"/>
    <s v="THEFT FROM MOTOR VEHICLE - PETTY ($950 &amp; UNDER)"/>
    <s v="0344 1606 0354 0913 1810"/>
    <n v="59"/>
    <s v="M"/>
    <s v="O"/>
    <n v="101"/>
    <s v="STREET"/>
    <m/>
    <m/>
    <s v="AO"/>
    <s v="Adult Other"/>
    <n v="420"/>
    <m/>
    <m/>
    <m/>
    <s v="7000    CORBIN                       AV"/>
    <m/>
    <n v="34.197499999999998"/>
    <n v="-118.56229999999999"/>
    <n v="0"/>
    <x v="12"/>
  </r>
  <r>
    <n v="200111454"/>
    <d v="2020-05-07T00:00:00"/>
    <x v="94"/>
    <n v="1800"/>
    <n v="1"/>
    <x v="1"/>
    <n v="174"/>
    <n v="1"/>
    <n v="510"/>
    <s v="VEHICLE - STOLEN"/>
    <m/>
    <n v="0"/>
    <m/>
    <m/>
    <n v="707"/>
    <s v="GARAGE/CARPORT"/>
    <m/>
    <m/>
    <s v="IC"/>
    <s v="Invest Cont"/>
    <n v="510"/>
    <m/>
    <m/>
    <m/>
    <s v="700 S  SPRING                       ST"/>
    <m/>
    <n v="34.044499999999999"/>
    <n v="-118.25230000000001"/>
    <n v="0"/>
    <x v="12"/>
  </r>
  <r>
    <n v="200321686"/>
    <d v="2020-12-13T00:00:00"/>
    <x v="97"/>
    <n v="2125"/>
    <n v="3"/>
    <x v="2"/>
    <n v="341"/>
    <n v="1"/>
    <n v="761"/>
    <s v="BRANDISH WEAPON"/>
    <s v="2004 1822 1402 0334 0421"/>
    <n v="53"/>
    <s v="M"/>
    <s v="H"/>
    <n v="301"/>
    <s v="GAS STATION"/>
    <n v="500"/>
    <s v="UNKNOWN WEAPON/OTHER WEAPON"/>
    <s v="AA"/>
    <s v="Adult Arrest"/>
    <n v="761"/>
    <n v="930"/>
    <m/>
    <m/>
    <s v="COLISEUM"/>
    <s v="LA BREA                      BL"/>
    <n v="34.018300000000004"/>
    <n v="-118.3556"/>
    <n v="1"/>
    <x v="12"/>
  </r>
  <r>
    <n v="200308939"/>
    <d v="2020-03-23T00:00:00"/>
    <x v="127"/>
    <n v="1200"/>
    <n v="3"/>
    <x v="2"/>
    <n v="363"/>
    <n v="2"/>
    <n v="900"/>
    <s v="VIOLATION OF COURT ORDER"/>
    <s v="1814 2038 2000"/>
    <n v="21"/>
    <s v="F"/>
    <s v="B"/>
    <n v="231"/>
    <s v="DAY CARE/CHILDREN*"/>
    <n v="400"/>
    <s v="STRONG-ARM (HANDS, FIST, FEET OR BODILY FORCE)"/>
    <s v="AO"/>
    <s v="Adult Other"/>
    <n v="900"/>
    <m/>
    <m/>
    <m/>
    <s v="3900    VIRGINIA                     RD"/>
    <m/>
    <n v="34.014499999999998"/>
    <n v="-118.3408"/>
    <n v="0"/>
    <x v="12"/>
  </r>
  <r>
    <n v="201007631"/>
    <d v="2020-03-28T00:00:00"/>
    <x v="128"/>
    <n v="1645"/>
    <n v="10"/>
    <x v="11"/>
    <n v="1033"/>
    <n v="1"/>
    <n v="761"/>
    <s v="BRANDISH WEAPON"/>
    <s v="0334 1822 0443 0319 0910"/>
    <n v="24"/>
    <s v="F"/>
    <s v="W"/>
    <n v="124"/>
    <s v="BUS STOP"/>
    <n v="208"/>
    <s v="RAZOR"/>
    <s v="IC"/>
    <s v="Invest Cont"/>
    <n v="761"/>
    <m/>
    <m/>
    <m/>
    <s v="TAMPA"/>
    <s v="VICTORY"/>
    <n v="34.186599999999999"/>
    <n v="-118.5535"/>
    <n v="0"/>
    <x v="12"/>
  </r>
  <r>
    <n v="200813946"/>
    <d v="2020-09-10T00:00:00"/>
    <x v="129"/>
    <n v="1430"/>
    <n v="8"/>
    <x v="12"/>
    <n v="886"/>
    <n v="1"/>
    <n v="310"/>
    <s v="BURGLARY"/>
    <s v="1606 1403 1202 0321 0344 1822"/>
    <n v="66"/>
    <s v="F"/>
    <s v="W"/>
    <n v="501"/>
    <s v="SINGLE FAMILY DWELLING"/>
    <m/>
    <m/>
    <s v="IC"/>
    <s v="Invest Cont"/>
    <n v="310"/>
    <m/>
    <m/>
    <m/>
    <s v="2700    MCCONNELL                    DR"/>
    <m/>
    <n v="34.044499999999999"/>
    <n v="-118.40349999999999"/>
    <n v="0"/>
    <x v="12"/>
  </r>
  <r>
    <n v="200516455"/>
    <d v="2020-11-10T00:00:00"/>
    <x v="130"/>
    <n v="1130"/>
    <n v="5"/>
    <x v="10"/>
    <n v="507"/>
    <n v="2"/>
    <n v="626"/>
    <s v="INTIMATE PARTNER - SIMPLE ASSAULT"/>
    <s v="2038 1300 0913 2000 0329 1814"/>
    <n v="29"/>
    <s v="F"/>
    <s v="W"/>
    <n v="122"/>
    <s v="VEHICLE, PASSENGER/TRUCK"/>
    <n v="400"/>
    <s v="STRONG-ARM (HANDS, FIST, FEET OR BODILY FORCE)"/>
    <s v="AA"/>
    <s v="Adult Arrest"/>
    <n v="626"/>
    <n v="740"/>
    <m/>
    <m/>
    <s v="1500 W  224TH                        ST"/>
    <m/>
    <n v="33.823300000000003"/>
    <n v="-118.3064"/>
    <n v="1"/>
    <x v="12"/>
  </r>
  <r>
    <n v="200122119"/>
    <d v="2020-12-08T00:00:00"/>
    <x v="131"/>
    <n v="2007"/>
    <n v="1"/>
    <x v="1"/>
    <n v="164"/>
    <n v="2"/>
    <n v="930"/>
    <s v="CRIMINAL THREATS - NO WEAPON DISPLAYED"/>
    <s v="1912 0913 1814 2000 0421"/>
    <n v="25"/>
    <s v="F"/>
    <s v="W"/>
    <n v="502"/>
    <s v="MULTI-UNIT DWELLING (APARTMENT, DUPLEX, ETC)"/>
    <n v="500"/>
    <s v="UNKNOWN WEAPON/OTHER WEAPON"/>
    <s v="IC"/>
    <s v="Invest Cont"/>
    <n v="930"/>
    <m/>
    <m/>
    <m/>
    <s v="600 S  MAIN                         ST"/>
    <m/>
    <n v="34.044800000000002"/>
    <n v="-118.2504"/>
    <n v="0"/>
    <x v="12"/>
  </r>
  <r>
    <n v="200304583"/>
    <d v="2020-01-10T00:00:00"/>
    <x v="132"/>
    <n v="705"/>
    <n v="3"/>
    <x v="2"/>
    <n v="361"/>
    <n v="2"/>
    <n v="901"/>
    <s v="VIOLATION OF RESTRAINING ORDER"/>
    <s v="2038 0913"/>
    <n v="37"/>
    <s v="F"/>
    <s v="B"/>
    <n v="502"/>
    <s v="MULTI-UNIT DWELLING (APARTMENT, DUPLEX, ETC)"/>
    <m/>
    <m/>
    <s v="AO"/>
    <s v="Adult Other"/>
    <n v="901"/>
    <m/>
    <m/>
    <m/>
    <s v="3900    URSULA                       AV"/>
    <m/>
    <n v="34.016300000000001"/>
    <n v="-118.3523"/>
    <n v="0"/>
    <x v="12"/>
  </r>
  <r>
    <n v="200315476"/>
    <d v="2020-08-09T00:00:00"/>
    <x v="133"/>
    <n v="1515"/>
    <n v="3"/>
    <x v="2"/>
    <n v="392"/>
    <n v="1"/>
    <n v="230"/>
    <s v="ASSAULT WITH DEADLY WEAPON, AGGRAVATED ASSAULT"/>
    <s v="1822 0334 0302 1310 1407 0906 0450"/>
    <n v="21"/>
    <s v="M"/>
    <s v="B"/>
    <n v="101"/>
    <s v="STREET"/>
    <n v="109"/>
    <s v="SEMI-AUTOMATIC PISTOL"/>
    <s v="IC"/>
    <s v="Invest Cont"/>
    <n v="230"/>
    <m/>
    <m/>
    <m/>
    <s v="48TH                         ST"/>
    <s v="CRENSHAW                     BL"/>
    <n v="34"/>
    <n v="-118.33069999999999"/>
    <n v="0"/>
    <x v="12"/>
  </r>
  <r>
    <n v="201207213"/>
    <d v="2020-02-05T00:00:00"/>
    <x v="134"/>
    <n v="800"/>
    <n v="12"/>
    <x v="8"/>
    <n v="1241"/>
    <n v="2"/>
    <n v="626"/>
    <s v="INTIMATE PARTNER - SIMPLE ASSAULT"/>
    <s v="2000 0416 1814 0408"/>
    <n v="48"/>
    <s v="F"/>
    <s v="B"/>
    <n v="101"/>
    <s v="STREET"/>
    <n v="400"/>
    <s v="STRONG-ARM (HANDS, FIST, FEET OR BODILY FORCE)"/>
    <s v="IC"/>
    <s v="Invest Cont"/>
    <n v="626"/>
    <m/>
    <m/>
    <m/>
    <s v="6400    11TH                         AV"/>
    <m/>
    <n v="33.981699999999996"/>
    <n v="-118.32940000000001"/>
    <n v="0"/>
    <x v="12"/>
  </r>
  <r>
    <n v="200809562"/>
    <d v="2020-05-17T00:00:00"/>
    <x v="135"/>
    <n v="1430"/>
    <n v="8"/>
    <x v="12"/>
    <n v="826"/>
    <n v="1"/>
    <n v="442"/>
    <s v="SHOPLIFTING - PETTY THEFT ($950 &amp; UNDER)"/>
    <s v="0344 0325 1822 1420 0104"/>
    <n v="0"/>
    <s v="X"/>
    <s v="X"/>
    <n v="403"/>
    <s v="DRUG STORE"/>
    <m/>
    <m/>
    <s v="IC"/>
    <s v="Invest Cont"/>
    <n v="442"/>
    <m/>
    <m/>
    <m/>
    <s v="11900    SAN VICENTE                  BL"/>
    <m/>
    <n v="34.057099999999998"/>
    <n v="-118.474"/>
    <n v="0"/>
    <x v="12"/>
  </r>
  <r>
    <n v="201108104"/>
    <d v="2020-04-07T00:00:00"/>
    <x v="136"/>
    <n v="1900"/>
    <n v="11"/>
    <x v="7"/>
    <n v="1162"/>
    <n v="1"/>
    <n v="510"/>
    <s v="VEHICLE - STOLEN"/>
    <m/>
    <n v="0"/>
    <m/>
    <m/>
    <n v="101"/>
    <s v="STREET"/>
    <m/>
    <m/>
    <s v="IC"/>
    <s v="Invest Cont"/>
    <n v="510"/>
    <m/>
    <m/>
    <m/>
    <s v="4300    GATEWAY                      AV"/>
    <m/>
    <n v="34.094099999999997"/>
    <n v="-118.2835"/>
    <n v="0"/>
    <x v="12"/>
  </r>
  <r>
    <n v="200116579"/>
    <d v="2020-08-18T00:00:00"/>
    <x v="137"/>
    <n v="405"/>
    <n v="1"/>
    <x v="1"/>
    <n v="151"/>
    <n v="1"/>
    <n v="310"/>
    <s v="BURGLARY"/>
    <s v="1601 0344 1403 1822 1414 1420"/>
    <n v="0"/>
    <s v="X"/>
    <s v="X"/>
    <n v="108"/>
    <s v="PARKING LOT"/>
    <n v="400"/>
    <s v="STRONG-ARM (HANDS, FIST, FEET OR BODILY FORCE)"/>
    <s v="IC"/>
    <s v="Invest Cont"/>
    <n v="310"/>
    <m/>
    <m/>
    <m/>
    <s v="500 S  FREMONT                      AV"/>
    <m/>
    <n v="34.052599999999998"/>
    <n v="-118.2582"/>
    <n v="0"/>
    <x v="12"/>
  </r>
  <r>
    <n v="200321584"/>
    <d v="2020-12-11T00:00:00"/>
    <x v="138"/>
    <n v="900"/>
    <n v="3"/>
    <x v="2"/>
    <n v="398"/>
    <n v="2"/>
    <n v="354"/>
    <s v="THEFT OF IDENTITY"/>
    <s v="0100 0917 1822"/>
    <n v="27"/>
    <s v="F"/>
    <s v="B"/>
    <n v="502"/>
    <s v="MULTI-UNIT DWELLING (APARTMENT, DUPLEX, ETC)"/>
    <m/>
    <m/>
    <s v="IC"/>
    <s v="Invest Cont"/>
    <n v="354"/>
    <m/>
    <m/>
    <m/>
    <s v="600 W  41ST                         DR"/>
    <m/>
    <n v="34.008699999999997"/>
    <n v="-118.28660000000001"/>
    <n v="0"/>
    <x v="12"/>
  </r>
  <r>
    <n v="200815069"/>
    <d v="2020-10-09T00:00:00"/>
    <x v="95"/>
    <n v="1400"/>
    <n v="8"/>
    <x v="12"/>
    <n v="819"/>
    <n v="1"/>
    <n v="320"/>
    <s v="BURGLARY, ATTEMPTED"/>
    <s v="1202 1607 1822"/>
    <n v="68"/>
    <s v="F"/>
    <s v="O"/>
    <n v="501"/>
    <s v="SINGLE FAMILY DWELLING"/>
    <m/>
    <m/>
    <s v="IC"/>
    <s v="Invest Cont"/>
    <n v="320"/>
    <m/>
    <m/>
    <m/>
    <s v="200    WOODRUFF                     AV"/>
    <m/>
    <n v="34.076799999999999"/>
    <n v="-118.43519999999999"/>
    <n v="0"/>
    <x v="12"/>
  </r>
  <r>
    <n v="201214966"/>
    <d v="2020-06-19T00:00:00"/>
    <x v="108"/>
    <n v="1"/>
    <n v="12"/>
    <x v="8"/>
    <n v="1255"/>
    <n v="2"/>
    <n v="745"/>
    <s v="VANDALISM - MISDEAMEANOR ($399 OR UNDER)"/>
    <s v="0329 1202"/>
    <n v="63"/>
    <s v="M"/>
    <s v="H"/>
    <n v="122"/>
    <s v="VEHICLE, PASSENGER/TRUCK"/>
    <m/>
    <m/>
    <s v="IC"/>
    <s v="Invest Cont"/>
    <n v="745"/>
    <m/>
    <m/>
    <m/>
    <s v="76TH                         ST"/>
    <s v="VERMONT                      AV"/>
    <n v="33.9711"/>
    <n v="-118.29179999999999"/>
    <n v="0"/>
    <x v="12"/>
  </r>
  <r>
    <n v="201108147"/>
    <d v="2020-04-08T00:00:00"/>
    <x v="139"/>
    <n v="745"/>
    <n v="11"/>
    <x v="7"/>
    <n v="1135"/>
    <n v="2"/>
    <n v="745"/>
    <s v="VANDALISM - MISDEAMEANOR ($399 OR UNDER)"/>
    <s v="0329 0361 1202"/>
    <n v="63"/>
    <s v="F"/>
    <s v="W"/>
    <n v="501"/>
    <s v="SINGLE FAMILY DWELLING"/>
    <m/>
    <m/>
    <s v="AO"/>
    <s v="Adult Other"/>
    <n v="745"/>
    <m/>
    <m/>
    <m/>
    <s v="2200    MARICOPA                     DR"/>
    <m/>
    <n v="34.110500000000002"/>
    <n v="-118.2239"/>
    <n v="0"/>
    <x v="12"/>
  </r>
  <r>
    <n v="200808438"/>
    <d v="2020-04-18T00:00:00"/>
    <x v="140"/>
    <n v="1930"/>
    <n v="8"/>
    <x v="12"/>
    <n v="842"/>
    <n v="1"/>
    <n v="330"/>
    <s v="BURGLARY FROM VEHICLE"/>
    <s v="1402 0202 0216 1309 1609 0913 1814"/>
    <n v="25"/>
    <s v="F"/>
    <s v="W"/>
    <n v="707"/>
    <s v="GARAGE/CARPORT"/>
    <m/>
    <m/>
    <s v="AA"/>
    <s v="Adult Arrest"/>
    <n v="330"/>
    <n v="998"/>
    <m/>
    <m/>
    <s v="11700    TEXAS                        AV"/>
    <m/>
    <n v="34.047199999999997"/>
    <n v="-118.459"/>
    <n v="1"/>
    <x v="12"/>
  </r>
  <r>
    <n v="201004548"/>
    <d v="2020-01-14T00:00:00"/>
    <x v="141"/>
    <n v="1316"/>
    <n v="10"/>
    <x v="11"/>
    <n v="1043"/>
    <n v="2"/>
    <n v="930"/>
    <s v="CRIMINAL THREATS - NO WEAPON DISPLAYED"/>
    <s v="1100 0913"/>
    <n v="18"/>
    <s v="F"/>
    <s v="O"/>
    <n v="502"/>
    <s v="MULTI-UNIT DWELLING (APARTMENT, DUPLEX, ETC)"/>
    <n v="102"/>
    <s v="HAND GUN"/>
    <s v="AA"/>
    <s v="Adult Arrest"/>
    <n v="930"/>
    <m/>
    <m/>
    <m/>
    <s v="18600    HATTERAS                     ST"/>
    <m/>
    <n v="34.177399999999999"/>
    <n v="-118.53870000000001"/>
    <n v="1"/>
    <x v="12"/>
  </r>
  <r>
    <n v="201109103"/>
    <d v="2020-05-07T00:00:00"/>
    <x v="142"/>
    <n v="140"/>
    <n v="11"/>
    <x v="7"/>
    <n v="1109"/>
    <n v="2"/>
    <n v="888"/>
    <s v="TRESPASSING"/>
    <s v="0913 2004"/>
    <n v="60"/>
    <s v="M"/>
    <s v="H"/>
    <n v="501"/>
    <s v="SINGLE FAMILY DWELLING"/>
    <m/>
    <m/>
    <s v="IC"/>
    <s v="Invest Cont"/>
    <n v="888"/>
    <m/>
    <m/>
    <m/>
    <s v="1400 W  HILL                         DR"/>
    <m/>
    <n v="34.144100000000002"/>
    <n v="-118.1952"/>
    <n v="0"/>
    <x v="12"/>
  </r>
  <r>
    <n v="200310106"/>
    <d v="2020-04-19T00:00:00"/>
    <x v="77"/>
    <n v="1600"/>
    <n v="3"/>
    <x v="2"/>
    <n v="314"/>
    <n v="1"/>
    <n v="420"/>
    <s v="THEFT FROM MOTOR VEHICLE - PETTY ($950 &amp; UNDER)"/>
    <s v="1606 0344 1300"/>
    <n v="38"/>
    <s v="M"/>
    <s v="H"/>
    <n v="101"/>
    <s v="STREET"/>
    <m/>
    <m/>
    <s v="IC"/>
    <s v="Invest Cont"/>
    <n v="420"/>
    <m/>
    <m/>
    <m/>
    <s v="2500    4TH                          AV"/>
    <m/>
    <n v="34.034399999999998"/>
    <n v="-118.3212"/>
    <n v="0"/>
    <x v="12"/>
  </r>
  <r>
    <n v="201008883"/>
    <d v="2020-05-09T00:00:00"/>
    <x v="143"/>
    <n v="540"/>
    <n v="10"/>
    <x v="11"/>
    <n v="1047"/>
    <n v="2"/>
    <n v="626"/>
    <s v="INTIMATE PARTNER - SIMPLE ASSAULT"/>
    <s v="2000 0913 1814 0444 0448 1813"/>
    <n v="38"/>
    <s v="F"/>
    <s v="O"/>
    <n v="501"/>
    <s v="SINGLE FAMILY DWELLING"/>
    <n v="400"/>
    <s v="STRONG-ARM (HANDS, FIST, FEET OR BODILY FORCE)"/>
    <s v="AA"/>
    <s v="Adult Arrest"/>
    <n v="626"/>
    <m/>
    <m/>
    <m/>
    <s v="5700    CHICOPEE                     AV"/>
    <m/>
    <n v="34.174799999999998"/>
    <n v="-118.5123"/>
    <n v="1"/>
    <x v="12"/>
  </r>
  <r>
    <n v="200913781"/>
    <d v="2020-08-21T00:00:00"/>
    <x v="144"/>
    <n v="503"/>
    <n v="9"/>
    <x v="3"/>
    <n v="923"/>
    <n v="2"/>
    <n v="753"/>
    <s v="DISCHARGE FIREARMS/SHOTS FIRED"/>
    <s v="1100 1402 1407 0913"/>
    <n v="0"/>
    <s v="X"/>
    <s v="X"/>
    <n v="101"/>
    <s v="STREET"/>
    <n v="107"/>
    <s v="OTHER FIREARM"/>
    <s v="AO"/>
    <s v="Adult Other"/>
    <n v="753"/>
    <n v="998"/>
    <m/>
    <m/>
    <s v="14600    KITTRIDGE                    ST"/>
    <m/>
    <n v="34.1907"/>
    <n v="-118.4509"/>
    <n v="0"/>
    <x v="12"/>
  </r>
  <r>
    <n v="200812870"/>
    <d v="2020-08-11T00:00:00"/>
    <x v="114"/>
    <n v="2300"/>
    <n v="8"/>
    <x v="12"/>
    <n v="835"/>
    <n v="2"/>
    <n v="745"/>
    <s v="VANDALISM - MISDEAMEANOR ($399 OR UNDER)"/>
    <s v="0329 1300"/>
    <n v="22"/>
    <s v="F"/>
    <s v="W"/>
    <n v="501"/>
    <s v="SINGLE FAMILY DWELLING"/>
    <m/>
    <m/>
    <s v="IC"/>
    <s v="Invest Cont"/>
    <n v="745"/>
    <m/>
    <m/>
    <m/>
    <s v="1800    OVERLAND                     AV"/>
    <m/>
    <n v="34.046199999999999"/>
    <n v="-118.4361"/>
    <n v="0"/>
    <x v="12"/>
  </r>
  <r>
    <n v="201113281"/>
    <d v="2020-09-04T00:00:00"/>
    <x v="145"/>
    <n v="1800"/>
    <n v="11"/>
    <x v="7"/>
    <n v="1171"/>
    <n v="1"/>
    <n v="310"/>
    <s v="BURGLARY"/>
    <s v="1608 0344"/>
    <n v="37"/>
    <s v="F"/>
    <s v="H"/>
    <n v="707"/>
    <s v="GARAGE/CARPORT"/>
    <m/>
    <m/>
    <s v="IC"/>
    <s v="Invest Cont"/>
    <n v="310"/>
    <m/>
    <m/>
    <m/>
    <s v="3600    EFFIE                        ST"/>
    <m/>
    <n v="34.092399999999998"/>
    <n v="-118.2752"/>
    <n v="0"/>
    <x v="12"/>
  </r>
  <r>
    <n v="200407198"/>
    <d v="2020-03-22T00:00:00"/>
    <x v="146"/>
    <n v="430"/>
    <n v="4"/>
    <x v="4"/>
    <n v="466"/>
    <n v="2"/>
    <n v="626"/>
    <s v="INTIMATE PARTNER - SIMPLE ASSAULT"/>
    <s v="2000 0913 0416 1813 1243"/>
    <n v="27"/>
    <s v="F"/>
    <s v="H"/>
    <n v="501"/>
    <s v="SINGLE FAMILY DWELLING"/>
    <n v="400"/>
    <s v="STRONG-ARM (HANDS, FIST, FEET OR BODILY FORCE)"/>
    <s v="AO"/>
    <s v="Adult Other"/>
    <n v="626"/>
    <m/>
    <m/>
    <m/>
    <s v="300 N  EVERGREEN                    AV"/>
    <m/>
    <n v="34.043599999999998"/>
    <n v="-118.2051"/>
    <n v="0"/>
    <x v="12"/>
  </r>
  <r>
    <n v="200104316"/>
    <d v="2020-01-05T00:00:00"/>
    <x v="81"/>
    <n v="747"/>
    <n v="1"/>
    <x v="1"/>
    <n v="162"/>
    <n v="2"/>
    <n v="930"/>
    <s v="CRIMINAL THREATS - NO WEAPON DISPLAYED"/>
    <n v="421"/>
    <n v="32"/>
    <s v="F"/>
    <s v="W"/>
    <n v="502"/>
    <s v="MULTI-UNIT DWELLING (APARTMENT, DUPLEX, ETC)"/>
    <n v="511"/>
    <s v="VERBAL THREAT"/>
    <s v="IC"/>
    <s v="Invest Cont"/>
    <n v="930"/>
    <m/>
    <m/>
    <m/>
    <s v="700 S  OLIVE                        ST"/>
    <m/>
    <n v="34.046700000000001"/>
    <n v="-118.2556"/>
    <n v="0"/>
    <x v="12"/>
  </r>
  <r>
    <n v="200815799"/>
    <d v="2020-10-28T00:00:00"/>
    <x v="147"/>
    <n v="730"/>
    <n v="8"/>
    <x v="12"/>
    <n v="828"/>
    <n v="2"/>
    <n v="354"/>
    <s v="THEFT OF IDENTITY"/>
    <s v="1822 0100 0930"/>
    <n v="80"/>
    <s v="F"/>
    <s v="W"/>
    <n v="501"/>
    <s v="SINGLE FAMILY DWELLING"/>
    <m/>
    <m/>
    <s v="IC"/>
    <s v="Invest Cont"/>
    <n v="354"/>
    <m/>
    <m/>
    <m/>
    <s v="10700    LINDBROOK                    DR"/>
    <m/>
    <n v="34.061399999999999"/>
    <n v="-118.43810000000001"/>
    <n v="0"/>
    <x v="12"/>
  </r>
  <r>
    <n v="201211062"/>
    <d v="2020-04-16T00:00:00"/>
    <x v="77"/>
    <n v="1900"/>
    <n v="12"/>
    <x v="8"/>
    <n v="1258"/>
    <n v="2"/>
    <n v="623"/>
    <s v="BATTERY POLICE (SIMPLE)"/>
    <s v="1212 0417 1822"/>
    <n v="0"/>
    <s v="X"/>
    <s v="X"/>
    <n v="726"/>
    <s v="POLICE FACILITY"/>
    <n v="400"/>
    <s v="STRONG-ARM (HANDS, FIST, FEET OR BODILY FORCE)"/>
    <s v="IC"/>
    <s v="Invest Cont"/>
    <n v="623"/>
    <m/>
    <m/>
    <m/>
    <s v="7600 S  BROADWAY"/>
    <m/>
    <n v="33.970799999999997"/>
    <n v="-118.2783"/>
    <n v="0"/>
    <x v="12"/>
  </r>
  <r>
    <n v="200512280"/>
    <d v="2020-07-24T00:00:00"/>
    <x v="148"/>
    <n v="1600"/>
    <n v="5"/>
    <x v="10"/>
    <n v="564"/>
    <n v="2"/>
    <n v="626"/>
    <s v="INTIMATE PARTNER - SIMPLE ASSAULT"/>
    <s v="0401 0432 0913 1241 1243 1813 2000"/>
    <n v="55"/>
    <s v="F"/>
    <s v="H"/>
    <n v="517"/>
    <s v="MISSIONS/SHELTERS"/>
    <n v="400"/>
    <s v="STRONG-ARM (HANDS, FIST, FEET OR BODILY FORCE)"/>
    <s v="AA"/>
    <s v="Adult Arrest"/>
    <n v="626"/>
    <m/>
    <m/>
    <m/>
    <s v="500 S  HARBOR                       BL"/>
    <m/>
    <n v="33.741"/>
    <n v="-118.2838"/>
    <n v="1"/>
    <x v="12"/>
  </r>
  <r>
    <n v="200216646"/>
    <d v="2020-10-25T00:00:00"/>
    <x v="149"/>
    <n v="1200"/>
    <n v="2"/>
    <x v="5"/>
    <n v="269"/>
    <n v="2"/>
    <n v="354"/>
    <s v="THEFT OF IDENTITY"/>
    <s v="0100 0922 1822"/>
    <n v="31"/>
    <s v="M"/>
    <s v="B"/>
    <n v="710"/>
    <s v="OTHER PREMISE"/>
    <m/>
    <m/>
    <s v="IC"/>
    <s v="Invest Cont"/>
    <n v="354"/>
    <m/>
    <m/>
    <m/>
    <s v="700    GARLAND                      AV"/>
    <m/>
    <n v="34.049599999999998"/>
    <n v="-118.2677"/>
    <n v="0"/>
    <x v="12"/>
  </r>
  <r>
    <n v="201219692"/>
    <d v="2020-08-31T00:00:00"/>
    <x v="150"/>
    <n v="1800"/>
    <n v="12"/>
    <x v="8"/>
    <n v="1268"/>
    <n v="1"/>
    <n v="420"/>
    <s v="THEFT FROM MOTOR VEHICLE - PETTY ($950 &amp; UNDER)"/>
    <m/>
    <n v="0"/>
    <m/>
    <m/>
    <n v="101"/>
    <s v="STREET"/>
    <m/>
    <m/>
    <s v="IC"/>
    <s v="Invest Cont"/>
    <n v="420"/>
    <m/>
    <m/>
    <m/>
    <s v="82ND                         ST"/>
    <s v="MAIN                         ST"/>
    <n v="33.9651"/>
    <n v="-118.2739"/>
    <n v="0"/>
    <x v="12"/>
  </r>
  <r>
    <n v="200413464"/>
    <d v="2020-10-04T00:00:00"/>
    <x v="76"/>
    <n v="1745"/>
    <n v="4"/>
    <x v="4"/>
    <n v="408"/>
    <n v="2"/>
    <n v="626"/>
    <s v="INTIMATE PARTNER - SIMPLE ASSAULT"/>
    <s v="1814 0400 0913 2000"/>
    <n v="43"/>
    <s v="F"/>
    <s v="H"/>
    <n v="501"/>
    <s v="SINGLE FAMILY DWELLING"/>
    <n v="400"/>
    <s v="STRONG-ARM (HANDS, FIST, FEET OR BODILY FORCE)"/>
    <s v="AO"/>
    <s v="Adult Other"/>
    <n v="626"/>
    <m/>
    <m/>
    <m/>
    <s v="4800    HILLSDALE                    DR"/>
    <m/>
    <n v="34.086500000000001"/>
    <n v="-118.1806"/>
    <n v="0"/>
    <x v="12"/>
  </r>
  <r>
    <n v="200713539"/>
    <d v="2020-09-04T00:00:00"/>
    <x v="151"/>
    <n v="1000"/>
    <n v="7"/>
    <x v="0"/>
    <n v="784"/>
    <n v="1"/>
    <n v="440"/>
    <s v="THEFT PLAIN - PETTY ($950 &amp; UNDER)"/>
    <s v="0344 0603"/>
    <n v="64"/>
    <s v="M"/>
    <s v="O"/>
    <n v="101"/>
    <s v="STREET"/>
    <m/>
    <m/>
    <s v="IC"/>
    <s v="Invest Cont"/>
    <n v="440"/>
    <m/>
    <m/>
    <m/>
    <s v="MANSFIELD"/>
    <s v="BANGOR"/>
    <n v="34.036099999999998"/>
    <n v="-118.3505"/>
    <n v="0"/>
    <x v="12"/>
  </r>
  <r>
    <n v="200120973"/>
    <d v="2020-11-13T00:00:00"/>
    <x v="55"/>
    <n v="2100"/>
    <n v="1"/>
    <x v="1"/>
    <n v="152"/>
    <n v="1"/>
    <n v="330"/>
    <s v="BURGLARY FROM VEHICLE"/>
    <s v="1307 0329 1609 0344 1822"/>
    <n v="30"/>
    <s v="M"/>
    <s v="B"/>
    <n v="101"/>
    <s v="STREET"/>
    <m/>
    <m/>
    <s v="IC"/>
    <s v="Invest Cont"/>
    <n v="330"/>
    <m/>
    <m/>
    <m/>
    <s v="GRAND"/>
    <s v="7TH"/>
    <n v="34.047600000000003"/>
    <n v="-118.2564"/>
    <n v="0"/>
    <x v="12"/>
  </r>
  <r>
    <n v="201108111"/>
    <d v="2020-04-07T00:00:00"/>
    <x v="126"/>
    <n v="500"/>
    <n v="11"/>
    <x v="7"/>
    <n v="1107"/>
    <n v="2"/>
    <n v="624"/>
    <s v="BATTERY - SIMPLE ASSAULT"/>
    <s v="0561 0432 0400 1601 1202 1701 1242 0444"/>
    <n v="70"/>
    <s v="F"/>
    <s v="W"/>
    <n v="501"/>
    <s v="SINGLE FAMILY DWELLING"/>
    <n v="400"/>
    <s v="STRONG-ARM (HANDS, FIST, FEET OR BODILY FORCE)"/>
    <s v="AO"/>
    <s v="Adult Other"/>
    <n v="624"/>
    <m/>
    <m/>
    <m/>
    <s v="1300    HEPNER                       AV"/>
    <m/>
    <n v="34.131799999999998"/>
    <n v="-118.1957"/>
    <n v="0"/>
    <x v="12"/>
  </r>
  <r>
    <n v="200608531"/>
    <d v="2020-03-30T00:00:00"/>
    <x v="152"/>
    <n v="1305"/>
    <n v="6"/>
    <x v="9"/>
    <n v="643"/>
    <n v="1"/>
    <n v="442"/>
    <s v="SHOPLIFTING - PETTY THEFT ($950 &amp; UNDER)"/>
    <s v="0344 1822"/>
    <n v="0"/>
    <s v="X"/>
    <s v="X"/>
    <n v="402"/>
    <s v="MARKET"/>
    <m/>
    <m/>
    <s v="IC"/>
    <s v="Invest Cont"/>
    <n v="442"/>
    <m/>
    <m/>
    <m/>
    <s v="7200 W  SUNSET                       BL"/>
    <m/>
    <n v="34.100700000000003"/>
    <n v="-118.3494"/>
    <n v="0"/>
    <x v="12"/>
  </r>
  <r>
    <n v="200711738"/>
    <d v="2020-07-17T00:00:00"/>
    <x v="153"/>
    <n v="400"/>
    <n v="7"/>
    <x v="0"/>
    <n v="721"/>
    <n v="2"/>
    <n v="661"/>
    <s v="UNAUTHORIZED COMPUTER ACCESS"/>
    <n v="344"/>
    <n v="25"/>
    <s v="M"/>
    <s v="W"/>
    <n v="502"/>
    <s v="MULTI-UNIT DWELLING (APARTMENT, DUPLEX, ETC)"/>
    <m/>
    <m/>
    <s v="IC"/>
    <s v="Invest Cont"/>
    <n v="661"/>
    <m/>
    <m/>
    <m/>
    <s v="100 N  CLARK                        DR"/>
    <m/>
    <n v="34.075299999999999"/>
    <n v="-118.3849"/>
    <n v="0"/>
    <x v="12"/>
  </r>
  <r>
    <n v="200513966"/>
    <d v="2020-09-08T00:00:00"/>
    <x v="154"/>
    <n v="1430"/>
    <n v="5"/>
    <x v="10"/>
    <n v="564"/>
    <n v="2"/>
    <n v="745"/>
    <s v="VANDALISM - MISDEAMEANOR ($399 OR UNDER)"/>
    <s v="0329 1236"/>
    <n v="0"/>
    <s v="M"/>
    <s v="O"/>
    <n v="708"/>
    <s v="CHURCH/CHAPEL (CHANGED 03-03 FROM CHURCH/TEMPLE)"/>
    <m/>
    <m/>
    <s v="IC"/>
    <s v="Invest Cont"/>
    <n v="745"/>
    <m/>
    <m/>
    <m/>
    <s v="400 W  6TH                          ST"/>
    <m/>
    <n v="33.738799999999998"/>
    <n v="-118.2869"/>
    <n v="0"/>
    <x v="12"/>
  </r>
  <r>
    <n v="200119228"/>
    <d v="2020-10-11T00:00:00"/>
    <x v="155"/>
    <n v="2045"/>
    <n v="1"/>
    <x v="1"/>
    <n v="164"/>
    <n v="1"/>
    <n v="310"/>
    <s v="BURGLARY"/>
    <s v="1420 0344 1607 2004 1822"/>
    <n v="0"/>
    <s v="X"/>
    <s v="X"/>
    <n v="203"/>
    <s v="OTHER BUSINESS"/>
    <n v="500"/>
    <s v="UNKNOWN WEAPON/OTHER WEAPON"/>
    <s v="AA"/>
    <s v="Adult Arrest"/>
    <n v="310"/>
    <n v="998"/>
    <m/>
    <m/>
    <s v="600 S  LOS ANGELES                  ST"/>
    <m/>
    <n v="34.044600000000003"/>
    <n v="-118.25069999999999"/>
    <n v="1"/>
    <x v="12"/>
  </r>
  <r>
    <n v="200409389"/>
    <d v="2020-05-31T00:00:00"/>
    <x v="156"/>
    <n v="1800"/>
    <n v="4"/>
    <x v="4"/>
    <n v="455"/>
    <n v="1"/>
    <n v="761"/>
    <s v="BRANDISH WEAPON"/>
    <s v="0913 1814 2000 0334 0444"/>
    <n v="25"/>
    <s v="F"/>
    <s v="H"/>
    <n v="501"/>
    <s v="SINGLE FAMILY DWELLING"/>
    <n v="400"/>
    <s v="STRONG-ARM (HANDS, FIST, FEET OR BODILY FORCE)"/>
    <s v="AO"/>
    <s v="Adult Other"/>
    <n v="626"/>
    <n v="761"/>
    <m/>
    <m/>
    <s v="2100    CITY VIEW                    AV"/>
    <m/>
    <n v="34.051499999999997"/>
    <n v="-118.2073"/>
    <n v="0"/>
    <x v="12"/>
  </r>
  <r>
    <n v="200107228"/>
    <d v="2020-02-15T00:00:00"/>
    <x v="46"/>
    <n v="2200"/>
    <n v="1"/>
    <x v="1"/>
    <n v="153"/>
    <n v="2"/>
    <n v="745"/>
    <s v="VANDALISM - MISDEAMEANOR ($399 OR UNDER)"/>
    <n v="329"/>
    <n v="26"/>
    <s v="F"/>
    <s v="B"/>
    <n v="502"/>
    <s v="MULTI-UNIT DWELLING (APARTMENT, DUPLEX, ETC)"/>
    <m/>
    <m/>
    <s v="IC"/>
    <s v="Invest Cont"/>
    <n v="745"/>
    <m/>
    <m/>
    <m/>
    <s v="200 W  6TH                          ST"/>
    <m/>
    <n v="34.045999999999999"/>
    <n v="-118.2509"/>
    <n v="0"/>
    <x v="12"/>
  </r>
  <r>
    <n v="200321313"/>
    <d v="2020-12-06T00:00:00"/>
    <x v="121"/>
    <n v="1530"/>
    <n v="3"/>
    <x v="2"/>
    <n v="361"/>
    <n v="1"/>
    <n v="510"/>
    <s v="VEHICLE - STOLEN"/>
    <m/>
    <n v="0"/>
    <m/>
    <m/>
    <n v="101"/>
    <s v="STREET"/>
    <m/>
    <m/>
    <s v="AO"/>
    <s v="Adult Other"/>
    <n v="510"/>
    <m/>
    <m/>
    <m/>
    <s v="3900    STEVELY                      AV"/>
    <m/>
    <n v="34.015900000000002"/>
    <n v="-118.3536"/>
    <n v="0"/>
    <x v="12"/>
  </r>
  <r>
    <n v="200109910"/>
    <d v="2020-03-31T00:00:00"/>
    <x v="157"/>
    <n v="2240"/>
    <n v="1"/>
    <x v="1"/>
    <n v="156"/>
    <n v="2"/>
    <n v="624"/>
    <s v="BATTERY - SIMPLE ASSAULT"/>
    <s v="1218 2004 0416 0913"/>
    <n v="60"/>
    <s v="M"/>
    <s v="B"/>
    <n v="102"/>
    <s v="SIDEWALK"/>
    <n v="500"/>
    <s v="UNKNOWN WEAPON/OTHER WEAPON"/>
    <s v="IC"/>
    <s v="Invest Cont"/>
    <n v="624"/>
    <m/>
    <m/>
    <m/>
    <s v="500    WALL                         ST"/>
    <m/>
    <n v="34.044899999999998"/>
    <n v="-118.2458"/>
    <n v="0"/>
    <x v="12"/>
  </r>
  <r>
    <n v="200705720"/>
    <d v="2020-02-05T00:00:00"/>
    <x v="87"/>
    <n v="1400"/>
    <n v="7"/>
    <x v="0"/>
    <n v="732"/>
    <n v="1"/>
    <n v="341"/>
    <s v="THEFT-GRAND ($950.01 &amp; OVER)EXCPT,GUNS,FOWL,LIVESTK,PROD"/>
    <m/>
    <n v="0"/>
    <s v="M"/>
    <s v="O"/>
    <n v="203"/>
    <s v="OTHER BUSINESS"/>
    <m/>
    <m/>
    <s v="IC"/>
    <s v="Invest Cont"/>
    <n v="341"/>
    <m/>
    <m/>
    <m/>
    <s v="500 S  FAIRFAX                      AV"/>
    <m/>
    <n v="34.066499999999998"/>
    <n v="-118.36620000000001"/>
    <n v="0"/>
    <x v="12"/>
  </r>
  <r>
    <n v="200912278"/>
    <d v="2020-07-13T00:00:00"/>
    <x v="158"/>
    <n v="2230"/>
    <n v="9"/>
    <x v="3"/>
    <n v="911"/>
    <n v="2"/>
    <n v="624"/>
    <s v="BATTERY - SIMPLE ASSAULT"/>
    <n v="400"/>
    <n v="30"/>
    <s v="F"/>
    <s v="H"/>
    <n v="119"/>
    <s v="PORCH, RESIDENTIAL"/>
    <n v="400"/>
    <s v="STRONG-ARM (HANDS, FIST, FEET OR BODILY FORCE)"/>
    <s v="AO"/>
    <s v="Adult Other"/>
    <n v="624"/>
    <m/>
    <m/>
    <m/>
    <s v="7100    FIRMAMENT                    AV"/>
    <m/>
    <n v="34.199300000000001"/>
    <n v="-118.47239999999999"/>
    <n v="0"/>
    <x v="12"/>
  </r>
  <r>
    <n v="200208642"/>
    <d v="2020-04-06T00:00:00"/>
    <x v="136"/>
    <n v="1"/>
    <n v="2"/>
    <x v="5"/>
    <n v="217"/>
    <n v="1"/>
    <n v="522"/>
    <s v="VEHICLE, STOLEN - OTHER (MOTORIZED SCOOTERS, BIKES, ETC)"/>
    <m/>
    <n v="0"/>
    <m/>
    <m/>
    <n v="121"/>
    <s v="YARD (RESIDENTIAL/BUSINESS)"/>
    <m/>
    <m/>
    <s v="IC"/>
    <s v="Invest Cont"/>
    <n v="522"/>
    <m/>
    <m/>
    <m/>
    <s v="1700    CLINTON                      ST"/>
    <m/>
    <n v="34.072099999999999"/>
    <n v="-118.262"/>
    <n v="0"/>
    <x v="12"/>
  </r>
  <r>
    <n v="200709141"/>
    <d v="2020-05-11T00:00:00"/>
    <x v="63"/>
    <n v="950"/>
    <n v="7"/>
    <x v="0"/>
    <n v="702"/>
    <n v="1"/>
    <n v="440"/>
    <s v="THEFT PLAIN - PETTY ($950 &amp; UNDER)"/>
    <s v="1822 0344 0325"/>
    <n v="48"/>
    <s v="M"/>
    <s v="H"/>
    <n v="235"/>
    <s v="PHARMACY INSIDE STORE OR SUPERMARKET*"/>
    <m/>
    <m/>
    <s v="IC"/>
    <s v="Invest Cont"/>
    <n v="440"/>
    <m/>
    <m/>
    <m/>
    <s v="7500    MELROSE                      AV"/>
    <m/>
    <n v="34.0837"/>
    <n v="-118.3532"/>
    <n v="0"/>
    <x v="12"/>
  </r>
  <r>
    <n v="200605994"/>
    <d v="2020-02-11T00:00:00"/>
    <x v="159"/>
    <n v="900"/>
    <n v="6"/>
    <x v="9"/>
    <n v="649"/>
    <n v="1"/>
    <n v="440"/>
    <s v="THEFT PLAIN - PETTY ($950 &amp; UNDER)"/>
    <s v="0394 1822"/>
    <n v="31"/>
    <s v="F"/>
    <s v="O"/>
    <n v="121"/>
    <s v="YARD (RESIDENTIAL/BUSINESS)"/>
    <m/>
    <m/>
    <s v="IC"/>
    <s v="Invest Cont"/>
    <n v="440"/>
    <m/>
    <m/>
    <m/>
    <s v="1500 N  HARVARD                      BL"/>
    <m/>
    <n v="34.098100000000002"/>
    <n v="-118.3044"/>
    <n v="0"/>
    <x v="12"/>
  </r>
  <r>
    <n v="200707378"/>
    <d v="2020-03-13T00:00:00"/>
    <x v="71"/>
    <n v="915"/>
    <n v="7"/>
    <x v="0"/>
    <n v="734"/>
    <n v="1"/>
    <n v="341"/>
    <s v="THEFT-GRAND ($950.01 &amp; OVER)EXCPT,GUNS,FOWL,LIVESTK,PROD"/>
    <s v="0344 1822"/>
    <n v="31"/>
    <s v="F"/>
    <s v="A"/>
    <n v="502"/>
    <s v="MULTI-UNIT DWELLING (APARTMENT, DUPLEX, ETC)"/>
    <m/>
    <m/>
    <s v="IC"/>
    <s v="Invest Cont"/>
    <n v="341"/>
    <m/>
    <m/>
    <m/>
    <s v="300    HAUSER                       BL"/>
    <m/>
    <n v="34.069899999999997"/>
    <n v="-118.3511"/>
    <n v="0"/>
    <x v="12"/>
  </r>
  <r>
    <n v="200715141"/>
    <d v="2020-10-21T00:00:00"/>
    <x v="160"/>
    <n v="1200"/>
    <n v="7"/>
    <x v="0"/>
    <n v="775"/>
    <n v="1"/>
    <n v="420"/>
    <s v="THEFT FROM MOTOR VEHICLE - PETTY ($950 &amp; UNDER)"/>
    <m/>
    <n v="0"/>
    <m/>
    <m/>
    <n v="101"/>
    <s v="STREET"/>
    <m/>
    <m/>
    <s v="IC"/>
    <s v="Invest Cont"/>
    <n v="420"/>
    <m/>
    <m/>
    <m/>
    <s v="4800 W  17TH                         ST"/>
    <m/>
    <n v="34.044899999999998"/>
    <n v="-118.3411"/>
    <n v="0"/>
    <x v="12"/>
  </r>
  <r>
    <n v="201105686"/>
    <d v="2020-02-08T00:00:00"/>
    <x v="15"/>
    <n v="1550"/>
    <n v="11"/>
    <x v="7"/>
    <n v="1113"/>
    <n v="1"/>
    <n v="440"/>
    <s v="THEFT PLAIN - PETTY ($950 &amp; UNDER)"/>
    <s v="0344 0325"/>
    <n v="0"/>
    <s v="M"/>
    <s v="O"/>
    <n v="203"/>
    <s v="OTHER BUSINESS"/>
    <m/>
    <m/>
    <s v="IC"/>
    <s v="Invest Cont"/>
    <n v="440"/>
    <m/>
    <m/>
    <m/>
    <s v="2800    COLORADO                     BL"/>
    <m/>
    <n v="34.142800000000001"/>
    <n v="-118.226"/>
    <n v="0"/>
    <x v="12"/>
  </r>
  <r>
    <n v="200407426"/>
    <d v="2020-03-30T00:00:00"/>
    <x v="152"/>
    <n v="1830"/>
    <n v="4"/>
    <x v="4"/>
    <n v="407"/>
    <n v="1"/>
    <n v="442"/>
    <s v="SHOPLIFTING - PETTY THEFT ($950 &amp; UNDER)"/>
    <n v="325"/>
    <n v="0"/>
    <s v="X"/>
    <s v="X"/>
    <n v="242"/>
    <s v="DISCOUNT STORE (99 CENT,DOLLAR,ETC."/>
    <m/>
    <m/>
    <s v="IC"/>
    <s v="Invest Cont"/>
    <n v="442"/>
    <m/>
    <m/>
    <m/>
    <s v="4600    HUNTINGTON DR"/>
    <m/>
    <n v="34.088099999999997"/>
    <n v="-118.18770000000001"/>
    <n v="0"/>
    <x v="12"/>
  </r>
  <r>
    <n v="201014312"/>
    <d v="2020-10-22T00:00:00"/>
    <x v="161"/>
    <n v="2000"/>
    <n v="10"/>
    <x v="11"/>
    <n v="1003"/>
    <n v="2"/>
    <n v="740"/>
    <s v="VANDALISM - FELONY ($400 &amp; OVER, ALL CHURCH VANDALISMS)"/>
    <s v="0329 1822 1414 1420 1402 1300 1307"/>
    <n v="34"/>
    <s v="M"/>
    <s v="H"/>
    <n v="122"/>
    <s v="VEHICLE, PASSENGER/TRUCK"/>
    <m/>
    <m/>
    <s v="IC"/>
    <s v="Invest Cont"/>
    <n v="740"/>
    <n v="998"/>
    <m/>
    <m/>
    <s v="18500    SATICOY                      ST"/>
    <m/>
    <n v="34.214799999999997"/>
    <n v="-118.54040000000001"/>
    <n v="0"/>
    <x v="12"/>
  </r>
  <r>
    <n v="200217634"/>
    <d v="2020-11-19T00:00:00"/>
    <x v="92"/>
    <n v="1840"/>
    <n v="2"/>
    <x v="5"/>
    <n v="245"/>
    <n v="2"/>
    <n v="624"/>
    <s v="BATTERY - SIMPLE ASSAULT"/>
    <s v="0913 0603 0400 0361"/>
    <n v="52"/>
    <s v="F"/>
    <s v="W"/>
    <n v="502"/>
    <s v="MULTI-UNIT DWELLING (APARTMENT, DUPLEX, ETC)"/>
    <n v="400"/>
    <s v="STRONG-ARM (HANDS, FIST, FEET OR BODILY FORCE)"/>
    <s v="AO"/>
    <s v="Adult Other"/>
    <n v="624"/>
    <m/>
    <m/>
    <m/>
    <s v="2500 W  6TH                          ST"/>
    <m/>
    <n v="34.061700000000002"/>
    <n v="-118.2795"/>
    <n v="0"/>
    <x v="12"/>
  </r>
  <r>
    <n v="201212398"/>
    <d v="2020-05-07T00:00:00"/>
    <x v="162"/>
    <n v="1800"/>
    <n v="12"/>
    <x v="8"/>
    <n v="1203"/>
    <n v="1"/>
    <n v="341"/>
    <s v="THEFT-GRAND ($950.01 &amp; OVER)EXCPT,GUNS,FOWL,LIVESTK,PROD"/>
    <n v="344"/>
    <n v="32"/>
    <s v="M"/>
    <s v="H"/>
    <n v="108"/>
    <s v="PARKING LOT"/>
    <m/>
    <m/>
    <s v="IC"/>
    <s v="Invest Cont"/>
    <n v="341"/>
    <m/>
    <m/>
    <m/>
    <s v="5000 S  WESTERN                      AV"/>
    <m/>
    <n v="33.997999999999998"/>
    <n v="-118.30889999999999"/>
    <n v="0"/>
    <x v="12"/>
  </r>
  <r>
    <n v="200505875"/>
    <d v="2020-02-14T00:00:00"/>
    <x v="27"/>
    <n v="2030"/>
    <n v="5"/>
    <x v="10"/>
    <n v="566"/>
    <n v="1"/>
    <n v="510"/>
    <s v="VEHICLE - STOLEN"/>
    <m/>
    <n v="0"/>
    <m/>
    <m/>
    <n v="108"/>
    <s v="PARKING LOT"/>
    <m/>
    <m/>
    <s v="IC"/>
    <s v="Invest Cont"/>
    <n v="510"/>
    <m/>
    <m/>
    <m/>
    <s v="1000 S  PACIFIC                      AV"/>
    <m/>
    <n v="33.735199999999999"/>
    <n v="-118.28789999999999"/>
    <n v="0"/>
    <x v="12"/>
  </r>
  <r>
    <n v="201221820"/>
    <d v="2020-10-02T00:00:00"/>
    <x v="163"/>
    <n v="600"/>
    <n v="12"/>
    <x v="8"/>
    <n v="1273"/>
    <n v="2"/>
    <n v="624"/>
    <s v="BATTERY - SIMPLE ASSAULT"/>
    <s v="1202 1701 2021 0913 0562 0444 0443"/>
    <n v="85"/>
    <s v="F"/>
    <s v="B"/>
    <n v="501"/>
    <s v="SINGLE FAMILY DWELLING"/>
    <n v="400"/>
    <s v="STRONG-ARM (HANDS, FIST, FEET OR BODILY FORCE)"/>
    <s v="AO"/>
    <s v="Adult Other"/>
    <n v="624"/>
    <m/>
    <m/>
    <m/>
    <s v="8800 S  HALLDALE                     AV"/>
    <m/>
    <n v="33.9574"/>
    <n v="-118.30249999999999"/>
    <n v="0"/>
    <x v="12"/>
  </r>
  <r>
    <n v="200715653"/>
    <d v="2020-11-05T00:00:00"/>
    <x v="164"/>
    <n v="1600"/>
    <n v="7"/>
    <x v="0"/>
    <n v="701"/>
    <n v="1"/>
    <n v="510"/>
    <s v="VEHICLE - STOLEN"/>
    <m/>
    <n v="0"/>
    <m/>
    <m/>
    <n v="101"/>
    <s v="STREET"/>
    <m/>
    <m/>
    <s v="IC"/>
    <s v="Invest Cont"/>
    <n v="510"/>
    <m/>
    <m/>
    <m/>
    <s v="WARING                       AV"/>
    <s v="N  EDINBURGH                    AV"/>
    <n v="34.085500000000003"/>
    <n v="-118.3638"/>
    <n v="0"/>
    <x v="12"/>
  </r>
  <r>
    <n v="201109241"/>
    <d v="2020-05-11T00:00:00"/>
    <x v="165"/>
    <n v="1500"/>
    <n v="11"/>
    <x v="7"/>
    <n v="1172"/>
    <n v="1"/>
    <n v="420"/>
    <s v="THEFT FROM MOTOR VEHICLE - PETTY ($950 &amp; UNDER)"/>
    <m/>
    <n v="0"/>
    <m/>
    <m/>
    <n v="101"/>
    <s v="STREET"/>
    <m/>
    <m/>
    <s v="IC"/>
    <s v="Invest Cont"/>
    <n v="420"/>
    <m/>
    <m/>
    <m/>
    <s v="1500    SILVER LAKE                  BL"/>
    <m/>
    <n v="34.0867"/>
    <n v="-118.2701"/>
    <n v="0"/>
    <x v="12"/>
  </r>
  <r>
    <n v="200816363"/>
    <d v="2020-11-13T00:00:00"/>
    <x v="166"/>
    <n v="836"/>
    <n v="8"/>
    <x v="12"/>
    <n v="881"/>
    <n v="2"/>
    <n v="956"/>
    <s v="LETTERS, LEWD  -  TELEPHONE CALLS, LEWD"/>
    <n v="337"/>
    <n v="73"/>
    <s v="M"/>
    <s v="W"/>
    <n v="502"/>
    <s v="MULTI-UNIT DWELLING (APARTMENT, DUPLEX, ETC)"/>
    <m/>
    <m/>
    <s v="IC"/>
    <s v="Invest Cont"/>
    <n v="956"/>
    <m/>
    <m/>
    <m/>
    <s v="11600    MISSOURI                     AV"/>
    <m/>
    <n v="34.039099999999998"/>
    <n v="-118.45059999999999"/>
    <n v="0"/>
    <x v="12"/>
  </r>
  <r>
    <n v="200815583"/>
    <d v="2020-10-22T00:00:00"/>
    <x v="167"/>
    <n v="1700"/>
    <n v="8"/>
    <x v="12"/>
    <n v="857"/>
    <n v="1"/>
    <n v="310"/>
    <s v="BURGLARY"/>
    <s v="0344 1822 1606"/>
    <n v="32"/>
    <s v="M"/>
    <s v="W"/>
    <n v="707"/>
    <s v="GARAGE/CARPORT"/>
    <m/>
    <m/>
    <s v="IC"/>
    <s v="Invest Cont"/>
    <n v="310"/>
    <m/>
    <m/>
    <m/>
    <s v="1100    GLENVILLE                    DR"/>
    <m/>
    <n v="34.055700000000002"/>
    <n v="-118.39279999999999"/>
    <n v="0"/>
    <x v="12"/>
  </r>
  <r>
    <n v="200709021"/>
    <d v="2020-05-07T00:00:00"/>
    <x v="162"/>
    <n v="1730"/>
    <n v="7"/>
    <x v="0"/>
    <n v="735"/>
    <n v="2"/>
    <n v="930"/>
    <s v="CRIMINAL THREATS - NO WEAPON DISPLAYED"/>
    <n v="421"/>
    <n v="41"/>
    <s v="F"/>
    <s v="A"/>
    <n v="203"/>
    <s v="OTHER BUSINESS"/>
    <n v="511"/>
    <s v="VERBAL THREAT"/>
    <s v="AO"/>
    <s v="Adult Other"/>
    <n v="930"/>
    <m/>
    <m/>
    <m/>
    <s v="5400    WILSHIRE                     BL"/>
    <m/>
    <n v="34.063299999999998"/>
    <n v="-118.3473"/>
    <n v="0"/>
    <x v="12"/>
  </r>
  <r>
    <n v="200200671"/>
    <d v="2020-04-22T00:00:00"/>
    <x v="168"/>
    <n v="1030"/>
    <n v="2"/>
    <x v="5"/>
    <n v="292"/>
    <n v="1"/>
    <n v="310"/>
    <s v="BURGLARY"/>
    <s v="0344 1607 0396"/>
    <n v="64"/>
    <s v="M"/>
    <s v="H"/>
    <n v="221"/>
    <s v="PUBLIC STORAGE"/>
    <m/>
    <m/>
    <s v="IC"/>
    <s v="Invest Cont"/>
    <n v="310"/>
    <m/>
    <m/>
    <m/>
    <s v="1000 W  WASHINGTON                   BL"/>
    <m/>
    <n v="34.0396"/>
    <n v="-118.2833"/>
    <n v="0"/>
    <x v="12"/>
  </r>
  <r>
    <n v="200106175"/>
    <d v="2020-01-31T00:00:00"/>
    <x v="169"/>
    <n v="830"/>
    <n v="1"/>
    <x v="1"/>
    <n v="157"/>
    <n v="1"/>
    <n v="341"/>
    <s v="THEFT-GRAND ($950.01 &amp; OVER)EXCPT,GUNS,FOWL,LIVESTK,PROD"/>
    <s v="1822 1605 1218 0344"/>
    <n v="49"/>
    <s v="F"/>
    <s v="H"/>
    <n v="502"/>
    <s v="MULTI-UNIT DWELLING (APARTMENT, DUPLEX, ETC)"/>
    <m/>
    <m/>
    <s v="IC"/>
    <s v="Invest Cont"/>
    <n v="341"/>
    <m/>
    <m/>
    <m/>
    <s v="500 S  SAN PEDRO                    ST"/>
    <m/>
    <n v="34.044199999999996"/>
    <n v="-118.2439"/>
    <n v="0"/>
    <x v="12"/>
  </r>
  <r>
    <n v="200617010"/>
    <d v="2020-10-22T00:00:00"/>
    <x v="170"/>
    <n v="1400"/>
    <n v="6"/>
    <x v="9"/>
    <n v="647"/>
    <n v="2"/>
    <n v="668"/>
    <s v="EMBEZZLEMENT, GRAND THEFT ($950.01 &amp; OVER)"/>
    <s v="1300 0913"/>
    <n v="27"/>
    <s v="M"/>
    <s v="H"/>
    <n v="203"/>
    <s v="OTHER BUSINESS"/>
    <m/>
    <m/>
    <s v="IC"/>
    <s v="Invest Cont"/>
    <n v="668"/>
    <m/>
    <m/>
    <m/>
    <s v="1600 N  GOWER                        ST"/>
    <m/>
    <n v="34.099800000000002"/>
    <n v="-118.3223"/>
    <n v="0"/>
    <x v="12"/>
  </r>
  <r>
    <n v="201013217"/>
    <d v="2020-09-18T00:00:00"/>
    <x v="171"/>
    <n v="1"/>
    <n v="10"/>
    <x v="11"/>
    <n v="1017"/>
    <n v="1"/>
    <n v="820"/>
    <s v="ORAL COPULATION"/>
    <s v="0400 0913 0443 0512 0413"/>
    <n v="30"/>
    <s v="M"/>
    <s v="W"/>
    <n v="501"/>
    <s v="SINGLE FAMILY DWELLING"/>
    <n v="400"/>
    <s v="STRONG-ARM (HANDS, FIST, FEET OR BODILY FORCE)"/>
    <s v="IC"/>
    <s v="Invest Cont"/>
    <n v="820"/>
    <m/>
    <m/>
    <m/>
    <s v="17100    COVELLO                      ST"/>
    <m/>
    <n v="34.207500000000003"/>
    <n v="-118.5068"/>
    <n v="0"/>
    <x v="12"/>
  </r>
  <r>
    <n v="200104594"/>
    <d v="2020-01-08T00:00:00"/>
    <x v="172"/>
    <n v="2145"/>
    <n v="1"/>
    <x v="1"/>
    <n v="152"/>
    <n v="2"/>
    <n v="624"/>
    <s v="BATTERY - SIMPLE ASSAULT"/>
    <s v="0910 0416 2004 1822"/>
    <n v="20"/>
    <s v="M"/>
    <s v="H"/>
    <n v="903"/>
    <s v="MTA - RED LINE - 7TH AND METRO CENTER"/>
    <n v="400"/>
    <s v="STRONG-ARM (HANDS, FIST, FEET OR BODILY FORCE)"/>
    <s v="IC"/>
    <s v="Invest Cont"/>
    <n v="624"/>
    <m/>
    <m/>
    <m/>
    <s v="600 S  FIGUEROA                     ST"/>
    <m/>
    <n v="34.050899999999999"/>
    <n v="-118.2585"/>
    <n v="0"/>
    <x v="12"/>
  </r>
  <r>
    <n v="200110052"/>
    <d v="2020-04-04T00:00:00"/>
    <x v="173"/>
    <n v="2000"/>
    <n v="1"/>
    <x v="1"/>
    <n v="101"/>
    <n v="1"/>
    <n v="510"/>
    <s v="VEHICLE - STOLEN"/>
    <m/>
    <n v="0"/>
    <m/>
    <m/>
    <n v="101"/>
    <s v="STREET"/>
    <m/>
    <m/>
    <s v="IC"/>
    <s v="Invest Cont"/>
    <n v="510"/>
    <m/>
    <m/>
    <m/>
    <s v="900    FIGUEROA                     TR"/>
    <m/>
    <n v="34.066299999999998"/>
    <n v="-118.2441"/>
    <n v="0"/>
    <x v="12"/>
  </r>
  <r>
    <n v="200517669"/>
    <d v="2020-12-10T00:00:00"/>
    <x v="53"/>
    <n v="1100"/>
    <n v="5"/>
    <x v="10"/>
    <n v="517"/>
    <n v="1"/>
    <n v="510"/>
    <s v="VEHICLE - STOLEN"/>
    <m/>
    <n v="0"/>
    <m/>
    <m/>
    <n v="101"/>
    <s v="STREET"/>
    <m/>
    <m/>
    <s v="IC"/>
    <s v="Invest Cont"/>
    <n v="510"/>
    <m/>
    <m/>
    <m/>
    <s v="1100    BROAD                        AV"/>
    <m/>
    <n v="33.7849"/>
    <n v="-118.2612"/>
    <n v="0"/>
    <x v="12"/>
  </r>
  <r>
    <n v="200510674"/>
    <d v="2020-06-16T00:00:00"/>
    <x v="85"/>
    <n v="1800"/>
    <n v="5"/>
    <x v="10"/>
    <n v="526"/>
    <n v="1"/>
    <n v="510"/>
    <s v="VEHICLE - STOLEN"/>
    <m/>
    <n v="0"/>
    <m/>
    <m/>
    <n v="101"/>
    <s v="STREET"/>
    <m/>
    <m/>
    <s v="IC"/>
    <s v="Invest Cont"/>
    <n v="510"/>
    <m/>
    <m/>
    <m/>
    <s v="FRIES"/>
    <s v="ANAHEIM"/>
    <n v="33.779899999999998"/>
    <n v="-118.265"/>
    <n v="0"/>
    <x v="12"/>
  </r>
  <r>
    <n v="200916925"/>
    <d v="2020-11-06T00:00:00"/>
    <x v="166"/>
    <n v="700"/>
    <n v="9"/>
    <x v="3"/>
    <n v="981"/>
    <n v="1"/>
    <n v="440"/>
    <s v="THEFT PLAIN - PETTY ($950 &amp; UNDER)"/>
    <n v="344"/>
    <n v="52"/>
    <s v="M"/>
    <s v="W"/>
    <n v="108"/>
    <s v="PARKING LOT"/>
    <m/>
    <m/>
    <s v="IC"/>
    <s v="Invest Cont"/>
    <n v="440"/>
    <m/>
    <m/>
    <m/>
    <s v="14800 W  VENTURA                      BL"/>
    <m/>
    <n v="34.154000000000003"/>
    <n v="-118.4674"/>
    <n v="0"/>
    <x v="12"/>
  </r>
  <r>
    <n v="200321746"/>
    <d v="2020-12-14T00:00:00"/>
    <x v="174"/>
    <n v="1355"/>
    <n v="3"/>
    <x v="2"/>
    <n v="311"/>
    <n v="2"/>
    <n v="354"/>
    <s v="THEFT OF IDENTITY"/>
    <s v="0100 0930 0922"/>
    <n v="41"/>
    <s v="M"/>
    <s v="H"/>
    <n v="501"/>
    <s v="SINGLE FAMILY DWELLING"/>
    <m/>
    <m/>
    <s v="IC"/>
    <s v="Invest Cont"/>
    <n v="354"/>
    <m/>
    <m/>
    <m/>
    <s v="5300    CARLIN                       ST"/>
    <m/>
    <n v="34.029899999999998"/>
    <n v="-118.3595"/>
    <n v="0"/>
    <x v="12"/>
  </r>
  <r>
    <n v="201110606"/>
    <d v="2020-06-19T00:00:00"/>
    <x v="33"/>
    <n v="2002"/>
    <n v="11"/>
    <x v="7"/>
    <n v="1123"/>
    <n v="1"/>
    <n v="331"/>
    <s v="THEFT FROM MOTOR VEHICLE - GRAND ($950.01 AND OVER)"/>
    <n v="344"/>
    <n v="40"/>
    <s v="F"/>
    <s v="W"/>
    <n v="101"/>
    <s v="STREET"/>
    <m/>
    <m/>
    <s v="AO"/>
    <s v="Adult Other"/>
    <n v="331"/>
    <m/>
    <m/>
    <m/>
    <s v="LEGION                       LN"/>
    <s v="DOVER                        ST"/>
    <n v="34.121000000000002"/>
    <n v="-118.2685"/>
    <n v="0"/>
    <x v="12"/>
  </r>
  <r>
    <n v="200116446"/>
    <d v="2020-08-15T00:00:00"/>
    <x v="175"/>
    <n v="1700"/>
    <n v="1"/>
    <x v="1"/>
    <n v="164"/>
    <n v="1"/>
    <n v="440"/>
    <s v="THEFT PLAIN - PETTY ($950 &amp; UNDER)"/>
    <s v="1822 0344 0394"/>
    <n v="41"/>
    <s v="F"/>
    <s v="O"/>
    <n v="502"/>
    <s v="MULTI-UNIT DWELLING (APARTMENT, DUPLEX, ETC)"/>
    <m/>
    <m/>
    <s v="IC"/>
    <s v="Invest Cont"/>
    <n v="440"/>
    <m/>
    <m/>
    <m/>
    <s v="600 S  MAIN                         ST"/>
    <m/>
    <n v="34.044800000000002"/>
    <n v="-118.2504"/>
    <n v="0"/>
    <x v="12"/>
  </r>
  <r>
    <n v="200708242"/>
    <d v="2020-04-13T00:00:00"/>
    <x v="139"/>
    <n v="1700"/>
    <n v="7"/>
    <x v="0"/>
    <n v="725"/>
    <n v="1"/>
    <n v="310"/>
    <s v="BURGLARY"/>
    <s v="0397 0344 0358"/>
    <n v="52"/>
    <s v="M"/>
    <s v="W"/>
    <n v="501"/>
    <s v="SINGLE FAMILY DWELLING"/>
    <m/>
    <m/>
    <s v="IC"/>
    <s v="Invest Cont"/>
    <n v="310"/>
    <m/>
    <m/>
    <m/>
    <s v="100 N  VISTA                        ST"/>
    <m/>
    <n v="34.073599999999999"/>
    <n v="-118.3522"/>
    <n v="0"/>
    <x v="12"/>
  </r>
  <r>
    <n v="200617231"/>
    <d v="2020-10-26T00:00:00"/>
    <x v="176"/>
    <n v="1900"/>
    <n v="6"/>
    <x v="9"/>
    <n v="667"/>
    <n v="2"/>
    <n v="930"/>
    <s v="CRIMINAL THREATS - NO WEAPON DISPLAYED"/>
    <s v="0913 0400 0432 0443 0422 2040 1202"/>
    <n v="62"/>
    <s v="M"/>
    <s v="W"/>
    <n v="702"/>
    <s v="OFFICE BUILDING/OFFICE"/>
    <n v="511"/>
    <s v="VERBAL THREAT"/>
    <s v="AO"/>
    <s v="Adult Other"/>
    <n v="930"/>
    <m/>
    <m/>
    <m/>
    <s v="5800 W  SUNSET                       BL"/>
    <m/>
    <n v="34.098100000000002"/>
    <n v="-118.3158"/>
    <n v="0"/>
    <x v="12"/>
  </r>
  <r>
    <n v="200716147"/>
    <d v="2020-11-19T00:00:00"/>
    <x v="92"/>
    <n v="1800"/>
    <n v="7"/>
    <x v="0"/>
    <n v="729"/>
    <n v="1"/>
    <n v="210"/>
    <s v="ROBBERY"/>
    <s v="0344 0449 0216 0432"/>
    <n v="34"/>
    <s v="F"/>
    <s v="W"/>
    <n v="102"/>
    <s v="SIDEWALK"/>
    <n v="102"/>
    <s v="HAND GUN"/>
    <s v="IC"/>
    <s v="Invest Cont"/>
    <n v="210"/>
    <m/>
    <m/>
    <m/>
    <s v="FIRST                        ST"/>
    <s v="LARCHMENT                    BL"/>
    <n v="34.072600000000001"/>
    <n v="-118.3279"/>
    <n v="0"/>
    <x v="12"/>
  </r>
  <r>
    <n v="200807585"/>
    <d v="2020-03-22T00:00:00"/>
    <x v="104"/>
    <n v="1030"/>
    <n v="8"/>
    <x v="12"/>
    <n v="833"/>
    <n v="1"/>
    <n v="440"/>
    <s v="THEFT PLAIN - PETTY ($950 &amp; UNDER)"/>
    <s v="0344 0377 1822"/>
    <n v="50"/>
    <s v="F"/>
    <s v="W"/>
    <n v="702"/>
    <s v="OFFICE BUILDING/OFFICE"/>
    <m/>
    <m/>
    <s v="IC"/>
    <s v="Invest Cont"/>
    <n v="440"/>
    <m/>
    <m/>
    <m/>
    <s v="10900    WILSHIRE                     BL"/>
    <m/>
    <n v="34.058799999999998"/>
    <n v="-118.4439"/>
    <n v="0"/>
    <x v="12"/>
  </r>
  <r>
    <n v="200709741"/>
    <d v="2020-05-28T00:00:00"/>
    <x v="177"/>
    <n v="1453"/>
    <n v="7"/>
    <x v="0"/>
    <n v="701"/>
    <n v="2"/>
    <n v="624"/>
    <s v="BATTERY - SIMPLE ASSAULT"/>
    <s v="0400 0416 1309"/>
    <n v="31"/>
    <s v="F"/>
    <s v="W"/>
    <n v="203"/>
    <s v="OTHER BUSINESS"/>
    <n v="400"/>
    <s v="STRONG-ARM (HANDS, FIST, FEET OR BODILY FORCE)"/>
    <s v="IC"/>
    <s v="Invest Cont"/>
    <n v="624"/>
    <m/>
    <m/>
    <m/>
    <s v="8400    MELROSE                      PL"/>
    <m/>
    <n v="34.083500000000001"/>
    <n v="-118.3734"/>
    <n v="0"/>
    <x v="12"/>
  </r>
  <r>
    <n v="200111101"/>
    <d v="2020-04-28T00:00:00"/>
    <x v="117"/>
    <n v="830"/>
    <n v="1"/>
    <x v="1"/>
    <n v="154"/>
    <n v="2"/>
    <n v="740"/>
    <s v="VANDALISM - FELONY ($400 &amp; OVER, ALL CHURCH VANDALISMS)"/>
    <s v="0329 2004"/>
    <n v="57"/>
    <s v="F"/>
    <s v="B"/>
    <n v="710"/>
    <s v="OTHER PREMISE"/>
    <m/>
    <m/>
    <s v="AO"/>
    <s v="Adult Other"/>
    <n v="740"/>
    <m/>
    <m/>
    <m/>
    <s v="500 S  MAIN                         ST"/>
    <m/>
    <n v="34.046700000000001"/>
    <n v="-118.24850000000001"/>
    <n v="0"/>
    <x v="12"/>
  </r>
  <r>
    <n v="201005417"/>
    <d v="2020-02-03T00:00:00"/>
    <x v="87"/>
    <n v="1"/>
    <n v="10"/>
    <x v="11"/>
    <n v="1008"/>
    <n v="2"/>
    <n v="354"/>
    <s v="THEFT OF IDENTITY"/>
    <s v="0100 1202 0930 0922"/>
    <n v="74"/>
    <s v="M"/>
    <s v="A"/>
    <n v="502"/>
    <s v="MULTI-UNIT DWELLING (APARTMENT, DUPLEX, ETC)"/>
    <m/>
    <m/>
    <s v="IC"/>
    <s v="Invest Cont"/>
    <n v="354"/>
    <m/>
    <m/>
    <m/>
    <s v="16700    SHERMAN                      WY"/>
    <m/>
    <n v="34.207700000000003"/>
    <n v="-118.49120000000001"/>
    <n v="0"/>
    <x v="12"/>
  </r>
  <r>
    <n v="200215572"/>
    <d v="2020-09-27T00:00:00"/>
    <x v="109"/>
    <n v="1600"/>
    <n v="2"/>
    <x v="5"/>
    <n v="248"/>
    <n v="2"/>
    <n v="850"/>
    <s v="INDECENT EXPOSURE"/>
    <s v="0603 0361 0529 1822"/>
    <n v="42"/>
    <s v="F"/>
    <s v="H"/>
    <n v="502"/>
    <s v="MULTI-UNIT DWELLING (APARTMENT, DUPLEX, ETC)"/>
    <m/>
    <m/>
    <s v="IC"/>
    <s v="Invest Cont"/>
    <n v="850"/>
    <m/>
    <m/>
    <m/>
    <s v="300    COLUMBIA                     AV"/>
    <m/>
    <n v="34.057200000000002"/>
    <n v="-118.2658"/>
    <n v="0"/>
    <x v="12"/>
  </r>
  <r>
    <n v="200105054"/>
    <d v="2020-01-15T00:00:00"/>
    <x v="132"/>
    <n v="1700"/>
    <n v="1"/>
    <x v="1"/>
    <n v="192"/>
    <n v="1"/>
    <n v="420"/>
    <s v="THEFT FROM MOTOR VEHICLE - PETTY ($950 &amp; UNDER)"/>
    <s v="1300 1822 0377 0321 0344"/>
    <n v="32"/>
    <s v="F"/>
    <s v="H"/>
    <n v="707"/>
    <s v="GARAGE/CARPORT"/>
    <m/>
    <m/>
    <s v="IC"/>
    <s v="Invest Cont"/>
    <n v="420"/>
    <m/>
    <m/>
    <m/>
    <s v="400 W  PICO                         BL"/>
    <m/>
    <n v="34.038899999999998"/>
    <n v="-118.26430000000001"/>
    <n v="0"/>
    <x v="12"/>
  </r>
  <r>
    <n v="200319565"/>
    <d v="2020-10-29T00:00:00"/>
    <x v="178"/>
    <n v="1600"/>
    <n v="3"/>
    <x v="2"/>
    <n v="334"/>
    <n v="2"/>
    <n v="624"/>
    <s v="BATTERY - SIMPLE ASSAULT"/>
    <s v="1822 0329 0416 1300 1309"/>
    <n v="31"/>
    <s v="F"/>
    <s v="O"/>
    <n v="108"/>
    <s v="PARKING LOT"/>
    <n v="400"/>
    <s v="STRONG-ARM (HANDS, FIST, FEET OR BODILY FORCE)"/>
    <s v="IC"/>
    <s v="Invest Cont"/>
    <n v="624"/>
    <m/>
    <m/>
    <m/>
    <s v="3600    11TH                         AV"/>
    <m/>
    <n v="34.021599999999999"/>
    <n v="-118.3296"/>
    <n v="0"/>
    <x v="12"/>
  </r>
  <r>
    <n v="200316589"/>
    <d v="2020-08-31T00:00:00"/>
    <x v="151"/>
    <n v="1245"/>
    <n v="3"/>
    <x v="2"/>
    <n v="357"/>
    <n v="2"/>
    <n v="624"/>
    <s v="BATTERY - SIMPLE ASSAULT"/>
    <s v="0361 0431 0913"/>
    <n v="19"/>
    <s v="F"/>
    <s v="B"/>
    <n v="502"/>
    <s v="MULTI-UNIT DWELLING (APARTMENT, DUPLEX, ETC)"/>
    <n v="500"/>
    <s v="UNKNOWN WEAPON/OTHER WEAPON"/>
    <s v="AA"/>
    <s v="Adult Arrest"/>
    <n v="624"/>
    <m/>
    <m/>
    <m/>
    <s v="1200    EXPOSITION                   BL"/>
    <m/>
    <n v="34.0184"/>
    <n v="-118.29519999999999"/>
    <n v="1"/>
    <x v="12"/>
  </r>
  <r>
    <n v="200708689"/>
    <d v="2020-04-28T00:00:00"/>
    <x v="179"/>
    <n v="1030"/>
    <n v="7"/>
    <x v="0"/>
    <n v="745"/>
    <n v="1"/>
    <n v="330"/>
    <s v="BURGLARY FROM VEHICLE"/>
    <s v="1822 1300 1307 0344"/>
    <n v="52"/>
    <s v="F"/>
    <s v="W"/>
    <n v="123"/>
    <s v="PARKING UNDERGROUND/BUILDING"/>
    <m/>
    <m/>
    <s v="IC"/>
    <s v="Invest Cont"/>
    <n v="330"/>
    <m/>
    <m/>
    <m/>
    <s v="5600    WILSHIRE                     BL"/>
    <m/>
    <n v="34.062399999999997"/>
    <n v="-118.35039999999999"/>
    <n v="0"/>
    <x v="12"/>
  </r>
  <r>
    <n v="201111404"/>
    <d v="2020-07-14T00:00:00"/>
    <x v="21"/>
    <n v="1630"/>
    <n v="11"/>
    <x v="7"/>
    <n v="1162"/>
    <n v="1"/>
    <n v="450"/>
    <s v="THEFT FROM PERSON - ATTEMPT"/>
    <n v="355"/>
    <n v="14"/>
    <s v="F"/>
    <s v="H"/>
    <n v="101"/>
    <s v="STREET"/>
    <n v="400"/>
    <s v="STRONG-ARM (HANDS, FIST, FEET OR BODILY FORCE)"/>
    <s v="AA"/>
    <s v="Adult Arrest"/>
    <n v="450"/>
    <m/>
    <m/>
    <m/>
    <s v="1100 N  VERMONT                      AV"/>
    <m/>
    <n v="34.090899999999998"/>
    <n v="-118.29170000000001"/>
    <n v="1"/>
    <x v="12"/>
  </r>
  <r>
    <n v="200708936"/>
    <d v="2020-05-05T00:00:00"/>
    <x v="180"/>
    <n v="920"/>
    <n v="7"/>
    <x v="0"/>
    <n v="701"/>
    <n v="2"/>
    <n v="354"/>
    <s v="THEFT OF IDENTITY"/>
    <s v="0930 0929"/>
    <n v="35"/>
    <s v="F"/>
    <s v="W"/>
    <n v="501"/>
    <s v="SINGLE FAMILY DWELLING"/>
    <m/>
    <m/>
    <s v="IC"/>
    <s v="Invest Cont"/>
    <n v="354"/>
    <m/>
    <m/>
    <m/>
    <s v="700 N  HAYWORTH                     AV"/>
    <m/>
    <n v="34.083799999999997"/>
    <n v="-118.3627"/>
    <n v="0"/>
    <x v="12"/>
  </r>
  <r>
    <n v="201300868"/>
    <d v="2020-07-20T00:00:00"/>
    <x v="12"/>
    <n v="215"/>
    <n v="13"/>
    <x v="6"/>
    <n v="1344"/>
    <n v="1"/>
    <n v="210"/>
    <s v="ROBBERY"/>
    <s v="1822 1402 0344 0432"/>
    <n v="0"/>
    <s v="M"/>
    <s v="H"/>
    <n v="101"/>
    <s v="STREET"/>
    <n v="205"/>
    <s v="KITCHEN KNIFE"/>
    <s v="AA"/>
    <s v="Adult Arrest"/>
    <n v="210"/>
    <n v="998"/>
    <m/>
    <m/>
    <s v="CENTRAL                      AV"/>
    <s v="42ND                         ST"/>
    <n v="34.0075"/>
    <n v="-118.2565"/>
    <n v="1"/>
    <x v="12"/>
  </r>
  <r>
    <n v="200711610"/>
    <d v="2020-07-14T00:00:00"/>
    <x v="21"/>
    <n v="1430"/>
    <n v="7"/>
    <x v="0"/>
    <n v="721"/>
    <n v="1"/>
    <n v="341"/>
    <s v="THEFT-GRAND ($950.01 &amp; OVER)EXCPT,GUNS,FOWL,LIVESTK,PROD"/>
    <s v="1822 0344 0378"/>
    <n v="29"/>
    <s v="M"/>
    <s v="B"/>
    <n v="406"/>
    <s v="OTHER STORE"/>
    <m/>
    <m/>
    <s v="IC"/>
    <s v="Invest Cont"/>
    <n v="341"/>
    <m/>
    <m/>
    <m/>
    <s v="8500    BEVERLY                      BL"/>
    <m/>
    <n v="34.076099999999997"/>
    <n v="-118.3772"/>
    <n v="0"/>
    <x v="12"/>
  </r>
  <r>
    <n v="200619489"/>
    <d v="2020-12-21T00:00:00"/>
    <x v="181"/>
    <n v="300"/>
    <n v="6"/>
    <x v="9"/>
    <n v="668"/>
    <n v="1"/>
    <n v="761"/>
    <s v="BRANDISH WEAPON"/>
    <s v="0450 0913 1100 0334 1407 0603 0421 0353"/>
    <n v="51"/>
    <s v="M"/>
    <s v="B"/>
    <n v="502"/>
    <s v="MULTI-UNIT DWELLING (APARTMENT, DUPLEX, ETC)"/>
    <n v="102"/>
    <s v="HAND GUN"/>
    <s v="AA"/>
    <s v="Adult Arrest"/>
    <n v="753"/>
    <n v="761"/>
    <n v="930"/>
    <n v="998"/>
    <s v="5600    FERNWOOD                     AV"/>
    <m/>
    <n v="34.095799999999997"/>
    <n v="-118.31100000000001"/>
    <n v="1"/>
    <x v="12"/>
  </r>
  <r>
    <n v="200614630"/>
    <d v="2020-08-28T00:00:00"/>
    <x v="182"/>
    <n v="1500"/>
    <n v="6"/>
    <x v="9"/>
    <n v="625"/>
    <n v="2"/>
    <n v="888"/>
    <s v="TRESPASSING"/>
    <s v="1822 1202 1300 1309"/>
    <n v="82"/>
    <s v="F"/>
    <s v="W"/>
    <n v="121"/>
    <s v="YARD (RESIDENTIAL/BUSINESS)"/>
    <m/>
    <m/>
    <s v="IC"/>
    <s v="Invest Cont"/>
    <n v="888"/>
    <m/>
    <m/>
    <m/>
    <s v="6900    LOS TILOS                    RD"/>
    <m/>
    <n v="34.109099999999998"/>
    <n v="-118.34310000000001"/>
    <n v="0"/>
    <x v="12"/>
  </r>
  <r>
    <n v="201213202"/>
    <d v="2020-05-20T00:00:00"/>
    <x v="62"/>
    <n v="2230"/>
    <n v="12"/>
    <x v="8"/>
    <n v="1235"/>
    <n v="2"/>
    <n v="930"/>
    <s v="CRIMINAL THREATS - NO WEAPON DISPLAYED"/>
    <s v="1307 0329 0421 0432 0913 1310 0334"/>
    <n v="45"/>
    <s v="M"/>
    <s v="H"/>
    <n v="101"/>
    <s v="STREET"/>
    <n v="308"/>
    <s v="STICK"/>
    <s v="IC"/>
    <s v="Invest Cont"/>
    <n v="930"/>
    <m/>
    <m/>
    <m/>
    <s v="1500 W  59TH                         ST"/>
    <m/>
    <n v="33.9876"/>
    <n v="-118.30240000000001"/>
    <n v="0"/>
    <x v="12"/>
  </r>
  <r>
    <n v="201224533"/>
    <d v="2020-11-16T00:00:00"/>
    <x v="122"/>
    <n v="5"/>
    <n v="12"/>
    <x v="8"/>
    <n v="1256"/>
    <n v="1"/>
    <n v="230"/>
    <s v="ASSAULT WITH DEADLY WEAPON, AGGRAVATED ASSAULT"/>
    <s v="1822 0913 1817"/>
    <n v="53"/>
    <s v="M"/>
    <s v="H"/>
    <n v="108"/>
    <s v="PARKING LOT"/>
    <n v="106"/>
    <s v="UNKNOWN FIREARM"/>
    <s v="AO"/>
    <s v="Adult Other"/>
    <n v="230"/>
    <m/>
    <m/>
    <m/>
    <s v="FLORENCE                     AV"/>
    <s v="MENLO                        AV"/>
    <n v="33.974600000000002"/>
    <n v="-118.28919999999999"/>
    <n v="0"/>
    <x v="12"/>
  </r>
  <r>
    <n v="200412397"/>
    <d v="2020-09-02T00:00:00"/>
    <x v="183"/>
    <n v="800"/>
    <n v="4"/>
    <x v="4"/>
    <n v="459"/>
    <n v="1"/>
    <n v="440"/>
    <s v="THEFT PLAIN - PETTY ($950 &amp; UNDER)"/>
    <n v="344"/>
    <n v="46"/>
    <s v="M"/>
    <s v="H"/>
    <n v="232"/>
    <s v="DELIVERY SERVICE (FED EX, UPS, COURIERS,COURIER SERVICE)*"/>
    <m/>
    <m/>
    <s v="IC"/>
    <s v="Invest Cont"/>
    <n v="440"/>
    <m/>
    <m/>
    <m/>
    <s v="3000    FOLSOM                       ST"/>
    <m/>
    <n v="34.0441"/>
    <n v="-118.1978"/>
    <n v="0"/>
    <x v="12"/>
  </r>
  <r>
    <n v="201204978"/>
    <d v="2020-01-15T00:00:00"/>
    <x v="141"/>
    <n v="1730"/>
    <n v="12"/>
    <x v="8"/>
    <n v="1269"/>
    <n v="1"/>
    <n v="330"/>
    <s v="BURGLARY FROM VEHICLE"/>
    <s v="0344 0358"/>
    <n v="38"/>
    <s v="M"/>
    <s v="H"/>
    <n v="501"/>
    <s v="SINGLE FAMILY DWELLING"/>
    <m/>
    <m/>
    <s v="IC"/>
    <s v="Invest Cont"/>
    <n v="330"/>
    <m/>
    <m/>
    <m/>
    <s v="400 E  83RD                         ST"/>
    <m/>
    <n v="33.963799999999999"/>
    <n v="-118.26730000000001"/>
    <n v="0"/>
    <x v="12"/>
  </r>
  <r>
    <n v="200506064"/>
    <d v="2020-02-18T00:00:00"/>
    <x v="184"/>
    <n v="1730"/>
    <n v="5"/>
    <x v="10"/>
    <n v="529"/>
    <n v="2"/>
    <n v="624"/>
    <s v="BATTERY - SIMPLE ASSAULT"/>
    <s v="0602 0913 2024 0417 0562"/>
    <n v="31"/>
    <s v="F"/>
    <s v="H"/>
    <n v="502"/>
    <s v="MULTI-UNIT DWELLING (APARTMENT, DUPLEX, ETC)"/>
    <n v="400"/>
    <s v="STRONG-ARM (HANDS, FIST, FEET OR BODILY FORCE)"/>
    <s v="JA"/>
    <s v="Juv Arrest"/>
    <n v="624"/>
    <m/>
    <m/>
    <m/>
    <s v="900    BANNING                      BL"/>
    <m/>
    <n v="33.781700000000001"/>
    <n v="-118.2574"/>
    <n v="1"/>
    <x v="12"/>
  </r>
  <r>
    <n v="200118974"/>
    <d v="2020-10-06T00:00:00"/>
    <x v="185"/>
    <n v="1340"/>
    <n v="1"/>
    <x v="1"/>
    <n v="124"/>
    <n v="2"/>
    <n v="930"/>
    <s v="CRIMINAL THREATS - NO WEAPON DISPLAYED"/>
    <s v="0443 1822"/>
    <n v="22"/>
    <s v="M"/>
    <s v="H"/>
    <n v="102"/>
    <s v="SIDEWALK"/>
    <n v="511"/>
    <s v="VERBAL THREAT"/>
    <s v="IC"/>
    <s v="Invest Cont"/>
    <n v="930"/>
    <m/>
    <m/>
    <m/>
    <s v="100 W  1ST                          ST"/>
    <m/>
    <n v="34.052199999999999"/>
    <n v="-118.24339999999999"/>
    <n v="0"/>
    <x v="12"/>
  </r>
  <r>
    <n v="201113027"/>
    <d v="2020-08-29T00:00:00"/>
    <x v="182"/>
    <n v="2335"/>
    <n v="11"/>
    <x v="7"/>
    <n v="1184"/>
    <n v="1"/>
    <n v="331"/>
    <s v="THEFT FROM MOTOR VEHICLE - GRAND ($950.01 AND OVER)"/>
    <n v="385"/>
    <n v="58"/>
    <s v="F"/>
    <s v="W"/>
    <n v="104"/>
    <s v="DRIVEWAY"/>
    <m/>
    <m/>
    <s v="IC"/>
    <s v="Invest Cont"/>
    <n v="331"/>
    <m/>
    <m/>
    <m/>
    <s v="1800    PARK                         DR"/>
    <m/>
    <n v="34.081200000000003"/>
    <n v="-118.252"/>
    <n v="0"/>
    <x v="12"/>
  </r>
  <r>
    <n v="200915605"/>
    <d v="2020-10-06T00:00:00"/>
    <x v="186"/>
    <n v="930"/>
    <n v="9"/>
    <x v="3"/>
    <n v="964"/>
    <n v="2"/>
    <n v="354"/>
    <s v="THEFT OF IDENTITY"/>
    <s v="0344 1822"/>
    <n v="33"/>
    <s v="M"/>
    <s v="H"/>
    <n v="108"/>
    <s v="PARKING LOT"/>
    <m/>
    <m/>
    <s v="IC"/>
    <s v="Invest Cont"/>
    <n v="354"/>
    <m/>
    <m/>
    <m/>
    <s v="4700    WOODMAN                      AV"/>
    <m/>
    <n v="34.160299999999999"/>
    <n v="-118.43989999999999"/>
    <n v="0"/>
    <x v="12"/>
  </r>
  <r>
    <n v="200809661"/>
    <d v="2020-05-19T00:00:00"/>
    <x v="187"/>
    <n v="1730"/>
    <n v="8"/>
    <x v="12"/>
    <n v="852"/>
    <n v="1"/>
    <n v="330"/>
    <s v="BURGLARY FROM VEHICLE"/>
    <s v="0344 1822 0321"/>
    <n v="33"/>
    <s v="F"/>
    <s v="W"/>
    <n v="104"/>
    <s v="DRIVEWAY"/>
    <m/>
    <m/>
    <s v="IC"/>
    <s v="Invest Cont"/>
    <n v="330"/>
    <m/>
    <m/>
    <m/>
    <s v="1600    BARRY                        AV"/>
    <m/>
    <n v="34.043199999999999"/>
    <n v="-118.4541"/>
    <n v="0"/>
    <x v="12"/>
  </r>
  <r>
    <n v="200604700"/>
    <d v="2020-01-16T00:00:00"/>
    <x v="188"/>
    <n v="1"/>
    <n v="6"/>
    <x v="9"/>
    <n v="645"/>
    <n v="1"/>
    <n v="330"/>
    <s v="BURGLARY FROM VEHICLE"/>
    <s v="0344 0358 1300 1609"/>
    <n v="35"/>
    <s v="M"/>
    <s v="O"/>
    <n v="101"/>
    <s v="STREET"/>
    <m/>
    <m/>
    <s v="IC"/>
    <s v="Invest Cont"/>
    <n v="330"/>
    <m/>
    <m/>
    <m/>
    <s v="HAWTHORN                     AV"/>
    <s v="SYCAMORE                     AV"/>
    <n v="34.1004"/>
    <n v="-118.3433"/>
    <n v="0"/>
    <x v="12"/>
  </r>
  <r>
    <n v="200305025"/>
    <d v="2020-01-18T00:00:00"/>
    <x v="45"/>
    <n v="1400"/>
    <n v="3"/>
    <x v="2"/>
    <n v="398"/>
    <n v="1"/>
    <n v="510"/>
    <s v="VEHICLE - STOLEN"/>
    <m/>
    <n v="0"/>
    <m/>
    <m/>
    <n v="101"/>
    <s v="STREET"/>
    <m/>
    <m/>
    <s v="IC"/>
    <s v="Invest Cont"/>
    <n v="510"/>
    <m/>
    <m/>
    <m/>
    <s v="600 W  VERNON                       AV"/>
    <m/>
    <n v="34.007399999999997"/>
    <n v="-118.285"/>
    <n v="0"/>
    <x v="12"/>
  </r>
  <r>
    <n v="200409165"/>
    <d v="2020-05-24T00:00:00"/>
    <x v="189"/>
    <n v="135"/>
    <n v="4"/>
    <x v="4"/>
    <n v="416"/>
    <n v="2"/>
    <n v="753"/>
    <s v="DISCHARGE FIREARMS/SHOTS FIRED"/>
    <s v="1100 1407"/>
    <n v="0"/>
    <s v="M"/>
    <s v="X"/>
    <n v="101"/>
    <s v="STREET"/>
    <n v="106"/>
    <s v="UNKNOWN FIREARM"/>
    <s v="IC"/>
    <s v="Invest Cont"/>
    <n v="753"/>
    <n v="998"/>
    <m/>
    <m/>
    <s v="LINCOLN PARK                 AV"/>
    <s v="POMONA                       ST"/>
    <n v="34.078699999999998"/>
    <n v="-118.2028"/>
    <n v="0"/>
    <x v="12"/>
  </r>
  <r>
    <n v="200908879"/>
    <d v="2020-04-24T00:00:00"/>
    <x v="134"/>
    <n v="800"/>
    <n v="9"/>
    <x v="3"/>
    <n v="926"/>
    <n v="2"/>
    <n v="662"/>
    <s v="BUNCO, GRAND THEFT"/>
    <s v="0100 0344 0924 1822"/>
    <n v="34"/>
    <s v="M"/>
    <s v="O"/>
    <n v="710"/>
    <s v="OTHER PREMISE"/>
    <m/>
    <m/>
    <s v="IC"/>
    <s v="Invest Cont"/>
    <n v="662"/>
    <m/>
    <m/>
    <m/>
    <s v="14400    HAMLIN                       ST"/>
    <m/>
    <n v="34.188699999999997"/>
    <n v="-118.4465"/>
    <n v="0"/>
    <x v="12"/>
  </r>
  <r>
    <n v="200613265"/>
    <d v="2020-07-30T00:00:00"/>
    <x v="190"/>
    <n v="730"/>
    <n v="6"/>
    <x v="9"/>
    <n v="628"/>
    <n v="1"/>
    <n v="510"/>
    <s v="VEHICLE - STOLEN"/>
    <m/>
    <n v="0"/>
    <m/>
    <m/>
    <n v="101"/>
    <s v="STREET"/>
    <m/>
    <m/>
    <s v="IC"/>
    <s v="Invest Cont"/>
    <n v="510"/>
    <m/>
    <m/>
    <m/>
    <s v="5900    CHULA VISTA                  WY"/>
    <m/>
    <n v="34.107399999999998"/>
    <n v="-118.3193"/>
    <n v="0"/>
    <x v="12"/>
  </r>
  <r>
    <n v="200507119"/>
    <d v="2020-03-12T00:00:00"/>
    <x v="87"/>
    <n v="1"/>
    <n v="5"/>
    <x v="10"/>
    <n v="567"/>
    <n v="2"/>
    <n v="627"/>
    <s v="CHILD ABUSE (PHYSICAL) - SIMPLE ASSAULT"/>
    <s v="0400 0416 1258 0553 0913"/>
    <n v="10"/>
    <s v="F"/>
    <s v="O"/>
    <n v="502"/>
    <s v="MULTI-UNIT DWELLING (APARTMENT, DUPLEX, ETC)"/>
    <n v="400"/>
    <s v="STRONG-ARM (HANDS, FIST, FEET OR BODILY FORCE)"/>
    <s v="AA"/>
    <s v="Adult Arrest"/>
    <n v="627"/>
    <m/>
    <m/>
    <m/>
    <s v="1700 S  PACIFIC                      AV"/>
    <m/>
    <n v="33.7288"/>
    <n v="-118.288"/>
    <n v="1"/>
    <x v="12"/>
  </r>
  <r>
    <n v="201107194"/>
    <d v="2020-03-11T00:00:00"/>
    <x v="191"/>
    <n v="1100"/>
    <n v="11"/>
    <x v="7"/>
    <n v="1118"/>
    <n v="1"/>
    <n v="510"/>
    <s v="VEHICLE - STOLEN"/>
    <m/>
    <n v="0"/>
    <m/>
    <m/>
    <n v="108"/>
    <s v="PARKING LOT"/>
    <m/>
    <m/>
    <s v="IC"/>
    <s v="Invest Cont"/>
    <n v="510"/>
    <m/>
    <m/>
    <m/>
    <s v="5600 N  FIGUEROA                     ST"/>
    <m/>
    <n v="34.113999999999997"/>
    <n v="-118.1949"/>
    <n v="0"/>
    <x v="12"/>
  </r>
  <r>
    <n v="200416216"/>
    <d v="2020-12-23T00:00:00"/>
    <x v="192"/>
    <n v="1800"/>
    <n v="4"/>
    <x v="4"/>
    <n v="412"/>
    <n v="1"/>
    <n v="330"/>
    <s v="BURGLARY FROM VEHICLE"/>
    <s v="1302 1307"/>
    <n v="40"/>
    <s v="F"/>
    <s v="B"/>
    <n v="101"/>
    <s v="STREET"/>
    <m/>
    <m/>
    <s v="IC"/>
    <s v="Invest Cont"/>
    <n v="330"/>
    <m/>
    <m/>
    <m/>
    <s v="100 N  AVENUE 23"/>
    <m/>
    <n v="34.075699999999998"/>
    <n v="-118.21769999999999"/>
    <n v="0"/>
    <x v="12"/>
  </r>
  <r>
    <n v="200608743"/>
    <d v="2020-04-05T00:00:00"/>
    <x v="193"/>
    <n v="1600"/>
    <n v="6"/>
    <x v="9"/>
    <n v="645"/>
    <n v="2"/>
    <n v="740"/>
    <s v="VANDALISM - FELONY ($400 &amp; OVER, ALL CHURCH VANDALISMS)"/>
    <s v="2004 0329 2028"/>
    <n v="52"/>
    <s v="F"/>
    <s v="H"/>
    <n v="403"/>
    <s v="DRUG STORE"/>
    <m/>
    <m/>
    <s v="AO"/>
    <s v="Adult Other"/>
    <n v="740"/>
    <m/>
    <m/>
    <m/>
    <s v="7000 W  HOLLYWOOD                    BL"/>
    <m/>
    <n v="34.101500000000001"/>
    <n v="-118.3425"/>
    <n v="0"/>
    <x v="12"/>
  </r>
  <r>
    <n v="200618728"/>
    <d v="2020-12-01T00:00:00"/>
    <x v="194"/>
    <n v="235"/>
    <n v="6"/>
    <x v="9"/>
    <n v="663"/>
    <n v="1"/>
    <n v="230"/>
    <s v="ASSAULT WITH DEADLY WEAPON, AGGRAVATED ASSAULT"/>
    <s v="2004 1822 0416 0400 1218"/>
    <n v="40"/>
    <s v="F"/>
    <s v="A"/>
    <n v="102"/>
    <s v="SIDEWALK"/>
    <n v="500"/>
    <s v="UNKNOWN WEAPON/OTHER WEAPON"/>
    <s v="IC"/>
    <s v="Invest Cont"/>
    <n v="230"/>
    <m/>
    <m/>
    <m/>
    <s v="1000 N  MANSFIELD                    AV"/>
    <m/>
    <n v="34.088900000000002"/>
    <n v="-118.34050000000001"/>
    <n v="0"/>
    <x v="12"/>
  </r>
  <r>
    <n v="200321294"/>
    <d v="2020-12-05T00:00:00"/>
    <x v="195"/>
    <n v="1230"/>
    <n v="3"/>
    <x v="2"/>
    <n v="397"/>
    <n v="2"/>
    <n v="624"/>
    <s v="BATTERY - SIMPLE ASSAULT"/>
    <s v="1822 0342 0400 0329 2024 1236"/>
    <n v="46"/>
    <s v="F"/>
    <s v="H"/>
    <n v="242"/>
    <s v="DISCOUNT STORE (99 CENT,DOLLAR,ETC."/>
    <n v="400"/>
    <s v="STRONG-ARM (HANDS, FIST, FEET OR BODILY FORCE)"/>
    <s v="AO"/>
    <s v="Adult Other"/>
    <n v="624"/>
    <m/>
    <m/>
    <m/>
    <s v="4300 S  VERMONT                      AV"/>
    <m/>
    <n v="34.007300000000001"/>
    <n v="-118.298"/>
    <n v="0"/>
    <x v="12"/>
  </r>
  <r>
    <n v="200322296"/>
    <d v="2020-12-26T00:00:00"/>
    <x v="34"/>
    <n v="1900"/>
    <n v="3"/>
    <x v="2"/>
    <n v="397"/>
    <n v="2"/>
    <n v="625"/>
    <s v="OTHER ASSAULT"/>
    <s v="0416 0446 1277 1309 1822"/>
    <n v="58"/>
    <s v="M"/>
    <s v="H"/>
    <n v="102"/>
    <s v="SIDEWALK"/>
    <n v="400"/>
    <s v="STRONG-ARM (HANDS, FIST, FEET OR BODILY FORCE)"/>
    <s v="IC"/>
    <s v="Invest Cont"/>
    <n v="625"/>
    <m/>
    <m/>
    <m/>
    <s v="4000 S  NORMANDIE                    AV"/>
    <m/>
    <n v="34.010300000000001"/>
    <n v="-118.3002"/>
    <n v="0"/>
    <x v="12"/>
  </r>
  <r>
    <n v="201113970"/>
    <d v="2020-09-25T00:00:00"/>
    <x v="196"/>
    <n v="942"/>
    <n v="11"/>
    <x v="7"/>
    <n v="1162"/>
    <n v="2"/>
    <n v="668"/>
    <s v="EMBEZZLEMENT, GRAND THEFT ($950.01 &amp; OVER)"/>
    <s v="0330 1300 0601"/>
    <n v="0"/>
    <s v="X"/>
    <s v="X"/>
    <n v="203"/>
    <s v="OTHER BUSINESS"/>
    <m/>
    <m/>
    <s v="IC"/>
    <s v="Invest Cont"/>
    <n v="668"/>
    <m/>
    <m/>
    <m/>
    <s v="4500 W  HOLLYWOOD                    BL"/>
    <m/>
    <n v="34.098399999999998"/>
    <n v="-118.28740000000001"/>
    <n v="0"/>
    <x v="12"/>
  </r>
  <r>
    <n v="200219047"/>
    <d v="2020-12-27T00:00:00"/>
    <x v="197"/>
    <n v="1630"/>
    <n v="2"/>
    <x v="5"/>
    <n v="218"/>
    <n v="1"/>
    <n v="510"/>
    <s v="VEHICLE - STOLEN"/>
    <m/>
    <n v="0"/>
    <m/>
    <m/>
    <n v="101"/>
    <s v="STREET"/>
    <m/>
    <m/>
    <s v="IC"/>
    <s v="Invest Cont"/>
    <n v="510"/>
    <m/>
    <m/>
    <m/>
    <s v="PARK                         ST"/>
    <s v="GLENDALE                     BL"/>
    <n v="34.076300000000003"/>
    <n v="-118.26130000000001"/>
    <n v="0"/>
    <x v="12"/>
  </r>
  <r>
    <n v="200407117"/>
    <d v="2020-03-20T00:00:00"/>
    <x v="198"/>
    <n v="230"/>
    <n v="4"/>
    <x v="4"/>
    <n v="455"/>
    <n v="2"/>
    <n v="740"/>
    <s v="VANDALISM - FELONY ($400 &amp; OVER, ALL CHURCH VANDALISMS)"/>
    <n v="329"/>
    <n v="44"/>
    <s v="M"/>
    <s v="H"/>
    <n v="502"/>
    <s v="MULTI-UNIT DWELLING (APARTMENT, DUPLEX, ETC)"/>
    <m/>
    <m/>
    <s v="IC"/>
    <s v="Invest Cont"/>
    <n v="740"/>
    <m/>
    <m/>
    <m/>
    <s v="700    CORNWELL                     ST"/>
    <m/>
    <n v="34.052300000000002"/>
    <n v="-118.2068"/>
    <n v="0"/>
    <x v="12"/>
  </r>
  <r>
    <n v="200117988"/>
    <d v="2020-09-15T00:00:00"/>
    <x v="84"/>
    <n v="2000"/>
    <n v="1"/>
    <x v="1"/>
    <n v="111"/>
    <n v="1"/>
    <n v="510"/>
    <s v="VEHICLE - STOLEN"/>
    <m/>
    <n v="0"/>
    <m/>
    <m/>
    <n v="707"/>
    <s v="GARAGE/CARPORT"/>
    <m/>
    <m/>
    <s v="IC"/>
    <s v="Invest Cont"/>
    <n v="510"/>
    <m/>
    <m/>
    <m/>
    <s v="500 N  FIGUEROA                     ST"/>
    <m/>
    <n v="34.061500000000002"/>
    <n v="-118.247"/>
    <n v="0"/>
    <x v="12"/>
  </r>
  <r>
    <n v="201306108"/>
    <d v="2020-02-06T00:00:00"/>
    <x v="199"/>
    <n v="1225"/>
    <n v="13"/>
    <x v="6"/>
    <n v="1303"/>
    <n v="1"/>
    <n v="330"/>
    <s v="BURGLARY FROM VEHICLE"/>
    <s v="1307 0344"/>
    <n v="24"/>
    <s v="F"/>
    <s v="H"/>
    <n v="101"/>
    <s v="STREET"/>
    <m/>
    <m/>
    <s v="IC"/>
    <s v="Invest Cont"/>
    <n v="330"/>
    <m/>
    <m/>
    <m/>
    <s v="1000    WALL                         ST"/>
    <m/>
    <n v="34.037599999999998"/>
    <n v="-118.2531"/>
    <n v="0"/>
    <x v="12"/>
  </r>
  <r>
    <n v="201215288"/>
    <d v="2020-06-24T00:00:00"/>
    <x v="22"/>
    <n v="930"/>
    <n v="12"/>
    <x v="8"/>
    <n v="1253"/>
    <n v="1"/>
    <n v="761"/>
    <s v="BRANDISH WEAPON"/>
    <s v="0334 1822 1218"/>
    <n v="66"/>
    <s v="M"/>
    <s v="B"/>
    <n v="101"/>
    <s v="STREET"/>
    <n v="109"/>
    <s v="SEMI-AUTOMATIC PISTOL"/>
    <s v="AO"/>
    <s v="Adult Other"/>
    <n v="761"/>
    <m/>
    <m/>
    <m/>
    <s v="79TH                         ST"/>
    <s v="CIMARRON                     ST"/>
    <n v="33.967300000000002"/>
    <n v="-118.3156"/>
    <n v="0"/>
    <x v="12"/>
  </r>
  <r>
    <n v="200115686"/>
    <d v="2020-08-01T00:00:00"/>
    <x v="200"/>
    <n v="100"/>
    <n v="1"/>
    <x v="1"/>
    <n v="162"/>
    <n v="1"/>
    <n v="330"/>
    <s v="BURGLARY FROM VEHICLE"/>
    <s v="0344 0377 1822 1606 1300"/>
    <n v="21"/>
    <s v="F"/>
    <s v="B"/>
    <n v="123"/>
    <s v="PARKING UNDERGROUND/BUILDING"/>
    <m/>
    <m/>
    <s v="IC"/>
    <s v="Invest Cont"/>
    <n v="330"/>
    <m/>
    <m/>
    <m/>
    <s v="800 S  OLIVE                        ST"/>
    <m/>
    <n v="34.043700000000001"/>
    <n v="-118.2582"/>
    <n v="0"/>
    <x v="12"/>
  </r>
  <r>
    <n v="200615196"/>
    <d v="2020-09-07T00:00:00"/>
    <x v="201"/>
    <n v="1830"/>
    <n v="6"/>
    <x v="9"/>
    <n v="679"/>
    <n v="1"/>
    <n v="341"/>
    <s v="THEFT-GRAND ($950.01 &amp; OVER)EXCPT,GUNS,FOWL,LIVESTK,PROD"/>
    <s v="0344 1822"/>
    <n v="34"/>
    <s v="M"/>
    <s v="H"/>
    <n v="108"/>
    <s v="PARKING LOT"/>
    <m/>
    <m/>
    <s v="IC"/>
    <s v="Invest Cont"/>
    <n v="341"/>
    <m/>
    <m/>
    <m/>
    <s v="5200    SANTA MONICA                 BL"/>
    <m/>
    <n v="34.090800000000002"/>
    <n v="-118.303"/>
    <n v="0"/>
    <x v="12"/>
  </r>
  <r>
    <n v="200205103"/>
    <d v="2020-01-22T00:00:00"/>
    <x v="202"/>
    <n v="2200"/>
    <n v="2"/>
    <x v="5"/>
    <n v="217"/>
    <n v="2"/>
    <n v="740"/>
    <s v="VANDALISM - FELONY ($400 &amp; OVER, ALL CHURCH VANDALISMS)"/>
    <s v="1822 1609 0329"/>
    <n v="25"/>
    <s v="F"/>
    <s v="W"/>
    <n v="122"/>
    <s v="VEHICLE, PASSENGER/TRUCK"/>
    <m/>
    <m/>
    <s v="IC"/>
    <s v="Invest Cont"/>
    <n v="740"/>
    <m/>
    <m/>
    <m/>
    <s v="1600    PALO ALTO                    ST"/>
    <m/>
    <n v="34.069699999999997"/>
    <n v="-118.26260000000001"/>
    <n v="0"/>
    <x v="12"/>
  </r>
  <r>
    <n v="201016381"/>
    <d v="2020-12-24T00:00:00"/>
    <x v="203"/>
    <n v="2254"/>
    <n v="10"/>
    <x v="11"/>
    <n v="1001"/>
    <n v="2"/>
    <n v="956"/>
    <s v="LETTERS, LEWD  -  TELEPHONE CALLS, LEWD"/>
    <s v="1822 1906"/>
    <n v="50"/>
    <s v="F"/>
    <s v="W"/>
    <n v="101"/>
    <s v="STREET"/>
    <m/>
    <m/>
    <s v="IC"/>
    <s v="Invest Cont"/>
    <n v="956"/>
    <m/>
    <m/>
    <m/>
    <s v="19000    INGOMAR                      ST"/>
    <m/>
    <n v="34.212000000000003"/>
    <n v="-118.5475"/>
    <n v="0"/>
    <x v="12"/>
  </r>
  <r>
    <n v="200712903"/>
    <d v="2020-08-18T00:00:00"/>
    <x v="137"/>
    <n v="2015"/>
    <n v="7"/>
    <x v="0"/>
    <n v="711"/>
    <n v="2"/>
    <n v="626"/>
    <s v="INTIMATE PARTNER - SIMPLE ASSAULT"/>
    <s v="2000 0444"/>
    <n v="25"/>
    <s v="M"/>
    <s v="B"/>
    <n v="503"/>
    <s v="HOTEL"/>
    <n v="400"/>
    <s v="STRONG-ARM (HANDS, FIST, FEET OR BODILY FORCE)"/>
    <s v="AO"/>
    <s v="Adult Other"/>
    <n v="626"/>
    <m/>
    <m/>
    <m/>
    <s v="8400    BEVERLY                      BL"/>
    <m/>
    <n v="34.078200000000002"/>
    <n v="-118.3695"/>
    <n v="0"/>
    <x v="12"/>
  </r>
  <r>
    <n v="201307940"/>
    <d v="2020-03-11T00:00:00"/>
    <x v="191"/>
    <n v="900"/>
    <n v="13"/>
    <x v="6"/>
    <n v="1317"/>
    <n v="1"/>
    <n v="420"/>
    <s v="THEFT FROM MOTOR VEHICLE - PETTY ($950 &amp; UNDER)"/>
    <m/>
    <n v="0"/>
    <m/>
    <m/>
    <n v="101"/>
    <s v="STREET"/>
    <m/>
    <m/>
    <s v="IC"/>
    <s v="Invest Cont"/>
    <n v="420"/>
    <m/>
    <m/>
    <m/>
    <s v="OLYMPIC                      BL"/>
    <s v="LONG BEACH                   BL"/>
    <n v="34.029299999999999"/>
    <n v="-118.241"/>
    <n v="0"/>
    <x v="12"/>
  </r>
  <r>
    <n v="200604861"/>
    <d v="2020-01-20T00:00:00"/>
    <x v="204"/>
    <n v="210"/>
    <n v="6"/>
    <x v="9"/>
    <n v="646"/>
    <n v="2"/>
    <n v="740"/>
    <s v="VANDALISM - FELONY ($400 &amp; OVER, ALL CHURCH VANDALISMS)"/>
    <s v="0329 0216"/>
    <n v="35"/>
    <s v="M"/>
    <s v="W"/>
    <n v="101"/>
    <s v="STREET"/>
    <m/>
    <m/>
    <s v="IC"/>
    <s v="Invest Cont"/>
    <n v="740"/>
    <m/>
    <m/>
    <m/>
    <s v="HOLLYWOOD"/>
    <s v="VINE"/>
    <n v="34.101599999999998"/>
    <n v="-118.3267"/>
    <n v="0"/>
    <x v="12"/>
  </r>
  <r>
    <n v="200304189"/>
    <d v="2020-01-02T00:00:00"/>
    <x v="205"/>
    <n v="100"/>
    <n v="3"/>
    <x v="2"/>
    <n v="393"/>
    <n v="2"/>
    <n v="930"/>
    <s v="CRIMINAL THREATS - NO WEAPON DISPLAYED"/>
    <s v="2000 1813 1309 1243 0421"/>
    <n v="38"/>
    <s v="F"/>
    <s v="B"/>
    <n v="710"/>
    <s v="OTHER PREMISE"/>
    <n v="511"/>
    <s v="VERBAL THREAT"/>
    <s v="AO"/>
    <s v="Adult Other"/>
    <n v="930"/>
    <m/>
    <m/>
    <m/>
    <s v="4200    GARTHWAITE                   AV"/>
    <m/>
    <n v="34.007100000000001"/>
    <n v="-118.32599999999999"/>
    <n v="0"/>
    <x v="12"/>
  </r>
  <r>
    <n v="201307077"/>
    <d v="2020-02-24T00:00:00"/>
    <x v="206"/>
    <n v="40"/>
    <n v="13"/>
    <x v="6"/>
    <n v="1371"/>
    <n v="2"/>
    <n v="886"/>
    <s v="DISTURBING THE PEACE"/>
    <s v="1259 1251 0416"/>
    <n v="15"/>
    <s v="F"/>
    <s v="H"/>
    <n v="253"/>
    <s v="MORTUARY"/>
    <m/>
    <m/>
    <s v="IC"/>
    <s v="Invest Cont"/>
    <n v="886"/>
    <m/>
    <m/>
    <m/>
    <s v="5700 S  BROADWAY"/>
    <m/>
    <n v="33.990600000000001"/>
    <n v="-118.2783"/>
    <n v="0"/>
    <x v="12"/>
  </r>
  <r>
    <n v="200404296"/>
    <d v="2020-01-08T00:00:00"/>
    <x v="207"/>
    <n v="1530"/>
    <n v="4"/>
    <x v="4"/>
    <n v="437"/>
    <n v="2"/>
    <n v="740"/>
    <s v="VANDALISM - FELONY ($400 &amp; OVER, ALL CHURCH VANDALISMS)"/>
    <n v="329"/>
    <n v="0"/>
    <s v="X"/>
    <s v="X"/>
    <n v="203"/>
    <s v="OTHER BUSINESS"/>
    <m/>
    <m/>
    <s v="IC"/>
    <s v="Invest Cont"/>
    <n v="740"/>
    <m/>
    <m/>
    <m/>
    <s v="4500    VALLEY                       BL"/>
    <m/>
    <n v="34.0627"/>
    <n v="-118.18689999999999"/>
    <n v="0"/>
    <x v="12"/>
  </r>
  <r>
    <n v="200209181"/>
    <d v="2020-04-20T00:00:00"/>
    <x v="208"/>
    <n v="1610"/>
    <n v="2"/>
    <x v="5"/>
    <n v="256"/>
    <n v="1"/>
    <n v="230"/>
    <s v="ASSAULT WITH DEADLY WEAPON, AGGRAVATED ASSAULT"/>
    <s v="1402 0334 0432 2004 1822 1266 0601 2001"/>
    <n v="33"/>
    <s v="M"/>
    <s v="H"/>
    <n v="102"/>
    <s v="SIDEWALK"/>
    <n v="200"/>
    <s v="KNIFE WITH BLADE 6INCHES OR LESS"/>
    <s v="AA"/>
    <s v="Adult Arrest"/>
    <n v="230"/>
    <n v="998"/>
    <m/>
    <m/>
    <s v="WILSHIRE"/>
    <s v="BURLINGTON                   ST"/>
    <n v="34.056399999999996"/>
    <n v="-118.27249999999999"/>
    <n v="1"/>
    <x v="12"/>
  </r>
  <r>
    <n v="201007567"/>
    <d v="2020-03-26T00:00:00"/>
    <x v="209"/>
    <n v="1840"/>
    <n v="10"/>
    <x v="11"/>
    <n v="1047"/>
    <n v="2"/>
    <n v="888"/>
    <s v="TRESPASSING"/>
    <s v="1822 2026 1202"/>
    <n v="66"/>
    <s v="F"/>
    <s v="W"/>
    <n v="502"/>
    <s v="MULTI-UNIT DWELLING (APARTMENT, DUPLEX, ETC)"/>
    <m/>
    <m/>
    <s v="AO"/>
    <s v="Adult Other"/>
    <n v="888"/>
    <m/>
    <m/>
    <m/>
    <s v="5500    EDWARD E HORTON              LN"/>
    <m/>
    <n v="34.171900000000001"/>
    <n v="-118.5055"/>
    <n v="0"/>
    <x v="12"/>
  </r>
  <r>
    <n v="200505250"/>
    <d v="2020-01-30T00:00:00"/>
    <x v="94"/>
    <n v="1600"/>
    <n v="5"/>
    <x v="10"/>
    <n v="525"/>
    <n v="2"/>
    <n v="626"/>
    <s v="INTIMATE PARTNER - SIMPLE ASSAULT"/>
    <s v="0400 1243 2000 0416 1814 2026 0913 1260"/>
    <n v="39"/>
    <s v="F"/>
    <s v="B"/>
    <n v="502"/>
    <s v="MULTI-UNIT DWELLING (APARTMENT, DUPLEX, ETC)"/>
    <n v="400"/>
    <s v="STRONG-ARM (HANDS, FIST, FEET OR BODILY FORCE)"/>
    <s v="AO"/>
    <s v="Adult Other"/>
    <n v="626"/>
    <m/>
    <m/>
    <m/>
    <s v="500 N  AVALON                       BL"/>
    <m/>
    <n v="33.773899999999998"/>
    <n v="-118.26779999999999"/>
    <n v="0"/>
    <x v="12"/>
  </r>
  <r>
    <n v="200605740"/>
    <d v="2020-02-06T00:00:00"/>
    <x v="199"/>
    <n v="720"/>
    <n v="6"/>
    <x v="9"/>
    <n v="646"/>
    <n v="1"/>
    <n v="341"/>
    <s v="THEFT-GRAND ($950.01 &amp; OVER)EXCPT,GUNS,FOWL,LIVESTK,PROD"/>
    <s v="0344 1606"/>
    <n v="0"/>
    <s v="X"/>
    <s v="X"/>
    <n v="101"/>
    <s v="STREET"/>
    <m/>
    <m/>
    <s v="AA"/>
    <s v="Adult Arrest"/>
    <n v="341"/>
    <m/>
    <m/>
    <m/>
    <s v="6500    HOLLYWOOD                    BL"/>
    <m/>
    <n v="34.101599999999998"/>
    <n v="-118.331"/>
    <n v="1"/>
    <x v="12"/>
  </r>
  <r>
    <n v="200416028"/>
    <d v="2020-12-17T00:00:00"/>
    <x v="210"/>
    <n v="1525"/>
    <n v="4"/>
    <x v="4"/>
    <n v="473"/>
    <n v="2"/>
    <n v="900"/>
    <s v="VIOLATION OF COURT ORDER"/>
    <s v="2038 0913 0361"/>
    <n v="65"/>
    <s v="M"/>
    <s v="H"/>
    <n v="504"/>
    <s v="OTHER RESIDENCE"/>
    <m/>
    <m/>
    <s v="IC"/>
    <s v="Invest Cont"/>
    <n v="900"/>
    <m/>
    <m/>
    <m/>
    <s v="2400 E  7TH                          ST"/>
    <m/>
    <n v="0"/>
    <n v="0"/>
    <n v="0"/>
    <x v="12"/>
  </r>
  <r>
    <n v="200109244"/>
    <d v="2020-03-16T00:00:00"/>
    <x v="124"/>
    <n v="2000"/>
    <n v="1"/>
    <x v="1"/>
    <n v="147"/>
    <n v="1"/>
    <n v="210"/>
    <s v="ROBBERY"/>
    <s v="0344 0416 0334 1822 1281 0302 1218"/>
    <n v="48"/>
    <s v="M"/>
    <s v="B"/>
    <n v="102"/>
    <s v="SIDEWALK"/>
    <n v="102"/>
    <s v="HAND GUN"/>
    <s v="IC"/>
    <s v="Invest Cont"/>
    <n v="210"/>
    <m/>
    <m/>
    <m/>
    <s v="SAN PEDRO                    ST"/>
    <s v="5TH                          ST"/>
    <n v="34.044199999999996"/>
    <n v="-118.2439"/>
    <n v="0"/>
    <x v="12"/>
  </r>
  <r>
    <n v="201116336"/>
    <d v="2020-12-05T00:00:00"/>
    <x v="60"/>
    <n v="2000"/>
    <n v="11"/>
    <x v="7"/>
    <n v="1138"/>
    <n v="1"/>
    <n v="761"/>
    <s v="BRANDISH WEAPON"/>
    <s v="0334 1822"/>
    <n v="25"/>
    <s v="M"/>
    <s v="H"/>
    <n v="101"/>
    <s v="STREET"/>
    <n v="200"/>
    <s v="KNIFE WITH BLADE 6INCHES OR LESS"/>
    <s v="IC"/>
    <s v="Invest Cont"/>
    <n v="761"/>
    <m/>
    <m/>
    <m/>
    <s v="PIEDMONT"/>
    <s v="AVENUE 61"/>
    <n v="34.113100000000003"/>
    <n v="-118.18940000000001"/>
    <n v="0"/>
    <x v="12"/>
  </r>
  <r>
    <n v="201114782"/>
    <d v="2020-10-17T00:00:00"/>
    <x v="211"/>
    <n v="1805"/>
    <n v="11"/>
    <x v="7"/>
    <n v="1115"/>
    <n v="2"/>
    <n v="740"/>
    <s v="VANDALISM - FELONY ($400 &amp; OVER, ALL CHURCH VANDALISMS)"/>
    <s v="0329 1300 1309"/>
    <n v="50"/>
    <s v="M"/>
    <s v="W"/>
    <n v="108"/>
    <s v="PARKING LOT"/>
    <m/>
    <m/>
    <s v="IC"/>
    <s v="Invest Cont"/>
    <n v="740"/>
    <m/>
    <m/>
    <m/>
    <s v="2200    COLORADO                     BL"/>
    <m/>
    <n v="34.139099999999999"/>
    <n v="-118.2141"/>
    <n v="0"/>
    <x v="12"/>
  </r>
  <r>
    <n v="200310416"/>
    <d v="2020-04-24T00:00:00"/>
    <x v="77"/>
    <n v="900"/>
    <n v="3"/>
    <x v="2"/>
    <n v="337"/>
    <n v="2"/>
    <n v="354"/>
    <s v="THEFT OF IDENTITY"/>
    <s v="0100 1822 0928"/>
    <n v="45"/>
    <s v="F"/>
    <s v="H"/>
    <n v="502"/>
    <s v="MULTI-UNIT DWELLING (APARTMENT, DUPLEX, ETC)"/>
    <m/>
    <m/>
    <s v="IC"/>
    <s v="Invest Cont"/>
    <n v="354"/>
    <m/>
    <m/>
    <m/>
    <s v="3000    RAYMOND                      AV"/>
    <m/>
    <n v="34.027299999999997"/>
    <n v="-118.29810000000001"/>
    <n v="0"/>
    <x v="12"/>
  </r>
  <r>
    <n v="200707342"/>
    <d v="2020-03-11T00:00:00"/>
    <x v="3"/>
    <n v="1515"/>
    <n v="7"/>
    <x v="0"/>
    <n v="702"/>
    <n v="1"/>
    <n v="310"/>
    <s v="BURGLARY"/>
    <s v="0344 1605 1501"/>
    <n v="41"/>
    <s v="M"/>
    <s v="W"/>
    <n v="501"/>
    <s v="SINGLE FAMILY DWELLING"/>
    <m/>
    <m/>
    <s v="IC"/>
    <s v="Invest Cont"/>
    <n v="310"/>
    <m/>
    <m/>
    <m/>
    <s v="700 N  SIERRA BONITA                AV"/>
    <m/>
    <n v="34.0837"/>
    <n v="-118.35429999999999"/>
    <n v="0"/>
    <x v="12"/>
  </r>
  <r>
    <n v="201014283"/>
    <d v="2020-10-21T00:00:00"/>
    <x v="212"/>
    <n v="1330"/>
    <n v="10"/>
    <x v="11"/>
    <n v="1004"/>
    <n v="1"/>
    <n v="331"/>
    <s v="THEFT FROM MOTOR VEHICLE - GRAND ($950.01 AND OVER)"/>
    <s v="0344 1822 1606 1420 1202 1300 1309"/>
    <n v="66"/>
    <s v="M"/>
    <s v="H"/>
    <n v="108"/>
    <s v="PARKING LOT"/>
    <m/>
    <m/>
    <s v="IC"/>
    <s v="Invest Cont"/>
    <n v="331"/>
    <m/>
    <m/>
    <m/>
    <s v="7700    RESEDA                       BL"/>
    <m/>
    <n v="34.2102"/>
    <n v="-118.5361"/>
    <n v="0"/>
    <x v="12"/>
  </r>
  <r>
    <n v="200414791"/>
    <d v="2020-11-11T00:00:00"/>
    <x v="69"/>
    <n v="1400"/>
    <n v="4"/>
    <x v="4"/>
    <n v="409"/>
    <n v="2"/>
    <n v="901"/>
    <s v="VIOLATION OF RESTRAINING ORDER"/>
    <n v="2038"/>
    <n v="37"/>
    <s v="F"/>
    <s v="H"/>
    <n v="501"/>
    <s v="SINGLE FAMILY DWELLING"/>
    <m/>
    <m/>
    <s v="AO"/>
    <s v="Adult Other"/>
    <n v="901"/>
    <m/>
    <m/>
    <m/>
    <s v="5200    ALMONT                       ST"/>
    <m/>
    <n v="34.091099999999997"/>
    <n v="-118.1678"/>
    <n v="0"/>
    <x v="12"/>
  </r>
  <r>
    <n v="200408618"/>
    <d v="2020-05-07T00:00:00"/>
    <x v="162"/>
    <n v="1800"/>
    <n v="4"/>
    <x v="4"/>
    <n v="424"/>
    <n v="1"/>
    <n v="330"/>
    <s v="BURGLARY FROM VEHICLE"/>
    <s v="1302 0344"/>
    <n v="53"/>
    <s v="M"/>
    <s v="H"/>
    <n v="101"/>
    <s v="STREET"/>
    <m/>
    <m/>
    <s v="IC"/>
    <s v="Invest Cont"/>
    <n v="330"/>
    <m/>
    <m/>
    <m/>
    <s v="2100    PARKSIDE                     AV"/>
    <m/>
    <n v="34.069299999999998"/>
    <n v="-118.2"/>
    <n v="0"/>
    <x v="12"/>
  </r>
  <r>
    <n v="200407521"/>
    <d v="2020-04-02T00:00:00"/>
    <x v="173"/>
    <n v="1240"/>
    <n v="4"/>
    <x v="4"/>
    <n v="473"/>
    <n v="1"/>
    <n v="236"/>
    <s v="INTIMATE PARTNER - AGGRAVATED ASSAULT"/>
    <s v="2000 0913 1243 1814 0416 0334"/>
    <n v="21"/>
    <s v="F"/>
    <s v="H"/>
    <n v="504"/>
    <s v="OTHER RESIDENCE"/>
    <n v="500"/>
    <s v="UNKNOWN WEAPON/OTHER WEAPON"/>
    <s v="AO"/>
    <s v="Adult Other"/>
    <n v="236"/>
    <m/>
    <m/>
    <m/>
    <s v="500 S  SAINT LOUIS                  ST"/>
    <m/>
    <n v="34.040500000000002"/>
    <n v="-118.2165"/>
    <n v="0"/>
    <x v="12"/>
  </r>
  <r>
    <n v="200208350"/>
    <d v="2020-03-30T00:00:00"/>
    <x v="40"/>
    <n v="1700"/>
    <n v="2"/>
    <x v="5"/>
    <n v="289"/>
    <n v="1"/>
    <n v="510"/>
    <s v="VEHICLE - STOLEN"/>
    <m/>
    <n v="0"/>
    <m/>
    <m/>
    <n v="101"/>
    <s v="STREET"/>
    <m/>
    <m/>
    <s v="IC"/>
    <s v="Invest Cont"/>
    <n v="510"/>
    <m/>
    <m/>
    <m/>
    <s v="12TH"/>
    <s v="ALBANY"/>
    <n v="34.044899999999998"/>
    <n v="-118.2731"/>
    <n v="0"/>
    <x v="12"/>
  </r>
  <r>
    <n v="200414488"/>
    <d v="2020-10-30T00:00:00"/>
    <x v="178"/>
    <n v="2200"/>
    <n v="4"/>
    <x v="4"/>
    <n v="477"/>
    <n v="2"/>
    <n v="624"/>
    <s v="BATTERY - SIMPLE ASSAULT"/>
    <s v="1822 0446 0417"/>
    <n v="20"/>
    <s v="F"/>
    <s v="H"/>
    <n v="501"/>
    <s v="SINGLE FAMILY DWELLING"/>
    <n v="400"/>
    <s v="STRONG-ARM (HANDS, FIST, FEET OR BODILY FORCE)"/>
    <s v="IC"/>
    <s v="Invest Cont"/>
    <n v="624"/>
    <m/>
    <m/>
    <m/>
    <s v="900    MARIETTA                     ST"/>
    <m/>
    <n v="34.0319"/>
    <n v="-118.21129999999999"/>
    <n v="0"/>
    <x v="12"/>
  </r>
  <r>
    <n v="200808302"/>
    <d v="2020-04-14T00:00:00"/>
    <x v="213"/>
    <n v="1930"/>
    <n v="8"/>
    <x v="12"/>
    <n v="838"/>
    <n v="1"/>
    <n v="341"/>
    <s v="THEFT-GRAND ($950.01 &amp; OVER)EXCPT,GUNS,FOWL,LIVESTK,PROD"/>
    <s v="2032 0344 1822"/>
    <n v="22"/>
    <s v="M"/>
    <s v="W"/>
    <n v="707"/>
    <s v="GARAGE/CARPORT"/>
    <m/>
    <m/>
    <s v="AO"/>
    <s v="Adult Other"/>
    <n v="341"/>
    <m/>
    <m/>
    <m/>
    <s v="10900    ROEBLING                     AV"/>
    <m/>
    <n v="34.066099999999999"/>
    <n v="-118.4485"/>
    <n v="0"/>
    <x v="12"/>
  </r>
  <r>
    <n v="200408755"/>
    <d v="2020-05-11T00:00:00"/>
    <x v="63"/>
    <n v="2030"/>
    <n v="4"/>
    <x v="4"/>
    <n v="455"/>
    <n v="1"/>
    <n v="230"/>
    <s v="ASSAULT WITH DEADLY WEAPON, AGGRAVATED ASSAULT"/>
    <s v="1407 1100 1259 0430 1822 0906"/>
    <n v="17"/>
    <s v="M"/>
    <s v="H"/>
    <n v="116"/>
    <s v="OTHER/OUTSIDE"/>
    <n v="106"/>
    <s v="UNKNOWN FIREARM"/>
    <s v="IC"/>
    <s v="Invest Cont"/>
    <n v="230"/>
    <n v="998"/>
    <m/>
    <m/>
    <s v="700 N  STATE                        ST"/>
    <m/>
    <n v="34.052900000000001"/>
    <n v="-118.2133"/>
    <n v="0"/>
    <x v="12"/>
  </r>
  <r>
    <n v="200505068"/>
    <d v="2020-01-26T00:00:00"/>
    <x v="119"/>
    <n v="1000"/>
    <n v="5"/>
    <x v="10"/>
    <n v="507"/>
    <n v="2"/>
    <n v="626"/>
    <s v="INTIMATE PARTNER - SIMPLE ASSAULT"/>
    <s v="0432 0444 0913 1241 1243 1813 2000"/>
    <n v="43"/>
    <s v="F"/>
    <s v="B"/>
    <n v="502"/>
    <s v="MULTI-UNIT DWELLING (APARTMENT, DUPLEX, ETC)"/>
    <n v="400"/>
    <s v="STRONG-ARM (HANDS, FIST, FEET OR BODILY FORCE)"/>
    <s v="AA"/>
    <s v="Adult Arrest"/>
    <n v="626"/>
    <m/>
    <m/>
    <m/>
    <s v="1300 W  SEPULVEDA                    BL"/>
    <m/>
    <n v="33.820399999999999"/>
    <n v="-118.30370000000001"/>
    <n v="1"/>
    <x v="12"/>
  </r>
  <r>
    <n v="200614595"/>
    <d v="2020-08-24T00:00:00"/>
    <x v="214"/>
    <n v="40"/>
    <n v="6"/>
    <x v="9"/>
    <n v="635"/>
    <n v="2"/>
    <n v="740"/>
    <s v="VANDALISM - FELONY ($400 &amp; OVER, ALL CHURCH VANDALISMS)"/>
    <s v="1300 1822 0329"/>
    <n v="44"/>
    <s v="M"/>
    <s v="W"/>
    <n v="707"/>
    <s v="GARAGE/CARPORT"/>
    <m/>
    <m/>
    <s v="IC"/>
    <s v="Invest Cont"/>
    <n v="740"/>
    <m/>
    <m/>
    <m/>
    <s v="6600    FRANKLIN                     AV"/>
    <m/>
    <n v="34.107900000000001"/>
    <n v="-118.33369999999999"/>
    <n v="0"/>
    <x v="12"/>
  </r>
  <r>
    <n v="200615043"/>
    <d v="2020-09-06T00:00:00"/>
    <x v="154"/>
    <n v="1700"/>
    <n v="6"/>
    <x v="9"/>
    <n v="643"/>
    <n v="1"/>
    <n v="330"/>
    <s v="BURGLARY FROM VEHICLE"/>
    <s v="1300 1307 1601 1609 0329 0344 0352"/>
    <n v="58"/>
    <s v="M"/>
    <s v="W"/>
    <n v="123"/>
    <s v="PARKING UNDERGROUND/BUILDING"/>
    <m/>
    <m/>
    <s v="IC"/>
    <s v="Invest Cont"/>
    <n v="330"/>
    <m/>
    <m/>
    <m/>
    <s v="7200 W  HOLLYWOOD                    BL"/>
    <m/>
    <n v="34.101599999999998"/>
    <n v="-118.3471"/>
    <n v="0"/>
    <x v="12"/>
  </r>
  <r>
    <n v="200616644"/>
    <d v="2020-10-13T00:00:00"/>
    <x v="215"/>
    <n v="2030"/>
    <n v="6"/>
    <x v="9"/>
    <n v="628"/>
    <n v="1"/>
    <n v="420"/>
    <s v="THEFT FROM MOTOR VEHICLE - PETTY ($950 &amp; UNDER)"/>
    <s v="0344 1300 1822"/>
    <n v="59"/>
    <s v="F"/>
    <s v="W"/>
    <n v="101"/>
    <s v="STREET"/>
    <m/>
    <m/>
    <s v="IC"/>
    <s v="Invest Cont"/>
    <n v="420"/>
    <m/>
    <m/>
    <m/>
    <s v="6200    HOLLY MONT                   DR"/>
    <m/>
    <n v="34.108600000000003"/>
    <n v="-118.3236"/>
    <n v="0"/>
    <x v="12"/>
  </r>
  <r>
    <n v="200216455"/>
    <d v="2020-10-21T00:00:00"/>
    <x v="106"/>
    <n v="900"/>
    <n v="2"/>
    <x v="5"/>
    <n v="201"/>
    <n v="2"/>
    <n v="745"/>
    <s v="VANDALISM - MISDEAMEANOR ($399 OR UNDER)"/>
    <s v="0329 1822 1300"/>
    <n v="53"/>
    <s v="M"/>
    <s v="H"/>
    <n v="108"/>
    <s v="PARKING LOT"/>
    <n v="400"/>
    <s v="STRONG-ARM (HANDS, FIST, FEET OR BODILY FORCE)"/>
    <s v="IC"/>
    <s v="Invest Cont"/>
    <n v="745"/>
    <m/>
    <m/>
    <m/>
    <s v="4300 W  MELROSE                      AV"/>
    <m/>
    <n v="34.087299999999999"/>
    <n v="-118.29600000000001"/>
    <n v="0"/>
    <x v="12"/>
  </r>
  <r>
    <n v="200712594"/>
    <d v="2020-08-09T00:00:00"/>
    <x v="133"/>
    <n v="1930"/>
    <n v="7"/>
    <x v="0"/>
    <n v="753"/>
    <n v="2"/>
    <n v="740"/>
    <s v="VANDALISM - FELONY ($400 &amp; OVER, ALL CHURCH VANDALISMS)"/>
    <s v="0329 1300 1402"/>
    <n v="55"/>
    <s v="M"/>
    <s v="H"/>
    <n v="101"/>
    <s v="STREET"/>
    <m/>
    <m/>
    <s v="AO"/>
    <s v="Adult Other"/>
    <n v="740"/>
    <n v="998"/>
    <m/>
    <m/>
    <s v="5600 W  PICO                         BL"/>
    <m/>
    <n v="34.053699999999999"/>
    <n v="-118.36190000000001"/>
    <n v="0"/>
    <x v="12"/>
  </r>
  <r>
    <n v="200915696"/>
    <d v="2020-10-09T00:00:00"/>
    <x v="95"/>
    <n v="220"/>
    <n v="9"/>
    <x v="3"/>
    <n v="941"/>
    <n v="1"/>
    <n v="230"/>
    <s v="ASSAULT WITH DEADLY WEAPON, AGGRAVATED ASSAULT"/>
    <s v="0416 1402 1822 0445 2004"/>
    <n v="59"/>
    <s v="M"/>
    <s v="B"/>
    <n v="101"/>
    <s v="STREET"/>
    <n v="312"/>
    <s v="PIPE/METAL PIPE"/>
    <s v="AO"/>
    <s v="Adult Other"/>
    <n v="230"/>
    <n v="998"/>
    <m/>
    <m/>
    <s v="AETNA"/>
    <s v="VAN NUYS"/>
    <n v="34.180199999999999"/>
    <n v="-118.4487"/>
    <n v="0"/>
    <x v="12"/>
  </r>
  <r>
    <n v="200108556"/>
    <d v="2020-03-05T00:00:00"/>
    <x v="216"/>
    <n v="1435"/>
    <n v="1"/>
    <x v="1"/>
    <n v="185"/>
    <n v="1"/>
    <n v="330"/>
    <s v="BURGLARY FROM VEHICLE"/>
    <s v="1300 1822 1606 0386 0344"/>
    <n v="30"/>
    <s v="M"/>
    <s v="W"/>
    <n v="116"/>
    <s v="OTHER/OUTSIDE"/>
    <m/>
    <m/>
    <s v="IC"/>
    <s v="Invest Cont"/>
    <n v="330"/>
    <m/>
    <m/>
    <m/>
    <s v="S  MAIN                         ST"/>
    <s v="W  OLYMPIC                      BL"/>
    <n v="34.040500000000002"/>
    <n v="-118.2567"/>
    <n v="0"/>
    <x v="12"/>
  </r>
  <r>
    <n v="200116354"/>
    <d v="2020-08-13T00:00:00"/>
    <x v="217"/>
    <n v="1425"/>
    <n v="1"/>
    <x v="1"/>
    <n v="158"/>
    <n v="2"/>
    <n v="930"/>
    <s v="CRIMINAL THREATS - NO WEAPON DISPLAYED"/>
    <s v="0913 0319 0443 0421"/>
    <n v="35"/>
    <s v="M"/>
    <s v="B"/>
    <n v="102"/>
    <s v="SIDEWALK"/>
    <n v="511"/>
    <s v="VERBAL THREAT"/>
    <s v="AO"/>
    <s v="Adult Other"/>
    <n v="930"/>
    <m/>
    <m/>
    <m/>
    <s v="800 E  6TH                          ST"/>
    <m/>
    <n v="34.040700000000001"/>
    <n v="-118.2427"/>
    <n v="0"/>
    <x v="12"/>
  </r>
  <r>
    <n v="200412172"/>
    <d v="2020-08-26T00:00:00"/>
    <x v="218"/>
    <n v="1030"/>
    <n v="4"/>
    <x v="4"/>
    <n v="449"/>
    <n v="2"/>
    <n v="624"/>
    <s v="BATTERY - SIMPLE ASSAULT"/>
    <s v="0562 0446"/>
    <n v="65"/>
    <s v="F"/>
    <s v="H"/>
    <n v="501"/>
    <s v="SINGLE FAMILY DWELLING"/>
    <n v="400"/>
    <s v="STRONG-ARM (HANDS, FIST, FEET OR BODILY FORCE)"/>
    <s v="IC"/>
    <s v="Invest Cont"/>
    <n v="624"/>
    <m/>
    <m/>
    <m/>
    <s v="2800    GANAHL                       ST"/>
    <m/>
    <n v="34.052399999999999"/>
    <n v="-118.1969"/>
    <n v="0"/>
    <x v="12"/>
  </r>
  <r>
    <n v="200512111"/>
    <d v="2020-07-21T00:00:00"/>
    <x v="102"/>
    <n v="1900"/>
    <n v="5"/>
    <x v="10"/>
    <n v="514"/>
    <n v="1"/>
    <n v="510"/>
    <s v="VEHICLE - STOLEN"/>
    <m/>
    <n v="0"/>
    <m/>
    <m/>
    <n v="121"/>
    <s v="YARD (RESIDENTIAL/BUSINESS)"/>
    <m/>
    <m/>
    <s v="IC"/>
    <s v="Invest Cont"/>
    <n v="510"/>
    <m/>
    <m/>
    <m/>
    <s v="1000 W  PAPEETE                      ST"/>
    <m/>
    <n v="33.786900000000003"/>
    <n v="-118.2778"/>
    <n v="0"/>
    <x v="12"/>
  </r>
  <r>
    <n v="201113064"/>
    <d v="2020-08-30T00:00:00"/>
    <x v="103"/>
    <n v="1500"/>
    <n v="11"/>
    <x v="7"/>
    <n v="1152"/>
    <n v="2"/>
    <n v="745"/>
    <s v="VANDALISM - MISDEAMEANOR ($399 OR UNDER)"/>
    <n v="329"/>
    <n v="51"/>
    <s v="F"/>
    <s v="W"/>
    <n v="501"/>
    <s v="SINGLE FAMILY DWELLING"/>
    <m/>
    <m/>
    <s v="IC"/>
    <s v="Invest Cont"/>
    <n v="745"/>
    <m/>
    <m/>
    <m/>
    <s v="1600    HILLHURST                    AV"/>
    <m/>
    <n v="34.1"/>
    <n v="-118.28740000000001"/>
    <n v="0"/>
    <x v="12"/>
  </r>
  <r>
    <n v="200708317"/>
    <d v="2020-04-16T00:00:00"/>
    <x v="7"/>
    <n v="1800"/>
    <n v="7"/>
    <x v="0"/>
    <n v="745"/>
    <n v="1"/>
    <n v="420"/>
    <s v="THEFT FROM MOTOR VEHICLE - PETTY ($950 &amp; UNDER)"/>
    <n v="344"/>
    <n v="67"/>
    <s v="M"/>
    <s v="W"/>
    <n v="104"/>
    <s v="DRIVEWAY"/>
    <m/>
    <m/>
    <s v="AO"/>
    <s v="Adult Other"/>
    <n v="420"/>
    <m/>
    <m/>
    <m/>
    <s v="1000 S  COCHRAN                      AV"/>
    <m/>
    <n v="34.054900000000004"/>
    <n v="-118.3501"/>
    <n v="0"/>
    <x v="12"/>
  </r>
  <r>
    <n v="201015685"/>
    <d v="2020-12-02T00:00:00"/>
    <x v="219"/>
    <n v="1900"/>
    <n v="10"/>
    <x v="11"/>
    <n v="1025"/>
    <n v="1"/>
    <n v="331"/>
    <s v="THEFT FROM MOTOR VEHICLE - GRAND ($950.01 AND OVER)"/>
    <s v="1822 0344 1602 0385 1300 1202"/>
    <n v="64"/>
    <s v="M"/>
    <s v="W"/>
    <n v="101"/>
    <s v="STREET"/>
    <m/>
    <m/>
    <s v="IC"/>
    <s v="Invest Cont"/>
    <n v="331"/>
    <m/>
    <m/>
    <m/>
    <s v="ZELZAH                       AV"/>
    <s v="GAULT                        ST"/>
    <n v="34.199300000000001"/>
    <n v="-118.52249999999999"/>
    <n v="0"/>
    <x v="12"/>
  </r>
  <r>
    <n v="200808801"/>
    <d v="2020-04-28T00:00:00"/>
    <x v="220"/>
    <n v="1030"/>
    <n v="8"/>
    <x v="12"/>
    <n v="848"/>
    <n v="2"/>
    <n v="662"/>
    <s v="BUNCO, GRAND THEFT"/>
    <s v="0701 0800 1202 1822"/>
    <n v="81"/>
    <s v="M"/>
    <s v="W"/>
    <n v="501"/>
    <s v="SINGLE FAMILY DWELLING"/>
    <m/>
    <m/>
    <s v="IC"/>
    <s v="Invest Cont"/>
    <n v="662"/>
    <m/>
    <m/>
    <m/>
    <s v="2100    CENTURY PARK"/>
    <m/>
    <n v="34.058500000000002"/>
    <n v="-118.4119"/>
    <n v="0"/>
    <x v="12"/>
  </r>
  <r>
    <n v="200212736"/>
    <d v="2020-07-19T00:00:00"/>
    <x v="221"/>
    <n v="15"/>
    <n v="2"/>
    <x v="5"/>
    <n v="235"/>
    <n v="2"/>
    <n v="956"/>
    <s v="LETTERS, LEWD  -  TELEPHONE CALLS, LEWD"/>
    <s v="2000 1814 0913 0432 1906"/>
    <n v="23"/>
    <s v="F"/>
    <s v="H"/>
    <n v="501"/>
    <s v="SINGLE FAMILY DWELLING"/>
    <m/>
    <m/>
    <s v="IC"/>
    <s v="Invest Cont"/>
    <n v="956"/>
    <m/>
    <m/>
    <m/>
    <s v="2400    COUNCIL                      ST"/>
    <m/>
    <n v="34.069699999999997"/>
    <n v="-118.273"/>
    <n v="0"/>
    <x v="12"/>
  </r>
  <r>
    <n v="200515258"/>
    <d v="2020-10-14T00:00:00"/>
    <x v="215"/>
    <n v="1230"/>
    <n v="5"/>
    <x v="10"/>
    <n v="516"/>
    <n v="2"/>
    <n v="624"/>
    <s v="BATTERY - SIMPLE ASSAULT"/>
    <s v="0416 0401 1822 0446 0917 2004"/>
    <n v="50"/>
    <s v="F"/>
    <s v="H"/>
    <n v="121"/>
    <s v="YARD (RESIDENTIAL/BUSINESS)"/>
    <n v="400"/>
    <s v="STRONG-ARM (HANDS, FIST, FEET OR BODILY FORCE)"/>
    <s v="IC"/>
    <s v="Invest Cont"/>
    <n v="624"/>
    <m/>
    <m/>
    <m/>
    <s v="1100 N  AVALON                       BL"/>
    <m/>
    <n v="33.786799999999999"/>
    <n v="-118.2658"/>
    <n v="0"/>
    <x v="12"/>
  </r>
  <r>
    <n v="200716781"/>
    <d v="2020-12-06T00:00:00"/>
    <x v="121"/>
    <n v="1230"/>
    <n v="7"/>
    <x v="0"/>
    <n v="702"/>
    <n v="2"/>
    <n v="740"/>
    <s v="VANDALISM - FELONY ($400 &amp; OVER, ALL CHURCH VANDALISMS)"/>
    <s v="0329 1402"/>
    <n v="26"/>
    <s v="F"/>
    <s v="W"/>
    <n v="501"/>
    <s v="SINGLE FAMILY DWELLING"/>
    <m/>
    <m/>
    <s v="IC"/>
    <s v="Invest Cont"/>
    <n v="740"/>
    <n v="998"/>
    <m/>
    <m/>
    <s v="700 N  SIERRA BONITA                AV"/>
    <m/>
    <n v="34.0837"/>
    <n v="-118.35429999999999"/>
    <n v="0"/>
    <x v="12"/>
  </r>
  <r>
    <n v="200304700"/>
    <d v="2020-01-12T00:00:00"/>
    <x v="222"/>
    <n v="2030"/>
    <n v="3"/>
    <x v="2"/>
    <n v="351"/>
    <n v="1"/>
    <n v="341"/>
    <s v="THEFT-GRAND ($950.01 &amp; OVER)EXCPT,GUNS,FOWL,LIVESTK,PROD"/>
    <s v="2050 0910 0344 0377 2052 2034"/>
    <n v="49"/>
    <s v="F"/>
    <s v="B"/>
    <n v="949"/>
    <s v="MTA - EXPO LINE - EXPO/LA BREA"/>
    <m/>
    <m/>
    <s v="IC"/>
    <s v="Invest Cont"/>
    <n v="341"/>
    <m/>
    <m/>
    <m/>
    <s v="5000    EXPOSITION                   BL"/>
    <m/>
    <n v="34.024700000000003"/>
    <n v="-118.352"/>
    <n v="0"/>
    <x v="12"/>
  </r>
  <r>
    <n v="200409594"/>
    <d v="2020-06-08T00:00:00"/>
    <x v="43"/>
    <n v="2000"/>
    <n v="4"/>
    <x v="4"/>
    <n v="428"/>
    <n v="2"/>
    <n v="745"/>
    <s v="VANDALISM - MISDEAMEANOR ($399 OR UNDER)"/>
    <s v="0329 1300"/>
    <n v="35"/>
    <s v="F"/>
    <s v="B"/>
    <n v="707"/>
    <s v="GARAGE/CARPORT"/>
    <m/>
    <m/>
    <s v="IC"/>
    <s v="Invest Cont"/>
    <n v="745"/>
    <m/>
    <m/>
    <m/>
    <s v="4900    LYNNFIELD                    ST"/>
    <m/>
    <n v="34.08"/>
    <n v="-118.1756"/>
    <n v="0"/>
    <x v="12"/>
  </r>
  <r>
    <n v="200208066"/>
    <d v="2020-03-22T00:00:00"/>
    <x v="146"/>
    <n v="440"/>
    <n v="2"/>
    <x v="5"/>
    <n v="269"/>
    <n v="1"/>
    <n v="520"/>
    <s v="VEHICLE - ATTEMPT STOLEN"/>
    <s v="0351 1601 1300 1309 0329 0385 1822 0209 0216 0326"/>
    <n v="27"/>
    <s v="M"/>
    <s v="H"/>
    <n v="123"/>
    <s v="PARKING UNDERGROUND/BUILDING"/>
    <n v="500"/>
    <s v="UNKNOWN WEAPON/OTHER WEAPON"/>
    <s v="IC"/>
    <s v="Invest Cont"/>
    <n v="520"/>
    <m/>
    <m/>
    <m/>
    <s v="1300 W  7TH                          ST"/>
    <m/>
    <n v="34.052300000000002"/>
    <n v="-118.2676"/>
    <n v="0"/>
    <x v="12"/>
  </r>
  <r>
    <n v="200618580"/>
    <d v="2020-11-28T00:00:00"/>
    <x v="29"/>
    <n v="1500"/>
    <n v="6"/>
    <x v="9"/>
    <n v="666"/>
    <n v="2"/>
    <n v="930"/>
    <s v="CRIMINAL THREATS - NO WEAPON DISPLAYED"/>
    <s v="0400 0443"/>
    <n v="53"/>
    <s v="F"/>
    <s v="B"/>
    <n v="501"/>
    <s v="SINGLE FAMILY DWELLING"/>
    <n v="511"/>
    <s v="VERBAL THREAT"/>
    <s v="IC"/>
    <s v="Invest Cont"/>
    <n v="930"/>
    <m/>
    <m/>
    <m/>
    <s v="6400    LEXINGTON                    AV"/>
    <m/>
    <n v="34.092500000000001"/>
    <n v="-118.3291"/>
    <n v="0"/>
    <x v="12"/>
  </r>
  <r>
    <n v="200816680"/>
    <d v="2020-11-16T00:00:00"/>
    <x v="48"/>
    <n v="1900"/>
    <n v="8"/>
    <x v="12"/>
    <n v="827"/>
    <n v="2"/>
    <n v="740"/>
    <s v="VANDALISM - FELONY ($400 &amp; OVER, ALL CHURCH VANDALISMS)"/>
    <s v="1202 1307 0329 1822"/>
    <n v="76"/>
    <s v="F"/>
    <s v="W"/>
    <n v="123"/>
    <s v="PARKING UNDERGROUND/BUILDING"/>
    <m/>
    <m/>
    <s v="IC"/>
    <s v="Invest Cont"/>
    <n v="740"/>
    <m/>
    <m/>
    <m/>
    <s v="500 S  BARRINGTON                   AV"/>
    <m/>
    <n v="34.060400000000001"/>
    <n v="-118.4684"/>
    <n v="0"/>
    <x v="12"/>
  </r>
  <r>
    <n v="201212144"/>
    <d v="2020-05-04T00:00:00"/>
    <x v="180"/>
    <n v="100"/>
    <n v="12"/>
    <x v="8"/>
    <n v="1241"/>
    <n v="1"/>
    <n v="510"/>
    <s v="VEHICLE - STOLEN"/>
    <m/>
    <n v="0"/>
    <m/>
    <m/>
    <n v="101"/>
    <s v="STREET"/>
    <m/>
    <m/>
    <s v="AO"/>
    <s v="Adult Other"/>
    <n v="510"/>
    <m/>
    <m/>
    <m/>
    <s v="3200 W  63RD                         ST"/>
    <m/>
    <n v="33.982900000000001"/>
    <n v="-118.32940000000001"/>
    <n v="0"/>
    <x v="12"/>
  </r>
  <r>
    <n v="201219304"/>
    <d v="2020-08-26T00:00:00"/>
    <x v="223"/>
    <n v="1700"/>
    <n v="12"/>
    <x v="8"/>
    <n v="1263"/>
    <n v="1"/>
    <n v="510"/>
    <s v="VEHICLE - STOLEN"/>
    <m/>
    <n v="0"/>
    <m/>
    <m/>
    <n v="101"/>
    <s v="STREET"/>
    <m/>
    <m/>
    <s v="AA"/>
    <s v="Adult Arrest"/>
    <n v="510"/>
    <m/>
    <m/>
    <m/>
    <s v="2000 W  84TH                         PL"/>
    <m/>
    <n v="33.961799999999997"/>
    <n v="-118.3156"/>
    <n v="1"/>
    <x v="12"/>
  </r>
  <r>
    <n v="200317571"/>
    <d v="2020-09-19T00:00:00"/>
    <x v="224"/>
    <n v="1040"/>
    <n v="3"/>
    <x v="2"/>
    <n v="353"/>
    <n v="1"/>
    <n v="210"/>
    <s v="ROBBERY"/>
    <s v="1822 0342 1100 0334 0302 0430 1300 1309 1407 1409"/>
    <n v="23"/>
    <s v="M"/>
    <s v="B"/>
    <n v="101"/>
    <s v="STREET"/>
    <n v="102"/>
    <s v="HAND GUN"/>
    <s v="IC"/>
    <s v="Invest Cont"/>
    <n v="210"/>
    <m/>
    <m/>
    <m/>
    <s v="OBAMA                        BL"/>
    <s v="VIRGINIA                     RD"/>
    <n v="34.021500000000003"/>
    <n v="-118.33929999999999"/>
    <n v="0"/>
    <x v="12"/>
  </r>
  <r>
    <n v="201109063"/>
    <d v="2020-05-06T00:00:00"/>
    <x v="52"/>
    <n v="240"/>
    <n v="11"/>
    <x v="7"/>
    <n v="1129"/>
    <n v="1"/>
    <n v="520"/>
    <s v="VEHICLE - ATTEMPT STOLEN"/>
    <s v="1612 1300"/>
    <n v="56"/>
    <s v="M"/>
    <s v="W"/>
    <n v="101"/>
    <s v="STREET"/>
    <m/>
    <m/>
    <s v="IC"/>
    <s v="Invest Cont"/>
    <n v="520"/>
    <m/>
    <m/>
    <m/>
    <s v="CRESCENT                     ST"/>
    <s v="AVENUE 65"/>
    <n v="34.116399999999999"/>
    <n v="-118.1776"/>
    <n v="0"/>
    <x v="12"/>
  </r>
  <r>
    <n v="200109962"/>
    <d v="2020-04-02T00:00:00"/>
    <x v="209"/>
    <n v="1030"/>
    <n v="1"/>
    <x v="1"/>
    <n v="111"/>
    <n v="1"/>
    <n v="330"/>
    <s v="BURGLARY FROM VEHICLE"/>
    <s v="1822 1605 0344"/>
    <n v="33"/>
    <s v="M"/>
    <s v="W"/>
    <n v="101"/>
    <s v="STREET"/>
    <m/>
    <m/>
    <s v="IC"/>
    <s v="Invest Cont"/>
    <n v="330"/>
    <m/>
    <m/>
    <m/>
    <s v="700 N  FIGUEROA                     ST"/>
    <m/>
    <n v="34.063499999999998"/>
    <n v="-118.2458"/>
    <n v="0"/>
    <x v="12"/>
  </r>
  <r>
    <n v="201307804"/>
    <d v="2020-03-09T00:00:00"/>
    <x v="225"/>
    <n v="2140"/>
    <n v="13"/>
    <x v="6"/>
    <n v="1375"/>
    <n v="1"/>
    <n v="230"/>
    <s v="ASSAULT WITH DEADLY WEAPON, AGGRAVATED ASSAULT"/>
    <s v="1822 1300 0302 0421 0334"/>
    <n v="37"/>
    <s v="F"/>
    <s v="H"/>
    <n v="101"/>
    <s v="STREET"/>
    <n v="109"/>
    <s v="SEMI-AUTOMATIC PISTOL"/>
    <s v="AA"/>
    <s v="Adult Arrest"/>
    <n v="230"/>
    <m/>
    <m/>
    <m/>
    <s v="1100 E  53RD                         ST"/>
    <m/>
    <n v="33.994799999999998"/>
    <n v="-118.2565"/>
    <n v="1"/>
    <x v="12"/>
  </r>
  <r>
    <n v="201214594"/>
    <d v="2020-06-13T00:00:00"/>
    <x v="226"/>
    <n v="2215"/>
    <n v="12"/>
    <x v="8"/>
    <n v="1267"/>
    <n v="1"/>
    <n v="330"/>
    <s v="BURGLARY FROM VEHICLE"/>
    <s v="1822 0344"/>
    <n v="66"/>
    <s v="M"/>
    <s v="B"/>
    <n v="122"/>
    <s v="VEHICLE, PASSENGER/TRUCK"/>
    <m/>
    <m/>
    <s v="IC"/>
    <s v="Invest Cont"/>
    <n v="330"/>
    <m/>
    <m/>
    <m/>
    <s v="500 W  83RD                         ST"/>
    <m/>
    <n v="33.963200000000001"/>
    <n v="-118.28270000000001"/>
    <n v="0"/>
    <x v="12"/>
  </r>
  <r>
    <n v="200716734"/>
    <d v="2020-12-05T00:00:00"/>
    <x v="195"/>
    <n v="915"/>
    <n v="7"/>
    <x v="0"/>
    <n v="765"/>
    <n v="2"/>
    <n v="930"/>
    <s v="CRIMINAL THREATS - NO WEAPON DISPLAYED"/>
    <s v="1309 0443"/>
    <n v="59"/>
    <s v="F"/>
    <s v="W"/>
    <n v="108"/>
    <s v="PARKING LOT"/>
    <n v="511"/>
    <s v="VERBAL THREAT"/>
    <s v="IC"/>
    <s v="Invest Cont"/>
    <n v="930"/>
    <m/>
    <m/>
    <m/>
    <s v="VENICE                       BL"/>
    <s v="RIMPAU"/>
    <n v="34.046700000000001"/>
    <n v="-118.34059999999999"/>
    <n v="0"/>
    <x v="12"/>
  </r>
  <r>
    <n v="201212831"/>
    <d v="2020-05-15T00:00:00"/>
    <x v="180"/>
    <n v="700"/>
    <n v="12"/>
    <x v="8"/>
    <n v="1239"/>
    <n v="2"/>
    <n v="740"/>
    <s v="VANDALISM - FELONY ($400 &amp; OVER, ALL CHURCH VANDALISMS)"/>
    <s v="0329 0321"/>
    <n v="57"/>
    <s v="M"/>
    <s v="B"/>
    <n v="720"/>
    <s v="JUNIOR HIGH SCHOOL"/>
    <m/>
    <m/>
    <s v="IC"/>
    <s v="Invest Cont"/>
    <n v="740"/>
    <m/>
    <m/>
    <m/>
    <s v="5900 S  VERMONT                      AV"/>
    <m/>
    <n v="33.987499999999997"/>
    <n v="-118.2915"/>
    <n v="0"/>
    <x v="12"/>
  </r>
  <r>
    <n v="200906646"/>
    <d v="2020-02-28T00:00:00"/>
    <x v="61"/>
    <n v="1030"/>
    <n v="9"/>
    <x v="3"/>
    <n v="991"/>
    <n v="1"/>
    <n v="310"/>
    <s v="BURGLARY"/>
    <s v="0344 1606"/>
    <n v="44"/>
    <s v="M"/>
    <s v="W"/>
    <n v="501"/>
    <s v="SINGLE FAMILY DWELLING"/>
    <m/>
    <m/>
    <s v="IC"/>
    <s v="Invest Cont"/>
    <n v="310"/>
    <m/>
    <m/>
    <m/>
    <s v="15100    ENCANTO                      DR"/>
    <m/>
    <n v="34.146599999999999"/>
    <n v="-118.462"/>
    <n v="0"/>
    <x v="12"/>
  </r>
  <r>
    <n v="200816285"/>
    <d v="2020-11-11T00:00:00"/>
    <x v="130"/>
    <n v="1700"/>
    <n v="8"/>
    <x v="12"/>
    <n v="897"/>
    <n v="1"/>
    <n v="310"/>
    <s v="BURGLARY"/>
    <s v="1822 0344 0397 1602 0352 1402 1267"/>
    <n v="31"/>
    <s v="M"/>
    <s v="W"/>
    <n v="707"/>
    <s v="GARAGE/CARPORT"/>
    <m/>
    <m/>
    <s v="IC"/>
    <s v="Invest Cont"/>
    <n v="310"/>
    <n v="998"/>
    <m/>
    <m/>
    <s v="3300 S  BEVERLY                      DR"/>
    <m/>
    <n v="34.030999999999999"/>
    <n v="-118.3989"/>
    <n v="0"/>
    <x v="12"/>
  </r>
  <r>
    <n v="200616417"/>
    <d v="2020-10-08T00:00:00"/>
    <x v="212"/>
    <n v="230"/>
    <n v="6"/>
    <x v="9"/>
    <n v="648"/>
    <n v="1"/>
    <n v="230"/>
    <s v="ASSAULT WITH DEADLY WEAPON, AGGRAVATED ASSAULT"/>
    <s v="1822 1501 1218"/>
    <n v="34"/>
    <s v="M"/>
    <s v="W"/>
    <n v="101"/>
    <s v="STREET"/>
    <n v="114"/>
    <s v="AIR PISTOL/REVOLVER/RIFLE/BB GUN"/>
    <s v="IC"/>
    <s v="Invest Cont"/>
    <n v="230"/>
    <m/>
    <m/>
    <m/>
    <s v="5700 W  HOLLYWOOD                    BL"/>
    <m/>
    <n v="34.101700000000001"/>
    <n v="-118.3141"/>
    <n v="0"/>
    <x v="12"/>
  </r>
  <r>
    <n v="201014150"/>
    <d v="2020-10-17T00:00:00"/>
    <x v="149"/>
    <n v="1"/>
    <n v="10"/>
    <x v="11"/>
    <n v="1006"/>
    <n v="2"/>
    <n v="354"/>
    <s v="THEFT OF IDENTITY"/>
    <s v="1822 0922 0929"/>
    <n v="29"/>
    <s v="F"/>
    <s v="O"/>
    <n v="501"/>
    <s v="SINGLE FAMILY DWELLING"/>
    <m/>
    <m/>
    <s v="IC"/>
    <s v="Invest Cont"/>
    <n v="354"/>
    <m/>
    <m/>
    <m/>
    <s v="7800    TEXHOMA                      AV"/>
    <m/>
    <n v="34.212000000000003"/>
    <n v="-118.5154"/>
    <n v="0"/>
    <x v="12"/>
  </r>
  <r>
    <n v="200212614"/>
    <d v="2020-07-16T00:00:00"/>
    <x v="32"/>
    <n v="900"/>
    <n v="2"/>
    <x v="5"/>
    <n v="233"/>
    <n v="1"/>
    <n v="420"/>
    <s v="THEFT FROM MOTOR VEHICLE - PETTY ($950 &amp; UNDER)"/>
    <m/>
    <n v="0"/>
    <m/>
    <m/>
    <n v="101"/>
    <s v="STREET"/>
    <m/>
    <m/>
    <s v="IC"/>
    <s v="Invest Cont"/>
    <n v="420"/>
    <m/>
    <m/>
    <m/>
    <s v="100 N  RAMPART                      BL"/>
    <m/>
    <n v="34.069499999999998"/>
    <n v="-118.27679999999999"/>
    <n v="0"/>
    <x v="12"/>
  </r>
  <r>
    <n v="200605329"/>
    <d v="2020-01-29T00:00:00"/>
    <x v="227"/>
    <n v="1400"/>
    <n v="6"/>
    <x v="9"/>
    <n v="647"/>
    <n v="1"/>
    <n v="440"/>
    <s v="THEFT PLAIN - PETTY ($950 &amp; UNDER)"/>
    <s v="0344 1822"/>
    <n v="75"/>
    <s v="F"/>
    <s v="A"/>
    <n v="735"/>
    <s v="NIGHT CLUB (OPEN EVENINGS ONLY)"/>
    <m/>
    <m/>
    <s v="IC"/>
    <s v="Invest Cont"/>
    <n v="440"/>
    <m/>
    <m/>
    <m/>
    <s v="1600 N  EL CENTRO                    AV"/>
    <m/>
    <n v="34.099800000000002"/>
    <n v="-118.3237"/>
    <n v="0"/>
    <x v="12"/>
  </r>
  <r>
    <n v="200706186"/>
    <d v="2020-02-16T00:00:00"/>
    <x v="206"/>
    <n v="1615"/>
    <n v="7"/>
    <x v="0"/>
    <n v="782"/>
    <n v="1"/>
    <n v="341"/>
    <s v="THEFT-GRAND ($950.01 &amp; OVER)EXCPT,GUNS,FOWL,LIVESTK,PROD"/>
    <s v="0344 0394 1822"/>
    <n v="32"/>
    <s v="M"/>
    <s v="W"/>
    <n v="203"/>
    <s v="OTHER BUSINESS"/>
    <m/>
    <m/>
    <s v="IC"/>
    <s v="Invest Cont"/>
    <n v="341"/>
    <m/>
    <m/>
    <m/>
    <s v="1900 S  LA CIENEGA                   BL"/>
    <m/>
    <n v="34.0426"/>
    <n v="-118.3764"/>
    <n v="0"/>
    <x v="12"/>
  </r>
  <r>
    <n v="200815198"/>
    <d v="2020-10-09T00:00:00"/>
    <x v="95"/>
    <n v="1330"/>
    <n v="8"/>
    <x v="12"/>
    <n v="827"/>
    <n v="2"/>
    <n v="624"/>
    <s v="BATTERY - SIMPLE ASSAULT"/>
    <s v="1822 0421"/>
    <n v="29"/>
    <s v="F"/>
    <s v="W"/>
    <n v="252"/>
    <s v="COFFEE SHOP (STARBUCKS, COFFEE BEAN, PEET'S, ETC.)"/>
    <n v="400"/>
    <s v="STRONG-ARM (HANDS, FIST, FEET OR BODILY FORCE)"/>
    <s v="AO"/>
    <s v="Adult Other"/>
    <n v="624"/>
    <m/>
    <m/>
    <m/>
    <s v="11700    SAN VICENTE                  BL"/>
    <m/>
    <n v="34.053600000000003"/>
    <n v="-118.4662"/>
    <n v="0"/>
    <x v="12"/>
  </r>
  <r>
    <n v="201218195"/>
    <d v="2020-08-09T00:00:00"/>
    <x v="133"/>
    <n v="200"/>
    <n v="12"/>
    <x v="8"/>
    <n v="1256"/>
    <n v="1"/>
    <n v="236"/>
    <s v="INTIMATE PARTNER - AGGRAVATED ASSAULT"/>
    <s v="0400 0416 2000 1814 0913 0429 0344 0445 0419"/>
    <n v="35"/>
    <s v="F"/>
    <s v="B"/>
    <n v="502"/>
    <s v="MULTI-UNIT DWELLING (APARTMENT, DUPLEX, ETC)"/>
    <n v="400"/>
    <s v="STRONG-ARM (HANDS, FIST, FEET OR BODILY FORCE)"/>
    <s v="AA"/>
    <s v="Adult Arrest"/>
    <n v="236"/>
    <m/>
    <m/>
    <m/>
    <s v="700 W  74TH                         ST"/>
    <m/>
    <n v="33.972700000000003"/>
    <n v="-118.2846"/>
    <n v="1"/>
    <x v="12"/>
  </r>
  <r>
    <n v="200408096"/>
    <d v="2020-04-22T00:00:00"/>
    <x v="168"/>
    <n v="1900"/>
    <n v="4"/>
    <x v="4"/>
    <n v="471"/>
    <n v="1"/>
    <n v="230"/>
    <s v="ASSAULT WITH DEADLY WEAPON, AGGRAVATED ASSAULT"/>
    <s v="1402 2004 1822 0411"/>
    <n v="32"/>
    <s v="M"/>
    <s v="H"/>
    <n v="101"/>
    <s v="STREET"/>
    <n v="205"/>
    <s v="KITCHEN KNIFE"/>
    <s v="AA"/>
    <s v="Adult Arrest"/>
    <n v="230"/>
    <n v="998"/>
    <m/>
    <m/>
    <s v="6TH"/>
    <s v="ANDERSON"/>
    <n v="34.039099999999998"/>
    <n v="-118.2236"/>
    <n v="1"/>
    <x v="12"/>
  </r>
  <r>
    <n v="200508431"/>
    <d v="2020-04-18T00:00:00"/>
    <x v="140"/>
    <n v="2200"/>
    <n v="5"/>
    <x v="10"/>
    <n v="515"/>
    <n v="2"/>
    <n v="946"/>
    <s v="OTHER MISCELLANEOUS CRIME"/>
    <s v="0913 1243 1813"/>
    <n v="58"/>
    <s v="F"/>
    <s v="H"/>
    <n v="502"/>
    <s v="MULTI-UNIT DWELLING (APARTMENT, DUPLEX, ETC)"/>
    <m/>
    <m/>
    <s v="IC"/>
    <s v="Invest Cont"/>
    <n v="946"/>
    <m/>
    <m/>
    <m/>
    <s v="1600    WILMINGTON                   BL"/>
    <m/>
    <n v="33.795099999999998"/>
    <n v="-118.2752"/>
    <n v="0"/>
    <x v="12"/>
  </r>
  <r>
    <n v="201219454"/>
    <d v="2020-08-28T00:00:00"/>
    <x v="182"/>
    <n v="20"/>
    <n v="12"/>
    <x v="8"/>
    <n v="1259"/>
    <n v="2"/>
    <n v="888"/>
    <s v="TRESPASSING"/>
    <s v="1402 1202 1822 0342"/>
    <n v="68"/>
    <s v="F"/>
    <s v="B"/>
    <n v="501"/>
    <s v="SINGLE FAMILY DWELLING"/>
    <m/>
    <m/>
    <s v="IC"/>
    <s v="Invest Cont"/>
    <n v="888"/>
    <n v="998"/>
    <m/>
    <m/>
    <s v="700 E  76TH                         ST"/>
    <m/>
    <n v="33.971200000000003"/>
    <n v="-118.26300000000001"/>
    <n v="0"/>
    <x v="12"/>
  </r>
  <r>
    <n v="201219885"/>
    <d v="2020-09-03T00:00:00"/>
    <x v="84"/>
    <n v="835"/>
    <n v="12"/>
    <x v="8"/>
    <n v="1253"/>
    <n v="2"/>
    <n v="626"/>
    <s v="INTIMATE PARTNER - SIMPLE ASSAULT"/>
    <s v="2000 1813 0913 2021 1202 0416 0432 0421 0319"/>
    <n v="81"/>
    <s v="F"/>
    <s v="B"/>
    <n v="501"/>
    <s v="SINGLE FAMILY DWELLING"/>
    <n v="400"/>
    <s v="STRONG-ARM (HANDS, FIST, FEET OR BODILY FORCE)"/>
    <s v="AO"/>
    <s v="Adult Other"/>
    <n v="626"/>
    <n v="930"/>
    <m/>
    <m/>
    <s v="7200 S  HARVARD                      BL"/>
    <m/>
    <n v="33.9741"/>
    <n v="-118.3068"/>
    <n v="0"/>
    <x v="12"/>
  </r>
  <r>
    <n v="200913371"/>
    <d v="2020-08-10T00:00:00"/>
    <x v="198"/>
    <n v="600"/>
    <n v="9"/>
    <x v="3"/>
    <n v="911"/>
    <n v="2"/>
    <n v="845"/>
    <s v="SEX OFFENDER REGISTRANT OUT OF COMPLIANCE"/>
    <n v="1501"/>
    <n v="0"/>
    <s v="M"/>
    <s v="X"/>
    <n v="501"/>
    <s v="SINGLE FAMILY DWELLING"/>
    <m/>
    <m/>
    <s v="AA"/>
    <s v="Adult Arrest"/>
    <n v="845"/>
    <m/>
    <m/>
    <m/>
    <s v="15300    SHERMAN                      WY"/>
    <m/>
    <n v="34.201099999999997"/>
    <n v="-118.4669"/>
    <n v="1"/>
    <x v="12"/>
  </r>
  <r>
    <n v="200909092"/>
    <d v="2020-04-29T00:00:00"/>
    <x v="179"/>
    <n v="2100"/>
    <n v="9"/>
    <x v="3"/>
    <n v="919"/>
    <n v="1"/>
    <n v="330"/>
    <s v="BURGLARY FROM VEHICLE"/>
    <s v="1609 0344 1300"/>
    <n v="54"/>
    <s v="M"/>
    <s v="B"/>
    <n v="101"/>
    <s v="STREET"/>
    <m/>
    <m/>
    <s v="IC"/>
    <s v="Invest Cont"/>
    <n v="330"/>
    <m/>
    <m/>
    <m/>
    <s v="13600    SHERMAN                      WY"/>
    <m/>
    <n v="34.2012"/>
    <n v="-118.4294"/>
    <n v="0"/>
    <x v="12"/>
  </r>
  <r>
    <n v="200717236"/>
    <d v="2020-12-18T00:00:00"/>
    <x v="228"/>
    <n v="1100"/>
    <n v="7"/>
    <x v="0"/>
    <n v="752"/>
    <n v="1"/>
    <n v="320"/>
    <s v="BURGLARY, ATTEMPTED"/>
    <s v="1822 1602 0397 0329"/>
    <n v="84"/>
    <s v="F"/>
    <s v="B"/>
    <n v="501"/>
    <s v="SINGLE FAMILY DWELLING"/>
    <m/>
    <m/>
    <s v="IC"/>
    <s v="Invest Cont"/>
    <n v="320"/>
    <m/>
    <m/>
    <m/>
    <s v="1200    ALVIRA                       ST"/>
    <m/>
    <n v="34.053199999999997"/>
    <n v="-118.3729"/>
    <n v="0"/>
    <x v="12"/>
  </r>
  <r>
    <n v="200115046"/>
    <d v="2020-07-19T00:00:00"/>
    <x v="221"/>
    <n v="1425"/>
    <n v="1"/>
    <x v="1"/>
    <n v="166"/>
    <n v="2"/>
    <n v="624"/>
    <s v="BATTERY - SIMPLE ASSAULT"/>
    <s v="1218 0356 0305 0344 0416 1822"/>
    <n v="54"/>
    <s v="F"/>
    <s v="H"/>
    <n v="102"/>
    <s v="SIDEWALK"/>
    <n v="400"/>
    <s v="STRONG-ARM (HANDS, FIST, FEET OR BODILY FORCE)"/>
    <s v="AA"/>
    <s v="Adult Arrest"/>
    <n v="624"/>
    <m/>
    <m/>
    <m/>
    <s v="7TH                          ST"/>
    <s v="SAN PEDRO                    ST"/>
    <n v="34.041200000000003"/>
    <n v="-118.2474"/>
    <n v="1"/>
    <x v="12"/>
  </r>
  <r>
    <n v="200319472"/>
    <d v="2020-10-27T00:00:00"/>
    <x v="229"/>
    <n v="1330"/>
    <n v="3"/>
    <x v="2"/>
    <n v="314"/>
    <n v="2"/>
    <n v="740"/>
    <s v="VANDALISM - FELONY ($400 &amp; OVER, ALL CHURCH VANDALISMS)"/>
    <s v="1236 1307 0329 0913"/>
    <n v="18"/>
    <s v="M"/>
    <s v="B"/>
    <n v="122"/>
    <s v="VEHICLE, PASSENGER/TRUCK"/>
    <m/>
    <m/>
    <s v="AA"/>
    <s v="Adult Arrest"/>
    <n v="740"/>
    <m/>
    <m/>
    <m/>
    <s v="3900 W  ADAMS                        BL"/>
    <m/>
    <n v="34.032600000000002"/>
    <n v="-118.3284"/>
    <n v="1"/>
    <x v="12"/>
  </r>
  <r>
    <n v="200610699"/>
    <d v="2020-05-27T00:00:00"/>
    <x v="189"/>
    <n v="1730"/>
    <n v="6"/>
    <x v="9"/>
    <n v="648"/>
    <n v="1"/>
    <n v="440"/>
    <s v="THEFT PLAIN - PETTY ($950 &amp; UNDER)"/>
    <n v="344"/>
    <n v="24"/>
    <s v="M"/>
    <s v="W"/>
    <n v="502"/>
    <s v="MULTI-UNIT DWELLING (APARTMENT, DUPLEX, ETC)"/>
    <m/>
    <m/>
    <s v="IC"/>
    <s v="Invest Cont"/>
    <n v="440"/>
    <m/>
    <m/>
    <m/>
    <s v="5600    CARLTON                      WY"/>
    <m/>
    <n v="34.100499999999997"/>
    <n v="-118.3115"/>
    <n v="0"/>
    <x v="12"/>
  </r>
  <r>
    <n v="201005330"/>
    <d v="2020-02-01T00:00:00"/>
    <x v="87"/>
    <n v="945"/>
    <n v="10"/>
    <x v="11"/>
    <n v="1065"/>
    <n v="1"/>
    <n v="420"/>
    <s v="THEFT FROM MOTOR VEHICLE - PETTY ($950 &amp; UNDER)"/>
    <s v="0385 1300 1822"/>
    <n v="43"/>
    <s v="M"/>
    <s v="O"/>
    <n v="101"/>
    <s v="STREET"/>
    <m/>
    <m/>
    <s v="IC"/>
    <s v="Invest Cont"/>
    <n v="420"/>
    <m/>
    <m/>
    <m/>
    <s v="17800    MARGATE                      ST"/>
    <m/>
    <n v="34.168599999999998"/>
    <n v="-118.52030000000001"/>
    <n v="0"/>
    <x v="12"/>
  </r>
  <r>
    <n v="200504809"/>
    <d v="2020-01-20T00:00:00"/>
    <x v="204"/>
    <n v="945"/>
    <n v="5"/>
    <x v="10"/>
    <n v="507"/>
    <n v="2"/>
    <n v="626"/>
    <s v="INTIMATE PARTNER - SIMPLE ASSAULT"/>
    <s v="1814 0913 2000 1813 0444"/>
    <n v="42"/>
    <s v="F"/>
    <s v="B"/>
    <n v="101"/>
    <s v="STREET"/>
    <n v="400"/>
    <s v="STRONG-ARM (HANDS, FIST, FEET OR BODILY FORCE)"/>
    <s v="IC"/>
    <s v="Invest Cont"/>
    <n v="626"/>
    <m/>
    <m/>
    <m/>
    <s v="22800    LOCKNESS                     AV"/>
    <m/>
    <n v="33.819000000000003"/>
    <n v="-118.3066"/>
    <n v="0"/>
    <x v="12"/>
  </r>
  <r>
    <n v="200705134"/>
    <d v="2020-01-20T00:00:00"/>
    <x v="230"/>
    <n v="1930"/>
    <n v="7"/>
    <x v="0"/>
    <n v="702"/>
    <n v="1"/>
    <n v="480"/>
    <s v="BIKE - STOLEN"/>
    <n v="344"/>
    <n v="30"/>
    <s v="F"/>
    <s v="W"/>
    <n v="501"/>
    <s v="SINGLE FAMILY DWELLING"/>
    <m/>
    <m/>
    <s v="IC"/>
    <s v="Invest Cont"/>
    <n v="480"/>
    <m/>
    <m/>
    <m/>
    <s v="800 N  VISTA                        ST"/>
    <m/>
    <n v="34.0854"/>
    <n v="-118.3522"/>
    <n v="0"/>
    <x v="12"/>
  </r>
  <r>
    <n v="200812232"/>
    <d v="2020-07-22T00:00:00"/>
    <x v="231"/>
    <n v="1100"/>
    <n v="8"/>
    <x v="12"/>
    <n v="815"/>
    <n v="2"/>
    <n v="354"/>
    <s v="THEFT OF IDENTITY"/>
    <n v="930"/>
    <n v="45"/>
    <s v="M"/>
    <s v="W"/>
    <n v="501"/>
    <s v="SINGLE FAMILY DWELLING"/>
    <m/>
    <m/>
    <s v="IC"/>
    <s v="Invest Cont"/>
    <n v="354"/>
    <m/>
    <m/>
    <m/>
    <s v="300    DALKEITH                     AV"/>
    <m/>
    <n v="34.069099999999999"/>
    <n v="-118.4619"/>
    <n v="0"/>
    <x v="12"/>
  </r>
  <r>
    <n v="200611438"/>
    <d v="2020-06-15T00:00:00"/>
    <x v="123"/>
    <n v="1300"/>
    <n v="6"/>
    <x v="9"/>
    <n v="667"/>
    <n v="2"/>
    <n v="755"/>
    <s v="BOMB SCARE"/>
    <s v="0344 0443 0404 0913"/>
    <n v="0"/>
    <s v="X"/>
    <s v="X"/>
    <n v="203"/>
    <s v="OTHER BUSINESS"/>
    <n v="511"/>
    <s v="VERBAL THREAT"/>
    <s v="IC"/>
    <s v="Invest Cont"/>
    <n v="755"/>
    <m/>
    <m/>
    <m/>
    <s v="5800 W  SUNSET                       BL"/>
    <m/>
    <n v="34.098100000000002"/>
    <n v="-118.3158"/>
    <n v="0"/>
    <x v="12"/>
  </r>
  <r>
    <n v="200111209"/>
    <d v="2020-05-01T00:00:00"/>
    <x v="232"/>
    <n v="1803"/>
    <n v="1"/>
    <x v="1"/>
    <n v="162"/>
    <n v="1"/>
    <n v="210"/>
    <s v="ROBBERY"/>
    <s v="0305 0355 0319 0334 0302 0344 1309 1822"/>
    <n v="37"/>
    <s v="M"/>
    <s v="H"/>
    <n v="123"/>
    <s v="PARKING UNDERGROUND/BUILDING"/>
    <n v="102"/>
    <s v="HAND GUN"/>
    <s v="IC"/>
    <s v="Invest Cont"/>
    <n v="210"/>
    <m/>
    <m/>
    <m/>
    <s v="700 W  9TH                          ST"/>
    <m/>
    <n v="34.046199999999999"/>
    <n v="-118.2585"/>
    <n v="0"/>
    <x v="12"/>
  </r>
  <r>
    <n v="200415454"/>
    <d v="2020-12-01T00:00:00"/>
    <x v="122"/>
    <n v="1200"/>
    <n v="4"/>
    <x v="4"/>
    <n v="409"/>
    <n v="2"/>
    <n v="354"/>
    <s v="THEFT OF IDENTITY"/>
    <n v="100"/>
    <n v="47"/>
    <s v="F"/>
    <s v="H"/>
    <n v="750"/>
    <s v="CYBERSPACE"/>
    <m/>
    <m/>
    <s v="IC"/>
    <s v="Invest Cont"/>
    <n v="354"/>
    <m/>
    <m/>
    <m/>
    <s v="5500    ATLAS                        ST"/>
    <m/>
    <n v="34.0976"/>
    <n v="-118.1602"/>
    <n v="0"/>
    <x v="12"/>
  </r>
  <r>
    <n v="200605686"/>
    <d v="2020-02-05T00:00:00"/>
    <x v="233"/>
    <n v="1"/>
    <n v="6"/>
    <x v="9"/>
    <n v="648"/>
    <n v="1"/>
    <n v="341"/>
    <s v="THEFT-GRAND ($950.01 &amp; OVER)EXCPT,GUNS,FOWL,LIVESTK,PROD"/>
    <s v="0344 1822"/>
    <n v="22"/>
    <s v="M"/>
    <s v="H"/>
    <n v="108"/>
    <s v="PARKING LOT"/>
    <m/>
    <m/>
    <s v="IC"/>
    <s v="Invest Cont"/>
    <n v="341"/>
    <m/>
    <m/>
    <m/>
    <s v="5500    HAROLD                       WY"/>
    <m/>
    <n v="34.099400000000003"/>
    <n v="-118.30929999999999"/>
    <n v="0"/>
    <x v="12"/>
  </r>
  <r>
    <n v="200508796"/>
    <d v="2020-04-27T00:00:00"/>
    <x v="75"/>
    <n v="1700"/>
    <n v="5"/>
    <x v="10"/>
    <n v="515"/>
    <n v="2"/>
    <n v="740"/>
    <s v="VANDALISM - FELONY ($400 &amp; OVER, ALL CHURCH VANDALISMS)"/>
    <s v="1300 0329"/>
    <n v="40"/>
    <s v="F"/>
    <s v="H"/>
    <n v="122"/>
    <s v="VEHICLE, PASSENGER/TRUCK"/>
    <m/>
    <m/>
    <s v="IC"/>
    <s v="Invest Cont"/>
    <n v="740"/>
    <m/>
    <m/>
    <m/>
    <s v="1500 N  AVALON                       BL"/>
    <m/>
    <n v="33.794800000000002"/>
    <n v="-118.2694"/>
    <n v="0"/>
    <x v="12"/>
  </r>
  <r>
    <n v="200909232"/>
    <d v="2020-05-02T00:00:00"/>
    <x v="44"/>
    <n v="2200"/>
    <n v="9"/>
    <x v="3"/>
    <n v="926"/>
    <n v="1"/>
    <n v="330"/>
    <s v="BURGLARY FROM VEHICLE"/>
    <n v="344"/>
    <n v="38"/>
    <s v="F"/>
    <s v="H"/>
    <n v="101"/>
    <s v="STREET"/>
    <m/>
    <m/>
    <s v="IC"/>
    <s v="Invest Cont"/>
    <n v="330"/>
    <m/>
    <m/>
    <m/>
    <s v="6600    COSTELLO                     AV"/>
    <m/>
    <n v="34.190300000000001"/>
    <n v="-118.4378"/>
    <n v="0"/>
    <x v="12"/>
  </r>
  <r>
    <n v="200605833"/>
    <d v="2020-02-07T00:00:00"/>
    <x v="134"/>
    <n v="1300"/>
    <n v="6"/>
    <x v="9"/>
    <n v="622"/>
    <n v="1"/>
    <n v="331"/>
    <s v="THEFT FROM MOTOR VEHICLE - GRAND ($950.01 AND OVER)"/>
    <s v="1300 0344 0385"/>
    <n v="34"/>
    <s v="M"/>
    <s v="H"/>
    <n v="707"/>
    <s v="GARAGE/CARPORT"/>
    <m/>
    <m/>
    <s v="IC"/>
    <s v="Invest Cont"/>
    <n v="331"/>
    <m/>
    <m/>
    <m/>
    <s v="7200    HILLSIDE                     AV"/>
    <m/>
    <n v="34.104599999999998"/>
    <n v="-118.34610000000001"/>
    <n v="0"/>
    <x v="12"/>
  </r>
  <r>
    <n v="200313632"/>
    <d v="2020-07-01T00:00:00"/>
    <x v="234"/>
    <n v="2030"/>
    <n v="3"/>
    <x v="2"/>
    <n v="307"/>
    <n v="1"/>
    <n v="331"/>
    <s v="THEFT FROM MOTOR VEHICLE - GRAND ($950.01 AND OVER)"/>
    <s v="1606 1822 0385 1300"/>
    <n v="38"/>
    <s v="F"/>
    <s v="H"/>
    <n v="122"/>
    <s v="VEHICLE, PASSENGER/TRUCK"/>
    <m/>
    <m/>
    <s v="IC"/>
    <s v="Invest Cont"/>
    <n v="331"/>
    <m/>
    <m/>
    <m/>
    <s v="2500    WELLINGTON                   RD"/>
    <m/>
    <n v="34.033900000000003"/>
    <n v="-118.337"/>
    <n v="0"/>
    <x v="12"/>
  </r>
  <r>
    <n v="200116174"/>
    <d v="2020-08-10T00:00:00"/>
    <x v="235"/>
    <n v="1300"/>
    <n v="1"/>
    <x v="1"/>
    <n v="152"/>
    <n v="1"/>
    <n v="330"/>
    <s v="BURGLARY FROM VEHICLE"/>
    <s v="0344 0329 1822 1307 1609"/>
    <n v="31"/>
    <s v="F"/>
    <s v="A"/>
    <n v="101"/>
    <s v="STREET"/>
    <m/>
    <m/>
    <s v="IC"/>
    <s v="Invest Cont"/>
    <n v="330"/>
    <m/>
    <m/>
    <m/>
    <s v="HOPE                         ST"/>
    <s v="6TH                          ST"/>
    <n v="34.049500000000002"/>
    <n v="-118.2564"/>
    <n v="0"/>
    <x v="12"/>
  </r>
  <r>
    <n v="200606007"/>
    <d v="2020-02-11T00:00:00"/>
    <x v="99"/>
    <n v="1055"/>
    <n v="6"/>
    <x v="9"/>
    <n v="668"/>
    <n v="1"/>
    <n v="440"/>
    <s v="THEFT PLAIN - PETTY ($950 &amp; UNDER)"/>
    <s v="0344 1822"/>
    <n v="16"/>
    <s v="M"/>
    <s v="W"/>
    <n v="721"/>
    <s v="HIGH SCHOOL"/>
    <m/>
    <m/>
    <s v="IC"/>
    <s v="Invest Cont"/>
    <n v="440"/>
    <m/>
    <m/>
    <m/>
    <s v="1300 N  WILTON                       PL"/>
    <m/>
    <n v="34.094799999999999"/>
    <n v="-118.31359999999999"/>
    <n v="0"/>
    <x v="12"/>
  </r>
  <r>
    <n v="200608399"/>
    <d v="2020-03-28T00:00:00"/>
    <x v="7"/>
    <n v="1700"/>
    <n v="6"/>
    <x v="9"/>
    <n v="615"/>
    <n v="1"/>
    <n v="330"/>
    <s v="BURGLARY FROM VEHICLE"/>
    <s v="0344 0329 1307"/>
    <n v="30"/>
    <s v="M"/>
    <s v="H"/>
    <n v="101"/>
    <s v="STREET"/>
    <m/>
    <m/>
    <s v="IC"/>
    <s v="Invest Cont"/>
    <n v="330"/>
    <m/>
    <m/>
    <m/>
    <s v="LAKE HOLLYWOOD"/>
    <s v="WONDER VIEW"/>
    <n v="34.132199999999997"/>
    <n v="-118.33839999999999"/>
    <n v="0"/>
    <x v="12"/>
  </r>
  <r>
    <n v="200122630"/>
    <d v="2020-12-20T00:00:00"/>
    <x v="236"/>
    <n v="200"/>
    <n v="1"/>
    <x v="1"/>
    <n v="185"/>
    <n v="2"/>
    <n v="740"/>
    <s v="VANDALISM - FELONY ($400 &amp; OVER, ALL CHURCH VANDALISMS)"/>
    <n v="329"/>
    <n v="0"/>
    <s v="X"/>
    <s v="X"/>
    <n v="122"/>
    <s v="VEHICLE, PASSENGER/TRUCK"/>
    <m/>
    <m/>
    <s v="IC"/>
    <s v="Invest Cont"/>
    <n v="740"/>
    <m/>
    <m/>
    <m/>
    <s v="900 S  BROADWAY"/>
    <m/>
    <n v="34.041899999999998"/>
    <n v="-118.2564"/>
    <n v="0"/>
    <x v="12"/>
  </r>
  <r>
    <n v="201208742"/>
    <d v="2020-03-08T00:00:00"/>
    <x v="73"/>
    <n v="1300"/>
    <n v="12"/>
    <x v="8"/>
    <n v="1239"/>
    <n v="1"/>
    <n v="230"/>
    <s v="ASSAULT WITH DEADLY WEAPON, AGGRAVATED ASSAULT"/>
    <s v="0913 0416 1822"/>
    <n v="46"/>
    <s v="F"/>
    <s v="B"/>
    <n v="101"/>
    <s v="STREET"/>
    <n v="500"/>
    <s v="UNKNOWN WEAPON/OTHER WEAPON"/>
    <s v="AO"/>
    <s v="Adult Other"/>
    <n v="230"/>
    <m/>
    <m/>
    <m/>
    <s v="5900 S  FIGUEROA                     ST"/>
    <m/>
    <n v="33.987099999999998"/>
    <n v="-118.28270000000001"/>
    <n v="0"/>
    <x v="12"/>
  </r>
  <r>
    <n v="200314858"/>
    <d v="2020-07-28T00:00:00"/>
    <x v="109"/>
    <n v="2130"/>
    <n v="3"/>
    <x v="2"/>
    <n v="319"/>
    <n v="1"/>
    <n v="510"/>
    <s v="VEHICLE - STOLEN"/>
    <m/>
    <n v="0"/>
    <m/>
    <m/>
    <n v="101"/>
    <s v="STREET"/>
    <m/>
    <m/>
    <s v="AA"/>
    <s v="Adult Arrest"/>
    <n v="510"/>
    <m/>
    <m/>
    <m/>
    <s v="2100    BONSALLO                     AV"/>
    <m/>
    <n v="34.032299999999999"/>
    <n v="-118.27760000000001"/>
    <n v="1"/>
    <x v="12"/>
  </r>
  <r>
    <n v="200315958"/>
    <d v="2020-08-18T00:00:00"/>
    <x v="137"/>
    <n v="12"/>
    <n v="3"/>
    <x v="2"/>
    <n v="373"/>
    <n v="2"/>
    <n v="890"/>
    <s v="FAILURE TO YIELD"/>
    <s v="1309 1501 0202 1822"/>
    <n v="19"/>
    <s v="X"/>
    <s v="X"/>
    <n v="101"/>
    <s v="STREET"/>
    <m/>
    <m/>
    <s v="IC"/>
    <s v="Invest Cont"/>
    <n v="890"/>
    <m/>
    <m/>
    <m/>
    <s v="MARTIN LUTHER KING JR        BL"/>
    <s v="CRENSHAW                     BL"/>
    <n v="34.010899999999999"/>
    <n v="-118.3351"/>
    <n v="0"/>
    <x v="12"/>
  </r>
  <r>
    <n v="200313281"/>
    <d v="2020-06-27T00:00:00"/>
    <x v="66"/>
    <n v="2305"/>
    <n v="3"/>
    <x v="2"/>
    <n v="331"/>
    <n v="1"/>
    <n v="331"/>
    <s v="THEFT FROM MOTOR VEHICLE - GRAND ($950.01 AND OVER)"/>
    <s v="0344 1309 1822 0352 0216 1606"/>
    <n v="44"/>
    <s v="M"/>
    <s v="B"/>
    <n v="101"/>
    <s v="STREET"/>
    <m/>
    <m/>
    <s v="IC"/>
    <s v="Invest Cont"/>
    <n v="331"/>
    <m/>
    <m/>
    <m/>
    <s v="4800    WESTHAVEN                    ST"/>
    <m/>
    <n v="34.026400000000002"/>
    <n v="-118.3481"/>
    <n v="0"/>
    <x v="12"/>
  </r>
  <r>
    <n v="200707668"/>
    <d v="2020-03-22T00:00:00"/>
    <x v="35"/>
    <n v="550"/>
    <n v="7"/>
    <x v="0"/>
    <n v="759"/>
    <n v="1"/>
    <n v="510"/>
    <s v="VEHICLE - STOLEN"/>
    <m/>
    <n v="0"/>
    <m/>
    <m/>
    <n v="101"/>
    <s v="STREET"/>
    <m/>
    <m/>
    <s v="IC"/>
    <s v="Invest Cont"/>
    <n v="510"/>
    <m/>
    <m/>
    <m/>
    <s v="1200    BRONSON                      AV"/>
    <m/>
    <n v="34.049900000000001"/>
    <n v="-118.3242"/>
    <n v="0"/>
    <x v="12"/>
  </r>
  <r>
    <n v="200413270"/>
    <d v="2020-09-29T00:00:00"/>
    <x v="185"/>
    <n v="215"/>
    <n v="4"/>
    <x v="4"/>
    <n v="467"/>
    <n v="2"/>
    <n v="900"/>
    <s v="VIOLATION OF COURT ORDER"/>
    <n v="2038"/>
    <n v="47"/>
    <s v="F"/>
    <s v="H"/>
    <n v="501"/>
    <s v="SINGLE FAMILY DWELLING"/>
    <m/>
    <m/>
    <s v="AO"/>
    <s v="Adult Other"/>
    <n v="900"/>
    <m/>
    <m/>
    <m/>
    <s v="2600 E  4TH                          ST"/>
    <m/>
    <n v="34.038899999999998"/>
    <n v="-118.208"/>
    <n v="0"/>
    <x v="12"/>
  </r>
  <r>
    <n v="201113788"/>
    <d v="2020-09-20T00:00:00"/>
    <x v="237"/>
    <n v="30"/>
    <n v="11"/>
    <x v="7"/>
    <n v="1126"/>
    <n v="1"/>
    <n v="230"/>
    <s v="ASSAULT WITH DEADLY WEAPON, AGGRAVATED ASSAULT"/>
    <s v="0416 1822"/>
    <n v="17"/>
    <s v="M"/>
    <s v="H"/>
    <n v="102"/>
    <s v="SIDEWALK"/>
    <n v="500"/>
    <s v="UNKNOWN WEAPON/OTHER WEAPON"/>
    <s v="IC"/>
    <s v="Invest Cont"/>
    <n v="230"/>
    <m/>
    <m/>
    <m/>
    <s v="YORK"/>
    <s v="AVENUE 52"/>
    <n v="34.120699999999999"/>
    <n v="-118.2026"/>
    <n v="0"/>
    <x v="12"/>
  </r>
  <r>
    <n v="201011314"/>
    <d v="2020-07-24T00:00:00"/>
    <x v="148"/>
    <n v="1540"/>
    <n v="10"/>
    <x v="11"/>
    <n v="1021"/>
    <n v="2"/>
    <n v="930"/>
    <s v="CRIMINAL THREATS - NO WEAPON DISPLAYED"/>
    <s v="0913 0443"/>
    <n v="34"/>
    <s v="M"/>
    <s v="W"/>
    <n v="406"/>
    <s v="OTHER STORE"/>
    <n v="511"/>
    <s v="VERBAL THREAT"/>
    <s v="AA"/>
    <s v="Adult Arrest"/>
    <n v="930"/>
    <m/>
    <m/>
    <m/>
    <s v="19300    VANOWEN                      ST"/>
    <m/>
    <n v="34.193800000000003"/>
    <n v="-118.5534"/>
    <n v="1"/>
    <x v="12"/>
  </r>
  <r>
    <n v="201220280"/>
    <d v="2020-09-08T00:00:00"/>
    <x v="129"/>
    <n v="1900"/>
    <n v="12"/>
    <x v="8"/>
    <n v="1231"/>
    <n v="2"/>
    <n v="624"/>
    <s v="BATTERY - SIMPLE ASSAULT"/>
    <s v="0416 0446 0913 0429 1202 1701 1309 0361 2003 0444"/>
    <n v="66"/>
    <s v="M"/>
    <s v="B"/>
    <n v="501"/>
    <s v="SINGLE FAMILY DWELLING"/>
    <n v="400"/>
    <s v="STRONG-ARM (HANDS, FIST, FEET OR BODILY FORCE)"/>
    <s v="IC"/>
    <s v="Invest Cont"/>
    <n v="624"/>
    <m/>
    <m/>
    <m/>
    <s v="4300 W  59TH                         ST"/>
    <m/>
    <n v="33.987099999999998"/>
    <n v="-118.3519"/>
    <n v="0"/>
    <x v="12"/>
  </r>
  <r>
    <n v="201011557"/>
    <d v="2020-08-01T00:00:00"/>
    <x v="200"/>
    <n v="1"/>
    <n v="10"/>
    <x v="11"/>
    <n v="1029"/>
    <n v="1"/>
    <n v="520"/>
    <s v="VEHICLE - ATTEMPT STOLEN"/>
    <s v="1300 1607 1822 0329"/>
    <n v="40"/>
    <s v="F"/>
    <s v="H"/>
    <n v="108"/>
    <s v="PARKING LOT"/>
    <m/>
    <m/>
    <s v="IC"/>
    <s v="Invest Cont"/>
    <n v="520"/>
    <m/>
    <m/>
    <m/>
    <s v="16100    VANOWEN                      ST"/>
    <m/>
    <n v="34.197600000000001"/>
    <n v="-118.4799"/>
    <n v="0"/>
    <x v="12"/>
  </r>
  <r>
    <n v="201110895"/>
    <d v="2020-06-27T00:00:00"/>
    <x v="66"/>
    <n v="2200"/>
    <n v="11"/>
    <x v="7"/>
    <n v="1141"/>
    <n v="1"/>
    <n v="420"/>
    <s v="THEFT FROM MOTOR VEHICLE - PETTY ($950 &amp; UNDER)"/>
    <m/>
    <n v="0"/>
    <m/>
    <m/>
    <n v="707"/>
    <s v="GARAGE/CARPORT"/>
    <m/>
    <m/>
    <s v="IC"/>
    <s v="Invest Cont"/>
    <n v="420"/>
    <m/>
    <m/>
    <m/>
    <s v="4700    AMBROSE                      AV"/>
    <m/>
    <n v="34.109900000000003"/>
    <n v="-118.2923"/>
    <n v="0"/>
    <x v="12"/>
  </r>
  <r>
    <n v="200209757"/>
    <d v="2020-05-03T00:00:00"/>
    <x v="86"/>
    <n v="1130"/>
    <n v="2"/>
    <x v="5"/>
    <n v="269"/>
    <n v="1"/>
    <n v="210"/>
    <s v="ROBBERY"/>
    <s v="1822 1419 0342 0449 0355 0371 0906 0327 0344 0377"/>
    <n v="35"/>
    <s v="M"/>
    <s v="H"/>
    <n v="102"/>
    <s v="SIDEWALK"/>
    <n v="200"/>
    <s v="KNIFE WITH BLADE 6INCHES OR LESS"/>
    <s v="AA"/>
    <s v="Adult Arrest"/>
    <n v="210"/>
    <n v="998"/>
    <m/>
    <m/>
    <s v="JAMES M WOOD"/>
    <s v="GRATTAN"/>
    <n v="34.050400000000003"/>
    <n v="-118.2722"/>
    <n v="1"/>
    <x v="12"/>
  </r>
  <r>
    <n v="200317128"/>
    <d v="2020-09-10T00:00:00"/>
    <x v="238"/>
    <n v="1930"/>
    <n v="3"/>
    <x v="2"/>
    <n v="357"/>
    <n v="2"/>
    <n v="956"/>
    <s v="LETTERS, LEWD  -  TELEPHONE CALLS, LEWD"/>
    <n v="1822"/>
    <n v="39"/>
    <s v="M"/>
    <s v="H"/>
    <n v="501"/>
    <s v="SINGLE FAMILY DWELLING"/>
    <m/>
    <m/>
    <s v="IC"/>
    <s v="Invest Cont"/>
    <n v="956"/>
    <m/>
    <m/>
    <m/>
    <s v="3500 S  NORMANDIE                    AV"/>
    <m/>
    <n v="34.0242"/>
    <n v="-118.3002"/>
    <n v="0"/>
    <x v="12"/>
  </r>
  <r>
    <n v="200320465"/>
    <d v="2020-11-16T00:00:00"/>
    <x v="48"/>
    <n v="1000"/>
    <n v="3"/>
    <x v="2"/>
    <n v="329"/>
    <n v="1"/>
    <n v="510"/>
    <s v="VEHICLE - STOLEN"/>
    <m/>
    <n v="0"/>
    <m/>
    <m/>
    <n v="101"/>
    <s v="STREET"/>
    <m/>
    <m/>
    <s v="IC"/>
    <s v="Invest Cont"/>
    <n v="510"/>
    <m/>
    <m/>
    <m/>
    <s v="28TH                         ST"/>
    <s v="FLOWER                       ST"/>
    <n v="34.026000000000003"/>
    <n v="-118.2758"/>
    <n v="0"/>
    <x v="12"/>
  </r>
  <r>
    <n v="200919016"/>
    <d v="2020-12-31T00:00:00"/>
    <x v="239"/>
    <n v="1200"/>
    <n v="9"/>
    <x v="3"/>
    <n v="915"/>
    <n v="1"/>
    <n v="310"/>
    <s v="BURGLARY"/>
    <s v="1607 0344 0358 0321 1414 1420"/>
    <n v="0"/>
    <s v="X"/>
    <s v="X"/>
    <n v="118"/>
    <s v="CONSTRUCTION SITE"/>
    <m/>
    <m/>
    <s v="IC"/>
    <s v="Invest Cont"/>
    <n v="310"/>
    <m/>
    <m/>
    <m/>
    <s v="7100    VAN NUYS                     BL"/>
    <m/>
    <n v="34.199399999999997"/>
    <n v="-118.44880000000001"/>
    <n v="0"/>
    <x v="12"/>
  </r>
  <r>
    <n v="200610306"/>
    <d v="2020-05-17T00:00:00"/>
    <x v="135"/>
    <n v="50"/>
    <n v="6"/>
    <x v="9"/>
    <n v="668"/>
    <n v="2"/>
    <n v="626"/>
    <s v="INTIMATE PARTNER - SIMPLE ASSAULT"/>
    <s v="0400 0416 1814 2000 0913"/>
    <n v="34"/>
    <s v="F"/>
    <s v="H"/>
    <n v="502"/>
    <s v="MULTI-UNIT DWELLING (APARTMENT, DUPLEX, ETC)"/>
    <n v="400"/>
    <s v="STRONG-ARM (HANDS, FIST, FEET OR BODILY FORCE)"/>
    <s v="AA"/>
    <s v="Adult Arrest"/>
    <n v="626"/>
    <m/>
    <m/>
    <m/>
    <s v="5600    VIRGINIA                     AV"/>
    <m/>
    <n v="34.091799999999999"/>
    <n v="-118.3109"/>
    <n v="1"/>
    <x v="12"/>
  </r>
  <r>
    <n v="200219096"/>
    <d v="2020-12-28T00:00:00"/>
    <x v="197"/>
    <n v="1645"/>
    <n v="2"/>
    <x v="5"/>
    <n v="237"/>
    <n v="2"/>
    <n v="662"/>
    <s v="BUNCO, GRAND THEFT"/>
    <s v="1822 0701 0800 0100"/>
    <n v="38"/>
    <s v="F"/>
    <s v="W"/>
    <n v="502"/>
    <s v="MULTI-UNIT DWELLING (APARTMENT, DUPLEX, ETC)"/>
    <m/>
    <m/>
    <s v="IC"/>
    <s v="Invest Cont"/>
    <n v="662"/>
    <m/>
    <m/>
    <m/>
    <s v="1500    COUNCIL                      ST"/>
    <m/>
    <n v="34.065600000000003"/>
    <n v="-118.2616"/>
    <n v="0"/>
    <x v="12"/>
  </r>
  <r>
    <n v="201305867"/>
    <d v="2020-02-02T00:00:00"/>
    <x v="240"/>
    <n v="1210"/>
    <n v="13"/>
    <x v="6"/>
    <n v="1385"/>
    <n v="1"/>
    <n v="420"/>
    <s v="THEFT FROM MOTOR VEHICLE - PETTY ($950 &amp; UNDER)"/>
    <s v="0377 0352 1606 0344"/>
    <n v="49"/>
    <s v="F"/>
    <s v="H"/>
    <n v="104"/>
    <s v="DRIVEWAY"/>
    <m/>
    <m/>
    <s v="IC"/>
    <s v="Invest Cont"/>
    <n v="420"/>
    <m/>
    <m/>
    <m/>
    <s v="600 E  GAGE                         AV"/>
    <m/>
    <n v="33.985700000000001"/>
    <n v="-118.2628"/>
    <n v="0"/>
    <x v="12"/>
  </r>
  <r>
    <n v="201213641"/>
    <d v="2020-05-27T00:00:00"/>
    <x v="88"/>
    <n v="1640"/>
    <n v="12"/>
    <x v="8"/>
    <n v="1208"/>
    <n v="1"/>
    <n v="510"/>
    <s v="VEHICLE - STOLEN"/>
    <m/>
    <n v="0"/>
    <m/>
    <m/>
    <n v="101"/>
    <s v="STREET"/>
    <m/>
    <m/>
    <s v="IC"/>
    <s v="Invest Cont"/>
    <n v="510"/>
    <m/>
    <m/>
    <m/>
    <s v="48TH                         ST"/>
    <s v="FIGUEROA                     ST"/>
    <n v="33.999699999999997"/>
    <n v="-118.28270000000001"/>
    <n v="0"/>
    <x v="12"/>
  </r>
  <r>
    <n v="201013650"/>
    <d v="2020-10-02T00:00:00"/>
    <x v="163"/>
    <n v="845"/>
    <n v="10"/>
    <x v="11"/>
    <n v="1012"/>
    <n v="1"/>
    <n v="236"/>
    <s v="INTIMATE PARTNER - AGGRAVATED ASSAULT"/>
    <s v="2000 0416 0913 1814 0417 0340 0445 0411 1309 0359"/>
    <n v="22"/>
    <s v="M"/>
    <s v="O"/>
    <n v="102"/>
    <s v="SIDEWALK"/>
    <n v="218"/>
    <s v="OTHER CUTTING INSTRUMENT"/>
    <s v="AA"/>
    <s v="Adult Arrest"/>
    <n v="236"/>
    <m/>
    <m/>
    <m/>
    <s v="VALERIO"/>
    <s v="RESEDA"/>
    <n v="34.204799999999999"/>
    <n v="-118.536"/>
    <n v="1"/>
    <x v="12"/>
  </r>
  <r>
    <n v="201208702"/>
    <d v="2020-03-08T00:00:00"/>
    <x v="73"/>
    <n v="1300"/>
    <n v="12"/>
    <x v="8"/>
    <n v="1243"/>
    <n v="1"/>
    <n v="510"/>
    <s v="VEHICLE - STOLEN"/>
    <m/>
    <n v="0"/>
    <m/>
    <m/>
    <n v="101"/>
    <s v="STREET"/>
    <m/>
    <m/>
    <s v="IC"/>
    <s v="Invest Cont"/>
    <n v="510"/>
    <m/>
    <m/>
    <m/>
    <s v="1600 W  66TH                         ST"/>
    <m/>
    <n v="33.979199999999999"/>
    <n v="-118.30459999999999"/>
    <n v="0"/>
    <x v="12"/>
  </r>
  <r>
    <n v="201005390"/>
    <d v="2020-02-03T00:00:00"/>
    <x v="169"/>
    <n v="1500"/>
    <n v="10"/>
    <x v="11"/>
    <n v="1008"/>
    <n v="1"/>
    <n v="420"/>
    <s v="THEFT FROM MOTOR VEHICLE - PETTY ($950 &amp; UNDER)"/>
    <s v="0344 1822 1607"/>
    <n v="0"/>
    <s v="M"/>
    <s v="O"/>
    <n v="121"/>
    <s v="YARD (RESIDENTIAL/BUSINESS)"/>
    <m/>
    <m/>
    <s v="IC"/>
    <s v="Invest Cont"/>
    <n v="420"/>
    <m/>
    <m/>
    <m/>
    <s v="8000    BALBOA                       BL"/>
    <m/>
    <n v="34.215699999999998"/>
    <n v="-118.50109999999999"/>
    <n v="0"/>
    <x v="12"/>
  </r>
  <r>
    <n v="200400819"/>
    <d v="2020-05-24T00:00:00"/>
    <x v="189"/>
    <n v="2145"/>
    <n v="4"/>
    <x v="4"/>
    <n v="491"/>
    <n v="1"/>
    <n v="210"/>
    <s v="ROBBERY"/>
    <s v="1822 0325 0355"/>
    <n v="0"/>
    <s v="X"/>
    <s v="X"/>
    <n v="203"/>
    <s v="OTHER BUSINESS"/>
    <n v="500"/>
    <s v="UNKNOWN WEAPON/OTHER WEAPON"/>
    <s v="IC"/>
    <s v="Invest Cont"/>
    <n v="210"/>
    <m/>
    <m/>
    <m/>
    <s v="1700 S  SOTO                         ST"/>
    <m/>
    <n v="34.023299999999999"/>
    <n v="-118.2222"/>
    <n v="0"/>
    <x v="12"/>
  </r>
  <r>
    <n v="200404133"/>
    <d v="2020-01-03T00:00:00"/>
    <x v="241"/>
    <n v="2045"/>
    <n v="4"/>
    <x v="4"/>
    <n v="453"/>
    <n v="2"/>
    <n v="624"/>
    <s v="BATTERY - SIMPLE ASSAULT"/>
    <s v="1810 0416"/>
    <n v="40"/>
    <s v="M"/>
    <s v="B"/>
    <n v="501"/>
    <s v="SINGLE FAMILY DWELLING"/>
    <n v="500"/>
    <s v="UNKNOWN WEAPON/OTHER WEAPON"/>
    <s v="AA"/>
    <s v="Adult Arrest"/>
    <n v="624"/>
    <m/>
    <m/>
    <m/>
    <s v="1300    PENNSYLVANIA                 AV"/>
    <m/>
    <n v="34.052799999999998"/>
    <n v="-118.22150000000001"/>
    <n v="1"/>
    <x v="12"/>
  </r>
  <r>
    <n v="200813949"/>
    <d v="2020-09-11T00:00:00"/>
    <x v="154"/>
    <n v="1458"/>
    <n v="8"/>
    <x v="12"/>
    <n v="835"/>
    <n v="1"/>
    <n v="341"/>
    <s v="THEFT-GRAND ($950.01 &amp; OVER)EXCPT,GUNS,FOWL,LIVESTK,PROD"/>
    <s v="0394 0344 0346"/>
    <n v="37"/>
    <s v="F"/>
    <s v="W"/>
    <n v="502"/>
    <s v="MULTI-UNIT DWELLING (APARTMENT, DUPLEX, ETC)"/>
    <m/>
    <m/>
    <s v="IC"/>
    <s v="Invest Cont"/>
    <n v="341"/>
    <m/>
    <m/>
    <m/>
    <s v="1900    SELBY                        AV"/>
    <m/>
    <n v="34.048699999999997"/>
    <n v="-118.4319"/>
    <n v="0"/>
    <x v="12"/>
  </r>
  <r>
    <n v="200300601"/>
    <d v="2020-03-19T00:00:00"/>
    <x v="104"/>
    <n v="1200"/>
    <n v="3"/>
    <x v="2"/>
    <n v="335"/>
    <n v="1"/>
    <n v="330"/>
    <s v="BURGLARY FROM VEHICLE"/>
    <s v="1609 1402 1601 0329 0344 0352"/>
    <n v="29"/>
    <s v="M"/>
    <s v="W"/>
    <n v="101"/>
    <s v="STREET"/>
    <m/>
    <m/>
    <s v="IC"/>
    <s v="Invest Cont"/>
    <n v="330"/>
    <m/>
    <m/>
    <m/>
    <s v="2600 W  30TH                         ST"/>
    <m/>
    <n v="34.0276"/>
    <n v="-118.3236"/>
    <n v="0"/>
    <x v="12"/>
  </r>
  <r>
    <n v="200211375"/>
    <d v="2020-06-15T00:00:00"/>
    <x v="85"/>
    <n v="1630"/>
    <n v="2"/>
    <x v="5"/>
    <n v="249"/>
    <n v="1"/>
    <n v="440"/>
    <s v="THEFT PLAIN - PETTY ($950 &amp; UNDER)"/>
    <s v="0202 0344 0394 1822"/>
    <n v="0"/>
    <s v="M"/>
    <s v="W"/>
    <n v="502"/>
    <s v="MULTI-UNIT DWELLING (APARTMENT, DUPLEX, ETC)"/>
    <m/>
    <m/>
    <s v="IC"/>
    <s v="Invest Cont"/>
    <n v="440"/>
    <m/>
    <m/>
    <m/>
    <s v="1100 W  6TH                          ST"/>
    <m/>
    <n v="34.054099999999998"/>
    <n v="-118.2621"/>
    <n v="0"/>
    <x v="12"/>
  </r>
  <r>
    <n v="200618301"/>
    <d v="2020-11-21T00:00:00"/>
    <x v="242"/>
    <n v="600"/>
    <n v="6"/>
    <x v="9"/>
    <n v="622"/>
    <n v="1"/>
    <n v="510"/>
    <s v="VEHICLE - STOLEN"/>
    <m/>
    <n v="0"/>
    <m/>
    <m/>
    <n v="108"/>
    <s v="PARKING LOT"/>
    <m/>
    <m/>
    <s v="IC"/>
    <s v="Invest Cont"/>
    <n v="510"/>
    <m/>
    <m/>
    <m/>
    <s v="2300    JUPITER                      DR"/>
    <m/>
    <n v="34.110599999999998"/>
    <n v="-118.3646"/>
    <n v="0"/>
    <x v="12"/>
  </r>
  <r>
    <n v="201210589"/>
    <d v="2020-04-03T00:00:00"/>
    <x v="243"/>
    <n v="2030"/>
    <n v="12"/>
    <x v="8"/>
    <n v="1203"/>
    <n v="2"/>
    <n v="745"/>
    <s v="VANDALISM - MISDEAMEANOR ($399 OR UNDER)"/>
    <s v="0329 1307"/>
    <n v="22"/>
    <s v="F"/>
    <s v="H"/>
    <n v="101"/>
    <s v="STREET"/>
    <m/>
    <m/>
    <s v="IC"/>
    <s v="Invest Cont"/>
    <n v="745"/>
    <m/>
    <m/>
    <m/>
    <s v="1500 W  46TH                         ST"/>
    <m/>
    <n v="34.001899999999999"/>
    <n v="-118.3056"/>
    <n v="0"/>
    <x v="12"/>
  </r>
  <r>
    <n v="201116284"/>
    <d v="2020-12-03T00:00:00"/>
    <x v="9"/>
    <n v="805"/>
    <n v="11"/>
    <x v="7"/>
    <n v="1147"/>
    <n v="2"/>
    <n v="626"/>
    <s v="INTIMATE PARTNER - SIMPLE ASSAULT"/>
    <s v="0400 0416 1814 0913 2000"/>
    <n v="24"/>
    <s v="F"/>
    <s v="H"/>
    <n v="254"/>
    <s v="STUDIO (FILM/PHOTOGRAPHIC/MUSIC)"/>
    <n v="400"/>
    <s v="STRONG-ARM (HANDS, FIST, FEET OR BODILY FORCE)"/>
    <s v="AO"/>
    <s v="Adult Other"/>
    <n v="626"/>
    <m/>
    <m/>
    <m/>
    <s v="1900    KEMPER                       ST"/>
    <m/>
    <n v="34.101799999999997"/>
    <n v="-118.2325"/>
    <n v="0"/>
    <x v="12"/>
  </r>
  <r>
    <n v="200406644"/>
    <d v="2020-03-08T00:00:00"/>
    <x v="244"/>
    <n v="2200"/>
    <n v="4"/>
    <x v="4"/>
    <n v="455"/>
    <n v="1"/>
    <n v="331"/>
    <s v="THEFT FROM MOTOR VEHICLE - GRAND ($950.01 AND OVER)"/>
    <n v="344"/>
    <n v="28"/>
    <s v="F"/>
    <s v="W"/>
    <n v="101"/>
    <s v="STREET"/>
    <m/>
    <m/>
    <s v="IC"/>
    <s v="Invest Cont"/>
    <n v="331"/>
    <m/>
    <m/>
    <m/>
    <s v="500    BRITTANIA                    ST"/>
    <m/>
    <n v="34.049300000000002"/>
    <n v="-118.2133"/>
    <n v="0"/>
    <x v="12"/>
  </r>
  <r>
    <n v="200617539"/>
    <d v="2020-11-03T00:00:00"/>
    <x v="245"/>
    <n v="500"/>
    <n v="6"/>
    <x v="9"/>
    <n v="648"/>
    <n v="2"/>
    <n v="624"/>
    <s v="BATTERY - SIMPLE ASSAULT"/>
    <s v="1822 0400 0416 0417 1218 0216 0342 0359"/>
    <n v="57"/>
    <s v="M"/>
    <s v="W"/>
    <n v="108"/>
    <s v="PARKING LOT"/>
    <n v="400"/>
    <s v="STRONG-ARM (HANDS, FIST, FEET OR BODILY FORCE)"/>
    <s v="IC"/>
    <s v="Invest Cont"/>
    <n v="624"/>
    <m/>
    <m/>
    <m/>
    <s v="5600 W  SUNSET                       BL"/>
    <m/>
    <n v="34.1"/>
    <n v="-118.3113"/>
    <n v="0"/>
    <x v="12"/>
  </r>
  <r>
    <n v="201222549"/>
    <d v="2020-10-13T00:00:00"/>
    <x v="106"/>
    <n v="1620"/>
    <n v="12"/>
    <x v="8"/>
    <n v="1249"/>
    <n v="2"/>
    <n v="903"/>
    <s v="CONTEMPT OF COURT"/>
    <s v="0913 2038 1312 1814"/>
    <n v="39"/>
    <s v="F"/>
    <s v="H"/>
    <n v="101"/>
    <s v="STREET"/>
    <m/>
    <m/>
    <s v="AO"/>
    <s v="Adult Other"/>
    <n v="903"/>
    <m/>
    <m/>
    <m/>
    <s v="600 W  GAGE                         AV"/>
    <m/>
    <n v="33.982399999999998"/>
    <n v="-118.28440000000001"/>
    <n v="0"/>
    <x v="12"/>
  </r>
  <r>
    <n v="200313886"/>
    <d v="2020-07-09T00:00:00"/>
    <x v="246"/>
    <n v="315"/>
    <n v="3"/>
    <x v="2"/>
    <n v="397"/>
    <n v="1"/>
    <n v="230"/>
    <s v="ASSAULT WITH DEADLY WEAPON, AGGRAVATED ASSAULT"/>
    <s v="1822 0305 0334 0371 1816 0906"/>
    <n v="19"/>
    <s v="F"/>
    <s v="H"/>
    <n v="502"/>
    <s v="MULTI-UNIT DWELLING (APARTMENT, DUPLEX, ETC)"/>
    <n v="200"/>
    <s v="KNIFE WITH BLADE 6INCHES OR LESS"/>
    <s v="IC"/>
    <s v="Invest Cont"/>
    <n v="230"/>
    <m/>
    <m/>
    <m/>
    <s v="4200 S  VERMONT                      AV"/>
    <m/>
    <n v="34.007300000000001"/>
    <n v="-118.298"/>
    <n v="0"/>
    <x v="12"/>
  </r>
  <r>
    <n v="200314030"/>
    <d v="2020-07-11T00:00:00"/>
    <x v="247"/>
    <n v="1500"/>
    <n v="3"/>
    <x v="2"/>
    <n v="363"/>
    <n v="2"/>
    <n v="354"/>
    <s v="THEFT OF IDENTITY"/>
    <s v="1202 0121 1822 0100"/>
    <n v="90"/>
    <s v="F"/>
    <s v="B"/>
    <n v="502"/>
    <s v="MULTI-UNIT DWELLING (APARTMENT, DUPLEX, ETC)"/>
    <m/>
    <m/>
    <s v="IC"/>
    <s v="Invest Cont"/>
    <n v="354"/>
    <m/>
    <m/>
    <m/>
    <s v="3900    MARLTON                      AV"/>
    <m/>
    <n v="34.013300000000001"/>
    <n v="-118.337"/>
    <n v="0"/>
    <x v="12"/>
  </r>
  <r>
    <n v="200304179"/>
    <d v="2020-01-04T00:00:00"/>
    <x v="81"/>
    <n v="147"/>
    <n v="3"/>
    <x v="2"/>
    <n v="374"/>
    <n v="1"/>
    <n v="210"/>
    <s v="ROBBERY"/>
    <s v="1822 0342 0344 0354 0352 0417 2033"/>
    <n v="20"/>
    <s v="F"/>
    <s v="B"/>
    <n v="101"/>
    <s v="STREET"/>
    <n v="400"/>
    <s v="STRONG-ARM (HANDS, FIST, FEET OR BODILY FORCE)"/>
    <s v="IC"/>
    <s v="Invest Cont"/>
    <n v="210"/>
    <m/>
    <m/>
    <m/>
    <s v="3800    WELLAND                      AV"/>
    <m/>
    <n v="34.017299999999999"/>
    <n v="-118.3261"/>
    <n v="0"/>
    <x v="12"/>
  </r>
  <r>
    <n v="200817734"/>
    <d v="2020-12-20T00:00:00"/>
    <x v="248"/>
    <n v="1050"/>
    <n v="8"/>
    <x v="12"/>
    <n v="854"/>
    <n v="2"/>
    <n v="740"/>
    <s v="VANDALISM - FELONY ($400 &amp; OVER, ALL CHURCH VANDALISMS)"/>
    <s v="1402 0329 1822"/>
    <n v="0"/>
    <s v="X"/>
    <s v="X"/>
    <n v="252"/>
    <s v="COFFEE SHOP (STARBUCKS, COFFEE BEAN, PEET'S, ETC.)"/>
    <m/>
    <m/>
    <s v="IC"/>
    <s v="Invest Cont"/>
    <n v="740"/>
    <n v="998"/>
    <m/>
    <m/>
    <s v="11100    SANTA MONICA                 BL"/>
    <m/>
    <n v="34.047400000000003"/>
    <n v="-118.44499999999999"/>
    <n v="0"/>
    <x v="12"/>
  </r>
  <r>
    <n v="200217162"/>
    <d v="2020-11-07T00:00:00"/>
    <x v="249"/>
    <n v="950"/>
    <n v="2"/>
    <x v="5"/>
    <n v="295"/>
    <n v="1"/>
    <n v="510"/>
    <s v="VEHICLE - STOLEN"/>
    <m/>
    <n v="0"/>
    <m/>
    <m/>
    <n v="101"/>
    <s v="STREET"/>
    <m/>
    <m/>
    <s v="IC"/>
    <s v="Invest Cont"/>
    <n v="510"/>
    <m/>
    <m/>
    <m/>
    <s v="1800 S  BONNIE BRAE                  ST"/>
    <m/>
    <n v="34.040199999999999"/>
    <n v="-118.28360000000001"/>
    <n v="0"/>
    <x v="12"/>
  </r>
  <r>
    <n v="200616654"/>
    <d v="2020-10-13T00:00:00"/>
    <x v="106"/>
    <n v="2120"/>
    <n v="6"/>
    <x v="9"/>
    <n v="666"/>
    <n v="1"/>
    <n v="420"/>
    <s v="THEFT FROM MOTOR VEHICLE - PETTY ($950 &amp; UNDER)"/>
    <s v="1300 1601 1606 0344 1822 0209 0216"/>
    <n v="27"/>
    <s v="M"/>
    <s v="H"/>
    <n v="101"/>
    <s v="STREET"/>
    <m/>
    <m/>
    <s v="IC"/>
    <s v="Invest Cont"/>
    <n v="420"/>
    <n v="480"/>
    <m/>
    <m/>
    <s v="FOUNTAIN"/>
    <s v="CAHUENGA"/>
    <n v="34.0944"/>
    <n v="-118.3288"/>
    <n v="0"/>
    <x v="12"/>
  </r>
  <r>
    <n v="201113171"/>
    <d v="2020-09-02T00:00:00"/>
    <x v="214"/>
    <n v="1630"/>
    <n v="11"/>
    <x v="7"/>
    <n v="1115"/>
    <n v="1"/>
    <n v="310"/>
    <s v="BURGLARY"/>
    <s v="1602 0344 0358 0397"/>
    <n v="0"/>
    <s v="X"/>
    <s v="X"/>
    <n v="203"/>
    <s v="OTHER BUSINESS"/>
    <m/>
    <m/>
    <s v="IC"/>
    <s v="Invest Cont"/>
    <n v="310"/>
    <m/>
    <m/>
    <m/>
    <s v="2200    FAIR PARK                    AV"/>
    <m/>
    <n v="34.136099999999999"/>
    <n v="-118.215"/>
    <n v="0"/>
    <x v="12"/>
  </r>
  <r>
    <n v="201210975"/>
    <d v="2020-04-15T00:00:00"/>
    <x v="96"/>
    <n v="520"/>
    <n v="12"/>
    <x v="8"/>
    <n v="1251"/>
    <n v="1"/>
    <n v="520"/>
    <s v="VEHICLE - ATTEMPT STOLEN"/>
    <s v="0329 1300 1309 1307 1609 0342"/>
    <n v="48"/>
    <s v="M"/>
    <s v="H"/>
    <n v="101"/>
    <s v="STREET"/>
    <m/>
    <m/>
    <s v="IC"/>
    <s v="Invest Cont"/>
    <n v="520"/>
    <m/>
    <m/>
    <m/>
    <s v="10TH                         AV"/>
    <s v="76TH                         ST"/>
    <n v="33.9709"/>
    <n v="-118.3287"/>
    <n v="0"/>
    <x v="12"/>
  </r>
  <r>
    <n v="200910474"/>
    <d v="2020-06-03T00:00:00"/>
    <x v="250"/>
    <n v="2000"/>
    <n v="9"/>
    <x v="3"/>
    <n v="926"/>
    <n v="1"/>
    <n v="510"/>
    <s v="VEHICLE - STOLEN"/>
    <m/>
    <n v="0"/>
    <m/>
    <m/>
    <n v="101"/>
    <s v="STREET"/>
    <m/>
    <m/>
    <s v="IC"/>
    <s v="Invest Cont"/>
    <n v="510"/>
    <m/>
    <m/>
    <m/>
    <s v="14300    VANOWEN                      ST"/>
    <m/>
    <n v="34.193899999999999"/>
    <n v="-118.4444"/>
    <n v="0"/>
    <x v="12"/>
  </r>
  <r>
    <n v="200206684"/>
    <d v="2020-02-23T00:00:00"/>
    <x v="105"/>
    <n v="315"/>
    <n v="2"/>
    <x v="5"/>
    <n v="256"/>
    <n v="1"/>
    <n v="236"/>
    <s v="INTIMATE PARTNER - AGGRAVATED ASSAULT"/>
    <s v="2000 1813 2002 0334 0445 1601 0913"/>
    <n v="37"/>
    <s v="M"/>
    <s v="H"/>
    <n v="502"/>
    <s v="MULTI-UNIT DWELLING (APARTMENT, DUPLEX, ETC)"/>
    <n v="200"/>
    <s v="KNIFE WITH BLADE 6INCHES OR LESS"/>
    <s v="AO"/>
    <s v="Adult Other"/>
    <n v="236"/>
    <m/>
    <m/>
    <m/>
    <s v="600 S  UNION                        AV"/>
    <m/>
    <n v="34.0565"/>
    <n v="-118.2724"/>
    <n v="0"/>
    <x v="12"/>
  </r>
  <r>
    <n v="200817902"/>
    <d v="2020-12-25T00:00:00"/>
    <x v="236"/>
    <n v="1200"/>
    <n v="8"/>
    <x v="12"/>
    <n v="832"/>
    <n v="2"/>
    <n v="745"/>
    <s v="VANDALISM - MISDEAMEANOR ($399 OR UNDER)"/>
    <n v="329"/>
    <n v="38"/>
    <s v="M"/>
    <s v="W"/>
    <n v="123"/>
    <s v="PARKING UNDERGROUND/BUILDING"/>
    <m/>
    <m/>
    <s v="IC"/>
    <s v="Invest Cont"/>
    <n v="745"/>
    <m/>
    <m/>
    <m/>
    <s v="800 S  WESTGATE                     AV"/>
    <m/>
    <n v="34.052100000000003"/>
    <n v="-118.4699"/>
    <n v="0"/>
    <x v="12"/>
  </r>
  <r>
    <n v="201109834"/>
    <d v="2020-05-27T00:00:00"/>
    <x v="251"/>
    <n v="1230"/>
    <n v="11"/>
    <x v="7"/>
    <n v="1199"/>
    <n v="2"/>
    <n v="888"/>
    <s v="TRESPASSING"/>
    <s v="1822 1501"/>
    <n v="45"/>
    <s v="F"/>
    <s v="W"/>
    <n v="501"/>
    <s v="SINGLE FAMILY DWELLING"/>
    <m/>
    <m/>
    <s v="IC"/>
    <s v="Invest Cont"/>
    <n v="888"/>
    <m/>
    <m/>
    <m/>
    <s v="700    AMADOR                       ST"/>
    <m/>
    <n v="34.076300000000003"/>
    <n v="-118.2336"/>
    <n v="0"/>
    <x v="12"/>
  </r>
  <r>
    <n v="200710378"/>
    <d v="2020-06-12T00:00:00"/>
    <x v="79"/>
    <n v="2232"/>
    <n v="7"/>
    <x v="0"/>
    <n v="782"/>
    <n v="1"/>
    <n v="420"/>
    <s v="THEFT FROM MOTOR VEHICLE - PETTY ($950 &amp; UNDER)"/>
    <s v="1822 1300 0344"/>
    <n v="49"/>
    <s v="M"/>
    <s v="A"/>
    <n v="104"/>
    <s v="DRIVEWAY"/>
    <m/>
    <m/>
    <s v="IC"/>
    <s v="Invest Cont"/>
    <n v="420"/>
    <m/>
    <m/>
    <m/>
    <s v="5900    SPELTHORNE                   LN"/>
    <m/>
    <n v="34.041200000000003"/>
    <n v="-118.3711"/>
    <n v="0"/>
    <x v="12"/>
  </r>
  <r>
    <n v="200707946"/>
    <d v="2020-04-02T00:00:00"/>
    <x v="173"/>
    <n v="1450"/>
    <n v="7"/>
    <x v="0"/>
    <n v="782"/>
    <n v="1"/>
    <n v="220"/>
    <s v="ATTEMPTED ROBBERY"/>
    <s v="0358 0302"/>
    <n v="17"/>
    <s v="M"/>
    <s v="H"/>
    <n v="101"/>
    <s v="STREET"/>
    <n v="113"/>
    <s v="SIMULATED GUN"/>
    <s v="JA"/>
    <s v="Juv Arrest"/>
    <n v="220"/>
    <m/>
    <m/>
    <m/>
    <s v="6000    COMEY                        AV"/>
    <m/>
    <n v="34.033900000000003"/>
    <n v="-118.3747"/>
    <n v="1"/>
    <x v="12"/>
  </r>
  <r>
    <n v="200410108"/>
    <d v="2020-06-23T00:00:00"/>
    <x v="252"/>
    <n v="750"/>
    <n v="4"/>
    <x v="4"/>
    <n v="445"/>
    <n v="1"/>
    <n v="510"/>
    <s v="VEHICLE - STOLEN"/>
    <m/>
    <n v="0"/>
    <m/>
    <m/>
    <n v="108"/>
    <s v="PARKING LOT"/>
    <m/>
    <m/>
    <s v="IC"/>
    <s v="Invest Cont"/>
    <n v="510"/>
    <m/>
    <m/>
    <m/>
    <s v="1900    MARENGO                      ST"/>
    <m/>
    <n v="34.057499999999997"/>
    <n v="-118.2093"/>
    <n v="0"/>
    <x v="12"/>
  </r>
  <r>
    <n v="200121645"/>
    <d v="2020-11-28T00:00:00"/>
    <x v="166"/>
    <n v="800"/>
    <n v="1"/>
    <x v="1"/>
    <n v="176"/>
    <n v="1"/>
    <n v="341"/>
    <s v="THEFT-GRAND ($950.01 &amp; OVER)EXCPT,GUNS,FOWL,LIVESTK,PROD"/>
    <s v="0344 0394 1822"/>
    <n v="24"/>
    <s v="M"/>
    <s v="B"/>
    <n v="502"/>
    <s v="MULTI-UNIT DWELLING (APARTMENT, DUPLEX, ETC)"/>
    <m/>
    <m/>
    <s v="IC"/>
    <s v="Invest Cont"/>
    <n v="341"/>
    <m/>
    <m/>
    <m/>
    <s v="700 S  LOS ANGELES                  ST"/>
    <m/>
    <n v="34.0426"/>
    <n v="-118.2513"/>
    <n v="0"/>
    <x v="12"/>
  </r>
  <r>
    <n v="200306662"/>
    <d v="2020-02-14T00:00:00"/>
    <x v="253"/>
    <n v="2330"/>
    <n v="3"/>
    <x v="2"/>
    <n v="356"/>
    <n v="2"/>
    <n v="626"/>
    <s v="INTIMATE PARTNER - SIMPLE ASSAULT"/>
    <s v="2000 0416 0446 1821 1241"/>
    <n v="30"/>
    <s v="F"/>
    <s v="W"/>
    <n v="501"/>
    <s v="SINGLE FAMILY DWELLING"/>
    <n v="400"/>
    <s v="STRONG-ARM (HANDS, FIST, FEET OR BODILY FORCE)"/>
    <s v="AO"/>
    <s v="Adult Other"/>
    <n v="626"/>
    <m/>
    <m/>
    <m/>
    <s v="1400 W  36TH                         ST"/>
    <m/>
    <n v="34.022799999999997"/>
    <n v="-118.3002"/>
    <n v="0"/>
    <x v="12"/>
  </r>
  <r>
    <n v="200313179"/>
    <d v="2020-06-25T00:00:00"/>
    <x v="22"/>
    <n v="1900"/>
    <n v="3"/>
    <x v="2"/>
    <n v="337"/>
    <n v="1"/>
    <n v="520"/>
    <s v="VEHICLE - ATTEMPT STOLEN"/>
    <s v="1822 0329 1300 1601"/>
    <n v="44"/>
    <s v="M"/>
    <s v="H"/>
    <n v="101"/>
    <s v="STREET"/>
    <m/>
    <m/>
    <s v="IC"/>
    <s v="Invest Cont"/>
    <n v="520"/>
    <m/>
    <m/>
    <m/>
    <s v="30TH                         ST"/>
    <s v="BUDLONG                      AV"/>
    <n v="34.0274"/>
    <n v="-118.2959"/>
    <n v="0"/>
    <x v="12"/>
  </r>
  <r>
    <n v="201014056"/>
    <d v="2020-10-15T00:00:00"/>
    <x v="111"/>
    <n v="1330"/>
    <n v="10"/>
    <x v="11"/>
    <n v="1018"/>
    <n v="1"/>
    <n v="510"/>
    <s v="VEHICLE - STOLEN"/>
    <m/>
    <n v="0"/>
    <m/>
    <m/>
    <n v="101"/>
    <s v="STREET"/>
    <m/>
    <m/>
    <s v="IC"/>
    <s v="Invest Cont"/>
    <n v="510"/>
    <m/>
    <m/>
    <m/>
    <s v="GLORIA                       AV"/>
    <s v="SHERMAN                      WY"/>
    <n v="34.201300000000003"/>
    <n v="-118.47929999999999"/>
    <n v="0"/>
    <x v="12"/>
  </r>
  <r>
    <n v="200214424"/>
    <d v="2020-08-31T00:00:00"/>
    <x v="103"/>
    <n v="1900"/>
    <n v="2"/>
    <x v="5"/>
    <n v="246"/>
    <n v="1"/>
    <n v="510"/>
    <s v="VEHICLE - STOLEN"/>
    <m/>
    <n v="0"/>
    <m/>
    <m/>
    <n v="101"/>
    <s v="STREET"/>
    <m/>
    <m/>
    <s v="IC"/>
    <s v="Invest Cont"/>
    <n v="510"/>
    <m/>
    <m/>
    <m/>
    <s v="600 S  WESTLAKE                     AV"/>
    <m/>
    <n v="34.059800000000003"/>
    <n v="-118.2734"/>
    <n v="0"/>
    <x v="12"/>
  </r>
  <r>
    <n v="200305373"/>
    <d v="2020-01-24T00:00:00"/>
    <x v="254"/>
    <n v="1330"/>
    <n v="3"/>
    <x v="2"/>
    <n v="397"/>
    <n v="2"/>
    <n v="626"/>
    <s v="INTIMATE PARTNER - SIMPLE ASSAULT"/>
    <s v="1814 1313 2000 0444 0429"/>
    <n v="35"/>
    <s v="F"/>
    <s v="B"/>
    <n v="102"/>
    <s v="SIDEWALK"/>
    <n v="400"/>
    <s v="STRONG-ARM (HANDS, FIST, FEET OR BODILY FORCE)"/>
    <s v="IC"/>
    <s v="Invest Cont"/>
    <n v="626"/>
    <m/>
    <m/>
    <m/>
    <s v="MARTIN LUTHER KING JR        BL"/>
    <s v="NORMANDIE                    AV"/>
    <n v="34.010899999999999"/>
    <n v="-118.3002"/>
    <n v="0"/>
    <x v="12"/>
  </r>
  <r>
    <n v="200113649"/>
    <d v="2020-06-19T00:00:00"/>
    <x v="255"/>
    <n v="1900"/>
    <n v="1"/>
    <x v="1"/>
    <n v="111"/>
    <n v="1"/>
    <n v="310"/>
    <s v="BURGLARY"/>
    <s v="0329 0344 1609 1402"/>
    <n v="48"/>
    <s v="F"/>
    <s v="A"/>
    <n v="218"/>
    <s v="BEAUTY/BARBER SHOP"/>
    <m/>
    <m/>
    <s v="IC"/>
    <s v="Invest Cont"/>
    <n v="310"/>
    <n v="998"/>
    <m/>
    <m/>
    <s v="500    ALPINE                       ST"/>
    <m/>
    <n v="34.062800000000003"/>
    <n v="-118.23950000000001"/>
    <n v="0"/>
    <x v="12"/>
  </r>
  <r>
    <n v="200214882"/>
    <d v="2020-09-07T00:00:00"/>
    <x v="256"/>
    <n v="2100"/>
    <n v="2"/>
    <x v="5"/>
    <n v="269"/>
    <n v="1"/>
    <n v="330"/>
    <s v="BURGLARY FROM VEHICLE"/>
    <s v="0329 1601 0377 0344"/>
    <n v="52"/>
    <s v="M"/>
    <s v="H"/>
    <n v="108"/>
    <s v="PARKING LOT"/>
    <m/>
    <m/>
    <s v="IC"/>
    <s v="Invest Cont"/>
    <n v="330"/>
    <m/>
    <m/>
    <m/>
    <s v="700    VALENCIA                     ST"/>
    <m/>
    <n v="34.052700000000002"/>
    <n v="-118.2696"/>
    <n v="0"/>
    <x v="12"/>
  </r>
  <r>
    <n v="200411610"/>
    <d v="2020-08-09T00:00:00"/>
    <x v="133"/>
    <n v="1730"/>
    <n v="4"/>
    <x v="4"/>
    <n v="453"/>
    <n v="2"/>
    <n v="930"/>
    <s v="CRIMINAL THREATS - NO WEAPON DISPLAYED"/>
    <s v="2004 0421 1822"/>
    <n v="24"/>
    <s v="F"/>
    <s v="H"/>
    <n v="102"/>
    <s v="SIDEWALK"/>
    <n v="511"/>
    <s v="VERBAL THREAT"/>
    <s v="AA"/>
    <s v="Adult Arrest"/>
    <n v="930"/>
    <m/>
    <m/>
    <m/>
    <s v="PENNSYLVANIA"/>
    <s v="STATE"/>
    <n v="34.048000000000002"/>
    <n v="-118.21810000000001"/>
    <n v="1"/>
    <x v="12"/>
  </r>
  <r>
    <n v="200110192"/>
    <d v="2020-04-08T00:00:00"/>
    <x v="139"/>
    <n v="1100"/>
    <n v="1"/>
    <x v="1"/>
    <n v="152"/>
    <n v="1"/>
    <n v="341"/>
    <s v="THEFT-GRAND ($950.01 &amp; OVER)EXCPT,GUNS,FOWL,LIVESTK,PROD"/>
    <s v="0344 2004 1218 1202"/>
    <n v="79"/>
    <s v="M"/>
    <s v="B"/>
    <n v="102"/>
    <s v="SIDEWALK"/>
    <n v="400"/>
    <s v="STRONG-ARM (HANDS, FIST, FEET OR BODILY FORCE)"/>
    <s v="IC"/>
    <s v="Invest Cont"/>
    <n v="341"/>
    <m/>
    <m/>
    <m/>
    <s v="6TH                          ST"/>
    <s v="FIGUEROA                     ST"/>
    <n v="34.050899999999999"/>
    <n v="-118.2585"/>
    <n v="0"/>
    <x v="12"/>
  </r>
  <r>
    <n v="201008401"/>
    <d v="2020-04-22T00:00:00"/>
    <x v="257"/>
    <n v="1600"/>
    <n v="10"/>
    <x v="11"/>
    <n v="1004"/>
    <n v="2"/>
    <n v="740"/>
    <s v="VANDALISM - FELONY ($400 &amp; OVER, ALL CHURCH VANDALISMS)"/>
    <s v="1822 0329 1300 1307"/>
    <n v="35"/>
    <s v="F"/>
    <s v="H"/>
    <n v="122"/>
    <s v="VEHICLE, PASSENGER/TRUCK"/>
    <m/>
    <m/>
    <s v="IC"/>
    <s v="Invest Cont"/>
    <n v="740"/>
    <m/>
    <m/>
    <m/>
    <s v="DARBY                        AV"/>
    <s v="LORNE                        ST"/>
    <n v="34.2164"/>
    <n v="-118.5334"/>
    <n v="0"/>
    <x v="12"/>
  </r>
  <r>
    <n v="200405985"/>
    <d v="2020-02-20T00:00:00"/>
    <x v="46"/>
    <n v="1500"/>
    <n v="4"/>
    <x v="4"/>
    <n v="438"/>
    <n v="2"/>
    <n v="740"/>
    <s v="VANDALISM - FELONY ($400 &amp; OVER, ALL CHURCH VANDALISMS)"/>
    <n v="329"/>
    <n v="47"/>
    <s v="M"/>
    <s v="H"/>
    <n v="101"/>
    <s v="STREET"/>
    <m/>
    <m/>
    <s v="IC"/>
    <s v="Invest Cont"/>
    <n v="740"/>
    <m/>
    <m/>
    <m/>
    <s v="2900    COVINA                       ST"/>
    <m/>
    <n v="34.078800000000001"/>
    <n v="-118.1653"/>
    <n v="0"/>
    <x v="12"/>
  </r>
  <r>
    <n v="200509288"/>
    <d v="2020-05-10T00:00:00"/>
    <x v="143"/>
    <n v="2100"/>
    <n v="5"/>
    <x v="10"/>
    <n v="524"/>
    <n v="1"/>
    <n v="330"/>
    <s v="BURGLARY FROM VEHICLE"/>
    <s v="0329 0344 1300 1302 1601"/>
    <n v="43"/>
    <s v="M"/>
    <s v="H"/>
    <n v="101"/>
    <s v="STREET"/>
    <m/>
    <m/>
    <s v="IC"/>
    <s v="Invest Cont"/>
    <n v="330"/>
    <m/>
    <m/>
    <m/>
    <s v="1300 W  C                            ST"/>
    <m/>
    <n v="33.771900000000002"/>
    <n v="-118.2775"/>
    <n v="0"/>
    <x v="12"/>
  </r>
  <r>
    <n v="201204576"/>
    <d v="2020-01-09T00:00:00"/>
    <x v="258"/>
    <n v="525"/>
    <n v="12"/>
    <x v="8"/>
    <n v="1215"/>
    <n v="1"/>
    <n v="220"/>
    <s v="ATTEMPTED ROBBERY"/>
    <s v="0448 0400 0853"/>
    <n v="18"/>
    <s v="M"/>
    <s v="H"/>
    <n v="102"/>
    <s v="SIDEWALK"/>
    <n v="400"/>
    <s v="STRONG-ARM (HANDS, FIST, FEET OR BODILY FORCE)"/>
    <s v="IC"/>
    <s v="Invest Cont"/>
    <n v="220"/>
    <m/>
    <m/>
    <m/>
    <s v="SLAUSON                      AV"/>
    <s v="NORMANDIE                    AV"/>
    <n v="33.989199999999997"/>
    <n v="-118.3002"/>
    <n v="0"/>
    <x v="12"/>
  </r>
  <r>
    <n v="201214447"/>
    <d v="2020-06-10T00:00:00"/>
    <x v="108"/>
    <n v="1800"/>
    <n v="12"/>
    <x v="8"/>
    <n v="1203"/>
    <n v="1"/>
    <n v="440"/>
    <s v="THEFT PLAIN - PETTY ($950 &amp; UNDER)"/>
    <s v="0344 1902"/>
    <n v="28"/>
    <s v="F"/>
    <s v="B"/>
    <n v="501"/>
    <s v="SINGLE FAMILY DWELLING"/>
    <m/>
    <m/>
    <s v="IC"/>
    <s v="Invest Cont"/>
    <n v="440"/>
    <m/>
    <m/>
    <m/>
    <s v="1700 W  VERNON                       AV"/>
    <m/>
    <n v="34.003700000000002"/>
    <n v="-118.30889999999999"/>
    <n v="0"/>
    <x v="12"/>
  </r>
  <r>
    <n v="200512410"/>
    <d v="2020-07-29T00:00:00"/>
    <x v="190"/>
    <n v="1345"/>
    <n v="5"/>
    <x v="10"/>
    <n v="587"/>
    <n v="1"/>
    <n v="440"/>
    <s v="THEFT PLAIN - PETTY ($950 &amp; UNDER)"/>
    <n v="344"/>
    <n v="39"/>
    <s v="M"/>
    <s v="H"/>
    <n v="505"/>
    <s v="MOTEL"/>
    <m/>
    <m/>
    <s v="IC"/>
    <s v="Invest Cont"/>
    <n v="440"/>
    <m/>
    <m/>
    <m/>
    <s v="500 W  38TH                         ST"/>
    <m/>
    <n v="33.709600000000002"/>
    <n v="-118.2885"/>
    <n v="0"/>
    <x v="12"/>
  </r>
  <r>
    <n v="200305663"/>
    <d v="2020-01-28T00:00:00"/>
    <x v="259"/>
    <n v="1310"/>
    <n v="3"/>
    <x v="2"/>
    <n v="314"/>
    <n v="2"/>
    <n v="354"/>
    <s v="THEFT OF IDENTITY"/>
    <s v="0100 1822 1210"/>
    <n v="39"/>
    <s v="M"/>
    <s v="W"/>
    <n v="501"/>
    <s v="SINGLE FAMILY DWELLING"/>
    <m/>
    <m/>
    <s v="IC"/>
    <s v="Invest Cont"/>
    <n v="354"/>
    <m/>
    <m/>
    <m/>
    <s v="3800 W  27TH                         ST"/>
    <m/>
    <n v="34.031199999999998"/>
    <n v="-118.3262"/>
    <n v="0"/>
    <x v="12"/>
  </r>
  <r>
    <n v="200300943"/>
    <d v="2020-12-17T00:00:00"/>
    <x v="210"/>
    <n v="550"/>
    <n v="3"/>
    <x v="2"/>
    <n v="391"/>
    <n v="2"/>
    <n v="624"/>
    <s v="BATTERY - SIMPLE ASSAULT"/>
    <s v="1822 1212 0444 1300 1309"/>
    <n v="50"/>
    <s v="M"/>
    <s v="B"/>
    <n v="108"/>
    <s v="PARKING LOT"/>
    <n v="400"/>
    <s v="STRONG-ARM (HANDS, FIST, FEET OR BODILY FORCE)"/>
    <s v="IC"/>
    <s v="Invest Cont"/>
    <n v="624"/>
    <m/>
    <m/>
    <m/>
    <s v="STOCKER                      ST"/>
    <s v="LA BREA                      AV"/>
    <n v="33.997399999999999"/>
    <n v="-118.3579"/>
    <n v="0"/>
    <x v="12"/>
  </r>
  <r>
    <n v="200113869"/>
    <d v="2020-06-24T00:00:00"/>
    <x v="22"/>
    <n v="650"/>
    <n v="1"/>
    <x v="1"/>
    <n v="171"/>
    <n v="1"/>
    <n v="230"/>
    <s v="ASSAULT WITH DEADLY WEAPON, AGGRAVATED ASSAULT"/>
    <s v="0334 2060 0340 0417 0416 1402 2004 1218 0913"/>
    <n v="24"/>
    <s v="M"/>
    <s v="B"/>
    <n v="101"/>
    <s v="STREET"/>
    <n v="200"/>
    <s v="KNIFE WITH BLADE 6INCHES OR LESS"/>
    <s v="AO"/>
    <s v="Adult Other"/>
    <n v="230"/>
    <n v="998"/>
    <m/>
    <m/>
    <s v="LA LIVE                      WY"/>
    <s v="11TH                         ST"/>
    <n v="34.045099999999998"/>
    <n v="-118.2701"/>
    <n v="0"/>
    <x v="12"/>
  </r>
  <r>
    <n v="201113583"/>
    <d v="2020-09-14T00:00:00"/>
    <x v="260"/>
    <n v="1700"/>
    <n v="11"/>
    <x v="7"/>
    <n v="1173"/>
    <n v="1"/>
    <n v="310"/>
    <s v="BURGLARY"/>
    <s v="1402 0358 0344 1822"/>
    <n v="35"/>
    <s v="M"/>
    <s v="H"/>
    <n v="501"/>
    <s v="SINGLE FAMILY DWELLING"/>
    <m/>
    <m/>
    <s v="IC"/>
    <s v="Invest Cont"/>
    <n v="310"/>
    <n v="998"/>
    <m/>
    <m/>
    <s v="2100    BAXTER                       ST"/>
    <m/>
    <n v="34.091500000000003"/>
    <n v="-118.255"/>
    <n v="0"/>
    <x v="12"/>
  </r>
  <r>
    <n v="200313965"/>
    <d v="2020-07-10T00:00:00"/>
    <x v="261"/>
    <n v="2300"/>
    <n v="3"/>
    <x v="2"/>
    <n v="332"/>
    <n v="2"/>
    <n v="740"/>
    <s v="VANDALISM - FELONY ($400 &amp; OVER, ALL CHURCH VANDALISMS)"/>
    <s v="0329 1300"/>
    <n v="39"/>
    <s v="M"/>
    <s v="H"/>
    <n v="101"/>
    <s v="STREET"/>
    <m/>
    <m/>
    <s v="IC"/>
    <s v="Invest Cont"/>
    <n v="740"/>
    <m/>
    <m/>
    <m/>
    <s v="2900    HILLCREST                    DR"/>
    <m/>
    <n v="34.0276"/>
    <n v="-118.3429"/>
    <n v="0"/>
    <x v="12"/>
  </r>
  <r>
    <n v="200804664"/>
    <d v="2020-01-16T00:00:00"/>
    <x v="54"/>
    <n v="1810"/>
    <n v="8"/>
    <x v="12"/>
    <n v="831"/>
    <n v="1"/>
    <n v="230"/>
    <s v="ASSAULT WITH DEADLY WEAPON, AGGRAVATED ASSAULT"/>
    <s v="1822 0444 0429 0400 1202"/>
    <n v="61"/>
    <s v="F"/>
    <s v="W"/>
    <n v="102"/>
    <s v="SIDEWALK"/>
    <n v="400"/>
    <s v="STRONG-ARM (HANDS, FIST, FEET OR BODILY FORCE)"/>
    <s v="IC"/>
    <s v="Invest Cont"/>
    <n v="230"/>
    <m/>
    <m/>
    <m/>
    <s v="12400    WILSHIRE                     BL"/>
    <m/>
    <n v="34.0473"/>
    <n v="-118.4768"/>
    <n v="0"/>
    <x v="12"/>
  </r>
  <r>
    <n v="200708413"/>
    <d v="2020-04-19T00:00:00"/>
    <x v="140"/>
    <n v="1600"/>
    <n v="7"/>
    <x v="0"/>
    <n v="759"/>
    <n v="1"/>
    <n v="330"/>
    <s v="BURGLARY FROM VEHICLE"/>
    <s v="1609 0344"/>
    <n v="38"/>
    <s v="M"/>
    <s v="H"/>
    <n v="108"/>
    <s v="PARKING LOT"/>
    <m/>
    <m/>
    <s v="IC"/>
    <s v="Invest Cont"/>
    <n v="330"/>
    <m/>
    <m/>
    <m/>
    <s v="4100 W  PICO                         BL"/>
    <m/>
    <n v="34.049500000000002"/>
    <n v="-118.3215"/>
    <n v="0"/>
    <x v="12"/>
  </r>
  <r>
    <n v="200413927"/>
    <d v="2020-10-17T00:00:00"/>
    <x v="211"/>
    <n v="2100"/>
    <n v="4"/>
    <x v="4"/>
    <n v="412"/>
    <n v="2"/>
    <n v="740"/>
    <s v="VANDALISM - FELONY ($400 &amp; OVER, ALL CHURCH VANDALISMS)"/>
    <s v="0329 1307"/>
    <n v="50"/>
    <s v="M"/>
    <s v="W"/>
    <n v="108"/>
    <s v="PARKING LOT"/>
    <m/>
    <m/>
    <s v="IC"/>
    <s v="Invest Cont"/>
    <n v="740"/>
    <m/>
    <m/>
    <m/>
    <s v="200 N  AVENUE 25"/>
    <m/>
    <n v="34.078000000000003"/>
    <n v="-118.21810000000001"/>
    <n v="0"/>
    <x v="12"/>
  </r>
  <r>
    <n v="200814785"/>
    <d v="2020-10-02T00:00:00"/>
    <x v="163"/>
    <n v="1045"/>
    <n v="8"/>
    <x v="12"/>
    <n v="855"/>
    <n v="1"/>
    <n v="210"/>
    <s v="ROBBERY"/>
    <s v="1402 0325 0344 0416 1822"/>
    <n v="0"/>
    <s v="X"/>
    <s v="X"/>
    <n v="301"/>
    <s v="GAS STATION"/>
    <n v="500"/>
    <s v="UNKNOWN WEAPON/OTHER WEAPON"/>
    <s v="IC"/>
    <s v="Invest Cont"/>
    <n v="210"/>
    <n v="998"/>
    <m/>
    <m/>
    <s v="10900    SANTA MONICA                 BL"/>
    <m/>
    <n v="34.0503"/>
    <n v="-118.43519999999999"/>
    <n v="0"/>
    <x v="12"/>
  </r>
  <r>
    <n v="200115887"/>
    <d v="2020-08-05T00:00:00"/>
    <x v="190"/>
    <n v="2100"/>
    <n v="1"/>
    <x v="1"/>
    <n v="162"/>
    <n v="1"/>
    <n v="510"/>
    <s v="VEHICLE - STOLEN"/>
    <m/>
    <n v="0"/>
    <m/>
    <m/>
    <n v="101"/>
    <s v="STREET"/>
    <m/>
    <m/>
    <s v="IC"/>
    <s v="Invest Cont"/>
    <n v="510"/>
    <m/>
    <m/>
    <m/>
    <s v="800 S  OLIVE                        ST"/>
    <m/>
    <n v="34.043700000000001"/>
    <n v="-118.2582"/>
    <n v="0"/>
    <x v="12"/>
  </r>
  <r>
    <n v="201223062"/>
    <d v="2020-10-21T00:00:00"/>
    <x v="161"/>
    <n v="2130"/>
    <n v="12"/>
    <x v="8"/>
    <n v="1263"/>
    <n v="1"/>
    <n v="230"/>
    <s v="ASSAULT WITH DEADLY WEAPON, AGGRAVATED ASSAULT"/>
    <s v="1822 0450"/>
    <n v="0"/>
    <s v="M"/>
    <s v="B"/>
    <n v="101"/>
    <s v="STREET"/>
    <n v="106"/>
    <s v="UNKNOWN FIREARM"/>
    <s v="IC"/>
    <s v="Invest Cont"/>
    <n v="230"/>
    <m/>
    <m/>
    <m/>
    <s v="DENKER                       AV"/>
    <s v="MANCHESTER                   AV"/>
    <n v="33.96"/>
    <n v="-118.3047"/>
    <n v="0"/>
    <x v="12"/>
  </r>
  <r>
    <n v="200322320"/>
    <d v="2020-12-27T00:00:00"/>
    <x v="197"/>
    <n v="2030"/>
    <n v="3"/>
    <x v="2"/>
    <n v="312"/>
    <n v="2"/>
    <n v="901"/>
    <s v="VIOLATION OF RESTRAINING ORDER"/>
    <s v="0913 2038 2000 1814 2004 1309 0216"/>
    <n v="39"/>
    <s v="F"/>
    <s v="H"/>
    <n v="502"/>
    <s v="MULTI-UNIT DWELLING (APARTMENT, DUPLEX, ETC)"/>
    <m/>
    <m/>
    <s v="IC"/>
    <s v="Invest Cont"/>
    <n v="901"/>
    <m/>
    <m/>
    <m/>
    <s v="3000 S  CLOVERDALE                   AV"/>
    <m/>
    <n v="34.027299999999997"/>
    <n v="-118.35939999999999"/>
    <n v="0"/>
    <x v="12"/>
  </r>
  <r>
    <n v="200415366"/>
    <d v="2020-11-29T00:00:00"/>
    <x v="118"/>
    <n v="130"/>
    <n v="4"/>
    <x v="4"/>
    <n v="415"/>
    <n v="2"/>
    <n v="745"/>
    <s v="VANDALISM - MISDEAMEANOR ($399 OR UNDER)"/>
    <n v="329"/>
    <n v="0"/>
    <s v="X"/>
    <s v="X"/>
    <n v="301"/>
    <s v="GAS STATION"/>
    <m/>
    <m/>
    <s v="IC"/>
    <s v="Invest Cont"/>
    <n v="745"/>
    <m/>
    <m/>
    <m/>
    <s v="2800 N  BROADWAY"/>
    <m/>
    <n v="34.0762"/>
    <n v="-118.2119"/>
    <n v="0"/>
    <x v="12"/>
  </r>
  <r>
    <n v="200617078"/>
    <d v="2020-10-22T00:00:00"/>
    <x v="163"/>
    <n v="1235"/>
    <n v="6"/>
    <x v="9"/>
    <n v="667"/>
    <n v="2"/>
    <n v="354"/>
    <s v="THEFT OF IDENTITY"/>
    <s v="1822 0930"/>
    <n v="28"/>
    <s v="M"/>
    <s v="O"/>
    <n v="501"/>
    <s v="SINGLE FAMILY DWELLING"/>
    <m/>
    <m/>
    <s v="IC"/>
    <s v="Invest Cont"/>
    <n v="354"/>
    <m/>
    <m/>
    <m/>
    <s v="5800    LA MIRADA                    AV"/>
    <m/>
    <n v="34.093699999999998"/>
    <n v="-118.3175"/>
    <n v="0"/>
    <x v="12"/>
  </r>
  <r>
    <n v="200907410"/>
    <d v="2020-03-13T00:00:00"/>
    <x v="262"/>
    <n v="300"/>
    <n v="9"/>
    <x v="3"/>
    <n v="964"/>
    <n v="1"/>
    <n v="331"/>
    <s v="THEFT FROM MOTOR VEHICLE - GRAND ($950.01 AND OVER)"/>
    <s v="0329 1300 0344"/>
    <n v="19"/>
    <s v="M"/>
    <s v="O"/>
    <n v="101"/>
    <s v="STREET"/>
    <m/>
    <m/>
    <s v="IC"/>
    <s v="Invest Cont"/>
    <n v="331"/>
    <n v="740"/>
    <m/>
    <m/>
    <s v="14200    RIVERSIDE                    DR"/>
    <m/>
    <n v="34.157600000000002"/>
    <n v="-118.4422"/>
    <n v="0"/>
    <x v="12"/>
  </r>
  <r>
    <n v="200712536"/>
    <d v="2020-08-08T00:00:00"/>
    <x v="8"/>
    <n v="2105"/>
    <n v="7"/>
    <x v="0"/>
    <n v="747"/>
    <n v="2"/>
    <n v="354"/>
    <s v="THEFT OF IDENTITY"/>
    <s v="1822 0929"/>
    <n v="39"/>
    <s v="F"/>
    <s v="W"/>
    <n v="501"/>
    <s v="SINGLE FAMILY DWELLING"/>
    <m/>
    <m/>
    <s v="IC"/>
    <s v="Invest Cont"/>
    <n v="354"/>
    <m/>
    <m/>
    <m/>
    <s v="5100 W  OLYMPIC                      BL"/>
    <m/>
    <n v="34.057099999999998"/>
    <n v="-118.34"/>
    <n v="0"/>
    <x v="12"/>
  </r>
  <r>
    <n v="200908380"/>
    <d v="2020-04-12T00:00:00"/>
    <x v="198"/>
    <n v="224"/>
    <n v="9"/>
    <x v="3"/>
    <n v="941"/>
    <n v="1"/>
    <n v="341"/>
    <s v="THEFT-GRAND ($950.01 &amp; OVER)EXCPT,GUNS,FOWL,LIVESTK,PROD"/>
    <n v="344"/>
    <n v="48"/>
    <s v="M"/>
    <s v="B"/>
    <n v="210"/>
    <s v="RESTAURANT/FAST FOOD"/>
    <m/>
    <m/>
    <s v="IC"/>
    <s v="Invest Cont"/>
    <n v="341"/>
    <m/>
    <m/>
    <m/>
    <s v="14800    BURBANK                      BL"/>
    <m/>
    <n v="34.176600000000001"/>
    <n v="-118.4589"/>
    <n v="0"/>
    <x v="12"/>
  </r>
  <r>
    <n v="201225510"/>
    <d v="2020-12-01T00:00:00"/>
    <x v="194"/>
    <n v="210"/>
    <n v="12"/>
    <x v="8"/>
    <n v="1258"/>
    <n v="1"/>
    <n v="510"/>
    <s v="VEHICLE - STOLEN"/>
    <m/>
    <n v="0"/>
    <m/>
    <m/>
    <n v="108"/>
    <s v="PARKING LOT"/>
    <m/>
    <m/>
    <s v="IC"/>
    <s v="Invest Cont"/>
    <n v="510"/>
    <m/>
    <m/>
    <m/>
    <s v="FLORENCE                     AV"/>
    <s v="SAN PEDRO                    ST"/>
    <n v="33.974699999999999"/>
    <n v="-118.2696"/>
    <n v="0"/>
    <x v="12"/>
  </r>
  <r>
    <n v="200216018"/>
    <d v="2020-10-10T00:00:00"/>
    <x v="149"/>
    <n v="2345"/>
    <n v="2"/>
    <x v="5"/>
    <n v="237"/>
    <n v="1"/>
    <n v="230"/>
    <s v="ASSAULT WITH DEADLY WEAPON, AGGRAVATED ASSAULT"/>
    <s v="0906 0913 0430 0416 0446 0400 1817"/>
    <n v="23"/>
    <s v="M"/>
    <s v="H"/>
    <n v="702"/>
    <s v="OFFICE BUILDING/OFFICE"/>
    <n v="109"/>
    <s v="SEMI-AUTOMATIC PISTOL"/>
    <s v="AO"/>
    <s v="Adult Other"/>
    <n v="230"/>
    <m/>
    <m/>
    <m/>
    <s v="1300 W  2ND                          ST"/>
    <m/>
    <n v="34.060899999999997"/>
    <n v="-118.2586"/>
    <n v="0"/>
    <x v="12"/>
  </r>
  <r>
    <n v="201215291"/>
    <d v="2020-06-24T00:00:00"/>
    <x v="252"/>
    <n v="900"/>
    <n v="12"/>
    <x v="8"/>
    <n v="1265"/>
    <n v="1"/>
    <n v="440"/>
    <s v="THEFT PLAIN - PETTY ($950 &amp; UNDER)"/>
    <s v="0913 0344"/>
    <n v="49"/>
    <s v="F"/>
    <s v="B"/>
    <n v="501"/>
    <s v="SINGLE FAMILY DWELLING"/>
    <m/>
    <m/>
    <s v="IC"/>
    <s v="Invest Cont"/>
    <n v="440"/>
    <m/>
    <m/>
    <m/>
    <s v="1100 W  81ST                         PL"/>
    <m/>
    <n v="33.965400000000002"/>
    <n v="-118.2937"/>
    <n v="0"/>
    <x v="12"/>
  </r>
  <r>
    <n v="200714563"/>
    <d v="2020-10-03T00:00:00"/>
    <x v="263"/>
    <n v="1730"/>
    <n v="7"/>
    <x v="0"/>
    <n v="706"/>
    <n v="1"/>
    <n v="330"/>
    <s v="BURGLARY FROM VEHICLE"/>
    <s v="1300 1307 0344"/>
    <n v="40"/>
    <s v="M"/>
    <s v="W"/>
    <n v="101"/>
    <s v="STREET"/>
    <m/>
    <m/>
    <s v="IC"/>
    <s v="Invest Cont"/>
    <n v="330"/>
    <m/>
    <m/>
    <m/>
    <s v="MELROSE                      AV"/>
    <s v="CITRUS"/>
    <n v="34.083500000000001"/>
    <n v="-118.33969999999999"/>
    <n v="0"/>
    <x v="12"/>
  </r>
  <r>
    <n v="200315742"/>
    <d v="2020-08-14T00:00:00"/>
    <x v="175"/>
    <n v="2100"/>
    <n v="3"/>
    <x v="2"/>
    <n v="397"/>
    <n v="1"/>
    <n v="310"/>
    <s v="BURGLARY"/>
    <s v="0344 1606"/>
    <n v="57"/>
    <s v="F"/>
    <s v="B"/>
    <n v="502"/>
    <s v="MULTI-UNIT DWELLING (APARTMENT, DUPLEX, ETC)"/>
    <m/>
    <m/>
    <s v="IC"/>
    <s v="Invest Cont"/>
    <n v="310"/>
    <m/>
    <m/>
    <m/>
    <s v="4000 S  NORMANDIE                    AV"/>
    <m/>
    <n v="34.010300000000001"/>
    <n v="-118.3002"/>
    <n v="0"/>
    <x v="12"/>
  </r>
  <r>
    <n v="200511995"/>
    <d v="2020-07-18T00:00:00"/>
    <x v="264"/>
    <n v="800"/>
    <n v="5"/>
    <x v="10"/>
    <n v="563"/>
    <n v="1"/>
    <n v="510"/>
    <s v="VEHICLE - STOLEN"/>
    <m/>
    <n v="0"/>
    <m/>
    <m/>
    <n v="101"/>
    <s v="STREET"/>
    <m/>
    <m/>
    <s v="IC"/>
    <s v="Invest Cont"/>
    <n v="510"/>
    <m/>
    <m/>
    <m/>
    <s v="900 W  17TH                         ST"/>
    <m/>
    <n v="33.7288"/>
    <n v="-118.29730000000001"/>
    <n v="0"/>
    <x v="12"/>
  </r>
  <r>
    <n v="201105172"/>
    <d v="2020-01-28T00:00:00"/>
    <x v="225"/>
    <n v="1540"/>
    <n v="11"/>
    <x v="7"/>
    <n v="1149"/>
    <n v="1"/>
    <n v="440"/>
    <s v="THEFT PLAIN - PETTY ($950 &amp; UNDER)"/>
    <s v="0344 0352 2024"/>
    <n v="40"/>
    <s v="F"/>
    <s v="H"/>
    <n v="102"/>
    <s v="SIDEWALK"/>
    <m/>
    <m/>
    <s v="IC"/>
    <s v="Invest Cont"/>
    <n v="440"/>
    <m/>
    <m/>
    <m/>
    <s v="FIGUEROA"/>
    <s v="AVENUE 54"/>
    <n v="34.107599999999998"/>
    <n v="-118.1968"/>
    <n v="0"/>
    <x v="12"/>
  </r>
  <r>
    <n v="200104750"/>
    <d v="2020-01-11T00:00:00"/>
    <x v="265"/>
    <n v="720"/>
    <n v="1"/>
    <x v="1"/>
    <n v="143"/>
    <n v="2"/>
    <n v="740"/>
    <s v="VANDALISM - FELONY ($400 &amp; OVER, ALL CHURCH VANDALISMS)"/>
    <s v="0329 0910 2004 1414 1307 0913"/>
    <n v="0"/>
    <s v="M"/>
    <s v="W"/>
    <n v="124"/>
    <s v="BUS STOP"/>
    <m/>
    <m/>
    <s v="IC"/>
    <s v="Invest Cont"/>
    <n v="740"/>
    <m/>
    <m/>
    <m/>
    <s v="5TH"/>
    <s v="BROADWAY"/>
    <n v="34.048099999999998"/>
    <n v="-118.25069999999999"/>
    <n v="0"/>
    <x v="12"/>
  </r>
  <r>
    <n v="200712273"/>
    <d v="2020-07-31T00:00:00"/>
    <x v="266"/>
    <n v="2020"/>
    <n v="7"/>
    <x v="0"/>
    <n v="775"/>
    <n v="2"/>
    <n v="626"/>
    <s v="INTIMATE PARTNER - SIMPLE ASSAULT"/>
    <s v="0416 1814 2000 2004"/>
    <n v="38"/>
    <s v="F"/>
    <s v="B"/>
    <n v="101"/>
    <s v="STREET"/>
    <m/>
    <m/>
    <s v="AO"/>
    <s v="Adult Other"/>
    <n v="626"/>
    <m/>
    <m/>
    <m/>
    <s v="WASHINGTON                   BL"/>
    <s v="WESTVIEW                     ST"/>
    <n v="34.042700000000004"/>
    <n v="-118.34229999999999"/>
    <n v="0"/>
    <x v="12"/>
  </r>
  <r>
    <n v="200116884"/>
    <d v="2020-08-24T00:00:00"/>
    <x v="214"/>
    <n v="2245"/>
    <n v="1"/>
    <x v="1"/>
    <n v="124"/>
    <n v="1"/>
    <n v="231"/>
    <s v="ASSAULT WITH DEADLY WEAPON ON POLICE OFFICER"/>
    <s v="1501 0400 1212 1822"/>
    <n v="0"/>
    <s v="M"/>
    <s v="H"/>
    <n v="726"/>
    <s v="POLICE FACILITY"/>
    <n v="500"/>
    <s v="UNKNOWN WEAPON/OTHER WEAPON"/>
    <s v="IC"/>
    <s v="Invest Cont"/>
    <n v="231"/>
    <m/>
    <m/>
    <m/>
    <s v="100 W  1ST                          ST"/>
    <m/>
    <n v="34.052199999999999"/>
    <n v="-118.24339999999999"/>
    <n v="0"/>
    <x v="12"/>
  </r>
  <r>
    <n v="200509761"/>
    <d v="2020-05-21T00:00:00"/>
    <x v="267"/>
    <n v="1330"/>
    <n v="5"/>
    <x v="10"/>
    <n v="526"/>
    <n v="1"/>
    <n v="330"/>
    <s v="BURGLARY FROM VEHICLE"/>
    <s v="0358 1302 0321 0344 1307 1609"/>
    <n v="57"/>
    <s v="F"/>
    <s v="H"/>
    <n v="103"/>
    <s v="ALLEY"/>
    <m/>
    <m/>
    <s v="IC"/>
    <s v="Invest Cont"/>
    <n v="330"/>
    <m/>
    <m/>
    <m/>
    <s v="900 N  AVALON                       BL"/>
    <m/>
    <n v="33.779800000000002"/>
    <n v="-118.26560000000001"/>
    <n v="0"/>
    <x v="12"/>
  </r>
  <r>
    <n v="200115928"/>
    <d v="2020-08-05T00:00:00"/>
    <x v="268"/>
    <n v="1230"/>
    <n v="1"/>
    <x v="1"/>
    <n v="146"/>
    <n v="2"/>
    <n v="740"/>
    <s v="VANDALISM - FELONY ($400 &amp; OVER, ALL CHURCH VANDALISMS)"/>
    <n v="329"/>
    <n v="32"/>
    <s v="F"/>
    <s v="H"/>
    <n v="122"/>
    <s v="VEHICLE, PASSENGER/TRUCK"/>
    <m/>
    <m/>
    <s v="IC"/>
    <s v="Invest Cont"/>
    <n v="740"/>
    <m/>
    <m/>
    <m/>
    <s v="200    WINSTON                      ST"/>
    <m/>
    <n v="34.046300000000002"/>
    <n v="-118.2467"/>
    <n v="0"/>
    <x v="12"/>
  </r>
  <r>
    <n v="200611658"/>
    <d v="2020-06-22T00:00:00"/>
    <x v="269"/>
    <n v="628"/>
    <n v="6"/>
    <x v="9"/>
    <n v="632"/>
    <n v="1"/>
    <n v="761"/>
    <s v="BRANDISH WEAPON"/>
    <s v="0334 1822"/>
    <n v="59"/>
    <s v="F"/>
    <s v="O"/>
    <n v="101"/>
    <s v="STREET"/>
    <n v="216"/>
    <s v="SCISSORS"/>
    <s v="IC"/>
    <s v="Invest Cont"/>
    <n v="761"/>
    <m/>
    <m/>
    <m/>
    <s v="SUNSET"/>
    <s v="LAUREL"/>
    <n v="34.097999999999999"/>
    <n v="-118.36450000000001"/>
    <n v="0"/>
    <x v="12"/>
  </r>
  <r>
    <n v="200205356"/>
    <d v="2020-01-28T00:00:00"/>
    <x v="259"/>
    <n v="1545"/>
    <n v="2"/>
    <x v="5"/>
    <n v="245"/>
    <n v="1"/>
    <n v="480"/>
    <s v="BIKE - STOLEN"/>
    <s v="0344 1822 0910 2049"/>
    <n v="99"/>
    <s v="M"/>
    <s v="H"/>
    <n v="801"/>
    <s v="MTA BUS"/>
    <m/>
    <m/>
    <s v="IC"/>
    <s v="Invest Cont"/>
    <n v="480"/>
    <m/>
    <m/>
    <m/>
    <s v="7TH                          ST"/>
    <s v="ALVARADO                     ST"/>
    <n v="34.057000000000002"/>
    <n v="-118.2779"/>
    <n v="0"/>
    <x v="12"/>
  </r>
  <r>
    <n v="200100612"/>
    <d v="2020-02-19T00:00:00"/>
    <x v="270"/>
    <n v="2110"/>
    <n v="1"/>
    <x v="1"/>
    <n v="171"/>
    <n v="2"/>
    <n v="662"/>
    <s v="BUNCO, GRAND THEFT"/>
    <s v="1309 0344 1402 0913 0800"/>
    <n v="26"/>
    <s v="M"/>
    <s v="O"/>
    <n v="156"/>
    <s v="VALET"/>
    <n v="500"/>
    <s v="UNKNOWN WEAPON/OTHER WEAPON"/>
    <s v="IC"/>
    <s v="Invest Cont"/>
    <n v="662"/>
    <n v="998"/>
    <m/>
    <m/>
    <s v="900 W  OLYMPIC                      BL"/>
    <m/>
    <n v="34.045400000000001"/>
    <n v="-118.2657"/>
    <n v="0"/>
    <x v="12"/>
  </r>
  <r>
    <n v="200401034"/>
    <d v="2020-09-08T00:00:00"/>
    <x v="129"/>
    <n v="700"/>
    <n v="4"/>
    <x v="4"/>
    <n v="479"/>
    <n v="1"/>
    <n v="310"/>
    <s v="BURGLARY"/>
    <s v="0344 0329 1606 1402"/>
    <n v="0"/>
    <s v="M"/>
    <s v="W"/>
    <n v="203"/>
    <s v="OTHER BUSINESS"/>
    <m/>
    <m/>
    <s v="IC"/>
    <s v="Invest Cont"/>
    <n v="310"/>
    <n v="998"/>
    <m/>
    <m/>
    <s v="3700    WHITTIER                     BL"/>
    <m/>
    <n v="34.0244"/>
    <n v="-118.1934"/>
    <n v="0"/>
    <x v="12"/>
  </r>
  <r>
    <n v="200908452"/>
    <d v="2020-04-15T00:00:00"/>
    <x v="96"/>
    <n v="2123"/>
    <n v="9"/>
    <x v="3"/>
    <n v="952"/>
    <n v="2"/>
    <n v="624"/>
    <s v="BATTERY - SIMPLE ASSAULT"/>
    <n v="400"/>
    <n v="31"/>
    <s v="M"/>
    <s v="H"/>
    <n v="502"/>
    <s v="MULTI-UNIT DWELLING (APARTMENT, DUPLEX, ETC)"/>
    <n v="400"/>
    <s v="STRONG-ARM (HANDS, FIST, FEET OR BODILY FORCE)"/>
    <s v="AA"/>
    <s v="Adult Arrest"/>
    <n v="624"/>
    <m/>
    <m/>
    <m/>
    <s v="14800    BURBANK                      BL"/>
    <m/>
    <n v="34.1721"/>
    <n v="-118.45529999999999"/>
    <n v="1"/>
    <x v="12"/>
  </r>
  <r>
    <n v="201207405"/>
    <d v="2020-02-18T00:00:00"/>
    <x v="184"/>
    <n v="945"/>
    <n v="12"/>
    <x v="8"/>
    <n v="1268"/>
    <n v="1"/>
    <n v="420"/>
    <s v="THEFT FROM MOTOR VEHICLE - PETTY ($950 &amp; UNDER)"/>
    <m/>
    <n v="0"/>
    <m/>
    <m/>
    <n v="101"/>
    <s v="STREET"/>
    <m/>
    <m/>
    <s v="IC"/>
    <s v="Invest Cont"/>
    <n v="420"/>
    <m/>
    <m/>
    <m/>
    <s v="84TH                         ST"/>
    <s v="BROADWAY"/>
    <n v="33.963299999999997"/>
    <n v="-118.2783"/>
    <n v="0"/>
    <x v="12"/>
  </r>
  <r>
    <n v="200315653"/>
    <d v="2020-08-12T00:00:00"/>
    <x v="271"/>
    <n v="1600"/>
    <n v="3"/>
    <x v="2"/>
    <n v="336"/>
    <n v="1"/>
    <n v="510"/>
    <s v="VEHICLE - STOLEN"/>
    <m/>
    <n v="0"/>
    <m/>
    <m/>
    <n v="101"/>
    <s v="STREET"/>
    <m/>
    <m/>
    <s v="IC"/>
    <s v="Invest Cont"/>
    <n v="510"/>
    <m/>
    <m/>
    <m/>
    <s v="2100 W  30TH                         ST"/>
    <m/>
    <n v="34.0274"/>
    <n v="-118.3151"/>
    <n v="0"/>
    <x v="12"/>
  </r>
  <r>
    <n v="200915186"/>
    <d v="2020-09-27T00:00:00"/>
    <x v="272"/>
    <n v="1930"/>
    <n v="9"/>
    <x v="3"/>
    <n v="932"/>
    <n v="1"/>
    <n v="420"/>
    <s v="THEFT FROM MOTOR VEHICLE - PETTY ($950 &amp; UNDER)"/>
    <s v="0344 1822"/>
    <n v="41"/>
    <s v="F"/>
    <s v="W"/>
    <n v="123"/>
    <s v="PARKING UNDERGROUND/BUILDING"/>
    <m/>
    <m/>
    <s v="IC"/>
    <s v="Invest Cont"/>
    <n v="420"/>
    <m/>
    <m/>
    <m/>
    <s v="14900    VICTORY                      BL"/>
    <m/>
    <n v="34.186700000000002"/>
    <n v="-118.45820000000001"/>
    <n v="0"/>
    <x v="12"/>
  </r>
  <r>
    <n v="200609594"/>
    <d v="2020-04-22T00:00:00"/>
    <x v="139"/>
    <n v="700"/>
    <n v="6"/>
    <x v="9"/>
    <n v="646"/>
    <n v="2"/>
    <n v="354"/>
    <s v="THEFT OF IDENTITY"/>
    <n v="1822"/>
    <n v="41"/>
    <s v="M"/>
    <s v="B"/>
    <n v="750"/>
    <s v="CYBERSPACE"/>
    <m/>
    <m/>
    <s v="IC"/>
    <s v="Invest Cont"/>
    <n v="354"/>
    <m/>
    <m/>
    <m/>
    <s v="1600    SCHRADER                     BL"/>
    <m/>
    <n v="34.099800000000002"/>
    <n v="-118.33240000000001"/>
    <n v="0"/>
    <x v="12"/>
  </r>
  <r>
    <n v="200113263"/>
    <d v="2020-06-11T00:00:00"/>
    <x v="79"/>
    <n v="1200"/>
    <n v="1"/>
    <x v="1"/>
    <n v="185"/>
    <n v="1"/>
    <n v="210"/>
    <s v="ROBBERY"/>
    <s v="0917 0344 1309 0429 1202 1822 1414"/>
    <n v="63"/>
    <s v="M"/>
    <s v="H"/>
    <n v="102"/>
    <s v="SIDEWALK"/>
    <n v="400"/>
    <s v="STRONG-ARM (HANDS, FIST, FEET OR BODILY FORCE)"/>
    <s v="IC"/>
    <s v="Invest Cont"/>
    <n v="210"/>
    <m/>
    <m/>
    <m/>
    <s v="11TH"/>
    <s v="MAPLE"/>
    <n v="34.037100000000002"/>
    <n v="-118.2551"/>
    <n v="0"/>
    <x v="12"/>
  </r>
  <r>
    <n v="200614366"/>
    <d v="2020-08-23T00:00:00"/>
    <x v="273"/>
    <n v="920"/>
    <n v="6"/>
    <x v="9"/>
    <n v="646"/>
    <n v="1"/>
    <n v="341"/>
    <s v="THEFT-GRAND ($950.01 &amp; OVER)EXCPT,GUNS,FOWL,LIVESTK,PROD"/>
    <n v="344"/>
    <n v="48"/>
    <s v="M"/>
    <s v="B"/>
    <n v="101"/>
    <s v="STREET"/>
    <m/>
    <m/>
    <s v="IC"/>
    <s v="Invest Cont"/>
    <n v="341"/>
    <m/>
    <m/>
    <m/>
    <s v="HOLLYWOOD"/>
    <s v="WHITLEY"/>
    <n v="34.101599999999998"/>
    <n v="-118.33329999999999"/>
    <n v="0"/>
    <x v="12"/>
  </r>
  <r>
    <n v="200508664"/>
    <d v="2020-04-24T00:00:00"/>
    <x v="274"/>
    <n v="800"/>
    <n v="5"/>
    <x v="10"/>
    <n v="506"/>
    <n v="1"/>
    <n v="761"/>
    <s v="BRANDISH WEAPON"/>
    <s v="0400 0913 0602 0561"/>
    <n v="49"/>
    <s v="M"/>
    <s v="H"/>
    <n v="502"/>
    <s v="MULTI-UNIT DWELLING (APARTMENT, DUPLEX, ETC)"/>
    <n v="511"/>
    <s v="VERBAL THREAT"/>
    <s v="AO"/>
    <s v="Adult Other"/>
    <n v="761"/>
    <m/>
    <m/>
    <m/>
    <s v="2100    WESTERN                      AV"/>
    <m/>
    <n v="33.836500000000001"/>
    <n v="-118.3092"/>
    <n v="0"/>
    <x v="12"/>
  </r>
  <r>
    <n v="200216132"/>
    <d v="2020-10-13T00:00:00"/>
    <x v="106"/>
    <n v="2000"/>
    <n v="2"/>
    <x v="5"/>
    <n v="205"/>
    <n v="2"/>
    <n v="624"/>
    <s v="BATTERY - SIMPLE ASSAULT"/>
    <s v="1822 0400"/>
    <n v="51"/>
    <s v="F"/>
    <s v="H"/>
    <n v="102"/>
    <s v="SIDEWALK"/>
    <n v="400"/>
    <s v="STRONG-ARM (HANDS, FIST, FEET OR BODILY FORCE)"/>
    <s v="AO"/>
    <s v="Adult Other"/>
    <n v="624"/>
    <m/>
    <m/>
    <m/>
    <s v="DILLON"/>
    <s v="SAYRE                        LN"/>
    <n v="34.0824"/>
    <n v="-118.27679999999999"/>
    <n v="0"/>
    <x v="12"/>
  </r>
  <r>
    <n v="201215480"/>
    <d v="2020-06-27T00:00:00"/>
    <x v="37"/>
    <n v="1115"/>
    <n v="12"/>
    <x v="8"/>
    <n v="1251"/>
    <n v="2"/>
    <n v="625"/>
    <s v="OTHER ASSAULT"/>
    <s v="2000 0913 0562 0444 0329"/>
    <n v="65"/>
    <s v="F"/>
    <s v="B"/>
    <n v="501"/>
    <s v="SINGLE FAMILY DWELLING"/>
    <n v="400"/>
    <s v="STRONG-ARM (HANDS, FIST, FEET OR BODILY FORCE)"/>
    <s v="AO"/>
    <s v="Adult Other"/>
    <n v="625"/>
    <m/>
    <m/>
    <m/>
    <s v="3400 W  78TH                         PL"/>
    <m/>
    <n v="33.9681"/>
    <n v="-118.333"/>
    <n v="0"/>
    <x v="12"/>
  </r>
  <r>
    <n v="200316094"/>
    <d v="2020-08-21T00:00:00"/>
    <x v="183"/>
    <n v="330"/>
    <n v="3"/>
    <x v="2"/>
    <n v="376"/>
    <n v="2"/>
    <n v="740"/>
    <s v="VANDALISM - FELONY ($400 &amp; OVER, ALL CHURCH VANDALISMS)"/>
    <s v="1307 0329 1822"/>
    <n v="47"/>
    <s v="F"/>
    <s v="B"/>
    <n v="122"/>
    <s v="VEHICLE, PASSENGER/TRUCK"/>
    <m/>
    <m/>
    <s v="AA"/>
    <s v="Adult Arrest"/>
    <n v="740"/>
    <m/>
    <m/>
    <m/>
    <s v="EXPOSITION                   BL"/>
    <s v="WESTERN                      AV"/>
    <n v="34.018300000000004"/>
    <n v="-118.30889999999999"/>
    <n v="1"/>
    <x v="12"/>
  </r>
  <r>
    <n v="200315220"/>
    <d v="2020-08-04T00:00:00"/>
    <x v="200"/>
    <n v="2000"/>
    <n v="3"/>
    <x v="2"/>
    <n v="311"/>
    <n v="1"/>
    <n v="510"/>
    <s v="VEHICLE - STOLEN"/>
    <m/>
    <n v="0"/>
    <m/>
    <m/>
    <n v="101"/>
    <s v="STREET"/>
    <m/>
    <m/>
    <s v="IC"/>
    <s v="Invest Cont"/>
    <n v="510"/>
    <m/>
    <m/>
    <m/>
    <s v="2700    HAUSER                       BL"/>
    <m/>
    <n v="34.029400000000003"/>
    <n v="-118.3639"/>
    <n v="0"/>
    <x v="12"/>
  </r>
  <r>
    <n v="200317915"/>
    <d v="2020-09-26T00:00:00"/>
    <x v="272"/>
    <n v="1420"/>
    <n v="3"/>
    <x v="2"/>
    <n v="333"/>
    <n v="2"/>
    <n v="624"/>
    <s v="BATTERY - SIMPLE ASSAULT"/>
    <s v="1822 0401 1236"/>
    <n v="34"/>
    <s v="F"/>
    <s v="H"/>
    <n v="210"/>
    <s v="RESTAURANT/FAST FOOD"/>
    <n v="400"/>
    <s v="STRONG-ARM (HANDS, FIST, FEET OR BODILY FORCE)"/>
    <s v="IC"/>
    <s v="Invest Cont"/>
    <n v="624"/>
    <m/>
    <m/>
    <m/>
    <s v="2800    CRENSHAW                     BL"/>
    <m/>
    <n v="34.027799999999999"/>
    <n v="-118.3378"/>
    <n v="0"/>
    <x v="12"/>
  </r>
  <r>
    <n v="200812103"/>
    <d v="2020-07-21T00:00:00"/>
    <x v="102"/>
    <n v="110"/>
    <n v="8"/>
    <x v="12"/>
    <n v="847"/>
    <n v="1"/>
    <n v="210"/>
    <s v="ROBBERY"/>
    <s v="0334 0344 0355 0342 0202 0209 1822 0916"/>
    <n v="39"/>
    <s v="M"/>
    <s v="W"/>
    <n v="101"/>
    <s v="STREET"/>
    <n v="206"/>
    <s v="SWITCH BLADE"/>
    <s v="IC"/>
    <s v="Invest Cont"/>
    <n v="210"/>
    <m/>
    <m/>
    <m/>
    <s v="10300    BELLWOOD                     AV"/>
    <m/>
    <n v="34.051499999999997"/>
    <n v="-118.41800000000001"/>
    <n v="0"/>
    <x v="12"/>
  </r>
  <r>
    <n v="200911420"/>
    <d v="2020-06-22T00:00:00"/>
    <x v="243"/>
    <n v="1"/>
    <n v="9"/>
    <x v="3"/>
    <n v="916"/>
    <n v="2"/>
    <n v="649"/>
    <s v="DOCUMENT FORGERY / STOLEN FELONY"/>
    <s v="0360 0100"/>
    <n v="56"/>
    <s v="M"/>
    <s v="H"/>
    <n v="501"/>
    <s v="SINGLE FAMILY DWELLING"/>
    <m/>
    <m/>
    <s v="IC"/>
    <s v="Invest Cont"/>
    <n v="649"/>
    <m/>
    <m/>
    <m/>
    <s v="13800    SHERMAN                      WY"/>
    <m/>
    <n v="34.2012"/>
    <n v="-118.4335"/>
    <n v="0"/>
    <x v="12"/>
  </r>
  <r>
    <n v="200804371"/>
    <d v="2020-01-08T00:00:00"/>
    <x v="275"/>
    <n v="800"/>
    <n v="8"/>
    <x v="12"/>
    <n v="854"/>
    <n v="2"/>
    <n v="740"/>
    <s v="VANDALISM - FELONY ($400 &amp; OVER, ALL CHURCH VANDALISMS)"/>
    <s v="0329 1822"/>
    <n v="77"/>
    <s v="M"/>
    <s v="W"/>
    <n v="203"/>
    <s v="OTHER BUSINESS"/>
    <m/>
    <m/>
    <s v="IC"/>
    <s v="Invest Cont"/>
    <n v="740"/>
    <m/>
    <m/>
    <m/>
    <s v="1500    COTNER                       AV"/>
    <m/>
    <n v="34.049500000000002"/>
    <n v="-118.4481"/>
    <n v="0"/>
    <x v="12"/>
  </r>
  <r>
    <n v="201111795"/>
    <d v="2020-07-24T00:00:00"/>
    <x v="148"/>
    <n v="915"/>
    <n v="11"/>
    <x v="7"/>
    <n v="1153"/>
    <n v="2"/>
    <n v="625"/>
    <s v="OTHER ASSAULT"/>
    <s v="0356 1822 1416 2029"/>
    <n v="69"/>
    <s v="M"/>
    <s v="O"/>
    <n v="109"/>
    <s v="PARK/PLAYGROUND"/>
    <n v="500"/>
    <s v="UNKNOWN WEAPON/OTHER WEAPON"/>
    <s v="IC"/>
    <s v="Invest Cont"/>
    <n v="625"/>
    <m/>
    <m/>
    <m/>
    <s v="LOS FELIZ"/>
    <s v="FERN DELL"/>
    <n v="34.1081"/>
    <n v="-118.3079"/>
    <n v="0"/>
    <x v="12"/>
  </r>
  <r>
    <n v="200210233"/>
    <d v="2020-05-15T00:00:00"/>
    <x v="112"/>
    <n v="2100"/>
    <n v="2"/>
    <x v="5"/>
    <n v="245"/>
    <n v="1"/>
    <n v="330"/>
    <s v="BURGLARY FROM VEHICLE"/>
    <s v="0913 0344 1307 1609 0329 1810"/>
    <n v="29"/>
    <s v="F"/>
    <s v="H"/>
    <n v="101"/>
    <s v="STREET"/>
    <m/>
    <m/>
    <s v="IC"/>
    <s v="Invest Cont"/>
    <n v="330"/>
    <m/>
    <m/>
    <m/>
    <s v="400 S  LAKE                         ST"/>
    <m/>
    <n v="34.062100000000001"/>
    <n v="-118.2747"/>
    <n v="0"/>
    <x v="12"/>
  </r>
  <r>
    <n v="200708114"/>
    <d v="2020-04-08T00:00:00"/>
    <x v="139"/>
    <n v="1845"/>
    <n v="7"/>
    <x v="0"/>
    <n v="722"/>
    <n v="1"/>
    <n v="310"/>
    <s v="BURGLARY"/>
    <n v="325"/>
    <n v="0"/>
    <s v="F"/>
    <s v="W"/>
    <n v="242"/>
    <s v="DISCOUNT STORE (99 CENT,DOLLAR,ETC."/>
    <m/>
    <m/>
    <s v="AA"/>
    <s v="Adult Arrest"/>
    <n v="310"/>
    <m/>
    <m/>
    <m/>
    <s v="8400    BEVERLY                      BL"/>
    <m/>
    <n v="34.076099999999997"/>
    <n v="-118.37309999999999"/>
    <n v="1"/>
    <x v="12"/>
  </r>
  <r>
    <n v="200413565"/>
    <d v="2020-10-07T00:00:00"/>
    <x v="276"/>
    <n v="1300"/>
    <n v="4"/>
    <x v="4"/>
    <n v="448"/>
    <n v="2"/>
    <n v="740"/>
    <s v="VANDALISM - FELONY ($400 &amp; OVER, ALL CHURCH VANDALISMS)"/>
    <n v="329"/>
    <n v="0"/>
    <s v="X"/>
    <s v="X"/>
    <n v="101"/>
    <s v="STREET"/>
    <m/>
    <m/>
    <s v="IC"/>
    <s v="Invest Cont"/>
    <n v="740"/>
    <m/>
    <m/>
    <m/>
    <s v="2800    LANCASTER                    AV"/>
    <m/>
    <n v="34.057200000000002"/>
    <n v="-118.1942"/>
    <n v="0"/>
    <x v="12"/>
  </r>
  <r>
    <n v="201206824"/>
    <d v="2020-02-10T00:00:00"/>
    <x v="159"/>
    <n v="445"/>
    <n v="12"/>
    <x v="8"/>
    <n v="1215"/>
    <n v="2"/>
    <n v="626"/>
    <s v="INTIMATE PARTNER - SIMPLE ASSAULT"/>
    <s v="2000 1814 0913"/>
    <n v="37"/>
    <s v="F"/>
    <s v="H"/>
    <n v="501"/>
    <s v="SINGLE FAMILY DWELLING"/>
    <n v="400"/>
    <s v="STRONG-ARM (HANDS, FIST, FEET OR BODILY FORCE)"/>
    <s v="IC"/>
    <s v="Invest Cont"/>
    <n v="626"/>
    <m/>
    <m/>
    <m/>
    <s v="1200 W  57TH                         ST"/>
    <m/>
    <n v="33.991"/>
    <n v="-118.2958"/>
    <n v="0"/>
    <x v="12"/>
  </r>
  <r>
    <n v="201105065"/>
    <d v="2020-01-24T00:00:00"/>
    <x v="277"/>
    <n v="1530"/>
    <n v="11"/>
    <x v="7"/>
    <n v="1148"/>
    <n v="1"/>
    <n v="341"/>
    <s v="THEFT-GRAND ($950.01 &amp; OVER)EXCPT,GUNS,FOWL,LIVESTK,PROD"/>
    <s v="0344 0385"/>
    <n v="56"/>
    <s v="M"/>
    <s v="H"/>
    <n v="101"/>
    <s v="STREET"/>
    <m/>
    <m/>
    <s v="IC"/>
    <s v="Invest Cont"/>
    <n v="341"/>
    <m/>
    <m/>
    <m/>
    <s v="200 N  AVENUE 49"/>
    <m/>
    <n v="34.104799999999997"/>
    <n v="-118.2043"/>
    <n v="0"/>
    <x v="12"/>
  </r>
  <r>
    <n v="201004415"/>
    <d v="2020-01-11T00:00:00"/>
    <x v="132"/>
    <n v="2230"/>
    <n v="10"/>
    <x v="11"/>
    <n v="1015"/>
    <n v="1"/>
    <n v="331"/>
    <s v="THEFT FROM MOTOR VEHICLE - GRAND ($950.01 AND OVER)"/>
    <s v="1300 0385"/>
    <n v="52"/>
    <s v="M"/>
    <s v="O"/>
    <n v="101"/>
    <s v="STREET"/>
    <m/>
    <m/>
    <s v="IC"/>
    <s v="Invest Cont"/>
    <n v="331"/>
    <m/>
    <m/>
    <m/>
    <s v="18400    SHERMAN                      WY"/>
    <m/>
    <n v="34.204799999999999"/>
    <n v="-118.5273"/>
    <n v="0"/>
    <x v="12"/>
  </r>
  <r>
    <n v="200817301"/>
    <d v="2020-12-07T00:00:00"/>
    <x v="53"/>
    <n v="1530"/>
    <n v="8"/>
    <x v="12"/>
    <n v="897"/>
    <n v="1"/>
    <n v="320"/>
    <s v="BURGLARY, ATTEMPTED"/>
    <s v="1822 1609 1210"/>
    <n v="54"/>
    <s v="F"/>
    <s v="W"/>
    <n v="501"/>
    <s v="SINGLE FAMILY DWELLING"/>
    <m/>
    <m/>
    <s v="IC"/>
    <s v="Invest Cont"/>
    <n v="320"/>
    <m/>
    <m/>
    <m/>
    <s v="3300 S  BEVERLY                      DR"/>
    <m/>
    <n v="34.030999999999999"/>
    <n v="-118.3989"/>
    <n v="0"/>
    <x v="12"/>
  </r>
  <r>
    <n v="201224761"/>
    <d v="2020-11-18T00:00:00"/>
    <x v="278"/>
    <n v="1940"/>
    <n v="12"/>
    <x v="8"/>
    <n v="1203"/>
    <n v="2"/>
    <n v="753"/>
    <s v="DISCHARGE FIREARMS/SHOTS FIRED"/>
    <s v="1100 1402 1407"/>
    <n v="0"/>
    <s v="X"/>
    <s v="X"/>
    <n v="101"/>
    <s v="STREET"/>
    <n v="106"/>
    <s v="UNKNOWN FIREARM"/>
    <s v="IC"/>
    <s v="Invest Cont"/>
    <n v="753"/>
    <n v="998"/>
    <m/>
    <m/>
    <s v="1500 W  50TH                         ST"/>
    <m/>
    <n v="33.998199999999997"/>
    <n v="-118.3086"/>
    <n v="0"/>
    <x v="12"/>
  </r>
  <r>
    <n v="200705874"/>
    <d v="2020-02-09T00:00:00"/>
    <x v="134"/>
    <n v="1700"/>
    <n v="7"/>
    <x v="0"/>
    <n v="762"/>
    <n v="1"/>
    <n v="310"/>
    <s v="BURGLARY"/>
    <s v="1601 0344"/>
    <n v="76"/>
    <s v="M"/>
    <s v="W"/>
    <n v="501"/>
    <s v="SINGLE FAMILY DWELLING"/>
    <m/>
    <m/>
    <s v="IC"/>
    <s v="Invest Cont"/>
    <n v="310"/>
    <m/>
    <m/>
    <m/>
    <s v="5900    PICKFORD                     ST"/>
    <m/>
    <n v="34.047800000000002"/>
    <n v="-118.3686"/>
    <n v="0"/>
    <x v="12"/>
  </r>
  <r>
    <n v="200617967"/>
    <d v="2020-11-13T00:00:00"/>
    <x v="55"/>
    <n v="1230"/>
    <n v="6"/>
    <x v="9"/>
    <n v="677"/>
    <n v="1"/>
    <n v="341"/>
    <s v="THEFT-GRAND ($950.01 &amp; OVER)EXCPT,GUNS,FOWL,LIVESTK,PROD"/>
    <s v="1822 0325"/>
    <n v="0"/>
    <s v="X"/>
    <s v="X"/>
    <n v="203"/>
    <s v="OTHER BUSINESS"/>
    <m/>
    <m/>
    <s v="IC"/>
    <s v="Invest Cont"/>
    <n v="341"/>
    <m/>
    <m/>
    <m/>
    <s v="5900    SANTA MONICA                 BL"/>
    <m/>
    <n v="34.086500000000001"/>
    <n v="-118.3169"/>
    <n v="0"/>
    <x v="12"/>
  </r>
  <r>
    <n v="201112838"/>
    <d v="2020-08-24T00:00:00"/>
    <x v="214"/>
    <n v="800"/>
    <n v="11"/>
    <x v="7"/>
    <n v="1163"/>
    <n v="2"/>
    <n v="624"/>
    <s v="BATTERY - SIMPLE ASSAULT"/>
    <s v="0206 0416 0400 0913 0432 1817"/>
    <n v="41"/>
    <s v="F"/>
    <s v="B"/>
    <n v="502"/>
    <s v="MULTI-UNIT DWELLING (APARTMENT, DUPLEX, ETC)"/>
    <n v="400"/>
    <s v="STRONG-ARM (HANDS, FIST, FEET OR BODILY FORCE)"/>
    <s v="IC"/>
    <s v="Invest Cont"/>
    <n v="624"/>
    <m/>
    <m/>
    <m/>
    <s v="1200 N  EDGEMONT                     ST"/>
    <m/>
    <n v="34.093400000000003"/>
    <n v="-118.2961"/>
    <n v="0"/>
    <x v="12"/>
  </r>
  <r>
    <n v="200512288"/>
    <d v="2020-07-26T00:00:00"/>
    <x v="279"/>
    <n v="400"/>
    <n v="5"/>
    <x v="10"/>
    <n v="532"/>
    <n v="1"/>
    <n v="330"/>
    <s v="BURGLARY FROM VEHICLE"/>
    <s v="0344 1300"/>
    <n v="21"/>
    <s v="M"/>
    <s v="H"/>
    <n v="104"/>
    <s v="DRIVEWAY"/>
    <m/>
    <m/>
    <s v="IC"/>
    <s v="Invest Cont"/>
    <n v="330"/>
    <m/>
    <m/>
    <m/>
    <s v="1200    BAY VIEW                     AV"/>
    <m/>
    <n v="33.786700000000003"/>
    <n v="-118.2705"/>
    <n v="0"/>
    <x v="12"/>
  </r>
  <r>
    <n v="200312831"/>
    <d v="2020-06-17T00:00:00"/>
    <x v="85"/>
    <n v="1700"/>
    <n v="3"/>
    <x v="2"/>
    <n v="362"/>
    <n v="1"/>
    <n v="330"/>
    <s v="BURGLARY FROM VEHICLE"/>
    <s v="0329 0344 1601 1608 1822"/>
    <n v="33"/>
    <s v="F"/>
    <s v="B"/>
    <n v="707"/>
    <s v="GARAGE/CARPORT"/>
    <m/>
    <m/>
    <s v="IC"/>
    <s v="Invest Cont"/>
    <n v="330"/>
    <m/>
    <m/>
    <m/>
    <s v="NICOLET                      AV"/>
    <s v="COCO"/>
    <n v="34.012900000000002"/>
    <n v="-118.35129999999999"/>
    <n v="0"/>
    <x v="12"/>
  </r>
  <r>
    <n v="200218879"/>
    <d v="2020-12-22T00:00:00"/>
    <x v="248"/>
    <n v="700"/>
    <n v="2"/>
    <x v="5"/>
    <n v="245"/>
    <n v="2"/>
    <n v="626"/>
    <s v="INTIMATE PARTNER - SIMPLE ASSAULT"/>
    <s v="0913 2000 1814 1810 0429 0400"/>
    <n v="32"/>
    <s v="F"/>
    <s v="B"/>
    <n v="502"/>
    <s v="MULTI-UNIT DWELLING (APARTMENT, DUPLEX, ETC)"/>
    <n v="400"/>
    <s v="STRONG-ARM (HANDS, FIST, FEET OR BODILY FORCE)"/>
    <s v="IC"/>
    <s v="Invest Cont"/>
    <n v="626"/>
    <m/>
    <m/>
    <m/>
    <s v="400 S  GRAND VIEW                   ST"/>
    <m/>
    <n v="34.063000000000002"/>
    <n v="-118.2754"/>
    <n v="0"/>
    <x v="12"/>
  </r>
  <r>
    <n v="200808920"/>
    <d v="2020-04-30T00:00:00"/>
    <x v="232"/>
    <n v="1040"/>
    <n v="8"/>
    <x v="12"/>
    <n v="817"/>
    <n v="1"/>
    <n v="210"/>
    <s v="ROBBERY"/>
    <s v="0325 0945 0344 0352 1822 2028 0443 1420"/>
    <n v="0"/>
    <s v="X"/>
    <s v="X"/>
    <n v="203"/>
    <s v="OTHER BUSINESS"/>
    <n v="500"/>
    <s v="UNKNOWN WEAPON/OTHER WEAPON"/>
    <s v="IC"/>
    <s v="Invest Cont"/>
    <n v="210"/>
    <m/>
    <m/>
    <m/>
    <s v="10800    WEYBURN                      AV"/>
    <m/>
    <n v="34.0623"/>
    <n v="-118.4434"/>
    <n v="0"/>
    <x v="12"/>
  </r>
  <r>
    <n v="200121312"/>
    <d v="2020-11-20T00:00:00"/>
    <x v="113"/>
    <n v="100"/>
    <n v="1"/>
    <x v="1"/>
    <n v="162"/>
    <n v="2"/>
    <n v="740"/>
    <s v="VANDALISM - FELONY ($400 &amp; OVER, ALL CHURCH VANDALISMS)"/>
    <n v="329"/>
    <n v="24"/>
    <s v="F"/>
    <s v="B"/>
    <n v="122"/>
    <s v="VEHICLE, PASSENGER/TRUCK"/>
    <m/>
    <m/>
    <s v="IC"/>
    <s v="Invest Cont"/>
    <n v="740"/>
    <m/>
    <m/>
    <m/>
    <s v="300 W  9TH                          ST"/>
    <m/>
    <n v="34.046199999999999"/>
    <n v="-118.2585"/>
    <n v="0"/>
    <x v="12"/>
  </r>
  <r>
    <n v="200410794"/>
    <d v="2020-07-15T00:00:00"/>
    <x v="110"/>
    <n v="1100"/>
    <n v="4"/>
    <x v="4"/>
    <n v="464"/>
    <n v="1"/>
    <n v="331"/>
    <s v="THEFT FROM MOTOR VEHICLE - GRAND ($950.01 AND OVER)"/>
    <n v="344"/>
    <n v="46"/>
    <s v="M"/>
    <s v="H"/>
    <n v="101"/>
    <s v="STREET"/>
    <m/>
    <m/>
    <s v="IC"/>
    <s v="Invest Cont"/>
    <n v="331"/>
    <m/>
    <m/>
    <m/>
    <s v="CESAR E CHAVEZ               AV"/>
    <s v="CHICAGO"/>
    <n v="34.047899999999998"/>
    <n v="-118.2103"/>
    <n v="0"/>
    <x v="12"/>
  </r>
  <r>
    <n v="200306510"/>
    <d v="2020-02-11T00:00:00"/>
    <x v="99"/>
    <n v="2120"/>
    <n v="3"/>
    <x v="2"/>
    <n v="396"/>
    <n v="2"/>
    <n v="624"/>
    <s v="BATTERY - SIMPLE ASSAULT"/>
    <s v="0416 0446 0913 1266 0329"/>
    <n v="43"/>
    <s v="M"/>
    <s v="B"/>
    <n v="518"/>
    <s v="TRANSITIONAL HOUSING/HALFWAY HOUSE"/>
    <n v="400"/>
    <s v="STRONG-ARM (HANDS, FIST, FEET OR BODILY FORCE)"/>
    <s v="IC"/>
    <s v="Invest Cont"/>
    <n v="624"/>
    <m/>
    <m/>
    <m/>
    <s v="4200 S  HOOVER                       ST"/>
    <m/>
    <n v="34.007300000000001"/>
    <n v="-118.2894"/>
    <n v="0"/>
    <x v="12"/>
  </r>
  <r>
    <n v="201307641"/>
    <d v="2020-03-05T00:00:00"/>
    <x v="244"/>
    <n v="1200"/>
    <n v="13"/>
    <x v="6"/>
    <n v="1342"/>
    <n v="1"/>
    <n v="510"/>
    <s v="VEHICLE - STOLEN"/>
    <m/>
    <n v="0"/>
    <m/>
    <m/>
    <n v="101"/>
    <s v="STREET"/>
    <m/>
    <m/>
    <s v="IC"/>
    <s v="Invest Cont"/>
    <n v="510"/>
    <m/>
    <m/>
    <m/>
    <s v="100 E  36TH                         ST"/>
    <m/>
    <n v="34.017099999999999"/>
    <n v="-118.2736"/>
    <n v="0"/>
    <x v="12"/>
  </r>
  <r>
    <n v="200111785"/>
    <d v="2020-05-16T00:00:00"/>
    <x v="280"/>
    <n v="1150"/>
    <n v="1"/>
    <x v="1"/>
    <n v="154"/>
    <n v="2"/>
    <n v="624"/>
    <s v="BATTERY - SIMPLE ASSAULT"/>
    <s v="0305 0416 0913"/>
    <n v="2"/>
    <s v="M"/>
    <s v="B"/>
    <n v="102"/>
    <s v="SIDEWALK"/>
    <n v="400"/>
    <s v="STRONG-ARM (HANDS, FIST, FEET OR BODILY FORCE)"/>
    <s v="IC"/>
    <s v="Invest Cont"/>
    <n v="624"/>
    <m/>
    <m/>
    <m/>
    <s v="500 S  MAIN                         ST"/>
    <m/>
    <n v="34.046700000000001"/>
    <n v="-118.24850000000001"/>
    <n v="0"/>
    <x v="12"/>
  </r>
  <r>
    <n v="201222324"/>
    <d v="2020-10-10T00:00:00"/>
    <x v="95"/>
    <n v="2200"/>
    <n v="12"/>
    <x v="8"/>
    <n v="1283"/>
    <n v="1"/>
    <n v="510"/>
    <s v="VEHICLE - STOLEN"/>
    <m/>
    <n v="0"/>
    <m/>
    <m/>
    <n v="101"/>
    <s v="STREET"/>
    <m/>
    <m/>
    <s v="IC"/>
    <s v="Invest Cont"/>
    <n v="510"/>
    <m/>
    <m/>
    <m/>
    <s v="9600 S  WESTERN                      AV"/>
    <m/>
    <n v="33.948"/>
    <n v="-118.309"/>
    <n v="0"/>
    <x v="12"/>
  </r>
  <r>
    <n v="201110029"/>
    <d v="2020-06-03T00:00:00"/>
    <x v="14"/>
    <n v="1710"/>
    <n v="11"/>
    <x v="7"/>
    <n v="1161"/>
    <n v="1"/>
    <n v="480"/>
    <s v="BIKE - STOLEN"/>
    <s v="0397 0344"/>
    <n v="27"/>
    <s v="F"/>
    <s v="O"/>
    <n v="501"/>
    <s v="SINGLE FAMILY DWELLING"/>
    <m/>
    <m/>
    <s v="IC"/>
    <s v="Invest Cont"/>
    <n v="480"/>
    <m/>
    <m/>
    <m/>
    <s v="1200 N  MARIPOSA                     AV"/>
    <m/>
    <n v="34.0931"/>
    <n v="-118.29940000000001"/>
    <n v="0"/>
    <x v="12"/>
  </r>
  <r>
    <n v="200704537"/>
    <d v="2020-01-11T00:00:00"/>
    <x v="281"/>
    <n v="1845"/>
    <n v="7"/>
    <x v="0"/>
    <n v="734"/>
    <n v="2"/>
    <n v="624"/>
    <s v="BATTERY - SIMPLE ASSAULT"/>
    <s v="0416 1501"/>
    <n v="63"/>
    <s v="F"/>
    <s v="W"/>
    <n v="203"/>
    <s v="OTHER BUSINESS"/>
    <n v="400"/>
    <s v="STRONG-ARM (HANDS, FIST, FEET OR BODILY FORCE)"/>
    <s v="IC"/>
    <s v="Invest Cont"/>
    <n v="624"/>
    <m/>
    <m/>
    <m/>
    <s v="6200 W  3RD                          ST"/>
    <m/>
    <n v="34.070799999999998"/>
    <n v="-118.3563"/>
    <n v="0"/>
    <x v="12"/>
  </r>
  <r>
    <n v="201223034"/>
    <d v="2020-10-21T00:00:00"/>
    <x v="212"/>
    <n v="1200"/>
    <n v="12"/>
    <x v="8"/>
    <n v="1265"/>
    <n v="2"/>
    <n v="888"/>
    <s v="TRESPASSING"/>
    <n v="1822"/>
    <n v="0"/>
    <s v="X"/>
    <s v="X"/>
    <n v="502"/>
    <s v="MULTI-UNIT DWELLING (APARTMENT, DUPLEX, ETC)"/>
    <m/>
    <m/>
    <s v="IC"/>
    <s v="Invest Cont"/>
    <n v="888"/>
    <m/>
    <m/>
    <m/>
    <s v="1300 W  MANCHESTER                   AV"/>
    <m/>
    <n v="33.96"/>
    <n v="-118.29859999999999"/>
    <n v="0"/>
    <x v="12"/>
  </r>
  <r>
    <n v="201107834"/>
    <d v="2020-03-28T00:00:00"/>
    <x v="7"/>
    <n v="2130"/>
    <n v="11"/>
    <x v="7"/>
    <n v="1128"/>
    <n v="2"/>
    <n v="740"/>
    <s v="VANDALISM - FELONY ($400 &amp; OVER, ALL CHURCH VANDALISMS)"/>
    <n v="329"/>
    <n v="0"/>
    <s v="X"/>
    <s v="X"/>
    <n v="402"/>
    <s v="MARKET"/>
    <m/>
    <m/>
    <s v="IC"/>
    <s v="Invest Cont"/>
    <n v="740"/>
    <m/>
    <m/>
    <m/>
    <s v="600 N  AVENUE 64"/>
    <m/>
    <n v="34.122500000000002"/>
    <n v="-118.1818"/>
    <n v="0"/>
    <x v="12"/>
  </r>
  <r>
    <n v="200410168"/>
    <d v="2020-06-25T00:00:00"/>
    <x v="10"/>
    <n v="10"/>
    <n v="4"/>
    <x v="4"/>
    <n v="473"/>
    <n v="2"/>
    <n v="745"/>
    <s v="VANDALISM - MISDEAMEANOR ($399 OR UNDER)"/>
    <s v="0329 1300"/>
    <n v="32"/>
    <s v="F"/>
    <s v="H"/>
    <n v="101"/>
    <s v="STREET"/>
    <m/>
    <m/>
    <s v="IC"/>
    <s v="Invest Cont"/>
    <n v="745"/>
    <m/>
    <m/>
    <m/>
    <s v="SOTO                         ST"/>
    <s v="INEZ                         ST"/>
    <n v="34.036499999999997"/>
    <n v="-118.2144"/>
    <n v="0"/>
    <x v="12"/>
  </r>
  <r>
    <n v="200114908"/>
    <d v="2020-07-16T00:00:00"/>
    <x v="110"/>
    <n v="2045"/>
    <n v="1"/>
    <x v="1"/>
    <n v="101"/>
    <n v="2"/>
    <n v="354"/>
    <s v="THEFT OF IDENTITY"/>
    <s v="0930 0377"/>
    <n v="28"/>
    <s v="F"/>
    <s v="O"/>
    <n v="501"/>
    <s v="SINGLE FAMILY DWELLING"/>
    <m/>
    <m/>
    <s v="IC"/>
    <s v="Invest Cont"/>
    <n v="354"/>
    <m/>
    <m/>
    <m/>
    <s v="900    WHITE KNOLL                  DR"/>
    <m/>
    <n v="34.067100000000003"/>
    <n v="-118.2483"/>
    <n v="0"/>
    <x v="12"/>
  </r>
  <r>
    <n v="200712242"/>
    <d v="2020-07-31T00:00:00"/>
    <x v="266"/>
    <n v="5"/>
    <n v="7"/>
    <x v="0"/>
    <n v="784"/>
    <n v="1"/>
    <n v="510"/>
    <s v="VEHICLE - STOLEN"/>
    <m/>
    <n v="0"/>
    <m/>
    <m/>
    <n v="101"/>
    <s v="STREET"/>
    <m/>
    <m/>
    <s v="IC"/>
    <s v="Invest Cont"/>
    <n v="510"/>
    <m/>
    <m/>
    <m/>
    <s v="5000 W  21ST                         ST"/>
    <m/>
    <n v="34.038499999999999"/>
    <n v="-118.3485"/>
    <n v="0"/>
    <x v="12"/>
  </r>
  <r>
    <n v="200817762"/>
    <d v="2020-12-20T00:00:00"/>
    <x v="236"/>
    <n v="1430"/>
    <n v="8"/>
    <x v="12"/>
    <n v="882"/>
    <n v="1"/>
    <n v="331"/>
    <s v="THEFT FROM MOTOR VEHICLE - GRAND ($950.01 AND OVER)"/>
    <s v="0344 1822 0385 1309 1602 1420"/>
    <n v="49"/>
    <s v="F"/>
    <s v="O"/>
    <n v="101"/>
    <s v="STREET"/>
    <m/>
    <m/>
    <s v="IC"/>
    <s v="Invest Cont"/>
    <n v="331"/>
    <m/>
    <m/>
    <m/>
    <s v="11400    MISSISSIPPI                  AV"/>
    <m/>
    <n v="34.0379"/>
    <n v="-118.4453"/>
    <n v="0"/>
    <x v="12"/>
  </r>
  <r>
    <n v="200308567"/>
    <d v="2020-03-14T00:00:00"/>
    <x v="124"/>
    <n v="2250"/>
    <n v="3"/>
    <x v="2"/>
    <n v="375"/>
    <n v="2"/>
    <n v="624"/>
    <s v="BATTERY - SIMPLE ASSAULT"/>
    <s v="1822 0416 0446 0419"/>
    <n v="28"/>
    <s v="F"/>
    <s v="H"/>
    <n v="222"/>
    <s v="LAUNDROMAT"/>
    <n v="400"/>
    <s v="STRONG-ARM (HANDS, FIST, FEET OR BODILY FORCE)"/>
    <s v="IC"/>
    <s v="Invest Cont"/>
    <n v="624"/>
    <m/>
    <m/>
    <m/>
    <s v="3800 S  WESTERN                      AV"/>
    <m/>
    <n v="34.014600000000002"/>
    <n v="-118.313"/>
    <n v="0"/>
    <x v="12"/>
  </r>
  <r>
    <n v="200119622"/>
    <d v="2020-10-17T00:00:00"/>
    <x v="201"/>
    <n v="1200"/>
    <n v="1"/>
    <x v="1"/>
    <n v="182"/>
    <n v="1"/>
    <n v="330"/>
    <s v="BURGLARY FROM VEHICLE"/>
    <s v="1606 0344 1822 1300"/>
    <n v="23"/>
    <s v="M"/>
    <s v="W"/>
    <n v="707"/>
    <s v="GARAGE/CARPORT"/>
    <m/>
    <m/>
    <s v="IC"/>
    <s v="Invest Cont"/>
    <n v="330"/>
    <m/>
    <m/>
    <m/>
    <s v="1000 S  FLOWER                       ST"/>
    <m/>
    <n v="34.043799999999997"/>
    <n v="-118.2634"/>
    <n v="0"/>
    <x v="12"/>
  </r>
  <r>
    <n v="200211437"/>
    <d v="2020-06-14T00:00:00"/>
    <x v="282"/>
    <n v="1"/>
    <n v="2"/>
    <x v="5"/>
    <n v="249"/>
    <n v="2"/>
    <n v="668"/>
    <s v="EMBEZZLEMENT, GRAND THEFT ($950.01 &amp; OVER)"/>
    <s v="0344 0348 1817"/>
    <n v="0"/>
    <s v="M"/>
    <s v="O"/>
    <n v="101"/>
    <s v="STREET"/>
    <m/>
    <m/>
    <s v="IC"/>
    <s v="Invest Cont"/>
    <n v="668"/>
    <m/>
    <m/>
    <m/>
    <s v="600    ST PAUL                      AV"/>
    <m/>
    <n v="34.0535"/>
    <n v="-118.26090000000001"/>
    <n v="0"/>
    <x v="12"/>
  </r>
  <r>
    <n v="200415682"/>
    <d v="2020-12-06T00:00:00"/>
    <x v="121"/>
    <n v="2130"/>
    <n v="4"/>
    <x v="4"/>
    <n v="407"/>
    <n v="2"/>
    <n v="900"/>
    <s v="VIOLATION OF COURT ORDER"/>
    <s v="2038 0913 0562 2004"/>
    <n v="67"/>
    <s v="F"/>
    <s v="H"/>
    <n v="501"/>
    <s v="SINGLE FAMILY DWELLING"/>
    <n v="400"/>
    <s v="STRONG-ARM (HANDS, FIST, FEET OR BODILY FORCE)"/>
    <s v="IC"/>
    <s v="Invest Cont"/>
    <n v="900"/>
    <m/>
    <m/>
    <m/>
    <s v="3900    MONTEREY                     RD"/>
    <m/>
    <n v="34.091799999999999"/>
    <n v="-118.1887"/>
    <n v="0"/>
    <x v="12"/>
  </r>
  <r>
    <n v="200904935"/>
    <d v="2020-01-23T00:00:00"/>
    <x v="45"/>
    <n v="1450"/>
    <n v="9"/>
    <x v="3"/>
    <n v="914"/>
    <n v="1"/>
    <n v="440"/>
    <s v="THEFT PLAIN - PETTY ($950 &amp; UNDER)"/>
    <s v="0394 0344"/>
    <n v="30"/>
    <s v="F"/>
    <s v="H"/>
    <n v="119"/>
    <s v="PORCH, RESIDENTIAL"/>
    <m/>
    <m/>
    <s v="IC"/>
    <s v="Invest Cont"/>
    <n v="440"/>
    <m/>
    <m/>
    <m/>
    <s v="15100    SHERMAN                      WY"/>
    <m/>
    <n v="34.2012"/>
    <n v="-118.4618"/>
    <n v="0"/>
    <x v="12"/>
  </r>
  <r>
    <n v="200518024"/>
    <d v="2020-12-20T00:00:00"/>
    <x v="248"/>
    <n v="1630"/>
    <n v="5"/>
    <x v="10"/>
    <n v="517"/>
    <n v="2"/>
    <n v="626"/>
    <s v="INTIMATE PARTNER - SIMPLE ASSAULT"/>
    <s v="0913 0444 1813 2000 2002"/>
    <n v="33"/>
    <s v="F"/>
    <s v="H"/>
    <n v="502"/>
    <s v="MULTI-UNIT DWELLING (APARTMENT, DUPLEX, ETC)"/>
    <n v="400"/>
    <s v="STRONG-ARM (HANDS, FIST, FEET OR BODILY FORCE)"/>
    <s v="AA"/>
    <s v="Adult Arrest"/>
    <n v="626"/>
    <m/>
    <m/>
    <m/>
    <s v="1000    BROAD                        AV"/>
    <m/>
    <n v="33.783000000000001"/>
    <n v="-118.261"/>
    <n v="1"/>
    <x v="12"/>
  </r>
  <r>
    <n v="201209427"/>
    <d v="2020-03-19T00:00:00"/>
    <x v="104"/>
    <n v="1300"/>
    <n v="12"/>
    <x v="8"/>
    <n v="1208"/>
    <n v="2"/>
    <n v="745"/>
    <s v="VANDALISM - MISDEAMEANOR ($399 OR UNDER)"/>
    <s v="1300 0329 1822"/>
    <n v="26"/>
    <s v="F"/>
    <s v="H"/>
    <n v="122"/>
    <s v="VEHICLE, PASSENGER/TRUCK"/>
    <m/>
    <m/>
    <s v="IC"/>
    <s v="Invest Cont"/>
    <n v="745"/>
    <m/>
    <m/>
    <m/>
    <s v="600 W  49TH                         ST"/>
    <m/>
    <n v="33.998800000000003"/>
    <n v="-118.2842"/>
    <n v="0"/>
    <x v="12"/>
  </r>
  <r>
    <n v="200411004"/>
    <d v="2020-07-21T00:00:00"/>
    <x v="264"/>
    <n v="1900"/>
    <n v="4"/>
    <x v="4"/>
    <n v="443"/>
    <n v="1"/>
    <n v="230"/>
    <s v="ASSAULT WITH DEADLY WEAPON, AGGRAVATED ASSAULT"/>
    <s v="1218 0447 0334 1822"/>
    <n v="56"/>
    <s v="M"/>
    <s v="H"/>
    <n v="101"/>
    <s v="STREET"/>
    <n v="306"/>
    <s v="ROCK/THROWN OBJECT"/>
    <s v="IC"/>
    <s v="Invest Cont"/>
    <n v="230"/>
    <m/>
    <m/>
    <m/>
    <s v="CESAR E CHAVEZ               AV"/>
    <s v="SOTO                         ST"/>
    <n v="34.060899999999997"/>
    <n v="-118.2052"/>
    <n v="0"/>
    <x v="12"/>
  </r>
  <r>
    <n v="200913246"/>
    <d v="2020-08-08T00:00:00"/>
    <x v="283"/>
    <n v="1900"/>
    <n v="9"/>
    <x v="3"/>
    <n v="905"/>
    <n v="1"/>
    <n v="230"/>
    <s v="ASSAULT WITH DEADLY WEAPON, AGGRAVATED ASSAULT"/>
    <s v="0416 0446 0408 1822 1402 0411"/>
    <n v="19"/>
    <s v="M"/>
    <s v="H"/>
    <n v="108"/>
    <s v="PARKING LOT"/>
    <n v="207"/>
    <s v="OTHER KNIFE"/>
    <s v="AA"/>
    <s v="Adult Arrest"/>
    <n v="230"/>
    <n v="998"/>
    <m/>
    <m/>
    <s v="VAN NUYS"/>
    <s v="SHERMAN                      WY"/>
    <n v="34.2012"/>
    <n v="-118.4487"/>
    <n v="1"/>
    <x v="12"/>
  </r>
  <r>
    <n v="200705401"/>
    <d v="2020-01-30T00:00:00"/>
    <x v="225"/>
    <n v="1800"/>
    <n v="7"/>
    <x v="0"/>
    <n v="787"/>
    <n v="1"/>
    <n v="440"/>
    <s v="THEFT PLAIN - PETTY ($950 &amp; UNDER)"/>
    <n v="344"/>
    <n v="22"/>
    <s v="M"/>
    <s v="B"/>
    <n v="101"/>
    <s v="STREET"/>
    <m/>
    <m/>
    <s v="IC"/>
    <s v="Invest Cont"/>
    <n v="440"/>
    <m/>
    <m/>
    <m/>
    <s v="2300    CRENSHAW                     BL"/>
    <m/>
    <n v="34.037500000000001"/>
    <n v="-118.33499999999999"/>
    <n v="0"/>
    <x v="12"/>
  </r>
  <r>
    <n v="201214563"/>
    <d v="2020-06-12T00:00:00"/>
    <x v="226"/>
    <n v="800"/>
    <n v="12"/>
    <x v="8"/>
    <n v="1268"/>
    <n v="1"/>
    <n v="341"/>
    <s v="THEFT-GRAND ($950.01 &amp; OVER)EXCPT,GUNS,FOWL,LIVESTK,PROD"/>
    <s v="0344 1822 1309 0342"/>
    <n v="0"/>
    <s v="X"/>
    <s v="X"/>
    <n v="402"/>
    <s v="MARKET"/>
    <m/>
    <m/>
    <s v="IC"/>
    <s v="Invest Cont"/>
    <n v="341"/>
    <m/>
    <m/>
    <m/>
    <s v="8200 S  SAN PEDRO                    ST"/>
    <m/>
    <n v="33.963999999999999"/>
    <n v="-118.2739"/>
    <n v="0"/>
    <x v="12"/>
  </r>
  <r>
    <n v="200213814"/>
    <d v="2020-08-17T00:00:00"/>
    <x v="116"/>
    <n v="1900"/>
    <n v="2"/>
    <x v="5"/>
    <n v="266"/>
    <n v="2"/>
    <n v="740"/>
    <s v="VANDALISM - FELONY ($400 &amp; OVER, ALL CHURCH VANDALISMS)"/>
    <s v="0329 0603 0913 0311 2004 1202"/>
    <n v="85"/>
    <s v="F"/>
    <s v="H"/>
    <n v="502"/>
    <s v="MULTI-UNIT DWELLING (APARTMENT, DUPLEX, ETC)"/>
    <n v="500"/>
    <s v="UNKNOWN WEAPON/OTHER WEAPON"/>
    <s v="AA"/>
    <s v="Adult Arrest"/>
    <n v="740"/>
    <m/>
    <m/>
    <m/>
    <s v="800 S  UNION                        AV"/>
    <m/>
    <n v="34.053100000000001"/>
    <n v="-118.27379999999999"/>
    <n v="1"/>
    <x v="12"/>
  </r>
  <r>
    <n v="200100882"/>
    <d v="2020-07-07T00:00:00"/>
    <x v="6"/>
    <n v="2020"/>
    <n v="1"/>
    <x v="1"/>
    <n v="174"/>
    <n v="1"/>
    <n v="330"/>
    <s v="BURGLARY FROM VEHICLE"/>
    <s v="0344 2004 1822 0321 1402 1605 1414"/>
    <n v="0"/>
    <s v="X"/>
    <s v="X"/>
    <n v="203"/>
    <s v="OTHER BUSINESS"/>
    <m/>
    <m/>
    <s v="AA"/>
    <s v="Adult Arrest"/>
    <n v="330"/>
    <n v="998"/>
    <m/>
    <m/>
    <s v="8TH"/>
    <s v="LOS ANGELES"/>
    <n v="34.041899999999998"/>
    <n v="-118.25230000000001"/>
    <n v="1"/>
    <x v="12"/>
  </r>
  <r>
    <n v="201009466"/>
    <d v="2020-05-28T00:00:00"/>
    <x v="44"/>
    <n v="1200"/>
    <n v="10"/>
    <x v="11"/>
    <n v="1047"/>
    <n v="2"/>
    <n v="649"/>
    <s v="DOCUMENT FORGERY / STOLEN FELONY"/>
    <s v="0923 1822"/>
    <n v="33"/>
    <s v="F"/>
    <s v="O"/>
    <n v="501"/>
    <s v="SINGLE FAMILY DWELLING"/>
    <m/>
    <m/>
    <s v="IC"/>
    <s v="Invest Cont"/>
    <n v="649"/>
    <m/>
    <m/>
    <m/>
    <s v="5600    WHITE OAK                    AV"/>
    <m/>
    <n v="34.1723"/>
    <n v="-118.5185"/>
    <n v="0"/>
    <x v="12"/>
  </r>
  <r>
    <n v="200614849"/>
    <d v="2020-09-02T00:00:00"/>
    <x v="145"/>
    <n v="2000"/>
    <n v="6"/>
    <x v="9"/>
    <n v="667"/>
    <n v="1"/>
    <n v="230"/>
    <s v="ASSAULT WITH DEADLY WEAPON, AGGRAVATED ASSAULT"/>
    <s v="1218 0416 1822"/>
    <n v="21"/>
    <s v="F"/>
    <s v="H"/>
    <n v="101"/>
    <s v="STREET"/>
    <n v="106"/>
    <s v="UNKNOWN FIREARM"/>
    <s v="IC"/>
    <s v="Invest Cont"/>
    <n v="230"/>
    <m/>
    <m/>
    <m/>
    <s v="SUNSET"/>
    <s v="VAN NESS"/>
    <n v="34.098100000000002"/>
    <n v="-118.3158"/>
    <n v="0"/>
    <x v="12"/>
  </r>
  <r>
    <n v="200613294"/>
    <d v="2020-07-31T00:00:00"/>
    <x v="8"/>
    <n v="1915"/>
    <n v="6"/>
    <x v="9"/>
    <n v="636"/>
    <n v="1"/>
    <n v="761"/>
    <s v="BRANDISH WEAPON"/>
    <s v="0334 1822"/>
    <n v="27"/>
    <s v="M"/>
    <s v="B"/>
    <n v="102"/>
    <s v="SIDEWALK"/>
    <n v="102"/>
    <s v="HAND GUN"/>
    <s v="AO"/>
    <s v="Adult Other"/>
    <n v="761"/>
    <m/>
    <m/>
    <m/>
    <s v="HOLLYWOOD                    BL"/>
    <s v="WHITLEY                      AV"/>
    <n v="34.101599999999998"/>
    <n v="-118.33329999999999"/>
    <n v="0"/>
    <x v="12"/>
  </r>
  <r>
    <n v="200210888"/>
    <d v="2020-06-02T00:00:00"/>
    <x v="177"/>
    <n v="900"/>
    <n v="2"/>
    <x v="5"/>
    <n v="248"/>
    <n v="2"/>
    <n v="664"/>
    <s v="BUNCO, PETTY THEFT"/>
    <s v="1822 0800 0701 1900"/>
    <n v="28"/>
    <s v="F"/>
    <s v="H"/>
    <n v="502"/>
    <s v="MULTI-UNIT DWELLING (APARTMENT, DUPLEX, ETC)"/>
    <m/>
    <m/>
    <s v="IC"/>
    <s v="Invest Cont"/>
    <n v="664"/>
    <m/>
    <m/>
    <m/>
    <s v="400    WITMER                       ST"/>
    <m/>
    <n v="34.057600000000001"/>
    <n v="-118.26439999999999"/>
    <n v="0"/>
    <x v="12"/>
  </r>
  <r>
    <n v="200122480"/>
    <d v="2020-12-17T00:00:00"/>
    <x v="210"/>
    <n v="1815"/>
    <n v="1"/>
    <x v="1"/>
    <n v="185"/>
    <n v="1"/>
    <n v="330"/>
    <s v="BURGLARY FROM VEHICLE"/>
    <s v="1307 0344 0329 1609 1822 1403"/>
    <n v="23"/>
    <s v="M"/>
    <s v="W"/>
    <n v="108"/>
    <s v="PARKING LOT"/>
    <m/>
    <m/>
    <s v="IC"/>
    <s v="Invest Cont"/>
    <n v="330"/>
    <m/>
    <m/>
    <m/>
    <s v="900 S  BROADWAY"/>
    <m/>
    <n v="34.041899999999998"/>
    <n v="-118.2564"/>
    <n v="0"/>
    <x v="12"/>
  </r>
  <r>
    <n v="200811623"/>
    <d v="2020-07-08T00:00:00"/>
    <x v="6"/>
    <n v="2000"/>
    <n v="8"/>
    <x v="12"/>
    <n v="823"/>
    <n v="1"/>
    <n v="510"/>
    <s v="VEHICLE - STOLEN"/>
    <m/>
    <n v="0"/>
    <m/>
    <m/>
    <n v="101"/>
    <s v="STREET"/>
    <m/>
    <m/>
    <s v="IC"/>
    <s v="Invest Cont"/>
    <n v="510"/>
    <m/>
    <m/>
    <m/>
    <s v="15200    EARLHAM                      ST"/>
    <m/>
    <n v="34.0364"/>
    <n v="-118.5254"/>
    <n v="0"/>
    <x v="12"/>
  </r>
  <r>
    <n v="200120187"/>
    <d v="2020-10-28T00:00:00"/>
    <x v="229"/>
    <n v="1700"/>
    <n v="1"/>
    <x v="1"/>
    <n v="162"/>
    <n v="1"/>
    <n v="341"/>
    <s v="THEFT-GRAND ($950.01 &amp; OVER)EXCPT,GUNS,FOWL,LIVESTK,PROD"/>
    <s v="0344 1202 1822 0352 0346 0305"/>
    <n v="67"/>
    <s v="M"/>
    <s v="W"/>
    <n v="102"/>
    <s v="SIDEWALK"/>
    <m/>
    <m/>
    <s v="IC"/>
    <s v="Invest Cont"/>
    <n v="341"/>
    <m/>
    <m/>
    <m/>
    <s v="7TH"/>
    <s v="GRAND"/>
    <n v="34.0473"/>
    <n v="-118.25660000000001"/>
    <n v="0"/>
    <x v="12"/>
  </r>
  <r>
    <n v="200911999"/>
    <d v="2020-07-05T00:00:00"/>
    <x v="11"/>
    <n v="2330"/>
    <n v="9"/>
    <x v="3"/>
    <n v="916"/>
    <n v="2"/>
    <n v="900"/>
    <s v="VIOLATION OF COURT ORDER"/>
    <s v="0913 2038"/>
    <n v="57"/>
    <s v="M"/>
    <s v="H"/>
    <n v="502"/>
    <s v="MULTI-UNIT DWELLING (APARTMENT, DUPLEX, ETC)"/>
    <m/>
    <m/>
    <s v="IC"/>
    <s v="Invest Cont"/>
    <n v="900"/>
    <m/>
    <m/>
    <m/>
    <s v="7000    COSTELLO                     AV"/>
    <m/>
    <n v="34.197600000000001"/>
    <n v="-118.4378"/>
    <n v="0"/>
    <x v="12"/>
  </r>
  <r>
    <n v="200211831"/>
    <d v="2020-06-26T00:00:00"/>
    <x v="66"/>
    <n v="1800"/>
    <n v="2"/>
    <x v="5"/>
    <n v="279"/>
    <n v="2"/>
    <n v="624"/>
    <s v="BATTERY - SIMPLE ASSAULT"/>
    <s v="0603 0416 0446 0319 0913"/>
    <n v="54"/>
    <s v="M"/>
    <s v="H"/>
    <n v="502"/>
    <s v="MULTI-UNIT DWELLING (APARTMENT, DUPLEX, ETC)"/>
    <n v="400"/>
    <s v="STRONG-ARM (HANDS, FIST, FEET OR BODILY FORCE)"/>
    <s v="AO"/>
    <s v="Adult Other"/>
    <n v="624"/>
    <m/>
    <m/>
    <m/>
    <s v="900 S  ALBANY                       ST"/>
    <m/>
    <n v="34.049199999999999"/>
    <n v="-118.2702"/>
    <n v="0"/>
    <x v="12"/>
  </r>
  <r>
    <n v="201112727"/>
    <d v="2020-08-21T00:00:00"/>
    <x v="183"/>
    <n v="50"/>
    <n v="11"/>
    <x v="7"/>
    <n v="1189"/>
    <n v="2"/>
    <n v="900"/>
    <s v="VIOLATION OF COURT ORDER"/>
    <s v="2038 0913 0360 1202"/>
    <n v="77"/>
    <s v="F"/>
    <s v="H"/>
    <n v="501"/>
    <s v="SINGLE FAMILY DWELLING"/>
    <m/>
    <m/>
    <s v="AO"/>
    <s v="Adult Other"/>
    <n v="900"/>
    <m/>
    <m/>
    <m/>
    <s v="3400    MARMION                      WY"/>
    <m/>
    <n v="34.086399999999998"/>
    <n v="-118.21550000000001"/>
    <n v="0"/>
    <x v="12"/>
  </r>
  <r>
    <n v="201105588"/>
    <d v="2020-02-06T00:00:00"/>
    <x v="134"/>
    <n v="1500"/>
    <n v="11"/>
    <x v="7"/>
    <n v="1172"/>
    <n v="1"/>
    <n v="310"/>
    <s v="BURGLARY"/>
    <s v="0321 0344 1607"/>
    <n v="77"/>
    <s v="M"/>
    <s v="W"/>
    <n v="502"/>
    <s v="MULTI-UNIT DWELLING (APARTMENT, DUPLEX, ETC)"/>
    <m/>
    <m/>
    <s v="IC"/>
    <s v="Invest Cont"/>
    <n v="310"/>
    <m/>
    <m/>
    <m/>
    <s v="2300    DUANE                        ST"/>
    <m/>
    <n v="34.091099999999997"/>
    <n v="-118.2619"/>
    <n v="0"/>
    <x v="12"/>
  </r>
  <r>
    <n v="200711696"/>
    <d v="2020-07-14T00:00:00"/>
    <x v="284"/>
    <n v="1235"/>
    <n v="7"/>
    <x v="0"/>
    <n v="705"/>
    <n v="2"/>
    <n v="624"/>
    <s v="BATTERY - SIMPLE ASSAULT"/>
    <s v="0400 0416 1309 1218"/>
    <n v="44"/>
    <s v="M"/>
    <s v="W"/>
    <n v="102"/>
    <s v="SIDEWALK"/>
    <n v="400"/>
    <s v="STRONG-ARM (HANDS, FIST, FEET OR BODILY FORCE)"/>
    <s v="IC"/>
    <s v="Invest Cont"/>
    <n v="624"/>
    <m/>
    <m/>
    <m/>
    <s v="FORMOSA                      AV"/>
    <s v="ROMAINE"/>
    <n v="34.088900000000002"/>
    <n v="-118.3462"/>
    <n v="0"/>
    <x v="12"/>
  </r>
  <r>
    <n v="200518007"/>
    <d v="2020-12-20T00:00:00"/>
    <x v="236"/>
    <n v="2200"/>
    <n v="5"/>
    <x v="10"/>
    <n v="562"/>
    <n v="1"/>
    <n v="510"/>
    <s v="VEHICLE - STOLEN"/>
    <m/>
    <n v="0"/>
    <m/>
    <m/>
    <n v="101"/>
    <s v="STREET"/>
    <m/>
    <m/>
    <s v="IC"/>
    <s v="Invest Cont"/>
    <n v="510"/>
    <m/>
    <m/>
    <m/>
    <s v="1200 W  9TH                          ST"/>
    <m/>
    <n v="33.7361"/>
    <n v="-118.3039"/>
    <n v="0"/>
    <x v="12"/>
  </r>
  <r>
    <n v="200411203"/>
    <d v="2020-07-27T00:00:00"/>
    <x v="279"/>
    <n v="2355"/>
    <n v="4"/>
    <x v="4"/>
    <n v="489"/>
    <n v="1"/>
    <n v="510"/>
    <s v="VEHICLE - STOLEN"/>
    <m/>
    <n v="0"/>
    <m/>
    <m/>
    <n v="101"/>
    <s v="STREET"/>
    <m/>
    <m/>
    <s v="IC"/>
    <s v="Invest Cont"/>
    <n v="510"/>
    <m/>
    <m/>
    <m/>
    <s v="2700    WYNWOOD                      LN"/>
    <m/>
    <n v="34.026400000000002"/>
    <n v="-118.2171"/>
    <n v="0"/>
    <x v="12"/>
  </r>
  <r>
    <n v="200808108"/>
    <d v="2020-04-06T00:00:00"/>
    <x v="136"/>
    <n v="1"/>
    <n v="8"/>
    <x v="12"/>
    <n v="835"/>
    <n v="1"/>
    <n v="480"/>
    <s v="BIKE - STOLEN"/>
    <s v="0344 0346"/>
    <n v="35"/>
    <s v="M"/>
    <s v="K"/>
    <n v="101"/>
    <s v="STREET"/>
    <m/>
    <m/>
    <s v="IC"/>
    <s v="Invest Cont"/>
    <n v="480"/>
    <m/>
    <m/>
    <m/>
    <s v="CAMDEN                       AV"/>
    <s v="SANTA MONICA                 BL"/>
    <n v="34.048099999999998"/>
    <n v="-118.4421"/>
    <n v="0"/>
    <x v="12"/>
  </r>
  <r>
    <n v="200109311"/>
    <d v="2020-03-17T00:00:00"/>
    <x v="285"/>
    <n v="445"/>
    <n v="1"/>
    <x v="1"/>
    <n v="111"/>
    <n v="1"/>
    <n v="230"/>
    <s v="ASSAULT WITH DEADLY WEAPON, AGGRAVATED ASSAULT"/>
    <s v="0302 1820 0334 0913"/>
    <n v="26"/>
    <s v="F"/>
    <s v="B"/>
    <n v="502"/>
    <s v="MULTI-UNIT DWELLING (APARTMENT, DUPLEX, ETC)"/>
    <n v="102"/>
    <s v="HAND GUN"/>
    <s v="IC"/>
    <s v="Invest Cont"/>
    <n v="230"/>
    <m/>
    <m/>
    <m/>
    <s v="500 N  FIGUEROA                     ST"/>
    <m/>
    <n v="34.061700000000002"/>
    <n v="-118.2469"/>
    <n v="0"/>
    <x v="12"/>
  </r>
  <r>
    <n v="201011299"/>
    <d v="2020-07-23T00:00:00"/>
    <x v="286"/>
    <n v="930"/>
    <n v="10"/>
    <x v="11"/>
    <n v="1041"/>
    <n v="2"/>
    <n v="900"/>
    <s v="VIOLATION OF COURT ORDER"/>
    <s v="0913 2021 1202 2038 0555"/>
    <n v="70"/>
    <s v="F"/>
    <s v="W"/>
    <n v="501"/>
    <s v="SINGLE FAMILY DWELLING"/>
    <m/>
    <m/>
    <s v="AO"/>
    <s v="Adult Other"/>
    <n v="900"/>
    <m/>
    <m/>
    <m/>
    <s v="5900    JULIAN                       LN"/>
    <m/>
    <n v="34.177599999999998"/>
    <n v="-118.55410000000001"/>
    <n v="0"/>
    <x v="12"/>
  </r>
  <r>
    <n v="200320956"/>
    <d v="2020-11-27T00:00:00"/>
    <x v="287"/>
    <n v="800"/>
    <n v="3"/>
    <x v="2"/>
    <n v="308"/>
    <n v="1"/>
    <n v="510"/>
    <s v="VEHICLE - STOLEN"/>
    <m/>
    <n v="0"/>
    <m/>
    <m/>
    <n v="101"/>
    <s v="STREET"/>
    <m/>
    <m/>
    <s v="IC"/>
    <s v="Invest Cont"/>
    <n v="510"/>
    <m/>
    <m/>
    <m/>
    <s v="22ND                         ST"/>
    <s v="UNION                        AV"/>
    <n v="34.035699999999999"/>
    <n v="-118.2829"/>
    <n v="0"/>
    <x v="12"/>
  </r>
  <r>
    <n v="200714797"/>
    <d v="2020-10-11T00:00:00"/>
    <x v="155"/>
    <n v="1140"/>
    <n v="7"/>
    <x v="0"/>
    <n v="711"/>
    <n v="2"/>
    <n v="745"/>
    <s v="VANDALISM - MISDEAMEANOR ($399 OR UNDER)"/>
    <n v="329"/>
    <n v="80"/>
    <s v="F"/>
    <s v="W"/>
    <n v="101"/>
    <s v="STREET"/>
    <m/>
    <m/>
    <s v="IC"/>
    <s v="Invest Cont"/>
    <n v="745"/>
    <m/>
    <m/>
    <m/>
    <s v="300 N  ALFRED                       ST"/>
    <m/>
    <n v="34.076099999999997"/>
    <n v="-118.3753"/>
    <n v="0"/>
    <x v="12"/>
  </r>
  <r>
    <n v="200905915"/>
    <d v="2020-02-11T00:00:00"/>
    <x v="159"/>
    <n v="1700"/>
    <n v="9"/>
    <x v="3"/>
    <n v="904"/>
    <n v="1"/>
    <n v="330"/>
    <s v="BURGLARY FROM VEHICLE"/>
    <s v="1302 1307"/>
    <n v="29"/>
    <s v="M"/>
    <s v="H"/>
    <n v="101"/>
    <s v="STREET"/>
    <n v="500"/>
    <s v="UNKNOWN WEAPON/OTHER WEAPON"/>
    <s v="IC"/>
    <s v="Invest Cont"/>
    <n v="330"/>
    <m/>
    <m/>
    <m/>
    <s v="14600    SATICOY                      ST"/>
    <m/>
    <n v="34.208399999999997"/>
    <n v="-118.4599"/>
    <n v="0"/>
    <x v="12"/>
  </r>
  <r>
    <n v="200913093"/>
    <d v="2020-08-04T00:00:00"/>
    <x v="288"/>
    <n v="800"/>
    <n v="9"/>
    <x v="3"/>
    <n v="914"/>
    <n v="1"/>
    <n v="420"/>
    <s v="THEFT FROM MOTOR VEHICLE - PETTY ($950 &amp; UNDER)"/>
    <m/>
    <n v="0"/>
    <m/>
    <m/>
    <n v="101"/>
    <s v="STREET"/>
    <m/>
    <m/>
    <s v="IC"/>
    <s v="Invest Cont"/>
    <n v="420"/>
    <m/>
    <m/>
    <m/>
    <s v="14900    VANOWEN                      ST"/>
    <m/>
    <n v="34.197600000000001"/>
    <n v="-118.45740000000001"/>
    <n v="0"/>
    <x v="12"/>
  </r>
  <r>
    <n v="200706789"/>
    <d v="2020-02-24T00:00:00"/>
    <x v="254"/>
    <n v="1"/>
    <n v="7"/>
    <x v="0"/>
    <n v="753"/>
    <n v="2"/>
    <n v="354"/>
    <s v="THEFT OF IDENTITY"/>
    <s v="0930 1822"/>
    <n v="30"/>
    <s v="M"/>
    <s v="W"/>
    <n v="501"/>
    <s v="SINGLE FAMILY DWELLING"/>
    <m/>
    <m/>
    <s v="IC"/>
    <s v="Invest Cont"/>
    <n v="354"/>
    <m/>
    <m/>
    <m/>
    <s v="1000 S  OGDEN                        DR"/>
    <m/>
    <n v="34.057400000000001"/>
    <n v="-118.36190000000001"/>
    <n v="0"/>
    <x v="12"/>
  </r>
  <r>
    <n v="200814291"/>
    <d v="2020-09-20T00:00:00"/>
    <x v="237"/>
    <n v="130"/>
    <n v="8"/>
    <x v="12"/>
    <n v="802"/>
    <n v="2"/>
    <n v="624"/>
    <s v="BATTERY - SIMPLE ASSAULT"/>
    <s v="0400 0401 0446"/>
    <n v="25"/>
    <s v="F"/>
    <s v="W"/>
    <n v="501"/>
    <s v="SINGLE FAMILY DWELLING"/>
    <n v="400"/>
    <s v="STRONG-ARM (HANDS, FIST, FEET OR BODILY FORCE)"/>
    <s v="AO"/>
    <s v="Adult Other"/>
    <n v="624"/>
    <m/>
    <m/>
    <m/>
    <s v="1300    MARINETTE                    RD"/>
    <m/>
    <n v="34.054000000000002"/>
    <n v="-118.51909999999999"/>
    <n v="0"/>
    <x v="12"/>
  </r>
  <r>
    <n v="201206297"/>
    <d v="2020-02-02T00:00:00"/>
    <x v="169"/>
    <n v="2000"/>
    <n v="12"/>
    <x v="8"/>
    <n v="1259"/>
    <n v="1"/>
    <n v="510"/>
    <s v="VEHICLE - STOLEN"/>
    <m/>
    <n v="0"/>
    <m/>
    <m/>
    <n v="101"/>
    <s v="STREET"/>
    <m/>
    <m/>
    <s v="IC"/>
    <s v="Invest Cont"/>
    <n v="510"/>
    <m/>
    <m/>
    <m/>
    <s v="7600 S  CENTRAL                      AV"/>
    <m/>
    <n v="33.9711"/>
    <n v="-118.2629"/>
    <n v="0"/>
    <x v="12"/>
  </r>
  <r>
    <n v="200507569"/>
    <d v="2020-03-24T00:00:00"/>
    <x v="285"/>
    <n v="2200"/>
    <n v="5"/>
    <x v="10"/>
    <n v="524"/>
    <n v="2"/>
    <n v="930"/>
    <s v="CRIMINAL THREATS - NO WEAPON DISPLAYED"/>
    <s v="1822 0906 0446 0342 0416 0417 0421 1218"/>
    <n v="34"/>
    <s v="M"/>
    <s v="H"/>
    <n v="102"/>
    <s v="SIDEWALK"/>
    <n v="400"/>
    <s v="STRONG-ARM (HANDS, FIST, FEET OR BODILY FORCE)"/>
    <s v="IC"/>
    <s v="Invest Cont"/>
    <n v="930"/>
    <m/>
    <m/>
    <m/>
    <s v="700    KING                         AV"/>
    <m/>
    <n v="33.777799999999999"/>
    <n v="-118.2753"/>
    <n v="0"/>
    <x v="12"/>
  </r>
  <r>
    <n v="200517068"/>
    <d v="2020-11-23T00:00:00"/>
    <x v="47"/>
    <n v="1100"/>
    <n v="5"/>
    <x v="10"/>
    <n v="526"/>
    <n v="2"/>
    <n v="740"/>
    <s v="VANDALISM - FELONY ($400 &amp; OVER, ALL CHURCH VANDALISMS)"/>
    <s v="0329 1202 1300"/>
    <n v="60"/>
    <s v="F"/>
    <s v="H"/>
    <n v="122"/>
    <s v="VEHICLE, PASSENGER/TRUCK"/>
    <m/>
    <m/>
    <s v="IC"/>
    <s v="Invest Cont"/>
    <n v="740"/>
    <m/>
    <m/>
    <m/>
    <s v="ANAHEIM"/>
    <s v="FRIES"/>
    <n v="33.779800000000002"/>
    <n v="-118.2651"/>
    <n v="0"/>
    <x v="12"/>
  </r>
  <r>
    <n v="201115225"/>
    <d v="2020-10-29T00:00:00"/>
    <x v="178"/>
    <n v="530"/>
    <n v="11"/>
    <x v="7"/>
    <n v="1177"/>
    <n v="1"/>
    <n v="510"/>
    <s v="VEHICLE - STOLEN"/>
    <m/>
    <n v="0"/>
    <m/>
    <m/>
    <n v="108"/>
    <s v="PARKING LOT"/>
    <m/>
    <m/>
    <s v="IC"/>
    <s v="Invest Cont"/>
    <n v="510"/>
    <m/>
    <m/>
    <m/>
    <s v="2200 N  FIGUEROA                     ST"/>
    <m/>
    <n v="34.0884"/>
    <n v="-118.22580000000001"/>
    <n v="0"/>
    <x v="12"/>
  </r>
  <r>
    <n v="201206986"/>
    <d v="2020-02-11T00:00:00"/>
    <x v="99"/>
    <n v="10"/>
    <n v="12"/>
    <x v="8"/>
    <n v="1257"/>
    <n v="1"/>
    <n v="210"/>
    <s v="ROBBERY"/>
    <s v="1822 0344 0342"/>
    <n v="28"/>
    <s v="F"/>
    <s v="H"/>
    <n v="501"/>
    <s v="SINGLE FAMILY DWELLING"/>
    <n v="400"/>
    <s v="STRONG-ARM (HANDS, FIST, FEET OR BODILY FORCE)"/>
    <s v="IC"/>
    <s v="Invest Cont"/>
    <n v="210"/>
    <m/>
    <m/>
    <m/>
    <s v="400 W  79TH                         ST"/>
    <m/>
    <n v="33.969299999999997"/>
    <n v="-118.285"/>
    <n v="0"/>
    <x v="12"/>
  </r>
  <r>
    <n v="200912584"/>
    <d v="2020-07-20T00:00:00"/>
    <x v="12"/>
    <n v="1445"/>
    <n v="9"/>
    <x v="3"/>
    <n v="935"/>
    <n v="1"/>
    <n v="230"/>
    <s v="ASSAULT WITH DEADLY WEAPON, AGGRAVATED ASSAULT"/>
    <s v="1300 0447 2004 1310 1822"/>
    <n v="46"/>
    <s v="M"/>
    <s v="W"/>
    <n v="101"/>
    <s v="STREET"/>
    <n v="212"/>
    <s v="BOTTLE"/>
    <s v="IC"/>
    <s v="Invest Cont"/>
    <n v="230"/>
    <m/>
    <m/>
    <m/>
    <s v="VICTORY                      BL"/>
    <s v="TYRONE"/>
    <n v="34.186700000000002"/>
    <n v="-118.4443"/>
    <n v="0"/>
    <x v="12"/>
  </r>
  <r>
    <n v="200517191"/>
    <d v="2020-11-28T00:00:00"/>
    <x v="289"/>
    <n v="1500"/>
    <n v="5"/>
    <x v="10"/>
    <n v="511"/>
    <n v="1"/>
    <n v="815"/>
    <s v="SEXUAL PENETRATION W/FOREIGN OBJECT"/>
    <s v="0503 0515 0556 0522 0913"/>
    <n v="34"/>
    <s v="F"/>
    <s v="H"/>
    <n v="501"/>
    <s v="SINGLE FAMILY DWELLING"/>
    <n v="400"/>
    <s v="STRONG-ARM (HANDS, FIST, FEET OR BODILY FORCE)"/>
    <s v="IC"/>
    <s v="Invest Cont"/>
    <n v="815"/>
    <m/>
    <m/>
    <m/>
    <s v="1600    256TH                        ST"/>
    <m/>
    <n v="33.791499999999999"/>
    <n v="-118.3043"/>
    <n v="0"/>
    <x v="12"/>
  </r>
  <r>
    <n v="200508143"/>
    <d v="2020-04-11T00:00:00"/>
    <x v="290"/>
    <n v="2000"/>
    <n v="5"/>
    <x v="10"/>
    <n v="566"/>
    <n v="1"/>
    <n v="510"/>
    <s v="VEHICLE - STOLEN"/>
    <m/>
    <n v="0"/>
    <m/>
    <m/>
    <n v="101"/>
    <s v="STREET"/>
    <m/>
    <m/>
    <s v="IC"/>
    <s v="Invest Cont"/>
    <n v="510"/>
    <m/>
    <m/>
    <m/>
    <s v="200 W  12TH                         ST"/>
    <m/>
    <n v="33.7333"/>
    <n v="-118.2814"/>
    <n v="0"/>
    <x v="12"/>
  </r>
  <r>
    <n v="200304718"/>
    <d v="2020-01-13T00:00:00"/>
    <x v="222"/>
    <n v="400"/>
    <n v="3"/>
    <x v="2"/>
    <n v="312"/>
    <n v="1"/>
    <n v="121"/>
    <s v="RAPE, FORCIBLE"/>
    <s v="0913 0510 1415 1206"/>
    <n v="19"/>
    <s v="F"/>
    <s v="H"/>
    <n v="501"/>
    <s v="SINGLE FAMILY DWELLING"/>
    <n v="400"/>
    <s v="STRONG-ARM (HANDS, FIST, FEET OR BODILY FORCE)"/>
    <s v="IC"/>
    <s v="Invest Cont"/>
    <n v="121"/>
    <m/>
    <m/>
    <m/>
    <s v="ALSACE                       AV"/>
    <s v="N  ADAMS                        BL"/>
    <n v="34.032499999999999"/>
    <n v="-118.3557"/>
    <n v="0"/>
    <x v="12"/>
  </r>
  <r>
    <n v="200616545"/>
    <d v="2020-10-09T00:00:00"/>
    <x v="95"/>
    <n v="500"/>
    <n v="6"/>
    <x v="9"/>
    <n v="647"/>
    <n v="1"/>
    <n v="440"/>
    <s v="THEFT PLAIN - PETTY ($950 &amp; UNDER)"/>
    <s v="0344 0913"/>
    <n v="20"/>
    <s v="F"/>
    <s v="B"/>
    <n v="501"/>
    <s v="SINGLE FAMILY DWELLING"/>
    <m/>
    <m/>
    <s v="IC"/>
    <s v="Invest Cont"/>
    <n v="440"/>
    <m/>
    <m/>
    <m/>
    <s v="1500 N  BRONSON                      AV"/>
    <m/>
    <n v="34.097999999999999"/>
    <n v="-118.318"/>
    <n v="0"/>
    <x v="12"/>
  </r>
  <r>
    <n v="201112958"/>
    <d v="2020-08-27T00:00:00"/>
    <x v="223"/>
    <n v="1600"/>
    <n v="11"/>
    <x v="7"/>
    <n v="1151"/>
    <n v="1"/>
    <n v="210"/>
    <s v="ROBBERY"/>
    <s v="0400 0416 0344 2034"/>
    <n v="61"/>
    <s v="M"/>
    <s v="H"/>
    <n v="101"/>
    <s v="STREET"/>
    <n v="400"/>
    <s v="STRONG-ARM (HANDS, FIST, FEET OR BODILY FORCE)"/>
    <s v="IC"/>
    <s v="Invest Cont"/>
    <n v="210"/>
    <m/>
    <m/>
    <m/>
    <s v="4800 W  HOLLYWOOD                    BL"/>
    <m/>
    <n v="34.101799999999997"/>
    <n v="-118.2953"/>
    <n v="0"/>
    <x v="12"/>
  </r>
  <r>
    <n v="200508041"/>
    <d v="2020-04-08T00:00:00"/>
    <x v="139"/>
    <n v="345"/>
    <n v="5"/>
    <x v="10"/>
    <n v="563"/>
    <n v="2"/>
    <n v="626"/>
    <s v="INTIMATE PARTNER - SIMPLE ASSAULT"/>
    <s v="0432 0913 1813 2000 0356 0416"/>
    <n v="38"/>
    <s v="F"/>
    <s v="H"/>
    <n v="502"/>
    <s v="MULTI-UNIT DWELLING (APARTMENT, DUPLEX, ETC)"/>
    <n v="400"/>
    <s v="STRONG-ARM (HANDS, FIST, FEET OR BODILY FORCE)"/>
    <s v="AO"/>
    <s v="Adult Other"/>
    <n v="626"/>
    <m/>
    <m/>
    <m/>
    <s v="700 W  17TH                         ST"/>
    <m/>
    <n v="33.7288"/>
    <n v="-118.2929"/>
    <n v="0"/>
    <x v="12"/>
  </r>
  <r>
    <n v="200506941"/>
    <d v="2020-03-09T00:00:00"/>
    <x v="73"/>
    <n v="1800"/>
    <n v="5"/>
    <x v="10"/>
    <n v="569"/>
    <n v="1"/>
    <n v="510"/>
    <s v="VEHICLE - STOLEN"/>
    <m/>
    <n v="0"/>
    <m/>
    <m/>
    <n v="108"/>
    <s v="PARKING LOT"/>
    <m/>
    <m/>
    <s v="IC"/>
    <s v="Invest Cont"/>
    <n v="510"/>
    <m/>
    <m/>
    <m/>
    <s v="2700    MINER                        ST"/>
    <m/>
    <n v="33.720999999999997"/>
    <n v="-118.2764"/>
    <n v="0"/>
    <x v="12"/>
  </r>
  <r>
    <n v="201304825"/>
    <d v="2020-01-15T00:00:00"/>
    <x v="81"/>
    <n v="1200"/>
    <n v="13"/>
    <x v="6"/>
    <n v="1311"/>
    <n v="1"/>
    <n v="510"/>
    <s v="VEHICLE - STOLEN"/>
    <m/>
    <n v="0"/>
    <m/>
    <m/>
    <n v="208"/>
    <s v="AUTO SALES LOT"/>
    <m/>
    <m/>
    <s v="IC"/>
    <s v="Invest Cont"/>
    <n v="510"/>
    <m/>
    <m/>
    <m/>
    <s v="2000 S  FIGUEROA                     ST"/>
    <m/>
    <n v="34.033499999999997"/>
    <n v="-118.27370000000001"/>
    <n v="0"/>
    <x v="12"/>
  </r>
  <r>
    <n v="200405424"/>
    <d v="2020-02-06T00:00:00"/>
    <x v="253"/>
    <n v="1400"/>
    <n v="4"/>
    <x v="4"/>
    <n v="402"/>
    <n v="1"/>
    <n v="310"/>
    <s v="BURGLARY"/>
    <s v="0344 0329"/>
    <n v="0"/>
    <s v="M"/>
    <s v="W"/>
    <n v="725"/>
    <s v="GOVERNMENT FACILITY (FEDERAL,STATE, COUNTY &amp; CITY)"/>
    <m/>
    <m/>
    <s v="IC"/>
    <s v="Invest Cont"/>
    <n v="310"/>
    <m/>
    <m/>
    <m/>
    <s v="6700    MARMION                      WY"/>
    <m/>
    <n v="34.092300000000002"/>
    <n v="-118.1978"/>
    <n v="0"/>
    <x v="12"/>
  </r>
  <r>
    <n v="200512756"/>
    <d v="2020-08-07T00:00:00"/>
    <x v="283"/>
    <n v="1935"/>
    <n v="5"/>
    <x v="10"/>
    <n v="503"/>
    <n v="2"/>
    <n v="624"/>
    <s v="BATTERY - SIMPLE ASSAULT"/>
    <s v="1206 1309 1822 0429 0444 1202 1218"/>
    <n v="63"/>
    <s v="M"/>
    <s v="H"/>
    <n v="301"/>
    <s v="GAS STATION"/>
    <n v="400"/>
    <s v="STRONG-ARM (HANDS, FIST, FEET OR BODILY FORCE)"/>
    <s v="IC"/>
    <s v="Invest Cont"/>
    <n v="624"/>
    <m/>
    <m/>
    <m/>
    <s v="900 W  PACIFIC COAST                HY"/>
    <m/>
    <n v="33.7941"/>
    <n v="-118.29"/>
    <n v="0"/>
    <x v="12"/>
  </r>
  <r>
    <n v="200716533"/>
    <d v="2020-11-30T00:00:00"/>
    <x v="291"/>
    <n v="1130"/>
    <n v="7"/>
    <x v="0"/>
    <n v="745"/>
    <n v="2"/>
    <n v="740"/>
    <s v="VANDALISM - FELONY ($400 &amp; OVER, ALL CHURCH VANDALISMS)"/>
    <n v="329"/>
    <n v="42"/>
    <s v="M"/>
    <s v="H"/>
    <n v="101"/>
    <s v="STREET"/>
    <m/>
    <m/>
    <s v="IC"/>
    <s v="Invest Cont"/>
    <n v="740"/>
    <m/>
    <m/>
    <m/>
    <s v="SAN VICENTE                  BL"/>
    <s v="COCHRAN                      AV"/>
    <n v="34.052700000000002"/>
    <n v="-118.3509"/>
    <n v="0"/>
    <x v="12"/>
  </r>
  <r>
    <n v="200908411"/>
    <d v="2020-04-13T00:00:00"/>
    <x v="292"/>
    <n v="1320"/>
    <n v="9"/>
    <x v="3"/>
    <n v="971"/>
    <n v="1"/>
    <n v="310"/>
    <s v="BURGLARY"/>
    <s v="1606 0314 1402 2004"/>
    <n v="63"/>
    <s v="F"/>
    <s v="B"/>
    <n v="501"/>
    <s v="SINGLE FAMILY DWELLING"/>
    <m/>
    <m/>
    <s v="AA"/>
    <s v="Adult Arrest"/>
    <n v="310"/>
    <n v="998"/>
    <m/>
    <m/>
    <s v="14900    VENTURA                      BL"/>
    <m/>
    <n v="34.156399999999998"/>
    <n v="-118.46299999999999"/>
    <n v="1"/>
    <x v="12"/>
  </r>
  <r>
    <n v="200407318"/>
    <d v="2020-03-27T00:00:00"/>
    <x v="7"/>
    <n v="315"/>
    <n v="4"/>
    <x v="4"/>
    <n v="422"/>
    <n v="2"/>
    <n v="740"/>
    <s v="VANDALISM - FELONY ($400 &amp; OVER, ALL CHURCH VANDALISMS)"/>
    <n v="329"/>
    <n v="40"/>
    <s v="M"/>
    <s v="O"/>
    <n v="203"/>
    <s v="OTHER BUSINESS"/>
    <m/>
    <m/>
    <s v="IC"/>
    <s v="Invest Cont"/>
    <n v="740"/>
    <m/>
    <m/>
    <m/>
    <s v="2600 N  BROADWAY"/>
    <m/>
    <n v="34.073599999999999"/>
    <n v="-118.21559999999999"/>
    <n v="0"/>
    <x v="12"/>
  </r>
  <r>
    <n v="200811367"/>
    <d v="2020-07-01T00:00:00"/>
    <x v="138"/>
    <n v="1000"/>
    <n v="8"/>
    <x v="12"/>
    <n v="828"/>
    <n v="2"/>
    <n v="745"/>
    <s v="VANDALISM - MISDEAMEANOR ($399 OR UNDER)"/>
    <n v="329"/>
    <n v="0"/>
    <s v="X"/>
    <s v="X"/>
    <n v="502"/>
    <s v="MULTI-UNIT DWELLING (APARTMENT, DUPLEX, ETC)"/>
    <m/>
    <m/>
    <s v="IC"/>
    <s v="Invest Cont"/>
    <n v="745"/>
    <m/>
    <m/>
    <m/>
    <s v="10500    WILSHIRE                     BL"/>
    <m/>
    <n v="34.064900000000002"/>
    <n v="-118.4372"/>
    <n v="0"/>
    <x v="12"/>
  </r>
  <r>
    <n v="200216757"/>
    <d v="2020-10-27T00:00:00"/>
    <x v="161"/>
    <n v="600"/>
    <n v="2"/>
    <x v="5"/>
    <n v="261"/>
    <n v="2"/>
    <n v="354"/>
    <s v="THEFT OF IDENTITY"/>
    <s v="0100 0930 0928"/>
    <n v="56"/>
    <s v="M"/>
    <s v="K"/>
    <n v="502"/>
    <s v="MULTI-UNIT DWELLING (APARTMENT, DUPLEX, ETC)"/>
    <m/>
    <m/>
    <s v="IC"/>
    <s v="Invest Cont"/>
    <n v="354"/>
    <m/>
    <m/>
    <m/>
    <s v="700 S  CORONADO                     ST"/>
    <m/>
    <n v="34.058399999999999"/>
    <n v="-118.2824"/>
    <n v="0"/>
    <x v="12"/>
  </r>
  <r>
    <n v="201005802"/>
    <d v="2020-02-11T00:00:00"/>
    <x v="159"/>
    <n v="1143"/>
    <n v="10"/>
    <x v="11"/>
    <n v="1029"/>
    <n v="2"/>
    <n v="956"/>
    <s v="LETTERS, LEWD  -  TELEPHONE CALLS, LEWD"/>
    <n v="1501"/>
    <n v="44"/>
    <s v="M"/>
    <s v="O"/>
    <n v="502"/>
    <s v="MULTI-UNIT DWELLING (APARTMENT, DUPLEX, ETC)"/>
    <m/>
    <m/>
    <s v="AO"/>
    <s v="Adult Other"/>
    <n v="956"/>
    <m/>
    <m/>
    <m/>
    <s v="7000    WOODLEY                      AV"/>
    <m/>
    <n v="34.197600000000001"/>
    <n v="-118.4837"/>
    <n v="0"/>
    <x v="12"/>
  </r>
  <r>
    <n v="201306017"/>
    <d v="2020-02-06T00:00:00"/>
    <x v="134"/>
    <n v="930"/>
    <n v="13"/>
    <x v="6"/>
    <n v="1364"/>
    <n v="2"/>
    <n v="624"/>
    <s v="BATTERY - SIMPLE ASSAULT"/>
    <n v="446"/>
    <n v="18"/>
    <s v="M"/>
    <s v="H"/>
    <n v="101"/>
    <s v="STREET"/>
    <n v="400"/>
    <s v="STRONG-ARM (HANDS, FIST, FEET OR BODILY FORCE)"/>
    <s v="IC"/>
    <s v="Invest Cont"/>
    <n v="624"/>
    <m/>
    <m/>
    <m/>
    <s v="CENTRAL                      AV"/>
    <s v="51ST                         ST"/>
    <n v="33.996699999999997"/>
    <n v="-118.2565"/>
    <n v="0"/>
    <x v="12"/>
  </r>
  <r>
    <n v="201214933"/>
    <d v="2020-06-18T00:00:00"/>
    <x v="255"/>
    <n v="100"/>
    <n v="12"/>
    <x v="8"/>
    <n v="1255"/>
    <n v="1"/>
    <n v="210"/>
    <s v="ROBBERY"/>
    <s v="0344 0342 1822 0355 0908"/>
    <n v="24"/>
    <s v="M"/>
    <s v="H"/>
    <n v="101"/>
    <s v="STREET"/>
    <n v="102"/>
    <s v="HAND GUN"/>
    <s v="IC"/>
    <s v="Invest Cont"/>
    <n v="210"/>
    <m/>
    <m/>
    <m/>
    <s v="1300 W  78TH                         ST"/>
    <m/>
    <n v="33.9694"/>
    <n v="-118.29810000000001"/>
    <n v="0"/>
    <x v="12"/>
  </r>
  <r>
    <n v="200406517"/>
    <d v="2020-03-04T00:00:00"/>
    <x v="216"/>
    <n v="1405"/>
    <n v="4"/>
    <x v="4"/>
    <n v="491"/>
    <n v="2"/>
    <n v="740"/>
    <s v="VANDALISM - FELONY ($400 &amp; OVER, ALL CHURCH VANDALISMS)"/>
    <s v="0329 1300 1307"/>
    <n v="47"/>
    <s v="F"/>
    <s v="H"/>
    <n v="108"/>
    <s v="PARKING LOT"/>
    <m/>
    <m/>
    <s v="IC"/>
    <s v="Invest Cont"/>
    <n v="740"/>
    <m/>
    <m/>
    <m/>
    <s v="2600 E  OLYMPIC                      BL"/>
    <m/>
    <n v="34.025300000000001"/>
    <n v="-118.22239999999999"/>
    <n v="0"/>
    <x v="12"/>
  </r>
  <r>
    <n v="200410977"/>
    <d v="2020-07-20T00:00:00"/>
    <x v="21"/>
    <n v="1330"/>
    <n v="4"/>
    <x v="4"/>
    <n v="463"/>
    <n v="1"/>
    <n v="310"/>
    <s v="BURGLARY"/>
    <s v="0344 0329 1602"/>
    <n v="0"/>
    <s v="M"/>
    <s v="W"/>
    <n v="704"/>
    <s v="ELEMENTARY SCHOOL"/>
    <m/>
    <m/>
    <s v="IC"/>
    <s v="Invest Cont"/>
    <n v="310"/>
    <m/>
    <m/>
    <m/>
    <s v="1900 E  2ND                          ST"/>
    <m/>
    <n v="34.045000000000002"/>
    <n v="-118.2165"/>
    <n v="0"/>
    <x v="12"/>
  </r>
  <r>
    <n v="200710724"/>
    <d v="2020-06-19T00:00:00"/>
    <x v="293"/>
    <n v="1330"/>
    <n v="7"/>
    <x v="0"/>
    <n v="705"/>
    <n v="1"/>
    <n v="310"/>
    <s v="BURGLARY"/>
    <s v="0344 1606"/>
    <n v="54"/>
    <s v="M"/>
    <s v="W"/>
    <n v="501"/>
    <s v="SINGLE FAMILY DWELLING"/>
    <m/>
    <m/>
    <s v="IC"/>
    <s v="Invest Cont"/>
    <n v="310"/>
    <m/>
    <m/>
    <m/>
    <s v="600 N  ALTA VISTA                   BL"/>
    <m/>
    <n v="34.081899999999997"/>
    <n v="-118.34739999999999"/>
    <n v="0"/>
    <x v="12"/>
  </r>
  <r>
    <n v="200714668"/>
    <d v="2020-10-08T00:00:00"/>
    <x v="186"/>
    <n v="1340"/>
    <n v="7"/>
    <x v="0"/>
    <n v="745"/>
    <n v="1"/>
    <n v="440"/>
    <s v="THEFT PLAIN - PETTY ($950 &amp; UNDER)"/>
    <n v="344"/>
    <n v="33"/>
    <s v="F"/>
    <s v="B"/>
    <n v="720"/>
    <s v="JUNIOR HIGH SCHOOL"/>
    <m/>
    <m/>
    <s v="IC"/>
    <s v="Invest Cont"/>
    <n v="440"/>
    <m/>
    <m/>
    <m/>
    <s v="5200 W  OLYMPIC                      BL"/>
    <m/>
    <n v="34.057200000000002"/>
    <n v="-118.3428"/>
    <n v="0"/>
    <x v="12"/>
  </r>
  <r>
    <n v="200120169"/>
    <d v="2020-10-28T00:00:00"/>
    <x v="229"/>
    <n v="1600"/>
    <n v="1"/>
    <x v="1"/>
    <n v="153"/>
    <n v="1"/>
    <n v="310"/>
    <s v="BURGLARY"/>
    <s v="0344 0329 0397 1602 1607 1822 1414"/>
    <n v="32"/>
    <s v="M"/>
    <s v="W"/>
    <n v="118"/>
    <s v="CONSTRUCTION SITE"/>
    <m/>
    <m/>
    <s v="IC"/>
    <s v="Invest Cont"/>
    <n v="310"/>
    <m/>
    <m/>
    <m/>
    <s v="600 S  BROADWAY"/>
    <m/>
    <n v="34.045900000000003"/>
    <n v="-118.2526"/>
    <n v="0"/>
    <x v="12"/>
  </r>
  <r>
    <n v="200515535"/>
    <d v="2020-10-20T00:00:00"/>
    <x v="160"/>
    <n v="1007"/>
    <n v="5"/>
    <x v="10"/>
    <n v="564"/>
    <n v="1"/>
    <n v="510"/>
    <s v="VEHICLE - STOLEN"/>
    <m/>
    <n v="0"/>
    <m/>
    <m/>
    <n v="108"/>
    <s v="PARKING LOT"/>
    <m/>
    <m/>
    <s v="AA"/>
    <s v="Adult Arrest"/>
    <n v="510"/>
    <m/>
    <m/>
    <m/>
    <s v="200 W  6TH                          ST"/>
    <m/>
    <n v="33.738700000000001"/>
    <n v="-118.2814"/>
    <n v="1"/>
    <x v="12"/>
  </r>
  <r>
    <n v="201008887"/>
    <d v="2020-05-10T00:00:00"/>
    <x v="52"/>
    <n v="2030"/>
    <n v="10"/>
    <x v="11"/>
    <n v="1004"/>
    <n v="1"/>
    <n v="341"/>
    <s v="THEFT-GRAND ($950.01 &amp; OVER)EXCPT,GUNS,FOWL,LIVESTK,PROD"/>
    <s v="1822 0344 1202"/>
    <n v="60"/>
    <s v="F"/>
    <s v="B"/>
    <n v="502"/>
    <s v="MULTI-UNIT DWELLING (APARTMENT, DUPLEX, ETC)"/>
    <m/>
    <m/>
    <s v="IC"/>
    <s v="Invest Cont"/>
    <n v="341"/>
    <m/>
    <m/>
    <m/>
    <s v="7700    RESEDA                       BL"/>
    <m/>
    <n v="34.2102"/>
    <n v="-118.5361"/>
    <n v="0"/>
    <x v="12"/>
  </r>
  <r>
    <n v="201013600"/>
    <d v="2020-09-30T00:00:00"/>
    <x v="294"/>
    <n v="1900"/>
    <n v="10"/>
    <x v="11"/>
    <n v="1025"/>
    <n v="2"/>
    <n v="627"/>
    <s v="CHILD ABUSE (PHYSICAL) - SIMPLE ASSAULT"/>
    <s v="0913 0553 0552 0400 0416 0417 1420"/>
    <n v="9"/>
    <s v="M"/>
    <s v="O"/>
    <n v="502"/>
    <s v="MULTI-UNIT DWELLING (APARTMENT, DUPLEX, ETC)"/>
    <n v="400"/>
    <s v="STRONG-ARM (HANDS, FIST, FEET OR BODILY FORCE)"/>
    <s v="AO"/>
    <s v="Adult Other"/>
    <n v="627"/>
    <m/>
    <m/>
    <m/>
    <s v="18300    VANOWEN                      ST"/>
    <m/>
    <n v="34.197499999999998"/>
    <n v="-118.5273"/>
    <n v="0"/>
    <x v="12"/>
  </r>
  <r>
    <n v="201111371"/>
    <d v="2020-07-13T00:00:00"/>
    <x v="295"/>
    <n v="1420"/>
    <n v="11"/>
    <x v="7"/>
    <n v="1148"/>
    <n v="2"/>
    <n v="888"/>
    <s v="TRESPASSING"/>
    <s v="1501 2021"/>
    <n v="0"/>
    <s v="X"/>
    <s v="X"/>
    <n v="203"/>
    <s v="OTHER BUSINESS"/>
    <m/>
    <m/>
    <s v="IC"/>
    <s v="Invest Cont"/>
    <n v="888"/>
    <m/>
    <m/>
    <m/>
    <s v="100 W  AVENUE 45"/>
    <m/>
    <n v="34.0959"/>
    <n v="-118.2073"/>
    <n v="0"/>
    <x v="12"/>
  </r>
  <r>
    <n v="200313942"/>
    <d v="2020-07-10T00:00:00"/>
    <x v="246"/>
    <n v="1700"/>
    <n v="3"/>
    <x v="2"/>
    <n v="334"/>
    <n v="1"/>
    <n v="510"/>
    <s v="VEHICLE - STOLEN"/>
    <m/>
    <n v="0"/>
    <m/>
    <m/>
    <n v="101"/>
    <s v="STREET"/>
    <m/>
    <m/>
    <s v="IC"/>
    <s v="Invest Cont"/>
    <n v="510"/>
    <m/>
    <m/>
    <m/>
    <s v="3200 W  36TH                         ST"/>
    <m/>
    <n v="34.023099999999999"/>
    <n v="-118.3305"/>
    <n v="0"/>
    <x v="12"/>
  </r>
  <r>
    <n v="200708167"/>
    <d v="2020-04-10T00:00:00"/>
    <x v="296"/>
    <n v="1558"/>
    <n v="7"/>
    <x v="0"/>
    <n v="722"/>
    <n v="1"/>
    <n v="440"/>
    <s v="THEFT PLAIN - PETTY ($950 &amp; UNDER)"/>
    <s v="0394 0344 1822"/>
    <n v="30"/>
    <s v="F"/>
    <s v="H"/>
    <n v="501"/>
    <s v="SINGLE FAMILY DWELLING"/>
    <m/>
    <m/>
    <s v="IC"/>
    <s v="Invest Cont"/>
    <n v="440"/>
    <m/>
    <m/>
    <m/>
    <s v="6600 W  6TH                          ST"/>
    <m/>
    <n v="34.066000000000003"/>
    <n v="-118.3711"/>
    <n v="0"/>
    <x v="12"/>
  </r>
  <r>
    <n v="200709574"/>
    <d v="2020-05-23T00:00:00"/>
    <x v="293"/>
    <n v="1920"/>
    <n v="7"/>
    <x v="0"/>
    <n v="732"/>
    <n v="1"/>
    <n v="210"/>
    <s v="ROBBERY"/>
    <s v="0945 0344 0421 2004"/>
    <n v="0"/>
    <s v="M"/>
    <s v="O"/>
    <n v="203"/>
    <s v="OTHER BUSINESS"/>
    <n v="511"/>
    <s v="VERBAL THREAT"/>
    <s v="AA"/>
    <s v="Adult Arrest"/>
    <n v="210"/>
    <m/>
    <m/>
    <m/>
    <s v="6100    WILSHIRE                     BL"/>
    <m/>
    <n v="34.066499999999998"/>
    <n v="-118.36620000000001"/>
    <n v="1"/>
    <x v="12"/>
  </r>
  <r>
    <n v="200904337"/>
    <d v="2020-01-08T00:00:00"/>
    <x v="207"/>
    <n v="2200"/>
    <n v="9"/>
    <x v="3"/>
    <n v="932"/>
    <n v="1"/>
    <n v="420"/>
    <s v="THEFT FROM MOTOR VEHICLE - PETTY ($950 &amp; UNDER)"/>
    <s v="0344 1606"/>
    <n v="36"/>
    <s v="M"/>
    <s v="B"/>
    <n v="108"/>
    <s v="PARKING LOT"/>
    <m/>
    <m/>
    <s v="IC"/>
    <s v="Invest Cont"/>
    <n v="420"/>
    <m/>
    <m/>
    <m/>
    <s v="6200    LEMONA                       AV"/>
    <m/>
    <n v="34.182600000000001"/>
    <n v="-118.45959999999999"/>
    <n v="0"/>
    <x v="12"/>
  </r>
  <r>
    <n v="200609026"/>
    <d v="2020-04-13T00:00:00"/>
    <x v="136"/>
    <n v="200"/>
    <n v="6"/>
    <x v="9"/>
    <n v="648"/>
    <n v="1"/>
    <n v="440"/>
    <s v="THEFT PLAIN - PETTY ($950 &amp; UNDER)"/>
    <s v="0344 1822"/>
    <n v="60"/>
    <s v="M"/>
    <s v="W"/>
    <n v="503"/>
    <s v="HOTEL"/>
    <m/>
    <m/>
    <s v="IC"/>
    <s v="Invest Cont"/>
    <n v="440"/>
    <m/>
    <m/>
    <m/>
    <s v="5400    HOLLYWOOD                    BL"/>
    <m/>
    <n v="34.101799999999997"/>
    <n v="-118.30710000000001"/>
    <n v="0"/>
    <x v="12"/>
  </r>
  <r>
    <n v="200205402"/>
    <d v="2020-01-17T00:00:00"/>
    <x v="54"/>
    <n v="1600"/>
    <n v="2"/>
    <x v="5"/>
    <n v="261"/>
    <n v="1"/>
    <n v="331"/>
    <s v="THEFT FROM MOTOR VEHICLE - GRAND ($950.01 AND OVER)"/>
    <s v="1606 0344 0352 0377 1202"/>
    <n v="65"/>
    <s v="M"/>
    <s v="H"/>
    <n v="108"/>
    <s v="PARKING LOT"/>
    <m/>
    <m/>
    <s v="IC"/>
    <s v="Invest Cont"/>
    <n v="331"/>
    <m/>
    <m/>
    <m/>
    <s v="2400    JAMES M WOOD                 BL"/>
    <m/>
    <n v="34.056699999999999"/>
    <n v="-118.28149999999999"/>
    <n v="0"/>
    <x v="12"/>
  </r>
  <r>
    <n v="201209121"/>
    <d v="2020-03-14T00:00:00"/>
    <x v="262"/>
    <n v="2100"/>
    <n v="12"/>
    <x v="8"/>
    <n v="1267"/>
    <n v="1"/>
    <n v="330"/>
    <s v="BURGLARY FROM VEHICLE"/>
    <s v="1307 1609 1822 0344 0329 1300"/>
    <n v="22"/>
    <s v="M"/>
    <s v="B"/>
    <n v="101"/>
    <s v="STREET"/>
    <m/>
    <m/>
    <s v="IC"/>
    <s v="Invest Cont"/>
    <n v="330"/>
    <m/>
    <m/>
    <m/>
    <s v="900 W  85TH                         ST"/>
    <m/>
    <n v="33.961300000000001"/>
    <n v="-118.2893"/>
    <n v="0"/>
    <x v="12"/>
  </r>
  <r>
    <n v="201215423"/>
    <d v="2020-06-26T00:00:00"/>
    <x v="66"/>
    <n v="1000"/>
    <n v="12"/>
    <x v="8"/>
    <n v="1215"/>
    <n v="2"/>
    <n v="626"/>
    <s v="INTIMATE PARTNER - SIMPLE ASSAULT"/>
    <s v="2000 1823 1276 2047 0416 0338 0340 2038 0329 0913"/>
    <n v="21"/>
    <s v="F"/>
    <s v="B"/>
    <n v="518"/>
    <s v="TRANSITIONAL HOUSING/HALFWAY HOUSE"/>
    <n v="400"/>
    <s v="STRONG-ARM (HANDS, FIST, FEET OR BODILY FORCE)"/>
    <s v="AA"/>
    <s v="Adult Arrest"/>
    <n v="626"/>
    <m/>
    <m/>
    <m/>
    <s v="1200 W  56TH                         ST"/>
    <m/>
    <n v="33.991500000000002"/>
    <n v="-118.2959"/>
    <n v="1"/>
    <x v="12"/>
  </r>
  <r>
    <n v="200804730"/>
    <d v="2020-01-17T00:00:00"/>
    <x v="54"/>
    <n v="1900"/>
    <n v="8"/>
    <x v="12"/>
    <n v="835"/>
    <n v="1"/>
    <n v="331"/>
    <s v="THEFT FROM MOTOR VEHICLE - GRAND ($950.01 AND OVER)"/>
    <s v="0344 0385 1822"/>
    <n v="31"/>
    <s v="M"/>
    <s v="W"/>
    <n v="101"/>
    <s v="STREET"/>
    <m/>
    <m/>
    <s v="IC"/>
    <s v="Invest Cont"/>
    <n v="331"/>
    <m/>
    <m/>
    <m/>
    <s v="LA GRANGE"/>
    <s v="GLENDON"/>
    <n v="34.047199999999997"/>
    <n v="-118.4333"/>
    <n v="0"/>
    <x v="12"/>
  </r>
  <r>
    <n v="200909717"/>
    <d v="2020-05-15T00:00:00"/>
    <x v="25"/>
    <n v="1605"/>
    <n v="9"/>
    <x v="3"/>
    <n v="998"/>
    <n v="2"/>
    <n v="850"/>
    <s v="INDECENT EXPOSURE"/>
    <n v="529"/>
    <n v="26"/>
    <s v="F"/>
    <s v="W"/>
    <n v="502"/>
    <s v="MULTI-UNIT DWELLING (APARTMENT, DUPLEX, ETC)"/>
    <m/>
    <m/>
    <s v="IC"/>
    <s v="Invest Cont"/>
    <n v="850"/>
    <m/>
    <m/>
    <m/>
    <s v="13100    VALLEYHEART                  DR"/>
    <m/>
    <n v="34.147399999999998"/>
    <n v="-118.4183"/>
    <n v="0"/>
    <x v="12"/>
  </r>
  <r>
    <n v="200618640"/>
    <d v="2020-11-30T00:00:00"/>
    <x v="29"/>
    <n v="1900"/>
    <n v="6"/>
    <x v="9"/>
    <n v="663"/>
    <n v="1"/>
    <n v="210"/>
    <s v="ROBBERY"/>
    <s v="0400 0344 1300 1822"/>
    <n v="20"/>
    <s v="M"/>
    <s v="B"/>
    <n v="401"/>
    <s v="MINI-MART"/>
    <n v="102"/>
    <s v="HAND GUN"/>
    <s v="IC"/>
    <s v="Invest Cont"/>
    <n v="210"/>
    <m/>
    <m/>
    <m/>
    <s v="6700    SANTA MONICA                 BL"/>
    <m/>
    <n v="34.090699999999998"/>
    <n v="-118.3368"/>
    <n v="0"/>
    <x v="12"/>
  </r>
  <r>
    <n v="201014895"/>
    <d v="2020-11-09T00:00:00"/>
    <x v="297"/>
    <n v="1145"/>
    <n v="10"/>
    <x v="11"/>
    <n v="1021"/>
    <n v="1"/>
    <n v="331"/>
    <s v="THEFT FROM MOTOR VEHICLE - GRAND ($950.01 AND OVER)"/>
    <s v="1822 0344 1300"/>
    <n v="44"/>
    <s v="M"/>
    <s v="C"/>
    <n v="101"/>
    <s v="STREET"/>
    <m/>
    <m/>
    <s v="IC"/>
    <s v="Invest Cont"/>
    <n v="331"/>
    <m/>
    <m/>
    <m/>
    <s v="19600    BASSETT                      ST"/>
    <m/>
    <n v="34.195999999999998"/>
    <n v="-118.56"/>
    <n v="0"/>
    <x v="12"/>
  </r>
  <r>
    <n v="201116312"/>
    <d v="2020-12-04T00:00:00"/>
    <x v="41"/>
    <n v="2330"/>
    <n v="11"/>
    <x v="7"/>
    <n v="1153"/>
    <n v="1"/>
    <n v="331"/>
    <s v="THEFT FROM MOTOR VEHICLE - GRAND ($950.01 AND OVER)"/>
    <n v="385"/>
    <n v="56"/>
    <s v="M"/>
    <s v="W"/>
    <n v="101"/>
    <s v="STREET"/>
    <m/>
    <m/>
    <s v="IC"/>
    <s v="Invest Cont"/>
    <n v="331"/>
    <m/>
    <m/>
    <m/>
    <s v="1900 N  SERRANO                      AV"/>
    <m/>
    <n v="34.105400000000003"/>
    <n v="-118.30710000000001"/>
    <n v="0"/>
    <x v="12"/>
  </r>
  <r>
    <n v="201015594"/>
    <d v="2020-11-30T00:00:00"/>
    <x v="18"/>
    <n v="1300"/>
    <n v="10"/>
    <x v="11"/>
    <n v="1077"/>
    <n v="1"/>
    <n v="331"/>
    <s v="THEFT FROM MOTOR VEHICLE - GRAND ($950.01 AND OVER)"/>
    <s v="1300 0377 0344 1606 1822"/>
    <n v="23"/>
    <s v="F"/>
    <s v="O"/>
    <n v="108"/>
    <s v="PARKING LOT"/>
    <m/>
    <m/>
    <s v="IC"/>
    <s v="Invest Cont"/>
    <n v="331"/>
    <m/>
    <m/>
    <m/>
    <s v="17100    VENTURA                      BL"/>
    <m/>
    <n v="34.160200000000003"/>
    <n v="-118.50539999999999"/>
    <n v="0"/>
    <x v="12"/>
  </r>
  <r>
    <n v="200712307"/>
    <d v="2020-08-02T00:00:00"/>
    <x v="200"/>
    <n v="800"/>
    <n v="7"/>
    <x v="0"/>
    <n v="766"/>
    <n v="2"/>
    <n v="664"/>
    <s v="BUNCO, PETTY THEFT"/>
    <n v="701"/>
    <n v="36"/>
    <s v="F"/>
    <s v="B"/>
    <n v="501"/>
    <s v="SINGLE FAMILY DWELLING"/>
    <m/>
    <m/>
    <s v="IC"/>
    <s v="Invest Cont"/>
    <n v="664"/>
    <m/>
    <m/>
    <m/>
    <s v="4400 W  PICO                         BL"/>
    <m/>
    <n v="34.048200000000001"/>
    <n v="-118.3308"/>
    <n v="0"/>
    <x v="12"/>
  </r>
  <r>
    <n v="200505760"/>
    <d v="2020-02-11T00:00:00"/>
    <x v="99"/>
    <n v="2100"/>
    <n v="5"/>
    <x v="10"/>
    <n v="551"/>
    <n v="2"/>
    <n v="624"/>
    <s v="BATTERY - SIMPLE ASSAULT"/>
    <s v="0444 1218 0913"/>
    <n v="43"/>
    <s v="M"/>
    <s v="H"/>
    <n v="502"/>
    <s v="MULTI-UNIT DWELLING (APARTMENT, DUPLEX, ETC)"/>
    <n v="400"/>
    <s v="STRONG-ARM (HANDS, FIST, FEET OR BODILY FORCE)"/>
    <s v="IC"/>
    <s v="Invest Cont"/>
    <n v="624"/>
    <m/>
    <m/>
    <m/>
    <s v="600    BYNNER                       DR"/>
    <m/>
    <n v="33.738500000000002"/>
    <n v="-118.3171"/>
    <n v="0"/>
    <x v="12"/>
  </r>
  <r>
    <n v="201308570"/>
    <d v="2020-03-23T00:00:00"/>
    <x v="146"/>
    <n v="2000"/>
    <n v="13"/>
    <x v="6"/>
    <n v="1333"/>
    <n v="1"/>
    <n v="510"/>
    <s v="VEHICLE - STOLEN"/>
    <m/>
    <n v="0"/>
    <m/>
    <m/>
    <n v="101"/>
    <s v="STREET"/>
    <m/>
    <m/>
    <s v="IC"/>
    <s v="Invest Cont"/>
    <n v="510"/>
    <m/>
    <m/>
    <m/>
    <s v="2700    TRINITY                      ST"/>
    <m/>
    <n v="34.021599999999999"/>
    <n v="-118.2638"/>
    <n v="0"/>
    <x v="12"/>
  </r>
  <r>
    <n v="200210793"/>
    <d v="2020-05-29T00:00:00"/>
    <x v="177"/>
    <n v="1230"/>
    <n v="2"/>
    <x v="5"/>
    <n v="266"/>
    <n v="1"/>
    <n v="236"/>
    <s v="INTIMATE PARTNER - AGGRAVATED ASSAULT"/>
    <s v="0913 1814 1813 0356 0444 0416 0334 0446 0419 2000"/>
    <n v="24"/>
    <s v="F"/>
    <s v="H"/>
    <n v="502"/>
    <s v="MULTI-UNIT DWELLING (APARTMENT, DUPLEX, ETC)"/>
    <n v="400"/>
    <s v="STRONG-ARM (HANDS, FIST, FEET OR BODILY FORCE)"/>
    <s v="AO"/>
    <s v="Adult Other"/>
    <n v="236"/>
    <m/>
    <m/>
    <m/>
    <s v="800    BEACON                       AV"/>
    <m/>
    <n v="34.052100000000003"/>
    <n v="-118.27379999999999"/>
    <n v="0"/>
    <x v="12"/>
  </r>
  <r>
    <n v="200405314"/>
    <d v="2020-02-03T00:00:00"/>
    <x v="233"/>
    <n v="1615"/>
    <n v="4"/>
    <x v="4"/>
    <n v="449"/>
    <n v="1"/>
    <n v="510"/>
    <s v="VEHICLE - STOLEN"/>
    <m/>
    <n v="0"/>
    <m/>
    <m/>
    <n v="104"/>
    <s v="DRIVEWAY"/>
    <m/>
    <m/>
    <s v="IC"/>
    <s v="Invest Cont"/>
    <n v="510"/>
    <m/>
    <m/>
    <m/>
    <s v="1200    STONE                        ST"/>
    <m/>
    <n v="34.052900000000001"/>
    <n v="-118.1931"/>
    <n v="0"/>
    <x v="12"/>
  </r>
  <r>
    <n v="200313761"/>
    <d v="2020-07-06T00:00:00"/>
    <x v="298"/>
    <n v="2200"/>
    <n v="3"/>
    <x v="2"/>
    <n v="377"/>
    <n v="2"/>
    <n v="624"/>
    <s v="BATTERY - SIMPLE ASSAULT"/>
    <s v="1822 0913 0400 0342 0416"/>
    <n v="22"/>
    <s v="M"/>
    <s v="H"/>
    <n v="101"/>
    <s v="STREET"/>
    <n v="400"/>
    <s v="STRONG-ARM (HANDS, FIST, FEET OR BODILY FORCE)"/>
    <s v="IC"/>
    <s v="Invest Cont"/>
    <n v="624"/>
    <m/>
    <m/>
    <m/>
    <s v="3900 S  BUDLONG                      AV"/>
    <m/>
    <n v="34.014499999999998"/>
    <n v="-118.298"/>
    <n v="0"/>
    <x v="12"/>
  </r>
  <r>
    <n v="200514132"/>
    <d v="2020-09-14T00:00:00"/>
    <x v="256"/>
    <n v="1000"/>
    <n v="5"/>
    <x v="10"/>
    <n v="562"/>
    <n v="1"/>
    <n v="440"/>
    <s v="THEFT PLAIN - PETTY ($950 &amp; UNDER)"/>
    <n v="344"/>
    <n v="49"/>
    <s v="F"/>
    <s v="H"/>
    <n v="501"/>
    <s v="SINGLE FAMILY DWELLING"/>
    <m/>
    <m/>
    <s v="IC"/>
    <s v="Invest Cont"/>
    <n v="440"/>
    <m/>
    <m/>
    <m/>
    <s v="1100 S  PATTON                       AV"/>
    <m/>
    <n v="33.734299999999998"/>
    <n v="-118.3056"/>
    <n v="0"/>
    <x v="12"/>
  </r>
  <r>
    <n v="200110957"/>
    <d v="2020-04-24T00:00:00"/>
    <x v="274"/>
    <n v="255"/>
    <n v="1"/>
    <x v="1"/>
    <n v="119"/>
    <n v="1"/>
    <n v="341"/>
    <s v="THEFT-GRAND ($950.01 &amp; OVER)EXCPT,GUNS,FOWL,LIVESTK,PROD"/>
    <s v="0910 0344 1822"/>
    <n v="0"/>
    <s v="X"/>
    <s v="X"/>
    <n v="834"/>
    <s v="LA UNION STATION (NOT LINE SPECIFIC)"/>
    <m/>
    <m/>
    <s v="IC"/>
    <s v="Invest Cont"/>
    <n v="341"/>
    <m/>
    <m/>
    <m/>
    <s v="800 N  ALAMEDA                      ST"/>
    <m/>
    <n v="34.0563"/>
    <n v="-118.23739999999999"/>
    <n v="0"/>
    <x v="12"/>
  </r>
  <r>
    <n v="200116609"/>
    <d v="2020-08-18T00:00:00"/>
    <x v="137"/>
    <n v="1800"/>
    <n v="1"/>
    <x v="1"/>
    <n v="166"/>
    <n v="2"/>
    <n v="624"/>
    <s v="BATTERY - SIMPLE ASSAULT"/>
    <s v="0416 1822 1218 2003"/>
    <n v="58"/>
    <s v="F"/>
    <s v="B"/>
    <n v="102"/>
    <s v="SIDEWALK"/>
    <n v="500"/>
    <s v="UNKNOWN WEAPON/OTHER WEAPON"/>
    <s v="IC"/>
    <s v="Invest Cont"/>
    <n v="624"/>
    <m/>
    <m/>
    <m/>
    <s v="600 S  SAN PEDRO                    ST"/>
    <m/>
    <n v="34.042099999999998"/>
    <n v="-118.2469"/>
    <n v="0"/>
    <x v="12"/>
  </r>
  <r>
    <n v="200312028"/>
    <d v="2020-05-29T00:00:00"/>
    <x v="299"/>
    <n v="125"/>
    <n v="3"/>
    <x v="2"/>
    <n v="312"/>
    <n v="1"/>
    <n v="251"/>
    <s v="SHOTS FIRED AT INHABITED DWELLING"/>
    <s v="0329 1202 1822"/>
    <n v="60"/>
    <s v="F"/>
    <s v="H"/>
    <n v="502"/>
    <s v="MULTI-UNIT DWELLING (APARTMENT, DUPLEX, ETC)"/>
    <n v="102"/>
    <s v="HAND GUN"/>
    <s v="IC"/>
    <s v="Invest Cont"/>
    <n v="251"/>
    <m/>
    <m/>
    <m/>
    <s v="2900 S  REDONDO                      BL"/>
    <m/>
    <n v="34.027099999999997"/>
    <n v="-118.35850000000001"/>
    <n v="0"/>
    <x v="12"/>
  </r>
  <r>
    <n v="201222162"/>
    <d v="2020-10-07T00:00:00"/>
    <x v="276"/>
    <n v="900"/>
    <n v="12"/>
    <x v="8"/>
    <n v="1205"/>
    <n v="1"/>
    <n v="230"/>
    <s v="ASSAULT WITH DEADLY WEAPON, AGGRAVATED ASSAULT"/>
    <s v="0371 0906 1822 0334"/>
    <n v="24"/>
    <s v="M"/>
    <s v="B"/>
    <n v="101"/>
    <s v="STREET"/>
    <n v="102"/>
    <s v="HAND GUN"/>
    <s v="IC"/>
    <s v="Invest Cont"/>
    <n v="230"/>
    <n v="761"/>
    <m/>
    <m/>
    <s v="VERMONT                      AV"/>
    <s v="50TH                         ST"/>
    <n v="33.997799999999998"/>
    <n v="-118.2915"/>
    <n v="0"/>
    <x v="12"/>
  </r>
  <r>
    <n v="200208387"/>
    <d v="2020-03-31T00:00:00"/>
    <x v="152"/>
    <n v="1900"/>
    <n v="2"/>
    <x v="5"/>
    <n v="261"/>
    <n v="1"/>
    <n v="510"/>
    <s v="VEHICLE - STOLEN"/>
    <m/>
    <n v="0"/>
    <m/>
    <m/>
    <n v="101"/>
    <s v="STREET"/>
    <m/>
    <m/>
    <s v="IC"/>
    <s v="Invest Cont"/>
    <n v="510"/>
    <m/>
    <m/>
    <m/>
    <s v="700 S  CARONDELET                   ST"/>
    <m/>
    <n v="34.058399999999999"/>
    <n v="-118.28100000000001"/>
    <n v="0"/>
    <x v="12"/>
  </r>
  <r>
    <n v="200909837"/>
    <d v="2020-05-18T00:00:00"/>
    <x v="25"/>
    <n v="1810"/>
    <n v="9"/>
    <x v="3"/>
    <n v="963"/>
    <n v="1"/>
    <n v="440"/>
    <s v="THEFT PLAIN - PETTY ($950 &amp; UNDER)"/>
    <s v="0352 0344 0394"/>
    <n v="34"/>
    <s v="F"/>
    <s v="F"/>
    <n v="119"/>
    <s v="PORCH, RESIDENTIAL"/>
    <m/>
    <m/>
    <s v="IC"/>
    <s v="Invest Cont"/>
    <n v="440"/>
    <m/>
    <m/>
    <m/>
    <s v="15100    MAGNOLIA                     BL"/>
    <m/>
    <n v="34.164900000000003"/>
    <n v="-118.4618"/>
    <n v="0"/>
    <x v="12"/>
  </r>
  <r>
    <n v="201008675"/>
    <d v="2020-05-04T00:00:00"/>
    <x v="180"/>
    <n v="1000"/>
    <n v="10"/>
    <x v="11"/>
    <n v="1008"/>
    <n v="2"/>
    <n v="624"/>
    <s v="BATTERY - SIMPLE ASSAULT"/>
    <s v="1812 0913 2004 0416"/>
    <n v="47"/>
    <s v="M"/>
    <s v="H"/>
    <n v="108"/>
    <s v="PARKING LOT"/>
    <n v="400"/>
    <s v="STRONG-ARM (HANDS, FIST, FEET OR BODILY FORCE)"/>
    <s v="AO"/>
    <s v="Adult Other"/>
    <n v="624"/>
    <m/>
    <m/>
    <m/>
    <s v="BALBOA                       BL"/>
    <s v="ROSCOE                       BL"/>
    <n v="34.221200000000003"/>
    <n v="-118.5027"/>
    <n v="0"/>
    <x v="12"/>
  </r>
  <r>
    <n v="201011604"/>
    <d v="2020-07-31T00:00:00"/>
    <x v="246"/>
    <n v="1340"/>
    <n v="10"/>
    <x v="11"/>
    <n v="1065"/>
    <n v="1"/>
    <n v="440"/>
    <s v="THEFT PLAIN - PETTY ($950 &amp; UNDER)"/>
    <s v="0344 1822 0394"/>
    <n v="39"/>
    <s v="F"/>
    <s v="W"/>
    <n v="501"/>
    <s v="SINGLE FAMILY DWELLING"/>
    <m/>
    <m/>
    <s v="IC"/>
    <s v="Invest Cont"/>
    <n v="440"/>
    <m/>
    <m/>
    <m/>
    <s v="NEWCASTLE"/>
    <s v="VENTURA"/>
    <n v="34.1648"/>
    <n v="-118.5244"/>
    <n v="0"/>
    <x v="12"/>
  </r>
  <r>
    <n v="201218009"/>
    <d v="2020-08-07T00:00:00"/>
    <x v="283"/>
    <n v="550"/>
    <n v="12"/>
    <x v="8"/>
    <n v="1269"/>
    <n v="1"/>
    <n v="210"/>
    <s v="ROBBERY"/>
    <s v="1822 0305 0390 0344"/>
    <n v="34"/>
    <s v="F"/>
    <s v="B"/>
    <n v="101"/>
    <s v="STREET"/>
    <n v="400"/>
    <s v="STRONG-ARM (HANDS, FIST, FEET OR BODILY FORCE)"/>
    <s v="IC"/>
    <s v="Invest Cont"/>
    <n v="210"/>
    <m/>
    <m/>
    <m/>
    <s v="MANCHESTER                   AV"/>
    <s v="CENTRAL                      AV"/>
    <n v="33.9602"/>
    <n v="-118.2564"/>
    <n v="0"/>
    <x v="12"/>
  </r>
  <r>
    <n v="200405697"/>
    <d v="2020-02-13T00:00:00"/>
    <x v="27"/>
    <n v="2300"/>
    <n v="4"/>
    <x v="4"/>
    <n v="461"/>
    <n v="2"/>
    <n v="740"/>
    <s v="VANDALISM - FELONY ($400 &amp; OVER, ALL CHURCH VANDALISMS)"/>
    <s v="1100 1407 0329"/>
    <n v="0"/>
    <s v="F"/>
    <s v="H"/>
    <n v="101"/>
    <s v="STREET"/>
    <m/>
    <m/>
    <s v="IC"/>
    <s v="Invest Cont"/>
    <n v="740"/>
    <n v="998"/>
    <m/>
    <m/>
    <s v="300 S  PECAN                        ST"/>
    <m/>
    <n v="34.045299999999997"/>
    <n v="-118.2218"/>
    <n v="0"/>
    <x v="12"/>
  </r>
  <r>
    <n v="200407822"/>
    <d v="2020-04-14T00:00:00"/>
    <x v="136"/>
    <n v="1100"/>
    <n v="4"/>
    <x v="4"/>
    <n v="451"/>
    <n v="1"/>
    <n v="510"/>
    <s v="VEHICLE - STOLEN"/>
    <m/>
    <n v="0"/>
    <m/>
    <m/>
    <n v="101"/>
    <s v="STREET"/>
    <m/>
    <m/>
    <s v="IC"/>
    <s v="Invest Cont"/>
    <n v="510"/>
    <m/>
    <m/>
    <m/>
    <s v="100 N  MYERS                        ST"/>
    <m/>
    <n v="34.047800000000002"/>
    <n v="-118.22880000000001"/>
    <n v="0"/>
    <x v="12"/>
  </r>
  <r>
    <n v="201226495"/>
    <d v="2020-12-16T00:00:00"/>
    <x v="300"/>
    <n v="2200"/>
    <n v="12"/>
    <x v="8"/>
    <n v="1211"/>
    <n v="1"/>
    <n v="510"/>
    <s v="VEHICLE - STOLEN"/>
    <m/>
    <n v="0"/>
    <m/>
    <m/>
    <n v="101"/>
    <s v="STREET"/>
    <m/>
    <m/>
    <s v="IC"/>
    <s v="Invest Cont"/>
    <n v="510"/>
    <m/>
    <m/>
    <m/>
    <s v="5400    BRYNHURST                    AV"/>
    <m/>
    <n v="33.990900000000003"/>
    <n v="-118.33329999999999"/>
    <n v="0"/>
    <x v="12"/>
  </r>
  <r>
    <n v="200412026"/>
    <d v="2020-08-22T00:00:00"/>
    <x v="183"/>
    <n v="1850"/>
    <n v="4"/>
    <x v="4"/>
    <n v="468"/>
    <n v="2"/>
    <n v="745"/>
    <s v="VANDALISM - MISDEAMEANOR ($399 OR UNDER)"/>
    <s v="0329 0311"/>
    <n v="41"/>
    <s v="F"/>
    <s v="O"/>
    <n v="501"/>
    <s v="SINGLE FAMILY DWELLING"/>
    <m/>
    <m/>
    <s v="IC"/>
    <s v="Invest Cont"/>
    <n v="745"/>
    <m/>
    <m/>
    <m/>
    <s v="100 S  CONCORD                      ST"/>
    <m/>
    <n v="34.037500000000001"/>
    <n v="-118.1969"/>
    <n v="0"/>
    <x v="12"/>
  </r>
  <r>
    <n v="200910314"/>
    <d v="2020-05-30T00:00:00"/>
    <x v="299"/>
    <n v="2215"/>
    <n v="9"/>
    <x v="3"/>
    <n v="914"/>
    <n v="2"/>
    <n v="740"/>
    <s v="VANDALISM - FELONY ($400 &amp; OVER, ALL CHURCH VANDALISMS)"/>
    <s v="0329 1300"/>
    <n v="25"/>
    <s v="F"/>
    <s v="H"/>
    <n v="108"/>
    <s v="PARKING LOT"/>
    <m/>
    <m/>
    <s v="AO"/>
    <s v="Adult Other"/>
    <n v="740"/>
    <m/>
    <m/>
    <m/>
    <s v="14900    VANOWEN                      ST"/>
    <m/>
    <n v="34.197600000000001"/>
    <n v="-118.45740000000001"/>
    <n v="0"/>
    <x v="12"/>
  </r>
  <r>
    <n v="201213261"/>
    <d v="2020-05-16T00:00:00"/>
    <x v="280"/>
    <n v="1800"/>
    <n v="12"/>
    <x v="8"/>
    <n v="1205"/>
    <n v="2"/>
    <n v="922"/>
    <s v="CHILD STEALING"/>
    <n v="913"/>
    <n v="41"/>
    <s v="M"/>
    <s v="H"/>
    <n v="501"/>
    <s v="SINGLE FAMILY DWELLING"/>
    <m/>
    <m/>
    <s v="AO"/>
    <s v="Adult Other"/>
    <n v="922"/>
    <m/>
    <m/>
    <m/>
    <s v="4800 S  BUDLONG                      AV"/>
    <m/>
    <n v="33.999200000000002"/>
    <n v="-118.2959"/>
    <n v="0"/>
    <x v="12"/>
  </r>
  <r>
    <n v="200508408"/>
    <d v="2020-04-18T00:00:00"/>
    <x v="140"/>
    <n v="1200"/>
    <n v="5"/>
    <x v="10"/>
    <n v="528"/>
    <n v="1"/>
    <n v="420"/>
    <s v="THEFT FROM MOTOR VEHICLE - PETTY ($950 &amp; UNDER)"/>
    <m/>
    <n v="0"/>
    <m/>
    <m/>
    <n v="108"/>
    <s v="PARKING LOT"/>
    <m/>
    <m/>
    <s v="IC"/>
    <s v="Invest Cont"/>
    <n v="420"/>
    <m/>
    <m/>
    <m/>
    <s v="1200    BLINN                        AV"/>
    <m/>
    <n v="33.787599999999998"/>
    <n v="-118.2452"/>
    <n v="0"/>
    <x v="12"/>
  </r>
  <r>
    <n v="200517938"/>
    <d v="2020-12-18T00:00:00"/>
    <x v="228"/>
    <n v="342"/>
    <n v="5"/>
    <x v="10"/>
    <n v="501"/>
    <n v="1"/>
    <n v="310"/>
    <s v="BURGLARY"/>
    <s v="0344 0358 1402 1602 0397"/>
    <n v="0"/>
    <s v="X"/>
    <s v="X"/>
    <n v="221"/>
    <s v="PUBLIC STORAGE"/>
    <m/>
    <m/>
    <s v="IC"/>
    <s v="Invest Cont"/>
    <n v="310"/>
    <m/>
    <m/>
    <m/>
    <s v="600 W  184TH                        ST"/>
    <m/>
    <n v="33.868400000000001"/>
    <n v="-118.2842"/>
    <n v="0"/>
    <x v="12"/>
  </r>
  <r>
    <n v="200912991"/>
    <d v="2020-08-01T00:00:00"/>
    <x v="200"/>
    <n v="530"/>
    <n v="9"/>
    <x v="3"/>
    <n v="964"/>
    <n v="1"/>
    <n v="510"/>
    <s v="VEHICLE - STOLEN"/>
    <m/>
    <n v="0"/>
    <m/>
    <m/>
    <n v="104"/>
    <s v="DRIVEWAY"/>
    <m/>
    <m/>
    <s v="IC"/>
    <s v="Invest Cont"/>
    <n v="510"/>
    <m/>
    <m/>
    <m/>
    <s v="5000    STERN                        AV"/>
    <m/>
    <n v="34.161200000000001"/>
    <n v="-118.4346"/>
    <n v="0"/>
    <x v="12"/>
  </r>
  <r>
    <n v="200704920"/>
    <d v="2020-01-14T00:00:00"/>
    <x v="141"/>
    <n v="2130"/>
    <n v="7"/>
    <x v="0"/>
    <n v="723"/>
    <n v="1"/>
    <n v="330"/>
    <s v="BURGLARY FROM VEHICLE"/>
    <s v="1300 1822 1609 0344"/>
    <n v="26"/>
    <s v="F"/>
    <s v="W"/>
    <n v="101"/>
    <s v="STREET"/>
    <m/>
    <m/>
    <s v="IC"/>
    <s v="Invest Cont"/>
    <n v="330"/>
    <m/>
    <m/>
    <m/>
    <s v="3RD                          ST"/>
    <s v="EDINBURGH                    AV"/>
    <n v="34.071899999999999"/>
    <n v="-118.36369999999999"/>
    <n v="0"/>
    <x v="12"/>
  </r>
  <r>
    <n v="201224479"/>
    <d v="2020-11-15T00:00:00"/>
    <x v="48"/>
    <n v="200"/>
    <n v="12"/>
    <x v="8"/>
    <n v="1208"/>
    <n v="1"/>
    <n v="230"/>
    <s v="ASSAULT WITH DEADLY WEAPON, AGGRAVATED ASSAULT"/>
    <s v="1822 0443 0319 0334 0302 1309"/>
    <n v="47"/>
    <s v="M"/>
    <s v="B"/>
    <n v="101"/>
    <s v="STREET"/>
    <n v="109"/>
    <s v="SEMI-AUTOMATIC PISTOL"/>
    <s v="AO"/>
    <s v="Adult Other"/>
    <n v="230"/>
    <m/>
    <m/>
    <m/>
    <s v="HOOVER                       ST"/>
    <s v="48TH                         ST"/>
    <n v="33.999600000000001"/>
    <n v="-118.2871"/>
    <n v="0"/>
    <x v="12"/>
  </r>
  <r>
    <n v="200712310"/>
    <d v="2020-08-02T00:00:00"/>
    <x v="200"/>
    <n v="1230"/>
    <n v="7"/>
    <x v="0"/>
    <n v="735"/>
    <n v="1"/>
    <n v="341"/>
    <s v="THEFT-GRAND ($950.01 &amp; OVER)EXCPT,GUNS,FOWL,LIVESTK,PROD"/>
    <s v="0344 1402"/>
    <n v="81"/>
    <s v="F"/>
    <s v="W"/>
    <n v="203"/>
    <s v="OTHER BUSINESS"/>
    <m/>
    <m/>
    <s v="IC"/>
    <s v="Invest Cont"/>
    <n v="341"/>
    <n v="998"/>
    <m/>
    <m/>
    <s v="HAUSER"/>
    <s v="WILSHIRE                     BL"/>
    <n v="34.062399999999997"/>
    <n v="-118.3514"/>
    <n v="0"/>
    <x v="12"/>
  </r>
  <r>
    <n v="201009608"/>
    <d v="2020-06-02T00:00:00"/>
    <x v="250"/>
    <n v="10"/>
    <n v="10"/>
    <x v="11"/>
    <n v="1003"/>
    <n v="1"/>
    <n v="230"/>
    <s v="ASSAULT WITH DEADLY WEAPON, AGGRAVATED ASSAULT"/>
    <s v="2002 1816 0906 0400 0561 0913 0416 0447"/>
    <n v="38"/>
    <s v="M"/>
    <s v="H"/>
    <n v="502"/>
    <s v="MULTI-UNIT DWELLING (APARTMENT, DUPLEX, ETC)"/>
    <n v="500"/>
    <s v="UNKNOWN WEAPON/OTHER WEAPON"/>
    <s v="IC"/>
    <s v="Invest Cont"/>
    <n v="230"/>
    <m/>
    <m/>
    <m/>
    <s v="7800    BAIRD                        AV"/>
    <m/>
    <n v="34.212000000000003"/>
    <n v="-118.53740000000001"/>
    <n v="0"/>
    <x v="12"/>
  </r>
  <r>
    <n v="200504057"/>
    <d v="2020-01-02T00:00:00"/>
    <x v="31"/>
    <n v="2030"/>
    <n v="5"/>
    <x v="10"/>
    <n v="514"/>
    <n v="1"/>
    <n v="420"/>
    <s v="THEFT FROM MOTOR VEHICLE - PETTY ($950 &amp; UNDER)"/>
    <s v="0344 1300 1606"/>
    <n v="33"/>
    <s v="F"/>
    <s v="H"/>
    <n v="707"/>
    <s v="GARAGE/CARPORT"/>
    <m/>
    <m/>
    <s v="IC"/>
    <s v="Invest Cont"/>
    <n v="420"/>
    <m/>
    <m/>
    <m/>
    <s v="900    WILMINGTON                   BL"/>
    <m/>
    <n v="33.789700000000003"/>
    <n v="-118.2787"/>
    <n v="0"/>
    <x v="12"/>
  </r>
  <r>
    <n v="200710521"/>
    <d v="2020-06-15T00:00:00"/>
    <x v="14"/>
    <n v="1420"/>
    <n v="7"/>
    <x v="0"/>
    <n v="723"/>
    <n v="2"/>
    <n v="623"/>
    <s v="BATTERY POLICE (SIMPLE)"/>
    <s v="0917 0416 1822 0209 1212 0447"/>
    <n v="0"/>
    <s v="M"/>
    <s v="X"/>
    <n v="101"/>
    <s v="STREET"/>
    <n v="500"/>
    <s v="UNKNOWN WEAPON/OTHER WEAPON"/>
    <s v="IC"/>
    <s v="Invest Cont"/>
    <n v="623"/>
    <m/>
    <m/>
    <m/>
    <s v="3RD                          ST"/>
    <s v="FAIRFAX                      AV"/>
    <n v="34.071899999999999"/>
    <n v="-118.3614"/>
    <n v="0"/>
    <x v="12"/>
  </r>
  <r>
    <n v="201207530"/>
    <d v="2020-02-20T00:00:00"/>
    <x v="100"/>
    <n v="1620"/>
    <n v="12"/>
    <x v="8"/>
    <n v="1266"/>
    <n v="1"/>
    <n v="341"/>
    <s v="THEFT-GRAND ($950.01 &amp; OVER)EXCPT,GUNS,FOWL,LIVESTK,PROD"/>
    <s v="0910 0344 0216 1822 1258 0346 2049 2051"/>
    <n v="17"/>
    <s v="F"/>
    <s v="H"/>
    <n v="801"/>
    <s v="MTA BUS"/>
    <m/>
    <m/>
    <s v="IC"/>
    <s v="Invest Cont"/>
    <n v="341"/>
    <m/>
    <m/>
    <m/>
    <s v="FIGUEROA"/>
    <s v="79TH                         ST"/>
    <n v="33.9679"/>
    <n v="-118.28270000000001"/>
    <n v="0"/>
    <x v="12"/>
  </r>
  <r>
    <n v="201305498"/>
    <d v="2020-01-27T00:00:00"/>
    <x v="225"/>
    <n v="1000"/>
    <n v="13"/>
    <x v="6"/>
    <n v="1365"/>
    <n v="2"/>
    <n v="626"/>
    <s v="INTIMATE PARTNER - SIMPLE ASSAULT"/>
    <s v="2000 0448 1309 1813 1243"/>
    <n v="28"/>
    <s v="F"/>
    <s v="H"/>
    <n v="101"/>
    <s v="STREET"/>
    <n v="400"/>
    <s v="STRONG-ARM (HANDS, FIST, FEET OR BODILY FORCE)"/>
    <s v="AO"/>
    <s v="Adult Other"/>
    <n v="626"/>
    <m/>
    <m/>
    <m/>
    <s v="HOOPER                       ST"/>
    <s v="48TH                         ST"/>
    <n v="34.0002"/>
    <n v="-118.2521"/>
    <n v="0"/>
    <x v="12"/>
  </r>
  <r>
    <n v="200307640"/>
    <d v="2020-03-01T00:00:00"/>
    <x v="0"/>
    <n v="845"/>
    <n v="3"/>
    <x v="2"/>
    <n v="357"/>
    <n v="1"/>
    <n v="450"/>
    <s v="THEFT FROM PERSON - ATTEMPT"/>
    <s v="1822 2048 0910 2052 0301"/>
    <n v="55"/>
    <s v="F"/>
    <s v="H"/>
    <n v="945"/>
    <s v="MTA - EXPO LINE - EXPO/VERMONT"/>
    <m/>
    <m/>
    <s v="IC"/>
    <s v="Invest Cont"/>
    <n v="450"/>
    <m/>
    <m/>
    <m/>
    <s v="1000    EXPOSITION                   BL"/>
    <m/>
    <n v="34.021900000000002"/>
    <n v="-118.2959"/>
    <n v="0"/>
    <x v="12"/>
  </r>
  <r>
    <n v="200706917"/>
    <d v="2020-03-03T00:00:00"/>
    <x v="301"/>
    <n v="1140"/>
    <n v="7"/>
    <x v="0"/>
    <n v="773"/>
    <n v="1"/>
    <n v="761"/>
    <s v="BRANDISH WEAPON"/>
    <s v="0334 0421 1822"/>
    <n v="47"/>
    <s v="M"/>
    <s v="H"/>
    <n v="502"/>
    <s v="MULTI-UNIT DWELLING (APARTMENT, DUPLEX, ETC)"/>
    <n v="102"/>
    <s v="HAND GUN"/>
    <s v="IC"/>
    <s v="Invest Cont"/>
    <n v="761"/>
    <m/>
    <m/>
    <m/>
    <s v="1800 S  REDONDO                      BL"/>
    <m/>
    <n v="34.041699999999999"/>
    <n v="-118.3588"/>
    <n v="0"/>
    <x v="12"/>
  </r>
  <r>
    <n v="200616577"/>
    <d v="2020-10-12T00:00:00"/>
    <x v="215"/>
    <n v="115"/>
    <n v="6"/>
    <x v="9"/>
    <n v="643"/>
    <n v="2"/>
    <n v="951"/>
    <s v="DEFRAUDING INNKEEPER/THEFT OF SERVICES, $950 &amp; UNDER"/>
    <s v="0325 0601 0104 1822"/>
    <n v="0"/>
    <s v="X"/>
    <s v="X"/>
    <n v="210"/>
    <s v="RESTAURANT/FAST FOOD"/>
    <m/>
    <m/>
    <s v="IC"/>
    <s v="Invest Cont"/>
    <n v="951"/>
    <m/>
    <m/>
    <m/>
    <s v="7100 W  SUNSET                       BL"/>
    <m/>
    <n v="34.100700000000003"/>
    <n v="-118.3494"/>
    <n v="0"/>
    <x v="12"/>
  </r>
  <r>
    <n v="200711079"/>
    <d v="2020-06-30T00:00:00"/>
    <x v="24"/>
    <n v="1550"/>
    <n v="7"/>
    <x v="0"/>
    <n v="769"/>
    <n v="2"/>
    <n v="930"/>
    <s v="CRIMINAL THREATS - NO WEAPON DISPLAYED"/>
    <s v="0433 1912 2000 1814"/>
    <n v="26"/>
    <s v="F"/>
    <s v="H"/>
    <n v="502"/>
    <s v="MULTI-UNIT DWELLING (APARTMENT, DUPLEX, ETC)"/>
    <n v="511"/>
    <s v="VERBAL THREAT"/>
    <s v="AA"/>
    <s v="Adult Arrest"/>
    <n v="930"/>
    <m/>
    <m/>
    <m/>
    <s v="1500    4TH                          AV"/>
    <m/>
    <n v="34.043599999999998"/>
    <n v="-118.32129999999999"/>
    <n v="1"/>
    <x v="12"/>
  </r>
  <r>
    <n v="200411607"/>
    <d v="2020-08-08T00:00:00"/>
    <x v="235"/>
    <n v="1830"/>
    <n v="4"/>
    <x v="4"/>
    <n v="464"/>
    <n v="2"/>
    <n v="624"/>
    <s v="BATTERY - SIMPLE ASSAULT"/>
    <s v="0913 0416 2004 1202 0561"/>
    <n v="61"/>
    <s v="F"/>
    <s v="H"/>
    <n v="501"/>
    <s v="SINGLE FAMILY DWELLING"/>
    <n v="400"/>
    <s v="STRONG-ARM (HANDS, FIST, FEET OR BODILY FORCE)"/>
    <s v="IC"/>
    <s v="Invest Cont"/>
    <n v="624"/>
    <m/>
    <m/>
    <m/>
    <s v="2300 E  1ST                          ST"/>
    <m/>
    <n v="34.0441"/>
    <n v="-118.2105"/>
    <n v="0"/>
    <x v="12"/>
  </r>
  <r>
    <n v="200606525"/>
    <d v="2020-02-19T00:00:00"/>
    <x v="270"/>
    <n v="937"/>
    <n v="6"/>
    <x v="9"/>
    <n v="647"/>
    <n v="2"/>
    <n v="626"/>
    <s v="INTIMATE PARTNER - SIMPLE ASSAULT"/>
    <s v="2000 1814 0444"/>
    <n v="32"/>
    <s v="F"/>
    <s v="H"/>
    <n v="501"/>
    <s v="SINGLE FAMILY DWELLING"/>
    <n v="400"/>
    <s v="STRONG-ARM (HANDS, FIST, FEET OR BODILY FORCE)"/>
    <s v="AO"/>
    <s v="Adult Other"/>
    <n v="626"/>
    <m/>
    <m/>
    <m/>
    <s v="1500 N  EL CENTRO                    AV"/>
    <m/>
    <n v="34.097999999999999"/>
    <n v="-118.3237"/>
    <n v="0"/>
    <x v="12"/>
  </r>
  <r>
    <n v="200909957"/>
    <d v="2020-05-21T00:00:00"/>
    <x v="112"/>
    <n v="2205"/>
    <n v="9"/>
    <x v="3"/>
    <n v="989"/>
    <n v="1"/>
    <n v="420"/>
    <s v="THEFT FROM MOTOR VEHICLE - PETTY ($950 &amp; UNDER)"/>
    <s v="0344 1822"/>
    <n v="26"/>
    <s v="F"/>
    <s v="W"/>
    <n v="101"/>
    <s v="STREET"/>
    <m/>
    <m/>
    <s v="IC"/>
    <s v="Invest Cont"/>
    <n v="420"/>
    <m/>
    <m/>
    <m/>
    <s v="4300    VENTURA CANYON               AV"/>
    <m/>
    <n v="34.147799999999997"/>
    <n v="-118.42959999999999"/>
    <n v="0"/>
    <x v="12"/>
  </r>
  <r>
    <n v="200218229"/>
    <d v="2020-12-05T00:00:00"/>
    <x v="302"/>
    <n v="2300"/>
    <n v="2"/>
    <x v="5"/>
    <n v="249"/>
    <n v="1"/>
    <n v="510"/>
    <s v="VEHICLE - STOLEN"/>
    <m/>
    <n v="0"/>
    <m/>
    <m/>
    <n v="101"/>
    <s v="STREET"/>
    <m/>
    <m/>
    <s v="IC"/>
    <s v="Invest Cont"/>
    <n v="510"/>
    <m/>
    <m/>
    <m/>
    <s v="3RD                          ST"/>
    <s v="BIXEL"/>
    <n v="34.057600000000001"/>
    <n v="-118.2598"/>
    <n v="0"/>
    <x v="12"/>
  </r>
  <r>
    <n v="201218738"/>
    <d v="2020-07-21T00:00:00"/>
    <x v="102"/>
    <n v="1750"/>
    <n v="12"/>
    <x v="8"/>
    <n v="1251"/>
    <n v="2"/>
    <n v="956"/>
    <s v="LETTERS, LEWD  -  TELEPHONE CALLS, LEWD"/>
    <m/>
    <n v="59"/>
    <s v="F"/>
    <s v="B"/>
    <n v="501"/>
    <s v="SINGLE FAMILY DWELLING"/>
    <m/>
    <m/>
    <s v="IC"/>
    <s v="Invest Cont"/>
    <n v="956"/>
    <m/>
    <m/>
    <m/>
    <s v="3100 W  78TH                         ST"/>
    <m/>
    <n v="33.969099999999997"/>
    <n v="-118.3265"/>
    <n v="0"/>
    <x v="12"/>
  </r>
  <r>
    <n v="200808741"/>
    <d v="2020-04-27T00:00:00"/>
    <x v="303"/>
    <n v="1900"/>
    <n v="8"/>
    <x v="12"/>
    <n v="826"/>
    <n v="1"/>
    <n v="510"/>
    <s v="VEHICLE - STOLEN"/>
    <m/>
    <n v="0"/>
    <m/>
    <m/>
    <n v="104"/>
    <s v="DRIVEWAY"/>
    <m/>
    <m/>
    <s v="IC"/>
    <s v="Invest Cont"/>
    <n v="510"/>
    <m/>
    <m/>
    <m/>
    <s v="100 S  WESTGATE                     AV"/>
    <m/>
    <n v="34.062899999999999"/>
    <n v="-118.47280000000001"/>
    <n v="0"/>
    <x v="12"/>
  </r>
  <r>
    <n v="200710996"/>
    <d v="2020-06-26T00:00:00"/>
    <x v="66"/>
    <n v="1315"/>
    <n v="7"/>
    <x v="0"/>
    <n v="705"/>
    <n v="2"/>
    <n v="930"/>
    <s v="CRIMINAL THREATS - NO WEAPON DISPLAYED"/>
    <n v="421"/>
    <n v="30"/>
    <s v="F"/>
    <s v="W"/>
    <n v="210"/>
    <s v="RESTAURANT/FAST FOOD"/>
    <n v="511"/>
    <s v="VERBAL THREAT"/>
    <s v="AO"/>
    <s v="Adult Other"/>
    <n v="930"/>
    <m/>
    <m/>
    <m/>
    <s v="7200 W  MELROSE                      AV"/>
    <m/>
    <n v="34.083500000000001"/>
    <n v="-118.3462"/>
    <n v="0"/>
    <x v="12"/>
  </r>
  <r>
    <n v="201115112"/>
    <d v="2020-10-26T00:00:00"/>
    <x v="82"/>
    <n v="1800"/>
    <n v="11"/>
    <x v="7"/>
    <n v="1173"/>
    <n v="1"/>
    <n v="510"/>
    <s v="VEHICLE - STOLEN"/>
    <m/>
    <n v="0"/>
    <m/>
    <m/>
    <n v="101"/>
    <s v="STREET"/>
    <m/>
    <m/>
    <s v="IC"/>
    <s v="Invest Cont"/>
    <n v="510"/>
    <m/>
    <m/>
    <m/>
    <s v="2100    ALLESANDRO                   ST"/>
    <m/>
    <n v="34.092399999999998"/>
    <n v="-118.2568"/>
    <n v="0"/>
    <x v="12"/>
  </r>
  <r>
    <n v="201108692"/>
    <d v="2020-04-24T00:00:00"/>
    <x v="168"/>
    <n v="1500"/>
    <n v="11"/>
    <x v="7"/>
    <n v="1101"/>
    <n v="2"/>
    <n v="626"/>
    <s v="INTIMATE PARTNER - SIMPLE ASSAULT"/>
    <s v="2000 0446 0400 1601 2004 1218 0432 1814"/>
    <n v="40"/>
    <s v="F"/>
    <s v="W"/>
    <n v="109"/>
    <s v="PARK/PLAYGROUND"/>
    <n v="400"/>
    <s v="STRONG-ARM (HANDS, FIST, FEET OR BODILY FORCE)"/>
    <s v="AO"/>
    <s v="Adult Other"/>
    <n v="626"/>
    <m/>
    <m/>
    <m/>
    <s v="5100    ZOO                          DR"/>
    <m/>
    <n v="34.153399999999998"/>
    <n v="-118.30970000000001"/>
    <n v="0"/>
    <x v="12"/>
  </r>
  <r>
    <n v="200116512"/>
    <d v="2020-08-17T00:00:00"/>
    <x v="89"/>
    <n v="1657"/>
    <n v="1"/>
    <x v="1"/>
    <n v="121"/>
    <n v="1"/>
    <n v="510"/>
    <s v="VEHICLE - STOLEN"/>
    <m/>
    <n v="0"/>
    <m/>
    <m/>
    <n v="101"/>
    <s v="STREET"/>
    <m/>
    <m/>
    <s v="IC"/>
    <s v="Invest Cont"/>
    <n v="510"/>
    <m/>
    <m/>
    <m/>
    <s v="100 N  FREMONT                      AV"/>
    <m/>
    <n v="34.058399999999999"/>
    <n v="-118.2531"/>
    <n v="0"/>
    <x v="12"/>
  </r>
  <r>
    <n v="201107660"/>
    <d v="2020-03-24T00:00:00"/>
    <x v="304"/>
    <n v="910"/>
    <n v="11"/>
    <x v="7"/>
    <n v="1181"/>
    <n v="1"/>
    <n v="341"/>
    <s v="THEFT-GRAND ($950.01 &amp; OVER)EXCPT,GUNS,FOWL,LIVESTK,PROD"/>
    <s v="0394 0344"/>
    <n v="35"/>
    <s v="F"/>
    <s v="W"/>
    <n v="501"/>
    <s v="SINGLE FAMILY DWELLING"/>
    <m/>
    <m/>
    <s v="IC"/>
    <s v="Invest Cont"/>
    <n v="341"/>
    <m/>
    <m/>
    <m/>
    <s v="1300 N  BENTON                       WY"/>
    <m/>
    <n v="34.082000000000001"/>
    <n v="-118.2694"/>
    <n v="0"/>
    <x v="12"/>
  </r>
  <r>
    <n v="201307831"/>
    <d v="2020-03-09T00:00:00"/>
    <x v="305"/>
    <n v="1000"/>
    <n v="13"/>
    <x v="6"/>
    <n v="1371"/>
    <n v="1"/>
    <n v="310"/>
    <s v="BURGLARY"/>
    <s v="0358 0344"/>
    <n v="40"/>
    <s v="F"/>
    <s v="B"/>
    <n v="501"/>
    <s v="SINGLE FAMILY DWELLING"/>
    <m/>
    <m/>
    <s v="IC"/>
    <s v="Invest Cont"/>
    <n v="310"/>
    <m/>
    <m/>
    <m/>
    <s v="100 W  57TH                         ST"/>
    <m/>
    <n v="33.990600000000001"/>
    <n v="-118.2739"/>
    <n v="0"/>
    <x v="12"/>
  </r>
  <r>
    <n v="200500566"/>
    <d v="2020-02-24T00:00:00"/>
    <x v="304"/>
    <n v="330"/>
    <n v="5"/>
    <x v="10"/>
    <n v="565"/>
    <n v="1"/>
    <n v="761"/>
    <s v="BRANDISH WEAPON"/>
    <s v="0443 1822 0319 0334 0416 1402 2004"/>
    <n v="35"/>
    <s v="M"/>
    <s v="W"/>
    <n v="108"/>
    <s v="PARKING LOT"/>
    <n v="304"/>
    <s v="CLUB/BAT"/>
    <s v="AO"/>
    <s v="Adult Other"/>
    <n v="761"/>
    <n v="998"/>
    <m/>
    <m/>
    <s v="800 W  9TH                          ST"/>
    <m/>
    <n v="33.7361"/>
    <n v="-118.2946"/>
    <n v="0"/>
    <x v="12"/>
  </r>
  <r>
    <n v="200712725"/>
    <d v="2020-08-13T00:00:00"/>
    <x v="133"/>
    <n v="1500"/>
    <n v="7"/>
    <x v="0"/>
    <n v="721"/>
    <n v="1"/>
    <n v="331"/>
    <s v="THEFT FROM MOTOR VEHICLE - GRAND ($950.01 AND OVER)"/>
    <s v="1822 1300 0344"/>
    <n v="65"/>
    <s v="F"/>
    <s v="W"/>
    <n v="123"/>
    <s v="PARKING UNDERGROUND/BUILDING"/>
    <m/>
    <m/>
    <s v="IC"/>
    <s v="Invest Cont"/>
    <n v="331"/>
    <m/>
    <m/>
    <m/>
    <s v="100 S  CLARK                        DR"/>
    <m/>
    <n v="34.073599999999999"/>
    <n v="-118.3848"/>
    <n v="0"/>
    <x v="12"/>
  </r>
  <r>
    <n v="200411904"/>
    <d v="2020-08-19T00:00:00"/>
    <x v="306"/>
    <n v="1345"/>
    <n v="4"/>
    <x v="4"/>
    <n v="477"/>
    <n v="2"/>
    <n v="624"/>
    <s v="BATTERY - SIMPLE ASSAULT"/>
    <n v="446"/>
    <n v="43"/>
    <s v="M"/>
    <s v="H"/>
    <n v="103"/>
    <s v="ALLEY"/>
    <n v="400"/>
    <s v="STRONG-ARM (HANDS, FIST, FEET OR BODILY FORCE)"/>
    <s v="AA"/>
    <s v="Adult Arrest"/>
    <n v="624"/>
    <m/>
    <m/>
    <m/>
    <s v="2900    WHITTIER                     BL"/>
    <m/>
    <n v="34.031700000000001"/>
    <n v="-118.2097"/>
    <n v="1"/>
    <x v="12"/>
  </r>
  <r>
    <n v="200815772"/>
    <d v="2020-10-27T00:00:00"/>
    <x v="307"/>
    <n v="1930"/>
    <n v="8"/>
    <x v="12"/>
    <n v="855"/>
    <n v="1"/>
    <n v="420"/>
    <s v="THEFT FROM MOTOR VEHICLE - PETTY ($950 &amp; UNDER)"/>
    <m/>
    <n v="0"/>
    <m/>
    <m/>
    <n v="101"/>
    <s v="STREET"/>
    <m/>
    <m/>
    <s v="IC"/>
    <s v="Invest Cont"/>
    <n v="420"/>
    <m/>
    <m/>
    <m/>
    <s v="1400    VETERAN                      AV"/>
    <m/>
    <n v="34.051699999999997"/>
    <n v="-118.44199999999999"/>
    <n v="0"/>
    <x v="12"/>
  </r>
  <r>
    <n v="201006193"/>
    <d v="2020-02-19T00:00:00"/>
    <x v="270"/>
    <n v="745"/>
    <n v="10"/>
    <x v="11"/>
    <n v="1063"/>
    <n v="2"/>
    <n v="901"/>
    <s v="VIOLATION OF RESTRAINING ORDER"/>
    <s v="2038 0913 0361"/>
    <n v="23"/>
    <s v="F"/>
    <s v="H"/>
    <n v="102"/>
    <s v="SIDEWALK"/>
    <m/>
    <m/>
    <s v="AO"/>
    <s v="Adult Other"/>
    <n v="901"/>
    <m/>
    <m/>
    <m/>
    <s v="18500    CLARK                        ST"/>
    <m/>
    <n v="34.170400000000001"/>
    <n v="-118.536"/>
    <n v="0"/>
    <x v="12"/>
  </r>
  <r>
    <n v="200321450"/>
    <d v="2020-12-09T00:00:00"/>
    <x v="308"/>
    <n v="300"/>
    <n v="3"/>
    <x v="2"/>
    <n v="333"/>
    <n v="1"/>
    <n v="236"/>
    <s v="INTIMATE PARTNER - AGGRAVATED ASSAULT"/>
    <s v="0416 0446 0408 2000 1814 0913 0216 1309 0329"/>
    <n v="54"/>
    <s v="F"/>
    <s v="W"/>
    <n v="501"/>
    <s v="SINGLE FAMILY DWELLING"/>
    <n v="400"/>
    <s v="STRONG-ARM (HANDS, FIST, FEET OR BODILY FORCE)"/>
    <s v="AO"/>
    <s v="Adult Other"/>
    <n v="236"/>
    <m/>
    <m/>
    <m/>
    <s v="3000    WELLINGTON                   RD"/>
    <m/>
    <n v="34.0261"/>
    <n v="-118.33839999999999"/>
    <n v="0"/>
    <x v="12"/>
  </r>
  <r>
    <n v="200900618"/>
    <d v="2020-03-01T00:00:00"/>
    <x v="0"/>
    <n v="800"/>
    <n v="9"/>
    <x v="3"/>
    <n v="946"/>
    <n v="1"/>
    <n v="210"/>
    <s v="ROBBERY"/>
    <s v="0913 0408 0337 0344 1813 2000 2004"/>
    <n v="40"/>
    <s v="F"/>
    <s v="H"/>
    <n v="502"/>
    <s v="MULTI-UNIT DWELLING (APARTMENT, DUPLEX, ETC)"/>
    <n v="400"/>
    <s v="STRONG-ARM (HANDS, FIST, FEET OR BODILY FORCE)"/>
    <s v="AO"/>
    <s v="Adult Other"/>
    <n v="210"/>
    <n v="626"/>
    <m/>
    <m/>
    <s v="14000    OXNARD                       ST"/>
    <m/>
    <n v="34.179400000000001"/>
    <n v="-118.43770000000001"/>
    <n v="0"/>
    <x v="12"/>
  </r>
  <r>
    <n v="201006630"/>
    <d v="2020-02-29T00:00:00"/>
    <x v="72"/>
    <n v="2340"/>
    <n v="10"/>
    <x v="11"/>
    <n v="1039"/>
    <n v="2"/>
    <n v="740"/>
    <s v="VANDALISM - FELONY ($400 &amp; OVER, ALL CHURCH VANDALISMS)"/>
    <s v="1822 0329 1420"/>
    <n v="0"/>
    <s v="M"/>
    <s v="W"/>
    <n v="502"/>
    <s v="MULTI-UNIT DWELLING (APARTMENT, DUPLEX, ETC)"/>
    <m/>
    <m/>
    <s v="IC"/>
    <s v="Invest Cont"/>
    <n v="740"/>
    <m/>
    <m/>
    <m/>
    <s v="15900    VANOWEN                      ST"/>
    <m/>
    <n v="34.193899999999999"/>
    <n v="-118.47929999999999"/>
    <n v="0"/>
    <x v="12"/>
  </r>
  <r>
    <n v="201211594"/>
    <d v="2020-04-26T00:00:00"/>
    <x v="274"/>
    <n v="1820"/>
    <n v="12"/>
    <x v="8"/>
    <n v="1242"/>
    <n v="1"/>
    <n v="510"/>
    <s v="VEHICLE - STOLEN"/>
    <m/>
    <n v="0"/>
    <m/>
    <m/>
    <n v="101"/>
    <s v="STREET"/>
    <m/>
    <m/>
    <s v="IC"/>
    <s v="Invest Cont"/>
    <n v="510"/>
    <m/>
    <m/>
    <m/>
    <s v="6000    ARLINGTON                    AV"/>
    <m/>
    <n v="33.985500000000002"/>
    <n v="-118.3186"/>
    <n v="0"/>
    <x v="12"/>
  </r>
  <r>
    <n v="201100605"/>
    <d v="2020-04-06T00:00:00"/>
    <x v="193"/>
    <n v="1617"/>
    <n v="11"/>
    <x v="7"/>
    <n v="1124"/>
    <n v="1"/>
    <n v="310"/>
    <s v="BURGLARY"/>
    <s v="0344 1402"/>
    <n v="0"/>
    <s v="X"/>
    <s v="X"/>
    <n v="203"/>
    <s v="OTHER BUSINESS"/>
    <m/>
    <m/>
    <s v="IC"/>
    <s v="Invest Cont"/>
    <n v="310"/>
    <n v="998"/>
    <m/>
    <m/>
    <s v="3100 N  SAN FERNANDO                 RD"/>
    <m/>
    <n v="34.114899999999999"/>
    <n v="-118.2458"/>
    <n v="0"/>
    <x v="12"/>
  </r>
  <r>
    <n v="200915687"/>
    <d v="2020-10-08T00:00:00"/>
    <x v="294"/>
    <n v="1900"/>
    <n v="9"/>
    <x v="3"/>
    <n v="931"/>
    <n v="1"/>
    <n v="331"/>
    <s v="THEFT FROM MOTOR VEHICLE - GRAND ($950.01 AND OVER)"/>
    <s v="0344 0385"/>
    <n v="34"/>
    <s v="F"/>
    <s v="W"/>
    <n v="101"/>
    <s v="STREET"/>
    <m/>
    <m/>
    <s v="IC"/>
    <s v="Invest Cont"/>
    <n v="331"/>
    <m/>
    <m/>
    <m/>
    <s v="FIRMAMENT                    AV"/>
    <s v="VICTORY                      BL"/>
    <n v="34.186599999999999"/>
    <n v="-118.47190000000001"/>
    <n v="0"/>
    <x v="12"/>
  </r>
  <r>
    <n v="200511560"/>
    <d v="2020-07-07T00:00:00"/>
    <x v="6"/>
    <n v="100"/>
    <n v="5"/>
    <x v="10"/>
    <n v="514"/>
    <n v="1"/>
    <n v="420"/>
    <s v="THEFT FROM MOTOR VEHICLE - PETTY ($950 &amp; UNDER)"/>
    <s v="1606 1309 0377 0354 1300 0344"/>
    <n v="33"/>
    <s v="M"/>
    <s v="H"/>
    <n v="104"/>
    <s v="DRIVEWAY"/>
    <m/>
    <m/>
    <s v="IC"/>
    <s v="Invest Cont"/>
    <n v="420"/>
    <m/>
    <m/>
    <m/>
    <s v="1500    VAN TRESS                    AV"/>
    <m/>
    <n v="33.793199999999999"/>
    <n v="-118.2792"/>
    <n v="0"/>
    <x v="12"/>
  </r>
  <r>
    <n v="200111713"/>
    <d v="2020-05-14T00:00:00"/>
    <x v="78"/>
    <n v="1400"/>
    <n v="1"/>
    <x v="1"/>
    <n v="165"/>
    <n v="1"/>
    <n v="341"/>
    <s v="THEFT-GRAND ($950.01 &amp; OVER)EXCPT,GUNS,FOWL,LIVESTK,PROD"/>
    <s v="1402 0344 0397 1602 1822"/>
    <n v="56"/>
    <s v="M"/>
    <s v="H"/>
    <n v="214"/>
    <s v="BUS DEPOT/TERMINAL, OTHER THAN MTA"/>
    <m/>
    <m/>
    <s v="IC"/>
    <s v="Invest Cont"/>
    <n v="341"/>
    <n v="998"/>
    <m/>
    <m/>
    <s v="200 E  6TH                          ST"/>
    <m/>
    <n v="34.044600000000003"/>
    <n v="-118.249"/>
    <n v="0"/>
    <x v="12"/>
  </r>
  <r>
    <n v="201106617"/>
    <d v="2020-02-28T00:00:00"/>
    <x v="72"/>
    <n v="1"/>
    <n v="11"/>
    <x v="7"/>
    <n v="1186"/>
    <n v="1"/>
    <n v="310"/>
    <s v="BURGLARY"/>
    <s v="0344 1402 1419 1407"/>
    <n v="0"/>
    <s v="X"/>
    <s v="X"/>
    <n v="726"/>
    <s v="POLICE FACILITY"/>
    <m/>
    <m/>
    <s v="IC"/>
    <s v="Invest Cont"/>
    <n v="310"/>
    <n v="998"/>
    <m/>
    <m/>
    <s v="1800    ACADEMY                      DR"/>
    <m/>
    <n v="34.0807"/>
    <n v="-118.24250000000001"/>
    <n v="0"/>
    <x v="12"/>
  </r>
  <r>
    <n v="200510041"/>
    <d v="2020-05-28T00:00:00"/>
    <x v="177"/>
    <n v="1530"/>
    <n v="5"/>
    <x v="10"/>
    <n v="528"/>
    <n v="1"/>
    <n v="510"/>
    <s v="VEHICLE - STOLEN"/>
    <m/>
    <n v="0"/>
    <m/>
    <m/>
    <n v="108"/>
    <s v="PARKING LOT"/>
    <m/>
    <m/>
    <s v="IC"/>
    <s v="Invest Cont"/>
    <n v="510"/>
    <m/>
    <m/>
    <m/>
    <s v="1200    BLINN                        AV"/>
    <m/>
    <n v="33.787599999999998"/>
    <n v="-118.2452"/>
    <n v="0"/>
    <x v="12"/>
  </r>
  <r>
    <n v="201217288"/>
    <d v="2020-07-27T00:00:00"/>
    <x v="12"/>
    <n v="800"/>
    <n v="12"/>
    <x v="8"/>
    <n v="1252"/>
    <n v="1"/>
    <n v="330"/>
    <s v="BURGLARY FROM VEHICLE"/>
    <s v="1822 0385"/>
    <n v="0"/>
    <s v="X"/>
    <s v="X"/>
    <n v="501"/>
    <s v="SINGLE FAMILY DWELLING"/>
    <m/>
    <m/>
    <s v="IC"/>
    <s v="Invest Cont"/>
    <n v="330"/>
    <m/>
    <m/>
    <m/>
    <s v="2600 W  74TH                         ST"/>
    <m/>
    <n v="33.972799999999999"/>
    <n v="-118.32429999999999"/>
    <n v="0"/>
    <x v="12"/>
  </r>
  <r>
    <n v="201207841"/>
    <d v="2020-02-25T00:00:00"/>
    <x v="309"/>
    <n v="1200"/>
    <n v="12"/>
    <x v="8"/>
    <n v="1243"/>
    <n v="1"/>
    <n v="230"/>
    <s v="ASSAULT WITH DEADLY WEAPON, AGGRAVATED ASSAULT"/>
    <s v="0400 0416 1822"/>
    <n v="58"/>
    <s v="F"/>
    <s v="B"/>
    <n v="101"/>
    <s v="STREET"/>
    <n v="500"/>
    <s v="UNKNOWN WEAPON/OTHER WEAPON"/>
    <s v="IC"/>
    <s v="Invest Cont"/>
    <n v="230"/>
    <m/>
    <m/>
    <m/>
    <s v="6300 S  WESTERN                      AV"/>
    <m/>
    <n v="33.981999999999999"/>
    <n v="-118.30889999999999"/>
    <n v="0"/>
    <x v="12"/>
  </r>
  <r>
    <n v="200415653"/>
    <d v="2020-12-05T00:00:00"/>
    <x v="195"/>
    <n v="2310"/>
    <n v="4"/>
    <x v="4"/>
    <n v="424"/>
    <n v="1"/>
    <n v="440"/>
    <s v="THEFT PLAIN - PETTY ($950 &amp; UNDER)"/>
    <n v="344"/>
    <n v="21"/>
    <s v="M"/>
    <s v="A"/>
    <n v="101"/>
    <s v="STREET"/>
    <m/>
    <m/>
    <s v="IC"/>
    <s v="Invest Cont"/>
    <n v="440"/>
    <m/>
    <m/>
    <m/>
    <s v="VALLEY                       BL"/>
    <s v="SAN PABLO                    ST"/>
    <n v="34.0655"/>
    <n v="-118.2022"/>
    <n v="0"/>
    <x v="12"/>
  </r>
  <r>
    <n v="200605905"/>
    <d v="2020-02-10T00:00:00"/>
    <x v="310"/>
    <n v="1200"/>
    <n v="6"/>
    <x v="9"/>
    <n v="645"/>
    <n v="1"/>
    <n v="510"/>
    <s v="VEHICLE - STOLEN"/>
    <m/>
    <n v="0"/>
    <m/>
    <m/>
    <n v="101"/>
    <s v="STREET"/>
    <m/>
    <m/>
    <s v="IC"/>
    <s v="Invest Cont"/>
    <n v="510"/>
    <m/>
    <m/>
    <m/>
    <s v="CITRUS                       AV"/>
    <s v="DE LONGPRE"/>
    <n v="34.096200000000003"/>
    <n v="-118.3398"/>
    <n v="0"/>
    <x v="12"/>
  </r>
  <r>
    <n v="200507876"/>
    <d v="2020-04-02T00:00:00"/>
    <x v="173"/>
    <n v="620"/>
    <n v="5"/>
    <x v="10"/>
    <n v="504"/>
    <n v="1"/>
    <n v="330"/>
    <s v="BURGLARY FROM VEHICLE"/>
    <s v="1609 0344 1202 1300 1307"/>
    <n v="56"/>
    <s v="F"/>
    <s v="A"/>
    <n v="108"/>
    <s v="PARKING LOT"/>
    <m/>
    <m/>
    <s v="IC"/>
    <s v="Invest Cont"/>
    <n v="330"/>
    <m/>
    <m/>
    <m/>
    <s v="1500    FRANCISCO                    ST"/>
    <m/>
    <n v="33.85"/>
    <n v="-118.3032"/>
    <n v="0"/>
    <x v="12"/>
  </r>
  <r>
    <n v="201307623"/>
    <d v="2020-03-05T00:00:00"/>
    <x v="216"/>
    <n v="1500"/>
    <n v="13"/>
    <x v="6"/>
    <n v="1325"/>
    <n v="1"/>
    <n v="440"/>
    <s v="THEFT PLAIN - PETTY ($950 &amp; UNDER)"/>
    <n v="344"/>
    <n v="64"/>
    <s v="M"/>
    <s v="B"/>
    <n v="502"/>
    <s v="MULTI-UNIT DWELLING (APARTMENT, DUPLEX, ETC)"/>
    <m/>
    <m/>
    <s v="IC"/>
    <s v="Invest Cont"/>
    <n v="440"/>
    <m/>
    <m/>
    <m/>
    <s v="3200 S  CENTRAL                      AV"/>
    <m/>
    <n v="34.014600000000002"/>
    <n v="-118.2565"/>
    <n v="0"/>
    <x v="12"/>
  </r>
  <r>
    <n v="200817064"/>
    <d v="2020-12-01T00:00:00"/>
    <x v="194"/>
    <n v="1340"/>
    <n v="8"/>
    <x v="12"/>
    <n v="882"/>
    <n v="1"/>
    <n v="440"/>
    <s v="THEFT PLAIN - PETTY ($950 &amp; UNDER)"/>
    <s v="1822 2004 0345 0344 1402"/>
    <n v="0"/>
    <s v="X"/>
    <s v="X"/>
    <n v="101"/>
    <s v="STREET"/>
    <m/>
    <m/>
    <s v="IC"/>
    <s v="Invest Cont"/>
    <n v="440"/>
    <n v="998"/>
    <m/>
    <m/>
    <s v="OLYMPIC                      BL"/>
    <s v="BELOIT"/>
    <n v="0"/>
    <n v="0"/>
    <n v="0"/>
    <x v="12"/>
  </r>
  <r>
    <n v="201112056"/>
    <d v="2020-07-31T00:00:00"/>
    <x v="266"/>
    <n v="1250"/>
    <n v="11"/>
    <x v="7"/>
    <n v="1149"/>
    <n v="1"/>
    <n v="210"/>
    <s v="ROBBERY"/>
    <s v="0344 1309 1313 2033"/>
    <n v="25"/>
    <s v="M"/>
    <s v="H"/>
    <n v="108"/>
    <s v="PARKING LOT"/>
    <n v="304"/>
    <s v="CLUB/BAT"/>
    <s v="IC"/>
    <s v="Invest Cont"/>
    <n v="210"/>
    <m/>
    <m/>
    <m/>
    <s v="5600 N  FIGUEROA                     ST"/>
    <m/>
    <n v="34.109000000000002"/>
    <n v="-118.194"/>
    <n v="0"/>
    <x v="12"/>
  </r>
  <r>
    <n v="200315282"/>
    <d v="2020-08-05T00:00:00"/>
    <x v="74"/>
    <n v="1830"/>
    <n v="3"/>
    <x v="2"/>
    <n v="398"/>
    <n v="1"/>
    <n v="510"/>
    <s v="VEHICLE - STOLEN"/>
    <m/>
    <n v="0"/>
    <m/>
    <m/>
    <n v="101"/>
    <s v="STREET"/>
    <m/>
    <m/>
    <s v="IC"/>
    <s v="Invest Cont"/>
    <n v="510"/>
    <m/>
    <m/>
    <m/>
    <s v="500 W  43RD                         PL"/>
    <m/>
    <n v="34.0045"/>
    <n v="-118.2869"/>
    <n v="0"/>
    <x v="12"/>
  </r>
  <r>
    <n v="201100565"/>
    <d v="2020-03-03T00:00:00"/>
    <x v="301"/>
    <n v="1400"/>
    <n v="11"/>
    <x v="7"/>
    <n v="1183"/>
    <n v="2"/>
    <n v="888"/>
    <s v="TRESPASSING"/>
    <n v="2004"/>
    <n v="0"/>
    <s v="F"/>
    <s v="W"/>
    <n v="729"/>
    <s v="SPECIALTY SCHOOL/OTHER"/>
    <m/>
    <m/>
    <s v="IC"/>
    <s v="Invest Cont"/>
    <n v="888"/>
    <m/>
    <m/>
    <m/>
    <s v="1400    LOGAN                        ST"/>
    <m/>
    <n v="34.078400000000002"/>
    <n v="-118.2577"/>
    <n v="0"/>
    <x v="12"/>
  </r>
  <r>
    <n v="200400694"/>
    <d v="2020-03-26T00:00:00"/>
    <x v="209"/>
    <n v="1435"/>
    <n v="4"/>
    <x v="4"/>
    <n v="422"/>
    <n v="1"/>
    <n v="230"/>
    <s v="ASSAULT WITH DEADLY WEAPON, AGGRAVATED ASSAULT"/>
    <s v="0906 0302 1309 0334 1100 1407 1822"/>
    <n v="23"/>
    <s v="M"/>
    <s v="H"/>
    <n v="102"/>
    <s v="SIDEWALK"/>
    <n v="102"/>
    <s v="HAND GUN"/>
    <s v="IC"/>
    <s v="Invest Cont"/>
    <n v="230"/>
    <n v="998"/>
    <m/>
    <m/>
    <s v="2200    THOMAS                       ST"/>
    <m/>
    <n v="34.070700000000002"/>
    <n v="-118.2103"/>
    <n v="0"/>
    <x v="12"/>
  </r>
  <r>
    <n v="201013089"/>
    <d v="2020-09-14T00:00:00"/>
    <x v="238"/>
    <n v="930"/>
    <n v="10"/>
    <x v="11"/>
    <n v="1008"/>
    <n v="2"/>
    <n v="930"/>
    <s v="CRIMINAL THREATS - NO WEAPON DISPLAYED"/>
    <s v="0915 0421 0913"/>
    <n v="56"/>
    <s v="F"/>
    <s v="W"/>
    <n v="702"/>
    <s v="OFFICE BUILDING/OFFICE"/>
    <n v="511"/>
    <s v="VERBAL THREAT"/>
    <s v="AA"/>
    <s v="Adult Arrest"/>
    <n v="930"/>
    <m/>
    <m/>
    <m/>
    <s v="8100    BALBOA                       BL"/>
    <m/>
    <n v="34.217599999999997"/>
    <n v="-118.5013"/>
    <n v="1"/>
    <x v="12"/>
  </r>
  <r>
    <n v="200105026"/>
    <d v="2020-01-06T00:00:00"/>
    <x v="275"/>
    <n v="1910"/>
    <n v="1"/>
    <x v="1"/>
    <n v="132"/>
    <n v="1"/>
    <n v="341"/>
    <s v="THEFT-GRAND ($950.01 &amp; OVER)EXCPT,GUNS,FOWL,LIVESTK,PROD"/>
    <s v="2032 0344 1822"/>
    <n v="22"/>
    <s v="M"/>
    <s v="K"/>
    <n v="102"/>
    <s v="SIDEWALK"/>
    <m/>
    <m/>
    <s v="IC"/>
    <s v="Invest Cont"/>
    <n v="341"/>
    <m/>
    <m/>
    <m/>
    <s v="100 S  GRAND                        AV"/>
    <m/>
    <n v="34.055700000000002"/>
    <n v="-118.2488"/>
    <n v="0"/>
    <x v="12"/>
  </r>
  <r>
    <n v="200517520"/>
    <d v="2020-12-06T00:00:00"/>
    <x v="121"/>
    <n v="1510"/>
    <n v="5"/>
    <x v="10"/>
    <n v="507"/>
    <n v="2"/>
    <n v="745"/>
    <s v="VANDALISM - MISDEAMEANOR ($399 OR UNDER)"/>
    <s v="0913 0329 1300"/>
    <n v="28"/>
    <s v="M"/>
    <s v="A"/>
    <n v="122"/>
    <s v="VEHICLE, PASSENGER/TRUCK"/>
    <n v="302"/>
    <s v="BLUNT INSTRUMENT"/>
    <s v="AO"/>
    <s v="Adult Other"/>
    <n v="745"/>
    <m/>
    <m/>
    <m/>
    <s v="22400    HALLDALE                     AV"/>
    <m/>
    <n v="33.822200000000002"/>
    <n v="-118.3015"/>
    <n v="0"/>
    <x v="12"/>
  </r>
  <r>
    <n v="201215860"/>
    <d v="2020-07-01T00:00:00"/>
    <x v="37"/>
    <n v="1900"/>
    <n v="12"/>
    <x v="8"/>
    <n v="1215"/>
    <n v="2"/>
    <n v="850"/>
    <s v="INDECENT EXPOSURE"/>
    <s v="1251 1258 0361 0500 0529"/>
    <n v="10"/>
    <s v="F"/>
    <s v="H"/>
    <n v="502"/>
    <s v="MULTI-UNIT DWELLING (APARTMENT, DUPLEX, ETC)"/>
    <n v="400"/>
    <s v="STRONG-ARM (HANDS, FIST, FEET OR BODILY FORCE)"/>
    <s v="AO"/>
    <s v="Adult Other"/>
    <n v="850"/>
    <m/>
    <m/>
    <m/>
    <s v="5700 S  NORMANDIE                    AV"/>
    <m/>
    <n v="33.990900000000003"/>
    <n v="-118.3002"/>
    <n v="0"/>
    <x v="12"/>
  </r>
  <r>
    <n v="200117954"/>
    <d v="2020-09-14T00:00:00"/>
    <x v="311"/>
    <n v="1245"/>
    <n v="1"/>
    <x v="1"/>
    <n v="163"/>
    <n v="1"/>
    <n v="442"/>
    <s v="SHOPLIFTING - PETTY THEFT ($950 &amp; UNDER)"/>
    <s v="1822 0443 0344"/>
    <n v="25"/>
    <s v="M"/>
    <s v="H"/>
    <n v="203"/>
    <s v="OTHER BUSINESS"/>
    <m/>
    <m/>
    <s v="IC"/>
    <s v="Invest Cont"/>
    <n v="442"/>
    <m/>
    <m/>
    <m/>
    <s v="700 S  BROADWAY"/>
    <m/>
    <n v="34.044400000000003"/>
    <n v="-118.25409999999999"/>
    <n v="0"/>
    <x v="12"/>
  </r>
  <r>
    <n v="201005196"/>
    <d v="2020-01-28T00:00:00"/>
    <x v="241"/>
    <n v="1400"/>
    <n v="10"/>
    <x v="11"/>
    <n v="1008"/>
    <n v="2"/>
    <n v="354"/>
    <s v="THEFT OF IDENTITY"/>
    <s v="1822 0928"/>
    <n v="37"/>
    <s v="M"/>
    <s v="O"/>
    <n v="501"/>
    <s v="SINGLE FAMILY DWELLING"/>
    <m/>
    <m/>
    <s v="IC"/>
    <s v="Invest Cont"/>
    <n v="354"/>
    <m/>
    <m/>
    <m/>
    <s v="7500    WHITAKER                     AV"/>
    <m/>
    <n v="34.206400000000002"/>
    <n v="-118.498"/>
    <n v="0"/>
    <x v="12"/>
  </r>
  <r>
    <n v="200306830"/>
    <d v="2020-02-16T00:00:00"/>
    <x v="58"/>
    <n v="1800"/>
    <n v="3"/>
    <x v="2"/>
    <n v="396"/>
    <n v="1"/>
    <n v="310"/>
    <s v="BURGLARY"/>
    <s v="0344 0321 1606"/>
    <n v="25"/>
    <s v="M"/>
    <s v="H"/>
    <n v="501"/>
    <s v="SINGLE FAMILY DWELLING"/>
    <m/>
    <m/>
    <s v="IC"/>
    <s v="Invest Cont"/>
    <n v="310"/>
    <m/>
    <m/>
    <m/>
    <s v="800 W  41ST                         ST"/>
    <m/>
    <n v="34.0092"/>
    <n v="-118.2872"/>
    <n v="0"/>
    <x v="12"/>
  </r>
  <r>
    <n v="201213943"/>
    <d v="2020-06-01T00:00:00"/>
    <x v="65"/>
    <n v="1000"/>
    <n v="12"/>
    <x v="8"/>
    <n v="1267"/>
    <n v="1"/>
    <n v="251"/>
    <s v="SHOTS FIRED AT INHABITED DWELLING"/>
    <s v="1100 0329 1822 1301 1407 1402"/>
    <n v="49"/>
    <s v="F"/>
    <s v="B"/>
    <n v="501"/>
    <s v="SINGLE FAMILY DWELLING"/>
    <n v="102"/>
    <s v="HAND GUN"/>
    <s v="AA"/>
    <s v="Adult Arrest"/>
    <n v="251"/>
    <m/>
    <m/>
    <m/>
    <s v="600 W  82ND                         ST"/>
    <m/>
    <n v="33.964399999999998"/>
    <n v="-118.2842"/>
    <n v="1"/>
    <x v="12"/>
  </r>
  <r>
    <n v="200105709"/>
    <d v="2020-01-25T00:00:00"/>
    <x v="227"/>
    <n v="1040"/>
    <n v="1"/>
    <x v="1"/>
    <n v="181"/>
    <n v="1"/>
    <n v="341"/>
    <s v="THEFT-GRAND ($950.01 &amp; OVER)EXCPT,GUNS,FOWL,LIVESTK,PROD"/>
    <s v="0344 1822"/>
    <n v="29"/>
    <s v="M"/>
    <s v="O"/>
    <n v="713"/>
    <s v="CONVENTION CENTER"/>
    <m/>
    <m/>
    <s v="IC"/>
    <s v="Invest Cont"/>
    <n v="341"/>
    <m/>
    <m/>
    <m/>
    <s v="1200 S  FIGUEROA                     ST"/>
    <m/>
    <n v="34.043100000000003"/>
    <n v="-118.2692"/>
    <n v="0"/>
    <x v="12"/>
  </r>
  <r>
    <n v="200612288"/>
    <d v="2020-07-07T00:00:00"/>
    <x v="6"/>
    <n v="1525"/>
    <n v="6"/>
    <x v="9"/>
    <n v="631"/>
    <n v="1"/>
    <n v="510"/>
    <s v="VEHICLE - STOLEN"/>
    <m/>
    <n v="0"/>
    <m/>
    <m/>
    <n v="101"/>
    <s v="STREET"/>
    <m/>
    <m/>
    <s v="IC"/>
    <s v="Invest Cont"/>
    <n v="510"/>
    <m/>
    <m/>
    <m/>
    <s v="9100    CORDELL                      DR"/>
    <m/>
    <n v="34.094000000000001"/>
    <n v="-118.39"/>
    <n v="0"/>
    <x v="12"/>
  </r>
  <r>
    <n v="200611886"/>
    <d v="2020-06-27T00:00:00"/>
    <x v="37"/>
    <n v="220"/>
    <n v="6"/>
    <x v="9"/>
    <n v="677"/>
    <n v="2"/>
    <n v="626"/>
    <s v="INTIMATE PARTNER - SIMPLE ASSAULT"/>
    <s v="2000 1813 1814 0400 0444 0429 0416 0913"/>
    <n v="22"/>
    <s v="F"/>
    <s v="H"/>
    <n v="502"/>
    <s v="MULTI-UNIT DWELLING (APARTMENT, DUPLEX, ETC)"/>
    <n v="400"/>
    <s v="STRONG-ARM (HANDS, FIST, FEET OR BODILY FORCE)"/>
    <s v="AO"/>
    <s v="Adult Other"/>
    <n v="626"/>
    <m/>
    <m/>
    <m/>
    <s v="5100 W  MELROSE                      AV"/>
    <m/>
    <n v="34.086500000000001"/>
    <n v="-118.3169"/>
    <n v="0"/>
    <x v="12"/>
  </r>
  <r>
    <n v="201226612"/>
    <d v="2020-12-09T00:00:00"/>
    <x v="131"/>
    <n v="1500"/>
    <n v="12"/>
    <x v="8"/>
    <n v="1258"/>
    <n v="2"/>
    <n v="623"/>
    <s v="BATTERY POLICE (SIMPLE)"/>
    <s v="1212 0416 0417"/>
    <n v="0"/>
    <s v="F"/>
    <s v="W"/>
    <n v="753"/>
    <s v="DETENTION/JAIL FACILITY"/>
    <n v="400"/>
    <s v="STRONG-ARM (HANDS, FIST, FEET OR BODILY FORCE)"/>
    <s v="AA"/>
    <s v="Adult Arrest"/>
    <n v="623"/>
    <m/>
    <m/>
    <m/>
    <s v="7600 S  BROADWAY"/>
    <m/>
    <n v="33.970300000000002"/>
    <n v="-118.2783"/>
    <n v="1"/>
    <x v="12"/>
  </r>
  <r>
    <n v="200916764"/>
    <d v="2020-11-03T00:00:00"/>
    <x v="312"/>
    <n v="300"/>
    <n v="9"/>
    <x v="3"/>
    <n v="981"/>
    <n v="2"/>
    <n v="624"/>
    <s v="BATTERY - SIMPLE ASSAULT"/>
    <n v="416"/>
    <n v="31"/>
    <s v="M"/>
    <s v="W"/>
    <n v="502"/>
    <s v="MULTI-UNIT DWELLING (APARTMENT, DUPLEX, ETC)"/>
    <n v="400"/>
    <s v="STRONG-ARM (HANDS, FIST, FEET OR BODILY FORCE)"/>
    <s v="AO"/>
    <s v="Adult Other"/>
    <n v="624"/>
    <m/>
    <m/>
    <m/>
    <s v="15000    DICKENS                      ST"/>
    <m/>
    <n v="34.151499999999999"/>
    <n v="-118.4601"/>
    <n v="0"/>
    <x v="12"/>
  </r>
  <r>
    <n v="200321099"/>
    <d v="2020-11-30T00:00:00"/>
    <x v="18"/>
    <n v="805"/>
    <n v="3"/>
    <x v="2"/>
    <n v="393"/>
    <n v="2"/>
    <n v="740"/>
    <s v="VANDALISM - FELONY ($400 &amp; OVER, ALL CHURCH VANDALISMS)"/>
    <s v="1822 0329 1300 1309"/>
    <n v="19"/>
    <s v="X"/>
    <s v="X"/>
    <n v="122"/>
    <s v="VEHICLE, PASSENGER/TRUCK"/>
    <n v="304"/>
    <s v="CLUB/BAT"/>
    <s v="IC"/>
    <s v="Invest Cont"/>
    <n v="740"/>
    <m/>
    <m/>
    <m/>
    <s v="43RD                         PL"/>
    <s v="CRENSHAW                     BL"/>
    <n v="34.004100000000001"/>
    <n v="-118.3325"/>
    <n v="0"/>
    <x v="12"/>
  </r>
  <r>
    <n v="200816822"/>
    <d v="2020-11-24T00:00:00"/>
    <x v="297"/>
    <n v="921"/>
    <n v="8"/>
    <x v="12"/>
    <n v="855"/>
    <n v="2"/>
    <n v="668"/>
    <s v="EMBEZZLEMENT, GRAND THEFT ($950.01 &amp; OVER)"/>
    <m/>
    <n v="0"/>
    <m/>
    <m/>
    <n v="203"/>
    <s v="OTHER BUSINESS"/>
    <m/>
    <m/>
    <s v="IC"/>
    <s v="Invest Cont"/>
    <n v="668"/>
    <m/>
    <m/>
    <m/>
    <s v="10700    SANTA MONICA                 BL"/>
    <m/>
    <n v="34.049199999999999"/>
    <n v="-118.43940000000001"/>
    <n v="0"/>
    <x v="12"/>
  </r>
  <r>
    <n v="201216955"/>
    <d v="2020-07-22T00:00:00"/>
    <x v="12"/>
    <n v="1700"/>
    <n v="12"/>
    <x v="8"/>
    <n v="1215"/>
    <n v="1"/>
    <n v="440"/>
    <s v="THEFT PLAIN - PETTY ($950 &amp; UNDER)"/>
    <s v="0394 1822 0344"/>
    <n v="29"/>
    <s v="M"/>
    <s v="B"/>
    <n v="501"/>
    <s v="SINGLE FAMILY DWELLING"/>
    <m/>
    <m/>
    <s v="IC"/>
    <s v="Invest Cont"/>
    <n v="440"/>
    <m/>
    <m/>
    <m/>
    <s v="1300 W  53RD                         ST"/>
    <m/>
    <n v="33.994100000000003"/>
    <n v="-118.2985"/>
    <n v="0"/>
    <x v="12"/>
  </r>
  <r>
    <n v="200609358"/>
    <d v="2020-04-22T00:00:00"/>
    <x v="168"/>
    <n v="100"/>
    <n v="6"/>
    <x v="9"/>
    <n v="649"/>
    <n v="1"/>
    <n v="320"/>
    <s v="BURGLARY, ATTEMPTED"/>
    <s v="0344 1607"/>
    <n v="0"/>
    <s v="X"/>
    <s v="X"/>
    <n v="210"/>
    <s v="RESTAURANT/FAST FOOD"/>
    <m/>
    <m/>
    <s v="AA"/>
    <s v="Adult Arrest"/>
    <n v="320"/>
    <m/>
    <m/>
    <m/>
    <s v="5100    HOLLYWOOD                    BL"/>
    <m/>
    <n v="34.101799999999997"/>
    <n v="-118.3009"/>
    <n v="1"/>
    <x v="12"/>
  </r>
  <r>
    <n v="200804757"/>
    <d v="2020-01-15T00:00:00"/>
    <x v="188"/>
    <n v="1030"/>
    <n v="8"/>
    <x v="12"/>
    <n v="855"/>
    <n v="2"/>
    <n v="740"/>
    <s v="VANDALISM - FELONY ($400 &amp; OVER, ALL CHURCH VANDALISMS)"/>
    <s v="1605 0329 1822 1420"/>
    <n v="53"/>
    <s v="F"/>
    <s v="A"/>
    <n v="108"/>
    <s v="PARKING LOT"/>
    <m/>
    <m/>
    <s v="IC"/>
    <s v="Invest Cont"/>
    <n v="740"/>
    <m/>
    <m/>
    <m/>
    <s v="11000    SANTA MONICA                 BL"/>
    <m/>
    <n v="34.049199999999999"/>
    <n v="-118.4397"/>
    <n v="0"/>
    <x v="12"/>
  </r>
  <r>
    <n v="200204557"/>
    <d v="2020-01-12T00:00:00"/>
    <x v="222"/>
    <n v="1650"/>
    <n v="2"/>
    <x v="5"/>
    <n v="247"/>
    <n v="2"/>
    <n v="740"/>
    <s v="VANDALISM - FELONY ($400 &amp; OVER, ALL CHURCH VANDALISMS)"/>
    <s v="0311 0329 0906 1816 1402"/>
    <n v="0"/>
    <s v="X"/>
    <s v="X"/>
    <n v="502"/>
    <s v="MULTI-UNIT DWELLING (APARTMENT, DUPLEX, ETC)"/>
    <n v="500"/>
    <s v="UNKNOWN WEAPON/OTHER WEAPON"/>
    <s v="JA"/>
    <s v="Juv Arrest"/>
    <n v="740"/>
    <n v="998"/>
    <m/>
    <m/>
    <s v="300 S  UNION                        AV"/>
    <m/>
    <n v="34.059600000000003"/>
    <n v="-118.2701"/>
    <n v="1"/>
    <x v="12"/>
  </r>
  <r>
    <n v="201224191"/>
    <d v="2020-11-09T00:00:00"/>
    <x v="313"/>
    <n v="1730"/>
    <n v="12"/>
    <x v="8"/>
    <n v="1259"/>
    <n v="2"/>
    <n v="920"/>
    <s v="KIDNAPPING - GRAND ATTEMPT"/>
    <s v="1257 1822"/>
    <n v="4"/>
    <s v="M"/>
    <s v="H"/>
    <n v="102"/>
    <s v="SIDEWALK"/>
    <n v="400"/>
    <s v="STRONG-ARM (HANDS, FIST, FEET OR BODILY FORCE)"/>
    <s v="IC"/>
    <s v="Invest Cont"/>
    <n v="920"/>
    <m/>
    <m/>
    <m/>
    <s v="300 E  76TH                         PL"/>
    <m/>
    <n v="33.970500000000001"/>
    <n v="-118.2696"/>
    <n v="0"/>
    <x v="12"/>
  </r>
  <r>
    <n v="201307162"/>
    <d v="2020-02-23T00:00:00"/>
    <x v="19"/>
    <n v="900"/>
    <n v="13"/>
    <x v="6"/>
    <n v="1309"/>
    <n v="1"/>
    <n v="330"/>
    <s v="BURGLARY FROM VEHICLE"/>
    <n v="344"/>
    <n v="26"/>
    <s v="F"/>
    <s v="W"/>
    <n v="101"/>
    <s v="STREET"/>
    <m/>
    <m/>
    <s v="IC"/>
    <s v="Invest Cont"/>
    <n v="330"/>
    <m/>
    <m/>
    <m/>
    <s v="VIOLET                       ST"/>
    <s v="MATEO"/>
    <n v="34.032600000000002"/>
    <n v="-118.23"/>
    <n v="0"/>
    <x v="12"/>
  </r>
  <r>
    <n v="200315092"/>
    <d v="2020-08-01T00:00:00"/>
    <x v="200"/>
    <n v="2320"/>
    <n v="3"/>
    <x v="2"/>
    <n v="325"/>
    <n v="1"/>
    <n v="761"/>
    <s v="BRANDISH WEAPON"/>
    <s v="1822 1309 0202 0342 0334 0421 0416 0446"/>
    <n v="34"/>
    <s v="M"/>
    <s v="H"/>
    <n v="108"/>
    <s v="PARKING LOT"/>
    <n v="201"/>
    <s v="KNIFE WITH BLADE OVER 6 INCHES IN LENGTH"/>
    <s v="IC"/>
    <s v="Invest Cont"/>
    <n v="761"/>
    <n v="930"/>
    <m/>
    <m/>
    <s v="2800 S  VERMONT                      AV"/>
    <m/>
    <n v="34.0291"/>
    <n v="-118.2915"/>
    <n v="0"/>
    <x v="12"/>
  </r>
  <r>
    <n v="200714705"/>
    <d v="2020-10-09T00:00:00"/>
    <x v="95"/>
    <n v="1000"/>
    <n v="7"/>
    <x v="0"/>
    <n v="782"/>
    <n v="1"/>
    <n v="510"/>
    <s v="VEHICLE - STOLEN"/>
    <m/>
    <n v="0"/>
    <m/>
    <m/>
    <n v="108"/>
    <s v="PARKING LOT"/>
    <m/>
    <m/>
    <s v="IC"/>
    <s v="Invest Cont"/>
    <n v="510"/>
    <m/>
    <m/>
    <m/>
    <s v="2300 S  FAIRFAX                      AV"/>
    <m/>
    <n v="34.037100000000002"/>
    <n v="-118.3687"/>
    <n v="0"/>
    <x v="12"/>
  </r>
  <r>
    <n v="200209184"/>
    <d v="2020-04-20T00:00:00"/>
    <x v="205"/>
    <n v="935"/>
    <n v="2"/>
    <x v="5"/>
    <n v="291"/>
    <n v="1"/>
    <n v="480"/>
    <s v="BIKE - STOLEN"/>
    <s v="0344 0397"/>
    <n v="32"/>
    <s v="M"/>
    <s v="O"/>
    <n v="502"/>
    <s v="MULTI-UNIT DWELLING (APARTMENT, DUPLEX, ETC)"/>
    <m/>
    <m/>
    <s v="IC"/>
    <s v="Invest Cont"/>
    <n v="480"/>
    <m/>
    <m/>
    <m/>
    <s v="1400    ALVARADO                     TR"/>
    <m/>
    <n v="34.045000000000002"/>
    <n v="-118.2818"/>
    <n v="0"/>
    <x v="12"/>
  </r>
  <r>
    <n v="200211061"/>
    <d v="2020-06-07T00:00:00"/>
    <x v="314"/>
    <n v="2200"/>
    <n v="2"/>
    <x v="5"/>
    <n v="257"/>
    <n v="2"/>
    <n v="624"/>
    <s v="BATTERY - SIMPLE ASSAULT"/>
    <s v="1822 0342 1300 0416 0446 1310 1312"/>
    <n v="27"/>
    <s v="M"/>
    <s v="H"/>
    <n v="108"/>
    <s v="PARKING LOT"/>
    <n v="400"/>
    <s v="STRONG-ARM (HANDS, FIST, FEET OR BODILY FORCE)"/>
    <s v="IC"/>
    <s v="Invest Cont"/>
    <n v="624"/>
    <m/>
    <m/>
    <m/>
    <s v="1400 W  6TH                          ST"/>
    <m/>
    <n v="34.056199999999997"/>
    <n v="-118.26730000000001"/>
    <n v="0"/>
    <x v="12"/>
  </r>
  <r>
    <n v="201307981"/>
    <d v="2020-03-11T00:00:00"/>
    <x v="73"/>
    <n v="1800"/>
    <n v="13"/>
    <x v="6"/>
    <n v="1309"/>
    <n v="2"/>
    <n v="740"/>
    <s v="VANDALISM - FELONY ($400 &amp; OVER, ALL CHURCH VANDALISMS)"/>
    <s v="0329 0311 0216 1300 1309"/>
    <n v="0"/>
    <s v="M"/>
    <s v="O"/>
    <n v="108"/>
    <s v="PARKING LOT"/>
    <m/>
    <m/>
    <s v="IC"/>
    <s v="Invest Cont"/>
    <n v="740"/>
    <m/>
    <m/>
    <m/>
    <s v="2300    DAMON                        ST"/>
    <m/>
    <n v="34.028700000000001"/>
    <n v="-118.23220000000001"/>
    <n v="0"/>
    <x v="12"/>
  </r>
  <r>
    <n v="201006192"/>
    <d v="2020-02-19T00:00:00"/>
    <x v="270"/>
    <n v="1309"/>
    <n v="10"/>
    <x v="11"/>
    <n v="1008"/>
    <n v="1"/>
    <n v="442"/>
    <s v="SHOPLIFTING - PETTY THEFT ($950 &amp; UNDER)"/>
    <s v="0325 1822 1420 0345 0202"/>
    <n v="0"/>
    <s v="M"/>
    <s v="W"/>
    <n v="243"/>
    <s v="DIY CENTER (LOWE'S,HOME DEPOT,OSH,CONTRACTORS WAREHOUSE)"/>
    <m/>
    <m/>
    <s v="IC"/>
    <s v="Invest Cont"/>
    <n v="442"/>
    <m/>
    <m/>
    <m/>
    <s v="16800    ROSCOE                       BL"/>
    <m/>
    <n v="34.220999999999997"/>
    <n v="-118.49890000000001"/>
    <n v="0"/>
    <x v="12"/>
  </r>
  <r>
    <n v="201223646"/>
    <d v="2020-10-30T00:00:00"/>
    <x v="297"/>
    <n v="2240"/>
    <n v="12"/>
    <x v="8"/>
    <n v="1268"/>
    <n v="2"/>
    <n v="626"/>
    <s v="INTIMATE PARTNER - SIMPLE ASSAULT"/>
    <s v="0913 0400 0444 1814 2000"/>
    <n v="22"/>
    <s v="F"/>
    <s v="H"/>
    <n v="502"/>
    <s v="MULTI-UNIT DWELLING (APARTMENT, DUPLEX, ETC)"/>
    <n v="400"/>
    <s v="STRONG-ARM (HANDS, FIST, FEET OR BODILY FORCE)"/>
    <s v="AA"/>
    <s v="Adult Arrest"/>
    <n v="626"/>
    <m/>
    <m/>
    <m/>
    <s v="200 W  81ST                         ST"/>
    <m/>
    <n v="33.965899999999998"/>
    <n v="-118.2765"/>
    <n v="1"/>
    <x v="12"/>
  </r>
  <r>
    <n v="200912679"/>
    <d v="2020-07-23T00:00:00"/>
    <x v="61"/>
    <n v="900"/>
    <n v="9"/>
    <x v="3"/>
    <n v="942"/>
    <n v="2"/>
    <n v="888"/>
    <s v="TRESPASSING"/>
    <n v="1501"/>
    <n v="0"/>
    <s v="X"/>
    <s v="X"/>
    <n v="101"/>
    <s v="STREET"/>
    <m/>
    <m/>
    <s v="IC"/>
    <s v="Invest Cont"/>
    <n v="888"/>
    <m/>
    <m/>
    <m/>
    <s v="TYRONE"/>
    <s v="AETNA"/>
    <n v="34.180199999999999"/>
    <n v="-118.4443"/>
    <n v="0"/>
    <x v="12"/>
  </r>
  <r>
    <n v="201309884"/>
    <d v="2020-04-25T00:00:00"/>
    <x v="220"/>
    <n v="2030"/>
    <n v="13"/>
    <x v="6"/>
    <n v="1372"/>
    <n v="1"/>
    <n v="210"/>
    <s v="ROBBERY"/>
    <s v="0416 0344 0429 1822"/>
    <n v="54"/>
    <s v="M"/>
    <s v="H"/>
    <n v="101"/>
    <s v="STREET"/>
    <n v="400"/>
    <s v="STRONG-ARM (HANDS, FIST, FEET OR BODILY FORCE)"/>
    <s v="IC"/>
    <s v="Invest Cont"/>
    <n v="210"/>
    <m/>
    <m/>
    <m/>
    <s v="55TH                         ST"/>
    <s v="SAN PEDRO"/>
    <n v="33.9925"/>
    <n v="-118.2701"/>
    <n v="0"/>
    <x v="12"/>
  </r>
  <r>
    <n v="200704937"/>
    <d v="2020-01-19T00:00:00"/>
    <x v="230"/>
    <n v="300"/>
    <n v="7"/>
    <x v="0"/>
    <n v="705"/>
    <n v="2"/>
    <n v="624"/>
    <s v="BATTERY - SIMPLE ASSAULT"/>
    <s v="1309 0216 0416 0440 1218"/>
    <n v="31"/>
    <s v="M"/>
    <s v="W"/>
    <n v="103"/>
    <s v="ALLEY"/>
    <n v="400"/>
    <s v="STRONG-ARM (HANDS, FIST, FEET OR BODILY FORCE)"/>
    <s v="IC"/>
    <s v="Invest Cont"/>
    <n v="624"/>
    <m/>
    <m/>
    <m/>
    <s v="LA BREA"/>
    <s v="WILLOUGHBY"/>
    <n v="34.0871"/>
    <n v="-118.3441"/>
    <n v="0"/>
    <x v="12"/>
  </r>
  <r>
    <n v="200511633"/>
    <d v="2020-07-09T00:00:00"/>
    <x v="315"/>
    <n v="1700"/>
    <n v="5"/>
    <x v="10"/>
    <n v="515"/>
    <n v="1"/>
    <n v="510"/>
    <s v="VEHICLE - STOLEN"/>
    <m/>
    <n v="0"/>
    <m/>
    <m/>
    <n v="101"/>
    <s v="STREET"/>
    <m/>
    <m/>
    <s v="IC"/>
    <s v="Invest Cont"/>
    <n v="510"/>
    <m/>
    <m/>
    <m/>
    <s v="1700 N  AVALON                       BL"/>
    <m/>
    <n v="33.794800000000002"/>
    <n v="-118.2694"/>
    <n v="0"/>
    <x v="12"/>
  </r>
  <r>
    <n v="200111581"/>
    <d v="2020-05-11T00:00:00"/>
    <x v="316"/>
    <n v="1030"/>
    <n v="1"/>
    <x v="1"/>
    <n v="138"/>
    <n v="2"/>
    <n v="740"/>
    <s v="VANDALISM - FELONY ($400 &amp; OVER, ALL CHURCH VANDALISMS)"/>
    <n v="329"/>
    <n v="46"/>
    <s v="F"/>
    <s v="C"/>
    <n v="122"/>
    <s v="VEHICLE, PASSENGER/TRUCK"/>
    <m/>
    <m/>
    <s v="IC"/>
    <s v="Invest Cont"/>
    <n v="740"/>
    <m/>
    <m/>
    <m/>
    <s v="200 E  2ND                          ST"/>
    <m/>
    <n v="34.0503"/>
    <n v="-118.2433"/>
    <n v="0"/>
    <x v="12"/>
  </r>
  <r>
    <n v="200608099"/>
    <d v="2020-03-19T00:00:00"/>
    <x v="13"/>
    <n v="545"/>
    <n v="6"/>
    <x v="9"/>
    <n v="666"/>
    <n v="2"/>
    <n v="740"/>
    <s v="VANDALISM - FELONY ($400 &amp; OVER, ALL CHURCH VANDALISMS)"/>
    <n v="1402"/>
    <n v="0"/>
    <s v="X"/>
    <s v="X"/>
    <n v="726"/>
    <s v="POLICE FACILITY"/>
    <m/>
    <m/>
    <s v="IC"/>
    <s v="Invest Cont"/>
    <n v="740"/>
    <n v="998"/>
    <m/>
    <m/>
    <s v="1300    WILCOX                       AV"/>
    <m/>
    <n v="34.0944"/>
    <n v="-118.331"/>
    <n v="0"/>
    <x v="12"/>
  </r>
  <r>
    <n v="200610376"/>
    <d v="2020-05-14T00:00:00"/>
    <x v="52"/>
    <n v="1200"/>
    <n v="6"/>
    <x v="9"/>
    <n v="625"/>
    <n v="1"/>
    <n v="341"/>
    <s v="THEFT-GRAND ($950.01 &amp; OVER)EXCPT,GUNS,FOWL,LIVESTK,PROD"/>
    <s v="0344 0349"/>
    <n v="34"/>
    <s v="M"/>
    <s v="W"/>
    <n v="501"/>
    <s v="SINGLE FAMILY DWELLING"/>
    <m/>
    <m/>
    <s v="IC"/>
    <s v="Invest Cont"/>
    <n v="341"/>
    <m/>
    <m/>
    <m/>
    <s v="6700    HILLPARK                     DR"/>
    <m/>
    <n v="34.1173"/>
    <n v="-118.3379"/>
    <n v="0"/>
    <x v="12"/>
  </r>
  <r>
    <n v="200312335"/>
    <d v="2020-06-05T00:00:00"/>
    <x v="150"/>
    <n v="1635"/>
    <n v="3"/>
    <x v="2"/>
    <n v="397"/>
    <n v="2"/>
    <n v="624"/>
    <s v="BATTERY - SIMPLE ASSAULT"/>
    <s v="1202 0913 1810 0444 0400"/>
    <n v="66"/>
    <s v="M"/>
    <s v="B"/>
    <n v="502"/>
    <s v="MULTI-UNIT DWELLING (APARTMENT, DUPLEX, ETC)"/>
    <n v="400"/>
    <s v="STRONG-ARM (HANDS, FIST, FEET OR BODILY FORCE)"/>
    <s v="AO"/>
    <s v="Adult Other"/>
    <n v="624"/>
    <m/>
    <m/>
    <m/>
    <s v="4000 S  BUDLONG                      AV"/>
    <m/>
    <n v="34.009900000000002"/>
    <n v="-118.2959"/>
    <n v="0"/>
    <x v="12"/>
  </r>
  <r>
    <n v="200809925"/>
    <d v="2020-05-07T00:00:00"/>
    <x v="142"/>
    <n v="1500"/>
    <n v="8"/>
    <x v="12"/>
    <n v="832"/>
    <n v="2"/>
    <n v="354"/>
    <s v="THEFT OF IDENTITY"/>
    <s v="1822 0100 0930"/>
    <n v="85"/>
    <s v="M"/>
    <s v="W"/>
    <n v="502"/>
    <s v="MULTI-UNIT DWELLING (APARTMENT, DUPLEX, ETC)"/>
    <m/>
    <m/>
    <s v="IC"/>
    <s v="Invest Cont"/>
    <n v="354"/>
    <m/>
    <m/>
    <m/>
    <s v="11800    DOROTHY                      ST"/>
    <m/>
    <n v="34.052"/>
    <n v="-118.4667"/>
    <n v="0"/>
    <x v="12"/>
  </r>
  <r>
    <n v="201109222"/>
    <d v="2020-05-10T00:00:00"/>
    <x v="317"/>
    <n v="1200"/>
    <n v="11"/>
    <x v="7"/>
    <n v="1172"/>
    <n v="1"/>
    <n v="510"/>
    <s v="VEHICLE - STOLEN"/>
    <m/>
    <n v="0"/>
    <m/>
    <m/>
    <n v="707"/>
    <s v="GARAGE/CARPORT"/>
    <m/>
    <m/>
    <s v="IC"/>
    <s v="Invest Cont"/>
    <n v="510"/>
    <m/>
    <m/>
    <m/>
    <s v="1500 N  OCCIDENTAL                   BL"/>
    <m/>
    <n v="34.086500000000001"/>
    <n v="-118.2694"/>
    <n v="0"/>
    <x v="12"/>
  </r>
  <r>
    <n v="201015689"/>
    <d v="2020-12-03T00:00:00"/>
    <x v="41"/>
    <n v="1730"/>
    <n v="10"/>
    <x v="11"/>
    <n v="1033"/>
    <n v="1"/>
    <n v="341"/>
    <s v="THEFT-GRAND ($950.01 &amp; OVER)EXCPT,GUNS,FOWL,LIVESTK,PROD"/>
    <s v="1822 1602 0397 0344 1414"/>
    <n v="0"/>
    <s v="M"/>
    <s v="W"/>
    <n v="249"/>
    <s v="NURSERY/FLOWER SHOP"/>
    <m/>
    <m/>
    <s v="IC"/>
    <s v="Invest Cont"/>
    <n v="341"/>
    <m/>
    <m/>
    <m/>
    <s v="18800    VICTORY                      BL"/>
    <m/>
    <n v="34.186599999999999"/>
    <n v="-118.54219999999999"/>
    <n v="0"/>
    <x v="12"/>
  </r>
  <r>
    <n v="200507310"/>
    <d v="2020-03-17T00:00:00"/>
    <x v="285"/>
    <n v="1930"/>
    <n v="5"/>
    <x v="10"/>
    <n v="509"/>
    <n v="2"/>
    <n v="626"/>
    <s v="INTIMATE PARTNER - SIMPLE ASSAULT"/>
    <s v="1814 2000 0913 0444"/>
    <n v="33"/>
    <s v="F"/>
    <s v="O"/>
    <n v="501"/>
    <s v="SINGLE FAMILY DWELLING"/>
    <n v="400"/>
    <s v="STRONG-ARM (HANDS, FIST, FEET OR BODILY FORCE)"/>
    <s v="IC"/>
    <s v="Invest Cont"/>
    <n v="626"/>
    <m/>
    <m/>
    <m/>
    <s v="25600    BELLE PORTE                  AV"/>
    <m/>
    <n v="33.797600000000003"/>
    <n v="-118.30110000000001"/>
    <n v="0"/>
    <x v="12"/>
  </r>
  <r>
    <n v="201205748"/>
    <d v="2020-01-25T00:00:00"/>
    <x v="254"/>
    <n v="801"/>
    <n v="12"/>
    <x v="8"/>
    <n v="1273"/>
    <n v="2"/>
    <n v="930"/>
    <s v="CRIMINAL THREATS - NO WEAPON DISPLAYED"/>
    <s v="0443 0319 0913 1816"/>
    <n v="44"/>
    <s v="F"/>
    <s v="B"/>
    <n v="301"/>
    <s v="GAS STATION"/>
    <n v="511"/>
    <s v="VERBAL THREAT"/>
    <s v="AO"/>
    <s v="Adult Other"/>
    <n v="930"/>
    <m/>
    <m/>
    <m/>
    <s v="8600 S  WESTERN                      AV"/>
    <m/>
    <n v="33.96"/>
    <n v="-118.309"/>
    <n v="0"/>
    <x v="12"/>
  </r>
  <r>
    <n v="201100811"/>
    <d v="2020-12-20T00:00:00"/>
    <x v="248"/>
    <n v="1700"/>
    <n v="11"/>
    <x v="7"/>
    <n v="1136"/>
    <n v="1"/>
    <n v="520"/>
    <s v="VEHICLE - ATTEMPT STOLEN"/>
    <s v="1402 1300"/>
    <n v="53"/>
    <s v="M"/>
    <s v="H"/>
    <n v="108"/>
    <s v="PARKING LOT"/>
    <m/>
    <m/>
    <s v="IC"/>
    <s v="Invest Cont"/>
    <n v="520"/>
    <n v="998"/>
    <m/>
    <m/>
    <s v="4200    EAGLE ROCK                   BL"/>
    <m/>
    <n v="34.1218"/>
    <n v="-118.2251"/>
    <n v="0"/>
    <x v="12"/>
  </r>
  <r>
    <n v="201304422"/>
    <d v="2020-01-09T00:00:00"/>
    <x v="172"/>
    <n v="2100"/>
    <n v="13"/>
    <x v="6"/>
    <n v="1345"/>
    <n v="1"/>
    <n v="230"/>
    <s v="ASSAULT WITH DEADLY WEAPON, AGGRAVATED ASSAULT"/>
    <s v="0913 1402 0334 0421 0400"/>
    <n v="20"/>
    <s v="F"/>
    <s v="H"/>
    <n v="501"/>
    <s v="SINGLE FAMILY DWELLING"/>
    <n v="200"/>
    <s v="KNIFE WITH BLADE 6INCHES OR LESS"/>
    <s v="AA"/>
    <s v="Adult Arrest"/>
    <n v="230"/>
    <n v="998"/>
    <m/>
    <m/>
    <s v="3400 S  CENTRAL                      AV"/>
    <m/>
    <n v="34.012799999999999"/>
    <n v="-118.2565"/>
    <n v="1"/>
    <x v="12"/>
  </r>
  <r>
    <n v="201007123"/>
    <d v="2020-03-11T00:00:00"/>
    <x v="191"/>
    <n v="1655"/>
    <n v="10"/>
    <x v="11"/>
    <n v="1023"/>
    <n v="2"/>
    <n v="624"/>
    <s v="BATTERY - SIMPLE ASSAULT"/>
    <s v="0444 0913"/>
    <n v="47"/>
    <s v="M"/>
    <s v="O"/>
    <n v="102"/>
    <s v="SIDEWALK"/>
    <n v="400"/>
    <s v="STRONG-ARM (HANDS, FIST, FEET OR BODILY FORCE)"/>
    <s v="AO"/>
    <s v="Adult Other"/>
    <n v="624"/>
    <m/>
    <m/>
    <m/>
    <s v="7100    TAMPA                        AV"/>
    <m/>
    <n v="34.199300000000001"/>
    <n v="-118.5535"/>
    <n v="0"/>
    <x v="12"/>
  </r>
  <r>
    <n v="201214881"/>
    <d v="2020-06-18T00:00:00"/>
    <x v="318"/>
    <n v="1000"/>
    <n v="12"/>
    <x v="8"/>
    <n v="1248"/>
    <n v="1"/>
    <n v="510"/>
    <s v="VEHICLE - STOLEN"/>
    <m/>
    <n v="0"/>
    <m/>
    <m/>
    <n v="101"/>
    <s v="STREET"/>
    <m/>
    <m/>
    <s v="IC"/>
    <s v="Invest Cont"/>
    <n v="510"/>
    <m/>
    <m/>
    <m/>
    <s v="900 W  66TH                         ST"/>
    <m/>
    <n v="33.979199999999999"/>
    <n v="-118.28919999999999"/>
    <n v="0"/>
    <x v="12"/>
  </r>
  <r>
    <n v="200505655"/>
    <d v="2020-02-09T00:00:00"/>
    <x v="310"/>
    <n v="1845"/>
    <n v="5"/>
    <x v="10"/>
    <n v="585"/>
    <n v="2"/>
    <n v="624"/>
    <s v="BATTERY - SIMPLE ASSAULT"/>
    <s v="0416 0329 0360 0602 0913"/>
    <n v="31"/>
    <s v="F"/>
    <s v="H"/>
    <n v="222"/>
    <s v="LAUNDROMAT"/>
    <n v="400"/>
    <s v="STRONG-ARM (HANDS, FIST, FEET OR BODILY FORCE)"/>
    <s v="IC"/>
    <s v="Invest Cont"/>
    <n v="624"/>
    <m/>
    <m/>
    <m/>
    <s v="2200 S  PACIFIC                      AV"/>
    <m/>
    <n v="33.724299999999999"/>
    <n v="-118.2963"/>
    <n v="0"/>
    <x v="12"/>
  </r>
  <r>
    <n v="201204813"/>
    <d v="2020-01-12T00:00:00"/>
    <x v="222"/>
    <n v="1530"/>
    <n v="12"/>
    <x v="8"/>
    <n v="1213"/>
    <n v="2"/>
    <n v="624"/>
    <s v="BATTERY - SIMPLE ASSAULT"/>
    <s v="0400 0416 0913 1202"/>
    <n v="61"/>
    <s v="M"/>
    <s v="B"/>
    <n v="501"/>
    <s v="SINGLE FAMILY DWELLING"/>
    <n v="400"/>
    <s v="STRONG-ARM (HANDS, FIST, FEET OR BODILY FORCE)"/>
    <s v="AA"/>
    <s v="Adult Arrest"/>
    <n v="624"/>
    <m/>
    <m/>
    <m/>
    <s v="1700 W  54TH                         ST"/>
    <m/>
    <n v="33.993299999999998"/>
    <n v="-118.307"/>
    <n v="1"/>
    <x v="12"/>
  </r>
  <r>
    <n v="201012465"/>
    <d v="2020-08-26T00:00:00"/>
    <x v="319"/>
    <n v="1800"/>
    <n v="10"/>
    <x v="11"/>
    <n v="1023"/>
    <n v="2"/>
    <n v="740"/>
    <s v="VANDALISM - FELONY ($400 &amp; OVER, ALL CHURCH VANDALISMS)"/>
    <s v="0329 1822 2004"/>
    <n v="55"/>
    <s v="M"/>
    <s v="W"/>
    <n v="122"/>
    <s v="VEHICLE, PASSENGER/TRUCK"/>
    <m/>
    <m/>
    <s v="IC"/>
    <s v="Invest Cont"/>
    <n v="740"/>
    <m/>
    <m/>
    <m/>
    <s v="6800    SYLVIA                       AV"/>
    <m/>
    <n v="34.193800000000003"/>
    <n v="-118.55240000000001"/>
    <n v="0"/>
    <x v="12"/>
  </r>
  <r>
    <n v="201210854"/>
    <d v="2020-04-13T00:00:00"/>
    <x v="292"/>
    <n v="100"/>
    <n v="12"/>
    <x v="8"/>
    <n v="1207"/>
    <n v="2"/>
    <n v="624"/>
    <s v="BATTERY - SIMPLE ASSAULT"/>
    <s v="0913 0561 0400 0416"/>
    <n v="42"/>
    <s v="F"/>
    <s v="H"/>
    <n v="102"/>
    <s v="SIDEWALK"/>
    <n v="400"/>
    <s v="STRONG-ARM (HANDS, FIST, FEET OR BODILY FORCE)"/>
    <s v="AO"/>
    <s v="Adult Other"/>
    <n v="624"/>
    <m/>
    <m/>
    <m/>
    <s v="900 W  50TH                         PL"/>
    <m/>
    <n v="33.997"/>
    <n v="-118.2886"/>
    <n v="0"/>
    <x v="12"/>
  </r>
  <r>
    <n v="201305189"/>
    <d v="2020-01-22T00:00:00"/>
    <x v="202"/>
    <n v="1800"/>
    <n v="13"/>
    <x v="6"/>
    <n v="1385"/>
    <n v="2"/>
    <n v="626"/>
    <s v="INTIMATE PARTNER - SIMPLE ASSAULT"/>
    <s v="0416 0432 1814 2000"/>
    <n v="26"/>
    <s v="F"/>
    <s v="B"/>
    <n v="203"/>
    <s v="OTHER BUSINESS"/>
    <n v="400"/>
    <s v="STRONG-ARM (HANDS, FIST, FEET OR BODILY FORCE)"/>
    <s v="IC"/>
    <s v="Invest Cont"/>
    <n v="626"/>
    <m/>
    <m/>
    <m/>
    <s v="6000 S  SAN PEDRO                    ST"/>
    <m/>
    <n v="33.985199999999999"/>
    <n v="-118.2696"/>
    <n v="0"/>
    <x v="12"/>
  </r>
  <r>
    <n v="201207670"/>
    <d v="2020-02-23T00:00:00"/>
    <x v="105"/>
    <n v="200"/>
    <n v="12"/>
    <x v="8"/>
    <n v="1266"/>
    <n v="1"/>
    <n v="210"/>
    <s v="ROBBERY"/>
    <s v="0342 0330 0344 0416 0446 0913 0916 1310 1311 1815"/>
    <n v="29"/>
    <s v="M"/>
    <s v="H"/>
    <n v="101"/>
    <s v="STREET"/>
    <n v="400"/>
    <s v="STRONG-ARM (HANDS, FIST, FEET OR BODILY FORCE)"/>
    <s v="IC"/>
    <s v="Invest Cont"/>
    <n v="210"/>
    <m/>
    <m/>
    <m/>
    <s v="80TH"/>
    <s v="HOOVER"/>
    <n v="33.966700000000003"/>
    <n v="-118.2871"/>
    <n v="0"/>
    <x v="12"/>
  </r>
  <r>
    <n v="200318844"/>
    <d v="2020-10-14T00:00:00"/>
    <x v="276"/>
    <n v="800"/>
    <n v="3"/>
    <x v="2"/>
    <n v="357"/>
    <n v="2"/>
    <n v="354"/>
    <s v="THEFT OF IDENTITY"/>
    <s v="0100 1822 0928 1202"/>
    <n v="80"/>
    <s v="F"/>
    <s v="H"/>
    <n v="501"/>
    <s v="SINGLE FAMILY DWELLING"/>
    <m/>
    <m/>
    <s v="IC"/>
    <s v="Invest Cont"/>
    <n v="354"/>
    <m/>
    <m/>
    <m/>
    <s v="1300 W  35TH                         PL"/>
    <m/>
    <n v="34.023699999999998"/>
    <n v="-118.29770000000001"/>
    <n v="0"/>
    <x v="12"/>
  </r>
  <r>
    <n v="200709908"/>
    <d v="2020-05-31T00:00:00"/>
    <x v="156"/>
    <n v="130"/>
    <n v="7"/>
    <x v="0"/>
    <n v="702"/>
    <n v="1"/>
    <n v="310"/>
    <s v="BURGLARY"/>
    <s v="0906 0358"/>
    <n v="0"/>
    <s v="F"/>
    <s v="O"/>
    <n v="406"/>
    <s v="OTHER STORE"/>
    <m/>
    <m/>
    <s v="AO"/>
    <s v="Adult Other"/>
    <n v="310"/>
    <m/>
    <m/>
    <m/>
    <s v="7300    MELROSE                      AV"/>
    <m/>
    <n v="34.083599999999997"/>
    <n v="-118.34869999999999"/>
    <n v="0"/>
    <x v="12"/>
  </r>
  <r>
    <n v="200507899"/>
    <d v="2020-04-03T00:00:00"/>
    <x v="243"/>
    <n v="1200"/>
    <n v="5"/>
    <x v="10"/>
    <n v="585"/>
    <n v="1"/>
    <n v="230"/>
    <s v="ASSAULT WITH DEADLY WEAPON, AGGRAVATED ASSAULT"/>
    <s v="0913 0361 0445 1309 0202"/>
    <n v="29"/>
    <s v="M"/>
    <s v="B"/>
    <n v="103"/>
    <s v="ALLEY"/>
    <n v="302"/>
    <s v="BLUNT INSTRUMENT"/>
    <s v="AO"/>
    <s v="Adult Other"/>
    <n v="230"/>
    <m/>
    <m/>
    <m/>
    <s v="1900 S  GRAND                        AV"/>
    <m/>
    <n v="33.726999999999997"/>
    <n v="-118.2902"/>
    <n v="0"/>
    <x v="12"/>
  </r>
  <r>
    <n v="201008392"/>
    <d v="2020-04-25T00:00:00"/>
    <x v="75"/>
    <n v="2000"/>
    <n v="10"/>
    <x v="11"/>
    <n v="1003"/>
    <n v="2"/>
    <n v="740"/>
    <s v="VANDALISM - FELONY ($400 &amp; OVER, ALL CHURCH VANDALISMS)"/>
    <s v="0329 0913 1309 0202 2004 1420 0359 1817 0529 0445"/>
    <n v="30"/>
    <s v="F"/>
    <s v="H"/>
    <n v="502"/>
    <s v="MULTI-UNIT DWELLING (APARTMENT, DUPLEX, ETC)"/>
    <m/>
    <m/>
    <s v="IC"/>
    <s v="Invest Cont"/>
    <n v="740"/>
    <m/>
    <m/>
    <m/>
    <s v="7800    BAIRD                        AV"/>
    <m/>
    <n v="34.212000000000003"/>
    <n v="-118.53740000000001"/>
    <n v="0"/>
    <x v="12"/>
  </r>
  <r>
    <n v="200909336"/>
    <d v="2020-05-05T00:00:00"/>
    <x v="52"/>
    <n v="315"/>
    <n v="9"/>
    <x v="3"/>
    <n v="963"/>
    <n v="1"/>
    <n v="330"/>
    <s v="BURGLARY FROM VEHICLE"/>
    <s v="1501 1307"/>
    <n v="41"/>
    <s v="M"/>
    <s v="H"/>
    <n v="101"/>
    <s v="STREET"/>
    <m/>
    <m/>
    <s v="IC"/>
    <s v="Invest Cont"/>
    <n v="330"/>
    <m/>
    <m/>
    <m/>
    <s v="5000    KESTER                       AV"/>
    <m/>
    <n v="34.161200000000001"/>
    <n v="-118.45740000000001"/>
    <n v="0"/>
    <x v="12"/>
  </r>
  <r>
    <n v="200716814"/>
    <d v="2020-12-07T00:00:00"/>
    <x v="121"/>
    <n v="1800"/>
    <n v="7"/>
    <x v="0"/>
    <n v="788"/>
    <n v="1"/>
    <n v="331"/>
    <s v="THEFT FROM MOTOR VEHICLE - GRAND ($950.01 AND OVER)"/>
    <s v="1822 0344 0384"/>
    <n v="57"/>
    <s v="M"/>
    <s v="H"/>
    <n v="101"/>
    <s v="STREET"/>
    <m/>
    <m/>
    <s v="IC"/>
    <s v="Invest Cont"/>
    <n v="331"/>
    <m/>
    <m/>
    <m/>
    <s v="2300 S  BRONSON                      AV"/>
    <m/>
    <n v="34.035699999999999"/>
    <n v="-118.33199999999999"/>
    <n v="0"/>
    <x v="12"/>
  </r>
  <r>
    <n v="200204562"/>
    <d v="2020-01-11T00:00:00"/>
    <x v="265"/>
    <n v="2040"/>
    <n v="2"/>
    <x v="5"/>
    <n v="249"/>
    <n v="2"/>
    <n v="624"/>
    <s v="BATTERY - SIMPLE ASSAULT"/>
    <s v="0444 1822"/>
    <n v="30"/>
    <s v="F"/>
    <s v="W"/>
    <n v="502"/>
    <s v="MULTI-UNIT DWELLING (APARTMENT, DUPLEX, ETC)"/>
    <n v="400"/>
    <s v="STRONG-ARM (HANDS, FIST, FEET OR BODILY FORCE)"/>
    <s v="IC"/>
    <s v="Invest Cont"/>
    <n v="624"/>
    <m/>
    <m/>
    <m/>
    <s v="600    SAINT PAUL                   AV"/>
    <m/>
    <n v="34.0535"/>
    <n v="-118.26090000000001"/>
    <n v="0"/>
    <x v="12"/>
  </r>
  <r>
    <n v="200315504"/>
    <d v="2020-08-09T00:00:00"/>
    <x v="133"/>
    <n v="1950"/>
    <n v="3"/>
    <x v="2"/>
    <n v="397"/>
    <n v="1"/>
    <n v="440"/>
    <s v="THEFT PLAIN - PETTY ($950 &amp; UNDER)"/>
    <s v="0344 2032 1822"/>
    <n v="57"/>
    <s v="F"/>
    <s v="B"/>
    <n v="102"/>
    <s v="SIDEWALK"/>
    <m/>
    <m/>
    <s v="IC"/>
    <s v="Invest Cont"/>
    <n v="440"/>
    <m/>
    <m/>
    <m/>
    <s v="4000 S  NORMANDIE                    AV"/>
    <m/>
    <n v="34.010300000000001"/>
    <n v="-118.3002"/>
    <n v="0"/>
    <x v="12"/>
  </r>
  <r>
    <n v="201009982"/>
    <d v="2020-06-14T00:00:00"/>
    <x v="226"/>
    <n v="1119"/>
    <n v="10"/>
    <x v="11"/>
    <n v="1088"/>
    <n v="2"/>
    <n v="930"/>
    <s v="CRIMINAL THREATS - NO WEAPON DISPLAYED"/>
    <s v="1822 0443 1906"/>
    <n v="38"/>
    <s v="F"/>
    <s v="W"/>
    <n v="501"/>
    <s v="SINGLE FAMILY DWELLING"/>
    <n v="500"/>
    <s v="UNKNOWN WEAPON/OTHER WEAPON"/>
    <s v="IC"/>
    <s v="Invest Cont"/>
    <n v="930"/>
    <m/>
    <m/>
    <m/>
    <s v="16800    OAK VIEW                     DR"/>
    <m/>
    <n v="34.1541"/>
    <n v="-118.501"/>
    <n v="0"/>
    <x v="12"/>
  </r>
  <r>
    <n v="200909368"/>
    <d v="2020-05-06T00:00:00"/>
    <x v="52"/>
    <n v="830"/>
    <n v="9"/>
    <x v="3"/>
    <n v="914"/>
    <n v="2"/>
    <n v="930"/>
    <s v="CRIMINAL THREATS - NO WEAPON DISPLAYED"/>
    <n v="432"/>
    <n v="41"/>
    <s v="M"/>
    <s v="H"/>
    <n v="502"/>
    <s v="MULTI-UNIT DWELLING (APARTMENT, DUPLEX, ETC)"/>
    <n v="511"/>
    <s v="VERBAL THREAT"/>
    <s v="IC"/>
    <s v="Invest Cont"/>
    <n v="930"/>
    <m/>
    <m/>
    <m/>
    <s v="14900    SHERMAN                      WY"/>
    <m/>
    <n v="34.2012"/>
    <n v="-118.45740000000001"/>
    <n v="0"/>
    <x v="12"/>
  </r>
  <r>
    <n v="201221512"/>
    <d v="2020-09-27T00:00:00"/>
    <x v="16"/>
    <n v="520"/>
    <n v="12"/>
    <x v="8"/>
    <n v="1248"/>
    <n v="1"/>
    <n v="440"/>
    <s v="THEFT PLAIN - PETTY ($950 &amp; UNDER)"/>
    <s v="1822 0344 0216 0321 0324"/>
    <n v="0"/>
    <s v="X"/>
    <s v="X"/>
    <n v="210"/>
    <s v="RESTAURANT/FAST FOOD"/>
    <m/>
    <m/>
    <s v="IC"/>
    <s v="Invest Cont"/>
    <n v="440"/>
    <m/>
    <m/>
    <m/>
    <s v="900 W  FLORENCE                     AV"/>
    <m/>
    <n v="33.979199999999999"/>
    <n v="-118.2893"/>
    <n v="0"/>
    <x v="12"/>
  </r>
  <r>
    <n v="200320945"/>
    <d v="2020-11-26T00:00:00"/>
    <x v="291"/>
    <n v="1230"/>
    <n v="3"/>
    <x v="2"/>
    <n v="396"/>
    <n v="2"/>
    <n v="740"/>
    <s v="VANDALISM - FELONY ($400 &amp; OVER, ALL CHURCH VANDALISMS)"/>
    <s v="0329 0913 1309"/>
    <n v="42"/>
    <s v="F"/>
    <s v="B"/>
    <n v="122"/>
    <s v="VEHICLE, PASSENGER/TRUCK"/>
    <n v="500"/>
    <s v="UNKNOWN WEAPON/OTHER WEAPON"/>
    <s v="IC"/>
    <s v="Invest Cont"/>
    <n v="740"/>
    <m/>
    <m/>
    <m/>
    <s v="800 W  42ND                         PL"/>
    <m/>
    <n v="34.006399999999999"/>
    <n v="-118.28789999999999"/>
    <n v="0"/>
    <x v="12"/>
  </r>
  <r>
    <n v="201108544"/>
    <d v="2020-04-20T00:00:00"/>
    <x v="140"/>
    <n v="1700"/>
    <n v="11"/>
    <x v="7"/>
    <n v="1126"/>
    <n v="1"/>
    <n v="420"/>
    <s v="THEFT FROM MOTOR VEHICLE - PETTY ($950 &amp; UNDER)"/>
    <m/>
    <n v="0"/>
    <m/>
    <m/>
    <n v="101"/>
    <s v="STREET"/>
    <m/>
    <m/>
    <s v="IC"/>
    <s v="Invest Cont"/>
    <n v="420"/>
    <m/>
    <m/>
    <m/>
    <s v="5200    BUCHANAN                     ST"/>
    <m/>
    <n v="34.118899999999996"/>
    <n v="-118.20310000000001"/>
    <n v="0"/>
    <x v="12"/>
  </r>
  <r>
    <n v="200700649"/>
    <d v="2020-04-04T00:00:00"/>
    <x v="243"/>
    <n v="2300"/>
    <n v="7"/>
    <x v="0"/>
    <n v="719"/>
    <n v="1"/>
    <n v="440"/>
    <s v="THEFT PLAIN - PETTY ($950 &amp; UNDER)"/>
    <s v="0344 1402"/>
    <n v="45"/>
    <s v="F"/>
    <s v="H"/>
    <n v="203"/>
    <s v="OTHER BUSINESS"/>
    <m/>
    <m/>
    <s v="IC"/>
    <s v="Invest Cont"/>
    <n v="440"/>
    <n v="998"/>
    <m/>
    <m/>
    <s v="300 N  ROSSMORE                     AV"/>
    <m/>
    <n v="34.076099999999997"/>
    <n v="-118.3272"/>
    <n v="0"/>
    <x v="12"/>
  </r>
  <r>
    <n v="200300896"/>
    <d v="2020-11-23T00:00:00"/>
    <x v="47"/>
    <n v="915"/>
    <n v="3"/>
    <x v="2"/>
    <n v="356"/>
    <n v="1"/>
    <n v="331"/>
    <s v="THEFT FROM MOTOR VEHICLE - GRAND ($950.01 AND OVER)"/>
    <s v="1606 1822 0342 0344 0385 1300 1309"/>
    <n v="47"/>
    <s v="M"/>
    <s v="H"/>
    <n v="101"/>
    <s v="STREET"/>
    <m/>
    <m/>
    <s v="AA"/>
    <s v="Adult Arrest"/>
    <n v="331"/>
    <m/>
    <m/>
    <m/>
    <s v="HALLDALE                     AV"/>
    <s v="37TH                         ST"/>
    <n v="34.020000000000003"/>
    <n v="-118.30289999999999"/>
    <n v="1"/>
    <x v="12"/>
  </r>
  <r>
    <n v="201210465"/>
    <d v="2020-03-26T00:00:00"/>
    <x v="209"/>
    <n v="2020"/>
    <n v="12"/>
    <x v="8"/>
    <n v="1269"/>
    <n v="1"/>
    <n v="341"/>
    <s v="THEFT-GRAND ($950.01 &amp; OVER)EXCPT,GUNS,FOWL,LIVESTK,PROD"/>
    <n v="344"/>
    <n v="32"/>
    <s v="M"/>
    <s v="B"/>
    <n v="514"/>
    <s v="GROUP HOME"/>
    <m/>
    <m/>
    <s v="IC"/>
    <s v="Invest Cont"/>
    <n v="341"/>
    <m/>
    <m/>
    <m/>
    <s v="400 E  81ST                         ST"/>
    <m/>
    <n v="33.965600000000002"/>
    <n v="-118.26730000000001"/>
    <n v="0"/>
    <x v="12"/>
  </r>
  <r>
    <n v="201214515"/>
    <d v="2020-06-11T00:00:00"/>
    <x v="79"/>
    <n v="2130"/>
    <n v="12"/>
    <x v="8"/>
    <n v="1239"/>
    <n v="1"/>
    <n v="230"/>
    <s v="ASSAULT WITH DEADLY WEAPON, AGGRAVATED ASSAULT"/>
    <s v="1402 1822 0400 0444 0443"/>
    <n v="27"/>
    <s v="F"/>
    <s v="H"/>
    <n v="501"/>
    <s v="SINGLE FAMILY DWELLING"/>
    <n v="207"/>
    <s v="OTHER KNIFE"/>
    <s v="AA"/>
    <s v="Adult Arrest"/>
    <n v="230"/>
    <n v="998"/>
    <m/>
    <m/>
    <s v="700 W  59TH                         PL"/>
    <m/>
    <n v="33.985999999999997"/>
    <n v="-118.2859"/>
    <n v="1"/>
    <x v="12"/>
  </r>
  <r>
    <n v="200411785"/>
    <d v="2020-08-16T00:00:00"/>
    <x v="116"/>
    <n v="455"/>
    <n v="4"/>
    <x v="4"/>
    <n v="423"/>
    <n v="1"/>
    <n v="230"/>
    <s v="ASSAULT WITH DEADLY WEAPON, AGGRAVATED ASSAULT"/>
    <s v="0334 0302 0913 0906"/>
    <n v="35"/>
    <s v="F"/>
    <s v="H"/>
    <n v="101"/>
    <s v="STREET"/>
    <n v="102"/>
    <s v="HAND GUN"/>
    <s v="IC"/>
    <s v="Invest Cont"/>
    <n v="230"/>
    <m/>
    <m/>
    <m/>
    <s v="MISSION                      RD"/>
    <s v="MARENGO"/>
    <n v="34.060600000000001"/>
    <n v="-118.2144"/>
    <n v="0"/>
    <x v="12"/>
  </r>
  <r>
    <n v="201011570"/>
    <d v="2020-08-01T00:00:00"/>
    <x v="200"/>
    <n v="1400"/>
    <n v="10"/>
    <x v="11"/>
    <n v="1039"/>
    <n v="1"/>
    <n v="210"/>
    <s v="ROBBERY"/>
    <s v="0512 0415 0344 1822 1402 0940 0216 0334 1823 2024"/>
    <n v="18"/>
    <s v="M"/>
    <s v="B"/>
    <n v="502"/>
    <s v="MULTI-UNIT DWELLING (APARTMENT, DUPLEX, ETC)"/>
    <n v="200"/>
    <s v="KNIFE WITH BLADE 6INCHES OR LESS"/>
    <s v="IC"/>
    <s v="Invest Cont"/>
    <n v="210"/>
    <m/>
    <m/>
    <m/>
    <s v="6700    WOODLEY                      AV"/>
    <m/>
    <n v="34.192399999999999"/>
    <n v="-118.4837"/>
    <n v="0"/>
    <x v="12"/>
  </r>
  <r>
    <n v="200611456"/>
    <d v="2020-06-16T00:00:00"/>
    <x v="85"/>
    <n v="1430"/>
    <n v="6"/>
    <x v="9"/>
    <n v="645"/>
    <n v="2"/>
    <n v="626"/>
    <s v="INTIMATE PARTNER - SIMPLE ASSAULT"/>
    <s v="0400 0416 0448 0429 0344 1814 2000 0913"/>
    <n v="22"/>
    <s v="F"/>
    <s v="H"/>
    <n v="503"/>
    <s v="HOTEL"/>
    <n v="400"/>
    <s v="STRONG-ARM (HANDS, FIST, FEET OR BODILY FORCE)"/>
    <s v="IC"/>
    <s v="Invest Cont"/>
    <n v="626"/>
    <m/>
    <m/>
    <m/>
    <s v="6800 W  SUNSET                       BL"/>
    <m/>
    <n v="34.097999999999999"/>
    <n v="-118.33929999999999"/>
    <n v="0"/>
    <x v="12"/>
  </r>
  <r>
    <n v="200817047"/>
    <d v="2020-12-01T00:00:00"/>
    <x v="113"/>
    <n v="1145"/>
    <n v="8"/>
    <x v="12"/>
    <n v="858"/>
    <n v="2"/>
    <n v="624"/>
    <s v="BATTERY - SIMPLE ASSAULT"/>
    <s v="0400 0448 0913"/>
    <n v="62"/>
    <s v="M"/>
    <s v="W"/>
    <n v="502"/>
    <s v="MULTI-UNIT DWELLING (APARTMENT, DUPLEX, ETC)"/>
    <n v="400"/>
    <s v="STRONG-ARM (HANDS, FIST, FEET OR BODILY FORCE)"/>
    <s v="AO"/>
    <s v="Adult Other"/>
    <n v="624"/>
    <m/>
    <m/>
    <m/>
    <s v="1600 S  CREST                        DR"/>
    <m/>
    <n v="34.049599999999998"/>
    <n v="-118.3875"/>
    <n v="0"/>
    <x v="12"/>
  </r>
  <r>
    <n v="200404183"/>
    <d v="2020-01-05T00:00:00"/>
    <x v="275"/>
    <n v="2010"/>
    <n v="4"/>
    <x v="4"/>
    <n v="456"/>
    <n v="2"/>
    <n v="745"/>
    <s v="VANDALISM - MISDEAMEANOR ($399 OR UNDER)"/>
    <n v="329"/>
    <n v="63"/>
    <s v="F"/>
    <s v="H"/>
    <n v="501"/>
    <s v="SINGLE FAMILY DWELLING"/>
    <m/>
    <m/>
    <s v="AO"/>
    <s v="Adult Other"/>
    <n v="745"/>
    <m/>
    <m/>
    <m/>
    <s v="700 N  EVERGREEN                    AV"/>
    <m/>
    <n v="34.049900000000001"/>
    <n v="-118.2009"/>
    <n v="0"/>
    <x v="12"/>
  </r>
  <r>
    <n v="201223136"/>
    <d v="2020-10-22T00:00:00"/>
    <x v="167"/>
    <n v="1915"/>
    <n v="12"/>
    <x v="8"/>
    <n v="1283"/>
    <n v="1"/>
    <n v="230"/>
    <s v="ASSAULT WITH DEADLY WEAPON, AGGRAVATED ASSAULT"/>
    <s v="1100 0430 0906"/>
    <n v="20"/>
    <s v="F"/>
    <s v="B"/>
    <n v="102"/>
    <s v="SIDEWALK"/>
    <n v="106"/>
    <s v="UNKNOWN FIREARM"/>
    <s v="IC"/>
    <s v="Invest Cont"/>
    <n v="230"/>
    <m/>
    <m/>
    <m/>
    <s v="WESTERN                      AV"/>
    <s v="CENTURY"/>
    <n v="33.945500000000003"/>
    <n v="-118.309"/>
    <n v="0"/>
    <x v="12"/>
  </r>
  <r>
    <n v="200107564"/>
    <d v="2020-02-13T00:00:00"/>
    <x v="320"/>
    <n v="1930"/>
    <n v="1"/>
    <x v="1"/>
    <n v="133"/>
    <n v="1"/>
    <n v="330"/>
    <s v="BURGLARY FROM VEHICLE"/>
    <s v="1307 0329 1822 0377 1609 0344"/>
    <n v="33"/>
    <s v="M"/>
    <s v="Z"/>
    <n v="101"/>
    <s v="STREET"/>
    <m/>
    <m/>
    <s v="IC"/>
    <s v="Invest Cont"/>
    <n v="330"/>
    <m/>
    <m/>
    <m/>
    <s v="200 S  SPRING                       ST"/>
    <m/>
    <n v="34.051699999999997"/>
    <n v="-118.2474"/>
    <n v="0"/>
    <x v="12"/>
  </r>
  <r>
    <n v="200608304"/>
    <d v="2020-03-24T00:00:00"/>
    <x v="321"/>
    <n v="1550"/>
    <n v="6"/>
    <x v="9"/>
    <n v="666"/>
    <n v="2"/>
    <n v="624"/>
    <s v="BATTERY - SIMPLE ASSAULT"/>
    <s v="0416 0400 1822"/>
    <n v="20"/>
    <s v="F"/>
    <s v="B"/>
    <n v="101"/>
    <s v="STREET"/>
    <n v="400"/>
    <s v="STRONG-ARM (HANDS, FIST, FEET OR BODILY FORCE)"/>
    <s v="IC"/>
    <s v="Invest Cont"/>
    <n v="624"/>
    <m/>
    <m/>
    <m/>
    <s v="HOLLYWOOD"/>
    <s v="VINE"/>
    <n v="34.0944"/>
    <n v="-118.32769999999999"/>
    <n v="0"/>
    <x v="12"/>
  </r>
  <r>
    <n v="201205074"/>
    <d v="2020-01-16T00:00:00"/>
    <x v="54"/>
    <n v="1625"/>
    <n v="12"/>
    <x v="8"/>
    <n v="1213"/>
    <n v="1"/>
    <n v="761"/>
    <s v="BRANDISH WEAPON"/>
    <s v="0334 1402 1822 2004 1218 0421 0445"/>
    <n v="69"/>
    <s v="M"/>
    <s v="B"/>
    <n v="251"/>
    <s v="RECYCLING CENTER"/>
    <n v="201"/>
    <s v="KNIFE WITH BLADE OVER 6 INCHES IN LENGTH"/>
    <s v="AA"/>
    <s v="Adult Arrest"/>
    <n v="761"/>
    <n v="930"/>
    <m/>
    <m/>
    <s v="GRAMERCY"/>
    <s v="SLAUSON"/>
    <n v="33.989100000000001"/>
    <n v="-118.3139"/>
    <n v="1"/>
    <x v="12"/>
  </r>
  <r>
    <n v="200816338"/>
    <d v="2020-11-11T00:00:00"/>
    <x v="69"/>
    <n v="2205"/>
    <n v="8"/>
    <x v="12"/>
    <n v="899"/>
    <n v="2"/>
    <n v="626"/>
    <s v="INTIMATE PARTNER - SIMPLE ASSAULT"/>
    <s v="0400 0913 1813"/>
    <n v="0"/>
    <s v="M"/>
    <s v="H"/>
    <n v="505"/>
    <s v="MOTEL"/>
    <n v="400"/>
    <s v="STRONG-ARM (HANDS, FIST, FEET OR BODILY FORCE)"/>
    <s v="IC"/>
    <s v="Invest Cont"/>
    <n v="626"/>
    <m/>
    <m/>
    <m/>
    <s v="8600    VENICE                       BL"/>
    <m/>
    <n v="34.0336"/>
    <n v="-118.3807"/>
    <n v="0"/>
    <x v="12"/>
  </r>
  <r>
    <n v="200101052"/>
    <d v="2020-10-11T00:00:00"/>
    <x v="149"/>
    <n v="2130"/>
    <n v="1"/>
    <x v="1"/>
    <n v="153"/>
    <n v="2"/>
    <n v="740"/>
    <s v="VANDALISM - FELONY ($400 &amp; OVER, ALL CHURCH VANDALISMS)"/>
    <s v="0329 1402 1822"/>
    <n v="0"/>
    <s v="X"/>
    <s v="X"/>
    <n v="102"/>
    <s v="SIDEWALK"/>
    <n v="309"/>
    <s v="BOARD"/>
    <s v="AA"/>
    <s v="Adult Arrest"/>
    <n v="740"/>
    <n v="998"/>
    <m/>
    <m/>
    <s v="200 W  6TH                          ST"/>
    <m/>
    <n v="34.045999999999999"/>
    <n v="-118.251"/>
    <n v="1"/>
    <x v="12"/>
  </r>
  <r>
    <n v="200305889"/>
    <d v="2020-02-01T00:00:00"/>
    <x v="169"/>
    <n v="2000"/>
    <n v="3"/>
    <x v="2"/>
    <n v="393"/>
    <n v="1"/>
    <n v="420"/>
    <s v="THEFT FROM MOTOR VEHICLE - PETTY ($950 &amp; UNDER)"/>
    <s v="0344 0385 1606 1300"/>
    <n v="29"/>
    <s v="F"/>
    <s v="H"/>
    <n v="101"/>
    <s v="STREET"/>
    <m/>
    <m/>
    <s v="IC"/>
    <s v="Invest Cont"/>
    <n v="420"/>
    <m/>
    <m/>
    <m/>
    <s v="2800 W  VERNON                       AV"/>
    <m/>
    <n v="34.007399999999997"/>
    <n v="-118.32899999999999"/>
    <n v="0"/>
    <x v="12"/>
  </r>
  <r>
    <n v="200114073"/>
    <d v="2020-06-29T00:00:00"/>
    <x v="322"/>
    <n v="2346"/>
    <n v="1"/>
    <x v="1"/>
    <n v="152"/>
    <n v="1"/>
    <n v="230"/>
    <s v="ASSAULT WITH DEADLY WEAPON, AGGRAVATED ASSAULT"/>
    <s v="0416 0305 1822 1218 1202 1414 1420 0910 2004 2034"/>
    <n v="61"/>
    <s v="F"/>
    <s v="B"/>
    <n v="835"/>
    <s v="7TH AND METRO CENTER (NOT LINE SPECIFIC)"/>
    <n v="400"/>
    <s v="STRONG-ARM (HANDS, FIST, FEET OR BODILY FORCE)"/>
    <s v="IC"/>
    <s v="Invest Cont"/>
    <n v="230"/>
    <m/>
    <m/>
    <m/>
    <s v="600 S  FIGUEROA                     ST"/>
    <m/>
    <n v="34.0505"/>
    <n v="-118.25879999999999"/>
    <n v="0"/>
    <x v="12"/>
  </r>
  <r>
    <n v="200405489"/>
    <d v="2020-02-07T00:00:00"/>
    <x v="199"/>
    <n v="2115"/>
    <n v="4"/>
    <x v="4"/>
    <n v="464"/>
    <n v="2"/>
    <n v="946"/>
    <s v="OTHER MISCELLANEOUS CRIME"/>
    <s v="0432 0913 1258"/>
    <n v="12"/>
    <s v="F"/>
    <s v="H"/>
    <n v="501"/>
    <s v="SINGLE FAMILY DWELLING"/>
    <n v="500"/>
    <s v="UNKNOWN WEAPON/OTHER WEAPON"/>
    <s v="AO"/>
    <s v="Adult Other"/>
    <n v="946"/>
    <m/>
    <m/>
    <m/>
    <s v="200 N  SOTO                         ST"/>
    <m/>
    <n v="34.044499999999999"/>
    <n v="-118.2116"/>
    <n v="0"/>
    <x v="12"/>
  </r>
  <r>
    <n v="201211063"/>
    <d v="2020-04-17T00:00:00"/>
    <x v="317"/>
    <n v="5"/>
    <n v="12"/>
    <x v="8"/>
    <n v="1258"/>
    <n v="1"/>
    <n v="230"/>
    <s v="ASSAULT WITH DEADLY WEAPON, AGGRAVATED ASSAULT"/>
    <s v="0906 1402 1407 1100 0450 1822 1309"/>
    <n v="20"/>
    <s v="F"/>
    <s v="H"/>
    <n v="101"/>
    <s v="STREET"/>
    <n v="102"/>
    <s v="HAND GUN"/>
    <s v="IC"/>
    <s v="Invest Cont"/>
    <n v="230"/>
    <n v="998"/>
    <m/>
    <m/>
    <s v="79TH                         ST"/>
    <s v="SAN PEDRO"/>
    <n v="33.9679"/>
    <n v="-118.26949999999999"/>
    <n v="0"/>
    <x v="12"/>
  </r>
  <r>
    <n v="200112245"/>
    <d v="2020-05-28T00:00:00"/>
    <x v="251"/>
    <n v="100"/>
    <n v="1"/>
    <x v="1"/>
    <n v="141"/>
    <n v="1"/>
    <n v="440"/>
    <s v="THEFT PLAIN - PETTY ($950 &amp; UNDER)"/>
    <s v="1822 0352 1218 0344"/>
    <n v="59"/>
    <s v="M"/>
    <s v="B"/>
    <n v="508"/>
    <s v="FRAT HOUSE/SORORITY/DORMITORY"/>
    <m/>
    <m/>
    <s v="IC"/>
    <s v="Invest Cont"/>
    <n v="440"/>
    <m/>
    <m/>
    <m/>
    <s v="300 S  FIGUEROA                     ST"/>
    <m/>
    <n v="34.054200000000002"/>
    <n v="-118.25660000000001"/>
    <n v="0"/>
    <x v="12"/>
  </r>
  <r>
    <n v="200117177"/>
    <d v="2020-08-31T00:00:00"/>
    <x v="30"/>
    <n v="220"/>
    <n v="1"/>
    <x v="1"/>
    <n v="162"/>
    <n v="1"/>
    <n v="230"/>
    <s v="ASSAULT WITH DEADLY WEAPON, AGGRAVATED ASSAULT"/>
    <s v="0416 0450 1822 1407 1402 1309"/>
    <n v="0"/>
    <s v="M"/>
    <s v="B"/>
    <n v="101"/>
    <s v="STREET"/>
    <n v="102"/>
    <s v="HAND GUN"/>
    <s v="IC"/>
    <s v="Invest Cont"/>
    <n v="230"/>
    <m/>
    <m/>
    <m/>
    <s v="800 S  OLIVE                        ST"/>
    <m/>
    <n v="34.043700000000001"/>
    <n v="-118.2582"/>
    <n v="0"/>
    <x v="12"/>
  </r>
  <r>
    <n v="200317330"/>
    <d v="2020-09-14T00:00:00"/>
    <x v="171"/>
    <n v="2000"/>
    <n v="3"/>
    <x v="2"/>
    <n v="327"/>
    <n v="1"/>
    <n v="480"/>
    <s v="BIKE - STOLEN"/>
    <s v="0344 1251 1822"/>
    <n v="24"/>
    <s v="M"/>
    <s v="O"/>
    <n v="502"/>
    <s v="MULTI-UNIT DWELLING (APARTMENT, DUPLEX, ETC)"/>
    <m/>
    <m/>
    <s v="IC"/>
    <s v="Invest Cont"/>
    <n v="480"/>
    <m/>
    <m/>
    <m/>
    <s v="1200 W  ADAMS                        BL"/>
    <m/>
    <n v="34.032800000000002"/>
    <n v="-118.2865"/>
    <n v="0"/>
    <x v="12"/>
  </r>
  <r>
    <n v="200209078"/>
    <d v="2020-04-17T00:00:00"/>
    <x v="77"/>
    <n v="1430"/>
    <n v="2"/>
    <x v="5"/>
    <n v="256"/>
    <n v="2"/>
    <n v="740"/>
    <s v="VANDALISM - FELONY ($400 &amp; OVER, ALL CHURCH VANDALISMS)"/>
    <s v="0329 0311"/>
    <n v="19"/>
    <s v="X"/>
    <s v="X"/>
    <n v="704"/>
    <s v="ELEMENTARY SCHOOL"/>
    <m/>
    <m/>
    <s v="IC"/>
    <s v="Invest Cont"/>
    <n v="740"/>
    <m/>
    <m/>
    <m/>
    <s v="600    LITTLE                       ST"/>
    <m/>
    <n v="34.055500000000002"/>
    <n v="-118.27249999999999"/>
    <n v="0"/>
    <x v="12"/>
  </r>
  <r>
    <n v="201015278"/>
    <d v="2020-11-21T00:00:00"/>
    <x v="242"/>
    <n v="335"/>
    <n v="10"/>
    <x v="11"/>
    <n v="1088"/>
    <n v="1"/>
    <n v="420"/>
    <s v="THEFT FROM MOTOR VEHICLE - PETTY ($950 &amp; UNDER)"/>
    <s v="1822 1300 0344 1309 0386 1606 1420"/>
    <n v="49"/>
    <s v="M"/>
    <s v="W"/>
    <n v="101"/>
    <s v="STREET"/>
    <m/>
    <m/>
    <s v="IC"/>
    <s v="Invest Cont"/>
    <n v="420"/>
    <m/>
    <m/>
    <m/>
    <s v="17000    OAK VIEW                     DR"/>
    <m/>
    <n v="34.151499999999999"/>
    <n v="-118.50360000000001"/>
    <n v="0"/>
    <x v="12"/>
  </r>
  <r>
    <n v="200805781"/>
    <d v="2020-02-09T00:00:00"/>
    <x v="310"/>
    <n v="1450"/>
    <n v="8"/>
    <x v="12"/>
    <n v="889"/>
    <n v="2"/>
    <n v="946"/>
    <s v="OTHER MISCELLANEOUS CRIME"/>
    <s v="1501 0321"/>
    <n v="37"/>
    <s v="M"/>
    <s v="W"/>
    <n v="101"/>
    <s v="STREET"/>
    <n v="400"/>
    <s v="STRONG-ARM (HANDS, FIST, FEET OR BODILY FORCE)"/>
    <s v="IC"/>
    <s v="Invest Cont"/>
    <n v="946"/>
    <m/>
    <m/>
    <m/>
    <s v="1900 S  CORNING                      ST"/>
    <m/>
    <n v="34.043199999999999"/>
    <n v="-118.3796"/>
    <n v="0"/>
    <x v="12"/>
  </r>
  <r>
    <n v="200614702"/>
    <d v="2020-08-30T00:00:00"/>
    <x v="49"/>
    <n v="1400"/>
    <n v="6"/>
    <x v="9"/>
    <n v="667"/>
    <n v="2"/>
    <n v="740"/>
    <s v="VANDALISM - FELONY ($400 &amp; OVER, ALL CHURCH VANDALISMS)"/>
    <s v="0329 1300 1822"/>
    <n v="72"/>
    <s v="M"/>
    <s v="B"/>
    <n v="122"/>
    <s v="VEHICLE, PASSENGER/TRUCK"/>
    <m/>
    <m/>
    <s v="IC"/>
    <s v="Invest Cont"/>
    <n v="740"/>
    <m/>
    <m/>
    <m/>
    <s v="GORDON                       ST"/>
    <s v="SUNSET                       BL"/>
    <n v="34.097999999999999"/>
    <n v="-118.3201"/>
    <n v="0"/>
    <x v="12"/>
  </r>
  <r>
    <n v="200804066"/>
    <d v="2020-01-02T00:00:00"/>
    <x v="205"/>
    <n v="1300"/>
    <n v="8"/>
    <x v="12"/>
    <n v="832"/>
    <n v="1"/>
    <n v="330"/>
    <s v="BURGLARY FROM VEHICLE"/>
    <s v="0344 1609 1822 1403"/>
    <n v="28"/>
    <s v="F"/>
    <s v="H"/>
    <n v="707"/>
    <s v="GARAGE/CARPORT"/>
    <m/>
    <m/>
    <s v="IC"/>
    <s v="Invest Cont"/>
    <n v="330"/>
    <m/>
    <m/>
    <m/>
    <s v="1000    GRANVILLE                    AV"/>
    <m/>
    <n v="34.0505"/>
    <n v="-118.465"/>
    <n v="0"/>
    <x v="12"/>
  </r>
  <r>
    <n v="200218813"/>
    <d v="2020-12-20T00:00:00"/>
    <x v="236"/>
    <n v="1900"/>
    <n v="2"/>
    <x v="5"/>
    <n v="235"/>
    <n v="1"/>
    <n v="420"/>
    <s v="THEFT FROM MOTOR VEHICLE - PETTY ($950 &amp; UNDER)"/>
    <m/>
    <n v="0"/>
    <m/>
    <m/>
    <n v="101"/>
    <s v="STREET"/>
    <m/>
    <m/>
    <s v="IC"/>
    <s v="Invest Cont"/>
    <n v="420"/>
    <m/>
    <m/>
    <m/>
    <s v="LAKE                         ST"/>
    <s v="VALLEY                       ST"/>
    <n v="34.065300000000001"/>
    <n v="-118.27249999999999"/>
    <n v="0"/>
    <x v="12"/>
  </r>
  <r>
    <n v="200206644"/>
    <d v="2020-02-22T00:00:00"/>
    <x v="323"/>
    <n v="1900"/>
    <n v="2"/>
    <x v="5"/>
    <n v="237"/>
    <n v="1"/>
    <n v="510"/>
    <s v="VEHICLE - STOLEN"/>
    <m/>
    <n v="0"/>
    <m/>
    <m/>
    <n v="101"/>
    <s v="STREET"/>
    <m/>
    <m/>
    <s v="IC"/>
    <s v="Invest Cont"/>
    <n v="510"/>
    <m/>
    <m/>
    <m/>
    <s v="UNION                        PL"/>
    <s v="3RD                          ST"/>
    <n v="34.060600000000001"/>
    <n v="-118.2672"/>
    <n v="0"/>
    <x v="12"/>
  </r>
  <r>
    <n v="200321043"/>
    <d v="2020-11-28T00:00:00"/>
    <x v="29"/>
    <n v="1900"/>
    <n v="3"/>
    <x v="2"/>
    <n v="361"/>
    <n v="2"/>
    <n v="930"/>
    <s v="CRIMINAL THREATS - NO WEAPON DISPLAYED"/>
    <s v="0913 2000 1814 0443"/>
    <n v="33"/>
    <s v="F"/>
    <s v="B"/>
    <n v="502"/>
    <s v="MULTI-UNIT DWELLING (APARTMENT, DUPLEX, ETC)"/>
    <n v="511"/>
    <s v="VERBAL THREAT"/>
    <s v="AO"/>
    <s v="Adult Other"/>
    <n v="930"/>
    <m/>
    <m/>
    <m/>
    <s v="4700    TACANA                       ST"/>
    <m/>
    <n v="34.016300000000001"/>
    <n v="-118.3523"/>
    <n v="0"/>
    <x v="12"/>
  </r>
  <r>
    <n v="200214459"/>
    <d v="2020-09-01T00:00:00"/>
    <x v="151"/>
    <n v="1900"/>
    <n v="2"/>
    <x v="5"/>
    <n v="235"/>
    <n v="1"/>
    <n v="510"/>
    <s v="VEHICLE - STOLEN"/>
    <m/>
    <n v="0"/>
    <m/>
    <m/>
    <n v="101"/>
    <s v="STREET"/>
    <m/>
    <m/>
    <s v="IC"/>
    <s v="Invest Cont"/>
    <n v="510"/>
    <m/>
    <m/>
    <m/>
    <s v="200 N  ALVARADO                     ST"/>
    <m/>
    <n v="34.067700000000002"/>
    <n v="-118.2731"/>
    <n v="0"/>
    <x v="12"/>
  </r>
  <r>
    <n v="200908604"/>
    <d v="2020-04-18T00:00:00"/>
    <x v="96"/>
    <n v="1800"/>
    <n v="9"/>
    <x v="3"/>
    <n v="906"/>
    <n v="2"/>
    <n v="740"/>
    <s v="VANDALISM - FELONY ($400 &amp; OVER, ALL CHURCH VANDALISMS)"/>
    <s v="0329 1300"/>
    <n v="34"/>
    <s v="M"/>
    <s v="H"/>
    <n v="101"/>
    <s v="STREET"/>
    <m/>
    <m/>
    <s v="IC"/>
    <s v="Invest Cont"/>
    <n v="740"/>
    <m/>
    <m/>
    <m/>
    <s v="7400    TYRONE                       AV"/>
    <m/>
    <n v="34.204799999999999"/>
    <n v="-118.4443"/>
    <n v="0"/>
    <x v="12"/>
  </r>
  <r>
    <n v="200300900"/>
    <d v="2020-11-25T00:00:00"/>
    <x v="287"/>
    <n v="615"/>
    <n v="3"/>
    <x v="2"/>
    <n v="399"/>
    <n v="1"/>
    <n v="250"/>
    <s v="SHOTS FIRED AT MOVING VEHICLE, TRAIN OR AIRCRAFT"/>
    <s v="1822 1100 0329 1310 1309 0334 0302 0430 1407 0202"/>
    <n v="32"/>
    <s v="F"/>
    <s v="H"/>
    <n v="101"/>
    <s v="STREET"/>
    <n v="109"/>
    <s v="SEMI-AUTOMATIC PISTOL"/>
    <s v="IC"/>
    <s v="Invest Cont"/>
    <n v="250"/>
    <m/>
    <m/>
    <m/>
    <s v="VERNON                       AV"/>
    <s v="FIGUEROA                     ST"/>
    <n v="34.003799999999998"/>
    <n v="-118.28270000000001"/>
    <n v="0"/>
    <x v="12"/>
  </r>
  <r>
    <n v="201116834"/>
    <d v="2020-12-21T00:00:00"/>
    <x v="228"/>
    <n v="1800"/>
    <n v="11"/>
    <x v="7"/>
    <n v="1117"/>
    <n v="1"/>
    <n v="331"/>
    <s v="THEFT FROM MOTOR VEHICLE - GRAND ($950.01 AND OVER)"/>
    <s v="0385 1822 1300"/>
    <n v="56"/>
    <s v="M"/>
    <s v="H"/>
    <n v="101"/>
    <s v="STREET"/>
    <m/>
    <m/>
    <s v="IC"/>
    <s v="Invest Cont"/>
    <n v="331"/>
    <m/>
    <m/>
    <m/>
    <s v="LANGDALE                     AV"/>
    <s v="ELLENWOOD                    DR"/>
    <n v="34.130200000000002"/>
    <n v="-118.2174"/>
    <n v="0"/>
    <x v="12"/>
  </r>
  <r>
    <n v="200709995"/>
    <d v="2020-06-04T00:00:00"/>
    <x v="14"/>
    <n v="1830"/>
    <n v="7"/>
    <x v="0"/>
    <n v="722"/>
    <n v="1"/>
    <n v="310"/>
    <s v="BURGLARY"/>
    <s v="0358 0344"/>
    <n v="46"/>
    <s v="M"/>
    <s v="H"/>
    <n v="403"/>
    <s v="DRUG STORE"/>
    <m/>
    <m/>
    <s v="IC"/>
    <s v="Invest Cont"/>
    <n v="310"/>
    <m/>
    <m/>
    <m/>
    <s v="400 S  SAN VICENTE                  BL"/>
    <m/>
    <n v="34.0715"/>
    <n v="-118.3764"/>
    <n v="0"/>
    <x v="12"/>
  </r>
  <r>
    <n v="201105237"/>
    <d v="2020-01-29T00:00:00"/>
    <x v="259"/>
    <n v="2300"/>
    <n v="11"/>
    <x v="7"/>
    <n v="1181"/>
    <n v="1"/>
    <n v="331"/>
    <s v="THEFT FROM MOTOR VEHICLE - GRAND ($950.01 AND OVER)"/>
    <s v="0344 0385"/>
    <n v="28"/>
    <s v="F"/>
    <s v="K"/>
    <n v="101"/>
    <s v="STREET"/>
    <m/>
    <m/>
    <s v="IC"/>
    <s v="Invest Cont"/>
    <n v="331"/>
    <m/>
    <m/>
    <m/>
    <s v="MONTANA                      ST"/>
    <s v="WATERLOO                     ST"/>
    <n v="34.081899999999997"/>
    <n v="-118.2649"/>
    <n v="0"/>
    <x v="12"/>
  </r>
  <r>
    <n v="200608036"/>
    <d v="2020-03-17T00:00:00"/>
    <x v="285"/>
    <n v="430"/>
    <n v="6"/>
    <x v="9"/>
    <n v="666"/>
    <n v="1"/>
    <n v="220"/>
    <s v="ATTEMPTED ROBBERY"/>
    <n v="334"/>
    <n v="34"/>
    <s v="M"/>
    <s v="O"/>
    <n v="114"/>
    <s v="TAXI"/>
    <n v="107"/>
    <s v="OTHER FIREARM"/>
    <s v="IC"/>
    <s v="Invest Cont"/>
    <n v="220"/>
    <m/>
    <m/>
    <m/>
    <s v="LA MIRADA"/>
    <s v="VINE"/>
    <n v="34.093499999999999"/>
    <n v="-118.3266"/>
    <n v="0"/>
    <x v="12"/>
  </r>
  <r>
    <n v="201107149"/>
    <d v="2020-03-10T00:00:00"/>
    <x v="305"/>
    <n v="1300"/>
    <n v="11"/>
    <x v="7"/>
    <n v="1146"/>
    <n v="1"/>
    <n v="510"/>
    <s v="VEHICLE - STOLEN"/>
    <m/>
    <n v="0"/>
    <m/>
    <m/>
    <n v="101"/>
    <s v="STREET"/>
    <m/>
    <m/>
    <s v="IC"/>
    <s v="Invest Cont"/>
    <n v="510"/>
    <m/>
    <m/>
    <m/>
    <s v="2600    BLIMP                        ST"/>
    <m/>
    <n v="34.096299999999999"/>
    <n v="-118.2431"/>
    <n v="0"/>
    <x v="12"/>
  </r>
  <r>
    <n v="200321894"/>
    <d v="2020-12-17T00:00:00"/>
    <x v="210"/>
    <n v="1510"/>
    <n v="3"/>
    <x v="2"/>
    <n v="356"/>
    <n v="2"/>
    <n v="626"/>
    <s v="INTIMATE PARTNER - SIMPLE ASSAULT"/>
    <s v="2000 1814 0913 1309 0416 0446"/>
    <n v="42"/>
    <s v="F"/>
    <s v="B"/>
    <n v="501"/>
    <s v="SINGLE FAMILY DWELLING"/>
    <n v="400"/>
    <s v="STRONG-ARM (HANDS, FIST, FEET OR BODILY FORCE)"/>
    <s v="IC"/>
    <s v="Invest Cont"/>
    <n v="626"/>
    <m/>
    <m/>
    <m/>
    <s v="1500 W  35TH                         ST"/>
    <m/>
    <n v="34.0246"/>
    <n v="-118.3032"/>
    <n v="0"/>
    <x v="12"/>
  </r>
  <r>
    <n v="200906541"/>
    <d v="2020-02-26T00:00:00"/>
    <x v="324"/>
    <n v="625"/>
    <n v="9"/>
    <x v="3"/>
    <n v="952"/>
    <n v="2"/>
    <n v="624"/>
    <s v="BATTERY - SIMPLE ASSAULT"/>
    <s v="0910 1612 0416"/>
    <n v="45"/>
    <s v="F"/>
    <s v="W"/>
    <n v="801"/>
    <s v="MTA BUS"/>
    <n v="515"/>
    <s v="PHYSICAL PRESENCE"/>
    <s v="IC"/>
    <s v="Invest Cont"/>
    <n v="624"/>
    <m/>
    <m/>
    <m/>
    <s v="CLARK"/>
    <s v="SEPULVEDA"/>
    <n v="34.168500000000002"/>
    <n v="-118.4659"/>
    <n v="0"/>
    <x v="12"/>
  </r>
  <r>
    <n v="200613058"/>
    <d v="2020-07-25T00:00:00"/>
    <x v="298"/>
    <n v="1300"/>
    <n v="6"/>
    <x v="9"/>
    <n v="622"/>
    <n v="1"/>
    <n v="510"/>
    <s v="VEHICLE - STOLEN"/>
    <m/>
    <n v="0"/>
    <m/>
    <m/>
    <n v="101"/>
    <s v="STREET"/>
    <m/>
    <m/>
    <s v="IC"/>
    <s v="Invest Cont"/>
    <n v="510"/>
    <m/>
    <m/>
    <m/>
    <s v="1800    LAUREL CANYON                BL"/>
    <m/>
    <n v="34.103700000000003"/>
    <n v="-118.3659"/>
    <n v="0"/>
    <x v="12"/>
  </r>
  <r>
    <n v="200113642"/>
    <d v="2020-06-19T00:00:00"/>
    <x v="255"/>
    <n v="1500"/>
    <n v="1"/>
    <x v="1"/>
    <n v="152"/>
    <n v="2"/>
    <n v="624"/>
    <s v="BATTERY - SIMPLE ASSAULT"/>
    <s v="1822 0416"/>
    <n v="24"/>
    <s v="F"/>
    <s v="H"/>
    <n v="403"/>
    <s v="DRUG STORE"/>
    <n v="400"/>
    <s v="STRONG-ARM (HANDS, FIST, FEET OR BODILY FORCE)"/>
    <s v="IC"/>
    <s v="Invest Cont"/>
    <n v="624"/>
    <m/>
    <m/>
    <m/>
    <s v="600 W  7TH                          ST"/>
    <m/>
    <n v="34.049100000000003"/>
    <n v="-118.25579999999999"/>
    <n v="0"/>
    <x v="12"/>
  </r>
  <r>
    <n v="200311722"/>
    <d v="2020-05-21T00:00:00"/>
    <x v="62"/>
    <n v="2230"/>
    <n v="3"/>
    <x v="2"/>
    <n v="396"/>
    <n v="2"/>
    <n v="627"/>
    <s v="CHILD ABUSE (PHYSICAL) - SIMPLE ASSAULT"/>
    <s v="0552 0448 0444 1251 1258"/>
    <n v="13"/>
    <s v="F"/>
    <s v="H"/>
    <n v="502"/>
    <s v="MULTI-UNIT DWELLING (APARTMENT, DUPLEX, ETC)"/>
    <n v="400"/>
    <s v="STRONG-ARM (HANDS, FIST, FEET OR BODILY FORCE)"/>
    <s v="IC"/>
    <s v="Invest Cont"/>
    <n v="627"/>
    <m/>
    <m/>
    <m/>
    <s v="800 W  43RD                         ST"/>
    <m/>
    <n v="34.005499999999998"/>
    <n v="-118.2872"/>
    <n v="0"/>
    <x v="12"/>
  </r>
  <r>
    <n v="200619000"/>
    <d v="2020-12-08T00:00:00"/>
    <x v="289"/>
    <n v="1550"/>
    <n v="6"/>
    <x v="9"/>
    <n v="622"/>
    <n v="1"/>
    <n v="341"/>
    <s v="THEFT-GRAND ($950.01 &amp; OVER)EXCPT,GUNS,FOWL,LIVESTK,PROD"/>
    <s v="1822 0344 0394"/>
    <n v="31"/>
    <s v="M"/>
    <s v="W"/>
    <n v="502"/>
    <s v="MULTI-UNIT DWELLING (APARTMENT, DUPLEX, ETC)"/>
    <m/>
    <m/>
    <s v="IC"/>
    <s v="Invest Cont"/>
    <n v="341"/>
    <m/>
    <m/>
    <m/>
    <s v="1700 N  STANLEY                      AV"/>
    <m/>
    <n v="34.101700000000001"/>
    <n v="-118.3562"/>
    <n v="0"/>
    <x v="12"/>
  </r>
  <r>
    <n v="200917659"/>
    <d v="2020-11-24T00:00:00"/>
    <x v="174"/>
    <n v="1230"/>
    <n v="9"/>
    <x v="3"/>
    <n v="905"/>
    <n v="2"/>
    <n v="627"/>
    <s v="CHILD ABUSE (PHYSICAL) - SIMPLE ASSAULT"/>
    <s v="0416 1309 1259"/>
    <n v="15"/>
    <s v="F"/>
    <s v="H"/>
    <n v="502"/>
    <s v="MULTI-UNIT DWELLING (APARTMENT, DUPLEX, ETC)"/>
    <n v="400"/>
    <s v="STRONG-ARM (HANDS, FIST, FEET OR BODILY FORCE)"/>
    <s v="AO"/>
    <s v="Adult Other"/>
    <n v="627"/>
    <m/>
    <m/>
    <m/>
    <s v="14600    WYANDOTTE                    ST"/>
    <m/>
    <n v="34.203000000000003"/>
    <n v="-118.45140000000001"/>
    <n v="0"/>
    <x v="12"/>
  </r>
  <r>
    <n v="201224609"/>
    <d v="2020-11-15T00:00:00"/>
    <x v="48"/>
    <n v="1730"/>
    <n v="12"/>
    <x v="8"/>
    <n v="1208"/>
    <n v="2"/>
    <n v="903"/>
    <s v="CONTEMPT OF COURT"/>
    <s v="0913 0361 2038"/>
    <n v="14"/>
    <s v="F"/>
    <s v="H"/>
    <n v="501"/>
    <s v="SINGLE FAMILY DWELLING"/>
    <m/>
    <m/>
    <s v="IC"/>
    <s v="Invest Cont"/>
    <n v="903"/>
    <m/>
    <m/>
    <m/>
    <s v="5000 S  FIGUEROA                     ST"/>
    <m/>
    <n v="33.999699999999997"/>
    <n v="-118.28489999999999"/>
    <n v="0"/>
    <x v="12"/>
  </r>
  <r>
    <n v="200716993"/>
    <d v="2020-12-11T00:00:00"/>
    <x v="9"/>
    <n v="1630"/>
    <n v="7"/>
    <x v="0"/>
    <n v="722"/>
    <n v="1"/>
    <n v="440"/>
    <s v="THEFT PLAIN - PETTY ($950 &amp; UNDER)"/>
    <n v="344"/>
    <n v="19"/>
    <s v="M"/>
    <s v="H"/>
    <n v="405"/>
    <s v="CLOTHING STORE"/>
    <m/>
    <m/>
    <s v="IC"/>
    <s v="Invest Cont"/>
    <n v="440"/>
    <m/>
    <m/>
    <m/>
    <s v="100 N  LA CIENEGA                   BL"/>
    <m/>
    <n v="34.073399999999999"/>
    <n v="-118.37649999999999"/>
    <n v="0"/>
    <x v="12"/>
  </r>
  <r>
    <n v="200508338"/>
    <d v="2020-04-16T00:00:00"/>
    <x v="77"/>
    <n v="515"/>
    <n v="5"/>
    <x v="10"/>
    <n v="555"/>
    <n v="1"/>
    <n v="420"/>
    <s v="THEFT FROM MOTOR VEHICLE - PETTY ($950 &amp; UNDER)"/>
    <s v="0385 1300"/>
    <n v="51"/>
    <s v="M"/>
    <s v="H"/>
    <n v="101"/>
    <s v="STREET"/>
    <m/>
    <m/>
    <s v="IC"/>
    <s v="Invest Cont"/>
    <n v="420"/>
    <m/>
    <m/>
    <m/>
    <s v="600 W  SANTA CRUZ                   ST"/>
    <m/>
    <n v="33.744199999999999"/>
    <n v="-118.2901"/>
    <n v="0"/>
    <x v="12"/>
  </r>
  <r>
    <n v="200511333"/>
    <d v="2020-07-02T00:00:00"/>
    <x v="153"/>
    <n v="700"/>
    <n v="5"/>
    <x v="10"/>
    <n v="564"/>
    <n v="1"/>
    <n v="310"/>
    <s v="BURGLARY"/>
    <s v="0358 1309 0321 0216 1601"/>
    <n v="0"/>
    <s v="X"/>
    <s v="X"/>
    <n v="502"/>
    <s v="MULTI-UNIT DWELLING (APARTMENT, DUPLEX, ETC)"/>
    <n v="400"/>
    <s v="STRONG-ARM (HANDS, FIST, FEET OR BODILY FORCE)"/>
    <s v="IC"/>
    <s v="Invest Cont"/>
    <n v="310"/>
    <m/>
    <m/>
    <m/>
    <s v="200 W  5TH                          ST"/>
    <m/>
    <n v="33.739699999999999"/>
    <n v="-118.2835"/>
    <n v="0"/>
    <x v="12"/>
  </r>
  <r>
    <n v="201116110"/>
    <d v="2020-11-27T00:00:00"/>
    <x v="291"/>
    <n v="1330"/>
    <n v="11"/>
    <x v="7"/>
    <n v="1161"/>
    <n v="1"/>
    <n v="480"/>
    <s v="BIKE - STOLEN"/>
    <n v="344"/>
    <n v="46"/>
    <s v="M"/>
    <s v="O"/>
    <n v="121"/>
    <s v="YARD (RESIDENTIAL/BUSINESS)"/>
    <m/>
    <m/>
    <s v="IC"/>
    <s v="Invest Cont"/>
    <n v="480"/>
    <m/>
    <m/>
    <m/>
    <s v="1100 N  ALEXANDRIA                   AV"/>
    <m/>
    <n v="34.090800000000002"/>
    <n v="-118.2984"/>
    <n v="0"/>
    <x v="12"/>
  </r>
  <r>
    <n v="200607338"/>
    <d v="2020-03-04T00:00:00"/>
    <x v="204"/>
    <n v="1700"/>
    <n v="6"/>
    <x v="9"/>
    <n v="646"/>
    <n v="2"/>
    <n v="661"/>
    <s v="UNAUTHORIZED COMPUTER ACCESS"/>
    <s v="1822 0917 1914"/>
    <n v="50"/>
    <s v="F"/>
    <s v="W"/>
    <n v="203"/>
    <s v="OTHER BUSINESS"/>
    <m/>
    <m/>
    <s v="IC"/>
    <s v="Invest Cont"/>
    <n v="661"/>
    <m/>
    <m/>
    <m/>
    <s v="6600 W  SUNSET                       BL"/>
    <m/>
    <n v="34.097999999999999"/>
    <n v="-118.33320000000001"/>
    <n v="0"/>
    <x v="12"/>
  </r>
  <r>
    <n v="200918506"/>
    <d v="2020-12-16T00:00:00"/>
    <x v="325"/>
    <n v="1200"/>
    <n v="9"/>
    <x v="3"/>
    <n v="932"/>
    <n v="2"/>
    <n v="354"/>
    <s v="THEFT OF IDENTITY"/>
    <s v="0922 1822"/>
    <n v="45"/>
    <s v="M"/>
    <s v="H"/>
    <n v="502"/>
    <s v="MULTI-UNIT DWELLING (APARTMENT, DUPLEX, ETC)"/>
    <m/>
    <m/>
    <s v="IC"/>
    <s v="Invest Cont"/>
    <n v="354"/>
    <m/>
    <m/>
    <m/>
    <s v="14800    VICTORY                      BL"/>
    <m/>
    <n v="34.186700000000002"/>
    <n v="-118.4567"/>
    <n v="0"/>
    <x v="12"/>
  </r>
  <r>
    <n v="200109159"/>
    <d v="2020-03-14T00:00:00"/>
    <x v="124"/>
    <n v="1330"/>
    <n v="1"/>
    <x v="1"/>
    <n v="134"/>
    <n v="2"/>
    <n v="624"/>
    <s v="BATTERY - SIMPLE ASSAULT"/>
    <s v="2004 1822 0447 0356 1266"/>
    <n v="47"/>
    <s v="M"/>
    <s v="H"/>
    <n v="402"/>
    <s v="MARKET"/>
    <n v="500"/>
    <s v="UNKNOWN WEAPON/OTHER WEAPON"/>
    <s v="IC"/>
    <s v="Invest Cont"/>
    <n v="624"/>
    <m/>
    <m/>
    <m/>
    <s v="300 S  BROADWAY"/>
    <m/>
    <n v="34.051000000000002"/>
    <n v="-118.248"/>
    <n v="0"/>
    <x v="12"/>
  </r>
  <r>
    <n v="200212860"/>
    <d v="2020-07-21T00:00:00"/>
    <x v="102"/>
    <n v="2250"/>
    <n v="2"/>
    <x v="5"/>
    <n v="233"/>
    <n v="1"/>
    <n v="440"/>
    <s v="THEFT PLAIN - PETTY ($950 &amp; UNDER)"/>
    <s v="2000 1814 0913 0444 0400 0344"/>
    <n v="38"/>
    <s v="F"/>
    <s v="H"/>
    <n v="502"/>
    <s v="MULTI-UNIT DWELLING (APARTMENT, DUPLEX, ETC)"/>
    <n v="400"/>
    <s v="STRONG-ARM (HANDS, FIST, FEET OR BODILY FORCE)"/>
    <s v="AO"/>
    <s v="Adult Other"/>
    <n v="440"/>
    <n v="626"/>
    <m/>
    <m/>
    <s v="2700 W  TEMPLE                       ST"/>
    <m/>
    <n v="34.072899999999997"/>
    <n v="-118.2757"/>
    <n v="0"/>
    <x v="12"/>
  </r>
  <r>
    <n v="201007656"/>
    <d v="2020-03-29T00:00:00"/>
    <x v="244"/>
    <n v="2010"/>
    <n v="10"/>
    <x v="11"/>
    <n v="1004"/>
    <n v="2"/>
    <n v="662"/>
    <s v="BUNCO, GRAND THEFT"/>
    <n v="701"/>
    <n v="46"/>
    <s v="M"/>
    <s v="H"/>
    <n v="501"/>
    <s v="SINGLE FAMILY DWELLING"/>
    <m/>
    <m/>
    <s v="IC"/>
    <s v="Invest Cont"/>
    <n v="662"/>
    <m/>
    <m/>
    <m/>
    <s v="8000    CHIMINEAS                    AV"/>
    <m/>
    <n v="34.216500000000003"/>
    <n v="-118.5287"/>
    <n v="0"/>
    <x v="12"/>
  </r>
  <r>
    <n v="200516945"/>
    <d v="2020-11-21T00:00:00"/>
    <x v="55"/>
    <n v="1900"/>
    <n v="5"/>
    <x v="10"/>
    <n v="519"/>
    <n v="1"/>
    <n v="510"/>
    <s v="VEHICLE - STOLEN"/>
    <m/>
    <n v="0"/>
    <m/>
    <m/>
    <n v="101"/>
    <s v="STREET"/>
    <m/>
    <m/>
    <s v="IC"/>
    <s v="Invest Cont"/>
    <n v="510"/>
    <m/>
    <m/>
    <m/>
    <s v="1700    ALAMEDA                      ST"/>
    <m/>
    <n v="33.797600000000003"/>
    <n v="-118.2385"/>
    <n v="0"/>
    <x v="12"/>
  </r>
  <r>
    <n v="200114101"/>
    <d v="2020-06-29T00:00:00"/>
    <x v="24"/>
    <n v="700"/>
    <n v="1"/>
    <x v="1"/>
    <n v="156"/>
    <n v="2"/>
    <n v="626"/>
    <s v="INTIMATE PARTNER - SIMPLE ASSAULT"/>
    <s v="2000 0416 1814"/>
    <n v="31"/>
    <s v="M"/>
    <s v="H"/>
    <n v="502"/>
    <s v="MULTI-UNIT DWELLING (APARTMENT, DUPLEX, ETC)"/>
    <n v="400"/>
    <s v="STRONG-ARM (HANDS, FIST, FEET OR BODILY FORCE)"/>
    <s v="AO"/>
    <s v="Adult Other"/>
    <n v="626"/>
    <m/>
    <m/>
    <m/>
    <s v="500    SAN JULIAN                   ST"/>
    <m/>
    <n v="34.042900000000003"/>
    <n v="-118.2462"/>
    <n v="0"/>
    <x v="12"/>
  </r>
  <r>
    <n v="200619576"/>
    <d v="2020-12-22T00:00:00"/>
    <x v="192"/>
    <n v="1810"/>
    <n v="6"/>
    <x v="9"/>
    <n v="638"/>
    <n v="1"/>
    <n v="210"/>
    <s v="ROBBERY"/>
    <s v="0945 1822 0325 0601 0400 0334 0432 0209"/>
    <n v="0"/>
    <s v="X"/>
    <s v="X"/>
    <n v="403"/>
    <s v="DRUG STORE"/>
    <n v="200"/>
    <s v="KNIFE WITH BLADE 6INCHES OR LESS"/>
    <s v="IC"/>
    <s v="Invest Cont"/>
    <n v="210"/>
    <m/>
    <m/>
    <m/>
    <s v="1800 N  WESTERN                      AV"/>
    <m/>
    <n v="34.1038"/>
    <n v="-118.3151"/>
    <n v="0"/>
    <x v="12"/>
  </r>
  <r>
    <n v="200617466"/>
    <d v="2020-11-01T00:00:00"/>
    <x v="326"/>
    <n v="1700"/>
    <n v="6"/>
    <x v="9"/>
    <n v="645"/>
    <n v="1"/>
    <n v="330"/>
    <s v="BURGLARY FROM VEHICLE"/>
    <s v="0344 1300 1501 1822"/>
    <n v="63"/>
    <s v="M"/>
    <s v="W"/>
    <n v="101"/>
    <s v="STREET"/>
    <m/>
    <m/>
    <s v="IC"/>
    <s v="Invest Cont"/>
    <n v="330"/>
    <m/>
    <m/>
    <m/>
    <s v="1700 N  ORANGE                       DR"/>
    <m/>
    <n v="34.101500000000001"/>
    <n v="-118.3417"/>
    <n v="0"/>
    <x v="12"/>
  </r>
  <r>
    <n v="201014693"/>
    <d v="2020-11-03T00:00:00"/>
    <x v="312"/>
    <n v="1330"/>
    <n v="10"/>
    <x v="11"/>
    <n v="1008"/>
    <n v="1"/>
    <n v="343"/>
    <s v="SHOPLIFTING-GRAND THEFT ($950.01 &amp; OVER)"/>
    <s v="1402 0913 0325 2028"/>
    <n v="0"/>
    <s v="M"/>
    <s v="W"/>
    <n v="243"/>
    <s v="DIY CENTER (LOWE'S,HOME DEPOT,OSH,CONTRACTORS WAREHOUSE)"/>
    <n v="400"/>
    <s v="STRONG-ARM (HANDS, FIST, FEET OR BODILY FORCE)"/>
    <s v="AA"/>
    <s v="Adult Arrest"/>
    <n v="343"/>
    <n v="998"/>
    <m/>
    <m/>
    <s v="16800    ROSCOE                       BL"/>
    <m/>
    <n v="34.220599999999997"/>
    <n v="-118.4982"/>
    <n v="1"/>
    <x v="12"/>
  </r>
  <r>
    <n v="200604022"/>
    <d v="2020-01-01T00:00:00"/>
    <x v="31"/>
    <n v="2030"/>
    <n v="6"/>
    <x v="9"/>
    <n v="679"/>
    <n v="1"/>
    <n v="350"/>
    <s v="THEFT, PERSON"/>
    <n v="344"/>
    <n v="52"/>
    <s v="M"/>
    <s v="H"/>
    <n v="101"/>
    <s v="STREET"/>
    <m/>
    <m/>
    <s v="IC"/>
    <s v="Invest Cont"/>
    <n v="350"/>
    <m/>
    <m/>
    <m/>
    <s v="WESTERN"/>
    <s v="ROMAINE"/>
    <n v="34.0886"/>
    <n v="-118.3027"/>
    <n v="0"/>
    <x v="12"/>
  </r>
  <r>
    <n v="200615861"/>
    <d v="2020-09-25T00:00:00"/>
    <x v="23"/>
    <n v="2050"/>
    <n v="6"/>
    <x v="9"/>
    <n v="643"/>
    <n v="2"/>
    <n v="740"/>
    <s v="VANDALISM - FELONY ($400 &amp; OVER, ALL CHURCH VANDALISMS)"/>
    <s v="0329 1822"/>
    <n v="37"/>
    <s v="M"/>
    <s v="B"/>
    <n v="116"/>
    <s v="OTHER/OUTSIDE"/>
    <n v="500"/>
    <s v="UNKNOWN WEAPON/OTHER WEAPON"/>
    <s v="IC"/>
    <s v="Invest Cont"/>
    <n v="740"/>
    <m/>
    <m/>
    <m/>
    <s v="HAWTHORN"/>
    <s v="FULLER"/>
    <n v="34.099800000000002"/>
    <n v="-118.349"/>
    <n v="0"/>
    <x v="12"/>
  </r>
  <r>
    <n v="200504333"/>
    <d v="2020-01-08T00:00:00"/>
    <x v="172"/>
    <n v="805"/>
    <n v="5"/>
    <x v="10"/>
    <n v="563"/>
    <n v="1"/>
    <n v="510"/>
    <s v="VEHICLE - STOLEN"/>
    <m/>
    <n v="0"/>
    <m/>
    <m/>
    <n v="103"/>
    <s v="ALLEY"/>
    <m/>
    <m/>
    <s v="IC"/>
    <s v="Invest Cont"/>
    <n v="510"/>
    <m/>
    <m/>
    <m/>
    <s v="1300 S  GAFFEY                       ST"/>
    <m/>
    <n v="33.732399999999998"/>
    <n v="-118.2924"/>
    <n v="0"/>
    <x v="12"/>
  </r>
  <r>
    <n v="201108056"/>
    <d v="2020-04-06T00:00:00"/>
    <x v="193"/>
    <n v="1350"/>
    <n v="11"/>
    <x v="7"/>
    <n v="1139"/>
    <n v="1"/>
    <n v="440"/>
    <s v="THEFT PLAIN - PETTY ($950 &amp; UNDER)"/>
    <s v="0325 0344"/>
    <n v="0"/>
    <s v="X"/>
    <s v="X"/>
    <n v="402"/>
    <s v="MARKET"/>
    <m/>
    <m/>
    <s v="IC"/>
    <s v="Invest Cont"/>
    <n v="440"/>
    <m/>
    <m/>
    <m/>
    <s v="6000 N  FIGUEROA                     ST"/>
    <m/>
    <n v="34.1113"/>
    <n v="-118.1893"/>
    <n v="0"/>
    <x v="12"/>
  </r>
  <r>
    <n v="200414980"/>
    <d v="2020-11-17T00:00:00"/>
    <x v="245"/>
    <n v="1600"/>
    <n v="4"/>
    <x v="4"/>
    <n v="406"/>
    <n v="1"/>
    <n v="330"/>
    <s v="BURGLARY FROM VEHICLE"/>
    <s v="1302 0344"/>
    <n v="41"/>
    <s v="M"/>
    <s v="H"/>
    <n v="507"/>
    <s v="CONDOMINIUM/TOWNHOUSE"/>
    <m/>
    <m/>
    <s v="IC"/>
    <s v="Invest Cont"/>
    <n v="330"/>
    <m/>
    <m/>
    <m/>
    <s v="VIA MARISOL"/>
    <s v="VIA ARBOLADA"/>
    <n v="34.0976"/>
    <n v="-118.18389999999999"/>
    <n v="0"/>
    <x v="12"/>
  </r>
  <r>
    <n v="201109104"/>
    <d v="2020-05-07T00:00:00"/>
    <x v="117"/>
    <n v="30"/>
    <n v="11"/>
    <x v="7"/>
    <n v="1143"/>
    <n v="1"/>
    <n v="330"/>
    <s v="BURGLARY FROM VEHICLE"/>
    <s v="0344 1307"/>
    <n v="34"/>
    <s v="F"/>
    <s v="W"/>
    <n v="101"/>
    <s v="STREET"/>
    <m/>
    <m/>
    <s v="IC"/>
    <s v="Invest Cont"/>
    <n v="330"/>
    <m/>
    <m/>
    <m/>
    <s v="1900    TALMADGE                     ST"/>
    <m/>
    <n v="34.105400000000003"/>
    <n v="-118.283"/>
    <n v="0"/>
    <x v="12"/>
  </r>
  <r>
    <n v="200716544"/>
    <d v="2020-11-30T00:00:00"/>
    <x v="18"/>
    <n v="1718"/>
    <n v="7"/>
    <x v="0"/>
    <n v="722"/>
    <n v="1"/>
    <n v="420"/>
    <s v="THEFT FROM MOTOR VEHICLE - PETTY ($950 &amp; UNDER)"/>
    <m/>
    <n v="0"/>
    <m/>
    <m/>
    <n v="101"/>
    <s v="STREET"/>
    <m/>
    <m/>
    <s v="IC"/>
    <s v="Invest Cont"/>
    <n v="420"/>
    <m/>
    <m/>
    <m/>
    <s v="BEVERLY                      BL"/>
    <s v="CROFT                        AV"/>
    <n v="34.076099999999997"/>
    <n v="-118.3742"/>
    <n v="0"/>
    <x v="12"/>
  </r>
  <r>
    <n v="200116319"/>
    <d v="2020-08-13T00:00:00"/>
    <x v="175"/>
    <n v="2030"/>
    <n v="1"/>
    <x v="1"/>
    <n v="138"/>
    <n v="2"/>
    <n v="626"/>
    <s v="INTIMATE PARTNER - SIMPLE ASSAULT"/>
    <s v="1218 2004 0913 2000 1813 2033 1206 0448 0416"/>
    <n v="54"/>
    <s v="F"/>
    <s v="B"/>
    <n v="102"/>
    <s v="SIDEWALK"/>
    <n v="400"/>
    <s v="STRONG-ARM (HANDS, FIST, FEET OR BODILY FORCE)"/>
    <s v="AO"/>
    <s v="Adult Other"/>
    <n v="626"/>
    <m/>
    <m/>
    <m/>
    <s v="4TH"/>
    <s v="OMAR"/>
    <n v="34.045400000000001"/>
    <n v="-118.2422"/>
    <n v="0"/>
    <x v="12"/>
  </r>
  <r>
    <n v="200216270"/>
    <d v="2020-10-17T00:00:00"/>
    <x v="149"/>
    <n v="2000"/>
    <n v="2"/>
    <x v="5"/>
    <n v="289"/>
    <n v="1"/>
    <n v="510"/>
    <s v="VEHICLE - STOLEN"/>
    <m/>
    <n v="0"/>
    <m/>
    <m/>
    <n v="101"/>
    <s v="STREET"/>
    <m/>
    <m/>
    <s v="IC"/>
    <s v="Invest Cont"/>
    <n v="510"/>
    <m/>
    <m/>
    <m/>
    <s v="1200 S  ALBANY                       ST"/>
    <m/>
    <n v="34.0441"/>
    <n v="-118.2735"/>
    <n v="0"/>
    <x v="12"/>
  </r>
  <r>
    <n v="201300955"/>
    <d v="2020-09-01T00:00:00"/>
    <x v="64"/>
    <n v="2030"/>
    <n v="13"/>
    <x v="6"/>
    <n v="1394"/>
    <n v="1"/>
    <n v="210"/>
    <s v="ROBBERY"/>
    <s v="2018 1822 0432 1100 0344 0329 1402 1309"/>
    <n v="0"/>
    <s v="M"/>
    <s v="H"/>
    <n v="418"/>
    <m/>
    <n v="103"/>
    <s v="RIFLE"/>
    <s v="IC"/>
    <s v="Invest Cont"/>
    <n v="210"/>
    <n v="998"/>
    <m/>
    <m/>
    <s v="6500 S  MAIN                         ST"/>
    <m/>
    <n v="33.980200000000004"/>
    <n v="-118.2739"/>
    <n v="0"/>
    <x v="12"/>
  </r>
  <r>
    <n v="201105774"/>
    <d v="2020-02-11T00:00:00"/>
    <x v="159"/>
    <n v="1000"/>
    <n v="11"/>
    <x v="7"/>
    <n v="1162"/>
    <n v="2"/>
    <n v="930"/>
    <s v="CRIMINAL THREATS - NO WEAPON DISPLAYED"/>
    <s v="0443 1822"/>
    <n v="26"/>
    <s v="M"/>
    <s v="W"/>
    <n v="701"/>
    <s v="HOSPITAL"/>
    <n v="511"/>
    <s v="VERBAL THREAT"/>
    <s v="AA"/>
    <s v="Adult Arrest"/>
    <n v="930"/>
    <m/>
    <m/>
    <m/>
    <s v="1300 N  VERMONT                      AV"/>
    <m/>
    <n v="34.095599999999997"/>
    <n v="-118.29179999999999"/>
    <n v="1"/>
    <x v="12"/>
  </r>
  <r>
    <n v="200105425"/>
    <d v="2020-01-22T00:00:00"/>
    <x v="327"/>
    <n v="5"/>
    <n v="1"/>
    <x v="1"/>
    <n v="119"/>
    <n v="1"/>
    <n v="440"/>
    <s v="THEFT PLAIN - PETTY ($950 &amp; UNDER)"/>
    <s v="1202 0377 2034 0344"/>
    <n v="61"/>
    <s v="M"/>
    <s v="H"/>
    <n v="210"/>
    <s v="RESTAURANT/FAST FOOD"/>
    <m/>
    <m/>
    <s v="IC"/>
    <s v="Invest Cont"/>
    <n v="440"/>
    <m/>
    <m/>
    <m/>
    <s v="500    RAMIREZ                      ST"/>
    <m/>
    <n v="34.055199999999999"/>
    <n v="-118.23220000000001"/>
    <n v="0"/>
    <x v="12"/>
  </r>
  <r>
    <n v="201222212"/>
    <d v="2020-10-08T00:00:00"/>
    <x v="212"/>
    <n v="930"/>
    <n v="12"/>
    <x v="8"/>
    <n v="1203"/>
    <n v="1"/>
    <n v="230"/>
    <s v="ASSAULT WITH DEADLY WEAPON, AGGRAVATED ASSAULT"/>
    <s v="0416 0329 1810 0913 0411"/>
    <n v="64"/>
    <s v="F"/>
    <s v="B"/>
    <n v="501"/>
    <s v="SINGLE FAMILY DWELLING"/>
    <n v="500"/>
    <s v="UNKNOWN WEAPON/OTHER WEAPON"/>
    <s v="AA"/>
    <s v="Adult Arrest"/>
    <n v="230"/>
    <m/>
    <m/>
    <m/>
    <s v="1800 W  45TH                         ST"/>
    <m/>
    <n v="34.002800000000001"/>
    <n v="-118.3113"/>
    <n v="1"/>
    <x v="12"/>
  </r>
  <r>
    <n v="200907147"/>
    <d v="2020-03-09T00:00:00"/>
    <x v="73"/>
    <n v="1830"/>
    <n v="9"/>
    <x v="3"/>
    <n v="963"/>
    <n v="1"/>
    <n v="331"/>
    <s v="THEFT FROM MOTOR VEHICLE - GRAND ($950.01 AND OVER)"/>
    <n v="344"/>
    <n v="41"/>
    <s v="F"/>
    <s v="W"/>
    <n v="101"/>
    <s v="STREET"/>
    <m/>
    <m/>
    <s v="IC"/>
    <s v="Invest Cont"/>
    <n v="331"/>
    <m/>
    <m/>
    <m/>
    <s v="ADDISON"/>
    <s v="VAN NUYS                     BL"/>
    <n v="34.161299999999997"/>
    <n v="-118.4486"/>
    <n v="0"/>
    <x v="12"/>
  </r>
  <r>
    <n v="200118445"/>
    <d v="2020-09-24T00:00:00"/>
    <x v="26"/>
    <n v="1148"/>
    <n v="1"/>
    <x v="1"/>
    <n v="124"/>
    <n v="2"/>
    <n v="740"/>
    <s v="VANDALISM - FELONY ($400 &amp; OVER, ALL CHURCH VANDALISMS)"/>
    <n v="329"/>
    <n v="0"/>
    <s v="M"/>
    <s v="W"/>
    <n v="101"/>
    <s v="STREET"/>
    <m/>
    <m/>
    <s v="IC"/>
    <s v="Invest Cont"/>
    <n v="740"/>
    <m/>
    <m/>
    <m/>
    <s v="2ND                          ST"/>
    <s v="MAIN"/>
    <n v="34.051000000000002"/>
    <n v="-118.2445"/>
    <n v="0"/>
    <x v="12"/>
  </r>
  <r>
    <n v="200211796"/>
    <d v="2020-06-25T00:00:00"/>
    <x v="318"/>
    <n v="900"/>
    <n v="2"/>
    <x v="5"/>
    <n v="247"/>
    <n v="2"/>
    <n v="662"/>
    <s v="BUNCO, GRAND THEFT"/>
    <s v="0701 0344 0800 1000 0100 1822"/>
    <n v="19"/>
    <s v="F"/>
    <s v="H"/>
    <n v="502"/>
    <s v="MULTI-UNIT DWELLING (APARTMENT, DUPLEX, ETC)"/>
    <m/>
    <m/>
    <s v="IC"/>
    <s v="Invest Cont"/>
    <n v="662"/>
    <m/>
    <m/>
    <m/>
    <s v="500 S  UNION                        AV"/>
    <m/>
    <n v="34.059600000000003"/>
    <n v="-118.2701"/>
    <n v="0"/>
    <x v="12"/>
  </r>
  <r>
    <n v="200710282"/>
    <d v="2020-06-07T00:00:00"/>
    <x v="314"/>
    <n v="1"/>
    <n v="7"/>
    <x v="0"/>
    <n v="721"/>
    <n v="2"/>
    <n v="354"/>
    <s v="THEFT OF IDENTITY"/>
    <s v="0929 0930"/>
    <n v="25"/>
    <s v="F"/>
    <s v="W"/>
    <n v="501"/>
    <s v="SINGLE FAMILY DWELLING"/>
    <m/>
    <m/>
    <s v="IC"/>
    <s v="Invest Cont"/>
    <n v="354"/>
    <m/>
    <m/>
    <m/>
    <s v="S  ARNAZ                        DR"/>
    <s v="COLGATE"/>
    <n v="34.070799999999998"/>
    <n v="-118.3827"/>
    <n v="0"/>
    <x v="12"/>
  </r>
  <r>
    <n v="201016369"/>
    <d v="2020-12-25T00:00:00"/>
    <x v="203"/>
    <n v="2200"/>
    <n v="10"/>
    <x v="11"/>
    <n v="1001"/>
    <n v="1"/>
    <n v="235"/>
    <s v="CHILD ABUSE (PHYSICAL) - AGGRAVATED ASSAULT"/>
    <m/>
    <n v="0"/>
    <s v="X"/>
    <s v="X"/>
    <n v="501"/>
    <s v="SINGLE FAMILY DWELLING"/>
    <n v="500"/>
    <s v="UNKNOWN WEAPON/OTHER WEAPON"/>
    <s v="AA"/>
    <s v="Adult Arrest"/>
    <n v="235"/>
    <m/>
    <m/>
    <m/>
    <s v="19000    INGOMAR                      ST"/>
    <m/>
    <n v="34.212000000000003"/>
    <n v="-118.5475"/>
    <n v="1"/>
    <x v="12"/>
  </r>
  <r>
    <n v="200107715"/>
    <d v="2020-02-23T00:00:00"/>
    <x v="105"/>
    <n v="130"/>
    <n v="1"/>
    <x v="1"/>
    <n v="185"/>
    <n v="1"/>
    <n v="230"/>
    <s v="ASSAULT WITH DEADLY WEAPON, AGGRAVATED ASSAULT"/>
    <s v="1822 0416"/>
    <n v="32"/>
    <s v="M"/>
    <s v="B"/>
    <n v="203"/>
    <s v="OTHER BUSINESS"/>
    <n v="400"/>
    <s v="STRONG-ARM (HANDS, FIST, FEET OR BODILY FORCE)"/>
    <s v="AA"/>
    <s v="Adult Arrest"/>
    <n v="230"/>
    <m/>
    <m/>
    <m/>
    <s v="1000 S  HILL                         ST"/>
    <m/>
    <n v="34.040199999999999"/>
    <n v="-118.2598"/>
    <n v="1"/>
    <x v="12"/>
  </r>
  <r>
    <n v="200412273"/>
    <d v="2020-08-29T00:00:00"/>
    <x v="30"/>
    <n v="540"/>
    <n v="4"/>
    <x v="4"/>
    <n v="413"/>
    <n v="1"/>
    <n v="510"/>
    <s v="VEHICLE - STOLEN"/>
    <m/>
    <n v="0"/>
    <m/>
    <m/>
    <n v="101"/>
    <s v="STREET"/>
    <m/>
    <m/>
    <s v="IC"/>
    <s v="Invest Cont"/>
    <n v="510"/>
    <m/>
    <m/>
    <m/>
    <s v="100 E  AVENUE 33"/>
    <m/>
    <n v="34.082999999999998"/>
    <n v="-118.2137"/>
    <n v="0"/>
    <x v="12"/>
  </r>
  <r>
    <n v="200308845"/>
    <d v="2020-03-20T00:00:00"/>
    <x v="198"/>
    <n v="1030"/>
    <n v="3"/>
    <x v="2"/>
    <n v="321"/>
    <n v="1"/>
    <n v="341"/>
    <s v="THEFT-GRAND ($950.01 &amp; OVER)EXCPT,GUNS,FOWL,LIVESTK,PROD"/>
    <s v="0202 0344 1210 1309 1822 2032"/>
    <n v="43"/>
    <s v="F"/>
    <s v="B"/>
    <n v="402"/>
    <s v="MARKET"/>
    <m/>
    <m/>
    <s v="IC"/>
    <s v="Invest Cont"/>
    <n v="341"/>
    <m/>
    <m/>
    <m/>
    <s v="3500 S  LA CIENEGA                   BL"/>
    <m/>
    <n v="34.0242"/>
    <n v="-118.37220000000001"/>
    <n v="0"/>
    <x v="12"/>
  </r>
  <r>
    <n v="201300890"/>
    <d v="2020-08-01T00:00:00"/>
    <x v="200"/>
    <n v="2300"/>
    <n v="13"/>
    <x v="6"/>
    <n v="1373"/>
    <n v="2"/>
    <n v="740"/>
    <s v="VANDALISM - FELONY ($400 &amp; OVER, ALL CHURCH VANDALISMS)"/>
    <s v="1402 0329"/>
    <n v="39"/>
    <s v="F"/>
    <s v="B"/>
    <n v="122"/>
    <s v="VEHICLE, PASSENGER/TRUCK"/>
    <m/>
    <m/>
    <s v="IC"/>
    <s v="Invest Cont"/>
    <n v="740"/>
    <n v="998"/>
    <m/>
    <m/>
    <s v="700 E  54TH                         ST"/>
    <m/>
    <n v="33.993299999999998"/>
    <n v="-118.26300000000001"/>
    <n v="0"/>
    <x v="12"/>
  </r>
  <r>
    <n v="200122487"/>
    <d v="2020-12-17T00:00:00"/>
    <x v="210"/>
    <n v="1625"/>
    <n v="1"/>
    <x v="1"/>
    <n v="153"/>
    <n v="2"/>
    <n v="624"/>
    <s v="BATTERY - SIMPLE ASSAULT"/>
    <s v="0416 1266 1420 1822"/>
    <n v="32"/>
    <s v="M"/>
    <s v="B"/>
    <n v="405"/>
    <s v="CLOTHING STORE"/>
    <n v="400"/>
    <s v="STRONG-ARM (HANDS, FIST, FEET OR BODILY FORCE)"/>
    <s v="IC"/>
    <s v="Invest Cont"/>
    <n v="624"/>
    <m/>
    <m/>
    <m/>
    <s v="600 S  BROADWAY"/>
    <m/>
    <n v="34.045900000000003"/>
    <n v="-118.2526"/>
    <n v="0"/>
    <x v="12"/>
  </r>
  <r>
    <n v="201224065"/>
    <d v="2020-11-06T00:00:00"/>
    <x v="176"/>
    <n v="800"/>
    <n v="12"/>
    <x v="8"/>
    <n v="1203"/>
    <n v="1"/>
    <n v="440"/>
    <s v="THEFT PLAIN - PETTY ($950 &amp; UNDER)"/>
    <s v="0344 0394 1822"/>
    <n v="25"/>
    <s v="F"/>
    <s v="H"/>
    <n v="501"/>
    <s v="SINGLE FAMILY DWELLING"/>
    <m/>
    <m/>
    <s v="IC"/>
    <s v="Invest Cont"/>
    <n v="440"/>
    <m/>
    <m/>
    <m/>
    <s v="4600 S  GRAMERCY                     PL"/>
    <m/>
    <n v="34.000999999999998"/>
    <n v="-118.3138"/>
    <n v="0"/>
    <x v="12"/>
  </r>
  <r>
    <n v="200608336"/>
    <d v="2020-03-25T00:00:00"/>
    <x v="328"/>
    <n v="1120"/>
    <n v="6"/>
    <x v="9"/>
    <n v="647"/>
    <n v="2"/>
    <n v="624"/>
    <s v="BATTERY - SIMPLE ASSAULT"/>
    <s v="0400 0444 0913"/>
    <n v="40"/>
    <s v="M"/>
    <s v="O"/>
    <n v="502"/>
    <s v="MULTI-UNIT DWELLING (APARTMENT, DUPLEX, ETC)"/>
    <n v="400"/>
    <s v="STRONG-ARM (HANDS, FIST, FEET OR BODILY FORCE)"/>
    <s v="IC"/>
    <s v="Invest Cont"/>
    <n v="624"/>
    <m/>
    <m/>
    <m/>
    <s v="5800 W  SUNSET                       BL"/>
    <m/>
    <n v="34.099800000000002"/>
    <n v="-118.3211"/>
    <n v="0"/>
    <x v="12"/>
  </r>
  <r>
    <n v="200413246"/>
    <d v="2020-09-28T00:00:00"/>
    <x v="294"/>
    <n v="30"/>
    <n v="4"/>
    <x v="4"/>
    <n v="409"/>
    <n v="1"/>
    <n v="331"/>
    <s v="THEFT FROM MOTOR VEHICLE - GRAND ($950.01 AND OVER)"/>
    <n v="344"/>
    <n v="31"/>
    <s v="M"/>
    <s v="F"/>
    <n v="101"/>
    <s v="STREET"/>
    <m/>
    <m/>
    <s v="IC"/>
    <s v="Invest Cont"/>
    <n v="331"/>
    <m/>
    <m/>
    <m/>
    <s v="4300    ALPHA                        ST"/>
    <m/>
    <n v="34.094499999999996"/>
    <n v="-118.1593"/>
    <n v="0"/>
    <x v="12"/>
  </r>
  <r>
    <n v="200911713"/>
    <d v="2020-06-29T00:00:00"/>
    <x v="37"/>
    <n v="1700"/>
    <n v="9"/>
    <x v="3"/>
    <n v="933"/>
    <n v="2"/>
    <n v="745"/>
    <s v="VANDALISM - MISDEAMEANOR ($399 OR UNDER)"/>
    <n v="329"/>
    <n v="0"/>
    <s v="X"/>
    <s v="X"/>
    <n v="108"/>
    <s v="PARKING LOT"/>
    <m/>
    <m/>
    <s v="IC"/>
    <s v="Invest Cont"/>
    <n v="745"/>
    <m/>
    <m/>
    <m/>
    <s v="14700    ERWIN                        ST"/>
    <m/>
    <n v="34.183599999999998"/>
    <n v="-118.4575"/>
    <n v="0"/>
    <x v="12"/>
  </r>
  <r>
    <n v="200909909"/>
    <d v="2020-05-19T00:00:00"/>
    <x v="329"/>
    <n v="2030"/>
    <n v="9"/>
    <x v="3"/>
    <n v="964"/>
    <n v="2"/>
    <n v="956"/>
    <s v="LETTERS, LEWD  -  TELEPHONE CALLS, LEWD"/>
    <s v="1822 1906"/>
    <n v="34"/>
    <s v="F"/>
    <s v="W"/>
    <n v="502"/>
    <s v="MULTI-UNIT DWELLING (APARTMENT, DUPLEX, ETC)"/>
    <m/>
    <m/>
    <s v="IC"/>
    <s v="Invest Cont"/>
    <n v="956"/>
    <m/>
    <m/>
    <m/>
    <s v="5100    WOODMAN                      AV"/>
    <m/>
    <n v="34.160299999999999"/>
    <n v="-118.43989999999999"/>
    <n v="0"/>
    <x v="12"/>
  </r>
  <r>
    <n v="201116142"/>
    <d v="2020-11-28T00:00:00"/>
    <x v="287"/>
    <n v="1000"/>
    <n v="11"/>
    <x v="7"/>
    <n v="1113"/>
    <n v="1"/>
    <n v="341"/>
    <s v="THEFT-GRAND ($950.01 &amp; OVER)EXCPT,GUNS,FOWL,LIVESTK,PROD"/>
    <s v="0325 0344"/>
    <n v="0"/>
    <s v="X"/>
    <s v="X"/>
    <n v="404"/>
    <s v="DEPARTMENT STORE"/>
    <m/>
    <m/>
    <s v="IC"/>
    <s v="Invest Cont"/>
    <n v="341"/>
    <m/>
    <m/>
    <m/>
    <s v="2700    COLORADO                     BL"/>
    <m/>
    <n v="34.142499999999998"/>
    <n v="-118.2239"/>
    <n v="0"/>
    <x v="12"/>
  </r>
  <r>
    <n v="200904592"/>
    <d v="2020-01-14T00:00:00"/>
    <x v="141"/>
    <n v="1100"/>
    <n v="9"/>
    <x v="3"/>
    <n v="904"/>
    <n v="1"/>
    <n v="510"/>
    <s v="VEHICLE - STOLEN"/>
    <m/>
    <n v="0"/>
    <m/>
    <m/>
    <n v="101"/>
    <s v="STREET"/>
    <m/>
    <m/>
    <s v="IC"/>
    <s v="Invest Cont"/>
    <n v="510"/>
    <m/>
    <m/>
    <m/>
    <s v="15200    LEADWELL                     ST"/>
    <m/>
    <n v="34.203899999999997"/>
    <n v="-118.464"/>
    <n v="0"/>
    <x v="12"/>
  </r>
  <r>
    <n v="200308248"/>
    <d v="2020-03-08T00:00:00"/>
    <x v="330"/>
    <n v="1320"/>
    <n v="3"/>
    <x v="2"/>
    <n v="315"/>
    <n v="2"/>
    <n v="901"/>
    <s v="VIOLATION OF RESTRAINING ORDER"/>
    <s v="2038 0553 1309"/>
    <n v="29"/>
    <s v="F"/>
    <s v="B"/>
    <n v="502"/>
    <s v="MULTI-UNIT DWELLING (APARTMENT, DUPLEX, ETC)"/>
    <m/>
    <m/>
    <s v="AO"/>
    <s v="Adult Other"/>
    <n v="901"/>
    <m/>
    <m/>
    <m/>
    <s v="2600 S  MANHATTAN                    PL"/>
    <m/>
    <n v="34.030900000000003"/>
    <n v="-118.31010000000001"/>
    <n v="0"/>
    <x v="12"/>
  </r>
  <r>
    <n v="200912011"/>
    <d v="2020-07-06T00:00:00"/>
    <x v="11"/>
    <n v="1200"/>
    <n v="9"/>
    <x v="3"/>
    <n v="914"/>
    <n v="1"/>
    <n v="510"/>
    <s v="VEHICLE - STOLEN"/>
    <m/>
    <n v="0"/>
    <m/>
    <m/>
    <n v="101"/>
    <s v="STREET"/>
    <m/>
    <m/>
    <s v="IC"/>
    <s v="Invest Cont"/>
    <n v="510"/>
    <m/>
    <m/>
    <m/>
    <s v="14900    VOSE                         ST"/>
    <m/>
    <n v="34.198500000000003"/>
    <n v="-118.45910000000001"/>
    <n v="0"/>
    <x v="12"/>
  </r>
  <r>
    <n v="201213516"/>
    <d v="2020-05-24T00:00:00"/>
    <x v="189"/>
    <n v="300"/>
    <n v="12"/>
    <x v="8"/>
    <n v="1251"/>
    <n v="2"/>
    <n v="624"/>
    <s v="BATTERY - SIMPLE ASSAULT"/>
    <s v="1822 0416"/>
    <n v="44"/>
    <s v="F"/>
    <s v="B"/>
    <n v="401"/>
    <s v="MINI-MART"/>
    <n v="400"/>
    <s v="STRONG-ARM (HANDS, FIST, FEET OR BODILY FORCE)"/>
    <s v="IC"/>
    <s v="Invest Cont"/>
    <n v="624"/>
    <m/>
    <m/>
    <m/>
    <s v="3300 W  FLORENCE                     AV"/>
    <m/>
    <n v="33.974600000000002"/>
    <n v="-118.32940000000001"/>
    <n v="0"/>
    <x v="12"/>
  </r>
  <r>
    <n v="200500685"/>
    <d v="2020-06-14T00:00:00"/>
    <x v="123"/>
    <n v="1851"/>
    <n v="5"/>
    <x v="10"/>
    <n v="504"/>
    <n v="1"/>
    <n v="442"/>
    <s v="SHOPLIFTING - PETTY THEFT ($950 &amp; UNDER)"/>
    <s v="0325 1236 1402"/>
    <n v="0"/>
    <s v="X"/>
    <s v="X"/>
    <n v="404"/>
    <s v="DEPARTMENT STORE"/>
    <m/>
    <m/>
    <s v="AA"/>
    <s v="Adult Arrest"/>
    <n v="442"/>
    <n v="998"/>
    <m/>
    <m/>
    <s v="NORMANDIE"/>
    <s v="190TH"/>
    <n v="33.8583"/>
    <n v="-118.2992"/>
    <n v="1"/>
    <x v="12"/>
  </r>
  <r>
    <n v="201106632"/>
    <d v="2020-02-28T00:00:00"/>
    <x v="72"/>
    <n v="1320"/>
    <n v="11"/>
    <x v="7"/>
    <n v="1144"/>
    <n v="1"/>
    <n v="330"/>
    <s v="BURGLARY FROM VEHICLE"/>
    <s v="0344 0358 1307"/>
    <n v="32"/>
    <s v="M"/>
    <s v="W"/>
    <n v="101"/>
    <s v="STREET"/>
    <n v="500"/>
    <s v="UNKNOWN WEAPON/OTHER WEAPON"/>
    <s v="IC"/>
    <s v="Invest Cont"/>
    <n v="330"/>
    <m/>
    <m/>
    <m/>
    <s v="2600    ARMSTRONG                    AV"/>
    <m/>
    <n v="34.104199999999999"/>
    <n v="-118.26390000000001"/>
    <n v="0"/>
    <x v="12"/>
  </r>
  <r>
    <n v="200605491"/>
    <d v="2020-02-01T00:00:00"/>
    <x v="87"/>
    <n v="330"/>
    <n v="6"/>
    <x v="9"/>
    <n v="632"/>
    <n v="1"/>
    <n v="330"/>
    <s v="BURGLARY FROM VEHICLE"/>
    <s v="1300 1307 1601 1609 0329 0344"/>
    <n v="30"/>
    <s v="M"/>
    <s v="W"/>
    <n v="101"/>
    <s v="STREET"/>
    <m/>
    <m/>
    <s v="IC"/>
    <s v="Invest Cont"/>
    <n v="330"/>
    <m/>
    <m/>
    <m/>
    <s v="PINE TREE                    DR"/>
    <s v="LONDONDERRY                  PL"/>
    <n v="34.103999999999999"/>
    <n v="-118.3755"/>
    <n v="0"/>
    <x v="12"/>
  </r>
  <r>
    <n v="200116039"/>
    <d v="2020-08-08T00:00:00"/>
    <x v="235"/>
    <n v="200"/>
    <n v="1"/>
    <x v="1"/>
    <n v="191"/>
    <n v="2"/>
    <n v="624"/>
    <s v="BATTERY - SIMPLE ASSAULT"/>
    <s v="0361 0416"/>
    <n v="43"/>
    <s v="M"/>
    <s v="H"/>
    <n v="502"/>
    <s v="MULTI-UNIT DWELLING (APARTMENT, DUPLEX, ETC)"/>
    <n v="400"/>
    <s v="STRONG-ARM (HANDS, FIST, FEET OR BODILY FORCE)"/>
    <s v="IC"/>
    <s v="Invest Cont"/>
    <n v="624"/>
    <m/>
    <m/>
    <m/>
    <s v="1400    WRIGHT                       ST"/>
    <m/>
    <n v="34.0396"/>
    <n v="-118.2726"/>
    <n v="0"/>
    <x v="12"/>
  </r>
  <r>
    <n v="201207883"/>
    <d v="2020-02-26T00:00:00"/>
    <x v="324"/>
    <n v="1425"/>
    <n v="12"/>
    <x v="8"/>
    <n v="1233"/>
    <n v="1"/>
    <n v="230"/>
    <s v="ASSAULT WITH DEADLY WEAPON, AGGRAVATED ASSAULT"/>
    <s v="0342 1402 0416 0445 1822"/>
    <n v="53"/>
    <s v="M"/>
    <s v="B"/>
    <n v="108"/>
    <s v="PARKING LOT"/>
    <n v="311"/>
    <s v="HAMMER"/>
    <s v="IC"/>
    <s v="Invest Cont"/>
    <n v="230"/>
    <n v="998"/>
    <m/>
    <m/>
    <s v="1800 W  SLAUSON                      AV"/>
    <m/>
    <n v="33.989199999999997"/>
    <n v="-118.30889999999999"/>
    <n v="0"/>
    <x v="12"/>
  </r>
  <r>
    <n v="200918905"/>
    <d v="2020-12-28T00:00:00"/>
    <x v="34"/>
    <n v="2040"/>
    <n v="9"/>
    <x v="3"/>
    <n v="935"/>
    <n v="2"/>
    <n v="626"/>
    <s v="INTIMATE PARTNER - SIMPLE ASSAULT"/>
    <s v="0429 1218 2000"/>
    <n v="25"/>
    <s v="F"/>
    <s v="H"/>
    <n v="502"/>
    <s v="MULTI-UNIT DWELLING (APARTMENT, DUPLEX, ETC)"/>
    <n v="400"/>
    <s v="STRONG-ARM (HANDS, FIST, FEET OR BODILY FORCE)"/>
    <s v="AO"/>
    <s v="Adult Other"/>
    <n v="626"/>
    <m/>
    <m/>
    <m/>
    <s v="14100    SYLVAN                       ST"/>
    <m/>
    <n v="34.184699999999999"/>
    <n v="-118.44"/>
    <n v="0"/>
    <x v="12"/>
  </r>
  <r>
    <n v="200915292"/>
    <d v="2020-09-28T00:00:00"/>
    <x v="294"/>
    <n v="1730"/>
    <n v="9"/>
    <x v="3"/>
    <n v="935"/>
    <n v="2"/>
    <n v="624"/>
    <s v="BATTERY - SIMPLE ASSAULT"/>
    <s v="1414 0342 0416"/>
    <n v="57"/>
    <s v="F"/>
    <s v="H"/>
    <n v="502"/>
    <s v="MULTI-UNIT DWELLING (APARTMENT, DUPLEX, ETC)"/>
    <n v="308"/>
    <s v="STICK"/>
    <s v="AO"/>
    <s v="Adult Other"/>
    <n v="624"/>
    <m/>
    <m/>
    <m/>
    <s v="14100    DELANO                       ST"/>
    <m/>
    <n v="34.182600000000001"/>
    <n v="-118.4444"/>
    <n v="0"/>
    <x v="12"/>
  </r>
  <r>
    <n v="200911790"/>
    <d v="2020-06-30T00:00:00"/>
    <x v="234"/>
    <n v="2020"/>
    <n v="9"/>
    <x v="3"/>
    <n v="909"/>
    <n v="2"/>
    <n v="740"/>
    <s v="VANDALISM - FELONY ($400 &amp; OVER, ALL CHURCH VANDALISMS)"/>
    <s v="0906 0329 0342 1309 0311"/>
    <n v="54"/>
    <s v="M"/>
    <s v="W"/>
    <n v="406"/>
    <s v="OTHER STORE"/>
    <m/>
    <m/>
    <s v="IC"/>
    <s v="Invest Cont"/>
    <n v="740"/>
    <m/>
    <m/>
    <m/>
    <s v="7200    WOODMAN                      AV"/>
    <m/>
    <n v="34.2012"/>
    <n v="-118.4312"/>
    <n v="0"/>
    <x v="12"/>
  </r>
  <r>
    <n v="201216112"/>
    <d v="2020-07-08T00:00:00"/>
    <x v="315"/>
    <n v="555"/>
    <n v="12"/>
    <x v="8"/>
    <n v="1241"/>
    <n v="2"/>
    <n v="740"/>
    <s v="VANDALISM - FELONY ($400 &amp; OVER, ALL CHURCH VANDALISMS)"/>
    <s v="0913 0329 0432"/>
    <n v="50"/>
    <s v="F"/>
    <s v="H"/>
    <n v="502"/>
    <s v="MULTI-UNIT DWELLING (APARTMENT, DUPLEX, ETC)"/>
    <m/>
    <m/>
    <s v="IC"/>
    <s v="Invest Cont"/>
    <n v="740"/>
    <m/>
    <m/>
    <m/>
    <s v="6000    BRYNHURST                    AV"/>
    <m/>
    <n v="33.982900000000001"/>
    <n v="-118.3338"/>
    <n v="0"/>
    <x v="12"/>
  </r>
  <r>
    <n v="200214549"/>
    <d v="2020-09-02T00:00:00"/>
    <x v="64"/>
    <n v="2000"/>
    <n v="2"/>
    <x v="5"/>
    <n v="218"/>
    <n v="1"/>
    <n v="310"/>
    <s v="BURGLARY"/>
    <s v="1822 0601 0344 0398 1602 0382 0329"/>
    <n v="0"/>
    <s v="X"/>
    <s v="X"/>
    <n v="210"/>
    <s v="RESTAURANT/FAST FOOD"/>
    <m/>
    <m/>
    <s v="IC"/>
    <s v="Invest Cont"/>
    <n v="310"/>
    <m/>
    <m/>
    <m/>
    <s v="1500 W  SUNSET                       BL"/>
    <m/>
    <n v="34.075800000000001"/>
    <n v="-118.2552"/>
    <n v="0"/>
    <x v="12"/>
  </r>
  <r>
    <n v="200615818"/>
    <d v="2020-09-24T00:00:00"/>
    <x v="23"/>
    <n v="700"/>
    <n v="6"/>
    <x v="9"/>
    <n v="646"/>
    <n v="1"/>
    <n v="510"/>
    <s v="VEHICLE - STOLEN"/>
    <m/>
    <n v="0"/>
    <m/>
    <m/>
    <n v="108"/>
    <s v="PARKING LOT"/>
    <m/>
    <m/>
    <s v="IC"/>
    <s v="Invest Cont"/>
    <n v="510"/>
    <m/>
    <m/>
    <m/>
    <s v="6700 W  SUNSET                       BL"/>
    <m/>
    <n v="34.097999999999999"/>
    <n v="-118.3365"/>
    <n v="0"/>
    <x v="12"/>
  </r>
  <r>
    <n v="200610004"/>
    <d v="2020-04-26T00:00:00"/>
    <x v="75"/>
    <n v="1945"/>
    <n v="6"/>
    <x v="9"/>
    <n v="615"/>
    <n v="1"/>
    <n v="330"/>
    <s v="BURGLARY FROM VEHICLE"/>
    <s v="1300 1307 1601 1609 0344 0352"/>
    <n v="48"/>
    <s v="M"/>
    <s v="A"/>
    <n v="101"/>
    <s v="STREET"/>
    <m/>
    <m/>
    <s v="IC"/>
    <s v="Invest Cont"/>
    <n v="330"/>
    <m/>
    <m/>
    <m/>
    <s v="CANYON LAKE                  DR"/>
    <s v="ARROWHEAD                    DR"/>
    <n v="34.127600000000001"/>
    <n v="-118.32689999999999"/>
    <n v="0"/>
    <x v="12"/>
  </r>
  <r>
    <n v="201220162"/>
    <d v="2020-09-07T00:00:00"/>
    <x v="201"/>
    <n v="1340"/>
    <n v="12"/>
    <x v="8"/>
    <n v="1266"/>
    <n v="2"/>
    <n v="624"/>
    <s v="BATTERY - SIMPLE ASSAULT"/>
    <s v="0400 0416 0913"/>
    <n v="22"/>
    <s v="M"/>
    <s v="H"/>
    <n v="501"/>
    <s v="SINGLE FAMILY DWELLING"/>
    <n v="400"/>
    <s v="STRONG-ARM (HANDS, FIST, FEET OR BODILY FORCE)"/>
    <s v="IC"/>
    <s v="Invest Cont"/>
    <n v="624"/>
    <m/>
    <m/>
    <m/>
    <s v="8000 S  HOOVER                       ST"/>
    <m/>
    <n v="33.966200000000001"/>
    <n v="-118.2871"/>
    <n v="0"/>
    <x v="12"/>
  </r>
  <r>
    <n v="200312848"/>
    <d v="2020-06-18T00:00:00"/>
    <x v="318"/>
    <n v="700"/>
    <n v="3"/>
    <x v="2"/>
    <n v="397"/>
    <n v="1"/>
    <n v="510"/>
    <s v="VEHICLE - STOLEN"/>
    <m/>
    <n v="0"/>
    <m/>
    <m/>
    <n v="101"/>
    <s v="STREET"/>
    <m/>
    <m/>
    <s v="IC"/>
    <s v="Invest Cont"/>
    <n v="510"/>
    <m/>
    <m/>
    <m/>
    <s v="43RD"/>
    <s v="VERMONT"/>
    <n v="34.005499999999998"/>
    <n v="-118.2915"/>
    <n v="0"/>
    <x v="12"/>
  </r>
  <r>
    <n v="201210401"/>
    <d v="2020-03-31T00:00:00"/>
    <x v="157"/>
    <n v="2123"/>
    <n v="12"/>
    <x v="8"/>
    <n v="1268"/>
    <n v="1"/>
    <n v="648"/>
    <s v="ARSON"/>
    <s v="1501 0323"/>
    <n v="56"/>
    <s v="F"/>
    <s v="X"/>
    <n v="501"/>
    <s v="SINGLE FAMILY DWELLING"/>
    <m/>
    <m/>
    <s v="IC"/>
    <s v="Invest Cont"/>
    <n v="648"/>
    <m/>
    <m/>
    <m/>
    <s v="100 W  79TH                         ST"/>
    <m/>
    <n v="33.9679"/>
    <n v="-118.2739"/>
    <n v="0"/>
    <x v="12"/>
  </r>
  <r>
    <n v="200411060"/>
    <d v="2020-07-22T00:00:00"/>
    <x v="231"/>
    <n v="2210"/>
    <n v="4"/>
    <x v="4"/>
    <n v="497"/>
    <n v="2"/>
    <n v="740"/>
    <s v="VANDALISM - FELONY ($400 &amp; OVER, ALL CHURCH VANDALISMS)"/>
    <s v="0329 1300"/>
    <n v="0"/>
    <s v="X"/>
    <s v="X"/>
    <n v="511"/>
    <s v="PROJECT/TENEMENT/PUBLIC HOUSING"/>
    <m/>
    <m/>
    <s v="IC"/>
    <s v="Invest Cont"/>
    <n v="740"/>
    <m/>
    <m/>
    <m/>
    <s v="OLYMPIC"/>
    <s v="LORENA"/>
    <n v="34.018799999999999"/>
    <n v="-118.20659999999999"/>
    <n v="0"/>
    <x v="12"/>
  </r>
  <r>
    <n v="200816451"/>
    <d v="2020-11-14T00:00:00"/>
    <x v="331"/>
    <n v="200"/>
    <n v="8"/>
    <x v="12"/>
    <n v="833"/>
    <n v="1"/>
    <n v="440"/>
    <s v="THEFT PLAIN - PETTY ($950 &amp; UNDER)"/>
    <s v="0344 1609 0216 1822 1309 1420"/>
    <n v="0"/>
    <s v="X"/>
    <s v="X"/>
    <n v="507"/>
    <s v="CONDOMINIUM/TOWNHOUSE"/>
    <m/>
    <m/>
    <s v="IC"/>
    <s v="Invest Cont"/>
    <n v="440"/>
    <m/>
    <m/>
    <m/>
    <s v="1300    KELTON                       AV"/>
    <m/>
    <n v="34.054299999999998"/>
    <n v="-118.4435"/>
    <n v="0"/>
    <x v="12"/>
  </r>
  <r>
    <n v="200506572"/>
    <d v="2020-03-01T00:00:00"/>
    <x v="125"/>
    <n v="2100"/>
    <n v="5"/>
    <x v="10"/>
    <n v="509"/>
    <n v="1"/>
    <n v="330"/>
    <s v="BURGLARY FROM VEHICLE"/>
    <s v="1300 1609 1307 0344 1206 0358 1302"/>
    <n v="55"/>
    <s v="F"/>
    <s v="W"/>
    <n v="108"/>
    <s v="PARKING LOT"/>
    <m/>
    <m/>
    <s v="IC"/>
    <s v="Invest Cont"/>
    <n v="330"/>
    <m/>
    <m/>
    <m/>
    <s v="WESTERN"/>
    <s v="LOMITA"/>
    <n v="33.797800000000002"/>
    <n v="-118.30759999999999"/>
    <n v="0"/>
    <x v="12"/>
  </r>
  <r>
    <n v="200309303"/>
    <d v="2020-04-01T00:00:00"/>
    <x v="332"/>
    <n v="555"/>
    <n v="3"/>
    <x v="2"/>
    <n v="396"/>
    <n v="2"/>
    <n v="753"/>
    <s v="DISCHARGE FIREARMS/SHOTS FIRED"/>
    <s v="1100 1407"/>
    <n v="19"/>
    <s v="X"/>
    <s v="X"/>
    <n v="103"/>
    <s v="ALLEY"/>
    <n v="107"/>
    <s v="OTHER FIREARM"/>
    <s v="IC"/>
    <s v="Invest Cont"/>
    <n v="753"/>
    <n v="998"/>
    <m/>
    <m/>
    <s v="42ND                         ST"/>
    <s v="VERMONT                      AV"/>
    <n v="34.007300000000001"/>
    <n v="-118.2915"/>
    <n v="0"/>
    <x v="12"/>
  </r>
  <r>
    <n v="201223852"/>
    <d v="2020-11-03T00:00:00"/>
    <x v="312"/>
    <n v="1225"/>
    <n v="12"/>
    <x v="8"/>
    <n v="1215"/>
    <n v="1"/>
    <n v="350"/>
    <s v="THEFT, PERSON"/>
    <s v="1822 0344 0336"/>
    <n v="29"/>
    <s v="F"/>
    <s v="B"/>
    <n v="101"/>
    <s v="STREET"/>
    <n v="400"/>
    <s v="STRONG-ARM (HANDS, FIST, FEET OR BODILY FORCE)"/>
    <s v="IC"/>
    <s v="Invest Cont"/>
    <n v="350"/>
    <m/>
    <m/>
    <m/>
    <s v="SLAUSON                      AV"/>
    <s v="NORMANDIE"/>
    <n v="33.989100000000001"/>
    <n v="-118.3002"/>
    <n v="0"/>
    <x v="12"/>
  </r>
  <r>
    <n v="200709746"/>
    <d v="2020-05-28T00:00:00"/>
    <x v="177"/>
    <n v="1115"/>
    <n v="7"/>
    <x v="0"/>
    <n v="784"/>
    <n v="2"/>
    <n v="624"/>
    <s v="BATTERY - SIMPLE ASSAULT"/>
    <s v="1202 1701 0444 0360"/>
    <n v="67"/>
    <s v="F"/>
    <s v="B"/>
    <n v="501"/>
    <s v="SINGLE FAMILY DWELLING"/>
    <n v="400"/>
    <s v="STRONG-ARM (HANDS, FIST, FEET OR BODILY FORCE)"/>
    <s v="IC"/>
    <s v="Invest Cont"/>
    <n v="624"/>
    <m/>
    <m/>
    <m/>
    <s v="2400 S  ORANGE                       DR"/>
    <m/>
    <n v="34.035800000000002"/>
    <n v="-118.35169999999999"/>
    <n v="0"/>
    <x v="12"/>
  </r>
  <r>
    <n v="200806342"/>
    <d v="2020-02-22T00:00:00"/>
    <x v="100"/>
    <n v="2100"/>
    <n v="8"/>
    <x v="12"/>
    <n v="898"/>
    <n v="1"/>
    <n v="510"/>
    <s v="VEHICLE - STOLEN"/>
    <m/>
    <n v="0"/>
    <m/>
    <m/>
    <n v="103"/>
    <s v="ALLEY"/>
    <m/>
    <m/>
    <s v="IC"/>
    <s v="Invest Cont"/>
    <n v="510"/>
    <m/>
    <m/>
    <m/>
    <s v="2700 S  ROBERTSON                    BL"/>
    <m/>
    <n v="34.037399999999998"/>
    <n v="-118.3886"/>
    <n v="0"/>
    <x v="12"/>
  </r>
  <r>
    <n v="200310293"/>
    <d v="2020-04-22T00:00:00"/>
    <x v="168"/>
    <n v="1000"/>
    <n v="3"/>
    <x v="2"/>
    <n v="319"/>
    <n v="2"/>
    <n v="940"/>
    <s v="EXTORTION"/>
    <s v="0202 0209 0422 1912 1916"/>
    <n v="22"/>
    <s v="F"/>
    <s v="H"/>
    <n v="501"/>
    <s v="SINGLE FAMILY DWELLING"/>
    <n v="511"/>
    <s v="VERBAL THREAT"/>
    <s v="IC"/>
    <s v="Invest Cont"/>
    <n v="940"/>
    <m/>
    <m/>
    <m/>
    <s v="1900    ESTRELLA                     AV"/>
    <m/>
    <n v="34.033900000000003"/>
    <n v="-118.27549999999999"/>
    <n v="0"/>
    <x v="12"/>
  </r>
  <r>
    <n v="200113636"/>
    <d v="2020-06-19T00:00:00"/>
    <x v="33"/>
    <n v="1400"/>
    <n v="1"/>
    <x v="1"/>
    <n v="135"/>
    <n v="1"/>
    <n v="330"/>
    <s v="BURGLARY FROM VEHICLE"/>
    <s v="1307 0344"/>
    <n v="41"/>
    <s v="M"/>
    <s v="W"/>
    <n v="707"/>
    <s v="GARAGE/CARPORT"/>
    <m/>
    <m/>
    <s v="IC"/>
    <s v="Invest Cont"/>
    <n v="330"/>
    <m/>
    <m/>
    <m/>
    <s v="300 S  MAIN                         ST"/>
    <m/>
    <n v="34.048099999999998"/>
    <n v="-118.24720000000001"/>
    <n v="0"/>
    <x v="12"/>
  </r>
  <r>
    <n v="200808746"/>
    <d v="2020-04-26T00:00:00"/>
    <x v="303"/>
    <n v="1444"/>
    <n v="8"/>
    <x v="12"/>
    <n v="859"/>
    <n v="1"/>
    <n v="442"/>
    <s v="SHOPLIFTING - PETTY THEFT ($950 &amp; UNDER)"/>
    <s v="0104 0325 0344 1309 1822"/>
    <n v="0"/>
    <s v="X"/>
    <s v="X"/>
    <n v="203"/>
    <s v="OTHER BUSINESS"/>
    <m/>
    <m/>
    <s v="IC"/>
    <s v="Invest Cont"/>
    <n v="442"/>
    <m/>
    <m/>
    <m/>
    <s v="8700 W  PICO                         BL"/>
    <m/>
    <n v="34.054400000000001"/>
    <n v="-118.38160000000001"/>
    <n v="0"/>
    <x v="12"/>
  </r>
  <r>
    <n v="200118182"/>
    <d v="2020-09-18T00:00:00"/>
    <x v="333"/>
    <n v="1800"/>
    <n v="1"/>
    <x v="1"/>
    <n v="139"/>
    <n v="1"/>
    <n v="330"/>
    <s v="BURGLARY FROM VEHICLE"/>
    <s v="0344 1609 1307 0329 1822"/>
    <n v="23"/>
    <s v="F"/>
    <s v="W"/>
    <n v="102"/>
    <s v="SIDEWALK"/>
    <n v="500"/>
    <s v="UNKNOWN WEAPON/OTHER WEAPON"/>
    <s v="IC"/>
    <s v="Invest Cont"/>
    <n v="330"/>
    <m/>
    <m/>
    <m/>
    <s v="2ND                          ST"/>
    <s v="HEWITT"/>
    <n v="34.047199999999997"/>
    <n v="-118.23520000000001"/>
    <n v="0"/>
    <x v="12"/>
  </r>
  <r>
    <n v="200609109"/>
    <d v="2020-04-15T00:00:00"/>
    <x v="96"/>
    <n v="1610"/>
    <n v="6"/>
    <x v="9"/>
    <n v="642"/>
    <n v="1"/>
    <n v="331"/>
    <s v="THEFT FROM MOTOR VEHICLE - GRAND ($950.01 AND OVER)"/>
    <s v="1402 1822 0344 0930"/>
    <n v="30"/>
    <s v="M"/>
    <s v="W"/>
    <n v="101"/>
    <s v="STREET"/>
    <m/>
    <m/>
    <s v="AA"/>
    <s v="Adult Arrest"/>
    <n v="331"/>
    <n v="998"/>
    <m/>
    <m/>
    <s v="GENESEE"/>
    <s v="SUNSET"/>
    <n v="34.098100000000002"/>
    <n v="-118.3582"/>
    <n v="1"/>
    <x v="12"/>
  </r>
  <r>
    <n v="201014870"/>
    <d v="2020-11-08T00:00:00"/>
    <x v="68"/>
    <n v="1821"/>
    <n v="10"/>
    <x v="11"/>
    <n v="1044"/>
    <n v="2"/>
    <n v="354"/>
    <s v="THEFT OF IDENTITY"/>
    <s v="1822 0925"/>
    <n v="33"/>
    <s v="M"/>
    <s v="W"/>
    <n v="502"/>
    <s v="MULTI-UNIT DWELLING (APARTMENT, DUPLEX, ETC)"/>
    <m/>
    <m/>
    <s v="IC"/>
    <s v="Invest Cont"/>
    <n v="354"/>
    <m/>
    <m/>
    <m/>
    <s v="18400    HATTERAS                     ST"/>
    <m/>
    <n v="34.177500000000002"/>
    <n v="-118.5337"/>
    <n v="0"/>
    <x v="12"/>
  </r>
  <r>
    <n v="200811000"/>
    <d v="2020-06-22T00:00:00"/>
    <x v="334"/>
    <n v="2120"/>
    <n v="8"/>
    <x v="12"/>
    <n v="881"/>
    <n v="2"/>
    <n v="624"/>
    <s v="BATTERY - SIMPLE ASSAULT"/>
    <s v="0400 0416 1278"/>
    <n v="22"/>
    <s v="M"/>
    <s v="O"/>
    <n v="101"/>
    <s v="STREET"/>
    <n v="400"/>
    <s v="STRONG-ARM (HANDS, FIST, FEET OR BODILY FORCE)"/>
    <s v="IC"/>
    <s v="Invest Cont"/>
    <n v="624"/>
    <m/>
    <m/>
    <m/>
    <s v="BUNDY"/>
    <s v="MISSOURI"/>
    <n v="34.035299999999999"/>
    <n v="-118.4571"/>
    <n v="0"/>
    <x v="12"/>
  </r>
  <r>
    <n v="200711605"/>
    <d v="2020-07-14T00:00:00"/>
    <x v="329"/>
    <n v="1000"/>
    <n v="7"/>
    <x v="0"/>
    <n v="732"/>
    <n v="2"/>
    <n v="354"/>
    <s v="THEFT OF IDENTITY"/>
    <s v="1822 0930"/>
    <n v="34"/>
    <s v="F"/>
    <s v="H"/>
    <n v="501"/>
    <s v="SINGLE FAMILY DWELLING"/>
    <m/>
    <m/>
    <s v="IC"/>
    <s v="Invest Cont"/>
    <n v="354"/>
    <m/>
    <m/>
    <m/>
    <s v="6300    COLGATE                      AV"/>
    <m/>
    <n v="34.069000000000003"/>
    <n v="-118.3614"/>
    <n v="0"/>
    <x v="12"/>
  </r>
  <r>
    <n v="200607457"/>
    <d v="2020-03-06T00:00:00"/>
    <x v="17"/>
    <n v="1720"/>
    <n v="6"/>
    <x v="9"/>
    <n v="656"/>
    <n v="1"/>
    <n v="480"/>
    <s v="BIKE - STOLEN"/>
    <s v="1822 0344 1202 1602 0329"/>
    <n v="70"/>
    <s v="M"/>
    <s v="W"/>
    <n v="108"/>
    <s v="PARKING LOT"/>
    <m/>
    <m/>
    <s v="IC"/>
    <s v="Invest Cont"/>
    <n v="480"/>
    <m/>
    <m/>
    <m/>
    <s v="COLE                         AV"/>
    <s v="ROMAINE"/>
    <n v="34.088900000000002"/>
    <n v="-118.32989999999999"/>
    <n v="0"/>
    <x v="12"/>
  </r>
  <r>
    <n v="200415554"/>
    <d v="2020-12-03T00:00:00"/>
    <x v="18"/>
    <n v="400"/>
    <n v="4"/>
    <x v="4"/>
    <n v="404"/>
    <n v="2"/>
    <n v="745"/>
    <s v="VANDALISM - MISDEAMEANOR ($399 OR UNDER)"/>
    <n v="329"/>
    <n v="0"/>
    <s v="M"/>
    <s v="X"/>
    <n v="301"/>
    <s v="GAS STATION"/>
    <m/>
    <m/>
    <s v="IC"/>
    <s v="Invest Cont"/>
    <n v="745"/>
    <m/>
    <m/>
    <m/>
    <s v="400 S  AVENUE 60"/>
    <m/>
    <n v="34.107399999999998"/>
    <n v="-118.1858"/>
    <n v="0"/>
    <x v="12"/>
  </r>
  <r>
    <n v="201305363"/>
    <d v="2020-01-24T00:00:00"/>
    <x v="254"/>
    <n v="1640"/>
    <n v="13"/>
    <x v="6"/>
    <n v="1395"/>
    <n v="2"/>
    <n v="626"/>
    <s v="INTIMATE PARTNER - SIMPLE ASSAULT"/>
    <s v="2000 0913 0444"/>
    <n v="20"/>
    <s v="F"/>
    <s v="H"/>
    <n v="501"/>
    <s v="SINGLE FAMILY DWELLING"/>
    <n v="400"/>
    <s v="STRONG-ARM (HANDS, FIST, FEET OR BODILY FORCE)"/>
    <s v="IC"/>
    <s v="Invest Cont"/>
    <n v="626"/>
    <m/>
    <m/>
    <m/>
    <s v="500 E  68TH                         ST"/>
    <m/>
    <n v="33.977899999999998"/>
    <n v="-118.2666"/>
    <n v="0"/>
    <x v="12"/>
  </r>
  <r>
    <n v="201010267"/>
    <d v="2020-06-22T00:00:00"/>
    <x v="269"/>
    <n v="1140"/>
    <n v="10"/>
    <x v="11"/>
    <n v="1024"/>
    <n v="2"/>
    <n v="624"/>
    <s v="BATTERY - SIMPLE ASSAULT"/>
    <s v="0913 0444 0603 2021"/>
    <n v="51"/>
    <s v="F"/>
    <s v="W"/>
    <n v="104"/>
    <s v="DRIVEWAY"/>
    <n v="400"/>
    <s v="STRONG-ARM (HANDS, FIST, FEET OR BODILY FORCE)"/>
    <s v="AO"/>
    <s v="Adult Other"/>
    <n v="624"/>
    <m/>
    <m/>
    <m/>
    <s v="18600    HART                         ST"/>
    <m/>
    <n v="34.197600000000001"/>
    <n v="-118.54040000000001"/>
    <n v="0"/>
    <x v="12"/>
  </r>
  <r>
    <n v="200807899"/>
    <d v="2020-04-01T00:00:00"/>
    <x v="332"/>
    <n v="1830"/>
    <n v="8"/>
    <x v="12"/>
    <n v="832"/>
    <n v="1"/>
    <n v="510"/>
    <s v="VEHICLE - STOLEN"/>
    <m/>
    <n v="0"/>
    <m/>
    <m/>
    <n v="123"/>
    <s v="PARKING UNDERGROUND/BUILDING"/>
    <m/>
    <m/>
    <s v="IC"/>
    <s v="Invest Cont"/>
    <n v="510"/>
    <m/>
    <m/>
    <m/>
    <s v="11600    MAYFIELD                     AV"/>
    <m/>
    <n v="34.053400000000003"/>
    <n v="-118.46129999999999"/>
    <n v="0"/>
    <x v="12"/>
  </r>
  <r>
    <n v="201221702"/>
    <d v="2020-09-30T00:00:00"/>
    <x v="111"/>
    <n v="2130"/>
    <n v="12"/>
    <x v="8"/>
    <n v="1255"/>
    <n v="1"/>
    <n v="230"/>
    <s v="ASSAULT WITH DEADLY WEAPON, AGGRAVATED ASSAULT"/>
    <s v="1822 1402 1407 1100 0430 0906"/>
    <n v="58"/>
    <s v="M"/>
    <s v="B"/>
    <n v="101"/>
    <s v="STREET"/>
    <n v="102"/>
    <s v="HAND GUN"/>
    <s v="IC"/>
    <s v="Invest Cont"/>
    <n v="230"/>
    <m/>
    <m/>
    <m/>
    <s v="76TH                         ST"/>
    <s v="VERMONT"/>
    <n v="33.9711"/>
    <n v="-118.29170000000001"/>
    <n v="0"/>
    <x v="12"/>
  </r>
  <r>
    <n v="201217557"/>
    <d v="2020-07-31T00:00:00"/>
    <x v="266"/>
    <n v="1855"/>
    <n v="12"/>
    <x v="8"/>
    <n v="1283"/>
    <n v="2"/>
    <n v="626"/>
    <s v="INTIMATE PARTNER - SIMPLE ASSAULT"/>
    <s v="2000 1823 0913 0448 0356 0319 1203"/>
    <n v="38"/>
    <s v="F"/>
    <s v="H"/>
    <n v="501"/>
    <s v="SINGLE FAMILY DWELLING"/>
    <n v="400"/>
    <s v="STRONG-ARM (HANDS, FIST, FEET OR BODILY FORCE)"/>
    <s v="AO"/>
    <s v="Adult Other"/>
    <n v="626"/>
    <m/>
    <m/>
    <m/>
    <s v="9300 S  WESTERN                      AV"/>
    <m/>
    <n v="33.951500000000003"/>
    <n v="-118.309"/>
    <n v="0"/>
    <x v="12"/>
  </r>
  <r>
    <n v="200305032"/>
    <d v="2020-01-18T00:00:00"/>
    <x v="45"/>
    <n v="1310"/>
    <n v="3"/>
    <x v="2"/>
    <n v="343"/>
    <n v="1"/>
    <n v="210"/>
    <s v="ROBBERY"/>
    <s v="0906 0342 1402 0312 0334 0324 2024 1236 0432 1414"/>
    <n v="19"/>
    <s v="X"/>
    <s v="X"/>
    <n v="210"/>
    <s v="RESTAURANT/FAST FOOD"/>
    <n v="102"/>
    <s v="HAND GUN"/>
    <s v="JA"/>
    <s v="Juv Arrest"/>
    <n v="210"/>
    <m/>
    <m/>
    <m/>
    <s v="3700 S  LA BREA                      AV"/>
    <m/>
    <n v="34.0199"/>
    <n v="-118.3608"/>
    <n v="1"/>
    <x v="12"/>
  </r>
  <r>
    <n v="200907646"/>
    <d v="2020-03-20T00:00:00"/>
    <x v="104"/>
    <n v="1630"/>
    <n v="9"/>
    <x v="3"/>
    <n v="933"/>
    <n v="2"/>
    <n v="354"/>
    <s v="THEFT OF IDENTITY"/>
    <s v="0377 0930 1822"/>
    <n v="0"/>
    <s v="M"/>
    <s v="H"/>
    <n v="101"/>
    <s v="STREET"/>
    <m/>
    <m/>
    <s v="IC"/>
    <s v="Invest Cont"/>
    <n v="354"/>
    <m/>
    <m/>
    <m/>
    <s v="14600    FRIAR                        ST"/>
    <m/>
    <n v="34.185699999999997"/>
    <n v="-118.4509"/>
    <n v="0"/>
    <x v="12"/>
  </r>
  <r>
    <n v="201015320"/>
    <d v="2020-11-23T00:00:00"/>
    <x v="219"/>
    <n v="2200"/>
    <n v="10"/>
    <x v="11"/>
    <n v="1035"/>
    <n v="1"/>
    <n v="331"/>
    <s v="THEFT FROM MOTOR VEHICLE - GRAND ($950.01 AND OVER)"/>
    <s v="1822 0344 1300 0385"/>
    <n v="51"/>
    <s v="F"/>
    <s v="W"/>
    <n v="501"/>
    <s v="SINGLE FAMILY DWELLING"/>
    <m/>
    <m/>
    <s v="IC"/>
    <s v="Invest Cont"/>
    <n v="331"/>
    <m/>
    <m/>
    <m/>
    <s v="6400    NEWCASTLE                    AV"/>
    <m/>
    <n v="34.186799999999998"/>
    <n v="-118.52549999999999"/>
    <n v="0"/>
    <x v="12"/>
  </r>
  <r>
    <n v="200205661"/>
    <d v="2020-01-29T00:00:00"/>
    <x v="259"/>
    <n v="1430"/>
    <n v="2"/>
    <x v="5"/>
    <n v="256"/>
    <n v="2"/>
    <n v="745"/>
    <s v="VANDALISM - MISDEAMEANOR ($399 OR UNDER)"/>
    <n v="329"/>
    <n v="0"/>
    <s v="X"/>
    <s v="X"/>
    <n v="704"/>
    <s v="ELEMENTARY SCHOOL"/>
    <m/>
    <m/>
    <s v="IC"/>
    <s v="Invest Cont"/>
    <n v="745"/>
    <m/>
    <m/>
    <m/>
    <s v="600    LITTLE                       ST"/>
    <m/>
    <n v="34.055500000000002"/>
    <n v="-118.27249999999999"/>
    <n v="0"/>
    <x v="12"/>
  </r>
  <r>
    <n v="200615303"/>
    <d v="2020-09-12T00:00:00"/>
    <x v="183"/>
    <n v="1500"/>
    <n v="6"/>
    <x v="9"/>
    <n v="643"/>
    <n v="1"/>
    <n v="480"/>
    <s v="BIKE - STOLEN"/>
    <n v="344"/>
    <n v="46"/>
    <s v="F"/>
    <s v="W"/>
    <n v="123"/>
    <s v="PARKING UNDERGROUND/BUILDING"/>
    <m/>
    <m/>
    <s v="IC"/>
    <s v="Invest Cont"/>
    <n v="480"/>
    <m/>
    <m/>
    <m/>
    <s v="1500 N  POINSETTIA                   PL"/>
    <m/>
    <n v="34.097999999999999"/>
    <n v="-118.3479"/>
    <n v="0"/>
    <x v="12"/>
  </r>
  <r>
    <n v="200205914"/>
    <d v="2020-02-08T00:00:00"/>
    <x v="1"/>
    <n v="1040"/>
    <n v="2"/>
    <x v="5"/>
    <n v="201"/>
    <n v="1"/>
    <n v="230"/>
    <s v="ASSAULT WITH DEADLY WEAPON, AGGRAVATED ASSAULT"/>
    <s v="0371 0445 1816 0906 1822"/>
    <n v="23"/>
    <s v="M"/>
    <s v="H"/>
    <n v="102"/>
    <s v="SIDEWALK"/>
    <n v="101"/>
    <s v="REVOLVER"/>
    <s v="IC"/>
    <s v="Invest Cont"/>
    <n v="230"/>
    <m/>
    <m/>
    <m/>
    <s v="VERMONT                      AV"/>
    <s v="LOCKWOOD"/>
    <n v="34.088799999999999"/>
    <n v="-118.29170000000001"/>
    <n v="0"/>
    <x v="12"/>
  </r>
  <r>
    <n v="200317171"/>
    <d v="2020-09-12T00:00:00"/>
    <x v="335"/>
    <n v="1900"/>
    <n v="3"/>
    <x v="2"/>
    <n v="353"/>
    <n v="1"/>
    <n v="420"/>
    <s v="THEFT FROM MOTOR VEHICLE - PETTY ($950 &amp; UNDER)"/>
    <m/>
    <n v="0"/>
    <m/>
    <m/>
    <n v="108"/>
    <s v="PARKING LOT"/>
    <m/>
    <m/>
    <s v="IC"/>
    <s v="Invest Cont"/>
    <n v="420"/>
    <m/>
    <m/>
    <m/>
    <s v="3700    CRENSHAW                     BL"/>
    <m/>
    <n v="34.020899999999997"/>
    <n v="-118.34059999999999"/>
    <n v="0"/>
    <x v="12"/>
  </r>
  <r>
    <n v="201221933"/>
    <d v="2020-10-03T00:00:00"/>
    <x v="263"/>
    <n v="2245"/>
    <n v="12"/>
    <x v="8"/>
    <n v="1256"/>
    <n v="2"/>
    <n v="626"/>
    <s v="INTIMATE PARTNER - SIMPLE ASSAULT"/>
    <s v="2000 1241 1243 1813 1821 0913 0416 0446 0212"/>
    <n v="33"/>
    <s v="F"/>
    <s v="H"/>
    <n v="501"/>
    <s v="SINGLE FAMILY DWELLING"/>
    <n v="400"/>
    <s v="STRONG-ARM (HANDS, FIST, FEET OR BODILY FORCE)"/>
    <s v="AO"/>
    <s v="Adult Other"/>
    <n v="626"/>
    <m/>
    <m/>
    <m/>
    <s v="900 W  75TH                         ST"/>
    <m/>
    <n v="33.971699999999998"/>
    <n v="-118.28870000000001"/>
    <n v="0"/>
    <x v="12"/>
  </r>
  <r>
    <n v="200406662"/>
    <d v="2020-03-08T00:00:00"/>
    <x v="17"/>
    <n v="1800"/>
    <n v="4"/>
    <x v="4"/>
    <n v="457"/>
    <n v="1"/>
    <n v="440"/>
    <s v="THEFT PLAIN - PETTY ($950 &amp; UNDER)"/>
    <n v="344"/>
    <n v="33"/>
    <s v="M"/>
    <s v="H"/>
    <n v="501"/>
    <s v="SINGLE FAMILY DWELLING"/>
    <m/>
    <m/>
    <s v="IC"/>
    <s v="Invest Cont"/>
    <n v="440"/>
    <m/>
    <m/>
    <m/>
    <s v="400 N  FOREST                       AV"/>
    <m/>
    <n v="34.044499999999999"/>
    <n v="-118.2025"/>
    <n v="0"/>
    <x v="12"/>
  </r>
  <r>
    <n v="200212426"/>
    <d v="2020-07-11T00:00:00"/>
    <x v="295"/>
    <n v="2230"/>
    <n v="2"/>
    <x v="5"/>
    <n v="249"/>
    <n v="1"/>
    <n v="220"/>
    <s v="ATTEMPTED ROBBERY"/>
    <s v="1822 0342 0400 0305 0448 0401 0370 0216"/>
    <n v="27"/>
    <s v="M"/>
    <s v="H"/>
    <n v="102"/>
    <s v="SIDEWALK"/>
    <n v="400"/>
    <s v="STRONG-ARM (HANDS, FIST, FEET OR BODILY FORCE)"/>
    <s v="IC"/>
    <s v="Invest Cont"/>
    <n v="220"/>
    <m/>
    <m/>
    <m/>
    <s v="6TH                          ST"/>
    <s v="BIXEL                        ST"/>
    <n v="34.054099999999998"/>
    <n v="-118.2621"/>
    <n v="0"/>
    <x v="12"/>
  </r>
  <r>
    <n v="201207118"/>
    <d v="2020-02-13T00:00:00"/>
    <x v="27"/>
    <n v="1736"/>
    <n v="12"/>
    <x v="8"/>
    <n v="1258"/>
    <n v="1"/>
    <n v="341"/>
    <s v="THEFT-GRAND ($950.01 &amp; OVER)EXCPT,GUNS,FOWL,LIVESTK,PROD"/>
    <s v="1402 1822 0325 0344 2024"/>
    <n v="0"/>
    <s v="X"/>
    <s v="X"/>
    <n v="203"/>
    <s v="OTHER BUSINESS"/>
    <m/>
    <m/>
    <s v="JA"/>
    <s v="Juv Arrest"/>
    <n v="341"/>
    <n v="998"/>
    <m/>
    <m/>
    <s v="7200 S  BROADWAY"/>
    <m/>
    <n v="33.974699999999999"/>
    <n v="-118.2783"/>
    <n v="1"/>
    <x v="12"/>
  </r>
  <r>
    <n v="200710645"/>
    <d v="2020-05-31T00:00:00"/>
    <x v="14"/>
    <n v="1625"/>
    <n v="7"/>
    <x v="0"/>
    <n v="711"/>
    <n v="1"/>
    <n v="231"/>
    <s v="ASSAULT WITH DEADLY WEAPON ON POLICE OFFICER"/>
    <s v="0447 1212 1822"/>
    <n v="0"/>
    <s v="X"/>
    <s v="X"/>
    <n v="101"/>
    <s v="STREET"/>
    <n v="212"/>
    <s v="BOTTLE"/>
    <s v="IC"/>
    <s v="Invest Cont"/>
    <n v="231"/>
    <m/>
    <m/>
    <m/>
    <s v="BEVERLY"/>
    <s v="FAIRFAX"/>
    <n v="34.076099999999997"/>
    <n v="-118.3614"/>
    <n v="0"/>
    <x v="12"/>
  </r>
  <r>
    <n v="200108686"/>
    <d v="2020-03-07T00:00:00"/>
    <x v="244"/>
    <n v="2030"/>
    <n v="1"/>
    <x v="1"/>
    <n v="134"/>
    <n v="1"/>
    <n v="440"/>
    <s v="THEFT PLAIN - PETTY ($950 &amp; UNDER)"/>
    <s v="0344 1822 2032"/>
    <n v="33"/>
    <s v="M"/>
    <s v="W"/>
    <n v="402"/>
    <s v="MARKET"/>
    <m/>
    <m/>
    <s v="IC"/>
    <s v="Invest Cont"/>
    <n v="440"/>
    <m/>
    <m/>
    <m/>
    <s v="300 S  HILL                         ST"/>
    <m/>
    <n v="34.051699999999997"/>
    <n v="-118.2491"/>
    <n v="0"/>
    <x v="12"/>
  </r>
  <r>
    <n v="201219590"/>
    <d v="2020-08-29T00:00:00"/>
    <x v="30"/>
    <n v="1720"/>
    <n v="12"/>
    <x v="8"/>
    <n v="1251"/>
    <n v="1"/>
    <n v="761"/>
    <s v="BRANDISH WEAPON"/>
    <s v="0334 1822 2033 0910"/>
    <n v="50"/>
    <s v="M"/>
    <s v="B"/>
    <n v="101"/>
    <s v="STREET"/>
    <n v="200"/>
    <s v="KNIFE WITH BLADE 6INCHES OR LESS"/>
    <s v="IC"/>
    <s v="Invest Cont"/>
    <n v="761"/>
    <m/>
    <m/>
    <m/>
    <s v="CRENSHAW"/>
    <s v="FLORENCE"/>
    <n v="33.974499999999999"/>
    <n v="-118.3309"/>
    <n v="0"/>
    <x v="12"/>
  </r>
  <r>
    <n v="200910010"/>
    <d v="2020-05-22T00:00:00"/>
    <x v="267"/>
    <n v="1800"/>
    <n v="9"/>
    <x v="3"/>
    <n v="909"/>
    <n v="1"/>
    <n v="510"/>
    <s v="VEHICLE - STOLEN"/>
    <m/>
    <n v="0"/>
    <m/>
    <m/>
    <n v="101"/>
    <s v="STREET"/>
    <m/>
    <m/>
    <s v="IC"/>
    <s v="Invest Cont"/>
    <n v="510"/>
    <m/>
    <m/>
    <m/>
    <s v="WOODMAN                      AV"/>
    <s v="WOODMAN                      PL"/>
    <n v="34.2072"/>
    <n v="-118.4312"/>
    <n v="0"/>
    <x v="12"/>
  </r>
  <r>
    <n v="201011121"/>
    <d v="2020-07-19T00:00:00"/>
    <x v="264"/>
    <n v="1800"/>
    <n v="10"/>
    <x v="11"/>
    <n v="1045"/>
    <n v="1"/>
    <n v="510"/>
    <s v="VEHICLE - STOLEN"/>
    <m/>
    <n v="0"/>
    <m/>
    <m/>
    <n v="101"/>
    <s v="STREET"/>
    <m/>
    <m/>
    <s v="IC"/>
    <s v="Invest Cont"/>
    <n v="510"/>
    <m/>
    <m/>
    <m/>
    <s v="ETIWANDA"/>
    <s v="OXNARD"/>
    <n v="34.180199999999999"/>
    <n v="-118.5308"/>
    <n v="0"/>
    <x v="12"/>
  </r>
  <r>
    <n v="200505252"/>
    <d v="2020-01-30T00:00:00"/>
    <x v="259"/>
    <n v="1900"/>
    <n v="5"/>
    <x v="10"/>
    <n v="565"/>
    <n v="1"/>
    <n v="420"/>
    <s v="THEFT FROM MOTOR VEHICLE - PETTY ($950 &amp; UNDER)"/>
    <s v="0344 1300 0377 1606"/>
    <n v="46"/>
    <s v="F"/>
    <s v="B"/>
    <n v="707"/>
    <s v="GARAGE/CARPORT"/>
    <m/>
    <m/>
    <s v="IC"/>
    <s v="Invest Cont"/>
    <n v="420"/>
    <m/>
    <m/>
    <m/>
    <s v="800 S  GRAND                        AV"/>
    <m/>
    <n v="33.737000000000002"/>
    <n v="-118.2901"/>
    <n v="0"/>
    <x v="12"/>
  </r>
  <r>
    <n v="200905992"/>
    <d v="2020-02-14T00:00:00"/>
    <x v="27"/>
    <n v="1050"/>
    <n v="9"/>
    <x v="3"/>
    <n v="923"/>
    <n v="1"/>
    <n v="350"/>
    <s v="THEFT, PERSON"/>
    <s v="0344 0448 1309 0346 1822"/>
    <n v="46"/>
    <s v="M"/>
    <s v="H"/>
    <n v="101"/>
    <s v="STREET"/>
    <n v="400"/>
    <s v="STRONG-ARM (HANDS, FIST, FEET OR BODILY FORCE)"/>
    <s v="IC"/>
    <s v="Invest Cont"/>
    <n v="350"/>
    <m/>
    <m/>
    <m/>
    <s v="VESPER"/>
    <s v="HAMLIN"/>
    <n v="34.188699999999997"/>
    <n v="-118.4509"/>
    <n v="0"/>
    <x v="12"/>
  </r>
  <r>
    <n v="201212199"/>
    <d v="2020-05-05T00:00:00"/>
    <x v="180"/>
    <n v="1700"/>
    <n v="12"/>
    <x v="8"/>
    <n v="1273"/>
    <n v="1"/>
    <n v="510"/>
    <s v="VEHICLE - STOLEN"/>
    <m/>
    <n v="0"/>
    <m/>
    <m/>
    <n v="108"/>
    <s v="PARKING LOT"/>
    <m/>
    <m/>
    <s v="IC"/>
    <s v="Invest Cont"/>
    <n v="510"/>
    <m/>
    <m/>
    <m/>
    <s v="8800 S  WESTERN                      AV"/>
    <m/>
    <n v="33.958199999999998"/>
    <n v="-118.309"/>
    <n v="0"/>
    <x v="12"/>
  </r>
  <r>
    <n v="200910755"/>
    <d v="2020-06-06T00:00:00"/>
    <x v="43"/>
    <n v="1830"/>
    <n v="9"/>
    <x v="3"/>
    <n v="943"/>
    <n v="2"/>
    <n v="624"/>
    <s v="BATTERY - SIMPLE ASSAULT"/>
    <s v="0416 1810"/>
    <n v="57"/>
    <s v="M"/>
    <s v="W"/>
    <n v="701"/>
    <s v="HOSPITAL"/>
    <n v="400"/>
    <s v="STRONG-ARM (HANDS, FIST, FEET OR BODILY FORCE)"/>
    <s v="AO"/>
    <s v="Adult Other"/>
    <n v="624"/>
    <m/>
    <m/>
    <m/>
    <s v="14400    EMELITA                      ST"/>
    <m/>
    <n v="34.176699999999997"/>
    <n v="-118.4465"/>
    <n v="0"/>
    <x v="12"/>
  </r>
  <r>
    <n v="200616407"/>
    <d v="2020-10-07T00:00:00"/>
    <x v="276"/>
    <n v="830"/>
    <n v="6"/>
    <x v="9"/>
    <n v="645"/>
    <n v="1"/>
    <n v="230"/>
    <s v="ASSAULT WITH DEADLY WEAPON, AGGRAVATED ASSAULT"/>
    <s v="2004 0334 0416 0421"/>
    <n v="49"/>
    <s v="M"/>
    <s v="H"/>
    <n v="203"/>
    <s v="OTHER BUSINESS"/>
    <n v="500"/>
    <s v="UNKNOWN WEAPON/OTHER WEAPON"/>
    <s v="AA"/>
    <s v="Adult Arrest"/>
    <n v="230"/>
    <n v="930"/>
    <m/>
    <m/>
    <s v="7000 W  SUNSET                       BL"/>
    <m/>
    <n v="34.097999999999999"/>
    <n v="-118.342"/>
    <n v="1"/>
    <x v="12"/>
  </r>
  <r>
    <n v="200211432"/>
    <d v="2020-06-17T00:00:00"/>
    <x v="33"/>
    <n v="2000"/>
    <n v="2"/>
    <x v="5"/>
    <n v="215"/>
    <n v="1"/>
    <n v="510"/>
    <s v="VEHICLE - STOLEN"/>
    <m/>
    <n v="0"/>
    <m/>
    <m/>
    <n v="101"/>
    <s v="STREET"/>
    <m/>
    <m/>
    <s v="IC"/>
    <s v="Invest Cont"/>
    <n v="510"/>
    <m/>
    <m/>
    <m/>
    <s v="BELLEVUE"/>
    <s v="CORONADO"/>
    <n v="34.075499999999998"/>
    <n v="-118.2727"/>
    <n v="0"/>
    <x v="12"/>
  </r>
  <r>
    <n v="200811205"/>
    <d v="2020-06-28T00:00:00"/>
    <x v="37"/>
    <n v="2100"/>
    <n v="8"/>
    <x v="12"/>
    <n v="842"/>
    <n v="2"/>
    <n v="626"/>
    <s v="INTIMATE PARTNER - SIMPLE ASSAULT"/>
    <s v="1814 2000 0416 0446"/>
    <n v="35"/>
    <s v="M"/>
    <s v="H"/>
    <n v="502"/>
    <s v="MULTI-UNIT DWELLING (APARTMENT, DUPLEX, ETC)"/>
    <n v="400"/>
    <s v="STRONG-ARM (HANDS, FIST, FEET OR BODILY FORCE)"/>
    <s v="AO"/>
    <s v="Adult Other"/>
    <n v="626"/>
    <m/>
    <m/>
    <m/>
    <s v="1400 S  WESTGATE                     AV"/>
    <m/>
    <n v="34.043100000000003"/>
    <n v="-118.4599"/>
    <n v="0"/>
    <x v="12"/>
  </r>
  <r>
    <n v="200507883"/>
    <d v="2020-04-02T00:00:00"/>
    <x v="209"/>
    <n v="1755"/>
    <n v="5"/>
    <x v="10"/>
    <n v="566"/>
    <n v="1"/>
    <n v="330"/>
    <s v="BURGLARY FROM VEHICLE"/>
    <s v="0344 1300 1601"/>
    <n v="45"/>
    <s v="F"/>
    <s v="W"/>
    <n v="123"/>
    <s v="PARKING UNDERGROUND/BUILDING"/>
    <m/>
    <m/>
    <s v="IC"/>
    <s v="Invest Cont"/>
    <n v="330"/>
    <m/>
    <m/>
    <m/>
    <s v="400 W  7TH                          ST"/>
    <m/>
    <n v="33.734699999999997"/>
    <n v="-118.2842"/>
    <n v="0"/>
    <x v="12"/>
  </r>
  <r>
    <n v="200912549"/>
    <d v="2020-07-20T00:00:00"/>
    <x v="221"/>
    <n v="545"/>
    <n v="9"/>
    <x v="3"/>
    <n v="969"/>
    <n v="1"/>
    <n v="330"/>
    <s v="BURGLARY FROM VEHICLE"/>
    <s v="0344 2004"/>
    <n v="36"/>
    <s v="F"/>
    <s v="X"/>
    <n v="108"/>
    <s v="PARKING LOT"/>
    <m/>
    <m/>
    <s v="AA"/>
    <s v="Adult Arrest"/>
    <n v="330"/>
    <m/>
    <m/>
    <m/>
    <s v="4900    COLDWATER CANYON             AV"/>
    <m/>
    <n v="34.159700000000001"/>
    <n v="-118.41379999999999"/>
    <n v="1"/>
    <x v="12"/>
  </r>
  <r>
    <n v="200210575"/>
    <d v="2020-05-24T00:00:00"/>
    <x v="189"/>
    <n v="830"/>
    <n v="2"/>
    <x v="5"/>
    <n v="215"/>
    <n v="1"/>
    <n v="761"/>
    <s v="BRANDISH WEAPON"/>
    <s v="2004 1218 0334 0432 0913 1817"/>
    <n v="49"/>
    <s v="M"/>
    <s v="W"/>
    <n v="158"/>
    <s v="TRANSIENT ENCAMPMENT"/>
    <n v="213"/>
    <s v="CLEAVER"/>
    <s v="AO"/>
    <s v="Adult Other"/>
    <n v="761"/>
    <m/>
    <m/>
    <m/>
    <s v="SILVER LAKE                  BL"/>
    <s v="HOLLYWOOD                    FY"/>
    <n v="34.077199999999998"/>
    <n v="-118.2818"/>
    <n v="0"/>
    <x v="12"/>
  </r>
  <r>
    <n v="200514509"/>
    <d v="2020-09-25T00:00:00"/>
    <x v="23"/>
    <n v="2200"/>
    <n v="5"/>
    <x v="10"/>
    <n v="513"/>
    <n v="1"/>
    <n v="440"/>
    <s v="THEFT PLAIN - PETTY ($950 &amp; UNDER)"/>
    <s v="0344 2032"/>
    <n v="44"/>
    <s v="M"/>
    <s v="W"/>
    <n v="108"/>
    <s v="PARKING LOT"/>
    <m/>
    <m/>
    <s v="IC"/>
    <s v="Invest Cont"/>
    <n v="440"/>
    <m/>
    <m/>
    <m/>
    <s v="1400 W  PACIFIC COAST                HY"/>
    <m/>
    <n v="33.790700000000001"/>
    <n v="-118.2829"/>
    <n v="0"/>
    <x v="12"/>
  </r>
  <r>
    <n v="200811770"/>
    <d v="2020-07-11T00:00:00"/>
    <x v="247"/>
    <n v="330"/>
    <n v="8"/>
    <x v="12"/>
    <n v="852"/>
    <n v="2"/>
    <n v="745"/>
    <s v="VANDALISM - MISDEAMEANOR ($399 OR UNDER)"/>
    <n v="329"/>
    <n v="0"/>
    <s v="X"/>
    <s v="X"/>
    <n v="301"/>
    <s v="GAS STATION"/>
    <m/>
    <m/>
    <s v="IC"/>
    <s v="Invest Cont"/>
    <n v="745"/>
    <m/>
    <m/>
    <m/>
    <s v="11700    SANTA MONICA                 BL"/>
    <m/>
    <n v="34.043500000000002"/>
    <n v="-118.45650000000001"/>
    <n v="0"/>
    <x v="12"/>
  </r>
  <r>
    <n v="200216352"/>
    <d v="2020-10-19T00:00:00"/>
    <x v="336"/>
    <n v="1630"/>
    <n v="2"/>
    <x v="5"/>
    <n v="235"/>
    <n v="1"/>
    <n v="210"/>
    <s v="ROBBERY"/>
    <s v="1822 0342 0344 0400 0416 0446 1308 1309 1313 0390"/>
    <n v="64"/>
    <s v="F"/>
    <s v="O"/>
    <n v="102"/>
    <s v="SIDEWALK"/>
    <n v="400"/>
    <s v="STRONG-ARM (HANDS, FIST, FEET OR BODILY FORCE)"/>
    <s v="IC"/>
    <s v="Invest Cont"/>
    <n v="210"/>
    <m/>
    <m/>
    <m/>
    <s v="100 N  ALVARADO                     ST"/>
    <m/>
    <n v="34.067700000000002"/>
    <n v="-118.2731"/>
    <n v="0"/>
    <x v="12"/>
  </r>
  <r>
    <n v="200612537"/>
    <d v="2020-07-13T00:00:00"/>
    <x v="247"/>
    <n v="2100"/>
    <n v="6"/>
    <x v="9"/>
    <n v="646"/>
    <n v="1"/>
    <n v="330"/>
    <s v="BURGLARY FROM VEHICLE"/>
    <s v="0358 0344 1300 1609 1822"/>
    <n v="38"/>
    <s v="F"/>
    <s v="W"/>
    <n v="108"/>
    <s v="PARKING LOT"/>
    <m/>
    <m/>
    <s v="IC"/>
    <s v="Invest Cont"/>
    <n v="330"/>
    <m/>
    <m/>
    <m/>
    <s v="1600    SCHRADER                     BL"/>
    <m/>
    <n v="34.099800000000002"/>
    <n v="-118.3325"/>
    <n v="0"/>
    <x v="12"/>
  </r>
  <r>
    <n v="200616009"/>
    <d v="2020-09-28T00:00:00"/>
    <x v="294"/>
    <n v="1220"/>
    <n v="6"/>
    <x v="9"/>
    <n v="663"/>
    <n v="1"/>
    <n v="420"/>
    <s v="THEFT FROM MOTOR VEHICLE - PETTY ($950 &amp; UNDER)"/>
    <s v="1300 1309 0349 1822"/>
    <n v="0"/>
    <s v="X"/>
    <s v="X"/>
    <n v="101"/>
    <s v="STREET"/>
    <m/>
    <m/>
    <s v="IC"/>
    <s v="Invest Cont"/>
    <n v="420"/>
    <m/>
    <m/>
    <m/>
    <s v="LAS PALMAS"/>
    <s v="LEXINGTON"/>
    <n v="34.092599999999997"/>
    <n v="-118.33629999999999"/>
    <n v="0"/>
    <x v="12"/>
  </r>
  <r>
    <n v="200216535"/>
    <d v="2020-10-23T00:00:00"/>
    <x v="60"/>
    <n v="245"/>
    <n v="2"/>
    <x v="5"/>
    <n v="202"/>
    <n v="2"/>
    <n v="745"/>
    <s v="VANDALISM - MISDEAMEANOR ($399 OR UNDER)"/>
    <s v="1822 1307 0329"/>
    <n v="29"/>
    <s v="M"/>
    <s v="H"/>
    <n v="122"/>
    <s v="VEHICLE, PASSENGER/TRUCK"/>
    <m/>
    <m/>
    <s v="IC"/>
    <s v="Invest Cont"/>
    <n v="745"/>
    <m/>
    <m/>
    <m/>
    <s v="SANTA MONICA                 BL"/>
    <s v="VIRGIL"/>
    <n v="34.090899999999998"/>
    <n v="-118.2867"/>
    <n v="0"/>
    <x v="12"/>
  </r>
  <r>
    <n v="200811087"/>
    <d v="2020-06-24T00:00:00"/>
    <x v="252"/>
    <n v="2200"/>
    <n v="8"/>
    <x v="12"/>
    <n v="898"/>
    <n v="2"/>
    <n v="624"/>
    <s v="BATTERY - SIMPLE ASSAULT"/>
    <n v="416"/>
    <n v="24"/>
    <s v="M"/>
    <s v="W"/>
    <n v="514"/>
    <s v="GROUP HOME"/>
    <n v="400"/>
    <s v="STRONG-ARM (HANDS, FIST, FEET OR BODILY FORCE)"/>
    <s v="AO"/>
    <s v="Adult Other"/>
    <n v="624"/>
    <m/>
    <m/>
    <m/>
    <s v="8900    HARGIS                       ST"/>
    <m/>
    <n v="34.035200000000003"/>
    <n v="-118.387"/>
    <n v="0"/>
    <x v="12"/>
  </r>
  <r>
    <n v="200614091"/>
    <d v="2020-08-17T00:00:00"/>
    <x v="337"/>
    <n v="230"/>
    <n v="6"/>
    <x v="9"/>
    <n v="657"/>
    <n v="2"/>
    <n v="740"/>
    <s v="VANDALISM - FELONY ($400 &amp; OVER, ALL CHURCH VANDALISMS)"/>
    <s v="0329 1307 1609"/>
    <n v="52"/>
    <s v="M"/>
    <s v="H"/>
    <n v="108"/>
    <s v="PARKING LOT"/>
    <m/>
    <m/>
    <s v="IC"/>
    <s v="Invest Cont"/>
    <n v="740"/>
    <m/>
    <m/>
    <m/>
    <s v="1000 N  WILTON                       PL"/>
    <m/>
    <n v="34.088500000000003"/>
    <n v="-118.31359999999999"/>
    <n v="0"/>
    <x v="12"/>
  </r>
  <r>
    <n v="200711930"/>
    <d v="2020-06-27T00:00:00"/>
    <x v="37"/>
    <n v="1320"/>
    <n v="7"/>
    <x v="0"/>
    <n v="721"/>
    <n v="1"/>
    <n v="440"/>
    <s v="THEFT PLAIN - PETTY ($950 &amp; UNDER)"/>
    <n v="344"/>
    <n v="33"/>
    <s v="F"/>
    <s v="W"/>
    <n v="404"/>
    <s v="DEPARTMENT STORE"/>
    <m/>
    <m/>
    <s v="IC"/>
    <s v="Invest Cont"/>
    <n v="440"/>
    <m/>
    <m/>
    <m/>
    <s v="BEVERLY                      BL"/>
    <s v="LA CIENEGA"/>
    <n v="34.076099999999997"/>
    <n v="-118.3766"/>
    <n v="0"/>
    <x v="12"/>
  </r>
  <r>
    <n v="200305928"/>
    <d v="2020-02-02T00:00:00"/>
    <x v="240"/>
    <n v="1227"/>
    <n v="3"/>
    <x v="2"/>
    <n v="375"/>
    <n v="1"/>
    <n v="442"/>
    <s v="SHOPLIFTING - PETTY THEFT ($950 &amp; UNDER)"/>
    <s v="0325 0104 0342 1309 0216"/>
    <n v="19"/>
    <s v="X"/>
    <s v="X"/>
    <n v="402"/>
    <s v="MARKET"/>
    <m/>
    <m/>
    <s v="IC"/>
    <s v="Invest Cont"/>
    <n v="442"/>
    <m/>
    <m/>
    <m/>
    <s v="2000 W  MARTIN LUTHER KING           BL"/>
    <m/>
    <n v="34.014600000000002"/>
    <n v="-118.313"/>
    <n v="0"/>
    <x v="12"/>
  </r>
  <r>
    <n v="200917073"/>
    <d v="2020-11-11T00:00:00"/>
    <x v="130"/>
    <n v="2150"/>
    <n v="9"/>
    <x v="3"/>
    <n v="911"/>
    <n v="2"/>
    <n v="626"/>
    <s v="INTIMATE PARTNER - SIMPLE ASSAULT"/>
    <s v="2000 0416"/>
    <n v="37"/>
    <s v="M"/>
    <s v="H"/>
    <n v="501"/>
    <s v="SINGLE FAMILY DWELLING"/>
    <n v="400"/>
    <s v="STRONG-ARM (HANDS, FIST, FEET OR BODILY FORCE)"/>
    <s v="IC"/>
    <s v="Invest Cont"/>
    <n v="626"/>
    <m/>
    <m/>
    <m/>
    <s v="15500    VANOWEN                      ST"/>
    <m/>
    <n v="34.193899999999999"/>
    <n v="-118.471"/>
    <n v="0"/>
    <x v="12"/>
  </r>
  <r>
    <n v="200618475"/>
    <d v="2020-11-25T00:00:00"/>
    <x v="47"/>
    <n v="2300"/>
    <n v="6"/>
    <x v="9"/>
    <n v="647"/>
    <n v="1"/>
    <n v="330"/>
    <s v="BURGLARY FROM VEHICLE"/>
    <s v="0344 0358 1300 1609 1822"/>
    <n v="26"/>
    <s v="F"/>
    <s v="B"/>
    <n v="101"/>
    <s v="STREET"/>
    <m/>
    <m/>
    <s v="IC"/>
    <s v="Invest Cont"/>
    <n v="330"/>
    <m/>
    <m/>
    <m/>
    <s v="ARGYLE"/>
    <s v="SELMA"/>
    <n v="34.099800000000002"/>
    <n v="-118.3252"/>
    <n v="0"/>
    <x v="12"/>
  </r>
  <r>
    <n v="201210267"/>
    <d v="2020-04-03T00:00:00"/>
    <x v="173"/>
    <n v="2000"/>
    <n v="12"/>
    <x v="8"/>
    <n v="1269"/>
    <n v="2"/>
    <n v="745"/>
    <s v="VANDALISM - MISDEAMEANOR ($399 OR UNDER)"/>
    <n v="329"/>
    <n v="28"/>
    <s v="F"/>
    <s v="H"/>
    <n v="501"/>
    <s v="SINGLE FAMILY DWELLING"/>
    <m/>
    <m/>
    <s v="AO"/>
    <s v="Adult Other"/>
    <n v="745"/>
    <m/>
    <m/>
    <m/>
    <s v="600 E  85TH                         ST"/>
    <m/>
    <n v="33.960999999999999"/>
    <n v="-118.2651"/>
    <n v="0"/>
    <x v="12"/>
  </r>
  <r>
    <n v="201225434"/>
    <d v="2020-11-25T00:00:00"/>
    <x v="287"/>
    <n v="1800"/>
    <n v="12"/>
    <x v="8"/>
    <n v="1241"/>
    <n v="2"/>
    <n v="922"/>
    <s v="CHILD STEALING"/>
    <n v="1501"/>
    <n v="20"/>
    <s v="F"/>
    <s v="B"/>
    <n v="502"/>
    <s v="MULTI-UNIT DWELLING (APARTMENT, DUPLEX, ETC)"/>
    <m/>
    <m/>
    <s v="AO"/>
    <s v="Adult Other"/>
    <n v="922"/>
    <m/>
    <m/>
    <m/>
    <s v="6300 S  VICTORIA                     AV"/>
    <m/>
    <n v="33.980600000000003"/>
    <n v="-118.3323"/>
    <n v="0"/>
    <x v="12"/>
  </r>
  <r>
    <n v="200115355"/>
    <d v="2020-07-25T00:00:00"/>
    <x v="338"/>
    <n v="1200"/>
    <n v="1"/>
    <x v="1"/>
    <n v="174"/>
    <n v="2"/>
    <n v="626"/>
    <s v="INTIMATE PARTNER - SIMPLE ASSAULT"/>
    <s v="0416 2000 1813 0445 0913 1414"/>
    <n v="41"/>
    <s v="F"/>
    <s v="B"/>
    <n v="502"/>
    <s v="MULTI-UNIT DWELLING (APARTMENT, DUPLEX, ETC)"/>
    <n v="500"/>
    <s v="UNKNOWN WEAPON/OTHER WEAPON"/>
    <s v="AA"/>
    <s v="Adult Arrest"/>
    <n v="626"/>
    <m/>
    <m/>
    <m/>
    <s v="700 S  MAIN                         ST"/>
    <m/>
    <n v="34.043700000000001"/>
    <n v="-118.2518"/>
    <n v="1"/>
    <x v="12"/>
  </r>
  <r>
    <n v="200214111"/>
    <d v="2020-08-22T00:00:00"/>
    <x v="338"/>
    <n v="1300"/>
    <n v="2"/>
    <x v="5"/>
    <n v="285"/>
    <n v="2"/>
    <n v="354"/>
    <s v="THEFT OF IDENTITY"/>
    <s v="0922 1822"/>
    <n v="38"/>
    <s v="M"/>
    <s v="H"/>
    <n v="501"/>
    <s v="SINGLE FAMILY DWELLING"/>
    <m/>
    <m/>
    <s v="IC"/>
    <s v="Invest Cont"/>
    <n v="354"/>
    <m/>
    <m/>
    <m/>
    <s v="1800 W  12TH                         ST"/>
    <m/>
    <n v="34.0473"/>
    <n v="-118.2784"/>
    <n v="0"/>
    <x v="12"/>
  </r>
  <r>
    <n v="201007576"/>
    <d v="2020-03-26T00:00:00"/>
    <x v="209"/>
    <n v="1845"/>
    <n v="10"/>
    <x v="11"/>
    <n v="1021"/>
    <n v="2"/>
    <n v="940"/>
    <s v="EXTORTION"/>
    <s v="1822 1202 1420"/>
    <n v="75"/>
    <s v="M"/>
    <s v="H"/>
    <n v="501"/>
    <s v="SINGLE FAMILY DWELLING"/>
    <m/>
    <m/>
    <s v="AO"/>
    <s v="Adult Other"/>
    <n v="940"/>
    <m/>
    <m/>
    <m/>
    <s v="7000    AURA                         AV"/>
    <m/>
    <n v="34.197499999999998"/>
    <n v="-118.55459999999999"/>
    <n v="0"/>
    <x v="12"/>
  </r>
  <r>
    <n v="200807638"/>
    <d v="2020-03-22T00:00:00"/>
    <x v="35"/>
    <n v="2330"/>
    <n v="8"/>
    <x v="12"/>
    <n v="859"/>
    <n v="2"/>
    <n v="740"/>
    <s v="VANDALISM - FELONY ($400 &amp; OVER, ALL CHURCH VANDALISMS)"/>
    <n v="329"/>
    <n v="30"/>
    <s v="M"/>
    <s v="W"/>
    <n v="122"/>
    <s v="VEHICLE, PASSENGER/TRUCK"/>
    <m/>
    <m/>
    <s v="IC"/>
    <s v="Invest Cont"/>
    <n v="740"/>
    <m/>
    <m/>
    <m/>
    <s v="PICO                         BL"/>
    <s v="SHERBOURNE"/>
    <n v="34.054000000000002"/>
    <n v="-118.37949999999999"/>
    <n v="0"/>
    <x v="12"/>
  </r>
  <r>
    <n v="200516239"/>
    <d v="2020-11-05T00:00:00"/>
    <x v="147"/>
    <n v="954"/>
    <n v="5"/>
    <x v="10"/>
    <n v="551"/>
    <n v="1"/>
    <n v="310"/>
    <s v="BURGLARY"/>
    <s v="0344 1236 1607"/>
    <n v="35"/>
    <s v="M"/>
    <s v="W"/>
    <n v="501"/>
    <s v="SINGLE FAMILY DWELLING"/>
    <m/>
    <m/>
    <s v="IC"/>
    <s v="Invest Cont"/>
    <n v="310"/>
    <m/>
    <m/>
    <m/>
    <s v="900 N  MEYLER                       ST"/>
    <m/>
    <n v="33.744300000000003"/>
    <n v="-118.30880000000001"/>
    <n v="0"/>
    <x v="12"/>
  </r>
  <r>
    <n v="200317549"/>
    <d v="2020-09-19T00:00:00"/>
    <x v="224"/>
    <n v="630"/>
    <n v="3"/>
    <x v="2"/>
    <n v="398"/>
    <n v="1"/>
    <n v="510"/>
    <s v="VEHICLE - STOLEN"/>
    <m/>
    <n v="0"/>
    <m/>
    <m/>
    <n v="108"/>
    <s v="PARKING LOT"/>
    <m/>
    <m/>
    <s v="IC"/>
    <s v="Invest Cont"/>
    <n v="510"/>
    <m/>
    <m/>
    <m/>
    <s v="4300 S  FIGUEROA                     ST"/>
    <m/>
    <n v="34.005099999999999"/>
    <n v="-118.28270000000001"/>
    <n v="0"/>
    <x v="12"/>
  </r>
  <r>
    <n v="200317830"/>
    <d v="2020-09-24T00:00:00"/>
    <x v="83"/>
    <n v="1500"/>
    <n v="3"/>
    <x v="2"/>
    <n v="308"/>
    <n v="1"/>
    <n v="220"/>
    <s v="ATTEMPTED ROBBERY"/>
    <s v="0305 0334 0444 0448 0432 1251 1822"/>
    <n v="19"/>
    <s v="M"/>
    <s v="H"/>
    <n v="101"/>
    <s v="STREET"/>
    <n v="102"/>
    <s v="HAND GUN"/>
    <s v="IC"/>
    <s v="Invest Cont"/>
    <n v="220"/>
    <m/>
    <m/>
    <m/>
    <s v="23RD                         ST"/>
    <s v="HOOVER                       ST"/>
    <n v="34.035200000000003"/>
    <n v="-118.28400000000001"/>
    <n v="0"/>
    <x v="12"/>
  </r>
  <r>
    <n v="200309844"/>
    <d v="2020-04-13T00:00:00"/>
    <x v="292"/>
    <n v="1230"/>
    <n v="3"/>
    <x v="2"/>
    <n v="362"/>
    <n v="2"/>
    <n v="624"/>
    <s v="BATTERY - SIMPLE ASSAULT"/>
    <s v="0446 1202 0416 2021 0554"/>
    <n v="76"/>
    <s v="F"/>
    <s v="B"/>
    <n v="502"/>
    <s v="MULTI-UNIT DWELLING (APARTMENT, DUPLEX, ETC)"/>
    <n v="400"/>
    <s v="STRONG-ARM (HANDS, FIST, FEET OR BODILY FORCE)"/>
    <s v="IC"/>
    <s v="Invest Cont"/>
    <n v="624"/>
    <m/>
    <m/>
    <m/>
    <s v="3900    ROXANNE                      AV"/>
    <m/>
    <n v="34.016199999999998"/>
    <n v="-118.34820000000001"/>
    <n v="0"/>
    <x v="12"/>
  </r>
  <r>
    <n v="200406717"/>
    <d v="2020-03-10T00:00:00"/>
    <x v="305"/>
    <n v="2200"/>
    <n v="4"/>
    <x v="4"/>
    <n v="408"/>
    <n v="1"/>
    <n v="510"/>
    <s v="VEHICLE - STOLEN"/>
    <m/>
    <n v="0"/>
    <m/>
    <m/>
    <n v="101"/>
    <s v="STREET"/>
    <m/>
    <m/>
    <s v="IC"/>
    <s v="Invest Cont"/>
    <n v="510"/>
    <m/>
    <m/>
    <m/>
    <s v="3800    LOCKE                        AV"/>
    <m/>
    <n v="34.090000000000003"/>
    <n v="-118.179"/>
    <n v="0"/>
    <x v="12"/>
  </r>
  <r>
    <n v="200407998"/>
    <d v="2020-04-19T00:00:00"/>
    <x v="257"/>
    <n v="125"/>
    <n v="4"/>
    <x v="4"/>
    <n v="491"/>
    <n v="2"/>
    <n v="740"/>
    <s v="VANDALISM - FELONY ($400 &amp; OVER, ALL CHURCH VANDALISMS)"/>
    <n v="329"/>
    <n v="0"/>
    <s v="X"/>
    <s v="X"/>
    <n v="729"/>
    <s v="SPECIALTY SCHOOL/OTHER"/>
    <m/>
    <m/>
    <s v="IC"/>
    <s v="Invest Cont"/>
    <n v="740"/>
    <m/>
    <m/>
    <m/>
    <s v="1200 S  SOTO                         ST"/>
    <m/>
    <n v="34.023299999999999"/>
    <n v="-118.2222"/>
    <n v="0"/>
    <x v="12"/>
  </r>
  <r>
    <n v="200304898"/>
    <d v="2020-01-16T00:00:00"/>
    <x v="188"/>
    <n v="2100"/>
    <n v="3"/>
    <x v="2"/>
    <n v="375"/>
    <n v="1"/>
    <n v="440"/>
    <s v="THEFT PLAIN - PETTY ($950 &amp; UNDER)"/>
    <s v="0377 0344 2032"/>
    <n v="24"/>
    <s v="F"/>
    <s v="B"/>
    <n v="203"/>
    <s v="OTHER BUSINESS"/>
    <m/>
    <m/>
    <s v="IC"/>
    <s v="Invest Cont"/>
    <n v="440"/>
    <m/>
    <m/>
    <m/>
    <s v="3700 S  WESTERN                      AV"/>
    <m/>
    <n v="34.014600000000002"/>
    <n v="-118.313"/>
    <n v="0"/>
    <x v="12"/>
  </r>
  <r>
    <n v="201009803"/>
    <d v="2020-06-07T00:00:00"/>
    <x v="150"/>
    <n v="1700"/>
    <n v="10"/>
    <x v="11"/>
    <n v="1012"/>
    <n v="2"/>
    <n v="753"/>
    <s v="DISCHARGE FIREARMS/SHOTS FIRED"/>
    <s v="0913 1100 2021"/>
    <n v="0"/>
    <s v="M"/>
    <s v="W"/>
    <n v="502"/>
    <s v="MULTI-UNIT DWELLING (APARTMENT, DUPLEX, ETC)"/>
    <n v="102"/>
    <s v="HAND GUN"/>
    <s v="AA"/>
    <s v="Adult Arrest"/>
    <n v="753"/>
    <m/>
    <m/>
    <m/>
    <s v="18500    WYANDOTTE                    ST"/>
    <m/>
    <n v="34.2029"/>
    <n v="-118.5367"/>
    <n v="1"/>
    <x v="12"/>
  </r>
  <r>
    <n v="200209879"/>
    <d v="2020-05-06T00:00:00"/>
    <x v="162"/>
    <n v="2045"/>
    <n v="2"/>
    <x v="5"/>
    <n v="246"/>
    <n v="1"/>
    <n v="210"/>
    <s v="ROBBERY"/>
    <s v="2004 1218 0334 0432 0344 0355 1310 0913 1817 0910"/>
    <n v="34"/>
    <s v="M"/>
    <s v="W"/>
    <n v="904"/>
    <s v="MTA - RED LINE - WESTLAKE/MACARTHUR PARK"/>
    <n v="109"/>
    <s v="SEMI-AUTOMATIC PISTOL"/>
    <s v="AO"/>
    <s v="Adult Other"/>
    <n v="210"/>
    <m/>
    <m/>
    <m/>
    <s v="600 S  ALVARADO                     ST"/>
    <m/>
    <n v="34.059600000000003"/>
    <n v="-118.2749"/>
    <n v="0"/>
    <x v="12"/>
  </r>
  <r>
    <n v="200811934"/>
    <d v="2020-07-16T00:00:00"/>
    <x v="284"/>
    <n v="1735"/>
    <n v="8"/>
    <x v="12"/>
    <n v="859"/>
    <n v="1"/>
    <n v="440"/>
    <s v="THEFT PLAIN - PETTY ($950 &amp; UNDER)"/>
    <s v="0344 0394 1822 1420"/>
    <n v="32"/>
    <s v="M"/>
    <s v="O"/>
    <n v="501"/>
    <s v="SINGLE FAMILY DWELLING"/>
    <m/>
    <m/>
    <s v="IC"/>
    <s v="Invest Cont"/>
    <n v="440"/>
    <m/>
    <m/>
    <m/>
    <s v="8500    SATURN                       ST"/>
    <m/>
    <n v="34.051499999999997"/>
    <n v="-118.3762"/>
    <n v="0"/>
    <x v="12"/>
  </r>
  <r>
    <n v="200310639"/>
    <d v="2020-04-29T00:00:00"/>
    <x v="316"/>
    <n v="2315"/>
    <n v="3"/>
    <x v="2"/>
    <n v="321"/>
    <n v="2"/>
    <n v="626"/>
    <s v="INTIMATE PARTNER - SIMPLE ASSAULT"/>
    <s v="2000 1813 0432 0444 1241 0401"/>
    <n v="38"/>
    <s v="F"/>
    <s v="W"/>
    <n v="501"/>
    <s v="SINGLE FAMILY DWELLING"/>
    <n v="400"/>
    <s v="STRONG-ARM (HANDS, FIST, FEET OR BODILY FORCE)"/>
    <s v="AO"/>
    <s v="Adult Other"/>
    <n v="626"/>
    <m/>
    <m/>
    <m/>
    <s v="5600    CORBETT                      ST"/>
    <m/>
    <n v="34.024700000000003"/>
    <n v="-118.3669"/>
    <n v="0"/>
    <x v="12"/>
  </r>
  <r>
    <n v="200611832"/>
    <d v="2020-06-24T00:00:00"/>
    <x v="339"/>
    <n v="1600"/>
    <n v="6"/>
    <x v="9"/>
    <n v="646"/>
    <n v="1"/>
    <n v="310"/>
    <s v="BURGLARY"/>
    <s v="0344 0329 1602 1822"/>
    <n v="0"/>
    <s v="X"/>
    <s v="X"/>
    <n v="729"/>
    <s v="SPECIALTY SCHOOL/OTHER"/>
    <n v="500"/>
    <s v="UNKNOWN WEAPON/OTHER WEAPON"/>
    <s v="IC"/>
    <s v="Invest Cont"/>
    <n v="310"/>
    <m/>
    <m/>
    <m/>
    <s v="6300 W  SUNSET                       BL"/>
    <m/>
    <n v="34.098700000000001"/>
    <n v="-118.33369999999999"/>
    <n v="0"/>
    <x v="12"/>
  </r>
  <r>
    <n v="200711844"/>
    <d v="2020-07-20T00:00:00"/>
    <x v="264"/>
    <n v="1915"/>
    <n v="7"/>
    <x v="0"/>
    <n v="724"/>
    <n v="1"/>
    <n v="440"/>
    <s v="THEFT PLAIN - PETTY ($950 &amp; UNDER)"/>
    <s v="0344 0202"/>
    <n v="64"/>
    <s v="M"/>
    <s v="W"/>
    <n v="415"/>
    <s v="THE GROVE"/>
    <m/>
    <m/>
    <s v="IC"/>
    <s v="Invest Cont"/>
    <n v="440"/>
    <m/>
    <m/>
    <m/>
    <s v="6300 W  3RD                          ST"/>
    <m/>
    <n v="34.073500000000003"/>
    <n v="-118.3571"/>
    <n v="0"/>
    <x v="12"/>
  </r>
  <r>
    <n v="201309901"/>
    <d v="2020-04-25T00:00:00"/>
    <x v="75"/>
    <n v="2300"/>
    <n v="13"/>
    <x v="6"/>
    <n v="1351"/>
    <n v="2"/>
    <n v="237"/>
    <s v="CHILD NEGLECT (SEE 300 W.I.C.)"/>
    <n v="1258"/>
    <n v="4"/>
    <s v="F"/>
    <s v="H"/>
    <n v="503"/>
    <s v="HOTEL"/>
    <m/>
    <m/>
    <s v="IC"/>
    <s v="Invest Cont"/>
    <n v="237"/>
    <m/>
    <m/>
    <m/>
    <s v="100 W  MARTIN LUTHER KING JR        BL"/>
    <m/>
    <n v="34.011099999999999"/>
    <n v="-118.274"/>
    <n v="0"/>
    <x v="12"/>
  </r>
  <r>
    <n v="201113049"/>
    <d v="2020-08-29T00:00:00"/>
    <x v="30"/>
    <n v="2000"/>
    <n v="11"/>
    <x v="7"/>
    <n v="1115"/>
    <n v="1"/>
    <n v="440"/>
    <s v="THEFT PLAIN - PETTY ($950 &amp; UNDER)"/>
    <s v="0344 1218"/>
    <n v="65"/>
    <s v="M"/>
    <s v="W"/>
    <n v="101"/>
    <s v="STREET"/>
    <m/>
    <m/>
    <s v="IC"/>
    <s v="Invest Cont"/>
    <n v="440"/>
    <m/>
    <m/>
    <m/>
    <s v="COLORADO                     BL"/>
    <s v="MT ROYAL                     DR"/>
    <n v="34.136699999999998"/>
    <n v="-118.2089"/>
    <n v="0"/>
    <x v="12"/>
  </r>
  <r>
    <n v="200716491"/>
    <d v="2020-11-29T00:00:00"/>
    <x v="118"/>
    <n v="600"/>
    <n v="7"/>
    <x v="0"/>
    <n v="783"/>
    <n v="2"/>
    <n v="740"/>
    <s v="VANDALISM - FELONY ($400 &amp; OVER, ALL CHURCH VANDALISMS)"/>
    <s v="0329 1822 1300"/>
    <n v="31"/>
    <s v="F"/>
    <s v="W"/>
    <n v="122"/>
    <s v="VEHICLE, PASSENGER/TRUCK"/>
    <m/>
    <m/>
    <s v="IC"/>
    <s v="Invest Cont"/>
    <n v="740"/>
    <m/>
    <m/>
    <m/>
    <s v="2400 S  RIDGELEY                     DR"/>
    <m/>
    <n v="34.038699999999999"/>
    <n v="-118.35939999999999"/>
    <n v="0"/>
    <x v="12"/>
  </r>
  <r>
    <n v="200406875"/>
    <d v="2020-03-13T00:00:00"/>
    <x v="262"/>
    <n v="1330"/>
    <n v="4"/>
    <x v="4"/>
    <n v="429"/>
    <n v="1"/>
    <n v="236"/>
    <s v="INTIMATE PARTNER - AGGRAVATED ASSAULT"/>
    <s v="2000 1813 0444 0408 0416 0913"/>
    <n v="46"/>
    <s v="F"/>
    <s v="H"/>
    <n v="501"/>
    <s v="SINGLE FAMILY DWELLING"/>
    <n v="400"/>
    <s v="STRONG-ARM (HANDS, FIST, FEET OR BODILY FORCE)"/>
    <s v="AA"/>
    <s v="Adult Arrest"/>
    <n v="236"/>
    <m/>
    <m/>
    <m/>
    <s v="3100    SHEFFIELD                    AV"/>
    <m/>
    <n v="34.081099999999999"/>
    <n v="-118.1614"/>
    <n v="1"/>
    <x v="12"/>
  </r>
  <r>
    <n v="200210961"/>
    <d v="2020-06-04T00:00:00"/>
    <x v="70"/>
    <n v="1700"/>
    <n v="2"/>
    <x v="5"/>
    <n v="247"/>
    <n v="2"/>
    <n v="745"/>
    <s v="VANDALISM - MISDEAMEANOR ($399 OR UNDER)"/>
    <s v="0450 1300 0216 0209 0329 1822"/>
    <n v="21"/>
    <s v="M"/>
    <s v="H"/>
    <n v="122"/>
    <s v="VEHICLE, PASSENGER/TRUCK"/>
    <m/>
    <m/>
    <s v="IC"/>
    <s v="Invest Cont"/>
    <n v="745"/>
    <m/>
    <m/>
    <m/>
    <s v="400 S  UNION                        AV"/>
    <m/>
    <n v="34.059600000000003"/>
    <n v="-118.2701"/>
    <n v="0"/>
    <x v="12"/>
  </r>
  <r>
    <n v="200213008"/>
    <d v="2020-07-25T00:00:00"/>
    <x v="338"/>
    <n v="1215"/>
    <n v="2"/>
    <x v="5"/>
    <n v="256"/>
    <n v="2"/>
    <n v="624"/>
    <s v="BATTERY - SIMPLE ASSAULT"/>
    <s v="2011 0913 1817 1252 0444 0601 2004 2021"/>
    <n v="56"/>
    <s v="F"/>
    <s v="H"/>
    <n v="102"/>
    <s v="SIDEWALK"/>
    <n v="400"/>
    <s v="STRONG-ARM (HANDS, FIST, FEET OR BODILY FORCE)"/>
    <s v="AA"/>
    <s v="Adult Arrest"/>
    <n v="624"/>
    <m/>
    <m/>
    <m/>
    <s v="6TH                          ST"/>
    <s v="BURLINGTON"/>
    <n v="34.058"/>
    <n v="-118.2715"/>
    <n v="1"/>
    <x v="12"/>
  </r>
  <r>
    <n v="200106825"/>
    <d v="2020-02-10T00:00:00"/>
    <x v="1"/>
    <n v="845"/>
    <n v="1"/>
    <x v="1"/>
    <n v="148"/>
    <n v="2"/>
    <n v="624"/>
    <s v="BATTERY - SIMPLE ASSAULT"/>
    <n v="416"/>
    <n v="41"/>
    <s v="F"/>
    <s v="B"/>
    <n v="102"/>
    <s v="SIDEWALK"/>
    <n v="400"/>
    <s v="STRONG-ARM (HANDS, FIST, FEET OR BODILY FORCE)"/>
    <s v="IC"/>
    <s v="Invest Cont"/>
    <n v="624"/>
    <m/>
    <m/>
    <m/>
    <s v="400 S  SAN PEDRO                    ST"/>
    <m/>
    <n v="34.0458"/>
    <n v="-118.24299999999999"/>
    <n v="0"/>
    <x v="12"/>
  </r>
  <r>
    <n v="201011779"/>
    <d v="2020-08-05T00:00:00"/>
    <x v="114"/>
    <n v="30"/>
    <n v="10"/>
    <x v="11"/>
    <n v="1031"/>
    <n v="2"/>
    <n v="956"/>
    <s v="LETTERS, LEWD  -  TELEPHONE CALLS, LEWD"/>
    <s v="1822 1906 0421 0443"/>
    <n v="29"/>
    <s v="M"/>
    <s v="H"/>
    <n v="501"/>
    <s v="SINGLE FAMILY DWELLING"/>
    <m/>
    <m/>
    <s v="IC"/>
    <s v="Invest Cont"/>
    <n v="956"/>
    <m/>
    <m/>
    <m/>
    <s v="VICTORY"/>
    <s v="TAMPA"/>
    <n v="34.186599999999999"/>
    <n v="-118.5535"/>
    <n v="0"/>
    <x v="12"/>
  </r>
  <r>
    <n v="200411135"/>
    <d v="2020-07-25T00:00:00"/>
    <x v="338"/>
    <n v="1"/>
    <n v="4"/>
    <x v="4"/>
    <n v="406"/>
    <n v="2"/>
    <n v="745"/>
    <s v="VANDALISM - MISDEAMEANOR ($399 OR UNDER)"/>
    <s v="0329 0361"/>
    <n v="56"/>
    <s v="M"/>
    <s v="H"/>
    <n v="501"/>
    <s v="SINGLE FAMILY DWELLING"/>
    <n v="500"/>
    <s v="UNKNOWN WEAPON/OTHER WEAPON"/>
    <s v="IC"/>
    <s v="Invest Cont"/>
    <n v="745"/>
    <m/>
    <m/>
    <m/>
    <s v="600    REDFIELD                     AV"/>
    <m/>
    <n v="34.101599999999998"/>
    <n v="-118.18429999999999"/>
    <n v="0"/>
    <x v="12"/>
  </r>
  <r>
    <n v="201212750"/>
    <d v="2020-05-14T00:00:00"/>
    <x v="80"/>
    <n v="120"/>
    <n v="12"/>
    <x v="8"/>
    <n v="1231"/>
    <n v="2"/>
    <n v="626"/>
    <s v="INTIMATE PARTNER - SIMPLE ASSAULT"/>
    <s v="2000 1814 0913 0448 0443"/>
    <n v="44"/>
    <s v="F"/>
    <s v="B"/>
    <n v="502"/>
    <s v="MULTI-UNIT DWELLING (APARTMENT, DUPLEX, ETC)"/>
    <n v="400"/>
    <s v="STRONG-ARM (HANDS, FIST, FEET OR BODILY FORCE)"/>
    <s v="AO"/>
    <s v="Adult Other"/>
    <n v="626"/>
    <m/>
    <m/>
    <m/>
    <s v="4100 W  SLAUSON                      AV"/>
    <m/>
    <n v="33.988900000000001"/>
    <n v="-118.3467"/>
    <n v="0"/>
    <x v="12"/>
  </r>
  <r>
    <n v="200216277"/>
    <d v="2020-10-17T00:00:00"/>
    <x v="211"/>
    <n v="730"/>
    <n v="2"/>
    <x v="5"/>
    <n v="235"/>
    <n v="1"/>
    <n v="510"/>
    <s v="VEHICLE - STOLEN"/>
    <m/>
    <n v="0"/>
    <m/>
    <m/>
    <n v="101"/>
    <s v="STREET"/>
    <m/>
    <m/>
    <s v="IC"/>
    <s v="Invest Cont"/>
    <n v="510"/>
    <m/>
    <m/>
    <m/>
    <s v="2200 W  3RD                          ST"/>
    <m/>
    <n v="34.067700000000002"/>
    <n v="-118.2731"/>
    <n v="0"/>
    <x v="12"/>
  </r>
  <r>
    <n v="200111085"/>
    <d v="2020-04-28T00:00:00"/>
    <x v="179"/>
    <n v="1030"/>
    <n v="1"/>
    <x v="1"/>
    <n v="147"/>
    <n v="1"/>
    <n v="440"/>
    <s v="THEFT PLAIN - PETTY ($950 &amp; UNDER)"/>
    <s v="0913 0344"/>
    <n v="60"/>
    <s v="M"/>
    <s v="B"/>
    <n v="516"/>
    <s v="SINGLE RESIDENCE OCCUPANCY (SRO'S) LOCATIONS"/>
    <m/>
    <m/>
    <s v="IC"/>
    <s v="Invest Cont"/>
    <n v="440"/>
    <m/>
    <m/>
    <m/>
    <s v="400 E  5TH                          ST"/>
    <m/>
    <n v="34.045299999999997"/>
    <n v="-118.2443"/>
    <n v="0"/>
    <x v="12"/>
  </r>
  <r>
    <n v="200909470"/>
    <d v="2020-05-08T00:00:00"/>
    <x v="165"/>
    <n v="700"/>
    <n v="9"/>
    <x v="3"/>
    <n v="989"/>
    <n v="1"/>
    <n v="510"/>
    <s v="VEHICLE - STOLEN"/>
    <m/>
    <n v="0"/>
    <m/>
    <m/>
    <n v="101"/>
    <s v="STREET"/>
    <m/>
    <m/>
    <s v="IC"/>
    <s v="Invest Cont"/>
    <n v="510"/>
    <m/>
    <m/>
    <m/>
    <s v="13800    VALLEY VISTA                 BL"/>
    <m/>
    <n v="34.149299999999997"/>
    <n v="-118.4307"/>
    <n v="0"/>
    <x v="12"/>
  </r>
  <r>
    <n v="200307436"/>
    <d v="2020-02-26T00:00:00"/>
    <x v="324"/>
    <n v="1130"/>
    <n v="3"/>
    <x v="2"/>
    <n v="338"/>
    <n v="1"/>
    <n v="440"/>
    <s v="THEFT PLAIN - PETTY ($950 &amp; UNDER)"/>
    <s v="0344 1251 0397"/>
    <n v="26"/>
    <s v="F"/>
    <s v="H"/>
    <n v="722"/>
    <s v="COLLEGE/JUNIOR COLLEGE/UNIVERSITY"/>
    <m/>
    <m/>
    <s v="IC"/>
    <s v="Invest Cont"/>
    <n v="440"/>
    <m/>
    <m/>
    <m/>
    <s v="3100 S  HOOVER                       ST"/>
    <m/>
    <n v="34.026800000000001"/>
    <n v="-118.28959999999999"/>
    <n v="0"/>
    <x v="12"/>
  </r>
  <r>
    <n v="201112278"/>
    <d v="2020-08-07T00:00:00"/>
    <x v="283"/>
    <n v="1315"/>
    <n v="11"/>
    <x v="7"/>
    <n v="1137"/>
    <n v="2"/>
    <n v="624"/>
    <s v="BATTERY - SIMPLE ASSAULT"/>
    <s v="0400 0416 0913 1817"/>
    <n v="88"/>
    <s v="F"/>
    <s v="W"/>
    <n v="510"/>
    <s v="NURSING/CONVALESCENT/RETIREMENT HOME"/>
    <n v="400"/>
    <s v="STRONG-ARM (HANDS, FIST, FEET OR BODILY FORCE)"/>
    <s v="AO"/>
    <s v="Adult Other"/>
    <n v="624"/>
    <m/>
    <m/>
    <m/>
    <s v="5100    MONTE VISTA                  ST"/>
    <m/>
    <n v="34.110900000000001"/>
    <n v="-118.2016"/>
    <n v="0"/>
    <x v="12"/>
  </r>
  <r>
    <n v="201104839"/>
    <d v="2020-01-21T00:00:00"/>
    <x v="204"/>
    <n v="1800"/>
    <n v="11"/>
    <x v="7"/>
    <n v="1162"/>
    <n v="1"/>
    <n v="210"/>
    <s v="ROBBERY"/>
    <s v="0945 0344 0421 1402 0907 2004 0325"/>
    <n v="0"/>
    <s v="X"/>
    <s v="X"/>
    <n v="301"/>
    <s v="GAS STATION"/>
    <n v="500"/>
    <s v="UNKNOWN WEAPON/OTHER WEAPON"/>
    <s v="AA"/>
    <s v="Adult Arrest"/>
    <n v="210"/>
    <n v="998"/>
    <m/>
    <m/>
    <s v="1600 N  VERMONT                      AV"/>
    <m/>
    <n v="34.100200000000001"/>
    <n v="-118.29179999999999"/>
    <n v="1"/>
    <x v="12"/>
  </r>
  <r>
    <n v="200114870"/>
    <d v="2020-07-15T00:00:00"/>
    <x v="110"/>
    <n v="1000"/>
    <n v="1"/>
    <x v="1"/>
    <n v="163"/>
    <n v="1"/>
    <n v="510"/>
    <s v="VEHICLE - STOLEN"/>
    <m/>
    <n v="0"/>
    <m/>
    <m/>
    <n v="707"/>
    <s v="GARAGE/CARPORT"/>
    <m/>
    <m/>
    <s v="IC"/>
    <s v="Invest Cont"/>
    <n v="510"/>
    <m/>
    <m/>
    <m/>
    <s v="700 S  SPRING                       ST"/>
    <m/>
    <n v="34.043799999999997"/>
    <n v="-118.2547"/>
    <n v="0"/>
    <x v="12"/>
  </r>
  <r>
    <n v="200116924"/>
    <d v="2020-08-25T00:00:00"/>
    <x v="319"/>
    <n v="250"/>
    <n v="1"/>
    <x v="1"/>
    <n v="162"/>
    <n v="1"/>
    <n v="310"/>
    <s v="BURGLARY"/>
    <s v="1420 1609 0321 1822"/>
    <n v="0"/>
    <s v="X"/>
    <s v="X"/>
    <n v="210"/>
    <s v="RESTAURANT/FAST FOOD"/>
    <n v="500"/>
    <s v="UNKNOWN WEAPON/OTHER WEAPON"/>
    <s v="AA"/>
    <s v="Adult Arrest"/>
    <n v="310"/>
    <m/>
    <m/>
    <m/>
    <s v="400 W  8TH                          ST"/>
    <m/>
    <n v="34.044499999999999"/>
    <n v="-118.25579999999999"/>
    <n v="1"/>
    <x v="12"/>
  </r>
  <r>
    <n v="200509715"/>
    <d v="2020-05-20T00:00:00"/>
    <x v="25"/>
    <n v="1305"/>
    <n v="5"/>
    <x v="10"/>
    <n v="526"/>
    <n v="1"/>
    <n v="442"/>
    <s v="SHOPLIFTING - PETTY THEFT ($950 &amp; UNDER)"/>
    <n v="325"/>
    <n v="0"/>
    <s v="X"/>
    <s v="X"/>
    <n v="402"/>
    <s v="MARKET"/>
    <m/>
    <m/>
    <s v="AA"/>
    <s v="Adult Arrest"/>
    <n v="442"/>
    <m/>
    <m/>
    <m/>
    <s v="300 W  ANAHEIM                      ST"/>
    <m/>
    <n v="33.779800000000002"/>
    <n v="-118.2649"/>
    <n v="1"/>
    <x v="12"/>
  </r>
  <r>
    <n v="200219013"/>
    <d v="2020-12-25T00:00:00"/>
    <x v="340"/>
    <n v="1845"/>
    <n v="2"/>
    <x v="5"/>
    <n v="203"/>
    <n v="2"/>
    <n v="740"/>
    <s v="VANDALISM - FELONY ($400 &amp; OVER, ALL CHURCH VANDALISMS)"/>
    <s v="1822 0216 0329"/>
    <n v="0"/>
    <s v="X"/>
    <s v="X"/>
    <n v="210"/>
    <s v="RESTAURANT/FAST FOOD"/>
    <n v="500"/>
    <s v="UNKNOWN WEAPON/OTHER WEAPON"/>
    <s v="IC"/>
    <s v="Invest Cont"/>
    <n v="740"/>
    <m/>
    <m/>
    <m/>
    <s v="800 N  VERMONT                      AV"/>
    <m/>
    <n v="34.085900000000002"/>
    <n v="-118.29170000000001"/>
    <n v="0"/>
    <x v="12"/>
  </r>
  <r>
    <n v="200208604"/>
    <d v="2020-04-05T00:00:00"/>
    <x v="193"/>
    <n v="2045"/>
    <n v="2"/>
    <x v="5"/>
    <n v="216"/>
    <n v="2"/>
    <n v="740"/>
    <s v="VANDALISM - FELONY ($400 &amp; OVER, ALL CHURCH VANDALISMS)"/>
    <s v="0329 0602 1300 1402 2004 0345 0554"/>
    <n v="29"/>
    <s v="F"/>
    <s v="H"/>
    <n v="122"/>
    <s v="VEHICLE, PASSENGER/TRUCK"/>
    <m/>
    <m/>
    <s v="AO"/>
    <s v="Adult Other"/>
    <n v="740"/>
    <n v="998"/>
    <m/>
    <m/>
    <s v="CORONADO"/>
    <s v="PARK VIEW"/>
    <n v="34.073599999999999"/>
    <n v="-118.2713"/>
    <n v="0"/>
    <x v="12"/>
  </r>
  <r>
    <n v="201208602"/>
    <d v="2020-03-06T00:00:00"/>
    <x v="244"/>
    <n v="2100"/>
    <n v="12"/>
    <x v="8"/>
    <n v="1249"/>
    <n v="1"/>
    <n v="330"/>
    <s v="BURGLARY FROM VEHICLE"/>
    <s v="0358 0329 1307 1609 0344"/>
    <n v="55"/>
    <s v="F"/>
    <s v="H"/>
    <n v="101"/>
    <s v="STREET"/>
    <m/>
    <m/>
    <s v="IC"/>
    <s v="Invest Cont"/>
    <n v="330"/>
    <m/>
    <m/>
    <m/>
    <s v="6300 S  FIGUEROA                     ST"/>
    <m/>
    <n v="33.981999999999999"/>
    <n v="-118.28270000000001"/>
    <n v="0"/>
    <x v="12"/>
  </r>
  <r>
    <n v="200815580"/>
    <d v="2020-10-22T00:00:00"/>
    <x v="167"/>
    <n v="1300"/>
    <n v="8"/>
    <x v="12"/>
    <n v="811"/>
    <n v="1"/>
    <n v="310"/>
    <s v="BURGLARY"/>
    <s v="1609 0321 1202 0344 0352 1822"/>
    <n v="67"/>
    <s v="F"/>
    <s v="O"/>
    <n v="501"/>
    <s v="SINGLE FAMILY DWELLING"/>
    <m/>
    <m/>
    <s v="IC"/>
    <s v="Invest Cont"/>
    <n v="310"/>
    <m/>
    <m/>
    <m/>
    <s v="16900 W  SUNSET                       BL"/>
    <m/>
    <n v="34.056100000000001"/>
    <n v="-118.55119999999999"/>
    <n v="0"/>
    <x v="12"/>
  </r>
  <r>
    <n v="200918956"/>
    <d v="2020-12-28T00:00:00"/>
    <x v="34"/>
    <n v="1700"/>
    <n v="9"/>
    <x v="3"/>
    <n v="952"/>
    <n v="1"/>
    <n v="330"/>
    <s v="BURGLARY FROM VEHICLE"/>
    <s v="0344 1822"/>
    <n v="33"/>
    <s v="M"/>
    <s v="H"/>
    <n v="123"/>
    <s v="PARKING UNDERGROUND/BUILDING"/>
    <m/>
    <m/>
    <s v="IC"/>
    <s v="Invest Cont"/>
    <n v="330"/>
    <m/>
    <m/>
    <m/>
    <s v="15300    MAGNOLIA                     BL"/>
    <m/>
    <n v="34.168399999999998"/>
    <n v="-118.4586"/>
    <n v="0"/>
    <x v="12"/>
  </r>
  <r>
    <n v="200212259"/>
    <d v="2020-07-06T00:00:00"/>
    <x v="298"/>
    <n v="1200"/>
    <n v="2"/>
    <x v="5"/>
    <n v="215"/>
    <n v="1"/>
    <n v="230"/>
    <s v="ASSAULT WITH DEADLY WEAPON, AGGRAVATED ASSAULT"/>
    <s v="0400 0913 0319 0334 1817 0329"/>
    <n v="21"/>
    <s v="F"/>
    <s v="H"/>
    <n v="502"/>
    <s v="MULTI-UNIT DWELLING (APARTMENT, DUPLEX, ETC)"/>
    <n v="513"/>
    <s v="STUN GUN"/>
    <s v="AA"/>
    <s v="Adult Arrest"/>
    <n v="230"/>
    <m/>
    <m/>
    <m/>
    <s v="500 N  CORONADO                     ST"/>
    <m/>
    <n v="34.075699999999998"/>
    <n v="-118.2777"/>
    <n v="1"/>
    <x v="12"/>
  </r>
  <r>
    <n v="200320849"/>
    <d v="2020-11-24T00:00:00"/>
    <x v="174"/>
    <n v="1300"/>
    <n v="3"/>
    <x v="2"/>
    <n v="356"/>
    <n v="2"/>
    <n v="624"/>
    <s v="BATTERY - SIMPLE ASSAULT"/>
    <s v="0913 0561 0416 0446"/>
    <n v="49"/>
    <s v="F"/>
    <s v="H"/>
    <n v="502"/>
    <s v="MULTI-UNIT DWELLING (APARTMENT, DUPLEX, ETC)"/>
    <n v="400"/>
    <s v="STRONG-ARM (HANDS, FIST, FEET OR BODILY FORCE)"/>
    <s v="IC"/>
    <s v="Invest Cont"/>
    <n v="624"/>
    <m/>
    <m/>
    <m/>
    <s v="1400 W  35TH                         PL"/>
    <m/>
    <n v="34.023699999999998"/>
    <n v="-118.3002"/>
    <n v="0"/>
    <x v="12"/>
  </r>
  <r>
    <n v="201116830"/>
    <d v="2020-12-21T00:00:00"/>
    <x v="248"/>
    <n v="2215"/>
    <n v="11"/>
    <x v="7"/>
    <n v="1102"/>
    <n v="2"/>
    <n v="745"/>
    <s v="VANDALISM - MISDEAMEANOR ($399 OR UNDER)"/>
    <s v="0329 1822"/>
    <n v="0"/>
    <s v="X"/>
    <s v="X"/>
    <n v="755"/>
    <s v="VETERINARIAN/ANIMAL HOSPITAL"/>
    <m/>
    <m/>
    <s v="IC"/>
    <s v="Invest Cont"/>
    <n v="745"/>
    <m/>
    <m/>
    <m/>
    <s v="4600    COLORADO                     BL"/>
    <m/>
    <n v="34.140799999999999"/>
    <n v="-118.2741"/>
    <n v="0"/>
    <x v="12"/>
  </r>
  <r>
    <n v="200122724"/>
    <d v="2020-12-24T00:00:00"/>
    <x v="181"/>
    <n v="5"/>
    <n v="1"/>
    <x v="1"/>
    <n v="138"/>
    <n v="2"/>
    <n v="745"/>
    <s v="VANDALISM - MISDEAMEANOR ($399 OR UNDER)"/>
    <n v="329"/>
    <n v="0"/>
    <s v="X"/>
    <s v="X"/>
    <n v="725"/>
    <s v="GOVERNMENT FACILITY (FEDERAL,STATE, COUNTY &amp; CITY)"/>
    <m/>
    <m/>
    <s v="IC"/>
    <s v="Invest Cont"/>
    <n v="745"/>
    <m/>
    <m/>
    <m/>
    <s v="200 E  3RD                          ST"/>
    <m/>
    <n v="34.048299999999998"/>
    <n v="-118.2443"/>
    <n v="0"/>
    <x v="12"/>
  </r>
  <r>
    <n v="200112148"/>
    <d v="2020-05-25T00:00:00"/>
    <x v="88"/>
    <n v="1430"/>
    <n v="1"/>
    <x v="1"/>
    <n v="111"/>
    <n v="1"/>
    <n v="236"/>
    <s v="INTIMATE PARTNER - AGGRAVATED ASSAULT"/>
    <s v="1218 0305 2033 1414 0429 2004 0907 2000 0416 0913"/>
    <n v="29"/>
    <s v="F"/>
    <s v="H"/>
    <n v="102"/>
    <s v="SIDEWALK"/>
    <n v="308"/>
    <s v="STICK"/>
    <s v="IC"/>
    <s v="Invest Cont"/>
    <n v="236"/>
    <m/>
    <m/>
    <m/>
    <s v="SPRING                       ST"/>
    <s v="NEW HIGH"/>
    <n v="34.058300000000003"/>
    <n v="-118.23950000000001"/>
    <n v="0"/>
    <x v="12"/>
  </r>
  <r>
    <n v="200810460"/>
    <d v="2020-06-10T00:00:00"/>
    <x v="108"/>
    <n v="2317"/>
    <n v="8"/>
    <x v="12"/>
    <n v="857"/>
    <n v="2"/>
    <n v="745"/>
    <s v="VANDALISM - MISDEAMEANOR ($399 OR UNDER)"/>
    <n v="329"/>
    <n v="39"/>
    <s v="F"/>
    <s v="A"/>
    <n v="103"/>
    <s v="ALLEY"/>
    <m/>
    <m/>
    <s v="IC"/>
    <s v="Invest Cont"/>
    <n v="745"/>
    <m/>
    <m/>
    <m/>
    <s v="1100 S  OAKHURST                     DR"/>
    <m/>
    <n v="34.057099999999998"/>
    <n v="-118.3907"/>
    <n v="0"/>
    <x v="12"/>
  </r>
  <r>
    <n v="200607108"/>
    <d v="2020-02-28T00:00:00"/>
    <x v="72"/>
    <n v="1425"/>
    <n v="6"/>
    <x v="9"/>
    <n v="642"/>
    <n v="2"/>
    <n v="626"/>
    <s v="INTIMATE PARTNER - SIMPLE ASSAULT"/>
    <s v="0400 2000 1814 0448"/>
    <n v="21"/>
    <s v="M"/>
    <s v="H"/>
    <n v="101"/>
    <s v="STREET"/>
    <n v="400"/>
    <s v="STRONG-ARM (HANDS, FIST, FEET OR BODILY FORCE)"/>
    <s v="AO"/>
    <s v="Adult Other"/>
    <n v="626"/>
    <m/>
    <m/>
    <m/>
    <s v="7600 W  HOLLYWOOD                    BL"/>
    <m/>
    <n v="34.101700000000001"/>
    <n v="-118.3553"/>
    <n v="0"/>
    <x v="12"/>
  </r>
  <r>
    <n v="201115929"/>
    <d v="2020-11-20T00:00:00"/>
    <x v="113"/>
    <n v="2150"/>
    <n v="11"/>
    <x v="7"/>
    <n v="1135"/>
    <n v="1"/>
    <n v="210"/>
    <s v="ROBBERY"/>
    <s v="0344 1300 0216 0355 1281 0400 0416 0429"/>
    <n v="22"/>
    <s v="M"/>
    <s v="H"/>
    <n v="101"/>
    <s v="STREET"/>
    <n v="102"/>
    <s v="HAND GUN"/>
    <s v="IC"/>
    <s v="Invest Cont"/>
    <n v="210"/>
    <m/>
    <m/>
    <m/>
    <s v="2500    EL ROSA                      DR"/>
    <m/>
    <n v="34.112900000000003"/>
    <n v="-118.2304"/>
    <n v="0"/>
    <x v="12"/>
  </r>
  <r>
    <n v="201216732"/>
    <d v="2020-07-18T00:00:00"/>
    <x v="264"/>
    <n v="1900"/>
    <n v="12"/>
    <x v="8"/>
    <n v="1263"/>
    <n v="1"/>
    <n v="230"/>
    <s v="ASSAULT WITH DEADLY WEAPON, AGGRAVATED ASSAULT"/>
    <s v="0562 0602 0913 0400 0419 0447"/>
    <n v="68"/>
    <s v="F"/>
    <s v="H"/>
    <n v="501"/>
    <s v="SINGLE FAMILY DWELLING"/>
    <n v="500"/>
    <s v="UNKNOWN WEAPON/OTHER WEAPON"/>
    <s v="AA"/>
    <s v="Adult Arrest"/>
    <n v="230"/>
    <m/>
    <m/>
    <m/>
    <s v="1700 W  84TH                         PL"/>
    <m/>
    <n v="33.961799999999997"/>
    <n v="-118.309"/>
    <n v="1"/>
    <x v="12"/>
  </r>
  <r>
    <n v="201004764"/>
    <d v="2020-01-19T00:00:00"/>
    <x v="45"/>
    <n v="1530"/>
    <n v="10"/>
    <x v="11"/>
    <n v="1008"/>
    <n v="1"/>
    <n v="420"/>
    <s v="THEFT FROM MOTOR VEHICLE - PETTY ($950 &amp; UNDER)"/>
    <s v="0344 0377"/>
    <n v="45"/>
    <s v="M"/>
    <s v="H"/>
    <n v="104"/>
    <s v="DRIVEWAY"/>
    <m/>
    <m/>
    <s v="IC"/>
    <s v="Invest Cont"/>
    <n v="420"/>
    <m/>
    <m/>
    <m/>
    <s v="7300    RUBIO                        AV"/>
    <m/>
    <n v="34.2029"/>
    <n v="-118.4957"/>
    <n v="0"/>
    <x v="12"/>
  </r>
  <r>
    <n v="200415153"/>
    <d v="2020-11-23T00:00:00"/>
    <x v="47"/>
    <n v="100"/>
    <n v="4"/>
    <x v="4"/>
    <n v="426"/>
    <n v="1"/>
    <n v="230"/>
    <s v="ASSAULT WITH DEADLY WEAPON, AGGRAVATED ASSAULT"/>
    <s v="0906 0400"/>
    <n v="19"/>
    <s v="M"/>
    <s v="H"/>
    <n v="101"/>
    <s v="STREET"/>
    <n v="500"/>
    <s v="UNKNOWN WEAPON/OTHER WEAPON"/>
    <s v="IC"/>
    <s v="Invest Cont"/>
    <n v="230"/>
    <m/>
    <m/>
    <m/>
    <s v="CHADWICK"/>
    <s v="TEMPLETON"/>
    <n v="34.084800000000001"/>
    <n v="-118.17"/>
    <n v="0"/>
    <x v="12"/>
  </r>
  <r>
    <n v="201219015"/>
    <d v="2020-08-21T00:00:00"/>
    <x v="144"/>
    <n v="1600"/>
    <n v="12"/>
    <x v="8"/>
    <n v="1255"/>
    <n v="2"/>
    <n v="740"/>
    <s v="VANDALISM - FELONY ($400 &amp; OVER, ALL CHURCH VANDALISMS)"/>
    <s v="1822 0329 2204"/>
    <n v="0"/>
    <s v="X"/>
    <s v="X"/>
    <n v="704"/>
    <s v="ELEMENTARY SCHOOL"/>
    <m/>
    <m/>
    <s v="IC"/>
    <s v="Invest Cont"/>
    <n v="740"/>
    <m/>
    <m/>
    <m/>
    <s v="7500    RAYMOND                      AV"/>
    <m/>
    <n v="33.970999999999997"/>
    <n v="-118.29810000000001"/>
    <n v="0"/>
    <x v="12"/>
  </r>
  <r>
    <n v="200313153"/>
    <d v="2020-06-23T00:00:00"/>
    <x v="255"/>
    <n v="1130"/>
    <n v="3"/>
    <x v="2"/>
    <n v="338"/>
    <n v="1"/>
    <n v="330"/>
    <s v="BURGLARY FROM VEHICLE"/>
    <s v="0344 1612 1300"/>
    <n v="58"/>
    <s v="M"/>
    <s v="B"/>
    <n v="101"/>
    <s v="STREET"/>
    <m/>
    <m/>
    <s v="IC"/>
    <s v="Invest Cont"/>
    <n v="330"/>
    <m/>
    <m/>
    <m/>
    <s v="VERMONT                      AV"/>
    <s v="30TH                         ST"/>
    <n v="34.027799999999999"/>
    <n v="-118.2915"/>
    <n v="0"/>
    <x v="12"/>
  </r>
  <r>
    <n v="200614196"/>
    <d v="2020-08-20T00:00:00"/>
    <x v="337"/>
    <n v="1800"/>
    <n v="6"/>
    <x v="9"/>
    <n v="639"/>
    <n v="1"/>
    <n v="420"/>
    <s v="THEFT FROM MOTOR VEHICLE - PETTY ($950 &amp; UNDER)"/>
    <m/>
    <n v="0"/>
    <m/>
    <m/>
    <n v="101"/>
    <s v="STREET"/>
    <m/>
    <m/>
    <s v="IC"/>
    <s v="Invest Cont"/>
    <n v="420"/>
    <m/>
    <m/>
    <m/>
    <s v="LOMA LINDA                   AV"/>
    <s v="SERRANO                      AV"/>
    <n v="34.103000000000002"/>
    <n v="-118.30719999999999"/>
    <n v="0"/>
    <x v="12"/>
  </r>
  <r>
    <n v="201004709"/>
    <d v="2020-01-18T00:00:00"/>
    <x v="277"/>
    <n v="2100"/>
    <n v="10"/>
    <x v="11"/>
    <n v="1088"/>
    <n v="1"/>
    <n v="310"/>
    <s v="BURGLARY"/>
    <s v="1606 0321 0344 0352 1202"/>
    <n v="63"/>
    <s v="F"/>
    <s v="O"/>
    <n v="501"/>
    <s v="SINGLE FAMILY DWELLING"/>
    <m/>
    <m/>
    <s v="IC"/>
    <s v="Invest Cont"/>
    <n v="310"/>
    <m/>
    <m/>
    <m/>
    <s v="4400    ESTRONDO                     DR"/>
    <m/>
    <n v="34.151499999999999"/>
    <n v="-118.5017"/>
    <n v="0"/>
    <x v="12"/>
  </r>
  <r>
    <n v="201305787"/>
    <d v="2020-02-01T00:00:00"/>
    <x v="169"/>
    <n v="1950"/>
    <n v="13"/>
    <x v="6"/>
    <n v="1309"/>
    <n v="1"/>
    <n v="330"/>
    <s v="BURGLARY FROM VEHICLE"/>
    <s v="1609 0344 1300"/>
    <n v="41"/>
    <s v="M"/>
    <s v="O"/>
    <n v="101"/>
    <s v="STREET"/>
    <m/>
    <m/>
    <s v="IC"/>
    <s v="Invest Cont"/>
    <n v="330"/>
    <m/>
    <m/>
    <m/>
    <s v="VIOLET"/>
    <s v="MATEO"/>
    <n v="34.032600000000002"/>
    <n v="-118.23"/>
    <n v="0"/>
    <x v="12"/>
  </r>
  <r>
    <n v="200711695"/>
    <d v="2020-07-16T00:00:00"/>
    <x v="6"/>
    <n v="1400"/>
    <n v="7"/>
    <x v="0"/>
    <n v="719"/>
    <n v="2"/>
    <n v="624"/>
    <s v="BATTERY - SIMPLE ASSAULT"/>
    <s v="0919 0416 1300"/>
    <n v="60"/>
    <s v="M"/>
    <s v="W"/>
    <n v="101"/>
    <s v="STREET"/>
    <n v="400"/>
    <s v="STRONG-ARM (HANDS, FIST, FEET OR BODILY FORCE)"/>
    <s v="IC"/>
    <s v="Invest Cont"/>
    <n v="624"/>
    <m/>
    <m/>
    <m/>
    <s v="ARDEN"/>
    <s v="BEVERLY                      BL"/>
    <n v="34.0762"/>
    <n v="-118.32599999999999"/>
    <n v="0"/>
    <x v="12"/>
  </r>
  <r>
    <n v="201012798"/>
    <d v="2020-09-06T00:00:00"/>
    <x v="120"/>
    <n v="30"/>
    <n v="10"/>
    <x v="11"/>
    <n v="1003"/>
    <n v="2"/>
    <n v="930"/>
    <s v="CRIMINAL THREATS - NO WEAPON DISPLAYED"/>
    <s v="1912 0421 0422 0913 1823"/>
    <n v="33"/>
    <s v="F"/>
    <s v="W"/>
    <n v="501"/>
    <s v="SINGLE FAMILY DWELLING"/>
    <n v="511"/>
    <s v="VERBAL THREAT"/>
    <s v="AA"/>
    <s v="Adult Arrest"/>
    <n v="930"/>
    <m/>
    <m/>
    <m/>
    <s v="7700    RHEA                         AV"/>
    <m/>
    <n v="34.2102"/>
    <n v="-118.5415"/>
    <n v="1"/>
    <x v="12"/>
  </r>
  <r>
    <n v="200109519"/>
    <d v="2020-03-22T00:00:00"/>
    <x v="146"/>
    <n v="1326"/>
    <n v="1"/>
    <x v="1"/>
    <n v="164"/>
    <n v="2"/>
    <n v="740"/>
    <s v="VANDALISM - FELONY ($400 &amp; OVER, ALL CHURCH VANDALISMS)"/>
    <s v="1414 0329 1822"/>
    <n v="0"/>
    <s v="X"/>
    <s v="X"/>
    <n v="203"/>
    <s v="OTHER BUSINESS"/>
    <n v="500"/>
    <s v="UNKNOWN WEAPON/OTHER WEAPON"/>
    <s v="IC"/>
    <s v="Invest Cont"/>
    <n v="740"/>
    <m/>
    <m/>
    <m/>
    <s v="100 E  7TH                          ST"/>
    <m/>
    <n v="34.044600000000003"/>
    <n v="-118.25069999999999"/>
    <n v="0"/>
    <x v="12"/>
  </r>
  <r>
    <n v="201208645"/>
    <d v="2020-03-02T00:00:00"/>
    <x v="38"/>
    <n v="1330"/>
    <n v="12"/>
    <x v="8"/>
    <n v="1213"/>
    <n v="1"/>
    <n v="442"/>
    <s v="SHOPLIFTING - PETTY THEFT ($950 &amp; UNDER)"/>
    <s v="0342 0344 0325 1822"/>
    <n v="0"/>
    <s v="X"/>
    <s v="X"/>
    <n v="242"/>
    <s v="DISCOUNT STORE (99 CENT,DOLLAR,ETC."/>
    <m/>
    <m/>
    <s v="IC"/>
    <s v="Invest Cont"/>
    <n v="442"/>
    <m/>
    <m/>
    <m/>
    <s v="1900 W  SLAUSON                      AV"/>
    <m/>
    <n v="33.992100000000001"/>
    <n v="-118.3108"/>
    <n v="0"/>
    <x v="12"/>
  </r>
  <r>
    <n v="200716541"/>
    <d v="2020-11-29T00:00:00"/>
    <x v="291"/>
    <n v="1200"/>
    <n v="7"/>
    <x v="0"/>
    <n v="759"/>
    <n v="1"/>
    <n v="330"/>
    <s v="BURGLARY FROM VEHICLE"/>
    <s v="1822 0344 1300 1609"/>
    <n v="22"/>
    <s v="M"/>
    <s v="W"/>
    <n v="101"/>
    <s v="STREET"/>
    <m/>
    <m/>
    <s v="IC"/>
    <s v="Invest Cont"/>
    <n v="330"/>
    <m/>
    <m/>
    <m/>
    <s v="1100    CRENSHAW                     BL"/>
    <m/>
    <n v="34.052700000000002"/>
    <n v="-118.3241"/>
    <n v="0"/>
    <x v="12"/>
  </r>
  <r>
    <n v="200400627"/>
    <d v="2020-02-21T00:00:00"/>
    <x v="277"/>
    <n v="1730"/>
    <n v="4"/>
    <x v="4"/>
    <n v="497"/>
    <n v="2"/>
    <n v="649"/>
    <s v="DOCUMENT FORGERY / STOLEN FELONY"/>
    <s v="0601 1402 0344 0924"/>
    <n v="0"/>
    <s v="M"/>
    <s v="W"/>
    <n v="229"/>
    <s v="CHECK CASHING*"/>
    <m/>
    <m/>
    <s v="IC"/>
    <s v="Invest Cont"/>
    <n v="649"/>
    <n v="998"/>
    <m/>
    <m/>
    <s v="3300 E  OLYMPIC                      BL"/>
    <m/>
    <n v="34.019100000000002"/>
    <n v="-118.2081"/>
    <n v="0"/>
    <x v="12"/>
  </r>
  <r>
    <n v="201216786"/>
    <d v="2020-07-18T00:00:00"/>
    <x v="70"/>
    <n v="400"/>
    <n v="12"/>
    <x v="8"/>
    <n v="1235"/>
    <n v="1"/>
    <n v="815"/>
    <s v="SEXUAL PENETRATION W/FOREIGN OBJECT"/>
    <s v="0913 0400 0444 0448 0500 0507 0512 0515 0342"/>
    <n v="19"/>
    <s v="F"/>
    <s v="H"/>
    <n v="122"/>
    <s v="VEHICLE, PASSENGER/TRUCK"/>
    <n v="400"/>
    <s v="STRONG-ARM (HANDS, FIST, FEET OR BODILY FORCE)"/>
    <s v="AO"/>
    <s v="Adult Other"/>
    <n v="815"/>
    <n v="820"/>
    <m/>
    <m/>
    <s v="1300 W  60TH                         ST"/>
    <m/>
    <n v="33.985900000000001"/>
    <n v="-118.3002"/>
    <n v="0"/>
    <x v="12"/>
  </r>
  <r>
    <n v="200319158"/>
    <d v="2020-10-09T00:00:00"/>
    <x v="88"/>
    <n v="2215"/>
    <n v="3"/>
    <x v="2"/>
    <n v="354"/>
    <n v="2"/>
    <n v="624"/>
    <s v="BATTERY - SIMPLE ASSAULT"/>
    <s v="0913 0360 0342 0419 0448 1259"/>
    <n v="16"/>
    <s v="F"/>
    <s v="H"/>
    <n v="501"/>
    <s v="SINGLE FAMILY DWELLING"/>
    <n v="400"/>
    <s v="STRONG-ARM (HANDS, FIST, FEET OR BODILY FORCE)"/>
    <s v="IC"/>
    <s v="Invest Cont"/>
    <n v="624"/>
    <m/>
    <m/>
    <m/>
    <s v="2100 W  JEFFERSON                    BL"/>
    <m/>
    <n v="34.025500000000001"/>
    <n v="-118.318"/>
    <n v="0"/>
    <x v="12"/>
  </r>
  <r>
    <n v="201217384"/>
    <d v="2020-07-29T00:00:00"/>
    <x v="190"/>
    <n v="615"/>
    <n v="12"/>
    <x v="8"/>
    <n v="1213"/>
    <n v="2"/>
    <n v="930"/>
    <s v="CRIMINAL THREATS - NO WEAPON DISPLAYED"/>
    <s v="1822 0443"/>
    <n v="41"/>
    <s v="M"/>
    <s v="B"/>
    <n v="103"/>
    <s v="ALLEY"/>
    <n v="511"/>
    <s v="VERBAL THREAT"/>
    <s v="AO"/>
    <s v="Adult Other"/>
    <n v="930"/>
    <m/>
    <m/>
    <m/>
    <s v="1900 W  57TH                         ST"/>
    <m/>
    <n v="33.991"/>
    <n v="-118.312"/>
    <n v="0"/>
    <x v="12"/>
  </r>
  <r>
    <n v="200813168"/>
    <d v="2020-08-21T00:00:00"/>
    <x v="144"/>
    <n v="2200"/>
    <n v="8"/>
    <x v="12"/>
    <n v="889"/>
    <n v="1"/>
    <n v="510"/>
    <s v="VEHICLE - STOLEN"/>
    <m/>
    <n v="0"/>
    <m/>
    <m/>
    <n v="101"/>
    <s v="STREET"/>
    <m/>
    <m/>
    <s v="IC"/>
    <s v="Invest Cont"/>
    <n v="510"/>
    <m/>
    <m/>
    <m/>
    <s v="1900 S  CORNING                      ST"/>
    <m/>
    <n v="34.040999999999997"/>
    <n v="-118.3802"/>
    <n v="0"/>
    <x v="12"/>
  </r>
  <r>
    <n v="200811353"/>
    <d v="2020-06-30T00:00:00"/>
    <x v="322"/>
    <n v="2200"/>
    <n v="8"/>
    <x v="12"/>
    <n v="855"/>
    <n v="1"/>
    <n v="480"/>
    <s v="BIKE - STOLEN"/>
    <s v="0344 0346"/>
    <n v="29"/>
    <s v="M"/>
    <s v="C"/>
    <n v="707"/>
    <s v="GARAGE/CARPORT"/>
    <m/>
    <m/>
    <s v="IC"/>
    <s v="Invest Cont"/>
    <n v="480"/>
    <m/>
    <m/>
    <m/>
    <s v="1600    CAMDEN                       AV"/>
    <m/>
    <n v="34.048699999999997"/>
    <n v="-118.4426"/>
    <n v="0"/>
    <x v="12"/>
  </r>
  <r>
    <n v="200114835"/>
    <d v="2020-07-14T00:00:00"/>
    <x v="284"/>
    <n v="2120"/>
    <n v="1"/>
    <x v="1"/>
    <n v="152"/>
    <n v="2"/>
    <n v="624"/>
    <s v="BATTERY - SIMPLE ASSAULT"/>
    <s v="0444 0447 0429 1822"/>
    <n v="32"/>
    <s v="F"/>
    <s v="O"/>
    <n v="210"/>
    <s v="RESTAURANT/FAST FOOD"/>
    <n v="400"/>
    <s v="STRONG-ARM (HANDS, FIST, FEET OR BODILY FORCE)"/>
    <s v="AO"/>
    <s v="Adult Other"/>
    <n v="624"/>
    <m/>
    <m/>
    <m/>
    <s v="800 W  7TH                          ST"/>
    <m/>
    <n v="34.049100000000003"/>
    <n v="-118.25579999999999"/>
    <n v="0"/>
    <x v="12"/>
  </r>
  <r>
    <n v="200310501"/>
    <d v="2020-04-27T00:00:00"/>
    <x v="303"/>
    <n v="1900"/>
    <n v="3"/>
    <x v="2"/>
    <n v="331"/>
    <n v="1"/>
    <n v="510"/>
    <s v="VEHICLE - STOLEN"/>
    <m/>
    <n v="0"/>
    <m/>
    <m/>
    <n v="101"/>
    <s v="STREET"/>
    <m/>
    <m/>
    <s v="IC"/>
    <s v="Invest Cont"/>
    <n v="510"/>
    <m/>
    <m/>
    <m/>
    <s v="2900 S  HARCOURT                     AV"/>
    <m/>
    <n v="34.0274"/>
    <n v="-118.34990000000001"/>
    <n v="0"/>
    <x v="12"/>
  </r>
  <r>
    <n v="200708904"/>
    <d v="2020-05-04T00:00:00"/>
    <x v="180"/>
    <n v="1500"/>
    <n v="7"/>
    <x v="0"/>
    <n v="765"/>
    <n v="2"/>
    <n v="624"/>
    <s v="BATTERY - SIMPLE ASSAULT"/>
    <s v="1309 0400"/>
    <n v="23"/>
    <s v="F"/>
    <s v="H"/>
    <n v="501"/>
    <s v="SINGLE FAMILY DWELLING"/>
    <n v="400"/>
    <s v="STRONG-ARM (HANDS, FIST, FEET OR BODILY FORCE)"/>
    <s v="AA"/>
    <s v="Adult Arrest"/>
    <n v="624"/>
    <m/>
    <m/>
    <m/>
    <s v="1200    KENISTON                     AV"/>
    <m/>
    <n v="34.051200000000001"/>
    <n v="-118.3386"/>
    <n v="1"/>
    <x v="12"/>
  </r>
  <r>
    <n v="201109429"/>
    <d v="2020-05-16T00:00:00"/>
    <x v="280"/>
    <n v="1250"/>
    <n v="11"/>
    <x v="7"/>
    <n v="1124"/>
    <n v="2"/>
    <n v="745"/>
    <s v="VANDALISM - MISDEAMEANOR ($399 OR UNDER)"/>
    <s v="0329 1307 1814 2000"/>
    <n v="43"/>
    <s v="M"/>
    <s v="H"/>
    <n v="108"/>
    <s v="PARKING LOT"/>
    <m/>
    <m/>
    <s v="AO"/>
    <s v="Adult Other"/>
    <n v="745"/>
    <m/>
    <m/>
    <m/>
    <s v="3000 N  SAN FERNANDO                 RD"/>
    <m/>
    <n v="34.113300000000002"/>
    <n v="-118.2443"/>
    <n v="0"/>
    <x v="12"/>
  </r>
  <r>
    <n v="200411816"/>
    <d v="2020-08-17T00:00:00"/>
    <x v="8"/>
    <n v="325"/>
    <n v="4"/>
    <x v="4"/>
    <n v="404"/>
    <n v="2"/>
    <n v="740"/>
    <s v="VANDALISM - FELONY ($400 &amp; OVER, ALL CHURCH VANDALISMS)"/>
    <n v="329"/>
    <n v="0"/>
    <s v="M"/>
    <s v="W"/>
    <n v="502"/>
    <s v="MULTI-UNIT DWELLING (APARTMENT, DUPLEX, ETC)"/>
    <m/>
    <m/>
    <s v="IC"/>
    <s v="Invest Cont"/>
    <n v="740"/>
    <m/>
    <m/>
    <m/>
    <s v="6100    MONTEREY                     RD"/>
    <m/>
    <n v="34.106900000000003"/>
    <n v="-118.18340000000001"/>
    <n v="0"/>
    <x v="12"/>
  </r>
  <r>
    <n v="201007901"/>
    <d v="2020-04-09T00:00:00"/>
    <x v="139"/>
    <n v="1500"/>
    <n v="10"/>
    <x v="11"/>
    <n v="1018"/>
    <n v="1"/>
    <n v="510"/>
    <s v="VEHICLE - STOLEN"/>
    <m/>
    <n v="0"/>
    <m/>
    <m/>
    <n v="101"/>
    <s v="STREET"/>
    <m/>
    <m/>
    <s v="IC"/>
    <s v="Invest Cont"/>
    <n v="510"/>
    <m/>
    <m/>
    <m/>
    <s v="7300    WOODLEY                      AV"/>
    <m/>
    <n v="34.203000000000003"/>
    <n v="-118.4837"/>
    <n v="0"/>
    <x v="12"/>
  </r>
  <r>
    <n v="200918722"/>
    <d v="2020-12-22T00:00:00"/>
    <x v="236"/>
    <n v="800"/>
    <n v="9"/>
    <x v="3"/>
    <n v="946"/>
    <n v="1"/>
    <n v="510"/>
    <s v="VEHICLE - STOLEN"/>
    <m/>
    <n v="0"/>
    <m/>
    <m/>
    <n v="101"/>
    <s v="STREET"/>
    <m/>
    <m/>
    <s v="IC"/>
    <s v="Invest Cont"/>
    <n v="510"/>
    <m/>
    <m/>
    <m/>
    <s v="5500    WOODMAN                      AV"/>
    <m/>
    <n v="34.174500000000002"/>
    <n v="-118.43559999999999"/>
    <n v="0"/>
    <x v="12"/>
  </r>
  <r>
    <n v="201226244"/>
    <d v="2020-12-12T00:00:00"/>
    <x v="341"/>
    <n v="800"/>
    <n v="12"/>
    <x v="8"/>
    <n v="1203"/>
    <n v="1"/>
    <n v="510"/>
    <s v="VEHICLE - STOLEN"/>
    <m/>
    <n v="0"/>
    <m/>
    <m/>
    <n v="101"/>
    <s v="STREET"/>
    <m/>
    <m/>
    <s v="IC"/>
    <s v="Invest Cont"/>
    <n v="510"/>
    <m/>
    <m/>
    <m/>
    <s v="5000 S  WESTERN                      AV"/>
    <m/>
    <n v="33.998199999999997"/>
    <n v="-118.30889999999999"/>
    <n v="0"/>
    <x v="12"/>
  </r>
  <r>
    <n v="200318645"/>
    <d v="2020-10-09T00:00:00"/>
    <x v="95"/>
    <n v="2140"/>
    <n v="3"/>
    <x v="2"/>
    <n v="363"/>
    <n v="2"/>
    <n v="625"/>
    <s v="OTHER ASSAULT"/>
    <s v="1822 0356 1253 0910 2051 0209"/>
    <n v="38"/>
    <s v="F"/>
    <s v="H"/>
    <n v="801"/>
    <s v="MTA BUS"/>
    <n v="500"/>
    <s v="UNKNOWN WEAPON/OTHER WEAPON"/>
    <s v="IC"/>
    <s v="Invest Cont"/>
    <n v="625"/>
    <m/>
    <m/>
    <m/>
    <s v="SANTA ROSALIA"/>
    <s v="HILLCREST"/>
    <n v="34.013800000000003"/>
    <n v="-118.34650000000001"/>
    <n v="0"/>
    <x v="12"/>
  </r>
  <r>
    <n v="200709854"/>
    <d v="2020-06-01T00:00:00"/>
    <x v="14"/>
    <n v="1100"/>
    <n v="7"/>
    <x v="0"/>
    <n v="765"/>
    <n v="1"/>
    <n v="510"/>
    <s v="VEHICLE - STOLEN"/>
    <m/>
    <n v="0"/>
    <m/>
    <m/>
    <n v="101"/>
    <s v="STREET"/>
    <m/>
    <m/>
    <s v="IC"/>
    <s v="Invest Cont"/>
    <n v="510"/>
    <m/>
    <m/>
    <m/>
    <s v="1400    WEST                         BL"/>
    <m/>
    <n v="34.049599999999998"/>
    <n v="-118.3425"/>
    <n v="0"/>
    <x v="12"/>
  </r>
  <r>
    <n v="200113521"/>
    <d v="2020-06-17T00:00:00"/>
    <x v="318"/>
    <n v="218"/>
    <n v="1"/>
    <x v="1"/>
    <n v="139"/>
    <n v="1"/>
    <n v="510"/>
    <s v="VEHICLE - STOLEN"/>
    <m/>
    <n v="0"/>
    <m/>
    <m/>
    <n v="707"/>
    <s v="GARAGE/CARPORT"/>
    <m/>
    <m/>
    <s v="IC"/>
    <s v="Invest Cont"/>
    <n v="510"/>
    <m/>
    <m/>
    <m/>
    <s v="200 S  SANTA FE                     AV"/>
    <m/>
    <n v="34.047199999999997"/>
    <n v="-118.23260000000001"/>
    <n v="0"/>
    <x v="12"/>
  </r>
  <r>
    <n v="200704861"/>
    <d v="2020-01-18T00:00:00"/>
    <x v="45"/>
    <n v="2200"/>
    <n v="7"/>
    <x v="0"/>
    <n v="785"/>
    <n v="2"/>
    <n v="626"/>
    <s v="INTIMATE PARTNER - SIMPLE ASSAULT"/>
    <s v="0400 2002"/>
    <n v="59"/>
    <s v="F"/>
    <s v="B"/>
    <n v="501"/>
    <s v="SINGLE FAMILY DWELLING"/>
    <n v="400"/>
    <s v="STRONG-ARM (HANDS, FIST, FEET OR BODILY FORCE)"/>
    <s v="AO"/>
    <s v="Adult Other"/>
    <n v="626"/>
    <m/>
    <m/>
    <m/>
    <s v="2000 S  RIMPAU                       BL"/>
    <m/>
    <n v="34.038499999999999"/>
    <n v="-118.34399999999999"/>
    <n v="0"/>
    <x v="12"/>
  </r>
  <r>
    <n v="200809276"/>
    <d v="2020-05-10T00:00:00"/>
    <x v="39"/>
    <n v="930"/>
    <n v="8"/>
    <x v="12"/>
    <n v="802"/>
    <n v="1"/>
    <n v="330"/>
    <s v="BURGLARY FROM VEHICLE"/>
    <s v="1822 0344 1210 1612"/>
    <n v="43"/>
    <s v="M"/>
    <s v="W"/>
    <n v="108"/>
    <s v="PARKING LOT"/>
    <m/>
    <m/>
    <s v="IC"/>
    <s v="Invest Cont"/>
    <n v="330"/>
    <m/>
    <m/>
    <m/>
    <s v="TEMESCAL CAN                 RD"/>
    <s v="SUNSET                       BL"/>
    <n v="34.088900000000002"/>
    <n v="-118.5325"/>
    <n v="0"/>
    <x v="12"/>
  </r>
  <r>
    <n v="200717386"/>
    <d v="2020-12-22T00:00:00"/>
    <x v="192"/>
    <n v="400"/>
    <n v="7"/>
    <x v="0"/>
    <n v="734"/>
    <n v="1"/>
    <n v="310"/>
    <s v="BURGLARY"/>
    <s v="1822 1607 0344"/>
    <n v="27"/>
    <s v="F"/>
    <s v="W"/>
    <n v="710"/>
    <s v="OTHER PREMISE"/>
    <m/>
    <m/>
    <s v="IC"/>
    <s v="Invest Cont"/>
    <n v="310"/>
    <m/>
    <m/>
    <m/>
    <s v="300    HAUSER                       BL"/>
    <m/>
    <n v="34.069299999999998"/>
    <n v="-118.351"/>
    <n v="0"/>
    <x v="12"/>
  </r>
  <r>
    <n v="201217768"/>
    <d v="2020-06-30T00:00:00"/>
    <x v="234"/>
    <n v="1150"/>
    <n v="12"/>
    <x v="8"/>
    <n v="1243"/>
    <n v="2"/>
    <n v="354"/>
    <s v="THEFT OF IDENTITY"/>
    <s v="0100 0377"/>
    <n v="62"/>
    <s v="M"/>
    <s v="H"/>
    <n v="501"/>
    <s v="SINGLE FAMILY DWELLING"/>
    <m/>
    <m/>
    <s v="IC"/>
    <s v="Invest Cont"/>
    <n v="354"/>
    <m/>
    <m/>
    <m/>
    <s v="1900 W  65TH                         PL"/>
    <m/>
    <n v="33.979799999999997"/>
    <n v="-118.3134"/>
    <n v="0"/>
    <x v="12"/>
  </r>
  <r>
    <n v="201107515"/>
    <d v="2020-03-19T00:00:00"/>
    <x v="342"/>
    <n v="1630"/>
    <n v="11"/>
    <x v="7"/>
    <n v="1169"/>
    <n v="1"/>
    <n v="510"/>
    <s v="VEHICLE - STOLEN"/>
    <m/>
    <n v="0"/>
    <m/>
    <m/>
    <n v="101"/>
    <s v="STREET"/>
    <m/>
    <m/>
    <s v="IC"/>
    <s v="Invest Cont"/>
    <n v="510"/>
    <m/>
    <m/>
    <m/>
    <s v="200 S  AVENUE 54"/>
    <m/>
    <n v="34.105899999999998"/>
    <n v="-118.19580000000001"/>
    <n v="0"/>
    <x v="12"/>
  </r>
  <r>
    <n v="201216066"/>
    <d v="2020-07-07T00:00:00"/>
    <x v="298"/>
    <n v="2300"/>
    <n v="12"/>
    <x v="8"/>
    <n v="1268"/>
    <n v="2"/>
    <n v="745"/>
    <s v="VANDALISM - MISDEAMEANOR ($399 OR UNDER)"/>
    <s v="1822 0329 1300"/>
    <n v="22"/>
    <s v="F"/>
    <s v="B"/>
    <n v="122"/>
    <s v="VEHICLE, PASSENGER/TRUCK"/>
    <m/>
    <m/>
    <s v="IC"/>
    <s v="Invest Cont"/>
    <n v="745"/>
    <m/>
    <m/>
    <m/>
    <s v="84TH                         ST"/>
    <s v="MAIN                         ST"/>
    <n v="33.963299999999997"/>
    <n v="-118.2739"/>
    <n v="0"/>
    <x v="12"/>
  </r>
  <r>
    <n v="201304405"/>
    <d v="2020-01-08T00:00:00"/>
    <x v="172"/>
    <n v="1720"/>
    <n v="13"/>
    <x v="6"/>
    <n v="1325"/>
    <n v="1"/>
    <n v="761"/>
    <s v="BRANDISH WEAPON"/>
    <s v="1822 1309 0334"/>
    <n v="0"/>
    <s v="M"/>
    <s v="H"/>
    <n v="101"/>
    <s v="STREET"/>
    <n v="109"/>
    <s v="SEMI-AUTOMATIC PISTOL"/>
    <s v="AO"/>
    <s v="Adult Other"/>
    <n v="761"/>
    <m/>
    <m/>
    <m/>
    <s v="CENTRAL                      AV"/>
    <s v="ADAMS                        BL"/>
    <n v="34.018999999999998"/>
    <n v="-118.25490000000001"/>
    <n v="0"/>
    <x v="12"/>
  </r>
  <r>
    <n v="200406332"/>
    <d v="2020-02-29T00:00:00"/>
    <x v="61"/>
    <n v="2100"/>
    <n v="4"/>
    <x v="4"/>
    <n v="411"/>
    <n v="1"/>
    <n v="510"/>
    <s v="VEHICLE - STOLEN"/>
    <m/>
    <n v="0"/>
    <m/>
    <m/>
    <n v="101"/>
    <s v="STREET"/>
    <m/>
    <m/>
    <s v="IC"/>
    <s v="Invest Cont"/>
    <n v="510"/>
    <m/>
    <m/>
    <m/>
    <s v="BROADWAY"/>
    <s v="PASADENA                     AV"/>
    <n v="34.072000000000003"/>
    <n v="-118.2242"/>
    <n v="0"/>
    <x v="12"/>
  </r>
  <r>
    <n v="200410246"/>
    <d v="2020-06-27T00:00:00"/>
    <x v="37"/>
    <n v="915"/>
    <n v="4"/>
    <x v="4"/>
    <n v="421"/>
    <n v="1"/>
    <n v="210"/>
    <s v="ROBBERY"/>
    <s v="0334 0344 0355 2004 1822"/>
    <n v="52"/>
    <s v="F"/>
    <s v="H"/>
    <n v="152"/>
    <s v="UNDERPASS/BRIDGE*"/>
    <n v="207"/>
    <s v="OTHER KNIFE"/>
    <s v="IC"/>
    <s v="Invest Cont"/>
    <n v="210"/>
    <m/>
    <m/>
    <m/>
    <s v="SPRING                       ST"/>
    <s v="BROADWAY"/>
    <n v="34.0717"/>
    <n v="-118.22239999999999"/>
    <n v="0"/>
    <x v="12"/>
  </r>
  <r>
    <n v="200517620"/>
    <d v="2020-12-09T00:00:00"/>
    <x v="164"/>
    <n v="900"/>
    <n v="5"/>
    <x v="10"/>
    <n v="529"/>
    <n v="1"/>
    <n v="510"/>
    <s v="VEHICLE - STOLEN"/>
    <m/>
    <n v="0"/>
    <m/>
    <m/>
    <n v="101"/>
    <s v="STREET"/>
    <m/>
    <m/>
    <s v="IC"/>
    <s v="Invest Cont"/>
    <n v="510"/>
    <m/>
    <m/>
    <m/>
    <s v="ALAMEDA                      ST"/>
    <s v="EUBANK                       AV"/>
    <n v="33.775300000000001"/>
    <n v="-118.2456"/>
    <n v="0"/>
    <x v="12"/>
  </r>
  <r>
    <n v="200618038"/>
    <d v="2020-11-15T00:00:00"/>
    <x v="48"/>
    <n v="650"/>
    <n v="6"/>
    <x v="9"/>
    <n v="649"/>
    <n v="1"/>
    <n v="310"/>
    <s v="BURGLARY"/>
    <s v="1609 0344 0329 1607 1822 0400"/>
    <n v="0"/>
    <s v="X"/>
    <s v="X"/>
    <n v="203"/>
    <s v="OTHER BUSINESS"/>
    <n v="302"/>
    <s v="BLUNT INSTRUMENT"/>
    <s v="IC"/>
    <s v="Invest Cont"/>
    <n v="310"/>
    <m/>
    <m/>
    <m/>
    <s v="5100 W  SUNSET                       BL"/>
    <m/>
    <n v="34.099899999999998"/>
    <n v="-118.3038"/>
    <n v="0"/>
    <x v="12"/>
  </r>
  <r>
    <n v="200414957"/>
    <d v="2020-11-17T00:00:00"/>
    <x v="130"/>
    <n v="1500"/>
    <n v="4"/>
    <x v="4"/>
    <n v="453"/>
    <n v="1"/>
    <n v="420"/>
    <s v="THEFT FROM MOTOR VEHICLE - PETTY ($950 &amp; UNDER)"/>
    <m/>
    <n v="0"/>
    <m/>
    <m/>
    <n v="101"/>
    <s v="STREET"/>
    <m/>
    <m/>
    <s v="IC"/>
    <s v="Invest Cont"/>
    <n v="420"/>
    <m/>
    <m/>
    <m/>
    <s v="ECHANDIA                     ST"/>
    <s v="BRIDGE                       ST"/>
    <n v="34.052700000000002"/>
    <n v="-118.2183"/>
    <n v="0"/>
    <x v="12"/>
  </r>
  <r>
    <n v="200311424"/>
    <d v="2020-05-14T00:00:00"/>
    <x v="80"/>
    <n v="1400"/>
    <n v="3"/>
    <x v="2"/>
    <n v="397"/>
    <n v="2"/>
    <n v="624"/>
    <s v="BATTERY - SIMPLE ASSAULT"/>
    <s v="1810 0416"/>
    <n v="31"/>
    <s v="F"/>
    <s v="H"/>
    <n v="501"/>
    <s v="SINGLE FAMILY DWELLING"/>
    <n v="500"/>
    <s v="UNKNOWN WEAPON/OTHER WEAPON"/>
    <s v="AO"/>
    <s v="Adult Other"/>
    <n v="624"/>
    <m/>
    <m/>
    <m/>
    <s v="1100 W  40TH                         PL"/>
    <m/>
    <n v="34.009900000000002"/>
    <n v="-118.2941"/>
    <n v="0"/>
    <x v="12"/>
  </r>
  <r>
    <n v="201213837"/>
    <d v="2020-05-30T00:00:00"/>
    <x v="299"/>
    <n v="2130"/>
    <n v="12"/>
    <x v="8"/>
    <n v="1215"/>
    <n v="1"/>
    <n v="330"/>
    <s v="BURGLARY FROM VEHICLE"/>
    <s v="1822 0344 0329 1307 0358 1609"/>
    <n v="62"/>
    <s v="F"/>
    <s v="B"/>
    <n v="101"/>
    <s v="STREET"/>
    <m/>
    <m/>
    <s v="IC"/>
    <s v="Invest Cont"/>
    <n v="330"/>
    <m/>
    <m/>
    <m/>
    <s v="53RD"/>
    <s v="VERMONT"/>
    <n v="33.994100000000003"/>
    <n v="-118.2915"/>
    <n v="0"/>
    <x v="12"/>
  </r>
  <r>
    <n v="200312417"/>
    <d v="2020-06-08T00:00:00"/>
    <x v="20"/>
    <n v="1000"/>
    <n v="3"/>
    <x v="2"/>
    <n v="326"/>
    <n v="2"/>
    <n v="624"/>
    <s v="BATTERY - SIMPLE ASSAULT"/>
    <s v="0913 0416 0446 0444 0429 1218"/>
    <n v="55"/>
    <s v="F"/>
    <s v="B"/>
    <n v="102"/>
    <s v="SIDEWALK"/>
    <n v="400"/>
    <s v="STRONG-ARM (HANDS, FIST, FEET OR BODILY FORCE)"/>
    <s v="IC"/>
    <s v="Invest Cont"/>
    <n v="624"/>
    <m/>
    <m/>
    <m/>
    <s v="ADAMS                        BL"/>
    <s v="NORMANDIE                    AV"/>
    <n v="34.032699999999998"/>
    <n v="-118.3002"/>
    <n v="0"/>
    <x v="12"/>
  </r>
  <r>
    <n v="200810164"/>
    <d v="2020-06-01T00:00:00"/>
    <x v="14"/>
    <n v="1200"/>
    <n v="8"/>
    <x v="12"/>
    <n v="835"/>
    <n v="1"/>
    <n v="310"/>
    <s v="BURGLARY"/>
    <s v="1236 1822 0344 1609"/>
    <n v="0"/>
    <s v="X"/>
    <s v="X"/>
    <n v="717"/>
    <s v="HEALTH SPA/GYM"/>
    <m/>
    <m/>
    <s v="IC"/>
    <s v="Invest Cont"/>
    <n v="310"/>
    <m/>
    <m/>
    <m/>
    <s v="2100    WESTWOOD                     BL"/>
    <m/>
    <n v="34.045299999999997"/>
    <n v="-118.4329"/>
    <n v="0"/>
    <x v="12"/>
  </r>
  <r>
    <n v="200213056"/>
    <d v="2020-07-27T00:00:00"/>
    <x v="109"/>
    <n v="245"/>
    <n v="2"/>
    <x v="5"/>
    <n v="245"/>
    <n v="1"/>
    <n v="230"/>
    <s v="ASSAULT WITH DEADLY WEAPON, AGGRAVATED ASSAULT"/>
    <s v="1822 0342 0216 1310 0334 0312 0374 0906"/>
    <n v="36"/>
    <s v="M"/>
    <s v="W"/>
    <n v="101"/>
    <s v="STREET"/>
    <n v="109"/>
    <s v="SEMI-AUTOMATIC PISTOL"/>
    <s v="IC"/>
    <s v="Invest Cont"/>
    <n v="230"/>
    <n v="761"/>
    <m/>
    <m/>
    <s v="ALVARADO"/>
    <s v="7TH                          ST"/>
    <n v="34.056899999999999"/>
    <n v="-118.2765"/>
    <n v="0"/>
    <x v="12"/>
  </r>
  <r>
    <n v="201211089"/>
    <d v="2020-04-17T00:00:00"/>
    <x v="317"/>
    <n v="830"/>
    <n v="12"/>
    <x v="8"/>
    <n v="1256"/>
    <n v="1"/>
    <n v="210"/>
    <s v="ROBBERY"/>
    <s v="1240 0354 0337 0416 0446 0334 0445 1822 2004"/>
    <n v="24"/>
    <s v="M"/>
    <s v="H"/>
    <n v="101"/>
    <s v="STREET"/>
    <n v="219"/>
    <s v="SCREWDRIVER"/>
    <s v="AO"/>
    <s v="Adult Other"/>
    <n v="210"/>
    <m/>
    <m/>
    <m/>
    <s v="73RD                         ST"/>
    <s v="FIGUEROA                     ST"/>
    <n v="33.973700000000001"/>
    <n v="-118.28270000000001"/>
    <n v="0"/>
    <x v="12"/>
  </r>
  <r>
    <n v="200506728"/>
    <d v="2020-03-04T00:00:00"/>
    <x v="216"/>
    <n v="930"/>
    <n v="5"/>
    <x v="10"/>
    <n v="504"/>
    <n v="1"/>
    <n v="236"/>
    <s v="INTIMATE PARTNER - AGGRAVATED ASSAULT"/>
    <s v="1813 1243 0408 0432 2000 1814 0400 0913"/>
    <n v="39"/>
    <s v="F"/>
    <s v="B"/>
    <n v="501"/>
    <s v="SINGLE FAMILY DWELLING"/>
    <n v="400"/>
    <s v="STRONG-ARM (HANDS, FIST, FEET OR BODILY FORCE)"/>
    <s v="AA"/>
    <s v="Adult Arrest"/>
    <n v="236"/>
    <m/>
    <m/>
    <m/>
    <s v="1500 W  207TH                        ST"/>
    <m/>
    <n v="33.8429"/>
    <n v="-118.304"/>
    <n v="1"/>
    <x v="12"/>
  </r>
  <r>
    <n v="201112534"/>
    <d v="2020-08-15T00:00:00"/>
    <x v="190"/>
    <n v="1030"/>
    <n v="11"/>
    <x v="7"/>
    <n v="1123"/>
    <n v="1"/>
    <n v="331"/>
    <s v="THEFT FROM MOTOR VEHICLE - GRAND ($950.01 AND OVER)"/>
    <n v="385"/>
    <n v="68"/>
    <s v="F"/>
    <s v="W"/>
    <n v="101"/>
    <s v="STREET"/>
    <m/>
    <m/>
    <s v="IC"/>
    <s v="Invest Cont"/>
    <n v="331"/>
    <m/>
    <m/>
    <m/>
    <s v="3900    BRUNSWICK                    AV"/>
    <m/>
    <n v="34.122999999999998"/>
    <n v="-118.26390000000001"/>
    <n v="0"/>
    <x v="12"/>
  </r>
  <r>
    <n v="200414493"/>
    <d v="2020-10-31T00:00:00"/>
    <x v="326"/>
    <n v="2047"/>
    <n v="4"/>
    <x v="4"/>
    <n v="402"/>
    <n v="2"/>
    <n v="900"/>
    <s v="VIOLATION OF COURT ORDER"/>
    <n v="2038"/>
    <n v="45"/>
    <s v="F"/>
    <s v="H"/>
    <n v="101"/>
    <s v="STREET"/>
    <m/>
    <m/>
    <s v="IC"/>
    <s v="Invest Cont"/>
    <n v="900"/>
    <m/>
    <m/>
    <m/>
    <s v="LATONA                       RD"/>
    <s v="LATONA                       AV"/>
    <n v="34.091000000000001"/>
    <n v="-118.2003"/>
    <n v="0"/>
    <x v="12"/>
  </r>
  <r>
    <n v="200206520"/>
    <d v="2020-02-20T00:00:00"/>
    <x v="99"/>
    <n v="612"/>
    <n v="2"/>
    <x v="5"/>
    <n v="211"/>
    <n v="1"/>
    <n v="440"/>
    <s v="THEFT PLAIN - PETTY ($950 &amp; UNDER)"/>
    <s v="1265 0349 0216 1822"/>
    <n v="42"/>
    <s v="M"/>
    <s v="B"/>
    <n v="145"/>
    <s v="MAIL BOX"/>
    <m/>
    <m/>
    <s v="IC"/>
    <s v="Invest Cont"/>
    <n v="440"/>
    <m/>
    <m/>
    <m/>
    <s v="600 N  MARIPOSA                     AV"/>
    <m/>
    <n v="34.081299999999999"/>
    <n v="-118.2992"/>
    <n v="0"/>
    <x v="12"/>
  </r>
  <r>
    <n v="200810910"/>
    <d v="2020-06-20T00:00:00"/>
    <x v="339"/>
    <n v="1830"/>
    <n v="8"/>
    <x v="12"/>
    <n v="841"/>
    <n v="1"/>
    <n v="330"/>
    <s v="BURGLARY FROM VEHICLE"/>
    <s v="1822 0344 1306 1606"/>
    <n v="29"/>
    <s v="F"/>
    <s v="W"/>
    <n v="707"/>
    <s v="GARAGE/CARPORT"/>
    <m/>
    <m/>
    <s v="IC"/>
    <s v="Invest Cont"/>
    <n v="330"/>
    <m/>
    <m/>
    <m/>
    <s v="1300 S  CARMELINA                    AV"/>
    <m/>
    <n v="34.040799999999997"/>
    <n v="-118.46850000000001"/>
    <n v="0"/>
    <x v="12"/>
  </r>
  <r>
    <n v="201009886"/>
    <d v="2020-06-11T00:00:00"/>
    <x v="343"/>
    <n v="2100"/>
    <n v="10"/>
    <x v="11"/>
    <n v="1065"/>
    <n v="1"/>
    <n v="330"/>
    <s v="BURGLARY FROM VEHICLE"/>
    <s v="1300 1609 0344 1822 1420 0216 0209 0321 0377 0930"/>
    <n v="46"/>
    <s v="M"/>
    <s v="O"/>
    <n v="123"/>
    <s v="PARKING UNDERGROUND/BUILDING"/>
    <m/>
    <m/>
    <s v="IC"/>
    <s v="Invest Cont"/>
    <n v="330"/>
    <m/>
    <m/>
    <m/>
    <s v="5500    NEWCASTLE                    AV"/>
    <m/>
    <n v="34.170699999999997"/>
    <n v="-118.5244"/>
    <n v="0"/>
    <x v="12"/>
  </r>
  <r>
    <n v="200211951"/>
    <d v="2020-06-29T00:00:00"/>
    <x v="322"/>
    <n v="1745"/>
    <n v="2"/>
    <x v="5"/>
    <n v="257"/>
    <n v="1"/>
    <n v="310"/>
    <s v="BURGLARY"/>
    <s v="0342 0601 0344 1607 0329 0345 1822"/>
    <n v="0"/>
    <s v="X"/>
    <s v="X"/>
    <n v="719"/>
    <s v="MEDICAL/DENTAL OFFICES"/>
    <m/>
    <m/>
    <s v="IC"/>
    <s v="Invest Cont"/>
    <n v="310"/>
    <m/>
    <m/>
    <m/>
    <s v="1500    WILSHIRE                     BL"/>
    <m/>
    <n v="34.054600000000001"/>
    <n v="-118.2684"/>
    <n v="0"/>
    <x v="12"/>
  </r>
  <r>
    <n v="200705108"/>
    <d v="2020-01-24T00:00:00"/>
    <x v="254"/>
    <n v="2015"/>
    <n v="7"/>
    <x v="0"/>
    <n v="735"/>
    <n v="1"/>
    <n v="210"/>
    <s v="ROBBERY"/>
    <s v="0325 0400"/>
    <n v="0"/>
    <s v="M"/>
    <s v="W"/>
    <n v="402"/>
    <s v="MARKET"/>
    <n v="400"/>
    <s v="STRONG-ARM (HANDS, FIST, FEET OR BODILY FORCE)"/>
    <s v="AO"/>
    <s v="Adult Other"/>
    <n v="210"/>
    <m/>
    <m/>
    <m/>
    <s v="5600    WILSHIRE                     BL"/>
    <m/>
    <n v="34.063299999999998"/>
    <n v="-118.3473"/>
    <n v="0"/>
    <x v="12"/>
  </r>
  <r>
    <n v="200406514"/>
    <d v="2020-03-04T00:00:00"/>
    <x v="216"/>
    <n v="2245"/>
    <n v="4"/>
    <x v="4"/>
    <n v="449"/>
    <n v="2"/>
    <n v="624"/>
    <s v="BATTERY - SIMPLE ASSAULT"/>
    <s v="0400 2002"/>
    <n v="28"/>
    <s v="F"/>
    <s v="H"/>
    <n v="501"/>
    <s v="SINGLE FAMILY DWELLING"/>
    <n v="400"/>
    <s v="STRONG-ARM (HANDS, FIST, FEET OR BODILY FORCE)"/>
    <s v="AO"/>
    <s v="Adult Other"/>
    <n v="624"/>
    <m/>
    <m/>
    <m/>
    <s v="2900    MARENGO                      ST"/>
    <m/>
    <n v="34.054499999999997"/>
    <n v="-118.1949"/>
    <n v="0"/>
    <x v="12"/>
  </r>
  <r>
    <n v="200214008"/>
    <d v="2020-08-20T00:00:00"/>
    <x v="306"/>
    <n v="2100"/>
    <n v="2"/>
    <x v="5"/>
    <n v="241"/>
    <n v="1"/>
    <n v="310"/>
    <s v="BURGLARY"/>
    <s v="0601 0344 0397 1605 1822 0202 0209"/>
    <n v="0"/>
    <s v="X"/>
    <s v="X"/>
    <n v="202"/>
    <s v="LIQUOR STORE"/>
    <m/>
    <m/>
    <s v="IC"/>
    <s v="Invest Cont"/>
    <n v="310"/>
    <m/>
    <m/>
    <m/>
    <s v="500 S  OCCIDENTAL                   BL"/>
    <m/>
    <n v="34.066800000000001"/>
    <n v="-118.28279999999999"/>
    <n v="0"/>
    <x v="12"/>
  </r>
  <r>
    <n v="200716081"/>
    <d v="2020-11-17T00:00:00"/>
    <x v="48"/>
    <n v="1200"/>
    <n v="7"/>
    <x v="0"/>
    <n v="764"/>
    <n v="1"/>
    <n v="331"/>
    <s v="THEFT FROM MOTOR VEHICLE - GRAND ($950.01 AND OVER)"/>
    <s v="1300 1601 0344"/>
    <n v="55"/>
    <s v="F"/>
    <s v="W"/>
    <n v="502"/>
    <s v="MULTI-UNIT DWELLING (APARTMENT, DUPLEX, ETC)"/>
    <m/>
    <m/>
    <s v="IC"/>
    <s v="Invest Cont"/>
    <n v="331"/>
    <m/>
    <m/>
    <m/>
    <s v="PICO"/>
    <s v="CLOVERDALE"/>
    <n v="34.048200000000001"/>
    <n v="-118.3515"/>
    <n v="0"/>
    <x v="12"/>
  </r>
  <r>
    <n v="200205078"/>
    <d v="2020-01-23T00:00:00"/>
    <x v="344"/>
    <n v="1335"/>
    <n v="2"/>
    <x v="5"/>
    <n v="221"/>
    <n v="1"/>
    <n v="210"/>
    <s v="ROBBERY"/>
    <s v="0910 0202 1822 0448 0344 0429"/>
    <n v="26"/>
    <s v="F"/>
    <s v="H"/>
    <n v="906"/>
    <s v="MTA - RED LINE - VERMONT/BEVERLY"/>
    <n v="400"/>
    <s v="STRONG-ARM (HANDS, FIST, FEET OR BODILY FORCE)"/>
    <s v="IC"/>
    <s v="Invest Cont"/>
    <n v="210"/>
    <m/>
    <m/>
    <m/>
    <s v="VERMONT                      AV"/>
    <s v="BEVERLY                      BL"/>
    <n v="34.0777"/>
    <n v="-118.29170000000001"/>
    <n v="0"/>
    <x v="12"/>
  </r>
  <r>
    <n v="201010322"/>
    <d v="2020-06-23T00:00:00"/>
    <x v="269"/>
    <n v="200"/>
    <n v="10"/>
    <x v="11"/>
    <n v="1088"/>
    <n v="1"/>
    <n v="121"/>
    <s v="RAPE, FORCIBLE"/>
    <s v="1415 1409 0913 0400 1402 1206 0522 0448"/>
    <n v="27"/>
    <s v="F"/>
    <s v="H"/>
    <n v="501"/>
    <s v="SINGLE FAMILY DWELLING"/>
    <n v="400"/>
    <s v="STRONG-ARM (HANDS, FIST, FEET OR BODILY FORCE)"/>
    <s v="AO"/>
    <s v="Adult Other"/>
    <n v="121"/>
    <m/>
    <m/>
    <m/>
    <s v="4500    ESTRONDO                     DR"/>
    <m/>
    <n v="34.1526"/>
    <n v="-118.5013"/>
    <n v="0"/>
    <x v="12"/>
  </r>
  <r>
    <n v="201216525"/>
    <d v="2020-07-14T00:00:00"/>
    <x v="284"/>
    <n v="1630"/>
    <n v="12"/>
    <x v="8"/>
    <n v="1256"/>
    <n v="1"/>
    <n v="236"/>
    <s v="INTIMATE PARTNER - AGGRAVATED ASSAULT"/>
    <s v="2000 0913 1814 0345 0444 0408 0417 0344 2004"/>
    <n v="33"/>
    <s v="F"/>
    <s v="B"/>
    <n v="102"/>
    <s v="SIDEWALK"/>
    <n v="400"/>
    <s v="STRONG-ARM (HANDS, FIST, FEET OR BODILY FORCE)"/>
    <s v="AO"/>
    <s v="Adult Other"/>
    <n v="236"/>
    <m/>
    <m/>
    <m/>
    <s v="S  HOOVER                       ST"/>
    <s v="W  76TH                         ST"/>
    <n v="33.970799999999997"/>
    <n v="-118.2871"/>
    <n v="0"/>
    <x v="12"/>
  </r>
  <r>
    <n v="200312475"/>
    <d v="2020-06-09T00:00:00"/>
    <x v="108"/>
    <n v="1145"/>
    <n v="3"/>
    <x v="2"/>
    <n v="357"/>
    <n v="2"/>
    <n v="745"/>
    <s v="VANDALISM - MISDEAMEANOR ($399 OR UNDER)"/>
    <s v="0329 0910 1300 0373 1822 0104"/>
    <n v="19"/>
    <s v="X"/>
    <s v="X"/>
    <n v="122"/>
    <s v="VEHICLE, PASSENGER/TRUCK"/>
    <m/>
    <m/>
    <s v="IC"/>
    <s v="Invest Cont"/>
    <n v="745"/>
    <m/>
    <m/>
    <m/>
    <s v="VERMONT                      AV"/>
    <s v="EXPOSITION                   BL"/>
    <n v="34.0184"/>
    <n v="-118.2915"/>
    <n v="0"/>
    <x v="12"/>
  </r>
  <r>
    <n v="201208493"/>
    <d v="2020-03-03T00:00:00"/>
    <x v="301"/>
    <n v="1100"/>
    <n v="12"/>
    <x v="8"/>
    <n v="1283"/>
    <n v="2"/>
    <n v="740"/>
    <s v="VANDALISM - FELONY ($400 &amp; OVER, ALL CHURCH VANDALISMS)"/>
    <s v="0329 1822"/>
    <n v="51"/>
    <s v="F"/>
    <s v="B"/>
    <n v="501"/>
    <s v="SINGLE FAMILY DWELLING"/>
    <m/>
    <m/>
    <s v="IC"/>
    <s v="Invest Cont"/>
    <n v="740"/>
    <m/>
    <m/>
    <m/>
    <s v="10200 S  HOBART                       BL"/>
    <m/>
    <n v="33.944000000000003"/>
    <n v="-118.3079"/>
    <n v="0"/>
    <x v="12"/>
  </r>
  <r>
    <n v="200915974"/>
    <d v="2020-10-16T00:00:00"/>
    <x v="107"/>
    <n v="2150"/>
    <n v="9"/>
    <x v="3"/>
    <n v="909"/>
    <n v="2"/>
    <n v="626"/>
    <s v="INTIMATE PARTNER - SIMPLE ASSAULT"/>
    <s v="2000 1813 0419"/>
    <n v="50"/>
    <s v="F"/>
    <s v="H"/>
    <n v="502"/>
    <s v="MULTI-UNIT DWELLING (APARTMENT, DUPLEX, ETC)"/>
    <n v="400"/>
    <s v="STRONG-ARM (HANDS, FIST, FEET OR BODILY FORCE)"/>
    <s v="IC"/>
    <s v="Invest Cont"/>
    <n v="626"/>
    <m/>
    <m/>
    <m/>
    <s v="7400    WOODMAN                      AV"/>
    <m/>
    <n v="34.204799999999999"/>
    <n v="-118.4312"/>
    <n v="0"/>
    <x v="12"/>
  </r>
  <r>
    <n v="200404677"/>
    <d v="2020-01-18T00:00:00"/>
    <x v="45"/>
    <n v="1215"/>
    <n v="4"/>
    <x v="4"/>
    <n v="412"/>
    <n v="2"/>
    <n v="901"/>
    <s v="VIOLATION OF RESTRAINING ORDER"/>
    <s v="0913 2038 0554"/>
    <n v="35"/>
    <s v="F"/>
    <s v="H"/>
    <n v="502"/>
    <s v="MULTI-UNIT DWELLING (APARTMENT, DUPLEX, ETC)"/>
    <m/>
    <m/>
    <s v="AA"/>
    <s v="Adult Arrest"/>
    <n v="901"/>
    <m/>
    <m/>
    <m/>
    <s v="2300    HUMBOLDT                     ST"/>
    <m/>
    <n v="34.078800000000001"/>
    <n v="-118.2197"/>
    <n v="1"/>
    <x v="12"/>
  </r>
  <r>
    <n v="200112811"/>
    <d v="2020-06-03T00:00:00"/>
    <x v="299"/>
    <n v="1800"/>
    <n v="1"/>
    <x v="1"/>
    <n v="185"/>
    <n v="1"/>
    <n v="310"/>
    <s v="BURGLARY"/>
    <s v="1602 0329 0344 0397 1822 0352 0325 0375 1414 1420"/>
    <n v="0"/>
    <s v="X"/>
    <s v="X"/>
    <n v="203"/>
    <s v="OTHER BUSINESS"/>
    <n v="500"/>
    <s v="UNKNOWN WEAPON/OTHER WEAPON"/>
    <s v="IC"/>
    <s v="Invest Cont"/>
    <n v="310"/>
    <m/>
    <m/>
    <m/>
    <s v="1200    MAPLE                        AV"/>
    <m/>
    <n v="34.038800000000002"/>
    <n v="-118.2574"/>
    <n v="0"/>
    <x v="12"/>
  </r>
  <r>
    <n v="200715540"/>
    <d v="2020-11-01T00:00:00"/>
    <x v="345"/>
    <n v="1010"/>
    <n v="7"/>
    <x v="0"/>
    <n v="783"/>
    <n v="1"/>
    <n v="230"/>
    <s v="ASSAULT WITH DEADLY WEAPON, AGGRAVATED ASSAULT"/>
    <s v="1822 0447 0416 2004"/>
    <n v="55"/>
    <s v="F"/>
    <s v="B"/>
    <n v="101"/>
    <s v="STREET"/>
    <n v="306"/>
    <s v="ROCK/THROWN OBJECT"/>
    <s v="AA"/>
    <s v="Adult Arrest"/>
    <n v="230"/>
    <m/>
    <m/>
    <m/>
    <s v="BURNSIDE                     AV"/>
    <s v="BANGOR                       ST"/>
    <n v="34.037599999999998"/>
    <n v="-118.35850000000001"/>
    <n v="1"/>
    <x v="12"/>
  </r>
  <r>
    <n v="200812886"/>
    <d v="2020-08-12T00:00:00"/>
    <x v="89"/>
    <n v="2000"/>
    <n v="8"/>
    <x v="12"/>
    <n v="802"/>
    <n v="1"/>
    <n v="331"/>
    <s v="THEFT FROM MOTOR VEHICLE - GRAND ($950.01 AND OVER)"/>
    <s v="0358 0385 0344 0346"/>
    <n v="59"/>
    <s v="M"/>
    <s v="W"/>
    <n v="501"/>
    <s v="SINGLE FAMILY DWELLING"/>
    <m/>
    <m/>
    <s v="AO"/>
    <s v="Adult Other"/>
    <n v="331"/>
    <m/>
    <m/>
    <m/>
    <s v="1000    KAGAWA                       ST"/>
    <m/>
    <n v="34.047800000000002"/>
    <n v="-118.5181"/>
    <n v="0"/>
    <x v="12"/>
  </r>
  <r>
    <n v="200607298"/>
    <d v="2020-03-03T00:00:00"/>
    <x v="38"/>
    <n v="900"/>
    <n v="6"/>
    <x v="9"/>
    <n v="621"/>
    <n v="1"/>
    <n v="341"/>
    <s v="THEFT-GRAND ($950.01 &amp; OVER)EXCPT,GUNS,FOWL,LIVESTK,PROD"/>
    <s v="0344 0352 1601 1606"/>
    <n v="38"/>
    <s v="M"/>
    <s v="W"/>
    <n v="501"/>
    <s v="SINGLE FAMILY DWELLING"/>
    <m/>
    <m/>
    <s v="IC"/>
    <s v="Invest Cont"/>
    <n v="341"/>
    <m/>
    <m/>
    <m/>
    <s v="8800    WONDERLAND                   AV"/>
    <m/>
    <n v="34.117100000000001"/>
    <n v="-118.3843"/>
    <n v="0"/>
    <x v="12"/>
  </r>
  <r>
    <n v="200510510"/>
    <d v="2020-06-11T00:00:00"/>
    <x v="79"/>
    <n v="1745"/>
    <n v="5"/>
    <x v="10"/>
    <n v="511"/>
    <n v="2"/>
    <n v="437"/>
    <s v="RESISTING ARREST"/>
    <s v="1212 0917 0444 0319 0417 0429"/>
    <n v="0"/>
    <s v="X"/>
    <s v="X"/>
    <n v="104"/>
    <s v="DRIVEWAY"/>
    <n v="400"/>
    <s v="STRONG-ARM (HANDS, FIST, FEET OR BODILY FORCE)"/>
    <s v="AA"/>
    <s v="Adult Arrest"/>
    <n v="437"/>
    <m/>
    <m/>
    <m/>
    <s v="1600    257TH                        ST"/>
    <m/>
    <n v="33.790500000000002"/>
    <n v="-118.3075"/>
    <n v="1"/>
    <x v="12"/>
  </r>
  <r>
    <n v="201107274"/>
    <d v="2020-03-13T00:00:00"/>
    <x v="71"/>
    <n v="2200"/>
    <n v="11"/>
    <x v="7"/>
    <n v="1148"/>
    <n v="1"/>
    <n v="330"/>
    <s v="BURGLARY FROM VEHICLE"/>
    <n v="344"/>
    <n v="36"/>
    <s v="M"/>
    <s v="W"/>
    <n v="101"/>
    <s v="STREET"/>
    <m/>
    <m/>
    <s v="IC"/>
    <s v="Invest Cont"/>
    <n v="330"/>
    <m/>
    <m/>
    <m/>
    <s v="AVENUE 50"/>
    <s v="ELDRED"/>
    <n v="34.1098"/>
    <n v="-118.2056"/>
    <n v="0"/>
    <x v="12"/>
  </r>
  <r>
    <n v="200504784"/>
    <d v="2020-01-19T00:00:00"/>
    <x v="230"/>
    <n v="115"/>
    <n v="5"/>
    <x v="10"/>
    <n v="585"/>
    <n v="1"/>
    <n v="236"/>
    <s v="INTIMATE PARTNER - AGGRAVATED ASSAULT"/>
    <s v="0408 1813 0305 0429 2000 0444 1814 0913"/>
    <n v="48"/>
    <s v="M"/>
    <s v="H"/>
    <n v="502"/>
    <s v="MULTI-UNIT DWELLING (APARTMENT, DUPLEX, ETC)"/>
    <n v="400"/>
    <s v="STRONG-ARM (HANDS, FIST, FEET OR BODILY FORCE)"/>
    <s v="AA"/>
    <s v="Adult Arrest"/>
    <n v="236"/>
    <m/>
    <m/>
    <m/>
    <s v="500 W  18TH                         ST"/>
    <m/>
    <n v="33.724299999999999"/>
    <n v="-118.2963"/>
    <n v="1"/>
    <x v="12"/>
  </r>
  <r>
    <n v="200515196"/>
    <d v="2020-10-12T00:00:00"/>
    <x v="215"/>
    <n v="1900"/>
    <n v="5"/>
    <x v="10"/>
    <n v="513"/>
    <n v="1"/>
    <n v="230"/>
    <s v="ASSAULT WITH DEADLY WEAPON, AGGRAVATED ASSAULT"/>
    <s v="0416 0411 0913 0334 0445 0342"/>
    <n v="39"/>
    <s v="F"/>
    <s v="H"/>
    <n v="101"/>
    <s v="STREET"/>
    <n v="223"/>
    <s v="UNKNOWN TYPE CUTTING INSTRUMENT"/>
    <s v="IC"/>
    <s v="Invest Cont"/>
    <n v="230"/>
    <m/>
    <m/>
    <m/>
    <s v="251ST"/>
    <s v="FRAMPTON"/>
    <n v="33.786200000000001"/>
    <n v="-118.2908"/>
    <n v="0"/>
    <x v="12"/>
  </r>
  <r>
    <n v="200215434"/>
    <d v="2020-09-25T00:00:00"/>
    <x v="16"/>
    <n v="900"/>
    <n v="2"/>
    <x v="5"/>
    <n v="249"/>
    <n v="2"/>
    <n v="626"/>
    <s v="INTIMATE PARTNER - SIMPLE ASSAULT"/>
    <s v="0913 2000 1814 0400 0416 0446 0429"/>
    <n v="34"/>
    <s v="F"/>
    <s v="B"/>
    <n v="502"/>
    <s v="MULTI-UNIT DWELLING (APARTMENT, DUPLEX, ETC)"/>
    <n v="400"/>
    <s v="STRONG-ARM (HANDS, FIST, FEET OR BODILY FORCE)"/>
    <s v="AO"/>
    <s v="Adult Other"/>
    <n v="626"/>
    <m/>
    <m/>
    <m/>
    <s v="1000    WILSHIRE                     BL"/>
    <m/>
    <n v="34.051900000000003"/>
    <n v="-118.2624"/>
    <n v="0"/>
    <x v="12"/>
  </r>
  <r>
    <n v="200215063"/>
    <d v="2020-09-16T00:00:00"/>
    <x v="346"/>
    <n v="1800"/>
    <n v="2"/>
    <x v="5"/>
    <n v="204"/>
    <n v="1"/>
    <n v="510"/>
    <s v="VEHICLE - STOLEN"/>
    <m/>
    <n v="0"/>
    <m/>
    <m/>
    <n v="101"/>
    <s v="STREET"/>
    <m/>
    <m/>
    <s v="IC"/>
    <s v="Invest Cont"/>
    <n v="510"/>
    <m/>
    <m/>
    <m/>
    <s v="1000    HYPERION                     AV"/>
    <m/>
    <n v="34.090000000000003"/>
    <n v="-118.2807"/>
    <n v="0"/>
    <x v="12"/>
  </r>
  <r>
    <n v="200515050"/>
    <d v="2020-10-09T00:00:00"/>
    <x v="91"/>
    <n v="1200"/>
    <n v="5"/>
    <x v="10"/>
    <n v="517"/>
    <n v="2"/>
    <n v="354"/>
    <s v="THEFT OF IDENTITY"/>
    <n v="1822"/>
    <n v="60"/>
    <s v="M"/>
    <s v="H"/>
    <n v="501"/>
    <s v="SINGLE FAMILY DWELLING"/>
    <m/>
    <m/>
    <s v="IC"/>
    <s v="Invest Cont"/>
    <n v="354"/>
    <m/>
    <m/>
    <m/>
    <s v="1000    CARY                         AV"/>
    <m/>
    <n v="33.783000000000001"/>
    <n v="-118.2572"/>
    <n v="0"/>
    <x v="12"/>
  </r>
  <r>
    <n v="201000810"/>
    <d v="2020-08-14T00:00:00"/>
    <x v="347"/>
    <n v="1950"/>
    <n v="10"/>
    <x v="11"/>
    <n v="1043"/>
    <n v="2"/>
    <n v="888"/>
    <s v="TRESPASSING"/>
    <s v="2004 1822 1266 1420 1402 2028"/>
    <n v="0"/>
    <s v="M"/>
    <s v="O"/>
    <n v="502"/>
    <s v="MULTI-UNIT DWELLING (APARTMENT, DUPLEX, ETC)"/>
    <m/>
    <m/>
    <s v="AA"/>
    <s v="Adult Arrest"/>
    <n v="888"/>
    <m/>
    <m/>
    <m/>
    <s v="18600    HATTERAS                     ST"/>
    <m/>
    <n v="34.177199999999999"/>
    <n v="-118.5395"/>
    <n v="1"/>
    <x v="12"/>
  </r>
  <r>
    <n v="200506070"/>
    <d v="2020-02-18T00:00:00"/>
    <x v="348"/>
    <n v="1600"/>
    <n v="5"/>
    <x v="10"/>
    <n v="509"/>
    <n v="1"/>
    <n v="480"/>
    <s v="BIKE - STOLEN"/>
    <s v="0344 0397"/>
    <n v="32"/>
    <s v="F"/>
    <s v="A"/>
    <n v="108"/>
    <s v="PARKING LOT"/>
    <m/>
    <m/>
    <s v="IC"/>
    <s v="Invest Cont"/>
    <n v="480"/>
    <m/>
    <m/>
    <m/>
    <s v="24900    FRAMPTON                     AV"/>
    <m/>
    <n v="33.801600000000001"/>
    <n v="-118.30419999999999"/>
    <n v="0"/>
    <x v="12"/>
  </r>
  <r>
    <n v="200217941"/>
    <d v="2020-11-28T00:00:00"/>
    <x v="289"/>
    <n v="1615"/>
    <n v="2"/>
    <x v="5"/>
    <n v="249"/>
    <n v="2"/>
    <n v="624"/>
    <s v="BATTERY - SIMPLE ASSAULT"/>
    <s v="0447 0209 1278 1310 1822"/>
    <n v="56"/>
    <s v="M"/>
    <s v="O"/>
    <n v="101"/>
    <s v="STREET"/>
    <n v="500"/>
    <s v="UNKNOWN WEAPON/OTHER WEAPON"/>
    <s v="IC"/>
    <s v="Invest Cont"/>
    <n v="624"/>
    <m/>
    <m/>
    <m/>
    <s v="600    ST PAUL                      AV"/>
    <m/>
    <n v="34.054200000000002"/>
    <n v="-118.2611"/>
    <n v="0"/>
    <x v="12"/>
  </r>
  <r>
    <n v="200408689"/>
    <d v="2020-05-10T00:00:00"/>
    <x v="296"/>
    <n v="1900"/>
    <n v="4"/>
    <x v="4"/>
    <n v="427"/>
    <n v="1"/>
    <n v="310"/>
    <s v="BURGLARY"/>
    <s v="1606 0344"/>
    <n v="51"/>
    <s v="F"/>
    <s v="O"/>
    <n v="504"/>
    <s v="OTHER RESIDENCE"/>
    <m/>
    <m/>
    <s v="IC"/>
    <s v="Invest Cont"/>
    <n v="310"/>
    <m/>
    <m/>
    <m/>
    <s v="4400    BOWMAN                       BL"/>
    <m/>
    <n v="34.079599999999999"/>
    <n v="-118.1879"/>
    <n v="0"/>
    <x v="12"/>
  </r>
  <r>
    <n v="200816372"/>
    <d v="2020-11-12T00:00:00"/>
    <x v="55"/>
    <n v="2055"/>
    <n v="8"/>
    <x v="12"/>
    <n v="835"/>
    <n v="2"/>
    <n v="930"/>
    <s v="CRIMINAL THREATS - NO WEAPON DISPLAYED"/>
    <s v="0421 1822 2004"/>
    <n v="18"/>
    <s v="M"/>
    <s v="H"/>
    <n v="203"/>
    <s v="OTHER BUSINESS"/>
    <n v="511"/>
    <s v="VERBAL THREAT"/>
    <s v="IC"/>
    <s v="Invest Cont"/>
    <n v="930"/>
    <m/>
    <m/>
    <m/>
    <s v="1800 S  BENTLEY                      AV"/>
    <m/>
    <n v="34.046199999999999"/>
    <n v="-118.4418"/>
    <n v="0"/>
    <x v="12"/>
  </r>
  <r>
    <n v="200913459"/>
    <d v="2020-08-13T00:00:00"/>
    <x v="74"/>
    <n v="1730"/>
    <n v="9"/>
    <x v="3"/>
    <n v="937"/>
    <n v="2"/>
    <n v="664"/>
    <s v="BUNCO, PETTY THEFT"/>
    <s v="0344 0800 1822"/>
    <n v="50"/>
    <s v="M"/>
    <s v="H"/>
    <n v="119"/>
    <s v="PORCH, RESIDENTIAL"/>
    <m/>
    <m/>
    <s v="IC"/>
    <s v="Invest Cont"/>
    <n v="664"/>
    <m/>
    <m/>
    <m/>
    <s v="13900    BESSEMER                     ST"/>
    <m/>
    <n v="34.181199999999997"/>
    <n v="-118.43559999999999"/>
    <n v="0"/>
    <x v="12"/>
  </r>
  <r>
    <n v="200515571"/>
    <d v="2020-10-20T00:00:00"/>
    <x v="336"/>
    <n v="1445"/>
    <n v="5"/>
    <x v="10"/>
    <n v="521"/>
    <n v="1"/>
    <n v="470"/>
    <s v="TILL TAP - GRAND THEFT ($950.01 &amp; OVER)"/>
    <s v="0315 0344 1236 0325 0352 1221 0104 0202 0380"/>
    <n v="0"/>
    <s v="M"/>
    <s v="O"/>
    <n v="203"/>
    <s v="OTHER BUSINESS"/>
    <m/>
    <m/>
    <s v="IC"/>
    <s v="Invest Cont"/>
    <n v="470"/>
    <m/>
    <m/>
    <m/>
    <s v="2100 N  GAFFEY                       ST"/>
    <m/>
    <n v="33.7639"/>
    <n v="-118.29340000000001"/>
    <n v="0"/>
    <x v="12"/>
  </r>
  <r>
    <n v="200115917"/>
    <d v="2020-08-06T00:00:00"/>
    <x v="115"/>
    <n v="615"/>
    <n v="1"/>
    <x v="1"/>
    <n v="119"/>
    <n v="2"/>
    <n v="624"/>
    <s v="BATTERY - SIMPLE ASSAULT"/>
    <s v="0910 0416 1266 0917 2004"/>
    <n v="56"/>
    <s v="M"/>
    <s v="B"/>
    <n v="834"/>
    <s v="LA UNION STATION (NOT LINE SPECIFIC)"/>
    <n v="400"/>
    <s v="STRONG-ARM (HANDS, FIST, FEET OR BODILY FORCE)"/>
    <s v="IC"/>
    <s v="Invest Cont"/>
    <n v="624"/>
    <m/>
    <m/>
    <m/>
    <s v="800 N  VIGNES                       ST"/>
    <m/>
    <n v="34.055900000000001"/>
    <n v="-118.232"/>
    <n v="0"/>
    <x v="12"/>
  </r>
  <r>
    <n v="201106428"/>
    <d v="2020-02-24T00:00:00"/>
    <x v="323"/>
    <n v="1145"/>
    <n v="11"/>
    <x v="7"/>
    <n v="1141"/>
    <n v="2"/>
    <n v="354"/>
    <s v="THEFT OF IDENTITY"/>
    <s v="0929 1822"/>
    <n v="32"/>
    <s v="M"/>
    <s v="B"/>
    <n v="501"/>
    <s v="SINGLE FAMILY DWELLING"/>
    <m/>
    <m/>
    <s v="IC"/>
    <s v="Invest Cont"/>
    <n v="354"/>
    <m/>
    <m/>
    <m/>
    <s v="1700 N  KENMORE                      AV"/>
    <m/>
    <n v="34.101799999999997"/>
    <n v="-118.2972"/>
    <n v="0"/>
    <x v="12"/>
  </r>
  <r>
    <n v="201218494"/>
    <d v="2020-08-13T00:00:00"/>
    <x v="217"/>
    <n v="2050"/>
    <n v="12"/>
    <x v="8"/>
    <n v="1213"/>
    <n v="2"/>
    <n v="930"/>
    <s v="CRIMINAL THREATS - NO WEAPON DISPLAYED"/>
    <s v="0913 0400 0443 1814"/>
    <n v="35"/>
    <s v="M"/>
    <s v="B"/>
    <n v="501"/>
    <s v="SINGLE FAMILY DWELLING"/>
    <n v="511"/>
    <s v="VERBAL THREAT"/>
    <s v="IC"/>
    <s v="Invest Cont"/>
    <n v="930"/>
    <m/>
    <m/>
    <m/>
    <s v="5500 S  MANHATTAN                    PL"/>
    <m/>
    <n v="33.991599999999998"/>
    <n v="-118.31019999999999"/>
    <n v="0"/>
    <x v="12"/>
  </r>
  <r>
    <n v="200318863"/>
    <d v="2020-10-14T00:00:00"/>
    <x v="349"/>
    <n v="1630"/>
    <n v="3"/>
    <x v="2"/>
    <n v="397"/>
    <n v="2"/>
    <n v="624"/>
    <s v="BATTERY - SIMPLE ASSAULT"/>
    <s v="1822 0416 0446 1202"/>
    <n v="60"/>
    <s v="M"/>
    <s v="B"/>
    <n v="301"/>
    <s v="GAS STATION"/>
    <n v="400"/>
    <s v="STRONG-ARM (HANDS, FIST, FEET OR BODILY FORCE)"/>
    <s v="IC"/>
    <s v="Invest Cont"/>
    <n v="624"/>
    <m/>
    <m/>
    <m/>
    <s v="1400 W  MARTIN LUTHER KING JR        BL"/>
    <m/>
    <n v="34.010899999999999"/>
    <n v="-118.30070000000001"/>
    <n v="0"/>
    <x v="12"/>
  </r>
  <r>
    <n v="201227304"/>
    <d v="2020-12-29T00:00:00"/>
    <x v="65"/>
    <n v="1"/>
    <n v="12"/>
    <x v="8"/>
    <n v="1266"/>
    <n v="2"/>
    <n v="810"/>
    <s v="SEX,UNLAWFUL(INC MUTUAL CONSENT, PENETRATION W/ FRGN OBJ"/>
    <s v="1259 1215 0527 1822 0526"/>
    <n v="15"/>
    <s v="F"/>
    <s v="B"/>
    <n v="217"/>
    <s v="AUTO REPAIR SHOP"/>
    <n v="400"/>
    <s v="STRONG-ARM (HANDS, FIST, FEET OR BODILY FORCE)"/>
    <s v="IC"/>
    <s v="Invest Cont"/>
    <n v="810"/>
    <n v="812"/>
    <m/>
    <m/>
    <s v="8200 S  FIGUEROA                     ST"/>
    <m/>
    <n v="33.964399999999998"/>
    <n v="-118.28270000000001"/>
    <n v="0"/>
    <x v="12"/>
  </r>
  <r>
    <n v="200707725"/>
    <d v="2020-03-25T00:00:00"/>
    <x v="146"/>
    <n v="2000"/>
    <n v="7"/>
    <x v="0"/>
    <n v="701"/>
    <n v="1"/>
    <n v="330"/>
    <s v="BURGLARY FROM VEHICLE"/>
    <s v="0344 1300"/>
    <n v="39"/>
    <s v="M"/>
    <s v="B"/>
    <n v="502"/>
    <s v="MULTI-UNIT DWELLING (APARTMENT, DUPLEX, ETC)"/>
    <m/>
    <m/>
    <s v="IC"/>
    <s v="Invest Cont"/>
    <n v="330"/>
    <m/>
    <m/>
    <m/>
    <s v="600 N  SWEETZER                     AV"/>
    <m/>
    <n v="34.082000000000001"/>
    <n v="-118.3703"/>
    <n v="0"/>
    <x v="12"/>
  </r>
  <r>
    <n v="200906746"/>
    <d v="2020-03-01T00:00:00"/>
    <x v="100"/>
    <n v="1800"/>
    <n v="9"/>
    <x v="3"/>
    <n v="966"/>
    <n v="1"/>
    <n v="331"/>
    <s v="THEFT FROM MOTOR VEHICLE - GRAND ($950.01 AND OVER)"/>
    <s v="0344 1606"/>
    <n v="39"/>
    <s v="M"/>
    <s v="W"/>
    <n v="104"/>
    <s v="DRIVEWAY"/>
    <m/>
    <m/>
    <s v="IC"/>
    <s v="Invest Cont"/>
    <n v="331"/>
    <m/>
    <m/>
    <m/>
    <s v="5000    VARNA                        AV"/>
    <m/>
    <n v="34.161299999999997"/>
    <n v="-118.4246"/>
    <n v="0"/>
    <x v="12"/>
  </r>
  <r>
    <n v="201208225"/>
    <d v="2020-03-01T00:00:00"/>
    <x v="0"/>
    <n v="1330"/>
    <n v="12"/>
    <x v="8"/>
    <n v="1283"/>
    <n v="1"/>
    <n v="231"/>
    <s v="ASSAULT WITH DEADLY WEAPON ON POLICE OFFICER"/>
    <s v="1822 1212 0400 0416 2003"/>
    <n v="0"/>
    <s v="X"/>
    <s v="X"/>
    <n v="104"/>
    <s v="DRIVEWAY"/>
    <n v="400"/>
    <s v="STRONG-ARM (HANDS, FIST, FEET OR BODILY FORCE)"/>
    <s v="AA"/>
    <s v="Adult Arrest"/>
    <n v="231"/>
    <m/>
    <m/>
    <m/>
    <s v="2000 W  93RD                         ST"/>
    <m/>
    <n v="33.951999999999998"/>
    <n v="-118.3134"/>
    <n v="1"/>
    <x v="12"/>
  </r>
  <r>
    <n v="200318361"/>
    <d v="2020-10-02T00:00:00"/>
    <x v="306"/>
    <n v="1500"/>
    <n v="3"/>
    <x v="2"/>
    <n v="373"/>
    <n v="2"/>
    <n v="668"/>
    <s v="EMBEZZLEMENT, GRAND THEFT ($950.01 &amp; OVER)"/>
    <n v="929"/>
    <n v="0"/>
    <s v="X"/>
    <s v="X"/>
    <n v="203"/>
    <s v="OTHER BUSINESS"/>
    <m/>
    <m/>
    <s v="IC"/>
    <s v="Invest Cont"/>
    <n v="668"/>
    <m/>
    <m/>
    <m/>
    <s v="3800    CRENSHAW                     BL"/>
    <m/>
    <n v="34.017000000000003"/>
    <n v="-118.3349"/>
    <n v="0"/>
    <x v="12"/>
  </r>
  <r>
    <n v="200312243"/>
    <d v="2020-06-03T00:00:00"/>
    <x v="282"/>
    <n v="200"/>
    <n v="3"/>
    <x v="2"/>
    <n v="312"/>
    <n v="1"/>
    <n v="510"/>
    <s v="VEHICLE - STOLEN"/>
    <m/>
    <n v="0"/>
    <m/>
    <m/>
    <n v="101"/>
    <s v="STREET"/>
    <m/>
    <m/>
    <s v="IC"/>
    <s v="Invest Cont"/>
    <n v="510"/>
    <m/>
    <m/>
    <m/>
    <s v="JEFFERSON"/>
    <s v="CLOVERDALE"/>
    <n v="34.025500000000001"/>
    <n v="-118.3601"/>
    <n v="0"/>
    <x v="12"/>
  </r>
  <r>
    <n v="200804196"/>
    <d v="2020-01-06T00:00:00"/>
    <x v="275"/>
    <n v="1900"/>
    <n v="8"/>
    <x v="12"/>
    <n v="847"/>
    <n v="1"/>
    <n v="331"/>
    <s v="THEFT FROM MOTOR VEHICLE - GRAND ($950.01 AND OVER)"/>
    <s v="1202 0344 0385 1822"/>
    <n v="76"/>
    <s v="M"/>
    <s v="W"/>
    <n v="101"/>
    <s v="STREET"/>
    <m/>
    <m/>
    <s v="IC"/>
    <s v="Invest Cont"/>
    <n v="331"/>
    <m/>
    <m/>
    <m/>
    <s v="10500    ALMAYO                       AV"/>
    <m/>
    <n v="34.045999999999999"/>
    <n v="-118.4196"/>
    <n v="0"/>
    <x v="12"/>
  </r>
  <r>
    <n v="200408111"/>
    <d v="2020-04-23T00:00:00"/>
    <x v="220"/>
    <n v="300"/>
    <n v="4"/>
    <x v="4"/>
    <n v="417"/>
    <n v="1"/>
    <n v="420"/>
    <s v="THEFT FROM MOTOR VEHICLE - PETTY ($950 &amp; UNDER)"/>
    <n v="344"/>
    <n v="40"/>
    <s v="M"/>
    <s v="H"/>
    <n v="108"/>
    <s v="PARKING LOT"/>
    <m/>
    <m/>
    <s v="IC"/>
    <s v="Invest Cont"/>
    <n v="420"/>
    <m/>
    <m/>
    <m/>
    <s v="3200    PYRITES                      ST"/>
    <m/>
    <n v="34.082000000000001"/>
    <n v="-118.1932"/>
    <n v="0"/>
    <x v="12"/>
  </r>
  <r>
    <n v="200613330"/>
    <d v="2020-07-24T00:00:00"/>
    <x v="221"/>
    <n v="953"/>
    <n v="6"/>
    <x v="9"/>
    <n v="657"/>
    <n v="1"/>
    <n v="341"/>
    <s v="THEFT-GRAND ($950.01 &amp; OVER)EXCPT,GUNS,FOWL,LIVESTK,PROD"/>
    <s v="0344 0394"/>
    <n v="40"/>
    <s v="M"/>
    <s v="C"/>
    <n v="502"/>
    <s v="MULTI-UNIT DWELLING (APARTMENT, DUPLEX, ETC)"/>
    <m/>
    <m/>
    <s v="IC"/>
    <s v="Invest Cont"/>
    <n v="341"/>
    <m/>
    <m/>
    <m/>
    <s v="WESTERN"/>
    <s v="BARTON"/>
    <n v="34.087600000000002"/>
    <n v="-118.3092"/>
    <n v="0"/>
    <x v="12"/>
  </r>
  <r>
    <n v="200710942"/>
    <d v="2020-06-25T00:00:00"/>
    <x v="10"/>
    <n v="1040"/>
    <n v="7"/>
    <x v="0"/>
    <n v="721"/>
    <n v="2"/>
    <n v="624"/>
    <s v="BATTERY - SIMPLE ASSAULT"/>
    <n v="356"/>
    <n v="34"/>
    <s v="M"/>
    <s v="H"/>
    <n v="701"/>
    <s v="HOSPITAL"/>
    <n v="500"/>
    <s v="UNKNOWN WEAPON/OTHER WEAPON"/>
    <s v="AO"/>
    <s v="Adult Other"/>
    <n v="624"/>
    <m/>
    <m/>
    <m/>
    <s v="8700 W  BEVERLY                      BL"/>
    <m/>
    <n v="34.076799999999999"/>
    <n v="-118.3806"/>
    <n v="0"/>
    <x v="12"/>
  </r>
  <r>
    <n v="201300951"/>
    <d v="2020-08-31T00:00:00"/>
    <x v="151"/>
    <n v="400"/>
    <n v="13"/>
    <x v="6"/>
    <n v="1395"/>
    <n v="2"/>
    <n v="740"/>
    <s v="VANDALISM - FELONY ($400 &amp; OVER, ALL CHURCH VANDALISMS)"/>
    <s v="0329 1309 1402"/>
    <n v="28"/>
    <s v="F"/>
    <s v="H"/>
    <n v="122"/>
    <s v="VEHICLE, PASSENGER/TRUCK"/>
    <m/>
    <m/>
    <s v="AA"/>
    <s v="Adult Arrest"/>
    <n v="740"/>
    <n v="998"/>
    <m/>
    <m/>
    <s v="400 E  GAGE                         AV"/>
    <m/>
    <n v="33.982500000000002"/>
    <n v="-118.26730000000001"/>
    <n v="1"/>
    <x v="12"/>
  </r>
  <r>
    <n v="200711512"/>
    <d v="2020-07-10T00:00:00"/>
    <x v="101"/>
    <n v="1645"/>
    <n v="7"/>
    <x v="0"/>
    <n v="711"/>
    <n v="1"/>
    <n v="440"/>
    <s v="THEFT PLAIN - PETTY ($950 &amp; UNDER)"/>
    <n v="344"/>
    <n v="68"/>
    <s v="F"/>
    <s v="B"/>
    <n v="203"/>
    <s v="OTHER BUSINESS"/>
    <m/>
    <m/>
    <s v="IC"/>
    <s v="Invest Cont"/>
    <n v="440"/>
    <m/>
    <m/>
    <m/>
    <s v="7900    BEVERLY                      BL"/>
    <m/>
    <n v="34.078200000000002"/>
    <n v="-118.3695"/>
    <n v="0"/>
    <x v="12"/>
  </r>
  <r>
    <n v="200116369"/>
    <d v="2020-08-13T00:00:00"/>
    <x v="235"/>
    <n v="1000"/>
    <n v="1"/>
    <x v="1"/>
    <n v="101"/>
    <n v="1"/>
    <n v="330"/>
    <s v="BURGLARY FROM VEHICLE"/>
    <s v="1307 0344 0329 1609 1822"/>
    <n v="31"/>
    <s v="F"/>
    <s v="A"/>
    <n v="108"/>
    <s v="PARKING LOT"/>
    <m/>
    <m/>
    <s v="IC"/>
    <s v="Invest Cont"/>
    <n v="330"/>
    <m/>
    <m/>
    <m/>
    <s v="1100 W  SUNSET                       BL"/>
    <m/>
    <n v="34.0685"/>
    <n v="-118.246"/>
    <n v="0"/>
    <x v="12"/>
  </r>
  <r>
    <n v="201209066"/>
    <d v="2020-03-13T00:00:00"/>
    <x v="71"/>
    <n v="2230"/>
    <n v="12"/>
    <x v="8"/>
    <n v="1258"/>
    <n v="1"/>
    <n v="330"/>
    <s v="BURGLARY FROM VEHICLE"/>
    <s v="1307 1300 1609 1822 0329 0344"/>
    <n v="36"/>
    <s v="M"/>
    <s v="H"/>
    <n v="108"/>
    <s v="PARKING LOT"/>
    <m/>
    <m/>
    <s v="IC"/>
    <s v="Invest Cont"/>
    <n v="330"/>
    <m/>
    <m/>
    <m/>
    <s v="7500 S  BROADWAY"/>
    <m/>
    <n v="33.971800000000002"/>
    <n v="-118.2783"/>
    <n v="0"/>
    <x v="12"/>
  </r>
  <r>
    <n v="200411934"/>
    <d v="2020-08-19T00:00:00"/>
    <x v="306"/>
    <n v="1940"/>
    <n v="4"/>
    <x v="4"/>
    <n v="491"/>
    <n v="2"/>
    <n v="627"/>
    <s v="CHILD ABUSE (PHYSICAL) - SIMPLE ASSAULT"/>
    <s v="1257 0416 0400"/>
    <n v="0"/>
    <s v="M"/>
    <s v="H"/>
    <n v="203"/>
    <s v="OTHER BUSINESS"/>
    <n v="400"/>
    <s v="STRONG-ARM (HANDS, FIST, FEET OR BODILY FORCE)"/>
    <s v="IC"/>
    <s v="Invest Cont"/>
    <n v="627"/>
    <m/>
    <m/>
    <m/>
    <s v="1300 S  SOTO                         ST"/>
    <m/>
    <n v="34.023299999999999"/>
    <n v="-118.2222"/>
    <n v="0"/>
    <x v="12"/>
  </r>
  <r>
    <n v="200117607"/>
    <d v="2020-09-08T00:00:00"/>
    <x v="175"/>
    <n v="1700"/>
    <n v="1"/>
    <x v="1"/>
    <n v="153"/>
    <n v="2"/>
    <n v="930"/>
    <s v="CRIMINAL THREATS - NO WEAPON DISPLAYED"/>
    <s v="1814 1821 0913 0421 2004"/>
    <n v="34"/>
    <s v="F"/>
    <s v="B"/>
    <n v="502"/>
    <s v="MULTI-UNIT DWELLING (APARTMENT, DUPLEX, ETC)"/>
    <n v="511"/>
    <s v="VERBAL THREAT"/>
    <s v="AO"/>
    <s v="Adult Other"/>
    <n v="930"/>
    <m/>
    <m/>
    <m/>
    <s v="200 W  6TH                          ST"/>
    <m/>
    <n v="34.045999999999999"/>
    <n v="-118.251"/>
    <n v="0"/>
    <x v="12"/>
  </r>
  <r>
    <n v="200506626"/>
    <d v="2020-03-02T00:00:00"/>
    <x v="72"/>
    <n v="1830"/>
    <n v="5"/>
    <x v="10"/>
    <n v="531"/>
    <n v="1"/>
    <n v="341"/>
    <s v="THEFT-GRAND ($950.01 &amp; OVER)EXCPT,GUNS,FOWL,LIVESTK,PROD"/>
    <s v="0329 0344 1602"/>
    <n v="0"/>
    <s v="M"/>
    <s v="O"/>
    <n v="121"/>
    <s v="YARD (RESIDENTIAL/BUSINESS)"/>
    <m/>
    <m/>
    <s v="IC"/>
    <s v="Invest Cont"/>
    <n v="341"/>
    <m/>
    <m/>
    <m/>
    <s v="25900    FRAMPTON                     AV"/>
    <m/>
    <n v="33.7866"/>
    <n v="-118.3044"/>
    <n v="0"/>
    <x v="12"/>
  </r>
  <r>
    <n v="201010396"/>
    <d v="2020-06-25T00:00:00"/>
    <x v="10"/>
    <n v="1730"/>
    <n v="10"/>
    <x v="11"/>
    <n v="1008"/>
    <n v="2"/>
    <n v="624"/>
    <s v="BATTERY - SIMPLE ASSAULT"/>
    <s v="0400 1814 0913 2021"/>
    <n v="49"/>
    <s v="F"/>
    <s v="W"/>
    <n v="503"/>
    <s v="HOTEL"/>
    <n v="400"/>
    <s v="STRONG-ARM (HANDS, FIST, FEET OR BODILY FORCE)"/>
    <s v="IC"/>
    <s v="Invest Cont"/>
    <n v="624"/>
    <m/>
    <m/>
    <m/>
    <s v="7200    VALJEAN                      AV"/>
    <m/>
    <n v="34.207700000000003"/>
    <n v="-118.49120000000001"/>
    <n v="0"/>
    <x v="12"/>
  </r>
  <r>
    <n v="200713597"/>
    <d v="2020-09-07T00:00:00"/>
    <x v="256"/>
    <n v="1800"/>
    <n v="7"/>
    <x v="0"/>
    <n v="745"/>
    <n v="1"/>
    <n v="510"/>
    <s v="VEHICLE - STOLEN"/>
    <m/>
    <n v="0"/>
    <m/>
    <m/>
    <n v="101"/>
    <s v="STREET"/>
    <m/>
    <m/>
    <s v="IC"/>
    <s v="Invest Cont"/>
    <n v="510"/>
    <m/>
    <m/>
    <m/>
    <s v="SYCAMORE                     AV"/>
    <s v="WASHINGTON                   BL"/>
    <n v="34.057200000000002"/>
    <n v="-118.34820000000001"/>
    <n v="0"/>
    <x v="12"/>
  </r>
  <r>
    <n v="201109418"/>
    <d v="2020-05-16T00:00:00"/>
    <x v="280"/>
    <n v="645"/>
    <n v="11"/>
    <x v="7"/>
    <n v="1124"/>
    <n v="2"/>
    <n v="626"/>
    <s v="INTIMATE PARTNER - SIMPLE ASSAULT"/>
    <s v="2000 0913 1813 1821 1241 0400 0448 0416"/>
    <n v="28"/>
    <s v="F"/>
    <s v="H"/>
    <n v="502"/>
    <s v="MULTI-UNIT DWELLING (APARTMENT, DUPLEX, ETC)"/>
    <n v="400"/>
    <s v="STRONG-ARM (HANDS, FIST, FEET OR BODILY FORCE)"/>
    <s v="AA"/>
    <s v="Adult Arrest"/>
    <n v="626"/>
    <m/>
    <m/>
    <m/>
    <s v="3100    DREW                         ST"/>
    <m/>
    <n v="34.119300000000003"/>
    <n v="-118.2441"/>
    <n v="1"/>
    <x v="12"/>
  </r>
  <r>
    <n v="200314706"/>
    <d v="2020-07-25T00:00:00"/>
    <x v="231"/>
    <n v="2300"/>
    <n v="3"/>
    <x v="2"/>
    <n v="355"/>
    <n v="1"/>
    <n v="420"/>
    <s v="THEFT FROM MOTOR VEHICLE - PETTY ($950 &amp; UNDER)"/>
    <m/>
    <n v="0"/>
    <m/>
    <m/>
    <n v="103"/>
    <s v="ALLEY"/>
    <m/>
    <m/>
    <s v="IC"/>
    <s v="Invest Cont"/>
    <n v="420"/>
    <m/>
    <m/>
    <m/>
    <s v="1700 W  37TH                         DR"/>
    <m/>
    <n v="34.019399999999997"/>
    <n v="-118.30929999999999"/>
    <n v="0"/>
    <x v="12"/>
  </r>
  <r>
    <n v="201211598"/>
    <d v="2020-04-26T00:00:00"/>
    <x v="303"/>
    <n v="924"/>
    <n v="12"/>
    <x v="8"/>
    <n v="1215"/>
    <n v="1"/>
    <n v="442"/>
    <s v="SHOPLIFTING - PETTY THEFT ($950 &amp; UNDER)"/>
    <s v="1822 0216 0344 1309"/>
    <n v="0"/>
    <s v="X"/>
    <s v="X"/>
    <n v="202"/>
    <s v="LIQUOR STORE"/>
    <m/>
    <m/>
    <s v="IC"/>
    <s v="Invest Cont"/>
    <n v="442"/>
    <m/>
    <m/>
    <m/>
    <s v="1400 W  54TH                         ST"/>
    <m/>
    <n v="33.993200000000002"/>
    <n v="-118.3002"/>
    <n v="0"/>
    <x v="12"/>
  </r>
  <r>
    <n v="201226437"/>
    <d v="2020-12-14T00:00:00"/>
    <x v="325"/>
    <n v="1500"/>
    <n v="12"/>
    <x v="8"/>
    <n v="1268"/>
    <n v="2"/>
    <n v="626"/>
    <s v="INTIMATE PARTNER - SIMPLE ASSAULT"/>
    <s v="2000 1813 0913 2002 0416 0446 0212"/>
    <n v="33"/>
    <s v="F"/>
    <s v="H"/>
    <n v="501"/>
    <s v="SINGLE FAMILY DWELLING"/>
    <n v="400"/>
    <s v="STRONG-ARM (HANDS, FIST, FEET OR BODILY FORCE)"/>
    <s v="IC"/>
    <s v="Invest Cont"/>
    <n v="626"/>
    <m/>
    <m/>
    <m/>
    <s v="100 E  85TH                         ST"/>
    <m/>
    <n v="33.960999999999999"/>
    <n v="-118.2739"/>
    <n v="0"/>
    <x v="12"/>
  </r>
  <r>
    <n v="200306052"/>
    <d v="2020-02-04T00:00:00"/>
    <x v="253"/>
    <n v="845"/>
    <n v="3"/>
    <x v="2"/>
    <n v="307"/>
    <n v="2"/>
    <n v="745"/>
    <s v="VANDALISM - MISDEAMEANOR ($399 OR UNDER)"/>
    <s v="0329 1309"/>
    <n v="0"/>
    <s v="X"/>
    <s v="X"/>
    <n v="502"/>
    <s v="MULTI-UNIT DWELLING (APARTMENT, DUPLEX, ETC)"/>
    <n v="200"/>
    <s v="KNIFE WITH BLADE 6INCHES OR LESS"/>
    <s v="IC"/>
    <s v="Invest Cont"/>
    <n v="745"/>
    <m/>
    <m/>
    <m/>
    <s v="4400 W  ADAMS                        BL"/>
    <m/>
    <n v="34.033799999999999"/>
    <n v="-118.337"/>
    <n v="0"/>
    <x v="12"/>
  </r>
  <r>
    <n v="200217092"/>
    <d v="2020-11-05T00:00:00"/>
    <x v="164"/>
    <n v="1430"/>
    <n v="2"/>
    <x v="5"/>
    <n v="221"/>
    <n v="1"/>
    <n v="210"/>
    <s v="ROBBERY"/>
    <s v="1822 1402 0344 0352 0448"/>
    <n v="43"/>
    <s v="F"/>
    <s v="H"/>
    <n v="210"/>
    <s v="RESTAURANT/FAST FOOD"/>
    <n v="400"/>
    <s v="STRONG-ARM (HANDS, FIST, FEET OR BODILY FORCE)"/>
    <s v="IC"/>
    <s v="Invest Cont"/>
    <n v="210"/>
    <n v="998"/>
    <m/>
    <m/>
    <s v="BEVERLY                      AV"/>
    <s v="VERMONT"/>
    <n v="34.076300000000003"/>
    <n v="-118.29170000000001"/>
    <n v="0"/>
    <x v="12"/>
  </r>
  <r>
    <n v="200607526"/>
    <d v="2020-03-08T00:00:00"/>
    <x v="73"/>
    <n v="1"/>
    <n v="6"/>
    <x v="9"/>
    <n v="666"/>
    <n v="1"/>
    <n v="330"/>
    <s v="BURGLARY FROM VEHICLE"/>
    <s v="1609 0344 1300 1822"/>
    <n v="33"/>
    <s v="M"/>
    <s v="H"/>
    <n v="108"/>
    <s v="PARKING LOT"/>
    <m/>
    <m/>
    <s v="IC"/>
    <s v="Invest Cont"/>
    <n v="330"/>
    <m/>
    <m/>
    <m/>
    <s v="6100 W  SUNSET                       BL"/>
    <m/>
    <n v="34.097999999999999"/>
    <n v="-118.3223"/>
    <n v="0"/>
    <x v="12"/>
  </r>
  <r>
    <n v="201225158"/>
    <d v="2020-11-23T00:00:00"/>
    <x v="47"/>
    <n v="2130"/>
    <n v="12"/>
    <x v="8"/>
    <n v="1265"/>
    <n v="1"/>
    <n v="761"/>
    <s v="BRANDISH WEAPON"/>
    <s v="0334 1813 2000"/>
    <n v="27"/>
    <s v="F"/>
    <s v="H"/>
    <n v="104"/>
    <s v="DRIVEWAY"/>
    <n v="102"/>
    <s v="HAND GUN"/>
    <s v="AO"/>
    <s v="Adult Other"/>
    <n v="761"/>
    <m/>
    <m/>
    <m/>
    <s v="1200 W  84TH                         ST"/>
    <m/>
    <n v="33.962699999999998"/>
    <n v="-118.2976"/>
    <n v="0"/>
    <x v="12"/>
  </r>
  <r>
    <n v="200812873"/>
    <d v="2020-08-11T00:00:00"/>
    <x v="271"/>
    <n v="1700"/>
    <n v="8"/>
    <x v="12"/>
    <n v="842"/>
    <n v="1"/>
    <n v="330"/>
    <s v="BURGLARY FROM VEHICLE"/>
    <s v="1307 0344 0346"/>
    <n v="29"/>
    <s v="M"/>
    <s v="W"/>
    <n v="101"/>
    <s v="STREET"/>
    <m/>
    <m/>
    <s v="IC"/>
    <s v="Invest Cont"/>
    <n v="330"/>
    <m/>
    <m/>
    <m/>
    <s v="1400 S  WESTGATE                     AV"/>
    <m/>
    <n v="34.043100000000003"/>
    <n v="-118.4599"/>
    <n v="0"/>
    <x v="12"/>
  </r>
  <r>
    <n v="200812794"/>
    <d v="2020-08-09T00:00:00"/>
    <x v="114"/>
    <n v="1348"/>
    <n v="8"/>
    <x v="12"/>
    <n v="852"/>
    <n v="1"/>
    <n v="341"/>
    <s v="THEFT-GRAND ($950.01 &amp; OVER)EXCPT,GUNS,FOWL,LIVESTK,PROD"/>
    <s v="1822 0344 0394"/>
    <n v="37"/>
    <s v="M"/>
    <s v="A"/>
    <n v="502"/>
    <s v="MULTI-UNIT DWELLING (APARTMENT, DUPLEX, ETC)"/>
    <m/>
    <m/>
    <s v="IC"/>
    <s v="Invest Cont"/>
    <n v="341"/>
    <m/>
    <m/>
    <m/>
    <s v="11700    IDAHO                        AV"/>
    <m/>
    <n v="34.042499999999997"/>
    <n v="-118.4552"/>
    <n v="0"/>
    <x v="12"/>
  </r>
  <r>
    <n v="200614568"/>
    <d v="2020-08-27T00:00:00"/>
    <x v="49"/>
    <n v="205"/>
    <n v="6"/>
    <x v="9"/>
    <n v="666"/>
    <n v="1"/>
    <n v="310"/>
    <s v="BURGLARY"/>
    <s v="0344 0349 1822 0394"/>
    <n v="0"/>
    <s v="X"/>
    <s v="X"/>
    <n v="501"/>
    <s v="SINGLE FAMILY DWELLING"/>
    <m/>
    <m/>
    <s v="AA"/>
    <s v="Adult Arrest"/>
    <n v="310"/>
    <m/>
    <m/>
    <m/>
    <s v="6200    DE LONGPRE                   AV"/>
    <m/>
    <n v="34.096200000000003"/>
    <n v="-118.3237"/>
    <n v="1"/>
    <x v="12"/>
  </r>
  <r>
    <n v="200714588"/>
    <d v="2020-10-05T00:00:00"/>
    <x v="91"/>
    <n v="1115"/>
    <n v="7"/>
    <x v="0"/>
    <n v="711"/>
    <n v="2"/>
    <n v="745"/>
    <s v="VANDALISM - MISDEAMEANOR ($399 OR UNDER)"/>
    <s v="0329 1822"/>
    <n v="27"/>
    <s v="M"/>
    <s v="O"/>
    <n v="710"/>
    <s v="OTHER PREMISE"/>
    <m/>
    <m/>
    <s v="IC"/>
    <s v="Invest Cont"/>
    <n v="745"/>
    <m/>
    <m/>
    <m/>
    <s v="8400    OAKWOOD                      AV"/>
    <m/>
    <n v="34.078099999999999"/>
    <n v="-118.3742"/>
    <n v="0"/>
    <x v="12"/>
  </r>
  <r>
    <n v="201225101"/>
    <d v="2020-11-24T00:00:00"/>
    <x v="174"/>
    <n v="230"/>
    <n v="12"/>
    <x v="8"/>
    <n v="1283"/>
    <n v="2"/>
    <n v="626"/>
    <s v="INTIMATE PARTNER - SIMPLE ASSAULT"/>
    <s v="2000 0416 1814 0913"/>
    <n v="62"/>
    <s v="F"/>
    <s v="B"/>
    <n v="501"/>
    <s v="SINGLE FAMILY DWELLING"/>
    <n v="400"/>
    <s v="STRONG-ARM (HANDS, FIST, FEET OR BODILY FORCE)"/>
    <s v="IC"/>
    <s v="Invest Cont"/>
    <n v="626"/>
    <m/>
    <m/>
    <m/>
    <s v="9500 S  WESTERN                      AV"/>
    <m/>
    <n v="33.950699999999998"/>
    <n v="-118.309"/>
    <n v="0"/>
    <x v="12"/>
  </r>
  <r>
    <n v="200307803"/>
    <d v="2020-03-03T00:00:00"/>
    <x v="46"/>
    <n v="1800"/>
    <n v="3"/>
    <x v="2"/>
    <n v="358"/>
    <n v="1"/>
    <n v="480"/>
    <s v="BIKE - STOLEN"/>
    <s v="0344 1251"/>
    <n v="19"/>
    <s v="M"/>
    <s v="A"/>
    <n v="722"/>
    <s v="COLLEGE/JUNIOR COLLEGE/UNIVERSITY"/>
    <m/>
    <m/>
    <s v="IC"/>
    <s v="Invest Cont"/>
    <n v="480"/>
    <m/>
    <m/>
    <m/>
    <s v="600 W  MCCARTHY                     WY"/>
    <m/>
    <n v="34.021000000000001"/>
    <n v="-118.28230000000001"/>
    <n v="0"/>
    <x v="12"/>
  </r>
  <r>
    <n v="200314689"/>
    <d v="2020-07-24T00:00:00"/>
    <x v="148"/>
    <n v="930"/>
    <n v="3"/>
    <x v="2"/>
    <n v="341"/>
    <n v="1"/>
    <n v="330"/>
    <s v="BURGLARY FROM VEHICLE"/>
    <s v="0329 0344 0377 1300 1602"/>
    <n v="32"/>
    <s v="F"/>
    <s v="B"/>
    <n v="101"/>
    <s v="STREET"/>
    <m/>
    <m/>
    <s v="IC"/>
    <s v="Invest Cont"/>
    <n v="330"/>
    <m/>
    <m/>
    <m/>
    <s v="JEFFERSON                    BL"/>
    <s v="HOLDREGE                     AV"/>
    <n v="34.0212"/>
    <n v="-118.3781"/>
    <n v="0"/>
    <x v="12"/>
  </r>
  <r>
    <n v="200904951"/>
    <d v="2020-01-23T00:00:00"/>
    <x v="327"/>
    <n v="2030"/>
    <n v="9"/>
    <x v="3"/>
    <n v="941"/>
    <n v="1"/>
    <n v="510"/>
    <s v="VEHICLE - STOLEN"/>
    <m/>
    <n v="0"/>
    <m/>
    <m/>
    <n v="101"/>
    <s v="STREET"/>
    <m/>
    <m/>
    <s v="IC"/>
    <s v="Invest Cont"/>
    <n v="510"/>
    <m/>
    <m/>
    <m/>
    <s v="5600    HALBRENT                     AV"/>
    <m/>
    <n v="34.174500000000002"/>
    <n v="-118.465"/>
    <n v="0"/>
    <x v="12"/>
  </r>
  <r>
    <n v="200300726"/>
    <d v="2020-07-11T00:00:00"/>
    <x v="247"/>
    <n v="400"/>
    <n v="3"/>
    <x v="2"/>
    <n v="361"/>
    <n v="1"/>
    <n v="310"/>
    <s v="BURGLARY"/>
    <s v="0314 0913 1606"/>
    <n v="42"/>
    <s v="F"/>
    <s v="B"/>
    <n v="502"/>
    <s v="MULTI-UNIT DWELLING (APARTMENT, DUPLEX, ETC)"/>
    <m/>
    <m/>
    <s v="AA"/>
    <s v="Adult Arrest"/>
    <n v="310"/>
    <m/>
    <m/>
    <m/>
    <s v="3900    NICOLET                      AV"/>
    <m/>
    <n v="34.017099999999999"/>
    <n v="-118.3531"/>
    <n v="1"/>
    <x v="12"/>
  </r>
  <r>
    <n v="201220568"/>
    <d v="2020-09-12T00:00:00"/>
    <x v="171"/>
    <n v="1945"/>
    <n v="12"/>
    <x v="8"/>
    <n v="1267"/>
    <n v="1"/>
    <n v="440"/>
    <s v="THEFT PLAIN - PETTY ($950 &amp; UNDER)"/>
    <s v="1230 0917 0601 0913 1310 0919 0447 0344 0356"/>
    <n v="25"/>
    <s v="F"/>
    <s v="B"/>
    <n v="122"/>
    <s v="VEHICLE, PASSENGER/TRUCK"/>
    <n v="400"/>
    <s v="STRONG-ARM (HANDS, FIST, FEET OR BODILY FORCE)"/>
    <s v="IC"/>
    <s v="Invest Cont"/>
    <n v="440"/>
    <m/>
    <m/>
    <m/>
    <s v="600 W  84TH                         ST"/>
    <m/>
    <n v="33.9621"/>
    <n v="-118.28530000000001"/>
    <n v="0"/>
    <x v="12"/>
  </r>
  <r>
    <n v="200408198"/>
    <d v="2020-04-25T00:00:00"/>
    <x v="75"/>
    <n v="2150"/>
    <n v="4"/>
    <x v="4"/>
    <n v="445"/>
    <n v="2"/>
    <n v="745"/>
    <s v="VANDALISM - MISDEAMEANOR ($399 OR UNDER)"/>
    <n v="329"/>
    <n v="54"/>
    <s v="M"/>
    <s v="H"/>
    <n v="108"/>
    <s v="PARKING LOT"/>
    <m/>
    <m/>
    <s v="AO"/>
    <s v="Adult Other"/>
    <n v="745"/>
    <m/>
    <m/>
    <m/>
    <s v="2000    MARENGO                      ST"/>
    <m/>
    <n v="34.057000000000002"/>
    <n v="-118.20820000000001"/>
    <n v="0"/>
    <x v="12"/>
  </r>
  <r>
    <n v="200104267"/>
    <d v="2020-01-04T00:00:00"/>
    <x v="241"/>
    <n v="2330"/>
    <n v="1"/>
    <x v="1"/>
    <n v="182"/>
    <n v="2"/>
    <n v="626"/>
    <s v="INTIMATE PARTNER - SIMPLE ASSAULT"/>
    <s v="0448 0444 0400 1814"/>
    <n v="18"/>
    <s v="F"/>
    <s v="B"/>
    <n v="106"/>
    <s v="TUNNEL"/>
    <n v="400"/>
    <s v="STRONG-ARM (HANDS, FIST, FEET OR BODILY FORCE)"/>
    <s v="AO"/>
    <s v="Adult Other"/>
    <n v="626"/>
    <m/>
    <m/>
    <m/>
    <s v="3RD"/>
    <s v="HILL"/>
    <n v="34.042000000000002"/>
    <n v="-118.2625"/>
    <n v="0"/>
    <x v="12"/>
  </r>
  <r>
    <n v="200309522"/>
    <d v="2020-04-05T00:00:00"/>
    <x v="193"/>
    <n v="1920"/>
    <n v="3"/>
    <x v="2"/>
    <n v="356"/>
    <n v="1"/>
    <n v="330"/>
    <s v="BURGLARY FROM VEHICLE"/>
    <s v="0385 1309 0344 0342 1822 1601"/>
    <n v="52"/>
    <s v="F"/>
    <s v="H"/>
    <n v="101"/>
    <s v="STREET"/>
    <m/>
    <m/>
    <s v="IC"/>
    <s v="Invest Cont"/>
    <n v="330"/>
    <m/>
    <m/>
    <m/>
    <s v="1400 W  37TH                         PL"/>
    <m/>
    <n v="34.020000000000003"/>
    <n v="-118.3002"/>
    <n v="0"/>
    <x v="12"/>
  </r>
  <r>
    <n v="200115212"/>
    <d v="2020-07-22T00:00:00"/>
    <x v="208"/>
    <n v="1200"/>
    <n v="1"/>
    <x v="1"/>
    <n v="163"/>
    <n v="1"/>
    <n v="480"/>
    <s v="BIKE - STOLEN"/>
    <s v="0397 1602 1601 0344 1822"/>
    <n v="34"/>
    <s v="M"/>
    <s v="W"/>
    <n v="502"/>
    <s v="MULTI-UNIT DWELLING (APARTMENT, DUPLEX, ETC)"/>
    <m/>
    <m/>
    <s v="IC"/>
    <s v="Invest Cont"/>
    <n v="480"/>
    <m/>
    <m/>
    <m/>
    <s v="700 S  SPRING                       ST"/>
    <m/>
    <n v="34.043799999999997"/>
    <n v="-118.2547"/>
    <n v="0"/>
    <x v="12"/>
  </r>
  <r>
    <n v="200807257"/>
    <d v="2020-03-11T00:00:00"/>
    <x v="3"/>
    <n v="2200"/>
    <n v="8"/>
    <x v="12"/>
    <n v="835"/>
    <n v="2"/>
    <n v="740"/>
    <s v="VANDALISM - FELONY ($400 &amp; OVER, ALL CHURCH VANDALISMS)"/>
    <s v="1822 0329 1609"/>
    <n v="0"/>
    <s v="X"/>
    <s v="X"/>
    <n v="252"/>
    <s v="COFFEE SHOP (STARBUCKS, COFFEE BEAN, PEET'S, ETC.)"/>
    <m/>
    <m/>
    <s v="IC"/>
    <s v="Invest Cont"/>
    <n v="740"/>
    <m/>
    <m/>
    <m/>
    <s v="2000    WESTWOOD                     BL"/>
    <m/>
    <n v="34.046700000000001"/>
    <n v="-118.4341"/>
    <n v="0"/>
    <x v="12"/>
  </r>
  <r>
    <n v="200305846"/>
    <d v="2020-01-31T00:00:00"/>
    <x v="169"/>
    <n v="1100"/>
    <n v="3"/>
    <x v="2"/>
    <n v="363"/>
    <n v="1"/>
    <n v="442"/>
    <s v="SHOPLIFTING - PETTY THEFT ($950 &amp; UNDER)"/>
    <s v="0325 0104"/>
    <n v="19"/>
    <s v="X"/>
    <s v="X"/>
    <n v="408"/>
    <s v="AUTO SUPPLY STORE*"/>
    <m/>
    <m/>
    <s v="IC"/>
    <s v="Invest Cont"/>
    <n v="442"/>
    <m/>
    <m/>
    <m/>
    <s v="4000    MARTIN LUTHER KING JR        BL"/>
    <m/>
    <n v="34.015099999999997"/>
    <n v="-118.34220000000001"/>
    <n v="0"/>
    <x v="12"/>
  </r>
  <r>
    <n v="200215138"/>
    <d v="2020-09-17T00:00:00"/>
    <x v="21"/>
    <n v="800"/>
    <n v="2"/>
    <x v="5"/>
    <n v="246"/>
    <n v="1"/>
    <n v="331"/>
    <s v="THEFT FROM MOTOR VEHICLE - GRAND ($950.01 AND OVER)"/>
    <s v="0344 1300 1402"/>
    <n v="31"/>
    <s v="M"/>
    <s v="H"/>
    <n v="122"/>
    <s v="VEHICLE, PASSENGER/TRUCK"/>
    <m/>
    <m/>
    <s v="IC"/>
    <s v="Invest Cont"/>
    <n v="331"/>
    <n v="998"/>
    <m/>
    <m/>
    <s v="1900 W  3RD                          ST"/>
    <m/>
    <n v="34.061900000000001"/>
    <n v="-118.2702"/>
    <n v="0"/>
    <x v="12"/>
  </r>
  <r>
    <n v="200506623"/>
    <d v="2020-03-02T00:00:00"/>
    <x v="0"/>
    <n v="1230"/>
    <n v="5"/>
    <x v="10"/>
    <n v="565"/>
    <n v="2"/>
    <n v="624"/>
    <s v="BATTERY - SIMPLE ASSAULT"/>
    <s v="0416 0432 0552 0913 0446 0602"/>
    <n v="27"/>
    <s v="F"/>
    <s v="B"/>
    <n v="501"/>
    <s v="SINGLE FAMILY DWELLING"/>
    <n v="400"/>
    <s v="STRONG-ARM (HANDS, FIST, FEET OR BODILY FORCE)"/>
    <s v="AO"/>
    <s v="Adult Other"/>
    <n v="624"/>
    <m/>
    <m/>
    <m/>
    <s v="500 W  8TH                          ST"/>
    <m/>
    <n v="33.737000000000002"/>
    <n v="-118.28789999999999"/>
    <n v="0"/>
    <x v="12"/>
  </r>
  <r>
    <n v="201016206"/>
    <d v="2020-12-16T00:00:00"/>
    <x v="325"/>
    <n v="1540"/>
    <n v="10"/>
    <x v="11"/>
    <n v="1088"/>
    <n v="1"/>
    <n v="440"/>
    <s v="THEFT PLAIN - PETTY ($950 &amp; UNDER)"/>
    <s v="1822 0394 0344 1202"/>
    <n v="61"/>
    <s v="M"/>
    <s v="W"/>
    <n v="232"/>
    <s v="DELIVERY SERVICE (FED EX, UPS, COURIERS,COURIER SERVICE)*"/>
    <m/>
    <m/>
    <s v="IC"/>
    <s v="Invest Cont"/>
    <n v="440"/>
    <m/>
    <m/>
    <m/>
    <s v="16300    VENTURA                      BL"/>
    <m/>
    <n v="34.156999999999996"/>
    <n v="-118.488"/>
    <n v="0"/>
    <x v="12"/>
  </r>
  <r>
    <n v="201015631"/>
    <d v="2020-11-30T00:00:00"/>
    <x v="18"/>
    <n v="315"/>
    <n v="10"/>
    <x v="11"/>
    <n v="1007"/>
    <n v="2"/>
    <n v="354"/>
    <s v="THEFT OF IDENTITY"/>
    <s v="1822 0930 0929"/>
    <n v="0"/>
    <s v="F"/>
    <s v="W"/>
    <n v="501"/>
    <s v="SINGLE FAMILY DWELLING"/>
    <m/>
    <m/>
    <s v="IC"/>
    <s v="Invest Cont"/>
    <n v="354"/>
    <m/>
    <m/>
    <m/>
    <s v="7900    WISH                         AV"/>
    <m/>
    <n v="34.213900000000002"/>
    <n v="-118.5063"/>
    <n v="0"/>
    <x v="12"/>
  </r>
  <r>
    <n v="200408874"/>
    <d v="2020-05-13T00:00:00"/>
    <x v="78"/>
    <n v="630"/>
    <n v="4"/>
    <x v="4"/>
    <n v="464"/>
    <n v="2"/>
    <n v="626"/>
    <s v="INTIMATE PARTNER - SIMPLE ASSAULT"/>
    <s v="2000 1814 0913 0448 0429 0401"/>
    <n v="29"/>
    <s v="M"/>
    <s v="B"/>
    <n v="505"/>
    <s v="MOTEL"/>
    <n v="400"/>
    <s v="STRONG-ARM (HANDS, FIST, FEET OR BODILY FORCE)"/>
    <s v="IC"/>
    <s v="Invest Cont"/>
    <n v="626"/>
    <m/>
    <m/>
    <m/>
    <s v="200 N  SOTO                         ST"/>
    <m/>
    <n v="34.044499999999999"/>
    <n v="-118.2116"/>
    <n v="0"/>
    <x v="12"/>
  </r>
  <r>
    <n v="200105240"/>
    <d v="2020-01-18T00:00:00"/>
    <x v="54"/>
    <n v="1900"/>
    <n v="1"/>
    <x v="1"/>
    <n v="139"/>
    <n v="1"/>
    <n v="330"/>
    <s v="BURGLARY FROM VEHICLE"/>
    <s v="0344 0329 1612 1822 1202"/>
    <n v="61"/>
    <s v="M"/>
    <s v="W"/>
    <n v="123"/>
    <s v="PARKING UNDERGROUND/BUILDING"/>
    <m/>
    <m/>
    <s v="IC"/>
    <s v="Invest Cont"/>
    <n v="330"/>
    <m/>
    <m/>
    <m/>
    <s v="300 S  SANTA FE                     AV"/>
    <m/>
    <n v="34.045999999999999"/>
    <n v="-118.23260000000001"/>
    <n v="0"/>
    <x v="12"/>
  </r>
  <r>
    <n v="200415884"/>
    <d v="2020-12-05T00:00:00"/>
    <x v="195"/>
    <n v="1900"/>
    <n v="4"/>
    <x v="4"/>
    <n v="449"/>
    <n v="2"/>
    <n v="812"/>
    <s v="CRM AGNST CHLD (13 OR UNDER) (14-15 &amp; SUSP 10 YRS OLDER)"/>
    <s v="1259 0503 0522 0913"/>
    <n v="14"/>
    <s v="F"/>
    <s v="H"/>
    <n v="502"/>
    <s v="MULTI-UNIT DWELLING (APARTMENT, DUPLEX, ETC)"/>
    <n v="400"/>
    <s v="STRONG-ARM (HANDS, FIST, FEET OR BODILY FORCE)"/>
    <s v="AO"/>
    <s v="Adult Other"/>
    <n v="812"/>
    <n v="860"/>
    <m/>
    <m/>
    <s v="1000    SENTINEL                     AV"/>
    <m/>
    <n v="34.049300000000002"/>
    <n v="-118.1953"/>
    <n v="0"/>
    <x v="12"/>
  </r>
  <r>
    <n v="200611617"/>
    <d v="2020-06-21T00:00:00"/>
    <x v="50"/>
    <n v="1200"/>
    <n v="6"/>
    <x v="9"/>
    <n v="642"/>
    <n v="1"/>
    <n v="420"/>
    <s v="THEFT FROM MOTOR VEHICLE - PETTY ($950 &amp; UNDER)"/>
    <m/>
    <n v="0"/>
    <m/>
    <m/>
    <n v="101"/>
    <s v="STREET"/>
    <m/>
    <m/>
    <s v="IC"/>
    <s v="Invest Cont"/>
    <n v="420"/>
    <m/>
    <m/>
    <m/>
    <s v="7800 W  SUNSET                       BL"/>
    <m/>
    <n v="34.098100000000002"/>
    <n v="-118.35939999999999"/>
    <n v="0"/>
    <x v="12"/>
  </r>
  <r>
    <n v="201008941"/>
    <d v="2020-05-12T00:00:00"/>
    <x v="25"/>
    <n v="130"/>
    <n v="10"/>
    <x v="11"/>
    <n v="1003"/>
    <n v="1"/>
    <n v="761"/>
    <s v="BRANDISH WEAPON"/>
    <s v="0906 0334 0371 1309 1822 0312"/>
    <n v="21"/>
    <s v="M"/>
    <s v="H"/>
    <n v="101"/>
    <s v="STREET"/>
    <n v="102"/>
    <s v="HAND GUN"/>
    <s v="IC"/>
    <s v="Invest Cont"/>
    <n v="761"/>
    <m/>
    <m/>
    <m/>
    <s v="18600    STRATHERN                    ST"/>
    <m/>
    <n v="34.215699999999998"/>
    <n v="-118.53830000000001"/>
    <n v="0"/>
    <x v="12"/>
  </r>
  <r>
    <n v="201305831"/>
    <d v="2020-02-01T00:00:00"/>
    <x v="87"/>
    <n v="1545"/>
    <n v="13"/>
    <x v="6"/>
    <n v="1351"/>
    <n v="2"/>
    <n v="901"/>
    <s v="VIOLATION OF RESTRAINING ORDER"/>
    <n v="2038"/>
    <n v="0"/>
    <s v="M"/>
    <s v="H"/>
    <n v="501"/>
    <s v="SINGLE FAMILY DWELLING"/>
    <m/>
    <m/>
    <s v="IC"/>
    <s v="Invest Cont"/>
    <n v="901"/>
    <m/>
    <m/>
    <m/>
    <s v="100 W  42ND                         PL"/>
    <m/>
    <n v="34.006599999999999"/>
    <n v="-118.274"/>
    <n v="0"/>
    <x v="12"/>
  </r>
  <r>
    <n v="200210296"/>
    <d v="2020-05-17T00:00:00"/>
    <x v="280"/>
    <n v="2300"/>
    <n v="2"/>
    <x v="5"/>
    <n v="205"/>
    <n v="2"/>
    <n v="930"/>
    <s v="CRIMINAL THREATS - NO WEAPON DISPLAYED"/>
    <s v="0913 2000 1814 1309 0432 0421 0422 1235"/>
    <n v="30"/>
    <s v="M"/>
    <s v="B"/>
    <n v="502"/>
    <s v="MULTI-UNIT DWELLING (APARTMENT, DUPLEX, ETC)"/>
    <n v="511"/>
    <s v="VERBAL THREAT"/>
    <s v="AO"/>
    <s v="Adult Other"/>
    <n v="930"/>
    <m/>
    <m/>
    <m/>
    <s v="900 N  VENDOME                      ST"/>
    <m/>
    <n v="34.082500000000003"/>
    <n v="-118.2753"/>
    <n v="0"/>
    <x v="12"/>
  </r>
  <r>
    <n v="200506397"/>
    <d v="2020-02-26T00:00:00"/>
    <x v="309"/>
    <n v="1730"/>
    <n v="5"/>
    <x v="10"/>
    <n v="566"/>
    <n v="1"/>
    <n v="510"/>
    <s v="VEHICLE - STOLEN"/>
    <m/>
    <n v="0"/>
    <m/>
    <m/>
    <n v="101"/>
    <s v="STREET"/>
    <m/>
    <m/>
    <s v="IC"/>
    <s v="Invest Cont"/>
    <n v="510"/>
    <m/>
    <m/>
    <m/>
    <s v="200 W  14TH                         ST"/>
    <m/>
    <n v="33.731499999999997"/>
    <n v="-118.2814"/>
    <n v="0"/>
    <x v="12"/>
  </r>
  <r>
    <n v="200406105"/>
    <d v="2020-02-24T00:00:00"/>
    <x v="99"/>
    <n v="230"/>
    <n v="4"/>
    <x v="4"/>
    <n v="479"/>
    <n v="1"/>
    <n v="230"/>
    <s v="ASSAULT WITH DEADLY WEAPON, AGGRAVATED ASSAULT"/>
    <s v="0913 0400 0416 0417 0429"/>
    <n v="27"/>
    <s v="M"/>
    <s v="H"/>
    <n v="101"/>
    <s v="STREET"/>
    <n v="400"/>
    <s v="STRONG-ARM (HANDS, FIST, FEET OR BODILY FORCE)"/>
    <s v="AO"/>
    <s v="Adult Other"/>
    <n v="230"/>
    <m/>
    <m/>
    <m/>
    <s v="3500    PERCY                        ST"/>
    <m/>
    <n v="34.027700000000003"/>
    <n v="-118.1978"/>
    <n v="0"/>
    <x v="12"/>
  </r>
  <r>
    <n v="201225777"/>
    <d v="2020-12-04T00:00:00"/>
    <x v="302"/>
    <n v="1715"/>
    <n v="12"/>
    <x v="8"/>
    <n v="1258"/>
    <n v="2"/>
    <n v="626"/>
    <s v="INTIMATE PARTNER - SIMPLE ASSAULT"/>
    <s v="2000 1813 1821 0913 0416 0446 1309"/>
    <n v="57"/>
    <s v="M"/>
    <s v="B"/>
    <n v="102"/>
    <s v="SIDEWALK"/>
    <n v="400"/>
    <s v="STRONG-ARM (HANDS, FIST, FEET OR BODILY FORCE)"/>
    <s v="AO"/>
    <s v="Adult Other"/>
    <n v="626"/>
    <m/>
    <m/>
    <m/>
    <s v="73RD                         ST"/>
    <s v="SAN PEDRO                    ST"/>
    <n v="33.9739"/>
    <n v="-118.2696"/>
    <n v="0"/>
    <x v="12"/>
  </r>
  <r>
    <n v="200806296"/>
    <d v="2020-02-20T00:00:00"/>
    <x v="270"/>
    <n v="1830"/>
    <n v="8"/>
    <x v="12"/>
    <n v="834"/>
    <n v="1"/>
    <n v="331"/>
    <s v="THEFT FROM MOTOR VEHICLE - GRAND ($950.01 AND OVER)"/>
    <s v="0344 0385 1822"/>
    <n v="36"/>
    <s v="M"/>
    <s v="W"/>
    <n v="101"/>
    <s v="STREET"/>
    <m/>
    <m/>
    <s v="IC"/>
    <s v="Invest Cont"/>
    <n v="331"/>
    <m/>
    <m/>
    <m/>
    <s v="10600    WELLWORTH                    AV"/>
    <m/>
    <n v="34.059800000000003"/>
    <n v="-118.4327"/>
    <n v="0"/>
    <x v="12"/>
  </r>
  <r>
    <n v="200616082"/>
    <d v="2020-09-30T00:00:00"/>
    <x v="185"/>
    <n v="1500"/>
    <n v="6"/>
    <x v="9"/>
    <n v="656"/>
    <n v="2"/>
    <n v="664"/>
    <s v="BUNCO, PETTY THEFT"/>
    <s v="0701 1822"/>
    <n v="38"/>
    <s v="F"/>
    <s v="O"/>
    <n v="501"/>
    <s v="SINGLE FAMILY DWELLING"/>
    <m/>
    <m/>
    <s v="IC"/>
    <s v="Invest Cont"/>
    <n v="664"/>
    <m/>
    <m/>
    <m/>
    <s v="5900    BARTON                       AV"/>
    <m/>
    <n v="34.088000000000001"/>
    <n v="-118.3223"/>
    <n v="0"/>
    <x v="12"/>
  </r>
  <r>
    <n v="200410780"/>
    <d v="2020-07-15T00:00:00"/>
    <x v="284"/>
    <n v="2245"/>
    <n v="4"/>
    <x v="4"/>
    <n v="479"/>
    <n v="1"/>
    <n v="210"/>
    <s v="ROBBERY"/>
    <s v="1822 0334 0916 0302 0337 0344"/>
    <n v="32"/>
    <s v="M"/>
    <s v="H"/>
    <n v="101"/>
    <s v="STREET"/>
    <n v="102"/>
    <s v="HAND GUN"/>
    <s v="IC"/>
    <s v="Invest Cont"/>
    <n v="210"/>
    <m/>
    <m/>
    <m/>
    <s v="3500    ATLANTIC                     ST"/>
    <m/>
    <n v="34.023400000000002"/>
    <n v="-118.1999"/>
    <n v="0"/>
    <x v="12"/>
  </r>
  <r>
    <n v="201006289"/>
    <d v="2020-02-21T00:00:00"/>
    <x v="100"/>
    <n v="2100"/>
    <n v="10"/>
    <x v="11"/>
    <n v="1024"/>
    <n v="1"/>
    <n v="330"/>
    <s v="BURGLARY FROM VEHICLE"/>
    <s v="1822 0344 1300 1609"/>
    <n v="34"/>
    <s v="M"/>
    <s v="H"/>
    <n v="101"/>
    <s v="STREET"/>
    <m/>
    <m/>
    <s v="IC"/>
    <s v="Invest Cont"/>
    <n v="330"/>
    <m/>
    <m/>
    <m/>
    <s v="18500    GAULT                        ST"/>
    <m/>
    <n v="34.199300000000001"/>
    <n v="-118.536"/>
    <n v="0"/>
    <x v="12"/>
  </r>
  <r>
    <n v="200911573"/>
    <d v="2020-06-25T00:00:00"/>
    <x v="334"/>
    <n v="2315"/>
    <n v="9"/>
    <x v="3"/>
    <n v="909"/>
    <n v="1"/>
    <n v="330"/>
    <s v="BURGLARY FROM VEHICLE"/>
    <s v="0344 1300"/>
    <n v="66"/>
    <s v="M"/>
    <s v="H"/>
    <n v="123"/>
    <s v="PARKING UNDERGROUND/BUILDING"/>
    <m/>
    <m/>
    <s v="IC"/>
    <s v="Invest Cont"/>
    <n v="330"/>
    <m/>
    <m/>
    <m/>
    <s v="7300    WOODMAN                      AV"/>
    <m/>
    <n v="34.203099999999999"/>
    <n v="-118.43129999999999"/>
    <n v="0"/>
    <x v="12"/>
  </r>
  <r>
    <n v="200412210"/>
    <d v="2020-08-27T00:00:00"/>
    <x v="49"/>
    <n v="1330"/>
    <n v="4"/>
    <x v="4"/>
    <n v="448"/>
    <n v="2"/>
    <n v="626"/>
    <s v="INTIMATE PARTNER - SIMPLE ASSAULT"/>
    <s v="2000 1814 0913 1243 0400 0444 0429"/>
    <n v="44"/>
    <s v="F"/>
    <s v="H"/>
    <n v="504"/>
    <s v="OTHER RESIDENCE"/>
    <n v="400"/>
    <s v="STRONG-ARM (HANDS, FIST, FEET OR BODILY FORCE)"/>
    <s v="IC"/>
    <s v="Invest Cont"/>
    <n v="626"/>
    <m/>
    <m/>
    <m/>
    <s v="1200 N  SOTO                         ST"/>
    <m/>
    <n v="34.056699999999999"/>
    <n v="-118.2016"/>
    <n v="0"/>
    <x v="12"/>
  </r>
  <r>
    <n v="201224324"/>
    <d v="2020-11-11T00:00:00"/>
    <x v="69"/>
    <n v="900"/>
    <n v="12"/>
    <x v="8"/>
    <n v="1239"/>
    <n v="2"/>
    <n v="930"/>
    <s v="CRIMINAL THREATS - NO WEAPON DISPLAYED"/>
    <s v="0913 1820 0443"/>
    <n v="48"/>
    <s v="F"/>
    <s v="B"/>
    <n v="501"/>
    <s v="SINGLE FAMILY DWELLING"/>
    <n v="511"/>
    <s v="VERBAL THREAT"/>
    <s v="IC"/>
    <s v="Invest Cont"/>
    <n v="930"/>
    <m/>
    <m/>
    <m/>
    <s v="1100 W  60TH                         PL"/>
    <m/>
    <n v="33.984999999999999"/>
    <n v="-118.2937"/>
    <n v="0"/>
    <x v="12"/>
  </r>
  <r>
    <n v="200914535"/>
    <d v="2020-09-10T00:00:00"/>
    <x v="129"/>
    <n v="1730"/>
    <n v="9"/>
    <x v="3"/>
    <n v="948"/>
    <n v="1"/>
    <n v="310"/>
    <s v="BURGLARY"/>
    <s v="0358 1609 1414 1202 0389 0344 0329 0321"/>
    <n v="71"/>
    <s v="M"/>
    <s v="H"/>
    <n v="501"/>
    <s v="SINGLE FAMILY DWELLING"/>
    <m/>
    <m/>
    <s v="IC"/>
    <s v="Invest Cont"/>
    <n v="310"/>
    <m/>
    <m/>
    <m/>
    <s v="13200    CUMPSTON                     ST"/>
    <m/>
    <n v="34.169699999999999"/>
    <n v="-118.4208"/>
    <n v="0"/>
    <x v="12"/>
  </r>
  <r>
    <n v="200316010"/>
    <d v="2020-08-19T00:00:00"/>
    <x v="306"/>
    <n v="1100"/>
    <n v="3"/>
    <x v="2"/>
    <n v="356"/>
    <n v="1"/>
    <n v="761"/>
    <s v="BRANDISH WEAPON"/>
    <s v="1822 0202 0378 0334 0421 2052 2050 0910 2048"/>
    <n v="58"/>
    <s v="M"/>
    <s v="W"/>
    <n v="946"/>
    <s v="MTA - EXPO LINE - EXPO/WESTERN"/>
    <n v="204"/>
    <s v="FOLDING KNIFE"/>
    <s v="IC"/>
    <s v="Invest Cont"/>
    <n v="761"/>
    <n v="930"/>
    <m/>
    <m/>
    <s v="1500    EXPOSITION                   BL"/>
    <m/>
    <n v="34.021900000000002"/>
    <n v="-118.3045"/>
    <n v="0"/>
    <x v="12"/>
  </r>
  <r>
    <n v="200907110"/>
    <d v="2020-03-08T00:00:00"/>
    <x v="244"/>
    <n v="1700"/>
    <n v="9"/>
    <x v="3"/>
    <n v="933"/>
    <n v="2"/>
    <n v="740"/>
    <s v="VANDALISM - FELONY ($400 &amp; OVER, ALL CHURCH VANDALISMS)"/>
    <s v="0329 1300"/>
    <n v="60"/>
    <s v="M"/>
    <s v="H"/>
    <n v="101"/>
    <s v="STREET"/>
    <m/>
    <m/>
    <s v="IC"/>
    <s v="Invest Cont"/>
    <n v="740"/>
    <m/>
    <m/>
    <m/>
    <s v="14600    DELANO                       ST"/>
    <m/>
    <n v="34.182699999999997"/>
    <n v="-118.4509"/>
    <n v="0"/>
    <x v="12"/>
  </r>
  <r>
    <n v="201204778"/>
    <d v="2020-01-12T00:00:00"/>
    <x v="265"/>
    <n v="1200"/>
    <n v="12"/>
    <x v="8"/>
    <n v="1268"/>
    <n v="1"/>
    <n v="510"/>
    <s v="VEHICLE - STOLEN"/>
    <m/>
    <n v="0"/>
    <m/>
    <m/>
    <n v="101"/>
    <s v="STREET"/>
    <m/>
    <m/>
    <s v="IC"/>
    <s v="Invest Cont"/>
    <n v="510"/>
    <m/>
    <m/>
    <m/>
    <s v="80TH"/>
    <s v="MAIN"/>
    <n v="33.966999999999999"/>
    <n v="-118.2739"/>
    <n v="0"/>
    <x v="12"/>
  </r>
  <r>
    <n v="200509190"/>
    <d v="2020-05-08T00:00:00"/>
    <x v="165"/>
    <n v="240"/>
    <n v="5"/>
    <x v="10"/>
    <n v="561"/>
    <n v="1"/>
    <n v="420"/>
    <s v="THEFT FROM MOTOR VEHICLE - PETTY ($950 &amp; UNDER)"/>
    <s v="0344 0358 1300 1606 0216"/>
    <n v="31"/>
    <s v="F"/>
    <s v="W"/>
    <n v="104"/>
    <s v="DRIVEWAY"/>
    <m/>
    <m/>
    <s v="IC"/>
    <s v="Invest Cont"/>
    <n v="420"/>
    <m/>
    <m/>
    <m/>
    <s v="1400    DODSON                       AV"/>
    <m/>
    <n v="33.7316"/>
    <n v="-118.31189999999999"/>
    <n v="0"/>
    <x v="12"/>
  </r>
  <r>
    <n v="200914981"/>
    <d v="2020-09-21T00:00:00"/>
    <x v="196"/>
    <n v="1220"/>
    <n v="9"/>
    <x v="3"/>
    <n v="984"/>
    <n v="1"/>
    <n v="442"/>
    <s v="SHOPLIFTING - PETTY THEFT ($950 &amp; UNDER)"/>
    <s v="0325 1420"/>
    <n v="27"/>
    <s v="F"/>
    <s v="H"/>
    <n v="242"/>
    <s v="DISCOUNT STORE (99 CENT,DOLLAR,ETC."/>
    <m/>
    <m/>
    <s v="IC"/>
    <s v="Invest Cont"/>
    <n v="442"/>
    <m/>
    <m/>
    <m/>
    <s v="14700 W  VENTURA                      BL"/>
    <m/>
    <n v="34.151699999999998"/>
    <n v="-118.4534"/>
    <n v="0"/>
    <x v="12"/>
  </r>
  <r>
    <n v="200607746"/>
    <d v="2020-03-11T00:00:00"/>
    <x v="3"/>
    <n v="2000"/>
    <n v="6"/>
    <x v="9"/>
    <n v="646"/>
    <n v="2"/>
    <n v="740"/>
    <s v="VANDALISM - FELONY ($400 &amp; OVER, ALL CHURCH VANDALISMS)"/>
    <s v="0329 1609"/>
    <n v="35"/>
    <s v="F"/>
    <s v="O"/>
    <n v="101"/>
    <s v="STREET"/>
    <m/>
    <m/>
    <s v="IC"/>
    <s v="Invest Cont"/>
    <n v="740"/>
    <m/>
    <m/>
    <m/>
    <s v="SELMA                        AV"/>
    <s v="VINE                         ST"/>
    <n v="34.099800000000002"/>
    <n v="-118.3267"/>
    <n v="0"/>
    <x v="12"/>
  </r>
  <r>
    <n v="200413970"/>
    <d v="2020-10-18T00:00:00"/>
    <x v="36"/>
    <n v="2000"/>
    <n v="4"/>
    <x v="4"/>
    <n v="459"/>
    <n v="1"/>
    <n v="510"/>
    <s v="VEHICLE - STOLEN"/>
    <m/>
    <n v="0"/>
    <m/>
    <m/>
    <n v="108"/>
    <s v="PARKING LOT"/>
    <m/>
    <m/>
    <s v="IC"/>
    <s v="Invest Cont"/>
    <n v="510"/>
    <m/>
    <m/>
    <m/>
    <s v="400 N  FRESNO                       ST"/>
    <m/>
    <n v="34.041800000000002"/>
    <n v="-118.1964"/>
    <n v="0"/>
    <x v="12"/>
  </r>
  <r>
    <n v="201305418"/>
    <d v="2020-01-25T00:00:00"/>
    <x v="227"/>
    <n v="2330"/>
    <n v="13"/>
    <x v="6"/>
    <n v="1377"/>
    <n v="2"/>
    <n v="626"/>
    <s v="INTIMATE PARTNER - SIMPLE ASSAULT"/>
    <s v="2000 0913 0419 0400"/>
    <n v="29"/>
    <s v="F"/>
    <s v="H"/>
    <n v="501"/>
    <s v="SINGLE FAMILY DWELLING"/>
    <n v="400"/>
    <s v="STRONG-ARM (HANDS, FIST, FEET OR BODILY FORCE)"/>
    <s v="IC"/>
    <s v="Invest Cont"/>
    <n v="626"/>
    <m/>
    <m/>
    <m/>
    <s v="5700    DUARTE                       ST"/>
    <m/>
    <n v="33.990699999999997"/>
    <n v="-118.2422"/>
    <n v="0"/>
    <x v="12"/>
  </r>
  <r>
    <n v="200105663"/>
    <d v="2020-01-25T00:00:00"/>
    <x v="254"/>
    <n v="2215"/>
    <n v="1"/>
    <x v="1"/>
    <n v="191"/>
    <n v="1"/>
    <n v="330"/>
    <s v="BURGLARY FROM VEHICLE"/>
    <s v="1609 0344 1307 1822 0329 1266"/>
    <n v="23"/>
    <s v="F"/>
    <s v="W"/>
    <n v="108"/>
    <s v="PARKING LOT"/>
    <m/>
    <m/>
    <s v="IC"/>
    <s v="Invest Cont"/>
    <n v="330"/>
    <m/>
    <m/>
    <m/>
    <s v="FIGUEROA"/>
    <s v="VENICE"/>
    <n v="34.037399999999998"/>
    <n v="-118.2701"/>
    <n v="0"/>
    <x v="12"/>
  </r>
  <r>
    <n v="200812621"/>
    <d v="2020-08-04T00:00:00"/>
    <x v="74"/>
    <n v="230"/>
    <n v="8"/>
    <x v="12"/>
    <n v="805"/>
    <n v="1"/>
    <n v="341"/>
    <s v="THEFT-GRAND ($950.01 &amp; OVER)EXCPT,GUNS,FOWL,LIVESTK,PROD"/>
    <s v="1267 1203 1602 0329 1420 0339 1607 1822 0397 0344"/>
    <n v="0"/>
    <s v="X"/>
    <s v="X"/>
    <n v="118"/>
    <s v="CONSTRUCTION SITE"/>
    <m/>
    <m/>
    <s v="IC"/>
    <s v="Invest Cont"/>
    <n v="341"/>
    <m/>
    <m/>
    <m/>
    <s v="100 N  BENTLEY                      AV"/>
    <m/>
    <n v="34.0745"/>
    <n v="-118.4589"/>
    <n v="0"/>
    <x v="12"/>
  </r>
  <r>
    <n v="200311662"/>
    <d v="2020-05-21T00:00:00"/>
    <x v="267"/>
    <n v="641"/>
    <n v="3"/>
    <x v="2"/>
    <n v="393"/>
    <n v="1"/>
    <n v="230"/>
    <s v="ASSAULT WITH DEADLY WEAPON, AGGRAVATED ASSAULT"/>
    <s v="1309 1822 0334 0445 2004 1218 2033"/>
    <n v="46"/>
    <s v="F"/>
    <s v="B"/>
    <n v="101"/>
    <s v="STREET"/>
    <n v="204"/>
    <s v="FOLDING KNIFE"/>
    <s v="IC"/>
    <s v="Invest Cont"/>
    <n v="230"/>
    <m/>
    <m/>
    <m/>
    <s v="11TH                         AV"/>
    <s v="W  43RD                         PL"/>
    <n v="34.004399999999997"/>
    <n v="-118.32940000000001"/>
    <n v="0"/>
    <x v="12"/>
  </r>
  <r>
    <n v="200618506"/>
    <d v="2020-11-24T00:00:00"/>
    <x v="219"/>
    <n v="1200"/>
    <n v="6"/>
    <x v="9"/>
    <n v="647"/>
    <n v="1"/>
    <n v="341"/>
    <s v="THEFT-GRAND ($950.01 &amp; OVER)EXCPT,GUNS,FOWL,LIVESTK,PROD"/>
    <s v="1822 0344"/>
    <n v="56"/>
    <s v="M"/>
    <s v="W"/>
    <n v="502"/>
    <s v="MULTI-UNIT DWELLING (APARTMENT, DUPLEX, ETC)"/>
    <m/>
    <m/>
    <s v="IC"/>
    <s v="Invest Cont"/>
    <n v="341"/>
    <m/>
    <m/>
    <m/>
    <s v="5800 W  SUNSET                       BL"/>
    <m/>
    <n v="34.099800000000002"/>
    <n v="-118.3211"/>
    <n v="0"/>
    <x v="12"/>
  </r>
  <r>
    <n v="200118281"/>
    <d v="2020-09-20T00:00:00"/>
    <x v="237"/>
    <n v="2130"/>
    <n v="1"/>
    <x v="1"/>
    <n v="164"/>
    <n v="2"/>
    <n v="624"/>
    <s v="BATTERY - SIMPLE ASSAULT"/>
    <s v="0444 0429 0417 1822 1202 1218"/>
    <n v="50"/>
    <s v="F"/>
    <s v="W"/>
    <n v="102"/>
    <s v="SIDEWALK"/>
    <n v="400"/>
    <s v="STRONG-ARM (HANDS, FIST, FEET OR BODILY FORCE)"/>
    <s v="IC"/>
    <s v="Invest Cont"/>
    <n v="624"/>
    <m/>
    <m/>
    <m/>
    <s v="600 S  SPRING                       ST"/>
    <m/>
    <n v="34.044499999999999"/>
    <n v="-118.25230000000001"/>
    <n v="0"/>
    <x v="12"/>
  </r>
  <r>
    <n v="200312165"/>
    <d v="2020-06-01T00:00:00"/>
    <x v="65"/>
    <n v="1540"/>
    <n v="3"/>
    <x v="2"/>
    <n v="362"/>
    <n v="1"/>
    <n v="230"/>
    <s v="ASSAULT WITH DEADLY WEAPON, AGGRAVATED ASSAULT"/>
    <s v="0445 1402 0561 0913 0311"/>
    <n v="56"/>
    <s v="F"/>
    <s v="B"/>
    <n v="502"/>
    <s v="MULTI-UNIT DWELLING (APARTMENT, DUPLEX, ETC)"/>
    <n v="311"/>
    <s v="HAMMER"/>
    <s v="AA"/>
    <s v="Adult Arrest"/>
    <n v="230"/>
    <m/>
    <m/>
    <m/>
    <s v="HOBART                       BL"/>
    <s v="MARTIN LUTHER KING JR        BL"/>
    <n v="34.017000000000003"/>
    <n v="-118.3477"/>
    <n v="1"/>
    <x v="12"/>
  </r>
  <r>
    <n v="201206832"/>
    <d v="2020-02-10T00:00:00"/>
    <x v="159"/>
    <n v="1032"/>
    <n v="12"/>
    <x v="8"/>
    <n v="1266"/>
    <n v="1"/>
    <n v="761"/>
    <s v="BRANDISH WEAPON"/>
    <s v="0342 0334 0432 1822 0216 1300 0312"/>
    <n v="24"/>
    <s v="M"/>
    <s v="H"/>
    <n v="101"/>
    <s v="STREET"/>
    <n v="109"/>
    <s v="SEMI-AUTOMATIC PISTOL"/>
    <s v="IC"/>
    <s v="Invest Cont"/>
    <n v="761"/>
    <m/>
    <m/>
    <m/>
    <s v="84TH                         ST"/>
    <s v="GRAND                        AV"/>
    <n v="33.966099999999997"/>
    <n v="-118.28489999999999"/>
    <n v="0"/>
    <x v="12"/>
  </r>
  <r>
    <n v="200313451"/>
    <d v="2020-06-29T00:00:00"/>
    <x v="322"/>
    <n v="100"/>
    <n v="3"/>
    <x v="2"/>
    <n v="353"/>
    <n v="1"/>
    <n v="330"/>
    <s v="BURGLARY FROM VEHICLE"/>
    <s v="1601 0344 1822 1300"/>
    <n v="45"/>
    <s v="F"/>
    <s v="B"/>
    <n v="707"/>
    <s v="GARAGE/CARPORT"/>
    <m/>
    <m/>
    <s v="IC"/>
    <s v="Invest Cont"/>
    <n v="330"/>
    <m/>
    <m/>
    <m/>
    <s v="3600 S  VICTORIA                     AV"/>
    <m/>
    <n v="34.021999999999998"/>
    <n v="-118.3364"/>
    <n v="0"/>
    <x v="12"/>
  </r>
  <r>
    <n v="201207355"/>
    <d v="2020-02-18T00:00:00"/>
    <x v="184"/>
    <n v="140"/>
    <n v="12"/>
    <x v="8"/>
    <n v="1249"/>
    <n v="2"/>
    <n v="625"/>
    <s v="OTHER ASSAULT"/>
    <s v="0400 0416 0913 2004"/>
    <n v="21"/>
    <s v="F"/>
    <s v="B"/>
    <n v="101"/>
    <s v="STREET"/>
    <n v="400"/>
    <s v="STRONG-ARM (HANDS, FIST, FEET OR BODILY FORCE)"/>
    <s v="IC"/>
    <s v="Invest Cont"/>
    <n v="625"/>
    <m/>
    <m/>
    <m/>
    <s v="FLOWER                       ST"/>
    <s v="FLORENCE                     AV"/>
    <n v="33.974699999999999"/>
    <n v="-118.2812"/>
    <n v="0"/>
    <x v="12"/>
  </r>
  <r>
    <n v="200814536"/>
    <d v="2020-09-25T00:00:00"/>
    <x v="26"/>
    <n v="1700"/>
    <n v="8"/>
    <x v="12"/>
    <n v="885"/>
    <n v="2"/>
    <n v="354"/>
    <s v="THEFT OF IDENTITY"/>
    <s v="1822 0100"/>
    <n v="69"/>
    <s v="M"/>
    <s v="W"/>
    <n v="727"/>
    <s v="SHOPPING MALL (COMMON AREA)"/>
    <m/>
    <m/>
    <s v="IC"/>
    <s v="Invest Cont"/>
    <n v="354"/>
    <m/>
    <m/>
    <m/>
    <s v="3000    MANNING                      AV"/>
    <m/>
    <n v="34.035400000000003"/>
    <n v="-118.4136"/>
    <n v="0"/>
    <x v="12"/>
  </r>
  <r>
    <n v="200114029"/>
    <d v="2020-06-27T00:00:00"/>
    <x v="37"/>
    <n v="1510"/>
    <n v="1"/>
    <x v="1"/>
    <n v="145"/>
    <n v="2"/>
    <n v="624"/>
    <s v="BATTERY - SIMPLE ASSAULT"/>
    <s v="0416 1822"/>
    <n v="35"/>
    <s v="M"/>
    <s v="W"/>
    <n v="102"/>
    <s v="SIDEWALK"/>
    <n v="400"/>
    <s v="STRONG-ARM (HANDS, FIST, FEET OR BODILY FORCE)"/>
    <s v="IC"/>
    <s v="Invest Cont"/>
    <n v="624"/>
    <m/>
    <m/>
    <m/>
    <s v="100 E  5TH                          ST"/>
    <m/>
    <n v="34.0471"/>
    <n v="-118.2474"/>
    <n v="0"/>
    <x v="12"/>
  </r>
  <r>
    <n v="200404663"/>
    <d v="2020-01-18T00:00:00"/>
    <x v="45"/>
    <n v="1"/>
    <n v="4"/>
    <x v="4"/>
    <n v="473"/>
    <n v="1"/>
    <n v="420"/>
    <s v="THEFT FROM MOTOR VEHICLE - PETTY ($950 &amp; UNDER)"/>
    <m/>
    <n v="0"/>
    <m/>
    <m/>
    <n v="101"/>
    <s v="STREET"/>
    <m/>
    <m/>
    <s v="IC"/>
    <s v="Invest Cont"/>
    <n v="420"/>
    <m/>
    <m/>
    <m/>
    <s v="700 S  SOTO                         ST"/>
    <m/>
    <n v="34.037599999999998"/>
    <n v="-118.2166"/>
    <n v="0"/>
    <x v="12"/>
  </r>
  <r>
    <n v="200116947"/>
    <d v="2020-08-25T00:00:00"/>
    <x v="319"/>
    <n v="1530"/>
    <n v="1"/>
    <x v="1"/>
    <n v="164"/>
    <n v="2"/>
    <n v="624"/>
    <s v="BATTERY - SIMPLE ASSAULT"/>
    <s v="0429 0416 1822"/>
    <n v="23"/>
    <s v="F"/>
    <s v="W"/>
    <n v="101"/>
    <s v="STREET"/>
    <n v="400"/>
    <s v="STRONG-ARM (HANDS, FIST, FEET OR BODILY FORCE)"/>
    <s v="AO"/>
    <s v="Adult Other"/>
    <n v="624"/>
    <m/>
    <m/>
    <m/>
    <s v="LOS ANGELES                  ST"/>
    <s v="7TH                          ST"/>
    <n v="34.043900000000001"/>
    <n v="-118.2497"/>
    <n v="0"/>
    <x v="12"/>
  </r>
  <r>
    <n v="201305529"/>
    <d v="2020-01-28T00:00:00"/>
    <x v="259"/>
    <n v="1720"/>
    <n v="13"/>
    <x v="6"/>
    <n v="1371"/>
    <n v="2"/>
    <n v="624"/>
    <s v="BATTERY - SIMPLE ASSAULT"/>
    <s v="1822 0447 0910"/>
    <n v="32"/>
    <s v="F"/>
    <s v="B"/>
    <n v="801"/>
    <s v="MTA BUS"/>
    <n v="500"/>
    <s v="UNKNOWN WEAPON/OTHER WEAPON"/>
    <s v="IC"/>
    <s v="Invest Cont"/>
    <n v="624"/>
    <m/>
    <m/>
    <m/>
    <s v="SLAUSON                      AV"/>
    <s v="BROADWAY"/>
    <n v="33.989199999999997"/>
    <n v="-118.2783"/>
    <n v="0"/>
    <x v="12"/>
  </r>
  <r>
    <n v="200918367"/>
    <d v="2020-12-12T00:00:00"/>
    <x v="341"/>
    <n v="15"/>
    <n v="9"/>
    <x v="3"/>
    <n v="914"/>
    <n v="1"/>
    <n v="230"/>
    <s v="ASSAULT WITH DEADLY WEAPON, AGGRAVATED ASSAULT"/>
    <s v="0906 0311 0371 0416 0446 1414 1822"/>
    <n v="45"/>
    <s v="M"/>
    <s v="H"/>
    <n v="102"/>
    <s v="SIDEWALK"/>
    <n v="500"/>
    <s v="UNKNOWN WEAPON/OTHER WEAPON"/>
    <s v="IC"/>
    <s v="Invest Cont"/>
    <n v="230"/>
    <m/>
    <m/>
    <m/>
    <s v="14600    VANOWEN                      ST"/>
    <m/>
    <n v="34.197600000000001"/>
    <n v="-118.45740000000001"/>
    <n v="0"/>
    <x v="12"/>
  </r>
  <r>
    <n v="200810240"/>
    <d v="2020-06-03T00:00:00"/>
    <x v="250"/>
    <n v="1645"/>
    <n v="8"/>
    <x v="12"/>
    <n v="811"/>
    <n v="2"/>
    <n v="930"/>
    <s v="CRIMINAL THREATS - NO WEAPON DISPLAYED"/>
    <s v="1813 0319 0421 2002"/>
    <n v="48"/>
    <s v="F"/>
    <s v="W"/>
    <n v="501"/>
    <s v="SINGLE FAMILY DWELLING"/>
    <n v="511"/>
    <s v="VERBAL THREAT"/>
    <s v="AO"/>
    <s v="Adult Other"/>
    <n v="930"/>
    <m/>
    <m/>
    <m/>
    <s v="16100 W  SUNSET                       BL"/>
    <m/>
    <n v="34.056100000000001"/>
    <n v="-118.55119999999999"/>
    <n v="0"/>
    <x v="12"/>
  </r>
  <r>
    <n v="200312261"/>
    <d v="2020-06-03T00:00:00"/>
    <x v="250"/>
    <n v="1800"/>
    <n v="3"/>
    <x v="2"/>
    <n v="356"/>
    <n v="1"/>
    <n v="330"/>
    <s v="BURGLARY FROM VEHICLE"/>
    <s v="0321 0344 0377 1210 1300 1601 1822"/>
    <n v="28"/>
    <s v="F"/>
    <s v="H"/>
    <n v="502"/>
    <s v="MULTI-UNIT DWELLING (APARTMENT, DUPLEX, ETC)"/>
    <m/>
    <m/>
    <s v="IC"/>
    <s v="Invest Cont"/>
    <n v="330"/>
    <m/>
    <m/>
    <m/>
    <s v="1400 W  35TH                         PL"/>
    <m/>
    <n v="34.023699999999998"/>
    <n v="-118.3002"/>
    <n v="0"/>
    <x v="12"/>
  </r>
  <r>
    <n v="201010661"/>
    <d v="2020-07-04T00:00:00"/>
    <x v="11"/>
    <n v="820"/>
    <n v="10"/>
    <x v="11"/>
    <n v="1003"/>
    <n v="2"/>
    <n v="626"/>
    <s v="INTIMATE PARTNER - SIMPLE ASSAULT"/>
    <s v="2000 0400 0416 0913 1814"/>
    <n v="25"/>
    <s v="M"/>
    <s v="H"/>
    <n v="502"/>
    <s v="MULTI-UNIT DWELLING (APARTMENT, DUPLEX, ETC)"/>
    <n v="400"/>
    <s v="STRONG-ARM (HANDS, FIST, FEET OR BODILY FORCE)"/>
    <s v="IC"/>
    <s v="Invest Cont"/>
    <n v="626"/>
    <m/>
    <m/>
    <m/>
    <s v="8100    RESEDA                       BL"/>
    <m/>
    <n v="34.214799999999997"/>
    <n v="-118.54040000000001"/>
    <n v="0"/>
    <x v="12"/>
  </r>
  <r>
    <n v="200105212"/>
    <d v="2020-01-17T00:00:00"/>
    <x v="141"/>
    <n v="2000"/>
    <n v="1"/>
    <x v="1"/>
    <n v="138"/>
    <n v="1"/>
    <n v="330"/>
    <s v="BURGLARY FROM VEHICLE"/>
    <s v="0344 1607"/>
    <n v="68"/>
    <s v="F"/>
    <s v="W"/>
    <n v="727"/>
    <s v="SHOPPING MALL (COMMON AREA)"/>
    <m/>
    <m/>
    <s v="IC"/>
    <s v="Invest Cont"/>
    <n v="330"/>
    <m/>
    <m/>
    <m/>
    <s v="400 E  2ND                          ST"/>
    <m/>
    <n v="34.047699999999999"/>
    <n v="-118.2393"/>
    <n v="0"/>
    <x v="12"/>
  </r>
  <r>
    <n v="200206498"/>
    <d v="2020-02-20T00:00:00"/>
    <x v="270"/>
    <n v="1730"/>
    <n v="2"/>
    <x v="5"/>
    <n v="249"/>
    <n v="1"/>
    <n v="330"/>
    <s v="BURGLARY FROM VEHICLE"/>
    <s v="0344 0329 1307 1609"/>
    <n v="51"/>
    <s v="M"/>
    <s v="H"/>
    <n v="101"/>
    <s v="STREET"/>
    <m/>
    <m/>
    <s v="IC"/>
    <s v="Invest Cont"/>
    <n v="330"/>
    <m/>
    <m/>
    <m/>
    <s v="BIXEL"/>
    <s v="4TH                          ST"/>
    <n v="34.055799999999998"/>
    <n v="-118.26090000000001"/>
    <n v="0"/>
    <x v="12"/>
  </r>
  <r>
    <n v="200510802"/>
    <d v="2020-06-19T00:00:00"/>
    <x v="339"/>
    <n v="510"/>
    <n v="5"/>
    <x v="10"/>
    <n v="585"/>
    <n v="1"/>
    <n v="648"/>
    <s v="ARSON"/>
    <n v="329"/>
    <n v="63"/>
    <s v="F"/>
    <s v="W"/>
    <n v="501"/>
    <s v="SINGLE FAMILY DWELLING"/>
    <m/>
    <m/>
    <s v="IC"/>
    <s v="Invest Cont"/>
    <n v="648"/>
    <n v="740"/>
    <m/>
    <m/>
    <s v="1800 S  GRAND                        AV"/>
    <m/>
    <n v="33.727400000000003"/>
    <n v="-118.2902"/>
    <n v="0"/>
    <x v="12"/>
  </r>
  <r>
    <n v="200218340"/>
    <d v="2020-12-08T00:00:00"/>
    <x v="53"/>
    <n v="1900"/>
    <n v="2"/>
    <x v="5"/>
    <n v="233"/>
    <n v="1"/>
    <n v="510"/>
    <s v="VEHICLE - STOLEN"/>
    <m/>
    <n v="0"/>
    <m/>
    <m/>
    <n v="101"/>
    <s v="STREET"/>
    <m/>
    <m/>
    <s v="IC"/>
    <s v="Invest Cont"/>
    <n v="510"/>
    <m/>
    <m/>
    <m/>
    <s v="100 S  LA FAYETTE P                 PL"/>
    <m/>
    <n v="34.069699999999997"/>
    <n v="-118.2779"/>
    <n v="0"/>
    <x v="12"/>
  </r>
  <r>
    <n v="200705664"/>
    <d v="2020-02-04T00:00:00"/>
    <x v="204"/>
    <n v="800"/>
    <n v="7"/>
    <x v="0"/>
    <n v="734"/>
    <n v="2"/>
    <n v="354"/>
    <s v="THEFT OF IDENTITY"/>
    <s v="0377 1822 0929"/>
    <n v="50"/>
    <s v="F"/>
    <s v="O"/>
    <n v="502"/>
    <s v="MULTI-UNIT DWELLING (APARTMENT, DUPLEX, ETC)"/>
    <m/>
    <m/>
    <s v="IC"/>
    <s v="Invest Cont"/>
    <n v="354"/>
    <m/>
    <m/>
    <m/>
    <s v="400 S  CURSON                       AV"/>
    <m/>
    <n v="34.069099999999999"/>
    <n v="-118.3552"/>
    <n v="0"/>
    <x v="12"/>
  </r>
  <r>
    <n v="200604631"/>
    <d v="2020-01-14T00:00:00"/>
    <x v="141"/>
    <n v="2210"/>
    <n v="6"/>
    <x v="9"/>
    <n v="646"/>
    <n v="1"/>
    <n v="210"/>
    <s v="ROBBERY"/>
    <s v="1402 0325 0601 0104 0400 0444 0945 1822"/>
    <n v="0"/>
    <s v="X"/>
    <s v="X"/>
    <n v="405"/>
    <s v="CLOTHING STORE"/>
    <n v="400"/>
    <s v="STRONG-ARM (HANDS, FIST, FEET OR BODILY FORCE)"/>
    <s v="AO"/>
    <s v="Adult Other"/>
    <n v="210"/>
    <n v="998"/>
    <m/>
    <m/>
    <s v="1500 N  CAHUENGA                     BL"/>
    <m/>
    <n v="34.097999999999999"/>
    <n v="-118.3295"/>
    <n v="0"/>
    <x v="12"/>
  </r>
  <r>
    <n v="200905028"/>
    <d v="2020-01-24T00:00:00"/>
    <x v="344"/>
    <n v="1800"/>
    <n v="9"/>
    <x v="3"/>
    <n v="915"/>
    <n v="1"/>
    <n v="420"/>
    <s v="THEFT FROM MOTOR VEHICLE - PETTY ($950 &amp; UNDER)"/>
    <s v="0344 1606"/>
    <n v="31"/>
    <s v="M"/>
    <s v="H"/>
    <n v="101"/>
    <s v="STREET"/>
    <m/>
    <m/>
    <s v="IC"/>
    <s v="Invest Cont"/>
    <n v="420"/>
    <m/>
    <m/>
    <m/>
    <s v="VANOWEN                      ST"/>
    <s v="HAZELTINE                    AV"/>
    <n v="34.193899999999999"/>
    <n v="-118.44"/>
    <n v="0"/>
    <x v="12"/>
  </r>
  <r>
    <n v="200217233"/>
    <d v="2020-11-09T00:00:00"/>
    <x v="313"/>
    <n v="2130"/>
    <n v="2"/>
    <x v="5"/>
    <n v="266"/>
    <n v="2"/>
    <n v="626"/>
    <s v="INTIMATE PARTNER - SIMPLE ASSAULT"/>
    <s v="0447 2000 1814 0448 0319 0429 0913"/>
    <n v="35"/>
    <s v="F"/>
    <s v="H"/>
    <n v="101"/>
    <s v="STREET"/>
    <n v="400"/>
    <s v="STRONG-ARM (HANDS, FIST, FEET OR BODILY FORCE)"/>
    <s v="AA"/>
    <s v="Adult Arrest"/>
    <n v="626"/>
    <m/>
    <m/>
    <m/>
    <s v="700 S  UNION                        AV"/>
    <m/>
    <n v="34.053100000000001"/>
    <n v="-118.27379999999999"/>
    <n v="1"/>
    <x v="12"/>
  </r>
  <r>
    <n v="200107120"/>
    <d v="2020-02-14T00:00:00"/>
    <x v="202"/>
    <n v="845"/>
    <n v="1"/>
    <x v="1"/>
    <n v="162"/>
    <n v="1"/>
    <n v="440"/>
    <s v="THEFT PLAIN - PETTY ($950 &amp; UNDER)"/>
    <s v="1202 1822 2032 0344 2005"/>
    <n v="71"/>
    <s v="F"/>
    <s v="W"/>
    <n v="406"/>
    <s v="OTHER STORE"/>
    <m/>
    <m/>
    <s v="IC"/>
    <s v="Invest Cont"/>
    <n v="440"/>
    <m/>
    <m/>
    <m/>
    <s v="600 W  7TH                          ST"/>
    <m/>
    <n v="34.0473"/>
    <n v="-118.25660000000001"/>
    <n v="0"/>
    <x v="12"/>
  </r>
  <r>
    <n v="200609022"/>
    <d v="2020-04-13T00:00:00"/>
    <x v="292"/>
    <n v="1000"/>
    <n v="6"/>
    <x v="9"/>
    <n v="663"/>
    <n v="2"/>
    <n v="624"/>
    <s v="BATTERY - SIMPLE ASSAULT"/>
    <s v="0400 0416 0603 1822"/>
    <n v="44"/>
    <s v="F"/>
    <s v="O"/>
    <n v="502"/>
    <s v="MULTI-UNIT DWELLING (APARTMENT, DUPLEX, ETC)"/>
    <n v="400"/>
    <s v="STRONG-ARM (HANDS, FIST, FEET OR BODILY FORCE)"/>
    <s v="AO"/>
    <s v="Adult Other"/>
    <n v="624"/>
    <m/>
    <m/>
    <m/>
    <s v="1200 N  MC CADDEN                    PL"/>
    <m/>
    <n v="34.093200000000003"/>
    <n v="-118.33750000000001"/>
    <n v="0"/>
    <x v="12"/>
  </r>
  <r>
    <n v="200906313"/>
    <d v="2020-02-21T00:00:00"/>
    <x v="100"/>
    <n v="2200"/>
    <n v="9"/>
    <x v="3"/>
    <n v="901"/>
    <n v="1"/>
    <n v="510"/>
    <s v="VEHICLE - STOLEN"/>
    <m/>
    <n v="0"/>
    <m/>
    <m/>
    <n v="101"/>
    <s v="STREET"/>
    <m/>
    <m/>
    <s v="IC"/>
    <s v="Invest Cont"/>
    <n v="510"/>
    <m/>
    <m/>
    <m/>
    <s v="15500    SHERMAN                      WY"/>
    <m/>
    <n v="34.208500000000001"/>
    <n v="-118.46980000000001"/>
    <n v="0"/>
    <x v="12"/>
  </r>
  <r>
    <n v="200511656"/>
    <d v="2020-07-10T00:00:00"/>
    <x v="295"/>
    <n v="930"/>
    <n v="5"/>
    <x v="10"/>
    <n v="519"/>
    <n v="1"/>
    <n v="510"/>
    <s v="VEHICLE - STOLEN"/>
    <m/>
    <n v="0"/>
    <m/>
    <m/>
    <n v="101"/>
    <s v="STREET"/>
    <m/>
    <m/>
    <s v="IC"/>
    <s v="Invest Cont"/>
    <n v="510"/>
    <m/>
    <m/>
    <m/>
    <s v="1000 E  COLON                        ST"/>
    <m/>
    <n v="33.791499999999999"/>
    <n v="-118.25109999999999"/>
    <n v="0"/>
    <x v="12"/>
  </r>
  <r>
    <n v="200405027"/>
    <d v="2020-01-22T00:00:00"/>
    <x v="202"/>
    <n v="1000"/>
    <n v="4"/>
    <x v="4"/>
    <n v="412"/>
    <n v="1"/>
    <n v="341"/>
    <s v="THEFT-GRAND ($950.01 &amp; OVER)EXCPT,GUNS,FOWL,LIVESTK,PROD"/>
    <s v="0344 0701 1822 1202"/>
    <n v="82"/>
    <s v="M"/>
    <s v="H"/>
    <n v="504"/>
    <s v="OTHER RESIDENCE"/>
    <m/>
    <m/>
    <s v="IC"/>
    <s v="Invest Cont"/>
    <n v="341"/>
    <m/>
    <m/>
    <m/>
    <s v="3000    PASADENA                     AV"/>
    <m/>
    <n v="34.0762"/>
    <n v="-118.2167"/>
    <n v="0"/>
    <x v="12"/>
  </r>
  <r>
    <n v="200619238"/>
    <d v="2020-12-14T00:00:00"/>
    <x v="28"/>
    <n v="1500"/>
    <n v="6"/>
    <x v="9"/>
    <n v="647"/>
    <n v="1"/>
    <n v="341"/>
    <s v="THEFT-GRAND ($950.01 &amp; OVER)EXCPT,GUNS,FOWL,LIVESTK,PROD"/>
    <s v="0344 1822 1501"/>
    <n v="0"/>
    <s v="X"/>
    <s v="X"/>
    <n v="102"/>
    <s v="SIDEWALK"/>
    <m/>
    <m/>
    <s v="IC"/>
    <s v="Invest Cont"/>
    <n v="341"/>
    <m/>
    <m/>
    <m/>
    <s v="6200    HOLLYWOOD                    BL"/>
    <m/>
    <n v="34.101599999999998"/>
    <n v="-118.3252"/>
    <n v="0"/>
    <x v="12"/>
  </r>
  <r>
    <n v="200511868"/>
    <d v="2020-07-15T00:00:00"/>
    <x v="247"/>
    <n v="1900"/>
    <n v="5"/>
    <x v="10"/>
    <n v="587"/>
    <n v="1"/>
    <n v="230"/>
    <s v="ASSAULT WITH DEADLY WEAPON, AGGRAVATED ASSAULT"/>
    <s v="1822 0416 0429"/>
    <n v="54"/>
    <s v="M"/>
    <s v="W"/>
    <n v="101"/>
    <s v="STREET"/>
    <n v="400"/>
    <s v="STRONG-ARM (HANDS, FIST, FEET OR BODILY FORCE)"/>
    <s v="IC"/>
    <s v="Invest Cont"/>
    <n v="230"/>
    <m/>
    <m/>
    <m/>
    <s v="3400 S  DENISON                      AV"/>
    <m/>
    <n v="33.711500000000001"/>
    <n v="-118.2889"/>
    <n v="0"/>
    <x v="12"/>
  </r>
  <r>
    <n v="200512783"/>
    <d v="2020-08-08T00:00:00"/>
    <x v="235"/>
    <n v="2120"/>
    <n v="5"/>
    <x v="10"/>
    <n v="567"/>
    <n v="2"/>
    <n v="624"/>
    <s v="BATTERY - SIMPLE ASSAULT"/>
    <s v="1822 0416 0432 0917 2004"/>
    <n v="24"/>
    <s v="F"/>
    <s v="H"/>
    <n v="203"/>
    <s v="OTHER BUSINESS"/>
    <n v="400"/>
    <s v="STRONG-ARM (HANDS, FIST, FEET OR BODILY FORCE)"/>
    <s v="IC"/>
    <s v="Invest Cont"/>
    <n v="624"/>
    <m/>
    <m/>
    <m/>
    <s v="PACIFIC                      AV"/>
    <s v="22ND                         ST"/>
    <n v="33.724299999999999"/>
    <n v="-118.288"/>
    <n v="0"/>
    <x v="12"/>
  </r>
  <r>
    <n v="200812213"/>
    <d v="2020-07-23T00:00:00"/>
    <x v="269"/>
    <n v="2005"/>
    <n v="8"/>
    <x v="12"/>
    <n v="898"/>
    <n v="2"/>
    <n v="956"/>
    <s v="LETTERS, LEWD  -  TELEPHONE CALLS, LEWD"/>
    <n v="913"/>
    <n v="42"/>
    <s v="F"/>
    <s v="W"/>
    <n v="501"/>
    <s v="SINGLE FAMILY DWELLING"/>
    <m/>
    <m/>
    <s v="AO"/>
    <s v="Adult Other"/>
    <n v="956"/>
    <m/>
    <m/>
    <m/>
    <s v="2800 S  BEDFORD                      ST"/>
    <m/>
    <n v="34.034599999999998"/>
    <n v="-118.3857"/>
    <n v="0"/>
    <x v="12"/>
  </r>
  <r>
    <n v="201005385"/>
    <d v="2020-02-02T00:00:00"/>
    <x v="227"/>
    <n v="900"/>
    <n v="10"/>
    <x v="11"/>
    <n v="1033"/>
    <n v="2"/>
    <n v="649"/>
    <s v="DOCUMENT FORGERY / STOLEN FELONY"/>
    <s v="0800 1822 1915"/>
    <n v="50"/>
    <s v="F"/>
    <s v="W"/>
    <n v="501"/>
    <s v="SINGLE FAMILY DWELLING"/>
    <m/>
    <m/>
    <s v="IC"/>
    <s v="Invest Cont"/>
    <n v="649"/>
    <m/>
    <m/>
    <m/>
    <s v="6100    TOPHAM REGENCY               LN"/>
    <m/>
    <n v="34.180599999999998"/>
    <n v="-118.5432"/>
    <n v="0"/>
    <x v="12"/>
  </r>
  <r>
    <n v="200706765"/>
    <d v="2020-02-29T00:00:00"/>
    <x v="72"/>
    <n v="1730"/>
    <n v="7"/>
    <x v="0"/>
    <n v="765"/>
    <n v="2"/>
    <n v="740"/>
    <s v="VANDALISM - FELONY ($400 &amp; OVER, ALL CHURCH VANDALISMS)"/>
    <s v="0329 1300 1309 1609"/>
    <n v="41"/>
    <s v="F"/>
    <s v="H"/>
    <n v="108"/>
    <s v="PARKING LOT"/>
    <m/>
    <m/>
    <s v="IC"/>
    <s v="Invest Cont"/>
    <n v="740"/>
    <m/>
    <m/>
    <m/>
    <s v="4700 W  PICO                         BL"/>
    <m/>
    <n v="34.0486"/>
    <n v="-118.3385"/>
    <n v="0"/>
    <x v="12"/>
  </r>
  <r>
    <n v="200512754"/>
    <d v="2020-08-08T00:00:00"/>
    <x v="235"/>
    <n v="120"/>
    <n v="5"/>
    <x v="10"/>
    <n v="557"/>
    <n v="2"/>
    <n v="626"/>
    <s v="INTIMATE PARTNER - SIMPLE ASSAULT"/>
    <s v="0913 0448 1814 2000"/>
    <n v="23"/>
    <s v="F"/>
    <s v="H"/>
    <n v="503"/>
    <s v="HOTEL"/>
    <n v="400"/>
    <s v="STRONG-ARM (HANDS, FIST, FEET OR BODILY FORCE)"/>
    <s v="AO"/>
    <s v="Adult Other"/>
    <n v="626"/>
    <m/>
    <m/>
    <m/>
    <s v="200 S  GAFFEY                       ST"/>
    <m/>
    <n v="33.741900000000001"/>
    <n v="-118.2923"/>
    <n v="0"/>
    <x v="12"/>
  </r>
  <r>
    <n v="201225578"/>
    <d v="2020-12-02T00:00:00"/>
    <x v="194"/>
    <n v="2300"/>
    <n v="12"/>
    <x v="8"/>
    <n v="1257"/>
    <n v="1"/>
    <n v="510"/>
    <s v="VEHICLE - STOLEN"/>
    <m/>
    <n v="0"/>
    <m/>
    <m/>
    <n v="103"/>
    <s v="ALLEY"/>
    <m/>
    <m/>
    <s v="IC"/>
    <s v="Invest Cont"/>
    <n v="510"/>
    <m/>
    <m/>
    <m/>
    <s v="800 W  78TH                         ST"/>
    <m/>
    <n v="33.968800000000002"/>
    <n v="-118.2873"/>
    <n v="0"/>
    <x v="12"/>
  </r>
  <r>
    <n v="200408949"/>
    <d v="2020-05-18T00:00:00"/>
    <x v="135"/>
    <n v="1800"/>
    <n v="4"/>
    <x v="4"/>
    <n v="409"/>
    <n v="2"/>
    <n v="354"/>
    <s v="THEFT OF IDENTITY"/>
    <m/>
    <n v="66"/>
    <s v="M"/>
    <s v="C"/>
    <n v="502"/>
    <s v="MULTI-UNIT DWELLING (APARTMENT, DUPLEX, ETC)"/>
    <m/>
    <m/>
    <s v="IC"/>
    <s v="Invest Cont"/>
    <n v="354"/>
    <m/>
    <m/>
    <m/>
    <s v="4300    LOWELL                       AV"/>
    <m/>
    <n v="34.093800000000002"/>
    <n v="-118.16240000000001"/>
    <n v="0"/>
    <x v="12"/>
  </r>
  <r>
    <n v="200814504"/>
    <d v="2020-09-24T00:00:00"/>
    <x v="85"/>
    <n v="5"/>
    <n v="8"/>
    <x v="12"/>
    <n v="824"/>
    <n v="2"/>
    <n v="354"/>
    <s v="THEFT OF IDENTITY"/>
    <s v="1822 0100 0930"/>
    <n v="57"/>
    <s v="F"/>
    <s v="W"/>
    <n v="501"/>
    <s v="SINGLE FAMILY DWELLING"/>
    <m/>
    <m/>
    <s v="IC"/>
    <s v="Invest Cont"/>
    <n v="354"/>
    <m/>
    <m/>
    <m/>
    <s v="600    SAN LORENZO                  ST"/>
    <m/>
    <n v="34.034399999999998"/>
    <n v="-118.5094"/>
    <n v="0"/>
    <x v="12"/>
  </r>
  <r>
    <n v="200708527"/>
    <d v="2020-04-22T00:00:00"/>
    <x v="168"/>
    <n v="1939"/>
    <n v="7"/>
    <x v="0"/>
    <n v="715"/>
    <n v="2"/>
    <n v="740"/>
    <s v="VANDALISM - FELONY ($400 &amp; OVER, ALL CHURCH VANDALISMS)"/>
    <n v="329"/>
    <n v="19"/>
    <s v="M"/>
    <s v="O"/>
    <n v="102"/>
    <s v="SIDEWALK"/>
    <m/>
    <m/>
    <s v="IC"/>
    <s v="Invest Cont"/>
    <n v="740"/>
    <m/>
    <m/>
    <m/>
    <s v="400 N  LA BREA                      AV"/>
    <m/>
    <n v="34.078200000000002"/>
    <n v="-118.3463"/>
    <n v="0"/>
    <x v="12"/>
  </r>
  <r>
    <n v="200306504"/>
    <d v="2020-02-11T00:00:00"/>
    <x v="99"/>
    <n v="1225"/>
    <n v="3"/>
    <x v="2"/>
    <n v="341"/>
    <n v="1"/>
    <n v="210"/>
    <s v="ROBBERY"/>
    <s v="0104 0325 0342 0444 0945 0346"/>
    <n v="19"/>
    <s v="X"/>
    <s v="X"/>
    <n v="409"/>
    <s v="BEAUTY SUPPLY STORE"/>
    <n v="400"/>
    <s v="STRONG-ARM (HANDS, FIST, FEET OR BODILY FORCE)"/>
    <s v="IC"/>
    <s v="Invest Cont"/>
    <n v="210"/>
    <m/>
    <m/>
    <m/>
    <s v="5700    OBAMA                        BL"/>
    <m/>
    <n v="34.015099999999997"/>
    <n v="-118.3657"/>
    <n v="0"/>
    <x v="12"/>
  </r>
  <r>
    <n v="200805392"/>
    <d v="2020-01-31T00:00:00"/>
    <x v="227"/>
    <n v="1600"/>
    <n v="8"/>
    <x v="12"/>
    <n v="852"/>
    <n v="2"/>
    <n v="860"/>
    <s v="BATTERY WITH SEXUAL CONTACT"/>
    <s v="1822 0522 0551"/>
    <n v="26"/>
    <s v="F"/>
    <s v="A"/>
    <n v="404"/>
    <s v="DEPARTMENT STORE"/>
    <n v="400"/>
    <s v="STRONG-ARM (HANDS, FIST, FEET OR BODILY FORCE)"/>
    <s v="AA"/>
    <s v="Adult Arrest"/>
    <n v="860"/>
    <m/>
    <m/>
    <m/>
    <s v="11800    SANTA MONICA                 BL"/>
    <m/>
    <n v="34.042700000000004"/>
    <n v="-118.4585"/>
    <n v="1"/>
    <x v="12"/>
  </r>
  <r>
    <n v="200605883"/>
    <d v="2020-02-07T00:00:00"/>
    <x v="15"/>
    <n v="2020"/>
    <n v="6"/>
    <x v="9"/>
    <n v="668"/>
    <n v="2"/>
    <n v="951"/>
    <s v="DEFRAUDING INNKEEPER/THEFT OF SERVICES, $950 &amp; UNDER"/>
    <s v="1300 1310 0344 1231 1822 0104"/>
    <n v="58"/>
    <s v="M"/>
    <s v="O"/>
    <n v="114"/>
    <s v="TAXI"/>
    <m/>
    <m/>
    <s v="IC"/>
    <s v="Invest Cont"/>
    <n v="951"/>
    <m/>
    <m/>
    <m/>
    <s v="FOUNTAIN"/>
    <s v="SAINT ANDREWS"/>
    <n v="34.094799999999999"/>
    <n v="-118.31140000000001"/>
    <n v="0"/>
    <x v="12"/>
  </r>
  <r>
    <n v="201306730"/>
    <d v="2020-02-18T00:00:00"/>
    <x v="184"/>
    <n v="1750"/>
    <n v="13"/>
    <x v="6"/>
    <n v="1375"/>
    <n v="1"/>
    <n v="761"/>
    <s v="BRANDISH WEAPON"/>
    <s v="2000 1814 0444 0446 0408 0334 0913"/>
    <n v="24"/>
    <s v="F"/>
    <s v="H"/>
    <n v="501"/>
    <s v="SINGLE FAMILY DWELLING"/>
    <n v="200"/>
    <s v="KNIFE WITH BLADE 6INCHES OR LESS"/>
    <s v="IC"/>
    <s v="Invest Cont"/>
    <n v="626"/>
    <n v="761"/>
    <m/>
    <m/>
    <s v="1300 E  55TH                         ST"/>
    <m/>
    <n v="33.993000000000002"/>
    <n v="-118.2521"/>
    <n v="0"/>
    <x v="12"/>
  </r>
  <r>
    <n v="200210574"/>
    <d v="2020-05-24T00:00:00"/>
    <x v="189"/>
    <n v="830"/>
    <n v="2"/>
    <x v="5"/>
    <n v="215"/>
    <n v="1"/>
    <n v="230"/>
    <s v="ASSAULT WITH DEADLY WEAPON, AGGRAVATED ASSAULT"/>
    <s v="2004 1218 0416 0305 0913 1817"/>
    <n v="41"/>
    <s v="M"/>
    <s v="H"/>
    <n v="158"/>
    <s v="TRANSIENT ENCAMPMENT"/>
    <n v="114"/>
    <s v="AIR PISTOL/REVOLVER/RIFLE/BB GUN"/>
    <s v="AO"/>
    <s v="Adult Other"/>
    <n v="230"/>
    <m/>
    <m/>
    <m/>
    <s v="SILVER LAKE                  BL"/>
    <s v="HOLLYWOOD                    FY"/>
    <n v="34.077199999999998"/>
    <n v="-118.2818"/>
    <n v="0"/>
    <x v="12"/>
  </r>
  <r>
    <n v="200810621"/>
    <d v="2020-06-14T00:00:00"/>
    <x v="123"/>
    <n v="1855"/>
    <n v="8"/>
    <x v="12"/>
    <n v="857"/>
    <n v="1"/>
    <n v="442"/>
    <s v="SHOPLIFTING - PETTY THEFT ($950 &amp; UNDER)"/>
    <s v="0344 2004 0325 0104 1822 2028"/>
    <n v="0"/>
    <s v="X"/>
    <s v="X"/>
    <n v="402"/>
    <s v="MARKET"/>
    <m/>
    <m/>
    <s v="IC"/>
    <s v="Invest Cont"/>
    <n v="442"/>
    <m/>
    <m/>
    <m/>
    <s v="9600 W  PICO                         BL"/>
    <m/>
    <n v="34.055199999999999"/>
    <n v="-118.39790000000001"/>
    <n v="0"/>
    <x v="12"/>
  </r>
  <r>
    <n v="201218536"/>
    <d v="2020-08-14T00:00:00"/>
    <x v="347"/>
    <n v="1445"/>
    <n v="12"/>
    <x v="8"/>
    <n v="1239"/>
    <n v="2"/>
    <n v="624"/>
    <s v="BATTERY - SIMPLE ASSAULT"/>
    <s v="1822 0416"/>
    <n v="44"/>
    <s v="M"/>
    <s v="H"/>
    <n v="102"/>
    <s v="SIDEWALK"/>
    <n v="400"/>
    <s v="STRONG-ARM (HANDS, FIST, FEET OR BODILY FORCE)"/>
    <s v="IC"/>
    <s v="Invest Cont"/>
    <n v="624"/>
    <m/>
    <m/>
    <m/>
    <s v="SLAUSON                      AV"/>
    <s v="VERMONT                      AV"/>
    <n v="33.989100000000001"/>
    <n v="-118.2915"/>
    <n v="0"/>
    <x v="12"/>
  </r>
  <r>
    <n v="200900955"/>
    <d v="2020-12-25T00:00:00"/>
    <x v="203"/>
    <n v="2045"/>
    <n v="9"/>
    <x v="3"/>
    <n v="904"/>
    <n v="1"/>
    <n v="230"/>
    <s v="ASSAULT WITH DEADLY WEAPON, AGGRAVATED ASSAULT"/>
    <s v="1402 0411 1218 0913 0360 0334 1401 1414"/>
    <n v="35"/>
    <s v="M"/>
    <s v="H"/>
    <n v="502"/>
    <s v="MULTI-UNIT DWELLING (APARTMENT, DUPLEX, ETC)"/>
    <n v="204"/>
    <s v="FOLDING KNIFE"/>
    <s v="AA"/>
    <s v="Adult Arrest"/>
    <n v="230"/>
    <n v="998"/>
    <m/>
    <m/>
    <s v="14500    SATICOY                      ST"/>
    <m/>
    <n v="34.208399999999997"/>
    <n v="-118.4599"/>
    <n v="1"/>
    <x v="12"/>
  </r>
  <r>
    <n v="201200563"/>
    <d v="2020-03-04T00:00:00"/>
    <x v="216"/>
    <n v="2222"/>
    <n v="12"/>
    <x v="8"/>
    <n v="1249"/>
    <n v="1"/>
    <n v="230"/>
    <s v="ASSAULT WITH DEADLY WEAPON, AGGRAVATED ASSAULT"/>
    <s v="1402 1224 1822 1309 0334 0445 0411 0416 0446 2021"/>
    <n v="37"/>
    <s v="M"/>
    <s v="H"/>
    <n v="142"/>
    <s v="DRIVE THRU*"/>
    <n v="204"/>
    <s v="FOLDING KNIFE"/>
    <s v="AA"/>
    <s v="Adult Arrest"/>
    <n v="230"/>
    <m/>
    <m/>
    <m/>
    <s v="500 W  FLORENCE                     AV"/>
    <m/>
    <n v="33.978999999999999"/>
    <n v="-118.2839"/>
    <n v="1"/>
    <x v="12"/>
  </r>
  <r>
    <n v="200105947"/>
    <d v="2020-01-29T00:00:00"/>
    <x v="259"/>
    <n v="1730"/>
    <n v="1"/>
    <x v="1"/>
    <n v="159"/>
    <n v="1"/>
    <n v="510"/>
    <s v="VEHICLE - STOLEN"/>
    <m/>
    <n v="0"/>
    <m/>
    <m/>
    <n v="101"/>
    <s v="STREET"/>
    <m/>
    <m/>
    <s v="IC"/>
    <s v="Invest Cont"/>
    <n v="510"/>
    <m/>
    <m/>
    <m/>
    <s v="1800    INDUSTRIAL                   ST"/>
    <m/>
    <n v="34.035899999999998"/>
    <n v="-118.23439999999999"/>
    <n v="0"/>
    <x v="12"/>
  </r>
  <r>
    <n v="201209460"/>
    <d v="2020-03-20T00:00:00"/>
    <x v="198"/>
    <n v="430"/>
    <n v="12"/>
    <x v="8"/>
    <n v="1232"/>
    <n v="2"/>
    <n v="626"/>
    <s v="INTIMATE PARTNER - SIMPLE ASSAULT"/>
    <s v="2000 0913 0447 0416 0400 1814"/>
    <n v="48"/>
    <s v="F"/>
    <s v="B"/>
    <n v="501"/>
    <s v="SINGLE FAMILY DWELLING"/>
    <n v="302"/>
    <s v="BLUNT INSTRUMENT"/>
    <s v="IC"/>
    <s v="Invest Cont"/>
    <n v="626"/>
    <m/>
    <m/>
    <m/>
    <s v="5800    MADDEN                       AV"/>
    <m/>
    <n v="33.989100000000001"/>
    <n v="-118.32550000000001"/>
    <n v="0"/>
    <x v="12"/>
  </r>
  <r>
    <n v="200315977"/>
    <d v="2020-08-18T00:00:00"/>
    <x v="137"/>
    <n v="2300"/>
    <n v="3"/>
    <x v="2"/>
    <n v="353"/>
    <n v="2"/>
    <n v="740"/>
    <s v="VANDALISM - FELONY ($400 &amp; OVER, ALL CHURCH VANDALISMS)"/>
    <s v="1300 0329"/>
    <n v="19"/>
    <s v="X"/>
    <s v="X"/>
    <n v="122"/>
    <s v="VEHICLE, PASSENGER/TRUCK"/>
    <m/>
    <m/>
    <s v="IC"/>
    <s v="Invest Cont"/>
    <n v="740"/>
    <m/>
    <m/>
    <m/>
    <s v="3500    FARMDALE                     AV"/>
    <m/>
    <n v="34.023699999999998"/>
    <n v="-118.34610000000001"/>
    <n v="0"/>
    <x v="12"/>
  </r>
  <r>
    <n v="200706332"/>
    <d v="2020-02-19T00:00:00"/>
    <x v="27"/>
    <n v="2200"/>
    <n v="7"/>
    <x v="0"/>
    <n v="734"/>
    <n v="1"/>
    <n v="510"/>
    <s v="VEHICLE - STOLEN"/>
    <m/>
    <n v="0"/>
    <m/>
    <m/>
    <n v="104"/>
    <s v="DRIVEWAY"/>
    <m/>
    <m/>
    <s v="IC"/>
    <s v="Invest Cont"/>
    <n v="510"/>
    <m/>
    <m/>
    <m/>
    <s v="5700 W  6TH                          ST"/>
    <m/>
    <n v="34.067700000000002"/>
    <n v="-118.3548"/>
    <n v="0"/>
    <x v="12"/>
  </r>
  <r>
    <n v="200211811"/>
    <d v="2020-06-26T00:00:00"/>
    <x v="66"/>
    <n v="430"/>
    <n v="2"/>
    <x v="5"/>
    <n v="291"/>
    <n v="1"/>
    <n v="210"/>
    <s v="ROBBERY"/>
    <s v="0344 0325 0104 0444 0400 1822 0945"/>
    <n v="0"/>
    <s v="X"/>
    <s v="X"/>
    <n v="210"/>
    <s v="RESTAURANT/FAST FOOD"/>
    <n v="400"/>
    <s v="STRONG-ARM (HANDS, FIST, FEET OR BODILY FORCE)"/>
    <s v="IC"/>
    <s v="Invest Cont"/>
    <n v="210"/>
    <m/>
    <m/>
    <m/>
    <s v="1600 S  HOOVER                       ST"/>
    <m/>
    <n v="34.043300000000002"/>
    <n v="-118.2841"/>
    <n v="0"/>
    <x v="12"/>
  </r>
  <r>
    <n v="200411380"/>
    <d v="2020-08-01T00:00:00"/>
    <x v="200"/>
    <n v="545"/>
    <n v="4"/>
    <x v="4"/>
    <n v="415"/>
    <n v="2"/>
    <n v="900"/>
    <s v="VIOLATION OF COURT ORDER"/>
    <s v="2038 0913 1814 0329"/>
    <n v="34"/>
    <s v="F"/>
    <s v="H"/>
    <n v="502"/>
    <s v="MULTI-UNIT DWELLING (APARTMENT, DUPLEX, ETC)"/>
    <m/>
    <m/>
    <s v="AO"/>
    <s v="Adult Other"/>
    <n v="900"/>
    <m/>
    <m/>
    <m/>
    <s v="2500    HANCOCK                      ST"/>
    <m/>
    <n v="34.075499999999998"/>
    <n v="-118.2092"/>
    <n v="0"/>
    <x v="12"/>
  </r>
  <r>
    <n v="200609268"/>
    <d v="2020-04-20T00:00:00"/>
    <x v="136"/>
    <n v="1900"/>
    <n v="6"/>
    <x v="9"/>
    <n v="643"/>
    <n v="2"/>
    <n v="956"/>
    <s v="LETTERS, LEWD  -  TELEPHONE CALLS, LEWD"/>
    <s v="1822 1912"/>
    <n v="24"/>
    <s v="F"/>
    <s v="O"/>
    <n v="501"/>
    <s v="SINGLE FAMILY DWELLING"/>
    <m/>
    <m/>
    <s v="IC"/>
    <s v="Invest Cont"/>
    <n v="956"/>
    <m/>
    <m/>
    <m/>
    <s v="1500 N  FORMOSA                      AV"/>
    <m/>
    <n v="34.097999999999999"/>
    <n v="-118.3468"/>
    <n v="0"/>
    <x v="12"/>
  </r>
  <r>
    <n v="200900691"/>
    <d v="2020-04-21T00:00:00"/>
    <x v="32"/>
    <n v="30"/>
    <n v="9"/>
    <x v="3"/>
    <n v="901"/>
    <n v="2"/>
    <n v="626"/>
    <s v="INTIMATE PARTNER - SIMPLE ASSAULT"/>
    <s v="2000 0416 1402"/>
    <n v="54"/>
    <s v="F"/>
    <s v="W"/>
    <n v="502"/>
    <s v="MULTI-UNIT DWELLING (APARTMENT, DUPLEX, ETC)"/>
    <n v="400"/>
    <s v="STRONG-ARM (HANDS, FIST, FEET OR BODILY FORCE)"/>
    <s v="AA"/>
    <s v="Adult Arrest"/>
    <n v="626"/>
    <n v="998"/>
    <m/>
    <m/>
    <s v="7500    ZOMBAR                       AV"/>
    <m/>
    <n v="34.206600000000002"/>
    <n v="-118.46729999999999"/>
    <n v="1"/>
    <x v="12"/>
  </r>
  <r>
    <n v="201111576"/>
    <d v="2020-07-18T00:00:00"/>
    <x v="290"/>
    <n v="1200"/>
    <n v="11"/>
    <x v="7"/>
    <n v="1117"/>
    <n v="1"/>
    <n v="420"/>
    <s v="THEFT FROM MOTOR VEHICLE - PETTY ($950 &amp; UNDER)"/>
    <m/>
    <n v="0"/>
    <m/>
    <m/>
    <n v="108"/>
    <s v="PARKING LOT"/>
    <m/>
    <m/>
    <s v="IC"/>
    <s v="Invest Cont"/>
    <n v="420"/>
    <m/>
    <m/>
    <m/>
    <s v="4800    EAGLE ROCK                   BL"/>
    <m/>
    <n v="34.132399999999997"/>
    <n v="-118.21599999999999"/>
    <n v="0"/>
    <x v="12"/>
  </r>
  <r>
    <n v="201111997"/>
    <d v="2020-07-30T00:00:00"/>
    <x v="190"/>
    <n v="2220"/>
    <n v="11"/>
    <x v="7"/>
    <n v="1147"/>
    <n v="2"/>
    <n v="626"/>
    <s v="INTIMATE PARTNER - SIMPLE ASSAULT"/>
    <s v="2000 0913 1814"/>
    <n v="55"/>
    <s v="M"/>
    <s v="H"/>
    <n v="501"/>
    <s v="SINGLE FAMILY DWELLING"/>
    <n v="400"/>
    <s v="STRONG-ARM (HANDS, FIST, FEET OR BODILY FORCE)"/>
    <s v="AO"/>
    <s v="Adult Other"/>
    <n v="626"/>
    <m/>
    <m/>
    <m/>
    <s v="2900    DIVISION                     ST"/>
    <m/>
    <n v="34.102699999999999"/>
    <n v="-118.2363"/>
    <n v="0"/>
    <x v="12"/>
  </r>
  <r>
    <n v="201107215"/>
    <d v="2020-03-12T00:00:00"/>
    <x v="191"/>
    <n v="1630"/>
    <n v="11"/>
    <x v="7"/>
    <n v="1135"/>
    <n v="2"/>
    <n v="745"/>
    <s v="VANDALISM - MISDEAMEANOR ($399 OR UNDER)"/>
    <n v="329"/>
    <n v="37"/>
    <s v="M"/>
    <s v="H"/>
    <n v="108"/>
    <s v="PARKING LOT"/>
    <m/>
    <m/>
    <s v="IC"/>
    <s v="Invest Cont"/>
    <n v="745"/>
    <m/>
    <m/>
    <m/>
    <s v="3300    GASSEN                       PL"/>
    <m/>
    <n v="34.1051"/>
    <n v="-118.2313"/>
    <n v="0"/>
    <x v="12"/>
  </r>
  <r>
    <n v="200612184"/>
    <d v="2020-07-03T00:00:00"/>
    <x v="261"/>
    <n v="300"/>
    <n v="6"/>
    <x v="9"/>
    <n v="644"/>
    <n v="1"/>
    <n v="420"/>
    <s v="THEFT FROM MOTOR VEHICLE - PETTY ($950 &amp; UNDER)"/>
    <s v="1300 1601 1606 0344 1822"/>
    <n v="28"/>
    <s v="F"/>
    <s v="W"/>
    <n v="123"/>
    <s v="PARKING UNDERGROUND/BUILDING"/>
    <m/>
    <m/>
    <s v="IC"/>
    <s v="Invest Cont"/>
    <n v="420"/>
    <m/>
    <m/>
    <m/>
    <s v="1400 N  POINSETTIA                   PL"/>
    <m/>
    <n v="34.096200000000003"/>
    <n v="-118.34829999999999"/>
    <n v="0"/>
    <x v="12"/>
  </r>
  <r>
    <n v="200705431"/>
    <d v="2020-01-31T00:00:00"/>
    <x v="94"/>
    <n v="2340"/>
    <n v="7"/>
    <x v="0"/>
    <n v="782"/>
    <n v="2"/>
    <n v="627"/>
    <s v="CHILD ABUSE (PHYSICAL) - SIMPLE ASSAULT"/>
    <n v="444"/>
    <n v="16"/>
    <s v="M"/>
    <s v="W"/>
    <n v="406"/>
    <s v="OTHER STORE"/>
    <n v="400"/>
    <s v="STRONG-ARM (HANDS, FIST, FEET OR BODILY FORCE)"/>
    <s v="AO"/>
    <s v="Adult Other"/>
    <n v="627"/>
    <m/>
    <m/>
    <m/>
    <s v="1900 S  LA CIENEGA                   BL"/>
    <m/>
    <n v="34.0426"/>
    <n v="-118.3764"/>
    <n v="0"/>
    <x v="12"/>
  </r>
  <r>
    <n v="200207335"/>
    <d v="2020-02-15T00:00:00"/>
    <x v="46"/>
    <n v="1730"/>
    <n v="2"/>
    <x v="5"/>
    <n v="246"/>
    <n v="2"/>
    <n v="626"/>
    <s v="INTIMATE PARTNER - SIMPLE ASSAULT"/>
    <s v="0913 2000 0910 0416 1206 2033 1814"/>
    <n v="18"/>
    <s v="M"/>
    <s v="H"/>
    <n v="904"/>
    <s v="MTA - RED LINE - WESTLAKE/MACARTHUR PARK"/>
    <n v="400"/>
    <s v="STRONG-ARM (HANDS, FIST, FEET OR BODILY FORCE)"/>
    <s v="IC"/>
    <s v="Invest Cont"/>
    <n v="626"/>
    <m/>
    <m/>
    <m/>
    <s v="600 S  ALVARADO                     ST"/>
    <m/>
    <n v="34.059600000000003"/>
    <n v="-118.2749"/>
    <n v="0"/>
    <x v="12"/>
  </r>
  <r>
    <n v="201212518"/>
    <d v="2020-05-09T00:00:00"/>
    <x v="165"/>
    <n v="1900"/>
    <n v="12"/>
    <x v="8"/>
    <n v="1233"/>
    <n v="1"/>
    <n v="330"/>
    <s v="BURGLARY FROM VEHICLE"/>
    <s v="1609 0344 1307"/>
    <n v="46"/>
    <s v="F"/>
    <s v="H"/>
    <n v="101"/>
    <s v="STREET"/>
    <m/>
    <m/>
    <s v="IC"/>
    <s v="Invest Cont"/>
    <n v="330"/>
    <m/>
    <m/>
    <m/>
    <s v="1700 W  60TH                         ST"/>
    <m/>
    <n v="33.985900000000001"/>
    <n v="-118.3068"/>
    <n v="0"/>
    <x v="12"/>
  </r>
  <r>
    <n v="200413050"/>
    <d v="2020-09-22T00:00:00"/>
    <x v="26"/>
    <n v="900"/>
    <n v="4"/>
    <x v="4"/>
    <n v="478"/>
    <n v="2"/>
    <n v="624"/>
    <s v="BATTERY - SIMPLE ASSAULT"/>
    <s v="0913 0416"/>
    <n v="45"/>
    <s v="F"/>
    <s v="W"/>
    <n v="504"/>
    <s v="OTHER RESIDENCE"/>
    <n v="400"/>
    <s v="STRONG-ARM (HANDS, FIST, FEET OR BODILY FORCE)"/>
    <s v="IC"/>
    <s v="Invest Cont"/>
    <n v="624"/>
    <m/>
    <m/>
    <m/>
    <s v="3400    PERCY                        ST"/>
    <m/>
    <n v="34.027700000000003"/>
    <n v="-118.1979"/>
    <n v="0"/>
    <x v="12"/>
  </r>
  <r>
    <n v="201219428"/>
    <d v="2020-08-27T00:00:00"/>
    <x v="49"/>
    <n v="10"/>
    <n v="12"/>
    <x v="8"/>
    <n v="1218"/>
    <n v="1"/>
    <n v="251"/>
    <s v="SHOTS FIRED AT INHABITED DWELLING"/>
    <s v="0450 1822 0906"/>
    <n v="64"/>
    <s v="M"/>
    <s v="H"/>
    <n v="401"/>
    <s v="MINI-MART"/>
    <n v="106"/>
    <s v="UNKNOWN FIREARM"/>
    <s v="IC"/>
    <s v="Invest Cont"/>
    <n v="251"/>
    <m/>
    <m/>
    <m/>
    <s v="5400 S  FIGUEROA                     ST"/>
    <m/>
    <n v="33.9923"/>
    <n v="-118.28700000000001"/>
    <n v="0"/>
    <x v="12"/>
  </r>
  <r>
    <n v="200206499"/>
    <d v="2020-02-19T00:00:00"/>
    <x v="270"/>
    <n v="1200"/>
    <n v="2"/>
    <x v="5"/>
    <n v="236"/>
    <n v="1"/>
    <n v="330"/>
    <s v="BURGLARY FROM VEHICLE"/>
    <s v="0329 0344 1607"/>
    <n v="25"/>
    <s v="M"/>
    <s v="H"/>
    <n v="101"/>
    <s v="STREET"/>
    <m/>
    <m/>
    <s v="IC"/>
    <s v="Invest Cont"/>
    <n v="330"/>
    <m/>
    <m/>
    <m/>
    <s v="1700    MIRAMAR                      ST"/>
    <m/>
    <n v="34.061599999999999"/>
    <n v="-118.2675"/>
    <n v="0"/>
    <x v="12"/>
  </r>
  <r>
    <n v="200814006"/>
    <d v="2020-09-12T00:00:00"/>
    <x v="120"/>
    <n v="2040"/>
    <n v="8"/>
    <x v="12"/>
    <n v="808"/>
    <n v="2"/>
    <n v="740"/>
    <s v="VANDALISM - FELONY ($400 &amp; OVER, ALL CHURCH VANDALISMS)"/>
    <s v="1420 1822 1609 1202 0202 0209 0216"/>
    <n v="62"/>
    <s v="F"/>
    <s v="A"/>
    <n v="501"/>
    <s v="SINGLE FAMILY DWELLING"/>
    <m/>
    <m/>
    <s v="IC"/>
    <s v="Invest Cont"/>
    <n v="740"/>
    <m/>
    <m/>
    <m/>
    <s v="3000    DEEP CANYON                  DR"/>
    <m/>
    <n v="34.128700000000002"/>
    <n v="-118.4302"/>
    <n v="0"/>
    <x v="12"/>
  </r>
  <r>
    <n v="200316143"/>
    <d v="2020-08-22T00:00:00"/>
    <x v="183"/>
    <n v="2000"/>
    <n v="3"/>
    <x v="2"/>
    <n v="395"/>
    <n v="2"/>
    <n v="740"/>
    <s v="VANDALISM - FELONY ($400 &amp; OVER, ALL CHURCH VANDALISMS)"/>
    <s v="0329 1300 1822"/>
    <n v="52"/>
    <s v="F"/>
    <s v="B"/>
    <n v="122"/>
    <s v="VEHICLE, PASSENGER/TRUCK"/>
    <m/>
    <m/>
    <s v="IC"/>
    <s v="Invest Cont"/>
    <n v="740"/>
    <m/>
    <m/>
    <m/>
    <s v="1700 W  43RD                         ST"/>
    <m/>
    <n v="34.005499999999998"/>
    <n v="-118.3095"/>
    <n v="0"/>
    <x v="12"/>
  </r>
  <r>
    <n v="200204647"/>
    <d v="2020-01-14T00:00:00"/>
    <x v="350"/>
    <n v="1155"/>
    <n v="2"/>
    <x v="5"/>
    <n v="265"/>
    <n v="1"/>
    <n v="230"/>
    <s v="ASSAULT WITH DEADLY WEAPON, AGGRAVATED ASSAULT"/>
    <s v="1822 0302 0312 1019 0449"/>
    <n v="53"/>
    <s v="M"/>
    <s v="H"/>
    <n v="102"/>
    <s v="SIDEWALK"/>
    <n v="102"/>
    <s v="HAND GUN"/>
    <s v="IC"/>
    <s v="Invest Cont"/>
    <n v="230"/>
    <m/>
    <m/>
    <m/>
    <s v="8TH                          ST"/>
    <s v="ALVARADO                     ST"/>
    <n v="34.054900000000004"/>
    <n v="-118.2778"/>
    <n v="0"/>
    <x v="12"/>
  </r>
  <r>
    <n v="200215459"/>
    <d v="2020-09-25T00:00:00"/>
    <x v="120"/>
    <n v="1840"/>
    <n v="2"/>
    <x v="5"/>
    <n v="236"/>
    <n v="1"/>
    <n v="310"/>
    <s v="BURGLARY"/>
    <s v="0344 1501"/>
    <n v="33"/>
    <s v="M"/>
    <s v="B"/>
    <n v="502"/>
    <s v="MULTI-UNIT DWELLING (APARTMENT, DUPLEX, ETC)"/>
    <m/>
    <m/>
    <s v="IC"/>
    <s v="Invest Cont"/>
    <n v="310"/>
    <m/>
    <m/>
    <m/>
    <s v="100 N  ALVARADO                     ST"/>
    <m/>
    <n v="34.066699999999997"/>
    <n v="-118.27030000000001"/>
    <n v="0"/>
    <x v="12"/>
  </r>
  <r>
    <n v="200510842"/>
    <d v="2020-06-21T00:00:00"/>
    <x v="334"/>
    <n v="640"/>
    <n v="5"/>
    <x v="10"/>
    <n v="565"/>
    <n v="2"/>
    <n v="888"/>
    <s v="TRESPASSING"/>
    <s v="1501 2004"/>
    <n v="0"/>
    <s v="X"/>
    <s v="X"/>
    <n v="401"/>
    <s v="MINI-MART"/>
    <m/>
    <m/>
    <s v="AA"/>
    <s v="Adult Arrest"/>
    <n v="888"/>
    <m/>
    <m/>
    <m/>
    <s v="800 S  GAFFEY                       ST"/>
    <m/>
    <n v="33.736600000000003"/>
    <n v="-118.2923"/>
    <n v="1"/>
    <x v="12"/>
  </r>
  <r>
    <n v="200808837"/>
    <d v="2020-04-29T00:00:00"/>
    <x v="117"/>
    <n v="1930"/>
    <n v="8"/>
    <x v="12"/>
    <n v="835"/>
    <n v="1"/>
    <n v="331"/>
    <s v="THEFT FROM MOTOR VEHICLE - GRAND ($950.01 AND OVER)"/>
    <s v="0344 1606 0202 1420 1822"/>
    <n v="47"/>
    <s v="F"/>
    <s v="O"/>
    <n v="501"/>
    <s v="SINGLE FAMILY DWELLING"/>
    <n v="500"/>
    <s v="UNKNOWN WEAPON/OTHER WEAPON"/>
    <s v="IC"/>
    <s v="Invest Cont"/>
    <n v="331"/>
    <m/>
    <m/>
    <m/>
    <s v="2000    CAMDEN                       AV"/>
    <m/>
    <n v="34.043999999999997"/>
    <n v="-118.43859999999999"/>
    <n v="0"/>
    <x v="12"/>
  </r>
  <r>
    <n v="200306481"/>
    <d v="2020-02-11T00:00:00"/>
    <x v="199"/>
    <n v="1200"/>
    <n v="3"/>
    <x v="2"/>
    <n v="314"/>
    <n v="2"/>
    <n v="649"/>
    <s v="DOCUMENT FORGERY / STOLEN FELONY"/>
    <s v="2000 1813 0924"/>
    <n v="35"/>
    <s v="M"/>
    <s v="H"/>
    <n v="501"/>
    <s v="SINGLE FAMILY DWELLING"/>
    <m/>
    <m/>
    <s v="IC"/>
    <s v="Invest Cont"/>
    <n v="649"/>
    <m/>
    <m/>
    <m/>
    <s v="3800 W  28TH                         ST"/>
    <m/>
    <n v="34.030200000000001"/>
    <n v="-118.3267"/>
    <n v="0"/>
    <x v="12"/>
  </r>
  <r>
    <n v="200615161"/>
    <d v="2020-09-09T00:00:00"/>
    <x v="4"/>
    <n v="1210"/>
    <n v="6"/>
    <x v="9"/>
    <n v="644"/>
    <n v="2"/>
    <n v="946"/>
    <s v="OTHER MISCELLANEOUS CRIME"/>
    <n v="1501"/>
    <n v="0"/>
    <s v="X"/>
    <s v="X"/>
    <n v="502"/>
    <s v="MULTI-UNIT DWELLING (APARTMENT, DUPLEX, ETC)"/>
    <m/>
    <m/>
    <s v="AA"/>
    <s v="Adult Arrest"/>
    <n v="946"/>
    <m/>
    <m/>
    <m/>
    <s v="1400 N  DETROIT                      ST"/>
    <m/>
    <n v="34.096200000000003"/>
    <n v="-118.34520000000001"/>
    <n v="1"/>
    <x v="12"/>
  </r>
  <r>
    <n v="200310332"/>
    <d v="2020-04-24T00:00:00"/>
    <x v="168"/>
    <n v="1800"/>
    <n v="3"/>
    <x v="2"/>
    <n v="396"/>
    <n v="1"/>
    <n v="510"/>
    <s v="VEHICLE - STOLEN"/>
    <m/>
    <n v="0"/>
    <m/>
    <m/>
    <n v="101"/>
    <s v="STREET"/>
    <m/>
    <m/>
    <s v="IC"/>
    <s v="Invest Cont"/>
    <n v="510"/>
    <m/>
    <m/>
    <m/>
    <s v="800 W  41ST                         ST"/>
    <m/>
    <n v="34.0092"/>
    <n v="-118.2872"/>
    <n v="0"/>
    <x v="12"/>
  </r>
  <r>
    <n v="201214794"/>
    <d v="2020-06-15T00:00:00"/>
    <x v="85"/>
    <n v="600"/>
    <n v="12"/>
    <x v="8"/>
    <n v="1241"/>
    <n v="1"/>
    <n v="230"/>
    <s v="ASSAULT WITH DEADLY WEAPON, AGGRAVATED ASSAULT"/>
    <s v="0913 1309 0416"/>
    <n v="25"/>
    <s v="F"/>
    <s v="B"/>
    <n v="101"/>
    <s v="STREET"/>
    <n v="307"/>
    <s v="VEHICLE"/>
    <s v="AA"/>
    <s v="Adult Arrest"/>
    <n v="230"/>
    <m/>
    <m/>
    <m/>
    <s v="66TH                         ST"/>
    <s v="11TH                         AV"/>
    <n v="33.979700000000001"/>
    <n v="-118.32940000000001"/>
    <n v="1"/>
    <x v="12"/>
  </r>
  <r>
    <n v="200610874"/>
    <d v="2020-06-02T00:00:00"/>
    <x v="65"/>
    <n v="2000"/>
    <n v="6"/>
    <x v="9"/>
    <n v="666"/>
    <n v="1"/>
    <n v="231"/>
    <s v="ASSAULT WITH DEADLY WEAPON ON POLICE OFFICER"/>
    <s v="1212 0400 1822"/>
    <n v="0"/>
    <s v="X"/>
    <s v="X"/>
    <n v="101"/>
    <s v="STREET"/>
    <n v="500"/>
    <s v="UNKNOWN WEAPON/OTHER WEAPON"/>
    <s v="AO"/>
    <s v="Adult Other"/>
    <n v="231"/>
    <m/>
    <m/>
    <m/>
    <s v="1300    WILCOX                       AV"/>
    <m/>
    <n v="34.094299999999997"/>
    <n v="-118.331"/>
    <n v="0"/>
    <x v="12"/>
  </r>
  <r>
    <n v="200918541"/>
    <d v="2020-12-17T00:00:00"/>
    <x v="210"/>
    <n v="1000"/>
    <n v="9"/>
    <x v="3"/>
    <n v="904"/>
    <n v="2"/>
    <n v="625"/>
    <s v="OTHER ASSAULT"/>
    <s v="0356 0445"/>
    <n v="34"/>
    <s v="M"/>
    <s v="H"/>
    <n v="102"/>
    <s v="SIDEWALK"/>
    <n v="500"/>
    <s v="UNKNOWN WEAPON/OTHER WEAPON"/>
    <s v="IC"/>
    <s v="Invest Cont"/>
    <n v="625"/>
    <m/>
    <m/>
    <m/>
    <s v="VAN NUYS"/>
    <s v="SATICOY                      ST"/>
    <n v="34.208500000000001"/>
    <n v="-118.44880000000001"/>
    <n v="0"/>
    <x v="12"/>
  </r>
  <r>
    <n v="201008140"/>
    <d v="2020-04-17T00:00:00"/>
    <x v="317"/>
    <n v="1430"/>
    <n v="10"/>
    <x v="11"/>
    <n v="1035"/>
    <n v="1"/>
    <n v="331"/>
    <s v="THEFT FROM MOTOR VEHICLE - GRAND ($950.01 AND OVER)"/>
    <s v="1822 1606 0344"/>
    <n v="45"/>
    <s v="M"/>
    <s v="W"/>
    <n v="104"/>
    <s v="DRIVEWAY"/>
    <m/>
    <m/>
    <s v="IC"/>
    <s v="Invest Cont"/>
    <n v="331"/>
    <m/>
    <m/>
    <m/>
    <s v="17900    DUNCAN                       ST"/>
    <m/>
    <n v="34.185899999999997"/>
    <n v="-118.52290000000001"/>
    <n v="0"/>
    <x v="12"/>
  </r>
  <r>
    <n v="200918386"/>
    <d v="2020-12-12T00:00:00"/>
    <x v="341"/>
    <n v="1700"/>
    <n v="9"/>
    <x v="3"/>
    <n v="923"/>
    <n v="2"/>
    <n v="624"/>
    <s v="BATTERY - SIMPLE ASSAULT"/>
    <s v="0448 0416 1420"/>
    <n v="22"/>
    <s v="M"/>
    <s v="O"/>
    <n v="401"/>
    <s v="MINI-MART"/>
    <n v="400"/>
    <s v="STRONG-ARM (HANDS, FIST, FEET OR BODILY FORCE)"/>
    <s v="AO"/>
    <s v="Adult Other"/>
    <n v="624"/>
    <m/>
    <m/>
    <m/>
    <s v="14500    VICTORY                      BL"/>
    <m/>
    <n v="34.190300000000001"/>
    <n v="-118.45740000000001"/>
    <n v="0"/>
    <x v="12"/>
  </r>
  <r>
    <n v="200305050"/>
    <d v="2020-01-18T00:00:00"/>
    <x v="45"/>
    <n v="200"/>
    <n v="3"/>
    <x v="2"/>
    <n v="379"/>
    <n v="2"/>
    <n v="624"/>
    <s v="BATTERY - SIMPLE ASSAULT"/>
    <s v="0342 0444 0416 1810"/>
    <n v="26"/>
    <s v="M"/>
    <s v="H"/>
    <n v="502"/>
    <s v="MULTI-UNIT DWELLING (APARTMENT, DUPLEX, ETC)"/>
    <n v="400"/>
    <s v="STRONG-ARM (HANDS, FIST, FEET OR BODILY FORCE)"/>
    <s v="IC"/>
    <s v="Invest Cont"/>
    <n v="624"/>
    <m/>
    <m/>
    <m/>
    <s v="1100 W  MARTIN LUTHER KING           BL"/>
    <m/>
    <n v="34.014499999999998"/>
    <n v="-118.2937"/>
    <n v="0"/>
    <x v="12"/>
  </r>
  <r>
    <n v="200500577"/>
    <d v="2020-03-10T00:00:00"/>
    <x v="3"/>
    <n v="1900"/>
    <n v="5"/>
    <x v="10"/>
    <n v="503"/>
    <n v="2"/>
    <n v="888"/>
    <s v="TRESPASSING"/>
    <s v="1309 1402"/>
    <n v="53"/>
    <s v="M"/>
    <s v="A"/>
    <n v="501"/>
    <s v="SINGLE FAMILY DWELLING"/>
    <m/>
    <m/>
    <s v="IC"/>
    <s v="Invest Cont"/>
    <n v="888"/>
    <n v="998"/>
    <m/>
    <m/>
    <s v="800 W  255TH                        ST"/>
    <m/>
    <n v="33.7928"/>
    <n v="-118.29040000000001"/>
    <n v="0"/>
    <x v="12"/>
  </r>
  <r>
    <n v="200317339"/>
    <d v="2020-09-14T00:00:00"/>
    <x v="311"/>
    <n v="1500"/>
    <n v="3"/>
    <x v="2"/>
    <n v="393"/>
    <n v="1"/>
    <n v="341"/>
    <s v="THEFT-GRAND ($950.01 &amp; OVER)EXCPT,GUNS,FOWL,LIVESTK,PROD"/>
    <s v="0344 1822 2032"/>
    <n v="32"/>
    <s v="M"/>
    <s v="B"/>
    <n v="101"/>
    <s v="STREET"/>
    <m/>
    <m/>
    <s v="IC"/>
    <s v="Invest Cont"/>
    <n v="341"/>
    <m/>
    <m/>
    <m/>
    <s v="LEIMERT                      BL"/>
    <s v="43RD                         ST"/>
    <n v="34.005400000000002"/>
    <n v="-118.3297"/>
    <n v="0"/>
    <x v="12"/>
  </r>
  <r>
    <n v="201216102"/>
    <d v="2020-07-08T00:00:00"/>
    <x v="315"/>
    <n v="115"/>
    <n v="12"/>
    <x v="8"/>
    <n v="1293"/>
    <n v="2"/>
    <n v="740"/>
    <s v="VANDALISM - FELONY ($400 &amp; OVER, ALL CHURCH VANDALISMS)"/>
    <s v="0554 0329 1300"/>
    <n v="41"/>
    <s v="F"/>
    <s v="B"/>
    <n v="101"/>
    <s v="STREET"/>
    <m/>
    <m/>
    <s v="IC"/>
    <s v="Invest Cont"/>
    <n v="740"/>
    <m/>
    <m/>
    <m/>
    <s v="10500    RUTHELEN                     ST"/>
    <m/>
    <n v="33.940899999999999"/>
    <n v="-118.31229999999999"/>
    <n v="0"/>
    <x v="12"/>
  </r>
  <r>
    <n v="201007646"/>
    <d v="2020-03-29T00:00:00"/>
    <x v="128"/>
    <n v="1800"/>
    <n v="10"/>
    <x v="11"/>
    <n v="1018"/>
    <n v="2"/>
    <n v="740"/>
    <s v="VANDALISM - FELONY ($400 &amp; OVER, ALL CHURCH VANDALISMS)"/>
    <s v="0329 1822"/>
    <n v="0"/>
    <s v="M"/>
    <s v="O"/>
    <n v="501"/>
    <s v="SINGLE FAMILY DWELLING"/>
    <m/>
    <m/>
    <s v="IC"/>
    <s v="Invest Cont"/>
    <n v="740"/>
    <m/>
    <m/>
    <m/>
    <s v="7800    HASKELL                      AV"/>
    <m/>
    <n v="34.2074"/>
    <n v="-118.4794"/>
    <n v="0"/>
    <x v="12"/>
  </r>
  <r>
    <n v="200100554"/>
    <d v="2020-01-20T00:00:00"/>
    <x v="204"/>
    <n v="2205"/>
    <n v="1"/>
    <x v="1"/>
    <n v="157"/>
    <n v="1"/>
    <n v="230"/>
    <s v="ASSAULT WITH DEADLY WEAPON, AGGRAVATED ASSAULT"/>
    <s v="0907 1420 0312 1100 1407 1402 0430 1218 1822"/>
    <n v="40"/>
    <s v="F"/>
    <s v="B"/>
    <n v="101"/>
    <s v="STREET"/>
    <n v="109"/>
    <s v="SEMI-AUTOMATIC PISTOL"/>
    <s v="IC"/>
    <s v="Invest Cont"/>
    <n v="230"/>
    <n v="998"/>
    <m/>
    <m/>
    <s v="6TH"/>
    <s v="CROCKER"/>
    <n v="34.041200000000003"/>
    <n v="-118.2436"/>
    <n v="0"/>
    <x v="12"/>
  </r>
  <r>
    <n v="200122222"/>
    <d v="2020-12-10T00:00:00"/>
    <x v="308"/>
    <n v="1900"/>
    <n v="1"/>
    <x v="1"/>
    <n v="159"/>
    <n v="1"/>
    <n v="330"/>
    <s v="BURGLARY FROM VEHICLE"/>
    <s v="1609 0344 1307 1822 0329 1414"/>
    <n v="32"/>
    <s v="F"/>
    <s v="W"/>
    <n v="101"/>
    <s v="STREET"/>
    <m/>
    <m/>
    <s v="IC"/>
    <s v="Invest Cont"/>
    <n v="330"/>
    <m/>
    <m/>
    <m/>
    <s v="JESSE"/>
    <s v="IMPERIAL"/>
    <n v="34.036299999999997"/>
    <n v="-118.23139999999999"/>
    <n v="0"/>
    <x v="12"/>
  </r>
  <r>
    <n v="200205512"/>
    <d v="2020-01-31T00:00:00"/>
    <x v="169"/>
    <n v="850"/>
    <n v="2"/>
    <x v="5"/>
    <n v="218"/>
    <n v="2"/>
    <n v="624"/>
    <s v="BATTERY - SIMPLE ASSAULT"/>
    <s v="0444 1820 0913"/>
    <n v="27"/>
    <s v="M"/>
    <s v="W"/>
    <n v="109"/>
    <s v="PARK/PLAYGROUND"/>
    <n v="400"/>
    <s v="STRONG-ARM (HANDS, FIST, FEET OR BODILY FORCE)"/>
    <s v="AO"/>
    <s v="Adult Other"/>
    <n v="624"/>
    <m/>
    <m/>
    <m/>
    <s v="PARK VIEW"/>
    <s v="LOGAN"/>
    <n v="34.072600000000001"/>
    <n v="-118.2578"/>
    <n v="0"/>
    <x v="12"/>
  </r>
  <r>
    <n v="201306528"/>
    <d v="2020-02-14T00:00:00"/>
    <x v="206"/>
    <n v="1900"/>
    <n v="13"/>
    <x v="6"/>
    <n v="1363"/>
    <n v="1"/>
    <n v="210"/>
    <s v="ROBBERY"/>
    <s v="0344 0448 0355 0419 0417 1309 1313 0432 1822 0852"/>
    <n v="12"/>
    <s v="F"/>
    <s v="H"/>
    <n v="102"/>
    <s v="SIDEWALK"/>
    <n v="400"/>
    <s v="STRONG-ARM (HANDS, FIST, FEET OR BODILY FORCE)"/>
    <s v="IC"/>
    <s v="Invest Cont"/>
    <n v="210"/>
    <m/>
    <m/>
    <m/>
    <s v="AVALON                       BL"/>
    <s v="51ST                         ST"/>
    <n v="33.996600000000001"/>
    <n v="-118.26519999999999"/>
    <n v="0"/>
    <x v="12"/>
  </r>
  <r>
    <n v="201207376"/>
    <d v="2020-02-18T00:00:00"/>
    <x v="348"/>
    <n v="2000"/>
    <n v="12"/>
    <x v="8"/>
    <n v="1218"/>
    <n v="1"/>
    <n v="510"/>
    <s v="VEHICLE - STOLEN"/>
    <m/>
    <n v="0"/>
    <m/>
    <m/>
    <n v="101"/>
    <s v="STREET"/>
    <m/>
    <m/>
    <s v="IC"/>
    <s v="Invest Cont"/>
    <n v="510"/>
    <m/>
    <m/>
    <m/>
    <s v="700 W  56TH                         ST"/>
    <m/>
    <n v="33.991500000000002"/>
    <n v="-118.2856"/>
    <n v="0"/>
    <x v="12"/>
  </r>
  <r>
    <n v="200814813"/>
    <d v="2020-10-03T00:00:00"/>
    <x v="163"/>
    <n v="2200"/>
    <n v="8"/>
    <x v="12"/>
    <n v="855"/>
    <n v="1"/>
    <n v="440"/>
    <s v="THEFT PLAIN - PETTY ($950 &amp; UNDER)"/>
    <s v="0344 1823 2034 0913 0354"/>
    <n v="56"/>
    <s v="M"/>
    <s v="O"/>
    <n v="502"/>
    <s v="MULTI-UNIT DWELLING (APARTMENT, DUPLEX, ETC)"/>
    <m/>
    <m/>
    <s v="AO"/>
    <s v="Adult Other"/>
    <n v="440"/>
    <m/>
    <m/>
    <m/>
    <s v="1600 S  BENTLEY                      AV"/>
    <m/>
    <n v="34.048400000000001"/>
    <n v="-118.44370000000001"/>
    <n v="0"/>
    <x v="12"/>
  </r>
  <r>
    <n v="200312455"/>
    <d v="2020-06-09T00:00:00"/>
    <x v="156"/>
    <n v="1500"/>
    <n v="3"/>
    <x v="2"/>
    <n v="359"/>
    <n v="1"/>
    <n v="510"/>
    <s v="VEHICLE - STOLEN"/>
    <m/>
    <n v="0"/>
    <m/>
    <m/>
    <n v="108"/>
    <s v="PARKING LOT"/>
    <m/>
    <m/>
    <s v="IC"/>
    <s v="Invest Cont"/>
    <n v="510"/>
    <m/>
    <m/>
    <m/>
    <s v="3500 S  FLOWER                       ST"/>
    <m/>
    <n v="34.0199"/>
    <n v="-118.27970000000001"/>
    <n v="0"/>
    <x v="12"/>
  </r>
  <r>
    <n v="201210024"/>
    <d v="2020-03-30T00:00:00"/>
    <x v="152"/>
    <n v="2020"/>
    <n v="12"/>
    <x v="8"/>
    <n v="1268"/>
    <n v="2"/>
    <n v="745"/>
    <s v="VANDALISM - MISDEAMEANOR ($399 OR UNDER)"/>
    <s v="0329 1822"/>
    <n v="42"/>
    <s v="F"/>
    <s v="H"/>
    <n v="501"/>
    <s v="SINGLE FAMILY DWELLING"/>
    <m/>
    <m/>
    <s v="IC"/>
    <s v="Invest Cont"/>
    <n v="745"/>
    <m/>
    <m/>
    <m/>
    <s v="8200    WALL                         ST"/>
    <m/>
    <n v="33.965400000000002"/>
    <n v="-118.2717"/>
    <n v="0"/>
    <x v="12"/>
  </r>
  <r>
    <n v="200908510"/>
    <d v="2020-04-16T00:00:00"/>
    <x v="77"/>
    <n v="15"/>
    <n v="9"/>
    <x v="3"/>
    <n v="998"/>
    <n v="2"/>
    <n v="946"/>
    <s v="OTHER MISCELLANEOUS CRIME"/>
    <s v="0911 1906"/>
    <n v="36"/>
    <s v="F"/>
    <s v="O"/>
    <n v="502"/>
    <s v="MULTI-UNIT DWELLING (APARTMENT, DUPLEX, ETC)"/>
    <m/>
    <m/>
    <s v="IC"/>
    <s v="Invest Cont"/>
    <n v="946"/>
    <m/>
    <m/>
    <m/>
    <s v="4200    LONGRIDGE                    AV"/>
    <m/>
    <n v="34.1464"/>
    <n v="-118.4213"/>
    <n v="0"/>
    <x v="12"/>
  </r>
  <r>
    <n v="201000503"/>
    <d v="2020-01-03T00:00:00"/>
    <x v="241"/>
    <n v="1645"/>
    <n v="10"/>
    <x v="11"/>
    <n v="1041"/>
    <n v="1"/>
    <n v="310"/>
    <s v="BURGLARY"/>
    <s v="0344 1402 2004"/>
    <n v="55"/>
    <s v="M"/>
    <s v="W"/>
    <n v="501"/>
    <s v="SINGLE FAMILY DWELLING"/>
    <m/>
    <m/>
    <s v="AA"/>
    <s v="Adult Arrest"/>
    <n v="310"/>
    <n v="998"/>
    <m/>
    <m/>
    <s v="5600    TOPEKA                       DR"/>
    <m/>
    <n v="34.174199999999999"/>
    <n v="-118.5461"/>
    <n v="1"/>
    <x v="12"/>
  </r>
  <r>
    <n v="200816479"/>
    <d v="2020-11-15T00:00:00"/>
    <x v="351"/>
    <n v="2330"/>
    <n v="8"/>
    <x v="12"/>
    <n v="836"/>
    <n v="1"/>
    <n v="330"/>
    <s v="BURGLARY FROM VEHICLE"/>
    <s v="0344 0352 1822 0386 0321 1420 0377 0930"/>
    <n v="35"/>
    <s v="F"/>
    <s v="W"/>
    <n v="123"/>
    <s v="PARKING UNDERGROUND/BUILDING"/>
    <m/>
    <m/>
    <s v="IC"/>
    <s v="Invest Cont"/>
    <n v="330"/>
    <m/>
    <m/>
    <m/>
    <s v="1800    HOLMBY                       AV"/>
    <m/>
    <n v="34.055700000000002"/>
    <n v="-118.4255"/>
    <n v="0"/>
    <x v="12"/>
  </r>
  <r>
    <n v="200710079"/>
    <d v="2020-06-05T00:00:00"/>
    <x v="14"/>
    <n v="2145"/>
    <n v="7"/>
    <x v="0"/>
    <n v="702"/>
    <n v="1"/>
    <n v="231"/>
    <s v="ASSAULT WITH DEADLY WEAPON ON POLICE OFFICER"/>
    <s v="1822 1212 0447"/>
    <n v="0"/>
    <s v="M"/>
    <s v="X"/>
    <n v="101"/>
    <s v="STREET"/>
    <n v="500"/>
    <s v="UNKNOWN WEAPON/OTHER WEAPON"/>
    <s v="IC"/>
    <s v="Invest Cont"/>
    <n v="231"/>
    <m/>
    <m/>
    <m/>
    <s v="7500 W  MELROSE                      AV"/>
    <m/>
    <n v="34.0837"/>
    <n v="-118.3532"/>
    <n v="0"/>
    <x v="12"/>
  </r>
  <r>
    <n v="200504465"/>
    <d v="2020-01-10T00:00:00"/>
    <x v="132"/>
    <n v="1440"/>
    <n v="5"/>
    <x v="10"/>
    <n v="509"/>
    <n v="2"/>
    <n v="625"/>
    <s v="OTHER ASSAULT"/>
    <s v="0319 0605 0326 0356 1309 1822"/>
    <n v="50"/>
    <s v="F"/>
    <s v="W"/>
    <n v="103"/>
    <s v="ALLEY"/>
    <n v="500"/>
    <s v="UNKNOWN WEAPON/OTHER WEAPON"/>
    <s v="IC"/>
    <s v="Invest Cont"/>
    <n v="625"/>
    <m/>
    <m/>
    <m/>
    <s v="WESTERN"/>
    <s v="251ST"/>
    <n v="33.796799999999998"/>
    <n v="-118.30759999999999"/>
    <n v="0"/>
    <x v="12"/>
  </r>
  <r>
    <n v="200611732"/>
    <d v="2020-06-23T00:00:00"/>
    <x v="252"/>
    <n v="1530"/>
    <n v="6"/>
    <x v="9"/>
    <n v="647"/>
    <n v="1"/>
    <n v="440"/>
    <s v="THEFT PLAIN - PETTY ($950 &amp; UNDER)"/>
    <s v="0344 1202"/>
    <n v="61"/>
    <s v="F"/>
    <s v="O"/>
    <n v="717"/>
    <s v="HEALTH SPA/GYM"/>
    <m/>
    <m/>
    <s v="IC"/>
    <s v="Invest Cont"/>
    <n v="440"/>
    <m/>
    <m/>
    <m/>
    <s v="1600 N  EL CENTRO                    AV"/>
    <m/>
    <n v="34.099800000000002"/>
    <n v="-118.3237"/>
    <n v="0"/>
    <x v="12"/>
  </r>
  <r>
    <n v="201309690"/>
    <d v="2020-04-20T00:00:00"/>
    <x v="208"/>
    <n v="130"/>
    <n v="13"/>
    <x v="6"/>
    <n v="1377"/>
    <n v="2"/>
    <n v="740"/>
    <s v="VANDALISM - FELONY ($400 &amp; OVER, ALL CHURCH VANDALISMS)"/>
    <s v="0329 0913"/>
    <n v="45"/>
    <s v="F"/>
    <s v="B"/>
    <n v="122"/>
    <s v="VEHICLE, PASSENGER/TRUCK"/>
    <m/>
    <m/>
    <s v="AO"/>
    <s v="Adult Other"/>
    <n v="740"/>
    <m/>
    <m/>
    <m/>
    <s v="5400    DUARTE                       ST"/>
    <m/>
    <n v="33.9938"/>
    <n v="-118.2424"/>
    <n v="0"/>
    <x v="12"/>
  </r>
  <r>
    <n v="200517972"/>
    <d v="2020-12-18T00:00:00"/>
    <x v="282"/>
    <n v="1200"/>
    <n v="5"/>
    <x v="10"/>
    <n v="557"/>
    <n v="1"/>
    <n v="440"/>
    <s v="THEFT PLAIN - PETTY ($950 &amp; UNDER)"/>
    <s v="0421 0940 1202 1402 1702"/>
    <n v="66"/>
    <s v="F"/>
    <s v="H"/>
    <n v="501"/>
    <s v="SINGLE FAMILY DWELLING"/>
    <m/>
    <m/>
    <s v="IC"/>
    <s v="Invest Cont"/>
    <n v="440"/>
    <n v="998"/>
    <m/>
    <m/>
    <s v="600 W  SANTA CRUZ                   ST"/>
    <m/>
    <n v="33.741199999999999"/>
    <n v="-118.2924"/>
    <n v="0"/>
    <x v="12"/>
  </r>
  <r>
    <n v="200910984"/>
    <d v="2020-06-13T00:00:00"/>
    <x v="226"/>
    <n v="2230"/>
    <n v="9"/>
    <x v="3"/>
    <n v="914"/>
    <n v="1"/>
    <n v="510"/>
    <s v="VEHICLE - STOLEN"/>
    <m/>
    <n v="0"/>
    <m/>
    <m/>
    <n v="123"/>
    <s v="PARKING UNDERGROUND/BUILDING"/>
    <m/>
    <m/>
    <s v="IC"/>
    <s v="Invest Cont"/>
    <n v="510"/>
    <m/>
    <m/>
    <m/>
    <s v="15000    SHERMAN                      WY"/>
    <m/>
    <n v="34.2012"/>
    <n v="-118.45959999999999"/>
    <n v="0"/>
    <x v="12"/>
  </r>
  <r>
    <n v="201012093"/>
    <d v="2020-08-15T00:00:00"/>
    <x v="352"/>
    <n v="1150"/>
    <n v="10"/>
    <x v="11"/>
    <n v="1024"/>
    <n v="2"/>
    <n v="624"/>
    <s v="BATTERY - SIMPLE ASSAULT"/>
    <s v="0913 0562 0416 1202 1309 0602 0443"/>
    <n v="60"/>
    <s v="F"/>
    <s v="B"/>
    <n v="502"/>
    <s v="MULTI-UNIT DWELLING (APARTMENT, DUPLEX, ETC)"/>
    <n v="400"/>
    <s v="STRONG-ARM (HANDS, FIST, FEET OR BODILY FORCE)"/>
    <s v="AO"/>
    <s v="Adult Other"/>
    <n v="624"/>
    <m/>
    <m/>
    <m/>
    <s v="6800    BAIRD                        AV"/>
    <m/>
    <n v="34.193899999999999"/>
    <n v="-118.5373"/>
    <n v="0"/>
    <x v="12"/>
  </r>
  <r>
    <n v="201107548"/>
    <d v="2020-03-20T00:00:00"/>
    <x v="104"/>
    <n v="1400"/>
    <n v="11"/>
    <x v="7"/>
    <n v="1151"/>
    <n v="2"/>
    <n v="745"/>
    <s v="VANDALISM - MISDEAMEANOR ($399 OR UNDER)"/>
    <s v="0329 1307"/>
    <n v="36"/>
    <s v="M"/>
    <s v="W"/>
    <n v="104"/>
    <s v="DRIVEWAY"/>
    <m/>
    <m/>
    <s v="IC"/>
    <s v="Invest Cont"/>
    <n v="745"/>
    <m/>
    <m/>
    <m/>
    <s v="1400 N  EDGEMONT                     ST"/>
    <m/>
    <n v="34.096800000000002"/>
    <n v="-118.2961"/>
    <n v="0"/>
    <x v="12"/>
  </r>
  <r>
    <n v="200712651"/>
    <d v="2020-08-11T00:00:00"/>
    <x v="89"/>
    <n v="1525"/>
    <n v="7"/>
    <x v="0"/>
    <n v="749"/>
    <n v="2"/>
    <n v="740"/>
    <s v="VANDALISM - FELONY ($400 &amp; OVER, ALL CHURCH VANDALISMS)"/>
    <s v="1402 0329 0311 0906"/>
    <n v="50"/>
    <s v="M"/>
    <s v="O"/>
    <n v="301"/>
    <s v="GAS STATION"/>
    <m/>
    <m/>
    <s v="AO"/>
    <s v="Adult Other"/>
    <n v="740"/>
    <n v="998"/>
    <m/>
    <m/>
    <s v="CRENSHAW"/>
    <s v="OLYMPIC"/>
    <n v="34.054699999999997"/>
    <n v="-118.32299999999999"/>
    <n v="0"/>
    <x v="12"/>
  </r>
  <r>
    <n v="201212355"/>
    <d v="2020-05-07T00:00:00"/>
    <x v="162"/>
    <n v="1825"/>
    <n v="12"/>
    <x v="8"/>
    <n v="1268"/>
    <n v="1"/>
    <n v="230"/>
    <s v="ASSAULT WITH DEADLY WEAPON, AGGRAVATED ASSAULT"/>
    <s v="0342 1301 1822 1402"/>
    <n v="50"/>
    <s v="F"/>
    <s v="H"/>
    <n v="102"/>
    <s v="SIDEWALK"/>
    <n v="114"/>
    <s v="AIR PISTOL/REVOLVER/RIFLE/BB GUN"/>
    <s v="IC"/>
    <s v="Invest Cont"/>
    <n v="230"/>
    <m/>
    <m/>
    <m/>
    <s v="SAN PEDRO"/>
    <s v="83RD                         ST"/>
    <n v="33.963799999999999"/>
    <n v="-118.26949999999999"/>
    <n v="0"/>
    <x v="12"/>
  </r>
  <r>
    <n v="200811130"/>
    <d v="2020-06-24T00:00:00"/>
    <x v="22"/>
    <n v="1900"/>
    <n v="8"/>
    <x v="12"/>
    <n v="847"/>
    <n v="1"/>
    <n v="440"/>
    <s v="THEFT PLAIN - PETTY ($950 &amp; UNDER)"/>
    <s v="0344 1810 0913"/>
    <n v="26"/>
    <s v="F"/>
    <s v="W"/>
    <n v="502"/>
    <s v="MULTI-UNIT DWELLING (APARTMENT, DUPLEX, ETC)"/>
    <m/>
    <m/>
    <s v="IC"/>
    <s v="Invest Cont"/>
    <n v="440"/>
    <m/>
    <m/>
    <m/>
    <s v="2200 S  BEVERLY GLEN                 BL"/>
    <m/>
    <n v="34.049999999999997"/>
    <n v="-118.42019999999999"/>
    <n v="0"/>
    <x v="12"/>
  </r>
  <r>
    <n v="200710820"/>
    <d v="2020-06-22T00:00:00"/>
    <x v="269"/>
    <n v="1800"/>
    <n v="7"/>
    <x v="0"/>
    <n v="778"/>
    <n v="2"/>
    <n v="930"/>
    <s v="CRIMINAL THREATS - NO WEAPON DISPLAYED"/>
    <s v="0421 0361"/>
    <n v="58"/>
    <s v="M"/>
    <s v="H"/>
    <n v="102"/>
    <s v="SIDEWALK"/>
    <n v="500"/>
    <s v="UNKNOWN WEAPON/OTHER WEAPON"/>
    <s v="IC"/>
    <s v="Invest Cont"/>
    <n v="930"/>
    <m/>
    <m/>
    <m/>
    <s v="1600 S  BRONSON                      AV"/>
    <m/>
    <n v="34.043199999999999"/>
    <n v="-118.328"/>
    <n v="0"/>
    <x v="12"/>
  </r>
  <r>
    <n v="201223309"/>
    <d v="2020-10-24T00:00:00"/>
    <x v="82"/>
    <n v="1600"/>
    <n v="12"/>
    <x v="8"/>
    <n v="1259"/>
    <n v="2"/>
    <n v="624"/>
    <s v="BATTERY - SIMPLE ASSAULT"/>
    <s v="0913 0400 0416 0429"/>
    <n v="43"/>
    <s v="F"/>
    <s v="B"/>
    <n v="501"/>
    <s v="SINGLE FAMILY DWELLING"/>
    <n v="400"/>
    <s v="STRONG-ARM (HANDS, FIST, FEET OR BODILY FORCE)"/>
    <s v="AO"/>
    <s v="Adult Other"/>
    <n v="624"/>
    <m/>
    <m/>
    <m/>
    <s v="900 E  76TH                         ST"/>
    <m/>
    <n v="33.971200000000003"/>
    <n v="-118.2586"/>
    <n v="0"/>
    <x v="12"/>
  </r>
  <r>
    <n v="200113717"/>
    <d v="2020-06-21T00:00:00"/>
    <x v="50"/>
    <n v="2000"/>
    <n v="1"/>
    <x v="1"/>
    <n v="156"/>
    <n v="2"/>
    <n v="624"/>
    <s v="BATTERY - SIMPLE ASSAULT"/>
    <s v="0416 0444 0913"/>
    <n v="45"/>
    <s v="F"/>
    <s v="B"/>
    <n v="710"/>
    <s v="OTHER PREMISE"/>
    <n v="400"/>
    <s v="STRONG-ARM (HANDS, FIST, FEET OR BODILY FORCE)"/>
    <s v="IC"/>
    <s v="Invest Cont"/>
    <n v="624"/>
    <m/>
    <m/>
    <m/>
    <s v="SAN JULIAN"/>
    <s v="5TH"/>
    <n v="34.044600000000003"/>
    <n v="-118.245"/>
    <n v="0"/>
    <x v="12"/>
  </r>
  <r>
    <n v="201217883"/>
    <d v="2020-08-05T00:00:00"/>
    <x v="74"/>
    <n v="1500"/>
    <n v="12"/>
    <x v="8"/>
    <n v="1208"/>
    <n v="1"/>
    <n v="510"/>
    <s v="VEHICLE - STOLEN"/>
    <m/>
    <n v="0"/>
    <m/>
    <m/>
    <n v="101"/>
    <s v="STREET"/>
    <m/>
    <m/>
    <s v="IC"/>
    <s v="Invest Cont"/>
    <n v="510"/>
    <m/>
    <m/>
    <m/>
    <s v="600 W  49TH                         PL"/>
    <m/>
    <n v="33.997999999999998"/>
    <n v="-118.2856"/>
    <n v="0"/>
    <x v="12"/>
  </r>
  <r>
    <n v="200617482"/>
    <d v="2020-11-01T00:00:00"/>
    <x v="326"/>
    <n v="2300"/>
    <n v="6"/>
    <x v="9"/>
    <n v="622"/>
    <n v="1"/>
    <n v="330"/>
    <s v="BURGLARY FROM VEHICLE"/>
    <s v="1300 1307 1601 1609 0329 0344 0352 1822"/>
    <n v="30"/>
    <s v="F"/>
    <s v="W"/>
    <n v="101"/>
    <s v="STREET"/>
    <n v="500"/>
    <s v="UNKNOWN WEAPON/OTHER WEAPON"/>
    <s v="IC"/>
    <s v="Invest Cont"/>
    <n v="330"/>
    <m/>
    <m/>
    <m/>
    <s v="2600    LA CUESTA                    DR"/>
    <m/>
    <n v="34.1175"/>
    <n v="-118.35599999999999"/>
    <n v="0"/>
    <x v="12"/>
  </r>
  <r>
    <n v="200315538"/>
    <d v="2020-08-10T00:00:00"/>
    <x v="200"/>
    <n v="1500"/>
    <n v="3"/>
    <x v="2"/>
    <n v="363"/>
    <n v="2"/>
    <n v="745"/>
    <s v="VANDALISM - MISDEAMEANOR ($399 OR UNDER)"/>
    <s v="1300 1822 0329 1202"/>
    <n v="73"/>
    <s v="F"/>
    <s v="B"/>
    <n v="122"/>
    <s v="VEHICLE, PASSENGER/TRUCK"/>
    <m/>
    <m/>
    <s v="IC"/>
    <s v="Invest Cont"/>
    <n v="745"/>
    <m/>
    <m/>
    <m/>
    <s v="3900    MARLTON                      AV"/>
    <m/>
    <n v="34.013300000000001"/>
    <n v="-118.337"/>
    <n v="0"/>
    <x v="12"/>
  </r>
  <r>
    <n v="200307687"/>
    <d v="2020-02-26T00:00:00"/>
    <x v="324"/>
    <n v="1740"/>
    <n v="3"/>
    <x v="2"/>
    <n v="362"/>
    <n v="2"/>
    <n v="930"/>
    <s v="CRIMINAL THREATS - NO WEAPON DISPLAYED"/>
    <s v="0421 0443 0556"/>
    <n v="22"/>
    <s v="F"/>
    <s v="H"/>
    <n v="502"/>
    <s v="MULTI-UNIT DWELLING (APARTMENT, DUPLEX, ETC)"/>
    <n v="511"/>
    <s v="VERBAL THREAT"/>
    <s v="IC"/>
    <s v="Invest Cont"/>
    <n v="930"/>
    <m/>
    <m/>
    <m/>
    <s v="4600    RODEO                        LN"/>
    <m/>
    <n v="34.020600000000002"/>
    <n v="-118.3473"/>
    <n v="0"/>
    <x v="12"/>
  </r>
  <r>
    <n v="200108251"/>
    <d v="2020-03-02T00:00:00"/>
    <x v="0"/>
    <n v="1600"/>
    <n v="1"/>
    <x v="1"/>
    <n v="176"/>
    <n v="2"/>
    <n v="745"/>
    <s v="VANDALISM - MISDEAMEANOR ($399 OR UNDER)"/>
    <s v="0321 1822 1307 0329"/>
    <n v="22"/>
    <s v="F"/>
    <s v="B"/>
    <n v="122"/>
    <s v="VEHICLE, PASSENGER/TRUCK"/>
    <m/>
    <m/>
    <s v="IC"/>
    <s v="Invest Cont"/>
    <n v="745"/>
    <m/>
    <m/>
    <m/>
    <s v="8TH"/>
    <s v="LOS ANGELES"/>
    <n v="34.041899999999998"/>
    <n v="-118.25230000000001"/>
    <n v="0"/>
    <x v="12"/>
  </r>
  <r>
    <n v="200712856"/>
    <d v="2020-08-17T00:00:00"/>
    <x v="337"/>
    <n v="1220"/>
    <n v="7"/>
    <x v="0"/>
    <n v="733"/>
    <n v="1"/>
    <n v="230"/>
    <s v="ASSAULT WITH DEADLY WEAPON, AGGRAVATED ASSAULT"/>
    <s v="1822 0416 0444"/>
    <n v="51"/>
    <s v="M"/>
    <s v="H"/>
    <n v="210"/>
    <s v="RESTAURANT/FAST FOOD"/>
    <n v="400"/>
    <s v="STRONG-ARM (HANDS, FIST, FEET OR BODILY FORCE)"/>
    <s v="IC"/>
    <s v="Invest Cont"/>
    <n v="230"/>
    <m/>
    <m/>
    <m/>
    <s v="5600    WILSHIRE                     BL"/>
    <m/>
    <n v="34.062399999999997"/>
    <n v="-118.3548"/>
    <n v="0"/>
    <x v="12"/>
  </r>
  <r>
    <n v="200817723"/>
    <d v="2020-12-19T00:00:00"/>
    <x v="345"/>
    <n v="700"/>
    <n v="8"/>
    <x v="12"/>
    <n v="881"/>
    <n v="1"/>
    <n v="310"/>
    <s v="BURGLARY"/>
    <s v="1420 1402 1202 0358 1607 0321 0344 0352 1221 1822"/>
    <n v="61"/>
    <s v="F"/>
    <s v="W"/>
    <n v="221"/>
    <s v="PUBLIC STORAGE"/>
    <m/>
    <m/>
    <s v="AO"/>
    <s v="Adult Other"/>
    <n v="310"/>
    <n v="998"/>
    <m/>
    <m/>
    <s v="11800 W  OLYMPIC                      BL"/>
    <m/>
    <n v="34.033000000000001"/>
    <n v="-118.4504"/>
    <n v="0"/>
    <x v="12"/>
  </r>
  <r>
    <n v="200609201"/>
    <d v="2020-04-16T00:00:00"/>
    <x v="152"/>
    <n v="1400"/>
    <n v="6"/>
    <x v="9"/>
    <n v="626"/>
    <n v="2"/>
    <n v="946"/>
    <s v="OTHER MISCELLANEOUS CRIME"/>
    <s v="1822 1258"/>
    <n v="13"/>
    <s v="F"/>
    <s v="W"/>
    <n v="501"/>
    <s v="SINGLE FAMILY DWELLING"/>
    <m/>
    <m/>
    <s v="IC"/>
    <s v="Invest Cont"/>
    <n v="946"/>
    <m/>
    <m/>
    <m/>
    <s v="6400    BRYN MAWR                    DR"/>
    <m/>
    <n v="34.112900000000003"/>
    <n v="-118.3287"/>
    <n v="0"/>
    <x v="12"/>
  </r>
  <r>
    <n v="200317003"/>
    <d v="2020-09-08T00:00:00"/>
    <x v="201"/>
    <n v="1840"/>
    <n v="3"/>
    <x v="2"/>
    <n v="393"/>
    <n v="2"/>
    <n v="624"/>
    <s v="BATTERY - SIMPLE ASSAULT"/>
    <s v="0416 1822"/>
    <n v="34"/>
    <s v="M"/>
    <s v="H"/>
    <n v="501"/>
    <s v="SINGLE FAMILY DWELLING"/>
    <n v="400"/>
    <s v="STRONG-ARM (HANDS, FIST, FEET OR BODILY FORCE)"/>
    <s v="IC"/>
    <s v="Invest Cont"/>
    <n v="624"/>
    <m/>
    <m/>
    <m/>
    <s v="4200    EDGEHILL                     DR"/>
    <m/>
    <n v="34.008299999999998"/>
    <n v="-118.3304"/>
    <n v="0"/>
    <x v="12"/>
  </r>
  <r>
    <n v="201113717"/>
    <d v="2020-09-17T00:00:00"/>
    <x v="59"/>
    <n v="1340"/>
    <n v="11"/>
    <x v="7"/>
    <n v="1119"/>
    <n v="1"/>
    <n v="230"/>
    <s v="ASSAULT WITH DEADLY WEAPON, AGGRAVATED ASSAULT"/>
    <s v="1402 0416 0445 0432 0334 0913 0400 0561 0421"/>
    <n v="55"/>
    <s v="M"/>
    <s v="W"/>
    <n v="101"/>
    <s v="STREET"/>
    <n v="500"/>
    <s v="UNKNOWN WEAPON/OTHER WEAPON"/>
    <s v="AA"/>
    <s v="Adult Arrest"/>
    <n v="230"/>
    <n v="998"/>
    <m/>
    <m/>
    <s v="1500    FAIR PARK                    AV"/>
    <m/>
    <n v="34.133299999999998"/>
    <n v="-118.1994"/>
    <n v="1"/>
    <x v="12"/>
  </r>
  <r>
    <n v="200113466"/>
    <d v="2020-06-16T00:00:00"/>
    <x v="33"/>
    <n v="138"/>
    <n v="1"/>
    <x v="1"/>
    <n v="162"/>
    <n v="1"/>
    <n v="310"/>
    <s v="BURGLARY"/>
    <s v="0329 1601 1822 1414 1403 0417 1402"/>
    <n v="0"/>
    <s v="X"/>
    <s v="X"/>
    <n v="210"/>
    <s v="RESTAURANT/FAST FOOD"/>
    <m/>
    <m/>
    <s v="IC"/>
    <s v="Invest Cont"/>
    <n v="310"/>
    <n v="998"/>
    <m/>
    <m/>
    <s v="800 S  FLOWER                       ST"/>
    <m/>
    <n v="34.0473"/>
    <n v="-118.26009999999999"/>
    <n v="0"/>
    <x v="12"/>
  </r>
  <r>
    <n v="201208572"/>
    <d v="2020-03-05T00:00:00"/>
    <x v="244"/>
    <n v="1730"/>
    <n v="12"/>
    <x v="8"/>
    <n v="1249"/>
    <n v="2"/>
    <n v="624"/>
    <s v="BATTERY - SIMPLE ASSAULT"/>
    <s v="1822 0202 0345 1310 1225 0416 0446 0605"/>
    <n v="38"/>
    <s v="M"/>
    <s v="H"/>
    <n v="101"/>
    <s v="STREET"/>
    <n v="400"/>
    <s v="STRONG-ARM (HANDS, FIST, FEET OR BODILY FORCE)"/>
    <s v="IC"/>
    <s v="Invest Cont"/>
    <n v="624"/>
    <m/>
    <m/>
    <m/>
    <s v="62ND                         ST"/>
    <s v="FIGUEROA                     ST"/>
    <n v="33.9833"/>
    <n v="-118.28270000000001"/>
    <n v="0"/>
    <x v="12"/>
  </r>
  <r>
    <n v="201110170"/>
    <d v="2020-06-06T00:00:00"/>
    <x v="43"/>
    <n v="933"/>
    <n v="11"/>
    <x v="7"/>
    <n v="1172"/>
    <n v="1"/>
    <n v="236"/>
    <s v="INTIMATE PARTNER - AGGRAVATED ASSAULT"/>
    <s v="2000 0913 1243 0416"/>
    <n v="34"/>
    <s v="M"/>
    <s v="W"/>
    <n v="121"/>
    <s v="YARD (RESIDENTIAL/BUSINESS)"/>
    <n v="500"/>
    <s v="UNKNOWN WEAPON/OTHER WEAPON"/>
    <s v="AA"/>
    <s v="Adult Arrest"/>
    <n v="236"/>
    <m/>
    <m/>
    <m/>
    <s v="1700    SILVER LAKE                  BL"/>
    <m/>
    <n v="34.089300000000001"/>
    <n v="-118.2685"/>
    <n v="1"/>
    <x v="12"/>
  </r>
  <r>
    <n v="201004142"/>
    <d v="2020-01-04T00:00:00"/>
    <x v="81"/>
    <n v="2000"/>
    <n v="10"/>
    <x v="11"/>
    <n v="1078"/>
    <n v="1"/>
    <n v="510"/>
    <s v="VEHICLE - STOLEN"/>
    <m/>
    <n v="0"/>
    <m/>
    <m/>
    <n v="108"/>
    <s v="PARKING LOT"/>
    <m/>
    <m/>
    <s v="AO"/>
    <s v="Adult Other"/>
    <n v="510"/>
    <m/>
    <m/>
    <m/>
    <s v="16800    VENTURA                      BL"/>
    <m/>
    <n v="34.161299999999997"/>
    <n v="-118.49169999999999"/>
    <n v="0"/>
    <x v="12"/>
  </r>
  <r>
    <n v="200614069"/>
    <d v="2020-08-17T00:00:00"/>
    <x v="116"/>
    <n v="1400"/>
    <n v="6"/>
    <x v="9"/>
    <n v="638"/>
    <n v="1"/>
    <n v="330"/>
    <s v="BURGLARY FROM VEHICLE"/>
    <s v="1300 1307 1601 1609 0329 0344"/>
    <n v="26"/>
    <s v="M"/>
    <s v="H"/>
    <n v="123"/>
    <s v="PARKING UNDERGROUND/BUILDING"/>
    <m/>
    <m/>
    <s v="IC"/>
    <s v="Invest Cont"/>
    <n v="330"/>
    <m/>
    <m/>
    <m/>
    <s v="5500 W  HOLLYWOOD                    BL"/>
    <m/>
    <n v="34.1038"/>
    <n v="-118.3151"/>
    <n v="0"/>
    <x v="12"/>
  </r>
  <r>
    <n v="200115035"/>
    <d v="2020-07-13T00:00:00"/>
    <x v="10"/>
    <n v="2230"/>
    <n v="1"/>
    <x v="1"/>
    <n v="182"/>
    <n v="1"/>
    <n v="330"/>
    <s v="BURGLARY FROM VEHICLE"/>
    <s v="0329 1609 1822 1307"/>
    <n v="34"/>
    <s v="F"/>
    <s v="W"/>
    <n v="707"/>
    <s v="GARAGE/CARPORT"/>
    <m/>
    <m/>
    <s v="IC"/>
    <s v="Invest Cont"/>
    <n v="330"/>
    <m/>
    <m/>
    <m/>
    <s v="1200 S  GRAND                        AV"/>
    <m/>
    <n v="34.039700000000003"/>
    <n v="-118.2637"/>
    <n v="0"/>
    <x v="12"/>
  </r>
  <r>
    <n v="200710642"/>
    <d v="2020-06-12T00:00:00"/>
    <x v="314"/>
    <n v="300"/>
    <n v="7"/>
    <x v="0"/>
    <n v="747"/>
    <n v="1"/>
    <n v="330"/>
    <s v="BURGLARY FROM VEHICLE"/>
    <s v="0344 1300 1609"/>
    <n v="41"/>
    <s v="F"/>
    <s v="W"/>
    <n v="101"/>
    <s v="STREET"/>
    <m/>
    <m/>
    <s v="IC"/>
    <s v="Invest Cont"/>
    <n v="330"/>
    <m/>
    <m/>
    <m/>
    <s v="1000 S  LONGWOOD                     AV"/>
    <m/>
    <n v="34.057099999999998"/>
    <n v="-118.33839999999999"/>
    <n v="0"/>
    <x v="12"/>
  </r>
  <r>
    <n v="200917286"/>
    <d v="2020-11-15T00:00:00"/>
    <x v="48"/>
    <n v="1030"/>
    <n v="9"/>
    <x v="3"/>
    <n v="914"/>
    <n v="2"/>
    <n v="930"/>
    <s v="CRIMINAL THREATS - NO WEAPON DISPLAYED"/>
    <s v="0416 0421 1813"/>
    <n v="31"/>
    <s v="F"/>
    <s v="H"/>
    <n v="502"/>
    <s v="MULTI-UNIT DWELLING (APARTMENT, DUPLEX, ETC)"/>
    <n v="400"/>
    <s v="STRONG-ARM (HANDS, FIST, FEET OR BODILY FORCE)"/>
    <s v="AA"/>
    <s v="Adult Arrest"/>
    <n v="930"/>
    <m/>
    <m/>
    <m/>
    <s v="7000    KESTER                       AV"/>
    <m/>
    <n v="34.197499999999998"/>
    <n v="-118.4575"/>
    <n v="1"/>
    <x v="12"/>
  </r>
  <r>
    <n v="201014827"/>
    <d v="2020-11-08T00:00:00"/>
    <x v="68"/>
    <n v="245"/>
    <n v="10"/>
    <x v="11"/>
    <n v="1035"/>
    <n v="2"/>
    <n v="626"/>
    <s v="INTIMATE PARTNER - SIMPLE ASSAULT"/>
    <s v="2000 0913 1814 0400 2002 1206 1414"/>
    <n v="37"/>
    <s v="M"/>
    <s v="H"/>
    <n v="502"/>
    <s v="MULTI-UNIT DWELLING (APARTMENT, DUPLEX, ETC)"/>
    <n v="400"/>
    <s v="STRONG-ARM (HANDS, FIST, FEET OR BODILY FORCE)"/>
    <s v="AA"/>
    <s v="Adult Arrest"/>
    <n v="626"/>
    <m/>
    <m/>
    <m/>
    <s v="6600    DARBY                        AV"/>
    <m/>
    <n v="34.190199999999997"/>
    <n v="-118.5335"/>
    <n v="1"/>
    <x v="12"/>
  </r>
  <r>
    <n v="201222597"/>
    <d v="2020-10-06T00:00:00"/>
    <x v="186"/>
    <n v="1150"/>
    <n v="12"/>
    <x v="8"/>
    <n v="1256"/>
    <n v="1"/>
    <n v="230"/>
    <s v="ASSAULT WITH DEADLY WEAPON, AGGRAVATED ASSAULT"/>
    <s v="0443 1822 0302"/>
    <n v="13"/>
    <s v="M"/>
    <s v="B"/>
    <n v="501"/>
    <s v="SINGLE FAMILY DWELLING"/>
    <n v="109"/>
    <s v="SEMI-AUTOMATIC PISTOL"/>
    <s v="IC"/>
    <s v="Invest Cont"/>
    <n v="230"/>
    <m/>
    <m/>
    <m/>
    <s v="700 W  73RD                         ST"/>
    <m/>
    <n v="33.973700000000001"/>
    <n v="-118.2846"/>
    <n v="0"/>
    <x v="12"/>
  </r>
  <r>
    <n v="200113451"/>
    <d v="2020-06-15T00:00:00"/>
    <x v="123"/>
    <n v="800"/>
    <n v="1"/>
    <x v="1"/>
    <n v="123"/>
    <n v="2"/>
    <n v="740"/>
    <s v="VANDALISM - FELONY ($400 &amp; OVER, ALL CHURCH VANDALISMS)"/>
    <n v="329"/>
    <n v="54"/>
    <s v="M"/>
    <s v="H"/>
    <n v="104"/>
    <s v="DRIVEWAY"/>
    <m/>
    <m/>
    <s v="IC"/>
    <s v="Invest Cont"/>
    <n v="740"/>
    <m/>
    <m/>
    <m/>
    <s v="300 W  1ST                          ST"/>
    <m/>
    <n v="34.053699999999999"/>
    <n v="-118.24550000000001"/>
    <n v="0"/>
    <x v="12"/>
  </r>
  <r>
    <n v="201212630"/>
    <d v="2020-05-11T00:00:00"/>
    <x v="63"/>
    <n v="2020"/>
    <n v="12"/>
    <x v="8"/>
    <n v="1211"/>
    <n v="2"/>
    <n v="626"/>
    <s v="INTIMATE PARTNER - SIMPLE ASSAULT"/>
    <s v="0913 0400 0444 2000 1814"/>
    <n v="42"/>
    <s v="F"/>
    <s v="B"/>
    <n v="502"/>
    <s v="MULTI-UNIT DWELLING (APARTMENT, DUPLEX, ETC)"/>
    <n v="400"/>
    <s v="STRONG-ARM (HANDS, FIST, FEET OR BODILY FORCE)"/>
    <s v="IC"/>
    <s v="Invest Cont"/>
    <n v="626"/>
    <m/>
    <m/>
    <m/>
    <s v="5400    3RD                          AV"/>
    <m/>
    <n v="33.993200000000002"/>
    <n v="-118.3203"/>
    <n v="0"/>
    <x v="12"/>
  </r>
  <r>
    <n v="200608658"/>
    <d v="2020-04-03T00:00:00"/>
    <x v="128"/>
    <n v="1400"/>
    <n v="6"/>
    <x v="9"/>
    <n v="669"/>
    <n v="2"/>
    <n v="662"/>
    <s v="BUNCO, GRAND THEFT"/>
    <s v="0701 0337"/>
    <n v="22"/>
    <s v="F"/>
    <s v="O"/>
    <n v="501"/>
    <s v="SINGLE FAMILY DWELLING"/>
    <m/>
    <m/>
    <s v="IC"/>
    <s v="Invest Cont"/>
    <n v="662"/>
    <m/>
    <m/>
    <m/>
    <s v="1100 N  NORMANDIE                    AV"/>
    <m/>
    <n v="34.0929"/>
    <n v="-118.3048"/>
    <n v="0"/>
    <x v="12"/>
  </r>
  <r>
    <n v="201305727"/>
    <d v="2020-01-31T00:00:00"/>
    <x v="169"/>
    <n v="810"/>
    <n v="13"/>
    <x v="6"/>
    <n v="1361"/>
    <n v="1"/>
    <n v="230"/>
    <s v="ASSAULT WITH DEADLY WEAPON, AGGRAVATED ASSAULT"/>
    <s v="2004 0913 0411 1402"/>
    <n v="60"/>
    <s v="M"/>
    <s v="W"/>
    <n v="122"/>
    <s v="VEHICLE, PASSENGER/TRUCK"/>
    <n v="207"/>
    <s v="OTHER KNIFE"/>
    <s v="AO"/>
    <s v="Adult Other"/>
    <n v="230"/>
    <n v="998"/>
    <m/>
    <m/>
    <s v="BROADWAY                     AV"/>
    <s v="47TH"/>
    <n v="34.001100000000001"/>
    <n v="-118.2783"/>
    <n v="0"/>
    <x v="12"/>
  </r>
  <r>
    <n v="201111893"/>
    <d v="2020-07-27T00:00:00"/>
    <x v="109"/>
    <n v="1530"/>
    <n v="11"/>
    <x v="7"/>
    <n v="1142"/>
    <n v="1"/>
    <n v="310"/>
    <s v="BURGLARY"/>
    <s v="0216 0342 1609 0344 0358"/>
    <n v="0"/>
    <s v="X"/>
    <s v="X"/>
    <n v="203"/>
    <s v="OTHER BUSINESS"/>
    <n v="312"/>
    <s v="PIPE/METAL PIPE"/>
    <s v="IC"/>
    <s v="Invest Cont"/>
    <n v="310"/>
    <m/>
    <m/>
    <m/>
    <s v="1900    HILLHURST                    AV"/>
    <m/>
    <n v="34.105400000000003"/>
    <n v="-118.28740000000001"/>
    <n v="0"/>
    <x v="12"/>
  </r>
  <r>
    <n v="200414348"/>
    <d v="2020-10-27T00:00:00"/>
    <x v="229"/>
    <n v="1030"/>
    <n v="4"/>
    <x v="4"/>
    <n v="437"/>
    <n v="1"/>
    <n v="341"/>
    <s v="THEFT-GRAND ($950.01 &amp; OVER)EXCPT,GUNS,FOWL,LIVESTK,PROD"/>
    <n v="344"/>
    <n v="45"/>
    <s v="M"/>
    <s v="H"/>
    <n v="121"/>
    <s v="YARD (RESIDENTIAL/BUSINESS)"/>
    <n v="400"/>
    <s v="STRONG-ARM (HANDS, FIST, FEET OR BODILY FORCE)"/>
    <s v="IC"/>
    <s v="Invest Cont"/>
    <n v="341"/>
    <m/>
    <m/>
    <m/>
    <s v="1900    CYRIL                        AV"/>
    <m/>
    <n v="34.065300000000001"/>
    <n v="-118.18049999999999"/>
    <n v="0"/>
    <x v="12"/>
  </r>
  <r>
    <n v="200508713"/>
    <d v="2020-04-26T00:00:00"/>
    <x v="140"/>
    <n v="1500"/>
    <n v="5"/>
    <x v="10"/>
    <n v="514"/>
    <n v="1"/>
    <n v="510"/>
    <s v="VEHICLE - STOLEN"/>
    <m/>
    <n v="0"/>
    <m/>
    <m/>
    <n v="101"/>
    <s v="STREET"/>
    <m/>
    <m/>
    <s v="IC"/>
    <s v="Invest Cont"/>
    <n v="510"/>
    <m/>
    <m/>
    <m/>
    <s v="1000 W  CRUCES                       ST"/>
    <m/>
    <n v="33.791499999999999"/>
    <n v="-118.27509999999999"/>
    <n v="0"/>
    <x v="12"/>
  </r>
  <r>
    <n v="200605280"/>
    <d v="2020-01-28T00:00:00"/>
    <x v="259"/>
    <n v="2230"/>
    <n v="6"/>
    <x v="9"/>
    <n v="647"/>
    <n v="1"/>
    <n v="230"/>
    <s v="ASSAULT WITH DEADLY WEAPON, AGGRAVATED ASSAULT"/>
    <s v="1202 1822 0334 0400 0432 0329"/>
    <n v="61"/>
    <s v="M"/>
    <s v="W"/>
    <n v="502"/>
    <s v="MULTI-UNIT DWELLING (APARTMENT, DUPLEX, ETC)"/>
    <n v="200"/>
    <s v="KNIFE WITH BLADE 6INCHES OR LESS"/>
    <s v="IC"/>
    <s v="Invest Cont"/>
    <n v="230"/>
    <n v="745"/>
    <m/>
    <m/>
    <s v="1500    CANYON                       DR"/>
    <m/>
    <n v="34.099299999999999"/>
    <n v="-118.31659999999999"/>
    <n v="0"/>
    <x v="12"/>
  </r>
  <r>
    <n v="200616779"/>
    <d v="2020-10-16T00:00:00"/>
    <x v="211"/>
    <n v="915"/>
    <n v="6"/>
    <x v="9"/>
    <n v="663"/>
    <n v="1"/>
    <n v="440"/>
    <s v="THEFT PLAIN - PETTY ($950 &amp; UNDER)"/>
    <s v="0325 0601 1822 2006"/>
    <n v="0"/>
    <s v="X"/>
    <s v="X"/>
    <n v="403"/>
    <s v="DRUG STORE"/>
    <m/>
    <m/>
    <s v="IC"/>
    <s v="Invest Cont"/>
    <n v="440"/>
    <m/>
    <m/>
    <m/>
    <s v="1000 N  HIGHLAND                     AV"/>
    <m/>
    <n v="34.088900000000002"/>
    <n v="-118.3386"/>
    <n v="0"/>
    <x v="12"/>
  </r>
  <r>
    <n v="201005606"/>
    <d v="2020-02-06T00:00:00"/>
    <x v="132"/>
    <n v="1500"/>
    <n v="10"/>
    <x v="11"/>
    <n v="1017"/>
    <n v="1"/>
    <n v="420"/>
    <s v="THEFT FROM MOTOR VEHICLE - PETTY ($950 &amp; UNDER)"/>
    <m/>
    <n v="0"/>
    <m/>
    <m/>
    <n v="101"/>
    <s v="STREET"/>
    <m/>
    <m/>
    <s v="IC"/>
    <s v="Invest Cont"/>
    <n v="420"/>
    <m/>
    <m/>
    <m/>
    <s v="16900    SATICOY                      ST"/>
    <m/>
    <n v="34.208399999999997"/>
    <n v="-118.50109999999999"/>
    <n v="0"/>
    <x v="12"/>
  </r>
  <r>
    <n v="200713038"/>
    <d v="2020-08-22T00:00:00"/>
    <x v="223"/>
    <n v="1120"/>
    <n v="7"/>
    <x v="0"/>
    <n v="702"/>
    <n v="2"/>
    <n v="740"/>
    <s v="VANDALISM - FELONY ($400 &amp; OVER, ALL CHURCH VANDALISMS)"/>
    <s v="1822 1300 0329"/>
    <n v="60"/>
    <s v="M"/>
    <s v="H"/>
    <n v="122"/>
    <s v="VEHICLE, PASSENGER/TRUCK"/>
    <m/>
    <m/>
    <s v="IC"/>
    <s v="Invest Cont"/>
    <n v="740"/>
    <m/>
    <m/>
    <m/>
    <s v="WILLOUGHBY                   AV"/>
    <s v="VISTA"/>
    <n v="34.0871"/>
    <n v="-118.3527"/>
    <n v="0"/>
    <x v="12"/>
  </r>
  <r>
    <n v="201309188"/>
    <d v="2020-04-08T00:00:00"/>
    <x v="126"/>
    <n v="300"/>
    <n v="13"/>
    <x v="6"/>
    <n v="1341"/>
    <n v="1"/>
    <n v="510"/>
    <s v="VEHICLE - STOLEN"/>
    <m/>
    <n v="0"/>
    <m/>
    <m/>
    <n v="101"/>
    <s v="STREET"/>
    <m/>
    <m/>
    <s v="IC"/>
    <s v="Invest Cont"/>
    <n v="510"/>
    <m/>
    <m/>
    <m/>
    <s v="MARTIN LUTHER KING"/>
    <s v="BROADWAY"/>
    <n v="34.011099999999999"/>
    <n v="-118.27889999999999"/>
    <n v="0"/>
    <x v="12"/>
  </r>
  <r>
    <n v="201012662"/>
    <d v="2020-09-01T00:00:00"/>
    <x v="151"/>
    <n v="300"/>
    <n v="10"/>
    <x v="11"/>
    <n v="1065"/>
    <n v="1"/>
    <n v="480"/>
    <s v="BIKE - STOLEN"/>
    <s v="1822 0344 0329 1420"/>
    <n v="51"/>
    <s v="M"/>
    <s v="W"/>
    <n v="707"/>
    <s v="GARAGE/CARPORT"/>
    <m/>
    <m/>
    <s v="IC"/>
    <s v="Invest Cont"/>
    <n v="480"/>
    <m/>
    <m/>
    <m/>
    <s v="5400    NEWCASTLE                    AV"/>
    <m/>
    <n v="34.168700000000001"/>
    <n v="-118.5244"/>
    <n v="0"/>
    <x v="12"/>
  </r>
  <r>
    <n v="201214502"/>
    <d v="2020-06-11T00:00:00"/>
    <x v="79"/>
    <n v="1730"/>
    <n v="12"/>
    <x v="8"/>
    <n v="1257"/>
    <n v="2"/>
    <n v="625"/>
    <s v="OTHER ASSAULT"/>
    <s v="1202 0400 0444 0429 0913"/>
    <n v="67"/>
    <s v="F"/>
    <s v="W"/>
    <n v="501"/>
    <s v="SINGLE FAMILY DWELLING"/>
    <n v="400"/>
    <s v="STRONG-ARM (HANDS, FIST, FEET OR BODILY FORCE)"/>
    <s v="AA"/>
    <s v="Adult Arrest"/>
    <n v="625"/>
    <m/>
    <m/>
    <m/>
    <s v="900 W  76TH                         ST"/>
    <m/>
    <n v="33.970799999999997"/>
    <n v="-118.28879999999999"/>
    <n v="1"/>
    <x v="12"/>
  </r>
  <r>
    <n v="200708141"/>
    <d v="2020-04-09T00:00:00"/>
    <x v="296"/>
    <n v="1700"/>
    <n v="7"/>
    <x v="0"/>
    <n v="766"/>
    <n v="2"/>
    <n v="888"/>
    <s v="TRESPASSING"/>
    <n v="1501"/>
    <n v="41"/>
    <s v="M"/>
    <s v="W"/>
    <n v="501"/>
    <s v="SINGLE FAMILY DWELLING"/>
    <m/>
    <m/>
    <s v="IC"/>
    <s v="Invest Cont"/>
    <n v="888"/>
    <m/>
    <m/>
    <m/>
    <s v="1400    NADEAU                       DR"/>
    <m/>
    <n v="34.047199999999997"/>
    <n v="-118.3326"/>
    <n v="0"/>
    <x v="12"/>
  </r>
  <r>
    <n v="200812013"/>
    <d v="2020-07-18T00:00:00"/>
    <x v="353"/>
    <n v="1600"/>
    <n v="8"/>
    <x v="12"/>
    <n v="806"/>
    <n v="1"/>
    <n v="420"/>
    <s v="THEFT FROM MOTOR VEHICLE - PETTY ($950 &amp; UNDER)"/>
    <s v="1822 1309 1606 0321 1420 0386 0344 0352 0202"/>
    <n v="52"/>
    <s v="F"/>
    <s v="W"/>
    <n v="101"/>
    <s v="STREET"/>
    <m/>
    <m/>
    <s v="IC"/>
    <s v="Invest Cont"/>
    <n v="420"/>
    <m/>
    <m/>
    <m/>
    <s v="2000    STRADELLA                    RD"/>
    <m/>
    <n v="34.103499999999997"/>
    <n v="-118.46080000000001"/>
    <n v="0"/>
    <x v="12"/>
  </r>
  <r>
    <n v="200212372"/>
    <d v="2020-07-09T00:00:00"/>
    <x v="246"/>
    <n v="1615"/>
    <n v="2"/>
    <x v="5"/>
    <n v="245"/>
    <n v="1"/>
    <n v="761"/>
    <s v="BRANDISH WEAPON"/>
    <s v="2024 0342 0371 1402 0906 1816 0443 1815 1822 0334"/>
    <n v="21"/>
    <s v="F"/>
    <s v="H"/>
    <n v="109"/>
    <s v="PARK/PLAYGROUND"/>
    <n v="200"/>
    <s v="KNIFE WITH BLADE 6INCHES OR LESS"/>
    <s v="IC"/>
    <s v="Invest Cont"/>
    <n v="761"/>
    <n v="930"/>
    <m/>
    <m/>
    <s v="2200 W  6TH                          ST"/>
    <m/>
    <n v="34.060099999999998"/>
    <n v="-118.2761"/>
    <n v="0"/>
    <x v="12"/>
  </r>
  <r>
    <n v="200319971"/>
    <d v="2020-11-06T00:00:00"/>
    <x v="166"/>
    <n v="1235"/>
    <n v="3"/>
    <x v="2"/>
    <n v="325"/>
    <n v="1"/>
    <n v="210"/>
    <s v="ROBBERY"/>
    <s v="1822 0302 0216 1309 0104 0325 0443 0342 0329 1402"/>
    <n v="19"/>
    <s v="X"/>
    <s v="X"/>
    <n v="403"/>
    <s v="DRUG STORE"/>
    <n v="102"/>
    <s v="HAND GUN"/>
    <s v="AA"/>
    <s v="Adult Arrest"/>
    <n v="210"/>
    <n v="998"/>
    <m/>
    <m/>
    <s v="1300 W  29TH                         ST"/>
    <m/>
    <n v="34.030700000000003"/>
    <n v="-118.2923"/>
    <n v="1"/>
    <x v="12"/>
  </r>
  <r>
    <n v="200404211"/>
    <d v="2020-01-06T00:00:00"/>
    <x v="275"/>
    <n v="2130"/>
    <n v="4"/>
    <x v="4"/>
    <n v="439"/>
    <n v="1"/>
    <n v="330"/>
    <s v="BURGLARY FROM VEHICLE"/>
    <s v="0344 1302 0329"/>
    <n v="63"/>
    <s v="M"/>
    <s v="H"/>
    <n v="502"/>
    <s v="MULTI-UNIT DWELLING (APARTMENT, DUPLEX, ETC)"/>
    <m/>
    <m/>
    <s v="IC"/>
    <s v="Invest Cont"/>
    <n v="330"/>
    <m/>
    <m/>
    <m/>
    <s v="2300    LILLYVALE                    AV"/>
    <m/>
    <n v="34.072000000000003"/>
    <n v="-118.1643"/>
    <n v="0"/>
    <x v="12"/>
  </r>
  <r>
    <n v="201010736"/>
    <d v="2020-07-06T00:00:00"/>
    <x v="14"/>
    <n v="1727"/>
    <n v="10"/>
    <x v="11"/>
    <n v="1023"/>
    <n v="2"/>
    <n v="956"/>
    <s v="LETTERS, LEWD  -  TELEPHONE CALLS, LEWD"/>
    <s v="1906 1212 0913 0443"/>
    <n v="36"/>
    <s v="F"/>
    <s v="W"/>
    <n v="501"/>
    <s v="SINGLE FAMILY DWELLING"/>
    <m/>
    <m/>
    <s v="AO"/>
    <s v="Adult Other"/>
    <n v="956"/>
    <m/>
    <m/>
    <m/>
    <s v="6600    VANALDEN                     AV"/>
    <m/>
    <n v="34.190199999999997"/>
    <n v="-118.5491"/>
    <n v="0"/>
    <x v="12"/>
  </r>
  <r>
    <n v="201206663"/>
    <d v="2020-02-07T00:00:00"/>
    <x v="15"/>
    <n v="1645"/>
    <n v="12"/>
    <x v="8"/>
    <n v="1263"/>
    <n v="1"/>
    <n v="230"/>
    <s v="ASSAULT WITH DEADLY WEAPON, AGGRAVATED ASSAULT"/>
    <s v="1822 1309"/>
    <n v="32"/>
    <s v="F"/>
    <s v="B"/>
    <n v="108"/>
    <s v="PARKING LOT"/>
    <n v="307"/>
    <s v="VEHICLE"/>
    <s v="IC"/>
    <s v="Invest Cont"/>
    <n v="230"/>
    <m/>
    <m/>
    <m/>
    <s v="MANCHESTER"/>
    <s v="WESTERN"/>
    <n v="33.96"/>
    <n v="-118.309"/>
    <n v="0"/>
    <x v="12"/>
  </r>
  <r>
    <n v="201215887"/>
    <d v="2020-07-04T00:00:00"/>
    <x v="11"/>
    <n v="1100"/>
    <n v="12"/>
    <x v="8"/>
    <n v="1256"/>
    <n v="1"/>
    <n v="350"/>
    <s v="THEFT, PERSON"/>
    <s v="1019 0346 0344 1822 0216 0209"/>
    <n v="37"/>
    <s v="F"/>
    <s v="B"/>
    <n v="101"/>
    <s v="STREET"/>
    <n v="400"/>
    <s v="STRONG-ARM (HANDS, FIST, FEET OR BODILY FORCE)"/>
    <s v="IC"/>
    <s v="Invest Cont"/>
    <n v="350"/>
    <m/>
    <m/>
    <m/>
    <s v="75TH                         ST"/>
    <s v="HOOVER                       ST"/>
    <n v="33.971699999999998"/>
    <n v="-118.2871"/>
    <n v="0"/>
    <x v="12"/>
  </r>
  <r>
    <n v="201104160"/>
    <d v="2020-01-05T00:00:00"/>
    <x v="81"/>
    <n v="2115"/>
    <n v="11"/>
    <x v="7"/>
    <n v="1101"/>
    <n v="1"/>
    <n v="330"/>
    <s v="BURGLARY FROM VEHICLE"/>
    <s v="0358 1307 0344 1251"/>
    <n v="24"/>
    <s v="M"/>
    <s v="O"/>
    <n v="108"/>
    <s v="PARKING LOT"/>
    <n v="500"/>
    <s v="UNKNOWN WEAPON/OTHER WEAPON"/>
    <s v="IC"/>
    <s v="Invest Cont"/>
    <n v="330"/>
    <m/>
    <m/>
    <m/>
    <s v="2800 E  OBSERVATORY                  RD"/>
    <m/>
    <n v="34.119199999999999"/>
    <n v="-118.3004"/>
    <n v="0"/>
    <x v="12"/>
  </r>
  <r>
    <n v="200709080"/>
    <d v="2020-05-09T00:00:00"/>
    <x v="143"/>
    <n v="1100"/>
    <n v="7"/>
    <x v="0"/>
    <n v="763"/>
    <n v="2"/>
    <n v="930"/>
    <s v="CRIMINAL THREATS - NO WEAPON DISPLAYED"/>
    <n v="421"/>
    <n v="23"/>
    <s v="F"/>
    <s v="H"/>
    <n v="101"/>
    <s v="STREET"/>
    <n v="511"/>
    <s v="VERBAL THREAT"/>
    <s v="AO"/>
    <s v="Adult Other"/>
    <n v="930"/>
    <m/>
    <m/>
    <m/>
    <s v="1600    ELLSMERE                     AV"/>
    <m/>
    <n v="34.044499999999999"/>
    <n v="-118.3623"/>
    <n v="0"/>
    <x v="12"/>
  </r>
  <r>
    <n v="200604182"/>
    <d v="2020-01-05T00:00:00"/>
    <x v="275"/>
    <n v="1"/>
    <n v="6"/>
    <x v="9"/>
    <n v="666"/>
    <n v="2"/>
    <n v="624"/>
    <s v="BATTERY - SIMPLE ASSAULT"/>
    <s v="0400 0416 0429 1206 0305"/>
    <n v="31"/>
    <s v="M"/>
    <s v="B"/>
    <n v="101"/>
    <s v="STREET"/>
    <n v="400"/>
    <s v="STRONG-ARM (HANDS, FIST, FEET OR BODILY FORCE)"/>
    <s v="IC"/>
    <s v="Invest Cont"/>
    <n v="624"/>
    <m/>
    <m/>
    <m/>
    <s v="1300 N  WILCOX                       AV"/>
    <m/>
    <n v="34.0944"/>
    <n v="-118.331"/>
    <n v="0"/>
    <x v="12"/>
  </r>
  <r>
    <n v="200909850"/>
    <d v="2020-05-18T00:00:00"/>
    <x v="112"/>
    <n v="1200"/>
    <n v="9"/>
    <x v="3"/>
    <n v="971"/>
    <n v="1"/>
    <n v="330"/>
    <s v="BURGLARY FROM VEHICLE"/>
    <n v="344"/>
    <n v="25"/>
    <s v="M"/>
    <s v="W"/>
    <n v="123"/>
    <s v="PARKING UNDERGROUND/BUILDING"/>
    <m/>
    <m/>
    <s v="IC"/>
    <s v="Invest Cont"/>
    <n v="330"/>
    <m/>
    <m/>
    <m/>
    <s v="4700 N  SEPULVEDA                    BL"/>
    <m/>
    <n v="34.155999999999999"/>
    <n v="-118.4662"/>
    <n v="0"/>
    <x v="12"/>
  </r>
  <r>
    <n v="200409340"/>
    <d v="2020-05-29T00:00:00"/>
    <x v="251"/>
    <n v="1230"/>
    <n v="4"/>
    <x v="4"/>
    <n v="439"/>
    <n v="1"/>
    <n v="420"/>
    <s v="THEFT FROM MOTOR VEHICLE - PETTY ($950 &amp; UNDER)"/>
    <m/>
    <n v="0"/>
    <m/>
    <m/>
    <n v="101"/>
    <s v="STREET"/>
    <m/>
    <m/>
    <s v="IC"/>
    <s v="Invest Cont"/>
    <n v="420"/>
    <m/>
    <m/>
    <m/>
    <s v="2000    BARNETT                      RD"/>
    <m/>
    <n v="34.066400000000002"/>
    <n v="-118.1722"/>
    <n v="0"/>
    <x v="12"/>
  </r>
  <r>
    <n v="200406042"/>
    <d v="2020-02-22T00:00:00"/>
    <x v="19"/>
    <n v="245"/>
    <n v="4"/>
    <x v="4"/>
    <n v="412"/>
    <n v="2"/>
    <n v="745"/>
    <s v="VANDALISM - MISDEAMEANOR ($399 OR UNDER)"/>
    <n v="329"/>
    <n v="45"/>
    <s v="M"/>
    <s v="H"/>
    <n v="502"/>
    <s v="MULTI-UNIT DWELLING (APARTMENT, DUPLEX, ETC)"/>
    <m/>
    <m/>
    <s v="IC"/>
    <s v="Invest Cont"/>
    <n v="745"/>
    <m/>
    <m/>
    <m/>
    <s v="3200    PASADENA                     AV"/>
    <m/>
    <n v="34.080599999999997"/>
    <n v="-118.2176"/>
    <n v="0"/>
    <x v="12"/>
  </r>
  <r>
    <n v="200116190"/>
    <d v="2020-08-11T00:00:00"/>
    <x v="89"/>
    <n v="130"/>
    <n v="1"/>
    <x v="1"/>
    <n v="127"/>
    <n v="2"/>
    <n v="626"/>
    <s v="INTIMATE PARTNER - SIMPLE ASSAULT"/>
    <s v="2000 0444 1814 0913"/>
    <n v="27"/>
    <s v="F"/>
    <s v="W"/>
    <n v="503"/>
    <s v="HOTEL"/>
    <n v="400"/>
    <s v="STRONG-ARM (HANDS, FIST, FEET OR BODILY FORCE)"/>
    <s v="IC"/>
    <s v="Invest Cont"/>
    <n v="626"/>
    <m/>
    <m/>
    <m/>
    <s v="100 N  LOS ANGELES                  ST"/>
    <m/>
    <n v="34.051499999999997"/>
    <n v="-118.2424"/>
    <n v="0"/>
    <x v="12"/>
  </r>
  <r>
    <n v="200613040"/>
    <d v="2020-07-24T00:00:00"/>
    <x v="148"/>
    <n v="2100"/>
    <n v="6"/>
    <x v="9"/>
    <n v="646"/>
    <n v="2"/>
    <n v="626"/>
    <s v="INTIMATE PARTNER - SIMPLE ASSAULT"/>
    <s v="2000 0416 0448 0400"/>
    <n v="42"/>
    <s v="F"/>
    <s v="B"/>
    <n v="502"/>
    <s v="MULTI-UNIT DWELLING (APARTMENT, DUPLEX, ETC)"/>
    <n v="400"/>
    <s v="STRONG-ARM (HANDS, FIST, FEET OR BODILY FORCE)"/>
    <s v="IC"/>
    <s v="Invest Cont"/>
    <n v="626"/>
    <m/>
    <m/>
    <m/>
    <s v="1600    VINE                         ST"/>
    <m/>
    <n v="34.098700000000001"/>
    <n v="-118.33369999999999"/>
    <n v="0"/>
    <x v="12"/>
  </r>
  <r>
    <n v="200207210"/>
    <d v="2020-03-03T00:00:00"/>
    <x v="207"/>
    <n v="1200"/>
    <n v="2"/>
    <x v="5"/>
    <n v="257"/>
    <n v="2"/>
    <n v="354"/>
    <s v="THEFT OF IDENTITY"/>
    <s v="0923 1822 0100"/>
    <n v="41"/>
    <s v="F"/>
    <s v="H"/>
    <n v="502"/>
    <s v="MULTI-UNIT DWELLING (APARTMENT, DUPLEX, ETC)"/>
    <m/>
    <m/>
    <s v="IC"/>
    <s v="Invest Cont"/>
    <n v="354"/>
    <m/>
    <m/>
    <m/>
    <s v="1300    INGRAHAM                     ST"/>
    <m/>
    <n v="34.053100000000001"/>
    <n v="-118.2671"/>
    <n v="0"/>
    <x v="12"/>
  </r>
  <r>
    <n v="200610484"/>
    <d v="2020-05-22T00:00:00"/>
    <x v="354"/>
    <n v="1500"/>
    <n v="6"/>
    <x v="9"/>
    <n v="649"/>
    <n v="2"/>
    <n v="930"/>
    <s v="CRIMINAL THREATS - NO WEAPON DISPLAYED"/>
    <s v="0400 0432 0421 0913 0603 0361"/>
    <n v="69"/>
    <s v="F"/>
    <s v="O"/>
    <n v="501"/>
    <s v="SINGLE FAMILY DWELLING"/>
    <n v="511"/>
    <s v="VERBAL THREAT"/>
    <s v="AA"/>
    <s v="Adult Arrest"/>
    <n v="930"/>
    <m/>
    <m/>
    <m/>
    <s v="1500 N  KINGSLEY                     DR"/>
    <m/>
    <n v="34.098100000000002"/>
    <n v="-118.30329999999999"/>
    <n v="1"/>
    <x v="12"/>
  </r>
  <r>
    <n v="200320020"/>
    <d v="2020-11-07T00:00:00"/>
    <x v="249"/>
    <n v="1030"/>
    <n v="3"/>
    <x v="2"/>
    <n v="376"/>
    <n v="2"/>
    <n v="901"/>
    <s v="VIOLATION OF RESTRAINING ORDER"/>
    <s v="0913 2038 2000 1814"/>
    <n v="25"/>
    <s v="M"/>
    <s v="B"/>
    <n v="501"/>
    <s v="SINGLE FAMILY DWELLING"/>
    <m/>
    <m/>
    <s v="AO"/>
    <s v="Adult Other"/>
    <n v="901"/>
    <m/>
    <m/>
    <m/>
    <s v="3900    DENKER                       AV"/>
    <m/>
    <n v="34.015300000000003"/>
    <n v="-118.3045"/>
    <n v="0"/>
    <x v="12"/>
  </r>
  <r>
    <n v="200804830"/>
    <d v="2020-01-18T00:00:00"/>
    <x v="45"/>
    <n v="400"/>
    <n v="8"/>
    <x v="12"/>
    <n v="898"/>
    <n v="1"/>
    <n v="331"/>
    <s v="THEFT FROM MOTOR VEHICLE - GRAND ($950.01 AND OVER)"/>
    <s v="0344 0385 1822 1309"/>
    <n v="33"/>
    <s v="F"/>
    <s v="H"/>
    <n v="101"/>
    <s v="STREET"/>
    <m/>
    <m/>
    <s v="IC"/>
    <s v="Invest Cont"/>
    <n v="331"/>
    <m/>
    <m/>
    <m/>
    <s v="2300 S  CORNING                      ST"/>
    <m/>
    <n v="34.039099999999998"/>
    <n v="-118.3802"/>
    <n v="0"/>
    <x v="12"/>
  </r>
  <r>
    <n v="201109255"/>
    <d v="2020-05-12T00:00:00"/>
    <x v="39"/>
    <n v="1900"/>
    <n v="11"/>
    <x v="7"/>
    <n v="1145"/>
    <n v="1"/>
    <n v="310"/>
    <s v="BURGLARY"/>
    <n v="344"/>
    <n v="36"/>
    <s v="M"/>
    <s v="W"/>
    <n v="707"/>
    <s v="GARAGE/CARPORT"/>
    <m/>
    <m/>
    <s v="IC"/>
    <s v="Invest Cont"/>
    <n v="310"/>
    <m/>
    <m/>
    <m/>
    <s v="2400    SILVER LAKE                  BL"/>
    <m/>
    <n v="34.100900000000003"/>
    <n v="-118.25920000000001"/>
    <n v="0"/>
    <x v="12"/>
  </r>
  <r>
    <n v="200513050"/>
    <d v="2020-08-16T00:00:00"/>
    <x v="116"/>
    <n v="1500"/>
    <n v="5"/>
    <x v="10"/>
    <n v="521"/>
    <n v="2"/>
    <n v="740"/>
    <s v="VANDALISM - FELONY ($400 &amp; OVER, ALL CHURCH VANDALISMS)"/>
    <s v="0329 1202"/>
    <n v="63"/>
    <s v="F"/>
    <s v="W"/>
    <n v="501"/>
    <s v="SINGLE FAMILY DWELLING"/>
    <m/>
    <m/>
    <s v="IC"/>
    <s v="Invest Cont"/>
    <n v="740"/>
    <m/>
    <m/>
    <m/>
    <s v="800 W  BLOOMWOOD                    RD"/>
    <m/>
    <n v="33.758200000000002"/>
    <n v="-118.30070000000001"/>
    <n v="0"/>
    <x v="12"/>
  </r>
  <r>
    <n v="201221464"/>
    <d v="2020-09-26T00:00:00"/>
    <x v="126"/>
    <n v="1200"/>
    <n v="12"/>
    <x v="8"/>
    <n v="1208"/>
    <n v="2"/>
    <n v="624"/>
    <s v="BATTERY - SIMPLE ASSAULT"/>
    <s v="0444 0361"/>
    <n v="75"/>
    <s v="M"/>
    <s v="H"/>
    <n v="104"/>
    <s v="DRIVEWAY"/>
    <n v="400"/>
    <s v="STRONG-ARM (HANDS, FIST, FEET OR BODILY FORCE)"/>
    <s v="IC"/>
    <s v="Invest Cont"/>
    <n v="624"/>
    <m/>
    <m/>
    <m/>
    <s v="500 W  46TH                         ST"/>
    <m/>
    <n v="34.0017"/>
    <n v="-118.2871"/>
    <n v="0"/>
    <x v="12"/>
  </r>
  <r>
    <n v="200319949"/>
    <d v="2020-11-05T00:00:00"/>
    <x v="164"/>
    <n v="1925"/>
    <n v="3"/>
    <x v="2"/>
    <n v="397"/>
    <n v="2"/>
    <n v="901"/>
    <s v="VIOLATION OF RESTRAINING ORDER"/>
    <s v="2038 0913 2000 1814"/>
    <n v="28"/>
    <s v="F"/>
    <s v="H"/>
    <n v="203"/>
    <s v="OTHER BUSINESS"/>
    <m/>
    <m/>
    <s v="IC"/>
    <s v="Invest Cont"/>
    <n v="901"/>
    <m/>
    <m/>
    <m/>
    <s v="4200 S  VERMONT                      AV"/>
    <m/>
    <n v="34.007300000000001"/>
    <n v="-118.298"/>
    <n v="0"/>
    <x v="12"/>
  </r>
  <r>
    <n v="201000898"/>
    <d v="2020-10-03T00:00:00"/>
    <x v="263"/>
    <n v="345"/>
    <n v="10"/>
    <x v="11"/>
    <n v="1018"/>
    <n v="1"/>
    <n v="310"/>
    <s v="BURGLARY"/>
    <s v="1202 0321 2018 1822 1609"/>
    <n v="0"/>
    <s v="M"/>
    <s v="W"/>
    <n v="418"/>
    <m/>
    <m/>
    <m/>
    <s v="IC"/>
    <s v="Invest Cont"/>
    <n v="310"/>
    <m/>
    <m/>
    <m/>
    <s v="7500    WOODLEY                      AV"/>
    <m/>
    <n v="34.206600000000002"/>
    <n v="-118.4837"/>
    <n v="0"/>
    <x v="12"/>
  </r>
  <r>
    <n v="200108428"/>
    <d v="2020-03-04T00:00:00"/>
    <x v="216"/>
    <n v="700"/>
    <n v="1"/>
    <x v="1"/>
    <n v="134"/>
    <n v="1"/>
    <n v="440"/>
    <s v="THEFT PLAIN - PETTY ($950 &amp; UNDER)"/>
    <s v="0344 2032 1822"/>
    <n v="28"/>
    <s v="M"/>
    <s v="W"/>
    <n v="402"/>
    <s v="MARKET"/>
    <m/>
    <m/>
    <s v="IC"/>
    <s v="Invest Cont"/>
    <n v="440"/>
    <m/>
    <m/>
    <m/>
    <s v="300 S  BROADWAY"/>
    <m/>
    <n v="34.051000000000002"/>
    <n v="-118.248"/>
    <n v="0"/>
    <x v="12"/>
  </r>
  <r>
    <n v="200515253"/>
    <d v="2020-10-14T00:00:00"/>
    <x v="349"/>
    <n v="602"/>
    <n v="5"/>
    <x v="10"/>
    <n v="569"/>
    <n v="2"/>
    <n v="946"/>
    <s v="OTHER MISCELLANEOUS CRIME"/>
    <m/>
    <n v="0"/>
    <s v="X"/>
    <s v="X"/>
    <n v="109"/>
    <s v="PARK/PLAYGROUND"/>
    <m/>
    <m/>
    <s v="IC"/>
    <s v="Invest Cont"/>
    <n v="946"/>
    <m/>
    <m/>
    <m/>
    <s v="100 W  22ND                         ST"/>
    <m/>
    <n v="33.725000000000001"/>
    <n v="-118.2825"/>
    <n v="0"/>
    <x v="12"/>
  </r>
  <r>
    <n v="200218507"/>
    <d v="2020-12-12T00:00:00"/>
    <x v="355"/>
    <n v="1930"/>
    <n v="2"/>
    <x v="5"/>
    <n v="251"/>
    <n v="1"/>
    <n v="510"/>
    <s v="VEHICLE - STOLEN"/>
    <m/>
    <n v="0"/>
    <m/>
    <m/>
    <n v="101"/>
    <s v="STREET"/>
    <m/>
    <m/>
    <s v="IC"/>
    <s v="Invest Cont"/>
    <n v="510"/>
    <m/>
    <m/>
    <m/>
    <s v="300 S  RAMPART                      BL"/>
    <m/>
    <n v="34.0657"/>
    <n v="-118.2792"/>
    <n v="0"/>
    <x v="12"/>
  </r>
  <r>
    <n v="201013303"/>
    <d v="2020-09-21T00:00:00"/>
    <x v="196"/>
    <n v="830"/>
    <n v="10"/>
    <x v="11"/>
    <n v="1011"/>
    <n v="2"/>
    <n v="664"/>
    <s v="BUNCO, PETTY THEFT"/>
    <m/>
    <n v="32"/>
    <s v="F"/>
    <s v="H"/>
    <n v="502"/>
    <s v="MULTI-UNIT DWELLING (APARTMENT, DUPLEX, ETC)"/>
    <m/>
    <m/>
    <s v="IC"/>
    <s v="Invest Cont"/>
    <n v="664"/>
    <m/>
    <m/>
    <m/>
    <s v="19000    SHERMAN                      WY"/>
    <m/>
    <n v="34.2012"/>
    <n v="-118.54640000000001"/>
    <n v="0"/>
    <x v="12"/>
  </r>
  <r>
    <n v="200314959"/>
    <d v="2020-07-30T00:00:00"/>
    <x v="8"/>
    <n v="2110"/>
    <n v="3"/>
    <x v="2"/>
    <n v="326"/>
    <n v="2"/>
    <n v="890"/>
    <s v="FAILURE TO YIELD"/>
    <s v="1212 1309 1822"/>
    <n v="19"/>
    <s v="X"/>
    <s v="X"/>
    <n v="101"/>
    <s v="STREET"/>
    <m/>
    <m/>
    <s v="AA"/>
    <s v="Adult Arrest"/>
    <n v="890"/>
    <m/>
    <m/>
    <m/>
    <s v="DALTON                       AV"/>
    <s v="27TH                         ST"/>
    <n v="34.030900000000003"/>
    <n v="-118.30410000000001"/>
    <n v="1"/>
    <x v="12"/>
  </r>
  <r>
    <n v="200618033"/>
    <d v="2020-11-14T00:00:00"/>
    <x v="351"/>
    <n v="1940"/>
    <n v="6"/>
    <x v="9"/>
    <n v="646"/>
    <n v="1"/>
    <n v="480"/>
    <s v="BIKE - STOLEN"/>
    <s v="0344 0397 1822 0345"/>
    <n v="26"/>
    <s v="M"/>
    <s v="O"/>
    <n v="101"/>
    <s v="STREET"/>
    <m/>
    <m/>
    <s v="IC"/>
    <s v="Invest Cont"/>
    <n v="480"/>
    <m/>
    <m/>
    <m/>
    <s v="6300 W  HOLLYWOOD                    BL"/>
    <m/>
    <n v="34.101599999999998"/>
    <n v="-118.3271"/>
    <n v="0"/>
    <x v="12"/>
  </r>
  <r>
    <n v="201305511"/>
    <d v="2020-01-28T00:00:00"/>
    <x v="225"/>
    <n v="1400"/>
    <n v="13"/>
    <x v="6"/>
    <n v="1351"/>
    <n v="1"/>
    <n v="510"/>
    <s v="VEHICLE - STOLEN"/>
    <m/>
    <n v="0"/>
    <m/>
    <m/>
    <n v="101"/>
    <s v="STREET"/>
    <m/>
    <m/>
    <s v="IC"/>
    <s v="Invest Cont"/>
    <n v="510"/>
    <m/>
    <m/>
    <m/>
    <s v="43RD                         ST"/>
    <s v="BROADWAY                     AV"/>
    <n v="34.005600000000001"/>
    <n v="-118.2784"/>
    <n v="0"/>
    <x v="12"/>
  </r>
  <r>
    <n v="201305652"/>
    <d v="2020-01-30T00:00:00"/>
    <x v="356"/>
    <n v="1200"/>
    <n v="13"/>
    <x v="6"/>
    <n v="1365"/>
    <n v="2"/>
    <n v="626"/>
    <s v="INTIMATE PARTNER - SIMPLE ASSAULT"/>
    <s v="2000 1814 0448"/>
    <n v="20"/>
    <s v="M"/>
    <s v="B"/>
    <n v="501"/>
    <s v="SINGLE FAMILY DWELLING"/>
    <n v="400"/>
    <s v="STRONG-ARM (HANDS, FIST, FEET OR BODILY FORCE)"/>
    <s v="AO"/>
    <s v="Adult Other"/>
    <n v="626"/>
    <m/>
    <m/>
    <m/>
    <s v="1400 E  48TH                         PL"/>
    <m/>
    <n v="33.999299999999998"/>
    <n v="-118.2499"/>
    <n v="0"/>
    <x v="12"/>
  </r>
  <r>
    <n v="200305132"/>
    <d v="2020-01-21T00:00:00"/>
    <x v="202"/>
    <n v="530"/>
    <n v="3"/>
    <x v="2"/>
    <n v="392"/>
    <n v="2"/>
    <n v="624"/>
    <s v="BATTERY - SIMPLE ASSAULT"/>
    <s v="0416 2021 0558 0446 0602"/>
    <n v="30"/>
    <s v="M"/>
    <s v="B"/>
    <n v="101"/>
    <s v="STREET"/>
    <n v="400"/>
    <s v="STRONG-ARM (HANDS, FIST, FEET OR BODILY FORCE)"/>
    <s v="AA"/>
    <s v="Adult Arrest"/>
    <n v="624"/>
    <m/>
    <m/>
    <m/>
    <s v="4400    ARLINGTON                    AV"/>
    <m/>
    <n v="34.003700000000002"/>
    <n v="-118.318"/>
    <n v="1"/>
    <x v="12"/>
  </r>
  <r>
    <n v="200705873"/>
    <d v="2020-02-09T00:00:00"/>
    <x v="310"/>
    <n v="1230"/>
    <n v="7"/>
    <x v="0"/>
    <n v="706"/>
    <n v="2"/>
    <n v="745"/>
    <s v="VANDALISM - MISDEAMEANOR ($399 OR UNDER)"/>
    <s v="0329 2004 1402"/>
    <n v="0"/>
    <s v="M"/>
    <s v="W"/>
    <n v="708"/>
    <s v="CHURCH/CHAPEL (CHANGED 03-03 FROM CHURCH/TEMPLE)"/>
    <m/>
    <m/>
    <s v="AA"/>
    <s v="Adult Arrest"/>
    <n v="745"/>
    <n v="998"/>
    <m/>
    <m/>
    <s v="600 N  LA BREA                      AV"/>
    <m/>
    <n v="34.081899999999997"/>
    <n v="-118.3441"/>
    <n v="1"/>
    <x v="12"/>
  </r>
  <r>
    <n v="201210296"/>
    <d v="2020-04-03T00:00:00"/>
    <x v="243"/>
    <n v="2020"/>
    <n v="12"/>
    <x v="8"/>
    <n v="1213"/>
    <n v="2"/>
    <n v="753"/>
    <s v="DISCHARGE FIREARMS/SHOTS FIRED"/>
    <s v="1100 1402 1407 1419"/>
    <n v="0"/>
    <s v="X"/>
    <s v="X"/>
    <n v="501"/>
    <s v="SINGLE FAMILY DWELLING"/>
    <n v="102"/>
    <s v="HAND GUN"/>
    <s v="IC"/>
    <s v="Invest Cont"/>
    <n v="753"/>
    <n v="998"/>
    <m/>
    <m/>
    <s v="5200 S  SAINT ANDREWS                PL"/>
    <m/>
    <n v="33.995100000000001"/>
    <n v="-118.3113"/>
    <n v="0"/>
    <x v="12"/>
  </r>
  <r>
    <n v="200814018"/>
    <d v="2020-09-13T00:00:00"/>
    <x v="260"/>
    <n v="200"/>
    <n v="8"/>
    <x v="12"/>
    <n v="843"/>
    <n v="2"/>
    <n v="626"/>
    <s v="INTIMATE PARTNER - SIMPLE ASSAULT"/>
    <s v="0400 1243 2000"/>
    <n v="20"/>
    <s v="F"/>
    <s v="B"/>
    <n v="101"/>
    <s v="STREET"/>
    <n v="400"/>
    <s v="STRONG-ARM (HANDS, FIST, FEET OR BODILY FORCE)"/>
    <s v="AO"/>
    <s v="Adult Other"/>
    <n v="626"/>
    <m/>
    <m/>
    <m/>
    <s v="SEPULVEDA                    BL"/>
    <s v="MULHOLLAND                   DR"/>
    <n v="34.125999999999998"/>
    <n v="-118.47839999999999"/>
    <n v="0"/>
    <x v="12"/>
  </r>
  <r>
    <n v="200706040"/>
    <d v="2020-02-12T00:00:00"/>
    <x v="159"/>
    <n v="1500"/>
    <n v="7"/>
    <x v="0"/>
    <n v="762"/>
    <n v="2"/>
    <n v="930"/>
    <s v="CRIMINAL THREATS - NO WEAPON DISPLAYED"/>
    <n v="443"/>
    <n v="38"/>
    <s v="M"/>
    <s v="W"/>
    <n v="108"/>
    <s v="PARKING LOT"/>
    <n v="511"/>
    <s v="VERBAL THREAT"/>
    <s v="IC"/>
    <s v="Invest Cont"/>
    <n v="930"/>
    <m/>
    <m/>
    <m/>
    <s v="1400 S  LA CIENEGA                   BL"/>
    <m/>
    <n v="34.053400000000003"/>
    <n v="-118.3762"/>
    <n v="0"/>
    <x v="12"/>
  </r>
  <r>
    <n v="200106897"/>
    <d v="2020-02-11T00:00:00"/>
    <x v="99"/>
    <n v="800"/>
    <n v="1"/>
    <x v="1"/>
    <n v="134"/>
    <n v="1"/>
    <n v="230"/>
    <s v="ASSAULT WITH DEADLY WEAPON, AGGRAVATED ASSAULT"/>
    <s v="1414 1266 1822 2003 0334 0416 2004 1402"/>
    <n v="31"/>
    <s v="M"/>
    <s v="H"/>
    <n v="101"/>
    <s v="STREET"/>
    <n v="216"/>
    <s v="SCISSORS"/>
    <s v="AA"/>
    <s v="Adult Arrest"/>
    <n v="230"/>
    <n v="998"/>
    <m/>
    <m/>
    <s v="300 S  SPRING                       ST"/>
    <m/>
    <n v="34.050199999999997"/>
    <n v="-118.2487"/>
    <n v="1"/>
    <x v="12"/>
  </r>
  <r>
    <n v="200314826"/>
    <d v="2020-07-27T00:00:00"/>
    <x v="109"/>
    <n v="1340"/>
    <n v="3"/>
    <x v="2"/>
    <n v="325"/>
    <n v="1"/>
    <n v="480"/>
    <s v="BIKE - STOLEN"/>
    <s v="1251 0344 1822"/>
    <n v="23"/>
    <s v="M"/>
    <s v="A"/>
    <n v="502"/>
    <s v="MULTI-UNIT DWELLING (APARTMENT, DUPLEX, ETC)"/>
    <m/>
    <m/>
    <s v="IC"/>
    <s v="Invest Cont"/>
    <n v="480"/>
    <m/>
    <m/>
    <m/>
    <s v="2600    ELLENDALE                    PL"/>
    <m/>
    <n v="34.030700000000003"/>
    <n v="-118.2923"/>
    <n v="0"/>
    <x v="12"/>
  </r>
  <r>
    <n v="200404380"/>
    <d v="2020-01-11T00:00:00"/>
    <x v="258"/>
    <n v="1600"/>
    <n v="4"/>
    <x v="4"/>
    <n v="489"/>
    <n v="1"/>
    <n v="510"/>
    <s v="VEHICLE - STOLEN"/>
    <m/>
    <n v="0"/>
    <m/>
    <m/>
    <n v="101"/>
    <s v="STREET"/>
    <m/>
    <m/>
    <s v="IC"/>
    <s v="Invest Cont"/>
    <n v="510"/>
    <m/>
    <m/>
    <m/>
    <s v="ROSALIND                     PL"/>
    <s v="DACOTAH"/>
    <n v="34.0227"/>
    <n v="-118.21129999999999"/>
    <n v="0"/>
    <x v="12"/>
  </r>
  <r>
    <n v="200413335"/>
    <d v="2020-10-01T00:00:00"/>
    <x v="111"/>
    <n v="2130"/>
    <n v="4"/>
    <x v="4"/>
    <n v="442"/>
    <n v="2"/>
    <n v="740"/>
    <s v="VANDALISM - FELONY ($400 &amp; OVER, ALL CHURCH VANDALISMS)"/>
    <n v="329"/>
    <n v="0"/>
    <s v="X"/>
    <s v="X"/>
    <n v="210"/>
    <s v="RESTAURANT/FAST FOOD"/>
    <m/>
    <m/>
    <s v="IC"/>
    <s v="Invest Cont"/>
    <n v="740"/>
    <m/>
    <m/>
    <m/>
    <s v="1800    MARENGO                      ST"/>
    <m/>
    <n v="34.058300000000003"/>
    <n v="-118.21129999999999"/>
    <n v="0"/>
    <x v="12"/>
  </r>
  <r>
    <n v="201011831"/>
    <d v="2020-08-08T00:00:00"/>
    <x v="200"/>
    <n v="2000"/>
    <n v="10"/>
    <x v="11"/>
    <n v="1033"/>
    <n v="2"/>
    <n v="624"/>
    <s v="BATTERY - SIMPLE ASSAULT"/>
    <s v="1822 0416 0419 0429 0342"/>
    <n v="59"/>
    <s v="M"/>
    <s v="O"/>
    <n v="502"/>
    <s v="MULTI-UNIT DWELLING (APARTMENT, DUPLEX, ETC)"/>
    <n v="400"/>
    <s v="STRONG-ARM (HANDS, FIST, FEET OR BODILY FORCE)"/>
    <s v="AO"/>
    <s v="Adult Other"/>
    <n v="624"/>
    <m/>
    <m/>
    <m/>
    <s v="6300    RESEDA                       BL"/>
    <m/>
    <n v="34.184699999999999"/>
    <n v="-118.5441"/>
    <n v="0"/>
    <x v="12"/>
  </r>
  <r>
    <n v="200806550"/>
    <d v="2020-02-26T00:00:00"/>
    <x v="324"/>
    <n v="1030"/>
    <n v="8"/>
    <x v="12"/>
    <n v="827"/>
    <n v="1"/>
    <n v="442"/>
    <s v="SHOPLIFTING - PETTY THEFT ($950 &amp; UNDER)"/>
    <s v="0344 2004 0325 0104 1822"/>
    <n v="0"/>
    <s v="X"/>
    <s v="X"/>
    <n v="252"/>
    <s v="COFFEE SHOP (STARBUCKS, COFFEE BEAN, PEET'S, ETC.)"/>
    <m/>
    <m/>
    <s v="IC"/>
    <s v="Invest Cont"/>
    <n v="442"/>
    <m/>
    <m/>
    <m/>
    <s v="11700    SAN VICENTE                  BL"/>
    <m/>
    <n v="34.057899999999997"/>
    <n v="-118.4683"/>
    <n v="0"/>
    <x v="12"/>
  </r>
  <r>
    <n v="200215862"/>
    <d v="2020-10-06T00:00:00"/>
    <x v="67"/>
    <n v="2200"/>
    <n v="2"/>
    <x v="5"/>
    <n v="245"/>
    <n v="1"/>
    <n v="210"/>
    <s v="ROBBERY"/>
    <s v="0344 0342 0432 0370 0444 0445 0416 1822 0337 0906"/>
    <n v="75"/>
    <s v="M"/>
    <s v="H"/>
    <n v="109"/>
    <s v="PARK/PLAYGROUND"/>
    <n v="400"/>
    <s v="STRONG-ARM (HANDS, FIST, FEET OR BODILY FORCE)"/>
    <s v="IC"/>
    <s v="Invest Cont"/>
    <n v="210"/>
    <m/>
    <m/>
    <m/>
    <s v="7TH                          ST"/>
    <s v="PARK VIEW"/>
    <n v="34.057699999999997"/>
    <n v="-118.2799"/>
    <n v="0"/>
    <x v="12"/>
  </r>
  <r>
    <n v="200909229"/>
    <d v="2020-05-02T00:00:00"/>
    <x v="44"/>
    <n v="1600"/>
    <n v="9"/>
    <x v="3"/>
    <n v="943"/>
    <n v="1"/>
    <n v="310"/>
    <s v="BURGLARY"/>
    <s v="0358 1267 1275 1414 1602 1402 0344 0397"/>
    <n v="0"/>
    <s v="X"/>
    <s v="X"/>
    <n v="507"/>
    <s v="CONDOMINIUM/TOWNHOUSE"/>
    <m/>
    <m/>
    <s v="IC"/>
    <s v="Invest Cont"/>
    <n v="310"/>
    <n v="998"/>
    <m/>
    <m/>
    <s v="14400    TIARA                        ST"/>
    <m/>
    <n v="34.1785"/>
    <n v="-118.4465"/>
    <n v="0"/>
    <x v="12"/>
  </r>
  <r>
    <n v="201011142"/>
    <d v="2020-07-19T00:00:00"/>
    <x v="221"/>
    <n v="1140"/>
    <n v="10"/>
    <x v="11"/>
    <n v="1088"/>
    <n v="1"/>
    <n v="442"/>
    <s v="SHOPLIFTING - PETTY THEFT ($950 &amp; UNDER)"/>
    <s v="0945 1309 1822 0325 0447 1420 1236"/>
    <n v="0"/>
    <s v="M"/>
    <s v="O"/>
    <n v="402"/>
    <s v="MARKET"/>
    <n v="212"/>
    <s v="BOTTLE"/>
    <s v="IC"/>
    <s v="Invest Cont"/>
    <n v="442"/>
    <m/>
    <m/>
    <m/>
    <s v="16400 W  VENTURA                      BL"/>
    <m/>
    <n v="34.157299999999999"/>
    <n v="-118.4901"/>
    <n v="0"/>
    <x v="12"/>
  </r>
  <r>
    <n v="200808010"/>
    <d v="2020-04-04T00:00:00"/>
    <x v="332"/>
    <n v="1905"/>
    <n v="8"/>
    <x v="12"/>
    <n v="812"/>
    <n v="2"/>
    <n v="354"/>
    <s v="THEFT OF IDENTITY"/>
    <s v="0100 1202"/>
    <n v="65"/>
    <s v="M"/>
    <s v="W"/>
    <n v="501"/>
    <s v="SINGLE FAMILY DWELLING"/>
    <m/>
    <m/>
    <s v="IC"/>
    <s v="Invest Cont"/>
    <n v="354"/>
    <m/>
    <m/>
    <m/>
    <s v="300 N  KENTER                       AV"/>
    <m/>
    <n v="34.063600000000001"/>
    <n v="-118.4819"/>
    <n v="0"/>
    <x v="12"/>
  </r>
  <r>
    <n v="200704339"/>
    <d v="2020-01-08T00:00:00"/>
    <x v="172"/>
    <n v="1"/>
    <n v="7"/>
    <x v="0"/>
    <n v="759"/>
    <n v="2"/>
    <n v="626"/>
    <s v="INTIMATE PARTNER - SIMPLE ASSAULT"/>
    <s v="2000 1814 0444"/>
    <n v="40"/>
    <s v="M"/>
    <s v="H"/>
    <n v="502"/>
    <s v="MULTI-UNIT DWELLING (APARTMENT, DUPLEX, ETC)"/>
    <n v="400"/>
    <s v="STRONG-ARM (HANDS, FIST, FEET OR BODILY FORCE)"/>
    <s v="AO"/>
    <s v="Adult Other"/>
    <n v="626"/>
    <m/>
    <m/>
    <m/>
    <s v="1100    NORTON                       AV"/>
    <m/>
    <n v="34.051600000000001"/>
    <n v="-118.3219"/>
    <n v="0"/>
    <x v="12"/>
  </r>
  <r>
    <n v="200404890"/>
    <d v="2020-01-23T00:00:00"/>
    <x v="344"/>
    <n v="1200"/>
    <n v="4"/>
    <x v="4"/>
    <n v="409"/>
    <n v="2"/>
    <n v="626"/>
    <s v="INTIMATE PARTNER - SIMPLE ASSAULT"/>
    <s v="2000 1814 0913 0444 0448 0429"/>
    <n v="18"/>
    <s v="F"/>
    <s v="H"/>
    <n v="502"/>
    <s v="MULTI-UNIT DWELLING (APARTMENT, DUPLEX, ETC)"/>
    <n v="400"/>
    <s v="STRONG-ARM (HANDS, FIST, FEET OR BODILY FORCE)"/>
    <s v="AO"/>
    <s v="Adult Other"/>
    <n v="626"/>
    <m/>
    <m/>
    <m/>
    <s v="5100    HUNTINGTON                   DR"/>
    <m/>
    <n v="34.089399999999998"/>
    <n v="-118.1705"/>
    <n v="0"/>
    <x v="12"/>
  </r>
  <r>
    <n v="200208416"/>
    <d v="2020-03-31T00:00:00"/>
    <x v="152"/>
    <n v="1700"/>
    <n v="2"/>
    <x v="5"/>
    <n v="275"/>
    <n v="2"/>
    <n v="740"/>
    <s v="VANDALISM - FELONY ($400 &amp; OVER, ALL CHURCH VANDALISMS)"/>
    <s v="1300 0329"/>
    <n v="26"/>
    <s v="F"/>
    <s v="W"/>
    <n v="122"/>
    <s v="VEHICLE, PASSENGER/TRUCK"/>
    <m/>
    <m/>
    <s v="IC"/>
    <s v="Invest Cont"/>
    <n v="740"/>
    <m/>
    <m/>
    <m/>
    <s v="900 S  ALVARADO                     ST"/>
    <m/>
    <n v="34.053400000000003"/>
    <n v="-118.2788"/>
    <n v="0"/>
    <x v="12"/>
  </r>
  <r>
    <n v="200806609"/>
    <d v="2020-02-23T00:00:00"/>
    <x v="19"/>
    <n v="1645"/>
    <n v="8"/>
    <x v="12"/>
    <n v="882"/>
    <n v="1"/>
    <n v="330"/>
    <s v="BURGLARY FROM VEHICLE"/>
    <s v="0358 1302 1307 1609 0344 1822"/>
    <n v="31"/>
    <s v="M"/>
    <s v="O"/>
    <n v="101"/>
    <s v="STREET"/>
    <m/>
    <m/>
    <s v="IC"/>
    <s v="Invest Cont"/>
    <n v="330"/>
    <m/>
    <m/>
    <m/>
    <s v="SAWTELLE                     BL"/>
    <s v="MISSISSIPPI                  AV"/>
    <n v="34.038200000000003"/>
    <n v="-118.44119999999999"/>
    <n v="0"/>
    <x v="12"/>
  </r>
  <r>
    <n v="200705863"/>
    <d v="2020-02-08T00:00:00"/>
    <x v="1"/>
    <n v="1510"/>
    <n v="7"/>
    <x v="0"/>
    <n v="722"/>
    <n v="1"/>
    <n v="330"/>
    <s v="BURGLARY FROM VEHICLE"/>
    <s v="1300 1307 0344"/>
    <n v="36"/>
    <s v="M"/>
    <s v="O"/>
    <n v="417"/>
    <s v="THE BEVERLY CONNECTION"/>
    <m/>
    <m/>
    <s v="IC"/>
    <s v="Invest Cont"/>
    <n v="330"/>
    <m/>
    <m/>
    <m/>
    <s v="8400    BEVERLY                      BL"/>
    <m/>
    <n v="34.076099999999997"/>
    <n v="-118.37309999999999"/>
    <n v="0"/>
    <x v="12"/>
  </r>
  <r>
    <n v="200316396"/>
    <d v="2020-08-27T00:00:00"/>
    <x v="214"/>
    <n v="1045"/>
    <n v="3"/>
    <x v="2"/>
    <n v="361"/>
    <n v="2"/>
    <n v="930"/>
    <s v="CRIMINAL THREATS - NO WEAPON DISPLAYED"/>
    <s v="0913 0432 0421 0360 1266"/>
    <n v="41"/>
    <s v="F"/>
    <s v="B"/>
    <n v="502"/>
    <s v="MULTI-UNIT DWELLING (APARTMENT, DUPLEX, ETC)"/>
    <n v="511"/>
    <s v="VERBAL THREAT"/>
    <s v="IC"/>
    <s v="Invest Cont"/>
    <n v="930"/>
    <m/>
    <m/>
    <m/>
    <s v="3900    GIBRALTAR                    AV"/>
    <m/>
    <n v="34.016100000000002"/>
    <n v="-118.3546"/>
    <n v="0"/>
    <x v="12"/>
  </r>
  <r>
    <n v="201013323"/>
    <d v="2020-09-22T00:00:00"/>
    <x v="26"/>
    <n v="1"/>
    <n v="10"/>
    <x v="11"/>
    <n v="1024"/>
    <n v="1"/>
    <n v="330"/>
    <s v="BURGLARY FROM VEHICLE"/>
    <s v="1300 0344 1822 1202 0385"/>
    <n v="72"/>
    <s v="M"/>
    <s v="H"/>
    <n v="101"/>
    <s v="STREET"/>
    <m/>
    <m/>
    <s v="IC"/>
    <s v="Invest Cont"/>
    <n v="330"/>
    <m/>
    <m/>
    <m/>
    <s v="18500    LEMAY                        ST"/>
    <m/>
    <n v="34.191000000000003"/>
    <n v="-118.5386"/>
    <n v="0"/>
    <x v="12"/>
  </r>
  <r>
    <n v="200817174"/>
    <d v="2020-12-03T00:00:00"/>
    <x v="9"/>
    <n v="1400"/>
    <n v="8"/>
    <x v="12"/>
    <n v="812"/>
    <n v="1"/>
    <n v="440"/>
    <s v="THEFT PLAIN - PETTY ($950 &amp; UNDER)"/>
    <s v="1309 1420 1822 0202 0344 0394"/>
    <n v="35"/>
    <s v="F"/>
    <s v="W"/>
    <n v="501"/>
    <s v="SINGLE FAMILY DWELLING"/>
    <m/>
    <m/>
    <s v="IC"/>
    <s v="Invest Cont"/>
    <n v="440"/>
    <m/>
    <m/>
    <m/>
    <s v="300 N  SKYEWIAY                     RD"/>
    <m/>
    <n v="34.063499999999998"/>
    <n v="-118.4819"/>
    <n v="0"/>
    <x v="12"/>
  </r>
  <r>
    <n v="200611992"/>
    <d v="2020-06-29T00:00:00"/>
    <x v="322"/>
    <n v="2300"/>
    <n v="6"/>
    <x v="9"/>
    <n v="639"/>
    <n v="1"/>
    <n v="420"/>
    <s v="THEFT FROM MOTOR VEHICLE - PETTY ($950 &amp; UNDER)"/>
    <s v="1300 0344 0385 0329"/>
    <n v="47"/>
    <s v="M"/>
    <s v="W"/>
    <n v="123"/>
    <s v="PARKING UNDERGROUND/BUILDING"/>
    <m/>
    <m/>
    <s v="IC"/>
    <s v="Invest Cont"/>
    <n v="420"/>
    <m/>
    <m/>
    <m/>
    <s v="1700 N  HARVARD                      BL"/>
    <m/>
    <n v="34.101799999999997"/>
    <n v="-118.30500000000001"/>
    <n v="0"/>
    <x v="12"/>
  </r>
  <r>
    <n v="200613787"/>
    <d v="2020-08-10T00:00:00"/>
    <x v="271"/>
    <n v="1535"/>
    <n v="6"/>
    <x v="9"/>
    <n v="639"/>
    <n v="1"/>
    <n v="442"/>
    <s v="SHOPLIFTING - PETTY THEFT ($950 &amp; UNDER)"/>
    <s v="0104 0325 0601 1822 0209"/>
    <n v="0"/>
    <s v="X"/>
    <s v="X"/>
    <n v="405"/>
    <s v="CLOTHING STORE"/>
    <m/>
    <m/>
    <s v="AO"/>
    <s v="Adult Other"/>
    <n v="442"/>
    <m/>
    <m/>
    <m/>
    <s v="5400    HOLLYWOOD                    BL"/>
    <m/>
    <n v="34.1036"/>
    <n v="-118.3049"/>
    <n v="0"/>
    <x v="12"/>
  </r>
  <r>
    <n v="201213326"/>
    <d v="2020-05-22T00:00:00"/>
    <x v="354"/>
    <n v="345"/>
    <n v="12"/>
    <x v="8"/>
    <n v="1215"/>
    <n v="1"/>
    <n v="350"/>
    <s v="THEFT, PERSON"/>
    <s v="1026 0344 1822 0216 0345"/>
    <n v="51"/>
    <s v="M"/>
    <s v="H"/>
    <n v="101"/>
    <s v="STREET"/>
    <n v="400"/>
    <s v="STRONG-ARM (HANDS, FIST, FEET OR BODILY FORCE)"/>
    <s v="IC"/>
    <s v="Invest Cont"/>
    <n v="350"/>
    <m/>
    <m/>
    <m/>
    <s v="1500 W  57TH                         ST"/>
    <m/>
    <n v="33.990600000000001"/>
    <n v="-118.3023"/>
    <n v="0"/>
    <x v="12"/>
  </r>
  <r>
    <n v="200218790"/>
    <d v="2020-12-19T00:00:00"/>
    <x v="236"/>
    <n v="730"/>
    <n v="2"/>
    <x v="5"/>
    <n v="299"/>
    <n v="2"/>
    <n v="624"/>
    <s v="BATTERY - SIMPLE ASSAULT"/>
    <s v="0401 0913 0603 1810 0305"/>
    <n v="40"/>
    <s v="F"/>
    <s v="W"/>
    <n v="501"/>
    <s v="SINGLE FAMILY DWELLING"/>
    <n v="400"/>
    <s v="STRONG-ARM (HANDS, FIST, FEET OR BODILY FORCE)"/>
    <s v="AA"/>
    <s v="Adult Arrest"/>
    <n v="624"/>
    <m/>
    <m/>
    <m/>
    <s v="1000 W  18TH                         ST"/>
    <m/>
    <n v="34.038699999999999"/>
    <n v="-118.2786"/>
    <n v="1"/>
    <x v="12"/>
  </r>
  <r>
    <n v="200216975"/>
    <d v="2020-11-01T00:00:00"/>
    <x v="345"/>
    <n v="1740"/>
    <n v="2"/>
    <x v="5"/>
    <n v="235"/>
    <n v="2"/>
    <n v="740"/>
    <s v="VANDALISM - FELONY ($400 &amp; OVER, ALL CHURCH VANDALISMS)"/>
    <s v="0329 2004 1822 0400"/>
    <n v="0"/>
    <s v="X"/>
    <s v="X"/>
    <n v="210"/>
    <s v="RESTAURANT/FAST FOOD"/>
    <m/>
    <m/>
    <s v="AO"/>
    <s v="Adult Other"/>
    <n v="740"/>
    <m/>
    <m/>
    <m/>
    <s v="2400 W  TEMPLE                       ST"/>
    <m/>
    <n v="34.0715"/>
    <n v="-118.2719"/>
    <n v="0"/>
    <x v="12"/>
  </r>
  <r>
    <n v="200317798"/>
    <d v="2020-09-23T00:00:00"/>
    <x v="83"/>
    <n v="2050"/>
    <n v="3"/>
    <x v="2"/>
    <n v="321"/>
    <n v="2"/>
    <n v="624"/>
    <s v="BATTERY - SIMPLE ASSAULT"/>
    <s v="0416 0429 0446 0448 1309 1822"/>
    <n v="25"/>
    <s v="F"/>
    <s v="B"/>
    <n v="108"/>
    <s v="PARKING LOT"/>
    <n v="400"/>
    <s v="STRONG-ARM (HANDS, FIST, FEET OR BODILY FORCE)"/>
    <s v="IC"/>
    <s v="Invest Cont"/>
    <n v="624"/>
    <m/>
    <m/>
    <m/>
    <s v="3500 S  LA CIENEGA                   BL"/>
    <m/>
    <n v="34.023699999999998"/>
    <n v="-118.37220000000001"/>
    <n v="0"/>
    <x v="12"/>
  </r>
  <r>
    <n v="201221002"/>
    <d v="2020-09-20T00:00:00"/>
    <x v="237"/>
    <n v="315"/>
    <n v="12"/>
    <x v="8"/>
    <n v="1249"/>
    <n v="2"/>
    <n v="624"/>
    <s v="BATTERY - SIMPLE ASSAULT"/>
    <s v="0342 1309 1822 0416 0446 0448 1310"/>
    <n v="34"/>
    <s v="F"/>
    <s v="H"/>
    <n v="101"/>
    <s v="STREET"/>
    <n v="400"/>
    <s v="STRONG-ARM (HANDS, FIST, FEET OR BODILY FORCE)"/>
    <s v="IC"/>
    <s v="Invest Cont"/>
    <n v="624"/>
    <m/>
    <m/>
    <m/>
    <s v="6700    BONSALLO                     AV"/>
    <m/>
    <n v="33.978900000000003"/>
    <n v="-118.286"/>
    <n v="0"/>
    <x v="12"/>
  </r>
  <r>
    <n v="201004293"/>
    <d v="2020-01-08T00:00:00"/>
    <x v="172"/>
    <n v="1840"/>
    <n v="10"/>
    <x v="11"/>
    <n v="1088"/>
    <n v="1"/>
    <n v="442"/>
    <s v="SHOPLIFTING - PETTY THEFT ($950 &amp; UNDER)"/>
    <s v="0325 2004 1822"/>
    <n v="0"/>
    <s v="M"/>
    <s v="W"/>
    <n v="402"/>
    <s v="MARKET"/>
    <m/>
    <m/>
    <s v="AA"/>
    <s v="Adult Arrest"/>
    <n v="442"/>
    <m/>
    <m/>
    <m/>
    <s v="16400    VENTURA                      BL"/>
    <m/>
    <n v="34.157299999999999"/>
    <n v="-118.4901"/>
    <n v="1"/>
    <x v="12"/>
  </r>
  <r>
    <n v="200118738"/>
    <d v="2020-10-01T00:00:00"/>
    <x v="111"/>
    <n v="1900"/>
    <n v="1"/>
    <x v="1"/>
    <n v="164"/>
    <n v="1"/>
    <n v="330"/>
    <s v="BURGLARY FROM VEHICLE"/>
    <s v="1307 1822 0329 0377 1403 1609 0344"/>
    <n v="24"/>
    <s v="F"/>
    <s v="A"/>
    <n v="102"/>
    <s v="SIDEWALK"/>
    <m/>
    <m/>
    <s v="IC"/>
    <s v="Invest Cont"/>
    <n v="330"/>
    <m/>
    <m/>
    <m/>
    <s v="600 S  LOS ANGELES                  ST"/>
    <m/>
    <n v="34.044600000000003"/>
    <n v="-118.25069999999999"/>
    <n v="0"/>
    <x v="12"/>
  </r>
  <r>
    <n v="200209549"/>
    <d v="2020-04-28T00:00:00"/>
    <x v="117"/>
    <n v="1720"/>
    <n v="2"/>
    <x v="5"/>
    <n v="281"/>
    <n v="1"/>
    <n v="442"/>
    <s v="SHOPLIFTING - PETTY THEFT ($950 &amp; UNDER)"/>
    <s v="0216 0209 0315 0344 0346 1309 1822"/>
    <n v="0"/>
    <s v="X"/>
    <s v="X"/>
    <n v="202"/>
    <s v="LIQUOR STORE"/>
    <m/>
    <m/>
    <s v="IC"/>
    <s v="Invest Cont"/>
    <n v="442"/>
    <m/>
    <m/>
    <m/>
    <s v="2000 W  PICO                         BL"/>
    <m/>
    <n v="34.049100000000003"/>
    <n v="-118.28230000000001"/>
    <n v="0"/>
    <x v="12"/>
  </r>
  <r>
    <n v="200307674"/>
    <d v="2020-03-01T00:00:00"/>
    <x v="125"/>
    <n v="1130"/>
    <n v="3"/>
    <x v="2"/>
    <n v="338"/>
    <n v="1"/>
    <n v="420"/>
    <s v="THEFT FROM MOTOR VEHICLE - PETTY ($950 &amp; UNDER)"/>
    <m/>
    <n v="0"/>
    <m/>
    <m/>
    <n v="101"/>
    <s v="STREET"/>
    <m/>
    <m/>
    <s v="IC"/>
    <s v="Invest Cont"/>
    <n v="420"/>
    <m/>
    <m/>
    <m/>
    <s v="3300 S  HOOVER                       ST"/>
    <m/>
    <n v="34.026800000000001"/>
    <n v="-118.28959999999999"/>
    <n v="0"/>
    <x v="12"/>
  </r>
  <r>
    <n v="200120570"/>
    <d v="2020-11-04T00:00:00"/>
    <x v="2"/>
    <n v="1330"/>
    <n v="1"/>
    <x v="1"/>
    <n v="195"/>
    <n v="2"/>
    <n v="740"/>
    <s v="VANDALISM - FELONY ($400 &amp; OVER, ALL CHURCH VANDALISMS)"/>
    <s v="0329 0903 1822 0334 2055 1516 1414"/>
    <n v="36"/>
    <s v="F"/>
    <s v="H"/>
    <n v="101"/>
    <s v="STREET"/>
    <m/>
    <m/>
    <s v="IC"/>
    <s v="Invest Cont"/>
    <n v="740"/>
    <m/>
    <m/>
    <m/>
    <s v="S  14TH                         ST"/>
    <s v="MAIN"/>
    <n v="34.034999999999997"/>
    <n v="-118.2615"/>
    <n v="0"/>
    <x v="12"/>
  </r>
  <r>
    <n v="200120058"/>
    <d v="2020-10-27T00:00:00"/>
    <x v="307"/>
    <n v="2200"/>
    <n v="1"/>
    <x v="1"/>
    <n v="182"/>
    <n v="1"/>
    <n v="330"/>
    <s v="BURGLARY FROM VEHICLE"/>
    <s v="1307 1822 0329 1609 0344"/>
    <n v="27"/>
    <s v="F"/>
    <s v="V"/>
    <n v="101"/>
    <s v="STREET"/>
    <m/>
    <m/>
    <s v="IC"/>
    <s v="Invest Cont"/>
    <n v="330"/>
    <m/>
    <m/>
    <m/>
    <s v="HOPE                         ST"/>
    <s v="OLYMPIC                      BL"/>
    <n v="34.043700000000001"/>
    <n v="-118.2617"/>
    <n v="0"/>
    <x v="12"/>
  </r>
  <r>
    <n v="200711397"/>
    <d v="2020-07-07T00:00:00"/>
    <x v="298"/>
    <n v="2200"/>
    <n v="7"/>
    <x v="0"/>
    <n v="729"/>
    <n v="1"/>
    <n v="330"/>
    <s v="BURGLARY FROM VEHICLE"/>
    <s v="1822 0385 1300"/>
    <n v="35"/>
    <s v="M"/>
    <s v="K"/>
    <n v="101"/>
    <s v="STREET"/>
    <m/>
    <m/>
    <s v="IC"/>
    <s v="Invest Cont"/>
    <n v="330"/>
    <m/>
    <m/>
    <m/>
    <s v="200 S  ARDEN                        BL"/>
    <m/>
    <n v="34.069000000000003"/>
    <n v="-118.32599999999999"/>
    <n v="0"/>
    <x v="12"/>
  </r>
  <r>
    <n v="200515482"/>
    <d v="2020-10-19T00:00:00"/>
    <x v="352"/>
    <n v="1200"/>
    <n v="5"/>
    <x v="10"/>
    <n v="504"/>
    <n v="2"/>
    <n v="668"/>
    <s v="EMBEZZLEMENT, GRAND THEFT ($950.01 &amp; OVER)"/>
    <s v="0344 0913 1300"/>
    <n v="49"/>
    <s v="F"/>
    <s v="H"/>
    <n v="501"/>
    <s v="SINGLE FAMILY DWELLING"/>
    <m/>
    <m/>
    <s v="AO"/>
    <s v="Adult Other"/>
    <n v="668"/>
    <m/>
    <m/>
    <m/>
    <s v="20800    DENKER                       AV"/>
    <m/>
    <n v="33.8399"/>
    <n v="-118.3039"/>
    <n v="0"/>
    <x v="12"/>
  </r>
  <r>
    <n v="200508364"/>
    <d v="2020-04-17T00:00:00"/>
    <x v="317"/>
    <n v="1200"/>
    <n v="5"/>
    <x v="10"/>
    <n v="507"/>
    <n v="2"/>
    <n v="624"/>
    <s v="BATTERY - SIMPLE ASSAULT"/>
    <s v="0913 0416 0602 0555 0446 1206"/>
    <n v="30"/>
    <s v="F"/>
    <s v="H"/>
    <n v="501"/>
    <s v="SINGLE FAMILY DWELLING"/>
    <n v="400"/>
    <s v="STRONG-ARM (HANDS, FIST, FEET OR BODILY FORCE)"/>
    <s v="AO"/>
    <s v="Adult Other"/>
    <n v="624"/>
    <m/>
    <m/>
    <m/>
    <s v="22500    HALLDALE                     AV"/>
    <m/>
    <n v="33.822299999999998"/>
    <n v="-118.3015"/>
    <n v="0"/>
    <x v="12"/>
  </r>
  <r>
    <n v="200409682"/>
    <d v="2020-06-10T00:00:00"/>
    <x v="343"/>
    <n v="1900"/>
    <n v="4"/>
    <x v="4"/>
    <n v="412"/>
    <n v="1"/>
    <n v="210"/>
    <s v="ROBBERY"/>
    <s v="0913 1814 0448 2000"/>
    <n v="24"/>
    <s v="F"/>
    <s v="H"/>
    <n v="501"/>
    <s v="SINGLE FAMILY DWELLING"/>
    <n v="400"/>
    <s v="STRONG-ARM (HANDS, FIST, FEET OR BODILY FORCE)"/>
    <s v="AA"/>
    <s v="Adult Arrest"/>
    <n v="210"/>
    <m/>
    <m/>
    <m/>
    <s v="200 N  AVENUE 25"/>
    <m/>
    <n v="34.078000000000003"/>
    <n v="-118.21810000000001"/>
    <n v="1"/>
    <x v="12"/>
  </r>
  <r>
    <n v="200617978"/>
    <d v="2020-11-13T00:00:00"/>
    <x v="69"/>
    <n v="2200"/>
    <n v="6"/>
    <x v="9"/>
    <n v="647"/>
    <n v="1"/>
    <n v="341"/>
    <s v="THEFT-GRAND ($950.01 &amp; OVER)EXCPT,GUNS,FOWL,LIVESTK,PROD"/>
    <s v="0344 1501 1822"/>
    <n v="29"/>
    <s v="M"/>
    <s v="A"/>
    <n v="502"/>
    <s v="MULTI-UNIT DWELLING (APARTMENT, DUPLEX, ETC)"/>
    <m/>
    <m/>
    <s v="IC"/>
    <s v="Invest Cont"/>
    <n v="341"/>
    <m/>
    <m/>
    <m/>
    <s v="6200 W  HOLLYWOOD                    BL"/>
    <m/>
    <n v="34.101599999999998"/>
    <n v="-118.3252"/>
    <n v="0"/>
    <x v="12"/>
  </r>
  <r>
    <n v="201216023"/>
    <d v="2020-07-06T00:00:00"/>
    <x v="101"/>
    <n v="1900"/>
    <n v="12"/>
    <x v="8"/>
    <n v="1213"/>
    <n v="2"/>
    <n v="745"/>
    <s v="VANDALISM - MISDEAMEANOR ($399 OR UNDER)"/>
    <s v="1822 0329"/>
    <n v="40"/>
    <s v="M"/>
    <s v="H"/>
    <n v="122"/>
    <s v="VEHICLE, PASSENGER/TRUCK"/>
    <m/>
    <m/>
    <s v="IC"/>
    <s v="Invest Cont"/>
    <n v="745"/>
    <m/>
    <m/>
    <m/>
    <s v="5500 S  WESTERN                      AV"/>
    <m/>
    <n v="33.991500000000002"/>
    <n v="-118.30889999999999"/>
    <n v="0"/>
    <x v="12"/>
  </r>
  <r>
    <n v="201012649"/>
    <d v="2020-09-01T00:00:00"/>
    <x v="64"/>
    <n v="245"/>
    <n v="10"/>
    <x v="11"/>
    <n v="1011"/>
    <n v="2"/>
    <n v="946"/>
    <s v="OTHER MISCELLANEOUS CRIME"/>
    <m/>
    <n v="0"/>
    <s v="M"/>
    <s v="W"/>
    <n v="101"/>
    <s v="STREET"/>
    <m/>
    <m/>
    <s v="IC"/>
    <s v="Invest Cont"/>
    <n v="946"/>
    <m/>
    <m/>
    <m/>
    <s v="19500    SHERMAN                      WY"/>
    <m/>
    <n v="34.2012"/>
    <n v="-118.54689999999999"/>
    <n v="0"/>
    <x v="12"/>
  </r>
  <r>
    <n v="200415988"/>
    <d v="2020-12-16T00:00:00"/>
    <x v="98"/>
    <n v="325"/>
    <n v="4"/>
    <x v="4"/>
    <n v="491"/>
    <n v="1"/>
    <n v="510"/>
    <s v="VEHICLE - STOLEN"/>
    <m/>
    <n v="0"/>
    <m/>
    <m/>
    <n v="118"/>
    <s v="CONSTRUCTION SITE"/>
    <m/>
    <m/>
    <s v="IC"/>
    <s v="Invest Cont"/>
    <n v="510"/>
    <m/>
    <m/>
    <m/>
    <s v="WASHINGTON                   BL"/>
    <s v="PERRINO                      PL"/>
    <n v="34.017299999999999"/>
    <n v="-118.22110000000001"/>
    <n v="0"/>
    <x v="12"/>
  </r>
  <r>
    <n v="201007089"/>
    <d v="2020-03-11T00:00:00"/>
    <x v="3"/>
    <n v="1430"/>
    <n v="10"/>
    <x v="11"/>
    <n v="1018"/>
    <n v="1"/>
    <n v="440"/>
    <s v="THEFT PLAIN - PETTY ($950 &amp; UNDER)"/>
    <s v="1822 0344 1606"/>
    <n v="0"/>
    <s v="M"/>
    <s v="W"/>
    <n v="108"/>
    <s v="PARKING LOT"/>
    <m/>
    <m/>
    <s v="IC"/>
    <s v="Invest Cont"/>
    <n v="440"/>
    <m/>
    <m/>
    <m/>
    <s v="7600    GLORIA                       AV"/>
    <m/>
    <n v="34.208500000000001"/>
    <n v="-118.47929999999999"/>
    <n v="0"/>
    <x v="12"/>
  </r>
  <r>
    <n v="200512616"/>
    <d v="2020-08-03T00:00:00"/>
    <x v="357"/>
    <n v="2020"/>
    <n v="5"/>
    <x v="10"/>
    <n v="505"/>
    <n v="2"/>
    <n v="625"/>
    <s v="OTHER ASSAULT"/>
    <s v="1822 0334 0432 1266"/>
    <n v="43"/>
    <s v="M"/>
    <s v="B"/>
    <n v="203"/>
    <s v="OTHER BUSINESS"/>
    <n v="500"/>
    <s v="UNKNOWN WEAPON/OTHER WEAPON"/>
    <s v="IC"/>
    <s v="Invest Cont"/>
    <n v="625"/>
    <m/>
    <m/>
    <m/>
    <s v="900 W  190TH                        ST"/>
    <m/>
    <n v="33.858699999999999"/>
    <n v="-118.291"/>
    <n v="0"/>
    <x v="12"/>
  </r>
  <r>
    <n v="200116064"/>
    <d v="2020-08-08T00:00:00"/>
    <x v="235"/>
    <n v="1400"/>
    <n v="1"/>
    <x v="1"/>
    <n v="157"/>
    <n v="1"/>
    <n v="236"/>
    <s v="INTIMATE PARTNER - AGGRAVATED ASSAULT"/>
    <s v="2004 0913 1218 2000 1814 0416 2033"/>
    <n v="33"/>
    <s v="F"/>
    <s v="B"/>
    <n v="102"/>
    <s v="SIDEWALK"/>
    <n v="500"/>
    <s v="UNKNOWN WEAPON/OTHER WEAPON"/>
    <s v="AA"/>
    <s v="Adult Arrest"/>
    <n v="236"/>
    <m/>
    <m/>
    <m/>
    <s v="500 S  SAN PEDRO                    ST"/>
    <m/>
    <n v="34.043799999999997"/>
    <n v="-118.2441"/>
    <n v="1"/>
    <x v="12"/>
  </r>
  <r>
    <n v="200215497"/>
    <d v="2020-09-26T00:00:00"/>
    <x v="272"/>
    <n v="1"/>
    <n v="2"/>
    <x v="5"/>
    <n v="275"/>
    <n v="1"/>
    <n v="350"/>
    <s v="THEFT, PERSON"/>
    <s v="1822 1206 2034"/>
    <n v="33"/>
    <s v="M"/>
    <s v="H"/>
    <n v="101"/>
    <s v="STREET"/>
    <m/>
    <m/>
    <s v="IC"/>
    <s v="Invest Cont"/>
    <n v="350"/>
    <m/>
    <m/>
    <m/>
    <s v="1800 W  OLYMPIC                      BL"/>
    <m/>
    <n v="34.050199999999997"/>
    <n v="-118.2765"/>
    <n v="0"/>
    <x v="12"/>
  </r>
  <r>
    <n v="201105646"/>
    <d v="2020-02-07T00:00:00"/>
    <x v="15"/>
    <n v="520"/>
    <n v="11"/>
    <x v="7"/>
    <n v="1162"/>
    <n v="1"/>
    <n v="510"/>
    <s v="VEHICLE - STOLEN"/>
    <m/>
    <n v="0"/>
    <m/>
    <m/>
    <n v="101"/>
    <s v="STREET"/>
    <m/>
    <m/>
    <s v="IC"/>
    <s v="Invest Cont"/>
    <n v="510"/>
    <m/>
    <m/>
    <m/>
    <s v="1500 N  VERMONT                      AV"/>
    <m/>
    <n v="34.098199999999999"/>
    <n v="-118.29179999999999"/>
    <n v="0"/>
    <x v="12"/>
  </r>
  <r>
    <n v="201009440"/>
    <d v="2020-05-27T00:00:00"/>
    <x v="251"/>
    <n v="1040"/>
    <n v="10"/>
    <x v="11"/>
    <n v="1011"/>
    <n v="1"/>
    <n v="761"/>
    <s v="BRANDISH WEAPON"/>
    <s v="1822 0334 2004"/>
    <n v="66"/>
    <s v="M"/>
    <s v="W"/>
    <n v="108"/>
    <s v="PARKING LOT"/>
    <n v="200"/>
    <s v="KNIFE WITH BLADE 6INCHES OR LESS"/>
    <s v="IC"/>
    <s v="Invest Cont"/>
    <n v="761"/>
    <m/>
    <m/>
    <m/>
    <s v="SATICOY                      ST"/>
    <s v="TAMPA                        AV"/>
    <n v="34.208399999999997"/>
    <n v="-118.5535"/>
    <n v="0"/>
    <x v="12"/>
  </r>
  <r>
    <n v="200512914"/>
    <d v="2020-08-12T00:00:00"/>
    <x v="175"/>
    <n v="1523"/>
    <n v="5"/>
    <x v="10"/>
    <n v="531"/>
    <n v="1"/>
    <n v="442"/>
    <s v="SHOPLIFTING - PETTY THEFT ($950 &amp; UNDER)"/>
    <s v="1309 0315 0344 0209"/>
    <n v="0"/>
    <s v="X"/>
    <s v="X"/>
    <n v="203"/>
    <s v="OTHER BUSINESS"/>
    <m/>
    <m/>
    <s v="IC"/>
    <s v="Invest Cont"/>
    <n v="442"/>
    <m/>
    <m/>
    <m/>
    <s v="1600 W  PACIFIC COAST                HY"/>
    <m/>
    <n v="33.7866"/>
    <n v="-118.3044"/>
    <n v="0"/>
    <x v="12"/>
  </r>
  <r>
    <n v="200106111"/>
    <d v="2020-01-30T00:00:00"/>
    <x v="94"/>
    <n v="2100"/>
    <n v="1"/>
    <x v="1"/>
    <n v="182"/>
    <n v="1"/>
    <n v="330"/>
    <s v="BURGLARY FROM VEHICLE"/>
    <s v="1307 0344"/>
    <n v="37"/>
    <s v="M"/>
    <s v="C"/>
    <n v="108"/>
    <s v="PARKING LOT"/>
    <m/>
    <m/>
    <s v="IC"/>
    <s v="Invest Cont"/>
    <n v="330"/>
    <m/>
    <m/>
    <m/>
    <s v="W  12TH                         ST"/>
    <s v="S  HOPE                         ST"/>
    <n v="34.040799999999997"/>
    <n v="-118.26439999999999"/>
    <n v="0"/>
    <x v="12"/>
  </r>
  <r>
    <n v="200814896"/>
    <d v="2020-10-04T00:00:00"/>
    <x v="59"/>
    <n v="1025"/>
    <n v="8"/>
    <x v="12"/>
    <n v="849"/>
    <n v="2"/>
    <n v="354"/>
    <s v="THEFT OF IDENTITY"/>
    <s v="0100 0394"/>
    <n v="44"/>
    <s v="F"/>
    <s v="W"/>
    <n v="502"/>
    <s v="MULTI-UNIT DWELLING (APARTMENT, DUPLEX, ETC)"/>
    <m/>
    <m/>
    <s v="IC"/>
    <s v="Invest Cont"/>
    <n v="354"/>
    <m/>
    <m/>
    <m/>
    <s v="1000 S  WOOSTER                      ST"/>
    <m/>
    <n v="34.057099999999998"/>
    <n v="-118.38249999999999"/>
    <n v="0"/>
    <x v="12"/>
  </r>
  <r>
    <n v="200510123"/>
    <d v="2020-05-31T00:00:00"/>
    <x v="14"/>
    <n v="2100"/>
    <n v="5"/>
    <x v="10"/>
    <n v="541"/>
    <n v="1"/>
    <n v="510"/>
    <s v="VEHICLE - STOLEN"/>
    <m/>
    <n v="0"/>
    <m/>
    <m/>
    <n v="108"/>
    <s v="PARKING LOT"/>
    <m/>
    <m/>
    <s v="IC"/>
    <s v="Invest Cont"/>
    <n v="510"/>
    <m/>
    <m/>
    <m/>
    <s v="1300    PARK WESTERN                 DR"/>
    <m/>
    <n v="33.753999999999998"/>
    <n v="-118.3048"/>
    <n v="0"/>
    <x v="12"/>
  </r>
  <r>
    <n v="200506944"/>
    <d v="2020-03-09T00:00:00"/>
    <x v="330"/>
    <n v="1300"/>
    <n v="5"/>
    <x v="10"/>
    <n v="529"/>
    <n v="1"/>
    <n v="310"/>
    <s v="BURGLARY"/>
    <s v="1601 0344 0358"/>
    <n v="0"/>
    <s v="X"/>
    <s v="X"/>
    <n v="118"/>
    <s v="CONSTRUCTION SITE"/>
    <m/>
    <m/>
    <s v="IC"/>
    <s v="Invest Cont"/>
    <n v="310"/>
    <m/>
    <m/>
    <m/>
    <s v="800 E  E                            ST"/>
    <m/>
    <n v="33.7761"/>
    <n v="-118.2529"/>
    <n v="0"/>
    <x v="12"/>
  </r>
  <r>
    <n v="200912090"/>
    <d v="2020-07-08T00:00:00"/>
    <x v="315"/>
    <n v="520"/>
    <n v="9"/>
    <x v="3"/>
    <n v="952"/>
    <n v="2"/>
    <n v="740"/>
    <s v="VANDALISM - FELONY ($400 &amp; OVER, ALL CHURCH VANDALISMS)"/>
    <s v="0329 1307"/>
    <n v="39"/>
    <s v="M"/>
    <s v="W"/>
    <n v="101"/>
    <s v="STREET"/>
    <m/>
    <m/>
    <s v="IC"/>
    <s v="Invest Cont"/>
    <n v="740"/>
    <m/>
    <m/>
    <m/>
    <s v="5400    COLUMBUS                     AV"/>
    <m/>
    <n v="34.168500000000002"/>
    <n v="-118.464"/>
    <n v="0"/>
    <x v="12"/>
  </r>
  <r>
    <n v="200813734"/>
    <d v="2020-09-05T00:00:00"/>
    <x v="120"/>
    <n v="615"/>
    <n v="8"/>
    <x v="12"/>
    <n v="884"/>
    <n v="2"/>
    <n v="626"/>
    <s v="INTIMATE PARTNER - SIMPLE ASSAULT"/>
    <s v="2000 1814 0416"/>
    <n v="27"/>
    <s v="F"/>
    <s v="B"/>
    <n v="503"/>
    <s v="HOTEL"/>
    <n v="400"/>
    <s v="STRONG-ARM (HANDS, FIST, FEET OR BODILY FORCE)"/>
    <s v="AA"/>
    <s v="Adult Arrest"/>
    <n v="626"/>
    <m/>
    <m/>
    <m/>
    <s v="2300    WESTWOOD                     BL"/>
    <m/>
    <n v="34.042299999999997"/>
    <n v="-118.43040000000001"/>
    <n v="1"/>
    <x v="12"/>
  </r>
  <r>
    <n v="201221724"/>
    <d v="2020-10-01T00:00:00"/>
    <x v="111"/>
    <n v="2200"/>
    <n v="12"/>
    <x v="8"/>
    <n v="1266"/>
    <n v="2"/>
    <n v="822"/>
    <s v="HUMAN TRAFFICKING - COMMERCIAL SEX ACTS"/>
    <s v="0943 1259"/>
    <n v="15"/>
    <s v="F"/>
    <s v="B"/>
    <n v="101"/>
    <s v="STREET"/>
    <n v="400"/>
    <s v="STRONG-ARM (HANDS, FIST, FEET OR BODILY FORCE)"/>
    <s v="IC"/>
    <s v="Invest Cont"/>
    <n v="822"/>
    <m/>
    <m/>
    <m/>
    <s v="82ND"/>
    <s v="FIGUEROA                     ST"/>
    <n v="33.964300000000001"/>
    <n v="-118.28270000000001"/>
    <n v="0"/>
    <x v="12"/>
  </r>
  <r>
    <n v="200404614"/>
    <d v="2020-01-16T00:00:00"/>
    <x v="141"/>
    <n v="1345"/>
    <n v="4"/>
    <x v="4"/>
    <n v="443"/>
    <n v="2"/>
    <n v="624"/>
    <s v="BATTERY - SIMPLE ASSAULT"/>
    <s v="0400 0416 0913 1210 1815"/>
    <n v="56"/>
    <s v="M"/>
    <s v="W"/>
    <n v="753"/>
    <s v="DETENTION/JAIL FACILITY"/>
    <n v="400"/>
    <s v="STRONG-ARM (HANDS, FIST, FEET OR BODILY FORCE)"/>
    <s v="JO"/>
    <s v="Juv Other"/>
    <n v="624"/>
    <m/>
    <m/>
    <m/>
    <s v="1600    EASTLAKE                     AV"/>
    <m/>
    <n v="34.063499999999998"/>
    <n v="-118.2058"/>
    <n v="0"/>
    <x v="12"/>
  </r>
  <r>
    <n v="200317991"/>
    <d v="2020-09-28T00:00:00"/>
    <x v="294"/>
    <n v="1045"/>
    <n v="3"/>
    <x v="2"/>
    <n v="325"/>
    <n v="1"/>
    <n v="480"/>
    <s v="BIKE - STOLEN"/>
    <s v="1251 1822 0202 0344"/>
    <n v="27"/>
    <s v="M"/>
    <s v="I"/>
    <n v="502"/>
    <s v="MULTI-UNIT DWELLING (APARTMENT, DUPLEX, ETC)"/>
    <m/>
    <m/>
    <s v="IC"/>
    <s v="Invest Cont"/>
    <n v="480"/>
    <m/>
    <m/>
    <m/>
    <s v="2700    ELLENDALE                    PL"/>
    <m/>
    <n v="34.030700000000003"/>
    <n v="-118.2923"/>
    <n v="0"/>
    <x v="12"/>
  </r>
  <r>
    <n v="201109908"/>
    <d v="2020-05-29T00:00:00"/>
    <x v="299"/>
    <n v="1400"/>
    <n v="11"/>
    <x v="7"/>
    <n v="1144"/>
    <n v="1"/>
    <n v="330"/>
    <s v="BURGLARY FROM VEHICLE"/>
    <s v="1609 0344"/>
    <n v="56"/>
    <s v="F"/>
    <s v="H"/>
    <n v="102"/>
    <s v="SIDEWALK"/>
    <m/>
    <m/>
    <s v="IC"/>
    <s v="Invest Cont"/>
    <n v="330"/>
    <m/>
    <m/>
    <m/>
    <s v="SILVER LAKE                  BL"/>
    <s v="GLENDALE                     AV"/>
    <n v="34.1008"/>
    <n v="-118.25920000000001"/>
    <n v="0"/>
    <x v="12"/>
  </r>
  <r>
    <n v="200312457"/>
    <d v="2020-06-09T00:00:00"/>
    <x v="108"/>
    <n v="900"/>
    <n v="3"/>
    <x v="2"/>
    <n v="305"/>
    <n v="2"/>
    <n v="745"/>
    <s v="VANDALISM - MISDEAMEANOR ($399 OR UNDER)"/>
    <s v="0329 2000 1813"/>
    <n v="40"/>
    <s v="F"/>
    <s v="H"/>
    <n v="501"/>
    <s v="SINGLE FAMILY DWELLING"/>
    <n v="400"/>
    <s v="STRONG-ARM (HANDS, FIST, FEET OR BODILY FORCE)"/>
    <s v="IC"/>
    <s v="Invest Cont"/>
    <n v="745"/>
    <m/>
    <m/>
    <m/>
    <s v="2500 S  HARCOURT                     AV"/>
    <m/>
    <n v="34.0334"/>
    <n v="-118.3458"/>
    <n v="0"/>
    <x v="12"/>
  </r>
  <r>
    <n v="200512726"/>
    <d v="2020-08-07T00:00:00"/>
    <x v="268"/>
    <n v="1200"/>
    <n v="5"/>
    <x v="10"/>
    <n v="528"/>
    <n v="1"/>
    <n v="510"/>
    <s v="VEHICLE - STOLEN"/>
    <m/>
    <n v="0"/>
    <m/>
    <m/>
    <n v="101"/>
    <s v="STREET"/>
    <m/>
    <m/>
    <s v="IC"/>
    <s v="Invest Cont"/>
    <n v="510"/>
    <m/>
    <m/>
    <m/>
    <s v="1000    BLINN                        AV"/>
    <m/>
    <n v="33.787500000000001"/>
    <n v="-118.2479"/>
    <n v="0"/>
    <x v="12"/>
  </r>
  <r>
    <n v="200611421"/>
    <d v="2020-06-15T00:00:00"/>
    <x v="65"/>
    <n v="1915"/>
    <n v="6"/>
    <x v="9"/>
    <n v="637"/>
    <n v="2"/>
    <n v="946"/>
    <s v="OTHER MISCELLANEOUS CRIME"/>
    <s v="0400 0344 1822"/>
    <n v="0"/>
    <s v="X"/>
    <s v="X"/>
    <n v="403"/>
    <s v="DRUG STORE"/>
    <m/>
    <m/>
    <s v="IC"/>
    <s v="Invest Cont"/>
    <n v="946"/>
    <m/>
    <m/>
    <m/>
    <s v="6200 W  HOLLYWOOD                    BL"/>
    <m/>
    <n v="34.103000000000002"/>
    <n v="-118.32250000000001"/>
    <n v="0"/>
    <x v="12"/>
  </r>
  <r>
    <n v="200107130"/>
    <d v="2020-02-14T00:00:00"/>
    <x v="206"/>
    <n v="1600"/>
    <n v="1"/>
    <x v="1"/>
    <n v="159"/>
    <n v="1"/>
    <n v="510"/>
    <s v="VEHICLE - STOLEN"/>
    <m/>
    <n v="0"/>
    <m/>
    <m/>
    <n v="101"/>
    <s v="STREET"/>
    <m/>
    <m/>
    <s v="IC"/>
    <s v="Invest Cont"/>
    <n v="510"/>
    <m/>
    <m/>
    <m/>
    <s v="400 S  HEWITT                       ST"/>
    <m/>
    <n v="34.043599999999998"/>
    <n v="-118.2354"/>
    <n v="0"/>
    <x v="12"/>
  </r>
  <r>
    <n v="200108452"/>
    <d v="2020-03-04T00:00:00"/>
    <x v="320"/>
    <n v="1027"/>
    <n v="1"/>
    <x v="1"/>
    <n v="166"/>
    <n v="2"/>
    <n v="354"/>
    <s v="THEFT OF IDENTITY"/>
    <s v="1822 0930"/>
    <n v="52"/>
    <s v="M"/>
    <s v="B"/>
    <n v="502"/>
    <s v="MULTI-UNIT DWELLING (APARTMENT, DUPLEX, ETC)"/>
    <m/>
    <m/>
    <s v="IC"/>
    <s v="Invest Cont"/>
    <n v="354"/>
    <m/>
    <m/>
    <m/>
    <s v="500 E  7TH                          ST"/>
    <m/>
    <n v="34.042099999999998"/>
    <n v="-118.2469"/>
    <n v="0"/>
    <x v="12"/>
  </r>
  <r>
    <n v="200714914"/>
    <d v="2020-10-14T00:00:00"/>
    <x v="349"/>
    <n v="830"/>
    <n v="7"/>
    <x v="0"/>
    <n v="722"/>
    <n v="2"/>
    <n v="888"/>
    <s v="TRESPASSING"/>
    <n v="1501"/>
    <n v="55"/>
    <s v="M"/>
    <s v="W"/>
    <n v="501"/>
    <s v="SINGLE FAMILY DWELLING"/>
    <m/>
    <m/>
    <s v="IC"/>
    <s v="Invest Cont"/>
    <n v="888"/>
    <m/>
    <m/>
    <m/>
    <s v="6600    LINDENHURST                  AV"/>
    <m/>
    <n v="34.066800000000001"/>
    <n v="-118.371"/>
    <n v="0"/>
    <x v="12"/>
  </r>
  <r>
    <n v="200909602"/>
    <d v="2020-05-12T00:00:00"/>
    <x v="63"/>
    <n v="2200"/>
    <n v="9"/>
    <x v="3"/>
    <n v="911"/>
    <n v="1"/>
    <n v="510"/>
    <s v="VEHICLE - STOLEN"/>
    <m/>
    <n v="0"/>
    <m/>
    <m/>
    <n v="101"/>
    <s v="STREET"/>
    <m/>
    <m/>
    <s v="IC"/>
    <s v="Invest Cont"/>
    <n v="510"/>
    <m/>
    <m/>
    <m/>
    <s v="15400    SHERMAN                      WY"/>
    <m/>
    <n v="34.2012"/>
    <n v="-118.4684"/>
    <n v="0"/>
    <x v="12"/>
  </r>
  <r>
    <n v="201005409"/>
    <d v="2020-02-03T00:00:00"/>
    <x v="240"/>
    <n v="900"/>
    <n v="10"/>
    <x v="11"/>
    <n v="1067"/>
    <n v="2"/>
    <n v="740"/>
    <s v="VANDALISM - FELONY ($400 &amp; OVER, ALL CHURCH VANDALISMS)"/>
    <s v="0329 1414 1822"/>
    <n v="30"/>
    <s v="M"/>
    <s v="H"/>
    <n v="709"/>
    <s v="PUBLIC RESTROOM(INDOORS-INSIDE)"/>
    <m/>
    <m/>
    <s v="IC"/>
    <s v="Invest Cont"/>
    <n v="740"/>
    <m/>
    <m/>
    <m/>
    <s v="16900    VENTURA                      BL"/>
    <m/>
    <n v="34.165999999999997"/>
    <n v="-118.5095"/>
    <n v="0"/>
    <x v="12"/>
  </r>
  <r>
    <n v="201307082"/>
    <d v="2020-02-25T00:00:00"/>
    <x v="304"/>
    <n v="2030"/>
    <n v="13"/>
    <x v="6"/>
    <n v="1351"/>
    <n v="2"/>
    <n v="740"/>
    <s v="VANDALISM - FELONY ($400 &amp; OVER, ALL CHURCH VANDALISMS)"/>
    <n v="329"/>
    <n v="0"/>
    <s v="M"/>
    <s v="O"/>
    <n v="401"/>
    <s v="MINI-MART"/>
    <m/>
    <m/>
    <s v="IC"/>
    <s v="Invest Cont"/>
    <n v="740"/>
    <m/>
    <m/>
    <m/>
    <s v="4100 S  BROADWAY"/>
    <m/>
    <n v="34.0092"/>
    <n v="-118.2784"/>
    <n v="0"/>
    <x v="12"/>
  </r>
  <r>
    <n v="201224104"/>
    <d v="2020-11-07T00:00:00"/>
    <x v="249"/>
    <n v="1945"/>
    <n v="12"/>
    <x v="8"/>
    <n v="1241"/>
    <n v="1"/>
    <n v="230"/>
    <s v="ASSAULT WITH DEADLY WEAPON, AGGRAVATED ASSAULT"/>
    <s v="1300 0400 0416 1822"/>
    <n v="10"/>
    <s v="F"/>
    <s v="H"/>
    <n v="101"/>
    <s v="STREET"/>
    <n v="114"/>
    <s v="AIR PISTOL/REVOLVER/RIFLE/BB GUN"/>
    <s v="IC"/>
    <s v="Invest Cont"/>
    <n v="230"/>
    <m/>
    <m/>
    <m/>
    <s v="CRENSHAW                     BL"/>
    <s v="HYDE PARK                    BL"/>
    <n v="33.980600000000003"/>
    <n v="-118.3309"/>
    <n v="0"/>
    <x v="12"/>
  </r>
  <r>
    <n v="200312366"/>
    <d v="2020-06-06T00:00:00"/>
    <x v="43"/>
    <n v="250"/>
    <n v="3"/>
    <x v="2"/>
    <n v="325"/>
    <n v="1"/>
    <n v="310"/>
    <s v="BURGLARY"/>
    <s v="0342 1602 0321 0325 0329"/>
    <n v="19"/>
    <s v="X"/>
    <s v="X"/>
    <n v="203"/>
    <s v="OTHER BUSINESS"/>
    <m/>
    <m/>
    <s v="IC"/>
    <s v="Invest Cont"/>
    <n v="310"/>
    <m/>
    <m/>
    <m/>
    <s v="2800 S  VERMONT                      AV"/>
    <m/>
    <n v="34.029600000000002"/>
    <n v="-118.2915"/>
    <n v="0"/>
    <x v="12"/>
  </r>
  <r>
    <n v="200514941"/>
    <d v="2020-10-06T00:00:00"/>
    <x v="332"/>
    <n v="2019"/>
    <n v="5"/>
    <x v="10"/>
    <n v="531"/>
    <n v="2"/>
    <n v="813"/>
    <s v="CHILD ANNOYING (17YRS &amp; UNDER)"/>
    <s v="0913 0510 0522 0556 1259"/>
    <n v="13"/>
    <s v="F"/>
    <s v="H"/>
    <n v="502"/>
    <s v="MULTI-UNIT DWELLING (APARTMENT, DUPLEX, ETC)"/>
    <m/>
    <m/>
    <s v="AA"/>
    <s v="Adult Arrest"/>
    <n v="813"/>
    <m/>
    <m/>
    <m/>
    <s v="1600    ANAHEIM                      ST"/>
    <m/>
    <n v="33.785400000000003"/>
    <n v="-118.30419999999999"/>
    <n v="1"/>
    <x v="12"/>
  </r>
  <r>
    <n v="201223121"/>
    <d v="2020-10-22T00:00:00"/>
    <x v="167"/>
    <n v="1835"/>
    <n v="12"/>
    <x v="8"/>
    <n v="1252"/>
    <n v="2"/>
    <n v="946"/>
    <s v="OTHER MISCELLANEOUS CRIME"/>
    <s v="1822 1402 1407 1419"/>
    <n v="0"/>
    <s v="X"/>
    <s v="X"/>
    <n v="501"/>
    <s v="SINGLE FAMILY DWELLING"/>
    <m/>
    <m/>
    <s v="AA"/>
    <s v="Adult Arrest"/>
    <n v="946"/>
    <n v="998"/>
    <m/>
    <m/>
    <s v="2400 W  74TH                         ST"/>
    <m/>
    <n v="33.972799999999999"/>
    <n v="-118.32210000000001"/>
    <n v="1"/>
    <x v="12"/>
  </r>
  <r>
    <n v="200504703"/>
    <d v="2020-01-17T00:00:00"/>
    <x v="54"/>
    <n v="1200"/>
    <n v="5"/>
    <x v="10"/>
    <n v="517"/>
    <n v="1"/>
    <n v="510"/>
    <s v="VEHICLE - STOLEN"/>
    <m/>
    <n v="0"/>
    <m/>
    <m/>
    <n v="101"/>
    <s v="STREET"/>
    <m/>
    <m/>
    <s v="IC"/>
    <s v="Invest Cont"/>
    <n v="510"/>
    <m/>
    <m/>
    <m/>
    <s v="1100    BROAD                        AV"/>
    <m/>
    <n v="33.7849"/>
    <n v="-118.2612"/>
    <n v="0"/>
    <x v="12"/>
  </r>
  <r>
    <n v="200411814"/>
    <d v="2020-08-17T00:00:00"/>
    <x v="116"/>
    <n v="1100"/>
    <n v="4"/>
    <x v="4"/>
    <n v="457"/>
    <n v="1"/>
    <n v="510"/>
    <s v="VEHICLE - STOLEN"/>
    <m/>
    <n v="0"/>
    <m/>
    <m/>
    <n v="101"/>
    <s v="STREET"/>
    <m/>
    <m/>
    <s v="IC"/>
    <s v="Invest Cont"/>
    <n v="510"/>
    <m/>
    <m/>
    <m/>
    <s v="2500    FOLSOM                       ST"/>
    <m/>
    <n v="34.047199999999997"/>
    <n v="-118.2034"/>
    <n v="0"/>
    <x v="12"/>
  </r>
  <r>
    <n v="200208149"/>
    <d v="2020-03-24T00:00:00"/>
    <x v="321"/>
    <n v="1126"/>
    <n v="2"/>
    <x v="5"/>
    <n v="256"/>
    <n v="2"/>
    <n v="930"/>
    <s v="CRIMINAL THREATS - NO WEAPON DISPLAYED"/>
    <s v="0913 0447 2000 1814 0444 0421 1805"/>
    <n v="29"/>
    <s v="F"/>
    <s v="H"/>
    <n v="502"/>
    <s v="MULTI-UNIT DWELLING (APARTMENT, DUPLEX, ETC)"/>
    <n v="511"/>
    <s v="VERBAL THREAT"/>
    <s v="AO"/>
    <s v="Adult Other"/>
    <n v="930"/>
    <m/>
    <m/>
    <m/>
    <s v="1900    WILSHIRE                     BL"/>
    <m/>
    <n v="34.056899999999999"/>
    <n v="-118.2736"/>
    <n v="0"/>
    <x v="12"/>
  </r>
  <r>
    <n v="200711150"/>
    <d v="2020-07-01T00:00:00"/>
    <x v="334"/>
    <n v="1800"/>
    <n v="7"/>
    <x v="0"/>
    <n v="723"/>
    <n v="2"/>
    <n v="940"/>
    <s v="EXTORTION"/>
    <n v="1915"/>
    <n v="18"/>
    <s v="M"/>
    <s v="O"/>
    <n v="501"/>
    <s v="SINGLE FAMILY DWELLING"/>
    <m/>
    <m/>
    <s v="IC"/>
    <s v="Invest Cont"/>
    <n v="940"/>
    <m/>
    <m/>
    <m/>
    <s v="100 N  LAUREL                       AV"/>
    <m/>
    <n v="34.074300000000001"/>
    <n v="-118.3648"/>
    <n v="0"/>
    <x v="12"/>
  </r>
  <r>
    <n v="200414485"/>
    <d v="2020-10-30T00:00:00"/>
    <x v="178"/>
    <n v="1200"/>
    <n v="4"/>
    <x v="4"/>
    <n v="459"/>
    <n v="1"/>
    <n v="420"/>
    <s v="THEFT FROM MOTOR VEHICLE - PETTY ($950 &amp; UNDER)"/>
    <n v="344"/>
    <n v="26"/>
    <s v="M"/>
    <s v="H"/>
    <n v="101"/>
    <s v="STREET"/>
    <m/>
    <m/>
    <s v="IC"/>
    <s v="Invest Cont"/>
    <n v="420"/>
    <m/>
    <m/>
    <m/>
    <s v="BLANCHARD                    ST"/>
    <s v="BLADES                       ST"/>
    <n v="34.047699999999999"/>
    <n v="-118.19629999999999"/>
    <n v="0"/>
    <x v="12"/>
  </r>
  <r>
    <n v="200615566"/>
    <d v="2020-09-19T00:00:00"/>
    <x v="224"/>
    <n v="240"/>
    <n v="6"/>
    <x v="9"/>
    <n v="666"/>
    <n v="1"/>
    <n v="510"/>
    <s v="VEHICLE - STOLEN"/>
    <s v="1300 1822 2004"/>
    <n v="0"/>
    <s v="X"/>
    <s v="X"/>
    <n v="101"/>
    <s v="STREET"/>
    <m/>
    <m/>
    <s v="AO"/>
    <s v="Adult Other"/>
    <n v="510"/>
    <n v="521"/>
    <m/>
    <m/>
    <s v="CAHUENGA"/>
    <s v="SUNSET"/>
    <n v="34.097999999999999"/>
    <n v="-118.3295"/>
    <n v="0"/>
    <x v="12"/>
  </r>
  <r>
    <n v="201210269"/>
    <d v="2020-04-02T00:00:00"/>
    <x v="173"/>
    <n v="2340"/>
    <n v="12"/>
    <x v="8"/>
    <n v="1218"/>
    <n v="1"/>
    <n v="210"/>
    <s v="ROBBERY"/>
    <s v="0344 0416"/>
    <n v="0"/>
    <s v="X"/>
    <s v="X"/>
    <n v="121"/>
    <s v="YARD (RESIDENTIAL/BUSINESS)"/>
    <n v="400"/>
    <s v="STRONG-ARM (HANDS, FIST, FEET OR BODILY FORCE)"/>
    <s v="IC"/>
    <s v="Invest Cont"/>
    <n v="210"/>
    <m/>
    <m/>
    <m/>
    <s v="800 W  56TH                         ST"/>
    <m/>
    <n v="33.991500000000002"/>
    <n v="-118.2871"/>
    <n v="0"/>
    <x v="12"/>
  </r>
  <r>
    <n v="200206848"/>
    <d v="2020-02-25T00:00:00"/>
    <x v="309"/>
    <n v="2300"/>
    <n v="2"/>
    <x v="5"/>
    <n v="204"/>
    <n v="1"/>
    <n v="230"/>
    <s v="ASSAULT WITH DEADLY WEAPON, AGGRAVATED ASSAULT"/>
    <s v="1822 0906 0334 0371 0342 0430 1309 0302 2033"/>
    <n v="19"/>
    <s v="M"/>
    <s v="B"/>
    <n v="502"/>
    <s v="MULTI-UNIT DWELLING (APARTMENT, DUPLEX, ETC)"/>
    <n v="102"/>
    <s v="HAND GUN"/>
    <s v="IC"/>
    <s v="Invest Cont"/>
    <n v="230"/>
    <m/>
    <m/>
    <m/>
    <s v="700    IMOGEN                       AV"/>
    <m/>
    <n v="34.0822"/>
    <n v="-118.28319999999999"/>
    <n v="0"/>
    <x v="12"/>
  </r>
  <r>
    <n v="201217735"/>
    <d v="2020-08-03T00:00:00"/>
    <x v="357"/>
    <n v="1910"/>
    <n v="12"/>
    <x v="8"/>
    <n v="1266"/>
    <n v="1"/>
    <n v="210"/>
    <s v="ROBBERY"/>
    <s v="1822 0344 0337 0302 1313 0342"/>
    <n v="46"/>
    <s v="M"/>
    <s v="H"/>
    <n v="101"/>
    <s v="STREET"/>
    <n v="102"/>
    <s v="HAND GUN"/>
    <s v="AO"/>
    <s v="Adult Other"/>
    <n v="210"/>
    <m/>
    <m/>
    <m/>
    <s v="79TH                         ST"/>
    <s v="HOOVER                       ST"/>
    <n v="33.967799999999997"/>
    <n v="-118.2871"/>
    <n v="0"/>
    <x v="12"/>
  </r>
  <r>
    <n v="200508158"/>
    <d v="2020-04-11T00:00:00"/>
    <x v="332"/>
    <n v="1500"/>
    <n v="5"/>
    <x v="10"/>
    <n v="504"/>
    <n v="2"/>
    <n v="740"/>
    <s v="VANDALISM - FELONY ($400 &amp; OVER, ALL CHURCH VANDALISMS)"/>
    <n v="329"/>
    <n v="0"/>
    <s v="X"/>
    <s v="X"/>
    <n v="247"/>
    <s v="CAR WASH"/>
    <m/>
    <m/>
    <s v="IC"/>
    <s v="Invest Cont"/>
    <n v="740"/>
    <m/>
    <m/>
    <m/>
    <s v="19100    HARBORGATE                   WY"/>
    <m/>
    <n v="33.857100000000003"/>
    <n v="-118.3035"/>
    <n v="0"/>
    <x v="12"/>
  </r>
  <r>
    <n v="200207752"/>
    <d v="2020-03-14T00:00:00"/>
    <x v="124"/>
    <n v="2040"/>
    <n v="2"/>
    <x v="5"/>
    <n v="201"/>
    <n v="1"/>
    <n v="341"/>
    <s v="THEFT-GRAND ($950.01 &amp; OVER)EXCPT,GUNS,FOWL,LIVESTK,PROD"/>
    <s v="0346 0216 1414"/>
    <n v="32"/>
    <s v="F"/>
    <s v="B"/>
    <n v="203"/>
    <s v="OTHER BUSINESS"/>
    <m/>
    <m/>
    <s v="IC"/>
    <s v="Invest Cont"/>
    <n v="341"/>
    <m/>
    <m/>
    <m/>
    <s v="4200    MELROSE                      AV"/>
    <m/>
    <n v="34.087299999999999"/>
    <n v="-118.29600000000001"/>
    <n v="0"/>
    <x v="12"/>
  </r>
  <r>
    <n v="200505526"/>
    <d v="2020-02-05T00:00:00"/>
    <x v="134"/>
    <n v="2200"/>
    <n v="5"/>
    <x v="10"/>
    <n v="503"/>
    <n v="2"/>
    <n v="627"/>
    <s v="CHILD ABUSE (PHYSICAL) - SIMPLE ASSAULT"/>
    <s v="0400 1257 0913 0360"/>
    <n v="0"/>
    <s v="F"/>
    <s v="H"/>
    <n v="501"/>
    <s v="SINGLE FAMILY DWELLING"/>
    <n v="400"/>
    <s v="STRONG-ARM (HANDS, FIST, FEET OR BODILY FORCE)"/>
    <s v="IC"/>
    <s v="Invest Cont"/>
    <n v="627"/>
    <m/>
    <m/>
    <m/>
    <s v="900    BAYVIEW                      LN"/>
    <m/>
    <n v="33.791600000000003"/>
    <n v="-118.2915"/>
    <n v="0"/>
    <x v="12"/>
  </r>
  <r>
    <n v="200514102"/>
    <d v="2020-09-14T00:00:00"/>
    <x v="311"/>
    <n v="145"/>
    <n v="5"/>
    <x v="10"/>
    <n v="528"/>
    <n v="2"/>
    <n v="745"/>
    <s v="VANDALISM - MISDEAMEANOR ($399 OR UNDER)"/>
    <s v="0329 1300"/>
    <n v="34"/>
    <s v="M"/>
    <s v="W"/>
    <n v="122"/>
    <s v="VEHICLE, PASSENGER/TRUCK"/>
    <m/>
    <m/>
    <s v="IC"/>
    <s v="Invest Cont"/>
    <n v="745"/>
    <m/>
    <m/>
    <m/>
    <s v="OPP"/>
    <s v="MCFARLAND"/>
    <n v="33.7834"/>
    <n v="-118.2516"/>
    <n v="0"/>
    <x v="12"/>
  </r>
  <r>
    <n v="200616256"/>
    <d v="2020-10-03T00:00:00"/>
    <x v="263"/>
    <n v="1045"/>
    <n v="6"/>
    <x v="9"/>
    <n v="678"/>
    <n v="1"/>
    <n v="761"/>
    <s v="BRANDISH WEAPON"/>
    <s v="0334 1822 2021 1300 1309"/>
    <n v="48"/>
    <s v="M"/>
    <s v="H"/>
    <n v="101"/>
    <s v="STREET"/>
    <n v="102"/>
    <s v="HAND GUN"/>
    <s v="IC"/>
    <s v="Invest Cont"/>
    <n v="761"/>
    <m/>
    <m/>
    <m/>
    <s v="700 N  OXFORD                       AV"/>
    <m/>
    <n v="34.083500000000001"/>
    <n v="-118.3077"/>
    <n v="0"/>
    <x v="12"/>
  </r>
  <r>
    <n v="200405322"/>
    <d v="2020-02-03T00:00:00"/>
    <x v="233"/>
    <n v="1830"/>
    <n v="4"/>
    <x v="4"/>
    <n v="439"/>
    <n v="2"/>
    <n v="626"/>
    <s v="INTIMATE PARTNER - SIMPLE ASSAULT"/>
    <s v="2000 0913 0444 1241 1821"/>
    <n v="46"/>
    <s v="M"/>
    <s v="W"/>
    <n v="501"/>
    <s v="SINGLE FAMILY DWELLING"/>
    <n v="400"/>
    <s v="STRONG-ARM (HANDS, FIST, FEET OR BODILY FORCE)"/>
    <s v="IC"/>
    <s v="Invest Cont"/>
    <n v="626"/>
    <m/>
    <m/>
    <m/>
    <s v="2300    BULLARD                      AV"/>
    <m/>
    <n v="34.072800000000001"/>
    <n v="-118.1673"/>
    <n v="0"/>
    <x v="12"/>
  </r>
  <r>
    <n v="200510675"/>
    <d v="2020-06-16T00:00:00"/>
    <x v="93"/>
    <n v="340"/>
    <n v="5"/>
    <x v="10"/>
    <n v="514"/>
    <n v="1"/>
    <n v="330"/>
    <s v="BURGLARY FROM VEHICLE"/>
    <s v="1300 1309 0329 0344 1601"/>
    <n v="44"/>
    <s v="F"/>
    <s v="H"/>
    <n v="101"/>
    <s v="STREET"/>
    <m/>
    <m/>
    <s v="IC"/>
    <s v="Invest Cont"/>
    <n v="330"/>
    <m/>
    <m/>
    <m/>
    <s v="1300 W  M                            ST"/>
    <m/>
    <n v="33.788600000000002"/>
    <n v="-118.27930000000001"/>
    <n v="0"/>
    <x v="12"/>
  </r>
  <r>
    <n v="200211284"/>
    <d v="2020-06-12T00:00:00"/>
    <x v="108"/>
    <n v="1700"/>
    <n v="2"/>
    <x v="5"/>
    <n v="237"/>
    <n v="2"/>
    <n v="740"/>
    <s v="VANDALISM - FELONY ($400 &amp; OVER, ALL CHURCH VANDALISMS)"/>
    <s v="1300 0329"/>
    <n v="30"/>
    <s v="F"/>
    <s v="H"/>
    <n v="122"/>
    <s v="VEHICLE, PASSENGER/TRUCK"/>
    <m/>
    <m/>
    <s v="IC"/>
    <s v="Invest Cont"/>
    <n v="740"/>
    <m/>
    <m/>
    <m/>
    <s v="200    LUCAS                        AV"/>
    <m/>
    <n v="34.060899999999997"/>
    <n v="-118.26"/>
    <n v="0"/>
    <x v="12"/>
  </r>
  <r>
    <n v="201221439"/>
    <d v="2020-09-26T00:00:00"/>
    <x v="272"/>
    <n v="1020"/>
    <n v="12"/>
    <x v="8"/>
    <n v="1265"/>
    <n v="2"/>
    <n v="745"/>
    <s v="VANDALISM - MISDEAMEANOR ($399 OR UNDER)"/>
    <s v="0913 0329"/>
    <n v="56"/>
    <s v="M"/>
    <s v="B"/>
    <n v="501"/>
    <s v="SINGLE FAMILY DWELLING"/>
    <m/>
    <m/>
    <s v="IC"/>
    <s v="Invest Cont"/>
    <n v="745"/>
    <m/>
    <m/>
    <m/>
    <s v="1200 W  80TH                         ST"/>
    <m/>
    <n v="33.966500000000003"/>
    <n v="-118.2993"/>
    <n v="0"/>
    <x v="12"/>
  </r>
  <r>
    <n v="200113126"/>
    <d v="2020-06-09T00:00:00"/>
    <x v="108"/>
    <n v="805"/>
    <n v="1"/>
    <x v="1"/>
    <n v="133"/>
    <n v="1"/>
    <n v="230"/>
    <s v="ASSAULT WITH DEADLY WEAPON, AGGRAVATED ASSAULT"/>
    <s v="1822 1266 2004 0445 1402 0334"/>
    <n v="0"/>
    <s v="M"/>
    <s v="B"/>
    <n v="102"/>
    <s v="SIDEWALK"/>
    <n v="200"/>
    <s v="KNIFE WITH BLADE 6INCHES OR LESS"/>
    <s v="AA"/>
    <s v="Adult Arrest"/>
    <n v="230"/>
    <n v="998"/>
    <m/>
    <m/>
    <s v="200 S  SPRING                       ST"/>
    <m/>
    <n v="34.051699999999997"/>
    <n v="-118.2474"/>
    <n v="1"/>
    <x v="12"/>
  </r>
  <r>
    <n v="200706844"/>
    <d v="2020-03-02T00:00:00"/>
    <x v="125"/>
    <n v="2230"/>
    <n v="7"/>
    <x v="0"/>
    <n v="762"/>
    <n v="1"/>
    <n v="510"/>
    <s v="VEHICLE - STOLEN"/>
    <m/>
    <n v="0"/>
    <m/>
    <m/>
    <n v="101"/>
    <s v="STREET"/>
    <m/>
    <m/>
    <s v="IC"/>
    <s v="Invest Cont"/>
    <n v="510"/>
    <m/>
    <m/>
    <m/>
    <s v="1400    HAYWORTH                     AV"/>
    <m/>
    <n v="34.051699999999997"/>
    <n v="-118.36750000000001"/>
    <n v="0"/>
    <x v="12"/>
  </r>
  <r>
    <n v="201111308"/>
    <d v="2020-07-10T00:00:00"/>
    <x v="295"/>
    <n v="1700"/>
    <n v="11"/>
    <x v="7"/>
    <n v="1147"/>
    <n v="1"/>
    <n v="236"/>
    <s v="INTIMATE PARTNER - AGGRAVATED ASSAULT"/>
    <s v="2000 0913 1814 0408 0416"/>
    <n v="31"/>
    <s v="F"/>
    <s v="B"/>
    <n v="101"/>
    <s v="STREET"/>
    <n v="400"/>
    <s v="STRONG-ARM (HANDS, FIST, FEET OR BODILY FORCE)"/>
    <s v="AA"/>
    <s v="Adult Arrest"/>
    <n v="236"/>
    <m/>
    <m/>
    <m/>
    <s v="1300    SAN FERNANDO                 RD"/>
    <m/>
    <n v="34.095599999999997"/>
    <n v="-118.2316"/>
    <n v="1"/>
    <x v="12"/>
  </r>
  <r>
    <n v="201225066"/>
    <d v="2020-11-22T00:00:00"/>
    <x v="219"/>
    <n v="35"/>
    <n v="12"/>
    <x v="8"/>
    <n v="1248"/>
    <n v="1"/>
    <n v="220"/>
    <s v="ATTEMPTED ROBBERY"/>
    <s v="0400 0416 0355 1822"/>
    <n v="54"/>
    <s v="M"/>
    <s v="H"/>
    <n v="101"/>
    <s v="STREET"/>
    <n v="304"/>
    <s v="CLUB/BAT"/>
    <s v="AO"/>
    <s v="Adult Other"/>
    <n v="220"/>
    <m/>
    <m/>
    <m/>
    <s v="HOOVER                       ST"/>
    <s v="GAGE                         AV"/>
    <n v="33.982500000000002"/>
    <n v="-118.2871"/>
    <n v="0"/>
    <x v="12"/>
  </r>
  <r>
    <n v="200316693"/>
    <d v="2020-09-02T00:00:00"/>
    <x v="145"/>
    <n v="1100"/>
    <n v="3"/>
    <x v="2"/>
    <n v="329"/>
    <n v="1"/>
    <n v="230"/>
    <s v="ASSAULT WITH DEADLY WEAPON, AGGRAVATED ASSAULT"/>
    <s v="1822 0445"/>
    <n v="50"/>
    <s v="M"/>
    <s v="H"/>
    <n v="108"/>
    <s v="PARKING LOT"/>
    <n v="308"/>
    <s v="STICK"/>
    <s v="AA"/>
    <s v="Adult Arrest"/>
    <n v="230"/>
    <m/>
    <m/>
    <m/>
    <s v="2800 S  FIGUEROA                     ST"/>
    <m/>
    <n v="34.026299999999999"/>
    <n v="-118.27719999999999"/>
    <n v="1"/>
    <x v="12"/>
  </r>
  <r>
    <n v="200709521"/>
    <d v="2020-05-20T00:00:00"/>
    <x v="62"/>
    <n v="1630"/>
    <n v="7"/>
    <x v="0"/>
    <n v="717"/>
    <n v="2"/>
    <n v="740"/>
    <s v="VANDALISM - FELONY ($400 &amp; OVER, ALL CHURCH VANDALISMS)"/>
    <s v="0329 1300"/>
    <n v="28"/>
    <s v="F"/>
    <s v="W"/>
    <n v="502"/>
    <s v="MULTI-UNIT DWELLING (APARTMENT, DUPLEX, ETC)"/>
    <m/>
    <m/>
    <s v="IC"/>
    <s v="Invest Cont"/>
    <n v="740"/>
    <m/>
    <m/>
    <m/>
    <s v="300 N  MANSFIELD                    AV"/>
    <m/>
    <n v="34.0762"/>
    <n v="-118.3408"/>
    <n v="0"/>
    <x v="12"/>
  </r>
  <r>
    <n v="200104670"/>
    <d v="2020-01-10T00:00:00"/>
    <x v="258"/>
    <n v="2100"/>
    <n v="1"/>
    <x v="1"/>
    <n v="164"/>
    <n v="1"/>
    <n v="330"/>
    <s v="BURGLARY FROM VEHICLE"/>
    <s v="1609 0344 1307 0329 1822"/>
    <n v="30"/>
    <s v="F"/>
    <s v="W"/>
    <n v="101"/>
    <s v="STREET"/>
    <m/>
    <m/>
    <s v="IC"/>
    <s v="Invest Cont"/>
    <n v="330"/>
    <m/>
    <m/>
    <m/>
    <s v="6TH"/>
    <s v="LOS ANGELES"/>
    <n v="34.044600000000003"/>
    <n v="-118.249"/>
    <n v="0"/>
    <x v="12"/>
  </r>
  <r>
    <n v="200309353"/>
    <d v="2020-04-02T00:00:00"/>
    <x v="332"/>
    <n v="1930"/>
    <n v="3"/>
    <x v="2"/>
    <n v="396"/>
    <n v="1"/>
    <n v="510"/>
    <s v="VEHICLE - STOLEN"/>
    <m/>
    <n v="0"/>
    <m/>
    <m/>
    <n v="101"/>
    <s v="STREET"/>
    <m/>
    <m/>
    <s v="IC"/>
    <s v="Invest Cont"/>
    <n v="510"/>
    <m/>
    <m/>
    <m/>
    <s v="4100 S  VERMONT                      AV"/>
    <m/>
    <n v="34.009099999999997"/>
    <n v="-118.2915"/>
    <n v="0"/>
    <x v="12"/>
  </r>
  <r>
    <n v="200109836"/>
    <d v="2020-03-30T00:00:00"/>
    <x v="40"/>
    <n v="1840"/>
    <n v="1"/>
    <x v="1"/>
    <n v="158"/>
    <n v="1"/>
    <n v="341"/>
    <s v="THEFT-GRAND ($950.01 &amp; OVER)EXCPT,GUNS,FOWL,LIVESTK,PROD"/>
    <s v="1822 1606 0344 0910"/>
    <n v="0"/>
    <s v="X"/>
    <s v="X"/>
    <n v="203"/>
    <s v="OTHER BUSINESS"/>
    <n v="400"/>
    <s v="STRONG-ARM (HANDS, FIST, FEET OR BODILY FORCE)"/>
    <s v="IC"/>
    <s v="Invest Cont"/>
    <n v="341"/>
    <m/>
    <m/>
    <m/>
    <s v="1100 E  6TH                          ST"/>
    <m/>
    <n v="34.038600000000002"/>
    <n v="-118.2392"/>
    <n v="0"/>
    <x v="12"/>
  </r>
  <r>
    <n v="200507056"/>
    <d v="2020-03-11T00:00:00"/>
    <x v="191"/>
    <n v="2105"/>
    <n v="5"/>
    <x v="10"/>
    <n v="566"/>
    <n v="2"/>
    <n v="740"/>
    <s v="VANDALISM - FELONY ($400 &amp; OVER, ALL CHURCH VANDALISMS)"/>
    <s v="0329 1817 1300"/>
    <n v="39"/>
    <s v="M"/>
    <s v="B"/>
    <n v="122"/>
    <s v="VEHICLE, PASSENGER/TRUCK"/>
    <m/>
    <m/>
    <s v="AO"/>
    <s v="Adult Other"/>
    <n v="740"/>
    <m/>
    <m/>
    <m/>
    <s v="400 W  8TH                          ST"/>
    <m/>
    <n v="33.737000000000002"/>
    <n v="-118.28570000000001"/>
    <n v="0"/>
    <x v="12"/>
  </r>
  <r>
    <n v="200308014"/>
    <d v="2020-03-05T00:00:00"/>
    <x v="87"/>
    <n v="10"/>
    <n v="3"/>
    <x v="2"/>
    <n v="357"/>
    <n v="2"/>
    <n v="354"/>
    <s v="THEFT OF IDENTITY"/>
    <s v="0100 0930 1822"/>
    <n v="42"/>
    <s v="M"/>
    <s v="B"/>
    <n v="501"/>
    <s v="SINGLE FAMILY DWELLING"/>
    <m/>
    <m/>
    <s v="IC"/>
    <s v="Invest Cont"/>
    <n v="354"/>
    <m/>
    <m/>
    <m/>
    <s v="1200 W  37TH                         ST"/>
    <m/>
    <n v="34.021000000000001"/>
    <n v="-118.2944"/>
    <n v="0"/>
    <x v="12"/>
  </r>
  <r>
    <n v="200908424"/>
    <d v="2020-04-13T00:00:00"/>
    <x v="292"/>
    <n v="1730"/>
    <n v="9"/>
    <x v="3"/>
    <n v="941"/>
    <n v="2"/>
    <n v="745"/>
    <s v="VANDALISM - MISDEAMEANOR ($399 OR UNDER)"/>
    <s v="0910 1822 0345 0447 1420 0329 1304"/>
    <n v="0"/>
    <s v="M"/>
    <s v="O"/>
    <n v="124"/>
    <s v="BUS STOP"/>
    <n v="500"/>
    <s v="UNKNOWN WEAPON/OTHER WEAPON"/>
    <s v="IC"/>
    <s v="Invest Cont"/>
    <n v="745"/>
    <m/>
    <m/>
    <m/>
    <s v="SEPULVEDA"/>
    <s v="VICTORY"/>
    <n v="34.176600000000001"/>
    <n v="-118.4589"/>
    <n v="0"/>
    <x v="12"/>
  </r>
  <r>
    <n v="200506170"/>
    <d v="2020-02-20T00:00:00"/>
    <x v="100"/>
    <n v="2000"/>
    <n v="5"/>
    <x v="10"/>
    <n v="563"/>
    <n v="2"/>
    <n v="930"/>
    <s v="CRIMINAL THREATS - NO WEAPON DISPLAYED"/>
    <s v="0913 2000 0421 0422 0443 1813"/>
    <n v="33"/>
    <s v="F"/>
    <s v="W"/>
    <n v="501"/>
    <s v="SINGLE FAMILY DWELLING"/>
    <n v="511"/>
    <s v="VERBAL THREAT"/>
    <s v="AO"/>
    <s v="Adult Other"/>
    <n v="930"/>
    <m/>
    <m/>
    <m/>
    <s v="600 W  12TH                         ST"/>
    <m/>
    <n v="33.733400000000003"/>
    <n v="-118.2902"/>
    <n v="0"/>
    <x v="12"/>
  </r>
  <r>
    <n v="200810082"/>
    <d v="2020-05-30T00:00:00"/>
    <x v="14"/>
    <n v="2322"/>
    <n v="8"/>
    <x v="12"/>
    <n v="857"/>
    <n v="1"/>
    <n v="310"/>
    <s v="BURGLARY"/>
    <s v="0352 1607 1609 0321 0344 1822 1420 0209"/>
    <n v="0"/>
    <s v="X"/>
    <s v="X"/>
    <n v="201"/>
    <s v="JEWELRY STORE"/>
    <m/>
    <m/>
    <s v="AO"/>
    <s v="Adult Other"/>
    <n v="310"/>
    <m/>
    <m/>
    <m/>
    <s v="9500 W  PICO                         BL"/>
    <m/>
    <n v="34.055300000000003"/>
    <n v="-118.396"/>
    <n v="0"/>
    <x v="12"/>
  </r>
  <r>
    <n v="200808327"/>
    <d v="2020-04-14T00:00:00"/>
    <x v="213"/>
    <n v="2000"/>
    <n v="8"/>
    <x v="12"/>
    <n v="852"/>
    <n v="2"/>
    <n v="624"/>
    <s v="BATTERY - SIMPLE ASSAULT"/>
    <s v="0559 0416"/>
    <n v="33"/>
    <s v="M"/>
    <s v="H"/>
    <n v="502"/>
    <s v="MULTI-UNIT DWELLING (APARTMENT, DUPLEX, ETC)"/>
    <n v="400"/>
    <s v="STRONG-ARM (HANDS, FIST, FEET OR BODILY FORCE)"/>
    <s v="AO"/>
    <s v="Adult Other"/>
    <n v="624"/>
    <m/>
    <m/>
    <m/>
    <s v="1700 S  BARRINGTON                   AV"/>
    <m/>
    <n v="34.041400000000003"/>
    <n v="-118.45399999999999"/>
    <n v="0"/>
    <x v="12"/>
  </r>
  <r>
    <n v="200307912"/>
    <d v="2020-03-04T00:00:00"/>
    <x v="216"/>
    <n v="1949"/>
    <n v="3"/>
    <x v="2"/>
    <n v="321"/>
    <n v="1"/>
    <n v="442"/>
    <s v="SHOPLIFTING - PETTY THEFT ($950 &amp; UNDER)"/>
    <s v="0325 0104 0378"/>
    <n v="19"/>
    <s v="X"/>
    <s v="X"/>
    <n v="404"/>
    <s v="DEPARTMENT STORE"/>
    <m/>
    <m/>
    <s v="IC"/>
    <s v="Invest Cont"/>
    <n v="442"/>
    <m/>
    <m/>
    <m/>
    <s v="3500 S  LA CIENEGA                   BL"/>
    <m/>
    <n v="34.0242"/>
    <n v="-118.37220000000001"/>
    <n v="0"/>
    <x v="12"/>
  </r>
  <r>
    <n v="200108925"/>
    <d v="2020-03-10T00:00:00"/>
    <x v="3"/>
    <n v="1450"/>
    <n v="1"/>
    <x v="1"/>
    <n v="174"/>
    <n v="2"/>
    <n v="624"/>
    <s v="BATTERY - SIMPLE ASSAULT"/>
    <s v="0910 0416 0417 0429 0913 2033"/>
    <n v="37"/>
    <s v="F"/>
    <s v="B"/>
    <n v="102"/>
    <s v="SIDEWALK"/>
    <n v="400"/>
    <s v="STRONG-ARM (HANDS, FIST, FEET OR BODILY FORCE)"/>
    <s v="IC"/>
    <s v="Invest Cont"/>
    <n v="624"/>
    <m/>
    <m/>
    <m/>
    <s v="7TH"/>
    <s v="MAIN"/>
    <n v="34.043900000000001"/>
    <n v="-118.2514"/>
    <n v="0"/>
    <x v="12"/>
  </r>
  <r>
    <n v="200114901"/>
    <d v="2020-07-16T00:00:00"/>
    <x v="110"/>
    <n v="2130"/>
    <n v="1"/>
    <x v="1"/>
    <n v="128"/>
    <n v="2"/>
    <n v="745"/>
    <s v="VANDALISM - MISDEAMEANOR ($399 OR UNDER)"/>
    <n v="329"/>
    <n v="30"/>
    <s v="M"/>
    <s v="B"/>
    <n v="122"/>
    <s v="VEHICLE, PASSENGER/TRUCK"/>
    <n v="311"/>
    <s v="HAMMER"/>
    <s v="IC"/>
    <s v="Invest Cont"/>
    <n v="745"/>
    <m/>
    <m/>
    <m/>
    <s v="300 E  2ND                          ST"/>
    <m/>
    <n v="34.049799999999998"/>
    <n v="-118.24"/>
    <n v="0"/>
    <x v="12"/>
  </r>
  <r>
    <n v="201007704"/>
    <d v="2020-04-01T00:00:00"/>
    <x v="332"/>
    <n v="1230"/>
    <n v="10"/>
    <x v="11"/>
    <n v="1007"/>
    <n v="2"/>
    <n v="354"/>
    <s v="THEFT OF IDENTITY"/>
    <s v="1402 0349 0923 1265 1822"/>
    <n v="64"/>
    <s v="M"/>
    <s v="W"/>
    <n v="501"/>
    <s v="SINGLE FAMILY DWELLING"/>
    <m/>
    <m/>
    <s v="AA"/>
    <s v="Adult Arrest"/>
    <n v="354"/>
    <n v="998"/>
    <m/>
    <m/>
    <s v="17100    LORNE                        ST"/>
    <m/>
    <n v="34.217199999999998"/>
    <n v="-118.5055"/>
    <n v="1"/>
    <x v="12"/>
  </r>
  <r>
    <n v="201204255"/>
    <d v="2020-01-04T00:00:00"/>
    <x v="81"/>
    <n v="1550"/>
    <n v="12"/>
    <x v="8"/>
    <n v="1205"/>
    <n v="1"/>
    <n v="251"/>
    <s v="SHOTS FIRED AT INHABITED DWELLING"/>
    <s v="1822 1100 1402 1407 0906"/>
    <n v="54"/>
    <s v="F"/>
    <s v="H"/>
    <n v="501"/>
    <s v="SINGLE FAMILY DWELLING"/>
    <n v="106"/>
    <s v="UNKNOWN FIREARM"/>
    <s v="IC"/>
    <s v="Invest Cont"/>
    <n v="251"/>
    <n v="998"/>
    <m/>
    <m/>
    <s v="1000 W  49TH                         ST"/>
    <m/>
    <n v="33.998699999999999"/>
    <n v="-118.2915"/>
    <n v="0"/>
    <x v="12"/>
  </r>
  <r>
    <n v="200317672"/>
    <d v="2020-09-21T00:00:00"/>
    <x v="196"/>
    <n v="620"/>
    <n v="3"/>
    <x v="2"/>
    <n v="379"/>
    <n v="2"/>
    <n v="930"/>
    <s v="CRIMINAL THREATS - NO WEAPON DISPLAYED"/>
    <s v="0913 0554 0421 0422 2004"/>
    <n v="25"/>
    <s v="F"/>
    <s v="H"/>
    <n v="502"/>
    <s v="MULTI-UNIT DWELLING (APARTMENT, DUPLEX, ETC)"/>
    <n v="511"/>
    <s v="VERBAL THREAT"/>
    <s v="AA"/>
    <s v="Adult Arrest"/>
    <n v="930"/>
    <m/>
    <m/>
    <m/>
    <s v="3900 S  BUDLONG                      AV"/>
    <m/>
    <n v="34.014200000000002"/>
    <n v="-118.2959"/>
    <n v="1"/>
    <x v="12"/>
  </r>
  <r>
    <n v="201115748"/>
    <d v="2020-11-15T00:00:00"/>
    <x v="351"/>
    <n v="2000"/>
    <n v="11"/>
    <x v="7"/>
    <n v="1143"/>
    <n v="1"/>
    <n v="510"/>
    <s v="VEHICLE - STOLEN"/>
    <m/>
    <n v="0"/>
    <m/>
    <m/>
    <n v="101"/>
    <s v="STREET"/>
    <m/>
    <m/>
    <s v="IC"/>
    <s v="Invest Cont"/>
    <n v="510"/>
    <m/>
    <m/>
    <m/>
    <s v="3400    BEN LOMOND                   PL"/>
    <m/>
    <n v="34.110900000000001"/>
    <n v="-118.2809"/>
    <n v="0"/>
    <x v="12"/>
  </r>
  <r>
    <n v="200209545"/>
    <d v="2020-04-28T00:00:00"/>
    <x v="117"/>
    <n v="2330"/>
    <n v="2"/>
    <x v="5"/>
    <n v="265"/>
    <n v="1"/>
    <n v="210"/>
    <s v="ROBBERY"/>
    <s v="0337 1202 0416 0400 0305 0429 0369 0421 1822"/>
    <n v="61"/>
    <s v="M"/>
    <s v="H"/>
    <n v="101"/>
    <s v="STREET"/>
    <n v="308"/>
    <s v="STICK"/>
    <s v="IC"/>
    <s v="Invest Cont"/>
    <n v="210"/>
    <m/>
    <m/>
    <m/>
    <s v="8TH"/>
    <s v="WESTLAKE"/>
    <n v="34.054600000000001"/>
    <n v="-118.27719999999999"/>
    <n v="0"/>
    <x v="12"/>
  </r>
  <r>
    <n v="201216405"/>
    <d v="2020-07-13T00:00:00"/>
    <x v="158"/>
    <n v="2200"/>
    <n v="12"/>
    <x v="8"/>
    <n v="1235"/>
    <n v="2"/>
    <n v="626"/>
    <s v="INTIMATE PARTNER - SIMPLE ASSAULT"/>
    <s v="2000 1814 0400 0416 0913"/>
    <n v="27"/>
    <s v="F"/>
    <s v="H"/>
    <n v="501"/>
    <s v="SINGLE FAMILY DWELLING"/>
    <n v="400"/>
    <s v="STRONG-ARM (HANDS, FIST, FEET OR BODILY FORCE)"/>
    <s v="IC"/>
    <s v="Invest Cont"/>
    <n v="626"/>
    <m/>
    <m/>
    <m/>
    <s v="1200 W  60TH                         ST"/>
    <m/>
    <n v="33.985900000000001"/>
    <n v="-118.2968"/>
    <n v="0"/>
    <x v="12"/>
  </r>
  <r>
    <n v="201300865"/>
    <d v="2020-07-18T00:00:00"/>
    <x v="264"/>
    <n v="1950"/>
    <n v="13"/>
    <x v="6"/>
    <n v="1375"/>
    <n v="1"/>
    <n v="761"/>
    <s v="BRANDISH WEAPON"/>
    <s v="1300 0334 0443 1402 2003 0913"/>
    <n v="36"/>
    <s v="M"/>
    <s v="B"/>
    <n v="501"/>
    <s v="SINGLE FAMILY DWELLING"/>
    <n v="200"/>
    <s v="KNIFE WITH BLADE 6INCHES OR LESS"/>
    <s v="AO"/>
    <s v="Adult Other"/>
    <n v="761"/>
    <n v="998"/>
    <m/>
    <m/>
    <s v="5500    HOOPER                       AV"/>
    <m/>
    <n v="33.9925"/>
    <n v="-118.2521"/>
    <n v="0"/>
    <x v="12"/>
  </r>
  <r>
    <n v="201213840"/>
    <d v="2020-05-30T00:00:00"/>
    <x v="14"/>
    <n v="1000"/>
    <n v="12"/>
    <x v="8"/>
    <n v="1243"/>
    <n v="2"/>
    <n v="901"/>
    <s v="VIOLATION OF RESTRAINING ORDER"/>
    <s v="2038 0561 1202"/>
    <n v="72"/>
    <s v="F"/>
    <s v="B"/>
    <n v="104"/>
    <s v="DRIVEWAY"/>
    <m/>
    <m/>
    <s v="IC"/>
    <s v="Invest Cont"/>
    <n v="901"/>
    <m/>
    <m/>
    <m/>
    <s v="1700 W  65TH                         PL"/>
    <m/>
    <n v="0"/>
    <n v="0"/>
    <n v="0"/>
    <x v="12"/>
  </r>
  <r>
    <n v="201206579"/>
    <d v="2020-02-06T00:00:00"/>
    <x v="134"/>
    <n v="1900"/>
    <n v="12"/>
    <x v="8"/>
    <n v="1248"/>
    <n v="1"/>
    <n v="510"/>
    <s v="VEHICLE - STOLEN"/>
    <m/>
    <n v="0"/>
    <m/>
    <m/>
    <n v="104"/>
    <s v="DRIVEWAY"/>
    <m/>
    <m/>
    <s v="IC"/>
    <s v="Invest Cont"/>
    <n v="510"/>
    <m/>
    <m/>
    <m/>
    <s v="900 W  71ST                         ST"/>
    <m/>
    <n v="33.975499999999997"/>
    <n v="-118.28919999999999"/>
    <n v="0"/>
    <x v="12"/>
  </r>
  <r>
    <n v="200607223"/>
    <d v="2020-03-01T00:00:00"/>
    <x v="0"/>
    <n v="644"/>
    <n v="6"/>
    <x v="9"/>
    <n v="632"/>
    <n v="1"/>
    <n v="420"/>
    <s v="THEFT FROM MOTOR VEHICLE - PETTY ($950 &amp; UNDER)"/>
    <n v="344"/>
    <n v="42"/>
    <s v="M"/>
    <s v="W"/>
    <n v="102"/>
    <s v="SIDEWALK"/>
    <m/>
    <m/>
    <s v="IC"/>
    <s v="Invest Cont"/>
    <n v="420"/>
    <m/>
    <m/>
    <m/>
    <s v="9000    CRESCENT                     DR"/>
    <m/>
    <n v="34.108899999999998"/>
    <n v="-118.387"/>
    <n v="0"/>
    <x v="12"/>
  </r>
  <r>
    <n v="200113408"/>
    <d v="2020-06-13T00:00:00"/>
    <x v="93"/>
    <n v="1045"/>
    <n v="1"/>
    <x v="1"/>
    <n v="119"/>
    <n v="2"/>
    <n v="625"/>
    <s v="OTHER ASSAULT"/>
    <s v="1206 0356 0416 2004 0910"/>
    <n v="39"/>
    <s v="M"/>
    <s v="H"/>
    <n v="966"/>
    <s v="MTA - GOLD LINE - UNION STATION"/>
    <n v="400"/>
    <s v="STRONG-ARM (HANDS, FIST, FEET OR BODILY FORCE)"/>
    <s v="AO"/>
    <s v="Adult Other"/>
    <n v="625"/>
    <m/>
    <m/>
    <m/>
    <s v="00    GATEWAY PLZ"/>
    <m/>
    <n v="34.057699999999997"/>
    <n v="-118.23180000000001"/>
    <n v="0"/>
    <x v="12"/>
  </r>
  <r>
    <n v="200214156"/>
    <d v="2020-08-22T00:00:00"/>
    <x v="223"/>
    <n v="1700"/>
    <n v="2"/>
    <x v="5"/>
    <n v="233"/>
    <n v="2"/>
    <n v="651"/>
    <s v="DOCUMENT WORTHLESS ($200.01 &amp; OVER)"/>
    <s v="0100 0923 0601 0913 1817"/>
    <n v="0"/>
    <s v="X"/>
    <s v="X"/>
    <n v="229"/>
    <s v="CHECK CASHING*"/>
    <m/>
    <m/>
    <s v="IC"/>
    <s v="Invest Cont"/>
    <n v="651"/>
    <m/>
    <m/>
    <m/>
    <s v="200 S  RAMPART                      BL"/>
    <m/>
    <n v="34.068100000000001"/>
    <n v="-118.2777"/>
    <n v="0"/>
    <x v="12"/>
  </r>
  <r>
    <n v="200511387"/>
    <d v="2020-07-02T00:00:00"/>
    <x v="153"/>
    <n v="1420"/>
    <n v="5"/>
    <x v="10"/>
    <n v="506"/>
    <n v="2"/>
    <n v="626"/>
    <s v="INTIMATE PARTNER - SIMPLE ASSAULT"/>
    <s v="2000 1813 0400 0602 1821 0913"/>
    <n v="39"/>
    <s v="M"/>
    <s v="H"/>
    <n v="501"/>
    <s v="SINGLE FAMILY DWELLING"/>
    <n v="400"/>
    <s v="STRONG-ARM (HANDS, FIST, FEET OR BODILY FORCE)"/>
    <s v="AO"/>
    <s v="Adult Other"/>
    <n v="626"/>
    <m/>
    <m/>
    <m/>
    <s v="1300 W  218TH                        ST"/>
    <m/>
    <n v="33.830300000000001"/>
    <n v="-118.30159999999999"/>
    <n v="0"/>
    <x v="12"/>
  </r>
  <r>
    <n v="200114513"/>
    <d v="2020-07-07T00:00:00"/>
    <x v="11"/>
    <n v="1700"/>
    <n v="1"/>
    <x v="1"/>
    <n v="145"/>
    <n v="2"/>
    <n v="740"/>
    <s v="VANDALISM - FELONY ($400 &amp; OVER, ALL CHURCH VANDALISMS)"/>
    <s v="0329 2004 1822 1607 1420"/>
    <n v="69"/>
    <s v="M"/>
    <s v="B"/>
    <n v="203"/>
    <s v="OTHER BUSINESS"/>
    <m/>
    <m/>
    <s v="AO"/>
    <s v="Adult Other"/>
    <n v="740"/>
    <m/>
    <m/>
    <m/>
    <s v="5TH"/>
    <s v="WERDIN"/>
    <n v="34.046700000000001"/>
    <n v="-118.24850000000001"/>
    <n v="0"/>
    <x v="12"/>
  </r>
  <r>
    <n v="200909337"/>
    <d v="2020-05-05T00:00:00"/>
    <x v="52"/>
    <n v="1120"/>
    <n v="9"/>
    <x v="3"/>
    <n v="905"/>
    <n v="2"/>
    <n v="623"/>
    <s v="BATTERY POLICE (SIMPLE)"/>
    <s v="0416 1212"/>
    <n v="38"/>
    <s v="M"/>
    <s v="H"/>
    <n v="502"/>
    <s v="MULTI-UNIT DWELLING (APARTMENT, DUPLEX, ETC)"/>
    <n v="400"/>
    <s v="STRONG-ARM (HANDS, FIST, FEET OR BODILY FORCE)"/>
    <s v="AA"/>
    <s v="Adult Arrest"/>
    <n v="623"/>
    <m/>
    <m/>
    <m/>
    <s v="14700    SHERMAN                      WY"/>
    <m/>
    <n v="34.204799999999999"/>
    <n v="-118.45310000000001"/>
    <n v="1"/>
    <x v="12"/>
  </r>
  <r>
    <n v="200206706"/>
    <d v="2020-02-23T00:00:00"/>
    <x v="105"/>
    <n v="2200"/>
    <n v="2"/>
    <x v="5"/>
    <n v="245"/>
    <n v="1"/>
    <n v="230"/>
    <s v="ASSAULT WITH DEADLY WEAPON, AGGRAVATED ASSAULT"/>
    <s v="1100 0430 1407 1822 0906 0371 0216"/>
    <n v="28"/>
    <s v="M"/>
    <s v="H"/>
    <n v="102"/>
    <s v="SIDEWALK"/>
    <n v="102"/>
    <s v="HAND GUN"/>
    <s v="IC"/>
    <s v="Invest Cont"/>
    <n v="230"/>
    <n v="998"/>
    <m/>
    <m/>
    <s v="WILSHIRE"/>
    <s v="ALVARADO"/>
    <n v="34.058"/>
    <n v="-118.27589999999999"/>
    <n v="0"/>
    <x v="12"/>
  </r>
  <r>
    <n v="200505118"/>
    <d v="2020-01-27T00:00:00"/>
    <x v="225"/>
    <n v="1300"/>
    <n v="5"/>
    <x v="10"/>
    <n v="563"/>
    <n v="2"/>
    <n v="745"/>
    <s v="VANDALISM - MISDEAMEANOR ($399 OR UNDER)"/>
    <s v="0329 2000"/>
    <n v="43"/>
    <s v="F"/>
    <s v="W"/>
    <n v="502"/>
    <s v="MULTI-UNIT DWELLING (APARTMENT, DUPLEX, ETC)"/>
    <m/>
    <m/>
    <s v="IC"/>
    <s v="Invest Cont"/>
    <n v="745"/>
    <m/>
    <m/>
    <m/>
    <s v="600 W  14TH                         ST"/>
    <m/>
    <n v="33.731499999999997"/>
    <n v="-118.2902"/>
    <n v="0"/>
    <x v="12"/>
  </r>
  <r>
    <n v="201110916"/>
    <d v="2020-06-27T00:00:00"/>
    <x v="314"/>
    <n v="1630"/>
    <n v="11"/>
    <x v="7"/>
    <n v="1137"/>
    <n v="2"/>
    <n v="946"/>
    <s v="OTHER MISCELLANEOUS CRIME"/>
    <s v="0913 1814 1259 2041"/>
    <n v="15"/>
    <s v="F"/>
    <s v="H"/>
    <n v="501"/>
    <s v="SINGLE FAMILY DWELLING"/>
    <m/>
    <m/>
    <s v="AO"/>
    <s v="Adult Other"/>
    <n v="946"/>
    <m/>
    <m/>
    <m/>
    <s v="300 N  AVENUE 52"/>
    <m/>
    <n v="34.108499999999999"/>
    <n v="-118.2011"/>
    <n v="0"/>
    <x v="12"/>
  </r>
  <r>
    <n v="200408279"/>
    <d v="2020-04-28T00:00:00"/>
    <x v="179"/>
    <n v="2020"/>
    <n v="4"/>
    <x v="4"/>
    <n v="455"/>
    <n v="2"/>
    <n v="626"/>
    <s v="INTIMATE PARTNER - SIMPLE ASSAULT"/>
    <s v="0913 2000 1814 0400 0416"/>
    <n v="24"/>
    <s v="M"/>
    <s v="H"/>
    <n v="501"/>
    <s v="SINGLE FAMILY DWELLING"/>
    <n v="400"/>
    <s v="STRONG-ARM (HANDS, FIST, FEET OR BODILY FORCE)"/>
    <s v="AO"/>
    <s v="Adult Other"/>
    <n v="626"/>
    <m/>
    <m/>
    <m/>
    <s v="2300    SHERIDAN                     ST"/>
    <m/>
    <n v="34.050800000000002"/>
    <n v="-118.20780000000001"/>
    <n v="0"/>
    <x v="12"/>
  </r>
  <r>
    <n v="200404944"/>
    <d v="2020-01-24T00:00:00"/>
    <x v="254"/>
    <n v="220"/>
    <n v="4"/>
    <x v="4"/>
    <n v="453"/>
    <n v="2"/>
    <n v="626"/>
    <s v="INTIMATE PARTNER - SIMPLE ASSAULT"/>
    <s v="2000 0913 1814 0416"/>
    <n v="37"/>
    <s v="F"/>
    <s v="H"/>
    <n v="101"/>
    <s v="STREET"/>
    <n v="400"/>
    <s v="STRONG-ARM (HANDS, FIST, FEET OR BODILY FORCE)"/>
    <s v="AO"/>
    <s v="Adult Other"/>
    <n v="626"/>
    <m/>
    <m/>
    <m/>
    <s v="1800    BRIDGE                       ST"/>
    <m/>
    <n v="34.051499999999997"/>
    <n v="-118.21559999999999"/>
    <n v="0"/>
    <x v="12"/>
  </r>
  <r>
    <n v="200214735"/>
    <d v="2020-09-06T00:00:00"/>
    <x v="256"/>
    <n v="1"/>
    <n v="2"/>
    <x v="5"/>
    <n v="249"/>
    <n v="1"/>
    <n v="122"/>
    <s v="RAPE, ATTEMPTED"/>
    <s v="1309 0537 1259 2004 1206 1415 1409 0522 0342 1822"/>
    <n v="16"/>
    <s v="F"/>
    <s v="W"/>
    <n v="102"/>
    <s v="SIDEWALK"/>
    <n v="400"/>
    <s v="STRONG-ARM (HANDS, FIST, FEET OR BODILY FORCE)"/>
    <s v="AO"/>
    <s v="Adult Other"/>
    <n v="122"/>
    <n v="998"/>
    <m/>
    <m/>
    <s v="4TH                          ST"/>
    <s v="LUCAS                        ST"/>
    <n v="34.057400000000001"/>
    <n v="-118.2621"/>
    <n v="0"/>
    <x v="12"/>
  </r>
  <r>
    <n v="200111008"/>
    <d v="2020-04-26T00:00:00"/>
    <x v="303"/>
    <n v="1330"/>
    <n v="1"/>
    <x v="1"/>
    <n v="161"/>
    <n v="2"/>
    <n v="740"/>
    <s v="VANDALISM - FELONY ($400 &amp; OVER, ALL CHURCH VANDALISMS)"/>
    <s v="0329 1309"/>
    <n v="21"/>
    <s v="M"/>
    <s v="B"/>
    <n v="123"/>
    <s v="PARKING UNDERGROUND/BUILDING"/>
    <m/>
    <m/>
    <s v="IC"/>
    <s v="Invest Cont"/>
    <n v="740"/>
    <m/>
    <m/>
    <m/>
    <s v="900 W  8TH                          ST"/>
    <m/>
    <n v="34.047899999999998"/>
    <n v="-118.2612"/>
    <n v="0"/>
    <x v="12"/>
  </r>
  <r>
    <n v="200114527"/>
    <d v="2020-07-08T00:00:00"/>
    <x v="315"/>
    <n v="645"/>
    <n v="1"/>
    <x v="1"/>
    <n v="195"/>
    <n v="2"/>
    <n v="740"/>
    <s v="VANDALISM - FELONY ($400 &amp; OVER, ALL CHURCH VANDALISMS)"/>
    <s v="2004 0329 0447 0416 0417 1609 1307 1822 1402 0910"/>
    <n v="0"/>
    <s v="X"/>
    <s v="X"/>
    <n v="801"/>
    <s v="MTA BUS"/>
    <m/>
    <m/>
    <s v="IC"/>
    <s v="Invest Cont"/>
    <n v="740"/>
    <n v="998"/>
    <m/>
    <m/>
    <s v="BROADWAY"/>
    <s v="WASHINGTON"/>
    <n v="34.031500000000001"/>
    <n v="-118.26560000000001"/>
    <n v="0"/>
    <x v="12"/>
  </r>
  <r>
    <n v="201015938"/>
    <d v="2020-12-10T00:00:00"/>
    <x v="28"/>
    <n v="1200"/>
    <n v="10"/>
    <x v="11"/>
    <n v="1063"/>
    <n v="2"/>
    <n v="624"/>
    <s v="BATTERY - SIMPLE ASSAULT"/>
    <s v="0913 0400 0421 0416 1802 1414"/>
    <n v="50"/>
    <s v="F"/>
    <s v="O"/>
    <n v="510"/>
    <s v="NURSING/CONVALESCENT/RETIREMENT HOME"/>
    <n v="400"/>
    <s v="STRONG-ARM (HANDS, FIST, FEET OR BODILY FORCE)"/>
    <s v="AA"/>
    <s v="Adult Arrest"/>
    <n v="624"/>
    <n v="930"/>
    <m/>
    <m/>
    <s v="18300    VENTURA                      BL"/>
    <m/>
    <n v="34.168199999999999"/>
    <n v="-118.5406"/>
    <n v="1"/>
    <x v="12"/>
  </r>
  <r>
    <n v="200307086"/>
    <d v="2020-02-19T00:00:00"/>
    <x v="270"/>
    <n v="1200"/>
    <n v="3"/>
    <x v="2"/>
    <n v="305"/>
    <n v="1"/>
    <n v="320"/>
    <s v="BURGLARY, ATTEMPTED"/>
    <s v="0216 0329 1822"/>
    <n v="44"/>
    <s v="M"/>
    <s v="H"/>
    <n v="501"/>
    <s v="SINGLE FAMILY DWELLING"/>
    <m/>
    <m/>
    <s v="IC"/>
    <s v="Invest Cont"/>
    <n v="320"/>
    <m/>
    <m/>
    <m/>
    <s v="2500    HILLCREST                    DR"/>
    <m/>
    <n v="34.033200000000001"/>
    <n v="-118.34229999999999"/>
    <n v="0"/>
    <x v="12"/>
  </r>
  <r>
    <n v="200313431"/>
    <d v="2020-06-29T00:00:00"/>
    <x v="24"/>
    <n v="700"/>
    <n v="3"/>
    <x v="2"/>
    <n v="393"/>
    <n v="2"/>
    <n v="624"/>
    <s v="BATTERY - SIMPLE ASSAULT"/>
    <s v="0356 0400 0913 1259"/>
    <n v="16"/>
    <s v="M"/>
    <s v="B"/>
    <n v="501"/>
    <s v="SINGLE FAMILY DWELLING"/>
    <n v="400"/>
    <s v="STRONG-ARM (HANDS, FIST, FEET OR BODILY FORCE)"/>
    <s v="IC"/>
    <s v="Invest Cont"/>
    <n v="624"/>
    <m/>
    <m/>
    <m/>
    <s v="4200    9TH                          AV"/>
    <m/>
    <n v="34.004399999999997"/>
    <n v="-118.3267"/>
    <n v="0"/>
    <x v="12"/>
  </r>
  <r>
    <n v="200515550"/>
    <d v="2020-10-20T00:00:00"/>
    <x v="160"/>
    <n v="1020"/>
    <n v="5"/>
    <x v="10"/>
    <n v="564"/>
    <n v="1"/>
    <n v="230"/>
    <s v="ASSAULT WITH DEADLY WEAPON, AGGRAVATED ASSAULT"/>
    <s v="0411 2004 0446 0334 0416 1822"/>
    <n v="51"/>
    <s v="F"/>
    <s v="W"/>
    <n v="108"/>
    <s v="PARKING LOT"/>
    <n v="500"/>
    <s v="UNKNOWN WEAPON/OTHER WEAPON"/>
    <s v="AA"/>
    <s v="Adult Arrest"/>
    <n v="230"/>
    <m/>
    <m/>
    <m/>
    <s v="500 S  HARBOR                       BL"/>
    <m/>
    <n v="33.741"/>
    <n v="-118.2838"/>
    <n v="1"/>
    <x v="12"/>
  </r>
  <r>
    <n v="200708438"/>
    <d v="2020-04-20T00:00:00"/>
    <x v="140"/>
    <n v="1400"/>
    <n v="7"/>
    <x v="0"/>
    <n v="755"/>
    <n v="1"/>
    <n v="420"/>
    <s v="THEFT FROM MOTOR VEHICLE - PETTY ($950 &amp; UNDER)"/>
    <s v="0344 1300 1822 1202"/>
    <n v="74"/>
    <s v="F"/>
    <s v="O"/>
    <n v="101"/>
    <s v="STREET"/>
    <m/>
    <m/>
    <s v="IC"/>
    <s v="Invest Cont"/>
    <n v="420"/>
    <m/>
    <m/>
    <m/>
    <s v="1200 S  REDONDO                      BL"/>
    <m/>
    <n v="34.051000000000002"/>
    <n v="-118.35380000000001"/>
    <n v="0"/>
    <x v="12"/>
  </r>
  <r>
    <n v="201223645"/>
    <d v="2020-10-30T00:00:00"/>
    <x v="297"/>
    <n v="2330"/>
    <n v="12"/>
    <x v="8"/>
    <n v="1249"/>
    <n v="1"/>
    <n v="761"/>
    <s v="BRANDISH WEAPON"/>
    <s v="0913 0334 0216 1310"/>
    <n v="35"/>
    <s v="F"/>
    <s v="B"/>
    <n v="301"/>
    <s v="GAS STATION"/>
    <n v="102"/>
    <s v="HAND GUN"/>
    <s v="IC"/>
    <s v="Invest Cont"/>
    <n v="761"/>
    <m/>
    <m/>
    <m/>
    <s v="6200 S  FIGUEROA                     ST"/>
    <m/>
    <n v="33.982999999999997"/>
    <n v="-118.28270000000001"/>
    <n v="0"/>
    <x v="12"/>
  </r>
  <r>
    <n v="200410792"/>
    <d v="2020-07-15T00:00:00"/>
    <x v="284"/>
    <n v="2355"/>
    <n v="4"/>
    <x v="4"/>
    <n v="449"/>
    <n v="1"/>
    <n v="510"/>
    <s v="VEHICLE - STOLEN"/>
    <m/>
    <n v="0"/>
    <m/>
    <m/>
    <n v="101"/>
    <s v="STREET"/>
    <m/>
    <m/>
    <s v="IC"/>
    <s v="Invest Cont"/>
    <n v="510"/>
    <m/>
    <m/>
    <m/>
    <s v="1200    STONE                        ST"/>
    <m/>
    <n v="34.052399999999999"/>
    <n v="-118.1931"/>
    <n v="0"/>
    <x v="12"/>
  </r>
  <r>
    <n v="200716295"/>
    <d v="2020-11-23T00:00:00"/>
    <x v="47"/>
    <n v="900"/>
    <n v="7"/>
    <x v="0"/>
    <n v="785"/>
    <n v="2"/>
    <n v="930"/>
    <s v="CRIMINAL THREATS - NO WEAPON DISPLAYED"/>
    <s v="1814 0421"/>
    <n v="33"/>
    <s v="M"/>
    <s v="W"/>
    <n v="501"/>
    <s v="SINGLE FAMILY DWELLING"/>
    <n v="511"/>
    <s v="VERBAL THREAT"/>
    <s v="AO"/>
    <s v="Adult Other"/>
    <n v="930"/>
    <m/>
    <m/>
    <m/>
    <s v="2100 S  RIMPAU                       BL"/>
    <m/>
    <n v="34.035699999999999"/>
    <n v="-118.3455"/>
    <n v="0"/>
    <x v="12"/>
  </r>
  <r>
    <n v="201215643"/>
    <d v="2020-03-16T00:00:00"/>
    <x v="71"/>
    <n v="300"/>
    <n v="12"/>
    <x v="8"/>
    <n v="1203"/>
    <n v="1"/>
    <n v="310"/>
    <s v="BURGLARY"/>
    <s v="1601 0321 0344 1822"/>
    <n v="34"/>
    <s v="M"/>
    <s v="H"/>
    <n v="501"/>
    <s v="SINGLE FAMILY DWELLING"/>
    <m/>
    <m/>
    <s v="IC"/>
    <s v="Invest Cont"/>
    <n v="310"/>
    <m/>
    <m/>
    <m/>
    <s v="4900 S  GRAMERCY                     PL"/>
    <m/>
    <n v="33.997999999999998"/>
    <n v="-118.3139"/>
    <n v="0"/>
    <x v="12"/>
  </r>
  <r>
    <n v="201108156"/>
    <d v="2020-04-08T00:00:00"/>
    <x v="136"/>
    <n v="1515"/>
    <n v="11"/>
    <x v="7"/>
    <n v="1181"/>
    <n v="1"/>
    <n v="440"/>
    <s v="THEFT PLAIN - PETTY ($950 &amp; UNDER)"/>
    <n v="344"/>
    <n v="0"/>
    <s v="M"/>
    <s v="O"/>
    <n v="203"/>
    <s v="OTHER BUSINESS"/>
    <m/>
    <m/>
    <s v="IC"/>
    <s v="Invest Cont"/>
    <n v="440"/>
    <m/>
    <m/>
    <m/>
    <s v="1900 W  SUNSET                       BL"/>
    <m/>
    <n v="34.080800000000004"/>
    <n v="-118.2655"/>
    <n v="0"/>
    <x v="12"/>
  </r>
  <r>
    <n v="200814799"/>
    <d v="2020-10-02T00:00:00"/>
    <x v="185"/>
    <n v="1400"/>
    <n v="8"/>
    <x v="12"/>
    <n v="806"/>
    <n v="1"/>
    <n v="341"/>
    <s v="THEFT-GRAND ($950.01 &amp; OVER)EXCPT,GUNS,FOWL,LIVESTK,PROD"/>
    <s v="1822 0344"/>
    <n v="38"/>
    <s v="F"/>
    <s v="W"/>
    <n v="122"/>
    <s v="VEHICLE, PASSENGER/TRUCK"/>
    <n v="500"/>
    <s v="UNKNOWN WEAPON/OTHER WEAPON"/>
    <s v="IC"/>
    <s v="Invest Cont"/>
    <n v="341"/>
    <m/>
    <m/>
    <m/>
    <s v="10900    BELLAGIO                     RD"/>
    <m/>
    <n v="34.095599999999997"/>
    <n v="-118.45099999999999"/>
    <n v="0"/>
    <x v="12"/>
  </r>
  <r>
    <n v="200704961"/>
    <d v="2020-01-21T00:00:00"/>
    <x v="202"/>
    <n v="1520"/>
    <n v="7"/>
    <x v="0"/>
    <n v="706"/>
    <n v="1"/>
    <n v="230"/>
    <s v="ASSAULT WITH DEADLY WEAPON, AGGRAVATED ASSAULT"/>
    <s v="1402 0447 1822"/>
    <n v="32"/>
    <s v="M"/>
    <s v="W"/>
    <n v="101"/>
    <s v="STREET"/>
    <n v="512"/>
    <s v="MACE/PEPPER SPRAY"/>
    <s v="IC"/>
    <s v="Invest Cont"/>
    <n v="230"/>
    <n v="998"/>
    <m/>
    <m/>
    <s v="700 N  HIGHLAND                     AV"/>
    <m/>
    <n v="34.083500000000001"/>
    <n v="-118.3386"/>
    <n v="0"/>
    <x v="12"/>
  </r>
  <r>
    <n v="200509281"/>
    <d v="2020-05-10T00:00:00"/>
    <x v="39"/>
    <n v="1430"/>
    <n v="5"/>
    <x v="10"/>
    <n v="525"/>
    <n v="1"/>
    <n v="230"/>
    <s v="ASSAULT WITH DEADLY WEAPON, AGGRAVATED ASSAULT"/>
    <s v="0411 2004 0334 0445 1822"/>
    <n v="72"/>
    <s v="M"/>
    <s v="W"/>
    <n v="101"/>
    <s v="STREET"/>
    <n v="200"/>
    <s v="KNIFE WITH BLADE 6INCHES OR LESS"/>
    <s v="AA"/>
    <s v="Adult Arrest"/>
    <n v="230"/>
    <m/>
    <m/>
    <m/>
    <s v="AVALON"/>
    <s v="E"/>
    <n v="33.775599999999997"/>
    <n v="-118.2621"/>
    <n v="1"/>
    <x v="12"/>
  </r>
  <r>
    <n v="200614112"/>
    <d v="2020-08-17T00:00:00"/>
    <x v="89"/>
    <n v="1840"/>
    <n v="6"/>
    <x v="9"/>
    <n v="648"/>
    <n v="2"/>
    <n v="354"/>
    <s v="THEFT OF IDENTITY"/>
    <n v="377"/>
    <n v="28"/>
    <s v="M"/>
    <s v="W"/>
    <n v="501"/>
    <s v="SINGLE FAMILY DWELLING"/>
    <m/>
    <m/>
    <s v="IC"/>
    <s v="Invest Cont"/>
    <n v="354"/>
    <m/>
    <m/>
    <m/>
    <s v="1500 N  SERRANO                      AV"/>
    <m/>
    <n v="34.1"/>
    <n v="-118.3113"/>
    <n v="0"/>
    <x v="12"/>
  </r>
  <r>
    <n v="200707636"/>
    <d v="2020-03-19T00:00:00"/>
    <x v="13"/>
    <n v="1000"/>
    <n v="7"/>
    <x v="0"/>
    <n v="743"/>
    <n v="2"/>
    <n v="626"/>
    <s v="INTIMATE PARTNER - SIMPLE ASSAULT"/>
    <s v="0400 2000 1813"/>
    <n v="23"/>
    <s v="F"/>
    <s v="O"/>
    <n v="502"/>
    <s v="MULTI-UNIT DWELLING (APARTMENT, DUPLEX, ETC)"/>
    <n v="400"/>
    <s v="STRONG-ARM (HANDS, FIST, FEET OR BODILY FORCE)"/>
    <s v="AO"/>
    <s v="Adult Other"/>
    <n v="626"/>
    <m/>
    <m/>
    <m/>
    <s v="900 S  FAIRFAX                      AV"/>
    <m/>
    <n v="34.060099999999998"/>
    <n v="-118.3629"/>
    <n v="0"/>
    <x v="12"/>
  </r>
  <r>
    <n v="200611246"/>
    <d v="2020-06-07T00:00:00"/>
    <x v="282"/>
    <n v="1130"/>
    <n v="6"/>
    <x v="9"/>
    <n v="644"/>
    <n v="1"/>
    <n v="341"/>
    <s v="THEFT-GRAND ($950.01 &amp; OVER)EXCPT,GUNS,FOWL,LIVESTK,PROD"/>
    <n v="344"/>
    <n v="43"/>
    <s v="M"/>
    <s v="W"/>
    <n v="502"/>
    <s v="MULTI-UNIT DWELLING (APARTMENT, DUPLEX, ETC)"/>
    <m/>
    <m/>
    <s v="IC"/>
    <s v="Invest Cont"/>
    <n v="341"/>
    <m/>
    <m/>
    <m/>
    <s v="1300 N  MARTEL                       AV"/>
    <m/>
    <n v="34.0944"/>
    <n v="-118.3506"/>
    <n v="0"/>
    <x v="12"/>
  </r>
  <r>
    <n v="200400937"/>
    <d v="2020-07-24T00:00:00"/>
    <x v="148"/>
    <n v="145"/>
    <n v="4"/>
    <x v="4"/>
    <n v="478"/>
    <n v="1"/>
    <n v="310"/>
    <s v="BURGLARY"/>
    <s v="0329 1402 1601"/>
    <n v="53"/>
    <s v="M"/>
    <s v="H"/>
    <n v="504"/>
    <s v="OTHER RESIDENCE"/>
    <m/>
    <m/>
    <s v="IC"/>
    <s v="Invest Cont"/>
    <n v="310"/>
    <n v="998"/>
    <m/>
    <m/>
    <s v="1000 S  DACOTAH                      ST"/>
    <m/>
    <n v="34.027200000000001"/>
    <n v="-118.2085"/>
    <n v="0"/>
    <x v="12"/>
  </r>
  <r>
    <n v="201215262"/>
    <d v="2020-06-23T00:00:00"/>
    <x v="40"/>
    <n v="1200"/>
    <n v="12"/>
    <x v="8"/>
    <n v="1209"/>
    <n v="2"/>
    <n v="810"/>
    <s v="SEX,UNLAWFUL(INC MUTUAL CONSENT, PENETRATION W/ FRGN OBJ"/>
    <s v="1259 1251 0913 0533 1309"/>
    <n v="14"/>
    <s v="F"/>
    <s v="H"/>
    <n v="101"/>
    <s v="STREET"/>
    <m/>
    <m/>
    <s v="AO"/>
    <s v="Adult Other"/>
    <n v="810"/>
    <m/>
    <m/>
    <m/>
    <s v="400 W  47TH                         ST"/>
    <m/>
    <n v="34.000999999999998"/>
    <n v="-118.28149999999999"/>
    <n v="0"/>
    <x v="12"/>
  </r>
  <r>
    <n v="201217988"/>
    <d v="2020-08-06T00:00:00"/>
    <x v="115"/>
    <n v="1610"/>
    <n v="12"/>
    <x v="8"/>
    <n v="1268"/>
    <n v="2"/>
    <n v="903"/>
    <s v="CONTEMPT OF COURT"/>
    <s v="2038 0913 2000 1814 1309"/>
    <n v="28"/>
    <s v="F"/>
    <s v="B"/>
    <n v="501"/>
    <s v="SINGLE FAMILY DWELLING"/>
    <m/>
    <m/>
    <s v="AO"/>
    <s v="Adult Other"/>
    <n v="903"/>
    <m/>
    <m/>
    <m/>
    <s v="100 W  84TH                         PL"/>
    <m/>
    <n v="33.962299999999999"/>
    <n v="-118.2783"/>
    <n v="0"/>
    <x v="12"/>
  </r>
  <r>
    <n v="200809782"/>
    <d v="2020-05-22T00:00:00"/>
    <x v="80"/>
    <n v="1700"/>
    <n v="8"/>
    <x v="12"/>
    <n v="813"/>
    <n v="2"/>
    <n v="354"/>
    <s v="THEFT OF IDENTITY"/>
    <s v="0923 1822"/>
    <n v="39"/>
    <s v="M"/>
    <s v="W"/>
    <n v="732"/>
    <s v="POST OFFICE"/>
    <m/>
    <m/>
    <s v="IC"/>
    <s v="Invest Cont"/>
    <n v="354"/>
    <m/>
    <m/>
    <m/>
    <s v="200 N  BARRINGTON                   AV"/>
    <m/>
    <n v="34.066800000000001"/>
    <n v="-118.47110000000001"/>
    <n v="0"/>
    <x v="12"/>
  </r>
  <r>
    <n v="201205175"/>
    <d v="2020-01-18T00:00:00"/>
    <x v="45"/>
    <n v="1030"/>
    <n v="12"/>
    <x v="8"/>
    <n v="1233"/>
    <n v="2"/>
    <n v="624"/>
    <s v="BATTERY - SIMPLE ASSAULT"/>
    <s v="2021 1822 0416"/>
    <n v="45"/>
    <s v="M"/>
    <s v="H"/>
    <n v="102"/>
    <s v="SIDEWALK"/>
    <n v="400"/>
    <s v="STRONG-ARM (HANDS, FIST, FEET OR BODILY FORCE)"/>
    <s v="IC"/>
    <s v="Invest Cont"/>
    <n v="624"/>
    <m/>
    <m/>
    <m/>
    <s v="WESTERN                      AV"/>
    <s v="SLAUSON                      AV"/>
    <n v="33.989199999999997"/>
    <n v="-118.30889999999999"/>
    <n v="0"/>
    <x v="12"/>
  </r>
  <r>
    <n v="200904811"/>
    <d v="2020-01-19T00:00:00"/>
    <x v="207"/>
    <n v="1200"/>
    <n v="9"/>
    <x v="3"/>
    <n v="966"/>
    <n v="2"/>
    <n v="740"/>
    <s v="VANDALISM - FELONY ($400 &amp; OVER, ALL CHURCH VANDALISMS)"/>
    <n v="329"/>
    <n v="0"/>
    <s v="X"/>
    <s v="X"/>
    <n v="515"/>
    <s v="APARTMENT/CONDO COMMON LAUNDRY ROOM"/>
    <m/>
    <m/>
    <s v="IC"/>
    <s v="Invest Cont"/>
    <n v="740"/>
    <m/>
    <m/>
    <m/>
    <s v="5000    WOODMAN                      AV"/>
    <m/>
    <n v="34.161299999999997"/>
    <n v="-118.4312"/>
    <n v="0"/>
    <x v="12"/>
  </r>
  <r>
    <n v="201113376"/>
    <d v="2020-09-08T00:00:00"/>
    <x v="154"/>
    <n v="1945"/>
    <n v="11"/>
    <x v="7"/>
    <n v="1133"/>
    <n v="2"/>
    <n v="624"/>
    <s v="BATTERY - SIMPLE ASSAULT"/>
    <s v="0444 0601 0603 0913 1817"/>
    <n v="64"/>
    <s v="F"/>
    <s v="W"/>
    <n v="501"/>
    <s v="SINGLE FAMILY DWELLING"/>
    <n v="400"/>
    <s v="STRONG-ARM (HANDS, FIST, FEET OR BODILY FORCE)"/>
    <s v="IC"/>
    <s v="Invest Cont"/>
    <n v="624"/>
    <m/>
    <m/>
    <m/>
    <s v="3200    HOLLYDALE                    DR"/>
    <m/>
    <n v="34.111199999999997"/>
    <n v="-118.25830000000001"/>
    <n v="0"/>
    <x v="12"/>
  </r>
  <r>
    <n v="200706820"/>
    <d v="2020-03-01T00:00:00"/>
    <x v="72"/>
    <n v="2200"/>
    <n v="7"/>
    <x v="0"/>
    <n v="762"/>
    <n v="1"/>
    <n v="420"/>
    <s v="THEFT FROM MOTOR VEHICLE - PETTY ($950 &amp; UNDER)"/>
    <m/>
    <n v="0"/>
    <m/>
    <m/>
    <n v="101"/>
    <s v="STREET"/>
    <m/>
    <m/>
    <s v="IC"/>
    <s v="Invest Cont"/>
    <n v="420"/>
    <m/>
    <m/>
    <m/>
    <s v="6000    PICKFORD                     PL"/>
    <m/>
    <n v="34.048299999999998"/>
    <n v="-118.37220000000001"/>
    <n v="0"/>
    <x v="12"/>
  </r>
  <r>
    <n v="200713383"/>
    <d v="2020-08-31T00:00:00"/>
    <x v="151"/>
    <n v="2200"/>
    <n v="7"/>
    <x v="0"/>
    <n v="775"/>
    <n v="2"/>
    <n v="624"/>
    <s v="BATTERY - SIMPLE ASSAULT"/>
    <s v="0444 0416"/>
    <n v="39"/>
    <s v="M"/>
    <s v="B"/>
    <n v="101"/>
    <s v="STREET"/>
    <n v="400"/>
    <s v="STRONG-ARM (HANDS, FIST, FEET OR BODILY FORCE)"/>
    <s v="IC"/>
    <s v="Invest Cont"/>
    <n v="624"/>
    <m/>
    <m/>
    <m/>
    <s v="4700 S  RIMPAU                       BL"/>
    <m/>
    <n v="34.041200000000003"/>
    <n v="-118.3434"/>
    <n v="0"/>
    <x v="12"/>
  </r>
  <r>
    <n v="200413292"/>
    <d v="2020-09-29T00:00:00"/>
    <x v="185"/>
    <n v="630"/>
    <n v="4"/>
    <x v="4"/>
    <n v="412"/>
    <n v="1"/>
    <n v="510"/>
    <s v="VEHICLE - STOLEN"/>
    <m/>
    <n v="0"/>
    <m/>
    <m/>
    <n v="101"/>
    <s v="STREET"/>
    <m/>
    <m/>
    <s v="IC"/>
    <s v="Invest Cont"/>
    <n v="510"/>
    <m/>
    <m/>
    <m/>
    <s v="AVENUE 26"/>
    <s v="HUMBOLDT                     ST"/>
    <n v="34.079700000000003"/>
    <n v="-118.2184"/>
    <n v="0"/>
    <x v="12"/>
  </r>
  <r>
    <n v="201226899"/>
    <d v="2020-12-21T00:00:00"/>
    <x v="181"/>
    <n v="1955"/>
    <n v="12"/>
    <x v="8"/>
    <n v="1207"/>
    <n v="1"/>
    <n v="230"/>
    <s v="ASSAULT WITH DEADLY WEAPON, AGGRAVATED ASSAULT"/>
    <s v="1402 0913 0302 0400 0445 2002"/>
    <n v="41"/>
    <s v="M"/>
    <s v="H"/>
    <n v="518"/>
    <s v="TRANSITIONAL HOUSING/HALFWAY HOUSE"/>
    <n v="204"/>
    <s v="FOLDING KNIFE"/>
    <s v="AA"/>
    <s v="Adult Arrest"/>
    <n v="230"/>
    <n v="761"/>
    <n v="998"/>
    <m/>
    <s v="4700 S  VERMONT                      AV"/>
    <m/>
    <n v="33.999600000000001"/>
    <n v="-118.2915"/>
    <n v="1"/>
    <x v="12"/>
  </r>
  <r>
    <n v="201216622"/>
    <d v="2020-07-16T00:00:00"/>
    <x v="51"/>
    <n v="2015"/>
    <n v="12"/>
    <x v="8"/>
    <n v="1257"/>
    <n v="1"/>
    <n v="230"/>
    <s v="ASSAULT WITH DEADLY WEAPON, AGGRAVATED ASSAULT"/>
    <s v="0906 1100 0302 1822 1402 0430"/>
    <n v="21"/>
    <s v="M"/>
    <s v="B"/>
    <n v="101"/>
    <s v="STREET"/>
    <n v="103"/>
    <s v="RIFLE"/>
    <s v="IC"/>
    <s v="Invest Cont"/>
    <n v="230"/>
    <n v="998"/>
    <m/>
    <m/>
    <s v="500 W  77TH                         ST"/>
    <m/>
    <n v="33.969799999999999"/>
    <n v="-118.2833"/>
    <n v="0"/>
    <x v="12"/>
  </r>
  <r>
    <n v="200616478"/>
    <d v="2020-10-09T00:00:00"/>
    <x v="212"/>
    <n v="1550"/>
    <n v="6"/>
    <x v="9"/>
    <n v="648"/>
    <n v="1"/>
    <n v="341"/>
    <s v="THEFT-GRAND ($950.01 &amp; OVER)EXCPT,GUNS,FOWL,LIVESTK,PROD"/>
    <n v="1822"/>
    <n v="0"/>
    <s v="X"/>
    <s v="X"/>
    <n v="203"/>
    <s v="OTHER BUSINESS"/>
    <m/>
    <m/>
    <s v="IC"/>
    <s v="Invest Cont"/>
    <n v="341"/>
    <n v="480"/>
    <m/>
    <m/>
    <s v="5500 W  HOLLYWOOD                    BL"/>
    <m/>
    <n v="34.101700000000001"/>
    <n v="-118.31"/>
    <n v="0"/>
    <x v="12"/>
  </r>
  <r>
    <n v="200207334"/>
    <d v="2020-03-05T00:00:00"/>
    <x v="244"/>
    <n v="945"/>
    <n v="2"/>
    <x v="5"/>
    <n v="251"/>
    <n v="1"/>
    <n v="230"/>
    <s v="ASSAULT WITH DEADLY WEAPON, AGGRAVATED ASSAULT"/>
    <s v="1402 0445 0443 0361 0432 0913"/>
    <n v="26"/>
    <s v="F"/>
    <s v="W"/>
    <n v="121"/>
    <s v="YARD (RESIDENTIAL/BUSINESS)"/>
    <n v="218"/>
    <s v="OTHER CUTTING INSTRUMENT"/>
    <s v="AA"/>
    <s v="Adult Arrest"/>
    <n v="230"/>
    <n v="998"/>
    <m/>
    <m/>
    <s v="600 S  RAMPART                      BL"/>
    <m/>
    <n v="34.061900000000001"/>
    <n v="-118.2817"/>
    <n v="1"/>
    <x v="12"/>
  </r>
  <r>
    <n v="200810736"/>
    <d v="2020-06-17T00:00:00"/>
    <x v="318"/>
    <n v="1100"/>
    <n v="8"/>
    <x v="12"/>
    <n v="889"/>
    <n v="1"/>
    <n v="442"/>
    <s v="SHOPLIFTING - PETTY THEFT ($950 &amp; UNDER)"/>
    <s v="1822 0325 0344 1309 2028 0104 1420"/>
    <n v="0"/>
    <s v="X"/>
    <s v="X"/>
    <n v="404"/>
    <s v="DEPARTMENT STORE"/>
    <m/>
    <m/>
    <s v="IC"/>
    <s v="Invest Cont"/>
    <n v="442"/>
    <m/>
    <m/>
    <m/>
    <s v="1800 S  LA CIENEGA                   BL"/>
    <m/>
    <n v="34.042499999999997"/>
    <n v="-118.3818"/>
    <n v="0"/>
    <x v="12"/>
  </r>
  <r>
    <n v="200214450"/>
    <d v="2020-08-31T00:00:00"/>
    <x v="151"/>
    <n v="1900"/>
    <n v="2"/>
    <x v="5"/>
    <n v="217"/>
    <n v="1"/>
    <n v="230"/>
    <s v="ASSAULT WITH DEADLY WEAPON, AGGRAVATED ASSAULT"/>
    <s v="0555 0416 0446 2002 0602 0445 0913"/>
    <n v="26"/>
    <s v="M"/>
    <s v="H"/>
    <n v="501"/>
    <s v="SINGLE FAMILY DWELLING"/>
    <n v="500"/>
    <s v="UNKNOWN WEAPON/OTHER WEAPON"/>
    <s v="AA"/>
    <s v="Adult Arrest"/>
    <n v="230"/>
    <m/>
    <m/>
    <m/>
    <s v="1900    SANTA YNEZ                   ST"/>
    <m/>
    <n v="34.074800000000003"/>
    <n v="-118.2633"/>
    <n v="1"/>
    <x v="12"/>
  </r>
  <r>
    <n v="200116611"/>
    <d v="2020-08-18T00:00:00"/>
    <x v="137"/>
    <n v="1019"/>
    <n v="1"/>
    <x v="1"/>
    <n v="111"/>
    <n v="1"/>
    <n v="440"/>
    <s v="THEFT PLAIN - PETTY ($950 &amp; UNDER)"/>
    <s v="0344 0394 1822"/>
    <n v="29"/>
    <s v="M"/>
    <s v="W"/>
    <n v="108"/>
    <s v="PARKING LOT"/>
    <m/>
    <m/>
    <s v="IC"/>
    <s v="Invest Cont"/>
    <n v="440"/>
    <m/>
    <m/>
    <m/>
    <s v="500 N  FIGUEROA                     ST"/>
    <m/>
    <n v="34.061500000000002"/>
    <n v="-118.247"/>
    <n v="0"/>
    <x v="12"/>
  </r>
  <r>
    <n v="200409087"/>
    <d v="2020-05-21T00:00:00"/>
    <x v="267"/>
    <n v="1145"/>
    <n v="4"/>
    <x v="4"/>
    <n v="411"/>
    <n v="1"/>
    <n v="520"/>
    <s v="VEHICLE - ATTEMPT STOLEN"/>
    <s v="0329 1302 0344"/>
    <n v="53"/>
    <s v="M"/>
    <s v="H"/>
    <n v="101"/>
    <s v="STREET"/>
    <m/>
    <m/>
    <s v="IC"/>
    <s v="Invest Cont"/>
    <n v="520"/>
    <m/>
    <m/>
    <m/>
    <s v="AVENUE 19"/>
    <s v="HUMBOLDT                     ST"/>
    <n v="34.076099999999997"/>
    <n v="-118.2238"/>
    <n v="0"/>
    <x v="12"/>
  </r>
  <r>
    <n v="200219162"/>
    <d v="2020-12-30T00:00:00"/>
    <x v="358"/>
    <n v="1800"/>
    <n v="2"/>
    <x v="5"/>
    <n v="246"/>
    <n v="2"/>
    <n v="625"/>
    <s v="OTHER ASSAULT"/>
    <s v="1822 0416 0446"/>
    <n v="51"/>
    <s v="M"/>
    <s v="H"/>
    <n v="502"/>
    <s v="MULTI-UNIT DWELLING (APARTMENT, DUPLEX, ETC)"/>
    <n v="400"/>
    <s v="STRONG-ARM (HANDS, FIST, FEET OR BODILY FORCE)"/>
    <s v="IC"/>
    <s v="Invest Cont"/>
    <n v="625"/>
    <m/>
    <m/>
    <m/>
    <s v="500 S  WESTLAKE                     AV"/>
    <m/>
    <n v="34.059899999999999"/>
    <n v="-118.2731"/>
    <n v="0"/>
    <x v="12"/>
  </r>
  <r>
    <n v="200708152"/>
    <d v="2020-04-10T00:00:00"/>
    <x v="136"/>
    <n v="1100"/>
    <n v="7"/>
    <x v="0"/>
    <n v="778"/>
    <n v="1"/>
    <n v="310"/>
    <s v="BURGLARY"/>
    <s v="2204 1501 1402"/>
    <n v="46"/>
    <s v="M"/>
    <s v="H"/>
    <n v="720"/>
    <s v="JUNIOR HIGH SCHOOL"/>
    <m/>
    <m/>
    <s v="IC"/>
    <s v="Invest Cont"/>
    <n v="310"/>
    <m/>
    <m/>
    <m/>
    <s v="4000 W  JOHNNIE COCHRAN VISTA"/>
    <m/>
    <n v="34.042499999999997"/>
    <n v="-118.3258"/>
    <n v="0"/>
    <x v="12"/>
  </r>
  <r>
    <n v="200311548"/>
    <d v="2020-05-18T00:00:00"/>
    <x v="187"/>
    <n v="1805"/>
    <n v="3"/>
    <x v="2"/>
    <n v="316"/>
    <n v="2"/>
    <n v="624"/>
    <s v="BATTERY - SIMPLE ASSAULT"/>
    <s v="0913 0416 0446 1309 1210"/>
    <n v="21"/>
    <s v="F"/>
    <s v="B"/>
    <n v="501"/>
    <s v="SINGLE FAMILY DWELLING"/>
    <n v="400"/>
    <s v="STRONG-ARM (HANDS, FIST, FEET OR BODILY FORCE)"/>
    <s v="IC"/>
    <s v="Invest Cont"/>
    <n v="624"/>
    <m/>
    <m/>
    <m/>
    <s v="2500    LA SALLE                     AV"/>
    <m/>
    <n v="34.033700000000003"/>
    <n v="-118.3058"/>
    <n v="0"/>
    <x v="12"/>
  </r>
  <r>
    <n v="201005964"/>
    <d v="2020-02-14T00:00:00"/>
    <x v="206"/>
    <n v="1400"/>
    <n v="10"/>
    <x v="11"/>
    <n v="1067"/>
    <n v="2"/>
    <n v="626"/>
    <s v="INTIMATE PARTNER - SIMPLE ASSAULT"/>
    <s v="2000 1813 0913 0448 2038 0421"/>
    <n v="46"/>
    <s v="F"/>
    <s v="W"/>
    <n v="730"/>
    <s v="SYNAGOGUE/TEMPLE"/>
    <n v="400"/>
    <s v="STRONG-ARM (HANDS, FIST, FEET OR BODILY FORCE)"/>
    <s v="AO"/>
    <s v="Adult Other"/>
    <n v="626"/>
    <m/>
    <m/>
    <m/>
    <s v="ENCINO"/>
    <s v="VENTURA                      BL"/>
    <n v="34.1633"/>
    <n v="-118.5142"/>
    <n v="0"/>
    <x v="12"/>
  </r>
  <r>
    <n v="200908511"/>
    <d v="2020-04-16T00:00:00"/>
    <x v="77"/>
    <n v="146"/>
    <n v="9"/>
    <x v="3"/>
    <n v="909"/>
    <n v="2"/>
    <n v="900"/>
    <s v="VIOLATION OF COURT ORDER"/>
    <n v="2038"/>
    <n v="56"/>
    <s v="F"/>
    <s v="H"/>
    <n v="501"/>
    <s v="SINGLE FAMILY DWELLING"/>
    <m/>
    <m/>
    <s v="AO"/>
    <s v="Adult Other"/>
    <n v="900"/>
    <m/>
    <m/>
    <m/>
    <s v="13900    COHASSET                     ST"/>
    <m/>
    <n v="34.206600000000002"/>
    <n v="-118.43899999999999"/>
    <n v="0"/>
    <x v="12"/>
  </r>
  <r>
    <n v="201111198"/>
    <d v="2020-07-07T00:00:00"/>
    <x v="101"/>
    <n v="2200"/>
    <n v="11"/>
    <x v="7"/>
    <n v="1141"/>
    <n v="1"/>
    <n v="420"/>
    <s v="THEFT FROM MOTOR VEHICLE - PETTY ($950 &amp; UNDER)"/>
    <m/>
    <n v="0"/>
    <m/>
    <m/>
    <n v="101"/>
    <s v="STREET"/>
    <m/>
    <m/>
    <s v="IC"/>
    <s v="Invest Cont"/>
    <n v="420"/>
    <m/>
    <m/>
    <m/>
    <s v="1800 N  BERENDO                      ST"/>
    <m/>
    <n v="34.1036"/>
    <n v="-118.2946"/>
    <n v="0"/>
    <x v="12"/>
  </r>
  <r>
    <n v="200905138"/>
    <d v="2020-01-27T00:00:00"/>
    <x v="344"/>
    <n v="2315"/>
    <n v="9"/>
    <x v="3"/>
    <n v="915"/>
    <n v="1"/>
    <n v="310"/>
    <s v="BURGLARY"/>
    <s v="0344 1420"/>
    <n v="21"/>
    <s v="F"/>
    <s v="H"/>
    <n v="704"/>
    <s v="ELEMENTARY SCHOOL"/>
    <m/>
    <m/>
    <s v="IC"/>
    <s v="Invest Cont"/>
    <n v="310"/>
    <m/>
    <m/>
    <m/>
    <s v="6900    VAN NUYS                     BL"/>
    <m/>
    <n v="34.196100000000001"/>
    <n v="-118.4487"/>
    <n v="0"/>
    <x v="12"/>
  </r>
  <r>
    <n v="200619483"/>
    <d v="2020-12-20T00:00:00"/>
    <x v="248"/>
    <n v="1530"/>
    <n v="6"/>
    <x v="9"/>
    <n v="625"/>
    <n v="1"/>
    <n v="510"/>
    <s v="VEHICLE - STOLEN"/>
    <m/>
    <n v="0"/>
    <m/>
    <m/>
    <n v="102"/>
    <s v="SIDEWALK"/>
    <m/>
    <m/>
    <s v="IC"/>
    <s v="Invest Cont"/>
    <n v="510"/>
    <m/>
    <m/>
    <m/>
    <s v="2000 N  HIGHLAND                     AV"/>
    <m/>
    <n v="34.106900000000003"/>
    <n v="-118.33750000000001"/>
    <n v="0"/>
    <x v="12"/>
  </r>
  <r>
    <n v="200114122"/>
    <d v="2020-06-29T00:00:00"/>
    <x v="24"/>
    <n v="915"/>
    <n v="1"/>
    <x v="1"/>
    <n v="159"/>
    <n v="1"/>
    <n v="330"/>
    <s v="BURGLARY FROM VEHICLE"/>
    <n v="344"/>
    <n v="23"/>
    <s v="M"/>
    <s v="W"/>
    <n v="103"/>
    <s v="ALLEY"/>
    <m/>
    <m/>
    <s v="IC"/>
    <s v="Invest Cont"/>
    <n v="330"/>
    <m/>
    <m/>
    <m/>
    <s v="1300    WILLOW                       ST"/>
    <m/>
    <n v="34.039200000000001"/>
    <n v="-118.2328"/>
    <n v="0"/>
    <x v="12"/>
  </r>
  <r>
    <n v="200814494"/>
    <d v="2020-09-24T00:00:00"/>
    <x v="133"/>
    <n v="1340"/>
    <n v="8"/>
    <x v="12"/>
    <n v="825"/>
    <n v="2"/>
    <n v="354"/>
    <s v="THEFT OF IDENTITY"/>
    <s v="0100 0929"/>
    <n v="49"/>
    <s v="M"/>
    <s v="W"/>
    <n v="502"/>
    <s v="MULTI-UNIT DWELLING (APARTMENT, DUPLEX, ETC)"/>
    <m/>
    <m/>
    <s v="IC"/>
    <s v="Invest Cont"/>
    <n v="354"/>
    <m/>
    <m/>
    <m/>
    <s v="200 S  ANITA                        AV"/>
    <m/>
    <n v="34.054900000000004"/>
    <n v="-118.4828"/>
    <n v="0"/>
    <x v="12"/>
  </r>
  <r>
    <n v="200617494"/>
    <d v="2020-11-01T00:00:00"/>
    <x v="345"/>
    <n v="2030"/>
    <n v="6"/>
    <x v="9"/>
    <n v="647"/>
    <n v="1"/>
    <n v="230"/>
    <s v="ASSAULT WITH DEADLY WEAPON, AGGRAVATED ASSAULT"/>
    <s v="1822 0906 0400 0334 1100 0430 1402"/>
    <n v="23"/>
    <s v="M"/>
    <s v="B"/>
    <n v="101"/>
    <s v="STREET"/>
    <n v="102"/>
    <s v="HAND GUN"/>
    <s v="AO"/>
    <s v="Adult Other"/>
    <n v="230"/>
    <n v="998"/>
    <m/>
    <m/>
    <s v="SELMA"/>
    <s v="ARGYLE"/>
    <n v="34.099800000000002"/>
    <n v="-118.3244"/>
    <n v="0"/>
    <x v="12"/>
  </r>
  <r>
    <n v="200708940"/>
    <d v="2020-05-05T00:00:00"/>
    <x v="52"/>
    <n v="1338"/>
    <n v="7"/>
    <x v="0"/>
    <n v="705"/>
    <n v="1"/>
    <n v="440"/>
    <s v="THEFT PLAIN - PETTY ($950 &amp; UNDER)"/>
    <s v="0344 1822"/>
    <n v="16"/>
    <s v="M"/>
    <s v="W"/>
    <n v="102"/>
    <s v="SIDEWALK"/>
    <m/>
    <m/>
    <s v="IC"/>
    <s v="Invest Cont"/>
    <n v="440"/>
    <n v="480"/>
    <m/>
    <m/>
    <s v="800 N  LA BREA                      AV"/>
    <m/>
    <n v="34.084600000000002"/>
    <n v="-118.3464"/>
    <n v="0"/>
    <x v="12"/>
  </r>
  <r>
    <n v="200414711"/>
    <d v="2020-11-08T00:00:00"/>
    <x v="68"/>
    <n v="130"/>
    <n v="4"/>
    <x v="4"/>
    <n v="467"/>
    <n v="1"/>
    <n v="510"/>
    <s v="VEHICLE - STOLEN"/>
    <m/>
    <n v="0"/>
    <m/>
    <m/>
    <n v="101"/>
    <s v="STREET"/>
    <m/>
    <m/>
    <s v="IC"/>
    <s v="Invest Cont"/>
    <n v="510"/>
    <m/>
    <m/>
    <m/>
    <s v="400    EUCLID                       AV"/>
    <m/>
    <n v="34.038699999999999"/>
    <n v="-118.2079"/>
    <n v="0"/>
    <x v="12"/>
  </r>
  <r>
    <n v="200320732"/>
    <d v="2020-11-22T00:00:00"/>
    <x v="219"/>
    <n v="1030"/>
    <n v="3"/>
    <x v="2"/>
    <n v="311"/>
    <n v="1"/>
    <n v="510"/>
    <s v="VEHICLE - STOLEN"/>
    <m/>
    <n v="0"/>
    <m/>
    <m/>
    <n v="101"/>
    <s v="STREET"/>
    <m/>
    <m/>
    <s v="IC"/>
    <s v="Invest Cont"/>
    <n v="510"/>
    <m/>
    <m/>
    <m/>
    <s v="5600 W  JEFFERSON                    BL"/>
    <m/>
    <n v="34.0261"/>
    <n v="-118.366"/>
    <n v="0"/>
    <x v="12"/>
  </r>
  <r>
    <n v="201016395"/>
    <d v="2020-12-24T00:00:00"/>
    <x v="48"/>
    <n v="1200"/>
    <n v="10"/>
    <x v="11"/>
    <n v="1015"/>
    <n v="1"/>
    <n v="341"/>
    <s v="THEFT-GRAND ($950.01 &amp; OVER)EXCPT,GUNS,FOWL,LIVESTK,PROD"/>
    <s v="0913 1202 1702 1818"/>
    <n v="84"/>
    <s v="M"/>
    <s v="W"/>
    <n v="501"/>
    <s v="SINGLE FAMILY DWELLING"/>
    <m/>
    <m/>
    <s v="AO"/>
    <s v="Adult Other"/>
    <n v="341"/>
    <m/>
    <m/>
    <m/>
    <s v="7300    DARBY                        PL"/>
    <m/>
    <n v="34.203499999999998"/>
    <n v="-118.5326"/>
    <n v="0"/>
    <x v="12"/>
  </r>
  <r>
    <n v="200214057"/>
    <d v="2020-08-21T00:00:00"/>
    <x v="183"/>
    <n v="2110"/>
    <n v="2"/>
    <x v="5"/>
    <n v="245"/>
    <n v="1"/>
    <n v="210"/>
    <s v="ROBBERY"/>
    <s v="0906 0432 0342 0337 0334 0344 1822 0305 0444 0411"/>
    <n v="45"/>
    <s v="M"/>
    <s v="H"/>
    <n v="109"/>
    <s v="PARK/PLAYGROUND"/>
    <n v="215"/>
    <s v="MACHETE"/>
    <s v="IC"/>
    <s v="Invest Cont"/>
    <n v="210"/>
    <m/>
    <m/>
    <m/>
    <s v="2200 W  6TH                          ST"/>
    <m/>
    <n v="34.060099999999998"/>
    <n v="-118.2761"/>
    <n v="0"/>
    <x v="12"/>
  </r>
  <r>
    <n v="200708195"/>
    <d v="2020-04-11T00:00:00"/>
    <x v="57"/>
    <n v="2240"/>
    <n v="7"/>
    <x v="0"/>
    <n v="773"/>
    <n v="2"/>
    <n v="237"/>
    <s v="CHILD NEGLECT (SEE 300 W.I.C.)"/>
    <s v="1258 0553 2002"/>
    <n v="8"/>
    <s v="F"/>
    <s v="B"/>
    <n v="101"/>
    <s v="STREET"/>
    <m/>
    <m/>
    <s v="AA"/>
    <s v="Adult Arrest"/>
    <n v="237"/>
    <m/>
    <m/>
    <m/>
    <s v="WASHINGTON                   BL"/>
    <s v="COCHRAN                      PL"/>
    <n v="34.041400000000003"/>
    <n v="-118.3549"/>
    <n v="1"/>
    <x v="12"/>
  </r>
  <r>
    <n v="201109398"/>
    <d v="2020-05-15T00:00:00"/>
    <x v="39"/>
    <n v="1930"/>
    <n v="11"/>
    <x v="7"/>
    <n v="1145"/>
    <n v="1"/>
    <n v="420"/>
    <s v="THEFT FROM MOTOR VEHICLE - PETTY ($950 &amp; UNDER)"/>
    <n v="344"/>
    <n v="27"/>
    <s v="F"/>
    <s v="W"/>
    <n v="101"/>
    <s v="STREET"/>
    <m/>
    <m/>
    <s v="IC"/>
    <s v="Invest Cont"/>
    <n v="420"/>
    <m/>
    <m/>
    <m/>
    <s v="2700    GLENDALE                     BL"/>
    <m/>
    <n v="34.1066"/>
    <n v="-118.2624"/>
    <n v="0"/>
    <x v="12"/>
  </r>
  <r>
    <n v="200917585"/>
    <d v="2020-11-23T00:00:00"/>
    <x v="219"/>
    <n v="1745"/>
    <n v="9"/>
    <x v="3"/>
    <n v="935"/>
    <n v="2"/>
    <n v="624"/>
    <s v="BATTERY - SIMPLE ASSAULT"/>
    <s v="1202 0416"/>
    <n v="73"/>
    <s v="M"/>
    <s v="W"/>
    <n v="501"/>
    <s v="SINGLE FAMILY DWELLING"/>
    <n v="400"/>
    <s v="STRONG-ARM (HANDS, FIST, FEET OR BODILY FORCE)"/>
    <s v="AO"/>
    <s v="Adult Other"/>
    <n v="624"/>
    <m/>
    <m/>
    <m/>
    <s v="14100    FRIAR                        ST"/>
    <m/>
    <n v="34.185699999999997"/>
    <n v="-118.4443"/>
    <n v="0"/>
    <x v="12"/>
  </r>
  <r>
    <n v="200106723"/>
    <d v="2020-02-09T00:00:00"/>
    <x v="1"/>
    <n v="2200"/>
    <n v="1"/>
    <x v="1"/>
    <n v="185"/>
    <n v="1"/>
    <n v="330"/>
    <s v="BURGLARY FROM VEHICLE"/>
    <s v="1822 1307 0329 1609 0344"/>
    <n v="32"/>
    <s v="M"/>
    <s v="B"/>
    <n v="101"/>
    <s v="STREET"/>
    <m/>
    <m/>
    <s v="IC"/>
    <s v="Invest Cont"/>
    <n v="330"/>
    <m/>
    <m/>
    <m/>
    <s v="12TH"/>
    <s v="MAIN"/>
    <n v="34.037300000000002"/>
    <n v="-118.25879999999999"/>
    <n v="0"/>
    <x v="12"/>
  </r>
  <r>
    <n v="200705916"/>
    <d v="2020-02-10T00:00:00"/>
    <x v="199"/>
    <n v="1800"/>
    <n v="7"/>
    <x v="0"/>
    <n v="743"/>
    <n v="2"/>
    <n v="946"/>
    <s v="OTHER MISCELLANEOUS CRIME"/>
    <s v="0500 1501 1906 0513"/>
    <n v="19"/>
    <s v="F"/>
    <s v="W"/>
    <n v="502"/>
    <s v="MULTI-UNIT DWELLING (APARTMENT, DUPLEX, ETC)"/>
    <m/>
    <m/>
    <s v="IC"/>
    <s v="Invest Cont"/>
    <n v="946"/>
    <m/>
    <m/>
    <m/>
    <s v="900 S  FAIRFAX                      AV"/>
    <m/>
    <n v="34.060099999999998"/>
    <n v="-118.3629"/>
    <n v="0"/>
    <x v="12"/>
  </r>
  <r>
    <n v="201113978"/>
    <d v="2020-09-25T00:00:00"/>
    <x v="237"/>
    <n v="1710"/>
    <n v="11"/>
    <x v="7"/>
    <n v="1144"/>
    <n v="1"/>
    <n v="330"/>
    <s v="BURGLARY FROM VEHICLE"/>
    <s v="1307 0344 0329"/>
    <n v="47"/>
    <s v="F"/>
    <s v="K"/>
    <n v="101"/>
    <s v="STREET"/>
    <m/>
    <m/>
    <s v="IC"/>
    <s v="Invest Cont"/>
    <n v="330"/>
    <m/>
    <m/>
    <m/>
    <s v="2100 W  SILVER LAKE                  DR"/>
    <m/>
    <n v="34.097000000000001"/>
    <n v="-118.26649999999999"/>
    <n v="0"/>
    <x v="12"/>
  </r>
  <r>
    <n v="200606682"/>
    <d v="2020-02-22T00:00:00"/>
    <x v="270"/>
    <n v="1100"/>
    <n v="6"/>
    <x v="9"/>
    <n v="635"/>
    <n v="2"/>
    <n v="740"/>
    <s v="VANDALISM - FELONY ($400 &amp; OVER, ALL CHURCH VANDALISMS)"/>
    <s v="0329 0913 2004"/>
    <n v="56"/>
    <s v="F"/>
    <s v="W"/>
    <n v="501"/>
    <s v="SINGLE FAMILY DWELLING"/>
    <m/>
    <m/>
    <s v="IC"/>
    <s v="Invest Cont"/>
    <n v="740"/>
    <m/>
    <m/>
    <m/>
    <s v="2100    FAIRFIELD                    AV"/>
    <m/>
    <n v="34.1098"/>
    <n v="-118.3344"/>
    <n v="0"/>
    <x v="12"/>
  </r>
  <r>
    <n v="200207600"/>
    <d v="2020-03-11T00:00:00"/>
    <x v="191"/>
    <n v="1600"/>
    <n v="2"/>
    <x v="5"/>
    <n v="257"/>
    <n v="1"/>
    <n v="440"/>
    <s v="THEFT PLAIN - PETTY ($950 &amp; UNDER)"/>
    <s v="0344 1218 2032"/>
    <n v="50"/>
    <s v="M"/>
    <s v="H"/>
    <n v="222"/>
    <s v="LAUNDROMAT"/>
    <m/>
    <m/>
    <s v="IC"/>
    <s v="Invest Cont"/>
    <n v="440"/>
    <m/>
    <m/>
    <m/>
    <s v="1400 W  6TH                          ST"/>
    <m/>
    <n v="34.056199999999997"/>
    <n v="-118.26730000000001"/>
    <n v="0"/>
    <x v="12"/>
  </r>
  <r>
    <n v="200808738"/>
    <d v="2020-04-27T00:00:00"/>
    <x v="274"/>
    <n v="1600"/>
    <n v="8"/>
    <x v="12"/>
    <n v="892"/>
    <n v="1"/>
    <n v="510"/>
    <s v="VEHICLE - STOLEN"/>
    <m/>
    <n v="0"/>
    <m/>
    <m/>
    <n v="101"/>
    <s v="STREET"/>
    <m/>
    <m/>
    <s v="IC"/>
    <s v="Invest Cont"/>
    <n v="510"/>
    <m/>
    <m/>
    <m/>
    <s v="11500    GATEWAY                      BL"/>
    <m/>
    <n v="34.032800000000002"/>
    <n v="-118.44199999999999"/>
    <n v="0"/>
    <x v="12"/>
  </r>
  <r>
    <n v="200411232"/>
    <d v="2020-07-27T00:00:00"/>
    <x v="109"/>
    <n v="550"/>
    <n v="4"/>
    <x v="4"/>
    <n v="479"/>
    <n v="2"/>
    <n v="624"/>
    <s v="BATTERY - SIMPLE ASSAULT"/>
    <s v="0416 0444 0913"/>
    <n v="0"/>
    <s v="F"/>
    <s v="X"/>
    <n v="108"/>
    <s v="PARKING LOT"/>
    <n v="400"/>
    <s v="STRONG-ARM (HANDS, FIST, FEET OR BODILY FORCE)"/>
    <s v="IC"/>
    <s v="Invest Cont"/>
    <n v="624"/>
    <m/>
    <m/>
    <m/>
    <s v="1000 S  INDIANA                      ST"/>
    <m/>
    <n v="34.024799999999999"/>
    <n v="-118.1956"/>
    <n v="0"/>
    <x v="12"/>
  </r>
  <r>
    <n v="201113065"/>
    <d v="2020-08-30T00:00:00"/>
    <x v="103"/>
    <n v="1100"/>
    <n v="11"/>
    <x v="7"/>
    <n v="1184"/>
    <n v="1"/>
    <n v="310"/>
    <s v="BURGLARY"/>
    <s v="0344 1606"/>
    <n v="46"/>
    <s v="M"/>
    <s v="W"/>
    <n v="707"/>
    <s v="GARAGE/CARPORT"/>
    <m/>
    <m/>
    <s v="IC"/>
    <s v="Invest Cont"/>
    <n v="310"/>
    <m/>
    <m/>
    <m/>
    <s v="1300    DOUGLAS                      ST"/>
    <m/>
    <n v="34.074399999999997"/>
    <n v="-118.2516"/>
    <n v="0"/>
    <x v="12"/>
  </r>
  <r>
    <n v="200808100"/>
    <d v="2020-04-08T00:00:00"/>
    <x v="193"/>
    <n v="2100"/>
    <n v="8"/>
    <x v="12"/>
    <n v="842"/>
    <n v="1"/>
    <n v="510"/>
    <s v="VEHICLE - STOLEN"/>
    <m/>
    <n v="0"/>
    <m/>
    <m/>
    <n v="707"/>
    <s v="GARAGE/CARPORT"/>
    <m/>
    <m/>
    <s v="AA"/>
    <s v="Adult Arrest"/>
    <n v="510"/>
    <m/>
    <m/>
    <m/>
    <s v="11700    OHIO                         AV"/>
    <m/>
    <n v="34.046500000000002"/>
    <n v="-118.4588"/>
    <n v="1"/>
    <x v="12"/>
  </r>
  <r>
    <n v="200209618"/>
    <d v="2020-04-30T00:00:00"/>
    <x v="232"/>
    <n v="1100"/>
    <n v="2"/>
    <x v="5"/>
    <n v="246"/>
    <n v="2"/>
    <n v="623"/>
    <s v="BATTERY POLICE (SIMPLE)"/>
    <s v="1212 0401 2004 0910"/>
    <n v="19"/>
    <s v="X"/>
    <s v="X"/>
    <n v="904"/>
    <s v="MTA - RED LINE - WESTLAKE/MACARTHUR PARK"/>
    <n v="400"/>
    <s v="STRONG-ARM (HANDS, FIST, FEET OR BODILY FORCE)"/>
    <s v="AA"/>
    <s v="Adult Arrest"/>
    <n v="623"/>
    <m/>
    <m/>
    <m/>
    <s v="600 S  ALVARADO                     ST"/>
    <m/>
    <n v="34.059600000000003"/>
    <n v="-118.2749"/>
    <n v="1"/>
    <x v="12"/>
  </r>
  <r>
    <n v="200710038"/>
    <d v="2020-06-05T00:00:00"/>
    <x v="70"/>
    <n v="2100"/>
    <n v="7"/>
    <x v="0"/>
    <n v="775"/>
    <n v="1"/>
    <n v="420"/>
    <s v="THEFT FROM MOTOR VEHICLE - PETTY ($950 &amp; UNDER)"/>
    <m/>
    <n v="0"/>
    <m/>
    <m/>
    <n v="101"/>
    <s v="STREET"/>
    <m/>
    <m/>
    <s v="IC"/>
    <s v="Invest Cont"/>
    <n v="420"/>
    <m/>
    <m/>
    <m/>
    <s v="4600    MASCOT                       ST"/>
    <m/>
    <n v="34.040900000000001"/>
    <n v="-118.3408"/>
    <n v="0"/>
    <x v="12"/>
  </r>
  <r>
    <n v="201212842"/>
    <d v="2020-05-15T00:00:00"/>
    <x v="112"/>
    <n v="1600"/>
    <n v="12"/>
    <x v="8"/>
    <n v="1245"/>
    <n v="1"/>
    <n v="210"/>
    <s v="ROBBERY"/>
    <s v="0334 0355 0443 0344 1822 0853"/>
    <n v="39"/>
    <s v="M"/>
    <s v="H"/>
    <n v="101"/>
    <s v="STREET"/>
    <n v="306"/>
    <s v="ROCK/THROWN OBJECT"/>
    <s v="IC"/>
    <s v="Invest Cont"/>
    <n v="210"/>
    <m/>
    <m/>
    <m/>
    <s v="DENKER"/>
    <s v="GAGE"/>
    <n v="33.982399999999998"/>
    <n v="-118.30459999999999"/>
    <n v="0"/>
    <x v="12"/>
  </r>
  <r>
    <n v="201225085"/>
    <d v="2020-11-24T00:00:00"/>
    <x v="242"/>
    <n v="1300"/>
    <n v="12"/>
    <x v="8"/>
    <n v="1249"/>
    <n v="1"/>
    <n v="420"/>
    <s v="THEFT FROM MOTOR VEHICLE - PETTY ($950 &amp; UNDER)"/>
    <m/>
    <n v="0"/>
    <m/>
    <m/>
    <n v="101"/>
    <s v="STREET"/>
    <m/>
    <m/>
    <s v="IC"/>
    <s v="Invest Cont"/>
    <n v="420"/>
    <m/>
    <m/>
    <m/>
    <s v="600 W  62ND                         ST"/>
    <m/>
    <n v="33.983199999999997"/>
    <n v="-118.2856"/>
    <n v="0"/>
    <x v="12"/>
  </r>
  <r>
    <n v="201224109"/>
    <d v="2020-11-08T00:00:00"/>
    <x v="68"/>
    <n v="1200"/>
    <n v="12"/>
    <x v="8"/>
    <n v="1265"/>
    <n v="2"/>
    <n v="625"/>
    <s v="OTHER ASSAULT"/>
    <s v="0400 0603 0913"/>
    <n v="58"/>
    <s v="M"/>
    <s v="B"/>
    <n v="121"/>
    <s v="YARD (RESIDENTIAL/BUSINESS)"/>
    <n v="400"/>
    <s v="STRONG-ARM (HANDS, FIST, FEET OR BODILY FORCE)"/>
    <s v="IC"/>
    <s v="Invest Cont"/>
    <n v="625"/>
    <m/>
    <m/>
    <m/>
    <s v="8300    BUDLONG                      AV"/>
    <m/>
    <n v="33.962699999999998"/>
    <n v="-118.2959"/>
    <n v="0"/>
    <x v="12"/>
  </r>
  <r>
    <n v="200111223"/>
    <d v="2020-05-02T00:00:00"/>
    <x v="44"/>
    <n v="1500"/>
    <n v="1"/>
    <x v="1"/>
    <n v="182"/>
    <n v="1"/>
    <n v="420"/>
    <s v="THEFT FROM MOTOR VEHICLE - PETTY ($950 &amp; UNDER)"/>
    <m/>
    <n v="0"/>
    <m/>
    <m/>
    <n v="101"/>
    <s v="STREET"/>
    <m/>
    <m/>
    <s v="IC"/>
    <s v="Invest Cont"/>
    <n v="420"/>
    <m/>
    <m/>
    <m/>
    <s v="1100 S  HOPE                         ST"/>
    <m/>
    <n v="34.042299999999997"/>
    <n v="-118.26309999999999"/>
    <n v="0"/>
    <x v="12"/>
  </r>
  <r>
    <n v="200108404"/>
    <d v="2020-03-04T00:00:00"/>
    <x v="216"/>
    <n v="435"/>
    <n v="1"/>
    <x v="1"/>
    <n v="119"/>
    <n v="2"/>
    <n v="624"/>
    <s v="BATTERY - SIMPLE ASSAULT"/>
    <s v="2004 0400 0416 2021 1822 0910 1236"/>
    <n v="22"/>
    <s v="F"/>
    <s v="H"/>
    <n v="252"/>
    <s v="COFFEE SHOP (STARBUCKS, COFFEE BEAN, PEET'S, ETC.)"/>
    <n v="500"/>
    <s v="UNKNOWN WEAPON/OTHER WEAPON"/>
    <s v="AO"/>
    <s v="Adult Other"/>
    <n v="624"/>
    <m/>
    <m/>
    <m/>
    <s v="800 N  ALAMEDA                      ST"/>
    <m/>
    <n v="34.0563"/>
    <n v="-118.23739999999999"/>
    <n v="0"/>
    <x v="12"/>
  </r>
  <r>
    <n v="200113365"/>
    <d v="2020-06-13T00:00:00"/>
    <x v="93"/>
    <n v="645"/>
    <n v="1"/>
    <x v="1"/>
    <n v="166"/>
    <n v="1"/>
    <n v="210"/>
    <s v="ROBBERY"/>
    <s v="2004 0416 0344 1822 1218"/>
    <n v="51"/>
    <s v="M"/>
    <s v="B"/>
    <n v="102"/>
    <s v="SIDEWALK"/>
    <n v="308"/>
    <s v="STICK"/>
    <s v="IC"/>
    <s v="Invest Cont"/>
    <n v="210"/>
    <m/>
    <m/>
    <m/>
    <s v="6TH"/>
    <s v="SAN PEDRO"/>
    <n v="34.042299999999997"/>
    <n v="-118.2452"/>
    <n v="0"/>
    <x v="12"/>
  </r>
  <r>
    <n v="201106874"/>
    <d v="2020-03-04T00:00:00"/>
    <x v="216"/>
    <n v="1130"/>
    <n v="11"/>
    <x v="7"/>
    <n v="1135"/>
    <n v="1"/>
    <n v="341"/>
    <s v="THEFT-GRAND ($950.01 &amp; OVER)EXCPT,GUNS,FOWL,LIVESTK,PROD"/>
    <n v="344"/>
    <n v="27"/>
    <s v="F"/>
    <s v="W"/>
    <n v="101"/>
    <s v="STREET"/>
    <m/>
    <m/>
    <s v="IC"/>
    <s v="Invest Cont"/>
    <n v="341"/>
    <m/>
    <m/>
    <m/>
    <s v="3400    VERDUGO                      RD"/>
    <m/>
    <n v="34.113700000000001"/>
    <n v="-118.2353"/>
    <n v="0"/>
    <x v="12"/>
  </r>
  <r>
    <n v="200716649"/>
    <d v="2020-12-02T00:00:00"/>
    <x v="41"/>
    <n v="2015"/>
    <n v="7"/>
    <x v="0"/>
    <n v="758"/>
    <n v="1"/>
    <n v="440"/>
    <s v="THEFT PLAIN - PETTY ($950 &amp; UNDER)"/>
    <n v="344"/>
    <n v="55"/>
    <s v="M"/>
    <s v="B"/>
    <n v="502"/>
    <s v="MULTI-UNIT DWELLING (APARTMENT, DUPLEX, ETC)"/>
    <m/>
    <m/>
    <s v="IC"/>
    <s v="Invest Cont"/>
    <n v="440"/>
    <m/>
    <m/>
    <m/>
    <s v="1200    WEST                         BL"/>
    <m/>
    <n v="34.050199999999997"/>
    <n v="-118.3331"/>
    <n v="0"/>
    <x v="12"/>
  </r>
  <r>
    <n v="200614715"/>
    <d v="2020-08-30T00:00:00"/>
    <x v="30"/>
    <n v="2200"/>
    <n v="6"/>
    <x v="9"/>
    <n v="647"/>
    <n v="1"/>
    <n v="480"/>
    <s v="BIKE - STOLEN"/>
    <s v="0344 1822"/>
    <n v="43"/>
    <s v="M"/>
    <s v="P"/>
    <n v="121"/>
    <s v="YARD (RESIDENTIAL/BUSINESS)"/>
    <m/>
    <m/>
    <s v="IC"/>
    <s v="Invest Cont"/>
    <n v="480"/>
    <m/>
    <m/>
    <m/>
    <s v="5800    CARLTON                      WY"/>
    <m/>
    <n v="34.100299999999997"/>
    <n v="-118.31659999999999"/>
    <n v="0"/>
    <x v="12"/>
  </r>
  <r>
    <n v="200311389"/>
    <d v="2020-05-16T00:00:00"/>
    <x v="280"/>
    <n v="425"/>
    <n v="3"/>
    <x v="2"/>
    <n v="318"/>
    <n v="2"/>
    <n v="624"/>
    <s v="BATTERY - SIMPLE ASSAULT"/>
    <s v="0371 0416 0446 1206 1822"/>
    <n v="20"/>
    <s v="M"/>
    <s v="H"/>
    <n v="102"/>
    <s v="SIDEWALK"/>
    <n v="400"/>
    <s v="STRONG-ARM (HANDS, FIST, FEET OR BODILY FORCE)"/>
    <s v="IC"/>
    <s v="Invest Cont"/>
    <n v="624"/>
    <m/>
    <m/>
    <m/>
    <s v="25TH                         ST"/>
    <s v="VERMONT                      AV"/>
    <n v="34.0336"/>
    <n v="-118.2915"/>
    <n v="0"/>
    <x v="12"/>
  </r>
  <r>
    <n v="200105960"/>
    <d v="2020-01-29T00:00:00"/>
    <x v="356"/>
    <n v="1346"/>
    <n v="1"/>
    <x v="1"/>
    <n v="157"/>
    <n v="2"/>
    <n v="900"/>
    <s v="VIOLATION OF COURT ORDER"/>
    <n v="1501"/>
    <n v="48"/>
    <s v="M"/>
    <s v="F"/>
    <n v="502"/>
    <s v="MULTI-UNIT DWELLING (APARTMENT, DUPLEX, ETC)"/>
    <m/>
    <m/>
    <s v="IC"/>
    <s v="Invest Cont"/>
    <n v="900"/>
    <m/>
    <m/>
    <m/>
    <s v="500 S  SAN PEDRO                    ST"/>
    <m/>
    <n v="34.044199999999996"/>
    <n v="-118.2439"/>
    <n v="0"/>
    <x v="12"/>
  </r>
  <r>
    <n v="200605772"/>
    <d v="2020-02-06T00:00:00"/>
    <x v="199"/>
    <n v="1000"/>
    <n v="6"/>
    <x v="9"/>
    <n v="646"/>
    <n v="2"/>
    <n v="624"/>
    <s v="BATTERY - SIMPLE ASSAULT"/>
    <s v="1202 0400 0444 0913 1810"/>
    <n v="68"/>
    <s v="M"/>
    <s v="H"/>
    <n v="502"/>
    <s v="MULTI-UNIT DWELLING (APARTMENT, DUPLEX, ETC)"/>
    <n v="400"/>
    <s v="STRONG-ARM (HANDS, FIST, FEET OR BODILY FORCE)"/>
    <s v="AO"/>
    <s v="Adult Other"/>
    <n v="624"/>
    <m/>
    <m/>
    <m/>
    <s v="1600 N  IVAR                         AV"/>
    <m/>
    <n v="34.099800000000002"/>
    <n v="-118.3282"/>
    <n v="0"/>
    <x v="12"/>
  </r>
  <r>
    <n v="201209554"/>
    <d v="2020-03-21T00:00:00"/>
    <x v="35"/>
    <n v="1830"/>
    <n v="12"/>
    <x v="8"/>
    <n v="1263"/>
    <n v="1"/>
    <n v="350"/>
    <s v="THEFT, PERSON"/>
    <s v="1822 0344 0346 0390 0910"/>
    <n v="27"/>
    <s v="F"/>
    <s v="H"/>
    <n v="801"/>
    <s v="MTA BUS"/>
    <m/>
    <m/>
    <s v="IC"/>
    <s v="Invest Cont"/>
    <n v="350"/>
    <m/>
    <m/>
    <m/>
    <s v="WESTERN                      AV"/>
    <s v="79TH                         ST"/>
    <n v="33.967300000000002"/>
    <n v="-118.309"/>
    <n v="0"/>
    <x v="12"/>
  </r>
  <r>
    <n v="200610590"/>
    <d v="2020-05-25T00:00:00"/>
    <x v="88"/>
    <n v="108"/>
    <n v="6"/>
    <x v="9"/>
    <n v="677"/>
    <n v="1"/>
    <n v="236"/>
    <s v="INTIMATE PARTNER - AGGRAVATED ASSAULT"/>
    <s v="2000 1414 0400 0416 0401 0913"/>
    <n v="27"/>
    <s v="F"/>
    <s v="W"/>
    <n v="501"/>
    <s v="SINGLE FAMILY DWELLING"/>
    <n v="400"/>
    <s v="STRONG-ARM (HANDS, FIST, FEET OR BODILY FORCE)"/>
    <s v="AO"/>
    <s v="Adult Other"/>
    <n v="236"/>
    <m/>
    <m/>
    <m/>
    <s v="5300    MONROE                       ST"/>
    <m/>
    <n v="34.085799999999999"/>
    <n v="-118.31180000000001"/>
    <n v="0"/>
    <x v="12"/>
  </r>
  <r>
    <n v="200204264"/>
    <d v="2020-01-06T00:00:00"/>
    <x v="281"/>
    <n v="1340"/>
    <n v="2"/>
    <x v="5"/>
    <n v="269"/>
    <n v="2"/>
    <n v="901"/>
    <s v="VIOLATION OF RESTRAINING ORDER"/>
    <s v="2038 1309 1817"/>
    <n v="33"/>
    <s v="F"/>
    <s v="H"/>
    <n v="502"/>
    <s v="MULTI-UNIT DWELLING (APARTMENT, DUPLEX, ETC)"/>
    <m/>
    <m/>
    <s v="AO"/>
    <s v="Adult Other"/>
    <n v="901"/>
    <m/>
    <m/>
    <m/>
    <s v="700 S  BIXEL                        ST"/>
    <m/>
    <n v="34.050899999999999"/>
    <n v="-118.2642"/>
    <n v="0"/>
    <x v="12"/>
  </r>
  <r>
    <n v="200812427"/>
    <d v="2020-07-29T00:00:00"/>
    <x v="190"/>
    <n v="820"/>
    <n v="8"/>
    <x v="12"/>
    <n v="824"/>
    <n v="2"/>
    <n v="740"/>
    <s v="VANDALISM - FELONY ($400 &amp; OVER, ALL CHURCH VANDALISMS)"/>
    <s v="1822 0329 0416"/>
    <n v="33"/>
    <s v="M"/>
    <s v="H"/>
    <n v="101"/>
    <s v="STREET"/>
    <m/>
    <m/>
    <s v="IC"/>
    <s v="Invest Cont"/>
    <n v="740"/>
    <m/>
    <m/>
    <m/>
    <s v="1000    CORSICA                      DR"/>
    <m/>
    <n v="34.046100000000003"/>
    <n v="-118.50700000000001"/>
    <n v="0"/>
    <x v="12"/>
  </r>
  <r>
    <n v="200414414"/>
    <d v="2020-10-29T00:00:00"/>
    <x v="160"/>
    <n v="1246"/>
    <n v="4"/>
    <x v="4"/>
    <n v="423"/>
    <n v="1"/>
    <n v="440"/>
    <s v="THEFT PLAIN - PETTY ($950 &amp; UNDER)"/>
    <n v="344"/>
    <n v="46"/>
    <s v="F"/>
    <s v="H"/>
    <n v="119"/>
    <s v="PORCH, RESIDENTIAL"/>
    <m/>
    <m/>
    <s v="IC"/>
    <s v="Invest Cont"/>
    <n v="440"/>
    <m/>
    <m/>
    <m/>
    <s v="1900    WORKMAN                      ST"/>
    <m/>
    <n v="34.066000000000003"/>
    <n v="-118.2141"/>
    <n v="0"/>
    <x v="12"/>
  </r>
  <r>
    <n v="200212084"/>
    <d v="2020-07-02T00:00:00"/>
    <x v="153"/>
    <n v="1600"/>
    <n v="2"/>
    <x v="5"/>
    <n v="236"/>
    <n v="2"/>
    <n v="740"/>
    <s v="VANDALISM - FELONY ($400 &amp; OVER, ALL CHURCH VANDALISMS)"/>
    <s v="2004 1822 0601 0329"/>
    <n v="0"/>
    <s v="X"/>
    <s v="X"/>
    <n v="502"/>
    <s v="MULTI-UNIT DWELLING (APARTMENT, DUPLEX, ETC)"/>
    <m/>
    <m/>
    <s v="AA"/>
    <s v="Adult Arrest"/>
    <n v="740"/>
    <m/>
    <m/>
    <m/>
    <s v="200 S  WESTLAKE                     AV"/>
    <m/>
    <n v="34.064900000000002"/>
    <n v="-118.2696"/>
    <n v="1"/>
    <x v="12"/>
  </r>
  <r>
    <n v="200804707"/>
    <d v="2020-01-17T00:00:00"/>
    <x v="54"/>
    <n v="2045"/>
    <n v="8"/>
    <x v="12"/>
    <n v="887"/>
    <n v="1"/>
    <n v="320"/>
    <s v="BURGLARY, ATTEMPTED"/>
    <s v="1402 1501 0216 1822 1420 1414"/>
    <n v="43"/>
    <s v="M"/>
    <s v="W"/>
    <n v="501"/>
    <s v="SINGLE FAMILY DWELLING"/>
    <m/>
    <m/>
    <s v="IC"/>
    <s v="Invest Cont"/>
    <n v="320"/>
    <n v="998"/>
    <m/>
    <m/>
    <s v="2500    BEVERWIL                     DR"/>
    <m/>
    <n v="34.0411"/>
    <n v="-118.39879999999999"/>
    <n v="0"/>
    <x v="12"/>
  </r>
  <r>
    <n v="200810691"/>
    <d v="2020-06-15T00:00:00"/>
    <x v="85"/>
    <n v="1940"/>
    <n v="8"/>
    <x v="12"/>
    <n v="832"/>
    <n v="2"/>
    <n v="740"/>
    <s v="VANDALISM - FELONY ($400 &amp; OVER, ALL CHURCH VANDALISMS)"/>
    <s v="1822 0329 1609"/>
    <n v="62"/>
    <s v="M"/>
    <s v="W"/>
    <n v="501"/>
    <s v="SINGLE FAMILY DWELLING"/>
    <n v="306"/>
    <s v="ROCK/THROWN OBJECT"/>
    <s v="IC"/>
    <s v="Invest Cont"/>
    <n v="740"/>
    <m/>
    <m/>
    <m/>
    <s v="900 S  BARRINGTON                   AV"/>
    <m/>
    <n v="34.0533"/>
    <n v="-118.4652"/>
    <n v="0"/>
    <x v="12"/>
  </r>
  <r>
    <n v="200207562"/>
    <d v="2020-03-10T00:00:00"/>
    <x v="3"/>
    <n v="2240"/>
    <n v="2"/>
    <x v="5"/>
    <n v="201"/>
    <n v="1"/>
    <n v="761"/>
    <s v="BRANDISH WEAPON"/>
    <s v="0334 1822 0416 1300 0446 0906 0371 0202"/>
    <n v="29"/>
    <s v="M"/>
    <s v="H"/>
    <n v="101"/>
    <s v="STREET"/>
    <n v="200"/>
    <s v="KNIFE WITH BLADE 6INCHES OR LESS"/>
    <s v="IC"/>
    <s v="Invest Cont"/>
    <n v="761"/>
    <m/>
    <m/>
    <m/>
    <s v="4700    SANTA MONICA                 BL"/>
    <m/>
    <n v="34.090899999999998"/>
    <n v="-118.29170000000001"/>
    <n v="0"/>
    <x v="12"/>
  </r>
  <r>
    <n v="200911627"/>
    <d v="2020-06-26T00:00:00"/>
    <x v="10"/>
    <n v="1840"/>
    <n v="9"/>
    <x v="3"/>
    <n v="937"/>
    <n v="2"/>
    <n v="354"/>
    <s v="THEFT OF IDENTITY"/>
    <s v="0377 1822"/>
    <n v="47"/>
    <s v="F"/>
    <s v="W"/>
    <n v="710"/>
    <s v="OTHER PREMISE"/>
    <m/>
    <m/>
    <s v="IC"/>
    <s v="Invest Cont"/>
    <n v="354"/>
    <m/>
    <m/>
    <m/>
    <s v="13800    VICTORY                      BL"/>
    <m/>
    <n v="34.186700000000002"/>
    <n v="-118.434"/>
    <n v="0"/>
    <x v="12"/>
  </r>
  <r>
    <n v="201306574"/>
    <d v="2020-02-15T00:00:00"/>
    <x v="253"/>
    <n v="1330"/>
    <n v="13"/>
    <x v="6"/>
    <n v="1303"/>
    <n v="1"/>
    <n v="341"/>
    <s v="THEFT-GRAND ($950.01 &amp; OVER)EXCPT,GUNS,FOWL,LIVESTK,PROD"/>
    <n v="344"/>
    <n v="51"/>
    <s v="M"/>
    <s v="B"/>
    <n v="203"/>
    <s v="OTHER BUSINESS"/>
    <m/>
    <m/>
    <s v="IC"/>
    <s v="Invest Cont"/>
    <n v="341"/>
    <m/>
    <m/>
    <m/>
    <s v="900 E  12TH                         ST"/>
    <m/>
    <n v="34.0321"/>
    <n v="-118.2499"/>
    <n v="0"/>
    <x v="12"/>
  </r>
  <r>
    <n v="200906674"/>
    <d v="2020-02-28T00:00:00"/>
    <x v="324"/>
    <n v="1630"/>
    <n v="9"/>
    <x v="3"/>
    <n v="905"/>
    <n v="1"/>
    <n v="440"/>
    <s v="THEFT PLAIN - PETTY ($950 &amp; UNDER)"/>
    <n v="344"/>
    <n v="56"/>
    <s v="M"/>
    <s v="W"/>
    <n v="119"/>
    <s v="PORCH, RESIDENTIAL"/>
    <m/>
    <m/>
    <s v="IC"/>
    <s v="Invest Cont"/>
    <n v="440"/>
    <m/>
    <m/>
    <m/>
    <s v="14500    LEADWELL                     ST"/>
    <m/>
    <n v="34.203899999999997"/>
    <n v="-118.45010000000001"/>
    <n v="0"/>
    <x v="12"/>
  </r>
  <r>
    <n v="200313462"/>
    <d v="2020-06-30T00:00:00"/>
    <x v="24"/>
    <n v="800"/>
    <n v="3"/>
    <x v="2"/>
    <n v="362"/>
    <n v="2"/>
    <n v="740"/>
    <s v="VANDALISM - FELONY ($400 &amp; OVER, ALL CHURCH VANDALISMS)"/>
    <s v="0329 1300 1210"/>
    <n v="33"/>
    <s v="F"/>
    <s v="B"/>
    <n v="122"/>
    <s v="VEHICLE, PASSENGER/TRUCK"/>
    <m/>
    <m/>
    <s v="IC"/>
    <s v="Invest Cont"/>
    <n v="740"/>
    <m/>
    <m/>
    <m/>
    <s v="4500    SANTA ROSALIA                DR"/>
    <m/>
    <n v="34.015000000000001"/>
    <n v="-118.3472"/>
    <n v="0"/>
    <x v="12"/>
  </r>
  <r>
    <n v="200912586"/>
    <d v="2020-07-20T00:00:00"/>
    <x v="12"/>
    <n v="1830"/>
    <n v="9"/>
    <x v="3"/>
    <n v="901"/>
    <n v="2"/>
    <n v="813"/>
    <s v="CHILD ANNOYING (17YRS &amp; UNDER)"/>
    <s v="1251 1309 1822"/>
    <n v="17"/>
    <s v="F"/>
    <s v="B"/>
    <n v="101"/>
    <s v="STREET"/>
    <m/>
    <m/>
    <s v="AO"/>
    <s v="Adult Other"/>
    <n v="813"/>
    <m/>
    <m/>
    <m/>
    <s v="COVELLO                      ST"/>
    <s v="ZOMBAR                       AV"/>
    <n v="34.207599999999999"/>
    <n v="-118.46729999999999"/>
    <n v="0"/>
    <x v="12"/>
  </r>
  <r>
    <n v="201014253"/>
    <d v="2020-10-20T00:00:00"/>
    <x v="336"/>
    <n v="2100"/>
    <n v="10"/>
    <x v="11"/>
    <n v="1067"/>
    <n v="1"/>
    <n v="310"/>
    <s v="BURGLARY"/>
    <s v="1822 2004 1420 0202 0209"/>
    <n v="0"/>
    <s v="M"/>
    <s v="W"/>
    <n v="123"/>
    <s v="PARKING UNDERGROUND/BUILDING"/>
    <m/>
    <m/>
    <s v="IC"/>
    <s v="Invest Cont"/>
    <n v="310"/>
    <m/>
    <m/>
    <m/>
    <s v="17500 W  VENTURA                      BL"/>
    <m/>
    <n v="34.165999999999997"/>
    <n v="-118.5095"/>
    <n v="0"/>
    <x v="12"/>
  </r>
  <r>
    <n v="201109224"/>
    <d v="2020-05-10T00:00:00"/>
    <x v="143"/>
    <n v="707"/>
    <n v="11"/>
    <x v="7"/>
    <n v="1181"/>
    <n v="1"/>
    <n v="420"/>
    <s v="THEFT FROM MOTOR VEHICLE - PETTY ($950 &amp; UNDER)"/>
    <s v="0344 1606"/>
    <n v="55"/>
    <s v="M"/>
    <s v="W"/>
    <n v="101"/>
    <s v="STREET"/>
    <m/>
    <m/>
    <s v="IC"/>
    <s v="Invest Cont"/>
    <n v="420"/>
    <m/>
    <m/>
    <m/>
    <s v="1300 N  CORONADO                     ST"/>
    <m/>
    <n v="34.081299999999999"/>
    <n v="-118.2679"/>
    <n v="0"/>
    <x v="12"/>
  </r>
  <r>
    <n v="200308584"/>
    <d v="2020-03-15T00:00:00"/>
    <x v="342"/>
    <n v="700"/>
    <n v="3"/>
    <x v="2"/>
    <n v="373"/>
    <n v="2"/>
    <n v="745"/>
    <s v="VANDALISM - MISDEAMEANOR ($399 OR UNDER)"/>
    <s v="0329 0561"/>
    <n v="58"/>
    <s v="M"/>
    <s v="H"/>
    <n v="501"/>
    <s v="SINGLE FAMILY DWELLING"/>
    <m/>
    <m/>
    <s v="IC"/>
    <s v="Invest Cont"/>
    <n v="745"/>
    <m/>
    <m/>
    <m/>
    <s v="3900    DEGNAN                       BL"/>
    <m/>
    <n v="34.014600000000002"/>
    <n v="-118.3301"/>
    <n v="0"/>
    <x v="12"/>
  </r>
  <r>
    <n v="200118573"/>
    <d v="2020-09-27T00:00:00"/>
    <x v="67"/>
    <n v="1530"/>
    <n v="1"/>
    <x v="1"/>
    <n v="156"/>
    <n v="2"/>
    <n v="624"/>
    <s v="BATTERY - SIMPLE ASSAULT"/>
    <s v="0913 1218 2004 1414 0416"/>
    <n v="40"/>
    <s v="F"/>
    <s v="W"/>
    <n v="502"/>
    <s v="MULTI-UNIT DWELLING (APARTMENT, DUPLEX, ETC)"/>
    <n v="400"/>
    <s v="STRONG-ARM (HANDS, FIST, FEET OR BODILY FORCE)"/>
    <s v="IC"/>
    <s v="Invest Cont"/>
    <n v="624"/>
    <m/>
    <m/>
    <m/>
    <s v="500    WALL                         ST"/>
    <m/>
    <n v="34.043999999999997"/>
    <n v="-118.2467"/>
    <n v="0"/>
    <x v="12"/>
  </r>
  <r>
    <n v="201115573"/>
    <d v="2020-11-09T00:00:00"/>
    <x v="313"/>
    <n v="1800"/>
    <n v="11"/>
    <x v="7"/>
    <n v="1172"/>
    <n v="1"/>
    <n v="510"/>
    <s v="VEHICLE - STOLEN"/>
    <m/>
    <n v="0"/>
    <m/>
    <m/>
    <n v="101"/>
    <s v="STREET"/>
    <m/>
    <m/>
    <s v="IC"/>
    <s v="Invest Cont"/>
    <n v="510"/>
    <m/>
    <m/>
    <m/>
    <s v="2200    BRANDEN                      ST"/>
    <m/>
    <n v="34.087899999999998"/>
    <n v="-118.25960000000001"/>
    <n v="0"/>
    <x v="12"/>
  </r>
  <r>
    <n v="200316454"/>
    <d v="2020-08-29T00:00:00"/>
    <x v="30"/>
    <n v="40"/>
    <n v="3"/>
    <x v="2"/>
    <n v="397"/>
    <n v="2"/>
    <n v="753"/>
    <s v="DISCHARGE FIREARMS/SHOTS FIRED"/>
    <s v="1100 1309 0334 1407 1822"/>
    <n v="19"/>
    <s v="X"/>
    <s v="X"/>
    <n v="101"/>
    <s v="STREET"/>
    <n v="102"/>
    <s v="HAND GUN"/>
    <s v="IC"/>
    <s v="Invest Cont"/>
    <n v="753"/>
    <m/>
    <m/>
    <m/>
    <s v="42ND                         ST"/>
    <s v="KANSAS                       AV"/>
    <n v="34.007300000000001"/>
    <n v="-118.2937"/>
    <n v="0"/>
    <x v="12"/>
  </r>
  <r>
    <n v="200513367"/>
    <d v="2020-08-25T00:00:00"/>
    <x v="273"/>
    <n v="1900"/>
    <n v="5"/>
    <x v="10"/>
    <n v="562"/>
    <n v="1"/>
    <n v="510"/>
    <s v="VEHICLE - STOLEN"/>
    <m/>
    <n v="0"/>
    <m/>
    <m/>
    <n v="101"/>
    <s v="STREET"/>
    <m/>
    <m/>
    <s v="IC"/>
    <s v="Invest Cont"/>
    <n v="510"/>
    <m/>
    <m/>
    <m/>
    <s v="700 S  WALKER                       AV"/>
    <m/>
    <n v="33.737000000000002"/>
    <n v="-118.3034"/>
    <n v="0"/>
    <x v="12"/>
  </r>
  <r>
    <n v="200108514"/>
    <d v="2020-03-05T00:00:00"/>
    <x v="309"/>
    <n v="1300"/>
    <n v="1"/>
    <x v="1"/>
    <n v="162"/>
    <n v="1"/>
    <n v="341"/>
    <s v="THEFT-GRAND ($950.01 &amp; OVER)EXCPT,GUNS,FOWL,LIVESTK,PROD"/>
    <s v="2032 0344 1822"/>
    <n v="46"/>
    <s v="F"/>
    <s v="H"/>
    <n v="702"/>
    <s v="OFFICE BUILDING/OFFICE"/>
    <m/>
    <m/>
    <s v="IC"/>
    <s v="Invest Cont"/>
    <n v="341"/>
    <m/>
    <m/>
    <m/>
    <s v="700 S  FLOWER                       ST"/>
    <m/>
    <n v="34.048699999999997"/>
    <n v="-118.25879999999999"/>
    <n v="0"/>
    <x v="12"/>
  </r>
  <r>
    <n v="200310210"/>
    <d v="2020-04-21T00:00:00"/>
    <x v="191"/>
    <n v="1900"/>
    <n v="3"/>
    <x v="2"/>
    <n v="336"/>
    <n v="1"/>
    <n v="510"/>
    <s v="VEHICLE - STOLEN"/>
    <m/>
    <n v="0"/>
    <m/>
    <m/>
    <n v="101"/>
    <s v="STREET"/>
    <m/>
    <m/>
    <s v="IC"/>
    <s v="Invest Cont"/>
    <n v="510"/>
    <m/>
    <m/>
    <m/>
    <s v="2100 W  30TH                         ST"/>
    <m/>
    <n v="34.0274"/>
    <n v="-118.312"/>
    <n v="0"/>
    <x v="12"/>
  </r>
  <r>
    <n v="201211964"/>
    <d v="2020-05-01T00:00:00"/>
    <x v="44"/>
    <n v="830"/>
    <n v="12"/>
    <x v="8"/>
    <n v="1249"/>
    <n v="1"/>
    <n v="210"/>
    <s v="ROBBERY"/>
    <s v="0342 1309 1822 0334 1240 1402 0916"/>
    <n v="45"/>
    <s v="M"/>
    <s v="H"/>
    <n v="101"/>
    <s v="STREET"/>
    <n v="219"/>
    <s v="SCREWDRIVER"/>
    <s v="AA"/>
    <s v="Adult Arrest"/>
    <n v="210"/>
    <n v="998"/>
    <m/>
    <m/>
    <s v="FLORENCE"/>
    <s v="BONSALLO"/>
    <n v="33.974699999999999"/>
    <n v="-118.286"/>
    <n v="1"/>
    <x v="12"/>
  </r>
  <r>
    <n v="201211690"/>
    <d v="2020-04-20T00:00:00"/>
    <x v="208"/>
    <n v="1725"/>
    <n v="12"/>
    <x v="8"/>
    <n v="1235"/>
    <n v="2"/>
    <n v="745"/>
    <s v="VANDALISM - MISDEAMEANOR ($399 OR UNDER)"/>
    <n v="329"/>
    <n v="30"/>
    <s v="M"/>
    <s v="H"/>
    <n v="502"/>
    <s v="MULTI-UNIT DWELLING (APARTMENT, DUPLEX, ETC)"/>
    <m/>
    <m/>
    <s v="IC"/>
    <s v="Invest Cont"/>
    <n v="745"/>
    <m/>
    <m/>
    <m/>
    <s v="1500 W  60TH                         ST"/>
    <m/>
    <n v="33.985900000000001"/>
    <n v="-118.30240000000001"/>
    <n v="0"/>
    <x v="12"/>
  </r>
  <r>
    <n v="200215519"/>
    <d v="2020-09-28T00:00:00"/>
    <x v="294"/>
    <n v="230"/>
    <n v="2"/>
    <x v="5"/>
    <n v="205"/>
    <n v="1"/>
    <n v="510"/>
    <s v="VEHICLE - STOLEN"/>
    <m/>
    <n v="0"/>
    <m/>
    <m/>
    <n v="101"/>
    <s v="STREET"/>
    <m/>
    <m/>
    <s v="IC"/>
    <s v="Invest Cont"/>
    <n v="510"/>
    <m/>
    <m/>
    <m/>
    <s v="2900    BELLEVUE                     AV"/>
    <m/>
    <n v="34.080399999999997"/>
    <n v="-118.27500000000001"/>
    <n v="0"/>
    <x v="12"/>
  </r>
  <r>
    <n v="200613925"/>
    <d v="2020-08-13T00:00:00"/>
    <x v="217"/>
    <n v="1308"/>
    <n v="6"/>
    <x v="9"/>
    <n v="663"/>
    <n v="2"/>
    <n v="930"/>
    <s v="CRIMINAL THREATS - NO WEAPON DISPLAYED"/>
    <s v="2004 0421 0913"/>
    <n v="51"/>
    <s v="F"/>
    <s v="H"/>
    <n v="203"/>
    <s v="OTHER BUSINESS"/>
    <n v="511"/>
    <s v="VERBAL THREAT"/>
    <s v="IC"/>
    <s v="Invest Cont"/>
    <n v="930"/>
    <m/>
    <m/>
    <m/>
    <s v="6700    LEXINGTON                    AV"/>
    <m/>
    <n v="34.092599999999997"/>
    <n v="-118.3366"/>
    <n v="0"/>
    <x v="12"/>
  </r>
  <r>
    <n v="200914871"/>
    <d v="2020-09-18T00:00:00"/>
    <x v="201"/>
    <n v="1"/>
    <n v="9"/>
    <x v="3"/>
    <n v="969"/>
    <n v="2"/>
    <n v="354"/>
    <s v="THEFT OF IDENTITY"/>
    <n v="377"/>
    <n v="36"/>
    <s v="F"/>
    <s v="W"/>
    <n v="710"/>
    <s v="OTHER PREMISE"/>
    <m/>
    <m/>
    <s v="IC"/>
    <s v="Invest Cont"/>
    <n v="354"/>
    <m/>
    <m/>
    <m/>
    <s v="12900 W  RIVERSIDE                    DR"/>
    <m/>
    <n v="34.157600000000002"/>
    <n v="-118.4144"/>
    <n v="0"/>
    <x v="12"/>
  </r>
  <r>
    <n v="201217622"/>
    <d v="2020-08-02T00:00:00"/>
    <x v="200"/>
    <n v="1500"/>
    <n v="12"/>
    <x v="8"/>
    <n v="1257"/>
    <n v="1"/>
    <n v="510"/>
    <s v="VEHICLE - STOLEN"/>
    <m/>
    <n v="0"/>
    <m/>
    <m/>
    <n v="101"/>
    <s v="STREET"/>
    <m/>
    <m/>
    <s v="IC"/>
    <s v="Invest Cont"/>
    <n v="510"/>
    <m/>
    <m/>
    <m/>
    <s v="800 W  78TH                         ST"/>
    <m/>
    <n v="33.968800000000002"/>
    <n v="-118.2873"/>
    <n v="0"/>
    <x v="12"/>
  </r>
  <r>
    <n v="201104780"/>
    <d v="2020-01-17T00:00:00"/>
    <x v="277"/>
    <n v="1915"/>
    <n v="11"/>
    <x v="7"/>
    <n v="1147"/>
    <n v="2"/>
    <n v="624"/>
    <s v="BATTERY - SIMPLE ASSAULT"/>
    <s v="0400 0416 0913"/>
    <n v="31"/>
    <s v="M"/>
    <s v="H"/>
    <n v="101"/>
    <s v="STREET"/>
    <n v="500"/>
    <s v="UNKNOWN WEAPON/OTHER WEAPON"/>
    <s v="IC"/>
    <s v="Invest Cont"/>
    <n v="624"/>
    <m/>
    <m/>
    <m/>
    <s v="SAN FERNANDO"/>
    <s v="ARVIA"/>
    <n v="34.095100000000002"/>
    <n v="-118.2311"/>
    <n v="0"/>
    <x v="12"/>
  </r>
  <r>
    <n v="200506744"/>
    <d v="2020-03-04T00:00:00"/>
    <x v="0"/>
    <n v="1500"/>
    <n v="5"/>
    <x v="10"/>
    <n v="504"/>
    <n v="1"/>
    <n v="310"/>
    <s v="BURGLARY"/>
    <s v="0344 1608 1273"/>
    <n v="45"/>
    <s v="M"/>
    <s v="H"/>
    <n v="502"/>
    <s v="MULTI-UNIT DWELLING (APARTMENT, DUPLEX, ETC)"/>
    <m/>
    <m/>
    <s v="IC"/>
    <s v="Invest Cont"/>
    <n v="310"/>
    <m/>
    <m/>
    <m/>
    <s v="20600    DENKER                       AV"/>
    <m/>
    <n v="33.843899999999998"/>
    <n v="-118.304"/>
    <n v="0"/>
    <x v="12"/>
  </r>
  <r>
    <n v="200206865"/>
    <d v="2020-02-26T00:00:00"/>
    <x v="105"/>
    <n v="1"/>
    <n v="2"/>
    <x v="5"/>
    <n v="235"/>
    <n v="1"/>
    <n v="331"/>
    <s v="THEFT FROM MOTOR VEHICLE - GRAND ($950.01 AND OVER)"/>
    <s v="0344 0385"/>
    <n v="56"/>
    <s v="M"/>
    <s v="H"/>
    <n v="101"/>
    <s v="STREET"/>
    <m/>
    <m/>
    <s v="IC"/>
    <s v="Invest Cont"/>
    <n v="331"/>
    <m/>
    <m/>
    <m/>
    <s v="200 S  CARONDELET                   ST"/>
    <m/>
    <n v="34.067399999999999"/>
    <n v="-118.2753"/>
    <n v="0"/>
    <x v="12"/>
  </r>
  <r>
    <n v="200512437"/>
    <d v="2020-07-29T00:00:00"/>
    <x v="190"/>
    <n v="945"/>
    <n v="5"/>
    <x v="10"/>
    <n v="584"/>
    <n v="2"/>
    <n v="901"/>
    <s v="VIOLATION OF RESTRAINING ORDER"/>
    <s v="0913 1814 2000 2038"/>
    <n v="30"/>
    <s v="F"/>
    <s v="W"/>
    <n v="104"/>
    <s v="DRIVEWAY"/>
    <m/>
    <m/>
    <s v="AA"/>
    <s v="Adult Arrest"/>
    <n v="901"/>
    <m/>
    <m/>
    <m/>
    <s v="800 W  26TH                         ST"/>
    <m/>
    <n v="33.720599999999997"/>
    <n v="-118.2946"/>
    <n v="1"/>
    <x v="12"/>
  </r>
  <r>
    <n v="201109461"/>
    <d v="2020-05-18T00:00:00"/>
    <x v="135"/>
    <n v="630"/>
    <n v="11"/>
    <x v="7"/>
    <n v="1116"/>
    <n v="1"/>
    <n v="440"/>
    <s v="THEFT PLAIN - PETTY ($950 &amp; UNDER)"/>
    <n v="344"/>
    <n v="40"/>
    <s v="F"/>
    <s v="W"/>
    <n v="121"/>
    <s v="YARD (RESIDENTIAL/BUSINESS)"/>
    <m/>
    <m/>
    <s v="IC"/>
    <s v="Invest Cont"/>
    <n v="440"/>
    <m/>
    <m/>
    <m/>
    <s v="5100    MIRIAM                       ST"/>
    <m/>
    <n v="34.114899999999999"/>
    <n v="-118.2054"/>
    <n v="0"/>
    <x v="12"/>
  </r>
  <r>
    <n v="201007734"/>
    <d v="2020-04-02T00:00:00"/>
    <x v="173"/>
    <n v="1815"/>
    <n v="10"/>
    <x v="11"/>
    <n v="1021"/>
    <n v="2"/>
    <n v="946"/>
    <s v="OTHER MISCELLANEOUS CRIME"/>
    <n v="1501"/>
    <n v="0"/>
    <s v="M"/>
    <s v="W"/>
    <n v="718"/>
    <s v="MASSAGE PARLOR"/>
    <m/>
    <m/>
    <s v="IC"/>
    <s v="Invest Cont"/>
    <n v="946"/>
    <m/>
    <m/>
    <m/>
    <s v="19600    SHERMAN                      WY"/>
    <m/>
    <n v="34.195399999999999"/>
    <n v="-118.5577"/>
    <n v="0"/>
    <x v="12"/>
  </r>
  <r>
    <n v="200914026"/>
    <d v="2020-08-26T00:00:00"/>
    <x v="273"/>
    <n v="2340"/>
    <n v="9"/>
    <x v="3"/>
    <n v="966"/>
    <n v="1"/>
    <n v="420"/>
    <s v="THEFT FROM MOTOR VEHICLE - PETTY ($950 &amp; UNDER)"/>
    <s v="0344 1822"/>
    <n v="49"/>
    <s v="M"/>
    <s v="W"/>
    <n v="101"/>
    <s v="STREET"/>
    <m/>
    <m/>
    <s v="IC"/>
    <s v="Invest Cont"/>
    <n v="420"/>
    <m/>
    <m/>
    <m/>
    <s v="4700    BUFFALO                      AV"/>
    <m/>
    <n v="34.155999999999999"/>
    <n v="-118.42910000000001"/>
    <n v="0"/>
    <x v="12"/>
  </r>
  <r>
    <n v="201010868"/>
    <d v="2020-07-10T00:00:00"/>
    <x v="246"/>
    <n v="2200"/>
    <n v="10"/>
    <x v="11"/>
    <n v="1045"/>
    <n v="1"/>
    <n v="330"/>
    <s v="BURGLARY FROM VEHICLE"/>
    <s v="0344 1605 1822 0321"/>
    <n v="46"/>
    <s v="M"/>
    <s v="O"/>
    <n v="101"/>
    <s v="STREET"/>
    <m/>
    <m/>
    <s v="IC"/>
    <s v="Invest Cont"/>
    <n v="330"/>
    <m/>
    <m/>
    <m/>
    <s v="5700    CHIMINEAS                    AV"/>
    <m/>
    <n v="34.1753"/>
    <n v="-118.5286"/>
    <n v="0"/>
    <x v="12"/>
  </r>
  <r>
    <n v="200411078"/>
    <d v="2020-07-23T00:00:00"/>
    <x v="286"/>
    <n v="445"/>
    <n v="4"/>
    <x v="4"/>
    <n v="478"/>
    <n v="1"/>
    <n v="510"/>
    <s v="VEHICLE - STOLEN"/>
    <m/>
    <n v="0"/>
    <m/>
    <m/>
    <n v="101"/>
    <s v="STREET"/>
    <m/>
    <m/>
    <s v="IC"/>
    <s v="Invest Cont"/>
    <n v="510"/>
    <m/>
    <m/>
    <m/>
    <s v="900 S  CONCORD                      ST"/>
    <m/>
    <n v="34.026600000000002"/>
    <n v="-118.2042"/>
    <n v="0"/>
    <x v="12"/>
  </r>
  <r>
    <n v="201217503"/>
    <d v="2020-07-30T00:00:00"/>
    <x v="8"/>
    <n v="1445"/>
    <n v="12"/>
    <x v="8"/>
    <n v="1268"/>
    <n v="1"/>
    <n v="230"/>
    <s v="ASSAULT WITH DEADLY WEAPON, AGGRAVATED ASSAULT"/>
    <s v="1236 0447 0416 0913"/>
    <n v="21"/>
    <s v="M"/>
    <s v="I"/>
    <n v="401"/>
    <s v="MINI-MART"/>
    <n v="500"/>
    <s v="UNKNOWN WEAPON/OTHER WEAPON"/>
    <s v="IC"/>
    <s v="Invest Cont"/>
    <n v="230"/>
    <m/>
    <m/>
    <m/>
    <s v="7900 S  BROADWAY"/>
    <m/>
    <n v="33.967300000000002"/>
    <n v="-118.2783"/>
    <n v="0"/>
    <x v="12"/>
  </r>
  <r>
    <n v="200806016"/>
    <d v="2020-02-13T00:00:00"/>
    <x v="320"/>
    <n v="1140"/>
    <n v="8"/>
    <x v="12"/>
    <n v="827"/>
    <n v="1"/>
    <n v="420"/>
    <s v="THEFT FROM MOTOR VEHICLE - PETTY ($950 &amp; UNDER)"/>
    <s v="0344 0385 1822"/>
    <n v="39"/>
    <s v="F"/>
    <s v="H"/>
    <n v="101"/>
    <s v="STREET"/>
    <m/>
    <m/>
    <s v="IC"/>
    <s v="Invest Cont"/>
    <n v="420"/>
    <m/>
    <m/>
    <m/>
    <s v="600 S  BARRINGTON                   AV"/>
    <m/>
    <n v="34.057699999999997"/>
    <n v="-118.46810000000001"/>
    <n v="0"/>
    <x v="12"/>
  </r>
  <r>
    <n v="200910335"/>
    <d v="2020-05-31T00:00:00"/>
    <x v="14"/>
    <n v="1500"/>
    <n v="9"/>
    <x v="3"/>
    <n v="966"/>
    <n v="2"/>
    <n v="740"/>
    <s v="VANDALISM - FELONY ($400 &amp; OVER, ALL CHURCH VANDALISMS)"/>
    <n v="329"/>
    <n v="0"/>
    <s v="X"/>
    <s v="X"/>
    <n v="203"/>
    <s v="OTHER BUSINESS"/>
    <m/>
    <m/>
    <s v="IC"/>
    <s v="Invest Cont"/>
    <n v="740"/>
    <m/>
    <m/>
    <m/>
    <s v="13300 W  RIVERSIDE                    DR"/>
    <m/>
    <n v="34.157600000000002"/>
    <n v="-118.4225"/>
    <n v="0"/>
    <x v="12"/>
  </r>
  <r>
    <n v="200517171"/>
    <d v="2020-11-28T00:00:00"/>
    <x v="289"/>
    <n v="200"/>
    <n v="5"/>
    <x v="10"/>
    <n v="514"/>
    <n v="2"/>
    <n v="626"/>
    <s v="INTIMATE PARTNER - SIMPLE ASSAULT"/>
    <s v="0913 0419 1813 2000 2002 2034"/>
    <n v="42"/>
    <s v="F"/>
    <s v="H"/>
    <n v="502"/>
    <s v="MULTI-UNIT DWELLING (APARTMENT, DUPLEX, ETC)"/>
    <n v="400"/>
    <s v="STRONG-ARM (HANDS, FIST, FEET OR BODILY FORCE)"/>
    <s v="IC"/>
    <s v="Invest Cont"/>
    <n v="626"/>
    <m/>
    <m/>
    <m/>
    <s v="800    HAWAIIAN                     AV"/>
    <m/>
    <n v="33.779200000000003"/>
    <n v="-118.27679999999999"/>
    <n v="0"/>
    <x v="12"/>
  </r>
  <r>
    <n v="200914158"/>
    <d v="2020-08-30T00:00:00"/>
    <x v="103"/>
    <n v="1530"/>
    <n v="9"/>
    <x v="3"/>
    <n v="964"/>
    <n v="1"/>
    <n v="230"/>
    <s v="ASSAULT WITH DEADLY WEAPON, AGGRAVATED ASSAULT"/>
    <s v="0334 1822 1420 1402"/>
    <n v="29"/>
    <s v="F"/>
    <s v="H"/>
    <n v="109"/>
    <s v="PARK/PLAYGROUND"/>
    <n v="204"/>
    <s v="FOLDING KNIFE"/>
    <s v="AA"/>
    <s v="Adult Arrest"/>
    <n v="230"/>
    <n v="998"/>
    <m/>
    <m/>
    <s v="14200    HUSTON                       ST"/>
    <m/>
    <n v="34.159399999999998"/>
    <n v="-118.44329999999999"/>
    <n v="1"/>
    <x v="12"/>
  </r>
  <r>
    <n v="200111653"/>
    <d v="2020-05-13T00:00:00"/>
    <x v="63"/>
    <n v="2110"/>
    <n v="1"/>
    <x v="1"/>
    <n v="174"/>
    <n v="1"/>
    <n v="330"/>
    <s v="BURGLARY FROM VEHICLE"/>
    <s v="1307 1609 0344 1822 0329"/>
    <n v="31"/>
    <s v="F"/>
    <s v="B"/>
    <n v="108"/>
    <s v="PARKING LOT"/>
    <m/>
    <m/>
    <s v="IC"/>
    <s v="Invest Cont"/>
    <n v="330"/>
    <m/>
    <m/>
    <m/>
    <s v="700 S  SPRING                       ST"/>
    <m/>
    <n v="34.044499999999999"/>
    <n v="-118.25230000000001"/>
    <n v="0"/>
    <x v="12"/>
  </r>
  <r>
    <n v="200517861"/>
    <d v="2020-12-16T00:00:00"/>
    <x v="98"/>
    <n v="200"/>
    <n v="5"/>
    <x v="10"/>
    <n v="585"/>
    <n v="1"/>
    <n v="230"/>
    <s v="ASSAULT WITH DEADLY WEAPON, AGGRAVATED ASSAULT"/>
    <s v="0430 1100 1402 1822"/>
    <n v="23"/>
    <s v="M"/>
    <s v="H"/>
    <n v="108"/>
    <s v="PARKING LOT"/>
    <n v="106"/>
    <s v="UNKNOWN FIREARM"/>
    <s v="AA"/>
    <s v="Adult Arrest"/>
    <n v="230"/>
    <n v="998"/>
    <m/>
    <m/>
    <s v="1800 S  PACIFIC                      AV"/>
    <m/>
    <n v="33.724299999999999"/>
    <n v="-118.2963"/>
    <n v="1"/>
    <x v="12"/>
  </r>
  <r>
    <n v="200714496"/>
    <d v="2020-10-03T00:00:00"/>
    <x v="163"/>
    <n v="1900"/>
    <n v="7"/>
    <x v="0"/>
    <n v="763"/>
    <n v="1"/>
    <n v="510"/>
    <s v="VEHICLE - STOLEN"/>
    <m/>
    <n v="0"/>
    <m/>
    <m/>
    <n v="101"/>
    <s v="STREET"/>
    <m/>
    <m/>
    <s v="IC"/>
    <s v="Invest Cont"/>
    <n v="510"/>
    <m/>
    <m/>
    <m/>
    <s v="1500 S  SPAULDING                    AV"/>
    <m/>
    <n v="34.046799999999998"/>
    <n v="-118.36360000000001"/>
    <n v="0"/>
    <x v="12"/>
  </r>
  <r>
    <n v="200413407"/>
    <d v="2020-10-02T00:00:00"/>
    <x v="163"/>
    <n v="1915"/>
    <n v="4"/>
    <x v="4"/>
    <n v="466"/>
    <n v="1"/>
    <n v="330"/>
    <s v="BURGLARY FROM VEHICLE"/>
    <s v="1300 1302 2004 1307"/>
    <n v="39"/>
    <s v="M"/>
    <s v="H"/>
    <n v="101"/>
    <s v="STREET"/>
    <m/>
    <m/>
    <s v="IC"/>
    <s v="Invest Cont"/>
    <n v="330"/>
    <m/>
    <m/>
    <m/>
    <s v="MOTT"/>
    <s v="PENNSYLVANIA"/>
    <n v="34.042900000000003"/>
    <n v="-118.2056"/>
    <n v="0"/>
    <x v="12"/>
  </r>
  <r>
    <n v="201105331"/>
    <d v="2020-01-31T00:00:00"/>
    <x v="94"/>
    <n v="2300"/>
    <n v="11"/>
    <x v="7"/>
    <n v="1132"/>
    <n v="1"/>
    <n v="420"/>
    <s v="THEFT FROM MOTOR VEHICLE - PETTY ($950 &amp; UNDER)"/>
    <s v="1606 0344 1202"/>
    <n v="75"/>
    <s v="M"/>
    <s v="W"/>
    <n v="101"/>
    <s v="STREET"/>
    <m/>
    <m/>
    <s v="IC"/>
    <s v="Invest Cont"/>
    <n v="420"/>
    <m/>
    <m/>
    <m/>
    <s v="3300    LOWRY                        RD"/>
    <m/>
    <n v="34.113399999999999"/>
    <n v="-118.2791"/>
    <n v="0"/>
    <x v="12"/>
  </r>
  <r>
    <n v="201015462"/>
    <d v="2020-11-27T00:00:00"/>
    <x v="29"/>
    <n v="1930"/>
    <n v="10"/>
    <x v="11"/>
    <n v="1006"/>
    <n v="1"/>
    <n v="420"/>
    <s v="THEFT FROM MOTOR VEHICLE - PETTY ($950 &amp; UNDER)"/>
    <m/>
    <n v="0"/>
    <m/>
    <m/>
    <n v="108"/>
    <s v="PARKING LOT"/>
    <m/>
    <m/>
    <s v="IC"/>
    <s v="Invest Cont"/>
    <n v="420"/>
    <m/>
    <m/>
    <m/>
    <s v="WHITE OAK                    AV"/>
    <s v="SATICOY                      ST"/>
    <n v="34.208399999999997"/>
    <n v="-118.51860000000001"/>
    <n v="0"/>
    <x v="12"/>
  </r>
  <r>
    <n v="200611367"/>
    <d v="2020-06-12T00:00:00"/>
    <x v="226"/>
    <n v="2230"/>
    <n v="6"/>
    <x v="9"/>
    <n v="647"/>
    <n v="2"/>
    <n v="624"/>
    <s v="BATTERY - SIMPLE ASSAULT"/>
    <s v="0400 0416 0913 1823"/>
    <n v="35"/>
    <s v="M"/>
    <s v="B"/>
    <n v="101"/>
    <s v="STREET"/>
    <n v="400"/>
    <s v="STRONG-ARM (HANDS, FIST, FEET OR BODILY FORCE)"/>
    <s v="IC"/>
    <s v="Invest Cont"/>
    <n v="624"/>
    <m/>
    <m/>
    <m/>
    <s v="5900 W  HOLLYWOOD                    BL"/>
    <m/>
    <n v="34.101700000000001"/>
    <n v="-118.318"/>
    <n v="0"/>
    <x v="12"/>
  </r>
  <r>
    <n v="200211702"/>
    <d v="2020-06-23T00:00:00"/>
    <x v="150"/>
    <n v="1800"/>
    <n v="2"/>
    <x v="5"/>
    <n v="257"/>
    <n v="1"/>
    <n v="236"/>
    <s v="INTIMATE PARTNER - AGGRAVATED ASSAULT"/>
    <s v="1309 2000 1813 0416 0446 0408 0913"/>
    <n v="46"/>
    <s v="F"/>
    <s v="B"/>
    <n v="502"/>
    <s v="MULTI-UNIT DWELLING (APARTMENT, DUPLEX, ETC)"/>
    <n v="400"/>
    <s v="STRONG-ARM (HANDS, FIST, FEET OR BODILY FORCE)"/>
    <s v="AO"/>
    <s v="Adult Other"/>
    <n v="236"/>
    <m/>
    <m/>
    <m/>
    <s v="600    LUCAS                        AV"/>
    <m/>
    <n v="34.055199999999999"/>
    <n v="-118.2675"/>
    <n v="0"/>
    <x v="12"/>
  </r>
  <r>
    <n v="200511463"/>
    <d v="2020-07-05T00:00:00"/>
    <x v="11"/>
    <n v="2200"/>
    <n v="5"/>
    <x v="10"/>
    <n v="517"/>
    <n v="2"/>
    <n v="740"/>
    <s v="VANDALISM - FELONY ($400 &amp; OVER, ALL CHURCH VANDALISMS)"/>
    <s v="0329 1300"/>
    <n v="30"/>
    <s v="F"/>
    <s v="H"/>
    <n v="122"/>
    <s v="VEHICLE, PASSENGER/TRUCK"/>
    <m/>
    <m/>
    <s v="IC"/>
    <s v="Invest Cont"/>
    <n v="740"/>
    <m/>
    <m/>
    <m/>
    <s v="OPP"/>
    <s v="BROAD"/>
    <n v="33.783000000000001"/>
    <n v="-118.261"/>
    <n v="0"/>
    <x v="12"/>
  </r>
  <r>
    <n v="201114650"/>
    <d v="2020-10-14T00:00:00"/>
    <x v="352"/>
    <n v="2000"/>
    <n v="11"/>
    <x v="7"/>
    <n v="1172"/>
    <n v="2"/>
    <n v="740"/>
    <s v="VANDALISM - FELONY ($400 &amp; OVER, ALL CHURCH VANDALISMS)"/>
    <n v="329"/>
    <n v="52"/>
    <s v="M"/>
    <s v="B"/>
    <n v="101"/>
    <s v="STREET"/>
    <m/>
    <m/>
    <s v="IC"/>
    <s v="Invest Cont"/>
    <n v="740"/>
    <m/>
    <m/>
    <m/>
    <s v="BERKELEY                     AV"/>
    <s v="SILVER LAKE                  BL"/>
    <n v="34.0867"/>
    <n v="-118.2701"/>
    <n v="0"/>
    <x v="12"/>
  </r>
  <r>
    <n v="200617986"/>
    <d v="2020-11-13T00:00:00"/>
    <x v="331"/>
    <n v="1700"/>
    <n v="6"/>
    <x v="9"/>
    <n v="666"/>
    <n v="2"/>
    <n v="437"/>
    <s v="RESISTING ARREST"/>
    <s v="1822 0416 0400 1212"/>
    <n v="0"/>
    <s v="X"/>
    <s v="X"/>
    <n v="102"/>
    <s v="SIDEWALK"/>
    <n v="400"/>
    <s v="STRONG-ARM (HANDS, FIST, FEET OR BODILY FORCE)"/>
    <s v="IC"/>
    <s v="Invest Cont"/>
    <n v="437"/>
    <m/>
    <m/>
    <m/>
    <s v="1400 N  GOWER                        ST"/>
    <m/>
    <n v="34.0944"/>
    <n v="-118.32769999999999"/>
    <n v="0"/>
    <x v="12"/>
  </r>
  <r>
    <n v="200307275"/>
    <d v="2020-02-24T00:00:00"/>
    <x v="304"/>
    <n v="1050"/>
    <n v="3"/>
    <x v="2"/>
    <n v="357"/>
    <n v="2"/>
    <n v="626"/>
    <s v="INTIMATE PARTNER - SIMPLE ASSAULT"/>
    <s v="1309 0340 2000 1813 1814 0419 0432"/>
    <n v="39"/>
    <s v="F"/>
    <s v="B"/>
    <n v="502"/>
    <s v="MULTI-UNIT DWELLING (APARTMENT, DUPLEX, ETC)"/>
    <n v="400"/>
    <s v="STRONG-ARM (HANDS, FIST, FEET OR BODILY FORCE)"/>
    <s v="IC"/>
    <s v="Invest Cont"/>
    <n v="626"/>
    <m/>
    <m/>
    <m/>
    <s v="1200 W  36TH                         ST"/>
    <m/>
    <n v="34.023000000000003"/>
    <n v="-118.2944"/>
    <n v="0"/>
    <x v="12"/>
  </r>
  <r>
    <n v="200704765"/>
    <d v="2020-01-17T00:00:00"/>
    <x v="54"/>
    <n v="600"/>
    <n v="7"/>
    <x v="0"/>
    <n v="734"/>
    <n v="2"/>
    <n v="930"/>
    <s v="CRIMINAL THREATS - NO WEAPON DISPLAYED"/>
    <s v="1402 0421 0553 1261"/>
    <n v="30"/>
    <s v="F"/>
    <s v="H"/>
    <n v="504"/>
    <s v="OTHER RESIDENCE"/>
    <n v="511"/>
    <s v="VERBAL THREAT"/>
    <s v="IC"/>
    <s v="Invest Cont"/>
    <n v="930"/>
    <n v="998"/>
    <m/>
    <m/>
    <s v="3RD"/>
    <s v="MARTEL"/>
    <n v="34.0702"/>
    <n v="-118.3511"/>
    <n v="0"/>
    <x v="12"/>
  </r>
  <r>
    <n v="200215059"/>
    <d v="2020-09-16T00:00:00"/>
    <x v="90"/>
    <n v="250"/>
    <n v="2"/>
    <x v="5"/>
    <n v="236"/>
    <n v="2"/>
    <n v="626"/>
    <s v="INTIMATE PARTNER - SIMPLE ASSAULT"/>
    <s v="2000 0408 0444 1814"/>
    <n v="23"/>
    <s v="F"/>
    <s v="B"/>
    <n v="502"/>
    <s v="MULTI-UNIT DWELLING (APARTMENT, DUPLEX, ETC)"/>
    <n v="400"/>
    <s v="STRONG-ARM (HANDS, FIST, FEET OR BODILY FORCE)"/>
    <s v="IC"/>
    <s v="Invest Cont"/>
    <n v="626"/>
    <m/>
    <m/>
    <m/>
    <s v="100 S  MOUNTAIN VIEW                AV"/>
    <m/>
    <n v="34.064799999999998"/>
    <n v="-118.27079999999999"/>
    <n v="0"/>
    <x v="12"/>
  </r>
  <r>
    <n v="200616339"/>
    <d v="2020-10-06T00:00:00"/>
    <x v="186"/>
    <n v="530"/>
    <n v="6"/>
    <x v="9"/>
    <n v="639"/>
    <n v="1"/>
    <n v="648"/>
    <s v="ARSON"/>
    <s v="1414 1822"/>
    <n v="0"/>
    <s v="X"/>
    <s v="X"/>
    <n v="102"/>
    <s v="SIDEWALK"/>
    <n v="506"/>
    <s v="FIRE"/>
    <s v="IC"/>
    <s v="Invest Cont"/>
    <n v="648"/>
    <n v="998"/>
    <m/>
    <m/>
    <s v="IVAR"/>
    <s v="HOLLYWOOD"/>
    <n v="34.1036"/>
    <n v="-118.3049"/>
    <n v="0"/>
    <x v="12"/>
  </r>
  <r>
    <n v="200312495"/>
    <d v="2020-06-10T00:00:00"/>
    <x v="80"/>
    <n v="1200"/>
    <n v="3"/>
    <x v="2"/>
    <n v="333"/>
    <n v="1"/>
    <n v="310"/>
    <s v="BURGLARY"/>
    <s v="1605 1822 0344 1202"/>
    <n v="66"/>
    <s v="F"/>
    <s v="B"/>
    <n v="502"/>
    <s v="MULTI-UNIT DWELLING (APARTMENT, DUPLEX, ETC)"/>
    <m/>
    <m/>
    <s v="IC"/>
    <s v="Invest Cont"/>
    <n v="310"/>
    <m/>
    <m/>
    <m/>
    <s v="2600    CRENSHAW                     BL"/>
    <m/>
    <n v="34.027799999999999"/>
    <n v="-118.3378"/>
    <n v="0"/>
    <x v="12"/>
  </r>
  <r>
    <n v="200610810"/>
    <d v="2020-05-29T00:00:00"/>
    <x v="299"/>
    <n v="1130"/>
    <n v="6"/>
    <x v="9"/>
    <n v="622"/>
    <n v="2"/>
    <n v="624"/>
    <s v="BATTERY - SIMPLE ASSAULT"/>
    <s v="0400 0444"/>
    <n v="56"/>
    <s v="F"/>
    <s v="W"/>
    <n v="501"/>
    <s v="SINGLE FAMILY DWELLING"/>
    <n v="400"/>
    <s v="STRONG-ARM (HANDS, FIST, FEET OR BODILY FORCE)"/>
    <s v="AO"/>
    <s v="Adult Other"/>
    <n v="624"/>
    <m/>
    <m/>
    <m/>
    <s v="2300    JUPITER                      DR"/>
    <m/>
    <n v="34.110599999999998"/>
    <n v="-118.3646"/>
    <n v="0"/>
    <x v="12"/>
  </r>
  <r>
    <n v="200310873"/>
    <d v="2020-05-03T00:00:00"/>
    <x v="5"/>
    <n v="1900"/>
    <n v="3"/>
    <x v="2"/>
    <n v="319"/>
    <n v="2"/>
    <n v="740"/>
    <s v="VANDALISM - FELONY ($400 &amp; OVER, ALL CHURCH VANDALISMS)"/>
    <s v="1822 1300 0329"/>
    <n v="22"/>
    <s v="F"/>
    <s v="H"/>
    <n v="122"/>
    <s v="VEHICLE, PASSENGER/TRUCK"/>
    <m/>
    <m/>
    <s v="IC"/>
    <s v="Invest Cont"/>
    <n v="740"/>
    <m/>
    <m/>
    <m/>
    <s v="2500 S  FIGUEROA                     ST"/>
    <m/>
    <n v="34.028799999999997"/>
    <n v="-118.2756"/>
    <n v="0"/>
    <x v="12"/>
  </r>
  <r>
    <n v="200905765"/>
    <d v="2020-02-09T00:00:00"/>
    <x v="1"/>
    <n v="2040"/>
    <n v="9"/>
    <x v="3"/>
    <n v="984"/>
    <n v="2"/>
    <n v="624"/>
    <s v="BATTERY - SIMPLE ASSAULT"/>
    <s v="0444 0429 0416"/>
    <n v="20"/>
    <s v="F"/>
    <s v="H"/>
    <n v="210"/>
    <s v="RESTAURANT/FAST FOOD"/>
    <n v="400"/>
    <s v="STRONG-ARM (HANDS, FIST, FEET OR BODILY FORCE)"/>
    <s v="AO"/>
    <s v="Adult Other"/>
    <n v="624"/>
    <m/>
    <m/>
    <m/>
    <s v="14600    VENTURA                      BL"/>
    <m/>
    <n v="34.151299999999999"/>
    <n v="-118.4509"/>
    <n v="0"/>
    <x v="12"/>
  </r>
  <r>
    <n v="200605012"/>
    <d v="2020-01-23T00:00:00"/>
    <x v="204"/>
    <n v="1115"/>
    <n v="6"/>
    <x v="9"/>
    <n v="639"/>
    <n v="1"/>
    <n v="350"/>
    <s v="THEFT, PERSON"/>
    <s v="0344 1202"/>
    <n v="66"/>
    <s v="M"/>
    <s v="A"/>
    <n v="108"/>
    <s v="PARKING LOT"/>
    <m/>
    <m/>
    <s v="IC"/>
    <s v="Invest Cont"/>
    <n v="350"/>
    <m/>
    <m/>
    <m/>
    <s v="5400    HOLLYWOOD                    BL"/>
    <m/>
    <n v="34.1036"/>
    <n v="-118.3049"/>
    <n v="0"/>
    <x v="12"/>
  </r>
  <r>
    <n v="200810638"/>
    <d v="2020-06-14T00:00:00"/>
    <x v="123"/>
    <n v="530"/>
    <n v="8"/>
    <x v="12"/>
    <n v="887"/>
    <n v="2"/>
    <n v="354"/>
    <s v="THEFT OF IDENTITY"/>
    <s v="1822 0100 0929"/>
    <n v="39"/>
    <s v="M"/>
    <s v="W"/>
    <n v="501"/>
    <s v="SINGLE FAMILY DWELLING"/>
    <m/>
    <m/>
    <s v="IC"/>
    <s v="Invest Cont"/>
    <n v="354"/>
    <m/>
    <m/>
    <m/>
    <s v="9300    KRAMERWOOD                   PL"/>
    <m/>
    <n v="34.0351"/>
    <n v="-118.3931"/>
    <n v="0"/>
    <x v="12"/>
  </r>
  <r>
    <n v="200119957"/>
    <d v="2020-10-24T00:00:00"/>
    <x v="294"/>
    <n v="2045"/>
    <n v="1"/>
    <x v="1"/>
    <n v="157"/>
    <n v="1"/>
    <n v="440"/>
    <s v="THEFT PLAIN - PETTY ($950 &amp; UNDER)"/>
    <s v="0344 2032"/>
    <n v="43"/>
    <s v="M"/>
    <s v="B"/>
    <n v="101"/>
    <s v="STREET"/>
    <m/>
    <m/>
    <s v="IC"/>
    <s v="Invest Cont"/>
    <n v="440"/>
    <m/>
    <m/>
    <m/>
    <s v="6TH                          ST"/>
    <s v="SAN PEDRO"/>
    <n v="34.042299999999997"/>
    <n v="-118.2453"/>
    <n v="0"/>
    <x v="12"/>
  </r>
  <r>
    <n v="200717053"/>
    <d v="2020-12-13T00:00:00"/>
    <x v="97"/>
    <n v="330"/>
    <n v="7"/>
    <x v="0"/>
    <n v="765"/>
    <n v="2"/>
    <n v="888"/>
    <s v="TRESPASSING"/>
    <s v="1309 0913"/>
    <n v="36"/>
    <s v="F"/>
    <s v="W"/>
    <n v="501"/>
    <s v="SINGLE FAMILY DWELLING"/>
    <m/>
    <m/>
    <s v="IC"/>
    <s v="Invest Cont"/>
    <n v="888"/>
    <m/>
    <m/>
    <m/>
    <s v="1400 S  ORANGE                       DR"/>
    <m/>
    <n v="34.0473"/>
    <n v="-118.3472"/>
    <n v="0"/>
    <x v="12"/>
  </r>
  <r>
    <n v="200613346"/>
    <d v="2020-08-01T00:00:00"/>
    <x v="200"/>
    <n v="935"/>
    <n v="6"/>
    <x v="9"/>
    <n v="645"/>
    <n v="1"/>
    <n v="230"/>
    <s v="ASSAULT WITH DEADLY WEAPON, AGGRAVATED ASSAULT"/>
    <s v="1822 0400 0356 0431 1266 2004"/>
    <n v="37"/>
    <s v="M"/>
    <s v="H"/>
    <n v="102"/>
    <s v="SIDEWALK"/>
    <n v="512"/>
    <s v="MACE/PEPPER SPRAY"/>
    <s v="IC"/>
    <s v="Invest Cont"/>
    <n v="230"/>
    <m/>
    <m/>
    <m/>
    <s v="7000 W  HOLLYWOOD                    BL"/>
    <m/>
    <n v="34.101500000000001"/>
    <n v="-118.3425"/>
    <n v="0"/>
    <x v="12"/>
  </r>
  <r>
    <n v="200612283"/>
    <d v="2020-07-07T00:00:00"/>
    <x v="37"/>
    <n v="340"/>
    <n v="6"/>
    <x v="9"/>
    <n v="643"/>
    <n v="1"/>
    <n v="440"/>
    <s v="THEFT PLAIN - PETTY ($950 &amp; UNDER)"/>
    <s v="0349 1822"/>
    <n v="0"/>
    <s v="X"/>
    <s v="X"/>
    <n v="502"/>
    <s v="MULTI-UNIT DWELLING (APARTMENT, DUPLEX, ETC)"/>
    <m/>
    <m/>
    <s v="IC"/>
    <s v="Invest Cont"/>
    <n v="440"/>
    <m/>
    <m/>
    <m/>
    <s v="7500 W  HOLLYWOOD                    BL"/>
    <m/>
    <n v="34.101599999999998"/>
    <n v="-118.3531"/>
    <n v="0"/>
    <x v="12"/>
  </r>
  <r>
    <n v="200614017"/>
    <d v="2020-08-16T00:00:00"/>
    <x v="116"/>
    <n v="400"/>
    <n v="6"/>
    <x v="9"/>
    <n v="645"/>
    <n v="2"/>
    <n v="740"/>
    <s v="VANDALISM - FELONY ($400 &amp; OVER, ALL CHURCH VANDALISMS)"/>
    <s v="0601 0329 1307 1609"/>
    <n v="0"/>
    <s v="X"/>
    <s v="X"/>
    <n v="503"/>
    <s v="HOTEL"/>
    <n v="306"/>
    <s v="ROCK/THROWN OBJECT"/>
    <s v="AA"/>
    <s v="Adult Arrest"/>
    <n v="740"/>
    <m/>
    <m/>
    <m/>
    <s v="1700    ORCHID                       AV"/>
    <m/>
    <n v="34.103000000000002"/>
    <n v="-118.3402"/>
    <n v="1"/>
    <x v="12"/>
  </r>
  <r>
    <n v="201206226"/>
    <d v="2020-02-01T00:00:00"/>
    <x v="87"/>
    <n v="1"/>
    <n v="12"/>
    <x v="8"/>
    <n v="1205"/>
    <n v="1"/>
    <n v="236"/>
    <s v="INTIMATE PARTNER - AGGRAVATED ASSAULT"/>
    <s v="2000 1309 1814 0445 0447 0913"/>
    <n v="28"/>
    <s v="F"/>
    <s v="B"/>
    <n v="101"/>
    <s v="STREET"/>
    <n v="212"/>
    <s v="BOTTLE"/>
    <s v="AA"/>
    <s v="Adult Arrest"/>
    <n v="236"/>
    <m/>
    <m/>
    <m/>
    <s v="5100    DENKER                       AV"/>
    <m/>
    <n v="33.996400000000001"/>
    <n v="-118.30459999999999"/>
    <n v="1"/>
    <x v="12"/>
  </r>
  <r>
    <n v="201007809"/>
    <d v="2020-04-06T00:00:00"/>
    <x v="136"/>
    <n v="930"/>
    <n v="10"/>
    <x v="11"/>
    <n v="1078"/>
    <n v="2"/>
    <n v="745"/>
    <s v="VANDALISM - MISDEAMEANOR ($399 OR UNDER)"/>
    <s v="0329 1822"/>
    <n v="41"/>
    <s v="M"/>
    <s v="W"/>
    <n v="121"/>
    <s v="YARD (RESIDENTIAL/BUSINESS)"/>
    <m/>
    <m/>
    <s v="IC"/>
    <s v="Invest Cont"/>
    <n v="745"/>
    <m/>
    <m/>
    <m/>
    <s v="4900    EDGERTON                     AV"/>
    <m/>
    <n v="34.1584"/>
    <n v="-118.48909999999999"/>
    <n v="0"/>
    <x v="12"/>
  </r>
  <r>
    <n v="200115420"/>
    <d v="2020-07-27T00:00:00"/>
    <x v="338"/>
    <n v="1500"/>
    <n v="1"/>
    <x v="1"/>
    <n v="111"/>
    <n v="1"/>
    <n v="310"/>
    <s v="BURGLARY"/>
    <s v="0397 1602 0344 1822 1402"/>
    <n v="0"/>
    <s v="M"/>
    <s v="W"/>
    <n v="118"/>
    <s v="CONSTRUCTION SITE"/>
    <m/>
    <m/>
    <s v="IC"/>
    <s v="Invest Cont"/>
    <n v="310"/>
    <n v="998"/>
    <m/>
    <m/>
    <s v="800 N  BUNKER HILL                  AV"/>
    <m/>
    <n v="34.063699999999997"/>
    <n v="-118.244"/>
    <n v="0"/>
    <x v="12"/>
  </r>
  <r>
    <n v="200516153"/>
    <d v="2020-11-03T00:00:00"/>
    <x v="312"/>
    <n v="850"/>
    <n v="5"/>
    <x v="10"/>
    <n v="564"/>
    <n v="2"/>
    <n v="624"/>
    <s v="BATTERY - SIMPLE ASSAULT"/>
    <s v="0416 0554 0913 0602"/>
    <n v="20"/>
    <s v="F"/>
    <s v="H"/>
    <n v="502"/>
    <s v="MULTI-UNIT DWELLING (APARTMENT, DUPLEX, ETC)"/>
    <n v="400"/>
    <s v="STRONG-ARM (HANDS, FIST, FEET OR BODILY FORCE)"/>
    <s v="AO"/>
    <s v="Adult Other"/>
    <n v="624"/>
    <m/>
    <m/>
    <m/>
    <s v="300 S  CENTRE                       ST"/>
    <m/>
    <n v="33.740699999999997"/>
    <n v="-118.2835"/>
    <n v="0"/>
    <x v="12"/>
  </r>
  <r>
    <n v="200510859"/>
    <d v="2020-06-21T00:00:00"/>
    <x v="334"/>
    <n v="1220"/>
    <n v="5"/>
    <x v="10"/>
    <n v="566"/>
    <n v="2"/>
    <n v="624"/>
    <s v="BATTERY - SIMPLE ASSAULT"/>
    <s v="0400 0913"/>
    <n v="36"/>
    <s v="F"/>
    <s v="B"/>
    <n v="502"/>
    <s v="MULTI-UNIT DWELLING (APARTMENT, DUPLEX, ETC)"/>
    <n v="500"/>
    <s v="UNKNOWN WEAPON/OTHER WEAPON"/>
    <s v="AO"/>
    <s v="Adult Other"/>
    <n v="624"/>
    <m/>
    <m/>
    <m/>
    <s v="900 S  CENTRE                       ST"/>
    <m/>
    <n v="33.735100000000003"/>
    <n v="-118.28360000000001"/>
    <n v="0"/>
    <x v="12"/>
  </r>
  <r>
    <n v="200816132"/>
    <d v="2020-11-06T00:00:00"/>
    <x v="166"/>
    <n v="1315"/>
    <n v="8"/>
    <x v="12"/>
    <n v="817"/>
    <n v="2"/>
    <n v="624"/>
    <s v="BATTERY - SIMPLE ASSAULT"/>
    <s v="1202 1210 0416 1822"/>
    <n v="65"/>
    <s v="M"/>
    <s v="W"/>
    <n v="802"/>
    <s v="MUNICIPAL BUS LINE INCLUDES LADOT/DASH"/>
    <n v="400"/>
    <s v="STRONG-ARM (HANDS, FIST, FEET OR BODILY FORCE)"/>
    <s v="IC"/>
    <s v="Invest Cont"/>
    <n v="624"/>
    <m/>
    <m/>
    <m/>
    <s v="WESTWOOD                     BL"/>
    <s v="WEYBURN                      AV"/>
    <n v="34.062600000000003"/>
    <n v="-118.44540000000001"/>
    <n v="0"/>
    <x v="12"/>
  </r>
  <r>
    <n v="200904797"/>
    <d v="2020-01-19T00:00:00"/>
    <x v="45"/>
    <n v="1620"/>
    <n v="9"/>
    <x v="3"/>
    <n v="964"/>
    <n v="1"/>
    <n v="343"/>
    <s v="SHOPLIFTING-GRAND THEFT ($950.01 &amp; OVER)"/>
    <n v="325"/>
    <n v="0"/>
    <s v="X"/>
    <s v="X"/>
    <n v="710"/>
    <s v="OTHER PREMISE"/>
    <m/>
    <m/>
    <s v="IC"/>
    <s v="Invest Cont"/>
    <n v="343"/>
    <m/>
    <m/>
    <m/>
    <s v="14000    RIVERSIDE                    DR"/>
    <m/>
    <n v="34.157600000000002"/>
    <n v="-118.438"/>
    <n v="0"/>
    <x v="12"/>
  </r>
  <r>
    <n v="201009599"/>
    <d v="2020-06-01T00:00:00"/>
    <x v="65"/>
    <n v="1800"/>
    <n v="10"/>
    <x v="11"/>
    <n v="1001"/>
    <n v="1"/>
    <n v="210"/>
    <s v="ROBBERY"/>
    <s v="0344 1609 0444 0329 1822 0342 0321 0443"/>
    <n v="0"/>
    <s v="M"/>
    <s v="W"/>
    <n v="401"/>
    <s v="MINI-MART"/>
    <n v="500"/>
    <s v="UNKNOWN WEAPON/OTHER WEAPON"/>
    <s v="IC"/>
    <s v="Invest Cont"/>
    <n v="210"/>
    <m/>
    <m/>
    <m/>
    <s v="18900    ROSCOE                       BL"/>
    <m/>
    <n v="34.220599999999997"/>
    <n v="-118.5448"/>
    <n v="0"/>
    <x v="12"/>
  </r>
  <r>
    <n v="200712628"/>
    <d v="2020-08-10T00:00:00"/>
    <x v="235"/>
    <n v="1630"/>
    <n v="7"/>
    <x v="0"/>
    <n v="722"/>
    <n v="1"/>
    <n v="440"/>
    <s v="THEFT PLAIN - PETTY ($950 &amp; UNDER)"/>
    <n v="394"/>
    <n v="33"/>
    <s v="F"/>
    <s v="W"/>
    <n v="116"/>
    <s v="OTHER/OUTSIDE"/>
    <m/>
    <m/>
    <s v="IC"/>
    <s v="Invest Cont"/>
    <n v="440"/>
    <m/>
    <m/>
    <m/>
    <s v="8400    BLACKBURN                    AV"/>
    <m/>
    <n v="34.072099999999999"/>
    <n v="-118.3733"/>
    <n v="0"/>
    <x v="12"/>
  </r>
  <r>
    <n v="200122059"/>
    <d v="2020-12-07T00:00:00"/>
    <x v="53"/>
    <n v="1400"/>
    <n v="1"/>
    <x v="1"/>
    <n v="164"/>
    <n v="1"/>
    <n v="230"/>
    <s v="ASSAULT WITH DEADLY WEAPON, AGGRAVATED ASSAULT"/>
    <s v="0947 1309 0919 1310 1822 0429 0448 1311"/>
    <n v="22"/>
    <s v="M"/>
    <s v="H"/>
    <n v="102"/>
    <s v="SIDEWALK"/>
    <n v="400"/>
    <s v="STRONG-ARM (HANDS, FIST, FEET OR BODILY FORCE)"/>
    <s v="IC"/>
    <s v="Invest Cont"/>
    <n v="230"/>
    <m/>
    <m/>
    <m/>
    <s v="6TH"/>
    <s v="SPRING"/>
    <n v="34.045999999999999"/>
    <n v="-118.251"/>
    <n v="0"/>
    <x v="12"/>
  </r>
  <r>
    <n v="201010007"/>
    <d v="2020-06-15T00:00:00"/>
    <x v="85"/>
    <n v="1000"/>
    <n v="10"/>
    <x v="11"/>
    <n v="1015"/>
    <n v="2"/>
    <n v="740"/>
    <s v="VANDALISM - FELONY ($400 &amp; OVER, ALL CHURCH VANDALISMS)"/>
    <s v="0329 0913 2004"/>
    <n v="0"/>
    <s v="M"/>
    <s v="W"/>
    <n v="708"/>
    <s v="CHURCH/CHAPEL (CHANGED 03-03 FROM CHURCH/TEMPLE)"/>
    <m/>
    <m/>
    <s v="IC"/>
    <s v="Invest Cont"/>
    <n v="740"/>
    <m/>
    <m/>
    <m/>
    <s v="18100    SHERMAN                      WY"/>
    <m/>
    <n v="34.204799999999999"/>
    <n v="-118.5273"/>
    <n v="0"/>
    <x v="12"/>
  </r>
  <r>
    <n v="200515831"/>
    <d v="2020-10-26T00:00:00"/>
    <x v="176"/>
    <n v="2045"/>
    <n v="5"/>
    <x v="10"/>
    <n v="514"/>
    <n v="1"/>
    <n v="210"/>
    <s v="ROBBERY"/>
    <s v="0416 0448 0429 0344"/>
    <n v="31"/>
    <s v="F"/>
    <s v="H"/>
    <n v="501"/>
    <s v="SINGLE FAMILY DWELLING"/>
    <n v="400"/>
    <s v="STRONG-ARM (HANDS, FIST, FEET OR BODILY FORCE)"/>
    <s v="AA"/>
    <s v="Adult Arrest"/>
    <n v="210"/>
    <m/>
    <m/>
    <m/>
    <s v="1000    KING                         AV"/>
    <m/>
    <n v="33.782200000000003"/>
    <n v="-118.2757"/>
    <n v="1"/>
    <x v="12"/>
  </r>
  <r>
    <n v="200414908"/>
    <d v="2020-11-15T00:00:00"/>
    <x v="331"/>
    <n v="1800"/>
    <n v="4"/>
    <x v="4"/>
    <n v="473"/>
    <n v="1"/>
    <n v="330"/>
    <s v="BURGLARY FROM VEHICLE"/>
    <s v="0344 1302 0329"/>
    <n v="58"/>
    <s v="F"/>
    <s v="B"/>
    <n v="101"/>
    <s v="STREET"/>
    <m/>
    <m/>
    <s v="IC"/>
    <s v="Invest Cont"/>
    <n v="330"/>
    <m/>
    <m/>
    <m/>
    <s v="600 S  ST LOUIS                     ST"/>
    <m/>
    <n v="34.037599999999998"/>
    <n v="-118.2166"/>
    <n v="0"/>
    <x v="12"/>
  </r>
  <r>
    <n v="200810358"/>
    <d v="2020-06-08T00:00:00"/>
    <x v="165"/>
    <n v="1200"/>
    <n v="8"/>
    <x v="12"/>
    <n v="832"/>
    <n v="1"/>
    <n v="480"/>
    <s v="BIKE - STOLEN"/>
    <s v="0913 2034 2032 1817 2004 0344 1202 1218"/>
    <n v="59"/>
    <s v="M"/>
    <s v="W"/>
    <n v="102"/>
    <s v="SIDEWALK"/>
    <m/>
    <m/>
    <s v="IC"/>
    <s v="Invest Cont"/>
    <n v="480"/>
    <m/>
    <m/>
    <m/>
    <s v="MAYFIELD                     AV"/>
    <s v="SAN VICENTE                  AV"/>
    <n v="34.0518"/>
    <n v="-118.46339999999999"/>
    <n v="0"/>
    <x v="12"/>
  </r>
  <r>
    <n v="200314796"/>
    <d v="2020-07-25T00:00:00"/>
    <x v="148"/>
    <n v="2100"/>
    <n v="3"/>
    <x v="2"/>
    <n v="328"/>
    <n v="1"/>
    <n v="330"/>
    <s v="BURGLARY FROM VEHICLE"/>
    <s v="1307 1609 0329 0344 1822"/>
    <n v="32"/>
    <s v="M"/>
    <s v="B"/>
    <n v="506"/>
    <s v="ABANDONED BUILDING ABANDONED HOUSE"/>
    <m/>
    <m/>
    <s v="IC"/>
    <s v="Invest Cont"/>
    <n v="330"/>
    <m/>
    <m/>
    <m/>
    <s v="800 W  32ND                         ST"/>
    <m/>
    <n v="34.024799999999999"/>
    <n v="-118.2818"/>
    <n v="0"/>
    <x v="12"/>
  </r>
  <r>
    <n v="201208020"/>
    <d v="2020-02-27T00:00:00"/>
    <x v="61"/>
    <n v="2150"/>
    <n v="12"/>
    <x v="8"/>
    <n v="1248"/>
    <n v="2"/>
    <n v="437"/>
    <s v="RESISTING ARREST"/>
    <s v="1402 0400"/>
    <n v="0"/>
    <s v="X"/>
    <s v="X"/>
    <n v="101"/>
    <s v="STREET"/>
    <n v="400"/>
    <s v="STRONG-ARM (HANDS, FIST, FEET OR BODILY FORCE)"/>
    <s v="IC"/>
    <s v="Invest Cont"/>
    <n v="437"/>
    <n v="998"/>
    <m/>
    <m/>
    <s v="MENLO"/>
    <s v="65TH                         ST"/>
    <n v="33.9801"/>
    <n v="-118.28919999999999"/>
    <n v="0"/>
    <x v="12"/>
  </r>
  <r>
    <n v="200113405"/>
    <d v="2020-06-14T00:00:00"/>
    <x v="123"/>
    <n v="1200"/>
    <n v="1"/>
    <x v="1"/>
    <n v="158"/>
    <n v="2"/>
    <n v="434"/>
    <s v="FALSE IMPRISONMENT"/>
    <s v="0451 1218 1501 0432 1814 0913 0410"/>
    <n v="50"/>
    <s v="F"/>
    <s v="W"/>
    <n v="502"/>
    <s v="MULTI-UNIT DWELLING (APARTMENT, DUPLEX, ETC)"/>
    <n v="400"/>
    <s v="STRONG-ARM (HANDS, FIST, FEET OR BODILY FORCE)"/>
    <s v="AO"/>
    <s v="Adult Other"/>
    <n v="434"/>
    <m/>
    <m/>
    <m/>
    <s v="600 S  CENTRAL                      AV"/>
    <m/>
    <n v="34.0381"/>
    <n v="-118.2401"/>
    <n v="0"/>
    <x v="12"/>
  </r>
  <r>
    <n v="200906038"/>
    <d v="2020-02-14T00:00:00"/>
    <x v="99"/>
    <n v="1900"/>
    <n v="9"/>
    <x v="3"/>
    <n v="909"/>
    <n v="2"/>
    <n v="930"/>
    <s v="CRIMINAL THREATS - NO WEAPON DISPLAYED"/>
    <s v="0906 1501 1822"/>
    <n v="39"/>
    <s v="M"/>
    <s v="H"/>
    <n v="101"/>
    <s v="STREET"/>
    <n v="511"/>
    <s v="VERBAL THREAT"/>
    <s v="IC"/>
    <s v="Invest Cont"/>
    <n v="930"/>
    <m/>
    <m/>
    <m/>
    <s v="13600    WYANDOTTE                    ST"/>
    <m/>
    <n v="34.203000000000003"/>
    <n v="-118.42910000000001"/>
    <n v="0"/>
    <x v="12"/>
  </r>
  <r>
    <n v="201113091"/>
    <d v="2020-08-31T00:00:00"/>
    <x v="103"/>
    <n v="900"/>
    <n v="11"/>
    <x v="7"/>
    <n v="1145"/>
    <n v="1"/>
    <n v="420"/>
    <s v="THEFT FROM MOTOR VEHICLE - PETTY ($950 &amp; UNDER)"/>
    <m/>
    <n v="0"/>
    <m/>
    <m/>
    <n v="101"/>
    <s v="STREET"/>
    <m/>
    <m/>
    <s v="IC"/>
    <s v="Invest Cont"/>
    <n v="420"/>
    <m/>
    <m/>
    <m/>
    <s v="2700    CLEARWATER                   ST"/>
    <m/>
    <n v="34.104999999999997"/>
    <n v="-118.2547"/>
    <n v="0"/>
    <x v="12"/>
  </r>
  <r>
    <n v="200300516"/>
    <d v="2020-01-06T00:00:00"/>
    <x v="281"/>
    <n v="1420"/>
    <n v="3"/>
    <x v="2"/>
    <n v="363"/>
    <n v="1"/>
    <n v="210"/>
    <s v="ROBBERY"/>
    <s v="1414 0906 1251 0342 0449 0334 0355 0371 0408 1822"/>
    <n v="27"/>
    <s v="M"/>
    <s v="B"/>
    <n v="247"/>
    <s v="CAR WASH"/>
    <n v="102"/>
    <s v="HAND GUN"/>
    <s v="JA"/>
    <s v="Juv Arrest"/>
    <n v="210"/>
    <m/>
    <m/>
    <m/>
    <s v="4000 W  MARTIN LUTHER KING JR        BL"/>
    <m/>
    <n v="34.015099999999997"/>
    <n v="-118.34220000000001"/>
    <n v="1"/>
    <x v="12"/>
  </r>
  <r>
    <n v="201211301"/>
    <d v="2020-04-20T00:00:00"/>
    <x v="136"/>
    <n v="1800"/>
    <n v="12"/>
    <x v="8"/>
    <n v="1242"/>
    <n v="2"/>
    <n v="647"/>
    <s v="THROWING OBJECT AT MOVING VEHICLE"/>
    <s v="1310 1309 1822 0447 0342 1312 0340 0329"/>
    <n v="28"/>
    <s v="F"/>
    <s v="B"/>
    <n v="101"/>
    <s v="STREET"/>
    <n v="212"/>
    <s v="BOTTLE"/>
    <s v="IC"/>
    <s v="Invest Cont"/>
    <n v="647"/>
    <m/>
    <m/>
    <m/>
    <s v="SOUTHWEST                    DR"/>
    <s v="VAN NESS                     AV"/>
    <n v="33.982900000000001"/>
    <n v="-118.3177"/>
    <n v="0"/>
    <x v="12"/>
  </r>
  <r>
    <n v="200809088"/>
    <d v="2020-05-04T00:00:00"/>
    <x v="220"/>
    <n v="800"/>
    <n v="8"/>
    <x v="12"/>
    <n v="814"/>
    <n v="2"/>
    <n v="354"/>
    <s v="THEFT OF IDENTITY"/>
    <n v="100"/>
    <n v="29"/>
    <s v="M"/>
    <s v="W"/>
    <n v="501"/>
    <s v="SINGLE FAMILY DWELLING"/>
    <m/>
    <m/>
    <s v="IC"/>
    <s v="Invest Cont"/>
    <n v="354"/>
    <m/>
    <m/>
    <m/>
    <s v="11300    MONTANA                      AV"/>
    <m/>
    <n v="34.066899999999997"/>
    <n v="-118.4619"/>
    <n v="0"/>
    <x v="12"/>
  </r>
  <r>
    <n v="200614293"/>
    <d v="2020-08-22T00:00:00"/>
    <x v="223"/>
    <n v="635"/>
    <n v="6"/>
    <x v="9"/>
    <n v="622"/>
    <n v="1"/>
    <n v="230"/>
    <s v="ASSAULT WITH DEADLY WEAPON, AGGRAVATED ASSAULT"/>
    <s v="0400 0416 0334 1822 2004 1402"/>
    <n v="62"/>
    <s v="F"/>
    <s v="W"/>
    <n v="402"/>
    <s v="MARKET"/>
    <n v="200"/>
    <s v="KNIFE WITH BLADE 6INCHES OR LESS"/>
    <s v="AA"/>
    <s v="Adult Arrest"/>
    <n v="230"/>
    <n v="998"/>
    <m/>
    <m/>
    <s v="KIRKWOOD"/>
    <s v="LAUREL CANYON"/>
    <n v="34.114600000000003"/>
    <n v="-118.36069999999999"/>
    <n v="1"/>
    <x v="12"/>
  </r>
  <r>
    <n v="200807486"/>
    <d v="2020-03-18T00:00:00"/>
    <x v="124"/>
    <n v="1600"/>
    <n v="8"/>
    <x v="12"/>
    <n v="832"/>
    <n v="1"/>
    <n v="330"/>
    <s v="BURGLARY FROM VEHICLE"/>
    <s v="0344 0321 1822"/>
    <n v="35"/>
    <s v="F"/>
    <s v="O"/>
    <n v="501"/>
    <s v="SINGLE FAMILY DWELLING"/>
    <m/>
    <m/>
    <s v="IC"/>
    <s v="Invest Cont"/>
    <n v="330"/>
    <m/>
    <m/>
    <m/>
    <s v="11700    DARLINGTON                   AV"/>
    <m/>
    <n v="34.052500000000002"/>
    <n v="-118.46429999999999"/>
    <n v="0"/>
    <x v="12"/>
  </r>
  <r>
    <n v="201218920"/>
    <d v="2020-08-19T00:00:00"/>
    <x v="306"/>
    <n v="1940"/>
    <n v="12"/>
    <x v="8"/>
    <n v="1267"/>
    <n v="1"/>
    <n v="210"/>
    <s v="ROBBERY"/>
    <s v="0344 0449 0432 1822 1251 1259"/>
    <n v="14"/>
    <s v="M"/>
    <s v="H"/>
    <n v="210"/>
    <s v="RESTAURANT/FAST FOOD"/>
    <n v="200"/>
    <s v="KNIFE WITH BLADE 6INCHES OR LESS"/>
    <s v="IC"/>
    <s v="Invest Cont"/>
    <n v="210"/>
    <m/>
    <m/>
    <m/>
    <s v="MANCHESTER                   AV"/>
    <s v="FIGUEROA                     ST"/>
    <n v="33.960099999999997"/>
    <n v="-118.28270000000001"/>
    <n v="0"/>
    <x v="12"/>
  </r>
  <r>
    <n v="200110327"/>
    <d v="2020-04-11T00:00:00"/>
    <x v="296"/>
    <n v="1200"/>
    <n v="1"/>
    <x v="1"/>
    <n v="163"/>
    <n v="2"/>
    <n v="946"/>
    <s v="OTHER MISCELLANEOUS CRIME"/>
    <s v="1701 0562 0416"/>
    <n v="85"/>
    <s v="F"/>
    <s v="O"/>
    <n v="502"/>
    <s v="MULTI-UNIT DWELLING (APARTMENT, DUPLEX, ETC)"/>
    <n v="400"/>
    <s v="STRONG-ARM (HANDS, FIST, FEET OR BODILY FORCE)"/>
    <s v="IC"/>
    <s v="Invest Cont"/>
    <n v="946"/>
    <m/>
    <m/>
    <m/>
    <s v="200 W  7TH                          ST"/>
    <m/>
    <n v="34.044499999999999"/>
    <n v="-118.25230000000001"/>
    <n v="0"/>
    <x v="12"/>
  </r>
  <r>
    <n v="200812380"/>
    <d v="2020-07-27T00:00:00"/>
    <x v="12"/>
    <n v="1600"/>
    <n v="8"/>
    <x v="12"/>
    <n v="829"/>
    <n v="1"/>
    <n v="480"/>
    <s v="BIKE - STOLEN"/>
    <s v="0344 1822"/>
    <n v="21"/>
    <s v="M"/>
    <s v="H"/>
    <n v="502"/>
    <s v="MULTI-UNIT DWELLING (APARTMENT, DUPLEX, ETC)"/>
    <m/>
    <m/>
    <s v="IC"/>
    <s v="Invest Cont"/>
    <n v="480"/>
    <m/>
    <m/>
    <m/>
    <s v="10300    SANTA MONICA                 BL"/>
    <m/>
    <n v="34.058900000000001"/>
    <n v="-118.4221"/>
    <n v="0"/>
    <x v="12"/>
  </r>
  <r>
    <n v="200700664"/>
    <d v="2020-04-14T00:00:00"/>
    <x v="213"/>
    <n v="945"/>
    <n v="7"/>
    <x v="0"/>
    <n v="749"/>
    <n v="2"/>
    <n v="740"/>
    <s v="VANDALISM - FELONY ($400 &amp; OVER, ALL CHURCH VANDALISMS)"/>
    <s v="1402 2004 0329"/>
    <n v="52"/>
    <s v="M"/>
    <s v="A"/>
    <n v="108"/>
    <s v="PARKING LOT"/>
    <n v="400"/>
    <s v="STRONG-ARM (HANDS, FIST, FEET OR BODILY FORCE)"/>
    <s v="AA"/>
    <s v="Adult Arrest"/>
    <n v="740"/>
    <n v="998"/>
    <m/>
    <m/>
    <s v="1000    CRENSHAW                     BL"/>
    <m/>
    <n v="34.058500000000002"/>
    <n v="-118.3262"/>
    <n v="1"/>
    <x v="12"/>
  </r>
  <r>
    <n v="201204766"/>
    <d v="2020-01-08T00:00:00"/>
    <x v="172"/>
    <n v="2100"/>
    <n v="12"/>
    <x v="8"/>
    <n v="1267"/>
    <n v="2"/>
    <n v="624"/>
    <s v="BATTERY - SIMPLE ASSAULT"/>
    <s v="0400 0416 1309 2033"/>
    <n v="34"/>
    <s v="F"/>
    <s v="B"/>
    <n v="101"/>
    <s v="STREET"/>
    <n v="400"/>
    <s v="STRONG-ARM (HANDS, FIST, FEET OR BODILY FORCE)"/>
    <s v="IC"/>
    <s v="Invest Cont"/>
    <n v="624"/>
    <m/>
    <m/>
    <m/>
    <s v="84TH                         ST"/>
    <s v="BROADWAY"/>
    <n v="33.963299999999997"/>
    <n v="-118.2783"/>
    <n v="0"/>
    <x v="12"/>
  </r>
  <r>
    <n v="200113470"/>
    <d v="2020-06-16T00:00:00"/>
    <x v="14"/>
    <n v="1400"/>
    <n v="1"/>
    <x v="1"/>
    <n v="158"/>
    <n v="1"/>
    <n v="310"/>
    <s v="BURGLARY"/>
    <s v="1609 0344 1822 1402"/>
    <n v="0"/>
    <s v="M"/>
    <s v="W"/>
    <n v="203"/>
    <s v="OTHER BUSINESS"/>
    <m/>
    <m/>
    <s v="IC"/>
    <s v="Invest Cont"/>
    <n v="310"/>
    <n v="998"/>
    <m/>
    <m/>
    <s v="800 E  5TH                          ST"/>
    <m/>
    <n v="34.0426"/>
    <n v="-118.24120000000001"/>
    <n v="0"/>
    <x v="12"/>
  </r>
  <r>
    <n v="200315539"/>
    <d v="2020-08-10T00:00:00"/>
    <x v="271"/>
    <n v="1130"/>
    <n v="3"/>
    <x v="2"/>
    <n v="397"/>
    <n v="1"/>
    <n v="761"/>
    <s v="BRANDISH WEAPON"/>
    <s v="1309 0334 0421 0913 0561"/>
    <n v="43"/>
    <s v="F"/>
    <s v="B"/>
    <n v="501"/>
    <s v="SINGLE FAMILY DWELLING"/>
    <n v="207"/>
    <s v="OTHER KNIFE"/>
    <s v="IC"/>
    <s v="Invest Cont"/>
    <n v="761"/>
    <n v="930"/>
    <m/>
    <m/>
    <s v="4300 S  BUDLONG                      AV"/>
    <m/>
    <n v="34.003700000000002"/>
    <n v="-118.2959"/>
    <n v="0"/>
    <x v="12"/>
  </r>
  <r>
    <n v="200410582"/>
    <d v="2020-07-07T00:00:00"/>
    <x v="298"/>
    <n v="1625"/>
    <n v="4"/>
    <x v="4"/>
    <n v="478"/>
    <n v="1"/>
    <n v="440"/>
    <s v="THEFT PLAIN - PETTY ($950 &amp; UNDER)"/>
    <n v="344"/>
    <n v="29"/>
    <s v="F"/>
    <s v="H"/>
    <n v="119"/>
    <s v="PORCH, RESIDENTIAL"/>
    <m/>
    <m/>
    <s v="IC"/>
    <s v="Invest Cont"/>
    <n v="440"/>
    <m/>
    <m/>
    <m/>
    <s v="3400    ATLANTIC                     ST"/>
    <m/>
    <n v="34.024500000000003"/>
    <n v="-118.2024"/>
    <n v="0"/>
    <x v="12"/>
  </r>
  <r>
    <n v="201007415"/>
    <d v="2020-03-20T00:00:00"/>
    <x v="198"/>
    <n v="1635"/>
    <n v="10"/>
    <x v="11"/>
    <n v="1039"/>
    <n v="1"/>
    <n v="230"/>
    <s v="ASSAULT WITH DEADLY WEAPON, AGGRAVATED ASSAULT"/>
    <s v="1300 1822 0302 0371 1805 1816 1270 0906"/>
    <n v="39"/>
    <s v="M"/>
    <s v="H"/>
    <n v="102"/>
    <s v="SIDEWALK"/>
    <n v="101"/>
    <s v="REVOLVER"/>
    <s v="AA"/>
    <s v="Adult Arrest"/>
    <n v="230"/>
    <m/>
    <m/>
    <m/>
    <s v="6700    WOODLEY                      AV"/>
    <m/>
    <n v="34.192100000000003"/>
    <n v="-118.4836"/>
    <n v="1"/>
    <x v="12"/>
  </r>
  <r>
    <n v="201308956"/>
    <d v="2020-04-02T00:00:00"/>
    <x v="332"/>
    <n v="1945"/>
    <n v="13"/>
    <x v="6"/>
    <n v="1309"/>
    <n v="1"/>
    <n v="331"/>
    <s v="THEFT FROM MOTOR VEHICLE - GRAND ($950.01 AND OVER)"/>
    <s v="1300 0344"/>
    <n v="44"/>
    <s v="F"/>
    <s v="W"/>
    <n v="108"/>
    <s v="PARKING LOT"/>
    <m/>
    <m/>
    <s v="IC"/>
    <s v="Invest Cont"/>
    <n v="331"/>
    <m/>
    <m/>
    <m/>
    <s v="DAMON                        ST"/>
    <s v="MATEO                        ST"/>
    <n v="34.028700000000001"/>
    <n v="-118.23220000000001"/>
    <n v="0"/>
    <x v="12"/>
  </r>
  <r>
    <n v="200709546"/>
    <d v="2020-05-23T00:00:00"/>
    <x v="354"/>
    <n v="1700"/>
    <n v="7"/>
    <x v="0"/>
    <n v="773"/>
    <n v="1"/>
    <n v="510"/>
    <s v="VEHICLE - STOLEN"/>
    <m/>
    <n v="0"/>
    <m/>
    <m/>
    <n v="101"/>
    <s v="STREET"/>
    <m/>
    <m/>
    <s v="IC"/>
    <s v="Invest Cont"/>
    <n v="510"/>
    <m/>
    <m/>
    <m/>
    <s v="5300 W  WASHINGTON                   BL"/>
    <m/>
    <n v="34.041699999999999"/>
    <n v="-118.3588"/>
    <n v="0"/>
    <x v="12"/>
  </r>
  <r>
    <n v="201209518"/>
    <d v="2020-03-21T00:00:00"/>
    <x v="35"/>
    <n v="1500"/>
    <n v="12"/>
    <x v="8"/>
    <n v="1245"/>
    <n v="1"/>
    <n v="510"/>
    <s v="VEHICLE - STOLEN"/>
    <m/>
    <n v="0"/>
    <m/>
    <m/>
    <n v="101"/>
    <s v="STREET"/>
    <m/>
    <m/>
    <s v="IC"/>
    <s v="Invest Cont"/>
    <n v="510"/>
    <m/>
    <m/>
    <m/>
    <s v="6500 S  NORMANDIE                    AV"/>
    <m/>
    <n v="33.980600000000003"/>
    <n v="-118.30029999999999"/>
    <n v="0"/>
    <x v="12"/>
  </r>
  <r>
    <n v="200807520"/>
    <d v="2020-03-19T00:00:00"/>
    <x v="13"/>
    <n v="1140"/>
    <n v="8"/>
    <x v="12"/>
    <n v="885"/>
    <n v="2"/>
    <n v="624"/>
    <s v="BATTERY - SIMPLE ASSAULT"/>
    <n v="1501"/>
    <n v="54"/>
    <s v="M"/>
    <s v="W"/>
    <n v="501"/>
    <s v="SINGLE FAMILY DWELLING"/>
    <n v="500"/>
    <s v="UNKNOWN WEAPON/OTHER WEAPON"/>
    <s v="AO"/>
    <s v="Adult Other"/>
    <n v="624"/>
    <m/>
    <m/>
    <m/>
    <s v="10300    NORTHVALE                    RD"/>
    <m/>
    <n v="34.033099999999997"/>
    <n v="-118.411"/>
    <n v="0"/>
    <x v="12"/>
  </r>
  <r>
    <n v="201116969"/>
    <d v="2020-12-25T00:00:00"/>
    <x v="340"/>
    <n v="630"/>
    <n v="11"/>
    <x v="7"/>
    <n v="1158"/>
    <n v="1"/>
    <n v="310"/>
    <s v="BURGLARY"/>
    <s v="1210 0344 1606"/>
    <n v="30"/>
    <s v="F"/>
    <s v="O"/>
    <n v="501"/>
    <s v="SINGLE FAMILY DWELLING"/>
    <n v="500"/>
    <s v="UNKNOWN WEAPON/OTHER WEAPON"/>
    <s v="IC"/>
    <s v="Invest Cont"/>
    <n v="310"/>
    <m/>
    <m/>
    <m/>
    <s v="400    COLINA"/>
    <m/>
    <n v="34.097900000000003"/>
    <n v="-118.21299999999999"/>
    <n v="0"/>
    <x v="12"/>
  </r>
  <r>
    <n v="200617744"/>
    <d v="2020-11-08T00:00:00"/>
    <x v="68"/>
    <n v="225"/>
    <n v="6"/>
    <x v="9"/>
    <n v="663"/>
    <n v="2"/>
    <n v="930"/>
    <s v="CRIMINAL THREATS - NO WEAPON DISPLAYED"/>
    <s v="0421 1822 1501 1300"/>
    <n v="31"/>
    <s v="M"/>
    <s v="H"/>
    <n v="211"/>
    <s v="PAWN SHOP"/>
    <n v="511"/>
    <s v="VERBAL THREAT"/>
    <s v="IC"/>
    <s v="Invest Cont"/>
    <n v="930"/>
    <m/>
    <m/>
    <m/>
    <s v="6700    SANTA MONICA                 BL"/>
    <m/>
    <n v="34.090699999999998"/>
    <n v="-118.3368"/>
    <n v="0"/>
    <x v="12"/>
  </r>
  <r>
    <n v="200314890"/>
    <d v="2020-07-29T00:00:00"/>
    <x v="190"/>
    <n v="110"/>
    <n v="3"/>
    <x v="2"/>
    <n v="319"/>
    <n v="2"/>
    <n v="624"/>
    <s v="BATTERY - SIMPLE ASSAULT"/>
    <s v="1822 0416 0447"/>
    <n v="28"/>
    <s v="M"/>
    <s v="O"/>
    <n v="108"/>
    <s v="PARKING LOT"/>
    <n v="500"/>
    <s v="UNKNOWN WEAPON/OTHER WEAPON"/>
    <s v="IC"/>
    <s v="Invest Cont"/>
    <n v="624"/>
    <m/>
    <m/>
    <m/>
    <s v="2500 S  FIGUEROA                     ST"/>
    <m/>
    <n v="34.0289"/>
    <n v="-118.2756"/>
    <n v="0"/>
    <x v="12"/>
  </r>
  <r>
    <n v="200210364"/>
    <d v="2020-05-19T00:00:00"/>
    <x v="329"/>
    <n v="30"/>
    <n v="2"/>
    <x v="5"/>
    <n v="261"/>
    <n v="1"/>
    <n v="330"/>
    <s v="BURGLARY FROM VEHICLE"/>
    <s v="0344 1307 1609 0329 1300 1202"/>
    <n v="60"/>
    <s v="M"/>
    <s v="H"/>
    <n v="707"/>
    <s v="GARAGE/CARPORT"/>
    <m/>
    <m/>
    <s v="IC"/>
    <s v="Invest Cont"/>
    <n v="330"/>
    <m/>
    <m/>
    <m/>
    <s v="800    GRAND VIEW                   ST"/>
    <m/>
    <n v="34.055900000000001"/>
    <n v="-118.28"/>
    <n v="0"/>
    <x v="12"/>
  </r>
  <r>
    <n v="200707049"/>
    <d v="2020-03-05T00:00:00"/>
    <x v="244"/>
    <n v="1100"/>
    <n v="7"/>
    <x v="0"/>
    <n v="713"/>
    <n v="2"/>
    <n v="745"/>
    <s v="VANDALISM - MISDEAMEANOR ($399 OR UNDER)"/>
    <s v="0329 2004"/>
    <n v="27"/>
    <s v="M"/>
    <s v="H"/>
    <n v="203"/>
    <s v="OTHER BUSINESS"/>
    <m/>
    <m/>
    <s v="IC"/>
    <s v="Invest Cont"/>
    <n v="745"/>
    <m/>
    <m/>
    <m/>
    <s v="7800    BEVERLY                      BL"/>
    <m/>
    <n v="34.078200000000002"/>
    <n v="-118.3573"/>
    <n v="0"/>
    <x v="12"/>
  </r>
  <r>
    <n v="200711350"/>
    <d v="2020-07-06T00:00:00"/>
    <x v="298"/>
    <n v="850"/>
    <n v="7"/>
    <x v="0"/>
    <n v="783"/>
    <n v="2"/>
    <n v="354"/>
    <s v="THEFT OF IDENTITY"/>
    <n v="917"/>
    <n v="28"/>
    <s v="F"/>
    <s v="H"/>
    <n v="501"/>
    <s v="SINGLE FAMILY DWELLING"/>
    <m/>
    <m/>
    <s v="IC"/>
    <s v="Invest Cont"/>
    <n v="354"/>
    <m/>
    <m/>
    <m/>
    <s v="2300 S  RIDGELEY                     DR"/>
    <m/>
    <n v="34.037599999999998"/>
    <n v="-118.35980000000001"/>
    <n v="0"/>
    <x v="12"/>
  </r>
  <r>
    <n v="200209588"/>
    <d v="2020-04-30T00:00:00"/>
    <x v="232"/>
    <n v="35"/>
    <n v="2"/>
    <x v="5"/>
    <n v="245"/>
    <n v="2"/>
    <n v="888"/>
    <s v="TRESPASSING"/>
    <s v="1822 0313"/>
    <n v="0"/>
    <s v="X"/>
    <s v="X"/>
    <n v="719"/>
    <s v="MEDICAL/DENTAL OFFICES"/>
    <m/>
    <m/>
    <s v="IC"/>
    <s v="Invest Cont"/>
    <n v="888"/>
    <m/>
    <m/>
    <m/>
    <s v="2200 W  3RD                          ST"/>
    <m/>
    <n v="34.063299999999998"/>
    <n v="-118.27379999999999"/>
    <n v="0"/>
    <x v="12"/>
  </r>
  <r>
    <n v="200708534"/>
    <d v="2020-04-23T00:00:00"/>
    <x v="140"/>
    <n v="2000"/>
    <n v="7"/>
    <x v="0"/>
    <n v="784"/>
    <n v="1"/>
    <n v="510"/>
    <s v="VEHICLE - STOLEN"/>
    <m/>
    <n v="0"/>
    <m/>
    <m/>
    <n v="101"/>
    <s v="STREET"/>
    <m/>
    <m/>
    <s v="IC"/>
    <s v="Invest Cont"/>
    <n v="510"/>
    <m/>
    <m/>
    <m/>
    <s v="2300 S  REDONDO                      BL"/>
    <m/>
    <n v="34.0366"/>
    <n v="-118.35469999999999"/>
    <n v="0"/>
    <x v="12"/>
  </r>
  <r>
    <n v="200215659"/>
    <d v="2020-09-22T00:00:00"/>
    <x v="346"/>
    <n v="1630"/>
    <n v="2"/>
    <x v="5"/>
    <n v="249"/>
    <n v="1"/>
    <n v="210"/>
    <s v="ROBBERY"/>
    <s v="1822 0344"/>
    <n v="48"/>
    <s v="M"/>
    <s v="H"/>
    <n v="102"/>
    <s v="SIDEWALK"/>
    <n v="400"/>
    <s v="STRONG-ARM (HANDS, FIST, FEET OR BODILY FORCE)"/>
    <s v="IC"/>
    <s v="Invest Cont"/>
    <n v="210"/>
    <m/>
    <m/>
    <m/>
    <s v="300 S  BEAUDRY                      AV"/>
    <m/>
    <n v="34.056199999999997"/>
    <n v="-118.25700000000001"/>
    <n v="0"/>
    <x v="12"/>
  </r>
  <r>
    <n v="201010262"/>
    <d v="2020-06-22T00:00:00"/>
    <x v="334"/>
    <n v="2200"/>
    <n v="10"/>
    <x v="11"/>
    <n v="1045"/>
    <n v="1"/>
    <n v="510"/>
    <s v="VEHICLE - STOLEN"/>
    <m/>
    <n v="0"/>
    <m/>
    <m/>
    <n v="101"/>
    <s v="STREET"/>
    <m/>
    <m/>
    <s v="IC"/>
    <s v="Invest Cont"/>
    <n v="510"/>
    <m/>
    <m/>
    <m/>
    <s v="5600    LINDLEY                      AV"/>
    <m/>
    <n v="34.1723"/>
    <n v="-118.5273"/>
    <n v="0"/>
    <x v="12"/>
  </r>
  <r>
    <n v="200316197"/>
    <d v="2020-08-21T00:00:00"/>
    <x v="183"/>
    <n v="2200"/>
    <n v="3"/>
    <x v="2"/>
    <n v="379"/>
    <n v="2"/>
    <n v="624"/>
    <s v="BATTERY - SIMPLE ASSAULT"/>
    <s v="0416 0305 0319 0446 0361 0913"/>
    <n v="44"/>
    <s v="F"/>
    <s v="B"/>
    <n v="501"/>
    <s v="SINGLE FAMILY DWELLING"/>
    <n v="400"/>
    <s v="STRONG-ARM (HANDS, FIST, FEET OR BODILY FORCE)"/>
    <s v="IC"/>
    <s v="Invest Cont"/>
    <n v="624"/>
    <m/>
    <m/>
    <m/>
    <s v="1000 W  39TH                         PL"/>
    <m/>
    <n v="34.014200000000002"/>
    <n v="-118.2921"/>
    <n v="0"/>
    <x v="12"/>
  </r>
  <r>
    <n v="200313476"/>
    <d v="2020-06-30T00:00:00"/>
    <x v="234"/>
    <n v="346"/>
    <n v="3"/>
    <x v="2"/>
    <n v="328"/>
    <n v="1"/>
    <n v="520"/>
    <s v="VEHICLE - ATTEMPT STOLEN"/>
    <s v="1309 1218 1822"/>
    <n v="22"/>
    <s v="M"/>
    <s v="W"/>
    <n v="707"/>
    <s v="GARAGE/CARPORT"/>
    <m/>
    <m/>
    <s v="IC"/>
    <s v="Invest Cont"/>
    <n v="520"/>
    <m/>
    <m/>
    <m/>
    <s v="700 W  27TH                         ST"/>
    <m/>
    <n v="34.028100000000002"/>
    <n v="-118.2788"/>
    <n v="0"/>
    <x v="12"/>
  </r>
  <r>
    <n v="201009186"/>
    <d v="2020-05-20T00:00:00"/>
    <x v="62"/>
    <n v="445"/>
    <n v="10"/>
    <x v="11"/>
    <n v="1041"/>
    <n v="1"/>
    <n v="420"/>
    <s v="THEFT FROM MOTOR VEHICLE - PETTY ($950 &amp; UNDER)"/>
    <s v="1822 0344 0321 1420 0209 1300"/>
    <n v="25"/>
    <s v="F"/>
    <s v="B"/>
    <n v="101"/>
    <s v="STREET"/>
    <m/>
    <m/>
    <s v="IC"/>
    <s v="Invest Cont"/>
    <n v="420"/>
    <m/>
    <m/>
    <m/>
    <s v="6000    MELVIN                       AV"/>
    <m/>
    <n v="34.179299999999998"/>
    <n v="-118.56"/>
    <n v="0"/>
    <x v="12"/>
  </r>
  <r>
    <n v="200808659"/>
    <d v="2020-04-24T00:00:00"/>
    <x v="274"/>
    <n v="550"/>
    <n v="8"/>
    <x v="12"/>
    <n v="805"/>
    <n v="1"/>
    <n v="310"/>
    <s v="BURGLARY"/>
    <s v="2004 0381 0358 1607 1822"/>
    <n v="30"/>
    <s v="M"/>
    <s v="W"/>
    <n v="502"/>
    <s v="MULTI-UNIT DWELLING (APARTMENT, DUPLEX, ETC)"/>
    <m/>
    <m/>
    <s v="AA"/>
    <s v="Adult Arrest"/>
    <n v="310"/>
    <m/>
    <m/>
    <m/>
    <s v="600    ACANTO                       ST"/>
    <m/>
    <n v="34.076000000000001"/>
    <n v="-118.4679"/>
    <n v="1"/>
    <x v="12"/>
  </r>
  <r>
    <n v="201111791"/>
    <d v="2020-07-24T00:00:00"/>
    <x v="264"/>
    <n v="1700"/>
    <n v="11"/>
    <x v="7"/>
    <n v="1102"/>
    <n v="2"/>
    <n v="745"/>
    <s v="VANDALISM - MISDEAMEANOR ($399 OR UNDER)"/>
    <n v="329"/>
    <n v="0"/>
    <s v="X"/>
    <s v="X"/>
    <n v="109"/>
    <s v="PARK/PLAYGROUND"/>
    <m/>
    <m/>
    <s v="IC"/>
    <s v="Invest Cont"/>
    <n v="745"/>
    <m/>
    <m/>
    <m/>
    <s v="4100    CHEVY CHASE                  DR"/>
    <m/>
    <n v="34.133400000000002"/>
    <n v="-118.26819999999999"/>
    <n v="0"/>
    <x v="12"/>
  </r>
  <r>
    <n v="201006111"/>
    <d v="2020-02-18T00:00:00"/>
    <x v="233"/>
    <n v="900"/>
    <n v="10"/>
    <x v="11"/>
    <n v="1097"/>
    <n v="2"/>
    <n v="662"/>
    <s v="BUNCO, GRAND THEFT"/>
    <n v="344"/>
    <n v="67"/>
    <s v="M"/>
    <s v="W"/>
    <n v="501"/>
    <s v="SINGLE FAMILY DWELLING"/>
    <m/>
    <m/>
    <s v="IC"/>
    <s v="Invest Cont"/>
    <n v="662"/>
    <m/>
    <m/>
    <m/>
    <s v="4500    COMBER                       AV"/>
    <m/>
    <n v="34.151600000000002"/>
    <n v="-118.5168"/>
    <n v="0"/>
    <x v="12"/>
  </r>
  <r>
    <n v="200710207"/>
    <d v="2020-06-09T00:00:00"/>
    <x v="314"/>
    <n v="1930"/>
    <n v="7"/>
    <x v="0"/>
    <n v="702"/>
    <n v="1"/>
    <n v="420"/>
    <s v="THEFT FROM MOTOR VEHICLE - PETTY ($950 &amp; UNDER)"/>
    <m/>
    <n v="0"/>
    <m/>
    <m/>
    <n v="104"/>
    <s v="DRIVEWAY"/>
    <m/>
    <m/>
    <s v="IC"/>
    <s v="Invest Cont"/>
    <n v="420"/>
    <m/>
    <m/>
    <m/>
    <s v="800 N  OGDEN                        DR"/>
    <m/>
    <n v="34.0854"/>
    <n v="-118.3595"/>
    <n v="0"/>
    <x v="12"/>
  </r>
  <r>
    <n v="201226606"/>
    <d v="2020-12-17T00:00:00"/>
    <x v="341"/>
    <n v="1200"/>
    <n v="12"/>
    <x v="8"/>
    <n v="1253"/>
    <n v="1"/>
    <n v="510"/>
    <s v="VEHICLE - STOLEN"/>
    <m/>
    <n v="0"/>
    <m/>
    <m/>
    <n v="101"/>
    <s v="STREET"/>
    <m/>
    <m/>
    <s v="IC"/>
    <s v="Invest Cont"/>
    <n v="510"/>
    <m/>
    <m/>
    <m/>
    <s v="7600 S  HOBART                       BL"/>
    <m/>
    <n v="33.969099999999997"/>
    <n v="-118.3079"/>
    <n v="0"/>
    <x v="12"/>
  </r>
  <r>
    <n v="200206279"/>
    <d v="2020-02-15T00:00:00"/>
    <x v="46"/>
    <n v="600"/>
    <n v="2"/>
    <x v="5"/>
    <n v="269"/>
    <n v="1"/>
    <n v="330"/>
    <s v="BURGLARY FROM VEHICLE"/>
    <s v="0344 0329 1609 1307"/>
    <n v="19"/>
    <s v="X"/>
    <s v="X"/>
    <n v="101"/>
    <s v="STREET"/>
    <m/>
    <m/>
    <s v="IC"/>
    <s v="Invest Cont"/>
    <n v="330"/>
    <m/>
    <m/>
    <m/>
    <s v="8TH                          ST"/>
    <s v="COLUMBIA"/>
    <n v="34.050600000000003"/>
    <n v="-118.26990000000001"/>
    <n v="0"/>
    <x v="12"/>
  </r>
  <r>
    <n v="201115866"/>
    <d v="2020-11-18T00:00:00"/>
    <x v="278"/>
    <n v="1850"/>
    <n v="11"/>
    <x v="7"/>
    <n v="1159"/>
    <n v="2"/>
    <n v="624"/>
    <s v="BATTERY - SIMPLE ASSAULT"/>
    <s v="0400 0444"/>
    <n v="51"/>
    <s v="M"/>
    <s v="B"/>
    <n v="109"/>
    <s v="PARK/PLAYGROUND"/>
    <n v="400"/>
    <s v="STRONG-ARM (HANDS, FIST, FEET OR BODILY FORCE)"/>
    <s v="IC"/>
    <s v="Invest Cont"/>
    <n v="624"/>
    <m/>
    <m/>
    <m/>
    <s v="4700 N  FIGUEROA                     ST"/>
    <m/>
    <n v="34.099800000000002"/>
    <n v="-118.2039"/>
    <n v="0"/>
    <x v="12"/>
  </r>
  <r>
    <n v="200204310"/>
    <d v="2020-01-07T00:00:00"/>
    <x v="241"/>
    <n v="1200"/>
    <n v="2"/>
    <x v="5"/>
    <n v="257"/>
    <n v="1"/>
    <n v="440"/>
    <s v="THEFT PLAIN - PETTY ($950 &amp; UNDER)"/>
    <s v="0344 0394"/>
    <n v="44"/>
    <s v="M"/>
    <s v="H"/>
    <n v="502"/>
    <s v="MULTI-UNIT DWELLING (APARTMENT, DUPLEX, ETC)"/>
    <m/>
    <m/>
    <s v="IC"/>
    <s v="Invest Cont"/>
    <n v="440"/>
    <m/>
    <m/>
    <m/>
    <s v="500 S  UNION                        AV"/>
    <m/>
    <n v="34.058599999999998"/>
    <n v="-118.26909999999999"/>
    <n v="0"/>
    <x v="12"/>
  </r>
  <r>
    <n v="200713982"/>
    <d v="2020-09-18T00:00:00"/>
    <x v="59"/>
    <n v="250"/>
    <n v="7"/>
    <x v="0"/>
    <n v="705"/>
    <n v="2"/>
    <n v="740"/>
    <s v="VANDALISM - FELONY ($400 &amp; OVER, ALL CHURCH VANDALISMS)"/>
    <s v="1822 0329"/>
    <n v="30"/>
    <s v="M"/>
    <s v="W"/>
    <n v="702"/>
    <s v="OFFICE BUILDING/OFFICE"/>
    <m/>
    <m/>
    <s v="IC"/>
    <s v="Invest Cont"/>
    <n v="740"/>
    <m/>
    <m/>
    <m/>
    <s v="900 N  LA BREA                      AV"/>
    <m/>
    <n v="34.084600000000002"/>
    <n v="-118.3464"/>
    <n v="0"/>
    <x v="12"/>
  </r>
  <r>
    <n v="201007107"/>
    <d v="2020-03-11T00:00:00"/>
    <x v="191"/>
    <n v="730"/>
    <n v="10"/>
    <x v="11"/>
    <n v="1045"/>
    <n v="2"/>
    <n v="626"/>
    <s v="INTIMATE PARTNER - SIMPLE ASSAULT"/>
    <s v="0329 1813 0913 0400 2000"/>
    <n v="42"/>
    <s v="F"/>
    <s v="O"/>
    <n v="104"/>
    <s v="DRIVEWAY"/>
    <n v="400"/>
    <s v="STRONG-ARM (HANDS, FIST, FEET OR BODILY FORCE)"/>
    <s v="AA"/>
    <s v="Adult Arrest"/>
    <n v="626"/>
    <m/>
    <m/>
    <m/>
    <s v="17700    MARTHA                       ST"/>
    <m/>
    <n v="34.173200000000001"/>
    <n v="-118.5188"/>
    <n v="1"/>
    <x v="12"/>
  </r>
  <r>
    <n v="201209656"/>
    <d v="2020-03-24T00:00:00"/>
    <x v="35"/>
    <n v="900"/>
    <n v="12"/>
    <x v="8"/>
    <n v="1268"/>
    <n v="1"/>
    <n v="510"/>
    <s v="VEHICLE - STOLEN"/>
    <n v="1402"/>
    <n v="0"/>
    <s v="F"/>
    <s v="B"/>
    <n v="101"/>
    <s v="STREET"/>
    <m/>
    <m/>
    <s v="AO"/>
    <s v="Adult Other"/>
    <n v="510"/>
    <n v="998"/>
    <m/>
    <m/>
    <s v="84TH                         PL"/>
    <s v="BROADWAY"/>
    <n v="33.962400000000002"/>
    <n v="-118.2783"/>
    <n v="0"/>
    <x v="12"/>
  </r>
  <r>
    <n v="200606980"/>
    <d v="2020-02-26T00:00:00"/>
    <x v="324"/>
    <n v="100"/>
    <n v="6"/>
    <x v="9"/>
    <n v="636"/>
    <n v="1"/>
    <n v="440"/>
    <s v="THEFT PLAIN - PETTY ($950 &amp; UNDER)"/>
    <n v="344"/>
    <n v="40"/>
    <s v="M"/>
    <s v="H"/>
    <n v="710"/>
    <s v="OTHER PREMISE"/>
    <m/>
    <m/>
    <s v="IC"/>
    <s v="Invest Cont"/>
    <n v="440"/>
    <m/>
    <m/>
    <m/>
    <s v="6600    HOLLYWOOD                    BL"/>
    <m/>
    <n v="34.103400000000001"/>
    <n v="-118.3325"/>
    <n v="0"/>
    <x v="12"/>
  </r>
  <r>
    <n v="201206921"/>
    <d v="2020-02-11T00:00:00"/>
    <x v="99"/>
    <n v="650"/>
    <n v="12"/>
    <x v="8"/>
    <n v="1251"/>
    <n v="2"/>
    <n v="740"/>
    <s v="VANDALISM - FELONY ($400 &amp; OVER, ALL CHURCH VANDALISMS)"/>
    <s v="0913 2000 0329 1813 0202"/>
    <n v="44"/>
    <s v="F"/>
    <s v="H"/>
    <n v="122"/>
    <s v="VEHICLE, PASSENGER/TRUCK"/>
    <m/>
    <m/>
    <s v="IC"/>
    <s v="Invest Cont"/>
    <n v="740"/>
    <m/>
    <m/>
    <m/>
    <s v="7200    BRYNHURST                    AV"/>
    <m/>
    <n v="33.974499999999999"/>
    <n v="-118.3342"/>
    <n v="0"/>
    <x v="12"/>
  </r>
  <r>
    <n v="200907767"/>
    <d v="2020-03-23T00:00:00"/>
    <x v="127"/>
    <n v="1300"/>
    <n v="9"/>
    <x v="3"/>
    <n v="981"/>
    <n v="1"/>
    <n v="510"/>
    <s v="VEHICLE - STOLEN"/>
    <m/>
    <n v="0"/>
    <m/>
    <m/>
    <n v="123"/>
    <s v="PARKING UNDERGROUND/BUILDING"/>
    <m/>
    <m/>
    <s v="AA"/>
    <s v="Adult Arrest"/>
    <n v="510"/>
    <m/>
    <m/>
    <m/>
    <s v="15200    DICKENS                      ST"/>
    <m/>
    <n v="34.152299999999997"/>
    <n v="-118.4641"/>
    <n v="1"/>
    <x v="12"/>
  </r>
  <r>
    <n v="200210031"/>
    <d v="2020-05-10T00:00:00"/>
    <x v="39"/>
    <n v="2245"/>
    <n v="2"/>
    <x v="5"/>
    <n v="211"/>
    <n v="2"/>
    <n v="624"/>
    <s v="BATTERY - SIMPLE ASSAULT"/>
    <s v="0444 0416 0446 0432 0342 1210 0919 0913 0361"/>
    <n v="38"/>
    <s v="M"/>
    <s v="H"/>
    <n v="101"/>
    <s v="STREET"/>
    <n v="400"/>
    <s v="STRONG-ARM (HANDS, FIST, FEET OR BODILY FORCE)"/>
    <s v="IC"/>
    <s v="Invest Cont"/>
    <n v="624"/>
    <m/>
    <m/>
    <m/>
    <s v="600 N  NEW HAMPSHIRE                AV"/>
    <m/>
    <n v="34.081800000000001"/>
    <n v="-118.2929"/>
    <n v="0"/>
    <x v="12"/>
  </r>
  <r>
    <n v="200321341"/>
    <d v="2020-12-06T00:00:00"/>
    <x v="121"/>
    <n v="2305"/>
    <n v="3"/>
    <x v="2"/>
    <n v="361"/>
    <n v="1"/>
    <n v="761"/>
    <s v="BRANDISH WEAPON"/>
    <s v="0334 0329 0443 0913 1259 1300 1309"/>
    <n v="12"/>
    <s v="M"/>
    <s v="H"/>
    <n v="103"/>
    <s v="ALLEY"/>
    <n v="102"/>
    <s v="HAND GUN"/>
    <s v="AA"/>
    <s v="Adult Arrest"/>
    <n v="761"/>
    <m/>
    <m/>
    <m/>
    <s v="4000    STEVELY                      AV"/>
    <m/>
    <n v="34.013100000000001"/>
    <n v="-118.3536"/>
    <n v="1"/>
    <x v="12"/>
  </r>
  <r>
    <n v="200214256"/>
    <d v="2020-08-25T00:00:00"/>
    <x v="319"/>
    <n v="1941"/>
    <n v="2"/>
    <x v="5"/>
    <n v="249"/>
    <n v="2"/>
    <n v="740"/>
    <s v="VANDALISM - FELONY ($400 &amp; OVER, ALL CHURCH VANDALISMS)"/>
    <s v="1822 0601 0329 1309"/>
    <n v="0"/>
    <s v="X"/>
    <s v="X"/>
    <n v="502"/>
    <s v="MULTI-UNIT DWELLING (APARTMENT, DUPLEX, ETC)"/>
    <m/>
    <m/>
    <s v="IC"/>
    <s v="Invest Cont"/>
    <n v="740"/>
    <m/>
    <m/>
    <m/>
    <s v="600    ST PAUL                      AV"/>
    <m/>
    <n v="34.054200000000002"/>
    <n v="-118.2611"/>
    <n v="0"/>
    <x v="12"/>
  </r>
  <r>
    <n v="201305733"/>
    <d v="2020-01-31T00:00:00"/>
    <x v="225"/>
    <n v="900"/>
    <n v="13"/>
    <x v="6"/>
    <n v="1324"/>
    <n v="2"/>
    <n v="624"/>
    <s v="BATTERY - SIMPLE ASSAULT"/>
    <s v="1202 0446"/>
    <n v="60"/>
    <s v="M"/>
    <s v="H"/>
    <n v="402"/>
    <s v="MARKET"/>
    <n v="400"/>
    <s v="STRONG-ARM (HANDS, FIST, FEET OR BODILY FORCE)"/>
    <s v="IC"/>
    <s v="Invest Cont"/>
    <n v="624"/>
    <m/>
    <m/>
    <m/>
    <s v="2000 S  CENTRAL                      AV"/>
    <m/>
    <n v="34.023299999999999"/>
    <n v="-118.2516"/>
    <n v="0"/>
    <x v="12"/>
  </r>
  <r>
    <n v="200505266"/>
    <d v="2020-01-30T00:00:00"/>
    <x v="356"/>
    <n v="303"/>
    <n v="5"/>
    <x v="10"/>
    <n v="513"/>
    <n v="1"/>
    <n v="420"/>
    <s v="THEFT FROM MOTOR VEHICLE - PETTY ($950 &amp; UNDER)"/>
    <s v="2005 0344 0385 1300"/>
    <n v="41"/>
    <s v="F"/>
    <s v="W"/>
    <n v="108"/>
    <s v="PARKING LOT"/>
    <m/>
    <m/>
    <s v="AO"/>
    <s v="Adult Other"/>
    <n v="420"/>
    <m/>
    <m/>
    <m/>
    <s v="1200    PACIFIC COAST                HY"/>
    <m/>
    <n v="33.789900000000003"/>
    <n v="-118.2975"/>
    <n v="0"/>
    <x v="12"/>
  </r>
  <r>
    <n v="200518096"/>
    <d v="2020-12-22T00:00:00"/>
    <x v="192"/>
    <n v="700"/>
    <n v="5"/>
    <x v="10"/>
    <n v="531"/>
    <n v="1"/>
    <n v="510"/>
    <s v="VEHICLE - STOLEN"/>
    <m/>
    <n v="0"/>
    <m/>
    <m/>
    <n v="101"/>
    <s v="STREET"/>
    <m/>
    <m/>
    <s v="IC"/>
    <s v="Invest Cont"/>
    <n v="510"/>
    <m/>
    <m/>
    <m/>
    <s v="25900    BELLE PORTE                  AV"/>
    <m/>
    <n v="33.787599999999998"/>
    <n v="-118.30119999999999"/>
    <n v="0"/>
    <x v="12"/>
  </r>
  <r>
    <n v="200117519"/>
    <d v="2020-09-06T00:00:00"/>
    <x v="256"/>
    <n v="1015"/>
    <n v="1"/>
    <x v="1"/>
    <n v="154"/>
    <n v="2"/>
    <n v="626"/>
    <s v="INTIMATE PARTNER - SIMPLE ASSAULT"/>
    <s v="2000 1813 1814 0913 1239 0416"/>
    <n v="30"/>
    <s v="F"/>
    <s v="B"/>
    <n v="502"/>
    <s v="MULTI-UNIT DWELLING (APARTMENT, DUPLEX, ETC)"/>
    <n v="500"/>
    <s v="UNKNOWN WEAPON/OTHER WEAPON"/>
    <s v="IC"/>
    <s v="Invest Cont"/>
    <n v="626"/>
    <m/>
    <m/>
    <m/>
    <s v="100 W  5TH                          ST"/>
    <m/>
    <n v="34.046700000000001"/>
    <n v="-118.24850000000001"/>
    <n v="0"/>
    <x v="12"/>
  </r>
  <r>
    <n v="200911873"/>
    <d v="2020-07-02T00:00:00"/>
    <x v="24"/>
    <n v="1700"/>
    <n v="9"/>
    <x v="3"/>
    <n v="914"/>
    <n v="1"/>
    <n v="341"/>
    <s v="THEFT-GRAND ($950.01 &amp; OVER)EXCPT,GUNS,FOWL,LIVESTK,PROD"/>
    <n v="344"/>
    <n v="23"/>
    <s v="F"/>
    <s v="W"/>
    <n v="210"/>
    <s v="RESTAURANT/FAST FOOD"/>
    <m/>
    <m/>
    <s v="IC"/>
    <s v="Invest Cont"/>
    <n v="341"/>
    <m/>
    <m/>
    <m/>
    <s v="6800    VAN NUYS                     BL"/>
    <m/>
    <n v="34.197600000000001"/>
    <n v="-118.45740000000001"/>
    <n v="0"/>
    <x v="12"/>
  </r>
  <r>
    <n v="200313894"/>
    <d v="2020-07-09T00:00:00"/>
    <x v="315"/>
    <n v="1115"/>
    <n v="3"/>
    <x v="2"/>
    <n v="398"/>
    <n v="2"/>
    <n v="745"/>
    <s v="VANDALISM - MISDEAMEANOR ($399 OR UNDER)"/>
    <n v="329"/>
    <n v="30"/>
    <s v="F"/>
    <s v="B"/>
    <n v="502"/>
    <s v="MULTI-UNIT DWELLING (APARTMENT, DUPLEX, ETC)"/>
    <m/>
    <m/>
    <s v="IC"/>
    <s v="Invest Cont"/>
    <n v="745"/>
    <m/>
    <m/>
    <m/>
    <s v="600 W  40TH                         PL"/>
    <m/>
    <n v="34.010599999999997"/>
    <n v="-118.2842"/>
    <n v="0"/>
    <x v="12"/>
  </r>
  <r>
    <n v="200606142"/>
    <d v="2020-02-13T00:00:00"/>
    <x v="134"/>
    <n v="1830"/>
    <n v="6"/>
    <x v="9"/>
    <n v="639"/>
    <n v="1"/>
    <n v="510"/>
    <s v="VEHICLE - STOLEN"/>
    <m/>
    <n v="0"/>
    <m/>
    <m/>
    <n v="101"/>
    <s v="STREET"/>
    <m/>
    <m/>
    <s v="IC"/>
    <s v="Invest Cont"/>
    <n v="510"/>
    <m/>
    <m/>
    <m/>
    <s v="5200    FRANKLIN                     AV"/>
    <m/>
    <n v="34.105400000000003"/>
    <n v="-118.3035"/>
    <n v="0"/>
    <x v="12"/>
  </r>
  <r>
    <n v="200407886"/>
    <d v="2020-04-16T00:00:00"/>
    <x v="157"/>
    <n v="1405"/>
    <n v="4"/>
    <x v="4"/>
    <n v="459"/>
    <n v="2"/>
    <n v="940"/>
    <s v="EXTORTION"/>
    <n v="1915"/>
    <n v="24"/>
    <s v="F"/>
    <s v="H"/>
    <n v="501"/>
    <s v="SINGLE FAMILY DWELLING"/>
    <m/>
    <m/>
    <s v="IC"/>
    <s v="Invest Cont"/>
    <n v="940"/>
    <m/>
    <m/>
    <m/>
    <s v="400 N  CONCORD                      ST"/>
    <m/>
    <n v="34.040999999999997"/>
    <n v="-118.1947"/>
    <n v="0"/>
    <x v="12"/>
  </r>
  <r>
    <n v="201010115"/>
    <d v="2020-06-17T00:00:00"/>
    <x v="318"/>
    <n v="1350"/>
    <n v="10"/>
    <x v="11"/>
    <n v="1044"/>
    <n v="1"/>
    <n v="230"/>
    <s v="ASSAULT WITH DEADLY WEAPON, AGGRAVATED ASSAULT"/>
    <s v="0906 0444 1822 0334 0387 1414"/>
    <n v="27"/>
    <s v="M"/>
    <s v="W"/>
    <n v="502"/>
    <s v="MULTI-UNIT DWELLING (APARTMENT, DUPLEX, ETC)"/>
    <n v="200"/>
    <s v="KNIFE WITH BLADE 6INCHES OR LESS"/>
    <s v="IC"/>
    <s v="Invest Cont"/>
    <n v="230"/>
    <m/>
    <m/>
    <m/>
    <s v="18400    COLLINS                      ST"/>
    <m/>
    <n v="34.174900000000001"/>
    <n v="-118.53440000000001"/>
    <n v="0"/>
    <x v="12"/>
  </r>
  <r>
    <n v="200905398"/>
    <d v="2020-02-01T00:00:00"/>
    <x v="87"/>
    <n v="1130"/>
    <n v="9"/>
    <x v="3"/>
    <n v="941"/>
    <n v="1"/>
    <n v="442"/>
    <s v="SHOPLIFTING - PETTY THEFT ($950 &amp; UNDER)"/>
    <s v="0325 2024"/>
    <n v="0"/>
    <s v="X"/>
    <s v="X"/>
    <n v="404"/>
    <s v="DEPARTMENT STORE"/>
    <m/>
    <m/>
    <s v="AO"/>
    <s v="Adult Other"/>
    <n v="442"/>
    <m/>
    <m/>
    <m/>
    <s v="5700 N  SEPULVEDA                    BL"/>
    <m/>
    <n v="34.173999999999999"/>
    <n v="-118.4661"/>
    <n v="0"/>
    <x v="12"/>
  </r>
  <r>
    <n v="200918839"/>
    <d v="2020-12-26T00:00:00"/>
    <x v="340"/>
    <n v="1200"/>
    <n v="9"/>
    <x v="3"/>
    <n v="964"/>
    <n v="1"/>
    <n v="510"/>
    <s v="VEHICLE - STOLEN"/>
    <m/>
    <n v="0"/>
    <m/>
    <m/>
    <n v="101"/>
    <s v="STREET"/>
    <m/>
    <m/>
    <s v="IC"/>
    <s v="Invest Cont"/>
    <n v="510"/>
    <m/>
    <m/>
    <m/>
    <s v="MAGNOLIA"/>
    <s v="WOODMAN"/>
    <n v="34.164900000000003"/>
    <n v="-118.4312"/>
    <n v="0"/>
    <x v="12"/>
  </r>
  <r>
    <n v="200905698"/>
    <d v="2020-02-07T00:00:00"/>
    <x v="15"/>
    <n v="1435"/>
    <n v="9"/>
    <x v="3"/>
    <n v="976"/>
    <n v="2"/>
    <n v="930"/>
    <s v="CRIMINAL THREATS - NO WEAPON DISPLAYED"/>
    <s v="0421 1309"/>
    <n v="51"/>
    <s v="M"/>
    <s v="O"/>
    <n v="108"/>
    <s v="PARKING LOT"/>
    <n v="511"/>
    <s v="VERBAL THREAT"/>
    <s v="AA"/>
    <s v="Adult Arrest"/>
    <n v="930"/>
    <m/>
    <m/>
    <m/>
    <s v="13300    MOORPARK                     ST"/>
    <m/>
    <n v="34.150399999999998"/>
    <n v="-118.4225"/>
    <n v="1"/>
    <x v="12"/>
  </r>
  <r>
    <n v="200716336"/>
    <d v="2020-11-24T00:00:00"/>
    <x v="164"/>
    <n v="1545"/>
    <n v="7"/>
    <x v="0"/>
    <n v="702"/>
    <n v="1"/>
    <n v="230"/>
    <s v="ASSAULT WITH DEADLY WEAPON, AGGRAVATED ASSAULT"/>
    <s v="2031 0416 0449 2000 1814 0913 0446 0445 1506 0334"/>
    <n v="32"/>
    <s v="M"/>
    <s v="B"/>
    <n v="501"/>
    <s v="SINGLE FAMILY DWELLING"/>
    <n v="212"/>
    <s v="BOTTLE"/>
    <s v="IC"/>
    <s v="Invest Cont"/>
    <n v="230"/>
    <n v="946"/>
    <m/>
    <m/>
    <s v="700 N  MARTEL                       AV"/>
    <m/>
    <n v="34.083599999999997"/>
    <n v="-118.3511"/>
    <n v="0"/>
    <x v="12"/>
  </r>
  <r>
    <n v="200707522"/>
    <d v="2020-03-16T00:00:00"/>
    <x v="262"/>
    <n v="2100"/>
    <n v="7"/>
    <x v="0"/>
    <n v="765"/>
    <n v="1"/>
    <n v="420"/>
    <s v="THEFT FROM MOTOR VEHICLE - PETTY ($950 &amp; UNDER)"/>
    <n v="344"/>
    <n v="48"/>
    <s v="M"/>
    <s v="H"/>
    <n v="108"/>
    <s v="PARKING LOT"/>
    <m/>
    <m/>
    <s v="IC"/>
    <s v="Invest Cont"/>
    <n v="420"/>
    <m/>
    <m/>
    <m/>
    <s v="4700    SAN VICENTE                  BL"/>
    <m/>
    <n v="34.048299999999998"/>
    <n v="-118.3389"/>
    <n v="0"/>
    <x v="12"/>
  </r>
  <r>
    <n v="200717491"/>
    <d v="2020-12-26T00:00:00"/>
    <x v="340"/>
    <n v="2000"/>
    <n v="7"/>
    <x v="0"/>
    <n v="763"/>
    <n v="1"/>
    <n v="410"/>
    <s v="BURGLARY FROM VEHICLE, ATTEMPTED"/>
    <s v="1822 1300"/>
    <n v="71"/>
    <s v="F"/>
    <s v="B"/>
    <n v="101"/>
    <s v="STREET"/>
    <m/>
    <m/>
    <s v="IC"/>
    <s v="Invest Cont"/>
    <n v="410"/>
    <m/>
    <m/>
    <m/>
    <s v="5600    SATURN                       ST"/>
    <m/>
    <n v="34.048499999999997"/>
    <n v="-118.3609"/>
    <n v="0"/>
    <x v="12"/>
  </r>
  <r>
    <n v="200812890"/>
    <d v="2020-08-12T00:00:00"/>
    <x v="200"/>
    <n v="930"/>
    <n v="8"/>
    <x v="12"/>
    <n v="885"/>
    <n v="2"/>
    <n v="354"/>
    <s v="THEFT OF IDENTITY"/>
    <s v="1202 0930 0928 0100"/>
    <n v="77"/>
    <s v="M"/>
    <s v="W"/>
    <n v="501"/>
    <s v="SINGLE FAMILY DWELLING"/>
    <m/>
    <m/>
    <s v="IC"/>
    <s v="Invest Cont"/>
    <n v="354"/>
    <m/>
    <m/>
    <m/>
    <s v="10600    CUSHDON                      AV"/>
    <m/>
    <n v="34.039900000000003"/>
    <n v="-118.42270000000001"/>
    <n v="0"/>
    <x v="12"/>
  </r>
  <r>
    <n v="200116043"/>
    <d v="2020-08-08T00:00:00"/>
    <x v="268"/>
    <n v="2100"/>
    <n v="1"/>
    <x v="1"/>
    <n v="111"/>
    <n v="1"/>
    <n v="510"/>
    <s v="VEHICLE - STOLEN"/>
    <m/>
    <n v="0"/>
    <m/>
    <m/>
    <n v="101"/>
    <s v="STREET"/>
    <m/>
    <m/>
    <s v="IC"/>
    <s v="Invest Cont"/>
    <n v="510"/>
    <m/>
    <m/>
    <m/>
    <s v="600    ALPINE                       ST"/>
    <m/>
    <n v="34.063200000000002"/>
    <n v="-118.24079999999999"/>
    <n v="0"/>
    <x v="12"/>
  </r>
  <r>
    <n v="200811150"/>
    <d v="2020-06-26T00:00:00"/>
    <x v="66"/>
    <n v="1"/>
    <n v="8"/>
    <x v="12"/>
    <n v="881"/>
    <n v="1"/>
    <n v="341"/>
    <s v="THEFT-GRAND ($950.01 &amp; OVER)EXCPT,GUNS,FOWL,LIVESTK,PROD"/>
    <s v="0344 1822"/>
    <n v="56"/>
    <s v="M"/>
    <s v="H"/>
    <n v="502"/>
    <s v="MULTI-UNIT DWELLING (APARTMENT, DUPLEX, ETC)"/>
    <m/>
    <m/>
    <s v="IC"/>
    <s v="Invest Cont"/>
    <n v="341"/>
    <m/>
    <m/>
    <m/>
    <s v="11700 W  PICO                         BL"/>
    <m/>
    <n v="34.034100000000002"/>
    <n v="-118.4525"/>
    <n v="0"/>
    <x v="12"/>
  </r>
  <r>
    <n v="200913819"/>
    <d v="2020-08-21T00:00:00"/>
    <x v="183"/>
    <n v="1509"/>
    <n v="9"/>
    <x v="3"/>
    <n v="916"/>
    <n v="1"/>
    <n v="648"/>
    <s v="ARSON"/>
    <s v="1501 1402 1409"/>
    <n v="51"/>
    <s v="M"/>
    <s v="C"/>
    <n v="501"/>
    <s v="SINGLE FAMILY DWELLING"/>
    <n v="506"/>
    <s v="FIRE"/>
    <s v="IC"/>
    <s v="Invest Cont"/>
    <n v="648"/>
    <n v="998"/>
    <m/>
    <m/>
    <s v="7100    MAMMOTH                      AV"/>
    <m/>
    <n v="34.199399999999997"/>
    <n v="-118.4324"/>
    <n v="0"/>
    <x v="12"/>
  </r>
  <r>
    <n v="200210519"/>
    <d v="2020-05-22T00:00:00"/>
    <x v="354"/>
    <n v="1300"/>
    <n v="2"/>
    <x v="5"/>
    <n v="269"/>
    <n v="2"/>
    <n v="626"/>
    <s v="INTIMATE PARTNER - SIMPLE ASSAULT"/>
    <s v="0913 2000 0444 1813 1300"/>
    <n v="27"/>
    <s v="F"/>
    <s v="H"/>
    <n v="102"/>
    <s v="SIDEWALK"/>
    <n v="400"/>
    <s v="STRONG-ARM (HANDS, FIST, FEET OR BODILY FORCE)"/>
    <s v="AO"/>
    <s v="Adult Other"/>
    <n v="626"/>
    <m/>
    <m/>
    <m/>
    <s v="1300    JAMES M WOOD                 BL"/>
    <m/>
    <n v="34.050800000000002"/>
    <n v="-118.2683"/>
    <n v="0"/>
    <x v="12"/>
  </r>
  <r>
    <n v="201209372"/>
    <d v="2020-03-17T00:00:00"/>
    <x v="285"/>
    <n v="200"/>
    <n v="12"/>
    <x v="8"/>
    <n v="1242"/>
    <n v="2"/>
    <n v="745"/>
    <s v="VANDALISM - MISDEAMEANOR ($399 OR UNDER)"/>
    <s v="0329 1822"/>
    <n v="28"/>
    <s v="F"/>
    <s v="B"/>
    <n v="122"/>
    <s v="VEHICLE, PASSENGER/TRUCK"/>
    <m/>
    <m/>
    <s v="IC"/>
    <s v="Invest Cont"/>
    <n v="745"/>
    <m/>
    <m/>
    <m/>
    <s v="6200 S  VAN NESS                     AV"/>
    <m/>
    <n v="33.9818"/>
    <n v="-118.32210000000001"/>
    <n v="0"/>
    <x v="12"/>
  </r>
  <r>
    <n v="201007282"/>
    <d v="2020-03-16T00:00:00"/>
    <x v="124"/>
    <n v="2230"/>
    <n v="10"/>
    <x v="11"/>
    <n v="1011"/>
    <n v="1"/>
    <n v="210"/>
    <s v="ROBBERY"/>
    <s v="0344 0334 1822 1202"/>
    <n v="72"/>
    <s v="M"/>
    <s v="W"/>
    <n v="101"/>
    <s v="STREET"/>
    <n v="200"/>
    <s v="KNIFE WITH BLADE 6INCHES OR LESS"/>
    <s v="IC"/>
    <s v="Invest Cont"/>
    <n v="210"/>
    <m/>
    <m/>
    <m/>
    <s v="TAMPA                        AV"/>
    <s v="SATICOY"/>
    <n v="34.208399999999997"/>
    <n v="-118.5535"/>
    <n v="0"/>
    <x v="12"/>
  </r>
  <r>
    <n v="201214995"/>
    <d v="2020-06-19T00:00:00"/>
    <x v="339"/>
    <n v="1822"/>
    <n v="12"/>
    <x v="8"/>
    <n v="1267"/>
    <n v="1"/>
    <n v="331"/>
    <s v="THEFT FROM MOTOR VEHICLE - GRAND ($950.01 AND OVER)"/>
    <s v="1822 0344 1606 1309"/>
    <n v="41"/>
    <s v="M"/>
    <s v="H"/>
    <n v="503"/>
    <s v="HOTEL"/>
    <m/>
    <m/>
    <s v="IC"/>
    <s v="Invest Cont"/>
    <n v="331"/>
    <m/>
    <m/>
    <m/>
    <s v="8400 S  FIGUEROA                     ST"/>
    <m/>
    <n v="33.962299999999999"/>
    <n v="-118.28270000000001"/>
    <n v="0"/>
    <x v="12"/>
  </r>
  <r>
    <n v="201305763"/>
    <d v="2020-02-01T00:00:00"/>
    <x v="169"/>
    <n v="2100"/>
    <n v="13"/>
    <x v="6"/>
    <n v="1333"/>
    <n v="1"/>
    <n v="510"/>
    <s v="VEHICLE - STOLEN"/>
    <m/>
    <n v="0"/>
    <m/>
    <m/>
    <n v="101"/>
    <s v="STREET"/>
    <m/>
    <m/>
    <s v="AA"/>
    <s v="Adult Arrest"/>
    <n v="510"/>
    <m/>
    <m/>
    <m/>
    <s v="29TH                         ST"/>
    <s v="GRIFFITH"/>
    <n v="34.018099999999997"/>
    <n v="-118.25920000000001"/>
    <n v="1"/>
    <x v="12"/>
  </r>
  <r>
    <n v="200209660"/>
    <d v="2020-05-01T00:00:00"/>
    <x v="232"/>
    <n v="1200"/>
    <n v="2"/>
    <x v="5"/>
    <n v="217"/>
    <n v="1"/>
    <n v="510"/>
    <s v="VEHICLE - STOLEN"/>
    <m/>
    <n v="0"/>
    <m/>
    <m/>
    <n v="123"/>
    <s v="PARKING UNDERGROUND/BUILDING"/>
    <m/>
    <m/>
    <s v="IC"/>
    <s v="Invest Cont"/>
    <n v="510"/>
    <m/>
    <m/>
    <m/>
    <s v="1600 W  TEMPLE                       ST"/>
    <m/>
    <n v="34.072699999999998"/>
    <n v="-118.2637"/>
    <n v="0"/>
    <x v="12"/>
  </r>
  <r>
    <n v="200704431"/>
    <d v="2020-01-09T00:00:00"/>
    <x v="258"/>
    <n v="1155"/>
    <n v="7"/>
    <x v="0"/>
    <n v="721"/>
    <n v="1"/>
    <n v="343"/>
    <s v="SHOPLIFTING-GRAND THEFT ($950.01 &amp; OVER)"/>
    <n v="344"/>
    <n v="19"/>
    <s v="M"/>
    <s v="O"/>
    <n v="203"/>
    <s v="OTHER BUSINESS"/>
    <m/>
    <m/>
    <s v="IC"/>
    <s v="Invest Cont"/>
    <n v="343"/>
    <m/>
    <m/>
    <m/>
    <s v="100 S  ROBERTSON                    BL"/>
    <m/>
    <n v="34.075299999999999"/>
    <n v="-118.3837"/>
    <n v="0"/>
    <x v="12"/>
  </r>
  <r>
    <n v="201110412"/>
    <d v="2020-06-14T00:00:00"/>
    <x v="93"/>
    <n v="2200"/>
    <n v="11"/>
    <x v="7"/>
    <n v="1161"/>
    <n v="1"/>
    <n v="236"/>
    <s v="INTIMATE PARTNER - AGGRAVATED ASSAULT"/>
    <s v="2000 0913 0448 0444 0408 1814"/>
    <n v="28"/>
    <s v="F"/>
    <s v="H"/>
    <n v="501"/>
    <s v="SINGLE FAMILY DWELLING"/>
    <n v="400"/>
    <s v="STRONG-ARM (HANDS, FIST, FEET OR BODILY FORCE)"/>
    <s v="IC"/>
    <s v="Invest Cont"/>
    <n v="236"/>
    <m/>
    <m/>
    <m/>
    <s v="1100 N  KENMORE                      AV"/>
    <m/>
    <n v="34.090899999999998"/>
    <n v="-118.2974"/>
    <n v="0"/>
    <x v="12"/>
  </r>
  <r>
    <n v="200904837"/>
    <d v="2020-01-20T00:00:00"/>
    <x v="45"/>
    <n v="1600"/>
    <n v="9"/>
    <x v="3"/>
    <n v="937"/>
    <n v="1"/>
    <n v="510"/>
    <s v="VEHICLE - STOLEN"/>
    <m/>
    <n v="0"/>
    <m/>
    <m/>
    <n v="101"/>
    <s v="STREET"/>
    <m/>
    <m/>
    <s v="IC"/>
    <s v="Invest Cont"/>
    <n v="510"/>
    <m/>
    <m/>
    <m/>
    <s v="13900    BESSEMER                     ST"/>
    <m/>
    <n v="34.1813"/>
    <n v="-118.43559999999999"/>
    <n v="0"/>
    <x v="12"/>
  </r>
  <r>
    <n v="200616578"/>
    <d v="2020-10-11T00:00:00"/>
    <x v="155"/>
    <n v="2044"/>
    <n v="6"/>
    <x v="9"/>
    <n v="657"/>
    <n v="2"/>
    <n v="956"/>
    <s v="LETTERS, LEWD  -  TELEPHONE CALLS, LEWD"/>
    <s v="1906 0913 0601 1237"/>
    <n v="50"/>
    <s v="M"/>
    <s v="H"/>
    <n v="502"/>
    <s v="MULTI-UNIT DWELLING (APARTMENT, DUPLEX, ETC)"/>
    <m/>
    <m/>
    <s v="IC"/>
    <s v="Invest Cont"/>
    <n v="956"/>
    <m/>
    <m/>
    <m/>
    <s v="5400    BARTON                       AV"/>
    <m/>
    <n v="34.087600000000002"/>
    <n v="-118.3108"/>
    <n v="0"/>
    <x v="12"/>
  </r>
  <r>
    <n v="200110484"/>
    <d v="2020-04-14T00:00:00"/>
    <x v="213"/>
    <n v="2300"/>
    <n v="1"/>
    <x v="1"/>
    <n v="166"/>
    <n v="2"/>
    <n v="624"/>
    <s v="BATTERY - SIMPLE ASSAULT"/>
    <s v="1202 1218 0416 1822"/>
    <n v="85"/>
    <s v="F"/>
    <s v="W"/>
    <n v="517"/>
    <s v="MISSIONS/SHELTERS"/>
    <n v="400"/>
    <s v="STRONG-ARM (HANDS, FIST, FEET OR BODILY FORCE)"/>
    <s v="IC"/>
    <s v="Invest Cont"/>
    <n v="624"/>
    <m/>
    <m/>
    <m/>
    <s v="600 S  SAN PEDRO                    ST"/>
    <m/>
    <n v="34.042099999999998"/>
    <n v="-118.2469"/>
    <n v="0"/>
    <x v="12"/>
  </r>
  <r>
    <n v="200904754"/>
    <d v="2020-01-17T00:00:00"/>
    <x v="54"/>
    <n v="1800"/>
    <n v="9"/>
    <x v="3"/>
    <n v="923"/>
    <n v="2"/>
    <n v="354"/>
    <s v="THEFT OF IDENTITY"/>
    <s v="0100 0377 0935 1822"/>
    <n v="56"/>
    <s v="M"/>
    <s v="W"/>
    <n v="501"/>
    <s v="SINGLE FAMILY DWELLING"/>
    <m/>
    <m/>
    <s v="IC"/>
    <s v="Invest Cont"/>
    <n v="354"/>
    <m/>
    <m/>
    <m/>
    <s v="14600    HAYNES                       ST"/>
    <m/>
    <n v="34.189700000000002"/>
    <n v="-118.4509"/>
    <n v="0"/>
    <x v="12"/>
  </r>
  <r>
    <n v="200713066"/>
    <d v="2020-08-23T00:00:00"/>
    <x v="283"/>
    <n v="900"/>
    <n v="7"/>
    <x v="0"/>
    <n v="723"/>
    <n v="1"/>
    <n v="310"/>
    <s v="BURGLARY"/>
    <s v="1822 0344 1606"/>
    <n v="71"/>
    <s v="M"/>
    <s v="W"/>
    <n v="501"/>
    <s v="SINGLE FAMILY DWELLING"/>
    <m/>
    <m/>
    <s v="IC"/>
    <s v="Invest Cont"/>
    <n v="310"/>
    <m/>
    <m/>
    <m/>
    <s v="100 N  HAYWORTH                     AV"/>
    <m/>
    <n v="34.074300000000001"/>
    <n v="-118.3626"/>
    <n v="0"/>
    <x v="12"/>
  </r>
  <r>
    <n v="200808865"/>
    <d v="2020-04-30T00:00:00"/>
    <x v="232"/>
    <n v="1810"/>
    <n v="8"/>
    <x v="12"/>
    <n v="855"/>
    <n v="2"/>
    <n v="888"/>
    <s v="TRESPASSING"/>
    <s v="1300 1402 1501"/>
    <n v="56"/>
    <s v="M"/>
    <s v="W"/>
    <n v="502"/>
    <s v="MULTI-UNIT DWELLING (APARTMENT, DUPLEX, ETC)"/>
    <m/>
    <m/>
    <s v="AO"/>
    <s v="Adult Other"/>
    <n v="888"/>
    <n v="998"/>
    <m/>
    <m/>
    <s v="1500    GREENFIELD                   AV"/>
    <m/>
    <n v="34.052"/>
    <n v="-118.44410000000001"/>
    <n v="0"/>
    <x v="12"/>
  </r>
  <r>
    <n v="201204563"/>
    <d v="2020-01-08T00:00:00"/>
    <x v="172"/>
    <n v="1720"/>
    <n v="12"/>
    <x v="8"/>
    <n v="1233"/>
    <n v="1"/>
    <n v="350"/>
    <s v="THEFT, PERSON"/>
    <s v="0344 1822 1313"/>
    <n v="19"/>
    <s v="M"/>
    <s v="H"/>
    <n v="101"/>
    <s v="STREET"/>
    <n v="400"/>
    <s v="STRONG-ARM (HANDS, FIST, FEET OR BODILY FORCE)"/>
    <s v="IC"/>
    <s v="Invest Cont"/>
    <n v="350"/>
    <m/>
    <m/>
    <m/>
    <s v="59TH                         PL"/>
    <s v="WESTERN                      AV"/>
    <n v="33.986699999999999"/>
    <n v="-118.30889999999999"/>
    <n v="0"/>
    <x v="12"/>
  </r>
  <r>
    <n v="200104800"/>
    <d v="2020-01-11T00:00:00"/>
    <x v="265"/>
    <n v="215"/>
    <n v="1"/>
    <x v="1"/>
    <n v="119"/>
    <n v="1"/>
    <n v="761"/>
    <s v="BRANDISH WEAPON"/>
    <s v="1402 0334 0917 1266 1822 2004 0445"/>
    <n v="22"/>
    <s v="M"/>
    <s v="H"/>
    <n v="108"/>
    <s v="PARKING LOT"/>
    <n v="216"/>
    <s v="SCISSORS"/>
    <s v="IC"/>
    <s v="Invest Cont"/>
    <n v="761"/>
    <n v="998"/>
    <m/>
    <m/>
    <s v="500    RAMIREZ                      ST"/>
    <m/>
    <n v="34.055199999999999"/>
    <n v="-118.23220000000001"/>
    <n v="0"/>
    <x v="12"/>
  </r>
  <r>
    <n v="200320277"/>
    <d v="2020-11-12T00:00:00"/>
    <x v="55"/>
    <n v="1330"/>
    <n v="3"/>
    <x v="2"/>
    <n v="338"/>
    <n v="2"/>
    <n v="762"/>
    <s v="LEWD CONDUCT"/>
    <s v="1822 1309 0528 0529"/>
    <n v="22"/>
    <s v="F"/>
    <s v="W"/>
    <n v="101"/>
    <s v="STREET"/>
    <m/>
    <m/>
    <s v="IC"/>
    <s v="Invest Cont"/>
    <n v="762"/>
    <m/>
    <m/>
    <m/>
    <s v="2900 S  HOOVER                       ST"/>
    <m/>
    <n v="34.026800000000001"/>
    <n v="-118.28959999999999"/>
    <n v="0"/>
    <x v="12"/>
  </r>
  <r>
    <n v="200613243"/>
    <d v="2020-07-29T00:00:00"/>
    <x v="109"/>
    <n v="2100"/>
    <n v="6"/>
    <x v="9"/>
    <n v="638"/>
    <n v="1"/>
    <n v="510"/>
    <s v="VEHICLE - STOLEN"/>
    <m/>
    <n v="0"/>
    <m/>
    <m/>
    <n v="108"/>
    <s v="PARKING LOT"/>
    <m/>
    <m/>
    <s v="IC"/>
    <s v="Invest Cont"/>
    <n v="510"/>
    <m/>
    <m/>
    <m/>
    <s v="1700    TAFT                         AV"/>
    <m/>
    <n v="34.101700000000001"/>
    <n v="-118.3147"/>
    <n v="0"/>
    <x v="12"/>
  </r>
  <r>
    <n v="200509841"/>
    <d v="2020-05-23T00:00:00"/>
    <x v="293"/>
    <n v="1900"/>
    <n v="5"/>
    <x v="10"/>
    <n v="505"/>
    <n v="2"/>
    <n v="745"/>
    <s v="VANDALISM - MISDEAMEANOR ($399 OR UNDER)"/>
    <s v="0329 1236"/>
    <n v="0"/>
    <s v="X"/>
    <s v="X"/>
    <n v="702"/>
    <s v="OFFICE BUILDING/OFFICE"/>
    <m/>
    <m/>
    <s v="IC"/>
    <s v="Invest Cont"/>
    <n v="745"/>
    <m/>
    <m/>
    <m/>
    <s v="1200 W  190TH                        ST"/>
    <m/>
    <n v="33.8583"/>
    <n v="-118.2971"/>
    <n v="0"/>
    <x v="12"/>
  </r>
  <r>
    <n v="200316986"/>
    <d v="2020-09-07T00:00:00"/>
    <x v="201"/>
    <n v="1330"/>
    <n v="3"/>
    <x v="2"/>
    <n v="374"/>
    <n v="2"/>
    <n v="626"/>
    <s v="INTIMATE PARTNER - SIMPLE ASSAULT"/>
    <s v="0416 0408 2000 1813 1814 0913"/>
    <n v="44"/>
    <s v="M"/>
    <s v="B"/>
    <n v="502"/>
    <s v="MULTI-UNIT DWELLING (APARTMENT, DUPLEX, ETC)"/>
    <n v="400"/>
    <s v="STRONG-ARM (HANDS, FIST, FEET OR BODILY FORCE)"/>
    <s v="IC"/>
    <s v="Invest Cont"/>
    <n v="626"/>
    <m/>
    <m/>
    <m/>
    <s v="4000 S  VAN NESS                     AV"/>
    <m/>
    <n v="34.014800000000001"/>
    <n v="-118.3222"/>
    <n v="0"/>
    <x v="12"/>
  </r>
  <r>
    <n v="200607626"/>
    <d v="2020-03-04T00:00:00"/>
    <x v="38"/>
    <n v="1120"/>
    <n v="6"/>
    <x v="9"/>
    <n v="615"/>
    <n v="1"/>
    <n v="341"/>
    <s v="THEFT-GRAND ($950.01 &amp; OVER)EXCPT,GUNS,FOWL,LIVESTK,PROD"/>
    <s v="0344 2032"/>
    <n v="41"/>
    <s v="M"/>
    <s v="O"/>
    <n v="503"/>
    <s v="HOTEL"/>
    <m/>
    <m/>
    <s v="IC"/>
    <s v="Invest Cont"/>
    <n v="341"/>
    <m/>
    <m/>
    <m/>
    <s v="CAHUENGA"/>
    <s v="CAHUENGA"/>
    <n v="34.112200000000001"/>
    <n v="-118.3352"/>
    <n v="0"/>
    <x v="12"/>
  </r>
  <r>
    <n v="200308110"/>
    <d v="2020-03-07T00:00:00"/>
    <x v="206"/>
    <n v="2200"/>
    <n v="3"/>
    <x v="2"/>
    <n v="337"/>
    <n v="1"/>
    <n v="420"/>
    <s v="THEFT FROM MOTOR VEHICLE - PETTY ($950 &amp; UNDER)"/>
    <s v="1300 0344"/>
    <n v="42"/>
    <s v="F"/>
    <s v="H"/>
    <n v="501"/>
    <s v="SINGLE FAMILY DWELLING"/>
    <m/>
    <m/>
    <s v="IC"/>
    <s v="Invest Cont"/>
    <n v="420"/>
    <m/>
    <m/>
    <m/>
    <s v="2900 S  NORMANDIE                    AV"/>
    <m/>
    <n v="34.0291"/>
    <n v="-118.3002"/>
    <n v="0"/>
    <x v="12"/>
  </r>
  <r>
    <n v="200910888"/>
    <d v="2020-06-11T00:00:00"/>
    <x v="343"/>
    <n v="2030"/>
    <n v="9"/>
    <x v="3"/>
    <n v="926"/>
    <n v="1"/>
    <n v="230"/>
    <s v="ASSAULT WITH DEADLY WEAPON, AGGRAVATED ASSAULT"/>
    <s v="2004 2002 0913 1414 1218 0416"/>
    <n v="0"/>
    <s v="M"/>
    <s v="H"/>
    <n v="101"/>
    <s v="STREET"/>
    <n v="500"/>
    <s v="UNKNOWN WEAPON/OTHER WEAPON"/>
    <s v="AA"/>
    <s v="Adult Arrest"/>
    <n v="230"/>
    <m/>
    <m/>
    <m/>
    <s v="14400    KITTRIDGE                    ST"/>
    <m/>
    <n v="34.1907"/>
    <n v="-118.4465"/>
    <n v="1"/>
    <x v="12"/>
  </r>
  <r>
    <n v="200614351"/>
    <d v="2020-08-22T00:00:00"/>
    <x v="223"/>
    <n v="1550"/>
    <n v="6"/>
    <x v="9"/>
    <n v="645"/>
    <n v="1"/>
    <n v="341"/>
    <s v="THEFT-GRAND ($950.01 &amp; OVER)EXCPT,GUNS,FOWL,LIVESTK,PROD"/>
    <s v="0344 0325 1822"/>
    <n v="0"/>
    <s v="X"/>
    <s v="X"/>
    <n v="203"/>
    <s v="OTHER BUSINESS"/>
    <m/>
    <m/>
    <s v="AA"/>
    <s v="Adult Arrest"/>
    <n v="341"/>
    <m/>
    <m/>
    <m/>
    <s v="6800 W  HOLLYWOOD                    BL"/>
    <m/>
    <n v="34.101599999999998"/>
    <n v="-118.3391"/>
    <n v="1"/>
    <x v="12"/>
  </r>
  <r>
    <n v="200618489"/>
    <d v="2020-11-25T00:00:00"/>
    <x v="174"/>
    <n v="1330"/>
    <n v="6"/>
    <x v="9"/>
    <n v="637"/>
    <n v="1"/>
    <n v="341"/>
    <s v="THEFT-GRAND ($950.01 &amp; OVER)EXCPT,GUNS,FOWL,LIVESTK,PROD"/>
    <s v="1822 0344"/>
    <n v="51"/>
    <s v="M"/>
    <s v="A"/>
    <n v="210"/>
    <s v="RESTAURANT/FAST FOOD"/>
    <m/>
    <m/>
    <s v="IC"/>
    <s v="Invest Cont"/>
    <n v="341"/>
    <m/>
    <m/>
    <m/>
    <s v="6200    HOLLYWOOD                    BL"/>
    <m/>
    <n v="34.103000000000002"/>
    <n v="-118.32250000000001"/>
    <n v="0"/>
    <x v="12"/>
  </r>
  <r>
    <n v="200709215"/>
    <d v="2020-05-13T00:00:00"/>
    <x v="39"/>
    <n v="1000"/>
    <n v="7"/>
    <x v="0"/>
    <n v="762"/>
    <n v="2"/>
    <n v="745"/>
    <s v="VANDALISM - MISDEAMEANOR ($399 OR UNDER)"/>
    <n v="329"/>
    <n v="42"/>
    <s v="M"/>
    <s v="B"/>
    <n v="707"/>
    <s v="GARAGE/CARPORT"/>
    <m/>
    <m/>
    <s v="IC"/>
    <s v="Invest Cont"/>
    <n v="745"/>
    <m/>
    <m/>
    <m/>
    <s v="6100    ALCOTT                       ST"/>
    <m/>
    <n v="34.052"/>
    <n v="-118.3741"/>
    <n v="0"/>
    <x v="12"/>
  </r>
  <r>
    <n v="200618418"/>
    <d v="2020-11-23T00:00:00"/>
    <x v="47"/>
    <n v="1240"/>
    <n v="6"/>
    <x v="9"/>
    <n v="639"/>
    <n v="1"/>
    <n v="236"/>
    <s v="INTIMATE PARTNER - AGGRAVATED ASSAULT"/>
    <s v="2000 0400 1814 0408"/>
    <n v="37"/>
    <s v="M"/>
    <s v="B"/>
    <n v="502"/>
    <s v="MULTI-UNIT DWELLING (APARTMENT, DUPLEX, ETC)"/>
    <n v="400"/>
    <s v="STRONG-ARM (HANDS, FIST, FEET OR BODILY FORCE)"/>
    <s v="AO"/>
    <s v="Adult Other"/>
    <n v="236"/>
    <m/>
    <m/>
    <m/>
    <s v="5200    HOLLYWOOD                    BL"/>
    <m/>
    <n v="34.1036"/>
    <n v="-118.3049"/>
    <n v="0"/>
    <x v="12"/>
  </r>
  <r>
    <n v="200812265"/>
    <d v="2020-07-24T00:00:00"/>
    <x v="12"/>
    <n v="1830"/>
    <n v="8"/>
    <x v="12"/>
    <n v="805"/>
    <n v="1"/>
    <n v="330"/>
    <s v="BURGLARY FROM VEHICLE"/>
    <s v="1202 0344 0346"/>
    <n v="62"/>
    <s v="M"/>
    <s v="W"/>
    <n v="501"/>
    <s v="SINGLE FAMILY DWELLING"/>
    <m/>
    <m/>
    <s v="IC"/>
    <s v="Invest Cont"/>
    <n v="330"/>
    <m/>
    <m/>
    <m/>
    <s v="ROSCOMARE                    RD"/>
    <s v="LINDA FLORA                  DR"/>
    <n v="34.115299999999998"/>
    <n v="-118.4636"/>
    <n v="0"/>
    <x v="12"/>
  </r>
  <r>
    <n v="201005208"/>
    <d v="2020-01-29T00:00:00"/>
    <x v="356"/>
    <n v="1415"/>
    <n v="10"/>
    <x v="11"/>
    <n v="1025"/>
    <n v="1"/>
    <n v="440"/>
    <s v="THEFT PLAIN - PETTY ($950 &amp; UNDER)"/>
    <s v="0344 0377 2032"/>
    <n v="17"/>
    <s v="M"/>
    <s v="H"/>
    <n v="109"/>
    <s v="PARK/PLAYGROUND"/>
    <m/>
    <m/>
    <s v="IC"/>
    <s v="Invest Cont"/>
    <n v="440"/>
    <m/>
    <m/>
    <m/>
    <s v="7000    BERTRAND                     AV"/>
    <m/>
    <n v="34.197499999999998"/>
    <n v="-118.5243"/>
    <n v="0"/>
    <x v="12"/>
  </r>
  <r>
    <n v="201212088"/>
    <d v="2020-05-03T00:00:00"/>
    <x v="86"/>
    <n v="1140"/>
    <n v="12"/>
    <x v="8"/>
    <n v="1207"/>
    <n v="1"/>
    <n v="230"/>
    <s v="ASSAULT WITH DEADLY WEAPON, AGGRAVATED ASSAULT"/>
    <s v="1310 0302 1100 1822 0906"/>
    <n v="50"/>
    <s v="F"/>
    <s v="B"/>
    <n v="101"/>
    <s v="STREET"/>
    <n v="102"/>
    <s v="HAND GUN"/>
    <s v="IC"/>
    <s v="Invest Cont"/>
    <n v="230"/>
    <m/>
    <m/>
    <m/>
    <s v="49TH                         ST"/>
    <s v="HOOVER                       ST"/>
    <n v="33.998699999999999"/>
    <n v="-118.2871"/>
    <n v="0"/>
    <x v="12"/>
  </r>
  <r>
    <n v="201226123"/>
    <d v="2020-12-10T00:00:00"/>
    <x v="49"/>
    <n v="1"/>
    <n v="12"/>
    <x v="8"/>
    <n v="1258"/>
    <n v="2"/>
    <n v="845"/>
    <s v="SEX OFFENDER REGISTRANT OUT OF COMPLIANCE"/>
    <m/>
    <n v="0"/>
    <s v="X"/>
    <s v="X"/>
    <n v="726"/>
    <s v="POLICE FACILITY"/>
    <m/>
    <m/>
    <s v="IC"/>
    <s v="Invest Cont"/>
    <n v="845"/>
    <m/>
    <m/>
    <m/>
    <s v="7600 S  BROADWAY"/>
    <m/>
    <n v="33.970300000000002"/>
    <n v="-118.2783"/>
    <n v="0"/>
    <x v="12"/>
  </r>
  <r>
    <n v="201116741"/>
    <d v="2020-12-18T00:00:00"/>
    <x v="97"/>
    <n v="100"/>
    <n v="11"/>
    <x v="7"/>
    <n v="1117"/>
    <n v="2"/>
    <n v="624"/>
    <s v="BATTERY - SIMPLE ASSAULT"/>
    <s v="0913 0400 0416"/>
    <n v="28"/>
    <s v="M"/>
    <s v="H"/>
    <n v="514"/>
    <s v="GROUP HOME"/>
    <n v="400"/>
    <s v="STRONG-ARM (HANDS, FIST, FEET OR BODILY FORCE)"/>
    <s v="IC"/>
    <s v="Invest Cont"/>
    <n v="624"/>
    <m/>
    <m/>
    <m/>
    <s v="1600    SILVER OAK                   TR"/>
    <m/>
    <n v="34.129399999999997"/>
    <n v="-118.21080000000001"/>
    <n v="0"/>
    <x v="12"/>
  </r>
  <r>
    <n v="201109966"/>
    <d v="2020-06-01T00:00:00"/>
    <x v="156"/>
    <n v="1700"/>
    <n v="11"/>
    <x v="7"/>
    <n v="1134"/>
    <n v="1"/>
    <n v="510"/>
    <s v="VEHICLE - STOLEN"/>
    <m/>
    <n v="0"/>
    <m/>
    <m/>
    <n v="101"/>
    <s v="STREET"/>
    <m/>
    <m/>
    <s v="IC"/>
    <s v="Invest Cont"/>
    <n v="510"/>
    <m/>
    <m/>
    <m/>
    <s v="MOSS                         AV"/>
    <s v="AVENUE 33"/>
    <n v="34.1096"/>
    <n v="-118.2383"/>
    <n v="0"/>
    <x v="12"/>
  </r>
  <r>
    <n v="200308362"/>
    <d v="2020-03-10T00:00:00"/>
    <x v="216"/>
    <n v="1200"/>
    <n v="3"/>
    <x v="2"/>
    <n v="341"/>
    <n v="1"/>
    <n v="310"/>
    <s v="BURGLARY"/>
    <s v="0329 0344 1606"/>
    <n v="79"/>
    <s v="M"/>
    <s v="W"/>
    <n v="203"/>
    <s v="OTHER BUSINESS"/>
    <m/>
    <m/>
    <s v="IC"/>
    <s v="Invest Cont"/>
    <n v="310"/>
    <m/>
    <m/>
    <m/>
    <s v="6000 W  JEFFERSON                    BL"/>
    <m/>
    <n v="34.021099999999997"/>
    <n v="-118.37909999999999"/>
    <n v="0"/>
    <x v="12"/>
  </r>
  <r>
    <n v="201110535"/>
    <d v="2020-06-18T00:00:00"/>
    <x v="318"/>
    <n v="1108"/>
    <n v="11"/>
    <x v="7"/>
    <n v="1136"/>
    <n v="1"/>
    <n v="310"/>
    <s v="BURGLARY"/>
    <n v="344"/>
    <n v="60"/>
    <s v="M"/>
    <s v="O"/>
    <n v="501"/>
    <s v="SINGLE FAMILY DWELLING"/>
    <m/>
    <m/>
    <s v="AO"/>
    <s v="Adult Other"/>
    <n v="310"/>
    <m/>
    <m/>
    <m/>
    <s v="4800 N  MENDOTA                      AV"/>
    <m/>
    <n v="34.117699999999999"/>
    <n v="-118.2116"/>
    <n v="0"/>
    <x v="12"/>
  </r>
  <r>
    <n v="200900002"/>
    <d v="2020-08-15T00:00:00"/>
    <x v="347"/>
    <n v="1900"/>
    <n v="9"/>
    <x v="3"/>
    <n v="926"/>
    <n v="1"/>
    <n v="510"/>
    <s v="VEHICLE - STOLEN"/>
    <m/>
    <n v="0"/>
    <m/>
    <m/>
    <n v="101"/>
    <s v="STREET"/>
    <m/>
    <m/>
    <s v="IC"/>
    <s v="Invest Cont"/>
    <n v="510"/>
    <m/>
    <m/>
    <m/>
    <s v="14000    ARCHWOOD                     ST"/>
    <m/>
    <n v="34.192999999999998"/>
    <n v="-118.4389"/>
    <n v="0"/>
    <x v="12"/>
  </r>
  <r>
    <n v="200106692"/>
    <d v="2020-02-08T00:00:00"/>
    <x v="199"/>
    <n v="2000"/>
    <n v="1"/>
    <x v="1"/>
    <n v="121"/>
    <n v="1"/>
    <n v="420"/>
    <s v="THEFT FROM MOTOR VEHICLE - PETTY ($950 &amp; UNDER)"/>
    <s v="0385 1822 1300 0344"/>
    <n v="35"/>
    <s v="F"/>
    <s v="W"/>
    <n v="102"/>
    <s v="SIDEWALK"/>
    <m/>
    <m/>
    <s v="IC"/>
    <s v="Invest Cont"/>
    <n v="420"/>
    <m/>
    <m/>
    <m/>
    <s v="900 W  TEMPLE                       ST"/>
    <m/>
    <n v="34.060699999999997"/>
    <n v="-118.24939999999999"/>
    <n v="0"/>
    <x v="12"/>
  </r>
  <r>
    <n v="201209129"/>
    <d v="2020-03-13T00:00:00"/>
    <x v="262"/>
    <n v="1440"/>
    <n v="12"/>
    <x v="8"/>
    <n v="1265"/>
    <n v="2"/>
    <n v="900"/>
    <s v="VIOLATION OF COURT ORDER"/>
    <s v="0602 0913 2021"/>
    <n v="54"/>
    <s v="F"/>
    <s v="W"/>
    <n v="704"/>
    <s v="ELEMENTARY SCHOOL"/>
    <m/>
    <m/>
    <s v="AO"/>
    <s v="Adult Other"/>
    <n v="900"/>
    <m/>
    <m/>
    <m/>
    <s v="7900 S  VERMONT                      AV"/>
    <m/>
    <n v="33.967599999999997"/>
    <n v="-118.29179999999999"/>
    <n v="0"/>
    <x v="12"/>
  </r>
  <r>
    <n v="200808825"/>
    <d v="2020-04-29T00:00:00"/>
    <x v="316"/>
    <n v="1000"/>
    <n v="8"/>
    <x v="12"/>
    <n v="841"/>
    <n v="1"/>
    <n v="230"/>
    <s v="ASSAULT WITH DEADLY WEAPON, AGGRAVATED ASSAULT"/>
    <s v="0334 0432 1822 2004"/>
    <n v="51"/>
    <s v="M"/>
    <s v="H"/>
    <n v="203"/>
    <s v="OTHER BUSINESS"/>
    <n v="207"/>
    <s v="OTHER KNIFE"/>
    <s v="IC"/>
    <s v="Invest Cont"/>
    <n v="230"/>
    <m/>
    <m/>
    <m/>
    <s v="11900    WILSHIRE                     BL"/>
    <m/>
    <n v="34.046700000000001"/>
    <n v="-118.46429999999999"/>
    <n v="0"/>
    <x v="12"/>
  </r>
  <r>
    <n v="201010230"/>
    <d v="2020-06-21T00:00:00"/>
    <x v="334"/>
    <n v="25"/>
    <n v="10"/>
    <x v="11"/>
    <n v="1008"/>
    <n v="1"/>
    <n v="230"/>
    <s v="ASSAULT WITH DEADLY WEAPON, AGGRAVATED ASSAULT"/>
    <s v="0913 0416 2024 1206 0445"/>
    <n v="36"/>
    <s v="M"/>
    <s v="H"/>
    <n v="102"/>
    <s v="SIDEWALK"/>
    <n v="304"/>
    <s v="CLUB/BAT"/>
    <s v="IC"/>
    <s v="Invest Cont"/>
    <n v="230"/>
    <m/>
    <m/>
    <m/>
    <s v="LINDLEY"/>
    <s v="VANOWEN"/>
    <n v="34.207700000000003"/>
    <n v="-118.49120000000001"/>
    <n v="0"/>
    <x v="12"/>
  </r>
  <r>
    <n v="201217031"/>
    <d v="2020-07-23T00:00:00"/>
    <x v="286"/>
    <n v="1930"/>
    <n v="12"/>
    <x v="8"/>
    <n v="1269"/>
    <n v="1"/>
    <n v="230"/>
    <s v="ASSAULT WITH DEADLY WEAPON, AGGRAVATED ASSAULT"/>
    <s v="0400 0416 1822 0334 0421"/>
    <n v="37"/>
    <s v="M"/>
    <s v="H"/>
    <n v="101"/>
    <s v="STREET"/>
    <n v="102"/>
    <s v="HAND GUN"/>
    <s v="IC"/>
    <s v="Invest Cont"/>
    <n v="230"/>
    <m/>
    <m/>
    <m/>
    <s v="80TH                         ST"/>
    <s v="AVALON                       BL"/>
    <n v="33.966500000000003"/>
    <n v="-118.26519999999999"/>
    <n v="0"/>
    <x v="12"/>
  </r>
  <r>
    <n v="200407034"/>
    <d v="2020-03-17T00:00:00"/>
    <x v="342"/>
    <n v="2300"/>
    <n v="4"/>
    <x v="4"/>
    <n v="457"/>
    <n v="2"/>
    <n v="745"/>
    <s v="VANDALISM - MISDEAMEANOR ($399 OR UNDER)"/>
    <n v="329"/>
    <n v="70"/>
    <s v="M"/>
    <s v="H"/>
    <n v="501"/>
    <s v="SINGLE FAMILY DWELLING"/>
    <m/>
    <m/>
    <s v="IC"/>
    <s v="Invest Cont"/>
    <n v="745"/>
    <m/>
    <m/>
    <m/>
    <s v="2700    FOLSOM                       ST"/>
    <m/>
    <n v="34.046700000000001"/>
    <n v="-118.20310000000001"/>
    <n v="0"/>
    <x v="12"/>
  </r>
  <r>
    <n v="201005306"/>
    <d v="2020-01-31T00:00:00"/>
    <x v="259"/>
    <n v="1600"/>
    <n v="10"/>
    <x v="11"/>
    <n v="1065"/>
    <n v="1"/>
    <n v="341"/>
    <s v="THEFT-GRAND ($950.01 &amp; OVER)EXCPT,GUNS,FOWL,LIVESTK,PROD"/>
    <s v="1822 1420 1608 0344"/>
    <n v="52"/>
    <s v="F"/>
    <s v="O"/>
    <n v="108"/>
    <s v="PARKING LOT"/>
    <m/>
    <m/>
    <s v="IC"/>
    <s v="Invest Cont"/>
    <n v="341"/>
    <m/>
    <m/>
    <m/>
    <s v="5500    NEWCASTLE                    AV"/>
    <m/>
    <n v="34.170699999999997"/>
    <n v="-118.5244"/>
    <n v="0"/>
    <x v="12"/>
  </r>
  <r>
    <n v="200717220"/>
    <d v="2020-12-17T00:00:00"/>
    <x v="210"/>
    <n v="2000"/>
    <n v="7"/>
    <x v="0"/>
    <n v="764"/>
    <n v="2"/>
    <n v="626"/>
    <s v="INTIMATE PARTNER - SIMPLE ASSAULT"/>
    <s v="1814 0448 2000"/>
    <n v="29"/>
    <s v="F"/>
    <s v="B"/>
    <n v="502"/>
    <s v="MULTI-UNIT DWELLING (APARTMENT, DUPLEX, ETC)"/>
    <n v="400"/>
    <s v="STRONG-ARM (HANDS, FIST, FEET OR BODILY FORCE)"/>
    <s v="IC"/>
    <s v="Invest Cont"/>
    <n v="626"/>
    <m/>
    <m/>
    <m/>
    <s v="1400    HAUSER                       BL"/>
    <m/>
    <n v="34.0486"/>
    <n v="-118.3569"/>
    <n v="0"/>
    <x v="12"/>
  </r>
  <r>
    <n v="200416129"/>
    <d v="2020-12-21T00:00:00"/>
    <x v="228"/>
    <n v="1600"/>
    <n v="4"/>
    <x v="4"/>
    <n v="471"/>
    <n v="1"/>
    <n v="510"/>
    <s v="VEHICLE - STOLEN"/>
    <m/>
    <n v="0"/>
    <m/>
    <m/>
    <n v="108"/>
    <s v="PARKING LOT"/>
    <m/>
    <m/>
    <s v="IC"/>
    <s v="Invest Cont"/>
    <n v="510"/>
    <m/>
    <m/>
    <m/>
    <s v="600 S  MISSION                      RD"/>
    <m/>
    <n v="34.0381"/>
    <n v="-118.22620000000001"/>
    <n v="0"/>
    <x v="12"/>
  </r>
  <r>
    <n v="200709235"/>
    <d v="2020-05-14T00:00:00"/>
    <x v="80"/>
    <n v="715"/>
    <n v="7"/>
    <x v="0"/>
    <n v="723"/>
    <n v="2"/>
    <n v="624"/>
    <s v="BATTERY - SIMPLE ASSAULT"/>
    <s v="0416 0400 0448 1822 1402"/>
    <n v="30"/>
    <s v="F"/>
    <s v="W"/>
    <n v="710"/>
    <s v="OTHER PREMISE"/>
    <n v="400"/>
    <s v="STRONG-ARM (HANDS, FIST, FEET OR BODILY FORCE)"/>
    <s v="IC"/>
    <s v="Invest Cont"/>
    <n v="624"/>
    <n v="998"/>
    <m/>
    <m/>
    <s v="7900    BEVERLY                      BL"/>
    <m/>
    <n v="34.076099999999997"/>
    <n v="-118.3614"/>
    <n v="0"/>
    <x v="12"/>
  </r>
  <r>
    <n v="200310009"/>
    <d v="2020-04-17T00:00:00"/>
    <x v="77"/>
    <n v="1700"/>
    <n v="3"/>
    <x v="2"/>
    <n v="393"/>
    <n v="1"/>
    <n v="510"/>
    <s v="VEHICLE - STOLEN"/>
    <m/>
    <n v="0"/>
    <m/>
    <m/>
    <n v="101"/>
    <s v="STREET"/>
    <m/>
    <m/>
    <s v="IC"/>
    <s v="Invest Cont"/>
    <n v="510"/>
    <m/>
    <m/>
    <m/>
    <s v="STOCKER"/>
    <s v="DEGNAN"/>
    <n v="34.008499999999998"/>
    <n v="-118.3314"/>
    <n v="0"/>
    <x v="12"/>
  </r>
  <r>
    <n v="200707782"/>
    <d v="2020-03-26T00:00:00"/>
    <x v="209"/>
    <n v="930"/>
    <n v="7"/>
    <x v="0"/>
    <n v="783"/>
    <n v="2"/>
    <n v="850"/>
    <s v="INDECENT EXPOSURE"/>
    <n v="529"/>
    <n v="56"/>
    <s v="M"/>
    <s v="W"/>
    <n v="501"/>
    <s v="SINGLE FAMILY DWELLING"/>
    <m/>
    <m/>
    <s v="IC"/>
    <s v="Invest Cont"/>
    <n v="850"/>
    <m/>
    <m/>
    <m/>
    <s v="5200 W  20TH                         ST"/>
    <m/>
    <n v="34.040399999999998"/>
    <n v="-118.3544"/>
    <n v="0"/>
    <x v="12"/>
  </r>
  <r>
    <n v="200816888"/>
    <d v="2020-11-25T00:00:00"/>
    <x v="287"/>
    <n v="125"/>
    <n v="8"/>
    <x v="12"/>
    <n v="881"/>
    <n v="2"/>
    <n v="624"/>
    <s v="BATTERY - SIMPLE ASSAULT"/>
    <s v="0400 0416"/>
    <n v="56"/>
    <s v="M"/>
    <s v="W"/>
    <n v="102"/>
    <s v="SIDEWALK"/>
    <n v="400"/>
    <s v="STRONG-ARM (HANDS, FIST, FEET OR BODILY FORCE)"/>
    <s v="IC"/>
    <s v="Invest Cont"/>
    <n v="624"/>
    <m/>
    <m/>
    <m/>
    <s v="11700 W  OLYMPIC                      BL"/>
    <m/>
    <n v="34.033999999999999"/>
    <n v="-118.4482"/>
    <n v="0"/>
    <x v="12"/>
  </r>
  <r>
    <n v="201308913"/>
    <d v="2020-03-31T00:00:00"/>
    <x v="157"/>
    <n v="1900"/>
    <n v="13"/>
    <x v="6"/>
    <n v="1385"/>
    <n v="2"/>
    <n v="930"/>
    <s v="CRIMINAL THREATS - NO WEAPON DISPLAYED"/>
    <s v="1202 0421 0432 0603 0361 2038"/>
    <n v="70"/>
    <s v="M"/>
    <s v="H"/>
    <n v="501"/>
    <s v="SINGLE FAMILY DWELLING"/>
    <n v="511"/>
    <s v="VERBAL THREAT"/>
    <s v="AO"/>
    <s v="Adult Other"/>
    <n v="930"/>
    <m/>
    <m/>
    <m/>
    <s v="300 E  GAGE                         AV"/>
    <m/>
    <n v="33.985700000000001"/>
    <n v="-118.2628"/>
    <n v="0"/>
    <x v="12"/>
  </r>
  <r>
    <n v="200112448"/>
    <d v="2020-05-31T00:00:00"/>
    <x v="299"/>
    <n v="1700"/>
    <n v="1"/>
    <x v="1"/>
    <n v="163"/>
    <n v="1"/>
    <n v="310"/>
    <s v="BURGLARY"/>
    <s v="0352 1822 0344 0329 1609"/>
    <n v="44"/>
    <s v="M"/>
    <s v="W"/>
    <n v="203"/>
    <s v="OTHER BUSINESS"/>
    <m/>
    <m/>
    <s v="IC"/>
    <s v="Invest Cont"/>
    <n v="310"/>
    <m/>
    <m/>
    <m/>
    <s v="700 S  BROADWAY"/>
    <m/>
    <n v="34.045200000000001"/>
    <n v="-118.2534"/>
    <n v="0"/>
    <x v="12"/>
  </r>
  <r>
    <n v="201219689"/>
    <d v="2020-08-31T00:00:00"/>
    <x v="151"/>
    <n v="400"/>
    <n v="12"/>
    <x v="8"/>
    <n v="1268"/>
    <n v="1"/>
    <n v="510"/>
    <s v="VEHICLE - STOLEN"/>
    <m/>
    <n v="0"/>
    <m/>
    <m/>
    <n v="101"/>
    <s v="STREET"/>
    <m/>
    <m/>
    <s v="IC"/>
    <s v="Invest Cont"/>
    <n v="510"/>
    <m/>
    <m/>
    <m/>
    <s v="200 E  82ND                         ST"/>
    <m/>
    <n v="33.965400000000002"/>
    <n v="-118.2717"/>
    <n v="0"/>
    <x v="12"/>
  </r>
  <r>
    <n v="200807531"/>
    <d v="2020-03-20T00:00:00"/>
    <x v="13"/>
    <n v="200"/>
    <n v="8"/>
    <x v="12"/>
    <n v="847"/>
    <n v="1"/>
    <n v="420"/>
    <s v="THEFT FROM MOTOR VEHICLE - PETTY ($950 &amp; UNDER)"/>
    <s v="1606 0344 1822"/>
    <n v="21"/>
    <s v="M"/>
    <s v="W"/>
    <n v="104"/>
    <s v="DRIVEWAY"/>
    <m/>
    <m/>
    <s v="IC"/>
    <s v="Invest Cont"/>
    <n v="420"/>
    <m/>
    <m/>
    <m/>
    <s v="10300    TENNESSEE                    AV"/>
    <m/>
    <n v="34.050800000000002"/>
    <n v="-118.41500000000001"/>
    <n v="0"/>
    <x v="12"/>
  </r>
  <r>
    <n v="201005112"/>
    <d v="2020-01-25T00:00:00"/>
    <x v="344"/>
    <n v="2200"/>
    <n v="10"/>
    <x v="11"/>
    <n v="1044"/>
    <n v="2"/>
    <n v="740"/>
    <s v="VANDALISM - FELONY ($400 &amp; OVER, ALL CHURCH VANDALISMS)"/>
    <n v="329"/>
    <n v="41"/>
    <s v="M"/>
    <s v="W"/>
    <n v="122"/>
    <s v="VEHICLE, PASSENGER/TRUCK"/>
    <m/>
    <m/>
    <s v="IC"/>
    <s v="Invest Cont"/>
    <n v="740"/>
    <m/>
    <m/>
    <m/>
    <s v="18400    HATTERAS                     ST"/>
    <m/>
    <n v="34.177500000000002"/>
    <n v="-118.5338"/>
    <n v="0"/>
    <x v="12"/>
  </r>
  <r>
    <n v="200911622"/>
    <d v="2020-06-26T00:00:00"/>
    <x v="66"/>
    <n v="1130"/>
    <n v="9"/>
    <x v="3"/>
    <n v="991"/>
    <n v="1"/>
    <n v="230"/>
    <s v="ASSAULT WITH DEADLY WEAPON, AGGRAVATED ASSAULT"/>
    <s v="0421 0445 0334 0913"/>
    <n v="58"/>
    <s v="M"/>
    <s v="O"/>
    <n v="501"/>
    <s v="SINGLE FAMILY DWELLING"/>
    <n v="102"/>
    <s v="HAND GUN"/>
    <s v="AO"/>
    <s v="Adult Other"/>
    <n v="230"/>
    <m/>
    <m/>
    <m/>
    <s v="15000    SUNSTONE                     PL"/>
    <m/>
    <n v="34.136099999999999"/>
    <n v="-118.4601"/>
    <n v="0"/>
    <x v="12"/>
  </r>
  <r>
    <n v="200816727"/>
    <d v="2020-11-21T00:00:00"/>
    <x v="242"/>
    <n v="2100"/>
    <n v="8"/>
    <x v="12"/>
    <n v="889"/>
    <n v="1"/>
    <n v="310"/>
    <s v="BURGLARY"/>
    <s v="1607 1402 1822 0329 1420"/>
    <n v="39"/>
    <s v="M"/>
    <s v="H"/>
    <n v="719"/>
    <s v="MEDICAL/DENTAL OFFICES"/>
    <m/>
    <m/>
    <s v="IC"/>
    <s v="Invest Cont"/>
    <n v="310"/>
    <n v="998"/>
    <m/>
    <m/>
    <s v="1800 S  LA CIENEGA                   BL"/>
    <m/>
    <n v="34.042499999999997"/>
    <n v="-118.3818"/>
    <n v="0"/>
    <x v="12"/>
  </r>
  <r>
    <n v="201008367"/>
    <d v="2020-04-24T00:00:00"/>
    <x v="317"/>
    <n v="800"/>
    <n v="10"/>
    <x v="11"/>
    <n v="1003"/>
    <n v="2"/>
    <n v="740"/>
    <s v="VANDALISM - FELONY ($400 &amp; OVER, ALL CHURCH VANDALISMS)"/>
    <s v="0329 1822"/>
    <n v="34"/>
    <s v="M"/>
    <s v="O"/>
    <n v="122"/>
    <s v="VEHICLE, PASSENGER/TRUCK"/>
    <m/>
    <m/>
    <s v="IC"/>
    <s v="Invest Cont"/>
    <n v="740"/>
    <m/>
    <m/>
    <m/>
    <s v="7800    RESEDA                       BL"/>
    <m/>
    <n v="34.214799999999997"/>
    <n v="-118.54040000000001"/>
    <n v="0"/>
    <x v="12"/>
  </r>
  <r>
    <n v="200617661"/>
    <d v="2020-11-06T00:00:00"/>
    <x v="166"/>
    <n v="440"/>
    <n v="6"/>
    <x v="9"/>
    <n v="663"/>
    <n v="1"/>
    <n v="648"/>
    <s v="ARSON"/>
    <s v="0400 0416 1218 0913 2004"/>
    <n v="33"/>
    <s v="F"/>
    <s v="B"/>
    <n v="102"/>
    <s v="SIDEWALK"/>
    <n v="400"/>
    <s v="STRONG-ARM (HANDS, FIST, FEET OR BODILY FORCE)"/>
    <s v="IC"/>
    <s v="Invest Cont"/>
    <n v="624"/>
    <n v="648"/>
    <m/>
    <m/>
    <s v="ROMAINE"/>
    <s v="ORANGE"/>
    <n v="34.088900000000002"/>
    <n v="-118.3416"/>
    <n v="0"/>
    <x v="12"/>
  </r>
  <r>
    <n v="201109170"/>
    <d v="2020-05-08T00:00:00"/>
    <x v="142"/>
    <n v="1845"/>
    <n v="11"/>
    <x v="7"/>
    <n v="1102"/>
    <n v="1"/>
    <n v="420"/>
    <s v="THEFT FROM MOTOR VEHICLE - PETTY ($950 &amp; UNDER)"/>
    <n v="385"/>
    <n v="34"/>
    <s v="F"/>
    <s v="H"/>
    <n v="101"/>
    <s v="STREET"/>
    <m/>
    <m/>
    <s v="IC"/>
    <s v="Invest Cont"/>
    <n v="420"/>
    <m/>
    <m/>
    <m/>
    <s v="4100    BRUNSWICK                    AV"/>
    <m/>
    <n v="34.126800000000003"/>
    <n v="-118.2671"/>
    <n v="0"/>
    <x v="12"/>
  </r>
  <r>
    <n v="200111275"/>
    <d v="2020-05-02T00:00:00"/>
    <x v="274"/>
    <n v="2300"/>
    <n v="1"/>
    <x v="1"/>
    <n v="192"/>
    <n v="1"/>
    <n v="230"/>
    <s v="ASSAULT WITH DEADLY WEAPON, AGGRAVATED ASSAULT"/>
    <s v="0444 0431 0429 0417 0913 1414"/>
    <n v="54"/>
    <s v="M"/>
    <s v="O"/>
    <n v="108"/>
    <s v="PARKING LOT"/>
    <n v="512"/>
    <s v="MACE/PEPPER SPRAY"/>
    <s v="IC"/>
    <s v="Invest Cont"/>
    <n v="230"/>
    <m/>
    <m/>
    <m/>
    <s v="1300 S  FLOWER                       ST"/>
    <m/>
    <n v="34.040100000000002"/>
    <n v="-118.2668"/>
    <n v="0"/>
    <x v="12"/>
  </r>
  <r>
    <n v="200617146"/>
    <d v="2020-10-24T00:00:00"/>
    <x v="82"/>
    <n v="1900"/>
    <n v="6"/>
    <x v="9"/>
    <n v="646"/>
    <n v="1"/>
    <n v="210"/>
    <s v="ROBBERY"/>
    <s v="1402 1822 0344 0400 0432 0312 0353 0384 0342"/>
    <n v="22"/>
    <s v="M"/>
    <s v="H"/>
    <n v="101"/>
    <s v="STREET"/>
    <n v="113"/>
    <s v="SIMULATED GUN"/>
    <s v="AO"/>
    <s v="Adult Other"/>
    <n v="210"/>
    <n v="998"/>
    <m/>
    <m/>
    <s v="SUNSET"/>
    <s v="SEWARD"/>
    <n v="34.097999999999999"/>
    <n v="-118.33320000000001"/>
    <n v="0"/>
    <x v="12"/>
  </r>
  <r>
    <n v="200404863"/>
    <d v="2020-01-22T00:00:00"/>
    <x v="327"/>
    <n v="1820"/>
    <n v="4"/>
    <x v="4"/>
    <n v="457"/>
    <n v="2"/>
    <n v="946"/>
    <s v="OTHER MISCELLANEOUS CRIME"/>
    <s v="0603 1202"/>
    <n v="79"/>
    <s v="F"/>
    <s v="H"/>
    <n v="501"/>
    <s v="SINGLE FAMILY DWELLING"/>
    <m/>
    <m/>
    <s v="AO"/>
    <s v="Adult Other"/>
    <n v="946"/>
    <m/>
    <m/>
    <m/>
    <s v="2700    CINCINNATI                   ST"/>
    <m/>
    <n v="34.045999999999999"/>
    <n v="-118.20350000000001"/>
    <n v="0"/>
    <x v="12"/>
  </r>
  <r>
    <n v="200211491"/>
    <d v="2020-06-18T00:00:00"/>
    <x v="255"/>
    <n v="600"/>
    <n v="2"/>
    <x v="5"/>
    <n v="281"/>
    <n v="2"/>
    <n v="624"/>
    <s v="BATTERY - SIMPLE ASSAULT"/>
    <s v="0913 0416 1820 2004"/>
    <n v="22"/>
    <s v="F"/>
    <s v="W"/>
    <n v="503"/>
    <s v="HOTEL"/>
    <n v="400"/>
    <s v="STRONG-ARM (HANDS, FIST, FEET OR BODILY FORCE)"/>
    <s v="AO"/>
    <s v="Adult Other"/>
    <n v="624"/>
    <m/>
    <m/>
    <m/>
    <s v="1200 S  ALVARADO                     ST"/>
    <m/>
    <n v="34.0486"/>
    <n v="-118.28189999999999"/>
    <n v="0"/>
    <x v="12"/>
  </r>
  <r>
    <n v="201009428"/>
    <d v="2020-05-27T00:00:00"/>
    <x v="293"/>
    <n v="1700"/>
    <n v="10"/>
    <x v="11"/>
    <n v="1017"/>
    <n v="1"/>
    <n v="510"/>
    <s v="VEHICLE - STOLEN"/>
    <m/>
    <n v="0"/>
    <m/>
    <m/>
    <n v="108"/>
    <s v="PARKING LOT"/>
    <m/>
    <m/>
    <s v="IC"/>
    <s v="Invest Cont"/>
    <n v="510"/>
    <m/>
    <m/>
    <m/>
    <s v="17600    SHERMAN                      WY"/>
    <m/>
    <n v="34.204799999999999"/>
    <n v="-118.5099"/>
    <n v="0"/>
    <x v="12"/>
  </r>
  <r>
    <n v="201013643"/>
    <d v="2020-10-02T00:00:00"/>
    <x v="163"/>
    <n v="620"/>
    <n v="10"/>
    <x v="11"/>
    <n v="1029"/>
    <n v="1"/>
    <n v="520"/>
    <s v="VEHICLE - ATTEMPT STOLEN"/>
    <s v="1822 1602 1420"/>
    <n v="32"/>
    <s v="M"/>
    <s v="H"/>
    <n v="101"/>
    <s v="STREET"/>
    <m/>
    <m/>
    <s v="AA"/>
    <s v="Adult Arrest"/>
    <n v="520"/>
    <m/>
    <m/>
    <m/>
    <s v="WOODLEY                      AV"/>
    <s v="BASSETT                      ST"/>
    <n v="34.196100000000001"/>
    <n v="-118.4837"/>
    <n v="1"/>
    <x v="12"/>
  </r>
  <r>
    <n v="200309277"/>
    <d v="2020-03-31T00:00:00"/>
    <x v="157"/>
    <n v="100"/>
    <n v="3"/>
    <x v="2"/>
    <n v="399"/>
    <n v="1"/>
    <n v="510"/>
    <s v="VEHICLE - STOLEN"/>
    <m/>
    <n v="0"/>
    <m/>
    <m/>
    <n v="108"/>
    <s v="PARKING LOT"/>
    <m/>
    <m/>
    <s v="IC"/>
    <s v="Invest Cont"/>
    <n v="510"/>
    <m/>
    <m/>
    <m/>
    <s v="VERNON"/>
    <s v="VERMONT"/>
    <n v="34.0075"/>
    <n v="-118.28189999999999"/>
    <n v="0"/>
    <x v="12"/>
  </r>
  <r>
    <n v="200114078"/>
    <d v="2020-06-27T00:00:00"/>
    <x v="14"/>
    <n v="300"/>
    <n v="1"/>
    <x v="1"/>
    <n v="134"/>
    <n v="1"/>
    <n v="310"/>
    <s v="BURGLARY"/>
    <s v="0329 1605 1609 0321 0325 1822"/>
    <n v="0"/>
    <s v="X"/>
    <s v="X"/>
    <n v="210"/>
    <s v="RESTAURANT/FAST FOOD"/>
    <n v="312"/>
    <s v="PIPE/METAL PIPE"/>
    <s v="IC"/>
    <s v="Invest Cont"/>
    <n v="310"/>
    <m/>
    <m/>
    <m/>
    <s v="300 S  BROADWAY"/>
    <m/>
    <n v="34.050699999999999"/>
    <n v="-118.2482"/>
    <n v="0"/>
    <x v="12"/>
  </r>
  <r>
    <n v="200716058"/>
    <d v="2020-11-16T00:00:00"/>
    <x v="122"/>
    <n v="1615"/>
    <n v="7"/>
    <x v="0"/>
    <n v="702"/>
    <n v="1"/>
    <n v="440"/>
    <s v="THEFT PLAIN - PETTY ($950 &amp; UNDER)"/>
    <s v="0325 0342"/>
    <n v="0"/>
    <s v="M"/>
    <s v="W"/>
    <n v="203"/>
    <s v="OTHER BUSINESS"/>
    <m/>
    <m/>
    <s v="IC"/>
    <s v="Invest Cont"/>
    <n v="440"/>
    <m/>
    <m/>
    <m/>
    <s v="7300 W  MELROSE                      AV"/>
    <m/>
    <n v="34.083599999999997"/>
    <n v="-118.34869999999999"/>
    <n v="0"/>
    <x v="12"/>
  </r>
  <r>
    <n v="200111642"/>
    <d v="2020-05-12T00:00:00"/>
    <x v="25"/>
    <n v="355"/>
    <n v="1"/>
    <x v="1"/>
    <n v="111"/>
    <n v="1"/>
    <n v="310"/>
    <s v="BURGLARY"/>
    <s v="1822 0329 2004"/>
    <n v="0"/>
    <s v="X"/>
    <s v="X"/>
    <n v="210"/>
    <s v="RESTAURANT/FAST FOOD"/>
    <n v="306"/>
    <s v="ROCK/THROWN OBJECT"/>
    <s v="AA"/>
    <s v="Adult Arrest"/>
    <n v="310"/>
    <m/>
    <m/>
    <m/>
    <s v="200    ORD                          ST"/>
    <m/>
    <n v="34.059899999999999"/>
    <n v="-118.2379"/>
    <n v="1"/>
    <x v="12"/>
  </r>
  <r>
    <n v="200515677"/>
    <d v="2020-10-23T00:00:00"/>
    <x v="60"/>
    <n v="200"/>
    <n v="5"/>
    <x v="10"/>
    <n v="521"/>
    <n v="1"/>
    <n v="510"/>
    <s v="VEHICLE - STOLEN"/>
    <m/>
    <n v="0"/>
    <m/>
    <m/>
    <n v="101"/>
    <s v="STREET"/>
    <m/>
    <m/>
    <s v="IC"/>
    <s v="Invest Cont"/>
    <n v="510"/>
    <m/>
    <m/>
    <m/>
    <s v="2100 N  GAFFEY                       ST"/>
    <m/>
    <n v="33.7639"/>
    <n v="-118.29340000000001"/>
    <n v="0"/>
    <x v="12"/>
  </r>
  <r>
    <n v="200711920"/>
    <d v="2020-07-22T00:00:00"/>
    <x v="231"/>
    <n v="1545"/>
    <n v="7"/>
    <x v="0"/>
    <n v="765"/>
    <n v="1"/>
    <n v="442"/>
    <s v="SHOPLIFTING - PETTY THEFT ($950 &amp; UNDER)"/>
    <n v="344"/>
    <n v="0"/>
    <s v="M"/>
    <s v="O"/>
    <n v="407"/>
    <s v="HARDWARE/BUILDING SUPPLY"/>
    <m/>
    <m/>
    <s v="IC"/>
    <s v="Invest Cont"/>
    <n v="442"/>
    <m/>
    <m/>
    <m/>
    <s v="4500 W  PICO                         BL"/>
    <m/>
    <n v="34.048499999999997"/>
    <n v="-118.3334"/>
    <n v="0"/>
    <x v="12"/>
  </r>
  <r>
    <n v="200505841"/>
    <d v="2020-02-13T00:00:00"/>
    <x v="27"/>
    <n v="700"/>
    <n v="5"/>
    <x v="10"/>
    <n v="557"/>
    <n v="2"/>
    <n v="354"/>
    <s v="THEFT OF IDENTITY"/>
    <n v="929"/>
    <n v="32"/>
    <s v="M"/>
    <s v="O"/>
    <n v="501"/>
    <s v="SINGLE FAMILY DWELLING"/>
    <m/>
    <m/>
    <s v="IC"/>
    <s v="Invest Cont"/>
    <n v="354"/>
    <m/>
    <m/>
    <m/>
    <s v="800 W  6TH                          ST"/>
    <m/>
    <n v="33.738799999999998"/>
    <n v="-118.2945"/>
    <n v="0"/>
    <x v="12"/>
  </r>
  <r>
    <n v="201106130"/>
    <d v="2020-02-17T00:00:00"/>
    <x v="206"/>
    <n v="830"/>
    <n v="11"/>
    <x v="7"/>
    <n v="1195"/>
    <n v="1"/>
    <n v="510"/>
    <s v="VEHICLE - STOLEN"/>
    <m/>
    <n v="0"/>
    <m/>
    <m/>
    <n v="101"/>
    <s v="STREET"/>
    <m/>
    <m/>
    <s v="IC"/>
    <s v="Invest Cont"/>
    <n v="510"/>
    <m/>
    <m/>
    <m/>
    <s v="ELYSIAN PARK"/>
    <s v="BOYLSTON"/>
    <n v="34.0747"/>
    <n v="-118.2402"/>
    <n v="0"/>
    <x v="12"/>
  </r>
  <r>
    <n v="201207344"/>
    <d v="2020-02-17T00:00:00"/>
    <x v="348"/>
    <n v="600"/>
    <n v="12"/>
    <x v="8"/>
    <n v="1253"/>
    <n v="1"/>
    <n v="310"/>
    <s v="BURGLARY"/>
    <s v="0344 1822"/>
    <n v="35"/>
    <s v="M"/>
    <s v="B"/>
    <n v="501"/>
    <s v="SINGLE FAMILY DWELLING"/>
    <m/>
    <m/>
    <s v="IC"/>
    <s v="Invest Cont"/>
    <n v="310"/>
    <m/>
    <m/>
    <m/>
    <s v="2000 W  76TH                         ST"/>
    <m/>
    <n v="33.970999999999997"/>
    <n v="-118.3135"/>
    <n v="0"/>
    <x v="12"/>
  </r>
  <r>
    <n v="201306218"/>
    <d v="2020-02-08T00:00:00"/>
    <x v="1"/>
    <n v="2050"/>
    <n v="13"/>
    <x v="6"/>
    <n v="1323"/>
    <n v="1"/>
    <n v="230"/>
    <s v="ASSAULT WITH DEADLY WEAPON, AGGRAVATED ASSAULT"/>
    <s v="1822 0906 0432 1309"/>
    <n v="18"/>
    <s v="M"/>
    <s v="H"/>
    <n v="102"/>
    <s v="SIDEWALK"/>
    <n v="102"/>
    <s v="HAND GUN"/>
    <s v="IC"/>
    <s v="Invest Cont"/>
    <n v="230"/>
    <m/>
    <m/>
    <m/>
    <s v="22ND                         ST"/>
    <s v="STANFORD"/>
    <n v="34.024099999999997"/>
    <n v="-118.2573"/>
    <n v="0"/>
    <x v="12"/>
  </r>
  <r>
    <n v="200505645"/>
    <d v="2020-02-09T00:00:00"/>
    <x v="134"/>
    <n v="2100"/>
    <n v="5"/>
    <x v="10"/>
    <n v="563"/>
    <n v="1"/>
    <n v="510"/>
    <s v="VEHICLE - STOLEN"/>
    <m/>
    <n v="0"/>
    <m/>
    <m/>
    <n v="101"/>
    <s v="STREET"/>
    <m/>
    <m/>
    <s v="IC"/>
    <s v="Invest Cont"/>
    <n v="510"/>
    <m/>
    <m/>
    <m/>
    <s v="800 W  10TH                         ST"/>
    <m/>
    <n v="33.732100000000003"/>
    <n v="-118.295"/>
    <n v="0"/>
    <x v="12"/>
  </r>
  <r>
    <n v="200514316"/>
    <d v="2020-09-18T00:00:00"/>
    <x v="333"/>
    <n v="1825"/>
    <n v="5"/>
    <x v="10"/>
    <n v="509"/>
    <n v="2"/>
    <n v="901"/>
    <s v="VIOLATION OF RESTRAINING ORDER"/>
    <s v="1309 2038"/>
    <n v="34"/>
    <s v="F"/>
    <s v="W"/>
    <n v="101"/>
    <s v="STREET"/>
    <m/>
    <m/>
    <s v="AO"/>
    <s v="Adult Other"/>
    <n v="901"/>
    <m/>
    <m/>
    <m/>
    <s v="1600    251ST                        ST"/>
    <m/>
    <n v="33.796799999999998"/>
    <n v="-118.3043"/>
    <n v="0"/>
    <x v="12"/>
  </r>
  <r>
    <n v="201013667"/>
    <d v="2020-10-02T00:00:00"/>
    <x v="163"/>
    <n v="910"/>
    <n v="10"/>
    <x v="11"/>
    <n v="1043"/>
    <n v="2"/>
    <n v="740"/>
    <s v="VANDALISM - FELONY ($400 &amp; OVER, ALL CHURCH VANDALISMS)"/>
    <s v="0913 0329 1236 0358 0603 0361 1420 1275"/>
    <n v="0"/>
    <s v="M"/>
    <s v="O"/>
    <n v="502"/>
    <s v="MULTI-UNIT DWELLING (APARTMENT, DUPLEX, ETC)"/>
    <n v="400"/>
    <s v="STRONG-ARM (HANDS, FIST, FEET OR BODILY FORCE)"/>
    <s v="AA"/>
    <s v="Adult Arrest"/>
    <n v="740"/>
    <m/>
    <m/>
    <m/>
    <s v="5900    RESEDA                       BL"/>
    <m/>
    <n v="34.176900000000003"/>
    <n v="-118.5384"/>
    <n v="1"/>
    <x v="12"/>
  </r>
  <r>
    <n v="200409462"/>
    <d v="2020-06-03T00:00:00"/>
    <x v="250"/>
    <n v="1530"/>
    <n v="4"/>
    <x v="4"/>
    <n v="427"/>
    <n v="1"/>
    <n v="420"/>
    <s v="THEFT FROM MOTOR VEHICLE - PETTY ($950 &amp; UNDER)"/>
    <m/>
    <n v="0"/>
    <m/>
    <m/>
    <n v="101"/>
    <s v="STREET"/>
    <m/>
    <m/>
    <s v="IC"/>
    <s v="Invest Cont"/>
    <n v="420"/>
    <m/>
    <m/>
    <m/>
    <s v="3200    BETTY                        DR"/>
    <m/>
    <n v="34.082599999999999"/>
    <n v="-118.1854"/>
    <n v="0"/>
    <x v="12"/>
  </r>
  <r>
    <n v="200200846"/>
    <d v="2020-09-07T00:00:00"/>
    <x v="201"/>
    <n v="1030"/>
    <n v="2"/>
    <x v="5"/>
    <n v="212"/>
    <n v="1"/>
    <n v="230"/>
    <s v="ASSAULT WITH DEADLY WEAPON, AGGRAVATED ASSAULT"/>
    <s v="1822 1218 0416 0445 1402"/>
    <n v="57"/>
    <s v="M"/>
    <s v="W"/>
    <n v="102"/>
    <s v="SIDEWALK"/>
    <n v="212"/>
    <s v="BOTTLE"/>
    <s v="AA"/>
    <s v="Adult Arrest"/>
    <n v="230"/>
    <n v="998"/>
    <m/>
    <m/>
    <s v="300 N  WESTMORELAND                 AV"/>
    <m/>
    <n v="34.076300000000003"/>
    <n v="-118.288"/>
    <n v="1"/>
    <x v="12"/>
  </r>
  <r>
    <n v="200310225"/>
    <d v="2020-04-21T00:00:00"/>
    <x v="208"/>
    <n v="1800"/>
    <n v="3"/>
    <x v="2"/>
    <n v="399"/>
    <n v="1"/>
    <n v="330"/>
    <s v="BURGLARY FROM VEHICLE"/>
    <s v="0344 1822 1609 0329"/>
    <n v="26"/>
    <s v="F"/>
    <s v="H"/>
    <n v="501"/>
    <s v="SINGLE FAMILY DWELLING"/>
    <m/>
    <m/>
    <s v="IC"/>
    <s v="Invest Cont"/>
    <n v="330"/>
    <m/>
    <m/>
    <m/>
    <s v="4100 S  FIGUEROA                     ST"/>
    <m/>
    <n v="34.009399999999999"/>
    <n v="-118.28270000000001"/>
    <n v="0"/>
    <x v="12"/>
  </r>
  <r>
    <n v="200816568"/>
    <d v="2020-11-18T00:00:00"/>
    <x v="297"/>
    <n v="1900"/>
    <n v="8"/>
    <x v="12"/>
    <n v="825"/>
    <n v="1"/>
    <n v="330"/>
    <s v="BURGLARY FROM VEHICLE"/>
    <s v="0344 1822 0321"/>
    <n v="55"/>
    <s v="M"/>
    <s v="W"/>
    <n v="501"/>
    <s v="SINGLE FAMILY DWELLING"/>
    <m/>
    <m/>
    <s v="IC"/>
    <s v="Invest Cont"/>
    <n v="330"/>
    <m/>
    <m/>
    <m/>
    <s v="100 S  CARMELINA                    AV"/>
    <m/>
    <n v="34.057099999999998"/>
    <n v="-118.4806"/>
    <n v="0"/>
    <x v="12"/>
  </r>
  <r>
    <n v="200105351"/>
    <d v="2020-01-20T00:00:00"/>
    <x v="45"/>
    <n v="1715"/>
    <n v="1"/>
    <x v="1"/>
    <n v="156"/>
    <n v="2"/>
    <n v="624"/>
    <s v="BATTERY - SIMPLE ASSAULT"/>
    <s v="0416 1822 0429"/>
    <n v="30"/>
    <s v="M"/>
    <s v="W"/>
    <n v="102"/>
    <s v="SIDEWALK"/>
    <n v="400"/>
    <s v="STRONG-ARM (HANDS, FIST, FEET OR BODILY FORCE)"/>
    <s v="IC"/>
    <s v="Invest Cont"/>
    <n v="624"/>
    <m/>
    <m/>
    <m/>
    <s v="500 S  SAN PEDRO                    ST"/>
    <m/>
    <n v="34.043700000000001"/>
    <n v="-118.24550000000001"/>
    <n v="0"/>
    <x v="12"/>
  </r>
  <r>
    <n v="201222649"/>
    <d v="2020-10-15T00:00:00"/>
    <x v="107"/>
    <n v="1800"/>
    <n v="12"/>
    <x v="8"/>
    <n v="1259"/>
    <n v="1"/>
    <n v="210"/>
    <s v="ROBBERY"/>
    <s v="1822 1240 0344 0302 0355 0334 0330 0916"/>
    <n v="36"/>
    <s v="M"/>
    <s v="H"/>
    <n v="101"/>
    <s v="STREET"/>
    <n v="106"/>
    <s v="UNKNOWN FIREARM"/>
    <s v="IC"/>
    <s v="Invest Cont"/>
    <n v="210"/>
    <m/>
    <m/>
    <m/>
    <s v="78TH                         ST"/>
    <s v="CENTRAL                      AV"/>
    <n v="33.968499999999999"/>
    <n v="-118.2564"/>
    <n v="0"/>
    <x v="12"/>
  </r>
  <r>
    <n v="201109803"/>
    <d v="2020-05-27T00:00:00"/>
    <x v="359"/>
    <n v="2345"/>
    <n v="11"/>
    <x v="7"/>
    <n v="1116"/>
    <n v="2"/>
    <n v="900"/>
    <s v="VIOLATION OF COURT ORDER"/>
    <s v="2038 0913 1814"/>
    <n v="18"/>
    <s v="M"/>
    <s v="H"/>
    <n v="101"/>
    <s v="STREET"/>
    <m/>
    <m/>
    <s v="IC"/>
    <s v="Invest Cont"/>
    <n v="900"/>
    <m/>
    <m/>
    <m/>
    <s v="1000 N  AVENUE 51"/>
    <m/>
    <n v="34.116799999999998"/>
    <n v="-118.2051"/>
    <n v="0"/>
    <x v="12"/>
  </r>
  <r>
    <n v="201013693"/>
    <d v="2020-10-03T00:00:00"/>
    <x v="111"/>
    <n v="340"/>
    <n v="10"/>
    <x v="11"/>
    <n v="1098"/>
    <n v="1"/>
    <n v="420"/>
    <s v="THEFT FROM MOTOR VEHICLE - PETTY ($950 &amp; UNDER)"/>
    <s v="0321 1822 1300 0344"/>
    <n v="42"/>
    <s v="M"/>
    <s v="O"/>
    <n v="104"/>
    <s v="DRIVEWAY"/>
    <m/>
    <m/>
    <s v="AO"/>
    <s v="Adult Other"/>
    <n v="420"/>
    <m/>
    <m/>
    <m/>
    <s v="3400    WHITE ROSE                   WY"/>
    <m/>
    <n v="34.1327"/>
    <n v="-118.4875"/>
    <n v="0"/>
    <x v="12"/>
  </r>
  <r>
    <n v="201225575"/>
    <d v="2020-12-02T00:00:00"/>
    <x v="41"/>
    <n v="30"/>
    <n v="12"/>
    <x v="8"/>
    <n v="1245"/>
    <n v="2"/>
    <n v="626"/>
    <s v="INTIMATE PARTNER - SIMPLE ASSAULT"/>
    <s v="2000 1814 0444 0448 0913 1202"/>
    <n v="22"/>
    <s v="F"/>
    <s v="B"/>
    <n v="501"/>
    <s v="SINGLE FAMILY DWELLING"/>
    <n v="400"/>
    <s v="STRONG-ARM (HANDS, FIST, FEET OR BODILY FORCE)"/>
    <s v="IC"/>
    <s v="Invest Cont"/>
    <n v="626"/>
    <m/>
    <m/>
    <m/>
    <s v="6400 S  DENKER                       AV"/>
    <m/>
    <n v="33.980600000000003"/>
    <n v="-118.30459999999999"/>
    <n v="0"/>
    <x v="12"/>
  </r>
  <r>
    <n v="200307452"/>
    <d v="2020-02-26T00:00:00"/>
    <x v="324"/>
    <n v="2345"/>
    <n v="3"/>
    <x v="2"/>
    <n v="377"/>
    <n v="1"/>
    <n v="210"/>
    <s v="ROBBERY"/>
    <s v="1402 0334 0344 0302 0443 0416 0321 0342 1822 0917"/>
    <n v="38"/>
    <s v="F"/>
    <s v="H"/>
    <n v="122"/>
    <s v="VEHICLE, PASSENGER/TRUCK"/>
    <n v="102"/>
    <s v="HAND GUN"/>
    <s v="AA"/>
    <s v="Adult Arrest"/>
    <n v="210"/>
    <n v="910"/>
    <n v="998"/>
    <m/>
    <s v="MARTIN LUTHER KING JR"/>
    <s v="NORMANDIE"/>
    <n v="34.010899999999999"/>
    <n v="-118.3002"/>
    <n v="1"/>
    <x v="12"/>
  </r>
  <r>
    <n v="201208499"/>
    <d v="2020-03-05T00:00:00"/>
    <x v="216"/>
    <n v="2110"/>
    <n v="12"/>
    <x v="8"/>
    <n v="1251"/>
    <n v="2"/>
    <n v="740"/>
    <s v="VANDALISM - FELONY ($400 &amp; OVER, ALL CHURCH VANDALISMS)"/>
    <s v="0329 0913 1309"/>
    <n v="43"/>
    <s v="F"/>
    <s v="B"/>
    <n v="502"/>
    <s v="MULTI-UNIT DWELLING (APARTMENT, DUPLEX, ETC)"/>
    <m/>
    <m/>
    <s v="IC"/>
    <s v="Invest Cont"/>
    <n v="740"/>
    <m/>
    <m/>
    <m/>
    <s v="6800    11TH                         AV"/>
    <m/>
    <n v="33.977600000000002"/>
    <n v="-118.32940000000001"/>
    <n v="0"/>
    <x v="12"/>
  </r>
  <r>
    <n v="200206487"/>
    <d v="2020-02-19T00:00:00"/>
    <x v="270"/>
    <n v="1930"/>
    <n v="2"/>
    <x v="5"/>
    <n v="279"/>
    <n v="2"/>
    <n v="624"/>
    <s v="BATTERY - SIMPLE ASSAULT"/>
    <s v="1202 0913 1810 0416 0446 0305 0417"/>
    <n v="62"/>
    <s v="F"/>
    <s v="H"/>
    <n v="501"/>
    <s v="SINGLE FAMILY DWELLING"/>
    <n v="400"/>
    <s v="STRONG-ARM (HANDS, FIST, FEET OR BODILY FORCE)"/>
    <s v="AO"/>
    <s v="Adult Other"/>
    <n v="624"/>
    <m/>
    <m/>
    <m/>
    <s v="1300    CONNECTICUT                  ST"/>
    <m/>
    <n v="34.046399999999998"/>
    <n v="-118.27079999999999"/>
    <n v="0"/>
    <x v="12"/>
  </r>
  <r>
    <n v="200305547"/>
    <d v="2020-01-27T00:00:00"/>
    <x v="119"/>
    <n v="2110"/>
    <n v="3"/>
    <x v="2"/>
    <n v="334"/>
    <n v="1"/>
    <n v="510"/>
    <s v="VEHICLE - STOLEN"/>
    <m/>
    <n v="0"/>
    <m/>
    <m/>
    <n v="101"/>
    <s v="STREET"/>
    <m/>
    <m/>
    <s v="IC"/>
    <s v="Invest Cont"/>
    <n v="510"/>
    <m/>
    <m/>
    <m/>
    <s v="30TH                         ST"/>
    <s v="NORTON                       AV"/>
    <n v="34.0276"/>
    <n v="-118.3327"/>
    <n v="0"/>
    <x v="12"/>
  </r>
  <r>
    <n v="200314695"/>
    <d v="2020-07-25T00:00:00"/>
    <x v="148"/>
    <n v="1800"/>
    <n v="3"/>
    <x v="2"/>
    <n v="328"/>
    <n v="1"/>
    <n v="510"/>
    <s v="VEHICLE - STOLEN"/>
    <m/>
    <n v="0"/>
    <m/>
    <m/>
    <n v="101"/>
    <s v="STREET"/>
    <m/>
    <m/>
    <s v="IC"/>
    <s v="Invest Cont"/>
    <n v="510"/>
    <m/>
    <m/>
    <m/>
    <s v="700 W  30TH                         ST"/>
    <m/>
    <n v="34.025799999999997"/>
    <n v="-118.27970000000001"/>
    <n v="0"/>
    <x v="12"/>
  </r>
  <r>
    <n v="200118574"/>
    <d v="2020-09-27T00:00:00"/>
    <x v="67"/>
    <n v="1430"/>
    <n v="1"/>
    <x v="1"/>
    <n v="174"/>
    <n v="2"/>
    <n v="930"/>
    <s v="CRIMINAL THREATS - NO WEAPON DISPLAYED"/>
    <s v="0913 2003 2029 0443 0361"/>
    <n v="27"/>
    <s v="M"/>
    <s v="W"/>
    <n v="502"/>
    <s v="MULTI-UNIT DWELLING (APARTMENT, DUPLEX, ETC)"/>
    <n v="511"/>
    <s v="VERBAL THREAT"/>
    <s v="IC"/>
    <s v="Invest Cont"/>
    <n v="930"/>
    <m/>
    <m/>
    <m/>
    <s v="700 S  MAIN                         ST"/>
    <m/>
    <n v="34.043700000000001"/>
    <n v="-118.2518"/>
    <n v="0"/>
    <x v="12"/>
  </r>
  <r>
    <n v="200104459"/>
    <d v="2020-01-03T00:00:00"/>
    <x v="241"/>
    <n v="1940"/>
    <n v="1"/>
    <x v="1"/>
    <n v="181"/>
    <n v="1"/>
    <n v="330"/>
    <s v="BURGLARY FROM VEHICLE"/>
    <s v="1609 0344 1307 0329 1822"/>
    <n v="23"/>
    <s v="M"/>
    <s v="B"/>
    <n v="741"/>
    <s v="STAPLES CENTER *"/>
    <m/>
    <m/>
    <s v="IC"/>
    <s v="Invest Cont"/>
    <n v="330"/>
    <m/>
    <m/>
    <m/>
    <s v="1100 S  FIGUEROA                     ST"/>
    <m/>
    <n v="34.043100000000003"/>
    <n v="-118.2692"/>
    <n v="0"/>
    <x v="12"/>
  </r>
  <r>
    <n v="200312037"/>
    <d v="2020-05-28T00:00:00"/>
    <x v="251"/>
    <n v="2110"/>
    <n v="3"/>
    <x v="2"/>
    <n v="374"/>
    <n v="2"/>
    <n v="624"/>
    <s v="BATTERY - SIMPLE ASSAULT"/>
    <s v="1822 0342 0202 0416 0446"/>
    <n v="30"/>
    <s v="M"/>
    <s v="B"/>
    <n v="401"/>
    <s v="MINI-MART"/>
    <n v="400"/>
    <s v="STRONG-ARM (HANDS, FIST, FEET OR BODILY FORCE)"/>
    <s v="IC"/>
    <s v="Invest Cont"/>
    <n v="624"/>
    <m/>
    <m/>
    <m/>
    <s v="OBAMA                        BL"/>
    <s v="COLISEUM                     ST"/>
    <n v="34.014800000000001"/>
    <n v="-118.3222"/>
    <n v="0"/>
    <x v="12"/>
  </r>
  <r>
    <n v="201219827"/>
    <d v="2020-09-02T00:00:00"/>
    <x v="49"/>
    <n v="1000"/>
    <n v="12"/>
    <x v="8"/>
    <n v="1239"/>
    <n v="2"/>
    <n v="624"/>
    <s v="BATTERY - SIMPLE ASSAULT"/>
    <s v="1202 0432 0416 0429 0319 0443 1822"/>
    <n v="66"/>
    <s v="F"/>
    <s v="B"/>
    <n v="403"/>
    <s v="DRUG STORE"/>
    <n v="400"/>
    <s v="STRONG-ARM (HANDS, FIST, FEET OR BODILY FORCE)"/>
    <s v="IC"/>
    <s v="Invest Cont"/>
    <n v="624"/>
    <m/>
    <m/>
    <m/>
    <s v="5800 S  VERMONT                      AV"/>
    <m/>
    <n v="33.988300000000002"/>
    <n v="-118.2915"/>
    <n v="0"/>
    <x v="12"/>
  </r>
  <r>
    <n v="201226396"/>
    <d v="2020-12-14T00:00:00"/>
    <x v="325"/>
    <n v="1400"/>
    <n v="12"/>
    <x v="8"/>
    <n v="1203"/>
    <n v="2"/>
    <n v="745"/>
    <s v="VANDALISM - MISDEAMEANOR ($399 OR UNDER)"/>
    <s v="0329 1822"/>
    <n v="31"/>
    <s v="F"/>
    <s v="H"/>
    <n v="502"/>
    <s v="MULTI-UNIT DWELLING (APARTMENT, DUPLEX, ETC)"/>
    <m/>
    <m/>
    <s v="IC"/>
    <s v="Invest Cont"/>
    <n v="745"/>
    <m/>
    <m/>
    <m/>
    <s v="1700 W  45TH                         ST"/>
    <m/>
    <n v="34.002800000000001"/>
    <n v="-118.3096"/>
    <n v="0"/>
    <x v="12"/>
  </r>
  <r>
    <n v="201106986"/>
    <d v="2020-03-06T00:00:00"/>
    <x v="17"/>
    <n v="1330"/>
    <n v="11"/>
    <x v="7"/>
    <n v="1102"/>
    <n v="1"/>
    <n v="440"/>
    <s v="THEFT PLAIN - PETTY ($950 &amp; UNDER)"/>
    <n v="344"/>
    <n v="0"/>
    <s v="M"/>
    <s v="O"/>
    <n v="203"/>
    <s v="OTHER BUSINESS"/>
    <m/>
    <m/>
    <s v="AO"/>
    <s v="Adult Other"/>
    <n v="440"/>
    <m/>
    <m/>
    <m/>
    <s v="2900    LOS FELIZ                    BL"/>
    <m/>
    <n v="34.136699999999998"/>
    <n v="-118.2713"/>
    <n v="0"/>
    <x v="12"/>
  </r>
  <r>
    <n v="200906595"/>
    <d v="2020-02-27T00:00:00"/>
    <x v="309"/>
    <n v="1048"/>
    <n v="9"/>
    <x v="3"/>
    <n v="948"/>
    <n v="1"/>
    <n v="440"/>
    <s v="THEFT PLAIN - PETTY ($950 &amp; UNDER)"/>
    <s v="0344 0394"/>
    <n v="29"/>
    <s v="F"/>
    <s v="O"/>
    <n v="119"/>
    <s v="PORCH, RESIDENTIAL"/>
    <m/>
    <m/>
    <s v="IC"/>
    <s v="Invest Cont"/>
    <n v="440"/>
    <m/>
    <m/>
    <m/>
    <s v="13400    BURBANK                      BL"/>
    <m/>
    <n v="34.172199999999997"/>
    <n v="-118.4247"/>
    <n v="0"/>
    <x v="12"/>
  </r>
  <r>
    <n v="200815495"/>
    <d v="2020-10-20T00:00:00"/>
    <x v="107"/>
    <n v="1515"/>
    <n v="8"/>
    <x v="12"/>
    <n v="817"/>
    <n v="2"/>
    <n v="886"/>
    <s v="DISTURBING THE PEACE"/>
    <s v="2049 0910"/>
    <n v="55"/>
    <s v="F"/>
    <s v="B"/>
    <n v="801"/>
    <s v="MTA BUS"/>
    <n v="511"/>
    <s v="VERBAL THREAT"/>
    <s v="IC"/>
    <s v="Invest Cont"/>
    <n v="886"/>
    <m/>
    <m/>
    <m/>
    <s v="WILSHIRE"/>
    <s v="WESTWOOD"/>
    <n v="34.058799999999998"/>
    <n v="-118.4439"/>
    <n v="0"/>
    <x v="12"/>
  </r>
  <r>
    <n v="200114823"/>
    <d v="2020-07-14T00:00:00"/>
    <x v="284"/>
    <n v="2230"/>
    <n v="1"/>
    <x v="1"/>
    <n v="162"/>
    <n v="1"/>
    <n v="761"/>
    <s v="BRANDISH WEAPON"/>
    <s v="0334 1822 0443"/>
    <n v="34"/>
    <s v="M"/>
    <s v="B"/>
    <n v="102"/>
    <s v="SIDEWALK"/>
    <n v="512"/>
    <s v="MACE/PEPPER SPRAY"/>
    <s v="AO"/>
    <s v="Adult Other"/>
    <n v="761"/>
    <m/>
    <m/>
    <m/>
    <s v="7TH"/>
    <s v="GRAND"/>
    <n v="34.0473"/>
    <n v="-118.25660000000001"/>
    <n v="0"/>
    <x v="12"/>
  </r>
  <r>
    <n v="200511775"/>
    <d v="2020-07-13T00:00:00"/>
    <x v="158"/>
    <n v="1500"/>
    <n v="5"/>
    <x v="10"/>
    <n v="504"/>
    <n v="1"/>
    <n v="310"/>
    <s v="BURGLARY"/>
    <s v="0358 1606 0397 1309 1602"/>
    <n v="50"/>
    <s v="M"/>
    <s v="W"/>
    <n v="707"/>
    <s v="GARAGE/CARPORT"/>
    <m/>
    <m/>
    <s v="IC"/>
    <s v="Invest Cont"/>
    <n v="310"/>
    <m/>
    <m/>
    <m/>
    <s v="1600 W  204TH                        ST"/>
    <m/>
    <n v="33.845700000000001"/>
    <n v="-118.3092"/>
    <n v="0"/>
    <x v="12"/>
  </r>
  <r>
    <n v="200218354"/>
    <d v="2020-12-08T00:00:00"/>
    <x v="131"/>
    <n v="345"/>
    <n v="2"/>
    <x v="5"/>
    <n v="238"/>
    <n v="1"/>
    <n v="330"/>
    <s v="BURGLARY FROM VEHICLE"/>
    <s v="1822 1309 0342 0344 1607 1302"/>
    <n v="57"/>
    <s v="M"/>
    <s v="H"/>
    <n v="707"/>
    <s v="GARAGE/CARPORT"/>
    <m/>
    <m/>
    <s v="IC"/>
    <s v="Invest Cont"/>
    <n v="330"/>
    <m/>
    <m/>
    <m/>
    <s v="200 N  BIXEL                        ST"/>
    <m/>
    <n v="34.062800000000003"/>
    <n v="-118.25530000000001"/>
    <n v="0"/>
    <x v="12"/>
  </r>
  <r>
    <n v="200413673"/>
    <d v="2020-10-10T00:00:00"/>
    <x v="149"/>
    <n v="1615"/>
    <n v="4"/>
    <x v="4"/>
    <n v="455"/>
    <n v="2"/>
    <n v="740"/>
    <s v="VANDALISM - FELONY ($400 &amp; OVER, ALL CHURCH VANDALISMS)"/>
    <s v="0329 1300 1307"/>
    <n v="26"/>
    <s v="F"/>
    <s v="H"/>
    <n v="123"/>
    <s v="PARKING UNDERGROUND/BUILDING"/>
    <m/>
    <m/>
    <s v="IC"/>
    <s v="Invest Cont"/>
    <n v="740"/>
    <m/>
    <m/>
    <m/>
    <s v="600    SAN BENITO                   ST"/>
    <m/>
    <n v="34.051499999999997"/>
    <n v="-118.21299999999999"/>
    <n v="0"/>
    <x v="12"/>
  </r>
  <r>
    <n v="201111417"/>
    <d v="2020-07-14T00:00:00"/>
    <x v="158"/>
    <n v="1900"/>
    <n v="11"/>
    <x v="7"/>
    <n v="1158"/>
    <n v="1"/>
    <n v="420"/>
    <s v="THEFT FROM MOTOR VEHICLE - PETTY ($950 &amp; UNDER)"/>
    <s v="0344 1606"/>
    <n v="39"/>
    <s v="M"/>
    <s v="W"/>
    <n v="101"/>
    <s v="STREET"/>
    <m/>
    <m/>
    <s v="IC"/>
    <s v="Invest Cont"/>
    <n v="420"/>
    <m/>
    <m/>
    <m/>
    <s v="4100    GLENALBYN                    DR"/>
    <m/>
    <n v="34.095199999999998"/>
    <n v="-118.2119"/>
    <n v="0"/>
    <x v="12"/>
  </r>
  <r>
    <n v="200900643"/>
    <d v="2020-03-13T00:00:00"/>
    <x v="262"/>
    <n v="1400"/>
    <n v="9"/>
    <x v="3"/>
    <n v="964"/>
    <n v="2"/>
    <n v="354"/>
    <s v="THEFT OF IDENTITY"/>
    <n v="1402"/>
    <n v="0"/>
    <s v="X"/>
    <s v="X"/>
    <n v="101"/>
    <s v="STREET"/>
    <m/>
    <m/>
    <s v="AA"/>
    <s v="Adult Arrest"/>
    <n v="354"/>
    <m/>
    <m/>
    <m/>
    <s v="RIVERSIDE                    DR"/>
    <s v="MURIETTA                     AV"/>
    <n v="34.157600000000002"/>
    <n v="-118.43899999999999"/>
    <n v="1"/>
    <x v="12"/>
  </r>
  <r>
    <n v="200808720"/>
    <d v="2020-04-25T00:00:00"/>
    <x v="168"/>
    <n v="1400"/>
    <n v="8"/>
    <x v="12"/>
    <n v="847"/>
    <n v="1"/>
    <n v="420"/>
    <s v="THEFT FROM MOTOR VEHICLE - PETTY ($950 &amp; UNDER)"/>
    <s v="0358 0385 0344 0346"/>
    <n v="29"/>
    <s v="F"/>
    <s v="K"/>
    <n v="502"/>
    <s v="MULTI-UNIT DWELLING (APARTMENT, DUPLEX, ETC)"/>
    <m/>
    <m/>
    <s v="IC"/>
    <s v="Invest Cont"/>
    <n v="420"/>
    <m/>
    <m/>
    <m/>
    <s v="10300    ILONA                        AV"/>
    <m/>
    <n v="34.0501"/>
    <n v="-118.4144"/>
    <n v="0"/>
    <x v="12"/>
  </r>
  <r>
    <n v="200916665"/>
    <d v="2020-10-31T00:00:00"/>
    <x v="326"/>
    <n v="1100"/>
    <n v="9"/>
    <x v="3"/>
    <n v="985"/>
    <n v="1"/>
    <n v="230"/>
    <s v="ASSAULT WITH DEADLY WEAPON, AGGRAVATED ASSAULT"/>
    <s v="1402 0431 2004 1822"/>
    <n v="72"/>
    <s v="F"/>
    <s v="W"/>
    <n v="101"/>
    <s v="STREET"/>
    <n v="503"/>
    <s v="CAUSTIC CHEMICAL/POISON"/>
    <s v="AA"/>
    <s v="Adult Arrest"/>
    <n v="230"/>
    <n v="998"/>
    <m/>
    <m/>
    <s v="14200 W  VENTURA                      BL"/>
    <m/>
    <n v="34.149799999999999"/>
    <n v="-118.4421"/>
    <n v="1"/>
    <x v="12"/>
  </r>
  <r>
    <n v="200612181"/>
    <d v="2020-07-04T00:00:00"/>
    <x v="261"/>
    <n v="830"/>
    <n v="6"/>
    <x v="9"/>
    <n v="647"/>
    <n v="2"/>
    <n v="624"/>
    <s v="BATTERY - SIMPLE ASSAULT"/>
    <s v="0400 0416 1822 1202 0429 1028"/>
    <n v="76"/>
    <s v="M"/>
    <s v="H"/>
    <n v="108"/>
    <s v="PARKING LOT"/>
    <n v="400"/>
    <s v="STRONG-ARM (HANDS, FIST, FEET OR BODILY FORCE)"/>
    <s v="IC"/>
    <s v="Invest Cont"/>
    <n v="624"/>
    <m/>
    <m/>
    <m/>
    <s v="1500    VINE                         ST"/>
    <m/>
    <n v="34.097999999999999"/>
    <n v="-118.3266"/>
    <n v="0"/>
    <x v="12"/>
  </r>
  <r>
    <n v="201225017"/>
    <d v="2020-11-23T00:00:00"/>
    <x v="242"/>
    <n v="1730"/>
    <n v="12"/>
    <x v="8"/>
    <n v="1267"/>
    <n v="1"/>
    <n v="510"/>
    <s v="VEHICLE - STOLEN"/>
    <m/>
    <n v="0"/>
    <m/>
    <m/>
    <n v="104"/>
    <s v="DRIVEWAY"/>
    <m/>
    <m/>
    <s v="IC"/>
    <s v="Invest Cont"/>
    <n v="510"/>
    <m/>
    <m/>
    <m/>
    <s v="500 W  84TH                         ST"/>
    <m/>
    <n v="33.962200000000003"/>
    <n v="-118.2834"/>
    <n v="0"/>
    <x v="12"/>
  </r>
  <r>
    <n v="200107955"/>
    <d v="2020-02-26T00:00:00"/>
    <x v="309"/>
    <n v="1950"/>
    <n v="1"/>
    <x v="1"/>
    <n v="156"/>
    <n v="2"/>
    <n v="624"/>
    <s v="BATTERY - SIMPLE ASSAULT"/>
    <s v="1202 1218 2004 0444 0416"/>
    <n v="61"/>
    <s v="F"/>
    <s v="W"/>
    <n v="102"/>
    <s v="SIDEWALK"/>
    <n v="400"/>
    <s v="STRONG-ARM (HANDS, FIST, FEET OR BODILY FORCE)"/>
    <s v="AA"/>
    <s v="Adult Arrest"/>
    <n v="624"/>
    <m/>
    <m/>
    <m/>
    <s v="5TH                          ST"/>
    <s v="SAN JULIAN"/>
    <n v="34.044600000000003"/>
    <n v="-118.245"/>
    <n v="1"/>
    <x v="12"/>
  </r>
  <r>
    <n v="200608669"/>
    <d v="2020-04-04T00:00:00"/>
    <x v="42"/>
    <n v="300"/>
    <n v="6"/>
    <x v="9"/>
    <n v="656"/>
    <n v="2"/>
    <n v="624"/>
    <s v="BATTERY - SIMPLE ASSAULT"/>
    <s v="0400 0416 1810 0913"/>
    <n v="46"/>
    <s v="M"/>
    <s v="B"/>
    <n v="502"/>
    <s v="MULTI-UNIT DWELLING (APARTMENT, DUPLEX, ETC)"/>
    <n v="400"/>
    <s v="STRONG-ARM (HANDS, FIST, FEET OR BODILY FORCE)"/>
    <s v="IC"/>
    <s v="Invest Cont"/>
    <n v="624"/>
    <m/>
    <m/>
    <m/>
    <s v="900 N  GOWER                        ST"/>
    <m/>
    <n v="34.088900000000002"/>
    <n v="-118.32769999999999"/>
    <n v="0"/>
    <x v="12"/>
  </r>
  <r>
    <n v="200412410"/>
    <d v="2020-09-03T00:00:00"/>
    <x v="84"/>
    <n v="500"/>
    <n v="4"/>
    <x v="4"/>
    <n v="464"/>
    <n v="2"/>
    <n v="745"/>
    <s v="VANDALISM - MISDEAMEANOR ($399 OR UNDER)"/>
    <s v="0329 1202 1300"/>
    <n v="64"/>
    <s v="M"/>
    <s v="H"/>
    <n v="108"/>
    <s v="PARKING LOT"/>
    <m/>
    <m/>
    <s v="IC"/>
    <s v="Invest Cont"/>
    <n v="745"/>
    <m/>
    <m/>
    <m/>
    <s v="200 N  SOTO                         ST"/>
    <m/>
    <n v="34.044499999999999"/>
    <n v="-118.2116"/>
    <n v="0"/>
    <x v="12"/>
  </r>
  <r>
    <n v="200405825"/>
    <d v="2020-02-17T00:00:00"/>
    <x v="348"/>
    <n v="200"/>
    <n v="4"/>
    <x v="4"/>
    <n v="473"/>
    <n v="1"/>
    <n v="310"/>
    <s v="BURGLARY"/>
    <s v="0344 1602"/>
    <n v="0"/>
    <s v="X"/>
    <s v="X"/>
    <n v="210"/>
    <s v="RESTAURANT/FAST FOOD"/>
    <m/>
    <m/>
    <s v="IC"/>
    <s v="Invest Cont"/>
    <n v="310"/>
    <m/>
    <m/>
    <m/>
    <s v="900 S  SOTO                         ST"/>
    <m/>
    <n v="34.037599999999998"/>
    <n v="-118.2166"/>
    <n v="0"/>
    <x v="12"/>
  </r>
  <r>
    <n v="201301192"/>
    <d v="2020-12-28T00:00:00"/>
    <x v="360"/>
    <n v="30"/>
    <n v="13"/>
    <x v="6"/>
    <n v="1317"/>
    <n v="1"/>
    <n v="341"/>
    <s v="THEFT-GRAND ($950.01 &amp; OVER)EXCPT,GUNS,FOWL,LIVESTK,PROD"/>
    <s v="0344 0910"/>
    <n v="49"/>
    <s v="M"/>
    <s v="O"/>
    <n v="935"/>
    <s v="MTA - BLUE LINE - WASHINGTON"/>
    <m/>
    <m/>
    <s v="IC"/>
    <s v="Invest Cont"/>
    <n v="341"/>
    <m/>
    <m/>
    <m/>
    <s v="1900    LONG BEACH                   AV"/>
    <m/>
    <n v="34.020099999999999"/>
    <n v="-118.2428"/>
    <n v="0"/>
    <x v="12"/>
  </r>
  <r>
    <n v="200607854"/>
    <d v="2020-03-13T00:00:00"/>
    <x v="262"/>
    <n v="545"/>
    <n v="6"/>
    <x v="9"/>
    <n v="645"/>
    <n v="1"/>
    <n v="310"/>
    <s v="BURGLARY"/>
    <s v="1601 1606 1202 1205 2037 2042 1822 0314"/>
    <n v="60"/>
    <s v="M"/>
    <s v="H"/>
    <n v="502"/>
    <s v="MULTI-UNIT DWELLING (APARTMENT, DUPLEX, ETC)"/>
    <m/>
    <m/>
    <s v="IC"/>
    <s v="Invest Cont"/>
    <n v="310"/>
    <m/>
    <m/>
    <m/>
    <s v="6800    FOUNTAIN                     AV"/>
    <m/>
    <n v="34.1006"/>
    <n v="-118.3417"/>
    <n v="0"/>
    <x v="12"/>
  </r>
  <r>
    <n v="200713063"/>
    <d v="2020-08-22T00:00:00"/>
    <x v="223"/>
    <n v="2000"/>
    <n v="7"/>
    <x v="0"/>
    <n v="722"/>
    <n v="2"/>
    <n v="956"/>
    <s v="LETTERS, LEWD  -  TELEPHONE CALLS, LEWD"/>
    <s v="0913 1814 1906"/>
    <n v="35"/>
    <s v="F"/>
    <s v="H"/>
    <n v="502"/>
    <s v="MULTI-UNIT DWELLING (APARTMENT, DUPLEX, ETC)"/>
    <n v="511"/>
    <s v="VERBAL THREAT"/>
    <s v="IC"/>
    <s v="Invest Cont"/>
    <n v="956"/>
    <m/>
    <m/>
    <m/>
    <s v="8400    BLACKBURN                    AV"/>
    <m/>
    <n v="34.072099999999999"/>
    <n v="-118.3733"/>
    <n v="0"/>
    <x v="12"/>
  </r>
  <r>
    <n v="200914822"/>
    <d v="2020-09-17T00:00:00"/>
    <x v="200"/>
    <n v="800"/>
    <n v="9"/>
    <x v="3"/>
    <n v="991"/>
    <n v="2"/>
    <n v="354"/>
    <s v="THEFT OF IDENTITY"/>
    <s v="1822 0930"/>
    <n v="53"/>
    <s v="M"/>
    <s v="O"/>
    <n v="501"/>
    <s v="SINGLE FAMILY DWELLING"/>
    <m/>
    <m/>
    <s v="IC"/>
    <s v="Invest Cont"/>
    <n v="354"/>
    <m/>
    <m/>
    <m/>
    <s v="3800    SCADLOCK                     LN"/>
    <m/>
    <n v="34.140099999999997"/>
    <n v="-118.46939999999999"/>
    <n v="0"/>
    <x v="12"/>
  </r>
  <r>
    <n v="201220125"/>
    <d v="2020-09-07T00:00:00"/>
    <x v="201"/>
    <n v="200"/>
    <n v="12"/>
    <x v="8"/>
    <n v="1251"/>
    <n v="1"/>
    <n v="440"/>
    <s v="THEFT PLAIN - PETTY ($950 &amp; UNDER)"/>
    <s v="2000 0913 1814 0416 0446 0344 0354 1240"/>
    <n v="59"/>
    <s v="F"/>
    <s v="B"/>
    <n v="103"/>
    <s v="ALLEY"/>
    <n v="400"/>
    <s v="STRONG-ARM (HANDS, FIST, FEET OR BODILY FORCE)"/>
    <s v="AA"/>
    <s v="Adult Arrest"/>
    <n v="440"/>
    <m/>
    <m/>
    <m/>
    <s v="3500 W  FLORENCE                     AV"/>
    <m/>
    <n v="33.974499999999999"/>
    <n v="-118.3335"/>
    <n v="1"/>
    <x v="12"/>
  </r>
  <r>
    <n v="200706007"/>
    <d v="2020-02-12T00:00:00"/>
    <x v="99"/>
    <n v="2130"/>
    <n v="7"/>
    <x v="0"/>
    <n v="701"/>
    <n v="1"/>
    <n v="330"/>
    <s v="BURGLARY FROM VEHICLE"/>
    <s v="0344 1300 1609 1402"/>
    <n v="30"/>
    <s v="M"/>
    <s v="W"/>
    <n v="101"/>
    <s v="STREET"/>
    <m/>
    <m/>
    <s v="AA"/>
    <s v="Adult Arrest"/>
    <n v="330"/>
    <n v="998"/>
    <m/>
    <m/>
    <s v="700 N  LA CIENEGA                   BL"/>
    <m/>
    <n v="34.084200000000003"/>
    <n v="-118.37649999999999"/>
    <n v="1"/>
    <x v="12"/>
  </r>
  <r>
    <n v="201105016"/>
    <d v="2020-01-24T00:00:00"/>
    <x v="254"/>
    <n v="800"/>
    <n v="11"/>
    <x v="7"/>
    <n v="1101"/>
    <n v="1"/>
    <n v="761"/>
    <s v="BRANDISH WEAPON"/>
    <s v="1822 0400 0334 1402 2004"/>
    <n v="59"/>
    <s v="M"/>
    <s v="O"/>
    <n v="109"/>
    <s v="PARK/PLAYGROUND"/>
    <n v="212"/>
    <s v="BOTTLE"/>
    <s v="AA"/>
    <s v="Adult Arrest"/>
    <n v="761"/>
    <n v="930"/>
    <n v="998"/>
    <m/>
    <s v="4700    CRYSTAL SPRINGS              DR"/>
    <m/>
    <n v="34.151600000000002"/>
    <n v="-118.2859"/>
    <n v="1"/>
    <x v="12"/>
  </r>
  <r>
    <n v="201221140"/>
    <d v="2020-09-22T00:00:00"/>
    <x v="114"/>
    <n v="1200"/>
    <n v="12"/>
    <x v="8"/>
    <n v="1252"/>
    <n v="1"/>
    <n v="510"/>
    <s v="VEHICLE - STOLEN"/>
    <m/>
    <n v="0"/>
    <m/>
    <m/>
    <n v="707"/>
    <s v="GARAGE/CARPORT"/>
    <m/>
    <m/>
    <s v="IC"/>
    <s v="Invest Cont"/>
    <n v="510"/>
    <m/>
    <m/>
    <m/>
    <s v="2500 W  FLORENCE                     AV"/>
    <m/>
    <n v="33.974600000000002"/>
    <n v="-118.32080000000001"/>
    <n v="0"/>
    <x v="12"/>
  </r>
  <r>
    <n v="201013997"/>
    <d v="2020-10-13T00:00:00"/>
    <x v="106"/>
    <n v="1350"/>
    <n v="10"/>
    <x v="11"/>
    <n v="1077"/>
    <n v="1"/>
    <n v="341"/>
    <s v="THEFT-GRAND ($950.01 &amp; OVER)EXCPT,GUNS,FOWL,LIVESTK,PROD"/>
    <s v="0329 0913 0344 0202 1420"/>
    <n v="54"/>
    <s v="F"/>
    <s v="W"/>
    <n v="203"/>
    <s v="OTHER BUSINESS"/>
    <m/>
    <m/>
    <s v="AA"/>
    <s v="Adult Arrest"/>
    <n v="341"/>
    <m/>
    <m/>
    <m/>
    <s v="17400 W  VENTURA                      BL"/>
    <m/>
    <n v="34.161099999999998"/>
    <n v="-118.5116"/>
    <n v="1"/>
    <x v="12"/>
  </r>
  <r>
    <n v="200304403"/>
    <d v="2020-01-06T00:00:00"/>
    <x v="281"/>
    <n v="1815"/>
    <n v="3"/>
    <x v="2"/>
    <n v="363"/>
    <n v="2"/>
    <n v="624"/>
    <s v="BATTERY - SIMPLE ASSAULT"/>
    <s v="0319 0359 0369 0444 1822 1309 0605"/>
    <n v="52"/>
    <s v="F"/>
    <s v="H"/>
    <n v="108"/>
    <s v="PARKING LOT"/>
    <n v="400"/>
    <s v="STRONG-ARM (HANDS, FIST, FEET OR BODILY FORCE)"/>
    <s v="IC"/>
    <s v="Invest Cont"/>
    <n v="624"/>
    <m/>
    <m/>
    <m/>
    <s v="3700    SANTA ROSALIA                DR"/>
    <m/>
    <n v="34.007199999999997"/>
    <n v="-118.3373"/>
    <n v="0"/>
    <x v="12"/>
  </r>
  <r>
    <n v="201013916"/>
    <d v="2020-10-10T00:00:00"/>
    <x v="95"/>
    <n v="1700"/>
    <n v="10"/>
    <x v="11"/>
    <n v="1063"/>
    <n v="2"/>
    <n v="740"/>
    <s v="VANDALISM - FELONY ($400 &amp; OVER, ALL CHURCH VANDALISMS)"/>
    <s v="1822 0329 1414"/>
    <n v="0"/>
    <s v="M"/>
    <s v="W"/>
    <n v="702"/>
    <s v="OFFICE BUILDING/OFFICE"/>
    <m/>
    <m/>
    <s v="IC"/>
    <s v="Invest Cont"/>
    <n v="740"/>
    <m/>
    <m/>
    <m/>
    <s v="18900 W  VENTURA                      BL"/>
    <m/>
    <n v="34.172199999999997"/>
    <n v="-118.54470000000001"/>
    <n v="0"/>
    <x v="12"/>
  </r>
  <r>
    <n v="200218624"/>
    <d v="2020-12-15T00:00:00"/>
    <x v="325"/>
    <n v="1730"/>
    <n v="2"/>
    <x v="5"/>
    <n v="238"/>
    <n v="1"/>
    <n v="510"/>
    <s v="VEHICLE - STOLEN"/>
    <m/>
    <n v="0"/>
    <m/>
    <m/>
    <n v="101"/>
    <s v="STREET"/>
    <m/>
    <m/>
    <s v="IC"/>
    <s v="Invest Cont"/>
    <n v="510"/>
    <m/>
    <m/>
    <m/>
    <s v="200 N  BOYLSTON                     ST"/>
    <m/>
    <n v="34.0642"/>
    <n v="-118.25700000000001"/>
    <n v="0"/>
    <x v="12"/>
  </r>
  <r>
    <n v="200705376"/>
    <d v="2020-01-29T00:00:00"/>
    <x v="356"/>
    <n v="1702"/>
    <n v="7"/>
    <x v="0"/>
    <n v="702"/>
    <n v="1"/>
    <n v="440"/>
    <s v="THEFT PLAIN - PETTY ($950 &amp; UNDER)"/>
    <n v="344"/>
    <n v="29"/>
    <s v="F"/>
    <s v="O"/>
    <n v="501"/>
    <s v="SINGLE FAMILY DWELLING"/>
    <m/>
    <m/>
    <s v="IC"/>
    <s v="Invest Cont"/>
    <n v="440"/>
    <m/>
    <m/>
    <m/>
    <s v="700 N  VISTA                        ST"/>
    <m/>
    <n v="34.083599999999997"/>
    <n v="-118.3522"/>
    <n v="0"/>
    <x v="12"/>
  </r>
  <r>
    <n v="200216032"/>
    <d v="2020-10-11T00:00:00"/>
    <x v="155"/>
    <n v="1237"/>
    <n v="2"/>
    <x v="5"/>
    <n v="219"/>
    <n v="1"/>
    <n v="210"/>
    <s v="ROBBERY"/>
    <s v="1419 1407 1822 0342 0325 0344 0302 0337 0906"/>
    <n v="0"/>
    <s v="X"/>
    <s v="X"/>
    <n v="402"/>
    <s v="MARKET"/>
    <n v="102"/>
    <s v="HAND GUN"/>
    <s v="AA"/>
    <s v="Adult Arrest"/>
    <n v="210"/>
    <n v="998"/>
    <m/>
    <m/>
    <s v="1200    BELLEVUE                     AV"/>
    <m/>
    <n v="34.066899999999997"/>
    <n v="-118.25149999999999"/>
    <n v="1"/>
    <x v="12"/>
  </r>
  <r>
    <n v="201016098"/>
    <d v="2020-12-14T00:00:00"/>
    <x v="325"/>
    <n v="1257"/>
    <n v="10"/>
    <x v="11"/>
    <n v="1029"/>
    <n v="1"/>
    <n v="331"/>
    <s v="THEFT FROM MOTOR VEHICLE - GRAND ($950.01 AND OVER)"/>
    <n v="1402"/>
    <n v="31"/>
    <s v="F"/>
    <s v="V"/>
    <n v="101"/>
    <s v="STREET"/>
    <m/>
    <m/>
    <s v="IC"/>
    <s v="Invest Cont"/>
    <n v="331"/>
    <m/>
    <m/>
    <m/>
    <s v="GLORIA                       AV"/>
    <s v="HART                         ST"/>
    <n v="34.197600000000001"/>
    <n v="-118.47929999999999"/>
    <n v="0"/>
    <x v="12"/>
  </r>
  <r>
    <n v="201105275"/>
    <d v="2020-01-30T00:00:00"/>
    <x v="356"/>
    <n v="1700"/>
    <n v="11"/>
    <x v="7"/>
    <n v="1137"/>
    <n v="1"/>
    <n v="330"/>
    <s v="BURGLARY FROM VEHICLE"/>
    <s v="0344 0358 1307"/>
    <n v="36"/>
    <s v="M"/>
    <s v="H"/>
    <n v="101"/>
    <s v="STREET"/>
    <n v="500"/>
    <s v="UNKNOWN WEAPON/OTHER WEAPON"/>
    <s v="IC"/>
    <s v="Invest Cont"/>
    <n v="330"/>
    <m/>
    <m/>
    <m/>
    <s v="400 N  AVENUE 50"/>
    <m/>
    <n v="34.110900000000001"/>
    <n v="-118.2016"/>
    <n v="0"/>
    <x v="12"/>
  </r>
  <r>
    <n v="201009948"/>
    <d v="2020-06-13T00:00:00"/>
    <x v="93"/>
    <n v="430"/>
    <n v="10"/>
    <x v="11"/>
    <n v="1065"/>
    <n v="1"/>
    <n v="510"/>
    <s v="VEHICLE - STOLEN"/>
    <m/>
    <n v="0"/>
    <m/>
    <m/>
    <n v="123"/>
    <s v="PARKING UNDERGROUND/BUILDING"/>
    <m/>
    <m/>
    <s v="AA"/>
    <s v="Adult Arrest"/>
    <n v="510"/>
    <m/>
    <m/>
    <m/>
    <s v="5300    YARMOUTH                     AV"/>
    <m/>
    <n v="34.167000000000002"/>
    <n v="-118.52030000000001"/>
    <n v="1"/>
    <x v="12"/>
  </r>
  <r>
    <n v="200319799"/>
    <d v="2020-11-03T00:00:00"/>
    <x v="245"/>
    <n v="2330"/>
    <n v="3"/>
    <x v="2"/>
    <n v="393"/>
    <n v="2"/>
    <n v="624"/>
    <s v="BATTERY - SIMPLE ASSAULT"/>
    <s v="2004 1822 0416 0446 1309"/>
    <n v="54"/>
    <s v="F"/>
    <s v="B"/>
    <n v="108"/>
    <s v="PARKING LOT"/>
    <n v="400"/>
    <s v="STRONG-ARM (HANDS, FIST, FEET OR BODILY FORCE)"/>
    <s v="IC"/>
    <s v="Invest Cont"/>
    <n v="624"/>
    <m/>
    <m/>
    <m/>
    <s v="3300 W  43RD                         ST"/>
    <m/>
    <n v="34.005400000000002"/>
    <n v="-118.3297"/>
    <n v="0"/>
    <x v="12"/>
  </r>
  <r>
    <n v="201114543"/>
    <d v="2020-10-11T00:00:00"/>
    <x v="155"/>
    <n v="1420"/>
    <n v="11"/>
    <x v="7"/>
    <n v="1141"/>
    <n v="1"/>
    <n v="236"/>
    <s v="INTIMATE PARTNER - AGGRAVATED ASSAULT"/>
    <s v="2000 0400 0416 0431 0913 1814"/>
    <n v="55"/>
    <s v="M"/>
    <s v="B"/>
    <n v="101"/>
    <s v="STREET"/>
    <n v="512"/>
    <s v="MACE/PEPPER SPRAY"/>
    <s v="IC"/>
    <s v="Invest Cont"/>
    <n v="236"/>
    <m/>
    <m/>
    <m/>
    <s v="VERMONT"/>
    <s v="FRANKLIN"/>
    <n v="34.105400000000003"/>
    <n v="-118.29179999999999"/>
    <n v="0"/>
    <x v="12"/>
  </r>
  <r>
    <n v="200120632"/>
    <d v="2020-11-05T00:00:00"/>
    <x v="336"/>
    <n v="1900"/>
    <n v="1"/>
    <x v="1"/>
    <n v="182"/>
    <n v="1"/>
    <n v="341"/>
    <s v="THEFT-GRAND ($950.01 &amp; OVER)EXCPT,GUNS,FOWL,LIVESTK,PROD"/>
    <s v="0344 0397 1602 1822"/>
    <n v="23"/>
    <s v="M"/>
    <s v="W"/>
    <n v="502"/>
    <s v="MULTI-UNIT DWELLING (APARTMENT, DUPLEX, ETC)"/>
    <m/>
    <m/>
    <s v="IC"/>
    <s v="Invest Cont"/>
    <n v="341"/>
    <m/>
    <m/>
    <m/>
    <s v="1000 S  FLOWER                       ST"/>
    <m/>
    <n v="34.043799999999997"/>
    <n v="-118.2634"/>
    <n v="0"/>
    <x v="12"/>
  </r>
  <r>
    <n v="200400501"/>
    <d v="2020-01-01T00:00:00"/>
    <x v="31"/>
    <n v="200"/>
    <n v="4"/>
    <x v="4"/>
    <n v="442"/>
    <n v="1"/>
    <n v="121"/>
    <s v="RAPE, FORCIBLE"/>
    <s v="0500 0360 0527 0913 1402"/>
    <n v="23"/>
    <s v="F"/>
    <s v="H"/>
    <n v="501"/>
    <s v="SINGLE FAMILY DWELLING"/>
    <n v="400"/>
    <s v="STRONG-ARM (HANDS, FIST, FEET OR BODILY FORCE)"/>
    <s v="AA"/>
    <s v="Adult Arrest"/>
    <n v="121"/>
    <n v="998"/>
    <m/>
    <m/>
    <s v="1000    MARK                         ST"/>
    <m/>
    <n v="34.057299999999998"/>
    <n v="-118.21259999999999"/>
    <n v="1"/>
    <x v="12"/>
  </r>
  <r>
    <n v="200811626"/>
    <d v="2020-07-08T00:00:00"/>
    <x v="315"/>
    <n v="50"/>
    <n v="8"/>
    <x v="12"/>
    <n v="823"/>
    <n v="1"/>
    <n v="341"/>
    <s v="THEFT-GRAND ($950.01 &amp; OVER)EXCPT,GUNS,FOWL,LIVESTK,PROD"/>
    <s v="1420 1822 0344"/>
    <n v="45"/>
    <s v="M"/>
    <s v="W"/>
    <n v="501"/>
    <s v="SINGLE FAMILY DWELLING"/>
    <m/>
    <m/>
    <s v="IC"/>
    <s v="Invest Cont"/>
    <n v="341"/>
    <n v="480"/>
    <m/>
    <m/>
    <s v="400    BEIRUT                       AV"/>
    <m/>
    <n v="34.037300000000002"/>
    <n v="-118.53060000000001"/>
    <n v="0"/>
    <x v="12"/>
  </r>
  <r>
    <n v="200713387"/>
    <d v="2020-09-01T00:00:00"/>
    <x v="64"/>
    <n v="600"/>
    <n v="7"/>
    <x v="0"/>
    <n v="711"/>
    <n v="1"/>
    <n v="210"/>
    <s v="ROBBERY"/>
    <s v="0416 0344"/>
    <n v="25"/>
    <s v="M"/>
    <s v="W"/>
    <n v="102"/>
    <s v="SIDEWALK"/>
    <n v="400"/>
    <s v="STRONG-ARM (HANDS, FIST, FEET OR BODILY FORCE)"/>
    <s v="AO"/>
    <s v="Adult Other"/>
    <n v="210"/>
    <m/>
    <m/>
    <m/>
    <s v="BEVERLY"/>
    <s v="HAYWORTH"/>
    <n v="34.076099999999997"/>
    <n v="-118.3626"/>
    <n v="0"/>
    <x v="12"/>
  </r>
  <r>
    <n v="201106261"/>
    <d v="2020-02-20T00:00:00"/>
    <x v="227"/>
    <n v="2300"/>
    <n v="11"/>
    <x v="7"/>
    <n v="1117"/>
    <n v="1"/>
    <n v="815"/>
    <s v="SEXUAL PENETRATION W/FOREIGN OBJECT"/>
    <s v="0515 0913 1259"/>
    <n v="15"/>
    <s v="F"/>
    <s v="W"/>
    <n v="109"/>
    <s v="PARK/PLAYGROUND"/>
    <n v="500"/>
    <s v="UNKNOWN WEAPON/OTHER WEAPON"/>
    <s v="AO"/>
    <s v="Adult Other"/>
    <n v="815"/>
    <m/>
    <m/>
    <m/>
    <s v="1800    YOSEMITE                     DR"/>
    <m/>
    <n v="34.133499999999998"/>
    <n v="-118.20650000000001"/>
    <n v="0"/>
    <x v="12"/>
  </r>
  <r>
    <n v="200814044"/>
    <d v="2020-09-12T00:00:00"/>
    <x v="171"/>
    <n v="1830"/>
    <n v="8"/>
    <x v="12"/>
    <n v="819"/>
    <n v="1"/>
    <n v="341"/>
    <s v="THEFT-GRAND ($950.01 &amp; OVER)EXCPT,GUNS,FOWL,LIVESTK,PROD"/>
    <n v="344"/>
    <n v="41"/>
    <s v="M"/>
    <s v="A"/>
    <n v="122"/>
    <s v="VEHICLE, PASSENGER/TRUCK"/>
    <m/>
    <m/>
    <s v="IC"/>
    <s v="Invest Cont"/>
    <n v="341"/>
    <m/>
    <m/>
    <m/>
    <s v="10400    WILSHIRE                     BL"/>
    <m/>
    <n v="34.073700000000002"/>
    <n v="-118.4289"/>
    <n v="0"/>
    <x v="12"/>
  </r>
  <r>
    <n v="200609610"/>
    <d v="2020-04-27T00:00:00"/>
    <x v="179"/>
    <n v="2100"/>
    <n v="6"/>
    <x v="9"/>
    <n v="622"/>
    <n v="2"/>
    <n v="932"/>
    <s v="PEEPING TOM"/>
    <n v="1219"/>
    <n v="40"/>
    <s v="F"/>
    <s v="W"/>
    <n v="501"/>
    <s v="SINGLE FAMILY DWELLING"/>
    <m/>
    <m/>
    <s v="IC"/>
    <s v="Invest Cont"/>
    <n v="932"/>
    <m/>
    <m/>
    <m/>
    <s v="7100    HILLSIDE                     AV"/>
    <m/>
    <n v="34.1053"/>
    <n v="-118.3454"/>
    <n v="0"/>
    <x v="12"/>
  </r>
  <r>
    <n v="200206350"/>
    <d v="2020-02-17T00:00:00"/>
    <x v="348"/>
    <n v="1040"/>
    <n v="2"/>
    <x v="5"/>
    <n v="245"/>
    <n v="1"/>
    <n v="121"/>
    <s v="RAPE, FORCIBLE"/>
    <s v="1402 1415 1822 0400 0334 0432 0527 1218"/>
    <n v="44"/>
    <s v="F"/>
    <s v="H"/>
    <n v="109"/>
    <s v="PARK/PLAYGROUND"/>
    <n v="200"/>
    <s v="KNIFE WITH BLADE 6INCHES OR LESS"/>
    <s v="IC"/>
    <s v="Invest Cont"/>
    <n v="121"/>
    <n v="998"/>
    <m/>
    <m/>
    <s v="6TH                          ST"/>
    <s v="PARK VIEW                    ST"/>
    <n v="34.061199999999999"/>
    <n v="-118.27849999999999"/>
    <n v="0"/>
    <x v="12"/>
  </r>
  <r>
    <n v="201215546"/>
    <d v="2020-06-28T00:00:00"/>
    <x v="322"/>
    <n v="1400"/>
    <n v="12"/>
    <x v="8"/>
    <n v="1248"/>
    <n v="1"/>
    <n v="440"/>
    <s v="THEFT PLAIN - PETTY ($950 &amp; UNDER)"/>
    <s v="0913 1820 0344 1202"/>
    <n v="68"/>
    <s v="M"/>
    <s v="H"/>
    <n v="502"/>
    <s v="MULTI-UNIT DWELLING (APARTMENT, DUPLEX, ETC)"/>
    <m/>
    <m/>
    <s v="IC"/>
    <s v="Invest Cont"/>
    <n v="440"/>
    <m/>
    <m/>
    <m/>
    <s v="800 W  68TH                         ST"/>
    <m/>
    <n v="33.978200000000001"/>
    <n v="-118.2893"/>
    <n v="0"/>
    <x v="12"/>
  </r>
  <r>
    <n v="200913102"/>
    <d v="2020-08-04T00:00:00"/>
    <x v="114"/>
    <n v="1700"/>
    <n v="9"/>
    <x v="3"/>
    <n v="935"/>
    <n v="1"/>
    <n v="330"/>
    <s v="BURGLARY FROM VEHICLE"/>
    <s v="1300 1822 0344"/>
    <n v="31"/>
    <s v="M"/>
    <s v="H"/>
    <n v="101"/>
    <s v="STREET"/>
    <m/>
    <m/>
    <s v="IC"/>
    <s v="Invest Cont"/>
    <n v="330"/>
    <m/>
    <m/>
    <m/>
    <s v="14300    FRIAR                        ST"/>
    <m/>
    <n v="34.185699999999997"/>
    <n v="-118.4443"/>
    <n v="0"/>
    <x v="12"/>
  </r>
  <r>
    <n v="201110594"/>
    <d v="2020-06-19T00:00:00"/>
    <x v="202"/>
    <n v="1500"/>
    <n v="11"/>
    <x v="7"/>
    <n v="1102"/>
    <n v="2"/>
    <n v="649"/>
    <s v="DOCUMENT FORGERY / STOLEN FELONY"/>
    <s v="1817 0923"/>
    <n v="56"/>
    <s v="M"/>
    <s v="H"/>
    <n v="501"/>
    <s v="SINGLE FAMILY DWELLING"/>
    <m/>
    <m/>
    <s v="IC"/>
    <s v="Invest Cont"/>
    <n v="649"/>
    <m/>
    <m/>
    <m/>
    <s v="4000    BRUNSWICK                    AV"/>
    <m/>
    <n v="34.125"/>
    <n v="-118.26560000000001"/>
    <n v="0"/>
    <x v="12"/>
  </r>
  <r>
    <n v="200206921"/>
    <d v="2020-02-27T00:00:00"/>
    <x v="324"/>
    <n v="2200"/>
    <n v="2"/>
    <x v="5"/>
    <n v="275"/>
    <n v="2"/>
    <n v="624"/>
    <s v="BATTERY - SIMPLE ASSAULT"/>
    <s v="0305 0445 0416 0913 0361"/>
    <n v="28"/>
    <s v="F"/>
    <s v="H"/>
    <n v="502"/>
    <s v="MULTI-UNIT DWELLING (APARTMENT, DUPLEX, ETC)"/>
    <n v="500"/>
    <s v="UNKNOWN WEAPON/OTHER WEAPON"/>
    <s v="IC"/>
    <s v="Invest Cont"/>
    <n v="624"/>
    <m/>
    <m/>
    <m/>
    <s v="1000 S  WESTLAKE                     AV"/>
    <m/>
    <n v="34.051200000000001"/>
    <n v="-118.2787"/>
    <n v="0"/>
    <x v="12"/>
  </r>
  <r>
    <n v="200412940"/>
    <d v="2020-09-19T00:00:00"/>
    <x v="224"/>
    <n v="1015"/>
    <n v="4"/>
    <x v="4"/>
    <n v="466"/>
    <n v="2"/>
    <n v="624"/>
    <s v="BATTERY - SIMPLE ASSAULT"/>
    <s v="0913 0416 0429"/>
    <n v="41"/>
    <s v="M"/>
    <s v="H"/>
    <n v="101"/>
    <s v="STREET"/>
    <n v="400"/>
    <s v="STRONG-ARM (HANDS, FIST, FEET OR BODILY FORCE)"/>
    <s v="IC"/>
    <s v="Invest Cont"/>
    <n v="624"/>
    <m/>
    <m/>
    <m/>
    <s v="WHITTIER"/>
    <s v="MOTT"/>
    <n v="34.043599999999998"/>
    <n v="-118.2051"/>
    <n v="0"/>
    <x v="12"/>
  </r>
  <r>
    <n v="200911570"/>
    <d v="2020-06-25T00:00:00"/>
    <x v="33"/>
    <n v="800"/>
    <n v="9"/>
    <x v="3"/>
    <n v="946"/>
    <n v="1"/>
    <n v="510"/>
    <s v="VEHICLE - STOLEN"/>
    <m/>
    <n v="0"/>
    <m/>
    <m/>
    <n v="101"/>
    <s v="STREET"/>
    <m/>
    <m/>
    <s v="IC"/>
    <s v="Invest Cont"/>
    <n v="510"/>
    <m/>
    <m/>
    <m/>
    <s v="COSTELLO                     AV"/>
    <s v="OXNARD                       ST"/>
    <n v="34.179400000000001"/>
    <n v="-118.43770000000001"/>
    <n v="0"/>
    <x v="12"/>
  </r>
  <r>
    <n v="201223151"/>
    <d v="2020-10-22T00:00:00"/>
    <x v="167"/>
    <n v="1"/>
    <n v="12"/>
    <x v="8"/>
    <n v="1245"/>
    <n v="2"/>
    <n v="626"/>
    <s v="INTIMATE PARTNER - SIMPLE ASSAULT"/>
    <s v="0401 1814"/>
    <n v="26"/>
    <s v="M"/>
    <s v="B"/>
    <n v="101"/>
    <s v="STREET"/>
    <n v="400"/>
    <s v="STRONG-ARM (HANDS, FIST, FEET OR BODILY FORCE)"/>
    <s v="IC"/>
    <s v="Invest Cont"/>
    <n v="626"/>
    <m/>
    <m/>
    <m/>
    <s v="65TH                         ST"/>
    <s v="VERMONT"/>
    <n v="33.980499999999999"/>
    <n v="-118.29170000000001"/>
    <n v="0"/>
    <x v="12"/>
  </r>
  <r>
    <n v="200214631"/>
    <d v="2020-09-03T00:00:00"/>
    <x v="84"/>
    <n v="1030"/>
    <n v="2"/>
    <x v="5"/>
    <n v="245"/>
    <n v="1"/>
    <n v="442"/>
    <s v="SHOPLIFTING - PETTY THEFT ($950 &amp; UNDER)"/>
    <s v="0325 0352 1822 0104"/>
    <n v="0"/>
    <s v="X"/>
    <s v="X"/>
    <n v="406"/>
    <s v="OTHER STORE"/>
    <m/>
    <m/>
    <s v="IC"/>
    <s v="Invest Cont"/>
    <n v="442"/>
    <m/>
    <m/>
    <m/>
    <s v="2500 W  6TH                          ST"/>
    <m/>
    <n v="34.061700000000002"/>
    <n v="-118.2795"/>
    <n v="0"/>
    <x v="12"/>
  </r>
  <r>
    <n v="200320893"/>
    <d v="2020-11-23T00:00:00"/>
    <x v="47"/>
    <n v="1500"/>
    <n v="3"/>
    <x v="2"/>
    <n v="393"/>
    <n v="1"/>
    <n v="230"/>
    <s v="ASSAULT WITH DEADLY WEAPON, AGGRAVATED ASSAULT"/>
    <s v="0913 0416 0445 1309"/>
    <n v="50"/>
    <s v="M"/>
    <s v="B"/>
    <n v="108"/>
    <s v="PARKING LOT"/>
    <n v="304"/>
    <s v="CLUB/BAT"/>
    <s v="IC"/>
    <s v="Invest Cont"/>
    <n v="230"/>
    <m/>
    <m/>
    <m/>
    <s v="4100    CRENSHAW                     BL"/>
    <m/>
    <n v="34.009900000000002"/>
    <n v="-118.3351"/>
    <n v="0"/>
    <x v="12"/>
  </r>
  <r>
    <n v="201210802"/>
    <d v="2020-04-13T00:00:00"/>
    <x v="56"/>
    <n v="2350"/>
    <n v="12"/>
    <x v="8"/>
    <n v="1245"/>
    <n v="2"/>
    <n v="745"/>
    <s v="VANDALISM - MISDEAMEANOR ($399 OR UNDER)"/>
    <s v="0329 1307 1609"/>
    <n v="22"/>
    <s v="M"/>
    <s v="H"/>
    <n v="101"/>
    <s v="STREET"/>
    <m/>
    <m/>
    <s v="IC"/>
    <s v="Invest Cont"/>
    <n v="745"/>
    <m/>
    <m/>
    <m/>
    <s v="1400 W  65TH                         ST"/>
    <m/>
    <n v="33.980600000000003"/>
    <n v="-118.30029999999999"/>
    <n v="0"/>
    <x v="12"/>
  </r>
  <r>
    <n v="200608872"/>
    <d v="2020-04-07T00:00:00"/>
    <x v="126"/>
    <n v="2000"/>
    <n v="6"/>
    <x v="9"/>
    <n v="666"/>
    <n v="2"/>
    <n v="626"/>
    <s v="INTIMATE PARTNER - SIMPLE ASSAULT"/>
    <s v="2000 0400 1814 0913"/>
    <n v="37"/>
    <s v="F"/>
    <s v="B"/>
    <n v="102"/>
    <s v="SIDEWALK"/>
    <n v="400"/>
    <s v="STRONG-ARM (HANDS, FIST, FEET OR BODILY FORCE)"/>
    <s v="IC"/>
    <s v="Invest Cont"/>
    <n v="626"/>
    <m/>
    <m/>
    <m/>
    <s v="6200    LA MIRADA                    AV"/>
    <m/>
    <n v="34.093499999999999"/>
    <n v="-118.3245"/>
    <n v="0"/>
    <x v="12"/>
  </r>
  <r>
    <n v="200613355"/>
    <d v="2020-07-29T00:00:00"/>
    <x v="334"/>
    <n v="30"/>
    <n v="6"/>
    <x v="9"/>
    <n v="647"/>
    <n v="1"/>
    <n v="310"/>
    <s v="BURGLARY"/>
    <s v="1609 0344"/>
    <n v="0"/>
    <s v="M"/>
    <s v="W"/>
    <n v="203"/>
    <s v="OTHER BUSINESS"/>
    <m/>
    <m/>
    <s v="IC"/>
    <s v="Invest Cont"/>
    <n v="310"/>
    <m/>
    <m/>
    <m/>
    <s v="1500    ARGYLE                       AV"/>
    <m/>
    <n v="34.097999999999999"/>
    <n v="-118.32510000000001"/>
    <n v="0"/>
    <x v="12"/>
  </r>
  <r>
    <n v="200619879"/>
    <d v="2020-12-31T00:00:00"/>
    <x v="361"/>
    <n v="1230"/>
    <n v="6"/>
    <x v="9"/>
    <n v="643"/>
    <n v="2"/>
    <n v="624"/>
    <s v="BATTERY - SIMPLE ASSAULT"/>
    <s v="0400 0416 0605 1822"/>
    <n v="26"/>
    <s v="M"/>
    <s v="H"/>
    <n v="203"/>
    <s v="OTHER BUSINESS"/>
    <n v="400"/>
    <s v="STRONG-ARM (HANDS, FIST, FEET OR BODILY FORCE)"/>
    <s v="IC"/>
    <s v="Invest Cont"/>
    <n v="624"/>
    <m/>
    <m/>
    <m/>
    <s v="7300 W  SUNSET                       BL"/>
    <m/>
    <n v="34.100700000000003"/>
    <n v="-118.3494"/>
    <n v="0"/>
    <x v="12"/>
  </r>
  <r>
    <n v="200218318"/>
    <d v="2020-12-07T00:00:00"/>
    <x v="121"/>
    <n v="2000"/>
    <n v="2"/>
    <x v="5"/>
    <n v="248"/>
    <n v="2"/>
    <n v="740"/>
    <s v="VANDALISM - FELONY ($400 &amp; OVER, ALL CHURCH VANDALISMS)"/>
    <s v="1300 0329 1822 1252"/>
    <n v="41"/>
    <s v="M"/>
    <s v="H"/>
    <n v="122"/>
    <s v="VEHICLE, PASSENGER/TRUCK"/>
    <m/>
    <m/>
    <s v="IC"/>
    <s v="Invest Cont"/>
    <n v="740"/>
    <m/>
    <m/>
    <m/>
    <s v="500    WITMER                       ST"/>
    <m/>
    <n v="34.055500000000002"/>
    <n v="-118.26560000000001"/>
    <n v="0"/>
    <x v="12"/>
  </r>
  <r>
    <n v="200204966"/>
    <d v="2020-01-21T00:00:00"/>
    <x v="204"/>
    <n v="2030"/>
    <n v="2"/>
    <x v="5"/>
    <n v="249"/>
    <n v="1"/>
    <n v="510"/>
    <s v="VEHICLE - STOLEN"/>
    <m/>
    <n v="0"/>
    <m/>
    <m/>
    <n v="101"/>
    <s v="STREET"/>
    <m/>
    <m/>
    <s v="IC"/>
    <s v="Invest Cont"/>
    <n v="510"/>
    <m/>
    <m/>
    <m/>
    <s v="6TH                          ST"/>
    <s v="BIXEL"/>
    <n v="34.054000000000002"/>
    <n v="-118.262"/>
    <n v="0"/>
    <x v="12"/>
  </r>
  <r>
    <n v="200205203"/>
    <d v="2020-01-25T00:00:00"/>
    <x v="227"/>
    <n v="2330"/>
    <n v="2"/>
    <x v="5"/>
    <n v="245"/>
    <n v="2"/>
    <n v="626"/>
    <s v="INTIMATE PARTNER - SIMPLE ASSAULT"/>
    <s v="0913 2000 0416 1601 1814"/>
    <n v="36"/>
    <s v="M"/>
    <s v="H"/>
    <n v="101"/>
    <s v="STREET"/>
    <n v="400"/>
    <s v="STRONG-ARM (HANDS, FIST, FEET OR BODILY FORCE)"/>
    <s v="IC"/>
    <s v="Invest Cont"/>
    <n v="626"/>
    <m/>
    <m/>
    <m/>
    <s v="3RD"/>
    <s v="LAKE"/>
    <n v="34.063299999999998"/>
    <n v="-118.27379999999999"/>
    <n v="0"/>
    <x v="12"/>
  </r>
  <r>
    <n v="200705781"/>
    <d v="2020-02-07T00:00:00"/>
    <x v="87"/>
    <n v="1625"/>
    <n v="7"/>
    <x v="0"/>
    <n v="752"/>
    <n v="1"/>
    <n v="440"/>
    <s v="THEFT PLAIN - PETTY ($950 &amp; UNDER)"/>
    <n v="394"/>
    <n v="53"/>
    <s v="M"/>
    <s v="W"/>
    <n v="502"/>
    <s v="MULTI-UNIT DWELLING (APARTMENT, DUPLEX, ETC)"/>
    <m/>
    <m/>
    <s v="IC"/>
    <s v="Invest Cont"/>
    <n v="440"/>
    <m/>
    <m/>
    <m/>
    <s v="6100    PACKARD                      ST"/>
    <m/>
    <n v="34.055"/>
    <n v="-118.3733"/>
    <n v="0"/>
    <x v="12"/>
  </r>
  <r>
    <n v="201010032"/>
    <d v="2020-06-15T00:00:00"/>
    <x v="85"/>
    <n v="1920"/>
    <n v="10"/>
    <x v="11"/>
    <n v="1028"/>
    <n v="2"/>
    <n v="740"/>
    <s v="VANDALISM - FELONY ($400 &amp; OVER, ALL CHURCH VANDALISMS)"/>
    <s v="0329 0913 1814 2000"/>
    <n v="22"/>
    <s v="F"/>
    <s v="W"/>
    <n v="502"/>
    <s v="MULTI-UNIT DWELLING (APARTMENT, DUPLEX, ETC)"/>
    <m/>
    <m/>
    <s v="AO"/>
    <s v="Adult Other"/>
    <n v="740"/>
    <m/>
    <m/>
    <m/>
    <s v="6500    BALBOA                       BL"/>
    <m/>
    <n v="34.189"/>
    <n v="-118.50109999999999"/>
    <n v="0"/>
    <x v="12"/>
  </r>
  <r>
    <n v="200118253"/>
    <d v="2020-09-20T00:00:00"/>
    <x v="90"/>
    <n v="1700"/>
    <n v="1"/>
    <x v="1"/>
    <n v="135"/>
    <n v="1"/>
    <n v="420"/>
    <s v="THEFT FROM MOTOR VEHICLE - PETTY ($950 &amp; UNDER)"/>
    <m/>
    <n v="0"/>
    <m/>
    <m/>
    <n v="108"/>
    <s v="PARKING LOT"/>
    <m/>
    <m/>
    <s v="IC"/>
    <s v="Invest Cont"/>
    <n v="420"/>
    <m/>
    <m/>
    <m/>
    <s v="200 S  MAIN                         ST"/>
    <m/>
    <n v="34.050600000000003"/>
    <n v="-118.2449"/>
    <n v="0"/>
    <x v="12"/>
  </r>
  <r>
    <n v="201225448"/>
    <d v="2020-11-29T00:00:00"/>
    <x v="118"/>
    <n v="1930"/>
    <n v="12"/>
    <x v="8"/>
    <n v="1256"/>
    <n v="2"/>
    <n v="740"/>
    <s v="VANDALISM - FELONY ($400 &amp; OVER, ALL CHURCH VANDALISMS)"/>
    <n v="329"/>
    <n v="32"/>
    <s v="M"/>
    <s v="H"/>
    <n v="108"/>
    <s v="PARKING LOT"/>
    <m/>
    <m/>
    <s v="IC"/>
    <s v="Invest Cont"/>
    <n v="740"/>
    <m/>
    <m/>
    <m/>
    <s v="7200 S  FIGUEROA                     ST"/>
    <m/>
    <n v="33.9741"/>
    <n v="-118.28270000000001"/>
    <n v="0"/>
    <x v="12"/>
  </r>
  <r>
    <n v="200312250"/>
    <d v="2020-06-03T00:00:00"/>
    <x v="250"/>
    <n v="1830"/>
    <n v="3"/>
    <x v="2"/>
    <n v="337"/>
    <n v="2"/>
    <n v="740"/>
    <s v="VANDALISM - FELONY ($400 &amp; OVER, ALL CHURCH VANDALISMS)"/>
    <s v="0329 1300"/>
    <n v="26"/>
    <s v="F"/>
    <s v="W"/>
    <n v="122"/>
    <s v="VEHICLE, PASSENGER/TRUCK"/>
    <m/>
    <m/>
    <s v="IC"/>
    <s v="Invest Cont"/>
    <n v="740"/>
    <m/>
    <m/>
    <m/>
    <s v="3100    VAN BUREN                    PL"/>
    <m/>
    <n v="34.026400000000002"/>
    <n v="-118.297"/>
    <n v="0"/>
    <x v="12"/>
  </r>
  <r>
    <n v="200607107"/>
    <d v="2020-02-28T00:00:00"/>
    <x v="72"/>
    <n v="1045"/>
    <n v="6"/>
    <x v="9"/>
    <n v="646"/>
    <n v="2"/>
    <n v="745"/>
    <s v="VANDALISM - MISDEAMEANOR ($399 OR UNDER)"/>
    <s v="0400 1822 0329"/>
    <n v="0"/>
    <s v="X"/>
    <s v="X"/>
    <n v="738"/>
    <s v="LIBRARY"/>
    <n v="400"/>
    <s v="STRONG-ARM (HANDS, FIST, FEET OR BODILY FORCE)"/>
    <s v="IC"/>
    <s v="Invest Cont"/>
    <n v="745"/>
    <m/>
    <m/>
    <m/>
    <s v="1600 N  IVAR                         AV"/>
    <m/>
    <n v="34.099800000000002"/>
    <n v="-118.3282"/>
    <n v="0"/>
    <x v="12"/>
  </r>
  <r>
    <n v="200512425"/>
    <d v="2020-07-29T00:00:00"/>
    <x v="190"/>
    <n v="1850"/>
    <n v="5"/>
    <x v="10"/>
    <n v="508"/>
    <n v="1"/>
    <n v="210"/>
    <s v="ROBBERY"/>
    <s v="0342 0344 0385 1300 0209 0416 1313"/>
    <n v="46"/>
    <s v="M"/>
    <s v="H"/>
    <n v="101"/>
    <s v="STREET"/>
    <n v="400"/>
    <s v="STRONG-ARM (HANDS, FIST, FEET OR BODILY FORCE)"/>
    <s v="IC"/>
    <s v="Invest Cont"/>
    <n v="210"/>
    <m/>
    <m/>
    <m/>
    <s v="23900    WESTERN                      AV"/>
    <m/>
    <n v="33.807200000000002"/>
    <n v="-118.30759999999999"/>
    <n v="0"/>
    <x v="12"/>
  </r>
  <r>
    <n v="201215030"/>
    <d v="2020-06-20T00:00:00"/>
    <x v="50"/>
    <n v="1000"/>
    <n v="12"/>
    <x v="8"/>
    <n v="1248"/>
    <n v="2"/>
    <n v="625"/>
    <s v="OTHER ASSAULT"/>
    <s v="1202 0356 0361 0913"/>
    <n v="61"/>
    <s v="F"/>
    <s v="B"/>
    <n v="502"/>
    <s v="MULTI-UNIT DWELLING (APARTMENT, DUPLEX, ETC)"/>
    <n v="400"/>
    <s v="STRONG-ARM (HANDS, FIST, FEET OR BODILY FORCE)"/>
    <s v="IC"/>
    <s v="Invest Cont"/>
    <n v="625"/>
    <m/>
    <m/>
    <m/>
    <s v="800 W  65TH                         ST"/>
    <m/>
    <n v="33.9801"/>
    <n v="-118.28700000000001"/>
    <n v="0"/>
    <x v="12"/>
  </r>
  <r>
    <n v="201111890"/>
    <d v="2020-07-27T00:00:00"/>
    <x v="338"/>
    <n v="2013"/>
    <n v="11"/>
    <x v="7"/>
    <n v="1138"/>
    <n v="2"/>
    <n v="910"/>
    <s v="KIDNAPPING"/>
    <s v="0418 1300 0423 0438"/>
    <n v="0"/>
    <s v="X"/>
    <s v="X"/>
    <n v="101"/>
    <s v="STREET"/>
    <n v="500"/>
    <s v="UNKNOWN WEAPON/OTHER WEAPON"/>
    <s v="IC"/>
    <s v="Invest Cont"/>
    <n v="910"/>
    <m/>
    <m/>
    <m/>
    <s v="YORK                         BL"/>
    <s v="MESA                         AV"/>
    <n v="34.117699999999999"/>
    <n v="-118.1872"/>
    <n v="0"/>
    <x v="12"/>
  </r>
  <r>
    <n v="201210231"/>
    <d v="2020-04-02T00:00:00"/>
    <x v="328"/>
    <n v="1200"/>
    <n v="12"/>
    <x v="8"/>
    <n v="1266"/>
    <n v="1"/>
    <n v="440"/>
    <s v="THEFT PLAIN - PETTY ($950 &amp; UNDER)"/>
    <s v="1202 0344 1822"/>
    <n v="79"/>
    <s v="M"/>
    <s v="B"/>
    <n v="413"/>
    <s v="FURNITURE STORE"/>
    <m/>
    <m/>
    <s v="IC"/>
    <s v="Invest Cont"/>
    <n v="440"/>
    <m/>
    <m/>
    <m/>
    <s v="8000 S  BROADWAY"/>
    <m/>
    <n v="33.966099999999997"/>
    <n v="-118.28489999999999"/>
    <n v="0"/>
    <x v="12"/>
  </r>
  <r>
    <n v="201116364"/>
    <d v="2020-12-06T00:00:00"/>
    <x v="195"/>
    <n v="910"/>
    <n v="11"/>
    <x v="7"/>
    <n v="1149"/>
    <n v="1"/>
    <n v="341"/>
    <s v="THEFT-GRAND ($950.01 &amp; OVER)EXCPT,GUNS,FOWL,LIVESTK,PROD"/>
    <n v="344"/>
    <n v="45"/>
    <s v="M"/>
    <s v="W"/>
    <n v="502"/>
    <s v="MULTI-UNIT DWELLING (APARTMENT, DUPLEX, ETC)"/>
    <m/>
    <m/>
    <s v="IC"/>
    <s v="Invest Cont"/>
    <n v="341"/>
    <m/>
    <m/>
    <m/>
    <s v="100 S  AVE 55"/>
    <m/>
    <n v="34.107399999999998"/>
    <n v="-118.1978"/>
    <n v="0"/>
    <x v="12"/>
  </r>
  <r>
    <n v="200910040"/>
    <d v="2020-05-22T00:00:00"/>
    <x v="267"/>
    <n v="1950"/>
    <n v="9"/>
    <x v="3"/>
    <n v="914"/>
    <n v="2"/>
    <n v="745"/>
    <s v="VANDALISM - MISDEAMEANOR ($399 OR UNDER)"/>
    <n v="329"/>
    <n v="47"/>
    <s v="F"/>
    <s v="H"/>
    <n v="501"/>
    <s v="SINGLE FAMILY DWELLING"/>
    <m/>
    <m/>
    <s v="IC"/>
    <s v="Invest Cont"/>
    <n v="745"/>
    <m/>
    <m/>
    <m/>
    <s v="14500    VOSE                         ST"/>
    <m/>
    <n v="34.198500000000003"/>
    <n v="-118.4487"/>
    <n v="0"/>
    <x v="12"/>
  </r>
  <r>
    <n v="200608744"/>
    <d v="2020-04-05T00:00:00"/>
    <x v="104"/>
    <n v="1530"/>
    <n v="6"/>
    <x v="9"/>
    <n v="667"/>
    <n v="2"/>
    <n v="888"/>
    <s v="TRESPASSING"/>
    <s v="0361 0913 1268"/>
    <n v="32"/>
    <s v="F"/>
    <s v="H"/>
    <n v="502"/>
    <s v="MULTI-UNIT DWELLING (APARTMENT, DUPLEX, ETC)"/>
    <m/>
    <m/>
    <s v="IC"/>
    <s v="Invest Cont"/>
    <n v="888"/>
    <m/>
    <m/>
    <m/>
    <s v="1100 N  GOWER                        ST"/>
    <m/>
    <n v="34.090800000000002"/>
    <n v="-118.3223"/>
    <n v="0"/>
    <x v="12"/>
  </r>
  <r>
    <n v="200516164"/>
    <d v="2020-11-02T00:00:00"/>
    <x v="149"/>
    <n v="1200"/>
    <n v="5"/>
    <x v="10"/>
    <n v="532"/>
    <n v="2"/>
    <n v="354"/>
    <s v="THEFT OF IDENTITY"/>
    <s v="1822 0929"/>
    <n v="25"/>
    <s v="F"/>
    <s v="H"/>
    <n v="501"/>
    <s v="SINGLE FAMILY DWELLING"/>
    <m/>
    <m/>
    <s v="IC"/>
    <s v="Invest Cont"/>
    <n v="354"/>
    <m/>
    <m/>
    <m/>
    <s v="1300    MCDONALD                     AV"/>
    <m/>
    <n v="33.788699999999999"/>
    <n v="-118.2717"/>
    <n v="0"/>
    <x v="12"/>
  </r>
  <r>
    <n v="200513225"/>
    <d v="2020-08-21T00:00:00"/>
    <x v="137"/>
    <n v="1200"/>
    <n v="5"/>
    <x v="10"/>
    <n v="504"/>
    <n v="1"/>
    <n v="440"/>
    <s v="THEFT PLAIN - PETTY ($950 &amp; UNDER)"/>
    <n v="344"/>
    <n v="54"/>
    <s v="F"/>
    <s v="W"/>
    <n v="121"/>
    <s v="YARD (RESIDENTIAL/BUSINESS)"/>
    <m/>
    <m/>
    <s v="IC"/>
    <s v="Invest Cont"/>
    <n v="440"/>
    <m/>
    <m/>
    <m/>
    <s v="20900    BRIGHTON                     AV"/>
    <m/>
    <n v="33.838000000000001"/>
    <n v="-118.3006"/>
    <n v="0"/>
    <x v="12"/>
  </r>
  <r>
    <n v="200510784"/>
    <d v="2020-06-19T00:00:00"/>
    <x v="318"/>
    <n v="1400"/>
    <n v="5"/>
    <x v="10"/>
    <n v="503"/>
    <n v="2"/>
    <n v="649"/>
    <s v="DOCUMENT FORGERY / STOLEN FELONY"/>
    <s v="1202 0100 0913 0923"/>
    <n v="76"/>
    <s v="F"/>
    <s v="H"/>
    <n v="501"/>
    <s v="SINGLE FAMILY DWELLING"/>
    <m/>
    <m/>
    <s v="IC"/>
    <s v="Invest Cont"/>
    <n v="649"/>
    <m/>
    <m/>
    <m/>
    <s v="1000    HARBOR HEIGHTS               DR"/>
    <m/>
    <n v="33.7928"/>
    <n v="-118.29219999999999"/>
    <n v="0"/>
    <x v="12"/>
  </r>
  <r>
    <n v="200509077"/>
    <d v="2020-05-04T00:00:00"/>
    <x v="180"/>
    <n v="230"/>
    <n v="5"/>
    <x v="10"/>
    <n v="585"/>
    <n v="1"/>
    <n v="331"/>
    <s v="THEFT FROM MOTOR VEHICLE - GRAND ($950.01 AND OVER)"/>
    <s v="0344 1300 1606"/>
    <n v="51"/>
    <s v="M"/>
    <s v="W"/>
    <n v="101"/>
    <s v="STREET"/>
    <m/>
    <m/>
    <s v="IC"/>
    <s v="Invest Cont"/>
    <n v="331"/>
    <m/>
    <m/>
    <m/>
    <s v="1100 W  20TH                         ST"/>
    <m/>
    <n v="33.726100000000002"/>
    <n v="-118.30119999999999"/>
    <n v="0"/>
    <x v="12"/>
  </r>
  <r>
    <n v="200714788"/>
    <d v="2020-10-10T00:00:00"/>
    <x v="111"/>
    <n v="1800"/>
    <n v="7"/>
    <x v="0"/>
    <n v="763"/>
    <n v="1"/>
    <n v="331"/>
    <s v="THEFT FROM MOTOR VEHICLE - GRAND ($950.01 AND OVER)"/>
    <s v="0344 1608 0358"/>
    <n v="73"/>
    <s v="F"/>
    <s v="B"/>
    <n v="101"/>
    <s v="STREET"/>
    <m/>
    <m/>
    <s v="IC"/>
    <s v="Invest Cont"/>
    <n v="331"/>
    <m/>
    <m/>
    <m/>
    <s v="5600    AIRDROME                     ST"/>
    <m/>
    <n v="34.044499999999999"/>
    <n v="-118.3623"/>
    <n v="0"/>
    <x v="12"/>
  </r>
  <r>
    <n v="200415449"/>
    <d v="2020-12-01T00:00:00"/>
    <x v="289"/>
    <n v="1900"/>
    <n v="4"/>
    <x v="4"/>
    <n v="406"/>
    <n v="1"/>
    <n v="510"/>
    <s v="VEHICLE - STOLEN"/>
    <m/>
    <n v="0"/>
    <m/>
    <m/>
    <n v="101"/>
    <s v="STREET"/>
    <m/>
    <m/>
    <s v="IC"/>
    <s v="Invest Cont"/>
    <n v="510"/>
    <m/>
    <m/>
    <m/>
    <s v="4200    VIA MARISOL"/>
    <m/>
    <n v="34.096699999999998"/>
    <n v="-118.1845"/>
    <n v="0"/>
    <x v="12"/>
  </r>
  <r>
    <n v="200611742"/>
    <d v="2020-06-24T00:00:00"/>
    <x v="22"/>
    <n v="750"/>
    <n v="6"/>
    <x v="9"/>
    <n v="648"/>
    <n v="2"/>
    <n v="888"/>
    <s v="TRESPASSING"/>
    <n v="1501"/>
    <n v="32"/>
    <s v="F"/>
    <s v="W"/>
    <n v="501"/>
    <s v="SINGLE FAMILY DWELLING"/>
    <m/>
    <m/>
    <s v="IC"/>
    <s v="Invest Cont"/>
    <n v="888"/>
    <m/>
    <m/>
    <m/>
    <s v="5700    CARLTON                      WY"/>
    <m/>
    <n v="34.100499999999997"/>
    <n v="-118.3141"/>
    <n v="0"/>
    <x v="12"/>
  </r>
  <r>
    <n v="200107425"/>
    <d v="2020-02-19T00:00:00"/>
    <x v="184"/>
    <n v="2200"/>
    <n v="1"/>
    <x v="1"/>
    <n v="111"/>
    <n v="1"/>
    <n v="510"/>
    <s v="VEHICLE - STOLEN"/>
    <m/>
    <n v="0"/>
    <m/>
    <m/>
    <n v="101"/>
    <s v="STREET"/>
    <m/>
    <m/>
    <s v="IC"/>
    <s v="Invest Cont"/>
    <n v="510"/>
    <m/>
    <m/>
    <m/>
    <s v="800    YALE                         ST"/>
    <m/>
    <n v="34.063200000000002"/>
    <n v="-118.24079999999999"/>
    <n v="0"/>
    <x v="12"/>
  </r>
  <r>
    <n v="200407260"/>
    <d v="2020-03-25T00:00:00"/>
    <x v="321"/>
    <n v="1700"/>
    <n v="4"/>
    <x v="4"/>
    <n v="461"/>
    <n v="1"/>
    <n v="510"/>
    <s v="VEHICLE - STOLEN"/>
    <m/>
    <n v="0"/>
    <m/>
    <m/>
    <n v="101"/>
    <s v="STREET"/>
    <m/>
    <m/>
    <s v="IC"/>
    <s v="Invest Cont"/>
    <n v="510"/>
    <m/>
    <m/>
    <m/>
    <s v="1ST"/>
    <s v="CLARENCE"/>
    <n v="34.047499999999999"/>
    <n v="-118.22410000000001"/>
    <n v="0"/>
    <x v="12"/>
  </r>
  <r>
    <n v="200513281"/>
    <d v="2020-08-21T00:00:00"/>
    <x v="183"/>
    <n v="1500"/>
    <n v="5"/>
    <x v="10"/>
    <n v="529"/>
    <n v="2"/>
    <n v="627"/>
    <s v="CHILD ABUSE (PHYSICAL) - SIMPLE ASSAULT"/>
    <s v="0444 0553 1251 1259 0913"/>
    <n v="15"/>
    <s v="M"/>
    <s v="B"/>
    <n v="501"/>
    <s v="SINGLE FAMILY DWELLING"/>
    <n v="400"/>
    <s v="STRONG-ARM (HANDS, FIST, FEET OR BODILY FORCE)"/>
    <s v="AO"/>
    <s v="Adult Other"/>
    <n v="627"/>
    <m/>
    <m/>
    <m/>
    <s v="300 E  ANAHEIM                      ST"/>
    <m/>
    <n v="33.780099999999997"/>
    <n v="-118.2595"/>
    <n v="0"/>
    <x v="12"/>
  </r>
  <r>
    <n v="201013335"/>
    <d v="2020-09-22T00:00:00"/>
    <x v="26"/>
    <n v="1700"/>
    <n v="10"/>
    <x v="11"/>
    <n v="1024"/>
    <n v="2"/>
    <n v="624"/>
    <s v="BATTERY - SIMPLE ASSAULT"/>
    <s v="0400 0913 0416 1414 1202"/>
    <n v="74"/>
    <s v="M"/>
    <s v="H"/>
    <n v="108"/>
    <s v="PARKING LOT"/>
    <n v="400"/>
    <s v="STRONG-ARM (HANDS, FIST, FEET OR BODILY FORCE)"/>
    <s v="IC"/>
    <s v="Invest Cont"/>
    <n v="624"/>
    <m/>
    <m/>
    <m/>
    <s v="18500    SHERMAN                      WY"/>
    <m/>
    <n v="34.201099999999997"/>
    <n v="-118.5367"/>
    <n v="0"/>
    <x v="12"/>
  </r>
  <r>
    <n v="200316806"/>
    <d v="2020-09-02T00:00:00"/>
    <x v="145"/>
    <n v="1945"/>
    <n v="3"/>
    <x v="2"/>
    <n v="321"/>
    <n v="2"/>
    <n v="624"/>
    <s v="BATTERY - SIMPLE ASSAULT"/>
    <s v="1822 0605 0416 0446"/>
    <n v="21"/>
    <s v="M"/>
    <s v="H"/>
    <n v="101"/>
    <s v="STREET"/>
    <n v="400"/>
    <s v="STRONG-ARM (HANDS, FIST, FEET OR BODILY FORCE)"/>
    <s v="AO"/>
    <s v="Adult Other"/>
    <n v="624"/>
    <m/>
    <m/>
    <m/>
    <s v="LA CIENEGA                   BL"/>
    <s v="OBAMA                        BL"/>
    <n v="34.021700000000003"/>
    <n v="-118.3724"/>
    <n v="0"/>
    <x v="12"/>
  </r>
  <r>
    <n v="200513785"/>
    <d v="2020-09-05T00:00:00"/>
    <x v="120"/>
    <n v="2310"/>
    <n v="5"/>
    <x v="10"/>
    <n v="517"/>
    <n v="2"/>
    <n v="753"/>
    <s v="DISCHARGE FIREARMS/SHOTS FIRED"/>
    <s v="1100 1402 1407"/>
    <n v="0"/>
    <s v="X"/>
    <s v="X"/>
    <n v="101"/>
    <s v="STREET"/>
    <n v="102"/>
    <s v="HAND GUN"/>
    <s v="AA"/>
    <s v="Adult Arrest"/>
    <n v="753"/>
    <n v="998"/>
    <m/>
    <m/>
    <s v="400 E  L                            ST"/>
    <m/>
    <n v="33.786999999999999"/>
    <n v="-118.2585"/>
    <n v="1"/>
    <x v="12"/>
  </r>
  <r>
    <n v="200106479"/>
    <d v="2020-02-04T00:00:00"/>
    <x v="233"/>
    <n v="1830"/>
    <n v="1"/>
    <x v="1"/>
    <n v="153"/>
    <n v="1"/>
    <n v="330"/>
    <s v="BURGLARY FROM VEHICLE"/>
    <s v="1307 0329 1822 1609 0344"/>
    <n v="46"/>
    <s v="M"/>
    <s v="W"/>
    <n v="108"/>
    <s v="PARKING LOT"/>
    <m/>
    <m/>
    <s v="IC"/>
    <s v="Invest Cont"/>
    <n v="330"/>
    <m/>
    <m/>
    <m/>
    <s v="5TH                          ST"/>
    <s v="HILL                         ST"/>
    <n v="34.0488"/>
    <n v="-118.2518"/>
    <n v="0"/>
    <x v="12"/>
  </r>
  <r>
    <n v="200316360"/>
    <d v="2020-08-27T00:00:00"/>
    <x v="49"/>
    <n v="1"/>
    <n v="3"/>
    <x v="2"/>
    <n v="392"/>
    <n v="1"/>
    <n v="510"/>
    <s v="VEHICLE - STOLEN"/>
    <m/>
    <n v="0"/>
    <m/>
    <m/>
    <n v="101"/>
    <s v="STREET"/>
    <m/>
    <m/>
    <s v="IC"/>
    <s v="Invest Cont"/>
    <n v="510"/>
    <m/>
    <m/>
    <m/>
    <s v="5000    2ND                          AV"/>
    <m/>
    <n v="33.997500000000002"/>
    <n v="-118.3192"/>
    <n v="0"/>
    <x v="12"/>
  </r>
  <r>
    <n v="200814146"/>
    <d v="2020-09-16T00:00:00"/>
    <x v="171"/>
    <n v="2015"/>
    <n v="8"/>
    <x v="12"/>
    <n v="834"/>
    <n v="1"/>
    <n v="331"/>
    <s v="THEFT FROM MOTOR VEHICLE - GRAND ($950.01 AND OVER)"/>
    <s v="1202 0344 0346"/>
    <n v="71"/>
    <s v="F"/>
    <s v="W"/>
    <n v="101"/>
    <s v="STREET"/>
    <m/>
    <m/>
    <s v="IC"/>
    <s v="Invest Cont"/>
    <n v="331"/>
    <m/>
    <m/>
    <m/>
    <s v="OHIO                         AV"/>
    <s v="MANNING                      AV"/>
    <n v="34.0563"/>
    <n v="-118.4348"/>
    <n v="0"/>
    <x v="12"/>
  </r>
  <r>
    <n v="201306286"/>
    <d v="2020-02-10T00:00:00"/>
    <x v="159"/>
    <n v="1200"/>
    <n v="13"/>
    <x v="6"/>
    <n v="1321"/>
    <n v="2"/>
    <n v="651"/>
    <s v="DOCUMENT WORTHLESS ($200.01 &amp; OVER)"/>
    <n v="1402"/>
    <n v="0"/>
    <s v="X"/>
    <s v="X"/>
    <n v="203"/>
    <s v="OTHER BUSINESS"/>
    <m/>
    <m/>
    <s v="IC"/>
    <s v="Invest Cont"/>
    <n v="651"/>
    <n v="998"/>
    <m/>
    <m/>
    <s v="200 W  ADAMS                        BL"/>
    <m/>
    <n v="34.0289"/>
    <n v="-118.26860000000001"/>
    <n v="0"/>
    <x v="12"/>
  </r>
  <r>
    <n v="200319683"/>
    <d v="2020-10-31T00:00:00"/>
    <x v="82"/>
    <n v="2200"/>
    <n v="3"/>
    <x v="2"/>
    <n v="362"/>
    <n v="2"/>
    <n v="740"/>
    <s v="VANDALISM - FELONY ($400 &amp; OVER, ALL CHURCH VANDALISMS)"/>
    <s v="0329 1238 1202 0913"/>
    <n v="75"/>
    <s v="M"/>
    <s v="B"/>
    <n v="502"/>
    <s v="MULTI-UNIT DWELLING (APARTMENT, DUPLEX, ETC)"/>
    <m/>
    <m/>
    <s v="IC"/>
    <s v="Invest Cont"/>
    <n v="740"/>
    <m/>
    <m/>
    <m/>
    <s v="3800    POTOMAC                      AV"/>
    <m/>
    <n v="34.015599999999999"/>
    <n v="-118.3463"/>
    <n v="0"/>
    <x v="12"/>
  </r>
  <r>
    <n v="201308041"/>
    <d v="2020-03-13T00:00:00"/>
    <x v="71"/>
    <n v="2300"/>
    <n v="13"/>
    <x v="6"/>
    <n v="1313"/>
    <n v="1"/>
    <n v="236"/>
    <s v="INTIMATE PARTNER - AGGRAVATED ASSAULT"/>
    <s v="0913 2004 1218 1100 1242 0302 0334 2000"/>
    <n v="39"/>
    <s v="F"/>
    <s v="B"/>
    <n v="102"/>
    <s v="SIDEWALK"/>
    <n v="104"/>
    <s v="SHOTGUN"/>
    <s v="AO"/>
    <s v="Adult Other"/>
    <n v="236"/>
    <m/>
    <m/>
    <m/>
    <s v="800 E  16TH                         ST"/>
    <m/>
    <n v="34.028199999999998"/>
    <n v="-118.25239999999999"/>
    <n v="0"/>
    <x v="12"/>
  </r>
  <r>
    <n v="200708933"/>
    <d v="2020-05-05T00:00:00"/>
    <x v="136"/>
    <n v="1854"/>
    <n v="7"/>
    <x v="0"/>
    <n v="755"/>
    <n v="2"/>
    <n v="354"/>
    <s v="THEFT OF IDENTITY"/>
    <n v="929"/>
    <n v="29"/>
    <s v="M"/>
    <s v="W"/>
    <n v="501"/>
    <s v="SINGLE FAMILY DWELLING"/>
    <m/>
    <m/>
    <s v="IC"/>
    <s v="Invest Cont"/>
    <n v="354"/>
    <m/>
    <m/>
    <m/>
    <s v="1300 S  CLOVERDALE                   AV"/>
    <m/>
    <n v="34.050600000000003"/>
    <n v="-118.3506"/>
    <n v="0"/>
    <x v="12"/>
  </r>
  <r>
    <n v="201309677"/>
    <d v="2020-04-19T00:00:00"/>
    <x v="257"/>
    <n v="540"/>
    <n v="13"/>
    <x v="6"/>
    <n v="1393"/>
    <n v="1"/>
    <n v="440"/>
    <s v="THEFT PLAIN - PETTY ($950 &amp; UNDER)"/>
    <s v="1814 2000 0446 0416 2002 0344 0913"/>
    <n v="38"/>
    <s v="F"/>
    <s v="B"/>
    <n v="101"/>
    <s v="STREET"/>
    <n v="400"/>
    <s v="STRONG-ARM (HANDS, FIST, FEET OR BODILY FORCE)"/>
    <s v="AO"/>
    <s v="Adult Other"/>
    <n v="440"/>
    <n v="626"/>
    <m/>
    <m/>
    <s v="200 W  71ST                         ST"/>
    <m/>
    <n v="33.9756"/>
    <n v="-118.2756"/>
    <n v="0"/>
    <x v="12"/>
  </r>
  <r>
    <n v="200513459"/>
    <d v="2020-08-27T00:00:00"/>
    <x v="49"/>
    <n v="1945"/>
    <n v="5"/>
    <x v="10"/>
    <n v="585"/>
    <n v="1"/>
    <n v="320"/>
    <s v="BURGLARY, ATTEMPTED"/>
    <s v="1202 0329 1601 1822"/>
    <n v="59"/>
    <s v="F"/>
    <s v="B"/>
    <n v="501"/>
    <s v="SINGLE FAMILY DWELLING"/>
    <m/>
    <m/>
    <s v="IC"/>
    <s v="Invest Cont"/>
    <n v="320"/>
    <m/>
    <m/>
    <m/>
    <s v="2300 S  ALMA                         ST"/>
    <m/>
    <n v="33.722499999999997"/>
    <n v="-118.29900000000001"/>
    <n v="0"/>
    <x v="12"/>
  </r>
  <r>
    <n v="201226628"/>
    <d v="2020-12-17T00:00:00"/>
    <x v="53"/>
    <n v="1700"/>
    <n v="12"/>
    <x v="8"/>
    <n v="1268"/>
    <n v="1"/>
    <n v="420"/>
    <s v="THEFT FROM MOTOR VEHICLE - PETTY ($950 &amp; UNDER)"/>
    <m/>
    <n v="0"/>
    <m/>
    <m/>
    <n v="101"/>
    <s v="STREET"/>
    <m/>
    <m/>
    <s v="IC"/>
    <s v="Invest Cont"/>
    <n v="420"/>
    <m/>
    <m/>
    <m/>
    <s v="8000 S  BROADWAY"/>
    <m/>
    <n v="33.965899999999998"/>
    <n v="-118.2783"/>
    <n v="0"/>
    <x v="12"/>
  </r>
  <r>
    <n v="201012616"/>
    <d v="2020-09-01T00:00:00"/>
    <x v="64"/>
    <n v="105"/>
    <n v="10"/>
    <x v="11"/>
    <n v="1045"/>
    <n v="2"/>
    <n v="740"/>
    <s v="VANDALISM - FELONY ($400 &amp; OVER, ALL CHURCH VANDALISMS)"/>
    <s v="1202 1420 1822 0329 1414"/>
    <n v="65"/>
    <s v="M"/>
    <s v="O"/>
    <n v="501"/>
    <s v="SINGLE FAMILY DWELLING"/>
    <m/>
    <m/>
    <s v="IC"/>
    <s v="Invest Cont"/>
    <n v="740"/>
    <m/>
    <m/>
    <m/>
    <s v="17900    EMELITA                      ST"/>
    <m/>
    <n v="34.177599999999998"/>
    <n v="-118.5254"/>
    <n v="0"/>
    <x v="12"/>
  </r>
  <r>
    <n v="200322255"/>
    <d v="2020-12-25T00:00:00"/>
    <x v="340"/>
    <n v="900"/>
    <n v="3"/>
    <x v="2"/>
    <n v="313"/>
    <n v="1"/>
    <n v="330"/>
    <s v="BURGLARY FROM VEHICLE"/>
    <s v="0344 1202 1300 1607 1822"/>
    <n v="81"/>
    <s v="F"/>
    <s v="B"/>
    <n v="123"/>
    <s v="PARKING UNDERGROUND/BUILDING"/>
    <m/>
    <m/>
    <s v="IC"/>
    <s v="Invest Cont"/>
    <n v="330"/>
    <m/>
    <m/>
    <m/>
    <s v="2500 S  BRONSON                      AV"/>
    <m/>
    <n v="34.032600000000002"/>
    <n v="-118.33369999999999"/>
    <n v="0"/>
    <x v="12"/>
  </r>
  <r>
    <n v="200116764"/>
    <d v="2020-08-22T00:00:00"/>
    <x v="183"/>
    <n v="1900"/>
    <n v="1"/>
    <x v="1"/>
    <n v="162"/>
    <n v="1"/>
    <n v="330"/>
    <s v="BURGLARY FROM VEHICLE"/>
    <s v="0344 1402 1822 1300 1605"/>
    <n v="49"/>
    <s v="M"/>
    <s v="B"/>
    <n v="108"/>
    <s v="PARKING LOT"/>
    <m/>
    <m/>
    <s v="IC"/>
    <s v="Invest Cont"/>
    <n v="330"/>
    <n v="998"/>
    <m/>
    <m/>
    <s v="800 S  HILL                         ST"/>
    <m/>
    <n v="34.046199999999999"/>
    <n v="-118.2585"/>
    <n v="0"/>
    <x v="12"/>
  </r>
  <r>
    <n v="200317070"/>
    <d v="2020-09-09T00:00:00"/>
    <x v="4"/>
    <n v="1000"/>
    <n v="3"/>
    <x v="2"/>
    <n v="396"/>
    <n v="1"/>
    <n v="236"/>
    <s v="INTIMATE PARTNER - AGGRAVATED ASSAULT"/>
    <s v="0913 2000 1813 0416 0446"/>
    <n v="0"/>
    <s v="F"/>
    <s v="B"/>
    <n v="502"/>
    <s v="MULTI-UNIT DWELLING (APARTMENT, DUPLEX, ETC)"/>
    <n v="400"/>
    <s v="STRONG-ARM (HANDS, FIST, FEET OR BODILY FORCE)"/>
    <s v="AA"/>
    <s v="Adult Arrest"/>
    <n v="236"/>
    <m/>
    <m/>
    <m/>
    <s v="800 W  42ND                         PL"/>
    <m/>
    <n v="34.006399999999999"/>
    <n v="-118.28789999999999"/>
    <n v="1"/>
    <x v="12"/>
  </r>
  <r>
    <n v="201306380"/>
    <d v="2020-02-12T00:00:00"/>
    <x v="99"/>
    <n v="2130"/>
    <n v="13"/>
    <x v="6"/>
    <n v="1362"/>
    <n v="1"/>
    <n v="510"/>
    <s v="VEHICLE - STOLEN"/>
    <m/>
    <n v="0"/>
    <m/>
    <m/>
    <n v="101"/>
    <s v="STREET"/>
    <m/>
    <m/>
    <s v="IC"/>
    <s v="Invest Cont"/>
    <n v="510"/>
    <m/>
    <m/>
    <m/>
    <s v="4800 S  SAN PEDRO                    ST"/>
    <m/>
    <n v="33.999400000000001"/>
    <n v="-118.2696"/>
    <n v="0"/>
    <x v="12"/>
  </r>
  <r>
    <n v="201227132"/>
    <d v="2020-12-25T00:00:00"/>
    <x v="340"/>
    <n v="1"/>
    <n v="12"/>
    <x v="8"/>
    <n v="1211"/>
    <n v="2"/>
    <n v="626"/>
    <s v="INTIMATE PARTNER - SIMPLE ASSAULT"/>
    <s v="1813 1814 1206 2002 0416"/>
    <n v="40"/>
    <s v="F"/>
    <s v="H"/>
    <n v="502"/>
    <s v="MULTI-UNIT DWELLING (APARTMENT, DUPLEX, ETC)"/>
    <n v="400"/>
    <s v="STRONG-ARM (HANDS, FIST, FEET OR BODILY FORCE)"/>
    <s v="AO"/>
    <s v="Adult Other"/>
    <n v="626"/>
    <m/>
    <m/>
    <m/>
    <s v="2400 W  54TH                         ST"/>
    <m/>
    <n v="33.993200000000002"/>
    <n v="-118.3198"/>
    <n v="0"/>
    <x v="12"/>
  </r>
  <r>
    <n v="200216647"/>
    <d v="2020-10-26T00:00:00"/>
    <x v="176"/>
    <n v="235"/>
    <n v="2"/>
    <x v="5"/>
    <n v="279"/>
    <n v="1"/>
    <n v="761"/>
    <s v="BRANDISH WEAPON"/>
    <s v="0913 2038 0334 0416 0400 2000 1814 1402"/>
    <n v="31"/>
    <s v="F"/>
    <s v="H"/>
    <n v="106"/>
    <s v="TUNNEL"/>
    <n v="308"/>
    <s v="STICK"/>
    <s v="AO"/>
    <s v="Adult Other"/>
    <n v="761"/>
    <n v="901"/>
    <n v="998"/>
    <m/>
    <s v="1400 W  10TH                         PL"/>
    <m/>
    <n v="34.047400000000003"/>
    <n v="-118.2714"/>
    <n v="0"/>
    <x v="12"/>
  </r>
  <r>
    <n v="201205892"/>
    <d v="2020-01-28T00:00:00"/>
    <x v="259"/>
    <n v="145"/>
    <n v="12"/>
    <x v="8"/>
    <n v="1263"/>
    <n v="1"/>
    <n v="761"/>
    <s v="BRANDISH WEAPON"/>
    <s v="2004 0334 0913 1218"/>
    <n v="59"/>
    <s v="M"/>
    <s v="B"/>
    <n v="517"/>
    <s v="MISSIONS/SHELTERS"/>
    <n v="204"/>
    <s v="FOLDING KNIFE"/>
    <s v="IC"/>
    <s v="Invest Cont"/>
    <n v="761"/>
    <m/>
    <m/>
    <m/>
    <s v="7900 S  WESTERN                      AV"/>
    <m/>
    <n v="33.967300000000002"/>
    <n v="-118.309"/>
    <n v="0"/>
    <x v="12"/>
  </r>
  <r>
    <n v="200119219"/>
    <d v="2020-10-11T00:00:00"/>
    <x v="155"/>
    <n v="1415"/>
    <n v="1"/>
    <x v="1"/>
    <n v="145"/>
    <n v="1"/>
    <n v="236"/>
    <s v="INTIMATE PARTNER - AGGRAVATED ASSAULT"/>
    <s v="2000 1218 2004 0907 0411 0913"/>
    <n v="47"/>
    <s v="F"/>
    <s v="B"/>
    <n v="502"/>
    <s v="MULTI-UNIT DWELLING (APARTMENT, DUPLEX, ETC)"/>
    <n v="200"/>
    <s v="KNIFE WITH BLADE 6INCHES OR LESS"/>
    <s v="IC"/>
    <s v="Invest Cont"/>
    <n v="236"/>
    <m/>
    <m/>
    <m/>
    <s v="400 S  MAIN                         ST"/>
    <m/>
    <n v="34.047800000000002"/>
    <n v="-118.2475"/>
    <n v="0"/>
    <x v="12"/>
  </r>
  <r>
    <n v="200714821"/>
    <d v="2020-10-12T00:00:00"/>
    <x v="95"/>
    <n v="1500"/>
    <n v="7"/>
    <x v="0"/>
    <n v="753"/>
    <n v="2"/>
    <n v="354"/>
    <s v="THEFT OF IDENTITY"/>
    <s v="1822 0930"/>
    <n v="29"/>
    <s v="F"/>
    <s v="W"/>
    <n v="406"/>
    <s v="OTHER STORE"/>
    <m/>
    <m/>
    <s v="IC"/>
    <s v="Invest Cont"/>
    <n v="354"/>
    <m/>
    <m/>
    <m/>
    <s v="1100 S  OGDEN                        DR"/>
    <m/>
    <n v="34.052900000000001"/>
    <n v="-118.3638"/>
    <n v="0"/>
    <x v="12"/>
  </r>
  <r>
    <n v="200205962"/>
    <d v="2020-02-08T00:00:00"/>
    <x v="1"/>
    <n v="2330"/>
    <n v="2"/>
    <x v="5"/>
    <n v="237"/>
    <n v="1"/>
    <n v="310"/>
    <s v="BURGLARY"/>
    <s v="0913 1814 0344 0444 2000 1601"/>
    <n v="21"/>
    <s v="F"/>
    <s v="H"/>
    <n v="502"/>
    <s v="MULTI-UNIT DWELLING (APARTMENT, DUPLEX, ETC)"/>
    <m/>
    <m/>
    <s v="AO"/>
    <s v="Adult Other"/>
    <n v="310"/>
    <m/>
    <m/>
    <m/>
    <s v="200    WITMER                       ST"/>
    <m/>
    <n v="34.061"/>
    <n v="-118.2615"/>
    <n v="0"/>
    <x v="12"/>
  </r>
  <r>
    <n v="200100785"/>
    <d v="2020-05-16T00:00:00"/>
    <x v="112"/>
    <n v="1945"/>
    <n v="1"/>
    <x v="1"/>
    <n v="142"/>
    <n v="1"/>
    <n v="110"/>
    <s v="CRIMINAL HOMICIDE"/>
    <s v="1218 1402 2004 0411 1822"/>
    <n v="57"/>
    <s v="M"/>
    <s v="H"/>
    <n v="138"/>
    <s v="STAIRWELL*"/>
    <n v="223"/>
    <s v="UNKNOWN TYPE CUTTING INSTRUMENT"/>
    <s v="AA"/>
    <s v="Adult Arrest"/>
    <n v="110"/>
    <m/>
    <m/>
    <m/>
    <s v="300 S  OLIVE                        ST"/>
    <m/>
    <n v="34.052300000000002"/>
    <n v="-118.25020000000001"/>
    <n v="1"/>
    <x v="12"/>
  </r>
  <r>
    <n v="200210990"/>
    <d v="2020-06-05T00:00:00"/>
    <x v="150"/>
    <n v="1145"/>
    <n v="2"/>
    <x v="5"/>
    <n v="221"/>
    <n v="2"/>
    <n v="624"/>
    <s v="BATTERY - SIMPLE ASSAULT"/>
    <s v="0913 0344 1817 0416"/>
    <n v="41"/>
    <s v="F"/>
    <s v="W"/>
    <n v="502"/>
    <s v="MULTI-UNIT DWELLING (APARTMENT, DUPLEX, ETC)"/>
    <n v="400"/>
    <s v="STRONG-ARM (HANDS, FIST, FEET OR BODILY FORCE)"/>
    <s v="AA"/>
    <s v="Adult Arrest"/>
    <n v="624"/>
    <m/>
    <m/>
    <m/>
    <s v="300 N  NEW HAMPSHIRE                AV"/>
    <m/>
    <n v="34.076300000000003"/>
    <n v="-118.2932"/>
    <n v="1"/>
    <x v="12"/>
  </r>
  <r>
    <n v="200900692"/>
    <d v="2020-04-21T00:00:00"/>
    <x v="257"/>
    <n v="1925"/>
    <n v="9"/>
    <x v="3"/>
    <n v="929"/>
    <n v="2"/>
    <n v="745"/>
    <s v="VANDALISM - MISDEAMEANOR ($399 OR UNDER)"/>
    <s v="0329 1402"/>
    <n v="75"/>
    <s v="F"/>
    <s v="W"/>
    <n v="501"/>
    <s v="SINGLE FAMILY DWELLING"/>
    <m/>
    <m/>
    <s v="IC"/>
    <s v="Invest Cont"/>
    <n v="745"/>
    <n v="998"/>
    <m/>
    <m/>
    <s v="6500    LONGRIDGE                    AV"/>
    <m/>
    <n v="34.189"/>
    <n v="-118.4209"/>
    <n v="0"/>
    <x v="12"/>
  </r>
  <r>
    <n v="200619173"/>
    <d v="2020-12-12T00:00:00"/>
    <x v="195"/>
    <n v="1400"/>
    <n v="6"/>
    <x v="9"/>
    <n v="666"/>
    <n v="2"/>
    <n v="354"/>
    <s v="THEFT OF IDENTITY"/>
    <s v="0100 0930 1822"/>
    <n v="43"/>
    <s v="F"/>
    <s v="W"/>
    <n v="502"/>
    <s v="MULTI-UNIT DWELLING (APARTMENT, DUPLEX, ETC)"/>
    <m/>
    <m/>
    <s v="IC"/>
    <s v="Invest Cont"/>
    <n v="354"/>
    <m/>
    <m/>
    <m/>
    <s v="6400    LA MIRADA                    AV"/>
    <m/>
    <n v="34.093499999999999"/>
    <n v="-118.32989999999999"/>
    <n v="0"/>
    <x v="12"/>
  </r>
  <r>
    <n v="201208306"/>
    <d v="2020-03-02T00:00:00"/>
    <x v="38"/>
    <n v="1500"/>
    <n v="12"/>
    <x v="8"/>
    <n v="1273"/>
    <n v="2"/>
    <n v="626"/>
    <s v="INTIMATE PARTNER - SIMPLE ASSAULT"/>
    <s v="2000 1814 0913 0400 0329"/>
    <n v="36"/>
    <s v="M"/>
    <s v="B"/>
    <n v="501"/>
    <s v="SINGLE FAMILY DWELLING"/>
    <n v="400"/>
    <s v="STRONG-ARM (HANDS, FIST, FEET OR BODILY FORCE)"/>
    <s v="IC"/>
    <s v="Invest Cont"/>
    <n v="626"/>
    <m/>
    <m/>
    <m/>
    <s v="8900 S  SAINT ANDREWS                PL"/>
    <m/>
    <n v="33.956400000000002"/>
    <n v="-118.3112"/>
    <n v="0"/>
    <x v="12"/>
  </r>
  <r>
    <n v="201111232"/>
    <d v="2020-07-08T00:00:00"/>
    <x v="24"/>
    <n v="1700"/>
    <n v="11"/>
    <x v="7"/>
    <n v="1162"/>
    <n v="2"/>
    <n v="626"/>
    <s v="INTIMATE PARTNER - SIMPLE ASSAULT"/>
    <s v="2000 1210 0913 1241 0448 1300"/>
    <n v="38"/>
    <s v="M"/>
    <s v="W"/>
    <n v="501"/>
    <s v="SINGLE FAMILY DWELLING"/>
    <n v="400"/>
    <s v="STRONG-ARM (HANDS, FIST, FEET OR BODILY FORCE)"/>
    <s v="AO"/>
    <s v="Adult Other"/>
    <n v="626"/>
    <m/>
    <m/>
    <m/>
    <s v="4300    GATEWAY                      AV"/>
    <m/>
    <n v="34.094099999999997"/>
    <n v="-118.2835"/>
    <n v="0"/>
    <x v="12"/>
  </r>
  <r>
    <n v="200204971"/>
    <d v="2020-01-21T00:00:00"/>
    <x v="230"/>
    <n v="2030"/>
    <n v="2"/>
    <x v="5"/>
    <n v="233"/>
    <n v="1"/>
    <n v="510"/>
    <s v="VEHICLE - STOLEN"/>
    <m/>
    <n v="0"/>
    <m/>
    <m/>
    <n v="101"/>
    <s v="STREET"/>
    <m/>
    <m/>
    <s v="AO"/>
    <s v="Adult Other"/>
    <n v="510"/>
    <m/>
    <m/>
    <m/>
    <s v="RAMPART"/>
    <s v="COUNCIL"/>
    <n v="34.070999999999998"/>
    <n v="-118.27589999999999"/>
    <n v="0"/>
    <x v="12"/>
  </r>
  <r>
    <n v="200918273"/>
    <d v="2020-12-09T00:00:00"/>
    <x v="308"/>
    <n v="1315"/>
    <n v="9"/>
    <x v="3"/>
    <n v="914"/>
    <n v="2"/>
    <n v="888"/>
    <s v="TRESPASSING"/>
    <n v="1501"/>
    <n v="37"/>
    <s v="F"/>
    <s v="A"/>
    <n v="501"/>
    <s v="SINGLE FAMILY DWELLING"/>
    <m/>
    <m/>
    <s v="IC"/>
    <s v="Invest Cont"/>
    <n v="888"/>
    <m/>
    <m/>
    <m/>
    <s v="15000    MARLIN                       PL"/>
    <m/>
    <n v="34.197099999999999"/>
    <n v="-118.4597"/>
    <n v="0"/>
    <x v="12"/>
  </r>
  <r>
    <n v="200808402"/>
    <d v="2020-04-13T00:00:00"/>
    <x v="57"/>
    <n v="1930"/>
    <n v="8"/>
    <x v="12"/>
    <n v="817"/>
    <n v="1"/>
    <n v="440"/>
    <s v="THEFT PLAIN - PETTY ($950 &amp; UNDER)"/>
    <s v="0344 0346"/>
    <n v="53"/>
    <s v="F"/>
    <s v="W"/>
    <n v="402"/>
    <s v="MARKET"/>
    <m/>
    <m/>
    <s v="IC"/>
    <s v="Invest Cont"/>
    <n v="440"/>
    <m/>
    <m/>
    <m/>
    <s v="10800    WEYBURN                      AV"/>
    <m/>
    <n v="34.0623"/>
    <n v="-118.4434"/>
    <n v="0"/>
    <x v="12"/>
  </r>
  <r>
    <n v="200608725"/>
    <d v="2020-04-01T00:00:00"/>
    <x v="40"/>
    <n v="1000"/>
    <n v="6"/>
    <x v="9"/>
    <n v="663"/>
    <n v="1"/>
    <n v="440"/>
    <s v="THEFT PLAIN - PETTY ($950 &amp; UNDER)"/>
    <s v="0344 0394"/>
    <n v="28"/>
    <s v="F"/>
    <s v="W"/>
    <n v="501"/>
    <s v="SINGLE FAMILY DWELLING"/>
    <m/>
    <m/>
    <s v="IC"/>
    <s v="Invest Cont"/>
    <n v="440"/>
    <m/>
    <m/>
    <m/>
    <s v="1200 N  ORANGE                       DR"/>
    <m/>
    <n v="34.092599999999997"/>
    <n v="-118.3416"/>
    <n v="0"/>
    <x v="12"/>
  </r>
  <r>
    <n v="200317006"/>
    <d v="2020-09-08T00:00:00"/>
    <x v="201"/>
    <n v="2200"/>
    <n v="3"/>
    <x v="2"/>
    <n v="308"/>
    <n v="2"/>
    <n v="740"/>
    <s v="VANDALISM - FELONY ($400 &amp; OVER, ALL CHURCH VANDALISMS)"/>
    <s v="1307 0329"/>
    <n v="27"/>
    <s v="F"/>
    <s v="B"/>
    <n v="122"/>
    <s v="VEHICLE, PASSENGER/TRUCK"/>
    <m/>
    <m/>
    <s v="IC"/>
    <s v="Invest Cont"/>
    <n v="740"/>
    <m/>
    <m/>
    <m/>
    <s v="2100    PORTLAND                     ST"/>
    <m/>
    <n v="34.033799999999999"/>
    <n v="-118.2809"/>
    <n v="0"/>
    <x v="12"/>
  </r>
  <r>
    <n v="201114821"/>
    <d v="2020-10-18T00:00:00"/>
    <x v="36"/>
    <n v="615"/>
    <n v="11"/>
    <x v="7"/>
    <n v="1134"/>
    <n v="1"/>
    <n v="510"/>
    <s v="VEHICLE - STOLEN"/>
    <m/>
    <n v="0"/>
    <m/>
    <m/>
    <n v="108"/>
    <s v="PARKING LOT"/>
    <m/>
    <m/>
    <s v="IC"/>
    <s v="Invest Cont"/>
    <n v="510"/>
    <m/>
    <m/>
    <m/>
    <s v="2700 N  SAN FERNANDO                 RD"/>
    <m/>
    <n v="34.109400000000001"/>
    <n v="-118.24209999999999"/>
    <n v="0"/>
    <x v="12"/>
  </r>
  <r>
    <n v="200312536"/>
    <d v="2020-06-11T00:00:00"/>
    <x v="343"/>
    <n v="1330"/>
    <n v="3"/>
    <x v="2"/>
    <n v="358"/>
    <n v="1"/>
    <n v="420"/>
    <s v="THEFT FROM MOTOR VEHICLE - PETTY ($950 &amp; UNDER)"/>
    <s v="1300 1602 0344 0385"/>
    <n v="19"/>
    <s v="X"/>
    <s v="X"/>
    <n v="101"/>
    <s v="STREET"/>
    <m/>
    <m/>
    <s v="IC"/>
    <s v="Invest Cont"/>
    <n v="420"/>
    <m/>
    <m/>
    <m/>
    <s v="800    DOWNEY                       WY"/>
    <m/>
    <n v="34.0199"/>
    <n v="-118.2867"/>
    <n v="0"/>
    <x v="12"/>
  </r>
  <r>
    <n v="200619188"/>
    <d v="2020-12-12T00:00:00"/>
    <x v="341"/>
    <n v="1920"/>
    <n v="6"/>
    <x v="9"/>
    <n v="645"/>
    <n v="2"/>
    <n v="624"/>
    <s v="BATTERY - SIMPLE ASSAULT"/>
    <s v="0329 0400 0416 1310 1822 0345 0446"/>
    <n v="33"/>
    <s v="M"/>
    <s v="W"/>
    <n v="101"/>
    <s v="STREET"/>
    <n v="400"/>
    <s v="STRONG-ARM (HANDS, FIST, FEET OR BODILY FORCE)"/>
    <s v="IC"/>
    <s v="Invest Cont"/>
    <n v="624"/>
    <m/>
    <m/>
    <m/>
    <s v="HAWTHORN                     AV"/>
    <s v="ORANGE                       DR"/>
    <n v="34.100299999999997"/>
    <n v="-118.34139999999999"/>
    <n v="0"/>
    <x v="12"/>
  </r>
  <r>
    <n v="200517203"/>
    <d v="2020-11-29T00:00:00"/>
    <x v="289"/>
    <n v="1230"/>
    <n v="5"/>
    <x v="10"/>
    <n v="587"/>
    <n v="1"/>
    <n v="510"/>
    <s v="VEHICLE - STOLEN"/>
    <m/>
    <n v="0"/>
    <m/>
    <m/>
    <n v="104"/>
    <s v="DRIVEWAY"/>
    <m/>
    <m/>
    <s v="IC"/>
    <s v="Invest Cont"/>
    <n v="510"/>
    <m/>
    <m/>
    <m/>
    <s v="700 W  40TH                         ST"/>
    <m/>
    <n v="33.707900000000002"/>
    <n v="-118.29179999999999"/>
    <n v="0"/>
    <x v="12"/>
  </r>
  <r>
    <n v="200315252"/>
    <d v="2020-08-04T00:00:00"/>
    <x v="231"/>
    <n v="1230"/>
    <n v="3"/>
    <x v="2"/>
    <n v="327"/>
    <n v="1"/>
    <n v="341"/>
    <s v="THEFT-GRAND ($950.01 &amp; OVER)EXCPT,GUNS,FOWL,LIVESTK,PROD"/>
    <s v="0344 1822 2032"/>
    <n v="32"/>
    <s v="F"/>
    <s v="O"/>
    <n v="501"/>
    <s v="SINGLE FAMILY DWELLING"/>
    <m/>
    <m/>
    <s v="IC"/>
    <s v="Invest Cont"/>
    <n v="341"/>
    <m/>
    <m/>
    <m/>
    <s v="1100 W  28TH                         ST"/>
    <m/>
    <n v="34.029400000000003"/>
    <n v="-118.2846"/>
    <n v="0"/>
    <x v="12"/>
  </r>
  <r>
    <n v="200712996"/>
    <d v="2020-08-21T00:00:00"/>
    <x v="183"/>
    <n v="930"/>
    <n v="7"/>
    <x v="0"/>
    <n v="753"/>
    <n v="1"/>
    <n v="420"/>
    <s v="THEFT FROM MOTOR VEHICLE - PETTY ($950 &amp; UNDER)"/>
    <m/>
    <n v="0"/>
    <m/>
    <m/>
    <n v="101"/>
    <s v="STREET"/>
    <m/>
    <m/>
    <s v="IC"/>
    <s v="Invest Cont"/>
    <n v="420"/>
    <m/>
    <m/>
    <m/>
    <s v="1100 S  FAIRFAX                      AV"/>
    <m/>
    <n v="34.055399999999999"/>
    <n v="-118.3651"/>
    <n v="0"/>
    <x v="12"/>
  </r>
  <r>
    <n v="201222673"/>
    <d v="2020-10-15T00:00:00"/>
    <x v="107"/>
    <n v="1920"/>
    <n v="12"/>
    <x v="8"/>
    <n v="1258"/>
    <n v="1"/>
    <n v="230"/>
    <s v="ASSAULT WITH DEADLY WEAPON, AGGRAVATED ASSAULT"/>
    <s v="0449 0443 0305 0913 2004"/>
    <n v="19"/>
    <s v="X"/>
    <s v="X"/>
    <n v="101"/>
    <s v="STREET"/>
    <n v="200"/>
    <s v="KNIFE WITH BLADE 6INCHES OR LESS"/>
    <s v="AO"/>
    <s v="Adult Other"/>
    <n v="230"/>
    <m/>
    <m/>
    <m/>
    <s v="83RD                         ST"/>
    <s v="SAN PEDRO                    ST"/>
    <n v="33.971299999999999"/>
    <n v="-118.2739"/>
    <n v="0"/>
    <x v="12"/>
  </r>
  <r>
    <n v="200812312"/>
    <d v="2020-07-26T00:00:00"/>
    <x v="279"/>
    <n v="1330"/>
    <n v="8"/>
    <x v="12"/>
    <n v="899"/>
    <n v="1"/>
    <n v="510"/>
    <s v="VEHICLE - STOLEN"/>
    <m/>
    <n v="0"/>
    <m/>
    <m/>
    <n v="101"/>
    <s v="STREET"/>
    <m/>
    <m/>
    <s v="AO"/>
    <s v="Adult Other"/>
    <n v="510"/>
    <m/>
    <m/>
    <m/>
    <s v="2600 S  CORNING                      ST"/>
    <m/>
    <n v="34.034799999999997"/>
    <n v="-118.3822"/>
    <n v="0"/>
    <x v="12"/>
  </r>
  <r>
    <n v="201213100"/>
    <d v="2020-05-18T00:00:00"/>
    <x v="187"/>
    <n v="1845"/>
    <n v="12"/>
    <x v="8"/>
    <n v="1205"/>
    <n v="1"/>
    <n v="310"/>
    <s v="BURGLARY"/>
    <s v="0358 1607 1822 0321 0329 0344"/>
    <n v="36"/>
    <s v="M"/>
    <s v="B"/>
    <n v="501"/>
    <s v="SINGLE FAMILY DWELLING"/>
    <m/>
    <m/>
    <s v="IC"/>
    <s v="Invest Cont"/>
    <n v="310"/>
    <m/>
    <m/>
    <m/>
    <s v="1400 W  49TH                         ST"/>
    <m/>
    <n v="33.999200000000002"/>
    <n v="-118.3002"/>
    <n v="0"/>
    <x v="12"/>
  </r>
  <r>
    <n v="200207550"/>
    <d v="2020-03-08T00:00:00"/>
    <x v="73"/>
    <n v="2145"/>
    <n v="2"/>
    <x v="5"/>
    <n v="257"/>
    <n v="1"/>
    <n v="230"/>
    <s v="ASSAULT WITH DEADLY WEAPON, AGGRAVATED ASSAULT"/>
    <s v="1206 1218 0334 0411 0445 0369 1817 0443 0913"/>
    <n v="37"/>
    <s v="M"/>
    <s v="H"/>
    <n v="102"/>
    <s v="SIDEWALK"/>
    <n v="200"/>
    <s v="KNIFE WITH BLADE 6INCHES OR LESS"/>
    <s v="IC"/>
    <s v="Invest Cont"/>
    <n v="230"/>
    <m/>
    <m/>
    <m/>
    <s v="7TH                          ST"/>
    <s v="VALENCIA"/>
    <n v="34.053100000000001"/>
    <n v="-118.2694"/>
    <n v="0"/>
    <x v="12"/>
  </r>
  <r>
    <n v="201116813"/>
    <d v="2020-12-20T00:00:00"/>
    <x v="248"/>
    <n v="23"/>
    <n v="11"/>
    <x v="7"/>
    <n v="1136"/>
    <n v="2"/>
    <n v="625"/>
    <s v="OTHER ASSAULT"/>
    <s v="0400 0416 0429 1822 1309"/>
    <n v="43"/>
    <s v="M"/>
    <s v="W"/>
    <n v="108"/>
    <s v="PARKING LOT"/>
    <n v="400"/>
    <s v="STRONG-ARM (HANDS, FIST, FEET OR BODILY FORCE)"/>
    <s v="AO"/>
    <s v="Adult Other"/>
    <n v="625"/>
    <m/>
    <m/>
    <m/>
    <s v="4400    EAGLE ROCK                   BL"/>
    <m/>
    <n v="34.124299999999998"/>
    <n v="-118.2205"/>
    <n v="0"/>
    <x v="12"/>
  </r>
  <r>
    <n v="200410882"/>
    <d v="2020-07-17T00:00:00"/>
    <x v="353"/>
    <n v="700"/>
    <n v="4"/>
    <x v="4"/>
    <n v="413"/>
    <n v="1"/>
    <n v="440"/>
    <s v="THEFT PLAIN - PETTY ($950 &amp; UNDER)"/>
    <n v="344"/>
    <n v="31"/>
    <s v="M"/>
    <s v="W"/>
    <n v="101"/>
    <s v="STREET"/>
    <m/>
    <m/>
    <s v="IC"/>
    <s v="Invest Cont"/>
    <n v="440"/>
    <m/>
    <m/>
    <m/>
    <s v="100 E  AVENUE 33"/>
    <m/>
    <n v="34.082999999999998"/>
    <n v="-118.2137"/>
    <n v="0"/>
    <x v="12"/>
  </r>
  <r>
    <n v="201108622"/>
    <d v="2020-04-22T00:00:00"/>
    <x v="208"/>
    <n v="1900"/>
    <n v="11"/>
    <x v="7"/>
    <n v="1141"/>
    <n v="1"/>
    <n v="510"/>
    <s v="VEHICLE - STOLEN"/>
    <m/>
    <n v="0"/>
    <m/>
    <m/>
    <n v="108"/>
    <s v="PARKING LOT"/>
    <m/>
    <m/>
    <s v="IC"/>
    <s v="Invest Cont"/>
    <n v="510"/>
    <m/>
    <m/>
    <m/>
    <s v="1700 N  MARIPOSA                     AV"/>
    <m/>
    <n v="34.101799999999997"/>
    <n v="-118.29949999999999"/>
    <n v="0"/>
    <x v="12"/>
  </r>
  <r>
    <n v="201115204"/>
    <d v="2020-10-28T00:00:00"/>
    <x v="307"/>
    <n v="800"/>
    <n v="11"/>
    <x v="7"/>
    <n v="1109"/>
    <n v="1"/>
    <n v="310"/>
    <s v="BURGLARY"/>
    <s v="0397 1822 0344 0358"/>
    <n v="42"/>
    <s v="M"/>
    <s v="W"/>
    <n v="120"/>
    <s v="STORAGE SHED"/>
    <n v="218"/>
    <s v="OTHER CUTTING INSTRUMENT"/>
    <s v="IC"/>
    <s v="Invest Cont"/>
    <n v="310"/>
    <m/>
    <m/>
    <m/>
    <s v="1300    COLORADO                     BL"/>
    <m/>
    <n v="34.139000000000003"/>
    <n v="-118.1935"/>
    <n v="0"/>
    <x v="12"/>
  </r>
  <r>
    <n v="201209935"/>
    <d v="2020-03-29T00:00:00"/>
    <x v="128"/>
    <n v="2230"/>
    <n v="12"/>
    <x v="8"/>
    <n v="1245"/>
    <n v="1"/>
    <n v="420"/>
    <s v="THEFT FROM MOTOR VEHICLE - PETTY ($950 &amp; UNDER)"/>
    <s v="1822 0344 0385 1402"/>
    <n v="57"/>
    <s v="M"/>
    <s v="H"/>
    <n v="101"/>
    <s v="STREET"/>
    <m/>
    <m/>
    <s v="IC"/>
    <s v="Invest Cont"/>
    <n v="420"/>
    <n v="998"/>
    <m/>
    <m/>
    <s v="1100 W  71ST                         ST"/>
    <m/>
    <n v="33.9754"/>
    <n v="-118.2937"/>
    <n v="0"/>
    <x v="12"/>
  </r>
  <r>
    <n v="200516666"/>
    <d v="2020-11-15T00:00:00"/>
    <x v="48"/>
    <n v="630"/>
    <n v="5"/>
    <x v="10"/>
    <n v="507"/>
    <n v="2"/>
    <n v="745"/>
    <s v="VANDALISM - MISDEAMEANOR ($399 OR UNDER)"/>
    <s v="0913 0329"/>
    <n v="39"/>
    <s v="F"/>
    <s v="B"/>
    <n v="502"/>
    <s v="MULTI-UNIT DWELLING (APARTMENT, DUPLEX, ETC)"/>
    <m/>
    <m/>
    <s v="AO"/>
    <s v="Adult Other"/>
    <n v="745"/>
    <m/>
    <m/>
    <m/>
    <s v="1400 W  227TH                        ST"/>
    <m/>
    <n v="33.820099999999996"/>
    <n v="-118.3015"/>
    <n v="0"/>
    <x v="12"/>
  </r>
  <r>
    <n v="200216265"/>
    <d v="2020-10-16T00:00:00"/>
    <x v="91"/>
    <n v="723"/>
    <n v="2"/>
    <x v="5"/>
    <n v="285"/>
    <n v="2"/>
    <n v="662"/>
    <s v="BUNCO, GRAND THEFT"/>
    <s v="0701 0800 1210"/>
    <n v="23"/>
    <s v="M"/>
    <s v="H"/>
    <n v="710"/>
    <s v="OTHER PREMISE"/>
    <m/>
    <m/>
    <s v="IC"/>
    <s v="Invest Cont"/>
    <n v="662"/>
    <m/>
    <m/>
    <m/>
    <s v="1600 W  11TH                         PL"/>
    <m/>
    <n v="34.046999999999997"/>
    <n v="-118.2756"/>
    <n v="0"/>
    <x v="12"/>
  </r>
  <r>
    <n v="200404623"/>
    <d v="2020-01-17T00:00:00"/>
    <x v="54"/>
    <n v="2230"/>
    <n v="4"/>
    <x v="4"/>
    <n v="478"/>
    <n v="2"/>
    <n v="901"/>
    <s v="VIOLATION OF RESTRAINING ORDER"/>
    <n v="2038"/>
    <n v="38"/>
    <s v="F"/>
    <s v="H"/>
    <n v="501"/>
    <s v="SINGLE FAMILY DWELLING"/>
    <m/>
    <m/>
    <s v="IC"/>
    <s v="Invest Cont"/>
    <n v="901"/>
    <m/>
    <m/>
    <m/>
    <s v="3300    WHITTIER                     BL"/>
    <m/>
    <n v="34.028599999999997"/>
    <n v="-118.2028"/>
    <n v="0"/>
    <x v="12"/>
  </r>
  <r>
    <n v="200110798"/>
    <d v="2020-04-21T00:00:00"/>
    <x v="32"/>
    <n v="1100"/>
    <n v="1"/>
    <x v="1"/>
    <n v="135"/>
    <n v="1"/>
    <n v="310"/>
    <s v="BURGLARY"/>
    <s v="1822 1420 0329 1402 0344 2004"/>
    <n v="49"/>
    <s v="M"/>
    <s v="W"/>
    <n v="203"/>
    <s v="OTHER BUSINESS"/>
    <m/>
    <m/>
    <s v="AA"/>
    <s v="Adult Arrest"/>
    <n v="310"/>
    <n v="998"/>
    <m/>
    <m/>
    <s v="MAIN                         ST"/>
    <s v="2ND                          ST"/>
    <n v="34.051000000000002"/>
    <n v="-118.2445"/>
    <n v="1"/>
    <x v="12"/>
  </r>
  <r>
    <n v="200615767"/>
    <d v="2020-09-23T00:00:00"/>
    <x v="196"/>
    <n v="2000"/>
    <n v="6"/>
    <x v="9"/>
    <n v="666"/>
    <n v="1"/>
    <n v="510"/>
    <s v="VEHICLE - STOLEN"/>
    <m/>
    <n v="0"/>
    <m/>
    <m/>
    <n v="108"/>
    <s v="PARKING LOT"/>
    <m/>
    <m/>
    <s v="IC"/>
    <s v="Invest Cont"/>
    <n v="510"/>
    <m/>
    <m/>
    <m/>
    <s v="6500    LA MIRADA                    AV"/>
    <m/>
    <n v="34.093400000000003"/>
    <n v="-118.3317"/>
    <n v="0"/>
    <x v="12"/>
  </r>
  <r>
    <n v="200204170"/>
    <d v="2020-01-04T00:00:00"/>
    <x v="81"/>
    <n v="1720"/>
    <n v="2"/>
    <x v="5"/>
    <n v="203"/>
    <n v="2"/>
    <n v="626"/>
    <s v="INTIMATE PARTNER - SIMPLE ASSAULT"/>
    <s v="0913 2002 2000 1813 1206 0416 1601"/>
    <n v="32"/>
    <s v="M"/>
    <s v="H"/>
    <n v="122"/>
    <s v="VEHICLE, PASSENGER/TRUCK"/>
    <n v="400"/>
    <s v="STRONG-ARM (HANDS, FIST, FEET OR BODILY FORCE)"/>
    <s v="AO"/>
    <s v="Adult Other"/>
    <n v="626"/>
    <m/>
    <m/>
    <m/>
    <s v="MADISON"/>
    <s v="MARATHON"/>
    <n v="34.084600000000002"/>
    <n v="-118.28919999999999"/>
    <n v="0"/>
    <x v="12"/>
  </r>
  <r>
    <n v="201217463"/>
    <d v="2020-07-30T00:00:00"/>
    <x v="190"/>
    <n v="2330"/>
    <n v="12"/>
    <x v="8"/>
    <n v="1208"/>
    <n v="2"/>
    <n v="740"/>
    <s v="VANDALISM - FELONY ($400 &amp; OVER, ALL CHURCH VANDALISMS)"/>
    <n v="329"/>
    <n v="0"/>
    <s v="X"/>
    <s v="X"/>
    <n v="101"/>
    <s v="STREET"/>
    <m/>
    <m/>
    <s v="IC"/>
    <s v="Invest Cont"/>
    <n v="740"/>
    <m/>
    <m/>
    <m/>
    <s v="48TH"/>
    <s v="FIGUEROA                     ST"/>
    <n v="33.999699999999997"/>
    <n v="-118.28270000000001"/>
    <n v="0"/>
    <x v="12"/>
  </r>
  <r>
    <n v="200906714"/>
    <d v="2020-02-29T00:00:00"/>
    <x v="324"/>
    <n v="1000"/>
    <n v="9"/>
    <x v="3"/>
    <n v="933"/>
    <n v="1"/>
    <n v="510"/>
    <s v="VEHICLE - STOLEN"/>
    <m/>
    <n v="0"/>
    <m/>
    <m/>
    <n v="101"/>
    <s v="STREET"/>
    <m/>
    <m/>
    <s v="IC"/>
    <s v="Invest Cont"/>
    <n v="510"/>
    <m/>
    <m/>
    <m/>
    <s v="CEDROS"/>
    <s v="FRIAR"/>
    <n v="34.185699999999997"/>
    <n v="-118.45310000000001"/>
    <n v="0"/>
    <x v="12"/>
  </r>
  <r>
    <n v="201011115"/>
    <d v="2020-07-18T00:00:00"/>
    <x v="264"/>
    <n v="1155"/>
    <n v="10"/>
    <x v="11"/>
    <n v="1047"/>
    <n v="2"/>
    <n v="624"/>
    <s v="BATTERY - SIMPLE ASSAULT"/>
    <s v="0913 1823 0372 0416 0445 0917 0359"/>
    <n v="34"/>
    <s v="F"/>
    <s v="W"/>
    <n v="102"/>
    <s v="SIDEWALK"/>
    <n v="305"/>
    <s v="FIXED OBJECT"/>
    <s v="AO"/>
    <s v="Adult Other"/>
    <n v="624"/>
    <m/>
    <m/>
    <m/>
    <s v="5900    BALBOA                       BL"/>
    <m/>
    <n v="34.177300000000002"/>
    <n v="-118.5013"/>
    <n v="0"/>
    <x v="12"/>
  </r>
  <r>
    <n v="200114879"/>
    <d v="2020-07-15T00:00:00"/>
    <x v="110"/>
    <n v="300"/>
    <n v="1"/>
    <x v="1"/>
    <n v="128"/>
    <n v="1"/>
    <n v="440"/>
    <s v="THEFT PLAIN - PETTY ($950 &amp; UNDER)"/>
    <s v="0344 1822 0352 0910 2034 1218"/>
    <n v="30"/>
    <s v="M"/>
    <s v="B"/>
    <n v="102"/>
    <s v="SIDEWALK"/>
    <m/>
    <m/>
    <s v="IC"/>
    <s v="Invest Cont"/>
    <n v="440"/>
    <m/>
    <m/>
    <m/>
    <s v="1ST"/>
    <s v="CENTRAL"/>
    <n v="34.049199999999999"/>
    <n v="-118.23909999999999"/>
    <n v="0"/>
    <x v="12"/>
  </r>
  <r>
    <n v="201008757"/>
    <d v="2020-05-06T00:00:00"/>
    <x v="162"/>
    <n v="1450"/>
    <n v="10"/>
    <x v="11"/>
    <n v="1001"/>
    <n v="2"/>
    <n v="624"/>
    <s v="BATTERY - SIMPLE ASSAULT"/>
    <s v="0913 0416 1202 1810 1270 0906"/>
    <n v="62"/>
    <s v="M"/>
    <s v="O"/>
    <n v="501"/>
    <s v="SINGLE FAMILY DWELLING"/>
    <n v="400"/>
    <s v="STRONG-ARM (HANDS, FIST, FEET OR BODILY FORCE)"/>
    <s v="AO"/>
    <s v="Adult Other"/>
    <n v="624"/>
    <m/>
    <m/>
    <m/>
    <s v="7700    CORBIN                       AV"/>
    <m/>
    <n v="34.210799999999999"/>
    <n v="-118.56229999999999"/>
    <n v="0"/>
    <x v="12"/>
  </r>
  <r>
    <n v="201212971"/>
    <d v="2020-05-17T00:00:00"/>
    <x v="135"/>
    <n v="145"/>
    <n v="12"/>
    <x v="8"/>
    <n v="1265"/>
    <n v="1"/>
    <n v="761"/>
    <s v="BRANDISH WEAPON"/>
    <s v="1402 1822 0443"/>
    <n v="36"/>
    <s v="F"/>
    <s v="O"/>
    <n v="501"/>
    <s v="SINGLE FAMILY DWELLING"/>
    <n v="201"/>
    <s v="KNIFE WITH BLADE OVER 6 INCHES IN LENGTH"/>
    <s v="AO"/>
    <s v="Adult Other"/>
    <n v="761"/>
    <n v="930"/>
    <n v="998"/>
    <m/>
    <s v="8500 S  VERMONT                      AV"/>
    <m/>
    <n v="33.967599999999997"/>
    <n v="-118.29179999999999"/>
    <n v="0"/>
    <x v="12"/>
  </r>
  <r>
    <n v="201115625"/>
    <d v="2020-11-11T00:00:00"/>
    <x v="313"/>
    <n v="2130"/>
    <n v="11"/>
    <x v="7"/>
    <n v="1199"/>
    <n v="1"/>
    <n v="420"/>
    <s v="THEFT FROM MOTOR VEHICLE - PETTY ($950 &amp; UNDER)"/>
    <s v="0385 0344"/>
    <n v="30"/>
    <s v="M"/>
    <s v="W"/>
    <n v="101"/>
    <s v="STREET"/>
    <m/>
    <m/>
    <s v="IC"/>
    <s v="Invest Cont"/>
    <n v="420"/>
    <m/>
    <m/>
    <m/>
    <s v="800    SOLANO                       AV"/>
    <m/>
    <n v="34.078200000000002"/>
    <n v="-118.2346"/>
    <n v="0"/>
    <x v="12"/>
  </r>
  <r>
    <n v="200307641"/>
    <d v="2020-03-01T00:00:00"/>
    <x v="0"/>
    <n v="845"/>
    <n v="3"/>
    <x v="2"/>
    <n v="351"/>
    <n v="1"/>
    <n v="220"/>
    <s v="ATTEMPTED ROBBERY"/>
    <s v="0448 1822 0416 0446 0356 0910 2050 2052 2003"/>
    <n v="55"/>
    <s v="F"/>
    <s v="H"/>
    <n v="949"/>
    <s v="MTA - EXPO LINE - EXPO/LA BREA"/>
    <n v="400"/>
    <s v="STRONG-ARM (HANDS, FIST, FEET OR BODILY FORCE)"/>
    <s v="IC"/>
    <s v="Invest Cont"/>
    <n v="220"/>
    <m/>
    <m/>
    <m/>
    <s v="5000    EXPOSITION                   BL"/>
    <m/>
    <n v="34.024700000000003"/>
    <n v="-118.352"/>
    <n v="0"/>
    <x v="12"/>
  </r>
  <r>
    <n v="200507832"/>
    <d v="2020-04-01T00:00:00"/>
    <x v="332"/>
    <n v="1120"/>
    <n v="5"/>
    <x v="10"/>
    <n v="515"/>
    <n v="1"/>
    <n v="210"/>
    <s v="ROBBERY"/>
    <s v="0913 2038 0377 0400 0344 2000 1814"/>
    <n v="22"/>
    <s v="F"/>
    <s v="W"/>
    <n v="101"/>
    <s v="STREET"/>
    <n v="400"/>
    <s v="STRONG-ARM (HANDS, FIST, FEET OR BODILY FORCE)"/>
    <s v="AA"/>
    <s v="Adult Arrest"/>
    <n v="210"/>
    <m/>
    <m/>
    <m/>
    <s v="MCDONALD                     AV"/>
    <s v="PACIFIC COAST                HY"/>
    <n v="33.792900000000003"/>
    <n v="-118.27200000000001"/>
    <n v="1"/>
    <x v="12"/>
  </r>
  <r>
    <n v="200714156"/>
    <d v="2020-09-22T00:00:00"/>
    <x v="333"/>
    <n v="1500"/>
    <n v="7"/>
    <x v="0"/>
    <n v="732"/>
    <n v="2"/>
    <n v="354"/>
    <s v="THEFT OF IDENTITY"/>
    <s v="0927 1822"/>
    <n v="74"/>
    <s v="M"/>
    <s v="W"/>
    <n v="502"/>
    <s v="MULTI-UNIT DWELLING (APARTMENT, DUPLEX, ETC)"/>
    <m/>
    <m/>
    <s v="IC"/>
    <s v="Invest Cont"/>
    <n v="354"/>
    <m/>
    <m/>
    <m/>
    <s v="6300 W  6TH                          ST"/>
    <m/>
    <n v="34.065300000000001"/>
    <n v="-118.36499999999999"/>
    <n v="0"/>
    <x v="12"/>
  </r>
  <r>
    <n v="200912684"/>
    <d v="2020-07-23T00:00:00"/>
    <x v="11"/>
    <n v="1100"/>
    <n v="9"/>
    <x v="3"/>
    <n v="914"/>
    <n v="2"/>
    <n v="745"/>
    <s v="VANDALISM - MISDEAMEANOR ($399 OR UNDER)"/>
    <s v="0329 0332"/>
    <n v="76"/>
    <s v="M"/>
    <s v="O"/>
    <n v="502"/>
    <s v="MULTI-UNIT DWELLING (APARTMENT, DUPLEX, ETC)"/>
    <m/>
    <m/>
    <s v="IC"/>
    <s v="Invest Cont"/>
    <n v="745"/>
    <m/>
    <m/>
    <m/>
    <s v="14600    VANOWEN                      ST"/>
    <m/>
    <n v="34.197600000000001"/>
    <n v="-118.45740000000001"/>
    <n v="0"/>
    <x v="12"/>
  </r>
  <r>
    <n v="200313276"/>
    <d v="2020-06-27T00:00:00"/>
    <x v="37"/>
    <n v="40"/>
    <n v="3"/>
    <x v="2"/>
    <n v="337"/>
    <n v="1"/>
    <n v="510"/>
    <s v="VEHICLE - STOLEN"/>
    <m/>
    <n v="0"/>
    <m/>
    <m/>
    <n v="101"/>
    <s v="STREET"/>
    <m/>
    <m/>
    <s v="IC"/>
    <s v="Invest Cont"/>
    <n v="510"/>
    <m/>
    <m/>
    <m/>
    <s v="1600 W  JEFFERSON                    BL"/>
    <m/>
    <n v="34.027299999999997"/>
    <n v="-118.30240000000001"/>
    <n v="0"/>
    <x v="12"/>
  </r>
  <r>
    <n v="200118896"/>
    <d v="2020-10-04T00:00:00"/>
    <x v="76"/>
    <n v="235"/>
    <n v="1"/>
    <x v="1"/>
    <n v="152"/>
    <n v="2"/>
    <n v="745"/>
    <s v="VANDALISM - MISDEAMEANOR ($399 OR UNDER)"/>
    <s v="0329 0910 1238 2051"/>
    <n v="46"/>
    <s v="M"/>
    <s v="W"/>
    <n v="102"/>
    <s v="SIDEWALK"/>
    <m/>
    <m/>
    <s v="IC"/>
    <s v="Invest Cont"/>
    <n v="745"/>
    <m/>
    <m/>
    <m/>
    <s v="500 S  OLIVE                        ST"/>
    <m/>
    <n v="34.0488"/>
    <n v="-118.2535"/>
    <n v="0"/>
    <x v="12"/>
  </r>
  <r>
    <n v="200206488"/>
    <d v="2020-02-19T00:00:00"/>
    <x v="270"/>
    <n v="1830"/>
    <n v="2"/>
    <x v="5"/>
    <n v="265"/>
    <n v="2"/>
    <n v="625"/>
    <s v="OTHER ASSAULT"/>
    <s v="0602 0558 0416 0446 0417 0913"/>
    <n v="19"/>
    <s v="M"/>
    <s v="H"/>
    <n v="502"/>
    <s v="MULTI-UNIT DWELLING (APARTMENT, DUPLEX, ETC)"/>
    <n v="400"/>
    <s v="STRONG-ARM (HANDS, FIST, FEET OR BODILY FORCE)"/>
    <s v="IC"/>
    <s v="Invest Cont"/>
    <n v="625"/>
    <m/>
    <m/>
    <m/>
    <s v="700 S  ALVARADO                     ST"/>
    <m/>
    <n v="34.0565"/>
    <n v="-118.27679999999999"/>
    <n v="0"/>
    <x v="12"/>
  </r>
  <r>
    <n v="200706875"/>
    <d v="2020-03-02T00:00:00"/>
    <x v="125"/>
    <n v="1809"/>
    <n v="7"/>
    <x v="0"/>
    <n v="701"/>
    <n v="2"/>
    <n v="354"/>
    <s v="THEFT OF IDENTITY"/>
    <s v="0930 0929"/>
    <n v="0"/>
    <s v="M"/>
    <s v="O"/>
    <n v="503"/>
    <s v="HOTEL"/>
    <m/>
    <m/>
    <s v="IC"/>
    <s v="Invest Cont"/>
    <n v="354"/>
    <m/>
    <m/>
    <m/>
    <s v="7900    MELROSE                      AV"/>
    <m/>
    <n v="34.083799999999997"/>
    <n v="-118.3614"/>
    <n v="0"/>
    <x v="12"/>
  </r>
  <r>
    <n v="200707316"/>
    <d v="2020-03-11T00:00:00"/>
    <x v="244"/>
    <n v="800"/>
    <n v="7"/>
    <x v="0"/>
    <n v="729"/>
    <n v="1"/>
    <n v="310"/>
    <s v="BURGLARY"/>
    <s v="0344 0358"/>
    <n v="46"/>
    <s v="F"/>
    <s v="W"/>
    <n v="501"/>
    <s v="SINGLE FAMILY DWELLING"/>
    <m/>
    <m/>
    <s v="IC"/>
    <s v="Invest Cont"/>
    <n v="310"/>
    <m/>
    <m/>
    <m/>
    <s v="100 N  PLYMOUTH                     BL"/>
    <m/>
    <n v="34.072600000000001"/>
    <n v="-118.3279"/>
    <n v="0"/>
    <x v="12"/>
  </r>
  <r>
    <n v="200207116"/>
    <d v="2020-03-01T00:00:00"/>
    <x v="0"/>
    <n v="1330"/>
    <n v="2"/>
    <x v="5"/>
    <n v="246"/>
    <n v="1"/>
    <n v="230"/>
    <s v="ASSAULT WITH DEADLY WEAPON, AGGRAVATED ASSAULT"/>
    <s v="1402 0416 2034 2004 1822"/>
    <n v="39"/>
    <s v="M"/>
    <s v="H"/>
    <n v="102"/>
    <s v="SIDEWALK"/>
    <n v="312"/>
    <s v="PIPE/METAL PIPE"/>
    <s v="AA"/>
    <s v="Adult Arrest"/>
    <n v="230"/>
    <n v="998"/>
    <m/>
    <m/>
    <s v="6TH                          ST"/>
    <s v="BONNIE BRAE"/>
    <n v="34.058500000000002"/>
    <n v="-118.2724"/>
    <n v="1"/>
    <x v="12"/>
  </r>
  <r>
    <n v="200707512"/>
    <d v="2020-03-16T00:00:00"/>
    <x v="342"/>
    <n v="100"/>
    <n v="7"/>
    <x v="0"/>
    <n v="753"/>
    <n v="1"/>
    <n v="330"/>
    <s v="BURGLARY FROM VEHICLE"/>
    <s v="1300 1606 0344"/>
    <n v="25"/>
    <s v="F"/>
    <s v="W"/>
    <n v="101"/>
    <s v="STREET"/>
    <m/>
    <m/>
    <s v="IC"/>
    <s v="Invest Cont"/>
    <n v="330"/>
    <m/>
    <m/>
    <m/>
    <s v="1100 S  STANLEY                      AV"/>
    <m/>
    <n v="34.055500000000002"/>
    <n v="-118.3591"/>
    <n v="0"/>
    <x v="12"/>
  </r>
  <r>
    <n v="200217843"/>
    <d v="2020-11-22T00:00:00"/>
    <x v="219"/>
    <n v="1605"/>
    <n v="2"/>
    <x v="5"/>
    <n v="265"/>
    <n v="2"/>
    <n v="930"/>
    <s v="CRIMINAL THREATS - NO WEAPON DISPLAYED"/>
    <s v="2011 1252 1817 0913"/>
    <n v="42"/>
    <s v="F"/>
    <s v="W"/>
    <n v="101"/>
    <s v="STREET"/>
    <n v="511"/>
    <s v="VERBAL THREAT"/>
    <s v="IC"/>
    <s v="Invest Cont"/>
    <n v="930"/>
    <m/>
    <m/>
    <m/>
    <s v="700 S  ALVARADO                     ST"/>
    <m/>
    <n v="34.055999999999997"/>
    <n v="-118.2771"/>
    <n v="0"/>
    <x v="12"/>
  </r>
  <r>
    <n v="201205778"/>
    <d v="2020-01-26T00:00:00"/>
    <x v="119"/>
    <n v="1030"/>
    <n v="12"/>
    <x v="8"/>
    <n v="1239"/>
    <n v="2"/>
    <n v="626"/>
    <s v="INTIMATE PARTNER - SIMPLE ASSAULT"/>
    <s v="2000 0913 1814 0444"/>
    <n v="20"/>
    <s v="F"/>
    <s v="B"/>
    <n v="101"/>
    <s v="STREET"/>
    <n v="400"/>
    <s v="STRONG-ARM (HANDS, FIST, FEET OR BODILY FORCE)"/>
    <s v="AO"/>
    <s v="Adult Other"/>
    <n v="626"/>
    <m/>
    <m/>
    <m/>
    <s v="500 W  60TH                         ST"/>
    <m/>
    <n v="33.985100000000003"/>
    <n v="-118.28270000000001"/>
    <n v="0"/>
    <x v="12"/>
  </r>
  <r>
    <n v="201300769"/>
    <d v="2020-06-01T00:00:00"/>
    <x v="65"/>
    <n v="2330"/>
    <n v="13"/>
    <x v="6"/>
    <n v="1317"/>
    <n v="1"/>
    <n v="310"/>
    <s v="BURGLARY"/>
    <s v="1402 0329 0344 1607"/>
    <n v="0"/>
    <s v="M"/>
    <s v="O"/>
    <n v="203"/>
    <s v="OTHER BUSINESS"/>
    <m/>
    <m/>
    <s v="IC"/>
    <s v="Invest Cont"/>
    <n v="310"/>
    <n v="998"/>
    <m/>
    <m/>
    <s v="1800 E  WASHINGTON                   BL"/>
    <m/>
    <n v="34.020299999999999"/>
    <n v="-118.2414"/>
    <n v="0"/>
    <x v="12"/>
  </r>
  <r>
    <n v="200414151"/>
    <d v="2020-10-22T00:00:00"/>
    <x v="167"/>
    <n v="1140"/>
    <n v="4"/>
    <x v="4"/>
    <n v="464"/>
    <n v="1"/>
    <n v="236"/>
    <s v="INTIMATE PARTNER - AGGRAVATED ASSAULT"/>
    <s v="2000 0913 1814 1243 0400 0334"/>
    <n v="23"/>
    <s v="F"/>
    <s v="B"/>
    <n v="502"/>
    <s v="MULTI-UNIT DWELLING (APARTMENT, DUPLEX, ETC)"/>
    <n v="400"/>
    <s v="STRONG-ARM (HANDS, FIST, FEET OR BODILY FORCE)"/>
    <s v="AO"/>
    <s v="Adult Other"/>
    <n v="236"/>
    <m/>
    <m/>
    <m/>
    <s v="200 N  CHICAGO                      ST"/>
    <m/>
    <n v="34.046199999999999"/>
    <n v="-118.2114"/>
    <n v="0"/>
    <x v="12"/>
  </r>
  <r>
    <n v="200617404"/>
    <d v="2020-10-31T00:00:00"/>
    <x v="297"/>
    <n v="2015"/>
    <n v="6"/>
    <x v="9"/>
    <n v="639"/>
    <n v="1"/>
    <n v="440"/>
    <s v="THEFT PLAIN - PETTY ($950 &amp; UNDER)"/>
    <s v="0344 0352 1822"/>
    <n v="0"/>
    <s v="X"/>
    <s v="X"/>
    <n v="405"/>
    <s v="CLOTHING STORE"/>
    <m/>
    <m/>
    <s v="AO"/>
    <s v="Adult Other"/>
    <n v="440"/>
    <m/>
    <m/>
    <m/>
    <s v="5400    HOLLYWOOD                    BL"/>
    <m/>
    <n v="34.1036"/>
    <n v="-118.3049"/>
    <n v="0"/>
    <x v="12"/>
  </r>
  <r>
    <n v="200907481"/>
    <d v="2020-03-15T00:00:00"/>
    <x v="124"/>
    <n v="1300"/>
    <n v="9"/>
    <x v="3"/>
    <n v="971"/>
    <n v="1"/>
    <n v="420"/>
    <s v="THEFT FROM MOTOR VEHICLE - PETTY ($950 &amp; UNDER)"/>
    <s v="1606 0344"/>
    <n v="29"/>
    <s v="M"/>
    <s v="B"/>
    <n v="123"/>
    <s v="PARKING UNDERGROUND/BUILDING"/>
    <m/>
    <m/>
    <s v="IC"/>
    <s v="Invest Cont"/>
    <n v="420"/>
    <m/>
    <m/>
    <m/>
    <s v="4700 N  SEPULVEDA                    BL"/>
    <m/>
    <n v="34.155999999999999"/>
    <n v="-118.4662"/>
    <n v="0"/>
    <x v="12"/>
  </r>
  <r>
    <n v="201226821"/>
    <d v="2020-12-20T00:00:00"/>
    <x v="248"/>
    <n v="2050"/>
    <n v="12"/>
    <x v="8"/>
    <n v="1245"/>
    <n v="2"/>
    <n v="624"/>
    <s v="BATTERY - SIMPLE ASSAULT"/>
    <s v="0416 1202 2021 0913"/>
    <n v="67"/>
    <s v="F"/>
    <s v="B"/>
    <n v="102"/>
    <s v="SIDEWALK"/>
    <n v="400"/>
    <s v="STRONG-ARM (HANDS, FIST, FEET OR BODILY FORCE)"/>
    <s v="AA"/>
    <s v="Adult Arrest"/>
    <n v="624"/>
    <m/>
    <m/>
    <m/>
    <s v="6300    BUDLONG                      AV"/>
    <m/>
    <n v="33.981400000000001"/>
    <n v="-118.2959"/>
    <n v="1"/>
    <x v="12"/>
  </r>
  <r>
    <n v="201106229"/>
    <d v="2020-02-20T00:00:00"/>
    <x v="31"/>
    <n v="1200"/>
    <n v="11"/>
    <x v="7"/>
    <n v="1102"/>
    <n v="2"/>
    <n v="946"/>
    <s v="OTHER MISCELLANEOUS CRIME"/>
    <n v="1501"/>
    <n v="25"/>
    <s v="F"/>
    <s v="H"/>
    <n v="501"/>
    <s v="SINGLE FAMILY DWELLING"/>
    <m/>
    <m/>
    <s v="IC"/>
    <s v="Invest Cont"/>
    <n v="946"/>
    <m/>
    <m/>
    <m/>
    <s v="4100    SEQUOIA                      ST"/>
    <m/>
    <n v="34.136200000000002"/>
    <n v="-118.26900000000001"/>
    <n v="0"/>
    <x v="12"/>
  </r>
  <r>
    <n v="200808559"/>
    <d v="2020-04-21T00:00:00"/>
    <x v="257"/>
    <n v="2030"/>
    <n v="8"/>
    <x v="12"/>
    <n v="829"/>
    <n v="2"/>
    <n v="740"/>
    <s v="VANDALISM - FELONY ($400 &amp; OVER, ALL CHURCH VANDALISMS)"/>
    <s v="0329 0202"/>
    <n v="46"/>
    <s v="F"/>
    <s v="W"/>
    <n v="501"/>
    <s v="SINGLE FAMILY DWELLING"/>
    <n v="500"/>
    <s v="UNKNOWN WEAPON/OTHER WEAPON"/>
    <s v="IC"/>
    <s v="Invest Cont"/>
    <n v="740"/>
    <m/>
    <m/>
    <m/>
    <s v="1700    ENSLEY                       AV"/>
    <m/>
    <n v="34.061700000000002"/>
    <n v="-118.4216"/>
    <n v="0"/>
    <x v="12"/>
  </r>
  <r>
    <n v="200712122"/>
    <d v="2020-07-28T00:00:00"/>
    <x v="148"/>
    <n v="1515"/>
    <n v="7"/>
    <x v="0"/>
    <n v="702"/>
    <n v="1"/>
    <n v="341"/>
    <s v="THEFT-GRAND ($950.01 &amp; OVER)EXCPT,GUNS,FOWL,LIVESTK,PROD"/>
    <n v="344"/>
    <n v="0"/>
    <s v="X"/>
    <s v="X"/>
    <n v="721"/>
    <s v="HIGH SCHOOL"/>
    <m/>
    <m/>
    <s v="IC"/>
    <s v="Invest Cont"/>
    <n v="341"/>
    <m/>
    <m/>
    <m/>
    <s v="7800 W  MELROSE                      AV"/>
    <m/>
    <n v="34.083799999999997"/>
    <n v="-118.3595"/>
    <n v="0"/>
    <x v="12"/>
  </r>
  <r>
    <n v="200709012"/>
    <d v="2020-05-07T00:00:00"/>
    <x v="142"/>
    <n v="1420"/>
    <n v="7"/>
    <x v="0"/>
    <n v="779"/>
    <n v="2"/>
    <n v="888"/>
    <s v="TRESPASSING"/>
    <s v="1822 1501"/>
    <n v="56"/>
    <s v="M"/>
    <s v="H"/>
    <n v="501"/>
    <s v="SINGLE FAMILY DWELLING"/>
    <m/>
    <m/>
    <s v="AO"/>
    <s v="Adult Other"/>
    <n v="888"/>
    <m/>
    <m/>
    <m/>
    <s v="3500 W  17TH                         ST"/>
    <m/>
    <n v="34.041800000000002"/>
    <n v="-118.3237"/>
    <n v="0"/>
    <x v="12"/>
  </r>
  <r>
    <n v="200816097"/>
    <d v="2020-11-05T00:00:00"/>
    <x v="176"/>
    <n v="1140"/>
    <n v="8"/>
    <x v="12"/>
    <n v="889"/>
    <n v="1"/>
    <n v="341"/>
    <s v="THEFT-GRAND ($950.01 &amp; OVER)EXCPT,GUNS,FOWL,LIVESTK,PROD"/>
    <s v="0394 0344 0346"/>
    <n v="34"/>
    <s v="M"/>
    <s v="O"/>
    <n v="501"/>
    <s v="SINGLE FAMILY DWELLING"/>
    <m/>
    <m/>
    <s v="IC"/>
    <s v="Invest Cont"/>
    <n v="341"/>
    <m/>
    <m/>
    <m/>
    <s v="2000 S  SHERBOURNE                   DR"/>
    <m/>
    <n v="34.0398"/>
    <n v="-118.383"/>
    <n v="0"/>
    <x v="12"/>
  </r>
  <r>
    <n v="201218569"/>
    <d v="2020-08-13T00:00:00"/>
    <x v="217"/>
    <n v="1530"/>
    <n v="12"/>
    <x v="8"/>
    <n v="1248"/>
    <n v="2"/>
    <n v="745"/>
    <s v="VANDALISM - MISDEAMEANOR ($399 OR UNDER)"/>
    <s v="1822 0329"/>
    <n v="41"/>
    <s v="F"/>
    <s v="H"/>
    <n v="501"/>
    <s v="SINGLE FAMILY DWELLING"/>
    <m/>
    <m/>
    <s v="IC"/>
    <s v="Invest Cont"/>
    <n v="745"/>
    <m/>
    <m/>
    <m/>
    <s v="800 W  71ST                         ST"/>
    <m/>
    <n v="33.975499999999997"/>
    <n v="-118.2876"/>
    <n v="0"/>
    <x v="12"/>
  </r>
  <r>
    <n v="200209268"/>
    <d v="2020-04-22T00:00:00"/>
    <x v="208"/>
    <n v="1200"/>
    <n v="2"/>
    <x v="5"/>
    <n v="245"/>
    <n v="1"/>
    <n v="330"/>
    <s v="BURGLARY FROM VEHICLE"/>
    <s v="0344 0352 1609 1307 1822 0216 0329"/>
    <n v="23"/>
    <s v="F"/>
    <s v="B"/>
    <n v="502"/>
    <s v="MULTI-UNIT DWELLING (APARTMENT, DUPLEX, ETC)"/>
    <m/>
    <m/>
    <s v="IC"/>
    <s v="Invest Cont"/>
    <n v="330"/>
    <m/>
    <m/>
    <m/>
    <s v="400 S  LAKE                         ST"/>
    <m/>
    <n v="34.062100000000001"/>
    <n v="-118.2747"/>
    <n v="0"/>
    <x v="12"/>
  </r>
  <r>
    <n v="201112955"/>
    <d v="2020-08-27T00:00:00"/>
    <x v="49"/>
    <n v="700"/>
    <n v="11"/>
    <x v="7"/>
    <n v="1102"/>
    <n v="2"/>
    <n v="626"/>
    <s v="INTIMATE PARTNER - SIMPLE ASSAULT"/>
    <s v="0400 0416 0913 1259 1813"/>
    <n v="17"/>
    <s v="F"/>
    <s v="H"/>
    <n v="501"/>
    <s v="SINGLE FAMILY DWELLING"/>
    <n v="400"/>
    <s v="STRONG-ARM (HANDS, FIST, FEET OR BODILY FORCE)"/>
    <s v="AA"/>
    <s v="Adult Arrest"/>
    <n v="626"/>
    <m/>
    <m/>
    <m/>
    <s v="4400    LA CLEDE                     AV"/>
    <m/>
    <n v="34.132300000000001"/>
    <n v="-118.2667"/>
    <n v="1"/>
    <x v="12"/>
  </r>
  <r>
    <n v="200219183"/>
    <d v="2020-12-31T00:00:00"/>
    <x v="361"/>
    <n v="700"/>
    <n v="2"/>
    <x v="5"/>
    <n v="251"/>
    <n v="1"/>
    <n v="510"/>
    <s v="VEHICLE - STOLEN"/>
    <m/>
    <n v="0"/>
    <m/>
    <m/>
    <n v="101"/>
    <s v="STREET"/>
    <m/>
    <m/>
    <s v="IC"/>
    <s v="Invest Cont"/>
    <n v="510"/>
    <m/>
    <m/>
    <m/>
    <s v="300 S  RAMPART                      BL"/>
    <m/>
    <n v="34.0657"/>
    <n v="-118.2792"/>
    <n v="0"/>
    <x v="12"/>
  </r>
  <r>
    <n v="200513043"/>
    <d v="2020-08-16T00:00:00"/>
    <x v="116"/>
    <n v="1825"/>
    <n v="5"/>
    <x v="10"/>
    <n v="511"/>
    <n v="1"/>
    <n v="761"/>
    <s v="BRANDISH WEAPON"/>
    <s v="0334 1309 1206 0913 0602 0554 2002"/>
    <n v="34"/>
    <s v="M"/>
    <s v="H"/>
    <n v="501"/>
    <s v="SINGLE FAMILY DWELLING"/>
    <n v="110"/>
    <s v="SEMI-AUTOMATIC RIFLE"/>
    <s v="AO"/>
    <s v="Adult Other"/>
    <n v="761"/>
    <m/>
    <m/>
    <m/>
    <s v="25600    PRESIDENT                    AV"/>
    <m/>
    <n v="33.790999999999997"/>
    <n v="-118.3043"/>
    <n v="0"/>
    <x v="12"/>
  </r>
  <r>
    <n v="201223951"/>
    <d v="2020-11-05T00:00:00"/>
    <x v="2"/>
    <n v="1900"/>
    <n v="12"/>
    <x v="8"/>
    <n v="1265"/>
    <n v="1"/>
    <n v="510"/>
    <s v="VEHICLE - STOLEN"/>
    <m/>
    <n v="0"/>
    <m/>
    <m/>
    <n v="101"/>
    <s v="STREET"/>
    <m/>
    <m/>
    <s v="IC"/>
    <s v="Invest Cont"/>
    <n v="510"/>
    <m/>
    <m/>
    <m/>
    <s v="1500 W  81ST                         ST"/>
    <m/>
    <n v="33.965499999999999"/>
    <n v="-118.30459999999999"/>
    <n v="0"/>
    <x v="12"/>
  </r>
  <r>
    <n v="201100801"/>
    <d v="2020-12-10T00:00:00"/>
    <x v="308"/>
    <n v="2200"/>
    <n v="11"/>
    <x v="7"/>
    <n v="1177"/>
    <n v="1"/>
    <n v="230"/>
    <s v="ASSAULT WITH DEADLY WEAPON, AGGRAVATED ASSAULT"/>
    <s v="1822 0906 1407 1100 0450 0399"/>
    <n v="20"/>
    <s v="M"/>
    <s v="H"/>
    <n v="101"/>
    <s v="STREET"/>
    <n v="102"/>
    <s v="HAND GUN"/>
    <s v="IC"/>
    <s v="Invest Cont"/>
    <n v="230"/>
    <n v="998"/>
    <m/>
    <m/>
    <s v="2600    ROSEVIEW                     AV"/>
    <m/>
    <n v="34.092700000000001"/>
    <n v="-118.22920000000001"/>
    <n v="0"/>
    <x v="12"/>
  </r>
  <r>
    <n v="200608092"/>
    <d v="2020-03-18T00:00:00"/>
    <x v="104"/>
    <n v="1330"/>
    <n v="6"/>
    <x v="9"/>
    <n v="668"/>
    <n v="2"/>
    <n v="930"/>
    <s v="CRIMINAL THREATS - NO WEAPON DISPLAYED"/>
    <s v="0421 0422 1822"/>
    <n v="39"/>
    <s v="F"/>
    <s v="H"/>
    <n v="501"/>
    <s v="SINGLE FAMILY DWELLING"/>
    <n v="511"/>
    <s v="VERBAL THREAT"/>
    <s v="IC"/>
    <s v="Invest Cont"/>
    <n v="930"/>
    <m/>
    <m/>
    <m/>
    <s v="5500    VIRGINIA                     AV"/>
    <m/>
    <n v="34.091799999999999"/>
    <n v="-118.3092"/>
    <n v="0"/>
    <x v="12"/>
  </r>
  <r>
    <n v="201214286"/>
    <d v="2020-06-08T00:00:00"/>
    <x v="20"/>
    <n v="1545"/>
    <n v="12"/>
    <x v="8"/>
    <n v="1259"/>
    <n v="1"/>
    <n v="510"/>
    <s v="VEHICLE - STOLEN"/>
    <m/>
    <n v="0"/>
    <m/>
    <m/>
    <n v="101"/>
    <s v="STREET"/>
    <m/>
    <m/>
    <s v="IC"/>
    <s v="Invest Cont"/>
    <n v="510"/>
    <m/>
    <m/>
    <m/>
    <s v="76TH"/>
    <s v="MCKINLEY"/>
    <n v="33.971200000000003"/>
    <n v="-118.2608"/>
    <n v="0"/>
    <x v="12"/>
  </r>
  <r>
    <n v="200321818"/>
    <d v="2020-12-16T00:00:00"/>
    <x v="98"/>
    <n v="1515"/>
    <n v="3"/>
    <x v="2"/>
    <n v="321"/>
    <n v="1"/>
    <n v="210"/>
    <s v="ROBBERY"/>
    <s v="1309 0430 0302 0355 0344 1310 1822"/>
    <n v="37"/>
    <s v="M"/>
    <s v="B"/>
    <n v="108"/>
    <s v="PARKING LOT"/>
    <n v="102"/>
    <s v="HAND GUN"/>
    <s v="IC"/>
    <s v="Invest Cont"/>
    <n v="210"/>
    <n v="230"/>
    <m/>
    <m/>
    <s v="3500 S  LA CIENEGA                   BL"/>
    <m/>
    <n v="34.023699999999998"/>
    <n v="-118.37220000000001"/>
    <n v="0"/>
    <x v="12"/>
  </r>
  <r>
    <n v="200511054"/>
    <d v="2020-06-25T00:00:00"/>
    <x v="10"/>
    <n v="1800"/>
    <n v="5"/>
    <x v="10"/>
    <n v="513"/>
    <n v="2"/>
    <n v="626"/>
    <s v="INTIMATE PARTNER - SIMPLE ASSAULT"/>
    <s v="0444 1309 1814 2000 0448"/>
    <n v="21"/>
    <s v="F"/>
    <s v="B"/>
    <n v="502"/>
    <s v="MULTI-UNIT DWELLING (APARTMENT, DUPLEX, ETC)"/>
    <n v="400"/>
    <s v="STRONG-ARM (HANDS, FIST, FEET OR BODILY FORCE)"/>
    <s v="AO"/>
    <s v="Adult Other"/>
    <n v="626"/>
    <m/>
    <m/>
    <m/>
    <s v="1300    FIGUEROA                     PL"/>
    <m/>
    <n v="33.79"/>
    <n v="-118.2826"/>
    <n v="0"/>
    <x v="12"/>
  </r>
  <r>
    <n v="200111724"/>
    <d v="2020-05-14T00:00:00"/>
    <x v="80"/>
    <n v="1153"/>
    <n v="1"/>
    <x v="1"/>
    <n v="129"/>
    <n v="2"/>
    <n v="946"/>
    <s v="OTHER MISCELLANEOUS CRIME"/>
    <s v="0329 2004"/>
    <n v="0"/>
    <s v="X"/>
    <s v="X"/>
    <n v="101"/>
    <s v="STREET"/>
    <m/>
    <m/>
    <s v="IC"/>
    <s v="Invest Cont"/>
    <n v="946"/>
    <m/>
    <m/>
    <m/>
    <s v="COMMERCIAL"/>
    <s v="VIGNES"/>
    <n v="0"/>
    <n v="0"/>
    <n v="0"/>
    <x v="12"/>
  </r>
  <r>
    <n v="200507312"/>
    <d v="2020-03-17T00:00:00"/>
    <x v="3"/>
    <n v="1500"/>
    <n v="5"/>
    <x v="10"/>
    <n v="504"/>
    <n v="1"/>
    <n v="310"/>
    <s v="BURGLARY"/>
    <s v="0344 1602"/>
    <n v="64"/>
    <s v="M"/>
    <s v="W"/>
    <n v="221"/>
    <s v="PUBLIC STORAGE"/>
    <m/>
    <m/>
    <s v="IC"/>
    <s v="Invest Cont"/>
    <n v="310"/>
    <m/>
    <m/>
    <m/>
    <s v="1400 W  190TH                        ST"/>
    <m/>
    <n v="33.858400000000003"/>
    <n v="-118.3022"/>
    <n v="0"/>
    <x v="12"/>
  </r>
  <r>
    <n v="200806418"/>
    <d v="2020-02-23T00:00:00"/>
    <x v="19"/>
    <n v="2000"/>
    <n v="8"/>
    <x v="12"/>
    <n v="832"/>
    <n v="1"/>
    <n v="440"/>
    <s v="THEFT PLAIN - PETTY ($950 &amp; UNDER)"/>
    <s v="0344 1218 0913"/>
    <n v="36"/>
    <s v="F"/>
    <s v="W"/>
    <n v="102"/>
    <s v="SIDEWALK"/>
    <m/>
    <m/>
    <s v="IC"/>
    <s v="Invest Cont"/>
    <n v="440"/>
    <m/>
    <m/>
    <m/>
    <s v="11500    SAN VICENTE                  BL"/>
    <m/>
    <n v="34.052599999999998"/>
    <n v="-118.4607"/>
    <n v="0"/>
    <x v="12"/>
  </r>
  <r>
    <n v="200614031"/>
    <d v="2020-08-15T00:00:00"/>
    <x v="352"/>
    <n v="2050"/>
    <n v="6"/>
    <x v="9"/>
    <n v="637"/>
    <n v="1"/>
    <n v="210"/>
    <s v="ROBBERY"/>
    <s v="2004 1822 0416 0344 0400"/>
    <n v="39"/>
    <s v="M"/>
    <s v="H"/>
    <n v="158"/>
    <s v="TRANSIENT ENCAMPMENT"/>
    <n v="500"/>
    <s v="UNKNOWN WEAPON/OTHER WEAPON"/>
    <s v="IC"/>
    <s v="Invest Cont"/>
    <n v="210"/>
    <m/>
    <m/>
    <m/>
    <s v="ARGYLE"/>
    <s v="YUCCA"/>
    <n v="34.103700000000003"/>
    <n v="-118.3252"/>
    <n v="0"/>
    <x v="12"/>
  </r>
  <r>
    <n v="200116347"/>
    <d v="2020-08-12T00:00:00"/>
    <x v="271"/>
    <n v="1500"/>
    <n v="1"/>
    <x v="1"/>
    <n v="182"/>
    <n v="1"/>
    <n v="330"/>
    <s v="BURGLARY FROM VEHICLE"/>
    <s v="1300 1822 1606 0344 0321"/>
    <n v="34"/>
    <s v="F"/>
    <s v="H"/>
    <n v="744"/>
    <s v="HIGH-RISE BUILDING"/>
    <m/>
    <m/>
    <s v="IC"/>
    <s v="Invest Cont"/>
    <n v="330"/>
    <m/>
    <m/>
    <m/>
    <s v="1200 S  HOPE                         ST"/>
    <m/>
    <n v="34.040599999999998"/>
    <n v="-118.2646"/>
    <n v="0"/>
    <x v="12"/>
  </r>
  <r>
    <n v="200518355"/>
    <d v="2020-12-30T00:00:00"/>
    <x v="362"/>
    <n v="2100"/>
    <n v="5"/>
    <x v="10"/>
    <n v="516"/>
    <n v="1"/>
    <n v="510"/>
    <s v="VEHICLE - STOLEN"/>
    <m/>
    <n v="0"/>
    <m/>
    <m/>
    <n v="101"/>
    <s v="STREET"/>
    <m/>
    <m/>
    <s v="IC"/>
    <s v="Invest Cont"/>
    <n v="510"/>
    <m/>
    <m/>
    <m/>
    <s v="1300 N  AVALON                       BL"/>
    <m/>
    <n v="33.786799999999999"/>
    <n v="-118.2658"/>
    <n v="0"/>
    <x v="12"/>
  </r>
  <r>
    <n v="200805372"/>
    <d v="2020-01-30T00:00:00"/>
    <x v="94"/>
    <n v="1320"/>
    <n v="8"/>
    <x v="12"/>
    <n v="805"/>
    <n v="2"/>
    <n v="900"/>
    <s v="VIOLATION OF COURT ORDER"/>
    <s v="2038 1236"/>
    <n v="49"/>
    <s v="F"/>
    <s v="W"/>
    <n v="501"/>
    <s v="SINGLE FAMILY DWELLING"/>
    <m/>
    <m/>
    <s v="AO"/>
    <s v="Adult Other"/>
    <n v="900"/>
    <m/>
    <m/>
    <m/>
    <s v="11300    CHALON                       RD"/>
    <m/>
    <n v="34.084800000000001"/>
    <n v="-118.4622"/>
    <n v="0"/>
    <x v="12"/>
  </r>
  <r>
    <n v="200319507"/>
    <d v="2020-10-28T00:00:00"/>
    <x v="229"/>
    <n v="1800"/>
    <n v="3"/>
    <x v="2"/>
    <n v="393"/>
    <n v="2"/>
    <n v="740"/>
    <s v="VANDALISM - FELONY ($400 &amp; OVER, ALL CHURCH VANDALISMS)"/>
    <s v="1822 0329"/>
    <n v="19"/>
    <s v="X"/>
    <s v="X"/>
    <n v="203"/>
    <s v="OTHER BUSINESS"/>
    <m/>
    <m/>
    <s v="IC"/>
    <s v="Invest Cont"/>
    <n v="740"/>
    <m/>
    <m/>
    <m/>
    <s v="4100    CRENSHAW                     BL"/>
    <m/>
    <n v="34.009900000000002"/>
    <n v="-118.3351"/>
    <n v="0"/>
    <x v="12"/>
  </r>
  <r>
    <n v="200308454"/>
    <d v="2020-03-12T00:00:00"/>
    <x v="71"/>
    <n v="1730"/>
    <n v="3"/>
    <x v="2"/>
    <n v="363"/>
    <n v="1"/>
    <n v="442"/>
    <s v="SHOPLIFTING - PETTY THEFT ($950 &amp; UNDER)"/>
    <s v="0325 0104 0378"/>
    <n v="19"/>
    <s v="X"/>
    <s v="X"/>
    <n v="404"/>
    <s v="DEPARTMENT STORE"/>
    <m/>
    <m/>
    <s v="IC"/>
    <s v="Invest Cont"/>
    <n v="442"/>
    <m/>
    <m/>
    <m/>
    <s v="4000    CRENSHAW                     BL"/>
    <m/>
    <n v="34.0124"/>
    <n v="-118.3351"/>
    <n v="0"/>
    <x v="12"/>
  </r>
  <r>
    <n v="200412669"/>
    <d v="2020-09-12T00:00:00"/>
    <x v="335"/>
    <n v="1700"/>
    <n v="4"/>
    <x v="4"/>
    <n v="439"/>
    <n v="1"/>
    <n v="420"/>
    <s v="THEFT FROM MOTOR VEHICLE - PETTY ($950 &amp; UNDER)"/>
    <m/>
    <n v="0"/>
    <m/>
    <m/>
    <n v="101"/>
    <s v="STREET"/>
    <m/>
    <m/>
    <s v="IC"/>
    <s v="Invest Cont"/>
    <n v="420"/>
    <m/>
    <m/>
    <m/>
    <s v="1900 N  MARIANNA                     AV"/>
    <m/>
    <n v="34.063499999999998"/>
    <n v="-118.17910000000001"/>
    <n v="0"/>
    <x v="12"/>
  </r>
  <r>
    <n v="200311971"/>
    <d v="2020-05-27T00:00:00"/>
    <x v="251"/>
    <n v="1000"/>
    <n v="3"/>
    <x v="2"/>
    <n v="361"/>
    <n v="2"/>
    <n v="900"/>
    <s v="VIOLATION OF COURT ORDER"/>
    <s v="0216 0561 2004 2038"/>
    <n v="56"/>
    <s v="F"/>
    <s v="H"/>
    <n v="502"/>
    <s v="MULTI-UNIT DWELLING (APARTMENT, DUPLEX, ETC)"/>
    <m/>
    <m/>
    <s v="IC"/>
    <s v="Invest Cont"/>
    <n v="900"/>
    <m/>
    <m/>
    <m/>
    <s v="4800    COLISEUM                     ST"/>
    <m/>
    <n v="0"/>
    <n v="0"/>
    <n v="0"/>
    <x v="12"/>
  </r>
  <r>
    <n v="200914713"/>
    <d v="2020-09-15T00:00:00"/>
    <x v="311"/>
    <n v="2030"/>
    <n v="9"/>
    <x v="3"/>
    <n v="905"/>
    <n v="1"/>
    <n v="440"/>
    <s v="THEFT PLAIN - PETTY ($950 &amp; UNDER)"/>
    <s v="0344 1420"/>
    <n v="0"/>
    <s v="X"/>
    <s v="X"/>
    <n v="210"/>
    <s v="RESTAURANT/FAST FOOD"/>
    <m/>
    <m/>
    <s v="IC"/>
    <s v="Invest Cont"/>
    <n v="440"/>
    <m/>
    <m/>
    <m/>
    <s v="14500    SHERMAN                      WY"/>
    <m/>
    <n v="34.204799999999999"/>
    <n v="-118.45310000000001"/>
    <n v="0"/>
    <x v="12"/>
  </r>
  <r>
    <n v="201013314"/>
    <d v="2020-09-22T00:00:00"/>
    <x v="196"/>
    <n v="2000"/>
    <n v="10"/>
    <x v="11"/>
    <n v="1028"/>
    <n v="1"/>
    <n v="510"/>
    <s v="VEHICLE - STOLEN"/>
    <m/>
    <n v="0"/>
    <m/>
    <m/>
    <n v="123"/>
    <s v="PARKING UNDERGROUND/BUILDING"/>
    <m/>
    <m/>
    <s v="AO"/>
    <s v="Adult Other"/>
    <n v="510"/>
    <m/>
    <m/>
    <m/>
    <s v="16800    VANOWEN                      ST"/>
    <m/>
    <n v="34.193899999999999"/>
    <n v="-118.49930000000001"/>
    <n v="0"/>
    <x v="12"/>
  </r>
  <r>
    <n v="200506494"/>
    <d v="2020-02-27T00:00:00"/>
    <x v="309"/>
    <n v="1530"/>
    <n v="5"/>
    <x v="10"/>
    <n v="551"/>
    <n v="1"/>
    <n v="236"/>
    <s v="INTIMATE PARTNER - AGGRAVATED ASSAULT"/>
    <s v="0416 0432 0913 1243 1813 2000 0447"/>
    <n v="53"/>
    <s v="F"/>
    <s v="W"/>
    <n v="501"/>
    <s v="SINGLE FAMILY DWELLING"/>
    <n v="306"/>
    <s v="ROCK/THROWN OBJECT"/>
    <s v="AA"/>
    <s v="Adult Arrest"/>
    <n v="236"/>
    <m/>
    <m/>
    <m/>
    <s v="1500 S  WEYMOUTH                     PL"/>
    <m/>
    <n v="33.742100000000001"/>
    <n v="-118.31019999999999"/>
    <n v="1"/>
    <x v="12"/>
  </r>
  <r>
    <n v="201105289"/>
    <d v="2020-01-30T00:00:00"/>
    <x v="94"/>
    <n v="1200"/>
    <n v="11"/>
    <x v="7"/>
    <n v="1159"/>
    <n v="1"/>
    <n v="210"/>
    <s v="ROBBERY"/>
    <s v="1402 0305 0411 0344 0390 1822"/>
    <n v="36"/>
    <s v="F"/>
    <s v="H"/>
    <n v="109"/>
    <s v="PARK/PLAYGROUND"/>
    <n v="500"/>
    <s v="UNKNOWN WEAPON/OTHER WEAPON"/>
    <s v="IC"/>
    <s v="Invest Cont"/>
    <n v="210"/>
    <m/>
    <m/>
    <m/>
    <s v="4700 N  FIGUEROA                     ST"/>
    <m/>
    <n v="34.100200000000001"/>
    <n v="-118.2038"/>
    <n v="0"/>
    <x v="12"/>
  </r>
  <r>
    <n v="200605747"/>
    <d v="2020-02-06T00:00:00"/>
    <x v="240"/>
    <n v="1700"/>
    <n v="6"/>
    <x v="9"/>
    <n v="667"/>
    <n v="1"/>
    <n v="310"/>
    <s v="BURGLARY"/>
    <s v="0344 1607"/>
    <n v="73"/>
    <s v="M"/>
    <s v="W"/>
    <n v="221"/>
    <s v="PUBLIC STORAGE"/>
    <m/>
    <m/>
    <s v="IC"/>
    <s v="Invest Cont"/>
    <n v="310"/>
    <m/>
    <m/>
    <m/>
    <s v="5800    SANTA MONICA                 BL"/>
    <m/>
    <n v="34.0944"/>
    <n v="-118.319"/>
    <n v="0"/>
    <x v="12"/>
  </r>
  <r>
    <n v="200200570"/>
    <d v="2020-02-10T00:00:00"/>
    <x v="1"/>
    <n v="2330"/>
    <n v="2"/>
    <x v="5"/>
    <n v="285"/>
    <n v="2"/>
    <n v="627"/>
    <s v="CHILD ABUSE (PHYSICAL) - SIMPLE ASSAULT"/>
    <s v="0913 0602 1259 1251 0552 0416 0445 1402"/>
    <n v="14"/>
    <s v="F"/>
    <s v="H"/>
    <n v="501"/>
    <s v="SINGLE FAMILY DWELLING"/>
    <n v="301"/>
    <s v="BELT FLAILING INSTRUMENT/CHAIN"/>
    <s v="AA"/>
    <s v="Adult Arrest"/>
    <n v="627"/>
    <n v="998"/>
    <m/>
    <m/>
    <s v="1200 S  WESTLAKE                     AV"/>
    <m/>
    <n v="34.048200000000001"/>
    <n v="-118.2804"/>
    <n v="1"/>
    <x v="12"/>
  </r>
  <r>
    <n v="200900848"/>
    <d v="2020-09-26T00:00:00"/>
    <x v="272"/>
    <n v="1315"/>
    <n v="9"/>
    <x v="3"/>
    <n v="923"/>
    <n v="1"/>
    <n v="236"/>
    <s v="INTIMATE PARTNER - AGGRAVATED ASSAULT"/>
    <s v="1814 0913 0334 0449 2000"/>
    <n v="29"/>
    <s v="F"/>
    <s v="H"/>
    <n v="301"/>
    <s v="GAS STATION"/>
    <n v="200"/>
    <s v="KNIFE WITH BLADE 6INCHES OR LESS"/>
    <s v="AA"/>
    <s v="Adult Arrest"/>
    <n v="236"/>
    <m/>
    <m/>
    <m/>
    <s v="14900    VICTORY                      BL"/>
    <m/>
    <n v="34.190300000000001"/>
    <n v="-118.45740000000001"/>
    <n v="1"/>
    <x v="12"/>
  </r>
  <r>
    <n v="200710489"/>
    <d v="2020-05-30T00:00:00"/>
    <x v="14"/>
    <n v="1425"/>
    <n v="7"/>
    <x v="0"/>
    <n v="723"/>
    <n v="1"/>
    <n v="231"/>
    <s v="ASSAULT WITH DEADLY WEAPON ON POLICE OFFICER"/>
    <s v="0416 0917 1212 0447 1822"/>
    <n v="0"/>
    <s v="M"/>
    <s v="X"/>
    <n v="101"/>
    <s v="STREET"/>
    <n v="212"/>
    <s v="BOTTLE"/>
    <s v="IC"/>
    <s v="Invest Cont"/>
    <n v="231"/>
    <m/>
    <m/>
    <m/>
    <s v="3RD                          ST"/>
    <s v="FAIRFAX                      AV"/>
    <n v="34.071899999999999"/>
    <n v="-118.3614"/>
    <n v="0"/>
    <x v="12"/>
  </r>
  <r>
    <n v="200805812"/>
    <d v="2020-02-08T00:00:00"/>
    <x v="15"/>
    <n v="1945"/>
    <n v="8"/>
    <x v="12"/>
    <n v="852"/>
    <n v="2"/>
    <n v="740"/>
    <s v="VANDALISM - FELONY ($400 &amp; OVER, ALL CHURCH VANDALISMS)"/>
    <s v="0329 1822"/>
    <n v="33"/>
    <s v="F"/>
    <s v="W"/>
    <n v="502"/>
    <s v="MULTI-UNIT DWELLING (APARTMENT, DUPLEX, ETC)"/>
    <m/>
    <m/>
    <s v="IC"/>
    <s v="Invest Cont"/>
    <n v="740"/>
    <m/>
    <m/>
    <m/>
    <s v="S  WESTGATE                     AV"/>
    <s v="IOWA                         AV"/>
    <n v="34.0383"/>
    <n v="-118.4556"/>
    <n v="0"/>
    <x v="12"/>
  </r>
  <r>
    <n v="200312906"/>
    <d v="2020-06-19T00:00:00"/>
    <x v="33"/>
    <n v="2000"/>
    <n v="3"/>
    <x v="2"/>
    <n v="336"/>
    <n v="1"/>
    <n v="510"/>
    <s v="VEHICLE - STOLEN"/>
    <m/>
    <n v="0"/>
    <m/>
    <m/>
    <n v="101"/>
    <s v="STREET"/>
    <m/>
    <m/>
    <s v="IC"/>
    <s v="Invest Cont"/>
    <n v="510"/>
    <m/>
    <m/>
    <m/>
    <s v="30TH                         ST"/>
    <s v="WESTERN"/>
    <n v="34.0274"/>
    <n v="-118.30889999999999"/>
    <n v="0"/>
    <x v="12"/>
  </r>
  <r>
    <n v="200908232"/>
    <d v="2020-04-07T00:00:00"/>
    <x v="126"/>
    <n v="950"/>
    <n v="9"/>
    <x v="3"/>
    <n v="932"/>
    <n v="2"/>
    <n v="624"/>
    <s v="BATTERY - SIMPLE ASSAULT"/>
    <s v="1501 1420"/>
    <n v="50"/>
    <s v="M"/>
    <s v="A"/>
    <n v="102"/>
    <s v="SIDEWALK"/>
    <n v="400"/>
    <s v="STRONG-ARM (HANDS, FIST, FEET OR BODILY FORCE)"/>
    <s v="AA"/>
    <s v="Adult Arrest"/>
    <n v="624"/>
    <m/>
    <m/>
    <m/>
    <s v="14900    VICTORY                      BL"/>
    <m/>
    <n v="34.186700000000002"/>
    <n v="-118.45820000000001"/>
    <n v="1"/>
    <x v="12"/>
  </r>
  <r>
    <n v="201104646"/>
    <d v="2020-01-16T00:00:00"/>
    <x v="141"/>
    <n v="1700"/>
    <n v="11"/>
    <x v="7"/>
    <n v="1132"/>
    <n v="1"/>
    <n v="480"/>
    <s v="BIKE - STOLEN"/>
    <s v="0344 0397"/>
    <n v="32"/>
    <s v="F"/>
    <s v="W"/>
    <n v="707"/>
    <s v="GARAGE/CARPORT"/>
    <m/>
    <m/>
    <s v="IC"/>
    <s v="Invest Cont"/>
    <n v="480"/>
    <m/>
    <m/>
    <m/>
    <s v="4000    LOS FELIZ                    BL"/>
    <m/>
    <n v="34.113399999999999"/>
    <n v="-118.2791"/>
    <n v="0"/>
    <x v="12"/>
  </r>
  <r>
    <n v="200113047"/>
    <d v="2020-06-07T00:00:00"/>
    <x v="314"/>
    <n v="1715"/>
    <n v="1"/>
    <x v="1"/>
    <n v="147"/>
    <n v="1"/>
    <n v="230"/>
    <s v="ASSAULT WITH DEADLY WEAPON, AGGRAVATED ASSAULT"/>
    <s v="1218 0416 1822 2033"/>
    <n v="40"/>
    <s v="M"/>
    <s v="B"/>
    <n v="102"/>
    <s v="SIDEWALK"/>
    <n v="308"/>
    <s v="STICK"/>
    <s v="IC"/>
    <s v="Invest Cont"/>
    <n v="230"/>
    <m/>
    <m/>
    <m/>
    <s v="5TH"/>
    <s v="SAN PEDRO"/>
    <n v="34.044199999999996"/>
    <n v="-118.2439"/>
    <n v="0"/>
    <x v="12"/>
  </r>
  <r>
    <n v="200806072"/>
    <d v="2020-02-15T00:00:00"/>
    <x v="240"/>
    <n v="2130"/>
    <n v="8"/>
    <x v="12"/>
    <n v="881"/>
    <n v="1"/>
    <n v="341"/>
    <s v="THEFT-GRAND ($950.01 &amp; OVER)EXCPT,GUNS,FOWL,LIVESTK,PROD"/>
    <s v="1202 0344 1309 1822"/>
    <n v="62"/>
    <s v="F"/>
    <s v="W"/>
    <n v="101"/>
    <s v="STREET"/>
    <m/>
    <m/>
    <s v="IC"/>
    <s v="Invest Cont"/>
    <n v="341"/>
    <m/>
    <m/>
    <m/>
    <s v="FEDERAL"/>
    <s v="MISSISSIPPI"/>
    <n v="34.036799999999999"/>
    <n v="-118.44710000000001"/>
    <n v="0"/>
    <x v="12"/>
  </r>
  <r>
    <n v="201113351"/>
    <d v="2020-09-06T00:00:00"/>
    <x v="256"/>
    <n v="1800"/>
    <n v="11"/>
    <x v="7"/>
    <n v="1101"/>
    <n v="1"/>
    <n v="420"/>
    <s v="THEFT FROM MOTOR VEHICLE - PETTY ($950 &amp; UNDER)"/>
    <s v="1608 0385"/>
    <n v="43"/>
    <s v="M"/>
    <s v="H"/>
    <n v="101"/>
    <s v="STREET"/>
    <m/>
    <m/>
    <s v="IC"/>
    <s v="Invest Cont"/>
    <n v="420"/>
    <m/>
    <m/>
    <m/>
    <s v="4700    CRYSTAL SPRINGS              DR"/>
    <m/>
    <n v="34.121299999999998"/>
    <n v="-118.274"/>
    <n v="0"/>
    <x v="12"/>
  </r>
  <r>
    <n v="200508618"/>
    <d v="2020-04-23T00:00:00"/>
    <x v="168"/>
    <n v="1600"/>
    <n v="5"/>
    <x v="10"/>
    <n v="563"/>
    <n v="2"/>
    <n v="956"/>
    <s v="LETTERS, LEWD  -  TELEPHONE CALLS, LEWD"/>
    <s v="1906 1822"/>
    <n v="25"/>
    <s v="F"/>
    <s v="W"/>
    <n v="501"/>
    <s v="SINGLE FAMILY DWELLING"/>
    <m/>
    <m/>
    <s v="IC"/>
    <s v="Invest Cont"/>
    <n v="956"/>
    <m/>
    <m/>
    <m/>
    <s v="1000 W  10TH                         ST"/>
    <m/>
    <n v="33.735300000000002"/>
    <n v="-118.29900000000001"/>
    <n v="0"/>
    <x v="12"/>
  </r>
  <r>
    <n v="201014816"/>
    <d v="2020-11-06T00:00:00"/>
    <x v="166"/>
    <n v="2250"/>
    <n v="10"/>
    <x v="11"/>
    <n v="1039"/>
    <n v="2"/>
    <n v="624"/>
    <s v="BATTERY - SIMPLE ASSAULT"/>
    <s v="0444 0400 0429 0554 0913 2002 0602"/>
    <n v="24"/>
    <s v="F"/>
    <s v="H"/>
    <n v="502"/>
    <s v="MULTI-UNIT DWELLING (APARTMENT, DUPLEX, ETC)"/>
    <n v="400"/>
    <s v="STRONG-ARM (HANDS, FIST, FEET OR BODILY FORCE)"/>
    <s v="AO"/>
    <s v="Adult Other"/>
    <n v="624"/>
    <m/>
    <m/>
    <m/>
    <s v="6500    WOODLEY                      AV"/>
    <m/>
    <n v="34.189"/>
    <n v="-118.4836"/>
    <n v="0"/>
    <x v="12"/>
  </r>
  <r>
    <n v="200511987"/>
    <d v="2020-07-18T00:00:00"/>
    <x v="264"/>
    <n v="1445"/>
    <n v="5"/>
    <x v="10"/>
    <n v="529"/>
    <n v="1"/>
    <n v="510"/>
    <s v="VEHICLE - STOLEN"/>
    <m/>
    <n v="0"/>
    <m/>
    <m/>
    <n v="101"/>
    <s v="STREET"/>
    <m/>
    <m/>
    <s v="IC"/>
    <s v="Invest Cont"/>
    <n v="510"/>
    <m/>
    <m/>
    <m/>
    <s v="2200 E  I                            ST"/>
    <m/>
    <n v="33.782800000000002"/>
    <n v="-118.2345"/>
    <n v="0"/>
    <x v="12"/>
  </r>
  <r>
    <n v="200211283"/>
    <d v="2020-06-12T00:00:00"/>
    <x v="343"/>
    <n v="2350"/>
    <n v="2"/>
    <x v="5"/>
    <n v="245"/>
    <n v="2"/>
    <n v="740"/>
    <s v="VANDALISM - FELONY ($400 &amp; OVER, ALL CHURCH VANDALISMS)"/>
    <n v="329"/>
    <n v="46"/>
    <s v="F"/>
    <s v="H"/>
    <n v="502"/>
    <s v="MULTI-UNIT DWELLING (APARTMENT, DUPLEX, ETC)"/>
    <m/>
    <m/>
    <s v="IC"/>
    <s v="Invest Cont"/>
    <n v="740"/>
    <m/>
    <m/>
    <m/>
    <s v="500 S  CARONDELET                   ST"/>
    <m/>
    <n v="34.0627"/>
    <n v="-118.2782"/>
    <n v="0"/>
    <x v="12"/>
  </r>
  <r>
    <n v="200216440"/>
    <d v="2020-10-21T00:00:00"/>
    <x v="161"/>
    <n v="145"/>
    <n v="2"/>
    <x v="5"/>
    <n v="248"/>
    <n v="2"/>
    <n v="354"/>
    <s v="THEFT OF IDENTITY"/>
    <s v="1822 0100 1402"/>
    <n v="24"/>
    <s v="F"/>
    <s v="W"/>
    <n v="101"/>
    <s v="STREET"/>
    <m/>
    <m/>
    <s v="AO"/>
    <s v="Adult Other"/>
    <n v="354"/>
    <n v="998"/>
    <m/>
    <m/>
    <s v="3RD"/>
    <s v="WITMER"/>
    <n v="34.059100000000001"/>
    <n v="-118.26349999999999"/>
    <n v="0"/>
    <x v="12"/>
  </r>
  <r>
    <n v="200717115"/>
    <d v="2020-12-14T00:00:00"/>
    <x v="29"/>
    <n v="1359"/>
    <n v="7"/>
    <x v="0"/>
    <n v="734"/>
    <n v="1"/>
    <n v="440"/>
    <s v="THEFT PLAIN - PETTY ($950 &amp; UNDER)"/>
    <s v="1822 0344 0394"/>
    <n v="29"/>
    <s v="M"/>
    <s v="A"/>
    <n v="504"/>
    <s v="OTHER RESIDENCE"/>
    <m/>
    <m/>
    <s v="IC"/>
    <s v="Invest Cont"/>
    <n v="440"/>
    <m/>
    <m/>
    <m/>
    <s v="300 S  FULLER                       AV"/>
    <m/>
    <n v="34.067799999999998"/>
    <n v="-118.3518"/>
    <n v="0"/>
    <x v="12"/>
  </r>
  <r>
    <n v="200209225"/>
    <d v="2020-04-21T00:00:00"/>
    <x v="32"/>
    <n v="2150"/>
    <n v="2"/>
    <x v="5"/>
    <n v="248"/>
    <n v="1"/>
    <n v="220"/>
    <s v="ATTEMPTED ROBBERY"/>
    <s v="1100 0913 0334 0450 0329 1402 1817"/>
    <n v="50"/>
    <s v="M"/>
    <s v="B"/>
    <n v="502"/>
    <s v="MULTI-UNIT DWELLING (APARTMENT, DUPLEX, ETC)"/>
    <n v="101"/>
    <s v="REVOLVER"/>
    <s v="AO"/>
    <s v="Adult Other"/>
    <n v="220"/>
    <n v="998"/>
    <m/>
    <m/>
    <s v="400    WITMER                       ST"/>
    <m/>
    <n v="34.057600000000001"/>
    <n v="-118.26439999999999"/>
    <n v="0"/>
    <x v="12"/>
  </r>
  <r>
    <n v="200610426"/>
    <d v="2020-05-20T00:00:00"/>
    <x v="62"/>
    <n v="1150"/>
    <n v="6"/>
    <x v="9"/>
    <n v="647"/>
    <n v="2"/>
    <n v="888"/>
    <s v="TRESPASSING"/>
    <s v="1822 0601"/>
    <n v="0"/>
    <s v="X"/>
    <s v="X"/>
    <n v="503"/>
    <s v="HOTEL"/>
    <m/>
    <m/>
    <s v="IC"/>
    <s v="Invest Cont"/>
    <n v="888"/>
    <m/>
    <m/>
    <m/>
    <s v="6200    HOLLYWOOD                    BL"/>
    <m/>
    <n v="34.101700000000001"/>
    <n v="-118.3245"/>
    <n v="0"/>
    <x v="12"/>
  </r>
  <r>
    <n v="201006427"/>
    <d v="2020-02-24T00:00:00"/>
    <x v="304"/>
    <n v="2345"/>
    <n v="10"/>
    <x v="11"/>
    <n v="1015"/>
    <n v="2"/>
    <n v="437"/>
    <s v="RESISTING ARREST"/>
    <s v="0906 1402 1212 2004 1822 1809 0915 0334 0359"/>
    <n v="0"/>
    <s v="M"/>
    <s v="O"/>
    <n v="101"/>
    <s v="STREET"/>
    <m/>
    <m/>
    <s v="AA"/>
    <s v="Adult Arrest"/>
    <n v="437"/>
    <n v="998"/>
    <m/>
    <m/>
    <s v="VALERIO"/>
    <s v="RESEDA"/>
    <n v="34.204799999999999"/>
    <n v="-118.5361"/>
    <n v="1"/>
    <x v="12"/>
  </r>
  <r>
    <n v="200110618"/>
    <d v="2020-04-17T00:00:00"/>
    <x v="317"/>
    <n v="4"/>
    <n v="1"/>
    <x v="1"/>
    <n v="118"/>
    <n v="1"/>
    <n v="230"/>
    <s v="ASSAULT WITH DEADLY WEAPON, AGGRAVATED ASSAULT"/>
    <s v="1414 1407 1822 0907 1402 0450 0906"/>
    <n v="21"/>
    <s v="F"/>
    <s v="B"/>
    <n v="101"/>
    <s v="STREET"/>
    <n v="106"/>
    <s v="UNKNOWN FIREARM"/>
    <s v="IC"/>
    <s v="Invest Cont"/>
    <n v="230"/>
    <n v="998"/>
    <m/>
    <m/>
    <s v="ELMYRA                       ST"/>
    <s v="N  MAIN                         ST"/>
    <n v="34.064399999999999"/>
    <n v="-118.232"/>
    <n v="0"/>
    <x v="12"/>
  </r>
  <r>
    <n v="200113113"/>
    <d v="2020-06-09T00:00:00"/>
    <x v="150"/>
    <n v="2000"/>
    <n v="1"/>
    <x v="1"/>
    <n v="176"/>
    <n v="1"/>
    <n v="330"/>
    <s v="BURGLARY FROM VEHICLE"/>
    <s v="1609 0386 0344 1307 0329 1822"/>
    <n v="27"/>
    <s v="M"/>
    <s v="W"/>
    <n v="123"/>
    <s v="PARKING UNDERGROUND/BUILDING"/>
    <n v="500"/>
    <s v="UNKNOWN WEAPON/OTHER WEAPON"/>
    <s v="IC"/>
    <s v="Invest Cont"/>
    <n v="330"/>
    <m/>
    <m/>
    <m/>
    <s v="200 E  7TH                          ST"/>
    <m/>
    <n v="34.043300000000002"/>
    <n v="-118.2504"/>
    <n v="0"/>
    <x v="12"/>
  </r>
  <r>
    <n v="201220523"/>
    <d v="2020-09-12T00:00:00"/>
    <x v="171"/>
    <n v="1300"/>
    <n v="12"/>
    <x v="8"/>
    <n v="1203"/>
    <n v="2"/>
    <n v="624"/>
    <s v="BATTERY - SIMPLE ASSAULT"/>
    <s v="1822 1218"/>
    <n v="39"/>
    <s v="F"/>
    <s v="B"/>
    <n v="101"/>
    <s v="STREET"/>
    <n v="500"/>
    <s v="UNKNOWN WEAPON/OTHER WEAPON"/>
    <s v="IC"/>
    <s v="Invest Cont"/>
    <n v="624"/>
    <m/>
    <m/>
    <m/>
    <s v="WESTERN"/>
    <s v="VERNON"/>
    <n v="34.003700000000002"/>
    <n v="-118.30889999999999"/>
    <n v="0"/>
    <x v="12"/>
  </r>
  <r>
    <n v="200105087"/>
    <d v="2020-01-15T00:00:00"/>
    <x v="188"/>
    <n v="1100"/>
    <n v="1"/>
    <x v="1"/>
    <n v="162"/>
    <n v="1"/>
    <n v="442"/>
    <s v="SHOPLIFTING - PETTY THEFT ($950 &amp; UNDER)"/>
    <s v="0325 2004"/>
    <n v="40"/>
    <s v="M"/>
    <s v="B"/>
    <n v="404"/>
    <s v="DEPARTMENT STORE"/>
    <m/>
    <m/>
    <s v="IC"/>
    <s v="Invest Cont"/>
    <n v="442"/>
    <m/>
    <m/>
    <m/>
    <s v="700 W  7TH                          ST"/>
    <m/>
    <n v="34.048000000000002"/>
    <n v="-118.2577"/>
    <n v="0"/>
    <x v="12"/>
  </r>
  <r>
    <n v="200315233"/>
    <d v="2020-08-02T00:00:00"/>
    <x v="200"/>
    <n v="1730"/>
    <n v="3"/>
    <x v="2"/>
    <n v="376"/>
    <n v="2"/>
    <n v="740"/>
    <s v="VANDALISM - FELONY ($400 &amp; OVER, ALL CHURCH VANDALISMS)"/>
    <s v="0329 1300"/>
    <n v="46"/>
    <s v="F"/>
    <s v="H"/>
    <n v="122"/>
    <s v="VEHICLE, PASSENGER/TRUCK"/>
    <m/>
    <m/>
    <s v="IC"/>
    <s v="Invest Cont"/>
    <n v="740"/>
    <m/>
    <m/>
    <m/>
    <s v="3900 S  NORMANDIE                    AV"/>
    <m/>
    <n v="34.014499999999998"/>
    <n v="-118.3045"/>
    <n v="0"/>
    <x v="12"/>
  </r>
  <r>
    <n v="200112640"/>
    <d v="2020-06-01T00:00:00"/>
    <x v="14"/>
    <n v="235"/>
    <n v="1"/>
    <x v="1"/>
    <n v="142"/>
    <n v="2"/>
    <n v="740"/>
    <s v="VANDALISM - FELONY ($400 &amp; OVER, ALL CHURCH VANDALISMS)"/>
    <n v="329"/>
    <n v="41"/>
    <s v="M"/>
    <s v="B"/>
    <n v="702"/>
    <s v="OFFICE BUILDING/OFFICE"/>
    <m/>
    <m/>
    <s v="IC"/>
    <s v="Invest Cont"/>
    <n v="740"/>
    <m/>
    <m/>
    <m/>
    <s v="300 S  HOPE                         ST"/>
    <m/>
    <n v="34.053699999999999"/>
    <n v="-118.25230000000001"/>
    <n v="0"/>
    <x v="12"/>
  </r>
  <r>
    <n v="200105771"/>
    <d v="2020-01-26T00:00:00"/>
    <x v="119"/>
    <n v="2100"/>
    <n v="1"/>
    <x v="1"/>
    <n v="192"/>
    <n v="1"/>
    <n v="330"/>
    <s v="BURGLARY FROM VEHICLE"/>
    <s v="1307 1609 0344 0329 1822"/>
    <n v="27"/>
    <s v="M"/>
    <s v="O"/>
    <n v="101"/>
    <s v="STREET"/>
    <m/>
    <m/>
    <s v="IC"/>
    <s v="Invest Cont"/>
    <n v="330"/>
    <m/>
    <m/>
    <m/>
    <s v="18TH                         ST"/>
    <s v="FLOWER                       ST"/>
    <n v="34.035299999999999"/>
    <n v="-118.2698"/>
    <n v="0"/>
    <x v="12"/>
  </r>
  <r>
    <n v="200709519"/>
    <d v="2020-05-21T00:00:00"/>
    <x v="80"/>
    <n v="200"/>
    <n v="7"/>
    <x v="0"/>
    <n v="745"/>
    <n v="1"/>
    <n v="331"/>
    <s v="THEFT FROM MOTOR VEHICLE - GRAND ($950.01 AND OVER)"/>
    <s v="1300 0385"/>
    <n v="45"/>
    <s v="M"/>
    <s v="K"/>
    <n v="101"/>
    <s v="STREET"/>
    <m/>
    <m/>
    <s v="IC"/>
    <s v="Invest Cont"/>
    <n v="331"/>
    <m/>
    <m/>
    <m/>
    <s v="S  LA BREA"/>
    <s v="S  SYCAMORE"/>
    <n v="34.056199999999997"/>
    <n v="-118.3449"/>
    <n v="0"/>
    <x v="12"/>
  </r>
  <r>
    <n v="201109681"/>
    <d v="2020-05-23T00:00:00"/>
    <x v="293"/>
    <n v="730"/>
    <n v="11"/>
    <x v="7"/>
    <n v="1109"/>
    <n v="2"/>
    <n v="624"/>
    <s v="BATTERY - SIMPLE ASSAULT"/>
    <s v="0400 0561"/>
    <n v="54"/>
    <s v="M"/>
    <s v="H"/>
    <n v="501"/>
    <s v="SINGLE FAMILY DWELLING"/>
    <n v="400"/>
    <s v="STRONG-ARM (HANDS, FIST, FEET OR BODILY FORCE)"/>
    <s v="AO"/>
    <s v="Adult Other"/>
    <n v="624"/>
    <m/>
    <m/>
    <m/>
    <s v="1400    EAGLE VISTA                  DR"/>
    <m/>
    <n v="34.139499999999998"/>
    <n v="-118.1952"/>
    <n v="0"/>
    <x v="12"/>
  </r>
  <r>
    <n v="200710204"/>
    <d v="2020-06-08T00:00:00"/>
    <x v="20"/>
    <n v="1245"/>
    <n v="7"/>
    <x v="0"/>
    <n v="732"/>
    <n v="1"/>
    <n v="440"/>
    <s v="THEFT PLAIN - PETTY ($950 &amp; UNDER)"/>
    <n v="325"/>
    <n v="56"/>
    <s v="M"/>
    <s v="B"/>
    <n v="242"/>
    <s v="DISCOUNT STORE (99 CENT,DOLLAR,ETC."/>
    <m/>
    <m/>
    <s v="IC"/>
    <s v="Invest Cont"/>
    <n v="440"/>
    <m/>
    <m/>
    <m/>
    <s v="6100    WILSHIRE                     BL"/>
    <m/>
    <n v="34.066499999999998"/>
    <n v="-118.36620000000001"/>
    <n v="0"/>
    <x v="12"/>
  </r>
  <r>
    <n v="200414995"/>
    <d v="2020-11-18T00:00:00"/>
    <x v="363"/>
    <n v="1750"/>
    <n v="4"/>
    <x v="4"/>
    <n v="487"/>
    <n v="1"/>
    <n v="510"/>
    <s v="VEHICLE - STOLEN"/>
    <m/>
    <n v="0"/>
    <m/>
    <m/>
    <n v="101"/>
    <s v="STREET"/>
    <m/>
    <m/>
    <s v="IC"/>
    <s v="Invest Cont"/>
    <n v="510"/>
    <m/>
    <m/>
    <m/>
    <s v="GARNET"/>
    <s v="ORME"/>
    <n v="34.028199999999998"/>
    <n v="-118.21469999999999"/>
    <n v="0"/>
    <x v="12"/>
  </r>
  <r>
    <n v="200708230"/>
    <d v="2020-04-13T00:00:00"/>
    <x v="139"/>
    <n v="1000"/>
    <n v="7"/>
    <x v="0"/>
    <n v="735"/>
    <n v="1"/>
    <n v="440"/>
    <s v="THEFT PLAIN - PETTY ($950 &amp; UNDER)"/>
    <n v="394"/>
    <n v="33"/>
    <s v="F"/>
    <s v="B"/>
    <n v="502"/>
    <s v="MULTI-UNIT DWELLING (APARTMENT, DUPLEX, ETC)"/>
    <m/>
    <m/>
    <s v="IC"/>
    <s v="Invest Cont"/>
    <n v="440"/>
    <m/>
    <m/>
    <m/>
    <s v="600    HAUSER                       BL"/>
    <m/>
    <n v="34.064900000000002"/>
    <n v="-118.3514"/>
    <n v="0"/>
    <x v="12"/>
  </r>
  <r>
    <n v="200609804"/>
    <d v="2020-05-03T00:00:00"/>
    <x v="86"/>
    <n v="1500"/>
    <n v="6"/>
    <x v="9"/>
    <n v="625"/>
    <n v="1"/>
    <n v="420"/>
    <s v="THEFT FROM MOTOR VEHICLE - PETTY ($950 &amp; UNDER)"/>
    <s v="1300 1601 0344 1606"/>
    <n v="24"/>
    <s v="M"/>
    <s v="W"/>
    <n v="121"/>
    <s v="YARD (RESIDENTIAL/BUSINESS)"/>
    <m/>
    <m/>
    <s v="IC"/>
    <s v="Invest Cont"/>
    <n v="420"/>
    <m/>
    <m/>
    <m/>
    <s v="2100    OUTPOST                      DR"/>
    <m/>
    <n v="34.109099999999998"/>
    <n v="-118.3456"/>
    <n v="0"/>
    <x v="12"/>
  </r>
  <r>
    <n v="201213061"/>
    <d v="2020-05-17T00:00:00"/>
    <x v="135"/>
    <n v="355"/>
    <n v="12"/>
    <x v="8"/>
    <n v="1257"/>
    <n v="2"/>
    <n v="626"/>
    <s v="INTIMATE PARTNER - SIMPLE ASSAULT"/>
    <s v="0913 0400 0448 1814 2000"/>
    <n v="27"/>
    <s v="F"/>
    <s v="B"/>
    <n v="104"/>
    <s v="DRIVEWAY"/>
    <n v="400"/>
    <s v="STRONG-ARM (HANDS, FIST, FEET OR BODILY FORCE)"/>
    <s v="AO"/>
    <s v="Adult Other"/>
    <n v="626"/>
    <m/>
    <m/>
    <m/>
    <s v="600 W  77TH                         ST"/>
    <m/>
    <n v="33.969799999999999"/>
    <n v="-118.286"/>
    <n v="0"/>
    <x v="12"/>
  </r>
  <r>
    <n v="200610799"/>
    <d v="2020-05-31T00:00:00"/>
    <x v="156"/>
    <n v="130"/>
    <n v="6"/>
    <x v="9"/>
    <n v="646"/>
    <n v="1"/>
    <n v="310"/>
    <s v="BURGLARY"/>
    <s v="0329 0601 0325 1402 1409"/>
    <n v="0"/>
    <s v="X"/>
    <s v="X"/>
    <n v="203"/>
    <s v="OTHER BUSINESS"/>
    <m/>
    <m/>
    <s v="AA"/>
    <s v="Adult Arrest"/>
    <n v="310"/>
    <n v="740"/>
    <n v="998"/>
    <m/>
    <s v="6500 W  HOLLYWOOD                    BL"/>
    <m/>
    <n v="34.101599999999998"/>
    <n v="-118.3317"/>
    <n v="1"/>
    <x v="12"/>
  </r>
  <r>
    <n v="201008325"/>
    <d v="2020-04-23T00:00:00"/>
    <x v="220"/>
    <n v="1545"/>
    <n v="10"/>
    <x v="11"/>
    <n v="1065"/>
    <n v="2"/>
    <n v="740"/>
    <s v="VANDALISM - FELONY ($400 &amp; OVER, ALL CHURCH VANDALISMS)"/>
    <s v="0329 1402 0913"/>
    <n v="0"/>
    <s v="M"/>
    <s v="O"/>
    <n v="122"/>
    <s v="VEHICLE, PASSENGER/TRUCK"/>
    <n v="500"/>
    <s v="UNKNOWN WEAPON/OTHER WEAPON"/>
    <s v="AO"/>
    <s v="Adult Other"/>
    <n v="740"/>
    <m/>
    <m/>
    <m/>
    <s v="NEWCASTLE                    AV"/>
    <s v="VENTURA                      BL"/>
    <n v="34.164499999999997"/>
    <n v="-118.5244"/>
    <n v="0"/>
    <x v="12"/>
  </r>
  <r>
    <n v="201014939"/>
    <d v="2020-11-11T00:00:00"/>
    <x v="130"/>
    <n v="1859"/>
    <n v="10"/>
    <x v="11"/>
    <n v="1061"/>
    <n v="1"/>
    <n v="310"/>
    <s v="BURGLARY"/>
    <s v="1822 1609 0321 1414 1420 0389"/>
    <n v="63"/>
    <s v="M"/>
    <s v="W"/>
    <n v="501"/>
    <s v="SINGLE FAMILY DWELLING"/>
    <m/>
    <m/>
    <s v="IC"/>
    <s v="Invest Cont"/>
    <n v="310"/>
    <m/>
    <m/>
    <m/>
    <s v="5400    SHIRLEY                      AV"/>
    <m/>
    <n v="34.1691"/>
    <n v="-118.5578"/>
    <n v="0"/>
    <x v="12"/>
  </r>
  <r>
    <n v="201216389"/>
    <d v="2020-07-13T00:00:00"/>
    <x v="158"/>
    <n v="2030"/>
    <n v="12"/>
    <x v="8"/>
    <n v="1269"/>
    <n v="1"/>
    <n v="510"/>
    <s v="VEHICLE - STOLEN"/>
    <m/>
    <n v="0"/>
    <m/>
    <m/>
    <n v="101"/>
    <s v="STREET"/>
    <m/>
    <m/>
    <s v="IC"/>
    <s v="Invest Cont"/>
    <n v="510"/>
    <m/>
    <m/>
    <m/>
    <s v="80TH"/>
    <s v="AVALON"/>
    <n v="33.966500000000003"/>
    <n v="-118.26519999999999"/>
    <n v="0"/>
    <x v="12"/>
  </r>
  <r>
    <n v="200111014"/>
    <d v="2020-04-26T00:00:00"/>
    <x v="303"/>
    <n v="900"/>
    <n v="1"/>
    <x v="1"/>
    <n v="111"/>
    <n v="1"/>
    <n v="236"/>
    <s v="INTIMATE PARTNER - AGGRAVATED ASSAULT"/>
    <s v="2000 1813 0444 0416 0408 0913 2004"/>
    <n v="23"/>
    <s v="F"/>
    <s v="H"/>
    <n v="505"/>
    <s v="MOTEL"/>
    <n v="400"/>
    <s v="STRONG-ARM (HANDS, FIST, FEET OR BODILY FORCE)"/>
    <s v="IC"/>
    <s v="Invest Cont"/>
    <n v="236"/>
    <m/>
    <m/>
    <m/>
    <s v="900 N  BROADWAY"/>
    <m/>
    <n v="34.061500000000002"/>
    <n v="-118.24120000000001"/>
    <n v="0"/>
    <x v="12"/>
  </r>
  <r>
    <n v="201005148"/>
    <d v="2020-01-28T00:00:00"/>
    <x v="225"/>
    <n v="200"/>
    <n v="10"/>
    <x v="11"/>
    <n v="1005"/>
    <n v="2"/>
    <n v="662"/>
    <s v="BUNCO, GRAND THEFT"/>
    <s v="0800 0120 0701"/>
    <n v="56"/>
    <s v="F"/>
    <s v="H"/>
    <n v="501"/>
    <s v="SINGLE FAMILY DWELLING"/>
    <m/>
    <m/>
    <s v="IC"/>
    <s v="Invest Cont"/>
    <n v="662"/>
    <m/>
    <m/>
    <m/>
    <s v="8100    CHASTAIN                     AV"/>
    <m/>
    <n v="34.217599999999997"/>
    <n v="-118.52290000000001"/>
    <n v="0"/>
    <x v="12"/>
  </r>
  <r>
    <n v="200906488"/>
    <d v="2020-02-25T00:00:00"/>
    <x v="323"/>
    <n v="1600"/>
    <n v="9"/>
    <x v="3"/>
    <n v="905"/>
    <n v="1"/>
    <n v="341"/>
    <s v="THEFT-GRAND ($950.01 &amp; OVER)EXCPT,GUNS,FOWL,LIVESTK,PROD"/>
    <n v="344"/>
    <n v="27"/>
    <s v="M"/>
    <s v="O"/>
    <n v="120"/>
    <s v="STORAGE SHED"/>
    <m/>
    <m/>
    <s v="IC"/>
    <s v="Invest Cont"/>
    <n v="341"/>
    <m/>
    <m/>
    <m/>
    <s v="7300    KESTER                       AV"/>
    <m/>
    <n v="34.203000000000003"/>
    <n v="-118.4575"/>
    <n v="0"/>
    <x v="12"/>
  </r>
  <r>
    <n v="200619124"/>
    <d v="2020-12-11T00:00:00"/>
    <x v="355"/>
    <n v="500"/>
    <n v="6"/>
    <x v="9"/>
    <n v="666"/>
    <n v="2"/>
    <n v="740"/>
    <s v="VANDALISM - FELONY ($400 &amp; OVER, ALL CHURCH VANDALISMS)"/>
    <s v="0329 1501 1609"/>
    <n v="0"/>
    <s v="X"/>
    <s v="X"/>
    <n v="203"/>
    <s v="OTHER BUSINESS"/>
    <n v="500"/>
    <s v="UNKNOWN WEAPON/OTHER WEAPON"/>
    <s v="IC"/>
    <s v="Invest Cont"/>
    <n v="740"/>
    <m/>
    <m/>
    <m/>
    <s v="6500    SANTA MONICA                 BL"/>
    <m/>
    <n v="34.0944"/>
    <n v="-118.32769999999999"/>
    <n v="0"/>
    <x v="12"/>
  </r>
  <r>
    <n v="201207733"/>
    <d v="2020-02-22T00:00:00"/>
    <x v="327"/>
    <n v="1520"/>
    <n v="12"/>
    <x v="8"/>
    <n v="1263"/>
    <n v="2"/>
    <n v="662"/>
    <s v="BUNCO, GRAND THEFT"/>
    <s v="0800 0701"/>
    <n v="49"/>
    <s v="F"/>
    <s v="B"/>
    <n v="501"/>
    <s v="SINGLE FAMILY DWELLING"/>
    <m/>
    <m/>
    <s v="IC"/>
    <s v="Invest Cont"/>
    <n v="662"/>
    <m/>
    <m/>
    <m/>
    <s v="2100 W  MANCHESTER                   AV"/>
    <m/>
    <n v="33.9636"/>
    <n v="-118.3112"/>
    <n v="0"/>
    <x v="12"/>
  </r>
  <r>
    <n v="200322186"/>
    <d v="2020-12-23T00:00:00"/>
    <x v="210"/>
    <n v="255"/>
    <n v="3"/>
    <x v="2"/>
    <n v="321"/>
    <n v="2"/>
    <n v="354"/>
    <s v="THEFT OF IDENTITY"/>
    <s v="0100 1202"/>
    <n v="85"/>
    <s v="M"/>
    <s v="B"/>
    <n v="501"/>
    <s v="SINGLE FAMILY DWELLING"/>
    <m/>
    <m/>
    <s v="IC"/>
    <s v="Invest Cont"/>
    <n v="354"/>
    <m/>
    <m/>
    <m/>
    <s v="5100    SUNLIGHT                     PL"/>
    <m/>
    <n v="34.022500000000001"/>
    <n v="-118.3582"/>
    <n v="0"/>
    <x v="12"/>
  </r>
  <r>
    <n v="201110162"/>
    <d v="2020-06-07T00:00:00"/>
    <x v="43"/>
    <n v="1600"/>
    <n v="11"/>
    <x v="7"/>
    <n v="1189"/>
    <n v="2"/>
    <n v="624"/>
    <s v="BATTERY - SIMPLE ASSAULT"/>
    <s v="0400 1822 0448"/>
    <n v="43"/>
    <s v="F"/>
    <s v="H"/>
    <n v="501"/>
    <s v="SINGLE FAMILY DWELLING"/>
    <n v="400"/>
    <s v="STRONG-ARM (HANDS, FIST, FEET OR BODILY FORCE)"/>
    <s v="AO"/>
    <s v="Adult Other"/>
    <n v="624"/>
    <m/>
    <m/>
    <m/>
    <s v="3500    ARROYO SECO                  AV"/>
    <m/>
    <n v="34.087800000000001"/>
    <n v="-118.21510000000001"/>
    <n v="0"/>
    <x v="12"/>
  </r>
  <r>
    <n v="200319982"/>
    <d v="2020-11-06T00:00:00"/>
    <x v="166"/>
    <n v="811"/>
    <n v="3"/>
    <x v="2"/>
    <n v="341"/>
    <n v="1"/>
    <n v="320"/>
    <s v="BURGLARY, ATTEMPTED"/>
    <s v="1822 0342 0216 1309 0329 1202 1607"/>
    <n v="78"/>
    <s v="F"/>
    <s v="B"/>
    <n v="501"/>
    <s v="SINGLE FAMILY DWELLING"/>
    <m/>
    <m/>
    <s v="IC"/>
    <s v="Invest Cont"/>
    <n v="320"/>
    <m/>
    <m/>
    <m/>
    <s v="4000 S  CLOVERDALE                   AV"/>
    <m/>
    <n v="34.0137"/>
    <n v="-118.36239999999999"/>
    <n v="0"/>
    <x v="12"/>
  </r>
  <r>
    <n v="201113561"/>
    <d v="2020-09-13T00:00:00"/>
    <x v="193"/>
    <n v="1200"/>
    <n v="11"/>
    <x v="7"/>
    <n v="1178"/>
    <n v="2"/>
    <n v="354"/>
    <s v="THEFT OF IDENTITY"/>
    <n v="1822"/>
    <n v="44"/>
    <s v="F"/>
    <s v="C"/>
    <n v="501"/>
    <s v="SINGLE FAMILY DWELLING"/>
    <m/>
    <m/>
    <s v="IC"/>
    <s v="Invest Cont"/>
    <n v="354"/>
    <m/>
    <m/>
    <m/>
    <s v="3400    LOOSMORE                     ST"/>
    <m/>
    <n v="34.094900000000003"/>
    <n v="-118.2243"/>
    <n v="0"/>
    <x v="12"/>
  </r>
  <r>
    <n v="200105990"/>
    <d v="2020-01-29T00:00:00"/>
    <x v="119"/>
    <n v="2330"/>
    <n v="1"/>
    <x v="1"/>
    <n v="185"/>
    <n v="1"/>
    <n v="330"/>
    <s v="BURGLARY FROM VEHICLE"/>
    <s v="0344 1609 1307 0329 1822"/>
    <n v="34"/>
    <s v="M"/>
    <s v="W"/>
    <n v="101"/>
    <s v="STREET"/>
    <n v="500"/>
    <s v="UNKNOWN WEAPON/OTHER WEAPON"/>
    <s v="IC"/>
    <s v="Invest Cont"/>
    <n v="330"/>
    <m/>
    <m/>
    <m/>
    <s v="11TH                         ST"/>
    <s v="MAIN                         ST"/>
    <n v="34.039099999999998"/>
    <n v="-118.2581"/>
    <n v="0"/>
    <x v="12"/>
  </r>
  <r>
    <n v="200613650"/>
    <d v="2020-08-06T00:00:00"/>
    <x v="115"/>
    <n v="300"/>
    <n v="6"/>
    <x v="9"/>
    <n v="636"/>
    <n v="2"/>
    <n v="740"/>
    <s v="VANDALISM - FELONY ($400 &amp; OVER, ALL CHURCH VANDALISMS)"/>
    <s v="0329 1300"/>
    <n v="32"/>
    <s v="F"/>
    <s v="B"/>
    <n v="502"/>
    <s v="MULTI-UNIT DWELLING (APARTMENT, DUPLEX, ETC)"/>
    <m/>
    <m/>
    <s v="IC"/>
    <s v="Invest Cont"/>
    <n v="740"/>
    <m/>
    <m/>
    <m/>
    <s v="1800    WILCOX                       AV"/>
    <m/>
    <n v="34.103900000000003"/>
    <n v="-118.331"/>
    <n v="0"/>
    <x v="12"/>
  </r>
  <r>
    <n v="201309593"/>
    <d v="2020-04-19T00:00:00"/>
    <x v="140"/>
    <n v="1600"/>
    <n v="13"/>
    <x v="6"/>
    <n v="1326"/>
    <n v="1"/>
    <n v="510"/>
    <s v="VEHICLE - STOLEN"/>
    <m/>
    <n v="0"/>
    <m/>
    <m/>
    <n v="101"/>
    <s v="STREET"/>
    <m/>
    <m/>
    <s v="IC"/>
    <s v="Invest Cont"/>
    <n v="510"/>
    <m/>
    <m/>
    <m/>
    <s v="28TH                         ST"/>
    <s v="HOOPER"/>
    <n v="34.014400000000002"/>
    <n v="-118.25"/>
    <n v="0"/>
    <x v="12"/>
  </r>
  <r>
    <n v="200213976"/>
    <d v="2020-08-19T00:00:00"/>
    <x v="283"/>
    <n v="1305"/>
    <n v="2"/>
    <x v="5"/>
    <n v="216"/>
    <n v="1"/>
    <n v="331"/>
    <s v="THEFT FROM MOTOR VEHICLE - GRAND ($950.01 AND OVER)"/>
    <s v="0344 1606 0321"/>
    <n v="36"/>
    <s v="M"/>
    <s v="H"/>
    <n v="101"/>
    <s v="STREET"/>
    <m/>
    <m/>
    <s v="IC"/>
    <s v="Invest Cont"/>
    <n v="331"/>
    <m/>
    <m/>
    <m/>
    <s v="CORONADO"/>
    <s v="SUNSET"/>
    <n v="34.078899999999997"/>
    <n v="-118.2683"/>
    <n v="0"/>
    <x v="12"/>
  </r>
  <r>
    <n v="200306603"/>
    <d v="2020-02-13T00:00:00"/>
    <x v="27"/>
    <n v="1600"/>
    <n v="3"/>
    <x v="2"/>
    <n v="308"/>
    <n v="1"/>
    <n v="236"/>
    <s v="INTIMATE PARTNER - AGGRAVATED ASSAULT"/>
    <s v="2000 0334 0445 1813 2004 0913"/>
    <n v="36"/>
    <s v="F"/>
    <s v="H"/>
    <n v="101"/>
    <s v="STREET"/>
    <n v="219"/>
    <s v="SCREWDRIVER"/>
    <s v="IC"/>
    <s v="Invest Cont"/>
    <n v="236"/>
    <m/>
    <m/>
    <m/>
    <s v="21ST                         ST"/>
    <s v="OAK                          ST"/>
    <n v="34.034700000000001"/>
    <n v="-118.2792"/>
    <n v="0"/>
    <x v="12"/>
  </r>
  <r>
    <n v="201009451"/>
    <d v="2020-05-27T00:00:00"/>
    <x v="251"/>
    <n v="1010"/>
    <n v="10"/>
    <x v="11"/>
    <n v="1001"/>
    <n v="2"/>
    <n v="624"/>
    <s v="BATTERY - SIMPLE ASSAULT"/>
    <s v="0342 0913 0416 1420 0429"/>
    <n v="18"/>
    <s v="F"/>
    <s v="A"/>
    <n v="102"/>
    <s v="SIDEWALK"/>
    <n v="400"/>
    <s v="STRONG-ARM (HANDS, FIST, FEET OR BODILY FORCE)"/>
    <s v="IC"/>
    <s v="Invest Cont"/>
    <n v="624"/>
    <m/>
    <m/>
    <m/>
    <s v="KESWICK                      ST"/>
    <s v="SHIRLEY                      AV"/>
    <n v="34.210599999999999"/>
    <n v="-118.5579"/>
    <n v="0"/>
    <x v="12"/>
  </r>
  <r>
    <n v="200114108"/>
    <d v="2020-06-29T00:00:00"/>
    <x v="322"/>
    <n v="1330"/>
    <n v="1"/>
    <x v="1"/>
    <n v="185"/>
    <n v="2"/>
    <n v="740"/>
    <s v="VANDALISM - FELONY ($400 &amp; OVER, ALL CHURCH VANDALISMS)"/>
    <n v="329"/>
    <n v="51"/>
    <s v="M"/>
    <s v="O"/>
    <n v="203"/>
    <s v="OTHER BUSINESS"/>
    <m/>
    <m/>
    <s v="IC"/>
    <s v="Invest Cont"/>
    <n v="740"/>
    <m/>
    <m/>
    <m/>
    <s v="900 S  SANTEE                       ST"/>
    <m/>
    <n v="34.039700000000003"/>
    <n v="-118.2538"/>
    <n v="0"/>
    <x v="12"/>
  </r>
  <r>
    <n v="201011581"/>
    <d v="2020-08-01T00:00:00"/>
    <x v="266"/>
    <n v="2300"/>
    <n v="10"/>
    <x v="11"/>
    <n v="1045"/>
    <n v="1"/>
    <n v="420"/>
    <s v="THEFT FROM MOTOR VEHICLE - PETTY ($950 &amp; UNDER)"/>
    <s v="0344 1822 1606 0321 0930"/>
    <n v="46"/>
    <s v="M"/>
    <s v="W"/>
    <n v="104"/>
    <s v="DRIVEWAY"/>
    <m/>
    <m/>
    <s v="IC"/>
    <s v="Invest Cont"/>
    <n v="420"/>
    <m/>
    <m/>
    <m/>
    <s v="17900    CALIFA                       ST"/>
    <m/>
    <n v="34.1783"/>
    <n v="-118.523"/>
    <n v="0"/>
    <x v="12"/>
  </r>
  <r>
    <n v="200510476"/>
    <d v="2020-06-11T00:00:00"/>
    <x v="108"/>
    <n v="1730"/>
    <n v="5"/>
    <x v="10"/>
    <n v="563"/>
    <n v="2"/>
    <n v="901"/>
    <s v="VIOLATION OF RESTRAINING ORDER"/>
    <s v="0421 2000 0319 1309 2038 0913"/>
    <n v="27"/>
    <s v="F"/>
    <s v="H"/>
    <n v="501"/>
    <s v="SINGLE FAMILY DWELLING"/>
    <m/>
    <m/>
    <s v="AA"/>
    <s v="Adult Arrest"/>
    <n v="901"/>
    <m/>
    <m/>
    <m/>
    <s v="1200 S  MEYLER                       ST"/>
    <m/>
    <n v="33.732500000000002"/>
    <n v="-118.2968"/>
    <n v="1"/>
    <x v="12"/>
  </r>
  <r>
    <n v="201009732"/>
    <d v="2020-04-28T00:00:00"/>
    <x v="117"/>
    <n v="2300"/>
    <n v="10"/>
    <x v="11"/>
    <n v="1003"/>
    <n v="1"/>
    <n v="230"/>
    <s v="ASSAULT WITH DEADLY WEAPON, AGGRAVATED ASSAULT"/>
    <s v="0342 0416 0431 0605 1822 1309 2029 0417 0906"/>
    <n v="33"/>
    <s v="F"/>
    <s v="O"/>
    <n v="103"/>
    <s v="ALLEY"/>
    <n v="303"/>
    <s v="BRASS KNUCKLES"/>
    <s v="AO"/>
    <s v="Adult Other"/>
    <n v="230"/>
    <m/>
    <m/>
    <m/>
    <s v="SATICOY"/>
    <s v="RESEDA"/>
    <n v="34.208399999999997"/>
    <n v="-118.536"/>
    <n v="0"/>
    <x v="12"/>
  </r>
  <r>
    <n v="200205367"/>
    <d v="2020-01-28T00:00:00"/>
    <x v="259"/>
    <n v="2230"/>
    <n v="2"/>
    <x v="5"/>
    <n v="265"/>
    <n v="1"/>
    <n v="210"/>
    <s v="ROBBERY"/>
    <s v="0342 1822 0416 0446 0417 0344 0352"/>
    <n v="33"/>
    <s v="M"/>
    <s v="H"/>
    <n v="101"/>
    <s v="STREET"/>
    <n v="400"/>
    <s v="STRONG-ARM (HANDS, FIST, FEET OR BODILY FORCE)"/>
    <s v="IC"/>
    <s v="Invest Cont"/>
    <n v="210"/>
    <m/>
    <m/>
    <m/>
    <s v="LAKE                         ST"/>
    <s v="7TH                          ST"/>
    <n v="34.057000000000002"/>
    <n v="-118.2779"/>
    <n v="0"/>
    <x v="12"/>
  </r>
  <r>
    <n v="200611305"/>
    <d v="2020-06-11T00:00:00"/>
    <x v="79"/>
    <n v="700"/>
    <n v="6"/>
    <x v="9"/>
    <n v="646"/>
    <n v="2"/>
    <n v="888"/>
    <s v="TRESPASSING"/>
    <n v="1501"/>
    <n v="0"/>
    <s v="X"/>
    <s v="X"/>
    <n v="203"/>
    <s v="OTHER BUSINESS"/>
    <m/>
    <m/>
    <s v="IC"/>
    <s v="Invest Cont"/>
    <n v="888"/>
    <m/>
    <m/>
    <m/>
    <s v="1600 N  CAHUENGA                     BL"/>
    <m/>
    <n v="34.099800000000002"/>
    <n v="-118.3295"/>
    <n v="0"/>
    <x v="12"/>
  </r>
  <r>
    <n v="200205401"/>
    <d v="2020-01-28T00:00:00"/>
    <x v="259"/>
    <n v="1100"/>
    <n v="2"/>
    <x v="5"/>
    <n v="248"/>
    <n v="2"/>
    <n v="860"/>
    <s v="BATTERY WITH SEXUAL CONTACT"/>
    <s v="0400 0500 1822 0536 1251"/>
    <n v="21"/>
    <s v="F"/>
    <s v="B"/>
    <n v="502"/>
    <s v="MULTI-UNIT DWELLING (APARTMENT, DUPLEX, ETC)"/>
    <n v="400"/>
    <s v="STRONG-ARM (HANDS, FIST, FEET OR BODILY FORCE)"/>
    <s v="IC"/>
    <s v="Invest Cont"/>
    <n v="860"/>
    <m/>
    <m/>
    <m/>
    <s v="400    WITMER                       ST"/>
    <m/>
    <n v="34.057600000000001"/>
    <n v="-118.26439999999999"/>
    <n v="0"/>
    <x v="12"/>
  </r>
  <r>
    <n v="200814235"/>
    <d v="2020-09-18T00:00:00"/>
    <x v="271"/>
    <n v="1000"/>
    <n v="8"/>
    <x v="12"/>
    <n v="803"/>
    <n v="2"/>
    <n v="354"/>
    <s v="THEFT OF IDENTITY"/>
    <s v="1210 0100 0928 1822"/>
    <n v="49"/>
    <s v="M"/>
    <s v="W"/>
    <n v="501"/>
    <s v="SINGLE FAMILY DWELLING"/>
    <m/>
    <m/>
    <s v="IC"/>
    <s v="Invest Cont"/>
    <n v="354"/>
    <m/>
    <m/>
    <m/>
    <s v="2900    MANDEVILLE CANYON            RD"/>
    <m/>
    <n v="34.094900000000003"/>
    <n v="-118.5111"/>
    <n v="0"/>
    <x v="12"/>
  </r>
  <r>
    <n v="200705366"/>
    <d v="2020-01-29T00:00:00"/>
    <x v="356"/>
    <n v="1105"/>
    <n v="7"/>
    <x v="0"/>
    <n v="721"/>
    <n v="1"/>
    <n v="343"/>
    <s v="SHOPLIFTING-GRAND THEFT ($950.01 &amp; OVER)"/>
    <n v="325"/>
    <n v="46"/>
    <s v="M"/>
    <s v="W"/>
    <n v="416"/>
    <s v="THE BEVERLY CENTER"/>
    <m/>
    <m/>
    <s v="IC"/>
    <s v="Invest Cont"/>
    <n v="343"/>
    <m/>
    <m/>
    <m/>
    <s v="8500    BEVERLY                      BL"/>
    <m/>
    <n v="34.076099999999997"/>
    <n v="-118.3766"/>
    <n v="0"/>
    <x v="12"/>
  </r>
  <r>
    <n v="200807440"/>
    <d v="2020-03-16T00:00:00"/>
    <x v="305"/>
    <n v="2000"/>
    <n v="8"/>
    <x v="12"/>
    <n v="884"/>
    <n v="2"/>
    <n v="624"/>
    <s v="BATTERY - SIMPLE ASSAULT"/>
    <n v="447"/>
    <n v="23"/>
    <s v="F"/>
    <s v="B"/>
    <n v="203"/>
    <s v="OTHER BUSINESS"/>
    <n v="500"/>
    <s v="UNKNOWN WEAPON/OTHER WEAPON"/>
    <s v="AO"/>
    <s v="Adult Other"/>
    <n v="624"/>
    <m/>
    <m/>
    <m/>
    <s v="11000 W  PICO                         BL"/>
    <m/>
    <n v="34.0383"/>
    <n v="-118.4324"/>
    <n v="0"/>
    <x v="12"/>
  </r>
  <r>
    <n v="200414612"/>
    <d v="2020-11-04T00:00:00"/>
    <x v="2"/>
    <n v="1945"/>
    <n v="4"/>
    <x v="4"/>
    <n v="437"/>
    <n v="2"/>
    <n v="626"/>
    <s v="INTIMATE PARTNER - SIMPLE ASSAULT"/>
    <s v="2000 1814 0400 0913"/>
    <n v="31"/>
    <s v="F"/>
    <s v="H"/>
    <n v="501"/>
    <s v="SINGLE FAMILY DWELLING"/>
    <n v="400"/>
    <s v="STRONG-ARM (HANDS, FIST, FEET OR BODILY FORCE)"/>
    <s v="AO"/>
    <s v="Adult Other"/>
    <n v="626"/>
    <m/>
    <m/>
    <m/>
    <s v="2400    RICHELIEU                    AV"/>
    <m/>
    <n v="34.072800000000001"/>
    <n v="-118.1829"/>
    <n v="0"/>
    <x v="12"/>
  </r>
  <r>
    <n v="201215269"/>
    <d v="2020-06-24T00:00:00"/>
    <x v="22"/>
    <n v="945"/>
    <n v="12"/>
    <x v="8"/>
    <n v="1233"/>
    <n v="2"/>
    <n v="888"/>
    <s v="TRESPASSING"/>
    <n v="913"/>
    <n v="32"/>
    <s v="M"/>
    <s v="B"/>
    <n v="203"/>
    <s v="OTHER BUSINESS"/>
    <m/>
    <m/>
    <s v="IC"/>
    <s v="Invest Cont"/>
    <n v="888"/>
    <m/>
    <m/>
    <m/>
    <s v="1900 W  SLAUSON                      AV"/>
    <m/>
    <n v="33.989100000000001"/>
    <n v="-118.3125"/>
    <n v="0"/>
    <x v="12"/>
  </r>
  <r>
    <n v="200715686"/>
    <d v="2020-11-06T00:00:00"/>
    <x v="345"/>
    <n v="1700"/>
    <n v="7"/>
    <x v="0"/>
    <n v="759"/>
    <n v="1"/>
    <n v="440"/>
    <s v="THEFT PLAIN - PETTY ($950 &amp; UNDER)"/>
    <s v="1822 0344"/>
    <n v="75"/>
    <s v="M"/>
    <s v="B"/>
    <n v="102"/>
    <s v="SIDEWALK"/>
    <m/>
    <m/>
    <s v="IC"/>
    <s v="Invest Cont"/>
    <n v="440"/>
    <m/>
    <m/>
    <m/>
    <s v="CRENSHAW                     BL"/>
    <s v="PICO                         BL"/>
    <n v="34.047800000000002"/>
    <n v="-118.3265"/>
    <n v="0"/>
    <x v="12"/>
  </r>
  <r>
    <n v="200207186"/>
    <d v="2020-03-02T00:00:00"/>
    <x v="0"/>
    <n v="1000"/>
    <n v="2"/>
    <x v="5"/>
    <n v="256"/>
    <n v="1"/>
    <n v="420"/>
    <s v="THEFT FROM MOTOR VEHICLE - PETTY ($950 &amp; UNDER)"/>
    <s v="0385 0344"/>
    <n v="34"/>
    <s v="M"/>
    <s v="H"/>
    <n v="101"/>
    <s v="STREET"/>
    <m/>
    <m/>
    <s v="IC"/>
    <s v="Invest Cont"/>
    <n v="420"/>
    <m/>
    <m/>
    <m/>
    <s v="600 S  BONNIE BRAE                  ST"/>
    <m/>
    <n v="34.058500000000002"/>
    <n v="-118.27249999999999"/>
    <n v="0"/>
    <x v="12"/>
  </r>
  <r>
    <n v="200706934"/>
    <d v="2020-03-03T00:00:00"/>
    <x v="301"/>
    <n v="1730"/>
    <n v="7"/>
    <x v="0"/>
    <n v="732"/>
    <n v="1"/>
    <n v="341"/>
    <s v="THEFT-GRAND ($950.01 &amp; OVER)EXCPT,GUNS,FOWL,LIVESTK,PROD"/>
    <m/>
    <n v="28"/>
    <s v="F"/>
    <s v="O"/>
    <n v="242"/>
    <s v="DISCOUNT STORE (99 CENT,DOLLAR,ETC."/>
    <m/>
    <m/>
    <s v="IC"/>
    <s v="Invest Cont"/>
    <n v="341"/>
    <m/>
    <m/>
    <m/>
    <s v="6100    WILSHIRE                     BL"/>
    <m/>
    <n v="34.066499999999998"/>
    <n v="-118.36620000000001"/>
    <n v="0"/>
    <x v="12"/>
  </r>
  <r>
    <n v="201007653"/>
    <d v="2020-03-30T00:00:00"/>
    <x v="152"/>
    <n v="1330"/>
    <n v="10"/>
    <x v="11"/>
    <n v="1039"/>
    <n v="2"/>
    <n v="626"/>
    <s v="INTIMATE PARTNER - SIMPLE ASSAULT"/>
    <s v="0913 1813 1814 0448 2000 1243"/>
    <n v="41"/>
    <s v="F"/>
    <s v="H"/>
    <n v="502"/>
    <s v="MULTI-UNIT DWELLING (APARTMENT, DUPLEX, ETC)"/>
    <n v="400"/>
    <s v="STRONG-ARM (HANDS, FIST, FEET OR BODILY FORCE)"/>
    <s v="AA"/>
    <s v="Adult Arrest"/>
    <n v="626"/>
    <m/>
    <m/>
    <m/>
    <s v="16100    VANOWEN                      ST"/>
    <m/>
    <n v="34.193899999999999"/>
    <n v="-118.4836"/>
    <n v="1"/>
    <x v="12"/>
  </r>
  <r>
    <n v="201227065"/>
    <d v="2020-12-24T00:00:00"/>
    <x v="203"/>
    <n v="600"/>
    <n v="12"/>
    <x v="8"/>
    <n v="1243"/>
    <n v="1"/>
    <n v="440"/>
    <s v="THEFT PLAIN - PETTY ($950 &amp; UNDER)"/>
    <s v="0342 1202 0344 0327 1822"/>
    <n v="0"/>
    <s v="X"/>
    <s v="X"/>
    <n v="206"/>
    <s v="TV/RADIO/APPLIANCE"/>
    <m/>
    <m/>
    <s v="IC"/>
    <s v="Invest Cont"/>
    <n v="440"/>
    <m/>
    <m/>
    <m/>
    <s v="6400 S  WESTERN                      AV"/>
    <m/>
    <n v="33.980600000000003"/>
    <n v="-118.309"/>
    <n v="0"/>
    <x v="12"/>
  </r>
  <r>
    <n v="200618102"/>
    <d v="2020-11-16T00:00:00"/>
    <x v="122"/>
    <n v="1430"/>
    <n v="6"/>
    <x v="9"/>
    <n v="645"/>
    <n v="2"/>
    <n v="624"/>
    <s v="BATTERY - SIMPLE ASSAULT"/>
    <s v="1822 0400 0448 2004"/>
    <n v="31"/>
    <s v="M"/>
    <s v="W"/>
    <n v="102"/>
    <s v="SIDEWALK"/>
    <n v="400"/>
    <s v="STRONG-ARM (HANDS, FIST, FEET OR BODILY FORCE)"/>
    <s v="IC"/>
    <s v="Invest Cont"/>
    <n v="624"/>
    <m/>
    <m/>
    <m/>
    <s v="ORANGE"/>
    <s v="HOLLYWOOD"/>
    <n v="0"/>
    <n v="0"/>
    <n v="0"/>
    <x v="12"/>
  </r>
  <r>
    <n v="201014880"/>
    <d v="2020-11-09T00:00:00"/>
    <x v="68"/>
    <n v="1200"/>
    <n v="10"/>
    <x v="11"/>
    <n v="1039"/>
    <n v="1"/>
    <n v="510"/>
    <s v="VEHICLE - STOLEN"/>
    <m/>
    <n v="0"/>
    <m/>
    <m/>
    <n v="101"/>
    <s v="STREET"/>
    <m/>
    <m/>
    <s v="IC"/>
    <s v="Invest Cont"/>
    <n v="510"/>
    <m/>
    <m/>
    <m/>
    <s v="15700    VANOWEN                      ST"/>
    <m/>
    <n v="34.193899999999999"/>
    <n v="-118.4756"/>
    <n v="0"/>
    <x v="12"/>
  </r>
  <r>
    <n v="201214519"/>
    <d v="2020-06-10T00:00:00"/>
    <x v="343"/>
    <n v="130"/>
    <n v="12"/>
    <x v="8"/>
    <n v="1268"/>
    <n v="2"/>
    <n v="626"/>
    <s v="INTIMATE PARTNER - SIMPLE ASSAULT"/>
    <s v="1202 0400 0416 1814 2000 0329"/>
    <n v="59"/>
    <s v="F"/>
    <s v="B"/>
    <n v="502"/>
    <s v="MULTI-UNIT DWELLING (APARTMENT, DUPLEX, ETC)"/>
    <n v="400"/>
    <s v="STRONG-ARM (HANDS, FIST, FEET OR BODILY FORCE)"/>
    <s v="IC"/>
    <s v="Invest Cont"/>
    <n v="626"/>
    <m/>
    <m/>
    <m/>
    <s v="200 W  82ND                         ST"/>
    <m/>
    <n v="33.9651"/>
    <n v="-118.27679999999999"/>
    <n v="0"/>
    <x v="12"/>
  </r>
  <r>
    <n v="200810126"/>
    <d v="2020-05-30T00:00:00"/>
    <x v="14"/>
    <n v="30"/>
    <n v="8"/>
    <x v="12"/>
    <n v="827"/>
    <n v="1"/>
    <n v="230"/>
    <s v="ASSAULT WITH DEADLY WEAPON, AGGRAVATED ASSAULT"/>
    <s v="0602 0417 0416 0360 0913"/>
    <n v="56"/>
    <s v="M"/>
    <s v="W"/>
    <n v="502"/>
    <s v="MULTI-UNIT DWELLING (APARTMENT, DUPLEX, ETC)"/>
    <n v="400"/>
    <s v="STRONG-ARM (HANDS, FIST, FEET OR BODILY FORCE)"/>
    <s v="IC"/>
    <s v="Invest Cont"/>
    <n v="230"/>
    <m/>
    <m/>
    <m/>
    <s v="600 S  BARRINGTON                   AV"/>
    <m/>
    <n v="34.057699999999997"/>
    <n v="-118.46810000000001"/>
    <n v="0"/>
    <x v="12"/>
  </r>
  <r>
    <n v="201206932"/>
    <d v="2020-02-11T00:00:00"/>
    <x v="99"/>
    <n v="1540"/>
    <n v="12"/>
    <x v="8"/>
    <n v="1251"/>
    <n v="1"/>
    <n v="210"/>
    <s v="ROBBERY"/>
    <s v="1300 0329 0370 0344 0340 0411 1202 0913"/>
    <n v="73"/>
    <s v="M"/>
    <s v="B"/>
    <n v="502"/>
    <s v="MULTI-UNIT DWELLING (APARTMENT, DUPLEX, ETC)"/>
    <n v="200"/>
    <s v="KNIFE WITH BLADE 6INCHES OR LESS"/>
    <s v="AO"/>
    <s v="Adult Other"/>
    <n v="210"/>
    <m/>
    <m/>
    <m/>
    <s v="7400    CRENSHAW                     BL"/>
    <m/>
    <n v="33.972700000000003"/>
    <n v="-118.3309"/>
    <n v="0"/>
    <x v="12"/>
  </r>
  <r>
    <n v="200609752"/>
    <d v="2020-04-29T00:00:00"/>
    <x v="32"/>
    <n v="920"/>
    <n v="6"/>
    <x v="9"/>
    <n v="644"/>
    <n v="1"/>
    <n v="341"/>
    <s v="THEFT-GRAND ($950.01 &amp; OVER)EXCPT,GUNS,FOWL,LIVESTK,PROD"/>
    <s v="0344 0329 1601 1607"/>
    <n v="59"/>
    <s v="M"/>
    <s v="W"/>
    <n v="119"/>
    <s v="PORCH, RESIDENTIAL"/>
    <m/>
    <m/>
    <s v="IC"/>
    <s v="Invest Cont"/>
    <n v="341"/>
    <m/>
    <m/>
    <m/>
    <s v="1400 N  VISTA                        ST"/>
    <m/>
    <n v="34.096200000000003"/>
    <n v="-118.35169999999999"/>
    <n v="0"/>
    <x v="12"/>
  </r>
  <r>
    <n v="200816103"/>
    <d v="2020-10-27T00:00:00"/>
    <x v="229"/>
    <n v="1355"/>
    <n v="8"/>
    <x v="12"/>
    <n v="833"/>
    <n v="2"/>
    <n v="860"/>
    <s v="BATTERY WITH SEXUAL CONTACT"/>
    <n v="500"/>
    <n v="20"/>
    <s v="F"/>
    <s v="O"/>
    <n v="102"/>
    <s v="SIDEWALK"/>
    <n v="400"/>
    <s v="STRONG-ARM (HANDS, FIST, FEET OR BODILY FORCE)"/>
    <s v="AA"/>
    <s v="Adult Arrest"/>
    <n v="860"/>
    <m/>
    <m/>
    <m/>
    <s v="1200    WESTWOOD                     BL"/>
    <m/>
    <n v="34.058100000000003"/>
    <n v="-118.4434"/>
    <n v="1"/>
    <x v="12"/>
  </r>
  <r>
    <n v="200511829"/>
    <d v="2020-07-14T00:00:00"/>
    <x v="295"/>
    <n v="2145"/>
    <n v="5"/>
    <x v="10"/>
    <n v="562"/>
    <n v="2"/>
    <n v="626"/>
    <s v="INTIMATE PARTNER - SIMPLE ASSAULT"/>
    <s v="2000 1814 0444 0537 0913"/>
    <n v="28"/>
    <s v="F"/>
    <s v="H"/>
    <n v="502"/>
    <s v="MULTI-UNIT DWELLING (APARTMENT, DUPLEX, ETC)"/>
    <n v="400"/>
    <s v="STRONG-ARM (HANDS, FIST, FEET OR BODILY FORCE)"/>
    <s v="AO"/>
    <s v="Adult Other"/>
    <n v="626"/>
    <m/>
    <m/>
    <m/>
    <s v="1200 S  LELAND                       ST"/>
    <m/>
    <n v="33.732599999999998"/>
    <n v="-118.30500000000001"/>
    <n v="0"/>
    <x v="12"/>
  </r>
  <r>
    <n v="200817541"/>
    <d v="2020-12-14T00:00:00"/>
    <x v="341"/>
    <n v="1300"/>
    <n v="8"/>
    <x v="12"/>
    <n v="834"/>
    <n v="1"/>
    <n v="510"/>
    <s v="VEHICLE - STOLEN"/>
    <m/>
    <n v="0"/>
    <m/>
    <m/>
    <n v="707"/>
    <s v="GARAGE/CARPORT"/>
    <m/>
    <m/>
    <s v="IC"/>
    <s v="Invest Cont"/>
    <n v="510"/>
    <m/>
    <m/>
    <m/>
    <s v="10500    EASTBORNE                    AV"/>
    <m/>
    <n v="34.055399999999999"/>
    <n v="-118.42919999999999"/>
    <n v="0"/>
    <x v="12"/>
  </r>
  <r>
    <n v="200206982"/>
    <d v="2020-02-27T00:00:00"/>
    <x v="61"/>
    <n v="2040"/>
    <n v="2"/>
    <x v="5"/>
    <n v="237"/>
    <n v="2"/>
    <n v="626"/>
    <s v="INTIMATE PARTNER - SIMPLE ASSAULT"/>
    <s v="2000 1814 0447 0340 0913"/>
    <n v="25"/>
    <s v="M"/>
    <s v="H"/>
    <n v="101"/>
    <s v="STREET"/>
    <n v="500"/>
    <s v="UNKNOWN WEAPON/OTHER WEAPON"/>
    <s v="AO"/>
    <s v="Adult Other"/>
    <n v="626"/>
    <m/>
    <m/>
    <m/>
    <s v="BEVERLY"/>
    <s v="BELMONT"/>
    <n v="34.063400000000001"/>
    <n v="-118.26300000000001"/>
    <n v="0"/>
    <x v="12"/>
  </r>
  <r>
    <n v="200511712"/>
    <d v="2020-07-12T00:00:00"/>
    <x v="247"/>
    <n v="2130"/>
    <n v="5"/>
    <x v="10"/>
    <n v="558"/>
    <n v="1"/>
    <n v="510"/>
    <s v="VEHICLE - STOLEN"/>
    <m/>
    <n v="0"/>
    <m/>
    <m/>
    <n v="108"/>
    <s v="PARKING LOT"/>
    <m/>
    <m/>
    <s v="IC"/>
    <s v="Invest Cont"/>
    <n v="510"/>
    <m/>
    <m/>
    <m/>
    <s v="200 W  SANTA CRUZ                   ST"/>
    <m/>
    <n v="33.744199999999999"/>
    <n v="-118.2817"/>
    <n v="0"/>
    <x v="12"/>
  </r>
  <r>
    <n v="201109670"/>
    <d v="2020-05-18T00:00:00"/>
    <x v="135"/>
    <n v="1700"/>
    <n v="11"/>
    <x v="7"/>
    <n v="1162"/>
    <n v="2"/>
    <n v="624"/>
    <s v="BATTERY - SIMPLE ASSAULT"/>
    <s v="1402 0913 1817 2034"/>
    <n v="23"/>
    <s v="F"/>
    <s v="W"/>
    <n v="501"/>
    <s v="SINGLE FAMILY DWELLING"/>
    <n v="500"/>
    <s v="UNKNOWN WEAPON/OTHER WEAPON"/>
    <s v="AO"/>
    <s v="Adult Other"/>
    <n v="624"/>
    <n v="998"/>
    <m/>
    <m/>
    <s v="1200 N  VIRGIL                       AV"/>
    <m/>
    <n v="34.093499999999999"/>
    <n v="-118.28660000000001"/>
    <n v="0"/>
    <x v="12"/>
  </r>
  <r>
    <n v="201209022"/>
    <d v="2020-03-11T00:00:00"/>
    <x v="17"/>
    <n v="130"/>
    <n v="12"/>
    <x v="8"/>
    <n v="1269"/>
    <n v="1"/>
    <n v="236"/>
    <s v="INTIMATE PARTNER - AGGRAVATED ASSAULT"/>
    <s v="2000 1813 0913 0334 0329 0407 2001"/>
    <n v="37"/>
    <s v="F"/>
    <s v="B"/>
    <n v="501"/>
    <s v="SINGLE FAMILY DWELLING"/>
    <n v="400"/>
    <s v="STRONG-ARM (HANDS, FIST, FEET OR BODILY FORCE)"/>
    <s v="IC"/>
    <s v="Invest Cont"/>
    <n v="236"/>
    <m/>
    <m/>
    <m/>
    <s v="7900    WADSWORTH                    AV"/>
    <m/>
    <n v="33.967500000000001"/>
    <n v="-118.2586"/>
    <n v="0"/>
    <x v="12"/>
  </r>
  <r>
    <n v="200911267"/>
    <d v="2020-06-19T00:00:00"/>
    <x v="65"/>
    <n v="1630"/>
    <n v="9"/>
    <x v="3"/>
    <n v="926"/>
    <n v="1"/>
    <n v="330"/>
    <s v="BURGLARY FROM VEHICLE"/>
    <s v="1302 0344"/>
    <n v="29"/>
    <s v="M"/>
    <s v="W"/>
    <n v="101"/>
    <s v="STREET"/>
    <m/>
    <m/>
    <s v="IC"/>
    <s v="Invest Cont"/>
    <n v="330"/>
    <m/>
    <m/>
    <m/>
    <s v="6400    TYRONE                       AV"/>
    <m/>
    <n v="34.186700000000002"/>
    <n v="-118.4444"/>
    <n v="0"/>
    <x v="12"/>
  </r>
  <r>
    <n v="200110136"/>
    <d v="2020-04-06T00:00:00"/>
    <x v="42"/>
    <n v="1300"/>
    <n v="1"/>
    <x v="1"/>
    <n v="147"/>
    <n v="2"/>
    <n v="624"/>
    <s v="BATTERY - SIMPLE ASSAULT"/>
    <s v="0416 0361 1202 1218 2004 0444"/>
    <n v="65"/>
    <s v="F"/>
    <s v="W"/>
    <n v="502"/>
    <s v="MULTI-UNIT DWELLING (APARTMENT, DUPLEX, ETC)"/>
    <n v="400"/>
    <s v="STRONG-ARM (HANDS, FIST, FEET OR BODILY FORCE)"/>
    <s v="AO"/>
    <s v="Adult Other"/>
    <n v="624"/>
    <m/>
    <m/>
    <m/>
    <s v="400 E  5TH                          ST"/>
    <m/>
    <n v="34.045299999999997"/>
    <n v="-118.2443"/>
    <n v="0"/>
    <x v="12"/>
  </r>
  <r>
    <n v="201200730"/>
    <d v="2020-06-17T00:00:00"/>
    <x v="318"/>
    <n v="1550"/>
    <n v="12"/>
    <x v="8"/>
    <n v="1239"/>
    <n v="1"/>
    <n v="251"/>
    <s v="SHOTS FIRED AT INHABITED DWELLING"/>
    <s v="0906 1100 1402 1407 1822"/>
    <n v="29"/>
    <s v="F"/>
    <s v="H"/>
    <n v="501"/>
    <s v="SINGLE FAMILY DWELLING"/>
    <n v="106"/>
    <s v="UNKNOWN FIREARM"/>
    <s v="IC"/>
    <s v="Invest Cont"/>
    <n v="251"/>
    <n v="998"/>
    <m/>
    <m/>
    <s v="1100 W  60TH                         ST"/>
    <m/>
    <n v="33.985900000000001"/>
    <n v="-118.2937"/>
    <n v="0"/>
    <x v="12"/>
  </r>
  <r>
    <n v="200707580"/>
    <d v="2020-03-18T00:00:00"/>
    <x v="104"/>
    <n v="1955"/>
    <n v="7"/>
    <x v="0"/>
    <n v="706"/>
    <n v="1"/>
    <n v="210"/>
    <s v="ROBBERY"/>
    <n v="355"/>
    <n v="20"/>
    <s v="M"/>
    <s v="W"/>
    <n v="108"/>
    <s v="PARKING LOT"/>
    <n v="400"/>
    <s v="STRONG-ARM (HANDS, FIST, FEET OR BODILY FORCE)"/>
    <s v="IC"/>
    <s v="Invest Cont"/>
    <n v="210"/>
    <m/>
    <m/>
    <m/>
    <s v="800 N  HIGHLAND                     AV"/>
    <m/>
    <n v="34.085299999999997"/>
    <n v="-118.3386"/>
    <n v="0"/>
    <x v="12"/>
  </r>
  <r>
    <n v="200918037"/>
    <d v="2020-12-04T00:00:00"/>
    <x v="9"/>
    <n v="2325"/>
    <n v="9"/>
    <x v="3"/>
    <n v="966"/>
    <n v="2"/>
    <n v="740"/>
    <s v="VANDALISM - FELONY ($400 &amp; OVER, ALL CHURCH VANDALISMS)"/>
    <s v="0325 0444"/>
    <n v="0"/>
    <s v="X"/>
    <s v="X"/>
    <n v="403"/>
    <s v="DRUG STORE"/>
    <n v="514"/>
    <s v="TIRE IRON"/>
    <s v="IC"/>
    <s v="Invest Cont"/>
    <n v="740"/>
    <m/>
    <m/>
    <m/>
    <s v="13300    RIVERSIDE                    DR"/>
    <m/>
    <n v="34.157600000000002"/>
    <n v="-118.42310000000001"/>
    <n v="0"/>
    <x v="12"/>
  </r>
  <r>
    <n v="200217303"/>
    <d v="2020-11-12T00:00:00"/>
    <x v="55"/>
    <n v="15"/>
    <n v="2"/>
    <x v="5"/>
    <n v="271"/>
    <n v="2"/>
    <n v="624"/>
    <s v="BATTERY - SIMPLE ASSAULT"/>
    <s v="1218 0400 0416 0913 1817"/>
    <n v="30"/>
    <s v="M"/>
    <s v="W"/>
    <n v="102"/>
    <s v="SIDEWALK"/>
    <n v="400"/>
    <s v="STRONG-ARM (HANDS, FIST, FEET OR BODILY FORCE)"/>
    <s v="IC"/>
    <s v="Invest Cont"/>
    <n v="624"/>
    <m/>
    <m/>
    <m/>
    <s v="CARONDELET"/>
    <s v="HOOVER"/>
    <n v="34.053899999999999"/>
    <n v="-118.2842"/>
    <n v="0"/>
    <x v="12"/>
  </r>
  <r>
    <n v="200908665"/>
    <d v="2020-04-20T00:00:00"/>
    <x v="257"/>
    <n v="1930"/>
    <n v="9"/>
    <x v="3"/>
    <n v="943"/>
    <n v="1"/>
    <n v="761"/>
    <s v="BRANDISH WEAPON"/>
    <s v="0334 0605 1822 0432"/>
    <n v="48"/>
    <s v="M"/>
    <s v="W"/>
    <n v="101"/>
    <s v="STREET"/>
    <n v="500"/>
    <s v="UNKNOWN WEAPON/OTHER WEAPON"/>
    <s v="AO"/>
    <s v="Adult Other"/>
    <n v="761"/>
    <m/>
    <m/>
    <m/>
    <s v="HAZELTINE                    AV"/>
    <s v="BURBANK                      BL"/>
    <n v="34.1721"/>
    <n v="-118.44"/>
    <n v="0"/>
    <x v="12"/>
  </r>
  <r>
    <n v="200817718"/>
    <d v="2020-12-19T00:00:00"/>
    <x v="228"/>
    <n v="1318"/>
    <n v="8"/>
    <x v="12"/>
    <n v="822"/>
    <n v="2"/>
    <n v="662"/>
    <s v="BUNCO, GRAND THEFT"/>
    <s v="0701 0800 0344 1822"/>
    <n v="48"/>
    <s v="F"/>
    <s v="W"/>
    <n v="502"/>
    <s v="MULTI-UNIT DWELLING (APARTMENT, DUPLEX, ETC)"/>
    <m/>
    <m/>
    <s v="IC"/>
    <s v="Invest Cont"/>
    <n v="662"/>
    <m/>
    <m/>
    <m/>
    <s v="16100 W  SUNSET                       BL"/>
    <m/>
    <n v="34.048900000000003"/>
    <n v="-118.53660000000001"/>
    <n v="0"/>
    <x v="12"/>
  </r>
  <r>
    <n v="200809872"/>
    <d v="2020-05-25T00:00:00"/>
    <x v="88"/>
    <n v="449"/>
    <n v="8"/>
    <x v="12"/>
    <n v="886"/>
    <n v="1"/>
    <n v="310"/>
    <s v="BURGLARY"/>
    <s v="0344 1605"/>
    <n v="51"/>
    <s v="F"/>
    <s v="B"/>
    <n v="702"/>
    <s v="OFFICE BUILDING/OFFICE"/>
    <m/>
    <m/>
    <s v="IC"/>
    <s v="Invest Cont"/>
    <n v="310"/>
    <m/>
    <m/>
    <m/>
    <s v="9700 W  PICO                         BL"/>
    <m/>
    <n v="34.047499999999999"/>
    <n v="-118.4032"/>
    <n v="0"/>
    <x v="12"/>
  </r>
  <r>
    <n v="201011270"/>
    <d v="2020-07-23T00:00:00"/>
    <x v="102"/>
    <n v="2000"/>
    <n v="10"/>
    <x v="11"/>
    <n v="1065"/>
    <n v="1"/>
    <n v="330"/>
    <s v="BURGLARY FROM VEHICLE"/>
    <s v="0344 9999 1822 0377"/>
    <n v="23"/>
    <s v="F"/>
    <s v="H"/>
    <n v="101"/>
    <s v="STREET"/>
    <m/>
    <m/>
    <s v="IC"/>
    <s v="Invest Cont"/>
    <n v="330"/>
    <m/>
    <m/>
    <m/>
    <s v="ZELZAH                       AV"/>
    <s v="VENTURA                      BL"/>
    <n v="34.164299999999997"/>
    <n v="-118.52209999999999"/>
    <n v="0"/>
    <x v="12"/>
  </r>
  <r>
    <n v="200907051"/>
    <d v="2020-02-29T00:00:00"/>
    <x v="72"/>
    <n v="640"/>
    <n v="9"/>
    <x v="3"/>
    <n v="963"/>
    <n v="1"/>
    <n v="341"/>
    <s v="THEFT-GRAND ($950.01 &amp; OVER)EXCPT,GUNS,FOWL,LIVESTK,PROD"/>
    <n v="344"/>
    <n v="0"/>
    <s v="X"/>
    <s v="X"/>
    <n v="501"/>
    <s v="SINGLE FAMILY DWELLING"/>
    <m/>
    <m/>
    <s v="IC"/>
    <s v="Invest Cont"/>
    <n v="341"/>
    <m/>
    <m/>
    <m/>
    <s v="15200    HARTSOOK                     ST"/>
    <m/>
    <n v="34.164000000000001"/>
    <n v="-118.464"/>
    <n v="0"/>
    <x v="12"/>
  </r>
  <r>
    <n v="200317240"/>
    <d v="2020-09-12T00:00:00"/>
    <x v="171"/>
    <n v="1200"/>
    <n v="3"/>
    <x v="2"/>
    <n v="326"/>
    <n v="1"/>
    <n v="442"/>
    <s v="SHOPLIFTING - PETTY THEFT ($950 &amp; UNDER)"/>
    <s v="1822 0104 0325"/>
    <n v="19"/>
    <s v="X"/>
    <s v="X"/>
    <n v="301"/>
    <s v="GAS STATION"/>
    <n v="400"/>
    <s v="STRONG-ARM (HANDS, FIST, FEET OR BODILY FORCE)"/>
    <s v="IC"/>
    <s v="Invest Cont"/>
    <n v="442"/>
    <m/>
    <m/>
    <m/>
    <s v="2600 S  NORMANDIE                    AV"/>
    <m/>
    <n v="34.032200000000003"/>
    <n v="-118.3002"/>
    <n v="0"/>
    <x v="12"/>
  </r>
  <r>
    <n v="200121573"/>
    <d v="2020-11-25T00:00:00"/>
    <x v="287"/>
    <n v="1300"/>
    <n v="1"/>
    <x v="1"/>
    <n v="161"/>
    <n v="2"/>
    <n v="625"/>
    <s v="OTHER ASSAULT"/>
    <s v="1822 0444 0429"/>
    <n v="56"/>
    <s v="F"/>
    <s v="H"/>
    <n v="102"/>
    <s v="SIDEWALK"/>
    <n v="400"/>
    <s v="STRONG-ARM (HANDS, FIST, FEET OR BODILY FORCE)"/>
    <s v="IC"/>
    <s v="Invest Cont"/>
    <n v="625"/>
    <m/>
    <m/>
    <m/>
    <s v="700 S  FIGUEROA                     ST"/>
    <m/>
    <n v="34.048299999999998"/>
    <n v="-118.26309999999999"/>
    <n v="0"/>
    <x v="12"/>
  </r>
  <r>
    <n v="200817559"/>
    <d v="2020-12-14T00:00:00"/>
    <x v="325"/>
    <n v="1230"/>
    <n v="8"/>
    <x v="12"/>
    <n v="889"/>
    <n v="1"/>
    <n v="341"/>
    <s v="THEFT-GRAND ($950.01 &amp; OVER)EXCPT,GUNS,FOWL,LIVESTK,PROD"/>
    <s v="0344 1202 0913 0603"/>
    <n v="64"/>
    <s v="F"/>
    <s v="O"/>
    <n v="502"/>
    <s v="MULTI-UNIT DWELLING (APARTMENT, DUPLEX, ETC)"/>
    <m/>
    <m/>
    <s v="IC"/>
    <s v="Invest Cont"/>
    <n v="341"/>
    <m/>
    <m/>
    <m/>
    <s v="1900 S  GARTH                        AV"/>
    <m/>
    <n v="34.040700000000001"/>
    <n v="-118.37909999999999"/>
    <n v="0"/>
    <x v="12"/>
  </r>
  <r>
    <n v="200116075"/>
    <d v="2020-08-09T00:00:00"/>
    <x v="133"/>
    <n v="1"/>
    <n v="1"/>
    <x v="1"/>
    <n v="185"/>
    <n v="2"/>
    <n v="740"/>
    <s v="VANDALISM - FELONY ($400 &amp; OVER, ALL CHURCH VANDALISMS)"/>
    <s v="1822 1309 0329"/>
    <n v="0"/>
    <s v="X"/>
    <s v="X"/>
    <n v="123"/>
    <s v="PARKING UNDERGROUND/BUILDING"/>
    <n v="307"/>
    <s v="VEHICLE"/>
    <s v="AO"/>
    <s v="Adult Other"/>
    <n v="740"/>
    <m/>
    <m/>
    <m/>
    <s v="900 S  MAIN                         ST"/>
    <m/>
    <n v="34.0413"/>
    <n v="-118.25539999999999"/>
    <n v="0"/>
    <x v="12"/>
  </r>
  <r>
    <n v="200122904"/>
    <d v="2020-12-29T00:00:00"/>
    <x v="352"/>
    <n v="415"/>
    <n v="1"/>
    <x v="1"/>
    <n v="164"/>
    <n v="2"/>
    <n v="745"/>
    <s v="VANDALISM - MISDEAMEANOR ($399 OR UNDER)"/>
    <s v="0329 0913"/>
    <n v="0"/>
    <s v="M"/>
    <s v="W"/>
    <n v="244"/>
    <s v="TOBACCO SHOP"/>
    <m/>
    <m/>
    <s v="AO"/>
    <s v="Adult Other"/>
    <n v="745"/>
    <m/>
    <m/>
    <m/>
    <s v="100 W  7TH                          ST"/>
    <m/>
    <n v="34.044600000000003"/>
    <n v="-118.25069999999999"/>
    <n v="0"/>
    <x v="12"/>
  </r>
  <r>
    <n v="200908366"/>
    <d v="2020-04-12T00:00:00"/>
    <x v="57"/>
    <n v="1940"/>
    <n v="9"/>
    <x v="3"/>
    <n v="935"/>
    <n v="2"/>
    <n v="740"/>
    <s v="VANDALISM - FELONY ($400 &amp; OVER, ALL CHURCH VANDALISMS)"/>
    <s v="0329 1300"/>
    <n v="49"/>
    <s v="M"/>
    <s v="H"/>
    <n v="108"/>
    <s v="PARKING LOT"/>
    <m/>
    <m/>
    <s v="IC"/>
    <s v="Invest Cont"/>
    <n v="740"/>
    <m/>
    <m/>
    <m/>
    <s v="14400    VICTORY                      BL"/>
    <m/>
    <n v="34.186700000000002"/>
    <n v="-118.4465"/>
    <n v="0"/>
    <x v="12"/>
  </r>
  <r>
    <n v="200900720"/>
    <d v="2020-06-01T00:00:00"/>
    <x v="65"/>
    <n v="1730"/>
    <n v="9"/>
    <x v="3"/>
    <n v="926"/>
    <n v="1"/>
    <n v="310"/>
    <s v="BURGLARY"/>
    <s v="0325 1402"/>
    <n v="0"/>
    <s v="M"/>
    <s v="X"/>
    <n v="406"/>
    <s v="OTHER STORE"/>
    <m/>
    <m/>
    <s v="AA"/>
    <s v="Adult Arrest"/>
    <n v="310"/>
    <n v="998"/>
    <m/>
    <m/>
    <s v="6400    VAN NUYS                     BL"/>
    <m/>
    <n v="34.186700000000002"/>
    <n v="-118.4487"/>
    <n v="1"/>
    <x v="12"/>
  </r>
  <r>
    <n v="200512569"/>
    <d v="2020-08-02T00:00:00"/>
    <x v="114"/>
    <n v="1400"/>
    <n v="5"/>
    <x v="10"/>
    <n v="507"/>
    <n v="2"/>
    <n v="624"/>
    <s v="BATTERY - SIMPLE ASSAULT"/>
    <s v="0432 0444 0554 0913 0602"/>
    <n v="20"/>
    <s v="F"/>
    <s v="H"/>
    <n v="502"/>
    <s v="MULTI-UNIT DWELLING (APARTMENT, DUPLEX, ETC)"/>
    <n v="400"/>
    <s v="STRONG-ARM (HANDS, FIST, FEET OR BODILY FORCE)"/>
    <s v="IC"/>
    <s v="Invest Cont"/>
    <n v="624"/>
    <m/>
    <m/>
    <m/>
    <s v="1500 W  226TH                        ST"/>
    <m/>
    <n v="33.821300000000001"/>
    <n v="-118.3064"/>
    <n v="0"/>
    <x v="12"/>
  </r>
  <r>
    <n v="200918485"/>
    <d v="2020-12-15T00:00:00"/>
    <x v="97"/>
    <n v="1555"/>
    <n v="9"/>
    <x v="3"/>
    <n v="919"/>
    <n v="2"/>
    <n v="354"/>
    <s v="THEFT OF IDENTITY"/>
    <s v="0922 0100"/>
    <n v="34"/>
    <s v="M"/>
    <s v="H"/>
    <n v="501"/>
    <s v="SINGLE FAMILY DWELLING"/>
    <m/>
    <m/>
    <s v="IC"/>
    <s v="Invest Cont"/>
    <n v="354"/>
    <m/>
    <m/>
    <m/>
    <s v="13400    VANOWEN                      ST"/>
    <m/>
    <n v="34.193899999999999"/>
    <n v="-118.4243"/>
    <n v="0"/>
    <x v="12"/>
  </r>
  <r>
    <n v="200917150"/>
    <d v="2020-11-13T00:00:00"/>
    <x v="55"/>
    <n v="1200"/>
    <n v="9"/>
    <x v="3"/>
    <n v="915"/>
    <n v="2"/>
    <n v="354"/>
    <s v="THEFT OF IDENTITY"/>
    <s v="1822 0924"/>
    <n v="0"/>
    <s v="X"/>
    <s v="X"/>
    <n v="408"/>
    <s v="AUTO SUPPLY STORE*"/>
    <m/>
    <m/>
    <s v="IC"/>
    <s v="Invest Cont"/>
    <n v="354"/>
    <m/>
    <m/>
    <m/>
    <s v="7000    VAN NUYS                     BL"/>
    <m/>
    <n v="34.197499999999998"/>
    <n v="-118.4487"/>
    <n v="0"/>
    <x v="12"/>
  </r>
  <r>
    <n v="201007791"/>
    <d v="2020-04-05T00:00:00"/>
    <x v="193"/>
    <n v="747"/>
    <n v="10"/>
    <x v="11"/>
    <n v="1091"/>
    <n v="1"/>
    <n v="310"/>
    <s v="BURGLARY"/>
    <s v="0344 1609 1822 0216 0321"/>
    <n v="64"/>
    <s v="F"/>
    <s v="O"/>
    <n v="501"/>
    <s v="SINGLE FAMILY DWELLING"/>
    <m/>
    <m/>
    <s v="IC"/>
    <s v="Invest Cont"/>
    <n v="310"/>
    <m/>
    <m/>
    <m/>
    <s v="19400    SHENANGO                     DR"/>
    <m/>
    <n v="34.145200000000003"/>
    <n v="-118.5564"/>
    <n v="0"/>
    <x v="12"/>
  </r>
  <r>
    <n v="200105637"/>
    <d v="2020-01-24T00:00:00"/>
    <x v="344"/>
    <n v="1145"/>
    <n v="1"/>
    <x v="1"/>
    <n v="158"/>
    <n v="1"/>
    <n v="440"/>
    <s v="THEFT PLAIN - PETTY ($950 &amp; UNDER)"/>
    <s v="1822 1218 0377 0913 1817 0344"/>
    <n v="28"/>
    <s v="F"/>
    <s v="H"/>
    <n v="502"/>
    <s v="MULTI-UNIT DWELLING (APARTMENT, DUPLEX, ETC)"/>
    <m/>
    <m/>
    <s v="AO"/>
    <s v="Adult Other"/>
    <n v="440"/>
    <m/>
    <m/>
    <m/>
    <s v="500    CERES                        AV"/>
    <m/>
    <n v="34.041600000000003"/>
    <n v="-118.2398"/>
    <n v="0"/>
    <x v="12"/>
  </r>
  <r>
    <n v="200213832"/>
    <d v="2020-08-16T00:00:00"/>
    <x v="116"/>
    <n v="1330"/>
    <n v="2"/>
    <x v="5"/>
    <n v="271"/>
    <n v="1"/>
    <n v="440"/>
    <s v="THEFT PLAIN - PETTY ($950 &amp; UNDER)"/>
    <s v="2000 0913 0344 1813 1243"/>
    <n v="21"/>
    <s v="F"/>
    <s v="B"/>
    <n v="502"/>
    <s v="MULTI-UNIT DWELLING (APARTMENT, DUPLEX, ETC)"/>
    <m/>
    <m/>
    <s v="AO"/>
    <s v="Adult Other"/>
    <n v="440"/>
    <m/>
    <m/>
    <m/>
    <s v="900 S  GRAND VIEW                   ST"/>
    <m/>
    <n v="34.052900000000001"/>
    <n v="-118.28189999999999"/>
    <n v="0"/>
    <x v="12"/>
  </r>
  <r>
    <n v="200315558"/>
    <d v="2020-08-10T00:00:00"/>
    <x v="271"/>
    <n v="1520"/>
    <n v="3"/>
    <x v="2"/>
    <n v="397"/>
    <n v="2"/>
    <n v="900"/>
    <s v="VIOLATION OF COURT ORDER"/>
    <s v="1202 2038 0913 0561 2004"/>
    <n v="74"/>
    <s v="M"/>
    <s v="W"/>
    <n v="501"/>
    <s v="SINGLE FAMILY DWELLING"/>
    <m/>
    <m/>
    <s v="IC"/>
    <s v="Invest Cont"/>
    <n v="900"/>
    <m/>
    <m/>
    <m/>
    <s v="1100 W  41ST                         PL"/>
    <m/>
    <n v="34.008200000000002"/>
    <n v="-118.29519999999999"/>
    <n v="0"/>
    <x v="12"/>
  </r>
  <r>
    <n v="200817186"/>
    <d v="2020-12-03T00:00:00"/>
    <x v="41"/>
    <n v="508"/>
    <n v="8"/>
    <x v="12"/>
    <n v="885"/>
    <n v="1"/>
    <n v="440"/>
    <s v="THEFT PLAIN - PETTY ($950 &amp; UNDER)"/>
    <s v="1420 0344 0394 0352 1822"/>
    <n v="50"/>
    <s v="F"/>
    <s v="W"/>
    <n v="502"/>
    <s v="MULTI-UNIT DWELLING (APARTMENT, DUPLEX, ETC)"/>
    <m/>
    <m/>
    <s v="IC"/>
    <s v="Invest Cont"/>
    <n v="440"/>
    <m/>
    <m/>
    <m/>
    <s v="2600    OVERLAND                     AV"/>
    <m/>
    <n v="34.038200000000003"/>
    <n v="-118.422"/>
    <n v="0"/>
    <x v="12"/>
  </r>
  <r>
    <n v="201113750"/>
    <d v="2020-09-19T00:00:00"/>
    <x v="333"/>
    <n v="1900"/>
    <n v="11"/>
    <x v="7"/>
    <n v="1134"/>
    <n v="1"/>
    <n v="510"/>
    <s v="VEHICLE - STOLEN"/>
    <m/>
    <n v="0"/>
    <m/>
    <m/>
    <n v="101"/>
    <s v="STREET"/>
    <m/>
    <m/>
    <s v="IC"/>
    <s v="Invest Cont"/>
    <n v="510"/>
    <m/>
    <m/>
    <m/>
    <s v="2600 W  AVENUE 31"/>
    <m/>
    <n v="34.1096"/>
    <n v="-118.23950000000001"/>
    <n v="0"/>
    <x v="12"/>
  </r>
  <r>
    <n v="200908398"/>
    <d v="2020-04-13T00:00:00"/>
    <x v="290"/>
    <n v="1800"/>
    <n v="9"/>
    <x v="3"/>
    <n v="985"/>
    <n v="1"/>
    <n v="420"/>
    <s v="THEFT FROM MOTOR VEHICLE - PETTY ($950 &amp; UNDER)"/>
    <m/>
    <n v="0"/>
    <m/>
    <m/>
    <n v="101"/>
    <s v="STREET"/>
    <m/>
    <m/>
    <s v="IC"/>
    <s v="Invest Cont"/>
    <n v="420"/>
    <m/>
    <m/>
    <m/>
    <s v="14000    DICKENS                      ST"/>
    <m/>
    <n v="34.148099999999999"/>
    <n v="-118.4395"/>
    <n v="0"/>
    <x v="12"/>
  </r>
  <r>
    <n v="200808456"/>
    <d v="2020-04-18T00:00:00"/>
    <x v="140"/>
    <n v="1305"/>
    <n v="8"/>
    <x v="12"/>
    <n v="837"/>
    <n v="1"/>
    <n v="310"/>
    <s v="BURGLARY"/>
    <s v="0344 2004 1822"/>
    <n v="21"/>
    <s v="F"/>
    <s v="W"/>
    <n v="502"/>
    <s v="MULTI-UNIT DWELLING (APARTMENT, DUPLEX, ETC)"/>
    <m/>
    <m/>
    <s v="AA"/>
    <s v="Adult Arrest"/>
    <n v="310"/>
    <m/>
    <m/>
    <m/>
    <s v="400    LANDFAIR                     AV"/>
    <m/>
    <n v="34.070500000000003"/>
    <n v="-118.4532"/>
    <n v="1"/>
    <x v="12"/>
  </r>
  <r>
    <n v="200817443"/>
    <d v="2020-12-11T00:00:00"/>
    <x v="28"/>
    <n v="2100"/>
    <n v="8"/>
    <x v="12"/>
    <n v="892"/>
    <n v="1"/>
    <n v="510"/>
    <s v="VEHICLE - STOLEN"/>
    <m/>
    <n v="0"/>
    <m/>
    <m/>
    <n v="101"/>
    <s v="STREET"/>
    <m/>
    <m/>
    <s v="IC"/>
    <s v="Invest Cont"/>
    <n v="510"/>
    <m/>
    <m/>
    <m/>
    <s v="2400    SAWTELLE                     BL"/>
    <m/>
    <n v="34.034599999999998"/>
    <n v="-118.43810000000001"/>
    <n v="0"/>
    <x v="12"/>
  </r>
  <r>
    <n v="200405764"/>
    <d v="2020-02-14T00:00:00"/>
    <x v="188"/>
    <n v="200"/>
    <n v="4"/>
    <x v="4"/>
    <n v="437"/>
    <n v="1"/>
    <n v="331"/>
    <s v="THEFT FROM MOTOR VEHICLE - GRAND ($950.01 AND OVER)"/>
    <n v="344"/>
    <n v="0"/>
    <s v="X"/>
    <s v="X"/>
    <n v="108"/>
    <s v="PARKING LOT"/>
    <m/>
    <m/>
    <s v="IC"/>
    <s v="Invest Cont"/>
    <n v="331"/>
    <m/>
    <m/>
    <m/>
    <s v="2200 N  INDIANA                      AV"/>
    <m/>
    <n v="34.069000000000003"/>
    <n v="-118.1927"/>
    <n v="0"/>
    <x v="12"/>
  </r>
  <r>
    <n v="201207270"/>
    <d v="2020-02-16T00:00:00"/>
    <x v="58"/>
    <n v="300"/>
    <n v="12"/>
    <x v="8"/>
    <n v="1232"/>
    <n v="1"/>
    <n v="420"/>
    <s v="THEFT FROM MOTOR VEHICLE - PETTY ($950 &amp; UNDER)"/>
    <m/>
    <n v="0"/>
    <m/>
    <m/>
    <n v="108"/>
    <s v="PARKING LOT"/>
    <m/>
    <m/>
    <s v="IC"/>
    <s v="Invest Cont"/>
    <n v="420"/>
    <m/>
    <m/>
    <m/>
    <s v="2400 W  SLAUSON                      AV"/>
    <m/>
    <n v="33.989100000000001"/>
    <n v="-118.31959999999999"/>
    <n v="0"/>
    <x v="12"/>
  </r>
  <r>
    <n v="200216787"/>
    <d v="2020-10-28T00:00:00"/>
    <x v="307"/>
    <n v="1900"/>
    <n v="2"/>
    <x v="5"/>
    <n v="235"/>
    <n v="1"/>
    <n v="510"/>
    <s v="VEHICLE - STOLEN"/>
    <m/>
    <n v="0"/>
    <m/>
    <m/>
    <n v="101"/>
    <s v="STREET"/>
    <m/>
    <m/>
    <s v="IC"/>
    <s v="Invest Cont"/>
    <n v="510"/>
    <m/>
    <m/>
    <m/>
    <s v="3RD                          ST"/>
    <s v="ALVARADO                     ST"/>
    <n v="34.063000000000002"/>
    <n v="-118.2727"/>
    <n v="0"/>
    <x v="12"/>
  </r>
  <r>
    <n v="200116286"/>
    <d v="2020-07-27T00:00:00"/>
    <x v="338"/>
    <n v="1855"/>
    <n v="1"/>
    <x v="1"/>
    <n v="123"/>
    <n v="2"/>
    <n v="745"/>
    <s v="VANDALISM - MISDEAMEANOR ($399 OR UNDER)"/>
    <n v="1501"/>
    <n v="0"/>
    <s v="X"/>
    <s v="X"/>
    <n v="101"/>
    <s v="STREET"/>
    <m/>
    <m/>
    <s v="IC"/>
    <s v="Invest Cont"/>
    <n v="745"/>
    <m/>
    <m/>
    <m/>
    <s v="300 W  1ST                          ST"/>
    <m/>
    <n v="34.053600000000003"/>
    <n v="-118.24550000000001"/>
    <n v="0"/>
    <x v="12"/>
  </r>
  <r>
    <n v="200511705"/>
    <d v="2020-07-11T00:00:00"/>
    <x v="247"/>
    <n v="1010"/>
    <n v="5"/>
    <x v="10"/>
    <n v="521"/>
    <n v="1"/>
    <n v="442"/>
    <s v="SHOPLIFTING - PETTY THEFT ($950 &amp; UNDER)"/>
    <s v="0326 0325 1236 1309 0202"/>
    <n v="0"/>
    <s v="X"/>
    <s v="X"/>
    <n v="243"/>
    <s v="DIY CENTER (LOWE'S,HOME DEPOT,OSH,CONTRACTORS WAREHOUSE)"/>
    <m/>
    <m/>
    <s v="AA"/>
    <s v="Adult Arrest"/>
    <n v="442"/>
    <m/>
    <m/>
    <m/>
    <s v="2100 N  GAFFEY                       ST"/>
    <m/>
    <n v="33.7639"/>
    <n v="-118.29340000000001"/>
    <n v="1"/>
    <x v="12"/>
  </r>
  <r>
    <n v="200807308"/>
    <d v="2020-03-13T00:00:00"/>
    <x v="191"/>
    <n v="2300"/>
    <n v="8"/>
    <x v="12"/>
    <n v="835"/>
    <n v="1"/>
    <n v="330"/>
    <s v="BURGLARY FROM VEHICLE"/>
    <s v="0358 1302 0344 0352 1221 1822"/>
    <n v="24"/>
    <s v="F"/>
    <s v="W"/>
    <n v="502"/>
    <s v="MULTI-UNIT DWELLING (APARTMENT, DUPLEX, ETC)"/>
    <m/>
    <m/>
    <s v="IC"/>
    <s v="Invest Cont"/>
    <n v="330"/>
    <m/>
    <m/>
    <m/>
    <s v="1900    OVERLAND                     AV"/>
    <m/>
    <n v="34.046199999999999"/>
    <n v="-118.4361"/>
    <n v="0"/>
    <x v="12"/>
  </r>
  <r>
    <n v="201015915"/>
    <d v="2020-12-09T00:00:00"/>
    <x v="131"/>
    <n v="1900"/>
    <n v="10"/>
    <x v="11"/>
    <n v="1063"/>
    <n v="2"/>
    <n v="740"/>
    <s v="VANDALISM - FELONY ($400 &amp; OVER, ALL CHURCH VANDALISMS)"/>
    <s v="0329 1822"/>
    <n v="0"/>
    <s v="M"/>
    <s v="W"/>
    <n v="409"/>
    <s v="BEAUTY SUPPLY STORE"/>
    <m/>
    <m/>
    <s v="IC"/>
    <s v="Invest Cont"/>
    <n v="740"/>
    <m/>
    <m/>
    <m/>
    <s v="18600    VENTURA                      BL"/>
    <m/>
    <n v="34.169800000000002"/>
    <n v="-118.5386"/>
    <n v="0"/>
    <x v="12"/>
  </r>
  <r>
    <n v="200715808"/>
    <d v="2020-11-09T00:00:00"/>
    <x v="313"/>
    <n v="1620"/>
    <n v="7"/>
    <x v="0"/>
    <n v="732"/>
    <n v="1"/>
    <n v="442"/>
    <s v="SHOPLIFTING - PETTY THEFT ($950 &amp; UNDER)"/>
    <s v="0325 2004"/>
    <n v="0"/>
    <s v="M"/>
    <s v="B"/>
    <n v="242"/>
    <s v="DISCOUNT STORE (99 CENT,DOLLAR,ETC."/>
    <m/>
    <m/>
    <s v="IC"/>
    <s v="Invest Cont"/>
    <n v="442"/>
    <m/>
    <m/>
    <m/>
    <s v="6100    WILSHIRE                     BL"/>
    <m/>
    <n v="34.066499999999998"/>
    <n v="-118.36620000000001"/>
    <n v="0"/>
    <x v="12"/>
  </r>
  <r>
    <n v="200904167"/>
    <d v="2020-01-05T00:00:00"/>
    <x v="275"/>
    <n v="615"/>
    <n v="9"/>
    <x v="3"/>
    <n v="933"/>
    <n v="1"/>
    <n v="310"/>
    <s v="BURGLARY"/>
    <s v="1606 0314"/>
    <n v="57"/>
    <s v="M"/>
    <s v="B"/>
    <n v="502"/>
    <s v="MULTI-UNIT DWELLING (APARTMENT, DUPLEX, ETC)"/>
    <m/>
    <m/>
    <s v="IC"/>
    <s v="Invest Cont"/>
    <n v="310"/>
    <m/>
    <m/>
    <m/>
    <s v="6200    KESTER                       AV"/>
    <m/>
    <n v="34.182699999999997"/>
    <n v="-118.4575"/>
    <n v="0"/>
    <x v="12"/>
  </r>
  <r>
    <n v="200205884"/>
    <d v="2020-02-07T00:00:00"/>
    <x v="15"/>
    <n v="1515"/>
    <n v="2"/>
    <x v="5"/>
    <n v="231"/>
    <n v="2"/>
    <n v="624"/>
    <s v="BATTERY - SIMPLE ASSAULT"/>
    <s v="1300 1309 0416 1822 0919 1310"/>
    <n v="38"/>
    <s v="F"/>
    <s v="W"/>
    <n v="101"/>
    <s v="STREET"/>
    <n v="400"/>
    <s v="STRONG-ARM (HANDS, FIST, FEET OR BODILY FORCE)"/>
    <s v="AA"/>
    <s v="Adult Arrest"/>
    <n v="624"/>
    <m/>
    <m/>
    <m/>
    <s v="BEVERLY"/>
    <s v="ROBINSON"/>
    <n v="34.072699999999998"/>
    <n v="-118.28400000000001"/>
    <n v="1"/>
    <x v="12"/>
  </r>
  <r>
    <n v="200408654"/>
    <d v="2020-05-08T00:00:00"/>
    <x v="165"/>
    <n v="2145"/>
    <n v="4"/>
    <x v="4"/>
    <n v="441"/>
    <n v="2"/>
    <n v="850"/>
    <s v="INDECENT EXPOSURE"/>
    <n v="529"/>
    <n v="29"/>
    <s v="M"/>
    <s v="H"/>
    <n v="101"/>
    <s v="STREET"/>
    <m/>
    <m/>
    <s v="IC"/>
    <s v="Invest Cont"/>
    <n v="850"/>
    <m/>
    <m/>
    <m/>
    <s v="GALLARDO"/>
    <s v="MISSION"/>
    <n v="34.055500000000002"/>
    <n v="-118.223"/>
    <n v="0"/>
    <x v="12"/>
  </r>
  <r>
    <n v="200704804"/>
    <d v="2020-01-17T00:00:00"/>
    <x v="277"/>
    <n v="35"/>
    <n v="7"/>
    <x v="0"/>
    <n v="762"/>
    <n v="2"/>
    <n v="237"/>
    <s v="CHILD NEGLECT (SEE 300 W.I.C.)"/>
    <n v="1259"/>
    <n v="15"/>
    <s v="F"/>
    <s v="B"/>
    <n v="501"/>
    <s v="SINGLE FAMILY DWELLING"/>
    <m/>
    <m/>
    <s v="IC"/>
    <s v="Invest Cont"/>
    <n v="237"/>
    <m/>
    <m/>
    <m/>
    <s v="1400 S  POINT VIEW                   ST"/>
    <m/>
    <n v="34.052199999999999"/>
    <n v="-118.3699"/>
    <n v="0"/>
    <x v="12"/>
  </r>
  <r>
    <n v="201011177"/>
    <d v="2020-07-19T00:00:00"/>
    <x v="221"/>
    <n v="1030"/>
    <n v="10"/>
    <x v="11"/>
    <n v="1043"/>
    <n v="2"/>
    <n v="625"/>
    <s v="OTHER ASSAULT"/>
    <s v="1822 0356 0209"/>
    <n v="38"/>
    <s v="M"/>
    <s v="O"/>
    <n v="102"/>
    <s v="SIDEWALK"/>
    <n v="500"/>
    <s v="UNKNOWN WEAPON/OTHER WEAPON"/>
    <s v="IC"/>
    <s v="Invest Cont"/>
    <n v="625"/>
    <m/>
    <m/>
    <m/>
    <s v="BURBANK                      BL"/>
    <s v="ETIWANDA                     AV"/>
    <n v="34.176900000000003"/>
    <n v="-118.5384"/>
    <n v="0"/>
    <x v="12"/>
  </r>
  <r>
    <n v="200712026"/>
    <d v="2020-07-26T00:00:00"/>
    <x v="284"/>
    <n v="100"/>
    <n v="7"/>
    <x v="0"/>
    <n v="773"/>
    <n v="2"/>
    <n v="649"/>
    <s v="DOCUMENT FORGERY / STOLEN FELONY"/>
    <s v="0923 1822"/>
    <n v="33"/>
    <s v="M"/>
    <s v="W"/>
    <n v="102"/>
    <s v="SIDEWALK"/>
    <m/>
    <m/>
    <s v="IC"/>
    <s v="Invest Cont"/>
    <n v="649"/>
    <m/>
    <m/>
    <m/>
    <s v="5100    VENICE                       BL"/>
    <m/>
    <n v="34.045000000000002"/>
    <n v="-118.3511"/>
    <n v="0"/>
    <x v="12"/>
  </r>
  <r>
    <n v="201013431"/>
    <d v="2020-09-25T00:00:00"/>
    <x v="16"/>
    <n v="500"/>
    <n v="10"/>
    <x v="11"/>
    <n v="1067"/>
    <n v="1"/>
    <n v="331"/>
    <s v="THEFT FROM MOTOR VEHICLE - GRAND ($950.01 AND OVER)"/>
    <s v="1822 0344 1300 1420"/>
    <n v="36"/>
    <s v="M"/>
    <s v="W"/>
    <n v="123"/>
    <s v="PARKING UNDERGROUND/BUILDING"/>
    <m/>
    <m/>
    <s v="IC"/>
    <s v="Invest Cont"/>
    <n v="331"/>
    <m/>
    <m/>
    <m/>
    <s v="5400    WHITE OAK                    AV"/>
    <m/>
    <n v="34.1693"/>
    <n v="-118.5184"/>
    <n v="0"/>
    <x v="12"/>
  </r>
  <r>
    <n v="200109031"/>
    <d v="2020-03-11T00:00:00"/>
    <x v="191"/>
    <n v="1000"/>
    <n v="1"/>
    <x v="1"/>
    <n v="163"/>
    <n v="1"/>
    <n v="330"/>
    <s v="BURGLARY FROM VEHICLE"/>
    <s v="1822 1609 0344 0329 1606 1307"/>
    <n v="52"/>
    <s v="M"/>
    <s v="H"/>
    <n v="108"/>
    <s v="PARKING LOT"/>
    <n v="500"/>
    <s v="UNKNOWN WEAPON/OTHER WEAPON"/>
    <s v="IC"/>
    <s v="Invest Cont"/>
    <n v="330"/>
    <m/>
    <m/>
    <m/>
    <s v="700 S  BROADWAY"/>
    <m/>
    <n v="34.045200000000001"/>
    <n v="-118.2534"/>
    <n v="0"/>
    <x v="12"/>
  </r>
  <r>
    <n v="201107786"/>
    <d v="2020-03-27T00:00:00"/>
    <x v="7"/>
    <n v="900"/>
    <n v="11"/>
    <x v="7"/>
    <n v="1136"/>
    <n v="1"/>
    <n v="420"/>
    <s v="THEFT FROM MOTOR VEHICLE - PETTY ($950 &amp; UNDER)"/>
    <s v="0344 1606"/>
    <n v="29"/>
    <s v="F"/>
    <s v="A"/>
    <n v="502"/>
    <s v="MULTI-UNIT DWELLING (APARTMENT, DUPLEX, ETC)"/>
    <n v="500"/>
    <s v="UNKNOWN WEAPON/OTHER WEAPON"/>
    <s v="IC"/>
    <s v="Invest Cont"/>
    <n v="420"/>
    <m/>
    <m/>
    <m/>
    <s v="3800 W  AVENUE 41"/>
    <m/>
    <n v="34.121000000000002"/>
    <n v="-118.22709999999999"/>
    <n v="0"/>
    <x v="12"/>
  </r>
  <r>
    <n v="200113063"/>
    <d v="2020-06-07T00:00:00"/>
    <x v="314"/>
    <n v="1740"/>
    <n v="1"/>
    <x v="1"/>
    <n v="195"/>
    <n v="2"/>
    <n v="740"/>
    <s v="VANDALISM - FELONY ($400 &amp; OVER, ALL CHURCH VANDALISMS)"/>
    <n v="329"/>
    <n v="0"/>
    <s v="X"/>
    <s v="X"/>
    <n v="203"/>
    <s v="OTHER BUSINESS"/>
    <m/>
    <m/>
    <s v="IC"/>
    <s v="Invest Cont"/>
    <n v="740"/>
    <m/>
    <m/>
    <m/>
    <s v="1500 S  MAIN                         ST"/>
    <m/>
    <n v="34.034300000000002"/>
    <n v="-118.262"/>
    <n v="0"/>
    <x v="12"/>
  </r>
  <r>
    <n v="200318484"/>
    <d v="2020-10-06T00:00:00"/>
    <x v="196"/>
    <n v="1400"/>
    <n v="3"/>
    <x v="2"/>
    <n v="337"/>
    <n v="2"/>
    <n v="354"/>
    <s v="THEFT OF IDENTITY"/>
    <s v="0100 0930"/>
    <n v="28"/>
    <s v="M"/>
    <s v="H"/>
    <n v="504"/>
    <s v="OTHER RESIDENCE"/>
    <m/>
    <m/>
    <s v="IC"/>
    <s v="Invest Cont"/>
    <n v="354"/>
    <m/>
    <m/>
    <m/>
    <s v="1800 W  29TH                         ST"/>
    <m/>
    <n v="34.0291"/>
    <n v="-118.3034"/>
    <n v="0"/>
    <x v="12"/>
  </r>
  <r>
    <n v="200614417"/>
    <d v="2020-08-24T00:00:00"/>
    <x v="214"/>
    <n v="900"/>
    <n v="6"/>
    <x v="9"/>
    <n v="647"/>
    <n v="2"/>
    <n v="624"/>
    <s v="BATTERY - SIMPLE ASSAULT"/>
    <s v="0400 0444 0913"/>
    <n v="48"/>
    <s v="F"/>
    <s v="B"/>
    <n v="108"/>
    <s v="PARKING LOT"/>
    <n v="400"/>
    <s v="STRONG-ARM (HANDS, FIST, FEET OR BODILY FORCE)"/>
    <s v="IC"/>
    <s v="Invest Cont"/>
    <n v="624"/>
    <m/>
    <m/>
    <m/>
    <s v="5900    CARLTON                      WY"/>
    <m/>
    <n v="34.100499999999997"/>
    <n v="-118.318"/>
    <n v="0"/>
    <x v="12"/>
  </r>
  <r>
    <n v="200815066"/>
    <d v="2020-10-08T00:00:00"/>
    <x v="212"/>
    <n v="2230"/>
    <n v="8"/>
    <x v="12"/>
    <n v="833"/>
    <n v="1"/>
    <n v="331"/>
    <s v="THEFT FROM MOTOR VEHICLE - GRAND ($950.01 AND OVER)"/>
    <s v="0344 0385 1822 1420"/>
    <n v="21"/>
    <s v="M"/>
    <s v="O"/>
    <n v="502"/>
    <s v="MULTI-UNIT DWELLING (APARTMENT, DUPLEX, ETC)"/>
    <m/>
    <m/>
    <s v="IC"/>
    <s v="Invest Cont"/>
    <n v="331"/>
    <m/>
    <m/>
    <m/>
    <s v="10900    WELLWORTH                    AV"/>
    <m/>
    <n v="34.056899999999999"/>
    <n v="-118.4431"/>
    <n v="0"/>
    <x v="12"/>
  </r>
  <r>
    <n v="200906880"/>
    <d v="2020-03-03T00:00:00"/>
    <x v="38"/>
    <n v="1900"/>
    <n v="9"/>
    <x v="3"/>
    <n v="989"/>
    <n v="1"/>
    <n v="330"/>
    <s v="BURGLARY FROM VEHICLE"/>
    <s v="0344 1609"/>
    <n v="40"/>
    <s v="M"/>
    <s v="W"/>
    <n v="101"/>
    <s v="STREET"/>
    <m/>
    <m/>
    <s v="IC"/>
    <s v="Invest Cont"/>
    <n v="330"/>
    <m/>
    <m/>
    <m/>
    <s v="4300    MAMMOTH                      AV"/>
    <m/>
    <n v="34.148299999999999"/>
    <n v="-118.43259999999999"/>
    <n v="0"/>
    <x v="12"/>
  </r>
  <r>
    <n v="201004647"/>
    <d v="2020-01-16T00:00:00"/>
    <x v="54"/>
    <n v="1330"/>
    <n v="10"/>
    <x v="11"/>
    <n v="1023"/>
    <n v="1"/>
    <n v="480"/>
    <s v="BIKE - STOLEN"/>
    <n v="344"/>
    <n v="66"/>
    <s v="M"/>
    <s v="W"/>
    <n v="104"/>
    <s v="DRIVEWAY"/>
    <m/>
    <m/>
    <s v="IC"/>
    <s v="Invest Cont"/>
    <n v="480"/>
    <m/>
    <m/>
    <m/>
    <s v="19100    ENADIA                       WY"/>
    <m/>
    <n v="34.200200000000002"/>
    <n v="-118.5492"/>
    <n v="0"/>
    <x v="12"/>
  </r>
  <r>
    <n v="200122218"/>
    <d v="2020-12-10T00:00:00"/>
    <x v="308"/>
    <n v="2200"/>
    <n v="1"/>
    <x v="1"/>
    <n v="162"/>
    <n v="1"/>
    <n v="510"/>
    <s v="VEHICLE - STOLEN"/>
    <m/>
    <n v="0"/>
    <m/>
    <m/>
    <n v="707"/>
    <s v="GARAGE/CARPORT"/>
    <m/>
    <m/>
    <s v="IC"/>
    <s v="Invest Cont"/>
    <n v="510"/>
    <m/>
    <m/>
    <m/>
    <s v="800 S  OLIVE                        ST"/>
    <m/>
    <n v="34.043700000000001"/>
    <n v="-118.2582"/>
    <n v="0"/>
    <x v="12"/>
  </r>
  <r>
    <n v="200315826"/>
    <d v="2020-08-16T00:00:00"/>
    <x v="116"/>
    <n v="1040"/>
    <n v="3"/>
    <x v="2"/>
    <n v="328"/>
    <n v="1"/>
    <n v="442"/>
    <s v="SHOPLIFTING - PETTY THEFT ($950 &amp; UNDER)"/>
    <s v="0325 1822"/>
    <n v="19"/>
    <s v="X"/>
    <s v="X"/>
    <n v="403"/>
    <s v="DRUG STORE"/>
    <m/>
    <m/>
    <s v="IC"/>
    <s v="Invest Cont"/>
    <n v="442"/>
    <m/>
    <m/>
    <m/>
    <s v="3300 S  FIGUEROA                     ST"/>
    <m/>
    <n v="34.026800000000001"/>
    <n v="-118.2808"/>
    <n v="0"/>
    <x v="12"/>
  </r>
  <r>
    <n v="201109447"/>
    <d v="2020-05-17T00:00:00"/>
    <x v="112"/>
    <n v="1200"/>
    <n v="11"/>
    <x v="7"/>
    <n v="1118"/>
    <n v="1"/>
    <n v="236"/>
    <s v="INTIMATE PARTNER - AGGRAVATED ASSAULT"/>
    <s v="2000 0913 1814 0400 0416 1218"/>
    <n v="38"/>
    <s v="F"/>
    <s v="W"/>
    <n v="101"/>
    <s v="STREET"/>
    <n v="102"/>
    <s v="HAND GUN"/>
    <s v="IC"/>
    <s v="Invest Cont"/>
    <n v="236"/>
    <m/>
    <m/>
    <m/>
    <s v="AVENUE 57"/>
    <s v="MONTE VISTA"/>
    <n v="34.114699999999999"/>
    <n v="-118.1938"/>
    <n v="0"/>
    <x v="12"/>
  </r>
  <r>
    <n v="200407389"/>
    <d v="2020-03-30T00:00:00"/>
    <x v="152"/>
    <n v="30"/>
    <n v="4"/>
    <x v="4"/>
    <n v="487"/>
    <n v="1"/>
    <n v="510"/>
    <s v="VEHICLE - STOLEN"/>
    <m/>
    <n v="0"/>
    <m/>
    <m/>
    <n v="101"/>
    <s v="STREET"/>
    <m/>
    <m/>
    <s v="IC"/>
    <s v="Invest Cont"/>
    <n v="510"/>
    <m/>
    <m/>
    <m/>
    <s v="1100    CAMULOS                      ST"/>
    <m/>
    <n v="34.026699999999998"/>
    <n v="-118.2133"/>
    <n v="0"/>
    <x v="12"/>
  </r>
  <r>
    <n v="201217408"/>
    <d v="2020-07-28T00:00:00"/>
    <x v="288"/>
    <n v="1930"/>
    <n v="12"/>
    <x v="8"/>
    <n v="1253"/>
    <n v="1"/>
    <n v="320"/>
    <s v="BURGLARY, ATTEMPTED"/>
    <n v="329"/>
    <n v="45"/>
    <s v="F"/>
    <s v="B"/>
    <n v="501"/>
    <s v="SINGLE FAMILY DWELLING"/>
    <m/>
    <m/>
    <s v="IC"/>
    <s v="Invest Cont"/>
    <n v="320"/>
    <m/>
    <m/>
    <m/>
    <s v="1800 W  76TH                         ST"/>
    <m/>
    <n v="33.9709"/>
    <n v="-118.3096"/>
    <n v="0"/>
    <x v="12"/>
  </r>
  <r>
    <n v="201218485"/>
    <d v="2020-08-13T00:00:00"/>
    <x v="217"/>
    <n v="2230"/>
    <n v="12"/>
    <x v="8"/>
    <n v="1249"/>
    <n v="1"/>
    <n v="761"/>
    <s v="BRANDISH WEAPON"/>
    <s v="0913 0554 0400 0444 0421 0319 2004"/>
    <n v="28"/>
    <s v="F"/>
    <s v="B"/>
    <n v="501"/>
    <s v="SINGLE FAMILY DWELLING"/>
    <n v="216"/>
    <s v="SCISSORS"/>
    <s v="IC"/>
    <s v="Invest Cont"/>
    <n v="761"/>
    <n v="930"/>
    <m/>
    <m/>
    <s v="600 W  63RD                         PL"/>
    <m/>
    <n v="33.981900000000003"/>
    <n v="-118.28489999999999"/>
    <n v="0"/>
    <x v="12"/>
  </r>
  <r>
    <n v="200116290"/>
    <d v="2020-08-10T00:00:00"/>
    <x v="271"/>
    <n v="2030"/>
    <n v="1"/>
    <x v="1"/>
    <n v="119"/>
    <n v="2"/>
    <n v="625"/>
    <s v="OTHER ASSAULT"/>
    <s v="0356 1822 1266 0917 0910"/>
    <n v="27"/>
    <s v="M"/>
    <s v="B"/>
    <n v="900"/>
    <s v="MTA - RED LINE - UNION STATION"/>
    <n v="500"/>
    <s v="UNKNOWN WEAPON/OTHER WEAPON"/>
    <s v="IC"/>
    <s v="Invest Cont"/>
    <n v="625"/>
    <m/>
    <m/>
    <m/>
    <s v="800 N  ALAMEDA                      ST"/>
    <m/>
    <n v="34.056100000000001"/>
    <n v="-118.2375"/>
    <n v="0"/>
    <x v="12"/>
  </r>
  <r>
    <n v="201012806"/>
    <d v="2020-09-06T00:00:00"/>
    <x v="256"/>
    <n v="1030"/>
    <n v="10"/>
    <x v="11"/>
    <n v="1099"/>
    <n v="1"/>
    <n v="420"/>
    <s v="THEFT FROM MOTOR VEHICLE - PETTY ($950 &amp; UNDER)"/>
    <s v="1822 0344 1300"/>
    <n v="48"/>
    <s v="M"/>
    <s v="W"/>
    <n v="104"/>
    <s v="DRIVEWAY"/>
    <m/>
    <m/>
    <s v="IC"/>
    <s v="Invest Cont"/>
    <n v="420"/>
    <m/>
    <m/>
    <m/>
    <s v="16100    ROYAL MT                     DR"/>
    <m/>
    <n v="34.146099999999997"/>
    <n v="-118.48399999999999"/>
    <n v="0"/>
    <x v="12"/>
  </r>
  <r>
    <n v="201204271"/>
    <d v="2020-01-04T00:00:00"/>
    <x v="81"/>
    <n v="1700"/>
    <n v="12"/>
    <x v="8"/>
    <n v="1218"/>
    <n v="1"/>
    <n v="440"/>
    <s v="THEFT PLAIN - PETTY ($950 &amp; UNDER)"/>
    <n v="344"/>
    <n v="55"/>
    <s v="F"/>
    <s v="B"/>
    <n v="501"/>
    <s v="SINGLE FAMILY DWELLING"/>
    <m/>
    <m/>
    <s v="IC"/>
    <s v="Invest Cont"/>
    <n v="440"/>
    <m/>
    <m/>
    <m/>
    <s v="800 W  58TH                         ST"/>
    <m/>
    <n v="33.989699999999999"/>
    <n v="-118.2871"/>
    <n v="0"/>
    <x v="12"/>
  </r>
  <r>
    <n v="200315764"/>
    <d v="2020-08-13T00:00:00"/>
    <x v="217"/>
    <n v="2300"/>
    <n v="3"/>
    <x v="2"/>
    <n v="375"/>
    <n v="1"/>
    <n v="230"/>
    <s v="ASSAULT WITH DEADLY WEAPON, AGGRAVATED ASSAULT"/>
    <s v="0553 2021 0334 0445 0329 1307 0913"/>
    <n v="34"/>
    <s v="F"/>
    <s v="B"/>
    <n v="502"/>
    <s v="MULTI-UNIT DWELLING (APARTMENT, DUPLEX, ETC)"/>
    <n v="204"/>
    <s v="FOLDING KNIFE"/>
    <s v="AO"/>
    <s v="Adult Other"/>
    <n v="230"/>
    <m/>
    <m/>
    <m/>
    <s v="MARTIN LUTHER KING JR        BL"/>
    <s v="WESTERN"/>
    <n v="34.010899999999999"/>
    <n v="-118.30889999999999"/>
    <n v="0"/>
    <x v="12"/>
  </r>
  <r>
    <n v="201209220"/>
    <d v="2020-03-16T00:00:00"/>
    <x v="364"/>
    <n v="2320"/>
    <n v="12"/>
    <x v="8"/>
    <n v="1219"/>
    <n v="2"/>
    <n v="626"/>
    <s v="INTIMATE PARTNER - SIMPLE ASSAULT"/>
    <s v="0913 0400 0416 1814 2000"/>
    <n v="37"/>
    <s v="F"/>
    <s v="B"/>
    <n v="502"/>
    <s v="MULTI-UNIT DWELLING (APARTMENT, DUPLEX, ETC)"/>
    <n v="400"/>
    <s v="STRONG-ARM (HANDS, FIST, FEET OR BODILY FORCE)"/>
    <s v="AO"/>
    <s v="Adult Other"/>
    <n v="626"/>
    <m/>
    <m/>
    <m/>
    <s v="5300 S  FIGUEROA                     ST"/>
    <m/>
    <n v="33.994199999999999"/>
    <n v="-118.28270000000001"/>
    <n v="0"/>
    <x v="12"/>
  </r>
  <r>
    <n v="200121920"/>
    <d v="2020-12-04T00:00:00"/>
    <x v="9"/>
    <n v="1815"/>
    <n v="1"/>
    <x v="1"/>
    <n v="101"/>
    <n v="1"/>
    <n v="440"/>
    <s v="THEFT PLAIN - PETTY ($950 &amp; UNDER)"/>
    <s v="0394 1822 0344"/>
    <n v="29"/>
    <s v="F"/>
    <s v="A"/>
    <n v="502"/>
    <s v="MULTI-UNIT DWELLING (APARTMENT, DUPLEX, ETC)"/>
    <m/>
    <m/>
    <s v="IC"/>
    <s v="Invest Cont"/>
    <n v="440"/>
    <m/>
    <m/>
    <m/>
    <s v="900    FIGUEROA                     TR"/>
    <m/>
    <n v="34.066299999999998"/>
    <n v="-118.24420000000001"/>
    <n v="0"/>
    <x v="12"/>
  </r>
  <r>
    <n v="201113882"/>
    <d v="2020-09-22T00:00:00"/>
    <x v="21"/>
    <n v="1500"/>
    <n v="11"/>
    <x v="7"/>
    <n v="1145"/>
    <n v="1"/>
    <n v="310"/>
    <s v="BURGLARY"/>
    <s v="1822 0344"/>
    <n v="0"/>
    <s v="X"/>
    <s v="X"/>
    <n v="210"/>
    <s v="RESTAURANT/FAST FOOD"/>
    <m/>
    <m/>
    <s v="IC"/>
    <s v="Invest Cont"/>
    <n v="310"/>
    <m/>
    <m/>
    <m/>
    <s v="2900    GILROY                       ST"/>
    <m/>
    <n v="34.106099999999998"/>
    <n v="-118.2518"/>
    <n v="0"/>
    <x v="12"/>
  </r>
  <r>
    <n v="200305768"/>
    <d v="2020-01-30T00:00:00"/>
    <x v="94"/>
    <n v="1300"/>
    <n v="3"/>
    <x v="2"/>
    <n v="379"/>
    <n v="1"/>
    <n v="341"/>
    <s v="THEFT-GRAND ($950.01 &amp; OVER)EXCPT,GUNS,FOWL,LIVESTK,PROD"/>
    <s v="1822 2024 0344"/>
    <n v="41"/>
    <s v="F"/>
    <s v="H"/>
    <n v="502"/>
    <s v="MULTI-UNIT DWELLING (APARTMENT, DUPLEX, ETC)"/>
    <n v="400"/>
    <s v="STRONG-ARM (HANDS, FIST, FEET OR BODILY FORCE)"/>
    <s v="IC"/>
    <s v="Invest Cont"/>
    <n v="341"/>
    <m/>
    <m/>
    <m/>
    <s v="1000 W  38TH                         ST"/>
    <m/>
    <n v="34.016800000000003"/>
    <n v="-118.2915"/>
    <n v="0"/>
    <x v="12"/>
  </r>
  <r>
    <n v="200311721"/>
    <d v="2020-05-21T00:00:00"/>
    <x v="62"/>
    <n v="2230"/>
    <n v="3"/>
    <x v="2"/>
    <n v="396"/>
    <n v="2"/>
    <n v="626"/>
    <s v="INTIMATE PARTNER - SIMPLE ASSAULT"/>
    <s v="0913 2000 1813 0416 0444 0429"/>
    <n v="29"/>
    <s v="F"/>
    <s v="H"/>
    <n v="502"/>
    <s v="MULTI-UNIT DWELLING (APARTMENT, DUPLEX, ETC)"/>
    <n v="400"/>
    <s v="STRONG-ARM (HANDS, FIST, FEET OR BODILY FORCE)"/>
    <s v="IC"/>
    <s v="Invest Cont"/>
    <n v="626"/>
    <m/>
    <m/>
    <m/>
    <s v="800 W  43RD                         ST"/>
    <m/>
    <n v="34.005499999999998"/>
    <n v="-118.2872"/>
    <n v="0"/>
    <x v="12"/>
  </r>
  <r>
    <n v="200111975"/>
    <d v="2020-05-20T00:00:00"/>
    <x v="62"/>
    <n v="1505"/>
    <n v="1"/>
    <x v="1"/>
    <n v="156"/>
    <n v="1"/>
    <n v="230"/>
    <s v="ASSAULT WITH DEADLY WEAPON, AGGRAVATED ASSAULT"/>
    <s v="1218 2004 1402 0913 0361 0421 0334 2029"/>
    <n v="55"/>
    <s v="M"/>
    <s v="B"/>
    <n v="502"/>
    <s v="MULTI-UNIT DWELLING (APARTMENT, DUPLEX, ETC)"/>
    <n v="207"/>
    <s v="OTHER KNIFE"/>
    <s v="AA"/>
    <s v="Adult Arrest"/>
    <n v="230"/>
    <n v="998"/>
    <m/>
    <m/>
    <s v="500    WALL                         ST"/>
    <m/>
    <n v="34.044899999999998"/>
    <n v="-118.2458"/>
    <n v="1"/>
    <x v="12"/>
  </r>
  <r>
    <n v="201110045"/>
    <d v="2020-06-04T00:00:00"/>
    <x v="282"/>
    <n v="1414"/>
    <n v="11"/>
    <x v="7"/>
    <n v="1177"/>
    <n v="2"/>
    <n v="624"/>
    <s v="BATTERY - SIMPLE ASSAULT"/>
    <s v="0913 0444 1803"/>
    <n v="42"/>
    <s v="M"/>
    <s v="W"/>
    <n v="702"/>
    <s v="OFFICE BUILDING/OFFICE"/>
    <n v="400"/>
    <s v="STRONG-ARM (HANDS, FIST, FEET OR BODILY FORCE)"/>
    <s v="AA"/>
    <s v="Adult Arrest"/>
    <n v="624"/>
    <m/>
    <m/>
    <m/>
    <s v="500 W  AVENUE 26"/>
    <m/>
    <n v="34.0839"/>
    <n v="-118.22239999999999"/>
    <n v="1"/>
    <x v="12"/>
  </r>
  <r>
    <n v="200111005"/>
    <d v="2020-04-26T00:00:00"/>
    <x v="274"/>
    <n v="700"/>
    <n v="1"/>
    <x v="1"/>
    <n v="122"/>
    <n v="2"/>
    <n v="740"/>
    <s v="VANDALISM - FELONY ($400 &amp; OVER, ALL CHURCH VANDALISMS)"/>
    <n v="329"/>
    <n v="42"/>
    <s v="M"/>
    <s v="H"/>
    <n v="122"/>
    <s v="VEHICLE, PASSENGER/TRUCK"/>
    <m/>
    <m/>
    <s v="IC"/>
    <s v="Invest Cont"/>
    <n v="740"/>
    <m/>
    <m/>
    <m/>
    <s v="GRAND"/>
    <s v="TEMPLE"/>
    <n v="34.058199999999999"/>
    <n v="-118.2465"/>
    <n v="0"/>
    <x v="12"/>
  </r>
  <r>
    <n v="200112422"/>
    <d v="2020-05-31T00:00:00"/>
    <x v="14"/>
    <n v="2250"/>
    <n v="1"/>
    <x v="1"/>
    <n v="174"/>
    <n v="2"/>
    <n v="946"/>
    <s v="OTHER MISCELLANEOUS CRIME"/>
    <s v="0329 0344 2004 1822 1609"/>
    <n v="0"/>
    <s v="M"/>
    <s v="W"/>
    <n v="203"/>
    <s v="OTHER BUSINESS"/>
    <m/>
    <m/>
    <s v="AO"/>
    <s v="Adult Other"/>
    <n v="946"/>
    <m/>
    <m/>
    <m/>
    <s v="800 S  LOS ANGELES                  ST"/>
    <m/>
    <n v="34.0426"/>
    <n v="-118.25279999999999"/>
    <n v="0"/>
    <x v="12"/>
  </r>
  <r>
    <n v="201005336"/>
    <d v="2020-02-01T00:00:00"/>
    <x v="356"/>
    <n v="1500"/>
    <n v="10"/>
    <x v="11"/>
    <n v="1023"/>
    <n v="1"/>
    <n v="330"/>
    <s v="BURGLARY FROM VEHICLE"/>
    <s v="1822 1302 1300 0344 0377"/>
    <n v="38"/>
    <s v="F"/>
    <s v="H"/>
    <n v="101"/>
    <s v="STREET"/>
    <m/>
    <m/>
    <s v="IC"/>
    <s v="Invest Cont"/>
    <n v="330"/>
    <m/>
    <m/>
    <m/>
    <s v="WILBUR                       AV"/>
    <s v="VANOWEN                      ST"/>
    <n v="34.193899999999999"/>
    <n v="-118.5448"/>
    <n v="0"/>
    <x v="12"/>
  </r>
  <r>
    <n v="200708062"/>
    <d v="2020-04-07T00:00:00"/>
    <x v="193"/>
    <n v="2100"/>
    <n v="7"/>
    <x v="0"/>
    <n v="701"/>
    <n v="1"/>
    <n v="330"/>
    <s v="BURGLARY FROM VEHICLE"/>
    <s v="1300 0344"/>
    <n v="44"/>
    <s v="M"/>
    <s v="O"/>
    <n v="101"/>
    <s v="STREET"/>
    <m/>
    <m/>
    <s v="IC"/>
    <s v="Invest Cont"/>
    <n v="330"/>
    <m/>
    <m/>
    <m/>
    <s v="EDINBURGH                    AV"/>
    <s v="MELROSE                      AV"/>
    <n v="34.083799999999997"/>
    <n v="-118.3638"/>
    <n v="0"/>
    <x v="12"/>
  </r>
  <r>
    <n v="200214982"/>
    <d v="2020-09-14T00:00:00"/>
    <x v="4"/>
    <n v="2300"/>
    <n v="2"/>
    <x v="5"/>
    <n v="221"/>
    <n v="1"/>
    <n v="121"/>
    <s v="RAPE, FORCIBLE"/>
    <s v="1206 2034 1219 0940 1822"/>
    <n v="32"/>
    <s v="F"/>
    <s v="W"/>
    <n v="502"/>
    <s v="MULTI-UNIT DWELLING (APARTMENT, DUPLEX, ETC)"/>
    <n v="500"/>
    <s v="UNKNOWN WEAPON/OTHER WEAPON"/>
    <s v="IC"/>
    <s v="Invest Cont"/>
    <n v="121"/>
    <m/>
    <m/>
    <m/>
    <s v="4000    OAKWOOD                      AV"/>
    <m/>
    <n v="34.0777"/>
    <n v="-118.2932"/>
    <n v="0"/>
    <x v="12"/>
  </r>
  <r>
    <n v="200712641"/>
    <d v="2020-08-11T00:00:00"/>
    <x v="14"/>
    <n v="1700"/>
    <n v="7"/>
    <x v="0"/>
    <n v="735"/>
    <n v="1"/>
    <n v="310"/>
    <s v="BURGLARY"/>
    <s v="1822 0344 1609"/>
    <n v="40"/>
    <s v="M"/>
    <s v="W"/>
    <n v="409"/>
    <s v="BEAUTY SUPPLY STORE"/>
    <m/>
    <m/>
    <s v="IC"/>
    <s v="Invest Cont"/>
    <n v="310"/>
    <m/>
    <m/>
    <m/>
    <s v="5400    WILSHIRE                     BL"/>
    <m/>
    <n v="34.063299999999998"/>
    <n v="-118.3473"/>
    <n v="0"/>
    <x v="12"/>
  </r>
  <r>
    <n v="201207697"/>
    <d v="2020-02-23T00:00:00"/>
    <x v="105"/>
    <n v="1205"/>
    <n v="12"/>
    <x v="8"/>
    <n v="1233"/>
    <n v="1"/>
    <n v="230"/>
    <s v="ASSAULT WITH DEADLY WEAPON, AGGRAVATED ASSAULT"/>
    <s v="1822 1402 0216 1309 0342 0906 0853"/>
    <n v="0"/>
    <s v="F"/>
    <s v="B"/>
    <n v="108"/>
    <s v="PARKING LOT"/>
    <n v="109"/>
    <s v="SEMI-AUTOMATIC PISTOL"/>
    <s v="JA"/>
    <s v="Juv Arrest"/>
    <n v="230"/>
    <n v="998"/>
    <m/>
    <m/>
    <s v="1600 W  SLAUSON                      AV"/>
    <m/>
    <n v="33.989199999999997"/>
    <n v="-118.3045"/>
    <n v="1"/>
    <x v="12"/>
  </r>
  <r>
    <n v="200311576"/>
    <d v="2020-05-19T00:00:00"/>
    <x v="329"/>
    <n v="1710"/>
    <n v="3"/>
    <x v="2"/>
    <n v="341"/>
    <n v="2"/>
    <n v="930"/>
    <s v="CRIMINAL THREATS - NO WEAPON DISPLAYED"/>
    <s v="0421 0443 1906 1210"/>
    <n v="36"/>
    <s v="M"/>
    <s v="H"/>
    <n v="501"/>
    <s v="SINGLE FAMILY DWELLING"/>
    <n v="511"/>
    <s v="VERBAL THREAT"/>
    <s v="IC"/>
    <s v="Invest Cont"/>
    <n v="930"/>
    <m/>
    <m/>
    <m/>
    <s v="5800    BOWCROFT                     ST"/>
    <m/>
    <n v="34.020600000000002"/>
    <n v="-118.3725"/>
    <n v="0"/>
    <x v="12"/>
  </r>
  <r>
    <n v="200205966"/>
    <d v="2020-02-09T00:00:00"/>
    <x v="310"/>
    <n v="1615"/>
    <n v="2"/>
    <x v="5"/>
    <n v="246"/>
    <n v="1"/>
    <n v="510"/>
    <s v="VEHICLE - STOLEN"/>
    <m/>
    <n v="0"/>
    <m/>
    <m/>
    <n v="108"/>
    <s v="PARKING LOT"/>
    <m/>
    <m/>
    <s v="AA"/>
    <s v="Adult Arrest"/>
    <n v="510"/>
    <m/>
    <m/>
    <m/>
    <s v="1900 W  6TH                          ST"/>
    <m/>
    <n v="34.059800000000003"/>
    <n v="-118.2734"/>
    <n v="1"/>
    <x v="12"/>
  </r>
  <r>
    <n v="200711295"/>
    <d v="2020-07-06T00:00:00"/>
    <x v="101"/>
    <n v="1300"/>
    <n v="7"/>
    <x v="0"/>
    <n v="702"/>
    <n v="1"/>
    <n v="510"/>
    <s v="VEHICLE - STOLEN"/>
    <m/>
    <n v="0"/>
    <m/>
    <m/>
    <n v="101"/>
    <s v="STREET"/>
    <m/>
    <m/>
    <s v="IC"/>
    <s v="Invest Cont"/>
    <n v="510"/>
    <m/>
    <m/>
    <m/>
    <s v="900 N  VISTA                        ST"/>
    <m/>
    <n v="34.0871"/>
    <n v="-118.3523"/>
    <n v="0"/>
    <x v="12"/>
  </r>
  <r>
    <n v="200311703"/>
    <d v="2020-05-22T00:00:00"/>
    <x v="354"/>
    <n v="1615"/>
    <n v="3"/>
    <x v="2"/>
    <n v="363"/>
    <n v="1"/>
    <n v="310"/>
    <s v="BURGLARY"/>
    <s v="1202 0344 2032"/>
    <n v="66"/>
    <s v="F"/>
    <s v="B"/>
    <n v="502"/>
    <s v="MULTI-UNIT DWELLING (APARTMENT, DUPLEX, ETC)"/>
    <m/>
    <m/>
    <s v="IC"/>
    <s v="Invest Cont"/>
    <n v="310"/>
    <m/>
    <m/>
    <m/>
    <s v="4000    BUCKINGHAM                   RD"/>
    <m/>
    <n v="34.014800000000001"/>
    <n v="-118.3417"/>
    <n v="0"/>
    <x v="12"/>
  </r>
  <r>
    <n v="200105107"/>
    <d v="2020-01-16T00:00:00"/>
    <x v="54"/>
    <n v="650"/>
    <n v="1"/>
    <x v="1"/>
    <n v="118"/>
    <n v="2"/>
    <n v="930"/>
    <s v="CRIMINAL THREATS - NO WEAPON DISPLAYED"/>
    <s v="0603 0421"/>
    <n v="25"/>
    <s v="F"/>
    <s v="H"/>
    <n v="502"/>
    <s v="MULTI-UNIT DWELLING (APARTMENT, DUPLEX, ETC)"/>
    <n v="511"/>
    <s v="VERBAL THREAT"/>
    <s v="AO"/>
    <s v="Adult Other"/>
    <n v="930"/>
    <m/>
    <m/>
    <m/>
    <s v="100    BLOOM                        ST"/>
    <m/>
    <n v="34.065199999999997"/>
    <n v="-118.2306"/>
    <n v="0"/>
    <x v="12"/>
  </r>
  <r>
    <n v="200120979"/>
    <d v="2020-11-13T00:00:00"/>
    <x v="167"/>
    <n v="1800"/>
    <n v="1"/>
    <x v="1"/>
    <n v="162"/>
    <n v="1"/>
    <n v="510"/>
    <s v="VEHICLE - STOLEN"/>
    <m/>
    <n v="0"/>
    <m/>
    <m/>
    <n v="101"/>
    <s v="STREET"/>
    <m/>
    <m/>
    <s v="IC"/>
    <s v="Invest Cont"/>
    <n v="510"/>
    <m/>
    <m/>
    <m/>
    <s v="800 S  OLIVE                        ST"/>
    <m/>
    <n v="34.043700000000001"/>
    <n v="-118.2582"/>
    <n v="0"/>
    <x v="12"/>
  </r>
  <r>
    <n v="200815036"/>
    <d v="2020-10-08T00:00:00"/>
    <x v="212"/>
    <n v="1444"/>
    <n v="8"/>
    <x v="12"/>
    <n v="835"/>
    <n v="1"/>
    <n v="341"/>
    <s v="THEFT-GRAND ($950.01 &amp; OVER)EXCPT,GUNS,FOWL,LIVESTK,PROD"/>
    <s v="0202 1420 0344 1822 1309"/>
    <n v="0"/>
    <s v="X"/>
    <s v="X"/>
    <n v="502"/>
    <s v="MULTI-UNIT DWELLING (APARTMENT, DUPLEX, ETC)"/>
    <m/>
    <m/>
    <s v="IC"/>
    <s v="Invest Cont"/>
    <n v="341"/>
    <m/>
    <m/>
    <m/>
    <s v="1700 S  BENTLEY                      AV"/>
    <m/>
    <n v="34.047499999999999"/>
    <n v="-118.44289999999999"/>
    <n v="0"/>
    <x v="12"/>
  </r>
  <r>
    <n v="201209578"/>
    <d v="2020-03-22T00:00:00"/>
    <x v="146"/>
    <n v="1930"/>
    <n v="12"/>
    <x v="8"/>
    <n v="1257"/>
    <n v="2"/>
    <n v="624"/>
    <s v="BATTERY - SIMPLE ASSAULT"/>
    <s v="0416 0913 1218"/>
    <n v="34"/>
    <s v="M"/>
    <s v="B"/>
    <n v="101"/>
    <s v="STREET"/>
    <n v="400"/>
    <s v="STRONG-ARM (HANDS, FIST, FEET OR BODILY FORCE)"/>
    <s v="IC"/>
    <s v="Invest Cont"/>
    <n v="624"/>
    <m/>
    <m/>
    <m/>
    <s v="77TH                         ST"/>
    <s v="GRAND                        AV"/>
    <n v="33.969799999999999"/>
    <n v="-118.2803"/>
    <n v="0"/>
    <x v="12"/>
  </r>
  <r>
    <n v="200209018"/>
    <d v="2020-04-15T00:00:00"/>
    <x v="213"/>
    <n v="2100"/>
    <n v="2"/>
    <x v="5"/>
    <n v="237"/>
    <n v="1"/>
    <n v="480"/>
    <s v="BIKE - STOLEN"/>
    <n v="344"/>
    <n v="28"/>
    <s v="M"/>
    <s v="W"/>
    <n v="121"/>
    <s v="YARD (RESIDENTIAL/BUSINESS)"/>
    <m/>
    <m/>
    <s v="IC"/>
    <s v="Invest Cont"/>
    <n v="480"/>
    <m/>
    <m/>
    <m/>
    <s v="1500    COUNCIL                      ST"/>
    <m/>
    <n v="34.065600000000003"/>
    <n v="-118.2611"/>
    <n v="0"/>
    <x v="12"/>
  </r>
  <r>
    <n v="200205534"/>
    <d v="2020-01-31T00:00:00"/>
    <x v="356"/>
    <n v="1600"/>
    <n v="2"/>
    <x v="5"/>
    <n v="235"/>
    <n v="2"/>
    <n v="860"/>
    <s v="BATTERY WITH SEXUAL CONTACT"/>
    <s v="1251 1259 0913 1817 0503 0522 0510"/>
    <n v="14"/>
    <s v="F"/>
    <s v="H"/>
    <n v="502"/>
    <s v="MULTI-UNIT DWELLING (APARTMENT, DUPLEX, ETC)"/>
    <n v="400"/>
    <s v="STRONG-ARM (HANDS, FIST, FEET OR BODILY FORCE)"/>
    <s v="IC"/>
    <s v="Invest Cont"/>
    <n v="860"/>
    <m/>
    <m/>
    <m/>
    <s v="100 S  PARK VIEW                    ST"/>
    <m/>
    <n v="34.068100000000001"/>
    <n v="-118.2735"/>
    <n v="0"/>
    <x v="12"/>
  </r>
  <r>
    <n v="201217442"/>
    <d v="2020-07-30T00:00:00"/>
    <x v="8"/>
    <n v="545"/>
    <n v="12"/>
    <x v="8"/>
    <n v="1257"/>
    <n v="1"/>
    <n v="420"/>
    <s v="THEFT FROM MOTOR VEHICLE - PETTY ($950 &amp; UNDER)"/>
    <s v="1822 0342 1309 0344 0385 0216"/>
    <n v="0"/>
    <s v="X"/>
    <s v="X"/>
    <n v="101"/>
    <s v="STREET"/>
    <m/>
    <m/>
    <s v="IC"/>
    <s v="Invest Cont"/>
    <n v="420"/>
    <m/>
    <m/>
    <m/>
    <s v="78TH                         ST"/>
    <s v="FIGUEROA"/>
    <n v="33.968800000000002"/>
    <n v="-118.28270000000001"/>
    <n v="0"/>
    <x v="12"/>
  </r>
  <r>
    <n v="200716969"/>
    <d v="2020-12-11T00:00:00"/>
    <x v="29"/>
    <n v="930"/>
    <n v="7"/>
    <x v="0"/>
    <n v="764"/>
    <n v="1"/>
    <n v="310"/>
    <s v="BURGLARY"/>
    <s v="0321 1601"/>
    <n v="46"/>
    <s v="F"/>
    <s v="W"/>
    <n v="501"/>
    <s v="SINGLE FAMILY DWELLING"/>
    <n v="306"/>
    <s v="ROCK/THROWN OBJECT"/>
    <s v="IC"/>
    <s v="Invest Cont"/>
    <n v="310"/>
    <m/>
    <m/>
    <m/>
    <s v="1500 S  COCHRAN                      AV"/>
    <m/>
    <n v="34.047499999999999"/>
    <n v="-118.35299999999999"/>
    <n v="0"/>
    <x v="12"/>
  </r>
  <r>
    <n v="201010324"/>
    <d v="2020-06-24T00:00:00"/>
    <x v="22"/>
    <n v="725"/>
    <n v="10"/>
    <x v="11"/>
    <n v="1045"/>
    <n v="2"/>
    <n v="624"/>
    <s v="BATTERY - SIMPLE ASSAULT"/>
    <s v="0400 0554 0913 0416"/>
    <n v="21"/>
    <s v="M"/>
    <s v="O"/>
    <n v="501"/>
    <s v="SINGLE FAMILY DWELLING"/>
    <n v="400"/>
    <s v="STRONG-ARM (HANDS, FIST, FEET OR BODILY FORCE)"/>
    <s v="AA"/>
    <s v="Adult Arrest"/>
    <n v="624"/>
    <m/>
    <m/>
    <m/>
    <s v="5800    ZELZAH                       AV"/>
    <m/>
    <n v="34.175800000000002"/>
    <n v="-118.5215"/>
    <n v="1"/>
    <x v="12"/>
  </r>
  <r>
    <n v="200707842"/>
    <d v="2020-03-29T00:00:00"/>
    <x v="40"/>
    <n v="2010"/>
    <n v="7"/>
    <x v="0"/>
    <n v="782"/>
    <n v="2"/>
    <n v="624"/>
    <s v="BATTERY - SIMPLE ASSAULT"/>
    <s v="1822 0416 0446 2004"/>
    <n v="30"/>
    <s v="M"/>
    <s v="H"/>
    <n v="102"/>
    <s v="SIDEWALK"/>
    <n v="400"/>
    <s v="STRONG-ARM (HANDS, FIST, FEET OR BODILY FORCE)"/>
    <s v="AA"/>
    <s v="Adult Arrest"/>
    <n v="624"/>
    <m/>
    <m/>
    <m/>
    <s v="LA CIENEGA                   BL"/>
    <s v="WASHINGTON                   AV"/>
    <n v="34.038699999999999"/>
    <n v="-118.3717"/>
    <n v="1"/>
    <x v="12"/>
  </r>
  <r>
    <n v="200216579"/>
    <d v="2020-10-23T00:00:00"/>
    <x v="36"/>
    <n v="1800"/>
    <n v="2"/>
    <x v="5"/>
    <n v="245"/>
    <n v="1"/>
    <n v="510"/>
    <s v="VEHICLE - STOLEN"/>
    <m/>
    <n v="0"/>
    <m/>
    <m/>
    <n v="101"/>
    <s v="STREET"/>
    <m/>
    <m/>
    <s v="IC"/>
    <s v="Invest Cont"/>
    <n v="510"/>
    <m/>
    <m/>
    <m/>
    <s v="600 S  CARONDELET                   ST"/>
    <m/>
    <n v="34.060899999999997"/>
    <n v="-118.28"/>
    <n v="0"/>
    <x v="12"/>
  </r>
  <r>
    <n v="200900646"/>
    <d v="2020-03-15T00:00:00"/>
    <x v="342"/>
    <n v="1100"/>
    <n v="9"/>
    <x v="3"/>
    <n v="909"/>
    <n v="1"/>
    <n v="236"/>
    <s v="INTIMATE PARTNER - AGGRAVATED ASSAULT"/>
    <s v="0446 1414 0906 2000 0913 1814 0416"/>
    <n v="24"/>
    <s v="F"/>
    <s v="H"/>
    <n v="502"/>
    <s v="MULTI-UNIT DWELLING (APARTMENT, DUPLEX, ETC)"/>
    <n v="400"/>
    <s v="STRONG-ARM (HANDS, FIST, FEET OR BODILY FORCE)"/>
    <s v="AA"/>
    <s v="Adult Arrest"/>
    <n v="236"/>
    <m/>
    <m/>
    <m/>
    <s v="13500    SHERMAN                      WY"/>
    <m/>
    <n v="34.204999999999998"/>
    <n v="-118.43389999999999"/>
    <n v="1"/>
    <x v="12"/>
  </r>
  <r>
    <n v="200505979"/>
    <d v="2020-02-17T00:00:00"/>
    <x v="58"/>
    <n v="2200"/>
    <n v="5"/>
    <x v="10"/>
    <n v="511"/>
    <n v="1"/>
    <n v="420"/>
    <s v="THEFT FROM MOTOR VEHICLE - PETTY ($950 &amp; UNDER)"/>
    <m/>
    <n v="0"/>
    <m/>
    <m/>
    <n v="104"/>
    <s v="DRIVEWAY"/>
    <m/>
    <m/>
    <s v="IC"/>
    <s v="Invest Cont"/>
    <n v="420"/>
    <m/>
    <m/>
    <m/>
    <s v="1400    255TH                        ST"/>
    <m/>
    <n v="33.792499999999997"/>
    <n v="-118.30119999999999"/>
    <n v="0"/>
    <x v="12"/>
  </r>
  <r>
    <n v="200618941"/>
    <d v="2020-12-03T00:00:00"/>
    <x v="113"/>
    <n v="1100"/>
    <n v="6"/>
    <x v="9"/>
    <n v="626"/>
    <n v="2"/>
    <n v="354"/>
    <s v="THEFT OF IDENTITY"/>
    <n v="1822"/>
    <n v="22"/>
    <s v="M"/>
    <s v="O"/>
    <n v="501"/>
    <s v="SINGLE FAMILY DWELLING"/>
    <m/>
    <m/>
    <s v="IC"/>
    <s v="Invest Cont"/>
    <n v="354"/>
    <m/>
    <m/>
    <m/>
    <s v="6400    IVARENE                      AV"/>
    <m/>
    <n v="34.110799999999998"/>
    <n v="-118.3282"/>
    <n v="0"/>
    <x v="12"/>
  </r>
  <r>
    <n v="200913949"/>
    <d v="2020-08-25T00:00:00"/>
    <x v="214"/>
    <n v="600"/>
    <n v="9"/>
    <x v="3"/>
    <n v="935"/>
    <n v="1"/>
    <n v="420"/>
    <s v="THEFT FROM MOTOR VEHICLE - PETTY ($950 &amp; UNDER)"/>
    <m/>
    <n v="0"/>
    <m/>
    <m/>
    <n v="108"/>
    <s v="PARKING LOT"/>
    <m/>
    <m/>
    <s v="IC"/>
    <s v="Invest Cont"/>
    <n v="420"/>
    <m/>
    <m/>
    <m/>
    <s v="6200    HAZELTINE                    AV"/>
    <m/>
    <n v="34.183700000000002"/>
    <n v="-118.4443"/>
    <n v="0"/>
    <x v="12"/>
  </r>
  <r>
    <n v="201209283"/>
    <d v="2020-03-16T00:00:00"/>
    <x v="342"/>
    <n v="410"/>
    <n v="12"/>
    <x v="8"/>
    <n v="1252"/>
    <n v="1"/>
    <n v="230"/>
    <s v="ASSAULT WITH DEADLY WEAPON, AGGRAVATED ASSAULT"/>
    <s v="0906 1100 1402 1407 0334 0450 1822"/>
    <n v="0"/>
    <s v="M"/>
    <s v="B"/>
    <n v="101"/>
    <s v="STREET"/>
    <n v="107"/>
    <s v="OTHER FIREARM"/>
    <s v="IC"/>
    <s v="Invest Cont"/>
    <n v="230"/>
    <n v="998"/>
    <m/>
    <m/>
    <s v="2400 W  75TH                         ST"/>
    <m/>
    <n v="33.971899999999998"/>
    <n v="-118.3199"/>
    <n v="0"/>
    <x v="12"/>
  </r>
  <r>
    <n v="200312226"/>
    <d v="2020-06-02T00:00:00"/>
    <x v="162"/>
    <n v="1500"/>
    <n v="3"/>
    <x v="2"/>
    <n v="337"/>
    <n v="2"/>
    <n v="956"/>
    <s v="LETTERS, LEWD  -  TELEPHONE CALLS, LEWD"/>
    <s v="0913 1810 1906"/>
    <n v="26"/>
    <s v="F"/>
    <s v="W"/>
    <n v="501"/>
    <s v="SINGLE FAMILY DWELLING"/>
    <m/>
    <m/>
    <s v="IC"/>
    <s v="Invest Cont"/>
    <n v="956"/>
    <m/>
    <m/>
    <m/>
    <s v="3100    VAN BUREN                    PL"/>
    <m/>
    <n v="34.026400000000002"/>
    <n v="-118.297"/>
    <n v="0"/>
    <x v="12"/>
  </r>
  <r>
    <n v="200118993"/>
    <d v="2020-10-06T00:00:00"/>
    <x v="346"/>
    <n v="830"/>
    <n v="1"/>
    <x v="1"/>
    <n v="182"/>
    <n v="2"/>
    <n v="956"/>
    <s v="LETTERS, LEWD  -  TELEPHONE CALLS, LEWD"/>
    <n v="2041"/>
    <n v="30"/>
    <s v="F"/>
    <s v="A"/>
    <n v="502"/>
    <s v="MULTI-UNIT DWELLING (APARTMENT, DUPLEX, ETC)"/>
    <m/>
    <m/>
    <s v="IC"/>
    <s v="Invest Cont"/>
    <n v="956"/>
    <m/>
    <m/>
    <m/>
    <s v="1100 S  GRAND                        AV"/>
    <m/>
    <n v="34.040500000000002"/>
    <n v="-118.26300000000001"/>
    <n v="0"/>
    <x v="12"/>
  </r>
  <r>
    <n v="201109558"/>
    <d v="2020-05-19T00:00:00"/>
    <x v="329"/>
    <n v="1040"/>
    <n v="11"/>
    <x v="7"/>
    <n v="1109"/>
    <n v="2"/>
    <n v="946"/>
    <s v="OTHER MISCELLANEOUS CRIME"/>
    <n v="1501"/>
    <n v="52"/>
    <s v="M"/>
    <s v="O"/>
    <n v="247"/>
    <s v="CAR WASH"/>
    <m/>
    <m/>
    <s v="IC"/>
    <s v="Invest Cont"/>
    <n v="946"/>
    <m/>
    <m/>
    <m/>
    <s v="1500    COLORADO                     BL"/>
    <m/>
    <n v="34.143900000000002"/>
    <n v="-118.1955"/>
    <n v="0"/>
    <x v="12"/>
  </r>
  <r>
    <n v="200209655"/>
    <d v="2020-04-30T00:00:00"/>
    <x v="303"/>
    <n v="1045"/>
    <n v="2"/>
    <x v="5"/>
    <n v="271"/>
    <n v="1"/>
    <n v="440"/>
    <s v="THEFT PLAIN - PETTY ($950 &amp; UNDER)"/>
    <s v="0344 0394"/>
    <n v="29"/>
    <s v="M"/>
    <s v="J"/>
    <n v="502"/>
    <s v="MULTI-UNIT DWELLING (APARTMENT, DUPLEX, ETC)"/>
    <m/>
    <m/>
    <s v="IC"/>
    <s v="Invest Cont"/>
    <n v="440"/>
    <m/>
    <m/>
    <m/>
    <s v="900 S  LAKE                         ST"/>
    <m/>
    <n v="34.053899999999999"/>
    <n v="-118.2799"/>
    <n v="0"/>
    <x v="12"/>
  </r>
  <r>
    <n v="200504705"/>
    <d v="2020-01-17T00:00:00"/>
    <x v="54"/>
    <n v="2300"/>
    <n v="5"/>
    <x v="10"/>
    <n v="503"/>
    <n v="1"/>
    <n v="510"/>
    <s v="VEHICLE - STOLEN"/>
    <m/>
    <n v="0"/>
    <m/>
    <m/>
    <n v="101"/>
    <s v="STREET"/>
    <m/>
    <m/>
    <s v="IC"/>
    <s v="Invest Cont"/>
    <n v="510"/>
    <m/>
    <m/>
    <m/>
    <s v="25600    MARIGOLD                     AV"/>
    <m/>
    <n v="33.791899999999998"/>
    <n v="-118.2959"/>
    <n v="0"/>
    <x v="12"/>
  </r>
  <r>
    <n v="200509089"/>
    <d v="2020-05-05T00:00:00"/>
    <x v="180"/>
    <n v="1830"/>
    <n v="5"/>
    <x v="10"/>
    <n v="585"/>
    <n v="1"/>
    <n v="330"/>
    <s v="BURGLARY FROM VEHICLE"/>
    <s v="0344 0385 1300 1302 1601"/>
    <n v="31"/>
    <s v="M"/>
    <s v="H"/>
    <n v="103"/>
    <s v="ALLEY"/>
    <m/>
    <m/>
    <s v="IC"/>
    <s v="Invest Cont"/>
    <n v="330"/>
    <m/>
    <m/>
    <m/>
    <s v="700 W  24TH                         ST"/>
    <m/>
    <n v="33.7224"/>
    <n v="-118.2924"/>
    <n v="0"/>
    <x v="12"/>
  </r>
  <r>
    <n v="200606953"/>
    <d v="2020-02-25T00:00:00"/>
    <x v="309"/>
    <n v="1220"/>
    <n v="6"/>
    <x v="9"/>
    <n v="656"/>
    <n v="1"/>
    <n v="230"/>
    <s v="ASSAULT WITH DEADLY WEAPON, AGGRAVATED ASSAULT"/>
    <s v="0447 2004 1822"/>
    <n v="57"/>
    <s v="M"/>
    <s v="H"/>
    <n v="101"/>
    <s v="STREET"/>
    <n v="306"/>
    <s v="ROCK/THROWN OBJECT"/>
    <s v="AA"/>
    <s v="Adult Arrest"/>
    <n v="230"/>
    <n v="998"/>
    <m/>
    <m/>
    <s v="1000    VINE                         ST"/>
    <m/>
    <n v="34.088900000000002"/>
    <n v="-118.3266"/>
    <n v="1"/>
    <x v="12"/>
  </r>
  <r>
    <n v="201108743"/>
    <d v="2020-04-24T00:00:00"/>
    <x v="274"/>
    <n v="800"/>
    <n v="11"/>
    <x v="7"/>
    <n v="1181"/>
    <n v="1"/>
    <n v="440"/>
    <s v="THEFT PLAIN - PETTY ($950 &amp; UNDER)"/>
    <n v="325"/>
    <n v="0"/>
    <s v="X"/>
    <s v="X"/>
    <n v="403"/>
    <s v="DRUG STORE"/>
    <m/>
    <m/>
    <s v="IC"/>
    <s v="Invest Cont"/>
    <n v="440"/>
    <m/>
    <m/>
    <m/>
    <s v="1400    GLENDALE                     BL"/>
    <m/>
    <n v="34.080800000000004"/>
    <n v="-118.2655"/>
    <n v="0"/>
    <x v="12"/>
  </r>
  <r>
    <n v="200208914"/>
    <d v="2020-04-10T00:00:00"/>
    <x v="290"/>
    <n v="1325"/>
    <n v="2"/>
    <x v="5"/>
    <n v="249"/>
    <n v="2"/>
    <n v="624"/>
    <s v="BATTERY - SIMPLE ASSAULT"/>
    <s v="0448 1822"/>
    <n v="26"/>
    <s v="M"/>
    <s v="B"/>
    <n v="402"/>
    <s v="MARKET"/>
    <n v="400"/>
    <s v="STRONG-ARM (HANDS, FIST, FEET OR BODILY FORCE)"/>
    <s v="AO"/>
    <s v="Adult Other"/>
    <n v="624"/>
    <m/>
    <m/>
    <m/>
    <s v="1100 W  6TH                          ST"/>
    <m/>
    <n v="34.054099999999998"/>
    <n v="-118.2621"/>
    <n v="0"/>
    <x v="12"/>
  </r>
  <r>
    <n v="201013044"/>
    <d v="2020-09-14T00:00:00"/>
    <x v="311"/>
    <n v="245"/>
    <n v="10"/>
    <x v="11"/>
    <n v="1005"/>
    <n v="1"/>
    <n v="510"/>
    <s v="VEHICLE - STOLEN"/>
    <m/>
    <n v="0"/>
    <m/>
    <m/>
    <n v="101"/>
    <s v="STREET"/>
    <m/>
    <m/>
    <s v="IC"/>
    <s v="Invest Cont"/>
    <n v="510"/>
    <m/>
    <m/>
    <m/>
    <s v="7800    WHITE OAK                    AV"/>
    <m/>
    <n v="34.214700000000001"/>
    <n v="-118.523"/>
    <n v="0"/>
    <x v="12"/>
  </r>
  <r>
    <n v="200109341"/>
    <d v="2020-03-17T00:00:00"/>
    <x v="216"/>
    <n v="1200"/>
    <n v="1"/>
    <x v="1"/>
    <n v="111"/>
    <n v="1"/>
    <n v="440"/>
    <s v="THEFT PLAIN - PETTY ($950 &amp; UNDER)"/>
    <s v="0394 1822 0344"/>
    <n v="24"/>
    <s v="M"/>
    <s v="W"/>
    <n v="501"/>
    <s v="SINGLE FAMILY DWELLING"/>
    <m/>
    <m/>
    <s v="IC"/>
    <s v="Invest Cont"/>
    <n v="440"/>
    <m/>
    <m/>
    <m/>
    <s v="800 N  BUNKER HILL                  AV"/>
    <m/>
    <n v="34.063699999999997"/>
    <n v="-118.244"/>
    <n v="0"/>
    <x v="12"/>
  </r>
  <r>
    <n v="201007783"/>
    <d v="2020-04-05T00:00:00"/>
    <x v="42"/>
    <n v="1930"/>
    <n v="10"/>
    <x v="11"/>
    <n v="1061"/>
    <n v="1"/>
    <n v="310"/>
    <s v="BURGLARY"/>
    <s v="1605 1822 0344 1266"/>
    <n v="0"/>
    <s v="M"/>
    <s v="W"/>
    <n v="203"/>
    <s v="OTHER BUSINESS"/>
    <m/>
    <m/>
    <s v="IC"/>
    <s v="Invest Cont"/>
    <n v="310"/>
    <m/>
    <m/>
    <m/>
    <s v="19200    VENTURA                      BL"/>
    <m/>
    <n v="34.172600000000003"/>
    <n v="-118.5517"/>
    <n v="0"/>
    <x v="12"/>
  </r>
  <r>
    <n v="201209821"/>
    <d v="2020-03-25T00:00:00"/>
    <x v="35"/>
    <n v="900"/>
    <n v="12"/>
    <x v="8"/>
    <n v="1283"/>
    <n v="2"/>
    <n v="624"/>
    <s v="BATTERY - SIMPLE ASSAULT"/>
    <s v="0913 0554 0400 0416 1259 1251"/>
    <n v="16"/>
    <s v="F"/>
    <s v="B"/>
    <n v="501"/>
    <s v="SINGLE FAMILY DWELLING"/>
    <n v="400"/>
    <s v="STRONG-ARM (HANDS, FIST, FEET OR BODILY FORCE)"/>
    <s v="IC"/>
    <s v="Invest Cont"/>
    <n v="624"/>
    <m/>
    <m/>
    <m/>
    <s v="10000 S  WESTERN                      AV"/>
    <m/>
    <n v="33.945500000000003"/>
    <n v="-118.309"/>
    <n v="0"/>
    <x v="12"/>
  </r>
  <r>
    <n v="200317227"/>
    <d v="2020-09-12T00:00:00"/>
    <x v="171"/>
    <n v="1600"/>
    <n v="3"/>
    <x v="2"/>
    <n v="325"/>
    <n v="2"/>
    <n v="745"/>
    <s v="VANDALISM - MISDEAMEANOR ($399 OR UNDER)"/>
    <s v="0329 0311"/>
    <n v="19"/>
    <s v="X"/>
    <s v="X"/>
    <n v="203"/>
    <s v="OTHER BUSINESS"/>
    <m/>
    <m/>
    <s v="IC"/>
    <s v="Invest Cont"/>
    <n v="745"/>
    <m/>
    <m/>
    <m/>
    <s v="2800 S  VERMONT                      AV"/>
    <m/>
    <n v="34.0291"/>
    <n v="-118.2915"/>
    <n v="0"/>
    <x v="12"/>
  </r>
  <r>
    <n v="201208548"/>
    <d v="2020-03-05T00:00:00"/>
    <x v="244"/>
    <n v="1730"/>
    <n v="12"/>
    <x v="8"/>
    <n v="1205"/>
    <n v="2"/>
    <n v="763"/>
    <s v="STALKING"/>
    <s v="0347 2004 0360"/>
    <n v="73"/>
    <s v="M"/>
    <s v="B"/>
    <n v="501"/>
    <s v="SINGLE FAMILY DWELLING"/>
    <n v="400"/>
    <s v="STRONG-ARM (HANDS, FIST, FEET OR BODILY FORCE)"/>
    <s v="AA"/>
    <s v="Adult Arrest"/>
    <n v="763"/>
    <m/>
    <m/>
    <m/>
    <s v="1400 W  49TH                         ST"/>
    <m/>
    <n v="33.999200000000002"/>
    <n v="-118.3002"/>
    <n v="1"/>
    <x v="12"/>
  </r>
  <r>
    <n v="200908152"/>
    <d v="2020-04-04T00:00:00"/>
    <x v="243"/>
    <n v="2200"/>
    <n v="9"/>
    <x v="3"/>
    <n v="929"/>
    <n v="1"/>
    <n v="510"/>
    <s v="VEHICLE - STOLEN"/>
    <m/>
    <n v="0"/>
    <m/>
    <m/>
    <n v="108"/>
    <s v="PARKING LOT"/>
    <m/>
    <m/>
    <s v="IC"/>
    <s v="Invest Cont"/>
    <n v="510"/>
    <m/>
    <m/>
    <m/>
    <s v="6500    FULTON                       AV"/>
    <m/>
    <n v="34.188499999999998"/>
    <n v="-118.4225"/>
    <n v="0"/>
    <x v="12"/>
  </r>
  <r>
    <n v="201209886"/>
    <d v="2020-03-28T00:00:00"/>
    <x v="128"/>
    <n v="240"/>
    <n v="12"/>
    <x v="8"/>
    <n v="1232"/>
    <n v="1"/>
    <n v="510"/>
    <s v="VEHICLE - STOLEN"/>
    <m/>
    <n v="0"/>
    <m/>
    <m/>
    <n v="101"/>
    <s v="STREET"/>
    <m/>
    <m/>
    <s v="IC"/>
    <s v="Invest Cont"/>
    <n v="510"/>
    <m/>
    <m/>
    <m/>
    <s v="3000 W  SLAUSON                      AV"/>
    <m/>
    <n v="33.989100000000001"/>
    <n v="-118.3258"/>
    <n v="0"/>
    <x v="12"/>
  </r>
  <r>
    <n v="200518138"/>
    <d v="2020-12-23T00:00:00"/>
    <x v="192"/>
    <n v="1500"/>
    <n v="5"/>
    <x v="10"/>
    <n v="513"/>
    <n v="1"/>
    <n v="331"/>
    <s v="THEFT FROM MOTOR VEHICLE - GRAND ($950.01 AND OVER)"/>
    <s v="1300 0344"/>
    <n v="45"/>
    <s v="M"/>
    <s v="H"/>
    <n v="101"/>
    <s v="STREET"/>
    <m/>
    <m/>
    <s v="IC"/>
    <s v="Invest Cont"/>
    <n v="331"/>
    <m/>
    <m/>
    <m/>
    <s v="VERMONT"/>
    <s v="NORMANDIE"/>
    <n v="33.784799999999997"/>
    <n v="-118.2975"/>
    <n v="0"/>
    <x v="12"/>
  </r>
  <r>
    <n v="200404741"/>
    <d v="2020-01-20T00:00:00"/>
    <x v="230"/>
    <n v="1900"/>
    <n v="4"/>
    <x v="4"/>
    <n v="468"/>
    <n v="1"/>
    <n v="330"/>
    <s v="BURGLARY FROM VEHICLE"/>
    <s v="1300 1302 0344"/>
    <n v="25"/>
    <s v="M"/>
    <s v="H"/>
    <n v="101"/>
    <s v="STREET"/>
    <m/>
    <m/>
    <s v="IC"/>
    <s v="Invest Cont"/>
    <n v="330"/>
    <m/>
    <m/>
    <m/>
    <s v="CONCORD"/>
    <s v="GLEASON"/>
    <n v="34.037100000000002"/>
    <n v="-118.1972"/>
    <n v="0"/>
    <x v="12"/>
  </r>
  <r>
    <n v="200917899"/>
    <d v="2020-11-30T00:00:00"/>
    <x v="316"/>
    <n v="525"/>
    <n v="9"/>
    <x v="3"/>
    <n v="906"/>
    <n v="1"/>
    <n v="440"/>
    <s v="THEFT PLAIN - PETTY ($950 &amp; UNDER)"/>
    <s v="1420 1822 0349"/>
    <n v="42"/>
    <s v="F"/>
    <s v="H"/>
    <n v="502"/>
    <s v="MULTI-UNIT DWELLING (APARTMENT, DUPLEX, ETC)"/>
    <m/>
    <m/>
    <s v="IC"/>
    <s v="Invest Cont"/>
    <n v="440"/>
    <m/>
    <m/>
    <m/>
    <s v="14100    SHERMAN                      WY"/>
    <m/>
    <n v="34.206000000000003"/>
    <n v="-118.44450000000001"/>
    <n v="0"/>
    <x v="12"/>
  </r>
  <r>
    <n v="200516927"/>
    <d v="2020-11-20T00:00:00"/>
    <x v="113"/>
    <n v="2100"/>
    <n v="5"/>
    <x v="10"/>
    <n v="564"/>
    <n v="2"/>
    <n v="745"/>
    <s v="VANDALISM - MISDEAMEANOR ($399 OR UNDER)"/>
    <s v="1822 1100 0329"/>
    <n v="43"/>
    <s v="F"/>
    <s v="H"/>
    <n v="501"/>
    <s v="SINGLE FAMILY DWELLING"/>
    <m/>
    <m/>
    <s v="IC"/>
    <s v="Invest Cont"/>
    <n v="745"/>
    <m/>
    <m/>
    <m/>
    <s v="300 W  2ND                          ST"/>
    <m/>
    <n v="33.742400000000004"/>
    <n v="-118.28570000000001"/>
    <n v="0"/>
    <x v="12"/>
  </r>
  <r>
    <n v="200408941"/>
    <d v="2020-05-17T00:00:00"/>
    <x v="280"/>
    <n v="1800"/>
    <n v="4"/>
    <x v="4"/>
    <n v="429"/>
    <n v="2"/>
    <n v="626"/>
    <s v="INTIMATE PARTNER - SIMPLE ASSAULT"/>
    <s v="1814 2000 0913 0400 1243 0416"/>
    <n v="37"/>
    <s v="F"/>
    <s v="H"/>
    <n v="504"/>
    <s v="OTHER RESIDENCE"/>
    <n v="400"/>
    <s v="STRONG-ARM (HANDS, FIST, FEET OR BODILY FORCE)"/>
    <s v="AO"/>
    <s v="Adult Other"/>
    <n v="626"/>
    <m/>
    <m/>
    <m/>
    <s v="5400    ALLAN                        ST"/>
    <m/>
    <n v="34.086500000000001"/>
    <n v="-118.1647"/>
    <n v="0"/>
    <x v="12"/>
  </r>
  <r>
    <n v="201224918"/>
    <d v="2020-11-20T00:00:00"/>
    <x v="113"/>
    <n v="1430"/>
    <n v="12"/>
    <x v="8"/>
    <n v="1268"/>
    <n v="2"/>
    <n v="625"/>
    <s v="OTHER ASSAULT"/>
    <s v="0417 0913 0603 1309"/>
    <n v="20"/>
    <s v="M"/>
    <s v="H"/>
    <n v="501"/>
    <s v="SINGLE FAMILY DWELLING"/>
    <n v="400"/>
    <s v="STRONG-ARM (HANDS, FIST, FEET OR BODILY FORCE)"/>
    <s v="IC"/>
    <s v="Invest Cont"/>
    <n v="625"/>
    <m/>
    <m/>
    <m/>
    <s v="200 E  80TH                         ST"/>
    <m/>
    <n v="33.966999999999999"/>
    <n v="-118.2717"/>
    <n v="0"/>
    <x v="12"/>
  </r>
  <r>
    <n v="200707374"/>
    <d v="2020-03-13T00:00:00"/>
    <x v="262"/>
    <n v="130"/>
    <n v="7"/>
    <x v="0"/>
    <n v="749"/>
    <n v="2"/>
    <n v="624"/>
    <s v="BATTERY - SIMPLE ASSAULT"/>
    <s v="0416 0400"/>
    <n v="41"/>
    <s v="M"/>
    <s v="H"/>
    <n v="502"/>
    <s v="MULTI-UNIT DWELLING (APARTMENT, DUPLEX, ETC)"/>
    <n v="400"/>
    <s v="STRONG-ARM (HANDS, FIST, FEET OR BODILY FORCE)"/>
    <s v="IC"/>
    <s v="Invest Cont"/>
    <n v="624"/>
    <m/>
    <m/>
    <m/>
    <s v="4500 W  OLYMPIC                      BL"/>
    <m/>
    <n v="34.058500000000002"/>
    <n v="-118.3262"/>
    <n v="0"/>
    <x v="12"/>
  </r>
  <r>
    <n v="201015627"/>
    <d v="2020-11-29T00:00:00"/>
    <x v="118"/>
    <n v="1200"/>
    <n v="10"/>
    <x v="11"/>
    <n v="1037"/>
    <n v="1"/>
    <n v="230"/>
    <s v="ASSAULT WITH DEADLY WEAPON, AGGRAVATED ASSAULT"/>
    <s v="1822 0411 0400 2033 0305"/>
    <n v="29"/>
    <s v="F"/>
    <s v="H"/>
    <n v="102"/>
    <s v="SIDEWALK"/>
    <n v="205"/>
    <s v="KITCHEN KNIFE"/>
    <s v="IC"/>
    <s v="Invest Cont"/>
    <n v="230"/>
    <m/>
    <m/>
    <m/>
    <s v="WHITE OAK                    AV"/>
    <s v="VANOWEN                      ST"/>
    <n v="34.193899999999999"/>
    <n v="-118.51860000000001"/>
    <n v="0"/>
    <x v="12"/>
  </r>
  <r>
    <n v="200613297"/>
    <d v="2020-07-31T00:00:00"/>
    <x v="190"/>
    <n v="1000"/>
    <n v="6"/>
    <x v="9"/>
    <n v="643"/>
    <n v="2"/>
    <n v="354"/>
    <s v="THEFT OF IDENTITY"/>
    <s v="1822 0930 0349"/>
    <n v="40"/>
    <s v="M"/>
    <s v="B"/>
    <n v="502"/>
    <s v="MULTI-UNIT DWELLING (APARTMENT, DUPLEX, ETC)"/>
    <m/>
    <m/>
    <s v="IC"/>
    <s v="Invest Cont"/>
    <n v="354"/>
    <m/>
    <m/>
    <m/>
    <s v="1700 N  FULLER                       AV"/>
    <m/>
    <n v="34.101599999999998"/>
    <n v="-118.3489"/>
    <n v="0"/>
    <x v="12"/>
  </r>
  <r>
    <n v="201013124"/>
    <d v="2020-09-15T00:00:00"/>
    <x v="346"/>
    <n v="1530"/>
    <n v="10"/>
    <x v="11"/>
    <n v="1079"/>
    <n v="1"/>
    <n v="230"/>
    <s v="ASSAULT WITH DEADLY WEAPON, AGGRAVATED ASSAULT"/>
    <s v="0400 0416 0417 0913"/>
    <n v="44"/>
    <s v="F"/>
    <s v="W"/>
    <n v="502"/>
    <s v="MULTI-UNIT DWELLING (APARTMENT, DUPLEX, ETC)"/>
    <n v="212"/>
    <s v="BOTTLE"/>
    <s v="AO"/>
    <s v="Adult Other"/>
    <n v="230"/>
    <m/>
    <m/>
    <m/>
    <s v="15400    MOORPARK                     ST"/>
    <m/>
    <n v="34.155700000000003"/>
    <n v="-118.4697"/>
    <n v="0"/>
    <x v="12"/>
  </r>
  <r>
    <n v="201008105"/>
    <d v="2020-04-16T00:00:00"/>
    <x v="77"/>
    <n v="2140"/>
    <n v="10"/>
    <x v="11"/>
    <n v="1019"/>
    <n v="2"/>
    <n v="624"/>
    <s v="BATTERY - SIMPLE ASSAULT"/>
    <s v="0446 0913 0400 0416 0361 0443 0447"/>
    <n v="19"/>
    <s v="F"/>
    <s v="H"/>
    <n v="502"/>
    <s v="MULTI-UNIT DWELLING (APARTMENT, DUPLEX, ETC)"/>
    <n v="400"/>
    <s v="STRONG-ARM (HANDS, FIST, FEET OR BODILY FORCE)"/>
    <s v="AO"/>
    <s v="Adult Other"/>
    <n v="624"/>
    <m/>
    <m/>
    <m/>
    <s v="7300 N  HASKELL                      AV"/>
    <m/>
    <n v="34.203000000000003"/>
    <n v="-118.47490000000001"/>
    <n v="0"/>
    <x v="12"/>
  </r>
  <r>
    <n v="200316223"/>
    <d v="2020-08-20T00:00:00"/>
    <x v="116"/>
    <n v="2100"/>
    <n v="3"/>
    <x v="2"/>
    <n v="361"/>
    <n v="2"/>
    <n v="745"/>
    <s v="VANDALISM - MISDEAMEANOR ($399 OR UNDER)"/>
    <s v="1300 0329"/>
    <n v="37"/>
    <s v="F"/>
    <s v="W"/>
    <n v="122"/>
    <s v="VEHICLE, PASSENGER/TRUCK"/>
    <m/>
    <m/>
    <s v="IC"/>
    <s v="Invest Cont"/>
    <n v="745"/>
    <m/>
    <m/>
    <m/>
    <s v="4000    STEVELY                      AV"/>
    <m/>
    <n v="34.013100000000001"/>
    <n v="-118.3536"/>
    <n v="0"/>
    <x v="12"/>
  </r>
  <r>
    <n v="200211751"/>
    <d v="2020-06-24T00:00:00"/>
    <x v="22"/>
    <n v="1310"/>
    <n v="2"/>
    <x v="5"/>
    <n v="235"/>
    <n v="2"/>
    <n v="624"/>
    <s v="BATTERY - SIMPLE ASSAULT"/>
    <s v="0416 1822 1300 0429"/>
    <n v="25"/>
    <s v="M"/>
    <s v="H"/>
    <n v="108"/>
    <s v="PARKING LOT"/>
    <n v="400"/>
    <s v="STRONG-ARM (HANDS, FIST, FEET OR BODILY FORCE)"/>
    <s v="IC"/>
    <s v="Invest Cont"/>
    <n v="624"/>
    <m/>
    <m/>
    <m/>
    <s v="2100    BEVERLY                      BL"/>
    <m/>
    <n v="34.066800000000001"/>
    <n v="-118.2705"/>
    <n v="0"/>
    <x v="12"/>
  </r>
  <r>
    <n v="201217772"/>
    <d v="2020-07-02T00:00:00"/>
    <x v="37"/>
    <n v="2230"/>
    <n v="12"/>
    <x v="8"/>
    <n v="1255"/>
    <n v="1"/>
    <n v="330"/>
    <s v="BURGLARY FROM VEHICLE"/>
    <s v="0344 0385"/>
    <n v="22"/>
    <s v="F"/>
    <s v="H"/>
    <n v="101"/>
    <s v="STREET"/>
    <m/>
    <m/>
    <s v="IC"/>
    <s v="Invest Cont"/>
    <n v="330"/>
    <m/>
    <m/>
    <m/>
    <s v="1300 W  77TH                         ST"/>
    <m/>
    <n v="33.970199999999998"/>
    <n v="-118.30029999999999"/>
    <n v="0"/>
    <x v="12"/>
  </r>
  <r>
    <n v="201116160"/>
    <d v="2020-11-29T00:00:00"/>
    <x v="289"/>
    <n v="1900"/>
    <n v="11"/>
    <x v="7"/>
    <n v="1133"/>
    <n v="2"/>
    <n v="624"/>
    <s v="BATTERY - SIMPLE ASSAULT"/>
    <s v="0400 0416 0552 0913"/>
    <n v="18"/>
    <s v="F"/>
    <s v="O"/>
    <n v="501"/>
    <s v="SINGLE FAMILY DWELLING"/>
    <n v="500"/>
    <s v="UNKNOWN WEAPON/OTHER WEAPON"/>
    <s v="AO"/>
    <s v="Adult Other"/>
    <n v="624"/>
    <m/>
    <m/>
    <m/>
    <s v="3400    GARDEN                       AV"/>
    <m/>
    <n v="34.115299999999998"/>
    <n v="-118.2586"/>
    <n v="0"/>
    <x v="12"/>
  </r>
  <r>
    <n v="201223726"/>
    <d v="2020-10-31T00:00:00"/>
    <x v="326"/>
    <n v="2300"/>
    <n v="12"/>
    <x v="8"/>
    <n v="1239"/>
    <n v="2"/>
    <n v="745"/>
    <s v="VANDALISM - MISDEAMEANOR ($399 OR UNDER)"/>
    <s v="0329 1822"/>
    <n v="54"/>
    <s v="M"/>
    <s v="H"/>
    <n v="501"/>
    <s v="SINGLE FAMILY DWELLING"/>
    <m/>
    <m/>
    <s v="IC"/>
    <s v="Invest Cont"/>
    <n v="745"/>
    <m/>
    <m/>
    <m/>
    <s v="6000 S  VERMONT                      AV"/>
    <m/>
    <n v="33.985599999999998"/>
    <n v="-118.2915"/>
    <n v="0"/>
    <x v="12"/>
  </r>
  <r>
    <n v="201106695"/>
    <d v="2020-02-29T00:00:00"/>
    <x v="125"/>
    <n v="1730"/>
    <n v="11"/>
    <x v="7"/>
    <n v="1126"/>
    <n v="1"/>
    <n v="420"/>
    <s v="THEFT FROM MOTOR VEHICLE - PETTY ($950 &amp; UNDER)"/>
    <n v="344"/>
    <n v="25"/>
    <s v="M"/>
    <s v="O"/>
    <n v="108"/>
    <s v="PARKING LOT"/>
    <m/>
    <m/>
    <s v="IC"/>
    <s v="Invest Cont"/>
    <n v="420"/>
    <m/>
    <m/>
    <m/>
    <s v="5300    YORK                         BL"/>
    <m/>
    <n v="34.1203"/>
    <n v="-118.20050000000001"/>
    <n v="0"/>
    <x v="12"/>
  </r>
  <r>
    <n v="200113602"/>
    <d v="2020-06-18T00:00:00"/>
    <x v="255"/>
    <n v="1400"/>
    <n v="1"/>
    <x v="1"/>
    <n v="152"/>
    <n v="2"/>
    <n v="624"/>
    <s v="BATTERY - SIMPLE ASSAULT"/>
    <s v="0917 0319 0416"/>
    <n v="43"/>
    <s v="F"/>
    <s v="H"/>
    <n v="252"/>
    <s v="COFFEE SHOP (STARBUCKS, COFFEE BEAN, PEET'S, ETC.)"/>
    <n v="500"/>
    <s v="UNKNOWN WEAPON/OTHER WEAPON"/>
    <s v="IC"/>
    <s v="Invest Cont"/>
    <n v="624"/>
    <m/>
    <m/>
    <m/>
    <s v="600 W  6TH                          ST"/>
    <m/>
    <n v="34.0488"/>
    <n v="-118.25530000000001"/>
    <n v="0"/>
    <x v="12"/>
  </r>
  <r>
    <n v="200313858"/>
    <d v="2020-07-08T00:00:00"/>
    <x v="315"/>
    <n v="1330"/>
    <n v="3"/>
    <x v="2"/>
    <n v="334"/>
    <n v="1"/>
    <n v="236"/>
    <s v="INTIMATE PARTNER - AGGRAVATED ASSAULT"/>
    <s v="0416 2000 0913 1813 1814 0445 0329 1402"/>
    <n v="48"/>
    <s v="F"/>
    <s v="B"/>
    <n v="501"/>
    <s v="SINGLE FAMILY DWELLING"/>
    <n v="304"/>
    <s v="CLUB/BAT"/>
    <s v="AA"/>
    <s v="Adult Arrest"/>
    <n v="236"/>
    <m/>
    <m/>
    <m/>
    <s v="3100 W  36TH                         ST"/>
    <m/>
    <n v="34.0229"/>
    <n v="-118.32899999999999"/>
    <n v="1"/>
    <x v="12"/>
  </r>
  <r>
    <n v="200308096"/>
    <d v="2020-03-06T00:00:00"/>
    <x v="17"/>
    <n v="1900"/>
    <n v="3"/>
    <x v="2"/>
    <n v="358"/>
    <n v="1"/>
    <n v="341"/>
    <s v="THEFT-GRAND ($950.01 &amp; OVER)EXCPT,GUNS,FOWL,LIVESTK,PROD"/>
    <s v="0344 2032 1251"/>
    <n v="24"/>
    <s v="M"/>
    <s v="A"/>
    <n v="717"/>
    <s v="HEALTH SPA/GYM"/>
    <m/>
    <m/>
    <s v="JA"/>
    <s v="Juv Arrest"/>
    <n v="341"/>
    <m/>
    <m/>
    <m/>
    <s v="1000 W  34TH                         ST"/>
    <m/>
    <n v="34.024299999999997"/>
    <n v="-118.2876"/>
    <n v="1"/>
    <x v="12"/>
  </r>
  <r>
    <n v="200710279"/>
    <d v="2020-06-09T00:00:00"/>
    <x v="70"/>
    <n v="214"/>
    <n v="7"/>
    <x v="0"/>
    <n v="734"/>
    <n v="2"/>
    <n v="354"/>
    <s v="THEFT OF IDENTITY"/>
    <n v="930"/>
    <n v="30"/>
    <s v="M"/>
    <s v="O"/>
    <n v="502"/>
    <s v="MULTI-UNIT DWELLING (APARTMENT, DUPLEX, ETC)"/>
    <m/>
    <m/>
    <s v="IC"/>
    <s v="Invest Cont"/>
    <n v="354"/>
    <m/>
    <m/>
    <m/>
    <s v="300    HAUSER                       BL"/>
    <m/>
    <n v="34.069899999999997"/>
    <n v="-118.3511"/>
    <n v="0"/>
    <x v="12"/>
  </r>
  <r>
    <n v="200214291"/>
    <d v="2020-08-27T00:00:00"/>
    <x v="49"/>
    <n v="1200"/>
    <n v="2"/>
    <x v="5"/>
    <n v="221"/>
    <n v="2"/>
    <n v="930"/>
    <s v="CRIMINAL THREATS - NO WEAPON DISPLAYED"/>
    <s v="0421 1822"/>
    <n v="22"/>
    <s v="F"/>
    <s v="W"/>
    <n v="101"/>
    <s v="STREET"/>
    <n v="511"/>
    <s v="VERBAL THREAT"/>
    <s v="IC"/>
    <s v="Invest Cont"/>
    <n v="930"/>
    <m/>
    <m/>
    <m/>
    <s v="4100    OAKWOOD                      AV"/>
    <m/>
    <n v="34.0777"/>
    <n v="-118.297"/>
    <n v="0"/>
    <x v="12"/>
  </r>
  <r>
    <n v="201112132"/>
    <d v="2020-08-03T00:00:00"/>
    <x v="8"/>
    <n v="1200"/>
    <n v="11"/>
    <x v="7"/>
    <n v="1178"/>
    <n v="2"/>
    <n v="753"/>
    <s v="DISCHARGE FIREARMS/SHOTS FIRED"/>
    <s v="1402 1407 0906 1822 1300 1100"/>
    <n v="32"/>
    <s v="M"/>
    <s v="W"/>
    <n v="101"/>
    <s v="STREET"/>
    <n v="106"/>
    <s v="UNKNOWN FIREARM"/>
    <s v="IC"/>
    <s v="Invest Cont"/>
    <n v="753"/>
    <n v="998"/>
    <m/>
    <m/>
    <s v="3300    SEYMOUR                      ST"/>
    <m/>
    <n v="34.090299999999999"/>
    <n v="-118.2223"/>
    <n v="0"/>
    <x v="12"/>
  </r>
  <r>
    <n v="200711361"/>
    <d v="2020-07-07T00:00:00"/>
    <x v="298"/>
    <n v="1800"/>
    <n v="7"/>
    <x v="0"/>
    <n v="723"/>
    <n v="1"/>
    <n v="310"/>
    <s v="BURGLARY"/>
    <s v="1609 1601 0344"/>
    <n v="28"/>
    <s v="M"/>
    <s v="H"/>
    <n v="203"/>
    <s v="OTHER BUSINESS"/>
    <m/>
    <m/>
    <s v="IC"/>
    <s v="Invest Cont"/>
    <n v="310"/>
    <m/>
    <m/>
    <m/>
    <s v="8000 W  3RD                          ST"/>
    <m/>
    <n v="34.071800000000003"/>
    <n v="-118.36369999999999"/>
    <n v="0"/>
    <x v="12"/>
  </r>
  <r>
    <n v="200309004"/>
    <d v="2020-03-24T00:00:00"/>
    <x v="73"/>
    <n v="1"/>
    <n v="3"/>
    <x v="2"/>
    <n v="335"/>
    <n v="2"/>
    <n v="740"/>
    <s v="VANDALISM - FELONY ($400 &amp; OVER, ALL CHURCH VANDALISMS)"/>
    <s v="0329 1822 1309"/>
    <n v="19"/>
    <s v="X"/>
    <s v="X"/>
    <n v="222"/>
    <s v="LAUNDROMAT"/>
    <m/>
    <m/>
    <s v="IC"/>
    <s v="Invest Cont"/>
    <n v="740"/>
    <m/>
    <m/>
    <m/>
    <s v="2800 W  JEFFERSON                    BL"/>
    <m/>
    <n v="34.0276"/>
    <n v="-118.3229"/>
    <n v="0"/>
    <x v="12"/>
  </r>
  <r>
    <n v="201107079"/>
    <d v="2020-03-08T00:00:00"/>
    <x v="73"/>
    <n v="1700"/>
    <n v="11"/>
    <x v="7"/>
    <n v="1144"/>
    <n v="1"/>
    <n v="330"/>
    <s v="BURGLARY FROM VEHICLE"/>
    <s v="1609 1608 0344"/>
    <n v="32"/>
    <s v="M"/>
    <s v="W"/>
    <n v="101"/>
    <s v="STREET"/>
    <m/>
    <m/>
    <s v="IC"/>
    <s v="Invest Cont"/>
    <n v="330"/>
    <m/>
    <m/>
    <m/>
    <s v="HYPERION"/>
    <s v="EVANS"/>
    <n v="34.105600000000003"/>
    <n v="-118.2728"/>
    <n v="0"/>
    <x v="12"/>
  </r>
  <r>
    <n v="200322200"/>
    <d v="2020-12-23T00:00:00"/>
    <x v="239"/>
    <n v="610"/>
    <n v="3"/>
    <x v="2"/>
    <n v="392"/>
    <n v="2"/>
    <n v="624"/>
    <s v="BATTERY - SIMPLE ASSAULT"/>
    <s v="0444 1309 0913"/>
    <n v="59"/>
    <s v="F"/>
    <s v="B"/>
    <n v="502"/>
    <s v="MULTI-UNIT DWELLING (APARTMENT, DUPLEX, ETC)"/>
    <n v="400"/>
    <s v="STRONG-ARM (HANDS, FIST, FEET OR BODILY FORCE)"/>
    <s v="IC"/>
    <s v="Invest Cont"/>
    <n v="624"/>
    <m/>
    <m/>
    <m/>
    <s v="4400    CRENSHAW                     BL"/>
    <m/>
    <n v="34.0032"/>
    <n v="-118.33159999999999"/>
    <n v="0"/>
    <x v="12"/>
  </r>
  <r>
    <n v="200310796"/>
    <d v="2020-05-03T00:00:00"/>
    <x v="5"/>
    <n v="2000"/>
    <n v="3"/>
    <x v="2"/>
    <n v="396"/>
    <n v="2"/>
    <n v="627"/>
    <s v="CHILD ABUSE (PHYSICAL) - SIMPLE ASSAULT"/>
    <s v="1309 1251 0416 0417 1801"/>
    <n v="13"/>
    <s v="M"/>
    <s v="H"/>
    <n v="502"/>
    <s v="MULTI-UNIT DWELLING (APARTMENT, DUPLEX, ETC)"/>
    <n v="400"/>
    <s v="STRONG-ARM (HANDS, FIST, FEET OR BODILY FORCE)"/>
    <s v="AO"/>
    <s v="Adult Other"/>
    <n v="627"/>
    <m/>
    <m/>
    <m/>
    <s v="4200 S  HOOVER                       ST"/>
    <m/>
    <n v="34.007300000000001"/>
    <n v="-118.2894"/>
    <n v="0"/>
    <x v="12"/>
  </r>
  <r>
    <n v="200711626"/>
    <d v="2020-06-19T00:00:00"/>
    <x v="14"/>
    <n v="1230"/>
    <n v="7"/>
    <x v="0"/>
    <n v="701"/>
    <n v="1"/>
    <n v="310"/>
    <s v="BURGLARY"/>
    <s v="0352 1609 1501 0358 0325 0329"/>
    <n v="0"/>
    <s v="X"/>
    <s v="X"/>
    <n v="405"/>
    <s v="CLOTHING STORE"/>
    <m/>
    <m/>
    <s v="AA"/>
    <s v="Adult Arrest"/>
    <n v="310"/>
    <m/>
    <m/>
    <m/>
    <s v="8100    MELROSE                      AV"/>
    <m/>
    <n v="34.0837"/>
    <n v="-118.3665"/>
    <n v="1"/>
    <x v="12"/>
  </r>
  <r>
    <n v="200118847"/>
    <d v="2020-10-02T00:00:00"/>
    <x v="163"/>
    <n v="1930"/>
    <n v="1"/>
    <x v="1"/>
    <n v="164"/>
    <n v="2"/>
    <n v="624"/>
    <s v="BATTERY - SIMPLE ASSAULT"/>
    <s v="0416 0913 1820"/>
    <n v="25"/>
    <s v="F"/>
    <s v="H"/>
    <n v="502"/>
    <s v="MULTI-UNIT DWELLING (APARTMENT, DUPLEX, ETC)"/>
    <n v="400"/>
    <s v="STRONG-ARM (HANDS, FIST, FEET OR BODILY FORCE)"/>
    <s v="AO"/>
    <s v="Adult Other"/>
    <n v="624"/>
    <m/>
    <m/>
    <m/>
    <s v="600 S  MAIN                         ST"/>
    <m/>
    <n v="34.044800000000002"/>
    <n v="-118.2504"/>
    <n v="0"/>
    <x v="12"/>
  </r>
  <r>
    <n v="200617375"/>
    <d v="2020-10-30T00:00:00"/>
    <x v="168"/>
    <n v="413"/>
    <n v="6"/>
    <x v="9"/>
    <n v="632"/>
    <n v="2"/>
    <n v="956"/>
    <s v="LETTERS, LEWD  -  TELEPHONE CALLS, LEWD"/>
    <s v="1906 0913 1802 1501"/>
    <n v="45"/>
    <s v="M"/>
    <s v="W"/>
    <n v="203"/>
    <s v="OTHER BUSINESS"/>
    <n v="500"/>
    <s v="UNKNOWN WEAPON/OTHER WEAPON"/>
    <s v="AA"/>
    <s v="Adult Arrest"/>
    <n v="956"/>
    <m/>
    <m/>
    <m/>
    <s v="7900 W  SUNSET                       BL"/>
    <m/>
    <n v="34.098100000000002"/>
    <n v="-118.36150000000001"/>
    <n v="1"/>
    <x v="12"/>
  </r>
  <r>
    <n v="201107431"/>
    <d v="2020-03-17T00:00:00"/>
    <x v="342"/>
    <n v="1000"/>
    <n v="11"/>
    <x v="7"/>
    <n v="1173"/>
    <n v="1"/>
    <n v="330"/>
    <s v="BURGLARY FROM VEHICLE"/>
    <s v="0344 1302"/>
    <n v="63"/>
    <s v="M"/>
    <s v="W"/>
    <n v="104"/>
    <s v="DRIVEWAY"/>
    <m/>
    <m/>
    <s v="IC"/>
    <s v="Invest Cont"/>
    <n v="330"/>
    <m/>
    <m/>
    <m/>
    <s v="1900    ALLESANDRO                   ST"/>
    <m/>
    <n v="34.090000000000003"/>
    <n v="-118.2587"/>
    <n v="0"/>
    <x v="12"/>
  </r>
  <r>
    <n v="200308382"/>
    <d v="2020-03-11T00:00:00"/>
    <x v="305"/>
    <n v="748"/>
    <n v="3"/>
    <x v="2"/>
    <n v="308"/>
    <n v="1"/>
    <n v="761"/>
    <s v="BRANDISH WEAPON"/>
    <s v="0305 0334 0443 1810 0913"/>
    <n v="31"/>
    <s v="F"/>
    <s v="B"/>
    <n v="502"/>
    <s v="MULTI-UNIT DWELLING (APARTMENT, DUPLEX, ETC)"/>
    <n v="500"/>
    <s v="UNKNOWN WEAPON/OTHER WEAPON"/>
    <s v="IC"/>
    <s v="Invest Cont"/>
    <n v="761"/>
    <m/>
    <m/>
    <m/>
    <s v="900 W  23RD                         ST"/>
    <m/>
    <n v="34.0334"/>
    <n v="-118.2799"/>
    <n v="0"/>
    <x v="12"/>
  </r>
  <r>
    <n v="200309265"/>
    <d v="2020-03-31T00:00:00"/>
    <x v="152"/>
    <n v="2100"/>
    <n v="3"/>
    <x v="2"/>
    <n v="354"/>
    <n v="1"/>
    <n v="510"/>
    <s v="VEHICLE - STOLEN"/>
    <m/>
    <n v="0"/>
    <m/>
    <m/>
    <n v="101"/>
    <s v="STREET"/>
    <m/>
    <m/>
    <s v="IC"/>
    <s v="Invest Cont"/>
    <n v="510"/>
    <m/>
    <m/>
    <m/>
    <s v="3400    4TH                          AV"/>
    <m/>
    <n v="34.025599999999997"/>
    <n v="-118.3212"/>
    <n v="0"/>
    <x v="12"/>
  </r>
  <r>
    <n v="201305305"/>
    <d v="2020-01-24T00:00:00"/>
    <x v="254"/>
    <n v="820"/>
    <n v="13"/>
    <x v="6"/>
    <n v="1395"/>
    <n v="1"/>
    <n v="230"/>
    <s v="ASSAULT WITH DEADLY WEAPON, AGGRAVATED ASSAULT"/>
    <s v="0913 0416"/>
    <n v="62"/>
    <s v="F"/>
    <s v="H"/>
    <n v="502"/>
    <s v="MULTI-UNIT DWELLING (APARTMENT, DUPLEX, ETC)"/>
    <n v="400"/>
    <s v="STRONG-ARM (HANDS, FIST, FEET OR BODILY FORCE)"/>
    <s v="AA"/>
    <s v="Adult Arrest"/>
    <n v="230"/>
    <m/>
    <m/>
    <m/>
    <s v="6400 S  SAN PEDRO                    ST"/>
    <m/>
    <n v="33.981499999999997"/>
    <n v="-118.26949999999999"/>
    <n v="1"/>
    <x v="12"/>
  </r>
  <r>
    <n v="200508121"/>
    <d v="2020-04-10T00:00:00"/>
    <x v="290"/>
    <n v="1220"/>
    <n v="5"/>
    <x v="10"/>
    <n v="589"/>
    <n v="1"/>
    <n v="441"/>
    <s v="THEFT PLAIN - ATTEMPT"/>
    <s v="1300 1309 1822"/>
    <n v="24"/>
    <s v="M"/>
    <s v="B"/>
    <n v="108"/>
    <s v="PARKING LOT"/>
    <m/>
    <m/>
    <s v="IC"/>
    <s v="Invest Cont"/>
    <n v="441"/>
    <m/>
    <m/>
    <m/>
    <s v="2800    VIA CABRILLO MARINA"/>
    <m/>
    <n v="33.719200000000001"/>
    <n v="-118.2839"/>
    <n v="0"/>
    <x v="12"/>
  </r>
  <r>
    <n v="200708136"/>
    <d v="2020-04-09T00:00:00"/>
    <x v="126"/>
    <n v="1830"/>
    <n v="7"/>
    <x v="0"/>
    <n v="788"/>
    <n v="1"/>
    <n v="330"/>
    <s v="BURGLARY FROM VEHICLE"/>
    <n v="344"/>
    <n v="43"/>
    <s v="M"/>
    <s v="B"/>
    <n v="101"/>
    <s v="STREET"/>
    <m/>
    <m/>
    <s v="IC"/>
    <s v="Invest Cont"/>
    <n v="330"/>
    <m/>
    <m/>
    <m/>
    <s v="2200 S  BRONSON                      AV"/>
    <m/>
    <n v="34.037599999999998"/>
    <n v="-118.331"/>
    <n v="0"/>
    <x v="12"/>
  </r>
  <r>
    <n v="200214295"/>
    <d v="2020-08-27T00:00:00"/>
    <x v="49"/>
    <n v="1600"/>
    <n v="2"/>
    <x v="5"/>
    <n v="203"/>
    <n v="2"/>
    <n v="740"/>
    <s v="VANDALISM - FELONY ($400 &amp; OVER, ALL CHURCH VANDALISMS)"/>
    <s v="0329 1402 0311 0910"/>
    <n v="0"/>
    <s v="M"/>
    <s v="W"/>
    <n v="124"/>
    <s v="BUS STOP"/>
    <m/>
    <m/>
    <s v="AA"/>
    <s v="Adult Arrest"/>
    <n v="740"/>
    <n v="998"/>
    <m/>
    <m/>
    <s v="MELROSE"/>
    <s v="VERMONT                      AV"/>
    <n v="34.083599999999997"/>
    <n v="-118.29170000000001"/>
    <n v="1"/>
    <x v="12"/>
  </r>
  <r>
    <n v="200212917"/>
    <d v="2020-07-23T00:00:00"/>
    <x v="286"/>
    <n v="2100"/>
    <n v="2"/>
    <x v="5"/>
    <n v="202"/>
    <n v="1"/>
    <n v="510"/>
    <s v="VEHICLE - STOLEN"/>
    <m/>
    <n v="0"/>
    <m/>
    <m/>
    <n v="101"/>
    <s v="STREET"/>
    <m/>
    <m/>
    <s v="IC"/>
    <s v="Invest Cont"/>
    <n v="510"/>
    <m/>
    <m/>
    <m/>
    <s v="900 N  VERMONT                      AV"/>
    <m/>
    <n v="34.087699999999998"/>
    <n v="-118.29170000000001"/>
    <n v="0"/>
    <x v="12"/>
  </r>
  <r>
    <n v="201107264"/>
    <d v="2020-03-13T00:00:00"/>
    <x v="244"/>
    <n v="2005"/>
    <n v="11"/>
    <x v="7"/>
    <n v="1118"/>
    <n v="1"/>
    <n v="230"/>
    <s v="ASSAULT WITH DEADLY WEAPON, AGGRAVATED ASSAULT"/>
    <s v="0906 1300 1310 1822"/>
    <n v="14"/>
    <s v="F"/>
    <s v="H"/>
    <n v="101"/>
    <s v="STREET"/>
    <n v="102"/>
    <s v="HAND GUN"/>
    <s v="IC"/>
    <s v="Invest Cont"/>
    <n v="230"/>
    <m/>
    <m/>
    <m/>
    <s v="IRVINGTON                    PL"/>
    <s v="ALDAMA                       ST"/>
    <n v="34.115099999999998"/>
    <n v="-118.1955"/>
    <n v="0"/>
    <x v="12"/>
  </r>
  <r>
    <n v="200911917"/>
    <d v="2020-07-04T00:00:00"/>
    <x v="112"/>
    <n v="2030"/>
    <n v="9"/>
    <x v="3"/>
    <n v="941"/>
    <n v="1"/>
    <n v="440"/>
    <s v="THEFT PLAIN - PETTY ($950 &amp; UNDER)"/>
    <n v="344"/>
    <n v="26"/>
    <s v="F"/>
    <s v="O"/>
    <n v="203"/>
    <s v="OTHER BUSINESS"/>
    <m/>
    <m/>
    <s v="IC"/>
    <s v="Invest Cont"/>
    <n v="440"/>
    <m/>
    <m/>
    <m/>
    <s v="5700 N  SEPULVEDA                    BL"/>
    <m/>
    <n v="34.173999999999999"/>
    <n v="-118.4661"/>
    <n v="0"/>
    <x v="12"/>
  </r>
  <r>
    <n v="200321484"/>
    <d v="2020-12-09T00:00:00"/>
    <x v="308"/>
    <n v="200"/>
    <n v="3"/>
    <x v="2"/>
    <n v="392"/>
    <n v="1"/>
    <n v="440"/>
    <s v="THEFT PLAIN - PETTY ($950 &amp; UNDER)"/>
    <s v="0913 0344 1202 1817"/>
    <n v="66"/>
    <s v="M"/>
    <s v="B"/>
    <n v="501"/>
    <s v="SINGLE FAMILY DWELLING"/>
    <m/>
    <m/>
    <s v="IC"/>
    <s v="Invest Cont"/>
    <n v="440"/>
    <m/>
    <m/>
    <m/>
    <s v="4700    6TH                          AV"/>
    <m/>
    <n v="34.000900000000001"/>
    <n v="-118.3236"/>
    <n v="0"/>
    <x v="12"/>
  </r>
  <r>
    <n v="201218022"/>
    <d v="2020-08-06T00:00:00"/>
    <x v="268"/>
    <n v="2200"/>
    <n v="12"/>
    <x v="8"/>
    <n v="1251"/>
    <n v="1"/>
    <n v="330"/>
    <s v="BURGLARY FROM VEHICLE"/>
    <s v="1609 0329 0344 1822"/>
    <n v="33"/>
    <s v="M"/>
    <s v="B"/>
    <n v="101"/>
    <s v="STREET"/>
    <m/>
    <m/>
    <s v="IC"/>
    <s v="Invest Cont"/>
    <n v="330"/>
    <m/>
    <m/>
    <m/>
    <s v="W  75TH                         ST"/>
    <s v="10TH                         AV"/>
    <n v="33.971800000000002"/>
    <n v="-118.3287"/>
    <n v="0"/>
    <x v="12"/>
  </r>
  <r>
    <n v="200217014"/>
    <d v="2020-11-02T00:00:00"/>
    <x v="245"/>
    <n v="1945"/>
    <n v="2"/>
    <x v="5"/>
    <n v="218"/>
    <n v="2"/>
    <n v="626"/>
    <s v="INTIMATE PARTNER - SIMPLE ASSAULT"/>
    <s v="0913 2000 1814 0444 0400 0429"/>
    <n v="27"/>
    <s v="F"/>
    <s v="H"/>
    <n v="109"/>
    <s v="PARK/PLAYGROUND"/>
    <n v="400"/>
    <s v="STRONG-ARM (HANDS, FIST, FEET OR BODILY FORCE)"/>
    <s v="AO"/>
    <s v="Adult Other"/>
    <n v="626"/>
    <m/>
    <m/>
    <m/>
    <s v="700    ECHO PARK                    AV"/>
    <m/>
    <n v="34.071100000000001"/>
    <n v="-118.2599"/>
    <n v="0"/>
    <x v="12"/>
  </r>
  <r>
    <n v="200510124"/>
    <d v="2020-05-31T00:00:00"/>
    <x v="156"/>
    <n v="1109"/>
    <n v="5"/>
    <x v="10"/>
    <n v="521"/>
    <n v="1"/>
    <n v="510"/>
    <s v="VEHICLE - STOLEN"/>
    <m/>
    <n v="0"/>
    <m/>
    <m/>
    <n v="108"/>
    <s v="PARKING LOT"/>
    <m/>
    <m/>
    <s v="AO"/>
    <s v="Adult Other"/>
    <n v="510"/>
    <m/>
    <m/>
    <m/>
    <s v="1700 N  GAFFEY                       ST"/>
    <m/>
    <n v="33.760100000000001"/>
    <n v="-118.2927"/>
    <n v="0"/>
    <x v="12"/>
  </r>
  <r>
    <n v="200320255"/>
    <d v="2020-11-12T00:00:00"/>
    <x v="69"/>
    <n v="1900"/>
    <n v="3"/>
    <x v="2"/>
    <n v="318"/>
    <n v="1"/>
    <n v="510"/>
    <s v="VEHICLE - STOLEN"/>
    <m/>
    <n v="0"/>
    <m/>
    <m/>
    <n v="101"/>
    <s v="STREET"/>
    <m/>
    <m/>
    <s v="AA"/>
    <s v="Adult Arrest"/>
    <n v="510"/>
    <m/>
    <m/>
    <m/>
    <s v="1100 W  25TH                         ST"/>
    <m/>
    <n v="34.0336"/>
    <n v="-118.2852"/>
    <n v="1"/>
    <x v="12"/>
  </r>
  <r>
    <n v="200319919"/>
    <d v="2020-11-05T00:00:00"/>
    <x v="164"/>
    <n v="830"/>
    <n v="3"/>
    <x v="2"/>
    <n v="329"/>
    <n v="1"/>
    <n v="510"/>
    <s v="VEHICLE - STOLEN"/>
    <m/>
    <n v="0"/>
    <m/>
    <m/>
    <n v="101"/>
    <s v="STREET"/>
    <m/>
    <m/>
    <s v="AA"/>
    <s v="Adult Arrest"/>
    <n v="510"/>
    <m/>
    <m/>
    <m/>
    <s v="W  ADAMS                        BL"/>
    <s v="S  FIGUEROA                     ST"/>
    <n v="34.028199999999998"/>
    <n v="-118.276"/>
    <n v="1"/>
    <x v="12"/>
  </r>
  <r>
    <n v="200512572"/>
    <d v="2020-08-02T00:00:00"/>
    <x v="114"/>
    <n v="2135"/>
    <n v="5"/>
    <x v="10"/>
    <n v="522"/>
    <n v="2"/>
    <n v="624"/>
    <s v="BATTERY - SIMPLE ASSAULT"/>
    <s v="0202 0358 0432 0444 0561 1242 0913 0602 2038"/>
    <n v="54"/>
    <s v="F"/>
    <s v="H"/>
    <n v="502"/>
    <s v="MULTI-UNIT DWELLING (APARTMENT, DUPLEX, ETC)"/>
    <n v="400"/>
    <s v="STRONG-ARM (HANDS, FIST, FEET OR BODILY FORCE)"/>
    <s v="AO"/>
    <s v="Adult Other"/>
    <n v="624"/>
    <n v="901"/>
    <m/>
    <m/>
    <s v="800    BAY VIEW                     AV"/>
    <m/>
    <n v="33.779600000000002"/>
    <n v="-118.26990000000001"/>
    <n v="0"/>
    <x v="12"/>
  </r>
  <r>
    <n v="200122397"/>
    <d v="2020-12-15T00:00:00"/>
    <x v="300"/>
    <n v="930"/>
    <n v="1"/>
    <x v="1"/>
    <n v="152"/>
    <n v="1"/>
    <n v="510"/>
    <s v="VEHICLE - STOLEN"/>
    <m/>
    <n v="0"/>
    <m/>
    <m/>
    <n v="104"/>
    <s v="DRIVEWAY"/>
    <m/>
    <m/>
    <s v="IC"/>
    <s v="Invest Cont"/>
    <n v="510"/>
    <m/>
    <m/>
    <m/>
    <s v="500 S  GRAND                        AV"/>
    <m/>
    <n v="34.049500000000002"/>
    <n v="-118.2546"/>
    <n v="0"/>
    <x v="12"/>
  </r>
  <r>
    <n v="201212828"/>
    <d v="2020-05-14T00:00:00"/>
    <x v="80"/>
    <n v="200"/>
    <n v="12"/>
    <x v="8"/>
    <n v="1207"/>
    <n v="1"/>
    <n v="310"/>
    <s v="BURGLARY"/>
    <s v="1202 1602 0397 0321 1607 0329"/>
    <n v="66"/>
    <s v="F"/>
    <s v="B"/>
    <n v="120"/>
    <s v="STORAGE SHED"/>
    <m/>
    <m/>
    <s v="IC"/>
    <s v="Invest Cont"/>
    <n v="310"/>
    <m/>
    <m/>
    <m/>
    <s v="900 W  51ST                         ST"/>
    <m/>
    <n v="33.996400000000001"/>
    <n v="-118.2894"/>
    <n v="0"/>
    <x v="12"/>
  </r>
  <r>
    <n v="200118007"/>
    <d v="2020-09-14T00:00:00"/>
    <x v="311"/>
    <n v="2030"/>
    <n v="1"/>
    <x v="1"/>
    <n v="152"/>
    <n v="1"/>
    <n v="761"/>
    <s v="BRANDISH WEAPON"/>
    <s v="0334 1822"/>
    <n v="19"/>
    <s v="M"/>
    <s v="H"/>
    <n v="101"/>
    <s v="STREET"/>
    <n v="102"/>
    <s v="HAND GUN"/>
    <s v="IC"/>
    <s v="Invest Cont"/>
    <n v="761"/>
    <m/>
    <m/>
    <m/>
    <s v="700    WILSHIRE                     BL"/>
    <m/>
    <n v="34.0486"/>
    <n v="-118.25709999999999"/>
    <n v="0"/>
    <x v="12"/>
  </r>
  <r>
    <n v="201107611"/>
    <d v="2020-03-22T00:00:00"/>
    <x v="146"/>
    <n v="1400"/>
    <n v="11"/>
    <x v="7"/>
    <n v="1101"/>
    <n v="1"/>
    <n v="330"/>
    <s v="BURGLARY FROM VEHICLE"/>
    <s v="0344 0377"/>
    <n v="39"/>
    <s v="M"/>
    <s v="H"/>
    <n v="108"/>
    <s v="PARKING LOT"/>
    <m/>
    <m/>
    <s v="IC"/>
    <s v="Invest Cont"/>
    <n v="330"/>
    <m/>
    <m/>
    <m/>
    <s v="5300    ZOO                          DR"/>
    <m/>
    <n v="34.1554"/>
    <n v="-118.303"/>
    <n v="0"/>
    <x v="12"/>
  </r>
  <r>
    <n v="200705805"/>
    <d v="2020-02-06T00:00:00"/>
    <x v="199"/>
    <n v="800"/>
    <n v="7"/>
    <x v="0"/>
    <n v="736"/>
    <n v="1"/>
    <n v="442"/>
    <s v="SHOPLIFTING - PETTY THEFT ($950 &amp; UNDER)"/>
    <n v="325"/>
    <n v="45"/>
    <s v="F"/>
    <s v="H"/>
    <n v="203"/>
    <s v="OTHER BUSINESS"/>
    <m/>
    <m/>
    <s v="IC"/>
    <s v="Invest Cont"/>
    <n v="442"/>
    <m/>
    <m/>
    <m/>
    <s v="300 S  LA BREA                      AV"/>
    <m/>
    <n v="34.066899999999997"/>
    <n v="-118.3456"/>
    <n v="0"/>
    <x v="12"/>
  </r>
  <r>
    <n v="201111151"/>
    <d v="2020-07-06T00:00:00"/>
    <x v="101"/>
    <n v="2200"/>
    <n v="11"/>
    <x v="7"/>
    <n v="1163"/>
    <n v="2"/>
    <n v="434"/>
    <s v="FALSE IMPRISONMENT"/>
    <s v="0906 1501"/>
    <n v="53"/>
    <s v="F"/>
    <s v="H"/>
    <n v="501"/>
    <s v="SINGLE FAMILY DWELLING"/>
    <m/>
    <m/>
    <s v="AO"/>
    <s v="Adult Other"/>
    <n v="434"/>
    <m/>
    <m/>
    <m/>
    <s v="1200 N  NEW HAMPSHIRE                AV"/>
    <m/>
    <n v="34.093499999999999"/>
    <n v="-118.2932"/>
    <n v="0"/>
    <x v="12"/>
  </r>
  <r>
    <n v="200207865"/>
    <d v="2020-03-17T00:00:00"/>
    <x v="285"/>
    <n v="1400"/>
    <n v="2"/>
    <x v="5"/>
    <n v="248"/>
    <n v="2"/>
    <n v="624"/>
    <s v="BATTERY - SIMPLE ASSAULT"/>
    <s v="1251 1259 0416 0417"/>
    <n v="15"/>
    <s v="M"/>
    <s v="H"/>
    <n v="502"/>
    <s v="MULTI-UNIT DWELLING (APARTMENT, DUPLEX, ETC)"/>
    <n v="400"/>
    <s v="STRONG-ARM (HANDS, FIST, FEET OR BODILY FORCE)"/>
    <s v="AA"/>
    <s v="Adult Arrest"/>
    <n v="624"/>
    <m/>
    <m/>
    <m/>
    <s v="1200 W  6TH                          ST"/>
    <m/>
    <n v="34.057899999999997"/>
    <n v="-118.2649"/>
    <n v="1"/>
    <x v="12"/>
  </r>
  <r>
    <n v="201226659"/>
    <d v="2020-12-18T00:00:00"/>
    <x v="210"/>
    <n v="2100"/>
    <n v="12"/>
    <x v="8"/>
    <n v="1267"/>
    <n v="2"/>
    <n v="956"/>
    <s v="LETTERS, LEWD  -  TELEPHONE CALLS, LEWD"/>
    <n v="1814"/>
    <n v="39"/>
    <s v="F"/>
    <s v="H"/>
    <n v="502"/>
    <s v="MULTI-UNIT DWELLING (APARTMENT, DUPLEX, ETC)"/>
    <m/>
    <m/>
    <s v="AO"/>
    <s v="Adult Other"/>
    <n v="956"/>
    <m/>
    <m/>
    <m/>
    <s v="300 W  84TH                         PL"/>
    <m/>
    <n v="33.962299999999999"/>
    <n v="-118.2783"/>
    <n v="0"/>
    <x v="12"/>
  </r>
  <r>
    <n v="200112041"/>
    <d v="2020-05-22T00:00:00"/>
    <x v="354"/>
    <n v="1405"/>
    <n v="1"/>
    <x v="1"/>
    <n v="146"/>
    <n v="1"/>
    <n v="510"/>
    <s v="VEHICLE - STOLEN"/>
    <m/>
    <n v="0"/>
    <m/>
    <m/>
    <n v="101"/>
    <s v="STREET"/>
    <m/>
    <m/>
    <s v="IC"/>
    <s v="Invest Cont"/>
    <n v="510"/>
    <m/>
    <m/>
    <m/>
    <s v="WALL                         ST"/>
    <s v="WINSTON                      ST"/>
    <n v="34.045499999999997"/>
    <n v="-118.2452"/>
    <n v="0"/>
    <x v="12"/>
  </r>
  <r>
    <n v="200411867"/>
    <d v="2020-08-18T00:00:00"/>
    <x v="137"/>
    <n v="600"/>
    <n v="4"/>
    <x v="4"/>
    <n v="497"/>
    <n v="2"/>
    <n v="956"/>
    <s v="LETTERS, LEWD  -  TELEPHONE CALLS, LEWD"/>
    <s v="0337 1906 1912"/>
    <n v="29"/>
    <s v="M"/>
    <s v="H"/>
    <n v="504"/>
    <s v="OTHER RESIDENCE"/>
    <m/>
    <m/>
    <s v="IC"/>
    <s v="Invest Cont"/>
    <n v="956"/>
    <m/>
    <m/>
    <m/>
    <s v="3400    ESTRADA                      ST"/>
    <m/>
    <n v="34.019799999999996"/>
    <n v="-118.2028"/>
    <n v="0"/>
    <x v="12"/>
  </r>
  <r>
    <n v="201215969"/>
    <d v="2020-07-05T00:00:00"/>
    <x v="101"/>
    <n v="1930"/>
    <n v="12"/>
    <x v="8"/>
    <n v="1269"/>
    <n v="1"/>
    <n v="510"/>
    <s v="VEHICLE - STOLEN"/>
    <s v="1402 0330 0354 0342 1822 0104 1231 1315 0917 0601"/>
    <n v="64"/>
    <s v="M"/>
    <s v="W"/>
    <n v="101"/>
    <s v="STREET"/>
    <m/>
    <m/>
    <s v="IC"/>
    <s v="Invest Cont"/>
    <n v="510"/>
    <n v="998"/>
    <m/>
    <m/>
    <s v="MANCHESTER                   AV"/>
    <s v="FIGUEROA                     ST"/>
    <n v="33.963799999999999"/>
    <n v="-118.2629"/>
    <n v="0"/>
    <x v="12"/>
  </r>
  <r>
    <n v="201209314"/>
    <d v="2020-03-17T00:00:00"/>
    <x v="285"/>
    <n v="120"/>
    <n v="12"/>
    <x v="8"/>
    <n v="1249"/>
    <n v="1"/>
    <n v="821"/>
    <s v="SODOMY/SEXUAL CONTACT B/W PENIS OF ONE PERS TO ANUS OTH"/>
    <s v="1822 0519 0377 0507 0344 1309 0526 0448 0432 0319"/>
    <n v="20"/>
    <s v="F"/>
    <s v="B"/>
    <n v="101"/>
    <s v="STREET"/>
    <n v="207"/>
    <s v="OTHER KNIFE"/>
    <s v="IC"/>
    <s v="Invest Cont"/>
    <n v="821"/>
    <m/>
    <m/>
    <m/>
    <s v="600 W  66TH                         ST"/>
    <m/>
    <n v="33.979500000000002"/>
    <n v="-118.2838"/>
    <n v="0"/>
    <x v="12"/>
  </r>
  <r>
    <n v="200905791"/>
    <d v="2020-02-09T00:00:00"/>
    <x v="240"/>
    <n v="830"/>
    <n v="9"/>
    <x v="3"/>
    <n v="971"/>
    <n v="1"/>
    <n v="440"/>
    <s v="THEFT PLAIN - PETTY ($950 &amp; UNDER)"/>
    <s v="0344 2032"/>
    <n v="31"/>
    <s v="M"/>
    <s v="B"/>
    <n v="717"/>
    <s v="HEALTH SPA/GYM"/>
    <m/>
    <m/>
    <s v="IC"/>
    <s v="Invest Cont"/>
    <n v="440"/>
    <m/>
    <m/>
    <m/>
    <s v="15300    VENTURA                      BL"/>
    <m/>
    <n v="34.156399999999998"/>
    <n v="-118.46299999999999"/>
    <n v="0"/>
    <x v="12"/>
  </r>
  <r>
    <n v="201112077"/>
    <d v="2020-08-01T00:00:00"/>
    <x v="12"/>
    <n v="1115"/>
    <n v="11"/>
    <x v="7"/>
    <n v="1113"/>
    <n v="2"/>
    <n v="956"/>
    <s v="LETTERS, LEWD  -  TELEPHONE CALLS, LEWD"/>
    <s v="1501 1906"/>
    <n v="34"/>
    <s v="F"/>
    <s v="W"/>
    <n v="504"/>
    <s v="OTHER RESIDENCE"/>
    <m/>
    <m/>
    <s v="IC"/>
    <s v="Invest Cont"/>
    <n v="956"/>
    <m/>
    <m/>
    <m/>
    <s v="FAIR PARK"/>
    <s v="COLLEGE VIEW"/>
    <n v="34.137099999999997"/>
    <n v="-118.2216"/>
    <n v="0"/>
    <x v="12"/>
  </r>
  <r>
    <n v="200121513"/>
    <d v="2020-11-24T00:00:00"/>
    <x v="219"/>
    <n v="1830"/>
    <n v="1"/>
    <x v="1"/>
    <n v="163"/>
    <n v="1"/>
    <n v="310"/>
    <s v="BURGLARY"/>
    <s v="0352 0344 1606 1822"/>
    <n v="20"/>
    <s v="M"/>
    <s v="W"/>
    <n v="502"/>
    <s v="MULTI-UNIT DWELLING (APARTMENT, DUPLEX, ETC)"/>
    <m/>
    <m/>
    <s v="IC"/>
    <s v="Invest Cont"/>
    <n v="310"/>
    <m/>
    <m/>
    <m/>
    <s v="700 S  BROADWAY"/>
    <m/>
    <n v="34.044400000000003"/>
    <n v="-118.25409999999999"/>
    <n v="0"/>
    <x v="12"/>
  </r>
  <r>
    <n v="200615878"/>
    <d v="2020-09-23T00:00:00"/>
    <x v="39"/>
    <n v="935"/>
    <n v="6"/>
    <x v="9"/>
    <n v="678"/>
    <n v="2"/>
    <n v="354"/>
    <s v="THEFT OF IDENTITY"/>
    <s v="0926 0935 0928 0929 1822"/>
    <n v="30"/>
    <s v="M"/>
    <s v="B"/>
    <n v="501"/>
    <s v="SINGLE FAMILY DWELLING"/>
    <m/>
    <m/>
    <s v="IC"/>
    <s v="Invest Cont"/>
    <n v="354"/>
    <m/>
    <m/>
    <m/>
    <s v="1000 N  SERRANO                      AV"/>
    <m/>
    <n v="34.088500000000003"/>
    <n v="-118.3064"/>
    <n v="0"/>
    <x v="12"/>
  </r>
  <r>
    <n v="200211174"/>
    <d v="2020-06-10T00:00:00"/>
    <x v="343"/>
    <n v="2030"/>
    <n v="2"/>
    <x v="5"/>
    <n v="235"/>
    <n v="1"/>
    <n v="310"/>
    <s v="BURGLARY"/>
    <s v="2204 0321 1822 1601"/>
    <n v="0"/>
    <s v="X"/>
    <s v="X"/>
    <n v="704"/>
    <s v="ELEMENTARY SCHOOL"/>
    <m/>
    <m/>
    <s v="AO"/>
    <s v="Adult Other"/>
    <n v="310"/>
    <m/>
    <m/>
    <m/>
    <s v="100 N  CORONADO                     ST"/>
    <m/>
    <n v="34.069099999999999"/>
    <n v="-118.27589999999999"/>
    <n v="0"/>
    <x v="12"/>
  </r>
  <r>
    <n v="200513388"/>
    <d v="2020-08-23T00:00:00"/>
    <x v="223"/>
    <n v="2300"/>
    <n v="5"/>
    <x v="10"/>
    <n v="504"/>
    <n v="1"/>
    <n v="331"/>
    <s v="THEFT FROM MOTOR VEHICLE - GRAND ($950.01 AND OVER)"/>
    <s v="0344 0385 1300"/>
    <n v="29"/>
    <s v="M"/>
    <s v="W"/>
    <n v="101"/>
    <s v="STREET"/>
    <m/>
    <m/>
    <s v="IC"/>
    <s v="Invest Cont"/>
    <n v="331"/>
    <m/>
    <m/>
    <m/>
    <s v="DENKER                       AV"/>
    <s v="204TH                        ST"/>
    <n v="33.844900000000003"/>
    <n v="-118.304"/>
    <n v="0"/>
    <x v="12"/>
  </r>
  <r>
    <n v="200315781"/>
    <d v="2020-08-12T00:00:00"/>
    <x v="89"/>
    <n v="600"/>
    <n v="3"/>
    <x v="2"/>
    <n v="379"/>
    <n v="2"/>
    <n v="627"/>
    <s v="CHILD ABUSE (PHYSICAL) - SIMPLE ASSAULT"/>
    <s v="0553 0416 0445 1251 1259 0446"/>
    <n v="16"/>
    <s v="F"/>
    <s v="H"/>
    <n v="501"/>
    <s v="SINGLE FAMILY DWELLING"/>
    <n v="301"/>
    <s v="BELT FLAILING INSTRUMENT/CHAIN"/>
    <s v="IC"/>
    <s v="Invest Cont"/>
    <n v="627"/>
    <m/>
    <m/>
    <m/>
    <s v="1000    BROWNING                     BL"/>
    <m/>
    <n v="34.012099999999997"/>
    <n v="-118.2921"/>
    <n v="0"/>
    <x v="12"/>
  </r>
  <r>
    <n v="200604353"/>
    <d v="2020-01-09T00:00:00"/>
    <x v="258"/>
    <n v="200"/>
    <n v="6"/>
    <x v="9"/>
    <n v="657"/>
    <n v="1"/>
    <n v="510"/>
    <s v="VEHICLE - STOLEN"/>
    <m/>
    <n v="0"/>
    <m/>
    <m/>
    <n v="101"/>
    <s v="STREET"/>
    <m/>
    <m/>
    <s v="IC"/>
    <s v="Invest Cont"/>
    <n v="510"/>
    <m/>
    <m/>
    <m/>
    <s v="5400    BARTON                       AV"/>
    <m/>
    <n v="34.087600000000002"/>
    <n v="-118.3091"/>
    <n v="0"/>
    <x v="12"/>
  </r>
  <r>
    <n v="200313411"/>
    <d v="2020-06-29T00:00:00"/>
    <x v="24"/>
    <n v="1045"/>
    <n v="3"/>
    <x v="2"/>
    <n v="395"/>
    <n v="1"/>
    <n v="210"/>
    <s v="ROBBERY"/>
    <s v="0344 1822 0400"/>
    <n v="46"/>
    <s v="F"/>
    <s v="H"/>
    <n v="108"/>
    <s v="PARKING LOT"/>
    <n v="400"/>
    <s v="STRONG-ARM (HANDS, FIST, FEET OR BODILY FORCE)"/>
    <s v="AA"/>
    <s v="Adult Arrest"/>
    <n v="210"/>
    <m/>
    <m/>
    <m/>
    <s v="4100 S  WESTERN                      AV"/>
    <m/>
    <n v="34.009099999999997"/>
    <n v="-118.30889999999999"/>
    <n v="1"/>
    <x v="12"/>
  </r>
  <r>
    <n v="201011392"/>
    <d v="2020-07-27T00:00:00"/>
    <x v="109"/>
    <n v="115"/>
    <n v="10"/>
    <x v="11"/>
    <n v="1094"/>
    <n v="1"/>
    <n v="230"/>
    <s v="ASSAULT WITH DEADLY WEAPON, AGGRAVATED ASSAULT"/>
    <s v="1100 0913 1817 0450"/>
    <n v="42"/>
    <s v="M"/>
    <s v="O"/>
    <n v="501"/>
    <s v="SINGLE FAMILY DWELLING"/>
    <n v="102"/>
    <s v="HAND GUN"/>
    <s v="AA"/>
    <s v="Adult Arrest"/>
    <n v="230"/>
    <m/>
    <m/>
    <m/>
    <s v="18100    GREEN MEADOW                 DR"/>
    <m/>
    <n v="34.1447"/>
    <n v="-118.5284"/>
    <n v="1"/>
    <x v="12"/>
  </r>
  <r>
    <n v="201212474"/>
    <d v="2020-05-08T00:00:00"/>
    <x v="165"/>
    <n v="2025"/>
    <n v="12"/>
    <x v="8"/>
    <n v="1235"/>
    <n v="2"/>
    <n v="626"/>
    <s v="INTIMATE PARTNER - SIMPLE ASSAULT"/>
    <s v="1309 2000 1814 0416 0913"/>
    <n v="40"/>
    <s v="F"/>
    <s v="H"/>
    <n v="501"/>
    <s v="SINGLE FAMILY DWELLING"/>
    <n v="400"/>
    <s v="STRONG-ARM (HANDS, FIST, FEET OR BODILY FORCE)"/>
    <s v="AO"/>
    <s v="Adult Other"/>
    <n v="626"/>
    <m/>
    <m/>
    <m/>
    <s v="1200 W  59TH                         ST"/>
    <m/>
    <n v="33.987499999999997"/>
    <n v="-118.298"/>
    <n v="0"/>
    <x v="12"/>
  </r>
  <r>
    <n v="201116601"/>
    <d v="2020-12-13T00:00:00"/>
    <x v="341"/>
    <n v="1500"/>
    <n v="11"/>
    <x v="7"/>
    <n v="1172"/>
    <n v="1"/>
    <n v="330"/>
    <s v="BURGLARY FROM VEHICLE"/>
    <s v="0344 1307"/>
    <n v="28"/>
    <s v="M"/>
    <s v="W"/>
    <n v="101"/>
    <s v="STREET"/>
    <m/>
    <m/>
    <s v="IC"/>
    <s v="Invest Cont"/>
    <n v="330"/>
    <m/>
    <m/>
    <m/>
    <s v="SILVER LAKE"/>
    <s v="EARL"/>
    <n v="34.097099999999998"/>
    <n v="-118.2612"/>
    <n v="0"/>
    <x v="12"/>
  </r>
  <r>
    <n v="200515656"/>
    <d v="2020-10-22T00:00:00"/>
    <x v="167"/>
    <n v="945"/>
    <n v="5"/>
    <x v="10"/>
    <n v="563"/>
    <n v="2"/>
    <n v="624"/>
    <s v="BATTERY - SIMPLE ASSAULT"/>
    <s v="0913 0603 0361 0444"/>
    <n v="29"/>
    <s v="F"/>
    <s v="H"/>
    <n v="502"/>
    <s v="MULTI-UNIT DWELLING (APARTMENT, DUPLEX, ETC)"/>
    <n v="400"/>
    <s v="STRONG-ARM (HANDS, FIST, FEET OR BODILY FORCE)"/>
    <s v="AO"/>
    <s v="Adult Other"/>
    <n v="624"/>
    <m/>
    <m/>
    <m/>
    <s v="700 W  17TH                         ST"/>
    <m/>
    <n v="33.7288"/>
    <n v="-118.2929"/>
    <n v="0"/>
    <x v="12"/>
  </r>
  <r>
    <n v="200813719"/>
    <d v="2020-09-04T00:00:00"/>
    <x v="154"/>
    <n v="1434"/>
    <n v="8"/>
    <x v="12"/>
    <n v="849"/>
    <n v="2"/>
    <n v="956"/>
    <s v="LETTERS, LEWD  -  TELEPHONE CALLS, LEWD"/>
    <n v="1912"/>
    <n v="41"/>
    <s v="F"/>
    <s v="W"/>
    <n v="502"/>
    <s v="MULTI-UNIT DWELLING (APARTMENT, DUPLEX, ETC)"/>
    <m/>
    <m/>
    <s v="IC"/>
    <s v="Invest Cont"/>
    <n v="956"/>
    <m/>
    <m/>
    <m/>
    <s v="1000 S  WOOSTER                      ST"/>
    <m/>
    <n v="34.057099999999998"/>
    <n v="-118.38249999999999"/>
    <n v="0"/>
    <x v="12"/>
  </r>
  <r>
    <n v="201108573"/>
    <d v="2020-04-20T00:00:00"/>
    <x v="208"/>
    <n v="2320"/>
    <n v="11"/>
    <x v="7"/>
    <n v="1123"/>
    <n v="2"/>
    <n v="740"/>
    <s v="VANDALISM - FELONY ($400 &amp; OVER, ALL CHURCH VANDALISMS)"/>
    <s v="1609 1307 0329 0603"/>
    <n v="50"/>
    <s v="F"/>
    <s v="H"/>
    <n v="501"/>
    <s v="SINGLE FAMILY DWELLING"/>
    <m/>
    <m/>
    <s v="AO"/>
    <s v="Adult Other"/>
    <n v="740"/>
    <m/>
    <m/>
    <m/>
    <s v="3900    SENECA                       AV"/>
    <m/>
    <n v="34.124600000000001"/>
    <n v="-118.26130000000001"/>
    <n v="0"/>
    <x v="12"/>
  </r>
  <r>
    <n v="200913044"/>
    <d v="2020-08-02T00:00:00"/>
    <x v="200"/>
    <n v="2000"/>
    <n v="9"/>
    <x v="3"/>
    <n v="952"/>
    <n v="2"/>
    <n v="626"/>
    <s v="INTIMATE PARTNER - SIMPLE ASSAULT"/>
    <s v="1813 2000 1241 0444"/>
    <n v="0"/>
    <s v="F"/>
    <s v="H"/>
    <n v="502"/>
    <s v="MULTI-UNIT DWELLING (APARTMENT, DUPLEX, ETC)"/>
    <n v="400"/>
    <s v="STRONG-ARM (HANDS, FIST, FEET OR BODILY FORCE)"/>
    <s v="IC"/>
    <s v="Invest Cont"/>
    <n v="626"/>
    <m/>
    <m/>
    <m/>
    <s v="15000    BURBANK                      BL"/>
    <m/>
    <n v="34.1721"/>
    <n v="-118.459"/>
    <n v="0"/>
    <x v="12"/>
  </r>
  <r>
    <n v="200204489"/>
    <d v="2020-01-10T00:00:00"/>
    <x v="258"/>
    <n v="2130"/>
    <n v="2"/>
    <x v="5"/>
    <n v="245"/>
    <n v="1"/>
    <n v="330"/>
    <s v="BURGLARY FROM VEHICLE"/>
    <s v="0344 1609 1307 0329"/>
    <n v="33"/>
    <s v="M"/>
    <s v="B"/>
    <n v="101"/>
    <s v="STREET"/>
    <m/>
    <m/>
    <s v="IC"/>
    <s v="Invest Cont"/>
    <n v="330"/>
    <m/>
    <m/>
    <m/>
    <s v="4TH                          ST"/>
    <s v="GRAND VIEW"/>
    <n v="34.063299999999998"/>
    <n v="-118.27509999999999"/>
    <n v="0"/>
    <x v="12"/>
  </r>
  <r>
    <n v="201211713"/>
    <d v="2020-04-27T00:00:00"/>
    <x v="179"/>
    <n v="1530"/>
    <n v="12"/>
    <x v="8"/>
    <n v="1273"/>
    <n v="1"/>
    <n v="343"/>
    <s v="SHOPLIFTING-GRAND THEFT ($950.01 &amp; OVER)"/>
    <s v="0325 1822"/>
    <n v="0"/>
    <s v="X"/>
    <s v="X"/>
    <n v="242"/>
    <s v="DISCOUNT STORE (99 CENT,DOLLAR,ETC."/>
    <m/>
    <m/>
    <s v="IC"/>
    <s v="Invest Cont"/>
    <n v="343"/>
    <m/>
    <m/>
    <m/>
    <s v="9100 S  WESTERN                      AV"/>
    <m/>
    <n v="33.954500000000003"/>
    <n v="-118.309"/>
    <n v="0"/>
    <x v="12"/>
  </r>
  <r>
    <n v="200611630"/>
    <d v="2020-06-21T00:00:00"/>
    <x v="50"/>
    <n v="2000"/>
    <n v="6"/>
    <x v="9"/>
    <n v="648"/>
    <n v="1"/>
    <n v="310"/>
    <s v="BURGLARY"/>
    <s v="1822 1609 0344"/>
    <n v="0"/>
    <s v="X"/>
    <s v="X"/>
    <n v="210"/>
    <s v="RESTAURANT/FAST FOOD"/>
    <m/>
    <m/>
    <s v="IC"/>
    <s v="Invest Cont"/>
    <n v="310"/>
    <m/>
    <m/>
    <m/>
    <s v="5400 W  SUNSET                       BL"/>
    <m/>
    <n v="34.1"/>
    <n v="-118.3113"/>
    <n v="0"/>
    <x v="12"/>
  </r>
  <r>
    <n v="200914385"/>
    <d v="2020-09-06T00:00:00"/>
    <x v="120"/>
    <n v="2230"/>
    <n v="9"/>
    <x v="3"/>
    <n v="935"/>
    <n v="1"/>
    <n v="236"/>
    <s v="INTIMATE PARTNER - AGGRAVATED ASSAULT"/>
    <s v="1218 1814 0446 1300 0445 0913 1414 0416 2000 2004"/>
    <n v="23"/>
    <s v="F"/>
    <s v="H"/>
    <n v="101"/>
    <s v="STREET"/>
    <n v="305"/>
    <s v="FIXED OBJECT"/>
    <s v="AO"/>
    <s v="Adult Other"/>
    <n v="236"/>
    <m/>
    <m/>
    <m/>
    <s v="14100    BESSEMER                     ST"/>
    <m/>
    <n v="34.180799999999998"/>
    <n v="-118.4443"/>
    <n v="0"/>
    <x v="12"/>
  </r>
  <r>
    <n v="200606134"/>
    <d v="2020-02-13T00:00:00"/>
    <x v="320"/>
    <n v="2000"/>
    <n v="6"/>
    <x v="9"/>
    <n v="666"/>
    <n v="2"/>
    <n v="740"/>
    <s v="VANDALISM - FELONY ($400 &amp; OVER, ALL CHURCH VANDALISMS)"/>
    <s v="0329 1300 1822"/>
    <n v="55"/>
    <s v="M"/>
    <s v="H"/>
    <n v="121"/>
    <s v="YARD (RESIDENTIAL/BUSINESS)"/>
    <m/>
    <m/>
    <s v="IC"/>
    <s v="Invest Cont"/>
    <n v="740"/>
    <m/>
    <m/>
    <m/>
    <s v="AFTON                        AV"/>
    <s v="EL CENTRO                    AV"/>
    <n v="34.095300000000002"/>
    <n v="-118.3241"/>
    <n v="0"/>
    <x v="12"/>
  </r>
  <r>
    <n v="200309683"/>
    <d v="2020-04-10T00:00:00"/>
    <x v="126"/>
    <n v="1230"/>
    <n v="3"/>
    <x v="2"/>
    <n v="393"/>
    <n v="1"/>
    <n v="420"/>
    <s v="THEFT FROM MOTOR VEHICLE - PETTY ($950 &amp; UNDER)"/>
    <m/>
    <n v="0"/>
    <m/>
    <m/>
    <n v="101"/>
    <s v="STREET"/>
    <m/>
    <m/>
    <s v="IC"/>
    <s v="Invest Cont"/>
    <n v="420"/>
    <m/>
    <m/>
    <m/>
    <s v="4100    LEIMERT                      BL"/>
    <m/>
    <n v="34.01"/>
    <n v="-118.32389999999999"/>
    <n v="0"/>
    <x v="12"/>
  </r>
  <r>
    <n v="201000809"/>
    <d v="2020-08-14T00:00:00"/>
    <x v="347"/>
    <n v="1730"/>
    <n v="10"/>
    <x v="11"/>
    <n v="1001"/>
    <n v="1"/>
    <n v="236"/>
    <s v="INTIMATE PARTNER - AGGRAVATED ASSAULT"/>
    <s v="0913 2000 0319 0329 0408 0305 1813 1310 1419 1309"/>
    <n v="37"/>
    <s v="F"/>
    <s v="H"/>
    <n v="501"/>
    <s v="SINGLE FAMILY DWELLING"/>
    <n v="400"/>
    <s v="STRONG-ARM (HANDS, FIST, FEET OR BODILY FORCE)"/>
    <s v="AA"/>
    <s v="Adult Arrest"/>
    <n v="236"/>
    <m/>
    <m/>
    <m/>
    <s v="19400    KESWICK                      ST"/>
    <m/>
    <n v="34.210599999999999"/>
    <n v="-118.5579"/>
    <n v="1"/>
    <x v="12"/>
  </r>
  <r>
    <n v="200915460"/>
    <d v="2020-10-04T00:00:00"/>
    <x v="76"/>
    <n v="200"/>
    <n v="9"/>
    <x v="3"/>
    <n v="939"/>
    <n v="1"/>
    <n v="510"/>
    <s v="VEHICLE - STOLEN"/>
    <m/>
    <n v="0"/>
    <m/>
    <m/>
    <n v="108"/>
    <s v="PARKING LOT"/>
    <m/>
    <m/>
    <s v="IC"/>
    <s v="Invest Cont"/>
    <n v="510"/>
    <m/>
    <m/>
    <m/>
    <s v="13200    VICTORY                      BL"/>
    <m/>
    <n v="34.186700000000002"/>
    <n v="-118.4209"/>
    <n v="0"/>
    <x v="12"/>
  </r>
  <r>
    <n v="200813771"/>
    <d v="2020-09-06T00:00:00"/>
    <x v="256"/>
    <n v="1430"/>
    <n v="8"/>
    <x v="12"/>
    <n v="887"/>
    <n v="2"/>
    <n v="930"/>
    <s v="CRIMINAL THREATS - NO WEAPON DISPLAYED"/>
    <s v="1202 0421 0432 0561 0913"/>
    <n v="61"/>
    <s v="M"/>
    <s v="W"/>
    <n v="501"/>
    <s v="SINGLE FAMILY DWELLING"/>
    <n v="511"/>
    <s v="VERBAL THREAT"/>
    <s v="AO"/>
    <s v="Adult Other"/>
    <n v="930"/>
    <m/>
    <m/>
    <m/>
    <s v="9300    KIRKSIDE                     RD"/>
    <m/>
    <n v="34.048200000000001"/>
    <n v="-118.39149999999999"/>
    <n v="0"/>
    <x v="12"/>
  </r>
  <r>
    <n v="200516686"/>
    <d v="2020-11-15T00:00:00"/>
    <x v="48"/>
    <n v="1015"/>
    <n v="5"/>
    <x v="10"/>
    <n v="507"/>
    <n v="2"/>
    <n v="740"/>
    <s v="VANDALISM - FELONY ($400 &amp; OVER, ALL CHURCH VANDALISMS)"/>
    <n v="329"/>
    <n v="36"/>
    <s v="M"/>
    <s v="W"/>
    <n v="501"/>
    <s v="SINGLE FAMILY DWELLING"/>
    <m/>
    <m/>
    <s v="IC"/>
    <s v="Invest Cont"/>
    <n v="740"/>
    <m/>
    <m/>
    <m/>
    <s v="1400 W  223RD                        ST"/>
    <m/>
    <n v="33.8245"/>
    <n v="-118.3038"/>
    <n v="0"/>
    <x v="12"/>
  </r>
  <r>
    <n v="200118505"/>
    <d v="2020-09-25T00:00:00"/>
    <x v="23"/>
    <n v="800"/>
    <n v="1"/>
    <x v="1"/>
    <n v="182"/>
    <n v="2"/>
    <n v="662"/>
    <s v="BUNCO, GRAND THEFT"/>
    <n v="800"/>
    <n v="20"/>
    <s v="F"/>
    <s v="W"/>
    <n v="203"/>
    <s v="OTHER BUSINESS"/>
    <m/>
    <m/>
    <s v="IC"/>
    <s v="Invest Cont"/>
    <n v="662"/>
    <m/>
    <m/>
    <m/>
    <s v="1200 S  GRAND                        AV"/>
    <m/>
    <n v="34.039700000000003"/>
    <n v="-118.2637"/>
    <n v="0"/>
    <x v="12"/>
  </r>
  <r>
    <n v="201306036"/>
    <d v="2020-02-04T00:00:00"/>
    <x v="253"/>
    <n v="500"/>
    <n v="13"/>
    <x v="6"/>
    <n v="1361"/>
    <n v="1"/>
    <n v="420"/>
    <s v="THEFT FROM MOTOR VEHICLE - PETTY ($950 &amp; UNDER)"/>
    <s v="1309 0385"/>
    <n v="48"/>
    <s v="F"/>
    <s v="H"/>
    <n v="101"/>
    <s v="STREET"/>
    <m/>
    <m/>
    <s v="IC"/>
    <s v="Invest Cont"/>
    <n v="420"/>
    <m/>
    <m/>
    <m/>
    <s v="47TH                         ST"/>
    <s v="MAIN                         ST"/>
    <n v="34.000999999999998"/>
    <n v="-118.274"/>
    <n v="0"/>
    <x v="12"/>
  </r>
  <r>
    <n v="201215340"/>
    <d v="2020-06-25T00:00:00"/>
    <x v="10"/>
    <n v="651"/>
    <n v="12"/>
    <x v="8"/>
    <n v="1269"/>
    <n v="1"/>
    <n v="310"/>
    <s v="BURGLARY"/>
    <s v="1607 1402 0329 1822 0209 0321"/>
    <n v="0"/>
    <s v="X"/>
    <s v="X"/>
    <n v="704"/>
    <s v="ELEMENTARY SCHOOL"/>
    <m/>
    <m/>
    <s v="IC"/>
    <s v="Invest Cont"/>
    <n v="310"/>
    <m/>
    <m/>
    <m/>
    <s v="8500    TOWNE                        AV"/>
    <m/>
    <n v="33.960599999999999"/>
    <n v="-118.26730000000001"/>
    <n v="0"/>
    <x v="12"/>
  </r>
  <r>
    <n v="200613761"/>
    <d v="2020-08-10T00:00:00"/>
    <x v="271"/>
    <n v="905"/>
    <n v="6"/>
    <x v="9"/>
    <n v="666"/>
    <n v="2"/>
    <n v="850"/>
    <s v="INDECENT EXPOSURE"/>
    <s v="0529 0913"/>
    <n v="49"/>
    <s v="F"/>
    <s v="W"/>
    <n v="502"/>
    <s v="MULTI-UNIT DWELLING (APARTMENT, DUPLEX, ETC)"/>
    <n v="400"/>
    <s v="STRONG-ARM (HANDS, FIST, FEET OR BODILY FORCE)"/>
    <s v="AA"/>
    <s v="Adult Arrest"/>
    <n v="850"/>
    <m/>
    <m/>
    <m/>
    <s v="6100    LEXINGTON                    AV"/>
    <m/>
    <n v="34.092599999999997"/>
    <n v="-118.32340000000001"/>
    <n v="1"/>
    <x v="12"/>
  </r>
  <r>
    <n v="200615123"/>
    <d v="2020-09-08T00:00:00"/>
    <x v="129"/>
    <n v="1530"/>
    <n v="6"/>
    <x v="9"/>
    <n v="676"/>
    <n v="1"/>
    <n v="330"/>
    <s v="BURGLARY FROM VEHICLE"/>
    <s v="1307 0358 1609 0344 0377"/>
    <n v="54"/>
    <s v="F"/>
    <s v="H"/>
    <n v="108"/>
    <s v="PARKING LOT"/>
    <m/>
    <m/>
    <s v="IC"/>
    <s v="Invest Cont"/>
    <n v="330"/>
    <m/>
    <m/>
    <m/>
    <s v="800    WILCOX                       AV"/>
    <m/>
    <n v="34.085299999999997"/>
    <n v="-118.331"/>
    <n v="0"/>
    <x v="12"/>
  </r>
  <r>
    <n v="200310857"/>
    <d v="2020-05-04T00:00:00"/>
    <x v="44"/>
    <n v="1700"/>
    <n v="3"/>
    <x v="2"/>
    <n v="317"/>
    <n v="1"/>
    <n v="310"/>
    <s v="BURGLARY"/>
    <s v="2004 0344 1607 0329 1402 1409"/>
    <n v="19"/>
    <s v="X"/>
    <s v="X"/>
    <n v="708"/>
    <s v="CHURCH/CHAPEL (CHANGED 03-03 FROM CHURCH/TEMPLE)"/>
    <m/>
    <m/>
    <s v="AA"/>
    <s v="Adult Arrest"/>
    <n v="310"/>
    <m/>
    <m/>
    <m/>
    <s v="1400 W  ADAMS                        BL"/>
    <m/>
    <n v="34.0349"/>
    <n v="-118.2959"/>
    <n v="1"/>
    <x v="12"/>
  </r>
  <r>
    <n v="200416340"/>
    <d v="2020-12-27T00:00:00"/>
    <x v="197"/>
    <n v="316"/>
    <n v="4"/>
    <x v="4"/>
    <n v="412"/>
    <n v="1"/>
    <n v="441"/>
    <s v="THEFT PLAIN - ATTEMPT"/>
    <m/>
    <n v="0"/>
    <s v="X"/>
    <s v="X"/>
    <n v="203"/>
    <s v="OTHER BUSINESS"/>
    <m/>
    <m/>
    <s v="IC"/>
    <s v="Invest Cont"/>
    <n v="441"/>
    <m/>
    <m/>
    <m/>
    <s v="100 W  AVENUE 34"/>
    <m/>
    <n v="34.084000000000003"/>
    <n v="-118.2135"/>
    <n v="0"/>
    <x v="12"/>
  </r>
  <r>
    <n v="201009796"/>
    <d v="2020-06-08T00:00:00"/>
    <x v="20"/>
    <n v="500"/>
    <n v="10"/>
    <x v="11"/>
    <n v="1039"/>
    <n v="2"/>
    <n v="624"/>
    <s v="BATTERY - SIMPLE ASSAULT"/>
    <s v="0400 0416 1810 0913"/>
    <n v="60"/>
    <s v="M"/>
    <s v="H"/>
    <n v="514"/>
    <s v="GROUP HOME"/>
    <n v="400"/>
    <s v="STRONG-ARM (HANDS, FIST, FEET OR BODILY FORCE)"/>
    <s v="AO"/>
    <s v="Adult Other"/>
    <n v="624"/>
    <m/>
    <m/>
    <m/>
    <s v="6600    GAVIOTA                      AV"/>
    <m/>
    <n v="34.190300000000001"/>
    <n v="-118.4815"/>
    <n v="0"/>
    <x v="12"/>
  </r>
  <r>
    <n v="200716012"/>
    <d v="2020-11-15T00:00:00"/>
    <x v="48"/>
    <n v="1520"/>
    <n v="7"/>
    <x v="0"/>
    <n v="724"/>
    <n v="1"/>
    <n v="330"/>
    <s v="BURGLARY FROM VEHICLE"/>
    <s v="1300 1606 0344"/>
    <n v="31"/>
    <s v="F"/>
    <s v="O"/>
    <n v="123"/>
    <s v="PARKING UNDERGROUND/BUILDING"/>
    <m/>
    <m/>
    <s v="AO"/>
    <s v="Adult Other"/>
    <n v="330"/>
    <m/>
    <m/>
    <m/>
    <s v="100    THE GROVE                    DR"/>
    <m/>
    <n v="34.0747"/>
    <n v="-118.3563"/>
    <n v="0"/>
    <x v="12"/>
  </r>
  <r>
    <n v="200319421"/>
    <d v="2020-10-26T00:00:00"/>
    <x v="82"/>
    <n v="5"/>
    <n v="3"/>
    <x v="2"/>
    <n v="362"/>
    <n v="2"/>
    <n v="354"/>
    <s v="THEFT OF IDENTITY"/>
    <s v="1822 0100 0930"/>
    <n v="33"/>
    <s v="F"/>
    <s v="B"/>
    <n v="501"/>
    <s v="SINGLE FAMILY DWELLING"/>
    <m/>
    <m/>
    <s v="IC"/>
    <s v="Invest Cont"/>
    <n v="354"/>
    <m/>
    <m/>
    <m/>
    <s v="3800    POTOMAC                      AV"/>
    <m/>
    <n v="34.015599999999999"/>
    <n v="-118.3463"/>
    <n v="0"/>
    <x v="12"/>
  </r>
  <r>
    <n v="200608684"/>
    <d v="2020-04-04T00:00:00"/>
    <x v="42"/>
    <n v="1230"/>
    <n v="6"/>
    <x v="9"/>
    <n v="656"/>
    <n v="1"/>
    <n v="230"/>
    <s v="ASSAULT WITH DEADLY WEAPON, AGGRAVATED ASSAULT"/>
    <s v="1218 0913 1309 0421 0334"/>
    <n v="22"/>
    <s v="M"/>
    <s v="B"/>
    <n v="102"/>
    <s v="SIDEWALK"/>
    <n v="307"/>
    <s v="VEHICLE"/>
    <s v="IC"/>
    <s v="Invest Cont"/>
    <n v="230"/>
    <m/>
    <m/>
    <m/>
    <s v="LILLIAN"/>
    <s v="WILLOUGHBY"/>
    <n v="34.0871"/>
    <n v="-118.32769999999999"/>
    <n v="0"/>
    <x v="12"/>
  </r>
  <r>
    <n v="200806379"/>
    <d v="2020-02-22T00:00:00"/>
    <x v="323"/>
    <n v="2340"/>
    <n v="8"/>
    <x v="12"/>
    <n v="809"/>
    <n v="1"/>
    <n v="310"/>
    <s v="BURGLARY"/>
    <s v="0344 1822 1251 1607"/>
    <n v="22"/>
    <s v="F"/>
    <s v="B"/>
    <n v="501"/>
    <s v="SINGLE FAMILY DWELLING"/>
    <m/>
    <m/>
    <s v="IC"/>
    <s v="Invest Cont"/>
    <n v="310"/>
    <m/>
    <m/>
    <m/>
    <s v="9600    HEATHER                      RD"/>
    <m/>
    <n v="34.103299999999997"/>
    <n v="-118.4057"/>
    <n v="0"/>
    <x v="12"/>
  </r>
  <r>
    <n v="200106629"/>
    <d v="2020-02-07T00:00:00"/>
    <x v="199"/>
    <n v="1140"/>
    <n v="1"/>
    <x v="1"/>
    <n v="182"/>
    <n v="2"/>
    <n v="664"/>
    <s v="BUNCO, PETTY THEFT"/>
    <n v="701"/>
    <n v="23"/>
    <s v="M"/>
    <s v="O"/>
    <n v="502"/>
    <s v="MULTI-UNIT DWELLING (APARTMENT, DUPLEX, ETC)"/>
    <m/>
    <m/>
    <s v="IC"/>
    <s v="Invest Cont"/>
    <n v="664"/>
    <m/>
    <m/>
    <m/>
    <s v="900 S  OLIVE                        ST"/>
    <m/>
    <n v="34.043700000000001"/>
    <n v="-118.2582"/>
    <n v="0"/>
    <x v="12"/>
  </r>
  <r>
    <n v="200614061"/>
    <d v="2020-08-17T00:00:00"/>
    <x v="116"/>
    <n v="1700"/>
    <n v="6"/>
    <x v="9"/>
    <n v="648"/>
    <n v="1"/>
    <n v="510"/>
    <s v="VEHICLE - STOLEN"/>
    <m/>
    <n v="0"/>
    <m/>
    <m/>
    <n v="101"/>
    <s v="STREET"/>
    <m/>
    <m/>
    <s v="IC"/>
    <s v="Invest Cont"/>
    <n v="510"/>
    <m/>
    <m/>
    <m/>
    <s v="1500 N  WESTERN                      AV"/>
    <m/>
    <n v="34.098199999999999"/>
    <n v="-118.3092"/>
    <n v="0"/>
    <x v="12"/>
  </r>
  <r>
    <n v="200218369"/>
    <d v="2020-12-09T00:00:00"/>
    <x v="308"/>
    <n v="610"/>
    <n v="2"/>
    <x v="5"/>
    <n v="248"/>
    <n v="1"/>
    <n v="230"/>
    <s v="ASSAULT WITH DEADLY WEAPON, AGGRAVATED ASSAULT"/>
    <s v="0906 0913 1402 1407 1823 1817 0416 0400 1913 0445"/>
    <n v="35"/>
    <s v="F"/>
    <s v="O"/>
    <n v="502"/>
    <s v="MULTI-UNIT DWELLING (APARTMENT, DUPLEX, ETC)"/>
    <n v="102"/>
    <s v="HAND GUN"/>
    <s v="IC"/>
    <s v="Invest Cont"/>
    <n v="230"/>
    <n v="998"/>
    <m/>
    <m/>
    <s v="400    HARTFORD                     AV"/>
    <m/>
    <n v="34.057000000000002"/>
    <n v="-118.26349999999999"/>
    <n v="0"/>
    <x v="12"/>
  </r>
  <r>
    <n v="200312171"/>
    <d v="2020-06-01T00:00:00"/>
    <x v="65"/>
    <n v="1930"/>
    <n v="3"/>
    <x v="2"/>
    <n v="362"/>
    <n v="1"/>
    <n v="230"/>
    <s v="ASSAULT WITH DEADLY WEAPON, AGGRAVATED ASSAULT"/>
    <s v="1309 0329 0334 0913 1813 1814 1251 0319 1310 2000"/>
    <n v="31"/>
    <s v="F"/>
    <s v="H"/>
    <n v="101"/>
    <s v="STREET"/>
    <n v="500"/>
    <s v="UNKNOWN WEAPON/OTHER WEAPON"/>
    <s v="IC"/>
    <s v="Invest Cont"/>
    <n v="230"/>
    <m/>
    <m/>
    <m/>
    <s v="3900    NICOLET                      AV"/>
    <m/>
    <n v="34.016300000000001"/>
    <n v="-118.3507"/>
    <n v="0"/>
    <x v="12"/>
  </r>
  <r>
    <n v="200708013"/>
    <d v="2020-04-06T00:00:00"/>
    <x v="71"/>
    <n v="800"/>
    <n v="7"/>
    <x v="0"/>
    <n v="706"/>
    <n v="1"/>
    <n v="480"/>
    <s v="BIKE - STOLEN"/>
    <n v="344"/>
    <n v="49"/>
    <s v="M"/>
    <s v="W"/>
    <n v="101"/>
    <s v="STREET"/>
    <m/>
    <m/>
    <s v="IC"/>
    <s v="Invest Cont"/>
    <n v="480"/>
    <m/>
    <m/>
    <m/>
    <s v="500 N  LA BREA                      AV"/>
    <m/>
    <n v="34.080300000000001"/>
    <n v="-118.3441"/>
    <n v="0"/>
    <x v="12"/>
  </r>
  <r>
    <n v="200607117"/>
    <d v="2020-02-28T00:00:00"/>
    <x v="72"/>
    <n v="1037"/>
    <n v="6"/>
    <x v="9"/>
    <n v="677"/>
    <n v="2"/>
    <n v="888"/>
    <s v="TRESPASSING"/>
    <n v="1822"/>
    <n v="32"/>
    <s v="M"/>
    <s v="B"/>
    <n v="501"/>
    <s v="SINGLE FAMILY DWELLING"/>
    <m/>
    <m/>
    <s v="IC"/>
    <s v="Invest Cont"/>
    <n v="888"/>
    <m/>
    <m/>
    <m/>
    <s v="800 N  WILTON                       PL"/>
    <m/>
    <n v="34.085500000000003"/>
    <n v="-118.3135"/>
    <n v="0"/>
    <x v="12"/>
  </r>
  <r>
    <n v="200908657"/>
    <d v="2020-04-20T00:00:00"/>
    <x v="257"/>
    <n v="1730"/>
    <n v="9"/>
    <x v="3"/>
    <n v="969"/>
    <n v="2"/>
    <n v="956"/>
    <s v="LETTERS, LEWD  -  TELEPHONE CALLS, LEWD"/>
    <n v="1906"/>
    <n v="46"/>
    <s v="F"/>
    <s v="O"/>
    <n v="502"/>
    <s v="MULTI-UNIT DWELLING (APARTMENT, DUPLEX, ETC)"/>
    <m/>
    <m/>
    <s v="IC"/>
    <s v="Invest Cont"/>
    <n v="956"/>
    <m/>
    <m/>
    <m/>
    <s v="12600    RIVERSIDE                    DR"/>
    <m/>
    <n v="34.157600000000002"/>
    <n v="-118.4074"/>
    <n v="0"/>
    <x v="12"/>
  </r>
  <r>
    <n v="200513223"/>
    <d v="2020-08-20T00:00:00"/>
    <x v="306"/>
    <n v="2323"/>
    <n v="5"/>
    <x v="10"/>
    <n v="529"/>
    <n v="1"/>
    <n v="520"/>
    <s v="VEHICLE - ATTEMPT STOLEN"/>
    <s v="1300 1612 1202"/>
    <n v="60"/>
    <s v="M"/>
    <s v="H"/>
    <n v="101"/>
    <s v="STREET"/>
    <m/>
    <m/>
    <s v="IC"/>
    <s v="Invest Cont"/>
    <n v="520"/>
    <m/>
    <m/>
    <m/>
    <s v="300 N  AVALON                       BL"/>
    <m/>
    <n v="33.7727"/>
    <n v="-118.2619"/>
    <n v="0"/>
    <x v="12"/>
  </r>
  <r>
    <n v="201307360"/>
    <d v="2020-02-29T00:00:00"/>
    <x v="72"/>
    <n v="2300"/>
    <n v="13"/>
    <x v="6"/>
    <n v="1307"/>
    <n v="1"/>
    <n v="440"/>
    <s v="THEFT PLAIN - PETTY ($950 &amp; UNDER)"/>
    <s v="0344 1218"/>
    <n v="43"/>
    <s v="M"/>
    <s v="W"/>
    <n v="502"/>
    <s v="MULTI-UNIT DWELLING (APARTMENT, DUPLEX, ETC)"/>
    <m/>
    <m/>
    <s v="IC"/>
    <s v="Invest Cont"/>
    <n v="440"/>
    <m/>
    <m/>
    <m/>
    <s v="1200 E  7TH                          ST"/>
    <m/>
    <n v="34.037500000000001"/>
    <n v="-118.2423"/>
    <n v="0"/>
    <x v="12"/>
  </r>
  <r>
    <n v="200305723"/>
    <d v="2020-01-29T00:00:00"/>
    <x v="259"/>
    <n v="1300"/>
    <n v="3"/>
    <x v="2"/>
    <n v="338"/>
    <n v="1"/>
    <n v="440"/>
    <s v="THEFT PLAIN - PETTY ($950 &amp; UNDER)"/>
    <s v="0344 1251 2032"/>
    <n v="20"/>
    <s v="M"/>
    <s v="A"/>
    <n v="710"/>
    <s v="OTHER PREMISE"/>
    <m/>
    <m/>
    <s v="IC"/>
    <s v="Invest Cont"/>
    <n v="440"/>
    <m/>
    <m/>
    <m/>
    <s v="3000    MC CLINTOCK                  AV"/>
    <m/>
    <n v="34.0274"/>
    <n v="-118.285"/>
    <n v="0"/>
    <x v="12"/>
  </r>
  <r>
    <n v="200709488"/>
    <d v="2020-05-21T00:00:00"/>
    <x v="267"/>
    <n v="545"/>
    <n v="7"/>
    <x v="0"/>
    <n v="745"/>
    <n v="2"/>
    <n v="626"/>
    <s v="INTIMATE PARTNER - SIMPLE ASSAULT"/>
    <s v="2000 1813 0446 0401 0513"/>
    <n v="76"/>
    <s v="F"/>
    <s v="B"/>
    <n v="502"/>
    <s v="MULTI-UNIT DWELLING (APARTMENT, DUPLEX, ETC)"/>
    <n v="400"/>
    <s v="STRONG-ARM (HANDS, FIST, FEET OR BODILY FORCE)"/>
    <s v="AO"/>
    <s v="Adult Other"/>
    <n v="626"/>
    <m/>
    <m/>
    <m/>
    <s v="1000    MEADOWBROOK                  AV"/>
    <m/>
    <n v="34.0548"/>
    <n v="-118.3477"/>
    <n v="0"/>
    <x v="12"/>
  </r>
  <r>
    <n v="200514577"/>
    <d v="2020-09-27T00:00:00"/>
    <x v="272"/>
    <n v="30"/>
    <n v="5"/>
    <x v="10"/>
    <n v="564"/>
    <n v="2"/>
    <n v="740"/>
    <s v="VANDALISM - FELONY ($400 &amp; OVER, ALL CHURCH VANDALISMS)"/>
    <n v="329"/>
    <n v="21"/>
    <s v="M"/>
    <s v="H"/>
    <n v="122"/>
    <s v="VEHICLE, PASSENGER/TRUCK"/>
    <m/>
    <m/>
    <s v="IC"/>
    <s v="Invest Cont"/>
    <n v="740"/>
    <m/>
    <m/>
    <m/>
    <s v="600 S  PALOS VERDES                 ST"/>
    <m/>
    <n v="33.737900000000003"/>
    <n v="-118.2814"/>
    <n v="0"/>
    <x v="12"/>
  </r>
  <r>
    <n v="200105714"/>
    <d v="2020-01-26T00:00:00"/>
    <x v="227"/>
    <n v="900"/>
    <n v="1"/>
    <x v="1"/>
    <n v="101"/>
    <n v="2"/>
    <n v="740"/>
    <s v="VANDALISM - FELONY ($400 &amp; OVER, ALL CHURCH VANDALISMS)"/>
    <s v="0329 1309"/>
    <n v="19"/>
    <s v="M"/>
    <s v="W"/>
    <n v="122"/>
    <s v="VEHICLE, PASSENGER/TRUCK"/>
    <m/>
    <m/>
    <s v="IC"/>
    <s v="Invest Cont"/>
    <n v="740"/>
    <m/>
    <m/>
    <m/>
    <s v="1000    EVERETT                      PL"/>
    <m/>
    <n v="34.069299999999998"/>
    <n v="-118.2488"/>
    <n v="0"/>
    <x v="12"/>
  </r>
  <r>
    <n v="200215195"/>
    <d v="2020-09-19T00:00:00"/>
    <x v="224"/>
    <n v="345"/>
    <n v="2"/>
    <x v="5"/>
    <n v="245"/>
    <n v="1"/>
    <n v="220"/>
    <s v="ATTEMPTED ROBBERY"/>
    <s v="0447 0371 0334 0335 0445 1822 0906 2004"/>
    <n v="28"/>
    <s v="M"/>
    <s v="B"/>
    <n v="109"/>
    <s v="PARK/PLAYGROUND"/>
    <n v="200"/>
    <s v="KNIFE WITH BLADE 6INCHES OR LESS"/>
    <s v="AA"/>
    <s v="Adult Arrest"/>
    <n v="220"/>
    <m/>
    <m/>
    <m/>
    <s v="2200 W  6TH                          ST"/>
    <m/>
    <n v="34.060099999999998"/>
    <n v="-118.2761"/>
    <n v="1"/>
    <x v="12"/>
  </r>
  <r>
    <n v="200518412"/>
    <d v="2020-12-31T00:00:00"/>
    <x v="361"/>
    <n v="900"/>
    <n v="5"/>
    <x v="10"/>
    <n v="587"/>
    <n v="2"/>
    <n v="740"/>
    <s v="VANDALISM - FELONY ($400 &amp; OVER, ALL CHURCH VANDALISMS)"/>
    <n v="329"/>
    <n v="0"/>
    <s v="X"/>
    <s v="X"/>
    <n v="210"/>
    <s v="RESTAURANT/FAST FOOD"/>
    <m/>
    <m/>
    <s v="IC"/>
    <s v="Invest Cont"/>
    <n v="740"/>
    <m/>
    <m/>
    <m/>
    <s v="3400 S  PACIFIC                      AV"/>
    <m/>
    <n v="33.7136"/>
    <n v="-118.29040000000001"/>
    <n v="0"/>
    <x v="12"/>
  </r>
  <r>
    <n v="200518210"/>
    <d v="2020-12-25T00:00:00"/>
    <x v="248"/>
    <n v="750"/>
    <n v="5"/>
    <x v="10"/>
    <n v="567"/>
    <n v="2"/>
    <n v="626"/>
    <s v="INTIMATE PARTNER - SIMPLE ASSAULT"/>
    <s v="0913 2000 1814 0416"/>
    <n v="27"/>
    <s v="F"/>
    <s v="H"/>
    <n v="502"/>
    <s v="MULTI-UNIT DWELLING (APARTMENT, DUPLEX, ETC)"/>
    <n v="400"/>
    <s v="STRONG-ARM (HANDS, FIST, FEET OR BODILY FORCE)"/>
    <s v="IC"/>
    <s v="Invest Cont"/>
    <n v="626"/>
    <m/>
    <m/>
    <m/>
    <s v="400 W  21ST                         ST"/>
    <m/>
    <n v="33.725099999999998"/>
    <n v="-118.28579999999999"/>
    <n v="0"/>
    <x v="12"/>
  </r>
  <r>
    <n v="200400728"/>
    <d v="2020-04-11T00:00:00"/>
    <x v="296"/>
    <n v="2000"/>
    <n v="4"/>
    <x v="4"/>
    <n v="404"/>
    <n v="2"/>
    <n v="626"/>
    <s v="INTIMATE PARTNER - SIMPLE ASSAULT"/>
    <s v="2000 1813 0444"/>
    <n v="44"/>
    <s v="F"/>
    <s v="H"/>
    <n v="502"/>
    <s v="MULTI-UNIT DWELLING (APARTMENT, DUPLEX, ETC)"/>
    <n v="400"/>
    <s v="STRONG-ARM (HANDS, FIST, FEET OR BODILY FORCE)"/>
    <s v="AO"/>
    <s v="Adult Other"/>
    <n v="626"/>
    <m/>
    <m/>
    <m/>
    <s v="6100    MONTEREY                     RD"/>
    <m/>
    <n v="34.106699999999996"/>
    <n v="-118.1835"/>
    <n v="0"/>
    <x v="12"/>
  </r>
  <r>
    <n v="200818014"/>
    <d v="2020-12-29T00:00:00"/>
    <x v="197"/>
    <n v="2000"/>
    <n v="8"/>
    <x v="12"/>
    <n v="824"/>
    <n v="1"/>
    <n v="330"/>
    <s v="BURGLARY FROM VEHICLE"/>
    <s v="1609 1822 0321 0344"/>
    <n v="45"/>
    <s v="M"/>
    <s v="W"/>
    <n v="101"/>
    <s v="STREET"/>
    <m/>
    <m/>
    <s v="IC"/>
    <s v="Invest Cont"/>
    <n v="330"/>
    <m/>
    <m/>
    <m/>
    <s v="200    OCEAN                        WY"/>
    <m/>
    <n v="34.028300000000002"/>
    <n v="-118.51649999999999"/>
    <n v="0"/>
    <x v="12"/>
  </r>
  <r>
    <n v="200106806"/>
    <d v="2020-02-10T00:00:00"/>
    <x v="159"/>
    <n v="1155"/>
    <n v="1"/>
    <x v="1"/>
    <n v="152"/>
    <n v="2"/>
    <n v="900"/>
    <s v="VIOLATION OF COURT ORDER"/>
    <s v="1501 2004 1402 0907"/>
    <n v="0"/>
    <s v="X"/>
    <s v="X"/>
    <n v="252"/>
    <s v="COFFEE SHOP (STARBUCKS, COFFEE BEAN, PEET'S, ETC.)"/>
    <m/>
    <m/>
    <s v="IC"/>
    <s v="Invest Cont"/>
    <n v="900"/>
    <n v="998"/>
    <m/>
    <m/>
    <s v="500 W  6TH                          ST"/>
    <m/>
    <n v="34.048099999999998"/>
    <n v="-118.2542"/>
    <n v="0"/>
    <x v="12"/>
  </r>
  <r>
    <n v="200318783"/>
    <d v="2020-10-12T00:00:00"/>
    <x v="215"/>
    <n v="2000"/>
    <n v="3"/>
    <x v="2"/>
    <n v="314"/>
    <n v="1"/>
    <n v="121"/>
    <s v="RAPE, FORCIBLE"/>
    <s v="1822 0416 0527 1415 2034 1262 1206 1402 0446 0406"/>
    <n v="35"/>
    <s v="F"/>
    <s v="H"/>
    <n v="501"/>
    <s v="SINGLE FAMILY DWELLING"/>
    <n v="400"/>
    <s v="STRONG-ARM (HANDS, FIST, FEET OR BODILY FORCE)"/>
    <s v="IC"/>
    <s v="Invest Cont"/>
    <n v="121"/>
    <m/>
    <m/>
    <m/>
    <s v="3900 W  28TH                         ST"/>
    <m/>
    <n v="34.0306"/>
    <n v="-118.32810000000001"/>
    <n v="0"/>
    <x v="12"/>
  </r>
  <r>
    <n v="201212033"/>
    <d v="2020-05-02T00:00:00"/>
    <x v="5"/>
    <n v="1840"/>
    <n v="12"/>
    <x v="8"/>
    <n v="1273"/>
    <n v="1"/>
    <n v="230"/>
    <s v="ASSAULT WITH DEADLY WEAPON, AGGRAVATED ASSAULT"/>
    <s v="1218 2004 0334 0400 0411 0416 1402 1822"/>
    <n v="41"/>
    <s v="M"/>
    <s v="W"/>
    <n v="109"/>
    <s v="PARK/PLAYGROUND"/>
    <n v="500"/>
    <s v="UNKNOWN WEAPON/OTHER WEAPON"/>
    <s v="AO"/>
    <s v="Adult Other"/>
    <n v="230"/>
    <n v="998"/>
    <m/>
    <m/>
    <s v="8700 S  SAINT ANDREWS                PL"/>
    <m/>
    <n v="33.959099999999999"/>
    <n v="-118.3112"/>
    <n v="0"/>
    <x v="12"/>
  </r>
  <r>
    <n v="200407878"/>
    <d v="2020-04-16T00:00:00"/>
    <x v="77"/>
    <n v="1152"/>
    <n v="4"/>
    <x v="4"/>
    <n v="499"/>
    <n v="1"/>
    <n v="510"/>
    <s v="VEHICLE - STOLEN"/>
    <m/>
    <n v="0"/>
    <m/>
    <m/>
    <n v="101"/>
    <s v="STREET"/>
    <m/>
    <m/>
    <s v="IC"/>
    <s v="Invest Cont"/>
    <n v="510"/>
    <m/>
    <m/>
    <m/>
    <s v="1400    ESPERANZA                    ST"/>
    <m/>
    <n v="34.017299999999999"/>
    <n v="-118.20099999999999"/>
    <n v="0"/>
    <x v="12"/>
  </r>
  <r>
    <n v="200400922"/>
    <d v="2020-07-19T00:00:00"/>
    <x v="264"/>
    <n v="2035"/>
    <n v="4"/>
    <x v="4"/>
    <n v="417"/>
    <n v="2"/>
    <n v="902"/>
    <s v="VIOLATION OF TEMPORARY RESTRAINING ORDER"/>
    <s v="1402 2038 0913 0554"/>
    <n v="42"/>
    <s v="F"/>
    <s v="H"/>
    <n v="504"/>
    <s v="OTHER RESIDENCE"/>
    <m/>
    <m/>
    <s v="IC"/>
    <s v="Invest Cont"/>
    <n v="902"/>
    <n v="998"/>
    <m/>
    <m/>
    <s v="3800    LINCOLN HIGH                 CT"/>
    <m/>
    <n v="34.074800000000003"/>
    <n v="-118.1994"/>
    <n v="0"/>
    <x v="12"/>
  </r>
  <r>
    <n v="200509997"/>
    <d v="2020-05-27T00:00:00"/>
    <x v="251"/>
    <n v="745"/>
    <n v="5"/>
    <x v="10"/>
    <n v="541"/>
    <n v="1"/>
    <n v="510"/>
    <s v="VEHICLE - STOLEN"/>
    <m/>
    <n v="0"/>
    <m/>
    <m/>
    <n v="101"/>
    <s v="STREET"/>
    <m/>
    <m/>
    <s v="IC"/>
    <s v="Invest Cont"/>
    <n v="510"/>
    <m/>
    <m/>
    <m/>
    <s v="1000 N  WESTERN                      AV"/>
    <m/>
    <n v="33.753700000000002"/>
    <n v="-118.309"/>
    <n v="0"/>
    <x v="12"/>
  </r>
  <r>
    <n v="201300813"/>
    <d v="2020-07-04T00:00:00"/>
    <x v="153"/>
    <n v="2200"/>
    <n v="13"/>
    <x v="6"/>
    <n v="1367"/>
    <n v="1"/>
    <n v="210"/>
    <s v="ROBBERY"/>
    <s v="0334 0344 0352 0913 0851"/>
    <n v="18"/>
    <s v="M"/>
    <s v="H"/>
    <n v="102"/>
    <s v="SIDEWALK"/>
    <n v="109"/>
    <s v="SEMI-AUTOMATIC PISTOL"/>
    <s v="IC"/>
    <s v="Invest Cont"/>
    <n v="210"/>
    <m/>
    <m/>
    <m/>
    <s v="1800 E  53RD                         ST"/>
    <m/>
    <n v="33.999299999999998"/>
    <n v="-118.2432"/>
    <n v="0"/>
    <x v="12"/>
  </r>
  <r>
    <n v="200911493"/>
    <d v="2020-06-24T00:00:00"/>
    <x v="269"/>
    <n v="1800"/>
    <n v="9"/>
    <x v="3"/>
    <n v="952"/>
    <n v="1"/>
    <n v="330"/>
    <s v="BURGLARY FROM VEHICLE"/>
    <s v="1300 0344 1609"/>
    <n v="50"/>
    <s v="M"/>
    <s v="O"/>
    <n v="123"/>
    <s v="PARKING UNDERGROUND/BUILDING"/>
    <m/>
    <m/>
    <s v="IC"/>
    <s v="Invest Cont"/>
    <n v="330"/>
    <m/>
    <m/>
    <m/>
    <s v="15100    BURBANK                      BL"/>
    <m/>
    <n v="34.1721"/>
    <n v="-118.46250000000001"/>
    <n v="0"/>
    <x v="12"/>
  </r>
  <r>
    <n v="200311918"/>
    <d v="2020-05-26T00:00:00"/>
    <x v="359"/>
    <n v="1230"/>
    <n v="3"/>
    <x v="2"/>
    <n v="363"/>
    <n v="1"/>
    <n v="440"/>
    <s v="THEFT PLAIN - PETTY ($950 &amp; UNDER)"/>
    <s v="0444 0447 2007 2000 1814 1222 0913 0344"/>
    <n v="29"/>
    <s v="M"/>
    <s v="B"/>
    <n v="502"/>
    <s v="MULTI-UNIT DWELLING (APARTMENT, DUPLEX, ETC)"/>
    <n v="400"/>
    <s v="STRONG-ARM (HANDS, FIST, FEET OR BODILY FORCE)"/>
    <s v="AO"/>
    <s v="Adult Other"/>
    <n v="440"/>
    <n v="626"/>
    <m/>
    <m/>
    <s v="4100    PALMYRA                      RD"/>
    <m/>
    <n v="34.014899999999997"/>
    <n v="-118.3436"/>
    <n v="0"/>
    <x v="12"/>
  </r>
  <r>
    <n v="200712364"/>
    <d v="2020-08-04T00:00:00"/>
    <x v="357"/>
    <n v="1030"/>
    <n v="7"/>
    <x v="0"/>
    <n v="765"/>
    <n v="2"/>
    <n v="623"/>
    <s v="BATTERY POLICE (SIMPLE)"/>
    <s v="0356 2004 1212"/>
    <n v="19"/>
    <s v="M"/>
    <s v="H"/>
    <n v="243"/>
    <s v="DIY CENTER (LOWE'S,HOME DEPOT,OSH,CONTRACTORS WAREHOUSE)"/>
    <n v="511"/>
    <s v="VERBAL THREAT"/>
    <s v="AA"/>
    <s v="Adult Arrest"/>
    <n v="623"/>
    <m/>
    <m/>
    <m/>
    <s v="PICO                         BL"/>
    <s v="MUIRFIELD"/>
    <n v="34.0486"/>
    <n v="-118.3347"/>
    <n v="1"/>
    <x v="12"/>
  </r>
  <r>
    <n v="200619636"/>
    <d v="2020-12-24T00:00:00"/>
    <x v="174"/>
    <n v="1000"/>
    <n v="6"/>
    <x v="9"/>
    <n v="663"/>
    <n v="1"/>
    <n v="510"/>
    <s v="VEHICLE - STOLEN"/>
    <m/>
    <n v="0"/>
    <m/>
    <m/>
    <n v="101"/>
    <s v="STREET"/>
    <m/>
    <m/>
    <s v="IC"/>
    <s v="Invest Cont"/>
    <n v="510"/>
    <m/>
    <m/>
    <m/>
    <s v="1100 N  SYCAMORE                     AV"/>
    <m/>
    <n v="34.090699999999998"/>
    <n v="-118.3428"/>
    <n v="0"/>
    <x v="12"/>
  </r>
  <r>
    <n v="200810312"/>
    <d v="2020-06-06T00:00:00"/>
    <x v="43"/>
    <n v="1545"/>
    <n v="8"/>
    <x v="12"/>
    <n v="805"/>
    <n v="2"/>
    <n v="901"/>
    <s v="VIOLATION OF RESTRAINING ORDER"/>
    <s v="2038 0319"/>
    <n v="42"/>
    <s v="F"/>
    <s v="W"/>
    <n v="501"/>
    <s v="SINGLE FAMILY DWELLING"/>
    <m/>
    <m/>
    <s v="AA"/>
    <s v="Adult Arrest"/>
    <n v="901"/>
    <m/>
    <m/>
    <m/>
    <s v="2100    QUEENSBOROUGH                LN"/>
    <m/>
    <n v="34.107500000000002"/>
    <n v="-118.47620000000001"/>
    <n v="1"/>
    <x v="12"/>
  </r>
  <r>
    <n v="200110131"/>
    <d v="2020-04-06T00:00:00"/>
    <x v="136"/>
    <n v="1330"/>
    <n v="1"/>
    <x v="1"/>
    <n v="182"/>
    <n v="2"/>
    <n v="624"/>
    <s v="BATTERY - SIMPLE ASSAULT"/>
    <s v="2004 1822 0903 2055 1513"/>
    <n v="49"/>
    <s v="M"/>
    <s v="K"/>
    <n v="102"/>
    <s v="SIDEWALK"/>
    <n v="500"/>
    <s v="UNKNOWN WEAPON/OTHER WEAPON"/>
    <s v="IC"/>
    <s v="Invest Cont"/>
    <n v="624"/>
    <m/>
    <m/>
    <m/>
    <s v="OLYMPIC"/>
    <s v="GRAND                        AV"/>
    <n v="34.042999999999999"/>
    <n v="-118.2606"/>
    <n v="0"/>
    <x v="12"/>
  </r>
  <r>
    <n v="200415405"/>
    <d v="2020-11-30T00:00:00"/>
    <x v="289"/>
    <n v="1200"/>
    <n v="4"/>
    <x v="4"/>
    <n v="407"/>
    <n v="1"/>
    <n v="510"/>
    <s v="VEHICLE - STOLEN"/>
    <m/>
    <n v="0"/>
    <m/>
    <m/>
    <n v="101"/>
    <s v="STREET"/>
    <m/>
    <m/>
    <s v="IC"/>
    <s v="Invest Cont"/>
    <n v="510"/>
    <m/>
    <m/>
    <m/>
    <s v="3800    MONTEREY                     RD"/>
    <m/>
    <n v="34.091000000000001"/>
    <n v="-118.18819999999999"/>
    <n v="0"/>
    <x v="12"/>
  </r>
  <r>
    <n v="200316320"/>
    <d v="2020-08-25T00:00:00"/>
    <x v="183"/>
    <n v="700"/>
    <n v="3"/>
    <x v="2"/>
    <n v="333"/>
    <n v="1"/>
    <n v="522"/>
    <s v="VEHICLE, STOLEN - OTHER (MOTORIZED SCOOTERS, BIKES, ETC)"/>
    <s v="1822 0344 0394 0947"/>
    <n v="36"/>
    <s v="M"/>
    <s v="I"/>
    <n v="119"/>
    <s v="PORCH, RESIDENTIAL"/>
    <m/>
    <m/>
    <s v="IC"/>
    <s v="Invest Cont"/>
    <n v="522"/>
    <m/>
    <m/>
    <m/>
    <s v="3700    EXPOSITION                   BL"/>
    <m/>
    <n v="34.023499999999999"/>
    <n v="-118.34"/>
    <n v="0"/>
    <x v="12"/>
  </r>
  <r>
    <n v="200113144"/>
    <d v="2020-06-09T00:00:00"/>
    <x v="14"/>
    <n v="2230"/>
    <n v="1"/>
    <x v="1"/>
    <n v="134"/>
    <n v="1"/>
    <n v="231"/>
    <s v="ASSAULT WITH DEADLY WEAPON ON POLICE OFFICER"/>
    <s v="0400 0447 1212 1822"/>
    <n v="30"/>
    <s v="M"/>
    <s v="X"/>
    <n v="101"/>
    <s v="STREET"/>
    <n v="310"/>
    <s v="CONCRETE BLOCK/BRICK"/>
    <s v="IC"/>
    <s v="Invest Cont"/>
    <n v="231"/>
    <m/>
    <m/>
    <m/>
    <s v="BROADWAY"/>
    <s v="4TH"/>
    <n v="34.049500000000002"/>
    <n v="-118.24939999999999"/>
    <n v="0"/>
    <x v="12"/>
  </r>
  <r>
    <n v="200605160"/>
    <d v="2020-01-27T00:00:00"/>
    <x v="119"/>
    <n v="2000"/>
    <n v="6"/>
    <x v="9"/>
    <n v="646"/>
    <n v="1"/>
    <n v="330"/>
    <s v="BURGLARY FROM VEHICLE"/>
    <s v="1601 1300 1307 1609 0329 0344"/>
    <n v="34"/>
    <s v="M"/>
    <s v="H"/>
    <n v="108"/>
    <s v="PARKING LOT"/>
    <m/>
    <m/>
    <s v="IC"/>
    <s v="Invest Cont"/>
    <n v="330"/>
    <m/>
    <m/>
    <m/>
    <s v="WILCOX"/>
    <s v="SELMA"/>
    <n v="34.099800000000002"/>
    <n v="-118.331"/>
    <n v="0"/>
    <x v="12"/>
  </r>
  <r>
    <n v="200709093"/>
    <d v="2020-05-09T00:00:00"/>
    <x v="143"/>
    <n v="2035"/>
    <n v="7"/>
    <x v="0"/>
    <n v="702"/>
    <n v="2"/>
    <n v="740"/>
    <s v="VANDALISM - FELONY ($400 &amp; OVER, ALL CHURCH VANDALISMS)"/>
    <n v="329"/>
    <n v="52"/>
    <s v="F"/>
    <s v="W"/>
    <n v="501"/>
    <s v="SINGLE FAMILY DWELLING"/>
    <m/>
    <m/>
    <s v="AA"/>
    <s v="Adult Arrest"/>
    <n v="740"/>
    <m/>
    <m/>
    <m/>
    <s v="800 N  STANLEY                      AV"/>
    <m/>
    <n v="34.085299999999997"/>
    <n v="-118.35639999999999"/>
    <n v="1"/>
    <x v="12"/>
  </r>
  <r>
    <n v="200815685"/>
    <d v="2020-10-23T00:00:00"/>
    <x v="60"/>
    <n v="1400"/>
    <n v="8"/>
    <x v="12"/>
    <n v="849"/>
    <n v="2"/>
    <n v="626"/>
    <s v="INTIMATE PARTNER - SIMPLE ASSAULT"/>
    <s v="2000 0416 0444 0400 1814 0432"/>
    <n v="34"/>
    <s v="M"/>
    <s v="W"/>
    <n v="502"/>
    <s v="MULTI-UNIT DWELLING (APARTMENT, DUPLEX, ETC)"/>
    <n v="400"/>
    <s v="STRONG-ARM (HANDS, FIST, FEET OR BODILY FORCE)"/>
    <s v="AO"/>
    <s v="Adult Other"/>
    <n v="626"/>
    <m/>
    <m/>
    <m/>
    <s v="8600 W  OLYMPIC                      BL"/>
    <m/>
    <n v="34.059399999999997"/>
    <n v="-118.3783"/>
    <n v="0"/>
    <x v="12"/>
  </r>
  <r>
    <n v="200812296"/>
    <d v="2020-07-25T00:00:00"/>
    <x v="51"/>
    <n v="1655"/>
    <n v="8"/>
    <x v="12"/>
    <n v="842"/>
    <n v="2"/>
    <n v="354"/>
    <s v="THEFT OF IDENTITY"/>
    <s v="0100 0930"/>
    <n v="38"/>
    <s v="F"/>
    <s v="B"/>
    <n v="501"/>
    <s v="SINGLE FAMILY DWELLING"/>
    <m/>
    <m/>
    <s v="IC"/>
    <s v="Invest Cont"/>
    <n v="354"/>
    <m/>
    <m/>
    <m/>
    <s v="11700    WILSHIRE                     BL"/>
    <m/>
    <n v="34.049100000000003"/>
    <n v="-118.4614"/>
    <n v="0"/>
    <x v="12"/>
  </r>
  <r>
    <n v="201011697"/>
    <d v="2020-08-03T00:00:00"/>
    <x v="114"/>
    <n v="1100"/>
    <n v="10"/>
    <x v="11"/>
    <n v="1039"/>
    <n v="2"/>
    <n v="745"/>
    <s v="VANDALISM - MISDEAMEANOR ($399 OR UNDER)"/>
    <s v="1822 1300 0329"/>
    <n v="36"/>
    <s v="M"/>
    <s v="H"/>
    <n v="122"/>
    <s v="VEHICLE, PASSENGER/TRUCK"/>
    <m/>
    <m/>
    <s v="IC"/>
    <s v="Invest Cont"/>
    <n v="745"/>
    <m/>
    <m/>
    <m/>
    <s v="MONTGOMERY                   AV"/>
    <s v="HAYNES                       ST"/>
    <n v="34.1892"/>
    <n v="-118.4825"/>
    <n v="0"/>
    <x v="12"/>
  </r>
  <r>
    <n v="201218769"/>
    <d v="2020-08-18T00:00:00"/>
    <x v="137"/>
    <n v="1030"/>
    <n v="12"/>
    <x v="8"/>
    <n v="1233"/>
    <n v="1"/>
    <n v="220"/>
    <s v="ATTEMPTED ROBBERY"/>
    <s v="1402 1218 1238 1822 2047 0337 0416 0445 0411 2033"/>
    <n v="56"/>
    <s v="M"/>
    <s v="H"/>
    <n v="101"/>
    <s v="STREET"/>
    <n v="312"/>
    <s v="PIPE/METAL PIPE"/>
    <s v="IC"/>
    <s v="Invest Cont"/>
    <n v="220"/>
    <m/>
    <m/>
    <m/>
    <s v="ST ANDREWS                   PL"/>
    <s v="60TH                         ST"/>
    <n v="33.986199999999997"/>
    <n v="-118.3111"/>
    <n v="0"/>
    <x v="12"/>
  </r>
  <r>
    <n v="200105015"/>
    <d v="2020-01-14T00:00:00"/>
    <x v="172"/>
    <n v="1200"/>
    <n v="1"/>
    <x v="1"/>
    <n v="156"/>
    <n v="2"/>
    <n v="354"/>
    <s v="THEFT OF IDENTITY"/>
    <n v="377"/>
    <n v="0"/>
    <s v="M"/>
    <s v="O"/>
    <n v="502"/>
    <s v="MULTI-UNIT DWELLING (APARTMENT, DUPLEX, ETC)"/>
    <m/>
    <m/>
    <s v="IC"/>
    <s v="Invest Cont"/>
    <n v="354"/>
    <m/>
    <m/>
    <m/>
    <s v="500    SAN JULIAN                   ST"/>
    <m/>
    <n v="34.044600000000003"/>
    <n v="-118.245"/>
    <n v="0"/>
    <x v="12"/>
  </r>
  <r>
    <n v="200706638"/>
    <d v="2020-02-25T00:00:00"/>
    <x v="309"/>
    <n v="1400"/>
    <n v="7"/>
    <x v="0"/>
    <n v="755"/>
    <n v="2"/>
    <n v="624"/>
    <s v="BATTERY - SIMPLE ASSAULT"/>
    <s v="0448 1810 0416"/>
    <n v="24"/>
    <s v="M"/>
    <s v="H"/>
    <n v="501"/>
    <s v="SINGLE FAMILY DWELLING"/>
    <n v="400"/>
    <s v="STRONG-ARM (HANDS, FIST, FEET OR BODILY FORCE)"/>
    <s v="IC"/>
    <s v="Invest Cont"/>
    <n v="624"/>
    <m/>
    <m/>
    <m/>
    <s v="1200    MEADOWBROOK                  AV"/>
    <m/>
    <n v="34.048400000000001"/>
    <n v="-118.3503"/>
    <n v="0"/>
    <x v="12"/>
  </r>
  <r>
    <n v="200715136"/>
    <d v="2020-10-21T00:00:00"/>
    <x v="160"/>
    <n v="1945"/>
    <n v="7"/>
    <x v="0"/>
    <n v="773"/>
    <n v="1"/>
    <n v="510"/>
    <s v="VEHICLE - STOLEN"/>
    <m/>
    <n v="0"/>
    <m/>
    <m/>
    <n v="101"/>
    <s v="STREET"/>
    <m/>
    <m/>
    <s v="IC"/>
    <s v="Invest Cont"/>
    <n v="510"/>
    <m/>
    <m/>
    <m/>
    <s v="1800 S  REDONDO                      BL"/>
    <m/>
    <n v="34.041699999999999"/>
    <n v="-118.3588"/>
    <n v="0"/>
    <x v="12"/>
  </r>
  <r>
    <n v="201000766"/>
    <d v="2020-07-13T00:00:00"/>
    <x v="21"/>
    <n v="1920"/>
    <n v="10"/>
    <x v="11"/>
    <n v="1035"/>
    <n v="1"/>
    <n v="230"/>
    <s v="ASSAULT WITH DEADLY WEAPON, AGGRAVATED ASSAULT"/>
    <s v="1300 0334 1402 0913 0400 0416 0603 0361 0447 0906"/>
    <n v="43"/>
    <s v="M"/>
    <s v="H"/>
    <n v="502"/>
    <s v="MULTI-UNIT DWELLING (APARTMENT, DUPLEX, ETC)"/>
    <n v="204"/>
    <s v="FOLDING KNIFE"/>
    <s v="AA"/>
    <s v="Adult Arrest"/>
    <n v="230"/>
    <n v="998"/>
    <m/>
    <m/>
    <s v="18400    KITTRIDGE                    ST"/>
    <m/>
    <n v="34.190199999999997"/>
    <n v="-118.5335"/>
    <n v="1"/>
    <x v="12"/>
  </r>
  <r>
    <n v="201111883"/>
    <d v="2020-07-27T00:00:00"/>
    <x v="102"/>
    <n v="1200"/>
    <n v="11"/>
    <x v="7"/>
    <n v="1171"/>
    <n v="1"/>
    <n v="420"/>
    <s v="THEFT FROM MOTOR VEHICLE - PETTY ($950 &amp; UNDER)"/>
    <s v="0344 0385"/>
    <n v="32"/>
    <s v="M"/>
    <s v="W"/>
    <n v="101"/>
    <s v="STREET"/>
    <m/>
    <m/>
    <s v="IC"/>
    <s v="Invest Cont"/>
    <n v="420"/>
    <m/>
    <m/>
    <m/>
    <s v="SWAN                         PL"/>
    <s v="WESTERLY                     TR"/>
    <n v="34.091700000000003"/>
    <n v="-118.2741"/>
    <n v="0"/>
    <x v="12"/>
  </r>
  <r>
    <n v="201008203"/>
    <d v="2020-04-20T00:00:00"/>
    <x v="208"/>
    <n v="105"/>
    <n v="10"/>
    <x v="11"/>
    <n v="1043"/>
    <n v="1"/>
    <n v="440"/>
    <s v="THEFT PLAIN - PETTY ($950 &amp; UNDER)"/>
    <s v="0344 1822 1202 1420 0339"/>
    <n v="73"/>
    <s v="M"/>
    <s v="O"/>
    <n v="501"/>
    <s v="SINGLE FAMILY DWELLING"/>
    <m/>
    <m/>
    <s v="IC"/>
    <s v="Invest Cont"/>
    <n v="440"/>
    <m/>
    <m/>
    <m/>
    <s v="18500    HATTERAS                     ST"/>
    <m/>
    <n v="34.177500000000002"/>
    <n v="-118.536"/>
    <n v="0"/>
    <x v="12"/>
  </r>
  <r>
    <n v="200618388"/>
    <d v="2020-11-23T00:00:00"/>
    <x v="47"/>
    <n v="600"/>
    <n v="6"/>
    <x v="9"/>
    <n v="639"/>
    <n v="1"/>
    <n v="420"/>
    <s v="THEFT FROM MOTOR VEHICLE - PETTY ($950 &amp; UNDER)"/>
    <s v="0344 1822 1501 1300"/>
    <n v="35"/>
    <s v="M"/>
    <s v="W"/>
    <n v="123"/>
    <s v="PARKING UNDERGROUND/BUILDING"/>
    <m/>
    <m/>
    <s v="IC"/>
    <s v="Invest Cont"/>
    <n v="420"/>
    <m/>
    <m/>
    <m/>
    <s v="5400    FRANKLIN                     AV"/>
    <m/>
    <n v="34.105400000000003"/>
    <n v="-118.3074"/>
    <n v="0"/>
    <x v="12"/>
  </r>
  <r>
    <n v="200914075"/>
    <d v="2020-08-28T00:00:00"/>
    <x v="182"/>
    <n v="200"/>
    <n v="9"/>
    <x v="3"/>
    <n v="998"/>
    <n v="1"/>
    <n v="510"/>
    <s v="VEHICLE - STOLEN"/>
    <m/>
    <n v="0"/>
    <m/>
    <m/>
    <n v="707"/>
    <s v="GARAGE/CARPORT"/>
    <m/>
    <m/>
    <s v="IC"/>
    <s v="Invest Cont"/>
    <n v="510"/>
    <m/>
    <m/>
    <m/>
    <s v="4200    ETHEL                        AV"/>
    <m/>
    <n v="34.145899999999997"/>
    <n v="-118.4183"/>
    <n v="0"/>
    <x v="12"/>
  </r>
  <r>
    <n v="200413025"/>
    <d v="2020-09-22T00:00:00"/>
    <x v="196"/>
    <n v="2100"/>
    <n v="4"/>
    <x v="4"/>
    <n v="406"/>
    <n v="1"/>
    <n v="510"/>
    <s v="VEHICLE - STOLEN"/>
    <m/>
    <n v="0"/>
    <m/>
    <m/>
    <n v="101"/>
    <s v="STREET"/>
    <m/>
    <m/>
    <s v="IC"/>
    <s v="Invest Cont"/>
    <n v="510"/>
    <m/>
    <m/>
    <m/>
    <s v="700 S  AVENUE 60"/>
    <m/>
    <n v="34.104399999999998"/>
    <n v="-118.1797"/>
    <n v="0"/>
    <x v="12"/>
  </r>
  <r>
    <n v="201308775"/>
    <d v="2020-03-28T00:00:00"/>
    <x v="128"/>
    <n v="120"/>
    <n v="13"/>
    <x v="6"/>
    <n v="1321"/>
    <n v="1"/>
    <n v="230"/>
    <s v="ASSAULT WITH DEADLY WEAPON, AGGRAVATED ASSAULT"/>
    <s v="1202 0408 0561 0913"/>
    <n v="75"/>
    <s v="M"/>
    <s v="O"/>
    <n v="501"/>
    <s v="SINGLE FAMILY DWELLING"/>
    <n v="400"/>
    <s v="STRONG-ARM (HANDS, FIST, FEET OR BODILY FORCE)"/>
    <s v="AA"/>
    <s v="Adult Arrest"/>
    <n v="230"/>
    <m/>
    <m/>
    <m/>
    <s v="300 E  25TH                         ST"/>
    <m/>
    <n v="34.024799999999999"/>
    <n v="-118.26600000000001"/>
    <n v="1"/>
    <x v="12"/>
  </r>
  <r>
    <n v="200915358"/>
    <d v="2020-10-01T00:00:00"/>
    <x v="111"/>
    <n v="2150"/>
    <n v="9"/>
    <x v="3"/>
    <n v="966"/>
    <n v="2"/>
    <n v="890"/>
    <s v="FAILURE TO YIELD"/>
    <n v="1501"/>
    <n v="0"/>
    <s v="X"/>
    <s v="X"/>
    <n v="101"/>
    <s v="STREET"/>
    <m/>
    <m/>
    <s v="AA"/>
    <s v="Adult Arrest"/>
    <n v="890"/>
    <m/>
    <m/>
    <m/>
    <s v="WOODMAN                      AV"/>
    <s v="VENTURA                      FY"/>
    <n v="34.162199999999999"/>
    <n v="-118.4269"/>
    <n v="1"/>
    <x v="12"/>
  </r>
  <r>
    <n v="200413654"/>
    <d v="2020-10-10T00:00:00"/>
    <x v="149"/>
    <n v="500"/>
    <n v="4"/>
    <x v="4"/>
    <n v="451"/>
    <n v="1"/>
    <n v="210"/>
    <s v="ROBBERY"/>
    <s v="0344 1300 1309"/>
    <n v="25"/>
    <s v="F"/>
    <s v="H"/>
    <n v="101"/>
    <s v="STREET"/>
    <n v="400"/>
    <s v="STRONG-ARM (HANDS, FIST, FEET OR BODILY FORCE)"/>
    <s v="IC"/>
    <s v="Invest Cont"/>
    <n v="210"/>
    <m/>
    <m/>
    <m/>
    <s v="100 N  MYERS                        ST"/>
    <m/>
    <n v="34.048000000000002"/>
    <n v="-118.22880000000001"/>
    <n v="0"/>
    <x v="12"/>
  </r>
  <r>
    <n v="200707965"/>
    <d v="2020-04-03T00:00:00"/>
    <x v="243"/>
    <n v="840"/>
    <n v="7"/>
    <x v="0"/>
    <n v="763"/>
    <n v="1"/>
    <n v="310"/>
    <s v="BURGLARY"/>
    <s v="0358 0344"/>
    <n v="24"/>
    <s v="M"/>
    <s v="H"/>
    <n v="501"/>
    <s v="SINGLE FAMILY DWELLING"/>
    <m/>
    <m/>
    <s v="IC"/>
    <s v="Invest Cont"/>
    <n v="310"/>
    <m/>
    <m/>
    <m/>
    <s v="1500 S  SPAULDING                    AV"/>
    <m/>
    <n v="34.048900000000003"/>
    <n v="-118.363"/>
    <n v="0"/>
    <x v="12"/>
  </r>
  <r>
    <n v="200306001"/>
    <d v="2020-02-03T00:00:00"/>
    <x v="233"/>
    <n v="830"/>
    <n v="3"/>
    <x v="2"/>
    <n v="363"/>
    <n v="2"/>
    <n v="626"/>
    <s v="INTIMATE PARTNER - SIMPLE ASSAULT"/>
    <s v="0408 0448 1814 2000"/>
    <n v="24"/>
    <s v="F"/>
    <s v="B"/>
    <n v="102"/>
    <s v="SIDEWALK"/>
    <n v="400"/>
    <s v="STRONG-ARM (HANDS, FIST, FEET OR BODILY FORCE)"/>
    <s v="AO"/>
    <s v="Adult Other"/>
    <n v="626"/>
    <m/>
    <m/>
    <m/>
    <s v="4100    PALMWOOD                     DR"/>
    <m/>
    <n v="34.0137"/>
    <n v="-118.34350000000001"/>
    <n v="0"/>
    <x v="12"/>
  </r>
  <r>
    <n v="200209054"/>
    <d v="2020-04-17T00:00:00"/>
    <x v="77"/>
    <n v="1300"/>
    <n v="2"/>
    <x v="5"/>
    <n v="237"/>
    <n v="2"/>
    <n v="624"/>
    <s v="BATTERY - SIMPLE ASSAULT"/>
    <s v="1260 0446 1822"/>
    <n v="55"/>
    <s v="M"/>
    <s v="H"/>
    <n v="102"/>
    <s v="SIDEWALK"/>
    <n v="400"/>
    <s v="STRONG-ARM (HANDS, FIST, FEET OR BODILY FORCE)"/>
    <s v="AA"/>
    <s v="Adult Arrest"/>
    <n v="624"/>
    <m/>
    <m/>
    <m/>
    <s v="COLUMBIA                     AV"/>
    <s v="3RD                          ST"/>
    <n v="34.059399999999997"/>
    <n v="-118.26430000000001"/>
    <n v="1"/>
    <x v="12"/>
  </r>
  <r>
    <n v="200409802"/>
    <d v="2020-06-15T00:00:00"/>
    <x v="123"/>
    <n v="2000"/>
    <n v="4"/>
    <x v="4"/>
    <n v="464"/>
    <n v="1"/>
    <n v="510"/>
    <s v="VEHICLE - STOLEN"/>
    <m/>
    <n v="0"/>
    <m/>
    <m/>
    <n v="101"/>
    <s v="STREET"/>
    <m/>
    <m/>
    <s v="IC"/>
    <s v="Invest Cont"/>
    <n v="510"/>
    <m/>
    <m/>
    <m/>
    <s v="2100 E  4TH                          ST"/>
    <m/>
    <n v="34.044499999999999"/>
    <n v="-118.2116"/>
    <n v="0"/>
    <x v="12"/>
  </r>
  <r>
    <n v="201309014"/>
    <d v="2020-04-03T00:00:00"/>
    <x v="243"/>
    <n v="330"/>
    <n v="13"/>
    <x v="6"/>
    <n v="1331"/>
    <n v="1"/>
    <n v="330"/>
    <s v="BURGLARY FROM VEHICLE"/>
    <s v="1609 0344"/>
    <n v="23"/>
    <s v="M"/>
    <s v="H"/>
    <n v="101"/>
    <s v="STREET"/>
    <m/>
    <m/>
    <s v="IC"/>
    <s v="Invest Cont"/>
    <n v="330"/>
    <m/>
    <m/>
    <m/>
    <s v="W  28TH                         ST"/>
    <s v="GRAND                        AV"/>
    <n v="34.024700000000003"/>
    <n v="-118.2734"/>
    <n v="0"/>
    <x v="12"/>
  </r>
  <r>
    <n v="201011896"/>
    <d v="2020-08-11T00:00:00"/>
    <x v="271"/>
    <n v="630"/>
    <n v="10"/>
    <x v="11"/>
    <n v="1018"/>
    <n v="1"/>
    <n v="480"/>
    <s v="BIKE - STOLEN"/>
    <s v="1822 0344 1420 0345"/>
    <n v="16"/>
    <s v="M"/>
    <s v="O"/>
    <n v="707"/>
    <s v="GARAGE/CARPORT"/>
    <m/>
    <m/>
    <s v="IC"/>
    <s v="Invest Cont"/>
    <n v="480"/>
    <m/>
    <m/>
    <m/>
    <s v="15900    SHERMAN                      WY"/>
    <m/>
    <n v="34.201300000000003"/>
    <n v="-118.4756"/>
    <n v="0"/>
    <x v="12"/>
  </r>
  <r>
    <n v="200204625"/>
    <d v="2020-01-13T00:00:00"/>
    <x v="350"/>
    <n v="1245"/>
    <n v="2"/>
    <x v="5"/>
    <n v="251"/>
    <n v="1"/>
    <n v="230"/>
    <s v="ASSAULT WITH DEADLY WEAPON, AGGRAVATED ASSAULT"/>
    <s v="0906 1805 1270 1313 0447 0416 0913 1820"/>
    <n v="33"/>
    <s v="M"/>
    <s v="H"/>
    <n v="101"/>
    <s v="STREET"/>
    <n v="500"/>
    <s v="UNKNOWN WEAPON/OTHER WEAPON"/>
    <s v="IC"/>
    <s v="Invest Cont"/>
    <n v="230"/>
    <m/>
    <m/>
    <m/>
    <s v="400 S  RAMPART                      BL"/>
    <m/>
    <n v="34.064900000000002"/>
    <n v="-118.27970000000001"/>
    <n v="0"/>
    <x v="12"/>
  </r>
  <r>
    <n v="200606309"/>
    <d v="2020-02-17T00:00:00"/>
    <x v="348"/>
    <n v="1210"/>
    <n v="6"/>
    <x v="9"/>
    <n v="646"/>
    <n v="2"/>
    <n v="930"/>
    <s v="CRIMINAL THREATS - NO WEAPON DISPLAYED"/>
    <s v="0400 0432 0913"/>
    <n v="22"/>
    <s v="F"/>
    <s v="W"/>
    <n v="102"/>
    <s v="SIDEWALK"/>
    <n v="511"/>
    <s v="VERBAL THREAT"/>
    <s v="IC"/>
    <s v="Invest Cont"/>
    <n v="930"/>
    <m/>
    <m/>
    <m/>
    <s v="1500    SCHRADER                     BL"/>
    <m/>
    <n v="34.097999999999999"/>
    <n v="-118.33240000000001"/>
    <n v="0"/>
    <x v="12"/>
  </r>
  <r>
    <n v="201220390"/>
    <d v="2020-09-10T00:00:00"/>
    <x v="129"/>
    <n v="1200"/>
    <n v="12"/>
    <x v="8"/>
    <n v="1269"/>
    <n v="2"/>
    <n v="740"/>
    <s v="VANDALISM - FELONY ($400 &amp; OVER, ALL CHURCH VANDALISMS)"/>
    <s v="0329 1822"/>
    <n v="0"/>
    <s v="X"/>
    <s v="X"/>
    <n v="719"/>
    <s v="MEDICAL/DENTAL OFFICES"/>
    <m/>
    <m/>
    <s v="IC"/>
    <s v="Invest Cont"/>
    <n v="740"/>
    <m/>
    <m/>
    <m/>
    <s v="700 E  MANCHESTER                   AV"/>
    <m/>
    <n v="33.963799999999999"/>
    <n v="-118.2629"/>
    <n v="0"/>
    <x v="12"/>
  </r>
  <r>
    <n v="201308493"/>
    <d v="2020-03-20T00:00:00"/>
    <x v="198"/>
    <n v="1930"/>
    <n v="13"/>
    <x v="6"/>
    <n v="1367"/>
    <n v="2"/>
    <n v="930"/>
    <s v="CRIMINAL THREATS - NO WEAPON DISPLAYED"/>
    <s v="0913 0421 0319"/>
    <n v="21"/>
    <s v="F"/>
    <s v="B"/>
    <n v="501"/>
    <s v="SINGLE FAMILY DWELLING"/>
    <n v="102"/>
    <s v="HAND GUN"/>
    <s v="AA"/>
    <s v="Adult Arrest"/>
    <n v="930"/>
    <m/>
    <m/>
    <m/>
    <s v="5200    LONG BEACH                   AV"/>
    <m/>
    <n v="33.995100000000001"/>
    <n v="-118.2432"/>
    <n v="1"/>
    <x v="12"/>
  </r>
  <r>
    <n v="201205980"/>
    <d v="2020-01-28T00:00:00"/>
    <x v="119"/>
    <n v="1630"/>
    <n v="12"/>
    <x v="8"/>
    <n v="1215"/>
    <n v="1"/>
    <n v="330"/>
    <s v="BURGLARY FROM VEHICLE"/>
    <s v="0344 1607 0386"/>
    <n v="52"/>
    <s v="F"/>
    <s v="B"/>
    <n v="122"/>
    <s v="VEHICLE, PASSENGER/TRUCK"/>
    <m/>
    <m/>
    <s v="IC"/>
    <s v="Invest Cont"/>
    <n v="330"/>
    <m/>
    <m/>
    <m/>
    <s v="1200 W  56TH                         ST"/>
    <m/>
    <n v="33.991599999999998"/>
    <n v="-118.2958"/>
    <n v="0"/>
    <x v="12"/>
  </r>
  <r>
    <n v="200513256"/>
    <d v="2020-08-22T00:00:00"/>
    <x v="223"/>
    <n v="716"/>
    <n v="5"/>
    <x v="10"/>
    <n v="509"/>
    <n v="1"/>
    <n v="330"/>
    <s v="BURGLARY FROM VEHICLE"/>
    <s v="0329 0344 0358 1307 1309"/>
    <n v="35"/>
    <s v="M"/>
    <s v="A"/>
    <n v="123"/>
    <s v="PARKING UNDERGROUND/BUILDING"/>
    <m/>
    <m/>
    <s v="IC"/>
    <s v="Invest Cont"/>
    <n v="330"/>
    <m/>
    <m/>
    <m/>
    <s v="1400 W  LOMITA                       BL"/>
    <m/>
    <n v="33.797800000000002"/>
    <n v="-118.3015"/>
    <n v="0"/>
    <x v="12"/>
  </r>
  <r>
    <n v="200604969"/>
    <d v="2020-01-18T00:00:00"/>
    <x v="45"/>
    <n v="120"/>
    <n v="6"/>
    <x v="9"/>
    <n v="615"/>
    <n v="2"/>
    <n v="626"/>
    <s v="INTIMATE PARTNER - SIMPLE ASSAULT"/>
    <s v="1414 0400 1251 2000 1813 0409"/>
    <n v="30"/>
    <s v="F"/>
    <s v="O"/>
    <n v="502"/>
    <s v="MULTI-UNIT DWELLING (APARTMENT, DUPLEX, ETC)"/>
    <n v="400"/>
    <s v="STRONG-ARM (HANDS, FIST, FEET OR BODILY FORCE)"/>
    <s v="IC"/>
    <s v="Invest Cont"/>
    <n v="626"/>
    <m/>
    <m/>
    <m/>
    <s v="2700    CAHUENGA                     BL"/>
    <m/>
    <n v="34.117100000000001"/>
    <n v="-118.3373"/>
    <n v="0"/>
    <x v="12"/>
  </r>
  <r>
    <n v="200905230"/>
    <d v="2020-01-29T00:00:00"/>
    <x v="259"/>
    <n v="1950"/>
    <n v="9"/>
    <x v="3"/>
    <n v="984"/>
    <n v="1"/>
    <n v="510"/>
    <s v="VEHICLE - STOLEN"/>
    <m/>
    <n v="0"/>
    <m/>
    <m/>
    <n v="108"/>
    <s v="PARKING LOT"/>
    <m/>
    <m/>
    <s v="IC"/>
    <s v="Invest Cont"/>
    <n v="510"/>
    <m/>
    <m/>
    <m/>
    <s v="14700    VENTURA                      BL"/>
    <m/>
    <n v="34.151699999999998"/>
    <n v="-118.45310000000001"/>
    <n v="0"/>
    <x v="12"/>
  </r>
  <r>
    <n v="201219050"/>
    <d v="2020-08-20T00:00:00"/>
    <x v="144"/>
    <n v="1520"/>
    <n v="12"/>
    <x v="8"/>
    <n v="1245"/>
    <n v="1"/>
    <n v="210"/>
    <s v="ROBBERY"/>
    <s v="0416 0446 1822 0202"/>
    <n v="0"/>
    <s v="X"/>
    <s v="X"/>
    <n v="401"/>
    <s v="MINI-MART"/>
    <n v="400"/>
    <s v="STRONG-ARM (HANDS, FIST, FEET OR BODILY FORCE)"/>
    <s v="IC"/>
    <s v="Invest Cont"/>
    <n v="210"/>
    <m/>
    <m/>
    <m/>
    <s v="7100 S  VERMONT                      AV"/>
    <m/>
    <n v="33.980800000000002"/>
    <n v="-118.29170000000001"/>
    <n v="0"/>
    <x v="12"/>
  </r>
  <r>
    <n v="201105229"/>
    <d v="2020-01-29T00:00:00"/>
    <x v="227"/>
    <n v="1400"/>
    <n v="11"/>
    <x v="7"/>
    <n v="1127"/>
    <n v="1"/>
    <n v="341"/>
    <s v="THEFT-GRAND ($950.01 &amp; OVER)EXCPT,GUNS,FOWL,LIVESTK,PROD"/>
    <n v="344"/>
    <n v="0"/>
    <s v="X"/>
    <s v="X"/>
    <n v="118"/>
    <s v="CONSTRUCTION SITE"/>
    <m/>
    <m/>
    <s v="IC"/>
    <s v="Invest Cont"/>
    <n v="341"/>
    <m/>
    <m/>
    <m/>
    <s v="1100 N  AVENUE 56"/>
    <m/>
    <n v="34.119399999999999"/>
    <n v="-118.19670000000001"/>
    <n v="0"/>
    <x v="12"/>
  </r>
  <r>
    <n v="201207507"/>
    <d v="2020-02-19T00:00:00"/>
    <x v="270"/>
    <n v="1300"/>
    <n v="12"/>
    <x v="8"/>
    <n v="1259"/>
    <n v="2"/>
    <n v="940"/>
    <s v="EXTORTION"/>
    <n v="422"/>
    <n v="20"/>
    <s v="F"/>
    <s v="H"/>
    <n v="502"/>
    <s v="MULTI-UNIT DWELLING (APARTMENT, DUPLEX, ETC)"/>
    <m/>
    <m/>
    <s v="IC"/>
    <s v="Invest Cont"/>
    <n v="940"/>
    <m/>
    <m/>
    <m/>
    <s v="7800    TOWNE                        AV"/>
    <m/>
    <n v="33.968800000000002"/>
    <n v="-118.26739999999999"/>
    <n v="0"/>
    <x v="12"/>
  </r>
  <r>
    <n v="200512785"/>
    <d v="2020-08-08T00:00:00"/>
    <x v="235"/>
    <n v="1643"/>
    <n v="5"/>
    <x v="10"/>
    <n v="507"/>
    <n v="2"/>
    <n v="626"/>
    <s v="INTIMATE PARTNER - SIMPLE ASSAULT"/>
    <s v="0913 1241 1243 1813 2000 0416 0429 0432"/>
    <n v="36"/>
    <s v="F"/>
    <s v="H"/>
    <n v="502"/>
    <s v="MULTI-UNIT DWELLING (APARTMENT, DUPLEX, ETC)"/>
    <n v="400"/>
    <s v="STRONG-ARM (HANDS, FIST, FEET OR BODILY FORCE)"/>
    <s v="AO"/>
    <s v="Adult Other"/>
    <n v="626"/>
    <m/>
    <m/>
    <m/>
    <s v="1300 W  227TH                        ST"/>
    <m/>
    <n v="33.820099999999996"/>
    <n v="-118.3015"/>
    <n v="0"/>
    <x v="12"/>
  </r>
  <r>
    <n v="200611429"/>
    <d v="2020-06-15T00:00:00"/>
    <x v="31"/>
    <n v="1"/>
    <n v="6"/>
    <x v="9"/>
    <n v="657"/>
    <n v="2"/>
    <n v="810"/>
    <s v="SEX,UNLAWFUL(INC MUTUAL CONSENT, PENETRATION W/ FRGN OBJ"/>
    <s v="0533 1251 1259 0913"/>
    <n v="14"/>
    <s v="F"/>
    <s v="H"/>
    <n v="501"/>
    <s v="SINGLE FAMILY DWELLING"/>
    <m/>
    <m/>
    <s v="IC"/>
    <s v="Invest Cont"/>
    <n v="810"/>
    <m/>
    <m/>
    <m/>
    <s v="1000 N  WILTON                       PL"/>
    <m/>
    <n v="34.088500000000003"/>
    <n v="-118.31359999999999"/>
    <n v="0"/>
    <x v="12"/>
  </r>
  <r>
    <n v="200616913"/>
    <d v="2020-10-18T00:00:00"/>
    <x v="36"/>
    <n v="2030"/>
    <n v="6"/>
    <x v="9"/>
    <n v="656"/>
    <n v="2"/>
    <n v="740"/>
    <s v="VANDALISM - FELONY ($400 &amp; OVER, ALL CHURCH VANDALISMS)"/>
    <s v="0329 1822"/>
    <n v="58"/>
    <s v="F"/>
    <s v="H"/>
    <n v="502"/>
    <s v="MULTI-UNIT DWELLING (APARTMENT, DUPLEX, ETC)"/>
    <n v="304"/>
    <s v="CLUB/BAT"/>
    <s v="AA"/>
    <s v="Adult Arrest"/>
    <n v="740"/>
    <m/>
    <m/>
    <m/>
    <s v="1000    VINE                         ST"/>
    <m/>
    <n v="34.088900000000002"/>
    <n v="-118.3266"/>
    <n v="1"/>
    <x v="12"/>
  </r>
  <r>
    <n v="200401204"/>
    <d v="2020-11-21T00:00:00"/>
    <x v="242"/>
    <n v="1530"/>
    <n v="4"/>
    <x v="4"/>
    <n v="465"/>
    <n v="1"/>
    <n v="230"/>
    <s v="ASSAULT WITH DEADLY WEAPON, AGGRAVATED ASSAULT"/>
    <s v="0302 1402 1822 1300"/>
    <n v="0"/>
    <s v="M"/>
    <s v="X"/>
    <n v="101"/>
    <s v="STREET"/>
    <n v="102"/>
    <s v="HAND GUN"/>
    <s v="AO"/>
    <s v="Adult Other"/>
    <n v="230"/>
    <n v="998"/>
    <m/>
    <m/>
    <s v="BERNAL"/>
    <s v="6TH"/>
    <n v="34.031500000000001"/>
    <n v="-118.2"/>
    <n v="0"/>
    <x v="12"/>
  </r>
  <r>
    <n v="200119382"/>
    <d v="2020-10-13T00:00:00"/>
    <x v="106"/>
    <n v="340"/>
    <n v="1"/>
    <x v="1"/>
    <n v="159"/>
    <n v="1"/>
    <n v="420"/>
    <s v="THEFT FROM MOTOR VEHICLE - PETTY ($950 &amp; UNDER)"/>
    <s v="1202 1822 1414 0344"/>
    <n v="61"/>
    <s v="M"/>
    <s v="W"/>
    <n v="108"/>
    <s v="PARKING LOT"/>
    <m/>
    <m/>
    <s v="IC"/>
    <s v="Invest Cont"/>
    <n v="420"/>
    <m/>
    <m/>
    <m/>
    <s v="600 S  SANTA FE                     AV"/>
    <m/>
    <n v="34.0364"/>
    <n v="-118.2303"/>
    <n v="0"/>
    <x v="12"/>
  </r>
  <r>
    <n v="201224450"/>
    <d v="2020-11-14T00:00:00"/>
    <x v="351"/>
    <n v="700"/>
    <n v="12"/>
    <x v="8"/>
    <n v="1205"/>
    <n v="2"/>
    <n v="745"/>
    <s v="VANDALISM - MISDEAMEANOR ($399 OR UNDER)"/>
    <s v="0329 0913 1820"/>
    <n v="28"/>
    <s v="M"/>
    <s v="H"/>
    <n v="501"/>
    <s v="SINGLE FAMILY DWELLING"/>
    <m/>
    <m/>
    <s v="IC"/>
    <s v="Invest Cont"/>
    <n v="745"/>
    <m/>
    <m/>
    <m/>
    <s v="1200 W  51ST                         ST"/>
    <m/>
    <n v="33.996899999999997"/>
    <n v="-118.2959"/>
    <n v="0"/>
    <x v="12"/>
  </r>
  <r>
    <n v="201008474"/>
    <d v="2020-04-21T00:00:00"/>
    <x v="136"/>
    <n v="1335"/>
    <n v="10"/>
    <x v="11"/>
    <n v="1065"/>
    <n v="1"/>
    <n v="341"/>
    <s v="THEFT-GRAND ($950.01 &amp; OVER)EXCPT,GUNS,FOWL,LIVESTK,PROD"/>
    <s v="0394 1822"/>
    <n v="33"/>
    <s v="F"/>
    <s v="F"/>
    <n v="119"/>
    <s v="PORCH, RESIDENTIAL"/>
    <m/>
    <m/>
    <s v="IC"/>
    <s v="Invest Cont"/>
    <n v="341"/>
    <m/>
    <m/>
    <m/>
    <s v="KILLION"/>
    <s v="ZELZAH"/>
    <n v="34.170900000000003"/>
    <n v="-118.52200000000001"/>
    <n v="0"/>
    <x v="12"/>
  </r>
  <r>
    <n v="201005453"/>
    <d v="2020-02-04T00:00:00"/>
    <x v="253"/>
    <n v="720"/>
    <n v="10"/>
    <x v="11"/>
    <n v="1029"/>
    <n v="2"/>
    <n v="624"/>
    <s v="BATTERY - SIMPLE ASSAULT"/>
    <s v="0416 0417 1822 1278 0305"/>
    <n v="52"/>
    <s v="M"/>
    <s v="H"/>
    <n v="101"/>
    <s v="STREET"/>
    <n v="400"/>
    <s v="STRONG-ARM (HANDS, FIST, FEET OR BODILY FORCE)"/>
    <s v="AO"/>
    <s v="Adult Other"/>
    <n v="624"/>
    <m/>
    <m/>
    <m/>
    <s v="WOODLEY                      AV"/>
    <s v="SHERMAN                      WY"/>
    <n v="34.2012"/>
    <n v="-118.4837"/>
    <n v="0"/>
    <x v="12"/>
  </r>
  <r>
    <n v="201304608"/>
    <d v="2020-01-10T00:00:00"/>
    <x v="132"/>
    <n v="1850"/>
    <n v="13"/>
    <x v="6"/>
    <n v="1361"/>
    <n v="1"/>
    <n v="341"/>
    <s v="THEFT-GRAND ($950.01 &amp; OVER)EXCPT,GUNS,FOWL,LIVESTK,PROD"/>
    <s v="0448 0344 0216"/>
    <n v="24"/>
    <s v="F"/>
    <s v="H"/>
    <n v="710"/>
    <s v="OTHER PREMISE"/>
    <m/>
    <m/>
    <s v="IC"/>
    <s v="Invest Cont"/>
    <n v="341"/>
    <m/>
    <m/>
    <m/>
    <s v="VERNON"/>
    <s v="BROADWAY"/>
    <n v="34.003799999999998"/>
    <n v="-118.2784"/>
    <n v="0"/>
    <x v="12"/>
  </r>
  <r>
    <n v="200308776"/>
    <d v="2020-03-18T00:00:00"/>
    <x v="104"/>
    <n v="1840"/>
    <n v="3"/>
    <x v="2"/>
    <n v="395"/>
    <n v="1"/>
    <n v="230"/>
    <s v="ASSAULT WITH DEADLY WEAPON, AGGRAVATED ASSAULT"/>
    <s v="1309 1310 1822 0202 0919"/>
    <n v="26"/>
    <s v="M"/>
    <s v="H"/>
    <n v="101"/>
    <s v="STREET"/>
    <n v="307"/>
    <s v="VEHICLE"/>
    <s v="IC"/>
    <s v="Invest Cont"/>
    <n v="230"/>
    <m/>
    <m/>
    <m/>
    <s v="MARTIN LUTHER KING           BL"/>
    <s v="WESTERN                      AV"/>
    <n v="34.010899999999999"/>
    <n v="-118.30889999999999"/>
    <n v="0"/>
    <x v="12"/>
  </r>
  <r>
    <n v="200113874"/>
    <d v="2020-06-24T00:00:00"/>
    <x v="22"/>
    <n v="1110"/>
    <n v="1"/>
    <x v="1"/>
    <n v="192"/>
    <n v="1"/>
    <n v="230"/>
    <s v="ASSAULT WITH DEADLY WEAPON, AGGRAVATED ASSAULT"/>
    <s v="0445 1253 1402 2004 0416 0447 0917 1822"/>
    <n v="32"/>
    <s v="M"/>
    <s v="H"/>
    <n v="802"/>
    <s v="MUNICIPAL BUS LINE INCLUDES LADOT/DASH"/>
    <n v="312"/>
    <s v="PIPE/METAL PIPE"/>
    <s v="AA"/>
    <s v="Adult Arrest"/>
    <n v="230"/>
    <n v="998"/>
    <m/>
    <m/>
    <s v="17TH"/>
    <s v="OLIVE"/>
    <n v="34.034199999999998"/>
    <n v="-118.26600000000001"/>
    <n v="1"/>
    <x v="12"/>
  </r>
  <r>
    <n v="200320734"/>
    <d v="2020-11-22T00:00:00"/>
    <x v="219"/>
    <n v="700"/>
    <n v="3"/>
    <x v="2"/>
    <n v="362"/>
    <n v="1"/>
    <n v="230"/>
    <s v="ASSAULT WITH DEADLY WEAPON, AGGRAVATED ASSAULT"/>
    <s v="1822 1100 0430 1407"/>
    <n v="18"/>
    <s v="M"/>
    <s v="H"/>
    <n v="101"/>
    <s v="STREET"/>
    <n v="102"/>
    <s v="HAND GUN"/>
    <s v="IC"/>
    <s v="Invest Cont"/>
    <n v="230"/>
    <m/>
    <m/>
    <m/>
    <s v="4600 W  MARTIN LUTHER KING JR        BL"/>
    <m/>
    <n v="34.019500000000001"/>
    <n v="-118.3489"/>
    <n v="0"/>
    <x v="12"/>
  </r>
  <r>
    <n v="200804963"/>
    <d v="2020-01-22T00:00:00"/>
    <x v="327"/>
    <n v="1928"/>
    <n v="8"/>
    <x v="12"/>
    <n v="847"/>
    <n v="2"/>
    <n v="888"/>
    <s v="TRESPASSING"/>
    <n v="1501"/>
    <n v="49"/>
    <s v="F"/>
    <s v="W"/>
    <n v="502"/>
    <s v="MULTI-UNIT DWELLING (APARTMENT, DUPLEX, ETC)"/>
    <m/>
    <m/>
    <s v="IC"/>
    <s v="Invest Cont"/>
    <n v="888"/>
    <m/>
    <m/>
    <m/>
    <s v="2300    FOX HILLS                    DR"/>
    <m/>
    <n v="34.0473"/>
    <n v="-118.42059999999999"/>
    <n v="0"/>
    <x v="12"/>
  </r>
  <r>
    <n v="201011707"/>
    <d v="2020-08-05T00:00:00"/>
    <x v="74"/>
    <n v="1530"/>
    <n v="10"/>
    <x v="11"/>
    <n v="1099"/>
    <n v="1"/>
    <n v="310"/>
    <s v="BURGLARY"/>
    <s v="1267 1822 1608 0344"/>
    <n v="39"/>
    <s v="F"/>
    <s v="W"/>
    <n v="501"/>
    <s v="SINGLE FAMILY DWELLING"/>
    <m/>
    <m/>
    <s v="IC"/>
    <s v="Invest Cont"/>
    <n v="310"/>
    <m/>
    <m/>
    <m/>
    <s v="3700    ROYAL WOODS                  DR"/>
    <m/>
    <n v="34.137999999999998"/>
    <n v="-118.4727"/>
    <n v="0"/>
    <x v="12"/>
  </r>
  <r>
    <n v="200611690"/>
    <d v="2020-06-22T00:00:00"/>
    <x v="269"/>
    <n v="1620"/>
    <n v="6"/>
    <x v="9"/>
    <n v="676"/>
    <n v="2"/>
    <n v="740"/>
    <s v="VANDALISM - FELONY ($400 &amp; OVER, ALL CHURCH VANDALISMS)"/>
    <n v="329"/>
    <n v="0"/>
    <s v="X"/>
    <s v="X"/>
    <n v="406"/>
    <s v="OTHER STORE"/>
    <m/>
    <m/>
    <s v="IC"/>
    <s v="Invest Cont"/>
    <n v="740"/>
    <m/>
    <m/>
    <m/>
    <s v="800    COLE                         AV"/>
    <m/>
    <n v="34.085299999999997"/>
    <n v="-118.32989999999999"/>
    <n v="0"/>
    <x v="12"/>
  </r>
  <r>
    <n v="200613510"/>
    <d v="2020-08-05T00:00:00"/>
    <x v="114"/>
    <n v="1845"/>
    <n v="6"/>
    <x v="9"/>
    <n v="678"/>
    <n v="2"/>
    <n v="626"/>
    <s v="INTIMATE PARTNER - SIMPLE ASSAULT"/>
    <s v="0400 0444 0913 1814 2000"/>
    <n v="46"/>
    <s v="M"/>
    <s v="H"/>
    <n v="502"/>
    <s v="MULTI-UNIT DWELLING (APARTMENT, DUPLEX, ETC)"/>
    <n v="400"/>
    <s v="STRONG-ARM (HANDS, FIST, FEET OR BODILY FORCE)"/>
    <s v="IC"/>
    <s v="Invest Cont"/>
    <n v="626"/>
    <m/>
    <m/>
    <m/>
    <s v="900 N  OXFORD                       AV"/>
    <m/>
    <n v="34.086199999999998"/>
    <n v="-118.3078"/>
    <n v="0"/>
    <x v="12"/>
  </r>
  <r>
    <n v="200607615"/>
    <d v="2020-03-09T00:00:00"/>
    <x v="73"/>
    <n v="2330"/>
    <n v="6"/>
    <x v="9"/>
    <n v="646"/>
    <n v="1"/>
    <n v="761"/>
    <s v="BRANDISH WEAPON"/>
    <s v="0216 0400 0334 0432 0312"/>
    <n v="20"/>
    <s v="F"/>
    <s v="W"/>
    <n v="210"/>
    <s v="RESTAURANT/FAST FOOD"/>
    <n v="212"/>
    <s v="BOTTLE"/>
    <s v="IC"/>
    <s v="Invest Cont"/>
    <n v="761"/>
    <m/>
    <m/>
    <m/>
    <s v="6400    SELMA                        AV"/>
    <m/>
    <n v="34.099800000000002"/>
    <n v="-118.3295"/>
    <n v="0"/>
    <x v="12"/>
  </r>
  <r>
    <n v="200913628"/>
    <d v="2020-08-17T00:00:00"/>
    <x v="337"/>
    <n v="530"/>
    <n v="9"/>
    <x v="3"/>
    <n v="994"/>
    <n v="1"/>
    <n v="510"/>
    <s v="VEHICLE - STOLEN"/>
    <m/>
    <n v="0"/>
    <m/>
    <m/>
    <n v="101"/>
    <s v="STREET"/>
    <m/>
    <m/>
    <s v="IC"/>
    <s v="Invest Cont"/>
    <n v="510"/>
    <m/>
    <m/>
    <m/>
    <s v="4000    SUNNYSLOPE                   AV"/>
    <m/>
    <n v="34.142200000000003"/>
    <n v="-118.4264"/>
    <n v="0"/>
    <x v="12"/>
  </r>
  <r>
    <n v="200517932"/>
    <d v="2020-12-17T00:00:00"/>
    <x v="210"/>
    <n v="2215"/>
    <n v="5"/>
    <x v="10"/>
    <n v="514"/>
    <n v="2"/>
    <n v="624"/>
    <s v="BATTERY - SIMPLE ASSAULT"/>
    <s v="0913 0416 0561 0446 0602"/>
    <n v="51"/>
    <s v="M"/>
    <s v="H"/>
    <n v="502"/>
    <s v="MULTI-UNIT DWELLING (APARTMENT, DUPLEX, ETC)"/>
    <n v="400"/>
    <s v="STRONG-ARM (HANDS, FIST, FEET OR BODILY FORCE)"/>
    <s v="IC"/>
    <s v="Invest Cont"/>
    <n v="624"/>
    <m/>
    <m/>
    <m/>
    <s v="900 N  WILMINGTON                   BL"/>
    <m/>
    <n v="33.789700000000003"/>
    <n v="-118.2787"/>
    <n v="0"/>
    <x v="12"/>
  </r>
  <r>
    <n v="201109830"/>
    <d v="2020-05-27T00:00:00"/>
    <x v="251"/>
    <n v="1200"/>
    <n v="11"/>
    <x v="7"/>
    <n v="1144"/>
    <n v="1"/>
    <n v="510"/>
    <s v="VEHICLE - STOLEN"/>
    <m/>
    <n v="0"/>
    <m/>
    <m/>
    <n v="101"/>
    <s v="STREET"/>
    <m/>
    <m/>
    <s v="IC"/>
    <s v="Invest Cont"/>
    <n v="510"/>
    <m/>
    <m/>
    <m/>
    <s v="2400    IVANHOE                      DR"/>
    <m/>
    <n v="34.101700000000001"/>
    <n v="-118.26090000000001"/>
    <n v="0"/>
    <x v="12"/>
  </r>
  <r>
    <n v="200911607"/>
    <d v="2020-06-26T00:00:00"/>
    <x v="10"/>
    <n v="700"/>
    <n v="9"/>
    <x v="3"/>
    <n v="931"/>
    <n v="1"/>
    <n v="420"/>
    <s v="THEFT FROM MOTOR VEHICLE - PETTY ($950 &amp; UNDER)"/>
    <m/>
    <n v="0"/>
    <m/>
    <m/>
    <n v="108"/>
    <s v="PARKING LOT"/>
    <m/>
    <m/>
    <s v="IC"/>
    <s v="Invest Cont"/>
    <n v="420"/>
    <m/>
    <m/>
    <m/>
    <s v="ERWIN"/>
    <s v="SEPULVEDA"/>
    <n v="34.183"/>
    <n v="-118.4662"/>
    <n v="0"/>
    <x v="12"/>
  </r>
  <r>
    <n v="200309308"/>
    <d v="2020-04-01T00:00:00"/>
    <x v="157"/>
    <n v="2300"/>
    <n v="3"/>
    <x v="2"/>
    <n v="395"/>
    <n v="2"/>
    <n v="930"/>
    <s v="CRIMINAL THREATS - NO WEAPON DISPLAYED"/>
    <s v="0342 0421 0319 0360 1822"/>
    <n v="57"/>
    <s v="M"/>
    <s v="H"/>
    <n v="501"/>
    <s v="SINGLE FAMILY DWELLING"/>
    <n v="511"/>
    <s v="VERBAL THREAT"/>
    <s v="IC"/>
    <s v="Invest Cont"/>
    <n v="930"/>
    <m/>
    <m/>
    <m/>
    <s v="1700 W  41ST                         ST"/>
    <m/>
    <n v="34.009900000000002"/>
    <n v="-118.30889999999999"/>
    <n v="0"/>
    <x v="12"/>
  </r>
  <r>
    <n v="200405954"/>
    <d v="2020-02-20T00:00:00"/>
    <x v="100"/>
    <n v="45"/>
    <n v="4"/>
    <x v="4"/>
    <n v="499"/>
    <n v="1"/>
    <n v="648"/>
    <s v="ARSON"/>
    <n v="1822"/>
    <n v="0"/>
    <s v="X"/>
    <s v="X"/>
    <n v="203"/>
    <s v="OTHER BUSINESS"/>
    <m/>
    <m/>
    <s v="IC"/>
    <s v="Invest Cont"/>
    <n v="648"/>
    <m/>
    <m/>
    <m/>
    <s v="3600 E  OLYMPIC                      BL"/>
    <m/>
    <n v="34.018799999999999"/>
    <n v="-118.20099999999999"/>
    <n v="0"/>
    <x v="12"/>
  </r>
  <r>
    <n v="200607046"/>
    <d v="2020-02-27T00:00:00"/>
    <x v="309"/>
    <n v="2030"/>
    <n v="6"/>
    <x v="9"/>
    <n v="615"/>
    <n v="1"/>
    <n v="331"/>
    <s v="THEFT FROM MOTOR VEHICLE - GRAND ($950.01 AND OVER)"/>
    <s v="1300 1822 0344"/>
    <n v="37"/>
    <s v="F"/>
    <s v="H"/>
    <n v="101"/>
    <s v="STREET"/>
    <m/>
    <m/>
    <s v="IC"/>
    <s v="Invest Cont"/>
    <n v="331"/>
    <m/>
    <m/>
    <m/>
    <s v="3000    HOLLYCREST                   DR"/>
    <m/>
    <n v="34.126100000000001"/>
    <n v="-118.3442"/>
    <n v="0"/>
    <x v="12"/>
  </r>
  <r>
    <n v="200309279"/>
    <d v="2020-03-31T00:00:00"/>
    <x v="157"/>
    <n v="1130"/>
    <n v="3"/>
    <x v="2"/>
    <n v="395"/>
    <n v="2"/>
    <n v="946"/>
    <s v="OTHER MISCELLANEOUS CRIME"/>
    <s v="1419 1407 2004"/>
    <n v="0"/>
    <s v="X"/>
    <s v="X"/>
    <n v="101"/>
    <s v="STREET"/>
    <m/>
    <m/>
    <s v="IC"/>
    <s v="Invest Cont"/>
    <n v="946"/>
    <n v="998"/>
    <m/>
    <m/>
    <s v="WESTERN                      AV"/>
    <s v="43RD"/>
    <n v="34.004600000000003"/>
    <n v="-118.30889999999999"/>
    <n v="0"/>
    <x v="12"/>
  </r>
  <r>
    <n v="200413122"/>
    <d v="2020-09-25T00:00:00"/>
    <x v="26"/>
    <n v="12"/>
    <n v="4"/>
    <x v="4"/>
    <n v="459"/>
    <n v="1"/>
    <n v="210"/>
    <s v="ROBBERY"/>
    <s v="1822 0334 0344 0400"/>
    <n v="40"/>
    <s v="M"/>
    <s v="H"/>
    <n v="101"/>
    <s v="STREET"/>
    <n v="200"/>
    <s v="KNIFE WITH BLADE 6INCHES OR LESS"/>
    <s v="IC"/>
    <s v="Invest Cont"/>
    <n v="210"/>
    <m/>
    <m/>
    <m/>
    <s v="EAST SIDE"/>
    <s v="EVERGREEN"/>
    <n v="34.043599999999998"/>
    <n v="-118.2003"/>
    <n v="0"/>
    <x v="12"/>
  </r>
  <r>
    <n v="200116373"/>
    <d v="2020-08-13T00:00:00"/>
    <x v="217"/>
    <n v="2000"/>
    <n v="1"/>
    <x v="1"/>
    <n v="134"/>
    <n v="2"/>
    <n v="740"/>
    <s v="VANDALISM - FELONY ($400 &amp; OVER, ALL CHURCH VANDALISMS)"/>
    <s v="1822 1300 0329"/>
    <n v="27"/>
    <s v="M"/>
    <s v="W"/>
    <n v="122"/>
    <s v="VEHICLE, PASSENGER/TRUCK"/>
    <m/>
    <m/>
    <s v="IC"/>
    <s v="Invest Cont"/>
    <n v="740"/>
    <m/>
    <m/>
    <m/>
    <s v="4TH"/>
    <s v="BROADWAY"/>
    <n v="34.049500000000002"/>
    <n v="-118.24939999999999"/>
    <n v="0"/>
    <x v="12"/>
  </r>
  <r>
    <n v="200809522"/>
    <d v="2020-05-15T00:00:00"/>
    <x v="112"/>
    <n v="1820"/>
    <n v="8"/>
    <x v="12"/>
    <n v="889"/>
    <n v="2"/>
    <n v="626"/>
    <s v="INTIMATE PARTNER - SIMPLE ASSAULT"/>
    <s v="2000 1813 0416"/>
    <n v="52"/>
    <s v="F"/>
    <s v="O"/>
    <n v="710"/>
    <s v="OTHER PREMISE"/>
    <n v="400"/>
    <s v="STRONG-ARM (HANDS, FIST, FEET OR BODILY FORCE)"/>
    <s v="AO"/>
    <s v="Adult Other"/>
    <n v="626"/>
    <m/>
    <m/>
    <m/>
    <s v="1800 S  HOLT                         AV"/>
    <m/>
    <n v="34.043399999999998"/>
    <n v="-118.38079999999999"/>
    <n v="0"/>
    <x v="12"/>
  </r>
  <r>
    <n v="200511467"/>
    <d v="2020-07-06T00:00:00"/>
    <x v="261"/>
    <n v="1200"/>
    <n v="5"/>
    <x v="10"/>
    <n v="563"/>
    <n v="1"/>
    <n v="510"/>
    <s v="VEHICLE - STOLEN"/>
    <m/>
    <n v="0"/>
    <m/>
    <m/>
    <n v="101"/>
    <s v="STREET"/>
    <m/>
    <m/>
    <s v="IC"/>
    <s v="Invest Cont"/>
    <n v="510"/>
    <m/>
    <m/>
    <m/>
    <s v="13TH                         ST"/>
    <s v="GAFFEY"/>
    <n v="33.732399999999998"/>
    <n v="-118.2924"/>
    <n v="0"/>
    <x v="12"/>
  </r>
  <r>
    <n v="200707911"/>
    <d v="2020-03-31T00:00:00"/>
    <x v="157"/>
    <n v="1020"/>
    <n v="7"/>
    <x v="0"/>
    <n v="724"/>
    <n v="2"/>
    <n v="624"/>
    <s v="BATTERY - SIMPLE ASSAULT"/>
    <s v="0416 0429 2004 1218"/>
    <n v="57"/>
    <s v="M"/>
    <s v="W"/>
    <n v="109"/>
    <s v="PARK/PLAYGROUND"/>
    <n v="400"/>
    <s v="STRONG-ARM (HANDS, FIST, FEET OR BODILY FORCE)"/>
    <s v="IC"/>
    <s v="Invest Cont"/>
    <n v="624"/>
    <m/>
    <m/>
    <m/>
    <s v="7600    BEVERLY                      BL"/>
    <m/>
    <n v="34.076099999999997"/>
    <n v="-118.35550000000001"/>
    <n v="0"/>
    <x v="12"/>
  </r>
  <r>
    <n v="201113484"/>
    <d v="2020-08-17T00:00:00"/>
    <x v="150"/>
    <n v="2100"/>
    <n v="11"/>
    <x v="7"/>
    <n v="1144"/>
    <n v="2"/>
    <n v="946"/>
    <s v="OTHER MISCELLANEOUS CRIME"/>
    <s v="2000 1813 1821 0913"/>
    <n v="75"/>
    <s v="F"/>
    <s v="W"/>
    <n v="501"/>
    <s v="SINGLE FAMILY DWELLING"/>
    <m/>
    <m/>
    <s v="IC"/>
    <s v="Invest Cont"/>
    <n v="946"/>
    <n v="999"/>
    <m/>
    <m/>
    <s v="2900    ANGUS                        ST"/>
    <m/>
    <n v="34.107100000000003"/>
    <n v="-118.26900000000001"/>
    <n v="0"/>
    <x v="12"/>
  </r>
  <r>
    <n v="200918831"/>
    <d v="2020-12-25T00:00:00"/>
    <x v="203"/>
    <n v="839"/>
    <n v="9"/>
    <x v="3"/>
    <n v="901"/>
    <n v="2"/>
    <n v="901"/>
    <s v="VIOLATION OF RESTRAINING ORDER"/>
    <n v="2038"/>
    <n v="36"/>
    <s v="F"/>
    <s v="H"/>
    <n v="501"/>
    <s v="SINGLE FAMILY DWELLING"/>
    <m/>
    <m/>
    <s v="AO"/>
    <s v="Adult Other"/>
    <n v="901"/>
    <m/>
    <m/>
    <m/>
    <s v="15500    SATICOY                      ST"/>
    <m/>
    <n v="34.208300000000001"/>
    <n v="-118.4706"/>
    <n v="0"/>
    <x v="12"/>
  </r>
  <r>
    <n v="201112911"/>
    <d v="2020-08-26T00:00:00"/>
    <x v="338"/>
    <n v="1200"/>
    <n v="11"/>
    <x v="7"/>
    <n v="1189"/>
    <n v="1"/>
    <n v="330"/>
    <s v="BURGLARY FROM VEHICLE"/>
    <s v="0344 0358 0352"/>
    <n v="33"/>
    <s v="F"/>
    <s v="B"/>
    <n v="502"/>
    <s v="MULTI-UNIT DWELLING (APARTMENT, DUPLEX, ETC)"/>
    <n v="400"/>
    <s v="STRONG-ARM (HANDS, FIST, FEET OR BODILY FORCE)"/>
    <s v="AO"/>
    <s v="Adult Other"/>
    <n v="330"/>
    <m/>
    <m/>
    <m/>
    <s v="3500    MARMION                      WY"/>
    <m/>
    <n v="34.0871"/>
    <n v="-118.2141"/>
    <n v="0"/>
    <x v="12"/>
  </r>
  <r>
    <n v="201111348"/>
    <d v="2020-07-13T00:00:00"/>
    <x v="295"/>
    <n v="1930"/>
    <n v="11"/>
    <x v="7"/>
    <n v="1159"/>
    <n v="2"/>
    <n v="624"/>
    <s v="BATTERY - SIMPLE ASSAULT"/>
    <s v="0416 1822"/>
    <n v="49"/>
    <s v="F"/>
    <s v="H"/>
    <n v="501"/>
    <s v="SINGLE FAMILY DWELLING"/>
    <n v="400"/>
    <s v="STRONG-ARM (HANDS, FIST, FEET OR BODILY FORCE)"/>
    <s v="AO"/>
    <s v="Adult Other"/>
    <n v="624"/>
    <m/>
    <m/>
    <m/>
    <s v="4500 N  FIGUEROA                     ST"/>
    <m/>
    <n v="34.100900000000003"/>
    <n v="-118.20359999999999"/>
    <n v="0"/>
    <x v="12"/>
  </r>
  <r>
    <n v="201011838"/>
    <d v="2020-08-08T00:00:00"/>
    <x v="283"/>
    <n v="2100"/>
    <n v="10"/>
    <x v="11"/>
    <n v="1004"/>
    <n v="2"/>
    <n v="624"/>
    <s v="BATTERY - SIMPLE ASSAULT"/>
    <s v="0913 0554 0416 1414 0601"/>
    <n v="46"/>
    <s v="M"/>
    <s v="H"/>
    <n v="501"/>
    <s v="SINGLE FAMILY DWELLING"/>
    <n v="400"/>
    <s v="STRONG-ARM (HANDS, FIST, FEET OR BODILY FORCE)"/>
    <s v="AO"/>
    <s v="Adult Other"/>
    <n v="624"/>
    <m/>
    <m/>
    <m/>
    <s v="18200    SATICOY                      ST"/>
    <m/>
    <n v="34.214599999999997"/>
    <n v="-118.5317"/>
    <n v="0"/>
    <x v="12"/>
  </r>
  <r>
    <n v="200105154"/>
    <d v="2020-01-17T00:00:00"/>
    <x v="277"/>
    <n v="1145"/>
    <n v="1"/>
    <x v="1"/>
    <n v="154"/>
    <n v="2"/>
    <n v="626"/>
    <s v="INTIMATE PARTNER - SIMPLE ASSAULT"/>
    <s v="2004 1814 1813 0444"/>
    <n v="46"/>
    <s v="F"/>
    <s v="O"/>
    <n v="503"/>
    <s v="HOTEL"/>
    <n v="400"/>
    <s v="STRONG-ARM (HANDS, FIST, FEET OR BODILY FORCE)"/>
    <s v="AA"/>
    <s v="Adult Arrest"/>
    <n v="626"/>
    <m/>
    <m/>
    <m/>
    <s v="500 S  LOS ANGELES                  ST"/>
    <m/>
    <n v="34.045999999999999"/>
    <n v="-118.24930000000001"/>
    <n v="1"/>
    <x v="12"/>
  </r>
  <r>
    <n v="200120975"/>
    <d v="2020-11-13T00:00:00"/>
    <x v="55"/>
    <n v="2330"/>
    <n v="1"/>
    <x v="1"/>
    <n v="139"/>
    <n v="1"/>
    <n v="330"/>
    <s v="BURGLARY FROM VEHICLE"/>
    <s v="0329 1307 1609 0344 1822"/>
    <n v="23"/>
    <s v="F"/>
    <s v="O"/>
    <n v="101"/>
    <s v="STREET"/>
    <m/>
    <m/>
    <s v="IC"/>
    <s v="Invest Cont"/>
    <n v="330"/>
    <m/>
    <m/>
    <m/>
    <s v="100 S  VIGNES                       ST"/>
    <m/>
    <n v="34.048000000000002"/>
    <n v="-118.23390000000001"/>
    <n v="0"/>
    <x v="12"/>
  </r>
  <r>
    <n v="200205918"/>
    <d v="2020-02-07T00:00:00"/>
    <x v="15"/>
    <n v="1700"/>
    <n v="2"/>
    <x v="5"/>
    <n v="237"/>
    <n v="1"/>
    <n v="230"/>
    <s v="ASSAULT WITH DEADLY WEAPON, AGGRAVATED ASSAULT"/>
    <s v="0913 0602 0421 0416 1801 0319"/>
    <n v="25"/>
    <s v="M"/>
    <s v="H"/>
    <n v="502"/>
    <s v="MULTI-UNIT DWELLING (APARTMENT, DUPLEX, ETC)"/>
    <n v="400"/>
    <s v="STRONG-ARM (HANDS, FIST, FEET OR BODILY FORCE)"/>
    <s v="AA"/>
    <s v="Adult Arrest"/>
    <n v="230"/>
    <m/>
    <m/>
    <m/>
    <s v="200    WITMER                       ST"/>
    <m/>
    <n v="34.060299999999998"/>
    <n v="-118.2619"/>
    <n v="1"/>
    <x v="12"/>
  </r>
  <r>
    <n v="200304615"/>
    <d v="2020-01-11T00:00:00"/>
    <x v="265"/>
    <n v="1730"/>
    <n v="3"/>
    <x v="2"/>
    <n v="303"/>
    <n v="2"/>
    <n v="740"/>
    <s v="VANDALISM - FELONY ($400 &amp; OVER, ALL CHURCH VANDALISMS)"/>
    <s v="0329 1300 1822 2004"/>
    <n v="43"/>
    <s v="M"/>
    <s v="H"/>
    <n v="122"/>
    <s v="VEHICLE, PASSENGER/TRUCK"/>
    <n v="306"/>
    <s v="ROCK/THROWN OBJECT"/>
    <s v="IC"/>
    <s v="Invest Cont"/>
    <n v="740"/>
    <m/>
    <m/>
    <m/>
    <s v="2500 S  ORANGE                       DR"/>
    <m/>
    <n v="34.0336"/>
    <n v="-118.3526"/>
    <n v="0"/>
    <x v="12"/>
  </r>
  <r>
    <n v="200604838"/>
    <d v="2020-01-18T00:00:00"/>
    <x v="45"/>
    <n v="1100"/>
    <n v="6"/>
    <x v="9"/>
    <n v="676"/>
    <n v="2"/>
    <n v="901"/>
    <s v="VIOLATION OF RESTRAINING ORDER"/>
    <s v="2000 2038"/>
    <n v="22"/>
    <s v="F"/>
    <s v="A"/>
    <n v="102"/>
    <s v="SIDEWALK"/>
    <n v="511"/>
    <s v="VERBAL THREAT"/>
    <s v="AA"/>
    <s v="Adult Arrest"/>
    <n v="901"/>
    <m/>
    <m/>
    <m/>
    <s v="800 N  HUDSON                       AV"/>
    <m/>
    <n v="34.085299999999997"/>
    <n v="-118.3321"/>
    <n v="1"/>
    <x v="12"/>
  </r>
  <r>
    <n v="200100586"/>
    <d v="2020-02-06T00:00:00"/>
    <x v="199"/>
    <n v="1300"/>
    <n v="1"/>
    <x v="1"/>
    <n v="111"/>
    <n v="1"/>
    <n v="341"/>
    <s v="THEFT-GRAND ($950.01 &amp; OVER)EXCPT,GUNS,FOWL,LIVESTK,PROD"/>
    <s v="0344 1822 2001 0400"/>
    <n v="62"/>
    <s v="M"/>
    <s v="A"/>
    <n v="146"/>
    <s v="PATIO*"/>
    <m/>
    <m/>
    <s v="AA"/>
    <s v="Adult Arrest"/>
    <n v="341"/>
    <m/>
    <m/>
    <m/>
    <s v="800 N  HILL                         ST"/>
    <m/>
    <n v="34.062800000000003"/>
    <n v="-118.23950000000001"/>
    <n v="1"/>
    <x v="12"/>
  </r>
  <r>
    <n v="200514973"/>
    <d v="2020-10-07T00:00:00"/>
    <x v="276"/>
    <n v="1340"/>
    <n v="5"/>
    <x v="10"/>
    <n v="532"/>
    <n v="1"/>
    <n v="236"/>
    <s v="INTIMATE PARTNER - AGGRAVATED ASSAULT"/>
    <s v="0913 0329 1309 1814 2000 0431 0447"/>
    <n v="23"/>
    <s v="F"/>
    <s v="H"/>
    <n v="501"/>
    <s v="SINGLE FAMILY DWELLING"/>
    <n v="503"/>
    <s v="CAUSTIC CHEMICAL/POISON"/>
    <s v="AO"/>
    <s v="Adult Other"/>
    <n v="236"/>
    <m/>
    <m/>
    <m/>
    <s v="1200    GULF                         AV"/>
    <m/>
    <n v="33.786499999999997"/>
    <n v="-118.27370000000001"/>
    <n v="0"/>
    <x v="12"/>
  </r>
  <r>
    <n v="200310880"/>
    <d v="2020-05-05T00:00:00"/>
    <x v="180"/>
    <n v="1600"/>
    <n v="3"/>
    <x v="2"/>
    <n v="397"/>
    <n v="2"/>
    <n v="740"/>
    <s v="VANDALISM - FELONY ($400 &amp; OVER, ALL CHURCH VANDALISMS)"/>
    <s v="1300 0329"/>
    <n v="44"/>
    <s v="F"/>
    <s v="H"/>
    <n v="122"/>
    <s v="VEHICLE, PASSENGER/TRUCK"/>
    <m/>
    <m/>
    <s v="IC"/>
    <s v="Invest Cont"/>
    <n v="740"/>
    <m/>
    <m/>
    <m/>
    <s v="RAYMOND"/>
    <s v="MARTIN LUTHER KING JR        BL"/>
    <n v="34.010899999999999"/>
    <n v="-118.298"/>
    <n v="0"/>
    <x v="12"/>
  </r>
  <r>
    <n v="200800704"/>
    <d v="2020-06-26T00:00:00"/>
    <x v="66"/>
    <n v="2150"/>
    <n v="8"/>
    <x v="12"/>
    <n v="813"/>
    <n v="2"/>
    <n v="901"/>
    <s v="VIOLATION OF RESTRAINING ORDER"/>
    <n v="2038"/>
    <n v="42"/>
    <s v="F"/>
    <s v="O"/>
    <n v="503"/>
    <s v="HOTEL"/>
    <m/>
    <m/>
    <s v="IC"/>
    <s v="Invest Cont"/>
    <n v="901"/>
    <m/>
    <m/>
    <m/>
    <s v="100 N  CHURCH                       LN"/>
    <m/>
    <n v="34.073099999999997"/>
    <n v="-118.46810000000001"/>
    <n v="0"/>
    <x v="12"/>
  </r>
  <r>
    <n v="200217045"/>
    <d v="2020-11-03T00:00:00"/>
    <x v="312"/>
    <n v="1230"/>
    <n v="2"/>
    <x v="5"/>
    <n v="275"/>
    <n v="1"/>
    <n v="440"/>
    <s v="THEFT PLAIN - PETTY ($950 &amp; UNDER)"/>
    <s v="0325 0104 1822"/>
    <n v="0"/>
    <s v="X"/>
    <s v="X"/>
    <n v="401"/>
    <s v="MINI-MART"/>
    <n v="400"/>
    <s v="STRONG-ARM (HANDS, FIST, FEET OR BODILY FORCE)"/>
    <s v="IC"/>
    <s v="Invest Cont"/>
    <n v="440"/>
    <m/>
    <m/>
    <m/>
    <s v="1800 W  OLYMPIC                      BL"/>
    <m/>
    <n v="34.050199999999997"/>
    <n v="-118.2765"/>
    <n v="0"/>
    <x v="12"/>
  </r>
  <r>
    <n v="200800869"/>
    <d v="2020-11-24T00:00:00"/>
    <x v="174"/>
    <n v="2045"/>
    <n v="8"/>
    <x v="12"/>
    <n v="884"/>
    <n v="1"/>
    <n v="761"/>
    <s v="BRANDISH WEAPON"/>
    <s v="2004 0443 0421 0334 1822"/>
    <n v="62"/>
    <s v="M"/>
    <s v="W"/>
    <n v="203"/>
    <s v="OTHER BUSINESS"/>
    <n v="200"/>
    <s v="KNIFE WITH BLADE 6INCHES OR LESS"/>
    <s v="AA"/>
    <s v="Adult Arrest"/>
    <n v="761"/>
    <n v="998"/>
    <m/>
    <m/>
    <s v="11000 W  PICO                         BL"/>
    <m/>
    <n v="34.0383"/>
    <n v="-118.4325"/>
    <n v="1"/>
    <x v="12"/>
  </r>
  <r>
    <n v="200810527"/>
    <d v="2020-06-12T00:00:00"/>
    <x v="299"/>
    <n v="1600"/>
    <n v="8"/>
    <x v="12"/>
    <n v="823"/>
    <n v="1"/>
    <n v="310"/>
    <s v="BURGLARY"/>
    <s v="1202 0344 0397 1822"/>
    <n v="66"/>
    <s v="M"/>
    <s v="O"/>
    <n v="118"/>
    <s v="CONSTRUCTION SITE"/>
    <m/>
    <m/>
    <s v="IC"/>
    <s v="Invest Cont"/>
    <n v="310"/>
    <m/>
    <m/>
    <m/>
    <s v="15200    DE PAUW                      ST"/>
    <m/>
    <n v="34.036499999999997"/>
    <n v="-118.5252"/>
    <n v="0"/>
    <x v="12"/>
  </r>
  <r>
    <n v="200916841"/>
    <d v="2020-11-04T00:00:00"/>
    <x v="161"/>
    <n v="1900"/>
    <n v="9"/>
    <x v="3"/>
    <n v="985"/>
    <n v="1"/>
    <n v="331"/>
    <s v="THEFT FROM MOTOR VEHICLE - GRAND ($950.01 AND OVER)"/>
    <n v="344"/>
    <n v="65"/>
    <s v="M"/>
    <s v="W"/>
    <n v="108"/>
    <s v="PARKING LOT"/>
    <m/>
    <m/>
    <s v="IC"/>
    <s v="Invest Cont"/>
    <n v="331"/>
    <m/>
    <m/>
    <m/>
    <s v="4500    VAN NUYS                     BL"/>
    <m/>
    <n v="34.153100000000002"/>
    <n v="-118.4487"/>
    <n v="0"/>
    <x v="12"/>
  </r>
  <r>
    <n v="200713742"/>
    <d v="2020-09-11T00:00:00"/>
    <x v="335"/>
    <n v="1327"/>
    <n v="7"/>
    <x v="0"/>
    <n v="745"/>
    <n v="1"/>
    <n v="440"/>
    <s v="THEFT PLAIN - PETTY ($950 &amp; UNDER)"/>
    <s v="0356 0325"/>
    <n v="56"/>
    <s v="F"/>
    <s v="H"/>
    <n v="203"/>
    <s v="OTHER BUSINESS"/>
    <n v="400"/>
    <s v="STRONG-ARM (HANDS, FIST, FEET OR BODILY FORCE)"/>
    <s v="IC"/>
    <s v="Invest Cont"/>
    <n v="440"/>
    <m/>
    <m/>
    <m/>
    <s v="800 S  LA BREA                      AV"/>
    <m/>
    <n v="34.060099999999998"/>
    <n v="-118.34480000000001"/>
    <n v="0"/>
    <x v="12"/>
  </r>
  <r>
    <n v="200716526"/>
    <d v="2020-11-29T00:00:00"/>
    <x v="118"/>
    <n v="1435"/>
    <n v="7"/>
    <x v="0"/>
    <n v="736"/>
    <n v="1"/>
    <n v="440"/>
    <s v="THEFT PLAIN - PETTY ($950 &amp; UNDER)"/>
    <s v="1822 0344 0394"/>
    <n v="28"/>
    <s v="M"/>
    <s v="W"/>
    <n v="502"/>
    <s v="MULTI-UNIT DWELLING (APARTMENT, DUPLEX, ETC)"/>
    <m/>
    <m/>
    <s v="IC"/>
    <s v="Invest Cont"/>
    <n v="440"/>
    <m/>
    <m/>
    <m/>
    <s v="300 S  CLOVERDALE                   AV"/>
    <m/>
    <n v="34.068600000000004"/>
    <n v="-118.3462"/>
    <n v="0"/>
    <x v="12"/>
  </r>
  <r>
    <n v="201112555"/>
    <d v="2020-08-16T00:00:00"/>
    <x v="25"/>
    <n v="1150"/>
    <n v="11"/>
    <x v="7"/>
    <n v="1115"/>
    <n v="2"/>
    <n v="354"/>
    <s v="THEFT OF IDENTITY"/>
    <n v="1822"/>
    <n v="29"/>
    <s v="M"/>
    <s v="F"/>
    <n v="501"/>
    <s v="SINGLE FAMILY DWELLING"/>
    <m/>
    <m/>
    <s v="IC"/>
    <s v="Invest Cont"/>
    <n v="354"/>
    <m/>
    <m/>
    <m/>
    <s v="5000    HERMOSA                      AV"/>
    <m/>
    <n v="34.137700000000002"/>
    <n v="-118.2073"/>
    <n v="0"/>
    <x v="12"/>
  </r>
  <r>
    <n v="201006565"/>
    <d v="2020-02-27T00:00:00"/>
    <x v="61"/>
    <n v="1700"/>
    <n v="10"/>
    <x v="11"/>
    <n v="1061"/>
    <n v="2"/>
    <n v="237"/>
    <s v="CHILD NEGLECT (SEE 300 W.I.C.)"/>
    <s v="0552 2002 1257 1258 0913 0602"/>
    <n v="4"/>
    <s v="F"/>
    <s v="H"/>
    <n v="122"/>
    <s v="VEHICLE, PASSENGER/TRUCK"/>
    <m/>
    <m/>
    <s v="AA"/>
    <s v="Adult Arrest"/>
    <n v="237"/>
    <m/>
    <m/>
    <m/>
    <s v="19700    HENSHAW                      ST"/>
    <m/>
    <n v="34.169800000000002"/>
    <n v="-118.5625"/>
    <n v="1"/>
    <x v="12"/>
  </r>
  <r>
    <n v="200416179"/>
    <d v="2020-12-22T00:00:00"/>
    <x v="181"/>
    <n v="2300"/>
    <n v="4"/>
    <x v="4"/>
    <n v="402"/>
    <n v="1"/>
    <n v="510"/>
    <s v="VEHICLE - STOLEN"/>
    <m/>
    <n v="0"/>
    <m/>
    <m/>
    <n v="101"/>
    <s v="STREET"/>
    <m/>
    <m/>
    <s v="IC"/>
    <s v="Invest Cont"/>
    <n v="510"/>
    <m/>
    <m/>
    <m/>
    <s v="500    MONTECITO                    DR"/>
    <m/>
    <n v="34.094999999999999"/>
    <n v="-118.20180000000001"/>
    <n v="0"/>
    <x v="12"/>
  </r>
  <r>
    <n v="201212005"/>
    <d v="2020-05-02T00:00:00"/>
    <x v="44"/>
    <n v="1630"/>
    <n v="12"/>
    <x v="8"/>
    <n v="1273"/>
    <n v="1"/>
    <n v="420"/>
    <s v="THEFT FROM MOTOR VEHICLE - PETTY ($950 &amp; UNDER)"/>
    <m/>
    <n v="0"/>
    <m/>
    <m/>
    <n v="101"/>
    <s v="STREET"/>
    <m/>
    <m/>
    <s v="IC"/>
    <s v="Invest Cont"/>
    <n v="420"/>
    <m/>
    <m/>
    <m/>
    <s v="1700 W  MANCHESTER                   AV"/>
    <m/>
    <n v="33.96"/>
    <n v="-118.3068"/>
    <n v="0"/>
    <x v="12"/>
  </r>
  <r>
    <n v="200706375"/>
    <d v="2020-02-17T00:00:00"/>
    <x v="1"/>
    <n v="1200"/>
    <n v="7"/>
    <x v="0"/>
    <n v="735"/>
    <n v="1"/>
    <n v="440"/>
    <s v="THEFT PLAIN - PETTY ($950 &amp; UNDER)"/>
    <s v="1601 0344"/>
    <n v="33"/>
    <s v="M"/>
    <s v="W"/>
    <n v="120"/>
    <s v="STORAGE SHED"/>
    <m/>
    <m/>
    <s v="IC"/>
    <s v="Invest Cont"/>
    <n v="440"/>
    <m/>
    <m/>
    <m/>
    <s v="5300 W  8TH                          ST"/>
    <m/>
    <n v="34.063299999999998"/>
    <n v="-118.3473"/>
    <n v="0"/>
    <x v="12"/>
  </r>
  <r>
    <n v="200712537"/>
    <d v="2020-08-08T00:00:00"/>
    <x v="283"/>
    <n v="1900"/>
    <n v="7"/>
    <x v="0"/>
    <n v="758"/>
    <n v="1"/>
    <n v="510"/>
    <s v="VEHICLE - STOLEN"/>
    <m/>
    <n v="0"/>
    <m/>
    <m/>
    <n v="101"/>
    <s v="STREET"/>
    <m/>
    <m/>
    <s v="IC"/>
    <s v="Invest Cont"/>
    <n v="510"/>
    <m/>
    <m/>
    <m/>
    <s v="1200    QUEEN ANNE                   PL"/>
    <m/>
    <n v="34.049900000000001"/>
    <n v="-118.33199999999999"/>
    <n v="0"/>
    <x v="12"/>
  </r>
  <r>
    <n v="200209359"/>
    <d v="2020-04-24T00:00:00"/>
    <x v="274"/>
    <n v="1500"/>
    <n v="2"/>
    <x v="5"/>
    <n v="202"/>
    <n v="2"/>
    <n v="626"/>
    <s v="INTIMATE PARTNER - SIMPLE ASSAULT"/>
    <s v="2000 0913 1813 1814 0448"/>
    <n v="28"/>
    <s v="F"/>
    <s v="B"/>
    <n v="502"/>
    <s v="MULTI-UNIT DWELLING (APARTMENT, DUPLEX, ETC)"/>
    <n v="400"/>
    <s v="STRONG-ARM (HANDS, FIST, FEET OR BODILY FORCE)"/>
    <s v="AA"/>
    <s v="Adult Arrest"/>
    <n v="626"/>
    <m/>
    <m/>
    <m/>
    <s v="4200    BURNS                        AV"/>
    <m/>
    <n v="34.087699999999998"/>
    <n v="-118.28449999999999"/>
    <n v="1"/>
    <x v="12"/>
  </r>
  <r>
    <n v="201208749"/>
    <d v="2020-03-09T00:00:00"/>
    <x v="73"/>
    <n v="1930"/>
    <n v="12"/>
    <x v="8"/>
    <n v="1256"/>
    <n v="1"/>
    <n v="510"/>
    <s v="VEHICLE - STOLEN"/>
    <m/>
    <n v="0"/>
    <m/>
    <m/>
    <n v="101"/>
    <s v="STREET"/>
    <m/>
    <m/>
    <s v="IC"/>
    <s v="Invest Cont"/>
    <n v="510"/>
    <m/>
    <m/>
    <m/>
    <s v="300 W  76TH                         ST"/>
    <m/>
    <n v="33.972700000000003"/>
    <n v="-118.285"/>
    <n v="0"/>
    <x v="12"/>
  </r>
  <r>
    <n v="200218284"/>
    <d v="2020-12-06T00:00:00"/>
    <x v="121"/>
    <n v="1130"/>
    <n v="2"/>
    <x v="5"/>
    <n v="246"/>
    <n v="1"/>
    <n v="440"/>
    <s v="THEFT PLAIN - PETTY ($950 &amp; UNDER)"/>
    <s v="1218 0344 0352 2032 1202"/>
    <n v="63"/>
    <s v="F"/>
    <s v="H"/>
    <n v="102"/>
    <s v="SIDEWALK"/>
    <m/>
    <m/>
    <s v="IC"/>
    <s v="Invest Cont"/>
    <n v="440"/>
    <m/>
    <m/>
    <m/>
    <s v="600 S  ALVARADO                     ST"/>
    <m/>
    <n v="34.0593"/>
    <n v="-118.27500000000001"/>
    <n v="0"/>
    <x v="12"/>
  </r>
  <r>
    <n v="200917718"/>
    <d v="2020-11-26T00:00:00"/>
    <x v="278"/>
    <n v="1325"/>
    <n v="9"/>
    <x v="3"/>
    <n v="933"/>
    <n v="1"/>
    <n v="440"/>
    <s v="THEFT PLAIN - PETTY ($950 &amp; UNDER)"/>
    <n v="344"/>
    <n v="45"/>
    <s v="M"/>
    <s v="W"/>
    <n v="707"/>
    <s v="GARAGE/CARPORT"/>
    <m/>
    <m/>
    <s v="AO"/>
    <s v="Adult Other"/>
    <n v="440"/>
    <m/>
    <m/>
    <m/>
    <s v="14700    CALVERT                      ST"/>
    <m/>
    <n v="34.181600000000003"/>
    <n v="-118.45310000000001"/>
    <n v="0"/>
    <x v="12"/>
  </r>
  <r>
    <n v="200414827"/>
    <d v="2020-11-13T00:00:00"/>
    <x v="331"/>
    <n v="520"/>
    <n v="4"/>
    <x v="4"/>
    <n v="457"/>
    <n v="1"/>
    <n v="510"/>
    <s v="VEHICLE - STOLEN"/>
    <m/>
    <n v="0"/>
    <m/>
    <m/>
    <n v="101"/>
    <s v="STREET"/>
    <m/>
    <m/>
    <s v="IC"/>
    <s v="Invest Cont"/>
    <n v="510"/>
    <m/>
    <m/>
    <m/>
    <s v="2700    CINCINNATI                   ST"/>
    <m/>
    <n v="34.045299999999997"/>
    <n v="-118.20189999999999"/>
    <n v="0"/>
    <x v="12"/>
  </r>
  <r>
    <n v="200910138"/>
    <d v="2020-05-26T00:00:00"/>
    <x v="359"/>
    <n v="30"/>
    <n v="9"/>
    <x v="3"/>
    <n v="911"/>
    <n v="1"/>
    <n v="230"/>
    <s v="ASSAULT WITH DEADLY WEAPON, AGGRAVATED ASSAULT"/>
    <s v="0334 0411 1822 0416 0446 2033"/>
    <n v="24"/>
    <s v="M"/>
    <s v="B"/>
    <n v="102"/>
    <s v="SIDEWALK"/>
    <n v="200"/>
    <s v="KNIFE WITH BLADE 6INCHES OR LESS"/>
    <s v="IC"/>
    <s v="Invest Cont"/>
    <n v="230"/>
    <m/>
    <m/>
    <m/>
    <s v="SEPULVEDA                    BL"/>
    <s v="VANOWEN                      ST"/>
    <n v="34.193899999999999"/>
    <n v="-118.4662"/>
    <n v="0"/>
    <x v="12"/>
  </r>
  <r>
    <n v="200208234"/>
    <d v="2020-03-26T00:00:00"/>
    <x v="328"/>
    <n v="1900"/>
    <n v="2"/>
    <x v="5"/>
    <n v="245"/>
    <n v="2"/>
    <n v="740"/>
    <s v="VANDALISM - FELONY ($400 &amp; OVER, ALL CHURCH VANDALISMS)"/>
    <s v="0329 1307"/>
    <n v="22"/>
    <s v="F"/>
    <s v="H"/>
    <n v="122"/>
    <s v="VEHICLE, PASSENGER/TRUCK"/>
    <m/>
    <m/>
    <s v="IC"/>
    <s v="Invest Cont"/>
    <n v="740"/>
    <m/>
    <m/>
    <m/>
    <s v="6TH                          ST"/>
    <s v="ALVARADO                     ST"/>
    <n v="34.060099999999998"/>
    <n v="-118.2761"/>
    <n v="0"/>
    <x v="12"/>
  </r>
  <r>
    <n v="200105271"/>
    <d v="2020-01-19T00:00:00"/>
    <x v="45"/>
    <n v="2354"/>
    <n v="1"/>
    <x v="1"/>
    <n v="171"/>
    <n v="1"/>
    <n v="442"/>
    <s v="SHOPLIFTING - PETTY THEFT ($950 &amp; UNDER)"/>
    <s v="0344 1822"/>
    <n v="0"/>
    <s v="M"/>
    <s v="W"/>
    <n v="102"/>
    <s v="SIDEWALK"/>
    <m/>
    <m/>
    <s v="IC"/>
    <s v="Invest Cont"/>
    <n v="442"/>
    <m/>
    <m/>
    <m/>
    <s v="900 W  OLYMPIC                      BL"/>
    <m/>
    <n v="34.045400000000001"/>
    <n v="-118.2657"/>
    <n v="0"/>
    <x v="12"/>
  </r>
  <r>
    <n v="201104713"/>
    <d v="2020-01-16T00:00:00"/>
    <x v="54"/>
    <n v="1030"/>
    <n v="11"/>
    <x v="7"/>
    <n v="1101"/>
    <n v="1"/>
    <n v="330"/>
    <s v="BURGLARY FROM VEHICLE"/>
    <s v="0344 1609 0329"/>
    <n v="37"/>
    <s v="F"/>
    <s v="O"/>
    <n v="109"/>
    <s v="PARK/PLAYGROUND"/>
    <m/>
    <m/>
    <s v="IC"/>
    <s v="Invest Cont"/>
    <n v="330"/>
    <m/>
    <m/>
    <m/>
    <s v="4700    CRYSTAL SPRINGS              DR"/>
    <m/>
    <n v="34.151600000000002"/>
    <n v="-118.2859"/>
    <n v="0"/>
    <x v="12"/>
  </r>
  <r>
    <n v="200308044"/>
    <d v="2020-03-06T00:00:00"/>
    <x v="17"/>
    <n v="800"/>
    <n v="3"/>
    <x v="2"/>
    <n v="395"/>
    <n v="1"/>
    <n v="210"/>
    <s v="ROBBERY"/>
    <s v="1822 0342 0344 0400"/>
    <n v="31"/>
    <s v="M"/>
    <s v="H"/>
    <n v="505"/>
    <s v="MOTEL"/>
    <n v="400"/>
    <s v="STRONG-ARM (HANDS, FIST, FEET OR BODILY FORCE)"/>
    <s v="AA"/>
    <s v="Adult Arrest"/>
    <n v="210"/>
    <m/>
    <m/>
    <m/>
    <s v="4100 S  WESTERN                      AV"/>
    <m/>
    <n v="34.009900000000002"/>
    <n v="-118.30889999999999"/>
    <n v="1"/>
    <x v="12"/>
  </r>
  <r>
    <n v="201004944"/>
    <d v="2020-01-23T00:00:00"/>
    <x v="204"/>
    <n v="1900"/>
    <n v="10"/>
    <x v="11"/>
    <n v="1003"/>
    <n v="1"/>
    <n v="420"/>
    <s v="THEFT FROM MOTOR VEHICLE - PETTY ($950 &amp; UNDER)"/>
    <s v="0377 1822 1606 0344"/>
    <n v="33"/>
    <s v="M"/>
    <s v="H"/>
    <n v="101"/>
    <s v="STREET"/>
    <m/>
    <m/>
    <s v="AA"/>
    <s v="Adult Arrest"/>
    <n v="420"/>
    <m/>
    <m/>
    <m/>
    <s v="18700    LULL                         ST"/>
    <m/>
    <n v="34.209400000000002"/>
    <n v="-118.54049999999999"/>
    <n v="1"/>
    <x v="12"/>
  </r>
  <r>
    <n v="201016033"/>
    <d v="2020-12-13T00:00:00"/>
    <x v="97"/>
    <n v="1250"/>
    <n v="10"/>
    <x v="11"/>
    <n v="1028"/>
    <n v="1"/>
    <n v="440"/>
    <s v="THEFT PLAIN - PETTY ($950 &amp; UNDER)"/>
    <s v="0344 1822"/>
    <n v="63"/>
    <s v="M"/>
    <s v="A"/>
    <n v="101"/>
    <s v="STREET"/>
    <m/>
    <m/>
    <s v="IC"/>
    <s v="Invest Cont"/>
    <n v="440"/>
    <m/>
    <m/>
    <m/>
    <s v="HAYVENHURST                  AV"/>
    <s v="VANOWEN                      ST"/>
    <n v="34.193899999999999"/>
    <n v="-118.4924"/>
    <n v="0"/>
    <x v="12"/>
  </r>
  <r>
    <n v="200516720"/>
    <d v="2020-11-16T00:00:00"/>
    <x v="48"/>
    <n v="1225"/>
    <n v="5"/>
    <x v="10"/>
    <n v="531"/>
    <n v="1"/>
    <n v="341"/>
    <s v="THEFT-GRAND ($950.01 &amp; OVER)EXCPT,GUNS,FOWL,LIVESTK,PROD"/>
    <s v="0380 1602 1309 0104 0325 0209"/>
    <n v="0"/>
    <s v="X"/>
    <s v="X"/>
    <n v="248"/>
    <s v="CELL PHONE STORE"/>
    <m/>
    <m/>
    <s v="IC"/>
    <s v="Invest Cont"/>
    <n v="341"/>
    <m/>
    <m/>
    <m/>
    <s v="1600 W  PACIFIC COAST                HY"/>
    <m/>
    <n v="33.7866"/>
    <n v="-118.3044"/>
    <n v="0"/>
    <x v="12"/>
  </r>
  <r>
    <n v="200110636"/>
    <d v="2020-04-09T00:00:00"/>
    <x v="139"/>
    <n v="942"/>
    <n v="1"/>
    <x v="1"/>
    <n v="153"/>
    <n v="2"/>
    <n v="745"/>
    <s v="VANDALISM - MISDEAMEANOR ($399 OR UNDER)"/>
    <n v="329"/>
    <n v="0"/>
    <s v="X"/>
    <s v="X"/>
    <n v="203"/>
    <s v="OTHER BUSINESS"/>
    <m/>
    <m/>
    <s v="IC"/>
    <s v="Invest Cont"/>
    <n v="745"/>
    <m/>
    <m/>
    <m/>
    <s v="600 S  BROADWAY"/>
    <m/>
    <n v="34.046700000000001"/>
    <n v="-118.252"/>
    <n v="0"/>
    <x v="12"/>
  </r>
  <r>
    <n v="200316323"/>
    <d v="2020-08-26T00:00:00"/>
    <x v="319"/>
    <n v="1500"/>
    <n v="3"/>
    <x v="2"/>
    <n v="392"/>
    <n v="1"/>
    <n v="510"/>
    <s v="VEHICLE - STOLEN"/>
    <m/>
    <n v="0"/>
    <m/>
    <m/>
    <n v="101"/>
    <s v="STREET"/>
    <m/>
    <m/>
    <s v="AO"/>
    <s v="Adult Other"/>
    <n v="510"/>
    <m/>
    <m/>
    <m/>
    <s v="3000 W  VERNON                       AV"/>
    <m/>
    <n v="34.003700000000002"/>
    <n v="-118.3262"/>
    <n v="0"/>
    <x v="12"/>
  </r>
  <r>
    <n v="200906983"/>
    <d v="2020-03-06T00:00:00"/>
    <x v="301"/>
    <n v="1"/>
    <n v="9"/>
    <x v="3"/>
    <n v="952"/>
    <n v="1"/>
    <n v="420"/>
    <s v="THEFT FROM MOTOR VEHICLE - PETTY ($950 &amp; UNDER)"/>
    <n v="344"/>
    <n v="30"/>
    <s v="F"/>
    <s v="H"/>
    <n v="108"/>
    <s v="PARKING LOT"/>
    <m/>
    <m/>
    <s v="IC"/>
    <s v="Invest Cont"/>
    <n v="420"/>
    <m/>
    <m/>
    <m/>
    <s v="15300    WEDDINGTON                   ST"/>
    <m/>
    <n v="34.166699999999999"/>
    <n v="-118.4662"/>
    <n v="0"/>
    <x v="12"/>
  </r>
  <r>
    <n v="201114075"/>
    <d v="2020-09-28T00:00:00"/>
    <x v="272"/>
    <n v="2200"/>
    <n v="11"/>
    <x v="7"/>
    <n v="1128"/>
    <n v="1"/>
    <n v="510"/>
    <s v="VEHICLE - STOLEN"/>
    <m/>
    <n v="0"/>
    <m/>
    <m/>
    <n v="101"/>
    <s v="STREET"/>
    <m/>
    <m/>
    <s v="IC"/>
    <s v="Invest Cont"/>
    <n v="510"/>
    <m/>
    <m/>
    <m/>
    <s v="100 S  AVENUE 64"/>
    <m/>
    <n v="34.122500000000002"/>
    <n v="-118.1818"/>
    <n v="0"/>
    <x v="12"/>
  </r>
  <r>
    <n v="200409309"/>
    <d v="2020-05-28T00:00:00"/>
    <x v="142"/>
    <n v="2300"/>
    <n v="4"/>
    <x v="4"/>
    <n v="448"/>
    <n v="1"/>
    <n v="420"/>
    <s v="THEFT FROM MOTOR VEHICLE - PETTY ($950 &amp; UNDER)"/>
    <m/>
    <n v="0"/>
    <m/>
    <m/>
    <n v="101"/>
    <s v="STREET"/>
    <m/>
    <m/>
    <s v="IC"/>
    <s v="Invest Cont"/>
    <n v="420"/>
    <m/>
    <m/>
    <m/>
    <s v="1400 N  INDIANA                      ST"/>
    <m/>
    <n v="34.059100000000001"/>
    <n v="-118.1965"/>
    <n v="0"/>
    <x v="12"/>
  </r>
  <r>
    <n v="200807907"/>
    <d v="2020-04-01T00:00:00"/>
    <x v="332"/>
    <n v="1810"/>
    <n v="8"/>
    <x v="12"/>
    <n v="833"/>
    <n v="1"/>
    <n v="442"/>
    <s v="SHOPLIFTING - PETTY THEFT ($950 &amp; UNDER)"/>
    <s v="1420 1822 0325 0344 0104 0380"/>
    <n v="0"/>
    <s v="X"/>
    <s v="X"/>
    <n v="203"/>
    <s v="OTHER BUSINESS"/>
    <m/>
    <m/>
    <s v="IC"/>
    <s v="Invest Cont"/>
    <n v="442"/>
    <m/>
    <m/>
    <m/>
    <s v="1400    WESTWOOD                     BL"/>
    <m/>
    <n v="34.055399999999999"/>
    <n v="-118.4418"/>
    <n v="0"/>
    <x v="12"/>
  </r>
  <r>
    <n v="201224096"/>
    <d v="2020-11-08T00:00:00"/>
    <x v="68"/>
    <n v="613"/>
    <n v="12"/>
    <x v="8"/>
    <n v="1242"/>
    <n v="1"/>
    <n v="510"/>
    <s v="VEHICLE - STOLEN"/>
    <m/>
    <n v="0"/>
    <m/>
    <m/>
    <n v="101"/>
    <s v="STREET"/>
    <m/>
    <m/>
    <s v="IC"/>
    <s v="Invest Cont"/>
    <n v="510"/>
    <m/>
    <m/>
    <m/>
    <s v="6400    8TH                          AV"/>
    <m/>
    <n v="33.980699999999999"/>
    <n v="-118.3265"/>
    <n v="0"/>
    <x v="12"/>
  </r>
  <r>
    <n v="200912327"/>
    <d v="2020-07-14T00:00:00"/>
    <x v="234"/>
    <n v="700"/>
    <n v="9"/>
    <x v="3"/>
    <n v="905"/>
    <n v="1"/>
    <n v="510"/>
    <s v="VEHICLE - STOLEN"/>
    <m/>
    <n v="0"/>
    <m/>
    <m/>
    <n v="101"/>
    <s v="STREET"/>
    <m/>
    <m/>
    <s v="IC"/>
    <s v="Invest Cont"/>
    <n v="510"/>
    <m/>
    <m/>
    <m/>
    <s v="VALERIO                      ST"/>
    <s v="VAN NUYS                     BL"/>
    <n v="34.204799999999999"/>
    <n v="-118.4487"/>
    <n v="0"/>
    <x v="12"/>
  </r>
  <r>
    <n v="200506555"/>
    <d v="2020-02-29T00:00:00"/>
    <x v="125"/>
    <n v="1900"/>
    <n v="5"/>
    <x v="10"/>
    <n v="516"/>
    <n v="2"/>
    <n v="745"/>
    <s v="VANDALISM - MISDEAMEANOR ($399 OR UNDER)"/>
    <s v="0329 2024"/>
    <n v="32"/>
    <s v="M"/>
    <s v="H"/>
    <n v="502"/>
    <s v="MULTI-UNIT DWELLING (APARTMENT, DUPLEX, ETC)"/>
    <m/>
    <m/>
    <s v="IC"/>
    <s v="Invest Cont"/>
    <n v="745"/>
    <m/>
    <m/>
    <m/>
    <s v="1100 N  FRIES                        AV"/>
    <m/>
    <n v="33.784799999999997"/>
    <n v="-118.26519999999999"/>
    <n v="0"/>
    <x v="12"/>
  </r>
  <r>
    <n v="200709910"/>
    <d v="2020-06-01T00:00:00"/>
    <x v="65"/>
    <n v="1150"/>
    <n v="7"/>
    <x v="0"/>
    <n v="779"/>
    <n v="1"/>
    <n v="220"/>
    <s v="ATTEMPTED ROBBERY"/>
    <s v="1822 0432 1300 1302 1310 2004 0906"/>
    <n v="24"/>
    <s v="F"/>
    <s v="H"/>
    <n v="101"/>
    <s v="STREET"/>
    <n v="515"/>
    <s v="PHYSICAL PRESENCE"/>
    <s v="AA"/>
    <s v="Adult Arrest"/>
    <n v="220"/>
    <m/>
    <m/>
    <m/>
    <s v="1600    ARLINGTON                    AV"/>
    <m/>
    <n v="34.041699999999999"/>
    <n v="-118.3207"/>
    <n v="1"/>
    <x v="12"/>
  </r>
  <r>
    <n v="200320395"/>
    <d v="2020-11-14T00:00:00"/>
    <x v="351"/>
    <n v="1815"/>
    <n v="3"/>
    <x v="2"/>
    <n v="315"/>
    <n v="2"/>
    <n v="900"/>
    <s v="VIOLATION OF COURT ORDER"/>
    <s v="0913 2038 1309 0553 0360"/>
    <n v="30"/>
    <s v="F"/>
    <s v="B"/>
    <n v="502"/>
    <s v="MULTI-UNIT DWELLING (APARTMENT, DUPLEX, ETC)"/>
    <m/>
    <m/>
    <s v="IC"/>
    <s v="Invest Cont"/>
    <n v="900"/>
    <m/>
    <m/>
    <m/>
    <s v="2600 S  MANHATTAN                    PL"/>
    <m/>
    <n v="34.030900000000003"/>
    <n v="-118.31010000000001"/>
    <n v="0"/>
    <x v="12"/>
  </r>
  <r>
    <n v="200611872"/>
    <d v="2020-06-27T00:00:00"/>
    <x v="66"/>
    <n v="1020"/>
    <n v="6"/>
    <x v="9"/>
    <n v="636"/>
    <n v="2"/>
    <n v="354"/>
    <s v="THEFT OF IDENTITY"/>
    <s v="1822 0344"/>
    <n v="26"/>
    <s v="F"/>
    <s v="H"/>
    <n v="501"/>
    <s v="SINGLE FAMILY DWELLING"/>
    <m/>
    <m/>
    <s v="IC"/>
    <s v="Invest Cont"/>
    <n v="354"/>
    <m/>
    <m/>
    <m/>
    <s v="1800 N  CAHUENGA                     BL"/>
    <m/>
    <n v="34.103900000000003"/>
    <n v="-118.3297"/>
    <n v="0"/>
    <x v="12"/>
  </r>
  <r>
    <n v="201115957"/>
    <d v="2020-11-21T00:00:00"/>
    <x v="242"/>
    <n v="1150"/>
    <n v="11"/>
    <x v="7"/>
    <n v="1115"/>
    <n v="2"/>
    <n v="626"/>
    <s v="INTIMATE PARTNER - SIMPLE ASSAULT"/>
    <s v="2000 1814 0913 0400 0416"/>
    <n v="32"/>
    <s v="F"/>
    <s v="W"/>
    <n v="503"/>
    <s v="HOTEL"/>
    <n v="400"/>
    <s v="STRONG-ARM (HANDS, FIST, FEET OR BODILY FORCE)"/>
    <s v="AO"/>
    <s v="Adult Other"/>
    <n v="626"/>
    <m/>
    <m/>
    <m/>
    <s v="2300    COLORADO                     BL"/>
    <m/>
    <n v="34.139499999999998"/>
    <n v="-118.2163"/>
    <n v="0"/>
    <x v="12"/>
  </r>
  <r>
    <n v="200506551"/>
    <d v="2020-02-29T00:00:00"/>
    <x v="125"/>
    <n v="1940"/>
    <n v="5"/>
    <x v="10"/>
    <n v="524"/>
    <n v="1"/>
    <n v="220"/>
    <s v="ATTEMPTED ROBBERY"/>
    <s v="0444 0416 0216 0945"/>
    <n v="0"/>
    <s v="X"/>
    <s v="X"/>
    <n v="203"/>
    <s v="OTHER BUSINESS"/>
    <n v="400"/>
    <s v="STRONG-ARM (HANDS, FIST, FEET OR BODILY FORCE)"/>
    <s v="IC"/>
    <s v="Invest Cont"/>
    <n v="220"/>
    <m/>
    <m/>
    <m/>
    <s v="1000 W  ANAHEIM                      ST"/>
    <m/>
    <n v="33.779400000000003"/>
    <n v="-118.27419999999999"/>
    <n v="0"/>
    <x v="12"/>
  </r>
  <r>
    <n v="200616934"/>
    <d v="2020-10-19T00:00:00"/>
    <x v="36"/>
    <n v="1100"/>
    <n v="6"/>
    <x v="9"/>
    <n v="678"/>
    <n v="2"/>
    <n v="812"/>
    <s v="CRM AGNST CHLD (13 OR UNDER) (14-15 &amp; SUSP 10 YRS OLDER)"/>
    <s v="0400 0416 0913 0553 1258"/>
    <n v="10"/>
    <s v="F"/>
    <s v="B"/>
    <n v="203"/>
    <s v="OTHER BUSINESS"/>
    <n v="301"/>
    <s v="BELT FLAILING INSTRUMENT/CHAIN"/>
    <s v="AA"/>
    <s v="Adult Arrest"/>
    <n v="627"/>
    <n v="812"/>
    <m/>
    <m/>
    <s v="1000 N  SERRANO                      AV"/>
    <m/>
    <n v="34.088500000000003"/>
    <n v="-118.3064"/>
    <n v="1"/>
    <x v="12"/>
  </r>
  <r>
    <n v="200219011"/>
    <d v="2020-12-25T00:00:00"/>
    <x v="340"/>
    <n v="2330"/>
    <n v="2"/>
    <x v="5"/>
    <n v="245"/>
    <n v="2"/>
    <n v="626"/>
    <s v="INTIMATE PARTNER - SIMPLE ASSAULT"/>
    <s v="2000 1814 0400 0444 0913"/>
    <n v="22"/>
    <s v="F"/>
    <s v="H"/>
    <n v="108"/>
    <s v="PARKING LOT"/>
    <n v="400"/>
    <s v="STRONG-ARM (HANDS, FIST, FEET OR BODILY FORCE)"/>
    <s v="IC"/>
    <s v="Invest Cont"/>
    <n v="626"/>
    <m/>
    <m/>
    <m/>
    <s v="6TH"/>
    <s v="CARONDELET"/>
    <n v="34.061700000000002"/>
    <n v="-118.2795"/>
    <n v="0"/>
    <x v="12"/>
  </r>
  <r>
    <n v="201110805"/>
    <d v="2020-06-25T00:00:00"/>
    <x v="22"/>
    <n v="1930"/>
    <n v="11"/>
    <x v="7"/>
    <n v="1125"/>
    <n v="2"/>
    <n v="626"/>
    <s v="INTIMATE PARTNER - SIMPLE ASSAULT"/>
    <s v="2000 0913 1814 0416"/>
    <n v="21"/>
    <s v="F"/>
    <s v="H"/>
    <n v="501"/>
    <s v="SINGLE FAMILY DWELLING"/>
    <n v="400"/>
    <s v="STRONG-ARM (HANDS, FIST, FEET OR BODILY FORCE)"/>
    <s v="AO"/>
    <s v="Adult Other"/>
    <n v="626"/>
    <m/>
    <m/>
    <m/>
    <s v="5000    LINCOLN                      AV"/>
    <m/>
    <n v="34.120199999999997"/>
    <n v="-118.205"/>
    <n v="0"/>
    <x v="12"/>
  </r>
  <r>
    <n v="200512610"/>
    <d v="2020-08-03T00:00:00"/>
    <x v="266"/>
    <n v="1630"/>
    <n v="5"/>
    <x v="10"/>
    <n v="517"/>
    <n v="1"/>
    <n v="310"/>
    <s v="BURGLARY"/>
    <s v="1607 0344 1402 0358"/>
    <n v="0"/>
    <s v="X"/>
    <s v="X"/>
    <n v="754"/>
    <s v="MUSEUM"/>
    <m/>
    <m/>
    <s v="AA"/>
    <s v="Adult Arrest"/>
    <n v="310"/>
    <n v="998"/>
    <m/>
    <m/>
    <s v="400 E  M                            ST"/>
    <m/>
    <n v="33.789099999999998"/>
    <n v="-118.2586"/>
    <n v="1"/>
    <x v="12"/>
  </r>
  <r>
    <n v="200504494"/>
    <d v="2020-01-11T00:00:00"/>
    <x v="265"/>
    <n v="1340"/>
    <n v="5"/>
    <x v="10"/>
    <n v="565"/>
    <n v="2"/>
    <n v="930"/>
    <s v="CRIMINAL THREATS - NO WEAPON DISPLAYED"/>
    <s v="0913 2000 0443 2004 1813 1309"/>
    <n v="33"/>
    <s v="F"/>
    <s v="H"/>
    <n v="203"/>
    <s v="OTHER BUSINESS"/>
    <n v="511"/>
    <s v="VERBAL THREAT"/>
    <s v="AA"/>
    <s v="Adult Arrest"/>
    <n v="930"/>
    <m/>
    <m/>
    <m/>
    <s v="900 S  GRAND                        AV"/>
    <m/>
    <n v="33.7361"/>
    <n v="-118.2901"/>
    <n v="1"/>
    <x v="12"/>
  </r>
  <r>
    <n v="201114947"/>
    <d v="2020-10-22T00:00:00"/>
    <x v="161"/>
    <n v="2150"/>
    <n v="11"/>
    <x v="7"/>
    <n v="1143"/>
    <n v="2"/>
    <n v="901"/>
    <s v="VIOLATION OF RESTRAINING ORDER"/>
    <s v="2038 1814"/>
    <n v="55"/>
    <s v="M"/>
    <s v="O"/>
    <n v="501"/>
    <s v="SINGLE FAMILY DWELLING"/>
    <m/>
    <m/>
    <s v="AA"/>
    <s v="Adult Arrest"/>
    <n v="901"/>
    <m/>
    <m/>
    <m/>
    <s v="3100    ROWENA                       AV"/>
    <m/>
    <n v="34.109200000000001"/>
    <n v="-118.2713"/>
    <n v="1"/>
    <x v="12"/>
  </r>
  <r>
    <n v="201116163"/>
    <d v="2020-11-29T00:00:00"/>
    <x v="289"/>
    <n v="1800"/>
    <n v="11"/>
    <x v="7"/>
    <n v="1162"/>
    <n v="1"/>
    <n v="341"/>
    <s v="THEFT-GRAND ($950.01 &amp; OVER)EXCPT,GUNS,FOWL,LIVESTK,PROD"/>
    <s v="0344 0352"/>
    <n v="28"/>
    <s v="M"/>
    <s v="B"/>
    <n v="501"/>
    <s v="SINGLE FAMILY DWELLING"/>
    <m/>
    <m/>
    <s v="IC"/>
    <s v="Invest Cont"/>
    <n v="341"/>
    <m/>
    <m/>
    <m/>
    <s v="4500    LEXINGTON                    AV"/>
    <m/>
    <n v="34.093499999999999"/>
    <n v="-118.2869"/>
    <n v="0"/>
    <x v="12"/>
  </r>
  <r>
    <n v="201104370"/>
    <d v="2020-01-09T00:00:00"/>
    <x v="258"/>
    <n v="700"/>
    <n v="11"/>
    <x v="7"/>
    <n v="1132"/>
    <n v="2"/>
    <n v="814"/>
    <s v="CHILD PORNOGRAPHY"/>
    <s v="1402 0514 1501"/>
    <n v="34"/>
    <s v="M"/>
    <s v="W"/>
    <n v="502"/>
    <s v="MULTI-UNIT DWELLING (APARTMENT, DUPLEX, ETC)"/>
    <m/>
    <m/>
    <s v="IC"/>
    <s v="Invest Cont"/>
    <n v="814"/>
    <n v="998"/>
    <m/>
    <m/>
    <s v="2800    AVENEL                       ST"/>
    <m/>
    <n v="34.108699999999999"/>
    <n v="-118.26949999999999"/>
    <n v="0"/>
    <x v="12"/>
  </r>
  <r>
    <n v="200206394"/>
    <d v="2020-02-17T00:00:00"/>
    <x v="27"/>
    <n v="2130"/>
    <n v="2"/>
    <x v="5"/>
    <n v="219"/>
    <n v="1"/>
    <n v="440"/>
    <s v="THEFT PLAIN - PETTY ($950 &amp; UNDER)"/>
    <n v="344"/>
    <n v="36"/>
    <s v="M"/>
    <s v="W"/>
    <n v="203"/>
    <s v="OTHER BUSINESS"/>
    <m/>
    <m/>
    <s v="IC"/>
    <s v="Invest Cont"/>
    <n v="440"/>
    <m/>
    <m/>
    <m/>
    <s v="500 N  BEAUDRY                      AV"/>
    <m/>
    <n v="34.064300000000003"/>
    <n v="-118.2501"/>
    <n v="0"/>
    <x v="12"/>
  </r>
  <r>
    <n v="201115414"/>
    <d v="2020-11-04T00:00:00"/>
    <x v="312"/>
    <n v="1700"/>
    <n v="11"/>
    <x v="7"/>
    <n v="1132"/>
    <n v="1"/>
    <n v="510"/>
    <s v="VEHICLE - STOLEN"/>
    <m/>
    <n v="0"/>
    <m/>
    <m/>
    <n v="101"/>
    <s v="STREET"/>
    <m/>
    <m/>
    <s v="IC"/>
    <s v="Invest Cont"/>
    <n v="510"/>
    <m/>
    <m/>
    <m/>
    <s v="WAVERLY                      DR"/>
    <s v="AUBURN                       ST"/>
    <n v="34.109000000000002"/>
    <n v="-118.2653"/>
    <n v="0"/>
    <x v="12"/>
  </r>
  <r>
    <n v="200516989"/>
    <d v="2020-11-22T00:00:00"/>
    <x v="219"/>
    <n v="1600"/>
    <n v="5"/>
    <x v="10"/>
    <n v="564"/>
    <n v="2"/>
    <n v="956"/>
    <s v="LETTERS, LEWD  -  TELEPHONE CALLS, LEWD"/>
    <n v="913"/>
    <n v="35"/>
    <s v="F"/>
    <s v="W"/>
    <n v="501"/>
    <s v="SINGLE FAMILY DWELLING"/>
    <m/>
    <m/>
    <s v="AO"/>
    <s v="Adult Other"/>
    <n v="956"/>
    <m/>
    <m/>
    <m/>
    <s v="100 N  HARBOR                       BL"/>
    <m/>
    <n v="33.741"/>
    <n v="-118.2838"/>
    <n v="0"/>
    <x v="12"/>
  </r>
  <r>
    <n v="200611279"/>
    <d v="2020-06-10T00:00:00"/>
    <x v="343"/>
    <n v="1215"/>
    <n v="6"/>
    <x v="9"/>
    <n v="648"/>
    <n v="1"/>
    <n v="442"/>
    <s v="SHOPLIFTING - PETTY THEFT ($950 &amp; UNDER)"/>
    <s v="1822 0325"/>
    <n v="0"/>
    <s v="X"/>
    <s v="X"/>
    <n v="403"/>
    <s v="DRUG STORE"/>
    <m/>
    <m/>
    <s v="IC"/>
    <s v="Invest Cont"/>
    <n v="442"/>
    <m/>
    <m/>
    <m/>
    <s v="5400 W  SUNSET                       BL"/>
    <m/>
    <n v="34.1"/>
    <n v="-118.3113"/>
    <n v="0"/>
    <x v="12"/>
  </r>
  <r>
    <n v="201208010"/>
    <d v="2020-02-26T00:00:00"/>
    <x v="324"/>
    <n v="1600"/>
    <n v="12"/>
    <x v="8"/>
    <n v="1245"/>
    <n v="2"/>
    <n v="745"/>
    <s v="VANDALISM - MISDEAMEANOR ($399 OR UNDER)"/>
    <n v="329"/>
    <n v="56"/>
    <s v="F"/>
    <s v="H"/>
    <n v="501"/>
    <s v="SINGLE FAMILY DWELLING"/>
    <m/>
    <m/>
    <s v="IC"/>
    <s v="Invest Cont"/>
    <n v="745"/>
    <m/>
    <m/>
    <m/>
    <s v="1300 W  68TH                         ST"/>
    <m/>
    <n v="33.977800000000002"/>
    <n v="-118.29810000000001"/>
    <n v="0"/>
    <x v="12"/>
  </r>
  <r>
    <n v="200317652"/>
    <d v="2020-09-20T00:00:00"/>
    <x v="237"/>
    <n v="1600"/>
    <n v="3"/>
    <x v="2"/>
    <n v="355"/>
    <n v="1"/>
    <n v="341"/>
    <s v="THEFT-GRAND ($950.01 &amp; OVER)EXCPT,GUNS,FOWL,LIVESTK,PROD"/>
    <s v="1822 0344"/>
    <n v="46"/>
    <s v="M"/>
    <s v="H"/>
    <n v="120"/>
    <s v="STORAGE SHED"/>
    <m/>
    <m/>
    <s v="IC"/>
    <s v="Invest Cont"/>
    <n v="341"/>
    <m/>
    <m/>
    <m/>
    <s v="3600    ARLINGTON                    AV"/>
    <m/>
    <n v="34.022199999999998"/>
    <n v="-118.3177"/>
    <n v="0"/>
    <x v="12"/>
  </r>
  <r>
    <n v="200704941"/>
    <d v="2020-01-20T00:00:00"/>
    <x v="204"/>
    <n v="1945"/>
    <n v="7"/>
    <x v="0"/>
    <n v="765"/>
    <n v="1"/>
    <n v="420"/>
    <s v="THEFT FROM MOTOR VEHICLE - PETTY ($950 &amp; UNDER)"/>
    <s v="1202 1606 0344 1300 0377"/>
    <n v="61"/>
    <s v="F"/>
    <s v="B"/>
    <n v="108"/>
    <s v="PARKING LOT"/>
    <m/>
    <m/>
    <s v="IC"/>
    <s v="Invest Cont"/>
    <n v="420"/>
    <m/>
    <m/>
    <m/>
    <s v="4600    VENICE                       BL"/>
    <m/>
    <n v="34.049599999999998"/>
    <n v="-118.3425"/>
    <n v="0"/>
    <x v="12"/>
  </r>
  <r>
    <n v="200305005"/>
    <d v="2020-01-15T00:00:00"/>
    <x v="188"/>
    <n v="1200"/>
    <n v="3"/>
    <x v="2"/>
    <n v="355"/>
    <n v="1"/>
    <n v="440"/>
    <s v="THEFT PLAIN - PETTY ($950 &amp; UNDER)"/>
    <s v="1258 0344"/>
    <n v="13"/>
    <s v="F"/>
    <s v="H"/>
    <n v="720"/>
    <s v="JUNIOR HIGH SCHOOL"/>
    <m/>
    <m/>
    <s v="IC"/>
    <s v="Invest Cont"/>
    <n v="440"/>
    <m/>
    <m/>
    <m/>
    <s v="1700 W  37TH                         PL"/>
    <m/>
    <n v="34.020299999999999"/>
    <n v="-118.30889999999999"/>
    <n v="0"/>
    <x v="12"/>
  </r>
  <r>
    <n v="201015025"/>
    <d v="2020-11-13T00:00:00"/>
    <x v="331"/>
    <n v="230"/>
    <n v="10"/>
    <x v="11"/>
    <n v="1083"/>
    <n v="2"/>
    <n v="354"/>
    <s v="THEFT OF IDENTITY"/>
    <s v="1822 0930"/>
    <n v="59"/>
    <s v="F"/>
    <s v="W"/>
    <n v="501"/>
    <s v="SINGLE FAMILY DWELLING"/>
    <m/>
    <m/>
    <s v="IC"/>
    <s v="Invest Cont"/>
    <n v="354"/>
    <m/>
    <m/>
    <m/>
    <s v="18800    LA AMISTAD                   PL"/>
    <m/>
    <n v="34.1511"/>
    <n v="-118.5429"/>
    <n v="0"/>
    <x v="12"/>
  </r>
  <r>
    <n v="200104990"/>
    <d v="2020-01-14T00:00:00"/>
    <x v="141"/>
    <n v="1630"/>
    <n v="1"/>
    <x v="1"/>
    <n v="132"/>
    <n v="2"/>
    <n v="624"/>
    <s v="BATTERY - SIMPLE ASSAULT"/>
    <s v="2004 1822 0416 0417 0401 0319 0429 1266 0910 1414"/>
    <n v="27"/>
    <s v="M"/>
    <s v="B"/>
    <n v="916"/>
    <s v="MTA - PURPLE LINE - CIVIC CENTER/GRAND PARK"/>
    <n v="400"/>
    <s v="STRONG-ARM (HANDS, FIST, FEET OR BODILY FORCE)"/>
    <s v="AA"/>
    <s v="Adult Arrest"/>
    <n v="624"/>
    <m/>
    <m/>
    <m/>
    <s v="100 S  HILL                         ST"/>
    <m/>
    <n v="34.054699999999997"/>
    <n v="-118.2505"/>
    <n v="1"/>
    <x v="12"/>
  </r>
  <r>
    <n v="200411601"/>
    <d v="2020-08-09T00:00:00"/>
    <x v="133"/>
    <n v="1325"/>
    <n v="4"/>
    <x v="4"/>
    <n v="438"/>
    <n v="1"/>
    <n v="440"/>
    <s v="THEFT PLAIN - PETTY ($950 &amp; UNDER)"/>
    <s v="0342 0344 1309 0913"/>
    <n v="53"/>
    <s v="M"/>
    <s v="H"/>
    <n v="104"/>
    <s v="DRIVEWAY"/>
    <m/>
    <m/>
    <s v="IC"/>
    <s v="Invest Cont"/>
    <n v="440"/>
    <m/>
    <m/>
    <m/>
    <s v="3100    VAQUERO                      AV"/>
    <m/>
    <n v="34.080599999999997"/>
    <n v="-118.1694"/>
    <n v="0"/>
    <x v="12"/>
  </r>
  <r>
    <n v="200321508"/>
    <d v="2020-12-10T00:00:00"/>
    <x v="41"/>
    <n v="2200"/>
    <n v="3"/>
    <x v="2"/>
    <n v="356"/>
    <n v="1"/>
    <n v="510"/>
    <s v="VEHICLE - STOLEN"/>
    <m/>
    <n v="0"/>
    <m/>
    <m/>
    <n v="101"/>
    <s v="STREET"/>
    <m/>
    <m/>
    <s v="IC"/>
    <s v="Invest Cont"/>
    <n v="510"/>
    <m/>
    <m/>
    <m/>
    <s v="3500 S  WESTERN                      AV"/>
    <m/>
    <n v="34.023699999999998"/>
    <n v="-118.30889999999999"/>
    <n v="0"/>
    <x v="12"/>
  </r>
  <r>
    <n v="200405526"/>
    <d v="2020-02-08T00:00:00"/>
    <x v="1"/>
    <n v="1430"/>
    <n v="4"/>
    <x v="4"/>
    <n v="424"/>
    <n v="2"/>
    <n v="626"/>
    <s v="INTIMATE PARTNER - SIMPLE ASSAULT"/>
    <s v="2000 0913 1821 1241 0416 0444"/>
    <n v="27"/>
    <s v="F"/>
    <s v="H"/>
    <n v="501"/>
    <s v="SINGLE FAMILY DWELLING"/>
    <n v="400"/>
    <s v="STRONG-ARM (HANDS, FIST, FEET OR BODILY FORCE)"/>
    <s v="AO"/>
    <s v="Adult Other"/>
    <n v="626"/>
    <m/>
    <m/>
    <m/>
    <s v="2200    THOMAS                       ST"/>
    <m/>
    <n v="34.070300000000003"/>
    <n v="-118.2052"/>
    <n v="0"/>
    <x v="12"/>
  </r>
  <r>
    <n v="201116990"/>
    <d v="2020-12-26T00:00:00"/>
    <x v="34"/>
    <n v="1230"/>
    <n v="11"/>
    <x v="7"/>
    <n v="1116"/>
    <n v="2"/>
    <n v="624"/>
    <s v="BATTERY - SIMPLE ASSAULT"/>
    <s v="0416 0561 0913"/>
    <n v="48"/>
    <s v="M"/>
    <s v="H"/>
    <n v="501"/>
    <s v="SINGLE FAMILY DWELLING"/>
    <n v="400"/>
    <s v="STRONG-ARM (HANDS, FIST, FEET OR BODILY FORCE)"/>
    <s v="IC"/>
    <s v="Invest Cont"/>
    <n v="624"/>
    <m/>
    <m/>
    <m/>
    <s v="5000    SAN RAFAEL                   AV"/>
    <m/>
    <n v="34.112699999999997"/>
    <n v="-118.20699999999999"/>
    <n v="0"/>
    <x v="12"/>
  </r>
  <r>
    <n v="201104795"/>
    <d v="2020-01-20T00:00:00"/>
    <x v="230"/>
    <n v="245"/>
    <n v="11"/>
    <x v="7"/>
    <n v="1163"/>
    <n v="1"/>
    <n v="761"/>
    <s v="BRANDISH WEAPON"/>
    <s v="2000 0334 1813 0913 0906 2004"/>
    <n v="41"/>
    <s v="F"/>
    <s v="H"/>
    <n v="501"/>
    <s v="SINGLE FAMILY DWELLING"/>
    <n v="511"/>
    <s v="VERBAL THREAT"/>
    <s v="AA"/>
    <s v="Adult Arrest"/>
    <n v="761"/>
    <n v="930"/>
    <m/>
    <m/>
    <s v="1100 N  NEW HAMPSHIRE                AV"/>
    <m/>
    <n v="34.090899999999998"/>
    <n v="-118.2928"/>
    <n v="1"/>
    <x v="12"/>
  </r>
  <r>
    <n v="200204808"/>
    <d v="2020-01-16T00:00:00"/>
    <x v="54"/>
    <n v="1445"/>
    <n v="2"/>
    <x v="5"/>
    <n v="216"/>
    <n v="1"/>
    <n v="440"/>
    <s v="THEFT PLAIN - PETTY ($950 &amp; UNDER)"/>
    <s v="0913 0344 0361"/>
    <n v="23"/>
    <s v="F"/>
    <s v="H"/>
    <n v="502"/>
    <s v="MULTI-UNIT DWELLING (APARTMENT, DUPLEX, ETC)"/>
    <m/>
    <m/>
    <s v="IC"/>
    <s v="Invest Cont"/>
    <n v="440"/>
    <m/>
    <m/>
    <m/>
    <s v="400 N  CORONADO                     ST"/>
    <m/>
    <n v="34.0732"/>
    <n v="-118.2728"/>
    <n v="0"/>
    <x v="12"/>
  </r>
  <r>
    <n v="200619817"/>
    <d v="2020-12-30T00:00:00"/>
    <x v="362"/>
    <n v="1840"/>
    <n v="6"/>
    <x v="9"/>
    <n v="676"/>
    <n v="2"/>
    <n v="625"/>
    <s v="OTHER ASSAULT"/>
    <s v="1822 0356 1501"/>
    <n v="36"/>
    <s v="F"/>
    <s v="H"/>
    <n v="142"/>
    <s v="DRIVE THRU*"/>
    <n v="500"/>
    <s v="UNKNOWN WEAPON/OTHER WEAPON"/>
    <s v="IC"/>
    <s v="Invest Cont"/>
    <n v="625"/>
    <m/>
    <m/>
    <m/>
    <s v="5600    MELROSE                      AV"/>
    <m/>
    <n v="34.085299999999997"/>
    <n v="-118.32769999999999"/>
    <n v="0"/>
    <x v="12"/>
  </r>
  <r>
    <n v="200320114"/>
    <d v="2020-11-09T00:00:00"/>
    <x v="313"/>
    <n v="500"/>
    <n v="3"/>
    <x v="2"/>
    <n v="335"/>
    <n v="2"/>
    <n v="626"/>
    <s v="INTIMATE PARTNER - SIMPLE ASSAULT"/>
    <s v="0329 0913 2000 1814 0448"/>
    <n v="20"/>
    <s v="F"/>
    <s v="H"/>
    <n v="501"/>
    <s v="SINGLE FAMILY DWELLING"/>
    <n v="400"/>
    <s v="STRONG-ARM (HANDS, FIST, FEET OR BODILY FORCE)"/>
    <s v="IC"/>
    <s v="Invest Cont"/>
    <n v="626"/>
    <m/>
    <m/>
    <m/>
    <s v="2300 W  30TH                         ST"/>
    <m/>
    <n v="34.0274"/>
    <n v="-118.3194"/>
    <n v="0"/>
    <x v="12"/>
  </r>
  <r>
    <n v="201204632"/>
    <d v="2020-01-09T00:00:00"/>
    <x v="258"/>
    <n v="1510"/>
    <n v="12"/>
    <x v="8"/>
    <n v="1273"/>
    <n v="1"/>
    <n v="761"/>
    <s v="BRANDISH WEAPON"/>
    <s v="1310 0334 1309 1822"/>
    <n v="30"/>
    <s v="M"/>
    <s v="H"/>
    <n v="101"/>
    <s v="STREET"/>
    <n v="102"/>
    <s v="HAND GUN"/>
    <s v="IC"/>
    <s v="Invest Cont"/>
    <n v="761"/>
    <m/>
    <m/>
    <m/>
    <s v="94TH                         ST"/>
    <s v="NORMANDIE"/>
    <n v="33.956400000000002"/>
    <n v="-118.309"/>
    <n v="0"/>
    <x v="12"/>
  </r>
  <r>
    <n v="201222192"/>
    <d v="2020-10-08T00:00:00"/>
    <x v="276"/>
    <n v="1830"/>
    <n v="12"/>
    <x v="8"/>
    <n v="1268"/>
    <n v="1"/>
    <n v="510"/>
    <s v="VEHICLE - STOLEN"/>
    <m/>
    <n v="0"/>
    <m/>
    <m/>
    <n v="101"/>
    <s v="STREET"/>
    <m/>
    <m/>
    <s v="IC"/>
    <s v="Invest Cont"/>
    <n v="510"/>
    <m/>
    <m/>
    <m/>
    <s v="100 W  85TH                         PL"/>
    <m/>
    <n v="33.960799999999999"/>
    <n v="-118.2739"/>
    <n v="0"/>
    <x v="12"/>
  </r>
  <r>
    <n v="200814276"/>
    <d v="2020-09-20T00:00:00"/>
    <x v="237"/>
    <n v="1300"/>
    <n v="8"/>
    <x v="12"/>
    <n v="836"/>
    <n v="1"/>
    <n v="510"/>
    <s v="VEHICLE - STOLEN"/>
    <m/>
    <n v="0"/>
    <m/>
    <m/>
    <n v="101"/>
    <s v="STREET"/>
    <m/>
    <m/>
    <s v="IC"/>
    <s v="Invest Cont"/>
    <n v="510"/>
    <m/>
    <m/>
    <m/>
    <s v="2100 S  BEVERLY GLEN                 BL"/>
    <m/>
    <n v="34.051400000000001"/>
    <n v="-118.42149999999999"/>
    <n v="0"/>
    <x v="12"/>
  </r>
  <r>
    <n v="201116411"/>
    <d v="2020-12-07T00:00:00"/>
    <x v="311"/>
    <n v="1500"/>
    <n v="11"/>
    <x v="7"/>
    <n v="1163"/>
    <n v="1"/>
    <n v="310"/>
    <s v="BURGLARY"/>
    <s v="0344 0352"/>
    <n v="44"/>
    <s v="M"/>
    <s v="W"/>
    <n v="221"/>
    <s v="PUBLIC STORAGE"/>
    <m/>
    <m/>
    <s v="IC"/>
    <s v="Invest Cont"/>
    <n v="310"/>
    <m/>
    <m/>
    <m/>
    <s v="4700    FOUNTAIN                     AV"/>
    <m/>
    <n v="34.095500000000001"/>
    <n v="-118.29219999999999"/>
    <n v="0"/>
    <x v="12"/>
  </r>
  <r>
    <n v="200305711"/>
    <d v="2020-01-29T00:00:00"/>
    <x v="259"/>
    <n v="2100"/>
    <n v="3"/>
    <x v="2"/>
    <n v="397"/>
    <n v="2"/>
    <n v="740"/>
    <s v="VANDALISM - FELONY ($400 &amp; OVER, ALL CHURCH VANDALISMS)"/>
    <s v="0329 1300"/>
    <n v="52"/>
    <s v="F"/>
    <s v="B"/>
    <n v="122"/>
    <s v="VEHICLE, PASSENGER/TRUCK"/>
    <m/>
    <m/>
    <s v="IC"/>
    <s v="Invest Cont"/>
    <n v="740"/>
    <m/>
    <m/>
    <m/>
    <s v="4200    VAN BUREN                    PL"/>
    <m/>
    <n v="34.007300000000001"/>
    <n v="-118.29689999999999"/>
    <n v="0"/>
    <x v="12"/>
  </r>
  <r>
    <n v="200316875"/>
    <d v="2020-09-05T00:00:00"/>
    <x v="154"/>
    <n v="500"/>
    <n v="3"/>
    <x v="2"/>
    <n v="313"/>
    <n v="1"/>
    <n v="510"/>
    <s v="VEHICLE - STOLEN"/>
    <m/>
    <n v="0"/>
    <m/>
    <m/>
    <n v="101"/>
    <s v="STREET"/>
    <m/>
    <m/>
    <s v="IC"/>
    <s v="Invest Cont"/>
    <n v="510"/>
    <m/>
    <m/>
    <m/>
    <s v="25TH                         ST"/>
    <s v="12TH                         AV"/>
    <n v="34.034300000000002"/>
    <n v="-118.3308"/>
    <n v="0"/>
    <x v="12"/>
  </r>
  <r>
    <n v="200321366"/>
    <d v="2020-12-07T00:00:00"/>
    <x v="53"/>
    <n v="1600"/>
    <n v="3"/>
    <x v="2"/>
    <n v="377"/>
    <n v="1"/>
    <n v="510"/>
    <s v="VEHICLE - STOLEN"/>
    <m/>
    <n v="0"/>
    <m/>
    <m/>
    <n v="101"/>
    <s v="STREET"/>
    <m/>
    <m/>
    <s v="IC"/>
    <s v="Invest Cont"/>
    <n v="510"/>
    <m/>
    <m/>
    <m/>
    <s v="3900 S  NORMANDIE                    AV"/>
    <m/>
    <n v="34.0152"/>
    <n v="-118.3002"/>
    <n v="0"/>
    <x v="12"/>
  </r>
  <r>
    <n v="201219093"/>
    <d v="2020-08-22T00:00:00"/>
    <x v="223"/>
    <n v="1420"/>
    <n v="12"/>
    <x v="8"/>
    <n v="1273"/>
    <n v="2"/>
    <n v="624"/>
    <s v="BATTERY - SIMPLE ASSAULT"/>
    <s v="0913 0400 0416"/>
    <n v="30"/>
    <s v="F"/>
    <s v="B"/>
    <n v="409"/>
    <s v="BEAUTY SUPPLY STORE"/>
    <n v="400"/>
    <s v="STRONG-ARM (HANDS, FIST, FEET OR BODILY FORCE)"/>
    <s v="AO"/>
    <s v="Adult Other"/>
    <n v="624"/>
    <m/>
    <m/>
    <m/>
    <s v="1800 W  MANCHESTER                   AV"/>
    <m/>
    <n v="33.96"/>
    <n v="-118.30970000000001"/>
    <n v="0"/>
    <x v="12"/>
  </r>
  <r>
    <n v="201214506"/>
    <d v="2020-06-11T00:00:00"/>
    <x v="79"/>
    <n v="1430"/>
    <n v="12"/>
    <x v="8"/>
    <n v="1239"/>
    <n v="1"/>
    <n v="230"/>
    <s v="ASSAULT WITH DEADLY WEAPON, AGGRAVATED ASSAULT"/>
    <s v="1822 0319 0400 0416 0429 0417 0342"/>
    <n v="53"/>
    <s v="M"/>
    <s v="H"/>
    <n v="121"/>
    <s v="YARD (RESIDENTIAL/BUSINESS)"/>
    <n v="511"/>
    <s v="VERBAL THREAT"/>
    <s v="IC"/>
    <s v="Invest Cont"/>
    <n v="230"/>
    <m/>
    <m/>
    <m/>
    <s v="5800    BONSALLO                     AV"/>
    <m/>
    <n v="33.987499999999997"/>
    <n v="-118.286"/>
    <n v="0"/>
    <x v="12"/>
  </r>
  <r>
    <n v="200709500"/>
    <d v="2020-05-21T00:00:00"/>
    <x v="267"/>
    <n v="2250"/>
    <n v="7"/>
    <x v="0"/>
    <n v="752"/>
    <n v="2"/>
    <n v="624"/>
    <s v="BATTERY - SIMPLE ASSAULT"/>
    <s v="0417 1606 0449 1300"/>
    <n v="18"/>
    <s v="M"/>
    <s v="O"/>
    <n v="101"/>
    <s v="STREET"/>
    <n v="400"/>
    <s v="STRONG-ARM (HANDS, FIST, FEET OR BODILY FORCE)"/>
    <s v="AO"/>
    <s v="Adult Other"/>
    <n v="624"/>
    <m/>
    <m/>
    <m/>
    <s v="6500    WHITWORTH                    DR"/>
    <m/>
    <n v="34.057000000000002"/>
    <n v="-118.3724"/>
    <n v="0"/>
    <x v="12"/>
  </r>
  <r>
    <n v="201013950"/>
    <d v="2020-10-12T00:00:00"/>
    <x v="215"/>
    <n v="40"/>
    <n v="10"/>
    <x v="11"/>
    <n v="1039"/>
    <n v="2"/>
    <n v="626"/>
    <s v="INTIMATE PARTNER - SIMPLE ASSAULT"/>
    <s v="2000 0416 1814 1813 0913 1414"/>
    <n v="29"/>
    <s v="F"/>
    <s v="H"/>
    <n v="101"/>
    <s v="STREET"/>
    <n v="400"/>
    <s v="STRONG-ARM (HANDS, FIST, FEET OR BODILY FORCE)"/>
    <s v="AA"/>
    <s v="Adult Arrest"/>
    <n v="626"/>
    <m/>
    <m/>
    <m/>
    <s v="16100    VICTORY                      BL"/>
    <m/>
    <n v="34.190300000000001"/>
    <n v="-118.48"/>
    <n v="1"/>
    <x v="12"/>
  </r>
  <r>
    <n v="201007698"/>
    <d v="2020-03-31T00:00:00"/>
    <x v="198"/>
    <n v="2104"/>
    <n v="10"/>
    <x v="11"/>
    <n v="1006"/>
    <n v="2"/>
    <n v="354"/>
    <s v="THEFT OF IDENTITY"/>
    <s v="1822 0935 0923"/>
    <n v="31"/>
    <s v="F"/>
    <s v="O"/>
    <n v="732"/>
    <s v="POST OFFICE"/>
    <m/>
    <m/>
    <s v="IC"/>
    <s v="Invest Cont"/>
    <n v="354"/>
    <m/>
    <m/>
    <m/>
    <s v="7700    ENCINO                       AV"/>
    <m/>
    <n v="34.210299999999997"/>
    <n v="-118.5142"/>
    <n v="0"/>
    <x v="12"/>
  </r>
  <r>
    <n v="200313309"/>
    <d v="2020-06-26T00:00:00"/>
    <x v="66"/>
    <n v="1845"/>
    <n v="3"/>
    <x v="2"/>
    <n v="356"/>
    <n v="1"/>
    <n v="210"/>
    <s v="ROBBERY"/>
    <s v="0344 0416 0446 1218 1822 2021"/>
    <n v="49"/>
    <s v="F"/>
    <s v="B"/>
    <n v="101"/>
    <s v="STREET"/>
    <n v="400"/>
    <s v="STRONG-ARM (HANDS, FIST, FEET OR BODILY FORCE)"/>
    <s v="IC"/>
    <s v="Invest Cont"/>
    <n v="210"/>
    <m/>
    <m/>
    <m/>
    <s v="35TH                         PL"/>
    <s v="WESTERN                      AV"/>
    <n v="34.023699999999998"/>
    <n v="-118.30889999999999"/>
    <n v="0"/>
    <x v="12"/>
  </r>
  <r>
    <n v="201004369"/>
    <d v="2020-01-10T00:00:00"/>
    <x v="132"/>
    <n v="400"/>
    <n v="10"/>
    <x v="11"/>
    <n v="1029"/>
    <n v="1"/>
    <n v="236"/>
    <s v="INTIMATE PARTNER - AGGRAVATED ASSAULT"/>
    <s v="2000 0416 1814 0408 0429 0913 1812 2004 1218"/>
    <n v="40"/>
    <s v="F"/>
    <s v="H"/>
    <n v="506"/>
    <s v="ABANDONED BUILDING ABANDONED HOUSE"/>
    <n v="400"/>
    <s v="STRONG-ARM (HANDS, FIST, FEET OR BODILY FORCE)"/>
    <s v="IC"/>
    <s v="Invest Cont"/>
    <n v="236"/>
    <m/>
    <m/>
    <m/>
    <s v="6800    HASKELL                      AV"/>
    <m/>
    <n v="34.193899999999999"/>
    <n v="-118.47490000000001"/>
    <n v="0"/>
    <x v="12"/>
  </r>
  <r>
    <n v="200310296"/>
    <d v="2020-04-22T00:00:00"/>
    <x v="168"/>
    <n v="1945"/>
    <n v="3"/>
    <x v="2"/>
    <n v="391"/>
    <n v="1"/>
    <n v="210"/>
    <s v="ROBBERY"/>
    <s v="0342 0334 0344 0416 0445 1822 1218"/>
    <n v="49"/>
    <s v="M"/>
    <s v="B"/>
    <n v="109"/>
    <s v="PARK/PLAYGROUND"/>
    <n v="400"/>
    <s v="STRONG-ARM (HANDS, FIST, FEET OR BODILY FORCE)"/>
    <s v="IC"/>
    <s v="Invest Cont"/>
    <n v="210"/>
    <m/>
    <m/>
    <m/>
    <s v="4000 S  LA BREA                      AV"/>
    <m/>
    <n v="34.012300000000003"/>
    <n v="-118.3556"/>
    <n v="0"/>
    <x v="12"/>
  </r>
  <r>
    <n v="200218258"/>
    <d v="2020-12-05T00:00:00"/>
    <x v="195"/>
    <n v="2230"/>
    <n v="2"/>
    <x v="5"/>
    <n v="246"/>
    <n v="2"/>
    <n v="626"/>
    <s v="INTIMATE PARTNER - SIMPLE ASSAULT"/>
    <s v="0913 2000 1813 0444 0408 2002 2001"/>
    <n v="29"/>
    <s v="F"/>
    <s v="W"/>
    <n v="502"/>
    <s v="MULTI-UNIT DWELLING (APARTMENT, DUPLEX, ETC)"/>
    <n v="400"/>
    <s v="STRONG-ARM (HANDS, FIST, FEET OR BODILY FORCE)"/>
    <s v="IC"/>
    <s v="Invest Cont"/>
    <n v="626"/>
    <m/>
    <m/>
    <m/>
    <s v="300 S  WESTLAKE                     AV"/>
    <m/>
    <n v="34.0608"/>
    <n v="-118.2726"/>
    <n v="0"/>
    <x v="12"/>
  </r>
  <r>
    <n v="201218117"/>
    <d v="2020-08-07T00:00:00"/>
    <x v="283"/>
    <n v="830"/>
    <n v="12"/>
    <x v="8"/>
    <n v="1213"/>
    <n v="1"/>
    <n v="350"/>
    <s v="THEFT, PERSON"/>
    <s v="0344 1822 0354"/>
    <n v="41"/>
    <s v="F"/>
    <s v="B"/>
    <n v="103"/>
    <s v="ALLEY"/>
    <m/>
    <m/>
    <s v="IC"/>
    <s v="Invest Cont"/>
    <n v="350"/>
    <m/>
    <m/>
    <m/>
    <s v="WESTERN"/>
    <s v="54TH                         ST"/>
    <n v="33.993299999999998"/>
    <n v="-118.30889999999999"/>
    <n v="0"/>
    <x v="12"/>
  </r>
  <r>
    <n v="200714564"/>
    <d v="2020-10-04T00:00:00"/>
    <x v="263"/>
    <n v="1225"/>
    <n v="7"/>
    <x v="0"/>
    <n v="729"/>
    <n v="1"/>
    <n v="480"/>
    <s v="BIKE - STOLEN"/>
    <n v="344"/>
    <n v="50"/>
    <s v="F"/>
    <s v="O"/>
    <n v="501"/>
    <s v="SINGLE FAMILY DWELLING"/>
    <m/>
    <m/>
    <s v="IC"/>
    <s v="Invest Cont"/>
    <n v="480"/>
    <m/>
    <m/>
    <m/>
    <s v="200 S  RIMPAU                       BL"/>
    <m/>
    <n v="34.068899999999999"/>
    <n v="-118.33029999999999"/>
    <n v="0"/>
    <x v="12"/>
  </r>
  <r>
    <n v="200515243"/>
    <d v="2020-10-14T00:00:00"/>
    <x v="76"/>
    <n v="1100"/>
    <n v="5"/>
    <x v="10"/>
    <n v="509"/>
    <n v="1"/>
    <n v="440"/>
    <s v="THEFT PLAIN - PETTY ($950 &amp; UNDER)"/>
    <n v="344"/>
    <n v="37"/>
    <s v="F"/>
    <s v="W"/>
    <n v="501"/>
    <s v="SINGLE FAMILY DWELLING"/>
    <m/>
    <m/>
    <s v="IC"/>
    <s v="Invest Cont"/>
    <n v="440"/>
    <m/>
    <m/>
    <m/>
    <s v="1600    252ND                        ST"/>
    <m/>
    <n v="33.801600000000001"/>
    <n v="-118.30419999999999"/>
    <n v="0"/>
    <x v="12"/>
  </r>
  <r>
    <n v="200309393"/>
    <d v="2020-04-03T00:00:00"/>
    <x v="243"/>
    <n v="1340"/>
    <n v="3"/>
    <x v="2"/>
    <n v="356"/>
    <n v="1"/>
    <n v="210"/>
    <s v="ROBBERY"/>
    <s v="1817 0344 1309 0342 0419 0416 0446 1820 1313 0326"/>
    <n v="53"/>
    <s v="F"/>
    <s v="H"/>
    <n v="108"/>
    <s v="PARKING LOT"/>
    <n v="400"/>
    <s v="STRONG-ARM (HANDS, FIST, FEET OR BODILY FORCE)"/>
    <s v="AA"/>
    <s v="Adult Arrest"/>
    <n v="210"/>
    <m/>
    <m/>
    <m/>
    <s v="1700 W  JEFFERSON                    BL"/>
    <m/>
    <n v="34.025599999999997"/>
    <n v="-118.3061"/>
    <n v="1"/>
    <x v="12"/>
  </r>
  <r>
    <n v="200204706"/>
    <d v="2020-01-15T00:00:00"/>
    <x v="141"/>
    <n v="1200"/>
    <n v="2"/>
    <x v="5"/>
    <n v="245"/>
    <n v="1"/>
    <n v="510"/>
    <s v="VEHICLE - STOLEN"/>
    <m/>
    <n v="0"/>
    <m/>
    <m/>
    <n v="108"/>
    <s v="PARKING LOT"/>
    <m/>
    <m/>
    <s v="IC"/>
    <s v="Invest Cont"/>
    <n v="510"/>
    <m/>
    <m/>
    <m/>
    <s v="600 S  CORONADO                     ST"/>
    <m/>
    <n v="34.061999999999998"/>
    <n v="-118.2804"/>
    <n v="0"/>
    <x v="12"/>
  </r>
  <r>
    <n v="200110276"/>
    <d v="2020-04-07T00:00:00"/>
    <x v="136"/>
    <n v="2200"/>
    <n v="1"/>
    <x v="1"/>
    <n v="111"/>
    <n v="2"/>
    <n v="740"/>
    <s v="VANDALISM - FELONY ($400 &amp; OVER, ALL CHURCH VANDALISMS)"/>
    <n v="329"/>
    <n v="0"/>
    <s v="X"/>
    <s v="X"/>
    <n v="717"/>
    <s v="HEALTH SPA/GYM"/>
    <m/>
    <m/>
    <s v="IC"/>
    <s v="Invest Cont"/>
    <n v="740"/>
    <m/>
    <m/>
    <m/>
    <s v="800    YALE                         ST"/>
    <m/>
    <n v="34.063200000000002"/>
    <n v="-118.24079999999999"/>
    <n v="0"/>
    <x v="12"/>
  </r>
  <r>
    <n v="200321705"/>
    <d v="2020-12-14T00:00:00"/>
    <x v="97"/>
    <n v="1300"/>
    <n v="3"/>
    <x v="2"/>
    <n v="396"/>
    <n v="1"/>
    <n v="510"/>
    <s v="VEHICLE - STOLEN"/>
    <m/>
    <n v="0"/>
    <m/>
    <m/>
    <n v="101"/>
    <s v="STREET"/>
    <m/>
    <m/>
    <s v="AA"/>
    <s v="Adult Arrest"/>
    <n v="510"/>
    <m/>
    <m/>
    <m/>
    <s v="4100    MENLO                        AV"/>
    <m/>
    <n v="34.0092"/>
    <n v="-118.29"/>
    <n v="1"/>
    <x v="12"/>
  </r>
  <r>
    <n v="201107830"/>
    <d v="2020-03-29T00:00:00"/>
    <x v="40"/>
    <n v="1900"/>
    <n v="11"/>
    <x v="7"/>
    <n v="1148"/>
    <n v="2"/>
    <n v="946"/>
    <s v="OTHER MISCELLANEOUS CRIME"/>
    <s v="0906 1822 0319 1501"/>
    <n v="24"/>
    <s v="M"/>
    <s v="W"/>
    <n v="102"/>
    <s v="SIDEWALK"/>
    <m/>
    <m/>
    <s v="IC"/>
    <s v="Invest Cont"/>
    <n v="946"/>
    <m/>
    <m/>
    <m/>
    <s v="4000    SEA VIEW                     AV"/>
    <m/>
    <n v="34.107399999999998"/>
    <n v="-118.217"/>
    <n v="0"/>
    <x v="12"/>
  </r>
  <r>
    <n v="201106043"/>
    <d v="2020-02-15T00:00:00"/>
    <x v="159"/>
    <n v="1100"/>
    <n v="11"/>
    <x v="7"/>
    <n v="1176"/>
    <n v="1"/>
    <n v="310"/>
    <s v="BURGLARY"/>
    <n v="344"/>
    <n v="34"/>
    <s v="F"/>
    <s v="W"/>
    <n v="120"/>
    <s v="STORAGE SHED"/>
    <m/>
    <m/>
    <s v="IC"/>
    <s v="Invest Cont"/>
    <n v="310"/>
    <m/>
    <m/>
    <m/>
    <s v="2200    DUVALL                       ST"/>
    <m/>
    <n v="34.086399999999998"/>
    <n v="-118.2304"/>
    <n v="0"/>
    <x v="12"/>
  </r>
  <r>
    <n v="200210906"/>
    <d v="2020-06-02T00:00:00"/>
    <x v="359"/>
    <n v="1730"/>
    <n v="2"/>
    <x v="5"/>
    <n v="249"/>
    <n v="1"/>
    <n v="420"/>
    <s v="THEFT FROM MOTOR VEHICLE - PETTY ($950 &amp; UNDER)"/>
    <s v="1822 0344 1606 0386"/>
    <n v="30"/>
    <s v="M"/>
    <s v="H"/>
    <n v="707"/>
    <s v="GARAGE/CARPORT"/>
    <m/>
    <m/>
    <s v="IC"/>
    <s v="Invest Cont"/>
    <n v="420"/>
    <m/>
    <m/>
    <m/>
    <s v="1000    INGRAHAM                     ST"/>
    <m/>
    <n v="34.051499999999997"/>
    <n v="-118.2615"/>
    <n v="0"/>
    <x v="12"/>
  </r>
  <r>
    <n v="200122015"/>
    <d v="2020-12-06T00:00:00"/>
    <x v="121"/>
    <n v="1730"/>
    <n v="1"/>
    <x v="1"/>
    <n v="127"/>
    <n v="1"/>
    <n v="480"/>
    <s v="BIKE - STOLEN"/>
    <s v="0344 1218 2032 1822"/>
    <n v="50"/>
    <s v="M"/>
    <s v="H"/>
    <n v="102"/>
    <s v="SIDEWALK"/>
    <m/>
    <m/>
    <s v="IC"/>
    <s v="Invest Cont"/>
    <n v="480"/>
    <m/>
    <m/>
    <m/>
    <s v="1ST                          ST"/>
    <s v="SAN PEDRO"/>
    <n v="34.050699999999999"/>
    <n v="-118.2414"/>
    <n v="0"/>
    <x v="12"/>
  </r>
  <r>
    <n v="201210682"/>
    <d v="2020-04-10T00:00:00"/>
    <x v="290"/>
    <n v="1320"/>
    <n v="12"/>
    <x v="8"/>
    <n v="1239"/>
    <n v="2"/>
    <n v="626"/>
    <s v="INTIMATE PARTNER - SIMPLE ASSAULT"/>
    <s v="0913 0400 0448 1814 2000"/>
    <n v="21"/>
    <s v="F"/>
    <s v="H"/>
    <n v="102"/>
    <s v="SIDEWALK"/>
    <n v="400"/>
    <s v="STRONG-ARM (HANDS, FIST, FEET OR BODILY FORCE)"/>
    <s v="IC"/>
    <s v="Invest Cont"/>
    <n v="626"/>
    <m/>
    <m/>
    <m/>
    <s v="VERMONT                      AV"/>
    <s v="59TH                         ST"/>
    <n v="33.987499999999997"/>
    <n v="-118.2915"/>
    <n v="0"/>
    <x v="12"/>
  </r>
  <r>
    <n v="201110383"/>
    <d v="2020-06-13T00:00:00"/>
    <x v="79"/>
    <n v="1200"/>
    <n v="11"/>
    <x v="7"/>
    <n v="1135"/>
    <n v="1"/>
    <n v="480"/>
    <s v="BIKE - STOLEN"/>
    <s v="0344 1218"/>
    <n v="41"/>
    <s v="M"/>
    <s v="O"/>
    <n v="101"/>
    <s v="STREET"/>
    <m/>
    <m/>
    <s v="IC"/>
    <s v="Invest Cont"/>
    <n v="480"/>
    <m/>
    <m/>
    <m/>
    <s v="VERDUGO"/>
    <s v="DELEVAN"/>
    <n v="34.122999999999998"/>
    <n v="-118.2313"/>
    <n v="0"/>
    <x v="12"/>
  </r>
  <r>
    <n v="201012391"/>
    <d v="2020-08-24T00:00:00"/>
    <x v="116"/>
    <n v="1120"/>
    <n v="10"/>
    <x v="11"/>
    <n v="1061"/>
    <n v="2"/>
    <n v="354"/>
    <s v="THEFT OF IDENTITY"/>
    <s v="1822 0928 0917"/>
    <n v="56"/>
    <s v="M"/>
    <s v="W"/>
    <n v="501"/>
    <s v="SINGLE FAMILY DWELLING"/>
    <m/>
    <m/>
    <s v="IC"/>
    <s v="Invest Cont"/>
    <n v="354"/>
    <m/>
    <m/>
    <m/>
    <s v="19400    COLLIER                      ST"/>
    <m/>
    <n v="34.166699999999999"/>
    <n v="-118.55549999999999"/>
    <n v="0"/>
    <x v="12"/>
  </r>
  <r>
    <n v="201305980"/>
    <d v="2020-02-04T00:00:00"/>
    <x v="45"/>
    <n v="250"/>
    <n v="13"/>
    <x v="6"/>
    <n v="1377"/>
    <n v="1"/>
    <n v="210"/>
    <s v="ROBBERY"/>
    <s v="1309 0344 1022 0431 0342 1822 1206"/>
    <n v="38"/>
    <s v="M"/>
    <s v="H"/>
    <n v="102"/>
    <s v="SIDEWALK"/>
    <n v="512"/>
    <s v="MACE/PEPPER SPRAY"/>
    <s v="IC"/>
    <s v="Invest Cont"/>
    <n v="210"/>
    <m/>
    <m/>
    <m/>
    <s v="1600 E  SLAUSON                      AV"/>
    <m/>
    <n v="33.989600000000003"/>
    <n v="-118.24509999999999"/>
    <n v="0"/>
    <x v="12"/>
  </r>
  <r>
    <n v="201000509"/>
    <d v="2020-01-11T00:00:00"/>
    <x v="265"/>
    <n v="430"/>
    <n v="10"/>
    <x v="11"/>
    <n v="1031"/>
    <n v="1"/>
    <n v="251"/>
    <s v="SHOTS FIRED AT INHABITED DWELLING"/>
    <s v="0416 1100 1419 1407 0361 0913"/>
    <n v="68"/>
    <s v="M"/>
    <s v="O"/>
    <n v="501"/>
    <s v="SINGLE FAMILY DWELLING"/>
    <n v="103"/>
    <s v="RIFLE"/>
    <s v="AA"/>
    <s v="Adult Arrest"/>
    <n v="251"/>
    <n v="998"/>
    <m/>
    <m/>
    <s v="19500    VICTORY                      BL"/>
    <m/>
    <n v="34.186599999999999"/>
    <n v="-118.5582"/>
    <n v="1"/>
    <x v="12"/>
  </r>
  <r>
    <n v="201309257"/>
    <d v="2020-04-11T00:00:00"/>
    <x v="57"/>
    <n v="2000"/>
    <n v="13"/>
    <x v="6"/>
    <n v="1347"/>
    <n v="1"/>
    <n v="210"/>
    <s v="ROBBERY"/>
    <s v="0344 1300 0334 0302 1822"/>
    <n v="19"/>
    <s v="F"/>
    <s v="H"/>
    <n v="101"/>
    <s v="STREET"/>
    <n v="109"/>
    <s v="SEMI-AUTOMATIC PISTOL"/>
    <s v="IC"/>
    <s v="Invest Cont"/>
    <n v="210"/>
    <m/>
    <m/>
    <m/>
    <s v="27TH                         ST"/>
    <s v="NEVIN"/>
    <n v="34.012900000000002"/>
    <n v="-118.2454"/>
    <n v="0"/>
    <x v="12"/>
  </r>
  <r>
    <n v="201009865"/>
    <d v="2020-06-10T00:00:00"/>
    <x v="108"/>
    <n v="1500"/>
    <n v="10"/>
    <x v="11"/>
    <n v="1017"/>
    <n v="1"/>
    <n v="420"/>
    <s v="THEFT FROM MOTOR VEHICLE - PETTY ($950 &amp; UNDER)"/>
    <m/>
    <n v="0"/>
    <m/>
    <m/>
    <n v="101"/>
    <s v="STREET"/>
    <m/>
    <m/>
    <s v="IC"/>
    <s v="Invest Cont"/>
    <n v="420"/>
    <m/>
    <m/>
    <m/>
    <s v="7400    WHITE OAK                    AV"/>
    <m/>
    <n v="34.204799999999999"/>
    <n v="-118.51860000000001"/>
    <n v="0"/>
    <x v="12"/>
  </r>
  <r>
    <n v="200217715"/>
    <d v="2020-11-22T00:00:00"/>
    <x v="113"/>
    <n v="2140"/>
    <n v="2"/>
    <x v="5"/>
    <n v="256"/>
    <n v="1"/>
    <n v="420"/>
    <s v="THEFT FROM MOTOR VEHICLE - PETTY ($950 &amp; UNDER)"/>
    <m/>
    <n v="0"/>
    <m/>
    <m/>
    <n v="101"/>
    <s v="STREET"/>
    <m/>
    <m/>
    <s v="IC"/>
    <s v="Invest Cont"/>
    <n v="420"/>
    <n v="998"/>
    <m/>
    <m/>
    <s v="600 S  BURLINGTON                   AV"/>
    <m/>
    <n v="34.057200000000002"/>
    <n v="-118.27200000000001"/>
    <n v="0"/>
    <x v="12"/>
  </r>
  <r>
    <n v="200122644"/>
    <d v="2020-12-22T00:00:00"/>
    <x v="192"/>
    <n v="315"/>
    <n v="1"/>
    <x v="1"/>
    <n v="153"/>
    <n v="1"/>
    <n v="761"/>
    <s v="BRANDISH WEAPON"/>
    <s v="0334 0356 1202 1822 1218"/>
    <n v="64"/>
    <s v="F"/>
    <s v="B"/>
    <n v="101"/>
    <s v="STREET"/>
    <n v="102"/>
    <s v="HAND GUN"/>
    <s v="IC"/>
    <s v="Invest Cont"/>
    <n v="761"/>
    <m/>
    <m/>
    <m/>
    <s v="7TH"/>
    <s v="BROADWAY"/>
    <n v="34.045200000000001"/>
    <n v="-118.2533"/>
    <n v="0"/>
    <x v="12"/>
  </r>
  <r>
    <n v="201307930"/>
    <d v="2020-03-10T00:00:00"/>
    <x v="3"/>
    <n v="1900"/>
    <n v="13"/>
    <x v="6"/>
    <n v="1373"/>
    <n v="1"/>
    <n v="441"/>
    <s v="THEFT PLAIN - ATTEMPT"/>
    <s v="2000 0446 0416 1814"/>
    <n v="27"/>
    <s v="F"/>
    <s v="H"/>
    <n v="501"/>
    <s v="SINGLE FAMILY DWELLING"/>
    <n v="400"/>
    <s v="STRONG-ARM (HANDS, FIST, FEET OR BODILY FORCE)"/>
    <s v="IC"/>
    <s v="Invest Cont"/>
    <n v="441"/>
    <n v="626"/>
    <m/>
    <m/>
    <s v="1000 E  55TH                         ST"/>
    <m/>
    <n v="33.9925"/>
    <n v="-118.25790000000001"/>
    <n v="0"/>
    <x v="12"/>
  </r>
  <r>
    <n v="201204785"/>
    <d v="2020-01-11T00:00:00"/>
    <x v="265"/>
    <n v="1600"/>
    <n v="12"/>
    <x v="8"/>
    <n v="1215"/>
    <n v="2"/>
    <n v="624"/>
    <s v="BATTERY - SIMPLE ASSAULT"/>
    <s v="2058 1510 0903 0342 1822 1239 0447 0416 1312 2036"/>
    <n v="25"/>
    <s v="M"/>
    <s v="H"/>
    <n v="102"/>
    <s v="SIDEWALK"/>
    <n v="400"/>
    <s v="STRONG-ARM (HANDS, FIST, FEET OR BODILY FORCE)"/>
    <s v="IC"/>
    <s v="Invest Cont"/>
    <n v="624"/>
    <m/>
    <m/>
    <m/>
    <s v="DENKER                       AV"/>
    <s v="56TH                         ST"/>
    <n v="33.991500000000002"/>
    <n v="-118.3045"/>
    <n v="0"/>
    <x v="12"/>
  </r>
  <r>
    <n v="201308123"/>
    <d v="2020-03-13T00:00:00"/>
    <x v="3"/>
    <n v="1200"/>
    <n v="13"/>
    <x v="6"/>
    <n v="1321"/>
    <n v="1"/>
    <n v="230"/>
    <s v="ASSAULT WITH DEADLY WEAPON, AGGRAVATED ASSAULT"/>
    <s v="1218 0305 0334 0340 0342 0443 0906 1407 1419 1822"/>
    <n v="23"/>
    <s v="M"/>
    <s v="H"/>
    <n v="101"/>
    <s v="STREET"/>
    <n v="109"/>
    <s v="SEMI-AUTOMATIC PISTOL"/>
    <s v="AO"/>
    <s v="Adult Other"/>
    <n v="230"/>
    <n v="998"/>
    <m/>
    <m/>
    <s v="22ND"/>
    <s v="MAIN"/>
    <n v="34.028799999999997"/>
    <n v="-118.2675"/>
    <n v="0"/>
    <x v="12"/>
  </r>
  <r>
    <n v="200804589"/>
    <d v="2020-01-14T00:00:00"/>
    <x v="141"/>
    <n v="1600"/>
    <n v="8"/>
    <x v="12"/>
    <n v="899"/>
    <n v="2"/>
    <n v="625"/>
    <s v="OTHER ASSAULT"/>
    <s v="1822 2004 0446"/>
    <n v="56"/>
    <s v="M"/>
    <s v="A"/>
    <n v="102"/>
    <s v="SIDEWALK"/>
    <n v="400"/>
    <s v="STRONG-ARM (HANDS, FIST, FEET OR BODILY FORCE)"/>
    <s v="IC"/>
    <s v="Invest Cont"/>
    <n v="625"/>
    <m/>
    <m/>
    <m/>
    <s v="8500    VENICE                       BL"/>
    <m/>
    <n v="34.0351"/>
    <n v="-118.3779"/>
    <n v="0"/>
    <x v="12"/>
  </r>
  <r>
    <n v="200507745"/>
    <d v="2020-03-30T00:00:00"/>
    <x v="152"/>
    <n v="343"/>
    <n v="5"/>
    <x v="10"/>
    <n v="555"/>
    <n v="1"/>
    <n v="510"/>
    <s v="VEHICLE - STOLEN"/>
    <m/>
    <n v="0"/>
    <m/>
    <m/>
    <n v="101"/>
    <s v="STREET"/>
    <m/>
    <m/>
    <s v="IC"/>
    <s v="Invest Cont"/>
    <n v="510"/>
    <m/>
    <m/>
    <m/>
    <s v="500    UPLAND                       AV"/>
    <m/>
    <n v="33.749299999999998"/>
    <n v="-118.2876"/>
    <n v="0"/>
    <x v="12"/>
  </r>
  <r>
    <n v="200310943"/>
    <d v="2020-05-05T00:00:00"/>
    <x v="52"/>
    <n v="1850"/>
    <n v="3"/>
    <x v="2"/>
    <n v="301"/>
    <n v="1"/>
    <n v="230"/>
    <s v="ASSAULT WITH DEADLY WEAPON, AGGRAVATED ASSAULT"/>
    <s v="0334 0447 0913 1218"/>
    <n v="36"/>
    <s v="M"/>
    <s v="H"/>
    <n v="101"/>
    <s v="STREET"/>
    <n v="207"/>
    <s v="OTHER KNIFE"/>
    <s v="IC"/>
    <s v="Invest Cont"/>
    <n v="230"/>
    <m/>
    <m/>
    <m/>
    <s v="2500 S  BURNSIDE                     AV"/>
    <m/>
    <n v="34.0334"/>
    <n v="-118.36"/>
    <n v="0"/>
    <x v="12"/>
  </r>
  <r>
    <n v="200218535"/>
    <d v="2020-12-13T00:00:00"/>
    <x v="341"/>
    <n v="2230"/>
    <n v="2"/>
    <x v="5"/>
    <n v="235"/>
    <n v="1"/>
    <n v="510"/>
    <s v="VEHICLE - STOLEN"/>
    <m/>
    <n v="0"/>
    <m/>
    <m/>
    <n v="101"/>
    <s v="STREET"/>
    <m/>
    <m/>
    <s v="IC"/>
    <s v="Invest Cont"/>
    <n v="510"/>
    <m/>
    <m/>
    <m/>
    <s v="ALVARADO"/>
    <s v="COURT"/>
    <n v="34.067700000000002"/>
    <n v="-118.2731"/>
    <n v="0"/>
    <x v="12"/>
  </r>
  <r>
    <n v="201014445"/>
    <d v="2020-10-26T00:00:00"/>
    <x v="163"/>
    <n v="800"/>
    <n v="10"/>
    <x v="11"/>
    <n v="1011"/>
    <n v="2"/>
    <n v="354"/>
    <s v="THEFT OF IDENTITY"/>
    <s v="0100 0930 1822"/>
    <n v="35"/>
    <s v="F"/>
    <s v="H"/>
    <n v="501"/>
    <s v="SINGLE FAMILY DWELLING"/>
    <m/>
    <m/>
    <s v="IC"/>
    <s v="Invest Cont"/>
    <n v="354"/>
    <m/>
    <m/>
    <m/>
    <s v="7500    CALVIN                       AV"/>
    <m/>
    <n v="34.206600000000002"/>
    <n v="-118.5557"/>
    <n v="0"/>
    <x v="12"/>
  </r>
  <r>
    <n v="201205991"/>
    <d v="2020-01-28T00:00:00"/>
    <x v="259"/>
    <n v="1430"/>
    <n v="12"/>
    <x v="8"/>
    <n v="1265"/>
    <n v="2"/>
    <n v="624"/>
    <s v="BATTERY - SIMPLE ASSAULT"/>
    <s v="0448 0913 1309"/>
    <n v="36"/>
    <s v="F"/>
    <s v="H"/>
    <n v="501"/>
    <s v="SINGLE FAMILY DWELLING"/>
    <n v="400"/>
    <s v="STRONG-ARM (HANDS, FIST, FEET OR BODILY FORCE)"/>
    <s v="IC"/>
    <s v="Invest Cont"/>
    <n v="624"/>
    <m/>
    <m/>
    <m/>
    <s v="1200 W  84TH                         PL"/>
    <m/>
    <n v="33.961799999999997"/>
    <n v="-118.2959"/>
    <n v="0"/>
    <x v="12"/>
  </r>
  <r>
    <n v="200807858"/>
    <d v="2020-03-30T00:00:00"/>
    <x v="152"/>
    <n v="2130"/>
    <n v="8"/>
    <x v="12"/>
    <n v="889"/>
    <n v="1"/>
    <n v="210"/>
    <s v="ROBBERY"/>
    <s v="0344 1202 0400 0432 0216"/>
    <n v="63"/>
    <s v="M"/>
    <s v="O"/>
    <n v="101"/>
    <s v="STREET"/>
    <n v="400"/>
    <s v="STRONG-ARM (HANDS, FIST, FEET OR BODILY FORCE)"/>
    <s v="IC"/>
    <s v="Invest Cont"/>
    <n v="210"/>
    <m/>
    <m/>
    <m/>
    <s v="1900 S  GARTH                        AV"/>
    <m/>
    <n v="34.042999999999999"/>
    <n v="-118.3785"/>
    <n v="0"/>
    <x v="12"/>
  </r>
  <r>
    <n v="201210209"/>
    <d v="2020-04-02T00:00:00"/>
    <x v="173"/>
    <n v="1430"/>
    <n v="12"/>
    <x v="8"/>
    <n v="1253"/>
    <n v="2"/>
    <n v="946"/>
    <s v="OTHER MISCELLANEOUS CRIME"/>
    <m/>
    <n v="0"/>
    <s v="X"/>
    <s v="X"/>
    <n v="203"/>
    <s v="OTHER BUSINESS"/>
    <m/>
    <m/>
    <s v="IC"/>
    <s v="Invest Cont"/>
    <n v="946"/>
    <m/>
    <m/>
    <m/>
    <s v="1700 W  FLORENCE                     AV"/>
    <m/>
    <n v="0"/>
    <n v="0"/>
    <n v="0"/>
    <x v="12"/>
  </r>
  <r>
    <n v="200313981"/>
    <d v="2020-07-10T00:00:00"/>
    <x v="246"/>
    <n v="2200"/>
    <n v="3"/>
    <x v="2"/>
    <n v="392"/>
    <n v="2"/>
    <n v="740"/>
    <s v="VANDALISM - FELONY ($400 &amp; OVER, ALL CHURCH VANDALISMS)"/>
    <s v="0329 1202 1822"/>
    <n v="78"/>
    <s v="F"/>
    <s v="B"/>
    <n v="501"/>
    <s v="SINGLE FAMILY DWELLING"/>
    <m/>
    <m/>
    <s v="IC"/>
    <s v="Invest Cont"/>
    <n v="740"/>
    <m/>
    <m/>
    <m/>
    <s v="4800    5TH                          AV"/>
    <m/>
    <n v="33.994999999999997"/>
    <n v="-118.32259999999999"/>
    <n v="0"/>
    <x v="12"/>
  </r>
  <r>
    <n v="200117301"/>
    <d v="2020-09-02T00:00:00"/>
    <x v="64"/>
    <n v="2345"/>
    <n v="1"/>
    <x v="1"/>
    <n v="134"/>
    <n v="1"/>
    <n v="761"/>
    <s v="BRANDISH WEAPON"/>
    <s v="0345 1822 0312 0319 0334 1266"/>
    <n v="27"/>
    <s v="M"/>
    <s v="H"/>
    <n v="101"/>
    <s v="STREET"/>
    <n v="102"/>
    <s v="HAND GUN"/>
    <s v="IC"/>
    <s v="Invest Cont"/>
    <n v="761"/>
    <m/>
    <m/>
    <m/>
    <s v="300 S  SPRING                       ST"/>
    <m/>
    <n v="34.050199999999997"/>
    <n v="-118.2487"/>
    <n v="0"/>
    <x v="12"/>
  </r>
  <r>
    <n v="201306222"/>
    <d v="2020-02-08T00:00:00"/>
    <x v="1"/>
    <n v="1530"/>
    <n v="13"/>
    <x v="6"/>
    <n v="1341"/>
    <n v="2"/>
    <n v="626"/>
    <s v="INTIMATE PARTNER - SIMPLE ASSAULT"/>
    <s v="1814 0913 2000 0408 0432 0444 2004"/>
    <n v="55"/>
    <s v="F"/>
    <s v="B"/>
    <n v="101"/>
    <s v="STREET"/>
    <n v="400"/>
    <s v="STRONG-ARM (HANDS, FIST, FEET OR BODILY FORCE)"/>
    <s v="IC"/>
    <s v="Invest Cont"/>
    <n v="626"/>
    <m/>
    <m/>
    <m/>
    <s v="39TH                         ST"/>
    <s v="BROADWAY"/>
    <n v="34.012099999999997"/>
    <n v="-118.27679999999999"/>
    <n v="0"/>
    <x v="12"/>
  </r>
  <r>
    <n v="201008614"/>
    <d v="2020-05-01T00:00:00"/>
    <x v="42"/>
    <n v="1545"/>
    <n v="10"/>
    <x v="11"/>
    <n v="1031"/>
    <n v="1"/>
    <n v="761"/>
    <s v="BRANDISH WEAPON"/>
    <s v="0334 0913 0316 0443"/>
    <n v="69"/>
    <s v="F"/>
    <s v="W"/>
    <n v="101"/>
    <s v="STREET"/>
    <n v="304"/>
    <s v="CLUB/BAT"/>
    <s v="AO"/>
    <s v="Adult Other"/>
    <n v="761"/>
    <m/>
    <m/>
    <m/>
    <s v="HAYNES                       ST"/>
    <s v="BALBOA                       BL"/>
    <n v="34.186300000000003"/>
    <n v="-118.5578"/>
    <n v="0"/>
    <x v="12"/>
  </r>
  <r>
    <n v="200800727"/>
    <d v="2020-07-27T00:00:00"/>
    <x v="109"/>
    <n v="1945"/>
    <n v="8"/>
    <x v="12"/>
    <n v="855"/>
    <n v="1"/>
    <n v="341"/>
    <s v="THEFT-GRAND ($950.01 &amp; OVER)EXCPT,GUNS,FOWL,LIVESTK,PROD"/>
    <s v="1214 0329 1402 0344 0202 0216 0209 0380 1822 1608"/>
    <n v="0"/>
    <s v="X"/>
    <s v="X"/>
    <n v="301"/>
    <s v="GAS STATION"/>
    <n v="219"/>
    <s v="SCREWDRIVER"/>
    <s v="IC"/>
    <s v="Invest Cont"/>
    <n v="341"/>
    <n v="998"/>
    <m/>
    <m/>
    <s v="10900    SANTA MONICA                 BL"/>
    <m/>
    <n v="34.0503"/>
    <n v="-118.43519999999999"/>
    <n v="0"/>
    <x v="12"/>
  </r>
  <r>
    <n v="201309303"/>
    <d v="2020-04-12T00:00:00"/>
    <x v="56"/>
    <n v="920"/>
    <n v="13"/>
    <x v="6"/>
    <n v="1344"/>
    <n v="2"/>
    <n v="745"/>
    <s v="VANDALISM - MISDEAMEANOR ($399 OR UNDER)"/>
    <s v="1300 0329"/>
    <n v="30"/>
    <s v="M"/>
    <s v="H"/>
    <n v="122"/>
    <s v="VEHICLE, PASSENGER/TRUCK"/>
    <m/>
    <m/>
    <s v="AO"/>
    <s v="Adult Other"/>
    <n v="745"/>
    <m/>
    <m/>
    <m/>
    <s v="400 E  42ND                         PL"/>
    <m/>
    <n v="34.007800000000003"/>
    <n v="-118.2636"/>
    <n v="0"/>
    <x v="12"/>
  </r>
  <r>
    <n v="200808030"/>
    <d v="2020-04-05T00:00:00"/>
    <x v="193"/>
    <n v="1"/>
    <n v="8"/>
    <x v="12"/>
    <n v="898"/>
    <n v="2"/>
    <n v="740"/>
    <s v="VANDALISM - FELONY ($400 &amp; OVER, ALL CHURCH VANDALISMS)"/>
    <s v="0329 1607 1822"/>
    <n v="50"/>
    <s v="M"/>
    <s v="A"/>
    <n v="501"/>
    <s v="SINGLE FAMILY DWELLING"/>
    <m/>
    <m/>
    <s v="IC"/>
    <s v="Invest Cont"/>
    <n v="740"/>
    <m/>
    <m/>
    <m/>
    <s v="2400 S  HOLT                         AV"/>
    <m/>
    <n v="34.038499999999999"/>
    <n v="-118.3815"/>
    <n v="0"/>
    <x v="12"/>
  </r>
  <r>
    <n v="200704808"/>
    <d v="2020-01-17T00:00:00"/>
    <x v="277"/>
    <n v="1630"/>
    <n v="7"/>
    <x v="0"/>
    <n v="776"/>
    <n v="2"/>
    <n v="930"/>
    <s v="CRIMINAL THREATS - NO WEAPON DISPLAYED"/>
    <s v="0421 0906 0361"/>
    <n v="33"/>
    <s v="F"/>
    <s v="B"/>
    <n v="502"/>
    <s v="MULTI-UNIT DWELLING (APARTMENT, DUPLEX, ETC)"/>
    <n v="511"/>
    <s v="VERBAL THREAT"/>
    <s v="AO"/>
    <s v="Adult Other"/>
    <n v="930"/>
    <m/>
    <m/>
    <m/>
    <s v="4600    LOMITA                       ST"/>
    <m/>
    <n v="34.045900000000003"/>
    <n v="-118.3374"/>
    <n v="0"/>
    <x v="12"/>
  </r>
  <r>
    <n v="200113781"/>
    <d v="2020-06-22T00:00:00"/>
    <x v="269"/>
    <n v="1400"/>
    <n v="1"/>
    <x v="1"/>
    <n v="138"/>
    <n v="1"/>
    <n v="330"/>
    <s v="BURGLARY FROM VEHICLE"/>
    <s v="1202 1822 1307 0329 1609 0344"/>
    <n v="68"/>
    <s v="F"/>
    <s v="A"/>
    <n v="101"/>
    <s v="STREET"/>
    <m/>
    <m/>
    <s v="IC"/>
    <s v="Invest Cont"/>
    <n v="330"/>
    <m/>
    <m/>
    <m/>
    <s v="OMAR                         ST"/>
    <s v="3RD                          ST"/>
    <n v="34.046700000000001"/>
    <n v="-118.2411"/>
    <n v="0"/>
    <x v="12"/>
  </r>
  <r>
    <n v="200707775"/>
    <d v="2020-02-24T00:00:00"/>
    <x v="304"/>
    <n v="1510"/>
    <n v="7"/>
    <x v="0"/>
    <n v="778"/>
    <n v="1"/>
    <n v="230"/>
    <s v="ASSAULT WITH DEADLY WEAPON, AGGRAVATED ASSAULT"/>
    <s v="0302 0312 0334 1822"/>
    <n v="12"/>
    <s v="M"/>
    <s v="B"/>
    <n v="102"/>
    <s v="SIDEWALK"/>
    <n v="102"/>
    <s v="HAND GUN"/>
    <s v="AO"/>
    <s v="Adult Other"/>
    <n v="230"/>
    <m/>
    <m/>
    <m/>
    <s v="4000 W  JOHNNIE COCHRAN VISTA"/>
    <m/>
    <n v="34.042499999999997"/>
    <n v="-118.3258"/>
    <n v="0"/>
    <x v="12"/>
  </r>
  <r>
    <n v="200705385"/>
    <d v="2020-01-28T00:00:00"/>
    <x v="230"/>
    <n v="115"/>
    <n v="7"/>
    <x v="0"/>
    <n v="727"/>
    <n v="1"/>
    <n v="330"/>
    <s v="BURGLARY FROM VEHICLE"/>
    <s v="1300 0344"/>
    <n v="40"/>
    <s v="M"/>
    <s v="W"/>
    <n v="101"/>
    <s v="STREET"/>
    <m/>
    <m/>
    <s v="IC"/>
    <s v="Invest Cont"/>
    <n v="330"/>
    <m/>
    <m/>
    <m/>
    <s v="100 N  MANSFIELD                    AV"/>
    <m/>
    <n v="34.073599999999999"/>
    <n v="-118.3408"/>
    <n v="0"/>
    <x v="12"/>
  </r>
  <r>
    <n v="200204546"/>
    <d v="2020-01-12T00:00:00"/>
    <x v="222"/>
    <n v="300"/>
    <n v="2"/>
    <x v="5"/>
    <n v="245"/>
    <n v="1"/>
    <n v="510"/>
    <s v="VEHICLE - STOLEN"/>
    <m/>
    <n v="0"/>
    <m/>
    <m/>
    <n v="101"/>
    <s v="STREET"/>
    <m/>
    <m/>
    <s v="IC"/>
    <s v="Invest Cont"/>
    <n v="510"/>
    <m/>
    <m/>
    <m/>
    <s v="400    GRAND VIEW                   ST"/>
    <m/>
    <n v="34.063000000000002"/>
    <n v="-118.2753"/>
    <n v="0"/>
    <x v="12"/>
  </r>
  <r>
    <n v="200615401"/>
    <d v="2020-09-15T00:00:00"/>
    <x v="346"/>
    <n v="1"/>
    <n v="6"/>
    <x v="9"/>
    <n v="668"/>
    <n v="1"/>
    <n v="230"/>
    <s v="ASSAULT WITH DEADLY WEAPON, AGGRAVATED ASSAULT"/>
    <s v="1402 1822 1100 0430 0906"/>
    <n v="28"/>
    <s v="M"/>
    <s v="H"/>
    <n v="101"/>
    <s v="STREET"/>
    <n v="106"/>
    <s v="UNKNOWN FIREARM"/>
    <s v="IC"/>
    <s v="Invest Cont"/>
    <n v="230"/>
    <n v="998"/>
    <m/>
    <m/>
    <s v="5500    VIRGINIA                     AV"/>
    <m/>
    <n v="34.091799999999999"/>
    <n v="-118.3109"/>
    <n v="0"/>
    <x v="12"/>
  </r>
  <r>
    <n v="200312300"/>
    <d v="2020-06-01T00:00:00"/>
    <x v="65"/>
    <n v="930"/>
    <n v="3"/>
    <x v="2"/>
    <n v="331"/>
    <n v="2"/>
    <n v="740"/>
    <s v="VANDALISM - FELONY ($400 &amp; OVER, ALL CHURCH VANDALISMS)"/>
    <s v="0910 0329"/>
    <n v="0"/>
    <s v="X"/>
    <s v="X"/>
    <n v="949"/>
    <s v="MTA - EXPO LINE - EXPO/LA BREA"/>
    <m/>
    <m/>
    <s v="IC"/>
    <s v="Invest Cont"/>
    <n v="740"/>
    <m/>
    <m/>
    <m/>
    <s v="5000    EXPOSITION                   BL"/>
    <m/>
    <n v="34.0246"/>
    <n v="-118.352"/>
    <n v="0"/>
    <x v="12"/>
  </r>
  <r>
    <n v="200817140"/>
    <d v="2020-12-03T00:00:00"/>
    <x v="118"/>
    <n v="1400"/>
    <n v="8"/>
    <x v="12"/>
    <n v="809"/>
    <n v="1"/>
    <n v="310"/>
    <s v="BURGLARY"/>
    <s v="1609 0344 1607 0321 0389 1822"/>
    <n v="60"/>
    <s v="F"/>
    <s v="O"/>
    <n v="501"/>
    <s v="SINGLE FAMILY DWELLING"/>
    <n v="500"/>
    <s v="UNKNOWN WEAPON/OTHER WEAPON"/>
    <s v="IC"/>
    <s v="Invest Cont"/>
    <n v="310"/>
    <m/>
    <m/>
    <m/>
    <s v="9500    MOONRIDGE TERRACE            PL"/>
    <m/>
    <n v="34.122999999999998"/>
    <n v="-118.40219999999999"/>
    <n v="0"/>
    <x v="12"/>
  </r>
  <r>
    <n v="200806565"/>
    <d v="2020-02-27T00:00:00"/>
    <x v="61"/>
    <n v="110"/>
    <n v="8"/>
    <x v="12"/>
    <n v="834"/>
    <n v="1"/>
    <n v="210"/>
    <s v="ROBBERY"/>
    <s v="2004 0344 0346 1420 1414 1822"/>
    <n v="40"/>
    <s v="M"/>
    <s v="W"/>
    <n v="501"/>
    <s v="SINGLE FAMILY DWELLING"/>
    <n v="400"/>
    <s v="STRONG-ARM (HANDS, FIST, FEET OR BODILY FORCE)"/>
    <s v="AA"/>
    <s v="Adult Arrest"/>
    <n v="210"/>
    <m/>
    <m/>
    <m/>
    <s v="10500    EASTBORNE                    AV"/>
    <m/>
    <n v="34.0565"/>
    <n v="-118.42749999999999"/>
    <n v="1"/>
    <x v="12"/>
  </r>
  <r>
    <n v="201114565"/>
    <d v="2020-10-11T00:00:00"/>
    <x v="149"/>
    <n v="2030"/>
    <n v="11"/>
    <x v="7"/>
    <n v="1149"/>
    <n v="2"/>
    <n v="624"/>
    <s v="BATTERY - SIMPLE ASSAULT"/>
    <s v="0913 0400 0444 0360"/>
    <n v="36"/>
    <s v="F"/>
    <s v="H"/>
    <n v="104"/>
    <s v="DRIVEWAY"/>
    <n v="400"/>
    <s v="STRONG-ARM (HANDS, FIST, FEET OR BODILY FORCE)"/>
    <s v="AA"/>
    <s v="Adult Arrest"/>
    <n v="624"/>
    <m/>
    <m/>
    <m/>
    <s v="5300    MARMION                      WY"/>
    <m/>
    <n v="34.107999999999997"/>
    <n v="-118.19889999999999"/>
    <n v="1"/>
    <x v="12"/>
  </r>
  <r>
    <n v="200405647"/>
    <d v="2020-02-12T00:00:00"/>
    <x v="320"/>
    <n v="1910"/>
    <n v="4"/>
    <x v="4"/>
    <n v="457"/>
    <n v="1"/>
    <n v="230"/>
    <s v="ASSAULT WITH DEADLY WEAPON, AGGRAVATED ASSAULT"/>
    <s v="1402 0447 0554 0913"/>
    <n v="16"/>
    <s v="F"/>
    <s v="H"/>
    <n v="501"/>
    <s v="SINGLE FAMILY DWELLING"/>
    <n v="500"/>
    <s v="UNKNOWN WEAPON/OTHER WEAPON"/>
    <s v="AA"/>
    <s v="Adult Arrest"/>
    <n v="230"/>
    <n v="998"/>
    <m/>
    <m/>
    <s v="2500    FOLSOM                       ST"/>
    <m/>
    <n v="34.047699999999999"/>
    <n v="-118.2047"/>
    <n v="1"/>
    <x v="12"/>
  </r>
  <r>
    <n v="200407161"/>
    <d v="2020-03-21T00:00:00"/>
    <x v="35"/>
    <n v="2100"/>
    <n v="4"/>
    <x v="4"/>
    <n v="463"/>
    <n v="1"/>
    <n v="251"/>
    <s v="SHOTS FIRED AT INHABITED DWELLING"/>
    <s v="1407 1100 0906 1822"/>
    <n v="64"/>
    <s v="F"/>
    <s v="H"/>
    <n v="501"/>
    <s v="SINGLE FAMILY DWELLING"/>
    <n v="106"/>
    <s v="UNKNOWN FIREARM"/>
    <s v="IC"/>
    <s v="Invest Cont"/>
    <n v="251"/>
    <n v="998"/>
    <m/>
    <m/>
    <s v="100 N  STATE                        ST"/>
    <m/>
    <n v="34.046599999999998"/>
    <n v="-118.2174"/>
    <n v="0"/>
    <x v="12"/>
  </r>
  <r>
    <n v="200304935"/>
    <d v="2020-01-17T00:00:00"/>
    <x v="277"/>
    <n v="300"/>
    <n v="3"/>
    <x v="2"/>
    <n v="333"/>
    <n v="2"/>
    <n v="930"/>
    <s v="CRIMINAL THREATS - NO WEAPON DISPLAYED"/>
    <s v="2000 1814 0421 1906"/>
    <n v="30"/>
    <s v="F"/>
    <s v="B"/>
    <n v="502"/>
    <s v="MULTI-UNIT DWELLING (APARTMENT, DUPLEX, ETC)"/>
    <n v="511"/>
    <s v="VERBAL THREAT"/>
    <s v="IC"/>
    <s v="Invest Cont"/>
    <n v="930"/>
    <m/>
    <m/>
    <m/>
    <s v="3400    CRENSHAW                     BL"/>
    <m/>
    <n v="34.027799999999999"/>
    <n v="-118.3378"/>
    <n v="0"/>
    <x v="12"/>
  </r>
  <r>
    <n v="200214897"/>
    <d v="2020-09-12T00:00:00"/>
    <x v="238"/>
    <n v="200"/>
    <n v="2"/>
    <x v="5"/>
    <n v="202"/>
    <n v="1"/>
    <n v="648"/>
    <s v="ARSON"/>
    <s v="1300 1822"/>
    <n v="52"/>
    <s v="M"/>
    <s v="H"/>
    <n v="101"/>
    <s v="STREET"/>
    <n v="506"/>
    <s v="FIRE"/>
    <s v="IC"/>
    <s v="Invest Cont"/>
    <n v="648"/>
    <m/>
    <m/>
    <m/>
    <s v="4500    WILLOW BROOK                 AV"/>
    <m/>
    <n v="34.089700000000001"/>
    <n v="-118.28919999999999"/>
    <n v="0"/>
    <x v="12"/>
  </r>
  <r>
    <n v="200617058"/>
    <d v="2020-10-23T00:00:00"/>
    <x v="60"/>
    <n v="315"/>
    <n v="6"/>
    <x v="9"/>
    <n v="648"/>
    <n v="2"/>
    <n v="624"/>
    <s v="BATTERY - SIMPLE ASSAULT"/>
    <s v="0447 1822"/>
    <n v="27"/>
    <s v="M"/>
    <s v="O"/>
    <n v="102"/>
    <s v="SIDEWALK"/>
    <n v="500"/>
    <s v="UNKNOWN WEAPON/OTHER WEAPON"/>
    <s v="IC"/>
    <s v="Invest Cont"/>
    <n v="624"/>
    <m/>
    <m/>
    <m/>
    <s v="1600 N  WESTERN                      AV"/>
    <m/>
    <n v="34.100099999999998"/>
    <n v="-118.3092"/>
    <n v="0"/>
    <x v="12"/>
  </r>
  <r>
    <n v="200811637"/>
    <d v="2020-07-08T00:00:00"/>
    <x v="315"/>
    <n v="900"/>
    <n v="8"/>
    <x v="12"/>
    <n v="881"/>
    <n v="2"/>
    <n v="626"/>
    <s v="INTIMATE PARTNER - SIMPLE ASSAULT"/>
    <s v="0400 0913 1814"/>
    <n v="33"/>
    <s v="F"/>
    <s v="A"/>
    <n v="501"/>
    <s v="SINGLE FAMILY DWELLING"/>
    <n v="400"/>
    <s v="STRONG-ARM (HANDS, FIST, FEET OR BODILY FORCE)"/>
    <s v="AO"/>
    <s v="Adult Other"/>
    <n v="626"/>
    <m/>
    <m/>
    <m/>
    <s v="1800    FEDERAL                      AV"/>
    <m/>
    <n v="34.034100000000002"/>
    <n v="-118.4525"/>
    <n v="0"/>
    <x v="12"/>
  </r>
  <r>
    <n v="200410127"/>
    <d v="2020-06-24T00:00:00"/>
    <x v="252"/>
    <n v="110"/>
    <n v="4"/>
    <x v="4"/>
    <n v="489"/>
    <n v="2"/>
    <n v="626"/>
    <s v="INTIMATE PARTNER - SIMPLE ASSAULT"/>
    <s v="0913 1814 2000 0416"/>
    <n v="31"/>
    <s v="F"/>
    <s v="H"/>
    <n v="502"/>
    <s v="MULTI-UNIT DWELLING (APARTMENT, DUPLEX, ETC)"/>
    <n v="400"/>
    <s v="STRONG-ARM (HANDS, FIST, FEET OR BODILY FORCE)"/>
    <s v="AA"/>
    <s v="Adult Arrest"/>
    <n v="626"/>
    <m/>
    <m/>
    <m/>
    <s v="2800    WYNWOOD                      LN"/>
    <m/>
    <n v="34.025500000000001"/>
    <n v="-118.2153"/>
    <n v="1"/>
    <x v="12"/>
  </r>
  <r>
    <n v="200317656"/>
    <d v="2020-09-20T00:00:00"/>
    <x v="224"/>
    <n v="2100"/>
    <n v="3"/>
    <x v="2"/>
    <n v="397"/>
    <n v="2"/>
    <n v="740"/>
    <s v="VANDALISM - FELONY ($400 &amp; OVER, ALL CHURCH VANDALISMS)"/>
    <s v="0329 1300 1202"/>
    <n v="69"/>
    <s v="F"/>
    <s v="B"/>
    <n v="122"/>
    <s v="VEHICLE, PASSENGER/TRUCK"/>
    <m/>
    <m/>
    <s v="IC"/>
    <s v="Invest Cont"/>
    <n v="740"/>
    <m/>
    <m/>
    <m/>
    <s v="4100    DALTON                       AV"/>
    <m/>
    <n v="34.009700000000002"/>
    <n v="-118.3034"/>
    <n v="0"/>
    <x v="12"/>
  </r>
  <r>
    <n v="200311021"/>
    <d v="2020-05-08T00:00:00"/>
    <x v="165"/>
    <n v="953"/>
    <n v="3"/>
    <x v="2"/>
    <n v="328"/>
    <n v="1"/>
    <n v="410"/>
    <s v="BURGLARY FROM VEHICLE, ATTEMPTED"/>
    <s v="1402 0329 0342 1309 1602"/>
    <n v="0"/>
    <s v="X"/>
    <s v="X"/>
    <n v="108"/>
    <s v="PARKING LOT"/>
    <m/>
    <m/>
    <s v="IC"/>
    <s v="Invest Cont"/>
    <n v="410"/>
    <n v="998"/>
    <m/>
    <m/>
    <s v="3000    ROYAL                        ST"/>
    <m/>
    <n v="34.026299999999999"/>
    <n v="-118.2808"/>
    <n v="0"/>
    <x v="12"/>
  </r>
  <r>
    <n v="200714772"/>
    <d v="2020-10-11T00:00:00"/>
    <x v="155"/>
    <n v="230"/>
    <n v="7"/>
    <x v="0"/>
    <n v="752"/>
    <n v="1"/>
    <n v="310"/>
    <s v="BURGLARY"/>
    <s v="1822 0314 1602 0344 1402"/>
    <n v="24"/>
    <s v="F"/>
    <s v="H"/>
    <n v="502"/>
    <s v="MULTI-UNIT DWELLING (APARTMENT, DUPLEX, ETC)"/>
    <m/>
    <m/>
    <s v="IC"/>
    <s v="Invest Cont"/>
    <n v="310"/>
    <n v="998"/>
    <m/>
    <m/>
    <s v="1200 S  FAIRFAX                      AV"/>
    <m/>
    <n v="34.055799999999998"/>
    <n v="-118.3706"/>
    <n v="0"/>
    <x v="12"/>
  </r>
  <r>
    <n v="201309406"/>
    <d v="2020-04-14T00:00:00"/>
    <x v="213"/>
    <n v="1000"/>
    <n v="13"/>
    <x v="6"/>
    <n v="1371"/>
    <n v="1"/>
    <n v="210"/>
    <s v="ROBBERY"/>
    <s v="2000 0913 1814 0400 0448 0344"/>
    <n v="23"/>
    <s v="F"/>
    <s v="H"/>
    <n v="501"/>
    <s v="SINGLE FAMILY DWELLING"/>
    <n v="400"/>
    <s v="STRONG-ARM (HANDS, FIST, FEET OR BODILY FORCE)"/>
    <s v="IC"/>
    <s v="Invest Cont"/>
    <n v="210"/>
    <m/>
    <m/>
    <m/>
    <s v="100 W  53RD                         ST"/>
    <m/>
    <n v="33.994300000000003"/>
    <n v="-118.2739"/>
    <n v="0"/>
    <x v="12"/>
  </r>
  <r>
    <n v="200810116"/>
    <d v="2020-06-01T00:00:00"/>
    <x v="156"/>
    <n v="1630"/>
    <n v="8"/>
    <x v="12"/>
    <n v="817"/>
    <n v="1"/>
    <n v="310"/>
    <s v="BURGLARY"/>
    <s v="1420 1822 0325 1609 0358"/>
    <n v="0"/>
    <s v="X"/>
    <s v="X"/>
    <n v="403"/>
    <s v="DRUG STORE"/>
    <m/>
    <m/>
    <s v="IC"/>
    <s v="Invest Cont"/>
    <n v="310"/>
    <m/>
    <m/>
    <m/>
    <s v="1000    WESTWOOD                     BL"/>
    <m/>
    <n v="34.062600000000003"/>
    <n v="-118.44540000000001"/>
    <n v="0"/>
    <x v="12"/>
  </r>
  <r>
    <n v="200415936"/>
    <d v="2020-12-14T00:00:00"/>
    <x v="355"/>
    <n v="1415"/>
    <n v="4"/>
    <x v="4"/>
    <n v="442"/>
    <n v="1"/>
    <n v="330"/>
    <s v="BURGLARY FROM VEHICLE"/>
    <s v="0344 1302 0329"/>
    <n v="0"/>
    <s v="M"/>
    <s v="W"/>
    <n v="108"/>
    <s v="PARKING LOT"/>
    <m/>
    <m/>
    <s v="IC"/>
    <s v="Invest Cont"/>
    <n v="330"/>
    <m/>
    <m/>
    <m/>
    <s v="1000 N  MISSION                      RD"/>
    <m/>
    <n v="34.058999999999997"/>
    <n v="-118.21639999999999"/>
    <n v="0"/>
    <x v="12"/>
  </r>
  <r>
    <n v="200513730"/>
    <d v="2020-07-04T00:00:00"/>
    <x v="153"/>
    <n v="20"/>
    <n v="5"/>
    <x v="10"/>
    <n v="516"/>
    <n v="2"/>
    <n v="900"/>
    <s v="VIOLATION OF COURT ORDER"/>
    <s v="0913 1814 2000"/>
    <n v="38"/>
    <s v="F"/>
    <s v="H"/>
    <n v="101"/>
    <s v="STREET"/>
    <m/>
    <m/>
    <s v="AA"/>
    <s v="Adult Arrest"/>
    <n v="900"/>
    <m/>
    <m/>
    <m/>
    <s v="1100 N  MARINE                       AV"/>
    <m/>
    <n v="33.784700000000001"/>
    <n v="-118.2641"/>
    <n v="1"/>
    <x v="12"/>
  </r>
  <r>
    <n v="200700612"/>
    <d v="2020-03-18T00:00:00"/>
    <x v="104"/>
    <n v="1400"/>
    <n v="7"/>
    <x v="0"/>
    <n v="732"/>
    <n v="1"/>
    <n v="210"/>
    <s v="ROBBERY"/>
    <s v="0945 0334 0444 1402"/>
    <n v="0"/>
    <s v="M"/>
    <s v="O"/>
    <n v="203"/>
    <s v="OTHER BUSINESS"/>
    <n v="219"/>
    <s v="SCREWDRIVER"/>
    <s v="AA"/>
    <s v="Adult Arrest"/>
    <n v="210"/>
    <m/>
    <m/>
    <m/>
    <s v="6100    ORANGE                       ST"/>
    <m/>
    <n v="34.064"/>
    <n v="-118.3614"/>
    <n v="1"/>
    <x v="12"/>
  </r>
  <r>
    <n v="200307788"/>
    <d v="2020-03-03T00:00:00"/>
    <x v="301"/>
    <n v="440"/>
    <n v="3"/>
    <x v="2"/>
    <n v="356"/>
    <n v="2"/>
    <n v="626"/>
    <s v="INTIMATE PARTNER - SIMPLE ASSAULT"/>
    <s v="2000 1814 0416 0446 0329"/>
    <n v="29"/>
    <s v="F"/>
    <s v="H"/>
    <n v="502"/>
    <s v="MULTI-UNIT DWELLING (APARTMENT, DUPLEX, ETC)"/>
    <n v="400"/>
    <s v="STRONG-ARM (HANDS, FIST, FEET OR BODILY FORCE)"/>
    <s v="AA"/>
    <s v="Adult Arrest"/>
    <n v="626"/>
    <n v="740"/>
    <m/>
    <m/>
    <s v="1400 W  35TH                         PL"/>
    <m/>
    <n v="34.023699999999998"/>
    <n v="-118.3002"/>
    <n v="1"/>
    <x v="12"/>
  </r>
  <r>
    <n v="201206570"/>
    <d v="2020-02-06T00:00:00"/>
    <x v="134"/>
    <n v="2200"/>
    <n v="12"/>
    <x v="8"/>
    <n v="1241"/>
    <n v="2"/>
    <n v="624"/>
    <s v="BATTERY - SIMPLE ASSAULT"/>
    <s v="1822 0416 1202"/>
    <n v="67"/>
    <s v="M"/>
    <s v="W"/>
    <n v="719"/>
    <s v="MEDICAL/DENTAL OFFICES"/>
    <n v="400"/>
    <s v="STRONG-ARM (HANDS, FIST, FEET OR BODILY FORCE)"/>
    <s v="AO"/>
    <s v="Adult Other"/>
    <n v="624"/>
    <m/>
    <m/>
    <m/>
    <s v="6500    WEST                         BL"/>
    <m/>
    <n v="33.980200000000004"/>
    <n v="-118.3352"/>
    <n v="0"/>
    <x v="12"/>
  </r>
  <r>
    <n v="200411393"/>
    <d v="2020-08-02T00:00:00"/>
    <x v="114"/>
    <n v="1215"/>
    <n v="4"/>
    <x v="4"/>
    <n v="497"/>
    <n v="1"/>
    <n v="230"/>
    <s v="ASSAULT WITH DEADLY WEAPON, AGGRAVATED ASSAULT"/>
    <s v="0302 0334 0913 0450 1266 0906"/>
    <n v="23"/>
    <s v="M"/>
    <s v="B"/>
    <n v="101"/>
    <s v="STREET"/>
    <n v="102"/>
    <s v="HAND GUN"/>
    <s v="IC"/>
    <s v="Invest Cont"/>
    <n v="230"/>
    <m/>
    <m/>
    <m/>
    <s v="1300    GLENNFIELD                   CT"/>
    <m/>
    <n v="34.018700000000003"/>
    <n v="-118.2118"/>
    <n v="0"/>
    <x v="12"/>
  </r>
  <r>
    <n v="201006496"/>
    <d v="2020-02-26T00:00:00"/>
    <x v="206"/>
    <n v="1105"/>
    <n v="10"/>
    <x v="11"/>
    <n v="1047"/>
    <n v="2"/>
    <n v="740"/>
    <s v="VANDALISM - FELONY ($400 &amp; OVER, ALL CHURCH VANDALISMS)"/>
    <s v="0329 1822"/>
    <n v="57"/>
    <s v="M"/>
    <s v="W"/>
    <n v="122"/>
    <s v="VEHICLE, PASSENGER/TRUCK"/>
    <m/>
    <m/>
    <s v="IC"/>
    <s v="Invest Cont"/>
    <n v="740"/>
    <m/>
    <m/>
    <m/>
    <s v="6000    ALDEA                        AV"/>
    <m/>
    <n v="34.179099999999998"/>
    <n v="-118.5076"/>
    <n v="0"/>
    <x v="12"/>
  </r>
  <r>
    <n v="201107216"/>
    <d v="2020-03-11T00:00:00"/>
    <x v="191"/>
    <n v="1500"/>
    <n v="11"/>
    <x v="7"/>
    <n v="1189"/>
    <n v="2"/>
    <n v="626"/>
    <s v="INTIMATE PARTNER - SIMPLE ASSAULT"/>
    <s v="2000 0913 1814 0400 0416"/>
    <n v="22"/>
    <s v="F"/>
    <s v="H"/>
    <n v="101"/>
    <s v="STREET"/>
    <n v="400"/>
    <s v="STRONG-ARM (HANDS, FIST, FEET OR BODILY FORCE)"/>
    <s v="AO"/>
    <s v="Adult Other"/>
    <n v="626"/>
    <m/>
    <m/>
    <m/>
    <s v="AVENUE 26"/>
    <s v="FIGUEROA"/>
    <n v="34.0839"/>
    <n v="-118.22239999999999"/>
    <n v="0"/>
    <x v="12"/>
  </r>
  <r>
    <n v="200405506"/>
    <d v="2020-02-04T00:00:00"/>
    <x v="233"/>
    <n v="1700"/>
    <n v="4"/>
    <x v="4"/>
    <n v="459"/>
    <n v="1"/>
    <n v="331"/>
    <s v="THEFT FROM MOTOR VEHICLE - GRAND ($950.01 AND OVER)"/>
    <n v="344"/>
    <n v="0"/>
    <s v="M"/>
    <s v="X"/>
    <n v="101"/>
    <s v="STREET"/>
    <m/>
    <m/>
    <s v="IC"/>
    <s v="Invest Cont"/>
    <n v="331"/>
    <m/>
    <m/>
    <m/>
    <s v="400 N  EVERGREEN                    AV"/>
    <m/>
    <n v="34.043599999999998"/>
    <n v="-118.2004"/>
    <n v="0"/>
    <x v="12"/>
  </r>
  <r>
    <n v="200216664"/>
    <d v="2020-10-26T00:00:00"/>
    <x v="176"/>
    <n v="1500"/>
    <n v="2"/>
    <x v="5"/>
    <n v="299"/>
    <n v="1"/>
    <n v="510"/>
    <s v="VEHICLE - STOLEN"/>
    <m/>
    <n v="0"/>
    <m/>
    <m/>
    <n v="101"/>
    <s v="STREET"/>
    <m/>
    <m/>
    <s v="IC"/>
    <s v="Invest Cont"/>
    <n v="510"/>
    <m/>
    <m/>
    <m/>
    <s v="UNION                        AV"/>
    <s v="WASHINGTON                   BL"/>
    <n v="34.0396"/>
    <n v="-118.2804"/>
    <n v="0"/>
    <x v="12"/>
  </r>
  <r>
    <n v="200113234"/>
    <d v="2020-06-10T00:00:00"/>
    <x v="14"/>
    <n v="400"/>
    <n v="1"/>
    <x v="1"/>
    <n v="162"/>
    <n v="2"/>
    <n v="740"/>
    <s v="VANDALISM - FELONY ($400 &amp; OVER, ALL CHURCH VANDALISMS)"/>
    <s v="0329 1609 1822 1420"/>
    <n v="0"/>
    <s v="X"/>
    <s v="X"/>
    <n v="203"/>
    <s v="OTHER BUSINESS"/>
    <m/>
    <m/>
    <s v="IC"/>
    <s v="Invest Cont"/>
    <n v="740"/>
    <m/>
    <m/>
    <m/>
    <s v="800 W  7TH                          ST"/>
    <m/>
    <n v="34.048699999999997"/>
    <n v="-118.25879999999999"/>
    <n v="0"/>
    <x v="12"/>
  </r>
  <r>
    <n v="201109794"/>
    <d v="2020-05-26T00:00:00"/>
    <x v="104"/>
    <n v="1230"/>
    <n v="11"/>
    <x v="7"/>
    <n v="1136"/>
    <n v="2"/>
    <n v="624"/>
    <s v="BATTERY - SIMPLE ASSAULT"/>
    <s v="0400 0913 0448 0360 1601"/>
    <n v="47"/>
    <s v="F"/>
    <s v="H"/>
    <n v="501"/>
    <s v="SINGLE FAMILY DWELLING"/>
    <n v="400"/>
    <s v="STRONG-ARM (HANDS, FIST, FEET OR BODILY FORCE)"/>
    <s v="AO"/>
    <s v="Adult Other"/>
    <n v="624"/>
    <m/>
    <m/>
    <m/>
    <s v="4100    MANOR                        CT"/>
    <m/>
    <n v="34.122"/>
    <n v="-118.2278"/>
    <n v="0"/>
    <x v="12"/>
  </r>
  <r>
    <n v="200608276"/>
    <d v="2020-03-23T00:00:00"/>
    <x v="127"/>
    <n v="630"/>
    <n v="6"/>
    <x v="9"/>
    <n v="626"/>
    <n v="2"/>
    <n v="740"/>
    <s v="VANDALISM - FELONY ($400 &amp; OVER, ALL CHURCH VANDALISMS)"/>
    <n v="329"/>
    <n v="55"/>
    <s v="M"/>
    <s v="W"/>
    <n v="101"/>
    <s v="STREET"/>
    <m/>
    <m/>
    <s v="IC"/>
    <s v="Invest Cont"/>
    <n v="740"/>
    <m/>
    <m/>
    <m/>
    <s v="6300    WEIDLAKE                     DR"/>
    <m/>
    <n v="34.1158"/>
    <n v="-118.3258"/>
    <n v="0"/>
    <x v="12"/>
  </r>
  <r>
    <n v="200917586"/>
    <d v="2020-11-23T00:00:00"/>
    <x v="219"/>
    <n v="2030"/>
    <n v="9"/>
    <x v="3"/>
    <n v="984"/>
    <n v="2"/>
    <n v="624"/>
    <s v="BATTERY - SIMPLE ASSAULT"/>
    <n v="416"/>
    <n v="30"/>
    <s v="F"/>
    <s v="H"/>
    <n v="203"/>
    <s v="OTHER BUSINESS"/>
    <n v="400"/>
    <s v="STRONG-ARM (HANDS, FIST, FEET OR BODILY FORCE)"/>
    <s v="IC"/>
    <s v="Invest Cont"/>
    <n v="624"/>
    <m/>
    <m/>
    <m/>
    <s v="14600    VENTURA                      BL"/>
    <m/>
    <n v="34.151299999999999"/>
    <n v="-118.4511"/>
    <n v="0"/>
    <x v="12"/>
  </r>
  <r>
    <n v="200606998"/>
    <d v="2020-02-26T00:00:00"/>
    <x v="324"/>
    <n v="1700"/>
    <n v="6"/>
    <x v="9"/>
    <n v="646"/>
    <n v="2"/>
    <n v="624"/>
    <s v="BATTERY - SIMPLE ASSAULT"/>
    <s v="0917 0416 1309 1300 0400"/>
    <n v="42"/>
    <s v="F"/>
    <s v="B"/>
    <n v="101"/>
    <s v="STREET"/>
    <n v="400"/>
    <s v="STRONG-ARM (HANDS, FIST, FEET OR BODILY FORCE)"/>
    <s v="AA"/>
    <s v="Adult Arrest"/>
    <n v="624"/>
    <m/>
    <m/>
    <m/>
    <s v="CAHUENGA"/>
    <s v="SUNSET"/>
    <n v="34.097999999999999"/>
    <n v="-118.3295"/>
    <n v="1"/>
    <x v="12"/>
  </r>
  <r>
    <n v="200113702"/>
    <d v="2020-06-21T00:00:00"/>
    <x v="50"/>
    <n v="2345"/>
    <n v="1"/>
    <x v="1"/>
    <n v="154"/>
    <n v="2"/>
    <n v="624"/>
    <s v="BATTERY - SIMPLE ASSAULT"/>
    <s v="0416 0429 0361 0913"/>
    <n v="59"/>
    <s v="M"/>
    <s v="W"/>
    <n v="502"/>
    <s v="MULTI-UNIT DWELLING (APARTMENT, DUPLEX, ETC)"/>
    <n v="400"/>
    <s v="STRONG-ARM (HANDS, FIST, FEET OR BODILY FORCE)"/>
    <s v="IC"/>
    <s v="Invest Cont"/>
    <n v="624"/>
    <m/>
    <m/>
    <m/>
    <s v="100 W  5TH                          ST"/>
    <m/>
    <n v="34.046700000000001"/>
    <n v="-118.24850000000001"/>
    <n v="0"/>
    <x v="12"/>
  </r>
  <r>
    <n v="200709721"/>
    <d v="2020-05-26T00:00:00"/>
    <x v="88"/>
    <n v="1900"/>
    <n v="7"/>
    <x v="0"/>
    <n v="701"/>
    <n v="1"/>
    <n v="330"/>
    <s v="BURGLARY FROM VEHICLE"/>
    <s v="1300 1601 0344"/>
    <n v="54"/>
    <s v="F"/>
    <s v="W"/>
    <n v="102"/>
    <s v="SIDEWALK"/>
    <m/>
    <m/>
    <s v="IC"/>
    <s v="Invest Cont"/>
    <n v="330"/>
    <m/>
    <m/>
    <m/>
    <s v="EDINBURGH                    AV"/>
    <s v="CLINTON                      ST"/>
    <n v="34.081600000000002"/>
    <n v="-118.36369999999999"/>
    <n v="0"/>
    <x v="12"/>
  </r>
  <r>
    <n v="201209907"/>
    <d v="2020-03-28T00:00:00"/>
    <x v="7"/>
    <n v="1900"/>
    <n v="12"/>
    <x v="8"/>
    <n v="1218"/>
    <n v="1"/>
    <n v="330"/>
    <s v="BURGLARY FROM VEHICLE"/>
    <s v="1609 0344 0352 0329 1307"/>
    <n v="26"/>
    <s v="M"/>
    <s v="H"/>
    <n v="101"/>
    <s v="STREET"/>
    <m/>
    <m/>
    <s v="IC"/>
    <s v="Invest Cont"/>
    <n v="330"/>
    <m/>
    <m/>
    <m/>
    <s v="900 W  54TH                         ST"/>
    <m/>
    <n v="33.993200000000002"/>
    <n v="-118.2893"/>
    <n v="0"/>
    <x v="12"/>
  </r>
  <r>
    <n v="200409461"/>
    <d v="2020-06-03T00:00:00"/>
    <x v="250"/>
    <n v="1730"/>
    <n v="4"/>
    <x v="4"/>
    <n v="422"/>
    <n v="1"/>
    <n v="420"/>
    <s v="THEFT FROM MOTOR VEHICLE - PETTY ($950 &amp; UNDER)"/>
    <m/>
    <n v="0"/>
    <m/>
    <m/>
    <n v="101"/>
    <s v="STREET"/>
    <m/>
    <m/>
    <s v="IC"/>
    <s v="Invest Cont"/>
    <n v="420"/>
    <m/>
    <m/>
    <m/>
    <s v="2000    DALY                         ST"/>
    <m/>
    <n v="34.067500000000003"/>
    <n v="-118.21550000000001"/>
    <n v="0"/>
    <x v="12"/>
  </r>
  <r>
    <n v="201104503"/>
    <d v="2020-01-13T00:00:00"/>
    <x v="222"/>
    <n v="2340"/>
    <n v="11"/>
    <x v="7"/>
    <n v="1177"/>
    <n v="2"/>
    <n v="626"/>
    <s v="INTIMATE PARTNER - SIMPLE ASSAULT"/>
    <s v="2000 1814 0419 0416"/>
    <n v="25"/>
    <s v="F"/>
    <s v="H"/>
    <n v="502"/>
    <s v="MULTI-UNIT DWELLING (APARTMENT, DUPLEX, ETC)"/>
    <n v="500"/>
    <s v="UNKNOWN WEAPON/OTHER WEAPON"/>
    <s v="IC"/>
    <s v="Invest Cont"/>
    <n v="626"/>
    <m/>
    <m/>
    <m/>
    <s v="2600    IDELL                        ST"/>
    <m/>
    <n v="34.085999999999999"/>
    <n v="-118.2248"/>
    <n v="0"/>
    <x v="12"/>
  </r>
  <r>
    <n v="201108780"/>
    <d v="2020-04-27T00:00:00"/>
    <x v="179"/>
    <n v="1300"/>
    <n v="11"/>
    <x v="7"/>
    <n v="1137"/>
    <n v="2"/>
    <n v="354"/>
    <s v="THEFT OF IDENTITY"/>
    <m/>
    <n v="35"/>
    <s v="F"/>
    <s v="H"/>
    <n v="501"/>
    <s v="SINGLE FAMILY DWELLING"/>
    <m/>
    <m/>
    <s v="IC"/>
    <s v="Invest Cont"/>
    <n v="354"/>
    <m/>
    <m/>
    <m/>
    <s v="5400    ASH                          ST"/>
    <m/>
    <n v="34.110599999999998"/>
    <n v="-118.199"/>
    <n v="0"/>
    <x v="12"/>
  </r>
  <r>
    <n v="201107825"/>
    <d v="2020-03-29T00:00:00"/>
    <x v="40"/>
    <n v="630"/>
    <n v="11"/>
    <x v="7"/>
    <n v="1127"/>
    <n v="2"/>
    <n v="901"/>
    <s v="VIOLATION OF RESTRAINING ORDER"/>
    <s v="1607 0913 2038 1813"/>
    <n v="65"/>
    <s v="F"/>
    <s v="H"/>
    <n v="501"/>
    <s v="SINGLE FAMILY DWELLING"/>
    <m/>
    <m/>
    <s v="AO"/>
    <s v="Adult Other"/>
    <n v="901"/>
    <m/>
    <m/>
    <m/>
    <s v="400    NEWLAND                      ST"/>
    <m/>
    <n v="34.120199999999997"/>
    <n v="-118.185"/>
    <n v="0"/>
    <x v="12"/>
  </r>
  <r>
    <n v="200306556"/>
    <d v="2020-02-12T00:00:00"/>
    <x v="320"/>
    <n v="1100"/>
    <n v="3"/>
    <x v="2"/>
    <n v="391"/>
    <n v="2"/>
    <n v="930"/>
    <s v="CRIMINAL THREATS - NO WEAPON DISPLAYED"/>
    <s v="0359 0432 1822 1266"/>
    <n v="58"/>
    <s v="M"/>
    <s v="B"/>
    <n v="102"/>
    <s v="SIDEWALK"/>
    <n v="511"/>
    <s v="VERBAL THREAT"/>
    <s v="IC"/>
    <s v="Invest Cont"/>
    <n v="930"/>
    <m/>
    <m/>
    <m/>
    <s v="3800    DON TOMASO                   DR"/>
    <m/>
    <n v="34.006700000000002"/>
    <n v="-118.3515"/>
    <n v="0"/>
    <x v="12"/>
  </r>
  <r>
    <n v="200618487"/>
    <d v="2020-11-24T00:00:00"/>
    <x v="174"/>
    <n v="2135"/>
    <n v="6"/>
    <x v="9"/>
    <n v="636"/>
    <n v="1"/>
    <n v="442"/>
    <s v="SHOPLIFTING - PETTY THEFT ($950 &amp; UNDER)"/>
    <s v="0601 0325 0913"/>
    <n v="0"/>
    <s v="X"/>
    <s v="X"/>
    <n v="203"/>
    <s v="OTHER BUSINESS"/>
    <m/>
    <m/>
    <s v="IC"/>
    <s v="Invest Cont"/>
    <n v="442"/>
    <m/>
    <m/>
    <m/>
    <s v="6700    HOLLYWOOD                    BL"/>
    <m/>
    <n v="34.103400000000001"/>
    <n v="-118.3325"/>
    <n v="0"/>
    <x v="12"/>
  </r>
  <r>
    <n v="200817873"/>
    <d v="2020-12-23T00:00:00"/>
    <x v="239"/>
    <n v="300"/>
    <n v="8"/>
    <x v="12"/>
    <n v="842"/>
    <n v="1"/>
    <n v="442"/>
    <s v="SHOPLIFTING - PETTY THEFT ($950 &amp; UNDER)"/>
    <s v="0325 0344 1822 2028 1420"/>
    <n v="0"/>
    <s v="X"/>
    <s v="X"/>
    <n v="203"/>
    <s v="OTHER BUSINESS"/>
    <m/>
    <m/>
    <s v="IC"/>
    <s v="Invest Cont"/>
    <n v="442"/>
    <m/>
    <m/>
    <m/>
    <s v="11600    WILSHIRE                     BL"/>
    <m/>
    <n v="34.050800000000002"/>
    <n v="-118.4592"/>
    <n v="0"/>
    <x v="12"/>
  </r>
  <r>
    <n v="200604493"/>
    <d v="2020-01-11T00:00:00"/>
    <x v="265"/>
    <n v="2050"/>
    <n v="6"/>
    <x v="9"/>
    <n v="642"/>
    <n v="2"/>
    <n v="740"/>
    <s v="VANDALISM - FELONY ($400 &amp; OVER, ALL CHURCH VANDALISMS)"/>
    <s v="0329 1300 1310"/>
    <n v="23"/>
    <s v="M"/>
    <s v="W"/>
    <n v="301"/>
    <s v="GAS STATION"/>
    <m/>
    <m/>
    <s v="IC"/>
    <s v="Invest Cont"/>
    <n v="740"/>
    <m/>
    <m/>
    <m/>
    <s v="7800 W  SUNSET                       BL"/>
    <m/>
    <n v="34.098100000000002"/>
    <n v="-118.35939999999999"/>
    <n v="0"/>
    <x v="12"/>
  </r>
  <r>
    <n v="200917736"/>
    <d v="2020-11-27T00:00:00"/>
    <x v="335"/>
    <n v="700"/>
    <n v="9"/>
    <x v="3"/>
    <n v="935"/>
    <n v="1"/>
    <n v="310"/>
    <s v="BURGLARY"/>
    <n v="344"/>
    <n v="29"/>
    <s v="F"/>
    <s v="B"/>
    <n v="502"/>
    <s v="MULTI-UNIT DWELLING (APARTMENT, DUPLEX, ETC)"/>
    <m/>
    <m/>
    <s v="IC"/>
    <s v="Invest Cont"/>
    <n v="310"/>
    <m/>
    <m/>
    <m/>
    <s v="14100    CALVERT                      ST"/>
    <m/>
    <n v="34.181699999999999"/>
    <n v="-118.44"/>
    <n v="0"/>
    <x v="12"/>
  </r>
  <r>
    <n v="200904221"/>
    <d v="2020-01-06T00:00:00"/>
    <x v="281"/>
    <n v="550"/>
    <n v="9"/>
    <x v="3"/>
    <n v="941"/>
    <n v="1"/>
    <n v="210"/>
    <s v="ROBBERY"/>
    <s v="0363 1822 1281 1414 0344 0334 0421 1402 0416"/>
    <n v="36"/>
    <s v="M"/>
    <s v="W"/>
    <n v="102"/>
    <s v="SIDEWALK"/>
    <n v="109"/>
    <s v="SEMI-AUTOMATIC PISTOL"/>
    <s v="IC"/>
    <s v="Invest Cont"/>
    <n v="210"/>
    <n v="998"/>
    <m/>
    <m/>
    <s v="5600    KESTER                       AV"/>
    <m/>
    <n v="34.1721"/>
    <n v="-118.45740000000001"/>
    <n v="0"/>
    <x v="12"/>
  </r>
  <r>
    <n v="200121336"/>
    <d v="2020-11-21T00:00:00"/>
    <x v="242"/>
    <n v="415"/>
    <n v="1"/>
    <x v="1"/>
    <n v="119"/>
    <n v="1"/>
    <n v="440"/>
    <s v="THEFT PLAIN - PETTY ($950 &amp; UNDER)"/>
    <s v="2048 0342 0910 1822 0344"/>
    <n v="35"/>
    <s v="M"/>
    <s v="B"/>
    <n v="900"/>
    <s v="MTA - RED LINE - UNION STATION"/>
    <m/>
    <m/>
    <s v="IC"/>
    <s v="Invest Cont"/>
    <n v="440"/>
    <m/>
    <m/>
    <m/>
    <s v="800 N  ALAMEDA                      ST"/>
    <m/>
    <n v="34.056100000000001"/>
    <n v="-118.2375"/>
    <n v="0"/>
    <x v="12"/>
  </r>
  <r>
    <n v="200320509"/>
    <d v="2020-11-17T00:00:00"/>
    <x v="129"/>
    <n v="300"/>
    <n v="3"/>
    <x v="2"/>
    <n v="376"/>
    <n v="1"/>
    <n v="236"/>
    <s v="INTIMATE PARTNER - AGGRAVATED ASSAULT"/>
    <s v="2000 0430 2004"/>
    <n v="42"/>
    <s v="F"/>
    <s v="B"/>
    <n v="502"/>
    <s v="MULTI-UNIT DWELLING (APARTMENT, DUPLEX, ETC)"/>
    <n v="114"/>
    <s v="AIR PISTOL/REVOLVER/RIFLE/BB GUN"/>
    <s v="IC"/>
    <s v="Invest Cont"/>
    <n v="236"/>
    <m/>
    <m/>
    <m/>
    <s v="3900 S  NORMANDIE                    AV"/>
    <m/>
    <n v="34.014499999999998"/>
    <n v="-118.3045"/>
    <n v="0"/>
    <x v="12"/>
  </r>
  <r>
    <n v="200812809"/>
    <d v="2020-08-08T00:00:00"/>
    <x v="292"/>
    <n v="1200"/>
    <n v="8"/>
    <x v="12"/>
    <n v="832"/>
    <n v="2"/>
    <n v="649"/>
    <s v="DOCUMENT FORGERY / STOLEN FELONY"/>
    <s v="1822 0923 1202"/>
    <n v="88"/>
    <s v="M"/>
    <s v="W"/>
    <n v="710"/>
    <s v="OTHER PREMISE"/>
    <m/>
    <m/>
    <s v="IC"/>
    <s v="Invest Cont"/>
    <n v="649"/>
    <m/>
    <m/>
    <m/>
    <s v="11800    DOROTHY                      ST"/>
    <m/>
    <n v="34.050699999999999"/>
    <n v="-118.4683"/>
    <n v="0"/>
    <x v="12"/>
  </r>
  <r>
    <n v="200211895"/>
    <d v="2020-06-28T00:00:00"/>
    <x v="322"/>
    <n v="1540"/>
    <n v="2"/>
    <x v="5"/>
    <n v="248"/>
    <n v="1"/>
    <n v="330"/>
    <s v="BURGLARY FROM VEHICLE"/>
    <s v="1822 1300 0345 1605 0329"/>
    <n v="33"/>
    <s v="F"/>
    <s v="H"/>
    <n v="101"/>
    <s v="STREET"/>
    <m/>
    <m/>
    <s v="IC"/>
    <s v="Invest Cont"/>
    <n v="330"/>
    <m/>
    <m/>
    <m/>
    <s v="LUCAS                        AV"/>
    <s v="4TH                          ST"/>
    <n v="34.057400000000001"/>
    <n v="-118.2621"/>
    <n v="0"/>
    <x v="12"/>
  </r>
  <r>
    <n v="200204348"/>
    <d v="2020-01-08T00:00:00"/>
    <x v="207"/>
    <n v="1500"/>
    <n v="2"/>
    <x v="5"/>
    <n v="203"/>
    <n v="1"/>
    <n v="510"/>
    <s v="VEHICLE - STOLEN"/>
    <m/>
    <n v="0"/>
    <m/>
    <m/>
    <n v="101"/>
    <s v="STREET"/>
    <m/>
    <m/>
    <s v="AA"/>
    <s v="Adult Arrest"/>
    <n v="510"/>
    <m/>
    <m/>
    <m/>
    <s v="4200    NORMAL                       AV"/>
    <m/>
    <n v="34.0867"/>
    <n v="-118.2869"/>
    <n v="1"/>
    <x v="12"/>
  </r>
  <r>
    <n v="200713937"/>
    <d v="2020-07-16T00:00:00"/>
    <x v="51"/>
    <n v="2015"/>
    <n v="7"/>
    <x v="0"/>
    <n v="727"/>
    <n v="2"/>
    <n v="624"/>
    <s v="BATTERY - SIMPLE ASSAULT"/>
    <n v="416"/>
    <n v="22"/>
    <s v="M"/>
    <s v="B"/>
    <n v="203"/>
    <s v="OTHER BUSINESS"/>
    <n v="400"/>
    <s v="STRONG-ARM (HANDS, FIST, FEET OR BODILY FORCE)"/>
    <s v="IC"/>
    <s v="Invest Cont"/>
    <n v="624"/>
    <m/>
    <m/>
    <m/>
    <s v="200 S  LA BREA                      AV"/>
    <m/>
    <n v="34.069899999999997"/>
    <n v="-118.34399999999999"/>
    <n v="0"/>
    <x v="12"/>
  </r>
  <r>
    <n v="200319281"/>
    <d v="2020-10-22T00:00:00"/>
    <x v="167"/>
    <n v="1313"/>
    <n v="3"/>
    <x v="2"/>
    <n v="315"/>
    <n v="2"/>
    <n v="624"/>
    <s v="BATTERY - SIMPLE ASSAULT"/>
    <s v="1822 0101 0416 0446 0429"/>
    <n v="36"/>
    <s v="M"/>
    <s v="O"/>
    <n v="203"/>
    <s v="OTHER BUSINESS"/>
    <n v="400"/>
    <s v="STRONG-ARM (HANDS, FIST, FEET OR BODILY FORCE)"/>
    <s v="AO"/>
    <s v="Adult Other"/>
    <n v="624"/>
    <m/>
    <m/>
    <m/>
    <s v="2400 S  WESTERN                      AV"/>
    <m/>
    <n v="34.033999999999999"/>
    <n v="-118.3133"/>
    <n v="0"/>
    <x v="12"/>
  </r>
  <r>
    <n v="200811241"/>
    <d v="2020-06-29T00:00:00"/>
    <x v="322"/>
    <n v="2100"/>
    <n v="8"/>
    <x v="12"/>
    <n v="857"/>
    <n v="1"/>
    <n v="510"/>
    <s v="VEHICLE - STOLEN"/>
    <m/>
    <n v="0"/>
    <m/>
    <m/>
    <n v="104"/>
    <s v="DRIVEWAY"/>
    <m/>
    <m/>
    <s v="IC"/>
    <s v="Invest Cont"/>
    <n v="510"/>
    <m/>
    <m/>
    <m/>
    <s v="9300    MONTE MAR                    DR"/>
    <m/>
    <n v="34.053100000000001"/>
    <n v="-118.39409999999999"/>
    <n v="0"/>
    <x v="12"/>
  </r>
  <r>
    <n v="201216369"/>
    <d v="2020-07-12T00:00:00"/>
    <x v="158"/>
    <n v="1800"/>
    <n v="12"/>
    <x v="8"/>
    <n v="1219"/>
    <n v="1"/>
    <n v="510"/>
    <s v="VEHICLE - STOLEN"/>
    <m/>
    <n v="0"/>
    <m/>
    <m/>
    <n v="101"/>
    <s v="STREET"/>
    <m/>
    <m/>
    <s v="IC"/>
    <s v="Invest Cont"/>
    <n v="510"/>
    <m/>
    <m/>
    <m/>
    <s v="54TH"/>
    <s v="MAIN"/>
    <n v="33.9925"/>
    <n v="-118.2816"/>
    <n v="0"/>
    <x v="12"/>
  </r>
  <r>
    <n v="200816548"/>
    <d v="2020-10-17T00:00:00"/>
    <x v="365"/>
    <n v="2100"/>
    <n v="8"/>
    <x v="12"/>
    <n v="833"/>
    <n v="1"/>
    <n v="442"/>
    <s v="SHOPLIFTING - PETTY THEFT ($950 &amp; UNDER)"/>
    <s v="0344 1822 0378 2004 2028 0325"/>
    <n v="0"/>
    <s v="X"/>
    <s v="X"/>
    <n v="203"/>
    <s v="OTHER BUSINESS"/>
    <m/>
    <m/>
    <s v="IC"/>
    <s v="Invest Cont"/>
    <n v="442"/>
    <m/>
    <m/>
    <m/>
    <s v="10800    WELLWORTH                    AV"/>
    <m/>
    <n v="34.057499999999997"/>
    <n v="-118.4406"/>
    <n v="0"/>
    <x v="12"/>
  </r>
  <r>
    <n v="200905770"/>
    <d v="2020-02-09T00:00:00"/>
    <x v="1"/>
    <n v="2300"/>
    <n v="9"/>
    <x v="3"/>
    <n v="909"/>
    <n v="1"/>
    <n v="420"/>
    <s v="THEFT FROM MOTOR VEHICLE - PETTY ($950 &amp; UNDER)"/>
    <m/>
    <n v="0"/>
    <m/>
    <m/>
    <n v="707"/>
    <s v="GARAGE/CARPORT"/>
    <m/>
    <m/>
    <s v="IC"/>
    <s v="Invest Cont"/>
    <n v="420"/>
    <m/>
    <m/>
    <m/>
    <s v="13800    SHERMAN                      WY"/>
    <m/>
    <n v="34.204999999999998"/>
    <n v="-118.43389999999999"/>
    <n v="0"/>
    <x v="12"/>
  </r>
  <r>
    <n v="200709702"/>
    <d v="2020-05-27T00:00:00"/>
    <x v="251"/>
    <n v="1215"/>
    <n v="7"/>
    <x v="0"/>
    <n v="762"/>
    <n v="2"/>
    <n v="930"/>
    <s v="CRIMINAL THREATS - NO WEAPON DISPLAYED"/>
    <n v="1501"/>
    <n v="33"/>
    <s v="M"/>
    <s v="J"/>
    <n v="203"/>
    <s v="OTHER BUSINESS"/>
    <n v="511"/>
    <s v="VERBAL THREAT"/>
    <s v="IC"/>
    <s v="Invest Cont"/>
    <n v="930"/>
    <m/>
    <m/>
    <m/>
    <s v="1700 S  LA CIENEGA                   BL"/>
    <m/>
    <n v="34.0471"/>
    <n v="-118.3762"/>
    <n v="0"/>
    <x v="12"/>
  </r>
  <r>
    <n v="201309089"/>
    <d v="2020-04-06T00:00:00"/>
    <x v="193"/>
    <n v="1950"/>
    <n v="13"/>
    <x v="6"/>
    <n v="1346"/>
    <n v="2"/>
    <n v="890"/>
    <s v="FAILURE TO YIELD"/>
    <n v="1501"/>
    <n v="0"/>
    <s v="M"/>
    <s v="W"/>
    <n v="101"/>
    <s v="STREET"/>
    <m/>
    <m/>
    <s v="IC"/>
    <s v="Invest Cont"/>
    <n v="890"/>
    <m/>
    <m/>
    <m/>
    <s v="41ST"/>
    <s v="HOOPER"/>
    <n v="34.008299999999998"/>
    <n v="-118.2521"/>
    <n v="0"/>
    <x v="12"/>
  </r>
  <r>
    <n v="200411664"/>
    <d v="2020-08-11T00:00:00"/>
    <x v="89"/>
    <n v="1700"/>
    <n v="4"/>
    <x v="4"/>
    <n v="443"/>
    <n v="2"/>
    <n v="813"/>
    <s v="CHILD ANNOYING (17YRS &amp; UNDER)"/>
    <s v="1259 2002"/>
    <n v="16"/>
    <s v="F"/>
    <s v="W"/>
    <n v="103"/>
    <s v="ALLEY"/>
    <m/>
    <m/>
    <s v="IC"/>
    <s v="Invest Cont"/>
    <n v="813"/>
    <m/>
    <m/>
    <m/>
    <s v="CORNWELL"/>
    <s v="MARENGO"/>
    <n v="34.055999999999997"/>
    <n v="-118.20480000000001"/>
    <n v="0"/>
    <x v="12"/>
  </r>
  <r>
    <n v="200712269"/>
    <d v="2020-08-01T00:00:00"/>
    <x v="266"/>
    <n v="2100"/>
    <n v="7"/>
    <x v="0"/>
    <n v="723"/>
    <n v="1"/>
    <n v="510"/>
    <s v="VEHICLE - STOLEN"/>
    <m/>
    <n v="0"/>
    <m/>
    <m/>
    <n v="101"/>
    <s v="STREET"/>
    <m/>
    <m/>
    <s v="IC"/>
    <s v="Invest Cont"/>
    <n v="510"/>
    <m/>
    <m/>
    <m/>
    <s v="8200    BLACKBURN                    AV"/>
    <m/>
    <n v="34.0715"/>
    <n v="-118.36790000000001"/>
    <n v="0"/>
    <x v="12"/>
  </r>
  <r>
    <n v="200414532"/>
    <d v="2020-11-02T00:00:00"/>
    <x v="345"/>
    <n v="1200"/>
    <n v="4"/>
    <x v="4"/>
    <n v="429"/>
    <n v="2"/>
    <n v="740"/>
    <s v="VANDALISM - FELONY ($400 &amp; OVER, ALL CHURCH VANDALISMS)"/>
    <s v="0329 0311"/>
    <n v="0"/>
    <s v="M"/>
    <s v="W"/>
    <n v="203"/>
    <s v="OTHER BUSINESS"/>
    <m/>
    <m/>
    <s v="IC"/>
    <s v="Invest Cont"/>
    <n v="740"/>
    <m/>
    <m/>
    <m/>
    <s v="5200 S  HUNTINGTON DR"/>
    <m/>
    <n v="34.089399999999998"/>
    <n v="-118.16930000000001"/>
    <n v="0"/>
    <x v="12"/>
  </r>
  <r>
    <n v="200505338"/>
    <d v="2020-02-01T00:00:00"/>
    <x v="87"/>
    <n v="1905"/>
    <n v="5"/>
    <x v="10"/>
    <n v="504"/>
    <n v="2"/>
    <n v="624"/>
    <s v="BATTERY - SIMPLE ASSAULT"/>
    <s v="0913 0361 0416"/>
    <n v="54"/>
    <s v="M"/>
    <s v="B"/>
    <n v="104"/>
    <s v="DRIVEWAY"/>
    <n v="400"/>
    <s v="STRONG-ARM (HANDS, FIST, FEET OR BODILY FORCE)"/>
    <s v="AA"/>
    <s v="Adult Arrest"/>
    <n v="624"/>
    <m/>
    <m/>
    <m/>
    <s v="1600 W  206TH                        ST"/>
    <m/>
    <n v="33.843800000000002"/>
    <n v="-118.3066"/>
    <n v="1"/>
    <x v="12"/>
  </r>
  <r>
    <n v="200600696"/>
    <d v="2020-05-12T00:00:00"/>
    <x v="25"/>
    <n v="1050"/>
    <n v="6"/>
    <x v="9"/>
    <n v="667"/>
    <n v="1"/>
    <n v="761"/>
    <s v="BRANDISH WEAPON"/>
    <s v="0334 1402 0400 0432 0913"/>
    <n v="21"/>
    <s v="F"/>
    <s v="H"/>
    <n v="710"/>
    <s v="OTHER PREMISE"/>
    <n v="215"/>
    <s v="MACHETE"/>
    <s v="IC"/>
    <s v="Invest Cont"/>
    <n v="761"/>
    <n v="998"/>
    <m/>
    <m/>
    <s v="1200    GORDON                       ST"/>
    <m/>
    <n v="34.092599999999997"/>
    <n v="-118.3201"/>
    <n v="0"/>
    <x v="12"/>
  </r>
  <r>
    <n v="200614178"/>
    <d v="2020-08-20T00:00:00"/>
    <x v="144"/>
    <n v="330"/>
    <n v="6"/>
    <x v="9"/>
    <n v="615"/>
    <n v="1"/>
    <n v="210"/>
    <s v="ROBBERY"/>
    <s v="0344 1300 0330 1822 0416"/>
    <n v="37"/>
    <s v="M"/>
    <s v="W"/>
    <n v="102"/>
    <s v="SIDEWALK"/>
    <n v="400"/>
    <s v="STRONG-ARM (HANDS, FIST, FEET OR BODILY FORCE)"/>
    <s v="IC"/>
    <s v="Invest Cont"/>
    <n v="210"/>
    <m/>
    <m/>
    <m/>
    <s v="3300    BARHAM                       BL"/>
    <m/>
    <n v="34.130899999999997"/>
    <n v="-118.34520000000001"/>
    <n v="0"/>
    <x v="12"/>
  </r>
  <r>
    <n v="201115768"/>
    <d v="2020-11-16T00:00:00"/>
    <x v="331"/>
    <n v="1130"/>
    <n v="11"/>
    <x v="7"/>
    <n v="1129"/>
    <n v="1"/>
    <n v="510"/>
    <s v="VEHICLE - STOLEN"/>
    <m/>
    <n v="0"/>
    <m/>
    <m/>
    <n v="101"/>
    <s v="STREET"/>
    <m/>
    <m/>
    <s v="IC"/>
    <s v="Invest Cont"/>
    <n v="510"/>
    <m/>
    <m/>
    <m/>
    <s v="100 N  AVENUE 66"/>
    <m/>
    <n v="34.113799999999998"/>
    <n v="-118.1798"/>
    <n v="0"/>
    <x v="12"/>
  </r>
  <r>
    <n v="200211181"/>
    <d v="2020-06-11T00:00:00"/>
    <x v="343"/>
    <n v="1700"/>
    <n v="2"/>
    <x v="5"/>
    <n v="236"/>
    <n v="1"/>
    <n v="510"/>
    <s v="VEHICLE - STOLEN"/>
    <m/>
    <n v="0"/>
    <m/>
    <m/>
    <n v="101"/>
    <s v="STREET"/>
    <m/>
    <m/>
    <s v="IC"/>
    <s v="Invest Cont"/>
    <n v="510"/>
    <m/>
    <m/>
    <m/>
    <s v="200 N  WESTLAKE                     AV"/>
    <m/>
    <n v="34.067399999999999"/>
    <n v="-118.268"/>
    <n v="0"/>
    <x v="12"/>
  </r>
  <r>
    <n v="200210901"/>
    <d v="2020-05-29T00:00:00"/>
    <x v="299"/>
    <n v="1540"/>
    <n v="2"/>
    <x v="5"/>
    <n v="261"/>
    <n v="2"/>
    <n v="624"/>
    <s v="BATTERY - SIMPLE ASSAULT"/>
    <s v="2033 0913 0361 0416 0337"/>
    <n v="51"/>
    <s v="F"/>
    <s v="B"/>
    <n v="502"/>
    <s v="MULTI-UNIT DWELLING (APARTMENT, DUPLEX, ETC)"/>
    <n v="400"/>
    <s v="STRONG-ARM (HANDS, FIST, FEET OR BODILY FORCE)"/>
    <s v="AO"/>
    <s v="Adult Other"/>
    <n v="624"/>
    <m/>
    <m/>
    <m/>
    <s v="800 S  CARONDELET                   ST"/>
    <m/>
    <n v="34.055300000000003"/>
    <n v="-118.283"/>
    <n v="0"/>
    <x v="12"/>
  </r>
  <r>
    <n v="200707611"/>
    <d v="2020-03-07T00:00:00"/>
    <x v="330"/>
    <n v="200"/>
    <n v="7"/>
    <x v="0"/>
    <n v="719"/>
    <n v="2"/>
    <n v="740"/>
    <s v="VANDALISM - FELONY ($400 &amp; OVER, ALL CHURCH VANDALISMS)"/>
    <n v="329"/>
    <n v="33"/>
    <s v="F"/>
    <s v="B"/>
    <n v="501"/>
    <s v="SINGLE FAMILY DWELLING"/>
    <m/>
    <m/>
    <s v="IC"/>
    <s v="Invest Cont"/>
    <n v="740"/>
    <m/>
    <m/>
    <m/>
    <s v="600 N  ROSSMORE                     AV"/>
    <m/>
    <n v="34.081699999999998"/>
    <n v="-118.3272"/>
    <n v="0"/>
    <x v="12"/>
  </r>
  <r>
    <n v="200618145"/>
    <d v="2020-11-17T00:00:00"/>
    <x v="363"/>
    <n v="540"/>
    <n v="6"/>
    <x v="9"/>
    <n v="646"/>
    <n v="1"/>
    <n v="230"/>
    <s v="ASSAULT WITH DEADLY WEAPON, AGGRAVATED ASSAULT"/>
    <s v="0450 1419 1407 0400 1100 0302 1300 1402 1817 0913"/>
    <n v="21"/>
    <s v="F"/>
    <s v="O"/>
    <n v="101"/>
    <s v="STREET"/>
    <n v="102"/>
    <s v="HAND GUN"/>
    <s v="AA"/>
    <s v="Adult Arrest"/>
    <n v="230"/>
    <n v="998"/>
    <m/>
    <m/>
    <s v="6700    HAWTHORN                     AV"/>
    <m/>
    <n v="34.100499999999997"/>
    <n v="-118.3381"/>
    <n v="1"/>
    <x v="12"/>
  </r>
  <r>
    <n v="201211326"/>
    <d v="2020-04-21T00:00:00"/>
    <x v="32"/>
    <n v="1345"/>
    <n v="12"/>
    <x v="8"/>
    <n v="1259"/>
    <n v="2"/>
    <n v="860"/>
    <s v="BATTERY WITH SEXUAL CONTACT"/>
    <n v="522"/>
    <n v="24"/>
    <s v="F"/>
    <s v="H"/>
    <n v="219"/>
    <s v="CLEANER/LAUNDROMAT"/>
    <n v="400"/>
    <s v="STRONG-ARM (HANDS, FIST, FEET OR BODILY FORCE)"/>
    <s v="IC"/>
    <s v="Invest Cont"/>
    <n v="860"/>
    <m/>
    <m/>
    <m/>
    <s v="73RD                         ST"/>
    <s v="SAN PEDRO                    ST"/>
    <n v="33.9739"/>
    <n v="-118.26949999999999"/>
    <n v="0"/>
    <x v="12"/>
  </r>
  <r>
    <n v="200705347"/>
    <d v="2020-01-29T00:00:00"/>
    <x v="259"/>
    <n v="1330"/>
    <n v="7"/>
    <x v="0"/>
    <n v="758"/>
    <n v="1"/>
    <n v="230"/>
    <s v="ASSAULT WITH DEADLY WEAPON, AGGRAVATED ASSAULT"/>
    <s v="0416 1259 0913"/>
    <n v="17"/>
    <s v="F"/>
    <s v="H"/>
    <n v="721"/>
    <s v="HIGH SCHOOL"/>
    <n v="400"/>
    <s v="STRONG-ARM (HANDS, FIST, FEET OR BODILY FORCE)"/>
    <s v="JA"/>
    <s v="Juv Arrest"/>
    <n v="230"/>
    <m/>
    <m/>
    <m/>
    <s v="4600 W  OLYMPIC                      BL"/>
    <m/>
    <n v="34.0563"/>
    <n v="-118.3313"/>
    <n v="1"/>
    <x v="12"/>
  </r>
  <r>
    <n v="200706268"/>
    <d v="2020-02-17T00:00:00"/>
    <x v="27"/>
    <n v="1108"/>
    <n v="7"/>
    <x v="0"/>
    <n v="767"/>
    <n v="2"/>
    <n v="956"/>
    <s v="LETTERS, LEWD  -  TELEPHONE CALLS, LEWD"/>
    <s v="1906 0112"/>
    <n v="48"/>
    <s v="M"/>
    <s v="H"/>
    <n v="502"/>
    <s v="MULTI-UNIT DWELLING (APARTMENT, DUPLEX, ETC)"/>
    <m/>
    <m/>
    <s v="IC"/>
    <s v="Invest Cont"/>
    <n v="956"/>
    <m/>
    <m/>
    <m/>
    <s v="1400 S  NORTON                       AV"/>
    <m/>
    <n v="34.045900000000003"/>
    <n v="-118.32429999999999"/>
    <n v="0"/>
    <x v="12"/>
  </r>
  <r>
    <n v="200716321"/>
    <d v="2020-11-24T00:00:00"/>
    <x v="174"/>
    <n v="620"/>
    <n v="7"/>
    <x v="0"/>
    <n v="706"/>
    <n v="1"/>
    <n v="440"/>
    <s v="THEFT PLAIN - PETTY ($950 &amp; UNDER)"/>
    <n v="394"/>
    <n v="34"/>
    <s v="M"/>
    <s v="W"/>
    <n v="119"/>
    <s v="PORCH, RESIDENTIAL"/>
    <m/>
    <m/>
    <s v="IC"/>
    <s v="Invest Cont"/>
    <n v="440"/>
    <m/>
    <m/>
    <m/>
    <s v="600 N  CITRUS                       AV"/>
    <m/>
    <n v="34.081899999999997"/>
    <n v="-118.33969999999999"/>
    <n v="0"/>
    <x v="12"/>
  </r>
  <r>
    <n v="200214157"/>
    <d v="2020-08-23T00:00:00"/>
    <x v="223"/>
    <n v="300"/>
    <n v="2"/>
    <x v="5"/>
    <n v="239"/>
    <n v="1"/>
    <n v="330"/>
    <s v="BURGLARY FROM VEHICLE"/>
    <s v="0344 0386 0321"/>
    <n v="26"/>
    <s v="F"/>
    <s v="B"/>
    <n v="101"/>
    <s v="STREET"/>
    <m/>
    <m/>
    <s v="IC"/>
    <s v="Invest Cont"/>
    <n v="330"/>
    <m/>
    <m/>
    <m/>
    <s v="S  BIXEL                        ST"/>
    <s v="W  1ST                          ST"/>
    <n v="34.060600000000001"/>
    <n v="-118.2568"/>
    <n v="0"/>
    <x v="12"/>
  </r>
  <r>
    <n v="201110996"/>
    <d v="2020-07-01T00:00:00"/>
    <x v="24"/>
    <n v="1830"/>
    <n v="11"/>
    <x v="7"/>
    <n v="1153"/>
    <n v="1"/>
    <n v="330"/>
    <s v="BURGLARY FROM VEHICLE"/>
    <s v="0344 1307"/>
    <n v="37"/>
    <s v="F"/>
    <s v="H"/>
    <n v="101"/>
    <s v="STREET"/>
    <m/>
    <m/>
    <s v="IC"/>
    <s v="Invest Cont"/>
    <n v="330"/>
    <m/>
    <m/>
    <m/>
    <s v="2200    FERN DELL                    DR"/>
    <m/>
    <n v="34.110700000000001"/>
    <n v="-118.3074"/>
    <n v="0"/>
    <x v="12"/>
  </r>
  <r>
    <n v="200315009"/>
    <d v="2020-05-25T00:00:00"/>
    <x v="88"/>
    <n v="1553"/>
    <n v="3"/>
    <x v="2"/>
    <n v="396"/>
    <n v="1"/>
    <n v="440"/>
    <s v="THEFT PLAIN - PETTY ($950 &amp; UNDER)"/>
    <s v="0344 0913 0930"/>
    <n v="22"/>
    <s v="F"/>
    <s v="H"/>
    <n v="501"/>
    <s v="SINGLE FAMILY DWELLING"/>
    <m/>
    <m/>
    <s v="IC"/>
    <s v="Invest Cont"/>
    <n v="440"/>
    <m/>
    <m/>
    <m/>
    <s v="800 W  43RD                         PL"/>
    <m/>
    <n v="34.004600000000003"/>
    <n v="-118.2894"/>
    <n v="0"/>
    <x v="12"/>
  </r>
  <r>
    <n v="200310484"/>
    <d v="2020-04-26T00:00:00"/>
    <x v="303"/>
    <n v="1200"/>
    <n v="3"/>
    <x v="2"/>
    <n v="361"/>
    <n v="1"/>
    <n v="350"/>
    <s v="THEFT, PERSON"/>
    <s v="0329 2000 0444 0446 1813 1814 0429 0416"/>
    <n v="27"/>
    <s v="F"/>
    <s v="B"/>
    <n v="502"/>
    <s v="MULTI-UNIT DWELLING (APARTMENT, DUPLEX, ETC)"/>
    <n v="400"/>
    <s v="STRONG-ARM (HANDS, FIST, FEET OR BODILY FORCE)"/>
    <s v="AA"/>
    <s v="Adult Arrest"/>
    <n v="350"/>
    <n v="626"/>
    <m/>
    <m/>
    <s v="4000    NICOLET                      AV"/>
    <m/>
    <n v="34.017099999999999"/>
    <n v="-118.3531"/>
    <n v="1"/>
    <x v="12"/>
  </r>
  <r>
    <n v="200213107"/>
    <d v="2020-07-28T00:00:00"/>
    <x v="88"/>
    <n v="900"/>
    <n v="2"/>
    <x v="5"/>
    <n v="236"/>
    <n v="1"/>
    <n v="440"/>
    <s v="THEFT PLAIN - PETTY ($950 &amp; UNDER)"/>
    <s v="0344 2034 1202"/>
    <n v="47"/>
    <s v="F"/>
    <s v="W"/>
    <n v="101"/>
    <s v="STREET"/>
    <m/>
    <m/>
    <s v="IC"/>
    <s v="Invest Cont"/>
    <n v="440"/>
    <m/>
    <m/>
    <m/>
    <s v="BEVERLY                      BL"/>
    <s v="MOUNTAIN VIEW"/>
    <n v="34.066400000000002"/>
    <n v="-118.2698"/>
    <n v="0"/>
    <x v="12"/>
  </r>
  <r>
    <n v="200320168"/>
    <d v="2020-11-10T00:00:00"/>
    <x v="313"/>
    <n v="1600"/>
    <n v="3"/>
    <x v="2"/>
    <n v="311"/>
    <n v="1"/>
    <n v="510"/>
    <s v="VEHICLE - STOLEN"/>
    <m/>
    <n v="0"/>
    <m/>
    <m/>
    <n v="101"/>
    <s v="STREET"/>
    <m/>
    <m/>
    <s v="IC"/>
    <s v="Invest Cont"/>
    <n v="510"/>
    <m/>
    <m/>
    <m/>
    <s v="5500    SPOKANE                      ST"/>
    <m/>
    <n v="34.027000000000001"/>
    <n v="-118.3669"/>
    <n v="0"/>
    <x v="12"/>
  </r>
  <r>
    <n v="200608312"/>
    <d v="2020-03-24T00:00:00"/>
    <x v="127"/>
    <n v="425"/>
    <n v="6"/>
    <x v="9"/>
    <n v="644"/>
    <n v="1"/>
    <n v="420"/>
    <s v="THEFT FROM MOTOR VEHICLE - PETTY ($950 &amp; UNDER)"/>
    <s v="0344 1300 1822"/>
    <n v="23"/>
    <s v="F"/>
    <s v="H"/>
    <n v="123"/>
    <s v="PARKING UNDERGROUND/BUILDING"/>
    <m/>
    <m/>
    <s v="IC"/>
    <s v="Invest Cont"/>
    <n v="420"/>
    <m/>
    <m/>
    <m/>
    <s v="1300 N  SIERRA BONITA                AV"/>
    <m/>
    <n v="34.0944"/>
    <n v="-118.3539"/>
    <n v="0"/>
    <x v="12"/>
  </r>
  <r>
    <n v="200513784"/>
    <d v="2020-09-05T00:00:00"/>
    <x v="120"/>
    <n v="1850"/>
    <n v="5"/>
    <x v="10"/>
    <n v="566"/>
    <n v="2"/>
    <n v="626"/>
    <s v="INTIMATE PARTNER - SIMPLE ASSAULT"/>
    <s v="0416 2000 2004 1814 0913"/>
    <n v="26"/>
    <s v="F"/>
    <s v="B"/>
    <n v="101"/>
    <s v="STREET"/>
    <n v="400"/>
    <s v="STRONG-ARM (HANDS, FIST, FEET OR BODILY FORCE)"/>
    <s v="AA"/>
    <s v="Adult Arrest"/>
    <n v="626"/>
    <m/>
    <m/>
    <m/>
    <s v="11TH"/>
    <s v="CENTRE"/>
    <n v="33.734200000000001"/>
    <n v="-118.28360000000001"/>
    <n v="1"/>
    <x v="12"/>
  </r>
  <r>
    <n v="200513242"/>
    <d v="2020-08-21T00:00:00"/>
    <x v="183"/>
    <n v="1825"/>
    <n v="5"/>
    <x v="10"/>
    <n v="504"/>
    <n v="1"/>
    <n v="442"/>
    <s v="SHOPLIFTING - PETTY THEFT ($950 &amp; UNDER)"/>
    <s v="0325 0352 1236 1309"/>
    <n v="0"/>
    <s v="X"/>
    <s v="X"/>
    <n v="404"/>
    <s v="DEPARTMENT STORE"/>
    <m/>
    <m/>
    <s v="IC"/>
    <s v="Invest Cont"/>
    <n v="442"/>
    <m/>
    <m/>
    <m/>
    <s v="19500    NORMANDIE                    AV"/>
    <m/>
    <n v="33.853499999999997"/>
    <n v="-118.2992"/>
    <n v="0"/>
    <x v="12"/>
  </r>
  <r>
    <n v="201214997"/>
    <d v="2020-06-19T00:00:00"/>
    <x v="226"/>
    <n v="1330"/>
    <n v="12"/>
    <x v="8"/>
    <n v="1243"/>
    <n v="1"/>
    <n v="310"/>
    <s v="BURGLARY"/>
    <s v="1202 1822 0321 1607"/>
    <n v="72"/>
    <s v="F"/>
    <s v="B"/>
    <n v="501"/>
    <s v="SINGLE FAMILY DWELLING"/>
    <m/>
    <m/>
    <s v="IC"/>
    <s v="Invest Cont"/>
    <n v="310"/>
    <m/>
    <m/>
    <m/>
    <s v="1600 W  64TH                         ST"/>
    <m/>
    <n v="33.981400000000001"/>
    <n v="-118.30459999999999"/>
    <n v="0"/>
    <x v="12"/>
  </r>
  <r>
    <n v="200317381"/>
    <d v="2020-09-16T00:00:00"/>
    <x v="335"/>
    <n v="1900"/>
    <n v="3"/>
    <x v="2"/>
    <n v="307"/>
    <n v="1"/>
    <n v="510"/>
    <s v="VEHICLE - STOLEN"/>
    <m/>
    <n v="0"/>
    <m/>
    <m/>
    <n v="101"/>
    <s v="STREET"/>
    <m/>
    <m/>
    <s v="IC"/>
    <s v="Invest Cont"/>
    <n v="510"/>
    <m/>
    <m/>
    <m/>
    <s v="ADAMS                        BL"/>
    <s v="VICTORIA"/>
    <n v="34.032600000000002"/>
    <n v="-118.33629999999999"/>
    <n v="0"/>
    <x v="12"/>
  </r>
  <r>
    <n v="200604889"/>
    <d v="2020-01-17T00:00:00"/>
    <x v="54"/>
    <n v="2100"/>
    <n v="6"/>
    <x v="9"/>
    <n v="669"/>
    <n v="1"/>
    <n v="121"/>
    <s v="RAPE, FORCIBLE"/>
    <s v="1402 0500 1822 1206 2034"/>
    <n v="23"/>
    <s v="F"/>
    <s v="H"/>
    <n v="103"/>
    <s v="ALLEY"/>
    <n v="500"/>
    <s v="UNKNOWN WEAPON/OTHER WEAPON"/>
    <s v="AO"/>
    <s v="Adult Other"/>
    <n v="121"/>
    <n v="998"/>
    <m/>
    <m/>
    <s v="N  SERRANO                      AV"/>
    <s v="SERRANO"/>
    <n v="34.090800000000002"/>
    <n v="-118.306"/>
    <n v="0"/>
    <x v="12"/>
  </r>
  <r>
    <n v="200516021"/>
    <d v="2020-10-31T00:00:00"/>
    <x v="297"/>
    <n v="2300"/>
    <n v="5"/>
    <x v="10"/>
    <n v="532"/>
    <n v="1"/>
    <n v="510"/>
    <s v="VEHICLE - STOLEN"/>
    <m/>
    <n v="0"/>
    <m/>
    <m/>
    <n v="101"/>
    <s v="STREET"/>
    <m/>
    <m/>
    <s v="IC"/>
    <s v="Invest Cont"/>
    <n v="510"/>
    <m/>
    <m/>
    <m/>
    <s v="600 W  OPP                          ST"/>
    <m/>
    <n v="33.7866"/>
    <n v="-118.2717"/>
    <n v="0"/>
    <x v="12"/>
  </r>
  <r>
    <n v="201227383"/>
    <d v="2020-12-30T00:00:00"/>
    <x v="106"/>
    <n v="1200"/>
    <n v="12"/>
    <x v="8"/>
    <n v="1255"/>
    <n v="2"/>
    <n v="662"/>
    <s v="BUNCO, GRAND THEFT"/>
    <s v="1822 0701 0800"/>
    <n v="33"/>
    <s v="F"/>
    <s v="B"/>
    <n v="502"/>
    <s v="MULTI-UNIT DWELLING (APARTMENT, DUPLEX, ETC)"/>
    <m/>
    <m/>
    <s v="IC"/>
    <s v="Invest Cont"/>
    <n v="662"/>
    <m/>
    <m/>
    <m/>
    <s v="7200    RAYMOND                      AV"/>
    <m/>
    <n v="33.973599999999998"/>
    <n v="-118.29810000000001"/>
    <n v="0"/>
    <x v="12"/>
  </r>
  <r>
    <n v="201000615"/>
    <d v="2020-03-21T00:00:00"/>
    <x v="35"/>
    <n v="15"/>
    <n v="10"/>
    <x v="11"/>
    <n v="1007"/>
    <n v="1"/>
    <n v="236"/>
    <s v="INTIMATE PARTNER - AGGRAVATED ASSAULT"/>
    <s v="0913 1281 1813 2000 2038 0400 0416 0334 1402"/>
    <n v="45"/>
    <s v="F"/>
    <s v="A"/>
    <n v="501"/>
    <s v="SINGLE FAMILY DWELLING"/>
    <n v="114"/>
    <s v="AIR PISTOL/REVOLVER/RIFLE/BB GUN"/>
    <s v="AA"/>
    <s v="Adult Arrest"/>
    <n v="236"/>
    <n v="998"/>
    <m/>
    <m/>
    <s v="17000    BURTON                       ST"/>
    <m/>
    <n v="34.220199999999998"/>
    <n v="-118.503"/>
    <n v="1"/>
    <x v="12"/>
  </r>
  <r>
    <n v="200412766"/>
    <d v="2020-09-14T00:00:00"/>
    <x v="311"/>
    <n v="1840"/>
    <n v="4"/>
    <x v="4"/>
    <n v="488"/>
    <n v="1"/>
    <n v="230"/>
    <s v="ASSAULT WITH DEADLY WEAPON, AGGRAVATED ASSAULT"/>
    <s v="0302 1822 0327 0371 0906"/>
    <n v="45"/>
    <s v="M"/>
    <s v="H"/>
    <n v="102"/>
    <s v="SIDEWALK"/>
    <n v="109"/>
    <s v="SEMI-AUTOMATIC PISTOL"/>
    <s v="AA"/>
    <s v="Adult Arrest"/>
    <n v="230"/>
    <m/>
    <m/>
    <m/>
    <s v="CONCORD"/>
    <s v="BESWICK"/>
    <n v="34.024799999999999"/>
    <n v="-118.2054"/>
    <n v="1"/>
    <x v="12"/>
  </r>
  <r>
    <n v="200906823"/>
    <d v="2020-03-02T00:00:00"/>
    <x v="38"/>
    <n v="1330"/>
    <n v="9"/>
    <x v="3"/>
    <n v="941"/>
    <n v="1"/>
    <n v="230"/>
    <s v="ASSAULT WITH DEADLY WEAPON, AGGRAVATED ASSAULT"/>
    <s v="2005 1822 1420 0416 2004"/>
    <n v="30"/>
    <s v="F"/>
    <s v="O"/>
    <n v="403"/>
    <s v="DRUG STORE"/>
    <n v="212"/>
    <s v="BOTTLE"/>
    <s v="AA"/>
    <s v="Adult Arrest"/>
    <n v="230"/>
    <m/>
    <m/>
    <m/>
    <s v="BURBANK                      BL"/>
    <s v="VAN NUYS                     BL"/>
    <n v="34.1721"/>
    <n v="-118.4509"/>
    <n v="1"/>
    <x v="12"/>
  </r>
  <r>
    <n v="200218734"/>
    <d v="2020-12-17T00:00:00"/>
    <x v="210"/>
    <n v="1400"/>
    <n v="2"/>
    <x v="5"/>
    <n v="299"/>
    <n v="2"/>
    <n v="740"/>
    <s v="VANDALISM - FELONY ($400 &amp; OVER, ALL CHURCH VANDALISMS)"/>
    <s v="0329 1300 0345 0216 1601 1822"/>
    <n v="56"/>
    <s v="M"/>
    <s v="H"/>
    <n v="122"/>
    <s v="VEHICLE, PASSENGER/TRUCK"/>
    <m/>
    <m/>
    <s v="IC"/>
    <s v="Invest Cont"/>
    <n v="740"/>
    <m/>
    <m/>
    <m/>
    <s v="1000 W  17TH                         ST"/>
    <m/>
    <n v="34.0398"/>
    <n v="-118.27800000000001"/>
    <n v="0"/>
    <x v="12"/>
  </r>
  <r>
    <n v="200806023"/>
    <d v="2020-02-14T00:00:00"/>
    <x v="205"/>
    <n v="800"/>
    <n v="8"/>
    <x v="12"/>
    <n v="854"/>
    <n v="2"/>
    <n v="956"/>
    <s v="LETTERS, LEWD  -  TELEPHONE CALLS, LEWD"/>
    <s v="1906 1822"/>
    <n v="38"/>
    <s v="M"/>
    <s v="W"/>
    <n v="702"/>
    <s v="OFFICE BUILDING/OFFICE"/>
    <m/>
    <m/>
    <s v="IC"/>
    <s v="Invest Cont"/>
    <n v="956"/>
    <m/>
    <m/>
    <m/>
    <s v="11100    SANTA MONICA                 BL"/>
    <m/>
    <n v="34.047699999999999"/>
    <n v="-118.4443"/>
    <n v="0"/>
    <x v="12"/>
  </r>
  <r>
    <n v="200509559"/>
    <d v="2020-05-17T00:00:00"/>
    <x v="280"/>
    <n v="1500"/>
    <n v="5"/>
    <x v="10"/>
    <n v="566"/>
    <n v="1"/>
    <n v="331"/>
    <s v="THEFT FROM MOTOR VEHICLE - GRAND ($950.01 AND OVER)"/>
    <s v="0385 1300"/>
    <n v="0"/>
    <s v="X"/>
    <s v="X"/>
    <n v="101"/>
    <s v="STREET"/>
    <m/>
    <m/>
    <s v="IC"/>
    <s v="Invest Cont"/>
    <n v="331"/>
    <m/>
    <m/>
    <m/>
    <s v="1000 S  BEACON                       ST"/>
    <m/>
    <n v="33.734699999999997"/>
    <n v="-118.2842"/>
    <n v="0"/>
    <x v="12"/>
  </r>
  <r>
    <n v="200415858"/>
    <d v="2020-12-11T00:00:00"/>
    <x v="355"/>
    <n v="2230"/>
    <n v="4"/>
    <x v="4"/>
    <n v="416"/>
    <n v="1"/>
    <n v="251"/>
    <s v="SHOTS FIRED AT INHABITED DWELLING"/>
    <s v="1822 1407 1100"/>
    <n v="38"/>
    <s v="M"/>
    <s v="H"/>
    <n v="502"/>
    <s v="MULTI-UNIT DWELLING (APARTMENT, DUPLEX, ETC)"/>
    <n v="109"/>
    <s v="SEMI-AUTOMATIC PISTOL"/>
    <s v="IC"/>
    <s v="Invest Cont"/>
    <n v="251"/>
    <n v="998"/>
    <m/>
    <m/>
    <s v="2900    LINCOLN PARK                 AV"/>
    <m/>
    <n v="34.079599999999999"/>
    <n v="-118.2029"/>
    <n v="0"/>
    <x v="12"/>
  </r>
  <r>
    <n v="200700849"/>
    <d v="2020-12-02T00:00:00"/>
    <x v="194"/>
    <n v="1510"/>
    <n v="7"/>
    <x v="0"/>
    <n v="722"/>
    <n v="1"/>
    <n v="230"/>
    <s v="ASSAULT WITH DEADLY WEAPON, AGGRAVATED ASSAULT"/>
    <s v="1822 0416 0445 2004 0449 1402"/>
    <n v="37"/>
    <s v="M"/>
    <s v="W"/>
    <n v="103"/>
    <s v="ALLEY"/>
    <n v="302"/>
    <s v="BLUNT INSTRUMENT"/>
    <s v="AA"/>
    <s v="Adult Arrest"/>
    <n v="230"/>
    <n v="998"/>
    <m/>
    <m/>
    <s v="8400 W  3RD                          ST"/>
    <m/>
    <n v="34.073"/>
    <n v="-118.3732"/>
    <n v="1"/>
    <x v="12"/>
  </r>
  <r>
    <n v="200515220"/>
    <d v="2020-10-13T00:00:00"/>
    <x v="106"/>
    <n v="2300"/>
    <n v="5"/>
    <x v="10"/>
    <n v="558"/>
    <n v="1"/>
    <n v="230"/>
    <s v="ASSAULT WITH DEADLY WEAPON, AGGRAVATED ASSAULT"/>
    <s v="1100 0430 1407 1309 0334 0302 1822"/>
    <n v="16"/>
    <s v="M"/>
    <s v="H"/>
    <n v="101"/>
    <s v="STREET"/>
    <n v="102"/>
    <s v="HAND GUN"/>
    <s v="IC"/>
    <s v="Invest Cont"/>
    <n v="230"/>
    <n v="998"/>
    <m/>
    <m/>
    <s v="400 W  OFARRELL                     ST"/>
    <m/>
    <n v="33.746000000000002"/>
    <n v="-118.28570000000001"/>
    <n v="0"/>
    <x v="12"/>
  </r>
  <r>
    <n v="201225273"/>
    <d v="2020-11-27T00:00:00"/>
    <x v="287"/>
    <n v="2200"/>
    <n v="12"/>
    <x v="8"/>
    <n v="1266"/>
    <n v="1"/>
    <n v="510"/>
    <s v="VEHICLE - STOLEN"/>
    <m/>
    <n v="0"/>
    <m/>
    <m/>
    <n v="101"/>
    <s v="STREET"/>
    <m/>
    <m/>
    <s v="IC"/>
    <s v="Invest Cont"/>
    <n v="510"/>
    <m/>
    <m/>
    <m/>
    <s v="8000 S  BROADWAY"/>
    <m/>
    <n v="33.966099999999997"/>
    <n v="-118.28489999999999"/>
    <n v="0"/>
    <x v="12"/>
  </r>
  <r>
    <n v="200709681"/>
    <d v="2020-05-26T00:00:00"/>
    <x v="359"/>
    <n v="2010"/>
    <n v="7"/>
    <x v="0"/>
    <n v="773"/>
    <n v="2"/>
    <n v="740"/>
    <s v="VANDALISM - FELONY ($400 &amp; OVER, ALL CHURCH VANDALISMS)"/>
    <s v="0329 1822 1609 0906 1402"/>
    <n v="23"/>
    <s v="M"/>
    <s v="O"/>
    <n v="501"/>
    <s v="SINGLE FAMILY DWELLING"/>
    <m/>
    <m/>
    <s v="IC"/>
    <s v="Invest Cont"/>
    <n v="740"/>
    <n v="998"/>
    <m/>
    <m/>
    <s v="2000    CLYDE                        AV"/>
    <m/>
    <n v="34.040199999999999"/>
    <n v="-118.3644"/>
    <n v="0"/>
    <x v="12"/>
  </r>
  <r>
    <n v="201005117"/>
    <d v="2020-01-27T00:00:00"/>
    <x v="225"/>
    <n v="2010"/>
    <n v="10"/>
    <x v="11"/>
    <n v="1025"/>
    <n v="1"/>
    <n v="230"/>
    <s v="ASSAULT WITH DEADLY WEAPON, AGGRAVATED ASSAULT"/>
    <s v="2004 0913 1206 1218 0400 0416"/>
    <n v="34"/>
    <s v="M"/>
    <s v="H"/>
    <n v="108"/>
    <s v="PARKING LOT"/>
    <n v="500"/>
    <s v="UNKNOWN WEAPON/OTHER WEAPON"/>
    <s v="IC"/>
    <s v="Invest Cont"/>
    <n v="230"/>
    <m/>
    <m/>
    <m/>
    <s v="SHERMAN                      WY"/>
    <s v="CANBY                        AV"/>
    <n v="34.2012"/>
    <n v="-118.5348"/>
    <n v="0"/>
    <x v="12"/>
  </r>
  <r>
    <n v="200811785"/>
    <d v="2020-07-12T00:00:00"/>
    <x v="6"/>
    <n v="830"/>
    <n v="8"/>
    <x v="12"/>
    <n v="841"/>
    <n v="1"/>
    <n v="310"/>
    <s v="BURGLARY"/>
    <s v="1822 0344"/>
    <n v="49"/>
    <s v="F"/>
    <s v="W"/>
    <n v="502"/>
    <s v="MULTI-UNIT DWELLING (APARTMENT, DUPLEX, ETC)"/>
    <m/>
    <m/>
    <s v="IC"/>
    <s v="Invest Cont"/>
    <n v="310"/>
    <m/>
    <m/>
    <m/>
    <s v="1300 S  CARMELINA                    AV"/>
    <m/>
    <n v="34.0398"/>
    <n v="-118.46729999999999"/>
    <n v="0"/>
    <x v="12"/>
  </r>
  <r>
    <n v="200606735"/>
    <d v="2020-02-23T00:00:00"/>
    <x v="19"/>
    <n v="1320"/>
    <n v="6"/>
    <x v="9"/>
    <n v="668"/>
    <n v="2"/>
    <n v="740"/>
    <s v="VANDALISM - FELONY ($400 &amp; OVER, ALL CHURCH VANDALISMS)"/>
    <s v="1822 1300 0329"/>
    <n v="60"/>
    <s v="M"/>
    <s v="H"/>
    <n v="122"/>
    <s v="VEHICLE, PASSENGER/TRUCK"/>
    <m/>
    <m/>
    <s v="IC"/>
    <s v="Invest Cont"/>
    <n v="740"/>
    <m/>
    <m/>
    <m/>
    <s v="5600 W  SUNSET                       BL"/>
    <m/>
    <n v="34.098100000000002"/>
    <n v="-118.3113"/>
    <n v="0"/>
    <x v="12"/>
  </r>
  <r>
    <n v="200114117"/>
    <d v="2020-06-29T00:00:00"/>
    <x v="10"/>
    <n v="2300"/>
    <n v="1"/>
    <x v="1"/>
    <n v="101"/>
    <n v="1"/>
    <n v="440"/>
    <s v="THEFT PLAIN - PETTY ($950 &amp; UNDER)"/>
    <s v="0344 1822"/>
    <n v="0"/>
    <s v="M"/>
    <s v="W"/>
    <n v="203"/>
    <s v="OTHER BUSINESS"/>
    <m/>
    <m/>
    <s v="IC"/>
    <s v="Invest Cont"/>
    <n v="440"/>
    <m/>
    <m/>
    <m/>
    <s v="1000    ALPINE                       ST"/>
    <m/>
    <n v="34.064900000000002"/>
    <n v="-118.2465"/>
    <n v="0"/>
    <x v="12"/>
  </r>
  <r>
    <n v="200300801"/>
    <d v="2020-09-08T00:00:00"/>
    <x v="129"/>
    <n v="650"/>
    <n v="3"/>
    <x v="2"/>
    <n v="326"/>
    <n v="1"/>
    <n v="230"/>
    <s v="ASSAULT WITH DEADLY WEAPON, AGGRAVATED ASSAULT"/>
    <s v="1310 1309 1822 1240"/>
    <n v="27"/>
    <s v="M"/>
    <s v="B"/>
    <n v="101"/>
    <s v="STREET"/>
    <n v="307"/>
    <s v="VEHICLE"/>
    <s v="AA"/>
    <s v="Adult Arrest"/>
    <n v="230"/>
    <m/>
    <m/>
    <m/>
    <s v="27TH                         ST"/>
    <s v="NORMANDIE                    AV"/>
    <n v="34.030900000000003"/>
    <n v="-118.3002"/>
    <n v="1"/>
    <x v="12"/>
  </r>
  <r>
    <n v="201108829"/>
    <d v="2020-04-29T00:00:00"/>
    <x v="117"/>
    <n v="2312"/>
    <n v="11"/>
    <x v="7"/>
    <n v="1151"/>
    <n v="1"/>
    <n v="510"/>
    <s v="VEHICLE - STOLEN"/>
    <m/>
    <n v="0"/>
    <m/>
    <m/>
    <n v="401"/>
    <s v="MINI-MART"/>
    <m/>
    <m/>
    <s v="IC"/>
    <s v="Invest Cont"/>
    <n v="510"/>
    <m/>
    <m/>
    <m/>
    <s v="NORMANDIE"/>
    <s v="SUNSET"/>
    <n v="34.098100000000002"/>
    <n v="-118.3005"/>
    <n v="0"/>
    <x v="12"/>
  </r>
  <r>
    <n v="200918635"/>
    <d v="2020-12-20T00:00:00"/>
    <x v="248"/>
    <n v="500"/>
    <n v="9"/>
    <x v="3"/>
    <n v="989"/>
    <n v="2"/>
    <n v="740"/>
    <s v="VANDALISM - FELONY ($400 &amp; OVER, ALL CHURCH VANDALISMS)"/>
    <s v="1300 0329"/>
    <n v="42"/>
    <s v="M"/>
    <s v="W"/>
    <n v="501"/>
    <s v="SINGLE FAMILY DWELLING"/>
    <m/>
    <m/>
    <s v="AA"/>
    <s v="Adult Arrest"/>
    <n v="740"/>
    <m/>
    <m/>
    <m/>
    <s v="4100    GREENBUSH                    AV"/>
    <m/>
    <n v="34.143999999999998"/>
    <n v="-118.42610000000001"/>
    <n v="1"/>
    <x v="12"/>
  </r>
  <r>
    <n v="200106676"/>
    <d v="2020-02-08T00:00:00"/>
    <x v="1"/>
    <n v="315"/>
    <n v="1"/>
    <x v="1"/>
    <n v="182"/>
    <n v="1"/>
    <n v="220"/>
    <s v="ATTEMPTED ROBBERY"/>
    <s v="1223 1822 2033 1206 0445 0411 0344 1218"/>
    <n v="27"/>
    <s v="M"/>
    <s v="H"/>
    <n v="102"/>
    <s v="SIDEWALK"/>
    <n v="207"/>
    <s v="OTHER KNIFE"/>
    <s v="IC"/>
    <s v="Invest Cont"/>
    <n v="220"/>
    <m/>
    <m/>
    <m/>
    <s v="PICO"/>
    <s v="GRAND"/>
    <n v="34.038899999999998"/>
    <n v="-118.26430000000001"/>
    <n v="0"/>
    <x v="12"/>
  </r>
  <r>
    <n v="200218578"/>
    <d v="2020-12-13T00:00:00"/>
    <x v="341"/>
    <n v="800"/>
    <n v="2"/>
    <x v="5"/>
    <n v="249"/>
    <n v="2"/>
    <n v="740"/>
    <s v="VANDALISM - FELONY ($400 &amp; OVER, ALL CHURCH VANDALISMS)"/>
    <s v="1822 1307 0329"/>
    <n v="51"/>
    <s v="F"/>
    <s v="O"/>
    <n v="122"/>
    <s v="VEHICLE, PASSENGER/TRUCK"/>
    <m/>
    <m/>
    <s v="IC"/>
    <s v="Invest Cont"/>
    <n v="740"/>
    <m/>
    <m/>
    <m/>
    <s v="BIXEL                        ST"/>
    <s v="4TH                          ST"/>
    <n v="34.056699999999999"/>
    <n v="-118.2604"/>
    <n v="0"/>
    <x v="12"/>
  </r>
  <r>
    <n v="200706124"/>
    <d v="2020-02-14T00:00:00"/>
    <x v="206"/>
    <n v="2030"/>
    <n v="7"/>
    <x v="0"/>
    <n v="785"/>
    <n v="2"/>
    <n v="624"/>
    <s v="BATTERY - SIMPLE ASSAULT"/>
    <n v="400"/>
    <n v="58"/>
    <s v="M"/>
    <s v="H"/>
    <n v="203"/>
    <s v="OTHER BUSINESS"/>
    <n v="400"/>
    <s v="STRONG-ARM (HANDS, FIST, FEET OR BODILY FORCE)"/>
    <s v="AO"/>
    <s v="Adult Other"/>
    <n v="624"/>
    <m/>
    <m/>
    <m/>
    <s v="4800 W  WASHINGTON                   BL"/>
    <m/>
    <n v="34.039900000000003"/>
    <n v="-118.34350000000001"/>
    <n v="0"/>
    <x v="12"/>
  </r>
  <r>
    <n v="200204392"/>
    <d v="2020-01-09T00:00:00"/>
    <x v="258"/>
    <n v="100"/>
    <n v="2"/>
    <x v="5"/>
    <n v="204"/>
    <n v="1"/>
    <n v="330"/>
    <s v="BURGLARY FROM VEHICLE"/>
    <s v="0344 1307 1609 0329"/>
    <n v="23"/>
    <s v="F"/>
    <s v="W"/>
    <n v="101"/>
    <s v="STREET"/>
    <m/>
    <m/>
    <s v="IC"/>
    <s v="Invest Cont"/>
    <n v="330"/>
    <m/>
    <m/>
    <m/>
    <s v="900    SANBORN                      AV"/>
    <m/>
    <n v="34.088299999999997"/>
    <n v="-118.2831"/>
    <n v="0"/>
    <x v="12"/>
  </r>
  <r>
    <n v="200112226"/>
    <d v="2020-05-27T00:00:00"/>
    <x v="354"/>
    <n v="1130"/>
    <n v="1"/>
    <x v="1"/>
    <n v="157"/>
    <n v="1"/>
    <n v="510"/>
    <s v="VEHICLE - STOLEN"/>
    <m/>
    <n v="0"/>
    <m/>
    <m/>
    <n v="101"/>
    <s v="STREET"/>
    <m/>
    <m/>
    <s v="IC"/>
    <s v="Invest Cont"/>
    <n v="510"/>
    <m/>
    <m/>
    <m/>
    <s v="6TH"/>
    <s v="SAN PEDRO"/>
    <n v="34.041699999999999"/>
    <n v="-118.2443"/>
    <n v="0"/>
    <x v="12"/>
  </r>
  <r>
    <n v="200517966"/>
    <d v="2020-12-18T00:00:00"/>
    <x v="228"/>
    <n v="1530"/>
    <n v="5"/>
    <x v="10"/>
    <n v="515"/>
    <n v="2"/>
    <n v="624"/>
    <s v="BATTERY - SIMPLE ASSAULT"/>
    <s v="0329 0416 1300 0446 1822 2033"/>
    <n v="32"/>
    <s v="M"/>
    <s v="H"/>
    <n v="501"/>
    <s v="SINGLE FAMILY DWELLING"/>
    <n v="400"/>
    <s v="STRONG-ARM (HANDS, FIST, FEET OR BODILY FORCE)"/>
    <s v="IC"/>
    <s v="Invest Cont"/>
    <n v="624"/>
    <m/>
    <m/>
    <m/>
    <s v="1400    GULF                         AV"/>
    <m/>
    <n v="33.790599999999998"/>
    <n v="-118.2739"/>
    <n v="0"/>
    <x v="12"/>
  </r>
  <r>
    <n v="200312805"/>
    <d v="2020-06-17T00:00:00"/>
    <x v="33"/>
    <n v="2300"/>
    <n v="3"/>
    <x v="2"/>
    <n v="396"/>
    <n v="2"/>
    <n v="745"/>
    <s v="VANDALISM - MISDEAMEANOR ($399 OR UNDER)"/>
    <n v="329"/>
    <n v="30"/>
    <s v="M"/>
    <s v="H"/>
    <n v="502"/>
    <s v="MULTI-UNIT DWELLING (APARTMENT, DUPLEX, ETC)"/>
    <m/>
    <m/>
    <s v="IC"/>
    <s v="Invest Cont"/>
    <n v="745"/>
    <m/>
    <m/>
    <m/>
    <s v="800 W  43RD                         ST"/>
    <m/>
    <n v="34.005499999999998"/>
    <n v="-118.2872"/>
    <n v="0"/>
    <x v="12"/>
  </r>
  <r>
    <n v="200804645"/>
    <d v="2020-01-15T00:00:00"/>
    <x v="222"/>
    <n v="450"/>
    <n v="8"/>
    <x v="12"/>
    <n v="817"/>
    <n v="2"/>
    <n v="624"/>
    <s v="BATTERY - SIMPLE ASSAULT"/>
    <s v="0448 0444 0429"/>
    <n v="21"/>
    <s v="F"/>
    <s v="W"/>
    <n v="502"/>
    <s v="MULTI-UNIT DWELLING (APARTMENT, DUPLEX, ETC)"/>
    <n v="400"/>
    <s v="STRONG-ARM (HANDS, FIST, FEET OR BODILY FORCE)"/>
    <s v="AO"/>
    <s v="Adult Other"/>
    <n v="624"/>
    <m/>
    <m/>
    <m/>
    <s v="1000    TIVERTON                     AV"/>
    <m/>
    <n v="34.062100000000001"/>
    <n v="-118.44280000000001"/>
    <n v="0"/>
    <x v="12"/>
  </r>
  <r>
    <n v="200607885"/>
    <d v="2020-03-14T00:00:00"/>
    <x v="124"/>
    <n v="200"/>
    <n v="6"/>
    <x v="9"/>
    <n v="637"/>
    <n v="1"/>
    <n v="510"/>
    <s v="VEHICLE - STOLEN"/>
    <m/>
    <n v="0"/>
    <m/>
    <m/>
    <n v="101"/>
    <s v="STREET"/>
    <m/>
    <m/>
    <s v="IC"/>
    <s v="Invest Cont"/>
    <n v="510"/>
    <m/>
    <m/>
    <m/>
    <s v="VINE                         ST"/>
    <s v="YUCCA                        ST"/>
    <n v="34.1038"/>
    <n v="-118.3267"/>
    <n v="0"/>
    <x v="12"/>
  </r>
  <r>
    <n v="200716616"/>
    <d v="2020-12-02T00:00:00"/>
    <x v="122"/>
    <n v="1145"/>
    <n v="7"/>
    <x v="0"/>
    <n v="702"/>
    <n v="1"/>
    <n v="330"/>
    <s v="BURGLARY FROM VEHICLE"/>
    <s v="1300 1606 0344"/>
    <n v="27"/>
    <s v="M"/>
    <s v="H"/>
    <n v="101"/>
    <s v="STREET"/>
    <m/>
    <m/>
    <s v="IC"/>
    <s v="Invest Cont"/>
    <n v="330"/>
    <m/>
    <m/>
    <m/>
    <s v="600 N  MARTEL                       AV"/>
    <m/>
    <n v="34.081800000000001"/>
    <n v="-118.3511"/>
    <n v="0"/>
    <x v="12"/>
  </r>
  <r>
    <n v="200911600"/>
    <d v="2020-06-25T00:00:00"/>
    <x v="10"/>
    <n v="1930"/>
    <n v="9"/>
    <x v="3"/>
    <n v="964"/>
    <n v="1"/>
    <n v="310"/>
    <s v="BURGLARY"/>
    <s v="1501 0314 0358 1608 1606"/>
    <n v="71"/>
    <s v="M"/>
    <s v="A"/>
    <n v="501"/>
    <s v="SINGLE FAMILY DWELLING"/>
    <m/>
    <m/>
    <s v="AA"/>
    <s v="Adult Arrest"/>
    <n v="310"/>
    <m/>
    <m/>
    <m/>
    <s v="4800    LENNOX                       AV"/>
    <m/>
    <n v="34.157600000000002"/>
    <n v="-118.44540000000001"/>
    <n v="1"/>
    <x v="12"/>
  </r>
  <r>
    <n v="200910968"/>
    <d v="2020-06-12T00:00:00"/>
    <x v="267"/>
    <n v="1345"/>
    <n v="9"/>
    <x v="3"/>
    <n v="964"/>
    <n v="2"/>
    <n v="354"/>
    <s v="THEFT OF IDENTITY"/>
    <s v="0377 0930 1822 1202"/>
    <n v="61"/>
    <s v="M"/>
    <s v="W"/>
    <n v="502"/>
    <s v="MULTI-UNIT DWELLING (APARTMENT, DUPLEX, ETC)"/>
    <m/>
    <m/>
    <s v="IC"/>
    <s v="Invest Cont"/>
    <n v="354"/>
    <m/>
    <m/>
    <m/>
    <s v="13900 W  RIVERSIDE                    DR"/>
    <m/>
    <n v="34.157600000000002"/>
    <n v="-118.43519999999999"/>
    <n v="0"/>
    <x v="12"/>
  </r>
  <r>
    <n v="201306219"/>
    <d v="2020-02-08T00:00:00"/>
    <x v="1"/>
    <n v="1420"/>
    <n v="13"/>
    <x v="6"/>
    <n v="1381"/>
    <n v="2"/>
    <n v="624"/>
    <s v="BATTERY - SIMPLE ASSAULT"/>
    <s v="0400 0417 0416 0432"/>
    <n v="17"/>
    <s v="F"/>
    <s v="H"/>
    <n v="102"/>
    <s v="SIDEWALK"/>
    <n v="400"/>
    <s v="STRONG-ARM (HANDS, FIST, FEET OR BODILY FORCE)"/>
    <s v="IC"/>
    <s v="Invest Cont"/>
    <n v="624"/>
    <m/>
    <m/>
    <m/>
    <s v="42ND                         PL"/>
    <s v="AVALON                       BL"/>
    <n v="33.986199999999997"/>
    <n v="-118.2794"/>
    <n v="0"/>
    <x v="12"/>
  </r>
  <r>
    <n v="200918744"/>
    <d v="2020-12-22T00:00:00"/>
    <x v="192"/>
    <n v="1840"/>
    <n v="9"/>
    <x v="3"/>
    <n v="994"/>
    <n v="1"/>
    <n v="210"/>
    <s v="ROBBERY"/>
    <s v="0352 0416 0446 0444 1402 1414 0913"/>
    <n v="57"/>
    <s v="F"/>
    <s v="W"/>
    <n v="501"/>
    <s v="SINGLE FAMILY DWELLING"/>
    <n v="400"/>
    <s v="STRONG-ARM (HANDS, FIST, FEET OR BODILY FORCE)"/>
    <s v="IC"/>
    <s v="Invest Cont"/>
    <n v="210"/>
    <n v="998"/>
    <m/>
    <m/>
    <s v="4000    STANSBURY                    AV"/>
    <m/>
    <n v="34.142699999999998"/>
    <n v="-118.4417"/>
    <n v="0"/>
    <x v="12"/>
  </r>
  <r>
    <n v="200809800"/>
    <d v="2020-05-22T00:00:00"/>
    <x v="5"/>
    <n v="1330"/>
    <n v="8"/>
    <x v="12"/>
    <n v="805"/>
    <n v="2"/>
    <n v="354"/>
    <s v="THEFT OF IDENTITY"/>
    <s v="0100 1202 0923"/>
    <n v="77"/>
    <s v="M"/>
    <s v="W"/>
    <n v="501"/>
    <s v="SINGLE FAMILY DWELLING"/>
    <m/>
    <m/>
    <s v="IC"/>
    <s v="Invest Cont"/>
    <n v="354"/>
    <m/>
    <m/>
    <m/>
    <s v="15400    MILLDALE                     DR"/>
    <m/>
    <n v="34.125599999999999"/>
    <n v="-118.4675"/>
    <n v="0"/>
    <x v="12"/>
  </r>
  <r>
    <n v="200409308"/>
    <d v="2020-05-28T00:00:00"/>
    <x v="177"/>
    <n v="100"/>
    <n v="4"/>
    <x v="4"/>
    <n v="409"/>
    <n v="1"/>
    <n v="510"/>
    <s v="VEHICLE - STOLEN"/>
    <m/>
    <n v="0"/>
    <m/>
    <m/>
    <n v="101"/>
    <s v="STREET"/>
    <m/>
    <m/>
    <s v="IC"/>
    <s v="Invest Cont"/>
    <n v="510"/>
    <m/>
    <m/>
    <m/>
    <s v="4000    GUARDIA                      AV"/>
    <m/>
    <n v="34.0914"/>
    <n v="-118.16970000000001"/>
    <n v="0"/>
    <x v="12"/>
  </r>
  <r>
    <n v="200412768"/>
    <d v="2020-09-15T00:00:00"/>
    <x v="311"/>
    <n v="1730"/>
    <n v="4"/>
    <x v="4"/>
    <n v="478"/>
    <n v="1"/>
    <n v="510"/>
    <s v="VEHICLE - STOLEN"/>
    <m/>
    <n v="0"/>
    <m/>
    <m/>
    <n v="101"/>
    <s v="STREET"/>
    <m/>
    <m/>
    <s v="IC"/>
    <s v="Invest Cont"/>
    <n v="510"/>
    <m/>
    <m/>
    <m/>
    <s v="7TH                          ST"/>
    <s v="GRANDE VISTA                 AV"/>
    <n v="34.027000000000001"/>
    <n v="-118.2051"/>
    <n v="0"/>
    <x v="12"/>
  </r>
  <r>
    <n v="200608033"/>
    <d v="2020-03-16T00:00:00"/>
    <x v="364"/>
    <n v="2315"/>
    <n v="6"/>
    <x v="9"/>
    <n v="646"/>
    <n v="1"/>
    <n v="230"/>
    <s v="ASSAULT WITH DEADLY WEAPON, AGGRAVATED ASSAULT"/>
    <s v="1402 0400 0416 2004 1218 0913 1202 0447"/>
    <n v="62"/>
    <s v="M"/>
    <s v="W"/>
    <n v="504"/>
    <s v="OTHER RESIDENCE"/>
    <n v="500"/>
    <s v="UNKNOWN WEAPON/OTHER WEAPON"/>
    <s v="AA"/>
    <s v="Adult Arrest"/>
    <n v="230"/>
    <n v="998"/>
    <m/>
    <m/>
    <s v="1500    SCHRADER                     BL"/>
    <m/>
    <n v="34.097999999999999"/>
    <n v="-118.33240000000001"/>
    <n v="1"/>
    <x v="12"/>
  </r>
  <r>
    <n v="200616646"/>
    <d v="2020-10-12T00:00:00"/>
    <x v="276"/>
    <n v="1759"/>
    <n v="6"/>
    <x v="9"/>
    <n v="644"/>
    <n v="1"/>
    <n v="440"/>
    <s v="THEFT PLAIN - PETTY ($950 &amp; UNDER)"/>
    <s v="0344 0394 1822"/>
    <n v="31"/>
    <s v="M"/>
    <s v="H"/>
    <n v="501"/>
    <s v="SINGLE FAMILY DWELLING"/>
    <m/>
    <m/>
    <s v="IC"/>
    <s v="Invest Cont"/>
    <n v="440"/>
    <m/>
    <m/>
    <m/>
    <s v="7500    FOUNTAIN                     AV"/>
    <m/>
    <n v="34.096200000000003"/>
    <n v="-118.349"/>
    <n v="0"/>
    <x v="12"/>
  </r>
  <r>
    <n v="201209556"/>
    <d v="2020-03-20T00:00:00"/>
    <x v="262"/>
    <n v="1600"/>
    <n v="12"/>
    <x v="8"/>
    <n v="1218"/>
    <n v="1"/>
    <n v="310"/>
    <s v="BURGLARY"/>
    <s v="1202 1607 0329 0344 0321 1822"/>
    <n v="59"/>
    <s v="F"/>
    <s v="B"/>
    <n v="501"/>
    <s v="SINGLE FAMILY DWELLING"/>
    <m/>
    <m/>
    <s v="IC"/>
    <s v="Invest Cont"/>
    <n v="310"/>
    <m/>
    <m/>
    <m/>
    <s v="600 W  58TH                         ST"/>
    <m/>
    <n v="33.989699999999999"/>
    <n v="-118.2842"/>
    <n v="0"/>
    <x v="12"/>
  </r>
  <r>
    <n v="201309918"/>
    <d v="2020-04-25T00:00:00"/>
    <x v="75"/>
    <n v="1715"/>
    <n v="13"/>
    <x v="6"/>
    <n v="1309"/>
    <n v="2"/>
    <n v="756"/>
    <s v="WEAPONS POSSESSION/BOMBING"/>
    <s v="1402 1407 1419 1822"/>
    <n v="0"/>
    <s v="X"/>
    <s v="X"/>
    <n v="122"/>
    <s v="VEHICLE, PASSENGER/TRUCK"/>
    <n v="109"/>
    <s v="SEMI-AUTOMATIC PISTOL"/>
    <s v="IC"/>
    <s v="Invest Cont"/>
    <n v="756"/>
    <n v="998"/>
    <m/>
    <m/>
    <s v="SANTA MONICA                 FY"/>
    <s v="ALAMEDA                      ST"/>
    <n v="34.024099999999997"/>
    <n v="-118.232"/>
    <n v="0"/>
    <x v="12"/>
  </r>
  <r>
    <n v="200612114"/>
    <d v="2020-07-02T00:00:00"/>
    <x v="153"/>
    <n v="1655"/>
    <n v="6"/>
    <x v="9"/>
    <n v="637"/>
    <n v="1"/>
    <n v="220"/>
    <s v="ATTEMPTED ROBBERY"/>
    <s v="0312 0334 0337 0316 0344 1822"/>
    <n v="43"/>
    <s v="M"/>
    <s v="W"/>
    <n v="102"/>
    <s v="SIDEWALK"/>
    <n v="102"/>
    <s v="HAND GUN"/>
    <s v="IC"/>
    <s v="Invest Cont"/>
    <n v="220"/>
    <m/>
    <m/>
    <m/>
    <s v="GOWER"/>
    <s v="HOLLYWOOD"/>
    <n v="34.104399999999998"/>
    <n v="-118.3224"/>
    <n v="0"/>
    <x v="12"/>
  </r>
  <r>
    <n v="200914640"/>
    <d v="2020-09-12T00:00:00"/>
    <x v="129"/>
    <n v="1113"/>
    <n v="9"/>
    <x v="3"/>
    <n v="914"/>
    <n v="1"/>
    <n v="320"/>
    <s v="BURGLARY, ATTEMPTED"/>
    <s v="0329 1602"/>
    <n v="64"/>
    <s v="F"/>
    <s v="O"/>
    <n v="120"/>
    <s v="STORAGE SHED"/>
    <m/>
    <m/>
    <s v="AO"/>
    <s v="Adult Other"/>
    <n v="320"/>
    <m/>
    <m/>
    <m/>
    <s v="15000    SHERMAN                      WY"/>
    <m/>
    <n v="34.201099999999997"/>
    <n v="-118.4605"/>
    <n v="0"/>
    <x v="12"/>
  </r>
  <r>
    <n v="200318492"/>
    <d v="2020-10-07T00:00:00"/>
    <x v="170"/>
    <n v="1400"/>
    <n v="3"/>
    <x v="2"/>
    <n v="374"/>
    <n v="1"/>
    <n v="510"/>
    <s v="VEHICLE - STOLEN"/>
    <m/>
    <n v="0"/>
    <m/>
    <m/>
    <n v="101"/>
    <s v="STREET"/>
    <m/>
    <m/>
    <s v="IC"/>
    <s v="Invest Cont"/>
    <n v="510"/>
    <m/>
    <m/>
    <m/>
    <s v="39TH                         ST"/>
    <s v="3RD                          AV"/>
    <n v="34.014600000000002"/>
    <n v="-118.32040000000001"/>
    <n v="0"/>
    <x v="12"/>
  </r>
  <r>
    <n v="200805323"/>
    <d v="2020-01-30T00:00:00"/>
    <x v="94"/>
    <n v="1310"/>
    <n v="8"/>
    <x v="12"/>
    <n v="839"/>
    <n v="1"/>
    <n v="442"/>
    <s v="SHOPLIFTING - PETTY THEFT ($950 &amp; UNDER)"/>
    <s v="1822 0325"/>
    <n v="0"/>
    <s v="X"/>
    <s v="X"/>
    <n v="203"/>
    <s v="OTHER BUSINESS"/>
    <m/>
    <m/>
    <s v="IC"/>
    <s v="Invest Cont"/>
    <n v="442"/>
    <m/>
    <m/>
    <m/>
    <s v="10200    SANTA MONICA                 BL"/>
    <m/>
    <n v="34.060499999999998"/>
    <n v="-118.41930000000001"/>
    <n v="0"/>
    <x v="12"/>
  </r>
  <r>
    <n v="200209750"/>
    <d v="2020-05-02T00:00:00"/>
    <x v="5"/>
    <n v="1930"/>
    <n v="2"/>
    <x v="5"/>
    <n v="281"/>
    <n v="2"/>
    <n v="626"/>
    <s v="INTIMATE PARTNER - SIMPLE ASSAULT"/>
    <s v="0913 2000 1813 0344 0416 0400 1309"/>
    <n v="41"/>
    <s v="F"/>
    <s v="H"/>
    <n v="502"/>
    <s v="MULTI-UNIT DWELLING (APARTMENT, DUPLEX, ETC)"/>
    <n v="400"/>
    <s v="STRONG-ARM (HANDS, FIST, FEET OR BODILY FORCE)"/>
    <s v="AA"/>
    <s v="Adult Arrest"/>
    <n v="626"/>
    <m/>
    <m/>
    <m/>
    <s v="1200 S  LAKE                         ST"/>
    <m/>
    <n v="34.049300000000002"/>
    <n v="-118.28279999999999"/>
    <n v="1"/>
    <x v="12"/>
  </r>
  <r>
    <n v="201010031"/>
    <d v="2020-06-15T00:00:00"/>
    <x v="85"/>
    <n v="315"/>
    <n v="10"/>
    <x v="11"/>
    <n v="1029"/>
    <n v="1"/>
    <n v="331"/>
    <s v="THEFT FROM MOTOR VEHICLE - GRAND ($950.01 AND OVER)"/>
    <s v="0344 1822 1606 0352"/>
    <n v="23"/>
    <s v="F"/>
    <s v="B"/>
    <n v="707"/>
    <s v="GARAGE/CARPORT"/>
    <m/>
    <m/>
    <s v="IC"/>
    <s v="Invest Cont"/>
    <n v="331"/>
    <m/>
    <m/>
    <m/>
    <s v="7000    WOODLEY                      AV"/>
    <m/>
    <n v="34.197600000000001"/>
    <n v="-118.4837"/>
    <n v="0"/>
    <x v="12"/>
  </r>
  <r>
    <n v="201222873"/>
    <d v="2020-10-19T00:00:00"/>
    <x v="336"/>
    <n v="1320"/>
    <n v="12"/>
    <x v="8"/>
    <n v="1252"/>
    <n v="1"/>
    <n v="230"/>
    <s v="ASSAULT WITH DEADLY WEAPON, AGGRAVATED ASSAULT"/>
    <s v="1402 1407 1100 1309 1822 0302 0329 0450 2033 0906"/>
    <n v="33"/>
    <s v="M"/>
    <s v="B"/>
    <n v="101"/>
    <s v="STREET"/>
    <n v="109"/>
    <s v="SEMI-AUTOMATIC PISTOL"/>
    <s v="IC"/>
    <s v="Invest Cont"/>
    <n v="230"/>
    <m/>
    <m/>
    <m/>
    <s v="2400 W  67TH                         ST"/>
    <m/>
    <n v="33.978200000000001"/>
    <n v="-118.3207"/>
    <n v="0"/>
    <x v="12"/>
  </r>
  <r>
    <n v="200616329"/>
    <d v="2020-10-06T00:00:00"/>
    <x v="186"/>
    <n v="35"/>
    <n v="6"/>
    <x v="9"/>
    <n v="647"/>
    <n v="1"/>
    <n v="350"/>
    <s v="THEFT, PERSON"/>
    <s v="1822 0400 0344 0346"/>
    <n v="24"/>
    <s v="M"/>
    <s v="H"/>
    <n v="101"/>
    <s v="STREET"/>
    <n v="400"/>
    <s v="STRONG-ARM (HANDS, FIST, FEET OR BODILY FORCE)"/>
    <s v="IC"/>
    <s v="Invest Cont"/>
    <n v="350"/>
    <m/>
    <m/>
    <m/>
    <s v="ARGYLE"/>
    <s v="HOLLYWOOD"/>
    <n v="34.101599999999998"/>
    <n v="-118.3252"/>
    <n v="0"/>
    <x v="12"/>
  </r>
  <r>
    <n v="200306215"/>
    <d v="2020-02-07T00:00:00"/>
    <x v="199"/>
    <n v="2100"/>
    <n v="3"/>
    <x v="2"/>
    <n v="355"/>
    <n v="2"/>
    <n v="740"/>
    <s v="VANDALISM - FELONY ($400 &amp; OVER, ALL CHURCH VANDALISMS)"/>
    <s v="0329 1300"/>
    <n v="26"/>
    <s v="F"/>
    <s v="H"/>
    <n v="122"/>
    <s v="VEHICLE, PASSENGER/TRUCK"/>
    <m/>
    <m/>
    <s v="AO"/>
    <s v="Adult Other"/>
    <n v="740"/>
    <m/>
    <m/>
    <m/>
    <s v="3400 S  SAINT ANDREWS                PL"/>
    <m/>
    <n v="34.025599999999997"/>
    <n v="-118.31189999999999"/>
    <n v="0"/>
    <x v="12"/>
  </r>
  <r>
    <n v="201306179"/>
    <d v="2020-02-08T00:00:00"/>
    <x v="15"/>
    <n v="1800"/>
    <n v="13"/>
    <x v="6"/>
    <n v="1394"/>
    <n v="1"/>
    <n v="330"/>
    <s v="BURGLARY FROM VEHICLE"/>
    <s v="0344 1609 1307"/>
    <n v="41"/>
    <s v="M"/>
    <s v="H"/>
    <n v="101"/>
    <s v="STREET"/>
    <m/>
    <m/>
    <s v="IC"/>
    <s v="Invest Cont"/>
    <n v="330"/>
    <m/>
    <m/>
    <m/>
    <s v="200 E  69TH                         ST"/>
    <m/>
    <n v="33.976999999999997"/>
    <n v="-118.2717"/>
    <n v="0"/>
    <x v="12"/>
  </r>
  <r>
    <n v="200516864"/>
    <d v="2020-11-18T00:00:00"/>
    <x v="122"/>
    <n v="1300"/>
    <n v="5"/>
    <x v="10"/>
    <n v="513"/>
    <n v="2"/>
    <n v="745"/>
    <s v="VANDALISM - MISDEAMEANOR ($399 OR UNDER)"/>
    <s v="0329 1236"/>
    <n v="0"/>
    <s v="M"/>
    <s v="O"/>
    <n v="121"/>
    <s v="YARD (RESIDENTIAL/BUSINESS)"/>
    <m/>
    <m/>
    <s v="IC"/>
    <s v="Invest Cont"/>
    <n v="745"/>
    <m/>
    <m/>
    <m/>
    <s v="1700 W  L                            ST"/>
    <m/>
    <n v="33.784999999999997"/>
    <n v="-118.28700000000001"/>
    <n v="0"/>
    <x v="12"/>
  </r>
  <r>
    <n v="200118125"/>
    <d v="2020-09-17T00:00:00"/>
    <x v="59"/>
    <n v="2345"/>
    <n v="1"/>
    <x v="1"/>
    <n v="153"/>
    <n v="1"/>
    <n v="330"/>
    <s v="BURGLARY FROM VEHICLE"/>
    <s v="1307 1609 1822 0329 1414 0344 2004"/>
    <n v="41"/>
    <s v="M"/>
    <s v="W"/>
    <n v="101"/>
    <s v="STREET"/>
    <n v="500"/>
    <s v="UNKNOWN WEAPON/OTHER WEAPON"/>
    <s v="AA"/>
    <s v="Adult Arrest"/>
    <n v="330"/>
    <m/>
    <m/>
    <m/>
    <s v="500 S  BROADWAY"/>
    <m/>
    <n v="34.047400000000003"/>
    <n v="-118.2513"/>
    <n v="1"/>
    <x v="12"/>
  </r>
  <r>
    <n v="200715693"/>
    <d v="2020-11-06T00:00:00"/>
    <x v="166"/>
    <n v="1200"/>
    <n v="7"/>
    <x v="0"/>
    <n v="723"/>
    <n v="1"/>
    <n v="440"/>
    <s v="THEFT PLAIN - PETTY ($950 &amp; UNDER)"/>
    <s v="1822 0344"/>
    <n v="40"/>
    <s v="F"/>
    <s v="H"/>
    <n v="702"/>
    <s v="OFFICE BUILDING/OFFICE"/>
    <m/>
    <m/>
    <s v="IC"/>
    <s v="Invest Cont"/>
    <n v="440"/>
    <m/>
    <m/>
    <m/>
    <s v="8000 W  3RD                          ST"/>
    <m/>
    <n v="34.071800000000003"/>
    <n v="-118.36369999999999"/>
    <n v="0"/>
    <x v="12"/>
  </r>
  <r>
    <n v="200401210"/>
    <d v="2020-11-26T00:00:00"/>
    <x v="291"/>
    <n v="1820"/>
    <n v="4"/>
    <x v="4"/>
    <n v="467"/>
    <n v="2"/>
    <n v="624"/>
    <s v="BATTERY - SIMPLE ASSAULT"/>
    <s v="0913 0554 0416"/>
    <n v="28"/>
    <s v="F"/>
    <s v="H"/>
    <n v="501"/>
    <s v="SINGLE FAMILY DWELLING"/>
    <n v="400"/>
    <s v="STRONG-ARM (HANDS, FIST, FEET OR BODILY FORCE)"/>
    <s v="AO"/>
    <s v="Adult Other"/>
    <n v="624"/>
    <m/>
    <m/>
    <m/>
    <s v="400 S  EVERGREEN                    AV"/>
    <m/>
    <n v="34.035200000000003"/>
    <n v="-118.2058"/>
    <n v="0"/>
    <x v="12"/>
  </r>
  <r>
    <n v="200111715"/>
    <d v="2020-05-14T00:00:00"/>
    <x v="80"/>
    <n v="100"/>
    <n v="1"/>
    <x v="1"/>
    <n v="148"/>
    <n v="2"/>
    <n v="626"/>
    <s v="INTIMATE PARTNER - SIMPLE ASSAULT"/>
    <s v="2000 2004 1218 1813 1814 0913 0416 2060 0533"/>
    <n v="37"/>
    <s v="F"/>
    <s v="H"/>
    <n v="102"/>
    <s v="SIDEWALK"/>
    <n v="400"/>
    <s v="STRONG-ARM (HANDS, FIST, FEET OR BODILY FORCE)"/>
    <s v="AO"/>
    <s v="Adult Other"/>
    <n v="626"/>
    <m/>
    <m/>
    <m/>
    <s v="3RD"/>
    <s v="MAIN"/>
    <n v="34.043799999999997"/>
    <n v="-118.24160000000001"/>
    <n v="0"/>
    <x v="12"/>
  </r>
  <r>
    <n v="201000956"/>
    <d v="2020-11-06T00:00:00"/>
    <x v="164"/>
    <n v="2347"/>
    <n v="10"/>
    <x v="11"/>
    <n v="1088"/>
    <n v="1"/>
    <n v="420"/>
    <s v="THEFT FROM MOTOR VEHICLE - PETTY ($950 &amp; UNDER)"/>
    <s v="1402 1822 1606 0344 0202 1420 0377"/>
    <n v="38"/>
    <s v="F"/>
    <s v="H"/>
    <n v="108"/>
    <s v="PARKING LOT"/>
    <m/>
    <m/>
    <s v="AA"/>
    <s v="Adult Arrest"/>
    <n v="420"/>
    <n v="998"/>
    <m/>
    <m/>
    <s v="16800    VENTURA                      BL"/>
    <m/>
    <n v="34.158799999999999"/>
    <n v="-118.49930000000001"/>
    <n v="1"/>
    <x v="12"/>
  </r>
  <r>
    <n v="200413458"/>
    <d v="2020-10-04T00:00:00"/>
    <x v="76"/>
    <n v="1730"/>
    <n v="4"/>
    <x v="4"/>
    <n v="443"/>
    <n v="1"/>
    <n v="210"/>
    <s v="ROBBERY"/>
    <s v="0906 1822 1259 0416 0417 0400 0342 0344 0371"/>
    <n v="15"/>
    <s v="M"/>
    <s v="H"/>
    <n v="101"/>
    <s v="STREET"/>
    <n v="304"/>
    <s v="CLUB/BAT"/>
    <s v="IC"/>
    <s v="Invest Cont"/>
    <n v="210"/>
    <m/>
    <m/>
    <m/>
    <s v="SOTO"/>
    <s v="LANCASTER"/>
    <n v="34.059199999999997"/>
    <n v="-118.2"/>
    <n v="0"/>
    <x v="12"/>
  </r>
  <r>
    <n v="200807021"/>
    <d v="2020-03-07T00:00:00"/>
    <x v="216"/>
    <n v="2030"/>
    <n v="8"/>
    <x v="12"/>
    <n v="827"/>
    <n v="2"/>
    <n v="740"/>
    <s v="VANDALISM - FELONY ($400 &amp; OVER, ALL CHURCH VANDALISMS)"/>
    <n v="329"/>
    <n v="55"/>
    <s v="M"/>
    <s v="W"/>
    <n v="122"/>
    <s v="VEHICLE, PASSENGER/TRUCK"/>
    <m/>
    <m/>
    <s v="IC"/>
    <s v="Invest Cont"/>
    <n v="740"/>
    <m/>
    <m/>
    <m/>
    <s v="11600    MONTANA                      AV"/>
    <m/>
    <n v="34.057000000000002"/>
    <n v="-118.4646"/>
    <n v="0"/>
    <x v="12"/>
  </r>
  <r>
    <n v="200611176"/>
    <d v="2020-06-07T00:00:00"/>
    <x v="314"/>
    <n v="1530"/>
    <n v="6"/>
    <x v="9"/>
    <n v="678"/>
    <n v="2"/>
    <n v="624"/>
    <s v="BATTERY - SIMPLE ASSAULT"/>
    <s v="0400 1822 0447"/>
    <n v="57"/>
    <s v="M"/>
    <s v="H"/>
    <n v="108"/>
    <s v="PARKING LOT"/>
    <n v="306"/>
    <s v="ROCK/THROWN OBJECT"/>
    <s v="AA"/>
    <s v="Adult Arrest"/>
    <n v="624"/>
    <m/>
    <m/>
    <m/>
    <s v="700 N  WESTERN                      AV"/>
    <m/>
    <n v="34.083500000000001"/>
    <n v="-118.3091"/>
    <n v="1"/>
    <x v="12"/>
  </r>
  <r>
    <n v="201113332"/>
    <d v="2020-09-06T00:00:00"/>
    <x v="154"/>
    <n v="1400"/>
    <n v="11"/>
    <x v="7"/>
    <n v="1175"/>
    <n v="1"/>
    <n v="341"/>
    <s v="THEFT-GRAND ($950.01 &amp; OVER)EXCPT,GUNS,FOWL,LIVESTK,PROD"/>
    <n v="344"/>
    <n v="0"/>
    <s v="X"/>
    <s v="X"/>
    <n v="109"/>
    <s v="PARK/PLAYGROUND"/>
    <m/>
    <m/>
    <s v="IC"/>
    <s v="Invest Cont"/>
    <n v="341"/>
    <m/>
    <m/>
    <m/>
    <s v="1000    ELYSIAN PARK                 DR"/>
    <m/>
    <n v="34.085700000000003"/>
    <n v="-118.2458"/>
    <n v="0"/>
    <x v="12"/>
  </r>
  <r>
    <n v="201116348"/>
    <d v="2020-12-05T00:00:00"/>
    <x v="41"/>
    <n v="2200"/>
    <n v="11"/>
    <x v="7"/>
    <n v="1129"/>
    <n v="1"/>
    <n v="330"/>
    <s v="BURGLARY FROM VEHICLE"/>
    <s v="0344 1307"/>
    <n v="29"/>
    <s v="F"/>
    <s v="H"/>
    <n v="101"/>
    <s v="STREET"/>
    <m/>
    <m/>
    <s v="IC"/>
    <s v="Invest Cont"/>
    <n v="330"/>
    <m/>
    <m/>
    <m/>
    <s v="BRIDEWELL"/>
    <s v="HOUGH"/>
    <n v="34.116900000000001"/>
    <n v="-118.17059999999999"/>
    <n v="0"/>
    <x v="12"/>
  </r>
  <r>
    <n v="200607567"/>
    <d v="2020-03-08T00:00:00"/>
    <x v="330"/>
    <n v="2030"/>
    <n v="6"/>
    <x v="9"/>
    <n v="622"/>
    <n v="2"/>
    <n v="740"/>
    <s v="VANDALISM - FELONY ($400 &amp; OVER, ALL CHURCH VANDALISMS)"/>
    <n v="329"/>
    <n v="39"/>
    <s v="F"/>
    <s v="W"/>
    <n v="501"/>
    <s v="SINGLE FAMILY DWELLING"/>
    <m/>
    <m/>
    <s v="IC"/>
    <s v="Invest Cont"/>
    <n v="740"/>
    <m/>
    <m/>
    <m/>
    <s v="1900    LAUREL CANYON                BL"/>
    <m/>
    <n v="34.105899999999998"/>
    <n v="-118.3668"/>
    <n v="0"/>
    <x v="12"/>
  </r>
  <r>
    <n v="200800692"/>
    <d v="2020-06-17T00:00:00"/>
    <x v="318"/>
    <n v="1835"/>
    <n v="8"/>
    <x v="12"/>
    <n v="857"/>
    <n v="1"/>
    <n v="520"/>
    <s v="VEHICLE - ATTEMPT STOLEN"/>
    <s v="1606 1501 1402"/>
    <n v="44"/>
    <s v="F"/>
    <s v="O"/>
    <n v="301"/>
    <s v="GAS STATION"/>
    <m/>
    <m/>
    <s v="IC"/>
    <s v="Invest Cont"/>
    <n v="520"/>
    <n v="998"/>
    <m/>
    <m/>
    <s v="9000 W  PICO                         BL"/>
    <m/>
    <n v="34.055300000000003"/>
    <n v="-118.3878"/>
    <n v="0"/>
    <x v="12"/>
  </r>
  <r>
    <n v="201012791"/>
    <d v="2020-09-05T00:00:00"/>
    <x v="120"/>
    <n v="1530"/>
    <n v="10"/>
    <x v="11"/>
    <n v="1065"/>
    <n v="2"/>
    <n v="624"/>
    <s v="BATTERY - SIMPLE ASSAULT"/>
    <s v="1822 1701 1202 0417 1420"/>
    <n v="90"/>
    <s v="M"/>
    <s v="H"/>
    <n v="406"/>
    <s v="OTHER STORE"/>
    <n v="400"/>
    <s v="STRONG-ARM (HANDS, FIST, FEET OR BODILY FORCE)"/>
    <s v="IC"/>
    <s v="Invest Cont"/>
    <n v="624"/>
    <m/>
    <m/>
    <m/>
    <s v="17900 W  VENTURA                      BL"/>
    <m/>
    <n v="34.167499999999997"/>
    <n v="-118.5226"/>
    <n v="0"/>
    <x v="12"/>
  </r>
  <r>
    <n v="201013010"/>
    <d v="2020-09-13T00:00:00"/>
    <x v="260"/>
    <n v="230"/>
    <n v="10"/>
    <x v="11"/>
    <n v="1065"/>
    <n v="1"/>
    <n v="510"/>
    <s v="VEHICLE - STOLEN"/>
    <m/>
    <n v="0"/>
    <m/>
    <m/>
    <n v="101"/>
    <s v="STREET"/>
    <m/>
    <m/>
    <s v="IC"/>
    <s v="Invest Cont"/>
    <n v="510"/>
    <m/>
    <m/>
    <m/>
    <s v="5500    NEWCASTLE                    AV"/>
    <m/>
    <n v="34.170699999999997"/>
    <n v="-118.5244"/>
    <n v="0"/>
    <x v="12"/>
  </r>
  <r>
    <n v="200411247"/>
    <d v="2020-07-28T00:00:00"/>
    <x v="100"/>
    <n v="2000"/>
    <n v="4"/>
    <x v="4"/>
    <n v="464"/>
    <n v="2"/>
    <n v="956"/>
    <s v="LETTERS, LEWD  -  TELEPHONE CALLS, LEWD"/>
    <s v="0342 1906 0913 1251"/>
    <n v="15"/>
    <s v="F"/>
    <s v="H"/>
    <n v="504"/>
    <s v="OTHER RESIDENCE"/>
    <m/>
    <m/>
    <s v="IC"/>
    <s v="Invest Cont"/>
    <n v="956"/>
    <m/>
    <m/>
    <m/>
    <s v="200 N  BREED                        ST"/>
    <m/>
    <n v="34.0456"/>
    <n v="-118.2101"/>
    <n v="0"/>
    <x v="12"/>
  </r>
  <r>
    <n v="200909332"/>
    <d v="2020-05-05T00:00:00"/>
    <x v="180"/>
    <n v="455"/>
    <n v="9"/>
    <x v="3"/>
    <n v="937"/>
    <n v="1"/>
    <n v="420"/>
    <s v="THEFT FROM MOTOR VEHICLE - PETTY ($950 &amp; UNDER)"/>
    <n v="344"/>
    <n v="29"/>
    <s v="M"/>
    <s v="O"/>
    <n v="104"/>
    <s v="DRIVEWAY"/>
    <m/>
    <m/>
    <s v="IC"/>
    <s v="Invest Cont"/>
    <n v="420"/>
    <m/>
    <m/>
    <m/>
    <s v="14000    CALVERT                      ST"/>
    <m/>
    <n v="34.182200000000002"/>
    <n v="-118.43770000000001"/>
    <n v="0"/>
    <x v="12"/>
  </r>
  <r>
    <n v="200708960"/>
    <d v="2020-05-05T00:00:00"/>
    <x v="52"/>
    <n v="2200"/>
    <n v="7"/>
    <x v="0"/>
    <n v="701"/>
    <n v="2"/>
    <n v="745"/>
    <s v="VANDALISM - MISDEAMEANOR ($399 OR UNDER)"/>
    <s v="0329 0561 1202 1309"/>
    <n v="70"/>
    <s v="M"/>
    <s v="W"/>
    <n v="502"/>
    <s v="MULTI-UNIT DWELLING (APARTMENT, DUPLEX, ETC)"/>
    <m/>
    <m/>
    <s v="AO"/>
    <s v="Adult Other"/>
    <n v="745"/>
    <m/>
    <m/>
    <m/>
    <s v="700 N  HAYWORTH                     AV"/>
    <m/>
    <n v="34.083799999999997"/>
    <n v="-118.3627"/>
    <n v="0"/>
    <x v="12"/>
  </r>
  <r>
    <n v="200120777"/>
    <d v="2020-11-09T00:00:00"/>
    <x v="313"/>
    <n v="310"/>
    <n v="1"/>
    <x v="1"/>
    <n v="124"/>
    <n v="2"/>
    <n v="946"/>
    <s v="OTHER MISCELLANEOUS CRIME"/>
    <s v="1402 0907 0447 1822 0329 1414"/>
    <n v="52"/>
    <s v="M"/>
    <s v="H"/>
    <n v="101"/>
    <s v="STREET"/>
    <n v="212"/>
    <s v="BOTTLE"/>
    <s v="AA"/>
    <s v="Adult Arrest"/>
    <n v="946"/>
    <n v="998"/>
    <m/>
    <m/>
    <s v="200 N  LOS ANGELES                  ST"/>
    <m/>
    <n v="34.052500000000002"/>
    <n v="-118.2432"/>
    <n v="1"/>
    <x v="12"/>
  </r>
  <r>
    <n v="200316458"/>
    <d v="2020-08-29T00:00:00"/>
    <x v="182"/>
    <n v="2100"/>
    <n v="3"/>
    <x v="2"/>
    <n v="357"/>
    <n v="1"/>
    <n v="761"/>
    <s v="BRANDISH WEAPON"/>
    <s v="1822 1309 0605 1402 0421"/>
    <n v="30"/>
    <s v="F"/>
    <s v="A"/>
    <n v="101"/>
    <s v="STREET"/>
    <n v="200"/>
    <s v="KNIFE WITH BLADE 6INCHES OR LESS"/>
    <s v="AA"/>
    <s v="Adult Arrest"/>
    <n v="761"/>
    <m/>
    <m/>
    <m/>
    <s v="NORMANDIE"/>
    <s v="EXPOSITION                   BL"/>
    <n v="34.0184"/>
    <n v="-118.3002"/>
    <n v="1"/>
    <x v="12"/>
  </r>
  <r>
    <n v="200715422"/>
    <d v="2020-10-27T00:00:00"/>
    <x v="21"/>
    <n v="1022"/>
    <n v="7"/>
    <x v="0"/>
    <n v="762"/>
    <n v="1"/>
    <n v="341"/>
    <s v="THEFT-GRAND ($950.01 &amp; OVER)EXCPT,GUNS,FOWL,LIVESTK,PROD"/>
    <n v="394"/>
    <n v="47"/>
    <s v="F"/>
    <s v="W"/>
    <n v="502"/>
    <s v="MULTI-UNIT DWELLING (APARTMENT, DUPLEX, ETC)"/>
    <m/>
    <m/>
    <s v="IC"/>
    <s v="Invest Cont"/>
    <n v="341"/>
    <m/>
    <m/>
    <m/>
    <s v="HI POINT                     ST"/>
    <s v="SATURN                       ST"/>
    <n v="34.0501"/>
    <n v="-118.36920000000001"/>
    <n v="0"/>
    <x v="12"/>
  </r>
  <r>
    <n v="200307751"/>
    <d v="2020-03-02T00:00:00"/>
    <x v="38"/>
    <n v="910"/>
    <n v="3"/>
    <x v="2"/>
    <n v="394"/>
    <n v="1"/>
    <n v="236"/>
    <s v="INTIMATE PARTNER - AGGRAVATED ASSAULT"/>
    <s v="1243 1813 2000 1814 0416 0446 0408 0913"/>
    <n v="33"/>
    <s v="F"/>
    <s v="B"/>
    <n v="502"/>
    <s v="MULTI-UNIT DWELLING (APARTMENT, DUPLEX, ETC)"/>
    <n v="400"/>
    <s v="STRONG-ARM (HANDS, FIST, FEET OR BODILY FORCE)"/>
    <s v="AA"/>
    <s v="Adult Arrest"/>
    <n v="236"/>
    <m/>
    <m/>
    <m/>
    <s v="2400 W  VERNON                       AV"/>
    <m/>
    <n v="34.007199999999997"/>
    <n v="-118.3201"/>
    <n v="1"/>
    <x v="12"/>
  </r>
  <r>
    <n v="201009815"/>
    <d v="2020-06-08T00:00:00"/>
    <x v="150"/>
    <n v="1700"/>
    <n v="10"/>
    <x v="11"/>
    <n v="1033"/>
    <n v="1"/>
    <n v="331"/>
    <s v="THEFT FROM MOTOR VEHICLE - GRAND ($950.01 AND OVER)"/>
    <s v="0344 0385 1822 1202"/>
    <n v="69"/>
    <s v="M"/>
    <s v="W"/>
    <n v="101"/>
    <s v="STREET"/>
    <m/>
    <m/>
    <s v="IC"/>
    <s v="Invest Cont"/>
    <n v="331"/>
    <m/>
    <m/>
    <m/>
    <s v="19100    JOVAN                        ST"/>
    <m/>
    <n v="34.183300000000003"/>
    <n v="-118.5485"/>
    <n v="0"/>
    <x v="12"/>
  </r>
  <r>
    <n v="200707302"/>
    <d v="2020-03-11T00:00:00"/>
    <x v="134"/>
    <n v="800"/>
    <n v="7"/>
    <x v="0"/>
    <n v="721"/>
    <n v="2"/>
    <n v="354"/>
    <s v="THEFT OF IDENTITY"/>
    <s v="0930 1822"/>
    <n v="41"/>
    <s v="F"/>
    <s v="W"/>
    <n v="502"/>
    <s v="MULTI-UNIT DWELLING (APARTMENT, DUPLEX, ETC)"/>
    <m/>
    <m/>
    <s v="IC"/>
    <s v="Invest Cont"/>
    <n v="354"/>
    <m/>
    <m/>
    <m/>
    <s v="100 S  CLARK                        DR"/>
    <m/>
    <n v="34.075299999999999"/>
    <n v="-118.3849"/>
    <n v="0"/>
    <x v="12"/>
  </r>
  <r>
    <n v="200808589"/>
    <d v="2020-04-22T00:00:00"/>
    <x v="168"/>
    <n v="1420"/>
    <n v="8"/>
    <x v="12"/>
    <n v="892"/>
    <n v="1"/>
    <n v="220"/>
    <s v="ATTEMPTED ROBBERY"/>
    <s v="2031 2004 1300 1317 1240 1822 2035 0444 0355 0432"/>
    <n v="59"/>
    <s v="M"/>
    <s v="B"/>
    <n v="101"/>
    <s v="STREET"/>
    <n v="400"/>
    <s v="STRONG-ARM (HANDS, FIST, FEET OR BODILY FORCE)"/>
    <s v="AA"/>
    <s v="Adult Arrest"/>
    <n v="220"/>
    <m/>
    <m/>
    <m/>
    <s v="2400 S  BARRINGTON                   AV"/>
    <m/>
    <n v="34.031599999999997"/>
    <n v="-118.4457"/>
    <n v="1"/>
    <x v="12"/>
  </r>
  <r>
    <n v="200511002"/>
    <d v="2020-06-24T00:00:00"/>
    <x v="20"/>
    <n v="1200"/>
    <n v="5"/>
    <x v="10"/>
    <n v="503"/>
    <n v="2"/>
    <n v="662"/>
    <s v="BUNCO, GRAND THEFT"/>
    <s v="0924 1822 0800 0701 0344"/>
    <n v="0"/>
    <s v="X"/>
    <s v="X"/>
    <n v="203"/>
    <s v="OTHER BUSINESS"/>
    <m/>
    <m/>
    <s v="IC"/>
    <s v="Invest Cont"/>
    <n v="662"/>
    <m/>
    <m/>
    <m/>
    <s v="25000    VERMONT                      AV"/>
    <m/>
    <n v="33.7973"/>
    <n v="-118.2908"/>
    <n v="0"/>
    <x v="12"/>
  </r>
  <r>
    <n v="200219111"/>
    <d v="2020-12-29T00:00:00"/>
    <x v="360"/>
    <n v="1900"/>
    <n v="2"/>
    <x v="5"/>
    <n v="269"/>
    <n v="1"/>
    <n v="510"/>
    <s v="VEHICLE - STOLEN"/>
    <m/>
    <n v="0"/>
    <m/>
    <m/>
    <n v="101"/>
    <s v="STREET"/>
    <m/>
    <m/>
    <s v="IC"/>
    <s v="Invest Cont"/>
    <n v="510"/>
    <m/>
    <m/>
    <m/>
    <s v="HARTFORD                     AV"/>
    <s v="7TH                          ST"/>
    <n v="34.052199999999999"/>
    <n v="-118.26730000000001"/>
    <n v="0"/>
    <x v="12"/>
  </r>
  <r>
    <n v="200117294"/>
    <d v="2020-09-01T00:00:00"/>
    <x v="318"/>
    <n v="1900"/>
    <n v="1"/>
    <x v="1"/>
    <n v="129"/>
    <n v="1"/>
    <n v="310"/>
    <s v="BURGLARY"/>
    <s v="1605 1822 0344"/>
    <n v="43"/>
    <s v="M"/>
    <s v="H"/>
    <n v="120"/>
    <s v="STORAGE SHED"/>
    <n v="500"/>
    <s v="UNKNOWN WEAPON/OTHER WEAPON"/>
    <s v="IC"/>
    <s v="Invest Cont"/>
    <n v="310"/>
    <m/>
    <m/>
    <m/>
    <s v="800 E  COMMERCIAL                   ST"/>
    <m/>
    <n v="34.052500000000002"/>
    <n v="-118.23009999999999"/>
    <n v="0"/>
    <x v="12"/>
  </r>
  <r>
    <n v="201207119"/>
    <d v="2020-02-13T00:00:00"/>
    <x v="15"/>
    <n v="2300"/>
    <n v="12"/>
    <x v="8"/>
    <n v="1241"/>
    <n v="2"/>
    <n v="626"/>
    <s v="INTIMATE PARTNER - SIMPLE ASSAULT"/>
    <s v="2000 1814 0416 0446"/>
    <n v="25"/>
    <s v="F"/>
    <s v="B"/>
    <n v="501"/>
    <s v="SINGLE FAMILY DWELLING"/>
    <n v="400"/>
    <s v="STRONG-ARM (HANDS, FIST, FEET OR BODILY FORCE)"/>
    <s v="IC"/>
    <s v="Invest Cont"/>
    <n v="626"/>
    <m/>
    <m/>
    <m/>
    <s v="6400    WEST                         BL"/>
    <m/>
    <n v="33.9818"/>
    <n v="-118.3352"/>
    <n v="0"/>
    <x v="12"/>
  </r>
  <r>
    <n v="200617281"/>
    <d v="2020-10-27T00:00:00"/>
    <x v="229"/>
    <n v="1235"/>
    <n v="6"/>
    <x v="9"/>
    <n v="629"/>
    <n v="2"/>
    <n v="664"/>
    <s v="BUNCO, PETTY THEFT"/>
    <s v="0701 1822 1202"/>
    <n v="74"/>
    <s v="F"/>
    <s v="A"/>
    <n v="501"/>
    <s v="SINGLE FAMILY DWELLING"/>
    <m/>
    <m/>
    <s v="IC"/>
    <s v="Invest Cont"/>
    <n v="664"/>
    <m/>
    <m/>
    <m/>
    <s v="5600    PARK OAK                     PL"/>
    <m/>
    <n v="34.116799999999998"/>
    <n v="-118.3113"/>
    <n v="0"/>
    <x v="12"/>
  </r>
  <r>
    <n v="201114079"/>
    <d v="2020-09-28T00:00:00"/>
    <x v="67"/>
    <n v="530"/>
    <n v="11"/>
    <x v="7"/>
    <n v="1102"/>
    <n v="1"/>
    <n v="330"/>
    <s v="BURGLARY FROM VEHICLE"/>
    <s v="0344 1605"/>
    <n v="0"/>
    <s v="X"/>
    <s v="X"/>
    <n v="108"/>
    <s v="PARKING LOT"/>
    <m/>
    <m/>
    <s v="IC"/>
    <s v="Invest Cont"/>
    <n v="330"/>
    <m/>
    <m/>
    <m/>
    <s v="4200    VERDANT                      ST"/>
    <m/>
    <n v="34.131500000000003"/>
    <n v="-118.2657"/>
    <n v="0"/>
    <x v="12"/>
  </r>
  <r>
    <n v="200205631"/>
    <d v="2020-02-03T00:00:00"/>
    <x v="233"/>
    <n v="1445"/>
    <n v="2"/>
    <x v="5"/>
    <n v="256"/>
    <n v="1"/>
    <n v="350"/>
    <s v="THEFT, PERSON"/>
    <s v="1822 2004 0344 0346 1252"/>
    <n v="32"/>
    <s v="M"/>
    <s v="H"/>
    <n v="102"/>
    <s v="SIDEWALK"/>
    <m/>
    <m/>
    <s v="AO"/>
    <s v="Adult Other"/>
    <n v="350"/>
    <m/>
    <m/>
    <m/>
    <s v="600 S  WESTLAKE                     AV"/>
    <m/>
    <n v="34.058500000000002"/>
    <n v="-118.274"/>
    <n v="0"/>
    <x v="12"/>
  </r>
  <r>
    <n v="200213709"/>
    <d v="2020-08-14T00:00:00"/>
    <x v="217"/>
    <n v="2200"/>
    <n v="2"/>
    <x v="5"/>
    <n v="235"/>
    <n v="1"/>
    <n v="510"/>
    <s v="VEHICLE - STOLEN"/>
    <m/>
    <n v="0"/>
    <m/>
    <m/>
    <n v="101"/>
    <s v="STREET"/>
    <m/>
    <m/>
    <s v="IC"/>
    <s v="Invest Cont"/>
    <n v="510"/>
    <m/>
    <m/>
    <m/>
    <s v="200    ROSEMONT                     AV"/>
    <m/>
    <n v="34.069299999999998"/>
    <n v="-118.2719"/>
    <n v="0"/>
    <x v="12"/>
  </r>
  <r>
    <n v="200116806"/>
    <d v="2020-08-23T00:00:00"/>
    <x v="273"/>
    <n v="35"/>
    <n v="1"/>
    <x v="1"/>
    <n v="153"/>
    <n v="2"/>
    <n v="626"/>
    <s v="INTIMATE PARTNER - SIMPLE ASSAULT"/>
    <s v="1814 0444 2000 0913"/>
    <n v="25"/>
    <s v="F"/>
    <s v="H"/>
    <n v="502"/>
    <s v="MULTI-UNIT DWELLING (APARTMENT, DUPLEX, ETC)"/>
    <n v="400"/>
    <s v="STRONG-ARM (HANDS, FIST, FEET OR BODILY FORCE)"/>
    <s v="IC"/>
    <s v="Invest Cont"/>
    <n v="626"/>
    <m/>
    <m/>
    <m/>
    <s v="300 W  5TH                          ST"/>
    <m/>
    <n v="34.048099999999998"/>
    <n v="-118.25069999999999"/>
    <n v="0"/>
    <x v="12"/>
  </r>
  <r>
    <n v="201112276"/>
    <d v="2020-08-07T00:00:00"/>
    <x v="283"/>
    <n v="300"/>
    <n v="11"/>
    <x v="7"/>
    <n v="1149"/>
    <n v="1"/>
    <n v="510"/>
    <s v="VEHICLE - STOLEN"/>
    <m/>
    <n v="0"/>
    <m/>
    <m/>
    <n v="101"/>
    <s v="STREET"/>
    <m/>
    <m/>
    <s v="IC"/>
    <s v="Invest Cont"/>
    <n v="510"/>
    <m/>
    <m/>
    <m/>
    <s v="MONTE VISTA                  ST"/>
    <s v="AVENUE 54"/>
    <n v="34.107399999999998"/>
    <n v="-118.1978"/>
    <n v="0"/>
    <x v="12"/>
  </r>
  <r>
    <n v="201100613"/>
    <d v="2020-04-12T00:00:00"/>
    <x v="57"/>
    <n v="900"/>
    <n v="11"/>
    <x v="7"/>
    <n v="1109"/>
    <n v="1"/>
    <n v="310"/>
    <s v="BURGLARY"/>
    <s v="0344 2004 0321 0314"/>
    <n v="51"/>
    <s v="M"/>
    <s v="H"/>
    <n v="501"/>
    <s v="SINGLE FAMILY DWELLING"/>
    <m/>
    <m/>
    <s v="AA"/>
    <s v="Adult Arrest"/>
    <n v="310"/>
    <m/>
    <m/>
    <m/>
    <s v="5200    LA RODA                      AV"/>
    <m/>
    <n v="34.141399999999997"/>
    <n v="-118.20480000000001"/>
    <n v="1"/>
    <x v="12"/>
  </r>
  <r>
    <n v="200808673"/>
    <d v="2020-04-24T00:00:00"/>
    <x v="274"/>
    <n v="1120"/>
    <n v="8"/>
    <x v="12"/>
    <n v="891"/>
    <n v="2"/>
    <n v="745"/>
    <s v="VANDALISM - MISDEAMEANOR ($399 OR UNDER)"/>
    <n v="329"/>
    <n v="0"/>
    <s v="X"/>
    <s v="X"/>
    <n v="210"/>
    <s v="RESTAURANT/FAST FOOD"/>
    <m/>
    <m/>
    <s v="IC"/>
    <s v="Invest Cont"/>
    <n v="745"/>
    <m/>
    <m/>
    <m/>
    <s v="12200 W  PICO                         BL"/>
    <m/>
    <n v="34.0289"/>
    <n v="-118.4513"/>
    <n v="0"/>
    <x v="12"/>
  </r>
  <r>
    <n v="200709704"/>
    <d v="2020-05-27T00:00:00"/>
    <x v="251"/>
    <n v="1725"/>
    <n v="7"/>
    <x v="0"/>
    <n v="723"/>
    <n v="1"/>
    <n v="440"/>
    <s v="THEFT PLAIN - PETTY ($950 &amp; UNDER)"/>
    <n v="344"/>
    <n v="46"/>
    <s v="M"/>
    <s v="W"/>
    <n v="707"/>
    <s v="GARAGE/CARPORT"/>
    <m/>
    <m/>
    <s v="IC"/>
    <s v="Invest Cont"/>
    <n v="440"/>
    <m/>
    <m/>
    <m/>
    <s v="8200 W  4TH                          ST"/>
    <m/>
    <n v="34.070599999999999"/>
    <n v="-118.3674"/>
    <n v="0"/>
    <x v="12"/>
  </r>
  <r>
    <n v="200415195"/>
    <d v="2020-11-23T00:00:00"/>
    <x v="219"/>
    <n v="2045"/>
    <n v="4"/>
    <x v="4"/>
    <n v="499"/>
    <n v="2"/>
    <n v="626"/>
    <s v="INTIMATE PARTNER - SIMPLE ASSAULT"/>
    <s v="0913 1813 2000 0416"/>
    <n v="37"/>
    <s v="F"/>
    <s v="H"/>
    <n v="101"/>
    <s v="STREET"/>
    <n v="400"/>
    <s v="STRONG-ARM (HANDS, FIST, FEET OR BODILY FORCE)"/>
    <s v="AO"/>
    <s v="Adult Other"/>
    <n v="626"/>
    <m/>
    <m/>
    <m/>
    <s v="OLYMPIC"/>
    <s v="INDIANA                      ST"/>
    <n v="34.018900000000002"/>
    <n v="-118.1922"/>
    <n v="0"/>
    <x v="12"/>
  </r>
  <r>
    <n v="200815488"/>
    <d v="2020-10-20T00:00:00"/>
    <x v="160"/>
    <n v="1710"/>
    <n v="8"/>
    <x v="12"/>
    <n v="833"/>
    <n v="1"/>
    <n v="442"/>
    <s v="SHOPLIFTING - PETTY THEFT ($950 &amp; UNDER)"/>
    <s v="0344 0378 1822 0216 0325"/>
    <n v="0"/>
    <s v="X"/>
    <s v="X"/>
    <n v="203"/>
    <s v="OTHER BUSINESS"/>
    <m/>
    <m/>
    <s v="IC"/>
    <s v="Invest Cont"/>
    <n v="442"/>
    <m/>
    <m/>
    <m/>
    <s v="10800    WELLWORTH                    AV"/>
    <m/>
    <n v="34.057499999999997"/>
    <n v="-118.4406"/>
    <n v="0"/>
    <x v="12"/>
  </r>
  <r>
    <n v="200512612"/>
    <d v="2020-08-03T00:00:00"/>
    <x v="357"/>
    <n v="2235"/>
    <n v="5"/>
    <x v="10"/>
    <n v="558"/>
    <n v="1"/>
    <n v="433"/>
    <s v="DRIVING WITHOUT OWNER CONSENT (DWOC)"/>
    <s v="0605 1309"/>
    <n v="31"/>
    <s v="F"/>
    <s v="B"/>
    <n v="101"/>
    <s v="STREET"/>
    <m/>
    <m/>
    <s v="AO"/>
    <s v="Adult Other"/>
    <n v="433"/>
    <m/>
    <m/>
    <m/>
    <s v="SANTA CRUZ                   ST"/>
    <s v="PALOS VERDES                 ST"/>
    <n v="33.744199999999999"/>
    <n v="-118.2817"/>
    <n v="0"/>
    <x v="12"/>
  </r>
  <r>
    <n v="200511993"/>
    <d v="2020-07-18T00:00:00"/>
    <x v="264"/>
    <n v="1445"/>
    <n v="5"/>
    <x v="10"/>
    <n v="526"/>
    <n v="1"/>
    <n v="520"/>
    <s v="VEHICLE - ATTEMPT STOLEN"/>
    <s v="1300 1202"/>
    <n v="59"/>
    <s v="M"/>
    <s v="H"/>
    <n v="101"/>
    <s v="STREET"/>
    <m/>
    <m/>
    <s v="IC"/>
    <s v="Invest Cont"/>
    <n v="520"/>
    <m/>
    <m/>
    <m/>
    <s v="400 W  ANAHEIM                      ST"/>
    <m/>
    <n v="33.779800000000002"/>
    <n v="-118.2664"/>
    <n v="0"/>
    <x v="12"/>
  </r>
  <r>
    <n v="200700819"/>
    <d v="2020-11-04T00:00:00"/>
    <x v="245"/>
    <n v="1400"/>
    <n v="7"/>
    <x v="0"/>
    <n v="745"/>
    <n v="1"/>
    <n v="331"/>
    <s v="THEFT FROM MOTOR VEHICLE - GRAND ($950.01 AND OVER)"/>
    <s v="0344 1402"/>
    <n v="33"/>
    <s v="M"/>
    <s v="W"/>
    <n v="707"/>
    <s v="GARAGE/CARPORT"/>
    <m/>
    <m/>
    <s v="IC"/>
    <s v="Invest Cont"/>
    <n v="331"/>
    <n v="998"/>
    <m/>
    <m/>
    <s v="5300    SAN VICENTE                  BL"/>
    <m/>
    <n v="34.052199999999999"/>
    <n v="-118.3494"/>
    <n v="0"/>
    <x v="12"/>
  </r>
  <r>
    <n v="200800817"/>
    <d v="2020-10-07T00:00:00"/>
    <x v="276"/>
    <n v="1350"/>
    <n v="8"/>
    <x v="12"/>
    <n v="893"/>
    <n v="2"/>
    <n v="888"/>
    <s v="TRESPASSING"/>
    <s v="1822 1402"/>
    <n v="21"/>
    <s v="M"/>
    <s v="W"/>
    <n v="501"/>
    <s v="SINGLE FAMILY DWELLING"/>
    <m/>
    <m/>
    <s v="IC"/>
    <s v="Invest Cont"/>
    <n v="888"/>
    <n v="998"/>
    <m/>
    <m/>
    <s v="11000    EXPOSITION                   BL"/>
    <m/>
    <n v="34.035499999999999"/>
    <n v="-118.43210000000001"/>
    <n v="0"/>
    <x v="12"/>
  </r>
  <r>
    <n v="200312473"/>
    <d v="2020-06-09T00:00:00"/>
    <x v="108"/>
    <n v="2105"/>
    <n v="3"/>
    <x v="2"/>
    <n v="316"/>
    <n v="1"/>
    <n v="761"/>
    <s v="BRANDISH WEAPON"/>
    <s v="1402 0421 0334 1309 0319 0913 0558 2004"/>
    <n v="44"/>
    <s v="F"/>
    <s v="B"/>
    <n v="501"/>
    <s v="SINGLE FAMILY DWELLING"/>
    <n v="215"/>
    <s v="MACHETE"/>
    <s v="AA"/>
    <s v="Adult Arrest"/>
    <n v="761"/>
    <n v="930"/>
    <m/>
    <m/>
    <s v="1700 W  25TH                         ST"/>
    <m/>
    <n v="34.033700000000003"/>
    <n v="-118.30029999999999"/>
    <n v="1"/>
    <x v="12"/>
  </r>
  <r>
    <n v="200414042"/>
    <d v="2020-10-20T00:00:00"/>
    <x v="160"/>
    <n v="1400"/>
    <n v="4"/>
    <x v="4"/>
    <n v="499"/>
    <n v="1"/>
    <n v="510"/>
    <s v="VEHICLE - STOLEN"/>
    <m/>
    <n v="0"/>
    <m/>
    <m/>
    <n v="101"/>
    <s v="STREET"/>
    <m/>
    <m/>
    <s v="IC"/>
    <s v="Invest Cont"/>
    <n v="510"/>
    <m/>
    <m/>
    <m/>
    <s v="SPENCE                       ST"/>
    <s v="UNION PACIFIC"/>
    <n v="34.016599999999997"/>
    <n v="-118.2028"/>
    <n v="0"/>
    <x v="12"/>
  </r>
  <r>
    <n v="200308632"/>
    <d v="2020-03-16T00:00:00"/>
    <x v="342"/>
    <n v="1800"/>
    <n v="3"/>
    <x v="2"/>
    <n v="376"/>
    <n v="1"/>
    <n v="510"/>
    <s v="VEHICLE - STOLEN"/>
    <m/>
    <n v="0"/>
    <m/>
    <m/>
    <n v="101"/>
    <s v="STREET"/>
    <m/>
    <m/>
    <s v="IC"/>
    <s v="Invest Cont"/>
    <n v="510"/>
    <m/>
    <m/>
    <m/>
    <s v="WESTERN"/>
    <s v="38TH"/>
    <n v="34.016500000000001"/>
    <n v="-118.30889999999999"/>
    <n v="0"/>
    <x v="12"/>
  </r>
  <r>
    <n v="200608724"/>
    <d v="2020-04-04T00:00:00"/>
    <x v="42"/>
    <n v="930"/>
    <n v="6"/>
    <x v="9"/>
    <n v="657"/>
    <n v="2"/>
    <n v="624"/>
    <s v="BATTERY - SIMPLE ASSAULT"/>
    <s v="0400 0444 1822"/>
    <n v="32"/>
    <s v="M"/>
    <s v="H"/>
    <n v="116"/>
    <s v="OTHER/OUTSIDE"/>
    <n v="400"/>
    <s v="STRONG-ARM (HANDS, FIST, FEET OR BODILY FORCE)"/>
    <s v="IC"/>
    <s v="Invest Cont"/>
    <n v="624"/>
    <m/>
    <m/>
    <m/>
    <s v="5500    SIERRA VISTA                 AV"/>
    <m/>
    <n v="34.089599999999997"/>
    <n v="-118.31140000000001"/>
    <n v="0"/>
    <x v="12"/>
  </r>
  <r>
    <n v="200713008"/>
    <d v="2020-08-21T00:00:00"/>
    <x v="246"/>
    <n v="1000"/>
    <n v="7"/>
    <x v="0"/>
    <n v="721"/>
    <n v="2"/>
    <n v="668"/>
    <s v="EMBEZZLEMENT, GRAND THEFT ($950.01 &amp; OVER)"/>
    <n v="1402"/>
    <n v="0"/>
    <s v="M"/>
    <s v="W"/>
    <n v="203"/>
    <s v="OTHER BUSINESS"/>
    <m/>
    <m/>
    <s v="IC"/>
    <s v="Invest Cont"/>
    <n v="668"/>
    <n v="998"/>
    <m/>
    <m/>
    <s v="8500    BURTON                       WY"/>
    <m/>
    <n v="34.0717"/>
    <n v="-118.3771"/>
    <n v="0"/>
    <x v="12"/>
  </r>
  <r>
    <n v="200214838"/>
    <d v="2020-09-10T00:00:00"/>
    <x v="238"/>
    <n v="1"/>
    <n v="2"/>
    <x v="5"/>
    <n v="257"/>
    <n v="2"/>
    <n v="900"/>
    <s v="VIOLATION OF COURT ORDER"/>
    <s v="2038 0913 0602 0561"/>
    <n v="45"/>
    <s v="F"/>
    <s v="H"/>
    <n v="502"/>
    <s v="MULTI-UNIT DWELLING (APARTMENT, DUPLEX, ETC)"/>
    <m/>
    <m/>
    <s v="IC"/>
    <s v="Invest Cont"/>
    <n v="900"/>
    <m/>
    <m/>
    <m/>
    <s v="400    UNION                        DR"/>
    <m/>
    <n v="34.057299999999998"/>
    <n v="-118.26860000000001"/>
    <n v="0"/>
    <x v="12"/>
  </r>
  <r>
    <n v="200910532"/>
    <d v="2020-06-04T00:00:00"/>
    <x v="282"/>
    <n v="1600"/>
    <n v="9"/>
    <x v="3"/>
    <n v="998"/>
    <n v="1"/>
    <n v="510"/>
    <s v="VEHICLE - STOLEN"/>
    <m/>
    <n v="0"/>
    <m/>
    <m/>
    <n v="101"/>
    <s v="STREET"/>
    <m/>
    <m/>
    <s v="IC"/>
    <s v="Invest Cont"/>
    <n v="510"/>
    <m/>
    <m/>
    <m/>
    <s v="13100    VALLEYHEART                  DR"/>
    <m/>
    <n v="34.147399999999998"/>
    <n v="-118.4183"/>
    <n v="0"/>
    <x v="12"/>
  </r>
  <r>
    <n v="200617160"/>
    <d v="2020-10-25T00:00:00"/>
    <x v="307"/>
    <n v="5"/>
    <n v="6"/>
    <x v="9"/>
    <n v="636"/>
    <n v="2"/>
    <n v="626"/>
    <s v="INTIMATE PARTNER - SIMPLE ASSAULT"/>
    <s v="2000 0400 0416"/>
    <n v="44"/>
    <s v="F"/>
    <s v="H"/>
    <n v="707"/>
    <s v="GARAGE/CARPORT"/>
    <n v="400"/>
    <s v="STRONG-ARM (HANDS, FIST, FEET OR BODILY FORCE)"/>
    <s v="IC"/>
    <s v="Invest Cont"/>
    <n v="626"/>
    <m/>
    <m/>
    <m/>
    <s v="HOLLYWOOD                    BL"/>
    <s v="CHEROKEE                     AV"/>
    <n v="34.101599999999998"/>
    <n v="-118.33499999999999"/>
    <n v="0"/>
    <x v="12"/>
  </r>
  <r>
    <n v="200610592"/>
    <d v="2020-05-24T00:00:00"/>
    <x v="189"/>
    <n v="1520"/>
    <n v="6"/>
    <x v="9"/>
    <n v="668"/>
    <n v="1"/>
    <n v="761"/>
    <s v="BRANDISH WEAPON"/>
    <s v="0400 0334 1218 1822"/>
    <n v="33"/>
    <s v="M"/>
    <s v="H"/>
    <n v="116"/>
    <s v="OTHER/OUTSIDE"/>
    <n v="109"/>
    <s v="SEMI-AUTOMATIC PISTOL"/>
    <s v="IC"/>
    <s v="Invest Cont"/>
    <n v="761"/>
    <m/>
    <m/>
    <m/>
    <s v="5600    FOUNTAIN                     AV"/>
    <m/>
    <n v="34.094799999999999"/>
    <n v="-118.3109"/>
    <n v="0"/>
    <x v="12"/>
  </r>
  <r>
    <n v="200512688"/>
    <d v="2020-08-06T00:00:00"/>
    <x v="115"/>
    <n v="45"/>
    <n v="5"/>
    <x v="10"/>
    <n v="525"/>
    <n v="2"/>
    <n v="901"/>
    <s v="VIOLATION OF RESTRAINING ORDER"/>
    <s v="2038 1202 0561 0913 1242 0602"/>
    <n v="60"/>
    <s v="F"/>
    <s v="H"/>
    <n v="501"/>
    <s v="SINGLE FAMILY DWELLING"/>
    <m/>
    <m/>
    <s v="AA"/>
    <s v="Adult Arrest"/>
    <n v="901"/>
    <m/>
    <m/>
    <m/>
    <s v="400    GULF                         AV"/>
    <m/>
    <n v="33.773600000000002"/>
    <n v="-118.2724"/>
    <n v="1"/>
    <x v="12"/>
  </r>
  <r>
    <n v="200913538"/>
    <d v="2020-08-15T00:00:00"/>
    <x v="347"/>
    <n v="1100"/>
    <n v="9"/>
    <x v="3"/>
    <n v="985"/>
    <n v="1"/>
    <n v="510"/>
    <s v="VEHICLE - STOLEN"/>
    <m/>
    <n v="0"/>
    <m/>
    <m/>
    <n v="101"/>
    <s v="STREET"/>
    <m/>
    <m/>
    <s v="IC"/>
    <s v="Invest Cont"/>
    <n v="510"/>
    <m/>
    <m/>
    <m/>
    <s v="14400    BENEFIT                      ST"/>
    <m/>
    <n v="34.148600000000002"/>
    <n v="-118.44629999999999"/>
    <n v="0"/>
    <x v="12"/>
  </r>
  <r>
    <n v="201008514"/>
    <d v="2020-04-29T00:00:00"/>
    <x v="274"/>
    <n v="1120"/>
    <n v="10"/>
    <x v="11"/>
    <n v="1063"/>
    <n v="2"/>
    <n v="946"/>
    <s v="OTHER MISCELLANEOUS CRIME"/>
    <m/>
    <n v="49"/>
    <s v="F"/>
    <s v="V"/>
    <n v="220"/>
    <s v="NAIL SALON"/>
    <m/>
    <m/>
    <s v="IC"/>
    <s v="Invest Cont"/>
    <n v="946"/>
    <m/>
    <m/>
    <m/>
    <s v="18300    VENTURA                      BL"/>
    <m/>
    <n v="34.168199999999999"/>
    <n v="-118.5406"/>
    <n v="0"/>
    <x v="12"/>
  </r>
  <r>
    <n v="201218764"/>
    <d v="2020-08-17T00:00:00"/>
    <x v="337"/>
    <n v="1703"/>
    <n v="12"/>
    <x v="8"/>
    <n v="1207"/>
    <n v="2"/>
    <n v="740"/>
    <s v="VANDALISM - FELONY ($400 &amp; OVER, ALL CHURCH VANDALISMS)"/>
    <s v="0329 1822"/>
    <n v="37"/>
    <s v="F"/>
    <s v="B"/>
    <n v="501"/>
    <s v="SINGLE FAMILY DWELLING"/>
    <m/>
    <m/>
    <s v="IC"/>
    <s v="Invest Cont"/>
    <n v="740"/>
    <m/>
    <m/>
    <m/>
    <s v="900 W  50TH                         ST"/>
    <m/>
    <n v="33.997900000000001"/>
    <n v="-118.2884"/>
    <n v="0"/>
    <x v="12"/>
  </r>
  <r>
    <n v="200113719"/>
    <d v="2020-06-21T00:00:00"/>
    <x v="50"/>
    <n v="2300"/>
    <n v="1"/>
    <x v="1"/>
    <n v="139"/>
    <n v="1"/>
    <n v="330"/>
    <s v="BURGLARY FROM VEHICLE"/>
    <s v="1609 0344 1307 0329 1822"/>
    <n v="30"/>
    <s v="M"/>
    <s v="F"/>
    <n v="101"/>
    <s v="STREET"/>
    <m/>
    <m/>
    <s v="IC"/>
    <s v="Invest Cont"/>
    <n v="330"/>
    <m/>
    <m/>
    <m/>
    <s v="2ND                          ST"/>
    <s v="GAREY                        ST"/>
    <n v="34.047199999999997"/>
    <n v="-118.23520000000001"/>
    <n v="0"/>
    <x v="12"/>
  </r>
  <r>
    <n v="200122696"/>
    <d v="2020-12-23T00:00:00"/>
    <x v="239"/>
    <n v="940"/>
    <n v="1"/>
    <x v="1"/>
    <n v="142"/>
    <n v="1"/>
    <n v="220"/>
    <s v="ATTEMPTED ROBBERY"/>
    <s v="1822 0345 0401 0416 0344 0356 0319 1414"/>
    <n v="42"/>
    <s v="M"/>
    <s v="H"/>
    <n v="102"/>
    <s v="SIDEWALK"/>
    <n v="400"/>
    <s v="STRONG-ARM (HANDS, FIST, FEET OR BODILY FORCE)"/>
    <s v="IC"/>
    <s v="Invest Cont"/>
    <n v="220"/>
    <n v="480"/>
    <m/>
    <m/>
    <s v="500 W  5TH                          ST"/>
    <m/>
    <n v="34.051900000000003"/>
    <n v="-118.2531"/>
    <n v="0"/>
    <x v="12"/>
  </r>
  <r>
    <n v="200915526"/>
    <d v="2020-10-05T00:00:00"/>
    <x v="263"/>
    <n v="2020"/>
    <n v="9"/>
    <x v="3"/>
    <n v="911"/>
    <n v="1"/>
    <n v="440"/>
    <s v="THEFT PLAIN - PETTY ($950 &amp; UNDER)"/>
    <s v="0344 2014"/>
    <n v="21"/>
    <s v="F"/>
    <s v="H"/>
    <n v="101"/>
    <s v="STREET"/>
    <m/>
    <m/>
    <s v="IC"/>
    <s v="Invest Cont"/>
    <n v="440"/>
    <m/>
    <m/>
    <m/>
    <s v="SEPULVEDA                    BL"/>
    <s v="VANOWEN                      ST"/>
    <n v="34.193899999999999"/>
    <n v="-118.4662"/>
    <n v="0"/>
    <x v="12"/>
  </r>
  <r>
    <n v="200908118"/>
    <d v="2020-04-03T00:00:00"/>
    <x v="146"/>
    <n v="630"/>
    <n v="9"/>
    <x v="3"/>
    <n v="939"/>
    <n v="1"/>
    <n v="330"/>
    <s v="BURGLARY FROM VEHICLE"/>
    <s v="1302 0344"/>
    <n v="38"/>
    <s v="M"/>
    <s v="W"/>
    <n v="101"/>
    <s v="STREET"/>
    <m/>
    <m/>
    <s v="IC"/>
    <s v="Invest Cont"/>
    <n v="330"/>
    <m/>
    <m/>
    <m/>
    <s v="12900    CHANDLER                     BL"/>
    <m/>
    <n v="34.168700000000001"/>
    <n v="-118.4153"/>
    <n v="0"/>
    <x v="12"/>
  </r>
  <r>
    <n v="200321986"/>
    <d v="2020-12-20T00:00:00"/>
    <x v="210"/>
    <n v="2145"/>
    <n v="3"/>
    <x v="2"/>
    <n v="355"/>
    <n v="2"/>
    <n v="624"/>
    <s v="BATTERY - SIMPLE ASSAULT"/>
    <s v="0342 0416 0446 1309"/>
    <n v="38"/>
    <s v="F"/>
    <s v="B"/>
    <n v="501"/>
    <s v="SINGLE FAMILY DWELLING"/>
    <n v="400"/>
    <s v="STRONG-ARM (HANDS, FIST, FEET OR BODILY FORCE)"/>
    <s v="AO"/>
    <s v="Adult Other"/>
    <n v="624"/>
    <m/>
    <m/>
    <m/>
    <s v="1900 W  JEFFERSON                    BL"/>
    <m/>
    <n v="34.025500000000001"/>
    <n v="-118.3125"/>
    <n v="0"/>
    <x v="12"/>
  </r>
  <r>
    <n v="200514711"/>
    <d v="2020-09-30T00:00:00"/>
    <x v="111"/>
    <n v="2317"/>
    <n v="5"/>
    <x v="10"/>
    <n v="564"/>
    <n v="1"/>
    <n v="236"/>
    <s v="INTIMATE PARTNER - AGGRAVATED ASSAULT"/>
    <s v="0913 1309 2000 1814 0400"/>
    <n v="31"/>
    <s v="F"/>
    <s v="W"/>
    <n v="503"/>
    <s v="HOTEL"/>
    <n v="400"/>
    <s v="STRONG-ARM (HANDS, FIST, FEET OR BODILY FORCE)"/>
    <s v="AA"/>
    <s v="Adult Arrest"/>
    <n v="236"/>
    <m/>
    <m/>
    <m/>
    <s v="600 S  PALOS VERDES                 ST"/>
    <m/>
    <n v="33.737900000000003"/>
    <n v="-118.2814"/>
    <n v="1"/>
    <x v="12"/>
  </r>
  <r>
    <n v="200910730"/>
    <d v="2020-06-07T00:00:00"/>
    <x v="150"/>
    <n v="900"/>
    <n v="9"/>
    <x v="3"/>
    <n v="926"/>
    <n v="1"/>
    <n v="341"/>
    <s v="THEFT-GRAND ($950.01 &amp; OVER)EXCPT,GUNS,FOWL,LIVESTK,PROD"/>
    <n v="344"/>
    <n v="53"/>
    <s v="M"/>
    <s v="B"/>
    <n v="502"/>
    <s v="MULTI-UNIT DWELLING (APARTMENT, DUPLEX, ETC)"/>
    <m/>
    <m/>
    <s v="IC"/>
    <s v="Invest Cont"/>
    <n v="341"/>
    <m/>
    <m/>
    <m/>
    <s v="14400    HAMLIN                       ST"/>
    <m/>
    <n v="34.188699999999997"/>
    <n v="-118.4465"/>
    <n v="0"/>
    <x v="12"/>
  </r>
  <r>
    <n v="200909000"/>
    <d v="2020-04-27T00:00:00"/>
    <x v="75"/>
    <n v="1700"/>
    <n v="9"/>
    <x v="3"/>
    <n v="985"/>
    <n v="2"/>
    <n v="740"/>
    <s v="VANDALISM - FELONY ($400 &amp; OVER, ALL CHURCH VANDALISMS)"/>
    <n v="329"/>
    <n v="64"/>
    <s v="F"/>
    <s v="O"/>
    <n v="501"/>
    <s v="SINGLE FAMILY DWELLING"/>
    <m/>
    <m/>
    <s v="IC"/>
    <s v="Invest Cont"/>
    <n v="740"/>
    <m/>
    <m/>
    <m/>
    <s v="4600    LENNOX                       AV"/>
    <m/>
    <n v="34.154800000000002"/>
    <n v="-118.44540000000001"/>
    <n v="0"/>
    <x v="12"/>
  </r>
  <r>
    <n v="201225295"/>
    <d v="2020-11-27T00:00:00"/>
    <x v="29"/>
    <n v="1315"/>
    <n v="12"/>
    <x v="8"/>
    <n v="1255"/>
    <n v="2"/>
    <n v="753"/>
    <s v="DISCHARGE FIREARMS/SHOTS FIRED"/>
    <s v="0342 1309 1100 1822 1402 1407 0216"/>
    <n v="0"/>
    <s v="X"/>
    <s v="X"/>
    <n v="102"/>
    <s v="SIDEWALK"/>
    <n v="102"/>
    <s v="HAND GUN"/>
    <s v="IC"/>
    <s v="Invest Cont"/>
    <n v="753"/>
    <m/>
    <m/>
    <m/>
    <s v="BUDLONG                      AV"/>
    <s v="77TH                         ST"/>
    <n v="33.970199999999998"/>
    <n v="-118.2962"/>
    <n v="0"/>
    <x v="12"/>
  </r>
  <r>
    <n v="200809203"/>
    <d v="2020-05-08T00:00:00"/>
    <x v="165"/>
    <n v="1120"/>
    <n v="8"/>
    <x v="12"/>
    <n v="823"/>
    <n v="1"/>
    <n v="330"/>
    <s v="BURGLARY FROM VEHICLE"/>
    <s v="1609 0344 1822"/>
    <n v="29"/>
    <s v="F"/>
    <s v="W"/>
    <n v="101"/>
    <s v="STREET"/>
    <m/>
    <m/>
    <s v="IC"/>
    <s v="Invest Cont"/>
    <n v="330"/>
    <m/>
    <m/>
    <m/>
    <s v="TEMESCAL CAN"/>
    <s v="PACIFIC COAST                HY"/>
    <n v="34.038499999999999"/>
    <n v="-118.5258"/>
    <n v="0"/>
    <x v="12"/>
  </r>
  <r>
    <n v="200605912"/>
    <d v="2020-02-10T00:00:00"/>
    <x v="310"/>
    <n v="1700"/>
    <n v="6"/>
    <x v="9"/>
    <n v="666"/>
    <n v="2"/>
    <n v="745"/>
    <s v="VANDALISM - MISDEAMEANOR ($399 OR UNDER)"/>
    <s v="0329 1300 1822 1307"/>
    <n v="72"/>
    <s v="M"/>
    <s v="H"/>
    <n v="101"/>
    <s v="STREET"/>
    <m/>
    <m/>
    <s v="IC"/>
    <s v="Invest Cont"/>
    <n v="745"/>
    <m/>
    <m/>
    <m/>
    <s v="COLE                         PL"/>
    <s v="SUNSET                       BL"/>
    <n v="34.097999999999999"/>
    <n v="-118.33029999999999"/>
    <n v="0"/>
    <x v="12"/>
  </r>
  <r>
    <n v="200100694"/>
    <d v="2020-03-20T00:00:00"/>
    <x v="285"/>
    <n v="230"/>
    <n v="1"/>
    <x v="1"/>
    <n v="162"/>
    <n v="2"/>
    <n v="745"/>
    <s v="VANDALISM - MISDEAMEANOR ($399 OR UNDER)"/>
    <s v="0329 1822"/>
    <n v="0"/>
    <s v="M"/>
    <s v="W"/>
    <n v="203"/>
    <s v="OTHER BUSINESS"/>
    <m/>
    <m/>
    <s v="IC"/>
    <s v="Invest Cont"/>
    <n v="745"/>
    <m/>
    <m/>
    <m/>
    <s v="700 W  7TH                          ST"/>
    <m/>
    <n v="34.048000000000002"/>
    <n v="-118.2577"/>
    <n v="0"/>
    <x v="12"/>
  </r>
  <r>
    <n v="200604699"/>
    <d v="2020-01-16T00:00:00"/>
    <x v="188"/>
    <n v="1800"/>
    <n v="6"/>
    <x v="9"/>
    <n v="667"/>
    <n v="1"/>
    <n v="350"/>
    <s v="THEFT, PERSON"/>
    <s v="0344 1202"/>
    <n v="78"/>
    <s v="M"/>
    <s v="O"/>
    <n v="101"/>
    <s v="STREET"/>
    <m/>
    <m/>
    <s v="IC"/>
    <s v="Invest Cont"/>
    <n v="350"/>
    <m/>
    <m/>
    <m/>
    <s v="GOWER                        ST"/>
    <s v="SANTA MONICA                 BL"/>
    <n v="34.090800000000002"/>
    <n v="-118.3223"/>
    <n v="0"/>
    <x v="12"/>
  </r>
  <r>
    <n v="201114433"/>
    <d v="2020-10-08T00:00:00"/>
    <x v="212"/>
    <n v="900"/>
    <n v="11"/>
    <x v="7"/>
    <n v="1115"/>
    <n v="1"/>
    <n v="510"/>
    <s v="VEHICLE - STOLEN"/>
    <m/>
    <n v="0"/>
    <m/>
    <m/>
    <n v="101"/>
    <s v="STREET"/>
    <m/>
    <m/>
    <s v="IC"/>
    <s v="Invest Cont"/>
    <n v="510"/>
    <m/>
    <m/>
    <m/>
    <s v="5000 N  MAYWOOD                      AV"/>
    <m/>
    <n v="34.136699999999998"/>
    <n v="-118.2116"/>
    <n v="0"/>
    <x v="12"/>
  </r>
  <r>
    <n v="200209607"/>
    <d v="2020-04-29T00:00:00"/>
    <x v="348"/>
    <n v="1130"/>
    <n v="2"/>
    <x v="5"/>
    <n v="236"/>
    <n v="2"/>
    <n v="354"/>
    <s v="THEFT OF IDENTITY"/>
    <s v="0923 0100"/>
    <n v="24"/>
    <s v="M"/>
    <s v="H"/>
    <n v="502"/>
    <s v="MULTI-UNIT DWELLING (APARTMENT, DUPLEX, ETC)"/>
    <m/>
    <m/>
    <s v="IC"/>
    <s v="Invest Cont"/>
    <n v="354"/>
    <m/>
    <m/>
    <m/>
    <s v="100 S  BONNIE BRAE                  ST"/>
    <m/>
    <n v="34.065600000000003"/>
    <n v="-118.26779999999999"/>
    <n v="0"/>
    <x v="12"/>
  </r>
  <r>
    <n v="200113458"/>
    <d v="2020-06-15T00:00:00"/>
    <x v="156"/>
    <n v="900"/>
    <n v="1"/>
    <x v="1"/>
    <n v="124"/>
    <n v="2"/>
    <n v="812"/>
    <s v="CRM AGNST CHLD (13 OR UNDER) (14-15 &amp; SUSP 10 YRS OLDER)"/>
    <s v="1309 1257 0522 0552"/>
    <n v="2"/>
    <s v="M"/>
    <s v="H"/>
    <n v="122"/>
    <s v="VEHICLE, PASSENGER/TRUCK"/>
    <n v="400"/>
    <s v="STRONG-ARM (HANDS, FIST, FEET OR BODILY FORCE)"/>
    <s v="IC"/>
    <s v="Invest Cont"/>
    <n v="812"/>
    <n v="860"/>
    <m/>
    <m/>
    <s v="100 W  1ST                          ST"/>
    <m/>
    <n v="34.052199999999999"/>
    <n v="-118.24339999999999"/>
    <n v="0"/>
    <x v="12"/>
  </r>
  <r>
    <n v="200810158"/>
    <d v="2020-05-29T00:00:00"/>
    <x v="299"/>
    <n v="1200"/>
    <n v="8"/>
    <x v="12"/>
    <n v="828"/>
    <n v="2"/>
    <n v="354"/>
    <s v="THEFT OF IDENTITY"/>
    <s v="1822 0100"/>
    <n v="63"/>
    <s v="M"/>
    <s v="O"/>
    <n v="501"/>
    <s v="SINGLE FAMILY DWELLING"/>
    <m/>
    <m/>
    <s v="IC"/>
    <s v="Invest Cont"/>
    <n v="354"/>
    <m/>
    <m/>
    <m/>
    <s v="10700    WILSHIRE                     BL"/>
    <m/>
    <n v="34.064900000000002"/>
    <n v="-118.4372"/>
    <n v="0"/>
    <x v="12"/>
  </r>
  <r>
    <n v="200506609"/>
    <d v="2020-03-02T00:00:00"/>
    <x v="324"/>
    <n v="1300"/>
    <n v="5"/>
    <x v="10"/>
    <n v="564"/>
    <n v="2"/>
    <n v="740"/>
    <s v="VANDALISM - FELONY ($400 &amp; OVER, ALL CHURCH VANDALISMS)"/>
    <s v="1300 2000 0329 1309"/>
    <n v="25"/>
    <s v="F"/>
    <s v="B"/>
    <n v="122"/>
    <s v="VEHICLE, PASSENGER/TRUCK"/>
    <m/>
    <m/>
    <s v="AO"/>
    <s v="Adult Other"/>
    <n v="740"/>
    <m/>
    <m/>
    <m/>
    <s v="200 W  1ST                          ST"/>
    <m/>
    <n v="33.743299999999998"/>
    <n v="-118.2821"/>
    <n v="0"/>
    <x v="12"/>
  </r>
  <r>
    <n v="200506697"/>
    <d v="2020-03-03T00:00:00"/>
    <x v="265"/>
    <n v="1130"/>
    <n v="5"/>
    <x v="10"/>
    <n v="529"/>
    <n v="2"/>
    <n v="626"/>
    <s v="INTIMATE PARTNER - SIMPLE ASSAULT"/>
    <s v="0913 2000 0416 0444 0401 1814 2004 1218"/>
    <n v="52"/>
    <s v="F"/>
    <s v="W"/>
    <n v="103"/>
    <s v="ALLEY"/>
    <n v="400"/>
    <s v="STRONG-ARM (HANDS, FIST, FEET OR BODILY FORCE)"/>
    <s v="IC"/>
    <s v="Invest Cont"/>
    <n v="626"/>
    <m/>
    <m/>
    <m/>
    <s v="BROAD                        ST"/>
    <s v="F                            ST"/>
    <n v="33.777200000000001"/>
    <n v="-118.26090000000001"/>
    <n v="0"/>
    <x v="12"/>
  </r>
  <r>
    <n v="200518261"/>
    <d v="2020-12-28T00:00:00"/>
    <x v="360"/>
    <n v="134"/>
    <n v="5"/>
    <x v="10"/>
    <n v="522"/>
    <n v="1"/>
    <n v="210"/>
    <s v="ROBBERY"/>
    <s v="0916 0216 0354 0330 0344 0416 0429 0432 1309"/>
    <n v="47"/>
    <s v="M"/>
    <s v="H"/>
    <n v="103"/>
    <s v="ALLEY"/>
    <n v="400"/>
    <s v="STRONG-ARM (HANDS, FIST, FEET OR BODILY FORCE)"/>
    <s v="IC"/>
    <s v="Invest Cont"/>
    <n v="210"/>
    <m/>
    <m/>
    <m/>
    <s v="700 N  WILMINGTON                   BL"/>
    <m/>
    <n v="33.777900000000002"/>
    <n v="-118.274"/>
    <n v="0"/>
    <x v="12"/>
  </r>
  <r>
    <n v="200112979"/>
    <d v="2020-06-04T00:00:00"/>
    <x v="70"/>
    <n v="1200"/>
    <n v="1"/>
    <x v="1"/>
    <n v="132"/>
    <n v="2"/>
    <n v="740"/>
    <s v="VANDALISM - FELONY ($400 &amp; OVER, ALL CHURCH VANDALISMS)"/>
    <s v="0329 0910"/>
    <n v="0"/>
    <s v="X"/>
    <s v="X"/>
    <n v="901"/>
    <s v="MTA - RED LINE - CIVIC CENTER/GRAND PARK"/>
    <m/>
    <m/>
    <s v="IC"/>
    <s v="Invest Cont"/>
    <n v="740"/>
    <m/>
    <m/>
    <m/>
    <s v="100 S  HILL                         ST"/>
    <m/>
    <n v="34.054699999999997"/>
    <n v="-118.2505"/>
    <n v="0"/>
    <x v="12"/>
  </r>
  <r>
    <n v="201205642"/>
    <d v="2020-01-24T00:00:00"/>
    <x v="254"/>
    <n v="1015"/>
    <n v="12"/>
    <x v="8"/>
    <n v="1273"/>
    <n v="1"/>
    <n v="230"/>
    <s v="ASSAULT WITH DEADLY WEAPON, AGGRAVATED ASSAULT"/>
    <s v="1402 0913 0334 0443 0421 0417"/>
    <n v="30"/>
    <s v="M"/>
    <s v="B"/>
    <n v="501"/>
    <s v="SINGLE FAMILY DWELLING"/>
    <n v="204"/>
    <s v="FOLDING KNIFE"/>
    <s v="AO"/>
    <s v="Adult Other"/>
    <n v="230"/>
    <m/>
    <m/>
    <m/>
    <s v="8900 S  GRAMERCY                     PL"/>
    <m/>
    <n v="33.956400000000002"/>
    <n v="-118.3134"/>
    <n v="0"/>
    <x v="12"/>
  </r>
  <r>
    <n v="201214299"/>
    <d v="2020-06-12T00:00:00"/>
    <x v="226"/>
    <n v="1030"/>
    <n v="12"/>
    <x v="8"/>
    <n v="1239"/>
    <n v="1"/>
    <n v="440"/>
    <s v="THEFT PLAIN - PETTY ($950 &amp; UNDER)"/>
    <s v="0344 0319 1822 1309"/>
    <n v="37"/>
    <s v="F"/>
    <s v="H"/>
    <n v="704"/>
    <s v="ELEMENTARY SCHOOL"/>
    <m/>
    <m/>
    <s v="AO"/>
    <s v="Adult Other"/>
    <n v="440"/>
    <m/>
    <m/>
    <m/>
    <s v="5900    BUDLONG                      AV"/>
    <m/>
    <n v="33.986699999999999"/>
    <n v="-118.2959"/>
    <n v="0"/>
    <x v="12"/>
  </r>
  <r>
    <n v="200212634"/>
    <d v="2020-07-16T00:00:00"/>
    <x v="51"/>
    <n v="1345"/>
    <n v="2"/>
    <x v="5"/>
    <n v="249"/>
    <n v="1"/>
    <n v="236"/>
    <s v="INTIMATE PARTNER - AGGRAVATED ASSAULT"/>
    <s v="1309 2000 1310 1813 1243 0913 0416 0446 0408"/>
    <n v="42"/>
    <s v="F"/>
    <s v="B"/>
    <n v="122"/>
    <s v="VEHICLE, PASSENGER/TRUCK"/>
    <n v="400"/>
    <s v="STRONG-ARM (HANDS, FIST, FEET OR BODILY FORCE)"/>
    <s v="IC"/>
    <s v="Invest Cont"/>
    <n v="236"/>
    <m/>
    <m/>
    <m/>
    <s v="7TH                          ST"/>
    <s v="BIXEL"/>
    <n v="34.050899999999999"/>
    <n v="-118.2642"/>
    <n v="0"/>
    <x v="12"/>
  </r>
  <r>
    <n v="200909991"/>
    <d v="2020-05-21T00:00:00"/>
    <x v="62"/>
    <n v="1600"/>
    <n v="9"/>
    <x v="3"/>
    <n v="964"/>
    <n v="1"/>
    <n v="310"/>
    <s v="BURGLARY"/>
    <s v="0358 1420 0344 1609"/>
    <n v="55"/>
    <s v="M"/>
    <s v="O"/>
    <n v="501"/>
    <s v="SINGLE FAMILY DWELLING"/>
    <m/>
    <m/>
    <s v="IC"/>
    <s v="Invest Cont"/>
    <n v="310"/>
    <m/>
    <m/>
    <m/>
    <s v="4700    KATHERINE                    AV"/>
    <m/>
    <n v="34.156399999999998"/>
    <n v="-118.4432"/>
    <n v="0"/>
    <x v="12"/>
  </r>
  <r>
    <n v="200916152"/>
    <d v="2020-10-19T00:00:00"/>
    <x v="95"/>
    <n v="1200"/>
    <n v="9"/>
    <x v="3"/>
    <n v="979"/>
    <n v="2"/>
    <n v="662"/>
    <s v="BUNCO, GRAND THEFT"/>
    <s v="0344 1822 0701"/>
    <n v="48"/>
    <s v="F"/>
    <s v="W"/>
    <n v="501"/>
    <s v="SINGLE FAMILY DWELLING"/>
    <m/>
    <m/>
    <s v="IC"/>
    <s v="Invest Cont"/>
    <n v="662"/>
    <m/>
    <m/>
    <m/>
    <s v="4400    COLDWATER CANYON             AV"/>
    <m/>
    <n v="34.153599999999997"/>
    <n v="-118.4181"/>
    <n v="0"/>
    <x v="12"/>
  </r>
  <r>
    <n v="200507649"/>
    <d v="2020-03-26T00:00:00"/>
    <x v="328"/>
    <n v="2100"/>
    <n v="5"/>
    <x v="10"/>
    <n v="563"/>
    <n v="1"/>
    <n v="510"/>
    <s v="VEHICLE - STOLEN"/>
    <m/>
    <n v="0"/>
    <m/>
    <m/>
    <n v="108"/>
    <s v="PARKING LOT"/>
    <m/>
    <m/>
    <s v="IC"/>
    <s v="Invest Cont"/>
    <n v="510"/>
    <m/>
    <m/>
    <m/>
    <s v="500 W  12TH                         ST"/>
    <m/>
    <n v="33.7333"/>
    <n v="-118.28789999999999"/>
    <n v="0"/>
    <x v="12"/>
  </r>
  <r>
    <n v="200305811"/>
    <d v="2020-01-31T00:00:00"/>
    <x v="169"/>
    <n v="540"/>
    <n v="3"/>
    <x v="2"/>
    <n v="326"/>
    <n v="1"/>
    <n v="210"/>
    <s v="ROBBERY"/>
    <s v="0432 0449 0319 0334 0216 0344 0377 0305 0302 1822"/>
    <n v="43"/>
    <s v="M"/>
    <s v="H"/>
    <n v="101"/>
    <s v="STREET"/>
    <n v="109"/>
    <s v="SEMI-AUTOMATIC PISTOL"/>
    <s v="IC"/>
    <s v="Invest Cont"/>
    <n v="210"/>
    <m/>
    <m/>
    <m/>
    <s v="WESTERN                      AV"/>
    <s v="29TH                         ST"/>
    <n v="34.0291"/>
    <n v="-118.30889999999999"/>
    <n v="0"/>
    <x v="12"/>
  </r>
  <r>
    <n v="201308050"/>
    <d v="2020-03-13T00:00:00"/>
    <x v="262"/>
    <n v="500"/>
    <n v="13"/>
    <x v="6"/>
    <n v="1363"/>
    <n v="2"/>
    <n v="626"/>
    <s v="INTIMATE PARTNER - SIMPLE ASSAULT"/>
    <s v="2000 0400 0913"/>
    <n v="31"/>
    <s v="F"/>
    <s v="H"/>
    <n v="101"/>
    <s v="STREET"/>
    <n v="400"/>
    <s v="STRONG-ARM (HANDS, FIST, FEET OR BODILY FORCE)"/>
    <s v="AO"/>
    <s v="Adult Other"/>
    <n v="626"/>
    <m/>
    <m/>
    <m/>
    <s v="4900    WADSWORTH                    AV"/>
    <m/>
    <n v="33.999299999999998"/>
    <n v="-118.2587"/>
    <n v="0"/>
    <x v="12"/>
  </r>
  <r>
    <n v="201008839"/>
    <d v="2020-05-08T00:00:00"/>
    <x v="165"/>
    <n v="2000"/>
    <n v="10"/>
    <x v="11"/>
    <n v="1025"/>
    <n v="1"/>
    <n v="440"/>
    <s v="THEFT PLAIN - PETTY ($950 &amp; UNDER)"/>
    <s v="0344 1822 1309 0922 1214"/>
    <n v="19"/>
    <s v="F"/>
    <s v="W"/>
    <n v="605"/>
    <s v="AUTOMATED TELLER MACHINE (ATM)"/>
    <m/>
    <m/>
    <s v="IC"/>
    <s v="Invest Cont"/>
    <n v="440"/>
    <m/>
    <m/>
    <m/>
    <s v="18100    SHERMAN                      WY"/>
    <m/>
    <n v="34.201099999999997"/>
    <n v="-118.5273"/>
    <n v="0"/>
    <x v="12"/>
  </r>
  <r>
    <n v="201110362"/>
    <d v="2020-06-13T00:00:00"/>
    <x v="20"/>
    <n v="2000"/>
    <n v="11"/>
    <x v="7"/>
    <n v="1135"/>
    <n v="1"/>
    <n v="122"/>
    <s v="RAPE, ATTEMPTED"/>
    <s v="0913 0500 0519 0527 1402 1415 1817 0540"/>
    <n v="28"/>
    <s v="F"/>
    <s v="H"/>
    <n v="501"/>
    <s v="SINGLE FAMILY DWELLING"/>
    <n v="400"/>
    <s v="STRONG-ARM (HANDS, FIST, FEET OR BODILY FORCE)"/>
    <s v="AO"/>
    <s v="Adult Other"/>
    <n v="122"/>
    <n v="821"/>
    <m/>
    <m/>
    <s v="3900    EAGLE ROCK                   BL"/>
    <m/>
    <n v="34.119199999999999"/>
    <n v="-118.23050000000001"/>
    <n v="0"/>
    <x v="12"/>
  </r>
  <r>
    <n v="200614937"/>
    <d v="2020-09-04T00:00:00"/>
    <x v="154"/>
    <n v="1755"/>
    <n v="6"/>
    <x v="9"/>
    <n v="636"/>
    <n v="2"/>
    <n v="850"/>
    <s v="INDECENT EXPOSURE"/>
    <s v="1822 0529"/>
    <n v="22"/>
    <s v="F"/>
    <s v="W"/>
    <n v="101"/>
    <s v="STREET"/>
    <n v="400"/>
    <s v="STRONG-ARM (HANDS, FIST, FEET OR BODILY FORCE)"/>
    <s v="AA"/>
    <s v="Adult Arrest"/>
    <n v="850"/>
    <m/>
    <m/>
    <m/>
    <s v="CHEROKEE"/>
    <s v="YUCCA"/>
    <n v="34.103200000000001"/>
    <n v="-118.3348"/>
    <n v="1"/>
    <x v="12"/>
  </r>
  <r>
    <n v="201308887"/>
    <d v="2020-03-30T00:00:00"/>
    <x v="152"/>
    <n v="1805"/>
    <n v="13"/>
    <x v="6"/>
    <n v="1371"/>
    <n v="2"/>
    <n v="624"/>
    <s v="BATTERY - SIMPLE ASSAULT"/>
    <s v="1251 0416 1822"/>
    <n v="10"/>
    <s v="M"/>
    <s v="H"/>
    <n v="102"/>
    <s v="SIDEWALK"/>
    <n v="500"/>
    <s v="UNKNOWN WEAPON/OTHER WEAPON"/>
    <s v="IC"/>
    <s v="Invest Cont"/>
    <n v="624"/>
    <m/>
    <m/>
    <m/>
    <s v="5700 S  BROADWAY"/>
    <m/>
    <n v="33.990600000000001"/>
    <n v="-118.2783"/>
    <n v="0"/>
    <x v="12"/>
  </r>
  <r>
    <n v="200118994"/>
    <d v="2020-10-06T00:00:00"/>
    <x v="186"/>
    <n v="950"/>
    <n v="1"/>
    <x v="1"/>
    <n v="143"/>
    <n v="2"/>
    <n v="930"/>
    <s v="CRIMINAL THREATS - NO WEAPON DISPLAYED"/>
    <s v="0446 1266 2004 0447 0443 1822"/>
    <n v="49"/>
    <s v="M"/>
    <s v="H"/>
    <n v="404"/>
    <s v="DEPARTMENT STORE"/>
    <n v="500"/>
    <s v="UNKNOWN WEAPON/OTHER WEAPON"/>
    <s v="AO"/>
    <s v="Adult Other"/>
    <n v="930"/>
    <m/>
    <m/>
    <m/>
    <s v="400 S  BROADWAY"/>
    <m/>
    <n v="34.048900000000003"/>
    <n v="-118.2499"/>
    <n v="0"/>
    <x v="12"/>
  </r>
  <r>
    <n v="200104700"/>
    <d v="2020-01-10T00:00:00"/>
    <x v="172"/>
    <n v="1845"/>
    <n v="1"/>
    <x v="1"/>
    <n v="185"/>
    <n v="1"/>
    <n v="330"/>
    <s v="BURGLARY FROM VEHICLE"/>
    <s v="0344 1609 1307 1822 0377 0329"/>
    <n v="29"/>
    <s v="M"/>
    <s v="W"/>
    <n v="108"/>
    <s v="PARKING LOT"/>
    <n v="500"/>
    <s v="UNKNOWN WEAPON/OTHER WEAPON"/>
    <s v="IC"/>
    <s v="Invest Cont"/>
    <n v="330"/>
    <m/>
    <m/>
    <m/>
    <s v="900 S  BROADWAY"/>
    <m/>
    <n v="34.042299999999997"/>
    <n v="-118.2561"/>
    <n v="0"/>
    <x v="12"/>
  </r>
  <r>
    <n v="200117334"/>
    <d v="2020-09-02T00:00:00"/>
    <x v="338"/>
    <n v="1100"/>
    <n v="1"/>
    <x v="1"/>
    <n v="163"/>
    <n v="1"/>
    <n v="330"/>
    <s v="BURGLARY FROM VEHICLE"/>
    <s v="0386 1822 1607 0329 0344"/>
    <n v="37"/>
    <s v="M"/>
    <s v="W"/>
    <n v="108"/>
    <s v="PARKING LOT"/>
    <m/>
    <m/>
    <s v="IC"/>
    <s v="Invest Cont"/>
    <n v="330"/>
    <m/>
    <m/>
    <m/>
    <s v="800 S  BROADWAY"/>
    <m/>
    <n v="34.043399999999998"/>
    <n v="-118.255"/>
    <n v="0"/>
    <x v="12"/>
  </r>
  <r>
    <n v="200518206"/>
    <d v="2020-12-25T00:00:00"/>
    <x v="340"/>
    <n v="1155"/>
    <n v="5"/>
    <x v="10"/>
    <n v="532"/>
    <n v="2"/>
    <n v="626"/>
    <s v="INTIMATE PARTNER - SIMPLE ASSAULT"/>
    <s v="1813 0400 2000 0913 0602 1821"/>
    <n v="51"/>
    <s v="F"/>
    <s v="O"/>
    <n v="502"/>
    <s v="MULTI-UNIT DWELLING (APARTMENT, DUPLEX, ETC)"/>
    <n v="400"/>
    <s v="STRONG-ARM (HANDS, FIST, FEET OR BODILY FORCE)"/>
    <s v="IC"/>
    <s v="Invest Cont"/>
    <n v="626"/>
    <m/>
    <m/>
    <m/>
    <s v="1100 N  WILMINGTON                   BL"/>
    <m/>
    <n v="33.784300000000002"/>
    <n v="-118.27460000000001"/>
    <n v="0"/>
    <x v="12"/>
  </r>
  <r>
    <n v="200318101"/>
    <d v="2020-09-28T00:00:00"/>
    <x v="294"/>
    <n v="1950"/>
    <n v="3"/>
    <x v="2"/>
    <n v="351"/>
    <n v="1"/>
    <n v="420"/>
    <s v="THEFT FROM MOTOR VEHICLE - PETTY ($950 &amp; UNDER)"/>
    <s v="1606 1822 0344 1300"/>
    <n v="30"/>
    <s v="M"/>
    <s v="F"/>
    <n v="108"/>
    <s v="PARKING LOT"/>
    <m/>
    <m/>
    <s v="IC"/>
    <s v="Invest Cont"/>
    <n v="420"/>
    <m/>
    <m/>
    <m/>
    <s v="3400 S  LA BREA                      AV"/>
    <m/>
    <n v="34.021799999999999"/>
    <n v="-118.3556"/>
    <n v="0"/>
    <x v="12"/>
  </r>
  <r>
    <n v="200713724"/>
    <d v="2020-09-10T00:00:00"/>
    <x v="238"/>
    <n v="2115"/>
    <n v="7"/>
    <x v="0"/>
    <n v="745"/>
    <n v="2"/>
    <n v="624"/>
    <s v="BATTERY - SIMPLE ASSAULT"/>
    <s v="0400 0416"/>
    <n v="64"/>
    <s v="M"/>
    <s v="O"/>
    <n v="203"/>
    <s v="OTHER BUSINESS"/>
    <n v="400"/>
    <s v="STRONG-ARM (HANDS, FIST, FEET OR BODILY FORCE)"/>
    <s v="IC"/>
    <s v="Invest Cont"/>
    <n v="624"/>
    <m/>
    <m/>
    <m/>
    <s v="5200 W  OLYMPIC                      BL"/>
    <m/>
    <n v="34.057200000000002"/>
    <n v="-118.3428"/>
    <n v="0"/>
    <x v="12"/>
  </r>
  <r>
    <n v="200606258"/>
    <d v="2020-02-16T00:00:00"/>
    <x v="58"/>
    <n v="1500"/>
    <n v="6"/>
    <x v="9"/>
    <n v="645"/>
    <n v="2"/>
    <n v="930"/>
    <s v="CRIMINAL THREATS - NO WEAPON DISPLAYED"/>
    <s v="0421 1218 1822"/>
    <n v="69"/>
    <s v="M"/>
    <s v="W"/>
    <n v="101"/>
    <s v="STREET"/>
    <n v="511"/>
    <s v="VERBAL THREAT"/>
    <s v="IC"/>
    <s v="Invest Cont"/>
    <n v="930"/>
    <m/>
    <m/>
    <m/>
    <s v="HOLLYWOOD"/>
    <s v="ORANGE"/>
    <n v="34.101599999999998"/>
    <n v="-118.34139999999999"/>
    <n v="0"/>
    <x v="12"/>
  </r>
  <r>
    <n v="200405124"/>
    <d v="2020-01-29T00:00:00"/>
    <x v="227"/>
    <n v="145"/>
    <n v="4"/>
    <x v="4"/>
    <n v="421"/>
    <n v="1"/>
    <n v="440"/>
    <s v="THEFT PLAIN - PETTY ($950 &amp; UNDER)"/>
    <n v="344"/>
    <n v="52"/>
    <s v="M"/>
    <s v="H"/>
    <n v="109"/>
    <s v="PARK/PLAYGROUND"/>
    <m/>
    <m/>
    <s v="IC"/>
    <s v="Invest Cont"/>
    <n v="440"/>
    <m/>
    <m/>
    <m/>
    <s v="ALBION                       ST"/>
    <s v="AVENUE 17"/>
    <n v="34.069200000000002"/>
    <n v="-118.2223"/>
    <n v="0"/>
    <x v="12"/>
  </r>
  <r>
    <n v="200314189"/>
    <d v="2020-07-14T00:00:00"/>
    <x v="262"/>
    <n v="1700"/>
    <n v="3"/>
    <x v="2"/>
    <n v="338"/>
    <n v="1"/>
    <n v="522"/>
    <s v="VEHICLE, STOLEN - OTHER (MOTORIZED SCOOTERS, BIKES, ETC)"/>
    <s v="0344 1251 1822"/>
    <n v="20"/>
    <s v="M"/>
    <s v="B"/>
    <n v="116"/>
    <s v="OTHER/OUTSIDE"/>
    <m/>
    <m/>
    <s v="IC"/>
    <s v="Invest Cont"/>
    <n v="522"/>
    <m/>
    <m/>
    <m/>
    <s v="3100    MCCLINTOCK                   AV"/>
    <m/>
    <n v="34.0274"/>
    <n v="-118.2851"/>
    <n v="0"/>
    <x v="12"/>
  </r>
  <r>
    <n v="201008424"/>
    <d v="2020-04-27T00:00:00"/>
    <x v="179"/>
    <n v="400"/>
    <n v="10"/>
    <x v="11"/>
    <n v="1004"/>
    <n v="2"/>
    <n v="930"/>
    <s v="CRIMINAL THREATS - NO WEAPON DISPLAYED"/>
    <s v="0913 2000 1814 1310 1309 1312 0421 0329 1307"/>
    <n v="24"/>
    <s v="F"/>
    <s v="W"/>
    <n v="101"/>
    <s v="STREET"/>
    <n v="500"/>
    <s v="UNKNOWN WEAPON/OTHER WEAPON"/>
    <s v="AO"/>
    <s v="Adult Other"/>
    <n v="930"/>
    <m/>
    <m/>
    <m/>
    <s v="8100    GARDEN GROVE                 AV"/>
    <m/>
    <n v="34.217599999999997"/>
    <n v="-118.52889999999999"/>
    <n v="0"/>
    <x v="12"/>
  </r>
  <r>
    <n v="201111457"/>
    <d v="2020-07-15T00:00:00"/>
    <x v="284"/>
    <n v="1830"/>
    <n v="11"/>
    <x v="7"/>
    <n v="1129"/>
    <n v="1"/>
    <n v="510"/>
    <s v="VEHICLE - STOLEN"/>
    <m/>
    <n v="0"/>
    <m/>
    <m/>
    <n v="101"/>
    <s v="STREET"/>
    <m/>
    <m/>
    <s v="IC"/>
    <s v="Invest Cont"/>
    <n v="510"/>
    <m/>
    <m/>
    <m/>
    <s v="800 N  AVENUE 65"/>
    <m/>
    <n v="34.120199999999997"/>
    <n v="-118.17659999999999"/>
    <n v="0"/>
    <x v="12"/>
  </r>
  <r>
    <n v="200313903"/>
    <d v="2020-06-30T00:00:00"/>
    <x v="234"/>
    <n v="400"/>
    <n v="3"/>
    <x v="2"/>
    <n v="356"/>
    <n v="2"/>
    <n v="745"/>
    <s v="VANDALISM - MISDEAMEANOR ($399 OR UNDER)"/>
    <s v="1300 0329 0561"/>
    <n v="58"/>
    <s v="M"/>
    <s v="H"/>
    <n v="122"/>
    <s v="VEHICLE, PASSENGER/TRUCK"/>
    <m/>
    <m/>
    <s v="IC"/>
    <s v="Invest Cont"/>
    <n v="745"/>
    <m/>
    <m/>
    <m/>
    <s v="1500 W  35TH                         ST"/>
    <m/>
    <n v="34.0246"/>
    <n v="-118.3032"/>
    <n v="0"/>
    <x v="12"/>
  </r>
  <r>
    <n v="200805192"/>
    <d v="2020-01-28T00:00:00"/>
    <x v="225"/>
    <n v="1554"/>
    <n v="8"/>
    <x v="12"/>
    <n v="817"/>
    <n v="1"/>
    <n v="341"/>
    <s v="THEFT-GRAND ($950.01 &amp; OVER)EXCPT,GUNS,FOWL,LIVESTK,PROD"/>
    <s v="1822 1202 0344 0346"/>
    <n v="63"/>
    <s v="F"/>
    <s v="W"/>
    <n v="402"/>
    <s v="MARKET"/>
    <m/>
    <m/>
    <s v="IC"/>
    <s v="Invest Cont"/>
    <n v="341"/>
    <m/>
    <m/>
    <m/>
    <s v="10800    WEYBURN                      AV"/>
    <m/>
    <n v="34.0623"/>
    <n v="-118.4434"/>
    <n v="0"/>
    <x v="12"/>
  </r>
  <r>
    <n v="200409142"/>
    <d v="2020-05-23T00:00:00"/>
    <x v="354"/>
    <n v="1900"/>
    <n v="4"/>
    <x v="4"/>
    <n v="408"/>
    <n v="1"/>
    <n v="510"/>
    <s v="VEHICLE - STOLEN"/>
    <m/>
    <n v="0"/>
    <m/>
    <m/>
    <n v="101"/>
    <s v="STREET"/>
    <m/>
    <m/>
    <s v="IC"/>
    <s v="Invest Cont"/>
    <n v="510"/>
    <m/>
    <m/>
    <m/>
    <s v="ROSEMEAD"/>
    <s v="NAVARETH"/>
    <n v="34.088700000000003"/>
    <n v="-118.1785"/>
    <n v="0"/>
    <x v="12"/>
  </r>
  <r>
    <n v="201223096"/>
    <d v="2020-10-22T00:00:00"/>
    <x v="167"/>
    <n v="830"/>
    <n v="12"/>
    <x v="8"/>
    <n v="1266"/>
    <n v="2"/>
    <n v="626"/>
    <s v="INTIMATE PARTNER - SIMPLE ASSAULT"/>
    <s v="1814 2000 0913 0416 0444"/>
    <n v="52"/>
    <s v="F"/>
    <s v="H"/>
    <n v="501"/>
    <s v="SINGLE FAMILY DWELLING"/>
    <n v="400"/>
    <s v="STRONG-ARM (HANDS, FIST, FEET OR BODILY FORCE)"/>
    <s v="AO"/>
    <s v="Adult Other"/>
    <n v="626"/>
    <m/>
    <m/>
    <m/>
    <s v="900 W  80TH                         ST"/>
    <m/>
    <n v="33.966700000000003"/>
    <n v="-118.2889"/>
    <n v="0"/>
    <x v="12"/>
  </r>
  <r>
    <n v="200209182"/>
    <d v="2020-04-21T00:00:00"/>
    <x v="208"/>
    <n v="600"/>
    <n v="2"/>
    <x v="5"/>
    <n v="249"/>
    <n v="1"/>
    <n v="510"/>
    <s v="VEHICLE - STOLEN"/>
    <m/>
    <n v="0"/>
    <m/>
    <m/>
    <n v="101"/>
    <s v="STREET"/>
    <m/>
    <m/>
    <s v="IC"/>
    <s v="Invest Cont"/>
    <n v="510"/>
    <m/>
    <m/>
    <m/>
    <s v="1100    INGRAHAM                     ST"/>
    <m/>
    <n v="34.0518"/>
    <n v="-118.2637"/>
    <n v="0"/>
    <x v="12"/>
  </r>
  <r>
    <n v="200122376"/>
    <d v="2020-12-14T00:00:00"/>
    <x v="325"/>
    <n v="825"/>
    <n v="1"/>
    <x v="1"/>
    <n v="111"/>
    <n v="1"/>
    <n v="420"/>
    <s v="THEFT FROM MOTOR VEHICLE - PETTY ($950 &amp; UNDER)"/>
    <m/>
    <n v="0"/>
    <m/>
    <m/>
    <n v="707"/>
    <s v="GARAGE/CARPORT"/>
    <m/>
    <m/>
    <s v="IC"/>
    <s v="Invest Cont"/>
    <n v="420"/>
    <m/>
    <m/>
    <m/>
    <s v="800    CLEVELAND                    ST"/>
    <m/>
    <n v="34.063499999999998"/>
    <n v="-118.24160000000001"/>
    <n v="0"/>
    <x v="12"/>
  </r>
  <r>
    <n v="201107340"/>
    <d v="2020-03-14T00:00:00"/>
    <x v="124"/>
    <n v="1520"/>
    <n v="11"/>
    <x v="7"/>
    <n v="1142"/>
    <n v="1"/>
    <n v="761"/>
    <s v="BRANDISH WEAPON"/>
    <s v="0334 1822 2004"/>
    <n v="36"/>
    <s v="F"/>
    <s v="H"/>
    <n v="252"/>
    <s v="COFFEE SHOP (STARBUCKS, COFFEE BEAN, PEET'S, ETC.)"/>
    <n v="211"/>
    <s v="AXE"/>
    <s v="IC"/>
    <s v="Invest Cont"/>
    <n v="761"/>
    <m/>
    <m/>
    <m/>
    <s v="1700 N  VERMONT                      AV"/>
    <m/>
    <n v="34.101799999999997"/>
    <n v="-118.29179999999999"/>
    <n v="0"/>
    <x v="12"/>
  </r>
  <r>
    <n v="201223732"/>
    <d v="2020-10-31T00:00:00"/>
    <x v="326"/>
    <n v="2140"/>
    <n v="12"/>
    <x v="8"/>
    <n v="1259"/>
    <n v="2"/>
    <n v="624"/>
    <s v="BATTERY - SIMPLE ASSAULT"/>
    <s v="0417 0429 0416 0446 0342 1822 1309"/>
    <n v="31"/>
    <s v="M"/>
    <s v="H"/>
    <n v="101"/>
    <s v="STREET"/>
    <n v="400"/>
    <s v="STRONG-ARM (HANDS, FIST, FEET OR BODILY FORCE)"/>
    <s v="IC"/>
    <s v="Invest Cont"/>
    <n v="624"/>
    <m/>
    <m/>
    <m/>
    <s v="1000 E  75TH                         ST"/>
    <m/>
    <n v="33.972099999999998"/>
    <n v="-118.2574"/>
    <n v="0"/>
    <x v="12"/>
  </r>
  <r>
    <n v="200114248"/>
    <d v="2020-07-02T00:00:00"/>
    <x v="153"/>
    <n v="2230"/>
    <n v="1"/>
    <x v="1"/>
    <n v="155"/>
    <n v="1"/>
    <n v="350"/>
    <s v="THEFT, PERSON"/>
    <s v="0344 1206 1218 1202 1822"/>
    <n v="66"/>
    <s v="M"/>
    <s v="H"/>
    <n v="102"/>
    <s v="SIDEWALK"/>
    <n v="400"/>
    <s v="STRONG-ARM (HANDS, FIST, FEET OR BODILY FORCE)"/>
    <s v="IC"/>
    <s v="Invest Cont"/>
    <n v="350"/>
    <m/>
    <m/>
    <m/>
    <s v="5TH"/>
    <s v="WALL"/>
    <n v="34.044899999999998"/>
    <n v="-118.2458"/>
    <n v="0"/>
    <x v="12"/>
  </r>
  <r>
    <n v="200508896"/>
    <d v="2020-05-01T00:00:00"/>
    <x v="232"/>
    <n v="1800"/>
    <n v="5"/>
    <x v="10"/>
    <n v="563"/>
    <n v="1"/>
    <n v="520"/>
    <s v="VEHICLE - ATTEMPT STOLEN"/>
    <s v="1612 1300 0329 0344"/>
    <n v="58"/>
    <s v="M"/>
    <s v="H"/>
    <n v="101"/>
    <s v="STREET"/>
    <m/>
    <m/>
    <s v="IC"/>
    <s v="Invest Cont"/>
    <n v="520"/>
    <m/>
    <m/>
    <m/>
    <s v="11TH"/>
    <s v="PACIFIC                      AV"/>
    <n v="33.734200000000001"/>
    <n v="-118.28789999999999"/>
    <n v="0"/>
    <x v="12"/>
  </r>
  <r>
    <n v="200414571"/>
    <d v="2020-11-02T00:00:00"/>
    <x v="245"/>
    <n v="1300"/>
    <n v="4"/>
    <x v="4"/>
    <n v="497"/>
    <n v="2"/>
    <n v="662"/>
    <s v="BUNCO, GRAND THEFT"/>
    <n v="701"/>
    <n v="40"/>
    <s v="M"/>
    <s v="W"/>
    <n v="203"/>
    <s v="OTHER BUSINESS"/>
    <m/>
    <m/>
    <s v="IC"/>
    <s v="Invest Cont"/>
    <n v="662"/>
    <m/>
    <m/>
    <m/>
    <s v="3400 E  14TH                         ST"/>
    <m/>
    <n v="34.017299999999999"/>
    <n v="-118.20659999999999"/>
    <n v="0"/>
    <x v="12"/>
  </r>
  <r>
    <n v="200110219"/>
    <d v="2020-04-08T00:00:00"/>
    <x v="139"/>
    <n v="1430"/>
    <n v="1"/>
    <x v="1"/>
    <n v="148"/>
    <n v="2"/>
    <n v="624"/>
    <s v="BATTERY - SIMPLE ASSAULT"/>
    <s v="0416 0447 1822 1218"/>
    <n v="56"/>
    <s v="F"/>
    <s v="W"/>
    <n v="102"/>
    <s v="SIDEWALK"/>
    <n v="500"/>
    <s v="UNKNOWN WEAPON/OTHER WEAPON"/>
    <s v="IC"/>
    <s v="Invest Cont"/>
    <n v="624"/>
    <m/>
    <m/>
    <m/>
    <s v="400 S  SAN PEDRO                    ST"/>
    <m/>
    <n v="34.0458"/>
    <n v="-118.24299999999999"/>
    <n v="0"/>
    <x v="12"/>
  </r>
  <r>
    <n v="200406941"/>
    <d v="2020-03-15T00:00:00"/>
    <x v="342"/>
    <n v="1300"/>
    <n v="4"/>
    <x v="4"/>
    <n v="421"/>
    <n v="2"/>
    <n v="740"/>
    <s v="VANDALISM - FELONY ($400 &amp; OVER, ALL CHURCH VANDALISMS)"/>
    <s v="1300 0329"/>
    <n v="36"/>
    <s v="F"/>
    <s v="W"/>
    <n v="101"/>
    <s v="STREET"/>
    <m/>
    <m/>
    <s v="IC"/>
    <s v="Invest Cont"/>
    <n v="740"/>
    <m/>
    <m/>
    <m/>
    <s v="MAIN                         ST"/>
    <s v="MOULTON                      ST"/>
    <n v="34.066000000000003"/>
    <n v="-118.2189"/>
    <n v="0"/>
    <x v="12"/>
  </r>
  <r>
    <n v="201307157"/>
    <d v="2020-02-22T00:00:00"/>
    <x v="100"/>
    <n v="2130"/>
    <n v="13"/>
    <x v="6"/>
    <n v="1313"/>
    <n v="1"/>
    <n v="330"/>
    <s v="BURGLARY FROM VEHICLE"/>
    <n v="344"/>
    <n v="53"/>
    <s v="M"/>
    <s v="W"/>
    <n v="108"/>
    <s v="PARKING LOT"/>
    <m/>
    <m/>
    <s v="IC"/>
    <s v="Invest Cont"/>
    <n v="330"/>
    <m/>
    <m/>
    <m/>
    <s v="400 E  16TH                         ST"/>
    <m/>
    <n v="34.0319"/>
    <n v="-118.2594"/>
    <n v="0"/>
    <x v="12"/>
  </r>
  <r>
    <n v="200518043"/>
    <d v="2020-12-21T00:00:00"/>
    <x v="355"/>
    <n v="800"/>
    <n v="5"/>
    <x v="10"/>
    <n v="521"/>
    <n v="2"/>
    <n v="740"/>
    <s v="VANDALISM - FELONY ($400 &amp; OVER, ALL CHURCH VANDALISMS)"/>
    <s v="0311 0329"/>
    <n v="0"/>
    <s v="X"/>
    <s v="X"/>
    <n v="710"/>
    <s v="OTHER PREMISE"/>
    <m/>
    <m/>
    <s v="IC"/>
    <s v="Invest Cont"/>
    <n v="740"/>
    <m/>
    <m/>
    <m/>
    <s v="CHANNEL                      AV"/>
    <s v="GAFFEY                       ST"/>
    <n v="33.753799999999998"/>
    <n v="-118.2923"/>
    <n v="0"/>
    <x v="12"/>
  </r>
  <r>
    <n v="200311984"/>
    <d v="2020-05-27T00:00:00"/>
    <x v="267"/>
    <n v="900"/>
    <n v="3"/>
    <x v="2"/>
    <n v="355"/>
    <n v="2"/>
    <n v="664"/>
    <s v="BUNCO, PETTY THEFT"/>
    <s v="1822 0701 0121 0800 1202"/>
    <n v="68"/>
    <s v="F"/>
    <s v="B"/>
    <n v="501"/>
    <s v="SINGLE FAMILY DWELLING"/>
    <m/>
    <m/>
    <s v="IC"/>
    <s v="Invest Cont"/>
    <n v="664"/>
    <m/>
    <m/>
    <m/>
    <s v="3700 S  WILTON                       PL"/>
    <m/>
    <n v="34.020299999999999"/>
    <n v="-118.31480000000001"/>
    <n v="0"/>
    <x v="12"/>
  </r>
  <r>
    <n v="200709780"/>
    <d v="2020-05-29T00:00:00"/>
    <x v="299"/>
    <n v="300"/>
    <n v="7"/>
    <x v="0"/>
    <n v="782"/>
    <n v="1"/>
    <n v="310"/>
    <s v="BURGLARY"/>
    <n v="344"/>
    <n v="41"/>
    <s v="M"/>
    <s v="W"/>
    <n v="501"/>
    <s v="SINGLE FAMILY DWELLING"/>
    <m/>
    <m/>
    <s v="IC"/>
    <s v="Invest Cont"/>
    <n v="310"/>
    <m/>
    <m/>
    <m/>
    <s v="5900 W  SPELTHORNE                   LN"/>
    <m/>
    <n v="34.041200000000003"/>
    <n v="-118.3711"/>
    <n v="0"/>
    <x v="12"/>
  </r>
  <r>
    <n v="200715239"/>
    <d v="2020-10-24T00:00:00"/>
    <x v="215"/>
    <n v="2100"/>
    <n v="7"/>
    <x v="0"/>
    <n v="734"/>
    <n v="1"/>
    <n v="420"/>
    <s v="THEFT FROM MOTOR VEHICLE - PETTY ($950 &amp; UNDER)"/>
    <m/>
    <n v="0"/>
    <m/>
    <m/>
    <n v="101"/>
    <s v="STREET"/>
    <m/>
    <m/>
    <s v="IC"/>
    <s v="Invest Cont"/>
    <n v="420"/>
    <m/>
    <m/>
    <m/>
    <s v="300 S  CURSON                       AV"/>
    <m/>
    <n v="34.068800000000003"/>
    <n v="-118.3552"/>
    <n v="0"/>
    <x v="12"/>
  </r>
  <r>
    <n v="200208415"/>
    <d v="2020-03-31T00:00:00"/>
    <x v="209"/>
    <n v="1"/>
    <n v="2"/>
    <x v="5"/>
    <n v="237"/>
    <n v="2"/>
    <n v="740"/>
    <s v="VANDALISM - FELONY ($400 &amp; OVER, ALL CHURCH VANDALISMS)"/>
    <s v="1300 0329"/>
    <n v="27"/>
    <s v="F"/>
    <s v="H"/>
    <n v="122"/>
    <s v="VEHICLE, PASSENGER/TRUCK"/>
    <m/>
    <m/>
    <s v="IC"/>
    <s v="Invest Cont"/>
    <n v="740"/>
    <m/>
    <m/>
    <m/>
    <s v="1400 W  3RD                          ST"/>
    <m/>
    <n v="34.062100000000001"/>
    <n v="-118.2619"/>
    <n v="0"/>
    <x v="12"/>
  </r>
  <r>
    <n v="200512012"/>
    <d v="2020-07-18T00:00:00"/>
    <x v="264"/>
    <n v="1800"/>
    <n v="5"/>
    <x v="10"/>
    <n v="529"/>
    <n v="1"/>
    <n v="122"/>
    <s v="RAPE, ATTEMPTED"/>
    <s v="1822 0302 0340 0334 0520"/>
    <n v="46"/>
    <s v="F"/>
    <s v="B"/>
    <n v="102"/>
    <s v="SIDEWALK"/>
    <n v="204"/>
    <s v="FOLDING KNIFE"/>
    <s v="IC"/>
    <s v="Invest Cont"/>
    <n v="122"/>
    <m/>
    <m/>
    <m/>
    <s v="ANAHEIM"/>
    <s v="WATSON"/>
    <n v="33.780799999999999"/>
    <n v="-118.2469"/>
    <n v="0"/>
    <x v="12"/>
  </r>
  <r>
    <n v="200619237"/>
    <d v="2020-12-13T00:00:00"/>
    <x v="341"/>
    <n v="1200"/>
    <n v="6"/>
    <x v="9"/>
    <n v="663"/>
    <n v="1"/>
    <n v="310"/>
    <s v="BURGLARY"/>
    <s v="0344 1822 1501 0329 1602 0321"/>
    <n v="32"/>
    <s v="M"/>
    <s v="W"/>
    <n v="221"/>
    <s v="PUBLIC STORAGE"/>
    <n v="500"/>
    <s v="UNKNOWN WEAPON/OTHER WEAPON"/>
    <s v="IC"/>
    <s v="Invest Cont"/>
    <n v="310"/>
    <m/>
    <m/>
    <m/>
    <s v="6800    SANTA MONICA                 BL"/>
    <m/>
    <n v="34.090699999999998"/>
    <n v="-118.33929999999999"/>
    <n v="0"/>
    <x v="12"/>
  </r>
  <r>
    <n v="200107420"/>
    <d v="2020-02-19T00:00:00"/>
    <x v="270"/>
    <n v="650"/>
    <n v="1"/>
    <x v="1"/>
    <n v="155"/>
    <n v="1"/>
    <n v="440"/>
    <s v="THEFT PLAIN - PETTY ($950 &amp; UNDER)"/>
    <s v="0344 1218 1202 1300 1814"/>
    <n v="64"/>
    <s v="M"/>
    <s v="B"/>
    <n v="102"/>
    <s v="SIDEWALK"/>
    <m/>
    <m/>
    <s v="AO"/>
    <s v="Adult Other"/>
    <n v="440"/>
    <m/>
    <m/>
    <m/>
    <s v="500    MAPLE                        AV"/>
    <m/>
    <n v="34.045400000000001"/>
    <n v="-118.2466"/>
    <n v="0"/>
    <x v="12"/>
  </r>
  <r>
    <n v="200114977"/>
    <d v="2020-07-17T00:00:00"/>
    <x v="353"/>
    <n v="1800"/>
    <n v="1"/>
    <x v="1"/>
    <n v="111"/>
    <n v="1"/>
    <n v="510"/>
    <s v="VEHICLE - STOLEN"/>
    <m/>
    <n v="0"/>
    <m/>
    <m/>
    <n v="101"/>
    <s v="STREET"/>
    <m/>
    <m/>
    <s v="IC"/>
    <s v="Invest Cont"/>
    <n v="510"/>
    <m/>
    <m/>
    <m/>
    <s v="600    NEW DEPOT                    ST"/>
    <m/>
    <n v="34.064999999999998"/>
    <n v="-118.2418"/>
    <n v="0"/>
    <x v="12"/>
  </r>
  <r>
    <n v="200408691"/>
    <d v="2020-05-10T00:00:00"/>
    <x v="39"/>
    <n v="950"/>
    <n v="4"/>
    <x v="4"/>
    <n v="426"/>
    <n v="2"/>
    <n v="900"/>
    <s v="VIOLATION OF COURT ORDER"/>
    <s v="2038 2000 0913"/>
    <n v="45"/>
    <s v="F"/>
    <s v="H"/>
    <n v="504"/>
    <s v="OTHER RESIDENCE"/>
    <m/>
    <m/>
    <s v="AO"/>
    <s v="Adult Other"/>
    <n v="900"/>
    <m/>
    <m/>
    <m/>
    <s v="3300    PORTOLA                      AV"/>
    <m/>
    <n v="34.0839"/>
    <n v="-118.17310000000001"/>
    <n v="0"/>
    <x v="12"/>
  </r>
  <r>
    <n v="200505944"/>
    <d v="2020-02-15T00:00:00"/>
    <x v="54"/>
    <n v="1200"/>
    <n v="5"/>
    <x v="10"/>
    <n v="557"/>
    <n v="2"/>
    <n v="740"/>
    <s v="VANDALISM - FELONY ($400 &amp; OVER, ALL CHURCH VANDALISMS)"/>
    <s v="0329 0603"/>
    <n v="57"/>
    <s v="M"/>
    <s v="W"/>
    <n v="502"/>
    <s v="MULTI-UNIT DWELLING (APARTMENT, DUPLEX, ETC)"/>
    <m/>
    <m/>
    <s v="AA"/>
    <s v="Adult Arrest"/>
    <n v="740"/>
    <m/>
    <m/>
    <m/>
    <s v="800 W  3RD                          ST"/>
    <m/>
    <n v="33.741500000000002"/>
    <n v="-118.2945"/>
    <n v="1"/>
    <x v="12"/>
  </r>
  <r>
    <n v="200709618"/>
    <d v="2020-05-25T00:00:00"/>
    <x v="189"/>
    <n v="2100"/>
    <n v="7"/>
    <x v="0"/>
    <n v="702"/>
    <n v="1"/>
    <n v="310"/>
    <s v="BURGLARY"/>
    <s v="1822 1609 0321 0344"/>
    <n v="49"/>
    <s v="M"/>
    <s v="H"/>
    <n v="210"/>
    <s v="RESTAURANT/FAST FOOD"/>
    <m/>
    <m/>
    <s v="IC"/>
    <s v="Invest Cont"/>
    <n v="310"/>
    <m/>
    <m/>
    <m/>
    <s v="7400    MELROSE                      AV"/>
    <m/>
    <n v="34.083599999999997"/>
    <n v="-118.3511"/>
    <n v="0"/>
    <x v="12"/>
  </r>
  <r>
    <n v="200912019"/>
    <d v="2020-07-06T00:00:00"/>
    <x v="261"/>
    <n v="1430"/>
    <n v="9"/>
    <x v="3"/>
    <n v="971"/>
    <n v="1"/>
    <n v="420"/>
    <s v="THEFT FROM MOTOR VEHICLE - PETTY ($950 &amp; UNDER)"/>
    <m/>
    <n v="0"/>
    <m/>
    <m/>
    <n v="108"/>
    <s v="PARKING LOT"/>
    <m/>
    <m/>
    <s v="IC"/>
    <s v="Invest Cont"/>
    <n v="420"/>
    <m/>
    <m/>
    <m/>
    <s v="15100 W  VENTURA                      BL"/>
    <m/>
    <n v="34.156399999999998"/>
    <n v="-118.46299999999999"/>
    <n v="0"/>
    <x v="12"/>
  </r>
  <r>
    <n v="200611065"/>
    <d v="2020-06-04T00:00:00"/>
    <x v="70"/>
    <n v="2235"/>
    <n v="6"/>
    <x v="9"/>
    <n v="646"/>
    <n v="2"/>
    <n v="623"/>
    <s v="BATTERY POLICE (SIMPLE)"/>
    <s v="1212 0400"/>
    <n v="0"/>
    <s v="X"/>
    <s v="X"/>
    <n v="101"/>
    <s v="STREET"/>
    <n v="500"/>
    <s v="UNKNOWN WEAPON/OTHER WEAPON"/>
    <s v="IC"/>
    <s v="Invest Cont"/>
    <n v="623"/>
    <m/>
    <m/>
    <m/>
    <s v="CAHUENGA"/>
    <s v="SELMA"/>
    <n v="34.099800000000002"/>
    <n v="-118.3295"/>
    <n v="0"/>
    <x v="12"/>
  </r>
  <r>
    <n v="200204731"/>
    <d v="2020-01-15T00:00:00"/>
    <x v="141"/>
    <n v="1535"/>
    <n v="2"/>
    <x v="5"/>
    <n v="245"/>
    <n v="2"/>
    <n v="662"/>
    <s v="BUNCO, GRAND THEFT"/>
    <s v="0701 0800"/>
    <n v="28"/>
    <s v="F"/>
    <s v="H"/>
    <n v="502"/>
    <s v="MULTI-UNIT DWELLING (APARTMENT, DUPLEX, ETC)"/>
    <m/>
    <m/>
    <s v="IC"/>
    <s v="Invest Cont"/>
    <n v="662"/>
    <m/>
    <m/>
    <m/>
    <s v="300 S  ALVARADO                     ST"/>
    <m/>
    <n v="34.061"/>
    <n v="-118.2775"/>
    <n v="0"/>
    <x v="12"/>
  </r>
  <r>
    <n v="200206608"/>
    <d v="2020-02-21T00:00:00"/>
    <x v="323"/>
    <n v="930"/>
    <n v="2"/>
    <x v="5"/>
    <n v="266"/>
    <n v="2"/>
    <n v="624"/>
    <s v="BATTERY - SIMPLE ASSAULT"/>
    <s v="0913 1817 0416"/>
    <n v="40"/>
    <s v="M"/>
    <s v="W"/>
    <n v="502"/>
    <s v="MULTI-UNIT DWELLING (APARTMENT, DUPLEX, ETC)"/>
    <n v="400"/>
    <s v="STRONG-ARM (HANDS, FIST, FEET OR BODILY FORCE)"/>
    <s v="IC"/>
    <s v="Invest Cont"/>
    <n v="624"/>
    <m/>
    <m/>
    <m/>
    <s v="700    BEACON                       AV"/>
    <m/>
    <n v="34.054400000000001"/>
    <n v="-118.2723"/>
    <n v="0"/>
    <x v="12"/>
  </r>
  <r>
    <n v="200416134"/>
    <d v="2020-12-21T00:00:00"/>
    <x v="181"/>
    <n v="800"/>
    <n v="4"/>
    <x v="4"/>
    <n v="402"/>
    <n v="2"/>
    <n v="901"/>
    <s v="VIOLATION OF RESTRAINING ORDER"/>
    <n v="2038"/>
    <n v="24"/>
    <s v="F"/>
    <s v="H"/>
    <n v="101"/>
    <s v="STREET"/>
    <m/>
    <m/>
    <s v="AA"/>
    <s v="Adult Arrest"/>
    <n v="901"/>
    <m/>
    <m/>
    <m/>
    <s v="4400    BERENICE                     AV"/>
    <m/>
    <n v="34.091999999999999"/>
    <n v="-118.2028"/>
    <n v="1"/>
    <x v="12"/>
  </r>
  <r>
    <n v="200812545"/>
    <d v="2020-08-02T00:00:00"/>
    <x v="200"/>
    <n v="1740"/>
    <n v="8"/>
    <x v="12"/>
    <n v="839"/>
    <n v="1"/>
    <n v="320"/>
    <s v="BURGLARY, ATTEMPTED"/>
    <s v="1822 0202 1607"/>
    <n v="0"/>
    <s v="X"/>
    <s v="X"/>
    <n v="248"/>
    <s v="CELL PHONE STORE"/>
    <m/>
    <m/>
    <s v="IC"/>
    <s v="Invest Cont"/>
    <n v="320"/>
    <m/>
    <m/>
    <m/>
    <s v="10200    SANTA MONICA                 BL"/>
    <m/>
    <n v="34.06"/>
    <n v="-118.42"/>
    <n v="0"/>
    <x v="12"/>
  </r>
  <r>
    <n v="200707399"/>
    <d v="2020-03-14T00:00:00"/>
    <x v="262"/>
    <n v="2121"/>
    <n v="7"/>
    <x v="0"/>
    <n v="701"/>
    <n v="1"/>
    <n v="330"/>
    <s v="BURGLARY FROM VEHICLE"/>
    <s v="0344 0329 1609"/>
    <n v="49"/>
    <s v="F"/>
    <s v="A"/>
    <n v="101"/>
    <s v="STREET"/>
    <m/>
    <m/>
    <s v="IC"/>
    <s v="Invest Cont"/>
    <n v="330"/>
    <m/>
    <m/>
    <m/>
    <s v="600 N  FAIRFAX                      AV"/>
    <m/>
    <n v="34.084699999999998"/>
    <n v="-118.3686"/>
    <n v="0"/>
    <x v="12"/>
  </r>
  <r>
    <n v="200908387"/>
    <d v="2020-04-12T00:00:00"/>
    <x v="56"/>
    <n v="1205"/>
    <n v="9"/>
    <x v="3"/>
    <n v="926"/>
    <n v="1"/>
    <n v="421"/>
    <s v="THEFT FROM MOTOR VEHICLE - ATTEMPT"/>
    <n v="1501"/>
    <n v="25"/>
    <s v="M"/>
    <s v="H"/>
    <n v="108"/>
    <s v="PARKING LOT"/>
    <m/>
    <m/>
    <s v="AO"/>
    <s v="Adult Other"/>
    <n v="421"/>
    <m/>
    <m/>
    <m/>
    <s v="14400    VICTORY                      BL"/>
    <m/>
    <n v="34.190300000000001"/>
    <n v="-118.43989999999999"/>
    <n v="0"/>
    <x v="12"/>
  </r>
  <r>
    <n v="201115716"/>
    <d v="2020-11-14T00:00:00"/>
    <x v="331"/>
    <n v="1300"/>
    <n v="11"/>
    <x v="7"/>
    <n v="1105"/>
    <n v="1"/>
    <n v="230"/>
    <s v="ASSAULT WITH DEADLY WEAPON, AGGRAVATED ASSAULT"/>
    <s v="1310 0400 0416 0913 1813 2000"/>
    <n v="39"/>
    <s v="F"/>
    <s v="H"/>
    <n v="101"/>
    <s v="STREET"/>
    <n v="307"/>
    <s v="VEHICLE"/>
    <s v="IC"/>
    <s v="Invest Cont"/>
    <n v="230"/>
    <m/>
    <m/>
    <m/>
    <s v="COLORADO                     BL"/>
    <s v="ELLENWOOD                    DR"/>
    <n v="34.14"/>
    <n v="-118.21899999999999"/>
    <n v="0"/>
    <x v="12"/>
  </r>
  <r>
    <n v="201104757"/>
    <d v="2020-01-18T00:00:00"/>
    <x v="45"/>
    <n v="915"/>
    <n v="11"/>
    <x v="7"/>
    <n v="1145"/>
    <n v="1"/>
    <n v="330"/>
    <s v="BURGLARY FROM VEHICLE"/>
    <s v="0344 1307"/>
    <n v="63"/>
    <s v="M"/>
    <s v="W"/>
    <n v="101"/>
    <s v="STREET"/>
    <m/>
    <m/>
    <s v="IC"/>
    <s v="Invest Cont"/>
    <n v="330"/>
    <m/>
    <m/>
    <m/>
    <s v="2300    RIVERSIDE                    DR"/>
    <m/>
    <n v="34.103400000000001"/>
    <n v="-118.25239999999999"/>
    <n v="0"/>
    <x v="12"/>
  </r>
  <r>
    <n v="200112641"/>
    <d v="2020-06-01T00:00:00"/>
    <x v="14"/>
    <n v="400"/>
    <n v="1"/>
    <x v="1"/>
    <n v="162"/>
    <n v="2"/>
    <n v="740"/>
    <s v="VANDALISM - FELONY ($400 &amp; OVER, ALL CHURCH VANDALISMS)"/>
    <n v="329"/>
    <n v="48"/>
    <s v="F"/>
    <s v="W"/>
    <n v="203"/>
    <s v="OTHER BUSINESS"/>
    <m/>
    <m/>
    <s v="IC"/>
    <s v="Invest Cont"/>
    <n v="740"/>
    <m/>
    <m/>
    <m/>
    <s v="7TH"/>
    <s v="HOPE"/>
    <n v="34.048699999999997"/>
    <n v="-118.25879999999999"/>
    <n v="0"/>
    <x v="12"/>
  </r>
  <r>
    <n v="200808587"/>
    <d v="2020-04-22T00:00:00"/>
    <x v="168"/>
    <n v="224"/>
    <n v="8"/>
    <x v="12"/>
    <n v="835"/>
    <n v="1"/>
    <n v="331"/>
    <s v="THEFT FROM MOTOR VEHICLE - GRAND ($950.01 AND OVER)"/>
    <s v="0344 0346"/>
    <n v="34"/>
    <s v="M"/>
    <s v="W"/>
    <n v="101"/>
    <s v="STREET"/>
    <m/>
    <m/>
    <s v="IC"/>
    <s v="Invest Cont"/>
    <n v="331"/>
    <m/>
    <m/>
    <m/>
    <s v="2000    MIDVALE                      AV"/>
    <m/>
    <n v="34.046199999999999"/>
    <n v="-118.43510000000001"/>
    <n v="0"/>
    <x v="12"/>
  </r>
  <r>
    <n v="200108707"/>
    <d v="2020-03-08T00:00:00"/>
    <x v="73"/>
    <n v="155"/>
    <n v="1"/>
    <x v="1"/>
    <n v="171"/>
    <n v="2"/>
    <n v="624"/>
    <s v="BATTERY - SIMPLE ASSAULT"/>
    <s v="1414 1822 0417"/>
    <n v="30"/>
    <s v="F"/>
    <s v="H"/>
    <n v="108"/>
    <s v="PARKING LOT"/>
    <n v="400"/>
    <s v="STRONG-ARM (HANDS, FIST, FEET OR BODILY FORCE)"/>
    <s v="IC"/>
    <s v="Invest Cont"/>
    <n v="624"/>
    <m/>
    <m/>
    <m/>
    <s v="900 W  OLYMPIC                      BL"/>
    <m/>
    <n v="34.045400000000001"/>
    <n v="-118.2657"/>
    <n v="0"/>
    <x v="12"/>
  </r>
  <r>
    <n v="200322234"/>
    <d v="2020-12-24T00:00:00"/>
    <x v="203"/>
    <n v="145"/>
    <n v="3"/>
    <x v="2"/>
    <n v="308"/>
    <n v="2"/>
    <n v="932"/>
    <s v="PEEPING TOM"/>
    <s v="1822 0216 1501"/>
    <n v="57"/>
    <s v="F"/>
    <s v="B"/>
    <n v="502"/>
    <s v="MULTI-UNIT DWELLING (APARTMENT, DUPLEX, ETC)"/>
    <m/>
    <m/>
    <s v="IC"/>
    <s v="Invest Cont"/>
    <n v="932"/>
    <m/>
    <m/>
    <m/>
    <s v="2300    PORTLAND                     ST"/>
    <m/>
    <n v="34.0334"/>
    <n v="-118.2813"/>
    <n v="0"/>
    <x v="12"/>
  </r>
  <r>
    <n v="200206579"/>
    <d v="2020-02-20T00:00:00"/>
    <x v="100"/>
    <n v="1900"/>
    <n v="2"/>
    <x v="5"/>
    <n v="245"/>
    <n v="2"/>
    <n v="900"/>
    <s v="VIOLATION OF COURT ORDER"/>
    <s v="0913 2038 0603 2004"/>
    <n v="0"/>
    <s v="F"/>
    <s v="O"/>
    <n v="502"/>
    <s v="MULTI-UNIT DWELLING (APARTMENT, DUPLEX, ETC)"/>
    <n v="400"/>
    <s v="STRONG-ARM (HANDS, FIST, FEET OR BODILY FORCE)"/>
    <s v="IC"/>
    <s v="Invest Cont"/>
    <n v="900"/>
    <m/>
    <m/>
    <m/>
    <s v="2500 W  6TH                          ST"/>
    <m/>
    <n v="34.061599999999999"/>
    <n v="-118.2794"/>
    <n v="0"/>
    <x v="12"/>
  </r>
  <r>
    <n v="200812181"/>
    <d v="2020-07-22T00:00:00"/>
    <x v="102"/>
    <n v="2100"/>
    <n v="8"/>
    <x v="12"/>
    <n v="859"/>
    <n v="1"/>
    <n v="330"/>
    <s v="BURGLARY FROM VEHICLE"/>
    <s v="1822 0344 1602"/>
    <n v="0"/>
    <s v="X"/>
    <s v="X"/>
    <n v="101"/>
    <s v="STREET"/>
    <m/>
    <m/>
    <s v="IC"/>
    <s v="Invest Cont"/>
    <n v="330"/>
    <m/>
    <m/>
    <m/>
    <s v="8500    ALCOTT                       ST"/>
    <m/>
    <n v="34.052399999999999"/>
    <n v="-118.3762"/>
    <n v="0"/>
    <x v="12"/>
  </r>
  <r>
    <n v="200108721"/>
    <d v="2020-03-05T00:00:00"/>
    <x v="244"/>
    <n v="1045"/>
    <n v="1"/>
    <x v="1"/>
    <n v="101"/>
    <n v="1"/>
    <n v="330"/>
    <s v="BURGLARY FROM VEHICLE"/>
    <s v="0344 0352 0329 0377 1501"/>
    <n v="25"/>
    <s v="F"/>
    <s v="W"/>
    <n v="101"/>
    <s v="STREET"/>
    <m/>
    <m/>
    <s v="IC"/>
    <s v="Invest Cont"/>
    <n v="330"/>
    <m/>
    <m/>
    <m/>
    <s v="900    WHITE KNOLL                  DR"/>
    <m/>
    <n v="34.067100000000003"/>
    <n v="-118.2483"/>
    <n v="0"/>
    <x v="12"/>
  </r>
  <r>
    <n v="200911985"/>
    <d v="2020-07-05T00:00:00"/>
    <x v="11"/>
    <n v="1600"/>
    <n v="9"/>
    <x v="3"/>
    <n v="966"/>
    <n v="1"/>
    <n v="310"/>
    <s v="BURGLARY"/>
    <s v="0358 1609 1420 1414 0321 0344 0389"/>
    <n v="38"/>
    <s v="F"/>
    <s v="A"/>
    <n v="501"/>
    <s v="SINGLE FAMILY DWELLING"/>
    <m/>
    <m/>
    <s v="IC"/>
    <s v="Invest Cont"/>
    <n v="310"/>
    <m/>
    <m/>
    <m/>
    <s v="5200    SUNNYSLOPE                   AV"/>
    <m/>
    <n v="34.164999999999999"/>
    <n v="-118.4269"/>
    <n v="0"/>
    <x v="12"/>
  </r>
  <r>
    <n v="200612477"/>
    <d v="2020-07-12T00:00:00"/>
    <x v="247"/>
    <n v="1900"/>
    <n v="6"/>
    <x v="9"/>
    <n v="646"/>
    <n v="1"/>
    <n v="310"/>
    <s v="BURGLARY"/>
    <s v="0344 2042 1822"/>
    <n v="21"/>
    <s v="F"/>
    <s v="B"/>
    <n v="519"/>
    <s v="SHORT-TERM VACATION RENTAL"/>
    <n v="500"/>
    <s v="UNKNOWN WEAPON/OTHER WEAPON"/>
    <s v="IC"/>
    <s v="Invest Cont"/>
    <n v="310"/>
    <m/>
    <m/>
    <m/>
    <s v="1600    COSMO                        ST"/>
    <m/>
    <n v="34.099800000000002"/>
    <n v="-118.3288"/>
    <n v="0"/>
    <x v="12"/>
  </r>
  <r>
    <n v="200817452"/>
    <d v="2020-12-11T00:00:00"/>
    <x v="355"/>
    <n v="406"/>
    <n v="8"/>
    <x v="12"/>
    <n v="884"/>
    <n v="1"/>
    <n v="310"/>
    <s v="BURGLARY"/>
    <s v="1420 0358 1609 0344 1822 0206"/>
    <n v="0"/>
    <s v="X"/>
    <s v="X"/>
    <n v="202"/>
    <s v="LIQUOR STORE"/>
    <m/>
    <m/>
    <s v="IC"/>
    <s v="Invest Cont"/>
    <n v="310"/>
    <m/>
    <m/>
    <m/>
    <s v="11300 W  PICO                         BL"/>
    <m/>
    <n v="34.0349"/>
    <n v="-118.4393"/>
    <n v="0"/>
    <x v="12"/>
  </r>
  <r>
    <n v="200204041"/>
    <d v="2020-01-01T00:00:00"/>
    <x v="31"/>
    <n v="1600"/>
    <n v="2"/>
    <x v="5"/>
    <n v="246"/>
    <n v="2"/>
    <n v="860"/>
    <s v="BATTERY WITH SEXUAL CONTACT"/>
    <s v="1822 0305 0522 0444"/>
    <n v="45"/>
    <s v="F"/>
    <s v="H"/>
    <n v="102"/>
    <s v="SIDEWALK"/>
    <n v="400"/>
    <s v="STRONG-ARM (HANDS, FIST, FEET OR BODILY FORCE)"/>
    <s v="AO"/>
    <s v="Adult Other"/>
    <n v="860"/>
    <m/>
    <m/>
    <m/>
    <s v="ALVARADO"/>
    <s v="6TH"/>
    <n v="34.0593"/>
    <n v="-118.2749"/>
    <n v="0"/>
    <x v="12"/>
  </r>
  <r>
    <n v="200407269"/>
    <d v="2020-03-25T00:00:00"/>
    <x v="328"/>
    <n v="1425"/>
    <n v="4"/>
    <x v="4"/>
    <n v="467"/>
    <n v="1"/>
    <n v="330"/>
    <s v="BURGLARY FROM VEHICLE"/>
    <s v="1302 0344"/>
    <n v="49"/>
    <s v="M"/>
    <s v="H"/>
    <n v="203"/>
    <s v="OTHER BUSINESS"/>
    <m/>
    <m/>
    <s v="IC"/>
    <s v="Invest Cont"/>
    <n v="330"/>
    <m/>
    <m/>
    <m/>
    <s v="2700 E  1ST                          ST"/>
    <m/>
    <n v="34.042099999999998"/>
    <n v="-118.206"/>
    <n v="0"/>
    <x v="12"/>
  </r>
  <r>
    <n v="200306764"/>
    <d v="2020-02-16T00:00:00"/>
    <x v="27"/>
    <n v="1"/>
    <n v="3"/>
    <x v="2"/>
    <n v="313"/>
    <n v="1"/>
    <n v="420"/>
    <s v="THEFT FROM MOTOR VEHICLE - PETTY ($950 &amp; UNDER)"/>
    <m/>
    <n v="0"/>
    <m/>
    <m/>
    <n v="101"/>
    <s v="STREET"/>
    <m/>
    <m/>
    <s v="IC"/>
    <s v="Invest Cont"/>
    <n v="420"/>
    <m/>
    <m/>
    <m/>
    <s v="BRONSON"/>
    <s v="25TH"/>
    <n v="34.032600000000002"/>
    <n v="-118.33369999999999"/>
    <n v="0"/>
    <x v="12"/>
  </r>
  <r>
    <n v="200717082"/>
    <d v="2020-12-14T00:00:00"/>
    <x v="308"/>
    <n v="1200"/>
    <n v="7"/>
    <x v="0"/>
    <n v="726"/>
    <n v="1"/>
    <n v="310"/>
    <s v="BURGLARY"/>
    <s v="1822 0344"/>
    <n v="23"/>
    <s v="F"/>
    <s v="W"/>
    <n v="203"/>
    <s v="OTHER BUSINESS"/>
    <m/>
    <m/>
    <s v="IC"/>
    <s v="Invest Cont"/>
    <n v="310"/>
    <m/>
    <m/>
    <m/>
    <s v="100 N  LA BREA                      AV"/>
    <m/>
    <n v="34.072600000000001"/>
    <n v="-118.3463"/>
    <n v="0"/>
    <x v="12"/>
  </r>
  <r>
    <n v="201308747"/>
    <d v="2020-03-27T00:00:00"/>
    <x v="7"/>
    <n v="1159"/>
    <n v="13"/>
    <x v="6"/>
    <n v="1317"/>
    <n v="1"/>
    <n v="341"/>
    <s v="THEFT-GRAND ($950.01 &amp; OVER)EXCPT,GUNS,FOWL,LIVESTK,PROD"/>
    <n v="344"/>
    <n v="44"/>
    <s v="M"/>
    <s v="O"/>
    <n v="108"/>
    <s v="PARKING LOT"/>
    <m/>
    <m/>
    <s v="IC"/>
    <s v="Invest Cont"/>
    <n v="341"/>
    <m/>
    <m/>
    <m/>
    <s v="1400    LONG BEACH                   AV"/>
    <m/>
    <n v="34.026000000000003"/>
    <n v="-118.24120000000001"/>
    <n v="0"/>
    <x v="12"/>
  </r>
  <r>
    <n v="200911558"/>
    <d v="2020-06-25T00:00:00"/>
    <x v="10"/>
    <n v="315"/>
    <n v="9"/>
    <x v="3"/>
    <n v="909"/>
    <n v="1"/>
    <n v="310"/>
    <s v="BURGLARY"/>
    <s v="0352 1606 0344 1300"/>
    <n v="27"/>
    <s v="F"/>
    <s v="W"/>
    <n v="707"/>
    <s v="GARAGE/CARPORT"/>
    <m/>
    <m/>
    <s v="IC"/>
    <s v="Invest Cont"/>
    <n v="310"/>
    <m/>
    <m/>
    <m/>
    <s v="13700    COHASSET                     ST"/>
    <m/>
    <n v="34.206600000000002"/>
    <n v="-118.43259999999999"/>
    <n v="0"/>
    <x v="12"/>
  </r>
  <r>
    <n v="200313358"/>
    <d v="2020-06-28T00:00:00"/>
    <x v="322"/>
    <n v="1740"/>
    <n v="3"/>
    <x v="2"/>
    <n v="358"/>
    <n v="1"/>
    <n v="210"/>
    <s v="ROBBERY"/>
    <s v="1822 0342 0344 0346 0444 0301 0910 2049 2051"/>
    <n v="48"/>
    <s v="F"/>
    <s v="H"/>
    <n v="102"/>
    <s v="SIDEWALK"/>
    <n v="400"/>
    <s v="STRONG-ARM (HANDS, FIST, FEET OR BODILY FORCE)"/>
    <s v="IC"/>
    <s v="Invest Cont"/>
    <n v="210"/>
    <m/>
    <m/>
    <m/>
    <s v="EXPOSITION                   BL"/>
    <s v="VERMONT                      AV"/>
    <n v="34.018300000000004"/>
    <n v="-118.2915"/>
    <n v="0"/>
    <x v="12"/>
  </r>
  <r>
    <n v="200806390"/>
    <d v="2020-02-21T00:00:00"/>
    <x v="323"/>
    <n v="300"/>
    <n v="8"/>
    <x v="12"/>
    <n v="807"/>
    <n v="2"/>
    <n v="740"/>
    <s v="VANDALISM - FELONY ($400 &amp; OVER, ALL CHURCH VANDALISMS)"/>
    <s v="1202 0329 1609 1822"/>
    <n v="60"/>
    <s v="F"/>
    <s v="W"/>
    <n v="501"/>
    <s v="SINGLE FAMILY DWELLING"/>
    <m/>
    <m/>
    <s v="IC"/>
    <s v="Invest Cont"/>
    <n v="740"/>
    <m/>
    <m/>
    <m/>
    <s v="1000    MAYBROOK                     DR"/>
    <m/>
    <n v="34.089599999999997"/>
    <n v="-118.4306"/>
    <n v="0"/>
    <x v="12"/>
  </r>
  <r>
    <n v="200317237"/>
    <d v="2020-09-13T00:00:00"/>
    <x v="171"/>
    <n v="1630"/>
    <n v="3"/>
    <x v="2"/>
    <n v="354"/>
    <n v="1"/>
    <n v="330"/>
    <s v="BURGLARY FROM VEHICLE"/>
    <s v="0344 1605 1300 1822"/>
    <n v="28"/>
    <s v="M"/>
    <s v="W"/>
    <n v="101"/>
    <s v="STREET"/>
    <m/>
    <m/>
    <s v="IC"/>
    <s v="Invest Cont"/>
    <n v="330"/>
    <m/>
    <m/>
    <m/>
    <s v="2300 W  36TH                         ST"/>
    <m/>
    <n v="34.0229"/>
    <n v="-118.3207"/>
    <n v="0"/>
    <x v="12"/>
  </r>
  <r>
    <n v="200712160"/>
    <d v="2020-07-29T00:00:00"/>
    <x v="279"/>
    <n v="1500"/>
    <n v="7"/>
    <x v="0"/>
    <n v="765"/>
    <n v="1"/>
    <n v="330"/>
    <s v="BURGLARY FROM VEHICLE"/>
    <s v="1822 0344 0386 1300"/>
    <n v="30"/>
    <s v="M"/>
    <s v="W"/>
    <n v="101"/>
    <s v="STREET"/>
    <m/>
    <m/>
    <s v="IC"/>
    <s v="Invest Cont"/>
    <n v="330"/>
    <m/>
    <m/>
    <m/>
    <s v="1200 S  SYCAMORE                     AV"/>
    <m/>
    <n v="34.051299999999998"/>
    <n v="-118.3468"/>
    <n v="0"/>
    <x v="12"/>
  </r>
  <r>
    <n v="200913211"/>
    <d v="2020-08-07T00:00:00"/>
    <x v="115"/>
    <n v="2000"/>
    <n v="9"/>
    <x v="3"/>
    <n v="926"/>
    <n v="1"/>
    <n v="510"/>
    <s v="VEHICLE - STOLEN"/>
    <m/>
    <n v="0"/>
    <m/>
    <m/>
    <n v="123"/>
    <s v="PARKING UNDERGROUND/BUILDING"/>
    <m/>
    <m/>
    <s v="IC"/>
    <s v="Invest Cont"/>
    <n v="510"/>
    <m/>
    <m/>
    <m/>
    <s v="6700    SYLMAR                       AV"/>
    <m/>
    <n v="34.192300000000003"/>
    <n v="-118.4465"/>
    <n v="0"/>
    <x v="12"/>
  </r>
  <r>
    <n v="200405300"/>
    <d v="2020-02-03T00:00:00"/>
    <x v="169"/>
    <n v="2218"/>
    <n v="4"/>
    <x v="4"/>
    <n v="445"/>
    <n v="1"/>
    <n v="440"/>
    <s v="THEFT PLAIN - PETTY ($950 &amp; UNDER)"/>
    <s v="0344 1813 0913"/>
    <n v="41"/>
    <s v="F"/>
    <s v="H"/>
    <n v="502"/>
    <s v="MULTI-UNIT DWELLING (APARTMENT, DUPLEX, ETC)"/>
    <m/>
    <m/>
    <s v="IC"/>
    <s v="Invest Cont"/>
    <n v="440"/>
    <m/>
    <m/>
    <m/>
    <s v="1000    KINGSTON                     AV"/>
    <m/>
    <n v="34.055999999999997"/>
    <n v="-118.2101"/>
    <n v="0"/>
    <x v="12"/>
  </r>
  <r>
    <n v="201210730"/>
    <d v="2020-04-11T00:00:00"/>
    <x v="57"/>
    <n v="1435"/>
    <n v="12"/>
    <x v="8"/>
    <n v="1265"/>
    <n v="1"/>
    <n v="210"/>
    <s v="ROBBERY"/>
    <s v="1402 1100 1309 1822 0302 0450 0308 0336 0352 0334"/>
    <n v="43"/>
    <s v="M"/>
    <s v="B"/>
    <n v="101"/>
    <s v="STREET"/>
    <n v="101"/>
    <s v="REVOLVER"/>
    <s v="AA"/>
    <s v="Adult Arrest"/>
    <n v="210"/>
    <n v="998"/>
    <m/>
    <m/>
    <s v="82ND                         ST"/>
    <s v="MARIPOSA                     AV"/>
    <n v="33.964399999999998"/>
    <n v="-118.2993"/>
    <n v="1"/>
    <x v="12"/>
  </r>
  <r>
    <n v="200208239"/>
    <d v="2020-03-26T00:00:00"/>
    <x v="328"/>
    <n v="1800"/>
    <n v="2"/>
    <x v="5"/>
    <n v="237"/>
    <n v="1"/>
    <n v="510"/>
    <s v="VEHICLE - STOLEN"/>
    <m/>
    <n v="0"/>
    <m/>
    <m/>
    <n v="101"/>
    <s v="STREET"/>
    <m/>
    <m/>
    <s v="IC"/>
    <s v="Invest Cont"/>
    <n v="510"/>
    <m/>
    <m/>
    <m/>
    <s v="1200 W  3RD                          ST"/>
    <m/>
    <n v="34.062100000000001"/>
    <n v="-118.2619"/>
    <n v="0"/>
    <x v="12"/>
  </r>
  <r>
    <n v="201307464"/>
    <d v="2020-03-02T00:00:00"/>
    <x v="125"/>
    <n v="1215"/>
    <n v="13"/>
    <x v="6"/>
    <n v="1343"/>
    <n v="1"/>
    <n v="420"/>
    <s v="THEFT FROM MOTOR VEHICLE - PETTY ($950 &amp; UNDER)"/>
    <s v="0329 0344"/>
    <n v="39"/>
    <s v="M"/>
    <s v="H"/>
    <n v="102"/>
    <s v="SIDEWALK"/>
    <m/>
    <m/>
    <s v="IC"/>
    <s v="Invest Cont"/>
    <n v="420"/>
    <m/>
    <m/>
    <m/>
    <s v="4000 S  SAN PEDRO                    ST"/>
    <m/>
    <n v="34.011200000000002"/>
    <n v="-118.268"/>
    <n v="0"/>
    <x v="12"/>
  </r>
  <r>
    <n v="200120964"/>
    <d v="2020-11-13T00:00:00"/>
    <x v="55"/>
    <n v="230"/>
    <n v="1"/>
    <x v="1"/>
    <n v="159"/>
    <n v="2"/>
    <n v="888"/>
    <s v="TRESPASSING"/>
    <s v="2004 1822"/>
    <n v="0"/>
    <s v="M"/>
    <s v="W"/>
    <n v="725"/>
    <s v="GOVERNMENT FACILITY (FEDERAL,STATE, COUNTY &amp; CITY)"/>
    <m/>
    <m/>
    <s v="IC"/>
    <s v="Invest Cont"/>
    <n v="888"/>
    <m/>
    <m/>
    <m/>
    <s v="1200    FACTORY                      PL"/>
    <m/>
    <n v="34.039099999999998"/>
    <n v="-118.2384"/>
    <n v="0"/>
    <x v="12"/>
  </r>
  <r>
    <n v="200505388"/>
    <d v="2020-02-03T00:00:00"/>
    <x v="240"/>
    <n v="2000"/>
    <n v="5"/>
    <x v="10"/>
    <n v="567"/>
    <n v="2"/>
    <n v="745"/>
    <s v="VANDALISM - MISDEAMEANOR ($399 OR UNDER)"/>
    <m/>
    <n v="35"/>
    <s v="F"/>
    <s v="H"/>
    <n v="122"/>
    <s v="VEHICLE, PASSENGER/TRUCK"/>
    <m/>
    <m/>
    <s v="IC"/>
    <s v="Invest Cont"/>
    <n v="745"/>
    <m/>
    <m/>
    <m/>
    <s v="400 W  20TH                         ST"/>
    <m/>
    <n v="33.726100000000002"/>
    <n v="-118.28579999999999"/>
    <n v="0"/>
    <x v="12"/>
  </r>
  <r>
    <n v="201112634"/>
    <d v="2020-08-19T00:00:00"/>
    <x v="137"/>
    <n v="2148"/>
    <n v="11"/>
    <x v="7"/>
    <n v="1162"/>
    <n v="1"/>
    <n v="310"/>
    <s v="BURGLARY"/>
    <s v="1609 0329 0321"/>
    <n v="0"/>
    <s v="X"/>
    <s v="X"/>
    <n v="203"/>
    <s v="OTHER BUSINESS"/>
    <m/>
    <m/>
    <s v="IC"/>
    <s v="Invest Cont"/>
    <n v="310"/>
    <m/>
    <m/>
    <m/>
    <s v="4000 W  SUNSET                       BL"/>
    <m/>
    <n v="34.092799999999997"/>
    <n v="-118.2807"/>
    <n v="0"/>
    <x v="12"/>
  </r>
  <r>
    <n v="201221386"/>
    <d v="2020-09-24T00:00:00"/>
    <x v="23"/>
    <n v="1730"/>
    <n v="12"/>
    <x v="8"/>
    <n v="1239"/>
    <n v="2"/>
    <n v="626"/>
    <s v="INTIMATE PARTNER - SIMPLE ASSAULT"/>
    <s v="2000 1813 0913 1309 2002 0448 0432"/>
    <n v="44"/>
    <s v="F"/>
    <s v="H"/>
    <n v="501"/>
    <s v="SINGLE FAMILY DWELLING"/>
    <n v="400"/>
    <s v="STRONG-ARM (HANDS, FIST, FEET OR BODILY FORCE)"/>
    <s v="AO"/>
    <s v="Adult Other"/>
    <n v="626"/>
    <m/>
    <m/>
    <m/>
    <s v="1100 W  62ND                         ST"/>
    <m/>
    <n v="33.9863"/>
    <n v="-118.2881"/>
    <n v="0"/>
    <x v="12"/>
  </r>
  <r>
    <n v="201105334"/>
    <d v="2020-01-31T00:00:00"/>
    <x v="94"/>
    <n v="1930"/>
    <n v="11"/>
    <x v="7"/>
    <n v="1172"/>
    <n v="1"/>
    <n v="331"/>
    <s v="THEFT FROM MOTOR VEHICLE - GRAND ($950.01 AND OVER)"/>
    <s v="0344 0385"/>
    <n v="30"/>
    <s v="M"/>
    <s v="W"/>
    <n v="101"/>
    <s v="STREET"/>
    <m/>
    <m/>
    <s v="IC"/>
    <s v="Invest Cont"/>
    <n v="331"/>
    <m/>
    <m/>
    <m/>
    <s v="2000    ROCKFORD                     RD"/>
    <m/>
    <n v="34.093699999999998"/>
    <n v="-118.2629"/>
    <n v="0"/>
    <x v="12"/>
  </r>
  <r>
    <n v="201016165"/>
    <d v="2020-12-17T00:00:00"/>
    <x v="98"/>
    <n v="740"/>
    <n v="10"/>
    <x v="11"/>
    <n v="1008"/>
    <n v="1"/>
    <n v="510"/>
    <s v="VEHICLE - STOLEN"/>
    <m/>
    <n v="0"/>
    <m/>
    <m/>
    <n v="101"/>
    <s v="STREET"/>
    <m/>
    <m/>
    <s v="IC"/>
    <s v="Invest Cont"/>
    <n v="510"/>
    <m/>
    <m/>
    <m/>
    <s v="16600    VALERIO                      ST"/>
    <m/>
    <n v="34.204799999999999"/>
    <n v="-118.4957"/>
    <n v="0"/>
    <x v="12"/>
  </r>
  <r>
    <n v="200312530"/>
    <d v="2020-06-11T00:00:00"/>
    <x v="79"/>
    <n v="210"/>
    <n v="3"/>
    <x v="2"/>
    <n v="373"/>
    <n v="1"/>
    <n v="230"/>
    <s v="ASSAULT WITH DEADLY WEAPON, AGGRAVATED ASSAULT"/>
    <s v="0329 1822 0334 0443 1266 1300"/>
    <n v="36"/>
    <s v="M"/>
    <s v="H"/>
    <n v="203"/>
    <s v="OTHER BUSINESS"/>
    <n v="308"/>
    <s v="STICK"/>
    <s v="AO"/>
    <s v="Adult Other"/>
    <n v="230"/>
    <m/>
    <m/>
    <m/>
    <s v="3700    CRENSHAW                     BL"/>
    <m/>
    <n v="34.019399999999997"/>
    <n v="-118.3351"/>
    <n v="0"/>
    <x v="12"/>
  </r>
  <r>
    <n v="200111348"/>
    <d v="2020-05-05T00:00:00"/>
    <x v="5"/>
    <n v="2355"/>
    <n v="1"/>
    <x v="1"/>
    <n v="101"/>
    <n v="1"/>
    <n v="330"/>
    <s v="BURGLARY FROM VEHICLE"/>
    <s v="1609 0344 1307 1822 0329"/>
    <n v="50"/>
    <s v="M"/>
    <s v="B"/>
    <n v="123"/>
    <s v="PARKING UNDERGROUND/BUILDING"/>
    <m/>
    <m/>
    <s v="IC"/>
    <s v="Invest Cont"/>
    <n v="330"/>
    <m/>
    <m/>
    <m/>
    <s v="900    FIGUEROA                     TR"/>
    <m/>
    <n v="34.066299999999998"/>
    <n v="-118.2441"/>
    <n v="0"/>
    <x v="12"/>
  </r>
  <r>
    <n v="200112317"/>
    <d v="2020-05-29T00:00:00"/>
    <x v="177"/>
    <n v="2330"/>
    <n v="1"/>
    <x v="1"/>
    <n v="164"/>
    <n v="1"/>
    <n v="210"/>
    <s v="ROBBERY"/>
    <s v="0344 1218 0334 2034 1822"/>
    <n v="42"/>
    <s v="M"/>
    <s v="W"/>
    <n v="102"/>
    <s v="SIDEWALK"/>
    <n v="512"/>
    <s v="MACE/PEPPER SPRAY"/>
    <s v="IC"/>
    <s v="Invest Cont"/>
    <n v="210"/>
    <m/>
    <m/>
    <m/>
    <s v="7TH"/>
    <s v="LOS ANGELES"/>
    <n v="34.043300000000002"/>
    <n v="-118.2504"/>
    <n v="0"/>
    <x v="12"/>
  </r>
  <r>
    <n v="200511347"/>
    <d v="2020-07-03T00:00:00"/>
    <x v="261"/>
    <n v="750"/>
    <n v="5"/>
    <x v="10"/>
    <n v="525"/>
    <n v="1"/>
    <n v="440"/>
    <s v="THEFT PLAIN - PETTY ($950 &amp; UNDER)"/>
    <s v="0344 2032"/>
    <n v="30"/>
    <s v="F"/>
    <s v="B"/>
    <n v="502"/>
    <s v="MULTI-UNIT DWELLING (APARTMENT, DUPLEX, ETC)"/>
    <m/>
    <m/>
    <s v="IC"/>
    <s v="Invest Cont"/>
    <n v="440"/>
    <m/>
    <m/>
    <m/>
    <s v="100 W  D                            ST"/>
    <m/>
    <n v="33.7742"/>
    <n v="-118.26260000000001"/>
    <n v="0"/>
    <x v="12"/>
  </r>
  <r>
    <n v="200813812"/>
    <d v="2020-09-07T00:00:00"/>
    <x v="256"/>
    <n v="1600"/>
    <n v="8"/>
    <x v="12"/>
    <n v="824"/>
    <n v="1"/>
    <n v="330"/>
    <s v="BURGLARY FROM VEHICLE"/>
    <s v="0321 1822 0344"/>
    <n v="51"/>
    <s v="M"/>
    <s v="O"/>
    <n v="101"/>
    <s v="STREET"/>
    <m/>
    <m/>
    <s v="IC"/>
    <s v="Invest Cont"/>
    <n v="330"/>
    <m/>
    <m/>
    <m/>
    <s v="1400    LONGWORTH                    DR"/>
    <m/>
    <n v="34.0535"/>
    <n v="-118.49720000000001"/>
    <n v="0"/>
    <x v="12"/>
  </r>
  <r>
    <n v="200716209"/>
    <d v="2020-11-21T00:00:00"/>
    <x v="242"/>
    <n v="205"/>
    <n v="7"/>
    <x v="0"/>
    <n v="736"/>
    <n v="2"/>
    <n v="745"/>
    <s v="VANDALISM - MISDEAMEANOR ($399 OR UNDER)"/>
    <s v="0345 1607 1501"/>
    <n v="36"/>
    <s v="F"/>
    <s v="O"/>
    <n v="502"/>
    <s v="MULTI-UNIT DWELLING (APARTMENT, DUPLEX, ETC)"/>
    <m/>
    <m/>
    <s v="IC"/>
    <s v="Invest Cont"/>
    <n v="745"/>
    <m/>
    <m/>
    <m/>
    <s v="400 S  CLOVERDALE                   AV"/>
    <m/>
    <n v="34.064900000000002"/>
    <n v="-118.3462"/>
    <n v="0"/>
    <x v="12"/>
  </r>
  <r>
    <n v="200604603"/>
    <d v="2020-01-14T00:00:00"/>
    <x v="350"/>
    <n v="2030"/>
    <n v="6"/>
    <x v="9"/>
    <n v="676"/>
    <n v="1"/>
    <n v="330"/>
    <s v="BURGLARY FROM VEHICLE"/>
    <s v="1307 0344"/>
    <n v="41"/>
    <s v="F"/>
    <s v="O"/>
    <n v="101"/>
    <s v="STREET"/>
    <m/>
    <m/>
    <s v="IC"/>
    <s v="Invest Cont"/>
    <n v="330"/>
    <m/>
    <m/>
    <m/>
    <s v="700    WILCOX                       AV"/>
    <m/>
    <n v="34.083500000000001"/>
    <n v="-118.331"/>
    <n v="0"/>
    <x v="12"/>
  </r>
  <r>
    <n v="200910089"/>
    <d v="2020-05-24T00:00:00"/>
    <x v="293"/>
    <n v="1230"/>
    <n v="9"/>
    <x v="3"/>
    <n v="915"/>
    <n v="1"/>
    <n v="330"/>
    <s v="BURGLARY FROM VEHICLE"/>
    <s v="0358 1307 0344"/>
    <n v="68"/>
    <s v="M"/>
    <s v="W"/>
    <n v="707"/>
    <s v="GARAGE/CARPORT"/>
    <m/>
    <m/>
    <s v="IC"/>
    <s v="Invest Cont"/>
    <n v="330"/>
    <m/>
    <m/>
    <m/>
    <s v="14400    SHERMAN                      WY"/>
    <m/>
    <n v="34.2012"/>
    <n v="-118.4462"/>
    <n v="0"/>
    <x v="12"/>
  </r>
  <r>
    <n v="200616033"/>
    <d v="2020-09-29T00:00:00"/>
    <x v="294"/>
    <n v="1800"/>
    <n v="6"/>
    <x v="9"/>
    <n v="667"/>
    <n v="1"/>
    <n v="510"/>
    <s v="VEHICLE - STOLEN"/>
    <m/>
    <n v="0"/>
    <m/>
    <m/>
    <n v="101"/>
    <s v="STREET"/>
    <m/>
    <m/>
    <s v="IC"/>
    <s v="Invest Cont"/>
    <n v="510"/>
    <m/>
    <m/>
    <m/>
    <s v="LEXINGTON                    AV"/>
    <s v="GOWER                        ST"/>
    <n v="34.092599999999997"/>
    <n v="-118.3223"/>
    <n v="0"/>
    <x v="12"/>
  </r>
  <r>
    <n v="200319940"/>
    <d v="2020-11-05T00:00:00"/>
    <x v="164"/>
    <n v="1740"/>
    <n v="3"/>
    <x v="2"/>
    <n v="373"/>
    <n v="1"/>
    <n v="442"/>
    <s v="SHOPLIFTING - PETTY THEFT ($950 &amp; UNDER)"/>
    <s v="0352 0104 0325 1822 0378 0346 1309"/>
    <n v="19"/>
    <s v="X"/>
    <s v="X"/>
    <n v="405"/>
    <s v="CLOTHING STORE"/>
    <m/>
    <m/>
    <s v="IC"/>
    <s v="Invest Cont"/>
    <n v="442"/>
    <m/>
    <m/>
    <m/>
    <s v="3700    CRENSHAW                     BL"/>
    <m/>
    <n v="34.019399999999997"/>
    <n v="-118.3351"/>
    <n v="0"/>
    <x v="12"/>
  </r>
  <r>
    <n v="200206200"/>
    <d v="2020-02-13T00:00:00"/>
    <x v="27"/>
    <n v="2045"/>
    <n v="2"/>
    <x v="5"/>
    <n v="246"/>
    <n v="2"/>
    <n v="624"/>
    <s v="BATTERY - SIMPLE ASSAULT"/>
    <s v="1202 2033 2011 2048 0910 1822 1218 0416"/>
    <n v="70"/>
    <s v="M"/>
    <s v="W"/>
    <n v="904"/>
    <s v="MTA - RED LINE - WESTLAKE/MACARTHUR PARK"/>
    <n v="400"/>
    <s v="STRONG-ARM (HANDS, FIST, FEET OR BODILY FORCE)"/>
    <s v="IC"/>
    <s v="Invest Cont"/>
    <n v="624"/>
    <m/>
    <m/>
    <m/>
    <s v="600 S  ALVARADO                     ST"/>
    <m/>
    <n v="34.059600000000003"/>
    <n v="-118.2749"/>
    <n v="0"/>
    <x v="12"/>
  </r>
  <r>
    <n v="201001031"/>
    <d v="2020-12-06T00:00:00"/>
    <x v="121"/>
    <n v="1930"/>
    <n v="10"/>
    <x v="11"/>
    <n v="1061"/>
    <n v="2"/>
    <n v="624"/>
    <s v="BATTERY - SIMPLE ASSAULT"/>
    <s v="0429 1300 0400 0444 1402 1202 1822"/>
    <n v="69"/>
    <s v="M"/>
    <s v="W"/>
    <n v="108"/>
    <s v="PARKING LOT"/>
    <n v="400"/>
    <s v="STRONG-ARM (HANDS, FIST, FEET OR BODILY FORCE)"/>
    <s v="IC"/>
    <s v="Invest Cont"/>
    <n v="624"/>
    <n v="998"/>
    <m/>
    <m/>
    <s v="19600    VENTURA                      BL"/>
    <m/>
    <n v="34.172800000000002"/>
    <n v="-118.5603"/>
    <n v="0"/>
    <x v="12"/>
  </r>
  <r>
    <n v="200618978"/>
    <d v="2020-12-08T00:00:00"/>
    <x v="291"/>
    <n v="1200"/>
    <n v="6"/>
    <x v="9"/>
    <n v="625"/>
    <n v="1"/>
    <n v="510"/>
    <s v="VEHICLE - STOLEN"/>
    <m/>
    <n v="0"/>
    <m/>
    <m/>
    <n v="108"/>
    <s v="PARKING LOT"/>
    <m/>
    <m/>
    <s v="IC"/>
    <s v="Invest Cont"/>
    <n v="510"/>
    <m/>
    <m/>
    <m/>
    <s v="2300 N  HIGHLAND                     AV"/>
    <m/>
    <n v="34.110700000000001"/>
    <n v="-118.3364"/>
    <n v="0"/>
    <x v="12"/>
  </r>
  <r>
    <n v="200812693"/>
    <d v="2020-08-05T00:00:00"/>
    <x v="138"/>
    <n v="2100"/>
    <n v="8"/>
    <x v="12"/>
    <n v="826"/>
    <n v="1"/>
    <n v="330"/>
    <s v="BURGLARY FROM VEHICLE"/>
    <s v="0344 0346"/>
    <n v="25"/>
    <s v="M"/>
    <s v="W"/>
    <n v="101"/>
    <s v="STREET"/>
    <m/>
    <m/>
    <s v="IC"/>
    <s v="Invest Cont"/>
    <n v="330"/>
    <m/>
    <m/>
    <m/>
    <s v="BUNDY                        DR"/>
    <s v="SHETLAND                     LN"/>
    <n v="34.055700000000002"/>
    <n v="-118.4759"/>
    <n v="0"/>
    <x v="12"/>
  </r>
  <r>
    <n v="201016378"/>
    <d v="2020-12-19T00:00:00"/>
    <x v="228"/>
    <n v="1630"/>
    <n v="10"/>
    <x v="11"/>
    <n v="1029"/>
    <n v="1"/>
    <n v="330"/>
    <s v="BURGLARY FROM VEHICLE"/>
    <s v="1822 0344 1601 1300"/>
    <n v="38"/>
    <s v="M"/>
    <s v="H"/>
    <n v="101"/>
    <s v="STREET"/>
    <m/>
    <m/>
    <s v="IC"/>
    <s v="Invest Cont"/>
    <n v="330"/>
    <m/>
    <m/>
    <m/>
    <s v="15800    HART                         ST"/>
    <m/>
    <n v="34.197600000000001"/>
    <n v="-118.47709999999999"/>
    <n v="0"/>
    <x v="12"/>
  </r>
  <r>
    <n v="201008103"/>
    <d v="2020-04-16T00:00:00"/>
    <x v="292"/>
    <n v="1000"/>
    <n v="10"/>
    <x v="11"/>
    <n v="1047"/>
    <n v="1"/>
    <n v="420"/>
    <s v="THEFT FROM MOTOR VEHICLE - PETTY ($950 &amp; UNDER)"/>
    <s v="0386 0344 1202 1822 1606 0321"/>
    <n v="87"/>
    <s v="F"/>
    <s v="W"/>
    <n v="108"/>
    <s v="PARKING LOT"/>
    <m/>
    <m/>
    <s v="IC"/>
    <s v="Invest Cont"/>
    <n v="420"/>
    <m/>
    <m/>
    <m/>
    <s v="17100    BURBANK                      BL"/>
    <m/>
    <n v="34.1723"/>
    <n v="-118.5055"/>
    <n v="0"/>
    <x v="12"/>
  </r>
  <r>
    <n v="200112134"/>
    <d v="2020-05-25T00:00:00"/>
    <x v="293"/>
    <n v="1500"/>
    <n v="1"/>
    <x v="1"/>
    <n v="185"/>
    <n v="1"/>
    <n v="230"/>
    <s v="ASSAULT WITH DEADLY WEAPON, AGGRAVATED ASSAULT"/>
    <s v="0431 1822"/>
    <n v="40"/>
    <s v="F"/>
    <s v="H"/>
    <n v="102"/>
    <s v="SIDEWALK"/>
    <n v="512"/>
    <s v="MACE/PEPPER SPRAY"/>
    <s v="IC"/>
    <s v="Invest Cont"/>
    <n v="230"/>
    <m/>
    <m/>
    <m/>
    <s v="300 E  12TH                         ST"/>
    <m/>
    <n v="34.036299999999997"/>
    <n v="-118.2573"/>
    <n v="0"/>
    <x v="12"/>
  </r>
  <r>
    <n v="201113434"/>
    <d v="2020-09-10T00:00:00"/>
    <x v="4"/>
    <n v="2353"/>
    <n v="11"/>
    <x v="7"/>
    <n v="1152"/>
    <n v="1"/>
    <n v="648"/>
    <s v="ARSON"/>
    <m/>
    <n v="10"/>
    <s v="M"/>
    <s v="O"/>
    <n v="102"/>
    <s v="SIDEWALK"/>
    <m/>
    <m/>
    <s v="IC"/>
    <s v="Invest Cont"/>
    <n v="648"/>
    <m/>
    <m/>
    <m/>
    <s v="04400 W  SUNSET                       BL"/>
    <m/>
    <n v="34.099299999999999"/>
    <n v="-118.2837"/>
    <n v="0"/>
    <x v="12"/>
  </r>
  <r>
    <n v="200916915"/>
    <d v="2020-11-06T00:00:00"/>
    <x v="312"/>
    <n v="1800"/>
    <n v="9"/>
    <x v="3"/>
    <n v="964"/>
    <n v="2"/>
    <n v="740"/>
    <s v="VANDALISM - FELONY ($400 &amp; OVER, ALL CHURCH VANDALISMS)"/>
    <n v="329"/>
    <n v="40"/>
    <s v="F"/>
    <s v="H"/>
    <n v="707"/>
    <s v="GARAGE/CARPORT"/>
    <m/>
    <m/>
    <s v="IC"/>
    <s v="Invest Cont"/>
    <n v="740"/>
    <m/>
    <m/>
    <m/>
    <s v="4900    VAN NUYS                     BL"/>
    <m/>
    <n v="34.159399999999998"/>
    <n v="-118.4487"/>
    <n v="0"/>
    <x v="12"/>
  </r>
  <r>
    <n v="200215353"/>
    <d v="2020-09-15T00:00:00"/>
    <x v="346"/>
    <n v="1605"/>
    <n v="2"/>
    <x v="5"/>
    <n v="218"/>
    <n v="2"/>
    <n v="740"/>
    <s v="VANDALISM - FELONY ($400 &amp; OVER, ALL CHURCH VANDALISMS)"/>
    <s v="0329 1210 1609 1307"/>
    <n v="38"/>
    <s v="F"/>
    <s v="A"/>
    <n v="122"/>
    <s v="VEHICLE, PASSENGER/TRUCK"/>
    <m/>
    <m/>
    <s v="IC"/>
    <s v="Invest Cont"/>
    <n v="740"/>
    <m/>
    <m/>
    <m/>
    <s v="1200    DOUGLAS                      ST"/>
    <m/>
    <n v="34.072600000000001"/>
    <n v="-118.2578"/>
    <n v="0"/>
    <x v="12"/>
  </r>
  <r>
    <n v="200513199"/>
    <d v="2020-08-20T00:00:00"/>
    <x v="337"/>
    <n v="1600"/>
    <n v="5"/>
    <x v="10"/>
    <n v="507"/>
    <n v="1"/>
    <n v="420"/>
    <s v="THEFT FROM MOTOR VEHICLE - PETTY ($950 &amp; UNDER)"/>
    <m/>
    <n v="0"/>
    <m/>
    <m/>
    <n v="101"/>
    <s v="STREET"/>
    <m/>
    <m/>
    <s v="IC"/>
    <s v="Invest Cont"/>
    <n v="420"/>
    <m/>
    <m/>
    <m/>
    <s v="228TH"/>
    <s v="DENKER"/>
    <n v="33.819000000000003"/>
    <n v="-118.30370000000001"/>
    <n v="0"/>
    <x v="12"/>
  </r>
  <r>
    <n v="200109200"/>
    <d v="2020-03-15T00:00:00"/>
    <x v="342"/>
    <n v="1844"/>
    <n v="1"/>
    <x v="1"/>
    <n v="134"/>
    <n v="1"/>
    <n v="230"/>
    <s v="ASSAULT WITH DEADLY WEAPON, AGGRAVATED ASSAULT"/>
    <s v="0416 0445 2004 1822 1266"/>
    <n v="26"/>
    <s v="M"/>
    <s v="B"/>
    <n v="102"/>
    <s v="SIDEWALK"/>
    <n v="312"/>
    <s v="PIPE/METAL PIPE"/>
    <s v="AA"/>
    <s v="Adult Arrest"/>
    <n v="230"/>
    <m/>
    <m/>
    <m/>
    <s v="300 S  BROADWAY"/>
    <m/>
    <n v="34.051000000000002"/>
    <n v="-118.248"/>
    <n v="1"/>
    <x v="12"/>
  </r>
  <r>
    <n v="200412032"/>
    <d v="2020-08-22T00:00:00"/>
    <x v="223"/>
    <n v="830"/>
    <n v="4"/>
    <x v="4"/>
    <n v="469"/>
    <n v="2"/>
    <n v="930"/>
    <s v="CRIMINAL THREATS - NO WEAPON DISPLAYED"/>
    <s v="0444 0421"/>
    <n v="64"/>
    <s v="F"/>
    <s v="H"/>
    <n v="501"/>
    <s v="SINGLE FAMILY DWELLING"/>
    <n v="511"/>
    <s v="VERBAL THREAT"/>
    <s v="IC"/>
    <s v="Invest Cont"/>
    <n v="930"/>
    <m/>
    <m/>
    <m/>
    <s v="3400    GLEASON                      AV"/>
    <m/>
    <n v="34.035400000000003"/>
    <n v="-118.1936"/>
    <n v="0"/>
    <x v="12"/>
  </r>
  <r>
    <n v="200709531"/>
    <d v="2020-05-22T00:00:00"/>
    <x v="354"/>
    <n v="1925"/>
    <n v="7"/>
    <x v="0"/>
    <n v="743"/>
    <n v="1"/>
    <n v="510"/>
    <s v="VEHICLE - STOLEN"/>
    <m/>
    <n v="0"/>
    <m/>
    <m/>
    <n v="104"/>
    <s v="DRIVEWAY"/>
    <m/>
    <m/>
    <s v="IC"/>
    <s v="Invest Cont"/>
    <n v="510"/>
    <m/>
    <m/>
    <m/>
    <s v="800 S  STANLEY                      AV"/>
    <m/>
    <n v="34.0608"/>
    <n v="-118.3566"/>
    <n v="0"/>
    <x v="12"/>
  </r>
  <r>
    <n v="201205048"/>
    <d v="2020-01-15T00:00:00"/>
    <x v="205"/>
    <n v="1930"/>
    <n v="12"/>
    <x v="8"/>
    <n v="1208"/>
    <n v="2"/>
    <n v="745"/>
    <s v="VANDALISM - MISDEAMEANOR ($399 OR UNDER)"/>
    <n v="329"/>
    <n v="32"/>
    <s v="M"/>
    <s v="B"/>
    <n v="502"/>
    <s v="MULTI-UNIT DWELLING (APARTMENT, DUPLEX, ETC)"/>
    <m/>
    <m/>
    <s v="IC"/>
    <s v="Invest Cont"/>
    <n v="745"/>
    <m/>
    <m/>
    <m/>
    <s v="600 W  VERNON                       AV"/>
    <m/>
    <n v="34.003799999999998"/>
    <n v="-118.2842"/>
    <n v="0"/>
    <x v="12"/>
  </r>
  <r>
    <n v="200608919"/>
    <d v="2020-04-09T00:00:00"/>
    <x v="321"/>
    <n v="1500"/>
    <n v="6"/>
    <x v="9"/>
    <n v="646"/>
    <n v="2"/>
    <n v="668"/>
    <s v="EMBEZZLEMENT, GRAND THEFT ($950.01 &amp; OVER)"/>
    <m/>
    <n v="0"/>
    <m/>
    <m/>
    <n v="203"/>
    <s v="OTHER BUSINESS"/>
    <m/>
    <m/>
    <s v="IC"/>
    <s v="Invest Cont"/>
    <n v="668"/>
    <m/>
    <m/>
    <m/>
    <s v="6600 W  SUNSET                       BL"/>
    <m/>
    <n v="34.097999999999999"/>
    <n v="-118.33320000000001"/>
    <n v="0"/>
    <x v="12"/>
  </r>
  <r>
    <n v="200206257"/>
    <d v="2020-02-14T00:00:00"/>
    <x v="27"/>
    <n v="1845"/>
    <n v="2"/>
    <x v="5"/>
    <n v="221"/>
    <n v="2"/>
    <n v="740"/>
    <s v="VANDALISM - FELONY ($400 &amp; OVER, ALL CHURCH VANDALISMS)"/>
    <s v="0329 1822"/>
    <n v="0"/>
    <s v="X"/>
    <s v="X"/>
    <n v="210"/>
    <s v="RESTAURANT/FAST FOOD"/>
    <n v="312"/>
    <s v="PIPE/METAL PIPE"/>
    <s v="AA"/>
    <s v="Adult Arrest"/>
    <n v="740"/>
    <m/>
    <m/>
    <m/>
    <s v="3800    BEVERLY                      BL"/>
    <m/>
    <n v="34.0777"/>
    <n v="-118.2961"/>
    <n v="1"/>
    <x v="12"/>
  </r>
  <r>
    <n v="200111290"/>
    <d v="2020-05-04T00:00:00"/>
    <x v="86"/>
    <n v="1900"/>
    <n v="1"/>
    <x v="1"/>
    <n v="182"/>
    <n v="1"/>
    <n v="510"/>
    <s v="VEHICLE - STOLEN"/>
    <m/>
    <n v="0"/>
    <m/>
    <m/>
    <n v="123"/>
    <s v="PARKING UNDERGROUND/BUILDING"/>
    <m/>
    <m/>
    <s v="IC"/>
    <s v="Invest Cont"/>
    <n v="510"/>
    <m/>
    <m/>
    <m/>
    <s v="1000 S  GRAND                        AV"/>
    <m/>
    <n v="34.042999999999999"/>
    <n v="-118.2606"/>
    <n v="0"/>
    <x v="12"/>
  </r>
  <r>
    <n v="200506238"/>
    <d v="2020-02-22T00:00:00"/>
    <x v="19"/>
    <n v="1105"/>
    <n v="5"/>
    <x v="10"/>
    <n v="505"/>
    <n v="1"/>
    <n v="510"/>
    <s v="VEHICLE - STOLEN"/>
    <m/>
    <n v="0"/>
    <m/>
    <m/>
    <n v="101"/>
    <s v="STREET"/>
    <m/>
    <m/>
    <s v="IC"/>
    <s v="Invest Cont"/>
    <n v="510"/>
    <m/>
    <m/>
    <m/>
    <s v="19700    PACIFIC GATEWAY              DR"/>
    <m/>
    <n v="33.852400000000003"/>
    <n v="-118.2953"/>
    <n v="0"/>
    <x v="12"/>
  </r>
  <r>
    <n v="200911311"/>
    <d v="2020-06-20T00:00:00"/>
    <x v="50"/>
    <n v="100"/>
    <n v="9"/>
    <x v="3"/>
    <n v="926"/>
    <n v="2"/>
    <n v="624"/>
    <s v="BATTERY - SIMPLE ASSAULT"/>
    <n v="400"/>
    <n v="27"/>
    <s v="M"/>
    <s v="H"/>
    <n v="502"/>
    <s v="MULTI-UNIT DWELLING (APARTMENT, DUPLEX, ETC)"/>
    <n v="400"/>
    <s v="STRONG-ARM (HANDS, FIST, FEET OR BODILY FORCE)"/>
    <s v="AA"/>
    <s v="Adult Arrest"/>
    <n v="624"/>
    <m/>
    <m/>
    <m/>
    <s v="14300    VANOWEN                      ST"/>
    <m/>
    <n v="34.193899999999999"/>
    <n v="-118.4444"/>
    <n v="1"/>
    <x v="12"/>
  </r>
  <r>
    <n v="201109362"/>
    <d v="2020-05-14T00:00:00"/>
    <x v="165"/>
    <n v="1600"/>
    <n v="11"/>
    <x v="7"/>
    <n v="1172"/>
    <n v="1"/>
    <n v="310"/>
    <s v="BURGLARY"/>
    <s v="1402 0344 1606"/>
    <n v="0"/>
    <s v="X"/>
    <s v="X"/>
    <n v="203"/>
    <s v="OTHER BUSINESS"/>
    <m/>
    <m/>
    <s v="IC"/>
    <s v="Invest Cont"/>
    <n v="310"/>
    <n v="998"/>
    <m/>
    <m/>
    <s v="3000 W  SUNSET                       BL"/>
    <m/>
    <n v="34.088200000000001"/>
    <n v="-118.2646"/>
    <n v="0"/>
    <x v="12"/>
  </r>
  <r>
    <n v="200805949"/>
    <d v="2020-02-13T00:00:00"/>
    <x v="132"/>
    <n v="800"/>
    <n v="8"/>
    <x v="12"/>
    <n v="803"/>
    <n v="1"/>
    <n v="510"/>
    <s v="VEHICLE - STOLEN"/>
    <m/>
    <n v="0"/>
    <m/>
    <m/>
    <n v="707"/>
    <s v="GARAGE/CARPORT"/>
    <m/>
    <m/>
    <s v="IC"/>
    <s v="Invest Cont"/>
    <n v="510"/>
    <m/>
    <m/>
    <m/>
    <s v="1800    ALTA MURA                    RD"/>
    <m/>
    <n v="34.065300000000001"/>
    <n v="-118.50320000000001"/>
    <n v="0"/>
    <x v="12"/>
  </r>
  <r>
    <n v="200315474"/>
    <d v="2020-08-09T00:00:00"/>
    <x v="133"/>
    <n v="855"/>
    <n v="3"/>
    <x v="2"/>
    <n v="334"/>
    <n v="1"/>
    <n v="230"/>
    <s v="ASSAULT WITH DEADLY WEAPON, AGGRAVATED ASSAULT"/>
    <s v="0312 0334 0302 1309 1822 1218"/>
    <n v="53"/>
    <s v="M"/>
    <s v="H"/>
    <n v="102"/>
    <s v="SIDEWALK"/>
    <n v="102"/>
    <s v="HAND GUN"/>
    <s v="AO"/>
    <s v="Adult Other"/>
    <n v="230"/>
    <m/>
    <m/>
    <m/>
    <s v="JEFFERSON                    BL"/>
    <s v="EDGEWOOD                     DR"/>
    <n v="34.026800000000001"/>
    <n v="-118.3318"/>
    <n v="0"/>
    <x v="12"/>
  </r>
  <r>
    <n v="200208104"/>
    <d v="2020-03-22T00:00:00"/>
    <x v="146"/>
    <n v="1520"/>
    <n v="2"/>
    <x v="5"/>
    <n v="218"/>
    <n v="1"/>
    <n v="440"/>
    <s v="THEFT PLAIN - PETTY ($950 &amp; UNDER)"/>
    <s v="1822 0344 0352"/>
    <n v="45"/>
    <s v="F"/>
    <s v="H"/>
    <n v="502"/>
    <s v="MULTI-UNIT DWELLING (APARTMENT, DUPLEX, ETC)"/>
    <m/>
    <m/>
    <s v="IC"/>
    <s v="Invest Cont"/>
    <n v="440"/>
    <m/>
    <m/>
    <m/>
    <s v="1500    BELLEVUE                     AV"/>
    <m/>
    <n v="34.069299999999998"/>
    <n v="-118.2582"/>
    <n v="0"/>
    <x v="12"/>
  </r>
  <r>
    <n v="201308077"/>
    <d v="2020-03-13T00:00:00"/>
    <x v="262"/>
    <n v="1530"/>
    <n v="13"/>
    <x v="6"/>
    <n v="1317"/>
    <n v="2"/>
    <n v="626"/>
    <s v="INTIMATE PARTNER - SIMPLE ASSAULT"/>
    <s v="1310 2000 0354 0444 0913 1814 1218"/>
    <n v="19"/>
    <s v="F"/>
    <s v="H"/>
    <n v="108"/>
    <s v="PARKING LOT"/>
    <n v="500"/>
    <s v="UNKNOWN WEAPON/OTHER WEAPON"/>
    <s v="IC"/>
    <s v="Invest Cont"/>
    <n v="626"/>
    <m/>
    <m/>
    <m/>
    <s v="1600    COMPTON                      AV"/>
    <m/>
    <n v="34.023400000000002"/>
    <n v="-118.24379999999999"/>
    <n v="0"/>
    <x v="12"/>
  </r>
  <r>
    <n v="201111688"/>
    <d v="2020-07-21T00:00:00"/>
    <x v="12"/>
    <n v="730"/>
    <n v="11"/>
    <x v="7"/>
    <n v="1162"/>
    <n v="1"/>
    <n v="510"/>
    <s v="VEHICLE - STOLEN"/>
    <m/>
    <n v="0"/>
    <m/>
    <m/>
    <n v="101"/>
    <s v="STREET"/>
    <m/>
    <m/>
    <s v="IC"/>
    <s v="Invest Cont"/>
    <n v="510"/>
    <m/>
    <m/>
    <m/>
    <s v="SUNSET                       BL"/>
    <s v="BATES                        AV"/>
    <n v="34.094700000000003"/>
    <n v="-118.28279999999999"/>
    <n v="0"/>
    <x v="12"/>
  </r>
  <r>
    <n v="200612982"/>
    <d v="2020-07-22T00:00:00"/>
    <x v="231"/>
    <n v="1750"/>
    <n v="6"/>
    <x v="9"/>
    <n v="666"/>
    <n v="1"/>
    <n v="210"/>
    <s v="ROBBERY"/>
    <s v="0945 0344 1822 1300"/>
    <n v="0"/>
    <s v="X"/>
    <s v="X"/>
    <n v="203"/>
    <s v="OTHER BUSINESS"/>
    <n v="400"/>
    <s v="STRONG-ARM (HANDS, FIST, FEET OR BODILY FORCE)"/>
    <s v="AO"/>
    <s v="Adult Other"/>
    <n v="210"/>
    <m/>
    <m/>
    <m/>
    <s v="6100 W  SUNSET                       BL"/>
    <m/>
    <n v="34.097999999999999"/>
    <n v="-118.3228"/>
    <n v="0"/>
    <x v="12"/>
  </r>
  <r>
    <n v="200714137"/>
    <d v="2020-09-22T00:00:00"/>
    <x v="26"/>
    <n v="1300"/>
    <n v="7"/>
    <x v="0"/>
    <n v="722"/>
    <n v="1"/>
    <n v="341"/>
    <s v="THEFT-GRAND ($950.01 &amp; OVER)EXCPT,GUNS,FOWL,LIVESTK,PROD"/>
    <n v="325"/>
    <n v="19"/>
    <s v="M"/>
    <s v="O"/>
    <n v="203"/>
    <s v="OTHER BUSINESS"/>
    <m/>
    <m/>
    <s v="IC"/>
    <s v="Invest Cont"/>
    <n v="341"/>
    <m/>
    <m/>
    <m/>
    <s v="8400 W  3RD                          ST"/>
    <m/>
    <n v="34.073"/>
    <n v="-118.3732"/>
    <n v="0"/>
    <x v="12"/>
  </r>
  <r>
    <n v="200313027"/>
    <d v="2020-06-22T00:00:00"/>
    <x v="282"/>
    <n v="209"/>
    <n v="3"/>
    <x v="2"/>
    <n v="333"/>
    <n v="1"/>
    <n v="648"/>
    <s v="ARSON"/>
    <m/>
    <n v="58"/>
    <s v="F"/>
    <s v="B"/>
    <n v="101"/>
    <s v="STREET"/>
    <m/>
    <m/>
    <s v="IC"/>
    <s v="Invest Cont"/>
    <n v="648"/>
    <m/>
    <m/>
    <m/>
    <s v="2600 S  VICTORIA                     AV"/>
    <m/>
    <n v="34.032600000000002"/>
    <n v="-118.33629999999999"/>
    <n v="0"/>
    <x v="12"/>
  </r>
  <r>
    <n v="201008437"/>
    <d v="2020-04-27T00:00:00"/>
    <x v="303"/>
    <n v="1500"/>
    <n v="10"/>
    <x v="11"/>
    <n v="1019"/>
    <n v="1"/>
    <n v="420"/>
    <s v="THEFT FROM MOTOR VEHICLE - PETTY ($950 &amp; UNDER)"/>
    <s v="0344 1300"/>
    <n v="34"/>
    <s v="M"/>
    <s v="H"/>
    <n v="101"/>
    <s v="STREET"/>
    <m/>
    <m/>
    <s v="IC"/>
    <s v="Invest Cont"/>
    <n v="420"/>
    <m/>
    <m/>
    <m/>
    <s v="7500    HASKELL                      AV"/>
    <m/>
    <n v="34.206699999999998"/>
    <n v="-118.47490000000001"/>
    <n v="0"/>
    <x v="12"/>
  </r>
  <r>
    <n v="200311690"/>
    <d v="2020-05-22T00:00:00"/>
    <x v="267"/>
    <n v="1930"/>
    <n v="3"/>
    <x v="2"/>
    <n v="359"/>
    <n v="2"/>
    <n v="745"/>
    <s v="VANDALISM - MISDEAMEANOR ($399 OR UNDER)"/>
    <s v="0329 1307"/>
    <n v="39"/>
    <s v="M"/>
    <s v="A"/>
    <n v="122"/>
    <s v="VEHICLE, PASSENGER/TRUCK"/>
    <m/>
    <m/>
    <s v="IC"/>
    <s v="Invest Cont"/>
    <n v="745"/>
    <m/>
    <m/>
    <m/>
    <s v="3500 S  FLOWER                       ST"/>
    <m/>
    <n v="34.0199"/>
    <n v="-118.27970000000001"/>
    <n v="0"/>
    <x v="12"/>
  </r>
  <r>
    <n v="200513561"/>
    <d v="2020-08-30T00:00:00"/>
    <x v="30"/>
    <n v="1700"/>
    <n v="5"/>
    <x v="10"/>
    <n v="503"/>
    <n v="1"/>
    <n v="510"/>
    <s v="VEHICLE - STOLEN"/>
    <m/>
    <n v="0"/>
    <m/>
    <m/>
    <n v="101"/>
    <s v="STREET"/>
    <m/>
    <m/>
    <s v="IC"/>
    <s v="Invest Cont"/>
    <n v="510"/>
    <m/>
    <m/>
    <m/>
    <s v="1000    BAYVIEW                      LN"/>
    <m/>
    <n v="33.791499999999999"/>
    <n v="-118.294"/>
    <n v="0"/>
    <x v="12"/>
  </r>
  <r>
    <n v="200210681"/>
    <d v="2020-05-26T00:00:00"/>
    <x v="187"/>
    <n v="2315"/>
    <n v="2"/>
    <x v="5"/>
    <n v="211"/>
    <n v="2"/>
    <n v="745"/>
    <s v="VANDALISM - MISDEAMEANOR ($399 OR UNDER)"/>
    <s v="1822 0329"/>
    <n v="38"/>
    <s v="M"/>
    <s v="H"/>
    <n v="122"/>
    <s v="VEHICLE, PASSENGER/TRUCK"/>
    <m/>
    <m/>
    <s v="IC"/>
    <s v="Invest Cont"/>
    <n v="745"/>
    <m/>
    <m/>
    <m/>
    <s v="BERENDO                      ST"/>
    <s v="CLINTON                      ST"/>
    <n v="34.081800000000001"/>
    <n v="-118.2941"/>
    <n v="0"/>
    <x v="12"/>
  </r>
  <r>
    <n v="201220025"/>
    <d v="2020-09-06T00:00:00"/>
    <x v="120"/>
    <n v="1400"/>
    <n v="12"/>
    <x v="8"/>
    <n v="1273"/>
    <n v="1"/>
    <n v="510"/>
    <s v="VEHICLE - STOLEN"/>
    <m/>
    <n v="0"/>
    <m/>
    <m/>
    <n v="101"/>
    <s v="STREET"/>
    <m/>
    <m/>
    <s v="AO"/>
    <s v="Adult Other"/>
    <n v="510"/>
    <m/>
    <m/>
    <m/>
    <s v="8900 S  WESTERN                      AV"/>
    <m/>
    <n v="33.954500000000003"/>
    <n v="-118.309"/>
    <n v="0"/>
    <x v="12"/>
  </r>
  <r>
    <n v="200608913"/>
    <d v="2020-04-09T00:00:00"/>
    <x v="296"/>
    <n v="540"/>
    <n v="6"/>
    <x v="9"/>
    <n v="677"/>
    <n v="1"/>
    <n v="230"/>
    <s v="ASSAULT WITH DEADLY WEAPON, AGGRAVATED ASSAULT"/>
    <s v="1100 0430 1822"/>
    <n v="22"/>
    <s v="M"/>
    <s v="H"/>
    <n v="707"/>
    <s v="GARAGE/CARPORT"/>
    <n v="102"/>
    <s v="HAND GUN"/>
    <s v="IC"/>
    <s v="Invest Cont"/>
    <n v="230"/>
    <m/>
    <m/>
    <m/>
    <s v="5400    MONROE                       ST"/>
    <m/>
    <n v="34.085799999999999"/>
    <n v="-118.3115"/>
    <n v="0"/>
    <x v="12"/>
  </r>
  <r>
    <n v="200113345"/>
    <d v="2020-06-12T00:00:00"/>
    <x v="343"/>
    <n v="1400"/>
    <n v="1"/>
    <x v="1"/>
    <n v="191"/>
    <n v="1"/>
    <n v="440"/>
    <s v="THEFT PLAIN - PETTY ($950 &amp; UNDER)"/>
    <s v="0913 0361 0344 0394"/>
    <n v="25"/>
    <s v="M"/>
    <s v="H"/>
    <n v="502"/>
    <s v="MULTI-UNIT DWELLING (APARTMENT, DUPLEX, ETC)"/>
    <m/>
    <m/>
    <s v="IC"/>
    <s v="Invest Cont"/>
    <n v="440"/>
    <m/>
    <m/>
    <m/>
    <s v="600 W  18TH                         ST"/>
    <m/>
    <n v="34.035400000000003"/>
    <n v="-118.2714"/>
    <n v="0"/>
    <x v="12"/>
  </r>
  <r>
    <n v="201216291"/>
    <d v="2020-07-05T00:00:00"/>
    <x v="101"/>
    <n v="2000"/>
    <n v="12"/>
    <x v="8"/>
    <n v="1213"/>
    <n v="1"/>
    <n v="220"/>
    <s v="ATTEMPTED ROBBERY"/>
    <s v="1309 1822 1000 1313 0416 0446 0429 0906 0371"/>
    <n v="18"/>
    <s v="F"/>
    <s v="H"/>
    <n v="101"/>
    <s v="STREET"/>
    <n v="400"/>
    <s v="STRONG-ARM (HANDS, FIST, FEET OR BODILY FORCE)"/>
    <s v="IC"/>
    <s v="Invest Cont"/>
    <n v="220"/>
    <m/>
    <m/>
    <m/>
    <s v="54TH                         ST"/>
    <s v="WESTERN                      AV"/>
    <n v="33.993299999999998"/>
    <n v="-118.30889999999999"/>
    <n v="0"/>
    <x v="12"/>
  </r>
  <r>
    <n v="200712298"/>
    <d v="2020-08-02T00:00:00"/>
    <x v="200"/>
    <n v="2145"/>
    <n v="7"/>
    <x v="0"/>
    <n v="743"/>
    <n v="1"/>
    <n v="330"/>
    <s v="BURGLARY FROM VEHICLE"/>
    <s v="1300 1307 0344"/>
    <n v="42"/>
    <s v="F"/>
    <s v="H"/>
    <n v="754"/>
    <s v="MUSEUM"/>
    <m/>
    <m/>
    <s v="IC"/>
    <s v="Invest Cont"/>
    <n v="330"/>
    <m/>
    <m/>
    <m/>
    <s v="WILSHIRE                     BL"/>
    <s v="SPAULDING                    AV"/>
    <n v="34.062600000000003"/>
    <n v="-118.3578"/>
    <n v="0"/>
    <x v="12"/>
  </r>
  <r>
    <n v="200708306"/>
    <d v="2020-04-15T00:00:00"/>
    <x v="213"/>
    <n v="1930"/>
    <n v="7"/>
    <x v="0"/>
    <n v="702"/>
    <n v="1"/>
    <n v="341"/>
    <s v="THEFT-GRAND ($950.01 &amp; OVER)EXCPT,GUNS,FOWL,LIVESTK,PROD"/>
    <n v="344"/>
    <n v="42"/>
    <s v="M"/>
    <s v="W"/>
    <n v="108"/>
    <s v="PARKING LOT"/>
    <m/>
    <m/>
    <s v="IC"/>
    <s v="Invest Cont"/>
    <n v="341"/>
    <m/>
    <m/>
    <m/>
    <s v="7400    MELROSE                      AV"/>
    <m/>
    <n v="34.083599999999997"/>
    <n v="-118.3511"/>
    <n v="0"/>
    <x v="12"/>
  </r>
  <r>
    <n v="200604723"/>
    <d v="2020-01-17T00:00:00"/>
    <x v="54"/>
    <n v="2230"/>
    <n v="6"/>
    <x v="9"/>
    <n v="666"/>
    <n v="1"/>
    <n v="420"/>
    <s v="THEFT FROM MOTOR VEHICLE - PETTY ($950 &amp; UNDER)"/>
    <m/>
    <n v="0"/>
    <m/>
    <m/>
    <n v="101"/>
    <s v="STREET"/>
    <m/>
    <m/>
    <s v="IC"/>
    <s v="Invest Cont"/>
    <n v="420"/>
    <m/>
    <m/>
    <m/>
    <s v="DE LONGPRE                   ST"/>
    <s v="WILCOX                       AV"/>
    <n v="34.096200000000003"/>
    <n v="-118.331"/>
    <n v="0"/>
    <x v="12"/>
  </r>
  <r>
    <n v="200910168"/>
    <d v="2020-05-26T00:00:00"/>
    <x v="359"/>
    <n v="655"/>
    <n v="9"/>
    <x v="3"/>
    <n v="941"/>
    <n v="2"/>
    <n v="745"/>
    <s v="VANDALISM - MISDEAMEANOR ($399 OR UNDER)"/>
    <s v="0329 2004"/>
    <n v="68"/>
    <s v="M"/>
    <s v="W"/>
    <n v="702"/>
    <s v="OFFICE BUILDING/OFFICE"/>
    <m/>
    <m/>
    <s v="IC"/>
    <s v="Invest Cont"/>
    <n v="745"/>
    <m/>
    <m/>
    <m/>
    <s v="15200    BURBANK                      BL"/>
    <m/>
    <n v="34.176600000000001"/>
    <n v="-118.4589"/>
    <n v="0"/>
    <x v="12"/>
  </r>
  <r>
    <n v="200907927"/>
    <d v="2020-03-28T00:00:00"/>
    <x v="209"/>
    <n v="300"/>
    <n v="9"/>
    <x v="3"/>
    <n v="916"/>
    <n v="1"/>
    <n v="121"/>
    <s v="RAPE, FORCIBLE"/>
    <s v="0533 1259 0940 0913 1417 1402"/>
    <n v="12"/>
    <s v="F"/>
    <s v="W"/>
    <n v="103"/>
    <s v="ALLEY"/>
    <n v="400"/>
    <s v="STRONG-ARM (HANDS, FIST, FEET OR BODILY FORCE)"/>
    <s v="JA"/>
    <s v="Juv Arrest"/>
    <n v="121"/>
    <n v="998"/>
    <m/>
    <m/>
    <s v="HAZELTINE                    AV"/>
    <s v="SHERMAN                      WY"/>
    <n v="34.2012"/>
    <n v="-118.44"/>
    <n v="1"/>
    <x v="12"/>
  </r>
  <r>
    <n v="200716799"/>
    <d v="2020-12-06T00:00:00"/>
    <x v="121"/>
    <n v="1730"/>
    <n v="7"/>
    <x v="0"/>
    <n v="755"/>
    <n v="2"/>
    <n v="930"/>
    <s v="CRIMINAL THREATS - NO WEAPON DISPLAYED"/>
    <n v="443"/>
    <n v="59"/>
    <s v="F"/>
    <s v="W"/>
    <n v="101"/>
    <s v="STREET"/>
    <n v="511"/>
    <s v="VERBAL THREAT"/>
    <s v="IC"/>
    <s v="Invest Cont"/>
    <n v="930"/>
    <m/>
    <m/>
    <m/>
    <s v="1300    MASSELIN                     AV"/>
    <m/>
    <n v="34.049700000000001"/>
    <n v="-118.3582"/>
    <n v="0"/>
    <x v="12"/>
  </r>
  <r>
    <n v="200208267"/>
    <d v="2020-03-26T00:00:00"/>
    <x v="198"/>
    <n v="230"/>
    <n v="2"/>
    <x v="5"/>
    <n v="231"/>
    <n v="1"/>
    <n v="310"/>
    <s v="BURGLARY"/>
    <s v="1202 1607 0342 0344 1309 1822 0202 0216"/>
    <n v="78"/>
    <s v="F"/>
    <s v="W"/>
    <n v="502"/>
    <s v="MULTI-UNIT DWELLING (APARTMENT, DUPLEX, ETC)"/>
    <m/>
    <m/>
    <s v="IC"/>
    <s v="Invest Cont"/>
    <n v="310"/>
    <m/>
    <m/>
    <m/>
    <s v="200 S  VENDOME                      ST"/>
    <m/>
    <n v="34.070300000000003"/>
    <n v="-118.28319999999999"/>
    <n v="0"/>
    <x v="12"/>
  </r>
  <r>
    <n v="200218968"/>
    <d v="2020-12-24T00:00:00"/>
    <x v="28"/>
    <n v="1700"/>
    <n v="2"/>
    <x v="5"/>
    <n v="245"/>
    <n v="2"/>
    <n v="354"/>
    <s v="THEFT OF IDENTITY"/>
    <s v="0100 1822 1210"/>
    <n v="57"/>
    <s v="F"/>
    <s v="H"/>
    <n v="502"/>
    <s v="MULTI-UNIT DWELLING (APARTMENT, DUPLEX, ETC)"/>
    <m/>
    <m/>
    <s v="IC"/>
    <s v="Invest Cont"/>
    <n v="354"/>
    <m/>
    <m/>
    <m/>
    <s v="2400    OCEAN VIEW                   AV"/>
    <m/>
    <n v="34.0627"/>
    <n v="-118.2769"/>
    <n v="0"/>
    <x v="12"/>
  </r>
  <r>
    <n v="200319656"/>
    <d v="2020-10-31T00:00:00"/>
    <x v="326"/>
    <n v="520"/>
    <n v="3"/>
    <x v="2"/>
    <n v="315"/>
    <n v="1"/>
    <n v="230"/>
    <s v="ASSAULT WITH DEADLY WEAPON, AGGRAVATED ASSAULT"/>
    <s v="0360 0408 0419 0421 0448 0561 0913 1242 0416 0446"/>
    <n v="48"/>
    <s v="F"/>
    <s v="B"/>
    <n v="502"/>
    <s v="MULTI-UNIT DWELLING (APARTMENT, DUPLEX, ETC)"/>
    <n v="400"/>
    <s v="STRONG-ARM (HANDS, FIST, FEET OR BODILY FORCE)"/>
    <s v="AA"/>
    <s v="Adult Arrest"/>
    <n v="230"/>
    <m/>
    <m/>
    <m/>
    <s v="2100 W  25TH                         ST"/>
    <m/>
    <n v="34.033799999999999"/>
    <n v="-118.3155"/>
    <n v="1"/>
    <x v="12"/>
  </r>
  <r>
    <n v="200106253"/>
    <d v="2020-02-02T00:00:00"/>
    <x v="87"/>
    <n v="1000"/>
    <n v="1"/>
    <x v="1"/>
    <n v="192"/>
    <n v="1"/>
    <n v="510"/>
    <s v="VEHICLE - STOLEN"/>
    <m/>
    <n v="0"/>
    <m/>
    <m/>
    <n v="101"/>
    <s v="STREET"/>
    <m/>
    <m/>
    <s v="IC"/>
    <s v="Invest Cont"/>
    <n v="510"/>
    <m/>
    <m/>
    <m/>
    <s v="1500 S  OLIVE                        ST"/>
    <m/>
    <n v="34.035899999999998"/>
    <n v="-118.26479999999999"/>
    <n v="0"/>
    <x v="12"/>
  </r>
  <r>
    <n v="200313398"/>
    <d v="2020-06-29T00:00:00"/>
    <x v="322"/>
    <n v="2300"/>
    <n v="3"/>
    <x v="2"/>
    <n v="396"/>
    <n v="1"/>
    <n v="510"/>
    <s v="VEHICLE - STOLEN"/>
    <m/>
    <n v="0"/>
    <m/>
    <m/>
    <n v="101"/>
    <s v="STREET"/>
    <m/>
    <m/>
    <s v="IC"/>
    <s v="Invest Cont"/>
    <n v="510"/>
    <m/>
    <m/>
    <m/>
    <s v="800 W  41ST                         ST"/>
    <m/>
    <n v="34.0092"/>
    <n v="-118.29"/>
    <n v="0"/>
    <x v="12"/>
  </r>
  <r>
    <n v="200108027"/>
    <d v="2020-02-27T00:00:00"/>
    <x v="323"/>
    <n v="1800"/>
    <n v="1"/>
    <x v="1"/>
    <n v="156"/>
    <n v="2"/>
    <n v="624"/>
    <s v="BATTERY - SIMPLE ASSAULT"/>
    <s v="0416 1218 1822 1414"/>
    <n v="55"/>
    <s v="F"/>
    <s v="A"/>
    <n v="517"/>
    <s v="MISSIONS/SHELTERS"/>
    <n v="400"/>
    <s v="STRONG-ARM (HANDS, FIST, FEET OR BODILY FORCE)"/>
    <s v="IC"/>
    <s v="Invest Cont"/>
    <n v="624"/>
    <m/>
    <m/>
    <m/>
    <s v="500 S  SAN PEDRO                    ST"/>
    <m/>
    <n v="34.043700000000001"/>
    <n v="-118.24550000000001"/>
    <n v="0"/>
    <x v="12"/>
  </r>
  <r>
    <n v="201204359"/>
    <d v="2020-01-05T00:00:00"/>
    <x v="275"/>
    <n v="1745"/>
    <n v="12"/>
    <x v="8"/>
    <n v="1218"/>
    <n v="2"/>
    <n v="745"/>
    <s v="VANDALISM - MISDEAMEANOR ($399 OR UNDER)"/>
    <n v="329"/>
    <n v="55"/>
    <s v="F"/>
    <s v="B"/>
    <n v="501"/>
    <s v="SINGLE FAMILY DWELLING"/>
    <m/>
    <m/>
    <s v="IC"/>
    <s v="Invest Cont"/>
    <n v="745"/>
    <m/>
    <m/>
    <m/>
    <s v="800 W  58TH                         ST"/>
    <m/>
    <n v="33.989699999999999"/>
    <n v="-118.2871"/>
    <n v="0"/>
    <x v="12"/>
  </r>
  <r>
    <n v="200207057"/>
    <d v="2020-02-29T00:00:00"/>
    <x v="72"/>
    <n v="2230"/>
    <n v="2"/>
    <x v="5"/>
    <n v="257"/>
    <n v="2"/>
    <n v="740"/>
    <s v="VANDALISM - FELONY ($400 &amp; OVER, ALL CHURCH VANDALISMS)"/>
    <n v="329"/>
    <n v="31"/>
    <s v="F"/>
    <s v="W"/>
    <n v="122"/>
    <s v="VEHICLE, PASSENGER/TRUCK"/>
    <m/>
    <m/>
    <s v="IC"/>
    <s v="Invest Cont"/>
    <n v="740"/>
    <m/>
    <m/>
    <m/>
    <s v="1300 W  7TH                          ST"/>
    <m/>
    <n v="34.055199999999999"/>
    <n v="-118.2675"/>
    <n v="0"/>
    <x v="12"/>
  </r>
  <r>
    <n v="200708752"/>
    <d v="2020-04-29T00:00:00"/>
    <x v="316"/>
    <n v="915"/>
    <n v="7"/>
    <x v="0"/>
    <n v="701"/>
    <n v="1"/>
    <n v="230"/>
    <s v="ASSAULT WITH DEADLY WEAPON, AGGRAVATED ASSAULT"/>
    <s v="0400 0416 0913"/>
    <n v="37"/>
    <s v="M"/>
    <s v="W"/>
    <n v="501"/>
    <s v="SINGLE FAMILY DWELLING"/>
    <n v="212"/>
    <s v="BOTTLE"/>
    <s v="AO"/>
    <s v="Adult Other"/>
    <n v="230"/>
    <m/>
    <m/>
    <m/>
    <s v="700 N  HAYWORTH                     AV"/>
    <m/>
    <n v="34.083799999999997"/>
    <n v="-118.3627"/>
    <n v="0"/>
    <x v="12"/>
  </r>
  <r>
    <n v="200118373"/>
    <d v="2020-09-22T00:00:00"/>
    <x v="26"/>
    <n v="615"/>
    <n v="1"/>
    <x v="1"/>
    <n v="154"/>
    <n v="1"/>
    <n v="330"/>
    <s v="BURGLARY FROM VEHICLE"/>
    <s v="1202 1822 1609 1307 0344 0329"/>
    <n v="69"/>
    <s v="M"/>
    <s v="H"/>
    <n v="123"/>
    <s v="PARKING UNDERGROUND/BUILDING"/>
    <m/>
    <m/>
    <s v="IC"/>
    <s v="Invest Cont"/>
    <n v="330"/>
    <m/>
    <m/>
    <m/>
    <s v="500 S  MAIN                         ST"/>
    <m/>
    <n v="34.046500000000002"/>
    <n v="-118.2488"/>
    <n v="0"/>
    <x v="12"/>
  </r>
  <r>
    <n v="200311044"/>
    <d v="2020-05-08T00:00:00"/>
    <x v="165"/>
    <n v="1815"/>
    <n v="3"/>
    <x v="2"/>
    <n v="338"/>
    <n v="2"/>
    <n v="740"/>
    <s v="VANDALISM - FELONY ($400 &amp; OVER, ALL CHURCH VANDALISMS)"/>
    <s v="0311 0329 2014"/>
    <n v="19"/>
    <s v="X"/>
    <s v="X"/>
    <n v="217"/>
    <s v="AUTO REPAIR SHOP"/>
    <m/>
    <m/>
    <s v="AA"/>
    <s v="Adult Arrest"/>
    <n v="740"/>
    <m/>
    <m/>
    <m/>
    <s v="2900 S  VERMONT                      AV"/>
    <m/>
    <n v="34.026800000000001"/>
    <n v="-118.28959999999999"/>
    <n v="1"/>
    <x v="12"/>
  </r>
  <r>
    <n v="200704476"/>
    <d v="2020-01-09T00:00:00"/>
    <x v="258"/>
    <n v="2300"/>
    <n v="7"/>
    <x v="0"/>
    <n v="783"/>
    <n v="1"/>
    <n v="761"/>
    <s v="BRANDISH WEAPON"/>
    <s v="0913 1820 0421 0334"/>
    <n v="46"/>
    <s v="M"/>
    <s v="B"/>
    <n v="501"/>
    <s v="SINGLE FAMILY DWELLING"/>
    <n v="200"/>
    <s v="KNIFE WITH BLADE 6INCHES OR LESS"/>
    <s v="IC"/>
    <s v="Invest Cont"/>
    <n v="761"/>
    <m/>
    <m/>
    <m/>
    <s v="2000 S  BURNSIDE                     AV"/>
    <m/>
    <n v="34.040500000000002"/>
    <n v="-118.35760000000001"/>
    <n v="0"/>
    <x v="12"/>
  </r>
  <r>
    <n v="200705491"/>
    <d v="2020-02-01T00:00:00"/>
    <x v="169"/>
    <n v="2200"/>
    <n v="7"/>
    <x v="0"/>
    <n v="723"/>
    <n v="1"/>
    <n v="331"/>
    <s v="THEFT FROM MOTOR VEHICLE - GRAND ($950.01 AND OVER)"/>
    <s v="1300 1601 0344"/>
    <n v="55"/>
    <s v="M"/>
    <s v="W"/>
    <n v="501"/>
    <s v="SINGLE FAMILY DWELLING"/>
    <m/>
    <m/>
    <s v="IC"/>
    <s v="Invest Cont"/>
    <n v="331"/>
    <m/>
    <m/>
    <m/>
    <s v="100 S  LA JOLLA                     AV"/>
    <m/>
    <n v="34.074300000000001"/>
    <n v="-118.36790000000001"/>
    <n v="0"/>
    <x v="12"/>
  </r>
  <r>
    <n v="201224123"/>
    <d v="2020-11-08T00:00:00"/>
    <x v="249"/>
    <n v="2300"/>
    <n v="12"/>
    <x v="8"/>
    <n v="1268"/>
    <n v="2"/>
    <n v="626"/>
    <s v="INTIMATE PARTNER - SIMPLE ASSAULT"/>
    <s v="0913 2000 1813 0400 0416"/>
    <n v="20"/>
    <s v="F"/>
    <s v="H"/>
    <n v="502"/>
    <s v="MULTI-UNIT DWELLING (APARTMENT, DUPLEX, ETC)"/>
    <n v="400"/>
    <s v="STRONG-ARM (HANDS, FIST, FEET OR BODILY FORCE)"/>
    <s v="AA"/>
    <s v="Adult Arrest"/>
    <n v="626"/>
    <m/>
    <m/>
    <m/>
    <s v="7900 S  SAN PEDRO                    ST"/>
    <m/>
    <n v="33.963999999999999"/>
    <n v="-118.2739"/>
    <n v="1"/>
    <x v="12"/>
  </r>
  <r>
    <n v="200507050"/>
    <d v="2020-03-11T00:00:00"/>
    <x v="191"/>
    <n v="1930"/>
    <n v="5"/>
    <x v="10"/>
    <n v="585"/>
    <n v="2"/>
    <n v="626"/>
    <s v="INTIMATE PARTNER - SIMPLE ASSAULT"/>
    <s v="0334 0913 1813 0340 0448 1814 2000"/>
    <n v="33"/>
    <s v="F"/>
    <s v="H"/>
    <n v="502"/>
    <s v="MULTI-UNIT DWELLING (APARTMENT, DUPLEX, ETC)"/>
    <n v="400"/>
    <s v="STRONG-ARM (HANDS, FIST, FEET OR BODILY FORCE)"/>
    <s v="AA"/>
    <s v="Adult Arrest"/>
    <n v="626"/>
    <m/>
    <m/>
    <m/>
    <s v="500 W  20TH                         ST"/>
    <m/>
    <n v="33.726100000000002"/>
    <n v="-118.288"/>
    <n v="1"/>
    <x v="12"/>
  </r>
  <r>
    <n v="200608740"/>
    <d v="2020-04-05T00:00:00"/>
    <x v="193"/>
    <n v="840"/>
    <n v="6"/>
    <x v="9"/>
    <n v="647"/>
    <n v="2"/>
    <n v="740"/>
    <s v="VANDALISM - FELONY ($400 &amp; OVER, ALL CHURCH VANDALISMS)"/>
    <n v="329"/>
    <n v="52"/>
    <s v="F"/>
    <s v="W"/>
    <n v="122"/>
    <s v="VEHICLE, PASSENGER/TRUCK"/>
    <m/>
    <m/>
    <s v="IC"/>
    <s v="Invest Cont"/>
    <n v="740"/>
    <m/>
    <m/>
    <m/>
    <s v="1500    VINE                         ST"/>
    <m/>
    <n v="34.097999999999999"/>
    <n v="-118.3267"/>
    <n v="0"/>
    <x v="12"/>
  </r>
  <r>
    <n v="201212898"/>
    <d v="2020-05-15T00:00:00"/>
    <x v="143"/>
    <n v="335"/>
    <n v="12"/>
    <x v="8"/>
    <n v="1204"/>
    <n v="2"/>
    <n v="740"/>
    <s v="VANDALISM - FELONY ($400 &amp; OVER, ALL CHURCH VANDALISMS)"/>
    <s v="1822 0329"/>
    <n v="56"/>
    <s v="F"/>
    <s v="B"/>
    <n v="122"/>
    <s v="VEHICLE, PASSENGER/TRUCK"/>
    <m/>
    <m/>
    <s v="IC"/>
    <s v="Invest Cont"/>
    <n v="740"/>
    <m/>
    <m/>
    <m/>
    <s v="1100 W  47TH                         ST"/>
    <m/>
    <n v="34.000599999999999"/>
    <n v="-118.2937"/>
    <n v="0"/>
    <x v="12"/>
  </r>
  <r>
    <n v="200209042"/>
    <d v="2020-04-16T00:00:00"/>
    <x v="96"/>
    <n v="1600"/>
    <n v="2"/>
    <x v="5"/>
    <n v="248"/>
    <n v="1"/>
    <n v="341"/>
    <s v="THEFT-GRAND ($950.01 &amp; OVER)EXCPT,GUNS,FOWL,LIVESTK,PROD"/>
    <s v="0344 0394"/>
    <n v="18"/>
    <s v="M"/>
    <s v="H"/>
    <n v="502"/>
    <s v="MULTI-UNIT DWELLING (APARTMENT, DUPLEX, ETC)"/>
    <m/>
    <m/>
    <s v="IC"/>
    <s v="Invest Cont"/>
    <n v="341"/>
    <m/>
    <m/>
    <m/>
    <s v="300    LOMA                         DR"/>
    <m/>
    <n v="34.059899999999999"/>
    <n v="-118.2655"/>
    <n v="0"/>
    <x v="12"/>
  </r>
  <r>
    <n v="200314487"/>
    <d v="2020-07-20T00:00:00"/>
    <x v="12"/>
    <n v="2130"/>
    <n v="3"/>
    <x v="2"/>
    <n v="363"/>
    <n v="2"/>
    <n v="626"/>
    <s v="INTIMATE PARTNER - SIMPLE ASSAULT"/>
    <s v="2000 0913 1813 1243 0408 0444 0429"/>
    <n v="45"/>
    <s v="F"/>
    <s v="B"/>
    <n v="502"/>
    <s v="MULTI-UNIT DWELLING (APARTMENT, DUPLEX, ETC)"/>
    <n v="400"/>
    <s v="STRONG-ARM (HANDS, FIST, FEET OR BODILY FORCE)"/>
    <s v="AO"/>
    <s v="Adult Other"/>
    <n v="626"/>
    <m/>
    <m/>
    <m/>
    <s v="4000    WEST                         BL"/>
    <m/>
    <n v="34.0107"/>
    <n v="-118.3467"/>
    <n v="0"/>
    <x v="12"/>
  </r>
  <r>
    <n v="201011305"/>
    <d v="2020-07-24T00:00:00"/>
    <x v="148"/>
    <n v="850"/>
    <n v="10"/>
    <x v="11"/>
    <n v="1018"/>
    <n v="1"/>
    <n v="330"/>
    <s v="BURGLARY FROM VEHICLE"/>
    <s v="1609 1822 0344"/>
    <n v="43"/>
    <s v="M"/>
    <s v="O"/>
    <n v="108"/>
    <s v="PARKING LOT"/>
    <m/>
    <m/>
    <s v="IC"/>
    <s v="Invest Cont"/>
    <n v="330"/>
    <m/>
    <m/>
    <m/>
    <s v="15800    STRATHERN                    ST"/>
    <m/>
    <n v="34.215699999999998"/>
    <n v="-118.47709999999999"/>
    <n v="0"/>
    <x v="12"/>
  </r>
  <r>
    <n v="200508417"/>
    <d v="2020-04-18T00:00:00"/>
    <x v="140"/>
    <n v="535"/>
    <n v="5"/>
    <x v="10"/>
    <n v="504"/>
    <n v="1"/>
    <n v="520"/>
    <s v="VEHICLE - ATTEMPT STOLEN"/>
    <s v="1612 0358 1302 1300 1309 0329"/>
    <n v="52"/>
    <s v="M"/>
    <s v="H"/>
    <n v="101"/>
    <s v="STREET"/>
    <m/>
    <m/>
    <s v="IC"/>
    <s v="Invest Cont"/>
    <n v="520"/>
    <m/>
    <m/>
    <m/>
    <s v="20900    HALLDALE                     AV"/>
    <m/>
    <n v="33.840000000000003"/>
    <n v="-118.3017"/>
    <n v="0"/>
    <x v="12"/>
  </r>
  <r>
    <n v="200406553"/>
    <d v="2020-03-05T00:00:00"/>
    <x v="301"/>
    <n v="1251"/>
    <n v="4"/>
    <x v="4"/>
    <n v="429"/>
    <n v="2"/>
    <n v="940"/>
    <s v="EXTORTION"/>
    <n v="1501"/>
    <n v="35"/>
    <s v="F"/>
    <s v="H"/>
    <n v="101"/>
    <s v="STREET"/>
    <m/>
    <m/>
    <s v="IC"/>
    <s v="Invest Cont"/>
    <n v="940"/>
    <m/>
    <m/>
    <m/>
    <s v="5300    TEMPLETON                    ST"/>
    <m/>
    <n v="34.084899999999998"/>
    <n v="-118.1688"/>
    <n v="0"/>
    <x v="12"/>
  </r>
  <r>
    <n v="200312509"/>
    <d v="2020-06-10T00:00:00"/>
    <x v="343"/>
    <n v="1130"/>
    <n v="3"/>
    <x v="2"/>
    <n v="362"/>
    <n v="2"/>
    <n v="626"/>
    <s v="INTIMATE PARTNER - SIMPLE ASSAULT"/>
    <s v="2000 0913 0444 1814 1276"/>
    <n v="21"/>
    <s v="F"/>
    <s v="B"/>
    <n v="501"/>
    <s v="SINGLE FAMILY DWELLING"/>
    <n v="400"/>
    <s v="STRONG-ARM (HANDS, FIST, FEET OR BODILY FORCE)"/>
    <s v="IC"/>
    <s v="Invest Cont"/>
    <n v="626"/>
    <m/>
    <m/>
    <m/>
    <s v="4700    RODEO                        LN"/>
    <m/>
    <n v="34.021000000000001"/>
    <n v="-118.3479"/>
    <n v="0"/>
    <x v="12"/>
  </r>
  <r>
    <n v="200306326"/>
    <d v="2020-02-08T00:00:00"/>
    <x v="15"/>
    <n v="1350"/>
    <n v="3"/>
    <x v="2"/>
    <n v="325"/>
    <n v="1"/>
    <n v="352"/>
    <s v="PICKPOCKET"/>
    <s v="1822 0344"/>
    <n v="20"/>
    <s v="M"/>
    <s v="W"/>
    <n v="402"/>
    <s v="MARKET"/>
    <m/>
    <m/>
    <s v="IC"/>
    <s v="Invest Cont"/>
    <n v="352"/>
    <m/>
    <m/>
    <m/>
    <s v="VERMONT"/>
    <s v="ADAMS"/>
    <n v="34.032800000000002"/>
    <n v="-118.2915"/>
    <n v="0"/>
    <x v="12"/>
  </r>
  <r>
    <n v="200611374"/>
    <d v="2020-06-13T00:00:00"/>
    <x v="93"/>
    <n v="945"/>
    <n v="6"/>
    <x v="9"/>
    <n v="625"/>
    <n v="2"/>
    <n v="626"/>
    <s v="INTIMATE PARTNER - SIMPLE ASSAULT"/>
    <s v="0400 0416 0445 2000 2004 1218 1814 1402"/>
    <n v="35"/>
    <s v="F"/>
    <s v="W"/>
    <n v="101"/>
    <s v="STREET"/>
    <n v="500"/>
    <s v="UNKNOWN WEAPON/OTHER WEAPON"/>
    <s v="AO"/>
    <s v="Adult Other"/>
    <n v="626"/>
    <n v="998"/>
    <m/>
    <m/>
    <s v="LAS PALMAS"/>
    <s v="FRANKLIN"/>
    <n v="34.105200000000004"/>
    <n v="-118.3361"/>
    <n v="0"/>
    <x v="12"/>
  </r>
  <r>
    <n v="200406789"/>
    <d v="2020-03-11T00:00:00"/>
    <x v="3"/>
    <n v="2010"/>
    <n v="4"/>
    <x v="4"/>
    <n v="404"/>
    <n v="1"/>
    <n v="331"/>
    <s v="THEFT FROM MOTOR VEHICLE - GRAND ($950.01 AND OVER)"/>
    <n v="344"/>
    <n v="36"/>
    <s v="M"/>
    <s v="H"/>
    <n v="108"/>
    <s v="PARKING LOT"/>
    <m/>
    <m/>
    <s v="IC"/>
    <s v="Invest Cont"/>
    <n v="331"/>
    <m/>
    <m/>
    <m/>
    <s v="5900    MONTEREY                     RD"/>
    <m/>
    <n v="34.104500000000002"/>
    <n v="-118.1848"/>
    <n v="0"/>
    <x v="12"/>
  </r>
  <r>
    <n v="200513596"/>
    <d v="2020-08-31T00:00:00"/>
    <x v="337"/>
    <n v="700"/>
    <n v="5"/>
    <x v="10"/>
    <n v="507"/>
    <n v="2"/>
    <n v="740"/>
    <s v="VANDALISM - FELONY ($400 &amp; OVER, ALL CHURCH VANDALISMS)"/>
    <n v="329"/>
    <n v="0"/>
    <s v="X"/>
    <s v="X"/>
    <n v="210"/>
    <s v="RESTAURANT/FAST FOOD"/>
    <m/>
    <m/>
    <s v="IC"/>
    <s v="Invest Cont"/>
    <n v="740"/>
    <m/>
    <m/>
    <m/>
    <s v="1500 W  SEPULVEDA                    BL"/>
    <m/>
    <n v="33.815300000000001"/>
    <n v="-118.3038"/>
    <n v="0"/>
    <x v="12"/>
  </r>
  <r>
    <n v="200200528"/>
    <d v="2020-01-19T00:00:00"/>
    <x v="230"/>
    <n v="1300"/>
    <n v="2"/>
    <x v="5"/>
    <n v="245"/>
    <n v="2"/>
    <n v="946"/>
    <s v="OTHER MISCELLANEOUS CRIME"/>
    <s v="0329 1402 1601 1300"/>
    <n v="31"/>
    <s v="M"/>
    <s v="H"/>
    <n v="101"/>
    <s v="STREET"/>
    <m/>
    <m/>
    <s v="IC"/>
    <s v="Invest Cont"/>
    <n v="946"/>
    <n v="998"/>
    <m/>
    <m/>
    <s v="400    GRAND VIEW                   ST"/>
    <m/>
    <n v="34.063000000000002"/>
    <n v="-118.2753"/>
    <n v="0"/>
    <x v="12"/>
  </r>
  <r>
    <n v="200114778"/>
    <d v="2020-07-13T00:00:00"/>
    <x v="21"/>
    <n v="1430"/>
    <n v="1"/>
    <x v="1"/>
    <n v="192"/>
    <n v="1"/>
    <n v="330"/>
    <s v="BURGLARY FROM VEHICLE"/>
    <s v="1609 1307 0344 0329"/>
    <n v="66"/>
    <s v="F"/>
    <s v="B"/>
    <n v="101"/>
    <s v="STREET"/>
    <m/>
    <m/>
    <s v="IC"/>
    <s v="Invest Cont"/>
    <n v="330"/>
    <m/>
    <m/>
    <m/>
    <s v="1400 S  GRAND                        AV"/>
    <m/>
    <n v="34.036900000000003"/>
    <n v="-118.2655"/>
    <n v="0"/>
    <x v="12"/>
  </r>
  <r>
    <n v="200210392"/>
    <d v="2020-05-19T00:00:00"/>
    <x v="329"/>
    <n v="1730"/>
    <n v="2"/>
    <x v="5"/>
    <n v="245"/>
    <n v="2"/>
    <n v="624"/>
    <s v="BATTERY - SIMPLE ASSAULT"/>
    <s v="0416 0446 0401 0603 0361 0913 0319"/>
    <n v="25"/>
    <s v="F"/>
    <s v="B"/>
    <n v="515"/>
    <s v="APARTMENT/CONDO COMMON LAUNDRY ROOM"/>
    <n v="400"/>
    <s v="STRONG-ARM (HANDS, FIST, FEET OR BODILY FORCE)"/>
    <s v="IC"/>
    <s v="Invest Cont"/>
    <n v="624"/>
    <m/>
    <m/>
    <m/>
    <s v="400    GRAND VIEW                   ST"/>
    <m/>
    <n v="34.063000000000002"/>
    <n v="-118.2753"/>
    <n v="0"/>
    <x v="12"/>
  </r>
  <r>
    <n v="200114548"/>
    <d v="2020-07-08T00:00:00"/>
    <x v="298"/>
    <n v="2200"/>
    <n v="1"/>
    <x v="1"/>
    <n v="144"/>
    <n v="2"/>
    <n v="940"/>
    <s v="EXTORTION"/>
    <s v="1915 1822 0344 0337"/>
    <n v="19"/>
    <s v="M"/>
    <s v="O"/>
    <n v="502"/>
    <s v="MULTI-UNIT DWELLING (APARTMENT, DUPLEX, ETC)"/>
    <m/>
    <m/>
    <s v="IC"/>
    <s v="Invest Cont"/>
    <n v="940"/>
    <m/>
    <m/>
    <m/>
    <s v="100 W  5TH                          ST"/>
    <m/>
    <n v="34.047800000000002"/>
    <n v="-118.2484"/>
    <n v="0"/>
    <x v="12"/>
  </r>
  <r>
    <n v="200707581"/>
    <d v="2020-03-18T00:00:00"/>
    <x v="104"/>
    <n v="1955"/>
    <n v="7"/>
    <x v="0"/>
    <n v="711"/>
    <n v="1"/>
    <n v="220"/>
    <s v="ATTEMPTED ROBBERY"/>
    <s v="1300 0355 1402"/>
    <n v="20"/>
    <s v="M"/>
    <s v="W"/>
    <n v="122"/>
    <s v="VEHICLE, PASSENGER/TRUCK"/>
    <n v="113"/>
    <s v="SIMULATED GUN"/>
    <s v="IC"/>
    <s v="Invest Cont"/>
    <n v="220"/>
    <n v="998"/>
    <m/>
    <m/>
    <s v="ROSEWOOD"/>
    <s v="FAIRFAX"/>
    <n v="34.080199999999998"/>
    <n v="-118.3614"/>
    <n v="0"/>
    <x v="12"/>
  </r>
  <r>
    <n v="200122148"/>
    <d v="2020-12-09T00:00:00"/>
    <x v="131"/>
    <n v="800"/>
    <n v="1"/>
    <x v="1"/>
    <n v="135"/>
    <n v="2"/>
    <n v="354"/>
    <s v="THEFT OF IDENTITY"/>
    <s v="0377 0923"/>
    <n v="47"/>
    <s v="M"/>
    <s v="O"/>
    <n v="203"/>
    <s v="OTHER BUSINESS"/>
    <m/>
    <m/>
    <s v="IC"/>
    <s v="Invest Cont"/>
    <n v="354"/>
    <m/>
    <m/>
    <m/>
    <s v="300 S  SPRING                       ST"/>
    <m/>
    <n v="34.049599999999998"/>
    <n v="-118.24760000000001"/>
    <n v="0"/>
    <x v="12"/>
  </r>
  <r>
    <n v="200910260"/>
    <d v="2020-05-28T00:00:00"/>
    <x v="177"/>
    <n v="1430"/>
    <n v="9"/>
    <x v="3"/>
    <n v="963"/>
    <n v="2"/>
    <n v="624"/>
    <s v="BATTERY - SIMPLE ASSAULT"/>
    <s v="0416 0446 0429 1822 1420"/>
    <n v="43"/>
    <s v="M"/>
    <s v="W"/>
    <n v="108"/>
    <s v="PARKING LOT"/>
    <n v="400"/>
    <s v="STRONG-ARM (HANDS, FIST, FEET OR BODILY FORCE)"/>
    <s v="AA"/>
    <s v="Adult Arrest"/>
    <n v="624"/>
    <m/>
    <m/>
    <m/>
    <s v="14800    MAGNOLIA                     BL"/>
    <m/>
    <n v="34.164900000000003"/>
    <n v="-118.45569999999999"/>
    <n v="1"/>
    <x v="12"/>
  </r>
  <r>
    <n v="200704873"/>
    <d v="2020-01-18T00:00:00"/>
    <x v="207"/>
    <n v="1800"/>
    <n v="7"/>
    <x v="0"/>
    <n v="738"/>
    <n v="2"/>
    <n v="813"/>
    <s v="CHILD ANNOYING (17YRS &amp; UNDER)"/>
    <s v="0500 1259 0913 0510"/>
    <n v="15"/>
    <s v="F"/>
    <s v="O"/>
    <n v="501"/>
    <s v="SINGLE FAMILY DWELLING"/>
    <m/>
    <m/>
    <s v="AA"/>
    <s v="Adult Arrest"/>
    <n v="813"/>
    <m/>
    <m/>
    <m/>
    <s v="600 S  JUNE                         ST"/>
    <m/>
    <n v="34.062100000000001"/>
    <n v="-118.3347"/>
    <n v="1"/>
    <x v="12"/>
  </r>
  <r>
    <n v="201115143"/>
    <d v="2020-10-27T00:00:00"/>
    <x v="229"/>
    <n v="756"/>
    <n v="11"/>
    <x v="7"/>
    <n v="1136"/>
    <n v="1"/>
    <n v="331"/>
    <s v="THEFT FROM MOTOR VEHICLE - GRAND ($950.01 AND OVER)"/>
    <n v="385"/>
    <n v="28"/>
    <s v="F"/>
    <s v="H"/>
    <n v="108"/>
    <s v="PARKING LOT"/>
    <m/>
    <m/>
    <s v="IC"/>
    <s v="Invest Cont"/>
    <n v="331"/>
    <m/>
    <m/>
    <m/>
    <s v="4200    EAGLE ROCK                   BL"/>
    <m/>
    <n v="34.1218"/>
    <n v="-118.2251"/>
    <n v="0"/>
    <x v="12"/>
  </r>
  <r>
    <n v="200117647"/>
    <d v="2020-09-09T00:00:00"/>
    <x v="4"/>
    <n v="500"/>
    <n v="1"/>
    <x v="1"/>
    <n v="135"/>
    <n v="2"/>
    <n v="745"/>
    <s v="VANDALISM - MISDEAMEANOR ($399 OR UNDER)"/>
    <s v="1402 0329 1822 1307 1300"/>
    <n v="56"/>
    <s v="F"/>
    <s v="O"/>
    <n v="122"/>
    <s v="VEHICLE, PASSENGER/TRUCK"/>
    <n v="312"/>
    <s v="PIPE/METAL PIPE"/>
    <s v="IC"/>
    <s v="Invest Cont"/>
    <n v="745"/>
    <n v="998"/>
    <m/>
    <m/>
    <s v="200 S  SPRING                       ST"/>
    <m/>
    <n v="34.0503"/>
    <n v="-118.247"/>
    <n v="0"/>
    <x v="12"/>
  </r>
  <r>
    <n v="201004956"/>
    <d v="2020-01-23T00:00:00"/>
    <x v="344"/>
    <n v="800"/>
    <n v="10"/>
    <x v="11"/>
    <n v="1061"/>
    <n v="1"/>
    <n v="236"/>
    <s v="INTIMATE PARTNER - AGGRAVATED ASSAULT"/>
    <s v="1309 1310 2038 2000 0913 1813"/>
    <n v="31"/>
    <s v="F"/>
    <s v="H"/>
    <n v="101"/>
    <s v="STREET"/>
    <n v="307"/>
    <s v="VEHICLE"/>
    <s v="AA"/>
    <s v="Adult Arrest"/>
    <n v="236"/>
    <m/>
    <m/>
    <m/>
    <s v="TAMPA                        AV"/>
    <s v="TOPHAM                       ST"/>
    <n v="34.168700000000001"/>
    <n v="-118.5579"/>
    <n v="1"/>
    <x v="12"/>
  </r>
  <r>
    <n v="200416154"/>
    <d v="2020-12-21T00:00:00"/>
    <x v="181"/>
    <n v="1730"/>
    <n v="4"/>
    <x v="4"/>
    <n v="478"/>
    <n v="2"/>
    <n v="624"/>
    <s v="BATTERY - SIMPLE ASSAULT"/>
    <s v="1822 0416"/>
    <n v="14"/>
    <s v="M"/>
    <s v="H"/>
    <n v="102"/>
    <s v="SIDEWALK"/>
    <n v="400"/>
    <s v="STRONG-ARM (HANDS, FIST, FEET OR BODILY FORCE)"/>
    <s v="IC"/>
    <s v="Invest Cont"/>
    <n v="624"/>
    <m/>
    <m/>
    <m/>
    <s v="6TH                          ST"/>
    <s v="GRANDE VISTA"/>
    <n v="34.032299999999999"/>
    <n v="-118.2022"/>
    <n v="0"/>
    <x v="12"/>
  </r>
  <r>
    <n v="200816207"/>
    <d v="2020-11-08T00:00:00"/>
    <x v="166"/>
    <n v="2330"/>
    <n v="8"/>
    <x v="12"/>
    <n v="859"/>
    <n v="1"/>
    <n v="522"/>
    <s v="VEHICLE, STOLEN - OTHER (MOTORIZED SCOOTERS, BIKES, ETC)"/>
    <s v="0344 1251 0216 1822 1606 1420"/>
    <n v="22"/>
    <s v="M"/>
    <s v="W"/>
    <n v="121"/>
    <s v="YARD (RESIDENTIAL/BUSINESS)"/>
    <m/>
    <m/>
    <s v="IC"/>
    <s v="Invest Cont"/>
    <n v="522"/>
    <m/>
    <m/>
    <m/>
    <s v="1400 S  SHENANDOAH                   ST"/>
    <m/>
    <n v="34.053899999999999"/>
    <n v="-118.3817"/>
    <n v="0"/>
    <x v="12"/>
  </r>
  <r>
    <n v="200410559"/>
    <d v="2020-07-07T00:00:00"/>
    <x v="66"/>
    <n v="1"/>
    <n v="4"/>
    <x v="4"/>
    <n v="438"/>
    <n v="2"/>
    <n v="354"/>
    <s v="THEFT OF IDENTITY"/>
    <n v="100"/>
    <n v="56"/>
    <s v="M"/>
    <s v="H"/>
    <n v="501"/>
    <s v="SINGLE FAMILY DWELLING"/>
    <m/>
    <m/>
    <s v="IC"/>
    <s v="Invest Cont"/>
    <n v="354"/>
    <m/>
    <m/>
    <m/>
    <s v="4900    LA CALANDRIA                 DR"/>
    <m/>
    <n v="34.071899999999999"/>
    <n v="-118.17789999999999"/>
    <n v="0"/>
    <x v="12"/>
  </r>
  <r>
    <n v="200917002"/>
    <d v="2020-11-09T00:00:00"/>
    <x v="2"/>
    <n v="1500"/>
    <n v="9"/>
    <x v="3"/>
    <n v="952"/>
    <n v="1"/>
    <n v="510"/>
    <s v="VEHICLE - STOLEN"/>
    <m/>
    <n v="0"/>
    <m/>
    <m/>
    <n v="101"/>
    <s v="STREET"/>
    <m/>
    <m/>
    <s v="IC"/>
    <s v="Invest Cont"/>
    <n v="510"/>
    <m/>
    <m/>
    <m/>
    <s v="5200    NOBLE                        AV"/>
    <m/>
    <n v="34.164900000000003"/>
    <n v="-118.4618"/>
    <n v="0"/>
    <x v="12"/>
  </r>
  <r>
    <n v="200312525"/>
    <d v="2020-06-11T00:00:00"/>
    <x v="79"/>
    <n v="5"/>
    <n v="3"/>
    <x v="2"/>
    <n v="376"/>
    <n v="2"/>
    <n v="624"/>
    <s v="BATTERY - SIMPLE ASSAULT"/>
    <s v="0416 0446 0603 0913"/>
    <n v="57"/>
    <s v="M"/>
    <s v="A"/>
    <n v="502"/>
    <s v="MULTI-UNIT DWELLING (APARTMENT, DUPLEX, ETC)"/>
    <n v="400"/>
    <s v="STRONG-ARM (HANDS, FIST, FEET OR BODILY FORCE)"/>
    <s v="IC"/>
    <s v="Invest Cont"/>
    <n v="624"/>
    <m/>
    <m/>
    <m/>
    <s v="3900    DENKER                       AV"/>
    <m/>
    <n v="34.014899999999997"/>
    <n v="-118.3045"/>
    <n v="0"/>
    <x v="12"/>
  </r>
  <r>
    <n v="201008509"/>
    <d v="2020-04-29T00:00:00"/>
    <x v="117"/>
    <n v="300"/>
    <n v="10"/>
    <x v="11"/>
    <n v="1077"/>
    <n v="1"/>
    <n v="331"/>
    <s v="THEFT FROM MOTOR VEHICLE - GRAND ($950.01 AND OVER)"/>
    <s v="0344 1822 1606"/>
    <n v="75"/>
    <s v="M"/>
    <s v="W"/>
    <n v="108"/>
    <s v="PARKING LOT"/>
    <m/>
    <m/>
    <s v="IC"/>
    <s v="Invest Cont"/>
    <n v="331"/>
    <m/>
    <m/>
    <m/>
    <s v="17400    VENTURA                      BL"/>
    <m/>
    <n v="34.161099999999998"/>
    <n v="-118.5116"/>
    <n v="0"/>
    <x v="12"/>
  </r>
  <r>
    <n v="200121662"/>
    <d v="2020-11-28T00:00:00"/>
    <x v="289"/>
    <n v="1330"/>
    <n v="1"/>
    <x v="1"/>
    <n v="142"/>
    <n v="2"/>
    <n v="740"/>
    <s v="VANDALISM - FELONY ($400 &amp; OVER, ALL CHURCH VANDALISMS)"/>
    <s v="0329 1822 0417 1300"/>
    <n v="55"/>
    <s v="M"/>
    <s v="B"/>
    <n v="122"/>
    <s v="VEHICLE, PASSENGER/TRUCK"/>
    <m/>
    <m/>
    <s v="IC"/>
    <s v="Invest Cont"/>
    <n v="740"/>
    <m/>
    <m/>
    <m/>
    <s v="4TH"/>
    <s v="FLOWER                       ST"/>
    <n v="34.053199999999997"/>
    <n v="-118.2555"/>
    <n v="0"/>
    <x v="12"/>
  </r>
  <r>
    <n v="201004017"/>
    <d v="2020-01-01T00:00:00"/>
    <x v="31"/>
    <n v="1500"/>
    <n v="10"/>
    <x v="11"/>
    <n v="1049"/>
    <n v="1"/>
    <n v="220"/>
    <s v="ATTEMPTED ROBBERY"/>
    <s v="1402 0344 2004 1218"/>
    <n v="36"/>
    <s v="M"/>
    <s v="H"/>
    <n v="109"/>
    <s v="PARK/PLAYGROUND"/>
    <n v="400"/>
    <s v="STRONG-ARM (HANDS, FIST, FEET OR BODILY FORCE)"/>
    <s v="AO"/>
    <s v="Adult Other"/>
    <n v="220"/>
    <n v="998"/>
    <m/>
    <m/>
    <s v="WOODLEY"/>
    <s v="VICTORY"/>
    <n v="34.186700000000002"/>
    <n v="-118.4836"/>
    <n v="0"/>
    <x v="12"/>
  </r>
  <r>
    <n v="201209521"/>
    <d v="2020-03-22T00:00:00"/>
    <x v="35"/>
    <n v="2000"/>
    <n v="12"/>
    <x v="8"/>
    <n v="1239"/>
    <n v="1"/>
    <n v="510"/>
    <s v="VEHICLE - STOLEN"/>
    <m/>
    <n v="0"/>
    <m/>
    <m/>
    <n v="101"/>
    <s v="STREET"/>
    <m/>
    <m/>
    <s v="IC"/>
    <s v="Invest Cont"/>
    <n v="510"/>
    <m/>
    <m/>
    <m/>
    <s v="1000 W  61ST                         ST"/>
    <m/>
    <n v="33.984200000000001"/>
    <n v="-118.2915"/>
    <n v="0"/>
    <x v="12"/>
  </r>
  <r>
    <n v="200116889"/>
    <d v="2020-08-24T00:00:00"/>
    <x v="144"/>
    <n v="1200"/>
    <n v="1"/>
    <x v="1"/>
    <n v="147"/>
    <n v="2"/>
    <n v="888"/>
    <s v="TRESPASSING"/>
    <s v="1218 1822 1501"/>
    <n v="0"/>
    <s v="M"/>
    <s v="O"/>
    <n v="502"/>
    <s v="MULTI-UNIT DWELLING (APARTMENT, DUPLEX, ETC)"/>
    <m/>
    <m/>
    <s v="IC"/>
    <s v="Invest Cont"/>
    <n v="888"/>
    <m/>
    <m/>
    <m/>
    <s v="400 E  5TH                          ST"/>
    <m/>
    <n v="34.045299999999997"/>
    <n v="-118.2443"/>
    <n v="0"/>
    <x v="12"/>
  </r>
  <r>
    <n v="200808524"/>
    <d v="2020-04-20T00:00:00"/>
    <x v="257"/>
    <n v="1954"/>
    <n v="8"/>
    <x v="12"/>
    <n v="833"/>
    <n v="1"/>
    <n v="341"/>
    <s v="THEFT-GRAND ($950.01 &amp; OVER)EXCPT,GUNS,FOWL,LIVESTK,PROD"/>
    <s v="0344 1420 0349 1822"/>
    <n v="36"/>
    <s v="M"/>
    <s v="O"/>
    <n v="102"/>
    <s v="SIDEWALK"/>
    <m/>
    <m/>
    <s v="IC"/>
    <s v="Invest Cont"/>
    <n v="341"/>
    <m/>
    <m/>
    <m/>
    <s v="1400    WESTWOOD                     BL"/>
    <m/>
    <n v="34.055399999999999"/>
    <n v="-118.4418"/>
    <n v="0"/>
    <x v="12"/>
  </r>
  <r>
    <n v="200508574"/>
    <d v="2020-04-22T00:00:00"/>
    <x v="140"/>
    <n v="323"/>
    <n v="5"/>
    <x v="10"/>
    <n v="503"/>
    <n v="1"/>
    <n v="442"/>
    <s v="SHOPLIFTING - PETTY THEFT ($950 &amp; UNDER)"/>
    <s v="0202 0216 0325 1236"/>
    <n v="0"/>
    <s v="X"/>
    <s v="X"/>
    <n v="301"/>
    <s v="GAS STATION"/>
    <m/>
    <m/>
    <s v="IC"/>
    <s v="Invest Cont"/>
    <n v="442"/>
    <m/>
    <m/>
    <m/>
    <s v="900    PACIFIC COAST                HY"/>
    <m/>
    <n v="33.7941"/>
    <n v="-118.29"/>
    <n v="0"/>
    <x v="12"/>
  </r>
  <r>
    <n v="200606117"/>
    <d v="2020-02-13T00:00:00"/>
    <x v="27"/>
    <n v="645"/>
    <n v="6"/>
    <x v="9"/>
    <n v="656"/>
    <n v="1"/>
    <n v="441"/>
    <s v="THEFT PLAIN - ATTEMPT"/>
    <s v="0400 0408 0416 1822"/>
    <n v="58"/>
    <s v="M"/>
    <s v="H"/>
    <n v="108"/>
    <s v="PARKING LOT"/>
    <n v="400"/>
    <s v="STRONG-ARM (HANDS, FIST, FEET OR BODILY FORCE)"/>
    <s v="IC"/>
    <s v="Invest Cont"/>
    <n v="441"/>
    <n v="624"/>
    <m/>
    <m/>
    <s v="SANTA MONICA"/>
    <s v="VINE"/>
    <n v="34.090800000000002"/>
    <n v="-118.3266"/>
    <n v="0"/>
    <x v="12"/>
  </r>
  <r>
    <n v="200309976"/>
    <d v="2020-04-14T00:00:00"/>
    <x v="57"/>
    <n v="700"/>
    <n v="3"/>
    <x v="2"/>
    <n v="336"/>
    <n v="1"/>
    <n v="330"/>
    <s v="BURGLARY FROM VEHICLE"/>
    <s v="1606 0344 0385 1300"/>
    <n v="33"/>
    <s v="F"/>
    <s v="B"/>
    <n v="501"/>
    <s v="SINGLE FAMILY DWELLING"/>
    <m/>
    <m/>
    <s v="IC"/>
    <s v="Invest Cont"/>
    <n v="330"/>
    <m/>
    <m/>
    <m/>
    <s v="W  29TH                         ST"/>
    <s v="S  WESTERN                      AV"/>
    <n v="34.0291"/>
    <n v="-118.30889999999999"/>
    <n v="0"/>
    <x v="12"/>
  </r>
  <r>
    <n v="200314142"/>
    <d v="2020-07-13T00:00:00"/>
    <x v="21"/>
    <n v="1750"/>
    <n v="3"/>
    <x v="2"/>
    <n v="399"/>
    <n v="1"/>
    <n v="440"/>
    <s v="THEFT PLAIN - PETTY ($950 &amp; UNDER)"/>
    <s v="1402 0344"/>
    <n v="39"/>
    <s v="F"/>
    <s v="H"/>
    <n v="203"/>
    <s v="OTHER BUSINESS"/>
    <m/>
    <m/>
    <s v="IC"/>
    <s v="Invest Cont"/>
    <n v="440"/>
    <m/>
    <m/>
    <m/>
    <s v="4300 S  FIGUEROA                     ST"/>
    <m/>
    <n v="34.0075"/>
    <n v="-118.28189999999999"/>
    <n v="0"/>
    <x v="12"/>
  </r>
  <r>
    <n v="201211750"/>
    <d v="2020-04-28T00:00:00"/>
    <x v="179"/>
    <n v="2000"/>
    <n v="12"/>
    <x v="8"/>
    <n v="1283"/>
    <n v="1"/>
    <n v="510"/>
    <s v="VEHICLE - STOLEN"/>
    <m/>
    <n v="0"/>
    <m/>
    <m/>
    <n v="101"/>
    <s v="STREET"/>
    <m/>
    <m/>
    <s v="IC"/>
    <s v="Invest Cont"/>
    <n v="510"/>
    <m/>
    <m/>
    <m/>
    <s v="10300    LA SALLE                     AV"/>
    <m/>
    <n v="33.943199999999997"/>
    <n v="-118.3057"/>
    <n v="0"/>
    <x v="12"/>
  </r>
  <r>
    <n v="201105738"/>
    <d v="2020-02-09T00:00:00"/>
    <x v="310"/>
    <n v="900"/>
    <n v="11"/>
    <x v="7"/>
    <n v="1183"/>
    <n v="1"/>
    <n v="440"/>
    <s v="THEFT PLAIN - PETTY ($950 &amp; UNDER)"/>
    <n v="344"/>
    <n v="41"/>
    <s v="M"/>
    <s v="H"/>
    <n v="501"/>
    <s v="SINGLE FAMILY DWELLING"/>
    <m/>
    <m/>
    <s v="IC"/>
    <s v="Invest Cont"/>
    <n v="440"/>
    <m/>
    <m/>
    <m/>
    <s v="1500    LAKE SHORE                   AV"/>
    <m/>
    <n v="34.081299999999999"/>
    <n v="-118.2585"/>
    <n v="0"/>
    <x v="12"/>
  </r>
  <r>
    <n v="200101185"/>
    <d v="2020-12-28T00:00:00"/>
    <x v="360"/>
    <n v="1810"/>
    <n v="1"/>
    <x v="1"/>
    <n v="174"/>
    <n v="1"/>
    <n v="230"/>
    <s v="ASSAULT WITH DEADLY WEAPON, AGGRAVATED ASSAULT"/>
    <s v="1309 1414 0913 1100 1402 0430"/>
    <n v="57"/>
    <s v="M"/>
    <s v="B"/>
    <n v="108"/>
    <s v="PARKING LOT"/>
    <n v="109"/>
    <s v="SEMI-AUTOMATIC PISTOL"/>
    <s v="AA"/>
    <s v="Adult Arrest"/>
    <n v="230"/>
    <n v="998"/>
    <m/>
    <m/>
    <s v="700 S  SPRING                       ST"/>
    <m/>
    <n v="34.043999999999997"/>
    <n v="-118.25279999999999"/>
    <n v="1"/>
    <x v="12"/>
  </r>
  <r>
    <n v="200914631"/>
    <d v="2020-09-12T00:00:00"/>
    <x v="171"/>
    <n v="1120"/>
    <n v="9"/>
    <x v="3"/>
    <n v="911"/>
    <n v="2"/>
    <n v="626"/>
    <s v="INTIMATE PARTNER - SIMPLE ASSAULT"/>
    <s v="1821 1414 2000 0416"/>
    <n v="24"/>
    <s v="F"/>
    <s v="H"/>
    <n v="501"/>
    <s v="SINGLE FAMILY DWELLING"/>
    <n v="400"/>
    <s v="STRONG-ARM (HANDS, FIST, FEET OR BODILY FORCE)"/>
    <s v="AA"/>
    <s v="Adult Arrest"/>
    <n v="626"/>
    <m/>
    <m/>
    <m/>
    <s v="6700    ORION                        AV"/>
    <m/>
    <n v="34.192100000000003"/>
    <n v="-118.4706"/>
    <n v="1"/>
    <x v="12"/>
  </r>
  <r>
    <n v="201226588"/>
    <d v="2020-12-17T00:00:00"/>
    <x v="211"/>
    <n v="1630"/>
    <n v="12"/>
    <x v="8"/>
    <n v="1235"/>
    <n v="1"/>
    <n v="310"/>
    <s v="BURGLARY"/>
    <s v="0321 1607 1202"/>
    <n v="72"/>
    <s v="F"/>
    <s v="H"/>
    <n v="502"/>
    <s v="MULTI-UNIT DWELLING (APARTMENT, DUPLEX, ETC)"/>
    <m/>
    <m/>
    <s v="IC"/>
    <s v="Invest Cont"/>
    <n v="310"/>
    <m/>
    <m/>
    <m/>
    <s v="1400 W  60TH                         ST"/>
    <m/>
    <n v="33.985900000000001"/>
    <n v="-118.3002"/>
    <n v="0"/>
    <x v="12"/>
  </r>
  <r>
    <n v="201108673"/>
    <d v="2020-04-23T00:00:00"/>
    <x v="168"/>
    <n v="100"/>
    <n v="11"/>
    <x v="7"/>
    <n v="1178"/>
    <n v="2"/>
    <n v="745"/>
    <s v="VANDALISM - MISDEAMEANOR ($399 OR UNDER)"/>
    <s v="0329 1300"/>
    <n v="0"/>
    <s v="X"/>
    <s v="X"/>
    <n v="122"/>
    <s v="VEHICLE, PASSENGER/TRUCK"/>
    <m/>
    <m/>
    <s v="IC"/>
    <s v="Invest Cont"/>
    <n v="745"/>
    <m/>
    <m/>
    <m/>
    <s v="AMABEL                       ST"/>
    <s v="FIGUEROA                     ST"/>
    <n v="34.089100000000002"/>
    <n v="-118.2161"/>
    <n v="0"/>
    <x v="12"/>
  </r>
  <r>
    <n v="200320464"/>
    <d v="2020-11-16T00:00:00"/>
    <x v="122"/>
    <n v="600"/>
    <n v="3"/>
    <x v="2"/>
    <n v="334"/>
    <n v="2"/>
    <n v="745"/>
    <s v="VANDALISM - MISDEAMEANOR ($399 OR UNDER)"/>
    <s v="0913 0329 1300 1306"/>
    <n v="57"/>
    <s v="F"/>
    <s v="B"/>
    <n v="122"/>
    <s v="VEHICLE, PASSENGER/TRUCK"/>
    <n v="500"/>
    <s v="UNKNOWN WEAPON/OTHER WEAPON"/>
    <s v="IC"/>
    <s v="Invest Cont"/>
    <n v="745"/>
    <m/>
    <m/>
    <m/>
    <s v="3400    EDGEHILL                     DR"/>
    <m/>
    <n v="34.025100000000002"/>
    <n v="-118.3305"/>
    <n v="0"/>
    <x v="12"/>
  </r>
  <r>
    <n v="200604890"/>
    <d v="2020-01-20T00:00:00"/>
    <x v="204"/>
    <n v="1800"/>
    <n v="6"/>
    <x v="9"/>
    <n v="645"/>
    <n v="1"/>
    <n v="341"/>
    <s v="THEFT-GRAND ($950.01 &amp; OVER)EXCPT,GUNS,FOWL,LIVESTK,PROD"/>
    <n v="344"/>
    <n v="20"/>
    <s v="F"/>
    <s v="A"/>
    <n v="203"/>
    <s v="OTHER BUSINESS"/>
    <m/>
    <m/>
    <s v="IC"/>
    <s v="Invest Cont"/>
    <n v="341"/>
    <m/>
    <m/>
    <m/>
    <s v="6800    HOLLYWOOD                    BL"/>
    <m/>
    <n v="34.101599999999998"/>
    <n v="-118.3387"/>
    <n v="0"/>
    <x v="12"/>
  </r>
  <r>
    <n v="200211012"/>
    <d v="2020-06-05T00:00:00"/>
    <x v="150"/>
    <n v="1200"/>
    <n v="2"/>
    <x v="5"/>
    <n v="246"/>
    <n v="1"/>
    <n v="210"/>
    <s v="ROBBERY"/>
    <s v="0342 1822 0344 0400 0319"/>
    <n v="49"/>
    <s v="F"/>
    <s v="W"/>
    <n v="103"/>
    <s v="ALLEY"/>
    <n v="400"/>
    <s v="STRONG-ARM (HANDS, FIST, FEET OR BODILY FORCE)"/>
    <s v="IC"/>
    <s v="Invest Cont"/>
    <n v="210"/>
    <m/>
    <m/>
    <m/>
    <s v="WILSHIRE"/>
    <s v="ALVARADO"/>
    <n v="34.058"/>
    <n v="-118.27589999999999"/>
    <n v="0"/>
    <x v="12"/>
  </r>
  <r>
    <n v="200606027"/>
    <d v="2020-02-11T00:00:00"/>
    <x v="99"/>
    <n v="1315"/>
    <n v="6"/>
    <x v="9"/>
    <n v="638"/>
    <n v="2"/>
    <n v="625"/>
    <s v="OTHER ASSAULT"/>
    <s v="0356 1822"/>
    <n v="50"/>
    <s v="F"/>
    <s v="W"/>
    <n v="411"/>
    <s v="PET STORE"/>
    <n v="500"/>
    <s v="UNKNOWN WEAPON/OTHER WEAPON"/>
    <s v="IC"/>
    <s v="Invest Cont"/>
    <n v="625"/>
    <m/>
    <m/>
    <m/>
    <s v="5500    HOLLYWOOD                    BL"/>
    <m/>
    <n v="34.1038"/>
    <n v="-118.3151"/>
    <n v="0"/>
    <x v="12"/>
  </r>
  <r>
    <n v="200300612"/>
    <d v="2020-04-03T00:00:00"/>
    <x v="173"/>
    <n v="2000"/>
    <n v="3"/>
    <x v="2"/>
    <n v="341"/>
    <n v="2"/>
    <n v="740"/>
    <s v="VANDALISM - FELONY ($400 &amp; OVER, ALL CHURCH VANDALISMS)"/>
    <s v="0329 1402 0913"/>
    <n v="0"/>
    <s v="X"/>
    <s v="X"/>
    <n v="244"/>
    <s v="TOBACCO SHOP"/>
    <m/>
    <m/>
    <s v="AA"/>
    <s v="Adult Arrest"/>
    <n v="740"/>
    <n v="998"/>
    <m/>
    <m/>
    <s v="5800    OBAMA                        BL"/>
    <m/>
    <n v="34.021700000000003"/>
    <n v="-118.3728"/>
    <n v="1"/>
    <x v="12"/>
  </r>
  <r>
    <n v="200112385"/>
    <d v="2020-05-30T00:00:00"/>
    <x v="299"/>
    <n v="2215"/>
    <n v="1"/>
    <x v="1"/>
    <n v="164"/>
    <n v="1"/>
    <n v="310"/>
    <s v="BURGLARY"/>
    <s v="0344 1609 1822 0329 1420"/>
    <n v="35"/>
    <s v="M"/>
    <s v="W"/>
    <n v="203"/>
    <s v="OTHER BUSINESS"/>
    <m/>
    <m/>
    <s v="IC"/>
    <s v="Invest Cont"/>
    <n v="310"/>
    <m/>
    <m/>
    <m/>
    <s v="600 S  SPRING                       ST"/>
    <m/>
    <n v="34.045999999999999"/>
    <n v="-118.2509"/>
    <n v="0"/>
    <x v="12"/>
  </r>
  <r>
    <n v="201225902"/>
    <d v="2020-12-07T00:00:00"/>
    <x v="121"/>
    <n v="1500"/>
    <n v="12"/>
    <x v="8"/>
    <n v="1273"/>
    <n v="1"/>
    <n v="510"/>
    <s v="VEHICLE - STOLEN"/>
    <m/>
    <n v="0"/>
    <m/>
    <m/>
    <n v="101"/>
    <s v="STREET"/>
    <m/>
    <m/>
    <s v="IC"/>
    <s v="Invest Cont"/>
    <n v="510"/>
    <m/>
    <m/>
    <m/>
    <s v="1400 W  87TH                         ST"/>
    <m/>
    <n v="33.959000000000003"/>
    <n v="-118.30070000000001"/>
    <n v="0"/>
    <x v="12"/>
  </r>
  <r>
    <n v="201306200"/>
    <d v="2020-02-08T00:00:00"/>
    <x v="1"/>
    <n v="130"/>
    <n v="13"/>
    <x v="6"/>
    <n v="1393"/>
    <n v="2"/>
    <n v="740"/>
    <s v="VANDALISM - FELONY ($400 &amp; OVER, ALL CHURCH VANDALISMS)"/>
    <s v="0329 1607"/>
    <n v="0"/>
    <s v="M"/>
    <s v="W"/>
    <n v="203"/>
    <s v="OTHER BUSINESS"/>
    <n v="500"/>
    <s v="UNKNOWN WEAPON/OTHER WEAPON"/>
    <s v="IC"/>
    <s v="Invest Cont"/>
    <n v="740"/>
    <m/>
    <m/>
    <m/>
    <s v="200 W  FLORENCE                     AV"/>
    <m/>
    <n v="33.9786"/>
    <n v="-118.2761"/>
    <n v="0"/>
    <x v="12"/>
  </r>
  <r>
    <n v="201207703"/>
    <d v="2020-02-23T00:00:00"/>
    <x v="105"/>
    <n v="1520"/>
    <n v="12"/>
    <x v="8"/>
    <n v="1269"/>
    <n v="2"/>
    <n v="624"/>
    <s v="BATTERY - SIMPLE ASSAULT"/>
    <s v="0913 0429 1202"/>
    <n v="64"/>
    <s v="F"/>
    <s v="H"/>
    <n v="502"/>
    <s v="MULTI-UNIT DWELLING (APARTMENT, DUPLEX, ETC)"/>
    <n v="400"/>
    <s v="STRONG-ARM (HANDS, FIST, FEET OR BODILY FORCE)"/>
    <s v="AO"/>
    <s v="Adult Other"/>
    <n v="624"/>
    <m/>
    <m/>
    <m/>
    <s v="8300 S  CENTRAL                      AV"/>
    <m/>
    <n v="33.963799999999999"/>
    <n v="-118.2629"/>
    <n v="0"/>
    <x v="12"/>
  </r>
  <r>
    <n v="200807525"/>
    <d v="2020-03-19T00:00:00"/>
    <x v="13"/>
    <n v="2115"/>
    <n v="8"/>
    <x v="12"/>
    <n v="881"/>
    <n v="2"/>
    <n v="626"/>
    <s v="INTIMATE PARTNER - SIMPLE ASSAULT"/>
    <s v="1414 2000 0444 0429 1814"/>
    <n v="40"/>
    <s v="F"/>
    <s v="W"/>
    <n v="501"/>
    <s v="SINGLE FAMILY DWELLING"/>
    <n v="400"/>
    <s v="STRONG-ARM (HANDS, FIST, FEET OR BODILY FORCE)"/>
    <s v="IC"/>
    <s v="Invest Cont"/>
    <n v="626"/>
    <m/>
    <m/>
    <m/>
    <s v="11800    MISSOURI                     AV"/>
    <m/>
    <n v="34.037399999999998"/>
    <n v="-118.45350000000001"/>
    <n v="0"/>
    <x v="12"/>
  </r>
  <r>
    <n v="200411606"/>
    <d v="2020-08-08T00:00:00"/>
    <x v="235"/>
    <n v="1930"/>
    <n v="4"/>
    <x v="4"/>
    <n v="464"/>
    <n v="2"/>
    <n v="901"/>
    <s v="VIOLATION OF RESTRAINING ORDER"/>
    <s v="2038 2004"/>
    <n v="24"/>
    <s v="F"/>
    <s v="H"/>
    <n v="501"/>
    <s v="SINGLE FAMILY DWELLING"/>
    <m/>
    <m/>
    <s v="IC"/>
    <s v="Invest Cont"/>
    <n v="901"/>
    <m/>
    <m/>
    <m/>
    <s v="ST LOUIS"/>
    <s v="1ST"/>
    <n v="34.044499999999999"/>
    <n v="-118.2116"/>
    <n v="0"/>
    <x v="12"/>
  </r>
  <r>
    <n v="200706690"/>
    <d v="2020-02-26T00:00:00"/>
    <x v="324"/>
    <n v="1420"/>
    <n v="7"/>
    <x v="0"/>
    <n v="776"/>
    <n v="2"/>
    <n v="626"/>
    <s v="INTIMATE PARTNER - SIMPLE ASSAULT"/>
    <s v="2000 1814 0448"/>
    <n v="25"/>
    <s v="F"/>
    <s v="O"/>
    <n v="502"/>
    <s v="MULTI-UNIT DWELLING (APARTMENT, DUPLEX, ETC)"/>
    <n v="400"/>
    <s v="STRONG-ARM (HANDS, FIST, FEET OR BODILY FORCE)"/>
    <s v="AO"/>
    <s v="Adult Other"/>
    <n v="626"/>
    <m/>
    <m/>
    <m/>
    <s v="4500 W  WASHINGTON                   BL"/>
    <m/>
    <n v="34.0441"/>
    <n v="-118.3378"/>
    <n v="0"/>
    <x v="12"/>
  </r>
  <r>
    <n v="201108074"/>
    <d v="2020-04-06T00:00:00"/>
    <x v="136"/>
    <n v="930"/>
    <n v="11"/>
    <x v="7"/>
    <n v="1132"/>
    <n v="1"/>
    <n v="330"/>
    <s v="BURGLARY FROM VEHICLE"/>
    <s v="0344 1300"/>
    <n v="39"/>
    <s v="M"/>
    <s v="H"/>
    <n v="502"/>
    <s v="MULTI-UNIT DWELLING (APARTMENT, DUPLEX, ETC)"/>
    <m/>
    <m/>
    <s v="IC"/>
    <s v="Invest Cont"/>
    <n v="330"/>
    <m/>
    <m/>
    <m/>
    <s v="4100    LOS FELIZ                    BL"/>
    <m/>
    <n v="34.113100000000003"/>
    <n v="-118.2809"/>
    <n v="0"/>
    <x v="12"/>
  </r>
  <r>
    <n v="201012324"/>
    <d v="2020-08-23T00:00:00"/>
    <x v="223"/>
    <n v="30"/>
    <n v="10"/>
    <x v="11"/>
    <n v="1034"/>
    <n v="1"/>
    <n v="230"/>
    <s v="ASSAULT WITH DEADLY WEAPON, AGGRAVATED ASSAULT"/>
    <s v="0421 0302 0361 0913"/>
    <n v="36"/>
    <s v="M"/>
    <s v="B"/>
    <n v="101"/>
    <s v="STREET"/>
    <n v="102"/>
    <s v="HAND GUN"/>
    <s v="AO"/>
    <s v="Adult Other"/>
    <n v="230"/>
    <m/>
    <m/>
    <m/>
    <s v="6200    RESEDA                       BL"/>
    <m/>
    <n v="34.182899999999997"/>
    <n v="-118.536"/>
    <n v="0"/>
    <x v="12"/>
  </r>
  <r>
    <n v="200105426"/>
    <d v="2020-01-21T00:00:00"/>
    <x v="202"/>
    <n v="1555"/>
    <n v="1"/>
    <x v="1"/>
    <n v="152"/>
    <n v="2"/>
    <n v="624"/>
    <s v="BATTERY - SIMPLE ASSAULT"/>
    <n v="431"/>
    <n v="26"/>
    <s v="M"/>
    <s v="O"/>
    <n v="738"/>
    <s v="LIBRARY"/>
    <n v="500"/>
    <s v="UNKNOWN WEAPON/OTHER WEAPON"/>
    <s v="IC"/>
    <s v="Invest Cont"/>
    <n v="624"/>
    <m/>
    <m/>
    <m/>
    <s v="600 W  5TH                          ST"/>
    <m/>
    <n v="34.050199999999997"/>
    <n v="-118.254"/>
    <n v="0"/>
    <x v="12"/>
  </r>
  <r>
    <n v="200708157"/>
    <d v="2020-04-10T00:00:00"/>
    <x v="139"/>
    <n v="1500"/>
    <n v="7"/>
    <x v="0"/>
    <n v="721"/>
    <n v="2"/>
    <n v="624"/>
    <s v="BATTERY - SIMPLE ASSAULT"/>
    <s v="1822 0416 0447"/>
    <n v="39"/>
    <s v="M"/>
    <s v="H"/>
    <n v="701"/>
    <s v="HOSPITAL"/>
    <n v="500"/>
    <s v="UNKNOWN WEAPON/OTHER WEAPON"/>
    <s v="IC"/>
    <s v="Invest Cont"/>
    <n v="624"/>
    <m/>
    <m/>
    <m/>
    <s v="8700 W  GRACIE ALLEN                 DR"/>
    <m/>
    <n v="34.075299999999999"/>
    <n v="-118.37949999999999"/>
    <n v="0"/>
    <x v="12"/>
  </r>
  <r>
    <n v="201009876"/>
    <d v="2020-06-11T00:00:00"/>
    <x v="343"/>
    <n v="1800"/>
    <n v="10"/>
    <x v="11"/>
    <n v="1018"/>
    <n v="1"/>
    <n v="510"/>
    <s v="VEHICLE - STOLEN"/>
    <m/>
    <n v="0"/>
    <m/>
    <m/>
    <n v="101"/>
    <s v="STREET"/>
    <m/>
    <m/>
    <s v="IC"/>
    <s v="Invest Cont"/>
    <n v="510"/>
    <m/>
    <m/>
    <m/>
    <s v="15800    SATICOY                      ST"/>
    <m/>
    <n v="34.208500000000001"/>
    <n v="-118.47709999999999"/>
    <n v="0"/>
    <x v="12"/>
  </r>
  <r>
    <n v="201113452"/>
    <d v="2020-09-10T00:00:00"/>
    <x v="103"/>
    <n v="1200"/>
    <n v="11"/>
    <x v="7"/>
    <n v="1107"/>
    <n v="1"/>
    <n v="331"/>
    <s v="THEFT FROM MOTOR VEHICLE - GRAND ($950.01 AND OVER)"/>
    <s v="1300 0385"/>
    <n v="50"/>
    <s v="F"/>
    <s v="W"/>
    <n v="101"/>
    <s v="STREET"/>
    <m/>
    <m/>
    <s v="IC"/>
    <s v="Invest Cont"/>
    <n v="331"/>
    <m/>
    <m/>
    <m/>
    <s v="1500 N  AVE 56"/>
    <m/>
    <n v="34.127800000000001"/>
    <n v="-118.19289999999999"/>
    <n v="0"/>
    <x v="12"/>
  </r>
  <r>
    <n v="200212796"/>
    <d v="2020-07-20T00:00:00"/>
    <x v="221"/>
    <n v="1900"/>
    <n v="2"/>
    <x v="5"/>
    <n v="201"/>
    <n v="1"/>
    <n v="330"/>
    <s v="BURGLARY FROM VEHICLE"/>
    <s v="0344 1607"/>
    <n v="30"/>
    <s v="M"/>
    <s v="H"/>
    <n v="101"/>
    <s v="STREET"/>
    <m/>
    <m/>
    <s v="IC"/>
    <s v="Invest Cont"/>
    <n v="330"/>
    <m/>
    <m/>
    <m/>
    <s v="N  ALEXANDRIA                   AV"/>
    <s v="ROMAINE                      ST"/>
    <n v="34.088500000000003"/>
    <n v="-118.2979"/>
    <n v="0"/>
    <x v="12"/>
  </r>
  <r>
    <n v="200112617"/>
    <d v="2020-06-01T00:00:00"/>
    <x v="14"/>
    <n v="322"/>
    <n v="1"/>
    <x v="1"/>
    <n v="162"/>
    <n v="1"/>
    <n v="310"/>
    <s v="BURGLARY"/>
    <s v="0375 1822 0344 0329 1609 1607"/>
    <n v="29"/>
    <s v="F"/>
    <s v="K"/>
    <n v="203"/>
    <s v="OTHER BUSINESS"/>
    <m/>
    <m/>
    <s v="IC"/>
    <s v="Invest Cont"/>
    <n v="310"/>
    <m/>
    <m/>
    <m/>
    <s v="400 W  8TH                          ST"/>
    <m/>
    <n v="34.044499999999999"/>
    <n v="-118.25579999999999"/>
    <n v="0"/>
    <x v="12"/>
  </r>
  <r>
    <n v="201107683"/>
    <d v="2020-03-24T00:00:00"/>
    <x v="321"/>
    <n v="1145"/>
    <n v="11"/>
    <x v="7"/>
    <n v="1136"/>
    <n v="1"/>
    <n v="230"/>
    <s v="ASSAULT WITH DEADLY WEAPON, AGGRAVATED ASSAULT"/>
    <s v="1402 1820 0444 0913"/>
    <n v="59"/>
    <s v="M"/>
    <s v="B"/>
    <n v="707"/>
    <s v="GARAGE/CARPORT"/>
    <n v="500"/>
    <s v="UNKNOWN WEAPON/OTHER WEAPON"/>
    <s v="AO"/>
    <s v="Adult Other"/>
    <n v="230"/>
    <n v="998"/>
    <m/>
    <m/>
    <s v="4200    EAGLE ROCK                   BL"/>
    <m/>
    <n v="34.1218"/>
    <n v="-118.2252"/>
    <n v="0"/>
    <x v="12"/>
  </r>
  <r>
    <n v="200917531"/>
    <d v="2020-11-21T00:00:00"/>
    <x v="92"/>
    <n v="1600"/>
    <n v="9"/>
    <x v="3"/>
    <n v="904"/>
    <n v="1"/>
    <n v="210"/>
    <s v="ROBBERY"/>
    <s v="1822 1202 0344 0346 0390"/>
    <n v="78"/>
    <s v="F"/>
    <s v="H"/>
    <n v="101"/>
    <s v="STREET"/>
    <n v="400"/>
    <s v="STRONG-ARM (HANDS, FIST, FEET OR BODILY FORCE)"/>
    <s v="IC"/>
    <s v="Invest Cont"/>
    <n v="210"/>
    <m/>
    <m/>
    <m/>
    <s v="SHERMAN                      WY"/>
    <s v="KESTER"/>
    <n v="34.201300000000003"/>
    <n v="-118.45740000000001"/>
    <n v="0"/>
    <x v="12"/>
  </r>
  <r>
    <n v="200607281"/>
    <d v="2020-03-03T00:00:00"/>
    <x v="19"/>
    <n v="2200"/>
    <n v="6"/>
    <x v="9"/>
    <n v="677"/>
    <n v="1"/>
    <n v="510"/>
    <s v="VEHICLE - STOLEN"/>
    <m/>
    <n v="0"/>
    <m/>
    <m/>
    <n v="101"/>
    <s v="STREET"/>
    <m/>
    <m/>
    <s v="IC"/>
    <s v="Invest Cont"/>
    <n v="510"/>
    <m/>
    <m/>
    <m/>
    <s v="MARATHON                     ST"/>
    <s v="SAINT ANDREWS                PL"/>
    <n v="34.084899999999998"/>
    <n v="-118.31140000000001"/>
    <n v="0"/>
    <x v="12"/>
  </r>
  <r>
    <n v="200105794"/>
    <d v="2020-01-27T00:00:00"/>
    <x v="204"/>
    <n v="1445"/>
    <n v="1"/>
    <x v="1"/>
    <n v="119"/>
    <n v="2"/>
    <n v="946"/>
    <s v="OTHER MISCELLANEOUS CRIME"/>
    <s v="0910 2004 1822"/>
    <n v="0"/>
    <s v="M"/>
    <s v="W"/>
    <n v="900"/>
    <s v="MTA - RED LINE - UNION STATION"/>
    <m/>
    <m/>
    <s v="IC"/>
    <s v="Invest Cont"/>
    <n v="946"/>
    <m/>
    <m/>
    <m/>
    <s v="800 N  ALAMEDA                      ST"/>
    <m/>
    <n v="34.0563"/>
    <n v="-118.23739999999999"/>
    <n v="0"/>
    <x v="12"/>
  </r>
  <r>
    <n v="200516335"/>
    <d v="2020-11-07T00:00:00"/>
    <x v="249"/>
    <n v="1"/>
    <n v="5"/>
    <x v="10"/>
    <n v="526"/>
    <n v="1"/>
    <n v="251"/>
    <s v="SHOTS FIRED AT INHABITED DWELLING"/>
    <s v="1822 0329 1100"/>
    <n v="50"/>
    <s v="F"/>
    <s v="B"/>
    <n v="502"/>
    <s v="MULTI-UNIT DWELLING (APARTMENT, DUPLEX, ETC)"/>
    <n v="102"/>
    <s v="HAND GUN"/>
    <s v="IC"/>
    <s v="Invest Cont"/>
    <n v="251"/>
    <m/>
    <m/>
    <m/>
    <s v="600    ISLAND                       AV"/>
    <m/>
    <n v="33.776899999999998"/>
    <n v="-118.2662"/>
    <n v="0"/>
    <x v="12"/>
  </r>
  <r>
    <n v="200104330"/>
    <d v="2020-01-06T00:00:00"/>
    <x v="275"/>
    <n v="519"/>
    <n v="1"/>
    <x v="1"/>
    <n v="119"/>
    <n v="2"/>
    <n v="888"/>
    <s v="TRESPASSING"/>
    <s v="0910 1501 2004"/>
    <n v="19"/>
    <s v="M"/>
    <s v="W"/>
    <n v="834"/>
    <s v="LA UNION STATION (NOT LINE SPECIFIC)"/>
    <m/>
    <m/>
    <s v="IC"/>
    <s v="Invest Cont"/>
    <n v="888"/>
    <m/>
    <m/>
    <m/>
    <s v="800 N  ALAMEDA                      ST"/>
    <m/>
    <n v="34.0563"/>
    <n v="-118.23739999999999"/>
    <n v="0"/>
    <x v="12"/>
  </r>
  <r>
    <n v="200116807"/>
    <d v="2020-08-23T00:00:00"/>
    <x v="273"/>
    <n v="900"/>
    <n v="1"/>
    <x v="1"/>
    <n v="162"/>
    <n v="1"/>
    <n v="440"/>
    <s v="THEFT PLAIN - PETTY ($950 &amp; UNDER)"/>
    <s v="0344 1822 1420 2032"/>
    <n v="19"/>
    <s v="F"/>
    <s v="H"/>
    <n v="203"/>
    <s v="OTHER BUSINESS"/>
    <m/>
    <m/>
    <s v="IC"/>
    <s v="Invest Cont"/>
    <n v="440"/>
    <m/>
    <m/>
    <m/>
    <s v="800 S  OLIVE                        ST"/>
    <m/>
    <n v="34.043700000000001"/>
    <n v="-118.2582"/>
    <n v="0"/>
    <x v="12"/>
  </r>
  <r>
    <n v="200508209"/>
    <d v="2020-04-13T00:00:00"/>
    <x v="56"/>
    <n v="700"/>
    <n v="5"/>
    <x v="10"/>
    <n v="522"/>
    <n v="1"/>
    <n v="330"/>
    <s v="BURGLARY FROM VEHICLE"/>
    <s v="0344 0358 1601"/>
    <n v="33"/>
    <s v="F"/>
    <s v="B"/>
    <n v="108"/>
    <s v="PARKING LOT"/>
    <m/>
    <m/>
    <s v="IC"/>
    <s v="Invest Cont"/>
    <n v="330"/>
    <m/>
    <m/>
    <m/>
    <s v="800 W  ANAHEIM                      ST"/>
    <m/>
    <n v="33.779499999999999"/>
    <n v="-118.2714"/>
    <n v="0"/>
    <x v="12"/>
  </r>
  <r>
    <n v="200512495"/>
    <d v="2020-07-31T00:00:00"/>
    <x v="266"/>
    <n v="2230"/>
    <n v="5"/>
    <x v="10"/>
    <n v="514"/>
    <n v="2"/>
    <n v="753"/>
    <s v="DISCHARGE FIREARMS/SHOTS FIRED"/>
    <s v="0216 1100 1402 1407"/>
    <n v="0"/>
    <s v="X"/>
    <s v="X"/>
    <n v="101"/>
    <s v="STREET"/>
    <n v="102"/>
    <s v="HAND GUN"/>
    <s v="IC"/>
    <s v="Invest Cont"/>
    <n v="753"/>
    <n v="998"/>
    <m/>
    <m/>
    <s v="OPP"/>
    <s v="KING"/>
    <n v="33.782200000000003"/>
    <n v="-118.2757"/>
    <n v="0"/>
    <x v="12"/>
  </r>
  <r>
    <n v="200312310"/>
    <d v="2020-05-21T00:00:00"/>
    <x v="187"/>
    <n v="1600"/>
    <n v="3"/>
    <x v="2"/>
    <n v="303"/>
    <n v="2"/>
    <n v="901"/>
    <s v="VIOLATION OF RESTRAINING ORDER"/>
    <n v="913"/>
    <n v="44"/>
    <s v="M"/>
    <s v="H"/>
    <n v="501"/>
    <s v="SINGLE FAMILY DWELLING"/>
    <m/>
    <m/>
    <s v="IC"/>
    <s v="Invest Cont"/>
    <n v="901"/>
    <m/>
    <m/>
    <m/>
    <s v="2500 S  ORANGE                       DR"/>
    <m/>
    <n v="34.0336"/>
    <n v="-118.3526"/>
    <n v="0"/>
    <x v="12"/>
  </r>
  <r>
    <n v="201014967"/>
    <d v="2020-11-10T00:00:00"/>
    <x v="130"/>
    <n v="1915"/>
    <n v="10"/>
    <x v="11"/>
    <n v="1028"/>
    <n v="2"/>
    <n v="624"/>
    <s v="BATTERY - SIMPLE ASSAULT"/>
    <s v="1236 1822 0400 0416 0315 1420"/>
    <n v="25"/>
    <s v="F"/>
    <s v="H"/>
    <n v="210"/>
    <s v="RESTAURANT/FAST FOOD"/>
    <n v="400"/>
    <s v="STRONG-ARM (HANDS, FIST, FEET OR BODILY FORCE)"/>
    <s v="IC"/>
    <s v="Invest Cont"/>
    <n v="624"/>
    <m/>
    <m/>
    <m/>
    <s v="16800    VANOWEN                      ST"/>
    <m/>
    <n v="34.193899999999999"/>
    <n v="-118.49930000000001"/>
    <n v="0"/>
    <x v="12"/>
  </r>
  <r>
    <n v="200614306"/>
    <d v="2020-06-01T00:00:00"/>
    <x v="65"/>
    <n v="1200"/>
    <n v="6"/>
    <x v="9"/>
    <n v="666"/>
    <n v="2"/>
    <n v="740"/>
    <s v="VANDALISM - FELONY ($400 &amp; OVER, ALL CHURCH VANDALISMS)"/>
    <n v="329"/>
    <n v="0"/>
    <s v="X"/>
    <s v="X"/>
    <n v="406"/>
    <s v="OTHER STORE"/>
    <m/>
    <m/>
    <s v="IC"/>
    <s v="Invest Cont"/>
    <n v="740"/>
    <m/>
    <m/>
    <m/>
    <s v="6200 W  SUNSET                       BL"/>
    <m/>
    <n v="34.0944"/>
    <n v="-118.32769999999999"/>
    <n v="0"/>
    <x v="12"/>
  </r>
  <r>
    <n v="201006025"/>
    <d v="2020-02-15T00:00:00"/>
    <x v="46"/>
    <n v="1245"/>
    <n v="10"/>
    <x v="11"/>
    <n v="1049"/>
    <n v="1"/>
    <n v="330"/>
    <s v="BURGLARY FROM VEHICLE"/>
    <s v="1609 1822 0321 0930 1300 1302 0344"/>
    <n v="45"/>
    <s v="F"/>
    <s v="O"/>
    <n v="108"/>
    <s v="PARKING LOT"/>
    <m/>
    <m/>
    <s v="IC"/>
    <s v="Invest Cont"/>
    <n v="330"/>
    <m/>
    <m/>
    <m/>
    <s v="6300    BALBOA                       BL"/>
    <m/>
    <n v="34.183999999999997"/>
    <n v="-118.50109999999999"/>
    <n v="0"/>
    <x v="12"/>
  </r>
  <r>
    <n v="200814446"/>
    <d v="2020-09-22T00:00:00"/>
    <x v="26"/>
    <n v="1720"/>
    <n v="8"/>
    <x v="12"/>
    <n v="886"/>
    <n v="2"/>
    <n v="956"/>
    <s v="LETTERS, LEWD  -  TELEPHONE CALLS, LEWD"/>
    <n v="1906"/>
    <n v="18"/>
    <s v="F"/>
    <s v="W"/>
    <n v="501"/>
    <s v="SINGLE FAMILY DWELLING"/>
    <m/>
    <m/>
    <s v="IC"/>
    <s v="Invest Cont"/>
    <n v="956"/>
    <m/>
    <m/>
    <m/>
    <s v="1400    PEERLESS                     PL"/>
    <m/>
    <n v="34.053100000000001"/>
    <n v="-118.4029"/>
    <n v="0"/>
    <x v="12"/>
  </r>
  <r>
    <n v="200614827"/>
    <d v="2020-09-02T00:00:00"/>
    <x v="182"/>
    <n v="2330"/>
    <n v="6"/>
    <x v="9"/>
    <n v="644"/>
    <n v="1"/>
    <n v="820"/>
    <s v="ORAL COPULATION"/>
    <s v="1206 0413 0522 0500 0512 0400 0361 1817"/>
    <n v="33"/>
    <s v="F"/>
    <s v="W"/>
    <n v="501"/>
    <s v="SINGLE FAMILY DWELLING"/>
    <n v="400"/>
    <s v="STRONG-ARM (HANDS, FIST, FEET OR BODILY FORCE)"/>
    <s v="AO"/>
    <s v="Adult Other"/>
    <n v="820"/>
    <m/>
    <m/>
    <m/>
    <s v="1300 N  FORMOSA                      AV"/>
    <m/>
    <n v="34.0944"/>
    <n v="-118.3463"/>
    <n v="0"/>
    <x v="12"/>
  </r>
  <r>
    <n v="200512300"/>
    <d v="2020-07-26T00:00:00"/>
    <x v="279"/>
    <n v="1250"/>
    <n v="5"/>
    <x v="10"/>
    <n v="505"/>
    <n v="2"/>
    <n v="740"/>
    <s v="VANDALISM - FELONY ($400 &amp; OVER, ALL CHURCH VANDALISMS)"/>
    <s v="0329 1236"/>
    <n v="0"/>
    <s v="X"/>
    <s v="X"/>
    <n v="702"/>
    <s v="OFFICE BUILDING/OFFICE"/>
    <m/>
    <m/>
    <s v="IC"/>
    <s v="Invest Cont"/>
    <n v="740"/>
    <m/>
    <m/>
    <m/>
    <s v="1200 W  190TH                        ST"/>
    <m/>
    <n v="33.8583"/>
    <n v="-118.29689999999999"/>
    <n v="0"/>
    <x v="12"/>
  </r>
  <r>
    <n v="200105878"/>
    <d v="2020-01-27T00:00:00"/>
    <x v="225"/>
    <n v="1600"/>
    <n v="1"/>
    <x v="1"/>
    <n v="162"/>
    <n v="1"/>
    <n v="442"/>
    <s v="SHOPLIFTING - PETTY THEFT ($950 &amp; UNDER)"/>
    <n v="344"/>
    <n v="0"/>
    <s v="X"/>
    <s v="X"/>
    <n v="404"/>
    <s v="DEPARTMENT STORE"/>
    <m/>
    <m/>
    <s v="IC"/>
    <s v="Invest Cont"/>
    <n v="442"/>
    <m/>
    <m/>
    <m/>
    <s v="700 W  7TH                          ST"/>
    <m/>
    <n v="34.048000000000002"/>
    <n v="-118.2577"/>
    <n v="0"/>
    <x v="12"/>
  </r>
  <r>
    <n v="201013526"/>
    <d v="2020-09-28T00:00:00"/>
    <x v="294"/>
    <n v="530"/>
    <n v="10"/>
    <x v="11"/>
    <n v="1031"/>
    <n v="2"/>
    <n v="237"/>
    <s v="CHILD NEGLECT (SEE 300 W.I.C.)"/>
    <s v="0913 1817 1258"/>
    <n v="6"/>
    <s v="F"/>
    <s v="H"/>
    <n v="502"/>
    <s v="MULTI-UNIT DWELLING (APARTMENT, DUPLEX, ETC)"/>
    <n v="400"/>
    <s v="STRONG-ARM (HANDS, FIST, FEET OR BODILY FORCE)"/>
    <s v="AO"/>
    <s v="Adult Other"/>
    <n v="237"/>
    <m/>
    <m/>
    <m/>
    <s v="19400    VICTORY                      BL"/>
    <m/>
    <n v="34.186599999999999"/>
    <n v="-118.55500000000001"/>
    <n v="0"/>
    <x v="12"/>
  </r>
  <r>
    <n v="200715761"/>
    <d v="2020-11-08T00:00:00"/>
    <x v="249"/>
    <n v="1910"/>
    <n v="7"/>
    <x v="0"/>
    <n v="701"/>
    <n v="1"/>
    <n v="310"/>
    <s v="BURGLARY"/>
    <s v="0344 1607 0397"/>
    <n v="28"/>
    <s v="M"/>
    <s v="O"/>
    <n v="405"/>
    <s v="CLOTHING STORE"/>
    <m/>
    <m/>
    <s v="IC"/>
    <s v="Invest Cont"/>
    <n v="310"/>
    <m/>
    <m/>
    <m/>
    <s v="7900 W  MELROSE                      AV"/>
    <m/>
    <n v="34.083799999999997"/>
    <n v="-118.3621"/>
    <n v="0"/>
    <x v="12"/>
  </r>
  <r>
    <n v="200717544"/>
    <d v="2020-12-28T00:00:00"/>
    <x v="129"/>
    <n v="1300"/>
    <n v="7"/>
    <x v="0"/>
    <n v="721"/>
    <n v="2"/>
    <n v="354"/>
    <s v="THEFT OF IDENTITY"/>
    <n v="1822"/>
    <n v="26"/>
    <s v="F"/>
    <s v="W"/>
    <n v="501"/>
    <s v="SINGLE FAMILY DWELLING"/>
    <m/>
    <m/>
    <s v="IC"/>
    <s v="Invest Cont"/>
    <n v="354"/>
    <m/>
    <m/>
    <m/>
    <s v="100 N  CLARK                        DR"/>
    <m/>
    <n v="34.075299999999999"/>
    <n v="-118.3849"/>
    <n v="0"/>
    <x v="12"/>
  </r>
  <r>
    <n v="200605332"/>
    <d v="2020-01-29T00:00:00"/>
    <x v="356"/>
    <n v="630"/>
    <n v="6"/>
    <x v="9"/>
    <n v="666"/>
    <n v="2"/>
    <n v="888"/>
    <s v="TRESPASSING"/>
    <n v="1822"/>
    <n v="0"/>
    <s v="X"/>
    <s v="X"/>
    <n v="203"/>
    <s v="OTHER BUSINESS"/>
    <m/>
    <m/>
    <s v="IC"/>
    <s v="Invest Cont"/>
    <n v="888"/>
    <m/>
    <m/>
    <m/>
    <s v="6100    SANTA MONICA                 BL"/>
    <m/>
    <n v="34.0944"/>
    <n v="-118.32769999999999"/>
    <n v="0"/>
    <x v="12"/>
  </r>
  <r>
    <n v="200210721"/>
    <d v="2020-05-28T00:00:00"/>
    <x v="177"/>
    <n v="1300"/>
    <n v="2"/>
    <x v="5"/>
    <n v="269"/>
    <n v="2"/>
    <n v="740"/>
    <s v="VANDALISM - FELONY ($400 &amp; OVER, ALL CHURCH VANDALISMS)"/>
    <s v="1822 0329 0311 2024"/>
    <n v="19"/>
    <s v="X"/>
    <s v="X"/>
    <n v="708"/>
    <s v="CHURCH/CHAPEL (CHANGED 03-03 FROM CHURCH/TEMPLE)"/>
    <m/>
    <m/>
    <s v="IC"/>
    <s v="Invest Cont"/>
    <n v="740"/>
    <m/>
    <m/>
    <m/>
    <s v="1400 W  7TH                          ST"/>
    <m/>
    <n v="34.052700000000002"/>
    <n v="-118.2685"/>
    <n v="0"/>
    <x v="12"/>
  </r>
  <r>
    <n v="200716494"/>
    <d v="2020-11-29T00:00:00"/>
    <x v="289"/>
    <n v="1430"/>
    <n v="7"/>
    <x v="0"/>
    <n v="733"/>
    <n v="1"/>
    <n v="510"/>
    <s v="VEHICLE - STOLEN"/>
    <m/>
    <n v="0"/>
    <m/>
    <m/>
    <n v="108"/>
    <s v="PARKING LOT"/>
    <m/>
    <m/>
    <s v="IC"/>
    <s v="Invest Cont"/>
    <n v="510"/>
    <m/>
    <m/>
    <m/>
    <s v="5700 W  6TH                          ST"/>
    <m/>
    <n v="34.064900000000002"/>
    <n v="-118.3546"/>
    <n v="0"/>
    <x v="12"/>
  </r>
  <r>
    <n v="200608557"/>
    <d v="2020-03-31T00:00:00"/>
    <x v="128"/>
    <n v="700"/>
    <n v="6"/>
    <x v="9"/>
    <n v="636"/>
    <n v="1"/>
    <n v="440"/>
    <s v="THEFT PLAIN - PETTY ($950 &amp; UNDER)"/>
    <s v="0400 0394 1822"/>
    <n v="26"/>
    <s v="M"/>
    <s v="W"/>
    <n v="502"/>
    <s v="MULTI-UNIT DWELLING (APARTMENT, DUPLEX, ETC)"/>
    <n v="400"/>
    <s v="STRONG-ARM (HANDS, FIST, FEET OR BODILY FORCE)"/>
    <s v="IC"/>
    <s v="Invest Cont"/>
    <n v="440"/>
    <m/>
    <m/>
    <m/>
    <s v="1800 N  CHEROKEE                     AV"/>
    <m/>
    <n v="34.103200000000001"/>
    <n v="-118.3348"/>
    <n v="0"/>
    <x v="12"/>
  </r>
  <r>
    <n v="200312517"/>
    <d v="2020-06-10T00:00:00"/>
    <x v="343"/>
    <n v="1715"/>
    <n v="3"/>
    <x v="2"/>
    <n v="379"/>
    <n v="2"/>
    <n v="624"/>
    <s v="BATTERY - SIMPLE ASSAULT"/>
    <s v="0913 0416 0446 0417 0603 0361"/>
    <n v="21"/>
    <s v="M"/>
    <s v="H"/>
    <n v="502"/>
    <s v="MULTI-UNIT DWELLING (APARTMENT, DUPLEX, ETC)"/>
    <n v="400"/>
    <s v="STRONG-ARM (HANDS, FIST, FEET OR BODILY FORCE)"/>
    <s v="IC"/>
    <s v="Invest Cont"/>
    <n v="624"/>
    <m/>
    <m/>
    <m/>
    <s v="1100 W  MARTIN LUTHER KING JR        BL"/>
    <m/>
    <n v="34.014499999999998"/>
    <n v="-118.2937"/>
    <n v="0"/>
    <x v="12"/>
  </r>
  <r>
    <n v="200320610"/>
    <d v="2020-11-04T00:00:00"/>
    <x v="91"/>
    <n v="940"/>
    <n v="3"/>
    <x v="2"/>
    <n v="396"/>
    <n v="1"/>
    <n v="341"/>
    <s v="THEFT-GRAND ($950.01 &amp; OVER)EXCPT,GUNS,FOWL,LIVESTK,PROD"/>
    <s v="0344 1822"/>
    <n v="58"/>
    <s v="F"/>
    <s v="O"/>
    <n v="502"/>
    <s v="MULTI-UNIT DWELLING (APARTMENT, DUPLEX, ETC)"/>
    <m/>
    <m/>
    <s v="IC"/>
    <s v="Invest Cont"/>
    <n v="341"/>
    <m/>
    <m/>
    <m/>
    <s v="800 W  40TH                         PL"/>
    <m/>
    <n v="34.01"/>
    <n v="-118.29"/>
    <n v="0"/>
    <x v="12"/>
  </r>
  <r>
    <n v="200308542"/>
    <d v="2020-03-14T00:00:00"/>
    <x v="124"/>
    <n v="1"/>
    <n v="3"/>
    <x v="2"/>
    <n v="307"/>
    <n v="1"/>
    <n v="330"/>
    <s v="BURGLARY FROM VEHICLE"/>
    <s v="1601 1300 0321 0344"/>
    <n v="48"/>
    <s v="F"/>
    <s v="H"/>
    <n v="104"/>
    <s v="DRIVEWAY"/>
    <m/>
    <m/>
    <s v="IC"/>
    <s v="Invest Cont"/>
    <n v="330"/>
    <m/>
    <m/>
    <m/>
    <s v="2500    VIRGINIA                     RD"/>
    <m/>
    <n v="34.033200000000001"/>
    <n v="-118.3389"/>
    <n v="0"/>
    <x v="12"/>
  </r>
  <r>
    <n v="200709207"/>
    <d v="2020-05-13T00:00:00"/>
    <x v="78"/>
    <n v="420"/>
    <n v="7"/>
    <x v="0"/>
    <n v="721"/>
    <n v="1"/>
    <n v="310"/>
    <s v="BURGLARY"/>
    <n v="344"/>
    <n v="0"/>
    <s v="M"/>
    <s v="O"/>
    <n v="203"/>
    <s v="OTHER BUSINESS"/>
    <m/>
    <m/>
    <s v="IC"/>
    <s v="Invest Cont"/>
    <n v="310"/>
    <m/>
    <m/>
    <m/>
    <s v="100 S  ROBERTSON                    BL"/>
    <m/>
    <n v="34.075299999999999"/>
    <n v="-118.3837"/>
    <n v="0"/>
    <x v="12"/>
  </r>
  <r>
    <n v="201215183"/>
    <d v="2020-06-22T00:00:00"/>
    <x v="269"/>
    <n v="2350"/>
    <n v="12"/>
    <x v="8"/>
    <n v="1213"/>
    <n v="1"/>
    <n v="310"/>
    <s v="BURGLARY"/>
    <s v="0344 1822"/>
    <n v="0"/>
    <s v="X"/>
    <s v="X"/>
    <n v="708"/>
    <s v="CHURCH/CHAPEL (CHANGED 03-03 FROM CHURCH/TEMPLE)"/>
    <m/>
    <m/>
    <s v="IC"/>
    <s v="Invest Cont"/>
    <n v="310"/>
    <m/>
    <m/>
    <m/>
    <s v="5500 S  WESTERN                      AV"/>
    <m/>
    <n v="33.992400000000004"/>
    <n v="-118.30889999999999"/>
    <n v="0"/>
    <x v="12"/>
  </r>
  <r>
    <n v="200408864"/>
    <d v="2020-05-15T00:00:00"/>
    <x v="112"/>
    <n v="440"/>
    <n v="4"/>
    <x v="4"/>
    <n v="416"/>
    <n v="2"/>
    <n v="626"/>
    <s v="INTIMATE PARTNER - SIMPLE ASSAULT"/>
    <s v="0913 1814 2000 0416 0444 0448"/>
    <n v="38"/>
    <s v="F"/>
    <s v="H"/>
    <n v="501"/>
    <s v="SINGLE FAMILY DWELLING"/>
    <n v="400"/>
    <s v="STRONG-ARM (HANDS, FIST, FEET OR BODILY FORCE)"/>
    <s v="IC"/>
    <s v="Invest Cont"/>
    <n v="626"/>
    <m/>
    <m/>
    <m/>
    <s v="500 E  AVENUE 28"/>
    <m/>
    <n v="34.081000000000003"/>
    <n v="-118.2076"/>
    <n v="0"/>
    <x v="12"/>
  </r>
  <r>
    <n v="200618285"/>
    <d v="2020-11-20T00:00:00"/>
    <x v="113"/>
    <n v="1130"/>
    <n v="6"/>
    <x v="9"/>
    <n v="669"/>
    <n v="1"/>
    <n v="230"/>
    <s v="ASSAULT WITH DEADLY WEAPON, AGGRAVATED ASSAULT"/>
    <s v="1300 1309 1822 0400 0431 1313"/>
    <n v="34"/>
    <s v="M"/>
    <s v="H"/>
    <n v="102"/>
    <s v="SIDEWALK"/>
    <n v="512"/>
    <s v="MACE/PEPPER SPRAY"/>
    <s v="IC"/>
    <s v="Invest Cont"/>
    <n v="230"/>
    <m/>
    <m/>
    <m/>
    <s v="5400    LEXINGTON                    AV"/>
    <m/>
    <n v="34.0929"/>
    <n v="-118.3075"/>
    <n v="0"/>
    <x v="12"/>
  </r>
  <r>
    <n v="201217466"/>
    <d v="2020-07-30T00:00:00"/>
    <x v="8"/>
    <n v="2035"/>
    <n v="12"/>
    <x v="8"/>
    <n v="1265"/>
    <n v="2"/>
    <n v="946"/>
    <s v="OTHER MISCELLANEOUS CRIME"/>
    <n v="1402"/>
    <n v="0"/>
    <s v="X"/>
    <s v="X"/>
    <n v="101"/>
    <s v="STREET"/>
    <m/>
    <m/>
    <s v="IC"/>
    <s v="Invest Cont"/>
    <n v="946"/>
    <n v="998"/>
    <m/>
    <m/>
    <s v="NORMANDIE                    AV"/>
    <s v="MANCHESTER                   AV"/>
    <n v="33.96"/>
    <n v="-118.30029999999999"/>
    <n v="0"/>
    <x v="12"/>
  </r>
  <r>
    <n v="201223543"/>
    <d v="2020-10-29T00:00:00"/>
    <x v="178"/>
    <n v="150"/>
    <n v="12"/>
    <x v="8"/>
    <n v="1249"/>
    <n v="1"/>
    <n v="210"/>
    <s v="ROBBERY"/>
    <s v="0416 0342 0344"/>
    <n v="37"/>
    <s v="M"/>
    <s v="H"/>
    <n v="101"/>
    <s v="STREET"/>
    <n v="400"/>
    <s v="STRONG-ARM (HANDS, FIST, FEET OR BODILY FORCE)"/>
    <s v="IC"/>
    <s v="Invest Cont"/>
    <n v="210"/>
    <m/>
    <m/>
    <m/>
    <s v="6200 S  FIGUEROA                     ST"/>
    <m/>
    <n v="33.982999999999997"/>
    <n v="-118.28270000000001"/>
    <n v="0"/>
    <x v="12"/>
  </r>
  <r>
    <n v="201206606"/>
    <d v="2020-02-05T00:00:00"/>
    <x v="134"/>
    <n v="2330"/>
    <n v="12"/>
    <x v="8"/>
    <n v="1248"/>
    <n v="2"/>
    <n v="745"/>
    <s v="VANDALISM - MISDEAMEANOR ($399 OR UNDER)"/>
    <s v="2000 0329 0913 1814"/>
    <n v="24"/>
    <s v="F"/>
    <s v="H"/>
    <n v="122"/>
    <s v="VEHICLE, PASSENGER/TRUCK"/>
    <m/>
    <m/>
    <s v="IC"/>
    <s v="Invest Cont"/>
    <n v="745"/>
    <m/>
    <m/>
    <m/>
    <s v="65TH                         ST"/>
    <s v="HOOVER"/>
    <n v="33.9801"/>
    <n v="-118.28919999999999"/>
    <n v="0"/>
    <x v="12"/>
  </r>
  <r>
    <n v="200315031"/>
    <d v="2020-07-31T00:00:00"/>
    <x v="266"/>
    <n v="830"/>
    <n v="3"/>
    <x v="2"/>
    <n v="375"/>
    <n v="2"/>
    <n v="946"/>
    <s v="OTHER MISCELLANEOUS CRIME"/>
    <s v="0603 0913 1202 0342 1501"/>
    <n v="61"/>
    <s v="F"/>
    <s v="B"/>
    <n v="502"/>
    <s v="MULTI-UNIT DWELLING (APARTMENT, DUPLEX, ETC)"/>
    <m/>
    <m/>
    <s v="AO"/>
    <s v="Adult Other"/>
    <n v="946"/>
    <m/>
    <m/>
    <m/>
    <s v="1900 W  MARTIN LUTHER KING JR        BL"/>
    <m/>
    <n v="34.014600000000002"/>
    <n v="-118.313"/>
    <n v="0"/>
    <x v="12"/>
  </r>
  <r>
    <n v="200906161"/>
    <d v="2020-02-18T00:00:00"/>
    <x v="348"/>
    <n v="2100"/>
    <n v="9"/>
    <x v="3"/>
    <n v="916"/>
    <n v="1"/>
    <n v="510"/>
    <s v="VEHICLE - STOLEN"/>
    <m/>
    <n v="0"/>
    <m/>
    <m/>
    <n v="101"/>
    <s v="STREET"/>
    <m/>
    <m/>
    <s v="IC"/>
    <s v="Invest Cont"/>
    <n v="510"/>
    <m/>
    <m/>
    <m/>
    <s v="6800    MATILIJA                     AV"/>
    <m/>
    <n v="34.194000000000003"/>
    <n v="-118.43340000000001"/>
    <n v="0"/>
    <x v="12"/>
  </r>
  <r>
    <n v="201107266"/>
    <d v="2020-03-13T00:00:00"/>
    <x v="281"/>
    <n v="1400"/>
    <n v="11"/>
    <x v="7"/>
    <n v="1124"/>
    <n v="1"/>
    <n v="510"/>
    <s v="VEHICLE - STOLEN"/>
    <m/>
    <n v="0"/>
    <m/>
    <m/>
    <n v="108"/>
    <s v="PARKING LOT"/>
    <m/>
    <m/>
    <s v="IC"/>
    <s v="Invest Cont"/>
    <n v="510"/>
    <m/>
    <m/>
    <m/>
    <s v="3300 N  SAN FERNANDO                 RD"/>
    <m/>
    <n v="34.117800000000003"/>
    <n v="-118.2488"/>
    <n v="0"/>
    <x v="12"/>
  </r>
  <r>
    <n v="200212407"/>
    <d v="2020-07-10T00:00:00"/>
    <x v="153"/>
    <n v="900"/>
    <n v="2"/>
    <x v="5"/>
    <n v="233"/>
    <n v="2"/>
    <n v="664"/>
    <s v="BUNCO, PETTY THEFT"/>
    <s v="0100 0701"/>
    <n v="17"/>
    <s v="F"/>
    <s v="H"/>
    <n v="502"/>
    <s v="MULTI-UNIT DWELLING (APARTMENT, DUPLEX, ETC)"/>
    <m/>
    <m/>
    <s v="IC"/>
    <s v="Invest Cont"/>
    <n v="664"/>
    <m/>
    <m/>
    <m/>
    <s v="200 S  RAMPART                      BL"/>
    <m/>
    <n v="34.068100000000001"/>
    <n v="-118.2777"/>
    <n v="0"/>
    <x v="12"/>
  </r>
  <r>
    <n v="200506802"/>
    <d v="2020-03-06T00:00:00"/>
    <x v="17"/>
    <n v="630"/>
    <n v="5"/>
    <x v="10"/>
    <n v="516"/>
    <n v="1"/>
    <n v="510"/>
    <s v="VEHICLE - STOLEN"/>
    <m/>
    <n v="0"/>
    <m/>
    <m/>
    <n v="101"/>
    <s v="STREET"/>
    <m/>
    <m/>
    <s v="IC"/>
    <s v="Invest Cont"/>
    <n v="510"/>
    <m/>
    <m/>
    <m/>
    <s v="1300    MARINE                       AV"/>
    <m/>
    <n v="33.788800000000002"/>
    <n v="-118.26439999999999"/>
    <n v="0"/>
    <x v="12"/>
  </r>
  <r>
    <n v="200817815"/>
    <d v="2020-12-21T00:00:00"/>
    <x v="181"/>
    <n v="130"/>
    <n v="8"/>
    <x v="12"/>
    <n v="883"/>
    <n v="2"/>
    <n v="886"/>
    <s v="DISTURBING THE PEACE"/>
    <n v="1501"/>
    <n v="51"/>
    <s v="M"/>
    <s v="W"/>
    <n v="203"/>
    <s v="OTHER BUSINESS"/>
    <m/>
    <m/>
    <s v="AO"/>
    <s v="Adult Other"/>
    <n v="886"/>
    <m/>
    <m/>
    <m/>
    <s v="11100    MISSOURI                     AV"/>
    <m/>
    <n v="34.044199999999996"/>
    <n v="-118.4421"/>
    <n v="0"/>
    <x v="12"/>
  </r>
  <r>
    <n v="200613975"/>
    <d v="2020-08-14T00:00:00"/>
    <x v="347"/>
    <n v="1800"/>
    <n v="6"/>
    <x v="9"/>
    <n v="667"/>
    <n v="2"/>
    <n v="625"/>
    <s v="OTHER ASSAULT"/>
    <s v="1822 2004 0356 0400 0319"/>
    <n v="60"/>
    <s v="M"/>
    <s v="B"/>
    <n v="102"/>
    <s v="SIDEWALK"/>
    <n v="400"/>
    <s v="STRONG-ARM (HANDS, FIST, FEET OR BODILY FORCE)"/>
    <s v="AA"/>
    <s v="Adult Arrest"/>
    <n v="625"/>
    <m/>
    <m/>
    <m/>
    <s v="5800 W  SUNSET                       BL"/>
    <m/>
    <n v="34.098100000000002"/>
    <n v="-118.316"/>
    <n v="1"/>
    <x v="12"/>
  </r>
  <r>
    <n v="200505013"/>
    <d v="2020-01-24T00:00:00"/>
    <x v="254"/>
    <n v="1310"/>
    <n v="5"/>
    <x v="10"/>
    <n v="587"/>
    <n v="1"/>
    <n v="440"/>
    <s v="THEFT PLAIN - PETTY ($950 &amp; UNDER)"/>
    <s v="0354 2032 1300 0344 0216"/>
    <n v="30"/>
    <s v="M"/>
    <s v="W"/>
    <n v="202"/>
    <s v="LIQUOR STORE"/>
    <m/>
    <m/>
    <s v="AO"/>
    <s v="Adult Other"/>
    <n v="440"/>
    <m/>
    <m/>
    <m/>
    <s v="3800 S  PACIFIC                      AV"/>
    <m/>
    <n v="33.7136"/>
    <n v="-118.29040000000001"/>
    <n v="0"/>
    <x v="12"/>
  </r>
  <r>
    <n v="200916282"/>
    <d v="2020-10-22T00:00:00"/>
    <x v="167"/>
    <n v="452"/>
    <n v="9"/>
    <x v="3"/>
    <n v="923"/>
    <n v="2"/>
    <n v="626"/>
    <s v="INTIMATE PARTNER - SIMPLE ASSAULT"/>
    <n v="2000"/>
    <n v="32"/>
    <s v="F"/>
    <s v="W"/>
    <n v="501"/>
    <s v="SINGLE FAMILY DWELLING"/>
    <n v="400"/>
    <s v="STRONG-ARM (HANDS, FIST, FEET OR BODILY FORCE)"/>
    <s v="AO"/>
    <s v="Adult Other"/>
    <n v="626"/>
    <m/>
    <m/>
    <m/>
    <s v="15000    VANOWEN                      ST"/>
    <m/>
    <n v="34.193899999999999"/>
    <n v="-118.4601"/>
    <n v="0"/>
    <x v="12"/>
  </r>
  <r>
    <n v="200312939"/>
    <d v="2020-06-18T00:00:00"/>
    <x v="33"/>
    <n v="2200"/>
    <n v="3"/>
    <x v="2"/>
    <n v="327"/>
    <n v="2"/>
    <n v="740"/>
    <s v="VANDALISM - FELONY ($400 &amp; OVER, ALL CHURCH VANDALISMS)"/>
    <s v="0329 1300"/>
    <n v="28"/>
    <s v="F"/>
    <s v="H"/>
    <n v="122"/>
    <s v="VEHICLE, PASSENGER/TRUCK"/>
    <m/>
    <m/>
    <s v="IC"/>
    <s v="Invest Cont"/>
    <n v="740"/>
    <m/>
    <m/>
    <m/>
    <s v="2800 S  HOOVER                       ST"/>
    <m/>
    <n v="34.030500000000004"/>
    <n v="-118.2865"/>
    <n v="0"/>
    <x v="12"/>
  </r>
  <r>
    <n v="200616827"/>
    <d v="2020-10-17T00:00:00"/>
    <x v="365"/>
    <n v="1610"/>
    <n v="6"/>
    <x v="9"/>
    <n v="648"/>
    <n v="2"/>
    <n v="930"/>
    <s v="CRIMINAL THREATS - NO WEAPON DISPLAYED"/>
    <s v="1822 0400 0432 0421 1236"/>
    <n v="25"/>
    <s v="M"/>
    <s v="H"/>
    <n v="401"/>
    <s v="MINI-MART"/>
    <n v="511"/>
    <s v="VERBAL THREAT"/>
    <s v="IC"/>
    <s v="Invest Cont"/>
    <n v="930"/>
    <m/>
    <m/>
    <m/>
    <s v="5600 W  SUNSET                       BL"/>
    <m/>
    <n v="34.1"/>
    <n v="-118.3113"/>
    <n v="0"/>
    <x v="12"/>
  </r>
  <r>
    <n v="201220852"/>
    <d v="2020-09-15T00:00:00"/>
    <x v="182"/>
    <n v="2000"/>
    <n v="12"/>
    <x v="8"/>
    <n v="1241"/>
    <n v="2"/>
    <n v="812"/>
    <s v="CRM AGNST CHLD (13 OR UNDER) (14-15 &amp; SUSP 10 YRS OLDER)"/>
    <s v="1257 1251 0913 0360 0500 2021"/>
    <n v="5"/>
    <s v="F"/>
    <s v="B"/>
    <n v="501"/>
    <s v="SINGLE FAMILY DWELLING"/>
    <n v="400"/>
    <s v="STRONG-ARM (HANDS, FIST, FEET OR BODILY FORCE)"/>
    <s v="AO"/>
    <s v="Adult Other"/>
    <n v="812"/>
    <n v="860"/>
    <m/>
    <m/>
    <s v="6400    BRYNHURST                    AV"/>
    <m/>
    <n v="33.981699999999996"/>
    <n v="-118.3338"/>
    <n v="0"/>
    <x v="12"/>
  </r>
  <r>
    <n v="200113249"/>
    <d v="2020-06-11T00:00:00"/>
    <x v="79"/>
    <n v="430"/>
    <n v="1"/>
    <x v="1"/>
    <n v="185"/>
    <n v="1"/>
    <n v="330"/>
    <s v="BURGLARY FROM VEHICLE"/>
    <s v="1403 1822 0329 1609 1402 1414 1307 0344"/>
    <n v="51"/>
    <s v="M"/>
    <s v="H"/>
    <n v="108"/>
    <s v="PARKING LOT"/>
    <m/>
    <m/>
    <s v="IC"/>
    <s v="Invest Cont"/>
    <n v="330"/>
    <m/>
    <m/>
    <m/>
    <s v="200 W  9TH                          ST"/>
    <m/>
    <n v="34.042299999999997"/>
    <n v="-118.2561"/>
    <n v="0"/>
    <x v="12"/>
  </r>
  <r>
    <n v="200812982"/>
    <d v="2020-08-15T00:00:00"/>
    <x v="352"/>
    <n v="500"/>
    <n v="8"/>
    <x v="12"/>
    <n v="885"/>
    <n v="1"/>
    <n v="330"/>
    <s v="BURGLARY FROM VEHICLE"/>
    <s v="1822 1606 0321 0216"/>
    <n v="40"/>
    <s v="M"/>
    <s v="W"/>
    <n v="101"/>
    <s v="STREET"/>
    <m/>
    <m/>
    <s v="IC"/>
    <s v="Invest Cont"/>
    <n v="330"/>
    <m/>
    <m/>
    <m/>
    <s v="10400    CHEVIOT                      DR"/>
    <m/>
    <n v="34.037999999999997"/>
    <n v="-118.41249999999999"/>
    <n v="0"/>
    <x v="12"/>
  </r>
  <r>
    <n v="200207153"/>
    <d v="2020-03-02T00:00:00"/>
    <x v="72"/>
    <n v="600"/>
    <n v="2"/>
    <x v="5"/>
    <n v="245"/>
    <n v="1"/>
    <n v="341"/>
    <s v="THEFT-GRAND ($950.01 &amp; OVER)EXCPT,GUNS,FOWL,LIVESTK,PROD"/>
    <s v="0344 1210"/>
    <n v="31"/>
    <s v="F"/>
    <s v="B"/>
    <n v="502"/>
    <s v="MULTI-UNIT DWELLING (APARTMENT, DUPLEX, ETC)"/>
    <m/>
    <m/>
    <s v="IC"/>
    <s v="Invest Cont"/>
    <n v="341"/>
    <m/>
    <m/>
    <m/>
    <s v="400    GRAND VIEW                   ST"/>
    <m/>
    <n v="34.063000000000002"/>
    <n v="-118.2753"/>
    <n v="0"/>
    <x v="12"/>
  </r>
  <r>
    <n v="201206060"/>
    <d v="2020-01-29T00:00:00"/>
    <x v="356"/>
    <n v="1925"/>
    <n v="12"/>
    <x v="8"/>
    <n v="1248"/>
    <n v="2"/>
    <n v="626"/>
    <s v="INTIMATE PARTNER - SIMPLE ASSAULT"/>
    <s v="0400 0416 0913 1814 2000 2004"/>
    <n v="55"/>
    <s v="F"/>
    <s v="B"/>
    <n v="210"/>
    <s v="RESTAURANT/FAST FOOD"/>
    <n v="400"/>
    <s v="STRONG-ARM (HANDS, FIST, FEET OR BODILY FORCE)"/>
    <s v="IC"/>
    <s v="Invest Cont"/>
    <n v="626"/>
    <m/>
    <m/>
    <m/>
    <s v="900 W  FLORENCE                     AV"/>
    <m/>
    <n v="33.979199999999999"/>
    <n v="-118.2893"/>
    <n v="0"/>
    <x v="12"/>
  </r>
  <r>
    <n v="201105882"/>
    <d v="2020-02-12T00:00:00"/>
    <x v="99"/>
    <n v="2100"/>
    <n v="11"/>
    <x v="7"/>
    <n v="1174"/>
    <n v="2"/>
    <n v="626"/>
    <s v="INTIMATE PARTNER - SIMPLE ASSAULT"/>
    <s v="2000 0913 0444 1202 1813"/>
    <n v="62"/>
    <s v="F"/>
    <s v="H"/>
    <n v="501"/>
    <s v="SINGLE FAMILY DWELLING"/>
    <n v="400"/>
    <s v="STRONG-ARM (HANDS, FIST, FEET OR BODILY FORCE)"/>
    <s v="AO"/>
    <s v="Adult Other"/>
    <n v="626"/>
    <m/>
    <m/>
    <m/>
    <s v="2100    AVON                         ST"/>
    <m/>
    <n v="34.088500000000003"/>
    <n v="-118.2474"/>
    <n v="0"/>
    <x v="12"/>
  </r>
  <r>
    <n v="200816924"/>
    <d v="2020-11-28T00:00:00"/>
    <x v="29"/>
    <n v="1900"/>
    <n v="8"/>
    <x v="12"/>
    <n v="889"/>
    <n v="1"/>
    <n v="510"/>
    <s v="VEHICLE - STOLEN"/>
    <m/>
    <n v="0"/>
    <m/>
    <m/>
    <n v="108"/>
    <s v="PARKING LOT"/>
    <m/>
    <m/>
    <s v="IC"/>
    <s v="Invest Cont"/>
    <n v="510"/>
    <m/>
    <m/>
    <m/>
    <s v="2000 S  BEDFORD                      ST"/>
    <m/>
    <n v="34.040100000000002"/>
    <n v="-118.3841"/>
    <n v="0"/>
    <x v="12"/>
  </r>
  <r>
    <n v="200319685"/>
    <d v="2020-11-01T00:00:00"/>
    <x v="345"/>
    <n v="340"/>
    <n v="3"/>
    <x v="2"/>
    <n v="357"/>
    <n v="1"/>
    <n v="251"/>
    <s v="SHOTS FIRED AT INHABITED DWELLING"/>
    <s v="1822 1402 1407 0302"/>
    <n v="36"/>
    <s v="F"/>
    <s v="H"/>
    <n v="501"/>
    <s v="SINGLE FAMILY DWELLING"/>
    <n v="102"/>
    <s v="HAND GUN"/>
    <s v="IC"/>
    <s v="Invest Cont"/>
    <n v="251"/>
    <n v="998"/>
    <m/>
    <m/>
    <s v="1100 W  37TH                         DR"/>
    <m/>
    <n v="34.018999999999998"/>
    <n v="-118.2944"/>
    <n v="0"/>
    <x v="12"/>
  </r>
  <r>
    <n v="201007019"/>
    <d v="2020-03-09T00:00:00"/>
    <x v="305"/>
    <n v="1200"/>
    <n v="10"/>
    <x v="11"/>
    <n v="1035"/>
    <n v="2"/>
    <n v="745"/>
    <s v="VANDALISM - MISDEAMEANOR ($399 OR UNDER)"/>
    <s v="0329 0913 0216"/>
    <n v="0"/>
    <s v="M"/>
    <s v="W"/>
    <n v="721"/>
    <s v="HIGH SCHOOL"/>
    <m/>
    <m/>
    <s v="IC"/>
    <s v="Invest Cont"/>
    <n v="745"/>
    <m/>
    <m/>
    <m/>
    <s v="18200    KITTRIDGE                    ST"/>
    <m/>
    <n v="34.190300000000001"/>
    <n v="-118.53"/>
    <n v="0"/>
    <x v="12"/>
  </r>
  <r>
    <n v="200616239"/>
    <d v="2020-10-03T00:00:00"/>
    <x v="263"/>
    <n v="1405"/>
    <n v="6"/>
    <x v="9"/>
    <n v="639"/>
    <n v="1"/>
    <n v="442"/>
    <s v="SHOPLIFTING - PETTY THEFT ($950 &amp; UNDER)"/>
    <s v="1822 0325"/>
    <n v="0"/>
    <s v="X"/>
    <s v="X"/>
    <n v="203"/>
    <s v="OTHER BUSINESS"/>
    <m/>
    <m/>
    <s v="IC"/>
    <s v="Invest Cont"/>
    <n v="442"/>
    <m/>
    <m/>
    <m/>
    <s v="5400 W  HOLLYWOOD                    BL"/>
    <m/>
    <n v="34.1036"/>
    <n v="-118.3049"/>
    <n v="0"/>
    <x v="12"/>
  </r>
  <r>
    <n v="200515738"/>
    <d v="2020-10-24T00:00:00"/>
    <x v="65"/>
    <n v="2318"/>
    <n v="5"/>
    <x v="10"/>
    <n v="523"/>
    <n v="1"/>
    <n v="510"/>
    <s v="VEHICLE - STOLEN"/>
    <m/>
    <n v="0"/>
    <m/>
    <m/>
    <n v="101"/>
    <s v="STREET"/>
    <m/>
    <m/>
    <s v="IC"/>
    <s v="Invest Cont"/>
    <n v="510"/>
    <m/>
    <m/>
    <m/>
    <s v="2000    JOHN S GIBSON                BL"/>
    <m/>
    <n v="33.756599999999999"/>
    <n v="-118.28959999999999"/>
    <n v="0"/>
    <x v="12"/>
  </r>
  <r>
    <n v="200504572"/>
    <d v="2020-01-14T00:00:00"/>
    <x v="350"/>
    <n v="1520"/>
    <n v="5"/>
    <x v="10"/>
    <n v="511"/>
    <n v="2"/>
    <n v="745"/>
    <s v="VANDALISM - MISDEAMEANOR ($399 OR UNDER)"/>
    <s v="0378 0342 0325 0329 1236"/>
    <n v="0"/>
    <s v="X"/>
    <s v="X"/>
    <n v="406"/>
    <s v="OTHER STORE"/>
    <m/>
    <m/>
    <s v="IC"/>
    <s v="Invest Cont"/>
    <n v="745"/>
    <m/>
    <m/>
    <m/>
    <s v="1600 W  PACIFIC COAST                HY"/>
    <m/>
    <n v="33.7926"/>
    <n v="-118.3043"/>
    <n v="0"/>
    <x v="12"/>
  </r>
  <r>
    <n v="201112663"/>
    <d v="2020-08-20T00:00:00"/>
    <x v="306"/>
    <n v="1940"/>
    <n v="11"/>
    <x v="7"/>
    <n v="1124"/>
    <n v="2"/>
    <n v="626"/>
    <s v="INTIMATE PARTNER - SIMPLE ASSAULT"/>
    <s v="2000 0913 1814 0416 0444 2038"/>
    <n v="31"/>
    <s v="F"/>
    <s v="H"/>
    <n v="501"/>
    <s v="SINGLE FAMILY DWELLING"/>
    <n v="400"/>
    <s v="STRONG-ARM (HANDS, FIST, FEET OR BODILY FORCE)"/>
    <s v="AA"/>
    <s v="Adult Arrest"/>
    <n v="626"/>
    <m/>
    <m/>
    <m/>
    <s v="3400    ANDRITA                      ST"/>
    <m/>
    <n v="34.119100000000003"/>
    <n v="-118.24039999999999"/>
    <n v="1"/>
    <x v="12"/>
  </r>
  <r>
    <n v="200913103"/>
    <d v="2020-08-04T00:00:00"/>
    <x v="357"/>
    <n v="530"/>
    <n v="9"/>
    <x v="3"/>
    <n v="904"/>
    <n v="1"/>
    <n v="330"/>
    <s v="BURGLARY FROM VEHICLE"/>
    <s v="1300 0344 1822"/>
    <n v="28"/>
    <s v="F"/>
    <s v="H"/>
    <n v="101"/>
    <s v="STREET"/>
    <m/>
    <m/>
    <s v="IC"/>
    <s v="Invest Cont"/>
    <n v="330"/>
    <m/>
    <m/>
    <m/>
    <s v="14900    SHERMAN                      WY"/>
    <m/>
    <n v="34.201300000000003"/>
    <n v="-118.4659"/>
    <n v="0"/>
    <x v="12"/>
  </r>
  <r>
    <n v="200212607"/>
    <d v="2020-07-15T00:00:00"/>
    <x v="110"/>
    <n v="2110"/>
    <n v="2"/>
    <x v="5"/>
    <n v="216"/>
    <n v="2"/>
    <n v="626"/>
    <s v="INTIMATE PARTNER - SIMPLE ASSAULT"/>
    <s v="0913 2000 1813 0416 0400 2004"/>
    <n v="28"/>
    <s v="F"/>
    <s v="H"/>
    <n v="122"/>
    <s v="VEHICLE, PASSENGER/TRUCK"/>
    <n v="400"/>
    <s v="STRONG-ARM (HANDS, FIST, FEET OR BODILY FORCE)"/>
    <s v="AO"/>
    <s v="Adult Other"/>
    <n v="626"/>
    <m/>
    <m/>
    <m/>
    <s v="2300    BELLEVUE                     AV"/>
    <m/>
    <n v="34.073999999999998"/>
    <n v="-118.2692"/>
    <n v="0"/>
    <x v="12"/>
  </r>
  <r>
    <n v="201014152"/>
    <d v="2020-10-18T00:00:00"/>
    <x v="365"/>
    <n v="1900"/>
    <n v="10"/>
    <x v="11"/>
    <n v="1018"/>
    <n v="1"/>
    <n v="510"/>
    <s v="VEHICLE - STOLEN"/>
    <m/>
    <n v="0"/>
    <m/>
    <m/>
    <n v="108"/>
    <s v="PARKING LOT"/>
    <m/>
    <m/>
    <s v="AA"/>
    <s v="Adult Arrest"/>
    <n v="510"/>
    <m/>
    <m/>
    <m/>
    <s v="7400 N  HASKELL                      AV"/>
    <m/>
    <n v="34.2074"/>
    <n v="-118.4794"/>
    <n v="1"/>
    <x v="12"/>
  </r>
  <r>
    <n v="201304612"/>
    <d v="2020-01-10T00:00:00"/>
    <x v="132"/>
    <n v="900"/>
    <n v="13"/>
    <x v="6"/>
    <n v="1367"/>
    <n v="2"/>
    <n v="745"/>
    <s v="VANDALISM - MISDEAMEANOR ($399 OR UNDER)"/>
    <s v="1300 0329"/>
    <n v="45"/>
    <s v="M"/>
    <s v="H"/>
    <n v="108"/>
    <s v="PARKING LOT"/>
    <m/>
    <m/>
    <s v="AA"/>
    <s v="Adult Arrest"/>
    <n v="745"/>
    <m/>
    <m/>
    <m/>
    <s v="4400 S  ALAMEDA                      ST"/>
    <m/>
    <n v="33.999299999999998"/>
    <n v="-118.2432"/>
    <n v="1"/>
    <x v="12"/>
  </r>
  <r>
    <n v="200912230"/>
    <d v="2020-07-11T00:00:00"/>
    <x v="261"/>
    <n v="1000"/>
    <n v="9"/>
    <x v="3"/>
    <n v="985"/>
    <n v="2"/>
    <n v="651"/>
    <s v="DOCUMENT WORTHLESS ($200.01 &amp; OVER)"/>
    <n v="800"/>
    <n v="48"/>
    <s v="F"/>
    <s v="W"/>
    <n v="501"/>
    <s v="SINGLE FAMILY DWELLING"/>
    <m/>
    <m/>
    <s v="IC"/>
    <s v="Invest Cont"/>
    <n v="651"/>
    <m/>
    <m/>
    <m/>
    <s v="14400    GREENLEAF                    ST"/>
    <m/>
    <n v="34.1477"/>
    <n v="-118.4465"/>
    <n v="0"/>
    <x v="12"/>
  </r>
  <r>
    <n v="200409001"/>
    <d v="2020-05-19T00:00:00"/>
    <x v="187"/>
    <n v="2000"/>
    <n v="4"/>
    <x v="4"/>
    <n v="416"/>
    <n v="1"/>
    <n v="510"/>
    <s v="VEHICLE - STOLEN"/>
    <m/>
    <n v="0"/>
    <m/>
    <m/>
    <n v="101"/>
    <s v="STREET"/>
    <m/>
    <m/>
    <s v="IC"/>
    <s v="Invest Cont"/>
    <n v="510"/>
    <m/>
    <m/>
    <m/>
    <s v="3500    SIERRA                       ST"/>
    <m/>
    <n v="34.085599999999999"/>
    <n v="-118.2"/>
    <n v="0"/>
    <x v="12"/>
  </r>
  <r>
    <n v="200504497"/>
    <d v="2020-01-11T00:00:00"/>
    <x v="265"/>
    <n v="1440"/>
    <n v="5"/>
    <x v="10"/>
    <n v="558"/>
    <n v="1"/>
    <n v="440"/>
    <s v="THEFT PLAIN - PETTY ($950 &amp; UNDER)"/>
    <s v="0344 2024 0561 0913"/>
    <n v="34"/>
    <s v="F"/>
    <s v="H"/>
    <n v="502"/>
    <s v="MULTI-UNIT DWELLING (APARTMENT, DUPLEX, ETC)"/>
    <m/>
    <m/>
    <s v="AO"/>
    <s v="Adult Other"/>
    <n v="440"/>
    <m/>
    <m/>
    <m/>
    <s v="300 W  SANTA CRUZ                   ST"/>
    <m/>
    <n v="33.744199999999999"/>
    <n v="-118.28400000000001"/>
    <n v="0"/>
    <x v="12"/>
  </r>
  <r>
    <n v="201014626"/>
    <d v="2020-10-31T00:00:00"/>
    <x v="336"/>
    <n v="1000"/>
    <n v="10"/>
    <x v="11"/>
    <n v="1045"/>
    <n v="1"/>
    <n v="440"/>
    <s v="THEFT PLAIN - PETTY ($950 &amp; UNDER)"/>
    <s v="1822 0344"/>
    <n v="55"/>
    <s v="F"/>
    <s v="W"/>
    <n v="501"/>
    <s v="SINGLE FAMILY DWELLING"/>
    <m/>
    <m/>
    <s v="IC"/>
    <s v="Invest Cont"/>
    <n v="440"/>
    <m/>
    <m/>
    <m/>
    <s v="18000    MARTHA                       ST"/>
    <m/>
    <n v="34.173099999999998"/>
    <n v="-118.5239"/>
    <n v="0"/>
    <x v="12"/>
  </r>
  <r>
    <n v="200900522"/>
    <d v="2020-01-22T00:00:00"/>
    <x v="230"/>
    <n v="2330"/>
    <n v="9"/>
    <x v="3"/>
    <n v="948"/>
    <n v="1"/>
    <n v="440"/>
    <s v="THEFT PLAIN - PETTY ($950 &amp; UNDER)"/>
    <s v="0344 1602 1309"/>
    <n v="44"/>
    <s v="M"/>
    <s v="W"/>
    <n v="501"/>
    <s v="SINGLE FAMILY DWELLING"/>
    <n v="223"/>
    <s v="UNKNOWN TYPE CUTTING INSTRUMENT"/>
    <s v="IC"/>
    <s v="Invest Cont"/>
    <n v="440"/>
    <m/>
    <m/>
    <m/>
    <s v="13600    CHANDLER                     BL"/>
    <m/>
    <n v="34.172499999999999"/>
    <n v="-118.4268"/>
    <n v="0"/>
    <x v="12"/>
  </r>
  <r>
    <n v="200300599"/>
    <d v="2020-03-19T00:00:00"/>
    <x v="104"/>
    <n v="2300"/>
    <n v="3"/>
    <x v="2"/>
    <n v="393"/>
    <n v="1"/>
    <n v="330"/>
    <s v="BURGLARY FROM VEHICLE"/>
    <s v="0344 0329 1202 1609"/>
    <n v="64"/>
    <s v="M"/>
    <s v="B"/>
    <n v="101"/>
    <s v="STREET"/>
    <m/>
    <m/>
    <s v="IC"/>
    <s v="Invest Cont"/>
    <n v="330"/>
    <m/>
    <m/>
    <m/>
    <s v="4100 W  41ST                         ST"/>
    <m/>
    <n v="34.010100000000001"/>
    <n v="-118.3309"/>
    <n v="0"/>
    <x v="12"/>
  </r>
  <r>
    <n v="200117100"/>
    <d v="2020-08-28T00:00:00"/>
    <x v="182"/>
    <n v="945"/>
    <n v="1"/>
    <x v="1"/>
    <n v="157"/>
    <n v="1"/>
    <n v="761"/>
    <s v="BRANDISH WEAPON"/>
    <s v="0334 0421 1218 1822 2004"/>
    <n v="53"/>
    <s v="F"/>
    <s v="H"/>
    <n v="102"/>
    <s v="SIDEWALK"/>
    <n v="500"/>
    <s v="UNKNOWN WEAPON/OTHER WEAPON"/>
    <s v="IC"/>
    <s v="Invest Cont"/>
    <n v="761"/>
    <m/>
    <m/>
    <m/>
    <s v="5TH"/>
    <s v="TOWNE"/>
    <n v="34.043500000000002"/>
    <n v="-118.2427"/>
    <n v="0"/>
    <x v="12"/>
  </r>
  <r>
    <n v="200516076"/>
    <d v="2020-11-01T00:00:00"/>
    <x v="345"/>
    <n v="130"/>
    <n v="5"/>
    <x v="10"/>
    <n v="505"/>
    <n v="1"/>
    <n v="510"/>
    <s v="VEHICLE - STOLEN"/>
    <m/>
    <n v="0"/>
    <m/>
    <m/>
    <n v="101"/>
    <s v="STREET"/>
    <m/>
    <m/>
    <s v="IC"/>
    <s v="Invest Cont"/>
    <n v="510"/>
    <m/>
    <m/>
    <m/>
    <s v="19600    PACIFIC GATEWAY              DR"/>
    <m/>
    <n v="33.850999999999999"/>
    <n v="-118.29519999999999"/>
    <n v="0"/>
    <x v="12"/>
  </r>
  <r>
    <n v="200116163"/>
    <d v="2020-08-10T00:00:00"/>
    <x v="133"/>
    <n v="930"/>
    <n v="1"/>
    <x v="1"/>
    <n v="152"/>
    <n v="1"/>
    <n v="510"/>
    <s v="VEHICLE - STOLEN"/>
    <m/>
    <n v="0"/>
    <m/>
    <m/>
    <n v="108"/>
    <s v="PARKING LOT"/>
    <m/>
    <m/>
    <s v="IC"/>
    <s v="Invest Cont"/>
    <n v="510"/>
    <m/>
    <m/>
    <m/>
    <s v="500 S  GRAND                        AV"/>
    <m/>
    <n v="34.049500000000002"/>
    <n v="-118.2546"/>
    <n v="0"/>
    <x v="12"/>
  </r>
  <r>
    <n v="201216835"/>
    <d v="2020-07-21T00:00:00"/>
    <x v="221"/>
    <n v="2000"/>
    <n v="12"/>
    <x v="8"/>
    <n v="1245"/>
    <n v="1"/>
    <n v="510"/>
    <s v="VEHICLE - STOLEN"/>
    <m/>
    <n v="0"/>
    <m/>
    <m/>
    <n v="101"/>
    <s v="STREET"/>
    <m/>
    <m/>
    <s v="AO"/>
    <s v="Adult Other"/>
    <n v="510"/>
    <m/>
    <m/>
    <m/>
    <s v="64TH"/>
    <s v="VERMONT"/>
    <n v="33.981400000000001"/>
    <n v="-118.2916"/>
    <n v="0"/>
    <x v="12"/>
  </r>
  <r>
    <n v="201217770"/>
    <d v="2020-07-01T00:00:00"/>
    <x v="80"/>
    <n v="2115"/>
    <n v="12"/>
    <x v="8"/>
    <n v="1256"/>
    <n v="2"/>
    <n v="354"/>
    <s v="THEFT OF IDENTITY"/>
    <s v="0100 0377"/>
    <n v="26"/>
    <s v="M"/>
    <s v="H"/>
    <n v="501"/>
    <s v="SINGLE FAMILY DWELLING"/>
    <m/>
    <m/>
    <s v="IC"/>
    <s v="Invest Cont"/>
    <n v="354"/>
    <m/>
    <m/>
    <m/>
    <s v="800 W  74TH                         ST"/>
    <m/>
    <n v="33.972700000000003"/>
    <n v="-118.2876"/>
    <n v="0"/>
    <x v="12"/>
  </r>
  <r>
    <n v="200904912"/>
    <d v="2020-01-22T00:00:00"/>
    <x v="277"/>
    <n v="2215"/>
    <n v="9"/>
    <x v="3"/>
    <n v="914"/>
    <n v="1"/>
    <n v="331"/>
    <s v="THEFT FROM MOTOR VEHICLE - GRAND ($950.01 AND OVER)"/>
    <s v="0344 1606 2032"/>
    <n v="30"/>
    <s v="F"/>
    <s v="H"/>
    <n v="108"/>
    <s v="PARKING LOT"/>
    <m/>
    <m/>
    <s v="IC"/>
    <s v="Invest Cont"/>
    <n v="331"/>
    <m/>
    <m/>
    <m/>
    <s v="KESTER                       AV"/>
    <s v="SHERMAN                      WY"/>
    <n v="34.2012"/>
    <n v="-118.45740000000001"/>
    <n v="0"/>
    <x v="12"/>
  </r>
  <r>
    <n v="200117182"/>
    <d v="2020-08-31T00:00:00"/>
    <x v="151"/>
    <n v="20"/>
    <n v="1"/>
    <x v="1"/>
    <n v="195"/>
    <n v="1"/>
    <n v="230"/>
    <s v="ASSAULT WITH DEADLY WEAPON, AGGRAVATED ASSAULT"/>
    <s v="0416 0429 0342 0913 0602"/>
    <n v="23"/>
    <s v="F"/>
    <s v="H"/>
    <n v="101"/>
    <s v="STREET"/>
    <n v="400"/>
    <s v="STRONG-ARM (HANDS, FIST, FEET OR BODILY FORCE)"/>
    <s v="IC"/>
    <s v="Invest Cont"/>
    <n v="230"/>
    <m/>
    <m/>
    <m/>
    <s v="1800 S  MAIN                         ST"/>
    <m/>
    <n v="34.032200000000003"/>
    <n v="-118.2637"/>
    <n v="0"/>
    <x v="12"/>
  </r>
  <r>
    <n v="201209406"/>
    <d v="2020-03-18T00:00:00"/>
    <x v="104"/>
    <n v="1545"/>
    <n v="12"/>
    <x v="8"/>
    <n v="1256"/>
    <n v="1"/>
    <n v="210"/>
    <s v="ROBBERY"/>
    <s v="1822 1309 0344 0104 0432 0945"/>
    <n v="0"/>
    <s v="X"/>
    <s v="X"/>
    <n v="203"/>
    <s v="OTHER BUSINESS"/>
    <n v="400"/>
    <s v="STRONG-ARM (HANDS, FIST, FEET OR BODILY FORCE)"/>
    <s v="IC"/>
    <s v="Invest Cont"/>
    <n v="210"/>
    <m/>
    <m/>
    <m/>
    <s v="900 W  FLORENCE                     AV"/>
    <m/>
    <n v="33.974600000000002"/>
    <n v="-118.28919999999999"/>
    <n v="0"/>
    <x v="12"/>
  </r>
  <r>
    <n v="201208896"/>
    <d v="2020-03-06T00:00:00"/>
    <x v="17"/>
    <n v="500"/>
    <n v="12"/>
    <x v="8"/>
    <n v="1259"/>
    <n v="2"/>
    <n v="740"/>
    <s v="VANDALISM - FELONY ($400 &amp; OVER, ALL CHURCH VANDALISMS)"/>
    <n v="329"/>
    <n v="36"/>
    <s v="M"/>
    <s v="B"/>
    <n v="502"/>
    <s v="MULTI-UNIT DWELLING (APARTMENT, DUPLEX, ETC)"/>
    <m/>
    <m/>
    <s v="IC"/>
    <s v="Invest Cont"/>
    <n v="740"/>
    <m/>
    <m/>
    <m/>
    <s v="7600 S  SAN PEDRO                    ST"/>
    <m/>
    <n v="33.971299999999999"/>
    <n v="-118.26949999999999"/>
    <n v="0"/>
    <x v="12"/>
  </r>
  <r>
    <n v="200213401"/>
    <d v="2020-08-06T00:00:00"/>
    <x v="115"/>
    <n v="330"/>
    <n v="2"/>
    <x v="5"/>
    <n v="269"/>
    <n v="2"/>
    <n v="740"/>
    <s v="VANDALISM - FELONY ($400 &amp; OVER, ALL CHURCH VANDALISMS)"/>
    <s v="0913 0561 1307 0329 0602"/>
    <n v="47"/>
    <s v="F"/>
    <s v="H"/>
    <n v="122"/>
    <s v="VEHICLE, PASSENGER/TRUCK"/>
    <n v="500"/>
    <s v="UNKNOWN WEAPON/OTHER WEAPON"/>
    <s v="AO"/>
    <s v="Adult Other"/>
    <n v="740"/>
    <m/>
    <m/>
    <m/>
    <s v="1300    LINWOOD                      AV"/>
    <m/>
    <n v="34.050800000000002"/>
    <n v="-118.26819999999999"/>
    <n v="0"/>
    <x v="12"/>
  </r>
  <r>
    <n v="200209654"/>
    <d v="2020-04-15T00:00:00"/>
    <x v="213"/>
    <n v="1055"/>
    <n v="2"/>
    <x v="5"/>
    <n v="251"/>
    <n v="1"/>
    <n v="440"/>
    <s v="THEFT PLAIN - PETTY ($950 &amp; UNDER)"/>
    <n v="344"/>
    <n v="24"/>
    <s v="F"/>
    <s v="K"/>
    <n v="710"/>
    <s v="OTHER PREMISE"/>
    <m/>
    <m/>
    <s v="IC"/>
    <s v="Invest Cont"/>
    <n v="440"/>
    <m/>
    <m/>
    <m/>
    <s v="S  RAMPART                      BL"/>
    <s v="WILSHIRE                     BL"/>
    <n v="34.060899999999997"/>
    <n v="-118.28230000000001"/>
    <n v="0"/>
    <x v="12"/>
  </r>
  <r>
    <n v="200217774"/>
    <d v="2020-11-23T00:00:00"/>
    <x v="47"/>
    <n v="1300"/>
    <n v="2"/>
    <x v="5"/>
    <n v="246"/>
    <n v="1"/>
    <n v="210"/>
    <s v="ROBBERY"/>
    <s v="0342 0334 0337 1202 0448 0352 0344 0432 1822"/>
    <n v="61"/>
    <s v="F"/>
    <s v="H"/>
    <n v="406"/>
    <s v="OTHER STORE"/>
    <n v="102"/>
    <s v="HAND GUN"/>
    <s v="IC"/>
    <s v="Invest Cont"/>
    <n v="210"/>
    <m/>
    <m/>
    <m/>
    <s v="2000 W  6TH                          ST"/>
    <m/>
    <n v="34.059100000000001"/>
    <n v="-118.2739"/>
    <n v="0"/>
    <x v="12"/>
  </r>
  <r>
    <n v="200509340"/>
    <d v="2020-05-09T00:00:00"/>
    <x v="143"/>
    <n v="1225"/>
    <n v="5"/>
    <x v="10"/>
    <n v="509"/>
    <n v="1"/>
    <n v="420"/>
    <s v="THEFT FROM MOTOR VEHICLE - PETTY ($950 &amp; UNDER)"/>
    <s v="0326 0344 0385 1300 1309"/>
    <n v="45"/>
    <s v="M"/>
    <s v="H"/>
    <n v="101"/>
    <s v="STREET"/>
    <m/>
    <m/>
    <s v="IC"/>
    <s v="Invest Cont"/>
    <n v="420"/>
    <m/>
    <m/>
    <m/>
    <s v="24600 S  WESTERN                      AV"/>
    <m/>
    <n v="33.8018"/>
    <n v="-118.3075"/>
    <n v="0"/>
    <x v="12"/>
  </r>
  <r>
    <n v="200813153"/>
    <d v="2020-08-20T00:00:00"/>
    <x v="110"/>
    <n v="1605"/>
    <n v="8"/>
    <x v="12"/>
    <n v="802"/>
    <n v="2"/>
    <n v="354"/>
    <s v="THEFT OF IDENTITY"/>
    <s v="0100 1202"/>
    <n v="88"/>
    <s v="M"/>
    <s v="W"/>
    <n v="502"/>
    <s v="MULTI-UNIT DWELLING (APARTMENT, DUPLEX, ETC)"/>
    <m/>
    <m/>
    <s v="IC"/>
    <s v="Invest Cont"/>
    <n v="354"/>
    <m/>
    <m/>
    <m/>
    <s v="1000    VIA DE LA PAZ"/>
    <m/>
    <n v="34.048000000000002"/>
    <n v="-118.5269"/>
    <n v="0"/>
    <x v="12"/>
  </r>
  <r>
    <n v="200118409"/>
    <d v="2020-09-23T00:00:00"/>
    <x v="83"/>
    <n v="1550"/>
    <n v="1"/>
    <x v="1"/>
    <n v="132"/>
    <n v="1"/>
    <n v="331"/>
    <s v="THEFT FROM MOTOR VEHICLE - GRAND ($950.01 AND OVER)"/>
    <s v="0329 0344 1300 1822"/>
    <n v="55"/>
    <s v="M"/>
    <s v="H"/>
    <n v="108"/>
    <s v="PARKING LOT"/>
    <m/>
    <m/>
    <s v="IC"/>
    <s v="Invest Cont"/>
    <n v="331"/>
    <m/>
    <m/>
    <m/>
    <s v="400 W  2ND                          ST"/>
    <m/>
    <n v="34.053100000000001"/>
    <n v="-118.2478"/>
    <n v="0"/>
    <x v="12"/>
  </r>
  <r>
    <n v="200713180"/>
    <d v="2020-08-26T00:00:00"/>
    <x v="319"/>
    <n v="1700"/>
    <n v="7"/>
    <x v="0"/>
    <n v="785"/>
    <n v="1"/>
    <n v="310"/>
    <s v="BURGLARY"/>
    <s v="1609 1601 0344"/>
    <n v="47"/>
    <s v="M"/>
    <s v="O"/>
    <n v="501"/>
    <s v="SINGLE FAMILY DWELLING"/>
    <m/>
    <m/>
    <s v="IC"/>
    <s v="Invest Cont"/>
    <n v="310"/>
    <m/>
    <m/>
    <m/>
    <s v="2300 S  LONGWOOD                     AV"/>
    <m/>
    <n v="34.035200000000003"/>
    <n v="-118.348"/>
    <n v="0"/>
    <x v="12"/>
  </r>
  <r>
    <n v="200107002"/>
    <d v="2020-02-12T00:00:00"/>
    <x v="99"/>
    <n v="1850"/>
    <n v="1"/>
    <x v="1"/>
    <n v="135"/>
    <n v="1"/>
    <n v="330"/>
    <s v="BURGLARY FROM VEHICLE"/>
    <s v="1307 0329 1822 1609 0344"/>
    <n v="28"/>
    <s v="M"/>
    <s v="W"/>
    <n v="101"/>
    <s v="STREET"/>
    <m/>
    <m/>
    <s v="IC"/>
    <s v="Invest Cont"/>
    <n v="330"/>
    <m/>
    <m/>
    <m/>
    <s v="4TH"/>
    <s v="MAIN"/>
    <n v="34.048499999999997"/>
    <n v="-118.2478"/>
    <n v="0"/>
    <x v="12"/>
  </r>
  <r>
    <n v="200817500"/>
    <d v="2020-12-11T00:00:00"/>
    <x v="355"/>
    <n v="119"/>
    <n v="8"/>
    <x v="12"/>
    <n v="893"/>
    <n v="2"/>
    <n v="946"/>
    <s v="OTHER MISCELLANEOUS CRIME"/>
    <n v="1822"/>
    <n v="53"/>
    <s v="M"/>
    <s v="W"/>
    <n v="501"/>
    <s v="SINGLE FAMILY DWELLING"/>
    <m/>
    <m/>
    <s v="IC"/>
    <s v="Invest Cont"/>
    <n v="946"/>
    <m/>
    <m/>
    <m/>
    <s v="2500 S  SEPULVEDA                    BL"/>
    <m/>
    <n v="34.034799999999997"/>
    <n v="-118.43389999999999"/>
    <n v="0"/>
    <x v="12"/>
  </r>
  <r>
    <n v="200515612"/>
    <d v="2020-10-21T00:00:00"/>
    <x v="161"/>
    <n v="1045"/>
    <n v="5"/>
    <x v="10"/>
    <n v="557"/>
    <n v="1"/>
    <n v="210"/>
    <s v="ROBBERY"/>
    <s v="0334 0337 0344 1309 0913 0444 0429"/>
    <n v="58"/>
    <s v="F"/>
    <s v="W"/>
    <n v="503"/>
    <s v="HOTEL"/>
    <n v="200"/>
    <s v="KNIFE WITH BLADE 6INCHES OR LESS"/>
    <s v="AO"/>
    <s v="Adult Other"/>
    <n v="210"/>
    <m/>
    <m/>
    <m/>
    <s v="100 S  GAFFEY                       ST"/>
    <m/>
    <n v="33.742800000000003"/>
    <n v="-118.2923"/>
    <n v="0"/>
    <x v="12"/>
  </r>
  <r>
    <n v="201205177"/>
    <d v="2020-01-18T00:00:00"/>
    <x v="277"/>
    <n v="500"/>
    <n v="12"/>
    <x v="8"/>
    <n v="1245"/>
    <n v="1"/>
    <n v="510"/>
    <s v="VEHICLE - STOLEN"/>
    <m/>
    <n v="0"/>
    <m/>
    <m/>
    <n v="101"/>
    <s v="STREET"/>
    <m/>
    <m/>
    <s v="AA"/>
    <s v="Adult Arrest"/>
    <n v="510"/>
    <m/>
    <m/>
    <m/>
    <s v="VERMONT"/>
    <s v="GAGE"/>
    <n v="33.982199999999999"/>
    <n v="-118.2915"/>
    <n v="1"/>
    <x v="12"/>
  </r>
  <r>
    <n v="201205695"/>
    <d v="2020-01-25T00:00:00"/>
    <x v="227"/>
    <n v="1030"/>
    <n v="12"/>
    <x v="8"/>
    <n v="1213"/>
    <n v="1"/>
    <n v="442"/>
    <s v="SHOPLIFTING - PETTY THEFT ($950 &amp; UNDER)"/>
    <s v="0342 0325 0344 1822"/>
    <n v="0"/>
    <s v="X"/>
    <s v="X"/>
    <n v="203"/>
    <s v="OTHER BUSINESS"/>
    <m/>
    <m/>
    <s v="IC"/>
    <s v="Invest Cont"/>
    <n v="442"/>
    <m/>
    <m/>
    <m/>
    <s v="5400    DENKER                       AV"/>
    <m/>
    <n v="33.992100000000001"/>
    <n v="-118.3108"/>
    <n v="0"/>
    <x v="12"/>
  </r>
  <r>
    <n v="200616093"/>
    <d v="2020-09-30T00:00:00"/>
    <x v="185"/>
    <n v="1300"/>
    <n v="6"/>
    <x v="9"/>
    <n v="643"/>
    <n v="1"/>
    <n v="440"/>
    <s v="THEFT PLAIN - PETTY ($950 &amp; UNDER)"/>
    <s v="1822 0329"/>
    <n v="27"/>
    <s v="F"/>
    <s v="W"/>
    <n v="502"/>
    <s v="MULTI-UNIT DWELLING (APARTMENT, DUPLEX, ETC)"/>
    <m/>
    <m/>
    <s v="IC"/>
    <s v="Invest Cont"/>
    <n v="440"/>
    <m/>
    <m/>
    <m/>
    <s v="7300 W  HOLLYWOOD                    BL"/>
    <m/>
    <n v="34.101599999999998"/>
    <n v="-118.3497"/>
    <n v="0"/>
    <x v="12"/>
  </r>
  <r>
    <n v="200815923"/>
    <d v="2020-10-31T00:00:00"/>
    <x v="106"/>
    <n v="1400"/>
    <n v="8"/>
    <x v="12"/>
    <n v="898"/>
    <n v="1"/>
    <n v="440"/>
    <s v="THEFT PLAIN - PETTY ($950 &amp; UNDER)"/>
    <s v="0344 0394 1822"/>
    <n v="48"/>
    <s v="M"/>
    <s v="W"/>
    <n v="119"/>
    <s v="PORCH, RESIDENTIAL"/>
    <m/>
    <m/>
    <s v="IC"/>
    <s v="Invest Cont"/>
    <n v="440"/>
    <m/>
    <m/>
    <m/>
    <s v="9100    OLIN                         ST"/>
    <m/>
    <n v="34.036999999999999"/>
    <n v="-118.3905"/>
    <n v="0"/>
    <x v="12"/>
  </r>
  <r>
    <n v="201222772"/>
    <d v="2020-10-17T00:00:00"/>
    <x v="365"/>
    <n v="1250"/>
    <n v="12"/>
    <x v="8"/>
    <n v="1265"/>
    <n v="1"/>
    <n v="251"/>
    <s v="SHOTS FIRED AT INHABITED DWELLING"/>
    <s v="1100 1822 0329"/>
    <n v="53"/>
    <s v="F"/>
    <s v="H"/>
    <n v="501"/>
    <s v="SINGLE FAMILY DWELLING"/>
    <n v="102"/>
    <s v="HAND GUN"/>
    <s v="IC"/>
    <s v="Invest Cont"/>
    <n v="251"/>
    <m/>
    <m/>
    <m/>
    <s v="1500 W  83RD                         ST"/>
    <m/>
    <n v="33.963700000000003"/>
    <n v="-118.3047"/>
    <n v="0"/>
    <x v="12"/>
  </r>
  <r>
    <n v="200413668"/>
    <d v="2020-10-10T00:00:00"/>
    <x v="149"/>
    <n v="1815"/>
    <n v="4"/>
    <x v="4"/>
    <n v="412"/>
    <n v="1"/>
    <n v="230"/>
    <s v="ASSAULT WITH DEADLY WEAPON, AGGRAVATED ASSAULT"/>
    <s v="1822 0302 0919 1300"/>
    <n v="30"/>
    <s v="F"/>
    <s v="W"/>
    <n v="101"/>
    <s v="STREET"/>
    <n v="109"/>
    <s v="SEMI-AUTOMATIC PISTOL"/>
    <s v="IC"/>
    <s v="Invest Cont"/>
    <n v="230"/>
    <m/>
    <m/>
    <m/>
    <s v="DALY"/>
    <s v="AVENUE 26"/>
    <n v="34.076500000000003"/>
    <n v="-118.2157"/>
    <n v="0"/>
    <x v="12"/>
  </r>
  <r>
    <n v="200909539"/>
    <d v="2020-05-10T00:00:00"/>
    <x v="39"/>
    <n v="932"/>
    <n v="9"/>
    <x v="3"/>
    <n v="989"/>
    <n v="2"/>
    <n v="888"/>
    <s v="TRESPASSING"/>
    <n v="1501"/>
    <n v="46"/>
    <s v="F"/>
    <s v="B"/>
    <n v="501"/>
    <s v="SINGLE FAMILY DWELLING"/>
    <m/>
    <m/>
    <s v="IC"/>
    <s v="Invest Cont"/>
    <n v="888"/>
    <m/>
    <m/>
    <m/>
    <s v="4300    ALLOTT                       AV"/>
    <m/>
    <n v="34.147500000000001"/>
    <n v="-118.428"/>
    <n v="0"/>
    <x v="12"/>
  </r>
  <r>
    <n v="200806690"/>
    <d v="2020-02-28T00:00:00"/>
    <x v="324"/>
    <n v="1600"/>
    <n v="8"/>
    <x v="12"/>
    <n v="823"/>
    <n v="2"/>
    <n v="740"/>
    <s v="VANDALISM - FELONY ($400 &amp; OVER, ALL CHURCH VANDALISMS)"/>
    <s v="1202 0329 0358 0321"/>
    <n v="65"/>
    <s v="M"/>
    <s v="O"/>
    <n v="502"/>
    <s v="MULTI-UNIT DWELLING (APARTMENT, DUPLEX, ETC)"/>
    <m/>
    <m/>
    <s v="IC"/>
    <s v="Invest Cont"/>
    <n v="740"/>
    <m/>
    <m/>
    <m/>
    <s v="15500    EARLHAM                      ST"/>
    <m/>
    <n v="34.038200000000003"/>
    <n v="-118.5294"/>
    <n v="0"/>
    <x v="12"/>
  </r>
  <r>
    <n v="200913625"/>
    <d v="2020-08-17T00:00:00"/>
    <x v="337"/>
    <n v="1406"/>
    <n v="9"/>
    <x v="3"/>
    <n v="981"/>
    <n v="1"/>
    <n v="510"/>
    <s v="VEHICLE - STOLEN"/>
    <m/>
    <n v="0"/>
    <m/>
    <m/>
    <n v="101"/>
    <s v="STREET"/>
    <m/>
    <m/>
    <s v="IC"/>
    <s v="Invest Cont"/>
    <n v="510"/>
    <m/>
    <m/>
    <m/>
    <s v="14900    DICKENS                      ST"/>
    <m/>
    <n v="34.151200000000003"/>
    <n v="-118.4581"/>
    <n v="0"/>
    <x v="12"/>
  </r>
  <r>
    <n v="200806879"/>
    <d v="2020-03-03T00:00:00"/>
    <x v="61"/>
    <n v="700"/>
    <n v="8"/>
    <x v="12"/>
    <n v="889"/>
    <n v="2"/>
    <n v="627"/>
    <s v="CHILD ABUSE (PHYSICAL) - SIMPLE ASSAULT"/>
    <s v="0400 0416 1258 1414"/>
    <n v="10"/>
    <s v="F"/>
    <s v="H"/>
    <n v="502"/>
    <s v="MULTI-UNIT DWELLING (APARTMENT, DUPLEX, ETC)"/>
    <n v="301"/>
    <s v="BELT FLAILING INSTRUMENT/CHAIN"/>
    <s v="AA"/>
    <s v="Adult Arrest"/>
    <n v="627"/>
    <m/>
    <m/>
    <m/>
    <s v="1900 S  SHENANDOAH                   ST"/>
    <m/>
    <n v="34.044400000000003"/>
    <n v="-118.38379999999999"/>
    <n v="1"/>
    <x v="12"/>
  </r>
  <r>
    <n v="201111698"/>
    <d v="2020-07-22T00:00:00"/>
    <x v="102"/>
    <n v="1230"/>
    <n v="11"/>
    <x v="7"/>
    <n v="1158"/>
    <n v="1"/>
    <n v="510"/>
    <s v="VEHICLE - STOLEN"/>
    <m/>
    <n v="0"/>
    <m/>
    <m/>
    <n v="707"/>
    <s v="GARAGE/CARPORT"/>
    <m/>
    <m/>
    <s v="IC"/>
    <s v="Invest Cont"/>
    <n v="510"/>
    <m/>
    <m/>
    <m/>
    <s v="300 W  AVENUE 37"/>
    <m/>
    <n v="34.0901"/>
    <n v="-118.21259999999999"/>
    <n v="0"/>
    <x v="12"/>
  </r>
  <r>
    <n v="200305394"/>
    <d v="2020-01-24T00:00:00"/>
    <x v="254"/>
    <n v="1030"/>
    <n v="3"/>
    <x v="2"/>
    <n v="379"/>
    <n v="2"/>
    <n v="624"/>
    <s v="BATTERY - SIMPLE ASSAULT"/>
    <s v="0342 0416 0446 0445 1822 1313 0334"/>
    <n v="37"/>
    <s v="M"/>
    <s v="H"/>
    <n v="101"/>
    <s v="STREET"/>
    <n v="500"/>
    <s v="UNKNOWN WEAPON/OTHER WEAPON"/>
    <s v="IC"/>
    <s v="Invest Cont"/>
    <n v="624"/>
    <m/>
    <m/>
    <m/>
    <s v="BROWNING                     BL"/>
    <s v="VERMONT                      AV"/>
    <n v="34.012099999999997"/>
    <n v="-118.2915"/>
    <n v="0"/>
    <x v="12"/>
  </r>
  <r>
    <n v="200317836"/>
    <d v="2020-09-24T00:00:00"/>
    <x v="23"/>
    <n v="2125"/>
    <n v="3"/>
    <x v="2"/>
    <n v="331"/>
    <n v="1"/>
    <n v="230"/>
    <s v="ASSAULT WITH DEADLY WEAPON, AGGRAVATED ASSAULT"/>
    <s v="1402 0334 0411 0416 0445 0446 0913 1202 2004 2021"/>
    <n v="61"/>
    <s v="F"/>
    <s v="B"/>
    <n v="101"/>
    <s v="STREET"/>
    <n v="207"/>
    <s v="OTHER KNIFE"/>
    <s v="AO"/>
    <s v="Adult Other"/>
    <n v="230"/>
    <m/>
    <m/>
    <m/>
    <s v="JEFFERSON                    BL"/>
    <s v="HARCOURT                     AV"/>
    <n v="34.025500000000001"/>
    <n v="-118.35080000000001"/>
    <n v="0"/>
    <x v="12"/>
  </r>
  <r>
    <n v="200305791"/>
    <d v="2020-01-30T00:00:00"/>
    <x v="227"/>
    <n v="2200"/>
    <n v="3"/>
    <x v="2"/>
    <n v="337"/>
    <n v="1"/>
    <n v="420"/>
    <s v="THEFT FROM MOTOR VEHICLE - PETTY ($950 &amp; UNDER)"/>
    <s v="0344 1606"/>
    <n v="30"/>
    <s v="F"/>
    <s v="B"/>
    <n v="101"/>
    <s v="STREET"/>
    <m/>
    <m/>
    <s v="IC"/>
    <s v="Invest Cont"/>
    <n v="420"/>
    <m/>
    <m/>
    <m/>
    <s v="2900    DALTON                       AV"/>
    <m/>
    <n v="34.0291"/>
    <n v="-118.30410000000001"/>
    <n v="0"/>
    <x v="12"/>
  </r>
  <r>
    <n v="200316048"/>
    <d v="2020-08-19T00:00:00"/>
    <x v="347"/>
    <n v="1200"/>
    <n v="3"/>
    <x v="2"/>
    <n v="378"/>
    <n v="1"/>
    <n v="350"/>
    <s v="THEFT, PERSON"/>
    <s v="1822 0344 0346 1026"/>
    <n v="28"/>
    <s v="F"/>
    <s v="B"/>
    <n v="102"/>
    <s v="SIDEWALK"/>
    <n v="400"/>
    <s v="STRONG-ARM (HANDS, FIST, FEET OR BODILY FORCE)"/>
    <s v="IC"/>
    <s v="Invest Cont"/>
    <n v="350"/>
    <m/>
    <m/>
    <m/>
    <s v="EXPOSITION                   BL"/>
    <s v="BILL ROBERTSON               LN"/>
    <n v="34.0182"/>
    <n v="-118.2901"/>
    <n v="0"/>
    <x v="12"/>
  </r>
  <r>
    <n v="200612116"/>
    <d v="2020-07-02T00:00:00"/>
    <x v="153"/>
    <n v="1630"/>
    <n v="6"/>
    <x v="9"/>
    <n v="622"/>
    <n v="2"/>
    <n v="354"/>
    <s v="THEFT OF IDENTITY"/>
    <s v="0930 1822"/>
    <n v="33"/>
    <s v="M"/>
    <s v="W"/>
    <n v="501"/>
    <s v="SINGLE FAMILY DWELLING"/>
    <m/>
    <m/>
    <s v="IC"/>
    <s v="Invest Cont"/>
    <n v="354"/>
    <m/>
    <m/>
    <m/>
    <s v="7200    FRANKLIN                     AV"/>
    <m/>
    <n v="34.114600000000003"/>
    <n v="-118.36069999999999"/>
    <n v="0"/>
    <x v="12"/>
  </r>
  <r>
    <n v="200313107"/>
    <d v="2020-06-23T00:00:00"/>
    <x v="252"/>
    <n v="1500"/>
    <n v="3"/>
    <x v="2"/>
    <n v="328"/>
    <n v="1"/>
    <n v="236"/>
    <s v="INTIMATE PARTNER - AGGRAVATED ASSAULT"/>
    <s v="0408 0416 0446 0448 0913 1243 1813 2000"/>
    <n v="45"/>
    <s v="F"/>
    <s v="B"/>
    <n v="505"/>
    <s v="MOTEL"/>
    <n v="400"/>
    <s v="STRONG-ARM (HANDS, FIST, FEET OR BODILY FORCE)"/>
    <s v="IC"/>
    <s v="Invest Cont"/>
    <n v="236"/>
    <m/>
    <m/>
    <m/>
    <s v="3100 S  FIGUEROA                     ST"/>
    <m/>
    <n v="34.026800000000001"/>
    <n v="-118.2808"/>
    <n v="0"/>
    <x v="12"/>
  </r>
  <r>
    <n v="200908624"/>
    <d v="2020-04-19T00:00:00"/>
    <x v="77"/>
    <n v="1300"/>
    <n v="9"/>
    <x v="3"/>
    <n v="914"/>
    <n v="1"/>
    <n v="420"/>
    <s v="THEFT FROM MOTOR VEHICLE - PETTY ($950 &amp; UNDER)"/>
    <s v="1606 0344"/>
    <n v="54"/>
    <s v="M"/>
    <s v="H"/>
    <n v="108"/>
    <s v="PARKING LOT"/>
    <m/>
    <m/>
    <s v="IC"/>
    <s v="Invest Cont"/>
    <n v="420"/>
    <m/>
    <m/>
    <m/>
    <s v="SHERMAN                      WY"/>
    <s v="KESTER"/>
    <n v="34.2012"/>
    <n v="-118.45740000000001"/>
    <n v="0"/>
    <x v="12"/>
  </r>
  <r>
    <n v="201207368"/>
    <d v="2020-02-17T00:00:00"/>
    <x v="58"/>
    <n v="2100"/>
    <n v="12"/>
    <x v="8"/>
    <n v="1219"/>
    <n v="1"/>
    <n v="330"/>
    <s v="BURGLARY FROM VEHICLE"/>
    <s v="0344 0385"/>
    <n v="64"/>
    <s v="M"/>
    <s v="B"/>
    <n v="101"/>
    <s v="STREET"/>
    <m/>
    <m/>
    <s v="IC"/>
    <s v="Invest Cont"/>
    <n v="330"/>
    <m/>
    <m/>
    <m/>
    <s v="FIGUEROA                     ST"/>
    <s v="56TH                         ST"/>
    <n v="33.991500000000002"/>
    <n v="-118.28270000000001"/>
    <n v="0"/>
    <x v="12"/>
  </r>
  <r>
    <n v="200321610"/>
    <d v="2020-12-12T00:00:00"/>
    <x v="341"/>
    <n v="1005"/>
    <n v="3"/>
    <x v="2"/>
    <n v="391"/>
    <n v="1"/>
    <n v="230"/>
    <s v="ASSAULT WITH DEADLY WEAPON, AGGRAVATED ASSAULT"/>
    <s v="1300 1822 1100 0450 1309 0334 0302 1407"/>
    <n v="42"/>
    <s v="M"/>
    <s v="B"/>
    <n v="101"/>
    <s v="STREET"/>
    <n v="102"/>
    <s v="HAND GUN"/>
    <s v="IC"/>
    <s v="Invest Cont"/>
    <n v="230"/>
    <m/>
    <m/>
    <m/>
    <s v="4100    HILLCREST                    DR"/>
    <m/>
    <n v="34.010199999999998"/>
    <n v="-118.3497"/>
    <n v="0"/>
    <x v="12"/>
  </r>
  <r>
    <n v="200613514"/>
    <d v="2020-08-04T00:00:00"/>
    <x v="74"/>
    <n v="50"/>
    <n v="6"/>
    <x v="9"/>
    <n v="669"/>
    <n v="1"/>
    <n v="330"/>
    <s v="BURGLARY FROM VEHICLE"/>
    <s v="1300 1307 1601 1609 0329 0344"/>
    <n v="27"/>
    <s v="M"/>
    <s v="W"/>
    <n v="101"/>
    <s v="STREET"/>
    <m/>
    <m/>
    <s v="IC"/>
    <s v="Invest Cont"/>
    <n v="330"/>
    <m/>
    <m/>
    <m/>
    <s v="5300    VIRGINIA                     AV"/>
    <m/>
    <n v="34.091999999999999"/>
    <n v="-118.30670000000001"/>
    <n v="0"/>
    <x v="12"/>
  </r>
  <r>
    <n v="200619016"/>
    <d v="2020-12-08T00:00:00"/>
    <x v="131"/>
    <n v="615"/>
    <n v="6"/>
    <x v="9"/>
    <n v="642"/>
    <n v="2"/>
    <n v="930"/>
    <s v="CRIMINAL THREATS - NO WEAPON DISPLAYED"/>
    <s v="1822 0421"/>
    <n v="48"/>
    <s v="F"/>
    <s v="H"/>
    <n v="203"/>
    <s v="OTHER BUSINESS"/>
    <n v="511"/>
    <s v="VERBAL THREAT"/>
    <s v="AA"/>
    <s v="Adult Arrest"/>
    <n v="930"/>
    <m/>
    <m/>
    <m/>
    <s v="CURSON"/>
    <s v="SUNSET"/>
    <n v="34.097999999999999"/>
    <n v="-118.355"/>
    <n v="1"/>
    <x v="12"/>
  </r>
  <r>
    <n v="200810606"/>
    <d v="2020-06-13T00:00:00"/>
    <x v="226"/>
    <n v="1800"/>
    <n v="8"/>
    <x v="12"/>
    <n v="816"/>
    <n v="1"/>
    <n v="440"/>
    <s v="THEFT PLAIN - PETTY ($950 &amp; UNDER)"/>
    <s v="1210 0344 1822 0394"/>
    <n v="35"/>
    <s v="M"/>
    <s v="X"/>
    <n v="502"/>
    <s v="MULTI-UNIT DWELLING (APARTMENT, DUPLEX, ETC)"/>
    <m/>
    <m/>
    <s v="IC"/>
    <s v="Invest Cont"/>
    <n v="440"/>
    <m/>
    <m/>
    <m/>
    <s v="600    VETERAN                      AV"/>
    <m/>
    <n v="34.066800000000001"/>
    <n v="-118.4547"/>
    <n v="0"/>
    <x v="12"/>
  </r>
  <r>
    <n v="201214576"/>
    <d v="2020-06-13T00:00:00"/>
    <x v="93"/>
    <n v="705"/>
    <n v="12"/>
    <x v="8"/>
    <n v="1253"/>
    <n v="2"/>
    <n v="626"/>
    <s v="INTIMATE PARTNER - SIMPLE ASSAULT"/>
    <s v="1402 1202 2004 2000 1823 1218 0319 0416 0913"/>
    <n v="28"/>
    <s v="F"/>
    <s v="B"/>
    <n v="102"/>
    <s v="SIDEWALK"/>
    <n v="400"/>
    <s v="STRONG-ARM (HANDS, FIST, FEET OR BODILY FORCE)"/>
    <s v="IC"/>
    <s v="Invest Cont"/>
    <n v="626"/>
    <m/>
    <m/>
    <m/>
    <s v="2000 W  FLORENCE                     AV"/>
    <m/>
    <n v="33.974600000000002"/>
    <n v="-118.3134"/>
    <n v="0"/>
    <x v="12"/>
  </r>
  <r>
    <n v="200320141"/>
    <d v="2020-11-09T00:00:00"/>
    <x v="313"/>
    <n v="1430"/>
    <n v="3"/>
    <x v="2"/>
    <n v="362"/>
    <n v="1"/>
    <n v="330"/>
    <s v="BURGLARY FROM VEHICLE"/>
    <s v="0349 0344 1300 1601 1822"/>
    <n v="19"/>
    <s v="X"/>
    <s v="X"/>
    <n v="101"/>
    <s v="STREET"/>
    <m/>
    <m/>
    <s v="IC"/>
    <s v="Invest Cont"/>
    <n v="330"/>
    <m/>
    <m/>
    <m/>
    <s v="4600    OBAMA                        BL"/>
    <m/>
    <n v="34.021299999999997"/>
    <n v="-118.3467"/>
    <n v="0"/>
    <x v="12"/>
  </r>
  <r>
    <n v="201305530"/>
    <d v="2020-01-28T00:00:00"/>
    <x v="259"/>
    <n v="1315"/>
    <n v="13"/>
    <x v="6"/>
    <n v="1341"/>
    <n v="1"/>
    <n v="220"/>
    <s v="ATTEMPTED ROBBERY"/>
    <s v="0334 1402 0355 2004 1822"/>
    <n v="27"/>
    <s v="M"/>
    <s v="B"/>
    <n v="101"/>
    <s v="STREET"/>
    <n v="207"/>
    <s v="OTHER KNIFE"/>
    <s v="AA"/>
    <s v="Adult Arrest"/>
    <n v="220"/>
    <n v="998"/>
    <m/>
    <m/>
    <s v="GRAND"/>
    <s v="27TH"/>
    <n v="34.015500000000003"/>
    <n v="-118.27719999999999"/>
    <n v="1"/>
    <x v="12"/>
  </r>
  <r>
    <n v="200710136"/>
    <d v="2020-06-05T00:00:00"/>
    <x v="150"/>
    <n v="2045"/>
    <n v="7"/>
    <x v="0"/>
    <n v="723"/>
    <n v="2"/>
    <n v="624"/>
    <s v="BATTERY - SIMPLE ASSAULT"/>
    <s v="0444 1822 2021"/>
    <n v="32"/>
    <s v="F"/>
    <s v="B"/>
    <n v="402"/>
    <s v="MARKET"/>
    <n v="400"/>
    <s v="STRONG-ARM (HANDS, FIST, FEET OR BODILY FORCE)"/>
    <s v="AO"/>
    <s v="Adult Other"/>
    <n v="624"/>
    <m/>
    <m/>
    <m/>
    <s v="3RD"/>
    <s v="FAIRFAX"/>
    <n v="34.071599999999997"/>
    <n v="-118.3614"/>
    <n v="0"/>
    <x v="12"/>
  </r>
  <r>
    <n v="201214306"/>
    <d v="2020-06-08T00:00:00"/>
    <x v="20"/>
    <n v="1230"/>
    <n v="12"/>
    <x v="8"/>
    <n v="1232"/>
    <n v="2"/>
    <n v="888"/>
    <s v="TRESPASSING"/>
    <n v="1822"/>
    <n v="27"/>
    <s v="M"/>
    <s v="W"/>
    <n v="502"/>
    <s v="MULTI-UNIT DWELLING (APARTMENT, DUPLEX, ETC)"/>
    <m/>
    <m/>
    <s v="IC"/>
    <s v="Invest Cont"/>
    <n v="888"/>
    <m/>
    <m/>
    <m/>
    <s v="2200 W  SLAUSON                      AV"/>
    <m/>
    <n v="33.989100000000001"/>
    <n v="-118.3176"/>
    <n v="0"/>
    <x v="12"/>
  </r>
  <r>
    <n v="200812618"/>
    <d v="2020-08-03T00:00:00"/>
    <x v="102"/>
    <n v="1740"/>
    <n v="8"/>
    <x v="12"/>
    <n v="854"/>
    <n v="1"/>
    <n v="310"/>
    <s v="BURGLARY"/>
    <s v="1602 1420 1822 0344 0397"/>
    <n v="49"/>
    <s v="M"/>
    <s v="W"/>
    <n v="221"/>
    <s v="PUBLIC STORAGE"/>
    <m/>
    <m/>
    <s v="IC"/>
    <s v="Invest Cont"/>
    <n v="310"/>
    <m/>
    <m/>
    <m/>
    <s v="1600    COTNER                       AV"/>
    <m/>
    <n v="34.0473"/>
    <n v="-118.4462"/>
    <n v="0"/>
    <x v="12"/>
  </r>
  <r>
    <n v="201216730"/>
    <d v="2020-07-17T00:00:00"/>
    <x v="353"/>
    <n v="2300"/>
    <n v="12"/>
    <x v="8"/>
    <n v="1266"/>
    <n v="1"/>
    <n v="220"/>
    <s v="ATTEMPTED ROBBERY"/>
    <s v="2000 1814 0400 0408 0913"/>
    <n v="28"/>
    <s v="F"/>
    <s v="B"/>
    <n v="501"/>
    <s v="SINGLE FAMILY DWELLING"/>
    <n v="400"/>
    <s v="STRONG-ARM (HANDS, FIST, FEET OR BODILY FORCE)"/>
    <s v="AA"/>
    <s v="Adult Arrest"/>
    <n v="220"/>
    <m/>
    <m/>
    <m/>
    <s v="8100 S  HOOVER                       ST"/>
    <m/>
    <n v="33.965499999999999"/>
    <n v="-118.2871"/>
    <n v="1"/>
    <x v="12"/>
  </r>
  <r>
    <n v="201226964"/>
    <d v="2020-12-22T00:00:00"/>
    <x v="192"/>
    <n v="910"/>
    <n v="12"/>
    <x v="8"/>
    <n v="1251"/>
    <n v="1"/>
    <n v="310"/>
    <s v="BURGLARY"/>
    <s v="0344 1822"/>
    <n v="0"/>
    <s v="X"/>
    <s v="X"/>
    <n v="248"/>
    <s v="CELL PHONE STORE"/>
    <m/>
    <m/>
    <s v="IC"/>
    <s v="Invest Cont"/>
    <n v="310"/>
    <m/>
    <m/>
    <m/>
    <s v="3300 W  FLORENCE                     AV"/>
    <m/>
    <n v="33.974499999999999"/>
    <n v="-118.3302"/>
    <n v="0"/>
    <x v="12"/>
  </r>
  <r>
    <n v="200207407"/>
    <d v="2020-03-06T00:00:00"/>
    <x v="323"/>
    <n v="1700"/>
    <n v="2"/>
    <x v="5"/>
    <n v="271"/>
    <n v="2"/>
    <n v="664"/>
    <s v="BUNCO, PETTY THEFT"/>
    <s v="0344 0701 0800"/>
    <n v="36"/>
    <s v="F"/>
    <s v="K"/>
    <n v="501"/>
    <s v="SINGLE FAMILY DWELLING"/>
    <m/>
    <m/>
    <s v="IC"/>
    <s v="Invest Cont"/>
    <n v="664"/>
    <m/>
    <m/>
    <m/>
    <s v="2300 W  10TH                         ST"/>
    <m/>
    <n v="34.052900000000001"/>
    <n v="-118.28189999999999"/>
    <n v="0"/>
    <x v="12"/>
  </r>
  <r>
    <n v="200805132"/>
    <d v="2020-01-27T00:00:00"/>
    <x v="119"/>
    <n v="1700"/>
    <n v="8"/>
    <x v="12"/>
    <n v="899"/>
    <n v="1"/>
    <n v="510"/>
    <s v="VEHICLE - STOLEN"/>
    <m/>
    <n v="0"/>
    <m/>
    <m/>
    <n v="101"/>
    <s v="STREET"/>
    <m/>
    <m/>
    <s v="IC"/>
    <s v="Invest Cont"/>
    <n v="510"/>
    <m/>
    <m/>
    <m/>
    <s v="OLIN"/>
    <s v="HOLT"/>
    <n v="34.0351"/>
    <n v="-118.383"/>
    <n v="0"/>
    <x v="12"/>
  </r>
  <r>
    <n v="200608308"/>
    <d v="2020-03-24T00:00:00"/>
    <x v="13"/>
    <n v="1700"/>
    <n v="6"/>
    <x v="9"/>
    <n v="642"/>
    <n v="1"/>
    <n v="330"/>
    <s v="BURGLARY FROM VEHICLE"/>
    <s v="1822 0358 0321 0344 1300 1607"/>
    <n v="55"/>
    <s v="M"/>
    <s v="B"/>
    <n v="108"/>
    <s v="PARKING LOT"/>
    <m/>
    <m/>
    <s v="IC"/>
    <s v="Invest Cont"/>
    <n v="330"/>
    <m/>
    <m/>
    <m/>
    <s v="1300 N  SIERRA BONITA                AV"/>
    <m/>
    <n v="34.098100000000002"/>
    <n v="-118.35769999999999"/>
    <n v="0"/>
    <x v="12"/>
  </r>
  <r>
    <n v="201010638"/>
    <d v="2020-07-03T00:00:00"/>
    <x v="138"/>
    <n v="1000"/>
    <n v="10"/>
    <x v="11"/>
    <n v="1015"/>
    <n v="1"/>
    <n v="420"/>
    <s v="THEFT FROM MOTOR VEHICLE - PETTY ($950 &amp; UNDER)"/>
    <m/>
    <n v="0"/>
    <m/>
    <m/>
    <n v="101"/>
    <s v="STREET"/>
    <m/>
    <m/>
    <s v="AO"/>
    <s v="Adult Other"/>
    <n v="420"/>
    <m/>
    <m/>
    <m/>
    <s v="7200    CANBY                        AV"/>
    <m/>
    <n v="34.2012"/>
    <n v="-118.5348"/>
    <n v="0"/>
    <x v="12"/>
  </r>
  <r>
    <n v="200318730"/>
    <d v="2020-10-11T00:00:00"/>
    <x v="155"/>
    <n v="1530"/>
    <n v="3"/>
    <x v="2"/>
    <n v="363"/>
    <n v="2"/>
    <n v="624"/>
    <s v="BATTERY - SIMPLE ASSAULT"/>
    <s v="0913 0416 1259 1251"/>
    <n v="14"/>
    <s v="M"/>
    <s v="B"/>
    <n v="502"/>
    <s v="MULTI-UNIT DWELLING (APARTMENT, DUPLEX, ETC)"/>
    <n v="400"/>
    <s v="STRONG-ARM (HANDS, FIST, FEET OR BODILY FORCE)"/>
    <s v="AO"/>
    <s v="Adult Other"/>
    <n v="624"/>
    <m/>
    <m/>
    <m/>
    <s v="4100    SOMERSET                     DR"/>
    <m/>
    <n v="34.011200000000002"/>
    <n v="-118.3415"/>
    <n v="0"/>
    <x v="12"/>
  </r>
  <r>
    <n v="200507233"/>
    <d v="2020-03-16T00:00:00"/>
    <x v="364"/>
    <n v="1200"/>
    <n v="5"/>
    <x v="10"/>
    <n v="515"/>
    <n v="1"/>
    <n v="510"/>
    <s v="VEHICLE - STOLEN"/>
    <m/>
    <n v="0"/>
    <m/>
    <m/>
    <n v="101"/>
    <s v="STREET"/>
    <m/>
    <m/>
    <s v="IC"/>
    <s v="Invest Cont"/>
    <n v="510"/>
    <m/>
    <m/>
    <m/>
    <s v="LOMITA                       BL"/>
    <s v="GULF                         AV"/>
    <n v="33.7988"/>
    <n v="-118.2743"/>
    <n v="0"/>
    <x v="12"/>
  </r>
  <r>
    <n v="200907101"/>
    <d v="2020-03-08T00:00:00"/>
    <x v="206"/>
    <n v="1200"/>
    <n v="9"/>
    <x v="3"/>
    <n v="943"/>
    <n v="2"/>
    <n v="354"/>
    <s v="THEFT OF IDENTITY"/>
    <s v="0377 1822"/>
    <n v="54"/>
    <s v="M"/>
    <s v="O"/>
    <n v="248"/>
    <s v="CELL PHONE STORE"/>
    <m/>
    <m/>
    <s v="IC"/>
    <s v="Invest Cont"/>
    <n v="354"/>
    <m/>
    <m/>
    <m/>
    <s v="5600    VAN NUYS                     BL"/>
    <m/>
    <n v="34.174700000000001"/>
    <n v="-118.4442"/>
    <n v="0"/>
    <x v="12"/>
  </r>
  <r>
    <n v="201104004"/>
    <d v="2020-01-01T00:00:00"/>
    <x v="31"/>
    <n v="40"/>
    <n v="11"/>
    <x v="7"/>
    <n v="1107"/>
    <n v="2"/>
    <n v="624"/>
    <s v="BATTERY - SIMPLE ASSAULT"/>
    <s v="0400 0416 1822"/>
    <n v="36"/>
    <s v="M"/>
    <s v="H"/>
    <n v="102"/>
    <s v="SIDEWALK"/>
    <n v="400"/>
    <s v="STRONG-ARM (HANDS, FIST, FEET OR BODILY FORCE)"/>
    <s v="IC"/>
    <s v="Invest Cont"/>
    <n v="624"/>
    <m/>
    <m/>
    <m/>
    <s v="6000    LA PRADA                     ST"/>
    <m/>
    <n v="34.124699999999997"/>
    <n v="-118.1896"/>
    <n v="0"/>
    <x v="12"/>
  </r>
  <r>
    <n v="200200762"/>
    <d v="2020-07-08T00:00:00"/>
    <x v="315"/>
    <n v="1200"/>
    <n v="2"/>
    <x v="5"/>
    <n v="233"/>
    <n v="1"/>
    <n v="341"/>
    <s v="THEFT-GRAND ($950.01 &amp; OVER)EXCPT,GUNS,FOWL,LIVESTK,PROD"/>
    <s v="2004 0344 0354 1822"/>
    <n v="46"/>
    <s v="M"/>
    <s v="H"/>
    <n v="247"/>
    <s v="CAR WASH"/>
    <m/>
    <m/>
    <s v="AA"/>
    <s v="Adult Arrest"/>
    <n v="341"/>
    <m/>
    <m/>
    <m/>
    <s v="2500    BEVERLY                      BL"/>
    <m/>
    <n v="34.070799999999998"/>
    <n v="-118.27979999999999"/>
    <n v="1"/>
    <x v="12"/>
  </r>
  <r>
    <n v="200811437"/>
    <d v="2020-07-04T00:00:00"/>
    <x v="11"/>
    <n v="745"/>
    <n v="8"/>
    <x v="12"/>
    <n v="831"/>
    <n v="1"/>
    <n v="310"/>
    <s v="BURGLARY"/>
    <s v="1267 0344 0352 1822 1606 1420 1402"/>
    <n v="53"/>
    <s v="M"/>
    <s v="O"/>
    <n v="501"/>
    <s v="SINGLE FAMILY DWELLING"/>
    <m/>
    <m/>
    <s v="IC"/>
    <s v="Invest Cont"/>
    <n v="310"/>
    <n v="998"/>
    <m/>
    <m/>
    <s v="1000 S  BUNDY                        DR"/>
    <m/>
    <n v="34.046500000000002"/>
    <n v="-118.4683"/>
    <n v="0"/>
    <x v="12"/>
  </r>
  <r>
    <n v="201015881"/>
    <d v="2020-12-09T00:00:00"/>
    <x v="53"/>
    <n v="1500"/>
    <n v="10"/>
    <x v="11"/>
    <n v="1023"/>
    <n v="2"/>
    <n v="745"/>
    <s v="VANDALISM - MISDEAMEANOR ($399 OR UNDER)"/>
    <s v="0913 0329 1820 1420"/>
    <n v="35"/>
    <s v="F"/>
    <s v="H"/>
    <n v="507"/>
    <s v="CONDOMINIUM/TOWNHOUSE"/>
    <m/>
    <m/>
    <s v="AO"/>
    <s v="Adult Other"/>
    <n v="745"/>
    <m/>
    <m/>
    <m/>
    <s v="18900    SHERMAN                      WY"/>
    <m/>
    <n v="34.201000000000001"/>
    <n v="-118.5455"/>
    <n v="0"/>
    <x v="12"/>
  </r>
  <r>
    <n v="200308872"/>
    <d v="2020-03-21T00:00:00"/>
    <x v="124"/>
    <n v="700"/>
    <n v="3"/>
    <x v="2"/>
    <n v="392"/>
    <n v="2"/>
    <n v="740"/>
    <s v="VANDALISM - FELONY ($400 &amp; OVER, ALL CHURCH VANDALISMS)"/>
    <s v="1300 0311 0329 1202"/>
    <n v="62"/>
    <s v="F"/>
    <s v="B"/>
    <n v="122"/>
    <s v="VEHICLE, PASSENGER/TRUCK"/>
    <m/>
    <m/>
    <s v="IC"/>
    <s v="Invest Cont"/>
    <n v="740"/>
    <m/>
    <m/>
    <m/>
    <s v="4500    8TH                          AV"/>
    <m/>
    <n v="34.002800000000001"/>
    <n v="-118.3258"/>
    <n v="0"/>
    <x v="12"/>
  </r>
  <r>
    <n v="200122062"/>
    <d v="2020-12-07T00:00:00"/>
    <x v="121"/>
    <n v="1830"/>
    <n v="1"/>
    <x v="1"/>
    <n v="139"/>
    <n v="2"/>
    <n v="624"/>
    <s v="BATTERY - SIMPLE ASSAULT"/>
    <s v="0319 0305 0444 0429 0416 1822"/>
    <n v="28"/>
    <s v="M"/>
    <s v="W"/>
    <n v="102"/>
    <s v="SIDEWALK"/>
    <n v="400"/>
    <s v="STRONG-ARM (HANDS, FIST, FEET OR BODILY FORCE)"/>
    <s v="IC"/>
    <s v="Invest Cont"/>
    <n v="624"/>
    <m/>
    <m/>
    <m/>
    <s v="700 E  3RD                          ST"/>
    <m/>
    <n v="34.045499999999997"/>
    <n v="-118.2379"/>
    <n v="0"/>
    <x v="12"/>
  </r>
  <r>
    <n v="200412966"/>
    <d v="2020-09-20T00:00:00"/>
    <x v="237"/>
    <n v="740"/>
    <n v="4"/>
    <x v="4"/>
    <n v="497"/>
    <n v="1"/>
    <n v="510"/>
    <s v="VEHICLE - STOLEN"/>
    <m/>
    <n v="0"/>
    <m/>
    <m/>
    <n v="101"/>
    <s v="STREET"/>
    <m/>
    <m/>
    <s v="IC"/>
    <s v="Invest Cont"/>
    <n v="510"/>
    <m/>
    <m/>
    <m/>
    <s v="3000 E  WASHINGTON                   BL"/>
    <m/>
    <n v="34.0167"/>
    <n v="-118.215"/>
    <n v="0"/>
    <x v="12"/>
  </r>
  <r>
    <n v="200612902"/>
    <d v="2020-07-21T00:00:00"/>
    <x v="102"/>
    <n v="530"/>
    <n v="6"/>
    <x v="9"/>
    <n v="656"/>
    <n v="2"/>
    <n v="888"/>
    <s v="TRESPASSING"/>
    <n v="1822"/>
    <n v="55"/>
    <s v="M"/>
    <s v="W"/>
    <n v="203"/>
    <s v="OTHER BUSINESS"/>
    <m/>
    <m/>
    <s v="IC"/>
    <s v="Invest Cont"/>
    <n v="888"/>
    <m/>
    <m/>
    <m/>
    <s v="1000    WILCOX                       AV"/>
    <m/>
    <n v="34.088900000000002"/>
    <n v="-118.331"/>
    <n v="0"/>
    <x v="12"/>
  </r>
  <r>
    <n v="200113032"/>
    <d v="2020-06-07T00:00:00"/>
    <x v="314"/>
    <n v="1235"/>
    <n v="1"/>
    <x v="1"/>
    <n v="135"/>
    <n v="2"/>
    <n v="901"/>
    <s v="VIOLATION OF RESTRAINING ORDER"/>
    <s v="2004 0561 1309 1310 1312 2038"/>
    <n v="78"/>
    <s v="F"/>
    <s v="W"/>
    <n v="101"/>
    <s v="STREET"/>
    <m/>
    <m/>
    <s v="AA"/>
    <s v="Adult Arrest"/>
    <n v="901"/>
    <m/>
    <m/>
    <m/>
    <s v="3RD"/>
    <s v="MAIN"/>
    <n v="34.049599999999998"/>
    <n v="-118.2458"/>
    <n v="1"/>
    <x v="12"/>
  </r>
  <r>
    <n v="201219178"/>
    <d v="2020-08-23T00:00:00"/>
    <x v="273"/>
    <n v="1125"/>
    <n v="12"/>
    <x v="8"/>
    <n v="1241"/>
    <n v="2"/>
    <n v="930"/>
    <s v="CRIMINAL THREATS - NO WEAPON DISPLAYED"/>
    <s v="0421 0422 0913 1814 2038"/>
    <n v="28"/>
    <s v="F"/>
    <s v="B"/>
    <n v="501"/>
    <s v="SINGLE FAMILY DWELLING"/>
    <n v="511"/>
    <s v="VERBAL THREAT"/>
    <s v="IC"/>
    <s v="Invest Cont"/>
    <n v="930"/>
    <m/>
    <m/>
    <m/>
    <s v="6100 S  VICTORIA                     AV"/>
    <m/>
    <n v="33.983699999999999"/>
    <n v="-118.3323"/>
    <n v="0"/>
    <x v="12"/>
  </r>
  <r>
    <n v="200413596"/>
    <d v="2020-10-08T00:00:00"/>
    <x v="163"/>
    <n v="1200"/>
    <n v="4"/>
    <x v="4"/>
    <n v="448"/>
    <n v="1"/>
    <n v="310"/>
    <s v="BURGLARY"/>
    <s v="0344 1607"/>
    <n v="65"/>
    <s v="M"/>
    <s v="B"/>
    <n v="502"/>
    <s v="MULTI-UNIT DWELLING (APARTMENT, DUPLEX, ETC)"/>
    <m/>
    <m/>
    <s v="IC"/>
    <s v="Invest Cont"/>
    <n v="310"/>
    <m/>
    <m/>
    <m/>
    <s v="1200 N  SOTO                         ST"/>
    <m/>
    <n v="34.056699999999999"/>
    <n v="-118.2016"/>
    <n v="0"/>
    <x v="12"/>
  </r>
  <r>
    <n v="201207004"/>
    <d v="2020-02-12T00:00:00"/>
    <x v="320"/>
    <n v="1500"/>
    <n v="12"/>
    <x v="8"/>
    <n v="1258"/>
    <n v="2"/>
    <n v="900"/>
    <s v="VIOLATION OF COURT ORDER"/>
    <s v="1501 0913"/>
    <n v="33"/>
    <s v="M"/>
    <s v="H"/>
    <n v="726"/>
    <s v="POLICE FACILITY"/>
    <m/>
    <m/>
    <s v="AO"/>
    <s v="Adult Other"/>
    <n v="900"/>
    <m/>
    <m/>
    <m/>
    <s v="7600 S  BROADWAY"/>
    <m/>
    <n v="33.970300000000002"/>
    <n v="-118.2783"/>
    <n v="0"/>
    <x v="12"/>
  </r>
  <r>
    <n v="200416395"/>
    <d v="2020-12-29T00:00:00"/>
    <x v="362"/>
    <n v="1955"/>
    <n v="4"/>
    <x v="4"/>
    <n v="448"/>
    <n v="2"/>
    <n v="901"/>
    <s v="VIOLATION OF RESTRAINING ORDER"/>
    <n v="2038"/>
    <n v="66"/>
    <s v="M"/>
    <s v="B"/>
    <n v="101"/>
    <s v="STREET"/>
    <m/>
    <m/>
    <s v="AO"/>
    <s v="Adult Other"/>
    <n v="901"/>
    <m/>
    <m/>
    <m/>
    <s v="1200 N  SOTO                         ST"/>
    <m/>
    <n v="34.056699999999999"/>
    <n v="-118.2016"/>
    <n v="0"/>
    <x v="12"/>
  </r>
  <r>
    <n v="201214285"/>
    <d v="2020-06-08T00:00:00"/>
    <x v="20"/>
    <n v="1450"/>
    <n v="12"/>
    <x v="8"/>
    <n v="1233"/>
    <n v="1"/>
    <n v="210"/>
    <s v="ROBBERY"/>
    <s v="1402 1407 0354 0444 0342 1309 0916 1227 0853"/>
    <n v="0"/>
    <s v="X"/>
    <s v="X"/>
    <n v="101"/>
    <s v="STREET"/>
    <n v="400"/>
    <s v="STRONG-ARM (HANDS, FIST, FEET OR BODILY FORCE)"/>
    <s v="AA"/>
    <s v="Adult Arrest"/>
    <n v="210"/>
    <n v="998"/>
    <m/>
    <m/>
    <s v="1600 W  60TH                         PL"/>
    <m/>
    <n v="33.985100000000003"/>
    <n v="-118.30459999999999"/>
    <n v="1"/>
    <x v="12"/>
  </r>
  <r>
    <n v="200612472"/>
    <d v="2020-07-12T00:00:00"/>
    <x v="244"/>
    <n v="1300"/>
    <n v="6"/>
    <x v="9"/>
    <n v="669"/>
    <n v="1"/>
    <n v="440"/>
    <s v="THEFT PLAIN - PETTY ($950 &amp; UNDER)"/>
    <s v="0349 1822"/>
    <n v="59"/>
    <s v="M"/>
    <s v="H"/>
    <n v="502"/>
    <s v="MULTI-UNIT DWELLING (APARTMENT, DUPLEX, ETC)"/>
    <m/>
    <m/>
    <s v="IC"/>
    <s v="Invest Cont"/>
    <n v="440"/>
    <m/>
    <m/>
    <m/>
    <s v="5400    SANTA MONICA                 BL"/>
    <m/>
    <n v="34.0929"/>
    <n v="-118.3048"/>
    <n v="0"/>
    <x v="12"/>
  </r>
  <r>
    <n v="200815417"/>
    <d v="2020-10-19T00:00:00"/>
    <x v="336"/>
    <n v="1245"/>
    <n v="8"/>
    <x v="12"/>
    <n v="882"/>
    <n v="2"/>
    <n v="624"/>
    <s v="BATTERY - SIMPLE ASSAULT"/>
    <s v="0416 1218 2004"/>
    <n v="31"/>
    <s v="F"/>
    <s v="W"/>
    <n v="102"/>
    <s v="SIDEWALK"/>
    <n v="500"/>
    <s v="UNKNOWN WEAPON/OTHER WEAPON"/>
    <s v="IC"/>
    <s v="Invest Cont"/>
    <n v="624"/>
    <m/>
    <m/>
    <m/>
    <s v="TENNESSEE                    AV"/>
    <s v="EXPOSITION                   BL"/>
    <n v="34.037999999999997"/>
    <n v="-118.4436"/>
    <n v="0"/>
    <x v="12"/>
  </r>
  <r>
    <n v="200816130"/>
    <d v="2020-11-06T00:00:00"/>
    <x v="107"/>
    <n v="1700"/>
    <n v="8"/>
    <x v="12"/>
    <n v="822"/>
    <n v="1"/>
    <n v="440"/>
    <s v="THEFT PLAIN - PETTY ($950 &amp; UNDER)"/>
    <s v="1251 0344 0394 0352 1822"/>
    <n v="18"/>
    <s v="F"/>
    <s v="W"/>
    <n v="502"/>
    <s v="MULTI-UNIT DWELLING (APARTMENT, DUPLEX, ETC)"/>
    <m/>
    <m/>
    <s v="IC"/>
    <s v="Invest Cont"/>
    <n v="440"/>
    <m/>
    <m/>
    <m/>
    <s v="17300 W  SUNSET                       BL"/>
    <m/>
    <n v="34.042200000000001"/>
    <n v="-118.554"/>
    <n v="0"/>
    <x v="12"/>
  </r>
  <r>
    <n v="200214979"/>
    <d v="2020-09-13T00:00:00"/>
    <x v="260"/>
    <n v="1930"/>
    <n v="2"/>
    <x v="5"/>
    <n v="248"/>
    <n v="1"/>
    <n v="230"/>
    <s v="ASSAULT WITH DEADLY WEAPON, AGGRAVATED ASSAULT"/>
    <s v="0361 0334 0447 0445 0400 0913"/>
    <n v="62"/>
    <s v="M"/>
    <s v="B"/>
    <n v="502"/>
    <s v="MULTI-UNIT DWELLING (APARTMENT, DUPLEX, ETC)"/>
    <n v="205"/>
    <s v="KITCHEN KNIFE"/>
    <s v="AA"/>
    <s v="Adult Arrest"/>
    <n v="230"/>
    <m/>
    <m/>
    <m/>
    <s v="300    LOMA                         DR"/>
    <m/>
    <n v="34.0595"/>
    <n v="-118.26600000000001"/>
    <n v="1"/>
    <x v="12"/>
  </r>
  <r>
    <n v="201011837"/>
    <d v="2020-08-08T00:00:00"/>
    <x v="357"/>
    <n v="1102"/>
    <n v="10"/>
    <x v="11"/>
    <n v="1043"/>
    <n v="1"/>
    <n v="440"/>
    <s v="THEFT PLAIN - PETTY ($950 &amp; UNDER)"/>
    <s v="0913 0361 0394 1420"/>
    <n v="30"/>
    <s v="F"/>
    <s v="W"/>
    <n v="502"/>
    <s v="MULTI-UNIT DWELLING (APARTMENT, DUPLEX, ETC)"/>
    <m/>
    <m/>
    <s v="IC"/>
    <s v="Invest Cont"/>
    <n v="440"/>
    <m/>
    <m/>
    <m/>
    <s v="5900    RESEDA                       BL"/>
    <m/>
    <n v="34.176900000000003"/>
    <n v="-118.5384"/>
    <n v="0"/>
    <x v="12"/>
  </r>
  <r>
    <n v="200209532"/>
    <d v="2020-04-28T00:00:00"/>
    <x v="179"/>
    <n v="2000"/>
    <n v="2"/>
    <x v="5"/>
    <n v="271"/>
    <n v="1"/>
    <n v="330"/>
    <s v="BURGLARY FROM VEHICLE"/>
    <s v="0344 1307 1609 0329"/>
    <n v="54"/>
    <s v="M"/>
    <s v="H"/>
    <n v="101"/>
    <s v="STREET"/>
    <m/>
    <m/>
    <s v="IC"/>
    <s v="Invest Cont"/>
    <n v="330"/>
    <m/>
    <m/>
    <m/>
    <s v="2300 W  11TH                         ST"/>
    <m/>
    <n v="34.052900000000001"/>
    <n v="-118.28189999999999"/>
    <n v="0"/>
    <x v="12"/>
  </r>
  <r>
    <n v="200610367"/>
    <d v="2020-05-18T00:00:00"/>
    <x v="135"/>
    <n v="2320"/>
    <n v="6"/>
    <x v="9"/>
    <n v="666"/>
    <n v="1"/>
    <n v="210"/>
    <s v="ROBBERY"/>
    <s v="0355 0302 1300 1822"/>
    <n v="25"/>
    <s v="M"/>
    <s v="H"/>
    <n v="101"/>
    <s v="STREET"/>
    <n v="102"/>
    <s v="HAND GUN"/>
    <s v="IC"/>
    <s v="Invest Cont"/>
    <n v="210"/>
    <m/>
    <m/>
    <m/>
    <s v="LA MIRADA"/>
    <s v="WILCOX"/>
    <n v="34.093499999999999"/>
    <n v="-118.331"/>
    <n v="0"/>
    <x v="12"/>
  </r>
  <r>
    <n v="201307116"/>
    <d v="2020-02-25T00:00:00"/>
    <x v="19"/>
    <n v="745"/>
    <n v="13"/>
    <x v="6"/>
    <n v="1372"/>
    <n v="1"/>
    <n v="341"/>
    <s v="THEFT-GRAND ($950.01 &amp; OVER)EXCPT,GUNS,FOWL,LIVESTK,PROD"/>
    <n v="344"/>
    <n v="28"/>
    <s v="M"/>
    <s v="B"/>
    <n v="502"/>
    <s v="MULTI-UNIT DWELLING (APARTMENT, DUPLEX, ETC)"/>
    <m/>
    <m/>
    <s v="IC"/>
    <s v="Invest Cont"/>
    <n v="341"/>
    <m/>
    <m/>
    <m/>
    <s v="300 E  55TH                         ST"/>
    <m/>
    <n v="33.9925"/>
    <n v="-118.2701"/>
    <n v="0"/>
    <x v="12"/>
  </r>
  <r>
    <n v="200515288"/>
    <d v="2020-10-15T00:00:00"/>
    <x v="349"/>
    <n v="1630"/>
    <n v="5"/>
    <x v="10"/>
    <n v="525"/>
    <n v="1"/>
    <n v="310"/>
    <s v="BURGLARY"/>
    <s v="0344 1607 0329 1236"/>
    <n v="0"/>
    <s v="X"/>
    <s v="X"/>
    <n v="203"/>
    <s v="OTHER BUSINESS"/>
    <m/>
    <m/>
    <s v="IC"/>
    <s v="Invest Cont"/>
    <n v="310"/>
    <m/>
    <m/>
    <m/>
    <s v="400 N  MARINE                       AV"/>
    <m/>
    <n v="33.774099999999997"/>
    <n v="-118.2633"/>
    <n v="0"/>
    <x v="12"/>
  </r>
  <r>
    <n v="200512396"/>
    <d v="2020-07-29T00:00:00"/>
    <x v="190"/>
    <n v="620"/>
    <n v="5"/>
    <x v="10"/>
    <n v="532"/>
    <n v="1"/>
    <n v="440"/>
    <s v="THEFT PLAIN - PETTY ($950 &amp; UNDER)"/>
    <s v="0202 0344 0216"/>
    <n v="34"/>
    <s v="F"/>
    <s v="H"/>
    <n v="502"/>
    <s v="MULTI-UNIT DWELLING (APARTMENT, DUPLEX, ETC)"/>
    <m/>
    <m/>
    <s v="IC"/>
    <s v="Invest Cont"/>
    <n v="440"/>
    <m/>
    <m/>
    <m/>
    <s v="1200    RONAN                        AV"/>
    <m/>
    <n v="33.786499999999997"/>
    <n v="-118.2726"/>
    <n v="0"/>
    <x v="12"/>
  </r>
  <r>
    <n v="200312319"/>
    <d v="2020-06-05T00:00:00"/>
    <x v="150"/>
    <n v="1015"/>
    <n v="3"/>
    <x v="2"/>
    <n v="354"/>
    <n v="2"/>
    <n v="626"/>
    <s v="INTIMATE PARTNER - SIMPLE ASSAULT"/>
    <s v="0913 2000 1814 0416 0446 1222 2007"/>
    <n v="42"/>
    <s v="F"/>
    <s v="B"/>
    <n v="501"/>
    <s v="SINGLE FAMILY DWELLING"/>
    <n v="400"/>
    <s v="STRONG-ARM (HANDS, FIST, FEET OR BODILY FORCE)"/>
    <s v="IC"/>
    <s v="Invest Cont"/>
    <n v="626"/>
    <m/>
    <m/>
    <m/>
    <s v="3400    6TH                          AV"/>
    <m/>
    <n v="34.025599999999997"/>
    <n v="-118.3236"/>
    <n v="0"/>
    <x v="12"/>
  </r>
  <r>
    <n v="200917087"/>
    <d v="2020-11-11T00:00:00"/>
    <x v="147"/>
    <n v="1700"/>
    <n v="9"/>
    <x v="3"/>
    <n v="926"/>
    <n v="1"/>
    <n v="420"/>
    <s v="THEFT FROM MOTOR VEHICLE - PETTY ($950 &amp; UNDER)"/>
    <m/>
    <n v="0"/>
    <m/>
    <m/>
    <n v="108"/>
    <s v="PARKING LOT"/>
    <m/>
    <m/>
    <s v="IC"/>
    <s v="Invest Cont"/>
    <n v="420"/>
    <m/>
    <m/>
    <m/>
    <s v="6500    WOODMAN                      AV"/>
    <m/>
    <n v="34.190300000000001"/>
    <n v="-118.43989999999999"/>
    <n v="0"/>
    <x v="12"/>
  </r>
  <r>
    <n v="200208855"/>
    <d v="2020-04-11T00:00:00"/>
    <x v="57"/>
    <n v="1340"/>
    <n v="2"/>
    <x v="5"/>
    <n v="299"/>
    <n v="2"/>
    <n v="624"/>
    <s v="BATTERY - SIMPLE ASSAULT"/>
    <s v="0444 0429 0561 0913"/>
    <n v="60"/>
    <s v="F"/>
    <s v="H"/>
    <n v="502"/>
    <s v="MULTI-UNIT DWELLING (APARTMENT, DUPLEX, ETC)"/>
    <n v="400"/>
    <s v="STRONG-ARM (HANDS, FIST, FEET OR BODILY FORCE)"/>
    <s v="AO"/>
    <s v="Adult Other"/>
    <n v="624"/>
    <m/>
    <m/>
    <m/>
    <s v="1300 S  TOBERMAN                     ST"/>
    <m/>
    <n v="34.043900000000001"/>
    <n v="-118.2761"/>
    <n v="0"/>
    <x v="12"/>
  </r>
  <r>
    <n v="200508789"/>
    <d v="2020-04-28T00:00:00"/>
    <x v="117"/>
    <n v="855"/>
    <n v="5"/>
    <x v="10"/>
    <n v="504"/>
    <n v="1"/>
    <n v="442"/>
    <s v="SHOPLIFTING - PETTY THEFT ($950 &amp; UNDER)"/>
    <s v="1309 0344 0352 1221 0325 0326 2028"/>
    <n v="0"/>
    <s v="X"/>
    <s v="X"/>
    <n v="404"/>
    <s v="DEPARTMENT STORE"/>
    <m/>
    <m/>
    <s v="AA"/>
    <s v="Adult Arrest"/>
    <n v="442"/>
    <m/>
    <m/>
    <m/>
    <s v="19500    NORMANDIE                    AV"/>
    <m/>
    <n v="33.848100000000002"/>
    <n v="-118.30410000000001"/>
    <n v="1"/>
    <x v="12"/>
  </r>
  <r>
    <n v="200714162"/>
    <d v="2020-09-23T00:00:00"/>
    <x v="83"/>
    <n v="650"/>
    <n v="7"/>
    <x v="0"/>
    <n v="735"/>
    <n v="2"/>
    <n v="624"/>
    <s v="BATTERY - SIMPLE ASSAULT"/>
    <s v="1822 0447"/>
    <n v="27"/>
    <s v="F"/>
    <s v="H"/>
    <n v="203"/>
    <s v="OTHER BUSINESS"/>
    <n v="500"/>
    <s v="UNKNOWN WEAPON/OTHER WEAPON"/>
    <s v="IC"/>
    <s v="Invest Cont"/>
    <n v="624"/>
    <m/>
    <m/>
    <m/>
    <s v="5300    WILSHIRE                     BL"/>
    <m/>
    <n v="34.062199999999997"/>
    <n v="-118.34399999999999"/>
    <n v="0"/>
    <x v="12"/>
  </r>
  <r>
    <n v="200805662"/>
    <d v="2020-02-07T00:00:00"/>
    <x v="15"/>
    <n v="254"/>
    <n v="8"/>
    <x v="12"/>
    <n v="828"/>
    <n v="1"/>
    <n v="331"/>
    <s v="THEFT FROM MOTOR VEHICLE - GRAND ($950.01 AND OVER)"/>
    <s v="1822 1420 0344 0346 0358 0385"/>
    <n v="37"/>
    <s v="M"/>
    <s v="O"/>
    <n v="101"/>
    <s v="STREET"/>
    <m/>
    <m/>
    <s v="IC"/>
    <s v="Invest Cont"/>
    <n v="331"/>
    <m/>
    <m/>
    <m/>
    <s v="10700    WEYBURN                      AV"/>
    <m/>
    <n v="34.063499999999998"/>
    <n v="-118.43899999999999"/>
    <n v="0"/>
    <x v="12"/>
  </r>
  <r>
    <n v="200912889"/>
    <d v="2020-07-29T00:00:00"/>
    <x v="288"/>
    <n v="2020"/>
    <n v="9"/>
    <x v="3"/>
    <n v="935"/>
    <n v="1"/>
    <n v="510"/>
    <s v="VEHICLE - STOLEN"/>
    <m/>
    <n v="0"/>
    <m/>
    <m/>
    <n v="101"/>
    <s v="STREET"/>
    <m/>
    <m/>
    <s v="IC"/>
    <s v="Invest Cont"/>
    <n v="510"/>
    <m/>
    <m/>
    <m/>
    <s v="VICTORY                      BL"/>
    <s v="VAN NUYS                     BL"/>
    <n v="34.186700000000002"/>
    <n v="-118.4487"/>
    <n v="0"/>
    <x v="12"/>
  </r>
  <r>
    <n v="201205765"/>
    <d v="2020-01-23T00:00:00"/>
    <x v="344"/>
    <n v="1445"/>
    <n v="12"/>
    <x v="8"/>
    <n v="1231"/>
    <n v="2"/>
    <n v="745"/>
    <s v="VANDALISM - MISDEAMEANOR ($399 OR UNDER)"/>
    <s v="0329 0913"/>
    <n v="59"/>
    <s v="F"/>
    <s v="H"/>
    <n v="501"/>
    <s v="SINGLE FAMILY DWELLING"/>
    <m/>
    <m/>
    <s v="AA"/>
    <s v="Adult Arrest"/>
    <n v="745"/>
    <m/>
    <m/>
    <m/>
    <s v="4100 W  59TH                         ST"/>
    <m/>
    <n v="33.987099999999998"/>
    <n v="-118.3475"/>
    <n v="1"/>
    <x v="12"/>
  </r>
  <r>
    <n v="200411059"/>
    <d v="2020-07-22T00:00:00"/>
    <x v="231"/>
    <n v="2210"/>
    <n v="4"/>
    <x v="4"/>
    <n v="497"/>
    <n v="2"/>
    <n v="740"/>
    <s v="VANDALISM - FELONY ($400 &amp; OVER, ALL CHURCH VANDALISMS)"/>
    <s v="0329 1300"/>
    <n v="0"/>
    <s v="X"/>
    <s v="X"/>
    <n v="511"/>
    <s v="PROJECT/TENEMENT/PUBLIC HOUSING"/>
    <m/>
    <m/>
    <s v="IC"/>
    <s v="Invest Cont"/>
    <n v="740"/>
    <m/>
    <m/>
    <m/>
    <s v="OLYMPIC"/>
    <s v="LORENA"/>
    <n v="34.018799999999999"/>
    <n v="-118.20659999999999"/>
    <n v="0"/>
    <x v="12"/>
  </r>
  <r>
    <n v="200512068"/>
    <d v="2020-07-20T00:00:00"/>
    <x v="12"/>
    <n v="1000"/>
    <n v="5"/>
    <x v="10"/>
    <n v="505"/>
    <n v="1"/>
    <n v="510"/>
    <s v="VEHICLE - STOLEN"/>
    <m/>
    <n v="0"/>
    <m/>
    <m/>
    <n v="108"/>
    <s v="PARKING LOT"/>
    <m/>
    <m/>
    <s v="IC"/>
    <s v="Invest Cont"/>
    <n v="510"/>
    <m/>
    <m/>
    <m/>
    <s v="20100    HAMILTON                     AV"/>
    <m/>
    <n v="33.852400000000003"/>
    <n v="-118.2924"/>
    <n v="0"/>
    <x v="12"/>
  </r>
  <r>
    <n v="200309103"/>
    <d v="2020-03-26T00:00:00"/>
    <x v="328"/>
    <n v="1730"/>
    <n v="3"/>
    <x v="2"/>
    <n v="363"/>
    <n v="2"/>
    <n v="624"/>
    <s v="BATTERY - SIMPLE ASSAULT"/>
    <s v="1266 0444 1822 1309"/>
    <n v="45"/>
    <s v="M"/>
    <s v="H"/>
    <n v="203"/>
    <s v="OTHER BUSINESS"/>
    <n v="400"/>
    <s v="STRONG-ARM (HANDS, FIST, FEET OR BODILY FORCE)"/>
    <s v="IC"/>
    <s v="Invest Cont"/>
    <n v="624"/>
    <m/>
    <m/>
    <m/>
    <s v="4000    MARTIN LUTHER KING JR        BL"/>
    <m/>
    <n v="34.015099999999997"/>
    <n v="-118.34220000000001"/>
    <n v="0"/>
    <x v="12"/>
  </r>
  <r>
    <n v="201013472"/>
    <d v="2020-09-27T00:00:00"/>
    <x v="67"/>
    <n v="225"/>
    <n v="10"/>
    <x v="11"/>
    <n v="1047"/>
    <n v="2"/>
    <n v="626"/>
    <s v="INTIMATE PARTNER - SIMPLE ASSAULT"/>
    <s v="2000 0400 0448 0913 1813"/>
    <n v="49"/>
    <s v="F"/>
    <s v="W"/>
    <n v="501"/>
    <s v="SINGLE FAMILY DWELLING"/>
    <n v="400"/>
    <s v="STRONG-ARM (HANDS, FIST, FEET OR BODILY FORCE)"/>
    <s v="AO"/>
    <s v="Adult Other"/>
    <n v="626"/>
    <m/>
    <m/>
    <m/>
    <s v="17300    HATTERAS                     ST"/>
    <m/>
    <n v="34.176200000000001"/>
    <n v="-118.5098"/>
    <n v="0"/>
    <x v="12"/>
  </r>
  <r>
    <n v="200111093"/>
    <d v="2020-04-28T00:00:00"/>
    <x v="117"/>
    <n v="1315"/>
    <n v="1"/>
    <x v="1"/>
    <n v="174"/>
    <n v="1"/>
    <n v="480"/>
    <s v="BIKE - STOLEN"/>
    <n v="344"/>
    <n v="26"/>
    <s v="M"/>
    <s v="W"/>
    <n v="702"/>
    <s v="OFFICE BUILDING/OFFICE"/>
    <m/>
    <m/>
    <s v="IC"/>
    <s v="Invest Cont"/>
    <n v="480"/>
    <m/>
    <m/>
    <m/>
    <s v="700 S  SPRING                       ST"/>
    <m/>
    <n v="34.044499999999999"/>
    <n v="-118.25230000000001"/>
    <n v="0"/>
    <x v="12"/>
  </r>
  <r>
    <n v="200807463"/>
    <d v="2020-03-18T00:00:00"/>
    <x v="253"/>
    <n v="1900"/>
    <n v="8"/>
    <x v="12"/>
    <n v="857"/>
    <n v="1"/>
    <n v="420"/>
    <s v="THEFT FROM MOTOR VEHICLE - PETTY ($950 &amp; UNDER)"/>
    <m/>
    <n v="0"/>
    <m/>
    <m/>
    <n v="104"/>
    <s v="DRIVEWAY"/>
    <m/>
    <m/>
    <s v="IC"/>
    <s v="Invest Cont"/>
    <n v="420"/>
    <m/>
    <m/>
    <m/>
    <s v="1100 S  OAKHURST                     DR"/>
    <m/>
    <n v="34.057099999999998"/>
    <n v="-118.3907"/>
    <n v="0"/>
    <x v="12"/>
  </r>
  <r>
    <n v="200617562"/>
    <d v="2020-11-03T00:00:00"/>
    <x v="326"/>
    <n v="2300"/>
    <n v="6"/>
    <x v="9"/>
    <n v="656"/>
    <n v="2"/>
    <n v="354"/>
    <s v="THEFT OF IDENTITY"/>
    <s v="1501 0930"/>
    <n v="46"/>
    <s v="M"/>
    <s v="W"/>
    <n v="501"/>
    <s v="SINGLE FAMILY DWELLING"/>
    <m/>
    <m/>
    <s v="IC"/>
    <s v="Invest Cont"/>
    <n v="354"/>
    <m/>
    <m/>
    <m/>
    <s v="5900    WILLOUGHBY                   AV"/>
    <m/>
    <n v="34.088900000000002"/>
    <n v="-118.32769999999999"/>
    <n v="0"/>
    <x v="12"/>
  </r>
  <r>
    <n v="200517072"/>
    <d v="2020-11-24T00:00:00"/>
    <x v="174"/>
    <n v="1351"/>
    <n v="5"/>
    <x v="10"/>
    <n v="508"/>
    <n v="1"/>
    <n v="440"/>
    <s v="THEFT PLAIN - PETTY ($950 &amp; UNDER)"/>
    <s v="0344 0394"/>
    <n v="34"/>
    <s v="M"/>
    <s v="A"/>
    <n v="501"/>
    <s v="SINGLE FAMILY DWELLING"/>
    <m/>
    <m/>
    <s v="IC"/>
    <s v="Invest Cont"/>
    <n v="440"/>
    <m/>
    <m/>
    <m/>
    <s v="1600    235TH                        ST"/>
    <m/>
    <n v="33.8127"/>
    <n v="-118.3081"/>
    <n v="0"/>
    <x v="12"/>
  </r>
  <r>
    <n v="201113086"/>
    <d v="2020-08-31T00:00:00"/>
    <x v="103"/>
    <n v="1"/>
    <n v="11"/>
    <x v="7"/>
    <n v="1118"/>
    <n v="2"/>
    <n v="624"/>
    <s v="BATTERY - SIMPLE ASSAULT"/>
    <s v="0416 1822 0910 2048 2047 1218"/>
    <n v="43"/>
    <s v="M"/>
    <s v="A"/>
    <n v="971"/>
    <s v="MTA - GOLD LINE - HIGHLAND PARK"/>
    <n v="400"/>
    <s v="STRONG-ARM (HANDS, FIST, FEET OR BODILY FORCE)"/>
    <s v="IC"/>
    <s v="Invest Cont"/>
    <n v="624"/>
    <m/>
    <m/>
    <m/>
    <s v="100 N  AVENUE 57"/>
    <m/>
    <n v="34.1096"/>
    <n v="-118.19280000000001"/>
    <n v="0"/>
    <x v="12"/>
  </r>
  <r>
    <n v="200618068"/>
    <d v="2020-11-16T00:00:00"/>
    <x v="122"/>
    <n v="340"/>
    <n v="6"/>
    <x v="9"/>
    <n v="637"/>
    <n v="1"/>
    <n v="210"/>
    <s v="ROBBERY"/>
    <s v="2004 0400 0416 0344 0417 1822"/>
    <n v="19"/>
    <s v="M"/>
    <s v="H"/>
    <n v="102"/>
    <s v="SIDEWALK"/>
    <n v="400"/>
    <s v="STRONG-ARM (HANDS, FIST, FEET OR BODILY FORCE)"/>
    <s v="AA"/>
    <s v="Adult Arrest"/>
    <n v="210"/>
    <n v="998"/>
    <m/>
    <m/>
    <s v="GOWER"/>
    <s v="SUNSET                       BL"/>
    <n v="34.103000000000002"/>
    <n v="-118.32250000000001"/>
    <n v="1"/>
    <x v="12"/>
  </r>
  <r>
    <n v="201012108"/>
    <d v="2020-08-16T00:00:00"/>
    <x v="271"/>
    <n v="1330"/>
    <n v="10"/>
    <x v="11"/>
    <n v="1007"/>
    <n v="2"/>
    <n v="946"/>
    <s v="OTHER MISCELLANEOUS CRIME"/>
    <s v="1501 0913 1813 2000"/>
    <n v="36"/>
    <s v="F"/>
    <s v="W"/>
    <n v="501"/>
    <s v="SINGLE FAMILY DWELLING"/>
    <m/>
    <m/>
    <s v="AO"/>
    <s v="Adult Other"/>
    <n v="946"/>
    <m/>
    <m/>
    <m/>
    <s v="7700    PASO ROBLES                  AV"/>
    <m/>
    <n v="34.210900000000002"/>
    <n v="-118.50230000000001"/>
    <n v="0"/>
    <x v="12"/>
  </r>
  <r>
    <n v="200120511"/>
    <d v="2020-11-03T00:00:00"/>
    <x v="245"/>
    <n v="850"/>
    <n v="1"/>
    <x v="1"/>
    <n v="153"/>
    <n v="1"/>
    <n v="330"/>
    <s v="BURGLARY FROM VEHICLE"/>
    <s v="1609 1822 0352 1307 0344 0329"/>
    <n v="24"/>
    <s v="M"/>
    <s v="B"/>
    <n v="108"/>
    <s v="PARKING LOT"/>
    <m/>
    <m/>
    <s v="IC"/>
    <s v="Invest Cont"/>
    <n v="330"/>
    <m/>
    <m/>
    <m/>
    <s v="500 S  SPRING                       ST"/>
    <m/>
    <n v="34.046700000000001"/>
    <n v="-118.252"/>
    <n v="0"/>
    <x v="12"/>
  </r>
  <r>
    <n v="200117138"/>
    <d v="2020-08-30T00:00:00"/>
    <x v="103"/>
    <n v="400"/>
    <n v="1"/>
    <x v="1"/>
    <n v="154"/>
    <n v="1"/>
    <n v="210"/>
    <s v="ROBBERY"/>
    <s v="0344 0337 0416 0913 2004 1218 1820 0334"/>
    <n v="42"/>
    <s v="F"/>
    <s v="B"/>
    <n v="502"/>
    <s v="MULTI-UNIT DWELLING (APARTMENT, DUPLEX, ETC)"/>
    <n v="400"/>
    <s v="STRONG-ARM (HANDS, FIST, FEET OR BODILY FORCE)"/>
    <s v="IC"/>
    <s v="Invest Cont"/>
    <n v="210"/>
    <m/>
    <m/>
    <m/>
    <s v="500 S  MAIN                         ST"/>
    <m/>
    <n v="34.046500000000002"/>
    <n v="-118.2488"/>
    <n v="0"/>
    <x v="12"/>
  </r>
  <r>
    <n v="200613365"/>
    <d v="2020-07-31T00:00:00"/>
    <x v="8"/>
    <n v="1800"/>
    <n v="6"/>
    <x v="9"/>
    <n v="639"/>
    <n v="1"/>
    <n v="420"/>
    <s v="THEFT FROM MOTOR VEHICLE - PETTY ($950 &amp; UNDER)"/>
    <s v="1300 1601 1606 0344"/>
    <n v="44"/>
    <s v="F"/>
    <s v="A"/>
    <n v="123"/>
    <s v="PARKING UNDERGROUND/BUILDING"/>
    <m/>
    <m/>
    <s v="IC"/>
    <s v="Invest Cont"/>
    <n v="420"/>
    <m/>
    <m/>
    <m/>
    <s v="1800    WINONA                       BL"/>
    <m/>
    <n v="34.1038"/>
    <n v="-118.30200000000001"/>
    <n v="0"/>
    <x v="12"/>
  </r>
  <r>
    <n v="201001035"/>
    <d v="2020-12-09T00:00:00"/>
    <x v="308"/>
    <n v="1230"/>
    <n v="10"/>
    <x v="11"/>
    <n v="1028"/>
    <n v="1"/>
    <n v="210"/>
    <s v="ROBBERY"/>
    <s v="1822 2004 0444 1202 0344 0202 1420 1414 0363 0429"/>
    <n v="74"/>
    <s v="F"/>
    <s v="A"/>
    <n v="501"/>
    <s v="SINGLE FAMILY DWELLING"/>
    <n v="400"/>
    <s v="STRONG-ARM (HANDS, FIST, FEET OR BODILY FORCE)"/>
    <s v="AA"/>
    <s v="Adult Arrest"/>
    <n v="210"/>
    <n v="998"/>
    <m/>
    <m/>
    <s v="6700    HAYVENHURST                  AV"/>
    <m/>
    <n v="34.193899999999999"/>
    <n v="-118.4967"/>
    <n v="1"/>
    <x v="12"/>
  </r>
  <r>
    <n v="200116454"/>
    <d v="2020-08-15T00:00:00"/>
    <x v="352"/>
    <n v="1430"/>
    <n v="1"/>
    <x v="1"/>
    <n v="192"/>
    <n v="2"/>
    <n v="626"/>
    <s v="INTIMATE PARTNER - SIMPLE ASSAULT"/>
    <s v="2000 0444 1813 1814 0913"/>
    <n v="29"/>
    <s v="M"/>
    <s v="H"/>
    <n v="502"/>
    <s v="MULTI-UNIT DWELLING (APARTMENT, DUPLEX, ETC)"/>
    <n v="400"/>
    <s v="STRONG-ARM (HANDS, FIST, FEET OR BODILY FORCE)"/>
    <s v="IC"/>
    <s v="Invest Cont"/>
    <n v="626"/>
    <m/>
    <m/>
    <m/>
    <s v="1400 S  FIGUEROA                     ST"/>
    <m/>
    <n v="0"/>
    <n v="0"/>
    <n v="0"/>
    <x v="12"/>
  </r>
  <r>
    <n v="200906774"/>
    <d v="2020-03-02T00:00:00"/>
    <x v="0"/>
    <n v="1720"/>
    <n v="9"/>
    <x v="3"/>
    <n v="933"/>
    <n v="1"/>
    <n v="440"/>
    <s v="THEFT PLAIN - PETTY ($950 &amp; UNDER)"/>
    <n v="344"/>
    <n v="45"/>
    <s v="F"/>
    <s v="H"/>
    <n v="404"/>
    <s v="DEPARTMENT STORE"/>
    <m/>
    <m/>
    <s v="IC"/>
    <s v="Invest Cont"/>
    <n v="440"/>
    <m/>
    <m/>
    <m/>
    <s v="14500    VICTORY                      BL"/>
    <m/>
    <n v="34.186700000000002"/>
    <n v="-118.4487"/>
    <n v="0"/>
    <x v="12"/>
  </r>
  <r>
    <n v="200704770"/>
    <d v="2020-01-16T00:00:00"/>
    <x v="54"/>
    <n v="540"/>
    <n v="7"/>
    <x v="0"/>
    <n v="721"/>
    <n v="2"/>
    <n v="900"/>
    <s v="VIOLATION OF COURT ORDER"/>
    <n v="1501"/>
    <n v="32"/>
    <s v="F"/>
    <s v="W"/>
    <n v="502"/>
    <s v="MULTI-UNIT DWELLING (APARTMENT, DUPLEX, ETC)"/>
    <m/>
    <m/>
    <s v="IC"/>
    <s v="Invest Cont"/>
    <n v="900"/>
    <m/>
    <m/>
    <m/>
    <s v="8500    BURTON WAY"/>
    <m/>
    <n v="34.071100000000001"/>
    <n v="-118.3764"/>
    <n v="0"/>
    <x v="12"/>
  </r>
  <r>
    <n v="200406972"/>
    <d v="2020-03-15T00:00:00"/>
    <x v="125"/>
    <n v="1200"/>
    <n v="4"/>
    <x v="4"/>
    <n v="473"/>
    <n v="2"/>
    <n v="627"/>
    <s v="CHILD ABUSE (PHYSICAL) - SIMPLE ASSAULT"/>
    <s v="0913 0554 0416"/>
    <n v="11"/>
    <s v="M"/>
    <s v="H"/>
    <n v="502"/>
    <s v="MULTI-UNIT DWELLING (APARTMENT, DUPLEX, ETC)"/>
    <n v="400"/>
    <s v="STRONG-ARM (HANDS, FIST, FEET OR BODILY FORCE)"/>
    <s v="AO"/>
    <s v="Adult Other"/>
    <n v="627"/>
    <m/>
    <m/>
    <m/>
    <s v="2200    WHITTIER                     BL"/>
    <m/>
    <n v="34.035499999999999"/>
    <n v="-118.2183"/>
    <n v="0"/>
    <x v="12"/>
  </r>
  <r>
    <n v="201305629"/>
    <d v="2020-01-29T00:00:00"/>
    <x v="259"/>
    <n v="2000"/>
    <n v="13"/>
    <x v="6"/>
    <n v="1313"/>
    <n v="2"/>
    <n v="626"/>
    <s v="INTIMATE PARTNER - SIMPLE ASSAULT"/>
    <s v="1242 0913 2000 0444 0429 1309"/>
    <n v="31"/>
    <s v="F"/>
    <s v="B"/>
    <n v="502"/>
    <s v="MULTI-UNIT DWELLING (APARTMENT, DUPLEX, ETC)"/>
    <n v="400"/>
    <s v="STRONG-ARM (HANDS, FIST, FEET OR BODILY FORCE)"/>
    <s v="IC"/>
    <s v="Invest Cont"/>
    <n v="626"/>
    <m/>
    <m/>
    <m/>
    <s v="1100 E  20TH                         ST"/>
    <m/>
    <n v="34.024999999999999"/>
    <n v="-118.2542"/>
    <n v="0"/>
    <x v="12"/>
  </r>
  <r>
    <n v="200515400"/>
    <d v="2020-10-17T00:00:00"/>
    <x v="365"/>
    <n v="545"/>
    <n v="5"/>
    <x v="10"/>
    <n v="562"/>
    <n v="2"/>
    <n v="745"/>
    <s v="VANDALISM - MISDEAMEANOR ($399 OR UNDER)"/>
    <s v="0329 1202"/>
    <n v="63"/>
    <s v="M"/>
    <s v="W"/>
    <n v="501"/>
    <s v="SINGLE FAMILY DWELLING"/>
    <m/>
    <m/>
    <s v="AO"/>
    <s v="Adult Other"/>
    <n v="745"/>
    <m/>
    <m/>
    <m/>
    <s v="1300 W  8TH                          ST"/>
    <m/>
    <n v="33.737000000000002"/>
    <n v="-118.3062"/>
    <n v="0"/>
    <x v="12"/>
  </r>
  <r>
    <n v="200908819"/>
    <d v="2020-04-23T00:00:00"/>
    <x v="220"/>
    <n v="945"/>
    <n v="9"/>
    <x v="3"/>
    <n v="926"/>
    <n v="2"/>
    <n v="745"/>
    <s v="VANDALISM - MISDEAMEANOR ($399 OR UNDER)"/>
    <s v="0329 1402"/>
    <n v="0"/>
    <s v="X"/>
    <s v="X"/>
    <n v="101"/>
    <s v="STREET"/>
    <m/>
    <m/>
    <s v="AA"/>
    <s v="Adult Arrest"/>
    <n v="745"/>
    <n v="998"/>
    <m/>
    <m/>
    <s v="VAN NUYS                     BL"/>
    <s v="GILMORE                      ST"/>
    <n v="34.1877"/>
    <n v="-118.4487"/>
    <n v="1"/>
    <x v="12"/>
  </r>
  <r>
    <n v="201304827"/>
    <d v="2020-01-15T00:00:00"/>
    <x v="188"/>
    <n v="100"/>
    <n v="13"/>
    <x v="6"/>
    <n v="1385"/>
    <n v="2"/>
    <n v="626"/>
    <s v="INTIMATE PARTNER - SIMPLE ASSAULT"/>
    <s v="2000 1814 0400 1300 1309 0913"/>
    <n v="33"/>
    <s v="F"/>
    <s v="H"/>
    <n v="201"/>
    <s v="JEWELRY STORE"/>
    <n v="400"/>
    <s v="STRONG-ARM (HANDS, FIST, FEET OR BODILY FORCE)"/>
    <s v="IC"/>
    <s v="Invest Cont"/>
    <n v="626"/>
    <m/>
    <m/>
    <m/>
    <s v="700 E  SLAUSON                      AV"/>
    <m/>
    <n v="33.9893"/>
    <n v="-118.2628"/>
    <n v="0"/>
    <x v="12"/>
  </r>
  <r>
    <n v="200405800"/>
    <d v="2020-02-16T00:00:00"/>
    <x v="58"/>
    <n v="1300"/>
    <n v="4"/>
    <x v="4"/>
    <n v="473"/>
    <n v="2"/>
    <n v="624"/>
    <s v="BATTERY - SIMPLE ASSAULT"/>
    <s v="1822 0400 0416 0444 0429 1251"/>
    <n v="53"/>
    <s v="F"/>
    <s v="H"/>
    <n v="109"/>
    <s v="PARK/PLAYGROUND"/>
    <n v="400"/>
    <s v="STRONG-ARM (HANDS, FIST, FEET OR BODILY FORCE)"/>
    <s v="IC"/>
    <s v="Invest Cont"/>
    <n v="624"/>
    <m/>
    <m/>
    <m/>
    <s v="400 S  SAINT LOUIS                  ST"/>
    <m/>
    <n v="34.042299999999997"/>
    <n v="-118.21550000000001"/>
    <n v="0"/>
    <x v="12"/>
  </r>
  <r>
    <n v="201009499"/>
    <d v="2020-05-28T00:00:00"/>
    <x v="177"/>
    <n v="1250"/>
    <n v="10"/>
    <x v="11"/>
    <n v="1008"/>
    <n v="2"/>
    <n v="930"/>
    <s v="CRIMINAL THREATS - NO WEAPON DISPLAYED"/>
    <s v="0443 1309 1822 0359 0325 0202 1266"/>
    <n v="19"/>
    <s v="M"/>
    <s v="H"/>
    <n v="243"/>
    <s v="DIY CENTER (LOWE'S,HOME DEPOT,OSH,CONTRACTORS WAREHOUSE)"/>
    <n v="511"/>
    <s v="VERBAL THREAT"/>
    <s v="IC"/>
    <s v="Invest Cont"/>
    <n v="930"/>
    <m/>
    <m/>
    <m/>
    <s v="16800    ROSCOE                       BL"/>
    <m/>
    <n v="34.220999999999997"/>
    <n v="-118.49890000000001"/>
    <n v="0"/>
    <x v="12"/>
  </r>
  <r>
    <n v="200906173"/>
    <d v="2020-02-18T00:00:00"/>
    <x v="310"/>
    <n v="1100"/>
    <n v="9"/>
    <x v="3"/>
    <n v="963"/>
    <n v="2"/>
    <n v="354"/>
    <s v="THEFT OF IDENTITY"/>
    <s v="0100 1822"/>
    <n v="18"/>
    <s v="F"/>
    <s v="W"/>
    <n v="501"/>
    <s v="SINGLE FAMILY DWELLING"/>
    <m/>
    <m/>
    <s v="IC"/>
    <s v="Invest Cont"/>
    <n v="354"/>
    <m/>
    <m/>
    <m/>
    <s v="5100    KESTER                       AV"/>
    <m/>
    <n v="34.162999999999997"/>
    <n v="-118.45740000000001"/>
    <n v="0"/>
    <x v="12"/>
  </r>
  <r>
    <n v="201112991"/>
    <d v="2020-08-28T00:00:00"/>
    <x v="235"/>
    <n v="2105"/>
    <n v="11"/>
    <x v="7"/>
    <n v="1138"/>
    <n v="1"/>
    <n v="420"/>
    <s v="THEFT FROM MOTOR VEHICLE - PETTY ($950 &amp; UNDER)"/>
    <s v="0344 1606"/>
    <n v="22"/>
    <s v="M"/>
    <s v="H"/>
    <n v="101"/>
    <s v="STREET"/>
    <m/>
    <m/>
    <s v="IC"/>
    <s v="Invest Cont"/>
    <n v="420"/>
    <m/>
    <m/>
    <m/>
    <s v="6100    PIEDMONT                     AV"/>
    <m/>
    <n v="34.113100000000003"/>
    <n v="-118.18940000000001"/>
    <n v="0"/>
    <x v="12"/>
  </r>
  <r>
    <n v="200300582"/>
    <d v="2020-03-04T00:00:00"/>
    <x v="216"/>
    <n v="1320"/>
    <n v="3"/>
    <x v="2"/>
    <n v="321"/>
    <n v="1"/>
    <n v="310"/>
    <s v="BURGLARY"/>
    <s v="1822 0344 1202 0314 1309 1402"/>
    <n v="64"/>
    <s v="F"/>
    <s v="B"/>
    <n v="501"/>
    <s v="SINGLE FAMILY DWELLING"/>
    <m/>
    <m/>
    <s v="AA"/>
    <s v="Adult Arrest"/>
    <n v="310"/>
    <m/>
    <m/>
    <m/>
    <s v="5600    BOWESFIELD                   ST"/>
    <m/>
    <n v="34.023000000000003"/>
    <n v="-118.3669"/>
    <n v="1"/>
    <x v="12"/>
  </r>
  <r>
    <n v="201107138"/>
    <d v="2020-03-09T00:00:00"/>
    <x v="72"/>
    <n v="830"/>
    <n v="11"/>
    <x v="7"/>
    <n v="1186"/>
    <n v="2"/>
    <n v="946"/>
    <s v="OTHER MISCELLANEOUS CRIME"/>
    <m/>
    <n v="0"/>
    <s v="M"/>
    <s v="O"/>
    <n v="101"/>
    <s v="STREET"/>
    <m/>
    <m/>
    <s v="IC"/>
    <s v="Invest Cont"/>
    <n v="946"/>
    <m/>
    <m/>
    <m/>
    <s v="1800    ACADEMY                      DR"/>
    <m/>
    <n v="34.0807"/>
    <n v="-118.24250000000001"/>
    <n v="0"/>
    <x v="12"/>
  </r>
  <r>
    <n v="200710120"/>
    <d v="2020-06-04T00:00:00"/>
    <x v="14"/>
    <n v="2000"/>
    <n v="7"/>
    <x v="0"/>
    <n v="701"/>
    <n v="2"/>
    <n v="740"/>
    <s v="VANDALISM - FELONY ($400 &amp; OVER, ALL CHURCH VANDALISMS)"/>
    <s v="0329 1300"/>
    <n v="32"/>
    <s v="M"/>
    <s v="W"/>
    <n v="122"/>
    <s v="VEHICLE, PASSENGER/TRUCK"/>
    <m/>
    <m/>
    <s v="IC"/>
    <s v="Invest Cont"/>
    <n v="740"/>
    <m/>
    <m/>
    <m/>
    <s v="MELROSE                      AV"/>
    <s v="N  CRESCENT HEIGHTS             BL"/>
    <n v="34.083799999999997"/>
    <n v="-118.3659"/>
    <n v="0"/>
    <x v="12"/>
  </r>
  <r>
    <n v="200104231"/>
    <d v="2020-01-03T00:00:00"/>
    <x v="241"/>
    <n v="2220"/>
    <n v="1"/>
    <x v="1"/>
    <n v="148"/>
    <n v="1"/>
    <n v="230"/>
    <s v="ASSAULT WITH DEADLY WEAPON, AGGRAVATED ASSAULT"/>
    <s v="1218 1310 0411 1822 0319"/>
    <n v="58"/>
    <s v="M"/>
    <s v="H"/>
    <n v="101"/>
    <s v="STREET"/>
    <n v="204"/>
    <s v="FOLDING KNIFE"/>
    <s v="IC"/>
    <s v="Invest Cont"/>
    <n v="230"/>
    <m/>
    <m/>
    <m/>
    <s v="5TH"/>
    <s v="CROCKER"/>
    <n v="34.043500000000002"/>
    <n v="-118.2427"/>
    <n v="0"/>
    <x v="12"/>
  </r>
  <r>
    <n v="200715581"/>
    <d v="2020-11-02T00:00:00"/>
    <x v="245"/>
    <n v="1430"/>
    <n v="7"/>
    <x v="0"/>
    <n v="723"/>
    <n v="2"/>
    <n v="354"/>
    <s v="THEFT OF IDENTITY"/>
    <s v="0930 1822"/>
    <n v="48"/>
    <s v="F"/>
    <s v="O"/>
    <n v="203"/>
    <s v="OTHER BUSINESS"/>
    <m/>
    <m/>
    <s v="IC"/>
    <s v="Invest Cont"/>
    <n v="354"/>
    <m/>
    <m/>
    <m/>
    <s v="100 S  FAIRFAX                      AV"/>
    <m/>
    <n v="34.072800000000001"/>
    <n v="-118.3656"/>
    <n v="0"/>
    <x v="12"/>
  </r>
  <r>
    <n v="201011143"/>
    <d v="2020-07-19T00:00:00"/>
    <x v="221"/>
    <n v="1140"/>
    <n v="10"/>
    <x v="11"/>
    <n v="1088"/>
    <n v="1"/>
    <n v="230"/>
    <s v="ASSAULT WITH DEADLY WEAPON, AGGRAVATED ASSAULT"/>
    <s v="0945 1309 1822 0325 0447 1420 1236 0416"/>
    <n v="61"/>
    <s v="M"/>
    <s v="H"/>
    <n v="402"/>
    <s v="MARKET"/>
    <n v="212"/>
    <s v="BOTTLE"/>
    <s v="IC"/>
    <s v="Invest Cont"/>
    <n v="230"/>
    <m/>
    <m/>
    <m/>
    <s v="16400 W  VENTURA                      BL"/>
    <m/>
    <n v="34.157299999999999"/>
    <n v="-118.4901"/>
    <n v="0"/>
    <x v="12"/>
  </r>
  <r>
    <n v="200617885"/>
    <d v="2020-11-11T00:00:00"/>
    <x v="69"/>
    <n v="1700"/>
    <n v="6"/>
    <x v="9"/>
    <n v="639"/>
    <n v="1"/>
    <n v="510"/>
    <s v="VEHICLE - STOLEN"/>
    <m/>
    <n v="0"/>
    <m/>
    <m/>
    <n v="101"/>
    <s v="STREET"/>
    <m/>
    <m/>
    <s v="IC"/>
    <s v="Invest Cont"/>
    <n v="510"/>
    <m/>
    <m/>
    <m/>
    <s v="5100 W  HOLLYWOOD                    BL"/>
    <m/>
    <n v="34.1036"/>
    <n v="-118.3049"/>
    <n v="0"/>
    <x v="12"/>
  </r>
  <r>
    <n v="201304716"/>
    <d v="2020-01-14T00:00:00"/>
    <x v="141"/>
    <n v="945"/>
    <n v="13"/>
    <x v="6"/>
    <n v="1347"/>
    <n v="1"/>
    <n v="230"/>
    <s v="ASSAULT WITH DEADLY WEAPON, AGGRAVATED ASSAULT"/>
    <s v="0913 1100 0334 0416 0302 0906"/>
    <n v="59"/>
    <s v="M"/>
    <s v="B"/>
    <n v="501"/>
    <s v="SINGLE FAMILY DWELLING"/>
    <n v="109"/>
    <s v="SEMI-AUTOMATIC PISTOL"/>
    <s v="AA"/>
    <s v="Adult Arrest"/>
    <n v="230"/>
    <n v="998"/>
    <m/>
    <m/>
    <s v="1600 E  33RD                         ST"/>
    <m/>
    <n v="34.011200000000002"/>
    <n v="-118.24590000000001"/>
    <n v="1"/>
    <x v="12"/>
  </r>
  <r>
    <n v="200906324"/>
    <d v="2020-02-21T00:00:00"/>
    <x v="323"/>
    <n v="1000"/>
    <n v="9"/>
    <x v="3"/>
    <n v="911"/>
    <n v="2"/>
    <n v="626"/>
    <s v="INTIMATE PARTNER - SIMPLE ASSAULT"/>
    <s v="2000 0416 0417 1813 2004"/>
    <n v="50"/>
    <s v="F"/>
    <s v="W"/>
    <n v="108"/>
    <s v="PARKING LOT"/>
    <n v="400"/>
    <s v="STRONG-ARM (HANDS, FIST, FEET OR BODILY FORCE)"/>
    <s v="AO"/>
    <s v="Adult Other"/>
    <n v="626"/>
    <m/>
    <m/>
    <m/>
    <s v="7100    SEPULVEDA                    BL"/>
    <m/>
    <n v="34.193800000000003"/>
    <n v="-118.47020000000001"/>
    <n v="0"/>
    <x v="12"/>
  </r>
  <r>
    <n v="200509414"/>
    <d v="2020-05-13T00:00:00"/>
    <x v="78"/>
    <n v="715"/>
    <n v="5"/>
    <x v="10"/>
    <n v="563"/>
    <n v="2"/>
    <n v="624"/>
    <s v="BATTERY - SIMPLE ASSAULT"/>
    <s v="0417 1202 1242 0602 0913 0561 0429"/>
    <n v="63"/>
    <s v="M"/>
    <s v="H"/>
    <n v="707"/>
    <s v="GARAGE/CARPORT"/>
    <n v="400"/>
    <s v="STRONG-ARM (HANDS, FIST, FEET OR BODILY FORCE)"/>
    <s v="AO"/>
    <s v="Adult Other"/>
    <n v="624"/>
    <m/>
    <m/>
    <m/>
    <s v="1700 S  ALMA                         ST"/>
    <m/>
    <n v="33.727899999999998"/>
    <n v="-118.29900000000001"/>
    <n v="0"/>
    <x v="12"/>
  </r>
  <r>
    <n v="200806440"/>
    <d v="2020-02-23T00:00:00"/>
    <x v="105"/>
    <n v="1200"/>
    <n v="8"/>
    <x v="12"/>
    <n v="855"/>
    <n v="1"/>
    <n v="440"/>
    <s v="THEFT PLAIN - PETTY ($950 &amp; UNDER)"/>
    <s v="1202 0344 1501"/>
    <n v="64"/>
    <s v="M"/>
    <s v="W"/>
    <n v="102"/>
    <s v="SIDEWALK"/>
    <m/>
    <m/>
    <s v="IC"/>
    <s v="Invest Cont"/>
    <n v="440"/>
    <m/>
    <m/>
    <m/>
    <s v="SANTA MONICA                 BL"/>
    <s v="SEPULVEDA"/>
    <n v="34.047699999999999"/>
    <n v="-118.4443"/>
    <n v="0"/>
    <x v="12"/>
  </r>
  <r>
    <n v="200918724"/>
    <d v="2020-12-22T00:00:00"/>
    <x v="248"/>
    <n v="115"/>
    <n v="9"/>
    <x v="3"/>
    <n v="969"/>
    <n v="1"/>
    <n v="341"/>
    <s v="THEFT-GRAND ($950.01 &amp; OVER)EXCPT,GUNS,FOWL,LIVESTK,PROD"/>
    <s v="1309 0342 0344"/>
    <n v="52"/>
    <s v="M"/>
    <s v="W"/>
    <n v="402"/>
    <s v="MARKET"/>
    <m/>
    <m/>
    <s v="AO"/>
    <s v="Adult Other"/>
    <n v="341"/>
    <m/>
    <m/>
    <m/>
    <s v="12900    MAGNOLIA                     BL"/>
    <m/>
    <n v="34.164900000000003"/>
    <n v="-118.414"/>
    <n v="0"/>
    <x v="12"/>
  </r>
  <r>
    <n v="200711427"/>
    <d v="2020-07-09T00:00:00"/>
    <x v="298"/>
    <n v="1900"/>
    <n v="7"/>
    <x v="0"/>
    <n v="736"/>
    <n v="1"/>
    <n v="510"/>
    <s v="VEHICLE - STOLEN"/>
    <m/>
    <n v="0"/>
    <m/>
    <m/>
    <n v="707"/>
    <s v="GARAGE/CARPORT"/>
    <m/>
    <m/>
    <s v="IC"/>
    <s v="Invest Cont"/>
    <n v="510"/>
    <m/>
    <m/>
    <m/>
    <s v="400 S  DETROIT                      ST"/>
    <m/>
    <n v="34.064900000000002"/>
    <n v="-118.3451"/>
    <n v="0"/>
    <x v="12"/>
  </r>
  <r>
    <n v="200213787"/>
    <d v="2020-08-16T00:00:00"/>
    <x v="352"/>
    <n v="2245"/>
    <n v="2"/>
    <x v="5"/>
    <n v="231"/>
    <n v="2"/>
    <n v="740"/>
    <s v="VANDALISM - FELONY ($400 &amp; OVER, ALL CHURCH VANDALISMS)"/>
    <s v="0329 0443 0319 0913"/>
    <n v="0"/>
    <s v="X"/>
    <s v="X"/>
    <n v="203"/>
    <s v="OTHER BUSINESS"/>
    <n v="500"/>
    <s v="UNKNOWN WEAPON/OTHER WEAPON"/>
    <s v="IC"/>
    <s v="Invest Cont"/>
    <n v="740"/>
    <m/>
    <m/>
    <m/>
    <s v="100 N  OCCIDENTAL                   BL"/>
    <m/>
    <n v="34.072099999999999"/>
    <n v="-118.2818"/>
    <n v="0"/>
    <x v="12"/>
  </r>
  <r>
    <n v="200812330"/>
    <d v="2020-07-27T00:00:00"/>
    <x v="148"/>
    <n v="1900"/>
    <n v="8"/>
    <x v="12"/>
    <n v="898"/>
    <n v="1"/>
    <n v="510"/>
    <s v="VEHICLE - STOLEN"/>
    <m/>
    <n v="0"/>
    <m/>
    <m/>
    <n v="101"/>
    <s v="STREET"/>
    <m/>
    <m/>
    <s v="IC"/>
    <s v="Invest Cont"/>
    <n v="510"/>
    <m/>
    <m/>
    <m/>
    <s v="8900    OLIN                         ST"/>
    <m/>
    <n v="34.036000000000001"/>
    <n v="-118.3865"/>
    <n v="0"/>
    <x v="12"/>
  </r>
  <r>
    <n v="200111540"/>
    <d v="2020-05-10T00:00:00"/>
    <x v="39"/>
    <n v="845"/>
    <n v="1"/>
    <x v="1"/>
    <n v="157"/>
    <n v="2"/>
    <n v="624"/>
    <s v="BATTERY - SIMPLE ASSAULT"/>
    <s v="0416 0417"/>
    <n v="40"/>
    <s v="F"/>
    <s v="H"/>
    <n v="102"/>
    <s v="SIDEWALK"/>
    <n v="400"/>
    <s v="STRONG-ARM (HANDS, FIST, FEET OR BODILY FORCE)"/>
    <s v="IC"/>
    <s v="Invest Cont"/>
    <n v="624"/>
    <m/>
    <m/>
    <m/>
    <s v="6TH                          ST"/>
    <s v="TOWNE"/>
    <n v="34.041200000000003"/>
    <n v="-118.2436"/>
    <n v="0"/>
    <x v="12"/>
  </r>
  <r>
    <n v="200209537"/>
    <d v="2020-04-28T00:00:00"/>
    <x v="179"/>
    <n v="1215"/>
    <n v="2"/>
    <x v="5"/>
    <n v="275"/>
    <n v="1"/>
    <n v="442"/>
    <s v="SHOPLIFTING - PETTY THEFT ($950 &amp; UNDER)"/>
    <s v="1822 0344 0325 0209"/>
    <n v="19"/>
    <s v="X"/>
    <s v="X"/>
    <n v="406"/>
    <s v="OTHER STORE"/>
    <m/>
    <m/>
    <s v="IC"/>
    <s v="Invest Cont"/>
    <n v="442"/>
    <m/>
    <m/>
    <m/>
    <s v="1600 W  OLYMPIC                      BL"/>
    <m/>
    <n v="34.049199999999999"/>
    <n v="-118.27419999999999"/>
    <n v="0"/>
    <x v="12"/>
  </r>
  <r>
    <n v="201217328"/>
    <d v="2020-07-28T00:00:00"/>
    <x v="288"/>
    <n v="1450"/>
    <n v="12"/>
    <x v="8"/>
    <n v="1245"/>
    <n v="1"/>
    <n v="230"/>
    <s v="ASSAULT WITH DEADLY WEAPON, AGGRAVATED ASSAULT"/>
    <s v="1822 0329 0906"/>
    <n v="55"/>
    <s v="F"/>
    <s v="H"/>
    <n v="101"/>
    <s v="STREET"/>
    <n v="102"/>
    <s v="HAND GUN"/>
    <s v="IC"/>
    <s v="Invest Cont"/>
    <n v="230"/>
    <m/>
    <m/>
    <m/>
    <s v="1300 W  69TH                         ST"/>
    <m/>
    <n v="33.976999999999997"/>
    <n v="-118.30029999999999"/>
    <n v="0"/>
    <x v="12"/>
  </r>
  <r>
    <n v="200218935"/>
    <d v="2020-12-23T00:00:00"/>
    <x v="192"/>
    <n v="900"/>
    <n v="2"/>
    <x v="5"/>
    <n v="216"/>
    <n v="2"/>
    <n v="354"/>
    <s v="THEFT OF IDENTITY"/>
    <s v="0100 1822"/>
    <n v="53"/>
    <s v="M"/>
    <s v="H"/>
    <n v="502"/>
    <s v="MULTI-UNIT DWELLING (APARTMENT, DUPLEX, ETC)"/>
    <m/>
    <m/>
    <s v="IC"/>
    <s v="Invest Cont"/>
    <n v="354"/>
    <m/>
    <m/>
    <m/>
    <s v="2400    BELLEVUE                     AV"/>
    <m/>
    <n v="34.074599999999997"/>
    <n v="-118.27070000000001"/>
    <n v="0"/>
    <x v="12"/>
  </r>
  <r>
    <n v="200817911"/>
    <d v="2020-12-24T00:00:00"/>
    <x v="203"/>
    <n v="1815"/>
    <n v="8"/>
    <x v="12"/>
    <n v="893"/>
    <n v="2"/>
    <n v="624"/>
    <s v="BATTERY - SIMPLE ASSAULT"/>
    <s v="0416 0431"/>
    <n v="59"/>
    <s v="M"/>
    <s v="W"/>
    <n v="501"/>
    <s v="SINGLE FAMILY DWELLING"/>
    <n v="400"/>
    <s v="STRONG-ARM (HANDS, FIST, FEET OR BODILY FORCE)"/>
    <s v="AO"/>
    <s v="Adult Other"/>
    <n v="624"/>
    <m/>
    <m/>
    <m/>
    <s v="2700    VETERAN                      AV"/>
    <m/>
    <n v="34.032200000000003"/>
    <n v="-118.4258"/>
    <n v="0"/>
    <x v="12"/>
  </r>
  <r>
    <n v="200514455"/>
    <d v="2020-09-23T00:00:00"/>
    <x v="26"/>
    <n v="1100"/>
    <n v="5"/>
    <x v="10"/>
    <n v="563"/>
    <n v="1"/>
    <n v="420"/>
    <s v="THEFT FROM MOTOR VEHICLE - PETTY ($950 &amp; UNDER)"/>
    <s v="0344 0386 1202 1300 1606"/>
    <n v="60"/>
    <s v="M"/>
    <s v="H"/>
    <n v="108"/>
    <s v="PARKING LOT"/>
    <m/>
    <m/>
    <s v="IC"/>
    <s v="Invest Cont"/>
    <n v="420"/>
    <m/>
    <m/>
    <m/>
    <s v="13TH                         ST"/>
    <s v="GAFFEY                       ST"/>
    <n v="33.732399999999998"/>
    <n v="-118.2924"/>
    <n v="0"/>
    <x v="12"/>
  </r>
  <r>
    <n v="200606265"/>
    <d v="2020-02-16T00:00:00"/>
    <x v="27"/>
    <n v="1800"/>
    <n v="6"/>
    <x v="9"/>
    <n v="676"/>
    <n v="1"/>
    <n v="420"/>
    <s v="THEFT FROM MOTOR VEHICLE - PETTY ($950 &amp; UNDER)"/>
    <s v="1300 1601 0344 0352"/>
    <n v="44"/>
    <s v="F"/>
    <s v="W"/>
    <n v="108"/>
    <s v="PARKING LOT"/>
    <m/>
    <m/>
    <s v="IC"/>
    <s v="Invest Cont"/>
    <n v="420"/>
    <m/>
    <m/>
    <m/>
    <s v="700    EL CENTRO                    AV"/>
    <m/>
    <n v="34.083500000000001"/>
    <n v="-118.3244"/>
    <n v="0"/>
    <x v="12"/>
  </r>
  <r>
    <n v="200314964"/>
    <d v="2020-07-30T00:00:00"/>
    <x v="8"/>
    <n v="2230"/>
    <n v="3"/>
    <x v="2"/>
    <n v="362"/>
    <n v="2"/>
    <n v="745"/>
    <s v="VANDALISM - MISDEAMEANOR ($399 OR UNDER)"/>
    <s v="0329 0360 0561 0913 1238 1242"/>
    <n v="66"/>
    <s v="F"/>
    <s v="B"/>
    <n v="502"/>
    <s v="MULTI-UNIT DWELLING (APARTMENT, DUPLEX, ETC)"/>
    <m/>
    <m/>
    <s v="IC"/>
    <s v="Invest Cont"/>
    <n v="745"/>
    <m/>
    <m/>
    <m/>
    <s v="4500    AUGUST                       ST"/>
    <m/>
    <n v="34.015999999999998"/>
    <n v="-118.3473"/>
    <n v="0"/>
    <x v="12"/>
  </r>
  <r>
    <n v="200807387"/>
    <d v="2020-03-15T00:00:00"/>
    <x v="124"/>
    <n v="2000"/>
    <n v="8"/>
    <x v="12"/>
    <n v="855"/>
    <n v="1"/>
    <n v="420"/>
    <s v="THEFT FROM MOTOR VEHICLE - PETTY ($950 &amp; UNDER)"/>
    <s v="0344 1822 1606"/>
    <n v="41"/>
    <s v="F"/>
    <s v="W"/>
    <n v="123"/>
    <s v="PARKING UNDERGROUND/BUILDING"/>
    <m/>
    <m/>
    <s v="IC"/>
    <s v="Invest Cont"/>
    <n v="420"/>
    <m/>
    <m/>
    <m/>
    <s v="1400 S  BENTLEY                      AV"/>
    <m/>
    <n v="34.051900000000003"/>
    <n v="-118.4466"/>
    <n v="0"/>
    <x v="12"/>
  </r>
  <r>
    <n v="201215391"/>
    <d v="2020-06-26T00:00:00"/>
    <x v="269"/>
    <n v="2100"/>
    <n v="12"/>
    <x v="8"/>
    <n v="1267"/>
    <n v="1"/>
    <n v="510"/>
    <s v="VEHICLE - STOLEN"/>
    <m/>
    <n v="0"/>
    <m/>
    <m/>
    <n v="101"/>
    <s v="STREET"/>
    <m/>
    <m/>
    <s v="IC"/>
    <s v="Invest Cont"/>
    <n v="510"/>
    <m/>
    <m/>
    <m/>
    <s v="FIGUEROA"/>
    <s v="84TH                         ST"/>
    <n v="33.963200000000001"/>
    <n v="-118.28270000000001"/>
    <n v="0"/>
    <x v="12"/>
  </r>
  <r>
    <n v="200411512"/>
    <d v="2020-08-06T00:00:00"/>
    <x v="115"/>
    <n v="1000"/>
    <n v="4"/>
    <x v="4"/>
    <n v="421"/>
    <n v="2"/>
    <n v="627"/>
    <s v="CHILD ABUSE (PHYSICAL) - SIMPLE ASSAULT"/>
    <s v="0400 1258 1251 0553 0913 0416"/>
    <n v="8"/>
    <s v="M"/>
    <s v="H"/>
    <n v="501"/>
    <s v="SINGLE FAMILY DWELLING"/>
    <n v="400"/>
    <s v="STRONG-ARM (HANDS, FIST, FEET OR BODILY FORCE)"/>
    <s v="AO"/>
    <s v="Adult Other"/>
    <n v="627"/>
    <m/>
    <m/>
    <m/>
    <s v="400 S  AVENUE 20"/>
    <m/>
    <n v="34.0687"/>
    <n v="-118.2182"/>
    <n v="0"/>
    <x v="12"/>
  </r>
  <r>
    <n v="200412558"/>
    <d v="2020-09-08T00:00:00"/>
    <x v="154"/>
    <n v="1430"/>
    <n v="4"/>
    <x v="4"/>
    <n v="424"/>
    <n v="1"/>
    <n v="330"/>
    <s v="BURGLARY FROM VEHICLE"/>
    <s v="0344 1302"/>
    <n v="0"/>
    <s v="M"/>
    <s v="W"/>
    <n v="109"/>
    <s v="PARK/PLAYGROUND"/>
    <m/>
    <m/>
    <s v="IC"/>
    <s v="Invest Cont"/>
    <n v="330"/>
    <m/>
    <m/>
    <m/>
    <s v="3500    VALLEY                       BL"/>
    <m/>
    <n v="34.07"/>
    <n v="-118.1998"/>
    <n v="0"/>
    <x v="12"/>
  </r>
  <r>
    <n v="200111320"/>
    <d v="2020-05-04T00:00:00"/>
    <x v="180"/>
    <n v="1420"/>
    <n v="1"/>
    <x v="1"/>
    <n v="153"/>
    <n v="1"/>
    <n v="230"/>
    <s v="ASSAULT WITH DEADLY WEAPON, AGGRAVATED ASSAULT"/>
    <s v="0907 0913 1820 1810 2001 0334 0443 1218 2004"/>
    <n v="45"/>
    <s v="M"/>
    <s v="H"/>
    <n v="502"/>
    <s v="MULTI-UNIT DWELLING (APARTMENT, DUPLEX, ETC)"/>
    <n v="207"/>
    <s v="OTHER KNIFE"/>
    <s v="AO"/>
    <s v="Adult Other"/>
    <n v="230"/>
    <m/>
    <m/>
    <m/>
    <s v="500 S  SPRING                       ST"/>
    <m/>
    <n v="34.046700000000001"/>
    <n v="-118.252"/>
    <n v="0"/>
    <x v="12"/>
  </r>
  <r>
    <n v="200404303"/>
    <d v="2020-01-09T00:00:00"/>
    <x v="172"/>
    <n v="2000"/>
    <n v="4"/>
    <x v="4"/>
    <n v="455"/>
    <n v="1"/>
    <n v="510"/>
    <s v="VEHICLE - STOLEN"/>
    <m/>
    <n v="0"/>
    <m/>
    <m/>
    <n v="101"/>
    <s v="STREET"/>
    <m/>
    <m/>
    <s v="IC"/>
    <s v="Invest Cont"/>
    <n v="510"/>
    <m/>
    <m/>
    <m/>
    <s v="600    CORNWELL                     ST"/>
    <m/>
    <n v="34.051499999999997"/>
    <n v="-118.2072"/>
    <n v="0"/>
    <x v="12"/>
  </r>
  <r>
    <n v="201000572"/>
    <d v="2020-02-26T00:00:00"/>
    <x v="324"/>
    <n v="1400"/>
    <n v="10"/>
    <x v="11"/>
    <n v="1018"/>
    <n v="1"/>
    <n v="341"/>
    <s v="THEFT-GRAND ($950.01 &amp; OVER)EXCPT,GUNS,FOWL,LIVESTK,PROD"/>
    <s v="1822 0344"/>
    <n v="0"/>
    <s v="M"/>
    <s v="W"/>
    <n v="203"/>
    <s v="OTHER BUSINESS"/>
    <m/>
    <m/>
    <s v="IC"/>
    <s v="Invest Cont"/>
    <n v="341"/>
    <m/>
    <m/>
    <m/>
    <s v="16100    COHASSET                     ST"/>
    <m/>
    <n v="34.206600000000002"/>
    <n v="-118.4837"/>
    <n v="0"/>
    <x v="12"/>
  </r>
  <r>
    <n v="201105434"/>
    <d v="2020-02-02T00:00:00"/>
    <x v="87"/>
    <n v="2330"/>
    <n v="11"/>
    <x v="7"/>
    <n v="1181"/>
    <n v="2"/>
    <n v="740"/>
    <s v="VANDALISM - FELONY ($400 &amp; OVER, ALL CHURCH VANDALISMS)"/>
    <s v="0329 1609"/>
    <n v="54"/>
    <s v="M"/>
    <s v="W"/>
    <n v="203"/>
    <s v="OTHER BUSINESS"/>
    <m/>
    <m/>
    <s v="IC"/>
    <s v="Invest Cont"/>
    <n v="740"/>
    <m/>
    <m/>
    <m/>
    <s v="2800 W  SUNSET                       BL"/>
    <m/>
    <n v="34.080800000000004"/>
    <n v="-118.2655"/>
    <n v="0"/>
    <x v="12"/>
  </r>
  <r>
    <n v="200510400"/>
    <d v="2020-06-09T00:00:00"/>
    <x v="108"/>
    <n v="830"/>
    <n v="5"/>
    <x v="10"/>
    <n v="511"/>
    <n v="2"/>
    <n v="740"/>
    <s v="VANDALISM - FELONY ($400 &amp; OVER, ALL CHURCH VANDALISMS)"/>
    <s v="1266 0913 0603 0361 1300 0329"/>
    <n v="47"/>
    <s v="M"/>
    <s v="H"/>
    <n v="122"/>
    <s v="VEHICLE, PASSENGER/TRUCK"/>
    <m/>
    <m/>
    <s v="IC"/>
    <s v="Invest Cont"/>
    <n v="740"/>
    <m/>
    <m/>
    <m/>
    <s v="25600    BELLE PORTE                  AV"/>
    <m/>
    <n v="33.791499999999999"/>
    <n v="-118.30110000000001"/>
    <n v="0"/>
    <x v="12"/>
  </r>
  <r>
    <n v="200408565"/>
    <d v="2020-05-06T00:00:00"/>
    <x v="162"/>
    <n v="702"/>
    <n v="4"/>
    <x v="4"/>
    <n v="499"/>
    <n v="1"/>
    <n v="440"/>
    <s v="THEFT PLAIN - PETTY ($950 &amp; UNDER)"/>
    <n v="325"/>
    <n v="30"/>
    <s v="M"/>
    <s v="H"/>
    <n v="402"/>
    <s v="MARKET"/>
    <m/>
    <m/>
    <s v="IC"/>
    <s v="Invest Cont"/>
    <n v="440"/>
    <m/>
    <m/>
    <m/>
    <s v="3600 E  OLYMPIC                      BL"/>
    <m/>
    <n v="34.018799999999999"/>
    <n v="-118.20099999999999"/>
    <n v="0"/>
    <x v="12"/>
  </r>
  <r>
    <n v="201217582"/>
    <d v="2020-08-01T00:00:00"/>
    <x v="266"/>
    <n v="1300"/>
    <n v="12"/>
    <x v="8"/>
    <n v="1243"/>
    <n v="1"/>
    <n v="310"/>
    <s v="BURGLARY"/>
    <s v="0344 1822"/>
    <n v="31"/>
    <s v="M"/>
    <s v="B"/>
    <n v="501"/>
    <s v="SINGLE FAMILY DWELLING"/>
    <m/>
    <m/>
    <s v="IC"/>
    <s v="Invest Cont"/>
    <n v="310"/>
    <m/>
    <m/>
    <m/>
    <s v="6200 S  VAN NESS                     AV"/>
    <m/>
    <n v="33.9818"/>
    <n v="-118.3177"/>
    <n v="0"/>
    <x v="12"/>
  </r>
  <r>
    <n v="200517367"/>
    <d v="2020-12-02T00:00:00"/>
    <x v="41"/>
    <n v="2155"/>
    <n v="5"/>
    <x v="10"/>
    <n v="563"/>
    <n v="2"/>
    <n v="901"/>
    <s v="VIOLATION OF RESTRAINING ORDER"/>
    <s v="1309 2038 2000 1814"/>
    <n v="32"/>
    <s v="F"/>
    <s v="W"/>
    <n v="502"/>
    <s v="MULTI-UNIT DWELLING (APARTMENT, DUPLEX, ETC)"/>
    <m/>
    <m/>
    <s v="AA"/>
    <s v="Adult Arrest"/>
    <n v="901"/>
    <m/>
    <m/>
    <m/>
    <s v="600 W  12TH                         ST"/>
    <m/>
    <n v="33.7333"/>
    <n v="-118.2906"/>
    <n v="1"/>
    <x v="12"/>
  </r>
  <r>
    <n v="200511258"/>
    <d v="2020-07-01T00:00:00"/>
    <x v="234"/>
    <n v="2300"/>
    <n v="5"/>
    <x v="10"/>
    <n v="508"/>
    <n v="1"/>
    <n v="236"/>
    <s v="INTIMATE PARTNER - AGGRAVATED ASSAULT"/>
    <s v="0408 0432 0913 1241 1243 1813 2000"/>
    <n v="38"/>
    <s v="F"/>
    <s v="W"/>
    <n v="501"/>
    <s v="SINGLE FAMILY DWELLING"/>
    <n v="400"/>
    <s v="STRONG-ARM (HANDS, FIST, FEET OR BODILY FORCE)"/>
    <s v="AO"/>
    <s v="Adult Other"/>
    <n v="236"/>
    <m/>
    <m/>
    <m/>
    <s v="23400    PRESIDENT                    AV"/>
    <m/>
    <n v="33.812899999999999"/>
    <n v="-118.30710000000001"/>
    <n v="0"/>
    <x v="12"/>
  </r>
  <r>
    <n v="200511404"/>
    <d v="2020-07-04T00:00:00"/>
    <x v="11"/>
    <n v="1605"/>
    <n v="5"/>
    <x v="10"/>
    <n v="569"/>
    <n v="2"/>
    <n v="745"/>
    <s v="VANDALISM - MISDEAMEANOR ($399 OR UNDER)"/>
    <s v="1300 1309 0329"/>
    <n v="21"/>
    <s v="M"/>
    <s v="H"/>
    <n v="122"/>
    <s v="VEHICLE, PASSENGER/TRUCK"/>
    <m/>
    <m/>
    <s v="IC"/>
    <s v="Invest Cont"/>
    <n v="745"/>
    <m/>
    <m/>
    <m/>
    <s v="HARBOR"/>
    <s v="MINER"/>
    <n v="33.729399999999998"/>
    <n v="-118.27979999999999"/>
    <n v="0"/>
    <x v="12"/>
  </r>
  <r>
    <n v="200310788"/>
    <d v="2020-05-03T00:00:00"/>
    <x v="86"/>
    <n v="1410"/>
    <n v="3"/>
    <x v="2"/>
    <n v="379"/>
    <n v="2"/>
    <n v="626"/>
    <s v="INTIMATE PARTNER - SIMPLE ASSAULT"/>
    <s v="2000 1814 0416 0445"/>
    <n v="19"/>
    <s v="M"/>
    <s v="X"/>
    <n v="502"/>
    <s v="MULTI-UNIT DWELLING (APARTMENT, DUPLEX, ETC)"/>
    <n v="500"/>
    <s v="UNKNOWN WEAPON/OTHER WEAPON"/>
    <s v="IC"/>
    <s v="Invest Cont"/>
    <n v="626"/>
    <m/>
    <m/>
    <m/>
    <s v="1000 W  39TH                         ST"/>
    <m/>
    <n v="34.015500000000003"/>
    <n v="-118.2915"/>
    <n v="0"/>
    <x v="12"/>
  </r>
  <r>
    <n v="200617396"/>
    <d v="2020-10-30T00:00:00"/>
    <x v="297"/>
    <n v="100"/>
    <n v="6"/>
    <x v="9"/>
    <n v="632"/>
    <n v="1"/>
    <n v="440"/>
    <s v="THEFT PLAIN - PETTY ($950 &amp; UNDER)"/>
    <s v="1607 1822 0344 0325"/>
    <n v="0"/>
    <s v="X"/>
    <s v="X"/>
    <n v="203"/>
    <s v="OTHER BUSINESS"/>
    <m/>
    <m/>
    <s v="IC"/>
    <s v="Invest Cont"/>
    <n v="440"/>
    <m/>
    <m/>
    <m/>
    <s v="7900 W  SUNSET                       BL"/>
    <m/>
    <n v="34.097999999999999"/>
    <n v="-118.3623"/>
    <n v="0"/>
    <x v="12"/>
  </r>
  <r>
    <n v="201218571"/>
    <d v="2020-08-14T00:00:00"/>
    <x v="271"/>
    <n v="1730"/>
    <n v="12"/>
    <x v="8"/>
    <n v="1283"/>
    <n v="2"/>
    <n v="745"/>
    <s v="VANDALISM - MISDEAMEANOR ($399 OR UNDER)"/>
    <s v="0329 1822"/>
    <n v="49"/>
    <s v="F"/>
    <s v="H"/>
    <n v="501"/>
    <s v="SINGLE FAMILY DWELLING"/>
    <m/>
    <m/>
    <s v="IC"/>
    <s v="Invest Cont"/>
    <n v="745"/>
    <m/>
    <m/>
    <m/>
    <s v="2100 W  94TH                         ST"/>
    <m/>
    <n v="33.9512"/>
    <n v="-118.3145"/>
    <n v="0"/>
    <x v="12"/>
  </r>
  <r>
    <n v="201224050"/>
    <d v="2020-11-06T00:00:00"/>
    <x v="166"/>
    <n v="2250"/>
    <n v="12"/>
    <x v="8"/>
    <n v="1239"/>
    <n v="1"/>
    <n v="251"/>
    <s v="SHOTS FIRED AT INHABITED DWELLING"/>
    <s v="1822 0216 0450"/>
    <n v="0"/>
    <s v="X"/>
    <s v="X"/>
    <n v="501"/>
    <s v="SINGLE FAMILY DWELLING"/>
    <n v="102"/>
    <s v="HAND GUN"/>
    <s v="IC"/>
    <s v="Invest Cont"/>
    <n v="251"/>
    <m/>
    <m/>
    <m/>
    <s v="600 W  61ST                         ST"/>
    <m/>
    <n v="33.984200000000001"/>
    <n v="-118.2856"/>
    <n v="0"/>
    <x v="12"/>
  </r>
  <r>
    <n v="201212928"/>
    <d v="2020-05-17T00:00:00"/>
    <x v="135"/>
    <n v="210"/>
    <n v="12"/>
    <x v="8"/>
    <n v="1245"/>
    <n v="1"/>
    <n v="121"/>
    <s v="RAPE, FORCIBLE"/>
    <s v="1822 1402 1415 1259 2034 0537 1817 0409 0527 0547"/>
    <n v="14"/>
    <s v="F"/>
    <s v="B"/>
    <n v="501"/>
    <s v="SINGLE FAMILY DWELLING"/>
    <n v="400"/>
    <s v="STRONG-ARM (HANDS, FIST, FEET OR BODILY FORCE)"/>
    <s v="AA"/>
    <s v="Adult Arrest"/>
    <n v="121"/>
    <n v="812"/>
    <m/>
    <m/>
    <s v="1200 W  65TH                         PL"/>
    <m/>
    <n v="33.979900000000001"/>
    <n v="-118.2958"/>
    <n v="1"/>
    <x v="12"/>
  </r>
  <r>
    <n v="201222697"/>
    <d v="2020-10-15T00:00:00"/>
    <x v="107"/>
    <n v="1500"/>
    <n v="12"/>
    <x v="8"/>
    <n v="1251"/>
    <n v="2"/>
    <n v="237"/>
    <s v="CHILD NEGLECT (SEE 300 W.I.C.)"/>
    <s v="0913 0553 1257"/>
    <n v="5"/>
    <s v="M"/>
    <s v="B"/>
    <n v="710"/>
    <s v="OTHER PREMISE"/>
    <m/>
    <m/>
    <s v="AO"/>
    <s v="Adult Other"/>
    <n v="237"/>
    <m/>
    <m/>
    <m/>
    <s v="7100    10TH                         AV"/>
    <m/>
    <n v="33.975099999999998"/>
    <n v="-118.328"/>
    <n v="0"/>
    <x v="12"/>
  </r>
  <r>
    <n v="200907120"/>
    <d v="2020-03-09T00:00:00"/>
    <x v="73"/>
    <n v="1653"/>
    <n v="9"/>
    <x v="3"/>
    <n v="911"/>
    <n v="2"/>
    <n v="237"/>
    <s v="CHILD NEGLECT (SEE 300 W.I.C.)"/>
    <s v="1257 1310"/>
    <n v="2"/>
    <s v="M"/>
    <s v="W"/>
    <n v="108"/>
    <s v="PARKING LOT"/>
    <m/>
    <m/>
    <s v="AO"/>
    <s v="Adult Other"/>
    <n v="237"/>
    <m/>
    <m/>
    <m/>
    <s v="6400 N  SEPULVEDA                    BL"/>
    <m/>
    <n v="34.193800000000003"/>
    <n v="-118.47020000000001"/>
    <n v="0"/>
    <x v="12"/>
  </r>
  <r>
    <n v="200109947"/>
    <d v="2020-04-01T00:00:00"/>
    <x v="332"/>
    <n v="1800"/>
    <n v="1"/>
    <x v="1"/>
    <n v="111"/>
    <n v="2"/>
    <n v="626"/>
    <s v="INTIMATE PARTNER - SIMPLE ASSAULT"/>
    <s v="0416 2000 1813 2002 1414"/>
    <n v="34"/>
    <s v="M"/>
    <s v="H"/>
    <n v="502"/>
    <s v="MULTI-UNIT DWELLING (APARTMENT, DUPLEX, ETC)"/>
    <n v="400"/>
    <s v="STRONG-ARM (HANDS, FIST, FEET OR BODILY FORCE)"/>
    <s v="AO"/>
    <s v="Adult Other"/>
    <n v="626"/>
    <m/>
    <m/>
    <m/>
    <s v="500 N  BROADWAY"/>
    <m/>
    <n v="34.058"/>
    <n v="-118.241"/>
    <n v="0"/>
    <x v="12"/>
  </r>
  <r>
    <n v="201117133"/>
    <d v="2020-12-31T00:00:00"/>
    <x v="362"/>
    <n v="1400"/>
    <n v="11"/>
    <x v="7"/>
    <n v="1118"/>
    <n v="1"/>
    <n v="510"/>
    <s v="VEHICLE - STOLEN"/>
    <m/>
    <n v="0"/>
    <m/>
    <m/>
    <n v="101"/>
    <s v="STREET"/>
    <m/>
    <m/>
    <s v="IC"/>
    <s v="Invest Cont"/>
    <n v="510"/>
    <m/>
    <m/>
    <m/>
    <s v="5600    IRVINGTON                    PL"/>
    <m/>
    <n v="34.115200000000002"/>
    <n v="-118.1962"/>
    <n v="0"/>
    <x v="12"/>
  </r>
  <r>
    <n v="200119571"/>
    <d v="2020-10-16T00:00:00"/>
    <x v="215"/>
    <n v="2210"/>
    <n v="1"/>
    <x v="1"/>
    <n v="101"/>
    <n v="2"/>
    <n v="354"/>
    <s v="THEFT OF IDENTITY"/>
    <n v="377"/>
    <n v="34"/>
    <s v="M"/>
    <s v="W"/>
    <n v="605"/>
    <s v="AUTOMATED TELLER MACHINE (ATM)"/>
    <m/>
    <m/>
    <s v="IC"/>
    <s v="Invest Cont"/>
    <n v="354"/>
    <m/>
    <m/>
    <m/>
    <s v="900    WHITE KNOLL                  DR"/>
    <m/>
    <n v="34.067100000000003"/>
    <n v="-118.2483"/>
    <n v="0"/>
    <x v="12"/>
  </r>
  <r>
    <n v="200808708"/>
    <d v="2020-04-25T00:00:00"/>
    <x v="75"/>
    <n v="640"/>
    <n v="8"/>
    <x v="12"/>
    <n v="805"/>
    <n v="2"/>
    <n v="946"/>
    <s v="OTHER MISCELLANEOUS CRIME"/>
    <n v="1501"/>
    <n v="38"/>
    <s v="M"/>
    <s v="O"/>
    <n v="103"/>
    <s v="ALLEY"/>
    <m/>
    <m/>
    <s v="IC"/>
    <s v="Invest Cont"/>
    <n v="946"/>
    <m/>
    <m/>
    <m/>
    <s v="2200    LINDA FLORA                  DR"/>
    <m/>
    <n v="34.1126"/>
    <n v="-118.46469999999999"/>
    <n v="0"/>
    <x v="12"/>
  </r>
  <r>
    <n v="200805758"/>
    <d v="2020-02-10T00:00:00"/>
    <x v="159"/>
    <n v="300"/>
    <n v="8"/>
    <x v="12"/>
    <n v="855"/>
    <n v="1"/>
    <n v="210"/>
    <s v="ROBBERY"/>
    <s v="1822 0344 0416 0400 0417 1206 0342 0429"/>
    <n v="27"/>
    <s v="M"/>
    <s v="H"/>
    <n v="102"/>
    <s v="SIDEWALK"/>
    <n v="400"/>
    <s v="STRONG-ARM (HANDS, FIST, FEET OR BODILY FORCE)"/>
    <s v="IC"/>
    <s v="Invest Cont"/>
    <n v="210"/>
    <m/>
    <m/>
    <m/>
    <s v="SANTA MONICA"/>
    <s v="VETERAN"/>
    <n v="34.048999999999999"/>
    <n v="-118.4402"/>
    <n v="0"/>
    <x v="12"/>
  </r>
  <r>
    <n v="201013142"/>
    <d v="2020-09-16T00:00:00"/>
    <x v="90"/>
    <n v="1800"/>
    <n v="10"/>
    <x v="11"/>
    <n v="1017"/>
    <n v="2"/>
    <n v="624"/>
    <s v="BATTERY - SIMPLE ASSAULT"/>
    <s v="0913 0400 1202 0444 0416 0561 1206 1414"/>
    <n v="73"/>
    <s v="M"/>
    <s v="W"/>
    <n v="501"/>
    <s v="SINGLE FAMILY DWELLING"/>
    <n v="400"/>
    <s v="STRONG-ARM (HANDS, FIST, FEET OR BODILY FORCE)"/>
    <s v="AA"/>
    <s v="Adult Arrest"/>
    <n v="624"/>
    <m/>
    <m/>
    <m/>
    <s v="17200    LEADWELL                     ST"/>
    <m/>
    <n v="34.203899999999997"/>
    <n v="-118.5098"/>
    <n v="1"/>
    <x v="12"/>
  </r>
  <r>
    <n v="200506968"/>
    <d v="2020-03-10T00:00:00"/>
    <x v="305"/>
    <n v="1700"/>
    <n v="5"/>
    <x v="10"/>
    <n v="528"/>
    <n v="1"/>
    <n v="420"/>
    <s v="THEFT FROM MOTOR VEHICLE - PETTY ($950 &amp; UNDER)"/>
    <m/>
    <n v="0"/>
    <m/>
    <m/>
    <n v="101"/>
    <s v="STREET"/>
    <m/>
    <m/>
    <s v="IC"/>
    <s v="Invest Cont"/>
    <n v="420"/>
    <m/>
    <m/>
    <m/>
    <s v="1200    SANFORD                      AV"/>
    <m/>
    <n v="33.787399999999998"/>
    <n v="-118.25069999999999"/>
    <n v="0"/>
    <x v="12"/>
  </r>
  <r>
    <n v="200312995"/>
    <d v="2020-06-21T00:00:00"/>
    <x v="334"/>
    <n v="1910"/>
    <n v="3"/>
    <x v="2"/>
    <n v="363"/>
    <n v="1"/>
    <n v="510"/>
    <s v="VEHICLE - STOLEN"/>
    <m/>
    <n v="0"/>
    <m/>
    <m/>
    <n v="101"/>
    <s v="STREET"/>
    <m/>
    <m/>
    <s v="IC"/>
    <s v="Invest Cont"/>
    <n v="510"/>
    <m/>
    <m/>
    <m/>
    <s v="3600    COLISEUM                     PL"/>
    <m/>
    <n v="34.016500000000001"/>
    <n v="-118.3365"/>
    <n v="0"/>
    <x v="12"/>
  </r>
  <r>
    <n v="200511738"/>
    <d v="2020-07-12T00:00:00"/>
    <x v="158"/>
    <n v="1050"/>
    <n v="5"/>
    <x v="10"/>
    <n v="587"/>
    <n v="2"/>
    <n v="740"/>
    <s v="VANDALISM - FELONY ($400 &amp; OVER, ALL CHURCH VANDALISMS)"/>
    <n v="329"/>
    <n v="59"/>
    <s v="M"/>
    <s v="H"/>
    <n v="501"/>
    <s v="SINGLE FAMILY DWELLING"/>
    <m/>
    <m/>
    <s v="AO"/>
    <s v="Adult Other"/>
    <n v="740"/>
    <m/>
    <m/>
    <m/>
    <s v="500 W  39TH                         ST"/>
    <m/>
    <n v="33.7087"/>
    <n v="-118.28789999999999"/>
    <n v="0"/>
    <x v="12"/>
  </r>
  <r>
    <n v="201205711"/>
    <d v="2020-01-24T00:00:00"/>
    <x v="254"/>
    <n v="2300"/>
    <n v="12"/>
    <x v="8"/>
    <n v="1235"/>
    <n v="2"/>
    <n v="623"/>
    <s v="BATTERY POLICE (SIMPLE)"/>
    <s v="1212 0400 0416 0906"/>
    <n v="0"/>
    <s v="X"/>
    <s v="X"/>
    <n v="102"/>
    <s v="SIDEWALK"/>
    <n v="400"/>
    <s v="STRONG-ARM (HANDS, FIST, FEET OR BODILY FORCE)"/>
    <s v="IC"/>
    <s v="Invest Cont"/>
    <n v="623"/>
    <m/>
    <m/>
    <m/>
    <s v="SLAUSON                      AV"/>
    <s v="HALLDALE                     ST"/>
    <n v="33.989199999999997"/>
    <n v="-118.30240000000001"/>
    <n v="0"/>
    <x v="12"/>
  </r>
  <r>
    <n v="200811834"/>
    <d v="2020-07-13T00:00:00"/>
    <x v="158"/>
    <n v="2230"/>
    <n v="8"/>
    <x v="12"/>
    <n v="808"/>
    <n v="2"/>
    <n v="740"/>
    <s v="VANDALISM - FELONY ($400 &amp; OVER, ALL CHURCH VANDALISMS)"/>
    <n v="329"/>
    <n v="34"/>
    <s v="F"/>
    <s v="W"/>
    <n v="121"/>
    <s v="YARD (RESIDENTIAL/BUSINESS)"/>
    <m/>
    <m/>
    <s v="IC"/>
    <s v="Invest Cont"/>
    <n v="740"/>
    <m/>
    <m/>
    <m/>
    <s v="2200    SAN YSIDRO                   DR"/>
    <m/>
    <n v="34.111400000000003"/>
    <n v="-118.42449999999999"/>
    <n v="0"/>
    <x v="12"/>
  </r>
  <r>
    <n v="200313933"/>
    <d v="2020-07-09T00:00:00"/>
    <x v="246"/>
    <n v="440"/>
    <n v="3"/>
    <x v="2"/>
    <n v="335"/>
    <n v="1"/>
    <n v="421"/>
    <s v="THEFT FROM MOTOR VEHICLE - ATTEMPT"/>
    <s v="1822 1309 0329 0342"/>
    <n v="51"/>
    <s v="M"/>
    <s v="H"/>
    <n v="101"/>
    <s v="STREET"/>
    <m/>
    <m/>
    <s v="IC"/>
    <s v="Invest Cont"/>
    <n v="421"/>
    <m/>
    <m/>
    <m/>
    <s v="2300 W  29TH                         PL"/>
    <m/>
    <n v="34.028199999999998"/>
    <n v="-118.3177"/>
    <n v="0"/>
    <x v="12"/>
  </r>
  <r>
    <n v="200714734"/>
    <d v="2020-10-08T00:00:00"/>
    <x v="276"/>
    <n v="1830"/>
    <n v="7"/>
    <x v="0"/>
    <n v="721"/>
    <n v="1"/>
    <n v="442"/>
    <s v="SHOPLIFTING - PETTY THEFT ($950 &amp; UNDER)"/>
    <s v="1309 0325 0104 1822"/>
    <n v="19"/>
    <s v="M"/>
    <s v="O"/>
    <n v="721"/>
    <s v="HIGH SCHOOL"/>
    <m/>
    <m/>
    <s v="IC"/>
    <s v="Invest Cont"/>
    <n v="442"/>
    <m/>
    <m/>
    <m/>
    <s v="8500    BEVERLY                      BL"/>
    <m/>
    <n v="34.076099999999997"/>
    <n v="-118.3772"/>
    <n v="0"/>
    <x v="12"/>
  </r>
  <r>
    <n v="200817912"/>
    <d v="2020-12-24T00:00:00"/>
    <x v="203"/>
    <n v="1420"/>
    <n v="8"/>
    <x v="12"/>
    <n v="802"/>
    <n v="2"/>
    <n v="624"/>
    <s v="BATTERY - SIMPLE ASSAULT"/>
    <s v="0429 0444"/>
    <n v="51"/>
    <s v="F"/>
    <s v="W"/>
    <n v="101"/>
    <s v="STREET"/>
    <n v="400"/>
    <s v="STRONG-ARM (HANDS, FIST, FEET OR BODILY FORCE)"/>
    <s v="AO"/>
    <s v="Adult Other"/>
    <n v="624"/>
    <m/>
    <m/>
    <m/>
    <s v="15200    PALISADES VILLAGE            LN"/>
    <m/>
    <n v="34.046700000000001"/>
    <n v="-118.52419999999999"/>
    <n v="0"/>
    <x v="12"/>
  </r>
  <r>
    <n v="200213679"/>
    <d v="2020-08-13T00:00:00"/>
    <x v="74"/>
    <n v="2100"/>
    <n v="2"/>
    <x v="5"/>
    <n v="269"/>
    <n v="1"/>
    <n v="648"/>
    <s v="ARSON"/>
    <m/>
    <n v="0"/>
    <s v="M"/>
    <s v="X"/>
    <n v="503"/>
    <s v="HOTEL"/>
    <m/>
    <m/>
    <s v="IC"/>
    <s v="Invest Cont"/>
    <n v="648"/>
    <m/>
    <m/>
    <m/>
    <s v="1200 W  7TH                          ST"/>
    <m/>
    <n v="34.051499999999997"/>
    <n v="-118.2658"/>
    <n v="0"/>
    <x v="12"/>
  </r>
  <r>
    <n v="200409703"/>
    <d v="2020-06-11T00:00:00"/>
    <x v="343"/>
    <n v="1700"/>
    <n v="4"/>
    <x v="4"/>
    <n v="422"/>
    <n v="2"/>
    <n v="740"/>
    <s v="VANDALISM - FELONY ($400 &amp; OVER, ALL CHURCH VANDALISMS)"/>
    <n v="329"/>
    <n v="0"/>
    <s v="M"/>
    <s v="W"/>
    <n v="203"/>
    <s v="OTHER BUSINESS"/>
    <m/>
    <m/>
    <s v="IC"/>
    <s v="Invest Cont"/>
    <n v="740"/>
    <m/>
    <m/>
    <m/>
    <s v="3000 N  BROADWAY"/>
    <m/>
    <n v="34.073700000000002"/>
    <n v="-118.21040000000001"/>
    <n v="0"/>
    <x v="12"/>
  </r>
  <r>
    <n v="200113247"/>
    <d v="2020-06-10T00:00:00"/>
    <x v="343"/>
    <n v="2145"/>
    <n v="1"/>
    <x v="1"/>
    <n v="143"/>
    <n v="2"/>
    <n v="740"/>
    <s v="VANDALISM - FELONY ($400 &amp; OVER, ALL CHURCH VANDALISMS)"/>
    <n v="329"/>
    <n v="0"/>
    <s v="X"/>
    <s v="X"/>
    <n v="248"/>
    <s v="CELL PHONE STORE"/>
    <n v="306"/>
    <s v="ROCK/THROWN OBJECT"/>
    <s v="IC"/>
    <s v="Invest Cont"/>
    <n v="740"/>
    <m/>
    <m/>
    <m/>
    <s v="400 S  BROADWAY"/>
    <m/>
    <n v="34.049500000000002"/>
    <n v="-118.24939999999999"/>
    <n v="0"/>
    <x v="12"/>
  </r>
  <r>
    <n v="201208475"/>
    <d v="2020-03-04T00:00:00"/>
    <x v="216"/>
    <n v="1"/>
    <n v="12"/>
    <x v="8"/>
    <n v="1249"/>
    <n v="1"/>
    <n v="122"/>
    <s v="RAPE, ATTEMPTED"/>
    <s v="1402 1822 1262 0527"/>
    <n v="44"/>
    <s v="F"/>
    <s v="B"/>
    <n v="102"/>
    <s v="SIDEWALK"/>
    <n v="400"/>
    <s v="STRONG-ARM (HANDS, FIST, FEET OR BODILY FORCE)"/>
    <s v="AO"/>
    <s v="Adult Other"/>
    <n v="122"/>
    <n v="998"/>
    <m/>
    <m/>
    <s v="GAGE                         AV"/>
    <s v="FIGUEROA                     ST"/>
    <n v="33.982399999999998"/>
    <n v="-118.28270000000001"/>
    <n v="0"/>
    <x v="12"/>
  </r>
  <r>
    <n v="201205614"/>
    <d v="2020-01-23T00:00:00"/>
    <x v="327"/>
    <n v="1026"/>
    <n v="12"/>
    <x v="8"/>
    <n v="1233"/>
    <n v="2"/>
    <n v="860"/>
    <s v="BATTERY WITH SEXUAL CONTACT"/>
    <s v="0913 0509 0522 0503 0541"/>
    <n v="50"/>
    <s v="F"/>
    <s v="O"/>
    <n v="517"/>
    <s v="MISSIONS/SHELTERS"/>
    <n v="400"/>
    <s v="STRONG-ARM (HANDS, FIST, FEET OR BODILY FORCE)"/>
    <s v="AA"/>
    <s v="Adult Arrest"/>
    <n v="860"/>
    <m/>
    <m/>
    <m/>
    <s v="5900 S  ST ANDREWS                   PL"/>
    <m/>
    <n v="33.986199999999997"/>
    <n v="-118.3111"/>
    <n v="1"/>
    <x v="12"/>
  </r>
  <r>
    <n v="200512884"/>
    <d v="2020-08-12T00:00:00"/>
    <x v="283"/>
    <n v="2000"/>
    <n v="5"/>
    <x v="10"/>
    <n v="532"/>
    <n v="1"/>
    <n v="420"/>
    <s v="THEFT FROM MOTOR VEHICLE - PETTY ($950 &amp; UNDER)"/>
    <m/>
    <n v="0"/>
    <m/>
    <m/>
    <n v="101"/>
    <s v="STREET"/>
    <m/>
    <m/>
    <s v="IC"/>
    <s v="Invest Cont"/>
    <n v="420"/>
    <m/>
    <m/>
    <m/>
    <s v="1200    MCDONALD                     AV"/>
    <m/>
    <n v="33.7866"/>
    <n v="-118.2715"/>
    <n v="0"/>
    <x v="12"/>
  </r>
  <r>
    <n v="201224278"/>
    <d v="2020-11-11T00:00:00"/>
    <x v="69"/>
    <n v="1130"/>
    <n v="12"/>
    <x v="8"/>
    <n v="1268"/>
    <n v="1"/>
    <n v="510"/>
    <s v="VEHICLE - STOLEN"/>
    <m/>
    <n v="0"/>
    <m/>
    <m/>
    <n v="101"/>
    <s v="STREET"/>
    <m/>
    <m/>
    <s v="IC"/>
    <s v="Invest Cont"/>
    <n v="510"/>
    <m/>
    <m/>
    <m/>
    <s v="200 E  80TH                         ST"/>
    <m/>
    <n v="33.966999999999999"/>
    <n v="-118.2717"/>
    <n v="0"/>
    <x v="12"/>
  </r>
  <r>
    <n v="201305119"/>
    <d v="2020-01-21T00:00:00"/>
    <x v="230"/>
    <n v="1600"/>
    <n v="13"/>
    <x v="6"/>
    <n v="1325"/>
    <n v="1"/>
    <n v="510"/>
    <s v="VEHICLE - STOLEN"/>
    <m/>
    <n v="0"/>
    <m/>
    <m/>
    <n v="101"/>
    <s v="STREET"/>
    <m/>
    <m/>
    <s v="IC"/>
    <s v="Invest Cont"/>
    <n v="510"/>
    <m/>
    <m/>
    <m/>
    <s v="3200    BOAZ                         ST"/>
    <m/>
    <n v="34.014600000000002"/>
    <n v="-118.253"/>
    <n v="0"/>
    <x v="12"/>
  </r>
  <r>
    <n v="200320569"/>
    <d v="2020-11-17T00:00:00"/>
    <x v="332"/>
    <n v="1200"/>
    <n v="3"/>
    <x v="2"/>
    <n v="311"/>
    <n v="2"/>
    <n v="810"/>
    <s v="SEX,UNLAWFUL(INC MUTUAL CONSENT, PENETRATION W/ FRGN OBJ"/>
    <s v="0913 0512 0527 1259 1251 1913 1823"/>
    <n v="16"/>
    <s v="F"/>
    <s v="B"/>
    <n v="501"/>
    <s v="SINGLE FAMILY DWELLING"/>
    <m/>
    <m/>
    <s v="AO"/>
    <s v="Adult Other"/>
    <n v="810"/>
    <m/>
    <m/>
    <m/>
    <s v="2900    HAUSER                       BL"/>
    <m/>
    <n v="34.027900000000002"/>
    <n v="-118.3644"/>
    <n v="0"/>
    <x v="12"/>
  </r>
  <r>
    <n v="200807713"/>
    <d v="2020-03-26T00:00:00"/>
    <x v="209"/>
    <n v="340"/>
    <n v="8"/>
    <x v="12"/>
    <n v="882"/>
    <n v="1"/>
    <n v="510"/>
    <s v="VEHICLE - STOLEN"/>
    <m/>
    <n v="0"/>
    <m/>
    <m/>
    <n v="101"/>
    <s v="STREET"/>
    <m/>
    <m/>
    <s v="AO"/>
    <s v="Adult Other"/>
    <n v="510"/>
    <m/>
    <m/>
    <m/>
    <s v="11300 W  OLYMPIC                      BL"/>
    <m/>
    <n v="34.037799999999997"/>
    <n v="-118.4419"/>
    <n v="0"/>
    <x v="12"/>
  </r>
  <r>
    <n v="200407877"/>
    <d v="2020-04-16T00:00:00"/>
    <x v="96"/>
    <n v="1700"/>
    <n v="4"/>
    <x v="4"/>
    <n v="406"/>
    <n v="1"/>
    <n v="330"/>
    <s v="BURGLARY FROM VEHICLE"/>
    <s v="1300 1302 0334"/>
    <n v="49"/>
    <s v="M"/>
    <s v="H"/>
    <n v="101"/>
    <s v="STREET"/>
    <m/>
    <m/>
    <s v="IC"/>
    <s v="Invest Cont"/>
    <n v="330"/>
    <m/>
    <m/>
    <m/>
    <s v="4200    VIA ARBOLADA"/>
    <m/>
    <n v="34.095999999999997"/>
    <n v="-118.185"/>
    <n v="0"/>
    <x v="12"/>
  </r>
  <r>
    <n v="200715314"/>
    <d v="2020-10-25T00:00:00"/>
    <x v="307"/>
    <n v="1700"/>
    <n v="7"/>
    <x v="0"/>
    <n v="737"/>
    <n v="1"/>
    <n v="310"/>
    <s v="BURGLARY"/>
    <s v="0358 0344"/>
    <n v="58"/>
    <s v="M"/>
    <s v="A"/>
    <n v="501"/>
    <s v="SINGLE FAMILY DWELLING"/>
    <m/>
    <m/>
    <s v="IC"/>
    <s v="Invest Cont"/>
    <n v="310"/>
    <m/>
    <m/>
    <m/>
    <s v="300 S  SYCAMORE                     AV"/>
    <m/>
    <n v="34.066899999999997"/>
    <n v="-118.3429"/>
    <n v="0"/>
    <x v="12"/>
  </r>
  <r>
    <n v="200118585"/>
    <d v="2020-09-28T00:00:00"/>
    <x v="294"/>
    <n v="105"/>
    <n v="1"/>
    <x v="1"/>
    <n v="132"/>
    <n v="1"/>
    <n v="510"/>
    <s v="VEHICLE - STOLEN"/>
    <m/>
    <n v="0"/>
    <m/>
    <m/>
    <n v="108"/>
    <s v="PARKING LOT"/>
    <m/>
    <m/>
    <s v="AO"/>
    <s v="Adult Other"/>
    <n v="510"/>
    <m/>
    <m/>
    <m/>
    <s v="200 S  HOPE                         ST"/>
    <m/>
    <n v="34.055500000000002"/>
    <n v="-118.25069999999999"/>
    <n v="0"/>
    <x v="12"/>
  </r>
  <r>
    <n v="200711402"/>
    <d v="2020-07-08T00:00:00"/>
    <x v="33"/>
    <n v="150"/>
    <n v="7"/>
    <x v="0"/>
    <n v="747"/>
    <n v="2"/>
    <n v="354"/>
    <s v="THEFT OF IDENTITY"/>
    <n v="928"/>
    <n v="33"/>
    <s v="M"/>
    <s v="W"/>
    <n v="208"/>
    <s v="AUTO SALES LOT"/>
    <m/>
    <m/>
    <s v="IC"/>
    <s v="Invest Cont"/>
    <n v="354"/>
    <m/>
    <m/>
    <m/>
    <s v="1100 S  TREMAINE                     AV"/>
    <m/>
    <n v="34.053100000000001"/>
    <n v="-118.3391"/>
    <n v="0"/>
    <x v="12"/>
  </r>
  <r>
    <n v="200314341"/>
    <d v="2020-07-13T00:00:00"/>
    <x v="153"/>
    <n v="900"/>
    <n v="3"/>
    <x v="2"/>
    <n v="335"/>
    <n v="1"/>
    <n v="330"/>
    <s v="BURGLARY FROM VEHICLE"/>
    <s v="1822 1605 0344 0385 1300 0329"/>
    <n v="32"/>
    <s v="F"/>
    <s v="H"/>
    <n v="122"/>
    <s v="VEHICLE, PASSENGER/TRUCK"/>
    <m/>
    <m/>
    <s v="IC"/>
    <s v="Invest Cont"/>
    <n v="330"/>
    <m/>
    <m/>
    <m/>
    <s v="2900    2ND                          AV"/>
    <m/>
    <n v="34.029000000000003"/>
    <n v="-118.3188"/>
    <n v="0"/>
    <x v="12"/>
  </r>
  <r>
    <n v="201116385"/>
    <d v="2020-12-07T00:00:00"/>
    <x v="194"/>
    <n v="1106"/>
    <n v="11"/>
    <x v="7"/>
    <n v="1137"/>
    <n v="2"/>
    <n v="354"/>
    <s v="THEFT OF IDENTITY"/>
    <s v="1822 0929 0100"/>
    <n v="62"/>
    <s v="F"/>
    <s v="H"/>
    <n v="506"/>
    <s v="ABANDONED BUILDING ABANDONED HOUSE"/>
    <m/>
    <m/>
    <s v="IC"/>
    <s v="Invest Cont"/>
    <n v="354"/>
    <m/>
    <m/>
    <m/>
    <s v="300 N  AVENUE 52"/>
    <m/>
    <n v="34.108499999999999"/>
    <n v="-118.2011"/>
    <n v="0"/>
    <x v="12"/>
  </r>
  <r>
    <n v="201208356"/>
    <d v="2020-03-02T00:00:00"/>
    <x v="38"/>
    <n v="700"/>
    <n v="12"/>
    <x v="8"/>
    <n v="1249"/>
    <n v="2"/>
    <n v="940"/>
    <s v="EXTORTION"/>
    <n v="1402"/>
    <n v="21"/>
    <s v="M"/>
    <s v="H"/>
    <n v="501"/>
    <s v="SINGLE FAMILY DWELLING"/>
    <m/>
    <m/>
    <s v="IC"/>
    <s v="Invest Cont"/>
    <n v="940"/>
    <m/>
    <m/>
    <m/>
    <s v="400 W  66TH                         ST"/>
    <m/>
    <n v="33.979799999999997"/>
    <n v="-118.2813"/>
    <n v="0"/>
    <x v="12"/>
  </r>
  <r>
    <n v="201220636"/>
    <d v="2020-09-13T00:00:00"/>
    <x v="260"/>
    <n v="540"/>
    <n v="12"/>
    <x v="8"/>
    <n v="1218"/>
    <n v="2"/>
    <n v="745"/>
    <s v="VANDALISM - MISDEAMEANOR ($399 OR UNDER)"/>
    <n v="329"/>
    <n v="27"/>
    <s v="F"/>
    <s v="H"/>
    <n v="401"/>
    <s v="MINI-MART"/>
    <m/>
    <m/>
    <s v="IC"/>
    <s v="Invest Cont"/>
    <n v="745"/>
    <m/>
    <m/>
    <m/>
    <s v="5400 S  FIGUEROA                     ST"/>
    <m/>
    <n v="33.9923"/>
    <n v="-118.28700000000001"/>
    <n v="0"/>
    <x v="12"/>
  </r>
  <r>
    <n v="201008711"/>
    <d v="2020-05-05T00:00:00"/>
    <x v="257"/>
    <n v="1100"/>
    <n v="10"/>
    <x v="11"/>
    <n v="1028"/>
    <n v="2"/>
    <n v="930"/>
    <s v="CRIMINAL THREATS - NO WEAPON DISPLAYED"/>
    <s v="0913 1804 0443 0601"/>
    <n v="56"/>
    <s v="M"/>
    <s v="B"/>
    <n v="502"/>
    <s v="MULTI-UNIT DWELLING (APARTMENT, DUPLEX, ETC)"/>
    <n v="511"/>
    <s v="VERBAL THREAT"/>
    <s v="AO"/>
    <s v="Adult Other"/>
    <n v="930"/>
    <m/>
    <m/>
    <m/>
    <s v="16800    VANOWEN                      ST"/>
    <m/>
    <n v="34.193899999999999"/>
    <n v="-118.49890000000001"/>
    <n v="0"/>
    <x v="12"/>
  </r>
  <r>
    <n v="200315155"/>
    <d v="2020-08-02T00:00:00"/>
    <x v="114"/>
    <n v="530"/>
    <n v="3"/>
    <x v="2"/>
    <n v="363"/>
    <n v="2"/>
    <n v="900"/>
    <s v="VIOLATION OF COURT ORDER"/>
    <s v="2038 2000 1814"/>
    <n v="34"/>
    <s v="F"/>
    <s v="B"/>
    <n v="101"/>
    <s v="STREET"/>
    <m/>
    <m/>
    <s v="AA"/>
    <s v="Adult Arrest"/>
    <n v="900"/>
    <m/>
    <m/>
    <m/>
    <s v="PALMWOOD                     AV"/>
    <s v="BUCKINGHAM                   RD"/>
    <n v="34.014200000000002"/>
    <n v="-118.3446"/>
    <n v="1"/>
    <x v="12"/>
  </r>
  <r>
    <n v="200916809"/>
    <d v="2020-11-03T00:00:00"/>
    <x v="312"/>
    <n v="2025"/>
    <n v="9"/>
    <x v="3"/>
    <n v="911"/>
    <n v="2"/>
    <n v="625"/>
    <s v="OTHER ASSAULT"/>
    <s v="2004 1822 1310 0356"/>
    <n v="37"/>
    <s v="M"/>
    <s v="H"/>
    <n v="108"/>
    <s v="PARKING LOT"/>
    <n v="500"/>
    <s v="UNKNOWN WEAPON/OTHER WEAPON"/>
    <s v="IC"/>
    <s v="Invest Cont"/>
    <n v="625"/>
    <m/>
    <m/>
    <m/>
    <s v="7100 N  SEPULVEDA                    BL"/>
    <m/>
    <n v="34.193800000000003"/>
    <n v="-118.47020000000001"/>
    <n v="0"/>
    <x v="12"/>
  </r>
  <r>
    <n v="200508783"/>
    <d v="2020-04-27T00:00:00"/>
    <x v="179"/>
    <n v="335"/>
    <n v="5"/>
    <x v="10"/>
    <n v="528"/>
    <n v="2"/>
    <n v="434"/>
    <s v="FALSE IMPRISONMENT"/>
    <s v="1257 0400 1251 1814 2000 2024 0444 0913"/>
    <n v="16"/>
    <s v="F"/>
    <s v="H"/>
    <n v="501"/>
    <s v="SINGLE FAMILY DWELLING"/>
    <n v="400"/>
    <s v="STRONG-ARM (HANDS, FIST, FEET OR BODILY FORCE)"/>
    <s v="JA"/>
    <s v="Juv Arrest"/>
    <n v="434"/>
    <m/>
    <m/>
    <m/>
    <s v="1300 E  DENNI                        ST"/>
    <m/>
    <n v="33.785200000000003"/>
    <n v="-118.24769999999999"/>
    <n v="1"/>
    <x v="12"/>
  </r>
  <r>
    <n v="200906671"/>
    <d v="2020-02-28T00:00:00"/>
    <x v="72"/>
    <n v="915"/>
    <n v="9"/>
    <x v="3"/>
    <n v="906"/>
    <n v="2"/>
    <n v="745"/>
    <s v="VANDALISM - MISDEAMEANOR ($399 OR UNDER)"/>
    <s v="0329 0561"/>
    <n v="58"/>
    <s v="F"/>
    <s v="H"/>
    <n v="501"/>
    <s v="SINGLE FAMILY DWELLING"/>
    <m/>
    <m/>
    <s v="AA"/>
    <s v="Adult Arrest"/>
    <n v="745"/>
    <m/>
    <m/>
    <m/>
    <s v="7300    LENNOX                       AV"/>
    <m/>
    <n v="34.203000000000003"/>
    <n v="-118.44580000000001"/>
    <n v="1"/>
    <x v="12"/>
  </r>
  <r>
    <n v="200105631"/>
    <d v="2020-01-24T00:00:00"/>
    <x v="254"/>
    <n v="730"/>
    <n v="1"/>
    <x v="1"/>
    <n v="185"/>
    <n v="2"/>
    <n v="624"/>
    <s v="BATTERY - SIMPLE ASSAULT"/>
    <s v="1802 0444"/>
    <n v="52"/>
    <s v="F"/>
    <s v="H"/>
    <n v="203"/>
    <s v="OTHER BUSINESS"/>
    <n v="400"/>
    <s v="STRONG-ARM (HANDS, FIST, FEET OR BODILY FORCE)"/>
    <s v="AO"/>
    <s v="Adult Other"/>
    <n v="624"/>
    <m/>
    <m/>
    <m/>
    <s v="1100 S  MAIN                         ST"/>
    <m/>
    <n v="34.039099999999998"/>
    <n v="-118.2581"/>
    <n v="0"/>
    <x v="12"/>
  </r>
  <r>
    <n v="200808812"/>
    <d v="2020-04-28T00:00:00"/>
    <x v="117"/>
    <n v="1115"/>
    <n v="8"/>
    <x v="12"/>
    <n v="859"/>
    <n v="2"/>
    <n v="888"/>
    <s v="TRESPASSING"/>
    <n v="603"/>
    <n v="66"/>
    <s v="F"/>
    <s v="W"/>
    <n v="502"/>
    <s v="MULTI-UNIT DWELLING (APARTMENT, DUPLEX, ETC)"/>
    <m/>
    <m/>
    <s v="AO"/>
    <s v="Adult Other"/>
    <n v="888"/>
    <m/>
    <m/>
    <m/>
    <s v="1400 S  SHENANDOAH                   ST"/>
    <m/>
    <n v="34.053899999999999"/>
    <n v="-118.3817"/>
    <n v="0"/>
    <x v="12"/>
  </r>
  <r>
    <n v="200817929"/>
    <d v="2020-12-26T00:00:00"/>
    <x v="34"/>
    <n v="42"/>
    <n v="8"/>
    <x v="12"/>
    <n v="853"/>
    <n v="1"/>
    <n v="310"/>
    <s v="BURGLARY"/>
    <s v="1420 0325 0358 1607 1309 1822"/>
    <n v="0"/>
    <s v="X"/>
    <s v="X"/>
    <n v="301"/>
    <s v="GAS STATION"/>
    <m/>
    <m/>
    <s v="AA"/>
    <s v="Adult Arrest"/>
    <n v="310"/>
    <m/>
    <m/>
    <m/>
    <s v="11300    SANTA MONICA                 BL"/>
    <m/>
    <n v="34.046300000000002"/>
    <n v="-118.449"/>
    <n v="1"/>
    <x v="12"/>
  </r>
  <r>
    <n v="200311192"/>
    <d v="2020-05-11T00:00:00"/>
    <x v="63"/>
    <n v="1910"/>
    <n v="3"/>
    <x v="2"/>
    <n v="398"/>
    <n v="1"/>
    <n v="210"/>
    <s v="ROBBERY"/>
    <s v="0342 0344 1822 1259 1309"/>
    <n v="17"/>
    <s v="F"/>
    <s v="H"/>
    <n v="101"/>
    <s v="STREET"/>
    <n v="113"/>
    <s v="SIMULATED GUN"/>
    <s v="AA"/>
    <s v="Adult Arrest"/>
    <n v="210"/>
    <m/>
    <m/>
    <m/>
    <s v="HOOVER                       ST"/>
    <s v="42ND                         ST"/>
    <n v="34.007399999999997"/>
    <n v="-118.2872"/>
    <n v="1"/>
    <x v="12"/>
  </r>
  <r>
    <n v="200110014"/>
    <d v="2020-04-03T00:00:00"/>
    <x v="188"/>
    <n v="1640"/>
    <n v="1"/>
    <x v="1"/>
    <n v="163"/>
    <n v="1"/>
    <n v="440"/>
    <s v="THEFT PLAIN - PETTY ($950 &amp; UNDER)"/>
    <s v="0907 0344 1822"/>
    <n v="0"/>
    <s v="X"/>
    <s v="X"/>
    <n v="418"/>
    <m/>
    <m/>
    <m/>
    <s v="AO"/>
    <s v="Adult Other"/>
    <n v="440"/>
    <m/>
    <m/>
    <m/>
    <s v="700 S  BROADWAY"/>
    <m/>
    <n v="34.045200000000001"/>
    <n v="-118.2534"/>
    <n v="0"/>
    <x v="12"/>
  </r>
  <r>
    <n v="200505574"/>
    <d v="2020-02-07T00:00:00"/>
    <x v="344"/>
    <n v="1200"/>
    <n v="5"/>
    <x v="10"/>
    <n v="524"/>
    <n v="2"/>
    <n v="354"/>
    <s v="THEFT OF IDENTITY"/>
    <n v="929"/>
    <n v="34"/>
    <s v="F"/>
    <s v="H"/>
    <n v="501"/>
    <s v="SINGLE FAMILY DWELLING"/>
    <m/>
    <m/>
    <s v="IC"/>
    <s v="Invest Cont"/>
    <n v="354"/>
    <m/>
    <m/>
    <m/>
    <s v="1000 W  E                            ST"/>
    <m/>
    <n v="33.774999999999999"/>
    <n v="-118.27379999999999"/>
    <n v="0"/>
    <x v="12"/>
  </r>
  <r>
    <n v="200513078"/>
    <d v="2020-08-17T00:00:00"/>
    <x v="337"/>
    <n v="1030"/>
    <n v="5"/>
    <x v="10"/>
    <n v="567"/>
    <n v="2"/>
    <n v="624"/>
    <s v="BATTERY - SIMPLE ASSAULT"/>
    <s v="2029 0400 0913"/>
    <n v="25"/>
    <s v="M"/>
    <s v="H"/>
    <n v="502"/>
    <s v="MULTI-UNIT DWELLING (APARTMENT, DUPLEX, ETC)"/>
    <n v="400"/>
    <s v="STRONG-ARM (HANDS, FIST, FEET OR BODILY FORCE)"/>
    <s v="AO"/>
    <s v="Adult Other"/>
    <n v="624"/>
    <m/>
    <m/>
    <m/>
    <s v="1800 S  CRESCENT                     AV"/>
    <m/>
    <n v="33.728900000000003"/>
    <n v="-118.2846"/>
    <n v="0"/>
    <x v="12"/>
  </r>
  <r>
    <n v="200914717"/>
    <d v="2020-09-15T00:00:00"/>
    <x v="311"/>
    <n v="2100"/>
    <n v="9"/>
    <x v="3"/>
    <n v="915"/>
    <n v="1"/>
    <n v="510"/>
    <s v="VEHICLE - STOLEN"/>
    <m/>
    <n v="0"/>
    <m/>
    <m/>
    <n v="101"/>
    <s v="STREET"/>
    <m/>
    <m/>
    <s v="IC"/>
    <s v="Invest Cont"/>
    <n v="510"/>
    <m/>
    <m/>
    <m/>
    <s v="14300    SHERMAN                      WY"/>
    <m/>
    <n v="34.2012"/>
    <n v="-118.44499999999999"/>
    <n v="0"/>
    <x v="12"/>
  </r>
  <r>
    <n v="201224236"/>
    <d v="2020-11-10T00:00:00"/>
    <x v="276"/>
    <n v="2300"/>
    <n v="12"/>
    <x v="8"/>
    <n v="1203"/>
    <n v="1"/>
    <n v="210"/>
    <s v="ROBBERY"/>
    <s v="0913 0444 0429 0370 0344"/>
    <n v="69"/>
    <s v="F"/>
    <s v="B"/>
    <n v="301"/>
    <s v="GAS STATION"/>
    <n v="400"/>
    <s v="STRONG-ARM (HANDS, FIST, FEET OR BODILY FORCE)"/>
    <s v="IC"/>
    <s v="Invest Cont"/>
    <n v="210"/>
    <m/>
    <m/>
    <m/>
    <s v="4400 S  WESTERN                      AV"/>
    <m/>
    <n v="34.003300000000003"/>
    <n v="-118.30889999999999"/>
    <n v="0"/>
    <x v="12"/>
  </r>
  <r>
    <n v="200113352"/>
    <d v="2020-06-12T00:00:00"/>
    <x v="14"/>
    <n v="115"/>
    <n v="1"/>
    <x v="1"/>
    <n v="162"/>
    <n v="1"/>
    <n v="310"/>
    <s v="BURGLARY"/>
    <s v="1420 1822 0344 1609 0329"/>
    <n v="0"/>
    <s v="F"/>
    <s v="H"/>
    <n v="403"/>
    <s v="DRUG STORE"/>
    <m/>
    <m/>
    <s v="AO"/>
    <s v="Adult Other"/>
    <n v="310"/>
    <m/>
    <m/>
    <m/>
    <s v="8TH"/>
    <s v="GRAND"/>
    <n v="34.045900000000003"/>
    <n v="-118.25790000000001"/>
    <n v="0"/>
    <x v="12"/>
  </r>
  <r>
    <n v="200505806"/>
    <d v="2020-02-12T00:00:00"/>
    <x v="320"/>
    <n v="1130"/>
    <n v="5"/>
    <x v="10"/>
    <n v="504"/>
    <n v="1"/>
    <n v="210"/>
    <s v="ROBBERY"/>
    <s v="1309 1402 0344 0417 0390 0429 0342"/>
    <n v="55"/>
    <s v="F"/>
    <s v="W"/>
    <n v="108"/>
    <s v="PARKING LOT"/>
    <n v="400"/>
    <s v="STRONG-ARM (HANDS, FIST, FEET OR BODILY FORCE)"/>
    <s v="IC"/>
    <s v="Invest Cont"/>
    <n v="210"/>
    <n v="998"/>
    <m/>
    <m/>
    <s v="190TH                        ST"/>
    <s v="NORMANDIE                    AV"/>
    <n v="33.8583"/>
    <n v="-118.2993"/>
    <n v="0"/>
    <x v="12"/>
  </r>
  <r>
    <n v="200509569"/>
    <d v="2020-05-17T00:00:00"/>
    <x v="135"/>
    <n v="1900"/>
    <n v="5"/>
    <x v="10"/>
    <n v="562"/>
    <n v="2"/>
    <n v="900"/>
    <s v="VIOLATION OF COURT ORDER"/>
    <n v="2038"/>
    <n v="7"/>
    <s v="M"/>
    <s v="B"/>
    <n v="502"/>
    <s v="MULTI-UNIT DWELLING (APARTMENT, DUPLEX, ETC)"/>
    <m/>
    <m/>
    <s v="AO"/>
    <s v="Adult Other"/>
    <n v="900"/>
    <m/>
    <m/>
    <m/>
    <s v="1100 W  18TH                         ST"/>
    <m/>
    <n v="33.727899999999998"/>
    <n v="-118.30119999999999"/>
    <n v="0"/>
    <x v="12"/>
  </r>
  <r>
    <n v="201005620"/>
    <d v="2020-02-05T00:00:00"/>
    <x v="134"/>
    <n v="1"/>
    <n v="10"/>
    <x v="11"/>
    <n v="1004"/>
    <n v="1"/>
    <n v="330"/>
    <s v="BURGLARY FROM VEHICLE"/>
    <s v="0344 1609 1822"/>
    <n v="56"/>
    <s v="M"/>
    <s v="O"/>
    <n v="108"/>
    <s v="PARKING LOT"/>
    <m/>
    <m/>
    <s v="IC"/>
    <s v="Invest Cont"/>
    <n v="330"/>
    <m/>
    <m/>
    <m/>
    <s v="18100    SATICOY                      ST"/>
    <m/>
    <n v="34.214599999999997"/>
    <n v="-118.5317"/>
    <n v="0"/>
    <x v="12"/>
  </r>
  <r>
    <n v="200409862"/>
    <d v="2020-06-17T00:00:00"/>
    <x v="33"/>
    <n v="2200"/>
    <n v="4"/>
    <x v="4"/>
    <n v="409"/>
    <n v="1"/>
    <n v="510"/>
    <s v="VEHICLE - STOLEN"/>
    <m/>
    <n v="0"/>
    <m/>
    <m/>
    <n v="101"/>
    <s v="STREET"/>
    <m/>
    <m/>
    <s v="IC"/>
    <s v="Invest Cont"/>
    <n v="510"/>
    <m/>
    <m/>
    <m/>
    <s v="4300    MAYCREST                     AV"/>
    <m/>
    <n v="34.094200000000001"/>
    <n v="-118.1613"/>
    <n v="0"/>
    <x v="12"/>
  </r>
  <r>
    <n v="200320943"/>
    <d v="2020-11-26T00:00:00"/>
    <x v="291"/>
    <n v="920"/>
    <n v="3"/>
    <x v="2"/>
    <n v="396"/>
    <n v="2"/>
    <n v="626"/>
    <s v="INTIMATE PARTNER - SIMPLE ASSAULT"/>
    <s v="0329 0400 0444 0913 1243 1309 1813 1814 2000"/>
    <n v="34"/>
    <s v="F"/>
    <s v="B"/>
    <n v="502"/>
    <s v="MULTI-UNIT DWELLING (APARTMENT, DUPLEX, ETC)"/>
    <n v="400"/>
    <s v="STRONG-ARM (HANDS, FIST, FEET OR BODILY FORCE)"/>
    <s v="IC"/>
    <s v="Invest Cont"/>
    <n v="626"/>
    <m/>
    <m/>
    <m/>
    <s v="800 W  42ND                         PL"/>
    <m/>
    <n v="34.006399999999999"/>
    <n v="-118.28789999999999"/>
    <n v="0"/>
    <x v="12"/>
  </r>
  <r>
    <n v="201212439"/>
    <d v="2020-05-08T00:00:00"/>
    <x v="71"/>
    <n v="1000"/>
    <n v="12"/>
    <x v="8"/>
    <n v="1203"/>
    <n v="2"/>
    <n v="845"/>
    <s v="SEX OFFENDER REGISTRANT OUT OF COMPLIANCE"/>
    <s v="2038 0913"/>
    <n v="0"/>
    <s v="X"/>
    <s v="X"/>
    <n v="726"/>
    <s v="POLICE FACILITY"/>
    <m/>
    <m/>
    <s v="IC"/>
    <s v="Invest Cont"/>
    <n v="845"/>
    <m/>
    <m/>
    <m/>
    <s v="1700 W  45TH                         ST"/>
    <m/>
    <n v="34.002800000000001"/>
    <n v="-118.30889999999999"/>
    <n v="0"/>
    <x v="12"/>
  </r>
  <r>
    <n v="200212800"/>
    <d v="2020-07-20T00:00:00"/>
    <x v="12"/>
    <n v="920"/>
    <n v="2"/>
    <x v="5"/>
    <n v="236"/>
    <n v="2"/>
    <n v="900"/>
    <s v="VIOLATION OF COURT ORDER"/>
    <s v="2000 2038 1814"/>
    <n v="30"/>
    <s v="F"/>
    <s v="H"/>
    <n v="502"/>
    <s v="MULTI-UNIT DWELLING (APARTMENT, DUPLEX, ETC)"/>
    <m/>
    <m/>
    <s v="AO"/>
    <s v="Adult Other"/>
    <n v="900"/>
    <m/>
    <m/>
    <m/>
    <s v="1900    MIRAMAR                      ST"/>
    <m/>
    <n v="34.063200000000002"/>
    <n v="-118.2694"/>
    <n v="0"/>
    <x v="12"/>
  </r>
  <r>
    <n v="200509611"/>
    <d v="2020-05-18T00:00:00"/>
    <x v="135"/>
    <n v="1800"/>
    <n v="5"/>
    <x v="10"/>
    <n v="513"/>
    <n v="1"/>
    <n v="648"/>
    <s v="ARSON"/>
    <n v="1501"/>
    <n v="28"/>
    <s v="F"/>
    <s v="B"/>
    <n v="102"/>
    <s v="SIDEWALK"/>
    <m/>
    <m/>
    <s v="IC"/>
    <s v="Invest Cont"/>
    <n v="648"/>
    <m/>
    <m/>
    <m/>
    <s v="1100    256TH                        ST"/>
    <m/>
    <n v="33.791899999999998"/>
    <n v="-118.2959"/>
    <n v="0"/>
    <x v="12"/>
  </r>
  <r>
    <n v="200609972"/>
    <d v="2020-05-07T00:00:00"/>
    <x v="142"/>
    <n v="1"/>
    <n v="6"/>
    <x v="9"/>
    <n v="636"/>
    <n v="1"/>
    <n v="331"/>
    <s v="THEFT FROM MOTOR VEHICLE - GRAND ($950.01 AND OVER)"/>
    <n v="344"/>
    <n v="22"/>
    <s v="M"/>
    <s v="B"/>
    <n v="101"/>
    <s v="STREET"/>
    <m/>
    <m/>
    <s v="IC"/>
    <s v="Invest Cont"/>
    <n v="331"/>
    <m/>
    <m/>
    <m/>
    <s v="CHEROKEE"/>
    <s v="HOLLYWOOD"/>
    <n v="34.101599999999998"/>
    <n v="-118.3348"/>
    <n v="0"/>
    <x v="12"/>
  </r>
  <r>
    <n v="200408639"/>
    <d v="2020-05-08T00:00:00"/>
    <x v="165"/>
    <n v="1715"/>
    <n v="4"/>
    <x v="4"/>
    <n v="499"/>
    <n v="1"/>
    <n v="510"/>
    <s v="VEHICLE - STOLEN"/>
    <m/>
    <n v="0"/>
    <m/>
    <m/>
    <n v="101"/>
    <s v="STREET"/>
    <m/>
    <m/>
    <s v="IC"/>
    <s v="Invest Cont"/>
    <n v="510"/>
    <m/>
    <m/>
    <m/>
    <s v="3500    UNION PACIFIC                AV"/>
    <m/>
    <n v="34.016599999999997"/>
    <n v="-118.2028"/>
    <n v="0"/>
    <x v="12"/>
  </r>
  <r>
    <n v="200215073"/>
    <d v="2020-09-15T00:00:00"/>
    <x v="346"/>
    <n v="1550"/>
    <n v="2"/>
    <x v="5"/>
    <n v="269"/>
    <n v="2"/>
    <n v="888"/>
    <s v="TRESPASSING"/>
    <s v="1822 0100"/>
    <n v="0"/>
    <s v="X"/>
    <s v="X"/>
    <n v="502"/>
    <s v="MULTI-UNIT DWELLING (APARTMENT, DUPLEX, ETC)"/>
    <m/>
    <m/>
    <s v="IC"/>
    <s v="Invest Cont"/>
    <n v="888"/>
    <m/>
    <m/>
    <m/>
    <s v="1200 W  8TH                          ST"/>
    <m/>
    <n v="34.049599999999998"/>
    <n v="-118.2677"/>
    <n v="0"/>
    <x v="12"/>
  </r>
  <r>
    <n v="200213072"/>
    <d v="2020-07-27T00:00:00"/>
    <x v="109"/>
    <n v="1608"/>
    <n v="2"/>
    <x v="5"/>
    <n v="249"/>
    <n v="2"/>
    <n v="860"/>
    <s v="BATTERY WITH SEXUAL CONTACT"/>
    <s v="0522 1822 0416"/>
    <n v="34"/>
    <s v="F"/>
    <s v="B"/>
    <n v="728"/>
    <s v="ELEVATOR"/>
    <n v="400"/>
    <s v="STRONG-ARM (HANDS, FIST, FEET OR BODILY FORCE)"/>
    <s v="IC"/>
    <s v="Invest Cont"/>
    <n v="860"/>
    <m/>
    <m/>
    <m/>
    <s v="1100 W  6TH                          ST"/>
    <m/>
    <n v="34.054099999999998"/>
    <n v="-118.2621"/>
    <n v="0"/>
    <x v="12"/>
  </r>
  <r>
    <n v="200206469"/>
    <d v="2020-02-19T00:00:00"/>
    <x v="184"/>
    <n v="2130"/>
    <n v="2"/>
    <x v="5"/>
    <n v="237"/>
    <n v="1"/>
    <n v="230"/>
    <s v="ASSAULT WITH DEADLY WEAPON, AGGRAVATED ASSAULT"/>
    <s v="0416 0444 0913 1817 2004"/>
    <n v="23"/>
    <s v="F"/>
    <s v="B"/>
    <n v="502"/>
    <s v="MULTI-UNIT DWELLING (APARTMENT, DUPLEX, ETC)"/>
    <n v="400"/>
    <s v="STRONG-ARM (HANDS, FIST, FEET OR BODILY FORCE)"/>
    <s v="AO"/>
    <s v="Adult Other"/>
    <n v="230"/>
    <m/>
    <m/>
    <m/>
    <s v="200    WITMER                       ST"/>
    <m/>
    <n v="34.061"/>
    <n v="-118.2615"/>
    <n v="0"/>
    <x v="12"/>
  </r>
  <r>
    <n v="201304287"/>
    <d v="2020-01-06T00:00:00"/>
    <x v="281"/>
    <n v="1140"/>
    <n v="13"/>
    <x v="6"/>
    <n v="1381"/>
    <n v="1"/>
    <n v="520"/>
    <s v="VEHICLE - ATTEMPT STOLEN"/>
    <s v="1310 0400 1302 1225"/>
    <n v="54"/>
    <s v="M"/>
    <s v="B"/>
    <n v="101"/>
    <s v="STREET"/>
    <n v="400"/>
    <s v="STRONG-ARM (HANDS, FIST, FEET OR BODILY FORCE)"/>
    <s v="AO"/>
    <s v="Adult Other"/>
    <n v="520"/>
    <m/>
    <m/>
    <m/>
    <s v="61ST                         ST"/>
    <s v="BROADWAY"/>
    <n v="33.984200000000001"/>
    <n v="-118.2783"/>
    <n v="0"/>
    <x v="12"/>
  </r>
  <r>
    <n v="201011864"/>
    <d v="2020-08-09T00:00:00"/>
    <x v="235"/>
    <n v="2130"/>
    <n v="10"/>
    <x v="11"/>
    <n v="1049"/>
    <n v="1"/>
    <n v="210"/>
    <s v="ROBBERY"/>
    <s v="1822 0334 0345 0355"/>
    <n v="17"/>
    <s v="M"/>
    <s v="W"/>
    <n v="109"/>
    <s v="PARK/PLAYGROUND"/>
    <n v="200"/>
    <s v="KNIFE WITH BLADE 6INCHES OR LESS"/>
    <s v="IC"/>
    <s v="Invest Cont"/>
    <n v="210"/>
    <m/>
    <m/>
    <m/>
    <s v="6300    WOODLEY                      AV"/>
    <m/>
    <n v="34.182200000000002"/>
    <n v="-118.4836"/>
    <n v="0"/>
    <x v="12"/>
  </r>
  <r>
    <n v="200805480"/>
    <d v="2020-02-03T00:00:00"/>
    <x v="240"/>
    <n v="2127"/>
    <n v="8"/>
    <x v="12"/>
    <n v="885"/>
    <n v="1"/>
    <n v="310"/>
    <s v="BURGLARY"/>
    <s v="0358 0321 0344 0352 1221 1822"/>
    <n v="32"/>
    <s v="F"/>
    <s v="W"/>
    <n v="501"/>
    <s v="SINGLE FAMILY DWELLING"/>
    <m/>
    <m/>
    <s v="IC"/>
    <s v="Invest Cont"/>
    <n v="310"/>
    <m/>
    <m/>
    <m/>
    <s v="2500    PATRICIA                     AV"/>
    <m/>
    <n v="34.042999999999999"/>
    <n v="-118.4173"/>
    <n v="0"/>
    <x v="12"/>
  </r>
  <r>
    <n v="200211015"/>
    <d v="2020-06-06T00:00:00"/>
    <x v="43"/>
    <n v="800"/>
    <n v="2"/>
    <x v="5"/>
    <n v="235"/>
    <n v="1"/>
    <n v="510"/>
    <s v="VEHICLE - STOLEN"/>
    <m/>
    <n v="0"/>
    <m/>
    <m/>
    <n v="101"/>
    <s v="STREET"/>
    <m/>
    <m/>
    <s v="IC"/>
    <s v="Invest Cont"/>
    <n v="510"/>
    <m/>
    <m/>
    <m/>
    <s v="200 N  PARK VIEW                    ST"/>
    <m/>
    <n v="34.069800000000001"/>
    <n v="-118.273"/>
    <n v="0"/>
    <x v="12"/>
  </r>
  <r>
    <n v="201225072"/>
    <d v="2020-11-23T00:00:00"/>
    <x v="47"/>
    <n v="845"/>
    <n v="12"/>
    <x v="8"/>
    <n v="1239"/>
    <n v="2"/>
    <n v="888"/>
    <s v="TRESPASSING"/>
    <m/>
    <n v="50"/>
    <s v="M"/>
    <s v="H"/>
    <n v="502"/>
    <s v="MULTI-UNIT DWELLING (APARTMENT, DUPLEX, ETC)"/>
    <m/>
    <m/>
    <s v="IC"/>
    <s v="Invest Cont"/>
    <n v="888"/>
    <m/>
    <m/>
    <m/>
    <s v="6100 S  FIGUEROA                     ST"/>
    <m/>
    <n v="33.983699999999999"/>
    <n v="-118.28270000000001"/>
    <n v="0"/>
    <x v="12"/>
  </r>
  <r>
    <n v="201110100"/>
    <d v="2020-06-05T00:00:00"/>
    <x v="282"/>
    <n v="1135"/>
    <n v="11"/>
    <x v="7"/>
    <n v="1177"/>
    <n v="1"/>
    <n v="331"/>
    <s v="THEFT FROM MOTOR VEHICLE - GRAND ($950.01 AND OVER)"/>
    <s v="0344 0386"/>
    <n v="39"/>
    <s v="M"/>
    <s v="H"/>
    <n v="509"/>
    <s v="MOBILE HOME/TRAILERS/CONSTRUCTION TRAILERS/RV'S/MOTORHOME"/>
    <m/>
    <m/>
    <s v="IC"/>
    <s v="Invest Cont"/>
    <n v="331"/>
    <m/>
    <m/>
    <m/>
    <s v="600 N  SAN FERNANDO                 RD"/>
    <m/>
    <n v="34.086199999999998"/>
    <n v="-118.2257"/>
    <n v="0"/>
    <x v="12"/>
  </r>
  <r>
    <n v="200307845"/>
    <d v="2020-03-03T00:00:00"/>
    <x v="301"/>
    <n v="650"/>
    <n v="3"/>
    <x v="2"/>
    <n v="328"/>
    <n v="1"/>
    <n v="330"/>
    <s v="BURGLARY FROM VEHICLE"/>
    <s v="0344 0321 1601 0377 0352 1300"/>
    <n v="36"/>
    <s v="M"/>
    <s v="O"/>
    <n v="123"/>
    <s v="PARKING UNDERGROUND/BUILDING"/>
    <m/>
    <m/>
    <s v="IC"/>
    <s v="Invest Cont"/>
    <n v="330"/>
    <m/>
    <m/>
    <m/>
    <s v="3300 S  FIGUEROA                     ST"/>
    <m/>
    <n v="34.026800000000001"/>
    <n v="-118.2808"/>
    <n v="0"/>
    <x v="12"/>
  </r>
  <r>
    <n v="200409195"/>
    <d v="2020-05-25T00:00:00"/>
    <x v="189"/>
    <n v="2120"/>
    <n v="4"/>
    <x v="4"/>
    <n v="497"/>
    <n v="1"/>
    <n v="220"/>
    <s v="ATTEMPTED ROBBERY"/>
    <s v="0913 0561 0443 0337 2004 1218"/>
    <n v="55"/>
    <s v="F"/>
    <s v="H"/>
    <n v="509"/>
    <s v="MOBILE HOME/TRAILERS/CONSTRUCTION TRAILERS/RV'S/MOTORHOME"/>
    <n v="511"/>
    <s v="VERBAL THREAT"/>
    <s v="AO"/>
    <s v="Adult Other"/>
    <n v="220"/>
    <m/>
    <m/>
    <m/>
    <s v="3400 E  PICO                         BL"/>
    <m/>
    <n v="34.018000000000001"/>
    <n v="-118.20650000000001"/>
    <n v="0"/>
    <x v="12"/>
  </r>
  <r>
    <n v="200120530"/>
    <d v="2020-11-04T00:00:00"/>
    <x v="312"/>
    <n v="1515"/>
    <n v="1"/>
    <x v="1"/>
    <n v="159"/>
    <n v="1"/>
    <n v="510"/>
    <s v="VEHICLE - STOLEN"/>
    <m/>
    <n v="0"/>
    <m/>
    <m/>
    <n v="101"/>
    <s v="STREET"/>
    <m/>
    <m/>
    <s v="IC"/>
    <s v="Invest Cont"/>
    <n v="510"/>
    <m/>
    <m/>
    <m/>
    <s v="600    MILL                         ST"/>
    <m/>
    <n v="34.037999999999997"/>
    <n v="-118.2345"/>
    <n v="0"/>
    <x v="12"/>
  </r>
  <r>
    <n v="200906934"/>
    <d v="2020-03-05T00:00:00"/>
    <x v="216"/>
    <n v="1940"/>
    <n v="9"/>
    <x v="3"/>
    <n v="963"/>
    <n v="1"/>
    <n v="230"/>
    <s v="ASSAULT WITH DEADLY WEAPON, AGGRAVATED ASSAULT"/>
    <s v="1414 0416 0561 0913 1202 1402 0411"/>
    <n v="67"/>
    <s v="M"/>
    <s v="O"/>
    <n v="102"/>
    <s v="SIDEWALK"/>
    <n v="205"/>
    <s v="KITCHEN KNIFE"/>
    <s v="AA"/>
    <s v="Adult Arrest"/>
    <n v="230"/>
    <n v="998"/>
    <m/>
    <m/>
    <s v="14600    HESBY                        ST"/>
    <m/>
    <n v="34.162199999999999"/>
    <n v="-118.4508"/>
    <n v="1"/>
    <x v="12"/>
  </r>
  <r>
    <n v="201212560"/>
    <d v="2020-05-11T00:00:00"/>
    <x v="39"/>
    <n v="1700"/>
    <n v="12"/>
    <x v="8"/>
    <n v="1293"/>
    <n v="1"/>
    <n v="510"/>
    <s v="VEHICLE - STOLEN"/>
    <m/>
    <n v="0"/>
    <m/>
    <m/>
    <n v="101"/>
    <s v="STREET"/>
    <m/>
    <m/>
    <s v="IC"/>
    <s v="Invest Cont"/>
    <n v="510"/>
    <m/>
    <m/>
    <m/>
    <s v="WESTERN"/>
    <s v="104TH                        ST"/>
    <n v="33.940899999999999"/>
    <n v="-118.309"/>
    <n v="0"/>
    <x v="12"/>
  </r>
  <r>
    <n v="201109057"/>
    <d v="2020-05-05T00:00:00"/>
    <x v="274"/>
    <n v="1100"/>
    <n v="11"/>
    <x v="7"/>
    <n v="1161"/>
    <n v="1"/>
    <n v="330"/>
    <s v="BURGLARY FROM VEHICLE"/>
    <n v="344"/>
    <n v="39"/>
    <s v="F"/>
    <s v="F"/>
    <n v="101"/>
    <s v="STREET"/>
    <m/>
    <m/>
    <s v="IC"/>
    <s v="Invest Cont"/>
    <n v="330"/>
    <m/>
    <m/>
    <m/>
    <s v="1200 N  MARIPOSA                     AV"/>
    <m/>
    <n v="34.0931"/>
    <n v="-118.29940000000001"/>
    <n v="0"/>
    <x v="12"/>
  </r>
  <r>
    <n v="201014973"/>
    <d v="2020-11-10T00:00:00"/>
    <x v="44"/>
    <n v="1200"/>
    <n v="10"/>
    <x v="11"/>
    <n v="1019"/>
    <n v="2"/>
    <n v="810"/>
    <s v="SEX,UNLAWFUL(INC MUTUAL CONSENT, PENETRATION W/ FRGN OBJ"/>
    <s v="1259 0913 1814 0533 1276 0500"/>
    <n v="16"/>
    <s v="F"/>
    <s v="H"/>
    <n v="501"/>
    <s v="SINGLE FAMILY DWELLING"/>
    <m/>
    <m/>
    <s v="AO"/>
    <s v="Adult Other"/>
    <n v="810"/>
    <m/>
    <m/>
    <m/>
    <s v="7400    HASKELL                      AV"/>
    <m/>
    <n v="34.204799999999999"/>
    <n v="-118.47490000000001"/>
    <n v="0"/>
    <x v="12"/>
  </r>
  <r>
    <n v="201214233"/>
    <d v="2020-06-06T00:00:00"/>
    <x v="43"/>
    <n v="1530"/>
    <n v="12"/>
    <x v="8"/>
    <n v="1257"/>
    <n v="1"/>
    <n v="331"/>
    <s v="THEFT FROM MOTOR VEHICLE - GRAND ($950.01 AND OVER)"/>
    <s v="0344 0385 1822"/>
    <n v="30"/>
    <s v="F"/>
    <s v="B"/>
    <n v="101"/>
    <s v="STREET"/>
    <m/>
    <m/>
    <s v="IC"/>
    <s v="Invest Cont"/>
    <n v="331"/>
    <m/>
    <m/>
    <m/>
    <s v="GRAND                        AV"/>
    <s v="79TH                         ST"/>
    <n v="33.9679"/>
    <n v="-118.2803"/>
    <n v="0"/>
    <x v="12"/>
  </r>
  <r>
    <n v="201216579"/>
    <d v="2020-07-15T00:00:00"/>
    <x v="110"/>
    <n v="1100"/>
    <n v="12"/>
    <x v="8"/>
    <n v="1245"/>
    <n v="1"/>
    <n v="236"/>
    <s v="INTIMATE PARTNER - AGGRAVATED ASSAULT"/>
    <s v="0913 2000 1814 0400 0416 0408"/>
    <n v="29"/>
    <s v="F"/>
    <s v="B"/>
    <n v="101"/>
    <s v="STREET"/>
    <n v="400"/>
    <s v="STRONG-ARM (HANDS, FIST, FEET OR BODILY FORCE)"/>
    <s v="IC"/>
    <s v="Invest Cont"/>
    <n v="236"/>
    <m/>
    <m/>
    <m/>
    <s v="1300 W  FLORENCE                     AV"/>
    <m/>
    <n v="33.978900000000003"/>
    <n v="-118.29810000000001"/>
    <n v="0"/>
    <x v="12"/>
  </r>
  <r>
    <n v="200606017"/>
    <d v="2020-02-11T00:00:00"/>
    <x v="159"/>
    <n v="1330"/>
    <n v="6"/>
    <x v="9"/>
    <n v="676"/>
    <n v="2"/>
    <n v="900"/>
    <s v="VIOLATION OF COURT ORDER"/>
    <s v="2038 2004"/>
    <n v="54"/>
    <s v="M"/>
    <s v="H"/>
    <n v="102"/>
    <s v="SIDEWALK"/>
    <m/>
    <m/>
    <s v="IC"/>
    <s v="Invest Cont"/>
    <n v="900"/>
    <m/>
    <m/>
    <m/>
    <s v="WILLOUGHBY"/>
    <s v="VINE"/>
    <n v="34.0871"/>
    <n v="-118.3266"/>
    <n v="0"/>
    <x v="12"/>
  </r>
  <r>
    <n v="200808012"/>
    <d v="2020-04-04T00:00:00"/>
    <x v="42"/>
    <n v="2320"/>
    <n v="8"/>
    <x v="12"/>
    <n v="833"/>
    <n v="1"/>
    <n v="442"/>
    <s v="SHOPLIFTING - PETTY THEFT ($950 &amp; UNDER)"/>
    <s v="1822 1420 0325 0344"/>
    <n v="0"/>
    <s v="X"/>
    <s v="X"/>
    <n v="401"/>
    <s v="MINI-MART"/>
    <m/>
    <m/>
    <s v="IC"/>
    <s v="Invest Cont"/>
    <n v="442"/>
    <m/>
    <m/>
    <m/>
    <s v="1400    WESTWOOD                     BL"/>
    <m/>
    <n v="34.055399999999999"/>
    <n v="-118.4418"/>
    <n v="0"/>
    <x v="12"/>
  </r>
  <r>
    <n v="200321408"/>
    <d v="2020-12-07T00:00:00"/>
    <x v="53"/>
    <n v="1010"/>
    <n v="3"/>
    <x v="2"/>
    <n v="391"/>
    <n v="2"/>
    <n v="740"/>
    <s v="VANDALISM - FELONY ($400 &amp; OVER, ALL CHURCH VANDALISMS)"/>
    <s v="0329 1300 1822"/>
    <n v="47"/>
    <s v="F"/>
    <s v="W"/>
    <n v="122"/>
    <s v="VEHICLE, PASSENGER/TRUCK"/>
    <m/>
    <m/>
    <s v="IC"/>
    <s v="Invest Cont"/>
    <n v="740"/>
    <m/>
    <m/>
    <m/>
    <s v="LA CIENEGA"/>
    <s v="FAIRFAX"/>
    <n v="34.006700000000002"/>
    <n v="-118.3515"/>
    <n v="0"/>
    <x v="12"/>
  </r>
  <r>
    <n v="200606306"/>
    <d v="2020-02-17T00:00:00"/>
    <x v="46"/>
    <n v="700"/>
    <n v="6"/>
    <x v="9"/>
    <n v="669"/>
    <n v="1"/>
    <n v="510"/>
    <s v="VEHICLE - STOLEN"/>
    <m/>
    <n v="0"/>
    <m/>
    <m/>
    <n v="101"/>
    <s v="STREET"/>
    <m/>
    <m/>
    <s v="IC"/>
    <s v="Invest Cont"/>
    <n v="510"/>
    <m/>
    <m/>
    <m/>
    <s v="1200    HARVARD                      BL"/>
    <m/>
    <n v="34.094099999999997"/>
    <n v="-118.3036"/>
    <n v="0"/>
    <x v="12"/>
  </r>
  <r>
    <n v="200618189"/>
    <d v="2020-11-18T00:00:00"/>
    <x v="178"/>
    <n v="1730"/>
    <n v="6"/>
    <x v="9"/>
    <n v="642"/>
    <n v="2"/>
    <n v="662"/>
    <s v="BUNCO, GRAND THEFT"/>
    <s v="0701 0344 0100 1501 1202"/>
    <n v="77"/>
    <s v="M"/>
    <s v="W"/>
    <n v="501"/>
    <s v="SINGLE FAMILY DWELLING"/>
    <m/>
    <m/>
    <s v="IC"/>
    <s v="Invest Cont"/>
    <n v="662"/>
    <m/>
    <m/>
    <m/>
    <s v="7500    HOLLYWOOD                    BL"/>
    <m/>
    <n v="34.101599999999998"/>
    <n v="-118.36"/>
    <n v="0"/>
    <x v="12"/>
  </r>
  <r>
    <n v="200619337"/>
    <d v="2020-12-16T00:00:00"/>
    <x v="300"/>
    <n v="1"/>
    <n v="6"/>
    <x v="9"/>
    <n v="648"/>
    <n v="2"/>
    <n v="740"/>
    <s v="VANDALISM - FELONY ($400 &amp; OVER, ALL CHURCH VANDALISMS)"/>
    <s v="0329 1822"/>
    <n v="0"/>
    <s v="X"/>
    <s v="X"/>
    <n v="203"/>
    <s v="OTHER BUSINESS"/>
    <m/>
    <m/>
    <s v="IC"/>
    <s v="Invest Cont"/>
    <n v="740"/>
    <m/>
    <m/>
    <m/>
    <s v="5500    HOLLYWOOD                    BL"/>
    <m/>
    <n v="34.101700000000001"/>
    <n v="-118.31"/>
    <n v="0"/>
    <x v="12"/>
  </r>
  <r>
    <n v="200101159"/>
    <d v="2020-12-12T00:00:00"/>
    <x v="341"/>
    <n v="10"/>
    <n v="1"/>
    <x v="1"/>
    <n v="162"/>
    <n v="2"/>
    <n v="626"/>
    <s v="INTIMATE PARTNER - SIMPLE ASSAULT"/>
    <s v="2000 1814 0416 0447 0401 0913 2002 1206 1414"/>
    <n v="29"/>
    <s v="M"/>
    <s v="W"/>
    <n v="502"/>
    <s v="MULTI-UNIT DWELLING (APARTMENT, DUPLEX, ETC)"/>
    <n v="400"/>
    <s v="STRONG-ARM (HANDS, FIST, FEET OR BODILY FORCE)"/>
    <s v="AO"/>
    <s v="Adult Other"/>
    <n v="626"/>
    <m/>
    <m/>
    <m/>
    <s v="800 S  HILL                         ST"/>
    <m/>
    <n v="34.046199999999999"/>
    <n v="-118.2585"/>
    <n v="0"/>
    <x v="12"/>
  </r>
  <r>
    <n v="200914892"/>
    <d v="2020-09-19T00:00:00"/>
    <x v="333"/>
    <n v="1630"/>
    <n v="9"/>
    <x v="3"/>
    <n v="904"/>
    <n v="1"/>
    <n v="510"/>
    <s v="VEHICLE - STOLEN"/>
    <m/>
    <n v="0"/>
    <m/>
    <m/>
    <n v="101"/>
    <s v="STREET"/>
    <m/>
    <m/>
    <s v="IC"/>
    <s v="Invest Cont"/>
    <n v="510"/>
    <m/>
    <m/>
    <m/>
    <s v="LULL                         ST"/>
    <s v="TOBIAS                       AV"/>
    <n v="34.209400000000002"/>
    <n v="-118.452"/>
    <n v="0"/>
    <x v="12"/>
  </r>
  <r>
    <n v="201108924"/>
    <d v="2020-05-01T00:00:00"/>
    <x v="117"/>
    <n v="1130"/>
    <n v="11"/>
    <x v="7"/>
    <n v="1135"/>
    <n v="2"/>
    <n v="740"/>
    <s v="VANDALISM - FELONY ($400 &amp; OVER, ALL CHURCH VANDALISMS)"/>
    <n v="329"/>
    <n v="0"/>
    <s v="X"/>
    <s v="X"/>
    <n v="203"/>
    <s v="OTHER BUSINESS"/>
    <m/>
    <m/>
    <s v="IC"/>
    <s v="Invest Cont"/>
    <n v="740"/>
    <m/>
    <m/>
    <m/>
    <s v="3900    EAGLE ROCK                   BL"/>
    <m/>
    <n v="34.119399999999999"/>
    <n v="-118.2304"/>
    <n v="0"/>
    <x v="12"/>
  </r>
  <r>
    <n v="200708194"/>
    <d v="2020-04-11T00:00:00"/>
    <x v="57"/>
    <n v="2240"/>
    <n v="7"/>
    <x v="0"/>
    <n v="773"/>
    <n v="2"/>
    <n v="237"/>
    <s v="CHILD NEGLECT (SEE 300 W.I.C.)"/>
    <n v="1501"/>
    <n v="8"/>
    <s v="F"/>
    <s v="B"/>
    <n v="101"/>
    <s v="STREET"/>
    <m/>
    <m/>
    <s v="AA"/>
    <s v="Adult Arrest"/>
    <n v="237"/>
    <m/>
    <m/>
    <m/>
    <s v="5200 W  WASHINGTON                   BL"/>
    <m/>
    <n v="34.041699999999999"/>
    <n v="-118.3588"/>
    <n v="1"/>
    <x v="12"/>
  </r>
  <r>
    <n v="200400714"/>
    <d v="2020-03-31T00:00:00"/>
    <x v="157"/>
    <n v="630"/>
    <n v="4"/>
    <x v="4"/>
    <n v="497"/>
    <n v="1"/>
    <n v="520"/>
    <s v="VEHICLE - ATTEMPT STOLEN"/>
    <s v="0329 1302"/>
    <n v="63"/>
    <s v="M"/>
    <s v="H"/>
    <n v="101"/>
    <s v="STREET"/>
    <m/>
    <m/>
    <s v="IC"/>
    <s v="Invest Cont"/>
    <n v="520"/>
    <m/>
    <m/>
    <m/>
    <s v="2900 E  WASHINGTON                   BL"/>
    <m/>
    <n v="34.0167"/>
    <n v="-118.2176"/>
    <n v="0"/>
    <x v="12"/>
  </r>
  <r>
    <n v="201212528"/>
    <d v="2020-05-10T00:00:00"/>
    <x v="143"/>
    <n v="2200"/>
    <n v="12"/>
    <x v="8"/>
    <n v="1241"/>
    <n v="1"/>
    <n v="210"/>
    <s v="ROBBERY"/>
    <s v="1822 0416"/>
    <n v="54"/>
    <s v="F"/>
    <s v="B"/>
    <n v="501"/>
    <s v="SINGLE FAMILY DWELLING"/>
    <n v="400"/>
    <s v="STRONG-ARM (HANDS, FIST, FEET OR BODILY FORCE)"/>
    <s v="IC"/>
    <s v="Invest Cont"/>
    <n v="210"/>
    <m/>
    <m/>
    <m/>
    <s v="6300    BRYNHURST                    AV"/>
    <m/>
    <n v="33.982900000000001"/>
    <n v="-118.3338"/>
    <n v="0"/>
    <x v="12"/>
  </r>
  <r>
    <n v="200321323"/>
    <d v="2020-12-05T00:00:00"/>
    <x v="195"/>
    <n v="1504"/>
    <n v="3"/>
    <x v="2"/>
    <n v="393"/>
    <n v="2"/>
    <n v="930"/>
    <s v="CRIMINAL THREATS - NO WEAPON DISPLAYED"/>
    <s v="1822 0359 0319 0443 1310 1309"/>
    <n v="30"/>
    <s v="F"/>
    <s v="B"/>
    <n v="101"/>
    <s v="STREET"/>
    <n v="511"/>
    <s v="VERBAL THREAT"/>
    <s v="IC"/>
    <s v="Invest Cont"/>
    <n v="930"/>
    <m/>
    <m/>
    <m/>
    <s v="4TH                          AV"/>
    <s v="VERNON                       AV"/>
    <n v="34.007399999999997"/>
    <n v="-118.32899999999999"/>
    <n v="0"/>
    <x v="12"/>
  </r>
  <r>
    <n v="200315256"/>
    <d v="2020-08-03T00:00:00"/>
    <x v="114"/>
    <n v="600"/>
    <n v="3"/>
    <x v="2"/>
    <n v="315"/>
    <n v="2"/>
    <n v="850"/>
    <s v="INDECENT EXPOSURE"/>
    <s v="0529 2021 0212 0913 0361"/>
    <n v="58"/>
    <s v="F"/>
    <s v="B"/>
    <n v="502"/>
    <s v="MULTI-UNIT DWELLING (APARTMENT, DUPLEX, ETC)"/>
    <m/>
    <m/>
    <s v="AA"/>
    <s v="Adult Arrest"/>
    <n v="850"/>
    <m/>
    <m/>
    <m/>
    <s v="2200 W  ADAMS                        BL"/>
    <m/>
    <n v="34.032699999999998"/>
    <n v="-118.31359999999999"/>
    <n v="1"/>
    <x v="12"/>
  </r>
  <r>
    <n v="201225407"/>
    <d v="2020-11-29T00:00:00"/>
    <x v="118"/>
    <n v="1105"/>
    <n v="12"/>
    <x v="8"/>
    <n v="1257"/>
    <n v="2"/>
    <n v="740"/>
    <s v="VANDALISM - FELONY ($400 &amp; OVER, ALL CHURCH VANDALISMS)"/>
    <s v="1402 0329"/>
    <n v="0"/>
    <s v="X"/>
    <s v="X"/>
    <n v="101"/>
    <s v="STREET"/>
    <m/>
    <m/>
    <s v="AO"/>
    <s v="Adult Other"/>
    <n v="740"/>
    <n v="998"/>
    <m/>
    <m/>
    <s v="76TH"/>
    <s v="GRAND"/>
    <n v="33.970799999999997"/>
    <n v="-118.2803"/>
    <n v="0"/>
    <x v="12"/>
  </r>
  <r>
    <n v="200814987"/>
    <d v="2020-10-08T00:00:00"/>
    <x v="276"/>
    <n v="1815"/>
    <n v="8"/>
    <x v="12"/>
    <n v="811"/>
    <n v="1"/>
    <n v="330"/>
    <s v="BURGLARY FROM VEHICLE"/>
    <s v="1822 0344 1609 1307 0352 0377 0930"/>
    <n v="38"/>
    <s v="F"/>
    <s v="O"/>
    <n v="109"/>
    <s v="PARK/PLAYGROUND"/>
    <m/>
    <m/>
    <s v="IC"/>
    <s v="Invest Cont"/>
    <n v="330"/>
    <m/>
    <m/>
    <m/>
    <s v="500    LOS LIONES                   DR"/>
    <m/>
    <n v="34.045999999999999"/>
    <n v="-118.55929999999999"/>
    <n v="0"/>
    <x v="12"/>
  </r>
  <r>
    <n v="200314720"/>
    <d v="2020-07-25T00:00:00"/>
    <x v="286"/>
    <n v="1422"/>
    <n v="3"/>
    <x v="2"/>
    <n v="374"/>
    <n v="1"/>
    <n v="310"/>
    <s v="BURGLARY"/>
    <s v="0342 0344 0913 1202 1309 1822 0329"/>
    <n v="63"/>
    <s v="M"/>
    <s v="B"/>
    <n v="501"/>
    <s v="SINGLE FAMILY DWELLING"/>
    <m/>
    <m/>
    <s v="IC"/>
    <s v="Invest Cont"/>
    <n v="310"/>
    <m/>
    <m/>
    <m/>
    <s v="2500 W  MARTIN LUTHER KING JR        BL"/>
    <m/>
    <n v="34.014800000000001"/>
    <n v="-118.3222"/>
    <n v="0"/>
    <x v="12"/>
  </r>
  <r>
    <n v="201109384"/>
    <d v="2020-05-14T00:00:00"/>
    <x v="80"/>
    <n v="1600"/>
    <n v="11"/>
    <x v="7"/>
    <n v="1174"/>
    <n v="2"/>
    <n v="740"/>
    <s v="VANDALISM - FELONY ($400 &amp; OVER, ALL CHURCH VANDALISMS)"/>
    <s v="0329 1307"/>
    <n v="35"/>
    <s v="F"/>
    <s v="H"/>
    <n v="101"/>
    <s v="STREET"/>
    <m/>
    <m/>
    <s v="IC"/>
    <s v="Invest Cont"/>
    <n v="740"/>
    <m/>
    <m/>
    <m/>
    <s v="2100    PARK                         DR"/>
    <m/>
    <n v="34.091299999999997"/>
    <n v="-118.2467"/>
    <n v="0"/>
    <x v="12"/>
  </r>
  <r>
    <n v="200612015"/>
    <d v="2020-06-29T00:00:00"/>
    <x v="10"/>
    <n v="1400"/>
    <n v="6"/>
    <x v="9"/>
    <n v="628"/>
    <n v="1"/>
    <n v="310"/>
    <s v="BURGLARY"/>
    <s v="0344 1609 1822"/>
    <n v="31"/>
    <s v="M"/>
    <s v="W"/>
    <n v="501"/>
    <s v="SINGLE FAMILY DWELLING"/>
    <m/>
    <m/>
    <s v="AO"/>
    <s v="Adult Other"/>
    <n v="310"/>
    <m/>
    <m/>
    <m/>
    <s v="2100    VINE                         ST"/>
    <m/>
    <n v="34.108499999999999"/>
    <n v="-118.3267"/>
    <n v="0"/>
    <x v="12"/>
  </r>
  <r>
    <n v="201216586"/>
    <d v="2020-07-16T00:00:00"/>
    <x v="110"/>
    <n v="800"/>
    <n v="12"/>
    <x v="8"/>
    <n v="1258"/>
    <n v="1"/>
    <n v="510"/>
    <s v="VEHICLE - STOLEN"/>
    <m/>
    <n v="0"/>
    <m/>
    <m/>
    <n v="101"/>
    <s v="STREET"/>
    <m/>
    <m/>
    <s v="IC"/>
    <s v="Invest Cont"/>
    <n v="510"/>
    <m/>
    <m/>
    <m/>
    <s v="MAIN                         ST"/>
    <s v="76TH                         ST"/>
    <n v="33.970799999999997"/>
    <n v="-118.2739"/>
    <n v="0"/>
    <x v="12"/>
  </r>
  <r>
    <n v="200515951"/>
    <d v="2020-10-29T00:00:00"/>
    <x v="176"/>
    <n v="2221"/>
    <n v="5"/>
    <x v="10"/>
    <n v="523"/>
    <n v="1"/>
    <n v="510"/>
    <s v="VEHICLE - STOLEN"/>
    <m/>
    <n v="0"/>
    <m/>
    <m/>
    <n v="108"/>
    <s v="PARKING LOT"/>
    <m/>
    <m/>
    <s v="IC"/>
    <s v="Invest Cont"/>
    <n v="510"/>
    <m/>
    <m/>
    <m/>
    <s v="2000    JOHN S GIBSON                BL"/>
    <m/>
    <n v="33.756599999999999"/>
    <n v="-118.28959999999999"/>
    <n v="0"/>
    <x v="12"/>
  </r>
  <r>
    <n v="200407408"/>
    <d v="2020-03-30T00:00:00"/>
    <x v="209"/>
    <n v="1500"/>
    <n v="4"/>
    <x v="4"/>
    <n v="457"/>
    <n v="1"/>
    <n v="510"/>
    <s v="VEHICLE - STOLEN"/>
    <m/>
    <n v="0"/>
    <m/>
    <m/>
    <n v="101"/>
    <s v="STREET"/>
    <m/>
    <m/>
    <s v="IC"/>
    <s v="Invest Cont"/>
    <n v="510"/>
    <m/>
    <m/>
    <m/>
    <s v="600 N  SOTO                         ST"/>
    <m/>
    <n v="34.049700000000001"/>
    <n v="-118.206"/>
    <n v="0"/>
    <x v="12"/>
  </r>
  <r>
    <n v="201006367"/>
    <d v="2020-02-23T00:00:00"/>
    <x v="105"/>
    <n v="1200"/>
    <n v="10"/>
    <x v="11"/>
    <n v="1049"/>
    <n v="2"/>
    <n v="624"/>
    <s v="BATTERY - SIMPLE ASSAULT"/>
    <s v="0913 0416 2002"/>
    <n v="34"/>
    <s v="M"/>
    <s v="H"/>
    <n v="109"/>
    <s v="PARK/PLAYGROUND"/>
    <n v="400"/>
    <s v="STRONG-ARM (HANDS, FIST, FEET OR BODILY FORCE)"/>
    <s v="AO"/>
    <s v="Adult Other"/>
    <n v="624"/>
    <m/>
    <m/>
    <m/>
    <s v="6300    BALBOA                       BL"/>
    <m/>
    <n v="34.183999999999997"/>
    <n v="-118.50109999999999"/>
    <n v="0"/>
    <x v="12"/>
  </r>
  <r>
    <n v="200712338"/>
    <d v="2020-08-03T00:00:00"/>
    <x v="126"/>
    <n v="1245"/>
    <n v="7"/>
    <x v="0"/>
    <n v="725"/>
    <n v="2"/>
    <n v="354"/>
    <s v="THEFT OF IDENTITY"/>
    <s v="0928 1822"/>
    <n v="59"/>
    <s v="F"/>
    <s v="W"/>
    <n v="750"/>
    <s v="CYBERSPACE"/>
    <m/>
    <m/>
    <s v="IC"/>
    <s v="Invest Cont"/>
    <n v="354"/>
    <m/>
    <m/>
    <m/>
    <s v="100 S  MARTEL                       AV"/>
    <m/>
    <n v="34.070999999999998"/>
    <n v="-118.3511"/>
    <n v="0"/>
    <x v="12"/>
  </r>
  <r>
    <n v="200412042"/>
    <d v="2020-08-22T00:00:00"/>
    <x v="223"/>
    <n v="1400"/>
    <n v="4"/>
    <x v="4"/>
    <n v="462"/>
    <n v="2"/>
    <n v="740"/>
    <s v="VANDALISM - FELONY ($400 &amp; OVER, ALL CHURCH VANDALISMS)"/>
    <n v="329"/>
    <n v="38"/>
    <s v="M"/>
    <s v="H"/>
    <n v="108"/>
    <s v="PARKING LOT"/>
    <m/>
    <m/>
    <s v="IC"/>
    <s v="Invest Cont"/>
    <n v="740"/>
    <m/>
    <m/>
    <m/>
    <s v="2100    WHITTIER                     BL"/>
    <m/>
    <n v="34.036499999999997"/>
    <n v="-118.2205"/>
    <n v="0"/>
    <x v="12"/>
  </r>
  <r>
    <n v="201218921"/>
    <d v="2020-08-20T00:00:00"/>
    <x v="306"/>
    <n v="1900"/>
    <n v="12"/>
    <x v="8"/>
    <n v="1283"/>
    <n v="1"/>
    <n v="510"/>
    <s v="VEHICLE - STOLEN"/>
    <m/>
    <n v="0"/>
    <m/>
    <m/>
    <n v="101"/>
    <s v="STREET"/>
    <m/>
    <m/>
    <s v="IC"/>
    <s v="Invest Cont"/>
    <n v="510"/>
    <m/>
    <m/>
    <m/>
    <s v="1400 W  94TH                         PL"/>
    <m/>
    <n v="33.950400000000002"/>
    <n v="-118.3008"/>
    <n v="0"/>
    <x v="12"/>
  </r>
  <r>
    <n v="200311735"/>
    <d v="2020-05-22T00:00:00"/>
    <x v="354"/>
    <n v="1400"/>
    <n v="3"/>
    <x v="2"/>
    <n v="395"/>
    <n v="2"/>
    <n v="900"/>
    <s v="VIOLATION OF COURT ORDER"/>
    <s v="2000 1814 2038"/>
    <n v="21"/>
    <s v="F"/>
    <s v="B"/>
    <n v="501"/>
    <s v="SINGLE FAMILY DWELLING"/>
    <m/>
    <m/>
    <s v="AO"/>
    <s v="Adult Other"/>
    <n v="900"/>
    <m/>
    <m/>
    <m/>
    <s v="1500 W  MARTIN LUTHER KING JR        BL"/>
    <m/>
    <n v="34.010899999999999"/>
    <n v="-118.3113"/>
    <n v="0"/>
    <x v="12"/>
  </r>
  <r>
    <n v="200505552"/>
    <d v="2020-02-07T00:00:00"/>
    <x v="199"/>
    <n v="2130"/>
    <n v="5"/>
    <x v="10"/>
    <n v="501"/>
    <n v="1"/>
    <n v="510"/>
    <s v="VEHICLE - STOLEN"/>
    <m/>
    <n v="0"/>
    <m/>
    <m/>
    <n v="101"/>
    <s v="STREET"/>
    <m/>
    <m/>
    <s v="IC"/>
    <s v="Invest Cont"/>
    <n v="510"/>
    <m/>
    <m/>
    <m/>
    <s v="1000 W  186TH                        ST"/>
    <m/>
    <n v="33.862000000000002"/>
    <n v="-118.2906"/>
    <n v="0"/>
    <x v="12"/>
  </r>
  <r>
    <n v="200514284"/>
    <d v="2020-09-17T00:00:00"/>
    <x v="59"/>
    <n v="525"/>
    <n v="5"/>
    <x v="10"/>
    <n v="532"/>
    <n v="2"/>
    <n v="901"/>
    <s v="VIOLATION OF RESTRAINING ORDER"/>
    <s v="0360 0913"/>
    <n v="56"/>
    <s v="F"/>
    <s v="H"/>
    <n v="501"/>
    <s v="SINGLE FAMILY DWELLING"/>
    <m/>
    <m/>
    <s v="AA"/>
    <s v="Adult Arrest"/>
    <n v="901"/>
    <m/>
    <m/>
    <m/>
    <s v="1100    GULF                         AV"/>
    <m/>
    <n v="33.784399999999998"/>
    <n v="-118.27330000000001"/>
    <n v="1"/>
    <x v="12"/>
  </r>
  <r>
    <n v="200917287"/>
    <d v="2020-11-15T00:00:00"/>
    <x v="48"/>
    <n v="1000"/>
    <n v="9"/>
    <x v="3"/>
    <n v="937"/>
    <n v="1"/>
    <n v="230"/>
    <s v="ASSAULT WITH DEADLY WEAPON, AGGRAVATED ASSAULT"/>
    <s v="0605 1822 1414 0416 0447 1312"/>
    <n v="33"/>
    <s v="M"/>
    <s v="H"/>
    <n v="122"/>
    <s v="VEHICLE, PASSENGER/TRUCK"/>
    <n v="500"/>
    <s v="UNKNOWN WEAPON/OTHER WEAPON"/>
    <s v="IC"/>
    <s v="Invest Cont"/>
    <n v="230"/>
    <m/>
    <m/>
    <m/>
    <s v="WOODMAN                      AV"/>
    <s v="VICTORY                      BL"/>
    <n v="34.186700000000002"/>
    <n v="-118.43129999999999"/>
    <n v="0"/>
    <x v="12"/>
  </r>
  <r>
    <n v="200907126"/>
    <d v="2020-03-09T00:00:00"/>
    <x v="73"/>
    <n v="1500"/>
    <n v="9"/>
    <x v="3"/>
    <n v="966"/>
    <n v="2"/>
    <n v="662"/>
    <s v="BUNCO, GRAND THEFT"/>
    <s v="0800 1402"/>
    <n v="0"/>
    <s v="X"/>
    <s v="X"/>
    <n v="203"/>
    <s v="OTHER BUSINESS"/>
    <m/>
    <m/>
    <s v="IC"/>
    <s v="Invest Cont"/>
    <n v="662"/>
    <n v="998"/>
    <m/>
    <m/>
    <s v="4700    WOODMAN                      AV"/>
    <m/>
    <n v="34.155999999999999"/>
    <n v="-118.4312"/>
    <n v="0"/>
    <x v="12"/>
  </r>
  <r>
    <n v="200206576"/>
    <d v="2020-02-20T00:00:00"/>
    <x v="100"/>
    <n v="2000"/>
    <n v="2"/>
    <x v="5"/>
    <n v="289"/>
    <n v="2"/>
    <n v="626"/>
    <s v="INTIMATE PARTNER - SIMPLE ASSAULT"/>
    <s v="2000 1813 0447 0417 1601 0913"/>
    <n v="33"/>
    <s v="F"/>
    <s v="H"/>
    <n v="509"/>
    <s v="MOBILE HOME/TRAILERS/CONSTRUCTION TRAILERS/RV'S/MOTORHOME"/>
    <n v="400"/>
    <s v="STRONG-ARM (HANDS, FIST, FEET OR BODILY FORCE)"/>
    <s v="IC"/>
    <s v="Invest Cont"/>
    <n v="626"/>
    <m/>
    <m/>
    <m/>
    <s v="12TH"/>
    <s v="VALENCIA"/>
    <n v="34.044699999999999"/>
    <n v="-118.2747"/>
    <n v="0"/>
    <x v="12"/>
  </r>
  <r>
    <n v="201008073"/>
    <d v="2020-04-15T00:00:00"/>
    <x v="96"/>
    <n v="1345"/>
    <n v="10"/>
    <x v="11"/>
    <n v="1021"/>
    <n v="1"/>
    <n v="420"/>
    <s v="THEFT FROM MOTOR VEHICLE - PETTY ($950 &amp; UNDER)"/>
    <s v="0344 1822 2032 2004"/>
    <n v="52"/>
    <s v="M"/>
    <s v="H"/>
    <n v="301"/>
    <s v="GAS STATION"/>
    <m/>
    <m/>
    <s v="AA"/>
    <s v="Adult Arrest"/>
    <n v="420"/>
    <m/>
    <m/>
    <m/>
    <s v="CORBIN                       AV"/>
    <s v="VANOWEN                      ST"/>
    <n v="34.193800000000003"/>
    <n v="-118.56229999999999"/>
    <n v="1"/>
    <x v="12"/>
  </r>
  <r>
    <n v="200304208"/>
    <d v="2020-01-03T00:00:00"/>
    <x v="241"/>
    <n v="1200"/>
    <n v="3"/>
    <x v="2"/>
    <n v="335"/>
    <n v="2"/>
    <n v="624"/>
    <s v="BATTERY - SIMPLE ASSAULT"/>
    <s v="0444 0429 0561 1278"/>
    <n v="38"/>
    <s v="F"/>
    <s v="B"/>
    <n v="501"/>
    <s v="SINGLE FAMILY DWELLING"/>
    <n v="400"/>
    <s v="STRONG-ARM (HANDS, FIST, FEET OR BODILY FORCE)"/>
    <s v="IC"/>
    <s v="Invest Cont"/>
    <n v="624"/>
    <m/>
    <m/>
    <m/>
    <s v="2800    6TH                          AV"/>
    <m/>
    <n v="34.029699999999998"/>
    <n v="-118.3236"/>
    <n v="0"/>
    <x v="12"/>
  </r>
  <r>
    <n v="200705430"/>
    <d v="2020-01-30T00:00:00"/>
    <x v="119"/>
    <n v="5"/>
    <n v="7"/>
    <x v="0"/>
    <n v="701"/>
    <n v="1"/>
    <n v="350"/>
    <s v="THEFT, PERSON"/>
    <n v="344"/>
    <n v="26"/>
    <s v="F"/>
    <s v="A"/>
    <n v="735"/>
    <s v="NIGHT CLUB (OPEN EVENINGS ONLY)"/>
    <m/>
    <m/>
    <s v="IC"/>
    <s v="Invest Cont"/>
    <n v="350"/>
    <m/>
    <m/>
    <m/>
    <s v="600 N  LA CIENEGA                   BL"/>
    <m/>
    <n v="34.086199999999998"/>
    <n v="-118.37649999999999"/>
    <n v="0"/>
    <x v="12"/>
  </r>
  <r>
    <n v="200908259"/>
    <d v="2020-04-08T00:00:00"/>
    <x v="139"/>
    <n v="1125"/>
    <n v="9"/>
    <x v="3"/>
    <n v="952"/>
    <n v="2"/>
    <n v="901"/>
    <s v="VIOLATION OF RESTRAINING ORDER"/>
    <n v="1501"/>
    <n v="39"/>
    <s v="M"/>
    <s v="H"/>
    <n v="502"/>
    <s v="MULTI-UNIT DWELLING (APARTMENT, DUPLEX, ETC)"/>
    <m/>
    <m/>
    <s v="AO"/>
    <s v="Adult Other"/>
    <n v="901"/>
    <m/>
    <m/>
    <m/>
    <s v="14900    BURBANK                      BL"/>
    <m/>
    <n v="34.1721"/>
    <n v="-118.45740000000001"/>
    <n v="0"/>
    <x v="12"/>
  </r>
  <r>
    <n v="200619008"/>
    <d v="2020-12-08T00:00:00"/>
    <x v="302"/>
    <n v="1050"/>
    <n v="6"/>
    <x v="9"/>
    <n v="642"/>
    <n v="1"/>
    <n v="341"/>
    <s v="THEFT-GRAND ($950.01 &amp; OVER)EXCPT,GUNS,FOWL,LIVESTK,PROD"/>
    <s v="0344 1822 2032"/>
    <n v="25"/>
    <s v="F"/>
    <s v="W"/>
    <n v="102"/>
    <s v="SIDEWALK"/>
    <m/>
    <m/>
    <s v="IC"/>
    <s v="Invest Cont"/>
    <n v="341"/>
    <m/>
    <m/>
    <m/>
    <s v="HOLLYWOOD"/>
    <s v="COURTNEY"/>
    <n v="34.101700000000001"/>
    <n v="-118.35720000000001"/>
    <n v="0"/>
    <x v="12"/>
  </r>
  <r>
    <n v="201212314"/>
    <d v="2020-05-06T00:00:00"/>
    <x v="162"/>
    <n v="2115"/>
    <n v="12"/>
    <x v="8"/>
    <n v="1267"/>
    <n v="2"/>
    <n v="946"/>
    <s v="OTHER MISCELLANEOUS CRIME"/>
    <s v="1402 1407 1419 0906"/>
    <n v="0"/>
    <s v="X"/>
    <s v="X"/>
    <n v="101"/>
    <s v="STREET"/>
    <m/>
    <m/>
    <s v="IC"/>
    <s v="Invest Cont"/>
    <n v="946"/>
    <n v="998"/>
    <m/>
    <m/>
    <s v="900 W  84TH                         ST"/>
    <m/>
    <n v="33.962400000000002"/>
    <n v="-118.2893"/>
    <n v="0"/>
    <x v="12"/>
  </r>
  <r>
    <n v="200512139"/>
    <d v="2020-07-22T00:00:00"/>
    <x v="102"/>
    <n v="2000"/>
    <n v="5"/>
    <x v="10"/>
    <n v="564"/>
    <n v="1"/>
    <n v="440"/>
    <s v="THEFT PLAIN - PETTY ($950 &amp; UNDER)"/>
    <s v="0344 1202"/>
    <n v="77"/>
    <s v="M"/>
    <s v="W"/>
    <n v="108"/>
    <s v="PARKING LOT"/>
    <m/>
    <m/>
    <s v="IC"/>
    <s v="Invest Cont"/>
    <n v="440"/>
    <m/>
    <m/>
    <m/>
    <s v="400 W  7TH                          ST"/>
    <m/>
    <n v="33.737900000000003"/>
    <n v="-118.28619999999999"/>
    <n v="0"/>
    <x v="12"/>
  </r>
  <r>
    <n v="201304888"/>
    <d v="2020-01-16T00:00:00"/>
    <x v="188"/>
    <n v="2100"/>
    <n v="13"/>
    <x v="6"/>
    <n v="1353"/>
    <n v="1"/>
    <n v="510"/>
    <s v="VEHICLE - STOLEN"/>
    <m/>
    <n v="0"/>
    <m/>
    <m/>
    <n v="101"/>
    <s v="STREET"/>
    <m/>
    <m/>
    <s v="IC"/>
    <s v="Invest Cont"/>
    <n v="510"/>
    <m/>
    <m/>
    <m/>
    <s v="900 E  42ND                         PL"/>
    <m/>
    <n v="34.006700000000002"/>
    <n v="-118.26"/>
    <n v="0"/>
    <x v="12"/>
  </r>
  <r>
    <n v="201218477"/>
    <d v="2020-08-13T00:00:00"/>
    <x v="217"/>
    <n v="2100"/>
    <n v="12"/>
    <x v="8"/>
    <n v="1267"/>
    <n v="2"/>
    <n v="946"/>
    <s v="OTHER MISCELLANEOUS CRIME"/>
    <n v="1402"/>
    <n v="0"/>
    <s v="X"/>
    <s v="X"/>
    <n v="101"/>
    <s v="STREET"/>
    <m/>
    <m/>
    <s v="IC"/>
    <s v="Invest Cont"/>
    <n v="946"/>
    <n v="998"/>
    <m/>
    <m/>
    <s v="FIGUEROA                     ST"/>
    <s v="MANCHESTER                   AV"/>
    <n v="33.960099999999997"/>
    <n v="-118.28270000000001"/>
    <n v="0"/>
    <x v="12"/>
  </r>
  <r>
    <n v="200215670"/>
    <d v="2020-09-22T00:00:00"/>
    <x v="26"/>
    <n v="1830"/>
    <n v="2"/>
    <x v="5"/>
    <n v="205"/>
    <n v="2"/>
    <n v="354"/>
    <s v="THEFT OF IDENTITY"/>
    <s v="1822 0100 0930"/>
    <n v="43"/>
    <s v="F"/>
    <s v="O"/>
    <n v="502"/>
    <s v="MULTI-UNIT DWELLING (APARTMENT, DUPLEX, ETC)"/>
    <m/>
    <m/>
    <s v="IC"/>
    <s v="Invest Cont"/>
    <n v="354"/>
    <m/>
    <m/>
    <m/>
    <s v="800 N  VENDOME                      ST"/>
    <m/>
    <n v="34.081099999999999"/>
    <n v="-118.27630000000001"/>
    <n v="0"/>
    <x v="12"/>
  </r>
  <r>
    <n v="201109638"/>
    <d v="2020-05-22T00:00:00"/>
    <x v="62"/>
    <n v="1600"/>
    <n v="11"/>
    <x v="7"/>
    <n v="1177"/>
    <n v="1"/>
    <n v="443"/>
    <s v="SHOPLIFTING - ATTEMPT"/>
    <s v="1300 0326 0342 0344 0104 0209"/>
    <n v="0"/>
    <s v="X"/>
    <s v="X"/>
    <n v="243"/>
    <s v="DIY CENTER (LOWE'S,HOME DEPOT,OSH,CONTRACTORS WAREHOUSE)"/>
    <m/>
    <m/>
    <s v="AO"/>
    <s v="Adult Other"/>
    <n v="443"/>
    <m/>
    <m/>
    <m/>
    <s v="2000 N  FIGUEROA                     ST"/>
    <m/>
    <n v="34.0884"/>
    <n v="-118.22580000000001"/>
    <n v="0"/>
    <x v="12"/>
  </r>
  <r>
    <n v="200615649"/>
    <d v="2020-09-20T00:00:00"/>
    <x v="224"/>
    <n v="2200"/>
    <n v="6"/>
    <x v="9"/>
    <n v="648"/>
    <n v="2"/>
    <n v="740"/>
    <s v="VANDALISM - FELONY ($400 &amp; OVER, ALL CHURCH VANDALISMS)"/>
    <s v="0329 1300"/>
    <n v="27"/>
    <s v="M"/>
    <s v="H"/>
    <n v="108"/>
    <s v="PARKING LOT"/>
    <m/>
    <m/>
    <s v="IC"/>
    <s v="Invest Cont"/>
    <n v="740"/>
    <m/>
    <m/>
    <m/>
    <s v="1500 N  WESTERN                      AV"/>
    <m/>
    <n v="34.098199999999999"/>
    <n v="-118.3092"/>
    <n v="0"/>
    <x v="12"/>
  </r>
  <r>
    <n v="200305756"/>
    <d v="2020-01-30T00:00:00"/>
    <x v="356"/>
    <n v="1430"/>
    <n v="3"/>
    <x v="2"/>
    <n v="362"/>
    <n v="2"/>
    <n v="624"/>
    <s v="BATTERY - SIMPLE ASSAULT"/>
    <s v="0448 0602 0360 1202"/>
    <n v="63"/>
    <s v="F"/>
    <s v="H"/>
    <n v="502"/>
    <s v="MULTI-UNIT DWELLING (APARTMENT, DUPLEX, ETC)"/>
    <n v="400"/>
    <s v="STRONG-ARM (HANDS, FIST, FEET OR BODILY FORCE)"/>
    <s v="AA"/>
    <s v="Adult Arrest"/>
    <n v="624"/>
    <m/>
    <m/>
    <m/>
    <s v="4600    OBAMA                        BL"/>
    <m/>
    <n v="34.017000000000003"/>
    <n v="-118.3477"/>
    <n v="1"/>
    <x v="12"/>
  </r>
  <r>
    <n v="200908522"/>
    <d v="2020-04-16T00:00:00"/>
    <x v="96"/>
    <n v="1600"/>
    <n v="9"/>
    <x v="3"/>
    <n v="911"/>
    <n v="2"/>
    <n v="627"/>
    <s v="CHILD ABUSE (PHYSICAL) - SIMPLE ASSAULT"/>
    <n v="1501"/>
    <n v="9"/>
    <s v="M"/>
    <s v="H"/>
    <n v="501"/>
    <s v="SINGLE FAMILY DWELLING"/>
    <n v="400"/>
    <s v="STRONG-ARM (HANDS, FIST, FEET OR BODILY FORCE)"/>
    <s v="AA"/>
    <s v="Adult Arrest"/>
    <n v="627"/>
    <m/>
    <m/>
    <m/>
    <s v="15300    VOSE                         ST"/>
    <m/>
    <n v="34.198500000000003"/>
    <n v="-118.4662"/>
    <n v="1"/>
    <x v="12"/>
  </r>
  <r>
    <n v="200814039"/>
    <d v="2020-09-13T00:00:00"/>
    <x v="260"/>
    <n v="220"/>
    <n v="8"/>
    <x v="12"/>
    <n v="883"/>
    <n v="2"/>
    <n v="920"/>
    <s v="KIDNAPPING - GRAND ATTEMPT"/>
    <s v="0913 2014"/>
    <n v="22"/>
    <s v="F"/>
    <s v="W"/>
    <n v="122"/>
    <s v="VEHICLE, PASSENGER/TRUCK"/>
    <n v="511"/>
    <s v="VERBAL THREAT"/>
    <s v="AO"/>
    <s v="Adult Other"/>
    <n v="920"/>
    <m/>
    <m/>
    <m/>
    <s v="2300 S  SEPULVEDA                    BL"/>
    <m/>
    <n v="34.04"/>
    <n v="-118.4393"/>
    <n v="0"/>
    <x v="12"/>
  </r>
  <r>
    <n v="200305417"/>
    <d v="2020-01-24T00:00:00"/>
    <x v="254"/>
    <n v="2200"/>
    <n v="3"/>
    <x v="2"/>
    <n v="362"/>
    <n v="2"/>
    <n v="626"/>
    <s v="INTIMATE PARTNER - SIMPLE ASSAULT"/>
    <s v="2000 1814 0444 0429 0400"/>
    <n v="23"/>
    <s v="F"/>
    <s v="B"/>
    <n v="501"/>
    <s v="SINGLE FAMILY DWELLING"/>
    <n v="400"/>
    <s v="STRONG-ARM (HANDS, FIST, FEET OR BODILY FORCE)"/>
    <s v="IC"/>
    <s v="Invest Cont"/>
    <n v="626"/>
    <m/>
    <m/>
    <m/>
    <s v="3900    NICOLET                      AV"/>
    <m/>
    <n v="34.016300000000001"/>
    <n v="-118.3507"/>
    <n v="0"/>
    <x v="12"/>
  </r>
  <r>
    <n v="200512806"/>
    <d v="2020-08-09T00:00:00"/>
    <x v="133"/>
    <n v="2110"/>
    <n v="5"/>
    <x v="10"/>
    <n v="566"/>
    <n v="2"/>
    <n v="930"/>
    <s v="CRIMINAL THREATS - NO WEAPON DISPLAYED"/>
    <s v="0337 0432 0603 0913 1402 1206 0389"/>
    <n v="24"/>
    <s v="M"/>
    <s v="H"/>
    <n v="502"/>
    <s v="MULTI-UNIT DWELLING (APARTMENT, DUPLEX, ETC)"/>
    <n v="114"/>
    <s v="AIR PISTOL/REVOLVER/RIFLE/BB GUN"/>
    <s v="IC"/>
    <s v="Invest Cont"/>
    <n v="930"/>
    <n v="998"/>
    <m/>
    <m/>
    <s v="100 W  12TH                         ST"/>
    <m/>
    <n v="33.7333"/>
    <n v="-118.2805"/>
    <n v="0"/>
    <x v="12"/>
  </r>
  <r>
    <n v="200404240"/>
    <d v="2020-01-07T00:00:00"/>
    <x v="207"/>
    <n v="345"/>
    <n v="4"/>
    <x v="4"/>
    <n v="437"/>
    <n v="1"/>
    <n v="121"/>
    <s v="RAPE, FORCIBLE"/>
    <s v="0913 1415 0443 0503 0516 0302 0400 2000 1814 1243"/>
    <n v="23"/>
    <s v="F"/>
    <s v="H"/>
    <n v="108"/>
    <s v="PARKING LOT"/>
    <n v="102"/>
    <s v="HAND GUN"/>
    <s v="AO"/>
    <s v="Adult Other"/>
    <n v="121"/>
    <n v="998"/>
    <m/>
    <m/>
    <s v="4100 E  ABNER                        ST"/>
    <m/>
    <n v="34.0657"/>
    <n v="-118.1927"/>
    <n v="0"/>
    <x v="12"/>
  </r>
  <r>
    <n v="200708110"/>
    <d v="2020-04-08T00:00:00"/>
    <x v="139"/>
    <n v="1815"/>
    <n v="7"/>
    <x v="0"/>
    <n v="759"/>
    <n v="1"/>
    <n v="210"/>
    <s v="ROBBERY"/>
    <s v="0390 1402 0432 0429"/>
    <n v="46"/>
    <s v="F"/>
    <s v="A"/>
    <n v="104"/>
    <s v="DRIVEWAY"/>
    <n v="400"/>
    <s v="STRONG-ARM (HANDS, FIST, FEET OR BODILY FORCE)"/>
    <s v="IC"/>
    <s v="Invest Cont"/>
    <n v="210"/>
    <n v="998"/>
    <m/>
    <m/>
    <s v="1200    5TH                          AV"/>
    <m/>
    <n v="34.049399999999999"/>
    <n v="-118.3216"/>
    <n v="0"/>
    <x v="12"/>
  </r>
  <r>
    <n v="201014715"/>
    <d v="2020-11-04T00:00:00"/>
    <x v="312"/>
    <n v="1745"/>
    <n v="10"/>
    <x v="11"/>
    <n v="1018"/>
    <n v="2"/>
    <n v="740"/>
    <s v="VANDALISM - FELONY ($400 &amp; OVER, ALL CHURCH VANDALISMS)"/>
    <s v="1822 0329 1300 1414"/>
    <n v="21"/>
    <s v="F"/>
    <s v="H"/>
    <n v="122"/>
    <s v="VEHICLE, PASSENGER/TRUCK"/>
    <m/>
    <m/>
    <s v="IC"/>
    <s v="Invest Cont"/>
    <n v="740"/>
    <m/>
    <m/>
    <m/>
    <s v="7500    GAYNOR                       AV"/>
    <m/>
    <n v="34.206600000000002"/>
    <n v="-118.4804"/>
    <n v="0"/>
    <x v="12"/>
  </r>
  <r>
    <n v="200912137"/>
    <d v="2020-07-09T00:00:00"/>
    <x v="261"/>
    <n v="1200"/>
    <n v="9"/>
    <x v="3"/>
    <n v="935"/>
    <n v="1"/>
    <n v="510"/>
    <s v="VEHICLE - STOLEN"/>
    <m/>
    <n v="0"/>
    <m/>
    <m/>
    <n v="101"/>
    <s v="STREET"/>
    <m/>
    <m/>
    <s v="IC"/>
    <s v="Invest Cont"/>
    <n v="510"/>
    <m/>
    <m/>
    <m/>
    <s v="BESSEMER"/>
    <s v="HAZELTINE"/>
    <n v="34.180799999999998"/>
    <n v="-118.44"/>
    <n v="0"/>
    <x v="12"/>
  </r>
  <r>
    <n v="200312587"/>
    <d v="2020-06-12T00:00:00"/>
    <x v="226"/>
    <n v="1430"/>
    <n v="3"/>
    <x v="2"/>
    <n v="341"/>
    <n v="1"/>
    <n v="210"/>
    <s v="ROBBERY"/>
    <s v="0344 0352 0359 0432 1309 1822 0329 0342"/>
    <n v="24"/>
    <s v="M"/>
    <s v="B"/>
    <n v="101"/>
    <s v="STREET"/>
    <n v="113"/>
    <s v="SIMULATED GUN"/>
    <s v="IC"/>
    <s v="Invest Cont"/>
    <n v="210"/>
    <m/>
    <m/>
    <m/>
    <s v="COLISEUM                     ST"/>
    <s v="RIDGELEY                     DR"/>
    <n v="34.0184"/>
    <n v="-118.36499999999999"/>
    <n v="0"/>
    <x v="12"/>
  </r>
  <r>
    <n v="200118028"/>
    <d v="2020-09-16T00:00:00"/>
    <x v="90"/>
    <n v="1030"/>
    <n v="1"/>
    <x v="1"/>
    <n v="152"/>
    <n v="2"/>
    <n v="624"/>
    <s v="BATTERY - SIMPLE ASSAULT"/>
    <s v="0416 1218 2004"/>
    <n v="22"/>
    <s v="M"/>
    <s v="B"/>
    <n v="517"/>
    <s v="MISSIONS/SHELTERS"/>
    <n v="400"/>
    <s v="STRONG-ARM (HANDS, FIST, FEET OR BODILY FORCE)"/>
    <s v="IC"/>
    <s v="Invest Cont"/>
    <n v="624"/>
    <m/>
    <m/>
    <m/>
    <s v="500 W  6TH                          ST"/>
    <m/>
    <n v="34.048000000000002"/>
    <n v="-118.2542"/>
    <n v="0"/>
    <x v="12"/>
  </r>
  <r>
    <n v="200612438"/>
    <d v="2020-07-11T00:00:00"/>
    <x v="246"/>
    <n v="1350"/>
    <n v="6"/>
    <x v="9"/>
    <n v="639"/>
    <n v="1"/>
    <n v="442"/>
    <s v="SHOPLIFTING - PETTY THEFT ($950 &amp; UNDER)"/>
    <s v="0325 1822"/>
    <n v="0"/>
    <s v="X"/>
    <s v="X"/>
    <n v="203"/>
    <s v="OTHER BUSINESS"/>
    <m/>
    <m/>
    <s v="AO"/>
    <s v="Adult Other"/>
    <n v="442"/>
    <m/>
    <m/>
    <m/>
    <s v="5400 W  HOLLYWOOD                    BL"/>
    <m/>
    <n v="34.1036"/>
    <n v="-118.3049"/>
    <n v="0"/>
    <x v="12"/>
  </r>
  <r>
    <n v="201209001"/>
    <d v="2020-03-12T00:00:00"/>
    <x v="191"/>
    <n v="1000"/>
    <n v="12"/>
    <x v="8"/>
    <n v="1253"/>
    <n v="2"/>
    <n v="888"/>
    <s v="TRESPASSING"/>
    <n v="1822"/>
    <n v="32"/>
    <s v="F"/>
    <s v="B"/>
    <n v="502"/>
    <s v="MULTI-UNIT DWELLING (APARTMENT, DUPLEX, ETC)"/>
    <m/>
    <m/>
    <s v="IC"/>
    <s v="Invest Cont"/>
    <n v="888"/>
    <m/>
    <m/>
    <m/>
    <s v="7600 S  WESTERN                      AV"/>
    <m/>
    <n v="33.9709"/>
    <n v="-118.309"/>
    <n v="0"/>
    <x v="12"/>
  </r>
  <r>
    <n v="200710419"/>
    <d v="2020-06-13T00:00:00"/>
    <x v="93"/>
    <n v="930"/>
    <n v="7"/>
    <x v="0"/>
    <n v="719"/>
    <n v="2"/>
    <n v="740"/>
    <s v="VANDALISM - FELONY ($400 &amp; OVER, ALL CHURCH VANDALISMS)"/>
    <s v="1309 1300 0329"/>
    <n v="50"/>
    <s v="F"/>
    <s v="H"/>
    <n v="101"/>
    <s v="STREET"/>
    <m/>
    <m/>
    <s v="IC"/>
    <s v="Invest Cont"/>
    <n v="740"/>
    <m/>
    <m/>
    <m/>
    <s v="ROSSMORE"/>
    <s v="ARDEN                        BL"/>
    <n v="34.083500000000001"/>
    <n v="-118.3266"/>
    <n v="0"/>
    <x v="12"/>
  </r>
  <r>
    <n v="201006008"/>
    <d v="2020-02-15T00:00:00"/>
    <x v="46"/>
    <n v="2000"/>
    <n v="10"/>
    <x v="11"/>
    <n v="1011"/>
    <n v="2"/>
    <n v="627"/>
    <s v="CHILD ABUSE (PHYSICAL) - SIMPLE ASSAULT"/>
    <s v="0416 0400 0552 0913 0448 1259"/>
    <n v="16"/>
    <s v="F"/>
    <s v="W"/>
    <n v="501"/>
    <s v="SINGLE FAMILY DWELLING"/>
    <n v="400"/>
    <s v="STRONG-ARM (HANDS, FIST, FEET OR BODILY FORCE)"/>
    <s v="AA"/>
    <s v="Adult Arrest"/>
    <n v="627"/>
    <m/>
    <m/>
    <m/>
    <s v="19600    GIFFORD                      ST"/>
    <m/>
    <n v="34.205199999999998"/>
    <n v="-118.56010000000001"/>
    <n v="1"/>
    <x v="12"/>
  </r>
  <r>
    <n v="201111449"/>
    <d v="2020-07-15T00:00:00"/>
    <x v="284"/>
    <n v="1730"/>
    <n v="11"/>
    <x v="7"/>
    <n v="1145"/>
    <n v="2"/>
    <n v="763"/>
    <s v="STALKING"/>
    <s v="0347 2041 2040 1906 1912 1822"/>
    <n v="30"/>
    <s v="F"/>
    <s v="A"/>
    <n v="501"/>
    <s v="SINGLE FAMILY DWELLING"/>
    <n v="500"/>
    <s v="UNKNOWN WEAPON/OTHER WEAPON"/>
    <s v="AO"/>
    <s v="Adult Other"/>
    <n v="763"/>
    <m/>
    <m/>
    <m/>
    <s v="2200    LOMA VISTA                   PL"/>
    <m/>
    <n v="34.102400000000003"/>
    <n v="-118.2546"/>
    <n v="0"/>
    <x v="12"/>
  </r>
  <r>
    <n v="200111019"/>
    <d v="2020-04-27T00:00:00"/>
    <x v="321"/>
    <n v="1100"/>
    <n v="1"/>
    <x v="1"/>
    <n v="128"/>
    <n v="1"/>
    <n v="510"/>
    <s v="VEHICLE - STOLEN"/>
    <m/>
    <n v="0"/>
    <m/>
    <m/>
    <n v="707"/>
    <s v="GARAGE/CARPORT"/>
    <m/>
    <m/>
    <s v="IC"/>
    <s v="Invest Cont"/>
    <n v="510"/>
    <m/>
    <m/>
    <m/>
    <s v="300 E  2ND                          ST"/>
    <m/>
    <n v="34.049799999999998"/>
    <n v="-118.24"/>
    <n v="0"/>
    <x v="12"/>
  </r>
  <r>
    <n v="200114872"/>
    <d v="2020-07-15T00:00:00"/>
    <x v="158"/>
    <n v="530"/>
    <n v="1"/>
    <x v="1"/>
    <n v="143"/>
    <n v="1"/>
    <n v="330"/>
    <s v="BURGLARY FROM VEHICLE"/>
    <s v="1213 1307 0344 1609"/>
    <n v="26"/>
    <s v="M"/>
    <s v="W"/>
    <n v="123"/>
    <s v="PARKING UNDERGROUND/BUILDING"/>
    <m/>
    <m/>
    <s v="IC"/>
    <s v="Invest Cont"/>
    <n v="330"/>
    <m/>
    <m/>
    <m/>
    <s v="300 W  5TH                          ST"/>
    <m/>
    <n v="34.0488"/>
    <n v="-118.25"/>
    <n v="0"/>
    <x v="12"/>
  </r>
  <r>
    <n v="200411045"/>
    <d v="2020-07-22T00:00:00"/>
    <x v="231"/>
    <n v="1100"/>
    <n v="4"/>
    <x v="4"/>
    <n v="497"/>
    <n v="1"/>
    <n v="331"/>
    <s v="THEFT FROM MOTOR VEHICLE - GRAND ($950.01 AND OVER)"/>
    <n v="344"/>
    <n v="18"/>
    <s v="M"/>
    <s v="W"/>
    <n v="108"/>
    <s v="PARKING LOT"/>
    <m/>
    <m/>
    <s v="IC"/>
    <s v="Invest Cont"/>
    <n v="331"/>
    <m/>
    <m/>
    <m/>
    <s v="3100 E  11TH                         ST"/>
    <m/>
    <n v="34.019300000000001"/>
    <n v="-118.2105"/>
    <n v="0"/>
    <x v="12"/>
  </r>
  <r>
    <n v="201010061"/>
    <d v="2020-06-16T00:00:00"/>
    <x v="33"/>
    <n v="445"/>
    <n v="10"/>
    <x v="11"/>
    <n v="1025"/>
    <n v="2"/>
    <n v="740"/>
    <s v="VANDALISM - FELONY ($400 &amp; OVER, ALL CHURCH VANDALISMS)"/>
    <s v="1822 0329 1414 1420"/>
    <n v="0"/>
    <s v="M"/>
    <s v="W"/>
    <n v="606"/>
    <s v="DRIVE THRU BANKING (WINDOW)*"/>
    <m/>
    <m/>
    <s v="IC"/>
    <s v="Invest Cont"/>
    <n v="740"/>
    <m/>
    <m/>
    <m/>
    <s v="18400    SHERMAN                      WY"/>
    <m/>
    <n v="34.2012"/>
    <n v="-118.5342"/>
    <n v="0"/>
    <x v="12"/>
  </r>
  <r>
    <n v="201209086"/>
    <d v="2020-03-13T00:00:00"/>
    <x v="262"/>
    <n v="1530"/>
    <n v="12"/>
    <x v="8"/>
    <n v="1268"/>
    <n v="2"/>
    <n v="930"/>
    <s v="CRIMINAL THREATS - NO WEAPON DISPLAYED"/>
    <s v="0913 0603 0421 0319 0416 0447"/>
    <n v="46"/>
    <s v="M"/>
    <s v="H"/>
    <n v="501"/>
    <s v="SINGLE FAMILY DWELLING"/>
    <n v="511"/>
    <s v="VERBAL THREAT"/>
    <s v="IC"/>
    <s v="Invest Cont"/>
    <n v="930"/>
    <m/>
    <m/>
    <m/>
    <s v="200 W  85TH                         ST"/>
    <m/>
    <n v="33.961599999999997"/>
    <n v="-118.2761"/>
    <n v="0"/>
    <x v="12"/>
  </r>
  <r>
    <n v="200800557"/>
    <d v="2020-02-17T00:00:00"/>
    <x v="348"/>
    <n v="300"/>
    <n v="8"/>
    <x v="12"/>
    <n v="859"/>
    <n v="1"/>
    <n v="121"/>
    <s v="RAPE, FORCIBLE"/>
    <s v="1817 1218 0527 0519 0408 0419 0429 0421 0526 0913"/>
    <n v="38"/>
    <s v="F"/>
    <s v="W"/>
    <n v="505"/>
    <s v="MOTEL"/>
    <n v="400"/>
    <s v="STRONG-ARM (HANDS, FIST, FEET OR BODILY FORCE)"/>
    <s v="IC"/>
    <s v="Invest Cont"/>
    <n v="121"/>
    <n v="998"/>
    <m/>
    <m/>
    <s v="LA CIENEGA                   BL"/>
    <s v="18TH                         ST"/>
    <n v="34.044499999999999"/>
    <n v="-118.3768"/>
    <n v="0"/>
    <x v="12"/>
  </r>
  <r>
    <n v="200700750"/>
    <d v="2020-08-05T00:00:00"/>
    <x v="114"/>
    <n v="1910"/>
    <n v="7"/>
    <x v="0"/>
    <n v="722"/>
    <n v="1"/>
    <n v="341"/>
    <s v="THEFT-GRAND ($950.01 &amp; OVER)EXCPT,GUNS,FOWL,LIVESTK,PROD"/>
    <s v="0325 0202 1402"/>
    <n v="19"/>
    <s v="M"/>
    <s v="O"/>
    <n v="203"/>
    <s v="OTHER BUSINESS"/>
    <m/>
    <m/>
    <s v="IC"/>
    <s v="Invest Cont"/>
    <n v="341"/>
    <n v="998"/>
    <m/>
    <m/>
    <s v="100 N  LA CIENEGA                   BL"/>
    <m/>
    <n v="34.073399999999999"/>
    <n v="-118.37649999999999"/>
    <n v="0"/>
    <x v="12"/>
  </r>
  <r>
    <n v="200618401"/>
    <d v="2020-11-23T00:00:00"/>
    <x v="92"/>
    <n v="200"/>
    <n v="6"/>
    <x v="9"/>
    <n v="666"/>
    <n v="1"/>
    <n v="310"/>
    <s v="BURGLARY"/>
    <s v="1822 0321"/>
    <n v="0"/>
    <s v="X"/>
    <s v="X"/>
    <n v="502"/>
    <s v="MULTI-UNIT DWELLING (APARTMENT, DUPLEX, ETC)"/>
    <m/>
    <m/>
    <s v="IC"/>
    <s v="Invest Cont"/>
    <n v="310"/>
    <m/>
    <m/>
    <m/>
    <s v="6200    FOUNTAIN                     AV"/>
    <m/>
    <n v="34.0944"/>
    <n v="-118.3266"/>
    <n v="0"/>
    <x v="12"/>
  </r>
  <r>
    <n v="201106117"/>
    <d v="2020-02-17T00:00:00"/>
    <x v="159"/>
    <n v="1600"/>
    <n v="11"/>
    <x v="7"/>
    <n v="1125"/>
    <n v="1"/>
    <n v="510"/>
    <s v="VEHICLE - STOLEN"/>
    <m/>
    <n v="0"/>
    <m/>
    <m/>
    <n v="101"/>
    <s v="STREET"/>
    <m/>
    <m/>
    <s v="IC"/>
    <s v="Invest Cont"/>
    <n v="510"/>
    <m/>
    <m/>
    <m/>
    <s v="1400 N  AVENUE 46"/>
    <m/>
    <n v="34.120800000000003"/>
    <n v="-118.2167"/>
    <n v="0"/>
    <x v="12"/>
  </r>
  <r>
    <n v="201221741"/>
    <d v="2020-10-01T00:00:00"/>
    <x v="170"/>
    <n v="1200"/>
    <n v="12"/>
    <x v="8"/>
    <n v="1258"/>
    <n v="2"/>
    <n v="740"/>
    <s v="VANDALISM - FELONY ($400 &amp; OVER, ALL CHURCH VANDALISMS)"/>
    <s v="1822 0329 1300 2004"/>
    <n v="0"/>
    <s v="X"/>
    <s v="X"/>
    <n v="122"/>
    <s v="VEHICLE, PASSENGER/TRUCK"/>
    <m/>
    <m/>
    <s v="AO"/>
    <s v="Adult Other"/>
    <n v="740"/>
    <m/>
    <m/>
    <m/>
    <s v="7600 S  BROADWAY"/>
    <m/>
    <n v="33.970300000000002"/>
    <n v="-118.2783"/>
    <n v="0"/>
    <x v="12"/>
  </r>
  <r>
    <n v="200308581"/>
    <d v="2020-03-15T00:00:00"/>
    <x v="342"/>
    <n v="1400"/>
    <n v="3"/>
    <x v="2"/>
    <n v="355"/>
    <n v="1"/>
    <n v="420"/>
    <s v="THEFT FROM MOTOR VEHICLE - PETTY ($950 &amp; UNDER)"/>
    <s v="1822 1606 1309 0342 0344"/>
    <n v="76"/>
    <s v="M"/>
    <s v="H"/>
    <n v="101"/>
    <s v="STREET"/>
    <m/>
    <m/>
    <s v="IC"/>
    <s v="Invest Cont"/>
    <n v="420"/>
    <m/>
    <m/>
    <m/>
    <s v="3700 S  VAN NESS                     AV"/>
    <m/>
    <n v="34.020800000000001"/>
    <n v="-118.31659999999999"/>
    <n v="0"/>
    <x v="12"/>
  </r>
  <r>
    <n v="200508528"/>
    <d v="2020-04-20T00:00:00"/>
    <x v="140"/>
    <n v="1430"/>
    <n v="5"/>
    <x v="10"/>
    <n v="551"/>
    <n v="1"/>
    <n v="331"/>
    <s v="THEFT FROM MOTOR VEHICLE - GRAND ($950.01 AND OVER)"/>
    <s v="1300 0344 0385"/>
    <n v="29"/>
    <s v="F"/>
    <s v="B"/>
    <n v="121"/>
    <s v="YARD (RESIDENTIAL/BUSINESS)"/>
    <m/>
    <m/>
    <s v="IC"/>
    <s v="Invest Cont"/>
    <n v="331"/>
    <m/>
    <m/>
    <m/>
    <s v="1100 W  SUMMERLAND                   AV"/>
    <m/>
    <n v="33.747399999999999"/>
    <n v="-118.30110000000001"/>
    <n v="0"/>
    <x v="12"/>
  </r>
  <r>
    <n v="201011193"/>
    <d v="2020-07-21T00:00:00"/>
    <x v="12"/>
    <n v="2100"/>
    <n v="10"/>
    <x v="11"/>
    <n v="1011"/>
    <n v="1"/>
    <n v="510"/>
    <s v="VEHICLE - STOLEN"/>
    <m/>
    <n v="0"/>
    <m/>
    <m/>
    <n v="101"/>
    <s v="STREET"/>
    <m/>
    <m/>
    <s v="IC"/>
    <s v="Invest Cont"/>
    <n v="510"/>
    <m/>
    <m/>
    <m/>
    <s v="19400    WYANDOTTE                    ST"/>
    <m/>
    <n v="34.2029"/>
    <n v="-118.5579"/>
    <n v="0"/>
    <x v="12"/>
  </r>
  <r>
    <n v="200710354"/>
    <d v="2020-06-11T00:00:00"/>
    <x v="14"/>
    <n v="1400"/>
    <n v="7"/>
    <x v="0"/>
    <n v="723"/>
    <n v="1"/>
    <n v="231"/>
    <s v="ASSAULT WITH DEADLY WEAPON ON POLICE OFFICER"/>
    <s v="1212 1822"/>
    <n v="0"/>
    <s v="F"/>
    <s v="O"/>
    <n v="101"/>
    <s v="STREET"/>
    <n v="500"/>
    <s v="UNKNOWN WEAPON/OTHER WEAPON"/>
    <s v="IC"/>
    <s v="Invest Cont"/>
    <n v="231"/>
    <m/>
    <m/>
    <m/>
    <s v="BEVERLY                      BL"/>
    <s v="EDINBURGH                    AV"/>
    <n v="34.076099999999997"/>
    <n v="-118.36369999999999"/>
    <n v="0"/>
    <x v="12"/>
  </r>
  <r>
    <n v="200318528"/>
    <d v="2020-10-06T00:00:00"/>
    <x v="186"/>
    <n v="1700"/>
    <n v="3"/>
    <x v="2"/>
    <n v="363"/>
    <n v="2"/>
    <n v="624"/>
    <s v="BATTERY - SIMPLE ASSAULT"/>
    <s v="1822 1309 0329 0400"/>
    <n v="21"/>
    <s v="M"/>
    <s v="B"/>
    <n v="501"/>
    <s v="SINGLE FAMILY DWELLING"/>
    <n v="400"/>
    <s v="STRONG-ARM (HANDS, FIST, FEET OR BODILY FORCE)"/>
    <s v="IC"/>
    <s v="Invest Cont"/>
    <n v="624"/>
    <m/>
    <m/>
    <m/>
    <s v="4100    BUCKINGHAM                   RD"/>
    <m/>
    <n v="34.009900000000002"/>
    <n v="-118.3446"/>
    <n v="0"/>
    <x v="12"/>
  </r>
  <r>
    <n v="200907607"/>
    <d v="2020-03-19T00:00:00"/>
    <x v="104"/>
    <n v="2000"/>
    <n v="9"/>
    <x v="3"/>
    <n v="926"/>
    <n v="1"/>
    <n v="210"/>
    <s v="ROBBERY"/>
    <s v="0334 1218 1822 0305 0337 0202 0344"/>
    <n v="49"/>
    <s v="M"/>
    <s v="W"/>
    <n v="101"/>
    <s v="STREET"/>
    <n v="200"/>
    <s v="KNIFE WITH BLADE 6INCHES OR LESS"/>
    <s v="IC"/>
    <s v="Invest Cont"/>
    <n v="210"/>
    <m/>
    <m/>
    <m/>
    <s v="WOODMAN                      AV"/>
    <s v="VANOWEN                      ST"/>
    <n v="34.194000000000003"/>
    <n v="-118.4312"/>
    <n v="0"/>
    <x v="12"/>
  </r>
  <r>
    <n v="200518123"/>
    <d v="2020-12-20T00:00:00"/>
    <x v="248"/>
    <n v="1420"/>
    <n v="5"/>
    <x v="10"/>
    <n v="565"/>
    <n v="1"/>
    <n v="761"/>
    <s v="BRANDISH WEAPON"/>
    <s v="0334 2024 0913 0416 0446 0429 0417"/>
    <n v="0"/>
    <s v="X"/>
    <s v="X"/>
    <n v="514"/>
    <s v="GROUP HOME"/>
    <n v="200"/>
    <s v="KNIFE WITH BLADE 6INCHES OR LESS"/>
    <s v="IC"/>
    <s v="Invest Cont"/>
    <n v="761"/>
    <m/>
    <m/>
    <m/>
    <s v="500 W  8TH                          ST"/>
    <m/>
    <n v="33.737000000000002"/>
    <n v="-118.2884"/>
    <n v="0"/>
    <x v="12"/>
  </r>
  <r>
    <n v="200910206"/>
    <d v="2020-05-27T00:00:00"/>
    <x v="359"/>
    <n v="1930"/>
    <n v="9"/>
    <x v="3"/>
    <n v="923"/>
    <n v="2"/>
    <n v="745"/>
    <s v="VANDALISM - MISDEAMEANOR ($399 OR UNDER)"/>
    <s v="0329 1300"/>
    <n v="26"/>
    <s v="F"/>
    <s v="W"/>
    <n v="101"/>
    <s v="STREET"/>
    <m/>
    <m/>
    <s v="IC"/>
    <s v="Invest Cont"/>
    <n v="745"/>
    <m/>
    <m/>
    <m/>
    <s v="14600    KITTRIDGE                    ST"/>
    <m/>
    <n v="34.1907"/>
    <n v="-118.4509"/>
    <n v="0"/>
    <x v="12"/>
  </r>
  <r>
    <n v="200816692"/>
    <d v="2020-11-20T00:00:00"/>
    <x v="113"/>
    <n v="2245"/>
    <n v="8"/>
    <x v="12"/>
    <n v="841"/>
    <n v="1"/>
    <n v="210"/>
    <s v="ROBBERY"/>
    <s v="0916 1822 1300 0334 0344 1310 0432 0355 0342"/>
    <n v="37"/>
    <s v="M"/>
    <s v="W"/>
    <n v="101"/>
    <s v="STREET"/>
    <n v="109"/>
    <s v="SEMI-AUTOMATIC PISTOL"/>
    <s v="JA"/>
    <s v="Juv Arrest"/>
    <n v="210"/>
    <m/>
    <m/>
    <m/>
    <s v="SALTAIR                      AV"/>
    <s v="SANTA MONICA"/>
    <n v="34.041499999999999"/>
    <n v="-118.4627"/>
    <n v="1"/>
    <x v="12"/>
  </r>
  <r>
    <n v="200617128"/>
    <d v="2020-10-24T00:00:00"/>
    <x v="82"/>
    <n v="1300"/>
    <n v="6"/>
    <x v="9"/>
    <n v="649"/>
    <n v="2"/>
    <n v="626"/>
    <s v="INTIMATE PARTNER - SIMPLE ASSAULT"/>
    <s v="2000 0400 0416 0913 1814 1501 0429"/>
    <n v="29"/>
    <s v="F"/>
    <s v="W"/>
    <n v="502"/>
    <s v="MULTI-UNIT DWELLING (APARTMENT, DUPLEX, ETC)"/>
    <n v="400"/>
    <s v="STRONG-ARM (HANDS, FIST, FEET OR BODILY FORCE)"/>
    <s v="AO"/>
    <s v="Adult Other"/>
    <n v="626"/>
    <m/>
    <m/>
    <m/>
    <s v="1500 N  KINGSLEY                     DR"/>
    <m/>
    <n v="34.098100000000002"/>
    <n v="-118.30329999999999"/>
    <n v="0"/>
    <x v="12"/>
  </r>
  <r>
    <n v="201209230"/>
    <d v="2020-03-16T00:00:00"/>
    <x v="262"/>
    <n v="1900"/>
    <n v="12"/>
    <x v="8"/>
    <n v="1273"/>
    <n v="1"/>
    <n v="420"/>
    <s v="THEFT FROM MOTOR VEHICLE - PETTY ($950 &amp; UNDER)"/>
    <m/>
    <n v="0"/>
    <m/>
    <m/>
    <n v="101"/>
    <s v="STREET"/>
    <m/>
    <m/>
    <s v="IC"/>
    <s v="Invest Cont"/>
    <n v="420"/>
    <m/>
    <m/>
    <m/>
    <s v="8900    RUTHELEN                     ST"/>
    <m/>
    <n v="33.956400000000002"/>
    <n v="-118.31229999999999"/>
    <n v="0"/>
    <x v="12"/>
  </r>
  <r>
    <n v="200715015"/>
    <d v="2020-10-17T00:00:00"/>
    <x v="365"/>
    <n v="1900"/>
    <n v="7"/>
    <x v="0"/>
    <n v="719"/>
    <n v="2"/>
    <n v="740"/>
    <s v="VANDALISM - FELONY ($400 &amp; OVER, ALL CHURCH VANDALISMS)"/>
    <s v="0329 2000 1814 1222 2007"/>
    <n v="38"/>
    <s v="M"/>
    <s v="W"/>
    <n v="501"/>
    <s v="SINGLE FAMILY DWELLING"/>
    <m/>
    <m/>
    <s v="IC"/>
    <s v="Invest Cont"/>
    <n v="740"/>
    <m/>
    <m/>
    <m/>
    <s v="600 N  ROSSMORE                     AV"/>
    <m/>
    <n v="34.081699999999998"/>
    <n v="-118.3272"/>
    <n v="0"/>
    <x v="12"/>
  </r>
  <r>
    <n v="200507974"/>
    <d v="2020-04-05T00:00:00"/>
    <x v="193"/>
    <n v="2245"/>
    <n v="5"/>
    <x v="10"/>
    <n v="564"/>
    <n v="1"/>
    <n v="761"/>
    <s v="BRANDISH WEAPON"/>
    <s v="0334 1309 0353 2000 0913 1813 1814"/>
    <n v="28"/>
    <s v="F"/>
    <s v="H"/>
    <n v="108"/>
    <s v="PARKING LOT"/>
    <n v="204"/>
    <s v="FOLDING KNIFE"/>
    <s v="AO"/>
    <s v="Adult Other"/>
    <n v="761"/>
    <m/>
    <m/>
    <m/>
    <s v="300 W  2ND                          ST"/>
    <m/>
    <n v="33.742400000000004"/>
    <n v="-118.2835"/>
    <n v="0"/>
    <x v="12"/>
  </r>
  <r>
    <n v="200205718"/>
    <d v="2020-02-04T00:00:00"/>
    <x v="253"/>
    <n v="1830"/>
    <n v="2"/>
    <x v="5"/>
    <n v="291"/>
    <n v="2"/>
    <n v="624"/>
    <s v="BATTERY - SIMPLE ASSAULT"/>
    <s v="0554 0416 0602 0446 0429"/>
    <n v="19"/>
    <s v="M"/>
    <s v="H"/>
    <n v="502"/>
    <s v="MULTI-UNIT DWELLING (APARTMENT, DUPLEX, ETC)"/>
    <n v="400"/>
    <s v="STRONG-ARM (HANDS, FIST, FEET OR BODILY FORCE)"/>
    <s v="IC"/>
    <s v="Invest Cont"/>
    <n v="624"/>
    <m/>
    <m/>
    <m/>
    <s v="1800 S  BONNIE BRAE                  ST"/>
    <m/>
    <n v="34.044400000000003"/>
    <n v="-118.28270000000001"/>
    <n v="0"/>
    <x v="12"/>
  </r>
  <r>
    <n v="200208898"/>
    <d v="2020-04-12T00:00:00"/>
    <x v="206"/>
    <n v="2300"/>
    <n v="2"/>
    <x v="5"/>
    <n v="247"/>
    <n v="1"/>
    <n v="210"/>
    <s v="ROBBERY"/>
    <s v="0444 0448 0344 0342 0400 0906 0913 0361"/>
    <n v="35"/>
    <s v="M"/>
    <s v="H"/>
    <n v="501"/>
    <s v="SINGLE FAMILY DWELLING"/>
    <n v="400"/>
    <s v="STRONG-ARM (HANDS, FIST, FEET OR BODILY FORCE)"/>
    <s v="IC"/>
    <s v="Invest Cont"/>
    <n v="210"/>
    <m/>
    <m/>
    <m/>
    <s v="500 S  UNION                        AV"/>
    <m/>
    <n v="34.059600000000003"/>
    <n v="-118.2701"/>
    <n v="0"/>
    <x v="12"/>
  </r>
  <r>
    <n v="201214246"/>
    <d v="2020-06-07T00:00:00"/>
    <x v="314"/>
    <n v="248"/>
    <n v="12"/>
    <x v="8"/>
    <n v="1269"/>
    <n v="1"/>
    <n v="236"/>
    <s v="INTIMATE PARTNER - AGGRAVATED ASSAULT"/>
    <s v="2000 1823 0913 2004 1218 0448 0408 0410 0444"/>
    <n v="26"/>
    <s v="F"/>
    <s v="H"/>
    <n v="102"/>
    <s v="SIDEWALK"/>
    <n v="400"/>
    <s v="STRONG-ARM (HANDS, FIST, FEET OR BODILY FORCE)"/>
    <s v="AA"/>
    <s v="Adult Arrest"/>
    <n v="236"/>
    <m/>
    <m/>
    <m/>
    <s v="8100    AVALON                       BL"/>
    <m/>
    <n v="33.965600000000002"/>
    <n v="-118.2651"/>
    <n v="1"/>
    <x v="12"/>
  </r>
  <r>
    <n v="200814408"/>
    <d v="2020-09-18T00:00:00"/>
    <x v="217"/>
    <n v="1900"/>
    <n v="8"/>
    <x v="12"/>
    <n v="852"/>
    <n v="2"/>
    <n v="946"/>
    <s v="OTHER MISCELLANEOUS CRIME"/>
    <n v="913"/>
    <n v="0"/>
    <s v="X"/>
    <s v="X"/>
    <n v="726"/>
    <s v="POLICE FACILITY"/>
    <m/>
    <m/>
    <s v="AO"/>
    <s v="Adult Other"/>
    <n v="946"/>
    <m/>
    <m/>
    <m/>
    <s v="1600    BUTLER                       AV"/>
    <m/>
    <n v="34.0413"/>
    <n v="-118.45610000000001"/>
    <n v="0"/>
    <x v="12"/>
  </r>
  <r>
    <n v="201223517"/>
    <d v="2020-10-29T00:00:00"/>
    <x v="178"/>
    <n v="230"/>
    <n v="12"/>
    <x v="8"/>
    <n v="1256"/>
    <n v="1"/>
    <n v="230"/>
    <s v="ASSAULT WITH DEADLY WEAPON, AGGRAVATED ASSAULT"/>
    <s v="1402 0411 0342 0416 0417 1215 0913"/>
    <n v="0"/>
    <s v="F"/>
    <s v="B"/>
    <n v="101"/>
    <s v="STREET"/>
    <n v="216"/>
    <s v="SCISSORS"/>
    <s v="AO"/>
    <s v="Adult Other"/>
    <n v="230"/>
    <m/>
    <m/>
    <m/>
    <s v="76TH                         ST"/>
    <s v="FIGUEROA"/>
    <n v="33.970799999999997"/>
    <n v="-118.28270000000001"/>
    <n v="0"/>
    <x v="12"/>
  </r>
  <r>
    <n v="200810903"/>
    <d v="2020-06-21T00:00:00"/>
    <x v="50"/>
    <n v="1200"/>
    <n v="8"/>
    <x v="12"/>
    <n v="848"/>
    <n v="1"/>
    <n v="510"/>
    <s v="VEHICLE - STOLEN"/>
    <m/>
    <n v="0"/>
    <m/>
    <m/>
    <n v="101"/>
    <s v="STREET"/>
    <m/>
    <m/>
    <s v="IC"/>
    <s v="Invest Cont"/>
    <n v="510"/>
    <m/>
    <m/>
    <m/>
    <s v="2300    FOX HILLS                    DR"/>
    <m/>
    <n v="34.050800000000002"/>
    <n v="-118.41500000000001"/>
    <n v="0"/>
    <x v="12"/>
  </r>
  <r>
    <n v="200112295"/>
    <d v="2020-05-28T00:00:00"/>
    <x v="251"/>
    <n v="1400"/>
    <n v="1"/>
    <x v="1"/>
    <n v="174"/>
    <n v="1"/>
    <n v="341"/>
    <s v="THEFT-GRAND ($950.01 &amp; OVER)EXCPT,GUNS,FOWL,LIVESTK,PROD"/>
    <s v="0344 1606 1822 1414"/>
    <n v="0"/>
    <s v="M"/>
    <s v="W"/>
    <n v="118"/>
    <s v="CONSTRUCTION SITE"/>
    <m/>
    <m/>
    <s v="IC"/>
    <s v="Invest Cont"/>
    <n v="341"/>
    <m/>
    <m/>
    <m/>
    <s v="700 S  MAIN                         ST"/>
    <m/>
    <n v="34.043900000000001"/>
    <n v="-118.2514"/>
    <n v="0"/>
    <x v="12"/>
  </r>
  <r>
    <n v="200512552"/>
    <d v="2020-08-02T00:00:00"/>
    <x v="200"/>
    <n v="2325"/>
    <n v="5"/>
    <x v="10"/>
    <n v="585"/>
    <n v="1"/>
    <n v="440"/>
    <s v="THEFT PLAIN - PETTY ($950 &amp; UNDER)"/>
    <s v="0344 2032 0352 1221 0321 0346"/>
    <n v="25"/>
    <s v="F"/>
    <s v="H"/>
    <n v="103"/>
    <s v="ALLEY"/>
    <m/>
    <m/>
    <s v="IC"/>
    <s v="Invest Cont"/>
    <n v="440"/>
    <m/>
    <m/>
    <m/>
    <s v="GAFFEY"/>
    <s v="19TH"/>
    <n v="33.726999999999997"/>
    <n v="-118.2924"/>
    <n v="0"/>
    <x v="12"/>
  </r>
  <r>
    <n v="200313114"/>
    <d v="2020-06-23T00:00:00"/>
    <x v="252"/>
    <n v="2230"/>
    <n v="3"/>
    <x v="2"/>
    <n v="393"/>
    <n v="1"/>
    <n v="230"/>
    <s v="ASSAULT WITH DEADLY WEAPON, AGGRAVATED ASSAULT"/>
    <s v="0400 0913 1202 1309"/>
    <n v="61"/>
    <s v="M"/>
    <s v="B"/>
    <n v="102"/>
    <s v="SIDEWALK"/>
    <n v="307"/>
    <s v="VEHICLE"/>
    <s v="IC"/>
    <s v="Invest Cont"/>
    <n v="230"/>
    <m/>
    <m/>
    <m/>
    <s v="43RD                         ST"/>
    <s v="LEIMERT                      BL"/>
    <n v="34.006"/>
    <n v="-118.3305"/>
    <n v="0"/>
    <x v="12"/>
  </r>
  <r>
    <n v="200509120"/>
    <d v="2020-05-06T00:00:00"/>
    <x v="162"/>
    <n v="2055"/>
    <n v="5"/>
    <x v="10"/>
    <n v="514"/>
    <n v="1"/>
    <n v="350"/>
    <s v="THEFT, PERSON"/>
    <s v="0344 2000 0336 1813 0913 0352 1221 1243"/>
    <n v="31"/>
    <s v="F"/>
    <s v="H"/>
    <n v="502"/>
    <s v="MULTI-UNIT DWELLING (APARTMENT, DUPLEX, ETC)"/>
    <n v="400"/>
    <s v="STRONG-ARM (HANDS, FIST, FEET OR BODILY FORCE)"/>
    <s v="AO"/>
    <s v="Adult Other"/>
    <n v="350"/>
    <n v="626"/>
    <m/>
    <m/>
    <s v="800    KING                         AV"/>
    <m/>
    <n v="33.779299999999999"/>
    <n v="-118.27549999999999"/>
    <n v="0"/>
    <x v="12"/>
  </r>
  <r>
    <n v="201227079"/>
    <d v="2020-12-24T00:00:00"/>
    <x v="203"/>
    <n v="1600"/>
    <n v="12"/>
    <x v="8"/>
    <n v="1267"/>
    <n v="2"/>
    <n v="623"/>
    <s v="BATTERY POLICE (SIMPLE)"/>
    <s v="1212 0400 0356 2004 1822"/>
    <n v="0"/>
    <s v="X"/>
    <s v="X"/>
    <n v="101"/>
    <s v="STREET"/>
    <n v="400"/>
    <s v="STRONG-ARM (HANDS, FIST, FEET OR BODILY FORCE)"/>
    <s v="AA"/>
    <s v="Adult Arrest"/>
    <n v="623"/>
    <m/>
    <m/>
    <m/>
    <s v="82ND                         ST"/>
    <s v="FIGUEROA                     ST"/>
    <n v="33.964300000000001"/>
    <n v="-118.28270000000001"/>
    <n v="1"/>
    <x v="12"/>
  </r>
  <r>
    <n v="200118137"/>
    <d v="2020-09-18T00:00:00"/>
    <x v="90"/>
    <n v="500"/>
    <n v="1"/>
    <x v="1"/>
    <n v="176"/>
    <n v="1"/>
    <n v="510"/>
    <s v="VEHICLE - STOLEN"/>
    <m/>
    <n v="0"/>
    <m/>
    <m/>
    <n v="707"/>
    <s v="GARAGE/CARPORT"/>
    <m/>
    <m/>
    <s v="IC"/>
    <s v="Invest Cont"/>
    <n v="510"/>
    <m/>
    <m/>
    <m/>
    <s v="700    SANTEE                       ST"/>
    <m/>
    <n v="34.0413"/>
    <n v="-118.2517"/>
    <n v="0"/>
    <x v="12"/>
  </r>
  <r>
    <n v="201305510"/>
    <d v="2020-01-28T00:00:00"/>
    <x v="259"/>
    <n v="25"/>
    <n v="13"/>
    <x v="6"/>
    <n v="1383"/>
    <n v="1"/>
    <n v="230"/>
    <s v="ASSAULT WITH DEADLY WEAPON, AGGRAVATED ASSAULT"/>
    <s v="0913 0416"/>
    <n v="33"/>
    <s v="M"/>
    <s v="H"/>
    <n v="202"/>
    <s v="LIQUOR STORE"/>
    <n v="212"/>
    <s v="BOTTLE"/>
    <s v="IC"/>
    <s v="Invest Cont"/>
    <n v="230"/>
    <m/>
    <m/>
    <m/>
    <s v="6000 S  BROADWAY"/>
    <m/>
    <n v="33.985100000000003"/>
    <n v="-118.2783"/>
    <n v="0"/>
    <x v="12"/>
  </r>
  <r>
    <n v="201004414"/>
    <d v="2020-01-11T00:00:00"/>
    <x v="265"/>
    <n v="850"/>
    <n v="10"/>
    <x v="11"/>
    <n v="1034"/>
    <n v="1"/>
    <n v="341"/>
    <s v="THEFT-GRAND ($950.01 &amp; OVER)EXCPT,GUNS,FOWL,LIVESTK,PROD"/>
    <n v="344"/>
    <n v="21"/>
    <s v="F"/>
    <s v="H"/>
    <n v="109"/>
    <s v="PARK/PLAYGROUND"/>
    <m/>
    <m/>
    <s v="IC"/>
    <s v="Invest Cont"/>
    <n v="341"/>
    <m/>
    <m/>
    <m/>
    <s v="18400    VICTORY                      BL"/>
    <m/>
    <n v="34.186599999999999"/>
    <n v="-118.5339"/>
    <n v="0"/>
    <x v="12"/>
  </r>
  <r>
    <n v="200905487"/>
    <d v="2020-02-04T00:00:00"/>
    <x v="169"/>
    <n v="1730"/>
    <n v="9"/>
    <x v="3"/>
    <n v="991"/>
    <n v="2"/>
    <n v="626"/>
    <s v="INTIMATE PARTNER - SIMPLE ASSAULT"/>
    <s v="1202 2000 0416 0446 1814 0447"/>
    <n v="66"/>
    <s v="M"/>
    <s v="W"/>
    <n v="501"/>
    <s v="SINGLE FAMILY DWELLING"/>
    <n v="400"/>
    <s v="STRONG-ARM (HANDS, FIST, FEET OR BODILY FORCE)"/>
    <s v="AO"/>
    <s v="Adult Other"/>
    <n v="626"/>
    <m/>
    <m/>
    <m/>
    <s v="4200    WOODCLIFF                    RD"/>
    <m/>
    <n v="34.146700000000003"/>
    <n v="-118.4674"/>
    <n v="0"/>
    <x v="12"/>
  </r>
  <r>
    <n v="201222318"/>
    <d v="2020-10-10T00:00:00"/>
    <x v="95"/>
    <n v="1815"/>
    <n v="12"/>
    <x v="8"/>
    <n v="1208"/>
    <n v="1"/>
    <n v="330"/>
    <s v="BURGLARY FROM VEHICLE"/>
    <s v="1609 0344 0329 1307"/>
    <n v="43"/>
    <s v="F"/>
    <s v="H"/>
    <n v="101"/>
    <s v="STREET"/>
    <m/>
    <m/>
    <s v="IC"/>
    <s v="Invest Cont"/>
    <n v="330"/>
    <m/>
    <m/>
    <m/>
    <s v="4800 S  FIGUEROA                     ST"/>
    <m/>
    <n v="33.999699999999997"/>
    <n v="-118.28489999999999"/>
    <n v="0"/>
    <x v="12"/>
  </r>
  <r>
    <n v="200616169"/>
    <d v="2020-10-02T00:00:00"/>
    <x v="111"/>
    <n v="1630"/>
    <n v="6"/>
    <x v="9"/>
    <n v="637"/>
    <n v="1"/>
    <n v="510"/>
    <s v="VEHICLE - STOLEN"/>
    <m/>
    <n v="0"/>
    <m/>
    <m/>
    <n v="108"/>
    <s v="PARKING LOT"/>
    <m/>
    <m/>
    <s v="IC"/>
    <s v="Invest Cont"/>
    <n v="510"/>
    <m/>
    <m/>
    <m/>
    <s v="6200 W  HOLLYWOOD                    BL"/>
    <m/>
    <n v="34.103000000000002"/>
    <n v="-118.32250000000001"/>
    <n v="0"/>
    <x v="12"/>
  </r>
  <r>
    <n v="200517126"/>
    <d v="2020-11-26T00:00:00"/>
    <x v="291"/>
    <n v="900"/>
    <n v="5"/>
    <x v="10"/>
    <n v="515"/>
    <n v="2"/>
    <n v="624"/>
    <s v="BATTERY - SIMPLE ASSAULT"/>
    <s v="0416 0432 0447 1822"/>
    <n v="0"/>
    <s v="F"/>
    <s v="H"/>
    <n v="402"/>
    <s v="MARKET"/>
    <n v="500"/>
    <s v="UNKNOWN WEAPON/OTHER WEAPON"/>
    <s v="IC"/>
    <s v="Invest Cont"/>
    <n v="624"/>
    <m/>
    <m/>
    <m/>
    <s v="300 W  PACIFIC COAST                HY"/>
    <m/>
    <n v="33.794800000000002"/>
    <n v="-118.2694"/>
    <n v="0"/>
    <x v="12"/>
  </r>
  <r>
    <n v="201116933"/>
    <d v="2020-12-24T00:00:00"/>
    <x v="181"/>
    <n v="1800"/>
    <n v="11"/>
    <x v="7"/>
    <n v="1174"/>
    <n v="1"/>
    <n v="510"/>
    <s v="VEHICLE - STOLEN"/>
    <m/>
    <n v="0"/>
    <m/>
    <m/>
    <n v="104"/>
    <s v="DRIVEWAY"/>
    <m/>
    <m/>
    <s v="AO"/>
    <s v="Adult Other"/>
    <n v="510"/>
    <m/>
    <m/>
    <m/>
    <s v="2400    VALENTINE                    ST"/>
    <m/>
    <n v="34.092700000000001"/>
    <n v="-118.2458"/>
    <n v="0"/>
    <x v="12"/>
  </r>
  <r>
    <n v="200814927"/>
    <d v="2020-10-05T00:00:00"/>
    <x v="91"/>
    <n v="1715"/>
    <n v="8"/>
    <x v="12"/>
    <n v="817"/>
    <n v="2"/>
    <n v="624"/>
    <s v="BATTERY - SIMPLE ASSAULT"/>
    <s v="1237 0319"/>
    <n v="48"/>
    <s v="M"/>
    <s v="H"/>
    <n v="403"/>
    <s v="DRUG STORE"/>
    <n v="400"/>
    <s v="STRONG-ARM (HANDS, FIST, FEET OR BODILY FORCE)"/>
    <s v="AO"/>
    <s v="Adult Other"/>
    <n v="624"/>
    <m/>
    <m/>
    <m/>
    <s v="1000    WESTWOOD                     BL"/>
    <m/>
    <n v="34.0608"/>
    <n v="-118.44540000000001"/>
    <n v="0"/>
    <x v="12"/>
  </r>
  <r>
    <n v="200200946"/>
    <d v="2020-12-26T00:00:00"/>
    <x v="34"/>
    <n v="1950"/>
    <n v="2"/>
    <x v="5"/>
    <n v="251"/>
    <n v="1"/>
    <n v="236"/>
    <s v="INTIMATE PARTNER - AGGRAVATED ASSAULT"/>
    <s v="0906 0913 2000 2002 0334 0421 0449 0371 1813 1402"/>
    <n v="28"/>
    <s v="F"/>
    <s v="H"/>
    <n v="502"/>
    <s v="MULTI-UNIT DWELLING (APARTMENT, DUPLEX, ETC)"/>
    <n v="200"/>
    <s v="KNIFE WITH BLADE 6INCHES OR LESS"/>
    <s v="AA"/>
    <s v="Adult Arrest"/>
    <n v="236"/>
    <n v="998"/>
    <m/>
    <m/>
    <s v="400 S  RAMPART                      BL"/>
    <m/>
    <n v="34.064599999999999"/>
    <n v="-118.2799"/>
    <n v="1"/>
    <x v="12"/>
  </r>
  <r>
    <n v="201016273"/>
    <d v="2020-12-20T00:00:00"/>
    <x v="248"/>
    <n v="737"/>
    <n v="10"/>
    <x v="11"/>
    <n v="1063"/>
    <n v="1"/>
    <n v="331"/>
    <s v="THEFT FROM MOTOR VEHICLE - GRAND ($950.01 AND OVER)"/>
    <s v="0344 1606 0352 1822 1300 1420 1414"/>
    <n v="0"/>
    <s v="M"/>
    <s v="W"/>
    <n v="108"/>
    <s v="PARKING LOT"/>
    <m/>
    <m/>
    <s v="IC"/>
    <s v="Invest Cont"/>
    <n v="331"/>
    <m/>
    <m/>
    <m/>
    <s v="18600    VENTURA                      BL"/>
    <m/>
    <n v="34.169800000000002"/>
    <n v="-118.5386"/>
    <n v="0"/>
    <x v="12"/>
  </r>
  <r>
    <n v="201219515"/>
    <d v="2020-08-28T00:00:00"/>
    <x v="182"/>
    <n v="230"/>
    <n v="12"/>
    <x v="8"/>
    <n v="1207"/>
    <n v="1"/>
    <n v="220"/>
    <s v="ATTEMPTED ROBBERY"/>
    <s v="1822 0342 2024 0416 0446 0337 1019"/>
    <n v="50"/>
    <s v="M"/>
    <s v="H"/>
    <n v="101"/>
    <s v="STREET"/>
    <n v="400"/>
    <s v="STRONG-ARM (HANDS, FIST, FEET OR BODILY FORCE)"/>
    <s v="IC"/>
    <s v="Invest Cont"/>
    <n v="220"/>
    <m/>
    <m/>
    <m/>
    <s v="S  HOOVER                       ST"/>
    <s v="VERNON                       AV"/>
    <n v="34.003700000000002"/>
    <n v="-118.2872"/>
    <n v="0"/>
    <x v="12"/>
  </r>
  <r>
    <n v="200109229"/>
    <d v="2020-03-16T00:00:00"/>
    <x v="262"/>
    <n v="1700"/>
    <n v="1"/>
    <x v="1"/>
    <n v="195"/>
    <n v="2"/>
    <n v="745"/>
    <s v="VANDALISM - MISDEAMEANOR ($399 OR UNDER)"/>
    <s v="0329 0397"/>
    <n v="48"/>
    <s v="M"/>
    <s v="A"/>
    <n v="203"/>
    <s v="OTHER BUSINESS"/>
    <m/>
    <m/>
    <s v="IC"/>
    <s v="Invest Cont"/>
    <n v="745"/>
    <m/>
    <m/>
    <m/>
    <s v="1300 S  BROADWAY"/>
    <m/>
    <n v="34.037100000000002"/>
    <n v="-118.2612"/>
    <n v="0"/>
    <x v="12"/>
  </r>
  <r>
    <n v="200411775"/>
    <d v="2020-08-15T00:00:00"/>
    <x v="352"/>
    <n v="1820"/>
    <n v="4"/>
    <x v="4"/>
    <n v="445"/>
    <n v="1"/>
    <n v="230"/>
    <s v="ASSAULT WITH DEADLY WEAPON, AGGRAVATED ASSAULT"/>
    <s v="0906 0371 0302 0334 0913"/>
    <n v="30"/>
    <s v="M"/>
    <s v="H"/>
    <n v="102"/>
    <s v="SIDEWALK"/>
    <n v="106"/>
    <s v="UNKNOWN FIREARM"/>
    <s v="AA"/>
    <s v="Adult Arrest"/>
    <n v="230"/>
    <m/>
    <m/>
    <m/>
    <s v="2000    MARENGO                      ST"/>
    <m/>
    <n v="34.057000000000002"/>
    <n v="-118.20820000000001"/>
    <n v="1"/>
    <x v="12"/>
  </r>
  <r>
    <n v="200908606"/>
    <d v="2020-04-18T00:00:00"/>
    <x v="292"/>
    <n v="1034"/>
    <n v="9"/>
    <x v="3"/>
    <n v="964"/>
    <n v="1"/>
    <n v="440"/>
    <s v="THEFT PLAIN - PETTY ($950 &amp; UNDER)"/>
    <s v="0344 0394 0935"/>
    <n v="66"/>
    <s v="F"/>
    <s v="W"/>
    <n v="501"/>
    <s v="SINGLE FAMILY DWELLING"/>
    <m/>
    <m/>
    <s v="IC"/>
    <s v="Invest Cont"/>
    <n v="440"/>
    <m/>
    <m/>
    <m/>
    <s v="13900    HARTSOOK                     ST"/>
    <m/>
    <n v="34.163499999999999"/>
    <n v="-118.43559999999999"/>
    <n v="0"/>
    <x v="12"/>
  </r>
  <r>
    <n v="201115951"/>
    <d v="2020-11-21T00:00:00"/>
    <x v="122"/>
    <n v="1830"/>
    <n v="11"/>
    <x v="7"/>
    <n v="1109"/>
    <n v="1"/>
    <n v="331"/>
    <s v="THEFT FROM MOTOR VEHICLE - GRAND ($950.01 AND OVER)"/>
    <s v="0385 0327"/>
    <n v="52"/>
    <s v="M"/>
    <s v="H"/>
    <n v="108"/>
    <s v="PARKING LOT"/>
    <m/>
    <m/>
    <s v="IC"/>
    <s v="Invest Cont"/>
    <n v="331"/>
    <m/>
    <m/>
    <m/>
    <s v="7400 N  FIGUEROA                     ST"/>
    <m/>
    <n v="34.1387"/>
    <n v="-118.18729999999999"/>
    <n v="0"/>
    <x v="12"/>
  </r>
  <r>
    <n v="201015891"/>
    <d v="2020-12-09T00:00:00"/>
    <x v="308"/>
    <n v="1200"/>
    <n v="10"/>
    <x v="11"/>
    <n v="1049"/>
    <n v="2"/>
    <n v="624"/>
    <s v="BATTERY - SIMPLE ASSAULT"/>
    <s v="0400 1822 1414 1420 2004"/>
    <n v="56"/>
    <s v="M"/>
    <s v="W"/>
    <n v="102"/>
    <s v="SIDEWALK"/>
    <n v="400"/>
    <s v="STRONG-ARM (HANDS, FIST, FEET OR BODILY FORCE)"/>
    <s v="IC"/>
    <s v="Invest Cont"/>
    <n v="624"/>
    <m/>
    <m/>
    <m/>
    <s v="WOODLEY                      AV"/>
    <s v="VICTORY                      BL"/>
    <n v="34.186599999999999"/>
    <n v="-118.4836"/>
    <n v="0"/>
    <x v="12"/>
  </r>
  <r>
    <n v="200316551"/>
    <d v="2020-08-30T00:00:00"/>
    <x v="103"/>
    <n v="300"/>
    <n v="3"/>
    <x v="2"/>
    <n v="328"/>
    <n v="2"/>
    <n v="745"/>
    <s v="VANDALISM - MISDEAMEANOR ($399 OR UNDER)"/>
    <s v="1307 0329 1251"/>
    <n v="20"/>
    <s v="M"/>
    <s v="W"/>
    <n v="122"/>
    <s v="VEHICLE, PASSENGER/TRUCK"/>
    <m/>
    <m/>
    <s v="IC"/>
    <s v="Invest Cont"/>
    <n v="745"/>
    <m/>
    <m/>
    <m/>
    <s v="900 W  28TH                         ST"/>
    <m/>
    <n v="34.028300000000002"/>
    <n v="-118.2822"/>
    <n v="0"/>
    <x v="12"/>
  </r>
  <r>
    <n v="200313180"/>
    <d v="2020-06-25T00:00:00"/>
    <x v="10"/>
    <n v="630"/>
    <n v="3"/>
    <x v="2"/>
    <n v="341"/>
    <n v="1"/>
    <n v="330"/>
    <s v="BURGLARY FROM VEHICLE"/>
    <s v="1822 1609 0321 0329 0344 1307"/>
    <n v="29"/>
    <s v="F"/>
    <s v="H"/>
    <n v="101"/>
    <s v="STREET"/>
    <m/>
    <m/>
    <s v="IC"/>
    <s v="Invest Cont"/>
    <n v="330"/>
    <m/>
    <m/>
    <m/>
    <s v="JEFFERSON                    BL"/>
    <s v="HOLDREGE                     AV"/>
    <n v="34.0212"/>
    <n v="-118.3781"/>
    <n v="0"/>
    <x v="12"/>
  </r>
  <r>
    <n v="201204779"/>
    <d v="2020-01-11T00:00:00"/>
    <x v="265"/>
    <n v="1940"/>
    <n v="12"/>
    <x v="8"/>
    <n v="1267"/>
    <n v="1"/>
    <n v="210"/>
    <s v="ROBBERY"/>
    <s v="0342 1822 0213 0334 0906 0371 0354 0355 0344 0352"/>
    <n v="39"/>
    <s v="M"/>
    <s v="B"/>
    <n v="102"/>
    <s v="SIDEWALK"/>
    <n v="102"/>
    <s v="HAND GUN"/>
    <s v="AA"/>
    <s v="Adult Arrest"/>
    <n v="210"/>
    <m/>
    <m/>
    <m/>
    <s v="8300 S  HOOVER                       ST"/>
    <m/>
    <n v="33.963200000000001"/>
    <n v="-118.2871"/>
    <n v="1"/>
    <x v="12"/>
  </r>
  <r>
    <n v="200406304"/>
    <d v="2020-02-28T00:00:00"/>
    <x v="324"/>
    <n v="1800"/>
    <n v="4"/>
    <x v="4"/>
    <n v="473"/>
    <n v="2"/>
    <n v="740"/>
    <s v="VANDALISM - FELONY ($400 &amp; OVER, ALL CHURCH VANDALISMS)"/>
    <n v="329"/>
    <n v="0"/>
    <s v="M"/>
    <s v="W"/>
    <n v="109"/>
    <s v="PARK/PLAYGROUND"/>
    <m/>
    <m/>
    <s v="IC"/>
    <s v="Invest Cont"/>
    <n v="740"/>
    <m/>
    <m/>
    <m/>
    <s v="400 S  SAINT LOUIS                  ST"/>
    <m/>
    <n v="34.042299999999997"/>
    <n v="-118.21550000000001"/>
    <n v="0"/>
    <x v="12"/>
  </r>
  <r>
    <n v="200315207"/>
    <d v="2020-08-03T00:00:00"/>
    <x v="357"/>
    <n v="1905"/>
    <n v="3"/>
    <x v="2"/>
    <n v="317"/>
    <n v="1"/>
    <n v="442"/>
    <s v="SHOPLIFTING - PETTY THEFT ($950 &amp; UNDER)"/>
    <s v="0104 0325 1822"/>
    <n v="19"/>
    <s v="X"/>
    <s v="X"/>
    <n v="401"/>
    <s v="MINI-MART"/>
    <m/>
    <m/>
    <s v="IC"/>
    <s v="Invest Cont"/>
    <n v="442"/>
    <m/>
    <m/>
    <m/>
    <s v="1600 W  ADAMS                        BL"/>
    <m/>
    <n v="34.0349"/>
    <n v="-118.2959"/>
    <n v="0"/>
    <x v="12"/>
  </r>
  <r>
    <n v="200617510"/>
    <d v="2020-11-02T00:00:00"/>
    <x v="326"/>
    <n v="1500"/>
    <n v="6"/>
    <x v="9"/>
    <n v="625"/>
    <n v="1"/>
    <n v="341"/>
    <s v="THEFT-GRAND ($950.01 &amp; OVER)EXCPT,GUNS,FOWL,LIVESTK,PROD"/>
    <s v="0344 0329 1602 1822 1501 1300 1402"/>
    <n v="0"/>
    <s v="X"/>
    <s v="X"/>
    <n v="121"/>
    <s v="YARD (RESIDENTIAL/BUSINESS)"/>
    <n v="218"/>
    <s v="OTHER CUTTING INSTRUMENT"/>
    <s v="IC"/>
    <s v="Invest Cont"/>
    <n v="341"/>
    <n v="998"/>
    <m/>
    <m/>
    <s v="2700    CAHUENGA                     BL"/>
    <m/>
    <n v="34.117199999999997"/>
    <n v="-118.3378"/>
    <n v="0"/>
    <x v="12"/>
  </r>
  <r>
    <n v="201108271"/>
    <d v="2020-04-13T00:00:00"/>
    <x v="296"/>
    <n v="1800"/>
    <n v="11"/>
    <x v="7"/>
    <n v="1145"/>
    <n v="1"/>
    <n v="330"/>
    <s v="BURGLARY FROM VEHICLE"/>
    <s v="0344 1300"/>
    <n v="35"/>
    <s v="M"/>
    <s v="H"/>
    <n v="502"/>
    <s v="MULTI-UNIT DWELLING (APARTMENT, DUPLEX, ETC)"/>
    <m/>
    <m/>
    <s v="IC"/>
    <s v="Invest Cont"/>
    <n v="330"/>
    <m/>
    <m/>
    <m/>
    <s v="2300    ALLESANDRO                   ST"/>
    <m/>
    <n v="34.095700000000001"/>
    <n v="-118.25360000000001"/>
    <n v="0"/>
    <x v="12"/>
  </r>
  <r>
    <n v="201116639"/>
    <d v="2020-12-14T00:00:00"/>
    <x v="325"/>
    <n v="630"/>
    <n v="11"/>
    <x v="7"/>
    <n v="1145"/>
    <n v="2"/>
    <n v="626"/>
    <s v="INTIMATE PARTNER - SIMPLE ASSAULT"/>
    <s v="0400 0416 0913 1813 1821 2000 1300"/>
    <n v="47"/>
    <s v="F"/>
    <s v="H"/>
    <n v="110"/>
    <s v="FREEWAY"/>
    <n v="400"/>
    <s v="STRONG-ARM (HANDS, FIST, FEET OR BODILY FORCE)"/>
    <s v="AO"/>
    <s v="Adult Other"/>
    <n v="626"/>
    <m/>
    <m/>
    <m/>
    <s v="GLENDALE                     FY"/>
    <s v="GOLDEN STATE                 FY"/>
    <n v="34.102400000000003"/>
    <n v="-118.2546"/>
    <n v="0"/>
    <x v="12"/>
  </r>
  <r>
    <n v="200716465"/>
    <d v="2020-11-28T00:00:00"/>
    <x v="29"/>
    <n v="1930"/>
    <n v="7"/>
    <x v="0"/>
    <n v="732"/>
    <n v="1"/>
    <n v="330"/>
    <s v="BURGLARY FROM VEHICLE"/>
    <s v="1822 0385 1300"/>
    <n v="26"/>
    <s v="F"/>
    <s v="O"/>
    <n v="101"/>
    <s v="STREET"/>
    <m/>
    <m/>
    <s v="IC"/>
    <s v="Invest Cont"/>
    <n v="330"/>
    <m/>
    <m/>
    <m/>
    <s v="W  6TH                          ST"/>
    <s v="S  LA JOLLA                     AV"/>
    <n v="34.065600000000003"/>
    <n v="-118.36799999999999"/>
    <n v="0"/>
    <x v="12"/>
  </r>
  <r>
    <n v="200113922"/>
    <d v="2020-06-25T00:00:00"/>
    <x v="22"/>
    <n v="2300"/>
    <n v="1"/>
    <x v="1"/>
    <n v="101"/>
    <n v="1"/>
    <n v="330"/>
    <s v="BURGLARY FROM VEHICLE"/>
    <s v="0344 1609 1822 0329 0377 1307"/>
    <n v="24"/>
    <s v="M"/>
    <s v="O"/>
    <n v="123"/>
    <s v="PARKING UNDERGROUND/BUILDING"/>
    <m/>
    <m/>
    <s v="IC"/>
    <s v="Invest Cont"/>
    <n v="330"/>
    <m/>
    <m/>
    <m/>
    <s v="1200    VIN SCULLY                   AV"/>
    <m/>
    <n v="34.072499999999998"/>
    <n v="-118.24890000000001"/>
    <n v="0"/>
    <x v="12"/>
  </r>
  <r>
    <n v="200708063"/>
    <d v="2020-04-07T00:00:00"/>
    <x v="193"/>
    <n v="1800"/>
    <n v="7"/>
    <x v="0"/>
    <n v="749"/>
    <n v="1"/>
    <n v="330"/>
    <s v="BURGLARY FROM VEHICLE"/>
    <s v="0344 1300"/>
    <n v="62"/>
    <s v="F"/>
    <s v="O"/>
    <n v="101"/>
    <s v="STREET"/>
    <m/>
    <m/>
    <s v="IC"/>
    <s v="Invest Cont"/>
    <n v="330"/>
    <m/>
    <m/>
    <m/>
    <s v="8TH                          ST"/>
    <s v="CRENSHAW                     BL"/>
    <n v="34.059100000000001"/>
    <n v="-118.3205"/>
    <n v="0"/>
    <x v="12"/>
  </r>
  <r>
    <n v="200610343"/>
    <d v="2020-05-17T00:00:00"/>
    <x v="135"/>
    <n v="1850"/>
    <n v="6"/>
    <x v="9"/>
    <n v="638"/>
    <n v="2"/>
    <n v="900"/>
    <s v="VIOLATION OF COURT ORDER"/>
    <s v="0913 2038"/>
    <n v="43"/>
    <s v="M"/>
    <s v="B"/>
    <n v="501"/>
    <s v="SINGLE FAMILY DWELLING"/>
    <n v="511"/>
    <s v="VERBAL THREAT"/>
    <s v="AA"/>
    <s v="Adult Arrest"/>
    <n v="900"/>
    <m/>
    <m/>
    <m/>
    <s v="1800    TAMARIND                     AV"/>
    <m/>
    <n v="34.104100000000003"/>
    <n v="-118.3193"/>
    <n v="1"/>
    <x v="12"/>
  </r>
  <r>
    <n v="200110879"/>
    <d v="2020-04-22T00:00:00"/>
    <x v="168"/>
    <n v="1320"/>
    <n v="1"/>
    <x v="1"/>
    <n v="111"/>
    <n v="2"/>
    <n v="624"/>
    <s v="BATTERY - SIMPLE ASSAULT"/>
    <s v="1601 0417 1218"/>
    <n v="27"/>
    <s v="F"/>
    <s v="B"/>
    <n v="109"/>
    <s v="PARK/PLAYGROUND"/>
    <n v="400"/>
    <s v="STRONG-ARM (HANDS, FIST, FEET OR BODILY FORCE)"/>
    <s v="IC"/>
    <s v="Invest Cont"/>
    <n v="624"/>
    <m/>
    <m/>
    <m/>
    <s v="ALAMEDA"/>
    <s v="LOS ANGELES"/>
    <n v="34.0578"/>
    <n v="-118.2371"/>
    <n v="0"/>
    <x v="12"/>
  </r>
  <r>
    <n v="200507248"/>
    <d v="2020-03-16T00:00:00"/>
    <x v="342"/>
    <n v="2200"/>
    <n v="5"/>
    <x v="10"/>
    <n v="504"/>
    <n v="1"/>
    <n v="310"/>
    <s v="BURGLARY"/>
    <s v="0329 0314 1607"/>
    <n v="59"/>
    <s v="M"/>
    <s v="H"/>
    <n v="502"/>
    <s v="MULTI-UNIT DWELLING (APARTMENT, DUPLEX, ETC)"/>
    <m/>
    <m/>
    <s v="IC"/>
    <s v="Invest Cont"/>
    <n v="310"/>
    <m/>
    <m/>
    <m/>
    <s v="1500 W  204TH                        ST"/>
    <m/>
    <n v="33.844900000000003"/>
    <n v="-118.304"/>
    <n v="0"/>
    <x v="12"/>
  </r>
  <r>
    <n v="201000547"/>
    <d v="2020-02-09T00:00:00"/>
    <x v="1"/>
    <n v="1200"/>
    <n v="10"/>
    <x v="11"/>
    <n v="1097"/>
    <n v="1"/>
    <n v="121"/>
    <s v="RAPE, FORCIBLE"/>
    <s v="1415 0913 1402 1309 1913 1823 0416 0408 0443 0500"/>
    <n v="18"/>
    <s v="F"/>
    <s v="O"/>
    <n v="501"/>
    <s v="SINGLE FAMILY DWELLING"/>
    <n v="400"/>
    <s v="STRONG-ARM (HANDS, FIST, FEET OR BODILY FORCE)"/>
    <s v="AO"/>
    <s v="Adult Other"/>
    <n v="121"/>
    <m/>
    <m/>
    <m/>
    <s v="16800    ENCINO HILLS                 DR"/>
    <m/>
    <n v="34.139200000000002"/>
    <n v="-118.4992"/>
    <n v="0"/>
    <x v="12"/>
  </r>
  <r>
    <n v="200204859"/>
    <d v="2020-01-17T00:00:00"/>
    <x v="277"/>
    <n v="1450"/>
    <n v="2"/>
    <x v="5"/>
    <n v="291"/>
    <n v="1"/>
    <n v="350"/>
    <s v="THEFT, PERSON"/>
    <s v="1822 0345 0400 0346 0390 0202"/>
    <n v="38"/>
    <s v="F"/>
    <s v="O"/>
    <n v="102"/>
    <s v="SIDEWALK"/>
    <n v="400"/>
    <s v="STRONG-ARM (HANDS, FIST, FEET OR BODILY FORCE)"/>
    <s v="IC"/>
    <s v="Invest Cont"/>
    <n v="350"/>
    <m/>
    <m/>
    <m/>
    <s v="2000 W  PICO                         BL"/>
    <m/>
    <n v="34.046700000000001"/>
    <n v="-118.2814"/>
    <n v="0"/>
    <x v="12"/>
  </r>
  <r>
    <n v="200204084"/>
    <d v="2020-01-03T00:00:00"/>
    <x v="205"/>
    <n v="2300"/>
    <n v="2"/>
    <x v="5"/>
    <n v="261"/>
    <n v="1"/>
    <n v="341"/>
    <s v="THEFT-GRAND ($950.01 &amp; OVER)EXCPT,GUNS,FOWL,LIVESTK,PROD"/>
    <s v="0344 2032"/>
    <n v="39"/>
    <s v="M"/>
    <s v="H"/>
    <n v="207"/>
    <s v="BAR/COCKTAIL/NIGHTCLUB"/>
    <m/>
    <m/>
    <s v="IC"/>
    <s v="Invest Cont"/>
    <n v="341"/>
    <m/>
    <m/>
    <m/>
    <s v="2700 W  7TH                          ST"/>
    <m/>
    <n v="34.059399999999997"/>
    <n v="-118.2833"/>
    <n v="0"/>
    <x v="12"/>
  </r>
  <r>
    <n v="201216353"/>
    <d v="2020-07-11T00:00:00"/>
    <x v="247"/>
    <n v="1700"/>
    <n v="12"/>
    <x v="8"/>
    <n v="1235"/>
    <n v="2"/>
    <n v="624"/>
    <s v="BATTERY - SIMPLE ASSAULT"/>
    <s v="0416 1822 0446"/>
    <n v="0"/>
    <s v="X"/>
    <s v="X"/>
    <n v="101"/>
    <s v="STREET"/>
    <n v="400"/>
    <s v="STRONG-ARM (HANDS, FIST, FEET OR BODILY FORCE)"/>
    <s v="IC"/>
    <s v="Invest Cont"/>
    <n v="624"/>
    <m/>
    <m/>
    <m/>
    <s v="59TH"/>
    <s v="RAYMOND"/>
    <n v="33.987499999999997"/>
    <n v="-118.298"/>
    <n v="0"/>
    <x v="12"/>
  </r>
  <r>
    <n v="200511399"/>
    <d v="2020-07-04T00:00:00"/>
    <x v="11"/>
    <n v="900"/>
    <n v="5"/>
    <x v="10"/>
    <n v="528"/>
    <n v="1"/>
    <n v="442"/>
    <s v="SHOPLIFTING - PETTY THEFT ($950 &amp; UNDER)"/>
    <s v="0325 1236 0913 0344 0104 0352 1221"/>
    <n v="0"/>
    <s v="X"/>
    <s v="X"/>
    <n v="402"/>
    <s v="MARKET"/>
    <m/>
    <m/>
    <s v="AO"/>
    <s v="Adult Other"/>
    <n v="442"/>
    <m/>
    <m/>
    <m/>
    <s v="1200 E  PACIFIC COAST                HY"/>
    <m/>
    <n v="33.790900000000001"/>
    <n v="-118.24850000000001"/>
    <n v="0"/>
    <x v="12"/>
  </r>
  <r>
    <n v="201306579"/>
    <d v="2020-02-16T00:00:00"/>
    <x v="46"/>
    <n v="2150"/>
    <n v="13"/>
    <x v="6"/>
    <n v="1394"/>
    <n v="1"/>
    <n v="330"/>
    <s v="BURGLARY FROM VEHICLE"/>
    <s v="1300 0329 1609 0344"/>
    <n v="26"/>
    <s v="F"/>
    <s v="B"/>
    <n v="101"/>
    <s v="STREET"/>
    <m/>
    <m/>
    <s v="IC"/>
    <s v="Invest Cont"/>
    <n v="330"/>
    <m/>
    <m/>
    <m/>
    <s v="67TH                         ST"/>
    <s v="MAIN                         ST"/>
    <n v="33.9788"/>
    <n v="-118.2739"/>
    <n v="0"/>
    <x v="12"/>
  </r>
  <r>
    <n v="200314110"/>
    <d v="2020-07-13T00:00:00"/>
    <x v="101"/>
    <n v="100"/>
    <n v="3"/>
    <x v="2"/>
    <n v="334"/>
    <n v="1"/>
    <n v="210"/>
    <s v="ROBBERY"/>
    <s v="0342 0344 1300 1822 0400"/>
    <n v="45"/>
    <s v="F"/>
    <s v="B"/>
    <n v="101"/>
    <s v="STREET"/>
    <n v="400"/>
    <s v="STRONG-ARM (HANDS, FIST, FEET OR BODILY FORCE)"/>
    <s v="IC"/>
    <s v="Invest Cont"/>
    <n v="210"/>
    <m/>
    <m/>
    <m/>
    <s v="3600    CRENSHAW                     BL"/>
    <m/>
    <n v="34.026800000000001"/>
    <n v="-118.3318"/>
    <n v="0"/>
    <x v="12"/>
  </r>
  <r>
    <n v="200412066"/>
    <d v="2020-08-23T00:00:00"/>
    <x v="273"/>
    <n v="1610"/>
    <n v="4"/>
    <x v="4"/>
    <n v="412"/>
    <n v="1"/>
    <n v="341"/>
    <s v="THEFT-GRAND ($950.01 &amp; OVER)EXCPT,GUNS,FOWL,LIVESTK,PROD"/>
    <s v="0302 0342 0344 1309 1822 0945"/>
    <n v="0"/>
    <s v="M"/>
    <s v="W"/>
    <n v="203"/>
    <s v="OTHER BUSINESS"/>
    <n v="102"/>
    <s v="HAND GUN"/>
    <s v="IC"/>
    <s v="Invest Cont"/>
    <n v="341"/>
    <m/>
    <m/>
    <m/>
    <s v="2400 N  BROADWAY"/>
    <m/>
    <n v="34.080599999999997"/>
    <n v="-118.2176"/>
    <n v="0"/>
    <x v="12"/>
  </r>
  <r>
    <n v="200814562"/>
    <d v="2020-09-26T00:00:00"/>
    <x v="237"/>
    <n v="1"/>
    <n v="8"/>
    <x v="12"/>
    <n v="884"/>
    <n v="1"/>
    <n v="310"/>
    <s v="BURGLARY"/>
    <s v="1822 0344 0321 1607 1202 0352 1221"/>
    <n v="22"/>
    <s v="M"/>
    <s v="H"/>
    <n v="501"/>
    <s v="SINGLE FAMILY DWELLING"/>
    <m/>
    <m/>
    <s v="IC"/>
    <s v="Invest Cont"/>
    <n v="310"/>
    <m/>
    <m/>
    <m/>
    <s v="10700    ASHBY                        AV"/>
    <m/>
    <n v="34.037999999999997"/>
    <n v="-118.42230000000001"/>
    <n v="0"/>
    <x v="12"/>
  </r>
  <r>
    <n v="200618421"/>
    <d v="2020-11-24T00:00:00"/>
    <x v="174"/>
    <n v="250"/>
    <n v="6"/>
    <x v="9"/>
    <n v="648"/>
    <n v="2"/>
    <n v="624"/>
    <s v="BATTERY - SIMPLE ASSAULT"/>
    <s v="0400 0408"/>
    <n v="0"/>
    <s v="M"/>
    <s v="X"/>
    <n v="101"/>
    <s v="STREET"/>
    <n v="400"/>
    <s v="STRONG-ARM (HANDS, FIST, FEET OR BODILY FORCE)"/>
    <s v="IC"/>
    <s v="Invest Cont"/>
    <n v="624"/>
    <m/>
    <m/>
    <m/>
    <s v="HOLLYWOOD"/>
    <s v="WESTERN"/>
    <n v="34.101799999999997"/>
    <n v="-118.30929999999999"/>
    <n v="0"/>
    <x v="12"/>
  </r>
  <r>
    <n v="200110792"/>
    <d v="2020-04-21T00:00:00"/>
    <x v="77"/>
    <n v="1530"/>
    <n v="1"/>
    <x v="1"/>
    <n v="195"/>
    <n v="1"/>
    <n v="510"/>
    <s v="VEHICLE - STOLEN"/>
    <m/>
    <n v="0"/>
    <m/>
    <m/>
    <n v="108"/>
    <s v="PARKING LOT"/>
    <m/>
    <m/>
    <s v="IC"/>
    <s v="Invest Cont"/>
    <n v="510"/>
    <m/>
    <m/>
    <m/>
    <s v="100 E  WASHINGTON                   BL"/>
    <m/>
    <n v="34.033499999999997"/>
    <n v="-118.2619"/>
    <n v="0"/>
    <x v="12"/>
  </r>
  <r>
    <n v="200212369"/>
    <d v="2020-07-09T00:00:00"/>
    <x v="246"/>
    <n v="1615"/>
    <n v="2"/>
    <x v="5"/>
    <n v="245"/>
    <n v="1"/>
    <n v="761"/>
    <s v="BRANDISH WEAPON"/>
    <s v="2024 0342 0371 1402 0906 1816 0443 1815 1822 0334"/>
    <n v="25"/>
    <s v="F"/>
    <s v="H"/>
    <n v="109"/>
    <s v="PARK/PLAYGROUND"/>
    <n v="200"/>
    <s v="KNIFE WITH BLADE 6INCHES OR LESS"/>
    <s v="AA"/>
    <s v="Adult Arrest"/>
    <n v="761"/>
    <n v="930"/>
    <n v="998"/>
    <m/>
    <s v="2200 W  6TH                          ST"/>
    <m/>
    <n v="34.060099999999998"/>
    <n v="-118.2761"/>
    <n v="1"/>
    <x v="12"/>
  </r>
  <r>
    <n v="200615837"/>
    <d v="2020-09-24T00:00:00"/>
    <x v="26"/>
    <n v="1330"/>
    <n v="6"/>
    <x v="9"/>
    <n v="643"/>
    <n v="2"/>
    <n v="662"/>
    <s v="BUNCO, GRAND THEFT"/>
    <s v="1822 0701"/>
    <n v="32"/>
    <s v="F"/>
    <s v="O"/>
    <n v="502"/>
    <s v="MULTI-UNIT DWELLING (APARTMENT, DUPLEX, ETC)"/>
    <m/>
    <m/>
    <s v="IC"/>
    <s v="Invest Cont"/>
    <n v="662"/>
    <m/>
    <m/>
    <m/>
    <s v="1600 N  FORMOSA                      AV"/>
    <m/>
    <n v="34.099800000000002"/>
    <n v="-118.3468"/>
    <n v="0"/>
    <x v="12"/>
  </r>
  <r>
    <n v="200217666"/>
    <d v="2020-11-20T00:00:00"/>
    <x v="92"/>
    <n v="2230"/>
    <n v="2"/>
    <x v="5"/>
    <n v="236"/>
    <n v="1"/>
    <n v="330"/>
    <s v="BURGLARY FROM VEHICLE"/>
    <s v="0344 1307 0329 1609"/>
    <n v="40"/>
    <s v="M"/>
    <s v="H"/>
    <n v="101"/>
    <s v="STREET"/>
    <m/>
    <m/>
    <s v="IC"/>
    <s v="Invest Cont"/>
    <n v="330"/>
    <m/>
    <m/>
    <m/>
    <s v="TEMPLE"/>
    <s v="BONNIE BRAE"/>
    <n v="34.069499999999998"/>
    <n v="-118.2655"/>
    <n v="0"/>
    <x v="12"/>
  </r>
  <r>
    <n v="201211962"/>
    <d v="2020-05-01T00:00:00"/>
    <x v="44"/>
    <n v="1115"/>
    <n v="12"/>
    <x v="8"/>
    <n v="1248"/>
    <n v="1"/>
    <n v="230"/>
    <s v="ASSAULT WITH DEADLY WEAPON, AGGRAVATED ASSAULT"/>
    <s v="1309 1240 1312 0431 1822"/>
    <n v="40"/>
    <s v="M"/>
    <s v="B"/>
    <n v="101"/>
    <s v="STREET"/>
    <n v="512"/>
    <s v="MACE/PEPPER SPRAY"/>
    <s v="IC"/>
    <s v="Invest Cont"/>
    <n v="230"/>
    <m/>
    <m/>
    <m/>
    <s v="GAGE"/>
    <s v="HOOVER"/>
    <n v="33.982199999999999"/>
    <n v="-118.28700000000001"/>
    <n v="0"/>
    <x v="12"/>
  </r>
  <r>
    <n v="200211153"/>
    <d v="2020-06-10T00:00:00"/>
    <x v="108"/>
    <n v="545"/>
    <n v="2"/>
    <x v="5"/>
    <n v="204"/>
    <n v="1"/>
    <n v="510"/>
    <s v="VEHICLE - STOLEN"/>
    <m/>
    <n v="0"/>
    <m/>
    <m/>
    <n v="101"/>
    <s v="STREET"/>
    <m/>
    <m/>
    <s v="IC"/>
    <s v="Invest Cont"/>
    <n v="510"/>
    <m/>
    <m/>
    <m/>
    <s v="400 N  HOOVER                       ST"/>
    <m/>
    <n v="34.0779"/>
    <n v="-118.28440000000001"/>
    <n v="0"/>
    <x v="12"/>
  </r>
  <r>
    <n v="200320881"/>
    <d v="2020-11-25T00:00:00"/>
    <x v="163"/>
    <n v="2200"/>
    <n v="3"/>
    <x v="2"/>
    <n v="393"/>
    <n v="1"/>
    <n v="510"/>
    <s v="VEHICLE - STOLEN"/>
    <m/>
    <n v="0"/>
    <m/>
    <m/>
    <n v="101"/>
    <s v="STREET"/>
    <m/>
    <m/>
    <s v="IC"/>
    <s v="Invest Cont"/>
    <n v="510"/>
    <m/>
    <m/>
    <m/>
    <s v="4000    LEIMERT                      BL"/>
    <m/>
    <n v="34.008000000000003"/>
    <n v="-118.3266"/>
    <n v="0"/>
    <x v="12"/>
  </r>
  <r>
    <n v="200407982"/>
    <d v="2020-04-19T00:00:00"/>
    <x v="257"/>
    <n v="1620"/>
    <n v="4"/>
    <x v="4"/>
    <n v="457"/>
    <n v="1"/>
    <n v="761"/>
    <s v="BRANDISH WEAPON"/>
    <s v="0334 0913 1259 0555"/>
    <n v="17"/>
    <s v="M"/>
    <s v="H"/>
    <n v="502"/>
    <s v="MULTI-UNIT DWELLING (APARTMENT, DUPLEX, ETC)"/>
    <n v="207"/>
    <s v="OTHER KNIFE"/>
    <s v="JA"/>
    <s v="Juv Arrest"/>
    <n v="761"/>
    <m/>
    <m/>
    <m/>
    <s v="2400    BOULDER                      ST"/>
    <m/>
    <n v="34.049500000000002"/>
    <n v="-118.20610000000001"/>
    <n v="1"/>
    <x v="12"/>
  </r>
  <r>
    <n v="200306659"/>
    <d v="2020-02-14T00:00:00"/>
    <x v="206"/>
    <n v="1830"/>
    <n v="3"/>
    <x v="2"/>
    <n v="363"/>
    <n v="1"/>
    <n v="341"/>
    <s v="THEFT-GRAND ($950.01 &amp; OVER)EXCPT,GUNS,FOWL,LIVESTK,PROD"/>
    <s v="0344 2032"/>
    <n v="29"/>
    <s v="F"/>
    <s v="B"/>
    <n v="727"/>
    <s v="SHOPPING MALL (COMMON AREA)"/>
    <m/>
    <m/>
    <s v="IC"/>
    <s v="Invest Cont"/>
    <n v="341"/>
    <m/>
    <m/>
    <m/>
    <s v="3600 W  MARTIN LUTHER KING           BL"/>
    <m/>
    <n v="34.011000000000003"/>
    <n v="-118.3351"/>
    <n v="0"/>
    <x v="12"/>
  </r>
  <r>
    <n v="201225834"/>
    <d v="2020-11-30T00:00:00"/>
    <x v="118"/>
    <n v="1600"/>
    <n v="12"/>
    <x v="8"/>
    <n v="1255"/>
    <n v="2"/>
    <n v="625"/>
    <s v="OTHER ASSAULT"/>
    <s v="1822 0416 0342 1309"/>
    <n v="20"/>
    <s v="X"/>
    <s v="X"/>
    <n v="501"/>
    <s v="SINGLE FAMILY DWELLING"/>
    <n v="400"/>
    <s v="STRONG-ARM (HANDS, FIST, FEET OR BODILY FORCE)"/>
    <s v="IC"/>
    <s v="Invest Cont"/>
    <n v="625"/>
    <m/>
    <m/>
    <m/>
    <s v="7800    BRIGHTON                     AV"/>
    <m/>
    <n v="33.967799999999997"/>
    <n v="-118.3014"/>
    <n v="0"/>
    <x v="12"/>
  </r>
  <r>
    <n v="200207566"/>
    <d v="2020-03-10T00:00:00"/>
    <x v="3"/>
    <n v="850"/>
    <n v="2"/>
    <x v="5"/>
    <n v="204"/>
    <n v="2"/>
    <n v="901"/>
    <s v="VIOLATION OF RESTRAINING ORDER"/>
    <s v="0361 2038 0913"/>
    <n v="22"/>
    <s v="F"/>
    <s v="H"/>
    <n v="502"/>
    <s v="MULTI-UNIT DWELLING (APARTMENT, DUPLEX, ETC)"/>
    <m/>
    <m/>
    <s v="AA"/>
    <s v="Adult Arrest"/>
    <n v="901"/>
    <m/>
    <m/>
    <m/>
    <s v="600    IMOGEN                       AV"/>
    <m/>
    <n v="34.080599999999997"/>
    <n v="-118.2843"/>
    <n v="1"/>
    <x v="12"/>
  </r>
  <r>
    <n v="200607425"/>
    <d v="2020-03-05T00:00:00"/>
    <x v="244"/>
    <n v="300"/>
    <n v="6"/>
    <x v="9"/>
    <n v="656"/>
    <n v="1"/>
    <n v="330"/>
    <s v="BURGLARY FROM VEHICLE"/>
    <s v="1822 1300 0344 0329 1609"/>
    <n v="25"/>
    <s v="M"/>
    <s v="W"/>
    <n v="101"/>
    <s v="STREET"/>
    <m/>
    <m/>
    <s v="IC"/>
    <s v="Invest Cont"/>
    <n v="330"/>
    <m/>
    <m/>
    <m/>
    <s v="WILCOX                       AV"/>
    <s v="WILLOUGHBY                   AV"/>
    <n v="34.0871"/>
    <n v="-118.331"/>
    <n v="0"/>
    <x v="12"/>
  </r>
  <r>
    <n v="200812217"/>
    <d v="2020-07-23T00:00:00"/>
    <x v="296"/>
    <n v="1200"/>
    <n v="8"/>
    <x v="12"/>
    <n v="807"/>
    <n v="2"/>
    <n v="354"/>
    <s v="THEFT OF IDENTITY"/>
    <s v="0100 1202"/>
    <n v="64"/>
    <s v="F"/>
    <s v="W"/>
    <n v="501"/>
    <s v="SINGLE FAMILY DWELLING"/>
    <m/>
    <m/>
    <s v="IC"/>
    <s v="Invest Cont"/>
    <n v="354"/>
    <m/>
    <m/>
    <m/>
    <s v="10400    WINDTREE                     DR"/>
    <m/>
    <n v="34.125700000000002"/>
    <n v="-118.4456"/>
    <n v="0"/>
    <x v="12"/>
  </r>
  <r>
    <n v="200811768"/>
    <d v="2020-07-11T00:00:00"/>
    <x v="247"/>
    <n v="2215"/>
    <n v="8"/>
    <x v="12"/>
    <n v="859"/>
    <n v="2"/>
    <n v="740"/>
    <s v="VANDALISM - FELONY ($400 &amp; OVER, ALL CHURCH VANDALISMS)"/>
    <s v="0329 1814"/>
    <n v="27"/>
    <s v="M"/>
    <s v="W"/>
    <n v="502"/>
    <s v="MULTI-UNIT DWELLING (APARTMENT, DUPLEX, ETC)"/>
    <m/>
    <m/>
    <s v="IC"/>
    <s v="Invest Cont"/>
    <n v="740"/>
    <m/>
    <m/>
    <m/>
    <s v="1400 S  SHERBOURNE                   DR"/>
    <m/>
    <n v="34.0535"/>
    <n v="-118.3796"/>
    <n v="0"/>
    <x v="12"/>
  </r>
  <r>
    <n v="200817952"/>
    <d v="2020-12-26T00:00:00"/>
    <x v="34"/>
    <n v="1300"/>
    <n v="8"/>
    <x v="12"/>
    <n v="898"/>
    <n v="2"/>
    <n v="626"/>
    <s v="INTIMATE PARTNER - SIMPLE ASSAULT"/>
    <s v="2000 0416 1241 1821"/>
    <n v="43"/>
    <s v="M"/>
    <s v="H"/>
    <n v="501"/>
    <s v="SINGLE FAMILY DWELLING"/>
    <n v="400"/>
    <s v="STRONG-ARM (HANDS, FIST, FEET OR BODILY FORCE)"/>
    <s v="AO"/>
    <s v="Adult Other"/>
    <n v="626"/>
    <m/>
    <m/>
    <m/>
    <s v="2400 S  ROBERTSON                    BL"/>
    <m/>
    <n v="34.040100000000002"/>
    <n v="-118.3879"/>
    <n v="0"/>
    <x v="12"/>
  </r>
  <r>
    <n v="200713419"/>
    <d v="2020-09-01T00:00:00"/>
    <x v="64"/>
    <n v="1130"/>
    <n v="7"/>
    <x v="0"/>
    <n v="783"/>
    <n v="2"/>
    <n v="626"/>
    <s v="INTIMATE PARTNER - SIMPLE ASSAULT"/>
    <s v="2000 1813 0419 0913"/>
    <n v="24"/>
    <s v="F"/>
    <s v="H"/>
    <n v="501"/>
    <s v="SINGLE FAMILY DWELLING"/>
    <n v="400"/>
    <s v="STRONG-ARM (HANDS, FIST, FEET OR BODILY FORCE)"/>
    <s v="AA"/>
    <s v="Adult Arrest"/>
    <n v="626"/>
    <m/>
    <m/>
    <m/>
    <s v="2200 S  BURNSIDE                     AV"/>
    <m/>
    <n v="34.034199999999998"/>
    <n v="-118.3597"/>
    <n v="1"/>
    <x v="12"/>
  </r>
  <r>
    <n v="201113009"/>
    <d v="2020-08-28T00:00:00"/>
    <x v="182"/>
    <n v="2000"/>
    <n v="11"/>
    <x v="7"/>
    <n v="1102"/>
    <n v="1"/>
    <n v="420"/>
    <s v="THEFT FROM MOTOR VEHICLE - PETTY ($950 &amp; UNDER)"/>
    <s v="0344 0385"/>
    <n v="19"/>
    <s v="F"/>
    <s v="W"/>
    <n v="707"/>
    <s v="GARAGE/CARPORT"/>
    <m/>
    <m/>
    <s v="IC"/>
    <s v="Invest Cont"/>
    <n v="420"/>
    <m/>
    <m/>
    <m/>
    <s v="3200    LOS FELIZ                    BL"/>
    <m/>
    <n v="34.136699999999998"/>
    <n v="-118.2713"/>
    <n v="0"/>
    <x v="12"/>
  </r>
  <r>
    <n v="200121716"/>
    <d v="2020-11-30T00:00:00"/>
    <x v="118"/>
    <n v="2200"/>
    <n v="1"/>
    <x v="1"/>
    <n v="111"/>
    <n v="2"/>
    <n v="745"/>
    <s v="VANDALISM - MISDEAMEANOR ($399 OR UNDER)"/>
    <s v="0329 1822"/>
    <n v="0"/>
    <s v="M"/>
    <s v="W"/>
    <n v="725"/>
    <s v="GOVERNMENT FACILITY (FEDERAL,STATE, COUNTY &amp; CITY)"/>
    <m/>
    <m/>
    <s v="IC"/>
    <s v="Invest Cont"/>
    <n v="745"/>
    <m/>
    <m/>
    <m/>
    <s v="100    PASEO DE LA PLAZA"/>
    <m/>
    <n v="34.061500000000002"/>
    <n v="-118.24120000000001"/>
    <n v="0"/>
    <x v="12"/>
  </r>
  <r>
    <n v="200711501"/>
    <d v="2020-07-10T00:00:00"/>
    <x v="295"/>
    <n v="1940"/>
    <n v="7"/>
    <x v="0"/>
    <n v="743"/>
    <n v="2"/>
    <n v="900"/>
    <s v="VIOLATION OF COURT ORDER"/>
    <n v="1501"/>
    <n v="48"/>
    <s v="M"/>
    <s v="B"/>
    <n v="501"/>
    <s v="SINGLE FAMILY DWELLING"/>
    <m/>
    <m/>
    <s v="IC"/>
    <s v="Invest Cont"/>
    <n v="900"/>
    <m/>
    <m/>
    <m/>
    <s v="5700    SAN VICENTE                  BL"/>
    <m/>
    <n v="34.054600000000001"/>
    <n v="-118.35590000000001"/>
    <n v="0"/>
    <x v="12"/>
  </r>
  <r>
    <n v="200917953"/>
    <d v="2020-12-01T00:00:00"/>
    <x v="194"/>
    <n v="2145"/>
    <n v="9"/>
    <x v="3"/>
    <n v="915"/>
    <n v="2"/>
    <n v="626"/>
    <s v="INTIMATE PARTNER - SIMPLE ASSAULT"/>
    <s v="2000 1813 0447 0913 2002 0408 0444 0416"/>
    <n v="25"/>
    <s v="F"/>
    <s v="H"/>
    <n v="502"/>
    <s v="MULTI-UNIT DWELLING (APARTMENT, DUPLEX, ETC)"/>
    <n v="400"/>
    <s v="STRONG-ARM (HANDS, FIST, FEET OR BODILY FORCE)"/>
    <s v="AA"/>
    <s v="Adult Arrest"/>
    <n v="626"/>
    <m/>
    <m/>
    <m/>
    <s v="14300    VOSE                         ST"/>
    <m/>
    <n v="34.198500000000003"/>
    <n v="-118.44880000000001"/>
    <n v="1"/>
    <x v="12"/>
  </r>
  <r>
    <n v="201012959"/>
    <d v="2020-09-11T00:00:00"/>
    <x v="335"/>
    <n v="825"/>
    <n v="10"/>
    <x v="11"/>
    <n v="1027"/>
    <n v="1"/>
    <n v="648"/>
    <s v="ARSON"/>
    <n v="1501"/>
    <n v="0"/>
    <s v="X"/>
    <s v="X"/>
    <n v="102"/>
    <s v="SIDEWALK"/>
    <n v="506"/>
    <s v="FIRE"/>
    <s v="IC"/>
    <s v="Invest Cont"/>
    <n v="648"/>
    <m/>
    <m/>
    <m/>
    <s v="VANOWEN"/>
    <s v="BALBOA                       BL"/>
    <n v="34.193899999999999"/>
    <n v="-118.50109999999999"/>
    <n v="0"/>
    <x v="12"/>
  </r>
  <r>
    <n v="200812063"/>
    <d v="2020-07-20T00:00:00"/>
    <x v="12"/>
    <n v="910"/>
    <n v="8"/>
    <x v="12"/>
    <n v="895"/>
    <n v="1"/>
    <n v="310"/>
    <s v="BURGLARY"/>
    <s v="0314 0321 1822 1202 2034"/>
    <n v="77"/>
    <s v="M"/>
    <s v="W"/>
    <n v="501"/>
    <s v="SINGLE FAMILY DWELLING"/>
    <m/>
    <m/>
    <s v="IC"/>
    <s v="Invest Cont"/>
    <n v="310"/>
    <m/>
    <m/>
    <m/>
    <s v="2900    QUEENSBURY                   DR"/>
    <m/>
    <n v="34.0379"/>
    <n v="-118.4064"/>
    <n v="0"/>
    <x v="12"/>
  </r>
  <r>
    <n v="200121995"/>
    <d v="2020-12-06T00:00:00"/>
    <x v="195"/>
    <n v="1900"/>
    <n v="1"/>
    <x v="1"/>
    <n v="157"/>
    <n v="2"/>
    <n v="745"/>
    <s v="VANDALISM - MISDEAMEANOR ($399 OR UNDER)"/>
    <s v="0329 1402 1822"/>
    <n v="29"/>
    <s v="F"/>
    <s v="B"/>
    <n v="502"/>
    <s v="MULTI-UNIT DWELLING (APARTMENT, DUPLEX, ETC)"/>
    <m/>
    <m/>
    <s v="IC"/>
    <s v="Invest Cont"/>
    <n v="745"/>
    <n v="998"/>
    <m/>
    <m/>
    <s v="700 E  6TH                          ST"/>
    <m/>
    <n v="34.040999999999997"/>
    <n v="-118.2433"/>
    <n v="0"/>
    <x v="12"/>
  </r>
  <r>
    <n v="201104538"/>
    <d v="2020-01-13T00:00:00"/>
    <x v="350"/>
    <n v="800"/>
    <n v="11"/>
    <x v="7"/>
    <n v="1143"/>
    <n v="1"/>
    <n v="320"/>
    <s v="BURGLARY, ATTEMPTED"/>
    <s v="1607 1501"/>
    <n v="33"/>
    <s v="F"/>
    <s v="W"/>
    <n v="502"/>
    <s v="MULTI-UNIT DWELLING (APARTMENT, DUPLEX, ETC)"/>
    <m/>
    <m/>
    <s v="IC"/>
    <s v="Invest Cont"/>
    <n v="320"/>
    <m/>
    <m/>
    <m/>
    <s v="2300    BEN LOMOND                   DR"/>
    <m/>
    <n v="34.110999999999997"/>
    <n v="-118.2829"/>
    <n v="0"/>
    <x v="12"/>
  </r>
  <r>
    <n v="200312288"/>
    <d v="2020-06-04T00:00:00"/>
    <x v="70"/>
    <n v="2000"/>
    <n v="3"/>
    <x v="2"/>
    <n v="399"/>
    <n v="1"/>
    <n v="210"/>
    <s v="ROBBERY"/>
    <s v="1822 0344 0416 0446 0345 1218"/>
    <n v="57"/>
    <s v="M"/>
    <s v="W"/>
    <n v="102"/>
    <s v="SIDEWALK"/>
    <n v="400"/>
    <s v="STRONG-ARM (HANDS, FIST, FEET OR BODILY FORCE)"/>
    <s v="IC"/>
    <s v="Invest Cont"/>
    <n v="210"/>
    <m/>
    <m/>
    <m/>
    <s v="43RD                         ST"/>
    <s v="FLOWER                       ST"/>
    <n v="34.005600000000001"/>
    <n v="-118.2816"/>
    <n v="0"/>
    <x v="12"/>
  </r>
  <r>
    <n v="200706537"/>
    <d v="2020-02-24T00:00:00"/>
    <x v="304"/>
    <n v="340"/>
    <n v="7"/>
    <x v="0"/>
    <n v="764"/>
    <n v="1"/>
    <n v="310"/>
    <s v="BURGLARY"/>
    <s v="1607 1601 0344"/>
    <n v="23"/>
    <s v="M"/>
    <s v="H"/>
    <n v="203"/>
    <s v="OTHER BUSINESS"/>
    <m/>
    <m/>
    <s v="IC"/>
    <s v="Invest Cont"/>
    <n v="310"/>
    <m/>
    <m/>
    <m/>
    <s v="5400 W  PICO                         BL"/>
    <m/>
    <n v="34.048499999999997"/>
    <n v="-118.3558"/>
    <n v="0"/>
    <x v="12"/>
  </r>
  <r>
    <n v="201226708"/>
    <d v="2020-12-18T00:00:00"/>
    <x v="228"/>
    <n v="2100"/>
    <n v="12"/>
    <x v="8"/>
    <n v="1283"/>
    <n v="2"/>
    <n v="740"/>
    <s v="VANDALISM - FELONY ($400 &amp; OVER, ALL CHURCH VANDALISMS)"/>
    <s v="0329 1300"/>
    <n v="33"/>
    <s v="F"/>
    <s v="B"/>
    <n v="501"/>
    <s v="SINGLE FAMILY DWELLING"/>
    <m/>
    <m/>
    <s v="IC"/>
    <s v="Invest Cont"/>
    <n v="740"/>
    <m/>
    <m/>
    <m/>
    <s v="9900    HAAS                         AV"/>
    <m/>
    <n v="33.945900000000002"/>
    <n v="-118.31610000000001"/>
    <n v="0"/>
    <x v="12"/>
  </r>
  <r>
    <n v="200311337"/>
    <d v="2020-05-14T00:00:00"/>
    <x v="191"/>
    <n v="1500"/>
    <n v="3"/>
    <x v="2"/>
    <n v="358"/>
    <n v="1"/>
    <n v="480"/>
    <s v="BIKE - STOLEN"/>
    <s v="0344 1251"/>
    <n v="18"/>
    <s v="M"/>
    <s v="O"/>
    <n v="722"/>
    <s v="COLLEGE/JUNIOR COLLEGE/UNIVERSITY"/>
    <m/>
    <m/>
    <s v="IC"/>
    <s v="Invest Cont"/>
    <n v="480"/>
    <m/>
    <m/>
    <m/>
    <s v="600    CHILDS                       WY"/>
    <m/>
    <n v="34.018900000000002"/>
    <n v="-118.28189999999999"/>
    <n v="0"/>
    <x v="12"/>
  </r>
  <r>
    <n v="200618654"/>
    <d v="2020-11-30T00:00:00"/>
    <x v="118"/>
    <n v="1440"/>
    <n v="6"/>
    <x v="9"/>
    <n v="643"/>
    <n v="1"/>
    <n v="310"/>
    <s v="BURGLARY"/>
    <s v="1822 0329 1601 1609 0344 0352"/>
    <n v="43"/>
    <s v="M"/>
    <s v="O"/>
    <n v="501"/>
    <s v="SINGLE FAMILY DWELLING"/>
    <m/>
    <m/>
    <s v="IC"/>
    <s v="Invest Cont"/>
    <n v="310"/>
    <m/>
    <m/>
    <m/>
    <s v="1600 N  VISTA                        ST"/>
    <m/>
    <n v="34.099800000000002"/>
    <n v="-118.3519"/>
    <n v="0"/>
    <x v="12"/>
  </r>
  <r>
    <n v="200612588"/>
    <d v="2020-07-14T00:00:00"/>
    <x v="284"/>
    <n v="900"/>
    <n v="6"/>
    <x v="9"/>
    <n v="644"/>
    <n v="2"/>
    <n v="902"/>
    <s v="VIOLATION OF TEMPORARY RESTRAINING ORDER"/>
    <s v="0561 2038 0913"/>
    <n v="67"/>
    <s v="F"/>
    <s v="O"/>
    <n v="502"/>
    <s v="MULTI-UNIT DWELLING (APARTMENT, DUPLEX, ETC)"/>
    <m/>
    <m/>
    <s v="AO"/>
    <s v="Adult Other"/>
    <n v="902"/>
    <m/>
    <m/>
    <m/>
    <s v="1400 N  VISTA                        ST"/>
    <m/>
    <n v="34.096299999999999"/>
    <n v="-118.35169999999999"/>
    <n v="0"/>
    <x v="12"/>
  </r>
  <r>
    <n v="201217241"/>
    <d v="2020-07-26T00:00:00"/>
    <x v="279"/>
    <n v="1800"/>
    <n v="12"/>
    <x v="8"/>
    <n v="1268"/>
    <n v="1"/>
    <n v="210"/>
    <s v="ROBBERY"/>
    <s v="0344 0416 1300 0446 1822 1251 1240"/>
    <n v="18"/>
    <s v="F"/>
    <s v="B"/>
    <n v="122"/>
    <s v="VEHICLE, PASSENGER/TRUCK"/>
    <n v="400"/>
    <s v="STRONG-ARM (HANDS, FIST, FEET OR BODILY FORCE)"/>
    <s v="IC"/>
    <s v="Invest Cont"/>
    <n v="210"/>
    <m/>
    <m/>
    <m/>
    <s v="200 W  84TH                         PL"/>
    <m/>
    <n v="33.962400000000002"/>
    <n v="-118.2761"/>
    <n v="0"/>
    <x v="12"/>
  </r>
  <r>
    <n v="200516991"/>
    <d v="2020-11-23T00:00:00"/>
    <x v="219"/>
    <n v="1800"/>
    <n v="5"/>
    <x v="10"/>
    <n v="587"/>
    <n v="1"/>
    <n v="510"/>
    <s v="VEHICLE - STOLEN"/>
    <m/>
    <n v="0"/>
    <m/>
    <m/>
    <n v="101"/>
    <s v="STREET"/>
    <m/>
    <m/>
    <s v="IC"/>
    <s v="Invest Cont"/>
    <n v="510"/>
    <m/>
    <m/>
    <m/>
    <s v="3000 S  CAROLINA                     ST"/>
    <m/>
    <n v="33.716099999999997"/>
    <n v="-118.2907"/>
    <n v="0"/>
    <x v="12"/>
  </r>
  <r>
    <n v="200619886"/>
    <d v="2020-12-31T00:00:00"/>
    <x v="248"/>
    <n v="900"/>
    <n v="6"/>
    <x v="9"/>
    <n v="643"/>
    <n v="1"/>
    <n v="341"/>
    <s v="THEFT-GRAND ($950.01 &amp; OVER)EXCPT,GUNS,FOWL,LIVESTK,PROD"/>
    <s v="0344 1822 1501"/>
    <n v="32"/>
    <s v="M"/>
    <s v="W"/>
    <n v="502"/>
    <s v="MULTI-UNIT DWELLING (APARTMENT, DUPLEX, ETC)"/>
    <m/>
    <m/>
    <s v="IC"/>
    <s v="Invest Cont"/>
    <n v="341"/>
    <n v="480"/>
    <m/>
    <m/>
    <s v="7100    HAWTHORN                     AV"/>
    <m/>
    <n v="34.099800000000002"/>
    <n v="-118.3451"/>
    <n v="0"/>
    <x v="12"/>
  </r>
  <r>
    <n v="200305657"/>
    <d v="2020-01-28T00:00:00"/>
    <x v="259"/>
    <n v="640"/>
    <n v="3"/>
    <x v="2"/>
    <n v="328"/>
    <n v="1"/>
    <n v="220"/>
    <s v="ATTEMPTED ROBBERY"/>
    <s v="0104 0432 2004 0355"/>
    <n v="19"/>
    <s v="X"/>
    <s v="X"/>
    <n v="210"/>
    <s v="RESTAURANT/FAST FOOD"/>
    <n v="511"/>
    <s v="VERBAL THREAT"/>
    <s v="AA"/>
    <s v="Adult Arrest"/>
    <n v="220"/>
    <m/>
    <m/>
    <m/>
    <s v="3300 S  FIGUEROA                     ST"/>
    <m/>
    <n v="34.026800000000001"/>
    <n v="-118.2808"/>
    <n v="1"/>
    <x v="12"/>
  </r>
  <r>
    <n v="201309710"/>
    <d v="2020-04-21T00:00:00"/>
    <x v="208"/>
    <n v="2300"/>
    <n v="13"/>
    <x v="6"/>
    <n v="1367"/>
    <n v="2"/>
    <n v="740"/>
    <s v="VANDALISM - FELONY ($400 &amp; OVER, ALL CHURCH VANDALISMS)"/>
    <s v="1300 0329 1307"/>
    <n v="57"/>
    <s v="F"/>
    <s v="H"/>
    <n v="122"/>
    <s v="VEHICLE, PASSENGER/TRUCK"/>
    <m/>
    <m/>
    <s v="IC"/>
    <s v="Invest Cont"/>
    <n v="740"/>
    <m/>
    <m/>
    <m/>
    <s v="54TH"/>
    <s v="HOLMES"/>
    <n v="33.999299999999998"/>
    <n v="-118.2432"/>
    <n v="0"/>
    <x v="12"/>
  </r>
  <r>
    <n v="201205811"/>
    <d v="2020-01-27T00:00:00"/>
    <x v="119"/>
    <n v="2000"/>
    <n v="12"/>
    <x v="8"/>
    <n v="1256"/>
    <n v="1"/>
    <n v="510"/>
    <s v="VEHICLE - STOLEN"/>
    <m/>
    <n v="0"/>
    <m/>
    <m/>
    <n v="101"/>
    <s v="STREET"/>
    <m/>
    <m/>
    <s v="IC"/>
    <s v="Invest Cont"/>
    <n v="510"/>
    <m/>
    <m/>
    <m/>
    <s v="900 W  74TH                         ST"/>
    <m/>
    <n v="33.972700000000003"/>
    <n v="-118.2893"/>
    <n v="0"/>
    <x v="12"/>
  </r>
  <r>
    <n v="201211760"/>
    <d v="2020-04-21T00:00:00"/>
    <x v="32"/>
    <n v="1940"/>
    <n v="12"/>
    <x v="8"/>
    <n v="1248"/>
    <n v="2"/>
    <n v="626"/>
    <s v="INTIMATE PARTNER - SIMPLE ASSAULT"/>
    <s v="0329 2000 1814 0448 1309 2004 0913"/>
    <n v="21"/>
    <s v="F"/>
    <s v="H"/>
    <n v="501"/>
    <s v="SINGLE FAMILY DWELLING"/>
    <n v="400"/>
    <s v="STRONG-ARM (HANDS, FIST, FEET OR BODILY FORCE)"/>
    <s v="AO"/>
    <s v="Adult Other"/>
    <n v="626"/>
    <m/>
    <m/>
    <m/>
    <s v="800 W  70TH                         ST"/>
    <m/>
    <n v="33.976399999999998"/>
    <n v="-118.2873"/>
    <n v="0"/>
    <x v="12"/>
  </r>
  <r>
    <n v="201113779"/>
    <d v="2020-09-19T00:00:00"/>
    <x v="201"/>
    <n v="1300"/>
    <n v="11"/>
    <x v="7"/>
    <n v="1143"/>
    <n v="2"/>
    <n v="740"/>
    <s v="VANDALISM - FELONY ($400 &amp; OVER, ALL CHURCH VANDALISMS)"/>
    <n v="329"/>
    <n v="62"/>
    <s v="F"/>
    <s v="W"/>
    <n v="707"/>
    <s v="GARAGE/CARPORT"/>
    <m/>
    <m/>
    <s v="IC"/>
    <s v="Invest Cont"/>
    <n v="740"/>
    <m/>
    <m/>
    <m/>
    <s v="3100    ROWENA                       AV"/>
    <m/>
    <n v="34.109200000000001"/>
    <n v="-118.2713"/>
    <n v="0"/>
    <x v="12"/>
  </r>
  <r>
    <n v="200816769"/>
    <d v="2020-11-23T00:00:00"/>
    <x v="219"/>
    <n v="1700"/>
    <n v="8"/>
    <x v="12"/>
    <n v="889"/>
    <n v="1"/>
    <n v="510"/>
    <s v="VEHICLE - STOLEN"/>
    <m/>
    <n v="0"/>
    <m/>
    <m/>
    <n v="101"/>
    <s v="STREET"/>
    <m/>
    <m/>
    <s v="IC"/>
    <s v="Invest Cont"/>
    <n v="510"/>
    <m/>
    <m/>
    <m/>
    <s v="2000    CHARITON                     ST"/>
    <m/>
    <n v="34.038600000000002"/>
    <n v="-118.37860000000001"/>
    <n v="0"/>
    <x v="12"/>
  </r>
  <r>
    <n v="200908835"/>
    <d v="2020-04-24T00:00:00"/>
    <x v="168"/>
    <n v="1500"/>
    <n v="9"/>
    <x v="3"/>
    <n v="933"/>
    <n v="2"/>
    <n v="354"/>
    <s v="THEFT OF IDENTITY"/>
    <s v="0377 1822"/>
    <n v="23"/>
    <s v="F"/>
    <s v="O"/>
    <n v="710"/>
    <s v="OTHER PREMISE"/>
    <m/>
    <m/>
    <s v="IC"/>
    <s v="Invest Cont"/>
    <n v="354"/>
    <m/>
    <m/>
    <m/>
    <s v="VICTORY                      BL"/>
    <s v="VAN NUYS                     BL"/>
    <n v="34.186700000000002"/>
    <n v="-118.4487"/>
    <n v="0"/>
    <x v="12"/>
  </r>
  <r>
    <n v="200217277"/>
    <d v="2020-11-11T00:00:00"/>
    <x v="130"/>
    <n v="2300"/>
    <n v="2"/>
    <x v="5"/>
    <n v="269"/>
    <n v="1"/>
    <n v="330"/>
    <s v="BURGLARY FROM VEHICLE"/>
    <s v="1402 1307 1609 0329 0344"/>
    <n v="24"/>
    <s v="M"/>
    <s v="O"/>
    <n v="108"/>
    <s v="PARKING LOT"/>
    <n v="500"/>
    <s v="UNKNOWN WEAPON/OTHER WEAPON"/>
    <s v="IC"/>
    <s v="Invest Cont"/>
    <n v="330"/>
    <n v="998"/>
    <m/>
    <m/>
    <s v="700 S  BIXEL                        ST"/>
    <m/>
    <n v="34.050699999999999"/>
    <n v="-118.26430000000001"/>
    <n v="0"/>
    <x v="12"/>
  </r>
  <r>
    <n v="201306040"/>
    <d v="2020-02-06T00:00:00"/>
    <x v="134"/>
    <n v="1900"/>
    <n v="13"/>
    <x v="6"/>
    <n v="1393"/>
    <n v="1"/>
    <n v="210"/>
    <s v="ROBBERY"/>
    <s v="0344 1300 0906 0913"/>
    <n v="23"/>
    <s v="F"/>
    <s v="H"/>
    <n v="101"/>
    <s v="STREET"/>
    <n v="400"/>
    <s v="STRONG-ARM (HANDS, FIST, FEET OR BODILY FORCE)"/>
    <s v="AA"/>
    <s v="Adult Arrest"/>
    <n v="210"/>
    <m/>
    <m/>
    <m/>
    <s v="BROADWAY"/>
    <s v="64TH                         ST"/>
    <n v="33.981400000000001"/>
    <n v="-118.2783"/>
    <n v="1"/>
    <x v="12"/>
  </r>
  <r>
    <n v="200211764"/>
    <d v="2020-06-24T00:00:00"/>
    <x v="334"/>
    <n v="1"/>
    <n v="2"/>
    <x v="5"/>
    <n v="238"/>
    <n v="1"/>
    <n v="121"/>
    <s v="RAPE, FORCIBLE"/>
    <s v="0202 0429 0400 1402 1415 1822 0500 0527 1409 0522"/>
    <n v="19"/>
    <s v="M"/>
    <s v="H"/>
    <n v="101"/>
    <s v="STREET"/>
    <n v="400"/>
    <s v="STRONG-ARM (HANDS, FIST, FEET OR BODILY FORCE)"/>
    <s v="IC"/>
    <s v="Invest Cont"/>
    <n v="121"/>
    <n v="998"/>
    <m/>
    <m/>
    <s v="3RD                          ST"/>
    <s v="LUCAS                        AV"/>
    <n v="34.0642"/>
    <n v="-118.25700000000001"/>
    <n v="0"/>
    <x v="12"/>
  </r>
  <r>
    <n v="200506594"/>
    <d v="2020-03-02T00:00:00"/>
    <x v="0"/>
    <n v="1500"/>
    <n v="5"/>
    <x v="10"/>
    <n v="529"/>
    <n v="1"/>
    <n v="420"/>
    <s v="THEFT FROM MOTOR VEHICLE - PETTY ($950 &amp; UNDER)"/>
    <m/>
    <n v="0"/>
    <m/>
    <m/>
    <n v="101"/>
    <s v="STREET"/>
    <m/>
    <m/>
    <s v="IC"/>
    <s v="Invest Cont"/>
    <n v="420"/>
    <m/>
    <m/>
    <m/>
    <s v="600    FLINT                        AV"/>
    <m/>
    <n v="33.777799999999999"/>
    <n v="-118.2492"/>
    <n v="0"/>
    <x v="12"/>
  </r>
  <r>
    <n v="200908932"/>
    <d v="2020-04-26T00:00:00"/>
    <x v="75"/>
    <n v="600"/>
    <n v="9"/>
    <x v="3"/>
    <n v="984"/>
    <n v="2"/>
    <n v="740"/>
    <s v="VANDALISM - FELONY ($400 &amp; OVER, ALL CHURCH VANDALISMS)"/>
    <s v="0329 1309"/>
    <n v="29"/>
    <s v="F"/>
    <s v="O"/>
    <n v="101"/>
    <s v="STREET"/>
    <m/>
    <m/>
    <s v="IC"/>
    <s v="Invest Cont"/>
    <n v="740"/>
    <m/>
    <m/>
    <m/>
    <s v="DICKENS                      ST"/>
    <s v="CEDROS                       AV"/>
    <n v="34.150399999999998"/>
    <n v="-118.4517"/>
    <n v="0"/>
    <x v="12"/>
  </r>
  <r>
    <n v="200413190"/>
    <d v="2020-09-27T00:00:00"/>
    <x v="272"/>
    <n v="1700"/>
    <n v="4"/>
    <x v="4"/>
    <n v="409"/>
    <n v="1"/>
    <n v="510"/>
    <s v="VEHICLE - STOLEN"/>
    <m/>
    <n v="0"/>
    <m/>
    <m/>
    <n v="101"/>
    <s v="STREET"/>
    <m/>
    <m/>
    <s v="IC"/>
    <s v="Invest Cont"/>
    <n v="510"/>
    <m/>
    <m/>
    <m/>
    <s v="5300 N  HUNTINGTON DR"/>
    <m/>
    <n v="34.090699999999998"/>
    <n v="-118.1652"/>
    <n v="0"/>
    <x v="12"/>
  </r>
  <r>
    <n v="201215331"/>
    <d v="2020-06-25T00:00:00"/>
    <x v="10"/>
    <n v="900"/>
    <n v="12"/>
    <x v="8"/>
    <n v="1257"/>
    <n v="1"/>
    <n v="510"/>
    <s v="VEHICLE - STOLEN"/>
    <m/>
    <n v="0"/>
    <m/>
    <m/>
    <n v="101"/>
    <s v="STREET"/>
    <m/>
    <m/>
    <s v="IC"/>
    <s v="Invest Cont"/>
    <n v="510"/>
    <m/>
    <m/>
    <m/>
    <s v="300 W  79TH                         ST"/>
    <m/>
    <n v="33.969299999999997"/>
    <n v="-118.285"/>
    <n v="0"/>
    <x v="12"/>
  </r>
  <r>
    <n v="200216476"/>
    <d v="2020-10-21T00:00:00"/>
    <x v="365"/>
    <n v="2100"/>
    <n v="2"/>
    <x v="5"/>
    <n v="203"/>
    <n v="1"/>
    <n v="350"/>
    <s v="THEFT, PERSON"/>
    <s v="0344 1822 1206"/>
    <n v="43"/>
    <s v="F"/>
    <s v="H"/>
    <n v="102"/>
    <s v="SIDEWALK"/>
    <m/>
    <m/>
    <s v="IC"/>
    <s v="Invest Cont"/>
    <n v="350"/>
    <m/>
    <m/>
    <m/>
    <s v="VERMONT                      BL"/>
    <s v="MELROSE                      AV"/>
    <n v="34.083599999999997"/>
    <n v="-118.29170000000001"/>
    <n v="0"/>
    <x v="12"/>
  </r>
  <r>
    <n v="200610316"/>
    <d v="2020-05-17T00:00:00"/>
    <x v="135"/>
    <n v="1140"/>
    <n v="6"/>
    <x v="9"/>
    <n v="659"/>
    <n v="1"/>
    <n v="442"/>
    <s v="SHOPLIFTING - PETTY THEFT ($950 &amp; UNDER)"/>
    <s v="0325 1822 1402"/>
    <n v="25"/>
    <s v="X"/>
    <s v="F"/>
    <n v="403"/>
    <s v="DRUG STORE"/>
    <m/>
    <m/>
    <s v="IC"/>
    <s v="Invest Cont"/>
    <n v="442"/>
    <n v="998"/>
    <m/>
    <m/>
    <s v="WESTERN"/>
    <s v="FERNWOOD"/>
    <n v="0"/>
    <n v="0"/>
    <n v="0"/>
    <x v="12"/>
  </r>
  <r>
    <n v="200814749"/>
    <d v="2020-10-01T00:00:00"/>
    <x v="154"/>
    <n v="1400"/>
    <n v="8"/>
    <x v="12"/>
    <n v="882"/>
    <n v="1"/>
    <n v="440"/>
    <s v="THEFT PLAIN - PETTY ($950 &amp; UNDER)"/>
    <n v="394"/>
    <n v="40"/>
    <s v="M"/>
    <s v="W"/>
    <n v="502"/>
    <s v="MULTI-UNIT DWELLING (APARTMENT, DUPLEX, ETC)"/>
    <m/>
    <m/>
    <s v="IC"/>
    <s v="Invest Cont"/>
    <n v="440"/>
    <m/>
    <m/>
    <m/>
    <s v="1900    CORINTH                      AV"/>
    <m/>
    <n v="34.040399999999998"/>
    <n v="-118.4447"/>
    <n v="0"/>
    <x v="12"/>
  </r>
  <r>
    <n v="200216861"/>
    <d v="2020-10-30T00:00:00"/>
    <x v="297"/>
    <n v="625"/>
    <n v="2"/>
    <x v="5"/>
    <n v="218"/>
    <n v="1"/>
    <n v="510"/>
    <s v="VEHICLE - STOLEN"/>
    <m/>
    <n v="0"/>
    <m/>
    <m/>
    <n v="101"/>
    <s v="STREET"/>
    <m/>
    <m/>
    <s v="IC"/>
    <s v="Invest Cont"/>
    <n v="510"/>
    <m/>
    <m/>
    <m/>
    <s v="DOUGLAS                      ST"/>
    <s v="CARROLL                      AV"/>
    <n v="34.068899999999999"/>
    <n v="-118.255"/>
    <n v="0"/>
    <x v="12"/>
  </r>
  <r>
    <n v="200119130"/>
    <d v="2020-10-09T00:00:00"/>
    <x v="95"/>
    <n v="415"/>
    <n v="1"/>
    <x v="1"/>
    <n v="155"/>
    <n v="1"/>
    <n v="230"/>
    <s v="ASSAULT WITH DEADLY WEAPON, AGGRAVATED ASSAULT"/>
    <s v="2004 1218 1402 0429 0416 0417 0411 1822"/>
    <n v="33"/>
    <s v="F"/>
    <s v="H"/>
    <n v="102"/>
    <s v="SIDEWALK"/>
    <n v="223"/>
    <s v="UNKNOWN TYPE CUTTING INSTRUMENT"/>
    <s v="IC"/>
    <s v="Invest Cont"/>
    <n v="230"/>
    <n v="998"/>
    <m/>
    <m/>
    <s v="5TH"/>
    <s v="SAN PEDRO                    ST"/>
    <n v="34.044800000000002"/>
    <n v="-118.2474"/>
    <n v="0"/>
    <x v="12"/>
  </r>
  <r>
    <n v="200113201"/>
    <d v="2020-06-10T00:00:00"/>
    <x v="150"/>
    <n v="1400"/>
    <n v="1"/>
    <x v="1"/>
    <n v="119"/>
    <n v="1"/>
    <n v="341"/>
    <s v="THEFT-GRAND ($950.01 &amp; OVER)EXCPT,GUNS,FOWL,LIVESTK,PROD"/>
    <s v="0344 1822 0397 1602"/>
    <n v="0"/>
    <s v="M"/>
    <s v="W"/>
    <n v="118"/>
    <s v="CONSTRUCTION SITE"/>
    <m/>
    <m/>
    <s v="IC"/>
    <s v="Invest Cont"/>
    <n v="341"/>
    <m/>
    <m/>
    <m/>
    <s v="500    RAMIREZ                      ST"/>
    <m/>
    <n v="34.055199999999999"/>
    <n v="-118.23220000000001"/>
    <n v="0"/>
    <x v="12"/>
  </r>
  <r>
    <n v="200817695"/>
    <d v="2020-12-18T00:00:00"/>
    <x v="210"/>
    <n v="1800"/>
    <n v="8"/>
    <x v="12"/>
    <n v="832"/>
    <n v="1"/>
    <n v="510"/>
    <s v="VEHICLE - STOLEN"/>
    <m/>
    <n v="0"/>
    <m/>
    <m/>
    <n v="108"/>
    <s v="PARKING LOT"/>
    <m/>
    <m/>
    <s v="IC"/>
    <s v="Invest Cont"/>
    <n v="510"/>
    <m/>
    <m/>
    <m/>
    <s v="11600    GOSHEN                       AV"/>
    <m/>
    <n v="34.051299999999998"/>
    <n v="-118.4605"/>
    <n v="0"/>
    <x v="12"/>
  </r>
  <r>
    <n v="200714999"/>
    <d v="2020-10-17T00:00:00"/>
    <x v="365"/>
    <n v="1112"/>
    <n v="7"/>
    <x v="0"/>
    <n v="723"/>
    <n v="1"/>
    <n v="230"/>
    <s v="ASSAULT WITH DEADLY WEAPON, AGGRAVATED ASSAULT"/>
    <s v="0400 0445 2004 1822"/>
    <n v="36"/>
    <s v="F"/>
    <s v="H"/>
    <n v="101"/>
    <s v="STREET"/>
    <n v="216"/>
    <s v="SCISSORS"/>
    <s v="AA"/>
    <s v="Adult Arrest"/>
    <n v="230"/>
    <m/>
    <m/>
    <m/>
    <s v="400 S  FAIRFAX                      AV"/>
    <m/>
    <n v="34.072800000000001"/>
    <n v="-118.3656"/>
    <n v="1"/>
    <x v="12"/>
  </r>
  <r>
    <n v="200513060"/>
    <d v="2020-08-16T00:00:00"/>
    <x v="112"/>
    <n v="2200"/>
    <n v="5"/>
    <x v="10"/>
    <n v="511"/>
    <n v="1"/>
    <n v="330"/>
    <s v="BURGLARY FROM VEHICLE"/>
    <s v="0344 0385 1300"/>
    <n v="20"/>
    <s v="M"/>
    <s v="H"/>
    <n v="103"/>
    <s v="ALLEY"/>
    <m/>
    <m/>
    <s v="IC"/>
    <s v="Invest Cont"/>
    <n v="330"/>
    <m/>
    <m/>
    <m/>
    <s v="1300    253RD                        ST"/>
    <m/>
    <n v="33.794800000000002"/>
    <n v="-118.30589999999999"/>
    <n v="0"/>
    <x v="12"/>
  </r>
  <r>
    <n v="201225449"/>
    <d v="2020-11-30T00:00:00"/>
    <x v="18"/>
    <n v="10"/>
    <n v="12"/>
    <x v="8"/>
    <n v="1239"/>
    <n v="1"/>
    <n v="210"/>
    <s v="ROBBERY"/>
    <s v="1822 0302 0344 0355 1310 0342"/>
    <n v="35"/>
    <s v="M"/>
    <s v="H"/>
    <n v="101"/>
    <s v="STREET"/>
    <n v="102"/>
    <s v="HAND GUN"/>
    <s v="AO"/>
    <s v="Adult Other"/>
    <n v="210"/>
    <m/>
    <m/>
    <m/>
    <s v="FLOWER                       ST"/>
    <s v="59TH                         ST"/>
    <n v="33.985999999999997"/>
    <n v="-118.28100000000001"/>
    <n v="0"/>
    <x v="12"/>
  </r>
  <r>
    <n v="201005310"/>
    <d v="2020-01-31T00:00:00"/>
    <x v="169"/>
    <n v="1100"/>
    <n v="10"/>
    <x v="11"/>
    <n v="1063"/>
    <n v="1"/>
    <n v="442"/>
    <s v="SHOPLIFTING - PETTY THEFT ($950 &amp; UNDER)"/>
    <s v="1822 0104 0325"/>
    <n v="53"/>
    <s v="F"/>
    <s v="W"/>
    <n v="406"/>
    <s v="OTHER STORE"/>
    <m/>
    <m/>
    <s v="IC"/>
    <s v="Invest Cont"/>
    <n v="442"/>
    <m/>
    <m/>
    <m/>
    <s v="18700    VENTURA                      BL"/>
    <m/>
    <n v="34.170699999999997"/>
    <n v="-118.5408"/>
    <n v="0"/>
    <x v="12"/>
  </r>
  <r>
    <n v="200809874"/>
    <d v="2020-05-24T00:00:00"/>
    <x v="321"/>
    <n v="1200"/>
    <n v="8"/>
    <x v="12"/>
    <n v="801"/>
    <n v="1"/>
    <n v="341"/>
    <s v="THEFT-GRAND ($950.01 &amp; OVER)EXCPT,GUNS,FOWL,LIVESTK,PROD"/>
    <s v="1822 1202 0344 0352"/>
    <n v="66"/>
    <s v="M"/>
    <s v="W"/>
    <n v="501"/>
    <s v="SINGLE FAMILY DWELLING"/>
    <m/>
    <m/>
    <s v="IC"/>
    <s v="Invest Cont"/>
    <n v="341"/>
    <m/>
    <m/>
    <m/>
    <s v="1400    AVENIDA DE CORTEZ"/>
    <m/>
    <n v="34.072800000000001"/>
    <n v="-118.56270000000001"/>
    <n v="0"/>
    <x v="12"/>
  </r>
  <r>
    <n v="200312094"/>
    <d v="2020-05-31T00:00:00"/>
    <x v="299"/>
    <n v="1800"/>
    <n v="3"/>
    <x v="2"/>
    <n v="333"/>
    <n v="1"/>
    <n v="310"/>
    <s v="BURGLARY"/>
    <s v="0325 0329 1609 1822"/>
    <n v="19"/>
    <s v="X"/>
    <s v="X"/>
    <n v="403"/>
    <s v="DRUG STORE"/>
    <m/>
    <m/>
    <s v="IC"/>
    <s v="Invest Cont"/>
    <n v="310"/>
    <m/>
    <m/>
    <m/>
    <s v="3600    CRENSHAW                     BL"/>
    <m/>
    <n v="34.027799999999999"/>
    <n v="-118.3378"/>
    <n v="0"/>
    <x v="12"/>
  </r>
  <r>
    <n v="200205644"/>
    <d v="2020-02-03T00:00:00"/>
    <x v="169"/>
    <n v="2300"/>
    <n v="2"/>
    <x v="5"/>
    <n v="238"/>
    <n v="1"/>
    <n v="440"/>
    <s v="THEFT PLAIN - PETTY ($950 &amp; UNDER)"/>
    <n v="344"/>
    <n v="0"/>
    <s v="X"/>
    <s v="X"/>
    <n v="704"/>
    <s v="ELEMENTARY SCHOOL"/>
    <m/>
    <m/>
    <s v="IC"/>
    <s v="Invest Cont"/>
    <n v="440"/>
    <m/>
    <m/>
    <m/>
    <s v="1300    CORTEZ                       ST"/>
    <m/>
    <n v="34.066200000000002"/>
    <n v="-118.2564"/>
    <n v="0"/>
    <x v="12"/>
  </r>
  <r>
    <n v="200307497"/>
    <d v="2020-02-27T00:00:00"/>
    <x v="61"/>
    <n v="1715"/>
    <n v="3"/>
    <x v="2"/>
    <n v="311"/>
    <n v="1"/>
    <n v="236"/>
    <s v="INTIMATE PARTNER - AGGRAVATED ASSAULT"/>
    <s v="2000 1813 1821 1243 1241 0416 0447 0913"/>
    <n v="44"/>
    <s v="M"/>
    <s v="B"/>
    <n v="501"/>
    <s v="SINGLE FAMILY DWELLING"/>
    <n v="212"/>
    <s v="BOTTLE"/>
    <s v="AO"/>
    <s v="Adult Other"/>
    <n v="236"/>
    <m/>
    <m/>
    <m/>
    <s v="2600 S  SPAULDING                    AV"/>
    <m/>
    <n v="34.032499999999999"/>
    <n v="-118.3689"/>
    <n v="0"/>
    <x v="12"/>
  </r>
  <r>
    <n v="200513038"/>
    <d v="2020-08-16T00:00:00"/>
    <x v="116"/>
    <n v="2130"/>
    <n v="5"/>
    <x v="10"/>
    <n v="566"/>
    <n v="2"/>
    <n v="626"/>
    <s v="INTIMATE PARTNER - SIMPLE ASSAULT"/>
    <s v="0448 1309 1814 2000 0913"/>
    <n v="25"/>
    <s v="F"/>
    <s v="H"/>
    <n v="101"/>
    <s v="STREET"/>
    <n v="400"/>
    <s v="STRONG-ARM (HANDS, FIST, FEET OR BODILY FORCE)"/>
    <s v="AO"/>
    <s v="Adult Other"/>
    <n v="626"/>
    <m/>
    <m/>
    <m/>
    <s v="8TH"/>
    <s v="CENTRE"/>
    <n v="33.737000000000002"/>
    <n v="-118.28360000000001"/>
    <n v="0"/>
    <x v="12"/>
  </r>
  <r>
    <n v="200217127"/>
    <d v="2020-11-04T00:00:00"/>
    <x v="312"/>
    <n v="700"/>
    <n v="2"/>
    <x v="5"/>
    <n v="245"/>
    <n v="1"/>
    <n v="440"/>
    <s v="THEFT PLAIN - PETTY ($950 &amp; UNDER)"/>
    <s v="1822 0344 0394"/>
    <n v="39"/>
    <s v="F"/>
    <s v="W"/>
    <n v="502"/>
    <s v="MULTI-UNIT DWELLING (APARTMENT, DUPLEX, ETC)"/>
    <m/>
    <m/>
    <s v="IC"/>
    <s v="Invest Cont"/>
    <n v="440"/>
    <m/>
    <m/>
    <m/>
    <s v="500 S  PARK VIEW                    ST"/>
    <m/>
    <n v="34.0627"/>
    <n v="-118.2774"/>
    <n v="0"/>
    <x v="12"/>
  </r>
  <r>
    <n v="200117063"/>
    <d v="2020-08-27T00:00:00"/>
    <x v="49"/>
    <n v="1920"/>
    <n v="1"/>
    <x v="1"/>
    <n v="139"/>
    <n v="2"/>
    <n v="745"/>
    <s v="VANDALISM - MISDEAMEANOR ($399 OR UNDER)"/>
    <s v="0329 1218 1307"/>
    <n v="30"/>
    <s v="M"/>
    <s v="O"/>
    <n v="122"/>
    <s v="VEHICLE, PASSENGER/TRUCK"/>
    <m/>
    <m/>
    <s v="IC"/>
    <s v="Invest Cont"/>
    <n v="745"/>
    <m/>
    <m/>
    <m/>
    <s v="100 S  SANTA FE                     AV"/>
    <m/>
    <n v="34.048000000000002"/>
    <n v="-118.23260000000001"/>
    <n v="0"/>
    <x v="12"/>
  </r>
  <r>
    <n v="200314822"/>
    <d v="2020-07-27T00:00:00"/>
    <x v="279"/>
    <n v="2335"/>
    <n v="3"/>
    <x v="2"/>
    <n v="392"/>
    <n v="1"/>
    <n v="330"/>
    <s v="BURGLARY FROM VEHICLE"/>
    <s v="1612 1822 0344 0354 1300"/>
    <n v="44"/>
    <s v="F"/>
    <s v="B"/>
    <n v="104"/>
    <s v="DRIVEWAY"/>
    <m/>
    <m/>
    <s v="IC"/>
    <s v="Invest Cont"/>
    <n v="330"/>
    <m/>
    <m/>
    <m/>
    <s v="4500    3RD                          AV"/>
    <m/>
    <n v="34.000700000000002"/>
    <n v="-118.3203"/>
    <n v="0"/>
    <x v="12"/>
  </r>
  <r>
    <n v="200907378"/>
    <d v="2020-03-13T00:00:00"/>
    <x v="191"/>
    <n v="1500"/>
    <n v="9"/>
    <x v="3"/>
    <n v="909"/>
    <n v="2"/>
    <n v="745"/>
    <s v="VANDALISM - MISDEAMEANOR ($399 OR UNDER)"/>
    <s v="0329 1300"/>
    <n v="53"/>
    <s v="M"/>
    <s v="H"/>
    <n v="101"/>
    <s v="STREET"/>
    <m/>
    <m/>
    <s v="IC"/>
    <s v="Invest Cont"/>
    <n v="745"/>
    <m/>
    <m/>
    <m/>
    <s v="7500    WOODMAN                      AV"/>
    <m/>
    <n v="34.206899999999997"/>
    <n v="-118.4312"/>
    <n v="0"/>
    <x v="12"/>
  </r>
  <r>
    <n v="200405492"/>
    <d v="2020-02-07T00:00:00"/>
    <x v="15"/>
    <n v="1930"/>
    <n v="4"/>
    <x v="4"/>
    <n v="497"/>
    <n v="2"/>
    <n v="626"/>
    <s v="INTIMATE PARTNER - SIMPLE ASSAULT"/>
    <s v="2000 0913 1241 1821 0416"/>
    <n v="50"/>
    <s v="F"/>
    <s v="H"/>
    <n v="108"/>
    <s v="PARKING LOT"/>
    <n v="400"/>
    <s v="STRONG-ARM (HANDS, FIST, FEET OR BODILY FORCE)"/>
    <s v="IC"/>
    <s v="Invest Cont"/>
    <n v="626"/>
    <m/>
    <m/>
    <m/>
    <s v="OLYMPIC"/>
    <s v="LORENA"/>
    <n v="34.018799999999999"/>
    <n v="-118.20659999999999"/>
    <n v="0"/>
    <x v="12"/>
  </r>
  <r>
    <n v="200705333"/>
    <d v="2020-01-29T00:00:00"/>
    <x v="204"/>
    <n v="1600"/>
    <n v="7"/>
    <x v="0"/>
    <n v="701"/>
    <n v="2"/>
    <n v="354"/>
    <s v="THEFT OF IDENTITY"/>
    <s v="0924 1822"/>
    <n v="72"/>
    <s v="F"/>
    <s v="W"/>
    <n v="501"/>
    <s v="SINGLE FAMILY DWELLING"/>
    <m/>
    <m/>
    <s v="IC"/>
    <s v="Invest Cont"/>
    <n v="354"/>
    <m/>
    <m/>
    <m/>
    <s v="700 N  SWEETZER                     AV"/>
    <m/>
    <n v="34.0837"/>
    <n v="-118.3703"/>
    <n v="0"/>
    <x v="12"/>
  </r>
  <r>
    <n v="200112002"/>
    <d v="2020-05-21T00:00:00"/>
    <x v="267"/>
    <n v="10"/>
    <n v="1"/>
    <x v="1"/>
    <n v="185"/>
    <n v="2"/>
    <n v="626"/>
    <s v="INTIMATE PARTNER - SIMPLE ASSAULT"/>
    <s v="1218 2004 2000 1814 2033 0416"/>
    <n v="18"/>
    <s v="F"/>
    <s v="H"/>
    <n v="102"/>
    <s v="SIDEWALK"/>
    <n v="400"/>
    <s v="STRONG-ARM (HANDS, FIST, FEET OR BODILY FORCE)"/>
    <s v="IC"/>
    <s v="Invest Cont"/>
    <n v="626"/>
    <m/>
    <m/>
    <m/>
    <s v="LOS ANGELES"/>
    <s v="OLYMPIC"/>
    <n v="34.0396"/>
    <n v="-118.25579999999999"/>
    <n v="0"/>
    <x v="12"/>
  </r>
  <r>
    <n v="201013475"/>
    <d v="2020-09-27T00:00:00"/>
    <x v="201"/>
    <n v="1500"/>
    <n v="10"/>
    <x v="11"/>
    <n v="1099"/>
    <n v="2"/>
    <n v="740"/>
    <s v="VANDALISM - FELONY ($400 &amp; OVER, ALL CHURCH VANDALISMS)"/>
    <s v="1822 0329 2037"/>
    <n v="0"/>
    <m/>
    <m/>
    <n v="501"/>
    <s v="SINGLE FAMILY DWELLING"/>
    <m/>
    <m/>
    <s v="AA"/>
    <s v="Adult Arrest"/>
    <n v="740"/>
    <m/>
    <m/>
    <m/>
    <s v="4200 N  SEPULVEDA                    BL"/>
    <m/>
    <n v="34.146900000000002"/>
    <n v="-118.4717"/>
    <n v="1"/>
    <x v="12"/>
  </r>
  <r>
    <n v="201213369"/>
    <d v="2020-05-23T00:00:00"/>
    <x v="293"/>
    <n v="832"/>
    <n v="12"/>
    <x v="8"/>
    <n v="1218"/>
    <n v="2"/>
    <n v="626"/>
    <s v="INTIMATE PARTNER - SIMPLE ASSAULT"/>
    <s v="2000 1814 0913 0416"/>
    <n v="20"/>
    <s v="M"/>
    <s v="H"/>
    <n v="501"/>
    <s v="SINGLE FAMILY DWELLING"/>
    <n v="400"/>
    <s v="STRONG-ARM (HANDS, FIST, FEET OR BODILY FORCE)"/>
    <s v="AO"/>
    <s v="Adult Other"/>
    <n v="626"/>
    <m/>
    <m/>
    <m/>
    <s v="900 W  53RD                         ST"/>
    <m/>
    <n v="33.994100000000003"/>
    <n v="-118.2893"/>
    <n v="0"/>
    <x v="12"/>
  </r>
  <r>
    <n v="200406133"/>
    <d v="2020-02-23T00:00:00"/>
    <x v="105"/>
    <n v="1200"/>
    <n v="4"/>
    <x v="4"/>
    <n v="473"/>
    <n v="1"/>
    <n v="310"/>
    <s v="BURGLARY"/>
    <n v="344"/>
    <n v="10"/>
    <s v="M"/>
    <s v="W"/>
    <n v="410"/>
    <s v="MEMBERSHIP STORE (COSTCO,SAMS CLUB)*"/>
    <m/>
    <m/>
    <s v="IC"/>
    <s v="Invest Cont"/>
    <n v="310"/>
    <m/>
    <m/>
    <m/>
    <s v="600 S  BREED                        ST"/>
    <m/>
    <n v="34.0381"/>
    <n v="-118.215"/>
    <n v="0"/>
    <x v="12"/>
  </r>
  <r>
    <n v="201214518"/>
    <d v="2020-06-09T00:00:00"/>
    <x v="108"/>
    <n v="2330"/>
    <n v="12"/>
    <x v="8"/>
    <n v="1268"/>
    <n v="1"/>
    <n v="236"/>
    <s v="INTIMATE PARTNER - AGGRAVATED ASSAULT"/>
    <s v="0913 0400 0416 0344 1814 2000"/>
    <n v="52"/>
    <s v="F"/>
    <s v="B"/>
    <n v="101"/>
    <s v="STREET"/>
    <n v="400"/>
    <s v="STRONG-ARM (HANDS, FIST, FEET OR BODILY FORCE)"/>
    <s v="AA"/>
    <s v="Adult Arrest"/>
    <n v="236"/>
    <n v="626"/>
    <m/>
    <m/>
    <s v="200 W  82ND                         ST"/>
    <m/>
    <n v="33.9651"/>
    <n v="-118.2761"/>
    <n v="1"/>
    <x v="12"/>
  </r>
  <r>
    <n v="200906372"/>
    <d v="2020-02-23T00:00:00"/>
    <x v="19"/>
    <n v="1455"/>
    <n v="9"/>
    <x v="3"/>
    <n v="974"/>
    <n v="1"/>
    <n v="442"/>
    <s v="SHOPLIFTING - PETTY THEFT ($950 &amp; UNDER)"/>
    <s v="0352 1420 0344"/>
    <n v="23"/>
    <s v="M"/>
    <s v="H"/>
    <n v="404"/>
    <s v="DEPARTMENT STORE"/>
    <m/>
    <m/>
    <s v="IC"/>
    <s v="Invest Cont"/>
    <n v="442"/>
    <m/>
    <m/>
    <m/>
    <s v="14600    VENTURA                      BL"/>
    <m/>
    <n v="34.154699999999998"/>
    <n v="-118.453"/>
    <n v="0"/>
    <x v="12"/>
  </r>
  <r>
    <n v="201208834"/>
    <d v="2020-03-09T00:00:00"/>
    <x v="305"/>
    <n v="2000"/>
    <n v="12"/>
    <x v="8"/>
    <n v="1273"/>
    <n v="2"/>
    <n v="626"/>
    <s v="INTIMATE PARTNER - SIMPLE ASSAULT"/>
    <s v="2000 1813 0906 0416 1821 0913 2002 0448 0444 0446"/>
    <n v="59"/>
    <s v="F"/>
    <s v="H"/>
    <n v="501"/>
    <s v="SINGLE FAMILY DWELLING"/>
    <n v="400"/>
    <s v="STRONG-ARM (HANDS, FIST, FEET OR BODILY FORCE)"/>
    <s v="AA"/>
    <s v="Adult Arrest"/>
    <n v="626"/>
    <m/>
    <m/>
    <m/>
    <s v="8800    RUTHELEN                     ST"/>
    <m/>
    <n v="33.957999999999998"/>
    <n v="-118.3128"/>
    <n v="1"/>
    <x v="12"/>
  </r>
  <r>
    <n v="201305184"/>
    <d v="2020-01-22T00:00:00"/>
    <x v="202"/>
    <n v="2000"/>
    <n v="13"/>
    <x v="6"/>
    <n v="1347"/>
    <n v="1"/>
    <n v="420"/>
    <s v="THEFT FROM MOTOR VEHICLE - PETTY ($950 &amp; UNDER)"/>
    <m/>
    <n v="0"/>
    <m/>
    <m/>
    <n v="101"/>
    <s v="STREET"/>
    <m/>
    <m/>
    <s v="IC"/>
    <s v="Invest Cont"/>
    <n v="420"/>
    <m/>
    <m/>
    <m/>
    <s v="1700 E  41ST                         PL"/>
    <m/>
    <n v="34.006999999999998"/>
    <n v="-118.24299999999999"/>
    <n v="0"/>
    <x v="12"/>
  </r>
  <r>
    <n v="200320041"/>
    <d v="2020-11-05T00:00:00"/>
    <x v="164"/>
    <n v="2335"/>
    <n v="3"/>
    <x v="2"/>
    <n v="327"/>
    <n v="2"/>
    <n v="740"/>
    <s v="VANDALISM - FELONY ($400 &amp; OVER, ALL CHURCH VANDALISMS)"/>
    <n v="329"/>
    <n v="19"/>
    <s v="X"/>
    <s v="X"/>
    <n v="502"/>
    <s v="MULTI-UNIT DWELLING (APARTMENT, DUPLEX, ETC)"/>
    <m/>
    <m/>
    <s v="AO"/>
    <s v="Adult Other"/>
    <n v="740"/>
    <m/>
    <m/>
    <m/>
    <s v="1200 W  ADAMS                        BL"/>
    <m/>
    <n v="34.032800000000002"/>
    <n v="-118.2865"/>
    <n v="0"/>
    <x v="12"/>
  </r>
  <r>
    <n v="201015865"/>
    <d v="2020-12-09T00:00:00"/>
    <x v="53"/>
    <n v="1800"/>
    <n v="10"/>
    <x v="11"/>
    <n v="1061"/>
    <n v="1"/>
    <n v="510"/>
    <s v="VEHICLE - STOLEN"/>
    <m/>
    <n v="0"/>
    <m/>
    <m/>
    <n v="101"/>
    <s v="STREET"/>
    <m/>
    <m/>
    <s v="IC"/>
    <s v="Invest Cont"/>
    <n v="510"/>
    <m/>
    <m/>
    <m/>
    <s v="19100    VENTURA                      BL"/>
    <m/>
    <n v="34.172600000000003"/>
    <n v="-118.5522"/>
    <n v="0"/>
    <x v="12"/>
  </r>
  <r>
    <n v="200305462"/>
    <d v="2020-01-25T00:00:00"/>
    <x v="227"/>
    <n v="2011"/>
    <n v="3"/>
    <x v="2"/>
    <n v="378"/>
    <n v="2"/>
    <n v="900"/>
    <s v="VIOLATION OF COURT ORDER"/>
    <s v="2038 2000 1814"/>
    <n v="18"/>
    <s v="M"/>
    <s v="H"/>
    <n v="109"/>
    <s v="PARK/PLAYGROUND"/>
    <m/>
    <m/>
    <s v="IC"/>
    <s v="Invest Cont"/>
    <n v="900"/>
    <m/>
    <m/>
    <m/>
    <s v="700    STATE                        DR"/>
    <m/>
    <n v="34.016399999999997"/>
    <n v="-118.2851"/>
    <n v="0"/>
    <x v="12"/>
  </r>
  <r>
    <n v="200119623"/>
    <d v="2020-10-17T00:00:00"/>
    <x v="365"/>
    <n v="1330"/>
    <n v="1"/>
    <x v="1"/>
    <n v="127"/>
    <n v="2"/>
    <n v="624"/>
    <s v="BATTERY - SIMPLE ASSAULT"/>
    <s v="1218 2060 0447 0416"/>
    <n v="47"/>
    <s v="M"/>
    <s v="W"/>
    <n v="101"/>
    <s v="STREET"/>
    <n v="500"/>
    <s v="UNKNOWN WEAPON/OTHER WEAPON"/>
    <s v="IC"/>
    <s v="Invest Cont"/>
    <n v="624"/>
    <m/>
    <m/>
    <m/>
    <s v="S  ALAMEDA                      ST"/>
    <s v="ALISO                        ST"/>
    <n v="34.053800000000003"/>
    <n v="-118.2379"/>
    <n v="0"/>
    <x v="12"/>
  </r>
  <r>
    <n v="200312313"/>
    <d v="2020-06-04T00:00:00"/>
    <x v="354"/>
    <n v="1700"/>
    <n v="3"/>
    <x v="2"/>
    <n v="363"/>
    <n v="2"/>
    <n v="354"/>
    <s v="THEFT OF IDENTITY"/>
    <n v="100"/>
    <n v="57"/>
    <s v="F"/>
    <s v="H"/>
    <n v="501"/>
    <s v="SINGLE FAMILY DWELLING"/>
    <m/>
    <m/>
    <s v="IC"/>
    <s v="Invest Cont"/>
    <n v="354"/>
    <m/>
    <m/>
    <m/>
    <s v="4100    PALMWOOD                     DR"/>
    <m/>
    <n v="34.0137"/>
    <n v="-118.34350000000001"/>
    <n v="0"/>
    <x v="12"/>
  </r>
  <r>
    <n v="200114180"/>
    <d v="2020-06-30T00:00:00"/>
    <x v="234"/>
    <n v="2240"/>
    <n v="1"/>
    <x v="1"/>
    <n v="146"/>
    <n v="2"/>
    <n v="626"/>
    <s v="INTIMATE PARTNER - SIMPLE ASSAULT"/>
    <s v="2000 0913 0416 1814 2033"/>
    <n v="43"/>
    <s v="F"/>
    <s v="B"/>
    <n v="502"/>
    <s v="MULTI-UNIT DWELLING (APARTMENT, DUPLEX, ETC)"/>
    <n v="400"/>
    <s v="STRONG-ARM (HANDS, FIST, FEET OR BODILY FORCE)"/>
    <s v="IC"/>
    <s v="Invest Cont"/>
    <n v="626"/>
    <m/>
    <m/>
    <m/>
    <s v="200 E  5TH                          ST"/>
    <m/>
    <n v="34.046100000000003"/>
    <n v="-118.2461"/>
    <n v="0"/>
    <x v="12"/>
  </r>
  <r>
    <n v="200515415"/>
    <d v="2020-10-18T00:00:00"/>
    <x v="365"/>
    <n v="1800"/>
    <n v="5"/>
    <x v="10"/>
    <n v="524"/>
    <n v="1"/>
    <n v="510"/>
    <s v="VEHICLE - STOLEN"/>
    <m/>
    <n v="0"/>
    <m/>
    <m/>
    <n v="101"/>
    <s v="STREET"/>
    <m/>
    <m/>
    <s v="IC"/>
    <s v="Invest Cont"/>
    <n v="510"/>
    <m/>
    <m/>
    <m/>
    <s v="G                            ST"/>
    <s v="KING                         AV"/>
    <n v="33.777799999999999"/>
    <n v="-118.2754"/>
    <n v="0"/>
    <x v="12"/>
  </r>
  <r>
    <n v="200204472"/>
    <d v="2020-01-10T00:00:00"/>
    <x v="258"/>
    <n v="930"/>
    <n v="2"/>
    <x v="5"/>
    <n v="236"/>
    <n v="1"/>
    <n v="510"/>
    <s v="VEHICLE - STOLEN"/>
    <m/>
    <n v="0"/>
    <m/>
    <m/>
    <n v="101"/>
    <s v="STREET"/>
    <m/>
    <m/>
    <s v="IC"/>
    <s v="Invest Cont"/>
    <n v="510"/>
    <m/>
    <m/>
    <m/>
    <s v="BEVERLY                      BL"/>
    <s v="UNION                        AV"/>
    <n v="34.064700000000002"/>
    <n v="-118.2658"/>
    <n v="0"/>
    <x v="12"/>
  </r>
  <r>
    <n v="200106141"/>
    <d v="2020-01-31T00:00:00"/>
    <x v="169"/>
    <n v="1430"/>
    <n v="1"/>
    <x v="1"/>
    <n v="162"/>
    <n v="2"/>
    <n v="624"/>
    <s v="BATTERY - SIMPLE ASSAULT"/>
    <s v="0910 1822 0444 0356"/>
    <n v="28"/>
    <s v="M"/>
    <s v="B"/>
    <n v="903"/>
    <s v="MTA - RED LINE - 7TH AND METRO CENTER"/>
    <n v="400"/>
    <s v="STRONG-ARM (HANDS, FIST, FEET OR BODILY FORCE)"/>
    <s v="AO"/>
    <s v="Adult Other"/>
    <n v="624"/>
    <m/>
    <m/>
    <m/>
    <s v="7TH"/>
    <s v="HOPE"/>
    <n v="34.048699999999997"/>
    <n v="-118.25879999999999"/>
    <n v="0"/>
    <x v="12"/>
  </r>
  <r>
    <n v="200906076"/>
    <d v="2020-02-15T00:00:00"/>
    <x v="46"/>
    <n v="855"/>
    <n v="9"/>
    <x v="3"/>
    <n v="964"/>
    <n v="1"/>
    <n v="330"/>
    <s v="BURGLARY FROM VEHICLE"/>
    <s v="1607 0344"/>
    <n v="29"/>
    <s v="F"/>
    <s v="H"/>
    <n v="108"/>
    <s v="PARKING LOT"/>
    <m/>
    <m/>
    <s v="IC"/>
    <s v="Invest Cont"/>
    <n v="330"/>
    <m/>
    <m/>
    <m/>
    <s v="14300    HARTSOOK                     ST"/>
    <m/>
    <n v="34.164000000000001"/>
    <n v="-118.4444"/>
    <n v="0"/>
    <x v="12"/>
  </r>
  <r>
    <n v="200412055"/>
    <d v="2020-08-23T00:00:00"/>
    <x v="223"/>
    <n v="2000"/>
    <n v="4"/>
    <x v="4"/>
    <n v="445"/>
    <n v="2"/>
    <n v="860"/>
    <s v="BATTERY WITH SEXUAL CONTACT"/>
    <s v="0400 0448 1822 0503 0522 0509"/>
    <n v="31"/>
    <s v="F"/>
    <s v="B"/>
    <n v="101"/>
    <s v="STREET"/>
    <n v="400"/>
    <s v="STRONG-ARM (HANDS, FIST, FEET OR BODILY FORCE)"/>
    <s v="AO"/>
    <s v="Adult Other"/>
    <n v="860"/>
    <m/>
    <m/>
    <m/>
    <s v="BRITTANIA"/>
    <s v="MARENGO"/>
    <n v="34.057099999999998"/>
    <n v="-118.2084"/>
    <n v="0"/>
    <x v="12"/>
  </r>
  <r>
    <n v="200315063"/>
    <d v="2020-08-01T00:00:00"/>
    <x v="200"/>
    <n v="1200"/>
    <n v="3"/>
    <x v="2"/>
    <n v="378"/>
    <n v="1"/>
    <n v="230"/>
    <s v="ASSAULT WITH DEADLY WEAPON, AGGRAVATED ASSAULT"/>
    <s v="0416 1822 0342 0417 0446 2034 0906"/>
    <n v="19"/>
    <s v="M"/>
    <s v="H"/>
    <n v="109"/>
    <s v="PARK/PLAYGROUND"/>
    <n v="400"/>
    <s v="STRONG-ARM (HANDS, FIST, FEET OR BODILY FORCE)"/>
    <s v="IC"/>
    <s v="Invest Cont"/>
    <n v="230"/>
    <m/>
    <m/>
    <m/>
    <s v="STATE                        DR"/>
    <s v="KINSEY                       DR"/>
    <n v="34.016500000000001"/>
    <n v="-118.2846"/>
    <n v="0"/>
    <x v="12"/>
  </r>
  <r>
    <n v="200510600"/>
    <d v="2020-06-14T00:00:00"/>
    <x v="123"/>
    <n v="515"/>
    <n v="5"/>
    <x v="10"/>
    <n v="558"/>
    <n v="1"/>
    <n v="310"/>
    <s v="BURGLARY"/>
    <s v="0397 0216 1609 0209 0344"/>
    <n v="0"/>
    <s v="X"/>
    <s v="X"/>
    <n v="203"/>
    <s v="OTHER BUSINESS"/>
    <m/>
    <m/>
    <s v="IC"/>
    <s v="Invest Cont"/>
    <n v="310"/>
    <m/>
    <m/>
    <m/>
    <s v="200 N  HARBOR                       BL"/>
    <m/>
    <n v="33.744199999999999"/>
    <n v="-118.2796"/>
    <n v="0"/>
    <x v="12"/>
  </r>
  <r>
    <n v="200122845"/>
    <d v="2020-12-28T00:00:00"/>
    <x v="360"/>
    <n v="830"/>
    <n v="1"/>
    <x v="1"/>
    <n v="153"/>
    <n v="2"/>
    <n v="624"/>
    <s v="BATTERY - SIMPLE ASSAULT"/>
    <s v="0444 1601"/>
    <n v="59"/>
    <s v="F"/>
    <s v="W"/>
    <n v="710"/>
    <s v="OTHER PREMISE"/>
    <n v="400"/>
    <s v="STRONG-ARM (HANDS, FIST, FEET OR BODILY FORCE)"/>
    <s v="IC"/>
    <s v="Invest Cont"/>
    <n v="624"/>
    <m/>
    <m/>
    <m/>
    <s v="500 S  HILL                         ST"/>
    <m/>
    <n v="34.0486"/>
    <n v="-118.25190000000001"/>
    <n v="0"/>
    <x v="12"/>
  </r>
  <r>
    <n v="200908845"/>
    <d v="2020-04-24T00:00:00"/>
    <x v="220"/>
    <n v="2055"/>
    <n v="9"/>
    <x v="3"/>
    <n v="989"/>
    <n v="2"/>
    <n v="624"/>
    <s v="BATTERY - SIMPLE ASSAULT"/>
    <n v="416"/>
    <n v="57"/>
    <s v="F"/>
    <s v="H"/>
    <n v="502"/>
    <s v="MULTI-UNIT DWELLING (APARTMENT, DUPLEX, ETC)"/>
    <n v="400"/>
    <s v="STRONG-ARM (HANDS, FIST, FEET OR BODILY FORCE)"/>
    <s v="AO"/>
    <s v="Adult Other"/>
    <n v="624"/>
    <m/>
    <m/>
    <m/>
    <s v="4500    COLBATH                      AV"/>
    <m/>
    <n v="34.152999999999999"/>
    <n v="-118.4366"/>
    <n v="0"/>
    <x v="12"/>
  </r>
  <r>
    <n v="200513954"/>
    <d v="2020-09-09T00:00:00"/>
    <x v="4"/>
    <n v="1645"/>
    <n v="5"/>
    <x v="10"/>
    <n v="523"/>
    <n v="2"/>
    <n v="626"/>
    <s v="INTIMATE PARTNER - SIMPLE ASSAULT"/>
    <s v="2000 1813 0913 1243 0448 0401 0400 1218 2004 1300"/>
    <n v="42"/>
    <s v="F"/>
    <s v="H"/>
    <n v="101"/>
    <s v="STREET"/>
    <n v="400"/>
    <s v="STRONG-ARM (HANDS, FIST, FEET OR BODILY FORCE)"/>
    <s v="AA"/>
    <s v="Adult Arrest"/>
    <n v="626"/>
    <m/>
    <m/>
    <m/>
    <s v="6TH"/>
    <s v="FIGUEROA"/>
    <n v="33.761299999999999"/>
    <n v="-118.28189999999999"/>
    <n v="1"/>
    <x v="12"/>
  </r>
  <r>
    <n v="200216361"/>
    <d v="2020-10-20T00:00:00"/>
    <x v="365"/>
    <n v="1900"/>
    <n v="2"/>
    <x v="5"/>
    <n v="285"/>
    <n v="1"/>
    <n v="510"/>
    <s v="VEHICLE - STOLEN"/>
    <m/>
    <n v="0"/>
    <m/>
    <m/>
    <n v="101"/>
    <s v="STREET"/>
    <m/>
    <m/>
    <s v="IC"/>
    <s v="Invest Cont"/>
    <n v="510"/>
    <m/>
    <m/>
    <m/>
    <s v="PICO                         BL"/>
    <s v="WESTLAKE                     AV"/>
    <n v="34.046700000000001"/>
    <n v="-118.2814"/>
    <n v="0"/>
    <x v="12"/>
  </r>
  <r>
    <n v="201109585"/>
    <d v="2020-05-21T00:00:00"/>
    <x v="62"/>
    <n v="2200"/>
    <n v="11"/>
    <x v="7"/>
    <n v="1117"/>
    <n v="2"/>
    <n v="740"/>
    <s v="VANDALISM - FELONY ($400 &amp; OVER, ALL CHURCH VANDALISMS)"/>
    <s v="0329 0601"/>
    <n v="0"/>
    <s v="X"/>
    <s v="X"/>
    <n v="203"/>
    <s v="OTHER BUSINESS"/>
    <m/>
    <m/>
    <s v="IC"/>
    <s v="Invest Cont"/>
    <n v="740"/>
    <m/>
    <m/>
    <m/>
    <s v="4800    EAGLE ROCK                   BL"/>
    <m/>
    <n v="34.1325"/>
    <n v="-118.21599999999999"/>
    <n v="0"/>
    <x v="12"/>
  </r>
  <r>
    <n v="200713399"/>
    <d v="2020-09-01T00:00:00"/>
    <x v="64"/>
    <n v="1700"/>
    <n v="7"/>
    <x v="0"/>
    <n v="724"/>
    <n v="2"/>
    <n v="625"/>
    <s v="OTHER ASSAULT"/>
    <s v="1822 0356"/>
    <n v="50"/>
    <s v="F"/>
    <s v="W"/>
    <n v="203"/>
    <s v="OTHER BUSINESS"/>
    <n v="500"/>
    <s v="UNKNOWN WEAPON/OTHER WEAPON"/>
    <s v="AO"/>
    <s v="Adult Other"/>
    <n v="625"/>
    <m/>
    <m/>
    <m/>
    <s v="100    THE GROVE                    DR"/>
    <m/>
    <n v="34.0747"/>
    <n v="-118.3563"/>
    <n v="0"/>
    <x v="12"/>
  </r>
  <r>
    <n v="200215883"/>
    <d v="2020-10-06T00:00:00"/>
    <x v="31"/>
    <n v="500"/>
    <n v="2"/>
    <x v="5"/>
    <n v="215"/>
    <n v="2"/>
    <n v="812"/>
    <s v="CRM AGNST CHLD (13 OR UNDER) (14-15 &amp; SUSP 10 YRS OLDER)"/>
    <s v="0913 0360 0522 0532 0516"/>
    <n v="13"/>
    <s v="F"/>
    <s v="H"/>
    <n v="502"/>
    <s v="MULTI-UNIT DWELLING (APARTMENT, DUPLEX, ETC)"/>
    <n v="400"/>
    <s v="STRONG-ARM (HANDS, FIST, FEET OR BODILY FORCE)"/>
    <s v="IC"/>
    <s v="Invest Cont"/>
    <n v="812"/>
    <n v="860"/>
    <m/>
    <m/>
    <s v="300    PARKMAN                      AV"/>
    <m/>
    <n v="34.074100000000001"/>
    <n v="-118.2784"/>
    <n v="0"/>
    <x v="12"/>
  </r>
  <r>
    <n v="200614584"/>
    <d v="2020-08-27T00:00:00"/>
    <x v="49"/>
    <n v="530"/>
    <n v="6"/>
    <x v="9"/>
    <n v="679"/>
    <n v="1"/>
    <n v="520"/>
    <s v="VEHICLE - ATTEMPT STOLEN"/>
    <s v="1300 1822 0400 1302"/>
    <n v="34"/>
    <s v="M"/>
    <s v="H"/>
    <n v="101"/>
    <s v="STREET"/>
    <m/>
    <m/>
    <s v="IC"/>
    <s v="Invest Cont"/>
    <n v="520"/>
    <m/>
    <m/>
    <m/>
    <s v="900 N  NORMANDIE                    AV"/>
    <m/>
    <n v="34.0886"/>
    <n v="-118.3027"/>
    <n v="0"/>
    <x v="12"/>
  </r>
  <r>
    <n v="200110834"/>
    <d v="2020-04-23T00:00:00"/>
    <x v="208"/>
    <n v="800"/>
    <n v="1"/>
    <x v="1"/>
    <n v="159"/>
    <n v="1"/>
    <n v="510"/>
    <s v="VEHICLE - STOLEN"/>
    <m/>
    <n v="0"/>
    <m/>
    <m/>
    <n v="101"/>
    <s v="STREET"/>
    <m/>
    <m/>
    <s v="IC"/>
    <s v="Invest Cont"/>
    <n v="510"/>
    <m/>
    <m/>
    <m/>
    <s v="400 S  HEWITT                       ST"/>
    <m/>
    <n v="34.043599999999998"/>
    <n v="-118.2354"/>
    <n v="0"/>
    <x v="12"/>
  </r>
  <r>
    <n v="200612219"/>
    <d v="2020-07-05T00:00:00"/>
    <x v="101"/>
    <n v="1500"/>
    <n v="6"/>
    <x v="9"/>
    <n v="615"/>
    <n v="1"/>
    <n v="236"/>
    <s v="INTIMATE PARTNER - AGGRAVATED ASSAULT"/>
    <s v="0519 2000 0400 1813 1814 0401 0913"/>
    <n v="17"/>
    <s v="F"/>
    <s v="H"/>
    <n v="501"/>
    <s v="SINGLE FAMILY DWELLING"/>
    <n v="400"/>
    <s v="STRONG-ARM (HANDS, FIST, FEET OR BODILY FORCE)"/>
    <s v="AO"/>
    <s v="Adult Other"/>
    <n v="236"/>
    <m/>
    <m/>
    <m/>
    <s v="3200    TARECO                       DR"/>
    <m/>
    <n v="34.127000000000002"/>
    <n v="-118.3413"/>
    <n v="0"/>
    <x v="12"/>
  </r>
  <r>
    <n v="200809096"/>
    <d v="2020-05-06T00:00:00"/>
    <x v="86"/>
    <n v="1700"/>
    <n v="8"/>
    <x v="12"/>
    <n v="833"/>
    <n v="1"/>
    <n v="420"/>
    <s v="THEFT FROM MOTOR VEHICLE - PETTY ($950 &amp; UNDER)"/>
    <s v="0344 1822 1606"/>
    <n v="30"/>
    <s v="M"/>
    <s v="W"/>
    <n v="707"/>
    <s v="GARAGE/CARPORT"/>
    <m/>
    <m/>
    <s v="IC"/>
    <s v="Invest Cont"/>
    <n v="420"/>
    <m/>
    <m/>
    <m/>
    <s v="1400    KELTON                       AV"/>
    <m/>
    <n v="34.054299999999998"/>
    <n v="-118.4435"/>
    <n v="0"/>
    <x v="12"/>
  </r>
  <r>
    <n v="200312466"/>
    <d v="2020-06-09T00:00:00"/>
    <x v="314"/>
    <n v="2100"/>
    <n v="3"/>
    <x v="2"/>
    <n v="357"/>
    <n v="1"/>
    <n v="420"/>
    <s v="THEFT FROM MOTOR VEHICLE - PETTY ($950 &amp; UNDER)"/>
    <m/>
    <n v="0"/>
    <m/>
    <m/>
    <n v="101"/>
    <s v="STREET"/>
    <m/>
    <m/>
    <s v="IC"/>
    <s v="Invest Cont"/>
    <n v="420"/>
    <m/>
    <m/>
    <m/>
    <s v="NORMANDIE                    AV"/>
    <s v="JEFFERSON                    ST"/>
    <n v="34.025500000000001"/>
    <n v="-118.3002"/>
    <n v="0"/>
    <x v="12"/>
  </r>
  <r>
    <n v="200310239"/>
    <d v="2020-04-21T00:00:00"/>
    <x v="257"/>
    <n v="1400"/>
    <n v="3"/>
    <x v="2"/>
    <n v="308"/>
    <n v="2"/>
    <n v="745"/>
    <s v="VANDALISM - MISDEAMEANOR ($399 OR UNDER)"/>
    <s v="0329 1300"/>
    <n v="49"/>
    <s v="M"/>
    <s v="W"/>
    <n v="122"/>
    <s v="VEHICLE, PASSENGER/TRUCK"/>
    <m/>
    <m/>
    <s v="IC"/>
    <s v="Invest Cont"/>
    <n v="745"/>
    <m/>
    <m/>
    <m/>
    <s v="1900    NORWOOD                      ST"/>
    <m/>
    <n v="34.036499999999997"/>
    <n v="-118.27670000000001"/>
    <n v="0"/>
    <x v="12"/>
  </r>
  <r>
    <n v="200208931"/>
    <d v="2020-04-13T00:00:00"/>
    <x v="292"/>
    <n v="1415"/>
    <n v="2"/>
    <x v="5"/>
    <n v="275"/>
    <n v="1"/>
    <n v="230"/>
    <s v="ASSAULT WITH DEADLY WEAPON, AGGRAVATED ASSAULT"/>
    <s v="0601 1236 1822 0445 0432"/>
    <n v="59"/>
    <s v="F"/>
    <s v="H"/>
    <n v="404"/>
    <s v="DEPARTMENT STORE"/>
    <n v="500"/>
    <s v="UNKNOWN WEAPON/OTHER WEAPON"/>
    <s v="IC"/>
    <s v="Invest Cont"/>
    <n v="230"/>
    <m/>
    <m/>
    <m/>
    <s v="1600 W  OLYMPIC                      BL"/>
    <m/>
    <n v="34.049199999999999"/>
    <n v="-118.27419999999999"/>
    <n v="0"/>
    <x v="12"/>
  </r>
  <r>
    <n v="200218762"/>
    <d v="2020-12-19T00:00:00"/>
    <x v="228"/>
    <n v="1700"/>
    <n v="2"/>
    <x v="5"/>
    <n v="241"/>
    <n v="1"/>
    <n v="510"/>
    <s v="VEHICLE - STOLEN"/>
    <m/>
    <n v="0"/>
    <m/>
    <m/>
    <n v="101"/>
    <s v="STREET"/>
    <m/>
    <m/>
    <s v="IC"/>
    <s v="Invest Cont"/>
    <n v="510"/>
    <m/>
    <m/>
    <m/>
    <s v="LA FAYETTE PARK"/>
    <s v="3RD                          ST"/>
    <n v="34.067100000000003"/>
    <n v="-118.28060000000001"/>
    <n v="0"/>
    <x v="12"/>
  </r>
  <r>
    <n v="200315967"/>
    <d v="2020-08-18T00:00:00"/>
    <x v="137"/>
    <n v="1905"/>
    <n v="3"/>
    <x v="2"/>
    <n v="361"/>
    <n v="2"/>
    <n v="626"/>
    <s v="INTIMATE PARTNER - SIMPLE ASSAULT"/>
    <s v="2000 1814 0913 0416 0446 2004 1310"/>
    <n v="29"/>
    <s v="F"/>
    <s v="B"/>
    <n v="101"/>
    <s v="STREET"/>
    <n v="400"/>
    <s v="STRONG-ARM (HANDS, FIST, FEET OR BODILY FORCE)"/>
    <s v="IC"/>
    <s v="Invest Cont"/>
    <n v="626"/>
    <m/>
    <m/>
    <m/>
    <s v="3900    GIBRALTAR                    AV"/>
    <m/>
    <n v="34.016100000000002"/>
    <n v="-118.3546"/>
    <n v="0"/>
    <x v="12"/>
  </r>
  <r>
    <n v="201112058"/>
    <d v="2020-07-30T00:00:00"/>
    <x v="8"/>
    <n v="1230"/>
    <n v="11"/>
    <x v="7"/>
    <n v="1149"/>
    <n v="2"/>
    <n v="745"/>
    <s v="VANDALISM - MISDEAMEANOR ($399 OR UNDER)"/>
    <s v="0329 0913"/>
    <n v="29"/>
    <s v="F"/>
    <s v="H"/>
    <n v="502"/>
    <s v="MULTI-UNIT DWELLING (APARTMENT, DUPLEX, ETC)"/>
    <m/>
    <m/>
    <s v="AO"/>
    <s v="Adult Other"/>
    <n v="745"/>
    <m/>
    <m/>
    <m/>
    <s v="200 N  AVE 55"/>
    <m/>
    <n v="34.107399999999998"/>
    <n v="-118.1978"/>
    <n v="0"/>
    <x v="12"/>
  </r>
  <r>
    <n v="201214256"/>
    <d v="2020-06-07T00:00:00"/>
    <x v="314"/>
    <n v="1930"/>
    <n v="12"/>
    <x v="8"/>
    <n v="1232"/>
    <n v="1"/>
    <n v="510"/>
    <s v="VEHICLE - STOLEN"/>
    <m/>
    <n v="0"/>
    <m/>
    <m/>
    <n v="108"/>
    <s v="PARKING LOT"/>
    <m/>
    <m/>
    <s v="IC"/>
    <s v="Invest Cont"/>
    <n v="510"/>
    <m/>
    <m/>
    <m/>
    <s v="3200 W  SLAUSON                      AV"/>
    <m/>
    <n v="33.989100000000001"/>
    <n v="-118.32850000000001"/>
    <n v="0"/>
    <x v="12"/>
  </r>
  <r>
    <n v="200213534"/>
    <d v="2020-08-08T00:00:00"/>
    <x v="110"/>
    <n v="1700"/>
    <n v="2"/>
    <x v="5"/>
    <n v="217"/>
    <n v="2"/>
    <n v="354"/>
    <s v="THEFT OF IDENTITY"/>
    <s v="0100 0928"/>
    <n v="35"/>
    <s v="M"/>
    <s v="H"/>
    <n v="502"/>
    <s v="MULTI-UNIT DWELLING (APARTMENT, DUPLEX, ETC)"/>
    <m/>
    <m/>
    <s v="IC"/>
    <s v="Invest Cont"/>
    <n v="354"/>
    <m/>
    <m/>
    <m/>
    <s v="1000 N  BONNIE BRAE                  ST"/>
    <m/>
    <n v="34.075899999999997"/>
    <n v="-118.26300000000001"/>
    <n v="0"/>
    <x v="12"/>
  </r>
  <r>
    <n v="200214884"/>
    <d v="2020-09-11T00:00:00"/>
    <x v="4"/>
    <n v="2000"/>
    <n v="2"/>
    <x v="5"/>
    <n v="249"/>
    <n v="1"/>
    <n v="330"/>
    <s v="BURGLARY FROM VEHICLE"/>
    <s v="0352 0344 0358 1307 1609 1607"/>
    <n v="43"/>
    <s v="M"/>
    <s v="W"/>
    <n v="123"/>
    <s v="PARKING UNDERGROUND/BUILDING"/>
    <m/>
    <m/>
    <s v="IC"/>
    <s v="Invest Cont"/>
    <n v="330"/>
    <m/>
    <m/>
    <m/>
    <s v="600 S  BIXEL                        ST"/>
    <m/>
    <n v="34.053699999999999"/>
    <n v="-118.2623"/>
    <n v="0"/>
    <x v="12"/>
  </r>
  <r>
    <n v="200313657"/>
    <d v="2020-07-04T00:00:00"/>
    <x v="11"/>
    <n v="1620"/>
    <n v="3"/>
    <x v="2"/>
    <n v="397"/>
    <n v="2"/>
    <n v="753"/>
    <s v="DISCHARGE FIREARMS/SHOTS FIRED"/>
    <s v="0302 0334 1100 1309 1822"/>
    <n v="19"/>
    <s v="X"/>
    <s v="X"/>
    <n v="101"/>
    <s v="STREET"/>
    <n v="101"/>
    <s v="REVOLVER"/>
    <s v="IC"/>
    <s v="Invest Cont"/>
    <n v="753"/>
    <m/>
    <m/>
    <m/>
    <s v="1100 W  41ST                         ST"/>
    <m/>
    <n v="34.009099999999997"/>
    <n v="-118.2949"/>
    <n v="0"/>
    <x v="12"/>
  </r>
  <r>
    <n v="200619728"/>
    <d v="2020-12-27T00:00:00"/>
    <x v="197"/>
    <n v="402"/>
    <n v="6"/>
    <x v="9"/>
    <n v="678"/>
    <n v="1"/>
    <n v="310"/>
    <s v="BURGLARY"/>
    <s v="0601 0329 0344"/>
    <n v="0"/>
    <s v="X"/>
    <s v="X"/>
    <n v="203"/>
    <s v="OTHER BUSINESS"/>
    <n v="500"/>
    <s v="UNKNOWN WEAPON/OTHER WEAPON"/>
    <s v="IC"/>
    <s v="Invest Cont"/>
    <n v="310"/>
    <m/>
    <m/>
    <m/>
    <s v="800 N  WESTERN                      AV"/>
    <m/>
    <n v="34.084800000000001"/>
    <n v="-118.3091"/>
    <n v="0"/>
    <x v="12"/>
  </r>
  <r>
    <n v="200908169"/>
    <d v="2020-04-05T00:00:00"/>
    <x v="42"/>
    <n v="1745"/>
    <n v="9"/>
    <x v="3"/>
    <n v="935"/>
    <n v="2"/>
    <n v="624"/>
    <s v="BATTERY - SIMPLE ASSAULT"/>
    <n v="416"/>
    <n v="46"/>
    <s v="F"/>
    <s v="H"/>
    <n v="502"/>
    <s v="MULTI-UNIT DWELLING (APARTMENT, DUPLEX, ETC)"/>
    <n v="400"/>
    <s v="STRONG-ARM (HANDS, FIST, FEET OR BODILY FORCE)"/>
    <s v="AO"/>
    <s v="Adult Other"/>
    <n v="624"/>
    <m/>
    <m/>
    <m/>
    <s v="14100    DELANO                       ST"/>
    <m/>
    <n v="34.182699999999997"/>
    <n v="-118.44"/>
    <n v="0"/>
    <x v="12"/>
  </r>
  <r>
    <n v="200118146"/>
    <d v="2020-09-18T00:00:00"/>
    <x v="333"/>
    <n v="920"/>
    <n v="1"/>
    <x v="1"/>
    <n v="185"/>
    <n v="1"/>
    <n v="330"/>
    <s v="BURGLARY FROM VEHICLE"/>
    <s v="0344 0352 1607 1822"/>
    <n v="29"/>
    <s v="F"/>
    <s v="W"/>
    <n v="101"/>
    <s v="STREET"/>
    <m/>
    <m/>
    <s v="IC"/>
    <s v="Invest Cont"/>
    <n v="330"/>
    <m/>
    <m/>
    <m/>
    <s v="900 S  BROADWAY"/>
    <m/>
    <n v="34.041899999999998"/>
    <n v="-118.2564"/>
    <n v="0"/>
    <x v="12"/>
  </r>
  <r>
    <n v="200816010"/>
    <d v="2020-11-02T00:00:00"/>
    <x v="245"/>
    <n v="1300"/>
    <n v="8"/>
    <x v="12"/>
    <n v="852"/>
    <n v="2"/>
    <n v="354"/>
    <s v="THEFT OF IDENTITY"/>
    <s v="1822 0928"/>
    <n v="49"/>
    <s v="M"/>
    <s v="W"/>
    <n v="501"/>
    <s v="SINGLE FAMILY DWELLING"/>
    <m/>
    <m/>
    <s v="IC"/>
    <s v="Invest Cont"/>
    <n v="354"/>
    <m/>
    <m/>
    <m/>
    <s v="1700    BARRY                        AV"/>
    <m/>
    <n v="34.040599999999998"/>
    <n v="-118.45189999999999"/>
    <n v="0"/>
    <x v="12"/>
  </r>
  <r>
    <n v="200207563"/>
    <d v="2020-03-10T00:00:00"/>
    <x v="3"/>
    <n v="2140"/>
    <n v="2"/>
    <x v="5"/>
    <n v="265"/>
    <n v="1"/>
    <n v="440"/>
    <s v="THEFT PLAIN - PETTY ($950 &amp; UNDER)"/>
    <n v="344"/>
    <n v="41"/>
    <s v="F"/>
    <s v="H"/>
    <n v="210"/>
    <s v="RESTAURANT/FAST FOOD"/>
    <m/>
    <m/>
    <s v="IC"/>
    <s v="Invest Cont"/>
    <n v="440"/>
    <m/>
    <m/>
    <m/>
    <s v="800 S  ALVARADO                     ST"/>
    <m/>
    <n v="34.054900000000004"/>
    <n v="-118.2778"/>
    <n v="0"/>
    <x v="12"/>
  </r>
  <r>
    <n v="200715889"/>
    <d v="2020-11-11T00:00:00"/>
    <x v="26"/>
    <n v="1500"/>
    <n v="7"/>
    <x v="0"/>
    <n v="743"/>
    <n v="1"/>
    <n v="440"/>
    <s v="THEFT PLAIN - PETTY ($950 &amp; UNDER)"/>
    <n v="344"/>
    <n v="52"/>
    <s v="M"/>
    <s v="W"/>
    <n v="707"/>
    <s v="GARAGE/CARPORT"/>
    <m/>
    <m/>
    <s v="IC"/>
    <s v="Invest Cont"/>
    <n v="440"/>
    <m/>
    <m/>
    <m/>
    <s v="5800 W  8TH                          ST"/>
    <m/>
    <n v="34.060699999999997"/>
    <n v="-118.3557"/>
    <n v="0"/>
    <x v="12"/>
  </r>
  <r>
    <n v="200710938"/>
    <d v="2020-06-25T00:00:00"/>
    <x v="20"/>
    <n v="1900"/>
    <n v="7"/>
    <x v="0"/>
    <n v="736"/>
    <n v="1"/>
    <n v="420"/>
    <s v="THEFT FROM MOTOR VEHICLE - PETTY ($950 &amp; UNDER)"/>
    <s v="1822 0344 1300 1606"/>
    <n v="59"/>
    <s v="M"/>
    <s v="W"/>
    <n v="123"/>
    <s v="PARKING UNDERGROUND/BUILDING"/>
    <m/>
    <m/>
    <s v="IC"/>
    <s v="Invest Cont"/>
    <n v="420"/>
    <m/>
    <m/>
    <m/>
    <s v="300 S  DETROIT                      ST"/>
    <m/>
    <n v="34.066899999999997"/>
    <n v="-118.3451"/>
    <n v="0"/>
    <x v="12"/>
  </r>
  <r>
    <n v="200715783"/>
    <d v="2020-11-09T00:00:00"/>
    <x v="68"/>
    <n v="2200"/>
    <n v="7"/>
    <x v="0"/>
    <n v="742"/>
    <n v="1"/>
    <n v="330"/>
    <s v="BURGLARY FROM VEHICLE"/>
    <s v="1300 1605 0344"/>
    <n v="58"/>
    <s v="F"/>
    <s v="W"/>
    <n v="104"/>
    <s v="DRIVEWAY"/>
    <m/>
    <m/>
    <s v="IC"/>
    <s v="Invest Cont"/>
    <n v="330"/>
    <m/>
    <m/>
    <m/>
    <s v="6100    DEL VALLE                    DR"/>
    <m/>
    <n v="34.061"/>
    <n v="-118.36239999999999"/>
    <n v="0"/>
    <x v="12"/>
  </r>
  <r>
    <n v="200111997"/>
    <d v="2020-05-21T00:00:00"/>
    <x v="267"/>
    <n v="30"/>
    <n v="1"/>
    <x v="1"/>
    <n v="156"/>
    <n v="2"/>
    <n v="624"/>
    <s v="BATTERY - SIMPLE ASSAULT"/>
    <s v="0416 0401"/>
    <n v="33"/>
    <s v="M"/>
    <s v="B"/>
    <n v="502"/>
    <s v="MULTI-UNIT DWELLING (APARTMENT, DUPLEX, ETC)"/>
    <n v="400"/>
    <s v="STRONG-ARM (HANDS, FIST, FEET OR BODILY FORCE)"/>
    <s v="IC"/>
    <s v="Invest Cont"/>
    <n v="624"/>
    <m/>
    <m/>
    <m/>
    <s v="400 E  5TH                          ST"/>
    <m/>
    <n v="34.044600000000003"/>
    <n v="-118.245"/>
    <n v="0"/>
    <x v="12"/>
  </r>
  <r>
    <n v="200904372"/>
    <d v="2020-01-08T00:00:00"/>
    <x v="281"/>
    <n v="1800"/>
    <n v="9"/>
    <x v="3"/>
    <n v="919"/>
    <n v="2"/>
    <n v="354"/>
    <s v="THEFT OF IDENTITY"/>
    <s v="0377 0930"/>
    <n v="37"/>
    <s v="F"/>
    <s v="H"/>
    <n v="501"/>
    <s v="SINGLE FAMILY DWELLING"/>
    <m/>
    <m/>
    <s v="IC"/>
    <s v="Invest Cont"/>
    <n v="354"/>
    <m/>
    <m/>
    <m/>
    <s v="13400    VANOWEN                      ST"/>
    <m/>
    <n v="34.194000000000003"/>
    <n v="-118.4247"/>
    <n v="0"/>
    <x v="12"/>
  </r>
  <r>
    <n v="201210447"/>
    <d v="2020-04-06T00:00:00"/>
    <x v="136"/>
    <n v="443"/>
    <n v="12"/>
    <x v="8"/>
    <n v="1265"/>
    <n v="1"/>
    <n v="330"/>
    <s v="BURGLARY FROM VEHICLE"/>
    <s v="1609 1822 1307"/>
    <n v="0"/>
    <s v="X"/>
    <s v="X"/>
    <n v="708"/>
    <s v="CHURCH/CHAPEL (CHANGED 03-03 FROM CHURCH/TEMPLE)"/>
    <m/>
    <m/>
    <s v="IC"/>
    <s v="Invest Cont"/>
    <n v="330"/>
    <m/>
    <m/>
    <m/>
    <s v="1000 W  MANCHESTER                   AV"/>
    <m/>
    <n v="33.96"/>
    <n v="-118.2919"/>
    <n v="0"/>
    <x v="12"/>
  </r>
  <r>
    <n v="200909105"/>
    <d v="2020-04-29T00:00:00"/>
    <x v="316"/>
    <n v="500"/>
    <n v="9"/>
    <x v="3"/>
    <n v="984"/>
    <n v="2"/>
    <n v="354"/>
    <s v="THEFT OF IDENTITY"/>
    <s v="0930 1822"/>
    <n v="47"/>
    <s v="M"/>
    <s v="W"/>
    <n v="502"/>
    <s v="MULTI-UNIT DWELLING (APARTMENT, DUPLEX, ETC)"/>
    <m/>
    <m/>
    <s v="IC"/>
    <s v="Invest Cont"/>
    <n v="354"/>
    <m/>
    <m/>
    <m/>
    <s v="14600    DICKENS                      ST"/>
    <m/>
    <n v="34.150399999999998"/>
    <n v="-118.4517"/>
    <n v="0"/>
    <x v="12"/>
  </r>
  <r>
    <n v="200207387"/>
    <d v="2020-03-06T00:00:00"/>
    <x v="17"/>
    <n v="945"/>
    <n v="2"/>
    <x v="5"/>
    <n v="245"/>
    <n v="2"/>
    <n v="740"/>
    <s v="VANDALISM - FELONY ($400 &amp; OVER, ALL CHURCH VANDALISMS)"/>
    <s v="0329 0913 1817 1307"/>
    <n v="0"/>
    <s v="X"/>
    <s v="X"/>
    <n v="122"/>
    <s v="VEHICLE, PASSENGER/TRUCK"/>
    <n v="306"/>
    <s v="ROCK/THROWN OBJECT"/>
    <s v="IC"/>
    <s v="Invest Cont"/>
    <n v="740"/>
    <m/>
    <m/>
    <m/>
    <s v="2500    OCEAN VIEW                   AV"/>
    <m/>
    <n v="34.0627"/>
    <n v="-118.2782"/>
    <n v="0"/>
    <x v="12"/>
  </r>
  <r>
    <n v="200118672"/>
    <d v="2020-09-29T00:00:00"/>
    <x v="185"/>
    <n v="830"/>
    <n v="1"/>
    <x v="1"/>
    <n v="192"/>
    <n v="1"/>
    <n v="210"/>
    <s v="ROBBERY"/>
    <s v="1420 0421 1822 1402 2004 0344"/>
    <n v="25"/>
    <s v="M"/>
    <s v="A"/>
    <n v="502"/>
    <s v="MULTI-UNIT DWELLING (APARTMENT, DUPLEX, ETC)"/>
    <n v="511"/>
    <s v="VERBAL THREAT"/>
    <s v="IC"/>
    <s v="Invest Cont"/>
    <n v="210"/>
    <n v="998"/>
    <m/>
    <m/>
    <s v="1300 S  FIGUEROA                     ST"/>
    <m/>
    <n v="34.036299999999997"/>
    <n v="-118.2672"/>
    <n v="0"/>
    <x v="12"/>
  </r>
  <r>
    <n v="200912535"/>
    <d v="2020-07-19T00:00:00"/>
    <x v="51"/>
    <n v="1730"/>
    <n v="9"/>
    <x v="3"/>
    <n v="985"/>
    <n v="1"/>
    <n v="510"/>
    <s v="VEHICLE - STOLEN"/>
    <m/>
    <n v="0"/>
    <m/>
    <m/>
    <n v="123"/>
    <s v="PARKING UNDERGROUND/BUILDING"/>
    <m/>
    <m/>
    <s v="AO"/>
    <s v="Adult Other"/>
    <n v="510"/>
    <m/>
    <m/>
    <m/>
    <s v="14000    MOORPARK                     ST"/>
    <m/>
    <n v="34.150399999999998"/>
    <n v="-118.438"/>
    <n v="0"/>
    <x v="12"/>
  </r>
  <r>
    <n v="201011748"/>
    <d v="2020-08-05T00:00:00"/>
    <x v="268"/>
    <n v="1630"/>
    <n v="10"/>
    <x v="11"/>
    <n v="1035"/>
    <n v="2"/>
    <n v="888"/>
    <s v="TRESPASSING"/>
    <s v="1309 1822 0329 1420 2004"/>
    <n v="35"/>
    <s v="M"/>
    <s v="H"/>
    <n v="501"/>
    <s v="SINGLE FAMILY DWELLING"/>
    <m/>
    <m/>
    <s v="IC"/>
    <s v="Invest Cont"/>
    <n v="888"/>
    <m/>
    <m/>
    <m/>
    <s v="6500    WHITE OAK                    AV"/>
    <m/>
    <n v="34.19"/>
    <n v="-118.5262"/>
    <n v="0"/>
    <x v="12"/>
  </r>
  <r>
    <n v="201010955"/>
    <d v="2020-05-29T00:00:00"/>
    <x v="177"/>
    <n v="1200"/>
    <n v="10"/>
    <x v="11"/>
    <n v="1091"/>
    <n v="2"/>
    <n v="649"/>
    <s v="DOCUMENT FORGERY / STOLEN FELONY"/>
    <s v="1822 0929"/>
    <n v="48"/>
    <s v="M"/>
    <s v="W"/>
    <n v="501"/>
    <s v="SINGLE FAMILY DWELLING"/>
    <m/>
    <m/>
    <s v="IC"/>
    <s v="Invest Cont"/>
    <n v="649"/>
    <m/>
    <m/>
    <m/>
    <s v="4400    ROMERO                       DR"/>
    <m/>
    <n v="34.150500000000001"/>
    <n v="-118.5575"/>
    <n v="0"/>
    <x v="12"/>
  </r>
  <r>
    <n v="200206299"/>
    <d v="2020-02-15T00:00:00"/>
    <x v="46"/>
    <n v="2200"/>
    <n v="2"/>
    <x v="5"/>
    <n v="265"/>
    <n v="2"/>
    <n v="624"/>
    <s v="BATTERY - SIMPLE ASSAULT"/>
    <s v="0444 0429 1822 1206"/>
    <n v="36"/>
    <s v="M"/>
    <s v="H"/>
    <n v="102"/>
    <s v="SIDEWALK"/>
    <n v="400"/>
    <s v="STRONG-ARM (HANDS, FIST, FEET OR BODILY FORCE)"/>
    <s v="IC"/>
    <s v="Invest Cont"/>
    <n v="624"/>
    <m/>
    <m/>
    <m/>
    <s v="8TH                          ST"/>
    <s v="ALVARADO"/>
    <n v="34.054900000000004"/>
    <n v="-118.2778"/>
    <n v="0"/>
    <x v="12"/>
  </r>
  <r>
    <n v="200613581"/>
    <d v="2020-08-06T00:00:00"/>
    <x v="115"/>
    <n v="730"/>
    <n v="6"/>
    <x v="9"/>
    <n v="676"/>
    <n v="2"/>
    <n v="814"/>
    <s v="CHILD PORNOGRAPHY"/>
    <s v="1402 0514 1501"/>
    <n v="38"/>
    <s v="M"/>
    <s v="W"/>
    <n v="501"/>
    <s v="SINGLE FAMILY DWELLING"/>
    <m/>
    <m/>
    <s v="IC"/>
    <s v="Invest Cont"/>
    <n v="814"/>
    <n v="998"/>
    <m/>
    <m/>
    <s v="700 N  HUDSON                       AV"/>
    <m/>
    <n v="34.083500000000001"/>
    <n v="-118.3321"/>
    <n v="0"/>
    <x v="12"/>
  </r>
  <r>
    <n v="200710748"/>
    <d v="2020-06-20T00:00:00"/>
    <x v="50"/>
    <n v="2030"/>
    <n v="7"/>
    <x v="0"/>
    <n v="765"/>
    <n v="2"/>
    <n v="888"/>
    <s v="TRESPASSING"/>
    <s v="1402 2024 1414"/>
    <n v="19"/>
    <s v="M"/>
    <s v="O"/>
    <n v="402"/>
    <s v="MARKET"/>
    <m/>
    <m/>
    <s v="IC"/>
    <s v="Invest Cont"/>
    <n v="888"/>
    <n v="998"/>
    <m/>
    <m/>
    <s v="4800    VENICE                       BL"/>
    <m/>
    <n v="34.046599999999998"/>
    <n v="-118.34139999999999"/>
    <n v="0"/>
    <x v="12"/>
  </r>
  <r>
    <n v="200515850"/>
    <d v="2020-10-27T00:00:00"/>
    <x v="176"/>
    <n v="2030"/>
    <n v="5"/>
    <x v="10"/>
    <n v="589"/>
    <n v="1"/>
    <n v="510"/>
    <s v="VEHICLE - STOLEN"/>
    <m/>
    <n v="0"/>
    <m/>
    <m/>
    <n v="707"/>
    <s v="GARAGE/CARPORT"/>
    <m/>
    <m/>
    <s v="IC"/>
    <s v="Invest Cont"/>
    <n v="510"/>
    <m/>
    <m/>
    <m/>
    <s v="400 W  39TH                         ST"/>
    <m/>
    <n v="33.7087"/>
    <n v="-118.2863"/>
    <n v="0"/>
    <x v="12"/>
  </r>
  <r>
    <n v="200404130"/>
    <d v="2020-01-04T00:00:00"/>
    <x v="81"/>
    <n v="1330"/>
    <n v="4"/>
    <x v="4"/>
    <n v="424"/>
    <n v="2"/>
    <n v="624"/>
    <s v="BATTERY - SIMPLE ASSAULT"/>
    <s v="0554 0446 2004"/>
    <n v="21"/>
    <s v="M"/>
    <s v="H"/>
    <n v="501"/>
    <s v="SINGLE FAMILY DWELLING"/>
    <n v="400"/>
    <s v="STRONG-ARM (HANDS, FIST, FEET OR BODILY FORCE)"/>
    <s v="IC"/>
    <s v="Invest Cont"/>
    <n v="624"/>
    <m/>
    <m/>
    <m/>
    <s v="3800 N  BROADWAY"/>
    <m/>
    <n v="34.073900000000002"/>
    <n v="-118.19970000000001"/>
    <n v="0"/>
    <x v="12"/>
  </r>
  <r>
    <n v="201107866"/>
    <d v="2020-03-31T00:00:00"/>
    <x v="40"/>
    <n v="1850"/>
    <n v="11"/>
    <x v="7"/>
    <n v="1139"/>
    <n v="2"/>
    <n v="624"/>
    <s v="BATTERY - SIMPLE ASSAULT"/>
    <s v="0416 1822 0417"/>
    <n v="39"/>
    <s v="M"/>
    <s v="H"/>
    <n v="108"/>
    <s v="PARKING LOT"/>
    <n v="400"/>
    <s v="STRONG-ARM (HANDS, FIST, FEET OR BODILY FORCE)"/>
    <s v="AO"/>
    <s v="Adult Other"/>
    <n v="624"/>
    <m/>
    <m/>
    <m/>
    <s v="200 S  AVENUE 59"/>
    <m/>
    <n v="34.108600000000003"/>
    <n v="-118.18980000000001"/>
    <n v="0"/>
    <x v="12"/>
  </r>
  <r>
    <n v="201209122"/>
    <d v="2020-03-14T00:00:00"/>
    <x v="262"/>
    <n v="2200"/>
    <n v="12"/>
    <x v="8"/>
    <n v="1258"/>
    <n v="1"/>
    <n v="420"/>
    <s v="THEFT FROM MOTOR VEHICLE - PETTY ($950 &amp; UNDER)"/>
    <s v="0605 1300 0344 1822"/>
    <n v="23"/>
    <s v="F"/>
    <s v="H"/>
    <n v="101"/>
    <s v="STREET"/>
    <m/>
    <m/>
    <s v="IC"/>
    <s v="Invest Cont"/>
    <n v="420"/>
    <m/>
    <m/>
    <m/>
    <s v="7400 S  MAIN                         ST"/>
    <m/>
    <n v="33.972799999999999"/>
    <n v="-118.2739"/>
    <n v="0"/>
    <x v="12"/>
  </r>
  <r>
    <n v="200910410"/>
    <d v="2020-06-02T00:00:00"/>
    <x v="14"/>
    <n v="1600"/>
    <n v="9"/>
    <x v="3"/>
    <n v="914"/>
    <n v="1"/>
    <n v="510"/>
    <s v="VEHICLE - STOLEN"/>
    <m/>
    <n v="0"/>
    <m/>
    <m/>
    <n v="101"/>
    <s v="STREET"/>
    <m/>
    <m/>
    <s v="IC"/>
    <s v="Invest Cont"/>
    <n v="510"/>
    <m/>
    <m/>
    <m/>
    <s v="CEDROS                       AV"/>
    <s v="HART                         ST"/>
    <n v="34.197600000000001"/>
    <n v="-118.45310000000001"/>
    <n v="0"/>
    <x v="12"/>
  </r>
  <r>
    <n v="200409074"/>
    <d v="2020-05-20T00:00:00"/>
    <x v="78"/>
    <n v="1700"/>
    <n v="4"/>
    <x v="4"/>
    <n v="497"/>
    <n v="1"/>
    <n v="341"/>
    <s v="THEFT-GRAND ($950.01 &amp; OVER)EXCPT,GUNS,FOWL,LIVESTK,PROD"/>
    <n v="325"/>
    <n v="0"/>
    <s v="X"/>
    <s v="X"/>
    <n v="203"/>
    <s v="OTHER BUSINESS"/>
    <m/>
    <m/>
    <s v="IC"/>
    <s v="Invest Cont"/>
    <n v="341"/>
    <m/>
    <m/>
    <m/>
    <s v="3400 E  14TH                         ST"/>
    <m/>
    <n v="34.017299999999999"/>
    <n v="-118.20659999999999"/>
    <n v="0"/>
    <x v="12"/>
  </r>
  <r>
    <n v="200917093"/>
    <d v="2020-11-11T00:00:00"/>
    <x v="69"/>
    <n v="1430"/>
    <n v="9"/>
    <x v="3"/>
    <n v="931"/>
    <n v="2"/>
    <n v="624"/>
    <s v="BATTERY - SIMPLE ASSAULT"/>
    <s v="0416 0446 0216 1822"/>
    <n v="18"/>
    <s v="M"/>
    <s v="H"/>
    <n v="210"/>
    <s v="RESTAURANT/FAST FOOD"/>
    <n v="400"/>
    <s v="STRONG-ARM (HANDS, FIST, FEET OR BODILY FORCE)"/>
    <s v="IC"/>
    <s v="Invest Cont"/>
    <n v="624"/>
    <m/>
    <m/>
    <m/>
    <s v="6100 N  SEPULVEDA                    BL"/>
    <m/>
    <n v="34.184100000000001"/>
    <n v="-118.4693"/>
    <n v="0"/>
    <x v="12"/>
  </r>
  <r>
    <n v="200708727"/>
    <d v="2020-04-28T00:00:00"/>
    <x v="179"/>
    <n v="1715"/>
    <n v="7"/>
    <x v="0"/>
    <n v="732"/>
    <n v="1"/>
    <n v="310"/>
    <s v="BURGLARY"/>
    <s v="1606 0344"/>
    <n v="36"/>
    <s v="M"/>
    <s v="H"/>
    <n v="503"/>
    <s v="HOTEL"/>
    <m/>
    <m/>
    <s v="IC"/>
    <s v="Invest Cont"/>
    <n v="310"/>
    <m/>
    <m/>
    <m/>
    <s v="6300    WILSHIRE                     BL"/>
    <m/>
    <n v="34.066499999999998"/>
    <n v="-118.36620000000001"/>
    <n v="0"/>
    <x v="12"/>
  </r>
  <r>
    <n v="200910648"/>
    <d v="2020-06-05T00:00:00"/>
    <x v="251"/>
    <n v="2000"/>
    <n v="9"/>
    <x v="3"/>
    <n v="937"/>
    <n v="2"/>
    <n v="740"/>
    <s v="VANDALISM - FELONY ($400 &amp; OVER, ALL CHURCH VANDALISMS)"/>
    <n v="329"/>
    <n v="30"/>
    <s v="F"/>
    <s v="H"/>
    <n v="502"/>
    <s v="MULTI-UNIT DWELLING (APARTMENT, DUPLEX, ETC)"/>
    <m/>
    <m/>
    <s v="IC"/>
    <s v="Invest Cont"/>
    <n v="740"/>
    <m/>
    <m/>
    <m/>
    <s v="13800    VICTORY                      BL"/>
    <m/>
    <n v="34.186700000000002"/>
    <n v="-118.43340000000001"/>
    <n v="0"/>
    <x v="12"/>
  </r>
  <r>
    <n v="201214818"/>
    <d v="2020-06-17T00:00:00"/>
    <x v="318"/>
    <n v="50"/>
    <n v="12"/>
    <x v="8"/>
    <n v="1266"/>
    <n v="1"/>
    <n v="110"/>
    <s v="CRIMINAL HOMICIDE"/>
    <s v="0906 1822 1407 1100 0430"/>
    <n v="19"/>
    <s v="M"/>
    <s v="B"/>
    <n v="101"/>
    <s v="STREET"/>
    <n v="106"/>
    <s v="UNKNOWN FIREARM"/>
    <s v="AA"/>
    <s v="Adult Arrest"/>
    <n v="110"/>
    <n v="998"/>
    <m/>
    <m/>
    <s v="500 W  81ST                         ST"/>
    <m/>
    <n v="33.965499999999999"/>
    <n v="-118.28270000000001"/>
    <n v="1"/>
    <x v="12"/>
  </r>
  <r>
    <n v="201206379"/>
    <d v="2020-02-03T00:00:00"/>
    <x v="169"/>
    <n v="1900"/>
    <n v="12"/>
    <x v="8"/>
    <n v="1273"/>
    <n v="1"/>
    <n v="510"/>
    <s v="VEHICLE - STOLEN"/>
    <m/>
    <n v="0"/>
    <m/>
    <m/>
    <n v="104"/>
    <s v="DRIVEWAY"/>
    <m/>
    <m/>
    <s v="IC"/>
    <s v="Invest Cont"/>
    <n v="510"/>
    <m/>
    <m/>
    <m/>
    <s v="9100    LA SALLE                     AV"/>
    <m/>
    <n v="33.954599999999999"/>
    <n v="-118.3057"/>
    <n v="0"/>
    <x v="12"/>
  </r>
  <r>
    <n v="200914085"/>
    <d v="2020-08-28T00:00:00"/>
    <x v="182"/>
    <n v="500"/>
    <n v="9"/>
    <x v="3"/>
    <n v="929"/>
    <n v="1"/>
    <n v="210"/>
    <s v="ROBBERY"/>
    <s v="0344 0417 0444 0429 1822 1202"/>
    <n v="62"/>
    <s v="F"/>
    <s v="O"/>
    <n v="101"/>
    <s v="STREET"/>
    <n v="400"/>
    <s v="STRONG-ARM (HANDS, FIST, FEET OR BODILY FORCE)"/>
    <s v="IC"/>
    <s v="Invest Cont"/>
    <n v="210"/>
    <m/>
    <m/>
    <m/>
    <s v="VICTORY                      BL"/>
    <s v="FULTON"/>
    <n v="34.186700000000002"/>
    <n v="-118.4225"/>
    <n v="0"/>
    <x v="12"/>
  </r>
  <r>
    <n v="200915430"/>
    <d v="2020-10-03T00:00:00"/>
    <x v="170"/>
    <n v="1800"/>
    <n v="9"/>
    <x v="3"/>
    <n v="923"/>
    <n v="2"/>
    <n v="740"/>
    <s v="VANDALISM - FELONY ($400 &amp; OVER, ALL CHURCH VANDALISMS)"/>
    <s v="0329 1300"/>
    <n v="0"/>
    <s v="M"/>
    <s v="W"/>
    <n v="702"/>
    <s v="OFFICE BUILDING/OFFICE"/>
    <m/>
    <m/>
    <s v="IC"/>
    <s v="Invest Cont"/>
    <n v="740"/>
    <m/>
    <m/>
    <m/>
    <s v="14500    VICTORY                      BL"/>
    <m/>
    <n v="34.190300000000001"/>
    <n v="-118.45740000000001"/>
    <n v="0"/>
    <x v="12"/>
  </r>
  <r>
    <n v="200606778"/>
    <d v="2020-02-21T00:00:00"/>
    <x v="323"/>
    <n v="1521"/>
    <n v="6"/>
    <x v="9"/>
    <n v="669"/>
    <n v="1"/>
    <n v="440"/>
    <s v="THEFT PLAIN - PETTY ($950 &amp; UNDER)"/>
    <s v="0344 0394"/>
    <n v="39"/>
    <s v="M"/>
    <s v="W"/>
    <n v="119"/>
    <s v="PORCH, RESIDENTIAL"/>
    <m/>
    <m/>
    <s v="IC"/>
    <s v="Invest Cont"/>
    <n v="440"/>
    <m/>
    <m/>
    <m/>
    <s v="5200    LEXINGTON                    AV"/>
    <m/>
    <n v="34.093299999999999"/>
    <n v="-118.30249999999999"/>
    <n v="0"/>
    <x v="12"/>
  </r>
  <r>
    <n v="201214634"/>
    <d v="2020-06-14T00:00:00"/>
    <x v="123"/>
    <n v="250"/>
    <n v="12"/>
    <x v="8"/>
    <n v="1211"/>
    <n v="2"/>
    <n v="888"/>
    <s v="TRESPASSING"/>
    <n v="1501"/>
    <n v="37"/>
    <s v="F"/>
    <s v="B"/>
    <n v="501"/>
    <s v="SINGLE FAMILY DWELLING"/>
    <m/>
    <m/>
    <s v="IC"/>
    <s v="Invest Cont"/>
    <n v="888"/>
    <m/>
    <m/>
    <m/>
    <s v="5100    BRYNHURST                    AV"/>
    <m/>
    <n v="33.994100000000003"/>
    <n v="-118.33329999999999"/>
    <n v="0"/>
    <x v="12"/>
  </r>
  <r>
    <n v="201222285"/>
    <d v="2020-10-10T00:00:00"/>
    <x v="95"/>
    <n v="1200"/>
    <n v="12"/>
    <x v="8"/>
    <n v="1283"/>
    <n v="1"/>
    <n v="251"/>
    <s v="SHOTS FIRED AT INHABITED DWELLING"/>
    <s v="0906 1100 1402 1407"/>
    <n v="48"/>
    <s v="M"/>
    <s v="H"/>
    <n v="501"/>
    <s v="SINGLE FAMILY DWELLING"/>
    <n v="106"/>
    <s v="UNKNOWN FIREARM"/>
    <s v="IC"/>
    <s v="Invest Cont"/>
    <n v="251"/>
    <m/>
    <m/>
    <m/>
    <s v="9500 S  WESTERN                      AV"/>
    <m/>
    <n v="33.950699999999998"/>
    <n v="-118.309"/>
    <n v="0"/>
    <x v="12"/>
  </r>
  <r>
    <n v="201012924"/>
    <d v="2020-09-06T00:00:00"/>
    <x v="256"/>
    <n v="1930"/>
    <n v="10"/>
    <x v="11"/>
    <n v="1007"/>
    <n v="1"/>
    <n v="310"/>
    <s v="BURGLARY"/>
    <s v="0344 1606 1822"/>
    <n v="32"/>
    <s v="M"/>
    <s v="W"/>
    <n v="707"/>
    <s v="GARAGE/CARPORT"/>
    <m/>
    <m/>
    <s v="IC"/>
    <s v="Invest Cont"/>
    <n v="310"/>
    <n v="480"/>
    <m/>
    <m/>
    <s v="17000    BALTAR                       ST"/>
    <m/>
    <n v="34.216500000000003"/>
    <n v="-118.50490000000001"/>
    <n v="0"/>
    <x v="12"/>
  </r>
  <r>
    <n v="200112418"/>
    <d v="2020-05-31T00:00:00"/>
    <x v="299"/>
    <n v="2222"/>
    <n v="1"/>
    <x v="1"/>
    <n v="145"/>
    <n v="2"/>
    <n v="624"/>
    <s v="BATTERY - SIMPLE ASSAULT"/>
    <s v="0416 1822 1609"/>
    <n v="33"/>
    <s v="M"/>
    <s v="W"/>
    <n v="101"/>
    <s v="STREET"/>
    <n v="400"/>
    <s v="STRONG-ARM (HANDS, FIST, FEET OR BODILY FORCE)"/>
    <s v="IC"/>
    <s v="Invest Cont"/>
    <n v="624"/>
    <m/>
    <m/>
    <m/>
    <s v="4TH"/>
    <s v="MAIN"/>
    <n v="34.048200000000001"/>
    <n v="-118.24720000000001"/>
    <n v="0"/>
    <x v="12"/>
  </r>
  <r>
    <n v="200514125"/>
    <d v="2020-09-14T00:00:00"/>
    <x v="335"/>
    <n v="1900"/>
    <n v="5"/>
    <x v="10"/>
    <n v="563"/>
    <n v="2"/>
    <n v="930"/>
    <s v="CRIMINAL THREATS - NO WEAPON DISPLAYED"/>
    <s v="1309 0443"/>
    <n v="42"/>
    <s v="F"/>
    <s v="W"/>
    <n v="101"/>
    <s v="STREET"/>
    <n v="511"/>
    <s v="VERBAL THREAT"/>
    <s v="IC"/>
    <s v="Invest Cont"/>
    <n v="930"/>
    <m/>
    <m/>
    <m/>
    <s v="6TH"/>
    <s v="MESA"/>
    <n v="33.732100000000003"/>
    <n v="-118.295"/>
    <n v="0"/>
    <x v="12"/>
  </r>
  <r>
    <n v="200205397"/>
    <d v="2020-01-29T00:00:00"/>
    <x v="259"/>
    <n v="1934"/>
    <n v="2"/>
    <x v="5"/>
    <n v="265"/>
    <n v="2"/>
    <n v="624"/>
    <s v="BATTERY - SIMPLE ASSAULT"/>
    <s v="0416 0446 1822"/>
    <n v="43"/>
    <s v="M"/>
    <s v="H"/>
    <n v="210"/>
    <s v="RESTAURANT/FAST FOOD"/>
    <n v="400"/>
    <s v="STRONG-ARM (HANDS, FIST, FEET OR BODILY FORCE)"/>
    <s v="IC"/>
    <s v="Invest Cont"/>
    <n v="624"/>
    <m/>
    <m/>
    <m/>
    <s v="2100 W  8TH                          ST"/>
    <m/>
    <n v="34.054900000000004"/>
    <n v="-118.2778"/>
    <n v="0"/>
    <x v="12"/>
  </r>
  <r>
    <n v="200708044"/>
    <d v="2020-04-06T00:00:00"/>
    <x v="136"/>
    <n v="1200"/>
    <n v="7"/>
    <x v="0"/>
    <n v="721"/>
    <n v="1"/>
    <n v="210"/>
    <s v="ROBBERY"/>
    <s v="0416 0432 1822 0449 0344"/>
    <n v="24"/>
    <s v="M"/>
    <s v="W"/>
    <n v="503"/>
    <s v="HOTEL"/>
    <n v="207"/>
    <s v="OTHER KNIFE"/>
    <s v="IC"/>
    <s v="Invest Cont"/>
    <n v="210"/>
    <m/>
    <m/>
    <m/>
    <s v="300 S  DOHENY                       DR"/>
    <m/>
    <n v="34.073599999999999"/>
    <n v="-118.3897"/>
    <n v="0"/>
    <x v="12"/>
  </r>
  <r>
    <n v="200320171"/>
    <d v="2020-11-10T00:00:00"/>
    <x v="82"/>
    <n v="1700"/>
    <n v="3"/>
    <x v="2"/>
    <n v="301"/>
    <n v="1"/>
    <n v="210"/>
    <s v="ROBBERY"/>
    <s v="0913 0337 0416 0445 0344 0334 1817 0369"/>
    <n v="56"/>
    <s v="M"/>
    <s v="H"/>
    <n v="102"/>
    <s v="SIDEWALK"/>
    <n v="312"/>
    <s v="PIPE/METAL PIPE"/>
    <s v="IC"/>
    <s v="Invest Cont"/>
    <n v="210"/>
    <m/>
    <m/>
    <m/>
    <s v="WASHINGTON                   BL"/>
    <s v="FAIRFAX                      AV"/>
    <n v="34.0334"/>
    <n v="-118.3639"/>
    <n v="0"/>
    <x v="12"/>
  </r>
  <r>
    <n v="200111706"/>
    <d v="2020-05-14T00:00:00"/>
    <x v="328"/>
    <n v="1500"/>
    <n v="1"/>
    <x v="1"/>
    <n v="166"/>
    <n v="1"/>
    <n v="440"/>
    <s v="THEFT PLAIN - PETTY ($950 &amp; UNDER)"/>
    <s v="2032 0344"/>
    <n v="56"/>
    <s v="M"/>
    <s v="B"/>
    <n v="517"/>
    <s v="MISSIONS/SHELTERS"/>
    <m/>
    <m/>
    <s v="IC"/>
    <s v="Invest Cont"/>
    <n v="440"/>
    <m/>
    <m/>
    <m/>
    <s v="600 S  SAN PEDRO                    ST"/>
    <m/>
    <n v="34.042099999999998"/>
    <n v="-118.2469"/>
    <n v="0"/>
    <x v="12"/>
  </r>
  <r>
    <n v="200320769"/>
    <d v="2020-11-23T00:00:00"/>
    <x v="242"/>
    <n v="1200"/>
    <n v="3"/>
    <x v="2"/>
    <n v="331"/>
    <n v="1"/>
    <n v="510"/>
    <s v="VEHICLE - STOLEN"/>
    <m/>
    <n v="0"/>
    <m/>
    <m/>
    <n v="101"/>
    <s v="STREET"/>
    <m/>
    <m/>
    <s v="IC"/>
    <s v="Invest Cont"/>
    <n v="510"/>
    <m/>
    <m/>
    <m/>
    <s v="3000    VINEYARD                     AV"/>
    <m/>
    <n v="34.0276"/>
    <n v="-118.3472"/>
    <n v="0"/>
    <x v="12"/>
  </r>
  <r>
    <n v="201105773"/>
    <d v="2020-02-10T00:00:00"/>
    <x v="310"/>
    <n v="1731"/>
    <n v="11"/>
    <x v="7"/>
    <n v="1181"/>
    <n v="2"/>
    <n v="740"/>
    <s v="VANDALISM - FELONY ($400 &amp; OVER, ALL CHURCH VANDALISMS)"/>
    <n v="329"/>
    <n v="22"/>
    <s v="F"/>
    <s v="H"/>
    <n v="101"/>
    <s v="STREET"/>
    <m/>
    <m/>
    <s v="IC"/>
    <s v="Invest Cont"/>
    <n v="740"/>
    <m/>
    <m/>
    <m/>
    <s v="ALLESANDRO"/>
    <s v="MONTANA"/>
    <n v="34.081000000000003"/>
    <n v="-118.2627"/>
    <n v="0"/>
    <x v="12"/>
  </r>
  <r>
    <n v="200105200"/>
    <d v="2020-01-18T00:00:00"/>
    <x v="277"/>
    <n v="2300"/>
    <n v="1"/>
    <x v="1"/>
    <n v="185"/>
    <n v="1"/>
    <n v="510"/>
    <s v="VEHICLE - STOLEN"/>
    <m/>
    <n v="0"/>
    <m/>
    <m/>
    <n v="101"/>
    <s v="STREET"/>
    <m/>
    <m/>
    <s v="IC"/>
    <s v="Invest Cont"/>
    <n v="510"/>
    <m/>
    <m/>
    <m/>
    <s v="1000 S  BROADWAY"/>
    <m/>
    <n v="34.040900000000001"/>
    <n v="-118.2574"/>
    <n v="0"/>
    <x v="12"/>
  </r>
  <r>
    <n v="201109762"/>
    <d v="2020-05-26T00:00:00"/>
    <x v="88"/>
    <n v="2000"/>
    <n v="11"/>
    <x v="7"/>
    <n v="1162"/>
    <n v="1"/>
    <n v="310"/>
    <s v="BURGLARY"/>
    <n v="344"/>
    <n v="51"/>
    <s v="M"/>
    <s v="W"/>
    <n v="501"/>
    <s v="SINGLE FAMILY DWELLING"/>
    <m/>
    <m/>
    <s v="AA"/>
    <s v="Adult Arrest"/>
    <n v="310"/>
    <m/>
    <m/>
    <m/>
    <s v="4600    LEXINGTON                    AV"/>
    <m/>
    <n v="34.093499999999999"/>
    <n v="-118.2893"/>
    <n v="1"/>
    <x v="12"/>
  </r>
  <r>
    <n v="200216084"/>
    <d v="2020-10-12T00:00:00"/>
    <x v="215"/>
    <n v="2230"/>
    <n v="2"/>
    <x v="5"/>
    <n v="275"/>
    <n v="2"/>
    <n v="626"/>
    <s v="INTIMATE PARTNER - SIMPLE ASSAULT"/>
    <s v="0913 2000 1814 0401 0416"/>
    <n v="27"/>
    <s v="M"/>
    <s v="B"/>
    <n v="502"/>
    <s v="MULTI-UNIT DWELLING (APARTMENT, DUPLEX, ETC)"/>
    <n v="400"/>
    <s v="STRONG-ARM (HANDS, FIST, FEET OR BODILY FORCE)"/>
    <s v="AO"/>
    <s v="Adult Other"/>
    <n v="626"/>
    <m/>
    <m/>
    <m/>
    <s v="1000 S  UNION                        AV"/>
    <m/>
    <n v="34.050600000000003"/>
    <n v="-118.2769"/>
    <n v="0"/>
    <x v="12"/>
  </r>
  <r>
    <n v="200107019"/>
    <d v="2020-02-12T00:00:00"/>
    <x v="320"/>
    <n v="1615"/>
    <n v="1"/>
    <x v="1"/>
    <n v="119"/>
    <n v="2"/>
    <n v="624"/>
    <s v="BATTERY - SIMPLE ASSAULT"/>
    <s v="1266 2029 0910 1822"/>
    <n v="44"/>
    <s v="M"/>
    <s v="H"/>
    <n v="900"/>
    <s v="MTA - RED LINE - UNION STATION"/>
    <n v="400"/>
    <s v="STRONG-ARM (HANDS, FIST, FEET OR BODILY FORCE)"/>
    <s v="AO"/>
    <s v="Adult Other"/>
    <n v="624"/>
    <m/>
    <m/>
    <m/>
    <s v="800 N  ALAMEDA                      ST"/>
    <m/>
    <n v="34.0563"/>
    <n v="-118.23739999999999"/>
    <n v="0"/>
    <x v="12"/>
  </r>
  <r>
    <n v="200108574"/>
    <d v="2020-03-06T00:00:00"/>
    <x v="17"/>
    <n v="900"/>
    <n v="1"/>
    <x v="1"/>
    <n v="157"/>
    <n v="2"/>
    <n v="624"/>
    <s v="BATTERY - SIMPLE ASSAULT"/>
    <s v="0416 0913"/>
    <n v="49"/>
    <s v="F"/>
    <s v="B"/>
    <n v="501"/>
    <s v="SINGLE FAMILY DWELLING"/>
    <n v="301"/>
    <s v="BELT FLAILING INSTRUMENT/CHAIN"/>
    <s v="AO"/>
    <s v="Adult Other"/>
    <n v="624"/>
    <m/>
    <m/>
    <m/>
    <s v="500 S  SAN PEDRO                    ST"/>
    <m/>
    <n v="34.044199999999996"/>
    <n v="-118.2439"/>
    <n v="0"/>
    <x v="12"/>
  </r>
  <r>
    <n v="201211732"/>
    <d v="2020-04-21T00:00:00"/>
    <x v="209"/>
    <n v="1400"/>
    <n v="12"/>
    <x v="8"/>
    <n v="1205"/>
    <n v="1"/>
    <n v="310"/>
    <s v="BURGLARY"/>
    <s v="0344 1822"/>
    <n v="35"/>
    <s v="F"/>
    <s v="H"/>
    <n v="501"/>
    <s v="SINGLE FAMILY DWELLING"/>
    <m/>
    <m/>
    <s v="IC"/>
    <s v="Invest Cont"/>
    <n v="310"/>
    <m/>
    <m/>
    <m/>
    <s v="5100 S  NORMANDIE                    AV"/>
    <m/>
    <n v="33.996899999999997"/>
    <n v="-118.3002"/>
    <n v="0"/>
    <x v="12"/>
  </r>
  <r>
    <n v="200712340"/>
    <d v="2020-08-02T00:00:00"/>
    <x v="339"/>
    <n v="100"/>
    <n v="7"/>
    <x v="0"/>
    <n v="759"/>
    <n v="1"/>
    <n v="440"/>
    <s v="THEFT PLAIN - PETTY ($950 &amp; UNDER)"/>
    <s v="1822 0344"/>
    <n v="32"/>
    <s v="M"/>
    <s v="K"/>
    <n v="119"/>
    <s v="PORCH, RESIDENTIAL"/>
    <m/>
    <m/>
    <s v="IC"/>
    <s v="Invest Cont"/>
    <n v="440"/>
    <m/>
    <m/>
    <m/>
    <s v="W  PICO                         BL"/>
    <s v="CRENSHAW                     BL"/>
    <n v="34.047800000000002"/>
    <n v="-118.3267"/>
    <n v="0"/>
    <x v="12"/>
  </r>
  <r>
    <n v="200911204"/>
    <d v="2020-06-18T00:00:00"/>
    <x v="318"/>
    <n v="2000"/>
    <n v="9"/>
    <x v="3"/>
    <n v="984"/>
    <n v="1"/>
    <n v="510"/>
    <s v="VEHICLE - STOLEN"/>
    <m/>
    <n v="0"/>
    <m/>
    <m/>
    <n v="101"/>
    <s v="STREET"/>
    <m/>
    <m/>
    <s v="IC"/>
    <s v="Invest Cont"/>
    <n v="510"/>
    <m/>
    <m/>
    <m/>
    <s v="14500    BENEFIT                      ST"/>
    <m/>
    <n v="34.149099999999997"/>
    <n v="-118.4491"/>
    <n v="0"/>
    <x v="12"/>
  </r>
  <r>
    <n v="200208904"/>
    <d v="2020-04-12T00:00:00"/>
    <x v="56"/>
    <n v="1340"/>
    <n v="2"/>
    <x v="5"/>
    <n v="218"/>
    <n v="1"/>
    <n v="230"/>
    <s v="ASSAULT WITH DEADLY WEAPON, AGGRAVATED ASSAULT"/>
    <s v="1822 1309 1300 2004"/>
    <n v="46"/>
    <s v="M"/>
    <s v="W"/>
    <n v="102"/>
    <s v="SIDEWALK"/>
    <n v="307"/>
    <s v="VEHICLE"/>
    <s v="IC"/>
    <s v="Invest Cont"/>
    <n v="230"/>
    <m/>
    <m/>
    <m/>
    <s v="1400    BELLEVUE                     AV"/>
    <m/>
    <n v="34.068300000000001"/>
    <n v="-118.256"/>
    <n v="0"/>
    <x v="12"/>
  </r>
  <r>
    <n v="200612793"/>
    <d v="2020-07-19T00:00:00"/>
    <x v="158"/>
    <n v="1200"/>
    <n v="6"/>
    <x v="9"/>
    <n v="645"/>
    <n v="1"/>
    <n v="330"/>
    <s v="BURGLARY FROM VEHICLE"/>
    <s v="0358 0344 1300 1609 1822"/>
    <n v="31"/>
    <s v="M"/>
    <s v="A"/>
    <n v="410"/>
    <s v="MEMBERSHIP STORE (COSTCO,SAMS CLUB)*"/>
    <m/>
    <m/>
    <s v="IC"/>
    <s v="Invest Cont"/>
    <n v="330"/>
    <m/>
    <m/>
    <m/>
    <s v="7000    LANEWOOD                     AV"/>
    <m/>
    <n v="34.099200000000003"/>
    <n v="-118.3417"/>
    <n v="0"/>
    <x v="12"/>
  </r>
  <r>
    <n v="201014757"/>
    <d v="2020-11-05T00:00:00"/>
    <x v="2"/>
    <n v="800"/>
    <n v="10"/>
    <x v="11"/>
    <n v="1027"/>
    <n v="1"/>
    <n v="510"/>
    <s v="VEHICLE - STOLEN"/>
    <m/>
    <n v="0"/>
    <m/>
    <m/>
    <n v="707"/>
    <s v="GARAGE/CARPORT"/>
    <m/>
    <m/>
    <s v="IC"/>
    <s v="Invest Cont"/>
    <n v="510"/>
    <m/>
    <m/>
    <m/>
    <s v="6800    LOUISE                       AV"/>
    <m/>
    <n v="34.193899999999999"/>
    <n v="-118.5098"/>
    <n v="0"/>
    <x v="12"/>
  </r>
  <r>
    <n v="200800777"/>
    <d v="2020-08-21T00:00:00"/>
    <x v="183"/>
    <n v="1430"/>
    <n v="8"/>
    <x v="12"/>
    <n v="883"/>
    <n v="2"/>
    <n v="354"/>
    <s v="THEFT OF IDENTITY"/>
    <s v="1822 1402"/>
    <n v="25"/>
    <s v="M"/>
    <s v="O"/>
    <n v="102"/>
    <s v="SIDEWALK"/>
    <m/>
    <m/>
    <s v="IC"/>
    <s v="Invest Cont"/>
    <n v="354"/>
    <n v="998"/>
    <m/>
    <m/>
    <s v="COTNER"/>
    <s v="OLYMPIC"/>
    <n v="34.039299999999997"/>
    <n v="-118.4397"/>
    <n v="0"/>
    <x v="12"/>
  </r>
  <r>
    <n v="201113269"/>
    <d v="2020-07-25T00:00:00"/>
    <x v="338"/>
    <n v="2104"/>
    <n v="11"/>
    <x v="7"/>
    <n v="1107"/>
    <n v="2"/>
    <n v="930"/>
    <s v="CRIMINAL THREATS - NO WEAPON DISPLAYED"/>
    <s v="0913 0421"/>
    <n v="60"/>
    <s v="F"/>
    <s v="H"/>
    <n v="501"/>
    <s v="SINGLE FAMILY DWELLING"/>
    <n v="511"/>
    <s v="VERBAL THREAT"/>
    <s v="AO"/>
    <s v="Adult Other"/>
    <n v="930"/>
    <m/>
    <m/>
    <m/>
    <s v="6000    BURWOOD                      AV"/>
    <m/>
    <n v="34.126800000000003"/>
    <n v="-118.1887"/>
    <n v="0"/>
    <x v="12"/>
  </r>
  <r>
    <n v="201113525"/>
    <d v="2020-09-12T00:00:00"/>
    <x v="171"/>
    <n v="1200"/>
    <n v="11"/>
    <x v="7"/>
    <n v="1137"/>
    <n v="1"/>
    <n v="110"/>
    <s v="CRIMINAL HOMICIDE"/>
    <s v="0913 1814 0400 0416 1402"/>
    <n v="37"/>
    <s v="M"/>
    <s v="W"/>
    <n v="101"/>
    <s v="STREET"/>
    <n v="302"/>
    <s v="BLUNT INSTRUMENT"/>
    <s v="AO"/>
    <s v="Adult Other"/>
    <n v="110"/>
    <n v="998"/>
    <m/>
    <m/>
    <s v="600 N  AVENUE 50"/>
    <m/>
    <n v="34.110900000000001"/>
    <n v="-118.2016"/>
    <n v="0"/>
    <x v="12"/>
  </r>
  <r>
    <n v="201214021"/>
    <d v="2020-06-02T00:00:00"/>
    <x v="250"/>
    <n v="1220"/>
    <n v="12"/>
    <x v="8"/>
    <n v="1203"/>
    <n v="2"/>
    <n v="888"/>
    <s v="TRESPASSING"/>
    <s v="0448 0429 0913 1202"/>
    <n v="71"/>
    <s v="M"/>
    <s v="B"/>
    <n v="501"/>
    <s v="SINGLE FAMILY DWELLING"/>
    <n v="400"/>
    <s v="STRONG-ARM (HANDS, FIST, FEET OR BODILY FORCE)"/>
    <s v="IC"/>
    <s v="Invest Cont"/>
    <n v="888"/>
    <m/>
    <m/>
    <m/>
    <s v="1900 W  48TH                         ST"/>
    <m/>
    <n v="34.000100000000003"/>
    <n v="-118.3138"/>
    <n v="0"/>
    <x v="12"/>
  </r>
  <r>
    <n v="200218310"/>
    <d v="2020-12-07T00:00:00"/>
    <x v="195"/>
    <n v="1745"/>
    <n v="2"/>
    <x v="5"/>
    <n v="249"/>
    <n v="1"/>
    <n v="510"/>
    <s v="VEHICLE - STOLEN"/>
    <m/>
    <n v="0"/>
    <m/>
    <m/>
    <n v="108"/>
    <s v="PARKING LOT"/>
    <m/>
    <m/>
    <s v="AO"/>
    <s v="Adult Other"/>
    <n v="510"/>
    <m/>
    <m/>
    <m/>
    <s v="1000    WILSHIRE                     BL"/>
    <m/>
    <n v="34.051900000000003"/>
    <n v="-118.2624"/>
    <n v="0"/>
    <x v="12"/>
  </r>
  <r>
    <n v="200320466"/>
    <d v="2020-11-16T00:00:00"/>
    <x v="122"/>
    <n v="914"/>
    <n v="3"/>
    <x v="2"/>
    <n v="374"/>
    <n v="2"/>
    <n v="624"/>
    <s v="BATTERY - SIMPLE ASSAULT"/>
    <s v="1822 0416"/>
    <n v="19"/>
    <s v="F"/>
    <s v="B"/>
    <n v="101"/>
    <s v="STREET"/>
    <n v="400"/>
    <s v="STRONG-ARM (HANDS, FIST, FEET OR BODILY FORCE)"/>
    <s v="IC"/>
    <s v="Invest Cont"/>
    <n v="624"/>
    <m/>
    <m/>
    <m/>
    <s v="2ND                          AV"/>
    <s v="39TH                         ST"/>
    <n v="34.014600000000002"/>
    <n v="-118.3193"/>
    <n v="0"/>
    <x v="12"/>
  </r>
  <r>
    <n v="200218003"/>
    <d v="2020-11-30T00:00:00"/>
    <x v="18"/>
    <n v="55"/>
    <n v="2"/>
    <x v="5"/>
    <n v="265"/>
    <n v="2"/>
    <n v="626"/>
    <s v="INTIMATE PARTNER - SIMPLE ASSAULT"/>
    <s v="2000 1814 0416 0446 2034 0913"/>
    <n v="38"/>
    <s v="F"/>
    <s v="H"/>
    <n v="502"/>
    <s v="MULTI-UNIT DWELLING (APARTMENT, DUPLEX, ETC)"/>
    <n v="400"/>
    <s v="STRONG-ARM (HANDS, FIST, FEET OR BODILY FORCE)"/>
    <s v="IC"/>
    <s v="Invest Cont"/>
    <n v="626"/>
    <m/>
    <m/>
    <m/>
    <s v="700 S  WESTLAKE                     AV"/>
    <m/>
    <n v="34.055700000000002"/>
    <n v="-118.2758"/>
    <n v="0"/>
    <x v="12"/>
  </r>
  <r>
    <n v="200112251"/>
    <d v="2020-05-25T00:00:00"/>
    <x v="88"/>
    <n v="1525"/>
    <n v="1"/>
    <x v="1"/>
    <n v="152"/>
    <n v="1"/>
    <n v="230"/>
    <s v="ASSAULT WITH DEADLY WEAPON, AGGRAVATED ASSAULT"/>
    <s v="1202 0447 0431 0913"/>
    <n v="71"/>
    <s v="M"/>
    <s v="O"/>
    <n v="102"/>
    <s v="SIDEWALK"/>
    <n v="512"/>
    <s v="MACE/PEPPER SPRAY"/>
    <s v="IC"/>
    <s v="Invest Cont"/>
    <n v="230"/>
    <m/>
    <m/>
    <m/>
    <s v="500 S  OLIVE                        ST"/>
    <m/>
    <n v="34.049500000000002"/>
    <n v="-118.2529"/>
    <n v="0"/>
    <x v="12"/>
  </r>
  <r>
    <n v="200111429"/>
    <d v="2020-05-06T00:00:00"/>
    <x v="180"/>
    <n v="1300"/>
    <n v="1"/>
    <x v="1"/>
    <n v="135"/>
    <n v="2"/>
    <n v="624"/>
    <s v="BATTERY - SIMPLE ASSAULT"/>
    <s v="0361 0913 0416"/>
    <n v="44"/>
    <s v="M"/>
    <s v="B"/>
    <n v="502"/>
    <s v="MULTI-UNIT DWELLING (APARTMENT, DUPLEX, ETC)"/>
    <n v="400"/>
    <s v="STRONG-ARM (HANDS, FIST, FEET OR BODILY FORCE)"/>
    <s v="IC"/>
    <s v="Invest Cont"/>
    <n v="624"/>
    <m/>
    <m/>
    <m/>
    <s v="100 E  3RD                          ST"/>
    <m/>
    <n v="34.049599999999998"/>
    <n v="-118.2458"/>
    <n v="0"/>
    <x v="12"/>
  </r>
  <r>
    <n v="201308023"/>
    <d v="2020-03-12T00:00:00"/>
    <x v="73"/>
    <n v="2000"/>
    <n v="13"/>
    <x v="6"/>
    <n v="1333"/>
    <n v="1"/>
    <n v="420"/>
    <s v="THEFT FROM MOTOR VEHICLE - PETTY ($950 &amp; UNDER)"/>
    <m/>
    <n v="0"/>
    <m/>
    <m/>
    <n v="101"/>
    <s v="STREET"/>
    <m/>
    <m/>
    <s v="IC"/>
    <s v="Invest Cont"/>
    <n v="420"/>
    <m/>
    <m/>
    <m/>
    <s v="32ND                         ST"/>
    <s v="SAN PEDRO                    ST"/>
    <n v="34.016300000000001"/>
    <n v="-118.2624"/>
    <n v="0"/>
    <x v="12"/>
  </r>
  <r>
    <n v="200406704"/>
    <d v="2020-03-09T00:00:00"/>
    <x v="100"/>
    <n v="930"/>
    <n v="4"/>
    <x v="4"/>
    <n v="427"/>
    <n v="1"/>
    <n v="440"/>
    <s v="THEFT PLAIN - PETTY ($950 &amp; UNDER)"/>
    <n v="344"/>
    <n v="29"/>
    <s v="M"/>
    <s v="H"/>
    <n v="502"/>
    <s v="MULTI-UNIT DWELLING (APARTMENT, DUPLEX, ETC)"/>
    <m/>
    <m/>
    <s v="IC"/>
    <s v="Invest Cont"/>
    <n v="440"/>
    <m/>
    <m/>
    <m/>
    <s v="4600    HUNTINGTON DR"/>
    <m/>
    <n v="34.085299999999997"/>
    <n v="-118.18600000000001"/>
    <n v="0"/>
    <x v="12"/>
  </r>
  <r>
    <n v="201000821"/>
    <d v="2020-08-18T00:00:00"/>
    <x v="137"/>
    <n v="2250"/>
    <n v="10"/>
    <x v="11"/>
    <n v="1033"/>
    <n v="2"/>
    <n v="753"/>
    <s v="DISCHARGE FIREARMS/SHOTS FIRED"/>
    <s v="1100 1822 1402 1420 1407"/>
    <n v="0"/>
    <s v="M"/>
    <s v="W"/>
    <n v="501"/>
    <s v="SINGLE FAMILY DWELLING"/>
    <n v="106"/>
    <s v="UNKNOWN FIREARM"/>
    <s v="IC"/>
    <s v="Invest Cont"/>
    <n v="753"/>
    <n v="998"/>
    <m/>
    <m/>
    <s v="6100    TAMPA                        AV"/>
    <m/>
    <n v="34.1813"/>
    <n v="-118.5534"/>
    <n v="0"/>
    <x v="12"/>
  </r>
  <r>
    <n v="201010690"/>
    <d v="2020-07-05T00:00:00"/>
    <x v="153"/>
    <n v="1256"/>
    <n v="10"/>
    <x v="11"/>
    <n v="1021"/>
    <n v="1"/>
    <n v="440"/>
    <s v="THEFT PLAIN - PETTY ($950 &amp; UNDER)"/>
    <s v="0394 0344 1822"/>
    <n v="27"/>
    <s v="M"/>
    <s v="P"/>
    <n v="501"/>
    <s v="SINGLE FAMILY DWELLING"/>
    <m/>
    <m/>
    <s v="IC"/>
    <s v="Invest Cont"/>
    <n v="440"/>
    <m/>
    <m/>
    <m/>
    <s v="6500    TAMPA                        AV"/>
    <m/>
    <n v="34.195399999999999"/>
    <n v="-118.5577"/>
    <n v="0"/>
    <x v="12"/>
  </r>
  <r>
    <n v="200407868"/>
    <d v="2020-04-15T00:00:00"/>
    <x v="96"/>
    <n v="1800"/>
    <n v="4"/>
    <x v="4"/>
    <n v="489"/>
    <n v="2"/>
    <n v="626"/>
    <s v="INTIMATE PARTNER - SIMPLE ASSAULT"/>
    <s v="2000 1813 0400 0913"/>
    <n v="40"/>
    <s v="M"/>
    <s v="H"/>
    <n v="502"/>
    <s v="MULTI-UNIT DWELLING (APARTMENT, DUPLEX, ETC)"/>
    <n v="400"/>
    <s v="STRONG-ARM (HANDS, FIST, FEET OR BODILY FORCE)"/>
    <s v="AO"/>
    <s v="Adult Other"/>
    <n v="626"/>
    <m/>
    <m/>
    <m/>
    <s v="2900    THE MALL                     ST"/>
    <m/>
    <n v="34.024500000000003"/>
    <n v="-118.21429999999999"/>
    <n v="0"/>
    <x v="12"/>
  </r>
  <r>
    <n v="200517364"/>
    <d v="2020-12-02T00:00:00"/>
    <x v="41"/>
    <n v="1900"/>
    <n v="5"/>
    <x v="10"/>
    <n v="563"/>
    <n v="2"/>
    <n v="626"/>
    <s v="INTIMATE PARTNER - SIMPLE ASSAULT"/>
    <s v="0913 2000 0448 0400 1821"/>
    <n v="34"/>
    <s v="F"/>
    <s v="H"/>
    <n v="501"/>
    <s v="SINGLE FAMILY DWELLING"/>
    <n v="400"/>
    <s v="STRONG-ARM (HANDS, FIST, FEET OR BODILY FORCE)"/>
    <s v="AO"/>
    <s v="Adult Other"/>
    <n v="626"/>
    <m/>
    <m/>
    <m/>
    <s v="1000 W  13TH                         ST"/>
    <m/>
    <n v="33.732500000000002"/>
    <n v="-118.29949999999999"/>
    <n v="0"/>
    <x v="12"/>
  </r>
  <r>
    <n v="201211384"/>
    <d v="2020-04-22T00:00:00"/>
    <x v="168"/>
    <n v="1535"/>
    <n v="12"/>
    <x v="8"/>
    <n v="1258"/>
    <n v="1"/>
    <n v="236"/>
    <s v="INTIMATE PARTNER - AGGRAVATED ASSAULT"/>
    <s v="0400 2000 1814 0408 0419 1822"/>
    <n v="23"/>
    <s v="F"/>
    <s v="H"/>
    <n v="502"/>
    <s v="MULTI-UNIT DWELLING (APARTMENT, DUPLEX, ETC)"/>
    <n v="400"/>
    <s v="STRONG-ARM (HANDS, FIST, FEET OR BODILY FORCE)"/>
    <s v="AA"/>
    <s v="Adult Arrest"/>
    <n v="236"/>
    <m/>
    <m/>
    <m/>
    <s v="200 W  78TH                         ST"/>
    <m/>
    <n v="33.968899999999998"/>
    <n v="-118.2756"/>
    <n v="1"/>
    <x v="12"/>
  </r>
  <r>
    <n v="200414918"/>
    <d v="2020-11-15T00:00:00"/>
    <x v="331"/>
    <n v="1330"/>
    <n v="4"/>
    <x v="4"/>
    <n v="429"/>
    <n v="1"/>
    <n v="440"/>
    <s v="THEFT PLAIN - PETTY ($950 &amp; UNDER)"/>
    <s v="0394 0344"/>
    <n v="36"/>
    <s v="M"/>
    <s v="H"/>
    <n v="710"/>
    <s v="OTHER PREMISE"/>
    <m/>
    <m/>
    <s v="IC"/>
    <s v="Invest Cont"/>
    <n v="440"/>
    <m/>
    <m/>
    <m/>
    <s v="3500    LIFUR                        AV"/>
    <m/>
    <n v="34.086300000000001"/>
    <n v="-118.16759999999999"/>
    <n v="0"/>
    <x v="12"/>
  </r>
  <r>
    <n v="201012981"/>
    <d v="2020-09-11T00:00:00"/>
    <x v="335"/>
    <n v="1500"/>
    <n v="10"/>
    <x v="11"/>
    <n v="1025"/>
    <n v="2"/>
    <n v="626"/>
    <s v="INTIMATE PARTNER - SIMPLE ASSAULT"/>
    <s v="1813 0913 2000 1814 0416 1414 2038 0448 0429 0344"/>
    <n v="59"/>
    <s v="F"/>
    <s v="W"/>
    <n v="501"/>
    <s v="SINGLE FAMILY DWELLING"/>
    <n v="400"/>
    <s v="STRONG-ARM (HANDS, FIST, FEET OR BODILY FORCE)"/>
    <s v="AA"/>
    <s v="Adult Arrest"/>
    <n v="626"/>
    <m/>
    <m/>
    <m/>
    <s v="6900    ETIWANDA                     AV"/>
    <m/>
    <n v="34.195900000000002"/>
    <n v="-118.5317"/>
    <n v="1"/>
    <x v="12"/>
  </r>
  <r>
    <n v="201205875"/>
    <d v="2020-01-27T00:00:00"/>
    <x v="225"/>
    <n v="1400"/>
    <n v="12"/>
    <x v="8"/>
    <n v="1232"/>
    <n v="1"/>
    <n v="230"/>
    <s v="ASSAULT WITH DEADLY WEAPON, AGGRAVATED ASSAULT"/>
    <s v="1822 2024 0334 0431"/>
    <n v="59"/>
    <s v="M"/>
    <s v="B"/>
    <n v="108"/>
    <s v="PARKING LOT"/>
    <n v="512"/>
    <s v="MACE/PEPPER SPRAY"/>
    <s v="IC"/>
    <s v="Invest Cont"/>
    <n v="230"/>
    <m/>
    <m/>
    <m/>
    <s v="CRENSHAW"/>
    <s v="SLAUSON                      AV"/>
    <n v="33.988999999999997"/>
    <n v="-118.3308"/>
    <n v="0"/>
    <x v="12"/>
  </r>
  <r>
    <n v="200907921"/>
    <d v="2020-03-28T00:00:00"/>
    <x v="328"/>
    <n v="1200"/>
    <n v="9"/>
    <x v="3"/>
    <n v="941"/>
    <n v="2"/>
    <n v="624"/>
    <s v="BATTERY - SIMPLE ASSAULT"/>
    <s v="0416 1202"/>
    <n v="61"/>
    <s v="F"/>
    <s v="H"/>
    <n v="108"/>
    <s v="PARKING LOT"/>
    <n v="500"/>
    <s v="UNKNOWN WEAPON/OTHER WEAPON"/>
    <s v="IC"/>
    <s v="Invest Cont"/>
    <n v="624"/>
    <m/>
    <m/>
    <m/>
    <s v="5600    VAN NUYS                     BL"/>
    <m/>
    <n v="34.1721"/>
    <n v="-118.4485"/>
    <n v="0"/>
    <x v="12"/>
  </r>
  <r>
    <n v="200122553"/>
    <d v="2020-12-19T00:00:00"/>
    <x v="236"/>
    <n v="1612"/>
    <n v="1"/>
    <x v="1"/>
    <n v="191"/>
    <n v="1"/>
    <n v="440"/>
    <s v="THEFT PLAIN - PETTY ($950 &amp; UNDER)"/>
    <s v="0344 1822 2032"/>
    <n v="28"/>
    <s v="M"/>
    <s v="H"/>
    <n v="203"/>
    <s v="OTHER BUSINESS"/>
    <m/>
    <m/>
    <s v="IC"/>
    <s v="Invest Cont"/>
    <n v="440"/>
    <m/>
    <m/>
    <m/>
    <s v="1700 S  FIGUEROA                     ST"/>
    <m/>
    <n v="34.036200000000001"/>
    <n v="-118.2709"/>
    <n v="0"/>
    <x v="12"/>
  </r>
  <r>
    <n v="200218333"/>
    <d v="2020-12-07T00:00:00"/>
    <x v="53"/>
    <n v="1700"/>
    <n v="2"/>
    <x v="5"/>
    <n v="251"/>
    <n v="2"/>
    <n v="626"/>
    <s v="INTIMATE PARTNER - SIMPLE ASSAULT"/>
    <s v="2000 1814 0432 0400 1240 0913"/>
    <n v="25"/>
    <s v="F"/>
    <s v="W"/>
    <n v="101"/>
    <s v="STREET"/>
    <n v="400"/>
    <s v="STRONG-ARM (HANDS, FIST, FEET OR BODILY FORCE)"/>
    <s v="AO"/>
    <s v="Adult Other"/>
    <n v="434"/>
    <n v="626"/>
    <m/>
    <m/>
    <s v="WILSHIRE"/>
    <s v="RAMPART"/>
    <n v="34.060899999999997"/>
    <n v="-118.28230000000001"/>
    <n v="0"/>
    <x v="12"/>
  </r>
  <r>
    <n v="200517445"/>
    <d v="2020-11-02T00:00:00"/>
    <x v="245"/>
    <n v="2145"/>
    <n v="5"/>
    <x v="10"/>
    <n v="514"/>
    <n v="1"/>
    <n v="310"/>
    <s v="BURGLARY"/>
    <s v="0202 0216 1309 2004"/>
    <n v="0"/>
    <s v="X"/>
    <s v="X"/>
    <n v="221"/>
    <s v="PUBLIC STORAGE"/>
    <m/>
    <m/>
    <s v="AA"/>
    <s v="Adult Arrest"/>
    <n v="310"/>
    <m/>
    <m/>
    <m/>
    <s v="1200 W  PACIFIC COAST                HY"/>
    <m/>
    <n v="33.790399999999998"/>
    <n v="-118.27800000000001"/>
    <n v="1"/>
    <x v="12"/>
  </r>
  <r>
    <n v="200613236"/>
    <d v="2020-07-29T00:00:00"/>
    <x v="190"/>
    <n v="1030"/>
    <n v="6"/>
    <x v="9"/>
    <n v="667"/>
    <n v="2"/>
    <n v="860"/>
    <s v="BATTERY WITH SEXUAL CONTACT"/>
    <s v="1822 0400 0448 0522"/>
    <n v="0"/>
    <s v="F"/>
    <s v="H"/>
    <n v="101"/>
    <s v="STREET"/>
    <n v="400"/>
    <s v="STRONG-ARM (HANDS, FIST, FEET OR BODILY FORCE)"/>
    <s v="IC"/>
    <s v="Invest Cont"/>
    <n v="860"/>
    <m/>
    <m/>
    <m/>
    <s v="1200 N  BEACHWOOD                    DR"/>
    <m/>
    <n v="34.092599999999997"/>
    <n v="-118.3212"/>
    <n v="0"/>
    <x v="12"/>
  </r>
  <r>
    <n v="201117063"/>
    <d v="2020-12-29T00:00:00"/>
    <x v="360"/>
    <n v="1700"/>
    <n v="11"/>
    <x v="7"/>
    <n v="1124"/>
    <n v="1"/>
    <n v="510"/>
    <s v="VEHICLE - STOLEN"/>
    <m/>
    <n v="0"/>
    <m/>
    <m/>
    <n v="101"/>
    <s v="STREET"/>
    <m/>
    <m/>
    <s v="IC"/>
    <s v="Invest Cont"/>
    <n v="510"/>
    <m/>
    <m/>
    <m/>
    <s v="CHAPMAN                      ST"/>
    <s v="AVENUE 32"/>
    <n v="34.121000000000002"/>
    <n v="-118.2441"/>
    <n v="0"/>
    <x v="12"/>
  </r>
  <r>
    <n v="201205521"/>
    <d v="2020-01-22T00:00:00"/>
    <x v="327"/>
    <n v="630"/>
    <n v="12"/>
    <x v="8"/>
    <n v="1245"/>
    <n v="2"/>
    <n v="626"/>
    <s v="INTIMATE PARTNER - SIMPLE ASSAULT"/>
    <s v="0400 0416 2000 1814 0913"/>
    <n v="65"/>
    <s v="M"/>
    <s v="B"/>
    <n v="501"/>
    <s v="SINGLE FAMILY DWELLING"/>
    <n v="500"/>
    <s v="UNKNOWN WEAPON/OTHER WEAPON"/>
    <s v="AO"/>
    <s v="Adult Other"/>
    <n v="626"/>
    <m/>
    <m/>
    <m/>
    <s v="1200 W  64TH                         ST"/>
    <m/>
    <n v="33.981400000000001"/>
    <n v="-118.2958"/>
    <n v="0"/>
    <x v="12"/>
  </r>
  <r>
    <n v="200804446"/>
    <d v="2020-01-11T00:00:00"/>
    <x v="132"/>
    <n v="2340"/>
    <n v="8"/>
    <x v="12"/>
    <n v="858"/>
    <n v="2"/>
    <n v="930"/>
    <s v="CRIMINAL THREATS - NO WEAPON DISPLAYED"/>
    <s v="2053 1528 0903 1202 2036 0421 0329"/>
    <n v="66"/>
    <s v="F"/>
    <s v="W"/>
    <n v="502"/>
    <s v="MULTI-UNIT DWELLING (APARTMENT, DUPLEX, ETC)"/>
    <m/>
    <m/>
    <s v="IC"/>
    <s v="Invest Cont"/>
    <n v="745"/>
    <n v="930"/>
    <m/>
    <m/>
    <s v="1700 S  ROBERTSON                    BL"/>
    <m/>
    <n v="34.052100000000003"/>
    <n v="-118.38639999999999"/>
    <n v="0"/>
    <x v="12"/>
  </r>
  <r>
    <n v="200307531"/>
    <d v="2020-02-27T00:00:00"/>
    <x v="61"/>
    <n v="359"/>
    <n v="3"/>
    <x v="2"/>
    <n v="329"/>
    <n v="2"/>
    <n v="740"/>
    <s v="VANDALISM - FELONY ($400 &amp; OVER, ALL CHURCH VANDALISMS)"/>
    <s v="2021 0329"/>
    <n v="0"/>
    <s v="X"/>
    <s v="X"/>
    <n v="502"/>
    <s v="MULTI-UNIT DWELLING (APARTMENT, DUPLEX, ETC)"/>
    <m/>
    <m/>
    <s v="IC"/>
    <s v="Invest Cont"/>
    <n v="740"/>
    <m/>
    <m/>
    <m/>
    <s v="500 W  27TH                         ST"/>
    <m/>
    <n v="34.026800000000001"/>
    <n v="-118.2753"/>
    <n v="0"/>
    <x v="12"/>
  </r>
  <r>
    <n v="200108903"/>
    <d v="2020-03-10T00:00:00"/>
    <x v="73"/>
    <n v="2000"/>
    <n v="1"/>
    <x v="1"/>
    <n v="162"/>
    <n v="1"/>
    <n v="420"/>
    <s v="THEFT FROM MOTOR VEHICLE - PETTY ($950 &amp; UNDER)"/>
    <m/>
    <n v="0"/>
    <m/>
    <m/>
    <n v="108"/>
    <s v="PARKING LOT"/>
    <m/>
    <m/>
    <s v="IC"/>
    <s v="Invest Cont"/>
    <n v="420"/>
    <m/>
    <m/>
    <m/>
    <s v="700 S  GRAND                        AV"/>
    <m/>
    <n v="34.0473"/>
    <n v="-118.25660000000001"/>
    <n v="0"/>
    <x v="12"/>
  </r>
  <r>
    <n v="200905364"/>
    <d v="2020-01-30T00:00:00"/>
    <x v="259"/>
    <n v="1450"/>
    <n v="9"/>
    <x v="3"/>
    <n v="998"/>
    <n v="2"/>
    <n v="649"/>
    <s v="DOCUMENT FORGERY / STOLEN FELONY"/>
    <s v="0377 1822"/>
    <n v="25"/>
    <s v="M"/>
    <s v="H"/>
    <n v="602"/>
    <s v="BANK"/>
    <m/>
    <m/>
    <s v="IC"/>
    <s v="Invest Cont"/>
    <n v="649"/>
    <m/>
    <m/>
    <m/>
    <s v="12900    VENTURA                      BL"/>
    <m/>
    <n v="34.145099999999999"/>
    <n v="-118.41370000000001"/>
    <n v="0"/>
    <x v="12"/>
  </r>
  <r>
    <n v="200212656"/>
    <d v="2020-07-16T00:00:00"/>
    <x v="51"/>
    <n v="852"/>
    <n v="2"/>
    <x v="5"/>
    <n v="201"/>
    <n v="2"/>
    <n v="901"/>
    <s v="VIOLATION OF RESTRAINING ORDER"/>
    <n v="2038"/>
    <n v="37"/>
    <s v="F"/>
    <s v="W"/>
    <n v="502"/>
    <s v="MULTI-UNIT DWELLING (APARTMENT, DUPLEX, ETC)"/>
    <m/>
    <m/>
    <s v="AO"/>
    <s v="Adult Other"/>
    <n v="901"/>
    <m/>
    <m/>
    <m/>
    <s v="900 N  MARIPOSA                     AV"/>
    <m/>
    <n v="34.086799999999997"/>
    <n v="-118.2991"/>
    <n v="0"/>
    <x v="12"/>
  </r>
  <r>
    <n v="201110632"/>
    <d v="2020-06-19T00:00:00"/>
    <x v="38"/>
    <n v="1"/>
    <n v="11"/>
    <x v="7"/>
    <n v="1158"/>
    <n v="1"/>
    <n v="341"/>
    <s v="THEFT-GRAND ($950.01 &amp; OVER)EXCPT,GUNS,FOWL,LIVESTK,PROD"/>
    <n v="344"/>
    <n v="92"/>
    <s v="F"/>
    <s v="W"/>
    <n v="501"/>
    <s v="SINGLE FAMILY DWELLING"/>
    <m/>
    <m/>
    <s v="AA"/>
    <s v="Adult Arrest"/>
    <n v="341"/>
    <m/>
    <m/>
    <m/>
    <s v="3900    WEST POINT                   DR"/>
    <m/>
    <n v="34.093299999999999"/>
    <n v="-118.2141"/>
    <n v="1"/>
    <x v="12"/>
  </r>
  <r>
    <n v="200616266"/>
    <d v="2020-10-04T00:00:00"/>
    <x v="263"/>
    <n v="600"/>
    <n v="6"/>
    <x v="9"/>
    <n v="669"/>
    <n v="1"/>
    <n v="510"/>
    <s v="VEHICLE - STOLEN"/>
    <m/>
    <n v="0"/>
    <m/>
    <m/>
    <n v="101"/>
    <s v="STREET"/>
    <m/>
    <m/>
    <s v="AA"/>
    <s v="Adult Arrest"/>
    <n v="510"/>
    <m/>
    <m/>
    <m/>
    <s v="1200 N  HARVARD                      BL"/>
    <m/>
    <n v="34.094099999999997"/>
    <n v="-118.3036"/>
    <n v="1"/>
    <x v="12"/>
  </r>
  <r>
    <n v="201112609"/>
    <d v="2020-08-18T00:00:00"/>
    <x v="116"/>
    <n v="2235"/>
    <n v="11"/>
    <x v="7"/>
    <n v="1177"/>
    <n v="2"/>
    <n v="664"/>
    <s v="BUNCO, PETTY THEFT"/>
    <n v="701"/>
    <n v="21"/>
    <s v="M"/>
    <s v="B"/>
    <n v="301"/>
    <s v="GAS STATION"/>
    <m/>
    <m/>
    <s v="IC"/>
    <s v="Invest Cont"/>
    <n v="664"/>
    <m/>
    <m/>
    <m/>
    <s v="2600 N  FIGUEROA                     ST"/>
    <m/>
    <n v="34.0884"/>
    <n v="-118.22580000000001"/>
    <n v="0"/>
    <x v="12"/>
  </r>
  <r>
    <n v="201222889"/>
    <d v="2020-10-19T00:00:00"/>
    <x v="336"/>
    <n v="1915"/>
    <n v="12"/>
    <x v="8"/>
    <n v="1257"/>
    <n v="2"/>
    <n v="753"/>
    <s v="DISCHARGE FIREARMS/SHOTS FIRED"/>
    <s v="1402 1407 1100 0906"/>
    <n v="0"/>
    <s v="X"/>
    <s v="X"/>
    <n v="101"/>
    <s v="STREET"/>
    <n v="106"/>
    <s v="UNKNOWN FIREARM"/>
    <s v="IC"/>
    <s v="Invest Cont"/>
    <n v="753"/>
    <m/>
    <m/>
    <m/>
    <s v="76TH                         ST"/>
    <s v="MAIN                         ST"/>
    <n v="33.969299999999997"/>
    <n v="-118.285"/>
    <n v="0"/>
    <x v="12"/>
  </r>
  <r>
    <n v="201218349"/>
    <d v="2020-08-11T00:00:00"/>
    <x v="283"/>
    <n v="800"/>
    <n v="12"/>
    <x v="8"/>
    <n v="1249"/>
    <n v="1"/>
    <n v="210"/>
    <s v="ROBBERY"/>
    <s v="0400 0416 0344 1310 0913 1817"/>
    <n v="26"/>
    <s v="F"/>
    <s v="B"/>
    <n v="108"/>
    <s v="PARKING LOT"/>
    <n v="400"/>
    <s v="STRONG-ARM (HANDS, FIST, FEET OR BODILY FORCE)"/>
    <s v="IC"/>
    <s v="Invest Cont"/>
    <n v="210"/>
    <m/>
    <m/>
    <m/>
    <s v="FLORENCE                     AV"/>
    <s v="FIGUEROA                     ST"/>
    <n v="33.974699999999999"/>
    <n v="-118.28270000000001"/>
    <n v="0"/>
    <x v="12"/>
  </r>
  <r>
    <n v="200406554"/>
    <d v="2020-03-05T00:00:00"/>
    <x v="244"/>
    <n v="1800"/>
    <n v="4"/>
    <x v="4"/>
    <n v="499"/>
    <n v="1"/>
    <n v="440"/>
    <s v="THEFT PLAIN - PETTY ($950 &amp; UNDER)"/>
    <n v="344"/>
    <n v="36"/>
    <s v="F"/>
    <s v="H"/>
    <n v="402"/>
    <s v="MARKET"/>
    <m/>
    <m/>
    <s v="IC"/>
    <s v="Invest Cont"/>
    <n v="440"/>
    <m/>
    <m/>
    <m/>
    <s v="3600 E  OLYMPIC                      BL"/>
    <m/>
    <n v="34.018799999999999"/>
    <n v="-118.20099999999999"/>
    <n v="0"/>
    <x v="12"/>
  </r>
  <r>
    <n v="200905375"/>
    <d v="2020-02-01T00:00:00"/>
    <x v="169"/>
    <n v="2210"/>
    <n v="9"/>
    <x v="3"/>
    <n v="906"/>
    <n v="2"/>
    <n v="624"/>
    <s v="BATTERY - SIMPLE ASSAULT"/>
    <n v="444"/>
    <n v="22"/>
    <s v="F"/>
    <s v="W"/>
    <n v="108"/>
    <s v="PARKING LOT"/>
    <n v="400"/>
    <s v="STRONG-ARM (HANDS, FIST, FEET OR BODILY FORCE)"/>
    <s v="IC"/>
    <s v="Invest Cont"/>
    <n v="624"/>
    <m/>
    <m/>
    <m/>
    <s v="7200    VAN NUYS                     BL"/>
    <m/>
    <n v="34.2012"/>
    <n v="-118.4487"/>
    <n v="0"/>
    <x v="12"/>
  </r>
  <r>
    <n v="200307870"/>
    <d v="2020-03-04T00:00:00"/>
    <x v="58"/>
    <n v="800"/>
    <n v="3"/>
    <x v="2"/>
    <n v="311"/>
    <n v="2"/>
    <n v="354"/>
    <s v="THEFT OF IDENTITY"/>
    <s v="0930 1822"/>
    <n v="61"/>
    <s v="M"/>
    <s v="H"/>
    <n v="301"/>
    <s v="GAS STATION"/>
    <m/>
    <m/>
    <s v="IC"/>
    <s v="Invest Cont"/>
    <n v="354"/>
    <m/>
    <m/>
    <m/>
    <s v="1800    MOUNTAIN VIEW                AV"/>
    <m/>
    <n v="34.0291"/>
    <n v="-118.3669"/>
    <n v="0"/>
    <x v="12"/>
  </r>
  <r>
    <n v="200508747"/>
    <d v="2020-04-27T00:00:00"/>
    <x v="303"/>
    <n v="1800"/>
    <n v="5"/>
    <x v="10"/>
    <n v="511"/>
    <n v="1"/>
    <n v="510"/>
    <s v="VEHICLE - STOLEN"/>
    <m/>
    <n v="0"/>
    <m/>
    <m/>
    <n v="103"/>
    <s v="ALLEY"/>
    <m/>
    <m/>
    <s v="IC"/>
    <s v="Invest Cont"/>
    <n v="510"/>
    <m/>
    <m/>
    <m/>
    <s v="253RD                        ST"/>
    <s v="PRESIDENT                    AV"/>
    <n v="33.794800000000002"/>
    <n v="-118.3043"/>
    <n v="0"/>
    <x v="12"/>
  </r>
  <r>
    <n v="200116883"/>
    <d v="2020-08-24T00:00:00"/>
    <x v="214"/>
    <n v="2245"/>
    <n v="1"/>
    <x v="1"/>
    <n v="124"/>
    <n v="1"/>
    <n v="231"/>
    <s v="ASSAULT WITH DEADLY WEAPON ON POLICE OFFICER"/>
    <s v="1501 0400 1212 1822"/>
    <n v="0"/>
    <s v="M"/>
    <s v="W"/>
    <n v="726"/>
    <s v="POLICE FACILITY"/>
    <n v="500"/>
    <s v="UNKNOWN WEAPON/OTHER WEAPON"/>
    <s v="IC"/>
    <s v="Invest Cont"/>
    <n v="231"/>
    <m/>
    <m/>
    <m/>
    <s v="100 W  1ST                          ST"/>
    <m/>
    <n v="34.052199999999999"/>
    <n v="-118.24339999999999"/>
    <n v="0"/>
    <x v="12"/>
  </r>
  <r>
    <n v="201008888"/>
    <d v="2020-05-10T00:00:00"/>
    <x v="39"/>
    <n v="1615"/>
    <n v="10"/>
    <x v="11"/>
    <n v="1003"/>
    <n v="2"/>
    <n v="624"/>
    <s v="BATTERY - SIMPLE ASSAULT"/>
    <s v="0913 0416 2002"/>
    <n v="34"/>
    <s v="M"/>
    <s v="H"/>
    <n v="502"/>
    <s v="MULTI-UNIT DWELLING (APARTMENT, DUPLEX, ETC)"/>
    <n v="400"/>
    <s v="STRONG-ARM (HANDS, FIST, FEET OR BODILY FORCE)"/>
    <s v="IC"/>
    <s v="Invest Cont"/>
    <n v="624"/>
    <m/>
    <m/>
    <m/>
    <s v="7800    RESEDA                       BL"/>
    <m/>
    <n v="34.214799999999997"/>
    <n v="-118.54040000000001"/>
    <n v="0"/>
    <x v="12"/>
  </r>
  <r>
    <n v="200321125"/>
    <d v="2020-12-01T00:00:00"/>
    <x v="194"/>
    <n v="1600"/>
    <n v="3"/>
    <x v="2"/>
    <n v="379"/>
    <n v="1"/>
    <n v="510"/>
    <s v="VEHICLE - STOLEN"/>
    <m/>
    <n v="0"/>
    <m/>
    <m/>
    <n v="101"/>
    <s v="STREET"/>
    <m/>
    <m/>
    <s v="JA"/>
    <s v="Juv Arrest"/>
    <n v="510"/>
    <m/>
    <m/>
    <m/>
    <s v="38TH"/>
    <s v="WISCONSIN"/>
    <n v="34.017299999999999"/>
    <n v="-118.2931"/>
    <n v="1"/>
    <x v="12"/>
  </r>
  <r>
    <n v="201012508"/>
    <d v="2020-08-28T00:00:00"/>
    <x v="182"/>
    <n v="500"/>
    <n v="10"/>
    <x v="11"/>
    <n v="1004"/>
    <n v="1"/>
    <n v="510"/>
    <s v="VEHICLE - STOLEN"/>
    <m/>
    <n v="0"/>
    <m/>
    <m/>
    <n v="101"/>
    <s v="STREET"/>
    <m/>
    <m/>
    <s v="IC"/>
    <s v="Invest Cont"/>
    <n v="510"/>
    <m/>
    <m/>
    <m/>
    <s v="7600    RESEDA                       BL"/>
    <m/>
    <n v="34.208399999999997"/>
    <n v="-118.536"/>
    <n v="0"/>
    <x v="12"/>
  </r>
  <r>
    <n v="200900635"/>
    <d v="2020-03-09T00:00:00"/>
    <x v="305"/>
    <n v="1330"/>
    <n v="9"/>
    <x v="3"/>
    <n v="964"/>
    <n v="1"/>
    <n v="442"/>
    <s v="SHOPLIFTING - PETTY THEFT ($950 &amp; UNDER)"/>
    <n v="325"/>
    <n v="22"/>
    <s v="F"/>
    <s v="H"/>
    <n v="404"/>
    <s v="DEPARTMENT STORE"/>
    <m/>
    <m/>
    <s v="AA"/>
    <s v="Adult Arrest"/>
    <n v="442"/>
    <m/>
    <m/>
    <m/>
    <s v="14000    RIVERSIDE                    DR"/>
    <m/>
    <n v="34.157600000000002"/>
    <n v="-118.438"/>
    <n v="1"/>
    <x v="12"/>
  </r>
  <r>
    <n v="201106414"/>
    <d v="2020-02-23T00:00:00"/>
    <x v="105"/>
    <n v="1535"/>
    <n v="11"/>
    <x v="7"/>
    <n v="1176"/>
    <n v="2"/>
    <n v="624"/>
    <s v="BATTERY - SIMPLE ASSAULT"/>
    <s v="0400 0416 0913"/>
    <n v="26"/>
    <s v="M"/>
    <s v="H"/>
    <n v="501"/>
    <s v="SINGLE FAMILY DWELLING"/>
    <n v="400"/>
    <s v="STRONG-ARM (HANDS, FIST, FEET OR BODILY FORCE)"/>
    <s v="IC"/>
    <s v="Invest Cont"/>
    <n v="624"/>
    <m/>
    <m/>
    <m/>
    <s v="1100    CRYSTAL                      ST"/>
    <m/>
    <n v="34.091999999999999"/>
    <n v="-118.23439999999999"/>
    <n v="0"/>
    <x v="12"/>
  </r>
  <r>
    <n v="200911911"/>
    <d v="2020-07-03T00:00:00"/>
    <x v="261"/>
    <n v="920"/>
    <n v="9"/>
    <x v="3"/>
    <n v="933"/>
    <n v="2"/>
    <n v="624"/>
    <s v="BATTERY - SIMPLE ASSAULT"/>
    <n v="400"/>
    <n v="31"/>
    <s v="M"/>
    <s v="B"/>
    <n v="301"/>
    <s v="GAS STATION"/>
    <n v="400"/>
    <s v="STRONG-ARM (HANDS, FIST, FEET OR BODILY FORCE)"/>
    <s v="AO"/>
    <s v="Adult Other"/>
    <n v="624"/>
    <m/>
    <m/>
    <m/>
    <s v="6100    VAN NUYS                     BL"/>
    <m/>
    <n v="34.183100000000003"/>
    <n v="-118.45229999999999"/>
    <n v="0"/>
    <x v="12"/>
  </r>
  <r>
    <n v="201016196"/>
    <d v="2020-12-17T00:00:00"/>
    <x v="210"/>
    <n v="700"/>
    <n v="10"/>
    <x v="11"/>
    <n v="1015"/>
    <n v="2"/>
    <n v="740"/>
    <s v="VANDALISM - FELONY ($400 &amp; OVER, ALL CHURCH VANDALISMS)"/>
    <s v="1822 0329"/>
    <n v="0"/>
    <s v="M"/>
    <s v="W"/>
    <n v="230"/>
    <s v="DAY CARE/ADULTS*"/>
    <m/>
    <m/>
    <s v="IC"/>
    <s v="Invest Cont"/>
    <n v="740"/>
    <m/>
    <m/>
    <m/>
    <s v="18300    SHERMAN                      WY"/>
    <m/>
    <n v="34.2012"/>
    <n v="-118.5247"/>
    <n v="0"/>
    <x v="12"/>
  </r>
  <r>
    <n v="200313339"/>
    <d v="2020-06-27T00:00:00"/>
    <x v="37"/>
    <n v="1400"/>
    <n v="3"/>
    <x v="2"/>
    <n v="337"/>
    <n v="2"/>
    <n v="624"/>
    <s v="BATTERY - SIMPLE ASSAULT"/>
    <s v="0903 2055 0342 1822 1516 2024 0319 0416 0429 0340"/>
    <n v="55"/>
    <s v="M"/>
    <s v="H"/>
    <n v="108"/>
    <s v="PARKING LOT"/>
    <n v="400"/>
    <s v="STRONG-ARM (HANDS, FIST, FEET OR BODILY FORCE)"/>
    <s v="IC"/>
    <s v="Invest Cont"/>
    <n v="624"/>
    <m/>
    <m/>
    <m/>
    <s v="1400 W  JEFFERSON                    BL"/>
    <m/>
    <n v="34.025500000000001"/>
    <n v="-118.2972"/>
    <n v="0"/>
    <x v="12"/>
  </r>
  <r>
    <n v="201200628"/>
    <d v="2020-04-07T00:00:00"/>
    <x v="126"/>
    <n v="740"/>
    <n v="12"/>
    <x v="8"/>
    <n v="1268"/>
    <n v="1"/>
    <n v="310"/>
    <s v="BURGLARY"/>
    <s v="1402 1601"/>
    <n v="0"/>
    <s v="X"/>
    <s v="X"/>
    <n v="118"/>
    <s v="CONSTRUCTION SITE"/>
    <m/>
    <m/>
    <s v="AO"/>
    <s v="Adult Other"/>
    <n v="310"/>
    <n v="998"/>
    <m/>
    <m/>
    <s v="MAIN                         ST"/>
    <s v="79TH                         ST"/>
    <n v="33.9679"/>
    <n v="-118.2739"/>
    <n v="0"/>
    <x v="12"/>
  </r>
  <r>
    <n v="201113100"/>
    <d v="2020-08-31T00:00:00"/>
    <x v="151"/>
    <n v="1740"/>
    <n v="11"/>
    <x v="7"/>
    <n v="1177"/>
    <n v="1"/>
    <n v="510"/>
    <s v="VEHICLE - STOLEN"/>
    <m/>
    <n v="0"/>
    <m/>
    <m/>
    <n v="108"/>
    <s v="PARKING LOT"/>
    <m/>
    <m/>
    <s v="IC"/>
    <s v="Invest Cont"/>
    <n v="510"/>
    <m/>
    <m/>
    <m/>
    <s v="2000 N  FIGUEROA                     ST"/>
    <m/>
    <n v="34.0884"/>
    <n v="-118.22580000000001"/>
    <n v="0"/>
    <x v="12"/>
  </r>
  <r>
    <n v="200116219"/>
    <d v="2020-08-11T00:00:00"/>
    <x v="133"/>
    <n v="1417"/>
    <n v="1"/>
    <x v="1"/>
    <n v="162"/>
    <n v="2"/>
    <n v="740"/>
    <s v="VANDALISM - FELONY ($400 &amp; OVER, ALL CHURCH VANDALISMS)"/>
    <s v="0329 1822 1414"/>
    <n v="0"/>
    <s v="X"/>
    <s v="X"/>
    <n v="108"/>
    <s v="PARKING LOT"/>
    <n v="400"/>
    <s v="STRONG-ARM (HANDS, FIST, FEET OR BODILY FORCE)"/>
    <s v="IC"/>
    <s v="Invest Cont"/>
    <n v="740"/>
    <m/>
    <m/>
    <m/>
    <s v="800 S  FLOWER                       ST"/>
    <m/>
    <n v="34.046799999999998"/>
    <n v="-118.26049999999999"/>
    <n v="0"/>
    <x v="12"/>
  </r>
  <r>
    <n v="201214088"/>
    <d v="2020-06-04T00:00:00"/>
    <x v="282"/>
    <n v="2300"/>
    <n v="12"/>
    <x v="8"/>
    <n v="1207"/>
    <n v="1"/>
    <n v="510"/>
    <s v="VEHICLE - STOLEN"/>
    <m/>
    <n v="0"/>
    <m/>
    <m/>
    <n v="101"/>
    <s v="STREET"/>
    <m/>
    <m/>
    <s v="IC"/>
    <s v="Invest Cont"/>
    <n v="510"/>
    <m/>
    <m/>
    <m/>
    <s v="800 W  50TH                         ST"/>
    <m/>
    <n v="33.997900000000001"/>
    <n v="-118.2871"/>
    <n v="0"/>
    <x v="12"/>
  </r>
  <r>
    <n v="200113793"/>
    <d v="2020-06-22T00:00:00"/>
    <x v="334"/>
    <n v="100"/>
    <n v="1"/>
    <x v="1"/>
    <n v="176"/>
    <n v="1"/>
    <n v="230"/>
    <s v="ASSAULT WITH DEADLY WEAPON, AGGRAVATED ASSAULT"/>
    <s v="0416 0408 1822"/>
    <n v="39"/>
    <s v="M"/>
    <s v="W"/>
    <n v="502"/>
    <s v="MULTI-UNIT DWELLING (APARTMENT, DUPLEX, ETC)"/>
    <n v="400"/>
    <s v="STRONG-ARM (HANDS, FIST, FEET OR BODILY FORCE)"/>
    <s v="IC"/>
    <s v="Invest Cont"/>
    <n v="230"/>
    <m/>
    <m/>
    <m/>
    <s v="700 S  LOS ANGELES                  ST"/>
    <m/>
    <n v="34.043300000000002"/>
    <n v="-118.2504"/>
    <n v="0"/>
    <x v="12"/>
  </r>
  <r>
    <n v="200119889"/>
    <d v="2020-10-23T00:00:00"/>
    <x v="60"/>
    <n v="1800"/>
    <n v="1"/>
    <x v="1"/>
    <n v="127"/>
    <n v="2"/>
    <n v="745"/>
    <s v="VANDALISM - MISDEAMEANOR ($399 OR UNDER)"/>
    <n v="329"/>
    <n v="0"/>
    <s v="M"/>
    <s v="O"/>
    <n v="726"/>
    <s v="POLICE FACILITY"/>
    <m/>
    <m/>
    <s v="IC"/>
    <s v="Invest Cont"/>
    <n v="745"/>
    <m/>
    <m/>
    <m/>
    <s v="100 N  LOS ANGELES                  ST"/>
    <m/>
    <n v="34.051499999999997"/>
    <n v="-118.2424"/>
    <n v="0"/>
    <x v="12"/>
  </r>
  <r>
    <n v="200405848"/>
    <d v="2020-02-16T00:00:00"/>
    <x v="58"/>
    <n v="1330"/>
    <n v="4"/>
    <x v="4"/>
    <n v="428"/>
    <n v="2"/>
    <n v="745"/>
    <s v="VANDALISM - MISDEAMEANOR ($399 OR UNDER)"/>
    <n v="329"/>
    <n v="49"/>
    <s v="F"/>
    <s v="H"/>
    <n v="501"/>
    <s v="SINGLE FAMILY DWELLING"/>
    <m/>
    <m/>
    <s v="IC"/>
    <s v="Invest Cont"/>
    <n v="745"/>
    <m/>
    <m/>
    <m/>
    <s v="3100    BUDAU                        AV"/>
    <m/>
    <n v="34.080800000000004"/>
    <n v="-118.1738"/>
    <n v="0"/>
    <x v="12"/>
  </r>
  <r>
    <n v="200612949"/>
    <d v="2020-07-22T00:00:00"/>
    <x v="231"/>
    <n v="500"/>
    <n v="6"/>
    <x v="9"/>
    <n v="631"/>
    <n v="2"/>
    <n v="624"/>
    <s v="BATTERY - SIMPLE ASSAULT"/>
    <s v="0400 0416 0445 0342 1822"/>
    <n v="26"/>
    <s v="F"/>
    <s v="W"/>
    <n v="101"/>
    <s v="STREET"/>
    <n v="400"/>
    <s v="STRONG-ARM (HANDS, FIST, FEET OR BODILY FORCE)"/>
    <s v="IC"/>
    <s v="Invest Cont"/>
    <n v="624"/>
    <m/>
    <m/>
    <m/>
    <s v="1500    BLUE JAY                     WY"/>
    <m/>
    <n v="34.099499999999999"/>
    <n v="-118.3867"/>
    <n v="0"/>
    <x v="12"/>
  </r>
  <r>
    <n v="201221850"/>
    <d v="2020-10-01T00:00:00"/>
    <x v="170"/>
    <n v="930"/>
    <n v="12"/>
    <x v="8"/>
    <n v="1248"/>
    <n v="2"/>
    <n v="745"/>
    <s v="VANDALISM - MISDEAMEANOR ($399 OR UNDER)"/>
    <s v="0329 1307 1202 1822 1309 1310"/>
    <n v="65"/>
    <s v="M"/>
    <s v="H"/>
    <n v="122"/>
    <s v="VEHICLE, PASSENGER/TRUCK"/>
    <m/>
    <m/>
    <s v="IC"/>
    <s v="Invest Cont"/>
    <n v="745"/>
    <m/>
    <m/>
    <m/>
    <s v="6300 S  VERMONT                      AV"/>
    <m/>
    <n v="33.981000000000002"/>
    <n v="-118.2914"/>
    <n v="0"/>
    <x v="12"/>
  </r>
  <r>
    <n v="200212053"/>
    <d v="2020-07-02T00:00:00"/>
    <x v="153"/>
    <n v="307"/>
    <n v="2"/>
    <x v="5"/>
    <n v="216"/>
    <n v="2"/>
    <n v="740"/>
    <s v="VANDALISM - FELONY ($400 &amp; OVER, ALL CHURCH VANDALISMS)"/>
    <s v="1822 1402 0329 0445 0202"/>
    <n v="0"/>
    <s v="X"/>
    <s v="X"/>
    <n v="202"/>
    <s v="LIQUOR STORE"/>
    <m/>
    <m/>
    <s v="IC"/>
    <s v="Invest Cont"/>
    <n v="740"/>
    <n v="998"/>
    <m/>
    <m/>
    <s v="2200 W  SUNSET                       BL"/>
    <m/>
    <n v="34.077800000000003"/>
    <n v="-118.2659"/>
    <n v="0"/>
    <x v="12"/>
  </r>
  <r>
    <n v="200716844"/>
    <d v="2020-12-06T00:00:00"/>
    <x v="121"/>
    <n v="1400"/>
    <n v="7"/>
    <x v="0"/>
    <n v="724"/>
    <n v="1"/>
    <n v="331"/>
    <s v="THEFT FROM MOTOR VEHICLE - GRAND ($950.01 AND OVER)"/>
    <s v="1822 0344 1300"/>
    <n v="39"/>
    <s v="M"/>
    <s v="F"/>
    <n v="108"/>
    <s v="PARKING LOT"/>
    <m/>
    <m/>
    <s v="IC"/>
    <s v="Invest Cont"/>
    <n v="331"/>
    <m/>
    <m/>
    <m/>
    <s v="100    THE GROVE                    DR"/>
    <m/>
    <n v="34.0747"/>
    <n v="-118.3563"/>
    <n v="0"/>
    <x v="12"/>
  </r>
  <r>
    <n v="200818015"/>
    <d v="2020-12-29T00:00:00"/>
    <x v="362"/>
    <n v="330"/>
    <n v="8"/>
    <x v="12"/>
    <n v="886"/>
    <n v="1"/>
    <n v="330"/>
    <s v="BURGLARY FROM VEHICLE"/>
    <s v="1822 1309 0216 1420 0321 0377 0344"/>
    <n v="33"/>
    <s v="F"/>
    <s v="O"/>
    <n v="101"/>
    <s v="STREET"/>
    <m/>
    <m/>
    <s v="IC"/>
    <s v="Invest Cont"/>
    <n v="330"/>
    <m/>
    <m/>
    <m/>
    <s v="2700    MONTE MAR                    TR"/>
    <m/>
    <n v="34.043999999999997"/>
    <n v="-118.40170000000001"/>
    <n v="0"/>
    <x v="12"/>
  </r>
  <r>
    <n v="200707745"/>
    <d v="2020-03-26T00:00:00"/>
    <x v="328"/>
    <n v="1500"/>
    <n v="7"/>
    <x v="0"/>
    <n v="702"/>
    <n v="1"/>
    <n v="510"/>
    <s v="VEHICLE - STOLEN"/>
    <m/>
    <n v="0"/>
    <m/>
    <m/>
    <n v="101"/>
    <s v="STREET"/>
    <m/>
    <m/>
    <s v="IC"/>
    <s v="Invest Cont"/>
    <n v="510"/>
    <m/>
    <m/>
    <m/>
    <s v="600 N  GARDNER                      ST"/>
    <m/>
    <n v="34.081800000000001"/>
    <n v="-118.3532"/>
    <n v="0"/>
    <x v="12"/>
  </r>
  <r>
    <n v="201107718"/>
    <d v="2020-03-25T00:00:00"/>
    <x v="328"/>
    <n v="700"/>
    <n v="11"/>
    <x v="7"/>
    <n v="1139"/>
    <n v="1"/>
    <n v="510"/>
    <s v="VEHICLE - STOLEN"/>
    <m/>
    <n v="0"/>
    <m/>
    <m/>
    <n v="101"/>
    <s v="STREET"/>
    <m/>
    <m/>
    <s v="IC"/>
    <s v="Invest Cont"/>
    <n v="510"/>
    <m/>
    <m/>
    <m/>
    <s v="6300    ARROYO GLEN                  ST"/>
    <m/>
    <n v="34.1128"/>
    <n v="-118.1845"/>
    <n v="0"/>
    <x v="12"/>
  </r>
  <r>
    <n v="201216375"/>
    <d v="2020-07-11T00:00:00"/>
    <x v="247"/>
    <n v="1830"/>
    <n v="12"/>
    <x v="8"/>
    <n v="1208"/>
    <n v="2"/>
    <n v="745"/>
    <s v="VANDALISM - MISDEAMEANOR ($399 OR UNDER)"/>
    <s v="0913 0329"/>
    <n v="69"/>
    <s v="M"/>
    <s v="B"/>
    <n v="501"/>
    <s v="SINGLE FAMILY DWELLING"/>
    <m/>
    <m/>
    <s v="AO"/>
    <s v="Adult Other"/>
    <n v="745"/>
    <m/>
    <m/>
    <m/>
    <s v="500 W  47TH                         ST"/>
    <m/>
    <n v="34.000599999999999"/>
    <n v="-118.2871"/>
    <n v="0"/>
    <x v="12"/>
  </r>
  <r>
    <n v="201223546"/>
    <d v="2020-10-29T00:00:00"/>
    <x v="147"/>
    <n v="1500"/>
    <n v="12"/>
    <x v="8"/>
    <n v="1253"/>
    <n v="1"/>
    <n v="440"/>
    <s v="THEFT PLAIN - PETTY ($950 &amp; UNDER)"/>
    <s v="0344 1822"/>
    <n v="29"/>
    <s v="F"/>
    <s v="W"/>
    <n v="502"/>
    <s v="MULTI-UNIT DWELLING (APARTMENT, DUPLEX, ETC)"/>
    <m/>
    <m/>
    <s v="IC"/>
    <s v="Invest Cont"/>
    <n v="440"/>
    <m/>
    <m/>
    <m/>
    <s v="1800 W  78TH                         ST"/>
    <m/>
    <n v="33.969099999999997"/>
    <n v="-118.3096"/>
    <n v="0"/>
    <x v="12"/>
  </r>
  <r>
    <n v="200308524"/>
    <d v="2020-03-13T00:00:00"/>
    <x v="262"/>
    <n v="1530"/>
    <n v="3"/>
    <x v="2"/>
    <n v="395"/>
    <n v="1"/>
    <n v="236"/>
    <s v="INTIMATE PARTNER - AGGRAVATED ASSAULT"/>
    <s v="2000 1813 0408 0447 0913"/>
    <n v="36"/>
    <s v="F"/>
    <s v="H"/>
    <n v="501"/>
    <s v="SINGLE FAMILY DWELLING"/>
    <n v="400"/>
    <s v="STRONG-ARM (HANDS, FIST, FEET OR BODILY FORCE)"/>
    <s v="AO"/>
    <s v="Adult Other"/>
    <n v="236"/>
    <m/>
    <m/>
    <m/>
    <s v="1900 W  41ST                         ST"/>
    <m/>
    <n v="34.009900000000002"/>
    <n v="-118.3171"/>
    <n v="0"/>
    <x v="12"/>
  </r>
  <r>
    <n v="201305190"/>
    <d v="2020-01-22T00:00:00"/>
    <x v="327"/>
    <n v="900"/>
    <n v="13"/>
    <x v="6"/>
    <n v="1377"/>
    <n v="1"/>
    <n v="510"/>
    <s v="VEHICLE - STOLEN"/>
    <m/>
    <n v="0"/>
    <m/>
    <m/>
    <n v="101"/>
    <s v="STREET"/>
    <m/>
    <m/>
    <s v="IC"/>
    <s v="Invest Cont"/>
    <n v="510"/>
    <m/>
    <m/>
    <m/>
    <s v="57TH                         ST"/>
    <s v="DUARTE                       ST"/>
    <n v="33.991300000000003"/>
    <n v="-118.2422"/>
    <n v="0"/>
    <x v="12"/>
  </r>
  <r>
    <n v="200511278"/>
    <d v="2020-07-01T00:00:00"/>
    <x v="24"/>
    <n v="1200"/>
    <n v="5"/>
    <x v="10"/>
    <n v="562"/>
    <n v="1"/>
    <n v="420"/>
    <s v="THEFT FROM MOTOR VEHICLE - PETTY ($950 &amp; UNDER)"/>
    <m/>
    <n v="0"/>
    <m/>
    <m/>
    <n v="101"/>
    <s v="STREET"/>
    <m/>
    <m/>
    <s v="IC"/>
    <s v="Invest Cont"/>
    <n v="420"/>
    <m/>
    <m/>
    <m/>
    <s v="1500    LE GRANDE                    TR"/>
    <m/>
    <n v="33.729799999999997"/>
    <n v="-118.30670000000001"/>
    <n v="0"/>
    <x v="12"/>
  </r>
  <r>
    <n v="201213973"/>
    <d v="2020-06-01T00:00:00"/>
    <x v="65"/>
    <n v="2200"/>
    <n v="12"/>
    <x v="8"/>
    <n v="1213"/>
    <n v="1"/>
    <n v="761"/>
    <s v="BRANDISH WEAPON"/>
    <s v="1266 0913 0334"/>
    <n v="27"/>
    <s v="M"/>
    <s v="B"/>
    <n v="108"/>
    <s v="PARKING LOT"/>
    <n v="109"/>
    <s v="SEMI-AUTOMATIC PISTOL"/>
    <s v="IC"/>
    <s v="Invest Cont"/>
    <n v="761"/>
    <m/>
    <m/>
    <m/>
    <s v="5700 S  WESTERN                      AV"/>
    <m/>
    <n v="33.990699999999997"/>
    <n v="-118.30889999999999"/>
    <n v="0"/>
    <x v="12"/>
  </r>
  <r>
    <n v="200707672"/>
    <d v="2020-03-21T00:00:00"/>
    <x v="35"/>
    <n v="2055"/>
    <n v="7"/>
    <x v="0"/>
    <n v="782"/>
    <n v="2"/>
    <n v="626"/>
    <s v="INTIMATE PARTNER - SIMPLE ASSAULT"/>
    <s v="2000 0416 1814"/>
    <n v="47"/>
    <s v="F"/>
    <s v="W"/>
    <n v="102"/>
    <s v="SIDEWALK"/>
    <n v="400"/>
    <s v="STRONG-ARM (HANDS, FIST, FEET OR BODILY FORCE)"/>
    <s v="AO"/>
    <s v="Adult Other"/>
    <n v="626"/>
    <m/>
    <m/>
    <m/>
    <s v="VENICE                       BL"/>
    <s v="DAVID                        AV"/>
    <n v="34.036799999999999"/>
    <n v="-118.3754"/>
    <n v="0"/>
    <x v="12"/>
  </r>
  <r>
    <n v="200715535"/>
    <d v="2020-11-01T00:00:00"/>
    <x v="345"/>
    <n v="500"/>
    <n v="7"/>
    <x v="0"/>
    <n v="774"/>
    <n v="2"/>
    <n v="626"/>
    <s v="INTIMATE PARTNER - SIMPLE ASSAULT"/>
    <s v="2000 1814 0444"/>
    <n v="33"/>
    <s v="M"/>
    <s v="H"/>
    <n v="501"/>
    <s v="SINGLE FAMILY DWELLING"/>
    <n v="400"/>
    <s v="STRONG-ARM (HANDS, FIST, FEET OR BODILY FORCE)"/>
    <s v="AO"/>
    <s v="Adult Other"/>
    <n v="626"/>
    <m/>
    <m/>
    <m/>
    <s v="1700 S  MANSFIELD                    AV"/>
    <m/>
    <n v="34.042700000000004"/>
    <n v="-118.34780000000001"/>
    <n v="0"/>
    <x v="12"/>
  </r>
  <r>
    <n v="200809111"/>
    <d v="2020-05-06T00:00:00"/>
    <x v="52"/>
    <n v="1900"/>
    <n v="8"/>
    <x v="12"/>
    <n v="849"/>
    <n v="1"/>
    <n v="510"/>
    <s v="VEHICLE - STOLEN"/>
    <m/>
    <n v="0"/>
    <m/>
    <m/>
    <n v="101"/>
    <s v="STREET"/>
    <m/>
    <m/>
    <s v="AO"/>
    <s v="Adult Other"/>
    <n v="510"/>
    <m/>
    <m/>
    <m/>
    <s v="900 S  WOOSTER                      ST"/>
    <m/>
    <n v="34.059399999999997"/>
    <n v="-118.3824"/>
    <n v="0"/>
    <x v="12"/>
  </r>
  <r>
    <n v="201113645"/>
    <d v="2020-09-15T00:00:00"/>
    <x v="346"/>
    <n v="730"/>
    <n v="11"/>
    <x v="7"/>
    <n v="1171"/>
    <n v="2"/>
    <n v="745"/>
    <s v="VANDALISM - MISDEAMEANOR ($399 OR UNDER)"/>
    <s v="1202 1822 0329"/>
    <n v="76"/>
    <s v="M"/>
    <s v="W"/>
    <n v="102"/>
    <s v="SIDEWALK"/>
    <m/>
    <m/>
    <s v="IC"/>
    <s v="Invest Cont"/>
    <n v="745"/>
    <m/>
    <m/>
    <m/>
    <s v="1600    ROTARY                       DR"/>
    <m/>
    <n v="34.088500000000003"/>
    <n v="-118.2714"/>
    <n v="0"/>
    <x v="12"/>
  </r>
  <r>
    <n v="200713810"/>
    <d v="2020-09-13T00:00:00"/>
    <x v="4"/>
    <n v="1922"/>
    <n v="7"/>
    <x v="0"/>
    <n v="763"/>
    <n v="1"/>
    <n v="310"/>
    <s v="BURGLARY"/>
    <s v="1402 0397 0329 1309 0358 0344"/>
    <n v="28"/>
    <s v="M"/>
    <s v="W"/>
    <n v="221"/>
    <s v="PUBLIC STORAGE"/>
    <m/>
    <m/>
    <s v="AA"/>
    <s v="Adult Arrest"/>
    <n v="310"/>
    <n v="998"/>
    <m/>
    <m/>
    <s v="5500    AIRDROME                     ST"/>
    <m/>
    <n v="34.045499999999997"/>
    <n v="-118.3676"/>
    <n v="1"/>
    <x v="12"/>
  </r>
  <r>
    <n v="201307500"/>
    <d v="2020-03-03T00:00:00"/>
    <x v="301"/>
    <n v="1600"/>
    <n v="13"/>
    <x v="6"/>
    <n v="1307"/>
    <n v="2"/>
    <n v="930"/>
    <s v="CRIMINAL THREATS - NO WEAPON DISPLAYED"/>
    <s v="0421 0913"/>
    <n v="52"/>
    <s v="M"/>
    <s v="W"/>
    <n v="503"/>
    <s v="HOTEL"/>
    <n v="511"/>
    <s v="VERBAL THREAT"/>
    <s v="IC"/>
    <s v="Invest Cont"/>
    <n v="930"/>
    <m/>
    <m/>
    <m/>
    <s v="800 E  7TH                          ST"/>
    <m/>
    <n v="34.0396"/>
    <n v="-118.24509999999999"/>
    <n v="0"/>
    <x v="12"/>
  </r>
  <r>
    <n v="201107044"/>
    <d v="2020-03-08T00:00:00"/>
    <x v="17"/>
    <n v="2100"/>
    <n v="11"/>
    <x v="7"/>
    <n v="1181"/>
    <n v="1"/>
    <n v="510"/>
    <s v="VEHICLE - STOLEN"/>
    <m/>
    <n v="0"/>
    <m/>
    <m/>
    <n v="108"/>
    <s v="PARKING LOT"/>
    <m/>
    <m/>
    <s v="IC"/>
    <s v="Invest Cont"/>
    <n v="510"/>
    <m/>
    <m/>
    <m/>
    <s v="2700 W  SUNSET                       BL"/>
    <m/>
    <n v="34.080800000000004"/>
    <n v="-118.2655"/>
    <n v="0"/>
    <x v="12"/>
  </r>
  <r>
    <n v="200517299"/>
    <d v="2020-12-01T00:00:00"/>
    <x v="194"/>
    <n v="1830"/>
    <n v="5"/>
    <x v="10"/>
    <n v="514"/>
    <n v="2"/>
    <n v="624"/>
    <s v="BATTERY - SIMPLE ASSAULT"/>
    <s v="0408 0913 0602 1242 0319 0561"/>
    <n v="56"/>
    <s v="M"/>
    <s v="H"/>
    <n v="502"/>
    <s v="MULTI-UNIT DWELLING (APARTMENT, DUPLEX, ETC)"/>
    <n v="400"/>
    <s v="STRONG-ARM (HANDS, FIST, FEET OR BODILY FORCE)"/>
    <s v="IC"/>
    <s v="Invest Cont"/>
    <n v="624"/>
    <m/>
    <m/>
    <m/>
    <s v="900 N  WILMINGTON                   BL"/>
    <m/>
    <n v="33.789700000000003"/>
    <n v="-118.2787"/>
    <n v="0"/>
    <x v="12"/>
  </r>
  <r>
    <n v="200913309"/>
    <d v="2020-08-09T00:00:00"/>
    <x v="133"/>
    <n v="1900"/>
    <n v="9"/>
    <x v="3"/>
    <n v="901"/>
    <n v="1"/>
    <n v="420"/>
    <s v="THEFT FROM MOTOR VEHICLE - PETTY ($950 &amp; UNDER)"/>
    <m/>
    <n v="0"/>
    <m/>
    <m/>
    <n v="108"/>
    <s v="PARKING LOT"/>
    <m/>
    <m/>
    <s v="IC"/>
    <s v="Invest Cont"/>
    <n v="420"/>
    <m/>
    <m/>
    <m/>
    <s v="7300 N  SEPULVEDA                    BL"/>
    <m/>
    <n v="34.208500000000001"/>
    <n v="-118.46980000000001"/>
    <n v="0"/>
    <x v="12"/>
  </r>
  <r>
    <n v="200812307"/>
    <d v="2020-07-24T00:00:00"/>
    <x v="286"/>
    <n v="2130"/>
    <n v="8"/>
    <x v="12"/>
    <n v="835"/>
    <n v="2"/>
    <n v="745"/>
    <s v="VANDALISM - MISDEAMEANOR ($399 OR UNDER)"/>
    <s v="1822 0344"/>
    <n v="0"/>
    <s v="X"/>
    <s v="X"/>
    <n v="708"/>
    <s v="CHURCH/CHAPEL (CHANGED 03-03 FROM CHURCH/TEMPLE)"/>
    <m/>
    <m/>
    <s v="IC"/>
    <s v="Invest Cont"/>
    <n v="745"/>
    <m/>
    <m/>
    <m/>
    <s v="1900    WESTWOOD                     BL"/>
    <m/>
    <n v="34.046999999999997"/>
    <n v="-118.4344"/>
    <n v="0"/>
    <x v="12"/>
  </r>
  <r>
    <n v="200115935"/>
    <d v="2020-08-06T00:00:00"/>
    <x v="115"/>
    <n v="1600"/>
    <n v="1"/>
    <x v="1"/>
    <n v="162"/>
    <n v="2"/>
    <n v="624"/>
    <s v="BATTERY - SIMPLE ASSAULT"/>
    <s v="0910 1822 0416 2004 2001 2003"/>
    <n v="29"/>
    <s v="M"/>
    <s v="B"/>
    <n v="903"/>
    <s v="MTA - RED LINE - 7TH AND METRO CENTER"/>
    <n v="400"/>
    <s v="STRONG-ARM (HANDS, FIST, FEET OR BODILY FORCE)"/>
    <s v="AO"/>
    <s v="Adult Other"/>
    <n v="624"/>
    <m/>
    <m/>
    <m/>
    <s v="600 W  7TH                          ST"/>
    <m/>
    <n v="34.0473"/>
    <n v="-118.25660000000001"/>
    <n v="0"/>
    <x v="12"/>
  </r>
  <r>
    <n v="200100760"/>
    <d v="2020-05-02T00:00:00"/>
    <x v="5"/>
    <n v="910"/>
    <n v="1"/>
    <x v="1"/>
    <n v="166"/>
    <n v="2"/>
    <n v="624"/>
    <s v="BATTERY - SIMPLE ASSAULT"/>
    <s v="0416 1822 0429"/>
    <n v="68"/>
    <s v="M"/>
    <s v="W"/>
    <n v="102"/>
    <s v="SIDEWALK"/>
    <n v="400"/>
    <s v="STRONG-ARM (HANDS, FIST, FEET OR BODILY FORCE)"/>
    <s v="IC"/>
    <s v="Invest Cont"/>
    <n v="624"/>
    <m/>
    <m/>
    <m/>
    <s v="600 S  SAN PEDRO                    ST"/>
    <m/>
    <n v="34.042099999999998"/>
    <n v="-118.2469"/>
    <n v="0"/>
    <x v="12"/>
  </r>
  <r>
    <n v="200317348"/>
    <d v="2020-09-14T00:00:00"/>
    <x v="311"/>
    <n v="2130"/>
    <n v="3"/>
    <x v="2"/>
    <n v="326"/>
    <n v="2"/>
    <n v="901"/>
    <s v="VIOLATION OF RESTRAINING ORDER"/>
    <s v="0913 2038 0561 0340"/>
    <n v="57"/>
    <s v="M"/>
    <s v="H"/>
    <n v="501"/>
    <s v="SINGLE FAMILY DWELLING"/>
    <m/>
    <m/>
    <s v="IC"/>
    <s v="Invest Cont"/>
    <n v="901"/>
    <m/>
    <m/>
    <m/>
    <s v="2600 S  HARVARD                      BL"/>
    <m/>
    <n v="34.032200000000003"/>
    <n v="-118.30670000000001"/>
    <n v="0"/>
    <x v="12"/>
  </r>
  <r>
    <n v="200318166"/>
    <d v="2020-10-01T00:00:00"/>
    <x v="170"/>
    <n v="900"/>
    <n v="3"/>
    <x v="2"/>
    <n v="396"/>
    <n v="2"/>
    <n v="740"/>
    <s v="VANDALISM - FELONY ($400 &amp; OVER, ALL CHURCH VANDALISMS)"/>
    <s v="2000 1814 0329 0319 1307 1300 1309 0913"/>
    <n v="34"/>
    <s v="M"/>
    <s v="B"/>
    <n v="122"/>
    <s v="VEHICLE, PASSENGER/TRUCK"/>
    <n v="500"/>
    <s v="UNKNOWN WEAPON/OTHER WEAPON"/>
    <s v="IC"/>
    <s v="Invest Cont"/>
    <n v="740"/>
    <m/>
    <m/>
    <m/>
    <s v="800 W  43RD                         ST"/>
    <m/>
    <n v="34.005499999999998"/>
    <n v="-118.2894"/>
    <n v="0"/>
    <x v="12"/>
  </r>
  <r>
    <n v="200914883"/>
    <d v="2020-09-19T00:00:00"/>
    <x v="333"/>
    <n v="2110"/>
    <n v="9"/>
    <x v="3"/>
    <n v="914"/>
    <n v="2"/>
    <n v="624"/>
    <s v="BATTERY - SIMPLE ASSAULT"/>
    <n v="416"/>
    <n v="40"/>
    <s v="F"/>
    <s v="B"/>
    <n v="502"/>
    <s v="MULTI-UNIT DWELLING (APARTMENT, DUPLEX, ETC)"/>
    <n v="400"/>
    <s v="STRONG-ARM (HANDS, FIST, FEET OR BODILY FORCE)"/>
    <s v="IC"/>
    <s v="Invest Cont"/>
    <n v="624"/>
    <m/>
    <m/>
    <m/>
    <s v="14600    VANOWEN                      ST"/>
    <m/>
    <n v="34.197600000000001"/>
    <n v="-118.45740000000001"/>
    <n v="0"/>
    <x v="12"/>
  </r>
  <r>
    <n v="201221350"/>
    <d v="2020-09-25T00:00:00"/>
    <x v="16"/>
    <n v="30"/>
    <n v="12"/>
    <x v="8"/>
    <n v="1249"/>
    <n v="2"/>
    <n v="626"/>
    <s v="INTIMATE PARTNER - SIMPLE ASSAULT"/>
    <s v="2000 0416 1814 0448 0419 1813"/>
    <n v="26"/>
    <s v="F"/>
    <s v="H"/>
    <n v="501"/>
    <s v="SINGLE FAMILY DWELLING"/>
    <n v="400"/>
    <s v="STRONG-ARM (HANDS, FIST, FEET OR BODILY FORCE)"/>
    <s v="AA"/>
    <s v="Adult Arrest"/>
    <n v="626"/>
    <m/>
    <m/>
    <m/>
    <s v="6900 S  FIGUEROA                     ST"/>
    <m/>
    <n v="33.976900000000001"/>
    <n v="-118.28270000000001"/>
    <n v="1"/>
    <x v="12"/>
  </r>
  <r>
    <n v="200717221"/>
    <d v="2020-12-18T00:00:00"/>
    <x v="210"/>
    <n v="2210"/>
    <n v="7"/>
    <x v="0"/>
    <n v="743"/>
    <n v="1"/>
    <n v="210"/>
    <s v="ROBBERY"/>
    <s v="0416 0344"/>
    <n v="58"/>
    <s v="M"/>
    <s v="H"/>
    <n v="101"/>
    <s v="STREET"/>
    <n v="305"/>
    <s v="FIXED OBJECT"/>
    <s v="IC"/>
    <s v="Invest Cont"/>
    <n v="210"/>
    <m/>
    <m/>
    <m/>
    <s v="8TH"/>
    <s v="RIDGELEY"/>
    <n v="34.059199999999997"/>
    <n v="-118.3575"/>
    <n v="0"/>
    <x v="12"/>
  </r>
  <r>
    <n v="200206908"/>
    <d v="2020-02-26T00:00:00"/>
    <x v="309"/>
    <n v="1500"/>
    <n v="2"/>
    <x v="5"/>
    <n v="281"/>
    <n v="2"/>
    <n v="627"/>
    <s v="CHILD ABUSE (PHYSICAL) - SIMPLE ASSAULT"/>
    <s v="0913 1251 1258 0416 0556"/>
    <n v="7"/>
    <s v="M"/>
    <s v="H"/>
    <n v="502"/>
    <s v="MULTI-UNIT DWELLING (APARTMENT, DUPLEX, ETC)"/>
    <n v="301"/>
    <s v="BELT FLAILING INSTRUMENT/CHAIN"/>
    <s v="AO"/>
    <s v="Adult Other"/>
    <n v="627"/>
    <m/>
    <m/>
    <m/>
    <s v="1200 S  LAKE                         ST"/>
    <m/>
    <n v="34.049300000000002"/>
    <n v="-118.28279999999999"/>
    <n v="0"/>
    <x v="12"/>
  </r>
  <r>
    <n v="200316325"/>
    <d v="2020-08-26T00:00:00"/>
    <x v="319"/>
    <n v="1200"/>
    <n v="3"/>
    <x v="2"/>
    <n v="361"/>
    <n v="1"/>
    <n v="420"/>
    <s v="THEFT FROM MOTOR VEHICLE - PETTY ($950 &amp; UNDER)"/>
    <m/>
    <n v="0"/>
    <m/>
    <m/>
    <n v="108"/>
    <s v="PARKING LOT"/>
    <m/>
    <m/>
    <s v="IC"/>
    <s v="Invest Cont"/>
    <n v="420"/>
    <m/>
    <m/>
    <m/>
    <s v="4000    NICOLET                      AV"/>
    <m/>
    <n v="34.017099999999999"/>
    <n v="-118.3531"/>
    <n v="0"/>
    <x v="12"/>
  </r>
  <r>
    <n v="201212547"/>
    <d v="2020-05-09T00:00:00"/>
    <x v="143"/>
    <n v="2015"/>
    <n v="12"/>
    <x v="8"/>
    <n v="1265"/>
    <n v="2"/>
    <n v="946"/>
    <s v="OTHER MISCELLANEOUS CRIME"/>
    <s v="2021 0603 0913"/>
    <n v="33"/>
    <s v="M"/>
    <s v="B"/>
    <n v="518"/>
    <s v="TRANSITIONAL HOUSING/HALFWAY HOUSE"/>
    <m/>
    <m/>
    <s v="IC"/>
    <s v="Invest Cont"/>
    <n v="946"/>
    <m/>
    <m/>
    <m/>
    <s v="8400 S  NORMANDIE                    AV"/>
    <m/>
    <n v="33.962499999999999"/>
    <n v="-118.30029999999999"/>
    <n v="0"/>
    <x v="12"/>
  </r>
  <r>
    <n v="200516940"/>
    <d v="2020-11-20T00:00:00"/>
    <x v="113"/>
    <n v="2100"/>
    <n v="5"/>
    <x v="10"/>
    <n v="526"/>
    <n v="2"/>
    <n v="626"/>
    <s v="INTIMATE PARTNER - SIMPLE ASSAULT"/>
    <s v="0329 0444 0448 1813 2000 0913"/>
    <n v="25"/>
    <s v="F"/>
    <s v="H"/>
    <n v="501"/>
    <s v="SINGLE FAMILY DWELLING"/>
    <n v="400"/>
    <s v="STRONG-ARM (HANDS, FIST, FEET OR BODILY FORCE)"/>
    <s v="AA"/>
    <s v="Adult Arrest"/>
    <n v="626"/>
    <m/>
    <m/>
    <m/>
    <s v="300 W  OPP                          ST"/>
    <m/>
    <n v="33.782699999999998"/>
    <n v="-118.2662"/>
    <n v="1"/>
    <x v="12"/>
  </r>
  <r>
    <n v="200506139"/>
    <d v="2020-02-20T00:00:00"/>
    <x v="327"/>
    <n v="1"/>
    <n v="5"/>
    <x v="10"/>
    <n v="585"/>
    <n v="2"/>
    <n v="649"/>
    <s v="DOCUMENT FORGERY / STOLEN FELONY"/>
    <s v="0923 1822"/>
    <n v="29"/>
    <s v="F"/>
    <s v="W"/>
    <n v="502"/>
    <s v="MULTI-UNIT DWELLING (APARTMENT, DUPLEX, ETC)"/>
    <m/>
    <m/>
    <s v="IC"/>
    <s v="Invest Cont"/>
    <n v="649"/>
    <m/>
    <m/>
    <m/>
    <s v="700 W  19TH                         ST"/>
    <m/>
    <n v="33.726999999999997"/>
    <n v="-118.2924"/>
    <n v="0"/>
    <x v="12"/>
  </r>
  <r>
    <n v="201007556"/>
    <d v="2020-03-26T00:00:00"/>
    <x v="198"/>
    <n v="1700"/>
    <n v="10"/>
    <x v="11"/>
    <n v="1018"/>
    <n v="1"/>
    <n v="310"/>
    <s v="BURGLARY"/>
    <s v="0344 9999 1822 1275"/>
    <n v="0"/>
    <s v="M"/>
    <s v="W"/>
    <n v="702"/>
    <s v="OFFICE BUILDING/OFFICE"/>
    <m/>
    <m/>
    <s v="IC"/>
    <s v="Invest Cont"/>
    <n v="310"/>
    <m/>
    <m/>
    <m/>
    <s v="7600    GLORIA                       AV"/>
    <m/>
    <n v="34.208500000000001"/>
    <n v="-118.47929999999999"/>
    <n v="0"/>
    <x v="12"/>
  </r>
  <r>
    <n v="200411542"/>
    <d v="2020-08-07T00:00:00"/>
    <x v="283"/>
    <n v="430"/>
    <n v="4"/>
    <x v="4"/>
    <n v="418"/>
    <n v="2"/>
    <n v="740"/>
    <s v="VANDALISM - FELONY ($400 &amp; OVER, ALL CHURCH VANDALISMS)"/>
    <s v="0329 1202"/>
    <n v="67"/>
    <s v="F"/>
    <s v="H"/>
    <n v="501"/>
    <s v="SINGLE FAMILY DWELLING"/>
    <m/>
    <m/>
    <s v="IC"/>
    <s v="Invest Cont"/>
    <n v="740"/>
    <m/>
    <m/>
    <m/>
    <s v="4600    HARRIMAN                     AV"/>
    <m/>
    <n v="34.0976"/>
    <n v="-118.1785"/>
    <n v="0"/>
    <x v="12"/>
  </r>
  <r>
    <n v="200708139"/>
    <d v="2020-04-09T00:00:00"/>
    <x v="296"/>
    <n v="1700"/>
    <n v="7"/>
    <x v="0"/>
    <n v="777"/>
    <n v="2"/>
    <n v="649"/>
    <s v="DOCUMENT FORGERY / STOLEN FELONY"/>
    <n v="1501"/>
    <n v="0"/>
    <s v="F"/>
    <s v="H"/>
    <n v="210"/>
    <s v="RESTAURANT/FAST FOOD"/>
    <m/>
    <m/>
    <s v="IC"/>
    <s v="Invest Cont"/>
    <n v="649"/>
    <m/>
    <m/>
    <m/>
    <s v="1600    CRENSHAW                     BL"/>
    <m/>
    <n v="34.042900000000003"/>
    <n v="-118.3329"/>
    <n v="0"/>
    <x v="12"/>
  </r>
  <r>
    <n v="200909544"/>
    <d v="2020-05-10T00:00:00"/>
    <x v="39"/>
    <n v="300"/>
    <n v="9"/>
    <x v="3"/>
    <n v="939"/>
    <n v="1"/>
    <n v="420"/>
    <s v="THEFT FROM MOTOR VEHICLE - PETTY ($950 &amp; UNDER)"/>
    <s v="0344 1822 0342 0209 1309"/>
    <n v="30"/>
    <s v="M"/>
    <s v="W"/>
    <n v="104"/>
    <s v="DRIVEWAY"/>
    <m/>
    <m/>
    <s v="IC"/>
    <s v="Invest Cont"/>
    <n v="420"/>
    <m/>
    <m/>
    <m/>
    <s v="5500    WORSTER                      AV"/>
    <m/>
    <n v="34.178100000000001"/>
    <n v="-118.4179"/>
    <n v="0"/>
    <x v="12"/>
  </r>
  <r>
    <n v="201225715"/>
    <d v="2020-12-03T00:00:00"/>
    <x v="9"/>
    <n v="2230"/>
    <n v="12"/>
    <x v="8"/>
    <n v="1235"/>
    <n v="2"/>
    <n v="624"/>
    <s v="BATTERY - SIMPLE ASSAULT"/>
    <s v="0447 0913 0416"/>
    <n v="63"/>
    <s v="F"/>
    <s v="B"/>
    <n v="514"/>
    <s v="GROUP HOME"/>
    <n v="500"/>
    <s v="UNKNOWN WEAPON/OTHER WEAPON"/>
    <s v="IC"/>
    <s v="Invest Cont"/>
    <n v="624"/>
    <m/>
    <m/>
    <m/>
    <s v="1200 W  59TH                         PL"/>
    <m/>
    <n v="33.986699999999999"/>
    <n v="-118.29649999999999"/>
    <n v="0"/>
    <x v="12"/>
  </r>
  <r>
    <n v="200317977"/>
    <d v="2020-09-28T00:00:00"/>
    <x v="16"/>
    <n v="1500"/>
    <n v="3"/>
    <x v="2"/>
    <n v="358"/>
    <n v="1"/>
    <n v="310"/>
    <s v="BURGLARY"/>
    <s v="1822 1601"/>
    <n v="19"/>
    <s v="X"/>
    <s v="X"/>
    <n v="508"/>
    <s v="FRAT HOUSE/SORORITY/DORMITORY"/>
    <m/>
    <m/>
    <s v="AA"/>
    <s v="Adult Arrest"/>
    <n v="310"/>
    <m/>
    <m/>
    <m/>
    <s v="3700    MCCLINTOCK                   AV"/>
    <m/>
    <n v="34.019300000000001"/>
    <n v="-118.2908"/>
    <n v="1"/>
    <x v="12"/>
  </r>
  <r>
    <n v="200504956"/>
    <d v="2020-01-23T00:00:00"/>
    <x v="344"/>
    <n v="210"/>
    <n v="5"/>
    <x v="10"/>
    <n v="562"/>
    <n v="1"/>
    <n v="330"/>
    <s v="BURGLARY FROM VEHICLE"/>
    <s v="1606 0913 0344 1300 1402"/>
    <n v="55"/>
    <s v="M"/>
    <s v="W"/>
    <n v="101"/>
    <s v="STREET"/>
    <m/>
    <m/>
    <s v="AO"/>
    <s v="Adult Other"/>
    <n v="330"/>
    <n v="998"/>
    <m/>
    <m/>
    <s v="1200    AVERILL                      AV"/>
    <m/>
    <n v="33.733400000000003"/>
    <n v="-118.3078"/>
    <n v="0"/>
    <x v="12"/>
  </r>
  <r>
    <n v="200100630"/>
    <d v="2020-02-25T00:00:00"/>
    <x v="309"/>
    <n v="2250"/>
    <n v="1"/>
    <x v="1"/>
    <n v="155"/>
    <n v="2"/>
    <n v="623"/>
    <s v="BATTERY POLICE (SIMPLE)"/>
    <s v="1212 0401 2004 1414"/>
    <n v="25"/>
    <s v="M"/>
    <s v="B"/>
    <n v="102"/>
    <s v="SIDEWALK"/>
    <n v="400"/>
    <s v="STRONG-ARM (HANDS, FIST, FEET OR BODILY FORCE)"/>
    <s v="AA"/>
    <s v="Adult Arrest"/>
    <n v="623"/>
    <m/>
    <m/>
    <m/>
    <s v="6TH                          ST"/>
    <s v="MAPLE"/>
    <n v="34.043900000000001"/>
    <n v="-118.2479"/>
    <n v="1"/>
    <x v="12"/>
  </r>
  <r>
    <n v="200604143"/>
    <d v="2020-01-05T00:00:00"/>
    <x v="81"/>
    <n v="2100"/>
    <n v="6"/>
    <x v="9"/>
    <n v="666"/>
    <n v="1"/>
    <n v="510"/>
    <s v="VEHICLE - STOLEN"/>
    <m/>
    <n v="0"/>
    <m/>
    <m/>
    <n v="101"/>
    <s v="STREET"/>
    <m/>
    <m/>
    <s v="IC"/>
    <s v="Invest Cont"/>
    <n v="510"/>
    <m/>
    <m/>
    <m/>
    <s v="6200    LA MIRADA                    AV"/>
    <m/>
    <n v="34.093499999999999"/>
    <n v="-118.3245"/>
    <n v="0"/>
    <x v="12"/>
  </r>
  <r>
    <n v="200512821"/>
    <d v="2020-08-10T00:00:00"/>
    <x v="133"/>
    <n v="1400"/>
    <n v="5"/>
    <x v="10"/>
    <n v="583"/>
    <n v="1"/>
    <n v="510"/>
    <s v="VEHICLE - STOLEN"/>
    <m/>
    <n v="0"/>
    <m/>
    <m/>
    <n v="108"/>
    <s v="PARKING LOT"/>
    <m/>
    <m/>
    <s v="IC"/>
    <s v="Invest Cont"/>
    <n v="510"/>
    <m/>
    <m/>
    <m/>
    <s v="2400 S  WESTERN                      AV"/>
    <m/>
    <n v="33.723199999999999"/>
    <n v="-118.3126"/>
    <n v="0"/>
    <x v="12"/>
  </r>
  <r>
    <n v="200812917"/>
    <d v="2020-08-12T00:00:00"/>
    <x v="89"/>
    <n v="1600"/>
    <n v="8"/>
    <x v="12"/>
    <n v="813"/>
    <n v="2"/>
    <n v="930"/>
    <s v="CRIMINAL THREATS - NO WEAPON DISPLAYED"/>
    <s v="1822 1814"/>
    <n v="20"/>
    <s v="F"/>
    <s v="W"/>
    <n v="501"/>
    <s v="SINGLE FAMILY DWELLING"/>
    <n v="511"/>
    <s v="VERBAL THREAT"/>
    <s v="AO"/>
    <s v="Adult Other"/>
    <n v="930"/>
    <m/>
    <m/>
    <m/>
    <s v="700 N  TIGERTAIL                    RD"/>
    <m/>
    <n v="34.073599999999999"/>
    <n v="-118.4819"/>
    <n v="0"/>
    <x v="12"/>
  </r>
  <r>
    <n v="200917352"/>
    <d v="2020-11-17T00:00:00"/>
    <x v="122"/>
    <n v="1700"/>
    <n v="9"/>
    <x v="3"/>
    <n v="923"/>
    <n v="1"/>
    <n v="230"/>
    <s v="ASSAULT WITH DEADLY WEAPON, AGGRAVATED ASSAULT"/>
    <s v="2033 1822 0411"/>
    <n v="18"/>
    <s v="M"/>
    <s v="H"/>
    <n v="102"/>
    <s v="SIDEWALK"/>
    <n v="223"/>
    <s v="UNKNOWN TYPE CUTTING INSTRUMENT"/>
    <s v="IC"/>
    <s v="Invest Cont"/>
    <n v="230"/>
    <m/>
    <m/>
    <m/>
    <s v="15000    VICTORY                      BL"/>
    <m/>
    <n v="34.190300000000001"/>
    <n v="-118.45740000000001"/>
    <n v="0"/>
    <x v="12"/>
  </r>
  <r>
    <n v="200913001"/>
    <d v="2020-08-01T00:00:00"/>
    <x v="8"/>
    <n v="1800"/>
    <n v="9"/>
    <x v="3"/>
    <n v="933"/>
    <n v="1"/>
    <n v="330"/>
    <s v="BURGLARY FROM VEHICLE"/>
    <s v="1300 0344 0358"/>
    <n v="46"/>
    <s v="F"/>
    <s v="O"/>
    <n v="123"/>
    <s v="PARKING UNDERGROUND/BUILDING"/>
    <m/>
    <m/>
    <s v="IC"/>
    <s v="Invest Cont"/>
    <n v="330"/>
    <m/>
    <m/>
    <m/>
    <s v="14600    ERWIN                        ST"/>
    <m/>
    <n v="34.183599999999998"/>
    <n v="-118.45310000000001"/>
    <n v="0"/>
    <x v="12"/>
  </r>
  <r>
    <n v="200110908"/>
    <d v="2020-04-24T00:00:00"/>
    <x v="274"/>
    <n v="105"/>
    <n v="1"/>
    <x v="1"/>
    <n v="118"/>
    <n v="2"/>
    <n v="745"/>
    <s v="VANDALISM - MISDEAMEANOR ($399 OR UNDER)"/>
    <s v="0329 1822 1202"/>
    <n v="84"/>
    <s v="F"/>
    <s v="H"/>
    <n v="502"/>
    <s v="MULTI-UNIT DWELLING (APARTMENT, DUPLEX, ETC)"/>
    <m/>
    <m/>
    <s v="IC"/>
    <s v="Invest Cont"/>
    <n v="745"/>
    <m/>
    <m/>
    <m/>
    <s v="200    LEROY                        ST"/>
    <m/>
    <n v="34.064900000000002"/>
    <n v="-118.2289"/>
    <n v="0"/>
    <x v="12"/>
  </r>
  <r>
    <n v="200504814"/>
    <d v="2020-01-19T00:00:00"/>
    <x v="230"/>
    <n v="2000"/>
    <n v="5"/>
    <x v="10"/>
    <n v="558"/>
    <n v="1"/>
    <n v="251"/>
    <s v="SHOTS FIRED AT INHABITED DWELLING"/>
    <s v="1100 1822"/>
    <n v="0"/>
    <s v="X"/>
    <s v="X"/>
    <n v="502"/>
    <s v="MULTI-UNIT DWELLING (APARTMENT, DUPLEX, ETC)"/>
    <n v="106"/>
    <s v="UNKNOWN FIREARM"/>
    <s v="IC"/>
    <s v="Invest Cont"/>
    <n v="251"/>
    <m/>
    <m/>
    <m/>
    <s v="600 N  HARBOR                       BL"/>
    <m/>
    <n v="33.7485"/>
    <n v="-118.2803"/>
    <n v="0"/>
    <x v="12"/>
  </r>
  <r>
    <n v="201207317"/>
    <d v="2020-02-16T00:00:00"/>
    <x v="227"/>
    <n v="1600"/>
    <n v="12"/>
    <x v="8"/>
    <n v="1266"/>
    <n v="1"/>
    <n v="310"/>
    <s v="BURGLARY"/>
    <s v="1603 0344 1202"/>
    <n v="61"/>
    <s v="F"/>
    <s v="B"/>
    <n v="501"/>
    <s v="SINGLE FAMILY DWELLING"/>
    <m/>
    <m/>
    <s v="IC"/>
    <s v="Invest Cont"/>
    <n v="310"/>
    <m/>
    <m/>
    <m/>
    <s v="900 W  79TH                         ST"/>
    <m/>
    <n v="33.967799999999997"/>
    <n v="-118.2893"/>
    <n v="0"/>
    <x v="12"/>
  </r>
  <r>
    <n v="200407140"/>
    <d v="2020-03-20T00:00:00"/>
    <x v="198"/>
    <n v="32"/>
    <n v="4"/>
    <x v="4"/>
    <n v="448"/>
    <n v="2"/>
    <n v="888"/>
    <s v="TRESPASSING"/>
    <n v="2004"/>
    <n v="41"/>
    <s v="F"/>
    <s v="H"/>
    <n v="108"/>
    <s v="PARKING LOT"/>
    <m/>
    <m/>
    <s v="IC"/>
    <s v="Invest Cont"/>
    <n v="888"/>
    <m/>
    <m/>
    <m/>
    <s v="1400    MURCHISON                    ST"/>
    <m/>
    <n v="34.057899999999997"/>
    <n v="-118.1968"/>
    <n v="0"/>
    <x v="12"/>
  </r>
  <r>
    <n v="200615449"/>
    <d v="2020-09-15T00:00:00"/>
    <x v="346"/>
    <n v="2030"/>
    <n v="6"/>
    <x v="9"/>
    <n v="669"/>
    <n v="1"/>
    <n v="761"/>
    <s v="BRANDISH WEAPON"/>
    <s v="0334 1402 1822"/>
    <n v="41"/>
    <s v="M"/>
    <s v="H"/>
    <n v="102"/>
    <s v="SIDEWALK"/>
    <n v="207"/>
    <s v="OTHER KNIFE"/>
    <s v="AO"/>
    <s v="Adult Other"/>
    <n v="761"/>
    <m/>
    <m/>
    <m/>
    <s v="5100    SANTA MONICA                 BL"/>
    <m/>
    <n v="34.0929"/>
    <n v="-118.3048"/>
    <n v="0"/>
    <x v="12"/>
  </r>
  <r>
    <n v="200512872"/>
    <d v="2020-08-11T00:00:00"/>
    <x v="89"/>
    <n v="1700"/>
    <n v="5"/>
    <x v="10"/>
    <n v="517"/>
    <n v="2"/>
    <n v="740"/>
    <s v="VANDALISM - FELONY ($400 &amp; OVER, ALL CHURCH VANDALISMS)"/>
    <s v="1300 0329 0202"/>
    <n v="0"/>
    <s v="X"/>
    <s v="X"/>
    <n v="122"/>
    <s v="VEHICLE, PASSENGER/TRUCK"/>
    <m/>
    <m/>
    <s v="IC"/>
    <s v="Invest Cont"/>
    <n v="740"/>
    <m/>
    <m/>
    <m/>
    <s v="OPP"/>
    <s v="AVALON"/>
    <n v="33.783000000000001"/>
    <n v="-118.262"/>
    <n v="0"/>
    <x v="12"/>
  </r>
  <r>
    <n v="200209007"/>
    <d v="2020-04-15T00:00:00"/>
    <x v="96"/>
    <n v="2015"/>
    <n v="2"/>
    <x v="5"/>
    <n v="248"/>
    <n v="2"/>
    <n v="624"/>
    <s v="BATTERY - SIMPLE ASSAULT"/>
    <s v="1822 1257 0400 0429"/>
    <n v="2"/>
    <s v="M"/>
    <s v="B"/>
    <n v="502"/>
    <s v="MULTI-UNIT DWELLING (APARTMENT, DUPLEX, ETC)"/>
    <n v="400"/>
    <s v="STRONG-ARM (HANDS, FIST, FEET OR BODILY FORCE)"/>
    <s v="IC"/>
    <s v="Invest Cont"/>
    <n v="624"/>
    <m/>
    <m/>
    <m/>
    <s v="300    COLUMBIA                     AV"/>
    <m/>
    <n v="34.059399999999997"/>
    <n v="-118.26439999999999"/>
    <n v="0"/>
    <x v="12"/>
  </r>
  <r>
    <n v="200706585"/>
    <d v="2020-02-23T00:00:00"/>
    <x v="105"/>
    <n v="115"/>
    <n v="7"/>
    <x v="0"/>
    <n v="702"/>
    <n v="1"/>
    <n v="310"/>
    <s v="BURGLARY"/>
    <s v="0344 1609"/>
    <n v="37"/>
    <s v="M"/>
    <s v="W"/>
    <n v="501"/>
    <s v="SINGLE FAMILY DWELLING"/>
    <m/>
    <m/>
    <s v="IC"/>
    <s v="Invest Cont"/>
    <n v="310"/>
    <m/>
    <m/>
    <m/>
    <s v="800 N  CURSON                       AV"/>
    <m/>
    <n v="34.0854"/>
    <n v="-118.3553"/>
    <n v="0"/>
    <x v="12"/>
  </r>
  <r>
    <n v="201226451"/>
    <d v="2020-12-15T00:00:00"/>
    <x v="300"/>
    <n v="755"/>
    <n v="12"/>
    <x v="8"/>
    <n v="1269"/>
    <n v="1"/>
    <n v="230"/>
    <s v="ASSAULT WITH DEADLY WEAPON, AGGRAVATED ASSAULT"/>
    <s v="1100 1402 1407 0430 1822 1309 0906"/>
    <n v="21"/>
    <s v="M"/>
    <s v="B"/>
    <n v="101"/>
    <s v="STREET"/>
    <n v="102"/>
    <s v="HAND GUN"/>
    <s v="IC"/>
    <s v="Invest Cont"/>
    <n v="230"/>
    <m/>
    <m/>
    <m/>
    <s v="400 E  82ND                         ST"/>
    <m/>
    <n v="33.964599999999997"/>
    <n v="-118.26730000000001"/>
    <n v="0"/>
    <x v="12"/>
  </r>
  <r>
    <n v="201111909"/>
    <d v="2020-07-28T00:00:00"/>
    <x v="109"/>
    <n v="1500"/>
    <n v="11"/>
    <x v="7"/>
    <n v="1124"/>
    <n v="1"/>
    <n v="510"/>
    <s v="VEHICLE - STOLEN"/>
    <m/>
    <n v="0"/>
    <m/>
    <m/>
    <n v="101"/>
    <s v="STREET"/>
    <m/>
    <m/>
    <s v="IC"/>
    <s v="Invest Cont"/>
    <n v="510"/>
    <m/>
    <m/>
    <m/>
    <s v="3000 W  AVENUE 34"/>
    <m/>
    <n v="34.1173"/>
    <n v="-118.2389"/>
    <n v="0"/>
    <x v="12"/>
  </r>
  <r>
    <n v="200618587"/>
    <d v="2020-11-27T00:00:00"/>
    <x v="291"/>
    <n v="1700"/>
    <n v="6"/>
    <x v="9"/>
    <n v="676"/>
    <n v="2"/>
    <n v="624"/>
    <s v="BATTERY - SIMPLE ASSAULT"/>
    <s v="0400 0416"/>
    <n v="39"/>
    <s v="M"/>
    <s v="H"/>
    <n v="102"/>
    <s v="SIDEWALK"/>
    <n v="400"/>
    <s v="STRONG-ARM (HANDS, FIST, FEET OR BODILY FORCE)"/>
    <s v="IC"/>
    <s v="Invest Cont"/>
    <n v="624"/>
    <m/>
    <m/>
    <m/>
    <s v="700    VINE                         ST"/>
    <m/>
    <n v="34.083500000000001"/>
    <n v="-118.3266"/>
    <n v="0"/>
    <x v="12"/>
  </r>
  <r>
    <n v="201224115"/>
    <d v="2020-11-07T00:00:00"/>
    <x v="249"/>
    <n v="2200"/>
    <n v="12"/>
    <x v="8"/>
    <n v="1249"/>
    <n v="2"/>
    <n v="626"/>
    <s v="INTIMATE PARTNER - SIMPLE ASSAULT"/>
    <s v="0913 1814 2000 0400 0416 0429 0444"/>
    <n v="22"/>
    <s v="F"/>
    <s v="H"/>
    <n v="501"/>
    <s v="SINGLE FAMILY DWELLING"/>
    <n v="400"/>
    <s v="STRONG-ARM (HANDS, FIST, FEET OR BODILY FORCE)"/>
    <s v="IC"/>
    <s v="Invest Cont"/>
    <n v="626"/>
    <m/>
    <m/>
    <m/>
    <s v="6500 S  FIGUEROA                     ST"/>
    <m/>
    <n v="33.9803"/>
    <n v="-118.28270000000001"/>
    <n v="0"/>
    <x v="12"/>
  </r>
  <r>
    <n v="200709084"/>
    <d v="2020-05-10T00:00:00"/>
    <x v="143"/>
    <n v="1200"/>
    <n v="7"/>
    <x v="0"/>
    <n v="742"/>
    <n v="1"/>
    <n v="440"/>
    <s v="THEFT PLAIN - PETTY ($950 &amp; UNDER)"/>
    <n v="344"/>
    <n v="37"/>
    <s v="F"/>
    <s v="B"/>
    <n v="101"/>
    <s v="STREET"/>
    <m/>
    <m/>
    <s v="IC"/>
    <s v="Invest Cont"/>
    <n v="440"/>
    <m/>
    <m/>
    <m/>
    <s v="6300    WILSHIRE                     BL"/>
    <m/>
    <n v="34.063400000000001"/>
    <n v="-118.3655"/>
    <n v="0"/>
    <x v="12"/>
  </r>
  <r>
    <n v="200619808"/>
    <d v="2020-12-30T00:00:00"/>
    <x v="362"/>
    <n v="2200"/>
    <n v="6"/>
    <x v="9"/>
    <n v="656"/>
    <n v="1"/>
    <n v="510"/>
    <s v="VEHICLE - STOLEN"/>
    <m/>
    <n v="0"/>
    <m/>
    <m/>
    <n v="101"/>
    <s v="STREET"/>
    <m/>
    <m/>
    <s v="IC"/>
    <s v="Invest Cont"/>
    <n v="510"/>
    <m/>
    <m/>
    <m/>
    <s v="5900    BARTON                       AV"/>
    <m/>
    <n v="34.088000000000001"/>
    <n v="-118.3223"/>
    <n v="0"/>
    <x v="12"/>
  </r>
  <r>
    <n v="201007362"/>
    <d v="2020-03-18T00:00:00"/>
    <x v="285"/>
    <n v="2000"/>
    <n v="10"/>
    <x v="11"/>
    <n v="1017"/>
    <n v="1"/>
    <n v="420"/>
    <s v="THEFT FROM MOTOR VEHICLE - PETTY ($950 &amp; UNDER)"/>
    <s v="0344 1822"/>
    <n v="46"/>
    <s v="M"/>
    <s v="W"/>
    <n v="101"/>
    <s v="STREET"/>
    <m/>
    <m/>
    <s v="AO"/>
    <s v="Adult Other"/>
    <n v="420"/>
    <m/>
    <m/>
    <m/>
    <s v="16900    WYANDOTTE                    ST"/>
    <m/>
    <n v="34.203000000000003"/>
    <n v="-118.5033"/>
    <n v="0"/>
    <x v="12"/>
  </r>
  <r>
    <n v="200414127"/>
    <d v="2020-10-22T00:00:00"/>
    <x v="167"/>
    <n v="510"/>
    <n v="4"/>
    <x v="4"/>
    <n v="448"/>
    <n v="1"/>
    <n v="230"/>
    <s v="ASSAULT WITH DEADLY WEAPON, AGGRAVATED ASSAULT"/>
    <s v="0334 0445 0416 1822"/>
    <n v="36"/>
    <s v="M"/>
    <s v="H"/>
    <n v="502"/>
    <s v="MULTI-UNIT DWELLING (APARTMENT, DUPLEX, ETC)"/>
    <n v="207"/>
    <s v="OTHER KNIFE"/>
    <s v="IC"/>
    <s v="Invest Cont"/>
    <n v="230"/>
    <m/>
    <m/>
    <m/>
    <s v="1500 N  INDIANA                      ST"/>
    <m/>
    <n v="34.059100000000001"/>
    <n v="-118.1965"/>
    <n v="0"/>
    <x v="12"/>
  </r>
  <r>
    <n v="200206194"/>
    <d v="2020-02-13T00:00:00"/>
    <x v="320"/>
    <n v="1630"/>
    <n v="2"/>
    <x v="5"/>
    <n v="212"/>
    <n v="1"/>
    <n v="230"/>
    <s v="ASSAULT WITH DEADLY WEAPON, AGGRAVATED ASSAULT"/>
    <s v="1202 2021 0602 0562 0444 0429 0913"/>
    <n v="94"/>
    <s v="F"/>
    <s v="H"/>
    <n v="502"/>
    <s v="MULTI-UNIT DWELLING (APARTMENT, DUPLEX, ETC)"/>
    <n v="400"/>
    <s v="STRONG-ARM (HANDS, FIST, FEET OR BODILY FORCE)"/>
    <s v="AO"/>
    <s v="Adult Other"/>
    <n v="230"/>
    <m/>
    <m/>
    <m/>
    <s v="600 N  COMMONWEALTH                 AV"/>
    <m/>
    <n v="34.081800000000001"/>
    <n v="-118.2856"/>
    <n v="0"/>
    <x v="12"/>
  </r>
  <r>
    <n v="200212277"/>
    <d v="2020-07-07T00:00:00"/>
    <x v="138"/>
    <n v="1900"/>
    <n v="2"/>
    <x v="5"/>
    <n v="238"/>
    <n v="2"/>
    <n v="740"/>
    <s v="VANDALISM - FELONY ($400 &amp; OVER, ALL CHURCH VANDALISMS)"/>
    <s v="0329 1607"/>
    <n v="38"/>
    <s v="M"/>
    <s v="H"/>
    <n v="122"/>
    <s v="VEHICLE, PASSENGER/TRUCK"/>
    <m/>
    <m/>
    <s v="IC"/>
    <s v="Invest Cont"/>
    <n v="740"/>
    <m/>
    <m/>
    <m/>
    <s v="1300 W  COURT                        ST"/>
    <m/>
    <n v="34.064100000000003"/>
    <n v="-118.2568"/>
    <n v="0"/>
    <x v="12"/>
  </r>
  <r>
    <n v="200407234"/>
    <d v="2020-03-24T00:00:00"/>
    <x v="259"/>
    <n v="1200"/>
    <n v="4"/>
    <x v="4"/>
    <n v="453"/>
    <n v="1"/>
    <n v="440"/>
    <s v="THEFT PLAIN - PETTY ($950 &amp; UNDER)"/>
    <n v="344"/>
    <n v="43"/>
    <s v="F"/>
    <s v="W"/>
    <n v="701"/>
    <s v="HOSPITAL"/>
    <m/>
    <m/>
    <s v="IC"/>
    <s v="Invest Cont"/>
    <n v="440"/>
    <m/>
    <m/>
    <m/>
    <s v="1700 E  CESAR E CHAVEZ               AV"/>
    <m/>
    <n v="34.051200000000001"/>
    <n v="-118.2176"/>
    <n v="0"/>
    <x v="12"/>
  </r>
  <r>
    <n v="200914343"/>
    <d v="2020-09-04T00:00:00"/>
    <x v="103"/>
    <n v="1030"/>
    <n v="9"/>
    <x v="3"/>
    <n v="915"/>
    <n v="2"/>
    <n v="930"/>
    <s v="CRIMINAL THREATS - NO WEAPON DISPLAYED"/>
    <s v="1912 1906"/>
    <n v="51"/>
    <s v="F"/>
    <s v="B"/>
    <n v="501"/>
    <s v="SINGLE FAMILY DWELLING"/>
    <n v="511"/>
    <s v="VERBAL THREAT"/>
    <s v="AO"/>
    <s v="Adult Other"/>
    <n v="930"/>
    <m/>
    <m/>
    <m/>
    <s v="6900    HAZELTINE                    AV"/>
    <m/>
    <n v="34.197600000000001"/>
    <n v="-118.4443"/>
    <n v="0"/>
    <x v="12"/>
  </r>
  <r>
    <n v="201220996"/>
    <d v="2020-09-20T00:00:00"/>
    <x v="224"/>
    <n v="1630"/>
    <n v="12"/>
    <x v="8"/>
    <n v="1209"/>
    <n v="1"/>
    <n v="210"/>
    <s v="ROBBERY"/>
    <s v="0419 1240 1311 1822 0342 0344 0330 0916"/>
    <n v="31"/>
    <s v="F"/>
    <s v="H"/>
    <n v="101"/>
    <s v="STREET"/>
    <n v="400"/>
    <s v="STRONG-ARM (HANDS, FIST, FEET OR BODILY FORCE)"/>
    <s v="IC"/>
    <s v="Invest Cont"/>
    <n v="210"/>
    <m/>
    <m/>
    <m/>
    <s v="47TH                         ST"/>
    <s v="FLOWER"/>
    <n v="34.000999999999998"/>
    <n v="-118.28149999999999"/>
    <n v="0"/>
    <x v="12"/>
  </r>
  <r>
    <n v="200900710"/>
    <d v="2020-05-24T00:00:00"/>
    <x v="189"/>
    <n v="430"/>
    <n v="9"/>
    <x v="3"/>
    <n v="946"/>
    <n v="2"/>
    <n v="354"/>
    <s v="THEFT OF IDENTITY"/>
    <s v="0100 1822 0930"/>
    <n v="32"/>
    <s v="F"/>
    <s v="W"/>
    <n v="501"/>
    <s v="SINGLE FAMILY DWELLING"/>
    <m/>
    <m/>
    <s v="IC"/>
    <s v="Invest Cont"/>
    <n v="354"/>
    <m/>
    <m/>
    <m/>
    <s v="13700    OXNARD                       ST"/>
    <m/>
    <n v="34.179400000000001"/>
    <n v="-118.4312"/>
    <n v="0"/>
    <x v="12"/>
  </r>
  <r>
    <n v="200210268"/>
    <d v="2020-05-17T00:00:00"/>
    <x v="280"/>
    <n v="2200"/>
    <n v="2"/>
    <x v="5"/>
    <n v="201"/>
    <n v="1"/>
    <n v="420"/>
    <s v="THEFT FROM MOTOR VEHICLE - PETTY ($950 &amp; UNDER)"/>
    <m/>
    <n v="0"/>
    <m/>
    <m/>
    <n v="101"/>
    <s v="STREET"/>
    <m/>
    <m/>
    <s v="IC"/>
    <s v="Invest Cont"/>
    <n v="420"/>
    <m/>
    <m/>
    <m/>
    <s v="900 N  KENMORE                      AV"/>
    <m/>
    <n v="34.088000000000001"/>
    <n v="-118.297"/>
    <n v="0"/>
    <x v="12"/>
  </r>
  <r>
    <n v="201006468"/>
    <d v="2020-02-24T00:00:00"/>
    <x v="105"/>
    <n v="1911"/>
    <n v="10"/>
    <x v="11"/>
    <n v="1088"/>
    <n v="1"/>
    <n v="310"/>
    <s v="BURGLARY"/>
    <s v="0344 1606 0352 0321 1822"/>
    <n v="35"/>
    <s v="M"/>
    <s v="B"/>
    <n v="501"/>
    <s v="SINGLE FAMILY DWELLING"/>
    <m/>
    <m/>
    <s v="IC"/>
    <s v="Invest Cont"/>
    <n v="310"/>
    <m/>
    <m/>
    <m/>
    <s v="4700    LOUISE                       AV"/>
    <m/>
    <n v="34.154899999999998"/>
    <n v="-118.50920000000001"/>
    <n v="0"/>
    <x v="12"/>
  </r>
  <r>
    <n v="200612853"/>
    <d v="2020-07-20T00:00:00"/>
    <x v="12"/>
    <n v="900"/>
    <n v="6"/>
    <x v="9"/>
    <n v="636"/>
    <n v="2"/>
    <n v="624"/>
    <s v="BATTERY - SIMPLE ASSAULT"/>
    <s v="2004 0400 0444 0429 1814 1218 2000"/>
    <n v="28"/>
    <s v="F"/>
    <s v="O"/>
    <n v="503"/>
    <s v="HOTEL"/>
    <n v="400"/>
    <s v="STRONG-ARM (HANDS, FIST, FEET OR BODILY FORCE)"/>
    <s v="AO"/>
    <s v="Adult Other"/>
    <n v="624"/>
    <n v="626"/>
    <m/>
    <m/>
    <s v="1800 N  CAHUENGA                     BL"/>
    <m/>
    <n v="34.103900000000003"/>
    <n v="-118.3297"/>
    <n v="0"/>
    <x v="12"/>
  </r>
  <r>
    <n v="200317093"/>
    <d v="2020-09-09T00:00:00"/>
    <x v="4"/>
    <n v="2330"/>
    <n v="3"/>
    <x v="2"/>
    <n v="338"/>
    <n v="2"/>
    <n v="626"/>
    <s v="INTIMATE PARTNER - SIMPLE ASSAULT"/>
    <s v="0329 0408 0448 0913 1813 1814 2000"/>
    <n v="19"/>
    <s v="F"/>
    <s v="O"/>
    <n v="502"/>
    <s v="MULTI-UNIT DWELLING (APARTMENT, DUPLEX, ETC)"/>
    <n v="400"/>
    <s v="STRONG-ARM (HANDS, FIST, FEET OR BODILY FORCE)"/>
    <s v="IC"/>
    <s v="Invest Cont"/>
    <n v="626"/>
    <m/>
    <m/>
    <m/>
    <s v="1200 W  30TH                         ST"/>
    <m/>
    <n v="34.0274"/>
    <n v="-118.29"/>
    <n v="0"/>
    <x v="12"/>
  </r>
  <r>
    <n v="200416136"/>
    <d v="2020-12-21T00:00:00"/>
    <x v="181"/>
    <n v="1010"/>
    <n v="4"/>
    <x v="4"/>
    <n v="499"/>
    <n v="1"/>
    <n v="210"/>
    <s v="ROBBERY"/>
    <s v="1822 0342 0344 0302 0334 1309 0355 0326 1100 0450"/>
    <n v="22"/>
    <s v="M"/>
    <s v="H"/>
    <n v="101"/>
    <s v="STREET"/>
    <n v="102"/>
    <s v="HAND GUN"/>
    <s v="IC"/>
    <s v="Invest Cont"/>
    <n v="210"/>
    <m/>
    <m/>
    <m/>
    <s v="1400    MIRASOL                      ST"/>
    <m/>
    <n v="34.017699999999998"/>
    <n v="-118.1995"/>
    <n v="0"/>
    <x v="12"/>
  </r>
  <r>
    <n v="201109915"/>
    <d v="2020-05-29T00:00:00"/>
    <x v="299"/>
    <n v="2115"/>
    <n v="11"/>
    <x v="7"/>
    <n v="1178"/>
    <n v="2"/>
    <n v="624"/>
    <s v="BATTERY - SIMPLE ASSAULT"/>
    <s v="0431 0400 0416 0913 0361"/>
    <n v="37"/>
    <s v="M"/>
    <s v="H"/>
    <n v="101"/>
    <s v="STREET"/>
    <n v="400"/>
    <s v="STRONG-ARM (HANDS, FIST, FEET OR BODILY FORCE)"/>
    <s v="IC"/>
    <s v="Invest Cont"/>
    <n v="624"/>
    <m/>
    <m/>
    <m/>
    <s v="3200    GRANADA                      ST"/>
    <m/>
    <n v="34.0959"/>
    <n v="-118.2289"/>
    <n v="0"/>
    <x v="12"/>
  </r>
  <r>
    <n v="201308944"/>
    <d v="2020-04-01T00:00:00"/>
    <x v="7"/>
    <n v="1000"/>
    <n v="13"/>
    <x v="6"/>
    <n v="1383"/>
    <n v="1"/>
    <n v="330"/>
    <s v="BURGLARY FROM VEHICLE"/>
    <s v="1601 0344 0329"/>
    <n v="34"/>
    <s v="F"/>
    <s v="H"/>
    <n v="101"/>
    <s v="STREET"/>
    <m/>
    <m/>
    <s v="IC"/>
    <s v="Invest Cont"/>
    <n v="330"/>
    <m/>
    <m/>
    <m/>
    <s v="100 W  59TH                         PL"/>
    <m/>
    <n v="33.9861"/>
    <n v="-118.2739"/>
    <n v="0"/>
    <x v="12"/>
  </r>
  <r>
    <n v="200314589"/>
    <d v="2020-07-23T00:00:00"/>
    <x v="231"/>
    <n v="2200"/>
    <n v="3"/>
    <x v="2"/>
    <n v="395"/>
    <n v="1"/>
    <n v="510"/>
    <s v="VEHICLE - STOLEN"/>
    <m/>
    <n v="0"/>
    <m/>
    <m/>
    <n v="101"/>
    <s v="STREET"/>
    <m/>
    <m/>
    <s v="AA"/>
    <s v="Adult Arrest"/>
    <n v="510"/>
    <m/>
    <m/>
    <m/>
    <s v="1800 W  VERNON                       AV"/>
    <m/>
    <n v="34.007300000000001"/>
    <n v="-118.3108"/>
    <n v="1"/>
    <x v="12"/>
  </r>
  <r>
    <n v="200311599"/>
    <d v="2020-05-20T00:00:00"/>
    <x v="62"/>
    <n v="630"/>
    <n v="3"/>
    <x v="2"/>
    <n v="398"/>
    <n v="2"/>
    <n v="624"/>
    <s v="BATTERY - SIMPLE ASSAULT"/>
    <s v="1817 0417 0416 1202"/>
    <n v="60"/>
    <s v="M"/>
    <s v="B"/>
    <n v="501"/>
    <s v="SINGLE FAMILY DWELLING"/>
    <n v="400"/>
    <s v="STRONG-ARM (HANDS, FIST, FEET OR BODILY FORCE)"/>
    <s v="AO"/>
    <s v="Adult Other"/>
    <n v="624"/>
    <m/>
    <m/>
    <m/>
    <s v="600 W  42ND                         ST"/>
    <m/>
    <n v="34.007100000000001"/>
    <n v="-118.2842"/>
    <n v="0"/>
    <x v="12"/>
  </r>
  <r>
    <n v="200917728"/>
    <d v="2020-11-27T00:00:00"/>
    <x v="291"/>
    <n v="1035"/>
    <n v="9"/>
    <x v="3"/>
    <n v="985"/>
    <n v="1"/>
    <n v="442"/>
    <s v="SHOPLIFTING - PETTY THEFT ($950 &amp; UNDER)"/>
    <n v="325"/>
    <n v="0"/>
    <s v="X"/>
    <s v="X"/>
    <n v="402"/>
    <s v="MARKET"/>
    <m/>
    <m/>
    <s v="AA"/>
    <s v="Adult Arrest"/>
    <n v="442"/>
    <m/>
    <m/>
    <m/>
    <s v="4500    VAN NUYS                     BL"/>
    <m/>
    <n v="34.153100000000002"/>
    <n v="-118.4487"/>
    <n v="1"/>
    <x v="12"/>
  </r>
  <r>
    <n v="200111798"/>
    <d v="2020-05-17T00:00:00"/>
    <x v="280"/>
    <n v="1545"/>
    <n v="1"/>
    <x v="1"/>
    <n v="153"/>
    <n v="1"/>
    <n v="761"/>
    <s v="BRANDISH WEAPON"/>
    <s v="2004 1822 0443 0910 2003 1266 0334"/>
    <n v="25"/>
    <s v="M"/>
    <s v="H"/>
    <n v="902"/>
    <s v="MTA - RED LINE - PERSHING SQUARE"/>
    <n v="200"/>
    <s v="KNIFE WITH BLADE 6INCHES OR LESS"/>
    <s v="IC"/>
    <s v="Invest Cont"/>
    <n v="761"/>
    <m/>
    <m/>
    <m/>
    <s v="5TH"/>
    <s v="HILL"/>
    <n v="34.0488"/>
    <n v="-118.2518"/>
    <n v="0"/>
    <x v="12"/>
  </r>
  <r>
    <n v="201207833"/>
    <d v="2020-02-25T00:00:00"/>
    <x v="309"/>
    <n v="2100"/>
    <n v="12"/>
    <x v="8"/>
    <n v="1211"/>
    <n v="1"/>
    <n v="230"/>
    <s v="ASSAULT WITH DEADLY WEAPON, AGGRAVATED ASSAULT"/>
    <s v="1822 0400 0411 0906"/>
    <n v="24"/>
    <s v="M"/>
    <s v="B"/>
    <n v="102"/>
    <s v="SIDEWALK"/>
    <n v="223"/>
    <s v="UNKNOWN TYPE CUTTING INSTRUMENT"/>
    <s v="IC"/>
    <s v="Invest Cont"/>
    <n v="230"/>
    <m/>
    <m/>
    <m/>
    <s v="SLAUSON                      AV"/>
    <s v="7TH                          AV"/>
    <n v="33.989100000000001"/>
    <n v="-118.32470000000001"/>
    <n v="0"/>
    <x v="12"/>
  </r>
  <r>
    <n v="201012992"/>
    <d v="2020-09-11T00:00:00"/>
    <x v="129"/>
    <n v="1230"/>
    <n v="10"/>
    <x v="11"/>
    <n v="1017"/>
    <n v="1"/>
    <n v="440"/>
    <s v="THEFT PLAIN - PETTY ($950 &amp; UNDER)"/>
    <s v="0394 1822 0344"/>
    <n v="44"/>
    <s v="F"/>
    <s v="H"/>
    <n v="501"/>
    <s v="SINGLE FAMILY DWELLING"/>
    <m/>
    <m/>
    <s v="IC"/>
    <s v="Invest Cont"/>
    <n v="440"/>
    <m/>
    <m/>
    <m/>
    <s v="7500    BALBOA                       BL"/>
    <m/>
    <n v="34.206800000000001"/>
    <n v="-118.5013"/>
    <n v="0"/>
    <x v="12"/>
  </r>
  <r>
    <n v="200517611"/>
    <d v="2020-12-09T00:00:00"/>
    <x v="302"/>
    <n v="2000"/>
    <n v="5"/>
    <x v="10"/>
    <n v="563"/>
    <n v="1"/>
    <n v="510"/>
    <s v="VEHICLE - STOLEN"/>
    <m/>
    <n v="0"/>
    <m/>
    <m/>
    <n v="101"/>
    <s v="STREET"/>
    <m/>
    <m/>
    <s v="IC"/>
    <s v="Invest Cont"/>
    <n v="510"/>
    <m/>
    <m/>
    <m/>
    <s v="900 S  MEYLER                       ST"/>
    <m/>
    <n v="33.732100000000003"/>
    <n v="-118.295"/>
    <n v="0"/>
    <x v="12"/>
  </r>
  <r>
    <n v="200400646"/>
    <d v="2020-02-28T00:00:00"/>
    <x v="72"/>
    <n v="1350"/>
    <n v="4"/>
    <x v="4"/>
    <n v="415"/>
    <n v="2"/>
    <n v="624"/>
    <s v="BATTERY - SIMPLE ASSAULT"/>
    <s v="0400 0416 0913 1202"/>
    <n v="60"/>
    <s v="M"/>
    <s v="H"/>
    <n v="210"/>
    <s v="RESTAURANT/FAST FOOD"/>
    <n v="400"/>
    <s v="STRONG-ARM (HANDS, FIST, FEET OR BODILY FORCE)"/>
    <s v="IC"/>
    <s v="Invest Cont"/>
    <n v="624"/>
    <m/>
    <m/>
    <m/>
    <s v="3100 N  BROADWAY"/>
    <m/>
    <n v="34.0762"/>
    <n v="-118.2119"/>
    <n v="0"/>
    <x v="12"/>
  </r>
  <r>
    <n v="200619490"/>
    <d v="2020-12-20T00:00:00"/>
    <x v="248"/>
    <n v="2320"/>
    <n v="6"/>
    <x v="9"/>
    <n v="615"/>
    <n v="1"/>
    <n v="310"/>
    <s v="BURGLARY"/>
    <s v="0329 1307 1609 0344 1822"/>
    <n v="53"/>
    <s v="M"/>
    <s v="O"/>
    <n v="501"/>
    <s v="SINGLE FAMILY DWELLING"/>
    <n v="500"/>
    <s v="UNKNOWN WEAPON/OTHER WEAPON"/>
    <s v="IC"/>
    <s v="Invest Cont"/>
    <n v="310"/>
    <m/>
    <m/>
    <m/>
    <s v="6300    INNSDALE                     DR"/>
    <m/>
    <n v="34.130000000000003"/>
    <n v="-118.327"/>
    <n v="0"/>
    <x v="12"/>
  </r>
  <r>
    <n v="201104658"/>
    <d v="2020-01-16T00:00:00"/>
    <x v="188"/>
    <n v="2230"/>
    <n v="11"/>
    <x v="7"/>
    <n v="1173"/>
    <n v="1"/>
    <n v="330"/>
    <s v="BURGLARY FROM VEHICLE"/>
    <s v="0386 0344 0358"/>
    <n v="29"/>
    <s v="M"/>
    <s v="H"/>
    <n v="101"/>
    <s v="STREET"/>
    <n v="500"/>
    <s v="UNKNOWN WEAPON/OTHER WEAPON"/>
    <s v="IC"/>
    <s v="Invest Cont"/>
    <n v="330"/>
    <m/>
    <m/>
    <m/>
    <s v="2200    LAKE SHORE                   AV"/>
    <m/>
    <n v="34.092399999999998"/>
    <n v="-118.25320000000001"/>
    <n v="0"/>
    <x v="12"/>
  </r>
  <r>
    <n v="200715389"/>
    <d v="2020-10-26T00:00:00"/>
    <x v="201"/>
    <n v="1230"/>
    <n v="7"/>
    <x v="0"/>
    <n v="738"/>
    <n v="2"/>
    <n v="354"/>
    <s v="THEFT OF IDENTITY"/>
    <s v="0930 0928"/>
    <n v="74"/>
    <s v="M"/>
    <s v="W"/>
    <n v="501"/>
    <s v="SINGLE FAMILY DWELLING"/>
    <m/>
    <m/>
    <s v="IC"/>
    <s v="Invest Cont"/>
    <n v="354"/>
    <m/>
    <m/>
    <m/>
    <s v="600 S  MCCADDEN                     PL"/>
    <m/>
    <n v="34.062100000000001"/>
    <n v="-118.33710000000001"/>
    <n v="0"/>
    <x v="12"/>
  </r>
  <r>
    <n v="201100619"/>
    <d v="2020-04-13T00:00:00"/>
    <x v="57"/>
    <n v="1635"/>
    <n v="11"/>
    <x v="7"/>
    <n v="1139"/>
    <n v="1"/>
    <n v="251"/>
    <s v="SHOTS FIRED AT INHABITED DWELLING"/>
    <s v="0906 1822 1501"/>
    <n v="39"/>
    <s v="M"/>
    <s v="W"/>
    <n v="501"/>
    <s v="SINGLE FAMILY DWELLING"/>
    <n v="101"/>
    <s v="REVOLVER"/>
    <s v="IC"/>
    <s v="Invest Cont"/>
    <n v="251"/>
    <m/>
    <m/>
    <m/>
    <s v="200 S  AVENUE 57"/>
    <m/>
    <n v="34.109299999999998"/>
    <n v="-118.1879"/>
    <n v="0"/>
    <x v="12"/>
  </r>
  <r>
    <n v="200717219"/>
    <d v="2020-12-17T00:00:00"/>
    <x v="210"/>
    <n v="2225"/>
    <n v="7"/>
    <x v="0"/>
    <n v="752"/>
    <n v="2"/>
    <n v="624"/>
    <s v="BATTERY - SIMPLE ASSAULT"/>
    <s v="0416 0444 0408"/>
    <n v="31"/>
    <s v="F"/>
    <s v="W"/>
    <n v="101"/>
    <s v="STREET"/>
    <n v="400"/>
    <s v="STRONG-ARM (HANDS, FIST, FEET OR BODILY FORCE)"/>
    <s v="IC"/>
    <s v="Invest Cont"/>
    <n v="624"/>
    <m/>
    <m/>
    <m/>
    <s v="1000 S  ORLANDO                      AV"/>
    <m/>
    <n v="34.058799999999998"/>
    <n v="-118.3738"/>
    <n v="0"/>
    <x v="12"/>
  </r>
  <r>
    <n v="201222479"/>
    <d v="2020-10-13T00:00:00"/>
    <x v="215"/>
    <n v="2100"/>
    <n v="12"/>
    <x v="8"/>
    <n v="1211"/>
    <n v="1"/>
    <n v="230"/>
    <s v="ASSAULT WITH DEADLY WEAPON, AGGRAVATED ASSAULT"/>
    <s v="1218 1822 0400 0416 1309 0342"/>
    <n v="33"/>
    <s v="M"/>
    <s v="W"/>
    <n v="102"/>
    <s v="SIDEWALK"/>
    <n v="212"/>
    <s v="BOTTLE"/>
    <s v="IC"/>
    <s v="Invest Cont"/>
    <n v="230"/>
    <m/>
    <m/>
    <m/>
    <s v="3300 W  54TH                         ST"/>
    <m/>
    <n v="33.993099999999998"/>
    <n v="-118.32989999999999"/>
    <n v="0"/>
    <x v="12"/>
  </r>
  <r>
    <n v="200812722"/>
    <d v="2020-08-07T00:00:00"/>
    <x v="283"/>
    <n v="1240"/>
    <n v="8"/>
    <x v="12"/>
    <n v="855"/>
    <n v="2"/>
    <n v="860"/>
    <s v="BATTERY WITH SEXUAL CONTACT"/>
    <s v="0522 0500 0448 0400 0509"/>
    <n v="21"/>
    <s v="F"/>
    <s v="A"/>
    <n v="102"/>
    <s v="SIDEWALK"/>
    <n v="400"/>
    <s v="STRONG-ARM (HANDS, FIST, FEET OR BODILY FORCE)"/>
    <s v="IC"/>
    <s v="Invest Cont"/>
    <n v="860"/>
    <m/>
    <m/>
    <m/>
    <s v="SANTA MONICA"/>
    <s v="MALCOLM"/>
    <n v="34.0505"/>
    <n v="-118.4349"/>
    <n v="0"/>
    <x v="12"/>
  </r>
  <r>
    <n v="201215247"/>
    <d v="2020-06-23T00:00:00"/>
    <x v="252"/>
    <n v="2200"/>
    <n v="12"/>
    <x v="8"/>
    <n v="1203"/>
    <n v="2"/>
    <n v="624"/>
    <s v="BATTERY - SIMPLE ASSAULT"/>
    <s v="0913 0416 0446 0419"/>
    <n v="47"/>
    <s v="F"/>
    <s v="H"/>
    <n v="501"/>
    <s v="SINGLE FAMILY DWELLING"/>
    <n v="400"/>
    <s v="STRONG-ARM (HANDS, FIST, FEET OR BODILY FORCE)"/>
    <s v="IC"/>
    <s v="Invest Cont"/>
    <n v="624"/>
    <m/>
    <m/>
    <m/>
    <s v="1600 W  47TH                         ST"/>
    <m/>
    <n v="34.000999999999998"/>
    <n v="-118.3068"/>
    <n v="0"/>
    <x v="12"/>
  </r>
  <r>
    <n v="201210326"/>
    <d v="2020-04-04T00:00:00"/>
    <x v="42"/>
    <n v="1240"/>
    <n v="12"/>
    <x v="8"/>
    <n v="1251"/>
    <n v="2"/>
    <n v="930"/>
    <s v="CRIMINAL THREATS - NO WEAPON DISPLAYED"/>
    <s v="0913 0360 0443 0448 0421"/>
    <n v="29"/>
    <s v="M"/>
    <s v="B"/>
    <n v="501"/>
    <s v="SINGLE FAMILY DWELLING"/>
    <n v="400"/>
    <s v="STRONG-ARM (HANDS, FIST, FEET OR BODILY FORCE)"/>
    <s v="AA"/>
    <s v="Adult Arrest"/>
    <n v="930"/>
    <m/>
    <m/>
    <m/>
    <s v="7500    8TH                          AV"/>
    <m/>
    <n v="33.973100000000002"/>
    <n v="-118.3304"/>
    <n v="1"/>
    <x v="12"/>
  </r>
  <r>
    <n v="200316181"/>
    <d v="2020-08-21T00:00:00"/>
    <x v="144"/>
    <n v="1030"/>
    <n v="3"/>
    <x v="2"/>
    <n v="393"/>
    <n v="1"/>
    <n v="330"/>
    <s v="BURGLARY FROM VEHICLE"/>
    <s v="1822 1606 0344 0385 1300"/>
    <n v="19"/>
    <s v="X"/>
    <s v="X"/>
    <n v="103"/>
    <s v="ALLEY"/>
    <m/>
    <m/>
    <s v="IC"/>
    <s v="Invest Cont"/>
    <n v="330"/>
    <m/>
    <m/>
    <m/>
    <s v="4300    LEIMERT                      BL"/>
    <m/>
    <n v="34.005299999999998"/>
    <n v="-118.3296"/>
    <n v="0"/>
    <x v="12"/>
  </r>
  <r>
    <n v="200106227"/>
    <d v="2020-02-02T00:00:00"/>
    <x v="87"/>
    <n v="2220"/>
    <n v="1"/>
    <x v="1"/>
    <n v="171"/>
    <n v="2"/>
    <n v="624"/>
    <s v="BATTERY - SIMPLE ASSAULT"/>
    <s v="0444 1822"/>
    <n v="19"/>
    <s v="F"/>
    <s v="H"/>
    <n v="735"/>
    <s v="NIGHT CLUB (OPEN EVENINGS ONLY)"/>
    <n v="400"/>
    <s v="STRONG-ARM (HANDS, FIST, FEET OR BODILY FORCE)"/>
    <s v="IC"/>
    <s v="Invest Cont"/>
    <n v="624"/>
    <m/>
    <m/>
    <m/>
    <s v="800 W  OLYMPIC                      BL"/>
    <m/>
    <n v="34.045000000000002"/>
    <n v="-118.264"/>
    <n v="0"/>
    <x v="12"/>
  </r>
  <r>
    <n v="200415331"/>
    <d v="2020-11-27T00:00:00"/>
    <x v="29"/>
    <n v="1315"/>
    <n v="4"/>
    <x v="4"/>
    <n v="454"/>
    <n v="1"/>
    <n v="210"/>
    <s v="ROBBERY"/>
    <s v="1822 0446"/>
    <n v="25"/>
    <s v="F"/>
    <s v="H"/>
    <n v="101"/>
    <s v="STREET"/>
    <n v="400"/>
    <s v="STRONG-ARM (HANDS, FIST, FEET OR BODILY FORCE)"/>
    <s v="IC"/>
    <s v="Invest Cont"/>
    <n v="210"/>
    <m/>
    <m/>
    <m/>
    <s v="3RD                          ST"/>
    <s v="STATE                        ST"/>
    <n v="34.045099999999998"/>
    <n v="-118.2184"/>
    <n v="0"/>
    <x v="12"/>
  </r>
  <r>
    <n v="201220627"/>
    <d v="2020-09-12T00:00:00"/>
    <x v="238"/>
    <n v="2230"/>
    <n v="12"/>
    <x v="8"/>
    <n v="1268"/>
    <n v="2"/>
    <n v="626"/>
    <s v="INTIMATE PARTNER - SIMPLE ASSAULT"/>
    <s v="1813 2000 0444 0416"/>
    <n v="35"/>
    <s v="F"/>
    <s v="H"/>
    <n v="501"/>
    <s v="SINGLE FAMILY DWELLING"/>
    <n v="400"/>
    <s v="STRONG-ARM (HANDS, FIST, FEET OR BODILY FORCE)"/>
    <s v="IC"/>
    <s v="Invest Cont"/>
    <n v="626"/>
    <m/>
    <m/>
    <m/>
    <s v="7900 S  BROADWAY"/>
    <m/>
    <n v="33.967300000000002"/>
    <n v="-118.2783"/>
    <n v="0"/>
    <x v="12"/>
  </r>
  <r>
    <n v="200415824"/>
    <d v="2020-12-11T00:00:00"/>
    <x v="28"/>
    <n v="2100"/>
    <n v="4"/>
    <x v="4"/>
    <n v="469"/>
    <n v="1"/>
    <n v="510"/>
    <s v="VEHICLE - STOLEN"/>
    <m/>
    <n v="0"/>
    <m/>
    <m/>
    <n v="101"/>
    <s v="STREET"/>
    <m/>
    <m/>
    <s v="IC"/>
    <s v="Invest Cont"/>
    <n v="510"/>
    <m/>
    <m/>
    <m/>
    <s v="3400 E  5TH                          ST"/>
    <m/>
    <n v="34.032200000000003"/>
    <n v="-118.19750000000001"/>
    <n v="0"/>
    <x v="12"/>
  </r>
  <r>
    <n v="201205016"/>
    <d v="2020-01-14T00:00:00"/>
    <x v="350"/>
    <n v="900"/>
    <n v="12"/>
    <x v="8"/>
    <n v="1249"/>
    <n v="2"/>
    <n v="740"/>
    <s v="VANDALISM - FELONY ($400 &amp; OVER, ALL CHURCH VANDALISMS)"/>
    <s v="0329 1307"/>
    <n v="42"/>
    <s v="F"/>
    <s v="B"/>
    <n v="122"/>
    <s v="VEHICLE, PASSENGER/TRUCK"/>
    <m/>
    <m/>
    <s v="IC"/>
    <s v="Invest Cont"/>
    <n v="740"/>
    <m/>
    <m/>
    <m/>
    <s v="6500    DENVER                       AV"/>
    <m/>
    <n v="33.980600000000003"/>
    <n v="-118.2838"/>
    <n v="0"/>
    <x v="12"/>
  </r>
  <r>
    <n v="201225683"/>
    <d v="2020-12-03T00:00:00"/>
    <x v="9"/>
    <n v="300"/>
    <n v="12"/>
    <x v="8"/>
    <n v="1267"/>
    <n v="1"/>
    <n v="330"/>
    <s v="BURGLARY FROM VEHICLE"/>
    <s v="1307 0329 0344"/>
    <n v="20"/>
    <s v="F"/>
    <s v="H"/>
    <n v="101"/>
    <s v="STREET"/>
    <m/>
    <m/>
    <s v="IC"/>
    <s v="Invest Cont"/>
    <n v="330"/>
    <m/>
    <m/>
    <m/>
    <s v="8300 S  HOOVER                       ST"/>
    <m/>
    <n v="33.963500000000003"/>
    <n v="-118.2871"/>
    <n v="0"/>
    <x v="12"/>
  </r>
  <r>
    <n v="200115598"/>
    <d v="2020-07-30T00:00:00"/>
    <x v="8"/>
    <n v="800"/>
    <n v="1"/>
    <x v="1"/>
    <n v="153"/>
    <n v="2"/>
    <n v="625"/>
    <s v="OTHER ASSAULT"/>
    <s v="0416 1822"/>
    <n v="48"/>
    <s v="M"/>
    <s v="H"/>
    <n v="102"/>
    <s v="SIDEWALK"/>
    <n v="400"/>
    <s v="STRONG-ARM (HANDS, FIST, FEET OR BODILY FORCE)"/>
    <s v="IC"/>
    <s v="Invest Cont"/>
    <n v="625"/>
    <m/>
    <m/>
    <m/>
    <s v="600 S  SPRING                       ST"/>
    <m/>
    <n v="34.046700000000001"/>
    <n v="-118.252"/>
    <n v="0"/>
    <x v="12"/>
  </r>
  <r>
    <n v="201012066"/>
    <d v="2020-08-15T00:00:00"/>
    <x v="347"/>
    <n v="2100"/>
    <n v="10"/>
    <x v="11"/>
    <n v="1065"/>
    <n v="2"/>
    <n v="740"/>
    <s v="VANDALISM - FELONY ($400 &amp; OVER, ALL CHURCH VANDALISMS)"/>
    <s v="0913 0329 0321 0359 0212 1420 2003 0603 1817"/>
    <n v="0"/>
    <s v="M"/>
    <s v="O"/>
    <n v="507"/>
    <s v="CONDOMINIUM/TOWNHOUSE"/>
    <m/>
    <m/>
    <s v="AA"/>
    <s v="Adult Arrest"/>
    <n v="740"/>
    <m/>
    <m/>
    <m/>
    <s v="5400    ZELZAH                       AV"/>
    <m/>
    <n v="34.168599999999998"/>
    <n v="-118.52200000000001"/>
    <n v="1"/>
    <x v="12"/>
  </r>
  <r>
    <n v="201215363"/>
    <d v="2020-06-25T00:00:00"/>
    <x v="10"/>
    <n v="1510"/>
    <n v="12"/>
    <x v="8"/>
    <n v="1218"/>
    <n v="2"/>
    <n v="903"/>
    <s v="CONTEMPT OF COURT"/>
    <s v="2038 0913 1814"/>
    <n v="35"/>
    <s v="F"/>
    <s v="H"/>
    <n v="501"/>
    <s v="SINGLE FAMILY DWELLING"/>
    <m/>
    <m/>
    <s v="IC"/>
    <s v="Invest Cont"/>
    <n v="903"/>
    <m/>
    <m/>
    <m/>
    <s v="600 W  57TH                         ST"/>
    <m/>
    <n v="0"/>
    <n v="0"/>
    <n v="0"/>
    <x v="12"/>
  </r>
  <r>
    <n v="201217533"/>
    <d v="2020-07-30T00:00:00"/>
    <x v="8"/>
    <n v="122"/>
    <n v="12"/>
    <x v="8"/>
    <n v="1203"/>
    <n v="2"/>
    <n v="890"/>
    <s v="FAILURE TO YIELD"/>
    <s v="1309 1501"/>
    <n v="19"/>
    <s v="X"/>
    <s v="X"/>
    <n v="101"/>
    <s v="STREET"/>
    <m/>
    <m/>
    <s v="JA"/>
    <s v="Juv Arrest"/>
    <n v="890"/>
    <m/>
    <m/>
    <m/>
    <s v="WESTERN                      AV"/>
    <s v="48TH                         ST"/>
    <n v="34.000100000000003"/>
    <n v="-118.30889999999999"/>
    <n v="1"/>
    <x v="12"/>
  </r>
  <r>
    <n v="200511811"/>
    <d v="2020-07-14T00:00:00"/>
    <x v="284"/>
    <n v="1"/>
    <n v="5"/>
    <x v="10"/>
    <n v="514"/>
    <n v="2"/>
    <n v="745"/>
    <s v="VANDALISM - MISDEAMEANOR ($399 OR UNDER)"/>
    <n v="329"/>
    <n v="0"/>
    <s v="X"/>
    <s v="X"/>
    <n v="247"/>
    <s v="CAR WASH"/>
    <m/>
    <m/>
    <s v="IC"/>
    <s v="Invest Cont"/>
    <n v="745"/>
    <m/>
    <m/>
    <m/>
    <s v="1200 W  PACIFIC COAST                HY"/>
    <m/>
    <n v="33.790399999999998"/>
    <n v="-118.27800000000001"/>
    <n v="0"/>
    <x v="12"/>
  </r>
  <r>
    <n v="200905891"/>
    <d v="2020-02-11T00:00:00"/>
    <x v="159"/>
    <n v="1800"/>
    <n v="9"/>
    <x v="3"/>
    <n v="923"/>
    <n v="1"/>
    <n v="330"/>
    <s v="BURGLARY FROM VEHICLE"/>
    <n v="344"/>
    <n v="38"/>
    <s v="M"/>
    <s v="B"/>
    <n v="123"/>
    <s v="PARKING UNDERGROUND/BUILDING"/>
    <m/>
    <m/>
    <s v="IC"/>
    <s v="Invest Cont"/>
    <n v="330"/>
    <m/>
    <m/>
    <m/>
    <s v="15200    KITTRIDGE                    ST"/>
    <m/>
    <n v="34.190300000000001"/>
    <n v="-118.464"/>
    <n v="0"/>
    <x v="12"/>
  </r>
  <r>
    <n v="200707236"/>
    <d v="2020-03-09T00:00:00"/>
    <x v="105"/>
    <n v="2130"/>
    <n v="7"/>
    <x v="0"/>
    <n v="711"/>
    <n v="2"/>
    <n v="624"/>
    <s v="BATTERY - SIMPLE ASSAULT"/>
    <s v="0400 0444 1822"/>
    <n v="28"/>
    <s v="F"/>
    <s v="W"/>
    <n v="203"/>
    <s v="OTHER BUSINESS"/>
    <n v="400"/>
    <s v="STRONG-ARM (HANDS, FIST, FEET OR BODILY FORCE)"/>
    <s v="IC"/>
    <s v="Invest Cont"/>
    <n v="624"/>
    <m/>
    <m/>
    <m/>
    <s v="400 N  FAIRFAX                      AV"/>
    <m/>
    <n v="34.078200000000002"/>
    <n v="-118.3695"/>
    <n v="0"/>
    <x v="12"/>
  </r>
  <r>
    <n v="200312360"/>
    <d v="2020-06-06T00:00:00"/>
    <x v="43"/>
    <n v="1450"/>
    <n v="3"/>
    <x v="2"/>
    <n v="314"/>
    <n v="1"/>
    <n v="230"/>
    <s v="ASSAULT WITH DEADLY WEAPON, AGGRAVATED ASSAULT"/>
    <s v="1822 0334 0302 0400 1309"/>
    <n v="26"/>
    <s v="F"/>
    <s v="H"/>
    <n v="101"/>
    <s v="STREET"/>
    <n v="109"/>
    <s v="SEMI-AUTOMATIC PISTOL"/>
    <s v="IC"/>
    <s v="Invest Cont"/>
    <n v="230"/>
    <m/>
    <m/>
    <m/>
    <s v="3800 W  MONT CLAIR                   ST"/>
    <m/>
    <n v="34.032800000000002"/>
    <n v="-118.32299999999999"/>
    <n v="0"/>
    <x v="12"/>
  </r>
  <r>
    <n v="200710445"/>
    <d v="2020-06-14T00:00:00"/>
    <x v="123"/>
    <n v="1315"/>
    <n v="7"/>
    <x v="0"/>
    <n v="774"/>
    <n v="2"/>
    <n v="624"/>
    <s v="BATTERY - SIMPLE ASSAULT"/>
    <s v="0400 0416"/>
    <n v="58"/>
    <s v="M"/>
    <s v="W"/>
    <n v="501"/>
    <s v="SINGLE FAMILY DWELLING"/>
    <n v="400"/>
    <s v="STRONG-ARM (HANDS, FIST, FEET OR BODILY FORCE)"/>
    <s v="IC"/>
    <s v="Invest Cont"/>
    <n v="624"/>
    <m/>
    <m/>
    <m/>
    <s v="5000 W  WASHINGTON                   BL"/>
    <m/>
    <n v="0"/>
    <n v="0"/>
    <n v="0"/>
    <x v="12"/>
  </r>
  <r>
    <n v="200608750"/>
    <d v="2020-04-02T00:00:00"/>
    <x v="285"/>
    <n v="1628"/>
    <n v="6"/>
    <x v="9"/>
    <n v="636"/>
    <n v="1"/>
    <n v="341"/>
    <s v="THEFT-GRAND ($950.01 &amp; OVER)EXCPT,GUNS,FOWL,LIVESTK,PROD"/>
    <s v="0344 0394"/>
    <n v="27"/>
    <s v="F"/>
    <s v="B"/>
    <n v="102"/>
    <s v="SIDEWALK"/>
    <m/>
    <m/>
    <s v="IC"/>
    <s v="Invest Cont"/>
    <n v="341"/>
    <m/>
    <m/>
    <m/>
    <s v="1700 N  MC CADDEN                    PL"/>
    <m/>
    <n v="34.101599999999998"/>
    <n v="-118.3374"/>
    <n v="0"/>
    <x v="12"/>
  </r>
  <r>
    <n v="200309633"/>
    <d v="2020-04-09T00:00:00"/>
    <x v="139"/>
    <n v="2130"/>
    <n v="3"/>
    <x v="2"/>
    <n v="398"/>
    <n v="1"/>
    <n v="330"/>
    <s v="BURGLARY FROM VEHICLE"/>
    <s v="1307 1609 0329 0344 0377"/>
    <n v="20"/>
    <s v="M"/>
    <s v="H"/>
    <n v="101"/>
    <s v="STREET"/>
    <m/>
    <m/>
    <s v="IC"/>
    <s v="Invest Cont"/>
    <n v="330"/>
    <m/>
    <m/>
    <m/>
    <s v="500 W  41ST                         DR"/>
    <m/>
    <n v="34.008800000000001"/>
    <n v="-118.28270000000001"/>
    <n v="0"/>
    <x v="12"/>
  </r>
  <r>
    <n v="200613160"/>
    <d v="2020-07-27T00:00:00"/>
    <x v="338"/>
    <n v="1900"/>
    <n v="6"/>
    <x v="9"/>
    <n v="625"/>
    <n v="1"/>
    <n v="480"/>
    <s v="BIKE - STOLEN"/>
    <n v="344"/>
    <n v="51"/>
    <s v="M"/>
    <s v="W"/>
    <n v="707"/>
    <s v="GARAGE/CARPORT"/>
    <m/>
    <m/>
    <s v="IC"/>
    <s v="Invest Cont"/>
    <n v="480"/>
    <m/>
    <m/>
    <m/>
    <s v="2000    GLENCOE                      WY"/>
    <m/>
    <n v="34.107199999999999"/>
    <n v="-118.3395"/>
    <n v="0"/>
    <x v="12"/>
  </r>
  <r>
    <n v="201004884"/>
    <d v="2020-01-22T00:00:00"/>
    <x v="327"/>
    <n v="230"/>
    <n v="10"/>
    <x v="11"/>
    <n v="1024"/>
    <n v="1"/>
    <n v="330"/>
    <s v="BURGLARY FROM VEHICLE"/>
    <s v="1420 0216 0344"/>
    <n v="35"/>
    <s v="M"/>
    <s v="H"/>
    <n v="101"/>
    <s v="STREET"/>
    <m/>
    <m/>
    <s v="IC"/>
    <s v="Invest Cont"/>
    <n v="330"/>
    <m/>
    <m/>
    <m/>
    <s v="6900    GEYSER                       AV"/>
    <m/>
    <n v="34.195700000000002"/>
    <n v="-118.54259999999999"/>
    <n v="0"/>
    <x v="12"/>
  </r>
  <r>
    <n v="201009806"/>
    <d v="2020-06-08T00:00:00"/>
    <x v="150"/>
    <n v="1400"/>
    <n v="10"/>
    <x v="11"/>
    <n v="1003"/>
    <n v="1"/>
    <n v="510"/>
    <s v="VEHICLE - STOLEN"/>
    <m/>
    <n v="0"/>
    <m/>
    <m/>
    <n v="101"/>
    <s v="STREET"/>
    <m/>
    <m/>
    <s v="AA"/>
    <s v="Adult Arrest"/>
    <n v="510"/>
    <m/>
    <m/>
    <m/>
    <s v="RESEDA"/>
    <s v="INGOMAR"/>
    <n v="34.212000000000003"/>
    <n v="-118.5361"/>
    <n v="1"/>
    <x v="12"/>
  </r>
  <r>
    <n v="200514919"/>
    <d v="2020-10-05T00:00:00"/>
    <x v="91"/>
    <n v="2041"/>
    <n v="5"/>
    <x v="10"/>
    <n v="558"/>
    <n v="2"/>
    <n v="740"/>
    <s v="VANDALISM - FELONY ($400 &amp; OVER, ALL CHURCH VANDALISMS)"/>
    <s v="0329 1402"/>
    <n v="0"/>
    <s v="M"/>
    <s v="O"/>
    <n v="705"/>
    <s v="SLIPS/DOCK/MARINA/BOAT"/>
    <m/>
    <m/>
    <s v="AA"/>
    <s v="Adult Arrest"/>
    <n v="740"/>
    <n v="998"/>
    <m/>
    <m/>
    <s v="100 E  SWINFORD                     ST"/>
    <m/>
    <n v="33.749299999999998"/>
    <n v="-118.279"/>
    <n v="1"/>
    <x v="12"/>
  </r>
  <r>
    <n v="200113016"/>
    <d v="2020-06-06T00:00:00"/>
    <x v="43"/>
    <n v="410"/>
    <n v="1"/>
    <x v="1"/>
    <n v="111"/>
    <n v="1"/>
    <n v="761"/>
    <s v="BRANDISH WEAPON"/>
    <s v="1266 2004 1822 0334"/>
    <n v="36"/>
    <s v="M"/>
    <s v="H"/>
    <n v="101"/>
    <s v="STREET"/>
    <n v="207"/>
    <s v="OTHER KNIFE"/>
    <s v="AO"/>
    <s v="Adult Other"/>
    <n v="761"/>
    <m/>
    <m/>
    <m/>
    <s v="ALAMEDA"/>
    <s v="LOS ANGELES"/>
    <n v="34.0578"/>
    <n v="-118.2371"/>
    <n v="0"/>
    <x v="12"/>
  </r>
  <r>
    <n v="200614753"/>
    <d v="2020-08-31T00:00:00"/>
    <x v="151"/>
    <n v="830"/>
    <n v="6"/>
    <x v="9"/>
    <n v="656"/>
    <n v="2"/>
    <n v="624"/>
    <s v="BATTERY - SIMPLE ASSAULT"/>
    <s v="0400 0416 1300 1822 1402"/>
    <n v="43"/>
    <s v="M"/>
    <s v="H"/>
    <n v="101"/>
    <s v="STREET"/>
    <n v="400"/>
    <s v="STRONG-ARM (HANDS, FIST, FEET OR BODILY FORCE)"/>
    <s v="IC"/>
    <s v="Invest Cont"/>
    <n v="624"/>
    <n v="998"/>
    <m/>
    <m/>
    <s v="6000    ELEANOR                      AV"/>
    <m/>
    <n v="34.089799999999997"/>
    <n v="-118.3244"/>
    <n v="0"/>
    <x v="12"/>
  </r>
  <r>
    <n v="201209696"/>
    <d v="2020-03-24T00:00:00"/>
    <x v="127"/>
    <n v="1530"/>
    <n v="12"/>
    <x v="8"/>
    <n v="1248"/>
    <n v="1"/>
    <n v="341"/>
    <s v="THEFT-GRAND ($950.01 &amp; OVER)EXCPT,GUNS,FOWL,LIVESTK,PROD"/>
    <s v="0394 0344 0349 1822"/>
    <n v="29"/>
    <s v="F"/>
    <s v="B"/>
    <n v="501"/>
    <s v="SINGLE FAMILY DWELLING"/>
    <m/>
    <m/>
    <s v="IC"/>
    <s v="Invest Cont"/>
    <n v="341"/>
    <m/>
    <m/>
    <m/>
    <s v="900 W  62ND                         PL"/>
    <m/>
    <n v="33.982799999999997"/>
    <n v="-118.28919999999999"/>
    <n v="0"/>
    <x v="12"/>
  </r>
  <r>
    <n v="201109221"/>
    <d v="2020-05-10T00:00:00"/>
    <x v="274"/>
    <n v="1500"/>
    <n v="11"/>
    <x v="7"/>
    <n v="1118"/>
    <n v="2"/>
    <n v="354"/>
    <s v="THEFT OF IDENTITY"/>
    <s v="0930 1822"/>
    <n v="31"/>
    <s v="F"/>
    <s v="H"/>
    <n v="501"/>
    <s v="SINGLE FAMILY DWELLING"/>
    <m/>
    <m/>
    <s v="IC"/>
    <s v="Invest Cont"/>
    <n v="354"/>
    <m/>
    <m/>
    <m/>
    <s v="5600    YORK                         BL"/>
    <m/>
    <n v="34.119399999999999"/>
    <n v="-118.19670000000001"/>
    <n v="0"/>
    <x v="12"/>
  </r>
  <r>
    <n v="200411824"/>
    <d v="2020-08-17T00:00:00"/>
    <x v="96"/>
    <n v="1200"/>
    <n v="4"/>
    <x v="4"/>
    <n v="424"/>
    <n v="1"/>
    <n v="310"/>
    <s v="BURGLARY"/>
    <s v="0344 1607 1402"/>
    <n v="44"/>
    <s v="F"/>
    <s v="H"/>
    <n v="221"/>
    <s v="PUBLIC STORAGE"/>
    <m/>
    <m/>
    <s v="IC"/>
    <s v="Invest Cont"/>
    <n v="310"/>
    <n v="998"/>
    <m/>
    <m/>
    <s v="4000 N  MISSION                      RD"/>
    <m/>
    <n v="34.073900000000002"/>
    <n v="-118.1965"/>
    <n v="0"/>
    <x v="12"/>
  </r>
  <r>
    <n v="200605531"/>
    <d v="2020-02-01T00:00:00"/>
    <x v="87"/>
    <n v="1840"/>
    <n v="6"/>
    <x v="9"/>
    <n v="637"/>
    <n v="1"/>
    <n v="210"/>
    <s v="ROBBERY"/>
    <s v="0325 0601 0400 0334 0432 1822 0345 0945"/>
    <n v="0"/>
    <s v="X"/>
    <s v="X"/>
    <n v="401"/>
    <s v="MINI-MART"/>
    <n v="312"/>
    <s v="PIPE/METAL PIPE"/>
    <s v="IC"/>
    <s v="Invest Cont"/>
    <n v="210"/>
    <m/>
    <m/>
    <m/>
    <s v="6000    HOLLYWOOD                    BL"/>
    <m/>
    <n v="34.103000000000002"/>
    <n v="-118.32250000000001"/>
    <n v="0"/>
    <x v="12"/>
  </r>
  <r>
    <n v="200715703"/>
    <d v="2020-11-06T00:00:00"/>
    <x v="166"/>
    <n v="2100"/>
    <n v="7"/>
    <x v="0"/>
    <n v="722"/>
    <n v="1"/>
    <n v="343"/>
    <s v="SHOPLIFTING-GRAND THEFT ($950.01 &amp; OVER)"/>
    <s v="0325 0104 0378"/>
    <n v="0"/>
    <s v="M"/>
    <s v="O"/>
    <n v="417"/>
    <s v="THE BEVERLY CONNECTION"/>
    <m/>
    <m/>
    <s v="AO"/>
    <s v="Adult Other"/>
    <n v="343"/>
    <m/>
    <m/>
    <m/>
    <s v="100 N  LA CIENEGA                   BL"/>
    <m/>
    <n v="34.073399999999999"/>
    <n v="-118.37649999999999"/>
    <n v="0"/>
    <x v="12"/>
  </r>
  <r>
    <n v="201206429"/>
    <d v="2020-02-04T00:00:00"/>
    <x v="87"/>
    <n v="500"/>
    <n v="12"/>
    <x v="8"/>
    <n v="1245"/>
    <n v="1"/>
    <n v="510"/>
    <s v="VEHICLE - STOLEN"/>
    <m/>
    <n v="0"/>
    <m/>
    <m/>
    <n v="101"/>
    <s v="STREET"/>
    <m/>
    <m/>
    <s v="IC"/>
    <s v="Invest Cont"/>
    <n v="510"/>
    <m/>
    <m/>
    <m/>
    <s v="65TH"/>
    <s v="VERMONT"/>
    <n v="33.980600000000003"/>
    <n v="-118.29179999999999"/>
    <n v="0"/>
    <x v="12"/>
  </r>
  <r>
    <n v="201226574"/>
    <d v="2020-09-23T00:00:00"/>
    <x v="26"/>
    <n v="1205"/>
    <n v="12"/>
    <x v="8"/>
    <n v="1283"/>
    <n v="2"/>
    <n v="354"/>
    <s v="THEFT OF IDENTITY"/>
    <n v="930"/>
    <n v="55"/>
    <s v="F"/>
    <s v="B"/>
    <n v="501"/>
    <s v="SINGLE FAMILY DWELLING"/>
    <m/>
    <m/>
    <s v="IC"/>
    <s v="Invest Cont"/>
    <n v="354"/>
    <m/>
    <m/>
    <m/>
    <s v="1500 W  94TH                         ST"/>
    <m/>
    <n v="33.951099999999997"/>
    <n v="-118.3047"/>
    <n v="0"/>
    <x v="12"/>
  </r>
  <r>
    <n v="201108185"/>
    <d v="2020-04-09T00:00:00"/>
    <x v="296"/>
    <n v="2100"/>
    <n v="11"/>
    <x v="7"/>
    <n v="1151"/>
    <n v="2"/>
    <n v="625"/>
    <s v="OTHER ASSAULT"/>
    <s v="2004 0446 1266"/>
    <n v="24"/>
    <s v="M"/>
    <s v="W"/>
    <n v="102"/>
    <s v="SIDEWALK"/>
    <n v="400"/>
    <s v="STRONG-ARM (HANDS, FIST, FEET OR BODILY FORCE)"/>
    <s v="AO"/>
    <s v="Adult Other"/>
    <n v="625"/>
    <m/>
    <m/>
    <m/>
    <s v="FOUNTAIN"/>
    <s v="HUBBARD"/>
    <n v="34.098599999999998"/>
    <n v="-118.2962"/>
    <n v="0"/>
    <x v="12"/>
  </r>
  <r>
    <n v="200917017"/>
    <d v="2020-11-09T00:00:00"/>
    <x v="313"/>
    <n v="1800"/>
    <n v="9"/>
    <x v="3"/>
    <n v="946"/>
    <n v="2"/>
    <n v="624"/>
    <s v="BATTERY - SIMPLE ASSAULT"/>
    <s v="0416 0446 0419 1810 1251"/>
    <n v="16"/>
    <s v="F"/>
    <s v="H"/>
    <n v="501"/>
    <s v="SINGLE FAMILY DWELLING"/>
    <n v="400"/>
    <s v="STRONG-ARM (HANDS, FIST, FEET OR BODILY FORCE)"/>
    <s v="IC"/>
    <s v="Invest Cont"/>
    <n v="624"/>
    <m/>
    <m/>
    <m/>
    <s v="5500    COLBATH                      AV"/>
    <m/>
    <n v="34.170299999999997"/>
    <n v="-118.4367"/>
    <n v="0"/>
    <x v="12"/>
  </r>
  <r>
    <n v="200711359"/>
    <d v="2020-07-07T00:00:00"/>
    <x v="11"/>
    <n v="1700"/>
    <n v="7"/>
    <x v="0"/>
    <n v="789"/>
    <n v="1"/>
    <n v="510"/>
    <s v="VEHICLE - STOLEN"/>
    <m/>
    <n v="0"/>
    <m/>
    <m/>
    <n v="101"/>
    <s v="STREET"/>
    <m/>
    <m/>
    <s v="IC"/>
    <s v="Invest Cont"/>
    <n v="510"/>
    <m/>
    <m/>
    <m/>
    <s v="2300    9TH                          AV"/>
    <m/>
    <n v="34.035899999999998"/>
    <n v="-118.3272"/>
    <n v="0"/>
    <x v="12"/>
  </r>
  <r>
    <n v="201210077"/>
    <d v="2020-03-31T00:00:00"/>
    <x v="157"/>
    <n v="2030"/>
    <n v="12"/>
    <x v="8"/>
    <n v="1211"/>
    <n v="2"/>
    <n v="623"/>
    <s v="BATTERY POLICE (SIMPLE)"/>
    <s v="1212 0400"/>
    <n v="27"/>
    <s v="M"/>
    <s v="H"/>
    <n v="101"/>
    <s v="STREET"/>
    <n v="400"/>
    <s v="STRONG-ARM (HANDS, FIST, FEET OR BODILY FORCE)"/>
    <s v="AO"/>
    <s v="Adult Other"/>
    <n v="623"/>
    <m/>
    <m/>
    <m/>
    <s v="CRENSHAW                     BL"/>
    <s v="SLAUSON                      AV"/>
    <n v="33.988999999999997"/>
    <n v="-118.33069999999999"/>
    <n v="0"/>
    <x v="12"/>
  </r>
  <r>
    <n v="201013814"/>
    <d v="2020-09-30T00:00:00"/>
    <x v="111"/>
    <n v="840"/>
    <n v="10"/>
    <x v="11"/>
    <n v="1037"/>
    <n v="2"/>
    <n v="888"/>
    <s v="TRESPASSING"/>
    <s v="2004 1822"/>
    <n v="0"/>
    <s v="M"/>
    <s v="O"/>
    <n v="158"/>
    <s v="TRANSIENT ENCAMPMENT"/>
    <m/>
    <m/>
    <s v="AA"/>
    <s v="Adult Arrest"/>
    <n v="888"/>
    <m/>
    <m/>
    <m/>
    <s v="WHITE OAK"/>
    <s v="VICTORY"/>
    <n v="34.186599999999999"/>
    <n v="-118.5185"/>
    <n v="1"/>
    <x v="12"/>
  </r>
  <r>
    <n v="201112651"/>
    <d v="2020-08-15T00:00:00"/>
    <x v="352"/>
    <n v="1800"/>
    <n v="11"/>
    <x v="7"/>
    <n v="1181"/>
    <n v="1"/>
    <n v="230"/>
    <s v="ASSAULT WITH DEADLY WEAPON, AGGRAVATED ASSAULT"/>
    <s v="1822 0411 0416"/>
    <n v="53"/>
    <s v="M"/>
    <s v="H"/>
    <n v="102"/>
    <s v="SIDEWALK"/>
    <n v="218"/>
    <s v="OTHER CUTTING INSTRUMENT"/>
    <s v="IC"/>
    <s v="Invest Cont"/>
    <n v="230"/>
    <m/>
    <m/>
    <m/>
    <s v="SUNSET"/>
    <s v="SILVERLAKE                   BL"/>
    <n v="34.080800000000004"/>
    <n v="-118.2655"/>
    <n v="0"/>
    <x v="12"/>
  </r>
  <r>
    <n v="200104831"/>
    <d v="2020-01-12T00:00:00"/>
    <x v="222"/>
    <n v="430"/>
    <n v="1"/>
    <x v="1"/>
    <n v="192"/>
    <n v="1"/>
    <n v="230"/>
    <s v="ASSAULT WITH DEADLY WEAPON, AGGRAVATED ASSAULT"/>
    <s v="0416 2034 2060 0913 1218 1414 0329 2004"/>
    <n v="31"/>
    <s v="M"/>
    <s v="W"/>
    <n v="102"/>
    <s v="SIDEWALK"/>
    <n v="500"/>
    <s v="UNKNOWN WEAPON/OTHER WEAPON"/>
    <s v="AA"/>
    <s v="Adult Arrest"/>
    <n v="230"/>
    <m/>
    <m/>
    <m/>
    <s v="1800 S  HOPE                         ST"/>
    <m/>
    <n v="34.034799999999997"/>
    <n v="-118.2687"/>
    <n v="1"/>
    <x v="12"/>
  </r>
  <r>
    <n v="200510076"/>
    <d v="2020-05-29T00:00:00"/>
    <x v="177"/>
    <n v="2000"/>
    <n v="5"/>
    <x v="10"/>
    <n v="523"/>
    <n v="1"/>
    <n v="420"/>
    <s v="THEFT FROM MOTOR VEHICLE - PETTY ($950 &amp; UNDER)"/>
    <s v="0344 0385 1300 1202"/>
    <n v="67"/>
    <s v="M"/>
    <s v="B"/>
    <n v="101"/>
    <s v="STREET"/>
    <m/>
    <m/>
    <s v="IC"/>
    <s v="Invest Cont"/>
    <n v="420"/>
    <m/>
    <m/>
    <m/>
    <s v="700    FIGUEROA                     ST"/>
    <m/>
    <n v="33.761299999999999"/>
    <n v="-118.28189999999999"/>
    <n v="0"/>
    <x v="12"/>
  </r>
  <r>
    <n v="200910338"/>
    <d v="2020-05-31T00:00:00"/>
    <x v="14"/>
    <n v="2000"/>
    <n v="9"/>
    <x v="3"/>
    <n v="952"/>
    <n v="1"/>
    <n v="510"/>
    <s v="VEHICLE - STOLEN"/>
    <m/>
    <n v="0"/>
    <m/>
    <m/>
    <n v="101"/>
    <s v="STREET"/>
    <m/>
    <m/>
    <s v="IC"/>
    <s v="Invest Cont"/>
    <n v="510"/>
    <m/>
    <m/>
    <m/>
    <s v="5200    WILLIS                       AV"/>
    <m/>
    <n v="34.164900000000003"/>
    <n v="-118.45529999999999"/>
    <n v="0"/>
    <x v="12"/>
  </r>
  <r>
    <n v="200405754"/>
    <d v="2020-02-14T00:00:00"/>
    <x v="206"/>
    <n v="1430"/>
    <n v="4"/>
    <x v="4"/>
    <n v="463"/>
    <n v="2"/>
    <n v="903"/>
    <s v="CONTEMPT OF COURT"/>
    <n v="2038"/>
    <n v="27"/>
    <s v="M"/>
    <s v="H"/>
    <n v="704"/>
    <s v="ELEMENTARY SCHOOL"/>
    <m/>
    <m/>
    <s v="IC"/>
    <s v="Invest Cont"/>
    <n v="903"/>
    <m/>
    <m/>
    <m/>
    <s v="1900 E  2ND                          ST"/>
    <m/>
    <n v="34.045699999999997"/>
    <n v="-118.218"/>
    <n v="0"/>
    <x v="12"/>
  </r>
  <r>
    <n v="200112165"/>
    <d v="2020-05-26T00:00:00"/>
    <x v="88"/>
    <n v="2250"/>
    <n v="1"/>
    <x v="1"/>
    <n v="156"/>
    <n v="1"/>
    <n v="230"/>
    <s v="ASSAULT WITH DEADLY WEAPON, AGGRAVATED ASSAULT"/>
    <s v="1218 2004 2033 0445 1414 1402 0411 0603 0907 0913"/>
    <n v="51"/>
    <s v="F"/>
    <s v="B"/>
    <n v="502"/>
    <s v="MULTI-UNIT DWELLING (APARTMENT, DUPLEX, ETC)"/>
    <n v="201"/>
    <s v="KNIFE WITH BLADE OVER 6 INCHES IN LENGTH"/>
    <s v="AA"/>
    <s v="Adult Arrest"/>
    <n v="230"/>
    <n v="998"/>
    <m/>
    <m/>
    <s v="500    SAN JULIAN                   ST"/>
    <m/>
    <n v="34.044600000000003"/>
    <n v="-118.245"/>
    <n v="1"/>
    <x v="12"/>
  </r>
  <r>
    <n v="200107629"/>
    <d v="2020-02-22T00:00:00"/>
    <x v="19"/>
    <n v="645"/>
    <n v="1"/>
    <x v="1"/>
    <n v="147"/>
    <n v="2"/>
    <n v="740"/>
    <s v="VANDALISM - FELONY ($400 &amp; OVER, ALL CHURCH VANDALISMS)"/>
    <s v="0329 1822 0417 0603"/>
    <n v="0"/>
    <s v="X"/>
    <s v="X"/>
    <n v="702"/>
    <s v="OFFICE BUILDING/OFFICE"/>
    <n v="400"/>
    <s v="STRONG-ARM (HANDS, FIST, FEET OR BODILY FORCE)"/>
    <s v="AO"/>
    <s v="Adult Other"/>
    <n v="740"/>
    <m/>
    <m/>
    <m/>
    <s v="400 E  5TH                          ST"/>
    <m/>
    <n v="34.045299999999997"/>
    <n v="-118.2443"/>
    <n v="0"/>
    <x v="12"/>
  </r>
  <r>
    <n v="201207516"/>
    <d v="2020-02-13T00:00:00"/>
    <x v="310"/>
    <n v="2000"/>
    <n v="12"/>
    <x v="8"/>
    <n v="1263"/>
    <n v="1"/>
    <n v="440"/>
    <s v="THEFT PLAIN - PETTY ($950 &amp; UNDER)"/>
    <s v="0344 0913 0562"/>
    <n v="37"/>
    <s v="F"/>
    <s v="B"/>
    <n v="501"/>
    <s v="SINGLE FAMILY DWELLING"/>
    <m/>
    <m/>
    <s v="IC"/>
    <s v="Invest Cont"/>
    <n v="440"/>
    <m/>
    <m/>
    <m/>
    <s v="1800 W  84TH                         ST"/>
    <m/>
    <n v="33.962699999999998"/>
    <n v="-118.309"/>
    <n v="0"/>
    <x v="12"/>
  </r>
  <r>
    <n v="200305246"/>
    <d v="2020-01-23T00:00:00"/>
    <x v="327"/>
    <n v="2200"/>
    <n v="3"/>
    <x v="2"/>
    <n v="355"/>
    <n v="1"/>
    <n v="236"/>
    <s v="INTIMATE PARTNER - AGGRAVATED ASSAULT"/>
    <s v="1409 1415 0943 1402 1259 1822"/>
    <n v="17"/>
    <s v="F"/>
    <s v="B"/>
    <n v="101"/>
    <s v="STREET"/>
    <n v="400"/>
    <s v="STRONG-ARM (HANDS, FIST, FEET OR BODILY FORCE)"/>
    <s v="AA"/>
    <s v="Adult Arrest"/>
    <n v="236"/>
    <n v="998"/>
    <m/>
    <m/>
    <s v="35TH"/>
    <s v="WESTERN"/>
    <n v="34.024700000000003"/>
    <n v="-118.30889999999999"/>
    <n v="1"/>
    <x v="12"/>
  </r>
  <r>
    <n v="200711859"/>
    <d v="2020-07-21T00:00:00"/>
    <x v="102"/>
    <n v="30"/>
    <n v="7"/>
    <x v="0"/>
    <n v="734"/>
    <n v="1"/>
    <n v="510"/>
    <s v="VEHICLE - STOLEN"/>
    <m/>
    <n v="0"/>
    <m/>
    <m/>
    <n v="101"/>
    <s v="STREET"/>
    <m/>
    <m/>
    <s v="IC"/>
    <s v="Invest Cont"/>
    <n v="510"/>
    <m/>
    <m/>
    <m/>
    <s v="HAUSER                       BL"/>
    <s v="3RD                          ST"/>
    <n v="34.069899999999997"/>
    <n v="-118.3511"/>
    <n v="0"/>
    <x v="12"/>
  </r>
  <r>
    <n v="200913307"/>
    <d v="2020-08-09T00:00:00"/>
    <x v="235"/>
    <n v="600"/>
    <n v="9"/>
    <x v="3"/>
    <n v="923"/>
    <n v="1"/>
    <n v="648"/>
    <s v="ARSON"/>
    <s v="1402 2004"/>
    <n v="54"/>
    <s v="F"/>
    <s v="H"/>
    <n v="210"/>
    <s v="RESTAURANT/FAST FOOD"/>
    <m/>
    <m/>
    <s v="IC"/>
    <s v="Invest Cont"/>
    <n v="648"/>
    <n v="998"/>
    <m/>
    <m/>
    <s v="GILMORE                      AV"/>
    <s v="VESPER"/>
    <n v="34.1877"/>
    <n v="-118.4509"/>
    <n v="0"/>
    <x v="12"/>
  </r>
  <r>
    <n v="201110646"/>
    <d v="2020-06-20T00:00:00"/>
    <x v="50"/>
    <n v="1725"/>
    <n v="11"/>
    <x v="7"/>
    <n v="1127"/>
    <n v="2"/>
    <n v="901"/>
    <s v="VIOLATION OF RESTRAINING ORDER"/>
    <n v="2038"/>
    <n v="65"/>
    <s v="F"/>
    <s v="H"/>
    <n v="501"/>
    <s v="SINGLE FAMILY DWELLING"/>
    <m/>
    <m/>
    <s v="AO"/>
    <s v="Adult Other"/>
    <n v="901"/>
    <m/>
    <m/>
    <m/>
    <s v="400    NEWLAND                      ST"/>
    <m/>
    <n v="34.120199999999997"/>
    <n v="-118.185"/>
    <n v="0"/>
    <x v="12"/>
  </r>
  <r>
    <n v="200517768"/>
    <d v="2020-12-13T00:00:00"/>
    <x v="97"/>
    <n v="300"/>
    <n v="5"/>
    <x v="10"/>
    <n v="522"/>
    <n v="2"/>
    <n v="626"/>
    <s v="INTIMATE PARTNER - SIMPLE ASSAULT"/>
    <s v="0913 0444 1206 1813 2000 2002"/>
    <n v="31"/>
    <s v="M"/>
    <s v="H"/>
    <n v="502"/>
    <s v="MULTI-UNIT DWELLING (APARTMENT, DUPLEX, ETC)"/>
    <n v="400"/>
    <s v="STRONG-ARM (HANDS, FIST, FEET OR BODILY FORCE)"/>
    <s v="AO"/>
    <s v="Adult Other"/>
    <n v="626"/>
    <m/>
    <m/>
    <m/>
    <s v="600 N  WILMINGTON                   BL"/>
    <m/>
    <n v="33.776400000000002"/>
    <n v="-118.2739"/>
    <n v="0"/>
    <x v="12"/>
  </r>
  <r>
    <n v="200511913"/>
    <d v="2020-07-16T00:00:00"/>
    <x v="51"/>
    <n v="340"/>
    <n v="5"/>
    <x v="10"/>
    <n v="514"/>
    <n v="1"/>
    <n v="420"/>
    <s v="THEFT FROM MOTOR VEHICLE - PETTY ($950 &amp; UNDER)"/>
    <s v="1300 0344 0321"/>
    <n v="29"/>
    <s v="M"/>
    <s v="H"/>
    <n v="101"/>
    <s v="STREET"/>
    <m/>
    <m/>
    <s v="IC"/>
    <s v="Invest Cont"/>
    <n v="420"/>
    <m/>
    <m/>
    <m/>
    <s v="1300 W  CRUCES                       ST"/>
    <m/>
    <n v="33.791699999999999"/>
    <n v="-118.2799"/>
    <n v="0"/>
    <x v="12"/>
  </r>
  <r>
    <n v="200309745"/>
    <d v="2020-04-11T00:00:00"/>
    <x v="57"/>
    <n v="1530"/>
    <n v="3"/>
    <x v="2"/>
    <n v="305"/>
    <n v="2"/>
    <n v="745"/>
    <s v="VANDALISM - MISDEAMEANOR ($399 OR UNDER)"/>
    <s v="0216 0329 1822 2004"/>
    <n v="53"/>
    <s v="F"/>
    <s v="A"/>
    <n v="501"/>
    <s v="SINGLE FAMILY DWELLING"/>
    <n v="400"/>
    <s v="STRONG-ARM (HANDS, FIST, FEET OR BODILY FORCE)"/>
    <s v="AA"/>
    <s v="Adult Arrest"/>
    <n v="745"/>
    <m/>
    <m/>
    <m/>
    <s v="2400    WEST VIEW                    ST"/>
    <m/>
    <n v="34.033799999999999"/>
    <n v="-118.3479"/>
    <n v="1"/>
    <x v="12"/>
  </r>
  <r>
    <n v="201111639"/>
    <d v="2020-07-19T00:00:00"/>
    <x v="264"/>
    <n v="2200"/>
    <n v="11"/>
    <x v="7"/>
    <n v="1132"/>
    <n v="1"/>
    <n v="330"/>
    <s v="BURGLARY FROM VEHICLE"/>
    <s v="1307 0344"/>
    <n v="48"/>
    <s v="M"/>
    <s v="W"/>
    <n v="707"/>
    <s v="GARAGE/CARPORT"/>
    <m/>
    <m/>
    <s v="IC"/>
    <s v="Invest Cont"/>
    <n v="330"/>
    <m/>
    <m/>
    <m/>
    <s v="3800    LOS FELIZ                    BL"/>
    <m/>
    <n v="34.114600000000003"/>
    <n v="-118.2756"/>
    <n v="0"/>
    <x v="12"/>
  </r>
  <r>
    <n v="200704354"/>
    <d v="2020-01-08T00:00:00"/>
    <x v="172"/>
    <n v="1600"/>
    <n v="7"/>
    <x v="0"/>
    <n v="702"/>
    <n v="2"/>
    <n v="740"/>
    <s v="VANDALISM - FELONY ($400 &amp; OVER, ALL CHURCH VANDALISMS)"/>
    <s v="0329 0601 0311 1414"/>
    <n v="33"/>
    <s v="M"/>
    <s v="H"/>
    <n v="103"/>
    <s v="ALLEY"/>
    <m/>
    <m/>
    <s v="IC"/>
    <s v="Invest Cont"/>
    <n v="740"/>
    <m/>
    <m/>
    <m/>
    <s v="7600    MELROSE                      AV"/>
    <m/>
    <n v="34.0837"/>
    <n v="-118.3553"/>
    <n v="0"/>
    <x v="12"/>
  </r>
  <r>
    <n v="201226513"/>
    <d v="2020-12-16T00:00:00"/>
    <x v="98"/>
    <n v="1220"/>
    <n v="12"/>
    <x v="8"/>
    <n v="1253"/>
    <n v="1"/>
    <n v="250"/>
    <s v="SHOTS FIRED AT MOVING VEHICLE, TRAIN OR AIRCRAFT"/>
    <s v="1100 1300 1402"/>
    <n v="19"/>
    <s v="M"/>
    <s v="B"/>
    <n v="101"/>
    <s v="STREET"/>
    <n v="106"/>
    <s v="UNKNOWN FIREARM"/>
    <s v="IC"/>
    <s v="Invest Cont"/>
    <n v="250"/>
    <m/>
    <m/>
    <m/>
    <s v="77TH                         ST"/>
    <s v="GRAMERCY                     PL"/>
    <n v="33.97"/>
    <n v="-118.3134"/>
    <n v="0"/>
    <x v="12"/>
  </r>
  <r>
    <n v="200217042"/>
    <d v="2020-11-03T00:00:00"/>
    <x v="312"/>
    <n v="1430"/>
    <n v="2"/>
    <x v="5"/>
    <n v="204"/>
    <n v="2"/>
    <n v="900"/>
    <s v="VIOLATION OF COURT ORDER"/>
    <s v="1501 0913 1813"/>
    <n v="30"/>
    <s v="M"/>
    <s v="H"/>
    <n v="502"/>
    <s v="MULTI-UNIT DWELLING (APARTMENT, DUPLEX, ETC)"/>
    <m/>
    <m/>
    <s v="AO"/>
    <s v="Adult Other"/>
    <n v="900"/>
    <m/>
    <m/>
    <m/>
    <s v="700    IMOGEN                       AV"/>
    <m/>
    <n v="34.082599999999999"/>
    <n v="-118.283"/>
    <n v="0"/>
    <x v="12"/>
  </r>
  <r>
    <n v="201108256"/>
    <d v="2020-04-13T00:00:00"/>
    <x v="56"/>
    <n v="430"/>
    <n v="11"/>
    <x v="7"/>
    <n v="1169"/>
    <n v="1"/>
    <n v="420"/>
    <s v="THEFT FROM MOTOR VEHICLE - PETTY ($950 &amp; UNDER)"/>
    <n v="344"/>
    <n v="45"/>
    <s v="F"/>
    <s v="H"/>
    <n v="101"/>
    <s v="STREET"/>
    <m/>
    <m/>
    <s v="IC"/>
    <s v="Invest Cont"/>
    <n v="420"/>
    <m/>
    <m/>
    <m/>
    <s v="4900    OAK TERRACE                  DR"/>
    <m/>
    <n v="34.1021"/>
    <n v="-118.2021"/>
    <n v="0"/>
    <x v="12"/>
  </r>
  <r>
    <n v="201305295"/>
    <d v="2020-01-24T00:00:00"/>
    <x v="344"/>
    <n v="1030"/>
    <n v="13"/>
    <x v="6"/>
    <n v="1385"/>
    <n v="1"/>
    <n v="510"/>
    <s v="VEHICLE - STOLEN"/>
    <m/>
    <n v="0"/>
    <m/>
    <m/>
    <n v="101"/>
    <s v="STREET"/>
    <m/>
    <m/>
    <s v="IC"/>
    <s v="Invest Cont"/>
    <n v="510"/>
    <m/>
    <m/>
    <m/>
    <s v="60TH                         ST"/>
    <s v="SAN PEDRO"/>
    <n v="33.985199999999999"/>
    <n v="-118.2696"/>
    <n v="0"/>
    <x v="12"/>
  </r>
  <r>
    <n v="201110175"/>
    <d v="2020-06-07T00:00:00"/>
    <x v="43"/>
    <n v="1630"/>
    <n v="11"/>
    <x v="7"/>
    <n v="1189"/>
    <n v="1"/>
    <n v="230"/>
    <s v="ASSAULT WITH DEADLY WEAPON, AGGRAVATED ASSAULT"/>
    <s v="0913 0603 0302 0334 1817"/>
    <n v="43"/>
    <s v="M"/>
    <s v="H"/>
    <n v="501"/>
    <s v="SINGLE FAMILY DWELLING"/>
    <n v="102"/>
    <s v="HAND GUN"/>
    <s v="AO"/>
    <s v="Adult Other"/>
    <n v="230"/>
    <m/>
    <m/>
    <m/>
    <s v="3500    ARROYO SECO                  AV"/>
    <m/>
    <n v="34.087800000000001"/>
    <n v="-118.21510000000001"/>
    <n v="0"/>
    <x v="12"/>
  </r>
  <r>
    <n v="201222188"/>
    <d v="2020-10-08T00:00:00"/>
    <x v="212"/>
    <n v="2340"/>
    <n v="12"/>
    <x v="8"/>
    <n v="1239"/>
    <n v="2"/>
    <n v="930"/>
    <s v="CRIMINAL THREATS - NO WEAPON DISPLAYED"/>
    <s v="2000 1814 0421 0913"/>
    <n v="41"/>
    <s v="F"/>
    <s v="H"/>
    <n v="501"/>
    <s v="SINGLE FAMILY DWELLING"/>
    <n v="511"/>
    <s v="VERBAL THREAT"/>
    <s v="AA"/>
    <s v="Adult Arrest"/>
    <n v="930"/>
    <m/>
    <m/>
    <m/>
    <s v="5900 S  HOOVER                       ST"/>
    <m/>
    <n v="33.986400000000003"/>
    <n v="-118.2871"/>
    <n v="1"/>
    <x v="12"/>
  </r>
  <r>
    <n v="200817799"/>
    <d v="2020-12-20T00:00:00"/>
    <x v="118"/>
    <n v="1054"/>
    <n v="8"/>
    <x v="12"/>
    <n v="841"/>
    <n v="1"/>
    <n v="440"/>
    <s v="THEFT PLAIN - PETTY ($950 &amp; UNDER)"/>
    <n v="394"/>
    <n v="32"/>
    <s v="M"/>
    <s v="W"/>
    <n v="502"/>
    <s v="MULTI-UNIT DWELLING (APARTMENT, DUPLEX, ETC)"/>
    <m/>
    <m/>
    <s v="IC"/>
    <s v="Invest Cont"/>
    <n v="440"/>
    <m/>
    <m/>
    <m/>
    <s v="1300    CENTINELA                    AV"/>
    <m/>
    <n v="34.039000000000001"/>
    <n v="-118.4682"/>
    <n v="0"/>
    <x v="12"/>
  </r>
  <r>
    <n v="201107943"/>
    <d v="2020-04-02T00:00:00"/>
    <x v="173"/>
    <n v="150"/>
    <n v="11"/>
    <x v="7"/>
    <n v="1142"/>
    <n v="1"/>
    <n v="310"/>
    <s v="BURGLARY"/>
    <n v="1607"/>
    <n v="0"/>
    <s v="X"/>
    <s v="X"/>
    <n v="203"/>
    <s v="OTHER BUSINESS"/>
    <m/>
    <m/>
    <s v="IC"/>
    <s v="Invest Cont"/>
    <n v="310"/>
    <m/>
    <m/>
    <m/>
    <s v="1800    HILLHURST                    AV"/>
    <m/>
    <n v="34.1036"/>
    <n v="-118.28740000000001"/>
    <n v="0"/>
    <x v="12"/>
  </r>
  <r>
    <n v="200109640"/>
    <d v="2020-03-25T00:00:00"/>
    <x v="328"/>
    <n v="400"/>
    <n v="1"/>
    <x v="1"/>
    <n v="158"/>
    <n v="1"/>
    <n v="820"/>
    <s v="ORAL COPULATION"/>
    <s v="1402 2034 1601 1218 2004 1415 1822 2060"/>
    <n v="52"/>
    <s v="M"/>
    <s v="B"/>
    <n v="102"/>
    <s v="SIDEWALK"/>
    <n v="400"/>
    <s v="STRONG-ARM (HANDS, FIST, FEET OR BODILY FORCE)"/>
    <s v="IC"/>
    <s v="Invest Cont"/>
    <n v="820"/>
    <n v="998"/>
    <m/>
    <m/>
    <s v="CENTRAL                      AV"/>
    <s v="WILDE                        ST"/>
    <n v="34.0381"/>
    <n v="-118.2401"/>
    <n v="0"/>
    <x v="12"/>
  </r>
  <r>
    <n v="200615114"/>
    <d v="2020-09-08T00:00:00"/>
    <x v="129"/>
    <n v="1945"/>
    <n v="6"/>
    <x v="9"/>
    <n v="666"/>
    <n v="2"/>
    <n v="860"/>
    <s v="BATTERY WITH SEXUAL CONTACT"/>
    <s v="0372 2104"/>
    <n v="22"/>
    <s v="F"/>
    <s v="H"/>
    <n v="501"/>
    <s v="SINGLE FAMILY DWELLING"/>
    <n v="500"/>
    <s v="UNKNOWN WEAPON/OTHER WEAPON"/>
    <s v="AO"/>
    <s v="Adult Other"/>
    <n v="860"/>
    <m/>
    <m/>
    <m/>
    <s v="6500    DE LONGPRE                   AV"/>
    <m/>
    <n v="34.0961"/>
    <n v="-118.33029999999999"/>
    <n v="0"/>
    <x v="12"/>
  </r>
  <r>
    <n v="201104723"/>
    <d v="2020-01-18T00:00:00"/>
    <x v="45"/>
    <n v="1855"/>
    <n v="11"/>
    <x v="7"/>
    <n v="1151"/>
    <n v="2"/>
    <n v="888"/>
    <s v="TRESPASSING"/>
    <s v="2004 1501"/>
    <n v="31"/>
    <s v="F"/>
    <s v="B"/>
    <n v="101"/>
    <s v="STREET"/>
    <m/>
    <m/>
    <s v="IC"/>
    <s v="Invest Cont"/>
    <n v="888"/>
    <m/>
    <m/>
    <m/>
    <s v="KENMORE                      AV"/>
    <s v="SUNSET                       BL"/>
    <n v="34.098100000000002"/>
    <n v="-118.2972"/>
    <n v="0"/>
    <x v="12"/>
  </r>
  <r>
    <n v="200515161"/>
    <d v="2020-10-12T00:00:00"/>
    <x v="95"/>
    <n v="1500"/>
    <n v="5"/>
    <x v="10"/>
    <n v="518"/>
    <n v="1"/>
    <n v="310"/>
    <s v="BURGLARY"/>
    <s v="1236 0329"/>
    <n v="0"/>
    <s v="X"/>
    <s v="X"/>
    <n v="704"/>
    <s v="ELEMENTARY SCHOOL"/>
    <m/>
    <m/>
    <s v="IC"/>
    <s v="Invest Cont"/>
    <n v="310"/>
    <m/>
    <m/>
    <m/>
    <s v="24800    BROAD                        AV"/>
    <m/>
    <n v="33.800199999999997"/>
    <n v="-118.26220000000001"/>
    <n v="0"/>
    <x v="12"/>
  </r>
  <r>
    <n v="201105986"/>
    <d v="2020-02-14T00:00:00"/>
    <x v="27"/>
    <n v="2330"/>
    <n v="11"/>
    <x v="7"/>
    <n v="1162"/>
    <n v="1"/>
    <n v="330"/>
    <s v="BURGLARY FROM VEHICLE"/>
    <s v="1300 1307 0344"/>
    <n v="23"/>
    <s v="M"/>
    <s v="H"/>
    <n v="101"/>
    <s v="STREET"/>
    <m/>
    <m/>
    <s v="IC"/>
    <s v="Invest Cont"/>
    <n v="330"/>
    <m/>
    <m/>
    <m/>
    <s v="4200 W  SUNSET                       BL"/>
    <m/>
    <n v="34.093800000000002"/>
    <n v="-118.2818"/>
    <n v="0"/>
    <x v="12"/>
  </r>
  <r>
    <n v="201004484"/>
    <d v="2020-01-13T00:00:00"/>
    <x v="350"/>
    <n v="230"/>
    <n v="10"/>
    <x v="11"/>
    <n v="1024"/>
    <n v="1"/>
    <n v="331"/>
    <s v="THEFT FROM MOTOR VEHICLE - GRAND ($950.01 AND OVER)"/>
    <s v="0386 1606 0321"/>
    <n v="41"/>
    <s v="M"/>
    <s v="H"/>
    <n v="104"/>
    <s v="DRIVEWAY"/>
    <m/>
    <m/>
    <s v="IC"/>
    <s v="Invest Cont"/>
    <n v="331"/>
    <m/>
    <m/>
    <m/>
    <s v="6900    RHEA                         AV"/>
    <m/>
    <n v="34.195700000000002"/>
    <n v="-118.5415"/>
    <n v="0"/>
    <x v="12"/>
  </r>
  <r>
    <n v="200510898"/>
    <d v="2020-06-22T00:00:00"/>
    <x v="334"/>
    <n v="1645"/>
    <n v="5"/>
    <x v="10"/>
    <n v="557"/>
    <n v="2"/>
    <n v="745"/>
    <s v="VANDALISM - MISDEAMEANOR ($399 OR UNDER)"/>
    <s v="1300 0329 1307 1822"/>
    <n v="45"/>
    <s v="M"/>
    <s v="H"/>
    <n v="122"/>
    <s v="VEHICLE, PASSENGER/TRUCK"/>
    <m/>
    <m/>
    <s v="IC"/>
    <s v="Invest Cont"/>
    <n v="745"/>
    <m/>
    <m/>
    <m/>
    <s v="600 W  4TH                          ST"/>
    <m/>
    <n v="33.740600000000001"/>
    <n v="-118.2901"/>
    <n v="0"/>
    <x v="12"/>
  </r>
  <r>
    <n v="200406831"/>
    <d v="2020-03-12T00:00:00"/>
    <x v="71"/>
    <n v="1255"/>
    <n v="4"/>
    <x v="4"/>
    <n v="468"/>
    <n v="2"/>
    <n v="745"/>
    <s v="VANDALISM - MISDEAMEANOR ($399 OR UNDER)"/>
    <s v="1300 0329 2004"/>
    <n v="51"/>
    <s v="F"/>
    <s v="H"/>
    <n v="101"/>
    <s v="STREET"/>
    <m/>
    <m/>
    <s v="IC"/>
    <s v="Invest Cont"/>
    <n v="745"/>
    <m/>
    <m/>
    <m/>
    <s v="1ST                          ST"/>
    <s v="EVERGREEN"/>
    <n v="34.040399999999998"/>
    <n v="-118.2024"/>
    <n v="0"/>
    <x v="12"/>
  </r>
  <r>
    <n v="200916225"/>
    <d v="2020-10-21T00:00:00"/>
    <x v="160"/>
    <n v="1930"/>
    <n v="9"/>
    <x v="3"/>
    <n v="937"/>
    <n v="1"/>
    <n v="330"/>
    <s v="BURGLARY FROM VEHICLE"/>
    <s v="0344 1300"/>
    <n v="29"/>
    <s v="M"/>
    <s v="H"/>
    <n v="108"/>
    <s v="PARKING LOT"/>
    <m/>
    <m/>
    <s v="IC"/>
    <s v="Invest Cont"/>
    <n v="330"/>
    <m/>
    <m/>
    <m/>
    <s v="6300    WOODMAN                      AV"/>
    <m/>
    <n v="34.183599999999998"/>
    <n v="-118.4355"/>
    <n v="0"/>
    <x v="12"/>
  </r>
  <r>
    <n v="200305565"/>
    <d v="2020-01-27T00:00:00"/>
    <x v="225"/>
    <n v="1441"/>
    <n v="3"/>
    <x v="2"/>
    <n v="321"/>
    <n v="1"/>
    <n v="210"/>
    <s v="ROBBERY"/>
    <s v="0416 0446 1402 0325 0945"/>
    <n v="0"/>
    <s v="X"/>
    <s v="X"/>
    <n v="403"/>
    <s v="DRUG STORE"/>
    <n v="400"/>
    <s v="STRONG-ARM (HANDS, FIST, FEET OR BODILY FORCE)"/>
    <s v="IC"/>
    <s v="Invest Cont"/>
    <n v="210"/>
    <m/>
    <m/>
    <m/>
    <s v="5100    OBAMA                        BL"/>
    <m/>
    <n v="34.023800000000001"/>
    <n v="-118.3669"/>
    <n v="0"/>
    <x v="12"/>
  </r>
  <r>
    <n v="201105554"/>
    <d v="2020-02-05T00:00:00"/>
    <x v="233"/>
    <n v="1609"/>
    <n v="11"/>
    <x v="7"/>
    <n v="1135"/>
    <n v="1"/>
    <n v="440"/>
    <s v="THEFT PLAIN - PETTY ($950 &amp; UNDER)"/>
    <s v="0344 0394"/>
    <n v="32"/>
    <s v="F"/>
    <s v="H"/>
    <n v="101"/>
    <s v="STREET"/>
    <m/>
    <m/>
    <s v="IC"/>
    <s v="Invest Cont"/>
    <n v="440"/>
    <m/>
    <m/>
    <m/>
    <s v="AVENUE 33"/>
    <s v="DIVISION                     ST"/>
    <n v="34.116399999999999"/>
    <n v="-118.2332"/>
    <n v="0"/>
    <x v="12"/>
  </r>
  <r>
    <n v="200304997"/>
    <d v="2020-01-17T00:00:00"/>
    <x v="188"/>
    <n v="200"/>
    <n v="3"/>
    <x v="2"/>
    <n v="393"/>
    <n v="1"/>
    <n v="440"/>
    <s v="THEFT PLAIN - PETTY ($950 &amp; UNDER)"/>
    <s v="1822 0344"/>
    <n v="39"/>
    <s v="F"/>
    <s v="A"/>
    <n v="501"/>
    <s v="SINGLE FAMILY DWELLING"/>
    <m/>
    <m/>
    <s v="IC"/>
    <s v="Invest Cont"/>
    <n v="440"/>
    <m/>
    <m/>
    <m/>
    <s v="3300 W  MARTIN LUTHER KING           BL"/>
    <m/>
    <n v="34.010899999999999"/>
    <n v="-118.33"/>
    <n v="0"/>
    <x v="12"/>
  </r>
  <r>
    <n v="200109049"/>
    <d v="2020-03-13T00:00:00"/>
    <x v="244"/>
    <n v="1408"/>
    <n v="1"/>
    <x v="1"/>
    <n v="182"/>
    <n v="2"/>
    <n v="956"/>
    <s v="LETTERS, LEWD  -  TELEPHONE CALLS, LEWD"/>
    <n v="1906"/>
    <n v="31"/>
    <s v="F"/>
    <s v="H"/>
    <n v="502"/>
    <s v="MULTI-UNIT DWELLING (APARTMENT, DUPLEX, ETC)"/>
    <m/>
    <m/>
    <s v="IC"/>
    <s v="Invest Cont"/>
    <n v="956"/>
    <m/>
    <m/>
    <m/>
    <s v="1200 S  FIGUEROA                     ST"/>
    <m/>
    <n v="34.042299999999997"/>
    <n v="-118.2666"/>
    <n v="0"/>
    <x v="12"/>
  </r>
  <r>
    <n v="200100791"/>
    <d v="2020-05-18T00:00:00"/>
    <x v="187"/>
    <n v="1"/>
    <n v="1"/>
    <x v="1"/>
    <n v="182"/>
    <n v="1"/>
    <n v="230"/>
    <s v="ASSAULT WITH DEADLY WEAPON, AGGRAVATED ASSAULT"/>
    <s v="1402 1407 1100 0450 1822 1414 1307"/>
    <n v="26"/>
    <s v="M"/>
    <s v="B"/>
    <n v="101"/>
    <s v="STREET"/>
    <n v="109"/>
    <s v="SEMI-AUTOMATIC PISTOL"/>
    <s v="IC"/>
    <s v="Invest Cont"/>
    <n v="230"/>
    <n v="998"/>
    <m/>
    <m/>
    <s v="900 S  FIGUEROA                     ST"/>
    <m/>
    <n v="34.046199999999999"/>
    <n v="-118.2628"/>
    <n v="0"/>
    <x v="12"/>
  </r>
  <r>
    <n v="200807646"/>
    <d v="2020-03-24T00:00:00"/>
    <x v="204"/>
    <n v="700"/>
    <n v="8"/>
    <x v="12"/>
    <n v="857"/>
    <n v="1"/>
    <n v="341"/>
    <s v="THEFT-GRAND ($950.01 &amp; OVER)EXCPT,GUNS,FOWL,LIVESTK,PROD"/>
    <s v="1803 0913 0352 0377 1202"/>
    <n v="93"/>
    <s v="F"/>
    <s v="O"/>
    <n v="502"/>
    <s v="MULTI-UNIT DWELLING (APARTMENT, DUPLEX, ETC)"/>
    <m/>
    <m/>
    <s v="IC"/>
    <s v="Invest Cont"/>
    <n v="341"/>
    <m/>
    <m/>
    <m/>
    <s v="1100 S  ELM                          DR"/>
    <m/>
    <n v="34.057099999999998"/>
    <n v="-118.39490000000001"/>
    <n v="0"/>
    <x v="12"/>
  </r>
  <r>
    <n v="200709575"/>
    <d v="2020-05-24T00:00:00"/>
    <x v="189"/>
    <n v="318"/>
    <n v="7"/>
    <x v="0"/>
    <n v="749"/>
    <n v="1"/>
    <n v="510"/>
    <s v="VEHICLE - STOLEN"/>
    <m/>
    <n v="0"/>
    <m/>
    <m/>
    <n v="101"/>
    <s v="STREET"/>
    <m/>
    <m/>
    <s v="IC"/>
    <s v="Invest Cont"/>
    <n v="510"/>
    <m/>
    <m/>
    <m/>
    <s v="900 S  LUCERNE                      BL"/>
    <m/>
    <n v="34.057600000000001"/>
    <n v="-118.3265"/>
    <n v="0"/>
    <x v="12"/>
  </r>
  <r>
    <n v="200813685"/>
    <d v="2020-09-03T00:00:00"/>
    <x v="30"/>
    <n v="2300"/>
    <n v="8"/>
    <x v="12"/>
    <n v="882"/>
    <n v="1"/>
    <n v="480"/>
    <s v="BIKE - STOLEN"/>
    <s v="0344 0346"/>
    <n v="29"/>
    <s v="F"/>
    <s v="W"/>
    <n v="140"/>
    <s v="BALCONY*"/>
    <m/>
    <m/>
    <s v="IC"/>
    <s v="Invest Cont"/>
    <n v="480"/>
    <m/>
    <m/>
    <m/>
    <s v="BUTLER                       AV"/>
    <s v="MISSOURI                     AV"/>
    <n v="34.040799999999997"/>
    <n v="-118.4479"/>
    <n v="0"/>
    <x v="12"/>
  </r>
  <r>
    <n v="200214637"/>
    <d v="2020-09-04T00:00:00"/>
    <x v="154"/>
    <n v="1229"/>
    <n v="2"/>
    <x v="5"/>
    <n v="237"/>
    <n v="2"/>
    <n v="745"/>
    <s v="VANDALISM - MISDEAMEANOR ($399 OR UNDER)"/>
    <s v="1822 0329 0202"/>
    <n v="0"/>
    <s v="X"/>
    <s v="X"/>
    <n v="708"/>
    <s v="CHURCH/CHAPEL (CHANGED 03-03 FROM CHURCH/TEMPLE)"/>
    <n v="400"/>
    <s v="STRONG-ARM (HANDS, FIST, FEET OR BODILY FORCE)"/>
    <s v="AO"/>
    <s v="Adult Other"/>
    <n v="745"/>
    <m/>
    <m/>
    <m/>
    <s v="200 S  UNION                        AV"/>
    <m/>
    <n v="34.063699999999997"/>
    <n v="-118.2662"/>
    <n v="0"/>
    <x v="12"/>
  </r>
  <r>
    <n v="200810559"/>
    <d v="2020-06-12T00:00:00"/>
    <x v="79"/>
    <n v="1800"/>
    <n v="8"/>
    <x v="12"/>
    <n v="831"/>
    <n v="1"/>
    <n v="420"/>
    <s v="THEFT FROM MOTOR VEHICLE - PETTY ($950 &amp; UNDER)"/>
    <s v="1606 0377 0344 1822 1202"/>
    <n v="61"/>
    <s v="F"/>
    <s v="W"/>
    <n v="101"/>
    <s v="STREET"/>
    <m/>
    <m/>
    <s v="IC"/>
    <s v="Invest Cont"/>
    <n v="420"/>
    <m/>
    <m/>
    <m/>
    <s v="13000    MONTANA                      AV"/>
    <m/>
    <n v="34.0473"/>
    <n v="-118.4768"/>
    <n v="0"/>
    <x v="12"/>
  </r>
  <r>
    <n v="200213962"/>
    <d v="2020-08-19T00:00:00"/>
    <x v="306"/>
    <n v="2325"/>
    <n v="2"/>
    <x v="5"/>
    <n v="212"/>
    <n v="1"/>
    <n v="230"/>
    <s v="ASSAULT WITH DEADLY WEAPON, AGGRAVATED ASSAULT"/>
    <s v="1309 1822 0450"/>
    <n v="34"/>
    <s v="M"/>
    <s v="H"/>
    <n v="102"/>
    <s v="SIDEWALK"/>
    <n v="109"/>
    <s v="SEMI-AUTOMATIC PISTOL"/>
    <s v="IC"/>
    <s v="Invest Cont"/>
    <n v="230"/>
    <m/>
    <m/>
    <m/>
    <s v="600 N  COMMONWEALTH                 AV"/>
    <m/>
    <n v="34.081800000000001"/>
    <n v="-118.2856"/>
    <n v="0"/>
    <x v="12"/>
  </r>
  <r>
    <n v="200511192"/>
    <d v="2020-06-29T00:00:00"/>
    <x v="322"/>
    <n v="2130"/>
    <n v="5"/>
    <x v="10"/>
    <n v="557"/>
    <n v="1"/>
    <n v="510"/>
    <s v="VEHICLE - STOLEN"/>
    <m/>
    <n v="0"/>
    <m/>
    <m/>
    <n v="101"/>
    <s v="STREET"/>
    <m/>
    <m/>
    <s v="IC"/>
    <s v="Invest Cont"/>
    <n v="510"/>
    <m/>
    <m/>
    <m/>
    <s v="700 W  2ND                          ST"/>
    <m/>
    <n v="33.742400000000004"/>
    <n v="-118.2946"/>
    <n v="0"/>
    <x v="12"/>
  </r>
  <r>
    <n v="200208266"/>
    <d v="2020-03-26T00:00:00"/>
    <x v="209"/>
    <n v="1940"/>
    <n v="2"/>
    <x v="5"/>
    <n v="248"/>
    <n v="2"/>
    <n v="623"/>
    <s v="BATTERY POLICE (SIMPLE)"/>
    <s v="1212 2004 0356"/>
    <n v="0"/>
    <s v="X"/>
    <s v="X"/>
    <n v="101"/>
    <s v="STREET"/>
    <n v="500"/>
    <s v="UNKNOWN WEAPON/OTHER WEAPON"/>
    <s v="IC"/>
    <s v="Invest Cont"/>
    <n v="623"/>
    <m/>
    <m/>
    <m/>
    <s v="LUCAS                        AV"/>
    <s v="W  6TH                          ST"/>
    <n v="34.0548"/>
    <n v="-118.2638"/>
    <n v="0"/>
    <x v="12"/>
  </r>
  <r>
    <n v="200407755"/>
    <d v="2020-04-11T00:00:00"/>
    <x v="57"/>
    <n v="1605"/>
    <n v="4"/>
    <x v="4"/>
    <n v="479"/>
    <n v="1"/>
    <n v="440"/>
    <s v="THEFT PLAIN - PETTY ($950 &amp; UNDER)"/>
    <n v="344"/>
    <n v="0"/>
    <s v="M"/>
    <s v="X"/>
    <n v="102"/>
    <s v="SIDEWALK"/>
    <m/>
    <m/>
    <s v="IC"/>
    <s v="Invest Cont"/>
    <n v="440"/>
    <m/>
    <m/>
    <m/>
    <s v="3700    WHITTIER                     BL"/>
    <m/>
    <n v="34.0246"/>
    <n v="-118.19370000000001"/>
    <n v="0"/>
    <x v="12"/>
  </r>
  <r>
    <n v="200210815"/>
    <d v="2020-05-30T00:00:00"/>
    <x v="14"/>
    <n v="1545"/>
    <n v="2"/>
    <x v="5"/>
    <n v="231"/>
    <n v="2"/>
    <n v="930"/>
    <s v="CRIMINAL THREATS - NO WEAPON DISPLAYED"/>
    <s v="1259 0443 0421 2040 1816 0371 0906 0913 1817"/>
    <n v="16"/>
    <s v="F"/>
    <s v="B"/>
    <n v="502"/>
    <s v="MULTI-UNIT DWELLING (APARTMENT, DUPLEX, ETC)"/>
    <n v="511"/>
    <s v="VERBAL THREAT"/>
    <s v="IC"/>
    <s v="Invest Cont"/>
    <n v="930"/>
    <m/>
    <m/>
    <m/>
    <s v="100 N  OCCIDENTAL                   BL"/>
    <m/>
    <n v="34.072099999999999"/>
    <n v="-118.2818"/>
    <n v="0"/>
    <x v="12"/>
  </r>
  <r>
    <n v="201007336"/>
    <d v="2020-03-18T00:00:00"/>
    <x v="104"/>
    <n v="400"/>
    <n v="10"/>
    <x v="11"/>
    <n v="1047"/>
    <n v="1"/>
    <n v="520"/>
    <s v="VEHICLE - ATTEMPT STOLEN"/>
    <s v="1309 1822 1300 1402 0330"/>
    <n v="51"/>
    <s v="M"/>
    <s v="W"/>
    <n v="501"/>
    <s v="SINGLE FAMILY DWELLING"/>
    <n v="500"/>
    <s v="UNKNOWN WEAPON/OTHER WEAPON"/>
    <s v="AO"/>
    <s v="Adult Other"/>
    <n v="520"/>
    <m/>
    <m/>
    <m/>
    <s v="5900    SHOSHONE                     AV"/>
    <m/>
    <n v="34.177700000000002"/>
    <n v="-118.5166"/>
    <n v="0"/>
    <x v="12"/>
  </r>
  <r>
    <n v="200913360"/>
    <d v="2020-08-10T00:00:00"/>
    <x v="133"/>
    <n v="2245"/>
    <n v="9"/>
    <x v="3"/>
    <n v="911"/>
    <n v="2"/>
    <n v="740"/>
    <s v="VANDALISM - FELONY ($400 &amp; OVER, ALL CHURCH VANDALISMS)"/>
    <n v="329"/>
    <n v="48"/>
    <s v="M"/>
    <s v="H"/>
    <n v="210"/>
    <s v="RESTAURANT/FAST FOOD"/>
    <m/>
    <m/>
    <s v="IC"/>
    <s v="Invest Cont"/>
    <n v="740"/>
    <m/>
    <m/>
    <m/>
    <s v="7100 N  SEPULVEDA                    BL"/>
    <m/>
    <n v="34.193800000000003"/>
    <n v="-118.47020000000001"/>
    <n v="0"/>
    <x v="12"/>
  </r>
  <r>
    <n v="200216572"/>
    <d v="2020-10-23T00:00:00"/>
    <x v="349"/>
    <n v="1"/>
    <n v="2"/>
    <x v="5"/>
    <n v="238"/>
    <n v="2"/>
    <n v="354"/>
    <s v="THEFT OF IDENTITY"/>
    <s v="0930 1822 1202"/>
    <n v="71"/>
    <s v="F"/>
    <s v="H"/>
    <n v="501"/>
    <s v="SINGLE FAMILY DWELLING"/>
    <m/>
    <m/>
    <s v="IC"/>
    <s v="Invest Cont"/>
    <n v="354"/>
    <m/>
    <m/>
    <m/>
    <s v="1400 W  COURT                        ST"/>
    <m/>
    <n v="34.064799999999998"/>
    <n v="-118.25830000000001"/>
    <n v="0"/>
    <x v="12"/>
  </r>
  <r>
    <n v="201104821"/>
    <d v="2020-01-20T00:00:00"/>
    <x v="204"/>
    <n v="1245"/>
    <n v="11"/>
    <x v="7"/>
    <n v="1151"/>
    <n v="1"/>
    <n v="440"/>
    <s v="THEFT PLAIN - PETTY ($950 &amp; UNDER)"/>
    <s v="0325 0344 2004"/>
    <n v="0"/>
    <s v="X"/>
    <s v="X"/>
    <n v="402"/>
    <s v="MARKET"/>
    <m/>
    <m/>
    <s v="IC"/>
    <s v="Invest Cont"/>
    <n v="440"/>
    <m/>
    <m/>
    <m/>
    <s v="1600 N  VERMONT                      AV"/>
    <m/>
    <n v="34.098599999999998"/>
    <n v="-118.2962"/>
    <n v="0"/>
    <x v="12"/>
  </r>
  <r>
    <n v="200416059"/>
    <d v="2020-12-18T00:00:00"/>
    <x v="210"/>
    <n v="2325"/>
    <n v="4"/>
    <x v="4"/>
    <n v="414"/>
    <n v="1"/>
    <n v="230"/>
    <s v="ASSAULT WITH DEADLY WEAPON, AGGRAVATED ASSAULT"/>
    <s v="0913 1300 0416"/>
    <n v="19"/>
    <s v="F"/>
    <s v="H"/>
    <n v="101"/>
    <s v="STREET"/>
    <n v="307"/>
    <s v="VEHICLE"/>
    <s v="AO"/>
    <s v="Adult Other"/>
    <n v="230"/>
    <m/>
    <m/>
    <m/>
    <s v="AVENUE 33"/>
    <s v="IDYLWILD"/>
    <n v="34.083300000000001"/>
    <n v="-118.211"/>
    <n v="0"/>
    <x v="12"/>
  </r>
  <r>
    <n v="200814228"/>
    <d v="2020-09-17T00:00:00"/>
    <x v="59"/>
    <n v="1745"/>
    <n v="8"/>
    <x v="12"/>
    <n v="836"/>
    <n v="1"/>
    <n v="480"/>
    <s v="BIKE - STOLEN"/>
    <s v="0397 1202 1420 0344 1602 0202"/>
    <n v="61"/>
    <s v="M"/>
    <s v="W"/>
    <n v="123"/>
    <s v="PARKING UNDERGROUND/BUILDING"/>
    <m/>
    <m/>
    <s v="IC"/>
    <s v="Invest Cont"/>
    <n v="480"/>
    <m/>
    <m/>
    <m/>
    <s v="10500    SANTA MONICA                 BL"/>
    <m/>
    <n v="34.0548"/>
    <n v="-118.4276"/>
    <n v="0"/>
    <x v="12"/>
  </r>
  <r>
    <n v="200916825"/>
    <d v="2020-11-04T00:00:00"/>
    <x v="245"/>
    <n v="1700"/>
    <n v="9"/>
    <x v="3"/>
    <n v="935"/>
    <n v="1"/>
    <n v="310"/>
    <s v="BURGLARY"/>
    <s v="0344 1606"/>
    <n v="22"/>
    <s v="M"/>
    <s v="W"/>
    <n v="725"/>
    <s v="GOVERNMENT FACILITY (FEDERAL,STATE, COUNTY &amp; CITY)"/>
    <m/>
    <m/>
    <s v="IC"/>
    <s v="Invest Cont"/>
    <n v="310"/>
    <m/>
    <m/>
    <m/>
    <s v="14400    SYLVAN                       ST"/>
    <m/>
    <n v="34.184699999999999"/>
    <n v="-118.44799999999999"/>
    <n v="0"/>
    <x v="12"/>
  </r>
  <r>
    <n v="200410944"/>
    <d v="2020-07-19T00:00:00"/>
    <x v="264"/>
    <n v="1200"/>
    <n v="4"/>
    <x v="4"/>
    <n v="465"/>
    <n v="1"/>
    <n v="310"/>
    <s v="BURGLARY"/>
    <s v="0344 1606"/>
    <n v="46"/>
    <s v="M"/>
    <s v="W"/>
    <n v="504"/>
    <s v="OTHER RESIDENCE"/>
    <m/>
    <m/>
    <s v="IC"/>
    <s v="Invest Cont"/>
    <n v="310"/>
    <m/>
    <m/>
    <m/>
    <s v="3200 E  4TH                          ST"/>
    <m/>
    <n v="34.035699999999999"/>
    <n v="-118.2007"/>
    <n v="0"/>
    <x v="12"/>
  </r>
  <r>
    <n v="200121703"/>
    <d v="2020-11-30T00:00:00"/>
    <x v="18"/>
    <n v="145"/>
    <n v="1"/>
    <x v="1"/>
    <n v="101"/>
    <n v="2"/>
    <n v="626"/>
    <s v="INTIMATE PARTNER - SIMPLE ASSAULT"/>
    <s v="0913 2000 1813 0416 0446"/>
    <n v="29"/>
    <s v="F"/>
    <s v="B"/>
    <n v="101"/>
    <s v="STREET"/>
    <n v="400"/>
    <s v="STRONG-ARM (HANDS, FIST, FEET OR BODILY FORCE)"/>
    <s v="AA"/>
    <s v="Adult Arrest"/>
    <n v="626"/>
    <m/>
    <m/>
    <m/>
    <s v="BEAUDRY"/>
    <s v="SUNSET"/>
    <n v="34.0655"/>
    <n v="-118.24890000000001"/>
    <n v="1"/>
    <x v="12"/>
  </r>
  <r>
    <n v="200800873"/>
    <d v="2020-12-02T00:00:00"/>
    <x v="41"/>
    <n v="1030"/>
    <n v="8"/>
    <x v="12"/>
    <n v="809"/>
    <n v="1"/>
    <n v="230"/>
    <s v="ASSAULT WITH DEADLY WEAPON, AGGRAVATED ASSAULT"/>
    <s v="0302 0450 0913 1100 1407 1810"/>
    <n v="25"/>
    <s v="M"/>
    <s v="H"/>
    <n v="118"/>
    <s v="CONSTRUCTION SITE"/>
    <n v="103"/>
    <s v="RIFLE"/>
    <s v="AA"/>
    <s v="Adult Arrest"/>
    <n v="230"/>
    <n v="998"/>
    <m/>
    <m/>
    <s v="1700    COLDWATER CANYON             DR"/>
    <m/>
    <n v="34.1021"/>
    <n v="-118.4061"/>
    <n v="1"/>
    <x v="12"/>
  </r>
  <r>
    <n v="201108274"/>
    <d v="2020-04-13T00:00:00"/>
    <x v="290"/>
    <n v="12"/>
    <n v="11"/>
    <x v="7"/>
    <n v="1172"/>
    <n v="2"/>
    <n v="354"/>
    <s v="THEFT OF IDENTITY"/>
    <s v="0922 0100"/>
    <n v="54"/>
    <s v="M"/>
    <s v="H"/>
    <n v="602"/>
    <s v="BANK"/>
    <m/>
    <m/>
    <s v="IC"/>
    <s v="Invest Cont"/>
    <n v="354"/>
    <m/>
    <m/>
    <m/>
    <s v="2200    AARON                        ST"/>
    <m/>
    <n v="34.0869"/>
    <n v="-118.2598"/>
    <n v="0"/>
    <x v="12"/>
  </r>
  <r>
    <n v="200907403"/>
    <d v="2020-03-13T00:00:00"/>
    <x v="191"/>
    <n v="1415"/>
    <n v="9"/>
    <x v="3"/>
    <n v="926"/>
    <n v="1"/>
    <n v="510"/>
    <s v="VEHICLE - STOLEN"/>
    <m/>
    <n v="0"/>
    <m/>
    <m/>
    <n v="123"/>
    <s v="PARKING UNDERGROUND/BUILDING"/>
    <m/>
    <m/>
    <s v="IC"/>
    <s v="Invest Cont"/>
    <n v="510"/>
    <m/>
    <m/>
    <m/>
    <s v="14400    KITTRIDGE                    ST"/>
    <m/>
    <n v="34.1907"/>
    <n v="-118.4465"/>
    <n v="0"/>
    <x v="12"/>
  </r>
  <r>
    <n v="200318704"/>
    <d v="2020-10-11T00:00:00"/>
    <x v="155"/>
    <n v="600"/>
    <n v="3"/>
    <x v="2"/>
    <n v="332"/>
    <n v="1"/>
    <n v="510"/>
    <s v="VEHICLE - STOLEN"/>
    <m/>
    <n v="0"/>
    <m/>
    <m/>
    <n v="101"/>
    <s v="STREET"/>
    <m/>
    <m/>
    <s v="IC"/>
    <s v="Invest Cont"/>
    <n v="510"/>
    <m/>
    <m/>
    <m/>
    <s v="WEST"/>
    <s v="ADAMS"/>
    <n v="34.032600000000002"/>
    <n v="-118.3417"/>
    <n v="0"/>
    <x v="12"/>
  </r>
  <r>
    <n v="201209757"/>
    <d v="2020-03-01T00:00:00"/>
    <x v="0"/>
    <n v="1658"/>
    <n v="12"/>
    <x v="8"/>
    <n v="1241"/>
    <n v="2"/>
    <n v="930"/>
    <s v="CRIMINAL THREATS - NO WEAPON DISPLAYED"/>
    <s v="2000 0913 1241 1821 1813 1276 0421 0422 0432"/>
    <n v="26"/>
    <s v="F"/>
    <s v="W"/>
    <n v="502"/>
    <s v="MULTI-UNIT DWELLING (APARTMENT, DUPLEX, ETC)"/>
    <n v="511"/>
    <s v="VERBAL THREAT"/>
    <s v="AO"/>
    <s v="Adult Other"/>
    <n v="930"/>
    <m/>
    <m/>
    <m/>
    <s v="6300    CRENSHAW                     BL"/>
    <m/>
    <n v="33.982500000000002"/>
    <n v="-118.3309"/>
    <n v="0"/>
    <x v="12"/>
  </r>
  <r>
    <n v="201010634"/>
    <d v="2020-07-03T00:00:00"/>
    <x v="153"/>
    <n v="500"/>
    <n v="10"/>
    <x v="11"/>
    <n v="1028"/>
    <n v="2"/>
    <n v="740"/>
    <s v="VANDALISM - FELONY ($400 &amp; OVER, ALL CHURCH VANDALISMS)"/>
    <s v="0329 1822"/>
    <n v="23"/>
    <s v="M"/>
    <s v="F"/>
    <n v="122"/>
    <s v="VEHICLE, PASSENGER/TRUCK"/>
    <m/>
    <m/>
    <s v="IC"/>
    <s v="Invest Cont"/>
    <n v="740"/>
    <m/>
    <m/>
    <m/>
    <s v="ARCHWOOD                     ST"/>
    <s v="DE CELIS                     PL"/>
    <n v="34.192900000000002"/>
    <n v="-118.4943"/>
    <n v="0"/>
    <x v="12"/>
  </r>
  <r>
    <n v="200322343"/>
    <d v="2020-12-28T00:00:00"/>
    <x v="360"/>
    <n v="800"/>
    <n v="3"/>
    <x v="2"/>
    <n v="397"/>
    <n v="2"/>
    <n v="624"/>
    <s v="BATTERY - SIMPLE ASSAULT"/>
    <s v="0360 1202 0416 0446"/>
    <n v="76"/>
    <s v="F"/>
    <s v="B"/>
    <n v="502"/>
    <s v="MULTI-UNIT DWELLING (APARTMENT, DUPLEX, ETC)"/>
    <n v="400"/>
    <s v="STRONG-ARM (HANDS, FIST, FEET OR BODILY FORCE)"/>
    <s v="IC"/>
    <s v="Invest Cont"/>
    <n v="624"/>
    <m/>
    <m/>
    <m/>
    <s v="1000 W  42ND                         PL"/>
    <m/>
    <n v="34.006399999999999"/>
    <n v="-118.2916"/>
    <n v="0"/>
    <x v="12"/>
  </r>
  <r>
    <n v="201214844"/>
    <d v="2020-06-18T00:00:00"/>
    <x v="318"/>
    <n v="2330"/>
    <n v="12"/>
    <x v="8"/>
    <n v="1249"/>
    <n v="1"/>
    <n v="210"/>
    <s v="ROBBERY"/>
    <s v="0344 1300 0302 0355 1310 0416 0445"/>
    <n v="18"/>
    <s v="M"/>
    <s v="H"/>
    <n v="101"/>
    <s v="STREET"/>
    <n v="102"/>
    <s v="HAND GUN"/>
    <s v="IC"/>
    <s v="Invest Cont"/>
    <n v="210"/>
    <m/>
    <m/>
    <m/>
    <s v="66TH"/>
    <s v="FIGUEROA"/>
    <n v="33.979799999999997"/>
    <n v="-118.28270000000001"/>
    <n v="0"/>
    <x v="12"/>
  </r>
  <r>
    <n v="200817809"/>
    <d v="2020-12-21T00:00:00"/>
    <x v="181"/>
    <n v="1730"/>
    <n v="8"/>
    <x v="12"/>
    <n v="839"/>
    <n v="1"/>
    <n v="341"/>
    <s v="THEFT-GRAND ($950.01 &amp; OVER)EXCPT,GUNS,FOWL,LIVESTK,PROD"/>
    <s v="0344 1822"/>
    <n v="64"/>
    <s v="F"/>
    <s v="A"/>
    <n v="727"/>
    <s v="SHOPPING MALL (COMMON AREA)"/>
    <m/>
    <m/>
    <s v="IC"/>
    <s v="Invest Cont"/>
    <n v="341"/>
    <m/>
    <m/>
    <m/>
    <s v="10200    SANTA MONICA                 BL"/>
    <m/>
    <n v="34.06"/>
    <n v="-118.42"/>
    <n v="0"/>
    <x v="12"/>
  </r>
  <r>
    <n v="200310513"/>
    <d v="2020-04-27T00:00:00"/>
    <x v="303"/>
    <n v="2130"/>
    <n v="3"/>
    <x v="2"/>
    <n v="318"/>
    <n v="1"/>
    <n v="821"/>
    <s v="SODOMY/SEXUAL CONTACT B/W PENIS OF ONE PERS TO ANUS OTH"/>
    <s v="0519 0305 0408 0416 0446 1822 2034 0522 0532"/>
    <n v="40"/>
    <s v="F"/>
    <s v="H"/>
    <n v="101"/>
    <s v="STREET"/>
    <n v="400"/>
    <s v="STRONG-ARM (HANDS, FIST, FEET OR BODILY FORCE)"/>
    <s v="IC"/>
    <s v="Invest Cont"/>
    <n v="821"/>
    <m/>
    <m/>
    <m/>
    <s v="JULIET                       ST"/>
    <s v="24TH                         ST"/>
    <n v="34.034799999999997"/>
    <n v="-118.2876"/>
    <n v="0"/>
    <x v="12"/>
  </r>
  <r>
    <n v="201105169"/>
    <d v="2020-01-28T00:00:00"/>
    <x v="225"/>
    <n v="1230"/>
    <n v="11"/>
    <x v="7"/>
    <n v="1129"/>
    <n v="1"/>
    <n v="331"/>
    <s v="THEFT FROM MOTOR VEHICLE - GRAND ($950.01 AND OVER)"/>
    <s v="0344 0327"/>
    <n v="0"/>
    <s v="X"/>
    <s v="X"/>
    <n v="301"/>
    <s v="GAS STATION"/>
    <m/>
    <m/>
    <s v="IC"/>
    <s v="Invest Cont"/>
    <n v="331"/>
    <m/>
    <m/>
    <m/>
    <s v="6400    YORK                         BL"/>
    <m/>
    <n v="34.114400000000003"/>
    <n v="-118.1815"/>
    <n v="0"/>
    <x v="12"/>
  </r>
  <r>
    <n v="201209869"/>
    <d v="2020-03-27T00:00:00"/>
    <x v="7"/>
    <n v="1620"/>
    <n v="12"/>
    <x v="8"/>
    <n v="1253"/>
    <n v="1"/>
    <n v="210"/>
    <s v="ROBBERY"/>
    <s v="0334 0337 0443 1822 0216 0202 0206"/>
    <n v="0"/>
    <s v="X"/>
    <s v="X"/>
    <n v="210"/>
    <s v="RESTAURANT/FAST FOOD"/>
    <n v="102"/>
    <s v="HAND GUN"/>
    <s v="IC"/>
    <s v="Invest Cont"/>
    <n v="210"/>
    <m/>
    <m/>
    <m/>
    <s v="7800 S  WESTERN                      AV"/>
    <m/>
    <n v="33.969099999999997"/>
    <n v="-118.309"/>
    <n v="0"/>
    <x v="12"/>
  </r>
  <r>
    <n v="200907533"/>
    <d v="2020-03-17T00:00:00"/>
    <x v="364"/>
    <n v="1330"/>
    <n v="9"/>
    <x v="3"/>
    <n v="985"/>
    <n v="1"/>
    <n v="440"/>
    <s v="THEFT PLAIN - PETTY ($950 &amp; UNDER)"/>
    <n v="344"/>
    <n v="38"/>
    <s v="F"/>
    <s v="W"/>
    <n v="402"/>
    <s v="MARKET"/>
    <m/>
    <m/>
    <s v="IC"/>
    <s v="Invest Cont"/>
    <n v="440"/>
    <m/>
    <m/>
    <m/>
    <s v="VENTURA                      BL"/>
    <s v="HAZELTINE                    AV"/>
    <n v="34.1494"/>
    <n v="-118.43940000000001"/>
    <n v="0"/>
    <x v="12"/>
  </r>
  <r>
    <n v="200918039"/>
    <d v="2020-12-04T00:00:00"/>
    <x v="9"/>
    <n v="1630"/>
    <n v="9"/>
    <x v="3"/>
    <n v="904"/>
    <n v="2"/>
    <n v="625"/>
    <s v="OTHER ASSAULT"/>
    <n v="356"/>
    <n v="32"/>
    <s v="M"/>
    <s v="H"/>
    <n v="108"/>
    <s v="PARKING LOT"/>
    <n v="400"/>
    <s v="STRONG-ARM (HANDS, FIST, FEET OR BODILY FORCE)"/>
    <s v="AO"/>
    <s v="Adult Other"/>
    <n v="625"/>
    <m/>
    <m/>
    <m/>
    <s v="15000    SATICOY                      ST"/>
    <m/>
    <n v="34.208500000000001"/>
    <n v="-118.4597"/>
    <n v="0"/>
    <x v="12"/>
  </r>
  <r>
    <n v="200100965"/>
    <d v="2020-08-23T00:00:00"/>
    <x v="273"/>
    <n v="2000"/>
    <n v="1"/>
    <x v="1"/>
    <n v="174"/>
    <n v="2"/>
    <n v="888"/>
    <s v="TRESPASSING"/>
    <s v="2004 1501"/>
    <n v="0"/>
    <s v="X"/>
    <s v="X"/>
    <n v="502"/>
    <s v="MULTI-UNIT DWELLING (APARTMENT, DUPLEX, ETC)"/>
    <m/>
    <m/>
    <s v="IC"/>
    <s v="Invest Cont"/>
    <n v="888"/>
    <n v="998"/>
    <m/>
    <m/>
    <s v="700 S  LOS ANGELES                  ST"/>
    <m/>
    <n v="34.0426"/>
    <n v="-118.25279999999999"/>
    <n v="0"/>
    <x v="12"/>
  </r>
  <r>
    <n v="200100717"/>
    <d v="2020-03-29T00:00:00"/>
    <x v="40"/>
    <n v="2020"/>
    <n v="1"/>
    <x v="1"/>
    <n v="124"/>
    <n v="1"/>
    <n v="350"/>
    <s v="THEFT, PERSON"/>
    <s v="2024 1402 2004 1822 0432 0344 0355 1218"/>
    <n v="24"/>
    <s v="M"/>
    <s v="H"/>
    <n v="101"/>
    <s v="STREET"/>
    <n v="511"/>
    <s v="VERBAL THREAT"/>
    <s v="AO"/>
    <s v="Adult Other"/>
    <n v="350"/>
    <m/>
    <m/>
    <m/>
    <s v="LOS ANGELES                  ST"/>
    <s v="TEMPLE"/>
    <n v="34.053400000000003"/>
    <n v="-118.2409"/>
    <n v="0"/>
    <x v="12"/>
  </r>
  <r>
    <n v="200817379"/>
    <d v="2020-12-09T00:00:00"/>
    <x v="121"/>
    <n v="1615"/>
    <n v="8"/>
    <x v="12"/>
    <n v="892"/>
    <n v="1"/>
    <n v="330"/>
    <s v="BURGLARY FROM VEHICLE"/>
    <s v="0344 0346"/>
    <n v="28"/>
    <s v="M"/>
    <s v="C"/>
    <n v="502"/>
    <s v="MULTI-UNIT DWELLING (APARTMENT, DUPLEX, ETC)"/>
    <m/>
    <m/>
    <s v="IC"/>
    <s v="Invest Cont"/>
    <n v="330"/>
    <m/>
    <m/>
    <m/>
    <s v="2400    BUTLER                       AV"/>
    <m/>
    <n v="34.031300000000002"/>
    <n v="-118.4395"/>
    <n v="0"/>
    <x v="12"/>
  </r>
  <r>
    <n v="201308340"/>
    <d v="2020-03-18T00:00:00"/>
    <x v="104"/>
    <n v="253"/>
    <n v="13"/>
    <x v="6"/>
    <n v="1331"/>
    <n v="1"/>
    <n v="310"/>
    <s v="BURGLARY"/>
    <s v="0329 1402"/>
    <n v="0"/>
    <s v="M"/>
    <s v="H"/>
    <n v="720"/>
    <s v="JUNIOR HIGH SCHOOL"/>
    <m/>
    <m/>
    <s v="IC"/>
    <s v="Invest Cont"/>
    <n v="310"/>
    <m/>
    <m/>
    <m/>
    <s v="100 W  30TH                         ST"/>
    <m/>
    <n v="34.021799999999999"/>
    <n v="-118.27070000000001"/>
    <n v="0"/>
    <x v="12"/>
  </r>
  <r>
    <n v="201219306"/>
    <d v="2020-08-25T00:00:00"/>
    <x v="319"/>
    <n v="1300"/>
    <n v="12"/>
    <x v="8"/>
    <n v="1269"/>
    <n v="1"/>
    <n v="230"/>
    <s v="ASSAULT WITH DEADLY WEAPON, AGGRAVATED ASSAULT"/>
    <s v="0913 1309 0445 0334"/>
    <n v="51"/>
    <s v="M"/>
    <s v="H"/>
    <n v="101"/>
    <s v="STREET"/>
    <n v="207"/>
    <s v="OTHER KNIFE"/>
    <s v="IC"/>
    <s v="Invest Cont"/>
    <n v="230"/>
    <m/>
    <m/>
    <m/>
    <s v="600 E  81ST                         ST"/>
    <m/>
    <n v="33.965600000000002"/>
    <n v="-118.2651"/>
    <n v="0"/>
    <x v="12"/>
  </r>
  <r>
    <n v="201219835"/>
    <d v="2020-09-02T00:00:00"/>
    <x v="64"/>
    <n v="2300"/>
    <n v="12"/>
    <x v="8"/>
    <n v="1265"/>
    <n v="1"/>
    <n v="410"/>
    <s v="BURGLARY FROM VEHICLE, ATTEMPTED"/>
    <s v="1300 1822"/>
    <n v="40"/>
    <s v="F"/>
    <s v="H"/>
    <n v="104"/>
    <s v="DRIVEWAY"/>
    <m/>
    <m/>
    <s v="IC"/>
    <s v="Invest Cont"/>
    <n v="410"/>
    <m/>
    <m/>
    <m/>
    <s v="8000 S  MARIPOSA                     AV"/>
    <m/>
    <n v="33.965499999999999"/>
    <n v="-118.2993"/>
    <n v="0"/>
    <x v="12"/>
  </r>
  <r>
    <n v="200117676"/>
    <d v="2020-09-09T00:00:00"/>
    <x v="201"/>
    <n v="2000"/>
    <n v="1"/>
    <x v="1"/>
    <n v="192"/>
    <n v="1"/>
    <n v="310"/>
    <s v="BURGLARY"/>
    <s v="0344 0329 0417 1414 1822"/>
    <n v="0"/>
    <s v="X"/>
    <s v="X"/>
    <n v="707"/>
    <s v="GARAGE/CARPORT"/>
    <n v="400"/>
    <s v="STRONG-ARM (HANDS, FIST, FEET OR BODILY FORCE)"/>
    <s v="IC"/>
    <s v="Invest Cont"/>
    <n v="310"/>
    <m/>
    <m/>
    <m/>
    <s v="200    VENICE                       BL"/>
    <m/>
    <n v="34.034700000000001"/>
    <n v="-118.2646"/>
    <n v="0"/>
    <x v="12"/>
  </r>
  <r>
    <n v="201012129"/>
    <d v="2020-08-17T00:00:00"/>
    <x v="116"/>
    <n v="1842"/>
    <n v="10"/>
    <x v="11"/>
    <n v="1012"/>
    <n v="1"/>
    <n v="420"/>
    <s v="THEFT FROM MOTOR VEHICLE - PETTY ($950 &amp; UNDER)"/>
    <s v="1822 0344 1300 1414 1420 1606"/>
    <n v="0"/>
    <s v="M"/>
    <s v="O"/>
    <n v="108"/>
    <s v="PARKING LOT"/>
    <m/>
    <m/>
    <s v="IC"/>
    <s v="Invest Cont"/>
    <n v="420"/>
    <m/>
    <m/>
    <m/>
    <s v="18700    SHERMAN                      WY"/>
    <m/>
    <n v="34.2012"/>
    <n v="-118.53919999999999"/>
    <n v="0"/>
    <x v="12"/>
  </r>
  <r>
    <n v="200711131"/>
    <d v="2020-06-30T00:00:00"/>
    <x v="234"/>
    <n v="2100"/>
    <n v="7"/>
    <x v="0"/>
    <n v="783"/>
    <n v="1"/>
    <n v="230"/>
    <s v="ASSAULT WITH DEADLY WEAPON, AGGRAVATED ASSAULT"/>
    <s v="1822 1402 1414 0302"/>
    <n v="22"/>
    <s v="M"/>
    <s v="B"/>
    <n v="502"/>
    <s v="MULTI-UNIT DWELLING (APARTMENT, DUPLEX, ETC)"/>
    <n v="102"/>
    <s v="HAND GUN"/>
    <s v="AO"/>
    <s v="Adult Other"/>
    <n v="230"/>
    <n v="998"/>
    <m/>
    <m/>
    <s v="2400 S  RIDGELEY                     DR"/>
    <m/>
    <n v="34.038699999999999"/>
    <n v="-118.35939999999999"/>
    <n v="0"/>
    <x v="12"/>
  </r>
  <r>
    <n v="200100818"/>
    <d v="2020-05-31T00:00:00"/>
    <x v="14"/>
    <n v="100"/>
    <n v="1"/>
    <x v="1"/>
    <n v="162"/>
    <n v="2"/>
    <n v="745"/>
    <s v="VANDALISM - MISDEAMEANOR ($399 OR UNDER)"/>
    <s v="0329 1822"/>
    <n v="0"/>
    <s v="M"/>
    <s v="W"/>
    <n v="122"/>
    <s v="VEHICLE, PASSENGER/TRUCK"/>
    <m/>
    <m/>
    <s v="IC"/>
    <s v="Invest Cont"/>
    <n v="745"/>
    <m/>
    <m/>
    <m/>
    <s v="8TH"/>
    <s v="HOPE                         ST"/>
    <n v="34.046900000000001"/>
    <n v="-118.2595"/>
    <n v="0"/>
    <x v="12"/>
  </r>
  <r>
    <n v="200312070"/>
    <d v="2020-05-29T00:00:00"/>
    <x v="299"/>
    <n v="1125"/>
    <n v="3"/>
    <x v="2"/>
    <n v="362"/>
    <n v="2"/>
    <n v="900"/>
    <s v="VIOLATION OF COURT ORDER"/>
    <s v="2000 1814 2038 1906"/>
    <n v="33"/>
    <s v="M"/>
    <s v="B"/>
    <n v="502"/>
    <s v="MULTI-UNIT DWELLING (APARTMENT, DUPLEX, ETC)"/>
    <m/>
    <m/>
    <s v="AO"/>
    <s v="Adult Other"/>
    <n v="900"/>
    <m/>
    <m/>
    <m/>
    <s v="4500    AUGUST                       ST"/>
    <m/>
    <n v="34.015999999999998"/>
    <n v="-118.3473"/>
    <n v="0"/>
    <x v="12"/>
  </r>
  <r>
    <n v="200708811"/>
    <d v="2020-05-02T00:00:00"/>
    <x v="5"/>
    <n v="100"/>
    <n v="7"/>
    <x v="0"/>
    <n v="701"/>
    <n v="1"/>
    <n v="236"/>
    <s v="INTIMATE PARTNER - AGGRAVATED ASSAULT"/>
    <s v="0913 2000 1814 0408 0444 0448 1402 1419 1407"/>
    <n v="24"/>
    <s v="F"/>
    <s v="W"/>
    <n v="502"/>
    <s v="MULTI-UNIT DWELLING (APARTMENT, DUPLEX, ETC)"/>
    <n v="400"/>
    <s v="STRONG-ARM (HANDS, FIST, FEET OR BODILY FORCE)"/>
    <s v="AA"/>
    <s v="Adult Arrest"/>
    <n v="236"/>
    <n v="998"/>
    <m/>
    <m/>
    <s v="600 N  FAIRFAX                      AV"/>
    <m/>
    <n v="34.084699999999998"/>
    <n v="-118.3686"/>
    <n v="1"/>
    <x v="12"/>
  </r>
  <r>
    <n v="200209534"/>
    <d v="2020-04-28T00:00:00"/>
    <x v="179"/>
    <n v="1400"/>
    <n v="2"/>
    <x v="5"/>
    <n v="279"/>
    <n v="1"/>
    <n v="510"/>
    <s v="VEHICLE - STOLEN"/>
    <m/>
    <n v="0"/>
    <m/>
    <m/>
    <n v="101"/>
    <s v="STREET"/>
    <m/>
    <m/>
    <s v="IC"/>
    <s v="Invest Cont"/>
    <n v="510"/>
    <m/>
    <m/>
    <m/>
    <s v="GRATTAN"/>
    <s v="OLYMPIC"/>
    <n v="34.0488"/>
    <n v="-118.27330000000001"/>
    <n v="0"/>
    <x v="12"/>
  </r>
  <r>
    <n v="201106918"/>
    <d v="2020-03-05T00:00:00"/>
    <x v="244"/>
    <n v="1100"/>
    <n v="11"/>
    <x v="7"/>
    <n v="1102"/>
    <n v="1"/>
    <n v="510"/>
    <s v="VEHICLE - STOLEN"/>
    <m/>
    <n v="0"/>
    <m/>
    <m/>
    <n v="108"/>
    <s v="PARKING LOT"/>
    <m/>
    <m/>
    <s v="IC"/>
    <s v="Invest Cont"/>
    <n v="510"/>
    <m/>
    <m/>
    <m/>
    <s v="2900    LOS FELIZ                    BL"/>
    <m/>
    <n v="34.136699999999998"/>
    <n v="-118.2713"/>
    <n v="0"/>
    <x v="12"/>
  </r>
  <r>
    <n v="201015797"/>
    <d v="2020-12-06T00:00:00"/>
    <x v="121"/>
    <n v="1830"/>
    <n v="10"/>
    <x v="11"/>
    <n v="1041"/>
    <n v="1"/>
    <n v="310"/>
    <s v="BURGLARY"/>
    <s v="0344 1822 1606 0314"/>
    <n v="39"/>
    <s v="M"/>
    <s v="B"/>
    <n v="501"/>
    <s v="SINGLE FAMILY DWELLING"/>
    <m/>
    <m/>
    <s v="AO"/>
    <s v="Adult Other"/>
    <n v="310"/>
    <m/>
    <m/>
    <m/>
    <s v="5700    DONNA                        AV"/>
    <m/>
    <n v="34.174500000000002"/>
    <n v="-118.5475"/>
    <n v="0"/>
    <x v="12"/>
  </r>
  <r>
    <n v="200914632"/>
    <d v="2020-09-12T00:00:00"/>
    <x v="256"/>
    <n v="1900"/>
    <n v="9"/>
    <x v="3"/>
    <n v="985"/>
    <n v="2"/>
    <n v="624"/>
    <s v="BATTERY - SIMPLE ASSAULT"/>
    <s v="0444 0429 1218"/>
    <n v="51"/>
    <s v="M"/>
    <s v="O"/>
    <n v="402"/>
    <s v="MARKET"/>
    <n v="400"/>
    <s v="STRONG-ARM (HANDS, FIST, FEET OR BODILY FORCE)"/>
    <s v="IC"/>
    <s v="Invest Cont"/>
    <n v="624"/>
    <m/>
    <m/>
    <m/>
    <s v="4500    VAN NUYS                     BL"/>
    <m/>
    <n v="34.153100000000002"/>
    <n v="-118.4487"/>
    <n v="0"/>
    <x v="12"/>
  </r>
  <r>
    <n v="200711032"/>
    <d v="2020-06-25T00:00:00"/>
    <x v="22"/>
    <n v="2230"/>
    <n v="7"/>
    <x v="0"/>
    <n v="713"/>
    <n v="1"/>
    <n v="330"/>
    <s v="BURGLARY FROM VEHICLE"/>
    <s v="1300 1601 1609 0344"/>
    <n v="28"/>
    <s v="F"/>
    <s v="W"/>
    <n v="707"/>
    <s v="GARAGE/CARPORT"/>
    <m/>
    <m/>
    <s v="IC"/>
    <s v="Invest Cont"/>
    <n v="330"/>
    <m/>
    <m/>
    <m/>
    <s v="ORANGE GROVE                 AV"/>
    <s v="OAKWOOD                      AV"/>
    <n v="34.078200000000002"/>
    <n v="-118.3604"/>
    <n v="0"/>
    <x v="12"/>
  </r>
  <r>
    <n v="200513892"/>
    <d v="2020-09-08T00:00:00"/>
    <x v="129"/>
    <n v="1600"/>
    <n v="5"/>
    <x v="10"/>
    <n v="525"/>
    <n v="2"/>
    <n v="624"/>
    <s v="BATTERY - SIMPLE ASSAULT"/>
    <s v="0400 1822"/>
    <n v="33"/>
    <s v="M"/>
    <s v="H"/>
    <n v="802"/>
    <s v="MUNICIPAL BUS LINE INCLUDES LADOT/DASH"/>
    <n v="500"/>
    <s v="UNKNOWN WEAPON/OTHER WEAPON"/>
    <s v="IC"/>
    <s v="Invest Cont"/>
    <n v="624"/>
    <m/>
    <m/>
    <m/>
    <s v="D"/>
    <s v="AVALON"/>
    <n v="33.7742"/>
    <n v="-118.262"/>
    <n v="0"/>
    <x v="12"/>
  </r>
  <r>
    <n v="200610202"/>
    <d v="2020-05-13T00:00:00"/>
    <x v="78"/>
    <n v="1430"/>
    <n v="6"/>
    <x v="9"/>
    <n v="666"/>
    <n v="1"/>
    <n v="761"/>
    <s v="BRANDISH WEAPON"/>
    <s v="0334 0312 1822"/>
    <n v="21"/>
    <s v="M"/>
    <s v="H"/>
    <n v="102"/>
    <s v="SIDEWALK"/>
    <n v="102"/>
    <s v="HAND GUN"/>
    <s v="IC"/>
    <s v="Invest Cont"/>
    <n v="761"/>
    <m/>
    <m/>
    <m/>
    <s v="1100 N  HUDSON                       AV"/>
    <m/>
    <n v="34.090699999999998"/>
    <n v="-118.33240000000001"/>
    <n v="0"/>
    <x v="12"/>
  </r>
  <r>
    <n v="200300853"/>
    <d v="2020-10-23T00:00:00"/>
    <x v="60"/>
    <n v="1435"/>
    <n v="3"/>
    <x v="2"/>
    <n v="393"/>
    <n v="2"/>
    <n v="753"/>
    <s v="DISCHARGE FIREARMS/SHOTS FIRED"/>
    <s v="1822 1407 1100"/>
    <n v="19"/>
    <s v="X"/>
    <s v="X"/>
    <n v="102"/>
    <s v="SIDEWALK"/>
    <n v="102"/>
    <s v="HAND GUN"/>
    <s v="IC"/>
    <s v="Invest Cont"/>
    <n v="753"/>
    <m/>
    <m/>
    <m/>
    <s v="4200 S  NORTON                       AV"/>
    <m/>
    <n v="34.008000000000003"/>
    <n v="-118.33240000000001"/>
    <n v="0"/>
    <x v="12"/>
  </r>
  <r>
    <n v="200611898"/>
    <d v="2020-06-24T00:00:00"/>
    <x v="255"/>
    <n v="1600"/>
    <n v="6"/>
    <x v="9"/>
    <n v="621"/>
    <n v="1"/>
    <n v="330"/>
    <s v="BURGLARY FROM VEHICLE"/>
    <s v="1300 1601 0344 1605"/>
    <n v="66"/>
    <s v="F"/>
    <s v="O"/>
    <n v="104"/>
    <s v="DRIVEWAY"/>
    <m/>
    <m/>
    <s v="IC"/>
    <s v="Invest Cont"/>
    <n v="330"/>
    <m/>
    <m/>
    <m/>
    <s v="2700    LAUREL CANYON                BL"/>
    <m/>
    <n v="34.117100000000001"/>
    <n v="-118.3843"/>
    <n v="0"/>
    <x v="12"/>
  </r>
  <r>
    <n v="201005142"/>
    <d v="2020-01-28T00:00:00"/>
    <x v="45"/>
    <n v="1300"/>
    <n v="10"/>
    <x v="11"/>
    <n v="1097"/>
    <n v="2"/>
    <n v="627"/>
    <s v="CHILD ABUSE (PHYSICAL) - SIMPLE ASSAULT"/>
    <s v="0552 0416 1258 0417 1414"/>
    <n v="6"/>
    <s v="M"/>
    <s v="W"/>
    <n v="501"/>
    <s v="SINGLE FAMILY DWELLING"/>
    <n v="400"/>
    <s v="STRONG-ARM (HANDS, FIST, FEET OR BODILY FORCE)"/>
    <s v="AA"/>
    <s v="Adult Arrest"/>
    <n v="627"/>
    <m/>
    <m/>
    <m/>
    <s v="3800    HAYVENHURST                  AV"/>
    <m/>
    <n v="34.139600000000002"/>
    <n v="-118.4971"/>
    <n v="1"/>
    <x v="12"/>
  </r>
  <r>
    <n v="200210405"/>
    <d v="2020-05-20T00:00:00"/>
    <x v="62"/>
    <n v="530"/>
    <n v="2"/>
    <x v="5"/>
    <n v="265"/>
    <n v="2"/>
    <n v="626"/>
    <s v="INTIMATE PARTNER - SIMPLE ASSAULT"/>
    <s v="2000 1813 0416 0446 1218 0400 1606 1302 1310 0913"/>
    <n v="25"/>
    <s v="F"/>
    <s v="B"/>
    <n v="101"/>
    <s v="STREET"/>
    <n v="400"/>
    <s v="STRONG-ARM (HANDS, FIST, FEET OR BODILY FORCE)"/>
    <s v="IC"/>
    <s v="Invest Cont"/>
    <n v="626"/>
    <m/>
    <m/>
    <m/>
    <s v="8TH                          ST"/>
    <s v="ALVARADO"/>
    <n v="34.054900000000004"/>
    <n v="-118.2778"/>
    <n v="0"/>
    <x v="12"/>
  </r>
  <r>
    <n v="200608991"/>
    <d v="2020-04-11T00:00:00"/>
    <x v="57"/>
    <n v="1900"/>
    <n v="6"/>
    <x v="9"/>
    <n v="638"/>
    <n v="2"/>
    <n v="624"/>
    <s v="BATTERY - SIMPLE ASSAULT"/>
    <s v="0416 1218"/>
    <n v="42"/>
    <s v="M"/>
    <s v="W"/>
    <n v="102"/>
    <s v="SIDEWALK"/>
    <n v="400"/>
    <s v="STRONG-ARM (HANDS, FIST, FEET OR BODILY FORCE)"/>
    <s v="IC"/>
    <s v="Invest Cont"/>
    <n v="624"/>
    <m/>
    <m/>
    <m/>
    <s v="5700    HOLLYWOOD                    BL"/>
    <m/>
    <n v="34.1038"/>
    <n v="-118.3151"/>
    <n v="0"/>
    <x v="12"/>
  </r>
  <r>
    <n v="201307947"/>
    <d v="2020-03-09T00:00:00"/>
    <x v="305"/>
    <n v="200"/>
    <n v="13"/>
    <x v="6"/>
    <n v="1333"/>
    <n v="1"/>
    <n v="440"/>
    <s v="THEFT PLAIN - PETTY ($950 &amp; UNDER)"/>
    <n v="344"/>
    <n v="0"/>
    <s v="M"/>
    <s v="W"/>
    <n v="210"/>
    <s v="RESTAURANT/FAST FOOD"/>
    <m/>
    <m/>
    <s v="IC"/>
    <s v="Invest Cont"/>
    <n v="440"/>
    <m/>
    <m/>
    <m/>
    <s v="2800 S  CENTRAL                      AV"/>
    <m/>
    <n v="34.017400000000002"/>
    <n v="-118.2621"/>
    <n v="0"/>
    <x v="12"/>
  </r>
  <r>
    <n v="200306754"/>
    <d v="2020-02-15T00:00:00"/>
    <x v="46"/>
    <n v="710"/>
    <n v="3"/>
    <x v="2"/>
    <n v="353"/>
    <n v="1"/>
    <n v="350"/>
    <s v="THEFT, PERSON"/>
    <s v="1822 0344 0910 2049 2051"/>
    <n v="60"/>
    <s v="F"/>
    <s v="B"/>
    <n v="801"/>
    <s v="MTA BUS"/>
    <n v="400"/>
    <s v="STRONG-ARM (HANDS, FIST, FEET OR BODILY FORCE)"/>
    <s v="IC"/>
    <s v="Invest Cont"/>
    <n v="350"/>
    <m/>
    <m/>
    <m/>
    <s v="CRENSHAW"/>
    <s v="COLISEUM"/>
    <n v="34.0182"/>
    <n v="-118.3351"/>
    <n v="0"/>
    <x v="12"/>
  </r>
  <r>
    <n v="200607842"/>
    <d v="2020-03-12T00:00:00"/>
    <x v="71"/>
    <n v="1"/>
    <n v="6"/>
    <x v="9"/>
    <n v="632"/>
    <n v="1"/>
    <n v="420"/>
    <s v="THEFT FROM MOTOR VEHICLE - PETTY ($950 &amp; UNDER)"/>
    <s v="0329 1300 1601 1606 0344 0377"/>
    <n v="36"/>
    <s v="M"/>
    <s v="B"/>
    <n v="101"/>
    <s v="STREET"/>
    <m/>
    <m/>
    <s v="IC"/>
    <s v="Invest Cont"/>
    <n v="420"/>
    <m/>
    <m/>
    <m/>
    <s v="1600 N  CRESCENT HEIGHTS             BL"/>
    <m/>
    <n v="34.1006"/>
    <n v="-118.36750000000001"/>
    <n v="0"/>
    <x v="12"/>
  </r>
  <r>
    <n v="201208938"/>
    <d v="2020-03-11T00:00:00"/>
    <x v="191"/>
    <n v="1330"/>
    <n v="12"/>
    <x v="8"/>
    <n v="1204"/>
    <n v="1"/>
    <n v="121"/>
    <s v="RAPE, FORCIBLE"/>
    <s v="1822 0445 0416 0522 0527"/>
    <n v="30"/>
    <s v="F"/>
    <s v="W"/>
    <n v="505"/>
    <s v="MOTEL"/>
    <n v="400"/>
    <s v="STRONG-ARM (HANDS, FIST, FEET OR BODILY FORCE)"/>
    <s v="IC"/>
    <s v="Invest Cont"/>
    <n v="121"/>
    <m/>
    <m/>
    <m/>
    <s v="4500 S  VERMONT                      AV"/>
    <m/>
    <n v="34.0017"/>
    <n v="-118.2979"/>
    <n v="0"/>
    <x v="12"/>
  </r>
  <r>
    <n v="200215100"/>
    <d v="2020-09-16T00:00:00"/>
    <x v="346"/>
    <n v="2200"/>
    <n v="2"/>
    <x v="5"/>
    <n v="217"/>
    <n v="1"/>
    <n v="520"/>
    <s v="VEHICLE - ATTEMPT STOLEN"/>
    <s v="1300 1822 1202"/>
    <n v="72"/>
    <s v="M"/>
    <s v="H"/>
    <n v="101"/>
    <s v="STREET"/>
    <m/>
    <m/>
    <s v="IC"/>
    <s v="Invest Cont"/>
    <n v="520"/>
    <m/>
    <m/>
    <m/>
    <s v="400 N  BURLINGTON                   AV"/>
    <m/>
    <n v="34.069099999999999"/>
    <n v="-118.2646"/>
    <n v="0"/>
    <x v="12"/>
  </r>
  <r>
    <n v="200409421"/>
    <d v="2020-05-29T00:00:00"/>
    <x v="177"/>
    <n v="1600"/>
    <n v="4"/>
    <x v="4"/>
    <n v="471"/>
    <n v="1"/>
    <n v="310"/>
    <s v="BURGLARY"/>
    <n v="325"/>
    <n v="0"/>
    <s v="X"/>
    <s v="X"/>
    <n v="203"/>
    <s v="OTHER BUSINESS"/>
    <m/>
    <m/>
    <s v="IC"/>
    <s v="Invest Cont"/>
    <n v="310"/>
    <m/>
    <m/>
    <m/>
    <s v="600 S  MISSION                      RD"/>
    <m/>
    <n v="34.038600000000002"/>
    <n v="-118.22629999999999"/>
    <n v="0"/>
    <x v="12"/>
  </r>
  <r>
    <n v="200217716"/>
    <d v="2020-11-21T00:00:00"/>
    <x v="242"/>
    <n v="1630"/>
    <n v="2"/>
    <x v="5"/>
    <n v="295"/>
    <n v="1"/>
    <n v="310"/>
    <s v="BURGLARY"/>
    <s v="0344 1607 0377 0321 0329"/>
    <n v="35"/>
    <s v="M"/>
    <s v="B"/>
    <n v="502"/>
    <s v="MULTI-UNIT DWELLING (APARTMENT, DUPLEX, ETC)"/>
    <m/>
    <m/>
    <s v="IC"/>
    <s v="Invest Cont"/>
    <n v="310"/>
    <m/>
    <m/>
    <m/>
    <s v="1200 W  WASHINGTON                   BL"/>
    <m/>
    <n v="34.042299999999997"/>
    <n v="-118.2804"/>
    <n v="0"/>
    <x v="12"/>
  </r>
  <r>
    <n v="200714732"/>
    <d v="2020-10-09T00:00:00"/>
    <x v="276"/>
    <n v="2300"/>
    <n v="7"/>
    <x v="0"/>
    <n v="734"/>
    <n v="2"/>
    <n v="763"/>
    <s v="STALKING"/>
    <s v="0347 1309 2000 1814 1906"/>
    <n v="25"/>
    <s v="F"/>
    <s v="W"/>
    <n v="502"/>
    <s v="MULTI-UNIT DWELLING (APARTMENT, DUPLEX, ETC)"/>
    <n v="500"/>
    <s v="UNKNOWN WEAPON/OTHER WEAPON"/>
    <s v="AO"/>
    <s v="Adult Other"/>
    <n v="763"/>
    <m/>
    <m/>
    <m/>
    <s v="5500 W  6TH                          ST"/>
    <m/>
    <n v="34.067700000000002"/>
    <n v="-118.3548"/>
    <n v="0"/>
    <x v="12"/>
  </r>
  <r>
    <n v="201110410"/>
    <d v="2020-06-14T00:00:00"/>
    <x v="93"/>
    <n v="1600"/>
    <n v="11"/>
    <x v="7"/>
    <n v="1189"/>
    <n v="2"/>
    <n v="624"/>
    <s v="BATTERY - SIMPLE ASSAULT"/>
    <s v="0444 0913 0602 1202 1701 0360"/>
    <n v="77"/>
    <s v="F"/>
    <s v="H"/>
    <n v="501"/>
    <s v="SINGLE FAMILY DWELLING"/>
    <n v="400"/>
    <s v="STRONG-ARM (HANDS, FIST, FEET OR BODILY FORCE)"/>
    <s v="AA"/>
    <s v="Adult Arrest"/>
    <n v="624"/>
    <m/>
    <m/>
    <m/>
    <s v="3400    MARMION                      WY"/>
    <m/>
    <n v="34.086399999999998"/>
    <n v="-118.21550000000001"/>
    <n v="1"/>
    <x v="12"/>
  </r>
  <r>
    <n v="200714385"/>
    <d v="2020-09-30T00:00:00"/>
    <x v="177"/>
    <n v="800"/>
    <n v="7"/>
    <x v="0"/>
    <n v="702"/>
    <n v="1"/>
    <n v="420"/>
    <s v="THEFT FROM MOTOR VEHICLE - PETTY ($950 &amp; UNDER)"/>
    <m/>
    <n v="0"/>
    <m/>
    <m/>
    <n v="101"/>
    <s v="STREET"/>
    <m/>
    <m/>
    <s v="IC"/>
    <s v="Invest Cont"/>
    <n v="420"/>
    <m/>
    <m/>
    <m/>
    <s v="700 N  GENESEE                      AV"/>
    <m/>
    <n v="34.083799999999997"/>
    <n v="-118.3584"/>
    <n v="0"/>
    <x v="12"/>
  </r>
  <r>
    <n v="200108728"/>
    <d v="2020-03-08T00:00:00"/>
    <x v="73"/>
    <n v="150"/>
    <n v="1"/>
    <x v="1"/>
    <n v="111"/>
    <n v="1"/>
    <n v="420"/>
    <s v="THEFT FROM MOTOR VEHICLE - PETTY ($950 &amp; UNDER)"/>
    <n v="344"/>
    <n v="49"/>
    <s v="M"/>
    <s v="A"/>
    <n v="101"/>
    <s v="STREET"/>
    <m/>
    <m/>
    <s v="IC"/>
    <s v="Invest Cont"/>
    <n v="420"/>
    <m/>
    <m/>
    <m/>
    <s v="SPRING"/>
    <s v="ORD                          ST"/>
    <n v="34.059899999999999"/>
    <n v="-118.2379"/>
    <n v="0"/>
    <x v="12"/>
  </r>
  <r>
    <n v="200112294"/>
    <d v="2020-05-28T00:00:00"/>
    <x v="177"/>
    <n v="1030"/>
    <n v="1"/>
    <x v="1"/>
    <n v="111"/>
    <n v="2"/>
    <n v="626"/>
    <s v="INTIMATE PARTNER - SIMPLE ASSAULT"/>
    <s v="2000 1813 0408 0416 0913"/>
    <n v="56"/>
    <s v="M"/>
    <s v="B"/>
    <n v="502"/>
    <s v="MULTI-UNIT DWELLING (APARTMENT, DUPLEX, ETC)"/>
    <n v="400"/>
    <s v="STRONG-ARM (HANDS, FIST, FEET OR BODILY FORCE)"/>
    <s v="AO"/>
    <s v="Adult Other"/>
    <n v="626"/>
    <m/>
    <m/>
    <m/>
    <s v="600 N  SPRING                       ST"/>
    <m/>
    <n v="34.058199999999999"/>
    <n v="-118.23869999999999"/>
    <n v="0"/>
    <x v="12"/>
  </r>
  <r>
    <n v="201213125"/>
    <d v="2020-05-19T00:00:00"/>
    <x v="80"/>
    <n v="2130"/>
    <n v="12"/>
    <x v="8"/>
    <n v="1249"/>
    <n v="2"/>
    <n v="627"/>
    <s v="CHILD ABUSE (PHYSICAL) - SIMPLE ASSAULT"/>
    <s v="1251 1259 0416 0913 0556"/>
    <n v="17"/>
    <s v="F"/>
    <s v="B"/>
    <n v="501"/>
    <s v="SINGLE FAMILY DWELLING"/>
    <n v="400"/>
    <s v="STRONG-ARM (HANDS, FIST, FEET OR BODILY FORCE)"/>
    <s v="AA"/>
    <s v="Adult Arrest"/>
    <n v="627"/>
    <m/>
    <m/>
    <m/>
    <s v="6400    BONSALLO                     AV"/>
    <m/>
    <n v="33.981299999999997"/>
    <n v="-118.286"/>
    <n v="1"/>
    <x v="12"/>
  </r>
  <r>
    <n v="200809160"/>
    <d v="2020-05-07T00:00:00"/>
    <x v="162"/>
    <n v="730"/>
    <n v="8"/>
    <x v="12"/>
    <n v="851"/>
    <n v="1"/>
    <n v="420"/>
    <s v="THEFT FROM MOTOR VEHICLE - PETTY ($950 &amp; UNDER)"/>
    <m/>
    <n v="0"/>
    <m/>
    <m/>
    <n v="707"/>
    <s v="GARAGE/CARPORT"/>
    <m/>
    <m/>
    <s v="IC"/>
    <s v="Invest Cont"/>
    <n v="420"/>
    <m/>
    <m/>
    <m/>
    <s v="1500    AMHERST                      AV"/>
    <m/>
    <n v="34.039499999999997"/>
    <n v="-118.4637"/>
    <n v="0"/>
    <x v="12"/>
  </r>
  <r>
    <n v="200209624"/>
    <d v="2020-04-30T00:00:00"/>
    <x v="232"/>
    <n v="1850"/>
    <n v="2"/>
    <x v="5"/>
    <n v="201"/>
    <n v="2"/>
    <n v="624"/>
    <s v="BATTERY - SIMPLE ASSAULT"/>
    <s v="0416 0602 0360 0913 2001"/>
    <n v="31"/>
    <s v="M"/>
    <s v="H"/>
    <n v="502"/>
    <s v="MULTI-UNIT DWELLING (APARTMENT, DUPLEX, ETC)"/>
    <n v="400"/>
    <s v="STRONG-ARM (HANDS, FIST, FEET OR BODILY FORCE)"/>
    <s v="IC"/>
    <s v="Invest Cont"/>
    <n v="624"/>
    <m/>
    <m/>
    <m/>
    <s v="900 N  MARIPOSA                     AV"/>
    <m/>
    <n v="34.0869"/>
    <n v="-118.29900000000001"/>
    <n v="0"/>
    <x v="12"/>
  </r>
  <r>
    <n v="200308407"/>
    <d v="2020-03-12T00:00:00"/>
    <x v="71"/>
    <n v="400"/>
    <n v="3"/>
    <x v="2"/>
    <n v="319"/>
    <n v="1"/>
    <n v="510"/>
    <s v="VEHICLE - STOLEN"/>
    <m/>
    <n v="0"/>
    <m/>
    <m/>
    <n v="101"/>
    <s v="STREET"/>
    <m/>
    <m/>
    <s v="IC"/>
    <s v="Invest Cont"/>
    <n v="510"/>
    <m/>
    <m/>
    <m/>
    <s v="20TH"/>
    <s v="ESTRELLA"/>
    <n v="34.034500000000001"/>
    <n v="-118.27509999999999"/>
    <n v="0"/>
    <x v="12"/>
  </r>
  <r>
    <n v="200105954"/>
    <d v="2020-01-29T00:00:00"/>
    <x v="259"/>
    <n v="700"/>
    <n v="1"/>
    <x v="1"/>
    <n v="101"/>
    <n v="1"/>
    <n v="510"/>
    <s v="VEHICLE - STOLEN"/>
    <m/>
    <n v="0"/>
    <m/>
    <m/>
    <n v="108"/>
    <s v="PARKING LOT"/>
    <m/>
    <m/>
    <s v="IC"/>
    <s v="Invest Cont"/>
    <n v="510"/>
    <m/>
    <m/>
    <m/>
    <s v="900    CENTENNIAL                   ST"/>
    <m/>
    <n v="34.066899999999997"/>
    <n v="-118.2458"/>
    <n v="0"/>
    <x v="12"/>
  </r>
  <r>
    <n v="201014441"/>
    <d v="2020-10-25T00:00:00"/>
    <x v="307"/>
    <n v="300"/>
    <n v="10"/>
    <x v="11"/>
    <n v="1061"/>
    <n v="2"/>
    <n v="745"/>
    <s v="VANDALISM - MISDEAMEANOR ($399 OR UNDER)"/>
    <s v="0329 0913"/>
    <n v="0"/>
    <s v="M"/>
    <s v="W"/>
    <n v="505"/>
    <s v="MOTEL"/>
    <m/>
    <m/>
    <s v="IC"/>
    <s v="Invest Cont"/>
    <n v="745"/>
    <m/>
    <m/>
    <m/>
    <s v="19100 W  VENTURA                      BL"/>
    <m/>
    <n v="34.172600000000003"/>
    <n v="-118.5522"/>
    <n v="0"/>
    <x v="12"/>
  </r>
  <r>
    <n v="201207385"/>
    <d v="2020-02-18T00:00:00"/>
    <x v="184"/>
    <n v="1030"/>
    <n v="12"/>
    <x v="8"/>
    <n v="1269"/>
    <n v="1"/>
    <n v="761"/>
    <s v="BRANDISH WEAPON"/>
    <s v="2000 0913 1814 1309 0443 0334 0444"/>
    <n v="22"/>
    <s v="F"/>
    <s v="B"/>
    <n v="502"/>
    <s v="MULTI-UNIT DWELLING (APARTMENT, DUPLEX, ETC)"/>
    <n v="102"/>
    <s v="HAND GUN"/>
    <s v="AO"/>
    <s v="Adult Other"/>
    <n v="761"/>
    <n v="930"/>
    <m/>
    <m/>
    <s v="700 E  80TH                         ST"/>
    <m/>
    <n v="33.966500000000003"/>
    <n v="-118.26300000000001"/>
    <n v="0"/>
    <x v="12"/>
  </r>
  <r>
    <n v="200212992"/>
    <d v="2020-07-25T00:00:00"/>
    <x v="338"/>
    <n v="930"/>
    <n v="2"/>
    <x v="5"/>
    <n v="235"/>
    <n v="1"/>
    <n v="648"/>
    <s v="ARSON"/>
    <s v="1822 0329 1309 1402"/>
    <n v="0"/>
    <s v="M"/>
    <s v="O"/>
    <n v="719"/>
    <s v="MEDICAL/DENTAL OFFICES"/>
    <m/>
    <m/>
    <s v="IC"/>
    <s v="Invest Cont"/>
    <n v="648"/>
    <m/>
    <m/>
    <m/>
    <s v="100 S  ALVARADO                     ST"/>
    <m/>
    <n v="34.067700000000002"/>
    <n v="-118.2731"/>
    <n v="0"/>
    <x v="12"/>
  </r>
  <r>
    <n v="200604791"/>
    <d v="2020-01-16T00:00:00"/>
    <x v="265"/>
    <n v="1830"/>
    <n v="6"/>
    <x v="9"/>
    <n v="639"/>
    <n v="1"/>
    <n v="480"/>
    <s v="BIKE - STOLEN"/>
    <n v="344"/>
    <n v="28"/>
    <s v="M"/>
    <s v="W"/>
    <n v="121"/>
    <s v="YARD (RESIDENTIAL/BUSINESS)"/>
    <m/>
    <m/>
    <s v="IC"/>
    <s v="Invest Cont"/>
    <n v="480"/>
    <m/>
    <m/>
    <m/>
    <s v="1700 N  KINGSLEY                     DR"/>
    <m/>
    <n v="34.101799999999997"/>
    <n v="-118.3035"/>
    <n v="0"/>
    <x v="12"/>
  </r>
  <r>
    <n v="200114899"/>
    <d v="2020-07-16T00:00:00"/>
    <x v="51"/>
    <n v="845"/>
    <n v="1"/>
    <x v="1"/>
    <n v="152"/>
    <n v="1"/>
    <n v="440"/>
    <s v="THEFT PLAIN - PETTY ($950 &amp; UNDER)"/>
    <s v="1202 1822 0329 2032 0910 0344"/>
    <n v="60"/>
    <s v="M"/>
    <s v="W"/>
    <n v="835"/>
    <s v="7TH AND METRO CENTER (NOT LINE SPECIFIC)"/>
    <m/>
    <m/>
    <s v="IC"/>
    <s v="Invest Cont"/>
    <n v="440"/>
    <m/>
    <m/>
    <m/>
    <s v="600 S  FIGUEROA                     ST"/>
    <m/>
    <n v="34.0505"/>
    <n v="-118.25879999999999"/>
    <n v="0"/>
    <x v="12"/>
  </r>
  <r>
    <n v="200716363"/>
    <d v="2020-11-24T00:00:00"/>
    <x v="174"/>
    <n v="1025"/>
    <n v="7"/>
    <x v="0"/>
    <n v="782"/>
    <n v="2"/>
    <n v="624"/>
    <s v="BATTERY - SIMPLE ASSAULT"/>
    <s v="0400 0416"/>
    <n v="39"/>
    <s v="M"/>
    <s v="H"/>
    <n v="102"/>
    <s v="SIDEWALK"/>
    <n v="400"/>
    <s v="STRONG-ARM (HANDS, FIST, FEET OR BODILY FORCE)"/>
    <s v="IC"/>
    <s v="Invest Cont"/>
    <n v="624"/>
    <m/>
    <m/>
    <m/>
    <s v="WASHINGTON"/>
    <s v="THURMAN"/>
    <n v="34.035899999999998"/>
    <n v="-118.36669999999999"/>
    <n v="0"/>
    <x v="12"/>
  </r>
  <r>
    <n v="201227099"/>
    <d v="2020-12-25T00:00:00"/>
    <x v="203"/>
    <n v="1800"/>
    <n v="12"/>
    <x v="8"/>
    <n v="1211"/>
    <n v="1"/>
    <n v="510"/>
    <s v="VEHICLE - STOLEN"/>
    <m/>
    <n v="0"/>
    <m/>
    <m/>
    <n v="108"/>
    <s v="PARKING LOT"/>
    <m/>
    <m/>
    <s v="IC"/>
    <s v="Invest Cont"/>
    <n v="510"/>
    <m/>
    <m/>
    <m/>
    <s v="3400 W  52ND                         ST"/>
    <m/>
    <n v="33.994900000000001"/>
    <n v="-118.3322"/>
    <n v="0"/>
    <x v="12"/>
  </r>
  <r>
    <n v="200210973"/>
    <d v="2020-06-05T00:00:00"/>
    <x v="70"/>
    <n v="2200"/>
    <n v="2"/>
    <x v="5"/>
    <n v="216"/>
    <n v="2"/>
    <n v="626"/>
    <s v="INTIMATE PARTNER - SIMPLE ASSAULT"/>
    <s v="0913 2000 0444"/>
    <n v="25"/>
    <s v="F"/>
    <s v="B"/>
    <n v="501"/>
    <s v="SINGLE FAMILY DWELLING"/>
    <n v="400"/>
    <s v="STRONG-ARM (HANDS, FIST, FEET OR BODILY FORCE)"/>
    <s v="AO"/>
    <s v="Adult Other"/>
    <n v="626"/>
    <m/>
    <m/>
    <m/>
    <s v="2100    CLINTON                      ST"/>
    <m/>
    <n v="34.073700000000002"/>
    <n v="-118.2659"/>
    <n v="0"/>
    <x v="12"/>
  </r>
  <r>
    <n v="201227319"/>
    <d v="2020-12-29T00:00:00"/>
    <x v="362"/>
    <n v="1000"/>
    <n v="12"/>
    <x v="8"/>
    <n v="1248"/>
    <n v="2"/>
    <n v="624"/>
    <s v="BATTERY - SIMPLE ASSAULT"/>
    <s v="1822 0400 0447"/>
    <n v="23"/>
    <s v="F"/>
    <s v="H"/>
    <n v="101"/>
    <s v="STREET"/>
    <n v="400"/>
    <s v="STRONG-ARM (HANDS, FIST, FEET OR BODILY FORCE)"/>
    <s v="IC"/>
    <s v="Invest Cont"/>
    <n v="624"/>
    <m/>
    <m/>
    <m/>
    <s v="HOOVER                       ST"/>
    <s v="62ND                         PL"/>
    <n v="33.982799999999997"/>
    <n v="-118.2871"/>
    <n v="0"/>
    <x v="12"/>
  </r>
  <r>
    <n v="200912180"/>
    <d v="2020-07-10T00:00:00"/>
    <x v="246"/>
    <n v="2130"/>
    <n v="9"/>
    <x v="3"/>
    <n v="946"/>
    <n v="1"/>
    <n v="510"/>
    <s v="VEHICLE - STOLEN"/>
    <m/>
    <n v="0"/>
    <m/>
    <m/>
    <n v="101"/>
    <s v="STREET"/>
    <m/>
    <m/>
    <s v="AA"/>
    <s v="Adult Arrest"/>
    <n v="510"/>
    <m/>
    <m/>
    <m/>
    <s v="OXNARD"/>
    <s v="WOODMAN"/>
    <n v="34.179400000000001"/>
    <n v="-118.4312"/>
    <n v="1"/>
    <x v="12"/>
  </r>
  <r>
    <n v="200516224"/>
    <d v="2020-11-05T00:00:00"/>
    <x v="312"/>
    <n v="2200"/>
    <n v="5"/>
    <x v="10"/>
    <n v="525"/>
    <n v="1"/>
    <n v="330"/>
    <s v="BURGLARY FROM VEHICLE"/>
    <s v="0344 1300 0377"/>
    <n v="41"/>
    <s v="M"/>
    <s v="H"/>
    <n v="101"/>
    <s v="STREET"/>
    <m/>
    <m/>
    <s v="IC"/>
    <s v="Invest Cont"/>
    <n v="330"/>
    <m/>
    <m/>
    <m/>
    <s v="900 W  F                            ST"/>
    <m/>
    <n v="33.776499999999999"/>
    <n v="-118.273"/>
    <n v="0"/>
    <x v="12"/>
  </r>
  <r>
    <n v="200304519"/>
    <d v="2020-01-10T00:00:00"/>
    <x v="258"/>
    <n v="1700"/>
    <n v="3"/>
    <x v="2"/>
    <n v="317"/>
    <n v="1"/>
    <n v="420"/>
    <s v="THEFT FROM MOTOR VEHICLE - PETTY ($950 &amp; UNDER)"/>
    <m/>
    <n v="0"/>
    <m/>
    <m/>
    <n v="101"/>
    <s v="STREET"/>
    <m/>
    <m/>
    <s v="IC"/>
    <s v="Invest Cont"/>
    <n v="420"/>
    <m/>
    <m/>
    <m/>
    <s v="22ND                         ST"/>
    <s v="NORMANDIE"/>
    <n v="34.0349"/>
    <n v="-118.2959"/>
    <n v="0"/>
    <x v="12"/>
  </r>
  <r>
    <n v="201205682"/>
    <d v="2020-01-24T00:00:00"/>
    <x v="327"/>
    <n v="1200"/>
    <n v="12"/>
    <x v="8"/>
    <n v="1213"/>
    <n v="2"/>
    <n v="354"/>
    <s v="THEFT OF IDENTITY"/>
    <s v="0100 0928 1822"/>
    <n v="31"/>
    <s v="M"/>
    <s v="B"/>
    <n v="501"/>
    <s v="SINGLE FAMILY DWELLING"/>
    <m/>
    <m/>
    <s v="IC"/>
    <s v="Invest Cont"/>
    <n v="354"/>
    <m/>
    <m/>
    <m/>
    <s v="5500    CIMARRON                     ST"/>
    <m/>
    <n v="33.9925"/>
    <n v="-118.316"/>
    <n v="0"/>
    <x v="12"/>
  </r>
  <r>
    <n v="200210493"/>
    <d v="2020-05-22T00:00:00"/>
    <x v="267"/>
    <n v="1700"/>
    <n v="2"/>
    <x v="5"/>
    <n v="269"/>
    <n v="1"/>
    <n v="330"/>
    <s v="BURGLARY FROM VEHICLE"/>
    <s v="0344 0329 1307 1609"/>
    <n v="19"/>
    <s v="X"/>
    <s v="X"/>
    <n v="101"/>
    <s v="STREET"/>
    <m/>
    <m/>
    <s v="IC"/>
    <s v="Invest Cont"/>
    <n v="330"/>
    <m/>
    <m/>
    <m/>
    <s v="7TH                          ST"/>
    <s v="COLUMBIA                     ST"/>
    <n v="34.052700000000002"/>
    <n v="-118.2685"/>
    <n v="0"/>
    <x v="12"/>
  </r>
  <r>
    <n v="200106973"/>
    <d v="2020-02-12T00:00:00"/>
    <x v="1"/>
    <n v="1130"/>
    <n v="1"/>
    <x v="1"/>
    <n v="163"/>
    <n v="1"/>
    <n v="440"/>
    <s v="THEFT PLAIN - PETTY ($950 &amp; UNDER)"/>
    <s v="0344 2032 1822"/>
    <n v="21"/>
    <s v="F"/>
    <s v="A"/>
    <n v="716"/>
    <s v="THEATRE/MOVIE"/>
    <m/>
    <m/>
    <s v="IC"/>
    <s v="Invest Cont"/>
    <n v="440"/>
    <m/>
    <m/>
    <m/>
    <s v="700 S  BROADWAY"/>
    <m/>
    <n v="34.045200000000001"/>
    <n v="-118.2534"/>
    <n v="0"/>
    <x v="12"/>
  </r>
  <r>
    <n v="201013903"/>
    <d v="2020-10-09T00:00:00"/>
    <x v="95"/>
    <n v="1345"/>
    <n v="10"/>
    <x v="11"/>
    <n v="1028"/>
    <n v="2"/>
    <n v="434"/>
    <s v="FALSE IMPRISONMENT"/>
    <s v="0419 1300 1310 0913 0554 0400 1414"/>
    <n v="38"/>
    <s v="F"/>
    <s v="O"/>
    <n v="101"/>
    <s v="STREET"/>
    <n v="400"/>
    <s v="STRONG-ARM (HANDS, FIST, FEET OR BODILY FORCE)"/>
    <s v="AA"/>
    <s v="Adult Arrest"/>
    <n v="434"/>
    <m/>
    <m/>
    <m/>
    <s v="FORBES                       AV"/>
    <s v="ARCHWOOD"/>
    <n v="34.192999999999998"/>
    <n v="-118.499"/>
    <n v="1"/>
    <x v="12"/>
  </r>
  <r>
    <n v="200511559"/>
    <d v="2020-07-07T00:00:00"/>
    <x v="298"/>
    <n v="1800"/>
    <n v="5"/>
    <x v="10"/>
    <n v="511"/>
    <n v="1"/>
    <n v="236"/>
    <s v="INTIMATE PARTNER - AGGRAVATED ASSAULT"/>
    <s v="0913 0446 2000 0416 1814 1309"/>
    <n v="42"/>
    <s v="F"/>
    <s v="B"/>
    <n v="108"/>
    <s v="PARKING LOT"/>
    <n v="400"/>
    <s v="STRONG-ARM (HANDS, FIST, FEET OR BODILY FORCE)"/>
    <s v="AA"/>
    <s v="Adult Arrest"/>
    <n v="236"/>
    <m/>
    <m/>
    <m/>
    <s v="1600 W  PACIFIC COAST                HY"/>
    <m/>
    <n v="33.789499999999997"/>
    <n v="-118.30710000000001"/>
    <n v="1"/>
    <x v="12"/>
  </r>
  <r>
    <n v="201010922"/>
    <d v="2020-07-12T00:00:00"/>
    <x v="158"/>
    <n v="30"/>
    <n v="10"/>
    <x v="11"/>
    <n v="1063"/>
    <n v="2"/>
    <n v="626"/>
    <s v="INTIMATE PARTNER - SIMPLE ASSAULT"/>
    <s v="2000 0400 0913 0416 1813 0329 1414"/>
    <n v="30"/>
    <s v="M"/>
    <s v="H"/>
    <n v="101"/>
    <s v="STREET"/>
    <n v="400"/>
    <s v="STRONG-ARM (HANDS, FIST, FEET OR BODILY FORCE)"/>
    <s v="AO"/>
    <s v="Adult Other"/>
    <n v="626"/>
    <m/>
    <m/>
    <m/>
    <s v="18600    CLARK                        ST"/>
    <m/>
    <n v="34.170900000000003"/>
    <n v="-118.5384"/>
    <n v="0"/>
    <x v="12"/>
  </r>
  <r>
    <n v="201209038"/>
    <d v="2020-03-12T00:00:00"/>
    <x v="0"/>
    <n v="1326"/>
    <n v="12"/>
    <x v="8"/>
    <n v="1215"/>
    <n v="2"/>
    <n v="901"/>
    <s v="VIOLATION OF RESTRAINING ORDER"/>
    <s v="2038 1906 0913"/>
    <n v="32"/>
    <s v="M"/>
    <s v="B"/>
    <n v="501"/>
    <s v="SINGLE FAMILY DWELLING"/>
    <m/>
    <m/>
    <s v="AO"/>
    <s v="Adult Other"/>
    <n v="901"/>
    <m/>
    <m/>
    <m/>
    <s v="5700 S  BUDLONG                      AV"/>
    <m/>
    <n v="33.990600000000001"/>
    <n v="-118.2958"/>
    <n v="0"/>
    <x v="12"/>
  </r>
  <r>
    <n v="200811451"/>
    <d v="2020-07-04T00:00:00"/>
    <x v="138"/>
    <n v="630"/>
    <n v="8"/>
    <x v="12"/>
    <n v="828"/>
    <n v="1"/>
    <n v="341"/>
    <s v="THEFT-GRAND ($950.01 &amp; OVER)EXCPT,GUNS,FOWL,LIVESTK,PROD"/>
    <s v="1202 1210 0344 1822"/>
    <n v="67"/>
    <s v="F"/>
    <s v="W"/>
    <n v="501"/>
    <s v="SINGLE FAMILY DWELLING"/>
    <m/>
    <m/>
    <s v="IC"/>
    <s v="Invest Cont"/>
    <n v="341"/>
    <m/>
    <m/>
    <m/>
    <s v="10500    LE CONTE                     AV"/>
    <m/>
    <n v="34.0672"/>
    <n v="-118.435"/>
    <n v="0"/>
    <x v="12"/>
  </r>
  <r>
    <n v="201109411"/>
    <d v="2020-05-16T00:00:00"/>
    <x v="165"/>
    <n v="1500"/>
    <n v="11"/>
    <x v="7"/>
    <n v="1128"/>
    <n v="2"/>
    <n v="812"/>
    <s v="CRM AGNST CHLD (13 OR UNDER) (14-15 &amp; SUSP 10 YRS OLDER)"/>
    <s v="1259 0913 1817"/>
    <n v="17"/>
    <s v="F"/>
    <s v="H"/>
    <n v="157"/>
    <s v="VEHICLE STORAGE LOT (CARS, TRUCKS, RV'S, BOATS, TRAILERS, ETC.)"/>
    <n v="500"/>
    <s v="UNKNOWN WEAPON/OTHER WEAPON"/>
    <s v="AO"/>
    <s v="Adult Other"/>
    <n v="812"/>
    <m/>
    <m/>
    <m/>
    <s v="6200    YORK                         BL"/>
    <m/>
    <n v="34.115499999999997"/>
    <n v="-118.18429999999999"/>
    <n v="0"/>
    <x v="12"/>
  </r>
  <r>
    <n v="200717484"/>
    <d v="2020-12-25T00:00:00"/>
    <x v="340"/>
    <n v="2300"/>
    <n v="7"/>
    <x v="0"/>
    <n v="775"/>
    <n v="2"/>
    <n v="626"/>
    <s v="INTIMATE PARTNER - SIMPLE ASSAULT"/>
    <s v="2000 0913 1814 0446 0416"/>
    <n v="31"/>
    <s v="F"/>
    <s v="B"/>
    <n v="710"/>
    <s v="OTHER PREMISE"/>
    <n v="400"/>
    <s v="STRONG-ARM (HANDS, FIST, FEET OR BODILY FORCE)"/>
    <s v="IC"/>
    <s v="Invest Cont"/>
    <n v="626"/>
    <m/>
    <m/>
    <m/>
    <s v="4600    PICKFORD                     ST"/>
    <m/>
    <n v="34.040500000000002"/>
    <n v="-118.3396"/>
    <n v="0"/>
    <x v="12"/>
  </r>
  <r>
    <n v="200514704"/>
    <d v="2020-09-30T00:00:00"/>
    <x v="111"/>
    <n v="1500"/>
    <n v="5"/>
    <x v="10"/>
    <n v="506"/>
    <n v="2"/>
    <n v="745"/>
    <s v="VANDALISM - MISDEAMEANOR ($399 OR UNDER)"/>
    <n v="329"/>
    <n v="27"/>
    <s v="F"/>
    <s v="W"/>
    <n v="514"/>
    <s v="GROUP HOME"/>
    <m/>
    <m/>
    <s v="AO"/>
    <s v="Adult Other"/>
    <n v="745"/>
    <m/>
    <m/>
    <m/>
    <s v="21200    HOBART                       BL"/>
    <m/>
    <n v="33.835500000000003"/>
    <n v="-118.3077"/>
    <n v="0"/>
    <x v="12"/>
  </r>
  <r>
    <n v="201217154"/>
    <d v="2020-07-24T00:00:00"/>
    <x v="148"/>
    <n v="2150"/>
    <n v="12"/>
    <x v="8"/>
    <n v="1249"/>
    <n v="1"/>
    <n v="220"/>
    <s v="ATTEMPTED ROBBERY"/>
    <s v="1822 0400 0416 0448 0446 0302 0342"/>
    <n v="22"/>
    <s v="M"/>
    <s v="H"/>
    <n v="101"/>
    <s v="STREET"/>
    <n v="400"/>
    <s v="STRONG-ARM (HANDS, FIST, FEET OR BODILY FORCE)"/>
    <s v="IC"/>
    <s v="Invest Cont"/>
    <n v="220"/>
    <m/>
    <m/>
    <m/>
    <s v="GAGE                         AV"/>
    <s v="E  FIGUEROA                     ST"/>
    <n v="33.982399999999998"/>
    <n v="-118.28270000000001"/>
    <n v="0"/>
    <x v="12"/>
  </r>
  <r>
    <n v="200510007"/>
    <d v="2020-05-28T00:00:00"/>
    <x v="251"/>
    <n v="1502"/>
    <n v="5"/>
    <x v="10"/>
    <n v="519"/>
    <n v="1"/>
    <n v="510"/>
    <s v="VEHICLE - STOLEN"/>
    <m/>
    <n v="0"/>
    <m/>
    <m/>
    <n v="108"/>
    <s v="PARKING LOT"/>
    <m/>
    <m/>
    <s v="AA"/>
    <s v="Adult Arrest"/>
    <n v="510"/>
    <m/>
    <m/>
    <m/>
    <s v="1300 E  LOMITA                       BL"/>
    <m/>
    <n v="33.799700000000001"/>
    <n v="-118.254"/>
    <n v="1"/>
    <x v="12"/>
  </r>
  <r>
    <n v="200206807"/>
    <d v="2020-02-25T00:00:00"/>
    <x v="304"/>
    <n v="1245"/>
    <n v="2"/>
    <x v="5"/>
    <n v="219"/>
    <n v="1"/>
    <n v="210"/>
    <s v="ROBBERY"/>
    <s v="0906 1817 0913 0305 0352 0432 0308 0334 0216 0327"/>
    <n v="18"/>
    <s v="M"/>
    <s v="H"/>
    <n v="102"/>
    <s v="SIDEWALK"/>
    <n v="102"/>
    <s v="HAND GUN"/>
    <s v="AO"/>
    <s v="Adult Other"/>
    <n v="210"/>
    <m/>
    <m/>
    <m/>
    <s v="1100    BELLEVUE                     AV"/>
    <m/>
    <n v="34.065300000000001"/>
    <n v="-118.2492"/>
    <n v="0"/>
    <x v="12"/>
  </r>
  <r>
    <n v="201116139"/>
    <d v="2020-11-28T00:00:00"/>
    <x v="289"/>
    <n v="840"/>
    <n v="11"/>
    <x v="7"/>
    <n v="1137"/>
    <n v="1"/>
    <n v="421"/>
    <s v="THEFT FROM MOTOR VEHICLE - ATTEMPT"/>
    <s v="1402 0385"/>
    <n v="37"/>
    <s v="M"/>
    <s v="H"/>
    <n v="101"/>
    <s v="STREET"/>
    <m/>
    <m/>
    <s v="AA"/>
    <s v="Adult Arrest"/>
    <n v="421"/>
    <n v="998"/>
    <m/>
    <m/>
    <s v="AVE 53"/>
    <s v="MONTE VISTA"/>
    <n v="34.110900000000001"/>
    <n v="-118.2016"/>
    <n v="1"/>
    <x v="12"/>
  </r>
  <r>
    <n v="200314909"/>
    <d v="2020-07-29T00:00:00"/>
    <x v="190"/>
    <n v="1500"/>
    <n v="3"/>
    <x v="2"/>
    <n v="362"/>
    <n v="2"/>
    <n v="662"/>
    <s v="BUNCO, GRAND THEFT"/>
    <s v="0100 0344 0701 0800 1822 1916"/>
    <n v="48"/>
    <s v="F"/>
    <s v="B"/>
    <n v="502"/>
    <s v="MULTI-UNIT DWELLING (APARTMENT, DUPLEX, ETC)"/>
    <m/>
    <m/>
    <s v="IC"/>
    <s v="Invest Cont"/>
    <n v="662"/>
    <m/>
    <m/>
    <m/>
    <s v="4600 W  MARTIN LUTHER KING JR        BL"/>
    <m/>
    <n v="34.019500000000001"/>
    <n v="-118.3489"/>
    <n v="0"/>
    <x v="12"/>
  </r>
  <r>
    <n v="200713641"/>
    <d v="2020-09-08T00:00:00"/>
    <x v="256"/>
    <n v="1530"/>
    <n v="7"/>
    <x v="0"/>
    <n v="749"/>
    <n v="2"/>
    <n v="745"/>
    <s v="VANDALISM - MISDEAMEANOR ($399 OR UNDER)"/>
    <s v="0329 1300"/>
    <n v="25"/>
    <s v="M"/>
    <s v="H"/>
    <n v="101"/>
    <s v="STREET"/>
    <m/>
    <m/>
    <s v="IC"/>
    <s v="Invest Cont"/>
    <n v="745"/>
    <m/>
    <m/>
    <m/>
    <s v="9TH"/>
    <s v="CRENSHAW"/>
    <n v="34.058500000000002"/>
    <n v="-118.3262"/>
    <n v="0"/>
    <x v="12"/>
  </r>
  <r>
    <n v="200710859"/>
    <d v="2020-06-24T00:00:00"/>
    <x v="14"/>
    <n v="2200"/>
    <n v="7"/>
    <x v="0"/>
    <n v="714"/>
    <n v="1"/>
    <n v="310"/>
    <s v="BURGLARY"/>
    <s v="1609 0358 0344 0342 1822 1309"/>
    <n v="0"/>
    <s v="X"/>
    <s v="X"/>
    <n v="203"/>
    <s v="OTHER BUSINESS"/>
    <m/>
    <m/>
    <s v="IC"/>
    <s v="Invest Cont"/>
    <n v="310"/>
    <m/>
    <m/>
    <m/>
    <s v="7300    BEVERLY                      BL"/>
    <m/>
    <n v="34.078200000000002"/>
    <n v="-118.3509"/>
    <n v="0"/>
    <x v="12"/>
  </r>
  <r>
    <n v="200205434"/>
    <d v="2020-01-28T00:00:00"/>
    <x v="202"/>
    <n v="1700"/>
    <n v="2"/>
    <x v="5"/>
    <n v="236"/>
    <n v="2"/>
    <n v="745"/>
    <s v="VANDALISM - MISDEAMEANOR ($399 OR UNDER)"/>
    <s v="0329 1307"/>
    <n v="37"/>
    <s v="M"/>
    <s v="H"/>
    <n v="122"/>
    <s v="VEHICLE, PASSENGER/TRUCK"/>
    <m/>
    <m/>
    <s v="IC"/>
    <s v="Invest Cont"/>
    <n v="745"/>
    <m/>
    <m/>
    <m/>
    <s v="MOUNTAIN VIEW"/>
    <s v="BEVERLY"/>
    <n v="34.068899999999999"/>
    <n v="-118.2677"/>
    <n v="0"/>
    <x v="12"/>
  </r>
  <r>
    <n v="200912261"/>
    <d v="2020-07-12T00:00:00"/>
    <x v="158"/>
    <n v="1150"/>
    <n v="9"/>
    <x v="3"/>
    <n v="935"/>
    <n v="2"/>
    <n v="624"/>
    <s v="BATTERY - SIMPLE ASSAULT"/>
    <n v="416"/>
    <n v="45"/>
    <s v="M"/>
    <s v="W"/>
    <n v="203"/>
    <s v="OTHER BUSINESS"/>
    <n v="500"/>
    <s v="UNKNOWN WEAPON/OTHER WEAPON"/>
    <s v="IC"/>
    <s v="Invest Cont"/>
    <n v="624"/>
    <m/>
    <m/>
    <m/>
    <s v="14300    VICTORY                      BL"/>
    <m/>
    <n v="34.186700000000002"/>
    <n v="-118.4449"/>
    <n v="0"/>
    <x v="12"/>
  </r>
  <r>
    <n v="200319963"/>
    <d v="2020-11-06T00:00:00"/>
    <x v="166"/>
    <n v="2035"/>
    <n v="3"/>
    <x v="2"/>
    <n v="395"/>
    <n v="1"/>
    <n v="761"/>
    <s v="BRANDISH WEAPON"/>
    <s v="1822 0334 0443 1402"/>
    <n v="37"/>
    <s v="F"/>
    <s v="H"/>
    <n v="501"/>
    <s v="SINGLE FAMILY DWELLING"/>
    <n v="204"/>
    <s v="FOLDING KNIFE"/>
    <s v="AA"/>
    <s v="Adult Arrest"/>
    <n v="761"/>
    <n v="930"/>
    <m/>
    <m/>
    <s v="HOOVER                       ST"/>
    <s v="43RD                         PL"/>
    <n v="34.007300000000001"/>
    <n v="-118.3108"/>
    <n v="1"/>
    <x v="12"/>
  </r>
  <r>
    <n v="201107832"/>
    <d v="2020-03-27T00:00:00"/>
    <x v="7"/>
    <n v="700"/>
    <n v="11"/>
    <x v="7"/>
    <n v="1147"/>
    <n v="1"/>
    <n v="440"/>
    <s v="THEFT PLAIN - PETTY ($950 &amp; UNDER)"/>
    <n v="394"/>
    <n v="42"/>
    <s v="F"/>
    <s v="W"/>
    <n v="501"/>
    <s v="SINGLE FAMILY DWELLING"/>
    <m/>
    <m/>
    <s v="IC"/>
    <s v="Invest Cont"/>
    <n v="440"/>
    <m/>
    <m/>
    <m/>
    <s v="3700    SAN RAFAEL                   AV"/>
    <m/>
    <n v="34.101900000000001"/>
    <n v="-118.2264"/>
    <n v="0"/>
    <x v="12"/>
  </r>
  <r>
    <n v="200307112"/>
    <d v="2020-02-20T00:00:00"/>
    <x v="184"/>
    <n v="2000"/>
    <n v="3"/>
    <x v="2"/>
    <n v="308"/>
    <n v="1"/>
    <n v="480"/>
    <s v="BIKE - STOLEN"/>
    <s v="0344 1251"/>
    <n v="23"/>
    <s v="M"/>
    <s v="A"/>
    <n v="501"/>
    <s v="SINGLE FAMILY DWELLING"/>
    <m/>
    <m/>
    <s v="IC"/>
    <s v="Invest Cont"/>
    <n v="480"/>
    <m/>
    <m/>
    <m/>
    <s v="2100    OAK                          ST"/>
    <m/>
    <n v="34.034700000000001"/>
    <n v="-118.2792"/>
    <n v="0"/>
    <x v="12"/>
  </r>
  <r>
    <n v="200506685"/>
    <d v="2020-03-03T00:00:00"/>
    <x v="240"/>
    <n v="1430"/>
    <n v="5"/>
    <x v="10"/>
    <n v="502"/>
    <n v="1"/>
    <n v="341"/>
    <s v="THEFT-GRAND ($950.01 &amp; OVER)EXCPT,GUNS,FOWL,LIVESTK,PROD"/>
    <s v="1251 1259 2032 0344"/>
    <n v="14"/>
    <s v="F"/>
    <s v="B"/>
    <n v="721"/>
    <s v="HIGH SCHOOL"/>
    <m/>
    <m/>
    <s v="IC"/>
    <s v="Invest Cont"/>
    <n v="341"/>
    <m/>
    <m/>
    <m/>
    <s v="1300 W  182ND                        ST"/>
    <m/>
    <n v="33.868400000000001"/>
    <n v="-118.29689999999999"/>
    <n v="0"/>
    <x v="12"/>
  </r>
  <r>
    <n v="200306832"/>
    <d v="2020-02-17T00:00:00"/>
    <x v="348"/>
    <n v="1700"/>
    <n v="3"/>
    <x v="2"/>
    <n v="377"/>
    <n v="1"/>
    <n v="510"/>
    <s v="VEHICLE - STOLEN"/>
    <m/>
    <n v="0"/>
    <m/>
    <m/>
    <n v="101"/>
    <s v="STREET"/>
    <m/>
    <m/>
    <s v="IC"/>
    <s v="Invest Cont"/>
    <n v="510"/>
    <m/>
    <m/>
    <m/>
    <s v="3900 S  BUDLONG                      AV"/>
    <m/>
    <n v="34.014499999999998"/>
    <n v="-118.298"/>
    <n v="0"/>
    <x v="12"/>
  </r>
  <r>
    <n v="201108370"/>
    <d v="2020-04-15T00:00:00"/>
    <x v="96"/>
    <n v="130"/>
    <n v="11"/>
    <x v="7"/>
    <n v="1142"/>
    <n v="1"/>
    <n v="330"/>
    <s v="BURGLARY FROM VEHICLE"/>
    <s v="0344 1307 0358"/>
    <n v="28"/>
    <s v="M"/>
    <s v="A"/>
    <n v="502"/>
    <s v="MULTI-UNIT DWELLING (APARTMENT, DUPLEX, ETC)"/>
    <n v="500"/>
    <s v="UNKNOWN WEAPON/OTHER WEAPON"/>
    <s v="IC"/>
    <s v="Invest Cont"/>
    <n v="330"/>
    <m/>
    <m/>
    <m/>
    <s v="4600    WELCH                        PL"/>
    <m/>
    <n v="34.106200000000001"/>
    <n v="-118.2901"/>
    <n v="0"/>
    <x v="12"/>
  </r>
  <r>
    <n v="201309676"/>
    <d v="2020-04-21T00:00:00"/>
    <x v="208"/>
    <n v="1715"/>
    <n v="13"/>
    <x v="6"/>
    <n v="1351"/>
    <n v="1"/>
    <n v="442"/>
    <s v="SHOPLIFTING - PETTY THEFT ($950 &amp; UNDER)"/>
    <s v="2004 0325"/>
    <n v="19"/>
    <s v="F"/>
    <s v="H"/>
    <n v="402"/>
    <s v="MARKET"/>
    <m/>
    <m/>
    <s v="IC"/>
    <s v="Invest Cont"/>
    <n v="442"/>
    <m/>
    <m/>
    <m/>
    <s v="4000 S  BROADWAY"/>
    <m/>
    <n v="34.011099999999999"/>
    <n v="-118.2784"/>
    <n v="0"/>
    <x v="12"/>
  </r>
  <r>
    <n v="201006509"/>
    <d v="2020-02-26T00:00:00"/>
    <x v="320"/>
    <n v="900"/>
    <n v="10"/>
    <x v="11"/>
    <n v="1021"/>
    <n v="1"/>
    <n v="480"/>
    <s v="BIKE - STOLEN"/>
    <s v="0344 1822"/>
    <n v="61"/>
    <s v="M"/>
    <s v="W"/>
    <n v="501"/>
    <s v="SINGLE FAMILY DWELLING"/>
    <m/>
    <m/>
    <s v="IC"/>
    <s v="Invest Cont"/>
    <n v="480"/>
    <m/>
    <m/>
    <m/>
    <s v="19600    LEMAY                        ST"/>
    <m/>
    <n v="34.192"/>
    <n v="-118.5613"/>
    <n v="0"/>
    <x v="12"/>
  </r>
  <r>
    <n v="200811598"/>
    <d v="2020-07-08T00:00:00"/>
    <x v="6"/>
    <n v="2230"/>
    <n v="8"/>
    <x v="12"/>
    <n v="823"/>
    <n v="1"/>
    <n v="510"/>
    <s v="VEHICLE - STOLEN"/>
    <m/>
    <n v="0"/>
    <m/>
    <m/>
    <n v="101"/>
    <s v="STREET"/>
    <m/>
    <m/>
    <s v="AO"/>
    <s v="Adult Other"/>
    <n v="510"/>
    <m/>
    <m/>
    <m/>
    <s v="400    BEIRUT                       AV"/>
    <m/>
    <n v="34.037300000000002"/>
    <n v="-118.53060000000001"/>
    <n v="0"/>
    <x v="12"/>
  </r>
  <r>
    <n v="201105106"/>
    <d v="2020-01-26T00:00:00"/>
    <x v="227"/>
    <n v="2300"/>
    <n v="11"/>
    <x v="7"/>
    <n v="1132"/>
    <n v="1"/>
    <n v="480"/>
    <s v="BIKE - STOLEN"/>
    <n v="344"/>
    <n v="34"/>
    <s v="M"/>
    <s v="F"/>
    <n v="501"/>
    <s v="SINGLE FAMILY DWELLING"/>
    <m/>
    <m/>
    <s v="IC"/>
    <s v="Invest Cont"/>
    <n v="480"/>
    <m/>
    <m/>
    <m/>
    <s v="3100    RIVERSIDE                    DR"/>
    <m/>
    <n v="34.1128"/>
    <n v="-118.2679"/>
    <n v="0"/>
    <x v="12"/>
  </r>
  <r>
    <n v="200605768"/>
    <d v="2020-02-07T00:00:00"/>
    <x v="15"/>
    <n v="1300"/>
    <n v="6"/>
    <x v="9"/>
    <n v="646"/>
    <n v="2"/>
    <n v="625"/>
    <s v="OTHER ASSAULT"/>
    <s v="1822 0329 2004 0356"/>
    <n v="0"/>
    <s v="X"/>
    <s v="X"/>
    <n v="203"/>
    <s v="OTHER BUSINESS"/>
    <m/>
    <m/>
    <s v="AA"/>
    <s v="Adult Arrest"/>
    <n v="625"/>
    <n v="740"/>
    <m/>
    <m/>
    <s v="1500 N  CAHUENGA                     BL"/>
    <m/>
    <n v="34.097999999999999"/>
    <n v="-118.3295"/>
    <n v="1"/>
    <x v="12"/>
  </r>
  <r>
    <n v="200205431"/>
    <d v="2020-01-29T00:00:00"/>
    <x v="259"/>
    <n v="1730"/>
    <n v="2"/>
    <x v="5"/>
    <n v="251"/>
    <n v="1"/>
    <n v="331"/>
    <s v="THEFT FROM MOTOR VEHICLE - GRAND ($950.01 AND OVER)"/>
    <s v="0344 1601"/>
    <n v="46"/>
    <s v="M"/>
    <s v="H"/>
    <n v="101"/>
    <s v="STREET"/>
    <m/>
    <m/>
    <s v="IC"/>
    <s v="Invest Cont"/>
    <n v="331"/>
    <m/>
    <m/>
    <m/>
    <s v="600 S  RAMPART                      BL"/>
    <m/>
    <n v="34.062399999999997"/>
    <n v="-118.2813"/>
    <n v="0"/>
    <x v="12"/>
  </r>
  <r>
    <n v="200909460"/>
    <d v="2020-05-08T00:00:00"/>
    <x v="140"/>
    <n v="1200"/>
    <n v="9"/>
    <x v="3"/>
    <n v="916"/>
    <n v="1"/>
    <n v="341"/>
    <s v="THEFT-GRAND ($950.01 &amp; OVER)EXCPT,GUNS,FOWL,LIVESTK,PROD"/>
    <n v="344"/>
    <n v="46"/>
    <s v="M"/>
    <s v="B"/>
    <n v="108"/>
    <s v="PARKING LOT"/>
    <m/>
    <m/>
    <s v="IC"/>
    <s v="Invest Cont"/>
    <n v="341"/>
    <m/>
    <m/>
    <m/>
    <s v="13900    VANOWEN                      ST"/>
    <m/>
    <n v="34.197600000000001"/>
    <n v="-118.43559999999999"/>
    <n v="0"/>
    <x v="12"/>
  </r>
  <r>
    <n v="200110602"/>
    <d v="2020-04-16T00:00:00"/>
    <x v="77"/>
    <n v="1650"/>
    <n v="1"/>
    <x v="1"/>
    <n v="164"/>
    <n v="2"/>
    <n v="624"/>
    <s v="BATTERY - SIMPLE ASSAULT"/>
    <s v="0429 1822 0416 0417"/>
    <n v="24"/>
    <s v="M"/>
    <s v="W"/>
    <n v="103"/>
    <s v="ALLEY"/>
    <n v="400"/>
    <s v="STRONG-ARM (HANDS, FIST, FEET OR BODILY FORCE)"/>
    <s v="IC"/>
    <s v="Invest Cont"/>
    <n v="624"/>
    <m/>
    <m/>
    <m/>
    <s v="7TH"/>
    <s v="HARLEM"/>
    <n v="34.044600000000003"/>
    <n v="-118.25069999999999"/>
    <n v="0"/>
    <x v="12"/>
  </r>
  <r>
    <n v="200306874"/>
    <d v="2020-02-18T00:00:00"/>
    <x v="348"/>
    <n v="1817"/>
    <n v="3"/>
    <x v="2"/>
    <n v="358"/>
    <n v="1"/>
    <n v="310"/>
    <s v="BURGLARY"/>
    <s v="0344 0342 0216 2024 0329"/>
    <n v="19"/>
    <s v="X"/>
    <s v="X"/>
    <n v="108"/>
    <s v="PARKING LOT"/>
    <m/>
    <m/>
    <s v="JA"/>
    <s v="Juv Arrest"/>
    <n v="310"/>
    <m/>
    <m/>
    <m/>
    <s v="600 W  34TH                         ST"/>
    <m/>
    <n v="34.0212"/>
    <n v="-118.2805"/>
    <n v="1"/>
    <x v="12"/>
  </r>
  <r>
    <n v="200609928"/>
    <d v="2020-05-07T00:00:00"/>
    <x v="142"/>
    <n v="130"/>
    <n v="6"/>
    <x v="9"/>
    <n v="644"/>
    <n v="2"/>
    <n v="626"/>
    <s v="INTIMATE PARTNER - SIMPLE ASSAULT"/>
    <s v="2000 0400 0913 1814"/>
    <n v="31"/>
    <s v="M"/>
    <s v="W"/>
    <n v="502"/>
    <s v="MULTI-UNIT DWELLING (APARTMENT, DUPLEX, ETC)"/>
    <n v="400"/>
    <s v="STRONG-ARM (HANDS, FIST, FEET OR BODILY FORCE)"/>
    <s v="AO"/>
    <s v="Adult Other"/>
    <n v="626"/>
    <m/>
    <m/>
    <m/>
    <s v="7100    DE LONGPRE                   AV"/>
    <m/>
    <n v="34.0961"/>
    <n v="-118.3442"/>
    <n v="0"/>
    <x v="12"/>
  </r>
  <r>
    <n v="200412195"/>
    <d v="2020-08-27T00:00:00"/>
    <x v="49"/>
    <n v="445"/>
    <n v="4"/>
    <x v="4"/>
    <n v="449"/>
    <n v="1"/>
    <n v="510"/>
    <s v="VEHICLE - STOLEN"/>
    <m/>
    <n v="0"/>
    <m/>
    <m/>
    <n v="101"/>
    <s v="STREET"/>
    <m/>
    <m/>
    <s v="IC"/>
    <s v="Invest Cont"/>
    <n v="510"/>
    <m/>
    <m/>
    <m/>
    <s v="1000    SENTINEL                     AV"/>
    <m/>
    <n v="34.049300000000002"/>
    <n v="-118.1953"/>
    <n v="0"/>
    <x v="12"/>
  </r>
  <r>
    <n v="200320536"/>
    <d v="2020-11-18T00:00:00"/>
    <x v="363"/>
    <n v="2000"/>
    <n v="3"/>
    <x v="2"/>
    <n v="393"/>
    <n v="1"/>
    <n v="510"/>
    <s v="VEHICLE - STOLEN"/>
    <m/>
    <n v="0"/>
    <m/>
    <m/>
    <n v="101"/>
    <s v="STREET"/>
    <m/>
    <m/>
    <s v="IC"/>
    <s v="Invest Cont"/>
    <n v="510"/>
    <m/>
    <m/>
    <m/>
    <s v="4000    CREED                        AV"/>
    <m/>
    <n v="34.0105"/>
    <n v="-118.325"/>
    <n v="0"/>
    <x v="12"/>
  </r>
  <r>
    <n v="200110411"/>
    <d v="2020-04-13T00:00:00"/>
    <x v="292"/>
    <n v="1115"/>
    <n v="1"/>
    <x v="1"/>
    <n v="111"/>
    <n v="1"/>
    <n v="230"/>
    <s v="ASSAULT WITH DEADLY WEAPON, AGGRAVATED ASSAULT"/>
    <s v="0334 0302 0443 0913 1309 0329 1414 1402"/>
    <n v="21"/>
    <s v="M"/>
    <s v="W"/>
    <n v="503"/>
    <s v="HOTEL"/>
    <n v="105"/>
    <s v="SAWED OFF RIFLE/SHOTGUN"/>
    <s v="AA"/>
    <s v="Adult Arrest"/>
    <n v="230"/>
    <m/>
    <m/>
    <m/>
    <s v="900 N  BROADWAY"/>
    <m/>
    <n v="34.061500000000002"/>
    <n v="-118.24120000000001"/>
    <n v="1"/>
    <x v="12"/>
  </r>
  <r>
    <n v="200608406"/>
    <d v="2020-03-28T00:00:00"/>
    <x v="7"/>
    <n v="2345"/>
    <n v="6"/>
    <x v="9"/>
    <n v="666"/>
    <n v="2"/>
    <n v="660"/>
    <s v="COUNTERFEIT"/>
    <s v="1402 1822"/>
    <n v="0"/>
    <s v="X"/>
    <s v="X"/>
    <n v="210"/>
    <s v="RESTAURANT/FAST FOOD"/>
    <m/>
    <m/>
    <s v="IC"/>
    <s v="Invest Cont"/>
    <n v="660"/>
    <n v="998"/>
    <m/>
    <m/>
    <s v="1400    VINE                         ST"/>
    <m/>
    <n v="34.096200000000003"/>
    <n v="-118.3266"/>
    <n v="0"/>
    <x v="12"/>
  </r>
  <r>
    <n v="201219001"/>
    <d v="2020-08-21T00:00:00"/>
    <x v="183"/>
    <n v="1550"/>
    <n v="12"/>
    <x v="8"/>
    <n v="1218"/>
    <n v="2"/>
    <n v="624"/>
    <s v="BATTERY - SIMPLE ASSAULT"/>
    <s v="0416 0444 0913 0360"/>
    <n v="18"/>
    <s v="M"/>
    <s v="B"/>
    <n v="501"/>
    <s v="SINGLE FAMILY DWELLING"/>
    <n v="400"/>
    <s v="STRONG-ARM (HANDS, FIST, FEET OR BODILY FORCE)"/>
    <s v="AO"/>
    <s v="Adult Other"/>
    <n v="624"/>
    <m/>
    <m/>
    <m/>
    <s v="800 W  56TH                         ST"/>
    <m/>
    <n v="33.991399999999999"/>
    <n v="-118.29089999999999"/>
    <n v="0"/>
    <x v="12"/>
  </r>
  <r>
    <n v="201112900"/>
    <d v="2020-08-26T00:00:00"/>
    <x v="218"/>
    <n v="330"/>
    <n v="11"/>
    <x v="7"/>
    <n v="1144"/>
    <n v="2"/>
    <n v="740"/>
    <s v="VANDALISM - FELONY ($400 &amp; OVER, ALL CHURCH VANDALISMS)"/>
    <n v="329"/>
    <n v="34"/>
    <s v="M"/>
    <s v="W"/>
    <n v="101"/>
    <s v="STREET"/>
    <m/>
    <m/>
    <s v="IC"/>
    <s v="Invest Cont"/>
    <n v="740"/>
    <m/>
    <m/>
    <m/>
    <s v="2000    GRIFFITH PARK                BL"/>
    <m/>
    <n v="34.097700000000003"/>
    <n v="-118.2739"/>
    <n v="0"/>
    <x v="12"/>
  </r>
  <r>
    <n v="201116868"/>
    <d v="2020-12-22T00:00:00"/>
    <x v="181"/>
    <n v="1800"/>
    <n v="11"/>
    <x v="7"/>
    <n v="1169"/>
    <n v="1"/>
    <n v="510"/>
    <s v="VEHICLE - STOLEN"/>
    <m/>
    <n v="0"/>
    <m/>
    <m/>
    <n v="101"/>
    <s v="STREET"/>
    <m/>
    <m/>
    <s v="IC"/>
    <s v="Invest Cont"/>
    <n v="510"/>
    <m/>
    <m/>
    <m/>
    <s v="4900 N  FIGUEROA                     ST"/>
    <m/>
    <n v="34.102699999999999"/>
    <n v="-118.2029"/>
    <n v="0"/>
    <x v="12"/>
  </r>
  <r>
    <n v="201218751"/>
    <d v="2020-08-17T00:00:00"/>
    <x v="337"/>
    <n v="1703"/>
    <n v="12"/>
    <x v="8"/>
    <n v="1207"/>
    <n v="2"/>
    <n v="740"/>
    <s v="VANDALISM - FELONY ($400 &amp; OVER, ALL CHURCH VANDALISMS)"/>
    <s v="1822 0329"/>
    <n v="37"/>
    <s v="F"/>
    <s v="B"/>
    <n v="501"/>
    <s v="SINGLE FAMILY DWELLING"/>
    <m/>
    <m/>
    <s v="IC"/>
    <s v="Invest Cont"/>
    <n v="740"/>
    <m/>
    <m/>
    <m/>
    <s v="900 W  50TH                         ST"/>
    <m/>
    <n v="33.997900000000001"/>
    <n v="-118.2884"/>
    <n v="0"/>
    <x v="12"/>
  </r>
  <r>
    <n v="201012222"/>
    <d v="2020-08-19T00:00:00"/>
    <x v="337"/>
    <n v="130"/>
    <n v="10"/>
    <x v="11"/>
    <n v="1025"/>
    <n v="2"/>
    <n v="745"/>
    <s v="VANDALISM - MISDEAMEANOR ($399 OR UNDER)"/>
    <s v="0329 1822 1275"/>
    <n v="29"/>
    <s v="F"/>
    <s v="H"/>
    <n v="506"/>
    <s v="ABANDONED BUILDING ABANDONED HOUSE"/>
    <m/>
    <m/>
    <s v="IC"/>
    <s v="Invest Cont"/>
    <n v="745"/>
    <m/>
    <m/>
    <m/>
    <s v="6800    LINDLEY                      AV"/>
    <m/>
    <n v="34.193899999999999"/>
    <n v="-118.5273"/>
    <n v="0"/>
    <x v="12"/>
  </r>
  <r>
    <n v="201226969"/>
    <d v="2020-12-23T00:00:00"/>
    <x v="236"/>
    <n v="2150"/>
    <n v="12"/>
    <x v="8"/>
    <n v="1253"/>
    <n v="1"/>
    <n v="330"/>
    <s v="BURGLARY FROM VEHICLE"/>
    <s v="1300 0344 0329"/>
    <n v="31"/>
    <s v="F"/>
    <s v="B"/>
    <n v="101"/>
    <s v="STREET"/>
    <m/>
    <m/>
    <s v="IC"/>
    <s v="Invest Cont"/>
    <n v="330"/>
    <m/>
    <m/>
    <m/>
    <s v="2000 W  78TH                         PL"/>
    <m/>
    <n v="33.968200000000003"/>
    <n v="-118.3156"/>
    <n v="0"/>
    <x v="12"/>
  </r>
  <r>
    <n v="201014727"/>
    <d v="2020-11-04T00:00:00"/>
    <x v="2"/>
    <n v="1515"/>
    <n v="10"/>
    <x v="11"/>
    <n v="1033"/>
    <n v="1"/>
    <n v="310"/>
    <s v="BURGLARY"/>
    <s v="1822 0202 0314 1601 1414 0444 0429"/>
    <n v="36"/>
    <s v="F"/>
    <s v="O"/>
    <n v="501"/>
    <s v="SINGLE FAMILY DWELLING"/>
    <n v="400"/>
    <s v="STRONG-ARM (HANDS, FIST, FEET OR BODILY FORCE)"/>
    <s v="IC"/>
    <s v="Invest Cont"/>
    <n v="310"/>
    <n v="624"/>
    <m/>
    <m/>
    <s v="18900    VICTORY                      BL"/>
    <m/>
    <n v="34.186599999999999"/>
    <n v="-118.5453"/>
    <n v="0"/>
    <x v="12"/>
  </r>
  <r>
    <n v="201220072"/>
    <d v="2020-09-06T00:00:00"/>
    <x v="256"/>
    <n v="300"/>
    <n v="12"/>
    <x v="8"/>
    <n v="1266"/>
    <n v="2"/>
    <n v="626"/>
    <s v="INTIMATE PARTNER - SIMPLE ASSAULT"/>
    <s v="0342 2000 0913 1814 2002 0416 1240"/>
    <n v="45"/>
    <s v="M"/>
    <s v="H"/>
    <n v="501"/>
    <s v="SINGLE FAMILY DWELLING"/>
    <n v="400"/>
    <s v="STRONG-ARM (HANDS, FIST, FEET OR BODILY FORCE)"/>
    <s v="IC"/>
    <s v="Invest Cont"/>
    <n v="626"/>
    <m/>
    <m/>
    <m/>
    <s v="600 W  81ST                         ST"/>
    <m/>
    <n v="33.965499999999999"/>
    <n v="-118.28530000000001"/>
    <n v="0"/>
    <x v="12"/>
  </r>
  <r>
    <n v="200713392"/>
    <d v="2020-08-29T00:00:00"/>
    <x v="182"/>
    <n v="1900"/>
    <n v="7"/>
    <x v="0"/>
    <n v="729"/>
    <n v="1"/>
    <n v="330"/>
    <s v="BURGLARY FROM VEHICLE"/>
    <s v="1822 1300 0344"/>
    <n v="40"/>
    <s v="F"/>
    <s v="W"/>
    <n v="101"/>
    <s v="STREET"/>
    <m/>
    <m/>
    <s v="IC"/>
    <s v="Invest Cont"/>
    <n v="330"/>
    <m/>
    <m/>
    <m/>
    <s v="100 N  ARDEN                        BL"/>
    <m/>
    <n v="34.073"/>
    <n v="-118.32599999999999"/>
    <n v="0"/>
    <x v="12"/>
  </r>
  <r>
    <n v="201305004"/>
    <d v="2020-01-18T00:00:00"/>
    <x v="277"/>
    <n v="1400"/>
    <n v="13"/>
    <x v="6"/>
    <n v="1346"/>
    <n v="2"/>
    <n v="664"/>
    <s v="BUNCO, PETTY THEFT"/>
    <s v="0701 0344"/>
    <n v="41"/>
    <s v="M"/>
    <s v="H"/>
    <n v="501"/>
    <s v="SINGLE FAMILY DWELLING"/>
    <m/>
    <m/>
    <s v="IC"/>
    <s v="Invest Cont"/>
    <n v="664"/>
    <m/>
    <m/>
    <m/>
    <s v="1200 E  43RD                         PL"/>
    <m/>
    <n v="34.004800000000003"/>
    <n v="-118.2543"/>
    <n v="0"/>
    <x v="12"/>
  </r>
  <r>
    <n v="201005430"/>
    <d v="2020-02-03T00:00:00"/>
    <x v="233"/>
    <n v="1940"/>
    <n v="10"/>
    <x v="11"/>
    <n v="1078"/>
    <n v="1"/>
    <n v="230"/>
    <s v="ASSAULT WITH DEADLY WEAPON, AGGRAVATED ASSAULT"/>
    <s v="1402 1202 1701 0913 0417 0602 0421 2003 0561 2047"/>
    <n v="77"/>
    <s v="M"/>
    <s v="W"/>
    <n v="501"/>
    <s v="SINGLE FAMILY DWELLING"/>
    <n v="201"/>
    <s v="KNIFE WITH BLADE OVER 6 INCHES IN LENGTH"/>
    <s v="AA"/>
    <s v="Adult Arrest"/>
    <n v="230"/>
    <m/>
    <m/>
    <m/>
    <s v="4900    RUBIO                        AV"/>
    <m/>
    <n v="34.159799999999997"/>
    <n v="-118.4945"/>
    <n v="1"/>
    <x v="12"/>
  </r>
  <r>
    <n v="201013317"/>
    <d v="2020-09-22T00:00:00"/>
    <x v="26"/>
    <n v="1325"/>
    <n v="10"/>
    <x v="11"/>
    <n v="1043"/>
    <n v="2"/>
    <n v="888"/>
    <s v="TRESPASSING"/>
    <s v="1236 1420 0603 0202 1823 1275 2028 0913 1309"/>
    <n v="0"/>
    <s v="M"/>
    <s v="O"/>
    <n v="502"/>
    <s v="MULTI-UNIT DWELLING (APARTMENT, DUPLEX, ETC)"/>
    <m/>
    <m/>
    <s v="IC"/>
    <s v="Invest Cont"/>
    <n v="888"/>
    <m/>
    <m/>
    <m/>
    <s v="5900    RESEDA                       BL"/>
    <m/>
    <n v="34.176900000000003"/>
    <n v="-118.5384"/>
    <n v="0"/>
    <x v="12"/>
  </r>
  <r>
    <n v="200810467"/>
    <d v="2020-06-10T00:00:00"/>
    <x v="343"/>
    <n v="420"/>
    <n v="8"/>
    <x v="12"/>
    <n v="802"/>
    <n v="1"/>
    <n v="331"/>
    <s v="THEFT FROM MOTOR VEHICLE - GRAND ($950.01 AND OVER)"/>
    <s v="0344 0352 1606 1822 1420 1309"/>
    <n v="27"/>
    <s v="M"/>
    <s v="W"/>
    <n v="101"/>
    <s v="STREET"/>
    <m/>
    <m/>
    <s v="IC"/>
    <s v="Invest Cont"/>
    <n v="331"/>
    <m/>
    <m/>
    <m/>
    <s v="1100    KAGAWA                       ST"/>
    <m/>
    <n v="34.049700000000001"/>
    <n v="-118.5185"/>
    <n v="0"/>
    <x v="12"/>
  </r>
  <r>
    <n v="200914590"/>
    <d v="2020-09-11T00:00:00"/>
    <x v="238"/>
    <n v="1730"/>
    <n v="9"/>
    <x v="3"/>
    <n v="911"/>
    <n v="2"/>
    <n v="902"/>
    <s v="VIOLATION OF TEMPORARY RESTRAINING ORDER"/>
    <n v="1501"/>
    <n v="56"/>
    <s v="F"/>
    <s v="B"/>
    <n v="501"/>
    <s v="SINGLE FAMILY DWELLING"/>
    <m/>
    <m/>
    <s v="AA"/>
    <s v="Adult Arrest"/>
    <n v="902"/>
    <m/>
    <m/>
    <m/>
    <s v="7000    FIRMAMENT                    AV"/>
    <m/>
    <n v="34.197499999999998"/>
    <n v="-118.4727"/>
    <n v="1"/>
    <x v="12"/>
  </r>
  <r>
    <n v="200910649"/>
    <d v="2020-06-05T00:00:00"/>
    <x v="150"/>
    <n v="830"/>
    <n v="9"/>
    <x v="3"/>
    <n v="974"/>
    <n v="2"/>
    <n v="624"/>
    <s v="BATTERY - SIMPLE ASSAULT"/>
    <n v="406"/>
    <n v="42"/>
    <s v="F"/>
    <s v="H"/>
    <n v="203"/>
    <s v="OTHER BUSINESS"/>
    <n v="400"/>
    <s v="STRONG-ARM (HANDS, FIST, FEET OR BODILY FORCE)"/>
    <s v="AO"/>
    <s v="Adult Other"/>
    <n v="624"/>
    <m/>
    <m/>
    <m/>
    <s v="14600 W  VENTURA                      BL"/>
    <m/>
    <n v="34.154699999999998"/>
    <n v="-118.453"/>
    <n v="0"/>
    <x v="12"/>
  </r>
  <r>
    <n v="200407371"/>
    <d v="2020-03-29T00:00:00"/>
    <x v="128"/>
    <n v="1300"/>
    <n v="4"/>
    <x v="4"/>
    <n v="417"/>
    <n v="1"/>
    <n v="510"/>
    <s v="VEHICLE - STOLEN"/>
    <m/>
    <n v="0"/>
    <m/>
    <m/>
    <n v="101"/>
    <s v="STREET"/>
    <m/>
    <m/>
    <s v="IC"/>
    <s v="Invest Cont"/>
    <n v="510"/>
    <m/>
    <m/>
    <m/>
    <s v="2500    COMMODORE                    ST"/>
    <m/>
    <n v="34.075899999999997"/>
    <n v="-118.1952"/>
    <n v="0"/>
    <x v="12"/>
  </r>
  <r>
    <n v="201201004"/>
    <d v="2020-11-26T00:00:00"/>
    <x v="291"/>
    <n v="2040"/>
    <n v="12"/>
    <x v="8"/>
    <n v="1218"/>
    <n v="1"/>
    <n v="230"/>
    <s v="ASSAULT WITH DEADLY WEAPON, AGGRAVATED ASSAULT"/>
    <s v="1310 1100 1402 1407 1822 0302 0450 1309 1313"/>
    <n v="40"/>
    <s v="M"/>
    <s v="H"/>
    <n v="101"/>
    <s v="STREET"/>
    <n v="102"/>
    <s v="HAND GUN"/>
    <s v="IC"/>
    <s v="Invest Cont"/>
    <n v="230"/>
    <n v="998"/>
    <m/>
    <m/>
    <s v="900 W  53RD                         ST"/>
    <m/>
    <n v="33.994199999999999"/>
    <n v="-118.2884"/>
    <n v="0"/>
    <x v="12"/>
  </r>
  <r>
    <n v="201109269"/>
    <d v="2020-05-12T00:00:00"/>
    <x v="25"/>
    <n v="920"/>
    <n v="11"/>
    <x v="7"/>
    <n v="1126"/>
    <n v="1"/>
    <n v="210"/>
    <s v="ROBBERY"/>
    <s v="0945 1402 2029 0104 0443 1018 0344 0342 0432 1822"/>
    <n v="0"/>
    <s v="X"/>
    <s v="X"/>
    <n v="203"/>
    <s v="OTHER BUSINESS"/>
    <n v="511"/>
    <s v="VERBAL THREAT"/>
    <s v="AO"/>
    <s v="Adult Other"/>
    <n v="210"/>
    <n v="998"/>
    <m/>
    <m/>
    <s v="5300    YORK                         BL"/>
    <m/>
    <n v="34.1203"/>
    <n v="-118.20050000000001"/>
    <n v="0"/>
    <x v="12"/>
  </r>
  <r>
    <n v="200118078"/>
    <d v="2020-09-17T00:00:00"/>
    <x v="59"/>
    <n v="30"/>
    <n v="1"/>
    <x v="1"/>
    <n v="182"/>
    <n v="1"/>
    <n v="510"/>
    <s v="VEHICLE - STOLEN"/>
    <m/>
    <n v="0"/>
    <m/>
    <m/>
    <n v="101"/>
    <s v="STREET"/>
    <m/>
    <m/>
    <s v="IC"/>
    <s v="Invest Cont"/>
    <n v="510"/>
    <m/>
    <m/>
    <m/>
    <s v="1000 S  HOPE                         ST"/>
    <m/>
    <n v="34.042299999999997"/>
    <n v="-118.26300000000001"/>
    <n v="0"/>
    <x v="12"/>
  </r>
  <r>
    <n v="200711670"/>
    <d v="2020-07-15T00:00:00"/>
    <x v="110"/>
    <n v="1947"/>
    <n v="7"/>
    <x v="0"/>
    <n v="769"/>
    <n v="2"/>
    <n v="886"/>
    <s v="DISTURBING THE PEACE"/>
    <s v="1300 1309 0340 0913"/>
    <n v="32"/>
    <s v="M"/>
    <s v="A"/>
    <n v="101"/>
    <s v="STREET"/>
    <m/>
    <m/>
    <s v="AO"/>
    <s v="Adult Other"/>
    <n v="886"/>
    <m/>
    <m/>
    <m/>
    <s v="3700 W  PICO                         BL"/>
    <m/>
    <n v="34.0473"/>
    <n v="-118.32129999999999"/>
    <n v="0"/>
    <x v="12"/>
  </r>
  <r>
    <n v="200116606"/>
    <d v="2020-08-19T00:00:00"/>
    <x v="306"/>
    <n v="2140"/>
    <n v="1"/>
    <x v="1"/>
    <n v="152"/>
    <n v="2"/>
    <n v="624"/>
    <s v="BATTERY - SIMPLE ASSAULT"/>
    <s v="1822 0448 0444 0419 0910 2048"/>
    <n v="0"/>
    <s v="F"/>
    <s v="H"/>
    <n v="903"/>
    <s v="MTA - RED LINE - 7TH AND METRO CENTER"/>
    <n v="400"/>
    <s v="STRONG-ARM (HANDS, FIST, FEET OR BODILY FORCE)"/>
    <s v="IC"/>
    <s v="Invest Cont"/>
    <n v="624"/>
    <m/>
    <m/>
    <m/>
    <s v="600 S  FIGUEROA                     ST"/>
    <m/>
    <n v="34.0505"/>
    <n v="-118.25879999999999"/>
    <n v="0"/>
    <x v="12"/>
  </r>
  <r>
    <n v="200505254"/>
    <d v="2020-01-29T00:00:00"/>
    <x v="356"/>
    <n v="1430"/>
    <n v="5"/>
    <x v="10"/>
    <n v="563"/>
    <n v="1"/>
    <n v="820"/>
    <s v="ORAL COPULATION"/>
    <s v="1251 1258 0448 0419 2024 0507 0913 1409 1824"/>
    <n v="13"/>
    <s v="F"/>
    <s v="H"/>
    <n v="720"/>
    <s v="JUNIOR HIGH SCHOOL"/>
    <n v="400"/>
    <s v="STRONG-ARM (HANDS, FIST, FEET OR BODILY FORCE)"/>
    <s v="IC"/>
    <s v="Invest Cont"/>
    <n v="812"/>
    <n v="820"/>
    <n v="998"/>
    <m/>
    <s v="1500 S  CABRILLO                     AV"/>
    <m/>
    <n v="33.730600000000003"/>
    <n v="-118.2946"/>
    <n v="0"/>
    <x v="12"/>
  </r>
  <r>
    <n v="201207195"/>
    <d v="2020-02-15T00:00:00"/>
    <x v="87"/>
    <n v="2000"/>
    <n v="12"/>
    <x v="8"/>
    <n v="1245"/>
    <n v="1"/>
    <n v="510"/>
    <s v="VEHICLE - STOLEN"/>
    <m/>
    <n v="0"/>
    <m/>
    <m/>
    <n v="101"/>
    <s v="STREET"/>
    <m/>
    <m/>
    <s v="IC"/>
    <s v="Invest Cont"/>
    <n v="510"/>
    <m/>
    <m/>
    <m/>
    <s v="1000 W  65TH                         ST"/>
    <m/>
    <n v="33.980600000000003"/>
    <n v="-118.29179999999999"/>
    <n v="0"/>
    <x v="12"/>
  </r>
  <r>
    <n v="200817213"/>
    <d v="2020-12-05T00:00:00"/>
    <x v="195"/>
    <n v="1000"/>
    <n v="8"/>
    <x v="12"/>
    <n v="841"/>
    <n v="1"/>
    <n v="510"/>
    <s v="VEHICLE - STOLEN"/>
    <m/>
    <n v="0"/>
    <m/>
    <m/>
    <n v="108"/>
    <s v="PARKING LOT"/>
    <m/>
    <m/>
    <s v="IC"/>
    <s v="Invest Cont"/>
    <n v="510"/>
    <m/>
    <m/>
    <m/>
    <s v="1400 S  BUNDY                        DR"/>
    <m/>
    <n v="34.041899999999998"/>
    <n v="-118.4648"/>
    <n v="0"/>
    <x v="12"/>
  </r>
  <r>
    <n v="200215745"/>
    <d v="2020-10-03T00:00:00"/>
    <x v="263"/>
    <n v="1410"/>
    <n v="2"/>
    <x v="5"/>
    <n v="245"/>
    <n v="1"/>
    <n v="510"/>
    <s v="VEHICLE - STOLEN"/>
    <m/>
    <n v="0"/>
    <m/>
    <m/>
    <n v="101"/>
    <s v="STREET"/>
    <m/>
    <m/>
    <s v="IC"/>
    <s v="Invest Cont"/>
    <n v="510"/>
    <m/>
    <m/>
    <m/>
    <s v="600 S  CARONDELET                   ST"/>
    <m/>
    <n v="34.060899999999997"/>
    <n v="-118.28"/>
    <n v="0"/>
    <x v="12"/>
  </r>
  <r>
    <n v="200411756"/>
    <d v="2020-08-14T00:00:00"/>
    <x v="347"/>
    <n v="1545"/>
    <n v="4"/>
    <x v="4"/>
    <n v="461"/>
    <n v="2"/>
    <n v="740"/>
    <s v="VANDALISM - FELONY ($400 &amp; OVER, ALL CHURCH VANDALISMS)"/>
    <s v="0329 2004 1300"/>
    <n v="68"/>
    <s v="F"/>
    <s v="H"/>
    <n v="101"/>
    <s v="STREET"/>
    <m/>
    <m/>
    <s v="AA"/>
    <s v="Adult Arrest"/>
    <n v="740"/>
    <m/>
    <m/>
    <m/>
    <s v="GLADYS                       ST"/>
    <s v="4TH                          ST"/>
    <n v="34.045000000000002"/>
    <n v="-118.2256"/>
    <n v="1"/>
    <x v="12"/>
  </r>
  <r>
    <n v="201300754"/>
    <d v="2020-05-25T00:00:00"/>
    <x v="354"/>
    <n v="1800"/>
    <n v="13"/>
    <x v="6"/>
    <n v="1354"/>
    <n v="1"/>
    <n v="330"/>
    <s v="BURGLARY FROM VEHICLE"/>
    <s v="0329 0344 1402"/>
    <n v="46"/>
    <s v="M"/>
    <s v="H"/>
    <n v="101"/>
    <s v="STREET"/>
    <m/>
    <m/>
    <s v="IC"/>
    <s v="Invest Cont"/>
    <n v="330"/>
    <n v="998"/>
    <m/>
    <m/>
    <s v="4000    WOODLAWN                     AV"/>
    <m/>
    <n v="34.011200000000002"/>
    <n v="-118.2728"/>
    <n v="0"/>
    <x v="12"/>
  </r>
  <r>
    <n v="200311142"/>
    <d v="2020-05-10T00:00:00"/>
    <x v="143"/>
    <n v="2200"/>
    <n v="3"/>
    <x v="2"/>
    <n v="361"/>
    <n v="1"/>
    <n v="310"/>
    <s v="BURGLARY"/>
    <s v="0329 0325 1609"/>
    <n v="19"/>
    <s v="X"/>
    <s v="X"/>
    <n v="242"/>
    <s v="DISCOUNT STORE (99 CENT,DOLLAR,ETC."/>
    <m/>
    <m/>
    <s v="IC"/>
    <s v="Invest Cont"/>
    <n v="310"/>
    <m/>
    <m/>
    <m/>
    <s v="3700 S  LA BREA                      AV"/>
    <m/>
    <n v="34.0199"/>
    <n v="-118.3556"/>
    <n v="0"/>
    <x v="12"/>
  </r>
  <r>
    <n v="201305606"/>
    <d v="2020-01-29T00:00:00"/>
    <x v="259"/>
    <n v="1557"/>
    <n v="13"/>
    <x v="6"/>
    <n v="1313"/>
    <n v="1"/>
    <n v="330"/>
    <s v="BURGLARY FROM VEHICLE"/>
    <s v="0344 1300"/>
    <n v="34"/>
    <s v="F"/>
    <s v="O"/>
    <n v="108"/>
    <s v="PARKING LOT"/>
    <m/>
    <m/>
    <s v="IC"/>
    <s v="Invest Cont"/>
    <n v="330"/>
    <m/>
    <m/>
    <m/>
    <s v="1200 E  WASHINGTON                   BL"/>
    <m/>
    <n v="34.024999999999999"/>
    <n v="-118.25149999999999"/>
    <n v="0"/>
    <x v="12"/>
  </r>
  <r>
    <n v="200908833"/>
    <d v="2020-04-23T00:00:00"/>
    <x v="168"/>
    <n v="1200"/>
    <n v="9"/>
    <x v="3"/>
    <n v="919"/>
    <n v="1"/>
    <n v="510"/>
    <s v="VEHICLE - STOLEN"/>
    <m/>
    <n v="0"/>
    <m/>
    <m/>
    <n v="101"/>
    <s v="STREET"/>
    <m/>
    <m/>
    <s v="IC"/>
    <s v="Invest Cont"/>
    <n v="510"/>
    <m/>
    <m/>
    <m/>
    <s v="6700    SUNNYSLOPE                   AV"/>
    <m/>
    <n v="34.1922"/>
    <n v="-118.4268"/>
    <n v="0"/>
    <x v="12"/>
  </r>
  <r>
    <n v="200411550"/>
    <d v="2020-08-07T00:00:00"/>
    <x v="283"/>
    <n v="1440"/>
    <n v="4"/>
    <x v="4"/>
    <n v="477"/>
    <n v="2"/>
    <n v="624"/>
    <s v="BATTERY - SIMPLE ASSAULT"/>
    <s v="0400 0913 0416"/>
    <n v="40"/>
    <s v="F"/>
    <s v="H"/>
    <n v="504"/>
    <s v="OTHER RESIDENCE"/>
    <n v="400"/>
    <s v="STRONG-ARM (HANDS, FIST, FEET OR BODILY FORCE)"/>
    <s v="AO"/>
    <s v="Adult Other"/>
    <n v="624"/>
    <m/>
    <m/>
    <m/>
    <s v="2900    WHITTIER                     BL"/>
    <m/>
    <n v="34.031700000000001"/>
    <n v="-118.2097"/>
    <n v="0"/>
    <x v="12"/>
  </r>
  <r>
    <n v="200715319"/>
    <d v="2020-10-26T00:00:00"/>
    <x v="307"/>
    <n v="2100"/>
    <n v="7"/>
    <x v="0"/>
    <n v="773"/>
    <n v="1"/>
    <n v="330"/>
    <s v="BURGLARY FROM VEHICLE"/>
    <s v="1402 1822 1300 0344"/>
    <n v="82"/>
    <s v="F"/>
    <s v="O"/>
    <n v="104"/>
    <s v="DRIVEWAY"/>
    <m/>
    <m/>
    <s v="IC"/>
    <s v="Invest Cont"/>
    <n v="330"/>
    <n v="998"/>
    <m/>
    <m/>
    <s v="1800    COCHRAN                      PL"/>
    <m/>
    <n v="34.041400000000003"/>
    <n v="-118.3556"/>
    <n v="0"/>
    <x v="12"/>
  </r>
  <r>
    <n v="200818050"/>
    <d v="2020-12-30T00:00:00"/>
    <x v="98"/>
    <n v="1700"/>
    <n v="8"/>
    <x v="12"/>
    <n v="849"/>
    <n v="1"/>
    <n v="330"/>
    <s v="BURGLARY FROM VEHICLE"/>
    <s v="1822 0344"/>
    <n v="32"/>
    <s v="M"/>
    <s v="H"/>
    <n v="707"/>
    <s v="GARAGE/CARPORT"/>
    <m/>
    <m/>
    <s v="IC"/>
    <s v="Invest Cont"/>
    <n v="330"/>
    <m/>
    <m/>
    <m/>
    <s v="1000 S  WOOSTER                      ST"/>
    <m/>
    <n v="34.057099999999998"/>
    <n v="-118.38249999999999"/>
    <n v="0"/>
    <x v="12"/>
  </r>
  <r>
    <n v="200812902"/>
    <d v="2020-08-12T00:00:00"/>
    <x v="175"/>
    <n v="2230"/>
    <n v="8"/>
    <x v="12"/>
    <n v="813"/>
    <n v="2"/>
    <n v="626"/>
    <s v="INTIMATE PARTNER - SIMPLE ASSAULT"/>
    <s v="0416 2000 1300"/>
    <n v="39"/>
    <s v="F"/>
    <s v="B"/>
    <n v="501"/>
    <s v="SINGLE FAMILY DWELLING"/>
    <n v="400"/>
    <s v="STRONG-ARM (HANDS, FIST, FEET OR BODILY FORCE)"/>
    <s v="AA"/>
    <s v="Adult Arrest"/>
    <n v="626"/>
    <m/>
    <m/>
    <m/>
    <s v="11900 W  SUNSET                       BL"/>
    <m/>
    <n v="34.073799999999999"/>
    <n v="-118.4768"/>
    <n v="1"/>
    <x v="12"/>
  </r>
  <r>
    <n v="200714553"/>
    <d v="2020-10-04T00:00:00"/>
    <x v="76"/>
    <n v="2225"/>
    <n v="7"/>
    <x v="0"/>
    <n v="747"/>
    <n v="2"/>
    <n v="930"/>
    <s v="CRIMINAL THREATS - NO WEAPON DISPLAYED"/>
    <s v="0342 0421"/>
    <n v="29"/>
    <s v="M"/>
    <s v="H"/>
    <n v="501"/>
    <s v="SINGLE FAMILY DWELLING"/>
    <n v="511"/>
    <s v="VERBAL THREAT"/>
    <s v="IC"/>
    <s v="Invest Cont"/>
    <n v="930"/>
    <m/>
    <m/>
    <m/>
    <s v="1000 S  HUDSON                       AV"/>
    <m/>
    <n v="34.055"/>
    <n v="-118.33580000000001"/>
    <n v="0"/>
    <x v="12"/>
  </r>
  <r>
    <n v="201010350"/>
    <d v="2020-06-24T00:00:00"/>
    <x v="22"/>
    <n v="2330"/>
    <n v="10"/>
    <x v="11"/>
    <n v="1008"/>
    <n v="1"/>
    <n v="230"/>
    <s v="ASSAULT WITH DEADLY WEAPON, AGGRAVATED ASSAULT"/>
    <s v="1816 0906 0561 1414 0400 0416 0445 0913"/>
    <n v="55"/>
    <s v="M"/>
    <s v="H"/>
    <n v="501"/>
    <s v="SINGLE FAMILY DWELLING"/>
    <n v="508"/>
    <s v="MARTIAL ARTS WEAPONS"/>
    <s v="AA"/>
    <s v="Adult Arrest"/>
    <n v="230"/>
    <m/>
    <m/>
    <m/>
    <s v="7600    BALBOA                       BL"/>
    <m/>
    <n v="34.208399999999997"/>
    <n v="-118.5012"/>
    <n v="1"/>
    <x v="12"/>
  </r>
  <r>
    <n v="200813130"/>
    <d v="2020-08-20T00:00:00"/>
    <x v="357"/>
    <n v="1450"/>
    <n v="8"/>
    <x v="12"/>
    <n v="884"/>
    <n v="2"/>
    <n v="354"/>
    <s v="THEFT OF IDENTITY"/>
    <s v="0100 0928"/>
    <n v="50"/>
    <s v="M"/>
    <s v="W"/>
    <n v="501"/>
    <s v="SINGLE FAMILY DWELLING"/>
    <m/>
    <m/>
    <s v="IC"/>
    <s v="Invest Cont"/>
    <n v="354"/>
    <m/>
    <m/>
    <m/>
    <s v="2300    KELTON                       AV"/>
    <m/>
    <n v="34.0396"/>
    <n v="-118.4308"/>
    <n v="0"/>
    <x v="12"/>
  </r>
  <r>
    <n v="201108403"/>
    <d v="2020-04-16T00:00:00"/>
    <x v="61"/>
    <n v="1235"/>
    <n v="11"/>
    <x v="7"/>
    <n v="1139"/>
    <n v="1"/>
    <n v="341"/>
    <s v="THEFT-GRAND ($950.01 &amp; OVER)EXCPT,GUNS,FOWL,LIVESTK,PROD"/>
    <s v="1602 0344"/>
    <n v="30"/>
    <s v="M"/>
    <s v="W"/>
    <n v="506"/>
    <s v="ABANDONED BUILDING ABANDONED HOUSE"/>
    <m/>
    <m/>
    <s v="IC"/>
    <s v="Invest Cont"/>
    <n v="341"/>
    <m/>
    <m/>
    <m/>
    <s v="OMAHA                        ST"/>
    <s v="ARROYO"/>
    <n v="34.105400000000003"/>
    <n v="-118.18940000000001"/>
    <n v="0"/>
    <x v="12"/>
  </r>
  <r>
    <n v="200900896"/>
    <d v="2020-11-01T00:00:00"/>
    <x v="345"/>
    <n v="900"/>
    <n v="9"/>
    <x v="3"/>
    <n v="964"/>
    <n v="1"/>
    <n v="331"/>
    <s v="THEFT FROM MOTOR VEHICLE - GRAND ($950.01 AND OVER)"/>
    <s v="1822 0344"/>
    <n v="42"/>
    <s v="M"/>
    <s v="H"/>
    <n v="101"/>
    <s v="STREET"/>
    <m/>
    <m/>
    <s v="IC"/>
    <s v="Invest Cont"/>
    <n v="331"/>
    <m/>
    <m/>
    <m/>
    <s v="14300 W  RIVERSIDE                    DR"/>
    <m/>
    <n v="34.157600000000002"/>
    <n v="-118.4443"/>
    <n v="0"/>
    <x v="12"/>
  </r>
  <r>
    <n v="200110758"/>
    <d v="2020-04-20T00:00:00"/>
    <x v="208"/>
    <n v="1000"/>
    <n v="1"/>
    <x v="1"/>
    <n v="182"/>
    <n v="1"/>
    <n v="341"/>
    <s v="THEFT-GRAND ($950.01 &amp; OVER)EXCPT,GUNS,FOWL,LIVESTK,PROD"/>
    <s v="1309 0344 1900 1414 1822"/>
    <n v="26"/>
    <s v="M"/>
    <s v="A"/>
    <n v="707"/>
    <s v="GARAGE/CARPORT"/>
    <m/>
    <m/>
    <s v="IC"/>
    <s v="Invest Cont"/>
    <n v="341"/>
    <m/>
    <m/>
    <m/>
    <s v="1200 S  FIGUEROA                     ST"/>
    <m/>
    <n v="34.042299999999997"/>
    <n v="-118.2666"/>
    <n v="0"/>
    <x v="12"/>
  </r>
  <r>
    <n v="201214262"/>
    <d v="2020-06-07T00:00:00"/>
    <x v="314"/>
    <n v="2325"/>
    <n v="12"/>
    <x v="8"/>
    <n v="1269"/>
    <n v="2"/>
    <n v="753"/>
    <s v="DISCHARGE FIREARMS/SHOTS FIRED"/>
    <s v="1402 1100 1822 1407"/>
    <n v="0"/>
    <s v="X"/>
    <s v="X"/>
    <n v="101"/>
    <s v="STREET"/>
    <n v="106"/>
    <s v="UNKNOWN FIREARM"/>
    <s v="IC"/>
    <s v="Invest Cont"/>
    <n v="753"/>
    <m/>
    <m/>
    <m/>
    <s v="700 E  84TH                         ST"/>
    <m/>
    <n v="33.962899999999998"/>
    <n v="-118.2629"/>
    <n v="0"/>
    <x v="12"/>
  </r>
  <r>
    <n v="200914475"/>
    <d v="2020-09-08T00:00:00"/>
    <x v="129"/>
    <n v="700"/>
    <n v="9"/>
    <x v="3"/>
    <n v="923"/>
    <n v="1"/>
    <n v="420"/>
    <s v="THEFT FROM MOTOR VEHICLE - PETTY ($950 &amp; UNDER)"/>
    <s v="1300 1606 0344"/>
    <n v="33"/>
    <s v="M"/>
    <s v="H"/>
    <n v="101"/>
    <s v="STREET"/>
    <m/>
    <m/>
    <s v="IC"/>
    <s v="Invest Cont"/>
    <n v="420"/>
    <m/>
    <m/>
    <m/>
    <s v="COLUMBUS"/>
    <s v="VANOWEN"/>
    <n v="34.193899999999999"/>
    <n v="-118.464"/>
    <n v="0"/>
    <x v="12"/>
  </r>
  <r>
    <n v="201105946"/>
    <d v="2020-02-13T00:00:00"/>
    <x v="320"/>
    <n v="1835"/>
    <n v="11"/>
    <x v="7"/>
    <n v="1142"/>
    <n v="1"/>
    <n v="122"/>
    <s v="RAPE, ATTEMPTED"/>
    <s v="0334 0305 1822 0503 0542 0400 0449 0500"/>
    <n v="32"/>
    <s v="F"/>
    <s v="W"/>
    <n v="102"/>
    <s v="SIDEWALK"/>
    <n v="207"/>
    <s v="OTHER KNIFE"/>
    <s v="IC"/>
    <s v="Invest Cont"/>
    <n v="122"/>
    <m/>
    <m/>
    <m/>
    <s v="RODNEY"/>
    <s v="MELBOURNE"/>
    <n v="34.1036"/>
    <n v="-118.28959999999999"/>
    <n v="0"/>
    <x v="12"/>
  </r>
  <r>
    <n v="201204184"/>
    <d v="2020-01-03T00:00:00"/>
    <x v="241"/>
    <n v="530"/>
    <n v="12"/>
    <x v="8"/>
    <n v="1251"/>
    <n v="1"/>
    <n v="820"/>
    <s v="ORAL COPULATION"/>
    <s v="0913 0512 0500 0432 0537 1402 1415 1409"/>
    <n v="38"/>
    <s v="F"/>
    <s v="B"/>
    <n v="501"/>
    <s v="SINGLE FAMILY DWELLING"/>
    <n v="400"/>
    <s v="STRONG-ARM (HANDS, FIST, FEET OR BODILY FORCE)"/>
    <s v="AA"/>
    <s v="Adult Arrest"/>
    <n v="820"/>
    <m/>
    <m/>
    <m/>
    <s v="7100    11TH                         AV"/>
    <m/>
    <n v="33.975700000000003"/>
    <n v="-118.32940000000001"/>
    <n v="1"/>
    <x v="12"/>
  </r>
  <r>
    <n v="201222238"/>
    <d v="2020-10-09T00:00:00"/>
    <x v="95"/>
    <n v="245"/>
    <n v="12"/>
    <x v="8"/>
    <n v="1255"/>
    <n v="1"/>
    <n v="230"/>
    <s v="ASSAULT WITH DEADLY WEAPON, AGGRAVATED ASSAULT"/>
    <s v="2004 0400 0411 0913"/>
    <n v="36"/>
    <s v="M"/>
    <s v="H"/>
    <n v="103"/>
    <s v="ALLEY"/>
    <n v="223"/>
    <s v="UNKNOWN TYPE CUTTING INSTRUMENT"/>
    <s v="IC"/>
    <s v="Invest Cont"/>
    <n v="230"/>
    <m/>
    <m/>
    <m/>
    <s v="73RD                         ST"/>
    <s v="S  VERMONT                      AV"/>
    <n v="33.973700000000001"/>
    <n v="-118.2919"/>
    <n v="0"/>
    <x v="12"/>
  </r>
  <r>
    <n v="200816593"/>
    <d v="2020-11-18T00:00:00"/>
    <x v="363"/>
    <n v="930"/>
    <n v="8"/>
    <x v="12"/>
    <n v="824"/>
    <n v="1"/>
    <n v="420"/>
    <s v="THEFT FROM MOTOR VEHICLE - PETTY ($950 &amp; UNDER)"/>
    <s v="0358 0385 0344 0346"/>
    <n v="24"/>
    <s v="M"/>
    <s v="W"/>
    <n v="108"/>
    <s v="PARKING LOT"/>
    <m/>
    <m/>
    <s v="IC"/>
    <s v="Invest Cont"/>
    <n v="420"/>
    <m/>
    <m/>
    <m/>
    <s v="ENTRADA                      DR"/>
    <s v="SHORT                        ST"/>
    <n v="34.028799999999997"/>
    <n v="-118.51739999999999"/>
    <n v="0"/>
    <x v="12"/>
  </r>
  <r>
    <n v="201104267"/>
    <d v="2020-01-07T00:00:00"/>
    <x v="281"/>
    <n v="720"/>
    <n v="11"/>
    <x v="7"/>
    <n v="1102"/>
    <n v="1"/>
    <n v="110"/>
    <s v="CRIMINAL HOMICIDE"/>
    <s v="1218 0430 1202 1100 1822 1402"/>
    <n v="60"/>
    <s v="M"/>
    <s v="W"/>
    <n v="203"/>
    <s v="OTHER BUSINESS"/>
    <n v="102"/>
    <s v="HAND GUN"/>
    <s v="IC"/>
    <s v="Invest Cont"/>
    <n v="110"/>
    <n v="998"/>
    <m/>
    <m/>
    <s v="4200    CHEVY CHASE                  DR"/>
    <m/>
    <n v="34.133400000000002"/>
    <n v="-118.26609999999999"/>
    <n v="0"/>
    <x v="12"/>
  </r>
  <r>
    <n v="200405534"/>
    <d v="2020-02-10T00:00:00"/>
    <x v="310"/>
    <n v="2230"/>
    <n v="4"/>
    <x v="4"/>
    <n v="407"/>
    <n v="2"/>
    <n v="740"/>
    <s v="VANDALISM - FELONY ($400 &amp; OVER, ALL CHURCH VANDALISMS)"/>
    <s v="0329 1300 1307"/>
    <n v="33"/>
    <s v="F"/>
    <s v="H"/>
    <n v="101"/>
    <s v="STREET"/>
    <m/>
    <m/>
    <s v="IC"/>
    <s v="Invest Cont"/>
    <n v="740"/>
    <m/>
    <m/>
    <m/>
    <s v="4400    FLORIZEL                     ST"/>
    <m/>
    <n v="34.0871"/>
    <n v="-118.19289999999999"/>
    <n v="0"/>
    <x v="12"/>
  </r>
  <r>
    <n v="200717407"/>
    <d v="2020-12-23T00:00:00"/>
    <x v="239"/>
    <n v="1630"/>
    <n v="7"/>
    <x v="0"/>
    <n v="722"/>
    <n v="1"/>
    <n v="341"/>
    <s v="THEFT-GRAND ($950.01 &amp; OVER)EXCPT,GUNS,FOWL,LIVESTK,PROD"/>
    <n v="344"/>
    <n v="31"/>
    <s v="M"/>
    <s v="W"/>
    <n v="203"/>
    <s v="OTHER BUSINESS"/>
    <m/>
    <m/>
    <s v="IC"/>
    <s v="Invest Cont"/>
    <n v="341"/>
    <m/>
    <m/>
    <m/>
    <s v="8400    BEVERLY                      BL"/>
    <m/>
    <n v="34.076099999999997"/>
    <n v="-118.3737"/>
    <n v="0"/>
    <x v="12"/>
  </r>
  <r>
    <n v="200704314"/>
    <d v="2020-01-07T00:00:00"/>
    <x v="207"/>
    <n v="1400"/>
    <n v="7"/>
    <x v="0"/>
    <n v="722"/>
    <n v="2"/>
    <n v="940"/>
    <s v="EXTORTION"/>
    <s v="0421 1501 1906"/>
    <n v="37"/>
    <s v="M"/>
    <s v="O"/>
    <n v="502"/>
    <s v="MULTI-UNIT DWELLING (APARTMENT, DUPLEX, ETC)"/>
    <m/>
    <m/>
    <s v="IC"/>
    <s v="Invest Cont"/>
    <n v="940"/>
    <m/>
    <m/>
    <m/>
    <s v="100 S  SWEETZER                     AV"/>
    <m/>
    <n v="34.071399999999997"/>
    <n v="-118.373"/>
    <n v="0"/>
    <x v="12"/>
  </r>
  <r>
    <n v="200110873"/>
    <d v="2020-04-23T00:00:00"/>
    <x v="292"/>
    <n v="2315"/>
    <n v="1"/>
    <x v="1"/>
    <n v="111"/>
    <n v="1"/>
    <n v="230"/>
    <s v="ASSAULT WITH DEADLY WEAPON, AGGRAVATED ASSAULT"/>
    <s v="0913 0302 1259 0329"/>
    <n v="15"/>
    <s v="F"/>
    <s v="B"/>
    <n v="503"/>
    <s v="HOTEL"/>
    <n v="104"/>
    <s v="SHOTGUN"/>
    <s v="AA"/>
    <s v="Adult Arrest"/>
    <n v="230"/>
    <m/>
    <m/>
    <m/>
    <s v="900 N  BROADWAY"/>
    <m/>
    <n v="34.061500000000002"/>
    <n v="-118.24120000000001"/>
    <n v="1"/>
    <x v="12"/>
  </r>
  <r>
    <n v="201112703"/>
    <d v="2020-08-20T00:00:00"/>
    <x v="306"/>
    <n v="1900"/>
    <n v="11"/>
    <x v="7"/>
    <n v="1136"/>
    <n v="1"/>
    <n v="310"/>
    <s v="BURGLARY"/>
    <s v="1608 0344"/>
    <n v="31"/>
    <s v="M"/>
    <s v="W"/>
    <n v="501"/>
    <s v="SINGLE FAMILY DWELLING"/>
    <m/>
    <m/>
    <s v="IC"/>
    <s v="Invest Cont"/>
    <n v="310"/>
    <m/>
    <m/>
    <m/>
    <s v="4700    BALTIMORE                    ST"/>
    <m/>
    <n v="34.118200000000002"/>
    <n v="-118.2129"/>
    <n v="0"/>
    <x v="12"/>
  </r>
  <r>
    <n v="201227115"/>
    <d v="2020-12-25T00:00:00"/>
    <x v="340"/>
    <n v="2030"/>
    <n v="12"/>
    <x v="8"/>
    <n v="1208"/>
    <n v="2"/>
    <n v="626"/>
    <s v="INTIMATE PARTNER - SIMPLE ASSAULT"/>
    <s v="1813 1814 0448 0416 0356 2000"/>
    <n v="27"/>
    <s v="F"/>
    <s v="H"/>
    <n v="101"/>
    <s v="STREET"/>
    <n v="400"/>
    <s v="STRONG-ARM (HANDS, FIST, FEET OR BODILY FORCE)"/>
    <s v="IC"/>
    <s v="Invest Cont"/>
    <n v="626"/>
    <m/>
    <m/>
    <m/>
    <s v="51ST                         ST"/>
    <s v="FIGUEROA                     ST"/>
    <n v="33.996499999999997"/>
    <n v="-118.28270000000001"/>
    <n v="0"/>
    <x v="12"/>
  </r>
  <r>
    <n v="201107906"/>
    <d v="2020-04-01T00:00:00"/>
    <x v="128"/>
    <n v="2300"/>
    <n v="11"/>
    <x v="7"/>
    <n v="1142"/>
    <n v="1"/>
    <n v="520"/>
    <s v="VEHICLE - ATTEMPT STOLEN"/>
    <s v="1300 0344"/>
    <n v="58"/>
    <s v="F"/>
    <s v="H"/>
    <n v="707"/>
    <s v="GARAGE/CARPORT"/>
    <m/>
    <m/>
    <s v="IC"/>
    <s v="Invest Cont"/>
    <n v="520"/>
    <m/>
    <m/>
    <m/>
    <s v="1900    RODNEY                       DR"/>
    <m/>
    <n v="34.105400000000003"/>
    <n v="-118.2889"/>
    <n v="0"/>
    <x v="12"/>
  </r>
  <r>
    <n v="200911346"/>
    <d v="2020-06-21T00:00:00"/>
    <x v="334"/>
    <n v="45"/>
    <n v="9"/>
    <x v="3"/>
    <n v="935"/>
    <n v="1"/>
    <n v="230"/>
    <s v="ASSAULT WITH DEADLY WEAPON, AGGRAVATED ASSAULT"/>
    <s v="0913 1414 1402 0411"/>
    <n v="26"/>
    <s v="M"/>
    <s v="H"/>
    <n v="502"/>
    <s v="MULTI-UNIT DWELLING (APARTMENT, DUPLEX, ETC)"/>
    <n v="207"/>
    <s v="OTHER KNIFE"/>
    <s v="AO"/>
    <s v="Adult Other"/>
    <n v="230"/>
    <n v="998"/>
    <m/>
    <m/>
    <s v="14200    FRIAR                        ST"/>
    <m/>
    <n v="34.185699999999997"/>
    <n v="-118.4421"/>
    <n v="0"/>
    <x v="12"/>
  </r>
  <r>
    <n v="201206724"/>
    <d v="2020-02-08T00:00:00"/>
    <x v="1"/>
    <n v="900"/>
    <n v="12"/>
    <x v="8"/>
    <n v="1269"/>
    <n v="2"/>
    <n v="930"/>
    <s v="CRIMINAL THREATS - NO WEAPON DISPLAYED"/>
    <s v="1810 0913 0421"/>
    <n v="27"/>
    <s v="M"/>
    <s v="B"/>
    <n v="501"/>
    <s v="SINGLE FAMILY DWELLING"/>
    <n v="511"/>
    <s v="VERBAL THREAT"/>
    <s v="IC"/>
    <s v="Invest Cont"/>
    <n v="930"/>
    <m/>
    <m/>
    <m/>
    <s v="600 E  84TH                         PL"/>
    <m/>
    <n v="33.962000000000003"/>
    <n v="-118.2651"/>
    <n v="0"/>
    <x v="12"/>
  </r>
  <r>
    <n v="201110319"/>
    <d v="2020-06-12T00:00:00"/>
    <x v="79"/>
    <n v="1600"/>
    <n v="11"/>
    <x v="7"/>
    <n v="1162"/>
    <n v="1"/>
    <n v="420"/>
    <s v="THEFT FROM MOTOR VEHICLE - PETTY ($950 &amp; UNDER)"/>
    <m/>
    <n v="0"/>
    <m/>
    <m/>
    <n v="101"/>
    <s v="STREET"/>
    <m/>
    <m/>
    <s v="IC"/>
    <s v="Invest Cont"/>
    <n v="420"/>
    <m/>
    <m/>
    <m/>
    <s v="1200    LYMAN                        PL"/>
    <m/>
    <n v="34.093499999999999"/>
    <n v="-118.28870000000001"/>
    <n v="0"/>
    <x v="12"/>
  </r>
  <r>
    <n v="200322152"/>
    <d v="2020-12-23T00:00:00"/>
    <x v="239"/>
    <n v="1145"/>
    <n v="3"/>
    <x v="2"/>
    <n v="308"/>
    <n v="2"/>
    <n v="740"/>
    <s v="VANDALISM - FELONY ($400 &amp; OVER, ALL CHURCH VANDALISMS)"/>
    <s v="1822 0329 1307 1202"/>
    <n v="63"/>
    <s v="M"/>
    <s v="B"/>
    <n v="122"/>
    <s v="VEHICLE, PASSENGER/TRUCK"/>
    <n v="400"/>
    <s v="STRONG-ARM (HANDS, FIST, FEET OR BODILY FORCE)"/>
    <s v="AO"/>
    <s v="Adult Other"/>
    <n v="740"/>
    <m/>
    <m/>
    <m/>
    <s v="BUCKINGHAM                   RD"/>
    <s v="ADAMS                        BL"/>
    <n v="34.034700000000001"/>
    <n v="-118.2809"/>
    <n v="0"/>
    <x v="12"/>
  </r>
  <r>
    <n v="201213939"/>
    <d v="2020-06-01T00:00:00"/>
    <x v="65"/>
    <n v="1200"/>
    <n v="12"/>
    <x v="8"/>
    <n v="1259"/>
    <n v="1"/>
    <n v="510"/>
    <s v="VEHICLE - STOLEN"/>
    <m/>
    <n v="0"/>
    <m/>
    <m/>
    <n v="104"/>
    <s v="DRIVEWAY"/>
    <m/>
    <m/>
    <s v="IC"/>
    <s v="Invest Cont"/>
    <n v="510"/>
    <m/>
    <m/>
    <m/>
    <s v="700 E  76TH                         PL"/>
    <m/>
    <n v="33.970300000000002"/>
    <n v="-118.26300000000001"/>
    <n v="0"/>
    <x v="12"/>
  </r>
  <r>
    <n v="200812091"/>
    <d v="2020-07-20T00:00:00"/>
    <x v="353"/>
    <n v="1630"/>
    <n v="8"/>
    <x v="12"/>
    <n v="806"/>
    <n v="1"/>
    <n v="310"/>
    <s v="BURGLARY"/>
    <s v="0344 1822 0397 1602"/>
    <n v="0"/>
    <s v="X"/>
    <s v="X"/>
    <n v="118"/>
    <s v="CONSTRUCTION SITE"/>
    <m/>
    <m/>
    <s v="IC"/>
    <s v="Invest Cont"/>
    <n v="310"/>
    <m/>
    <m/>
    <m/>
    <s v="900    BEL AIR                      RD"/>
    <m/>
    <n v="34.089399999999998"/>
    <n v="-118.4418"/>
    <n v="0"/>
    <x v="12"/>
  </r>
  <r>
    <n v="200613711"/>
    <d v="2020-08-09T00:00:00"/>
    <x v="133"/>
    <n v="325"/>
    <n v="6"/>
    <x v="9"/>
    <n v="647"/>
    <n v="1"/>
    <n v="230"/>
    <s v="ASSAULT WITH DEADLY WEAPON, AGGRAVATED ASSAULT"/>
    <s v="0400 0340 0326 1402 0430 0302 1100 1309"/>
    <n v="24"/>
    <s v="M"/>
    <s v="B"/>
    <n v="102"/>
    <s v="SIDEWALK"/>
    <n v="102"/>
    <s v="HAND GUN"/>
    <s v="IC"/>
    <s v="Invest Cont"/>
    <n v="230"/>
    <n v="998"/>
    <m/>
    <m/>
    <s v="6000 W  SUNSET                       BL"/>
    <m/>
    <n v="34.099800000000002"/>
    <n v="-118.3211"/>
    <n v="0"/>
    <x v="12"/>
  </r>
  <r>
    <n v="201214298"/>
    <d v="2020-06-12T00:00:00"/>
    <x v="250"/>
    <n v="1615"/>
    <n v="12"/>
    <x v="8"/>
    <n v="1251"/>
    <n v="2"/>
    <n v="930"/>
    <s v="CRIMINAL THREATS - NO WEAPON DISPLAYED"/>
    <s v="1202 0917 0913 0601 0432 0319 0906 1816 0443"/>
    <n v="64"/>
    <s v="F"/>
    <s v="B"/>
    <n v="501"/>
    <s v="SINGLE FAMILY DWELLING"/>
    <n v="511"/>
    <s v="VERBAL THREAT"/>
    <s v="AO"/>
    <s v="Adult Other"/>
    <n v="930"/>
    <m/>
    <m/>
    <m/>
    <s v="3100 W  77TH                         ST"/>
    <m/>
    <n v="33.97"/>
    <n v="-118.3265"/>
    <n v="0"/>
    <x v="12"/>
  </r>
  <r>
    <n v="200814094"/>
    <d v="2020-09-14T00:00:00"/>
    <x v="335"/>
    <n v="1815"/>
    <n v="8"/>
    <x v="12"/>
    <n v="855"/>
    <n v="2"/>
    <n v="662"/>
    <s v="BUNCO, GRAND THEFT"/>
    <s v="0701 0800 0344"/>
    <n v="23"/>
    <s v="M"/>
    <s v="W"/>
    <n v="502"/>
    <s v="MULTI-UNIT DWELLING (APARTMENT, DUPLEX, ETC)"/>
    <m/>
    <m/>
    <s v="IC"/>
    <s v="Invest Cont"/>
    <n v="662"/>
    <m/>
    <m/>
    <m/>
    <s v="1700    GLENDON                      AV"/>
    <m/>
    <n v="34.0505"/>
    <n v="-118.4362"/>
    <n v="0"/>
    <x v="12"/>
  </r>
  <r>
    <n v="200604441"/>
    <d v="2020-01-10T00:00:00"/>
    <x v="132"/>
    <n v="1245"/>
    <n v="6"/>
    <x v="9"/>
    <n v="632"/>
    <n v="1"/>
    <n v="440"/>
    <s v="THEFT PLAIN - PETTY ($950 &amp; UNDER)"/>
    <n v="344"/>
    <n v="24"/>
    <s v="F"/>
    <s v="W"/>
    <n v="735"/>
    <s v="NIGHT CLUB (OPEN EVENINGS ONLY)"/>
    <m/>
    <m/>
    <s v="IC"/>
    <s v="Invest Cont"/>
    <n v="440"/>
    <m/>
    <m/>
    <m/>
    <s v="8100 W  SUNSET                       BL"/>
    <m/>
    <n v="34.097999999999999"/>
    <n v="-118.3652"/>
    <n v="0"/>
    <x v="12"/>
  </r>
  <r>
    <n v="200613263"/>
    <d v="2020-07-30T00:00:00"/>
    <x v="190"/>
    <n v="2000"/>
    <n v="6"/>
    <x v="9"/>
    <n v="669"/>
    <n v="1"/>
    <n v="510"/>
    <s v="VEHICLE - STOLEN"/>
    <m/>
    <n v="0"/>
    <m/>
    <m/>
    <n v="101"/>
    <s v="STREET"/>
    <m/>
    <m/>
    <s v="IC"/>
    <s v="Invest Cont"/>
    <n v="510"/>
    <m/>
    <m/>
    <m/>
    <s v="5200    VIRGINIA                     AV"/>
    <m/>
    <n v="34.091999999999999"/>
    <n v="-118.30459999999999"/>
    <n v="0"/>
    <x v="12"/>
  </r>
  <r>
    <n v="200616672"/>
    <d v="2020-10-14T00:00:00"/>
    <x v="349"/>
    <n v="930"/>
    <n v="6"/>
    <x v="9"/>
    <n v="647"/>
    <n v="1"/>
    <n v="510"/>
    <s v="VEHICLE - STOLEN"/>
    <m/>
    <n v="0"/>
    <m/>
    <m/>
    <n v="108"/>
    <s v="PARKING LOT"/>
    <m/>
    <m/>
    <s v="IC"/>
    <s v="Invest Cont"/>
    <n v="510"/>
    <m/>
    <m/>
    <m/>
    <s v="6000 W  HOLLYWOOD                    BL"/>
    <m/>
    <n v="34.101700000000001"/>
    <n v="-118.3188"/>
    <n v="0"/>
    <x v="12"/>
  </r>
  <r>
    <n v="200706227"/>
    <d v="2020-02-17T00:00:00"/>
    <x v="348"/>
    <n v="1015"/>
    <n v="7"/>
    <x v="0"/>
    <n v="724"/>
    <n v="1"/>
    <n v="341"/>
    <s v="THEFT-GRAND ($950.01 &amp; OVER)EXCPT,GUNS,FOWL,LIVESTK,PROD"/>
    <n v="344"/>
    <n v="47"/>
    <s v="M"/>
    <s v="O"/>
    <n v="109"/>
    <s v="PARK/PLAYGROUND"/>
    <m/>
    <m/>
    <s v="IC"/>
    <s v="Invest Cont"/>
    <n v="341"/>
    <m/>
    <m/>
    <m/>
    <s v="7600    BEVERLY                      BL"/>
    <m/>
    <n v="34.076099999999997"/>
    <n v="-118.35550000000001"/>
    <n v="0"/>
    <x v="12"/>
  </r>
  <r>
    <n v="201111340"/>
    <d v="2020-07-13T00:00:00"/>
    <x v="153"/>
    <n v="1445"/>
    <n v="11"/>
    <x v="7"/>
    <n v="1184"/>
    <n v="2"/>
    <n v="624"/>
    <s v="BATTERY - SIMPLE ASSAULT"/>
    <s v="1822 0416"/>
    <n v="46"/>
    <s v="M"/>
    <s v="W"/>
    <n v="501"/>
    <s v="SINGLE FAMILY DWELLING"/>
    <n v="500"/>
    <s v="UNKNOWN WEAPON/OTHER WEAPON"/>
    <s v="AA"/>
    <s v="Adult Arrest"/>
    <n v="624"/>
    <m/>
    <m/>
    <m/>
    <s v="1400    EWING                        ST"/>
    <m/>
    <n v="34.086300000000001"/>
    <n v="-118.24769999999999"/>
    <n v="1"/>
    <x v="12"/>
  </r>
  <r>
    <n v="200119204"/>
    <d v="2020-10-11T00:00:00"/>
    <x v="155"/>
    <n v="730"/>
    <n v="1"/>
    <x v="1"/>
    <n v="145"/>
    <n v="2"/>
    <n v="626"/>
    <s v="INTIMATE PARTNER - SIMPLE ASSAULT"/>
    <s v="2000 0913 1814 1813 0416 1601"/>
    <n v="41"/>
    <s v="F"/>
    <s v="B"/>
    <n v="502"/>
    <s v="MULTI-UNIT DWELLING (APARTMENT, DUPLEX, ETC)"/>
    <n v="400"/>
    <s v="STRONG-ARM (HANDS, FIST, FEET OR BODILY FORCE)"/>
    <s v="IC"/>
    <s v="Invest Cont"/>
    <n v="626"/>
    <m/>
    <m/>
    <m/>
    <s v="400 S  MAIN                         ST"/>
    <m/>
    <n v="34.047800000000002"/>
    <n v="-118.2475"/>
    <n v="0"/>
    <x v="12"/>
  </r>
  <r>
    <n v="200311485"/>
    <d v="2020-05-18T00:00:00"/>
    <x v="280"/>
    <n v="1800"/>
    <n v="3"/>
    <x v="2"/>
    <n v="395"/>
    <n v="1"/>
    <n v="510"/>
    <s v="VEHICLE - STOLEN"/>
    <s v="0104 0344 1300"/>
    <n v="19"/>
    <s v="X"/>
    <s v="X"/>
    <n v="108"/>
    <s v="PARKING LOT"/>
    <m/>
    <m/>
    <s v="IC"/>
    <s v="Invest Cont"/>
    <n v="510"/>
    <m/>
    <m/>
    <m/>
    <s v="4100 S  WESTERN                      AV"/>
    <m/>
    <n v="34.009900000000002"/>
    <n v="-118.30889999999999"/>
    <n v="0"/>
    <x v="12"/>
  </r>
  <r>
    <n v="201014070"/>
    <d v="2020-10-15T00:00:00"/>
    <x v="106"/>
    <n v="2300"/>
    <n v="10"/>
    <x v="11"/>
    <n v="1029"/>
    <n v="2"/>
    <n v="740"/>
    <s v="VANDALISM - FELONY ($400 &amp; OVER, ALL CHURCH VANDALISMS)"/>
    <s v="0329 1300 1822"/>
    <n v="29"/>
    <s v="F"/>
    <s v="W"/>
    <n v="108"/>
    <s v="PARKING LOT"/>
    <m/>
    <m/>
    <s v="IC"/>
    <s v="Invest Cont"/>
    <n v="740"/>
    <m/>
    <m/>
    <m/>
    <s v="7100    WOODLEY                      AV"/>
    <m/>
    <n v="34.199399999999997"/>
    <n v="-118.4837"/>
    <n v="0"/>
    <x v="12"/>
  </r>
  <r>
    <n v="200619612"/>
    <d v="2020-12-23T00:00:00"/>
    <x v="239"/>
    <n v="1700"/>
    <n v="6"/>
    <x v="9"/>
    <n v="646"/>
    <n v="1"/>
    <n v="341"/>
    <s v="THEFT-GRAND ($950.01 &amp; OVER)EXCPT,GUNS,FOWL,LIVESTK,PROD"/>
    <s v="0344 0329 1402"/>
    <n v="30"/>
    <s v="F"/>
    <s v="O"/>
    <n v="210"/>
    <s v="RESTAURANT/FAST FOOD"/>
    <m/>
    <m/>
    <s v="IC"/>
    <s v="Invest Cont"/>
    <n v="341"/>
    <m/>
    <m/>
    <m/>
    <s v="6400    SELMA                        AV"/>
    <m/>
    <n v="34.099800000000002"/>
    <n v="-118.33"/>
    <n v="0"/>
    <x v="12"/>
  </r>
  <r>
    <n v="200310265"/>
    <d v="2020-04-22T00:00:00"/>
    <x v="168"/>
    <n v="5"/>
    <n v="3"/>
    <x v="2"/>
    <n v="326"/>
    <n v="1"/>
    <n v="121"/>
    <s v="RAPE, FORCIBLE"/>
    <s v="1262 2034 0913"/>
    <n v="20"/>
    <s v="F"/>
    <s v="H"/>
    <n v="502"/>
    <s v="MULTI-UNIT DWELLING (APARTMENT, DUPLEX, ETC)"/>
    <n v="400"/>
    <s v="STRONG-ARM (HANDS, FIST, FEET OR BODILY FORCE)"/>
    <s v="IC"/>
    <s v="Invest Cont"/>
    <n v="121"/>
    <m/>
    <m/>
    <m/>
    <s v="2600 S  HOBART                       BL"/>
    <m/>
    <n v="34.032699999999998"/>
    <n v="-118.3078"/>
    <n v="0"/>
    <x v="12"/>
  </r>
  <r>
    <n v="200911684"/>
    <d v="2020-06-28T00:00:00"/>
    <x v="37"/>
    <n v="1930"/>
    <n v="9"/>
    <x v="3"/>
    <n v="971"/>
    <n v="1"/>
    <n v="330"/>
    <s v="BURGLARY FROM VEHICLE"/>
    <s v="0358 1307 0344"/>
    <n v="44"/>
    <s v="F"/>
    <s v="B"/>
    <n v="123"/>
    <s v="PARKING UNDERGROUND/BUILDING"/>
    <m/>
    <m/>
    <s v="IC"/>
    <s v="Invest Cont"/>
    <n v="330"/>
    <m/>
    <m/>
    <m/>
    <s v="4600 N  SEPULVEDA                    BL"/>
    <m/>
    <n v="34.153799999999997"/>
    <n v="-118.4662"/>
    <n v="0"/>
    <x v="12"/>
  </r>
  <r>
    <n v="201105383"/>
    <d v="2020-02-01T00:00:00"/>
    <x v="87"/>
    <n v="1720"/>
    <n v="11"/>
    <x v="7"/>
    <n v="1171"/>
    <n v="2"/>
    <n v="740"/>
    <s v="VANDALISM - FELONY ($400 &amp; OVER, ALL CHURCH VANDALISMS)"/>
    <s v="0329 1402 0907 2004"/>
    <n v="0"/>
    <s v="X"/>
    <s v="X"/>
    <n v="203"/>
    <s v="OTHER BUSINESS"/>
    <m/>
    <m/>
    <s v="AA"/>
    <s v="Adult Arrest"/>
    <n v="740"/>
    <n v="998"/>
    <m/>
    <m/>
    <s v="GOLDEN GATE"/>
    <s v="SUNSET"/>
    <n v="34.091999999999999"/>
    <n v="-118.27419999999999"/>
    <n v="1"/>
    <x v="12"/>
  </r>
  <r>
    <n v="200906775"/>
    <d v="2020-03-02T00:00:00"/>
    <x v="105"/>
    <n v="1336"/>
    <n v="9"/>
    <x v="3"/>
    <n v="955"/>
    <n v="1"/>
    <n v="343"/>
    <s v="SHOPLIFTING-GRAND THEFT ($950.01 &amp; OVER)"/>
    <n v="344"/>
    <n v="0"/>
    <s v="X"/>
    <s v="X"/>
    <n v="202"/>
    <s v="LIQUOR STORE"/>
    <m/>
    <m/>
    <s v="IC"/>
    <s v="Invest Cont"/>
    <n v="343"/>
    <m/>
    <m/>
    <m/>
    <s v="14400    MAGNOLIA                     BL"/>
    <m/>
    <n v="34.166800000000002"/>
    <n v="-118.44450000000001"/>
    <n v="0"/>
    <x v="12"/>
  </r>
  <r>
    <n v="200306794"/>
    <d v="2020-02-17T00:00:00"/>
    <x v="348"/>
    <n v="145"/>
    <n v="3"/>
    <x v="2"/>
    <n v="311"/>
    <n v="2"/>
    <n v="626"/>
    <s v="INTIMATE PARTNER - SIMPLE ASSAULT"/>
    <s v="2000 1814 0448 0344 1251"/>
    <n v="21"/>
    <s v="F"/>
    <s v="H"/>
    <n v="101"/>
    <s v="STREET"/>
    <n v="400"/>
    <s v="STRONG-ARM (HANDS, FIST, FEET OR BODILY FORCE)"/>
    <s v="IC"/>
    <s v="Invest Cont"/>
    <n v="626"/>
    <m/>
    <m/>
    <m/>
    <s v="5400    CARLIN                       ST"/>
    <m/>
    <n v="34.030500000000004"/>
    <n v="-118.36150000000001"/>
    <n v="0"/>
    <x v="12"/>
  </r>
  <r>
    <n v="200209912"/>
    <d v="2020-05-07T00:00:00"/>
    <x v="86"/>
    <n v="1230"/>
    <n v="2"/>
    <x v="5"/>
    <n v="211"/>
    <n v="1"/>
    <n v="330"/>
    <s v="BURGLARY FROM VEHICLE"/>
    <s v="1300 0344 0385 1608"/>
    <n v="43"/>
    <s v="F"/>
    <s v="H"/>
    <n v="101"/>
    <s v="STREET"/>
    <m/>
    <m/>
    <s v="IC"/>
    <s v="Invest Cont"/>
    <n v="330"/>
    <m/>
    <m/>
    <m/>
    <s v="CLINTON"/>
    <s v="HELIOTROPE"/>
    <n v="34.0822"/>
    <n v="-118.2953"/>
    <n v="0"/>
    <x v="12"/>
  </r>
  <r>
    <n v="200316456"/>
    <d v="2020-08-28T00:00:00"/>
    <x v="182"/>
    <n v="2020"/>
    <n v="3"/>
    <x v="2"/>
    <n v="337"/>
    <n v="1"/>
    <n v="230"/>
    <s v="ASSAULT WITH DEADLY WEAPON, AGGRAVATED ASSAULT"/>
    <s v="1309 1310 1822 0207 0302 0334 1251 0605 0906"/>
    <n v="20"/>
    <s v="M"/>
    <s v="B"/>
    <n v="101"/>
    <s v="STREET"/>
    <n v="102"/>
    <s v="HAND GUN"/>
    <s v="IC"/>
    <s v="Invest Cont"/>
    <n v="230"/>
    <m/>
    <m/>
    <m/>
    <s v="3000    HALLDALE                     AV"/>
    <m/>
    <n v="34.026000000000003"/>
    <n v="-118.3028"/>
    <n v="0"/>
    <x v="12"/>
  </r>
  <r>
    <n v="200120984"/>
    <d v="2020-11-13T00:00:00"/>
    <x v="69"/>
    <n v="1725"/>
    <n v="1"/>
    <x v="1"/>
    <n v="195"/>
    <n v="2"/>
    <n v="740"/>
    <s v="VANDALISM - FELONY ($400 &amp; OVER, ALL CHURCH VANDALISMS)"/>
    <s v="0329 1612"/>
    <n v="34"/>
    <s v="M"/>
    <s v="H"/>
    <n v="122"/>
    <s v="VEHICLE, PASSENGER/TRUCK"/>
    <m/>
    <m/>
    <s v="IC"/>
    <s v="Invest Cont"/>
    <n v="740"/>
    <m/>
    <m/>
    <m/>
    <s v="14TH"/>
    <s v="HILL"/>
    <n v="34.036799999999999"/>
    <n v="-118.2628"/>
    <n v="0"/>
    <x v="12"/>
  </r>
  <r>
    <n v="200814505"/>
    <d v="2020-09-24T00:00:00"/>
    <x v="346"/>
    <n v="800"/>
    <n v="8"/>
    <x v="12"/>
    <n v="847"/>
    <n v="2"/>
    <n v="354"/>
    <s v="THEFT OF IDENTITY"/>
    <s v="1822 0100 0928"/>
    <n v="70"/>
    <s v="F"/>
    <s v="W"/>
    <n v="502"/>
    <s v="MULTI-UNIT DWELLING (APARTMENT, DUPLEX, ETC)"/>
    <m/>
    <m/>
    <s v="IC"/>
    <s v="Invest Cont"/>
    <n v="354"/>
    <m/>
    <m/>
    <m/>
    <s v="10300    BELLWOOD                     AV"/>
    <m/>
    <n v="34.051499999999997"/>
    <n v="-118.41800000000001"/>
    <n v="0"/>
    <x v="12"/>
  </r>
  <r>
    <n v="200507574"/>
    <d v="2020-03-24T00:00:00"/>
    <x v="321"/>
    <n v="1"/>
    <n v="5"/>
    <x v="10"/>
    <n v="555"/>
    <n v="2"/>
    <n v="740"/>
    <s v="VANDALISM - FELONY ($400 &amp; OVER, ALL CHURCH VANDALISMS)"/>
    <s v="0329 1300"/>
    <n v="37"/>
    <s v="M"/>
    <s v="W"/>
    <n v="122"/>
    <s v="VEHICLE, PASSENGER/TRUCK"/>
    <m/>
    <m/>
    <s v="IC"/>
    <s v="Invest Cont"/>
    <n v="740"/>
    <m/>
    <m/>
    <m/>
    <s v="800 W  SEPULVEDA                    ST"/>
    <m/>
    <n v="33.745600000000003"/>
    <n v="-118.2945"/>
    <n v="0"/>
    <x v="12"/>
  </r>
  <r>
    <n v="200911608"/>
    <d v="2020-06-26T00:00:00"/>
    <x v="50"/>
    <n v="300"/>
    <n v="9"/>
    <x v="3"/>
    <n v="926"/>
    <n v="2"/>
    <n v="354"/>
    <s v="THEFT OF IDENTITY"/>
    <s v="0377 0930 1822"/>
    <n v="32"/>
    <s v="F"/>
    <s v="B"/>
    <n v="502"/>
    <s v="MULTI-UNIT DWELLING (APARTMENT, DUPLEX, ETC)"/>
    <m/>
    <m/>
    <s v="IC"/>
    <s v="Invest Cont"/>
    <n v="354"/>
    <m/>
    <m/>
    <m/>
    <s v="14400    KITTRIDGE                    ST"/>
    <m/>
    <n v="34.1907"/>
    <n v="-118.4479"/>
    <n v="0"/>
    <x v="12"/>
  </r>
  <r>
    <n v="200120184"/>
    <d v="2020-10-28T00:00:00"/>
    <x v="229"/>
    <n v="2200"/>
    <n v="1"/>
    <x v="1"/>
    <n v="163"/>
    <n v="2"/>
    <n v="740"/>
    <s v="VANDALISM - FELONY ($400 &amp; OVER, ALL CHURCH VANDALISMS)"/>
    <s v="1300 1609 0329 1822 1414"/>
    <n v="0"/>
    <s v="X"/>
    <s v="X"/>
    <n v="122"/>
    <s v="VEHICLE, PASSENGER/TRUCK"/>
    <m/>
    <m/>
    <s v="IC"/>
    <s v="Invest Cont"/>
    <n v="740"/>
    <m/>
    <m/>
    <m/>
    <s v="8TH"/>
    <s v="BROADWAY"/>
    <n v="34.043700000000001"/>
    <n v="-118.2547"/>
    <n v="0"/>
    <x v="12"/>
  </r>
  <r>
    <n v="200316909"/>
    <d v="2020-09-05T00:00:00"/>
    <x v="120"/>
    <n v="2230"/>
    <n v="3"/>
    <x v="2"/>
    <n v="393"/>
    <n v="2"/>
    <n v="745"/>
    <s v="VANDALISM - MISDEAMEANOR ($399 OR UNDER)"/>
    <s v="1822 0329"/>
    <n v="59"/>
    <s v="M"/>
    <s v="B"/>
    <n v="502"/>
    <s v="MULTI-UNIT DWELLING (APARTMENT, DUPLEX, ETC)"/>
    <m/>
    <m/>
    <s v="IC"/>
    <s v="Invest Cont"/>
    <n v="745"/>
    <m/>
    <m/>
    <m/>
    <s v="3300    STOCKER                      ST"/>
    <m/>
    <n v="34.008400000000002"/>
    <n v="-118.3304"/>
    <n v="0"/>
    <x v="12"/>
  </r>
  <r>
    <n v="200211726"/>
    <d v="2020-06-23T00:00:00"/>
    <x v="252"/>
    <n v="2226"/>
    <n v="2"/>
    <x v="5"/>
    <n v="212"/>
    <n v="1"/>
    <n v="310"/>
    <s v="BURGLARY"/>
    <s v="1822 0342 0349"/>
    <n v="0"/>
    <s v="X"/>
    <s v="X"/>
    <n v="502"/>
    <s v="MULTI-UNIT DWELLING (APARTMENT, DUPLEX, ETC)"/>
    <m/>
    <m/>
    <s v="IC"/>
    <s v="Invest Cont"/>
    <n v="310"/>
    <m/>
    <m/>
    <m/>
    <s v="300 N  JUANITA                      AV"/>
    <m/>
    <n v="34.0764"/>
    <n v="-118.29049999999999"/>
    <n v="0"/>
    <x v="12"/>
  </r>
  <r>
    <n v="200113065"/>
    <d v="2020-06-08T00:00:00"/>
    <x v="20"/>
    <n v="106"/>
    <n v="1"/>
    <x v="1"/>
    <n v="162"/>
    <n v="2"/>
    <n v="623"/>
    <s v="BATTERY POLICE (SIMPLE)"/>
    <s v="0356 2004 1212 1822"/>
    <n v="31"/>
    <s v="M"/>
    <s v="B"/>
    <n v="101"/>
    <s v="STREET"/>
    <n v="400"/>
    <s v="STRONG-ARM (HANDS, FIST, FEET OR BODILY FORCE)"/>
    <s v="AO"/>
    <s v="Adult Other"/>
    <n v="623"/>
    <m/>
    <m/>
    <m/>
    <s v="500 W  7TH                          ST"/>
    <m/>
    <n v="34.046599999999998"/>
    <n v="-118.2555"/>
    <n v="0"/>
    <x v="12"/>
  </r>
  <r>
    <n v="200905808"/>
    <d v="2020-02-09T00:00:00"/>
    <x v="199"/>
    <n v="2300"/>
    <n v="9"/>
    <x v="3"/>
    <n v="926"/>
    <n v="2"/>
    <n v="626"/>
    <s v="INTIMATE PARTNER - SIMPLE ASSAULT"/>
    <s v="2000 1814 0400 0416 0446"/>
    <n v="34"/>
    <s v="F"/>
    <s v="W"/>
    <n v="501"/>
    <s v="SINGLE FAMILY DWELLING"/>
    <n v="400"/>
    <s v="STRONG-ARM (HANDS, FIST, FEET OR BODILY FORCE)"/>
    <s v="AA"/>
    <s v="Adult Arrest"/>
    <n v="626"/>
    <m/>
    <m/>
    <m/>
    <s v="14400    KITTRIDGE                    ST"/>
    <m/>
    <n v="34.1907"/>
    <n v="-118.4465"/>
    <n v="1"/>
    <x v="12"/>
  </r>
  <r>
    <n v="200306392"/>
    <d v="2020-02-09T00:00:00"/>
    <x v="310"/>
    <n v="1630"/>
    <n v="3"/>
    <x v="2"/>
    <n v="362"/>
    <n v="1"/>
    <n v="440"/>
    <s v="THEFT PLAIN - PETTY ($950 &amp; UNDER)"/>
    <s v="1210 0913 1022 0344 0342 1822 1202 1310 2021"/>
    <n v="65"/>
    <s v="F"/>
    <s v="B"/>
    <n v="108"/>
    <s v="PARKING LOT"/>
    <m/>
    <m/>
    <s v="IC"/>
    <s v="Invest Cont"/>
    <n v="440"/>
    <m/>
    <m/>
    <m/>
    <s v="4500    MARTIN LUTHER KING JR        BL"/>
    <m/>
    <n v="34.017499999999998"/>
    <n v="-118.346"/>
    <n v="0"/>
    <x v="12"/>
  </r>
  <r>
    <n v="200315740"/>
    <d v="2020-08-14T00:00:00"/>
    <x v="217"/>
    <n v="1500"/>
    <n v="3"/>
    <x v="2"/>
    <n v="319"/>
    <n v="1"/>
    <n v="220"/>
    <s v="ATTEMPTED ROBBERY"/>
    <s v="0104 0329 0416 0445 1822"/>
    <n v="19"/>
    <s v="X"/>
    <s v="X"/>
    <n v="210"/>
    <s v="RESTAURANT/FAST FOOD"/>
    <n v="500"/>
    <s v="UNKNOWN WEAPON/OTHER WEAPON"/>
    <s v="IC"/>
    <s v="Invest Cont"/>
    <n v="220"/>
    <m/>
    <m/>
    <m/>
    <s v="2500 S  FIGUEROA                     ST"/>
    <m/>
    <n v="34.0289"/>
    <n v="-118.2756"/>
    <n v="0"/>
    <x v="12"/>
  </r>
  <r>
    <n v="200617514"/>
    <d v="2020-11-02T00:00:00"/>
    <x v="245"/>
    <n v="1140"/>
    <n v="6"/>
    <x v="9"/>
    <n v="647"/>
    <n v="2"/>
    <n v="625"/>
    <s v="OTHER ASSAULT"/>
    <s v="0400 0444 1822 1501"/>
    <n v="42"/>
    <s v="M"/>
    <s v="B"/>
    <n v="252"/>
    <s v="COFFEE SHOP (STARBUCKS, COFFEE BEAN, PEET'S, ETC.)"/>
    <n v="400"/>
    <s v="STRONG-ARM (HANDS, FIST, FEET OR BODILY FORCE)"/>
    <s v="AO"/>
    <s v="Adult Other"/>
    <n v="625"/>
    <m/>
    <m/>
    <m/>
    <s v="6200    HOLLYWOOD                    BL"/>
    <m/>
    <n v="34.101599999999998"/>
    <n v="-118.3252"/>
    <n v="0"/>
    <x v="12"/>
  </r>
  <r>
    <n v="200318594"/>
    <d v="2020-10-08T00:00:00"/>
    <x v="212"/>
    <n v="1940"/>
    <n v="3"/>
    <x v="2"/>
    <n v="399"/>
    <n v="1"/>
    <n v="761"/>
    <s v="BRANDISH WEAPON"/>
    <s v="0913 1820 2002 0421 0432 0334 0216"/>
    <n v="58"/>
    <s v="F"/>
    <s v="H"/>
    <n v="501"/>
    <s v="SINGLE FAMILY DWELLING"/>
    <n v="511"/>
    <s v="VERBAL THREAT"/>
    <s v="AO"/>
    <s v="Adult Other"/>
    <n v="761"/>
    <n v="930"/>
    <m/>
    <m/>
    <s v="400 W  42ND                         ST"/>
    <m/>
    <n v="34.007399999999997"/>
    <n v="-118.2821"/>
    <n v="0"/>
    <x v="12"/>
  </r>
  <r>
    <n v="200717033"/>
    <d v="2020-12-13T00:00:00"/>
    <x v="341"/>
    <n v="2020"/>
    <n v="7"/>
    <x v="0"/>
    <n v="753"/>
    <n v="1"/>
    <n v="320"/>
    <s v="BURGLARY, ATTEMPTED"/>
    <n v="1601"/>
    <n v="47"/>
    <s v="M"/>
    <s v="W"/>
    <n v="501"/>
    <s v="SINGLE FAMILY DWELLING"/>
    <m/>
    <m/>
    <s v="IC"/>
    <s v="Invest Cont"/>
    <n v="320"/>
    <m/>
    <m/>
    <m/>
    <s v="1200 S  GENESEE                      AV"/>
    <m/>
    <n v="34.053800000000003"/>
    <n v="-118.3622"/>
    <n v="0"/>
    <x v="12"/>
  </r>
  <r>
    <n v="201208091"/>
    <d v="2020-02-28T00:00:00"/>
    <x v="72"/>
    <n v="1430"/>
    <n v="12"/>
    <x v="8"/>
    <n v="1207"/>
    <n v="2"/>
    <n v="740"/>
    <s v="VANDALISM - FELONY ($400 &amp; OVER, ALL CHURCH VANDALISMS)"/>
    <s v="0329 0342 1309 1822 1307"/>
    <n v="35"/>
    <s v="F"/>
    <s v="B"/>
    <n v="501"/>
    <s v="SINGLE FAMILY DWELLING"/>
    <m/>
    <m/>
    <s v="IC"/>
    <s v="Invest Cont"/>
    <n v="740"/>
    <m/>
    <m/>
    <m/>
    <s v="800 W  50TH                         PL"/>
    <m/>
    <n v="33.997"/>
    <n v="-118.2871"/>
    <n v="0"/>
    <x v="12"/>
  </r>
  <r>
    <n v="200118989"/>
    <d v="2020-10-06T00:00:00"/>
    <x v="91"/>
    <n v="2217"/>
    <n v="1"/>
    <x v="1"/>
    <n v="153"/>
    <n v="2"/>
    <n v="740"/>
    <s v="VANDALISM - FELONY ($400 &amp; OVER, ALL CHURCH VANDALISMS)"/>
    <s v="1822 2046 1414 1420 0329"/>
    <n v="0"/>
    <s v="M"/>
    <s v="O"/>
    <n v="702"/>
    <s v="OFFICE BUILDING/OFFICE"/>
    <m/>
    <m/>
    <s v="AO"/>
    <s v="Adult Other"/>
    <n v="740"/>
    <m/>
    <m/>
    <m/>
    <s v="500 S  HILL                         ST"/>
    <m/>
    <n v="34.0488"/>
    <n v="-118.2518"/>
    <n v="0"/>
    <x v="12"/>
  </r>
  <r>
    <n v="201308758"/>
    <d v="2020-03-27T00:00:00"/>
    <x v="7"/>
    <n v="1230"/>
    <n v="13"/>
    <x v="6"/>
    <n v="1371"/>
    <n v="1"/>
    <n v="330"/>
    <s v="BURGLARY FROM VEHICLE"/>
    <s v="1300 0329 1609 1307 0344"/>
    <n v="36"/>
    <s v="M"/>
    <s v="H"/>
    <n v="101"/>
    <s v="STREET"/>
    <m/>
    <m/>
    <s v="IC"/>
    <s v="Invest Cont"/>
    <n v="330"/>
    <m/>
    <m/>
    <m/>
    <s v="5700 S  MAIN                         ST"/>
    <m/>
    <n v="33.992400000000004"/>
    <n v="-118.27719999999999"/>
    <n v="0"/>
    <x v="12"/>
  </r>
  <r>
    <n v="200321636"/>
    <d v="2020-12-12T00:00:00"/>
    <x v="341"/>
    <n v="400"/>
    <n v="3"/>
    <x v="2"/>
    <n v="333"/>
    <n v="1"/>
    <n v="210"/>
    <s v="ROBBERY"/>
    <s v="0344 0370 0448 1309 1822"/>
    <n v="35"/>
    <s v="F"/>
    <s v="B"/>
    <n v="301"/>
    <s v="GAS STATION"/>
    <n v="400"/>
    <s v="STRONG-ARM (HANDS, FIST, FEET OR BODILY FORCE)"/>
    <s v="IC"/>
    <s v="Invest Cont"/>
    <n v="210"/>
    <m/>
    <m/>
    <m/>
    <s v="CRENSHAW                     BL"/>
    <s v="JEFFERSON                    BL"/>
    <n v="34.025599999999997"/>
    <n v="-118.3351"/>
    <n v="0"/>
    <x v="12"/>
  </r>
  <r>
    <n v="201216421"/>
    <d v="2020-07-12T00:00:00"/>
    <x v="0"/>
    <n v="1"/>
    <n v="12"/>
    <x v="8"/>
    <n v="1203"/>
    <n v="2"/>
    <n v="627"/>
    <s v="CHILD ABUSE (PHYSICAL) - SIMPLE ASSAULT"/>
    <s v="1259 0360 0553 0417 0416 0446 0444 0429 0437 0448"/>
    <n v="14"/>
    <s v="F"/>
    <s v="B"/>
    <n v="501"/>
    <s v="SINGLE FAMILY DWELLING"/>
    <n v="400"/>
    <s v="STRONG-ARM (HANDS, FIST, FEET OR BODILY FORCE)"/>
    <s v="AO"/>
    <s v="Adult Other"/>
    <n v="627"/>
    <m/>
    <m/>
    <m/>
    <s v="4900 S  GRAMERCY                     PL"/>
    <m/>
    <n v="33.997999999999998"/>
    <n v="-118.3139"/>
    <n v="0"/>
    <x v="12"/>
  </r>
  <r>
    <n v="200906073"/>
    <d v="2020-02-15T00:00:00"/>
    <x v="46"/>
    <n v="1045"/>
    <n v="9"/>
    <x v="3"/>
    <n v="937"/>
    <n v="2"/>
    <n v="940"/>
    <s v="EXTORTION"/>
    <n v="1501"/>
    <n v="52"/>
    <s v="M"/>
    <s v="H"/>
    <n v="502"/>
    <s v="MULTI-UNIT DWELLING (APARTMENT, DUPLEX, ETC)"/>
    <m/>
    <m/>
    <s v="IC"/>
    <s v="Invest Cont"/>
    <n v="940"/>
    <m/>
    <m/>
    <m/>
    <s v="6200    HAZELTINE                    AV"/>
    <m/>
    <n v="34.182699999999997"/>
    <n v="-118.44"/>
    <n v="0"/>
    <x v="12"/>
  </r>
  <r>
    <n v="201213175"/>
    <d v="2020-05-20T00:00:00"/>
    <x v="329"/>
    <n v="900"/>
    <n v="12"/>
    <x v="8"/>
    <n v="1259"/>
    <n v="1"/>
    <n v="510"/>
    <s v="VEHICLE - STOLEN"/>
    <m/>
    <n v="0"/>
    <m/>
    <m/>
    <n v="101"/>
    <s v="STREET"/>
    <m/>
    <m/>
    <s v="IC"/>
    <s v="Invest Cont"/>
    <n v="510"/>
    <m/>
    <m/>
    <m/>
    <s v="78TH                         ST"/>
    <s v="CROCKER"/>
    <n v="33.968800000000002"/>
    <n v="-118.2684"/>
    <n v="0"/>
    <x v="12"/>
  </r>
  <r>
    <n v="200813982"/>
    <d v="2020-09-12T00:00:00"/>
    <x v="171"/>
    <n v="1240"/>
    <n v="8"/>
    <x v="12"/>
    <n v="806"/>
    <n v="2"/>
    <n v="354"/>
    <s v="THEFT OF IDENTITY"/>
    <s v="0100 0928 0929"/>
    <n v="46"/>
    <s v="M"/>
    <s v="W"/>
    <n v="501"/>
    <s v="SINGLE FAMILY DWELLING"/>
    <m/>
    <m/>
    <s v="IC"/>
    <s v="Invest Cont"/>
    <n v="354"/>
    <m/>
    <m/>
    <m/>
    <s v="10800    VIA VERONA                   ST"/>
    <m/>
    <n v="34.097700000000003"/>
    <n v="-118.4601"/>
    <n v="0"/>
    <x v="12"/>
  </r>
  <r>
    <n v="201105447"/>
    <d v="2020-02-03T00:00:00"/>
    <x v="87"/>
    <n v="905"/>
    <n v="11"/>
    <x v="7"/>
    <n v="1145"/>
    <n v="1"/>
    <n v="220"/>
    <s v="ATTEMPTED ROBBERY"/>
    <s v="0202 1402 1822 0391 0432"/>
    <n v="0"/>
    <s v="M"/>
    <s v="X"/>
    <n v="602"/>
    <s v="BANK"/>
    <n v="504"/>
    <s v="DEMAND NOTE"/>
    <s v="IC"/>
    <s v="Invest Cont"/>
    <n v="220"/>
    <n v="998"/>
    <m/>
    <m/>
    <s v="2500    GLENDALE                     BL"/>
    <m/>
    <n v="34.102699999999999"/>
    <n v="-118.25920000000001"/>
    <n v="0"/>
    <x v="12"/>
  </r>
  <r>
    <n v="201116330"/>
    <d v="2020-12-05T00:00:00"/>
    <x v="302"/>
    <n v="2200"/>
    <n v="11"/>
    <x v="7"/>
    <n v="1124"/>
    <n v="1"/>
    <n v="510"/>
    <s v="VEHICLE - STOLEN"/>
    <m/>
    <n v="0"/>
    <m/>
    <m/>
    <n v="101"/>
    <s v="STREET"/>
    <m/>
    <m/>
    <s v="IC"/>
    <s v="Invest Cont"/>
    <n v="510"/>
    <m/>
    <m/>
    <m/>
    <s v="3400    CHAPMAN                      ST"/>
    <m/>
    <n v="34.121899999999997"/>
    <n v="-118.24290000000001"/>
    <n v="0"/>
    <x v="12"/>
  </r>
  <r>
    <n v="200104886"/>
    <d v="2020-01-12T00:00:00"/>
    <x v="222"/>
    <n v="1625"/>
    <n v="1"/>
    <x v="1"/>
    <n v="134"/>
    <n v="1"/>
    <n v="440"/>
    <s v="THEFT PLAIN - PETTY ($950 &amp; UNDER)"/>
    <s v="2032 0344 1822"/>
    <n v="22"/>
    <s v="F"/>
    <s v="A"/>
    <n v="402"/>
    <s v="MARKET"/>
    <m/>
    <m/>
    <s v="IC"/>
    <s v="Invest Cont"/>
    <n v="440"/>
    <m/>
    <m/>
    <m/>
    <s v="300 S  BROADWAY"/>
    <m/>
    <n v="34.051000000000002"/>
    <n v="-118.248"/>
    <n v="0"/>
    <x v="12"/>
  </r>
  <r>
    <n v="200910920"/>
    <d v="2020-06-11T00:00:00"/>
    <x v="79"/>
    <n v="1150"/>
    <n v="9"/>
    <x v="3"/>
    <n v="938"/>
    <n v="2"/>
    <n v="900"/>
    <s v="VIOLATION OF COURT ORDER"/>
    <n v="1501"/>
    <n v="37"/>
    <s v="F"/>
    <s v="H"/>
    <n v="501"/>
    <s v="SINGLE FAMILY DWELLING"/>
    <m/>
    <m/>
    <s v="AO"/>
    <s v="Adult Other"/>
    <n v="900"/>
    <m/>
    <m/>
    <m/>
    <s v="6300    FULTON                       AV"/>
    <m/>
    <n v="34.181399999999996"/>
    <n v="-118.4263"/>
    <n v="0"/>
    <x v="12"/>
  </r>
  <r>
    <n v="200308144"/>
    <d v="2020-03-07T00:00:00"/>
    <x v="330"/>
    <n v="2100"/>
    <n v="3"/>
    <x v="2"/>
    <n v="331"/>
    <n v="2"/>
    <n v="745"/>
    <s v="VANDALISM - MISDEAMEANOR ($399 OR UNDER)"/>
    <s v="0311 0329 0345 0910 2048"/>
    <n v="19"/>
    <s v="X"/>
    <s v="X"/>
    <n v="949"/>
    <s v="MTA - EXPO LINE - EXPO/LA BREA"/>
    <m/>
    <m/>
    <s v="IC"/>
    <s v="Invest Cont"/>
    <n v="745"/>
    <m/>
    <m/>
    <m/>
    <s v="5000    EXPOSITION                   BL"/>
    <m/>
    <n v="34.0246"/>
    <n v="-118.352"/>
    <n v="0"/>
    <x v="12"/>
  </r>
  <r>
    <n v="200707415"/>
    <d v="2020-03-12T00:00:00"/>
    <x v="3"/>
    <n v="1802"/>
    <n v="7"/>
    <x v="0"/>
    <n v="782"/>
    <n v="1"/>
    <n v="330"/>
    <s v="BURGLARY FROM VEHICLE"/>
    <s v="0344 1300 1606"/>
    <n v="43"/>
    <s v="F"/>
    <s v="B"/>
    <n v="101"/>
    <s v="STREET"/>
    <m/>
    <m/>
    <s v="IC"/>
    <s v="Invest Cont"/>
    <n v="330"/>
    <m/>
    <m/>
    <m/>
    <s v="1900 S  SPAULDING                    AV"/>
    <m/>
    <n v="34.042000000000002"/>
    <n v="-118.36579999999999"/>
    <n v="0"/>
    <x v="12"/>
  </r>
  <r>
    <n v="200705667"/>
    <d v="2020-02-04T00:00:00"/>
    <x v="253"/>
    <n v="1611"/>
    <n v="7"/>
    <x v="0"/>
    <n v="765"/>
    <n v="2"/>
    <n v="624"/>
    <s v="BATTERY - SIMPLE ASSAULT"/>
    <s v="0400 1300"/>
    <n v="42"/>
    <s v="M"/>
    <s v="O"/>
    <n v="203"/>
    <s v="OTHER BUSINESS"/>
    <n v="400"/>
    <s v="STRONG-ARM (HANDS, FIST, FEET OR BODILY FORCE)"/>
    <s v="AO"/>
    <s v="Adult Other"/>
    <n v="624"/>
    <m/>
    <m/>
    <m/>
    <s v="5000 W  PICO                         BL"/>
    <m/>
    <n v="34.047800000000002"/>
    <n v="-118.3459"/>
    <n v="0"/>
    <x v="12"/>
  </r>
  <r>
    <n v="200516356"/>
    <d v="2020-11-08T00:00:00"/>
    <x v="68"/>
    <n v="25"/>
    <n v="5"/>
    <x v="10"/>
    <n v="557"/>
    <n v="1"/>
    <n v="210"/>
    <s v="ROBBERY"/>
    <s v="1266 0344 0400 1202 1309"/>
    <n v="66"/>
    <s v="M"/>
    <s v="W"/>
    <n v="210"/>
    <s v="RESTAURANT/FAST FOOD"/>
    <n v="400"/>
    <s v="STRONG-ARM (HANDS, FIST, FEET OR BODILY FORCE)"/>
    <s v="AA"/>
    <s v="Adult Arrest"/>
    <n v="210"/>
    <m/>
    <m/>
    <m/>
    <s v="600 S  GAFFEY                       ST"/>
    <m/>
    <n v="33.738300000000002"/>
    <n v="-118.2923"/>
    <n v="1"/>
    <x v="12"/>
  </r>
  <r>
    <n v="201217037"/>
    <d v="2020-07-23T00:00:00"/>
    <x v="286"/>
    <n v="725"/>
    <n v="12"/>
    <x v="8"/>
    <n v="1253"/>
    <n v="1"/>
    <n v="220"/>
    <s v="ATTEMPTED ROBBERY"/>
    <s v="0400 0416 1278 1822"/>
    <n v="30"/>
    <s v="M"/>
    <s v="H"/>
    <n v="101"/>
    <s v="STREET"/>
    <n v="400"/>
    <s v="STRONG-ARM (HANDS, FIST, FEET OR BODILY FORCE)"/>
    <s v="IC"/>
    <s v="Invest Cont"/>
    <n v="220"/>
    <m/>
    <m/>
    <m/>
    <s v="W  75TH                         ST"/>
    <s v="S  WESTERN                      AV"/>
    <n v="33.971800000000002"/>
    <n v="-118.309"/>
    <n v="0"/>
    <x v="12"/>
  </r>
  <r>
    <n v="201215454"/>
    <d v="2020-06-27T00:00:00"/>
    <x v="37"/>
    <n v="1330"/>
    <n v="12"/>
    <x v="8"/>
    <n v="1245"/>
    <n v="1"/>
    <n v="230"/>
    <s v="ASSAULT WITH DEADLY WEAPON, AGGRAVATED ASSAULT"/>
    <s v="0903 0913 2036 1239 1215 1240 0908 2054 1539 1218"/>
    <n v="20"/>
    <s v="F"/>
    <s v="B"/>
    <n v="101"/>
    <s v="STREET"/>
    <n v="307"/>
    <s v="VEHICLE"/>
    <s v="IC"/>
    <s v="Invest Cont"/>
    <n v="230"/>
    <m/>
    <m/>
    <m/>
    <s v="WESTERN                      AV"/>
    <s v="65TH                         ST"/>
    <n v="33.978900000000003"/>
    <n v="-118.29810000000001"/>
    <n v="0"/>
    <x v="12"/>
  </r>
  <r>
    <n v="201114087"/>
    <d v="2020-09-28T00:00:00"/>
    <x v="294"/>
    <n v="1230"/>
    <n v="11"/>
    <x v="7"/>
    <n v="1136"/>
    <n v="2"/>
    <n v="624"/>
    <s v="BATTERY - SIMPLE ASSAULT"/>
    <s v="0400 0416 1822"/>
    <n v="64"/>
    <s v="M"/>
    <s v="W"/>
    <n v="502"/>
    <s v="MULTI-UNIT DWELLING (APARTMENT, DUPLEX, ETC)"/>
    <n v="400"/>
    <s v="STRONG-ARM (HANDS, FIST, FEET OR BODILY FORCE)"/>
    <s v="IC"/>
    <s v="Invest Cont"/>
    <n v="624"/>
    <m/>
    <m/>
    <m/>
    <s v="4100    EAGLE ROCK                   BL"/>
    <m/>
    <n v="34.120899999999999"/>
    <n v="-118.227"/>
    <n v="0"/>
    <x v="12"/>
  </r>
  <r>
    <n v="200711486"/>
    <d v="2020-07-10T00:00:00"/>
    <x v="298"/>
    <n v="1530"/>
    <n v="7"/>
    <x v="0"/>
    <n v="776"/>
    <n v="1"/>
    <n v="420"/>
    <s v="THEFT FROM MOTOR VEHICLE - PETTY ($950 &amp; UNDER)"/>
    <s v="1822 1300 0385 0344"/>
    <n v="33"/>
    <s v="M"/>
    <s v="W"/>
    <n v="101"/>
    <s v="STREET"/>
    <m/>
    <m/>
    <s v="IC"/>
    <s v="Invest Cont"/>
    <n v="420"/>
    <m/>
    <m/>
    <m/>
    <s v="4500    ST ELMO                      DR"/>
    <m/>
    <n v="34.0441"/>
    <n v="-118.3378"/>
    <n v="0"/>
    <x v="12"/>
  </r>
  <r>
    <n v="200121889"/>
    <d v="2020-12-03T00:00:00"/>
    <x v="9"/>
    <n v="1550"/>
    <n v="1"/>
    <x v="1"/>
    <n v="153"/>
    <n v="1"/>
    <n v="210"/>
    <s v="ROBBERY"/>
    <s v="0443 0334 0342 1402 0913 0448 0416 0344"/>
    <n v="24"/>
    <s v="M"/>
    <s v="B"/>
    <n v="502"/>
    <s v="MULTI-UNIT DWELLING (APARTMENT, DUPLEX, ETC)"/>
    <n v="513"/>
    <s v="STUN GUN"/>
    <s v="IC"/>
    <s v="Invest Cont"/>
    <n v="210"/>
    <n v="998"/>
    <m/>
    <m/>
    <s v="200 W  7TH                          ST"/>
    <m/>
    <n v="34.046700000000001"/>
    <n v="-118.252"/>
    <n v="0"/>
    <x v="12"/>
  </r>
  <r>
    <n v="201308743"/>
    <d v="2020-03-25T00:00:00"/>
    <x v="328"/>
    <n v="1200"/>
    <n v="13"/>
    <x v="6"/>
    <n v="1321"/>
    <n v="2"/>
    <n v="740"/>
    <s v="VANDALISM - FELONY ($400 &amp; OVER, ALL CHURCH VANDALISMS)"/>
    <s v="0329 1609"/>
    <n v="25"/>
    <s v="F"/>
    <s v="B"/>
    <n v="122"/>
    <s v="VEHICLE, PASSENGER/TRUCK"/>
    <m/>
    <m/>
    <s v="IC"/>
    <s v="Invest Cont"/>
    <n v="740"/>
    <m/>
    <m/>
    <m/>
    <s v="2300 S  GRAND                        AV"/>
    <m/>
    <n v="34.0291"/>
    <n v="-118.2706"/>
    <n v="0"/>
    <x v="12"/>
  </r>
  <r>
    <n v="200517961"/>
    <d v="2020-12-18T00:00:00"/>
    <x v="228"/>
    <n v="1200"/>
    <n v="5"/>
    <x v="10"/>
    <n v="589"/>
    <n v="2"/>
    <n v="932"/>
    <s v="PEEPING TOM"/>
    <n v="1202"/>
    <n v="63"/>
    <s v="F"/>
    <s v="H"/>
    <n v="709"/>
    <s v="PUBLIC RESTROOM(INDOORS-INSIDE)"/>
    <m/>
    <m/>
    <s v="IC"/>
    <s v="Invest Cont"/>
    <n v="932"/>
    <m/>
    <m/>
    <m/>
    <s v="200    WATCHORN WALK"/>
    <m/>
    <n v="33.721499999999999"/>
    <n v="-118.2826"/>
    <n v="0"/>
    <x v="12"/>
  </r>
  <r>
    <n v="200606239"/>
    <d v="2020-02-16T00:00:00"/>
    <x v="94"/>
    <n v="1625"/>
    <n v="6"/>
    <x v="9"/>
    <n v="638"/>
    <n v="1"/>
    <n v="442"/>
    <s v="SHOPLIFTING - PETTY THEFT ($950 &amp; UNDER)"/>
    <s v="0325 1822"/>
    <n v="0"/>
    <s v="X"/>
    <s v="X"/>
    <n v="405"/>
    <s v="CLOTHING STORE"/>
    <m/>
    <m/>
    <s v="IC"/>
    <s v="Invest Cont"/>
    <n v="442"/>
    <m/>
    <m/>
    <m/>
    <s v="5500    HOLLYWOOD                    BL"/>
    <m/>
    <n v="34.1038"/>
    <n v="-118.3151"/>
    <n v="0"/>
    <x v="12"/>
  </r>
  <r>
    <n v="200605702"/>
    <d v="2020-02-05T00:00:00"/>
    <x v="134"/>
    <n v="630"/>
    <n v="6"/>
    <x v="9"/>
    <n v="656"/>
    <n v="2"/>
    <n v="930"/>
    <s v="CRIMINAL THREATS - NO WEAPON DISPLAYED"/>
    <s v="0421 0422 0913"/>
    <n v="42"/>
    <s v="F"/>
    <s v="W"/>
    <n v="501"/>
    <s v="SINGLE FAMILY DWELLING"/>
    <n v="511"/>
    <s v="VERBAL THREAT"/>
    <s v="IC"/>
    <s v="Invest Cont"/>
    <n v="930"/>
    <m/>
    <m/>
    <m/>
    <s v="6000    ROMAINE                      ST"/>
    <m/>
    <n v="34.088900000000002"/>
    <n v="-118.3223"/>
    <n v="0"/>
    <x v="12"/>
  </r>
  <r>
    <n v="201218459"/>
    <d v="2020-08-13T00:00:00"/>
    <x v="217"/>
    <n v="355"/>
    <n v="12"/>
    <x v="8"/>
    <n v="1215"/>
    <n v="2"/>
    <n v="626"/>
    <s v="INTIMATE PARTNER - SIMPLE ASSAULT"/>
    <n v="2000"/>
    <n v="38"/>
    <s v="F"/>
    <s v="B"/>
    <n v="501"/>
    <s v="SINGLE FAMILY DWELLING"/>
    <m/>
    <m/>
    <s v="AO"/>
    <s v="Adult Other"/>
    <n v="626"/>
    <m/>
    <m/>
    <m/>
    <s v="1400 W  53RD                         ST"/>
    <m/>
    <n v="33.994100000000003"/>
    <n v="-118.3002"/>
    <n v="0"/>
    <x v="12"/>
  </r>
  <r>
    <n v="200209454"/>
    <d v="2020-04-27T00:00:00"/>
    <x v="303"/>
    <n v="2000"/>
    <n v="2"/>
    <x v="5"/>
    <n v="261"/>
    <n v="1"/>
    <n v="236"/>
    <s v="INTIMATE PARTNER - AGGRAVATED ASSAULT"/>
    <s v="0913 2000 1814 0448 0400 0408"/>
    <n v="34"/>
    <s v="F"/>
    <s v="A"/>
    <n v="502"/>
    <s v="MULTI-UNIT DWELLING (APARTMENT, DUPLEX, ETC)"/>
    <n v="400"/>
    <s v="STRONG-ARM (HANDS, FIST, FEET OR BODILY FORCE)"/>
    <s v="IC"/>
    <s v="Invest Cont"/>
    <n v="236"/>
    <m/>
    <m/>
    <m/>
    <s v="700 S  CORONADO                     ST"/>
    <m/>
    <n v="34.058900000000001"/>
    <n v="-118.2821"/>
    <n v="0"/>
    <x v="12"/>
  </r>
  <r>
    <n v="201225586"/>
    <d v="2020-12-02T00:00:00"/>
    <x v="194"/>
    <n v="1600"/>
    <n v="12"/>
    <x v="8"/>
    <n v="1269"/>
    <n v="1"/>
    <n v="510"/>
    <s v="VEHICLE - STOLEN"/>
    <m/>
    <n v="0"/>
    <m/>
    <m/>
    <n v="101"/>
    <s v="STREET"/>
    <m/>
    <m/>
    <s v="IC"/>
    <s v="Invest Cont"/>
    <n v="510"/>
    <m/>
    <m/>
    <m/>
    <s v="80TH                         ST"/>
    <s v="SAN PEDRO                    ST"/>
    <n v="33.966500000000003"/>
    <n v="-118.26949999999999"/>
    <n v="0"/>
    <x v="12"/>
  </r>
  <r>
    <n v="201219019"/>
    <d v="2020-08-20T00:00:00"/>
    <x v="144"/>
    <n v="1610"/>
    <n v="12"/>
    <x v="8"/>
    <n v="1269"/>
    <n v="1"/>
    <n v="761"/>
    <s v="BRANDISH WEAPON"/>
    <s v="1822 0334 0400 2004"/>
    <n v="0"/>
    <s v="M"/>
    <s v="B"/>
    <n v="101"/>
    <s v="STREET"/>
    <n v="215"/>
    <s v="MACHETE"/>
    <s v="IC"/>
    <s v="Invest Cont"/>
    <n v="761"/>
    <m/>
    <m/>
    <m/>
    <s v="MANCHESTER                   AV"/>
    <s v="STANFORD"/>
    <n v="33.960099999999997"/>
    <n v="-118.2629"/>
    <n v="0"/>
    <x v="12"/>
  </r>
  <r>
    <n v="200306280"/>
    <d v="2020-02-07T00:00:00"/>
    <x v="15"/>
    <n v="1430"/>
    <n v="3"/>
    <x v="2"/>
    <n v="328"/>
    <n v="2"/>
    <n v="860"/>
    <s v="BATTERY WITH SEXUAL CONTACT"/>
    <s v="0448 1251 0345 1822 0305 0551"/>
    <n v="26"/>
    <s v="F"/>
    <s v="H"/>
    <n v="102"/>
    <s v="SIDEWALK"/>
    <n v="400"/>
    <s v="STRONG-ARM (HANDS, FIST, FEET OR BODILY FORCE)"/>
    <s v="AA"/>
    <s v="Adult Arrest"/>
    <n v="860"/>
    <m/>
    <m/>
    <m/>
    <s v="HOOVER                       ST"/>
    <s v="ADAMS"/>
    <n v="34.030299999999997"/>
    <n v="-118.28400000000001"/>
    <n v="1"/>
    <x v="12"/>
  </r>
  <r>
    <n v="200510371"/>
    <d v="2020-06-08T00:00:00"/>
    <x v="20"/>
    <n v="1500"/>
    <n v="5"/>
    <x v="10"/>
    <n v="555"/>
    <n v="1"/>
    <n v="230"/>
    <s v="ASSAULT WITH DEADLY WEAPON, AGGRAVATED ASSAULT"/>
    <s v="1822 0416 0417 0429 0432"/>
    <n v="43"/>
    <s v="M"/>
    <s v="W"/>
    <n v="108"/>
    <s v="PARKING LOT"/>
    <n v="400"/>
    <s v="STRONG-ARM (HANDS, FIST, FEET OR BODILY FORCE)"/>
    <s v="IC"/>
    <s v="Invest Cont"/>
    <n v="230"/>
    <m/>
    <m/>
    <m/>
    <s v="GAFFEY                       ST"/>
    <s v="9TH                          ST"/>
    <n v="33.7483"/>
    <n v="-118.2931"/>
    <n v="0"/>
    <x v="12"/>
  </r>
  <r>
    <n v="200120495"/>
    <d v="2020-11-03T00:00:00"/>
    <x v="312"/>
    <n v="1100"/>
    <n v="1"/>
    <x v="1"/>
    <n v="145"/>
    <n v="2"/>
    <n v="740"/>
    <s v="VANDALISM - FELONY ($400 &amp; OVER, ALL CHURCH VANDALISMS)"/>
    <s v="1822 0397 1602 0344 0329"/>
    <n v="34"/>
    <s v="M"/>
    <s v="H"/>
    <n v="108"/>
    <s v="PARKING LOT"/>
    <m/>
    <m/>
    <s v="IC"/>
    <s v="Invest Cont"/>
    <n v="740"/>
    <m/>
    <m/>
    <m/>
    <s v="5TH"/>
    <s v="MAIN"/>
    <n v="34.046700000000001"/>
    <n v="-118.24850000000001"/>
    <n v="0"/>
    <x v="12"/>
  </r>
  <r>
    <n v="200617676"/>
    <d v="2020-11-06T00:00:00"/>
    <x v="166"/>
    <n v="1045"/>
    <n v="6"/>
    <x v="9"/>
    <n v="656"/>
    <n v="2"/>
    <n v="745"/>
    <s v="VANDALISM - MISDEAMEANOR ($399 OR UNDER)"/>
    <s v="0329 1300 1501"/>
    <n v="0"/>
    <s v="X"/>
    <s v="X"/>
    <n v="101"/>
    <s v="STREET"/>
    <n v="500"/>
    <s v="UNKNOWN WEAPON/OTHER WEAPON"/>
    <s v="IC"/>
    <s v="Invest Cont"/>
    <n v="745"/>
    <m/>
    <m/>
    <m/>
    <s v="SANTA MONICA"/>
    <s v="VINE"/>
    <n v="34.090699999999998"/>
    <n v="-118.3266"/>
    <n v="0"/>
    <x v="12"/>
  </r>
  <r>
    <n v="200109835"/>
    <d v="2020-03-30T00:00:00"/>
    <x v="152"/>
    <n v="1040"/>
    <n v="1"/>
    <x v="1"/>
    <n v="138"/>
    <n v="1"/>
    <n v="230"/>
    <s v="ASSAULT WITH DEADLY WEAPON, AGGRAVATED ASSAULT"/>
    <s v="2060 2000 1218 1402 2004 1813 0913 0334 0445 1414"/>
    <n v="28"/>
    <s v="M"/>
    <s v="B"/>
    <n v="101"/>
    <s v="STREET"/>
    <n v="312"/>
    <s v="PIPE/METAL PIPE"/>
    <s v="AO"/>
    <s v="Adult Other"/>
    <n v="230"/>
    <n v="998"/>
    <m/>
    <m/>
    <s v="300    CROCKER                      ST"/>
    <m/>
    <n v="34.046399999999998"/>
    <n v="-118.2402"/>
    <n v="0"/>
    <x v="12"/>
  </r>
  <r>
    <n v="201000976"/>
    <d v="2020-11-19T00:00:00"/>
    <x v="92"/>
    <n v="1355"/>
    <n v="10"/>
    <x v="11"/>
    <n v="1033"/>
    <n v="1"/>
    <n v="320"/>
    <s v="BURGLARY, ATTEMPTED"/>
    <s v="1822 1402 0314 1606 1414"/>
    <n v="47"/>
    <s v="M"/>
    <s v="O"/>
    <n v="501"/>
    <s v="SINGLE FAMILY DWELLING"/>
    <m/>
    <m/>
    <s v="AA"/>
    <s v="Adult Arrest"/>
    <n v="320"/>
    <m/>
    <m/>
    <m/>
    <s v="6100    TAMPA                        AV"/>
    <m/>
    <n v="34.1813"/>
    <n v="-118.5534"/>
    <n v="1"/>
    <x v="12"/>
  </r>
  <r>
    <n v="201011046"/>
    <d v="2020-07-16T00:00:00"/>
    <x v="51"/>
    <n v="1758"/>
    <n v="10"/>
    <x v="11"/>
    <n v="1001"/>
    <n v="1"/>
    <n v="510"/>
    <s v="VEHICLE - STOLEN"/>
    <m/>
    <n v="0"/>
    <m/>
    <m/>
    <n v="101"/>
    <s v="STREET"/>
    <m/>
    <m/>
    <s v="IC"/>
    <s v="Invest Cont"/>
    <n v="510"/>
    <m/>
    <m/>
    <m/>
    <s v="7700    MELVIN                       AV"/>
    <m/>
    <n v="34.210299999999997"/>
    <n v="-118.5603"/>
    <n v="0"/>
    <x v="12"/>
  </r>
  <r>
    <n v="201223954"/>
    <d v="2020-11-04T00:00:00"/>
    <x v="2"/>
    <n v="1900"/>
    <n v="12"/>
    <x v="8"/>
    <n v="1266"/>
    <n v="2"/>
    <n v="626"/>
    <s v="INTIMATE PARTNER - SIMPLE ASSAULT"/>
    <s v="2000 0400 0444 1814 0913"/>
    <n v="46"/>
    <s v="F"/>
    <s v="B"/>
    <n v="502"/>
    <s v="MULTI-UNIT DWELLING (APARTMENT, DUPLEX, ETC)"/>
    <n v="400"/>
    <s v="STRONG-ARM (HANDS, FIST, FEET OR BODILY FORCE)"/>
    <s v="AO"/>
    <s v="Adult Other"/>
    <n v="626"/>
    <m/>
    <m/>
    <m/>
    <s v="800 W  80TH                         ST"/>
    <m/>
    <n v="33.966700000000003"/>
    <n v="-118.2877"/>
    <n v="0"/>
    <x v="12"/>
  </r>
  <r>
    <n v="201110658"/>
    <d v="2020-06-21T00:00:00"/>
    <x v="50"/>
    <n v="1400"/>
    <n v="11"/>
    <x v="7"/>
    <n v="1109"/>
    <n v="1"/>
    <n v="510"/>
    <s v="VEHICLE - STOLEN"/>
    <m/>
    <n v="0"/>
    <m/>
    <m/>
    <n v="101"/>
    <s v="STREET"/>
    <m/>
    <m/>
    <s v="IC"/>
    <s v="Invest Cont"/>
    <n v="510"/>
    <m/>
    <m/>
    <m/>
    <s v="1800    LAS FLORES                   DR"/>
    <m/>
    <n v="34.141300000000001"/>
    <n v="-118.2062"/>
    <n v="0"/>
    <x v="12"/>
  </r>
  <r>
    <n v="200817169"/>
    <d v="2020-12-04T00:00:00"/>
    <x v="41"/>
    <n v="1030"/>
    <n v="8"/>
    <x v="12"/>
    <n v="826"/>
    <n v="2"/>
    <n v="662"/>
    <s v="BUNCO, GRAND THEFT"/>
    <s v="0701 0800 0344 1822"/>
    <n v="59"/>
    <s v="M"/>
    <s v="W"/>
    <n v="502"/>
    <s v="MULTI-UNIT DWELLING (APARTMENT, DUPLEX, ETC)"/>
    <m/>
    <m/>
    <s v="IC"/>
    <s v="Invest Cont"/>
    <n v="662"/>
    <m/>
    <m/>
    <m/>
    <s v="12100    SAN VICENTE                  BL"/>
    <m/>
    <n v="34.052"/>
    <n v="-118.4742"/>
    <n v="0"/>
    <x v="12"/>
  </r>
  <r>
    <n v="201301153"/>
    <d v="2020-12-05T00:00:00"/>
    <x v="195"/>
    <n v="2120"/>
    <n v="13"/>
    <x v="6"/>
    <n v="1344"/>
    <n v="1"/>
    <n v="251"/>
    <s v="SHOTS FIRED AT INHABITED DWELLING"/>
    <s v="1822 0329 0432"/>
    <n v="70"/>
    <s v="F"/>
    <s v="H"/>
    <n v="501"/>
    <s v="SINGLE FAMILY DWELLING"/>
    <n v="106"/>
    <s v="UNKNOWN FIREARM"/>
    <s v="IC"/>
    <s v="Invest Cont"/>
    <n v="251"/>
    <m/>
    <m/>
    <m/>
    <s v="800 E  42ND                         ST"/>
    <m/>
    <n v="34.0075"/>
    <n v="-118.26430000000001"/>
    <n v="0"/>
    <x v="12"/>
  </r>
  <r>
    <n v="200904802"/>
    <d v="2020-01-19T00:00:00"/>
    <x v="230"/>
    <n v="430"/>
    <n v="9"/>
    <x v="3"/>
    <n v="914"/>
    <n v="1"/>
    <n v="210"/>
    <s v="ROBBERY"/>
    <s v="0416 0446 1822 0605 0344"/>
    <n v="19"/>
    <s v="M"/>
    <s v="H"/>
    <n v="101"/>
    <s v="STREET"/>
    <n v="400"/>
    <s v="STRONG-ARM (HANDS, FIST, FEET OR BODILY FORCE)"/>
    <s v="IC"/>
    <s v="Invest Cont"/>
    <n v="210"/>
    <m/>
    <m/>
    <m/>
    <s v="14800    VANOWEN                      ST"/>
    <m/>
    <n v="34.197600000000001"/>
    <n v="-118.45740000000001"/>
    <n v="0"/>
    <x v="12"/>
  </r>
  <r>
    <n v="200514645"/>
    <d v="2020-09-29T00:00:00"/>
    <x v="16"/>
    <n v="1315"/>
    <n v="5"/>
    <x v="10"/>
    <n v="525"/>
    <n v="1"/>
    <n v="440"/>
    <s v="THEFT PLAIN - PETTY ($950 &amp; UNDER)"/>
    <s v="0344 1202"/>
    <n v="60"/>
    <s v="M"/>
    <s v="O"/>
    <n v="203"/>
    <s v="OTHER BUSINESS"/>
    <m/>
    <m/>
    <s v="IC"/>
    <s v="Invest Cont"/>
    <n v="440"/>
    <m/>
    <m/>
    <m/>
    <s v="500 N  MARINE                       AV"/>
    <m/>
    <n v="33.775599999999997"/>
    <n v="-118.2634"/>
    <n v="0"/>
    <x v="12"/>
  </r>
  <r>
    <n v="200815851"/>
    <d v="2020-10-29T00:00:00"/>
    <x v="229"/>
    <n v="1630"/>
    <n v="8"/>
    <x v="12"/>
    <n v="842"/>
    <n v="1"/>
    <n v="331"/>
    <s v="THEFT FROM MOTOR VEHICLE - GRAND ($950.01 AND OVER)"/>
    <s v="0344 1822 0385 1602"/>
    <n v="39"/>
    <s v="M"/>
    <s v="W"/>
    <n v="108"/>
    <s v="PARKING LOT"/>
    <m/>
    <m/>
    <s v="IC"/>
    <s v="Invest Cont"/>
    <n v="331"/>
    <m/>
    <m/>
    <m/>
    <s v="11800    WILSHIRE                     BL"/>
    <m/>
    <n v="34.048200000000001"/>
    <n v="-118.46250000000001"/>
    <n v="0"/>
    <x v="12"/>
  </r>
  <r>
    <n v="201309373"/>
    <d v="2020-04-14T00:00:00"/>
    <x v="290"/>
    <n v="300"/>
    <n v="13"/>
    <x v="6"/>
    <n v="1367"/>
    <n v="1"/>
    <n v="510"/>
    <s v="VEHICLE - STOLEN"/>
    <m/>
    <n v="0"/>
    <m/>
    <m/>
    <n v="101"/>
    <s v="STREET"/>
    <m/>
    <m/>
    <s v="IC"/>
    <s v="Invest Cont"/>
    <n v="510"/>
    <m/>
    <m/>
    <m/>
    <s v="5200    STAUNTON                     AV"/>
    <m/>
    <n v="33.995399999999997"/>
    <n v="-118.2415"/>
    <n v="0"/>
    <x v="12"/>
  </r>
  <r>
    <n v="200610318"/>
    <d v="2020-05-17T00:00:00"/>
    <x v="280"/>
    <n v="1145"/>
    <n v="6"/>
    <x v="9"/>
    <n v="639"/>
    <n v="2"/>
    <n v="626"/>
    <s v="INTIMATE PARTNER - SIMPLE ASSAULT"/>
    <s v="0400 1300 1822"/>
    <n v="0"/>
    <s v="M"/>
    <s v="W"/>
    <n v="122"/>
    <s v="VEHICLE, PASSENGER/TRUCK"/>
    <n v="400"/>
    <s v="STRONG-ARM (HANDS, FIST, FEET OR BODILY FORCE)"/>
    <s v="AO"/>
    <s v="Adult Other"/>
    <n v="626"/>
    <m/>
    <m/>
    <m/>
    <s v="1800 N  WESTERN                      AV"/>
    <m/>
    <n v="34.1036"/>
    <n v="-118.30929999999999"/>
    <n v="0"/>
    <x v="12"/>
  </r>
  <r>
    <n v="200708905"/>
    <d v="2020-05-04T00:00:00"/>
    <x v="332"/>
    <n v="900"/>
    <n v="7"/>
    <x v="0"/>
    <n v="706"/>
    <n v="2"/>
    <n v="745"/>
    <s v="VANDALISM - MISDEAMEANOR ($399 OR UNDER)"/>
    <s v="0329 1609"/>
    <n v="0"/>
    <s v="M"/>
    <s v="O"/>
    <n v="203"/>
    <s v="OTHER BUSINESS"/>
    <m/>
    <m/>
    <s v="IC"/>
    <s v="Invest Cont"/>
    <n v="745"/>
    <m/>
    <m/>
    <m/>
    <s v="800 N  LA BREA                      AV"/>
    <m/>
    <n v="34.085299999999997"/>
    <n v="-118.3441"/>
    <n v="0"/>
    <x v="12"/>
  </r>
  <r>
    <n v="200705219"/>
    <d v="2020-01-26T00:00:00"/>
    <x v="119"/>
    <n v="1420"/>
    <n v="7"/>
    <x v="0"/>
    <n v="723"/>
    <n v="2"/>
    <n v="624"/>
    <s v="BATTERY - SIMPLE ASSAULT"/>
    <s v="0416 1218"/>
    <n v="57"/>
    <s v="M"/>
    <s v="W"/>
    <n v="102"/>
    <s v="SIDEWALK"/>
    <n v="400"/>
    <s v="STRONG-ARM (HANDS, FIST, FEET OR BODILY FORCE)"/>
    <s v="IC"/>
    <s v="Invest Cont"/>
    <n v="624"/>
    <m/>
    <m/>
    <m/>
    <s v="FAIRFAX                      AV"/>
    <s v="BLACKBURN                    AV"/>
    <n v="34.070799999999998"/>
    <n v="-118.3614"/>
    <n v="0"/>
    <x v="12"/>
  </r>
  <r>
    <n v="201115346"/>
    <d v="2020-11-02T00:00:00"/>
    <x v="345"/>
    <n v="2000"/>
    <n v="11"/>
    <x v="7"/>
    <n v="1143"/>
    <n v="1"/>
    <n v="310"/>
    <s v="BURGLARY"/>
    <s v="0344 1822 0358"/>
    <n v="51"/>
    <s v="M"/>
    <s v="W"/>
    <n v="707"/>
    <s v="GARAGE/CARPORT"/>
    <m/>
    <m/>
    <s v="IC"/>
    <s v="Invest Cont"/>
    <n v="310"/>
    <m/>
    <m/>
    <m/>
    <s v="2400    CLAREMONT                    AV"/>
    <m/>
    <n v="34.103000000000002"/>
    <n v="-118.274"/>
    <n v="0"/>
    <x v="12"/>
  </r>
  <r>
    <n v="200716459"/>
    <d v="2020-11-27T00:00:00"/>
    <x v="29"/>
    <n v="1204"/>
    <n v="7"/>
    <x v="0"/>
    <n v="753"/>
    <n v="1"/>
    <n v="440"/>
    <s v="THEFT PLAIN - PETTY ($950 &amp; UNDER)"/>
    <s v="1822 0344 0394"/>
    <n v="70"/>
    <s v="M"/>
    <s v="W"/>
    <n v="510"/>
    <s v="NURSING/CONVALESCENT/RETIREMENT HOME"/>
    <m/>
    <m/>
    <s v="IC"/>
    <s v="Invest Cont"/>
    <n v="440"/>
    <m/>
    <m/>
    <m/>
    <s v="W  OLYMPIC                      BL"/>
    <s v="S  FAIRFAX                      AV"/>
    <n v="34.058199999999999"/>
    <n v="-118.3639"/>
    <n v="0"/>
    <x v="12"/>
  </r>
  <r>
    <n v="200319320"/>
    <d v="2020-10-24T00:00:00"/>
    <x v="161"/>
    <n v="1500"/>
    <n v="3"/>
    <x v="2"/>
    <n v="363"/>
    <n v="1"/>
    <n v="510"/>
    <s v="VEHICLE - STOLEN"/>
    <m/>
    <n v="0"/>
    <m/>
    <m/>
    <n v="103"/>
    <s v="ALLEY"/>
    <m/>
    <m/>
    <s v="IC"/>
    <s v="Invest Cont"/>
    <n v="510"/>
    <m/>
    <m/>
    <m/>
    <s v="4000    WEST                         BL"/>
    <m/>
    <n v="34.0107"/>
    <n v="-118.3467"/>
    <n v="0"/>
    <x v="12"/>
  </r>
  <r>
    <n v="200311247"/>
    <d v="2020-05-13T00:00:00"/>
    <x v="25"/>
    <n v="1700"/>
    <n v="3"/>
    <x v="2"/>
    <n v="362"/>
    <n v="1"/>
    <n v="420"/>
    <s v="THEFT FROM MOTOR VEHICLE - PETTY ($950 &amp; UNDER)"/>
    <s v="1300 1606 0344 1202"/>
    <n v="61"/>
    <s v="M"/>
    <s v="B"/>
    <n v="108"/>
    <s v="PARKING LOT"/>
    <m/>
    <m/>
    <s v="IC"/>
    <s v="Invest Cont"/>
    <n v="420"/>
    <m/>
    <m/>
    <m/>
    <s v="3800    POTOMAC                      AV"/>
    <m/>
    <n v="34.015599999999999"/>
    <n v="-118.3466"/>
    <n v="0"/>
    <x v="12"/>
  </r>
  <r>
    <n v="201209962"/>
    <d v="2020-03-28T00:00:00"/>
    <x v="128"/>
    <n v="1930"/>
    <n v="12"/>
    <x v="8"/>
    <n v="1218"/>
    <n v="1"/>
    <n v="350"/>
    <s v="THEFT, PERSON"/>
    <s v="2000 0344 1814 0319 0444 0416 0432 0913"/>
    <n v="27"/>
    <s v="F"/>
    <s v="B"/>
    <n v="502"/>
    <s v="MULTI-UNIT DWELLING (APARTMENT, DUPLEX, ETC)"/>
    <n v="400"/>
    <s v="STRONG-ARM (HANDS, FIST, FEET OR BODILY FORCE)"/>
    <s v="AO"/>
    <s v="Adult Other"/>
    <n v="350"/>
    <m/>
    <m/>
    <m/>
    <s v="700 W  56TH                         ST"/>
    <m/>
    <n v="33.991500000000002"/>
    <n v="-118.2842"/>
    <n v="0"/>
    <x v="12"/>
  </r>
  <r>
    <n v="200106347"/>
    <d v="2020-02-03T00:00:00"/>
    <x v="233"/>
    <n v="1415"/>
    <n v="1"/>
    <x v="1"/>
    <n v="152"/>
    <n v="2"/>
    <n v="850"/>
    <s v="INDECENT EXPOSURE"/>
    <s v="2004 0528 0529"/>
    <n v="25"/>
    <s v="F"/>
    <s v="B"/>
    <n v="738"/>
    <s v="LIBRARY"/>
    <m/>
    <m/>
    <s v="IC"/>
    <s v="Invest Cont"/>
    <n v="850"/>
    <m/>
    <m/>
    <m/>
    <s v="600 W  5TH                          ST"/>
    <m/>
    <n v="34.050199999999997"/>
    <n v="-118.254"/>
    <n v="0"/>
    <x v="12"/>
  </r>
  <r>
    <n v="200905327"/>
    <d v="2020-01-31T00:00:00"/>
    <x v="94"/>
    <n v="2330"/>
    <n v="9"/>
    <x v="3"/>
    <n v="906"/>
    <n v="2"/>
    <n v="946"/>
    <s v="OTHER MISCELLANEOUS CRIME"/>
    <s v="0392 2004"/>
    <n v="0"/>
    <s v="X"/>
    <s v="X"/>
    <n v="101"/>
    <s v="STREET"/>
    <m/>
    <m/>
    <s v="IC"/>
    <s v="Invest Cont"/>
    <n v="946"/>
    <m/>
    <m/>
    <m/>
    <s v="7300    VAN NUYS                     BL"/>
    <m/>
    <n v="34.203000000000003"/>
    <n v="-118.44880000000001"/>
    <n v="0"/>
    <x v="12"/>
  </r>
  <r>
    <n v="201306732"/>
    <d v="2020-02-19T00:00:00"/>
    <x v="270"/>
    <n v="15"/>
    <n v="13"/>
    <x v="6"/>
    <n v="1322"/>
    <n v="2"/>
    <n v="740"/>
    <s v="VANDALISM - FELONY ($400 &amp; OVER, ALL CHURCH VANDALISMS)"/>
    <s v="0329 0311 1413"/>
    <n v="21"/>
    <s v="M"/>
    <s v="H"/>
    <n v="203"/>
    <s v="OTHER BUSINESS"/>
    <m/>
    <m/>
    <s v="AO"/>
    <s v="Adult Other"/>
    <n v="740"/>
    <n v="998"/>
    <m/>
    <m/>
    <s v="SAN PEDRO                    ST"/>
    <s v="AVALON                       BL"/>
    <n v="34.0242"/>
    <n v="-118.2623"/>
    <n v="0"/>
    <x v="12"/>
  </r>
  <r>
    <n v="200213510"/>
    <d v="2020-08-08T00:00:00"/>
    <x v="266"/>
    <n v="2200"/>
    <n v="2"/>
    <x v="5"/>
    <n v="241"/>
    <n v="1"/>
    <n v="420"/>
    <s v="THEFT FROM MOTOR VEHICLE - PETTY ($950 &amp; UNDER)"/>
    <s v="0344 0377"/>
    <n v="21"/>
    <s v="M"/>
    <s v="H"/>
    <n v="707"/>
    <s v="GARAGE/CARPORT"/>
    <m/>
    <m/>
    <s v="IC"/>
    <s v="Invest Cont"/>
    <n v="420"/>
    <m/>
    <m/>
    <m/>
    <s v="400 S  OCCIDENTAL                   BL"/>
    <m/>
    <n v="34.065899999999999"/>
    <n v="-118.2834"/>
    <n v="0"/>
    <x v="12"/>
  </r>
  <r>
    <n v="201216139"/>
    <d v="2020-07-07T00:00:00"/>
    <x v="142"/>
    <n v="1200"/>
    <n v="12"/>
    <x v="8"/>
    <n v="1266"/>
    <n v="2"/>
    <n v="810"/>
    <s v="SEX,UNLAWFUL(INC MUTUAL CONSENT, PENETRATION W/ FRGN OBJ"/>
    <s v="1259 0527"/>
    <n v="15"/>
    <s v="F"/>
    <s v="B"/>
    <n v="501"/>
    <s v="SINGLE FAMILY DWELLING"/>
    <m/>
    <m/>
    <s v="AO"/>
    <s v="Adult Other"/>
    <n v="810"/>
    <m/>
    <m/>
    <m/>
    <s v="HOOVER                       ST"/>
    <s v="80TH                         ST"/>
    <n v="33.966700000000003"/>
    <n v="-118.2871"/>
    <n v="0"/>
    <x v="12"/>
  </r>
  <r>
    <n v="200709459"/>
    <d v="2020-05-21T00:00:00"/>
    <x v="329"/>
    <n v="1200"/>
    <n v="7"/>
    <x v="0"/>
    <n v="734"/>
    <n v="2"/>
    <n v="626"/>
    <s v="INTIMATE PARTNER - SIMPLE ASSAULT"/>
    <s v="2000 1813 0408 0416"/>
    <n v="46"/>
    <s v="F"/>
    <s v="W"/>
    <n v="502"/>
    <s v="MULTI-UNIT DWELLING (APARTMENT, DUPLEX, ETC)"/>
    <n v="400"/>
    <s v="STRONG-ARM (HANDS, FIST, FEET OR BODILY FORCE)"/>
    <s v="AO"/>
    <s v="Adult Other"/>
    <n v="626"/>
    <m/>
    <m/>
    <m/>
    <s v="500 S  BURNSIDE                     AV"/>
    <m/>
    <n v="34.066200000000002"/>
    <n v="-118.3506"/>
    <n v="0"/>
    <x v="12"/>
  </r>
  <r>
    <n v="200713512"/>
    <d v="2020-09-04T00:00:00"/>
    <x v="154"/>
    <n v="1345"/>
    <n v="7"/>
    <x v="0"/>
    <n v="723"/>
    <n v="2"/>
    <n v="888"/>
    <s v="TRESPASSING"/>
    <n v="1501"/>
    <n v="21"/>
    <s v="F"/>
    <s v="W"/>
    <n v="203"/>
    <s v="OTHER BUSINESS"/>
    <m/>
    <m/>
    <s v="IC"/>
    <s v="Invest Cont"/>
    <n v="888"/>
    <m/>
    <m/>
    <m/>
    <s v="7900 W  3RD                          ST"/>
    <m/>
    <n v="34.0717"/>
    <n v="-118.3623"/>
    <n v="0"/>
    <x v="12"/>
  </r>
  <r>
    <n v="200615509"/>
    <d v="2020-09-17T00:00:00"/>
    <x v="214"/>
    <n v="1700"/>
    <n v="6"/>
    <x v="9"/>
    <n v="644"/>
    <n v="1"/>
    <n v="420"/>
    <s v="THEFT FROM MOTOR VEHICLE - PETTY ($950 &amp; UNDER)"/>
    <m/>
    <n v="0"/>
    <m/>
    <m/>
    <n v="141"/>
    <s v="CEMETARY*"/>
    <m/>
    <m/>
    <s v="IC"/>
    <s v="Invest Cont"/>
    <n v="420"/>
    <m/>
    <m/>
    <m/>
    <s v="1300 N  MARTEL                       AV"/>
    <m/>
    <n v="34.0944"/>
    <n v="-118.3507"/>
    <n v="0"/>
    <x v="12"/>
  </r>
  <r>
    <n v="200516796"/>
    <d v="2020-11-15T00:00:00"/>
    <x v="48"/>
    <n v="1"/>
    <n v="5"/>
    <x v="10"/>
    <n v="557"/>
    <n v="2"/>
    <n v="740"/>
    <s v="VANDALISM - FELONY ($400 &amp; OVER, ALL CHURCH VANDALISMS)"/>
    <s v="0329 1300"/>
    <n v="57"/>
    <s v="F"/>
    <s v="W"/>
    <n v="122"/>
    <s v="VEHICLE, PASSENGER/TRUCK"/>
    <m/>
    <m/>
    <s v="IC"/>
    <s v="Invest Cont"/>
    <n v="740"/>
    <m/>
    <m/>
    <m/>
    <s v="800 W  3RD                          ST"/>
    <m/>
    <n v="33.741500000000002"/>
    <n v="-118.295"/>
    <n v="0"/>
    <x v="12"/>
  </r>
  <r>
    <n v="200211525"/>
    <d v="2020-06-18T00:00:00"/>
    <x v="255"/>
    <n v="1915"/>
    <n v="2"/>
    <x v="5"/>
    <n v="218"/>
    <n v="1"/>
    <n v="350"/>
    <s v="THEFT, PERSON"/>
    <s v="0342 0344 1822"/>
    <n v="77"/>
    <s v="F"/>
    <s v="W"/>
    <n v="109"/>
    <s v="PARK/PLAYGROUND"/>
    <n v="400"/>
    <s v="STRONG-ARM (HANDS, FIST, FEET OR BODILY FORCE)"/>
    <s v="IC"/>
    <s v="Invest Cont"/>
    <n v="350"/>
    <m/>
    <m/>
    <m/>
    <s v="PARK                         AV"/>
    <s v="LOGAN                        ST"/>
    <n v="34.075400000000002"/>
    <n v="-118.2595"/>
    <n v="0"/>
    <x v="12"/>
  </r>
  <r>
    <n v="200510379"/>
    <d v="2020-06-09T00:00:00"/>
    <x v="20"/>
    <n v="2000"/>
    <n v="5"/>
    <x v="10"/>
    <n v="564"/>
    <n v="1"/>
    <n v="510"/>
    <s v="VEHICLE - STOLEN"/>
    <m/>
    <n v="0"/>
    <m/>
    <m/>
    <n v="101"/>
    <s v="STREET"/>
    <m/>
    <m/>
    <s v="IC"/>
    <s v="Invest Cont"/>
    <n v="510"/>
    <m/>
    <m/>
    <m/>
    <s v="2ND"/>
    <s v="CENTRE"/>
    <n v="33.742400000000004"/>
    <n v="-118.2835"/>
    <n v="0"/>
    <x v="12"/>
  </r>
  <r>
    <n v="200110092"/>
    <d v="2020-04-05T00:00:00"/>
    <x v="193"/>
    <n v="1930"/>
    <n v="1"/>
    <x v="1"/>
    <n v="154"/>
    <n v="1"/>
    <n v="310"/>
    <s v="BURGLARY"/>
    <s v="1822 1601 1218 0344"/>
    <n v="57"/>
    <s v="M"/>
    <s v="H"/>
    <n v="502"/>
    <s v="MULTI-UNIT DWELLING (APARTMENT, DUPLEX, ETC)"/>
    <m/>
    <m/>
    <s v="IC"/>
    <s v="Invest Cont"/>
    <n v="310"/>
    <m/>
    <m/>
    <m/>
    <s v="500 S  MAIN                         ST"/>
    <m/>
    <n v="34.046700000000001"/>
    <n v="-118.24850000000001"/>
    <n v="0"/>
    <x v="12"/>
  </r>
  <r>
    <n v="200911620"/>
    <d v="2020-06-26T00:00:00"/>
    <x v="10"/>
    <n v="2300"/>
    <n v="9"/>
    <x v="3"/>
    <n v="989"/>
    <n v="1"/>
    <n v="330"/>
    <s v="BURGLARY FROM VEHICLE"/>
    <s v="0344 1300"/>
    <n v="23"/>
    <s v="M"/>
    <s v="W"/>
    <n v="123"/>
    <s v="PARKING UNDERGROUND/BUILDING"/>
    <m/>
    <m/>
    <s v="IC"/>
    <s v="Invest Cont"/>
    <n v="330"/>
    <m/>
    <m/>
    <m/>
    <s v="13300    WOODBRIDGE                   ST"/>
    <m/>
    <n v="34.147500000000001"/>
    <n v="-118.4225"/>
    <n v="0"/>
    <x v="12"/>
  </r>
  <r>
    <n v="200121581"/>
    <d v="2020-11-26T00:00:00"/>
    <x v="287"/>
    <n v="1500"/>
    <n v="1"/>
    <x v="1"/>
    <n v="159"/>
    <n v="2"/>
    <n v="745"/>
    <s v="VANDALISM - MISDEAMEANOR ($399 OR UNDER)"/>
    <s v="0329 0397"/>
    <n v="0"/>
    <s v="X"/>
    <s v="X"/>
    <n v="116"/>
    <s v="OTHER/OUTSIDE"/>
    <m/>
    <m/>
    <s v="IC"/>
    <s v="Invest Cont"/>
    <n v="745"/>
    <m/>
    <m/>
    <m/>
    <s v="600    MESQUIT                      ST"/>
    <m/>
    <n v="34.036499999999997"/>
    <n v="-118.22920000000001"/>
    <n v="0"/>
    <x v="12"/>
  </r>
  <r>
    <n v="201012537"/>
    <d v="2020-08-29T00:00:00"/>
    <x v="30"/>
    <n v="30"/>
    <n v="10"/>
    <x v="11"/>
    <n v="1015"/>
    <n v="2"/>
    <n v="740"/>
    <s v="VANDALISM - FELONY ($400 &amp; OVER, ALL CHURCH VANDALISMS)"/>
    <s v="0329 1822"/>
    <n v="53"/>
    <s v="M"/>
    <s v="H"/>
    <n v="122"/>
    <s v="VEHICLE, PASSENGER/TRUCK"/>
    <n v="400"/>
    <s v="STRONG-ARM (HANDS, FIST, FEET OR BODILY FORCE)"/>
    <s v="IC"/>
    <s v="Invest Cont"/>
    <n v="740"/>
    <m/>
    <m/>
    <m/>
    <s v="7500    YARMOUTH                     AV"/>
    <m/>
    <n v="34.206800000000001"/>
    <n v="-118.5197"/>
    <n v="0"/>
    <x v="12"/>
  </r>
  <r>
    <n v="201221579"/>
    <d v="2020-09-28T00:00:00"/>
    <x v="294"/>
    <n v="1727"/>
    <n v="12"/>
    <x v="8"/>
    <n v="1256"/>
    <n v="1"/>
    <n v="230"/>
    <s v="ASSAULT WITH DEADLY WEAPON, AGGRAVATED ASSAULT"/>
    <s v="0416 1822"/>
    <n v="61"/>
    <s v="M"/>
    <s v="H"/>
    <n v="103"/>
    <s v="ALLEY"/>
    <n v="101"/>
    <s v="REVOLVER"/>
    <s v="IC"/>
    <s v="Invest Cont"/>
    <n v="230"/>
    <m/>
    <m/>
    <m/>
    <s v="FLORENCE"/>
    <s v="76TH                         ST"/>
    <n v="33.972700000000003"/>
    <n v="-118.285"/>
    <n v="0"/>
    <x v="12"/>
  </r>
  <r>
    <n v="201300688"/>
    <d v="2020-04-25T00:00:00"/>
    <x v="75"/>
    <n v="255"/>
    <n v="13"/>
    <x v="6"/>
    <n v="1303"/>
    <n v="1"/>
    <n v="310"/>
    <s v="BURGLARY"/>
    <s v="2018 1402 0907 2024 1607 0329 0358 0344"/>
    <n v="0"/>
    <s v="X"/>
    <s v="X"/>
    <n v="418"/>
    <m/>
    <m/>
    <m/>
    <s v="AA"/>
    <s v="Adult Arrest"/>
    <n v="310"/>
    <n v="998"/>
    <m/>
    <m/>
    <s v="1200    PALOMA                       ST"/>
    <m/>
    <n v="34.031199999999998"/>
    <n v="-118.2478"/>
    <n v="1"/>
    <x v="12"/>
  </r>
  <r>
    <n v="200813030"/>
    <d v="2020-08-17T00:00:00"/>
    <x v="116"/>
    <n v="1200"/>
    <n v="8"/>
    <x v="12"/>
    <n v="857"/>
    <n v="1"/>
    <n v="310"/>
    <s v="BURGLARY"/>
    <s v="1822 1609 0344"/>
    <n v="0"/>
    <s v="X"/>
    <s v="X"/>
    <n v="157"/>
    <s v="VEHICLE STORAGE LOT (CARS, TRUCKS, RV'S, BOATS, TRAILERS, ETC.)"/>
    <m/>
    <m/>
    <s v="IC"/>
    <s v="Invest Cont"/>
    <n v="310"/>
    <m/>
    <m/>
    <m/>
    <s v="1100 S  BEVERLY                      DR"/>
    <m/>
    <n v="34.056399999999996"/>
    <n v="-118.39619999999999"/>
    <n v="0"/>
    <x v="12"/>
  </r>
  <r>
    <n v="200611336"/>
    <d v="2020-06-12T00:00:00"/>
    <x v="79"/>
    <n v="1545"/>
    <n v="6"/>
    <x v="9"/>
    <n v="678"/>
    <n v="1"/>
    <n v="230"/>
    <s v="ASSAULT WITH DEADLY WEAPON, AGGRAVATED ASSAULT"/>
    <s v="1822 0445 0400"/>
    <n v="44"/>
    <s v="M"/>
    <s v="H"/>
    <n v="101"/>
    <s v="STREET"/>
    <n v="400"/>
    <s v="STRONG-ARM (HANDS, FIST, FEET OR BODILY FORCE)"/>
    <s v="IC"/>
    <s v="Invest Cont"/>
    <n v="230"/>
    <n v="740"/>
    <m/>
    <m/>
    <s v="900 N  OXFORD                       AV"/>
    <m/>
    <n v="34.086199999999998"/>
    <n v="-118.3078"/>
    <n v="0"/>
    <x v="12"/>
  </r>
  <r>
    <n v="200812626"/>
    <d v="2020-08-03T00:00:00"/>
    <x v="165"/>
    <n v="900"/>
    <n v="8"/>
    <x v="12"/>
    <n v="807"/>
    <n v="2"/>
    <n v="649"/>
    <s v="DOCUMENT FORGERY / STOLEN FELONY"/>
    <s v="1822 0100 0923"/>
    <n v="30"/>
    <s v="F"/>
    <s v="W"/>
    <n v="501"/>
    <s v="SINGLE FAMILY DWELLING"/>
    <m/>
    <m/>
    <s v="IC"/>
    <s v="Invest Cont"/>
    <n v="649"/>
    <m/>
    <m/>
    <m/>
    <s v="1500 N  BEVERLY GLEN                 BL"/>
    <m/>
    <n v="34.098700000000001"/>
    <n v="-118.4425"/>
    <n v="0"/>
    <x v="12"/>
  </r>
  <r>
    <n v="200615549"/>
    <d v="2020-09-18T00:00:00"/>
    <x v="333"/>
    <n v="1400"/>
    <n v="6"/>
    <x v="9"/>
    <n v="639"/>
    <n v="1"/>
    <n v="341"/>
    <s v="THEFT-GRAND ($950.01 &amp; OVER)EXCPT,GUNS,FOWL,LIVESTK,PROD"/>
    <s v="0344 0377 1822 0209"/>
    <n v="34"/>
    <s v="F"/>
    <s v="W"/>
    <n v="406"/>
    <s v="OTHER STORE"/>
    <m/>
    <m/>
    <s v="IC"/>
    <s v="Invest Cont"/>
    <n v="341"/>
    <m/>
    <m/>
    <m/>
    <s v="5100 W  HOLLYWOOD                    BL"/>
    <m/>
    <n v="34.1036"/>
    <n v="-118.3049"/>
    <n v="0"/>
    <x v="12"/>
  </r>
  <r>
    <n v="200307347"/>
    <d v="2020-02-24T00:00:00"/>
    <x v="105"/>
    <n v="2300"/>
    <n v="3"/>
    <x v="2"/>
    <n v="393"/>
    <n v="1"/>
    <n v="440"/>
    <s v="THEFT PLAIN - PETTY ($950 &amp; UNDER)"/>
    <s v="1202 0344"/>
    <n v="62"/>
    <s v="M"/>
    <s v="B"/>
    <n v="119"/>
    <s v="PORCH, RESIDENTIAL"/>
    <m/>
    <m/>
    <s v="IC"/>
    <s v="Invest Cont"/>
    <n v="440"/>
    <m/>
    <m/>
    <m/>
    <s v="4300    GARTHWAITE                   AV"/>
    <m/>
    <n v="34.005699999999997"/>
    <n v="-118.3278"/>
    <n v="0"/>
    <x v="12"/>
  </r>
  <r>
    <n v="200414106"/>
    <d v="2020-10-21T00:00:00"/>
    <x v="161"/>
    <n v="1215"/>
    <n v="4"/>
    <x v="4"/>
    <n v="491"/>
    <n v="1"/>
    <n v="442"/>
    <s v="SHOPLIFTING - PETTY THEFT ($950 &amp; UNDER)"/>
    <n v="325"/>
    <n v="0"/>
    <s v="X"/>
    <s v="X"/>
    <n v="404"/>
    <s v="DEPARTMENT STORE"/>
    <m/>
    <m/>
    <s v="IC"/>
    <s v="Invest Cont"/>
    <n v="442"/>
    <m/>
    <m/>
    <m/>
    <s v="2600 E  OLYMPIC                      BL"/>
    <m/>
    <n v="34.025300000000001"/>
    <n v="-118.22239999999999"/>
    <n v="0"/>
    <x v="12"/>
  </r>
  <r>
    <n v="200407242"/>
    <d v="2020-03-24T00:00:00"/>
    <x v="321"/>
    <n v="1815"/>
    <n v="4"/>
    <x v="4"/>
    <n v="459"/>
    <n v="2"/>
    <n v="662"/>
    <s v="BUNCO, GRAND THEFT"/>
    <s v="0342 0701 0344 1309 1202"/>
    <n v="72"/>
    <s v="F"/>
    <s v="H"/>
    <n v="602"/>
    <s v="BANK"/>
    <m/>
    <m/>
    <s v="IC"/>
    <s v="Invest Cont"/>
    <n v="662"/>
    <m/>
    <m/>
    <m/>
    <s v="700 N  FRESNO                       ST"/>
    <m/>
    <n v="34.044899999999998"/>
    <n v="-118.1943"/>
    <n v="0"/>
    <x v="12"/>
  </r>
  <r>
    <n v="200609534"/>
    <d v="2020-04-25T00:00:00"/>
    <x v="75"/>
    <n v="1100"/>
    <n v="6"/>
    <x v="9"/>
    <n v="645"/>
    <n v="2"/>
    <n v="745"/>
    <s v="VANDALISM - MISDEAMEANOR ($399 OR UNDER)"/>
    <s v="0329 1300 1822"/>
    <n v="22"/>
    <s v="F"/>
    <s v="H"/>
    <n v="108"/>
    <s v="PARKING LOT"/>
    <m/>
    <m/>
    <s v="IC"/>
    <s v="Invest Cont"/>
    <n v="745"/>
    <m/>
    <m/>
    <m/>
    <s v="7000 W  SUNSET                       BL"/>
    <m/>
    <n v="34.097999999999999"/>
    <n v="-118.3416"/>
    <n v="0"/>
    <x v="12"/>
  </r>
  <r>
    <n v="200121404"/>
    <d v="2020-11-22T00:00:00"/>
    <x v="219"/>
    <n v="300"/>
    <n v="1"/>
    <x v="1"/>
    <n v="158"/>
    <n v="2"/>
    <n v="626"/>
    <s v="INTIMATE PARTNER - SIMPLE ASSAULT"/>
    <s v="1218 2004 2000 0913 1814 0444"/>
    <n v="28"/>
    <s v="F"/>
    <s v="B"/>
    <n v="502"/>
    <s v="MULTI-UNIT DWELLING (APARTMENT, DUPLEX, ETC)"/>
    <n v="400"/>
    <s v="STRONG-ARM (HANDS, FIST, FEET OR BODILY FORCE)"/>
    <s v="AO"/>
    <s v="Adult Other"/>
    <n v="626"/>
    <m/>
    <m/>
    <m/>
    <s v="800 E  6TH                          ST"/>
    <m/>
    <n v="34.040700000000001"/>
    <n v="-118.2427"/>
    <n v="0"/>
    <x v="12"/>
  </r>
  <r>
    <n v="200401162"/>
    <d v="2020-11-01T00:00:00"/>
    <x v="345"/>
    <n v="2145"/>
    <n v="4"/>
    <x v="4"/>
    <n v="408"/>
    <n v="2"/>
    <n v="930"/>
    <s v="CRIMINAL THREATS - NO WEAPON DISPLAYED"/>
    <s v="2000 0421 1814 0913 2002"/>
    <n v="23"/>
    <s v="F"/>
    <s v="H"/>
    <n v="501"/>
    <s v="SINGLE FAMILY DWELLING"/>
    <n v="511"/>
    <s v="VERBAL THREAT"/>
    <s v="AO"/>
    <s v="Adult Other"/>
    <n v="930"/>
    <m/>
    <m/>
    <m/>
    <s v="3600 N  LOCKE                        AV"/>
    <m/>
    <n v="34.087400000000002"/>
    <n v="-118.1797"/>
    <n v="0"/>
    <x v="12"/>
  </r>
  <r>
    <n v="201306461"/>
    <d v="2020-02-13T00:00:00"/>
    <x v="15"/>
    <n v="1400"/>
    <n v="13"/>
    <x v="6"/>
    <n v="1303"/>
    <n v="1"/>
    <n v="330"/>
    <s v="BURGLARY FROM VEHICLE"/>
    <s v="0344 1300 1221 0352"/>
    <n v="23"/>
    <s v="F"/>
    <s v="H"/>
    <n v="707"/>
    <s v="GARAGE/CARPORT"/>
    <m/>
    <m/>
    <s v="IC"/>
    <s v="Invest Cont"/>
    <n v="330"/>
    <m/>
    <m/>
    <m/>
    <s v="1100    MAPLE                        AV"/>
    <m/>
    <n v="34.037100000000002"/>
    <n v="-118.2551"/>
    <n v="0"/>
    <x v="12"/>
  </r>
  <r>
    <n v="201306212"/>
    <d v="2020-02-09T00:00:00"/>
    <x v="310"/>
    <n v="230"/>
    <n v="13"/>
    <x v="6"/>
    <n v="1317"/>
    <n v="1"/>
    <n v="330"/>
    <s v="BURGLARY FROM VEHICLE"/>
    <s v="0344 1609"/>
    <n v="35"/>
    <s v="M"/>
    <s v="H"/>
    <n v="101"/>
    <s v="STREET"/>
    <n v="500"/>
    <s v="UNKNOWN WEAPON/OTHER WEAPON"/>
    <s v="IC"/>
    <s v="Invest Cont"/>
    <n v="330"/>
    <m/>
    <m/>
    <m/>
    <s v="18TH                         ST"/>
    <s v="HOOPER"/>
    <n v="34.0227"/>
    <n v="-118.2454"/>
    <n v="0"/>
    <x v="12"/>
  </r>
  <r>
    <n v="201105429"/>
    <d v="2020-02-02T00:00:00"/>
    <x v="240"/>
    <n v="452"/>
    <n v="11"/>
    <x v="7"/>
    <n v="1181"/>
    <n v="2"/>
    <n v="740"/>
    <s v="VANDALISM - FELONY ($400 &amp; OVER, ALL CHURCH VANDALISMS)"/>
    <s v="0329 1609"/>
    <n v="0"/>
    <s v="X"/>
    <s v="X"/>
    <n v="203"/>
    <s v="OTHER BUSINESS"/>
    <m/>
    <m/>
    <s v="IC"/>
    <s v="Invest Cont"/>
    <n v="740"/>
    <m/>
    <m/>
    <m/>
    <s v="2700 W  SUNSET                       BL"/>
    <m/>
    <n v="34.080800000000004"/>
    <n v="-118.2655"/>
    <n v="0"/>
    <x v="12"/>
  </r>
  <r>
    <n v="201105658"/>
    <d v="2020-02-07T00:00:00"/>
    <x v="15"/>
    <n v="726"/>
    <n v="11"/>
    <x v="7"/>
    <n v="1151"/>
    <n v="1"/>
    <n v="510"/>
    <s v="VEHICLE - STOLEN"/>
    <m/>
    <n v="0"/>
    <m/>
    <m/>
    <n v="301"/>
    <s v="GAS STATION"/>
    <m/>
    <m/>
    <s v="IC"/>
    <s v="Invest Cont"/>
    <n v="510"/>
    <m/>
    <m/>
    <m/>
    <s v="5000 W  SUNSET                       BL"/>
    <m/>
    <n v="34.098100000000002"/>
    <n v="-118.2983"/>
    <n v="0"/>
    <x v="12"/>
  </r>
  <r>
    <n v="201308883"/>
    <d v="2020-03-31T00:00:00"/>
    <x v="152"/>
    <n v="2200"/>
    <n v="13"/>
    <x v="6"/>
    <n v="1344"/>
    <n v="1"/>
    <n v="510"/>
    <s v="VEHICLE - STOLEN"/>
    <m/>
    <n v="0"/>
    <m/>
    <m/>
    <n v="101"/>
    <s v="STREET"/>
    <m/>
    <m/>
    <s v="IC"/>
    <s v="Invest Cont"/>
    <n v="510"/>
    <m/>
    <m/>
    <m/>
    <s v="400 E  41ST                         ST"/>
    <m/>
    <n v="34.0092"/>
    <n v="-118.2692"/>
    <n v="0"/>
    <x v="12"/>
  </r>
  <r>
    <n v="200217566"/>
    <d v="2020-11-18T00:00:00"/>
    <x v="363"/>
    <n v="1700"/>
    <n v="2"/>
    <x v="5"/>
    <n v="269"/>
    <n v="1"/>
    <n v="330"/>
    <s v="BURGLARY FROM VEHICLE"/>
    <s v="0344 1307 1609 0352 0345"/>
    <n v="26"/>
    <s v="F"/>
    <s v="B"/>
    <n v="707"/>
    <s v="GARAGE/CARPORT"/>
    <m/>
    <m/>
    <s v="IC"/>
    <s v="Invest Cont"/>
    <n v="330"/>
    <m/>
    <m/>
    <m/>
    <s v="700 S  BIXEL                        ST"/>
    <m/>
    <n v="34.050699999999999"/>
    <n v="-118.26430000000001"/>
    <n v="0"/>
    <x v="12"/>
  </r>
  <r>
    <n v="200200869"/>
    <d v="2020-10-04T00:00:00"/>
    <x v="76"/>
    <n v="1035"/>
    <n v="2"/>
    <x v="5"/>
    <n v="212"/>
    <n v="1"/>
    <n v="761"/>
    <s v="BRANDISH WEAPON"/>
    <s v="0334 1402 0913 1817"/>
    <n v="51"/>
    <s v="M"/>
    <s v="W"/>
    <n v="101"/>
    <s v="STREET"/>
    <n v="500"/>
    <s v="UNKNOWN WEAPON/OTHER WEAPON"/>
    <s v="AA"/>
    <s v="Adult Arrest"/>
    <n v="761"/>
    <n v="998"/>
    <m/>
    <m/>
    <s v="BEVERLY"/>
    <s v="JUANITA"/>
    <n v="34.076300000000003"/>
    <n v="-118.29"/>
    <n v="1"/>
    <x v="12"/>
  </r>
  <r>
    <n v="200507894"/>
    <d v="2020-04-03T00:00:00"/>
    <x v="243"/>
    <n v="823"/>
    <n v="5"/>
    <x v="10"/>
    <n v="589"/>
    <n v="2"/>
    <n v="662"/>
    <s v="BUNCO, GRAND THEFT"/>
    <s v="0701 0344"/>
    <n v="51"/>
    <s v="M"/>
    <s v="B"/>
    <n v="501"/>
    <s v="SINGLE FAMILY DWELLING"/>
    <m/>
    <m/>
    <s v="IC"/>
    <s v="Invest Cont"/>
    <n v="662"/>
    <m/>
    <m/>
    <m/>
    <s v="200    QUARTERMASTER                CT"/>
    <m/>
    <n v="33.7226"/>
    <n v="-118.2848"/>
    <n v="0"/>
    <x v="12"/>
  </r>
  <r>
    <n v="200811919"/>
    <d v="2020-07-16T00:00:00"/>
    <x v="51"/>
    <n v="1120"/>
    <n v="8"/>
    <x v="12"/>
    <n v="881"/>
    <n v="2"/>
    <n v="888"/>
    <s v="TRESPASSING"/>
    <s v="1822 1420 1601 0209"/>
    <n v="36"/>
    <s v="M"/>
    <s v="W"/>
    <n v="501"/>
    <s v="SINGLE FAMILY DWELLING"/>
    <m/>
    <m/>
    <s v="IC"/>
    <s v="Invest Cont"/>
    <n v="888"/>
    <m/>
    <m/>
    <m/>
    <s v="11700    EXPOSITION                   BL"/>
    <m/>
    <n v="34.032200000000003"/>
    <n v="-118.449"/>
    <n v="0"/>
    <x v="12"/>
  </r>
  <r>
    <n v="200309464"/>
    <d v="2020-04-04T00:00:00"/>
    <x v="332"/>
    <n v="36"/>
    <n v="3"/>
    <x v="2"/>
    <n v="354"/>
    <n v="1"/>
    <n v="230"/>
    <s v="ASSAULT WITH DEADLY WEAPON, AGGRAVATED ASSAULT"/>
    <s v="0342 0421 0444 1822 0400"/>
    <n v="24"/>
    <s v="M"/>
    <s v="B"/>
    <n v="501"/>
    <s v="SINGLE FAMILY DWELLING"/>
    <n v="400"/>
    <s v="STRONG-ARM (HANDS, FIST, FEET OR BODILY FORCE)"/>
    <s v="AO"/>
    <s v="Adult Other"/>
    <n v="230"/>
    <m/>
    <m/>
    <m/>
    <s v="2100 W  37TH                         PL"/>
    <m/>
    <n v="34.020299999999999"/>
    <n v="-118.3177"/>
    <n v="0"/>
    <x v="12"/>
  </r>
  <r>
    <n v="200615945"/>
    <d v="2020-09-27T00:00:00"/>
    <x v="67"/>
    <n v="650"/>
    <n v="6"/>
    <x v="9"/>
    <n v="667"/>
    <n v="1"/>
    <n v="210"/>
    <s v="ROBBERY"/>
    <s v="0400 0416 0411 0344 0337 1822 1402"/>
    <n v="27"/>
    <s v="M"/>
    <s v="H"/>
    <n v="502"/>
    <s v="MULTI-UNIT DWELLING (APARTMENT, DUPLEX, ETC)"/>
    <n v="205"/>
    <s v="KITCHEN KNIFE"/>
    <s v="AA"/>
    <s v="Adult Arrest"/>
    <n v="210"/>
    <n v="998"/>
    <m/>
    <m/>
    <s v="1100 N  BEACHWOOD                    DR"/>
    <m/>
    <n v="34.090800000000002"/>
    <n v="-118.3212"/>
    <n v="1"/>
    <x v="12"/>
  </r>
  <r>
    <n v="200118365"/>
    <d v="2020-09-22T00:00:00"/>
    <x v="196"/>
    <n v="1641"/>
    <n v="1"/>
    <x v="1"/>
    <n v="162"/>
    <n v="1"/>
    <n v="330"/>
    <s v="BURGLARY FROM VEHICLE"/>
    <s v="1609 1822 1307 0344 0329 0321"/>
    <n v="33"/>
    <s v="M"/>
    <s v="B"/>
    <n v="108"/>
    <s v="PARKING LOT"/>
    <m/>
    <m/>
    <s v="IC"/>
    <s v="Invest Cont"/>
    <n v="330"/>
    <m/>
    <m/>
    <m/>
    <s v="700 W  7TH                          ST"/>
    <m/>
    <n v="34.048000000000002"/>
    <n v="-118.2577"/>
    <n v="0"/>
    <x v="12"/>
  </r>
  <r>
    <n v="200113064"/>
    <d v="2020-06-08T00:00:00"/>
    <x v="20"/>
    <n v="106"/>
    <n v="1"/>
    <x v="1"/>
    <n v="162"/>
    <n v="2"/>
    <n v="624"/>
    <s v="BATTERY - SIMPLE ASSAULT"/>
    <s v="0416 2004 1266 1822"/>
    <n v="31"/>
    <s v="M"/>
    <s v="B"/>
    <n v="101"/>
    <s v="STREET"/>
    <n v="400"/>
    <s v="STRONG-ARM (HANDS, FIST, FEET OR BODILY FORCE)"/>
    <s v="AO"/>
    <s v="Adult Other"/>
    <n v="624"/>
    <m/>
    <m/>
    <m/>
    <s v="500 W  7TH                          ST"/>
    <m/>
    <n v="34.046700000000001"/>
    <n v="-118.2556"/>
    <n v="0"/>
    <x v="12"/>
  </r>
  <r>
    <n v="200906602"/>
    <d v="2020-02-27T00:00:00"/>
    <x v="324"/>
    <n v="2200"/>
    <n v="9"/>
    <x v="3"/>
    <n v="923"/>
    <n v="1"/>
    <n v="310"/>
    <s v="BURGLARY"/>
    <s v="0358 1420 1602 1607 0321 1402 0344"/>
    <n v="0"/>
    <s v="X"/>
    <s v="X"/>
    <n v="202"/>
    <s v="LIQUOR STORE"/>
    <n v="514"/>
    <s v="TIRE IRON"/>
    <s v="IC"/>
    <s v="Invest Cont"/>
    <n v="310"/>
    <n v="998"/>
    <m/>
    <m/>
    <s v="14500    VANOWEN                      ST"/>
    <m/>
    <n v="34.193899999999999"/>
    <n v="-118.4487"/>
    <n v="0"/>
    <x v="12"/>
  </r>
  <r>
    <n v="200505447"/>
    <d v="2020-02-04T00:00:00"/>
    <x v="253"/>
    <n v="1500"/>
    <n v="5"/>
    <x v="10"/>
    <n v="559"/>
    <n v="1"/>
    <n v="230"/>
    <s v="ASSAULT WITH DEADLY WEAPON, AGGRAVATED ASSAULT"/>
    <s v="1402 0400 0919 0445 1822"/>
    <n v="29"/>
    <s v="M"/>
    <s v="H"/>
    <n v="101"/>
    <s v="STREET"/>
    <n v="201"/>
    <s v="KNIFE WITH BLADE OVER 6 INCHES IN LENGTH"/>
    <s v="AO"/>
    <s v="Adult Other"/>
    <n v="230"/>
    <n v="998"/>
    <m/>
    <m/>
    <s v="900    EARL                         AV"/>
    <m/>
    <n v="33.744599999999998"/>
    <n v="-118.2587"/>
    <n v="0"/>
    <x v="12"/>
  </r>
  <r>
    <n v="200116876"/>
    <d v="2020-08-24T00:00:00"/>
    <x v="214"/>
    <n v="1845"/>
    <n v="1"/>
    <x v="1"/>
    <n v="119"/>
    <n v="2"/>
    <n v="624"/>
    <s v="BATTERY - SIMPLE ASSAULT"/>
    <s v="0416 0910 1822 1402 1266 2048"/>
    <n v="55"/>
    <s v="M"/>
    <s v="B"/>
    <n v="900"/>
    <s v="MTA - RED LINE - UNION STATION"/>
    <n v="400"/>
    <s v="STRONG-ARM (HANDS, FIST, FEET OR BODILY FORCE)"/>
    <s v="IC"/>
    <s v="Invest Cont"/>
    <n v="624"/>
    <n v="998"/>
    <m/>
    <m/>
    <s v="800 N  ALAMEDA                      ST"/>
    <m/>
    <n v="34.056100000000001"/>
    <n v="-118.2375"/>
    <n v="0"/>
    <x v="12"/>
  </r>
  <r>
    <n v="200714602"/>
    <d v="2020-10-06T00:00:00"/>
    <x v="263"/>
    <n v="1900"/>
    <n v="7"/>
    <x v="0"/>
    <n v="721"/>
    <n v="1"/>
    <n v="121"/>
    <s v="RAPE, FORCIBLE"/>
    <s v="1402 0500 0515 0913 1814"/>
    <n v="38"/>
    <s v="F"/>
    <s v="W"/>
    <n v="101"/>
    <s v="STREET"/>
    <n v="200"/>
    <s v="KNIFE WITH BLADE 6INCHES OR LESS"/>
    <s v="AO"/>
    <s v="Adult Other"/>
    <n v="121"/>
    <n v="998"/>
    <m/>
    <m/>
    <s v="SAN VICENTE                  BL"/>
    <s v="3RD                          ST"/>
    <n v="34.073500000000003"/>
    <n v="-118.3777"/>
    <n v="0"/>
    <x v="12"/>
  </r>
  <r>
    <n v="200212635"/>
    <d v="2020-07-16T00:00:00"/>
    <x v="51"/>
    <n v="1500"/>
    <n v="2"/>
    <x v="5"/>
    <n v="289"/>
    <n v="2"/>
    <n v="626"/>
    <s v="INTIMATE PARTNER - SIMPLE ASSAULT"/>
    <s v="0913 2000 1814 0448 0444 0429 1202"/>
    <n v="77"/>
    <s v="F"/>
    <s v="W"/>
    <n v="502"/>
    <s v="MULTI-UNIT DWELLING (APARTMENT, DUPLEX, ETC)"/>
    <n v="400"/>
    <s v="STRONG-ARM (HANDS, FIST, FEET OR BODILY FORCE)"/>
    <s v="IC"/>
    <s v="Invest Cont"/>
    <n v="626"/>
    <m/>
    <m/>
    <m/>
    <s v="1100    VALENCIA                     ST"/>
    <m/>
    <n v="34.046599999999998"/>
    <n v="-118.2735"/>
    <n v="0"/>
    <x v="12"/>
  </r>
  <r>
    <n v="201116638"/>
    <d v="2020-12-14T00:00:00"/>
    <x v="325"/>
    <n v="1110"/>
    <n v="11"/>
    <x v="7"/>
    <n v="1128"/>
    <n v="2"/>
    <n v="624"/>
    <s v="BATTERY - SIMPLE ASSAULT"/>
    <s v="0400 0444 0913 1810"/>
    <n v="58"/>
    <s v="M"/>
    <s v="W"/>
    <n v="501"/>
    <s v="SINGLE FAMILY DWELLING"/>
    <n v="400"/>
    <s v="STRONG-ARM (HANDS, FIST, FEET OR BODILY FORCE)"/>
    <s v="AA"/>
    <s v="Adult Arrest"/>
    <n v="624"/>
    <m/>
    <m/>
    <m/>
    <s v="6200    SAYLIN                       LN"/>
    <m/>
    <n v="34.122500000000002"/>
    <n v="-118.1827"/>
    <n v="1"/>
    <x v="12"/>
  </r>
  <r>
    <n v="200604920"/>
    <d v="2020-01-18T00:00:00"/>
    <x v="45"/>
    <n v="800"/>
    <n v="6"/>
    <x v="9"/>
    <n v="625"/>
    <n v="2"/>
    <n v="664"/>
    <s v="BUNCO, PETTY THEFT"/>
    <s v="0800 0344"/>
    <n v="52"/>
    <s v="F"/>
    <s v="W"/>
    <n v="501"/>
    <s v="SINGLE FAMILY DWELLING"/>
    <m/>
    <m/>
    <s v="IC"/>
    <s v="Invest Cont"/>
    <n v="664"/>
    <m/>
    <m/>
    <m/>
    <s v="6900    LOS TILOS                    RD"/>
    <m/>
    <n v="34.110799999999998"/>
    <n v="-118.3398"/>
    <n v="0"/>
    <x v="12"/>
  </r>
  <r>
    <n v="201200602"/>
    <d v="2020-03-25T00:00:00"/>
    <x v="328"/>
    <n v="1850"/>
    <n v="12"/>
    <x v="8"/>
    <n v="1249"/>
    <n v="2"/>
    <n v="822"/>
    <s v="HUMAN TRAFFICKING - COMMERCIAL SEX ACTS"/>
    <s v="0943 1259 1251 2033 1402"/>
    <n v="16"/>
    <s v="F"/>
    <s v="B"/>
    <n v="101"/>
    <s v="STREET"/>
    <n v="511"/>
    <s v="VERBAL THREAT"/>
    <s v="IC"/>
    <s v="Invest Cont"/>
    <n v="822"/>
    <m/>
    <m/>
    <m/>
    <s v="7000 S  FIGUEROA                     ST"/>
    <m/>
    <n v="33.976300000000002"/>
    <n v="-118.28270000000001"/>
    <n v="0"/>
    <x v="12"/>
  </r>
  <r>
    <n v="200711924"/>
    <d v="2020-07-22T00:00:00"/>
    <x v="11"/>
    <n v="200"/>
    <n v="7"/>
    <x v="0"/>
    <n v="785"/>
    <n v="1"/>
    <n v="420"/>
    <s v="THEFT FROM MOTOR VEHICLE - PETTY ($950 &amp; UNDER)"/>
    <s v="1300 1606 0344"/>
    <n v="38"/>
    <s v="M"/>
    <s v="H"/>
    <n v="116"/>
    <s v="OTHER/OUTSIDE"/>
    <m/>
    <m/>
    <s v="IC"/>
    <s v="Invest Cont"/>
    <n v="420"/>
    <m/>
    <m/>
    <m/>
    <s v="PALM GROVE                   AV"/>
    <s v="WASHINGTON                   BL"/>
    <n v="34.0398"/>
    <n v="-118.34139999999999"/>
    <n v="0"/>
    <x v="12"/>
  </r>
  <r>
    <n v="200105349"/>
    <d v="2020-01-20T00:00:00"/>
    <x v="204"/>
    <n v="2045"/>
    <n v="1"/>
    <x v="1"/>
    <n v="154"/>
    <n v="2"/>
    <n v="624"/>
    <s v="BATTERY - SIMPLE ASSAULT"/>
    <s v="0361 0448 0400 0913"/>
    <n v="30"/>
    <s v="M"/>
    <s v="H"/>
    <n v="502"/>
    <s v="MULTI-UNIT DWELLING (APARTMENT, DUPLEX, ETC)"/>
    <n v="400"/>
    <s v="STRONG-ARM (HANDS, FIST, FEET OR BODILY FORCE)"/>
    <s v="AO"/>
    <s v="Adult Other"/>
    <n v="624"/>
    <m/>
    <m/>
    <m/>
    <s v="500 S  MAIN                         ST"/>
    <m/>
    <n v="34.046700000000001"/>
    <n v="-118.24850000000001"/>
    <n v="0"/>
    <x v="12"/>
  </r>
  <r>
    <n v="200321740"/>
    <d v="2020-12-14T00:00:00"/>
    <x v="325"/>
    <n v="1205"/>
    <n v="3"/>
    <x v="2"/>
    <n v="355"/>
    <n v="1"/>
    <n v="210"/>
    <s v="ROBBERY"/>
    <s v="0344 0416 0446 1309 1822"/>
    <n v="38"/>
    <s v="M"/>
    <s v="H"/>
    <n v="247"/>
    <s v="CAR WASH"/>
    <n v="400"/>
    <s v="STRONG-ARM (HANDS, FIST, FEET OR BODILY FORCE)"/>
    <s v="IC"/>
    <s v="Invest Cont"/>
    <n v="210"/>
    <m/>
    <m/>
    <m/>
    <s v="3400 S  WESTERN                      AV"/>
    <m/>
    <n v="34.021900000000002"/>
    <n v="-118.3133"/>
    <n v="0"/>
    <x v="12"/>
  </r>
  <r>
    <n v="201008267"/>
    <d v="2020-04-22T00:00:00"/>
    <x v="257"/>
    <n v="2139"/>
    <n v="10"/>
    <x v="11"/>
    <n v="1001"/>
    <n v="1"/>
    <n v="310"/>
    <s v="BURGLARY"/>
    <s v="1420 1607 1822"/>
    <n v="0"/>
    <s v="M"/>
    <s v="W"/>
    <n v="721"/>
    <s v="HIGH SCHOOL"/>
    <m/>
    <m/>
    <s v="IC"/>
    <s v="Invest Cont"/>
    <n v="310"/>
    <m/>
    <m/>
    <m/>
    <s v="8100    VANALDEN                     AV"/>
    <m/>
    <n v="34.217500000000001"/>
    <n v="-118.5492"/>
    <n v="0"/>
    <x v="12"/>
  </r>
  <r>
    <n v="200713893"/>
    <d v="2020-09-14T00:00:00"/>
    <x v="311"/>
    <n v="2345"/>
    <n v="7"/>
    <x v="0"/>
    <n v="721"/>
    <n v="2"/>
    <n v="625"/>
    <s v="OTHER ASSAULT"/>
    <n v="356"/>
    <n v="51"/>
    <s v="F"/>
    <s v="W"/>
    <n v="502"/>
    <s v="MULTI-UNIT DWELLING (APARTMENT, DUPLEX, ETC)"/>
    <n v="400"/>
    <s v="STRONG-ARM (HANDS, FIST, FEET OR BODILY FORCE)"/>
    <s v="AO"/>
    <s v="Adult Other"/>
    <n v="625"/>
    <m/>
    <m/>
    <m/>
    <s v="300 S  WILLAMAN                     DR"/>
    <m/>
    <n v="34.072800000000001"/>
    <n v="-118.3806"/>
    <n v="0"/>
    <x v="12"/>
  </r>
  <r>
    <n v="200904384"/>
    <d v="2020-01-09T00:00:00"/>
    <x v="172"/>
    <n v="1200"/>
    <n v="9"/>
    <x v="3"/>
    <n v="926"/>
    <n v="1"/>
    <n v="341"/>
    <s v="THEFT-GRAND ($950.01 &amp; OVER)EXCPT,GUNS,FOWL,LIVESTK,PROD"/>
    <n v="344"/>
    <n v="58"/>
    <s v="F"/>
    <s v="W"/>
    <n v="501"/>
    <s v="SINGLE FAMILY DWELLING"/>
    <m/>
    <m/>
    <s v="IC"/>
    <s v="Invest Cont"/>
    <n v="341"/>
    <m/>
    <m/>
    <m/>
    <s v="6500    MATILIJA                     AV"/>
    <m/>
    <n v="34.188499999999998"/>
    <n v="-118.43340000000001"/>
    <n v="0"/>
    <x v="12"/>
  </r>
  <r>
    <n v="201222198"/>
    <d v="2020-10-07T00:00:00"/>
    <x v="333"/>
    <n v="1700"/>
    <n v="12"/>
    <x v="8"/>
    <n v="1233"/>
    <n v="2"/>
    <n v="930"/>
    <s v="CRIMINAL THREATS - NO WEAPON DISPLAYED"/>
    <s v="0421 1266"/>
    <n v="29"/>
    <s v="M"/>
    <s v="B"/>
    <n v="727"/>
    <s v="SHOPPING MALL (COMMON AREA)"/>
    <n v="511"/>
    <s v="VERBAL THREAT"/>
    <s v="IC"/>
    <s v="Invest Cont"/>
    <n v="930"/>
    <m/>
    <m/>
    <m/>
    <s v="1900 W  SLAUSON                      AV"/>
    <m/>
    <n v="33.989100000000001"/>
    <n v="-118.3125"/>
    <n v="0"/>
    <x v="12"/>
  </r>
  <r>
    <n v="200513444"/>
    <d v="2020-08-27T00:00:00"/>
    <x v="218"/>
    <n v="1800"/>
    <n v="5"/>
    <x v="10"/>
    <n v="555"/>
    <n v="1"/>
    <n v="510"/>
    <s v="VEHICLE - STOLEN"/>
    <m/>
    <n v="0"/>
    <m/>
    <m/>
    <n v="101"/>
    <s v="STREET"/>
    <m/>
    <m/>
    <s v="IC"/>
    <s v="Invest Cont"/>
    <n v="510"/>
    <m/>
    <m/>
    <m/>
    <s v="800 W  SUMMERLAND                   AV"/>
    <m/>
    <n v="33.747599999999998"/>
    <n v="-118.29510000000001"/>
    <n v="0"/>
    <x v="12"/>
  </r>
  <r>
    <n v="200800709"/>
    <d v="2020-07-02T00:00:00"/>
    <x v="153"/>
    <n v="300"/>
    <n v="8"/>
    <x v="12"/>
    <n v="835"/>
    <n v="1"/>
    <n v="310"/>
    <s v="BURGLARY"/>
    <s v="1202 1402 1409 0314 2004 1822 1606"/>
    <n v="72"/>
    <s v="M"/>
    <s v="W"/>
    <n v="502"/>
    <s v="MULTI-UNIT DWELLING (APARTMENT, DUPLEX, ETC)"/>
    <m/>
    <m/>
    <s v="IC"/>
    <s v="Invest Cont"/>
    <n v="310"/>
    <n v="998"/>
    <m/>
    <m/>
    <s v="1700    CAMDEN                       AV"/>
    <m/>
    <n v="34.047800000000002"/>
    <n v="-118.4418"/>
    <n v="0"/>
    <x v="12"/>
  </r>
  <r>
    <n v="200215030"/>
    <d v="2020-09-15T00:00:00"/>
    <x v="319"/>
    <n v="900"/>
    <n v="2"/>
    <x v="5"/>
    <n v="238"/>
    <n v="1"/>
    <n v="420"/>
    <s v="THEFT FROM MOTOR VEHICLE - PETTY ($950 &amp; UNDER)"/>
    <m/>
    <n v="0"/>
    <m/>
    <m/>
    <n v="707"/>
    <s v="GARAGE/CARPORT"/>
    <m/>
    <m/>
    <s v="IC"/>
    <s v="Invest Cont"/>
    <n v="420"/>
    <m/>
    <m/>
    <m/>
    <s v="200 N  TOLUCA                       ST"/>
    <m/>
    <n v="34.063299999999998"/>
    <n v="-118.25749999999999"/>
    <n v="0"/>
    <x v="12"/>
  </r>
  <r>
    <n v="201008125"/>
    <d v="2020-04-17T00:00:00"/>
    <x v="317"/>
    <n v="900"/>
    <n v="10"/>
    <x v="11"/>
    <n v="1008"/>
    <n v="1"/>
    <n v="510"/>
    <s v="VEHICLE - STOLEN"/>
    <m/>
    <n v="0"/>
    <m/>
    <m/>
    <n v="101"/>
    <s v="STREET"/>
    <m/>
    <m/>
    <s v="IC"/>
    <s v="Invest Cont"/>
    <n v="510"/>
    <m/>
    <m/>
    <m/>
    <s v="16600    COVELLO                      ST"/>
    <m/>
    <n v="34.207599999999999"/>
    <n v="-118.49460000000001"/>
    <n v="0"/>
    <x v="12"/>
  </r>
  <r>
    <n v="200609985"/>
    <d v="2020-05-08T00:00:00"/>
    <x v="142"/>
    <n v="1500"/>
    <n v="6"/>
    <x v="9"/>
    <n v="622"/>
    <n v="2"/>
    <n v="662"/>
    <s v="BUNCO, GRAND THEFT"/>
    <s v="1900 1822"/>
    <n v="47"/>
    <s v="F"/>
    <s v="W"/>
    <n v="501"/>
    <s v="SINGLE FAMILY DWELLING"/>
    <m/>
    <m/>
    <s v="IC"/>
    <s v="Invest Cont"/>
    <n v="662"/>
    <m/>
    <m/>
    <m/>
    <s v="1700 N  OGDEN                        DR"/>
    <m/>
    <n v="34.101700000000001"/>
    <n v="-118.35939999999999"/>
    <n v="0"/>
    <x v="12"/>
  </r>
  <r>
    <n v="200307062"/>
    <d v="2020-02-20T00:00:00"/>
    <x v="270"/>
    <n v="2330"/>
    <n v="3"/>
    <x v="2"/>
    <n v="354"/>
    <n v="1"/>
    <n v="510"/>
    <s v="VEHICLE - STOLEN"/>
    <m/>
    <n v="0"/>
    <m/>
    <m/>
    <n v="101"/>
    <s v="STREET"/>
    <m/>
    <m/>
    <s v="IC"/>
    <s v="Invest Cont"/>
    <n v="510"/>
    <m/>
    <m/>
    <m/>
    <s v="3600    9TH                          AV"/>
    <m/>
    <n v="34.023000000000003"/>
    <n v="-118.3272"/>
    <n v="0"/>
    <x v="12"/>
  </r>
  <r>
    <n v="200504679"/>
    <d v="2020-01-16T00:00:00"/>
    <x v="54"/>
    <n v="1700"/>
    <n v="5"/>
    <x v="10"/>
    <n v="585"/>
    <n v="2"/>
    <n v="626"/>
    <s v="INTIMATE PARTNER - SIMPLE ASSAULT"/>
    <s v="2002 0913 2003 0446 0416 2000 0401 1814"/>
    <n v="17"/>
    <s v="M"/>
    <s v="W"/>
    <n v="502"/>
    <s v="MULTI-UNIT DWELLING (APARTMENT, DUPLEX, ETC)"/>
    <n v="400"/>
    <s v="STRONG-ARM (HANDS, FIST, FEET OR BODILY FORCE)"/>
    <s v="AA"/>
    <s v="Adult Arrest"/>
    <n v="626"/>
    <m/>
    <m/>
    <m/>
    <s v="900 W  18TH                         ST"/>
    <m/>
    <n v="33.724299999999999"/>
    <n v="-118.2963"/>
    <n v="1"/>
    <x v="12"/>
  </r>
  <r>
    <n v="200411975"/>
    <d v="2020-08-21T00:00:00"/>
    <x v="183"/>
    <n v="215"/>
    <n v="4"/>
    <x v="4"/>
    <n v="469"/>
    <n v="2"/>
    <n v="237"/>
    <s v="CHILD NEGLECT (SEE 300 W.I.C.)"/>
    <s v="0553 0913 1257"/>
    <n v="3"/>
    <s v="F"/>
    <s v="B"/>
    <n v="501"/>
    <s v="SINGLE FAMILY DWELLING"/>
    <m/>
    <m/>
    <s v="AA"/>
    <s v="Adult Arrest"/>
    <n v="237"/>
    <m/>
    <m/>
    <m/>
    <s v="3RD                          ST"/>
    <s v="INDIANA                      ST"/>
    <n v="34.033200000000001"/>
    <n v="-118.19240000000001"/>
    <n v="1"/>
    <x v="12"/>
  </r>
  <r>
    <n v="200504335"/>
    <d v="2020-01-08T00:00:00"/>
    <x v="172"/>
    <n v="600"/>
    <n v="5"/>
    <x v="10"/>
    <n v="563"/>
    <n v="1"/>
    <n v="420"/>
    <s v="THEFT FROM MOTOR VEHICLE - PETTY ($950 &amp; UNDER)"/>
    <m/>
    <n v="0"/>
    <m/>
    <m/>
    <n v="101"/>
    <s v="STREET"/>
    <m/>
    <m/>
    <s v="IC"/>
    <s v="Invest Cont"/>
    <n v="420"/>
    <m/>
    <m/>
    <m/>
    <s v="1000 S  GAFFEY                       ST"/>
    <m/>
    <n v="33.735199999999999"/>
    <n v="-118.2923"/>
    <n v="0"/>
    <x v="12"/>
  </r>
  <r>
    <n v="200512047"/>
    <d v="2020-07-19T00:00:00"/>
    <x v="221"/>
    <n v="1910"/>
    <n v="5"/>
    <x v="10"/>
    <n v="558"/>
    <n v="2"/>
    <n v="740"/>
    <s v="VANDALISM - FELONY ($400 &amp; OVER, ALL CHURCH VANDALISMS)"/>
    <s v="0329 1300 1202"/>
    <n v="31"/>
    <s v="M"/>
    <s v="H"/>
    <n v="122"/>
    <s v="VEHICLE, PASSENGER/TRUCK"/>
    <m/>
    <m/>
    <s v="IC"/>
    <s v="Invest Cont"/>
    <n v="740"/>
    <m/>
    <m/>
    <m/>
    <s v="300 N  CENTRE                       ST"/>
    <m/>
    <n v="33.745100000000001"/>
    <n v="-118.2835"/>
    <n v="0"/>
    <x v="12"/>
  </r>
  <r>
    <n v="200615103"/>
    <d v="2020-09-08T00:00:00"/>
    <x v="129"/>
    <n v="125"/>
    <n v="6"/>
    <x v="9"/>
    <n v="635"/>
    <n v="2"/>
    <n v="946"/>
    <s v="OTHER MISCELLANEOUS CRIME"/>
    <s v="1300 1822"/>
    <n v="0"/>
    <s v="X"/>
    <s v="X"/>
    <n v="101"/>
    <s v="STREET"/>
    <m/>
    <m/>
    <s v="IC"/>
    <s v="Invest Cont"/>
    <n v="946"/>
    <m/>
    <m/>
    <m/>
    <s v="6500    BELLA VISTA                  WY"/>
    <m/>
    <n v="34.107399999999998"/>
    <n v="-118.3314"/>
    <n v="0"/>
    <x v="12"/>
  </r>
  <r>
    <n v="200210672"/>
    <d v="2020-05-27T00:00:00"/>
    <x v="251"/>
    <n v="700"/>
    <n v="2"/>
    <x v="5"/>
    <n v="219"/>
    <n v="1"/>
    <n v="230"/>
    <s v="ASSAULT WITH DEADLY WEAPON, AGGRAVATED ASSAULT"/>
    <s v="1820 0444 0408 0448 0400 0334 1309 0913"/>
    <n v="18"/>
    <s v="F"/>
    <s v="H"/>
    <n v="505"/>
    <s v="MOTEL"/>
    <n v="212"/>
    <s v="BOTTLE"/>
    <s v="AO"/>
    <s v="Adult Other"/>
    <n v="230"/>
    <m/>
    <m/>
    <m/>
    <s v="1100 W  SUNSET                       BL"/>
    <m/>
    <n v="34.0657"/>
    <n v="-118.24939999999999"/>
    <n v="0"/>
    <x v="12"/>
  </r>
  <r>
    <n v="200414172"/>
    <d v="2020-10-22T00:00:00"/>
    <x v="167"/>
    <n v="2200"/>
    <n v="4"/>
    <x v="4"/>
    <n v="448"/>
    <n v="2"/>
    <n v="624"/>
    <s v="BATTERY - SIMPLE ASSAULT"/>
    <s v="1218 0400 0417 1822"/>
    <n v="21"/>
    <s v="M"/>
    <s v="W"/>
    <n v="109"/>
    <s v="PARK/PLAYGROUND"/>
    <n v="400"/>
    <s v="STRONG-ARM (HANDS, FIST, FEET OR BODILY FORCE)"/>
    <s v="IC"/>
    <s v="Invest Cont"/>
    <n v="624"/>
    <m/>
    <m/>
    <m/>
    <s v="SOTO                         ST"/>
    <s v="LANCASTER"/>
    <n v="34.059199999999997"/>
    <n v="-118.2"/>
    <n v="0"/>
    <x v="12"/>
  </r>
  <r>
    <n v="200612549"/>
    <d v="2020-07-13T00:00:00"/>
    <x v="21"/>
    <n v="1420"/>
    <n v="6"/>
    <x v="9"/>
    <n v="669"/>
    <n v="1"/>
    <n v="440"/>
    <s v="THEFT PLAIN - PETTY ($950 &amp; UNDER)"/>
    <s v="0344 1822"/>
    <n v="0"/>
    <s v="X"/>
    <s v="X"/>
    <n v="202"/>
    <s v="LIQUOR STORE"/>
    <m/>
    <m/>
    <s v="IC"/>
    <s v="Invest Cont"/>
    <n v="440"/>
    <m/>
    <m/>
    <m/>
    <s v="5300    SANTA MONICA                 BL"/>
    <m/>
    <n v="0"/>
    <n v="0"/>
    <n v="0"/>
    <x v="12"/>
  </r>
  <r>
    <n v="200112610"/>
    <d v="2020-06-01T00:00:00"/>
    <x v="299"/>
    <n v="1400"/>
    <n v="1"/>
    <x v="1"/>
    <n v="162"/>
    <n v="1"/>
    <n v="310"/>
    <s v="BURGLARY"/>
    <s v="1402 0344 0329 0321 1609 1822 1414"/>
    <n v="23"/>
    <s v="M"/>
    <s v="H"/>
    <n v="403"/>
    <s v="DRUG STORE"/>
    <m/>
    <m/>
    <s v="IC"/>
    <s v="Invest Cont"/>
    <n v="310"/>
    <n v="998"/>
    <m/>
    <m/>
    <s v="800 S  GRAND                        AV"/>
    <m/>
    <n v="34.045900000000003"/>
    <n v="-118.25790000000001"/>
    <n v="0"/>
    <x v="12"/>
  </r>
  <r>
    <n v="200605967"/>
    <d v="2020-02-10T00:00:00"/>
    <x v="159"/>
    <n v="2330"/>
    <n v="6"/>
    <x v="9"/>
    <n v="648"/>
    <n v="2"/>
    <n v="624"/>
    <s v="BATTERY - SIMPLE ASSAULT"/>
    <s v="2004 0400 0416 0429 1822 1218"/>
    <n v="21"/>
    <s v="F"/>
    <s v="B"/>
    <n v="101"/>
    <s v="STREET"/>
    <n v="400"/>
    <s v="STRONG-ARM (HANDS, FIST, FEET OR BODILY FORCE)"/>
    <s v="IC"/>
    <s v="Invest Cont"/>
    <n v="624"/>
    <m/>
    <m/>
    <m/>
    <s v="HAROLD"/>
    <s v="SAINT ANDREWS"/>
    <n v="34.099299999999999"/>
    <n v="-118.31140000000001"/>
    <n v="0"/>
    <x v="12"/>
  </r>
  <r>
    <n v="200117504"/>
    <d v="2020-09-06T00:00:00"/>
    <x v="120"/>
    <n v="1915"/>
    <n v="1"/>
    <x v="1"/>
    <n v="174"/>
    <n v="2"/>
    <n v="745"/>
    <s v="VANDALISM - MISDEAMEANOR ($399 OR UNDER)"/>
    <s v="0329 0913"/>
    <n v="55"/>
    <s v="M"/>
    <s v="H"/>
    <n v="502"/>
    <s v="MULTI-UNIT DWELLING (APARTMENT, DUPLEX, ETC)"/>
    <m/>
    <m/>
    <s v="IC"/>
    <s v="Invest Cont"/>
    <n v="745"/>
    <m/>
    <m/>
    <m/>
    <s v="700 S  MAIN                         ST"/>
    <m/>
    <n v="34.043700000000001"/>
    <n v="-118.2518"/>
    <n v="0"/>
    <x v="12"/>
  </r>
  <r>
    <n v="201015726"/>
    <d v="2020-12-04T00:00:00"/>
    <x v="302"/>
    <n v="1900"/>
    <n v="10"/>
    <x v="11"/>
    <n v="1025"/>
    <n v="1"/>
    <n v="510"/>
    <s v="VEHICLE - STOLEN"/>
    <m/>
    <n v="0"/>
    <m/>
    <m/>
    <n v="101"/>
    <s v="STREET"/>
    <m/>
    <m/>
    <s v="IC"/>
    <s v="Invest Cont"/>
    <n v="510"/>
    <m/>
    <m/>
    <m/>
    <s v="VANOWEN                      ST"/>
    <s v="CANBY                        AV"/>
    <n v="34.193800000000003"/>
    <n v="-118.5347"/>
    <n v="0"/>
    <x v="12"/>
  </r>
  <r>
    <n v="201309731"/>
    <d v="2020-04-22T00:00:00"/>
    <x v="32"/>
    <n v="1800"/>
    <n v="13"/>
    <x v="6"/>
    <n v="1345"/>
    <n v="1"/>
    <n v="510"/>
    <s v="VEHICLE - STOLEN"/>
    <m/>
    <n v="0"/>
    <m/>
    <m/>
    <n v="101"/>
    <s v="STREET"/>
    <m/>
    <m/>
    <s v="IC"/>
    <s v="Invest Cont"/>
    <n v="510"/>
    <m/>
    <m/>
    <m/>
    <s v="1300 E  33RD                         ST"/>
    <m/>
    <n v="34.013300000000001"/>
    <n v="-118.2522"/>
    <n v="0"/>
    <x v="12"/>
  </r>
  <r>
    <n v="201007696"/>
    <d v="2020-03-30T00:00:00"/>
    <x v="40"/>
    <n v="2030"/>
    <n v="10"/>
    <x v="11"/>
    <n v="1015"/>
    <n v="1"/>
    <n v="330"/>
    <s v="BURGLARY FROM VEHICLE"/>
    <s v="0377 0344 1300 1822 1609"/>
    <n v="20"/>
    <s v="M"/>
    <s v="H"/>
    <n v="108"/>
    <s v="PARKING LOT"/>
    <m/>
    <m/>
    <s v="IC"/>
    <s v="Invest Cont"/>
    <n v="330"/>
    <m/>
    <m/>
    <m/>
    <s v="7200    RESEDA                       BL"/>
    <m/>
    <n v="34.201099999999997"/>
    <n v="-118.536"/>
    <n v="0"/>
    <x v="12"/>
  </r>
  <r>
    <n v="200315711"/>
    <d v="2020-08-13T00:00:00"/>
    <x v="217"/>
    <n v="1710"/>
    <n v="3"/>
    <x v="2"/>
    <n v="357"/>
    <n v="1"/>
    <n v="210"/>
    <s v="ROBBERY"/>
    <s v="1309 0344 0213 1822 0342 0346 0355"/>
    <n v="19"/>
    <s v="X"/>
    <s v="X"/>
    <n v="102"/>
    <s v="SIDEWALK"/>
    <n v="113"/>
    <s v="SIMULATED GUN"/>
    <s v="IC"/>
    <s v="Invest Cont"/>
    <n v="210"/>
    <m/>
    <m/>
    <m/>
    <s v="1100 W  37TH                         ST"/>
    <m/>
    <n v="34.021000000000001"/>
    <n v="-118.2921"/>
    <n v="0"/>
    <x v="12"/>
  </r>
  <r>
    <n v="200308863"/>
    <d v="2020-03-20T00:00:00"/>
    <x v="330"/>
    <n v="1235"/>
    <n v="3"/>
    <x v="2"/>
    <n v="353"/>
    <n v="1"/>
    <n v="440"/>
    <s v="THEFT PLAIN - PETTY ($950 &amp; UNDER)"/>
    <s v="0344 0910 2032 2050"/>
    <n v="40"/>
    <s v="M"/>
    <s v="W"/>
    <n v="948"/>
    <s v="MTA - EXPO LINE - FARMDALE"/>
    <m/>
    <m/>
    <s v="IC"/>
    <s v="Invest Cont"/>
    <n v="440"/>
    <m/>
    <m/>
    <m/>
    <s v="4400    EXPOSITION                   BL"/>
    <m/>
    <n v="34.023699999999998"/>
    <n v="-118.3442"/>
    <n v="0"/>
    <x v="12"/>
  </r>
  <r>
    <n v="201112617"/>
    <d v="2020-08-18T00:00:00"/>
    <x v="337"/>
    <n v="1035"/>
    <n v="11"/>
    <x v="7"/>
    <n v="1101"/>
    <n v="1"/>
    <n v="440"/>
    <s v="THEFT PLAIN - PETTY ($950 &amp; UNDER)"/>
    <n v="344"/>
    <n v="46"/>
    <s v="F"/>
    <s v="W"/>
    <n v="109"/>
    <s v="PARK/PLAYGROUND"/>
    <m/>
    <m/>
    <s v="IC"/>
    <s v="Invest Cont"/>
    <n v="440"/>
    <m/>
    <m/>
    <m/>
    <s v="2800 W  OBSERVATORY                  RD"/>
    <m/>
    <n v="34.119199999999999"/>
    <n v="-118.3004"/>
    <n v="0"/>
    <x v="12"/>
  </r>
  <r>
    <n v="200709884"/>
    <d v="2020-06-01T00:00:00"/>
    <x v="65"/>
    <n v="1030"/>
    <n v="7"/>
    <x v="0"/>
    <n v="711"/>
    <n v="1"/>
    <n v="510"/>
    <s v="VEHICLE - STOLEN"/>
    <m/>
    <n v="0"/>
    <m/>
    <m/>
    <n v="707"/>
    <s v="GARAGE/CARPORT"/>
    <m/>
    <m/>
    <s v="IC"/>
    <s v="Invest Cont"/>
    <n v="510"/>
    <m/>
    <m/>
    <m/>
    <s v="8400    OAKWOOD                      AV"/>
    <m/>
    <n v="34.078200000000002"/>
    <n v="-118.3732"/>
    <n v="0"/>
    <x v="12"/>
  </r>
  <r>
    <n v="201113787"/>
    <d v="2020-09-20T00:00:00"/>
    <x v="224"/>
    <n v="2200"/>
    <n v="11"/>
    <x v="7"/>
    <n v="1143"/>
    <n v="1"/>
    <n v="420"/>
    <s v="THEFT FROM MOTOR VEHICLE - PETTY ($950 &amp; UNDER)"/>
    <s v="1608 0344"/>
    <n v="51"/>
    <s v="M"/>
    <s v="W"/>
    <n v="101"/>
    <s v="STREET"/>
    <m/>
    <m/>
    <s v="IC"/>
    <s v="Invest Cont"/>
    <n v="420"/>
    <m/>
    <m/>
    <m/>
    <s v="2900    ST GEORGE                    ST"/>
    <m/>
    <n v="34.1053"/>
    <n v="-118.27849999999999"/>
    <n v="0"/>
    <x v="12"/>
  </r>
  <r>
    <n v="200517312"/>
    <d v="2020-12-02T00:00:00"/>
    <x v="41"/>
    <n v="1"/>
    <n v="5"/>
    <x v="10"/>
    <n v="567"/>
    <n v="2"/>
    <n v="946"/>
    <s v="OTHER MISCELLANEOUS CRIME"/>
    <n v="1309"/>
    <n v="0"/>
    <s v="M"/>
    <s v="O"/>
    <n v="101"/>
    <s v="STREET"/>
    <m/>
    <m/>
    <s v="IC"/>
    <s v="Invest Cont"/>
    <n v="946"/>
    <m/>
    <m/>
    <m/>
    <s v="MESA                         ST"/>
    <s v="17TH                         ST"/>
    <n v="33.7288"/>
    <n v="-118.28579999999999"/>
    <n v="0"/>
    <x v="12"/>
  </r>
  <r>
    <n v="200409574"/>
    <d v="2020-06-06T00:00:00"/>
    <x v="14"/>
    <n v="1500"/>
    <n v="4"/>
    <x v="4"/>
    <n v="468"/>
    <n v="2"/>
    <n v="662"/>
    <s v="BUNCO, GRAND THEFT"/>
    <s v="0344 0701 1309"/>
    <n v="49"/>
    <s v="M"/>
    <s v="H"/>
    <n v="101"/>
    <s v="STREET"/>
    <m/>
    <m/>
    <s v="IC"/>
    <s v="Invest Cont"/>
    <n v="662"/>
    <m/>
    <m/>
    <m/>
    <s v="3300 E  2ND                          ST"/>
    <m/>
    <n v="34.0364"/>
    <n v="-118.19759999999999"/>
    <n v="0"/>
    <x v="12"/>
  </r>
  <r>
    <n v="200510755"/>
    <d v="2020-06-18T00:00:00"/>
    <x v="255"/>
    <n v="1200"/>
    <n v="5"/>
    <x v="10"/>
    <n v="555"/>
    <n v="1"/>
    <n v="420"/>
    <s v="THEFT FROM MOTOR VEHICLE - PETTY ($950 &amp; UNDER)"/>
    <m/>
    <n v="0"/>
    <m/>
    <m/>
    <n v="104"/>
    <s v="DRIVEWAY"/>
    <m/>
    <m/>
    <s v="IC"/>
    <s v="Invest Cont"/>
    <n v="420"/>
    <m/>
    <m/>
    <m/>
    <s v="700 W  OLIVER                       ST"/>
    <m/>
    <n v="33.7468"/>
    <n v="-118.29349999999999"/>
    <n v="0"/>
    <x v="12"/>
  </r>
  <r>
    <n v="200704225"/>
    <d v="2020-01-06T00:00:00"/>
    <x v="281"/>
    <n v="1000"/>
    <n v="7"/>
    <x v="0"/>
    <n v="713"/>
    <n v="2"/>
    <n v="354"/>
    <s v="THEFT OF IDENTITY"/>
    <s v="1822 0929"/>
    <n v="57"/>
    <s v="M"/>
    <s v="W"/>
    <n v="502"/>
    <s v="MULTI-UNIT DWELLING (APARTMENT, DUPLEX, ETC)"/>
    <m/>
    <m/>
    <s v="IC"/>
    <s v="Invest Cont"/>
    <n v="354"/>
    <m/>
    <m/>
    <m/>
    <s v="400 N  SIERRA BONITA                AV"/>
    <m/>
    <n v="34.078299999999999"/>
    <n v="-118.35429999999999"/>
    <n v="0"/>
    <x v="12"/>
  </r>
  <r>
    <n v="201110837"/>
    <d v="2020-06-25T00:00:00"/>
    <x v="85"/>
    <n v="1510"/>
    <n v="11"/>
    <x v="7"/>
    <n v="1152"/>
    <n v="1"/>
    <n v="331"/>
    <s v="THEFT FROM MOTOR VEHICLE - GRAND ($950.01 AND OVER)"/>
    <s v="0344 0385"/>
    <n v="28"/>
    <s v="F"/>
    <s v="W"/>
    <n v="101"/>
    <s v="STREET"/>
    <m/>
    <m/>
    <s v="AO"/>
    <s v="Adult Other"/>
    <n v="331"/>
    <m/>
    <m/>
    <m/>
    <s v="N  HOOVER                       ST"/>
    <s v="SUNSET                       DR"/>
    <n v="34.098199999999999"/>
    <n v="-118.2841"/>
    <n v="0"/>
    <x v="12"/>
  </r>
  <r>
    <n v="201226960"/>
    <d v="2020-12-23T00:00:00"/>
    <x v="192"/>
    <n v="1630"/>
    <n v="12"/>
    <x v="8"/>
    <n v="1239"/>
    <n v="2"/>
    <n v="626"/>
    <s v="INTIMATE PARTNER - SIMPLE ASSAULT"/>
    <s v="0913 0400 0416 1814 2000 1309 1310"/>
    <n v="17"/>
    <s v="F"/>
    <s v="B"/>
    <n v="122"/>
    <s v="VEHICLE, PASSENGER/TRUCK"/>
    <n v="400"/>
    <s v="STRONG-ARM (HANDS, FIST, FEET OR BODILY FORCE)"/>
    <s v="IC"/>
    <s v="Invest Cont"/>
    <n v="626"/>
    <m/>
    <m/>
    <m/>
    <s v="SLAUSON                      AV"/>
    <s v="VERMONT                      AV"/>
    <n v="33.989100000000001"/>
    <n v="-118.2915"/>
    <n v="0"/>
    <x v="12"/>
  </r>
  <r>
    <n v="200513690"/>
    <d v="2020-09-03T00:00:00"/>
    <x v="145"/>
    <n v="1830"/>
    <n v="5"/>
    <x v="10"/>
    <n v="515"/>
    <n v="1"/>
    <n v="510"/>
    <s v="VEHICLE - STOLEN"/>
    <m/>
    <n v="0"/>
    <m/>
    <m/>
    <n v="101"/>
    <s v="STREET"/>
    <m/>
    <m/>
    <s v="IC"/>
    <s v="Invest Cont"/>
    <n v="510"/>
    <m/>
    <m/>
    <m/>
    <s v="1700 N  NEPTUNE                      AV"/>
    <m/>
    <n v="33.797199999999997"/>
    <n v="-118.2702"/>
    <n v="0"/>
    <x v="12"/>
  </r>
  <r>
    <n v="200305472"/>
    <d v="2020-01-25T00:00:00"/>
    <x v="227"/>
    <n v="1600"/>
    <n v="3"/>
    <x v="2"/>
    <n v="337"/>
    <n v="1"/>
    <n v="330"/>
    <s v="BURGLARY FROM VEHICLE"/>
    <n v="344"/>
    <n v="67"/>
    <s v="M"/>
    <s v="H"/>
    <n v="101"/>
    <s v="STREET"/>
    <m/>
    <m/>
    <s v="IC"/>
    <s v="Invest Cont"/>
    <n v="330"/>
    <m/>
    <m/>
    <m/>
    <s v="3100    KENWOOD                      AV"/>
    <m/>
    <n v="34.026400000000002"/>
    <n v="-118.2991"/>
    <n v="0"/>
    <x v="12"/>
  </r>
  <r>
    <n v="200122295"/>
    <d v="2020-12-12T00:00:00"/>
    <x v="341"/>
    <n v="1530"/>
    <n v="1"/>
    <x v="1"/>
    <n v="148"/>
    <n v="1"/>
    <n v="230"/>
    <s v="ASSAULT WITH DEADLY WEAPON, AGGRAVATED ASSAULT"/>
    <s v="1218 1822 1309 1313 0446 0416 0445 1268"/>
    <n v="24"/>
    <s v="M"/>
    <s v="W"/>
    <n v="101"/>
    <s v="STREET"/>
    <n v="312"/>
    <s v="PIPE/METAL PIPE"/>
    <s v="IC"/>
    <s v="Invest Cont"/>
    <n v="230"/>
    <m/>
    <m/>
    <m/>
    <s v="5TH"/>
    <s v="CROCKER"/>
    <n v="34.043500000000002"/>
    <n v="-118.2427"/>
    <n v="0"/>
    <x v="12"/>
  </r>
  <r>
    <n v="200807152"/>
    <d v="2020-03-10T00:00:00"/>
    <x v="17"/>
    <n v="2000"/>
    <n v="8"/>
    <x v="12"/>
    <n v="899"/>
    <n v="1"/>
    <n v="510"/>
    <s v="VEHICLE - STOLEN"/>
    <m/>
    <n v="0"/>
    <m/>
    <m/>
    <n v="101"/>
    <s v="STREET"/>
    <m/>
    <m/>
    <s v="AO"/>
    <s v="Adult Other"/>
    <n v="510"/>
    <m/>
    <m/>
    <m/>
    <s v="VENICE                       BL"/>
    <s v="CATTARAUGUS                  AV"/>
    <n v="34.032699999999998"/>
    <n v="-118.3822"/>
    <n v="0"/>
    <x v="12"/>
  </r>
  <r>
    <n v="200914042"/>
    <d v="2020-08-27T00:00:00"/>
    <x v="49"/>
    <n v="415"/>
    <n v="9"/>
    <x v="3"/>
    <n v="914"/>
    <n v="1"/>
    <n v="510"/>
    <s v="VEHICLE - STOLEN"/>
    <m/>
    <n v="0"/>
    <m/>
    <m/>
    <n v="101"/>
    <s v="STREET"/>
    <m/>
    <m/>
    <s v="IC"/>
    <s v="Invest Cont"/>
    <n v="510"/>
    <m/>
    <m/>
    <m/>
    <s v="BASSETT                      ST"/>
    <s v="SEPULVEDA                    BL"/>
    <n v="34.195700000000002"/>
    <n v="-118.4662"/>
    <n v="0"/>
    <x v="12"/>
  </r>
  <r>
    <n v="200816887"/>
    <d v="2020-11-25T00:00:00"/>
    <x v="287"/>
    <n v="1430"/>
    <n v="8"/>
    <x v="12"/>
    <n v="898"/>
    <n v="2"/>
    <n v="930"/>
    <s v="CRIMINAL THREATS - NO WEAPON DISPLAYED"/>
    <n v="421"/>
    <n v="52"/>
    <s v="M"/>
    <s v="B"/>
    <n v="502"/>
    <s v="MULTI-UNIT DWELLING (APARTMENT, DUPLEX, ETC)"/>
    <n v="511"/>
    <s v="VERBAL THREAT"/>
    <s v="AO"/>
    <s v="Adult Other"/>
    <n v="930"/>
    <m/>
    <m/>
    <m/>
    <s v="3000 S  ROBERTSON                    BL"/>
    <m/>
    <n v="34.032800000000002"/>
    <n v="-118.39"/>
    <n v="0"/>
    <x v="12"/>
  </r>
  <r>
    <n v="200310539"/>
    <d v="2020-04-27T00:00:00"/>
    <x v="179"/>
    <n v="1245"/>
    <n v="3"/>
    <x v="2"/>
    <n v="332"/>
    <n v="2"/>
    <n v="901"/>
    <s v="VIOLATION OF RESTRAINING ORDER"/>
    <s v="0913 1309 1814 2000 2038"/>
    <n v="35"/>
    <s v="F"/>
    <s v="H"/>
    <n v="101"/>
    <s v="STREET"/>
    <m/>
    <m/>
    <s v="AO"/>
    <s v="Adult Other"/>
    <n v="901"/>
    <m/>
    <m/>
    <m/>
    <s v="4100 W  JEFFERSON                    BL"/>
    <m/>
    <n v="34.025599999999997"/>
    <n v="-118.3417"/>
    <n v="0"/>
    <x v="12"/>
  </r>
  <r>
    <n v="200912201"/>
    <d v="2020-07-10T00:00:00"/>
    <x v="138"/>
    <n v="1800"/>
    <n v="9"/>
    <x v="3"/>
    <n v="971"/>
    <n v="1"/>
    <n v="310"/>
    <s v="BURGLARY"/>
    <s v="1607 0344 0358"/>
    <n v="0"/>
    <s v="X"/>
    <s v="X"/>
    <n v="203"/>
    <s v="OTHER BUSINESS"/>
    <n v="500"/>
    <s v="UNKNOWN WEAPON/OTHER WEAPON"/>
    <s v="IC"/>
    <s v="Invest Cont"/>
    <n v="310"/>
    <m/>
    <m/>
    <m/>
    <s v="15200 W  VENTURA                      BL"/>
    <m/>
    <n v="34.156399999999998"/>
    <n v="-118.46299999999999"/>
    <n v="0"/>
    <x v="12"/>
  </r>
  <r>
    <n v="201215541"/>
    <d v="2020-06-28T00:00:00"/>
    <x v="322"/>
    <n v="600"/>
    <n v="12"/>
    <x v="8"/>
    <n v="1241"/>
    <n v="2"/>
    <n v="745"/>
    <s v="VANDALISM - MISDEAMEANOR ($399 OR UNDER)"/>
    <s v="0329 0913"/>
    <n v="39"/>
    <s v="F"/>
    <s v="W"/>
    <n v="501"/>
    <s v="SINGLE FAMILY DWELLING"/>
    <m/>
    <m/>
    <s v="IC"/>
    <s v="Invest Cont"/>
    <n v="745"/>
    <m/>
    <m/>
    <m/>
    <s v="6000    BRYNHURST                    AV"/>
    <m/>
    <n v="33.982900000000001"/>
    <n v="-118.3338"/>
    <n v="0"/>
    <x v="12"/>
  </r>
  <r>
    <n v="200310444"/>
    <d v="2020-04-25T00:00:00"/>
    <x v="75"/>
    <n v="1550"/>
    <n v="3"/>
    <x v="2"/>
    <n v="357"/>
    <n v="1"/>
    <n v="440"/>
    <s v="THEFT PLAIN - PETTY ($950 &amp; UNDER)"/>
    <s v="1822 0344 1251 0394"/>
    <n v="28"/>
    <s v="M"/>
    <s v="I"/>
    <n v="502"/>
    <s v="MULTI-UNIT DWELLING (APARTMENT, DUPLEX, ETC)"/>
    <m/>
    <m/>
    <s v="IC"/>
    <s v="Invest Cont"/>
    <n v="440"/>
    <m/>
    <m/>
    <m/>
    <s v="1100 W  37TH                         PL"/>
    <m/>
    <n v="34.020000000000003"/>
    <n v="-118.2915"/>
    <n v="0"/>
    <x v="12"/>
  </r>
  <r>
    <n v="201009303"/>
    <d v="2020-05-23T00:00:00"/>
    <x v="354"/>
    <n v="2100"/>
    <n v="10"/>
    <x v="11"/>
    <n v="1078"/>
    <n v="1"/>
    <n v="330"/>
    <s v="BURGLARY FROM VEHICLE"/>
    <s v="1822 1300 0344 0377"/>
    <n v="25"/>
    <s v="F"/>
    <s v="H"/>
    <n v="101"/>
    <s v="STREET"/>
    <m/>
    <m/>
    <s v="IC"/>
    <s v="Invest Cont"/>
    <n v="330"/>
    <m/>
    <m/>
    <m/>
    <s v="5100    RUBIO                        AV"/>
    <m/>
    <n v="34.1633"/>
    <n v="-118.4945"/>
    <n v="0"/>
    <x v="12"/>
  </r>
  <r>
    <n v="201224046"/>
    <d v="2020-11-07T00:00:00"/>
    <x v="166"/>
    <n v="2345"/>
    <n v="12"/>
    <x v="8"/>
    <n v="1256"/>
    <n v="1"/>
    <n v="210"/>
    <s v="ROBBERY"/>
    <s v="1310 0302 0355 0344 1822 0216 0209 0329 1100 0450"/>
    <n v="22"/>
    <s v="M"/>
    <s v="H"/>
    <n v="101"/>
    <s v="STREET"/>
    <n v="102"/>
    <s v="HAND GUN"/>
    <s v="IC"/>
    <s v="Invest Cont"/>
    <n v="210"/>
    <m/>
    <m/>
    <m/>
    <s v="76TH                         ST"/>
    <s v="GRAND                        AV"/>
    <n v="33.970799999999997"/>
    <n v="-118.2803"/>
    <n v="0"/>
    <x v="12"/>
  </r>
  <r>
    <n v="200805892"/>
    <d v="2020-02-11T00:00:00"/>
    <x v="99"/>
    <n v="555"/>
    <n v="8"/>
    <x v="12"/>
    <n v="829"/>
    <n v="2"/>
    <n v="740"/>
    <s v="VANDALISM - FELONY ($400 &amp; OVER, ALL CHURCH VANDALISMS)"/>
    <s v="0329 2004"/>
    <n v="0"/>
    <s v="X"/>
    <s v="X"/>
    <n v="210"/>
    <s v="RESTAURANT/FAST FOOD"/>
    <m/>
    <m/>
    <s v="IC"/>
    <s v="Invest Cont"/>
    <n v="740"/>
    <m/>
    <m/>
    <m/>
    <s v="10400    SANTA MONICA                 BL"/>
    <m/>
    <n v="34.058100000000003"/>
    <n v="-118.42359999999999"/>
    <n v="0"/>
    <x v="12"/>
  </r>
  <r>
    <n v="200818037"/>
    <d v="2020-12-30T00:00:00"/>
    <x v="236"/>
    <n v="1430"/>
    <n v="8"/>
    <x v="12"/>
    <n v="806"/>
    <n v="1"/>
    <n v="440"/>
    <s v="THEFT PLAIN - PETTY ($950 &amp; UNDER)"/>
    <s v="1822 0394 0344 1309 1420"/>
    <n v="19"/>
    <s v="F"/>
    <s v="W"/>
    <n v="104"/>
    <s v="DRIVEWAY"/>
    <m/>
    <m/>
    <s v="IC"/>
    <s v="Invest Cont"/>
    <n v="440"/>
    <m/>
    <m/>
    <m/>
    <s v="900    STRADELLA                    RD"/>
    <m/>
    <n v="34.085700000000003"/>
    <n v="-118.4517"/>
    <n v="0"/>
    <x v="12"/>
  </r>
  <r>
    <n v="201309065"/>
    <d v="2020-04-05T00:00:00"/>
    <x v="193"/>
    <n v="1030"/>
    <n v="13"/>
    <x v="6"/>
    <n v="1361"/>
    <n v="1"/>
    <n v="510"/>
    <s v="VEHICLE - STOLEN"/>
    <m/>
    <n v="0"/>
    <m/>
    <m/>
    <n v="101"/>
    <s v="STREET"/>
    <m/>
    <m/>
    <s v="IC"/>
    <s v="Invest Cont"/>
    <n v="510"/>
    <m/>
    <m/>
    <m/>
    <s v="BROADWAY"/>
    <s v="47TH                         PL"/>
    <n v="34.0002"/>
    <n v="-118.2783"/>
    <n v="0"/>
    <x v="12"/>
  </r>
  <r>
    <n v="200616487"/>
    <d v="2020-10-09T00:00:00"/>
    <x v="186"/>
    <n v="1900"/>
    <n v="6"/>
    <x v="9"/>
    <n v="622"/>
    <n v="1"/>
    <n v="341"/>
    <s v="THEFT-GRAND ($950.01 &amp; OVER)EXCPT,GUNS,FOWL,LIVESTK,PROD"/>
    <s v="0344 2032"/>
    <n v="42"/>
    <s v="M"/>
    <s v="W"/>
    <n v="502"/>
    <s v="MULTI-UNIT DWELLING (APARTMENT, DUPLEX, ETC)"/>
    <m/>
    <m/>
    <s v="IC"/>
    <s v="Invest Cont"/>
    <n v="341"/>
    <n v="480"/>
    <m/>
    <m/>
    <s v="7700 W  HOLLYWOOD                    BL"/>
    <m/>
    <n v="34.114600000000003"/>
    <n v="-118.36069999999999"/>
    <n v="0"/>
    <x v="12"/>
  </r>
  <r>
    <n v="200311056"/>
    <d v="2020-05-09T00:00:00"/>
    <x v="143"/>
    <n v="10"/>
    <n v="3"/>
    <x v="2"/>
    <n v="357"/>
    <n v="1"/>
    <n v="236"/>
    <s v="INTIMATE PARTNER - AGGRAVATED ASSAULT"/>
    <s v="2000 1813 0444 0408 0448 1243 0913"/>
    <n v="27"/>
    <s v="F"/>
    <s v="H"/>
    <n v="102"/>
    <s v="SIDEWALK"/>
    <n v="400"/>
    <s v="STRONG-ARM (HANDS, FIST, FEET OR BODILY FORCE)"/>
    <s v="IC"/>
    <s v="Invest Cont"/>
    <n v="236"/>
    <m/>
    <m/>
    <m/>
    <s v="1200 W  JEFFERSON                    BL"/>
    <m/>
    <n v="34.025500000000001"/>
    <n v="-118.2915"/>
    <n v="0"/>
    <x v="12"/>
  </r>
  <r>
    <n v="200505837"/>
    <d v="2020-02-05T00:00:00"/>
    <x v="240"/>
    <n v="1940"/>
    <n v="5"/>
    <x v="10"/>
    <n v="522"/>
    <n v="1"/>
    <n v="230"/>
    <s v="ASSAULT WITH DEADLY WEAPON, AGGRAVATED ASSAULT"/>
    <s v="1822 1300 1309 1310"/>
    <n v="44"/>
    <s v="M"/>
    <s v="B"/>
    <n v="101"/>
    <s v="STREET"/>
    <n v="102"/>
    <s v="HAND GUN"/>
    <s v="IC"/>
    <s v="Invest Cont"/>
    <n v="230"/>
    <m/>
    <m/>
    <m/>
    <s v="G                            ST"/>
    <s v="WILMINGTON                   BL"/>
    <n v="33.777900000000002"/>
    <n v="-118.274"/>
    <n v="0"/>
    <x v="12"/>
  </r>
  <r>
    <n v="200606622"/>
    <d v="2020-02-21T00:00:00"/>
    <x v="323"/>
    <n v="215"/>
    <n v="6"/>
    <x v="9"/>
    <n v="666"/>
    <n v="2"/>
    <n v="624"/>
    <s v="BATTERY - SIMPLE ASSAULT"/>
    <s v="0400 0416 1218 2004 2060 0913"/>
    <n v="27"/>
    <s v="M"/>
    <s v="W"/>
    <n v="102"/>
    <s v="SIDEWALK"/>
    <n v="500"/>
    <s v="UNKNOWN WEAPON/OTHER WEAPON"/>
    <s v="IC"/>
    <s v="Invest Cont"/>
    <n v="624"/>
    <m/>
    <m/>
    <m/>
    <s v="DE LONGPRE"/>
    <s v="IVAR"/>
    <n v="34.096200000000003"/>
    <n v="-118.3288"/>
    <n v="0"/>
    <x v="12"/>
  </r>
  <r>
    <n v="200707083"/>
    <d v="2020-03-07T00:00:00"/>
    <x v="330"/>
    <n v="840"/>
    <n v="7"/>
    <x v="0"/>
    <n v="779"/>
    <n v="1"/>
    <n v="310"/>
    <s v="BURGLARY"/>
    <s v="2004 0344"/>
    <n v="56"/>
    <s v="M"/>
    <s v="H"/>
    <n v="501"/>
    <s v="SINGLE FAMILY DWELLING"/>
    <m/>
    <m/>
    <s v="AO"/>
    <s v="Adult Other"/>
    <n v="310"/>
    <m/>
    <m/>
    <m/>
    <s v="3500 W  17TH                         ST"/>
    <m/>
    <n v="34.041800000000002"/>
    <n v="-118.32250000000001"/>
    <n v="0"/>
    <x v="12"/>
  </r>
  <r>
    <n v="200407723"/>
    <d v="2020-04-10T00:00:00"/>
    <x v="296"/>
    <n v="1700"/>
    <n v="4"/>
    <x v="4"/>
    <n v="489"/>
    <n v="1"/>
    <n v="420"/>
    <s v="THEFT FROM MOTOR VEHICLE - PETTY ($950 &amp; UNDER)"/>
    <m/>
    <n v="0"/>
    <m/>
    <m/>
    <n v="101"/>
    <s v="STREET"/>
    <m/>
    <m/>
    <s v="IC"/>
    <s v="Invest Cont"/>
    <n v="420"/>
    <m/>
    <m/>
    <m/>
    <s v="2800    THE MALL"/>
    <m/>
    <n v="34.024799999999999"/>
    <n v="-118.2158"/>
    <n v="0"/>
    <x v="12"/>
  </r>
  <r>
    <n v="201014050"/>
    <d v="2020-10-14T00:00:00"/>
    <x v="155"/>
    <n v="1810"/>
    <n v="10"/>
    <x v="11"/>
    <n v="1021"/>
    <n v="2"/>
    <n v="354"/>
    <s v="THEFT OF IDENTITY"/>
    <s v="1822 0929"/>
    <n v="22"/>
    <s v="M"/>
    <s v="B"/>
    <n v="602"/>
    <s v="BANK"/>
    <m/>
    <m/>
    <s v="IC"/>
    <s v="Invest Cont"/>
    <n v="354"/>
    <m/>
    <m/>
    <m/>
    <s v="19500    KITTRIDGE                    ST"/>
    <m/>
    <n v="34.190899999999999"/>
    <n v="-118.5579"/>
    <n v="0"/>
    <x v="12"/>
  </r>
  <r>
    <n v="200210693"/>
    <d v="2020-05-28T00:00:00"/>
    <x v="177"/>
    <n v="220"/>
    <n v="2"/>
    <x v="5"/>
    <n v="233"/>
    <n v="2"/>
    <n v="626"/>
    <s v="INTIMATE PARTNER - SIMPLE ASSAULT"/>
    <s v="0913 2000 0444 0417 0429 1813 0400"/>
    <n v="26"/>
    <s v="F"/>
    <s v="H"/>
    <n v="502"/>
    <s v="MULTI-UNIT DWELLING (APARTMENT, DUPLEX, ETC)"/>
    <n v="400"/>
    <s v="STRONG-ARM (HANDS, FIST, FEET OR BODILY FORCE)"/>
    <s v="IC"/>
    <s v="Invest Cont"/>
    <n v="626"/>
    <m/>
    <m/>
    <m/>
    <s v="200 S  RAMPART                      BL"/>
    <m/>
    <n v="34.0685"/>
    <n v="-118.2775"/>
    <n v="0"/>
    <x v="12"/>
  </r>
  <r>
    <n v="201215692"/>
    <d v="2020-07-01T00:00:00"/>
    <x v="138"/>
    <n v="1205"/>
    <n v="12"/>
    <x v="8"/>
    <n v="1265"/>
    <n v="1"/>
    <n v="420"/>
    <s v="THEFT FROM MOTOR VEHICLE - PETTY ($950 &amp; UNDER)"/>
    <m/>
    <n v="0"/>
    <m/>
    <m/>
    <n v="101"/>
    <s v="STREET"/>
    <m/>
    <m/>
    <s v="IC"/>
    <s v="Invest Cont"/>
    <n v="420"/>
    <m/>
    <m/>
    <m/>
    <s v="VERMONT                      ST"/>
    <s v="81ST                         ST"/>
    <n v="33.965499999999999"/>
    <n v="-118.29179999999999"/>
    <n v="0"/>
    <x v="12"/>
  </r>
  <r>
    <n v="200813205"/>
    <d v="2020-08-21T00:00:00"/>
    <x v="183"/>
    <n v="1700"/>
    <n v="8"/>
    <x v="12"/>
    <n v="839"/>
    <n v="1"/>
    <n v="320"/>
    <s v="BURGLARY, ATTEMPTED"/>
    <s v="1607 1822"/>
    <n v="0"/>
    <s v="X"/>
    <s v="X"/>
    <n v="702"/>
    <s v="OFFICE BUILDING/OFFICE"/>
    <n v="500"/>
    <s v="UNKNOWN WEAPON/OTHER WEAPON"/>
    <s v="AA"/>
    <s v="Adult Arrest"/>
    <n v="320"/>
    <m/>
    <m/>
    <m/>
    <s v="1800    CENTURY PARK"/>
    <m/>
    <n v="34.058900000000001"/>
    <n v="-118.4211"/>
    <n v="1"/>
    <x v="12"/>
  </r>
  <r>
    <n v="201116605"/>
    <d v="2020-12-13T00:00:00"/>
    <x v="97"/>
    <n v="1600"/>
    <n v="11"/>
    <x v="7"/>
    <n v="1113"/>
    <n v="1"/>
    <n v="440"/>
    <s v="THEFT PLAIN - PETTY ($950 &amp; UNDER)"/>
    <n v="344"/>
    <n v="51"/>
    <s v="M"/>
    <s v="O"/>
    <n v="406"/>
    <s v="OTHER STORE"/>
    <m/>
    <m/>
    <s v="IC"/>
    <s v="Invest Cont"/>
    <n v="440"/>
    <m/>
    <m/>
    <m/>
    <s v="2700    COLORADO                     BL"/>
    <m/>
    <n v="34.142499999999998"/>
    <n v="-118.2239"/>
    <n v="0"/>
    <x v="12"/>
  </r>
  <r>
    <n v="200409623"/>
    <d v="2020-06-09T00:00:00"/>
    <x v="20"/>
    <n v="2310"/>
    <n v="4"/>
    <x v="4"/>
    <n v="443"/>
    <n v="1"/>
    <n v="510"/>
    <s v="VEHICLE - STOLEN"/>
    <m/>
    <n v="0"/>
    <m/>
    <m/>
    <n v="101"/>
    <s v="STREET"/>
    <m/>
    <m/>
    <s v="IC"/>
    <s v="Invest Cont"/>
    <n v="510"/>
    <m/>
    <m/>
    <m/>
    <s v="BRITTANIA"/>
    <s v="MARENGO"/>
    <n v="34.057499999999997"/>
    <n v="-118.20780000000001"/>
    <n v="0"/>
    <x v="12"/>
  </r>
  <r>
    <n v="200100708"/>
    <d v="2020-03-23T00:00:00"/>
    <x v="127"/>
    <n v="1530"/>
    <n v="1"/>
    <x v="1"/>
    <n v="111"/>
    <n v="2"/>
    <n v="624"/>
    <s v="BATTERY - SIMPLE ASSAULT"/>
    <s v="1420 0416 1822"/>
    <n v="36"/>
    <s v="F"/>
    <s v="H"/>
    <n v="210"/>
    <s v="RESTAURANT/FAST FOOD"/>
    <n v="400"/>
    <s v="STRONG-ARM (HANDS, FIST, FEET OR BODILY FORCE)"/>
    <s v="IC"/>
    <s v="Invest Cont"/>
    <n v="624"/>
    <m/>
    <m/>
    <m/>
    <s v="700 W  CESAR E CHAVEZ               AV"/>
    <m/>
    <n v="34.060600000000001"/>
    <n v="-118.2439"/>
    <n v="0"/>
    <x v="12"/>
  </r>
  <r>
    <n v="200916743"/>
    <d v="2020-11-02T00:00:00"/>
    <x v="345"/>
    <n v="1645"/>
    <n v="9"/>
    <x v="3"/>
    <n v="964"/>
    <n v="1"/>
    <n v="330"/>
    <s v="BURGLARY FROM VEHICLE"/>
    <s v="0344 1300"/>
    <n v="47"/>
    <s v="F"/>
    <s v="W"/>
    <n v="108"/>
    <s v="PARKING LOT"/>
    <m/>
    <m/>
    <s v="AO"/>
    <s v="Adult Other"/>
    <n v="330"/>
    <m/>
    <m/>
    <m/>
    <s v="14000    RIVERSIDE                    DR"/>
    <m/>
    <n v="34.157600000000002"/>
    <n v="-118.4389"/>
    <n v="0"/>
    <x v="12"/>
  </r>
  <r>
    <n v="200618126"/>
    <d v="2020-11-17T00:00:00"/>
    <x v="48"/>
    <n v="1900"/>
    <n v="6"/>
    <x v="9"/>
    <n v="638"/>
    <n v="2"/>
    <n v="946"/>
    <s v="OTHER MISCELLANEOUS CRIME"/>
    <s v="0329 0358 1300 1822"/>
    <n v="47"/>
    <s v="M"/>
    <s v="W"/>
    <n v="108"/>
    <s v="PARKING LOT"/>
    <n v="500"/>
    <s v="UNKNOWN WEAPON/OTHER WEAPON"/>
    <s v="IC"/>
    <s v="Invest Cont"/>
    <n v="946"/>
    <m/>
    <m/>
    <m/>
    <s v="1800 N  WILTON                       PL"/>
    <m/>
    <n v="34.103999999999999"/>
    <n v="-118.3137"/>
    <n v="0"/>
    <x v="12"/>
  </r>
  <r>
    <n v="200814506"/>
    <d v="2020-09-24T00:00:00"/>
    <x v="216"/>
    <n v="800"/>
    <n v="8"/>
    <x v="12"/>
    <n v="852"/>
    <n v="2"/>
    <n v="354"/>
    <s v="THEFT OF IDENTITY"/>
    <s v="1822 0100 0923"/>
    <n v="65"/>
    <s v="F"/>
    <s v="W"/>
    <n v="502"/>
    <s v="MULTI-UNIT DWELLING (APARTMENT, DUPLEX, ETC)"/>
    <m/>
    <m/>
    <s v="IC"/>
    <s v="Invest Cont"/>
    <n v="354"/>
    <m/>
    <m/>
    <m/>
    <s v="1700 S  BARRINGTON                   AV"/>
    <m/>
    <n v="34.040999999999997"/>
    <n v="-118.45359999999999"/>
    <n v="0"/>
    <x v="12"/>
  </r>
  <r>
    <n v="201111399"/>
    <d v="2020-07-13T00:00:00"/>
    <x v="21"/>
    <n v="830"/>
    <n v="11"/>
    <x v="7"/>
    <n v="1162"/>
    <n v="2"/>
    <n v="740"/>
    <s v="VANDALISM - FELONY ($400 &amp; OVER, ALL CHURCH VANDALISMS)"/>
    <s v="0329 1822 2004"/>
    <n v="38"/>
    <s v="M"/>
    <s v="W"/>
    <n v="101"/>
    <s v="STREET"/>
    <n v="306"/>
    <s v="ROCK/THROWN OBJECT"/>
    <s v="IC"/>
    <s v="Invest Cont"/>
    <n v="740"/>
    <m/>
    <m/>
    <m/>
    <s v="1100 N  HOOVER                       ST"/>
    <m/>
    <n v="34.091200000000001"/>
    <n v="-118.28440000000001"/>
    <n v="0"/>
    <x v="12"/>
  </r>
  <r>
    <n v="200615940"/>
    <d v="2020-09-27T00:00:00"/>
    <x v="272"/>
    <n v="2200"/>
    <n v="6"/>
    <x v="9"/>
    <n v="638"/>
    <n v="1"/>
    <n v="510"/>
    <s v="VEHICLE - STOLEN"/>
    <m/>
    <n v="0"/>
    <m/>
    <m/>
    <n v="101"/>
    <s v="STREET"/>
    <m/>
    <m/>
    <s v="IC"/>
    <s v="Invest Cont"/>
    <n v="510"/>
    <m/>
    <m/>
    <m/>
    <s v="5500 W  HOLLYWOOD                    BL"/>
    <m/>
    <n v="34.1038"/>
    <n v="-118.3151"/>
    <n v="0"/>
    <x v="12"/>
  </r>
  <r>
    <n v="200408502"/>
    <d v="2020-05-04T00:00:00"/>
    <x v="86"/>
    <n v="1730"/>
    <n v="4"/>
    <x v="4"/>
    <n v="473"/>
    <n v="1"/>
    <n v="310"/>
    <s v="BURGLARY"/>
    <s v="0342 0344 1606 0913 1822 1402"/>
    <n v="26"/>
    <s v="F"/>
    <s v="A"/>
    <n v="707"/>
    <s v="GARAGE/CARPORT"/>
    <m/>
    <m/>
    <s v="AA"/>
    <s v="Adult Arrest"/>
    <n v="310"/>
    <n v="998"/>
    <m/>
    <m/>
    <s v="600 S  BREED                        ST"/>
    <m/>
    <n v="34.0381"/>
    <n v="-118.215"/>
    <n v="1"/>
    <x v="12"/>
  </r>
  <r>
    <n v="200811444"/>
    <d v="2020-07-04T00:00:00"/>
    <x v="261"/>
    <n v="1000"/>
    <n v="8"/>
    <x v="12"/>
    <n v="889"/>
    <n v="2"/>
    <n v="930"/>
    <s v="CRIMINAL THREATS - NO WEAPON DISPLAYED"/>
    <s v="0421 0554"/>
    <n v="24"/>
    <s v="M"/>
    <s v="H"/>
    <n v="502"/>
    <s v="MULTI-UNIT DWELLING (APARTMENT, DUPLEX, ETC)"/>
    <n v="511"/>
    <s v="VERBAL THREAT"/>
    <s v="AO"/>
    <s v="Adult Other"/>
    <n v="930"/>
    <m/>
    <m/>
    <m/>
    <s v="2000 S  GARTH                        AV"/>
    <m/>
    <n v="34.038899999999998"/>
    <n v="-118.3796"/>
    <n v="0"/>
    <x v="12"/>
  </r>
  <r>
    <n v="200804538"/>
    <d v="2020-01-13T00:00:00"/>
    <x v="265"/>
    <n v="800"/>
    <n v="8"/>
    <x v="12"/>
    <n v="807"/>
    <n v="1"/>
    <n v="341"/>
    <s v="THEFT-GRAND ($950.01 &amp; OVER)EXCPT,GUNS,FOWL,LIVESTK,PROD"/>
    <s v="1822 0344 2037"/>
    <n v="27"/>
    <s v="M"/>
    <s v="O"/>
    <n v="501"/>
    <s v="SINGLE FAMILY DWELLING"/>
    <m/>
    <m/>
    <s v="IC"/>
    <s v="Invest Cont"/>
    <n v="341"/>
    <m/>
    <m/>
    <m/>
    <s v="2200    BEVERLY GLEN                 PL"/>
    <m/>
    <n v="34.109499999999997"/>
    <n v="-118.4469"/>
    <n v="0"/>
    <x v="12"/>
  </r>
  <r>
    <n v="200618062"/>
    <d v="2020-11-15T00:00:00"/>
    <x v="48"/>
    <n v="1720"/>
    <n v="6"/>
    <x v="9"/>
    <n v="656"/>
    <n v="1"/>
    <n v="250"/>
    <s v="SHOTS FIRED AT MOVING VEHICLE, TRAIN OR AIRCRAFT"/>
    <s v="0450 0400 1300 1309 1310 1822 0399"/>
    <n v="29"/>
    <s v="M"/>
    <s v="W"/>
    <n v="101"/>
    <s v="STREET"/>
    <n v="102"/>
    <s v="HAND GUN"/>
    <s v="AO"/>
    <s v="Adult Other"/>
    <n v="250"/>
    <m/>
    <m/>
    <m/>
    <s v="SANTA MONICA"/>
    <s v="CAHUENGA"/>
    <n v="34.090699999999998"/>
    <n v="-118.3289"/>
    <n v="0"/>
    <x v="12"/>
  </r>
  <r>
    <n v="200811281"/>
    <d v="2020-06-29T00:00:00"/>
    <x v="24"/>
    <n v="2200"/>
    <n v="8"/>
    <x v="12"/>
    <n v="812"/>
    <n v="2"/>
    <n v="740"/>
    <s v="VANDALISM - FELONY ($400 &amp; OVER, ALL CHURCH VANDALISMS)"/>
    <s v="1307 0329 0561"/>
    <n v="81"/>
    <s v="M"/>
    <s v="O"/>
    <n v="501"/>
    <s v="SINGLE FAMILY DWELLING"/>
    <m/>
    <m/>
    <s v="AO"/>
    <s v="Adult Other"/>
    <n v="740"/>
    <m/>
    <m/>
    <m/>
    <s v="200    HOMEWOOD                     RD"/>
    <m/>
    <n v="34.061100000000003"/>
    <n v="-118.48090000000001"/>
    <n v="0"/>
    <x v="12"/>
  </r>
  <r>
    <n v="201008518"/>
    <d v="2020-04-29T00:00:00"/>
    <x v="117"/>
    <n v="2340"/>
    <n v="10"/>
    <x v="11"/>
    <n v="1065"/>
    <n v="1"/>
    <n v="761"/>
    <s v="BRANDISH WEAPON"/>
    <s v="0312 0359 1822 0334"/>
    <n v="35"/>
    <s v="M"/>
    <s v="O"/>
    <n v="108"/>
    <s v="PARKING LOT"/>
    <n v="102"/>
    <s v="HAND GUN"/>
    <s v="IC"/>
    <s v="Invest Cont"/>
    <n v="761"/>
    <m/>
    <m/>
    <m/>
    <s v="VENTURA                      BL"/>
    <s v="ZELZAH"/>
    <n v="34.163899999999998"/>
    <n v="-118.5228"/>
    <n v="0"/>
    <x v="12"/>
  </r>
  <r>
    <n v="200320074"/>
    <d v="2020-11-08T00:00:00"/>
    <x v="166"/>
    <n v="2241"/>
    <n v="3"/>
    <x v="2"/>
    <n v="332"/>
    <n v="2"/>
    <n v="930"/>
    <s v="CRIMINAL THREATS - NO WEAPON DISPLAYED"/>
    <s v="0913 0422 0421"/>
    <n v="39"/>
    <s v="F"/>
    <s v="H"/>
    <n v="502"/>
    <s v="MULTI-UNIT DWELLING (APARTMENT, DUPLEX, ETC)"/>
    <n v="511"/>
    <s v="VERBAL THREAT"/>
    <s v="IC"/>
    <s v="Invest Cont"/>
    <n v="930"/>
    <m/>
    <m/>
    <m/>
    <s v="2600    WEST                         BL"/>
    <m/>
    <n v="34.031999999999996"/>
    <n v="-118.3417"/>
    <n v="0"/>
    <x v="12"/>
  </r>
  <r>
    <n v="201106023"/>
    <d v="2020-02-14T00:00:00"/>
    <x v="206"/>
    <n v="1400"/>
    <n v="11"/>
    <x v="7"/>
    <n v="1149"/>
    <n v="2"/>
    <n v="740"/>
    <s v="VANDALISM - FELONY ($400 &amp; OVER, ALL CHURCH VANDALISMS)"/>
    <n v="329"/>
    <n v="43"/>
    <s v="F"/>
    <s v="H"/>
    <n v="101"/>
    <s v="STREET"/>
    <m/>
    <m/>
    <s v="IC"/>
    <s v="Invest Cont"/>
    <n v="740"/>
    <m/>
    <m/>
    <m/>
    <s v="MEDIA"/>
    <s v="AVENUE 56"/>
    <n v="34.106699999999996"/>
    <n v="-118.1934"/>
    <n v="0"/>
    <x v="12"/>
  </r>
  <r>
    <n v="201005853"/>
    <d v="2020-02-12T00:00:00"/>
    <x v="356"/>
    <n v="1500"/>
    <n v="10"/>
    <x v="11"/>
    <n v="1027"/>
    <n v="1"/>
    <n v="420"/>
    <s v="THEFT FROM MOTOR VEHICLE - PETTY ($950 &amp; UNDER)"/>
    <m/>
    <n v="0"/>
    <m/>
    <m/>
    <n v="108"/>
    <s v="PARKING LOT"/>
    <m/>
    <m/>
    <s v="IC"/>
    <s v="Invest Cont"/>
    <n v="420"/>
    <m/>
    <m/>
    <m/>
    <s v="17600    VANOWEN                      ST"/>
    <m/>
    <n v="34.197499999999998"/>
    <n v="-118.5099"/>
    <n v="0"/>
    <x v="12"/>
  </r>
  <r>
    <n v="200510375"/>
    <d v="2020-06-08T00:00:00"/>
    <x v="20"/>
    <n v="745"/>
    <n v="5"/>
    <x v="10"/>
    <n v="585"/>
    <n v="2"/>
    <n v="745"/>
    <s v="VANDALISM - MISDEAMEANOR ($399 OR UNDER)"/>
    <n v="329"/>
    <n v="39"/>
    <s v="M"/>
    <s v="W"/>
    <n v="501"/>
    <s v="SINGLE FAMILY DWELLING"/>
    <m/>
    <m/>
    <s v="IC"/>
    <s v="Invest Cont"/>
    <n v="745"/>
    <m/>
    <m/>
    <m/>
    <s v="1100 W  25TH                         ST"/>
    <m/>
    <n v="33.721600000000002"/>
    <n v="-118.30119999999999"/>
    <n v="0"/>
    <x v="12"/>
  </r>
  <r>
    <n v="200704819"/>
    <d v="2020-01-17T00:00:00"/>
    <x v="277"/>
    <n v="2008"/>
    <n v="7"/>
    <x v="0"/>
    <n v="763"/>
    <n v="2"/>
    <n v="624"/>
    <s v="BATTERY - SIMPLE ASSAULT"/>
    <s v="0416 0444"/>
    <n v="59"/>
    <s v="M"/>
    <s v="B"/>
    <n v="101"/>
    <s v="STREET"/>
    <n v="400"/>
    <s v="STRONG-ARM (HANDS, FIST, FEET OR BODILY FORCE)"/>
    <s v="IC"/>
    <s v="Invest Cont"/>
    <n v="624"/>
    <m/>
    <m/>
    <m/>
    <s v="1500 S  ORANGE GROVE                 AV"/>
    <m/>
    <n v="34.049500000000002"/>
    <n v="-118.366"/>
    <n v="0"/>
    <x v="12"/>
  </r>
  <r>
    <n v="201217794"/>
    <d v="2020-08-03T00:00:00"/>
    <x v="114"/>
    <n v="2000"/>
    <n v="12"/>
    <x v="8"/>
    <n v="1265"/>
    <n v="2"/>
    <n v="627"/>
    <s v="CHILD ABUSE (PHYSICAL) - SIMPLE ASSAULT"/>
    <s v="0913 1258 0553 2002 0444"/>
    <n v="6"/>
    <s v="M"/>
    <s v="B"/>
    <n v="101"/>
    <s v="STREET"/>
    <n v="400"/>
    <s v="STRONG-ARM (HANDS, FIST, FEET OR BODILY FORCE)"/>
    <s v="AO"/>
    <s v="Adult Other"/>
    <n v="627"/>
    <m/>
    <m/>
    <m/>
    <s v="MANCHESTER                   AV"/>
    <s v="NORMANDIE                    AV"/>
    <n v="33.96"/>
    <n v="-118.30029999999999"/>
    <n v="0"/>
    <x v="12"/>
  </r>
  <r>
    <n v="200714140"/>
    <d v="2020-09-21T00:00:00"/>
    <x v="196"/>
    <n v="2000"/>
    <n v="7"/>
    <x v="0"/>
    <n v="758"/>
    <n v="1"/>
    <n v="230"/>
    <s v="ASSAULT WITH DEADLY WEAPON, AGGRAVATED ASSAULT"/>
    <s v="0445 0334 0431 0305 0913"/>
    <n v="28"/>
    <s v="F"/>
    <s v="A"/>
    <n v="501"/>
    <s v="SINGLE FAMILY DWELLING"/>
    <n v="200"/>
    <s v="KNIFE WITH BLADE 6INCHES OR LESS"/>
    <s v="IC"/>
    <s v="Invest Cont"/>
    <n v="230"/>
    <m/>
    <m/>
    <m/>
    <s v="1200    CRENSHAW                     BL"/>
    <m/>
    <n v="34.051900000000003"/>
    <n v="-118.3306"/>
    <n v="0"/>
    <x v="12"/>
  </r>
  <r>
    <n v="201008607"/>
    <d v="2020-05-02T00:00:00"/>
    <x v="240"/>
    <n v="2145"/>
    <n v="10"/>
    <x v="11"/>
    <n v="1027"/>
    <n v="2"/>
    <n v="237"/>
    <s v="CHILD NEGLECT (SEE 300 W.I.C.)"/>
    <s v="1816 0602 0906 0552 0913 1309"/>
    <n v="0"/>
    <s v="F"/>
    <s v="H"/>
    <n v="101"/>
    <s v="STREET"/>
    <m/>
    <m/>
    <s v="AO"/>
    <s v="Adult Other"/>
    <n v="237"/>
    <m/>
    <m/>
    <m/>
    <s v="17100    GAULT                        ST"/>
    <m/>
    <n v="34.199399999999997"/>
    <n v="-118.5055"/>
    <n v="0"/>
    <x v="12"/>
  </r>
  <r>
    <n v="200912084"/>
    <d v="2020-07-07T00:00:00"/>
    <x v="11"/>
    <n v="1320"/>
    <n v="9"/>
    <x v="3"/>
    <n v="914"/>
    <n v="2"/>
    <n v="624"/>
    <s v="BATTERY - SIMPLE ASSAULT"/>
    <s v="0305 0400"/>
    <n v="37"/>
    <s v="F"/>
    <s v="O"/>
    <n v="203"/>
    <s v="OTHER BUSINESS"/>
    <n v="400"/>
    <s v="STRONG-ARM (HANDS, FIST, FEET OR BODILY FORCE)"/>
    <s v="AO"/>
    <s v="Adult Other"/>
    <n v="624"/>
    <m/>
    <m/>
    <m/>
    <s v="14600    SHERMAN                      WY"/>
    <m/>
    <n v="34.2012"/>
    <n v="-118.45140000000001"/>
    <n v="0"/>
    <x v="12"/>
  </r>
  <r>
    <n v="200904753"/>
    <d v="2020-01-17T00:00:00"/>
    <x v="54"/>
    <n v="2240"/>
    <n v="9"/>
    <x v="3"/>
    <n v="969"/>
    <n v="1"/>
    <n v="330"/>
    <s v="BURGLARY FROM VEHICLE"/>
    <s v="0344 1302 1307"/>
    <n v="26"/>
    <s v="M"/>
    <s v="O"/>
    <n v="123"/>
    <s v="PARKING UNDERGROUND/BUILDING"/>
    <n v="500"/>
    <s v="UNKNOWN WEAPON/OTHER WEAPON"/>
    <s v="IC"/>
    <s v="Invest Cont"/>
    <n v="330"/>
    <m/>
    <m/>
    <m/>
    <s v="12900    RIVERSIDE                    DR"/>
    <m/>
    <n v="34.157600000000002"/>
    <n v="-118.41379999999999"/>
    <n v="0"/>
    <x v="12"/>
  </r>
  <r>
    <n v="200905488"/>
    <d v="2020-02-04T00:00:00"/>
    <x v="233"/>
    <n v="1800"/>
    <n v="9"/>
    <x v="3"/>
    <n v="998"/>
    <n v="2"/>
    <n v="740"/>
    <s v="VANDALISM - FELONY ($400 &amp; OVER, ALL CHURCH VANDALISMS)"/>
    <n v="329"/>
    <n v="57"/>
    <s v="M"/>
    <s v="W"/>
    <n v="501"/>
    <s v="SINGLE FAMILY DWELLING"/>
    <m/>
    <m/>
    <s v="AA"/>
    <s v="Adult Arrest"/>
    <n v="740"/>
    <m/>
    <m/>
    <m/>
    <s v="4100    LONGRIDGE                    AV"/>
    <m/>
    <n v="34.143599999999999"/>
    <n v="-118.4212"/>
    <n v="1"/>
    <x v="12"/>
  </r>
  <r>
    <n v="201108421"/>
    <d v="2020-04-16T00:00:00"/>
    <x v="96"/>
    <n v="1230"/>
    <n v="11"/>
    <x v="7"/>
    <n v="1172"/>
    <n v="1"/>
    <n v="330"/>
    <s v="BURGLARY FROM VEHICLE"/>
    <s v="0344 1601 1202"/>
    <n v="67"/>
    <s v="M"/>
    <s v="A"/>
    <n v="101"/>
    <s v="STREET"/>
    <m/>
    <m/>
    <s v="IC"/>
    <s v="Invest Cont"/>
    <n v="330"/>
    <m/>
    <m/>
    <m/>
    <s v="1400 N  BENTON                       WY"/>
    <m/>
    <n v="34.088200000000001"/>
    <n v="-118.2646"/>
    <n v="0"/>
    <x v="12"/>
  </r>
  <r>
    <n v="200413855"/>
    <d v="2020-10-15T00:00:00"/>
    <x v="107"/>
    <n v="1205"/>
    <n v="4"/>
    <x v="4"/>
    <n v="499"/>
    <n v="1"/>
    <n v="761"/>
    <s v="BRANDISH WEAPON"/>
    <s v="0913 0334 1802"/>
    <n v="21"/>
    <s v="M"/>
    <s v="B"/>
    <n v="203"/>
    <s v="OTHER BUSINESS"/>
    <n v="218"/>
    <s v="OTHER CUTTING INSTRUMENT"/>
    <s v="AO"/>
    <s v="Adult Other"/>
    <n v="761"/>
    <m/>
    <m/>
    <m/>
    <s v="1400    LOS PALOS                    ST"/>
    <m/>
    <n v="34.014099999999999"/>
    <n v="-118.19499999999999"/>
    <n v="0"/>
    <x v="12"/>
  </r>
  <r>
    <n v="200816949"/>
    <d v="2020-11-28T00:00:00"/>
    <x v="289"/>
    <n v="110"/>
    <n v="8"/>
    <x v="12"/>
    <n v="849"/>
    <n v="2"/>
    <n v="624"/>
    <s v="BATTERY - SIMPLE ASSAULT"/>
    <s v="0913 1251 0444 0400 2003 0342"/>
    <n v="30"/>
    <s v="F"/>
    <s v="W"/>
    <n v="502"/>
    <s v="MULTI-UNIT DWELLING (APARTMENT, DUPLEX, ETC)"/>
    <n v="400"/>
    <s v="STRONG-ARM (HANDS, FIST, FEET OR BODILY FORCE)"/>
    <s v="AO"/>
    <s v="Adult Other"/>
    <n v="624"/>
    <m/>
    <m/>
    <m/>
    <s v="900 S  SHENANDOAH                   ST"/>
    <m/>
    <n v="34.059399999999997"/>
    <n v="-118.3814"/>
    <n v="0"/>
    <x v="12"/>
  </r>
  <r>
    <n v="201221827"/>
    <d v="2020-10-02T00:00:00"/>
    <x v="163"/>
    <n v="1145"/>
    <n v="12"/>
    <x v="8"/>
    <n v="1263"/>
    <n v="1"/>
    <n v="236"/>
    <s v="INTIMATE PARTNER - AGGRAVATED ASSAULT"/>
    <s v="1402 0913 2000 1814 0334 0445 0416 0446"/>
    <n v="19"/>
    <s v="M"/>
    <s v="B"/>
    <n v="102"/>
    <s v="SIDEWALK"/>
    <n v="513"/>
    <s v="STUN GUN"/>
    <s v="AO"/>
    <s v="Adult Other"/>
    <n v="236"/>
    <n v="998"/>
    <m/>
    <m/>
    <s v="82ND                         ST"/>
    <s v="HARVARD                      BL"/>
    <n v="33.964599999999997"/>
    <n v="-118.3068"/>
    <n v="0"/>
    <x v="12"/>
  </r>
  <r>
    <n v="200218139"/>
    <d v="2020-12-03T00:00:00"/>
    <x v="41"/>
    <n v="1800"/>
    <n v="2"/>
    <x v="5"/>
    <n v="235"/>
    <n v="1"/>
    <n v="510"/>
    <s v="VEHICLE - STOLEN"/>
    <m/>
    <n v="0"/>
    <m/>
    <m/>
    <n v="101"/>
    <s v="STREET"/>
    <m/>
    <m/>
    <s v="IC"/>
    <s v="Invest Cont"/>
    <n v="510"/>
    <m/>
    <m/>
    <m/>
    <s v="BEVERLY                      BL"/>
    <s v="LAKE"/>
    <n v="34.067100000000003"/>
    <n v="-118.2714"/>
    <n v="0"/>
    <x v="12"/>
  </r>
  <r>
    <n v="200121509"/>
    <d v="2020-11-24T00:00:00"/>
    <x v="174"/>
    <n v="1830"/>
    <n v="1"/>
    <x v="1"/>
    <n v="163"/>
    <n v="2"/>
    <n v="624"/>
    <s v="BATTERY - SIMPLE ASSAULT"/>
    <s v="1822 0416 1202 1206 1268"/>
    <n v="60"/>
    <s v="F"/>
    <s v="B"/>
    <n v="101"/>
    <s v="STREET"/>
    <n v="400"/>
    <s v="STRONG-ARM (HANDS, FIST, FEET OR BODILY FORCE)"/>
    <s v="IC"/>
    <s v="Invest Cont"/>
    <n v="624"/>
    <m/>
    <m/>
    <m/>
    <s v="MAIN                         ST"/>
    <s v="MAIN                         ST"/>
    <n v="34.043799999999997"/>
    <n v="-118.2547"/>
    <n v="0"/>
    <x v="12"/>
  </r>
  <r>
    <n v="200408846"/>
    <d v="2020-05-14T00:00:00"/>
    <x v="80"/>
    <n v="1100"/>
    <n v="4"/>
    <x v="4"/>
    <n v="461"/>
    <n v="1"/>
    <n v="510"/>
    <s v="VEHICLE - STOLEN"/>
    <m/>
    <n v="0"/>
    <m/>
    <m/>
    <n v="101"/>
    <s v="STREET"/>
    <m/>
    <m/>
    <s v="IC"/>
    <s v="Invest Cont"/>
    <n v="510"/>
    <m/>
    <m/>
    <m/>
    <s v="1400 E  3RD                          ST"/>
    <m/>
    <n v="34.045099999999998"/>
    <n v="-118.22490000000001"/>
    <n v="0"/>
    <x v="12"/>
  </r>
  <r>
    <n v="200314647"/>
    <d v="2020-07-23T00:00:00"/>
    <x v="286"/>
    <n v="200"/>
    <n v="3"/>
    <x v="2"/>
    <n v="397"/>
    <n v="2"/>
    <n v="627"/>
    <s v="CHILD ABUSE (PHYSICAL) - SIMPLE ASSAULT"/>
    <s v="0416 0419 1251 1258 0552"/>
    <n v="13"/>
    <s v="F"/>
    <s v="H"/>
    <n v="501"/>
    <s v="SINGLE FAMILY DWELLING"/>
    <n v="400"/>
    <s v="STRONG-ARM (HANDS, FIST, FEET OR BODILY FORCE)"/>
    <s v="IC"/>
    <s v="Invest Cont"/>
    <n v="627"/>
    <m/>
    <m/>
    <m/>
    <s v="4200 S  KANSAS                       AV"/>
    <m/>
    <n v="34.006799999999998"/>
    <n v="-118.2937"/>
    <n v="0"/>
    <x v="12"/>
  </r>
  <r>
    <n v="200213544"/>
    <d v="2020-08-09T00:00:00"/>
    <x v="133"/>
    <n v="1200"/>
    <n v="2"/>
    <x v="5"/>
    <n v="205"/>
    <n v="2"/>
    <n v="624"/>
    <s v="BATTERY - SIMPLE ASSAULT"/>
    <s v="1202 0416 0445 0561 1242 0337 0305 0602"/>
    <n v="65"/>
    <s v="M"/>
    <s v="H"/>
    <n v="501"/>
    <s v="SINGLE FAMILY DWELLING"/>
    <n v="500"/>
    <s v="UNKNOWN WEAPON/OTHER WEAPON"/>
    <s v="AA"/>
    <s v="Adult Arrest"/>
    <n v="624"/>
    <m/>
    <m/>
    <m/>
    <s v="900 N  BENTON                       WY"/>
    <m/>
    <n v="34.079099999999997"/>
    <n v="-118.2719"/>
    <n v="1"/>
    <x v="12"/>
  </r>
  <r>
    <n v="200619145"/>
    <d v="2020-12-11T00:00:00"/>
    <x v="308"/>
    <n v="815"/>
    <n v="6"/>
    <x v="9"/>
    <n v="632"/>
    <n v="1"/>
    <n v="440"/>
    <s v="THEFT PLAIN - PETTY ($950 &amp; UNDER)"/>
    <s v="1822 0344"/>
    <n v="36"/>
    <s v="M"/>
    <s v="A"/>
    <n v="501"/>
    <s v="SINGLE FAMILY DWELLING"/>
    <m/>
    <m/>
    <s v="IC"/>
    <s v="Invest Cont"/>
    <n v="440"/>
    <m/>
    <m/>
    <m/>
    <s v="8800    APPIAN                       WY"/>
    <m/>
    <n v="34.107999999999997"/>
    <n v="-118.38"/>
    <n v="0"/>
    <x v="12"/>
  </r>
  <r>
    <n v="200506388"/>
    <d v="2020-02-25T00:00:00"/>
    <x v="304"/>
    <n v="1800"/>
    <n v="5"/>
    <x v="10"/>
    <n v="541"/>
    <n v="2"/>
    <n v="662"/>
    <s v="BUNCO, GRAND THEFT"/>
    <s v="0701 0344 0800 1202 0100"/>
    <n v="82"/>
    <s v="F"/>
    <s v="W"/>
    <n v="501"/>
    <s v="SINGLE FAMILY DWELLING"/>
    <m/>
    <m/>
    <s v="IC"/>
    <s v="Invest Cont"/>
    <n v="662"/>
    <m/>
    <m/>
    <m/>
    <s v="1400    BRETT                        PL"/>
    <m/>
    <n v="33.7562"/>
    <n v="-118.3065"/>
    <n v="0"/>
    <x v="12"/>
  </r>
  <r>
    <n v="200912228"/>
    <d v="2020-07-11T00:00:00"/>
    <x v="247"/>
    <n v="30"/>
    <n v="9"/>
    <x v="3"/>
    <n v="964"/>
    <n v="2"/>
    <n v="745"/>
    <s v="VANDALISM - MISDEAMEANOR ($399 OR UNDER)"/>
    <n v="329"/>
    <n v="59"/>
    <s v="F"/>
    <s v="W"/>
    <n v="502"/>
    <s v="MULTI-UNIT DWELLING (APARTMENT, DUPLEX, ETC)"/>
    <m/>
    <m/>
    <s v="IC"/>
    <s v="Invest Cont"/>
    <n v="745"/>
    <m/>
    <m/>
    <m/>
    <s v="5000    TILDEN                       AV"/>
    <m/>
    <n v="34.161200000000001"/>
    <n v="-118.44750000000001"/>
    <n v="0"/>
    <x v="12"/>
  </r>
  <r>
    <n v="200615274"/>
    <d v="2020-09-12T00:00:00"/>
    <x v="171"/>
    <n v="722"/>
    <n v="6"/>
    <x v="9"/>
    <n v="676"/>
    <n v="2"/>
    <n v="890"/>
    <s v="FAILURE TO YIELD"/>
    <s v="1212 1300 1822"/>
    <n v="0"/>
    <s v="X"/>
    <s v="X"/>
    <n v="101"/>
    <s v="STREET"/>
    <m/>
    <m/>
    <s v="IC"/>
    <s v="Invest Cont"/>
    <n v="890"/>
    <m/>
    <m/>
    <m/>
    <s v="LARCHMONT                    BL"/>
    <s v="MELROSE                      AV"/>
    <n v="34.085299999999997"/>
    <n v="-118.32769999999999"/>
    <n v="0"/>
    <x v="12"/>
  </r>
  <r>
    <n v="200113924"/>
    <d v="2020-06-25T00:00:00"/>
    <x v="10"/>
    <n v="1400"/>
    <n v="1"/>
    <x v="1"/>
    <n v="118"/>
    <n v="1"/>
    <n v="510"/>
    <s v="VEHICLE - STOLEN"/>
    <m/>
    <n v="0"/>
    <m/>
    <m/>
    <n v="101"/>
    <s v="STREET"/>
    <m/>
    <m/>
    <s v="AA"/>
    <s v="Adult Arrest"/>
    <n v="510"/>
    <m/>
    <m/>
    <m/>
    <s v="1000 N  MAIN                         ST"/>
    <m/>
    <n v="34.0627"/>
    <n v="-118.2341"/>
    <n v="1"/>
    <x v="12"/>
  </r>
  <r>
    <n v="200613746"/>
    <d v="2020-08-08T00:00:00"/>
    <x v="357"/>
    <n v="1200"/>
    <n v="6"/>
    <x v="9"/>
    <n v="627"/>
    <n v="2"/>
    <n v="626"/>
    <s v="INTIMATE PARTNER - SIMPLE ASSAULT"/>
    <s v="0400 0448 0416 2000 1813 1814 0913"/>
    <n v="21"/>
    <s v="F"/>
    <s v="H"/>
    <n v="501"/>
    <s v="SINGLE FAMILY DWELLING"/>
    <n v="400"/>
    <s v="STRONG-ARM (HANDS, FIST, FEET OR BODILY FORCE)"/>
    <s v="IC"/>
    <s v="Invest Cont"/>
    <n v="626"/>
    <m/>
    <m/>
    <m/>
    <s v="3100    DERONDA                      DR"/>
    <m/>
    <n v="34.122700000000002"/>
    <n v="-118.3181"/>
    <n v="0"/>
    <x v="12"/>
  </r>
  <r>
    <n v="200918232"/>
    <d v="2020-12-08T00:00:00"/>
    <x v="131"/>
    <n v="1200"/>
    <n v="9"/>
    <x v="3"/>
    <n v="935"/>
    <n v="2"/>
    <n v="624"/>
    <s v="BATTERY - SIMPLE ASSAULT"/>
    <s v="0416 0446"/>
    <n v="40"/>
    <s v="M"/>
    <s v="B"/>
    <n v="502"/>
    <s v="MULTI-UNIT DWELLING (APARTMENT, DUPLEX, ETC)"/>
    <n v="400"/>
    <s v="STRONG-ARM (HANDS, FIST, FEET OR BODILY FORCE)"/>
    <s v="AO"/>
    <s v="Adult Other"/>
    <n v="624"/>
    <m/>
    <m/>
    <m/>
    <s v="14200    CALVERT                      ST"/>
    <m/>
    <n v="34.181699999999999"/>
    <n v="-118.4422"/>
    <n v="0"/>
    <x v="12"/>
  </r>
  <r>
    <n v="200312588"/>
    <d v="2020-06-12T00:00:00"/>
    <x v="226"/>
    <n v="1400"/>
    <n v="3"/>
    <x v="2"/>
    <n v="397"/>
    <n v="1"/>
    <n v="230"/>
    <s v="ASSAULT WITH DEADLY WEAPON, AGGRAVATED ASSAULT"/>
    <s v="1317 0319 0416 1300 1309 1822"/>
    <n v="55"/>
    <s v="F"/>
    <s v="H"/>
    <n v="108"/>
    <s v="PARKING LOT"/>
    <n v="307"/>
    <s v="VEHICLE"/>
    <s v="IC"/>
    <s v="Invest Cont"/>
    <n v="230"/>
    <m/>
    <m/>
    <m/>
    <s v="4300 S  VERMONT                      AV"/>
    <m/>
    <n v="34.007300000000001"/>
    <n v="-118.298"/>
    <n v="0"/>
    <x v="12"/>
  </r>
  <r>
    <n v="200617280"/>
    <d v="2020-10-27T00:00:00"/>
    <x v="82"/>
    <n v="1400"/>
    <n v="6"/>
    <x v="9"/>
    <n v="628"/>
    <n v="1"/>
    <n v="310"/>
    <s v="BURGLARY"/>
    <s v="1822 0344 1601 1606"/>
    <n v="25"/>
    <s v="F"/>
    <s v="B"/>
    <n v="502"/>
    <s v="MULTI-UNIT DWELLING (APARTMENT, DUPLEX, ETC)"/>
    <m/>
    <m/>
    <s v="IC"/>
    <s v="Invest Cont"/>
    <n v="310"/>
    <m/>
    <m/>
    <m/>
    <s v="1900    CARMEN                       AV"/>
    <m/>
    <n v="34.105200000000004"/>
    <n v="-118.3229"/>
    <n v="0"/>
    <x v="12"/>
  </r>
  <r>
    <n v="200207336"/>
    <d v="2020-03-05T00:00:00"/>
    <x v="216"/>
    <n v="45"/>
    <n v="2"/>
    <x v="5"/>
    <n v="249"/>
    <n v="1"/>
    <n v="420"/>
    <s v="THEFT FROM MOTOR VEHICLE - PETTY ($950 &amp; UNDER)"/>
    <s v="0344 0352"/>
    <n v="29"/>
    <s v="M"/>
    <s v="W"/>
    <n v="108"/>
    <s v="PARKING LOT"/>
    <m/>
    <m/>
    <s v="IC"/>
    <s v="Invest Cont"/>
    <n v="420"/>
    <m/>
    <m/>
    <m/>
    <s v="1100 W  6TH                          ST"/>
    <m/>
    <n v="34.054099999999998"/>
    <n v="-118.2621"/>
    <n v="0"/>
    <x v="12"/>
  </r>
  <r>
    <n v="200500521"/>
    <d v="2020-01-19T00:00:00"/>
    <x v="230"/>
    <n v="2100"/>
    <n v="5"/>
    <x v="10"/>
    <n v="585"/>
    <n v="2"/>
    <n v="753"/>
    <s v="DISCHARGE FIREARMS/SHOTS FIRED"/>
    <s v="0329 1100 1407 1300"/>
    <n v="0"/>
    <s v="X"/>
    <s v="X"/>
    <n v="101"/>
    <s v="STREET"/>
    <n v="106"/>
    <s v="UNKNOWN FIREARM"/>
    <s v="IC"/>
    <s v="Invest Cont"/>
    <n v="753"/>
    <n v="998"/>
    <m/>
    <m/>
    <s v="2000 S  ALMA                         ST"/>
    <m/>
    <n v="33.726100000000002"/>
    <n v="-118.29900000000001"/>
    <n v="0"/>
    <x v="12"/>
  </r>
  <r>
    <n v="201216837"/>
    <d v="2020-07-21T00:00:00"/>
    <x v="102"/>
    <n v="245"/>
    <n v="12"/>
    <x v="8"/>
    <n v="1213"/>
    <n v="1"/>
    <n v="510"/>
    <s v="VEHICLE - STOLEN"/>
    <m/>
    <n v="0"/>
    <m/>
    <m/>
    <n v="108"/>
    <s v="PARKING LOT"/>
    <m/>
    <m/>
    <s v="IC"/>
    <s v="Invest Cont"/>
    <n v="510"/>
    <m/>
    <m/>
    <m/>
    <s v="1900 W  SLAUSON                      AV"/>
    <m/>
    <n v="33.992100000000001"/>
    <n v="-118.3108"/>
    <n v="0"/>
    <x v="12"/>
  </r>
  <r>
    <n v="201209422"/>
    <d v="2020-03-18T00:00:00"/>
    <x v="104"/>
    <n v="1500"/>
    <n v="12"/>
    <x v="8"/>
    <n v="1233"/>
    <n v="2"/>
    <n v="626"/>
    <s v="INTIMATE PARTNER - SIMPLE ASSAULT"/>
    <s v="0913 0416 2000"/>
    <n v="43"/>
    <s v="F"/>
    <s v="B"/>
    <n v="101"/>
    <s v="STREET"/>
    <n v="400"/>
    <s v="STRONG-ARM (HANDS, FIST, FEET OR BODILY FORCE)"/>
    <s v="IC"/>
    <s v="Invest Cont"/>
    <n v="626"/>
    <m/>
    <m/>
    <m/>
    <s v="1900 W  60TH                         ST"/>
    <m/>
    <n v="33.985199999999999"/>
    <n v="-118.3115"/>
    <n v="0"/>
    <x v="12"/>
  </r>
  <r>
    <n v="200810789"/>
    <d v="2020-06-18T00:00:00"/>
    <x v="255"/>
    <n v="2125"/>
    <n v="8"/>
    <x v="12"/>
    <n v="883"/>
    <n v="1"/>
    <n v="442"/>
    <s v="SHOPLIFTING - PETTY THEFT ($950 &amp; UNDER)"/>
    <s v="0325 0104 0344 1309 1420 0209"/>
    <n v="0"/>
    <s v="X"/>
    <s v="X"/>
    <n v="203"/>
    <s v="OTHER BUSINESS"/>
    <m/>
    <m/>
    <s v="IC"/>
    <s v="Invest Cont"/>
    <n v="442"/>
    <m/>
    <m/>
    <m/>
    <s v="11200 W  PICO                         BL"/>
    <m/>
    <n v="34.04"/>
    <n v="-118.4393"/>
    <n v="0"/>
    <x v="12"/>
  </r>
  <r>
    <n v="200209464"/>
    <d v="2020-04-27T00:00:00"/>
    <x v="179"/>
    <n v="735"/>
    <n v="2"/>
    <x v="5"/>
    <n v="205"/>
    <n v="2"/>
    <n v="626"/>
    <s v="INTIMATE PARTNER - SIMPLE ASSAULT"/>
    <s v="0913 2000 1813 0448 0416 0446 1218 2004"/>
    <n v="43"/>
    <s v="F"/>
    <s v="H"/>
    <n v="102"/>
    <s v="SIDEWALK"/>
    <n v="400"/>
    <s v="STRONG-ARM (HANDS, FIST, FEET OR BODILY FORCE)"/>
    <s v="AO"/>
    <s v="Adult Other"/>
    <n v="626"/>
    <m/>
    <m/>
    <m/>
    <s v="SILVER LAKE"/>
    <s v="DILLON"/>
    <n v="34.080399999999997"/>
    <n v="-118.27500000000001"/>
    <n v="0"/>
    <x v="12"/>
  </r>
  <r>
    <n v="200816577"/>
    <d v="2020-11-17T00:00:00"/>
    <x v="363"/>
    <n v="835"/>
    <n v="8"/>
    <x v="12"/>
    <n v="853"/>
    <n v="2"/>
    <n v="740"/>
    <s v="VANDALISM - FELONY ($400 &amp; OVER, ALL CHURCH VANDALISMS)"/>
    <s v="0329 1300"/>
    <n v="0"/>
    <s v="X"/>
    <s v="X"/>
    <n v="301"/>
    <s v="GAS STATION"/>
    <m/>
    <m/>
    <s v="IC"/>
    <s v="Invest Cont"/>
    <n v="740"/>
    <m/>
    <m/>
    <m/>
    <s v="11500    SANTA MONICA                 BL"/>
    <m/>
    <n v="34.045400000000001"/>
    <n v="-118.4522"/>
    <n v="0"/>
    <x v="12"/>
  </r>
  <r>
    <n v="200815096"/>
    <d v="2020-10-10T00:00:00"/>
    <x v="91"/>
    <n v="1715"/>
    <n v="8"/>
    <x v="12"/>
    <n v="822"/>
    <n v="1"/>
    <n v="480"/>
    <s v="BIKE - STOLEN"/>
    <s v="1822 1606 0344"/>
    <n v="54"/>
    <s v="F"/>
    <s v="W"/>
    <n v="402"/>
    <s v="MARKET"/>
    <m/>
    <m/>
    <s v="IC"/>
    <s v="Invest Cont"/>
    <n v="480"/>
    <m/>
    <m/>
    <m/>
    <s v="PACIFIC COAST                HY"/>
    <s v="SUNSET"/>
    <n v="34.038499999999999"/>
    <n v="-118.5556"/>
    <n v="0"/>
    <x v="12"/>
  </r>
  <r>
    <n v="200106523"/>
    <d v="2020-02-05T00:00:00"/>
    <x v="134"/>
    <n v="2235"/>
    <n v="1"/>
    <x v="1"/>
    <n v="162"/>
    <n v="2"/>
    <n v="951"/>
    <s v="DEFRAUDING INNKEEPER/THEFT OF SERVICES, $950 &amp; UNDER"/>
    <s v="0344 1822 1501"/>
    <n v="26"/>
    <s v="F"/>
    <s v="W"/>
    <n v="503"/>
    <s v="HOTEL"/>
    <m/>
    <m/>
    <s v="IC"/>
    <s v="Invest Cont"/>
    <n v="951"/>
    <m/>
    <m/>
    <m/>
    <s v="400 W  8TH                          ST"/>
    <m/>
    <n v="34.044499999999999"/>
    <n v="-118.25579999999999"/>
    <n v="0"/>
    <x v="12"/>
  </r>
  <r>
    <n v="200318105"/>
    <d v="2020-09-30T00:00:00"/>
    <x v="111"/>
    <n v="1000"/>
    <n v="3"/>
    <x v="2"/>
    <n v="333"/>
    <n v="1"/>
    <n v="251"/>
    <s v="SHOTS FIRED AT INHABITED DWELLING"/>
    <s v="1100 1822 0216"/>
    <n v="35"/>
    <s v="F"/>
    <s v="W"/>
    <n v="501"/>
    <s v="SINGLE FAMILY DWELLING"/>
    <n v="103"/>
    <s v="RIFLE"/>
    <s v="IC"/>
    <s v="Invest Cont"/>
    <n v="251"/>
    <m/>
    <m/>
    <m/>
    <s v="3400    WELLINGTON                   RD"/>
    <m/>
    <n v="34.025100000000002"/>
    <n v="-118.33839999999999"/>
    <n v="0"/>
    <x v="12"/>
  </r>
  <r>
    <n v="200119084"/>
    <d v="2020-10-08T00:00:00"/>
    <x v="212"/>
    <n v="430"/>
    <n v="1"/>
    <x v="1"/>
    <n v="162"/>
    <n v="2"/>
    <n v="626"/>
    <s v="INTIMATE PARTNER - SIMPLE ASSAULT"/>
    <s v="0408 0913 1601 0448 1814"/>
    <n v="21"/>
    <s v="F"/>
    <s v="B"/>
    <n v="503"/>
    <s v="HOTEL"/>
    <n v="400"/>
    <s v="STRONG-ARM (HANDS, FIST, FEET OR BODILY FORCE)"/>
    <s v="IC"/>
    <s v="Invest Cont"/>
    <n v="626"/>
    <m/>
    <m/>
    <m/>
    <s v="800 S  OLIVE                        ST"/>
    <m/>
    <n v="34.043700000000001"/>
    <n v="-118.2582"/>
    <n v="0"/>
    <x v="12"/>
  </r>
  <r>
    <n v="200706701"/>
    <d v="2020-02-27T00:00:00"/>
    <x v="61"/>
    <n v="100"/>
    <n v="7"/>
    <x v="0"/>
    <n v="705"/>
    <n v="1"/>
    <n v="440"/>
    <s v="THEFT PLAIN - PETTY ($950 &amp; UNDER)"/>
    <n v="344"/>
    <n v="19"/>
    <s v="M"/>
    <s v="O"/>
    <n v="203"/>
    <s v="OTHER BUSINESS"/>
    <m/>
    <m/>
    <s v="IC"/>
    <s v="Invest Cont"/>
    <n v="440"/>
    <m/>
    <m/>
    <m/>
    <s v="700 N  LA BREA                      AV"/>
    <m/>
    <n v="34.084600000000002"/>
    <n v="-118.3464"/>
    <n v="0"/>
    <x v="12"/>
  </r>
  <r>
    <n v="201004729"/>
    <d v="2020-01-18T00:00:00"/>
    <x v="277"/>
    <n v="2200"/>
    <n v="10"/>
    <x v="11"/>
    <n v="1017"/>
    <n v="1"/>
    <n v="330"/>
    <s v="BURGLARY FROM VEHICLE"/>
    <s v="0385 1609 1307 1300"/>
    <n v="40"/>
    <s v="F"/>
    <s v="H"/>
    <n v="101"/>
    <s v="STREET"/>
    <m/>
    <m/>
    <s v="IC"/>
    <s v="Invest Cont"/>
    <n v="330"/>
    <m/>
    <m/>
    <m/>
    <s v="7300    ANATOLA                      AV"/>
    <m/>
    <n v="34.203499999999998"/>
    <n v="-118.5149"/>
    <n v="0"/>
    <x v="12"/>
  </r>
  <r>
    <n v="200516258"/>
    <d v="2020-11-04T00:00:00"/>
    <x v="312"/>
    <n v="1210"/>
    <n v="5"/>
    <x v="10"/>
    <n v="532"/>
    <n v="1"/>
    <n v="330"/>
    <s v="BURGLARY FROM VEHICLE"/>
    <s v="0329 0344 1300 1601"/>
    <n v="30"/>
    <s v="F"/>
    <s v="H"/>
    <n v="101"/>
    <s v="STREET"/>
    <m/>
    <m/>
    <s v="IC"/>
    <s v="Invest Cont"/>
    <n v="330"/>
    <m/>
    <m/>
    <m/>
    <s v="1200    MCDONALD                     AV"/>
    <m/>
    <n v="33.7866"/>
    <n v="-118.2715"/>
    <n v="0"/>
    <x v="12"/>
  </r>
  <r>
    <n v="200119769"/>
    <d v="2020-10-20T00:00:00"/>
    <x v="149"/>
    <n v="1152"/>
    <n v="1"/>
    <x v="1"/>
    <n v="153"/>
    <n v="1"/>
    <n v="341"/>
    <s v="THEFT-GRAND ($950.01 &amp; OVER)EXCPT,GUNS,FOWL,LIVESTK,PROD"/>
    <s v="0325 0352 0344 1822 0104"/>
    <n v="0"/>
    <s v="X"/>
    <s v="X"/>
    <n v="201"/>
    <s v="JEWELRY STORE"/>
    <m/>
    <m/>
    <s v="IC"/>
    <s v="Invest Cont"/>
    <n v="341"/>
    <m/>
    <m/>
    <m/>
    <s v="600 S  HILL                         ST"/>
    <m/>
    <n v="34.046900000000001"/>
    <n v="-118.2535"/>
    <n v="0"/>
    <x v="12"/>
  </r>
  <r>
    <n v="200219027"/>
    <d v="2020-12-26T00:00:00"/>
    <x v="34"/>
    <n v="1845"/>
    <n v="2"/>
    <x v="5"/>
    <n v="261"/>
    <n v="1"/>
    <n v="761"/>
    <s v="BRANDISH WEAPON"/>
    <s v="0334 1236 0104 1822 2002"/>
    <n v="38"/>
    <s v="M"/>
    <s v="O"/>
    <n v="202"/>
    <s v="LIQUOR STORE"/>
    <n v="201"/>
    <s v="KNIFE WITH BLADE OVER 6 INCHES IN LENGTH"/>
    <s v="IC"/>
    <s v="Invest Cont"/>
    <n v="761"/>
    <m/>
    <m/>
    <m/>
    <s v="2300    JAMES M WOOD                 BL"/>
    <m/>
    <n v="34.056699999999999"/>
    <n v="-118.28149999999999"/>
    <n v="0"/>
    <x v="12"/>
  </r>
  <r>
    <n v="200616400"/>
    <d v="2020-10-07T00:00:00"/>
    <x v="276"/>
    <n v="1110"/>
    <n v="6"/>
    <x v="9"/>
    <n v="622"/>
    <n v="1"/>
    <n v="440"/>
    <s v="THEFT PLAIN - PETTY ($950 &amp; UNDER)"/>
    <s v="0344 1822 1300"/>
    <n v="29"/>
    <s v="M"/>
    <s v="H"/>
    <n v="501"/>
    <s v="SINGLE FAMILY DWELLING"/>
    <m/>
    <m/>
    <s v="IC"/>
    <s v="Invest Cont"/>
    <n v="440"/>
    <m/>
    <m/>
    <m/>
    <s v="1800    LAUREL CANYON                BL"/>
    <m/>
    <n v="34.103700000000003"/>
    <n v="-118.3659"/>
    <n v="0"/>
    <x v="12"/>
  </r>
  <r>
    <n v="200918520"/>
    <d v="2020-12-16T00:00:00"/>
    <x v="283"/>
    <n v="2150"/>
    <n v="9"/>
    <x v="3"/>
    <n v="926"/>
    <n v="2"/>
    <n v="354"/>
    <s v="THEFT OF IDENTITY"/>
    <s v="0377 0100 1822"/>
    <n v="28"/>
    <s v="M"/>
    <s v="W"/>
    <n v="701"/>
    <s v="HOSPITAL"/>
    <m/>
    <m/>
    <s v="IC"/>
    <s v="Invest Cont"/>
    <n v="354"/>
    <m/>
    <m/>
    <m/>
    <s v="6500    COLBATH                      AV"/>
    <m/>
    <n v="34.188499999999998"/>
    <n v="-118.4367"/>
    <n v="0"/>
    <x v="12"/>
  </r>
  <r>
    <n v="200111121"/>
    <d v="2020-04-29T00:00:00"/>
    <x v="330"/>
    <n v="1200"/>
    <n v="1"/>
    <x v="1"/>
    <n v="155"/>
    <n v="2"/>
    <n v="845"/>
    <s v="SEX OFFENDER REGISTRANT OUT OF COMPLIANCE"/>
    <n v="1501"/>
    <n v="0"/>
    <s v="X"/>
    <s v="X"/>
    <n v="726"/>
    <s v="POLICE FACILITY"/>
    <m/>
    <m/>
    <s v="AA"/>
    <s v="Adult Arrest"/>
    <n v="845"/>
    <m/>
    <m/>
    <m/>
    <s v="200 E  6TH                          ST"/>
    <m/>
    <n v="34.044800000000002"/>
    <n v="-118.2474"/>
    <n v="1"/>
    <x v="12"/>
  </r>
  <r>
    <n v="201115165"/>
    <d v="2020-10-28T00:00:00"/>
    <x v="229"/>
    <n v="2300"/>
    <n v="11"/>
    <x v="7"/>
    <n v="1115"/>
    <n v="1"/>
    <n v="761"/>
    <s v="BRANDISH WEAPON"/>
    <s v="0906 0334 0421 0302 1822"/>
    <n v="31"/>
    <s v="F"/>
    <s v="H"/>
    <n v="108"/>
    <s v="PARKING LOT"/>
    <n v="102"/>
    <s v="HAND GUN"/>
    <s v="IC"/>
    <s v="Invest Cont"/>
    <n v="761"/>
    <m/>
    <m/>
    <m/>
    <s v="1700    COLORADO                     BL"/>
    <m/>
    <n v="34.139299999999999"/>
    <n v="-118.2041"/>
    <n v="0"/>
    <x v="12"/>
  </r>
  <r>
    <n v="200816882"/>
    <d v="2020-11-25T00:00:00"/>
    <x v="47"/>
    <n v="1000"/>
    <n v="8"/>
    <x v="12"/>
    <n v="841"/>
    <n v="1"/>
    <n v="331"/>
    <s v="THEFT FROM MOTOR VEHICLE - GRAND ($950.01 AND OVER)"/>
    <s v="0321 0344 1606 1822 0352 1420 0354"/>
    <n v="32"/>
    <s v="M"/>
    <s v="W"/>
    <n v="502"/>
    <s v="MULTI-UNIT DWELLING (APARTMENT, DUPLEX, ETC)"/>
    <m/>
    <m/>
    <s v="IC"/>
    <s v="Invest Cont"/>
    <n v="331"/>
    <m/>
    <m/>
    <m/>
    <s v="1300    CENTINELA                    AV"/>
    <m/>
    <n v="34.039000000000001"/>
    <n v="-118.4682"/>
    <n v="0"/>
    <x v="12"/>
  </r>
  <r>
    <n v="200115723"/>
    <d v="2020-08-02T00:00:00"/>
    <x v="114"/>
    <n v="1150"/>
    <n v="1"/>
    <x v="1"/>
    <n v="152"/>
    <n v="1"/>
    <n v="761"/>
    <s v="BRANDISH WEAPON"/>
    <s v="1218 2004 1402 0421 0334 1822"/>
    <n v="22"/>
    <s v="M"/>
    <s v="W"/>
    <n v="102"/>
    <s v="SIDEWALK"/>
    <n v="212"/>
    <s v="BOTTLE"/>
    <s v="AA"/>
    <s v="Adult Arrest"/>
    <n v="761"/>
    <n v="998"/>
    <m/>
    <m/>
    <s v="5TH                          ST"/>
    <s v="OLIVE                        ST"/>
    <n v="34.049500000000002"/>
    <n v="-118.25279999999999"/>
    <n v="1"/>
    <x v="12"/>
  </r>
  <r>
    <n v="200111037"/>
    <d v="2020-04-27T00:00:00"/>
    <x v="179"/>
    <n v="1045"/>
    <n v="1"/>
    <x v="1"/>
    <n v="118"/>
    <n v="2"/>
    <n v="956"/>
    <s v="LETTERS, LEWD  -  TELEPHONE CALLS, LEWD"/>
    <n v="1501"/>
    <n v="0"/>
    <s v="X"/>
    <s v="X"/>
    <n v="203"/>
    <s v="OTHER BUSINESS"/>
    <m/>
    <m/>
    <s v="AO"/>
    <s v="Adult Other"/>
    <n v="956"/>
    <m/>
    <m/>
    <m/>
    <s v="1400 N  SPRING                       ST"/>
    <m/>
    <n v="34.066600000000001"/>
    <n v="-118.2328"/>
    <n v="0"/>
    <x v="12"/>
  </r>
  <r>
    <n v="201106245"/>
    <d v="2020-02-20T00:00:00"/>
    <x v="348"/>
    <n v="1500"/>
    <n v="11"/>
    <x v="7"/>
    <n v="1138"/>
    <n v="1"/>
    <n v="330"/>
    <s v="BURGLARY FROM VEHICLE"/>
    <n v="344"/>
    <n v="56"/>
    <s v="M"/>
    <s v="B"/>
    <n v="101"/>
    <s v="STREET"/>
    <m/>
    <m/>
    <s v="IC"/>
    <s v="Invest Cont"/>
    <n v="330"/>
    <m/>
    <m/>
    <m/>
    <s v="LAMONT                       DR"/>
    <s v="OUTLOOK                      AV"/>
    <n v="34.116100000000003"/>
    <n v="-118.188"/>
    <n v="0"/>
    <x v="12"/>
  </r>
  <r>
    <n v="201109809"/>
    <d v="2020-05-27T00:00:00"/>
    <x v="359"/>
    <n v="1450"/>
    <n v="11"/>
    <x v="7"/>
    <n v="1176"/>
    <n v="2"/>
    <n v="624"/>
    <s v="BATTERY - SIMPLE ASSAULT"/>
    <s v="0400 0416 0913"/>
    <n v="39"/>
    <s v="M"/>
    <s v="B"/>
    <n v="501"/>
    <s v="SINGLE FAMILY DWELLING"/>
    <n v="500"/>
    <s v="UNKNOWN WEAPON/OTHER WEAPON"/>
    <s v="AO"/>
    <s v="Adult Other"/>
    <n v="624"/>
    <m/>
    <m/>
    <m/>
    <s v="2200    ELMGROVE                     ST"/>
    <m/>
    <n v="34.086300000000001"/>
    <n v="-118.23180000000001"/>
    <n v="0"/>
    <x v="12"/>
  </r>
  <r>
    <n v="200108310"/>
    <d v="2020-03-02T00:00:00"/>
    <x v="38"/>
    <n v="1615"/>
    <n v="1"/>
    <x v="1"/>
    <n v="182"/>
    <n v="2"/>
    <n v="624"/>
    <s v="BATTERY - SIMPLE ASSAULT"/>
    <s v="0429 1822"/>
    <n v="22"/>
    <s v="M"/>
    <s v="H"/>
    <n v="102"/>
    <s v="SIDEWALK"/>
    <n v="400"/>
    <s v="STRONG-ARM (HANDS, FIST, FEET OR BODILY FORCE)"/>
    <s v="IC"/>
    <s v="Invest Cont"/>
    <n v="624"/>
    <m/>
    <m/>
    <m/>
    <s v="9TH"/>
    <s v="HOPE"/>
    <n v="34.045099999999998"/>
    <n v="-118.2604"/>
    <n v="0"/>
    <x v="12"/>
  </r>
  <r>
    <n v="200213146"/>
    <d v="2020-07-29T00:00:00"/>
    <x v="190"/>
    <n v="2040"/>
    <n v="2"/>
    <x v="5"/>
    <n v="239"/>
    <n v="2"/>
    <n v="946"/>
    <s v="OTHER MISCELLANEOUS CRIME"/>
    <s v="1300 1822 1227"/>
    <n v="25"/>
    <s v="M"/>
    <s v="H"/>
    <n v="101"/>
    <s v="STREET"/>
    <m/>
    <m/>
    <s v="IC"/>
    <s v="Invest Cont"/>
    <n v="946"/>
    <m/>
    <m/>
    <m/>
    <s v="BIXEL                        ST"/>
    <s v="1ST                          ST"/>
    <n v="34.060600000000001"/>
    <n v="-118.2568"/>
    <n v="0"/>
    <x v="12"/>
  </r>
  <r>
    <n v="200208300"/>
    <d v="2020-03-28T00:00:00"/>
    <x v="7"/>
    <n v="2200"/>
    <n v="2"/>
    <x v="5"/>
    <n v="261"/>
    <n v="1"/>
    <n v="510"/>
    <s v="VEHICLE - STOLEN"/>
    <m/>
    <n v="0"/>
    <m/>
    <m/>
    <n v="101"/>
    <s v="STREET"/>
    <m/>
    <m/>
    <s v="IC"/>
    <s v="Invest Cont"/>
    <n v="510"/>
    <m/>
    <m/>
    <m/>
    <s v="700 S  RAMPART                      BL"/>
    <m/>
    <n v="34.059399999999997"/>
    <n v="-118.28319999999999"/>
    <n v="0"/>
    <x v="12"/>
  </r>
  <r>
    <n v="201112423"/>
    <d v="2020-08-12T00:00:00"/>
    <x v="114"/>
    <n v="1800"/>
    <n v="11"/>
    <x v="7"/>
    <n v="1144"/>
    <n v="1"/>
    <n v="331"/>
    <s v="THEFT FROM MOTOR VEHICLE - GRAND ($950.01 AND OVER)"/>
    <s v="0385 0344"/>
    <n v="57"/>
    <s v="M"/>
    <s v="W"/>
    <n v="101"/>
    <s v="STREET"/>
    <m/>
    <m/>
    <s v="IC"/>
    <s v="Invest Cont"/>
    <n v="331"/>
    <m/>
    <m/>
    <m/>
    <s v="KENILWORTH                   AV"/>
    <s v="MORENO"/>
    <n v="34.0991"/>
    <n v="-118.2672"/>
    <n v="0"/>
    <x v="12"/>
  </r>
  <r>
    <n v="200917680"/>
    <d v="2020-11-25T00:00:00"/>
    <x v="287"/>
    <n v="400"/>
    <n v="9"/>
    <x v="3"/>
    <n v="964"/>
    <n v="1"/>
    <n v="310"/>
    <s v="BURGLARY"/>
    <s v="1402 1501"/>
    <n v="55"/>
    <s v="F"/>
    <s v="W"/>
    <n v="502"/>
    <s v="MULTI-UNIT DWELLING (APARTMENT, DUPLEX, ETC)"/>
    <m/>
    <m/>
    <s v="IC"/>
    <s v="Invest Cont"/>
    <n v="310"/>
    <n v="998"/>
    <m/>
    <m/>
    <s v="4900    TYRONE                       AV"/>
    <m/>
    <n v="34.159399999999998"/>
    <n v="-118.4444"/>
    <n v="0"/>
    <x v="12"/>
  </r>
  <r>
    <n v="200806842"/>
    <d v="2020-03-03T00:00:00"/>
    <x v="38"/>
    <n v="1700"/>
    <n v="8"/>
    <x v="12"/>
    <n v="802"/>
    <n v="1"/>
    <n v="331"/>
    <s v="THEFT FROM MOTOR VEHICLE - GRAND ($950.01 AND OVER)"/>
    <s v="1822 1300 0344 0352 1606 1402 1221"/>
    <n v="55"/>
    <s v="F"/>
    <s v="W"/>
    <n v="104"/>
    <s v="DRIVEWAY"/>
    <m/>
    <m/>
    <s v="IC"/>
    <s v="Invest Cont"/>
    <n v="331"/>
    <n v="998"/>
    <m/>
    <m/>
    <s v="1100    HARTZELL                     ST"/>
    <m/>
    <n v="34.049300000000002"/>
    <n v="-118.5205"/>
    <n v="0"/>
    <x v="12"/>
  </r>
  <r>
    <n v="200115865"/>
    <d v="2020-08-04T00:00:00"/>
    <x v="74"/>
    <n v="2330"/>
    <n v="1"/>
    <x v="1"/>
    <n v="156"/>
    <n v="1"/>
    <n v="236"/>
    <s v="INTIMATE PARTNER - AGGRAVATED ASSAULT"/>
    <s v="1218 2004 0913 1414 2000 1814 0408 0444 0401"/>
    <n v="48"/>
    <s v="F"/>
    <s v="B"/>
    <n v="502"/>
    <s v="MULTI-UNIT DWELLING (APARTMENT, DUPLEX, ETC)"/>
    <n v="400"/>
    <s v="STRONG-ARM (HANDS, FIST, FEET OR BODILY FORCE)"/>
    <s v="AO"/>
    <s v="Adult Other"/>
    <n v="236"/>
    <m/>
    <m/>
    <m/>
    <s v="500    WALL                         ST"/>
    <m/>
    <n v="34.043999999999997"/>
    <n v="-118.2467"/>
    <n v="0"/>
    <x v="12"/>
  </r>
  <r>
    <n v="201014504"/>
    <d v="2020-10-27T00:00:00"/>
    <x v="307"/>
    <n v="1730"/>
    <n v="10"/>
    <x v="11"/>
    <n v="1063"/>
    <n v="1"/>
    <n v="330"/>
    <s v="BURGLARY FROM VEHICLE"/>
    <s v="0344 1822 1300 0321 0352"/>
    <n v="35"/>
    <s v="F"/>
    <s v="O"/>
    <n v="101"/>
    <s v="STREET"/>
    <m/>
    <m/>
    <s v="IC"/>
    <s v="Invest Cont"/>
    <n v="330"/>
    <m/>
    <m/>
    <m/>
    <s v="CLARK"/>
    <s v="YOLANDA"/>
    <n v="34.171599999999998"/>
    <n v="-118.5407"/>
    <n v="0"/>
    <x v="12"/>
  </r>
  <r>
    <n v="200306602"/>
    <d v="2020-02-13T00:00:00"/>
    <x v="27"/>
    <n v="1415"/>
    <n v="3"/>
    <x v="2"/>
    <n v="395"/>
    <n v="1"/>
    <n v="236"/>
    <s v="INTIMATE PARTNER - AGGRAVATED ASSAULT"/>
    <s v="2000 0431 0448 1814 0400 0381 0913"/>
    <n v="24"/>
    <s v="M"/>
    <s v="B"/>
    <n v="501"/>
    <s v="SINGLE FAMILY DWELLING"/>
    <n v="400"/>
    <s v="STRONG-ARM (HANDS, FIST, FEET OR BODILY FORCE)"/>
    <s v="AO"/>
    <s v="Adult Other"/>
    <n v="236"/>
    <m/>
    <m/>
    <m/>
    <s v="1800 W  41ST                         ST"/>
    <m/>
    <n v="34.009900000000002"/>
    <n v="-118.3113"/>
    <n v="0"/>
    <x v="12"/>
  </r>
  <r>
    <n v="200111283"/>
    <d v="2020-05-04T00:00:00"/>
    <x v="180"/>
    <n v="10"/>
    <n v="1"/>
    <x v="1"/>
    <n v="156"/>
    <n v="2"/>
    <n v="624"/>
    <s v="BATTERY - SIMPLE ASSAULT"/>
    <s v="1822 0416"/>
    <n v="40"/>
    <s v="F"/>
    <s v="W"/>
    <n v="101"/>
    <s v="STREET"/>
    <n v="400"/>
    <s v="STRONG-ARM (HANDS, FIST, FEET OR BODILY FORCE)"/>
    <s v="IC"/>
    <s v="Invest Cont"/>
    <n v="624"/>
    <m/>
    <m/>
    <m/>
    <s v="500    SAN JULIAN                   ST"/>
    <m/>
    <n v="34.044600000000003"/>
    <n v="-118.245"/>
    <n v="0"/>
    <x v="12"/>
  </r>
  <r>
    <n v="201309057"/>
    <d v="2020-04-04T00:00:00"/>
    <x v="42"/>
    <n v="1745"/>
    <n v="13"/>
    <x v="6"/>
    <n v="1307"/>
    <n v="2"/>
    <n v="624"/>
    <s v="BATTERY - SIMPLE ASSAULT"/>
    <s v="0913 2004 0400 0356"/>
    <n v="33"/>
    <s v="M"/>
    <s v="H"/>
    <n v="203"/>
    <s v="OTHER BUSINESS"/>
    <n v="400"/>
    <s v="STRONG-ARM (HANDS, FIST, FEET OR BODILY FORCE)"/>
    <s v="IC"/>
    <s v="Invest Cont"/>
    <n v="624"/>
    <m/>
    <m/>
    <m/>
    <s v="700 S  SAN PEDRO                    ST"/>
    <m/>
    <n v="34.040700000000001"/>
    <n v="-118.24679999999999"/>
    <n v="0"/>
    <x v="12"/>
  </r>
  <r>
    <n v="200321743"/>
    <d v="2020-12-14T00:00:00"/>
    <x v="308"/>
    <n v="1300"/>
    <n v="3"/>
    <x v="2"/>
    <n v="328"/>
    <n v="1"/>
    <n v="341"/>
    <s v="THEFT-GRAND ($950.01 &amp; OVER)EXCPT,GUNS,FOWL,LIVESTK,PROD"/>
    <s v="0344 1822"/>
    <n v="27"/>
    <s v="M"/>
    <s v="A"/>
    <n v="502"/>
    <s v="MULTI-UNIT DWELLING (APARTMENT, DUPLEX, ETC)"/>
    <m/>
    <m/>
    <s v="IC"/>
    <s v="Invest Cont"/>
    <n v="341"/>
    <m/>
    <m/>
    <m/>
    <s v="2700    PORTLAND                     ST"/>
    <m/>
    <n v="34.029400000000003"/>
    <n v="-118.2831"/>
    <n v="0"/>
    <x v="12"/>
  </r>
  <r>
    <n v="200508637"/>
    <d v="2020-04-23T00:00:00"/>
    <x v="220"/>
    <n v="1100"/>
    <n v="5"/>
    <x v="10"/>
    <n v="525"/>
    <n v="2"/>
    <n v="626"/>
    <s v="INTIMATE PARTNER - SIMPLE ASSAULT"/>
    <s v="0448 0913 1813 2000 0432 1814 1309"/>
    <n v="40"/>
    <s v="F"/>
    <s v="W"/>
    <n v="502"/>
    <s v="MULTI-UNIT DWELLING (APARTMENT, DUPLEX, ETC)"/>
    <n v="400"/>
    <s v="STRONG-ARM (HANDS, FIST, FEET OR BODILY FORCE)"/>
    <s v="AO"/>
    <s v="Adult Other"/>
    <n v="626"/>
    <m/>
    <m/>
    <m/>
    <s v="300 W  D                            ST"/>
    <m/>
    <n v="33.774099999999997"/>
    <n v="-118.2646"/>
    <n v="0"/>
    <x v="12"/>
  </r>
  <r>
    <n v="200805674"/>
    <d v="2020-02-07T00:00:00"/>
    <x v="15"/>
    <n v="1215"/>
    <n v="8"/>
    <x v="12"/>
    <n v="884"/>
    <n v="2"/>
    <n v="888"/>
    <s v="TRESPASSING"/>
    <s v="2004 1822 1501"/>
    <n v="51"/>
    <s v="F"/>
    <s v="O"/>
    <n v="501"/>
    <s v="SINGLE FAMILY DWELLING"/>
    <n v="400"/>
    <s v="STRONG-ARM (HANDS, FIST, FEET OR BODILY FORCE)"/>
    <s v="AO"/>
    <s v="Adult Other"/>
    <n v="888"/>
    <n v="998"/>
    <m/>
    <m/>
    <s v="2200    VETERAN                      AV"/>
    <m/>
    <n v="34.042299999999997"/>
    <n v="-118.4344"/>
    <n v="0"/>
    <x v="12"/>
  </r>
  <r>
    <n v="201004911"/>
    <d v="2020-01-22T00:00:00"/>
    <x v="327"/>
    <n v="930"/>
    <n v="10"/>
    <x v="11"/>
    <n v="1018"/>
    <n v="1"/>
    <n v="330"/>
    <s v="BURGLARY FROM VEHICLE"/>
    <s v="0344 1609"/>
    <n v="49"/>
    <s v="M"/>
    <s v="O"/>
    <n v="108"/>
    <s v="PARKING LOT"/>
    <m/>
    <m/>
    <s v="IC"/>
    <s v="Invest Cont"/>
    <n v="330"/>
    <m/>
    <m/>
    <m/>
    <s v="15800    STRATHERN                    ST"/>
    <m/>
    <n v="34.215699999999998"/>
    <n v="-118.4772"/>
    <n v="0"/>
    <x v="12"/>
  </r>
  <r>
    <n v="200813776"/>
    <d v="2020-09-06T00:00:00"/>
    <x v="84"/>
    <n v="2314"/>
    <n v="8"/>
    <x v="12"/>
    <n v="841"/>
    <n v="1"/>
    <n v="310"/>
    <s v="BURGLARY"/>
    <s v="1210 0209 1420 1822 0344 1607"/>
    <n v="31"/>
    <s v="M"/>
    <s v="A"/>
    <n v="502"/>
    <s v="MULTI-UNIT DWELLING (APARTMENT, DUPLEX, ETC)"/>
    <m/>
    <m/>
    <s v="IC"/>
    <s v="Invest Cont"/>
    <n v="310"/>
    <m/>
    <m/>
    <m/>
    <s v="1200    BROCKTON                     AV"/>
    <m/>
    <n v="34.0456"/>
    <n v="-118.4649"/>
    <n v="0"/>
    <x v="12"/>
  </r>
  <r>
    <n v="200812669"/>
    <d v="2020-07-19T00:00:00"/>
    <x v="353"/>
    <n v="2230"/>
    <n v="8"/>
    <x v="12"/>
    <n v="809"/>
    <n v="1"/>
    <n v="330"/>
    <s v="BURGLARY FROM VEHICLE"/>
    <s v="0344 0346"/>
    <n v="38"/>
    <s v="F"/>
    <s v="W"/>
    <n v="109"/>
    <s v="PARK/PLAYGROUND"/>
    <m/>
    <m/>
    <s v="IC"/>
    <s v="Invest Cont"/>
    <n v="330"/>
    <m/>
    <m/>
    <m/>
    <s v="2700    COLDWATER CANYON             DR"/>
    <m/>
    <n v="34.120600000000003"/>
    <n v="-118.4016"/>
    <n v="0"/>
    <x v="12"/>
  </r>
  <r>
    <n v="200115174"/>
    <d v="2020-07-22T00:00:00"/>
    <x v="102"/>
    <n v="555"/>
    <n v="1"/>
    <x v="1"/>
    <n v="111"/>
    <n v="2"/>
    <n v="740"/>
    <s v="VANDALISM - FELONY ($400 &amp; OVER, ALL CHURCH VANDALISMS)"/>
    <s v="0329 1307 2003 0910"/>
    <n v="68"/>
    <s v="M"/>
    <s v="B"/>
    <n v="122"/>
    <s v="VEHICLE, PASSENGER/TRUCK"/>
    <m/>
    <m/>
    <s v="IC"/>
    <s v="Invest Cont"/>
    <n v="740"/>
    <m/>
    <m/>
    <m/>
    <s v="FIGUEROA"/>
    <s v="SUNSET"/>
    <n v="34.0627"/>
    <n v="-118.24630000000001"/>
    <n v="0"/>
    <x v="12"/>
  </r>
  <r>
    <n v="200713182"/>
    <d v="2020-08-26T00:00:00"/>
    <x v="319"/>
    <n v="2200"/>
    <n v="7"/>
    <x v="0"/>
    <n v="755"/>
    <n v="1"/>
    <n v="420"/>
    <s v="THEFT FROM MOTOR VEHICLE - PETTY ($950 &amp; UNDER)"/>
    <m/>
    <n v="0"/>
    <m/>
    <m/>
    <n v="101"/>
    <s v="STREET"/>
    <m/>
    <m/>
    <s v="IC"/>
    <s v="Invest Cont"/>
    <n v="420"/>
    <m/>
    <m/>
    <m/>
    <s v="PICO                         BL"/>
    <s v="CLOVERDALE                   AV"/>
    <n v="34.048200000000001"/>
    <n v="-118.3515"/>
    <n v="0"/>
    <x v="12"/>
  </r>
  <r>
    <n v="200510459"/>
    <d v="2020-06-10T00:00:00"/>
    <x v="343"/>
    <n v="1740"/>
    <n v="5"/>
    <x v="10"/>
    <n v="529"/>
    <n v="1"/>
    <n v="230"/>
    <s v="ASSAULT WITH DEADLY WEAPON, AGGRAVATED ASSAULT"/>
    <s v="1309 1100 1402 1407 0202 0209 0450 0906 0326 1822"/>
    <n v="20"/>
    <s v="M"/>
    <s v="H"/>
    <n v="501"/>
    <s v="SINGLE FAMILY DWELLING"/>
    <n v="102"/>
    <s v="HAND GUN"/>
    <s v="IC"/>
    <s v="Invest Cont"/>
    <n v="230"/>
    <n v="998"/>
    <m/>
    <m/>
    <s v="900    FLINT                        AV"/>
    <m/>
    <n v="33.782200000000003"/>
    <n v="-118.2495"/>
    <n v="0"/>
    <x v="12"/>
  </r>
  <r>
    <n v="200105205"/>
    <d v="2020-01-18T00:00:00"/>
    <x v="277"/>
    <n v="1900"/>
    <n v="1"/>
    <x v="1"/>
    <n v="162"/>
    <n v="1"/>
    <n v="330"/>
    <s v="BURGLARY FROM VEHICLE"/>
    <s v="1609 0344 1307 1822 0329"/>
    <n v="25"/>
    <s v="M"/>
    <s v="A"/>
    <n v="108"/>
    <s v="PARKING LOT"/>
    <m/>
    <m/>
    <s v="IC"/>
    <s v="Invest Cont"/>
    <n v="330"/>
    <m/>
    <m/>
    <m/>
    <s v="800 S  HILL                         ST"/>
    <m/>
    <n v="34.046199999999999"/>
    <n v="-118.2585"/>
    <n v="0"/>
    <x v="12"/>
  </r>
  <r>
    <n v="200121806"/>
    <d v="2020-12-01T00:00:00"/>
    <x v="194"/>
    <n v="1930"/>
    <n v="1"/>
    <x v="1"/>
    <n v="156"/>
    <n v="1"/>
    <n v="230"/>
    <s v="ASSAULT WITH DEADLY WEAPON, AGGRAVATED ASSAULT"/>
    <s v="1822 0334 0443 0445 2004 1266"/>
    <n v="42"/>
    <s v="F"/>
    <s v="B"/>
    <n v="502"/>
    <s v="MULTI-UNIT DWELLING (APARTMENT, DUPLEX, ETC)"/>
    <n v="200"/>
    <s v="KNIFE WITH BLADE 6INCHES OR LESS"/>
    <s v="AA"/>
    <s v="Adult Arrest"/>
    <n v="230"/>
    <m/>
    <m/>
    <m/>
    <s v="500 S  SAN PEDRO                    ST"/>
    <m/>
    <n v="34.043700000000001"/>
    <n v="-118.24550000000001"/>
    <n v="1"/>
    <x v="12"/>
  </r>
  <r>
    <n v="200605208"/>
    <d v="2020-01-27T00:00:00"/>
    <x v="225"/>
    <n v="1200"/>
    <n v="6"/>
    <x v="9"/>
    <n v="648"/>
    <n v="2"/>
    <n v="900"/>
    <s v="VIOLATION OF COURT ORDER"/>
    <s v="0913 2038 0561"/>
    <n v="54"/>
    <s v="F"/>
    <s v="O"/>
    <n v="502"/>
    <s v="MULTI-UNIT DWELLING (APARTMENT, DUPLEX, ETC)"/>
    <m/>
    <m/>
    <s v="IC"/>
    <s v="Invest Cont"/>
    <n v="900"/>
    <m/>
    <m/>
    <m/>
    <s v="5600    HAROLD                       WY"/>
    <m/>
    <n v="34.099299999999999"/>
    <n v="-118.31140000000001"/>
    <n v="0"/>
    <x v="12"/>
  </r>
  <r>
    <n v="200907755"/>
    <d v="2020-03-23T00:00:00"/>
    <x v="127"/>
    <n v="725"/>
    <n v="9"/>
    <x v="3"/>
    <n v="971"/>
    <n v="2"/>
    <n v="354"/>
    <s v="THEFT OF IDENTITY"/>
    <s v="0930 1822"/>
    <n v="36"/>
    <s v="F"/>
    <s v="O"/>
    <n v="501"/>
    <s v="SINGLE FAMILY DWELLING"/>
    <m/>
    <m/>
    <s v="IC"/>
    <s v="Invest Cont"/>
    <n v="354"/>
    <m/>
    <m/>
    <m/>
    <s v="4600    BURNET                       AV"/>
    <m/>
    <n v="34.154299999999999"/>
    <n v="-118.4628"/>
    <n v="0"/>
    <x v="12"/>
  </r>
  <r>
    <n v="201013330"/>
    <d v="2020-09-22T00:00:00"/>
    <x v="26"/>
    <n v="1600"/>
    <n v="10"/>
    <x v="11"/>
    <n v="1041"/>
    <n v="1"/>
    <n v="331"/>
    <s v="THEFT FROM MOTOR VEHICLE - GRAND ($950.01 AND OVER)"/>
    <s v="1822 0344 1606 1420 1414"/>
    <n v="36"/>
    <s v="M"/>
    <s v="W"/>
    <n v="104"/>
    <s v="DRIVEWAY"/>
    <m/>
    <m/>
    <s v="AA"/>
    <s v="Adult Arrest"/>
    <n v="331"/>
    <m/>
    <m/>
    <m/>
    <s v="5700    AURA                         AV"/>
    <m/>
    <n v="34.174799999999998"/>
    <n v="-118.55419999999999"/>
    <n v="1"/>
    <x v="12"/>
  </r>
  <r>
    <n v="201213598"/>
    <d v="2020-05-26T00:00:00"/>
    <x v="293"/>
    <n v="1030"/>
    <n v="12"/>
    <x v="8"/>
    <n v="1245"/>
    <n v="1"/>
    <n v="648"/>
    <s v="ARSON"/>
    <s v="1309 0432 0913"/>
    <n v="67"/>
    <s v="M"/>
    <s v="O"/>
    <n v="202"/>
    <s v="LIQUOR STORE"/>
    <n v="511"/>
    <s v="VERBAL THREAT"/>
    <s v="IC"/>
    <s v="Invest Cont"/>
    <n v="648"/>
    <m/>
    <m/>
    <m/>
    <s v="6700 S  NORMANDIE                    AV"/>
    <m/>
    <n v="33.978499999999997"/>
    <n v="-118.30029999999999"/>
    <n v="0"/>
    <x v="12"/>
  </r>
  <r>
    <n v="200217988"/>
    <d v="2020-11-30T00:00:00"/>
    <x v="118"/>
    <n v="1800"/>
    <n v="2"/>
    <x v="5"/>
    <n v="235"/>
    <n v="1"/>
    <n v="510"/>
    <s v="VEHICLE - STOLEN"/>
    <m/>
    <n v="0"/>
    <m/>
    <m/>
    <n v="108"/>
    <s v="PARKING LOT"/>
    <m/>
    <m/>
    <s v="IC"/>
    <s v="Invest Cont"/>
    <n v="510"/>
    <m/>
    <m/>
    <m/>
    <s v="2200 W  COURT                        ST"/>
    <m/>
    <n v="34.069699999999997"/>
    <n v="-118.2697"/>
    <n v="0"/>
    <x v="12"/>
  </r>
  <r>
    <n v="201205941"/>
    <d v="2020-01-28T00:00:00"/>
    <x v="259"/>
    <n v="145"/>
    <n v="12"/>
    <x v="8"/>
    <n v="1249"/>
    <n v="2"/>
    <n v="624"/>
    <s v="BATTERY - SIMPLE ASSAULT"/>
    <s v="2021 1822 1309 0603 0319 0416 0446"/>
    <n v="55"/>
    <s v="M"/>
    <s v="H"/>
    <n v="101"/>
    <s v="STREET"/>
    <n v="400"/>
    <s v="STRONG-ARM (HANDS, FIST, FEET OR BODILY FORCE)"/>
    <s v="IC"/>
    <s v="Invest Cont"/>
    <n v="624"/>
    <m/>
    <m/>
    <m/>
    <s v="6600 S  FIGUEROA                     ST"/>
    <m/>
    <n v="33.979700000000001"/>
    <n v="-118.28270000000001"/>
    <n v="0"/>
    <x v="12"/>
  </r>
  <r>
    <n v="200206823"/>
    <d v="2020-02-25T00:00:00"/>
    <x v="309"/>
    <n v="1030"/>
    <n v="2"/>
    <x v="5"/>
    <n v="204"/>
    <n v="2"/>
    <n v="624"/>
    <s v="BATTERY - SIMPLE ASSAULT"/>
    <s v="0416 0554 0305 0448 0408 0429"/>
    <n v="30"/>
    <s v="M"/>
    <s v="H"/>
    <n v="501"/>
    <s v="SINGLE FAMILY DWELLING"/>
    <n v="400"/>
    <s v="STRONG-ARM (HANDS, FIST, FEET OR BODILY FORCE)"/>
    <s v="AO"/>
    <s v="Adult Other"/>
    <n v="624"/>
    <m/>
    <m/>
    <m/>
    <s v="800    HYPERION                     AV"/>
    <m/>
    <n v="34.085799999999999"/>
    <n v="-118.2837"/>
    <n v="0"/>
    <x v="12"/>
  </r>
  <r>
    <n v="201013619"/>
    <d v="2020-10-01T00:00:00"/>
    <x v="170"/>
    <n v="1255"/>
    <n v="10"/>
    <x v="11"/>
    <n v="1006"/>
    <n v="2"/>
    <n v="740"/>
    <s v="VANDALISM - FELONY ($400 &amp; OVER, ALL CHURCH VANDALISMS)"/>
    <s v="2000 0913 0329 1307 1813 1309 0319 0359"/>
    <n v="33"/>
    <s v="F"/>
    <s v="H"/>
    <n v="122"/>
    <s v="VEHICLE, PASSENGER/TRUCK"/>
    <n v="310"/>
    <s v="CONCRETE BLOCK/BRICK"/>
    <s v="AA"/>
    <s v="Adult Arrest"/>
    <n v="740"/>
    <m/>
    <m/>
    <m/>
    <s v="8100    BIANCA                       AV"/>
    <m/>
    <n v="34.217199999999998"/>
    <n v="-118.5134"/>
    <n v="1"/>
    <x v="12"/>
  </r>
  <r>
    <n v="200414434"/>
    <d v="2020-10-29T00:00:00"/>
    <x v="346"/>
    <n v="1115"/>
    <n v="4"/>
    <x v="4"/>
    <n v="471"/>
    <n v="1"/>
    <n v="331"/>
    <s v="THEFT FROM MOTOR VEHICLE - GRAND ($950.01 AND OVER)"/>
    <n v="344"/>
    <n v="0"/>
    <s v="M"/>
    <s v="X"/>
    <n v="108"/>
    <s v="PARKING LOT"/>
    <m/>
    <m/>
    <s v="IC"/>
    <s v="Invest Cont"/>
    <n v="331"/>
    <m/>
    <m/>
    <m/>
    <s v="2200 E  7TH                          ST"/>
    <m/>
    <n v="34.034700000000001"/>
    <n v="-118.2253"/>
    <n v="0"/>
    <x v="12"/>
  </r>
  <r>
    <n v="200605713"/>
    <d v="2020-02-06T00:00:00"/>
    <x v="134"/>
    <n v="15"/>
    <n v="6"/>
    <x v="9"/>
    <n v="667"/>
    <n v="1"/>
    <n v="350"/>
    <s v="THEFT, PERSON"/>
    <s v="1822 0400 0344 1300 0112"/>
    <n v="35"/>
    <s v="M"/>
    <s v="H"/>
    <n v="102"/>
    <s v="SIDEWALK"/>
    <m/>
    <m/>
    <s v="IC"/>
    <s v="Invest Cont"/>
    <n v="350"/>
    <n v="946"/>
    <m/>
    <m/>
    <s v="SANTA MONICA"/>
    <s v="GORDON                       ST"/>
    <n v="34.090800000000002"/>
    <n v="-118.3201"/>
    <n v="0"/>
    <x v="12"/>
  </r>
  <r>
    <n v="200406924"/>
    <d v="2020-03-15T00:00:00"/>
    <x v="342"/>
    <n v="200"/>
    <n v="4"/>
    <x v="4"/>
    <n v="467"/>
    <n v="2"/>
    <n v="624"/>
    <s v="BATTERY - SIMPLE ASSAULT"/>
    <s v="0400 0419 0913"/>
    <n v="37"/>
    <s v="F"/>
    <s v="H"/>
    <n v="504"/>
    <s v="OTHER RESIDENCE"/>
    <n v="400"/>
    <s v="STRONG-ARM (HANDS, FIST, FEET OR BODILY FORCE)"/>
    <s v="AO"/>
    <s v="Adult Other"/>
    <n v="624"/>
    <m/>
    <m/>
    <m/>
    <s v="400    CAMULOS                      ST"/>
    <m/>
    <n v="34.038200000000003"/>
    <n v="-118.2064"/>
    <n v="0"/>
    <x v="12"/>
  </r>
  <r>
    <n v="200912661"/>
    <d v="2020-07-23T00:00:00"/>
    <x v="231"/>
    <n v="2135"/>
    <n v="9"/>
    <x v="3"/>
    <n v="914"/>
    <n v="2"/>
    <n v="624"/>
    <s v="BATTERY - SIMPLE ASSAULT"/>
    <n v="408"/>
    <n v="41"/>
    <s v="F"/>
    <s v="H"/>
    <n v="701"/>
    <s v="HOSPITAL"/>
    <n v="400"/>
    <s v="STRONG-ARM (HANDS, FIST, FEET OR BODILY FORCE)"/>
    <s v="IC"/>
    <s v="Invest Cont"/>
    <n v="624"/>
    <m/>
    <m/>
    <m/>
    <s v="15100    VANOWEN                      ST"/>
    <m/>
    <n v="34.197600000000001"/>
    <n v="-118.45740000000001"/>
    <n v="0"/>
    <x v="12"/>
  </r>
  <r>
    <n v="200816290"/>
    <d v="2020-11-11T00:00:00"/>
    <x v="313"/>
    <n v="1900"/>
    <n v="8"/>
    <x v="12"/>
    <n v="831"/>
    <n v="2"/>
    <n v="740"/>
    <s v="VANDALISM - FELONY ($400 &amp; OVER, ALL CHURCH VANDALISMS)"/>
    <s v="0329 1822"/>
    <n v="0"/>
    <s v="X"/>
    <s v="X"/>
    <n v="702"/>
    <s v="OFFICE BUILDING/OFFICE"/>
    <m/>
    <m/>
    <s v="IC"/>
    <s v="Invest Cont"/>
    <n v="740"/>
    <m/>
    <m/>
    <m/>
    <s v="1100 S  BUNDY                        DR"/>
    <m/>
    <n v="34.045200000000001"/>
    <n v="-118.46810000000001"/>
    <n v="0"/>
    <x v="12"/>
  </r>
  <r>
    <n v="201008064"/>
    <d v="2020-04-15T00:00:00"/>
    <x v="96"/>
    <n v="915"/>
    <n v="10"/>
    <x v="11"/>
    <n v="1049"/>
    <n v="2"/>
    <n v="956"/>
    <s v="LETTERS, LEWD  -  TELEPHONE CALLS, LEWD"/>
    <s v="1906 1822 1402"/>
    <n v="0"/>
    <s v="M"/>
    <s v="W"/>
    <n v="108"/>
    <s v="PARKING LOT"/>
    <m/>
    <m/>
    <s v="IC"/>
    <s v="Invest Cont"/>
    <n v="956"/>
    <n v="998"/>
    <m/>
    <m/>
    <s v="6300    WOODLEY                      AV"/>
    <m/>
    <n v="34.185200000000002"/>
    <n v="-118.4837"/>
    <n v="0"/>
    <x v="12"/>
  </r>
  <r>
    <n v="200404949"/>
    <d v="2020-01-25T00:00:00"/>
    <x v="254"/>
    <n v="2130"/>
    <n v="4"/>
    <x v="4"/>
    <n v="471"/>
    <n v="1"/>
    <n v="310"/>
    <s v="BURGLARY"/>
    <s v="1609 0344 0321 0207 1822"/>
    <n v="0"/>
    <s v="X"/>
    <s v="X"/>
    <n v="254"/>
    <s v="STUDIO (FILM/PHOTOGRAPHIC/MUSIC)"/>
    <m/>
    <m/>
    <s v="IC"/>
    <s v="Invest Cont"/>
    <n v="310"/>
    <m/>
    <m/>
    <m/>
    <s v="500 S  CLARENCE                     ST"/>
    <m/>
    <n v="34.040900000000001"/>
    <n v="-118.2234"/>
    <n v="0"/>
    <x v="12"/>
  </r>
  <r>
    <n v="200515573"/>
    <d v="2020-10-20T00:00:00"/>
    <x v="160"/>
    <n v="1630"/>
    <n v="5"/>
    <x v="10"/>
    <n v="557"/>
    <n v="2"/>
    <n v="624"/>
    <s v="BATTERY - SIMPLE ASSAULT"/>
    <s v="0432 0444 0448 0913 2003"/>
    <n v="59"/>
    <s v="F"/>
    <s v="H"/>
    <n v="502"/>
    <s v="MULTI-UNIT DWELLING (APARTMENT, DUPLEX, ETC)"/>
    <n v="400"/>
    <s v="STRONG-ARM (HANDS, FIST, FEET OR BODILY FORCE)"/>
    <s v="AO"/>
    <s v="Adult Other"/>
    <n v="624"/>
    <m/>
    <m/>
    <m/>
    <s v="600 W  4TH                          ST"/>
    <m/>
    <n v="33.740600000000001"/>
    <n v="-118.2906"/>
    <n v="0"/>
    <x v="12"/>
  </r>
  <r>
    <n v="200322131"/>
    <d v="2020-12-22T00:00:00"/>
    <x v="192"/>
    <n v="2230"/>
    <n v="3"/>
    <x v="2"/>
    <n v="326"/>
    <n v="1"/>
    <n v="230"/>
    <s v="ASSAULT WITH DEADLY WEAPON, AGGRAVATED ASSAULT"/>
    <s v="0334 1822 1402 0445 0329 1300"/>
    <n v="35"/>
    <s v="M"/>
    <s v="H"/>
    <n v="122"/>
    <s v="VEHICLE, PASSENGER/TRUCK"/>
    <n v="308"/>
    <s v="STICK"/>
    <s v="AO"/>
    <s v="Adult Other"/>
    <n v="230"/>
    <m/>
    <m/>
    <m/>
    <s v="RAYMOND                      AV"/>
    <s v="29TH                         ST"/>
    <n v="34.030900000000003"/>
    <n v="-118.298"/>
    <n v="0"/>
    <x v="12"/>
  </r>
  <r>
    <n v="200900752"/>
    <d v="2020-07-12T00:00:00"/>
    <x v="158"/>
    <n v="1130"/>
    <n v="9"/>
    <x v="3"/>
    <n v="969"/>
    <n v="2"/>
    <n v="910"/>
    <s v="KIDNAPPING"/>
    <s v="0305 1822 0209 1402 0105 0202"/>
    <n v="78"/>
    <s v="F"/>
    <s v="W"/>
    <n v="501"/>
    <s v="SINGLE FAMILY DWELLING"/>
    <n v="200"/>
    <s v="KNIFE WITH BLADE 6INCHES OR LESS"/>
    <s v="IC"/>
    <s v="Invest Cont"/>
    <n v="910"/>
    <n v="998"/>
    <m/>
    <m/>
    <s v="13100    MORRISON                     ST"/>
    <m/>
    <n v="34.160299999999999"/>
    <n v="-118.42140000000001"/>
    <n v="0"/>
    <x v="12"/>
  </r>
  <r>
    <n v="200812729"/>
    <d v="2020-08-06T00:00:00"/>
    <x v="115"/>
    <n v="1830"/>
    <n v="8"/>
    <x v="12"/>
    <n v="889"/>
    <n v="2"/>
    <n v="888"/>
    <s v="TRESPASSING"/>
    <n v="1501"/>
    <n v="32"/>
    <s v="F"/>
    <s v="A"/>
    <n v="502"/>
    <s v="MULTI-UNIT DWELLING (APARTMENT, DUPLEX, ETC)"/>
    <m/>
    <m/>
    <s v="AO"/>
    <s v="Adult Other"/>
    <n v="888"/>
    <m/>
    <m/>
    <m/>
    <s v="1900 S  ROBERTSON                    BL"/>
    <m/>
    <n v="34.044600000000003"/>
    <n v="-118.3867"/>
    <n v="0"/>
    <x v="12"/>
  </r>
  <r>
    <n v="200117897"/>
    <d v="2020-09-14T00:00:00"/>
    <x v="260"/>
    <n v="1554"/>
    <n v="1"/>
    <x v="1"/>
    <n v="185"/>
    <n v="1"/>
    <n v="330"/>
    <s v="BURGLARY FROM VEHICLE"/>
    <s v="1609 0344 1307 0329 1822"/>
    <n v="29"/>
    <s v="F"/>
    <s v="B"/>
    <n v="108"/>
    <s v="PARKING LOT"/>
    <m/>
    <m/>
    <s v="IC"/>
    <s v="Invest Cont"/>
    <n v="330"/>
    <m/>
    <m/>
    <m/>
    <s v="900 S  BROADWAY"/>
    <m/>
    <n v="34.041899999999998"/>
    <n v="-118.2564"/>
    <n v="0"/>
    <x v="12"/>
  </r>
  <r>
    <n v="200309072"/>
    <d v="2020-03-26T00:00:00"/>
    <x v="321"/>
    <n v="400"/>
    <n v="3"/>
    <x v="2"/>
    <n v="377"/>
    <n v="2"/>
    <n v="740"/>
    <s v="VANDALISM - FELONY ($400 &amp; OVER, ALL CHURCH VANDALISMS)"/>
    <s v="0329 1300"/>
    <n v="31"/>
    <s v="F"/>
    <s v="B"/>
    <n v="122"/>
    <s v="VEHICLE, PASSENGER/TRUCK"/>
    <m/>
    <m/>
    <s v="IC"/>
    <s v="Invest Cont"/>
    <n v="740"/>
    <m/>
    <m/>
    <m/>
    <s v="1200 W  39TH                         ST"/>
    <m/>
    <n v="34.015500000000003"/>
    <n v="-118.2975"/>
    <n v="0"/>
    <x v="12"/>
  </r>
  <r>
    <n v="200118868"/>
    <d v="2020-10-03T00:00:00"/>
    <x v="163"/>
    <n v="2200"/>
    <n v="1"/>
    <x v="1"/>
    <n v="101"/>
    <n v="1"/>
    <n v="420"/>
    <s v="THEFT FROM MOTOR VEHICLE - PETTY ($950 &amp; UNDER)"/>
    <m/>
    <n v="0"/>
    <m/>
    <m/>
    <n v="101"/>
    <s v="STREET"/>
    <m/>
    <m/>
    <s v="IC"/>
    <s v="Invest Cont"/>
    <n v="420"/>
    <m/>
    <m/>
    <m/>
    <s v="900    FIGUEROA                     TR"/>
    <m/>
    <n v="34.066299999999998"/>
    <n v="-118.24420000000001"/>
    <n v="0"/>
    <x v="12"/>
  </r>
  <r>
    <n v="201205482"/>
    <d v="2020-01-22T00:00:00"/>
    <x v="327"/>
    <n v="1900"/>
    <n v="12"/>
    <x v="8"/>
    <n v="1259"/>
    <n v="1"/>
    <n v="230"/>
    <s v="ASSAULT WITH DEADLY WEAPON, AGGRAVATED ASSAULT"/>
    <s v="1402 0913 1309 1310 1203 0302"/>
    <n v="43"/>
    <s v="M"/>
    <s v="H"/>
    <n v="101"/>
    <s v="STREET"/>
    <n v="102"/>
    <s v="HAND GUN"/>
    <s v="AO"/>
    <s v="Adult Other"/>
    <n v="230"/>
    <m/>
    <m/>
    <m/>
    <s v="900 E  74TH                         ST"/>
    <m/>
    <n v="33.972999999999999"/>
    <n v="-118.2586"/>
    <n v="0"/>
    <x v="12"/>
  </r>
  <r>
    <n v="200510499"/>
    <d v="2020-06-11T00:00:00"/>
    <x v="79"/>
    <n v="1300"/>
    <n v="5"/>
    <x v="10"/>
    <n v="551"/>
    <n v="1"/>
    <n v="210"/>
    <s v="ROBBERY"/>
    <s v="0913 0354 1310 2000 1276 1309 1813"/>
    <n v="39"/>
    <s v="F"/>
    <s v="H"/>
    <n v="501"/>
    <s v="SINGLE FAMILY DWELLING"/>
    <n v="400"/>
    <s v="STRONG-ARM (HANDS, FIST, FEET OR BODILY FORCE)"/>
    <s v="AA"/>
    <s v="Adult Arrest"/>
    <n v="210"/>
    <n v="626"/>
    <m/>
    <m/>
    <s v="1100 W  SEPULVEDA                    ST"/>
    <m/>
    <n v="33.745699999999999"/>
    <n v="-118.3005"/>
    <n v="1"/>
    <x v="12"/>
  </r>
  <r>
    <n v="200207349"/>
    <d v="2020-03-05T00:00:00"/>
    <x v="244"/>
    <n v="1820"/>
    <n v="2"/>
    <x v="5"/>
    <n v="289"/>
    <n v="2"/>
    <n v="740"/>
    <s v="VANDALISM - FELONY ($400 &amp; OVER, ALL CHURCH VANDALISMS)"/>
    <s v="2000 1813 0329 1300"/>
    <n v="46"/>
    <s v="M"/>
    <s v="H"/>
    <n v="122"/>
    <s v="VEHICLE, PASSENGER/TRUCK"/>
    <m/>
    <m/>
    <s v="AO"/>
    <s v="Adult Other"/>
    <n v="740"/>
    <m/>
    <m/>
    <m/>
    <s v="1500 W  11TH                         PL"/>
    <m/>
    <n v="34.046199999999999"/>
    <n v="-118.27379999999999"/>
    <n v="0"/>
    <x v="12"/>
  </r>
  <r>
    <n v="200608936"/>
    <d v="2020-04-08T00:00:00"/>
    <x v="139"/>
    <n v="1850"/>
    <n v="6"/>
    <x v="9"/>
    <n v="666"/>
    <n v="2"/>
    <n v="437"/>
    <s v="RESISTING ARREST"/>
    <s v="0400 1212"/>
    <n v="0"/>
    <s v="X"/>
    <s v="X"/>
    <n v="102"/>
    <s v="SIDEWALK"/>
    <n v="400"/>
    <s v="STRONG-ARM (HANDS, FIST, FEET OR BODILY FORCE)"/>
    <s v="AO"/>
    <s v="Adult Other"/>
    <n v="437"/>
    <m/>
    <m/>
    <m/>
    <s v="1200    LODI                         PL"/>
    <m/>
    <n v="34.092599999999997"/>
    <n v="-118.32340000000001"/>
    <n v="0"/>
    <x v="12"/>
  </r>
  <r>
    <n v="200305352"/>
    <d v="2020-01-20T00:00:00"/>
    <x v="230"/>
    <n v="5"/>
    <n v="3"/>
    <x v="2"/>
    <n v="373"/>
    <n v="1"/>
    <n v="330"/>
    <s v="BURGLARY FROM VEHICLE"/>
    <s v="1202 1601 0344 1300"/>
    <n v="67"/>
    <s v="F"/>
    <s v="B"/>
    <n v="502"/>
    <s v="MULTI-UNIT DWELLING (APARTMENT, DUPLEX, ETC)"/>
    <m/>
    <m/>
    <s v="IC"/>
    <s v="Invest Cont"/>
    <n v="330"/>
    <m/>
    <m/>
    <m/>
    <s v="3800 S  BRONSON                      AV"/>
    <m/>
    <n v="34.017200000000003"/>
    <n v="-118.334"/>
    <n v="0"/>
    <x v="12"/>
  </r>
  <r>
    <n v="200916422"/>
    <d v="2020-10-25T00:00:00"/>
    <x v="307"/>
    <n v="130"/>
    <n v="9"/>
    <x v="3"/>
    <n v="981"/>
    <n v="1"/>
    <n v="510"/>
    <s v="VEHICLE - STOLEN"/>
    <m/>
    <n v="0"/>
    <m/>
    <m/>
    <n v="123"/>
    <s v="PARKING UNDERGROUND/BUILDING"/>
    <m/>
    <m/>
    <s v="IC"/>
    <s v="Invest Cont"/>
    <n v="510"/>
    <m/>
    <m/>
    <m/>
    <s v="4300 N  SEPULVEDA                    BL"/>
    <m/>
    <n v="34.153700000000001"/>
    <n v="-118.4662"/>
    <n v="0"/>
    <x v="12"/>
  </r>
  <r>
    <n v="200106343"/>
    <d v="2020-02-03T00:00:00"/>
    <x v="87"/>
    <n v="820"/>
    <n v="1"/>
    <x v="1"/>
    <n v="174"/>
    <n v="1"/>
    <n v="648"/>
    <s v="ARSON"/>
    <n v="1300"/>
    <n v="56"/>
    <s v="F"/>
    <s v="B"/>
    <n v="104"/>
    <s v="DRIVEWAY"/>
    <m/>
    <m/>
    <s v="IC"/>
    <s v="Invest Cont"/>
    <n v="648"/>
    <m/>
    <m/>
    <m/>
    <s v="700 S  SPRING                       ST"/>
    <m/>
    <n v="34.044499999999999"/>
    <n v="-118.25230000000001"/>
    <n v="0"/>
    <x v="12"/>
  </r>
  <r>
    <n v="200913181"/>
    <d v="2020-08-06T00:00:00"/>
    <x v="200"/>
    <n v="1730"/>
    <n v="9"/>
    <x v="3"/>
    <n v="952"/>
    <n v="1"/>
    <n v="330"/>
    <s v="BURGLARY FROM VEHICLE"/>
    <s v="0358 0344"/>
    <n v="35"/>
    <s v="F"/>
    <s v="H"/>
    <n v="123"/>
    <s v="PARKING UNDERGROUND/BUILDING"/>
    <m/>
    <m/>
    <s v="IC"/>
    <s v="Invest Cont"/>
    <n v="330"/>
    <m/>
    <m/>
    <m/>
    <s v="15000    BURBANK                      BL"/>
    <m/>
    <n v="34.1721"/>
    <n v="-118.459"/>
    <n v="0"/>
    <x v="12"/>
  </r>
  <r>
    <n v="200608757"/>
    <d v="2020-04-04T00:00:00"/>
    <x v="243"/>
    <n v="2100"/>
    <n v="6"/>
    <x v="9"/>
    <n v="663"/>
    <n v="1"/>
    <n v="420"/>
    <s v="THEFT FROM MOTOR VEHICLE - PETTY ($950 &amp; UNDER)"/>
    <s v="1300 0344 1601 1606"/>
    <n v="26"/>
    <s v="M"/>
    <s v="B"/>
    <n v="101"/>
    <s v="STREET"/>
    <m/>
    <m/>
    <s v="IC"/>
    <s v="Invest Cont"/>
    <n v="420"/>
    <m/>
    <m/>
    <m/>
    <s v="SANTA MONICA"/>
    <s v="SYCAMORE"/>
    <n v="34.090699999999998"/>
    <n v="-118.3428"/>
    <n v="0"/>
    <x v="12"/>
  </r>
  <r>
    <n v="201216576"/>
    <d v="2020-07-15T00:00:00"/>
    <x v="110"/>
    <n v="2055"/>
    <n v="12"/>
    <x v="8"/>
    <n v="1243"/>
    <n v="2"/>
    <n v="930"/>
    <s v="CRIMINAL THREATS - NO WEAPON DISPLAYED"/>
    <s v="0913 0421 1817"/>
    <n v="34"/>
    <s v="F"/>
    <s v="H"/>
    <n v="501"/>
    <s v="SINGLE FAMILY DWELLING"/>
    <n v="511"/>
    <s v="VERBAL THREAT"/>
    <s v="IC"/>
    <s v="Invest Cont"/>
    <n v="930"/>
    <m/>
    <m/>
    <m/>
    <s v="1600 W  62ND                         ST"/>
    <m/>
    <n v="33.983199999999997"/>
    <n v="-118.3068"/>
    <n v="0"/>
    <x v="12"/>
  </r>
  <r>
    <n v="201105208"/>
    <d v="2020-01-28T00:00:00"/>
    <x v="259"/>
    <n v="530"/>
    <n v="11"/>
    <x v="7"/>
    <n v="1199"/>
    <n v="1"/>
    <n v="510"/>
    <s v="VEHICLE - STOLEN"/>
    <m/>
    <n v="0"/>
    <m/>
    <m/>
    <n v="101"/>
    <s v="STREET"/>
    <m/>
    <m/>
    <s v="IC"/>
    <s v="Invest Cont"/>
    <n v="510"/>
    <m/>
    <m/>
    <m/>
    <s v="700    SOLANO                       AV"/>
    <m/>
    <n v="34.076799999999999"/>
    <n v="-118.2333"/>
    <n v="0"/>
    <x v="12"/>
  </r>
  <r>
    <n v="200118875"/>
    <d v="2020-10-03T00:00:00"/>
    <x v="263"/>
    <n v="1200"/>
    <n v="1"/>
    <x v="1"/>
    <n v="159"/>
    <n v="1"/>
    <n v="230"/>
    <s v="ASSAULT WITH DEADLY WEAPON, AGGRAVATED ASSAULT"/>
    <s v="1218 1822 2033 0411"/>
    <n v="44"/>
    <s v="M"/>
    <s v="B"/>
    <n v="101"/>
    <s v="STREET"/>
    <n v="500"/>
    <s v="UNKNOWN WEAPON/OTHER WEAPON"/>
    <s v="IC"/>
    <s v="Invest Cont"/>
    <n v="230"/>
    <m/>
    <m/>
    <m/>
    <s v="4TH                          ST"/>
    <s v="ALAMEDA"/>
    <n v="34.043300000000002"/>
    <n v="-118.2381"/>
    <n v="0"/>
    <x v="12"/>
  </r>
  <r>
    <n v="201211125"/>
    <d v="2020-04-17T00:00:00"/>
    <x v="317"/>
    <n v="620"/>
    <n v="12"/>
    <x v="8"/>
    <n v="1259"/>
    <n v="2"/>
    <n v="745"/>
    <s v="VANDALISM - MISDEAMEANOR ($399 OR UNDER)"/>
    <s v="0329 1202"/>
    <n v="70"/>
    <s v="M"/>
    <s v="H"/>
    <n v="501"/>
    <s v="SINGLE FAMILY DWELLING"/>
    <m/>
    <m/>
    <s v="IC"/>
    <s v="Invest Cont"/>
    <n v="745"/>
    <m/>
    <m/>
    <m/>
    <s v="900 E  76TH                         ST"/>
    <m/>
    <n v="33.971200000000003"/>
    <n v="-118.2586"/>
    <n v="0"/>
    <x v="12"/>
  </r>
  <r>
    <n v="200205530"/>
    <d v="2020-01-16T00:00:00"/>
    <x v="222"/>
    <n v="1715"/>
    <n v="2"/>
    <x v="5"/>
    <n v="218"/>
    <n v="1"/>
    <n v="331"/>
    <s v="THEFT FROM MOTOR VEHICLE - GRAND ($950.01 AND OVER)"/>
    <s v="0329 0344 0385 1300"/>
    <n v="37"/>
    <s v="F"/>
    <s v="W"/>
    <n v="101"/>
    <s v="STREET"/>
    <m/>
    <m/>
    <s v="IC"/>
    <s v="Invest Cont"/>
    <n v="331"/>
    <m/>
    <m/>
    <m/>
    <s v="700    ECHO PARK                    AV"/>
    <m/>
    <n v="34.071300000000001"/>
    <n v="-118.2597"/>
    <n v="0"/>
    <x v="12"/>
  </r>
  <r>
    <n v="200710422"/>
    <d v="2020-06-13T00:00:00"/>
    <x v="93"/>
    <n v="1600"/>
    <n v="7"/>
    <x v="0"/>
    <n v="749"/>
    <n v="1"/>
    <n v="230"/>
    <s v="ASSAULT WITH DEADLY WEAPON, AGGRAVATED ASSAULT"/>
    <s v="1822 1309 0444"/>
    <n v="35"/>
    <s v="M"/>
    <s v="H"/>
    <n v="101"/>
    <s v="STREET"/>
    <n v="307"/>
    <s v="VEHICLE"/>
    <s v="AA"/>
    <s v="Adult Arrest"/>
    <n v="230"/>
    <m/>
    <m/>
    <m/>
    <s v="LUCERNE"/>
    <s v="OLYMPIC"/>
    <n v="34.056399999999996"/>
    <n v="-118.32729999999999"/>
    <n v="1"/>
    <x v="12"/>
  </r>
  <r>
    <n v="200306025"/>
    <d v="2020-02-03T00:00:00"/>
    <x v="233"/>
    <n v="100"/>
    <n v="3"/>
    <x v="2"/>
    <n v="361"/>
    <n v="2"/>
    <n v="745"/>
    <s v="VANDALISM - MISDEAMEANOR ($399 OR UNDER)"/>
    <s v="0202 0329"/>
    <n v="10"/>
    <s v="X"/>
    <s v="X"/>
    <n v="301"/>
    <s v="GAS STATION"/>
    <m/>
    <m/>
    <s v="IC"/>
    <s v="Invest Cont"/>
    <n v="745"/>
    <m/>
    <m/>
    <m/>
    <s v="3700 S  LA BREA                      AV"/>
    <m/>
    <n v="34.0199"/>
    <n v="-118.3556"/>
    <n v="0"/>
    <x v="12"/>
  </r>
  <r>
    <n v="201108198"/>
    <d v="2020-04-10T00:00:00"/>
    <x v="139"/>
    <n v="2000"/>
    <n v="11"/>
    <x v="7"/>
    <n v="1141"/>
    <n v="1"/>
    <n v="310"/>
    <s v="BURGLARY"/>
    <s v="1609 0344 0358 1239 0382 1608"/>
    <n v="61"/>
    <s v="X"/>
    <s v="H"/>
    <n v="502"/>
    <s v="MULTI-UNIT DWELLING (APARTMENT, DUPLEX, ETC)"/>
    <n v="500"/>
    <s v="UNKNOWN WEAPON/OTHER WEAPON"/>
    <s v="IC"/>
    <s v="Invest Cont"/>
    <n v="310"/>
    <m/>
    <m/>
    <m/>
    <s v="1800 N  NORMANDIE                    AV"/>
    <m/>
    <n v="34.1036"/>
    <n v="-118.3006"/>
    <n v="0"/>
    <x v="12"/>
  </r>
  <r>
    <n v="200321237"/>
    <d v="2020-12-03T00:00:00"/>
    <x v="170"/>
    <n v="1"/>
    <n v="3"/>
    <x v="2"/>
    <n v="357"/>
    <n v="2"/>
    <n v="662"/>
    <s v="BUNCO, GRAND THEFT"/>
    <s v="0113 0344 0701 0800 1822"/>
    <n v="31"/>
    <s v="M"/>
    <s v="H"/>
    <n v="502"/>
    <s v="MULTI-UNIT DWELLING (APARTMENT, DUPLEX, ETC)"/>
    <m/>
    <m/>
    <s v="IC"/>
    <s v="Invest Cont"/>
    <n v="662"/>
    <m/>
    <m/>
    <m/>
    <s v="1200 W  36TH                         ST"/>
    <m/>
    <n v="34.023000000000003"/>
    <n v="-118.2953"/>
    <n v="0"/>
    <x v="12"/>
  </r>
  <r>
    <n v="200218525"/>
    <d v="2020-12-12T00:00:00"/>
    <x v="341"/>
    <n v="1000"/>
    <n v="2"/>
    <x v="5"/>
    <n v="217"/>
    <n v="1"/>
    <n v="510"/>
    <s v="VEHICLE - STOLEN"/>
    <m/>
    <n v="0"/>
    <m/>
    <m/>
    <n v="101"/>
    <s v="STREET"/>
    <m/>
    <m/>
    <s v="IC"/>
    <s v="Invest Cont"/>
    <n v="510"/>
    <m/>
    <m/>
    <m/>
    <s v="700 N  ALVARADO                     ST"/>
    <m/>
    <n v="34.073799999999999"/>
    <n v="-118.2658"/>
    <n v="0"/>
    <x v="12"/>
  </r>
  <r>
    <n v="200712864"/>
    <d v="2020-08-17T00:00:00"/>
    <x v="337"/>
    <n v="2250"/>
    <n v="7"/>
    <x v="0"/>
    <n v="752"/>
    <n v="1"/>
    <n v="310"/>
    <s v="BURGLARY"/>
    <s v="2004 1402 1414 0344 0342 0321"/>
    <n v="0"/>
    <s v="M"/>
    <s v="O"/>
    <n v="203"/>
    <s v="OTHER BUSINESS"/>
    <m/>
    <m/>
    <s v="AO"/>
    <s v="Adult Other"/>
    <n v="310"/>
    <n v="998"/>
    <m/>
    <m/>
    <s v="5800 W  PICO                         BL"/>
    <m/>
    <n v="34.055799999999998"/>
    <n v="-118.3706"/>
    <n v="0"/>
    <x v="12"/>
  </r>
  <r>
    <n v="201225264"/>
    <d v="2020-11-26T00:00:00"/>
    <x v="291"/>
    <n v="919"/>
    <n v="12"/>
    <x v="8"/>
    <n v="1258"/>
    <n v="2"/>
    <n v="437"/>
    <s v="RESISTING ARREST"/>
    <n v="1309"/>
    <n v="0"/>
    <s v="X"/>
    <s v="X"/>
    <n v="101"/>
    <s v="STREET"/>
    <n v="307"/>
    <s v="VEHICLE"/>
    <s v="AA"/>
    <s v="Adult Arrest"/>
    <n v="437"/>
    <m/>
    <m/>
    <m/>
    <s v="75TH                         ST"/>
    <s v="MAIN                         ST"/>
    <n v="33.972099999999998"/>
    <n v="-118.2739"/>
    <n v="1"/>
    <x v="12"/>
  </r>
  <r>
    <n v="200807919"/>
    <d v="2020-04-01T00:00:00"/>
    <x v="40"/>
    <n v="2100"/>
    <n v="8"/>
    <x v="12"/>
    <n v="822"/>
    <n v="2"/>
    <n v="930"/>
    <s v="CRIMINAL THREATS - NO WEAPON DISPLAYED"/>
    <n v="2040"/>
    <n v="65"/>
    <s v="M"/>
    <s v="W"/>
    <n v="501"/>
    <s v="SINGLE FAMILY DWELLING"/>
    <n v="511"/>
    <s v="VERBAL THREAT"/>
    <s v="IC"/>
    <s v="Invest Cont"/>
    <n v="930"/>
    <m/>
    <m/>
    <m/>
    <s v="17000 W  SUNSET                       BL"/>
    <m/>
    <n v="34.041600000000003"/>
    <n v="-118.5496"/>
    <n v="0"/>
    <x v="12"/>
  </r>
  <r>
    <n v="200606634"/>
    <d v="2020-02-22T00:00:00"/>
    <x v="58"/>
    <n v="1000"/>
    <n v="6"/>
    <x v="9"/>
    <n v="636"/>
    <n v="1"/>
    <n v="420"/>
    <s v="THEFT FROM MOTOR VEHICLE - PETTY ($950 &amp; UNDER)"/>
    <m/>
    <n v="0"/>
    <m/>
    <m/>
    <n v="101"/>
    <s v="STREET"/>
    <m/>
    <m/>
    <s v="IC"/>
    <s v="Invest Cont"/>
    <n v="420"/>
    <m/>
    <m/>
    <m/>
    <s v="1700 N  HIGHLAND                     AV"/>
    <m/>
    <n v="34.101599999999998"/>
    <n v="-118.3387"/>
    <n v="0"/>
    <x v="12"/>
  </r>
  <r>
    <n v="200516914"/>
    <d v="2020-11-20T00:00:00"/>
    <x v="278"/>
    <n v="1839"/>
    <n v="5"/>
    <x v="10"/>
    <n v="519"/>
    <n v="1"/>
    <n v="230"/>
    <s v="ASSAULT WITH DEADLY WEAPON, AGGRAVATED ASSAULT"/>
    <s v="1313 0334 0309 0913 0360 0302 1100 0450"/>
    <n v="63"/>
    <s v="M"/>
    <s v="H"/>
    <n v="101"/>
    <s v="STREET"/>
    <n v="102"/>
    <s v="HAND GUN"/>
    <s v="AA"/>
    <s v="Adult Arrest"/>
    <n v="230"/>
    <m/>
    <m/>
    <m/>
    <s v="1000 E  SANDISON                     ST"/>
    <m/>
    <n v="33.7941"/>
    <n v="-118.2505"/>
    <n v="1"/>
    <x v="12"/>
  </r>
  <r>
    <n v="200111758"/>
    <d v="2020-05-15T00:00:00"/>
    <x v="80"/>
    <n v="1040"/>
    <n v="1"/>
    <x v="1"/>
    <n v="192"/>
    <n v="2"/>
    <n v="740"/>
    <s v="VANDALISM - FELONY ($400 &amp; OVER, ALL CHURCH VANDALISMS)"/>
    <n v="329"/>
    <n v="25"/>
    <s v="M"/>
    <s v="B"/>
    <n v="701"/>
    <s v="HOSPITAL"/>
    <m/>
    <m/>
    <s v="AA"/>
    <s v="Adult Arrest"/>
    <n v="740"/>
    <m/>
    <m/>
    <m/>
    <s v="1300 S  HOPE                         ST"/>
    <m/>
    <n v="34.039499999999997"/>
    <n v="-118.26560000000001"/>
    <n v="1"/>
    <x v="12"/>
  </r>
  <r>
    <n v="200619877"/>
    <d v="2020-12-31T00:00:00"/>
    <x v="361"/>
    <n v="2340"/>
    <n v="6"/>
    <x v="9"/>
    <n v="647"/>
    <n v="1"/>
    <n v="761"/>
    <s v="BRANDISH WEAPON"/>
    <s v="0334 1822 1501"/>
    <n v="65"/>
    <s v="M"/>
    <s v="W"/>
    <n v="102"/>
    <s v="SIDEWALK"/>
    <n v="212"/>
    <s v="BOTTLE"/>
    <s v="IC"/>
    <s v="Invest Cont"/>
    <n v="761"/>
    <m/>
    <m/>
    <m/>
    <s v="1500    VINE                         ST"/>
    <m/>
    <n v="34.097999999999999"/>
    <n v="-118.3266"/>
    <n v="0"/>
    <x v="12"/>
  </r>
  <r>
    <n v="200408239"/>
    <d v="2020-04-26T00:00:00"/>
    <x v="303"/>
    <n v="2000"/>
    <n v="4"/>
    <x v="4"/>
    <n v="402"/>
    <n v="2"/>
    <n v="888"/>
    <s v="TRESPASSING"/>
    <n v="1309"/>
    <n v="0"/>
    <s v="M"/>
    <s v="W"/>
    <n v="510"/>
    <s v="NURSING/CONVALESCENT/RETIREMENT HOME"/>
    <m/>
    <m/>
    <s v="IC"/>
    <s v="Invest Cont"/>
    <n v="888"/>
    <m/>
    <m/>
    <m/>
    <s v="4500    GRIFFIN                      AV"/>
    <m/>
    <n v="34.094499999999996"/>
    <n v="-118.2024"/>
    <n v="0"/>
    <x v="12"/>
  </r>
  <r>
    <n v="200510575"/>
    <d v="2020-06-13T00:00:00"/>
    <x v="226"/>
    <n v="1600"/>
    <n v="5"/>
    <x v="10"/>
    <n v="585"/>
    <n v="1"/>
    <n v="310"/>
    <s v="BURGLARY"/>
    <s v="0344 0321"/>
    <n v="58"/>
    <s v="M"/>
    <s v="W"/>
    <n v="501"/>
    <s v="SINGLE FAMILY DWELLING"/>
    <m/>
    <m/>
    <s v="IC"/>
    <s v="Invest Cont"/>
    <n v="310"/>
    <m/>
    <m/>
    <m/>
    <s v="700 W  20TH                         ST"/>
    <m/>
    <n v="33.726100000000002"/>
    <n v="-118.2924"/>
    <n v="0"/>
    <x v="12"/>
  </r>
  <r>
    <n v="200213422"/>
    <d v="2020-08-06T00:00:00"/>
    <x v="74"/>
    <n v="1816"/>
    <n v="2"/>
    <x v="5"/>
    <n v="216"/>
    <n v="2"/>
    <n v="956"/>
    <s v="LETTERS, LEWD  -  TELEPHONE CALLS, LEWD"/>
    <s v="1822 1906"/>
    <n v="41"/>
    <s v="F"/>
    <s v="H"/>
    <n v="501"/>
    <s v="SINGLE FAMILY DWELLING"/>
    <m/>
    <m/>
    <s v="IC"/>
    <s v="Invest Cont"/>
    <n v="956"/>
    <m/>
    <m/>
    <m/>
    <s v="600 N  CORONADO                     ST"/>
    <m/>
    <n v="34.075099999999999"/>
    <n v="-118.2717"/>
    <n v="0"/>
    <x v="12"/>
  </r>
  <r>
    <n v="201301156"/>
    <d v="2020-12-11T00:00:00"/>
    <x v="28"/>
    <n v="1945"/>
    <n v="13"/>
    <x v="6"/>
    <n v="1377"/>
    <n v="1"/>
    <n v="210"/>
    <s v="ROBBERY"/>
    <s v="0334 1402 0302 0400 0344 1822"/>
    <n v="30"/>
    <s v="M"/>
    <s v="H"/>
    <n v="101"/>
    <s v="STREET"/>
    <n v="109"/>
    <s v="SEMI-AUTOMATIC PISTOL"/>
    <s v="AO"/>
    <s v="Adult Other"/>
    <n v="210"/>
    <n v="998"/>
    <m/>
    <m/>
    <s v="SLAUSON                      AV"/>
    <s v="HOLMES                       AV"/>
    <n v="33.989199999999997"/>
    <n v="-118.24120000000001"/>
    <n v="0"/>
    <x v="12"/>
  </r>
  <r>
    <n v="200508200"/>
    <d v="2020-04-12T00:00:00"/>
    <x v="56"/>
    <n v="2230"/>
    <n v="5"/>
    <x v="10"/>
    <n v="526"/>
    <n v="2"/>
    <n v="626"/>
    <s v="INTIMATE PARTNER - SIMPLE ASSAULT"/>
    <s v="0416 0446 2000 1814 0913"/>
    <n v="32"/>
    <s v="F"/>
    <s v="H"/>
    <n v="509"/>
    <s v="MOBILE HOME/TRAILERS/CONSTRUCTION TRAILERS/RV'S/MOTORHOME"/>
    <n v="400"/>
    <s v="STRONG-ARM (HANDS, FIST, FEET OR BODILY FORCE)"/>
    <s v="AO"/>
    <s v="Adult Other"/>
    <n v="626"/>
    <m/>
    <m/>
    <m/>
    <s v="400 W  ANAHEIM                      ST"/>
    <m/>
    <n v="33.779800000000002"/>
    <n v="-118.2664"/>
    <n v="0"/>
    <x v="12"/>
  </r>
  <r>
    <n v="200508554"/>
    <d v="2020-04-21T00:00:00"/>
    <x v="32"/>
    <n v="1220"/>
    <n v="5"/>
    <x v="10"/>
    <n v="529"/>
    <n v="2"/>
    <n v="647"/>
    <s v="THROWING OBJECT AT MOVING VEHICLE"/>
    <s v="0329 1300 1310 1817"/>
    <n v="51"/>
    <s v="F"/>
    <s v="W"/>
    <n v="122"/>
    <s v="VEHICLE, PASSENGER/TRUCK"/>
    <n v="309"/>
    <s v="BOARD"/>
    <s v="IC"/>
    <s v="Invest Cont"/>
    <n v="647"/>
    <n v="745"/>
    <m/>
    <m/>
    <s v="BROAD"/>
    <s v="E"/>
    <n v="33.775700000000001"/>
    <n v="-118.2608"/>
    <n v="0"/>
    <x v="12"/>
  </r>
  <r>
    <n v="200208375"/>
    <d v="2020-03-30T00:00:00"/>
    <x v="152"/>
    <n v="1250"/>
    <n v="2"/>
    <x v="5"/>
    <n v="201"/>
    <n v="2"/>
    <n v="930"/>
    <s v="CRIMINAL THREATS - NO WEAPON DISPLAYED"/>
    <s v="0202 1822 0601 1236 2028 0432 0421 2004"/>
    <n v="47"/>
    <s v="M"/>
    <s v="O"/>
    <n v="301"/>
    <s v="GAS STATION"/>
    <n v="511"/>
    <s v="VERBAL THREAT"/>
    <s v="IC"/>
    <s v="Invest Cont"/>
    <n v="930"/>
    <m/>
    <m/>
    <m/>
    <s v="4500    MELROSE                      AV"/>
    <m/>
    <n v="34.087299999999999"/>
    <n v="-118.29600000000001"/>
    <n v="0"/>
    <x v="12"/>
  </r>
  <r>
    <n v="200709225"/>
    <d v="2020-05-13T00:00:00"/>
    <x v="25"/>
    <n v="2250"/>
    <n v="7"/>
    <x v="0"/>
    <n v="721"/>
    <n v="1"/>
    <n v="330"/>
    <s v="BURGLARY FROM VEHICLE"/>
    <s v="1300 0344"/>
    <n v="34"/>
    <s v="F"/>
    <s v="W"/>
    <n v="122"/>
    <s v="VEHICLE, PASSENGER/TRUCK"/>
    <m/>
    <m/>
    <s v="IC"/>
    <s v="Invest Cont"/>
    <n v="330"/>
    <m/>
    <m/>
    <m/>
    <s v="300 S  HAMEL                        RD"/>
    <m/>
    <n v="34.073599999999999"/>
    <n v="-118.38160000000001"/>
    <n v="0"/>
    <x v="12"/>
  </r>
  <r>
    <n v="200316961"/>
    <d v="2020-09-06T00:00:00"/>
    <x v="256"/>
    <n v="250"/>
    <n v="3"/>
    <x v="2"/>
    <n v="391"/>
    <n v="2"/>
    <n v="624"/>
    <s v="BATTERY - SIMPLE ASSAULT"/>
    <s v="0401 0913 0329 1307"/>
    <n v="59"/>
    <s v="F"/>
    <s v="B"/>
    <n v="103"/>
    <s v="ALLEY"/>
    <n v="400"/>
    <s v="STRONG-ARM (HANDS, FIST, FEET OR BODILY FORCE)"/>
    <s v="IC"/>
    <s v="Invest Cont"/>
    <n v="624"/>
    <m/>
    <m/>
    <m/>
    <s v="BUCKINGHAM"/>
    <s v="PALMYRA"/>
    <n v="34.006700000000002"/>
    <n v="-118.3515"/>
    <n v="0"/>
    <x v="12"/>
  </r>
  <r>
    <n v="200515025"/>
    <d v="2020-10-09T00:00:00"/>
    <x v="212"/>
    <n v="1900"/>
    <n v="5"/>
    <x v="10"/>
    <n v="514"/>
    <n v="1"/>
    <n v="510"/>
    <s v="VEHICLE - STOLEN"/>
    <m/>
    <n v="0"/>
    <m/>
    <m/>
    <n v="101"/>
    <s v="STREET"/>
    <m/>
    <m/>
    <s v="AO"/>
    <s v="Adult Other"/>
    <n v="510"/>
    <m/>
    <m/>
    <m/>
    <s v="WILMINGTON                   AV"/>
    <s v="MAURETANIA                   ST"/>
    <n v="33.7896"/>
    <n v="-118.27500000000001"/>
    <n v="0"/>
    <x v="12"/>
  </r>
  <r>
    <n v="200507910"/>
    <d v="2020-04-04T00:00:00"/>
    <x v="42"/>
    <n v="300"/>
    <n v="5"/>
    <x v="10"/>
    <n v="585"/>
    <n v="1"/>
    <n v="230"/>
    <s v="ASSAULT WITH DEADLY WEAPON, AGGRAVATED ASSAULT"/>
    <s v="0334 0449 1206 1402 1817 2002 1419 0913"/>
    <n v="55"/>
    <s v="F"/>
    <s v="W"/>
    <n v="501"/>
    <s v="SINGLE FAMILY DWELLING"/>
    <n v="102"/>
    <s v="HAND GUN"/>
    <s v="AO"/>
    <s v="Adult Other"/>
    <n v="230"/>
    <n v="998"/>
    <m/>
    <m/>
    <s v="2300 S  CABRILLO                     AV"/>
    <m/>
    <n v="33.722900000000003"/>
    <n v="-118.2946"/>
    <n v="0"/>
    <x v="12"/>
  </r>
  <r>
    <n v="200912215"/>
    <d v="2020-07-11T00:00:00"/>
    <x v="247"/>
    <n v="200"/>
    <n v="9"/>
    <x v="3"/>
    <n v="984"/>
    <n v="2"/>
    <n v="626"/>
    <s v="INTIMATE PARTNER - SIMPLE ASSAULT"/>
    <s v="2000 0416 0417 1813 0913 1414"/>
    <n v="20"/>
    <s v="F"/>
    <s v="H"/>
    <n v="101"/>
    <s v="STREET"/>
    <n v="400"/>
    <s v="STRONG-ARM (HANDS, FIST, FEET OR BODILY FORCE)"/>
    <s v="AO"/>
    <s v="Adult Other"/>
    <n v="626"/>
    <m/>
    <m/>
    <m/>
    <s v="VENTURA                      BL"/>
    <s v="VAN NUYS                     BL"/>
    <n v="34.1509"/>
    <n v="-118.4487"/>
    <n v="0"/>
    <x v="12"/>
  </r>
  <r>
    <n v="201309348"/>
    <d v="2020-04-12T00:00:00"/>
    <x v="56"/>
    <n v="950"/>
    <n v="13"/>
    <x v="6"/>
    <n v="1309"/>
    <n v="1"/>
    <n v="341"/>
    <s v="THEFT-GRAND ($950.01 &amp; OVER)EXCPT,GUNS,FOWL,LIVESTK,PROD"/>
    <n v="344"/>
    <n v="39"/>
    <s v="M"/>
    <s v="H"/>
    <n v="203"/>
    <s v="OTHER BUSINESS"/>
    <m/>
    <m/>
    <s v="IC"/>
    <s v="Invest Cont"/>
    <n v="341"/>
    <m/>
    <m/>
    <m/>
    <s v="1900    MATEO                        ST"/>
    <m/>
    <n v="34.022500000000001"/>
    <n v="-118.2325"/>
    <n v="0"/>
    <x v="12"/>
  </r>
  <r>
    <n v="201106726"/>
    <d v="2020-03-01T00:00:00"/>
    <x v="0"/>
    <n v="930"/>
    <n v="11"/>
    <x v="7"/>
    <n v="1146"/>
    <n v="2"/>
    <n v="930"/>
    <s v="CRIMINAL THREATS - NO WEAPON DISPLAYED"/>
    <s v="0913 0554 0400 0421"/>
    <n v="45"/>
    <s v="M"/>
    <s v="H"/>
    <n v="501"/>
    <s v="SINGLE FAMILY DWELLING"/>
    <n v="511"/>
    <s v="VERBAL THREAT"/>
    <s v="AO"/>
    <s v="Adult Other"/>
    <n v="930"/>
    <m/>
    <m/>
    <m/>
    <s v="2900 N  COOLIDGE                     AV"/>
    <m/>
    <n v="34.103000000000002"/>
    <n v="-118.2462"/>
    <n v="0"/>
    <x v="12"/>
  </r>
  <r>
    <n v="200509440"/>
    <d v="2020-05-14T00:00:00"/>
    <x v="80"/>
    <n v="1530"/>
    <n v="5"/>
    <x v="10"/>
    <n v="531"/>
    <n v="2"/>
    <n v="740"/>
    <s v="VANDALISM - FELONY ($400 &amp; OVER, ALL CHURCH VANDALISMS)"/>
    <s v="1300 0329 1202"/>
    <n v="72"/>
    <s v="F"/>
    <s v="W"/>
    <n v="122"/>
    <s v="VEHICLE, PASSENGER/TRUCK"/>
    <m/>
    <m/>
    <s v="IC"/>
    <s v="Invest Cont"/>
    <n v="740"/>
    <m/>
    <m/>
    <m/>
    <s v="1600 W  259TH                        PL"/>
    <m/>
    <n v="33.787500000000001"/>
    <n v="-118.3043"/>
    <n v="0"/>
    <x v="12"/>
  </r>
  <r>
    <n v="200612772"/>
    <d v="2020-07-19T00:00:00"/>
    <x v="221"/>
    <n v="355"/>
    <n v="6"/>
    <x v="9"/>
    <n v="645"/>
    <n v="2"/>
    <n v="956"/>
    <s v="LETTERS, LEWD  -  TELEPHONE CALLS, LEWD"/>
    <s v="1906 1814 0913"/>
    <n v="44"/>
    <s v="F"/>
    <s v="W"/>
    <n v="502"/>
    <s v="MULTI-UNIT DWELLING (APARTMENT, DUPLEX, ETC)"/>
    <m/>
    <m/>
    <s v="IC"/>
    <s v="Invest Cont"/>
    <n v="956"/>
    <m/>
    <m/>
    <m/>
    <s v="7000    FRANKLIN                     AV"/>
    <m/>
    <n v="34.104100000000003"/>
    <n v="-118.34269999999999"/>
    <n v="0"/>
    <x v="12"/>
  </r>
  <r>
    <n v="200115433"/>
    <d v="2020-07-27T00:00:00"/>
    <x v="338"/>
    <n v="1910"/>
    <n v="1"/>
    <x v="1"/>
    <n v="127"/>
    <n v="2"/>
    <n v="740"/>
    <s v="VANDALISM - FELONY ($400 &amp; OVER, ALL CHURCH VANDALISMS)"/>
    <n v="329"/>
    <n v="0"/>
    <s v="M"/>
    <s v="W"/>
    <n v="725"/>
    <s v="GOVERNMENT FACILITY (FEDERAL,STATE, COUNTY &amp; CITY)"/>
    <m/>
    <m/>
    <s v="IC"/>
    <s v="Invest Cont"/>
    <n v="740"/>
    <m/>
    <m/>
    <m/>
    <s v="500 N  ALAMEDA                      ST"/>
    <m/>
    <n v="34.052700000000002"/>
    <n v="-118.2398"/>
    <n v="0"/>
    <x v="12"/>
  </r>
  <r>
    <n v="200608252"/>
    <d v="2020-03-21T00:00:00"/>
    <x v="35"/>
    <n v="2124"/>
    <n v="6"/>
    <x v="9"/>
    <n v="667"/>
    <n v="1"/>
    <n v="230"/>
    <s v="ASSAULT WITH DEADLY WEAPON, AGGRAVATED ASSAULT"/>
    <s v="1822 0342 1402 0400 0416"/>
    <n v="34"/>
    <s v="M"/>
    <s v="W"/>
    <n v="502"/>
    <s v="MULTI-UNIT DWELLING (APARTMENT, DUPLEX, ETC)"/>
    <n v="303"/>
    <s v="BRASS KNUCKLES"/>
    <s v="AO"/>
    <s v="Adult Other"/>
    <n v="230"/>
    <n v="990"/>
    <n v="998"/>
    <m/>
    <s v="5900    LEXINGTON                    AV"/>
    <m/>
    <n v="34.092599999999997"/>
    <n v="-118.31789999999999"/>
    <n v="0"/>
    <x v="12"/>
  </r>
  <r>
    <n v="200707635"/>
    <d v="2020-03-20T00:00:00"/>
    <x v="198"/>
    <n v="1220"/>
    <n v="7"/>
    <x v="0"/>
    <n v="775"/>
    <n v="2"/>
    <n v="626"/>
    <s v="INTIMATE PARTNER - SIMPLE ASSAULT"/>
    <s v="0400 2000"/>
    <n v="46"/>
    <s v="F"/>
    <s v="H"/>
    <n v="501"/>
    <s v="SINGLE FAMILY DWELLING"/>
    <n v="400"/>
    <s v="STRONG-ARM (HANDS, FIST, FEET OR BODILY FORCE)"/>
    <s v="IC"/>
    <s v="Invest Cont"/>
    <n v="626"/>
    <m/>
    <m/>
    <m/>
    <s v="4600    SATURN                       ST"/>
    <m/>
    <n v="34.043199999999999"/>
    <n v="-118.3385"/>
    <n v="0"/>
    <x v="12"/>
  </r>
  <r>
    <n v="200318365"/>
    <d v="2020-10-04T00:00:00"/>
    <x v="76"/>
    <n v="2300"/>
    <n v="3"/>
    <x v="2"/>
    <n v="312"/>
    <n v="2"/>
    <n v="740"/>
    <s v="VANDALISM - FELONY ($400 &amp; OVER, ALL CHURCH VANDALISMS)"/>
    <s v="0329 1822 0104"/>
    <n v="0"/>
    <s v="X"/>
    <s v="X"/>
    <n v="229"/>
    <s v="CHECK CASHING*"/>
    <m/>
    <m/>
    <s v="IC"/>
    <s v="Invest Cont"/>
    <n v="740"/>
    <m/>
    <m/>
    <m/>
    <s v="2600 S  LA BREA                      AV"/>
    <m/>
    <n v="34.0289"/>
    <n v="-118.3563"/>
    <n v="0"/>
    <x v="12"/>
  </r>
  <r>
    <n v="200113187"/>
    <d v="2020-06-10T00:00:00"/>
    <x v="14"/>
    <n v="220"/>
    <n v="1"/>
    <x v="1"/>
    <n v="162"/>
    <n v="1"/>
    <n v="310"/>
    <s v="BURGLARY"/>
    <s v="1609 0344 1822"/>
    <n v="0"/>
    <s v="M"/>
    <s v="W"/>
    <n v="403"/>
    <s v="DRUG STORE"/>
    <m/>
    <m/>
    <s v="IC"/>
    <s v="Invest Cont"/>
    <n v="310"/>
    <m/>
    <m/>
    <m/>
    <s v="600 W  7TH                          ST"/>
    <m/>
    <n v="34.0473"/>
    <n v="-118.25660000000001"/>
    <n v="0"/>
    <x v="12"/>
  </r>
  <r>
    <n v="200813356"/>
    <d v="2020-08-26T00:00:00"/>
    <x v="218"/>
    <n v="1300"/>
    <n v="8"/>
    <x v="12"/>
    <n v="842"/>
    <n v="1"/>
    <n v="510"/>
    <s v="VEHICLE - STOLEN"/>
    <m/>
    <n v="0"/>
    <m/>
    <m/>
    <n v="108"/>
    <s v="PARKING LOT"/>
    <m/>
    <m/>
    <s v="IC"/>
    <s v="Invest Cont"/>
    <n v="510"/>
    <m/>
    <m/>
    <m/>
    <s v="WESTGATE                     AV"/>
    <s v="SANTA MONICA                 BL"/>
    <n v="34.042499999999997"/>
    <n v="-118.4593"/>
    <n v="0"/>
    <x v="12"/>
  </r>
  <r>
    <n v="201215497"/>
    <d v="2020-06-26T00:00:00"/>
    <x v="10"/>
    <n v="1140"/>
    <n v="12"/>
    <x v="8"/>
    <n v="1265"/>
    <n v="1"/>
    <n v="331"/>
    <s v="THEFT FROM MOTOR VEHICLE - GRAND ($950.01 AND OVER)"/>
    <s v="1822 0344 0385"/>
    <n v="30"/>
    <s v="F"/>
    <s v="B"/>
    <n v="707"/>
    <s v="GARAGE/CARPORT"/>
    <m/>
    <m/>
    <s v="IC"/>
    <s v="Invest Cont"/>
    <n v="331"/>
    <m/>
    <m/>
    <m/>
    <s v="7900 S  VERMONT                      AV"/>
    <m/>
    <n v="33.964100000000002"/>
    <n v="-118.2919"/>
    <n v="0"/>
    <x v="12"/>
  </r>
  <r>
    <n v="200810037"/>
    <d v="2020-05-29T00:00:00"/>
    <x v="329"/>
    <n v="2300"/>
    <n v="8"/>
    <x v="12"/>
    <n v="802"/>
    <n v="1"/>
    <n v="510"/>
    <s v="VEHICLE - STOLEN"/>
    <m/>
    <n v="0"/>
    <m/>
    <m/>
    <n v="101"/>
    <s v="STREET"/>
    <m/>
    <m/>
    <s v="IC"/>
    <s v="Invest Cont"/>
    <n v="510"/>
    <m/>
    <m/>
    <m/>
    <s v="15300    BESTOR                       BL"/>
    <m/>
    <n v="34.051200000000001"/>
    <n v="-118.52509999999999"/>
    <n v="0"/>
    <x v="12"/>
  </r>
  <r>
    <n v="200610685"/>
    <d v="2020-05-27T00:00:00"/>
    <x v="359"/>
    <n v="2030"/>
    <n v="6"/>
    <x v="9"/>
    <n v="632"/>
    <n v="2"/>
    <n v="626"/>
    <s v="INTIMATE PARTNER - SIMPLE ASSAULT"/>
    <s v="0400 0416 0448 0913 1414 1202 2000"/>
    <n v="71"/>
    <s v="F"/>
    <s v="W"/>
    <n v="501"/>
    <s v="SINGLE FAMILY DWELLING"/>
    <n v="400"/>
    <s v="STRONG-ARM (HANDS, FIST, FEET OR BODILY FORCE)"/>
    <s v="IC"/>
    <s v="Invest Cont"/>
    <n v="626"/>
    <m/>
    <m/>
    <m/>
    <s v="8500    LOOKOUT MOUNTAIN             AV"/>
    <m/>
    <n v="34.114199999999997"/>
    <n v="-118.37909999999999"/>
    <n v="0"/>
    <x v="12"/>
  </r>
  <r>
    <n v="200817951"/>
    <d v="2020-12-27T00:00:00"/>
    <x v="197"/>
    <n v="1005"/>
    <n v="8"/>
    <x v="12"/>
    <n v="828"/>
    <n v="2"/>
    <n v="888"/>
    <s v="TRESPASSING"/>
    <s v="1501 2004 0358 1609"/>
    <n v="0"/>
    <s v="X"/>
    <s v="X"/>
    <n v="508"/>
    <s v="FRAT HOUSE/SORORITY/DORMITORY"/>
    <m/>
    <m/>
    <s v="IC"/>
    <s v="Invest Cont"/>
    <n v="888"/>
    <m/>
    <m/>
    <m/>
    <s v="600    HILGARD                      AV"/>
    <m/>
    <n v="0"/>
    <n v="0"/>
    <n v="0"/>
    <x v="12"/>
  </r>
  <r>
    <n v="200117861"/>
    <d v="2020-09-13T00:00:00"/>
    <x v="171"/>
    <n v="2300"/>
    <n v="1"/>
    <x v="1"/>
    <n v="158"/>
    <n v="1"/>
    <n v="236"/>
    <s v="INTIMATE PARTNER - AGGRAVATED ASSAULT"/>
    <s v="1218 2004 2000 1814 0913 0416 0417"/>
    <n v="31"/>
    <s v="F"/>
    <s v="B"/>
    <n v="101"/>
    <s v="STREET"/>
    <n v="400"/>
    <s v="STRONG-ARM (HANDS, FIST, FEET OR BODILY FORCE)"/>
    <s v="IC"/>
    <s v="Invest Cont"/>
    <n v="236"/>
    <m/>
    <m/>
    <m/>
    <s v="5TH"/>
    <s v="CERES                        AV"/>
    <n v="34.039499999999997"/>
    <n v="-118.2405"/>
    <n v="0"/>
    <x v="12"/>
  </r>
  <r>
    <n v="201000541"/>
    <d v="2020-02-04T00:00:00"/>
    <x v="253"/>
    <n v="2030"/>
    <n v="10"/>
    <x v="11"/>
    <n v="1078"/>
    <n v="1"/>
    <n v="761"/>
    <s v="BRANDISH WEAPON"/>
    <s v="0913 1402 0421 0334 2000 1814"/>
    <n v="42"/>
    <s v="M"/>
    <s v="H"/>
    <n v="108"/>
    <s v="PARKING LOT"/>
    <n v="500"/>
    <s v="UNKNOWN WEAPON/OTHER WEAPON"/>
    <s v="AA"/>
    <s v="Adult Arrest"/>
    <n v="761"/>
    <n v="998"/>
    <m/>
    <m/>
    <s v="HAYVENHURST                  AV"/>
    <s v="VENTURA                      BL"/>
    <n v="34.158900000000003"/>
    <n v="-118.4923"/>
    <n v="1"/>
    <x v="12"/>
  </r>
  <r>
    <n v="200414301"/>
    <d v="2020-10-26T00:00:00"/>
    <x v="176"/>
    <n v="400"/>
    <n v="4"/>
    <x v="4"/>
    <n v="428"/>
    <n v="1"/>
    <n v="510"/>
    <s v="VEHICLE - STOLEN"/>
    <m/>
    <n v="0"/>
    <m/>
    <m/>
    <n v="101"/>
    <s v="STREET"/>
    <m/>
    <m/>
    <s v="IC"/>
    <s v="Invest Cont"/>
    <n v="510"/>
    <m/>
    <m/>
    <m/>
    <s v="5200    TEMPLETON                    ST"/>
    <m/>
    <n v="34.084800000000001"/>
    <n v="-118.17"/>
    <n v="0"/>
    <x v="12"/>
  </r>
  <r>
    <n v="201219928"/>
    <d v="2020-09-04T00:00:00"/>
    <x v="154"/>
    <n v="337"/>
    <n v="12"/>
    <x v="8"/>
    <n v="1241"/>
    <n v="2"/>
    <n v="753"/>
    <s v="DISCHARGE FIREARMS/SHOTS FIRED"/>
    <s v="0906 1100 1402 1309"/>
    <n v="0"/>
    <s v="X"/>
    <s v="X"/>
    <n v="101"/>
    <s v="STREET"/>
    <n v="106"/>
    <s v="UNKNOWN FIREARM"/>
    <s v="IC"/>
    <s v="Invest Cont"/>
    <n v="753"/>
    <m/>
    <m/>
    <m/>
    <s v="11TH                         AV"/>
    <s v="63RD                         ST"/>
    <n v="33.982900000000001"/>
    <n v="-118.32940000000001"/>
    <n v="0"/>
    <x v="12"/>
  </r>
  <r>
    <n v="201219992"/>
    <d v="2020-09-04T00:00:00"/>
    <x v="154"/>
    <n v="1700"/>
    <n v="12"/>
    <x v="8"/>
    <n v="1267"/>
    <n v="2"/>
    <n v="903"/>
    <s v="CONTEMPT OF COURT"/>
    <s v="0913 1257 0552 2038 2004"/>
    <n v="3"/>
    <s v="M"/>
    <s v="B"/>
    <n v="501"/>
    <s v="SINGLE FAMILY DWELLING"/>
    <m/>
    <m/>
    <s v="IC"/>
    <s v="Invest Cont"/>
    <n v="903"/>
    <m/>
    <m/>
    <m/>
    <s v="900 W  84TH                         ST"/>
    <m/>
    <n v="33.962400000000002"/>
    <n v="-118.28830000000001"/>
    <n v="0"/>
    <x v="12"/>
  </r>
  <r>
    <n v="201210642"/>
    <d v="2020-04-10T00:00:00"/>
    <x v="296"/>
    <n v="2015"/>
    <n v="12"/>
    <x v="8"/>
    <n v="1253"/>
    <n v="1"/>
    <n v="510"/>
    <s v="VEHICLE - STOLEN"/>
    <m/>
    <n v="0"/>
    <m/>
    <m/>
    <n v="104"/>
    <s v="DRIVEWAY"/>
    <m/>
    <m/>
    <s v="IC"/>
    <s v="Invest Cont"/>
    <n v="510"/>
    <m/>
    <m/>
    <m/>
    <s v="7700 S  HARVARD                      BL"/>
    <m/>
    <n v="33.97"/>
    <n v="-118.3068"/>
    <n v="0"/>
    <x v="12"/>
  </r>
  <r>
    <n v="200615657"/>
    <d v="2020-09-18T00:00:00"/>
    <x v="333"/>
    <n v="2130"/>
    <n v="6"/>
    <x v="9"/>
    <n v="626"/>
    <n v="2"/>
    <n v="626"/>
    <s v="INTIMATE PARTNER - SIMPLE ASSAULT"/>
    <s v="0913 2000 1813 1814 0400 0401"/>
    <n v="50"/>
    <s v="M"/>
    <s v="B"/>
    <n v="122"/>
    <s v="VEHICLE, PASSENGER/TRUCK"/>
    <n v="400"/>
    <s v="STRONG-ARM (HANDS, FIST, FEET OR BODILY FORCE)"/>
    <s v="IC"/>
    <s v="Invest Cont"/>
    <n v="626"/>
    <m/>
    <m/>
    <m/>
    <s v="6300    QUEBEC                       DR"/>
    <m/>
    <n v="34.113300000000002"/>
    <n v="-118.32559999999999"/>
    <n v="0"/>
    <x v="12"/>
  </r>
  <r>
    <n v="200310714"/>
    <d v="2020-05-01T00:00:00"/>
    <x v="44"/>
    <n v="1730"/>
    <n v="3"/>
    <x v="2"/>
    <n v="392"/>
    <n v="2"/>
    <n v="900"/>
    <s v="VIOLATION OF COURT ORDER"/>
    <s v="2000 1813 0602 2038"/>
    <n v="44"/>
    <s v="M"/>
    <s v="B"/>
    <n v="501"/>
    <s v="SINGLE FAMILY DWELLING"/>
    <n v="511"/>
    <s v="VERBAL THREAT"/>
    <s v="AO"/>
    <s v="Adult Other"/>
    <n v="900"/>
    <m/>
    <m/>
    <m/>
    <s v="5100    7TH                          AV"/>
    <m/>
    <n v="33.996400000000001"/>
    <n v="-118.32470000000001"/>
    <n v="0"/>
    <x v="12"/>
  </r>
  <r>
    <n v="201013253"/>
    <d v="2020-09-20T00:00:00"/>
    <x v="237"/>
    <n v="1200"/>
    <n v="10"/>
    <x v="11"/>
    <n v="1001"/>
    <n v="1"/>
    <n v="230"/>
    <s v="ASSAULT WITH DEADLY WEAPON, AGGRAVATED ASSAULT"/>
    <s v="0913 1817 0416 1218 0408"/>
    <n v="70"/>
    <s v="M"/>
    <s v="H"/>
    <n v="108"/>
    <s v="PARKING LOT"/>
    <n v="400"/>
    <s v="STRONG-ARM (HANDS, FIST, FEET OR BODILY FORCE)"/>
    <s v="AO"/>
    <s v="Adult Other"/>
    <n v="230"/>
    <m/>
    <m/>
    <m/>
    <s v="19200    SATICOY                      ST"/>
    <m/>
    <n v="34.214300000000001"/>
    <n v="-118.5534"/>
    <n v="0"/>
    <x v="12"/>
  </r>
  <r>
    <n v="200112408"/>
    <d v="2020-05-30T00:00:00"/>
    <x v="299"/>
    <n v="2020"/>
    <n v="1"/>
    <x v="1"/>
    <n v="174"/>
    <n v="2"/>
    <n v="740"/>
    <s v="VANDALISM - FELONY ($400 &amp; OVER, ALL CHURCH VANDALISMS)"/>
    <s v="0329 1300 1212"/>
    <n v="0"/>
    <s v="X"/>
    <s v="X"/>
    <n v="101"/>
    <s v="STREET"/>
    <m/>
    <m/>
    <s v="IC"/>
    <s v="Invest Cont"/>
    <n v="740"/>
    <m/>
    <m/>
    <m/>
    <s v="MAIN                         ST"/>
    <s v="8TH                          ST"/>
    <n v="34.0428"/>
    <n v="-118.25320000000001"/>
    <n v="0"/>
    <x v="12"/>
  </r>
  <r>
    <n v="201109777"/>
    <d v="2020-05-26T00:00:00"/>
    <x v="359"/>
    <n v="610"/>
    <n v="11"/>
    <x v="7"/>
    <n v="1134"/>
    <n v="1"/>
    <n v="331"/>
    <s v="THEFT FROM MOTOR VEHICLE - GRAND ($950.01 AND OVER)"/>
    <s v="0344 1606"/>
    <n v="55"/>
    <s v="F"/>
    <s v="H"/>
    <n v="301"/>
    <s v="GAS STATION"/>
    <m/>
    <m/>
    <s v="IC"/>
    <s v="Invest Cont"/>
    <n v="331"/>
    <m/>
    <m/>
    <m/>
    <s v="2100 N  SAN FERNANDO                 RD"/>
    <m/>
    <n v="34.1023"/>
    <n v="-118.2371"/>
    <n v="0"/>
    <x v="12"/>
  </r>
  <r>
    <n v="200816174"/>
    <d v="2020-11-07T00:00:00"/>
    <x v="2"/>
    <n v="2340"/>
    <n v="8"/>
    <x v="12"/>
    <n v="842"/>
    <n v="1"/>
    <n v="420"/>
    <s v="THEFT FROM MOTOR VEHICLE - PETTY ($950 &amp; UNDER)"/>
    <s v="1822 0344 1606 1420"/>
    <n v="41"/>
    <s v="F"/>
    <s v="W"/>
    <n v="123"/>
    <s v="PARKING UNDERGROUND/BUILDING"/>
    <m/>
    <m/>
    <s v="IC"/>
    <s v="Invest Cont"/>
    <n v="420"/>
    <m/>
    <m/>
    <m/>
    <s v="1300    ARMACOST                     AV"/>
    <m/>
    <n v="34.043900000000001"/>
    <n v="-118.462"/>
    <n v="0"/>
    <x v="12"/>
  </r>
  <r>
    <n v="200616947"/>
    <d v="2020-10-20T00:00:00"/>
    <x v="336"/>
    <n v="1800"/>
    <n v="6"/>
    <x v="9"/>
    <n v="635"/>
    <n v="1"/>
    <n v="330"/>
    <s v="BURGLARY FROM VEHICLE"/>
    <s v="0344 1822 1300 1605"/>
    <n v="35"/>
    <s v="M"/>
    <s v="W"/>
    <n v="101"/>
    <s v="STREET"/>
    <m/>
    <m/>
    <s v="IC"/>
    <s v="Invest Cont"/>
    <n v="330"/>
    <m/>
    <m/>
    <m/>
    <s v="1900    WHITLEY                      AV"/>
    <m/>
    <n v="34.105200000000004"/>
    <n v="-118.33329999999999"/>
    <n v="0"/>
    <x v="12"/>
  </r>
  <r>
    <n v="200206441"/>
    <d v="2020-02-19T00:00:00"/>
    <x v="270"/>
    <n v="930"/>
    <n v="2"/>
    <x v="5"/>
    <n v="251"/>
    <n v="2"/>
    <n v="626"/>
    <s v="INTIMATE PARTNER - SIMPLE ASSAULT"/>
    <s v="0329 1259 2024 1814 2000 0448 0913"/>
    <n v="17"/>
    <s v="F"/>
    <s v="H"/>
    <n v="721"/>
    <s v="HIGH SCHOOL"/>
    <n v="400"/>
    <s v="STRONG-ARM (HANDS, FIST, FEET OR BODILY FORCE)"/>
    <s v="IC"/>
    <s v="Invest Cont"/>
    <n v="626"/>
    <m/>
    <m/>
    <m/>
    <s v="600 S  LA FAYETTE PARK              PL"/>
    <m/>
    <n v="34.062899999999999"/>
    <n v="-118.28230000000001"/>
    <n v="0"/>
    <x v="12"/>
  </r>
  <r>
    <n v="200212606"/>
    <d v="2020-07-16T00:00:00"/>
    <x v="51"/>
    <n v="200"/>
    <n v="2"/>
    <x v="5"/>
    <n v="256"/>
    <n v="1"/>
    <n v="230"/>
    <s v="ASSAULT WITH DEADLY WEAPON, AGGRAVATED ASSAULT"/>
    <s v="1822 0411 0334 0432 2047 0340"/>
    <n v="46"/>
    <s v="M"/>
    <s v="H"/>
    <n v="108"/>
    <s v="PARKING LOT"/>
    <n v="200"/>
    <s v="KNIFE WITH BLADE 6INCHES OR LESS"/>
    <s v="IC"/>
    <s v="Invest Cont"/>
    <n v="230"/>
    <m/>
    <m/>
    <m/>
    <s v="1600    WILSHIRE                     BL"/>
    <m/>
    <n v="34.055399999999999"/>
    <n v="-118.2702"/>
    <n v="0"/>
    <x v="12"/>
  </r>
  <r>
    <n v="201214677"/>
    <d v="2020-06-14T00:00:00"/>
    <x v="123"/>
    <n v="233"/>
    <n v="12"/>
    <x v="8"/>
    <n v="1265"/>
    <n v="1"/>
    <n v="420"/>
    <s v="THEFT FROM MOTOR VEHICLE - PETTY ($950 &amp; UNDER)"/>
    <s v="0344 1606"/>
    <n v="51"/>
    <s v="M"/>
    <s v="B"/>
    <n v="104"/>
    <s v="DRIVEWAY"/>
    <m/>
    <m/>
    <s v="IC"/>
    <s v="Invest Cont"/>
    <n v="420"/>
    <m/>
    <m/>
    <m/>
    <s v="1500 W  85TH                         ST"/>
    <m/>
    <n v="33.960999999999999"/>
    <n v="-118.30249999999999"/>
    <n v="0"/>
    <x v="12"/>
  </r>
  <r>
    <n v="201216957"/>
    <d v="2020-07-22T00:00:00"/>
    <x v="231"/>
    <n v="700"/>
    <n v="12"/>
    <x v="8"/>
    <n v="1218"/>
    <n v="2"/>
    <n v="624"/>
    <s v="BATTERY - SIMPLE ASSAULT"/>
    <s v="0400 0416 0913"/>
    <n v="44"/>
    <s v="F"/>
    <s v="H"/>
    <n v="501"/>
    <s v="SINGLE FAMILY DWELLING"/>
    <n v="400"/>
    <s v="STRONG-ARM (HANDS, FIST, FEET OR BODILY FORCE)"/>
    <s v="IC"/>
    <s v="Invest Cont"/>
    <n v="624"/>
    <m/>
    <m/>
    <m/>
    <s v="500 W  55TH                         ST"/>
    <m/>
    <n v="33.9923"/>
    <n v="-118.2871"/>
    <n v="0"/>
    <x v="12"/>
  </r>
  <r>
    <n v="200505444"/>
    <d v="2020-02-04T00:00:00"/>
    <x v="94"/>
    <n v="530"/>
    <n v="5"/>
    <x v="10"/>
    <n v="589"/>
    <n v="2"/>
    <n v="626"/>
    <s v="INTIMATE PARTNER - SIMPLE ASSAULT"/>
    <s v="1309 2000 1813 0429 0913"/>
    <n v="66"/>
    <s v="F"/>
    <s v="H"/>
    <n v="502"/>
    <s v="MULTI-UNIT DWELLING (APARTMENT, DUPLEX, ETC)"/>
    <n v="400"/>
    <s v="STRONG-ARM (HANDS, FIST, FEET OR BODILY FORCE)"/>
    <s v="AO"/>
    <s v="Adult Other"/>
    <n v="626"/>
    <m/>
    <m/>
    <m/>
    <s v="400 W  39TH                         ST"/>
    <m/>
    <n v="33.7087"/>
    <n v="-118.2863"/>
    <n v="0"/>
    <x v="12"/>
  </r>
  <r>
    <n v="200909212"/>
    <d v="2020-05-02T00:00:00"/>
    <x v="44"/>
    <n v="1600"/>
    <n v="9"/>
    <x v="3"/>
    <n v="991"/>
    <n v="1"/>
    <n v="510"/>
    <s v="VEHICLE - STOLEN"/>
    <m/>
    <n v="0"/>
    <m/>
    <m/>
    <n v="101"/>
    <s v="STREET"/>
    <m/>
    <m/>
    <s v="IC"/>
    <s v="Invest Cont"/>
    <n v="510"/>
    <m/>
    <m/>
    <m/>
    <s v="15400    VISTA HAVEN                  PL"/>
    <m/>
    <n v="34.134599999999999"/>
    <n v="-118.4686"/>
    <n v="0"/>
    <x v="12"/>
  </r>
  <r>
    <n v="200613693"/>
    <d v="2020-08-07T00:00:00"/>
    <x v="283"/>
    <n v="630"/>
    <n v="6"/>
    <x v="9"/>
    <n v="646"/>
    <n v="1"/>
    <n v="341"/>
    <s v="THEFT-GRAND ($950.01 &amp; OVER)EXCPT,GUNS,FOWL,LIVESTK,PROD"/>
    <n v="344"/>
    <n v="0"/>
    <s v="X"/>
    <s v="X"/>
    <n v="102"/>
    <s v="SIDEWALK"/>
    <m/>
    <m/>
    <s v="IC"/>
    <s v="Invest Cont"/>
    <n v="341"/>
    <m/>
    <m/>
    <m/>
    <s v="6500 W  HOLLYWOOD                    BL"/>
    <m/>
    <n v="34.101599999999998"/>
    <n v="-118.3317"/>
    <n v="0"/>
    <x v="12"/>
  </r>
  <r>
    <n v="200916943"/>
    <d v="2020-11-07T00:00:00"/>
    <x v="166"/>
    <n v="1815"/>
    <n v="9"/>
    <x v="3"/>
    <n v="955"/>
    <n v="1"/>
    <n v="310"/>
    <s v="BURGLARY"/>
    <s v="0358 1414 1420 0345 0344 1601"/>
    <n v="34"/>
    <s v="M"/>
    <s v="W"/>
    <n v="501"/>
    <s v="SINGLE FAMILY DWELLING"/>
    <m/>
    <m/>
    <s v="IC"/>
    <s v="Invest Cont"/>
    <n v="310"/>
    <m/>
    <m/>
    <m/>
    <s v="5200    TYRONE                       AV"/>
    <m/>
    <n v="34.164900000000003"/>
    <n v="-118.4443"/>
    <n v="0"/>
    <x v="12"/>
  </r>
  <r>
    <n v="201112618"/>
    <d v="2020-08-18T00:00:00"/>
    <x v="352"/>
    <n v="900"/>
    <n v="11"/>
    <x v="7"/>
    <n v="1132"/>
    <n v="1"/>
    <n v="510"/>
    <s v="VEHICLE - STOLEN"/>
    <m/>
    <n v="0"/>
    <m/>
    <m/>
    <n v="101"/>
    <s v="STREET"/>
    <m/>
    <m/>
    <s v="IC"/>
    <s v="Invest Cont"/>
    <n v="510"/>
    <m/>
    <m/>
    <m/>
    <s v="ROKEBY                       ST"/>
    <s v="WAVERLY                      DR"/>
    <n v="34.108400000000003"/>
    <n v="-118.26390000000001"/>
    <n v="0"/>
    <x v="12"/>
  </r>
  <r>
    <n v="201014189"/>
    <d v="2020-10-18T00:00:00"/>
    <x v="36"/>
    <n v="1615"/>
    <n v="10"/>
    <x v="11"/>
    <n v="1023"/>
    <n v="1"/>
    <n v="331"/>
    <s v="THEFT FROM MOTOR VEHICLE - GRAND ($950.01 AND OVER)"/>
    <s v="0344 0385 1822"/>
    <n v="31"/>
    <s v="M"/>
    <s v="A"/>
    <n v="108"/>
    <s v="PARKING LOT"/>
    <m/>
    <m/>
    <s v="IC"/>
    <s v="Invest Cont"/>
    <n v="331"/>
    <m/>
    <m/>
    <m/>
    <s v="6500    WILBUR                       AV"/>
    <m/>
    <n v="34.188699999999997"/>
    <n v="-118.54470000000001"/>
    <n v="0"/>
    <x v="12"/>
  </r>
  <r>
    <n v="201217361"/>
    <d v="2020-07-28T00:00:00"/>
    <x v="109"/>
    <n v="1800"/>
    <n v="12"/>
    <x v="8"/>
    <n v="1242"/>
    <n v="2"/>
    <n v="740"/>
    <s v="VANDALISM - FELONY ($400 &amp; OVER, ALL CHURCH VANDALISMS)"/>
    <s v="1822 0329 1307"/>
    <n v="51"/>
    <s v="F"/>
    <s v="B"/>
    <n v="122"/>
    <s v="VEHICLE, PASSENGER/TRUCK"/>
    <m/>
    <m/>
    <s v="IC"/>
    <s v="Invest Cont"/>
    <n v="740"/>
    <m/>
    <m/>
    <m/>
    <s v="2800    HYDE PARK                    BL"/>
    <m/>
    <n v="33.980899999999998"/>
    <n v="-118.32429999999999"/>
    <n v="0"/>
    <x v="12"/>
  </r>
  <r>
    <n v="200817737"/>
    <d v="2020-12-18T00:00:00"/>
    <x v="210"/>
    <n v="1700"/>
    <n v="8"/>
    <x v="12"/>
    <n v="898"/>
    <n v="1"/>
    <n v="520"/>
    <s v="VEHICLE - ATTEMPT STOLEN"/>
    <s v="1606 0329 0344 1822"/>
    <n v="56"/>
    <s v="M"/>
    <s v="H"/>
    <n v="101"/>
    <s v="STREET"/>
    <m/>
    <m/>
    <s v="IC"/>
    <s v="Invest Cont"/>
    <n v="520"/>
    <m/>
    <m/>
    <m/>
    <s v="BEVERLYWOOD"/>
    <s v="HOLT"/>
    <n v="34.037100000000002"/>
    <n v="-118.3832"/>
    <n v="0"/>
    <x v="12"/>
  </r>
  <r>
    <n v="200508328"/>
    <d v="2020-04-16T00:00:00"/>
    <x v="126"/>
    <n v="1330"/>
    <n v="5"/>
    <x v="10"/>
    <n v="521"/>
    <n v="1"/>
    <n v="420"/>
    <s v="THEFT FROM MOTOR VEHICLE - PETTY ($950 &amp; UNDER)"/>
    <s v="1300 0344 1606"/>
    <n v="36"/>
    <s v="F"/>
    <s v="B"/>
    <n v="108"/>
    <s v="PARKING LOT"/>
    <m/>
    <m/>
    <s v="IC"/>
    <s v="Invest Cont"/>
    <n v="420"/>
    <m/>
    <m/>
    <m/>
    <s v="WESTERN                      AV"/>
    <s v="PARK WESTERN                 AV"/>
    <n v="33.769399999999997"/>
    <n v="-118.2955"/>
    <n v="0"/>
    <x v="12"/>
  </r>
  <r>
    <n v="201013807"/>
    <d v="2020-10-07T00:00:00"/>
    <x v="76"/>
    <n v="2030"/>
    <n v="10"/>
    <x v="11"/>
    <n v="1011"/>
    <n v="2"/>
    <n v="624"/>
    <s v="BATTERY - SIMPLE ASSAULT"/>
    <s v="0444 2004 1822 1420"/>
    <n v="22"/>
    <s v="M"/>
    <s v="H"/>
    <n v="210"/>
    <s v="RESTAURANT/FAST FOOD"/>
    <n v="400"/>
    <s v="STRONG-ARM (HANDS, FIST, FEET OR BODILY FORCE)"/>
    <s v="IC"/>
    <s v="Invest Cont"/>
    <n v="624"/>
    <m/>
    <m/>
    <m/>
    <s v="19300    SHERMAN                      WY"/>
    <m/>
    <n v="34.2012"/>
    <n v="-118.54689999999999"/>
    <n v="0"/>
    <x v="12"/>
  </r>
  <r>
    <n v="200806535"/>
    <d v="2020-02-25T00:00:00"/>
    <x v="309"/>
    <n v="655"/>
    <n v="8"/>
    <x v="12"/>
    <n v="832"/>
    <n v="1"/>
    <n v="310"/>
    <s v="BURGLARY"/>
    <s v="1202 1822 1420"/>
    <n v="67"/>
    <s v="M"/>
    <s v="W"/>
    <n v="502"/>
    <s v="MULTI-UNIT DWELLING (APARTMENT, DUPLEX, ETC)"/>
    <m/>
    <m/>
    <s v="IC"/>
    <s v="Invest Cont"/>
    <n v="310"/>
    <m/>
    <m/>
    <m/>
    <s v="11800    KIOWA                        AV"/>
    <m/>
    <n v="34.049799999999998"/>
    <n v="-118.46420000000001"/>
    <n v="0"/>
    <x v="12"/>
  </r>
  <r>
    <n v="201010140"/>
    <d v="2020-06-17T00:00:00"/>
    <x v="318"/>
    <n v="800"/>
    <n v="10"/>
    <x v="11"/>
    <n v="1033"/>
    <n v="1"/>
    <n v="331"/>
    <s v="THEFT FROM MOTOR VEHICLE - GRAND ($950.01 AND OVER)"/>
    <s v="1822 1420 0385"/>
    <n v="0"/>
    <s v="M"/>
    <s v="W"/>
    <n v="108"/>
    <s v="PARKING LOT"/>
    <m/>
    <m/>
    <s v="IC"/>
    <s v="Invest Cont"/>
    <n v="331"/>
    <m/>
    <m/>
    <m/>
    <s v="6100    RESEDA                       BL"/>
    <m/>
    <n v="34.184699999999999"/>
    <n v="-118.5441"/>
    <n v="0"/>
    <x v="12"/>
  </r>
  <r>
    <n v="200910059"/>
    <d v="2020-05-23T00:00:00"/>
    <x v="267"/>
    <n v="2100"/>
    <n v="9"/>
    <x v="3"/>
    <n v="916"/>
    <n v="1"/>
    <n v="420"/>
    <s v="THEFT FROM MOTOR VEHICLE - PETTY ($950 &amp; UNDER)"/>
    <s v="0344 1300"/>
    <n v="26"/>
    <s v="M"/>
    <s v="O"/>
    <n v="101"/>
    <s v="STREET"/>
    <m/>
    <m/>
    <s v="IC"/>
    <s v="Invest Cont"/>
    <n v="420"/>
    <m/>
    <m/>
    <m/>
    <s v="14000    VANOWEN                      ST"/>
    <m/>
    <n v="34.197600000000001"/>
    <n v="-118.43559999999999"/>
    <n v="0"/>
    <x v="12"/>
  </r>
  <r>
    <n v="200208368"/>
    <d v="2020-03-30T00:00:00"/>
    <x v="152"/>
    <n v="1400"/>
    <n v="2"/>
    <x v="5"/>
    <n v="265"/>
    <n v="1"/>
    <n v="220"/>
    <s v="ATTEMPTED ROBBERY"/>
    <s v="1822 0334 0416 0371 0906 0421 0342 0355 1206 0411"/>
    <n v="21"/>
    <s v="M"/>
    <s v="H"/>
    <n v="101"/>
    <s v="STREET"/>
    <n v="218"/>
    <s v="OTHER CUTTING INSTRUMENT"/>
    <s v="IC"/>
    <s v="Invest Cont"/>
    <n v="220"/>
    <m/>
    <m/>
    <m/>
    <s v="800 S  ALVARADO                     ST"/>
    <m/>
    <n v="34.054900000000004"/>
    <n v="-118.2778"/>
    <n v="0"/>
    <x v="12"/>
  </r>
  <r>
    <n v="200408675"/>
    <d v="2020-05-08T00:00:00"/>
    <x v="165"/>
    <n v="1530"/>
    <n v="4"/>
    <x v="4"/>
    <n v="404"/>
    <n v="2"/>
    <n v="624"/>
    <s v="BATTERY - SIMPLE ASSAULT"/>
    <s v="2001 2002 0401 0444 0419"/>
    <n v="43"/>
    <s v="F"/>
    <s v="H"/>
    <n v="501"/>
    <s v="SINGLE FAMILY DWELLING"/>
    <n v="400"/>
    <s v="STRONG-ARM (HANDS, FIST, FEET OR BODILY FORCE)"/>
    <s v="AO"/>
    <s v="Adult Other"/>
    <n v="624"/>
    <m/>
    <m/>
    <m/>
    <s v="500    KENDALL                      AV"/>
    <m/>
    <n v="34.101399999999998"/>
    <n v="-118.1871"/>
    <n v="0"/>
    <x v="12"/>
  </r>
  <r>
    <n v="201211184"/>
    <d v="2020-04-19T00:00:00"/>
    <x v="257"/>
    <n v="215"/>
    <n v="12"/>
    <x v="8"/>
    <n v="1253"/>
    <n v="1"/>
    <n v="520"/>
    <s v="VEHICLE - ATTEMPT STOLEN"/>
    <s v="0342 1822"/>
    <n v="29"/>
    <s v="M"/>
    <s v="B"/>
    <n v="101"/>
    <s v="STREET"/>
    <m/>
    <m/>
    <s v="IC"/>
    <s v="Invest Cont"/>
    <n v="520"/>
    <m/>
    <m/>
    <m/>
    <s v="GRAMERCY                     PL"/>
    <s v="78TH                         PL"/>
    <n v="33.968200000000003"/>
    <n v="-118.3134"/>
    <n v="0"/>
    <x v="12"/>
  </r>
  <r>
    <n v="200612285"/>
    <d v="2020-07-07T00:00:00"/>
    <x v="253"/>
    <n v="1200"/>
    <n v="6"/>
    <x v="9"/>
    <n v="663"/>
    <n v="2"/>
    <n v="354"/>
    <s v="THEFT OF IDENTITY"/>
    <n v="1822"/>
    <n v="40"/>
    <s v="M"/>
    <s v="H"/>
    <n v="501"/>
    <s v="SINGLE FAMILY DWELLING"/>
    <m/>
    <m/>
    <s v="IC"/>
    <s v="Invest Cont"/>
    <n v="354"/>
    <m/>
    <m/>
    <m/>
    <s v="1200 N  LAS PALMAS                   AV"/>
    <m/>
    <n v="34.092599999999997"/>
    <n v="-118.33629999999999"/>
    <n v="0"/>
    <x v="12"/>
  </r>
  <r>
    <n v="200114917"/>
    <d v="2020-07-16T00:00:00"/>
    <x v="51"/>
    <n v="530"/>
    <n v="1"/>
    <x v="1"/>
    <n v="185"/>
    <n v="1"/>
    <n v="230"/>
    <s v="ASSAULT WITH DEADLY WEAPON, AGGRAVATED ASSAULT"/>
    <s v="0430 1402 1100 1822 0907 1414 1420 1407"/>
    <n v="34"/>
    <s v="M"/>
    <s v="B"/>
    <n v="103"/>
    <s v="ALLEY"/>
    <n v="106"/>
    <s v="UNKNOWN FIREARM"/>
    <s v="IC"/>
    <s v="Invest Cont"/>
    <n v="230"/>
    <n v="998"/>
    <m/>
    <m/>
    <s v="1100 S  MAIN                         ST"/>
    <m/>
    <n v="34.038699999999999"/>
    <n v="-118.25839999999999"/>
    <n v="0"/>
    <x v="12"/>
  </r>
  <r>
    <n v="200704250"/>
    <d v="2020-01-04T00:00:00"/>
    <x v="81"/>
    <n v="1630"/>
    <n v="7"/>
    <x v="0"/>
    <n v="713"/>
    <n v="1"/>
    <n v="330"/>
    <s v="BURGLARY FROM VEHICLE"/>
    <s v="1300 1307 0344"/>
    <n v="36"/>
    <s v="F"/>
    <s v="W"/>
    <n v="101"/>
    <s v="STREET"/>
    <m/>
    <m/>
    <s v="IC"/>
    <s v="Invest Cont"/>
    <n v="330"/>
    <m/>
    <m/>
    <m/>
    <s v="ORANGE GROVE                 AV"/>
    <s v="ROSEWOOD                     AV"/>
    <n v="34.080199999999998"/>
    <n v="-118.3604"/>
    <n v="0"/>
    <x v="12"/>
  </r>
  <r>
    <n v="200608527"/>
    <d v="2020-03-30T00:00:00"/>
    <x v="152"/>
    <n v="200"/>
    <n v="6"/>
    <x v="9"/>
    <n v="648"/>
    <n v="2"/>
    <n v="354"/>
    <s v="THEFT OF IDENTITY"/>
    <s v="0930 1822"/>
    <n v="25"/>
    <s v="F"/>
    <s v="H"/>
    <n v="101"/>
    <s v="STREET"/>
    <m/>
    <m/>
    <s v="IC"/>
    <s v="Invest Cont"/>
    <n v="354"/>
    <m/>
    <m/>
    <m/>
    <s v="CARLTON                      WY"/>
    <s v="TAFT"/>
    <n v="34.100499999999997"/>
    <n v="-118.31480000000001"/>
    <n v="0"/>
    <x v="12"/>
  </r>
  <r>
    <n v="201209370"/>
    <d v="2020-03-17T00:00:00"/>
    <x v="285"/>
    <n v="2045"/>
    <n v="12"/>
    <x v="8"/>
    <n v="1241"/>
    <n v="2"/>
    <n v="626"/>
    <s v="INTIMATE PARTNER - SIMPLE ASSAULT"/>
    <s v="0913 0400 0416 0448 1813 2000"/>
    <n v="40"/>
    <s v="F"/>
    <s v="B"/>
    <n v="502"/>
    <s v="MULTI-UNIT DWELLING (APARTMENT, DUPLEX, ETC)"/>
    <n v="400"/>
    <s v="STRONG-ARM (HANDS, FIST, FEET OR BODILY FORCE)"/>
    <s v="IC"/>
    <s v="Invest Cont"/>
    <n v="626"/>
    <m/>
    <m/>
    <m/>
    <s v="6500    BRYNHURST                    AV"/>
    <m/>
    <n v="33.980600000000003"/>
    <n v="-118.3338"/>
    <n v="0"/>
    <x v="12"/>
  </r>
  <r>
    <n v="200210008"/>
    <d v="2020-05-09T00:00:00"/>
    <x v="142"/>
    <n v="2045"/>
    <n v="2"/>
    <x v="5"/>
    <n v="256"/>
    <n v="1"/>
    <n v="352"/>
    <s v="PICKPOCKET"/>
    <s v="0344 1822"/>
    <n v="16"/>
    <s v="F"/>
    <s v="H"/>
    <n v="403"/>
    <s v="DRUG STORE"/>
    <m/>
    <m/>
    <s v="IC"/>
    <s v="Invest Cont"/>
    <n v="352"/>
    <m/>
    <m/>
    <m/>
    <s v="1700 W  6TH                          ST"/>
    <s v="ST"/>
    <n v="34.0565"/>
    <n v="-118.2724"/>
    <n v="0"/>
    <x v="12"/>
  </r>
  <r>
    <n v="200415445"/>
    <d v="2020-12-01T00:00:00"/>
    <x v="194"/>
    <n v="1030"/>
    <n v="4"/>
    <x v="4"/>
    <n v="412"/>
    <n v="2"/>
    <n v="626"/>
    <s v="INTIMATE PARTNER - SIMPLE ASSAULT"/>
    <s v="0913 2000 1814 0400 0444"/>
    <n v="30"/>
    <s v="F"/>
    <s v="H"/>
    <n v="501"/>
    <s v="SINGLE FAMILY DWELLING"/>
    <n v="400"/>
    <s v="STRONG-ARM (HANDS, FIST, FEET OR BODILY FORCE)"/>
    <s v="AA"/>
    <s v="Adult Arrest"/>
    <n v="626"/>
    <m/>
    <m/>
    <m/>
    <s v="300 W  AVENUE 26"/>
    <m/>
    <n v="34.079799999999999"/>
    <n v="-118.21850000000001"/>
    <n v="1"/>
    <x v="12"/>
  </r>
  <r>
    <n v="200806065"/>
    <d v="2020-02-16T00:00:00"/>
    <x v="46"/>
    <n v="2245"/>
    <n v="8"/>
    <x v="12"/>
    <n v="884"/>
    <n v="1"/>
    <n v="210"/>
    <s v="ROBBERY"/>
    <s v="0377 1822 0400 0342 0448 0906"/>
    <n v="22"/>
    <s v="F"/>
    <s v="H"/>
    <n v="123"/>
    <s v="PARKING UNDERGROUND/BUILDING"/>
    <n v="400"/>
    <s v="STRONG-ARM (HANDS, FIST, FEET OR BODILY FORCE)"/>
    <s v="IC"/>
    <s v="Invest Cont"/>
    <n v="210"/>
    <m/>
    <m/>
    <m/>
    <s v="PICO                         BL"/>
    <s v="WESTWOOD                     BL"/>
    <n v="34.039700000000003"/>
    <n v="-118.4295"/>
    <n v="0"/>
    <x v="12"/>
  </r>
  <r>
    <n v="200911277"/>
    <d v="2020-06-19T00:00:00"/>
    <x v="125"/>
    <n v="1200"/>
    <n v="9"/>
    <x v="3"/>
    <n v="955"/>
    <n v="1"/>
    <n v="510"/>
    <s v="VEHICLE - STOLEN"/>
    <m/>
    <n v="0"/>
    <m/>
    <m/>
    <n v="108"/>
    <s v="PARKING LOT"/>
    <m/>
    <m/>
    <s v="IC"/>
    <s v="Invest Cont"/>
    <n v="510"/>
    <m/>
    <m/>
    <m/>
    <s v="5400    VAN NUYS                     BL"/>
    <m/>
    <n v="34.168500000000002"/>
    <n v="-118.4487"/>
    <n v="0"/>
    <x v="12"/>
  </r>
  <r>
    <n v="200322268"/>
    <d v="2020-12-25T00:00:00"/>
    <x v="340"/>
    <n v="345"/>
    <n v="3"/>
    <x v="2"/>
    <n v="337"/>
    <n v="2"/>
    <n v="626"/>
    <s v="INTIMATE PARTNER - SIMPLE ASSAULT"/>
    <s v="2000 1813 0913 0416"/>
    <n v="27"/>
    <s v="F"/>
    <s v="H"/>
    <n v="501"/>
    <s v="SINGLE FAMILY DWELLING"/>
    <n v="400"/>
    <s v="STRONG-ARM (HANDS, FIST, FEET OR BODILY FORCE)"/>
    <s v="IC"/>
    <s v="Invest Cont"/>
    <n v="626"/>
    <m/>
    <m/>
    <m/>
    <s v="2900    BRIGHTON                     AV"/>
    <m/>
    <n v="34.027299999999997"/>
    <n v="-118.3015"/>
    <n v="0"/>
    <x v="12"/>
  </r>
  <r>
    <n v="200211067"/>
    <d v="2020-06-08T00:00:00"/>
    <x v="314"/>
    <n v="1400"/>
    <n v="2"/>
    <x v="5"/>
    <n v="204"/>
    <n v="2"/>
    <n v="740"/>
    <s v="VANDALISM - FELONY ($400 &amp; OVER, ALL CHURCH VANDALISMS)"/>
    <n v="329"/>
    <n v="19"/>
    <s v="X"/>
    <s v="X"/>
    <n v="403"/>
    <s v="DRUG STORE"/>
    <m/>
    <m/>
    <s v="IC"/>
    <s v="Invest Cont"/>
    <n v="740"/>
    <m/>
    <m/>
    <m/>
    <s v="3700 W  SUNSET                       BL"/>
    <m/>
    <n v="34.090499999999999"/>
    <n v="-118.2777"/>
    <n v="0"/>
    <x v="12"/>
  </r>
  <r>
    <n v="200304629"/>
    <d v="2020-01-11T00:00:00"/>
    <x v="265"/>
    <n v="835"/>
    <n v="3"/>
    <x v="2"/>
    <n v="356"/>
    <n v="1"/>
    <n v="230"/>
    <s v="ASSAULT WITH DEADLY WEAPON, AGGRAVATED ASSAULT"/>
    <s v="0371 1310 0302 0216 0209 1822 0334 0906"/>
    <n v="33"/>
    <s v="F"/>
    <s v="B"/>
    <n v="101"/>
    <s v="STREET"/>
    <n v="102"/>
    <s v="HAND GUN"/>
    <s v="IC"/>
    <s v="Invest Cont"/>
    <n v="230"/>
    <m/>
    <m/>
    <m/>
    <s v="37TH                         ST"/>
    <s v="HALLDALE                     AV"/>
    <n v="34.021000000000001"/>
    <n v="-118.30289999999999"/>
    <n v="0"/>
    <x v="12"/>
  </r>
  <r>
    <n v="201015991"/>
    <d v="2020-12-12T00:00:00"/>
    <x v="355"/>
    <n v="1930"/>
    <n v="10"/>
    <x v="11"/>
    <n v="1028"/>
    <n v="1"/>
    <n v="331"/>
    <s v="THEFT FROM MOTOR VEHICLE - GRAND ($950.01 AND OVER)"/>
    <s v="1822 0344 1606 0329 1414"/>
    <n v="43"/>
    <s v="M"/>
    <s v="H"/>
    <n v="108"/>
    <s v="PARKING LOT"/>
    <m/>
    <m/>
    <s v="IC"/>
    <s v="Invest Cont"/>
    <n v="331"/>
    <m/>
    <m/>
    <m/>
    <s v="16500    VANOWEN                      ST"/>
    <m/>
    <n v="34.193899999999999"/>
    <n v="-118.49299999999999"/>
    <n v="0"/>
    <x v="12"/>
  </r>
  <r>
    <n v="200912059"/>
    <d v="2020-07-07T00:00:00"/>
    <x v="298"/>
    <n v="1930"/>
    <n v="9"/>
    <x v="3"/>
    <n v="923"/>
    <n v="1"/>
    <n v="310"/>
    <s v="BURGLARY"/>
    <s v="1608 0344 0358"/>
    <n v="36"/>
    <s v="M"/>
    <s v="O"/>
    <n v="719"/>
    <s v="MEDICAL/DENTAL OFFICES"/>
    <m/>
    <m/>
    <s v="IC"/>
    <s v="Invest Cont"/>
    <n v="310"/>
    <m/>
    <m/>
    <m/>
    <s v="14500    HAMLIN                       ST"/>
    <m/>
    <n v="34.188699999999997"/>
    <n v="-118.4487"/>
    <n v="0"/>
    <x v="12"/>
  </r>
  <r>
    <n v="200108228"/>
    <d v="2020-03-02T00:00:00"/>
    <x v="38"/>
    <n v="110"/>
    <n v="1"/>
    <x v="1"/>
    <n v="128"/>
    <n v="1"/>
    <n v="310"/>
    <s v="BURGLARY"/>
    <s v="1822 0329 1414 1609 1607 0345"/>
    <n v="0"/>
    <s v="X"/>
    <s v="X"/>
    <n v="210"/>
    <s v="RESTAURANT/FAST FOOD"/>
    <n v="500"/>
    <s v="UNKNOWN WEAPON/OTHER WEAPON"/>
    <s v="AA"/>
    <s v="Adult Arrest"/>
    <n v="310"/>
    <m/>
    <m/>
    <m/>
    <s v="200 E  1ST                          ST"/>
    <m/>
    <n v="34.051499999999997"/>
    <n v="-118.2424"/>
    <n v="1"/>
    <x v="12"/>
  </r>
  <r>
    <n v="200104880"/>
    <d v="2020-01-12T00:00:00"/>
    <x v="222"/>
    <n v="1800"/>
    <n v="1"/>
    <x v="1"/>
    <n v="162"/>
    <n v="1"/>
    <n v="440"/>
    <s v="THEFT PLAIN - PETTY ($950 &amp; UNDER)"/>
    <s v="2032 0344 1822"/>
    <n v="20"/>
    <s v="F"/>
    <s v="X"/>
    <n v="102"/>
    <s v="SIDEWALK"/>
    <m/>
    <m/>
    <s v="IC"/>
    <s v="Invest Cont"/>
    <n v="440"/>
    <m/>
    <m/>
    <m/>
    <s v="800 S  OLIVE                        ST"/>
    <m/>
    <n v="34.045200000000001"/>
    <n v="-118.2569"/>
    <n v="0"/>
    <x v="12"/>
  </r>
  <r>
    <n v="200604993"/>
    <d v="2020-01-22T00:00:00"/>
    <x v="202"/>
    <n v="2300"/>
    <n v="6"/>
    <x v="9"/>
    <n v="628"/>
    <n v="2"/>
    <n v="740"/>
    <s v="VANDALISM - FELONY ($400 &amp; OVER, ALL CHURCH VANDALISMS)"/>
    <s v="1300 0400 0329 2000 1813"/>
    <n v="38"/>
    <s v="M"/>
    <s v="W"/>
    <n v="101"/>
    <s v="STREET"/>
    <n v="310"/>
    <s v="CONCRETE BLOCK/BRICK"/>
    <s v="IC"/>
    <s v="Invest Cont"/>
    <n v="740"/>
    <m/>
    <m/>
    <m/>
    <s v="2000    VISTA DEL MAR                AV"/>
    <m/>
    <n v="34.106900000000003"/>
    <n v="-118.324"/>
    <n v="0"/>
    <x v="12"/>
  </r>
  <r>
    <n v="201007441"/>
    <d v="2020-03-21T00:00:00"/>
    <x v="35"/>
    <n v="1635"/>
    <n v="10"/>
    <x v="11"/>
    <n v="1018"/>
    <n v="2"/>
    <n v="745"/>
    <s v="VANDALISM - MISDEAMEANOR ($399 OR UNDER)"/>
    <s v="0601 0329 0913"/>
    <n v="42"/>
    <s v="M"/>
    <s v="O"/>
    <n v="501"/>
    <s v="SINGLE FAMILY DWELLING"/>
    <m/>
    <m/>
    <s v="AO"/>
    <s v="Adult Other"/>
    <n v="745"/>
    <m/>
    <m/>
    <m/>
    <s v="7400    DENSMORE                     AV"/>
    <m/>
    <n v="34.204900000000002"/>
    <n v="-118.47709999999999"/>
    <n v="0"/>
    <x v="12"/>
  </r>
  <r>
    <n v="201306976"/>
    <d v="2020-02-22T00:00:00"/>
    <x v="19"/>
    <n v="1830"/>
    <n v="13"/>
    <x v="6"/>
    <n v="1309"/>
    <n v="1"/>
    <n v="330"/>
    <s v="BURGLARY FROM VEHICLE"/>
    <n v="344"/>
    <n v="24"/>
    <s v="M"/>
    <s v="W"/>
    <n v="101"/>
    <s v="STREET"/>
    <m/>
    <m/>
    <s v="IC"/>
    <s v="Invest Cont"/>
    <n v="330"/>
    <m/>
    <m/>
    <m/>
    <s v="VIOLET                       ST"/>
    <s v="WINSTON"/>
    <n v="34.024099999999997"/>
    <n v="-118.232"/>
    <n v="0"/>
    <x v="12"/>
  </r>
  <r>
    <n v="200414868"/>
    <d v="2020-11-14T00:00:00"/>
    <x v="351"/>
    <n v="713"/>
    <n v="4"/>
    <x v="4"/>
    <n v="479"/>
    <n v="1"/>
    <n v="310"/>
    <s v="BURGLARY"/>
    <n v="325"/>
    <n v="0"/>
    <s v="M"/>
    <s v="X"/>
    <n v="210"/>
    <s v="RESTAURANT/FAST FOOD"/>
    <n v="310"/>
    <s v="CONCRETE BLOCK/BRICK"/>
    <s v="IC"/>
    <s v="Invest Cont"/>
    <n v="310"/>
    <m/>
    <m/>
    <m/>
    <s v="3700    WHITTIER                     BL"/>
    <m/>
    <n v="34.0244"/>
    <n v="-118.1934"/>
    <n v="0"/>
    <x v="12"/>
  </r>
  <r>
    <n v="201105085"/>
    <d v="2020-01-26T00:00:00"/>
    <x v="327"/>
    <n v="2200"/>
    <n v="11"/>
    <x v="7"/>
    <n v="1145"/>
    <n v="1"/>
    <n v="510"/>
    <s v="VEHICLE - STOLEN"/>
    <m/>
    <n v="0"/>
    <m/>
    <m/>
    <n v="101"/>
    <s v="STREET"/>
    <m/>
    <m/>
    <s v="IC"/>
    <s v="Invest Cont"/>
    <n v="510"/>
    <m/>
    <m/>
    <m/>
    <s v="2600    WAVERLY                      DR"/>
    <m/>
    <n v="34.106099999999998"/>
    <n v="-118.25839999999999"/>
    <n v="0"/>
    <x v="12"/>
  </r>
  <r>
    <n v="200113652"/>
    <d v="2020-06-19T00:00:00"/>
    <x v="33"/>
    <n v="1300"/>
    <n v="1"/>
    <x v="1"/>
    <n v="182"/>
    <n v="2"/>
    <n v="666"/>
    <s v="BUNCO, ATTEMPT"/>
    <s v="0800 0913"/>
    <n v="44"/>
    <s v="F"/>
    <s v="O"/>
    <n v="502"/>
    <s v="MULTI-UNIT DWELLING (APARTMENT, DUPLEX, ETC)"/>
    <m/>
    <m/>
    <s v="IC"/>
    <s v="Invest Cont"/>
    <n v="666"/>
    <m/>
    <m/>
    <m/>
    <s v="1200 S  FIGUEROA                     ST"/>
    <m/>
    <n v="34.042299999999997"/>
    <n v="-118.2666"/>
    <n v="0"/>
    <x v="12"/>
  </r>
  <r>
    <n v="200715675"/>
    <d v="2020-11-05T00:00:00"/>
    <x v="164"/>
    <n v="1855"/>
    <n v="7"/>
    <x v="0"/>
    <n v="705"/>
    <n v="1"/>
    <n v="310"/>
    <s v="BURGLARY"/>
    <n v="344"/>
    <n v="32"/>
    <s v="F"/>
    <s v="W"/>
    <n v="707"/>
    <s v="GARAGE/CARPORT"/>
    <m/>
    <m/>
    <s v="IC"/>
    <s v="Invest Cont"/>
    <n v="310"/>
    <m/>
    <m/>
    <m/>
    <s v="800 N  DETROIT                      ST"/>
    <m/>
    <n v="34.085299999999997"/>
    <n v="-118.34520000000001"/>
    <n v="0"/>
    <x v="12"/>
  </r>
  <r>
    <n v="200512848"/>
    <d v="2020-08-11T00:00:00"/>
    <x v="89"/>
    <n v="1240"/>
    <n v="5"/>
    <x v="10"/>
    <n v="507"/>
    <n v="1"/>
    <n v="251"/>
    <s v="SHOTS FIRED AT INHABITED DWELLING"/>
    <s v="1407 1100 1822"/>
    <n v="28"/>
    <s v="F"/>
    <s v="W"/>
    <n v="502"/>
    <s v="MULTI-UNIT DWELLING (APARTMENT, DUPLEX, ETC)"/>
    <n v="106"/>
    <s v="UNKNOWN FIREARM"/>
    <s v="IC"/>
    <s v="Invest Cont"/>
    <n v="251"/>
    <n v="998"/>
    <m/>
    <m/>
    <s v="1300 W  SEPULVEDA                    BL"/>
    <m/>
    <n v="33.815800000000003"/>
    <n v="-118.3053"/>
    <n v="0"/>
    <x v="12"/>
  </r>
  <r>
    <n v="200615064"/>
    <d v="2020-09-07T00:00:00"/>
    <x v="256"/>
    <n v="315"/>
    <n v="6"/>
    <x v="9"/>
    <n v="642"/>
    <n v="1"/>
    <n v="440"/>
    <s v="THEFT PLAIN - PETTY ($950 &amp; UNDER)"/>
    <s v="0344 1300 1822"/>
    <n v="0"/>
    <s v="X"/>
    <s v="X"/>
    <n v="210"/>
    <s v="RESTAURANT/FAST FOOD"/>
    <m/>
    <m/>
    <s v="IC"/>
    <s v="Invest Cont"/>
    <n v="440"/>
    <m/>
    <m/>
    <m/>
    <s v="7800 W  SUNSET                       BL"/>
    <m/>
    <n v="34.098100000000002"/>
    <n v="-118.3599"/>
    <n v="0"/>
    <x v="12"/>
  </r>
  <r>
    <n v="200809780"/>
    <d v="2020-05-22T00:00:00"/>
    <x v="354"/>
    <n v="1410"/>
    <n v="8"/>
    <x v="12"/>
    <n v="809"/>
    <n v="2"/>
    <n v="624"/>
    <s v="BATTERY - SIMPLE ASSAULT"/>
    <s v="0444 0448"/>
    <n v="42"/>
    <s v="F"/>
    <s v="O"/>
    <n v="501"/>
    <s v="SINGLE FAMILY DWELLING"/>
    <n v="400"/>
    <s v="STRONG-ARM (HANDS, FIST, FEET OR BODILY FORCE)"/>
    <s v="AO"/>
    <s v="Adult Other"/>
    <n v="624"/>
    <m/>
    <m/>
    <m/>
    <s v="9400    READCREST                    DR"/>
    <m/>
    <n v="34.0976"/>
    <n v="-118.4029"/>
    <n v="0"/>
    <x v="12"/>
  </r>
  <r>
    <n v="200811507"/>
    <d v="2020-07-06T00:00:00"/>
    <x v="298"/>
    <n v="745"/>
    <n v="8"/>
    <x v="12"/>
    <n v="816"/>
    <n v="1"/>
    <n v="331"/>
    <s v="THEFT FROM MOTOR VEHICLE - GRAND ($950.01 AND OVER)"/>
    <s v="0344 0346"/>
    <n v="23"/>
    <s v="F"/>
    <s v="B"/>
    <n v="707"/>
    <s v="GARAGE/CARPORT"/>
    <m/>
    <m/>
    <s v="IC"/>
    <s v="Invest Cont"/>
    <n v="331"/>
    <m/>
    <m/>
    <m/>
    <s v="600    KELTON                       AV"/>
    <m/>
    <n v="34.0642"/>
    <n v="-118.45269999999999"/>
    <n v="0"/>
    <x v="12"/>
  </r>
  <r>
    <n v="200815311"/>
    <d v="2020-10-16T00:00:00"/>
    <x v="107"/>
    <n v="2330"/>
    <n v="8"/>
    <x v="12"/>
    <n v="895"/>
    <n v="1"/>
    <n v="331"/>
    <s v="THEFT FROM MOTOR VEHICLE - GRAND ($950.01 AND OVER)"/>
    <s v="1602 0344 0385 1822"/>
    <n v="41"/>
    <s v="M"/>
    <s v="W"/>
    <n v="101"/>
    <s v="STREET"/>
    <m/>
    <m/>
    <s v="AO"/>
    <s v="Adult Other"/>
    <n v="331"/>
    <m/>
    <m/>
    <m/>
    <s v="3300    MANNING                      AV"/>
    <m/>
    <n v="34.031700000000001"/>
    <n v="-118.407"/>
    <n v="0"/>
    <x v="12"/>
  </r>
  <r>
    <n v="200704200"/>
    <d v="2020-01-05T00:00:00"/>
    <x v="275"/>
    <n v="1844"/>
    <n v="7"/>
    <x v="0"/>
    <n v="736"/>
    <n v="2"/>
    <n v="901"/>
    <s v="VIOLATION OF RESTRAINING ORDER"/>
    <n v="2038"/>
    <n v="58"/>
    <s v="M"/>
    <s v="W"/>
    <n v="502"/>
    <s v="MULTI-UNIT DWELLING (APARTMENT, DUPLEX, ETC)"/>
    <m/>
    <m/>
    <s v="AO"/>
    <s v="Adult Other"/>
    <n v="901"/>
    <m/>
    <m/>
    <m/>
    <s v="300 S  CLOVERDALE                   AV"/>
    <m/>
    <n v="34.069000000000003"/>
    <n v="-118.3462"/>
    <n v="0"/>
    <x v="12"/>
  </r>
  <r>
    <n v="200918107"/>
    <d v="2020-12-05T00:00:00"/>
    <x v="302"/>
    <n v="1430"/>
    <n v="9"/>
    <x v="3"/>
    <n v="969"/>
    <n v="1"/>
    <n v="510"/>
    <s v="VEHICLE - STOLEN"/>
    <m/>
    <n v="0"/>
    <m/>
    <m/>
    <n v="123"/>
    <s v="PARKING UNDERGROUND/BUILDING"/>
    <m/>
    <m/>
    <s v="IC"/>
    <s v="Invest Cont"/>
    <n v="510"/>
    <m/>
    <m/>
    <m/>
    <s v="12600    RIVERSIDE                    DR"/>
    <m/>
    <n v="34.157600000000002"/>
    <n v="-118.4062"/>
    <n v="0"/>
    <x v="12"/>
  </r>
  <r>
    <n v="200305532"/>
    <d v="2020-01-27T00:00:00"/>
    <x v="119"/>
    <n v="1200"/>
    <n v="3"/>
    <x v="2"/>
    <n v="397"/>
    <n v="1"/>
    <n v="510"/>
    <s v="VEHICLE - STOLEN"/>
    <m/>
    <n v="0"/>
    <m/>
    <m/>
    <n v="101"/>
    <s v="STREET"/>
    <m/>
    <m/>
    <s v="IC"/>
    <s v="Invest Cont"/>
    <n v="510"/>
    <m/>
    <m/>
    <m/>
    <s v="1000 W  42ND                         ST"/>
    <m/>
    <n v="34.007300000000001"/>
    <n v="-118.2915"/>
    <n v="0"/>
    <x v="12"/>
  </r>
  <r>
    <n v="200309749"/>
    <d v="2020-04-10T00:00:00"/>
    <x v="290"/>
    <n v="2130"/>
    <n v="3"/>
    <x v="2"/>
    <n v="395"/>
    <n v="2"/>
    <n v="740"/>
    <s v="VANDALISM - FELONY ($400 &amp; OVER, ALL CHURCH VANDALISMS)"/>
    <s v="0329 1501"/>
    <n v="48"/>
    <s v="F"/>
    <s v="B"/>
    <n v="501"/>
    <s v="SINGLE FAMILY DWELLING"/>
    <m/>
    <m/>
    <s v="IC"/>
    <s v="Invest Cont"/>
    <n v="740"/>
    <m/>
    <m/>
    <m/>
    <s v="1900 W  MARTIN LUTHER KING           BL"/>
    <m/>
    <n v="34.010899999999999"/>
    <n v="-118.3138"/>
    <n v="0"/>
    <x v="12"/>
  </r>
  <r>
    <n v="201113866"/>
    <d v="2020-09-21T00:00:00"/>
    <x v="196"/>
    <n v="2145"/>
    <n v="11"/>
    <x v="7"/>
    <n v="1162"/>
    <n v="1"/>
    <n v="230"/>
    <s v="ASSAULT WITH DEADLY WEAPON, AGGRAVATED ASSAULT"/>
    <s v="2004 0445 0411 1402 1266"/>
    <n v="39"/>
    <s v="M"/>
    <s v="W"/>
    <n v="701"/>
    <s v="HOSPITAL"/>
    <n v="203"/>
    <s v="DIRK/DAGGER"/>
    <s v="AA"/>
    <s v="Adult Arrest"/>
    <n v="230"/>
    <n v="998"/>
    <m/>
    <m/>
    <s v="1300 N  VERMONT                      AV"/>
    <m/>
    <n v="34.095599999999997"/>
    <n v="-118.29179999999999"/>
    <n v="1"/>
    <x v="12"/>
  </r>
  <r>
    <n v="201113492"/>
    <d v="2020-09-11T00:00:00"/>
    <x v="335"/>
    <n v="1400"/>
    <n v="11"/>
    <x v="7"/>
    <n v="1115"/>
    <n v="1"/>
    <n v="440"/>
    <s v="THEFT PLAIN - PETTY ($950 &amp; UNDER)"/>
    <s v="0344 0352"/>
    <n v="39"/>
    <s v="M"/>
    <s v="A"/>
    <n v="502"/>
    <s v="MULTI-UNIT DWELLING (APARTMENT, DUPLEX, ETC)"/>
    <m/>
    <m/>
    <s v="IC"/>
    <s v="Invest Cont"/>
    <n v="440"/>
    <m/>
    <m/>
    <m/>
    <s v="2100    FAIR PARK                    AV"/>
    <m/>
    <n v="34.135800000000003"/>
    <n v="-118.2135"/>
    <n v="0"/>
    <x v="12"/>
  </r>
  <r>
    <n v="201309407"/>
    <d v="2020-04-15T00:00:00"/>
    <x v="213"/>
    <n v="1700"/>
    <n v="13"/>
    <x v="6"/>
    <n v="1323"/>
    <n v="1"/>
    <n v="510"/>
    <s v="VEHICLE - STOLEN"/>
    <m/>
    <n v="0"/>
    <m/>
    <m/>
    <n v="101"/>
    <s v="STREET"/>
    <m/>
    <m/>
    <s v="IC"/>
    <s v="Invest Cont"/>
    <n v="510"/>
    <m/>
    <m/>
    <m/>
    <s v="1200 E  22ND                         ST"/>
    <m/>
    <n v="34.022599999999997"/>
    <n v="-118.2539"/>
    <n v="0"/>
    <x v="12"/>
  </r>
  <r>
    <n v="200514659"/>
    <d v="2020-09-30T00:00:00"/>
    <x v="67"/>
    <n v="2200"/>
    <n v="5"/>
    <x v="10"/>
    <n v="531"/>
    <n v="1"/>
    <n v="121"/>
    <s v="RAPE, FORCIBLE"/>
    <s v="1817 0500 1501 0913"/>
    <n v="29"/>
    <s v="F"/>
    <s v="B"/>
    <n v="502"/>
    <s v="MULTI-UNIT DWELLING (APARTMENT, DUPLEX, ETC)"/>
    <n v="400"/>
    <s v="STRONG-ARM (HANDS, FIST, FEET OR BODILY FORCE)"/>
    <s v="AO"/>
    <s v="Adult Other"/>
    <n v="121"/>
    <m/>
    <m/>
    <m/>
    <s v="1600 W  PACIFIC COAST                HY"/>
    <m/>
    <n v="33.7866"/>
    <n v="-118.3044"/>
    <n v="0"/>
    <x v="12"/>
  </r>
  <r>
    <n v="200115933"/>
    <d v="2020-08-06T00:00:00"/>
    <x v="268"/>
    <n v="2000"/>
    <n v="1"/>
    <x v="1"/>
    <n v="182"/>
    <n v="1"/>
    <n v="510"/>
    <s v="VEHICLE - STOLEN"/>
    <m/>
    <n v="0"/>
    <m/>
    <m/>
    <n v="707"/>
    <s v="GARAGE/CARPORT"/>
    <m/>
    <m/>
    <s v="IC"/>
    <s v="Invest Cont"/>
    <n v="510"/>
    <m/>
    <m/>
    <m/>
    <s v="1200 S  GRAND                        AV"/>
    <m/>
    <n v="34.039700000000003"/>
    <n v="-118.2637"/>
    <n v="0"/>
    <x v="12"/>
  </r>
  <r>
    <n v="200216336"/>
    <d v="2020-10-19T00:00:00"/>
    <x v="365"/>
    <n v="900"/>
    <n v="2"/>
    <x v="5"/>
    <n v="265"/>
    <n v="1"/>
    <n v="341"/>
    <s v="THEFT-GRAND ($950.01 &amp; OVER)EXCPT,GUNS,FOWL,LIVESTK,PROD"/>
    <s v="1822 0344"/>
    <n v="65"/>
    <s v="M"/>
    <s v="H"/>
    <n v="229"/>
    <s v="CHECK CASHING*"/>
    <m/>
    <m/>
    <s v="IC"/>
    <s v="Invest Cont"/>
    <n v="341"/>
    <m/>
    <m/>
    <m/>
    <s v="700 S  ALVARADO                     ST"/>
    <m/>
    <n v="34.055999999999997"/>
    <n v="-118.2771"/>
    <n v="0"/>
    <x v="12"/>
  </r>
  <r>
    <n v="201107767"/>
    <d v="2020-03-25T00:00:00"/>
    <x v="328"/>
    <n v="1430"/>
    <n v="11"/>
    <x v="7"/>
    <n v="1189"/>
    <n v="1"/>
    <n v="420"/>
    <s v="THEFT FROM MOTOR VEHICLE - PETTY ($950 &amp; UNDER)"/>
    <s v="1608 0344"/>
    <n v="47"/>
    <s v="M"/>
    <s v="H"/>
    <n v="108"/>
    <s v="PARKING LOT"/>
    <m/>
    <m/>
    <s v="IC"/>
    <s v="Invest Cont"/>
    <n v="420"/>
    <m/>
    <m/>
    <m/>
    <s v="2600 N  FIGUEROA                     ST"/>
    <m/>
    <n v="34.0839"/>
    <n v="-118.22239999999999"/>
    <n v="0"/>
    <x v="12"/>
  </r>
  <r>
    <n v="201013837"/>
    <d v="2020-10-08T00:00:00"/>
    <x v="276"/>
    <n v="1700"/>
    <n v="10"/>
    <x v="11"/>
    <n v="1078"/>
    <n v="1"/>
    <n v="310"/>
    <s v="BURGLARY"/>
    <s v="1822 0344 1402 1602 1236 1420 0358"/>
    <n v="0"/>
    <s v="M"/>
    <s v="O"/>
    <n v="118"/>
    <s v="CONSTRUCTION SITE"/>
    <m/>
    <m/>
    <s v="IC"/>
    <s v="Invest Cont"/>
    <n v="310"/>
    <n v="998"/>
    <m/>
    <m/>
    <s v="16300 W  VENTURA                      BL"/>
    <m/>
    <n v="34.161299999999997"/>
    <n v="-118.49169999999999"/>
    <n v="0"/>
    <x v="12"/>
  </r>
  <r>
    <n v="200615006"/>
    <d v="2020-09-06T00:00:00"/>
    <x v="120"/>
    <n v="130"/>
    <n v="6"/>
    <x v="9"/>
    <n v="644"/>
    <n v="2"/>
    <n v="888"/>
    <s v="TRESPASSING"/>
    <n v="1822"/>
    <n v="0"/>
    <s v="X"/>
    <s v="X"/>
    <n v="502"/>
    <s v="MULTI-UNIT DWELLING (APARTMENT, DUPLEX, ETC)"/>
    <m/>
    <m/>
    <s v="IC"/>
    <s v="Invest Cont"/>
    <n v="888"/>
    <m/>
    <m/>
    <m/>
    <s v="1400 N  DETROIT                      ST"/>
    <m/>
    <n v="34.096200000000003"/>
    <n v="-118.34520000000001"/>
    <n v="0"/>
    <x v="12"/>
  </r>
  <r>
    <n v="200915623"/>
    <d v="2020-10-07T00:00:00"/>
    <x v="163"/>
    <n v="525"/>
    <n v="9"/>
    <x v="3"/>
    <n v="974"/>
    <n v="1"/>
    <n v="510"/>
    <s v="VEHICLE - STOLEN"/>
    <m/>
    <n v="0"/>
    <m/>
    <m/>
    <n v="123"/>
    <s v="PARKING UNDERGROUND/BUILDING"/>
    <m/>
    <m/>
    <s v="IC"/>
    <s v="Invest Cont"/>
    <n v="510"/>
    <m/>
    <m/>
    <m/>
    <s v="4700    WILLIS                       AV"/>
    <m/>
    <n v="34.155999999999999"/>
    <n v="-118.45529999999999"/>
    <n v="0"/>
    <x v="12"/>
  </r>
  <r>
    <n v="200213185"/>
    <d v="2020-07-31T00:00:00"/>
    <x v="8"/>
    <n v="2230"/>
    <n v="2"/>
    <x v="5"/>
    <n v="235"/>
    <n v="1"/>
    <n v="510"/>
    <s v="VEHICLE - STOLEN"/>
    <m/>
    <n v="0"/>
    <m/>
    <m/>
    <n v="101"/>
    <s v="STREET"/>
    <m/>
    <m/>
    <s v="IC"/>
    <s v="Invest Cont"/>
    <n v="510"/>
    <m/>
    <m/>
    <m/>
    <s v="200 S  CARONDELET                   ST"/>
    <m/>
    <n v="34.0655"/>
    <n v="-118.2765"/>
    <n v="0"/>
    <x v="12"/>
  </r>
  <r>
    <n v="200918625"/>
    <d v="2020-12-20T00:00:00"/>
    <x v="236"/>
    <n v="2115"/>
    <n v="9"/>
    <x v="3"/>
    <n v="911"/>
    <n v="2"/>
    <n v="753"/>
    <s v="DISCHARGE FIREARMS/SHOTS FIRED"/>
    <m/>
    <n v="29"/>
    <s v="M"/>
    <s v="B"/>
    <n v="502"/>
    <s v="MULTI-UNIT DWELLING (APARTMENT, DUPLEX, ETC)"/>
    <m/>
    <m/>
    <s v="IC"/>
    <s v="Invest Cont"/>
    <n v="753"/>
    <m/>
    <m/>
    <m/>
    <s v="15400    VANOWEN                      ST"/>
    <m/>
    <n v="34.193899999999999"/>
    <n v="-118.4687"/>
    <n v="0"/>
    <x v="12"/>
  </r>
  <r>
    <n v="200514362"/>
    <d v="2020-09-20T00:00:00"/>
    <x v="237"/>
    <n v="1642"/>
    <n v="5"/>
    <x v="10"/>
    <n v="507"/>
    <n v="2"/>
    <n v="437"/>
    <s v="RESISTING ARREST"/>
    <s v="1816 1402"/>
    <n v="0"/>
    <s v="X"/>
    <s v="X"/>
    <n v="102"/>
    <s v="SIDEWALK"/>
    <n v="400"/>
    <s v="STRONG-ARM (HANDS, FIST, FEET OR BODILY FORCE)"/>
    <s v="AA"/>
    <s v="Adult Arrest"/>
    <n v="437"/>
    <n v="998"/>
    <m/>
    <m/>
    <s v="HALLDALE                     AV"/>
    <s v="223RD                        ST"/>
    <n v="33.8245"/>
    <n v="-118.30159999999999"/>
    <n v="1"/>
    <x v="12"/>
  </r>
  <r>
    <n v="200122099"/>
    <d v="2020-12-08T00:00:00"/>
    <x v="131"/>
    <n v="1140"/>
    <n v="1"/>
    <x v="1"/>
    <n v="155"/>
    <n v="2"/>
    <n v="624"/>
    <s v="BATTERY - SIMPLE ASSAULT"/>
    <s v="1822 1000 0416 0305"/>
    <n v="35"/>
    <s v="M"/>
    <s v="B"/>
    <n v="102"/>
    <s v="SIDEWALK"/>
    <n v="400"/>
    <s v="STRONG-ARM (HANDS, FIST, FEET OR BODILY FORCE)"/>
    <s v="IC"/>
    <s v="Invest Cont"/>
    <n v="624"/>
    <m/>
    <m/>
    <m/>
    <s v="6TH"/>
    <s v="LOS ANGELES"/>
    <n v="34.044600000000003"/>
    <n v="-118.249"/>
    <n v="0"/>
    <x v="12"/>
  </r>
  <r>
    <n v="200514542"/>
    <d v="2020-09-26T00:00:00"/>
    <x v="272"/>
    <n v="300"/>
    <n v="5"/>
    <x v="10"/>
    <n v="555"/>
    <n v="2"/>
    <n v="624"/>
    <s v="BATTERY - SIMPLE ASSAULT"/>
    <s v="0416 1820 0913 0446"/>
    <n v="23"/>
    <s v="M"/>
    <s v="H"/>
    <n v="501"/>
    <s v="SINGLE FAMILY DWELLING"/>
    <n v="400"/>
    <s v="STRONG-ARM (HANDS, FIST, FEET OR BODILY FORCE)"/>
    <s v="AO"/>
    <s v="Adult Other"/>
    <n v="624"/>
    <m/>
    <m/>
    <m/>
    <s v="600 W  UPLAND                       AV"/>
    <m/>
    <n v="33.75"/>
    <n v="-118.292"/>
    <n v="0"/>
    <x v="12"/>
  </r>
  <r>
    <n v="200119229"/>
    <d v="2020-10-11T00:00:00"/>
    <x v="155"/>
    <n v="1930"/>
    <n v="1"/>
    <x v="1"/>
    <n v="148"/>
    <n v="1"/>
    <n v="230"/>
    <s v="ASSAULT WITH DEADLY WEAPON, AGGRAVATED ASSAULT"/>
    <s v="0430 1822 1414 0906"/>
    <n v="0"/>
    <s v="M"/>
    <s v="H"/>
    <n v="102"/>
    <s v="SIDEWALK"/>
    <n v="102"/>
    <s v="HAND GUN"/>
    <s v="IC"/>
    <s v="Invest Cont"/>
    <n v="230"/>
    <m/>
    <m/>
    <m/>
    <s v="5TH"/>
    <s v="SAN PEDRO"/>
    <n v="34.044199999999996"/>
    <n v="-118.2439"/>
    <n v="0"/>
    <x v="12"/>
  </r>
  <r>
    <n v="200506022"/>
    <d v="2020-02-17T00:00:00"/>
    <x v="99"/>
    <n v="900"/>
    <n v="5"/>
    <x v="10"/>
    <n v="516"/>
    <n v="2"/>
    <n v="740"/>
    <s v="VANDALISM - FELONY ($400 &amp; OVER, ALL CHURCH VANDALISMS)"/>
    <s v="1236 1300 0329"/>
    <n v="0"/>
    <s v="X"/>
    <s v="X"/>
    <n v="122"/>
    <s v="VEHICLE, PASSENGER/TRUCK"/>
    <m/>
    <m/>
    <s v="IC"/>
    <s v="Invest Cont"/>
    <n v="740"/>
    <m/>
    <m/>
    <m/>
    <s v="1100 N  FRIES                        AV"/>
    <m/>
    <n v="33.784799999999997"/>
    <n v="-118.26519999999999"/>
    <n v="0"/>
    <x v="12"/>
  </r>
  <r>
    <n v="200307642"/>
    <d v="2020-03-01T00:00:00"/>
    <x v="0"/>
    <n v="400"/>
    <n v="3"/>
    <x v="2"/>
    <n v="397"/>
    <n v="1"/>
    <n v="510"/>
    <s v="VEHICLE - STOLEN"/>
    <m/>
    <n v="0"/>
    <m/>
    <m/>
    <n v="101"/>
    <s v="STREET"/>
    <m/>
    <m/>
    <s v="IC"/>
    <s v="Invest Cont"/>
    <n v="510"/>
    <m/>
    <m/>
    <m/>
    <s v="4300    KENWOOD                      AV"/>
    <m/>
    <n v="34.005499999999998"/>
    <n v="-118.2991"/>
    <n v="0"/>
    <x v="12"/>
  </r>
  <r>
    <n v="200816511"/>
    <d v="2020-11-16T00:00:00"/>
    <x v="365"/>
    <n v="100"/>
    <n v="8"/>
    <x v="12"/>
    <n v="824"/>
    <n v="2"/>
    <n v="888"/>
    <s v="TRESPASSING"/>
    <n v="1202"/>
    <n v="68"/>
    <s v="F"/>
    <s v="W"/>
    <n v="501"/>
    <s v="SINGLE FAMILY DWELLING"/>
    <m/>
    <m/>
    <s v="IC"/>
    <s v="Invest Cont"/>
    <n v="888"/>
    <m/>
    <m/>
    <m/>
    <s v="700    SAN LORENZO                  ST"/>
    <m/>
    <n v="34.037799999999997"/>
    <n v="-118.5097"/>
    <n v="0"/>
    <x v="12"/>
  </r>
  <r>
    <n v="201227230"/>
    <d v="2020-12-28T00:00:00"/>
    <x v="360"/>
    <n v="130"/>
    <n v="12"/>
    <x v="8"/>
    <n v="1256"/>
    <n v="2"/>
    <n v="888"/>
    <s v="TRESPASSING"/>
    <n v="1402"/>
    <n v="42"/>
    <s v="F"/>
    <s v="H"/>
    <n v="502"/>
    <s v="MULTI-UNIT DWELLING (APARTMENT, DUPLEX, ETC)"/>
    <m/>
    <m/>
    <s v="IC"/>
    <s v="Invest Cont"/>
    <n v="888"/>
    <n v="998"/>
    <m/>
    <m/>
    <s v="600 W  76TH                         ST"/>
    <m/>
    <n v="33.972700000000003"/>
    <n v="-118.285"/>
    <n v="0"/>
    <x v="12"/>
  </r>
  <r>
    <n v="200321271"/>
    <d v="2020-12-04T00:00:00"/>
    <x v="302"/>
    <n v="1630"/>
    <n v="3"/>
    <x v="2"/>
    <n v="397"/>
    <n v="2"/>
    <n v="930"/>
    <s v="CRIMINAL THREATS - NO WEAPON DISPLAYED"/>
    <s v="1822 0359 0432 1266 0216 0209 1309"/>
    <n v="38"/>
    <s v="M"/>
    <s v="B"/>
    <n v="102"/>
    <s v="SIDEWALK"/>
    <n v="511"/>
    <s v="VERBAL THREAT"/>
    <s v="IC"/>
    <s v="Invest Cont"/>
    <n v="930"/>
    <m/>
    <m/>
    <m/>
    <s v="4000 S  VERMONT                      AV"/>
    <m/>
    <n v="34.007300000000001"/>
    <n v="-118.298"/>
    <n v="0"/>
    <x v="12"/>
  </r>
  <r>
    <n v="200112169"/>
    <d v="2020-05-26T00:00:00"/>
    <x v="88"/>
    <n v="2145"/>
    <n v="1"/>
    <x v="1"/>
    <n v="138"/>
    <n v="1"/>
    <n v="442"/>
    <s v="SHOPLIFTING - PETTY THEFT ($950 &amp; UNDER)"/>
    <s v="0344 1822"/>
    <n v="0"/>
    <s v="M"/>
    <s v="W"/>
    <n v="203"/>
    <s v="OTHER BUSINESS"/>
    <m/>
    <m/>
    <s v="IC"/>
    <s v="Invest Cont"/>
    <n v="442"/>
    <m/>
    <m/>
    <m/>
    <s v="300 E  2ND                          ST"/>
    <m/>
    <n v="34.049300000000002"/>
    <n v="-118.2418"/>
    <n v="0"/>
    <x v="12"/>
  </r>
  <r>
    <n v="201309203"/>
    <d v="2020-04-09T00:00:00"/>
    <x v="126"/>
    <n v="1250"/>
    <n v="13"/>
    <x v="6"/>
    <n v="1385"/>
    <n v="2"/>
    <n v="740"/>
    <s v="VANDALISM - FELONY ($400 &amp; OVER, ALL CHURCH VANDALISMS)"/>
    <n v="329"/>
    <n v="27"/>
    <s v="M"/>
    <s v="H"/>
    <n v="203"/>
    <s v="OTHER BUSINESS"/>
    <m/>
    <m/>
    <s v="IC"/>
    <s v="Invest Cont"/>
    <n v="740"/>
    <m/>
    <m/>
    <m/>
    <s v="5800 S  CENTRAL                      AV"/>
    <m/>
    <n v="33.985700000000001"/>
    <n v="-118.2628"/>
    <n v="0"/>
    <x v="12"/>
  </r>
  <r>
    <n v="201016087"/>
    <d v="2020-12-14T00:00:00"/>
    <x v="341"/>
    <n v="450"/>
    <n v="10"/>
    <x v="11"/>
    <n v="1061"/>
    <n v="1"/>
    <n v="310"/>
    <s v="BURGLARY"/>
    <s v="0344 1601 1822 0216 1420"/>
    <n v="0"/>
    <s v="M"/>
    <s v="W"/>
    <n v="210"/>
    <s v="RESTAURANT/FAST FOOD"/>
    <m/>
    <m/>
    <s v="IC"/>
    <s v="Invest Cont"/>
    <n v="310"/>
    <m/>
    <m/>
    <m/>
    <s v="19500    VENTURA                      BL"/>
    <m/>
    <n v="34.172800000000002"/>
    <n v="-118.5578"/>
    <n v="0"/>
    <x v="12"/>
  </r>
  <r>
    <n v="200809580"/>
    <d v="2020-05-18T00:00:00"/>
    <x v="135"/>
    <n v="2348"/>
    <n v="8"/>
    <x v="12"/>
    <n v="835"/>
    <n v="2"/>
    <n v="740"/>
    <s v="VANDALISM - FELONY ($400 &amp; OVER, ALL CHURCH VANDALISMS)"/>
    <s v="1822 1609 0329"/>
    <n v="0"/>
    <s v="X"/>
    <s v="X"/>
    <n v="729"/>
    <s v="SPECIALTY SCHOOL/OTHER"/>
    <m/>
    <m/>
    <s v="IC"/>
    <s v="Invest Cont"/>
    <n v="740"/>
    <m/>
    <m/>
    <m/>
    <s v="10800    SANTA MONICA                 BL"/>
    <m/>
    <n v="34.050199999999997"/>
    <n v="-118.4344"/>
    <n v="0"/>
    <x v="12"/>
  </r>
  <r>
    <n v="200912918"/>
    <d v="2020-07-30T00:00:00"/>
    <x v="8"/>
    <n v="615"/>
    <n v="9"/>
    <x v="3"/>
    <n v="926"/>
    <n v="1"/>
    <n v="510"/>
    <s v="VEHICLE - STOLEN"/>
    <m/>
    <n v="0"/>
    <m/>
    <m/>
    <n v="101"/>
    <s v="STREET"/>
    <m/>
    <m/>
    <s v="IC"/>
    <s v="Invest Cont"/>
    <n v="510"/>
    <m/>
    <m/>
    <m/>
    <s v="6600    HAZELTINE                    AV"/>
    <m/>
    <n v="34.1907"/>
    <n v="-118.44"/>
    <n v="0"/>
    <x v="12"/>
  </r>
  <r>
    <n v="200811622"/>
    <d v="2020-07-07T00:00:00"/>
    <x v="6"/>
    <n v="330"/>
    <n v="8"/>
    <x v="12"/>
    <n v="832"/>
    <n v="2"/>
    <n v="888"/>
    <s v="TRESPASSING"/>
    <s v="1822 2004"/>
    <n v="0"/>
    <s v="X"/>
    <s v="X"/>
    <n v="210"/>
    <s v="RESTAURANT/FAST FOOD"/>
    <m/>
    <m/>
    <s v="IC"/>
    <s v="Invest Cont"/>
    <n v="888"/>
    <m/>
    <m/>
    <m/>
    <s v="11800    WILSHIRE                     BL"/>
    <m/>
    <n v="34.051099999999998"/>
    <n v="-118.46429999999999"/>
    <n v="0"/>
    <x v="12"/>
  </r>
  <r>
    <n v="200122184"/>
    <d v="2020-12-09T00:00:00"/>
    <x v="308"/>
    <n v="1200"/>
    <n v="1"/>
    <x v="1"/>
    <n v="139"/>
    <n v="1"/>
    <n v="480"/>
    <s v="BIKE - STOLEN"/>
    <s v="1251 0344 1822"/>
    <n v="26"/>
    <s v="F"/>
    <s v="H"/>
    <n v="502"/>
    <s v="MULTI-UNIT DWELLING (APARTMENT, DUPLEX, ETC)"/>
    <m/>
    <m/>
    <s v="IC"/>
    <s v="Invest Cont"/>
    <n v="480"/>
    <m/>
    <m/>
    <m/>
    <s v="600 E  2ND                          ST"/>
    <m/>
    <n v="34.047199999999997"/>
    <n v="-118.2371"/>
    <n v="0"/>
    <x v="12"/>
  </r>
  <r>
    <n v="201211181"/>
    <d v="2020-04-18T00:00:00"/>
    <x v="213"/>
    <n v="1800"/>
    <n v="12"/>
    <x v="8"/>
    <n v="1259"/>
    <n v="1"/>
    <n v="330"/>
    <s v="BURGLARY FROM VEHICLE"/>
    <s v="0344 1608"/>
    <n v="0"/>
    <s v="X"/>
    <s v="X"/>
    <n v="103"/>
    <s v="ALLEY"/>
    <m/>
    <m/>
    <s v="IC"/>
    <s v="Invest Cont"/>
    <n v="330"/>
    <m/>
    <m/>
    <m/>
    <s v="800 E  76TH                         ST"/>
    <m/>
    <n v="33.971200000000003"/>
    <n v="-118.2608"/>
    <n v="0"/>
    <x v="12"/>
  </r>
  <r>
    <n v="201221796"/>
    <d v="2020-10-01T00:00:00"/>
    <x v="185"/>
    <n v="100"/>
    <n v="12"/>
    <x v="8"/>
    <n v="1213"/>
    <n v="2"/>
    <n v="860"/>
    <s v="BATTERY WITH SEXUAL CONTACT"/>
    <s v="1822 0302 0448 0522 0500"/>
    <n v="40"/>
    <s v="F"/>
    <s v="B"/>
    <n v="517"/>
    <s v="MISSIONS/SHELTERS"/>
    <n v="400"/>
    <s v="STRONG-ARM (HANDS, FIST, FEET OR BODILY FORCE)"/>
    <s v="IC"/>
    <s v="Invest Cont"/>
    <n v="860"/>
    <m/>
    <m/>
    <m/>
    <s v="5700 S  WESTERN                      AV"/>
    <m/>
    <n v="33.991"/>
    <n v="-118.30889999999999"/>
    <n v="0"/>
    <x v="12"/>
  </r>
  <r>
    <n v="200807701"/>
    <d v="2020-03-25T00:00:00"/>
    <x v="46"/>
    <n v="1800"/>
    <n v="8"/>
    <x v="12"/>
    <n v="811"/>
    <n v="2"/>
    <n v="812"/>
    <s v="CRM AGNST CHLD (13 OR UNDER) (14-15 &amp; SUSP 10 YRS OLDER)"/>
    <s v="0556 1259"/>
    <n v="14"/>
    <s v="F"/>
    <s v="W"/>
    <n v="710"/>
    <s v="OTHER PREMISE"/>
    <n v="400"/>
    <s v="STRONG-ARM (HANDS, FIST, FEET OR BODILY FORCE)"/>
    <s v="AO"/>
    <s v="Adult Other"/>
    <n v="812"/>
    <n v="860"/>
    <m/>
    <m/>
    <s v="16100 W  SUNSET                       BL"/>
    <m/>
    <n v="34.056100000000001"/>
    <n v="-118.55119999999999"/>
    <n v="0"/>
    <x v="12"/>
  </r>
  <r>
    <n v="200516115"/>
    <d v="2020-11-02T00:00:00"/>
    <x v="276"/>
    <n v="2100"/>
    <n v="5"/>
    <x v="10"/>
    <n v="501"/>
    <n v="1"/>
    <n v="440"/>
    <s v="THEFT PLAIN - PETTY ($950 &amp; UNDER)"/>
    <s v="2034 0913 0344"/>
    <n v="56"/>
    <s v="M"/>
    <s v="H"/>
    <n v="503"/>
    <s v="HOTEL"/>
    <m/>
    <m/>
    <s v="IC"/>
    <s v="Invest Cont"/>
    <n v="440"/>
    <m/>
    <m/>
    <m/>
    <s v="18600 S  VERMONT                      AV"/>
    <m/>
    <n v="33.861699999999999"/>
    <n v="-118.29049999999999"/>
    <n v="0"/>
    <x v="12"/>
  </r>
  <r>
    <n v="200310061"/>
    <d v="2020-04-18T00:00:00"/>
    <x v="56"/>
    <n v="1800"/>
    <n v="3"/>
    <x v="2"/>
    <n v="357"/>
    <n v="1"/>
    <n v="420"/>
    <s v="THEFT FROM MOTOR VEHICLE - PETTY ($950 &amp; UNDER)"/>
    <m/>
    <n v="0"/>
    <m/>
    <m/>
    <n v="101"/>
    <s v="STREET"/>
    <m/>
    <m/>
    <s v="IC"/>
    <s v="Invest Cont"/>
    <n v="420"/>
    <m/>
    <m/>
    <m/>
    <s v="1100 W  37TH                         PL"/>
    <m/>
    <n v="34.020000000000003"/>
    <n v="-118.2915"/>
    <n v="0"/>
    <x v="12"/>
  </r>
  <r>
    <n v="200916875"/>
    <d v="2020-11-05T00:00:00"/>
    <x v="178"/>
    <n v="1010"/>
    <n v="9"/>
    <x v="3"/>
    <n v="916"/>
    <n v="1"/>
    <n v="440"/>
    <s v="THEFT PLAIN - PETTY ($950 &amp; UNDER)"/>
    <s v="0344 0394"/>
    <n v="33"/>
    <s v="F"/>
    <s v="H"/>
    <n v="119"/>
    <s v="PORCH, RESIDENTIAL"/>
    <m/>
    <m/>
    <s v="IC"/>
    <s v="Invest Cont"/>
    <n v="440"/>
    <m/>
    <m/>
    <m/>
    <s v="6800    WOODMAN                      AV"/>
    <m/>
    <n v="34.197600000000001"/>
    <n v="-118.43559999999999"/>
    <n v="0"/>
    <x v="12"/>
  </r>
  <r>
    <n v="200104034"/>
    <d v="2020-01-01T00:00:00"/>
    <x v="31"/>
    <n v="838"/>
    <n v="1"/>
    <x v="1"/>
    <n v="164"/>
    <n v="1"/>
    <n v="110"/>
    <s v="CRIMINAL HOMICIDE"/>
    <s v="1218 2004 0411 1822"/>
    <n v="56"/>
    <s v="M"/>
    <s v="H"/>
    <n v="210"/>
    <s v="RESTAURANT/FAST FOOD"/>
    <n v="207"/>
    <s v="OTHER KNIFE"/>
    <s v="AA"/>
    <s v="Adult Arrest"/>
    <n v="110"/>
    <m/>
    <m/>
    <m/>
    <s v="100 E  7TH                          ST"/>
    <m/>
    <n v="34.044600000000003"/>
    <n v="-118.25069999999999"/>
    <n v="1"/>
    <x v="12"/>
  </r>
  <r>
    <n v="201211777"/>
    <d v="2020-04-28T00:00:00"/>
    <x v="117"/>
    <n v="1000"/>
    <n v="12"/>
    <x v="8"/>
    <n v="1248"/>
    <n v="2"/>
    <n v="624"/>
    <s v="BATTERY - SIMPLE ASSAULT"/>
    <s v="0562 0416 0319 0448 0429 0913"/>
    <n v="43"/>
    <s v="F"/>
    <s v="B"/>
    <n v="501"/>
    <s v="SINGLE FAMILY DWELLING"/>
    <n v="400"/>
    <s v="STRONG-ARM (HANDS, FIST, FEET OR BODILY FORCE)"/>
    <s v="IC"/>
    <s v="Invest Cont"/>
    <n v="624"/>
    <m/>
    <m/>
    <m/>
    <s v="900 W  62ND                         ST"/>
    <m/>
    <n v="0"/>
    <n v="0"/>
    <n v="0"/>
    <x v="12"/>
  </r>
  <r>
    <n v="201107775"/>
    <d v="2020-03-26T00:00:00"/>
    <x v="209"/>
    <n v="100"/>
    <n v="11"/>
    <x v="7"/>
    <n v="1109"/>
    <n v="1"/>
    <n v="420"/>
    <s v="THEFT FROM MOTOR VEHICLE - PETTY ($950 &amp; UNDER)"/>
    <s v="0344 1606"/>
    <n v="62"/>
    <s v="M"/>
    <s v="W"/>
    <n v="101"/>
    <s v="STREET"/>
    <m/>
    <m/>
    <s v="IC"/>
    <s v="Invest Cont"/>
    <n v="420"/>
    <m/>
    <m/>
    <m/>
    <s v="1300    LAS FLORES                   DR"/>
    <m/>
    <n v="34.140999999999998"/>
    <n v="-118.1938"/>
    <n v="0"/>
    <x v="12"/>
  </r>
  <r>
    <n v="200810379"/>
    <d v="2020-06-08T00:00:00"/>
    <x v="150"/>
    <n v="900"/>
    <n v="8"/>
    <x v="12"/>
    <n v="886"/>
    <n v="2"/>
    <n v="662"/>
    <s v="BUNCO, GRAND THEFT"/>
    <s v="0701 0800 1202 0121"/>
    <n v="70"/>
    <s v="F"/>
    <s v="W"/>
    <n v="501"/>
    <s v="SINGLE FAMILY DWELLING"/>
    <m/>
    <m/>
    <s v="IC"/>
    <s v="Invest Cont"/>
    <n v="662"/>
    <m/>
    <m/>
    <m/>
    <s v="2800    FORRESTER                    DR"/>
    <m/>
    <n v="34.0411"/>
    <n v="-118.40219999999999"/>
    <n v="0"/>
    <x v="12"/>
  </r>
  <r>
    <n v="201206479"/>
    <d v="2020-02-04T00:00:00"/>
    <x v="253"/>
    <n v="1335"/>
    <n v="12"/>
    <x v="8"/>
    <n v="1218"/>
    <n v="1"/>
    <n v="230"/>
    <s v="ASSAULT WITH DEADLY WEAPON, AGGRAVATED ASSAULT"/>
    <s v="1402 0416 0446 0342 0444 0429 1822 1251 0445 0400"/>
    <n v="13"/>
    <s v="M"/>
    <s v="H"/>
    <n v="101"/>
    <s v="STREET"/>
    <n v="400"/>
    <s v="STRONG-ARM (HANDS, FIST, FEET OR BODILY FORCE)"/>
    <s v="AA"/>
    <s v="Adult Arrest"/>
    <n v="230"/>
    <n v="998"/>
    <m/>
    <m/>
    <s v="800 W  57TH                         ST"/>
    <m/>
    <n v="33.990499999999997"/>
    <n v="-118.2871"/>
    <n v="1"/>
    <x v="12"/>
  </r>
  <r>
    <n v="200710911"/>
    <d v="2020-06-24T00:00:00"/>
    <x v="22"/>
    <n v="1915"/>
    <n v="7"/>
    <x v="0"/>
    <n v="758"/>
    <n v="2"/>
    <n v="745"/>
    <s v="VANDALISM - MISDEAMEANOR ($399 OR UNDER)"/>
    <s v="0329 0311 0202"/>
    <n v="19"/>
    <s v="M"/>
    <s v="O"/>
    <n v="203"/>
    <s v="OTHER BUSINESS"/>
    <m/>
    <m/>
    <s v="IC"/>
    <s v="Invest Cont"/>
    <n v="745"/>
    <m/>
    <m/>
    <m/>
    <s v="1100    CRENSHAW                     BL"/>
    <m/>
    <n v="34.051900000000003"/>
    <n v="-118.3306"/>
    <n v="0"/>
    <x v="12"/>
  </r>
  <r>
    <n v="200815840"/>
    <d v="2020-10-28T00:00:00"/>
    <x v="276"/>
    <n v="1238"/>
    <n v="8"/>
    <x v="12"/>
    <n v="822"/>
    <n v="1"/>
    <n v="440"/>
    <s v="THEFT PLAIN - PETTY ($950 &amp; UNDER)"/>
    <s v="0344 0346"/>
    <n v="53"/>
    <s v="M"/>
    <s v="W"/>
    <n v="501"/>
    <s v="SINGLE FAMILY DWELLING"/>
    <m/>
    <m/>
    <s v="IC"/>
    <s v="Invest Cont"/>
    <n v="440"/>
    <m/>
    <m/>
    <m/>
    <s v="TAHQUITZ                     PL"/>
    <s v="ALMAR                        AV"/>
    <n v="34.044400000000003"/>
    <n v="-118.5367"/>
    <n v="0"/>
    <x v="12"/>
  </r>
  <r>
    <n v="201225538"/>
    <d v="2020-11-30T00:00:00"/>
    <x v="118"/>
    <n v="1710"/>
    <n v="12"/>
    <x v="8"/>
    <n v="1241"/>
    <n v="2"/>
    <n v="625"/>
    <s v="OTHER ASSAULT"/>
    <s v="0913 0361 0603 0416 2021"/>
    <n v="43"/>
    <s v="F"/>
    <s v="B"/>
    <n v="502"/>
    <s v="MULTI-UNIT DWELLING (APARTMENT, DUPLEX, ETC)"/>
    <n v="400"/>
    <s v="STRONG-ARM (HANDS, FIST, FEET OR BODILY FORCE)"/>
    <s v="IC"/>
    <s v="Invest Cont"/>
    <n v="625"/>
    <m/>
    <m/>
    <m/>
    <s v="6300    8TH                          AV"/>
    <m/>
    <n v="33.982100000000003"/>
    <n v="-118.3318"/>
    <n v="0"/>
    <x v="12"/>
  </r>
  <r>
    <n v="200708836"/>
    <d v="2020-05-02T00:00:00"/>
    <x v="5"/>
    <n v="1300"/>
    <n v="7"/>
    <x v="0"/>
    <n v="724"/>
    <n v="2"/>
    <n v="950"/>
    <s v="DEFRAUDING INNKEEPER/THEFT OF SERVICES, OVER $950.01"/>
    <s v="1822 0344 1218"/>
    <n v="60"/>
    <s v="M"/>
    <s v="H"/>
    <n v="517"/>
    <s v="MISSIONS/SHELTERS"/>
    <m/>
    <m/>
    <s v="IC"/>
    <s v="Invest Cont"/>
    <n v="950"/>
    <m/>
    <m/>
    <m/>
    <s v="7600    BEVERLY                      BL"/>
    <m/>
    <n v="34.076099999999997"/>
    <n v="-118.35550000000001"/>
    <n v="0"/>
    <x v="12"/>
  </r>
  <r>
    <n v="200517261"/>
    <d v="2020-11-30T00:00:00"/>
    <x v="18"/>
    <n v="1720"/>
    <n v="5"/>
    <x v="10"/>
    <n v="507"/>
    <n v="1"/>
    <n v="230"/>
    <s v="ASSAULT WITH DEADLY WEAPON, AGGRAVATED ASSAULT"/>
    <s v="1822 0416 0374 0334 0445 0342 0353 0302 1309 0216"/>
    <n v="39"/>
    <s v="M"/>
    <s v="H"/>
    <n v="108"/>
    <s v="PARKING LOT"/>
    <n v="102"/>
    <s v="HAND GUN"/>
    <s v="IC"/>
    <s v="Invest Cont"/>
    <n v="230"/>
    <m/>
    <m/>
    <m/>
    <s v="1600 W  SEPULVEDA                    BL"/>
    <m/>
    <n v="33.816099999999999"/>
    <n v="-118.30629999999999"/>
    <n v="0"/>
    <x v="12"/>
  </r>
  <r>
    <n v="201116524"/>
    <d v="2020-12-11T00:00:00"/>
    <x v="186"/>
    <n v="800"/>
    <n v="11"/>
    <x v="7"/>
    <n v="1173"/>
    <n v="2"/>
    <n v="354"/>
    <s v="THEFT OF IDENTITY"/>
    <s v="0922 1822"/>
    <n v="38"/>
    <s v="M"/>
    <s v="W"/>
    <n v="605"/>
    <s v="AUTOMATED TELLER MACHINE (ATM)"/>
    <m/>
    <m/>
    <s v="IC"/>
    <s v="Invest Cont"/>
    <n v="354"/>
    <m/>
    <m/>
    <m/>
    <s v="1800    GLENDALE                     BL"/>
    <m/>
    <n v="34.089799999999997"/>
    <n v="-118.25920000000001"/>
    <n v="0"/>
    <x v="12"/>
  </r>
  <r>
    <n v="200904056"/>
    <d v="2020-01-02T00:00:00"/>
    <x v="205"/>
    <n v="1300"/>
    <n v="9"/>
    <x v="3"/>
    <n v="948"/>
    <n v="2"/>
    <n v="740"/>
    <s v="VANDALISM - FELONY ($400 &amp; OVER, ALL CHURCH VANDALISMS)"/>
    <s v="0329 1813"/>
    <n v="37"/>
    <s v="M"/>
    <s v="B"/>
    <n v="108"/>
    <s v="PARKING LOT"/>
    <n v="500"/>
    <s v="UNKNOWN WEAPON/OTHER WEAPON"/>
    <s v="AO"/>
    <s v="Adult Other"/>
    <n v="740"/>
    <m/>
    <m/>
    <m/>
    <s v="5700    WOODMAN                      AV"/>
    <m/>
    <n v="34.173999999999999"/>
    <n v="-118.4312"/>
    <n v="0"/>
    <x v="12"/>
  </r>
  <r>
    <n v="200410685"/>
    <d v="2020-07-11T00:00:00"/>
    <x v="247"/>
    <n v="1100"/>
    <n v="4"/>
    <x v="4"/>
    <n v="457"/>
    <n v="1"/>
    <n v="210"/>
    <s v="ROBBERY"/>
    <s v="2000 1814 0419 0416 0913"/>
    <n v="52"/>
    <s v="M"/>
    <s v="H"/>
    <n v="501"/>
    <s v="SINGLE FAMILY DWELLING"/>
    <n v="400"/>
    <s v="STRONG-ARM (HANDS, FIST, FEET OR BODILY FORCE)"/>
    <s v="IC"/>
    <s v="Invest Cont"/>
    <n v="210"/>
    <m/>
    <m/>
    <m/>
    <s v="2900 E  CESAR E CHAVEZ               AV"/>
    <m/>
    <n v="34.046900000000001"/>
    <n v="-118.2032"/>
    <n v="0"/>
    <x v="12"/>
  </r>
  <r>
    <n v="200908601"/>
    <d v="2020-04-18T00:00:00"/>
    <x v="317"/>
    <n v="1400"/>
    <n v="9"/>
    <x v="3"/>
    <n v="935"/>
    <n v="1"/>
    <n v="420"/>
    <s v="THEFT FROM MOTOR VEHICLE - PETTY ($950 &amp; UNDER)"/>
    <s v="0344 1300"/>
    <n v="26"/>
    <s v="M"/>
    <s v="H"/>
    <n v="108"/>
    <s v="PARKING LOT"/>
    <m/>
    <m/>
    <s v="IC"/>
    <s v="Invest Cont"/>
    <n v="420"/>
    <m/>
    <m/>
    <m/>
    <s v="14300    FRIAR                        ST"/>
    <m/>
    <n v="34.185699999999997"/>
    <n v="-118.4444"/>
    <n v="0"/>
    <x v="12"/>
  </r>
  <r>
    <n v="200804656"/>
    <d v="2020-01-14T00:00:00"/>
    <x v="141"/>
    <n v="745"/>
    <n v="8"/>
    <x v="12"/>
    <n v="857"/>
    <n v="2"/>
    <n v="740"/>
    <s v="VANDALISM - FELONY ($400 &amp; OVER, ALL CHURCH VANDALISMS)"/>
    <s v="0329 1609 1414"/>
    <n v="0"/>
    <s v="X"/>
    <s v="X"/>
    <n v="723"/>
    <s v="PRIVATE SCHOOL/PRESCHOOL"/>
    <m/>
    <m/>
    <s v="IC"/>
    <s v="Invest Cont"/>
    <n v="740"/>
    <m/>
    <m/>
    <m/>
    <s v="9000 W  PICO                         BL"/>
    <m/>
    <n v="34.055300000000003"/>
    <n v="-118.3878"/>
    <n v="0"/>
    <x v="12"/>
  </r>
  <r>
    <n v="200710926"/>
    <d v="2020-06-25T00:00:00"/>
    <x v="10"/>
    <n v="1155"/>
    <n v="7"/>
    <x v="0"/>
    <n v="763"/>
    <n v="1"/>
    <n v="310"/>
    <s v="BURGLARY"/>
    <n v="1402"/>
    <n v="0"/>
    <s v="F"/>
    <s v="O"/>
    <n v="502"/>
    <s v="MULTI-UNIT DWELLING (APARTMENT, DUPLEX, ETC)"/>
    <n v="112"/>
    <s v="TOY GUN"/>
    <s v="AA"/>
    <s v="Adult Arrest"/>
    <n v="310"/>
    <n v="998"/>
    <m/>
    <m/>
    <s v="1400 S  FAIRFAX                      AV"/>
    <m/>
    <n v="34.051000000000002"/>
    <n v="-118.36669999999999"/>
    <n v="1"/>
    <x v="12"/>
  </r>
  <r>
    <n v="200517069"/>
    <d v="2020-11-09T00:00:00"/>
    <x v="160"/>
    <n v="2030"/>
    <n v="5"/>
    <x v="10"/>
    <n v="526"/>
    <n v="2"/>
    <n v="354"/>
    <s v="THEFT OF IDENTITY"/>
    <n v="928"/>
    <n v="36"/>
    <s v="M"/>
    <s v="H"/>
    <n v="501"/>
    <s v="SINGLE FAMILY DWELLING"/>
    <m/>
    <m/>
    <s v="IC"/>
    <s v="Invest Cont"/>
    <n v="354"/>
    <m/>
    <m/>
    <m/>
    <s v="600    LAGOON                       AV"/>
    <m/>
    <n v="33.776800000000001"/>
    <n v="-118.2675"/>
    <n v="0"/>
    <x v="12"/>
  </r>
  <r>
    <n v="200804924"/>
    <d v="2020-01-21T00:00:00"/>
    <x v="202"/>
    <n v="1750"/>
    <n v="8"/>
    <x v="12"/>
    <n v="852"/>
    <n v="2"/>
    <n v="745"/>
    <s v="VANDALISM - MISDEAMEANOR ($399 OR UNDER)"/>
    <s v="0329 1822"/>
    <n v="19"/>
    <s v="F"/>
    <s v="W"/>
    <n v="101"/>
    <s v="STREET"/>
    <m/>
    <m/>
    <s v="IC"/>
    <s v="Invest Cont"/>
    <n v="745"/>
    <m/>
    <m/>
    <m/>
    <s v="STONER                       AV"/>
    <s v="IDAHO                        AV"/>
    <n v="34.042099999999998"/>
    <n v="-118.4559"/>
    <n v="0"/>
    <x v="12"/>
  </r>
  <r>
    <n v="201015975"/>
    <d v="2020-12-10T00:00:00"/>
    <x v="28"/>
    <n v="2025"/>
    <n v="10"/>
    <x v="11"/>
    <n v="1029"/>
    <n v="2"/>
    <n v="627"/>
    <s v="CHILD ABUSE (PHYSICAL) - SIMPLE ASSAULT"/>
    <s v="0446 0913 0552 0400 2002 1414 0416"/>
    <n v="14"/>
    <s v="M"/>
    <s v="H"/>
    <n v="502"/>
    <s v="MULTI-UNIT DWELLING (APARTMENT, DUPLEX, ETC)"/>
    <n v="400"/>
    <s v="STRONG-ARM (HANDS, FIST, FEET OR BODILY FORCE)"/>
    <s v="AA"/>
    <s v="Adult Arrest"/>
    <n v="627"/>
    <m/>
    <m/>
    <m/>
    <s v="16000    VANOWEN                      ST"/>
    <m/>
    <n v="34.197600000000001"/>
    <n v="-118.4799"/>
    <n v="1"/>
    <x v="12"/>
  </r>
  <r>
    <n v="200121040"/>
    <d v="2020-11-14T00:00:00"/>
    <x v="351"/>
    <n v="1945"/>
    <n v="1"/>
    <x v="1"/>
    <n v="162"/>
    <n v="1"/>
    <n v="210"/>
    <s v="ROBBERY"/>
    <s v="1822 0344 0417 0416 0429 0945"/>
    <n v="24"/>
    <s v="M"/>
    <s v="H"/>
    <n v="101"/>
    <s v="STREET"/>
    <n v="400"/>
    <s v="STRONG-ARM (HANDS, FIST, FEET OR BODILY FORCE)"/>
    <s v="IC"/>
    <s v="Invest Cont"/>
    <n v="210"/>
    <m/>
    <m/>
    <m/>
    <s v="800 S  OLIVE                        ST"/>
    <m/>
    <n v="34.043700000000001"/>
    <n v="-118.2582"/>
    <n v="0"/>
    <x v="12"/>
  </r>
  <r>
    <n v="200816936"/>
    <d v="2020-11-28T00:00:00"/>
    <x v="287"/>
    <n v="1800"/>
    <n v="8"/>
    <x v="12"/>
    <n v="841"/>
    <n v="1"/>
    <n v="331"/>
    <s v="THEFT FROM MOTOR VEHICLE - GRAND ($950.01 AND OVER)"/>
    <s v="0344 0385 1822 1602"/>
    <n v="34"/>
    <s v="M"/>
    <s v="W"/>
    <n v="103"/>
    <s v="ALLEY"/>
    <m/>
    <m/>
    <s v="IC"/>
    <s v="Invest Cont"/>
    <n v="331"/>
    <m/>
    <m/>
    <m/>
    <s v="1200    BROCKTON                     AV"/>
    <m/>
    <n v="34.0456"/>
    <n v="-118.4649"/>
    <n v="0"/>
    <x v="12"/>
  </r>
  <r>
    <n v="201212214"/>
    <d v="2020-05-04T00:00:00"/>
    <x v="180"/>
    <n v="2140"/>
    <n v="12"/>
    <x v="8"/>
    <n v="1249"/>
    <n v="1"/>
    <n v="230"/>
    <s v="ASSAULT WITH DEADLY WEAPON, AGGRAVATED ASSAULT"/>
    <s v="1203 2000 1243 1813 0913 2002 0416 0445 0340"/>
    <n v="40"/>
    <s v="M"/>
    <s v="H"/>
    <n v="502"/>
    <s v="MULTI-UNIT DWELLING (APARTMENT, DUPLEX, ETC)"/>
    <n v="212"/>
    <s v="BOTTLE"/>
    <s v="AO"/>
    <s v="Adult Other"/>
    <n v="230"/>
    <m/>
    <m/>
    <m/>
    <s v="7100    BONSALLO                     AV"/>
    <m/>
    <n v="33.9754"/>
    <n v="-118.286"/>
    <n v="0"/>
    <x v="12"/>
  </r>
  <r>
    <n v="200704738"/>
    <d v="2020-01-16T00:00:00"/>
    <x v="188"/>
    <n v="1815"/>
    <n v="7"/>
    <x v="0"/>
    <n v="706"/>
    <n v="1"/>
    <n v="331"/>
    <s v="THEFT FROM MOTOR VEHICLE - GRAND ($950.01 AND OVER)"/>
    <s v="0344 1300"/>
    <n v="40"/>
    <s v="M"/>
    <s v="W"/>
    <n v="104"/>
    <s v="DRIVEWAY"/>
    <m/>
    <m/>
    <s v="IC"/>
    <s v="Invest Cont"/>
    <n v="331"/>
    <m/>
    <m/>
    <m/>
    <s v="800 N  SYCAMORE                     AV"/>
    <m/>
    <n v="34.085299999999997"/>
    <n v="-118.3428"/>
    <n v="0"/>
    <x v="12"/>
  </r>
  <r>
    <n v="200811188"/>
    <d v="2020-06-27T00:00:00"/>
    <x v="66"/>
    <n v="2359"/>
    <n v="8"/>
    <x v="12"/>
    <n v="808"/>
    <n v="1"/>
    <n v="310"/>
    <s v="BURGLARY"/>
    <s v="0358 1609 0321 0344 1822 1402"/>
    <n v="58"/>
    <s v="M"/>
    <s v="W"/>
    <n v="501"/>
    <s v="SINGLE FAMILY DWELLING"/>
    <m/>
    <m/>
    <s v="IC"/>
    <s v="Invest Cont"/>
    <n v="310"/>
    <n v="998"/>
    <m/>
    <m/>
    <s v="2900    DEEP CANYON                  DR"/>
    <m/>
    <n v="34.1265"/>
    <n v="-118.4318"/>
    <n v="0"/>
    <x v="12"/>
  </r>
  <r>
    <n v="201304078"/>
    <d v="2020-01-02T00:00:00"/>
    <x v="31"/>
    <n v="1740"/>
    <n v="13"/>
    <x v="6"/>
    <n v="1365"/>
    <n v="2"/>
    <n v="745"/>
    <s v="VANDALISM - MISDEAMEANOR ($399 OR UNDER)"/>
    <n v="329"/>
    <n v="40"/>
    <s v="M"/>
    <s v="H"/>
    <n v="501"/>
    <s v="SINGLE FAMILY DWELLING"/>
    <m/>
    <m/>
    <s v="IC"/>
    <s v="Invest Cont"/>
    <n v="745"/>
    <m/>
    <m/>
    <m/>
    <s v="1400 E  48TH                         ST"/>
    <m/>
    <n v="34.0002"/>
    <n v="-118.2499"/>
    <n v="0"/>
    <x v="12"/>
  </r>
  <r>
    <n v="200619683"/>
    <d v="2020-12-26T00:00:00"/>
    <x v="340"/>
    <n v="2120"/>
    <n v="6"/>
    <x v="9"/>
    <n v="629"/>
    <n v="2"/>
    <n v="626"/>
    <s v="INTIMATE PARTNER - SIMPLE ASSAULT"/>
    <s v="1814 0400"/>
    <n v="30"/>
    <s v="F"/>
    <s v="O"/>
    <n v="502"/>
    <s v="MULTI-UNIT DWELLING (APARTMENT, DUPLEX, ETC)"/>
    <n v="400"/>
    <s v="STRONG-ARM (HANDS, FIST, FEET OR BODILY FORCE)"/>
    <s v="AO"/>
    <s v="Adult Other"/>
    <n v="626"/>
    <m/>
    <m/>
    <m/>
    <s v="5600    FRANKLIN                     AV"/>
    <m/>
    <n v="34.115000000000002"/>
    <n v="-118.3124"/>
    <n v="0"/>
    <x v="12"/>
  </r>
  <r>
    <n v="200617845"/>
    <d v="2020-11-02T00:00:00"/>
    <x v="343"/>
    <n v="845"/>
    <n v="6"/>
    <x v="9"/>
    <n v="627"/>
    <n v="2"/>
    <n v="354"/>
    <s v="THEFT OF IDENTITY"/>
    <s v="1822 0929"/>
    <n v="40"/>
    <s v="F"/>
    <s v="W"/>
    <n v="501"/>
    <s v="SINGLE FAMILY DWELLING"/>
    <m/>
    <m/>
    <s v="IC"/>
    <s v="Invest Cont"/>
    <n v="354"/>
    <m/>
    <m/>
    <m/>
    <s v="5900    TUXEDO                       TR"/>
    <m/>
    <n v="34.115000000000002"/>
    <n v="-118.31610000000001"/>
    <n v="0"/>
    <x v="12"/>
  </r>
  <r>
    <n v="200411806"/>
    <d v="2020-08-16T00:00:00"/>
    <x v="116"/>
    <n v="2300"/>
    <n v="4"/>
    <x v="4"/>
    <n v="497"/>
    <n v="2"/>
    <n v="626"/>
    <s v="INTIMATE PARTNER - SIMPLE ASSAULT"/>
    <s v="0913 2000 0448 0400 1814"/>
    <n v="28"/>
    <s v="F"/>
    <s v="B"/>
    <n v="101"/>
    <s v="STREET"/>
    <n v="400"/>
    <s v="STRONG-ARM (HANDS, FIST, FEET OR BODILY FORCE)"/>
    <s v="IC"/>
    <s v="Invest Cont"/>
    <n v="626"/>
    <m/>
    <m/>
    <m/>
    <s v="3300 E  OLYMPIC                      BL"/>
    <m/>
    <n v="34.019100000000002"/>
    <n v="-118.20829999999999"/>
    <n v="0"/>
    <x v="12"/>
  </r>
  <r>
    <n v="200211371"/>
    <d v="2020-06-15T00:00:00"/>
    <x v="85"/>
    <n v="1100"/>
    <n v="2"/>
    <x v="5"/>
    <n v="221"/>
    <n v="1"/>
    <n v="220"/>
    <s v="ATTEMPTED ROBBERY"/>
    <s v="0945 1822 0104 0444 0416"/>
    <n v="0"/>
    <s v="M"/>
    <s v="W"/>
    <n v="210"/>
    <s v="RESTAURANT/FAST FOOD"/>
    <n v="400"/>
    <s v="STRONG-ARM (HANDS, FIST, FEET OR BODILY FORCE)"/>
    <s v="IC"/>
    <s v="Invest Cont"/>
    <n v="220"/>
    <m/>
    <m/>
    <m/>
    <s v="3800    BEVERLY                      BL"/>
    <m/>
    <n v="34.0777"/>
    <n v="-118.2961"/>
    <n v="0"/>
    <x v="12"/>
  </r>
  <r>
    <n v="200908405"/>
    <d v="2020-04-13T00:00:00"/>
    <x v="57"/>
    <n v="1600"/>
    <n v="9"/>
    <x v="3"/>
    <n v="984"/>
    <n v="1"/>
    <n v="330"/>
    <s v="BURGLARY FROM VEHICLE"/>
    <n v="344"/>
    <n v="35"/>
    <s v="F"/>
    <s v="W"/>
    <n v="101"/>
    <s v="STREET"/>
    <m/>
    <m/>
    <s v="IC"/>
    <s v="Invest Cont"/>
    <n v="330"/>
    <m/>
    <m/>
    <m/>
    <s v="14700    GREENLEAF                    ST"/>
    <m/>
    <n v="34.149099999999997"/>
    <n v="-118.4543"/>
    <n v="0"/>
    <x v="12"/>
  </r>
  <r>
    <n v="201110231"/>
    <d v="2020-06-09T00:00:00"/>
    <x v="20"/>
    <n v="2100"/>
    <n v="11"/>
    <x v="7"/>
    <n v="1149"/>
    <n v="2"/>
    <n v="624"/>
    <s v="BATTERY - SIMPLE ASSAULT"/>
    <s v="0400 0416 1822"/>
    <n v="40"/>
    <s v="M"/>
    <s v="H"/>
    <n v="102"/>
    <s v="SIDEWALK"/>
    <n v="400"/>
    <s v="STRONG-ARM (HANDS, FIST, FEET OR BODILY FORCE)"/>
    <s v="IC"/>
    <s v="Invest Cont"/>
    <n v="624"/>
    <m/>
    <m/>
    <m/>
    <s v="5100 N  FIGUEROA                     ST"/>
    <m/>
    <n v="34.105600000000003"/>
    <n v="-118.2008"/>
    <n v="0"/>
    <x v="12"/>
  </r>
  <r>
    <n v="200911217"/>
    <d v="2020-06-18T00:00:00"/>
    <x v="255"/>
    <n v="1030"/>
    <n v="9"/>
    <x v="3"/>
    <n v="911"/>
    <n v="2"/>
    <n v="888"/>
    <s v="TRESPASSING"/>
    <s v="1501 2004"/>
    <n v="46"/>
    <s v="F"/>
    <s v="H"/>
    <n v="108"/>
    <s v="PARKING LOT"/>
    <m/>
    <m/>
    <s v="AA"/>
    <s v="Adult Arrest"/>
    <n v="888"/>
    <m/>
    <m/>
    <m/>
    <s v="SEPULVEDA"/>
    <s v="SHERMAN                      WY"/>
    <n v="34.2012"/>
    <n v="-118.4662"/>
    <n v="1"/>
    <x v="12"/>
  </r>
  <r>
    <n v="201110645"/>
    <d v="2020-06-20T00:00:00"/>
    <x v="50"/>
    <n v="321"/>
    <n v="11"/>
    <x v="7"/>
    <n v="1162"/>
    <n v="1"/>
    <n v="320"/>
    <s v="BURGLARY, ATTEMPTED"/>
    <n v="1501"/>
    <n v="30"/>
    <s v="F"/>
    <s v="H"/>
    <n v="502"/>
    <s v="MULTI-UNIT DWELLING (APARTMENT, DUPLEX, ETC)"/>
    <m/>
    <m/>
    <s v="IC"/>
    <s v="Invest Cont"/>
    <n v="320"/>
    <m/>
    <m/>
    <m/>
    <s v="4600    LA MIRADA                    AV"/>
    <m/>
    <n v="34.094499999999996"/>
    <n v="-118.2903"/>
    <n v="0"/>
    <x v="12"/>
  </r>
  <r>
    <n v="200706380"/>
    <d v="2020-02-19T00:00:00"/>
    <x v="58"/>
    <n v="1830"/>
    <n v="7"/>
    <x v="0"/>
    <n v="706"/>
    <n v="1"/>
    <n v="341"/>
    <s v="THEFT-GRAND ($950.01 &amp; OVER)EXCPT,GUNS,FOWL,LIVESTK,PROD"/>
    <n v="344"/>
    <n v="46"/>
    <s v="M"/>
    <s v="H"/>
    <n v="210"/>
    <s v="RESTAURANT/FAST FOOD"/>
    <m/>
    <m/>
    <s v="IC"/>
    <s v="Invest Cont"/>
    <n v="341"/>
    <m/>
    <m/>
    <m/>
    <s v="HIGHLAND                     AV"/>
    <s v="MELROSE"/>
    <n v="34.083500000000001"/>
    <n v="-118.3386"/>
    <n v="0"/>
    <x v="12"/>
  </r>
  <r>
    <n v="200304594"/>
    <d v="2020-01-10T00:00:00"/>
    <x v="258"/>
    <n v="1950"/>
    <n v="3"/>
    <x v="2"/>
    <n v="338"/>
    <n v="1"/>
    <n v="341"/>
    <s v="THEFT-GRAND ($950.01 &amp; OVER)EXCPT,GUNS,FOWL,LIVESTK,PROD"/>
    <s v="1251 0344"/>
    <n v="20"/>
    <s v="M"/>
    <s v="W"/>
    <n v="717"/>
    <s v="HEALTH SPA/GYM"/>
    <m/>
    <m/>
    <s v="IC"/>
    <s v="Invest Cont"/>
    <n v="341"/>
    <m/>
    <m/>
    <m/>
    <s v="900 W  JEFFERSON                    BL"/>
    <m/>
    <n v="34.026800000000001"/>
    <n v="-118.28959999999999"/>
    <n v="0"/>
    <x v="12"/>
  </r>
  <r>
    <n v="200121145"/>
    <d v="2020-11-16T00:00:00"/>
    <x v="122"/>
    <n v="2100"/>
    <n v="1"/>
    <x v="1"/>
    <n v="176"/>
    <n v="2"/>
    <n v="740"/>
    <s v="VANDALISM - FELONY ($400 &amp; OVER, ALL CHURCH VANDALISMS)"/>
    <s v="1309 1414 1822 0329"/>
    <n v="0"/>
    <s v="X"/>
    <s v="X"/>
    <n v="101"/>
    <s v="STREET"/>
    <m/>
    <m/>
    <s v="AO"/>
    <s v="Adult Other"/>
    <n v="740"/>
    <m/>
    <m/>
    <m/>
    <s v="400 E  9TH                          ST"/>
    <m/>
    <n v="34.040399999999998"/>
    <n v="-118.2504"/>
    <n v="0"/>
    <x v="12"/>
  </r>
  <r>
    <n v="200717556"/>
    <d v="2020-12-29T00:00:00"/>
    <x v="118"/>
    <n v="1200"/>
    <n v="7"/>
    <x v="0"/>
    <n v="722"/>
    <n v="1"/>
    <n v="310"/>
    <s v="BURGLARY"/>
    <s v="0358 0344"/>
    <n v="22"/>
    <s v="F"/>
    <s v="A"/>
    <n v="707"/>
    <s v="GARAGE/CARPORT"/>
    <m/>
    <m/>
    <s v="IC"/>
    <s v="Invest Cont"/>
    <n v="310"/>
    <m/>
    <m/>
    <m/>
    <s v="100 S  KINGS                        RD"/>
    <m/>
    <n v="34.073300000000003"/>
    <n v="-118.3721"/>
    <n v="0"/>
    <x v="12"/>
  </r>
  <r>
    <n v="200716358"/>
    <d v="2020-11-25T00:00:00"/>
    <x v="357"/>
    <n v="830"/>
    <n v="7"/>
    <x v="0"/>
    <n v="702"/>
    <n v="2"/>
    <n v="354"/>
    <s v="THEFT OF IDENTITY"/>
    <n v="930"/>
    <n v="32"/>
    <s v="F"/>
    <s v="W"/>
    <n v="502"/>
    <s v="MULTI-UNIT DWELLING (APARTMENT, DUPLEX, ETC)"/>
    <m/>
    <m/>
    <s v="IC"/>
    <s v="Invest Cont"/>
    <n v="354"/>
    <m/>
    <m/>
    <m/>
    <s v="900 N  MARTEL                       AV"/>
    <m/>
    <n v="34.0871"/>
    <n v="-118.3511"/>
    <n v="0"/>
    <x v="12"/>
  </r>
  <r>
    <n v="201308902"/>
    <d v="2020-03-31T00:00:00"/>
    <x v="157"/>
    <n v="200"/>
    <n v="13"/>
    <x v="6"/>
    <n v="1353"/>
    <n v="2"/>
    <n v="901"/>
    <s v="VIOLATION OF RESTRAINING ORDER"/>
    <n v="2038"/>
    <n v="48"/>
    <s v="F"/>
    <s v="H"/>
    <n v="501"/>
    <s v="SINGLE FAMILY DWELLING"/>
    <m/>
    <m/>
    <s v="IC"/>
    <s v="Invest Cont"/>
    <n v="901"/>
    <m/>
    <m/>
    <m/>
    <s v="4400    STANFORD                     AV"/>
    <m/>
    <n v="0"/>
    <n v="0"/>
    <n v="0"/>
    <x v="12"/>
  </r>
  <r>
    <n v="200206337"/>
    <d v="2020-02-16T00:00:00"/>
    <x v="58"/>
    <n v="2000"/>
    <n v="2"/>
    <x v="5"/>
    <n v="219"/>
    <n v="2"/>
    <n v="626"/>
    <s v="INTIMATE PARTNER - SIMPLE ASSAULT"/>
    <s v="0913 2000 1814 0416 0446"/>
    <n v="31"/>
    <s v="M"/>
    <s v="H"/>
    <n v="101"/>
    <s v="STREET"/>
    <n v="400"/>
    <s v="STRONG-ARM (HANDS, FIST, FEET OR BODILY FORCE)"/>
    <s v="AA"/>
    <s v="Adult Arrest"/>
    <n v="626"/>
    <m/>
    <m/>
    <m/>
    <s v="TEMPLE                       ST"/>
    <s v="HARBOR                       FY"/>
    <n v="34.067700000000002"/>
    <n v="-118.252"/>
    <n v="1"/>
    <x v="12"/>
  </r>
  <r>
    <n v="200310728"/>
    <d v="2020-04-30T00:00:00"/>
    <x v="77"/>
    <n v="1246"/>
    <n v="3"/>
    <x v="2"/>
    <n v="398"/>
    <n v="1"/>
    <n v="440"/>
    <s v="THEFT PLAIN - PETTY ($950 &amp; UNDER)"/>
    <s v="0344 0394"/>
    <n v="31"/>
    <s v="M"/>
    <s v="I"/>
    <n v="507"/>
    <s v="CONDOMINIUM/TOWNHOUSE"/>
    <m/>
    <m/>
    <s v="IC"/>
    <s v="Invest Cont"/>
    <n v="440"/>
    <m/>
    <m/>
    <m/>
    <s v="S  FIGUEROA                     ST"/>
    <s v="W  41ST"/>
    <n v="34.009700000000002"/>
    <n v="-118.28270000000001"/>
    <n v="0"/>
    <x v="12"/>
  </r>
  <r>
    <n v="201222805"/>
    <d v="2020-10-18T00:00:00"/>
    <x v="36"/>
    <n v="730"/>
    <n v="12"/>
    <x v="8"/>
    <n v="1256"/>
    <n v="1"/>
    <n v="350"/>
    <s v="THEFT, PERSON"/>
    <s v="0305 0913 0344"/>
    <n v="58"/>
    <s v="F"/>
    <s v="B"/>
    <n v="102"/>
    <s v="SIDEWALK"/>
    <n v="400"/>
    <s v="STRONG-ARM (HANDS, FIST, FEET OR BODILY FORCE)"/>
    <s v="IC"/>
    <s v="Invest Cont"/>
    <n v="350"/>
    <m/>
    <m/>
    <m/>
    <s v="7300 S  BROADWAY"/>
    <m/>
    <n v="33.972700000000003"/>
    <n v="-118.285"/>
    <n v="0"/>
    <x v="12"/>
  </r>
  <r>
    <n v="201222235"/>
    <d v="2020-10-08T00:00:00"/>
    <x v="212"/>
    <n v="1400"/>
    <n v="12"/>
    <x v="8"/>
    <n v="1263"/>
    <n v="1"/>
    <n v="236"/>
    <s v="INTIMATE PARTNER - AGGRAVATED ASSAULT"/>
    <m/>
    <n v="26"/>
    <s v="F"/>
    <s v="B"/>
    <n v="102"/>
    <s v="SIDEWALK"/>
    <n v="400"/>
    <s v="STRONG-ARM (HANDS, FIST, FEET OR BODILY FORCE)"/>
    <s v="AO"/>
    <s v="Adult Other"/>
    <n v="236"/>
    <m/>
    <m/>
    <m/>
    <s v="1600 W  84TH                         PL"/>
    <m/>
    <n v="33.961799999999997"/>
    <n v="-118.3068"/>
    <n v="0"/>
    <x v="12"/>
  </r>
  <r>
    <n v="201214500"/>
    <d v="2020-06-11T00:00:00"/>
    <x v="79"/>
    <n v="2000"/>
    <n v="12"/>
    <x v="8"/>
    <n v="1241"/>
    <n v="2"/>
    <n v="624"/>
    <s v="BATTERY - SIMPLE ASSAULT"/>
    <s v="0913 0400 0401 0416 0417 0419 2024 2003 0562"/>
    <n v="30"/>
    <s v="F"/>
    <s v="H"/>
    <n v="502"/>
    <s v="MULTI-UNIT DWELLING (APARTMENT, DUPLEX, ETC)"/>
    <n v="400"/>
    <s v="STRONG-ARM (HANDS, FIST, FEET OR BODILY FORCE)"/>
    <s v="JO"/>
    <s v="Juv Other"/>
    <n v="624"/>
    <m/>
    <m/>
    <m/>
    <s v="6600    BRYNHURST                    AV"/>
    <m/>
    <n v="33.979399999999998"/>
    <n v="-118.3338"/>
    <n v="0"/>
    <x v="12"/>
  </r>
  <r>
    <n v="200104208"/>
    <d v="2020-01-03T00:00:00"/>
    <x v="241"/>
    <n v="1015"/>
    <n v="1"/>
    <x v="1"/>
    <n v="192"/>
    <n v="2"/>
    <n v="745"/>
    <s v="VANDALISM - MISDEAMEANOR ($399 OR UNDER)"/>
    <s v="0329 0913 0603"/>
    <n v="58"/>
    <s v="M"/>
    <s v="B"/>
    <n v="502"/>
    <s v="MULTI-UNIT DWELLING (APARTMENT, DUPLEX, ETC)"/>
    <m/>
    <m/>
    <s v="AO"/>
    <s v="Adult Other"/>
    <n v="745"/>
    <m/>
    <m/>
    <m/>
    <s v="1600 S  HOPE                         ST"/>
    <m/>
    <n v="34.036299999999997"/>
    <n v="-118.2677"/>
    <n v="0"/>
    <x v="12"/>
  </r>
  <r>
    <n v="200106725"/>
    <d v="2020-02-08T00:00:00"/>
    <x v="1"/>
    <n v="2000"/>
    <n v="1"/>
    <x v="1"/>
    <n v="111"/>
    <n v="1"/>
    <n v="210"/>
    <s v="ROBBERY"/>
    <s v="0305 0429 0344 1822"/>
    <n v="54"/>
    <s v="F"/>
    <s v="A"/>
    <n v="102"/>
    <s v="SIDEWALK"/>
    <n v="400"/>
    <s v="STRONG-ARM (HANDS, FIST, FEET OR BODILY FORCE)"/>
    <s v="IC"/>
    <s v="Invest Cont"/>
    <n v="210"/>
    <m/>
    <m/>
    <m/>
    <s v="600 N  GRAND                        AV"/>
    <m/>
    <n v="34.060600000000001"/>
    <n v="-118.2439"/>
    <n v="0"/>
    <x v="12"/>
  </r>
  <r>
    <n v="200313253"/>
    <d v="2020-05-26T00:00:00"/>
    <x v="354"/>
    <n v="1650"/>
    <n v="3"/>
    <x v="2"/>
    <n v="359"/>
    <n v="2"/>
    <n v="649"/>
    <s v="DOCUMENT FORGERY / STOLEN FELONY"/>
    <s v="0923 0100 1202"/>
    <n v="67"/>
    <s v="F"/>
    <s v="W"/>
    <n v="603"/>
    <s v="CREDIT UNION"/>
    <m/>
    <m/>
    <s v="IC"/>
    <s v="Invest Cont"/>
    <n v="649"/>
    <m/>
    <m/>
    <m/>
    <s v="3700 S  FLOWER                       ST"/>
    <m/>
    <n v="34.017800000000001"/>
    <n v="-118.2811"/>
    <n v="0"/>
    <x v="12"/>
  </r>
  <r>
    <n v="200115057"/>
    <d v="2020-07-19T00:00:00"/>
    <x v="322"/>
    <n v="1400"/>
    <n v="1"/>
    <x v="1"/>
    <n v="147"/>
    <n v="1"/>
    <n v="761"/>
    <s v="BRANDISH WEAPON"/>
    <s v="1218 2004 0334 0443 0913 0603"/>
    <n v="48"/>
    <s v="M"/>
    <s v="B"/>
    <n v="502"/>
    <s v="MULTI-UNIT DWELLING (APARTMENT, DUPLEX, ETC)"/>
    <n v="207"/>
    <s v="OTHER KNIFE"/>
    <s v="AO"/>
    <s v="Adult Other"/>
    <n v="761"/>
    <m/>
    <m/>
    <m/>
    <s v="400 E  5TH                          ST"/>
    <m/>
    <n v="34.045299999999997"/>
    <n v="-118.2443"/>
    <n v="0"/>
    <x v="12"/>
  </r>
  <r>
    <n v="201109916"/>
    <d v="2020-05-29T00:00:00"/>
    <x v="299"/>
    <n v="2115"/>
    <n v="11"/>
    <x v="7"/>
    <n v="1178"/>
    <n v="2"/>
    <n v="624"/>
    <s v="BATTERY - SIMPLE ASSAULT"/>
    <s v="0431 0400 0416 0913 0361"/>
    <n v="36"/>
    <s v="F"/>
    <s v="H"/>
    <n v="101"/>
    <s v="STREET"/>
    <n v="400"/>
    <s v="STRONG-ARM (HANDS, FIST, FEET OR BODILY FORCE)"/>
    <s v="AO"/>
    <s v="Adult Other"/>
    <n v="624"/>
    <m/>
    <m/>
    <m/>
    <s v="3200    GRANADA                      ST"/>
    <m/>
    <n v="34.0959"/>
    <n v="-118.22880000000001"/>
    <n v="0"/>
    <x v="12"/>
  </r>
  <r>
    <n v="200811845"/>
    <d v="2020-07-14T00:00:00"/>
    <x v="150"/>
    <n v="305"/>
    <n v="8"/>
    <x v="12"/>
    <n v="811"/>
    <n v="1"/>
    <n v="341"/>
    <s v="THEFT-GRAND ($950.01 &amp; OVER)EXCPT,GUNS,FOWL,LIVESTK,PROD"/>
    <s v="0394 0344 0346"/>
    <n v="46"/>
    <s v="M"/>
    <s v="B"/>
    <n v="501"/>
    <s v="SINGLE FAMILY DWELLING"/>
    <m/>
    <m/>
    <s v="IC"/>
    <s v="Invest Cont"/>
    <n v="341"/>
    <m/>
    <m/>
    <m/>
    <s v="TRAMONTO                     DR"/>
    <s v="VICINO                       WY"/>
    <n v="34.043599999999998"/>
    <n v="-118.5651"/>
    <n v="0"/>
    <x v="12"/>
  </r>
  <r>
    <n v="200916431"/>
    <d v="2020-10-25T00:00:00"/>
    <x v="307"/>
    <n v="730"/>
    <n v="9"/>
    <x v="3"/>
    <n v="998"/>
    <n v="1"/>
    <n v="310"/>
    <s v="BURGLARY"/>
    <s v="0329 1822"/>
    <n v="55"/>
    <s v="M"/>
    <s v="W"/>
    <n v="108"/>
    <s v="PARKING LOT"/>
    <m/>
    <m/>
    <s v="IC"/>
    <s v="Invest Cont"/>
    <n v="310"/>
    <n v="998"/>
    <m/>
    <m/>
    <s v="4200    FULTON                       AV"/>
    <m/>
    <n v="34.146599999999999"/>
    <n v="-118.4225"/>
    <n v="0"/>
    <x v="12"/>
  </r>
  <r>
    <n v="201206496"/>
    <d v="2020-02-05T00:00:00"/>
    <x v="253"/>
    <n v="2200"/>
    <n v="12"/>
    <x v="8"/>
    <n v="1265"/>
    <n v="1"/>
    <n v="510"/>
    <s v="VEHICLE - STOLEN"/>
    <m/>
    <n v="0"/>
    <m/>
    <m/>
    <n v="101"/>
    <s v="STREET"/>
    <m/>
    <m/>
    <s v="IC"/>
    <s v="Invest Cont"/>
    <n v="510"/>
    <m/>
    <m/>
    <m/>
    <s v="8000 S  VERMONT                      AV"/>
    <m/>
    <n v="33.966500000000003"/>
    <n v="-118.29179999999999"/>
    <n v="0"/>
    <x v="12"/>
  </r>
  <r>
    <n v="200708228"/>
    <d v="2020-04-13T00:00:00"/>
    <x v="56"/>
    <n v="2015"/>
    <n v="7"/>
    <x v="0"/>
    <n v="782"/>
    <n v="1"/>
    <n v="420"/>
    <s v="THEFT FROM MOTOR VEHICLE - PETTY ($950 &amp; UNDER)"/>
    <n v="344"/>
    <n v="37"/>
    <s v="M"/>
    <s v="H"/>
    <n v="101"/>
    <s v="STREET"/>
    <m/>
    <m/>
    <s v="IC"/>
    <s v="Invest Cont"/>
    <n v="420"/>
    <m/>
    <m/>
    <m/>
    <s v="1800 S  FAIRFAX                      AV"/>
    <m/>
    <n v="34.043100000000003"/>
    <n v="-118.36920000000001"/>
    <n v="0"/>
    <x v="12"/>
  </r>
  <r>
    <n v="200511782"/>
    <d v="2020-06-27T00:00:00"/>
    <x v="37"/>
    <n v="1"/>
    <n v="5"/>
    <x v="10"/>
    <n v="569"/>
    <n v="2"/>
    <n v="740"/>
    <s v="VANDALISM - FELONY ($400 &amp; OVER, ALL CHURCH VANDALISMS)"/>
    <s v="0329 0311"/>
    <n v="0"/>
    <s v="X"/>
    <s v="X"/>
    <n v="725"/>
    <s v="GOVERNMENT FACILITY (FEDERAL,STATE, COUNTY &amp; CITY)"/>
    <m/>
    <m/>
    <s v="IC"/>
    <s v="Invest Cont"/>
    <n v="740"/>
    <m/>
    <m/>
    <m/>
    <s v="SIGNAL"/>
    <s v="BERTH"/>
    <n v="33.725700000000003"/>
    <n v="-118.2766"/>
    <n v="0"/>
    <x v="12"/>
  </r>
  <r>
    <n v="200711134"/>
    <d v="2020-07-01T00:00:00"/>
    <x v="299"/>
    <n v="1540"/>
    <n v="7"/>
    <x v="0"/>
    <n v="701"/>
    <n v="1"/>
    <n v="310"/>
    <s v="BURGLARY"/>
    <n v="1822"/>
    <n v="31"/>
    <s v="M"/>
    <s v="O"/>
    <n v="405"/>
    <s v="CLOTHING STORE"/>
    <m/>
    <m/>
    <s v="IC"/>
    <s v="Invest Cont"/>
    <n v="310"/>
    <m/>
    <m/>
    <m/>
    <s v="8200 W  MELROSE                      AV"/>
    <m/>
    <n v="34.0837"/>
    <n v="-118.3683"/>
    <n v="0"/>
    <x v="12"/>
  </r>
  <r>
    <n v="200612388"/>
    <d v="2020-07-09T00:00:00"/>
    <x v="246"/>
    <n v="300"/>
    <n v="6"/>
    <x v="9"/>
    <n v="678"/>
    <n v="1"/>
    <n v="230"/>
    <s v="ASSAULT WITH DEADLY WEAPON, AGGRAVATED ASSAULT"/>
    <s v="0400 0416 0913"/>
    <n v="17"/>
    <s v="M"/>
    <s v="H"/>
    <n v="102"/>
    <s v="SIDEWALK"/>
    <n v="400"/>
    <s v="STRONG-ARM (HANDS, FIST, FEET OR BODILY FORCE)"/>
    <s v="AO"/>
    <s v="Adult Other"/>
    <n v="230"/>
    <m/>
    <m/>
    <m/>
    <s v="900 N  OXFORD                       AV"/>
    <m/>
    <n v="34.086199999999998"/>
    <n v="-118.3078"/>
    <n v="0"/>
    <x v="12"/>
  </r>
  <r>
    <n v="201007799"/>
    <d v="2020-04-06T00:00:00"/>
    <x v="193"/>
    <n v="1715"/>
    <n v="10"/>
    <x v="11"/>
    <n v="1044"/>
    <n v="1"/>
    <n v="510"/>
    <s v="VEHICLE - STOLEN"/>
    <m/>
    <n v="0"/>
    <m/>
    <m/>
    <n v="101"/>
    <s v="STREET"/>
    <m/>
    <m/>
    <s v="IC"/>
    <s v="Invest Cont"/>
    <n v="510"/>
    <m/>
    <m/>
    <m/>
    <s v="18300    HATTERAS                     ST"/>
    <m/>
    <n v="34.177500000000002"/>
    <n v="-118.5308"/>
    <n v="0"/>
    <x v="12"/>
  </r>
  <r>
    <n v="200708333"/>
    <d v="2020-04-16T00:00:00"/>
    <x v="77"/>
    <n v="1445"/>
    <n v="7"/>
    <x v="0"/>
    <n v="719"/>
    <n v="2"/>
    <n v="930"/>
    <s v="CRIMINAL THREATS - NO WEAPON DISPLAYED"/>
    <s v="0421 1820 0913 1609"/>
    <n v="29"/>
    <s v="M"/>
    <s v="B"/>
    <n v="502"/>
    <s v="MULTI-UNIT DWELLING (APARTMENT, DUPLEX, ETC)"/>
    <n v="511"/>
    <s v="VERBAL THREAT"/>
    <s v="IC"/>
    <s v="Invest Cont"/>
    <n v="930"/>
    <m/>
    <m/>
    <m/>
    <s v="500 N  ROSSMORE                     AV"/>
    <m/>
    <n v="34.079000000000001"/>
    <n v="-118.32729999999999"/>
    <n v="0"/>
    <x v="12"/>
  </r>
  <r>
    <n v="201218729"/>
    <d v="2020-07-28T00:00:00"/>
    <x v="231"/>
    <n v="1"/>
    <n v="12"/>
    <x v="8"/>
    <n v="1213"/>
    <n v="1"/>
    <n v="330"/>
    <s v="BURGLARY FROM VEHICLE"/>
    <n v="344"/>
    <n v="31"/>
    <s v="F"/>
    <s v="H"/>
    <n v="101"/>
    <s v="STREET"/>
    <m/>
    <m/>
    <s v="IC"/>
    <s v="Invest Cont"/>
    <n v="330"/>
    <m/>
    <m/>
    <m/>
    <s v="W  57TH                         ST"/>
    <s v="S  WILTON                       PL"/>
    <n v="33.991"/>
    <n v="-118.315"/>
    <n v="0"/>
    <x v="12"/>
  </r>
  <r>
    <n v="200911229"/>
    <d v="2020-06-18T00:00:00"/>
    <x v="318"/>
    <n v="1800"/>
    <n v="9"/>
    <x v="3"/>
    <n v="994"/>
    <n v="1"/>
    <n v="420"/>
    <s v="THEFT FROM MOTOR VEHICLE - PETTY ($950 &amp; UNDER)"/>
    <s v="1420 1300 0344"/>
    <n v="37"/>
    <s v="M"/>
    <s v="W"/>
    <n v="101"/>
    <s v="STREET"/>
    <m/>
    <m/>
    <s v="IC"/>
    <s v="Invest Cont"/>
    <n v="420"/>
    <m/>
    <m/>
    <m/>
    <s v="3400    COY                          DR"/>
    <m/>
    <n v="34.132599999999996"/>
    <n v="-118.44450000000001"/>
    <n v="0"/>
    <x v="12"/>
  </r>
  <r>
    <n v="200900931"/>
    <d v="2020-12-08T00:00:00"/>
    <x v="47"/>
    <n v="900"/>
    <n v="9"/>
    <x v="3"/>
    <n v="994"/>
    <n v="1"/>
    <n v="341"/>
    <s v="THEFT-GRAND ($950.01 &amp; OVER)EXCPT,GUNS,FOWL,LIVESTK,PROD"/>
    <s v="0344 1822 0352"/>
    <n v="52"/>
    <s v="M"/>
    <s v="W"/>
    <n v="501"/>
    <s v="SINGLE FAMILY DWELLING"/>
    <m/>
    <m/>
    <s v="IC"/>
    <s v="Invest Cont"/>
    <n v="341"/>
    <m/>
    <m/>
    <m/>
    <s v="13900    AUBREY                       RD"/>
    <m/>
    <n v="34.137700000000002"/>
    <n v="-118.4371"/>
    <n v="0"/>
    <x v="12"/>
  </r>
  <r>
    <n v="200811440"/>
    <d v="2020-07-04T00:00:00"/>
    <x v="24"/>
    <n v="815"/>
    <n v="8"/>
    <x v="12"/>
    <n v="893"/>
    <n v="1"/>
    <n v="440"/>
    <s v="THEFT PLAIN - PETTY ($950 &amp; UNDER)"/>
    <s v="0344 1822"/>
    <n v="38"/>
    <s v="F"/>
    <s v="W"/>
    <n v="119"/>
    <s v="PORCH, RESIDENTIAL"/>
    <m/>
    <m/>
    <s v="AO"/>
    <s v="Adult Other"/>
    <n v="440"/>
    <m/>
    <m/>
    <m/>
    <s v="2700    KELTON                       AV"/>
    <m/>
    <n v="34.032200000000003"/>
    <n v="-118.4247"/>
    <n v="0"/>
    <x v="12"/>
  </r>
  <r>
    <n v="200708349"/>
    <d v="2020-04-16T00:00:00"/>
    <x v="77"/>
    <n v="2002"/>
    <n v="7"/>
    <x v="0"/>
    <n v="767"/>
    <n v="2"/>
    <n v="624"/>
    <s v="BATTERY - SIMPLE ASSAULT"/>
    <s v="0444 0401"/>
    <n v="49"/>
    <s v="F"/>
    <s v="H"/>
    <n v="501"/>
    <s v="SINGLE FAMILY DWELLING"/>
    <n v="400"/>
    <s v="STRONG-ARM (HANDS, FIST, FEET OR BODILY FORCE)"/>
    <s v="AO"/>
    <s v="Adult Other"/>
    <n v="624"/>
    <m/>
    <m/>
    <m/>
    <s v="1300    12TH                         AV"/>
    <m/>
    <n v="34.047600000000003"/>
    <n v="-118.3245"/>
    <n v="0"/>
    <x v="12"/>
  </r>
  <r>
    <n v="200310085"/>
    <d v="2020-04-18T00:00:00"/>
    <x v="77"/>
    <n v="1630"/>
    <n v="3"/>
    <x v="2"/>
    <n v="327"/>
    <n v="1"/>
    <n v="341"/>
    <s v="THEFT-GRAND ($950.01 &amp; OVER)EXCPT,GUNS,FOWL,LIVESTK,PROD"/>
    <s v="0344 0394 1251 2032"/>
    <n v="22"/>
    <s v="F"/>
    <s v="B"/>
    <n v="119"/>
    <s v="PORCH, RESIDENTIAL"/>
    <m/>
    <m/>
    <s v="IC"/>
    <s v="Invest Cont"/>
    <n v="341"/>
    <m/>
    <m/>
    <m/>
    <s v="1100 W  28TH                         ST"/>
    <m/>
    <n v="34.029400000000003"/>
    <n v="-118.2839"/>
    <n v="0"/>
    <x v="12"/>
  </r>
  <r>
    <n v="200211573"/>
    <d v="2020-06-20T00:00:00"/>
    <x v="50"/>
    <n v="1410"/>
    <n v="2"/>
    <x v="5"/>
    <n v="279"/>
    <n v="2"/>
    <n v="901"/>
    <s v="VIOLATION OF RESTRAINING ORDER"/>
    <s v="2038 2004"/>
    <n v="19"/>
    <s v="F"/>
    <s v="H"/>
    <n v="501"/>
    <s v="SINGLE FAMILY DWELLING"/>
    <m/>
    <m/>
    <s v="IC"/>
    <s v="Invest Cont"/>
    <n v="901"/>
    <m/>
    <m/>
    <m/>
    <s v="900    VALENCIA                     ST"/>
    <m/>
    <n v="34.049999999999997"/>
    <n v="-118.2713"/>
    <n v="0"/>
    <x v="12"/>
  </r>
  <r>
    <n v="200414585"/>
    <d v="2020-11-04T00:00:00"/>
    <x v="2"/>
    <n v="1010"/>
    <n v="4"/>
    <x v="4"/>
    <n v="407"/>
    <n v="2"/>
    <n v="624"/>
    <s v="BATTERY - SIMPLE ASSAULT"/>
    <s v="2004 0416 0913 0562"/>
    <n v="63"/>
    <s v="M"/>
    <s v="H"/>
    <n v="109"/>
    <s v="PARK/PLAYGROUND"/>
    <n v="500"/>
    <s v="UNKNOWN WEAPON/OTHER WEAPON"/>
    <s v="IC"/>
    <s v="Invest Cont"/>
    <n v="624"/>
    <m/>
    <m/>
    <m/>
    <s v="4400    FLORIZEL                     ST"/>
    <m/>
    <n v="34.0871"/>
    <n v="-118.19289999999999"/>
    <n v="0"/>
    <x v="12"/>
  </r>
  <r>
    <n v="200711816"/>
    <d v="2020-07-20T00:00:00"/>
    <x v="12"/>
    <n v="450"/>
    <n v="7"/>
    <x v="0"/>
    <n v="765"/>
    <n v="2"/>
    <n v="623"/>
    <s v="BATTERY POLICE (SIMPLE)"/>
    <s v="1212 0400"/>
    <n v="0"/>
    <s v="M"/>
    <s v="H"/>
    <n v="726"/>
    <s v="POLICE FACILITY"/>
    <n v="400"/>
    <s v="STRONG-ARM (HANDS, FIST, FEET OR BODILY FORCE)"/>
    <s v="AA"/>
    <s v="Adult Arrest"/>
    <n v="623"/>
    <m/>
    <m/>
    <m/>
    <s v="4800    VENICE                       BL"/>
    <m/>
    <n v="34.046500000000002"/>
    <n v="-118.3419"/>
    <n v="1"/>
    <x v="12"/>
  </r>
  <r>
    <n v="200509420"/>
    <d v="2020-05-13T00:00:00"/>
    <x v="78"/>
    <n v="550"/>
    <n v="5"/>
    <x v="10"/>
    <n v="506"/>
    <n v="1"/>
    <n v="331"/>
    <s v="THEFT FROM MOTOR VEHICLE - GRAND ($950.01 AND OVER)"/>
    <s v="0344 0385 1300 1309"/>
    <n v="64"/>
    <s v="M"/>
    <s v="W"/>
    <n v="104"/>
    <s v="DRIVEWAY"/>
    <m/>
    <m/>
    <s v="IC"/>
    <s v="Invest Cont"/>
    <n v="331"/>
    <m/>
    <m/>
    <m/>
    <s v="1300 W  219TH                        ST"/>
    <m/>
    <n v="33.8292"/>
    <n v="-118.29949999999999"/>
    <n v="0"/>
    <x v="12"/>
  </r>
  <r>
    <n v="201012826"/>
    <d v="2020-09-07T00:00:00"/>
    <x v="201"/>
    <n v="10"/>
    <n v="10"/>
    <x v="11"/>
    <n v="1075"/>
    <n v="2"/>
    <n v="624"/>
    <s v="BATTERY - SIMPLE ASSAULT"/>
    <s v="0913 0561 0400 0448 0416"/>
    <n v="57"/>
    <s v="F"/>
    <s v="W"/>
    <n v="101"/>
    <s v="STREET"/>
    <n v="400"/>
    <s v="STRONG-ARM (HANDS, FIST, FEET OR BODILY FORCE)"/>
    <s v="AO"/>
    <s v="Adult Other"/>
    <n v="624"/>
    <m/>
    <m/>
    <m/>
    <s v="VENTURA                      BL"/>
    <s v="LINDLEY                      AV"/>
    <n v="34.165399999999998"/>
    <n v="-118.52719999999999"/>
    <n v="0"/>
    <x v="12"/>
  </r>
  <r>
    <n v="200208010"/>
    <d v="2020-03-20T00:00:00"/>
    <x v="198"/>
    <n v="1205"/>
    <n v="2"/>
    <x v="5"/>
    <n v="203"/>
    <n v="1"/>
    <n v="440"/>
    <s v="THEFT PLAIN - PETTY ($950 &amp; UNDER)"/>
    <s v="0344 0216 1822"/>
    <n v="29"/>
    <s v="F"/>
    <s v="W"/>
    <n v="108"/>
    <s v="PARKING LOT"/>
    <m/>
    <m/>
    <s v="IC"/>
    <s v="Invest Cont"/>
    <n v="440"/>
    <m/>
    <m/>
    <m/>
    <s v="3900    MARATHON                     ST"/>
    <m/>
    <n v="34.084600000000002"/>
    <n v="-118.28449999999999"/>
    <n v="0"/>
    <x v="12"/>
  </r>
  <r>
    <n v="200305112"/>
    <d v="2020-01-20T00:00:00"/>
    <x v="204"/>
    <n v="145"/>
    <n v="3"/>
    <x v="2"/>
    <n v="332"/>
    <n v="2"/>
    <n v="888"/>
    <s v="TRESPASSING"/>
    <s v="1275 1402 1822"/>
    <n v="19"/>
    <s v="X"/>
    <s v="X"/>
    <n v="501"/>
    <s v="SINGLE FAMILY DWELLING"/>
    <m/>
    <m/>
    <s v="IC"/>
    <s v="Invest Cont"/>
    <n v="888"/>
    <m/>
    <m/>
    <m/>
    <s v="4400    EXPOSITION                   BL"/>
    <m/>
    <n v="34.023800000000001"/>
    <n v="-118.34229999999999"/>
    <n v="0"/>
    <x v="12"/>
  </r>
  <r>
    <n v="200116861"/>
    <d v="2020-08-24T00:00:00"/>
    <x v="214"/>
    <n v="320"/>
    <n v="1"/>
    <x v="1"/>
    <n v="124"/>
    <n v="1"/>
    <n v="440"/>
    <s v="THEFT PLAIN - PETTY ($950 &amp; UNDER)"/>
    <s v="0344 1218 2032 1202 0345 1822 0352 0910"/>
    <n v="61"/>
    <s v="F"/>
    <s v="W"/>
    <n v="124"/>
    <s v="BUS STOP"/>
    <m/>
    <m/>
    <s v="IC"/>
    <s v="Invest Cont"/>
    <n v="440"/>
    <m/>
    <m/>
    <m/>
    <s v="1ST"/>
    <s v="LOS ANGELES"/>
    <n v="34.051900000000003"/>
    <n v="-118.24299999999999"/>
    <n v="0"/>
    <x v="12"/>
  </r>
  <r>
    <n v="200113395"/>
    <d v="2020-06-14T00:00:00"/>
    <x v="93"/>
    <n v="1638"/>
    <n v="1"/>
    <x v="1"/>
    <n v="174"/>
    <n v="1"/>
    <n v="330"/>
    <s v="BURGLARY FROM VEHICLE"/>
    <n v="344"/>
    <n v="68"/>
    <s v="M"/>
    <s v="W"/>
    <n v="108"/>
    <s v="PARKING LOT"/>
    <m/>
    <m/>
    <s v="IC"/>
    <s v="Invest Cont"/>
    <n v="330"/>
    <m/>
    <m/>
    <m/>
    <s v="700 S  SPRING                       ST"/>
    <m/>
    <n v="34.044499999999999"/>
    <n v="-118.25230000000001"/>
    <n v="0"/>
    <x v="12"/>
  </r>
  <r>
    <n v="200410341"/>
    <d v="2020-06-30T00:00:00"/>
    <x v="150"/>
    <n v="2300"/>
    <n v="4"/>
    <x v="4"/>
    <n v="473"/>
    <n v="1"/>
    <n v="236"/>
    <s v="INTIMATE PARTNER - AGGRAVATED ASSAULT"/>
    <s v="0913 1814 2000 0416 0334 0421 0449"/>
    <n v="39"/>
    <s v="F"/>
    <s v="H"/>
    <n v="101"/>
    <s v="STREET"/>
    <n v="102"/>
    <s v="HAND GUN"/>
    <s v="IC"/>
    <s v="Invest Cont"/>
    <n v="236"/>
    <m/>
    <m/>
    <m/>
    <s v="4TH                          ST"/>
    <s v="BOYLE                        ST"/>
    <n v="34.037599999999998"/>
    <n v="-118.2166"/>
    <n v="0"/>
    <x v="12"/>
  </r>
  <r>
    <n v="201016415"/>
    <d v="2020-12-26T00:00:00"/>
    <x v="340"/>
    <n v="1800"/>
    <n v="10"/>
    <x v="11"/>
    <n v="1011"/>
    <n v="2"/>
    <n v="740"/>
    <s v="VANDALISM - FELONY ($400 &amp; OVER, ALL CHURCH VANDALISMS)"/>
    <s v="1822 0329 1300 1414 1420"/>
    <n v="25"/>
    <s v="F"/>
    <s v="H"/>
    <n v="122"/>
    <s v="VEHICLE, PASSENGER/TRUCK"/>
    <m/>
    <m/>
    <s v="IC"/>
    <s v="Invest Cont"/>
    <n v="740"/>
    <m/>
    <m/>
    <m/>
    <s v="18900    SHERMAN                      WY"/>
    <m/>
    <n v="34.2012"/>
    <n v="-118.54689999999999"/>
    <n v="0"/>
    <x v="12"/>
  </r>
  <r>
    <n v="200115534"/>
    <d v="2020-07-29T00:00:00"/>
    <x v="288"/>
    <n v="2100"/>
    <n v="1"/>
    <x v="1"/>
    <n v="166"/>
    <n v="1"/>
    <n v="510"/>
    <s v="VEHICLE - STOLEN"/>
    <m/>
    <n v="0"/>
    <m/>
    <m/>
    <n v="101"/>
    <s v="STREET"/>
    <m/>
    <m/>
    <s v="AO"/>
    <s v="Adult Other"/>
    <n v="510"/>
    <m/>
    <m/>
    <m/>
    <s v="600 S  SAN PEDRO                    ST"/>
    <m/>
    <n v="34.042099999999998"/>
    <n v="-118.2469"/>
    <n v="0"/>
    <x v="12"/>
  </r>
  <r>
    <n v="200617428"/>
    <d v="2020-10-31T00:00:00"/>
    <x v="326"/>
    <n v="1315"/>
    <n v="6"/>
    <x v="9"/>
    <n v="645"/>
    <n v="1"/>
    <n v="310"/>
    <s v="BURGLARY"/>
    <s v="1300 0344 1822"/>
    <n v="51"/>
    <s v="F"/>
    <s v="W"/>
    <n v="501"/>
    <s v="SINGLE FAMILY DWELLING"/>
    <n v="400"/>
    <s v="STRONG-ARM (HANDS, FIST, FEET OR BODILY FORCE)"/>
    <s v="IC"/>
    <s v="Invest Cont"/>
    <n v="310"/>
    <m/>
    <m/>
    <m/>
    <s v="1800    OUTPOST                      DR"/>
    <m/>
    <n v="34.104100000000003"/>
    <n v="-118.3439"/>
    <n v="0"/>
    <x v="12"/>
  </r>
  <r>
    <n v="200912436"/>
    <d v="2020-07-16T00:00:00"/>
    <x v="51"/>
    <n v="1150"/>
    <n v="9"/>
    <x v="3"/>
    <n v="923"/>
    <n v="2"/>
    <n v="624"/>
    <s v="BATTERY - SIMPLE ASSAULT"/>
    <s v="2004 0344 0447 0416"/>
    <n v="34"/>
    <s v="F"/>
    <s v="O"/>
    <n v="406"/>
    <s v="OTHER STORE"/>
    <n v="306"/>
    <s v="ROCK/THROWN OBJECT"/>
    <s v="IC"/>
    <s v="Invest Cont"/>
    <n v="624"/>
    <m/>
    <m/>
    <m/>
    <s v="VAN NUYS                     BL"/>
    <s v="KITTRIDGE"/>
    <n v="0"/>
    <n v="0"/>
    <n v="0"/>
    <x v="12"/>
  </r>
  <r>
    <n v="200617625"/>
    <d v="2020-11-05T00:00:00"/>
    <x v="245"/>
    <n v="1614"/>
    <n v="6"/>
    <x v="9"/>
    <n v="649"/>
    <n v="1"/>
    <n v="761"/>
    <s v="BRANDISH WEAPON"/>
    <s v="0334 1501 1810 0913"/>
    <n v="53"/>
    <s v="M"/>
    <s v="A"/>
    <n v="502"/>
    <s v="MULTI-UNIT DWELLING (APARTMENT, DUPLEX, ETC)"/>
    <n v="207"/>
    <s v="OTHER KNIFE"/>
    <s v="IC"/>
    <s v="Invest Cont"/>
    <n v="761"/>
    <m/>
    <m/>
    <m/>
    <s v="1600 N  HOBART                       BL"/>
    <m/>
    <n v="34.1"/>
    <n v="-118.3056"/>
    <n v="0"/>
    <x v="12"/>
  </r>
  <r>
    <n v="201013579"/>
    <d v="2020-09-30T00:00:00"/>
    <x v="221"/>
    <n v="900"/>
    <n v="10"/>
    <x v="11"/>
    <n v="1025"/>
    <n v="1"/>
    <n v="341"/>
    <s v="THEFT-GRAND ($950.01 &amp; OVER)EXCPT,GUNS,FOWL,LIVESTK,PROD"/>
    <s v="1822 0344 1236 1420"/>
    <n v="0"/>
    <s v="M"/>
    <s v="O"/>
    <n v="719"/>
    <s v="MEDICAL/DENTAL OFFICES"/>
    <m/>
    <m/>
    <s v="IC"/>
    <s v="Invest Cont"/>
    <n v="341"/>
    <m/>
    <m/>
    <m/>
    <s v="7000    RESEDA                       BL"/>
    <m/>
    <n v="34.197699999999998"/>
    <n v="-118.536"/>
    <n v="0"/>
    <x v="12"/>
  </r>
  <r>
    <n v="200109376"/>
    <d v="2020-03-18T00:00:00"/>
    <x v="364"/>
    <n v="2250"/>
    <n v="1"/>
    <x v="1"/>
    <n v="111"/>
    <n v="1"/>
    <n v="310"/>
    <s v="BURGLARY"/>
    <s v="0344 1822 2004 1202 0377 1420"/>
    <n v="67"/>
    <s v="M"/>
    <s v="W"/>
    <n v="502"/>
    <s v="MULTI-UNIT DWELLING (APARTMENT, DUPLEX, ETC)"/>
    <n v="400"/>
    <s v="STRONG-ARM (HANDS, FIST, FEET OR BODILY FORCE)"/>
    <s v="AA"/>
    <s v="Adult Arrest"/>
    <n v="310"/>
    <m/>
    <m/>
    <m/>
    <s v="900    SUN MUN                      WY"/>
    <m/>
    <n v="34.0655"/>
    <n v="-118.2372"/>
    <n v="1"/>
    <x v="12"/>
  </r>
  <r>
    <n v="200212616"/>
    <d v="2020-07-15T00:00:00"/>
    <x v="110"/>
    <n v="2150"/>
    <n v="2"/>
    <x v="5"/>
    <n v="235"/>
    <n v="1"/>
    <n v="420"/>
    <s v="THEFT FROM MOTOR VEHICLE - PETTY ($950 &amp; UNDER)"/>
    <s v="0344 1822 1601"/>
    <n v="27"/>
    <s v="F"/>
    <s v="B"/>
    <n v="101"/>
    <s v="STREET"/>
    <m/>
    <m/>
    <s v="IC"/>
    <s v="Invest Cont"/>
    <n v="420"/>
    <m/>
    <m/>
    <m/>
    <s v="VALLEY"/>
    <s v="ALVARADO"/>
    <n v="34.065100000000001"/>
    <n v="-118.27209999999999"/>
    <n v="0"/>
    <x v="12"/>
  </r>
  <r>
    <n v="200816558"/>
    <d v="2020-11-17T00:00:00"/>
    <x v="151"/>
    <n v="1805"/>
    <n v="8"/>
    <x v="12"/>
    <n v="892"/>
    <n v="2"/>
    <n v="354"/>
    <s v="THEFT OF IDENTITY"/>
    <s v="0100 0930 0922"/>
    <n v="40"/>
    <s v="F"/>
    <s v="W"/>
    <n v="504"/>
    <s v="OTHER RESIDENCE"/>
    <m/>
    <m/>
    <s v="IC"/>
    <s v="Invest Cont"/>
    <n v="354"/>
    <m/>
    <m/>
    <m/>
    <s v="2400 S  BARRINGTON                   AV"/>
    <m/>
    <n v="34.031199999999998"/>
    <n v="-118.44540000000001"/>
    <n v="0"/>
    <x v="12"/>
  </r>
  <r>
    <n v="200911585"/>
    <d v="2020-06-25T00:00:00"/>
    <x v="10"/>
    <n v="1230"/>
    <n v="9"/>
    <x v="3"/>
    <n v="939"/>
    <n v="2"/>
    <n v="624"/>
    <s v="BATTERY - SIMPLE ASSAULT"/>
    <n v="416"/>
    <n v="44"/>
    <s v="M"/>
    <s v="W"/>
    <n v="502"/>
    <s v="MULTI-UNIT DWELLING (APARTMENT, DUPLEX, ETC)"/>
    <n v="400"/>
    <s v="STRONG-ARM (HANDS, FIST, FEET OR BODILY FORCE)"/>
    <s v="AO"/>
    <s v="Adult Other"/>
    <n v="624"/>
    <m/>
    <m/>
    <m/>
    <s v="13100    VICTORY                      BL"/>
    <m/>
    <n v="34.186700000000002"/>
    <n v="-118.41849999999999"/>
    <n v="0"/>
    <x v="12"/>
  </r>
  <r>
    <n v="200508130"/>
    <d v="2020-04-10T00:00:00"/>
    <x v="290"/>
    <n v="2150"/>
    <n v="5"/>
    <x v="10"/>
    <n v="529"/>
    <n v="2"/>
    <n v="901"/>
    <s v="VIOLATION OF RESTRAINING ORDER"/>
    <s v="0913 2038 2004 1813"/>
    <n v="19"/>
    <s v="F"/>
    <s v="H"/>
    <n v="501"/>
    <s v="SINGLE FAMILY DWELLING"/>
    <m/>
    <m/>
    <s v="AA"/>
    <s v="Adult Arrest"/>
    <n v="901"/>
    <m/>
    <m/>
    <m/>
    <s v="900    MCFARLAND                    AV"/>
    <m/>
    <n v="33.7819"/>
    <n v="-118.2526"/>
    <n v="1"/>
    <x v="12"/>
  </r>
  <r>
    <n v="200814909"/>
    <d v="2020-10-05T00:00:00"/>
    <x v="91"/>
    <n v="230"/>
    <n v="8"/>
    <x v="12"/>
    <n v="882"/>
    <n v="1"/>
    <n v="480"/>
    <s v="BIKE - STOLEN"/>
    <s v="0344 1822 1420"/>
    <n v="35"/>
    <s v="M"/>
    <s v="W"/>
    <n v="707"/>
    <s v="GARAGE/CARPORT"/>
    <m/>
    <m/>
    <s v="IC"/>
    <s v="Invest Cont"/>
    <n v="480"/>
    <m/>
    <m/>
    <m/>
    <s v="1900    BELOIT                       AV"/>
    <m/>
    <n v="34.041600000000003"/>
    <n v="-118.44280000000001"/>
    <n v="0"/>
    <x v="12"/>
  </r>
  <r>
    <n v="200115120"/>
    <d v="2020-07-21T00:00:00"/>
    <x v="12"/>
    <n v="200"/>
    <n v="1"/>
    <x v="1"/>
    <n v="111"/>
    <n v="1"/>
    <n v="210"/>
    <s v="ROBBERY"/>
    <s v="0352 1309 1251 1822 0443 0344 1240"/>
    <n v="21"/>
    <s v="F"/>
    <s v="A"/>
    <n v="102"/>
    <s v="SIDEWALK"/>
    <n v="200"/>
    <s v="KNIFE WITH BLADE 6INCHES OR LESS"/>
    <s v="IC"/>
    <s v="Invest Cont"/>
    <n v="210"/>
    <m/>
    <m/>
    <m/>
    <s v="900 N  BROADWAY"/>
    <m/>
    <n v="34.061500000000002"/>
    <n v="-118.24120000000001"/>
    <n v="0"/>
    <x v="12"/>
  </r>
  <r>
    <n v="201004061"/>
    <d v="2020-01-02T00:00:00"/>
    <x v="205"/>
    <n v="1830"/>
    <n v="10"/>
    <x v="11"/>
    <n v="1039"/>
    <n v="2"/>
    <n v="626"/>
    <s v="INTIMATE PARTNER - SIMPLE ASSAULT"/>
    <s v="2000 0416 1814 0913"/>
    <n v="34"/>
    <s v="M"/>
    <s v="H"/>
    <n v="501"/>
    <s v="SINGLE FAMILY DWELLING"/>
    <n v="400"/>
    <s v="STRONG-ARM (HANDS, FIST, FEET OR BODILY FORCE)"/>
    <s v="AA"/>
    <s v="Adult Arrest"/>
    <n v="626"/>
    <m/>
    <m/>
    <m/>
    <s v="6700    WOODLEY                      AV"/>
    <m/>
    <n v="34.192100000000003"/>
    <n v="-118.4836"/>
    <n v="1"/>
    <x v="12"/>
  </r>
  <r>
    <n v="200619822"/>
    <d v="2020-12-29T00:00:00"/>
    <x v="325"/>
    <n v="730"/>
    <n v="6"/>
    <x v="9"/>
    <n v="667"/>
    <n v="1"/>
    <n v="440"/>
    <s v="THEFT PLAIN - PETTY ($950 &amp; UNDER)"/>
    <s v="0344 0554"/>
    <n v="27"/>
    <s v="F"/>
    <s v="H"/>
    <n v="502"/>
    <s v="MULTI-UNIT DWELLING (APARTMENT, DUPLEX, ETC)"/>
    <m/>
    <m/>
    <s v="IC"/>
    <s v="Invest Cont"/>
    <n v="440"/>
    <m/>
    <m/>
    <m/>
    <s v="1200 N  BRONSON                      AV"/>
    <m/>
    <n v="34.092599999999997"/>
    <n v="-118.31789999999999"/>
    <n v="0"/>
    <x v="12"/>
  </r>
  <r>
    <n v="200318640"/>
    <d v="2020-10-09T00:00:00"/>
    <x v="186"/>
    <n v="1740"/>
    <n v="3"/>
    <x v="2"/>
    <n v="328"/>
    <n v="1"/>
    <n v="480"/>
    <s v="BIKE - STOLEN"/>
    <s v="1822 0344 1251"/>
    <n v="27"/>
    <s v="F"/>
    <s v="I"/>
    <n v="502"/>
    <s v="MULTI-UNIT DWELLING (APARTMENT, DUPLEX, ETC)"/>
    <m/>
    <m/>
    <s v="IC"/>
    <s v="Invest Cont"/>
    <n v="480"/>
    <m/>
    <m/>
    <m/>
    <s v="2600 S  SEVERANCE                    ST"/>
    <m/>
    <n v="34.028300000000002"/>
    <n v="-118.2822"/>
    <n v="0"/>
    <x v="12"/>
  </r>
  <r>
    <n v="200907937"/>
    <d v="2020-03-28T00:00:00"/>
    <x v="128"/>
    <n v="1345"/>
    <n v="9"/>
    <x v="3"/>
    <n v="906"/>
    <n v="1"/>
    <n v="230"/>
    <s v="ASSAULT WITH DEADLY WEAPON, AGGRAVATED ASSAULT"/>
    <s v="0416 0445 2004 0913 1218"/>
    <n v="33"/>
    <s v="F"/>
    <s v="O"/>
    <n v="102"/>
    <s v="SIDEWALK"/>
    <n v="400"/>
    <s v="STRONG-ARM (HANDS, FIST, FEET OR BODILY FORCE)"/>
    <s v="IC"/>
    <s v="Invest Cont"/>
    <n v="230"/>
    <m/>
    <m/>
    <m/>
    <s v="VAN NUYS                     BL"/>
    <s v="WYANDOTTE                    ST"/>
    <n v="34.203000000000003"/>
    <n v="-118.44880000000001"/>
    <n v="0"/>
    <x v="12"/>
  </r>
  <r>
    <n v="201214809"/>
    <d v="2020-06-16T00:00:00"/>
    <x v="33"/>
    <n v="1800"/>
    <n v="12"/>
    <x v="8"/>
    <n v="1266"/>
    <n v="2"/>
    <n v="740"/>
    <s v="VANDALISM - FELONY ($400 &amp; OVER, ALL CHURCH VANDALISMS)"/>
    <s v="0329 1202 0913"/>
    <n v="71"/>
    <s v="F"/>
    <s v="B"/>
    <n v="108"/>
    <s v="PARKING LOT"/>
    <n v="400"/>
    <s v="STRONG-ARM (HANDS, FIST, FEET OR BODILY FORCE)"/>
    <s v="AO"/>
    <s v="Adult Other"/>
    <n v="740"/>
    <m/>
    <m/>
    <m/>
    <s v="8000 S  VERMONT                      AV"/>
    <m/>
    <n v="33.966700000000003"/>
    <n v="-118.2914"/>
    <n v="0"/>
    <x v="12"/>
  </r>
  <r>
    <n v="200113321"/>
    <d v="2020-06-08T00:00:00"/>
    <x v="299"/>
    <n v="2230"/>
    <n v="1"/>
    <x v="1"/>
    <n v="133"/>
    <n v="1"/>
    <n v="231"/>
    <s v="ASSAULT WITH DEADLY WEAPON ON POLICE OFFICER"/>
    <s v="1212 1822"/>
    <n v="0"/>
    <s v="M"/>
    <s v="O"/>
    <n v="101"/>
    <s v="STREET"/>
    <n v="500"/>
    <s v="UNKNOWN WEAPON/OTHER WEAPON"/>
    <s v="IC"/>
    <s v="Invest Cont"/>
    <n v="231"/>
    <m/>
    <m/>
    <m/>
    <s v="SPRING                       ST"/>
    <s v="2ND                          ST"/>
    <n v="34.051699999999997"/>
    <n v="-118.2456"/>
    <n v="0"/>
    <x v="12"/>
  </r>
  <r>
    <n v="200310510"/>
    <d v="2020-04-27T00:00:00"/>
    <x v="179"/>
    <n v="900"/>
    <n v="3"/>
    <x v="2"/>
    <n v="335"/>
    <n v="2"/>
    <n v="624"/>
    <s v="BATTERY - SIMPLE ASSAULT"/>
    <s v="1810 1701 1202 0554 0416 0446"/>
    <n v="74"/>
    <s v="F"/>
    <s v="W"/>
    <n v="501"/>
    <s v="SINGLE FAMILY DWELLING"/>
    <n v="400"/>
    <s v="STRONG-ARM (HANDS, FIST, FEET OR BODILY FORCE)"/>
    <s v="AA"/>
    <s v="Adult Arrest"/>
    <n v="624"/>
    <m/>
    <m/>
    <m/>
    <s v="3000    5TH                          AV"/>
    <m/>
    <n v="34.0261"/>
    <n v="-118.3224"/>
    <n v="1"/>
    <x v="12"/>
  </r>
  <r>
    <n v="200619338"/>
    <d v="2020-12-16T00:00:00"/>
    <x v="98"/>
    <n v="2040"/>
    <n v="6"/>
    <x v="9"/>
    <n v="622"/>
    <n v="1"/>
    <n v="236"/>
    <s v="INTIMATE PARTNER - AGGRAVATED ASSAULT"/>
    <s v="1300 2000 0416 0400 0913"/>
    <n v="20"/>
    <s v="F"/>
    <s v="W"/>
    <n v="502"/>
    <s v="MULTI-UNIT DWELLING (APARTMENT, DUPLEX, ETC)"/>
    <n v="400"/>
    <s v="STRONG-ARM (HANDS, FIST, FEET OR BODILY FORCE)"/>
    <s v="AO"/>
    <s v="Adult Other"/>
    <n v="236"/>
    <m/>
    <m/>
    <m/>
    <s v="7200    HILLSIDE                     AV"/>
    <m/>
    <n v="34.104599999999998"/>
    <n v="-118.3489"/>
    <n v="0"/>
    <x v="12"/>
  </r>
  <r>
    <n v="200122098"/>
    <d v="2020-12-08T00:00:00"/>
    <x v="53"/>
    <n v="1730"/>
    <n v="1"/>
    <x v="1"/>
    <n v="138"/>
    <n v="1"/>
    <n v="648"/>
    <s v="ARSON"/>
    <s v="1414 1420 0345 0329 1822"/>
    <n v="31"/>
    <s v="F"/>
    <s v="A"/>
    <n v="103"/>
    <s v="ALLEY"/>
    <m/>
    <m/>
    <s v="IC"/>
    <s v="Invest Cont"/>
    <n v="648"/>
    <m/>
    <m/>
    <m/>
    <s v="300    BOYD                         ST"/>
    <m/>
    <n v="34.046700000000001"/>
    <n v="-118.2427"/>
    <n v="0"/>
    <x v="12"/>
  </r>
  <r>
    <n v="200106073"/>
    <d v="2020-01-30T00:00:00"/>
    <x v="227"/>
    <n v="1830"/>
    <n v="1"/>
    <x v="1"/>
    <n v="182"/>
    <n v="1"/>
    <n v="330"/>
    <s v="BURGLARY FROM VEHICLE"/>
    <s v="1307 0344 0329 1609 1822"/>
    <n v="30"/>
    <s v="M"/>
    <s v="W"/>
    <n v="108"/>
    <s v="PARKING LOT"/>
    <m/>
    <m/>
    <s v="IC"/>
    <s v="Invest Cont"/>
    <n v="330"/>
    <m/>
    <m/>
    <m/>
    <s v="1200 S  OLIVE                        ST"/>
    <m/>
    <n v="34.039499999999997"/>
    <n v="-118.26220000000001"/>
    <n v="0"/>
    <x v="12"/>
  </r>
  <r>
    <n v="200218260"/>
    <d v="2020-12-06T00:00:00"/>
    <x v="18"/>
    <n v="130"/>
    <n v="2"/>
    <x v="5"/>
    <n v="205"/>
    <n v="1"/>
    <n v="440"/>
    <s v="THEFT PLAIN - PETTY ($950 &amp; UNDER)"/>
    <n v="344"/>
    <n v="37"/>
    <s v="F"/>
    <s v="O"/>
    <n v="502"/>
    <s v="MULTI-UNIT DWELLING (APARTMENT, DUPLEX, ETC)"/>
    <m/>
    <m/>
    <s v="IC"/>
    <s v="Invest Cont"/>
    <n v="440"/>
    <m/>
    <m/>
    <m/>
    <s v="600 N  DILLON                       ST"/>
    <m/>
    <n v="34.078600000000002"/>
    <n v="-118.2788"/>
    <n v="0"/>
    <x v="12"/>
  </r>
  <r>
    <n v="200214789"/>
    <d v="2020-09-08T00:00:00"/>
    <x v="256"/>
    <n v="700"/>
    <n v="2"/>
    <x v="5"/>
    <n v="216"/>
    <n v="1"/>
    <n v="510"/>
    <s v="VEHICLE - STOLEN"/>
    <m/>
    <n v="0"/>
    <m/>
    <m/>
    <n v="101"/>
    <s v="STREET"/>
    <m/>
    <m/>
    <s v="IC"/>
    <s v="Invest Cont"/>
    <n v="510"/>
    <m/>
    <m/>
    <m/>
    <s v="CORONADO                     TR"/>
    <s v="BELLEVUE                     AV"/>
    <n v="34.074599999999997"/>
    <n v="-118.27070000000001"/>
    <n v="0"/>
    <x v="12"/>
  </r>
  <r>
    <n v="201113222"/>
    <d v="2020-09-03T00:00:00"/>
    <x v="295"/>
    <n v="1000"/>
    <n v="11"/>
    <x v="7"/>
    <n v="1163"/>
    <n v="1"/>
    <n v="341"/>
    <s v="THEFT-GRAND ($950.01 &amp; OVER)EXCPT,GUNS,FOWL,LIVESTK,PROD"/>
    <n v="344"/>
    <n v="0"/>
    <s v="X"/>
    <s v="X"/>
    <n v="221"/>
    <s v="PUBLIC STORAGE"/>
    <m/>
    <m/>
    <s v="IC"/>
    <s v="Invest Cont"/>
    <n v="341"/>
    <m/>
    <m/>
    <m/>
    <s v="4700    FOUNTAIN                     AV"/>
    <m/>
    <n v="34.095599999999997"/>
    <n v="-118.29179999999999"/>
    <n v="0"/>
    <x v="12"/>
  </r>
  <r>
    <n v="200517725"/>
    <d v="2020-12-11T00:00:00"/>
    <x v="345"/>
    <n v="1"/>
    <n v="5"/>
    <x v="10"/>
    <n v="513"/>
    <n v="2"/>
    <n v="946"/>
    <s v="OTHER MISCELLANEOUS CRIME"/>
    <s v="1402 1814"/>
    <n v="19"/>
    <s v="F"/>
    <s v="H"/>
    <n v="501"/>
    <s v="SINGLE FAMILY DWELLING"/>
    <m/>
    <m/>
    <s v="AA"/>
    <s v="Adult Arrest"/>
    <n v="946"/>
    <n v="998"/>
    <m/>
    <m/>
    <s v="1100    253RD                        ST"/>
    <m/>
    <n v="33.794699999999999"/>
    <n v="-118.2975"/>
    <n v="1"/>
    <x v="12"/>
  </r>
  <r>
    <n v="201009780"/>
    <d v="2020-06-07T00:00:00"/>
    <x v="314"/>
    <n v="1900"/>
    <n v="10"/>
    <x v="11"/>
    <n v="1029"/>
    <n v="1"/>
    <n v="230"/>
    <s v="ASSAULT WITH DEADLY WEAPON, AGGRAVATED ASSAULT"/>
    <s v="0906 0342 0202 1309 0302 1310 0371 0374 1822"/>
    <n v="28"/>
    <s v="M"/>
    <s v="H"/>
    <n v="101"/>
    <s v="STREET"/>
    <n v="101"/>
    <s v="REVOLVER"/>
    <s v="AO"/>
    <s v="Adult Other"/>
    <n v="230"/>
    <m/>
    <m/>
    <m/>
    <s v="WOODLEY"/>
    <s v="VANOWEN                      ST"/>
    <n v="34.193899999999999"/>
    <n v="-118.4837"/>
    <n v="0"/>
    <x v="12"/>
  </r>
  <r>
    <n v="200410303"/>
    <d v="2020-06-29T00:00:00"/>
    <x v="258"/>
    <n v="2300"/>
    <n v="4"/>
    <x v="4"/>
    <n v="473"/>
    <n v="2"/>
    <n v="860"/>
    <s v="BATTERY WITH SEXUAL CONTACT"/>
    <s v="0551 0913"/>
    <n v="17"/>
    <s v="F"/>
    <s v="H"/>
    <n v="501"/>
    <s v="SINGLE FAMILY DWELLING"/>
    <n v="400"/>
    <s v="STRONG-ARM (HANDS, FIST, FEET OR BODILY FORCE)"/>
    <s v="IC"/>
    <s v="Invest Cont"/>
    <n v="860"/>
    <m/>
    <m/>
    <m/>
    <s v="2000    HOLLENBECK                   DR"/>
    <m/>
    <n v="34.037799999999997"/>
    <n v="-118.21899999999999"/>
    <n v="0"/>
    <x v="12"/>
  </r>
  <r>
    <n v="200406299"/>
    <d v="2020-02-28T00:00:00"/>
    <x v="72"/>
    <n v="1350"/>
    <n v="4"/>
    <x v="4"/>
    <n v="415"/>
    <n v="2"/>
    <n v="624"/>
    <s v="BATTERY - SIMPLE ASSAULT"/>
    <s v="0400 0416 0913"/>
    <n v="20"/>
    <s v="M"/>
    <s v="H"/>
    <n v="210"/>
    <s v="RESTAURANT/FAST FOOD"/>
    <n v="400"/>
    <s v="STRONG-ARM (HANDS, FIST, FEET OR BODILY FORCE)"/>
    <s v="IC"/>
    <s v="Invest Cont"/>
    <n v="624"/>
    <m/>
    <m/>
    <m/>
    <s v="3100 N  BROADWAY"/>
    <m/>
    <n v="34.0762"/>
    <n v="-118.2119"/>
    <n v="0"/>
    <x v="12"/>
  </r>
  <r>
    <n v="200904144"/>
    <d v="2020-01-04T00:00:00"/>
    <x v="205"/>
    <n v="2000"/>
    <n v="9"/>
    <x v="3"/>
    <n v="984"/>
    <n v="1"/>
    <n v="330"/>
    <s v="BURGLARY FROM VEHICLE"/>
    <s v="0344 1302 1307"/>
    <n v="58"/>
    <s v="M"/>
    <s v="O"/>
    <n v="101"/>
    <s v="STREET"/>
    <n v="500"/>
    <s v="UNKNOWN WEAPON/OTHER WEAPON"/>
    <s v="IC"/>
    <s v="Invest Cont"/>
    <n v="330"/>
    <m/>
    <m/>
    <m/>
    <s v="DICKENS                      ST"/>
    <s v="CEDROS                       AV"/>
    <n v="34.150399999999998"/>
    <n v="-118.4517"/>
    <n v="0"/>
    <x v="12"/>
  </r>
  <r>
    <n v="200816987"/>
    <d v="2020-11-29T00:00:00"/>
    <x v="118"/>
    <n v="1600"/>
    <n v="8"/>
    <x v="12"/>
    <n v="811"/>
    <n v="1"/>
    <n v="330"/>
    <s v="BURGLARY FROM VEHICLE"/>
    <s v="0377 0930 0344 1822"/>
    <n v="38"/>
    <s v="M"/>
    <s v="W"/>
    <n v="108"/>
    <s v="PARKING LOT"/>
    <m/>
    <m/>
    <s v="IC"/>
    <s v="Invest Cont"/>
    <n v="330"/>
    <m/>
    <m/>
    <m/>
    <s v="LOS LIONES"/>
    <s v="SUNSET                       BL"/>
    <n v="34.041899999999998"/>
    <n v="-118.554"/>
    <n v="0"/>
    <x v="12"/>
  </r>
  <r>
    <n v="200508531"/>
    <d v="2020-04-21T00:00:00"/>
    <x v="139"/>
    <n v="1630"/>
    <n v="5"/>
    <x v="10"/>
    <n v="509"/>
    <n v="1"/>
    <n v="331"/>
    <s v="THEFT FROM MOTOR VEHICLE - GRAND ($950.01 AND OVER)"/>
    <s v="1300 0344 0385"/>
    <n v="61"/>
    <s v="F"/>
    <s v="H"/>
    <n v="104"/>
    <s v="DRIVEWAY"/>
    <m/>
    <m/>
    <s v="IC"/>
    <s v="Invest Cont"/>
    <n v="331"/>
    <m/>
    <m/>
    <m/>
    <s v="24700    PRESIDENT                    AV"/>
    <m/>
    <n v="33.801000000000002"/>
    <n v="-118.3034"/>
    <n v="0"/>
    <x v="12"/>
  </r>
  <r>
    <n v="201000650"/>
    <d v="2020-04-25T00:00:00"/>
    <x v="75"/>
    <n v="1414"/>
    <n v="10"/>
    <x v="11"/>
    <n v="1033"/>
    <n v="1"/>
    <n v="236"/>
    <s v="INTIMATE PARTNER - AGGRAVATED ASSAULT"/>
    <s v="1402 0416 0913 1814 0319 0444 0429 1218 2004 2000"/>
    <n v="40"/>
    <s v="M"/>
    <s v="H"/>
    <n v="158"/>
    <s v="TRANSIENT ENCAMPMENT"/>
    <n v="304"/>
    <s v="CLUB/BAT"/>
    <s v="AO"/>
    <s v="Adult Other"/>
    <n v="236"/>
    <n v="998"/>
    <m/>
    <m/>
    <s v="VICTORY"/>
    <s v="WILBUR"/>
    <n v="34.186599999999999"/>
    <n v="-118.5448"/>
    <n v="0"/>
    <x v="12"/>
  </r>
  <r>
    <n v="200111649"/>
    <d v="2020-05-13T00:00:00"/>
    <x v="25"/>
    <n v="1"/>
    <n v="1"/>
    <x v="1"/>
    <n v="152"/>
    <n v="1"/>
    <n v="341"/>
    <s v="THEFT-GRAND ($950.01 &amp; OVER)EXCPT,GUNS,FOWL,LIVESTK,PROD"/>
    <s v="0377 1402 0413 0344 1822"/>
    <n v="44"/>
    <s v="M"/>
    <s v="W"/>
    <n v="503"/>
    <s v="HOTEL"/>
    <m/>
    <m/>
    <s v="AO"/>
    <s v="Adult Other"/>
    <n v="341"/>
    <n v="980"/>
    <m/>
    <m/>
    <s v="500 S  GRAND                        AV"/>
    <m/>
    <n v="34.050199999999997"/>
    <n v="-118.254"/>
    <n v="0"/>
    <x v="12"/>
  </r>
  <r>
    <n v="201306460"/>
    <d v="2020-02-13T00:00:00"/>
    <x v="320"/>
    <n v="1900"/>
    <n v="13"/>
    <x v="6"/>
    <n v="1303"/>
    <n v="1"/>
    <n v="330"/>
    <s v="BURGLARY FROM VEHICLE"/>
    <s v="0344 1300"/>
    <n v="47"/>
    <s v="F"/>
    <s v="A"/>
    <n v="101"/>
    <s v="STREET"/>
    <m/>
    <m/>
    <s v="IC"/>
    <s v="Invest Cont"/>
    <n v="330"/>
    <m/>
    <m/>
    <m/>
    <s v="1200    WALL                         ST"/>
    <m/>
    <n v="34.034999999999997"/>
    <n v="-118.25530000000001"/>
    <n v="0"/>
    <x v="12"/>
  </r>
  <r>
    <n v="200320386"/>
    <d v="2020-11-14T00:00:00"/>
    <x v="351"/>
    <n v="2140"/>
    <n v="3"/>
    <x v="2"/>
    <n v="317"/>
    <n v="1"/>
    <n v="230"/>
    <s v="ASSAULT WITH DEADLY WEAPON, AGGRAVATED ASSAULT"/>
    <s v="1309 0913 2000 1814 0447 1310"/>
    <n v="41"/>
    <s v="M"/>
    <s v="H"/>
    <n v="101"/>
    <s v="STREET"/>
    <n v="500"/>
    <s v="UNKNOWN WEAPON/OTHER WEAPON"/>
    <s v="IC"/>
    <s v="Invest Cont"/>
    <n v="230"/>
    <m/>
    <m/>
    <m/>
    <s v="1500 W  22ND                         ST"/>
    <m/>
    <n v="34.036299999999997"/>
    <n v="-118.2919"/>
    <n v="0"/>
    <x v="12"/>
  </r>
  <r>
    <n v="200515432"/>
    <d v="2020-10-18T00:00:00"/>
    <x v="36"/>
    <n v="855"/>
    <n v="5"/>
    <x v="10"/>
    <n v="507"/>
    <n v="2"/>
    <n v="626"/>
    <s v="INTIMATE PARTNER - SIMPLE ASSAULT"/>
    <s v="0913 0401 0408 0419 0432 1243 1813 2000"/>
    <n v="36"/>
    <s v="F"/>
    <s v="H"/>
    <n v="502"/>
    <s v="MULTI-UNIT DWELLING (APARTMENT, DUPLEX, ETC)"/>
    <n v="400"/>
    <s v="STRONG-ARM (HANDS, FIST, FEET OR BODILY FORCE)"/>
    <s v="AO"/>
    <s v="Adult Other"/>
    <n v="626"/>
    <n v="930"/>
    <m/>
    <m/>
    <s v="1300 W  227TH                        ST"/>
    <m/>
    <n v="33.820099999999996"/>
    <n v="-118.3015"/>
    <n v="0"/>
    <x v="12"/>
  </r>
  <r>
    <n v="201206289"/>
    <d v="2020-02-02T00:00:00"/>
    <x v="240"/>
    <n v="800"/>
    <n v="12"/>
    <x v="8"/>
    <n v="1266"/>
    <n v="1"/>
    <n v="420"/>
    <s v="THEFT FROM MOTOR VEHICLE - PETTY ($950 &amp; UNDER)"/>
    <m/>
    <n v="0"/>
    <m/>
    <m/>
    <n v="101"/>
    <s v="STREET"/>
    <m/>
    <m/>
    <s v="IC"/>
    <s v="Invest Cont"/>
    <n v="420"/>
    <m/>
    <m/>
    <m/>
    <s v="300 W  81ST                         ST"/>
    <m/>
    <n v="33.966000000000001"/>
    <n v="-118.2783"/>
    <n v="0"/>
    <x v="12"/>
  </r>
  <r>
    <n v="200304407"/>
    <d v="2020-01-07T00:00:00"/>
    <x v="281"/>
    <n v="2220"/>
    <n v="3"/>
    <x v="2"/>
    <n v="353"/>
    <n v="2"/>
    <n v="740"/>
    <s v="VANDALISM - FELONY ($400 &amp; OVER, ALL CHURCH VANDALISMS)"/>
    <s v="0329 0603 0913"/>
    <n v="32"/>
    <s v="M"/>
    <s v="H"/>
    <n v="121"/>
    <s v="YARD (RESIDENTIAL/BUSINESS)"/>
    <n v="515"/>
    <s v="PHYSICAL PRESENCE"/>
    <s v="AO"/>
    <s v="Adult Other"/>
    <n v="740"/>
    <m/>
    <m/>
    <m/>
    <s v="3600    BUCKINGHAM                   RD"/>
    <m/>
    <n v="34.023200000000003"/>
    <n v="-118.3404"/>
    <n v="0"/>
    <x v="12"/>
  </r>
  <r>
    <n v="200707120"/>
    <d v="2020-03-03T00:00:00"/>
    <x v="38"/>
    <n v="1900"/>
    <n v="7"/>
    <x v="0"/>
    <n v="701"/>
    <n v="2"/>
    <n v="740"/>
    <s v="VANDALISM - FELONY ($400 &amp; OVER, ALL CHURCH VANDALISMS)"/>
    <s v="0329 0311 1501"/>
    <n v="32"/>
    <s v="M"/>
    <s v="W"/>
    <n v="203"/>
    <s v="OTHER BUSINESS"/>
    <m/>
    <m/>
    <s v="IC"/>
    <s v="Invest Cont"/>
    <n v="740"/>
    <m/>
    <m/>
    <m/>
    <s v="8300    MELROSE                      AV"/>
    <m/>
    <n v="34.0837"/>
    <n v="-118.3703"/>
    <n v="0"/>
    <x v="12"/>
  </r>
  <r>
    <n v="201016476"/>
    <d v="2020-12-28T00:00:00"/>
    <x v="203"/>
    <n v="1300"/>
    <n v="10"/>
    <x v="11"/>
    <n v="1025"/>
    <n v="2"/>
    <n v="740"/>
    <s v="VANDALISM - FELONY ($400 &amp; OVER, ALL CHURCH VANDALISMS)"/>
    <s v="1822 0329 1609"/>
    <n v="0"/>
    <s v="M"/>
    <s v="W"/>
    <n v="602"/>
    <s v="BANK"/>
    <m/>
    <m/>
    <s v="IC"/>
    <s v="Invest Cont"/>
    <n v="740"/>
    <m/>
    <m/>
    <m/>
    <s v="18400    SHERMAN                      WY"/>
    <m/>
    <n v="34.201099999999997"/>
    <n v="-118.5339"/>
    <n v="0"/>
    <x v="12"/>
  </r>
  <r>
    <n v="200212432"/>
    <d v="2020-07-11T00:00:00"/>
    <x v="247"/>
    <n v="110"/>
    <n v="2"/>
    <x v="5"/>
    <n v="201"/>
    <n v="1"/>
    <n v="520"/>
    <s v="VEHICLE - ATTEMPT STOLEN"/>
    <s v="1607 1302"/>
    <n v="52"/>
    <s v="M"/>
    <s v="H"/>
    <n v="101"/>
    <s v="STREET"/>
    <m/>
    <m/>
    <s v="IC"/>
    <s v="Invest Cont"/>
    <n v="520"/>
    <m/>
    <m/>
    <m/>
    <s v="900 N  MARIPOSA                     AV"/>
    <m/>
    <n v="34.086799999999997"/>
    <n v="-118.2991"/>
    <n v="0"/>
    <x v="12"/>
  </r>
  <r>
    <n v="200707948"/>
    <d v="2020-04-02T00:00:00"/>
    <x v="173"/>
    <n v="1100"/>
    <n v="7"/>
    <x v="0"/>
    <n v="706"/>
    <n v="2"/>
    <n v="625"/>
    <s v="OTHER ASSAULT"/>
    <s v="0356 0443"/>
    <n v="61"/>
    <s v="M"/>
    <s v="B"/>
    <n v="101"/>
    <s v="STREET"/>
    <n v="511"/>
    <s v="VERBAL THREAT"/>
    <s v="AO"/>
    <s v="Adult Other"/>
    <n v="625"/>
    <m/>
    <m/>
    <m/>
    <s v="6400    WARING                       AV"/>
    <m/>
    <n v="34.085299999999997"/>
    <n v="-118.3342"/>
    <n v="0"/>
    <x v="12"/>
  </r>
  <r>
    <n v="200208879"/>
    <d v="2020-04-11T00:00:00"/>
    <x v="57"/>
    <n v="500"/>
    <n v="2"/>
    <x v="5"/>
    <n v="218"/>
    <n v="2"/>
    <n v="745"/>
    <s v="VANDALISM - MISDEAMEANOR ($399 OR UNDER)"/>
    <n v="329"/>
    <n v="36"/>
    <s v="F"/>
    <s v="W"/>
    <n v="502"/>
    <s v="MULTI-UNIT DWELLING (APARTMENT, DUPLEX, ETC)"/>
    <m/>
    <m/>
    <s v="IC"/>
    <s v="Invest Cont"/>
    <n v="745"/>
    <m/>
    <m/>
    <m/>
    <s v="800    LAVETA                       TR"/>
    <m/>
    <n v="34.071300000000001"/>
    <n v="-118.25749999999999"/>
    <n v="0"/>
    <x v="12"/>
  </r>
  <r>
    <n v="201206418"/>
    <d v="2020-02-03T00:00:00"/>
    <x v="233"/>
    <n v="1800"/>
    <n v="12"/>
    <x v="8"/>
    <n v="1233"/>
    <n v="1"/>
    <n v="330"/>
    <s v="BURGLARY FROM VEHICLE"/>
    <s v="0329 0344 1307 1609"/>
    <n v="54"/>
    <s v="M"/>
    <s v="H"/>
    <n v="101"/>
    <s v="STREET"/>
    <m/>
    <m/>
    <s v="IC"/>
    <s v="Invest Cont"/>
    <n v="330"/>
    <m/>
    <m/>
    <m/>
    <s v="6100    HAAS                         AV"/>
    <m/>
    <n v="33.984200000000001"/>
    <n v="-118.3168"/>
    <n v="0"/>
    <x v="12"/>
  </r>
  <r>
    <n v="201212234"/>
    <d v="2020-05-05T00:00:00"/>
    <x v="52"/>
    <n v="1515"/>
    <n v="12"/>
    <x v="8"/>
    <n v="1215"/>
    <n v="1"/>
    <n v="761"/>
    <s v="BRANDISH WEAPON"/>
    <s v="0334 1822 2004 1402"/>
    <n v="31"/>
    <s v="F"/>
    <s v="H"/>
    <n v="101"/>
    <s v="STREET"/>
    <n v="200"/>
    <s v="KNIFE WITH BLADE 6INCHES OR LESS"/>
    <s v="IC"/>
    <s v="Invest Cont"/>
    <n v="761"/>
    <n v="998"/>
    <m/>
    <m/>
    <s v="SLAUSON                      AV"/>
    <s v="MENLO                        ST"/>
    <n v="33.992100000000001"/>
    <n v="-118.298"/>
    <n v="0"/>
    <x v="12"/>
  </r>
  <r>
    <n v="200219022"/>
    <d v="2020-12-26T00:00:00"/>
    <x v="34"/>
    <n v="700"/>
    <n v="2"/>
    <x v="5"/>
    <n v="269"/>
    <n v="1"/>
    <n v="330"/>
    <s v="BURGLARY FROM VEHICLE"/>
    <s v="0344 0329 1601 1609 1307 1822 0216 0209"/>
    <n v="55"/>
    <s v="F"/>
    <s v="W"/>
    <n v="123"/>
    <s v="PARKING UNDERGROUND/BUILDING"/>
    <n v="500"/>
    <s v="UNKNOWN WEAPON/OTHER WEAPON"/>
    <s v="IC"/>
    <s v="Invest Cont"/>
    <n v="330"/>
    <m/>
    <m/>
    <m/>
    <s v="700 S  BIXEL                        ST"/>
    <m/>
    <n v="34.050699999999999"/>
    <n v="-118.26430000000001"/>
    <n v="0"/>
    <x v="12"/>
  </r>
  <r>
    <n v="200208792"/>
    <d v="2020-04-10T00:00:00"/>
    <x v="285"/>
    <n v="1800"/>
    <n v="2"/>
    <x v="5"/>
    <n v="204"/>
    <n v="1"/>
    <n v="510"/>
    <s v="VEHICLE - STOLEN"/>
    <m/>
    <n v="0"/>
    <m/>
    <m/>
    <n v="101"/>
    <s v="STREET"/>
    <m/>
    <m/>
    <s v="IC"/>
    <s v="Invest Cont"/>
    <n v="510"/>
    <m/>
    <m/>
    <m/>
    <s v="1000    SANBORN                      AV"/>
    <m/>
    <n v="34.090200000000003"/>
    <n v="-118.2818"/>
    <n v="0"/>
    <x v="12"/>
  </r>
  <r>
    <n v="200106197"/>
    <d v="2020-02-01T00:00:00"/>
    <x v="87"/>
    <n v="1315"/>
    <n v="1"/>
    <x v="1"/>
    <n v="164"/>
    <n v="2"/>
    <n v="745"/>
    <s v="VANDALISM - MISDEAMEANOR ($399 OR UNDER)"/>
    <s v="0329 2004"/>
    <n v="0"/>
    <s v="X"/>
    <s v="X"/>
    <n v="210"/>
    <s v="RESTAURANT/FAST FOOD"/>
    <m/>
    <m/>
    <s v="IC"/>
    <s v="Invest Cont"/>
    <n v="745"/>
    <m/>
    <m/>
    <m/>
    <s v="100 E  7TH                          ST"/>
    <m/>
    <n v="34.044600000000003"/>
    <n v="-118.25069999999999"/>
    <n v="0"/>
    <x v="12"/>
  </r>
  <r>
    <n v="200907833"/>
    <d v="2020-03-25T00:00:00"/>
    <x v="35"/>
    <n v="1230"/>
    <n v="9"/>
    <x v="3"/>
    <n v="981"/>
    <n v="2"/>
    <n v="354"/>
    <s v="THEFT OF IDENTITY"/>
    <s v="0930 1822"/>
    <n v="68"/>
    <s v="F"/>
    <s v="A"/>
    <n v="501"/>
    <s v="SINGLE FAMILY DWELLING"/>
    <m/>
    <m/>
    <s v="IC"/>
    <s v="Invest Cont"/>
    <n v="354"/>
    <m/>
    <m/>
    <m/>
    <s v="14900    DICKENS                      ST"/>
    <m/>
    <n v="34.151200000000003"/>
    <n v="-118.458"/>
    <n v="0"/>
    <x v="12"/>
  </r>
  <r>
    <n v="201109979"/>
    <d v="2020-06-01T00:00:00"/>
    <x v="14"/>
    <n v="900"/>
    <n v="11"/>
    <x v="7"/>
    <n v="1107"/>
    <n v="2"/>
    <n v="740"/>
    <s v="VANDALISM - FELONY ($400 &amp; OVER, ALL CHURCH VANDALISMS)"/>
    <s v="0329 1307"/>
    <n v="29"/>
    <s v="F"/>
    <s v="F"/>
    <n v="101"/>
    <s v="STREET"/>
    <m/>
    <m/>
    <s v="IC"/>
    <s v="Invest Cont"/>
    <n v="740"/>
    <m/>
    <m/>
    <m/>
    <s v="5800    BURWOOD                      AV"/>
    <m/>
    <n v="34.126800000000003"/>
    <n v="-118.19240000000001"/>
    <n v="0"/>
    <x v="12"/>
  </r>
  <r>
    <n v="201015481"/>
    <d v="2020-11-26T00:00:00"/>
    <x v="291"/>
    <n v="2355"/>
    <n v="10"/>
    <x v="11"/>
    <n v="1035"/>
    <n v="2"/>
    <n v="626"/>
    <s v="INTIMATE PARTNER - SIMPLE ASSAULT"/>
    <s v="2000 0913 0444 1814 0400 2002"/>
    <n v="29"/>
    <s v="F"/>
    <s v="H"/>
    <n v="501"/>
    <s v="SINGLE FAMILY DWELLING"/>
    <n v="400"/>
    <s v="STRONG-ARM (HANDS, FIST, FEET OR BODILY FORCE)"/>
    <s v="AA"/>
    <s v="Adult Arrest"/>
    <n v="626"/>
    <m/>
    <m/>
    <m/>
    <s v="6700    WHITE OAK                    AV"/>
    <m/>
    <n v="34.19"/>
    <n v="-118.5262"/>
    <n v="1"/>
    <x v="12"/>
  </r>
  <r>
    <n v="200312491"/>
    <d v="2020-06-10T00:00:00"/>
    <x v="343"/>
    <n v="645"/>
    <n v="3"/>
    <x v="2"/>
    <n v="393"/>
    <n v="1"/>
    <n v="510"/>
    <s v="VEHICLE - STOLEN"/>
    <m/>
    <n v="0"/>
    <m/>
    <m/>
    <n v="101"/>
    <s v="STREET"/>
    <m/>
    <m/>
    <s v="IC"/>
    <s v="Invest Cont"/>
    <n v="510"/>
    <m/>
    <m/>
    <m/>
    <s v="4100    LEIMERT                      BL"/>
    <m/>
    <n v="34.01"/>
    <n v="-118.32389999999999"/>
    <n v="0"/>
    <x v="12"/>
  </r>
  <r>
    <n v="201010047"/>
    <d v="2020-06-15T00:00:00"/>
    <x v="123"/>
    <n v="2255"/>
    <n v="10"/>
    <x v="11"/>
    <n v="1007"/>
    <n v="1"/>
    <n v="341"/>
    <s v="THEFT-GRAND ($950.01 &amp; OVER)EXCPT,GUNS,FOWL,LIVESTK,PROD"/>
    <s v="0344 1822 2032"/>
    <n v="57"/>
    <s v="M"/>
    <s v="W"/>
    <n v="108"/>
    <s v="PARKING LOT"/>
    <m/>
    <m/>
    <s v="IC"/>
    <s v="Invest Cont"/>
    <n v="341"/>
    <m/>
    <m/>
    <m/>
    <s v="7800    PASO ROBLES                  AV"/>
    <m/>
    <n v="34.2121"/>
    <n v="-118.5027"/>
    <n v="0"/>
    <x v="12"/>
  </r>
  <r>
    <n v="200119655"/>
    <d v="2020-10-18T00:00:00"/>
    <x v="36"/>
    <n v="1515"/>
    <n v="1"/>
    <x v="1"/>
    <n v="195"/>
    <n v="1"/>
    <n v="761"/>
    <s v="BRANDISH WEAPON"/>
    <s v="0334 0416 0913 1814 2000 0443 2004 1218"/>
    <n v="35"/>
    <s v="F"/>
    <s v="B"/>
    <n v="101"/>
    <s v="STREET"/>
    <n v="400"/>
    <s v="STRONG-ARM (HANDS, FIST, FEET OR BODILY FORCE)"/>
    <s v="IC"/>
    <s v="Invest Cont"/>
    <n v="626"/>
    <n v="761"/>
    <m/>
    <m/>
    <s v="MAPLE"/>
    <s v="WASHINGTON"/>
    <n v="34.029600000000002"/>
    <n v="-118.26130000000001"/>
    <n v="0"/>
    <x v="12"/>
  </r>
  <r>
    <n v="200314360"/>
    <d v="2020-07-18T00:00:00"/>
    <x v="264"/>
    <n v="1600"/>
    <n v="3"/>
    <x v="2"/>
    <n v="395"/>
    <n v="1"/>
    <n v="442"/>
    <s v="SHOPLIFTING - PETTY THEFT ($950 &amp; UNDER)"/>
    <s v="0325 0104 2004"/>
    <n v="19"/>
    <s v="X"/>
    <s v="X"/>
    <n v="202"/>
    <s v="LIQUOR STORE"/>
    <m/>
    <m/>
    <s v="IC"/>
    <s v="Invest Cont"/>
    <n v="442"/>
    <m/>
    <m/>
    <m/>
    <s v="4300 S  WESTERN                      AV"/>
    <m/>
    <n v="34.005200000000002"/>
    <n v="-118.30889999999999"/>
    <n v="0"/>
    <x v="12"/>
  </r>
  <r>
    <n v="200914048"/>
    <d v="2020-08-27T00:00:00"/>
    <x v="223"/>
    <n v="1500"/>
    <n v="9"/>
    <x v="3"/>
    <n v="969"/>
    <n v="1"/>
    <n v="330"/>
    <s v="BURGLARY FROM VEHICLE"/>
    <s v="1300 0344 1607 1307"/>
    <n v="52"/>
    <s v="F"/>
    <s v="H"/>
    <n v="108"/>
    <s v="PARKING LOT"/>
    <m/>
    <m/>
    <s v="IC"/>
    <s v="Invest Cont"/>
    <n v="330"/>
    <m/>
    <m/>
    <m/>
    <s v="12700 W  RIVERSIDE                    DR"/>
    <m/>
    <n v="34.157600000000002"/>
    <n v="-118.40989999999999"/>
    <n v="0"/>
    <x v="12"/>
  </r>
  <r>
    <n v="201006100"/>
    <d v="2020-02-17T00:00:00"/>
    <x v="348"/>
    <n v="1815"/>
    <n v="10"/>
    <x v="11"/>
    <n v="1049"/>
    <n v="2"/>
    <n v="625"/>
    <s v="OTHER ASSAULT"/>
    <s v="0359 0416 1822 0319 0202 0443"/>
    <n v="66"/>
    <s v="M"/>
    <s v="W"/>
    <n v="109"/>
    <s v="PARK/PLAYGROUND"/>
    <n v="400"/>
    <s v="STRONG-ARM (HANDS, FIST, FEET OR BODILY FORCE)"/>
    <s v="IC"/>
    <s v="Invest Cont"/>
    <n v="625"/>
    <m/>
    <m/>
    <m/>
    <s v="WOODLEY"/>
    <s v="BURBANK"/>
    <n v="34.179600000000001"/>
    <n v="-118.482"/>
    <n v="0"/>
    <x v="12"/>
  </r>
  <r>
    <n v="201305698"/>
    <d v="2020-01-31T00:00:00"/>
    <x v="94"/>
    <n v="1900"/>
    <n v="13"/>
    <x v="6"/>
    <n v="1331"/>
    <n v="1"/>
    <n v="510"/>
    <s v="VEHICLE - STOLEN"/>
    <m/>
    <n v="0"/>
    <m/>
    <m/>
    <n v="101"/>
    <s v="STREET"/>
    <m/>
    <m/>
    <s v="IC"/>
    <s v="Invest Cont"/>
    <n v="510"/>
    <m/>
    <m/>
    <m/>
    <s v="200 E  30TH                         ST"/>
    <m/>
    <n v="34.021299999999997"/>
    <n v="-118.2696"/>
    <n v="0"/>
    <x v="12"/>
  </r>
  <r>
    <n v="200711471"/>
    <d v="2020-07-10T00:00:00"/>
    <x v="246"/>
    <n v="2000"/>
    <n v="7"/>
    <x v="0"/>
    <n v="747"/>
    <n v="1"/>
    <n v="330"/>
    <s v="BURGLARY FROM VEHICLE"/>
    <s v="1300 1307 0344"/>
    <n v="26"/>
    <s v="F"/>
    <s v="B"/>
    <n v="507"/>
    <s v="CONDOMINIUM/TOWNHOUSE"/>
    <m/>
    <m/>
    <s v="IC"/>
    <s v="Invest Cont"/>
    <n v="330"/>
    <m/>
    <m/>
    <m/>
    <s v="EDGEWOOD                     PL"/>
    <s v="LONGWOOD                     PL"/>
    <n v="34.055700000000002"/>
    <n v="-118.33920000000001"/>
    <n v="0"/>
    <x v="12"/>
  </r>
  <r>
    <n v="200313905"/>
    <d v="2020-07-09T00:00:00"/>
    <x v="6"/>
    <n v="1300"/>
    <n v="3"/>
    <x v="2"/>
    <n v="394"/>
    <n v="1"/>
    <n v="510"/>
    <s v="VEHICLE - STOLEN"/>
    <m/>
    <n v="0"/>
    <m/>
    <m/>
    <n v="101"/>
    <s v="STREET"/>
    <m/>
    <m/>
    <s v="IC"/>
    <s v="Invest Cont"/>
    <n v="510"/>
    <m/>
    <m/>
    <m/>
    <s v="2700 W  43RD                         PL"/>
    <m/>
    <n v="34.004399999999997"/>
    <n v="-118.3236"/>
    <n v="0"/>
    <x v="12"/>
  </r>
  <r>
    <n v="200309132"/>
    <d v="2020-03-27T00:00:00"/>
    <x v="7"/>
    <n v="2030"/>
    <n v="3"/>
    <x v="2"/>
    <n v="361"/>
    <n v="1"/>
    <n v="230"/>
    <s v="ASSAULT WITH DEADLY WEAPON, AGGRAVATED ASSAULT"/>
    <s v="0329 0302 1310 1822 0342 0450 2024 1240"/>
    <n v="26"/>
    <s v="M"/>
    <s v="X"/>
    <n v="108"/>
    <s v="PARKING LOT"/>
    <n v="102"/>
    <s v="HAND GUN"/>
    <s v="IC"/>
    <s v="Invest Cont"/>
    <n v="230"/>
    <m/>
    <m/>
    <m/>
    <s v="3700 S  LA BREA                      AV"/>
    <m/>
    <n v="34.0199"/>
    <n v="-118.3556"/>
    <n v="0"/>
    <x v="12"/>
  </r>
  <r>
    <n v="200511433"/>
    <d v="2020-07-04T00:00:00"/>
    <x v="11"/>
    <n v="2045"/>
    <n v="5"/>
    <x v="10"/>
    <n v="541"/>
    <n v="1"/>
    <n v="230"/>
    <s v="ASSAULT WITH DEADLY WEAPON, AGGRAVATED ASSAULT"/>
    <s v="1822 0429 0400 0416"/>
    <n v="18"/>
    <s v="M"/>
    <s v="W"/>
    <n v="101"/>
    <s v="STREET"/>
    <n v="400"/>
    <s v="STRONG-ARM (HANDS, FIST, FEET OR BODILY FORCE)"/>
    <s v="IC"/>
    <s v="Invest Cont"/>
    <n v="230"/>
    <m/>
    <m/>
    <m/>
    <s v="MIRAFLORES                   AV"/>
    <s v="EVENING SHADE                DR"/>
    <n v="33.752899999999997"/>
    <n v="-118.2975"/>
    <n v="0"/>
    <x v="12"/>
  </r>
  <r>
    <n v="200513734"/>
    <d v="2020-09-02T00:00:00"/>
    <x v="64"/>
    <n v="515"/>
    <n v="5"/>
    <x v="10"/>
    <n v="585"/>
    <n v="1"/>
    <n v="330"/>
    <s v="BURGLARY FROM VEHICLE"/>
    <s v="0329 0344 0358 1300 1612"/>
    <n v="50"/>
    <s v="M"/>
    <s v="W"/>
    <n v="501"/>
    <s v="SINGLE FAMILY DWELLING"/>
    <m/>
    <m/>
    <s v="IC"/>
    <s v="Invest Cont"/>
    <n v="330"/>
    <m/>
    <m/>
    <m/>
    <s v="25TH                         ST"/>
    <s v="MEYLER                       ST"/>
    <n v="33.721600000000002"/>
    <n v="-118.29730000000001"/>
    <n v="0"/>
    <x v="12"/>
  </r>
  <r>
    <n v="200713028"/>
    <d v="2020-08-21T00:00:00"/>
    <x v="183"/>
    <n v="1320"/>
    <n v="7"/>
    <x v="0"/>
    <n v="701"/>
    <n v="1"/>
    <n v="330"/>
    <s v="BURGLARY FROM VEHICLE"/>
    <s v="1822 1300 0344"/>
    <n v="26"/>
    <s v="F"/>
    <s v="B"/>
    <n v="101"/>
    <s v="STREET"/>
    <m/>
    <m/>
    <s v="IC"/>
    <s v="Invest Cont"/>
    <n v="330"/>
    <m/>
    <m/>
    <m/>
    <s v="WARING                       AV"/>
    <s v="N  KINGS                        RD"/>
    <n v="34.0854"/>
    <n v="-118.37179999999999"/>
    <n v="0"/>
    <x v="12"/>
  </r>
  <r>
    <n v="200616522"/>
    <d v="2020-10-10T00:00:00"/>
    <x v="149"/>
    <n v="900"/>
    <n v="6"/>
    <x v="9"/>
    <n v="647"/>
    <n v="2"/>
    <n v="624"/>
    <s v="BATTERY - SIMPLE ASSAULT"/>
    <s v="0400 0416 1822"/>
    <n v="26"/>
    <s v="M"/>
    <s v="H"/>
    <n v="102"/>
    <s v="SIDEWALK"/>
    <n v="400"/>
    <s v="STRONG-ARM (HANDS, FIST, FEET OR BODILY FORCE)"/>
    <s v="IC"/>
    <s v="Invest Cont"/>
    <n v="624"/>
    <m/>
    <m/>
    <m/>
    <s v="1600    VINE                         ST"/>
    <m/>
    <n v="34.099800000000002"/>
    <n v="-118.3267"/>
    <n v="0"/>
    <x v="12"/>
  </r>
  <r>
    <n v="200315365"/>
    <d v="2020-08-06T00:00:00"/>
    <x v="357"/>
    <n v="2030"/>
    <n v="3"/>
    <x v="2"/>
    <n v="393"/>
    <n v="1"/>
    <n v="440"/>
    <s v="THEFT PLAIN - PETTY ($950 &amp; UNDER)"/>
    <s v="1202 0344 1822 2032"/>
    <n v="64"/>
    <s v="F"/>
    <s v="O"/>
    <n v="101"/>
    <s v="STREET"/>
    <m/>
    <m/>
    <s v="IC"/>
    <s v="Invest Cont"/>
    <n v="440"/>
    <m/>
    <m/>
    <m/>
    <s v="CRENSHAW                     BL"/>
    <s v="HOMELAND                     DR"/>
    <n v="34.005299999999998"/>
    <n v="-118.33369999999999"/>
    <n v="0"/>
    <x v="12"/>
  </r>
  <r>
    <n v="200321883"/>
    <d v="2020-12-17T00:00:00"/>
    <x v="341"/>
    <n v="845"/>
    <n v="3"/>
    <x v="2"/>
    <n v="393"/>
    <n v="2"/>
    <n v="740"/>
    <s v="VANDALISM - FELONY ($400 &amp; OVER, ALL CHURCH VANDALISMS)"/>
    <s v="0329 1822"/>
    <n v="20"/>
    <s v="F"/>
    <s v="B"/>
    <n v="501"/>
    <s v="SINGLE FAMILY DWELLING"/>
    <m/>
    <m/>
    <s v="IC"/>
    <s v="Invest Cont"/>
    <n v="740"/>
    <m/>
    <m/>
    <m/>
    <s v="4200    CRENSHAW                     BL"/>
    <m/>
    <n v="34.007800000000003"/>
    <n v="-118.33499999999999"/>
    <n v="0"/>
    <x v="12"/>
  </r>
  <r>
    <n v="200413383"/>
    <d v="2020-09-03T00:00:00"/>
    <x v="84"/>
    <n v="800"/>
    <n v="4"/>
    <x v="4"/>
    <n v="413"/>
    <n v="1"/>
    <n v="330"/>
    <s v="BURGLARY FROM VEHICLE"/>
    <s v="0344 1302"/>
    <n v="27"/>
    <s v="F"/>
    <s v="H"/>
    <n v="704"/>
    <s v="ELEMENTARY SCHOOL"/>
    <m/>
    <m/>
    <s v="IC"/>
    <s v="Invest Cont"/>
    <n v="330"/>
    <m/>
    <m/>
    <m/>
    <s v="100 E  AVENUE 35"/>
    <m/>
    <n v="34.0852"/>
    <n v="-118.2115"/>
    <n v="0"/>
    <x v="12"/>
  </r>
  <r>
    <n v="200315292"/>
    <d v="2020-08-05T00:00:00"/>
    <x v="43"/>
    <n v="5"/>
    <n v="3"/>
    <x v="2"/>
    <n v="398"/>
    <n v="1"/>
    <n v="230"/>
    <s v="ASSAULT WITH DEADLY WEAPON, AGGRAVATED ASSAULT"/>
    <s v="0913 0361 0416 0446 0447 0429 2034 0603"/>
    <n v="58"/>
    <s v="M"/>
    <s v="H"/>
    <n v="502"/>
    <s v="MULTI-UNIT DWELLING (APARTMENT, DUPLEX, ETC)"/>
    <n v="400"/>
    <s v="STRONG-ARM (HANDS, FIST, FEET OR BODILY FORCE)"/>
    <s v="IC"/>
    <s v="Invest Cont"/>
    <n v="230"/>
    <m/>
    <m/>
    <m/>
    <s v="600 W  40TH                         PL"/>
    <m/>
    <n v="34.010599999999997"/>
    <n v="-118.2842"/>
    <n v="0"/>
    <x v="12"/>
  </r>
  <r>
    <n v="200918875"/>
    <d v="2020-12-27T00:00:00"/>
    <x v="34"/>
    <n v="2000"/>
    <n v="9"/>
    <x v="3"/>
    <n v="974"/>
    <n v="1"/>
    <n v="510"/>
    <s v="VEHICLE - STOLEN"/>
    <m/>
    <n v="0"/>
    <m/>
    <m/>
    <n v="101"/>
    <s v="STREET"/>
    <m/>
    <m/>
    <s v="IC"/>
    <s v="Invest Cont"/>
    <n v="510"/>
    <m/>
    <m/>
    <m/>
    <s v="WILLIS"/>
    <s v="CAMARILLO"/>
    <n v="34.157499999999999"/>
    <n v="-118.45529999999999"/>
    <n v="0"/>
    <x v="12"/>
  </r>
  <r>
    <n v="201218641"/>
    <d v="2020-08-16T00:00:00"/>
    <x v="116"/>
    <n v="1500"/>
    <n v="12"/>
    <x v="8"/>
    <n v="1232"/>
    <n v="1"/>
    <n v="230"/>
    <s v="ASSAULT WITH DEADLY WEAPON, AGGRAVATED ASSAULT"/>
    <s v="1822 1100 1402 1407 1309 0209 0302 0309 0450 0906"/>
    <n v="25"/>
    <s v="M"/>
    <s v="B"/>
    <n v="101"/>
    <s v="STREET"/>
    <n v="109"/>
    <s v="SEMI-AUTOMATIC PISTOL"/>
    <s v="IC"/>
    <s v="Invest Cont"/>
    <n v="230"/>
    <m/>
    <m/>
    <m/>
    <s v="3400 W  59TH                         PL"/>
    <m/>
    <n v="33.9863"/>
    <n v="-118.333"/>
    <n v="0"/>
    <x v="12"/>
  </r>
  <r>
    <n v="201215051"/>
    <d v="2020-06-20T00:00:00"/>
    <x v="50"/>
    <n v="2340"/>
    <n v="12"/>
    <x v="8"/>
    <n v="1211"/>
    <n v="1"/>
    <n v="210"/>
    <s v="ROBBERY"/>
    <s v="1822 0337 0334 0443 1309 1310 1313"/>
    <n v="45"/>
    <s v="F"/>
    <s v="H"/>
    <n v="108"/>
    <s v="PARKING LOT"/>
    <n v="102"/>
    <s v="HAND GUN"/>
    <s v="IC"/>
    <s v="Invest Cont"/>
    <n v="210"/>
    <m/>
    <m/>
    <m/>
    <s v="SLAUSON                      AV"/>
    <s v="BRYNHURST                    AV"/>
    <n v="33.988999999999997"/>
    <n v="-118.333"/>
    <n v="0"/>
    <x v="12"/>
  </r>
  <r>
    <n v="200812186"/>
    <d v="2020-07-22T00:00:00"/>
    <x v="231"/>
    <n v="900"/>
    <n v="8"/>
    <x v="12"/>
    <n v="858"/>
    <n v="1"/>
    <n v="310"/>
    <s v="BURGLARY"/>
    <s v="0913 1605 1802 0344"/>
    <n v="54"/>
    <s v="M"/>
    <s v="H"/>
    <n v="210"/>
    <s v="RESTAURANT/FAST FOOD"/>
    <m/>
    <m/>
    <s v="IC"/>
    <s v="Invest Cont"/>
    <n v="310"/>
    <m/>
    <m/>
    <m/>
    <s v="1400 S  ROBERTSON                    BL"/>
    <m/>
    <n v="34.052100000000003"/>
    <n v="-118.38639999999999"/>
    <n v="0"/>
    <x v="12"/>
  </r>
  <r>
    <n v="200508369"/>
    <d v="2020-04-16T00:00:00"/>
    <x v="96"/>
    <n v="1500"/>
    <n v="5"/>
    <x v="10"/>
    <n v="555"/>
    <n v="1"/>
    <n v="330"/>
    <s v="BURGLARY FROM VEHICLE"/>
    <s v="1300 1307 0344 0329 1609 0358 1302"/>
    <n v="46"/>
    <s v="F"/>
    <s v="B"/>
    <n v="101"/>
    <s v="STREET"/>
    <m/>
    <m/>
    <s v="IC"/>
    <s v="Invest Cont"/>
    <n v="330"/>
    <m/>
    <m/>
    <m/>
    <s v="300 N  GRAND                        AV"/>
    <m/>
    <n v="33.745100000000001"/>
    <n v="-118.2901"/>
    <n v="0"/>
    <x v="12"/>
  </r>
  <r>
    <n v="200213143"/>
    <d v="2020-07-29T00:00:00"/>
    <x v="190"/>
    <n v="2000"/>
    <n v="2"/>
    <x v="5"/>
    <n v="279"/>
    <n v="2"/>
    <n v="745"/>
    <s v="VANDALISM - MISDEAMEANOR ($399 OR UNDER)"/>
    <s v="1300 0329 1822"/>
    <n v="49"/>
    <s v="M"/>
    <s v="H"/>
    <n v="122"/>
    <s v="VEHICLE, PASSENGER/TRUCK"/>
    <m/>
    <m/>
    <s v="IC"/>
    <s v="Invest Cont"/>
    <n v="745"/>
    <m/>
    <m/>
    <m/>
    <s v="UNION                        AV"/>
    <s v="11TH                         PL"/>
    <n v="34.048099999999998"/>
    <n v="-118.2749"/>
    <n v="0"/>
    <x v="12"/>
  </r>
  <r>
    <n v="201109357"/>
    <d v="2020-05-14T00:00:00"/>
    <x v="80"/>
    <n v="350"/>
    <n v="11"/>
    <x v="7"/>
    <n v="1179"/>
    <n v="1"/>
    <n v="480"/>
    <s v="BIKE - STOLEN"/>
    <n v="344"/>
    <n v="25"/>
    <s v="M"/>
    <s v="A"/>
    <n v="104"/>
    <s v="DRIVEWAY"/>
    <m/>
    <m/>
    <s v="IC"/>
    <s v="Invest Cont"/>
    <n v="480"/>
    <m/>
    <m/>
    <m/>
    <s v="100 E  AVENUE 42"/>
    <m/>
    <n v="34.093699999999998"/>
    <n v="-118.2092"/>
    <n v="0"/>
    <x v="12"/>
  </r>
  <r>
    <n v="200810209"/>
    <d v="2020-06-01T00:00:00"/>
    <x v="156"/>
    <n v="2100"/>
    <n v="8"/>
    <x v="12"/>
    <n v="855"/>
    <n v="1"/>
    <n v="330"/>
    <s v="BURGLARY FROM VEHICLE"/>
    <s v="0344 0346"/>
    <n v="29"/>
    <s v="M"/>
    <s v="W"/>
    <n v="101"/>
    <s v="STREET"/>
    <m/>
    <m/>
    <s v="IC"/>
    <s v="Invest Cont"/>
    <n v="330"/>
    <m/>
    <m/>
    <m/>
    <s v="MALCOLM                      AV"/>
    <s v="MASSACHUSETTS                AV"/>
    <n v="34.0505"/>
    <n v="-118.4349"/>
    <n v="0"/>
    <x v="12"/>
  </r>
  <r>
    <n v="200509723"/>
    <d v="2020-05-20T00:00:00"/>
    <x v="329"/>
    <n v="1900"/>
    <n v="5"/>
    <x v="10"/>
    <n v="557"/>
    <n v="1"/>
    <n v="440"/>
    <s v="THEFT PLAIN - PETTY ($950 &amp; UNDER)"/>
    <s v="0329 0344"/>
    <n v="50"/>
    <s v="M"/>
    <s v="H"/>
    <n v="501"/>
    <s v="SINGLE FAMILY DWELLING"/>
    <m/>
    <m/>
    <s v="IC"/>
    <s v="Invest Cont"/>
    <n v="440"/>
    <m/>
    <m/>
    <m/>
    <s v="100 S  GRAND                        AV"/>
    <m/>
    <n v="33.743299999999998"/>
    <n v="-118.2901"/>
    <n v="0"/>
    <x v="12"/>
  </r>
  <r>
    <n v="200316424"/>
    <d v="2020-08-28T00:00:00"/>
    <x v="49"/>
    <n v="2300"/>
    <n v="3"/>
    <x v="2"/>
    <n v="301"/>
    <n v="1"/>
    <n v="236"/>
    <s v="INTIMATE PARTNER - AGGRAVATED ASSAULT"/>
    <s v="1309 2000 1813 0913 0329 0447"/>
    <n v="36"/>
    <s v="F"/>
    <s v="B"/>
    <n v="122"/>
    <s v="VEHICLE, PASSENGER/TRUCK"/>
    <n v="306"/>
    <s v="ROCK/THROWN OBJECT"/>
    <s v="AA"/>
    <s v="Adult Arrest"/>
    <n v="236"/>
    <m/>
    <m/>
    <m/>
    <s v="2500 S  REDONDO                      BL"/>
    <m/>
    <n v="34.0334"/>
    <n v="-118.3639"/>
    <n v="1"/>
    <x v="12"/>
  </r>
  <r>
    <n v="200108719"/>
    <d v="2020-03-08T00:00:00"/>
    <x v="17"/>
    <n v="2330"/>
    <n v="1"/>
    <x v="1"/>
    <n v="152"/>
    <n v="2"/>
    <n v="624"/>
    <s v="BATTERY - SIMPLE ASSAULT"/>
    <s v="0400 0444 0913"/>
    <n v="52"/>
    <s v="M"/>
    <s v="H"/>
    <n v="710"/>
    <s v="OTHER PREMISE"/>
    <n v="400"/>
    <s v="STRONG-ARM (HANDS, FIST, FEET OR BODILY FORCE)"/>
    <s v="AO"/>
    <s v="Adult Other"/>
    <n v="624"/>
    <m/>
    <m/>
    <m/>
    <s v="500 S  FLOWER                       ST"/>
    <m/>
    <n v="34.051600000000001"/>
    <n v="-118.2561"/>
    <n v="0"/>
    <x v="12"/>
  </r>
  <r>
    <n v="201226335"/>
    <d v="2020-12-13T00:00:00"/>
    <x v="97"/>
    <n v="1115"/>
    <n v="12"/>
    <x v="8"/>
    <n v="1273"/>
    <n v="1"/>
    <n v="330"/>
    <s v="BURGLARY FROM VEHICLE"/>
    <s v="1822 0344"/>
    <n v="41"/>
    <s v="M"/>
    <s v="B"/>
    <n v="101"/>
    <s v="STREET"/>
    <m/>
    <m/>
    <s v="IC"/>
    <s v="Invest Cont"/>
    <n v="330"/>
    <m/>
    <m/>
    <m/>
    <s v="8700 S  HOBART                       BL"/>
    <m/>
    <n v="33.957000000000001"/>
    <n v="-118.3079"/>
    <n v="0"/>
    <x v="12"/>
  </r>
  <r>
    <n v="200716107"/>
    <d v="2020-11-18T00:00:00"/>
    <x v="278"/>
    <n v="1200"/>
    <n v="7"/>
    <x v="0"/>
    <n v="721"/>
    <n v="1"/>
    <n v="442"/>
    <s v="SHOPLIFTING - PETTY THEFT ($950 &amp; UNDER)"/>
    <s v="1822 0325 0344"/>
    <n v="54"/>
    <s v="M"/>
    <s v="W"/>
    <n v="406"/>
    <s v="OTHER STORE"/>
    <m/>
    <m/>
    <s v="IC"/>
    <s v="Invest Cont"/>
    <n v="442"/>
    <m/>
    <m/>
    <m/>
    <s v="8500    BEVERLY                      BL"/>
    <m/>
    <n v="34.076099999999997"/>
    <n v="-118.3772"/>
    <n v="0"/>
    <x v="12"/>
  </r>
  <r>
    <n v="200317332"/>
    <d v="2020-09-14T00:00:00"/>
    <x v="311"/>
    <n v="1525"/>
    <n v="3"/>
    <x v="2"/>
    <n v="394"/>
    <n v="2"/>
    <n v="740"/>
    <s v="VANDALISM - FELONY ($400 &amp; OVER, ALL CHURCH VANDALISMS)"/>
    <s v="0329 1300 1822 2024 1212 2003"/>
    <n v="19"/>
    <s v="X"/>
    <s v="X"/>
    <n v="122"/>
    <s v="VEHICLE, PASSENGER/TRUCK"/>
    <n v="400"/>
    <s v="STRONG-ARM (HANDS, FIST, FEET OR BODILY FORCE)"/>
    <s v="IC"/>
    <s v="Invest Cont"/>
    <n v="740"/>
    <m/>
    <m/>
    <m/>
    <s v="4100    2ND                          AV"/>
    <m/>
    <n v="34.010300000000001"/>
    <n v="-118.3193"/>
    <n v="0"/>
    <x v="12"/>
  </r>
  <r>
    <n v="200409344"/>
    <d v="2020-05-29T00:00:00"/>
    <x v="177"/>
    <n v="2355"/>
    <n v="4"/>
    <x v="4"/>
    <n v="491"/>
    <n v="1"/>
    <n v="310"/>
    <s v="BURGLARY"/>
    <s v="1609 0329"/>
    <n v="0"/>
    <s v="M"/>
    <s v="W"/>
    <n v="210"/>
    <s v="RESTAURANT/FAST FOOD"/>
    <m/>
    <m/>
    <s v="IC"/>
    <s v="Invest Cont"/>
    <n v="310"/>
    <m/>
    <m/>
    <m/>
    <s v="1700 S  SOTO                         ST"/>
    <m/>
    <n v="34.023299999999999"/>
    <n v="-118.2222"/>
    <n v="0"/>
    <x v="12"/>
  </r>
  <r>
    <n v="200309289"/>
    <d v="2020-03-31T00:00:00"/>
    <x v="152"/>
    <n v="2200"/>
    <n v="3"/>
    <x v="2"/>
    <n v="393"/>
    <n v="1"/>
    <n v="815"/>
    <s v="SEXUAL PENETRATION W/FOREIGN OBJECT"/>
    <s v="0515 0503 0522 1402 1415 0400 0913"/>
    <n v="43"/>
    <s v="F"/>
    <s v="B"/>
    <n v="501"/>
    <s v="SINGLE FAMILY DWELLING"/>
    <n v="400"/>
    <s v="STRONG-ARM (HANDS, FIST, FEET OR BODILY FORCE)"/>
    <s v="AO"/>
    <s v="Adult Other"/>
    <n v="815"/>
    <m/>
    <m/>
    <m/>
    <s v="4100    MC CLUNG                     DR"/>
    <m/>
    <n v="34.010100000000001"/>
    <n v="-118.33410000000001"/>
    <n v="0"/>
    <x v="12"/>
  </r>
  <r>
    <n v="200808363"/>
    <d v="2020-04-16T00:00:00"/>
    <x v="96"/>
    <n v="100"/>
    <n v="8"/>
    <x v="12"/>
    <n v="851"/>
    <n v="1"/>
    <n v="341"/>
    <s v="THEFT-GRAND ($950.01 &amp; OVER)EXCPT,GUNS,FOWL,LIVESTK,PROD"/>
    <s v="1202 1822 0202 0209 0216 1309 0344"/>
    <n v="65"/>
    <s v="M"/>
    <s v="W"/>
    <n v="707"/>
    <s v="GARAGE/CARPORT"/>
    <m/>
    <m/>
    <s v="IC"/>
    <s v="Invest Cont"/>
    <n v="341"/>
    <n v="480"/>
    <m/>
    <m/>
    <s v="12100    OHIO                         AV"/>
    <m/>
    <n v="34.040199999999999"/>
    <n v="-118.4629"/>
    <n v="0"/>
    <x v="12"/>
  </r>
  <r>
    <n v="200710441"/>
    <d v="2020-06-14T00:00:00"/>
    <x v="123"/>
    <n v="1000"/>
    <n v="7"/>
    <x v="0"/>
    <n v="735"/>
    <n v="2"/>
    <n v="740"/>
    <s v="VANDALISM - FELONY ($400 &amp; OVER, ALL CHURCH VANDALISMS)"/>
    <s v="0329 0311"/>
    <n v="26"/>
    <s v="M"/>
    <s v="B"/>
    <n v="203"/>
    <s v="OTHER BUSINESS"/>
    <m/>
    <m/>
    <s v="AO"/>
    <s v="Adult Other"/>
    <n v="740"/>
    <m/>
    <m/>
    <m/>
    <s v="5300    WILSHIRE                     BL"/>
    <m/>
    <n v="34.062199999999997"/>
    <n v="-118.34399999999999"/>
    <n v="0"/>
    <x v="12"/>
  </r>
  <r>
    <n v="200205437"/>
    <d v="2020-01-30T00:00:00"/>
    <x v="259"/>
    <n v="1230"/>
    <n v="2"/>
    <x v="5"/>
    <n v="249"/>
    <n v="1"/>
    <n v="350"/>
    <s v="THEFT, PERSON"/>
    <s v="0344 1822"/>
    <n v="30"/>
    <s v="M"/>
    <s v="B"/>
    <n v="101"/>
    <s v="STREET"/>
    <m/>
    <m/>
    <s v="IC"/>
    <s v="Invest Cont"/>
    <n v="350"/>
    <m/>
    <m/>
    <m/>
    <s v="1300 W  5TH                          ST"/>
    <m/>
    <n v="34.054900000000004"/>
    <n v="-118.26139999999999"/>
    <n v="0"/>
    <x v="12"/>
  </r>
  <r>
    <n v="200106875"/>
    <d v="2020-02-10T00:00:00"/>
    <x v="233"/>
    <n v="1600"/>
    <n v="1"/>
    <x v="1"/>
    <n v="163"/>
    <n v="2"/>
    <n v="354"/>
    <s v="THEFT OF IDENTITY"/>
    <n v="377"/>
    <n v="29"/>
    <s v="F"/>
    <s v="W"/>
    <n v="602"/>
    <s v="BANK"/>
    <m/>
    <m/>
    <s v="IC"/>
    <s v="Invest Cont"/>
    <n v="354"/>
    <m/>
    <m/>
    <m/>
    <s v="9TH                          ST"/>
    <s v="BROADWAY"/>
    <n v="34.042299999999997"/>
    <n v="-118.2561"/>
    <n v="0"/>
    <x v="12"/>
  </r>
  <r>
    <n v="200309524"/>
    <d v="2020-04-05T00:00:00"/>
    <x v="134"/>
    <n v="1300"/>
    <n v="3"/>
    <x v="2"/>
    <n v="337"/>
    <n v="2"/>
    <n v="888"/>
    <s v="TRESPASSING"/>
    <s v="1822 0342 1309"/>
    <n v="50"/>
    <s v="M"/>
    <s v="B"/>
    <n v="501"/>
    <s v="SINGLE FAMILY DWELLING"/>
    <m/>
    <m/>
    <s v="IC"/>
    <s v="Invest Cont"/>
    <n v="888"/>
    <m/>
    <m/>
    <m/>
    <s v="3000    BRIGHTON                     AV"/>
    <m/>
    <n v="34.0274"/>
    <n v="-118.3015"/>
    <n v="0"/>
    <x v="12"/>
  </r>
  <r>
    <n v="201216880"/>
    <d v="2020-07-19T00:00:00"/>
    <x v="221"/>
    <n v="640"/>
    <n v="12"/>
    <x v="8"/>
    <n v="1259"/>
    <n v="1"/>
    <n v="440"/>
    <s v="THEFT PLAIN - PETTY ($950 &amp; UNDER)"/>
    <s v="0344 1202"/>
    <n v="62"/>
    <s v="M"/>
    <s v="H"/>
    <n v="501"/>
    <s v="SINGLE FAMILY DWELLING"/>
    <m/>
    <m/>
    <s v="IC"/>
    <s v="Invest Cont"/>
    <n v="440"/>
    <m/>
    <m/>
    <m/>
    <s v="400 E  73RD                         ST"/>
    <m/>
    <n v="33.9739"/>
    <n v="-118.26779999999999"/>
    <n v="0"/>
    <x v="12"/>
  </r>
  <r>
    <n v="201218706"/>
    <d v="2020-08-16T00:00:00"/>
    <x v="116"/>
    <n v="1600"/>
    <n v="12"/>
    <x v="8"/>
    <n v="1268"/>
    <n v="2"/>
    <n v="956"/>
    <s v="LETTERS, LEWD  -  TELEPHONE CALLS, LEWD"/>
    <s v="0913 1906"/>
    <n v="51"/>
    <s v="M"/>
    <s v="B"/>
    <n v="501"/>
    <s v="SINGLE FAMILY DWELLING"/>
    <n v="511"/>
    <s v="VERBAL THREAT"/>
    <s v="IC"/>
    <s v="Invest Cont"/>
    <n v="956"/>
    <m/>
    <m/>
    <m/>
    <s v="200 W  85TH                         ST"/>
    <m/>
    <n v="33.961500000000001"/>
    <n v="-118.2756"/>
    <n v="0"/>
    <x v="12"/>
  </r>
  <r>
    <n v="200817973"/>
    <d v="2020-12-28T00:00:00"/>
    <x v="340"/>
    <n v="1200"/>
    <n v="8"/>
    <x v="12"/>
    <n v="836"/>
    <n v="1"/>
    <n v="310"/>
    <s v="BURGLARY"/>
    <s v="0358 1607 0344 1822"/>
    <n v="56"/>
    <s v="M"/>
    <s v="W"/>
    <n v="123"/>
    <s v="PARKING UNDERGROUND/BUILDING"/>
    <m/>
    <m/>
    <s v="IC"/>
    <s v="Invest Cont"/>
    <n v="310"/>
    <m/>
    <m/>
    <m/>
    <s v="1900    PANDORA                      AV"/>
    <m/>
    <n v="34.0548"/>
    <n v="-118.4241"/>
    <n v="0"/>
    <x v="12"/>
  </r>
  <r>
    <n v="201112790"/>
    <d v="2020-08-23T00:00:00"/>
    <x v="183"/>
    <n v="1600"/>
    <n v="11"/>
    <x v="7"/>
    <n v="1132"/>
    <n v="1"/>
    <n v="510"/>
    <s v="VEHICLE - STOLEN"/>
    <m/>
    <n v="0"/>
    <m/>
    <m/>
    <n v="101"/>
    <s v="STREET"/>
    <m/>
    <m/>
    <s v="IC"/>
    <s v="Invest Cont"/>
    <n v="510"/>
    <m/>
    <m/>
    <m/>
    <s v="3100    WAVERLY                      DR"/>
    <m/>
    <n v="34.111600000000003"/>
    <n v="-118.26909999999999"/>
    <n v="0"/>
    <x v="12"/>
  </r>
  <r>
    <n v="200809312"/>
    <d v="2020-05-11T00:00:00"/>
    <x v="63"/>
    <n v="2220"/>
    <n v="8"/>
    <x v="12"/>
    <n v="884"/>
    <n v="1"/>
    <n v="440"/>
    <s v="THEFT PLAIN - PETTY ($950 &amp; UNDER)"/>
    <s v="1822 1420 0344 0394"/>
    <n v="38"/>
    <s v="M"/>
    <s v="W"/>
    <n v="502"/>
    <s v="MULTI-UNIT DWELLING (APARTMENT, DUPLEX, ETC)"/>
    <m/>
    <m/>
    <s v="IC"/>
    <s v="Invest Cont"/>
    <n v="440"/>
    <m/>
    <m/>
    <m/>
    <s v="10900    AYRES                        AV"/>
    <m/>
    <n v="34.039000000000001"/>
    <n v="-118.4286"/>
    <n v="0"/>
    <x v="12"/>
  </r>
  <r>
    <n v="200105142"/>
    <d v="2020-01-16T00:00:00"/>
    <x v="54"/>
    <n v="1930"/>
    <n v="1"/>
    <x v="1"/>
    <n v="111"/>
    <n v="2"/>
    <n v="745"/>
    <s v="VANDALISM - MISDEAMEANOR ($399 OR UNDER)"/>
    <s v="0329 1822 1414 1202"/>
    <n v="60"/>
    <s v="M"/>
    <s v="H"/>
    <n v="121"/>
    <s v="YARD (RESIDENTIAL/BUSINESS)"/>
    <n v="506"/>
    <s v="FIRE"/>
    <s v="IC"/>
    <s v="Invest Cont"/>
    <n v="745"/>
    <m/>
    <m/>
    <m/>
    <s v="800 N  BUNKER HILL                  AV"/>
    <m/>
    <n v="34.063699999999997"/>
    <n v="-118.244"/>
    <n v="0"/>
    <x v="12"/>
  </r>
  <r>
    <n v="201013563"/>
    <d v="2020-09-29T00:00:00"/>
    <x v="294"/>
    <n v="800"/>
    <n v="10"/>
    <x v="11"/>
    <n v="1065"/>
    <n v="1"/>
    <n v="330"/>
    <s v="BURGLARY FROM VEHICLE"/>
    <s v="1300 0344 1822 0321"/>
    <n v="33"/>
    <s v="F"/>
    <s v="B"/>
    <n v="123"/>
    <s v="PARKING UNDERGROUND/BUILDING"/>
    <m/>
    <m/>
    <s v="IC"/>
    <s v="Invest Cont"/>
    <n v="330"/>
    <m/>
    <m/>
    <m/>
    <s v="5400    NEWCASTLE                    AV"/>
    <m/>
    <n v="34.168700000000001"/>
    <n v="-118.5244"/>
    <n v="0"/>
    <x v="12"/>
  </r>
  <r>
    <n v="200208099"/>
    <d v="2020-03-15T00:00:00"/>
    <x v="159"/>
    <n v="145"/>
    <n v="2"/>
    <x v="5"/>
    <n v="216"/>
    <n v="1"/>
    <n v="230"/>
    <s v="ASSAULT WITH DEADLY WEAPON, AGGRAVATED ASSAULT"/>
    <s v="0913 1824 1258 1251 1815 0416 0446 2024"/>
    <n v="13"/>
    <s v="F"/>
    <s v="H"/>
    <n v="720"/>
    <s v="JUNIOR HIGH SCHOOL"/>
    <n v="400"/>
    <s v="STRONG-ARM (HANDS, FIST, FEET OR BODILY FORCE)"/>
    <s v="IC"/>
    <s v="Invest Cont"/>
    <n v="230"/>
    <m/>
    <m/>
    <m/>
    <s v="1000    MOHAWK                       ST"/>
    <m/>
    <n v="34.0764"/>
    <n v="-118.26560000000001"/>
    <n v="0"/>
    <x v="12"/>
  </r>
  <r>
    <n v="200106228"/>
    <d v="2020-02-02T00:00:00"/>
    <x v="87"/>
    <n v="2220"/>
    <n v="1"/>
    <x v="1"/>
    <n v="171"/>
    <n v="2"/>
    <n v="624"/>
    <s v="BATTERY - SIMPLE ASSAULT"/>
    <s v="0444 1822"/>
    <n v="17"/>
    <s v="F"/>
    <s v="H"/>
    <n v="735"/>
    <s v="NIGHT CLUB (OPEN EVENINGS ONLY)"/>
    <n v="400"/>
    <s v="STRONG-ARM (HANDS, FIST, FEET OR BODILY FORCE)"/>
    <s v="IC"/>
    <s v="Invest Cont"/>
    <n v="624"/>
    <m/>
    <m/>
    <m/>
    <s v="800 W  OLYMPIC                      BL"/>
    <m/>
    <n v="34.045000000000002"/>
    <n v="-118.264"/>
    <n v="0"/>
    <x v="12"/>
  </r>
  <r>
    <n v="200506872"/>
    <d v="2020-03-07T00:00:00"/>
    <x v="330"/>
    <n v="1140"/>
    <n v="5"/>
    <x v="10"/>
    <n v="564"/>
    <n v="2"/>
    <n v="624"/>
    <s v="BATTERY - SIMPLE ASSAULT"/>
    <s v="0602 1300 0554 1310 1240 0416 0446 0913"/>
    <n v="14"/>
    <s v="M"/>
    <s v="H"/>
    <n v="108"/>
    <s v="PARKING LOT"/>
    <n v="400"/>
    <s v="STRONG-ARM (HANDS, FIST, FEET OR BODILY FORCE)"/>
    <s v="AO"/>
    <s v="Adult Other"/>
    <n v="624"/>
    <m/>
    <m/>
    <m/>
    <s v="200 S  PACIFIC                      AV"/>
    <m/>
    <n v="33.741900000000001"/>
    <n v="-118.28789999999999"/>
    <n v="0"/>
    <x v="12"/>
  </r>
  <r>
    <n v="201308370"/>
    <d v="2020-03-15T00:00:00"/>
    <x v="342"/>
    <n v="1125"/>
    <n v="13"/>
    <x v="6"/>
    <n v="1367"/>
    <n v="1"/>
    <n v="341"/>
    <s v="THEFT-GRAND ($950.01 &amp; OVER)EXCPT,GUNS,FOWL,LIVESTK,PROD"/>
    <n v="344"/>
    <n v="22"/>
    <s v="F"/>
    <s v="H"/>
    <n v="101"/>
    <s v="STREET"/>
    <m/>
    <m/>
    <s v="IC"/>
    <s v="Invest Cont"/>
    <n v="341"/>
    <m/>
    <m/>
    <m/>
    <s v="4500 S  ALAMEDA                      ST"/>
    <m/>
    <n v="34"/>
    <n v="-118.2389"/>
    <n v="0"/>
    <x v="12"/>
  </r>
  <r>
    <n v="200715572"/>
    <d v="2020-11-02T00:00:00"/>
    <x v="245"/>
    <n v="1900"/>
    <n v="7"/>
    <x v="0"/>
    <n v="721"/>
    <n v="2"/>
    <n v="626"/>
    <s v="INTIMATE PARTNER - SIMPLE ASSAULT"/>
    <s v="2000 1813 0444 1202 2021"/>
    <n v="79"/>
    <s v="F"/>
    <s v="H"/>
    <n v="502"/>
    <s v="MULTI-UNIT DWELLING (APARTMENT, DUPLEX, ETC)"/>
    <n v="400"/>
    <s v="STRONG-ARM (HANDS, FIST, FEET OR BODILY FORCE)"/>
    <s v="IC"/>
    <s v="Invest Cont"/>
    <n v="626"/>
    <m/>
    <m/>
    <m/>
    <s v="400 S  WILLAMAN                     DR"/>
    <m/>
    <n v="34.0717"/>
    <n v="-118.3806"/>
    <n v="0"/>
    <x v="12"/>
  </r>
  <r>
    <n v="201307683"/>
    <d v="2020-03-06T00:00:00"/>
    <x v="324"/>
    <n v="1200"/>
    <n v="13"/>
    <x v="6"/>
    <n v="1331"/>
    <n v="2"/>
    <n v="354"/>
    <s v="THEFT OF IDENTITY"/>
    <n v="1822"/>
    <n v="29"/>
    <s v="F"/>
    <s v="B"/>
    <n v="501"/>
    <s v="SINGLE FAMILY DWELLING"/>
    <m/>
    <m/>
    <s v="IC"/>
    <s v="Invest Cont"/>
    <n v="354"/>
    <m/>
    <m/>
    <m/>
    <s v="2700 S  GRAND                        AV"/>
    <m/>
    <n v="34.025399999999998"/>
    <n v="-118.27290000000001"/>
    <n v="0"/>
    <x v="12"/>
  </r>
  <r>
    <n v="201013389"/>
    <d v="2020-09-24T00:00:00"/>
    <x v="83"/>
    <n v="1630"/>
    <n v="10"/>
    <x v="11"/>
    <n v="1065"/>
    <n v="1"/>
    <n v="330"/>
    <s v="BURGLARY FROM VEHICLE"/>
    <s v="9999 0344 1822 1420"/>
    <n v="41"/>
    <s v="F"/>
    <s v="W"/>
    <n v="108"/>
    <s v="PARKING LOT"/>
    <m/>
    <m/>
    <s v="IC"/>
    <s v="Invest Cont"/>
    <n v="330"/>
    <m/>
    <m/>
    <m/>
    <s v="5300    YARMOUTH                     AV"/>
    <m/>
    <n v="34.167000000000002"/>
    <n v="-118.52030000000001"/>
    <n v="0"/>
    <x v="12"/>
  </r>
  <r>
    <n v="200510581"/>
    <d v="2020-06-13T00:00:00"/>
    <x v="93"/>
    <n v="1"/>
    <n v="5"/>
    <x v="10"/>
    <n v="566"/>
    <n v="2"/>
    <n v="624"/>
    <s v="BATTERY - SIMPLE ASSAULT"/>
    <s v="0913 0602 0553 0416"/>
    <n v="30"/>
    <s v="M"/>
    <s v="H"/>
    <n v="501"/>
    <s v="SINGLE FAMILY DWELLING"/>
    <n v="400"/>
    <s v="STRONG-ARM (HANDS, FIST, FEET OR BODILY FORCE)"/>
    <s v="AO"/>
    <s v="Adult Other"/>
    <n v="624"/>
    <m/>
    <m/>
    <m/>
    <s v="1200 S  PALOS VERDES                 ST"/>
    <m/>
    <n v="33.732399999999998"/>
    <n v="-118.2814"/>
    <n v="0"/>
    <x v="12"/>
  </r>
  <r>
    <n v="200907933"/>
    <d v="2020-03-28T00:00:00"/>
    <x v="71"/>
    <n v="1700"/>
    <n v="9"/>
    <x v="3"/>
    <n v="911"/>
    <n v="2"/>
    <n v="930"/>
    <s v="CRIMINAL THREATS - NO WEAPON DISPLAYED"/>
    <s v="0913 0561 0421"/>
    <n v="56"/>
    <s v="F"/>
    <s v="H"/>
    <n v="502"/>
    <s v="MULTI-UNIT DWELLING (APARTMENT, DUPLEX, ETC)"/>
    <n v="511"/>
    <s v="VERBAL THREAT"/>
    <s v="AO"/>
    <s v="Adult Other"/>
    <n v="930"/>
    <m/>
    <m/>
    <m/>
    <s v="15300    VANOWEN                      ST"/>
    <m/>
    <n v="34.193899999999999"/>
    <n v="-118.467"/>
    <n v="0"/>
    <x v="12"/>
  </r>
  <r>
    <n v="200210328"/>
    <d v="2020-05-18T00:00:00"/>
    <x v="280"/>
    <n v="2000"/>
    <n v="2"/>
    <x v="5"/>
    <n v="279"/>
    <n v="1"/>
    <n v="420"/>
    <s v="THEFT FROM MOTOR VEHICLE - PETTY ($950 &amp; UNDER)"/>
    <s v="0344 0385 1608 1300"/>
    <n v="22"/>
    <s v="M"/>
    <s v="H"/>
    <n v="101"/>
    <s v="STREET"/>
    <m/>
    <m/>
    <s v="IC"/>
    <s v="Invest Cont"/>
    <n v="420"/>
    <m/>
    <m/>
    <m/>
    <s v="VALENCIA"/>
    <s v="OLYMPIC                      BL"/>
    <n v="34.048400000000001"/>
    <n v="-118.2724"/>
    <n v="0"/>
    <x v="12"/>
  </r>
  <r>
    <n v="200510181"/>
    <d v="2020-06-03T00:00:00"/>
    <x v="282"/>
    <n v="330"/>
    <n v="5"/>
    <x v="10"/>
    <n v="565"/>
    <n v="1"/>
    <n v="442"/>
    <s v="SHOPLIFTING - PETTY THEFT ($950 &amp; UNDER)"/>
    <s v="0104 0325 0344 1236 1606 0216 2004"/>
    <n v="0"/>
    <s v="M"/>
    <s v="O"/>
    <n v="406"/>
    <s v="OTHER STORE"/>
    <m/>
    <m/>
    <s v="IC"/>
    <s v="Invest Cont"/>
    <n v="442"/>
    <m/>
    <m/>
    <m/>
    <s v="800 S  GAFFEY                       ST"/>
    <m/>
    <n v="33.737000000000002"/>
    <n v="-118.2923"/>
    <n v="0"/>
    <x v="12"/>
  </r>
  <r>
    <n v="200310764"/>
    <d v="2020-05-03T00:00:00"/>
    <x v="75"/>
    <n v="1600"/>
    <n v="3"/>
    <x v="2"/>
    <n v="363"/>
    <n v="1"/>
    <n v="420"/>
    <s v="THEFT FROM MOTOR VEHICLE - PETTY ($950 &amp; UNDER)"/>
    <m/>
    <n v="0"/>
    <m/>
    <m/>
    <n v="104"/>
    <s v="DRIVEWAY"/>
    <m/>
    <m/>
    <s v="IC"/>
    <s v="Invest Cont"/>
    <n v="420"/>
    <m/>
    <m/>
    <m/>
    <s v="3900    BUCKINGHAM                   RD"/>
    <m/>
    <n v="34.016300000000001"/>
    <n v="-118.34059999999999"/>
    <n v="0"/>
    <x v="12"/>
  </r>
  <r>
    <n v="201213197"/>
    <d v="2020-05-20T00:00:00"/>
    <x v="62"/>
    <n v="1809"/>
    <n v="12"/>
    <x v="8"/>
    <n v="1257"/>
    <n v="2"/>
    <n v="740"/>
    <s v="VANDALISM - FELONY ($400 &amp; OVER, ALL CHURCH VANDALISMS)"/>
    <s v="0329 1822"/>
    <n v="23"/>
    <s v="M"/>
    <s v="W"/>
    <n v="101"/>
    <s v="STREET"/>
    <m/>
    <m/>
    <s v="IC"/>
    <s v="Invest Cont"/>
    <n v="740"/>
    <m/>
    <m/>
    <m/>
    <s v="78TH                         ST"/>
    <s v="FIGUEROA"/>
    <n v="33.968899999999998"/>
    <n v="-118.28270000000001"/>
    <n v="0"/>
    <x v="12"/>
  </r>
  <r>
    <n v="200809706"/>
    <d v="2020-05-21T00:00:00"/>
    <x v="267"/>
    <n v="145"/>
    <n v="8"/>
    <x v="12"/>
    <n v="849"/>
    <n v="1"/>
    <n v="480"/>
    <s v="BIKE - STOLEN"/>
    <s v="2004 0344 1606 1822"/>
    <n v="31"/>
    <s v="M"/>
    <s v="W"/>
    <n v="707"/>
    <s v="GARAGE/CARPORT"/>
    <m/>
    <m/>
    <s v="IC"/>
    <s v="Invest Cont"/>
    <n v="480"/>
    <m/>
    <m/>
    <m/>
    <s v="1000 S  SHERBOURNE                   DR"/>
    <m/>
    <n v="34.059399999999997"/>
    <n v="-118.3793"/>
    <n v="0"/>
    <x v="12"/>
  </r>
  <r>
    <n v="200215942"/>
    <d v="2020-10-06T00:00:00"/>
    <x v="170"/>
    <n v="900"/>
    <n v="2"/>
    <x v="5"/>
    <n v="271"/>
    <n v="2"/>
    <n v="354"/>
    <s v="THEFT OF IDENTITY"/>
    <s v="0928 0929"/>
    <n v="38"/>
    <s v="M"/>
    <s v="B"/>
    <n v="738"/>
    <s v="LIBRARY"/>
    <m/>
    <m/>
    <s v="IC"/>
    <s v="Invest Cont"/>
    <n v="354"/>
    <m/>
    <m/>
    <m/>
    <s v="900 S  GRAND VIEW                   ST"/>
    <m/>
    <n v="34.052900000000001"/>
    <n v="-118.28189999999999"/>
    <n v="0"/>
    <x v="12"/>
  </r>
  <r>
    <n v="200321833"/>
    <d v="2020-12-13T00:00:00"/>
    <x v="97"/>
    <n v="1530"/>
    <n v="3"/>
    <x v="2"/>
    <n v="313"/>
    <n v="2"/>
    <n v="624"/>
    <s v="BATTERY - SIMPLE ASSAULT"/>
    <s v="0416 0446 0913"/>
    <n v="44"/>
    <s v="M"/>
    <s v="H"/>
    <n v="101"/>
    <s v="STREET"/>
    <n v="400"/>
    <s v="STRONG-ARM (HANDS, FIST, FEET OR BODILY FORCE)"/>
    <s v="IC"/>
    <s v="Invest Cont"/>
    <n v="624"/>
    <m/>
    <m/>
    <m/>
    <s v="ADAMS                        BL"/>
    <s v="CRENSHAW"/>
    <n v="34.032600000000002"/>
    <n v="-118.3343"/>
    <n v="0"/>
    <x v="12"/>
  </r>
  <r>
    <n v="200504818"/>
    <d v="2020-01-19T00:00:00"/>
    <x v="230"/>
    <n v="300"/>
    <n v="5"/>
    <x v="10"/>
    <n v="563"/>
    <n v="2"/>
    <n v="626"/>
    <s v="INTIMATE PARTNER - SIMPLE ASSAULT"/>
    <s v="0913 2000 1814 0448"/>
    <n v="29"/>
    <s v="F"/>
    <s v="W"/>
    <n v="501"/>
    <s v="SINGLE FAMILY DWELLING"/>
    <n v="400"/>
    <s v="STRONG-ARM (HANDS, FIST, FEET OR BODILY FORCE)"/>
    <s v="AO"/>
    <s v="Adult Other"/>
    <n v="626"/>
    <m/>
    <m/>
    <m/>
    <s v="900 W  9TH                          ST"/>
    <m/>
    <n v="33.7361"/>
    <n v="-118.2968"/>
    <n v="0"/>
    <x v="12"/>
  </r>
  <r>
    <n v="200311929"/>
    <d v="2020-05-26T00:00:00"/>
    <x v="359"/>
    <n v="1615"/>
    <n v="3"/>
    <x v="2"/>
    <n v="362"/>
    <n v="1"/>
    <n v="761"/>
    <s v="BRANDISH WEAPON"/>
    <s v="0334 0422 0443 1814 2000 0913"/>
    <n v="33"/>
    <s v="M"/>
    <s v="B"/>
    <n v="502"/>
    <s v="MULTI-UNIT DWELLING (APARTMENT, DUPLEX, ETC)"/>
    <n v="205"/>
    <s v="KITCHEN KNIFE"/>
    <s v="AO"/>
    <s v="Adult Other"/>
    <n v="761"/>
    <n v="930"/>
    <m/>
    <m/>
    <s v="4500    AUGUST                       ST"/>
    <m/>
    <n v="34.015999999999998"/>
    <n v="-118.3473"/>
    <n v="0"/>
    <x v="12"/>
  </r>
  <r>
    <n v="200207390"/>
    <d v="2020-03-06T00:00:00"/>
    <x v="17"/>
    <n v="1130"/>
    <n v="2"/>
    <x v="5"/>
    <n v="218"/>
    <n v="2"/>
    <n v="901"/>
    <s v="VIOLATION OF RESTRAINING ORDER"/>
    <s v="2000 2038 1813 0913"/>
    <n v="60"/>
    <s v="F"/>
    <s v="H"/>
    <n v="501"/>
    <s v="SINGLE FAMILY DWELLING"/>
    <n v="515"/>
    <s v="PHYSICAL PRESENCE"/>
    <s v="IC"/>
    <s v="Invest Cont"/>
    <n v="901"/>
    <m/>
    <m/>
    <m/>
    <s v="1000    LAGUNA                       AV"/>
    <m/>
    <n v="34.073799999999999"/>
    <n v="-118.25839999999999"/>
    <n v="0"/>
    <x v="12"/>
  </r>
  <r>
    <n v="200209898"/>
    <d v="2020-05-07T00:00:00"/>
    <x v="96"/>
    <n v="1210"/>
    <n v="2"/>
    <x v="5"/>
    <n v="245"/>
    <n v="1"/>
    <n v="440"/>
    <s v="THEFT PLAIN - PETTY ($950 &amp; UNDER)"/>
    <s v="0344 0349"/>
    <n v="26"/>
    <s v="F"/>
    <s v="B"/>
    <n v="502"/>
    <s v="MULTI-UNIT DWELLING (APARTMENT, DUPLEX, ETC)"/>
    <m/>
    <m/>
    <s v="IC"/>
    <s v="Invest Cont"/>
    <n v="440"/>
    <m/>
    <m/>
    <m/>
    <s v="2200 W  6TH                          ST"/>
    <m/>
    <n v="34.060099999999998"/>
    <n v="-118.2761"/>
    <n v="0"/>
    <x v="12"/>
  </r>
  <r>
    <n v="201217136"/>
    <d v="2020-07-24T00:00:00"/>
    <x v="148"/>
    <n v="1130"/>
    <n v="12"/>
    <x v="8"/>
    <n v="1207"/>
    <n v="2"/>
    <n v="740"/>
    <s v="VANDALISM - FELONY ($400 &amp; OVER, ALL CHURCH VANDALISMS)"/>
    <s v="1822 0329 1307"/>
    <n v="35"/>
    <s v="F"/>
    <s v="H"/>
    <n v="122"/>
    <s v="VEHICLE, PASSENGER/TRUCK"/>
    <m/>
    <m/>
    <s v="IC"/>
    <s v="Invest Cont"/>
    <n v="740"/>
    <m/>
    <m/>
    <m/>
    <s v="4400 S  VERMONT                      AV"/>
    <m/>
    <n v="34.003399999999999"/>
    <n v="-118.2916"/>
    <n v="0"/>
    <x v="12"/>
  </r>
  <r>
    <n v="200618958"/>
    <d v="2020-12-07T00:00:00"/>
    <x v="18"/>
    <n v="1000"/>
    <n v="6"/>
    <x v="9"/>
    <n v="647"/>
    <n v="2"/>
    <n v="354"/>
    <s v="THEFT OF IDENTITY"/>
    <s v="0929 1822 0924 0930 0935 0922"/>
    <n v="26"/>
    <s v="M"/>
    <s v="W"/>
    <n v="501"/>
    <s v="SINGLE FAMILY DWELLING"/>
    <m/>
    <m/>
    <s v="IC"/>
    <s v="Invest Cont"/>
    <n v="354"/>
    <m/>
    <m/>
    <m/>
    <s v="5800 W  SUNSET                       BL"/>
    <m/>
    <n v="34.099800000000002"/>
    <n v="-118.3211"/>
    <n v="0"/>
    <x v="12"/>
  </r>
  <r>
    <n v="201212061"/>
    <d v="2020-05-02T00:00:00"/>
    <x v="173"/>
    <n v="430"/>
    <n v="12"/>
    <x v="8"/>
    <n v="1243"/>
    <n v="1"/>
    <n v="330"/>
    <s v="BURGLARY FROM VEHICLE"/>
    <s v="1309 0342 1822 1307 0329 1609 0358 0344"/>
    <n v="34"/>
    <s v="M"/>
    <s v="H"/>
    <n v="101"/>
    <s v="STREET"/>
    <m/>
    <m/>
    <s v="IC"/>
    <s v="Invest Cont"/>
    <n v="330"/>
    <m/>
    <m/>
    <m/>
    <s v="1600 W  64TH                         ST"/>
    <m/>
    <n v="33.981400000000001"/>
    <n v="-118.30459999999999"/>
    <n v="0"/>
    <x v="12"/>
  </r>
  <r>
    <n v="201113115"/>
    <d v="2020-09-01T00:00:00"/>
    <x v="151"/>
    <n v="1845"/>
    <n v="11"/>
    <x v="7"/>
    <n v="1126"/>
    <n v="2"/>
    <n v="664"/>
    <s v="BUNCO, PETTY THEFT"/>
    <n v="701"/>
    <n v="0"/>
    <s v="X"/>
    <s v="X"/>
    <n v="247"/>
    <s v="CAR WASH"/>
    <m/>
    <m/>
    <s v="IC"/>
    <s v="Invest Cont"/>
    <n v="664"/>
    <m/>
    <m/>
    <m/>
    <s v="5500    YORK                         BL"/>
    <m/>
    <n v="34.119700000000002"/>
    <n v="-118.1982"/>
    <n v="0"/>
    <x v="12"/>
  </r>
  <r>
    <n v="200809897"/>
    <d v="2020-05-25T00:00:00"/>
    <x v="189"/>
    <n v="1303"/>
    <n v="8"/>
    <x v="12"/>
    <n v="842"/>
    <n v="2"/>
    <n v="740"/>
    <s v="VANDALISM - FELONY ($400 &amp; OVER, ALL CHURCH VANDALISMS)"/>
    <n v="329"/>
    <n v="47"/>
    <s v="M"/>
    <s v="W"/>
    <n v="122"/>
    <s v="VEHICLE, PASSENGER/TRUCK"/>
    <m/>
    <m/>
    <s v="IC"/>
    <s v="Invest Cont"/>
    <n v="740"/>
    <m/>
    <m/>
    <m/>
    <s v="COLBY                        AV"/>
    <s v="WYOMING                      AV"/>
    <n v="34.046900000000001"/>
    <n v="-118.4546"/>
    <n v="0"/>
    <x v="12"/>
  </r>
  <r>
    <n v="201107952"/>
    <d v="2020-04-02T00:00:00"/>
    <x v="152"/>
    <n v="1200"/>
    <n v="11"/>
    <x v="7"/>
    <n v="1129"/>
    <n v="2"/>
    <n v="354"/>
    <s v="THEFT OF IDENTITY"/>
    <n v="100"/>
    <n v="30"/>
    <s v="F"/>
    <s v="V"/>
    <n v="501"/>
    <s v="SINGLE FAMILY DWELLING"/>
    <m/>
    <m/>
    <s v="IC"/>
    <s v="Invest Cont"/>
    <n v="354"/>
    <m/>
    <m/>
    <m/>
    <s v="6400    YORK                         BL"/>
    <m/>
    <n v="34.114400000000003"/>
    <n v="-118.1815"/>
    <n v="0"/>
    <x v="12"/>
  </r>
  <r>
    <n v="200514672"/>
    <d v="2020-09-29T00:00:00"/>
    <x v="185"/>
    <n v="2105"/>
    <n v="5"/>
    <x v="10"/>
    <n v="525"/>
    <n v="1"/>
    <n v="230"/>
    <s v="ASSAULT WITH DEADLY WEAPON, AGGRAVATED ASSAULT"/>
    <s v="1309 1822 0319"/>
    <n v="54"/>
    <s v="M"/>
    <s v="O"/>
    <n v="101"/>
    <s v="STREET"/>
    <n v="307"/>
    <s v="VEHICLE"/>
    <s v="IC"/>
    <s v="Invest Cont"/>
    <n v="230"/>
    <m/>
    <m/>
    <m/>
    <s v="300 W  C                            ST"/>
    <m/>
    <n v="33.772500000000001"/>
    <n v="-118.2658"/>
    <n v="0"/>
    <x v="12"/>
  </r>
  <r>
    <n v="201221668"/>
    <d v="2020-09-29T00:00:00"/>
    <x v="185"/>
    <n v="2020"/>
    <n v="12"/>
    <x v="8"/>
    <n v="1283"/>
    <n v="2"/>
    <n v="626"/>
    <s v="INTIMATE PARTNER - SIMPLE ASSAULT"/>
    <s v="2000 1814 0913 0416 1218"/>
    <n v="33"/>
    <s v="F"/>
    <s v="B"/>
    <n v="101"/>
    <s v="STREET"/>
    <n v="400"/>
    <s v="STRONG-ARM (HANDS, FIST, FEET OR BODILY FORCE)"/>
    <s v="AO"/>
    <s v="Adult Other"/>
    <n v="626"/>
    <m/>
    <m/>
    <m/>
    <s v="88TH                         ST"/>
    <s v="WESTERN                      AV"/>
    <n v="33.948599999999999"/>
    <n v="-118.3094"/>
    <n v="0"/>
    <x v="12"/>
  </r>
  <r>
    <n v="200321346"/>
    <d v="2020-12-07T00:00:00"/>
    <x v="121"/>
    <n v="1800"/>
    <n v="3"/>
    <x v="2"/>
    <n v="363"/>
    <n v="1"/>
    <n v="510"/>
    <s v="VEHICLE - STOLEN"/>
    <m/>
    <n v="0"/>
    <m/>
    <m/>
    <n v="707"/>
    <s v="GARAGE/CARPORT"/>
    <m/>
    <m/>
    <s v="IC"/>
    <s v="Invest Cont"/>
    <n v="510"/>
    <m/>
    <m/>
    <m/>
    <s v="3700    LOCKLAND                     DR"/>
    <m/>
    <n v="34.008000000000003"/>
    <n v="-118.3399"/>
    <n v="0"/>
    <x v="12"/>
  </r>
  <r>
    <n v="200317165"/>
    <d v="2020-09-11T00:00:00"/>
    <x v="335"/>
    <n v="1945"/>
    <n v="3"/>
    <x v="2"/>
    <n v="326"/>
    <n v="1"/>
    <n v="761"/>
    <s v="BRANDISH WEAPON"/>
    <s v="2004 0319 0421 1402 0334 1822 0903 1516 2055"/>
    <n v="38"/>
    <s v="M"/>
    <s v="H"/>
    <n v="103"/>
    <s v="ALLEY"/>
    <n v="200"/>
    <s v="KNIFE WITH BLADE 6INCHES OR LESS"/>
    <s v="AA"/>
    <s v="Adult Arrest"/>
    <n v="761"/>
    <n v="930"/>
    <m/>
    <m/>
    <s v="2600    BRIGHTON                     AV"/>
    <m/>
    <n v="34.032200000000003"/>
    <n v="-118.3015"/>
    <n v="1"/>
    <x v="12"/>
  </r>
  <r>
    <n v="200414849"/>
    <d v="2020-11-13T00:00:00"/>
    <x v="69"/>
    <n v="1230"/>
    <n v="4"/>
    <x v="4"/>
    <n v="473"/>
    <n v="2"/>
    <n v="624"/>
    <s v="BATTERY - SIMPLE ASSAULT"/>
    <s v="0447 0416 0449 0913"/>
    <n v="82"/>
    <s v="M"/>
    <s v="H"/>
    <n v="501"/>
    <s v="SINGLE FAMILY DWELLING"/>
    <n v="500"/>
    <s v="UNKNOWN WEAPON/OTHER WEAPON"/>
    <s v="AO"/>
    <s v="Adult Other"/>
    <n v="624"/>
    <m/>
    <m/>
    <m/>
    <s v="500 S  SOTO                         ST"/>
    <m/>
    <n v="34.037599999999998"/>
    <n v="-118.2166"/>
    <n v="0"/>
    <x v="12"/>
  </r>
  <r>
    <n v="200907804"/>
    <d v="2020-03-24T00:00:00"/>
    <x v="321"/>
    <n v="1425"/>
    <n v="9"/>
    <x v="3"/>
    <n v="941"/>
    <n v="1"/>
    <n v="442"/>
    <s v="SHOPLIFTING - PETTY THEFT ($950 &amp; UNDER)"/>
    <s v="1420 0325"/>
    <n v="28"/>
    <s v="M"/>
    <s v="H"/>
    <n v="406"/>
    <s v="OTHER STORE"/>
    <m/>
    <m/>
    <s v="AA"/>
    <s v="Adult Arrest"/>
    <n v="442"/>
    <m/>
    <m/>
    <m/>
    <s v="5700    SEPULVEDA                    BL"/>
    <m/>
    <n v="34.173999999999999"/>
    <n v="-118.4662"/>
    <n v="1"/>
    <x v="12"/>
  </r>
  <r>
    <n v="201218498"/>
    <d v="2020-08-13T00:00:00"/>
    <x v="217"/>
    <n v="1730"/>
    <n v="12"/>
    <x v="8"/>
    <n v="1245"/>
    <n v="1"/>
    <n v="210"/>
    <s v="ROBBERY"/>
    <s v="0344 0448 1218 1309 1402 1822 1900 0429"/>
    <n v="40"/>
    <s v="M"/>
    <s v="W"/>
    <n v="101"/>
    <s v="STREET"/>
    <n v="400"/>
    <s v="STRONG-ARM (HANDS, FIST, FEET OR BODILY FORCE)"/>
    <s v="AA"/>
    <s v="Adult Arrest"/>
    <n v="210"/>
    <n v="998"/>
    <m/>
    <m/>
    <s v="RAYMOND                      AV"/>
    <s v="65TH                         ST"/>
    <n v="33.980600000000003"/>
    <n v="-118.29810000000001"/>
    <n v="1"/>
    <x v="12"/>
  </r>
  <r>
    <n v="200807906"/>
    <d v="2020-04-01T00:00:00"/>
    <x v="7"/>
    <n v="1"/>
    <n v="8"/>
    <x v="12"/>
    <n v="893"/>
    <n v="1"/>
    <n v="341"/>
    <s v="THEFT-GRAND ($950.01 &amp; OVER)EXCPT,GUNS,FOWL,LIVESTK,PROD"/>
    <s v="1822 0344 0349 1607"/>
    <n v="38"/>
    <s v="F"/>
    <s v="W"/>
    <n v="502"/>
    <s v="MULTI-UNIT DWELLING (APARTMENT, DUPLEX, ETC)"/>
    <m/>
    <m/>
    <s v="IC"/>
    <s v="Invest Cont"/>
    <n v="341"/>
    <m/>
    <m/>
    <m/>
    <s v="2600 S  SEPULVEDA                    BL"/>
    <m/>
    <n v="34.033000000000001"/>
    <n v="-118.4324"/>
    <n v="0"/>
    <x v="12"/>
  </r>
  <r>
    <n v="200118713"/>
    <d v="2020-09-30T00:00:00"/>
    <x v="111"/>
    <n v="1430"/>
    <n v="1"/>
    <x v="1"/>
    <n v="138"/>
    <n v="1"/>
    <n v="230"/>
    <s v="ASSAULT WITH DEADLY WEAPON, AGGRAVATED ASSAULT"/>
    <s v="2004 2033 0416 1218 1822 1414"/>
    <n v="51"/>
    <s v="M"/>
    <s v="B"/>
    <n v="101"/>
    <s v="STREET"/>
    <n v="312"/>
    <s v="PIPE/METAL PIPE"/>
    <s v="IC"/>
    <s v="Invest Cont"/>
    <n v="230"/>
    <m/>
    <m/>
    <m/>
    <s v="SAN PEDRO"/>
    <s v="BOYD"/>
    <n v="34.046599999999998"/>
    <n v="-118.2427"/>
    <n v="0"/>
    <x v="12"/>
  </r>
  <r>
    <n v="201224256"/>
    <d v="2020-11-10T00:00:00"/>
    <x v="130"/>
    <n v="1530"/>
    <n v="12"/>
    <x v="8"/>
    <n v="1241"/>
    <n v="1"/>
    <n v="230"/>
    <s v="ASSAULT WITH DEADLY WEAPON, AGGRAVATED ASSAULT"/>
    <s v="0561 0334 1402 1407 1419"/>
    <n v="72"/>
    <s v="M"/>
    <s v="B"/>
    <n v="502"/>
    <s v="MULTI-UNIT DWELLING (APARTMENT, DUPLEX, ETC)"/>
    <n v="102"/>
    <s v="HAND GUN"/>
    <s v="AA"/>
    <s v="Adult Arrest"/>
    <n v="230"/>
    <n v="998"/>
    <m/>
    <m/>
    <s v="6200    CRENSHAW                     BL"/>
    <m/>
    <n v="33.984200000000001"/>
    <n v="-118.3309"/>
    <n v="1"/>
    <x v="12"/>
  </r>
  <r>
    <n v="200411258"/>
    <d v="2020-07-28T00:00:00"/>
    <x v="148"/>
    <n v="1500"/>
    <n v="4"/>
    <x v="4"/>
    <n v="417"/>
    <n v="1"/>
    <n v="420"/>
    <s v="THEFT FROM MOTOR VEHICLE - PETTY ($950 &amp; UNDER)"/>
    <n v="344"/>
    <n v="31"/>
    <s v="F"/>
    <s v="H"/>
    <n v="101"/>
    <s v="STREET"/>
    <m/>
    <m/>
    <s v="IC"/>
    <s v="Invest Cont"/>
    <n v="420"/>
    <m/>
    <m/>
    <m/>
    <s v="3100    PYRITES                      ST"/>
    <m/>
    <n v="34.081499999999998"/>
    <n v="-118.1938"/>
    <n v="0"/>
    <x v="12"/>
  </r>
  <r>
    <n v="200608971"/>
    <d v="2020-04-11T00:00:00"/>
    <x v="296"/>
    <n v="1600"/>
    <n v="6"/>
    <x v="9"/>
    <n v="659"/>
    <n v="2"/>
    <n v="740"/>
    <s v="VANDALISM - FELONY ($400 &amp; OVER, ALL CHURCH VANDALISMS)"/>
    <s v="0429 0209"/>
    <n v="34"/>
    <s v="M"/>
    <s v="H"/>
    <n v="108"/>
    <s v="PARKING LOT"/>
    <m/>
    <m/>
    <s v="IC"/>
    <s v="Invest Cont"/>
    <n v="740"/>
    <m/>
    <m/>
    <m/>
    <s v="5400 W  SUNSET                       BL"/>
    <m/>
    <n v="34.098100000000002"/>
    <n v="-118.30710000000001"/>
    <n v="0"/>
    <x v="12"/>
  </r>
  <r>
    <n v="201307992"/>
    <d v="2020-03-11T00:00:00"/>
    <x v="191"/>
    <n v="1730"/>
    <n v="13"/>
    <x v="6"/>
    <n v="1354"/>
    <n v="2"/>
    <n v="956"/>
    <s v="LETTERS, LEWD  -  TELEPHONE CALLS, LEWD"/>
    <s v="1912 0421 0337"/>
    <n v="24"/>
    <s v="M"/>
    <s v="H"/>
    <n v="502"/>
    <s v="MULTI-UNIT DWELLING (APARTMENT, DUPLEX, ETC)"/>
    <m/>
    <m/>
    <s v="IC"/>
    <s v="Invest Cont"/>
    <n v="956"/>
    <m/>
    <m/>
    <m/>
    <s v="4000    WALL                         ST"/>
    <m/>
    <n v="34.011200000000002"/>
    <n v="-118.27160000000001"/>
    <n v="0"/>
    <x v="12"/>
  </r>
  <r>
    <n v="200105728"/>
    <d v="2020-01-26T00:00:00"/>
    <x v="119"/>
    <n v="125"/>
    <n v="1"/>
    <x v="1"/>
    <n v="171"/>
    <n v="2"/>
    <n v="624"/>
    <s v="BATTERY - SIMPLE ASSAULT"/>
    <s v="0416 1822 0344"/>
    <n v="23"/>
    <s v="F"/>
    <s v="H"/>
    <n v="735"/>
    <s v="NIGHT CLUB (OPEN EVENINGS ONLY)"/>
    <n v="400"/>
    <s v="STRONG-ARM (HANDS, FIST, FEET OR BODILY FORCE)"/>
    <s v="IC"/>
    <s v="Invest Cont"/>
    <n v="624"/>
    <m/>
    <m/>
    <m/>
    <s v="800 W  OLYMPIC                      BL"/>
    <m/>
    <n v="34.045000000000002"/>
    <n v="-118.264"/>
    <n v="0"/>
    <x v="12"/>
  </r>
  <r>
    <n v="200315279"/>
    <d v="2020-08-05T00:00:00"/>
    <x v="268"/>
    <n v="145"/>
    <n v="3"/>
    <x v="2"/>
    <n v="317"/>
    <n v="1"/>
    <n v="442"/>
    <s v="SHOPLIFTING - PETTY THEFT ($950 &amp; UNDER)"/>
    <s v="0325 0104 0342 1309"/>
    <n v="19"/>
    <s v="X"/>
    <s v="X"/>
    <n v="401"/>
    <s v="MINI-MART"/>
    <m/>
    <m/>
    <s v="IC"/>
    <s v="Invest Cont"/>
    <n v="442"/>
    <m/>
    <m/>
    <m/>
    <s v="1600 W  ADAMS                        BL"/>
    <m/>
    <n v="34.0349"/>
    <n v="-118.2959"/>
    <n v="0"/>
    <x v="12"/>
  </r>
  <r>
    <n v="201205155"/>
    <d v="2020-01-16T00:00:00"/>
    <x v="141"/>
    <n v="1200"/>
    <n v="12"/>
    <x v="8"/>
    <n v="1239"/>
    <n v="2"/>
    <n v="810"/>
    <s v="SEX,UNLAWFUL(INC MUTUAL CONSENT, PENETRATION W/ FRGN OBJ"/>
    <s v="1259 0527 0913 0533"/>
    <n v="16"/>
    <s v="F"/>
    <s v="B"/>
    <n v="101"/>
    <s v="STREET"/>
    <m/>
    <m/>
    <s v="IC"/>
    <s v="Invest Cont"/>
    <n v="810"/>
    <m/>
    <m/>
    <m/>
    <s v="59TH                         ST"/>
    <s v="HOOVER"/>
    <n v="33.987400000000001"/>
    <n v="-118.28700000000001"/>
    <n v="0"/>
    <x v="12"/>
  </r>
  <r>
    <n v="201215222"/>
    <d v="2020-06-23T00:00:00"/>
    <x v="252"/>
    <n v="1330"/>
    <n v="12"/>
    <x v="8"/>
    <n v="1267"/>
    <n v="1"/>
    <n v="230"/>
    <s v="ASSAULT WITH DEADLY WEAPON, AGGRAVATED ASSAULT"/>
    <s v="0913 1402 0443 0329 0447 0411 0432"/>
    <n v="27"/>
    <s v="M"/>
    <s v="B"/>
    <n v="501"/>
    <s v="SINGLE FAMILY DWELLING"/>
    <n v="221"/>
    <s v="GLASS"/>
    <s v="IC"/>
    <s v="Invest Cont"/>
    <n v="230"/>
    <m/>
    <m/>
    <m/>
    <s v="900 W  85TH                         ST"/>
    <m/>
    <n v="33.961300000000001"/>
    <n v="-118.2893"/>
    <n v="0"/>
    <x v="12"/>
  </r>
  <r>
    <n v="200705553"/>
    <d v="2020-02-02T00:00:00"/>
    <x v="240"/>
    <n v="2200"/>
    <n v="7"/>
    <x v="0"/>
    <n v="735"/>
    <n v="2"/>
    <n v="624"/>
    <s v="BATTERY - SIMPLE ASSAULT"/>
    <s v="0416 1814 0444"/>
    <n v="38"/>
    <s v="F"/>
    <s v="O"/>
    <n v="502"/>
    <s v="MULTI-UNIT DWELLING (APARTMENT, DUPLEX, ETC)"/>
    <n v="400"/>
    <s v="STRONG-ARM (HANDS, FIST, FEET OR BODILY FORCE)"/>
    <s v="AA"/>
    <s v="Adult Arrest"/>
    <n v="624"/>
    <m/>
    <m/>
    <m/>
    <s v="600 S  BURNSIDE                     AV"/>
    <m/>
    <n v="34.064900000000002"/>
    <n v="-118.3493"/>
    <n v="1"/>
    <x v="12"/>
  </r>
  <r>
    <n v="200516947"/>
    <d v="2020-11-21T00:00:00"/>
    <x v="331"/>
    <n v="1800"/>
    <n v="5"/>
    <x v="10"/>
    <n v="569"/>
    <n v="1"/>
    <n v="420"/>
    <s v="THEFT FROM MOTOR VEHICLE - PETTY ($950 &amp; UNDER)"/>
    <m/>
    <n v="0"/>
    <m/>
    <m/>
    <n v="213"/>
    <s v="WAREHOUSE"/>
    <m/>
    <m/>
    <s v="IC"/>
    <s v="Invest Cont"/>
    <n v="420"/>
    <m/>
    <m/>
    <m/>
    <s v="1100    NAGOYA                       WY"/>
    <m/>
    <n v="33.732199999999999"/>
    <n v="-118.2769"/>
    <n v="0"/>
    <x v="12"/>
  </r>
  <r>
    <n v="201109947"/>
    <d v="2020-05-31T00:00:00"/>
    <x v="189"/>
    <n v="1630"/>
    <n v="11"/>
    <x v="7"/>
    <n v="1123"/>
    <n v="2"/>
    <n v="900"/>
    <s v="VIOLATION OF COURT ORDER"/>
    <s v="2038 0913 1814"/>
    <n v="43"/>
    <s v="F"/>
    <s v="W"/>
    <n v="738"/>
    <s v="LIBRARY"/>
    <m/>
    <m/>
    <s v="AO"/>
    <s v="Adult Other"/>
    <n v="900"/>
    <m/>
    <m/>
    <m/>
    <s v="3600    REVERE                       AV"/>
    <m/>
    <n v="34.119900000000001"/>
    <n v="-118.25879999999999"/>
    <n v="0"/>
    <x v="12"/>
  </r>
  <r>
    <n v="200705911"/>
    <d v="2020-02-10T00:00:00"/>
    <x v="159"/>
    <n v="900"/>
    <n v="7"/>
    <x v="0"/>
    <n v="779"/>
    <n v="1"/>
    <n v="761"/>
    <s v="BRANDISH WEAPON"/>
    <s v="1414 0913 0416 1814 1501 2000"/>
    <n v="23"/>
    <s v="F"/>
    <s v="H"/>
    <n v="503"/>
    <s v="HOTEL"/>
    <n v="400"/>
    <s v="STRONG-ARM (HANDS, FIST, FEET OR BODILY FORCE)"/>
    <s v="IC"/>
    <s v="Invest Cont"/>
    <n v="761"/>
    <m/>
    <m/>
    <m/>
    <s v="17TH                         ST"/>
    <s v="4TH                          AV"/>
    <n v="34.041800000000002"/>
    <n v="-118.32129999999999"/>
    <n v="0"/>
    <x v="12"/>
  </r>
  <r>
    <n v="200816289"/>
    <d v="2020-11-11T00:00:00"/>
    <x v="69"/>
    <n v="1000"/>
    <n v="8"/>
    <x v="12"/>
    <n v="833"/>
    <n v="2"/>
    <n v="624"/>
    <s v="BATTERY - SIMPLE ASSAULT"/>
    <s v="0400 0416 0561 0913"/>
    <n v="50"/>
    <s v="M"/>
    <s v="O"/>
    <n v="502"/>
    <s v="MULTI-UNIT DWELLING (APARTMENT, DUPLEX, ETC)"/>
    <n v="400"/>
    <s v="STRONG-ARM (HANDS, FIST, FEET OR BODILY FORCE)"/>
    <s v="AO"/>
    <s v="Adult Other"/>
    <n v="624"/>
    <m/>
    <m/>
    <m/>
    <s v="1300    MIDVALE                      AV"/>
    <m/>
    <n v="34.055700000000002"/>
    <n v="-118.444"/>
    <n v="0"/>
    <x v="12"/>
  </r>
  <r>
    <n v="200910426"/>
    <d v="2020-06-02T00:00:00"/>
    <x v="250"/>
    <n v="2115"/>
    <n v="9"/>
    <x v="3"/>
    <n v="926"/>
    <n v="1"/>
    <n v="230"/>
    <s v="ASSAULT WITH DEADLY WEAPON, AGGRAVATED ASSAULT"/>
    <s v="0445 1218 0416 1822"/>
    <n v="57"/>
    <s v="M"/>
    <s v="W"/>
    <n v="108"/>
    <s v="PARKING LOT"/>
    <n v="312"/>
    <s v="PIPE/METAL PIPE"/>
    <s v="IC"/>
    <s v="Invest Cont"/>
    <n v="230"/>
    <m/>
    <m/>
    <m/>
    <s v="6500    VAN NUYS                     BL"/>
    <m/>
    <n v="34.188699999999997"/>
    <n v="-118.4487"/>
    <n v="0"/>
    <x v="12"/>
  </r>
  <r>
    <n v="200505315"/>
    <d v="2020-01-31T00:00:00"/>
    <x v="169"/>
    <n v="1250"/>
    <n v="5"/>
    <x v="10"/>
    <n v="525"/>
    <n v="2"/>
    <n v="901"/>
    <s v="VIOLATION OF RESTRAINING ORDER"/>
    <s v="2004 2038"/>
    <n v="54"/>
    <s v="F"/>
    <s v="H"/>
    <n v="502"/>
    <s v="MULTI-UNIT DWELLING (APARTMENT, DUPLEX, ETC)"/>
    <m/>
    <m/>
    <s v="IC"/>
    <s v="Invest Cont"/>
    <n v="901"/>
    <m/>
    <m/>
    <m/>
    <s v="800 W  F                            ST"/>
    <m/>
    <n v="33.776600000000002"/>
    <n v="-118.2713"/>
    <n v="0"/>
    <x v="12"/>
  </r>
  <r>
    <n v="200316691"/>
    <d v="2020-09-02T00:00:00"/>
    <x v="145"/>
    <n v="1115"/>
    <n v="3"/>
    <x v="2"/>
    <n v="329"/>
    <n v="1"/>
    <n v="220"/>
    <s v="ATTEMPTED ROBBERY"/>
    <s v="1822 0375 1402"/>
    <n v="19"/>
    <s v="X"/>
    <s v="X"/>
    <n v="210"/>
    <s v="RESTAURANT/FAST FOOD"/>
    <n v="308"/>
    <s v="STICK"/>
    <s v="AA"/>
    <s v="Adult Arrest"/>
    <n v="220"/>
    <m/>
    <m/>
    <m/>
    <s v="2800 S  FIGUEROA                     ST"/>
    <m/>
    <n v="34.026299999999999"/>
    <n v="-118.27719999999999"/>
    <n v="1"/>
    <x v="12"/>
  </r>
  <r>
    <n v="200915262"/>
    <d v="2020-09-29T00:00:00"/>
    <x v="323"/>
    <n v="2350"/>
    <n v="9"/>
    <x v="3"/>
    <n v="909"/>
    <n v="1"/>
    <n v="331"/>
    <s v="THEFT FROM MOTOR VEHICLE - GRAND ($950.01 AND OVER)"/>
    <s v="0385 0344"/>
    <n v="32"/>
    <s v="M"/>
    <s v="H"/>
    <n v="101"/>
    <s v="STREET"/>
    <m/>
    <m/>
    <s v="IC"/>
    <s v="Invest Cont"/>
    <n v="331"/>
    <m/>
    <m/>
    <m/>
    <s v="COSTELLO                     AV"/>
    <s v="RUNNYMEDE                    ST"/>
    <n v="34.205800000000004"/>
    <n v="-118.43819999999999"/>
    <n v="0"/>
    <x v="12"/>
  </r>
  <r>
    <n v="200616238"/>
    <d v="2020-10-03T00:00:00"/>
    <x v="163"/>
    <n v="630"/>
    <n v="6"/>
    <x v="9"/>
    <n v="648"/>
    <n v="1"/>
    <n v="440"/>
    <s v="THEFT PLAIN - PETTY ($950 &amp; UNDER)"/>
    <s v="1822 0325"/>
    <n v="0"/>
    <s v="X"/>
    <s v="X"/>
    <n v="252"/>
    <s v="COFFEE SHOP (STARBUCKS, COFFEE BEAN, PEET'S, ETC.)"/>
    <m/>
    <m/>
    <s v="IC"/>
    <s v="Invest Cont"/>
    <n v="440"/>
    <m/>
    <m/>
    <m/>
    <s v="5500 W  SUNSET                       BL"/>
    <m/>
    <n v="34.1"/>
    <n v="-118.3113"/>
    <n v="0"/>
    <x v="12"/>
  </r>
  <r>
    <n v="201008083"/>
    <d v="2020-04-16T00:00:00"/>
    <x v="77"/>
    <n v="750"/>
    <n v="10"/>
    <x v="11"/>
    <n v="1039"/>
    <n v="2"/>
    <n v="624"/>
    <s v="BATTERY - SIMPLE ASSAULT"/>
    <s v="1402 0416 0447 0913 1202"/>
    <n v="60"/>
    <s v="M"/>
    <s v="H"/>
    <n v="510"/>
    <s v="NURSING/CONVALESCENT/RETIREMENT HOME"/>
    <n v="400"/>
    <s v="STRONG-ARM (HANDS, FIST, FEET OR BODILY FORCE)"/>
    <s v="IC"/>
    <s v="Invest Cont"/>
    <n v="624"/>
    <n v="998"/>
    <m/>
    <m/>
    <s v="6600    GAVIOTA                      AV"/>
    <m/>
    <n v="34.190300000000001"/>
    <n v="-118.4815"/>
    <n v="0"/>
    <x v="12"/>
  </r>
  <r>
    <n v="200906910"/>
    <d v="2020-03-04T00:00:00"/>
    <x v="301"/>
    <n v="1600"/>
    <n v="9"/>
    <x v="3"/>
    <n v="911"/>
    <n v="1"/>
    <n v="420"/>
    <s v="THEFT FROM MOTOR VEHICLE - PETTY ($950 &amp; UNDER)"/>
    <m/>
    <n v="0"/>
    <m/>
    <m/>
    <n v="108"/>
    <s v="PARKING LOT"/>
    <m/>
    <m/>
    <s v="IC"/>
    <s v="Invest Cont"/>
    <n v="420"/>
    <m/>
    <m/>
    <m/>
    <s v="15400    SHERMAN                      WY"/>
    <m/>
    <n v="34.2012"/>
    <n v="-118.4684"/>
    <n v="0"/>
    <x v="12"/>
  </r>
  <r>
    <n v="200118159"/>
    <d v="2020-09-18T00:00:00"/>
    <x v="333"/>
    <n v="1830"/>
    <n v="1"/>
    <x v="1"/>
    <n v="157"/>
    <n v="2"/>
    <n v="624"/>
    <s v="BATTERY - SIMPLE ASSAULT"/>
    <n v="416"/>
    <n v="50"/>
    <s v="M"/>
    <s v="W"/>
    <n v="101"/>
    <s v="STREET"/>
    <n v="500"/>
    <s v="UNKNOWN WEAPON/OTHER WEAPON"/>
    <s v="IC"/>
    <s v="Invest Cont"/>
    <n v="624"/>
    <m/>
    <m/>
    <m/>
    <s v="5TH                          ST"/>
    <s v="TOWNE"/>
    <n v="34.043500000000002"/>
    <n v="-118.2427"/>
    <n v="0"/>
    <x v="12"/>
  </r>
  <r>
    <n v="201214649"/>
    <d v="2020-06-13T00:00:00"/>
    <x v="93"/>
    <n v="2230"/>
    <n v="12"/>
    <x v="8"/>
    <n v="1283"/>
    <n v="1"/>
    <n v="236"/>
    <s v="INTIMATE PARTNER - AGGRAVATED ASSAULT"/>
    <s v="1300 1309 2000 0416 0913"/>
    <n v="21"/>
    <s v="F"/>
    <s v="B"/>
    <n v="101"/>
    <s v="STREET"/>
    <n v="400"/>
    <s v="STRONG-ARM (HANDS, FIST, FEET OR BODILY FORCE)"/>
    <s v="IC"/>
    <s v="Invest Cont"/>
    <n v="236"/>
    <m/>
    <m/>
    <m/>
    <s v="2000 W  96TH                         ST"/>
    <m/>
    <n v="33.949100000000001"/>
    <n v="-118.3139"/>
    <n v="0"/>
    <x v="12"/>
  </r>
  <r>
    <n v="200805550"/>
    <d v="2020-02-04T00:00:00"/>
    <x v="350"/>
    <n v="930"/>
    <n v="8"/>
    <x v="12"/>
    <n v="858"/>
    <n v="2"/>
    <n v="745"/>
    <s v="VANDALISM - MISDEAMEANOR ($399 OR UNDER)"/>
    <s v="1420 0447 0329"/>
    <n v="47"/>
    <s v="F"/>
    <s v="O"/>
    <n v="501"/>
    <s v="SINGLE FAMILY DWELLING"/>
    <m/>
    <m/>
    <s v="AO"/>
    <s v="Adult Other"/>
    <n v="745"/>
    <m/>
    <m/>
    <m/>
    <s v="1100 S  LA PEER                      DR"/>
    <m/>
    <n v="34.057099999999998"/>
    <n v="-118.38679999999999"/>
    <n v="0"/>
    <x v="12"/>
  </r>
  <r>
    <n v="200305794"/>
    <d v="2020-01-30T00:00:00"/>
    <x v="94"/>
    <n v="2205"/>
    <n v="3"/>
    <x v="2"/>
    <n v="357"/>
    <n v="1"/>
    <n v="230"/>
    <s v="ASSAULT WITH DEADLY WEAPON, AGGRAVATED ASSAULT"/>
    <s v="0910 1822 0334 0431 2052 2050 1259"/>
    <n v="15"/>
    <s v="X"/>
    <s v="X"/>
    <n v="945"/>
    <s v="MTA - EXPO LINE - EXPO/VERMONT"/>
    <n v="512"/>
    <s v="MACE/PEPPER SPRAY"/>
    <s v="IC"/>
    <s v="Invest Cont"/>
    <n v="230"/>
    <m/>
    <m/>
    <m/>
    <s v="1000    EXPOSITION                   BL"/>
    <m/>
    <n v="34.021900000000002"/>
    <n v="-118.2959"/>
    <n v="0"/>
    <x v="12"/>
  </r>
  <r>
    <n v="200318285"/>
    <d v="2020-10-02T00:00:00"/>
    <x v="163"/>
    <n v="1030"/>
    <n v="3"/>
    <x v="2"/>
    <n v="359"/>
    <n v="2"/>
    <n v="625"/>
    <s v="OTHER ASSAULT"/>
    <s v="1822 1309 1310 0356 0919 0202"/>
    <n v="39"/>
    <s v="F"/>
    <s v="B"/>
    <n v="101"/>
    <s v="STREET"/>
    <n v="500"/>
    <s v="UNKNOWN WEAPON/OTHER WEAPON"/>
    <s v="IC"/>
    <s v="Invest Cont"/>
    <n v="625"/>
    <m/>
    <m/>
    <m/>
    <s v="FIGUEROA                     ST"/>
    <s v="39TH"/>
    <n v="34.014000000000003"/>
    <n v="-118.28279999999999"/>
    <n v="0"/>
    <x v="12"/>
  </r>
  <r>
    <n v="200404652"/>
    <d v="2020-01-17T00:00:00"/>
    <x v="132"/>
    <n v="800"/>
    <n v="4"/>
    <x v="4"/>
    <n v="455"/>
    <n v="2"/>
    <n v="662"/>
    <s v="BUNCO, GRAND THEFT"/>
    <n v="701"/>
    <n v="60"/>
    <s v="M"/>
    <s v="A"/>
    <n v="501"/>
    <s v="SINGLE FAMILY DWELLING"/>
    <m/>
    <m/>
    <s v="IC"/>
    <s v="Invest Cont"/>
    <n v="662"/>
    <m/>
    <m/>
    <m/>
    <s v="1900    CITY VIEW                    AV"/>
    <m/>
    <n v="34.054099999999998"/>
    <n v="-118.21259999999999"/>
    <n v="0"/>
    <x v="12"/>
  </r>
  <r>
    <n v="200714950"/>
    <d v="2020-10-15T00:00:00"/>
    <x v="107"/>
    <n v="1520"/>
    <n v="7"/>
    <x v="0"/>
    <n v="742"/>
    <n v="2"/>
    <n v="946"/>
    <s v="OTHER MISCELLANEOUS CRIME"/>
    <s v="0910 2049 1501"/>
    <n v="42"/>
    <s v="M"/>
    <s v="H"/>
    <n v="801"/>
    <s v="MTA BUS"/>
    <n v="511"/>
    <s v="VERBAL THREAT"/>
    <s v="IC"/>
    <s v="Invest Cont"/>
    <n v="946"/>
    <m/>
    <m/>
    <m/>
    <s v="WILSHIRE"/>
    <s v="FAIRFAX"/>
    <n v="34.063000000000002"/>
    <n v="-118.36190000000001"/>
    <n v="0"/>
    <x v="12"/>
  </r>
  <r>
    <n v="200107202"/>
    <d v="2020-02-15T00:00:00"/>
    <x v="46"/>
    <n v="705"/>
    <n v="1"/>
    <x v="1"/>
    <n v="152"/>
    <n v="1"/>
    <n v="440"/>
    <s v="THEFT PLAIN - PETTY ($950 &amp; UNDER)"/>
    <s v="1822 1202 2032 0344 1218 0910"/>
    <n v="71"/>
    <s v="F"/>
    <s v="O"/>
    <n v="903"/>
    <s v="MTA - RED LINE - 7TH AND METRO CENTER"/>
    <m/>
    <m/>
    <s v="IC"/>
    <s v="Invest Cont"/>
    <n v="440"/>
    <m/>
    <m/>
    <m/>
    <s v="600 S  FIGUEROA                     ST"/>
    <m/>
    <n v="34.050899999999999"/>
    <n v="-118.2585"/>
    <n v="0"/>
    <x v="12"/>
  </r>
  <r>
    <n v="201225231"/>
    <d v="2020-11-22T00:00:00"/>
    <x v="242"/>
    <n v="2330"/>
    <n v="12"/>
    <x v="8"/>
    <n v="1268"/>
    <n v="1"/>
    <n v="350"/>
    <s v="THEFT, PERSON"/>
    <s v="0913 0344 0400 0408 1814 2000"/>
    <n v="26"/>
    <s v="F"/>
    <s v="B"/>
    <n v="502"/>
    <s v="MULTI-UNIT DWELLING (APARTMENT, DUPLEX, ETC)"/>
    <n v="400"/>
    <s v="STRONG-ARM (HANDS, FIST, FEET OR BODILY FORCE)"/>
    <s v="AA"/>
    <s v="Adult Arrest"/>
    <n v="350"/>
    <n v="626"/>
    <m/>
    <m/>
    <s v="100 W  80TH                         ST"/>
    <m/>
    <n v="33.966900000000003"/>
    <n v="-118.2739"/>
    <n v="1"/>
    <x v="12"/>
  </r>
  <r>
    <n v="200518117"/>
    <d v="2020-12-22T00:00:00"/>
    <x v="181"/>
    <n v="200"/>
    <n v="5"/>
    <x v="10"/>
    <n v="501"/>
    <n v="1"/>
    <n v="420"/>
    <s v="THEFT FROM MOTOR VEHICLE - PETTY ($950 &amp; UNDER)"/>
    <s v="0344 0358 1300 1606 0216"/>
    <n v="39"/>
    <s v="M"/>
    <s v="H"/>
    <n v="104"/>
    <s v="DRIVEWAY"/>
    <m/>
    <m/>
    <s v="IC"/>
    <s v="Invest Cont"/>
    <n v="420"/>
    <m/>
    <m/>
    <m/>
    <s v="1000 W  184TH                        ST"/>
    <m/>
    <n v="33.863399999999999"/>
    <n v="-118.2919"/>
    <n v="0"/>
    <x v="12"/>
  </r>
  <r>
    <n v="200509219"/>
    <d v="2020-05-08T00:00:00"/>
    <x v="165"/>
    <n v="1210"/>
    <n v="5"/>
    <x v="10"/>
    <n v="526"/>
    <n v="2"/>
    <n v="888"/>
    <s v="TRESPASSING"/>
    <n v="2004"/>
    <n v="0"/>
    <s v="X"/>
    <s v="X"/>
    <n v="108"/>
    <s v="PARKING LOT"/>
    <m/>
    <m/>
    <s v="AA"/>
    <s v="Adult Arrest"/>
    <n v="888"/>
    <m/>
    <m/>
    <m/>
    <s v="700    LAGOON                       AV"/>
    <m/>
    <n v="33.778300000000002"/>
    <n v="-118.2675"/>
    <n v="1"/>
    <x v="12"/>
  </r>
  <r>
    <n v="200405685"/>
    <d v="2020-02-13T00:00:00"/>
    <x v="320"/>
    <n v="1730"/>
    <n v="4"/>
    <x v="4"/>
    <n v="439"/>
    <n v="1"/>
    <n v="440"/>
    <s v="THEFT PLAIN - PETTY ($950 &amp; UNDER)"/>
    <s v="0344 0325"/>
    <n v="0"/>
    <s v="M"/>
    <s v="W"/>
    <n v="203"/>
    <s v="OTHER BUSINESS"/>
    <m/>
    <m/>
    <s v="IC"/>
    <s v="Invest Cont"/>
    <n v="440"/>
    <m/>
    <m/>
    <m/>
    <s v="5500    VALLEY                       BL"/>
    <m/>
    <n v="34.073900000000002"/>
    <n v="-118.1632"/>
    <n v="0"/>
    <x v="12"/>
  </r>
  <r>
    <n v="200506997"/>
    <d v="2020-03-10T00:00:00"/>
    <x v="3"/>
    <n v="1306"/>
    <n v="5"/>
    <x v="10"/>
    <n v="503"/>
    <n v="1"/>
    <n v="320"/>
    <s v="BURGLARY, ATTEMPTED"/>
    <s v="0344 1608 1601 1202 0314 0216 0358"/>
    <n v="71"/>
    <s v="F"/>
    <s v="A"/>
    <n v="501"/>
    <s v="SINGLE FAMILY DWELLING"/>
    <m/>
    <m/>
    <s v="IC"/>
    <s v="Invest Cont"/>
    <n v="320"/>
    <m/>
    <m/>
    <m/>
    <s v="25300    MCCOY                        AV"/>
    <m/>
    <n v="33.793999999999997"/>
    <n v="-118.2899"/>
    <n v="0"/>
    <x v="12"/>
  </r>
  <r>
    <n v="200714192"/>
    <d v="2020-09-24T00:00:00"/>
    <x v="23"/>
    <n v="740"/>
    <n v="7"/>
    <x v="0"/>
    <n v="778"/>
    <n v="2"/>
    <n v="624"/>
    <s v="BATTERY - SIMPLE ASSAULT"/>
    <s v="1822 0417 0446 1402 2004"/>
    <n v="18"/>
    <s v="M"/>
    <s v="H"/>
    <n v="102"/>
    <s v="SIDEWALK"/>
    <n v="400"/>
    <s v="STRONG-ARM (HANDS, FIST, FEET OR BODILY FORCE)"/>
    <s v="AO"/>
    <s v="Adult Other"/>
    <n v="624"/>
    <n v="998"/>
    <m/>
    <m/>
    <s v="1600    7TH                          AV"/>
    <m/>
    <n v="34.041800000000002"/>
    <n v="-118.3248"/>
    <n v="0"/>
    <x v="12"/>
  </r>
  <r>
    <n v="200404156"/>
    <d v="2020-01-04T00:00:00"/>
    <x v="81"/>
    <n v="2215"/>
    <n v="4"/>
    <x v="4"/>
    <n v="411"/>
    <n v="1"/>
    <n v="236"/>
    <s v="INTIMATE PARTNER - AGGRAVATED ASSAULT"/>
    <s v="2000 0913 0400 1243 1814 0416 1310"/>
    <n v="32"/>
    <s v="F"/>
    <s v="B"/>
    <n v="101"/>
    <s v="STREET"/>
    <n v="400"/>
    <s v="STRONG-ARM (HANDS, FIST, FEET OR BODILY FORCE)"/>
    <s v="AO"/>
    <s v="Adult Other"/>
    <n v="236"/>
    <m/>
    <m/>
    <m/>
    <s v="AVENUE 19"/>
    <s v="BROADWAY"/>
    <n v="34.072099999999999"/>
    <n v="-118.2213"/>
    <n v="0"/>
    <x v="12"/>
  </r>
  <r>
    <n v="200306834"/>
    <d v="2020-02-17T00:00:00"/>
    <x v="348"/>
    <n v="2000"/>
    <n v="3"/>
    <x v="2"/>
    <n v="316"/>
    <n v="1"/>
    <n v="230"/>
    <s v="ASSAULT WITH DEADLY WEAPON, AGGRAVATED ASSAULT"/>
    <s v="0302 0309 0334 0450 1100 1309 1407 1822 1414"/>
    <n v="20"/>
    <s v="M"/>
    <s v="H"/>
    <n v="101"/>
    <s v="STREET"/>
    <n v="102"/>
    <s v="HAND GUN"/>
    <s v="IC"/>
    <s v="Invest Cont"/>
    <n v="230"/>
    <m/>
    <m/>
    <m/>
    <s v="24TH                         ST"/>
    <s v="LA SALLE                     AV"/>
    <n v="34.034599999999998"/>
    <n v="-118.3058"/>
    <n v="0"/>
    <x v="12"/>
  </r>
  <r>
    <n v="201208818"/>
    <d v="2020-03-09T00:00:00"/>
    <x v="73"/>
    <n v="1000"/>
    <n v="12"/>
    <x v="8"/>
    <n v="1239"/>
    <n v="1"/>
    <n v="230"/>
    <s v="ASSAULT WITH DEADLY WEAPON, AGGRAVATED ASSAULT"/>
    <s v="0913 0334 0443 0400 0421 0329"/>
    <n v="44"/>
    <s v="M"/>
    <s v="B"/>
    <n v="108"/>
    <s v="PARKING LOT"/>
    <n v="207"/>
    <s v="OTHER KNIFE"/>
    <s v="AO"/>
    <s v="Adult Other"/>
    <n v="230"/>
    <m/>
    <m/>
    <m/>
    <s v="5900 S  FIGUEROA                     ST"/>
    <m/>
    <n v="33.987099999999998"/>
    <n v="-118.28270000000001"/>
    <n v="0"/>
    <x v="12"/>
  </r>
  <r>
    <n v="200713407"/>
    <d v="2020-09-01T00:00:00"/>
    <x v="64"/>
    <n v="1650"/>
    <n v="7"/>
    <x v="0"/>
    <n v="769"/>
    <n v="1"/>
    <n v="210"/>
    <s v="ROBBERY"/>
    <s v="0334 0906 0344 0342 0355"/>
    <n v="36"/>
    <s v="M"/>
    <s v="H"/>
    <n v="101"/>
    <s v="STREET"/>
    <n v="106"/>
    <s v="UNKNOWN FIREARM"/>
    <s v="JA"/>
    <s v="Juv Arrest"/>
    <n v="210"/>
    <m/>
    <m/>
    <m/>
    <s v="3500    VENICE                       BL"/>
    <m/>
    <n v="34.045400000000001"/>
    <n v="-118.3207"/>
    <n v="1"/>
    <x v="12"/>
  </r>
  <r>
    <n v="200114902"/>
    <d v="2020-07-16T00:00:00"/>
    <x v="24"/>
    <n v="100"/>
    <n v="1"/>
    <x v="1"/>
    <n v="192"/>
    <n v="1"/>
    <n v="210"/>
    <s v="ROBBERY"/>
    <s v="0377 1278 2004 0305 0416 0429 0344 1822"/>
    <n v="48"/>
    <s v="M"/>
    <s v="B"/>
    <n v="102"/>
    <s v="SIDEWALK"/>
    <n v="500"/>
    <s v="UNKNOWN WEAPON/OTHER WEAPON"/>
    <s v="IC"/>
    <s v="Invest Cont"/>
    <n v="210"/>
    <m/>
    <m/>
    <m/>
    <s v="18TH                         ST"/>
    <s v="GRAND                        AV"/>
    <n v="34.034199999999998"/>
    <n v="-118.26730000000001"/>
    <n v="0"/>
    <x v="12"/>
  </r>
  <r>
    <n v="200911595"/>
    <d v="2020-06-25T00:00:00"/>
    <x v="25"/>
    <n v="1225"/>
    <n v="9"/>
    <x v="3"/>
    <n v="937"/>
    <n v="2"/>
    <n v="354"/>
    <s v="THEFT OF IDENTITY"/>
    <s v="0377 1822"/>
    <n v="36"/>
    <s v="M"/>
    <s v="O"/>
    <n v="108"/>
    <s v="PARKING LOT"/>
    <m/>
    <m/>
    <s v="AA"/>
    <s v="Adult Arrest"/>
    <n v="354"/>
    <m/>
    <m/>
    <m/>
    <s v="VICTORY                      BL"/>
    <s v="HAZELTINE                    AV"/>
    <n v="34.186700000000002"/>
    <n v="-118.44"/>
    <n v="1"/>
    <x v="12"/>
  </r>
  <r>
    <n v="200113545"/>
    <d v="2020-06-17T00:00:00"/>
    <x v="318"/>
    <n v="1625"/>
    <n v="1"/>
    <x v="1"/>
    <n v="112"/>
    <n v="1"/>
    <n v="440"/>
    <s v="THEFT PLAIN - PETTY ($950 &amp; UNDER)"/>
    <s v="1822 0344"/>
    <n v="24"/>
    <s v="F"/>
    <s v="W"/>
    <n v="102"/>
    <s v="SIDEWALK"/>
    <m/>
    <m/>
    <s v="IC"/>
    <s v="Invest Cont"/>
    <n v="440"/>
    <m/>
    <m/>
    <m/>
    <s v="200 W  TEMPLE                       ST"/>
    <m/>
    <n v="34.057000000000002"/>
    <n v="-118.2437"/>
    <n v="0"/>
    <x v="12"/>
  </r>
  <r>
    <n v="200408825"/>
    <d v="2020-05-13T00:00:00"/>
    <x v="39"/>
    <n v="5"/>
    <n v="4"/>
    <x v="4"/>
    <n v="453"/>
    <n v="2"/>
    <n v="624"/>
    <s v="BATTERY - SIMPLE ASSAULT"/>
    <n v="2001"/>
    <n v="47"/>
    <s v="F"/>
    <s v="H"/>
    <n v="101"/>
    <s v="STREET"/>
    <n v="400"/>
    <s v="STRONG-ARM (HANDS, FIST, FEET OR BODILY FORCE)"/>
    <s v="IC"/>
    <s v="Invest Cont"/>
    <n v="624"/>
    <m/>
    <m/>
    <m/>
    <s v="1400    MITCHELL                     PL"/>
    <m/>
    <n v="34.054299999999998"/>
    <n v="-118.2195"/>
    <n v="0"/>
    <x v="12"/>
  </r>
  <r>
    <n v="200319254"/>
    <d v="2020-10-22T00:00:00"/>
    <x v="167"/>
    <n v="1040"/>
    <n v="3"/>
    <x v="2"/>
    <n v="397"/>
    <n v="2"/>
    <n v="901"/>
    <s v="VIOLATION OF RESTRAINING ORDER"/>
    <s v="0913 0561 2038 1202 2004"/>
    <n v="74"/>
    <s v="M"/>
    <s v="W"/>
    <n v="501"/>
    <s v="SINGLE FAMILY DWELLING"/>
    <m/>
    <m/>
    <s v="IC"/>
    <s v="Invest Cont"/>
    <n v="901"/>
    <m/>
    <m/>
    <m/>
    <s v="1100 W  41ST                         PL"/>
    <m/>
    <n v="34.008200000000002"/>
    <n v="-118.29519999999999"/>
    <n v="0"/>
    <x v="12"/>
  </r>
  <r>
    <n v="201104874"/>
    <d v="2020-01-22T00:00:00"/>
    <x v="204"/>
    <n v="1300"/>
    <n v="11"/>
    <x v="7"/>
    <n v="1175"/>
    <n v="1"/>
    <n v="330"/>
    <s v="BURGLARY FROM VEHICLE"/>
    <s v="1307 0344"/>
    <n v="31"/>
    <s v="F"/>
    <s v="W"/>
    <n v="101"/>
    <s v="STREET"/>
    <m/>
    <m/>
    <s v="IC"/>
    <s v="Invest Cont"/>
    <n v="330"/>
    <m/>
    <m/>
    <m/>
    <s v="ELYSIAN PARK"/>
    <s v="STADIUM                      WY"/>
    <n v="34.085700000000003"/>
    <n v="-118.2457"/>
    <n v="0"/>
    <x v="12"/>
  </r>
  <r>
    <n v="201111706"/>
    <d v="2020-07-22T00:00:00"/>
    <x v="102"/>
    <n v="2350"/>
    <n v="11"/>
    <x v="7"/>
    <n v="1179"/>
    <n v="1"/>
    <n v="440"/>
    <s v="THEFT PLAIN - PETTY ($950 &amp; UNDER)"/>
    <s v="1218 0344"/>
    <n v="49"/>
    <s v="M"/>
    <s v="B"/>
    <n v="102"/>
    <s v="SIDEWALK"/>
    <m/>
    <m/>
    <s v="IC"/>
    <s v="Invest Cont"/>
    <n v="440"/>
    <m/>
    <m/>
    <m/>
    <s v="AVENUE 43"/>
    <s v="FIGUEROA"/>
    <n v="34.094499999999996"/>
    <n v="-118.2085"/>
    <n v="0"/>
    <x v="12"/>
  </r>
  <r>
    <n v="200415117"/>
    <d v="2020-11-22T00:00:00"/>
    <x v="219"/>
    <n v="30"/>
    <n v="4"/>
    <x v="4"/>
    <n v="489"/>
    <n v="2"/>
    <n v="624"/>
    <s v="BATTERY - SIMPLE ASSAULT"/>
    <s v="0913 0446 0417 0429 2002"/>
    <n v="19"/>
    <s v="M"/>
    <s v="H"/>
    <n v="101"/>
    <s v="STREET"/>
    <n v="400"/>
    <s v="STRONG-ARM (HANDS, FIST, FEET OR BODILY FORCE)"/>
    <s v="IC"/>
    <s v="Invest Cont"/>
    <n v="624"/>
    <m/>
    <m/>
    <m/>
    <s v="2700    WYNGLEN                      LN"/>
    <m/>
    <n v="34.0274"/>
    <n v="-118.2188"/>
    <n v="0"/>
    <x v="12"/>
  </r>
  <r>
    <n v="200114294"/>
    <d v="2020-07-04T00:00:00"/>
    <x v="261"/>
    <n v="1700"/>
    <n v="1"/>
    <x v="1"/>
    <n v="155"/>
    <n v="1"/>
    <n v="330"/>
    <s v="BURGLARY FROM VEHICLE"/>
    <s v="1609 0344 1307 0329 1822 1202"/>
    <n v="65"/>
    <s v="M"/>
    <s v="B"/>
    <n v="101"/>
    <s v="STREET"/>
    <n v="500"/>
    <s v="UNKNOWN WEAPON/OTHER WEAPON"/>
    <s v="IC"/>
    <s v="Invest Cont"/>
    <n v="330"/>
    <m/>
    <m/>
    <m/>
    <s v="500 S  LOS ANGELES                  ST"/>
    <m/>
    <n v="34.045299999999997"/>
    <n v="-118.2483"/>
    <n v="0"/>
    <x v="12"/>
  </r>
  <r>
    <n v="201210394"/>
    <d v="2020-04-05T00:00:00"/>
    <x v="193"/>
    <n v="2044"/>
    <n v="12"/>
    <x v="8"/>
    <n v="1203"/>
    <n v="1"/>
    <n v="440"/>
    <s v="THEFT PLAIN - PETTY ($950 &amp; UNDER)"/>
    <s v="1822 0342 1227"/>
    <n v="58"/>
    <s v="M"/>
    <s v="H"/>
    <n v="101"/>
    <s v="STREET"/>
    <n v="400"/>
    <s v="STRONG-ARM (HANDS, FIST, FEET OR BODILY FORCE)"/>
    <s v="IC"/>
    <s v="Invest Cont"/>
    <n v="440"/>
    <m/>
    <m/>
    <m/>
    <s v="1600 W  51ST                         PL"/>
    <m/>
    <n v="33.996000000000002"/>
    <n v="-118.30459999999999"/>
    <n v="0"/>
    <x v="12"/>
  </r>
  <r>
    <n v="201306862"/>
    <d v="2020-02-21T00:00:00"/>
    <x v="100"/>
    <n v="2100"/>
    <n v="13"/>
    <x v="6"/>
    <n v="1322"/>
    <n v="1"/>
    <n v="510"/>
    <s v="VEHICLE - STOLEN"/>
    <m/>
    <n v="0"/>
    <m/>
    <m/>
    <n v="101"/>
    <s v="STREET"/>
    <m/>
    <m/>
    <s v="IC"/>
    <s v="Invest Cont"/>
    <n v="510"/>
    <m/>
    <m/>
    <m/>
    <s v="23RD                         ST"/>
    <s v="TRINITY                      ST"/>
    <n v="34.024999999999999"/>
    <n v="-118.26179999999999"/>
    <n v="0"/>
    <x v="12"/>
  </r>
  <r>
    <n v="200808013"/>
    <d v="2020-04-04T00:00:00"/>
    <x v="42"/>
    <n v="1830"/>
    <n v="8"/>
    <x v="12"/>
    <n v="842"/>
    <n v="2"/>
    <n v="624"/>
    <s v="BATTERY - SIMPLE ASSAULT"/>
    <s v="0448 1810"/>
    <n v="21"/>
    <s v="F"/>
    <s v="W"/>
    <n v="502"/>
    <s v="MULTI-UNIT DWELLING (APARTMENT, DUPLEX, ETC)"/>
    <n v="400"/>
    <s v="STRONG-ARM (HANDS, FIST, FEET OR BODILY FORCE)"/>
    <s v="AO"/>
    <s v="Adult Other"/>
    <n v="624"/>
    <m/>
    <m/>
    <m/>
    <s v="1400 S  BARRINGTON                   AV"/>
    <m/>
    <n v="34.046199999999999"/>
    <n v="-118.4581"/>
    <n v="0"/>
    <x v="12"/>
  </r>
  <r>
    <n v="200120759"/>
    <d v="2020-11-08T00:00:00"/>
    <x v="312"/>
    <n v="2300"/>
    <n v="1"/>
    <x v="1"/>
    <n v="182"/>
    <n v="2"/>
    <n v="740"/>
    <s v="VANDALISM - FELONY ($400 &amp; OVER, ALL CHURCH VANDALISMS)"/>
    <n v="329"/>
    <n v="0"/>
    <s v="X"/>
    <s v="X"/>
    <n v="252"/>
    <s v="COFFEE SHOP (STARBUCKS, COFFEE BEAN, PEET'S, ETC.)"/>
    <m/>
    <m/>
    <s v="IC"/>
    <s v="Invest Cont"/>
    <n v="740"/>
    <m/>
    <m/>
    <m/>
    <s v="1100 S  GRAND                        AV"/>
    <m/>
    <n v="34.040500000000002"/>
    <n v="-118.26300000000001"/>
    <n v="0"/>
    <x v="12"/>
  </r>
  <r>
    <n v="200817807"/>
    <d v="2020-12-22T00:00:00"/>
    <x v="181"/>
    <n v="2300"/>
    <n v="8"/>
    <x v="12"/>
    <n v="898"/>
    <n v="1"/>
    <n v="330"/>
    <s v="BURGLARY FROM VEHICLE"/>
    <s v="0344 1822"/>
    <n v="54"/>
    <s v="F"/>
    <s v="O"/>
    <n v="707"/>
    <s v="GARAGE/CARPORT"/>
    <m/>
    <m/>
    <s v="IC"/>
    <s v="Invest Cont"/>
    <n v="330"/>
    <m/>
    <m/>
    <m/>
    <s v="9000    HARGIS                       ST"/>
    <m/>
    <n v="34.035899999999998"/>
    <n v="-118.3891"/>
    <n v="0"/>
    <x v="12"/>
  </r>
  <r>
    <n v="200412606"/>
    <d v="2020-09-09T00:00:00"/>
    <x v="4"/>
    <n v="2330"/>
    <n v="4"/>
    <x v="4"/>
    <n v="412"/>
    <n v="2"/>
    <n v="901"/>
    <s v="VIOLATION OF RESTRAINING ORDER"/>
    <n v="2038"/>
    <n v="25"/>
    <s v="F"/>
    <s v="B"/>
    <n v="102"/>
    <s v="SIDEWALK"/>
    <m/>
    <m/>
    <s v="AO"/>
    <s v="Adult Other"/>
    <n v="901"/>
    <m/>
    <m/>
    <m/>
    <s v="HUMBOLDT"/>
    <s v="AVENUE 26"/>
    <n v="34.080300000000001"/>
    <n v="-118.21769999999999"/>
    <n v="0"/>
    <x v="12"/>
  </r>
  <r>
    <n v="200918967"/>
    <d v="2020-12-30T00:00:00"/>
    <x v="362"/>
    <n v="2312"/>
    <n v="9"/>
    <x v="3"/>
    <n v="964"/>
    <n v="1"/>
    <n v="210"/>
    <s v="ROBBERY"/>
    <s v="1402 0344 0216 1822 0334 1300"/>
    <n v="30"/>
    <s v="M"/>
    <s v="W"/>
    <n v="102"/>
    <s v="SIDEWALK"/>
    <n v="400"/>
    <s v="STRONG-ARM (HANDS, FIST, FEET OR BODILY FORCE)"/>
    <s v="AA"/>
    <s v="Adult Arrest"/>
    <n v="210"/>
    <n v="998"/>
    <m/>
    <m/>
    <s v="HUSTON"/>
    <s v="LENNOX"/>
    <n v="34.159399999999998"/>
    <n v="-118.44540000000001"/>
    <n v="1"/>
    <x v="12"/>
  </r>
  <r>
    <n v="200807022"/>
    <d v="2020-03-07T00:00:00"/>
    <x v="330"/>
    <n v="605"/>
    <n v="8"/>
    <x v="12"/>
    <n v="827"/>
    <n v="1"/>
    <n v="510"/>
    <s v="VEHICLE - STOLEN"/>
    <m/>
    <n v="0"/>
    <m/>
    <m/>
    <n v="707"/>
    <s v="GARAGE/CARPORT"/>
    <m/>
    <m/>
    <s v="IC"/>
    <s v="Invest Cont"/>
    <n v="510"/>
    <m/>
    <m/>
    <m/>
    <s v="500 S  BARRINGTON                   AV"/>
    <m/>
    <n v="34.059699999999999"/>
    <n v="-118.46850000000001"/>
    <n v="0"/>
    <x v="12"/>
  </r>
  <r>
    <n v="201009019"/>
    <d v="2020-05-15T00:00:00"/>
    <x v="80"/>
    <n v="1900"/>
    <n v="10"/>
    <x v="11"/>
    <n v="1023"/>
    <n v="1"/>
    <n v="510"/>
    <s v="VEHICLE - STOLEN"/>
    <m/>
    <n v="0"/>
    <m/>
    <m/>
    <n v="101"/>
    <s v="STREET"/>
    <m/>
    <m/>
    <s v="IC"/>
    <s v="Invest Cont"/>
    <n v="510"/>
    <m/>
    <m/>
    <m/>
    <s v="KITTRIDGE"/>
    <s v="WILBUR                       AV"/>
    <n v="34.190199999999997"/>
    <n v="-118.5448"/>
    <n v="0"/>
    <x v="12"/>
  </r>
  <r>
    <n v="200207779"/>
    <d v="2020-03-15T00:00:00"/>
    <x v="342"/>
    <n v="940"/>
    <n v="2"/>
    <x v="5"/>
    <n v="201"/>
    <n v="2"/>
    <n v="624"/>
    <s v="BATTERY - SIMPLE ASSAULT"/>
    <s v="1822 0448 0906"/>
    <n v="28"/>
    <s v="M"/>
    <s v="B"/>
    <n v="101"/>
    <s v="STREET"/>
    <n v="400"/>
    <s v="STRONG-ARM (HANDS, FIST, FEET OR BODILY FORCE)"/>
    <s v="IC"/>
    <s v="Invest Cont"/>
    <n v="624"/>
    <m/>
    <m/>
    <m/>
    <s v="VERMONT"/>
    <s v="SANTA MONICA"/>
    <n v="34.090899999999998"/>
    <n v="-118.29170000000001"/>
    <n v="0"/>
    <x v="12"/>
  </r>
  <r>
    <n v="200112717"/>
    <d v="2020-06-01T00:00:00"/>
    <x v="14"/>
    <n v="1600"/>
    <n v="1"/>
    <x v="1"/>
    <n v="176"/>
    <n v="1"/>
    <n v="310"/>
    <s v="BURGLARY"/>
    <s v="1609 0344 1822 0352"/>
    <n v="0"/>
    <s v="X"/>
    <s v="X"/>
    <n v="405"/>
    <s v="CLOTHING STORE"/>
    <n v="500"/>
    <s v="UNKNOWN WEAPON/OTHER WEAPON"/>
    <s v="IC"/>
    <s v="Invest Cont"/>
    <n v="310"/>
    <m/>
    <m/>
    <m/>
    <s v="700 S  LOS ANGELES                  ST"/>
    <m/>
    <n v="34.043300000000002"/>
    <n v="-118.2504"/>
    <n v="0"/>
    <x v="12"/>
  </r>
  <r>
    <n v="200507656"/>
    <d v="2020-03-26T00:00:00"/>
    <x v="209"/>
    <n v="900"/>
    <n v="5"/>
    <x v="10"/>
    <n v="513"/>
    <n v="1"/>
    <n v="442"/>
    <s v="SHOPLIFTING - PETTY THEFT ($950 &amp; UNDER)"/>
    <s v="0344 1817 2028 0325"/>
    <n v="0"/>
    <s v="X"/>
    <s v="X"/>
    <n v="401"/>
    <s v="MINI-MART"/>
    <m/>
    <m/>
    <s v="IC"/>
    <s v="Invest Cont"/>
    <n v="442"/>
    <m/>
    <m/>
    <m/>
    <s v="1100    PACIFIC COAST                HY"/>
    <m/>
    <n v="33.790300000000002"/>
    <n v="-118.2955"/>
    <n v="0"/>
    <x v="12"/>
  </r>
  <r>
    <n v="201116092"/>
    <d v="2020-11-26T00:00:00"/>
    <x v="130"/>
    <n v="30"/>
    <n v="11"/>
    <x v="7"/>
    <n v="1171"/>
    <n v="1"/>
    <n v="331"/>
    <s v="THEFT FROM MOTOR VEHICLE - GRAND ($950.01 AND OVER)"/>
    <n v="385"/>
    <n v="33"/>
    <s v="F"/>
    <s v="O"/>
    <n v="101"/>
    <s v="STREET"/>
    <m/>
    <m/>
    <s v="IC"/>
    <s v="Invest Cont"/>
    <n v="331"/>
    <m/>
    <m/>
    <m/>
    <s v="REDESDALE"/>
    <s v="ROTARY"/>
    <n v="34.088500000000003"/>
    <n v="-118.2714"/>
    <n v="0"/>
    <x v="12"/>
  </r>
  <r>
    <n v="201213602"/>
    <d v="2020-05-27T00:00:00"/>
    <x v="88"/>
    <n v="1720"/>
    <n v="12"/>
    <x v="8"/>
    <n v="1268"/>
    <n v="1"/>
    <n v="230"/>
    <s v="ASSAULT WITH DEADLY WEAPON, AGGRAVATED ASSAULT"/>
    <s v="0416 0216 1822"/>
    <n v="39"/>
    <s v="M"/>
    <s v="H"/>
    <n v="104"/>
    <s v="DRIVEWAY"/>
    <n v="400"/>
    <s v="STRONG-ARM (HANDS, FIST, FEET OR BODILY FORCE)"/>
    <s v="IC"/>
    <s v="Invest Cont"/>
    <n v="230"/>
    <m/>
    <m/>
    <m/>
    <s v="200 E  84TH                         PL"/>
    <m/>
    <n v="33.9619"/>
    <n v="-118.2717"/>
    <n v="0"/>
    <x v="12"/>
  </r>
  <r>
    <n v="200315249"/>
    <d v="2020-08-04T00:00:00"/>
    <x v="74"/>
    <n v="1030"/>
    <n v="3"/>
    <x v="2"/>
    <n v="392"/>
    <n v="2"/>
    <n v="626"/>
    <s v="INTIMATE PARTNER - SIMPLE ASSAULT"/>
    <s v="2000 1814 0443 0416 0913"/>
    <n v="58"/>
    <s v="F"/>
    <s v="B"/>
    <n v="501"/>
    <s v="SINGLE FAMILY DWELLING"/>
    <n v="400"/>
    <s v="STRONG-ARM (HANDS, FIST, FEET OR BODILY FORCE)"/>
    <s v="IC"/>
    <s v="Invest Cont"/>
    <n v="626"/>
    <m/>
    <m/>
    <m/>
    <s v="4600    ARLINGTON                    AV"/>
    <m/>
    <n v="34.0032"/>
    <n v="-118.3182"/>
    <n v="0"/>
    <x v="12"/>
  </r>
  <r>
    <n v="200617121"/>
    <d v="2020-10-22T00:00:00"/>
    <x v="36"/>
    <n v="2000"/>
    <n v="6"/>
    <x v="9"/>
    <n v="643"/>
    <n v="1"/>
    <n v="440"/>
    <s v="THEFT PLAIN - PETTY ($950 &amp; UNDER)"/>
    <s v="0344 1822 0394"/>
    <n v="26"/>
    <s v="F"/>
    <s v="W"/>
    <n v="502"/>
    <s v="MULTI-UNIT DWELLING (APARTMENT, DUPLEX, ETC)"/>
    <m/>
    <m/>
    <s v="IC"/>
    <s v="Invest Cont"/>
    <n v="440"/>
    <m/>
    <m/>
    <m/>
    <s v="7300    HAWTHORN                     AV"/>
    <m/>
    <n v="34.099800000000002"/>
    <n v="-118.35"/>
    <n v="0"/>
    <x v="12"/>
  </r>
  <r>
    <n v="200207324"/>
    <d v="2020-03-05T00:00:00"/>
    <x v="244"/>
    <n v="40"/>
    <n v="2"/>
    <x v="5"/>
    <n v="235"/>
    <n v="1"/>
    <n v="330"/>
    <s v="BURGLARY FROM VEHICLE"/>
    <s v="0344 1609 1307 0329 0377"/>
    <n v="19"/>
    <s v="M"/>
    <s v="H"/>
    <n v="101"/>
    <s v="STREET"/>
    <m/>
    <m/>
    <s v="IC"/>
    <s v="Invest Cont"/>
    <n v="330"/>
    <m/>
    <m/>
    <m/>
    <s v="BEVERLY"/>
    <s v="PARK VIEW"/>
    <n v="34.068300000000001"/>
    <n v="-118.2739"/>
    <n v="0"/>
    <x v="12"/>
  </r>
  <r>
    <n v="200407634"/>
    <d v="2020-04-07T00:00:00"/>
    <x v="126"/>
    <n v="1000"/>
    <n v="4"/>
    <x v="4"/>
    <n v="463"/>
    <n v="2"/>
    <n v="740"/>
    <s v="VANDALISM - FELONY ($400 &amp; OVER, ALL CHURCH VANDALISMS)"/>
    <s v="1300 1307 0329"/>
    <n v="25"/>
    <s v="F"/>
    <s v="H"/>
    <n v="101"/>
    <s v="STREET"/>
    <n v="310"/>
    <s v="CONCRETE BLOCK/BRICK"/>
    <s v="AO"/>
    <s v="Adult Other"/>
    <n v="740"/>
    <m/>
    <m/>
    <m/>
    <s v="2000 E  4TH                          ST"/>
    <m/>
    <n v="34.046199999999999"/>
    <n v="-118.2153"/>
    <n v="0"/>
    <x v="12"/>
  </r>
  <r>
    <n v="201111570"/>
    <d v="2020-07-18T00:00:00"/>
    <x v="264"/>
    <n v="600"/>
    <n v="11"/>
    <x v="7"/>
    <n v="1139"/>
    <n v="1"/>
    <n v="510"/>
    <s v="VEHICLE - STOLEN"/>
    <m/>
    <n v="0"/>
    <m/>
    <m/>
    <n v="101"/>
    <s v="STREET"/>
    <m/>
    <m/>
    <s v="IC"/>
    <s v="Invest Cont"/>
    <n v="510"/>
    <m/>
    <m/>
    <m/>
    <s v="5800    ARROYO                       DR"/>
    <m/>
    <n v="34.105400000000003"/>
    <n v="-118.18940000000001"/>
    <n v="0"/>
    <x v="12"/>
  </r>
  <r>
    <n v="200314559"/>
    <d v="2020-07-22T00:00:00"/>
    <x v="231"/>
    <n v="1535"/>
    <n v="3"/>
    <x v="2"/>
    <n v="363"/>
    <n v="2"/>
    <n v="624"/>
    <s v="BATTERY - SIMPLE ASSAULT"/>
    <s v="1822 0319 0416 0446"/>
    <n v="36"/>
    <s v="F"/>
    <s v="H"/>
    <n v="502"/>
    <s v="MULTI-UNIT DWELLING (APARTMENT, DUPLEX, ETC)"/>
    <n v="400"/>
    <s v="STRONG-ARM (HANDS, FIST, FEET OR BODILY FORCE)"/>
    <s v="AA"/>
    <s v="Adult Arrest"/>
    <n v="624"/>
    <m/>
    <m/>
    <m/>
    <s v="4000    PALMYRA                      RD"/>
    <m/>
    <n v="34.014200000000002"/>
    <n v="-118.34229999999999"/>
    <n v="1"/>
    <x v="12"/>
  </r>
  <r>
    <n v="200404787"/>
    <d v="2020-01-21T00:00:00"/>
    <x v="202"/>
    <n v="1130"/>
    <n v="4"/>
    <x v="4"/>
    <n v="456"/>
    <n v="1"/>
    <n v="510"/>
    <s v="VEHICLE - STOLEN"/>
    <m/>
    <n v="0"/>
    <m/>
    <m/>
    <n v="101"/>
    <s v="STREET"/>
    <m/>
    <m/>
    <s v="IC"/>
    <s v="Invest Cont"/>
    <n v="510"/>
    <m/>
    <m/>
    <m/>
    <s v="2700    WINTER                       ST"/>
    <m/>
    <n v="34.049100000000003"/>
    <n v="-118.2016"/>
    <n v="0"/>
    <x v="12"/>
  </r>
  <r>
    <n v="200411680"/>
    <d v="2020-08-11T00:00:00"/>
    <x v="89"/>
    <n v="1823"/>
    <n v="4"/>
    <x v="4"/>
    <n v="442"/>
    <n v="2"/>
    <n v="624"/>
    <s v="BATTERY - SIMPLE ASSAULT"/>
    <s v="0305 1218"/>
    <n v="30"/>
    <s v="M"/>
    <s v="O"/>
    <n v="101"/>
    <s v="STREET"/>
    <n v="400"/>
    <s v="STRONG-ARM (HANDS, FIST, FEET OR BODILY FORCE)"/>
    <s v="IC"/>
    <s v="Invest Cont"/>
    <n v="624"/>
    <m/>
    <m/>
    <m/>
    <s v="1800    MARENGO                      ST"/>
    <m/>
    <n v="34.058300000000003"/>
    <n v="-118.21129999999999"/>
    <n v="0"/>
    <x v="12"/>
  </r>
  <r>
    <n v="201114487"/>
    <d v="2020-10-09T00:00:00"/>
    <x v="212"/>
    <n v="1300"/>
    <n v="11"/>
    <x v="7"/>
    <n v="1169"/>
    <n v="1"/>
    <n v="440"/>
    <s v="THEFT PLAIN - PETTY ($950 &amp; UNDER)"/>
    <s v="0344 0352"/>
    <n v="28"/>
    <s v="F"/>
    <s v="W"/>
    <n v="145"/>
    <s v="MAIL BOX"/>
    <m/>
    <m/>
    <s v="IC"/>
    <s v="Invest Cont"/>
    <n v="440"/>
    <m/>
    <m/>
    <m/>
    <s v="200 S  AVENUE 50"/>
    <m/>
    <n v="34.1036"/>
    <n v="-118.2011"/>
    <n v="0"/>
    <x v="12"/>
  </r>
  <r>
    <n v="200713811"/>
    <d v="2020-09-14T00:00:00"/>
    <x v="260"/>
    <n v="1725"/>
    <n v="7"/>
    <x v="0"/>
    <n v="724"/>
    <n v="2"/>
    <n v="626"/>
    <s v="INTIMATE PARTNER - SIMPLE ASSAULT"/>
    <s v="2000 1813 2004 1218 0416 0449"/>
    <n v="46"/>
    <s v="F"/>
    <s v="H"/>
    <n v="101"/>
    <s v="STREET"/>
    <n v="400"/>
    <s v="STRONG-ARM (HANDS, FIST, FEET OR BODILY FORCE)"/>
    <s v="IC"/>
    <s v="Invest Cont"/>
    <n v="626"/>
    <m/>
    <m/>
    <m/>
    <s v="3RD"/>
    <s v="FAIRFAX"/>
    <n v="34.071599999999997"/>
    <n v="-118.3614"/>
    <n v="0"/>
    <x v="12"/>
  </r>
  <r>
    <n v="200714731"/>
    <d v="2020-10-10T00:00:00"/>
    <x v="95"/>
    <n v="2100"/>
    <n v="7"/>
    <x v="0"/>
    <n v="776"/>
    <n v="2"/>
    <n v="626"/>
    <s v="INTIMATE PARTNER - SIMPLE ASSAULT"/>
    <s v="2000 1814 0446 0416 1402 0340"/>
    <n v="21"/>
    <s v="F"/>
    <s v="H"/>
    <n v="102"/>
    <s v="SIDEWALK"/>
    <n v="400"/>
    <s v="STRONG-ARM (HANDS, FIST, FEET OR BODILY FORCE)"/>
    <s v="AA"/>
    <s v="Adult Arrest"/>
    <n v="626"/>
    <n v="998"/>
    <m/>
    <m/>
    <s v="4500 W  16TH                         PL"/>
    <m/>
    <n v="34.045999999999999"/>
    <n v="-118.3347"/>
    <n v="1"/>
    <x v="12"/>
  </r>
  <r>
    <n v="200811935"/>
    <d v="2020-07-16T00:00:00"/>
    <x v="284"/>
    <n v="1500"/>
    <n v="8"/>
    <x v="12"/>
    <n v="887"/>
    <n v="2"/>
    <n v="354"/>
    <s v="THEFT OF IDENTITY"/>
    <s v="0100 0928 1822"/>
    <n v="27"/>
    <s v="M"/>
    <s v="W"/>
    <n v="501"/>
    <s v="SINGLE FAMILY DWELLING"/>
    <m/>
    <m/>
    <s v="IC"/>
    <s v="Invest Cont"/>
    <n v="354"/>
    <m/>
    <m/>
    <m/>
    <s v="2700    BAGLEY                       AV"/>
    <m/>
    <n v="34.036799999999999"/>
    <n v="-118.3931"/>
    <n v="0"/>
    <x v="12"/>
  </r>
  <r>
    <n v="200614755"/>
    <d v="2020-08-31T00:00:00"/>
    <x v="151"/>
    <n v="1420"/>
    <n v="6"/>
    <x v="9"/>
    <n v="656"/>
    <n v="2"/>
    <n v="745"/>
    <s v="VANDALISM - MISDEAMEANOR ($399 OR UNDER)"/>
    <s v="1300 0329 1402 1309"/>
    <n v="42"/>
    <s v="M"/>
    <s v="H"/>
    <n v="108"/>
    <s v="PARKING LOT"/>
    <m/>
    <m/>
    <s v="IC"/>
    <s v="Invest Cont"/>
    <n v="745"/>
    <n v="998"/>
    <m/>
    <m/>
    <s v="900    VINE                         ST"/>
    <m/>
    <n v="34.0871"/>
    <n v="-118.3266"/>
    <n v="0"/>
    <x v="12"/>
  </r>
  <r>
    <n v="200517705"/>
    <d v="2020-12-11T00:00:00"/>
    <x v="28"/>
    <n v="2000"/>
    <n v="5"/>
    <x v="10"/>
    <n v="528"/>
    <n v="1"/>
    <n v="330"/>
    <s v="BURGLARY FROM VEHICLE"/>
    <s v="0344 0385 1300"/>
    <n v="58"/>
    <s v="M"/>
    <s v="H"/>
    <n v="101"/>
    <s v="STREET"/>
    <m/>
    <m/>
    <s v="IC"/>
    <s v="Invest Cont"/>
    <n v="330"/>
    <m/>
    <m/>
    <m/>
    <s v="MAHAR                        AV"/>
    <s v="OPP                          ST"/>
    <n v="33.784199999999998"/>
    <n v="-118.24630000000001"/>
    <n v="0"/>
    <x v="12"/>
  </r>
  <r>
    <n v="200711001"/>
    <d v="2020-06-26T00:00:00"/>
    <x v="10"/>
    <n v="1900"/>
    <n v="7"/>
    <x v="0"/>
    <n v="785"/>
    <n v="1"/>
    <n v="330"/>
    <s v="BURGLARY FROM VEHICLE"/>
    <s v="1300 0344"/>
    <n v="35"/>
    <s v="F"/>
    <s v="B"/>
    <n v="504"/>
    <s v="OTHER RESIDENCE"/>
    <m/>
    <m/>
    <s v="IC"/>
    <s v="Invest Cont"/>
    <n v="330"/>
    <m/>
    <m/>
    <m/>
    <s v="2100 S  VIEW                         ST"/>
    <m/>
    <n v="34.035899999999998"/>
    <n v="-118.34650000000001"/>
    <n v="0"/>
    <x v="12"/>
  </r>
  <r>
    <n v="201000583"/>
    <d v="2020-03-04T00:00:00"/>
    <x v="216"/>
    <n v="1810"/>
    <n v="10"/>
    <x v="11"/>
    <n v="1041"/>
    <n v="2"/>
    <n v="624"/>
    <s v="BATTERY - SIMPLE ASSAULT"/>
    <s v="0919 0400 0356 0444 1822"/>
    <n v="24"/>
    <s v="M"/>
    <s v="B"/>
    <n v="101"/>
    <s v="STREET"/>
    <n v="400"/>
    <s v="STRONG-ARM (HANDS, FIST, FEET OR BODILY FORCE)"/>
    <s v="AO"/>
    <s v="Adult Other"/>
    <n v="624"/>
    <m/>
    <m/>
    <m/>
    <s v="TAMPA                        AV"/>
    <s v="CALIFA                       ST"/>
    <n v="34.177799999999998"/>
    <n v="-118.5535"/>
    <n v="0"/>
    <x v="12"/>
  </r>
  <r>
    <n v="200715467"/>
    <d v="2020-10-30T00:00:00"/>
    <x v="297"/>
    <n v="10"/>
    <n v="7"/>
    <x v="0"/>
    <n v="747"/>
    <n v="1"/>
    <n v="210"/>
    <s v="ROBBERY"/>
    <s v="1309 0302 0355 0344"/>
    <n v="26"/>
    <s v="M"/>
    <s v="O"/>
    <n v="101"/>
    <s v="STREET"/>
    <n v="102"/>
    <s v="HAND GUN"/>
    <s v="IC"/>
    <s v="Invest Cont"/>
    <n v="210"/>
    <m/>
    <m/>
    <m/>
    <s v="HIGHLAND                     AV"/>
    <s v="12TH                         ST"/>
    <n v="34.0533"/>
    <n v="-118.34059999999999"/>
    <n v="0"/>
    <x v="12"/>
  </r>
  <r>
    <n v="200609112"/>
    <d v="2020-04-15T00:00:00"/>
    <x v="213"/>
    <n v="2330"/>
    <n v="6"/>
    <x v="9"/>
    <n v="649"/>
    <n v="1"/>
    <n v="310"/>
    <s v="BURGLARY"/>
    <s v="0344 0329 1607"/>
    <n v="36"/>
    <s v="M"/>
    <s v="O"/>
    <n v="501"/>
    <s v="SINGLE FAMILY DWELLING"/>
    <m/>
    <m/>
    <s v="IC"/>
    <s v="Invest Cont"/>
    <n v="310"/>
    <m/>
    <m/>
    <m/>
    <s v="1600 N  SERRANO                      AV"/>
    <m/>
    <n v="34.100099999999998"/>
    <n v="-118.30710000000001"/>
    <n v="0"/>
    <x v="12"/>
  </r>
  <r>
    <n v="200612904"/>
    <d v="2020-07-21T00:00:00"/>
    <x v="102"/>
    <n v="2130"/>
    <n v="6"/>
    <x v="9"/>
    <n v="645"/>
    <n v="1"/>
    <n v="310"/>
    <s v="BURGLARY"/>
    <s v="0344 1822"/>
    <n v="20"/>
    <s v="F"/>
    <s v="B"/>
    <n v="503"/>
    <s v="HOTEL"/>
    <m/>
    <m/>
    <s v="AO"/>
    <s v="Adult Other"/>
    <n v="310"/>
    <m/>
    <m/>
    <m/>
    <s v="7000    FRANKLIN                     AV"/>
    <m/>
    <n v="34.104100000000003"/>
    <n v="-118.34269999999999"/>
    <n v="0"/>
    <x v="12"/>
  </r>
  <r>
    <n v="200817078"/>
    <d v="2020-12-01T00:00:00"/>
    <x v="185"/>
    <n v="1200"/>
    <n v="8"/>
    <x v="12"/>
    <n v="849"/>
    <n v="1"/>
    <n v="341"/>
    <s v="THEFT-GRAND ($950.01 &amp; OVER)EXCPT,GUNS,FOWL,LIVESTK,PROD"/>
    <s v="0321 1402 0344 0352 0913 1810"/>
    <n v="50"/>
    <s v="F"/>
    <s v="W"/>
    <n v="502"/>
    <s v="MULTI-UNIT DWELLING (APARTMENT, DUPLEX, ETC)"/>
    <m/>
    <m/>
    <s v="AA"/>
    <s v="Adult Arrest"/>
    <n v="341"/>
    <m/>
    <m/>
    <m/>
    <s v="1100 S  CORNING                      ST"/>
    <m/>
    <n v="34.055700000000002"/>
    <n v="-118.37739999999999"/>
    <n v="1"/>
    <x v="12"/>
  </r>
  <r>
    <n v="200100782"/>
    <d v="2020-05-15T00:00:00"/>
    <x v="112"/>
    <n v="815"/>
    <n v="1"/>
    <x v="1"/>
    <n v="162"/>
    <n v="2"/>
    <n v="624"/>
    <s v="BATTERY - SIMPLE ASSAULT"/>
    <s v="0416 1822"/>
    <n v="40"/>
    <s v="M"/>
    <s v="H"/>
    <n v="406"/>
    <s v="OTHER STORE"/>
    <n v="400"/>
    <s v="STRONG-ARM (HANDS, FIST, FEET OR BODILY FORCE)"/>
    <s v="IC"/>
    <s v="Invest Cont"/>
    <n v="624"/>
    <m/>
    <m/>
    <m/>
    <s v="600 W  7TH                          ST"/>
    <m/>
    <n v="34.0473"/>
    <n v="-118.25660000000001"/>
    <n v="0"/>
    <x v="12"/>
  </r>
  <r>
    <n v="200816945"/>
    <d v="2020-11-28T00:00:00"/>
    <x v="29"/>
    <n v="1600"/>
    <n v="8"/>
    <x v="12"/>
    <n v="884"/>
    <n v="1"/>
    <n v="331"/>
    <s v="THEFT FROM MOTOR VEHICLE - GRAND ($950.01 AND OVER)"/>
    <s v="0385 0344 1822"/>
    <n v="58"/>
    <s v="M"/>
    <s v="W"/>
    <n v="101"/>
    <s v="STREET"/>
    <m/>
    <m/>
    <s v="IC"/>
    <s v="Invest Cont"/>
    <n v="331"/>
    <m/>
    <m/>
    <m/>
    <s v="2300    MALCOLM                      AV"/>
    <m/>
    <n v="34.041400000000003"/>
    <n v="-118.4269"/>
    <n v="0"/>
    <x v="12"/>
  </r>
  <r>
    <n v="201108145"/>
    <d v="2020-04-08T00:00:00"/>
    <x v="136"/>
    <n v="2230"/>
    <n v="11"/>
    <x v="7"/>
    <n v="1143"/>
    <n v="1"/>
    <n v="330"/>
    <s v="BURGLARY FROM VEHICLE"/>
    <s v="1300 1307 0344"/>
    <n v="48"/>
    <s v="M"/>
    <s v="H"/>
    <n v="707"/>
    <s v="GARAGE/CARPORT"/>
    <n v="500"/>
    <s v="UNKNOWN WEAPON/OTHER WEAPON"/>
    <s v="IC"/>
    <s v="Invest Cont"/>
    <n v="330"/>
    <m/>
    <m/>
    <m/>
    <s v="SAINT GEORGE                 ST"/>
    <s v="MONON                        ST"/>
    <n v="34.109699999999997"/>
    <n v="-118.2739"/>
    <n v="0"/>
    <x v="12"/>
  </r>
  <r>
    <n v="200400782"/>
    <d v="2020-05-10T00:00:00"/>
    <x v="39"/>
    <n v="500"/>
    <n v="4"/>
    <x v="4"/>
    <n v="438"/>
    <n v="1"/>
    <n v="310"/>
    <s v="BURGLARY"/>
    <s v="0342 0344 1309 1822 1607 1402 0329 0321"/>
    <n v="0"/>
    <s v="M"/>
    <s v="W"/>
    <n v="213"/>
    <s v="WAREHOUSE"/>
    <m/>
    <m/>
    <s v="IC"/>
    <s v="Invest Cont"/>
    <n v="310"/>
    <n v="998"/>
    <m/>
    <m/>
    <s v="5400    ALHAMBRA                     AV"/>
    <m/>
    <n v="34.077100000000002"/>
    <n v="-118.1681"/>
    <n v="0"/>
    <x v="12"/>
  </r>
  <r>
    <n v="200809107"/>
    <d v="2020-05-05T00:00:00"/>
    <x v="52"/>
    <n v="1200"/>
    <n v="8"/>
    <x v="12"/>
    <n v="899"/>
    <n v="1"/>
    <n v="330"/>
    <s v="BURGLARY FROM VEHICLE"/>
    <s v="1822 1612 0344"/>
    <n v="57"/>
    <s v="F"/>
    <s v="W"/>
    <n v="101"/>
    <s v="STREET"/>
    <m/>
    <m/>
    <s v="IC"/>
    <s v="Invest Cont"/>
    <n v="330"/>
    <m/>
    <m/>
    <m/>
    <s v="8600    VENICE                       BL"/>
    <m/>
    <n v="34.033700000000003"/>
    <n v="-118.38039999999999"/>
    <n v="0"/>
    <x v="12"/>
  </r>
  <r>
    <n v="200617248"/>
    <d v="2020-10-26T00:00:00"/>
    <x v="176"/>
    <n v="1215"/>
    <n v="6"/>
    <x v="9"/>
    <n v="636"/>
    <n v="2"/>
    <n v="755"/>
    <s v="BOMB SCARE"/>
    <s v="0421 0404 1822 1501"/>
    <n v="32"/>
    <s v="M"/>
    <s v="H"/>
    <n v="502"/>
    <s v="MULTI-UNIT DWELLING (APARTMENT, DUPLEX, ETC)"/>
    <n v="501"/>
    <s v="BOMB THREAT"/>
    <s v="IC"/>
    <s v="Invest Cont"/>
    <n v="755"/>
    <m/>
    <m/>
    <m/>
    <s v="6500    YUCCA                        ST"/>
    <m/>
    <n v="34.103900000000003"/>
    <n v="-118.3318"/>
    <n v="0"/>
    <x v="12"/>
  </r>
  <r>
    <n v="200108571"/>
    <d v="2020-03-06T00:00:00"/>
    <x v="17"/>
    <n v="630"/>
    <n v="1"/>
    <x v="1"/>
    <n v="156"/>
    <n v="1"/>
    <n v="230"/>
    <s v="ASSAULT WITH DEADLY WEAPON, AGGRAVATED ASSAULT"/>
    <s v="2004 2033 0411 1218 0913"/>
    <n v="51"/>
    <s v="F"/>
    <s v="B"/>
    <n v="102"/>
    <s v="SIDEWALK"/>
    <n v="223"/>
    <s v="UNKNOWN TYPE CUTTING INSTRUMENT"/>
    <s v="IC"/>
    <s v="Invest Cont"/>
    <n v="230"/>
    <m/>
    <m/>
    <m/>
    <s v="5TH"/>
    <s v="SAN JULIAN"/>
    <n v="34.044600000000003"/>
    <n v="-118.245"/>
    <n v="0"/>
    <x v="12"/>
  </r>
  <r>
    <n v="200815544"/>
    <d v="2020-10-21T00:00:00"/>
    <x v="161"/>
    <n v="1"/>
    <n v="8"/>
    <x v="12"/>
    <n v="806"/>
    <n v="2"/>
    <n v="740"/>
    <s v="VANDALISM - FELONY ($400 &amp; OVER, ALL CHURCH VANDALISMS)"/>
    <n v="329"/>
    <n v="52"/>
    <s v="F"/>
    <s v="O"/>
    <n v="121"/>
    <s v="YARD (RESIDENTIAL/BUSINESS)"/>
    <m/>
    <m/>
    <s v="IC"/>
    <s v="Invest Cont"/>
    <n v="740"/>
    <m/>
    <m/>
    <m/>
    <s v="2400    ROSCOMARE                    RD"/>
    <m/>
    <n v="34.119100000000003"/>
    <n v="-118.46380000000001"/>
    <n v="0"/>
    <x v="12"/>
  </r>
  <r>
    <n v="201112036"/>
    <d v="2020-07-30T00:00:00"/>
    <x v="138"/>
    <n v="230"/>
    <n v="11"/>
    <x v="7"/>
    <n v="1129"/>
    <n v="1"/>
    <n v="330"/>
    <s v="BURGLARY FROM VEHICLE"/>
    <n v="385"/>
    <n v="46"/>
    <s v="F"/>
    <s v="W"/>
    <n v="104"/>
    <s v="DRIVEWAY"/>
    <m/>
    <m/>
    <s v="AO"/>
    <s v="Adult Other"/>
    <n v="330"/>
    <m/>
    <m/>
    <m/>
    <s v="1000    ADELANTE                     AV"/>
    <m/>
    <n v="34.124099999999999"/>
    <n v="-118.17140000000001"/>
    <n v="0"/>
    <x v="12"/>
  </r>
  <r>
    <n v="201011503"/>
    <d v="2020-07-30T00:00:00"/>
    <x v="8"/>
    <n v="810"/>
    <n v="10"/>
    <x v="11"/>
    <n v="1065"/>
    <n v="2"/>
    <n v="740"/>
    <s v="VANDALISM - FELONY ($400 &amp; OVER, ALL CHURCH VANDALISMS)"/>
    <s v="0329 1822 1300 2004 0319 0359 2051 1253 1420 0910"/>
    <n v="28"/>
    <s v="F"/>
    <s v="H"/>
    <n v="122"/>
    <s v="VEHICLE, PASSENGER/TRUCK"/>
    <n v="305"/>
    <s v="FIXED OBJECT"/>
    <s v="IC"/>
    <s v="Invest Cont"/>
    <n v="740"/>
    <m/>
    <m/>
    <m/>
    <s v="17900 W  VENTURA                      BL"/>
    <m/>
    <n v="34.167499999999997"/>
    <n v="-118.5226"/>
    <n v="0"/>
    <x v="12"/>
  </r>
  <r>
    <n v="201009720"/>
    <d v="2020-06-05T00:00:00"/>
    <x v="150"/>
    <n v="137"/>
    <n v="10"/>
    <x v="11"/>
    <n v="1035"/>
    <n v="2"/>
    <n v="753"/>
    <s v="DISCHARGE FIREARMS/SHOTS FIRED"/>
    <s v="1100 1402 1822 1420 1407"/>
    <n v="0"/>
    <s v="M"/>
    <s v="O"/>
    <n v="515"/>
    <s v="APARTMENT/CONDO COMMON LAUNDRY ROOM"/>
    <n v="102"/>
    <s v="HAND GUN"/>
    <s v="IC"/>
    <s v="Invest Cont"/>
    <n v="753"/>
    <n v="998"/>
    <m/>
    <m/>
    <s v="6600    BALCOM                       AV"/>
    <m/>
    <n v="34.190300000000001"/>
    <n v="-118.5206"/>
    <n v="0"/>
    <x v="12"/>
  </r>
  <r>
    <n v="200319096"/>
    <d v="2020-10-19T00:00:00"/>
    <x v="365"/>
    <n v="2330"/>
    <n v="3"/>
    <x v="2"/>
    <n v="357"/>
    <n v="1"/>
    <n v="231"/>
    <s v="ASSAULT WITH DEADLY WEAPON ON POLICE OFFICER"/>
    <s v="1212 1409 0917 0342 0302 1309 1822 1402 1407"/>
    <n v="0"/>
    <s v="M"/>
    <s v="X"/>
    <n v="101"/>
    <s v="STREET"/>
    <n v="102"/>
    <s v="HAND GUN"/>
    <s v="AA"/>
    <s v="Adult Arrest"/>
    <n v="231"/>
    <n v="998"/>
    <m/>
    <m/>
    <s v="BUDLONG                      AV"/>
    <s v="JEFFERSON                    BL"/>
    <n v="34.025500000000001"/>
    <n v="-118.2959"/>
    <n v="1"/>
    <x v="12"/>
  </r>
  <r>
    <n v="200114759"/>
    <d v="2020-07-13T00:00:00"/>
    <x v="21"/>
    <n v="750"/>
    <n v="1"/>
    <x v="1"/>
    <n v="152"/>
    <n v="2"/>
    <n v="624"/>
    <s v="BATTERY - SIMPLE ASSAULT"/>
    <s v="0400 1822"/>
    <n v="55"/>
    <s v="M"/>
    <s v="H"/>
    <n v="102"/>
    <s v="SIDEWALK"/>
    <n v="400"/>
    <s v="STRONG-ARM (HANDS, FIST, FEET OR BODILY FORCE)"/>
    <s v="IC"/>
    <s v="Invest Cont"/>
    <n v="624"/>
    <m/>
    <m/>
    <m/>
    <s v="HOPE"/>
    <s v="WILSHIRE"/>
    <n v="34.0486"/>
    <n v="-118.25709999999999"/>
    <n v="0"/>
    <x v="12"/>
  </r>
  <r>
    <n v="200306140"/>
    <d v="2020-02-05T00:00:00"/>
    <x v="134"/>
    <n v="1535"/>
    <n v="3"/>
    <x v="2"/>
    <n v="397"/>
    <n v="2"/>
    <n v="745"/>
    <s v="VANDALISM - MISDEAMEANOR ($399 OR UNDER)"/>
    <s v="0104 0329 0202"/>
    <n v="19"/>
    <s v="X"/>
    <s v="X"/>
    <n v="402"/>
    <s v="MARKET"/>
    <n v="400"/>
    <s v="STRONG-ARM (HANDS, FIST, FEET OR BODILY FORCE)"/>
    <s v="AO"/>
    <s v="Adult Other"/>
    <n v="745"/>
    <m/>
    <m/>
    <m/>
    <s v="4300 S  VERMONT                      AV"/>
    <m/>
    <n v="34.007300000000001"/>
    <n v="-118.298"/>
    <n v="0"/>
    <x v="12"/>
  </r>
  <r>
    <n v="200122215"/>
    <d v="2020-12-10T00:00:00"/>
    <x v="131"/>
    <n v="2000"/>
    <n v="1"/>
    <x v="1"/>
    <n v="156"/>
    <n v="1"/>
    <n v="815"/>
    <s v="SEXUAL PENETRATION W/FOREIGN OBJECT"/>
    <s v="0532 0515 1218 2004 0913"/>
    <n v="55"/>
    <s v="F"/>
    <s v="H"/>
    <n v="502"/>
    <s v="MULTI-UNIT DWELLING (APARTMENT, DUPLEX, ETC)"/>
    <n v="400"/>
    <s v="STRONG-ARM (HANDS, FIST, FEET OR BODILY FORCE)"/>
    <s v="AO"/>
    <s v="Adult Other"/>
    <n v="815"/>
    <m/>
    <m/>
    <m/>
    <s v="500    SAN JULIAN                   ST"/>
    <m/>
    <n v="34.044600000000003"/>
    <n v="-118.245"/>
    <n v="0"/>
    <x v="12"/>
  </r>
  <r>
    <n v="201008700"/>
    <d v="2020-05-04T00:00:00"/>
    <x v="180"/>
    <n v="1200"/>
    <n v="10"/>
    <x v="11"/>
    <n v="1039"/>
    <n v="2"/>
    <n v="624"/>
    <s v="BATTERY - SIMPLE ASSAULT"/>
    <s v="0416 1822 1202 0605 0446"/>
    <n v="65"/>
    <s v="M"/>
    <s v="H"/>
    <n v="108"/>
    <s v="PARKING LOT"/>
    <n v="400"/>
    <s v="STRONG-ARM (HANDS, FIST, FEET OR BODILY FORCE)"/>
    <s v="IC"/>
    <s v="Invest Cont"/>
    <n v="624"/>
    <m/>
    <m/>
    <m/>
    <s v="WOODLEY                      AV"/>
    <s v="VANOWEN                      ST"/>
    <n v="34.193899999999999"/>
    <n v="-118.4836"/>
    <n v="0"/>
    <x v="12"/>
  </r>
  <r>
    <n v="200205335"/>
    <d v="2020-01-28T00:00:00"/>
    <x v="259"/>
    <n v="445"/>
    <n v="2"/>
    <x v="5"/>
    <n v="205"/>
    <n v="1"/>
    <n v="210"/>
    <s v="ROBBERY"/>
    <s v="0913 1814 2004 0344 0416 2000 2002"/>
    <n v="38"/>
    <s v="F"/>
    <s v="W"/>
    <n v="502"/>
    <s v="MULTI-UNIT DWELLING (APARTMENT, DUPLEX, ETC)"/>
    <n v="400"/>
    <s v="STRONG-ARM (HANDS, FIST, FEET OR BODILY FORCE)"/>
    <s v="AA"/>
    <s v="Adult Arrest"/>
    <n v="210"/>
    <m/>
    <m/>
    <m/>
    <s v="700    PARKMAN                      AV"/>
    <m/>
    <n v="34.079000000000001"/>
    <n v="-118.2758"/>
    <n v="1"/>
    <x v="12"/>
  </r>
  <r>
    <n v="201213622"/>
    <d v="2020-05-26T00:00:00"/>
    <x v="359"/>
    <n v="1825"/>
    <n v="12"/>
    <x v="8"/>
    <n v="1241"/>
    <n v="1"/>
    <n v="230"/>
    <s v="ASSAULT WITH DEADLY WEAPON, AGGRAVATED ASSAULT"/>
    <s v="1236 1822 0447 0431"/>
    <n v="60"/>
    <s v="M"/>
    <s v="H"/>
    <n v="222"/>
    <s v="LAUNDROMAT"/>
    <n v="500"/>
    <s v="UNKNOWN WEAPON/OTHER WEAPON"/>
    <s v="IC"/>
    <s v="Invest Cont"/>
    <n v="230"/>
    <m/>
    <m/>
    <m/>
    <s v="3300    HYDE PARK                    BL"/>
    <m/>
    <n v="33.980600000000003"/>
    <n v="-118.32940000000001"/>
    <n v="0"/>
    <x v="12"/>
  </r>
  <r>
    <n v="200413305"/>
    <d v="2020-09-30T00:00:00"/>
    <x v="185"/>
    <n v="2200"/>
    <n v="4"/>
    <x v="4"/>
    <n v="438"/>
    <n v="1"/>
    <n v="251"/>
    <s v="SHOTS FIRED AT INHABITED DWELLING"/>
    <s v="1100 1407 1202"/>
    <n v="85"/>
    <s v="M"/>
    <s v="H"/>
    <n v="501"/>
    <s v="SINGLE FAMILY DWELLING"/>
    <n v="106"/>
    <s v="UNKNOWN FIREARM"/>
    <s v="IC"/>
    <s v="Invest Cont"/>
    <n v="251"/>
    <n v="998"/>
    <m/>
    <m/>
    <s v="4900    LA CALANDRIA                 WY"/>
    <m/>
    <n v="34.071899999999999"/>
    <n v="-118.17789999999999"/>
    <n v="0"/>
    <x v="12"/>
  </r>
  <r>
    <n v="200613835"/>
    <d v="2020-08-11T00:00:00"/>
    <x v="89"/>
    <n v="1700"/>
    <n v="6"/>
    <x v="9"/>
    <n v="659"/>
    <n v="2"/>
    <n v="930"/>
    <s v="CRIMINAL THREATS - NO WEAPON DISPLAYED"/>
    <s v="0400 0432 0421 1822 2004"/>
    <n v="58"/>
    <s v="M"/>
    <s v="A"/>
    <n v="118"/>
    <s v="CONSTRUCTION SITE"/>
    <n v="511"/>
    <s v="VERBAL THREAT"/>
    <s v="AA"/>
    <s v="Adult Arrest"/>
    <n v="930"/>
    <m/>
    <m/>
    <m/>
    <s v="1400 N  HOBART                       BL"/>
    <m/>
    <n v="34.096600000000002"/>
    <n v="-118.3056"/>
    <n v="1"/>
    <x v="12"/>
  </r>
  <r>
    <n v="200816365"/>
    <d v="2020-11-13T00:00:00"/>
    <x v="331"/>
    <n v="30"/>
    <n v="8"/>
    <x v="12"/>
    <n v="802"/>
    <n v="1"/>
    <n v="330"/>
    <s v="BURGLARY FROM VEHICLE"/>
    <s v="1420 0216 0344 1822"/>
    <n v="57"/>
    <s v="M"/>
    <s v="W"/>
    <n v="104"/>
    <s v="DRIVEWAY"/>
    <m/>
    <m/>
    <s v="IC"/>
    <s v="Invest Cont"/>
    <n v="330"/>
    <m/>
    <m/>
    <m/>
    <s v="1100    MONUMENT                     ST"/>
    <m/>
    <n v="34.048699999999997"/>
    <n v="-118.52460000000001"/>
    <n v="0"/>
    <x v="12"/>
  </r>
  <r>
    <n v="201205434"/>
    <d v="2020-01-21T00:00:00"/>
    <x v="202"/>
    <n v="820"/>
    <n v="12"/>
    <x v="8"/>
    <n v="1213"/>
    <n v="2"/>
    <n v="745"/>
    <s v="VANDALISM - MISDEAMEANOR ($399 OR UNDER)"/>
    <s v="0913 1309 0329 1307"/>
    <n v="29"/>
    <s v="F"/>
    <s v="B"/>
    <n v="122"/>
    <s v="VEHICLE, PASSENGER/TRUCK"/>
    <m/>
    <m/>
    <s v="IC"/>
    <s v="Invest Cont"/>
    <n v="745"/>
    <m/>
    <m/>
    <m/>
    <s v="1700 W  54TH                         ST"/>
    <m/>
    <n v="33.993299999999998"/>
    <n v="-118.3068"/>
    <n v="0"/>
    <x v="12"/>
  </r>
  <r>
    <n v="200904587"/>
    <d v="2020-01-14T00:00:00"/>
    <x v="350"/>
    <n v="1300"/>
    <n v="9"/>
    <x v="3"/>
    <n v="943"/>
    <n v="1"/>
    <n v="761"/>
    <s v="BRANDISH WEAPON"/>
    <s v="1822 0319 1414 0334"/>
    <n v="61"/>
    <s v="M"/>
    <s v="W"/>
    <n v="101"/>
    <s v="STREET"/>
    <n v="302"/>
    <s v="BLUNT INSTRUMENT"/>
    <s v="AO"/>
    <s v="Adult Other"/>
    <n v="761"/>
    <m/>
    <m/>
    <m/>
    <s v="TILDEN                       AV"/>
    <s v="MIRANDA                      AV"/>
    <n v="34.175800000000002"/>
    <n v="-118.4473"/>
    <n v="0"/>
    <x v="12"/>
  </r>
  <r>
    <n v="201009255"/>
    <d v="2020-05-23T00:00:00"/>
    <x v="293"/>
    <n v="720"/>
    <n v="10"/>
    <x v="11"/>
    <n v="1015"/>
    <n v="1"/>
    <n v="510"/>
    <s v="VEHICLE - STOLEN"/>
    <m/>
    <n v="0"/>
    <m/>
    <m/>
    <n v="108"/>
    <s v="PARKING LOT"/>
    <m/>
    <m/>
    <s v="IC"/>
    <s v="Invest Cont"/>
    <n v="510"/>
    <m/>
    <m/>
    <m/>
    <s v="18200    SHERMAN                      WY"/>
    <m/>
    <n v="34.204799999999999"/>
    <n v="-118.5273"/>
    <n v="0"/>
    <x v="12"/>
  </r>
  <r>
    <n v="200205666"/>
    <d v="2020-02-04T00:00:00"/>
    <x v="240"/>
    <n v="300"/>
    <n v="2"/>
    <x v="5"/>
    <n v="236"/>
    <n v="1"/>
    <n v="121"/>
    <s v="RAPE, FORCIBLE"/>
    <s v="1415 0448 0429 0515 0527 1206 0409 1601 1817 0913"/>
    <n v="43"/>
    <s v="F"/>
    <s v="H"/>
    <n v="502"/>
    <s v="MULTI-UNIT DWELLING (APARTMENT, DUPLEX, ETC)"/>
    <n v="400"/>
    <s v="STRONG-ARM (HANDS, FIST, FEET OR BODILY FORCE)"/>
    <s v="AO"/>
    <s v="Adult Other"/>
    <n v="121"/>
    <n v="998"/>
    <m/>
    <m/>
    <s v="1900    MIRAMAR                      ST"/>
    <m/>
    <n v="34.063200000000002"/>
    <n v="-118.2693"/>
    <n v="0"/>
    <x v="12"/>
  </r>
  <r>
    <n v="200305631"/>
    <d v="2020-01-28T00:00:00"/>
    <x v="344"/>
    <n v="100"/>
    <n v="3"/>
    <x v="2"/>
    <n v="326"/>
    <n v="1"/>
    <n v="510"/>
    <s v="VEHICLE - STOLEN"/>
    <m/>
    <n v="0"/>
    <m/>
    <m/>
    <n v="108"/>
    <s v="PARKING LOT"/>
    <m/>
    <m/>
    <s v="IC"/>
    <s v="Invest Cont"/>
    <n v="510"/>
    <m/>
    <m/>
    <m/>
    <s v="2600 S  BUDLONG                      AV"/>
    <m/>
    <n v="34.030900000000003"/>
    <n v="-118.30240000000001"/>
    <n v="0"/>
    <x v="12"/>
  </r>
  <r>
    <n v="200514695"/>
    <d v="2020-09-30T00:00:00"/>
    <x v="111"/>
    <n v="2250"/>
    <n v="5"/>
    <x v="10"/>
    <n v="566"/>
    <n v="2"/>
    <n v="745"/>
    <s v="VANDALISM - MISDEAMEANOR ($399 OR UNDER)"/>
    <n v="329"/>
    <n v="57"/>
    <s v="M"/>
    <s v="B"/>
    <n v="502"/>
    <s v="MULTI-UNIT DWELLING (APARTMENT, DUPLEX, ETC)"/>
    <m/>
    <m/>
    <s v="AA"/>
    <s v="Adult Arrest"/>
    <n v="745"/>
    <m/>
    <m/>
    <m/>
    <s v="300 W  9TH                          ST"/>
    <m/>
    <n v="33.735999999999997"/>
    <n v="-118.28400000000001"/>
    <n v="1"/>
    <x v="12"/>
  </r>
  <r>
    <n v="201207160"/>
    <d v="2020-02-14T00:00:00"/>
    <x v="206"/>
    <n v="1220"/>
    <n v="12"/>
    <x v="8"/>
    <n v="1266"/>
    <n v="2"/>
    <n v="626"/>
    <s v="INTIMATE PARTNER - SIMPLE ASSAULT"/>
    <s v="2000 1814 0448 0419 1276"/>
    <n v="37"/>
    <s v="F"/>
    <s v="H"/>
    <n v="101"/>
    <s v="STREET"/>
    <n v="400"/>
    <s v="STRONG-ARM (HANDS, FIST, FEET OR BODILY FORCE)"/>
    <s v="IC"/>
    <s v="Invest Cont"/>
    <n v="626"/>
    <m/>
    <m/>
    <m/>
    <s v="79TH                         ST"/>
    <s v="BROADWAY"/>
    <n v="33.9679"/>
    <n v="-118.2783"/>
    <n v="0"/>
    <x v="12"/>
  </r>
  <r>
    <n v="200816753"/>
    <d v="2020-11-22T00:00:00"/>
    <x v="242"/>
    <n v="1200"/>
    <n v="8"/>
    <x v="12"/>
    <n v="836"/>
    <n v="1"/>
    <n v="330"/>
    <s v="BURGLARY FROM VEHICLE"/>
    <s v="1822 0344 1202"/>
    <n v="65"/>
    <s v="F"/>
    <s v="O"/>
    <n v="108"/>
    <s v="PARKING LOT"/>
    <m/>
    <m/>
    <s v="IC"/>
    <s v="Invest Cont"/>
    <n v="330"/>
    <m/>
    <m/>
    <m/>
    <s v="1800    THAYER                       AV"/>
    <m/>
    <n v="34.055100000000003"/>
    <n v="-118.4264"/>
    <n v="0"/>
    <x v="12"/>
  </r>
  <r>
    <n v="201111248"/>
    <d v="2020-07-09T00:00:00"/>
    <x v="6"/>
    <n v="1330"/>
    <n v="11"/>
    <x v="7"/>
    <n v="1144"/>
    <n v="1"/>
    <n v="441"/>
    <s v="THEFT PLAIN - ATTEMPT"/>
    <n v="344"/>
    <n v="37"/>
    <s v="M"/>
    <s v="W"/>
    <n v="501"/>
    <s v="SINGLE FAMILY DWELLING"/>
    <m/>
    <m/>
    <s v="IC"/>
    <s v="Invest Cont"/>
    <n v="441"/>
    <m/>
    <m/>
    <m/>
    <s v="2000    GRIFFITH PARK                BL"/>
    <m/>
    <n v="34.097700000000003"/>
    <n v="-118.2739"/>
    <n v="0"/>
    <x v="12"/>
  </r>
  <r>
    <n v="200408996"/>
    <d v="2020-05-18T00:00:00"/>
    <x v="135"/>
    <n v="1"/>
    <n v="4"/>
    <x v="4"/>
    <n v="427"/>
    <n v="2"/>
    <n v="745"/>
    <s v="VANDALISM - MISDEAMEANOR ($399 OR UNDER)"/>
    <n v="329"/>
    <n v="50"/>
    <s v="M"/>
    <s v="H"/>
    <n v="104"/>
    <s v="DRIVEWAY"/>
    <m/>
    <m/>
    <s v="IC"/>
    <s v="Invest Cont"/>
    <n v="745"/>
    <m/>
    <m/>
    <m/>
    <s v="4600    ZANE                         ST"/>
    <m/>
    <n v="34.082599999999999"/>
    <n v="-118.1841"/>
    <n v="0"/>
    <x v="12"/>
  </r>
  <r>
    <n v="201304201"/>
    <d v="2020-01-04T00:00:00"/>
    <x v="81"/>
    <n v="1715"/>
    <n v="13"/>
    <x v="6"/>
    <n v="1324"/>
    <n v="2"/>
    <n v="626"/>
    <s v="INTIMATE PARTNER - SIMPLE ASSAULT"/>
    <s v="0446 1821 1243 2000"/>
    <n v="38"/>
    <s v="F"/>
    <s v="H"/>
    <n v="502"/>
    <s v="MULTI-UNIT DWELLING (APARTMENT, DUPLEX, ETC)"/>
    <n v="400"/>
    <s v="STRONG-ARM (HANDS, FIST, FEET OR BODILY FORCE)"/>
    <s v="AO"/>
    <s v="Adult Other"/>
    <n v="626"/>
    <m/>
    <m/>
    <m/>
    <s v="1300 E  21ST                         ST"/>
    <m/>
    <n v="34.022399999999998"/>
    <n v="-118.25239999999999"/>
    <n v="0"/>
    <x v="12"/>
  </r>
  <r>
    <n v="200705265"/>
    <d v="2020-01-27T00:00:00"/>
    <x v="225"/>
    <n v="1250"/>
    <n v="7"/>
    <x v="0"/>
    <n v="773"/>
    <n v="2"/>
    <n v="626"/>
    <s v="INTIMATE PARTNER - SIMPLE ASSAULT"/>
    <s v="2000 0400"/>
    <n v="32"/>
    <s v="F"/>
    <s v="B"/>
    <n v="502"/>
    <s v="MULTI-UNIT DWELLING (APARTMENT, DUPLEX, ETC)"/>
    <n v="400"/>
    <s v="STRONG-ARM (HANDS, FIST, FEET OR BODILY FORCE)"/>
    <s v="IC"/>
    <s v="Invest Cont"/>
    <n v="626"/>
    <m/>
    <m/>
    <m/>
    <s v="1800 S  RIDGELEY                     DR"/>
    <m/>
    <n v="34.042099999999998"/>
    <n v="-118.3582"/>
    <n v="0"/>
    <x v="12"/>
  </r>
  <r>
    <n v="200404206"/>
    <d v="2020-01-06T00:00:00"/>
    <x v="281"/>
    <n v="1230"/>
    <n v="4"/>
    <x v="4"/>
    <n v="427"/>
    <n v="1"/>
    <n v="761"/>
    <s v="BRANDISH WEAPON"/>
    <s v="0334 1822"/>
    <n v="34"/>
    <s v="M"/>
    <s v="H"/>
    <n v="101"/>
    <s v="STREET"/>
    <n v="207"/>
    <s v="OTHER KNIFE"/>
    <s v="IC"/>
    <s v="Invest Cont"/>
    <n v="761"/>
    <m/>
    <m/>
    <m/>
    <s v="CANTO                        DR"/>
    <s v="MISSION                      RD"/>
    <n v="34.080199999999998"/>
    <n v="-118.1848"/>
    <n v="0"/>
    <x v="12"/>
  </r>
  <r>
    <n v="201007920"/>
    <d v="2020-04-10T00:00:00"/>
    <x v="290"/>
    <n v="1215"/>
    <n v="10"/>
    <x v="11"/>
    <n v="1025"/>
    <n v="1"/>
    <n v="420"/>
    <s v="THEFT FROM MOTOR VEHICLE - PETTY ($950 &amp; UNDER)"/>
    <s v="0344 1300"/>
    <n v="57"/>
    <s v="F"/>
    <s v="O"/>
    <n v="101"/>
    <s v="STREET"/>
    <m/>
    <m/>
    <s v="IC"/>
    <s v="Invest Cont"/>
    <n v="420"/>
    <m/>
    <m/>
    <m/>
    <s v="SHERMAN                      WY"/>
    <s v="RESEDA                       BL"/>
    <n v="34.201099999999997"/>
    <n v="-118.536"/>
    <n v="0"/>
    <x v="12"/>
  </r>
  <r>
    <n v="200412039"/>
    <d v="2020-08-22T00:00:00"/>
    <x v="223"/>
    <n v="2040"/>
    <n v="4"/>
    <x v="4"/>
    <n v="473"/>
    <n v="2"/>
    <n v="624"/>
    <s v="BATTERY - SIMPLE ASSAULT"/>
    <s v="0446 0913"/>
    <n v="25"/>
    <s v="F"/>
    <s v="H"/>
    <n v="501"/>
    <s v="SINGLE FAMILY DWELLING"/>
    <n v="400"/>
    <s v="STRONG-ARM (HANDS, FIST, FEET OR BODILY FORCE)"/>
    <s v="IC"/>
    <s v="Invest Cont"/>
    <n v="624"/>
    <m/>
    <m/>
    <m/>
    <s v="2400 E  7TH                          ST"/>
    <m/>
    <n v="34.033299999999997"/>
    <n v="-118.2192"/>
    <n v="0"/>
    <x v="12"/>
  </r>
  <r>
    <n v="200811312"/>
    <d v="2020-06-30T00:00:00"/>
    <x v="24"/>
    <n v="1300"/>
    <n v="8"/>
    <x v="12"/>
    <n v="847"/>
    <n v="2"/>
    <n v="956"/>
    <s v="LETTERS, LEWD  -  TELEPHONE CALLS, LEWD"/>
    <s v="1820 0913 1912"/>
    <n v="23"/>
    <s v="F"/>
    <s v="B"/>
    <n v="503"/>
    <s v="HOTEL"/>
    <m/>
    <m/>
    <s v="IC"/>
    <s v="Invest Cont"/>
    <n v="956"/>
    <m/>
    <m/>
    <m/>
    <s v="10300 W  OLYMPIC                      BL"/>
    <m/>
    <n v="34.0473"/>
    <n v="-118.42059999999999"/>
    <n v="0"/>
    <x v="12"/>
  </r>
  <r>
    <n v="201114669"/>
    <d v="2020-10-15T00:00:00"/>
    <x v="106"/>
    <n v="1525"/>
    <n v="11"/>
    <x v="7"/>
    <n v="1115"/>
    <n v="2"/>
    <n v="900"/>
    <s v="VIOLATION OF COURT ORDER"/>
    <s v="2038 1813"/>
    <n v="39"/>
    <s v="F"/>
    <s v="H"/>
    <n v="101"/>
    <s v="STREET"/>
    <m/>
    <m/>
    <s v="AO"/>
    <s v="Adult Other"/>
    <n v="900"/>
    <m/>
    <m/>
    <m/>
    <s v="2200    COLORADO                     BL"/>
    <m/>
    <n v="34.139099999999999"/>
    <n v="-118.2141"/>
    <n v="0"/>
    <x v="12"/>
  </r>
  <r>
    <n v="200813194"/>
    <d v="2020-08-21T00:00:00"/>
    <x v="183"/>
    <n v="1320"/>
    <n v="8"/>
    <x v="12"/>
    <n v="842"/>
    <n v="2"/>
    <n v="624"/>
    <s v="BATTERY - SIMPLE ASSAULT"/>
    <s v="0416 0319 1822"/>
    <n v="50"/>
    <s v="M"/>
    <s v="W"/>
    <n v="101"/>
    <s v="STREET"/>
    <n v="400"/>
    <s v="STRONG-ARM (HANDS, FIST, FEET OR BODILY FORCE)"/>
    <s v="IC"/>
    <s v="Invest Cont"/>
    <n v="624"/>
    <m/>
    <m/>
    <m/>
    <s v="OHIO"/>
    <s v="GRANVILLE"/>
    <n v="34.043300000000002"/>
    <n v="-118.4586"/>
    <n v="0"/>
    <x v="12"/>
  </r>
  <r>
    <n v="200507177"/>
    <d v="2020-03-14T00:00:00"/>
    <x v="124"/>
    <n v="1300"/>
    <n v="5"/>
    <x v="10"/>
    <n v="506"/>
    <n v="2"/>
    <n v="860"/>
    <s v="BATTERY WITH SEXUAL CONTACT"/>
    <s v="1807 0509 0522 0913"/>
    <n v="32"/>
    <s v="F"/>
    <s v="H"/>
    <n v="203"/>
    <s v="OTHER BUSINESS"/>
    <n v="400"/>
    <s v="STRONG-ARM (HANDS, FIST, FEET OR BODILY FORCE)"/>
    <s v="AA"/>
    <s v="Adult Arrest"/>
    <n v="860"/>
    <m/>
    <m/>
    <m/>
    <s v="21800    HALLDALE                     AV"/>
    <m/>
    <n v="33.8292"/>
    <n v="-118.30159999999999"/>
    <n v="1"/>
    <x v="12"/>
  </r>
  <r>
    <n v="200917264"/>
    <d v="2020-11-15T00:00:00"/>
    <x v="313"/>
    <n v="1200"/>
    <n v="9"/>
    <x v="3"/>
    <n v="952"/>
    <n v="1"/>
    <n v="420"/>
    <s v="THEFT FROM MOTOR VEHICLE - PETTY ($950 &amp; UNDER)"/>
    <m/>
    <n v="0"/>
    <m/>
    <m/>
    <n v="108"/>
    <s v="PARKING LOT"/>
    <m/>
    <m/>
    <s v="IC"/>
    <s v="Invest Cont"/>
    <n v="420"/>
    <m/>
    <m/>
    <m/>
    <s v="14900    BURBANK                      BL"/>
    <m/>
    <n v="34.1721"/>
    <n v="-118.4581"/>
    <n v="0"/>
    <x v="12"/>
  </r>
  <r>
    <n v="200111717"/>
    <d v="2020-05-14T00:00:00"/>
    <x v="80"/>
    <n v="1145"/>
    <n v="1"/>
    <x v="1"/>
    <n v="176"/>
    <n v="1"/>
    <n v="761"/>
    <s v="BRANDISH WEAPON"/>
    <s v="1310 1309 0919 1312 0334 1822 0319"/>
    <n v="31"/>
    <s v="F"/>
    <s v="H"/>
    <n v="101"/>
    <s v="STREET"/>
    <n v="102"/>
    <s v="HAND GUN"/>
    <s v="IC"/>
    <s v="Invest Cont"/>
    <n v="761"/>
    <m/>
    <m/>
    <m/>
    <s v="8TH"/>
    <s v="MAPLE"/>
    <n v="34.040500000000002"/>
    <n v="-118.2508"/>
    <n v="0"/>
    <x v="12"/>
  </r>
  <r>
    <n v="200408533"/>
    <d v="2020-05-05T00:00:00"/>
    <x v="52"/>
    <n v="900"/>
    <n v="4"/>
    <x v="4"/>
    <n v="466"/>
    <n v="1"/>
    <n v="230"/>
    <s v="ASSAULT WITH DEADLY WEAPON, AGGRAVATED ASSAULT"/>
    <s v="0334 1822 0411 1218"/>
    <n v="29"/>
    <s v="F"/>
    <s v="H"/>
    <n v="121"/>
    <s v="YARD (RESIDENTIAL/BUSINESS)"/>
    <n v="500"/>
    <s v="UNKNOWN WEAPON/OTHER WEAPON"/>
    <s v="IC"/>
    <s v="Invest Cont"/>
    <n v="230"/>
    <m/>
    <m/>
    <m/>
    <s v="2600    MICHIGAN                     AV"/>
    <m/>
    <n v="34.044199999999996"/>
    <n v="-118.2063"/>
    <n v="0"/>
    <x v="12"/>
  </r>
  <r>
    <n v="201219705"/>
    <d v="2020-08-31T00:00:00"/>
    <x v="182"/>
    <n v="900"/>
    <n v="12"/>
    <x v="8"/>
    <n v="1232"/>
    <n v="1"/>
    <n v="236"/>
    <s v="INTIMATE PARTNER - AGGRAVATED ASSAULT"/>
    <s v="2000 0913 1814 0416 0417 0401"/>
    <n v="39"/>
    <s v="F"/>
    <s v="H"/>
    <n v="501"/>
    <s v="SINGLE FAMILY DWELLING"/>
    <n v="500"/>
    <s v="UNKNOWN WEAPON/OTHER WEAPON"/>
    <s v="AO"/>
    <s v="Adult Other"/>
    <n v="236"/>
    <m/>
    <m/>
    <m/>
    <s v="2300 W  SLAUSON                      AV"/>
    <m/>
    <n v="33.989100000000001"/>
    <n v="-118.3193"/>
    <n v="0"/>
    <x v="12"/>
  </r>
  <r>
    <n v="201016207"/>
    <d v="2020-12-16T00:00:00"/>
    <x v="325"/>
    <n v="1137"/>
    <n v="10"/>
    <x v="11"/>
    <n v="1079"/>
    <n v="1"/>
    <n v="440"/>
    <s v="THEFT PLAIN - PETTY ($950 &amp; UNDER)"/>
    <s v="1822 0344 0394"/>
    <n v="39"/>
    <s v="M"/>
    <s v="B"/>
    <n v="502"/>
    <s v="MULTI-UNIT DWELLING (APARTMENT, DUPLEX, ETC)"/>
    <m/>
    <m/>
    <s v="IC"/>
    <s v="Invest Cont"/>
    <n v="440"/>
    <m/>
    <m/>
    <m/>
    <s v="15500    MOORPARK                     ST"/>
    <m/>
    <n v="34.155999999999999"/>
    <n v="-118.4722"/>
    <n v="0"/>
    <x v="12"/>
  </r>
  <r>
    <n v="201005587"/>
    <d v="2020-02-06T00:00:00"/>
    <x v="199"/>
    <n v="650"/>
    <n v="10"/>
    <x v="11"/>
    <n v="1047"/>
    <n v="1"/>
    <n v="510"/>
    <s v="VEHICLE - STOLEN"/>
    <m/>
    <n v="0"/>
    <m/>
    <m/>
    <n v="101"/>
    <s v="STREET"/>
    <m/>
    <m/>
    <s v="IC"/>
    <s v="Invest Cont"/>
    <n v="510"/>
    <m/>
    <m/>
    <m/>
    <s v="17500    BURMA                        ST"/>
    <m/>
    <n v="34.176900000000003"/>
    <n v="-118.5134"/>
    <n v="0"/>
    <x v="12"/>
  </r>
  <r>
    <n v="201223295"/>
    <d v="2020-10-25T00:00:00"/>
    <x v="161"/>
    <n v="1730"/>
    <n v="12"/>
    <x v="8"/>
    <n v="1232"/>
    <n v="1"/>
    <n v="210"/>
    <s v="ROBBERY"/>
    <s v="1822 0416 0344"/>
    <n v="21"/>
    <s v="M"/>
    <s v="H"/>
    <n v="102"/>
    <s v="SIDEWALK"/>
    <n v="500"/>
    <s v="UNKNOWN WEAPON/OTHER WEAPON"/>
    <s v="IC"/>
    <s v="Invest Cont"/>
    <n v="210"/>
    <m/>
    <m/>
    <m/>
    <s v="SLAUSON                      AV"/>
    <s v="6TH                          AV"/>
    <n v="33.989100000000001"/>
    <n v="-118.3235"/>
    <n v="0"/>
    <x v="12"/>
  </r>
  <r>
    <n v="200713198"/>
    <d v="2020-08-26T00:00:00"/>
    <x v="218"/>
    <n v="1500"/>
    <n v="7"/>
    <x v="0"/>
    <n v="749"/>
    <n v="1"/>
    <n v="230"/>
    <s v="ASSAULT WITH DEADLY WEAPON, AGGRAVATED ASSAULT"/>
    <s v="0408 0444 0416 0561 0446 0913"/>
    <n v="58"/>
    <s v="F"/>
    <s v="A"/>
    <n v="502"/>
    <s v="MULTI-UNIT DWELLING (APARTMENT, DUPLEX, ETC)"/>
    <n v="400"/>
    <s v="STRONG-ARM (HANDS, FIST, FEET OR BODILY FORCE)"/>
    <s v="AA"/>
    <s v="Adult Arrest"/>
    <n v="230"/>
    <m/>
    <m/>
    <m/>
    <s v="4500 W  OLYMPIC                      BL"/>
    <m/>
    <n v="34.058500000000002"/>
    <n v="-118.3262"/>
    <n v="1"/>
    <x v="12"/>
  </r>
  <r>
    <n v="200313917"/>
    <d v="2020-07-09T00:00:00"/>
    <x v="246"/>
    <n v="1430"/>
    <n v="3"/>
    <x v="2"/>
    <n v="395"/>
    <n v="2"/>
    <n v="626"/>
    <s v="INTIMATE PARTNER - SIMPLE ASSAULT"/>
    <s v="0429 0444 0913 1814 2000 2004"/>
    <n v="19"/>
    <s v="F"/>
    <s v="B"/>
    <n v="505"/>
    <s v="MOTEL"/>
    <n v="400"/>
    <s v="STRONG-ARM (HANDS, FIST, FEET OR BODILY FORCE)"/>
    <s v="IC"/>
    <s v="Invest Cont"/>
    <n v="626"/>
    <m/>
    <m/>
    <m/>
    <s v="4100 S  WESTERN                      AV"/>
    <m/>
    <n v="34.009099999999997"/>
    <n v="-118.30889999999999"/>
    <n v="0"/>
    <x v="12"/>
  </r>
  <r>
    <n v="200508047"/>
    <d v="2020-04-07T00:00:00"/>
    <x v="243"/>
    <n v="1200"/>
    <n v="5"/>
    <x v="10"/>
    <n v="564"/>
    <n v="1"/>
    <n v="440"/>
    <s v="THEFT PLAIN - PETTY ($950 &amp; UNDER)"/>
    <n v="344"/>
    <n v="38"/>
    <s v="F"/>
    <s v="H"/>
    <n v="502"/>
    <s v="MULTI-UNIT DWELLING (APARTMENT, DUPLEX, ETC)"/>
    <m/>
    <m/>
    <s v="IC"/>
    <s v="Invest Cont"/>
    <n v="440"/>
    <m/>
    <m/>
    <m/>
    <s v="300 W  3RD                          ST"/>
    <m/>
    <n v="33.741500000000002"/>
    <n v="-118.2835"/>
    <n v="0"/>
    <x v="12"/>
  </r>
  <r>
    <n v="201226696"/>
    <d v="2020-12-19T00:00:00"/>
    <x v="236"/>
    <n v="130"/>
    <n v="12"/>
    <x v="8"/>
    <n v="1249"/>
    <n v="1"/>
    <n v="510"/>
    <s v="VEHICLE - STOLEN"/>
    <m/>
    <n v="0"/>
    <m/>
    <m/>
    <n v="101"/>
    <s v="STREET"/>
    <m/>
    <m/>
    <s v="IC"/>
    <s v="Invest Cont"/>
    <n v="510"/>
    <m/>
    <m/>
    <m/>
    <s v="6300 S  FIGUEROA                     ST"/>
    <m/>
    <n v="33.981900000000003"/>
    <n v="-118.28270000000001"/>
    <n v="0"/>
    <x v="12"/>
  </r>
  <r>
    <n v="200907545"/>
    <d v="2020-03-17T00:00:00"/>
    <x v="364"/>
    <n v="1630"/>
    <n v="9"/>
    <x v="3"/>
    <n v="906"/>
    <n v="2"/>
    <n v="901"/>
    <s v="VIOLATION OF RESTRAINING ORDER"/>
    <n v="1501"/>
    <n v="47"/>
    <s v="F"/>
    <s v="H"/>
    <n v="502"/>
    <s v="MULTI-UNIT DWELLING (APARTMENT, DUPLEX, ETC)"/>
    <m/>
    <m/>
    <s v="AO"/>
    <s v="Adult Other"/>
    <n v="901"/>
    <m/>
    <m/>
    <m/>
    <s v="14400    VALERIO                      ST"/>
    <m/>
    <n v="34.204799999999999"/>
    <n v="-118.4468"/>
    <n v="0"/>
    <x v="12"/>
  </r>
  <r>
    <n v="200612707"/>
    <d v="2020-07-14T00:00:00"/>
    <x v="255"/>
    <n v="1135"/>
    <n v="6"/>
    <x v="9"/>
    <n v="663"/>
    <n v="2"/>
    <n v="354"/>
    <s v="THEFT OF IDENTITY"/>
    <s v="0930 1822"/>
    <n v="38"/>
    <s v="F"/>
    <s v="W"/>
    <n v="501"/>
    <s v="SINGLE FAMILY DWELLING"/>
    <m/>
    <m/>
    <s v="IC"/>
    <s v="Invest Cont"/>
    <n v="354"/>
    <m/>
    <m/>
    <m/>
    <s v="1200 N  JUNE                         ST"/>
    <m/>
    <n v="34.092599999999997"/>
    <n v="-118.3342"/>
    <n v="0"/>
    <x v="12"/>
  </r>
  <r>
    <n v="201008394"/>
    <d v="2020-04-26T00:00:00"/>
    <x v="303"/>
    <n v="950"/>
    <n v="10"/>
    <x v="11"/>
    <n v="1039"/>
    <n v="1"/>
    <n v="210"/>
    <s v="ROBBERY"/>
    <s v="0344 0334 1822 1420 0910 0202 0209 0359 0301 1266"/>
    <n v="0"/>
    <s v="M"/>
    <s v="O"/>
    <n v="402"/>
    <s v="MARKET"/>
    <n v="102"/>
    <s v="HAND GUN"/>
    <s v="IC"/>
    <s v="Invest Cont"/>
    <n v="210"/>
    <m/>
    <m/>
    <m/>
    <s v="16100    VICTORY                      BL"/>
    <m/>
    <n v="34.190300000000001"/>
    <n v="-118.48"/>
    <n v="0"/>
    <x v="12"/>
  </r>
  <r>
    <n v="200710576"/>
    <d v="2020-06-16T00:00:00"/>
    <x v="85"/>
    <n v="1720"/>
    <n v="7"/>
    <x v="0"/>
    <n v="732"/>
    <n v="2"/>
    <n v="649"/>
    <s v="DOCUMENT FORGERY / STOLEN FELONY"/>
    <s v="0924 1822"/>
    <n v="56"/>
    <s v="F"/>
    <s v="W"/>
    <n v="203"/>
    <s v="OTHER BUSINESS"/>
    <m/>
    <m/>
    <s v="IC"/>
    <s v="Invest Cont"/>
    <n v="649"/>
    <m/>
    <m/>
    <m/>
    <s v="6500    WILSHIRE                     BL"/>
    <m/>
    <n v="34.066499999999998"/>
    <n v="-118.36620000000001"/>
    <n v="0"/>
    <x v="12"/>
  </r>
  <r>
    <n v="200208960"/>
    <d v="2020-04-14T00:00:00"/>
    <x v="56"/>
    <n v="1130"/>
    <n v="2"/>
    <x v="5"/>
    <n v="215"/>
    <n v="1"/>
    <n v="330"/>
    <s v="BURGLARY FROM VEHICLE"/>
    <s v="0352 0344 0321"/>
    <n v="30"/>
    <s v="F"/>
    <s v="W"/>
    <n v="102"/>
    <s v="SIDEWALK"/>
    <m/>
    <m/>
    <s v="IC"/>
    <s v="Invest Cont"/>
    <n v="330"/>
    <m/>
    <m/>
    <m/>
    <s v="N  VENDOME                      ST"/>
    <s v="LONDON                       ST"/>
    <n v="34.077199999999998"/>
    <n v="-118.2787"/>
    <n v="0"/>
    <x v="12"/>
  </r>
  <r>
    <n v="201204340"/>
    <d v="2020-01-06T00:00:00"/>
    <x v="275"/>
    <n v="2000"/>
    <n v="12"/>
    <x v="8"/>
    <n v="1268"/>
    <n v="1"/>
    <n v="510"/>
    <s v="VEHICLE - STOLEN"/>
    <m/>
    <n v="0"/>
    <m/>
    <m/>
    <n v="101"/>
    <s v="STREET"/>
    <m/>
    <m/>
    <s v="IC"/>
    <s v="Invest Cont"/>
    <n v="510"/>
    <m/>
    <m/>
    <m/>
    <s v="80TH"/>
    <s v="BROADWAY"/>
    <n v="33.966900000000003"/>
    <n v="-118.2783"/>
    <n v="0"/>
    <x v="12"/>
  </r>
  <r>
    <n v="201223889"/>
    <d v="2020-11-04T00:00:00"/>
    <x v="2"/>
    <n v="300"/>
    <n v="12"/>
    <x v="8"/>
    <n v="1213"/>
    <n v="1"/>
    <n v="210"/>
    <s v="ROBBERY"/>
    <s v="0337 0344 0342 0305 0416 0431 0448 0421 0853"/>
    <n v="52"/>
    <s v="M"/>
    <s v="O"/>
    <n v="103"/>
    <s v="ALLEY"/>
    <n v="400"/>
    <s v="STRONG-ARM (HANDS, FIST, FEET OR BODILY FORCE)"/>
    <s v="IC"/>
    <s v="Invest Cont"/>
    <n v="210"/>
    <m/>
    <m/>
    <m/>
    <s v="N  SLAUSON"/>
    <s v="E  WESTERN"/>
    <n v="33.989199999999997"/>
    <n v="-118.30889999999999"/>
    <n v="0"/>
    <x v="12"/>
  </r>
  <r>
    <n v="200612578"/>
    <d v="2020-07-14T00:00:00"/>
    <x v="189"/>
    <n v="1235"/>
    <n v="6"/>
    <x v="9"/>
    <n v="645"/>
    <n v="2"/>
    <n v="668"/>
    <s v="EMBEZZLEMENT, GRAND THEFT ($950.01 &amp; OVER)"/>
    <m/>
    <n v="0"/>
    <m/>
    <m/>
    <n v="203"/>
    <s v="OTHER BUSINESS"/>
    <m/>
    <m/>
    <s v="IC"/>
    <s v="Invest Cont"/>
    <n v="668"/>
    <m/>
    <m/>
    <m/>
    <s v="1300 N  HIGHLAND                     AV"/>
    <m/>
    <n v="34.1006"/>
    <n v="-118.3417"/>
    <n v="0"/>
    <x v="12"/>
  </r>
  <r>
    <n v="200415681"/>
    <d v="2020-12-06T00:00:00"/>
    <x v="121"/>
    <n v="130"/>
    <n v="4"/>
    <x v="4"/>
    <n v="463"/>
    <n v="2"/>
    <n v="626"/>
    <s v="INTIMATE PARTNER - SIMPLE ASSAULT"/>
    <s v="2000 0913 1243 1813 0444 0400 0416"/>
    <n v="24"/>
    <s v="M"/>
    <s v="H"/>
    <n v="502"/>
    <s v="MULTI-UNIT DWELLING (APARTMENT, DUPLEX, ETC)"/>
    <n v="400"/>
    <s v="STRONG-ARM (HANDS, FIST, FEET OR BODILY FORCE)"/>
    <s v="IC"/>
    <s v="Invest Cont"/>
    <n v="626"/>
    <m/>
    <m/>
    <m/>
    <s v="2000 E  4TH                          ST"/>
    <m/>
    <n v="34.046199999999999"/>
    <n v="-118.2153"/>
    <n v="0"/>
    <x v="12"/>
  </r>
  <r>
    <n v="200517876"/>
    <d v="2020-12-16T00:00:00"/>
    <x v="300"/>
    <n v="1400"/>
    <n v="5"/>
    <x v="10"/>
    <n v="513"/>
    <n v="1"/>
    <n v="420"/>
    <s v="THEFT FROM MOTOR VEHICLE - PETTY ($950 &amp; UNDER)"/>
    <s v="0385 1236 0344 1300"/>
    <n v="0"/>
    <s v="X"/>
    <s v="X"/>
    <n v="121"/>
    <s v="YARD (RESIDENTIAL/BUSINESS)"/>
    <m/>
    <m/>
    <s v="IC"/>
    <s v="Invest Cont"/>
    <n v="420"/>
    <m/>
    <m/>
    <m/>
    <s v="1700 W  L                            ST"/>
    <m/>
    <n v="33.784999999999997"/>
    <n v="-118.28700000000001"/>
    <n v="0"/>
    <x v="12"/>
  </r>
  <r>
    <n v="200411906"/>
    <d v="2020-08-19T00:00:00"/>
    <x v="137"/>
    <n v="1900"/>
    <n v="4"/>
    <x v="4"/>
    <n v="491"/>
    <n v="2"/>
    <n v="740"/>
    <s v="VANDALISM - FELONY ($400 &amp; OVER, ALL CHURCH VANDALISMS)"/>
    <s v="0329 0311"/>
    <n v="0"/>
    <s v="M"/>
    <s v="X"/>
    <n v="101"/>
    <s v="STREET"/>
    <m/>
    <m/>
    <s v="IC"/>
    <s v="Invest Cont"/>
    <n v="740"/>
    <m/>
    <m/>
    <m/>
    <s v="1200    RIO VISTA                    AV"/>
    <m/>
    <n v="34.028500000000001"/>
    <n v="-118.2217"/>
    <n v="0"/>
    <x v="12"/>
  </r>
  <r>
    <n v="201206301"/>
    <d v="2020-02-01T00:00:00"/>
    <x v="169"/>
    <n v="1900"/>
    <n v="12"/>
    <x v="8"/>
    <n v="1266"/>
    <n v="1"/>
    <n v="121"/>
    <s v="RAPE, FORCIBLE"/>
    <s v="1402 1415 0527 0526 0913 1820 1203 2034 2021 0507"/>
    <n v="49"/>
    <s v="F"/>
    <s v="H"/>
    <n v="501"/>
    <s v="SINGLE FAMILY DWELLING"/>
    <n v="400"/>
    <s v="STRONG-ARM (HANDS, FIST, FEET OR BODILY FORCE)"/>
    <s v="AO"/>
    <s v="Adult Other"/>
    <n v="121"/>
    <m/>
    <m/>
    <m/>
    <s v="700 W  81ST                         ST"/>
    <m/>
    <n v="33.965499999999999"/>
    <n v="-118.2838"/>
    <n v="0"/>
    <x v="12"/>
  </r>
  <r>
    <n v="201309311"/>
    <d v="2020-04-11T00:00:00"/>
    <x v="296"/>
    <n v="1500"/>
    <n v="13"/>
    <x v="6"/>
    <n v="1313"/>
    <n v="2"/>
    <n v="625"/>
    <s v="OTHER ASSAULT"/>
    <s v="1300 0416 1309 0329"/>
    <n v="28"/>
    <s v="M"/>
    <s v="W"/>
    <n v="101"/>
    <s v="STREET"/>
    <n v="400"/>
    <s v="STRONG-ARM (HANDS, FIST, FEET OR BODILY FORCE)"/>
    <s v="IC"/>
    <s v="Invest Cont"/>
    <n v="625"/>
    <m/>
    <m/>
    <m/>
    <s v="ADAIR"/>
    <s v="16TH                         ST"/>
    <n v="34.028599999999997"/>
    <n v="-118.25449999999999"/>
    <n v="0"/>
    <x v="12"/>
  </r>
  <r>
    <n v="200413398"/>
    <d v="2020-10-02T00:00:00"/>
    <x v="163"/>
    <n v="1610"/>
    <n v="4"/>
    <x v="4"/>
    <n v="428"/>
    <n v="2"/>
    <n v="745"/>
    <s v="VANDALISM - MISDEAMEANOR ($399 OR UNDER)"/>
    <n v="329"/>
    <n v="55"/>
    <s v="M"/>
    <s v="H"/>
    <n v="101"/>
    <s v="STREET"/>
    <m/>
    <m/>
    <s v="IC"/>
    <s v="Invest Cont"/>
    <n v="745"/>
    <m/>
    <m/>
    <m/>
    <s v="3000    CHADWICK                     DR"/>
    <m/>
    <n v="34.081000000000003"/>
    <n v="-118.1735"/>
    <n v="0"/>
    <x v="12"/>
  </r>
  <r>
    <n v="200309840"/>
    <d v="2020-04-13T00:00:00"/>
    <x v="292"/>
    <n v="550"/>
    <n v="3"/>
    <x v="2"/>
    <n v="321"/>
    <n v="1"/>
    <n v="510"/>
    <s v="VEHICLE - STOLEN"/>
    <m/>
    <n v="0"/>
    <m/>
    <m/>
    <n v="108"/>
    <s v="PARKING LOT"/>
    <m/>
    <m/>
    <s v="AA"/>
    <s v="Adult Arrest"/>
    <n v="510"/>
    <m/>
    <m/>
    <m/>
    <s v="3400 S  LA CIENEGA                   BL"/>
    <m/>
    <n v="34.026400000000002"/>
    <n v="-118.3721"/>
    <n v="1"/>
    <x v="12"/>
  </r>
  <r>
    <n v="200613887"/>
    <d v="2020-08-12T00:00:00"/>
    <x v="175"/>
    <n v="1645"/>
    <n v="6"/>
    <x v="9"/>
    <n v="643"/>
    <n v="1"/>
    <n v="230"/>
    <s v="ASSAULT WITH DEADLY WEAPON, AGGRAVATED ASSAULT"/>
    <s v="0400 0416 1822 1402"/>
    <n v="35"/>
    <s v="M"/>
    <s v="B"/>
    <n v="502"/>
    <s v="MULTI-UNIT DWELLING (APARTMENT, DUPLEX, ETC)"/>
    <n v="205"/>
    <s v="KITCHEN KNIFE"/>
    <s v="IC"/>
    <s v="Invest Cont"/>
    <n v="230"/>
    <n v="998"/>
    <m/>
    <m/>
    <s v="7200 W  HOLLYWOOD                    BL"/>
    <m/>
    <n v="34.101599999999998"/>
    <n v="-118.3471"/>
    <n v="0"/>
    <x v="12"/>
  </r>
  <r>
    <n v="200517680"/>
    <d v="2020-12-10T00:00:00"/>
    <x v="28"/>
    <n v="1051"/>
    <n v="5"/>
    <x v="10"/>
    <n v="541"/>
    <n v="2"/>
    <n v="624"/>
    <s v="BATTERY - SIMPLE ASSAULT"/>
    <s v="0416 0561 0913"/>
    <n v="53"/>
    <s v="F"/>
    <s v="W"/>
    <n v="502"/>
    <s v="MULTI-UNIT DWELLING (APARTMENT, DUPLEX, ETC)"/>
    <n v="400"/>
    <s v="STRONG-ARM (HANDS, FIST, FEET OR BODILY FORCE)"/>
    <s v="AO"/>
    <s v="Adult Other"/>
    <n v="624"/>
    <m/>
    <m/>
    <m/>
    <s v="1200 W  CAPITOL                      DR"/>
    <m/>
    <n v="33.756500000000003"/>
    <n v="-118.3034"/>
    <n v="0"/>
    <x v="12"/>
  </r>
  <r>
    <n v="201226987"/>
    <d v="2020-12-22T00:00:00"/>
    <x v="192"/>
    <n v="500"/>
    <n v="12"/>
    <x v="8"/>
    <n v="1241"/>
    <n v="2"/>
    <n v="745"/>
    <s v="VANDALISM - MISDEAMEANOR ($399 OR UNDER)"/>
    <s v="1300 0329 1822"/>
    <n v="49"/>
    <s v="F"/>
    <s v="B"/>
    <n v="122"/>
    <s v="VEHICLE, PASSENGER/TRUCK"/>
    <m/>
    <m/>
    <s v="IC"/>
    <s v="Invest Cont"/>
    <n v="745"/>
    <m/>
    <m/>
    <m/>
    <s v="3200 W  63RD                         ST"/>
    <m/>
    <n v="33.982900000000001"/>
    <n v="-118.32940000000001"/>
    <n v="0"/>
    <x v="12"/>
  </r>
  <r>
    <n v="201011128"/>
    <d v="2020-07-18T00:00:00"/>
    <x v="353"/>
    <n v="2130"/>
    <n v="10"/>
    <x v="11"/>
    <n v="1017"/>
    <n v="1"/>
    <n v="341"/>
    <s v="THEFT-GRAND ($950.01 &amp; OVER)EXCPT,GUNS,FOWL,LIVESTK,PROD"/>
    <s v="0344 1202 0913 1820"/>
    <n v="70"/>
    <s v="M"/>
    <s v="A"/>
    <n v="501"/>
    <s v="SINGLE FAMILY DWELLING"/>
    <m/>
    <m/>
    <s v="IC"/>
    <s v="Invest Cont"/>
    <n v="341"/>
    <m/>
    <m/>
    <m/>
    <s v="17100    SATICOY                      ST"/>
    <m/>
    <n v="34.208399999999997"/>
    <n v="-118.50579999999999"/>
    <n v="0"/>
    <x v="12"/>
  </r>
  <r>
    <n v="201006774"/>
    <d v="2020-03-03T00:00:00"/>
    <x v="38"/>
    <n v="2342"/>
    <n v="10"/>
    <x v="11"/>
    <n v="1024"/>
    <n v="1"/>
    <n v="420"/>
    <s v="THEFT FROM MOTOR VEHICLE - PETTY ($950 &amp; UNDER)"/>
    <s v="0344 0385 1822 0202 0216 1414 1420"/>
    <n v="34"/>
    <s v="M"/>
    <s v="W"/>
    <n v="101"/>
    <s v="STREET"/>
    <m/>
    <m/>
    <s v="IC"/>
    <s v="Invest Cont"/>
    <n v="420"/>
    <m/>
    <m/>
    <m/>
    <s v="6600    YOLANDA                      AV"/>
    <m/>
    <n v="34.1905"/>
    <n v="-118.54040000000001"/>
    <n v="0"/>
    <x v="12"/>
  </r>
  <r>
    <n v="200918850"/>
    <d v="2020-12-26T00:00:00"/>
    <x v="34"/>
    <n v="1000"/>
    <n v="9"/>
    <x v="3"/>
    <n v="969"/>
    <n v="1"/>
    <n v="510"/>
    <s v="VEHICLE - STOLEN"/>
    <m/>
    <n v="0"/>
    <m/>
    <m/>
    <n v="108"/>
    <s v="PARKING LOT"/>
    <m/>
    <m/>
    <s v="IC"/>
    <s v="Invest Cont"/>
    <n v="510"/>
    <m/>
    <m/>
    <m/>
    <s v="12800    RIVERSIDE                    DR"/>
    <m/>
    <n v="34.157600000000002"/>
    <n v="-118.4122"/>
    <n v="0"/>
    <x v="12"/>
  </r>
  <r>
    <n v="200804686"/>
    <d v="2020-01-16T00:00:00"/>
    <x v="54"/>
    <n v="900"/>
    <n v="8"/>
    <x v="12"/>
    <n v="811"/>
    <n v="1"/>
    <n v="330"/>
    <s v="BURGLARY FROM VEHICLE"/>
    <s v="1822 1403 0344 1300 1609"/>
    <n v="23"/>
    <s v="F"/>
    <s v="W"/>
    <n v="710"/>
    <s v="OTHER PREMISE"/>
    <m/>
    <m/>
    <s v="IC"/>
    <s v="Invest Cont"/>
    <n v="330"/>
    <m/>
    <m/>
    <m/>
    <s v="500    LOS LIONES                   DR"/>
    <m/>
    <n v="34.045099999999998"/>
    <n v="-118.559"/>
    <n v="0"/>
    <x v="12"/>
  </r>
  <r>
    <n v="200112692"/>
    <d v="2020-05-30T00:00:00"/>
    <x v="14"/>
    <n v="300"/>
    <n v="1"/>
    <x v="1"/>
    <n v="162"/>
    <n v="2"/>
    <n v="740"/>
    <s v="VANDALISM - FELONY ($400 &amp; OVER, ALL CHURCH VANDALISMS)"/>
    <s v="1822 0329 1609"/>
    <n v="0"/>
    <s v="X"/>
    <s v="X"/>
    <n v="210"/>
    <s v="RESTAURANT/FAST FOOD"/>
    <m/>
    <m/>
    <s v="IC"/>
    <s v="Invest Cont"/>
    <n v="740"/>
    <m/>
    <m/>
    <m/>
    <s v="800 W  7TH                          ST"/>
    <m/>
    <n v="34.048699999999997"/>
    <n v="-118.25879999999999"/>
    <n v="0"/>
    <x v="12"/>
  </r>
  <r>
    <n v="200707141"/>
    <d v="2020-03-08T00:00:00"/>
    <x v="73"/>
    <n v="1300"/>
    <n v="7"/>
    <x v="0"/>
    <n v="721"/>
    <n v="1"/>
    <n v="341"/>
    <s v="THEFT-GRAND ($950.01 &amp; OVER)EXCPT,GUNS,FOWL,LIVESTK,PROD"/>
    <s v="0344 1822"/>
    <n v="50"/>
    <s v="F"/>
    <s v="W"/>
    <n v="402"/>
    <s v="MARKET"/>
    <m/>
    <m/>
    <s v="IC"/>
    <s v="Invest Cont"/>
    <n v="341"/>
    <m/>
    <m/>
    <m/>
    <s v="8500    BURTON                       WY"/>
    <m/>
    <n v="34.071100000000001"/>
    <n v="-118.3764"/>
    <n v="0"/>
    <x v="12"/>
  </r>
  <r>
    <n v="200304210"/>
    <d v="2020-01-04T00:00:00"/>
    <x v="81"/>
    <n v="1000"/>
    <n v="3"/>
    <x v="2"/>
    <n v="308"/>
    <n v="2"/>
    <n v="626"/>
    <s v="INTIMATE PARTNER - SIMPLE ASSAULT"/>
    <s v="2000 1815 0416 0447 1813 1243 1251"/>
    <n v="23"/>
    <s v="F"/>
    <s v="A"/>
    <n v="502"/>
    <s v="MULTI-UNIT DWELLING (APARTMENT, DUPLEX, ETC)"/>
    <n v="500"/>
    <s v="UNKNOWN WEAPON/OTHER WEAPON"/>
    <s v="AO"/>
    <s v="Adult Other"/>
    <n v="626"/>
    <m/>
    <m/>
    <m/>
    <s v="2100    OAK                          ST"/>
    <m/>
    <n v="34.034700000000001"/>
    <n v="-118.2792"/>
    <n v="0"/>
    <x v="12"/>
  </r>
  <r>
    <n v="200907510"/>
    <d v="2020-03-16T00:00:00"/>
    <x v="262"/>
    <n v="1800"/>
    <n v="9"/>
    <x v="3"/>
    <n v="929"/>
    <n v="1"/>
    <n v="420"/>
    <s v="THEFT FROM MOTOR VEHICLE - PETTY ($950 &amp; UNDER)"/>
    <s v="1606 0344 1300"/>
    <n v="54"/>
    <s v="M"/>
    <s v="H"/>
    <n v="108"/>
    <s v="PARKING LOT"/>
    <m/>
    <m/>
    <s v="IC"/>
    <s v="Invest Cont"/>
    <n v="420"/>
    <m/>
    <m/>
    <m/>
    <s v="6400    FULTON                       AV"/>
    <m/>
    <n v="34.186700000000002"/>
    <n v="-118.4225"/>
    <n v="0"/>
    <x v="12"/>
  </r>
  <r>
    <n v="200215616"/>
    <d v="2020-09-30T00:00:00"/>
    <x v="111"/>
    <n v="1310"/>
    <n v="2"/>
    <x v="5"/>
    <n v="216"/>
    <n v="1"/>
    <n v="331"/>
    <s v="THEFT FROM MOTOR VEHICLE - GRAND ($950.01 AND OVER)"/>
    <s v="1202 0344 0377"/>
    <n v="64"/>
    <s v="F"/>
    <s v="A"/>
    <n v="109"/>
    <s v="PARK/PLAYGROUND"/>
    <m/>
    <m/>
    <s v="IC"/>
    <s v="Invest Cont"/>
    <n v="331"/>
    <m/>
    <m/>
    <m/>
    <s v="2200 W  SUNSET                       BL"/>
    <m/>
    <n v="34.077800000000003"/>
    <n v="-118.2659"/>
    <n v="0"/>
    <x v="12"/>
  </r>
  <r>
    <n v="200918969"/>
    <d v="2020-12-29T00:00:00"/>
    <x v="362"/>
    <n v="3"/>
    <n v="9"/>
    <x v="3"/>
    <n v="998"/>
    <n v="1"/>
    <n v="310"/>
    <s v="BURGLARY"/>
    <s v="0202 0349 1607 0358 1420"/>
    <n v="57"/>
    <s v="M"/>
    <s v="I"/>
    <n v="502"/>
    <s v="MULTI-UNIT DWELLING (APARTMENT, DUPLEX, ETC)"/>
    <m/>
    <m/>
    <s v="IC"/>
    <s v="Invest Cont"/>
    <n v="310"/>
    <m/>
    <m/>
    <m/>
    <s v="12900    VALLEYHEART                  DR"/>
    <m/>
    <n v="34.146299999999997"/>
    <n v="-118.41379999999999"/>
    <n v="0"/>
    <x v="12"/>
  </r>
  <r>
    <n v="200816846"/>
    <d v="2020-11-25T00:00:00"/>
    <x v="287"/>
    <n v="1855"/>
    <n v="8"/>
    <x v="12"/>
    <n v="836"/>
    <n v="1"/>
    <n v="510"/>
    <s v="VEHICLE - STOLEN"/>
    <m/>
    <n v="0"/>
    <m/>
    <m/>
    <n v="101"/>
    <s v="STREET"/>
    <m/>
    <m/>
    <s v="IC"/>
    <s v="Invest Cont"/>
    <n v="510"/>
    <m/>
    <m/>
    <m/>
    <s v="1900    FOX HILLS                    DR"/>
    <m/>
    <n v="34.052399999999999"/>
    <n v="-118.4248"/>
    <n v="0"/>
    <x v="12"/>
  </r>
  <r>
    <n v="200308914"/>
    <d v="2020-03-23T00:00:00"/>
    <x v="127"/>
    <n v="321"/>
    <n v="3"/>
    <x v="2"/>
    <n v="363"/>
    <n v="1"/>
    <n v="648"/>
    <s v="ARSON"/>
    <n v="1501"/>
    <n v="41"/>
    <s v="F"/>
    <s v="B"/>
    <n v="502"/>
    <s v="MULTI-UNIT DWELLING (APARTMENT, DUPLEX, ETC)"/>
    <m/>
    <m/>
    <s v="IC"/>
    <s v="Invest Cont"/>
    <n v="648"/>
    <m/>
    <m/>
    <m/>
    <s v="4000    MUIRFIELD                    RD"/>
    <m/>
    <n v="34.013199999999998"/>
    <n v="-118.34569999999999"/>
    <n v="0"/>
    <x v="12"/>
  </r>
  <r>
    <n v="200319105"/>
    <d v="2020-10-19T00:00:00"/>
    <x v="306"/>
    <n v="1400"/>
    <n v="3"/>
    <x v="2"/>
    <n v="301"/>
    <n v="1"/>
    <n v="510"/>
    <s v="VEHICLE - STOLEN"/>
    <m/>
    <n v="0"/>
    <m/>
    <m/>
    <n v="108"/>
    <s v="PARKING LOT"/>
    <m/>
    <m/>
    <s v="IC"/>
    <s v="Invest Cont"/>
    <n v="510"/>
    <m/>
    <m/>
    <m/>
    <s v="5600 W  ADAMS                        BL"/>
    <m/>
    <n v="34.0334"/>
    <n v="-118.3639"/>
    <n v="0"/>
    <x v="12"/>
  </r>
  <r>
    <n v="200808326"/>
    <d v="2020-04-15T00:00:00"/>
    <x v="96"/>
    <n v="1710"/>
    <n v="8"/>
    <x v="12"/>
    <n v="852"/>
    <n v="2"/>
    <n v="625"/>
    <s v="OTHER ASSAULT"/>
    <s v="0356 1300"/>
    <n v="28"/>
    <s v="M"/>
    <s v="H"/>
    <n v="101"/>
    <s v="STREET"/>
    <n v="400"/>
    <s v="STRONG-ARM (HANDS, FIST, FEET OR BODILY FORCE)"/>
    <s v="IC"/>
    <s v="Invest Cont"/>
    <n v="625"/>
    <m/>
    <m/>
    <m/>
    <s v="SANTA MONICA"/>
    <s v="FEDERAL"/>
    <n v="34.044199999999996"/>
    <n v="-118.455"/>
    <n v="0"/>
    <x v="12"/>
  </r>
  <r>
    <n v="200715174"/>
    <d v="2020-10-21T00:00:00"/>
    <x v="365"/>
    <n v="1230"/>
    <n v="7"/>
    <x v="0"/>
    <n v="722"/>
    <n v="2"/>
    <n v="946"/>
    <s v="OTHER MISCELLANEOUS CRIME"/>
    <n v="1501"/>
    <n v="55"/>
    <s v="F"/>
    <s v="W"/>
    <n v="502"/>
    <s v="MULTI-UNIT DWELLING (APARTMENT, DUPLEX, ETC)"/>
    <m/>
    <m/>
    <s v="IC"/>
    <s v="Invest Cont"/>
    <n v="946"/>
    <m/>
    <m/>
    <m/>
    <s v="8300 W  3RD                          ST"/>
    <m/>
    <n v="34.072699999999998"/>
    <n v="-118.37"/>
    <n v="0"/>
    <x v="12"/>
  </r>
  <r>
    <n v="200709809"/>
    <d v="2020-06-06T00:00:00"/>
    <x v="156"/>
    <n v="215"/>
    <n v="7"/>
    <x v="0"/>
    <n v="722"/>
    <n v="1"/>
    <n v="310"/>
    <s v="BURGLARY"/>
    <s v="0342 0325 1609 1309 0329"/>
    <n v="19"/>
    <s v="M"/>
    <s v="O"/>
    <n v="417"/>
    <s v="THE BEVERLY CONNECTION"/>
    <m/>
    <m/>
    <s v="AA"/>
    <s v="Adult Arrest"/>
    <n v="310"/>
    <m/>
    <m/>
    <m/>
    <s v="8300    BEVERLY                      BL"/>
    <m/>
    <n v="34.076099999999997"/>
    <n v="-118.3706"/>
    <n v="1"/>
    <x v="12"/>
  </r>
  <r>
    <n v="200210995"/>
    <d v="2020-06-05T00:00:00"/>
    <x v="150"/>
    <n v="1215"/>
    <n v="2"/>
    <x v="5"/>
    <n v="291"/>
    <n v="2"/>
    <n v="900"/>
    <s v="VIOLATION OF COURT ORDER"/>
    <s v="0913 2038 2000"/>
    <n v="28"/>
    <s v="F"/>
    <s v="H"/>
    <n v="501"/>
    <s v="SINGLE FAMILY DWELLING"/>
    <m/>
    <m/>
    <s v="AA"/>
    <s v="Adult Arrest"/>
    <n v="900"/>
    <m/>
    <m/>
    <m/>
    <s v="1400    COURTLAND                    ST"/>
    <m/>
    <n v="34.043700000000001"/>
    <n v="-118.2839"/>
    <n v="1"/>
    <x v="12"/>
  </r>
  <r>
    <n v="201112811"/>
    <d v="2020-08-23T00:00:00"/>
    <x v="273"/>
    <n v="1545"/>
    <n v="11"/>
    <x v="7"/>
    <n v="1189"/>
    <n v="2"/>
    <n v="901"/>
    <s v="VIOLATION OF RESTRAINING ORDER"/>
    <s v="2038 1402 1020 2004 0913 0360"/>
    <n v="77"/>
    <s v="F"/>
    <s v="H"/>
    <n v="104"/>
    <s v="DRIVEWAY"/>
    <m/>
    <m/>
    <s v="AA"/>
    <s v="Adult Arrest"/>
    <n v="901"/>
    <n v="998"/>
    <m/>
    <m/>
    <s v="3400    MARMION                      WY"/>
    <m/>
    <n v="34.086399999999998"/>
    <n v="-118.21550000000001"/>
    <n v="1"/>
    <x v="12"/>
  </r>
  <r>
    <n v="200121047"/>
    <d v="2020-11-14T00:00:00"/>
    <x v="351"/>
    <n v="2030"/>
    <n v="1"/>
    <x v="1"/>
    <n v="118"/>
    <n v="1"/>
    <n v="761"/>
    <s v="BRANDISH WEAPON"/>
    <s v="0443 0334 1816 0906 0913"/>
    <n v="46"/>
    <s v="F"/>
    <s v="H"/>
    <n v="502"/>
    <s v="MULTI-UNIT DWELLING (APARTMENT, DUPLEX, ETC)"/>
    <n v="511"/>
    <s v="VERBAL THREAT"/>
    <s v="IC"/>
    <s v="Invest Cont"/>
    <n v="761"/>
    <m/>
    <m/>
    <m/>
    <s v="300 E  BLOOM                        ST"/>
    <m/>
    <n v="34.062800000000003"/>
    <n v="-118.2286"/>
    <n v="0"/>
    <x v="12"/>
  </r>
  <r>
    <n v="200414217"/>
    <d v="2020-10-23T00:00:00"/>
    <x v="61"/>
    <n v="1100"/>
    <n v="4"/>
    <x v="4"/>
    <n v="473"/>
    <n v="1"/>
    <n v="420"/>
    <s v="THEFT FROM MOTOR VEHICLE - PETTY ($950 &amp; UNDER)"/>
    <s v="1300 0344"/>
    <n v="49"/>
    <s v="F"/>
    <s v="H"/>
    <n v="101"/>
    <s v="STREET"/>
    <m/>
    <m/>
    <s v="IC"/>
    <s v="Invest Cont"/>
    <n v="420"/>
    <m/>
    <m/>
    <m/>
    <s v="600 S  CHICAGO                      ST"/>
    <m/>
    <n v="34.037599999999998"/>
    <n v="-118.21680000000001"/>
    <n v="0"/>
    <x v="12"/>
  </r>
  <r>
    <n v="200214362"/>
    <d v="2020-08-29T00:00:00"/>
    <x v="182"/>
    <n v="2000"/>
    <n v="2"/>
    <x v="5"/>
    <n v="249"/>
    <n v="1"/>
    <n v="510"/>
    <s v="VEHICLE - STOLEN"/>
    <m/>
    <n v="0"/>
    <m/>
    <m/>
    <n v="707"/>
    <s v="GARAGE/CARPORT"/>
    <m/>
    <m/>
    <s v="IC"/>
    <s v="Invest Cont"/>
    <n v="510"/>
    <m/>
    <m/>
    <m/>
    <s v="1000    INGRAHAM                     ST"/>
    <m/>
    <n v="34.051200000000001"/>
    <n v="-118.2621"/>
    <n v="0"/>
    <x v="12"/>
  </r>
  <r>
    <n v="201116966"/>
    <d v="2020-12-25T00:00:00"/>
    <x v="203"/>
    <n v="2200"/>
    <n v="11"/>
    <x v="7"/>
    <n v="1147"/>
    <n v="1"/>
    <n v="510"/>
    <s v="VEHICLE - STOLEN"/>
    <m/>
    <n v="0"/>
    <m/>
    <m/>
    <n v="101"/>
    <s v="STREET"/>
    <m/>
    <m/>
    <s v="IC"/>
    <s v="Invest Cont"/>
    <n v="510"/>
    <m/>
    <m/>
    <m/>
    <s v="3500    DIVISION                     ST"/>
    <m/>
    <n v="34.106099999999998"/>
    <n v="-118.2255"/>
    <n v="0"/>
    <x v="12"/>
  </r>
  <r>
    <n v="201106657"/>
    <d v="2020-02-29T00:00:00"/>
    <x v="72"/>
    <n v="1730"/>
    <n v="11"/>
    <x v="7"/>
    <n v="1179"/>
    <n v="1"/>
    <n v="510"/>
    <s v="VEHICLE - STOLEN"/>
    <m/>
    <n v="0"/>
    <m/>
    <m/>
    <n v="101"/>
    <s v="STREET"/>
    <m/>
    <m/>
    <s v="IC"/>
    <s v="Invest Cont"/>
    <n v="510"/>
    <m/>
    <m/>
    <m/>
    <s v="AVENUE 40"/>
    <s v="FIGUEROA"/>
    <n v="34.092100000000002"/>
    <n v="-118.2105"/>
    <n v="0"/>
    <x v="12"/>
  </r>
  <r>
    <n v="200816535"/>
    <d v="2020-11-16T00:00:00"/>
    <x v="351"/>
    <n v="2300"/>
    <n v="8"/>
    <x v="12"/>
    <n v="833"/>
    <n v="2"/>
    <n v="740"/>
    <s v="VANDALISM - FELONY ($400 &amp; OVER, ALL CHURCH VANDALISMS)"/>
    <n v="329"/>
    <n v="19"/>
    <s v="F"/>
    <s v="H"/>
    <n v="122"/>
    <s v="VEHICLE, PASSENGER/TRUCK"/>
    <m/>
    <m/>
    <s v="IC"/>
    <s v="Invest Cont"/>
    <n v="740"/>
    <m/>
    <m/>
    <m/>
    <s v="KELTON                       AV"/>
    <s v="WILKINS                      AV"/>
    <n v="34.054299999999998"/>
    <n v="-118.4435"/>
    <n v="0"/>
    <x v="12"/>
  </r>
  <r>
    <n v="200608037"/>
    <d v="2020-03-17T00:00:00"/>
    <x v="3"/>
    <n v="225"/>
    <n v="6"/>
    <x v="9"/>
    <n v="678"/>
    <n v="2"/>
    <n v="822"/>
    <s v="HUMAN TRAFFICKING - COMMERCIAL SEX ACTS"/>
    <s v="1415 0943 1259"/>
    <n v="14"/>
    <s v="F"/>
    <s v="H"/>
    <n v="102"/>
    <s v="SIDEWALK"/>
    <n v="400"/>
    <s v="STRONG-ARM (HANDS, FIST, FEET OR BODILY FORCE)"/>
    <s v="IC"/>
    <s v="Invest Cont"/>
    <n v="822"/>
    <n v="998"/>
    <m/>
    <m/>
    <s v="WESTERN                      AV"/>
    <s v="INSTITUTE"/>
    <n v="34.085500000000003"/>
    <n v="-118.3091"/>
    <n v="0"/>
    <x v="12"/>
  </r>
  <r>
    <n v="200510631"/>
    <d v="2020-06-15T00:00:00"/>
    <x v="123"/>
    <n v="1400"/>
    <n v="5"/>
    <x v="10"/>
    <n v="501"/>
    <n v="1"/>
    <n v="310"/>
    <s v="BURGLARY"/>
    <s v="0358 0344 0206 1607"/>
    <n v="0"/>
    <s v="X"/>
    <s v="X"/>
    <n v="203"/>
    <s v="OTHER BUSINESS"/>
    <m/>
    <m/>
    <s v="IC"/>
    <s v="Invest Cont"/>
    <n v="310"/>
    <m/>
    <m/>
    <m/>
    <s v="190TH"/>
    <s v="GARDENA"/>
    <n v="33.864800000000002"/>
    <n v="-118.2931"/>
    <n v="0"/>
    <x v="12"/>
  </r>
  <r>
    <n v="200814402"/>
    <d v="2020-09-22T00:00:00"/>
    <x v="196"/>
    <n v="2100"/>
    <n v="8"/>
    <x v="12"/>
    <n v="832"/>
    <n v="2"/>
    <n v="740"/>
    <s v="VANDALISM - FELONY ($400 &amp; OVER, ALL CHURCH VANDALISMS)"/>
    <s v="0329 1607"/>
    <n v="45"/>
    <s v="M"/>
    <s v="W"/>
    <n v="504"/>
    <s v="OTHER RESIDENCE"/>
    <m/>
    <m/>
    <s v="IC"/>
    <s v="Invest Cont"/>
    <n v="740"/>
    <m/>
    <m/>
    <m/>
    <s v="11800    DOROTHY                      ST"/>
    <m/>
    <n v="34.050699999999999"/>
    <n v="-118.4683"/>
    <n v="0"/>
    <x v="12"/>
  </r>
  <r>
    <n v="200600808"/>
    <d v="2020-08-20T00:00:00"/>
    <x v="144"/>
    <n v="1905"/>
    <n v="6"/>
    <x v="9"/>
    <n v="628"/>
    <n v="1"/>
    <n v="761"/>
    <s v="BRANDISH WEAPON"/>
    <s v="1402 0334 0421 1822"/>
    <n v="50"/>
    <s v="M"/>
    <s v="B"/>
    <n v="101"/>
    <s v="STREET"/>
    <n v="207"/>
    <s v="OTHER KNIFE"/>
    <s v="AO"/>
    <s v="Adult Other"/>
    <n v="761"/>
    <n v="930"/>
    <n v="998"/>
    <m/>
    <s v="BEACHWOOD"/>
    <s v="FRANKLIN"/>
    <n v="34.105200000000004"/>
    <n v="-118.32129999999999"/>
    <n v="0"/>
    <x v="12"/>
  </r>
  <r>
    <n v="200204331"/>
    <d v="2020-01-07T00:00:00"/>
    <x v="207"/>
    <n v="1540"/>
    <n v="2"/>
    <x v="5"/>
    <n v="247"/>
    <n v="2"/>
    <n v="740"/>
    <s v="VANDALISM - FELONY ($400 &amp; OVER, ALL CHURCH VANDALISMS)"/>
    <n v="329"/>
    <n v="25"/>
    <s v="F"/>
    <s v="H"/>
    <n v="504"/>
    <s v="OTHER RESIDENCE"/>
    <m/>
    <m/>
    <s v="IC"/>
    <s v="Invest Cont"/>
    <n v="740"/>
    <m/>
    <m/>
    <m/>
    <s v="400 S  UNION                        AV"/>
    <m/>
    <n v="34.059600000000003"/>
    <n v="-118.2701"/>
    <n v="0"/>
    <x v="12"/>
  </r>
  <r>
    <n v="200717088"/>
    <d v="2020-12-14T00:00:00"/>
    <x v="325"/>
    <n v="1300"/>
    <n v="7"/>
    <x v="0"/>
    <n v="766"/>
    <n v="2"/>
    <n v="624"/>
    <s v="BATTERY - SIMPLE ASSAULT"/>
    <s v="0554 0913 0444"/>
    <n v="23"/>
    <s v="F"/>
    <s v="H"/>
    <n v="502"/>
    <s v="MULTI-UNIT DWELLING (APARTMENT, DUPLEX, ETC)"/>
    <n v="400"/>
    <s v="STRONG-ARM (HANDS, FIST, FEET OR BODILY FORCE)"/>
    <s v="AO"/>
    <s v="Adult Other"/>
    <n v="624"/>
    <m/>
    <m/>
    <m/>
    <s v="1500    CRENSHAW                     BL"/>
    <m/>
    <n v="34.046799999999998"/>
    <n v="-118.3305"/>
    <n v="0"/>
    <x v="12"/>
  </r>
  <r>
    <n v="201113381"/>
    <d v="2020-09-07T00:00:00"/>
    <x v="201"/>
    <n v="1656"/>
    <n v="11"/>
    <x v="7"/>
    <n v="1137"/>
    <n v="2"/>
    <n v="745"/>
    <s v="VANDALISM - MISDEAMEANOR ($399 OR UNDER)"/>
    <s v="0329 0311"/>
    <n v="0"/>
    <s v="M"/>
    <s v="H"/>
    <n v="704"/>
    <s v="ELEMENTARY SCHOOL"/>
    <m/>
    <m/>
    <s v="IC"/>
    <s v="Invest Cont"/>
    <n v="745"/>
    <m/>
    <m/>
    <m/>
    <s v="5500    MONTE VISTA                  ST"/>
    <m/>
    <n v="34.110900000000001"/>
    <n v="-118.2016"/>
    <n v="0"/>
    <x v="12"/>
  </r>
  <r>
    <n v="200807386"/>
    <d v="2020-03-15T00:00:00"/>
    <x v="342"/>
    <n v="1910"/>
    <n v="8"/>
    <x v="12"/>
    <n v="839"/>
    <n v="1"/>
    <n v="442"/>
    <s v="SHOPLIFTING - PETTY THEFT ($950 &amp; UNDER)"/>
    <s v="0325 1402 0104 1822 1414"/>
    <n v="0"/>
    <s v="X"/>
    <s v="X"/>
    <n v="402"/>
    <s v="MARKET"/>
    <m/>
    <m/>
    <s v="IC"/>
    <s v="Invest Cont"/>
    <n v="442"/>
    <n v="998"/>
    <m/>
    <m/>
    <s v="10200    SANTA MONICA                 BL"/>
    <m/>
    <n v="34.060499999999998"/>
    <n v="-118.41930000000001"/>
    <n v="0"/>
    <x v="12"/>
  </r>
  <r>
    <n v="200805828"/>
    <d v="2020-02-09T00:00:00"/>
    <x v="310"/>
    <n v="1030"/>
    <n v="8"/>
    <x v="12"/>
    <n v="895"/>
    <n v="2"/>
    <n v="354"/>
    <s v="THEFT OF IDENTITY"/>
    <s v="0100 0928 1822"/>
    <n v="30"/>
    <s v="F"/>
    <s v="W"/>
    <n v="502"/>
    <s v="MULTI-UNIT DWELLING (APARTMENT, DUPLEX, ETC)"/>
    <m/>
    <m/>
    <s v="IC"/>
    <s v="Invest Cont"/>
    <n v="354"/>
    <m/>
    <m/>
    <m/>
    <s v="3400    CLUB                         DR"/>
    <m/>
    <n v="34.031199999999998"/>
    <n v="-118.40309999999999"/>
    <n v="0"/>
    <x v="12"/>
  </r>
  <r>
    <n v="200113541"/>
    <d v="2020-06-17T00:00:00"/>
    <x v="33"/>
    <n v="1830"/>
    <n v="1"/>
    <x v="1"/>
    <n v="152"/>
    <n v="1"/>
    <n v="310"/>
    <s v="BURGLARY"/>
    <s v="1403 1822 1420 0344 0329 1402 1607"/>
    <n v="51"/>
    <s v="M"/>
    <s v="W"/>
    <n v="702"/>
    <s v="OFFICE BUILDING/OFFICE"/>
    <m/>
    <m/>
    <s v="IC"/>
    <s v="Invest Cont"/>
    <n v="310"/>
    <n v="998"/>
    <m/>
    <m/>
    <s v="800 W  6TH                          ST"/>
    <m/>
    <n v="34.050199999999997"/>
    <n v="-118.2574"/>
    <n v="0"/>
    <x v="12"/>
  </r>
  <r>
    <n v="200612994"/>
    <d v="2020-07-23T00:00:00"/>
    <x v="286"/>
    <n v="1308"/>
    <n v="6"/>
    <x v="9"/>
    <n v="625"/>
    <n v="2"/>
    <n v="930"/>
    <s v="CRIMINAL THREATS - NO WEAPON DISPLAYED"/>
    <s v="0913 1810 0443"/>
    <n v="25"/>
    <s v="M"/>
    <s v="B"/>
    <n v="502"/>
    <s v="MULTI-UNIT DWELLING (APARTMENT, DUPLEX, ETC)"/>
    <n v="511"/>
    <s v="VERBAL THREAT"/>
    <s v="IC"/>
    <s v="Invest Cont"/>
    <n v="930"/>
    <m/>
    <m/>
    <m/>
    <s v="1900 N  LAS PALMAS                   AV"/>
    <m/>
    <n v="34.113100000000003"/>
    <n v="-118.34099999999999"/>
    <n v="0"/>
    <x v="12"/>
  </r>
  <r>
    <n v="200512849"/>
    <d v="2020-08-11T00:00:00"/>
    <x v="190"/>
    <n v="1800"/>
    <n v="5"/>
    <x v="10"/>
    <n v="513"/>
    <n v="1"/>
    <n v="510"/>
    <s v="VEHICLE - STOLEN"/>
    <m/>
    <n v="0"/>
    <m/>
    <m/>
    <n v="108"/>
    <s v="PARKING LOT"/>
    <m/>
    <m/>
    <s v="AA"/>
    <s v="Adult Arrest"/>
    <n v="510"/>
    <m/>
    <m/>
    <m/>
    <s v="25800    VERMONT                      AV"/>
    <m/>
    <n v="33.789499999999997"/>
    <n v="-118.29340000000001"/>
    <n v="1"/>
    <x v="12"/>
  </r>
  <r>
    <n v="200809601"/>
    <d v="2020-05-18T00:00:00"/>
    <x v="78"/>
    <n v="1000"/>
    <n v="8"/>
    <x v="12"/>
    <n v="834"/>
    <n v="2"/>
    <n v="662"/>
    <s v="BUNCO, GRAND THEFT"/>
    <n v="701"/>
    <n v="27"/>
    <s v="M"/>
    <s v="O"/>
    <n v="501"/>
    <s v="SINGLE FAMILY DWELLING"/>
    <m/>
    <m/>
    <s v="IC"/>
    <s v="Invest Cont"/>
    <n v="662"/>
    <m/>
    <m/>
    <m/>
    <s v="10700    WILKINS                      AV"/>
    <m/>
    <n v="34.0563"/>
    <n v="-118.43470000000001"/>
    <n v="0"/>
    <x v="12"/>
  </r>
  <r>
    <n v="200109012"/>
    <d v="2020-03-12T00:00:00"/>
    <x v="191"/>
    <n v="1700"/>
    <n v="1"/>
    <x v="1"/>
    <n v="145"/>
    <n v="2"/>
    <n v="745"/>
    <s v="VANDALISM - MISDEAMEANOR ($399 OR UNDER)"/>
    <s v="0329 1822"/>
    <n v="0"/>
    <s v="M"/>
    <s v="W"/>
    <n v="203"/>
    <s v="OTHER BUSINESS"/>
    <m/>
    <m/>
    <s v="IC"/>
    <s v="Invest Cont"/>
    <n v="745"/>
    <m/>
    <m/>
    <m/>
    <s v="400 S  MAIN                         ST"/>
    <m/>
    <n v="34.048200000000001"/>
    <n v="-118.24720000000001"/>
    <n v="0"/>
    <x v="12"/>
  </r>
  <r>
    <n v="201218150"/>
    <d v="2020-08-02T00:00:00"/>
    <x v="114"/>
    <n v="220"/>
    <n v="12"/>
    <x v="8"/>
    <n v="1232"/>
    <n v="1"/>
    <n v="210"/>
    <s v="ROBBERY"/>
    <s v="2004 0344 0346 1822"/>
    <n v="23"/>
    <s v="M"/>
    <s v="H"/>
    <n v="101"/>
    <s v="STREET"/>
    <n v="511"/>
    <s v="VERBAL THREAT"/>
    <s v="IC"/>
    <s v="Invest Cont"/>
    <n v="210"/>
    <m/>
    <m/>
    <m/>
    <s v="54TH                         ST"/>
    <s v="WESTERN"/>
    <n v="33.987200000000001"/>
    <n v="-118.32769999999999"/>
    <n v="0"/>
    <x v="12"/>
  </r>
  <r>
    <n v="201006476"/>
    <d v="2020-02-25T00:00:00"/>
    <x v="309"/>
    <n v="2310"/>
    <n v="10"/>
    <x v="11"/>
    <n v="1099"/>
    <n v="2"/>
    <n v="237"/>
    <s v="CHILD NEGLECT (SEE 300 W.I.C.)"/>
    <s v="1257 1310 0553 0913 0413 1206 2001 2002"/>
    <n v="0"/>
    <s v="M"/>
    <s v="W"/>
    <n v="101"/>
    <s v="STREET"/>
    <m/>
    <m/>
    <s v="AA"/>
    <s v="Adult Arrest"/>
    <n v="237"/>
    <m/>
    <m/>
    <m/>
    <s v="DEL GADO                     DR"/>
    <s v="SEPULVEDA                    BL"/>
    <n v="34.143700000000003"/>
    <n v="-118.4739"/>
    <n v="1"/>
    <x v="12"/>
  </r>
  <r>
    <n v="201107635"/>
    <d v="2020-03-23T00:00:00"/>
    <x v="146"/>
    <n v="1457"/>
    <n v="11"/>
    <x v="7"/>
    <n v="1146"/>
    <n v="1"/>
    <n v="310"/>
    <s v="BURGLARY"/>
    <s v="1822 1602 0344 1402 1407 0907"/>
    <n v="32"/>
    <s v="F"/>
    <s v="B"/>
    <n v="221"/>
    <s v="PUBLIC STORAGE"/>
    <m/>
    <m/>
    <s v="AA"/>
    <s v="Adult Arrest"/>
    <n v="310"/>
    <n v="998"/>
    <m/>
    <m/>
    <s v="1700    BLAKE                        AV"/>
    <m/>
    <n v="34.095500000000001"/>
    <n v="-118.2418"/>
    <n v="1"/>
    <x v="12"/>
  </r>
  <r>
    <n v="200311158"/>
    <d v="2020-05-11T00:00:00"/>
    <x v="39"/>
    <n v="2200"/>
    <n v="3"/>
    <x v="2"/>
    <n v="312"/>
    <n v="1"/>
    <n v="510"/>
    <s v="VEHICLE - STOLEN"/>
    <m/>
    <n v="0"/>
    <m/>
    <m/>
    <n v="101"/>
    <s v="STREET"/>
    <m/>
    <m/>
    <s v="IC"/>
    <s v="Invest Cont"/>
    <n v="510"/>
    <m/>
    <m/>
    <m/>
    <s v="2800 S  COCHRAN                      AV"/>
    <m/>
    <n v="34.0289"/>
    <n v="-118.35980000000001"/>
    <n v="0"/>
    <x v="12"/>
  </r>
  <r>
    <n v="200408888"/>
    <d v="2020-05-15T00:00:00"/>
    <x v="162"/>
    <n v="1530"/>
    <n v="4"/>
    <x v="4"/>
    <n v="443"/>
    <n v="1"/>
    <n v="331"/>
    <s v="THEFT FROM MOTOR VEHICLE - GRAND ($950.01 AND OVER)"/>
    <n v="344"/>
    <n v="29"/>
    <s v="M"/>
    <s v="H"/>
    <n v="108"/>
    <s v="PARKING LOT"/>
    <m/>
    <m/>
    <s v="IC"/>
    <s v="Invest Cont"/>
    <n v="331"/>
    <m/>
    <m/>
    <m/>
    <s v="1500 N  SOTO                         ST"/>
    <m/>
    <n v="34.060899999999997"/>
    <n v="-118.2052"/>
    <n v="0"/>
    <x v="12"/>
  </r>
  <r>
    <n v="201105527"/>
    <d v="2020-02-04T00:00:00"/>
    <x v="259"/>
    <n v="1500"/>
    <n v="11"/>
    <x v="7"/>
    <n v="1109"/>
    <n v="2"/>
    <n v="664"/>
    <s v="BUNCO, PETTY THEFT"/>
    <n v="800"/>
    <n v="14"/>
    <s v="F"/>
    <s v="H"/>
    <n v="501"/>
    <s v="SINGLE FAMILY DWELLING"/>
    <m/>
    <m/>
    <s v="IC"/>
    <s v="Invest Cont"/>
    <n v="664"/>
    <m/>
    <m/>
    <m/>
    <s v="1400    EAGLE VISTA                  DR"/>
    <m/>
    <n v="34.140300000000003"/>
    <n v="-118.1944"/>
    <n v="0"/>
    <x v="12"/>
  </r>
  <r>
    <n v="200912552"/>
    <d v="2020-07-20T00:00:00"/>
    <x v="12"/>
    <n v="400"/>
    <n v="9"/>
    <x v="3"/>
    <n v="909"/>
    <n v="2"/>
    <n v="745"/>
    <s v="VANDALISM - MISDEAMEANOR ($399 OR UNDER)"/>
    <s v="0329 1402"/>
    <n v="0"/>
    <s v="X"/>
    <s v="X"/>
    <n v="103"/>
    <s v="ALLEY"/>
    <m/>
    <m/>
    <s v="AO"/>
    <s v="Adult Other"/>
    <n v="745"/>
    <n v="998"/>
    <m/>
    <m/>
    <s v="7500    WOODMAN                      PL"/>
    <m/>
    <n v="34.207099999999997"/>
    <n v="-118.4298"/>
    <n v="0"/>
    <x v="12"/>
  </r>
  <r>
    <n v="201308943"/>
    <d v="2020-04-01T00:00:00"/>
    <x v="332"/>
    <n v="500"/>
    <n v="13"/>
    <x v="6"/>
    <n v="1322"/>
    <n v="1"/>
    <n v="330"/>
    <s v="BURGLARY FROM VEHICLE"/>
    <s v="1607 0358 0344"/>
    <n v="29"/>
    <s v="M"/>
    <s v="H"/>
    <n v="104"/>
    <s v="DRIVEWAY"/>
    <m/>
    <m/>
    <s v="IC"/>
    <s v="Invest Cont"/>
    <n v="330"/>
    <m/>
    <m/>
    <m/>
    <s v="2200    WALL                         ST"/>
    <m/>
    <n v="34.026800000000001"/>
    <n v="-118.26179999999999"/>
    <n v="0"/>
    <x v="12"/>
  </r>
  <r>
    <n v="200215036"/>
    <d v="2020-09-15T00:00:00"/>
    <x v="171"/>
    <n v="2030"/>
    <n v="2"/>
    <x v="5"/>
    <n v="271"/>
    <n v="1"/>
    <n v="510"/>
    <s v="VEHICLE - STOLEN"/>
    <m/>
    <n v="0"/>
    <m/>
    <m/>
    <n v="101"/>
    <s v="STREET"/>
    <m/>
    <m/>
    <s v="IC"/>
    <s v="Invest Cont"/>
    <n v="510"/>
    <m/>
    <m/>
    <m/>
    <s v="900 S  LAKE                         ST"/>
    <m/>
    <n v="34.0535"/>
    <n v="-118.2801"/>
    <n v="0"/>
    <x v="12"/>
  </r>
  <r>
    <n v="201225245"/>
    <d v="2020-11-26T00:00:00"/>
    <x v="291"/>
    <n v="230"/>
    <n v="12"/>
    <x v="8"/>
    <n v="1242"/>
    <n v="2"/>
    <n v="903"/>
    <s v="CONTEMPT OF COURT"/>
    <s v="2000 1243 1813 1276 1309 2038 0913"/>
    <n v="24"/>
    <s v="F"/>
    <s v="H"/>
    <n v="501"/>
    <s v="SINGLE FAMILY DWELLING"/>
    <m/>
    <m/>
    <s v="IC"/>
    <s v="Invest Cont"/>
    <n v="903"/>
    <m/>
    <m/>
    <m/>
    <s v="6300    MADDEN                       AV"/>
    <m/>
    <n v="33.982700000000001"/>
    <n v="-118.32550000000001"/>
    <n v="0"/>
    <x v="12"/>
  </r>
  <r>
    <n v="201014289"/>
    <d v="2020-10-21T00:00:00"/>
    <x v="160"/>
    <n v="1700"/>
    <n v="10"/>
    <x v="11"/>
    <n v="1088"/>
    <n v="1"/>
    <n v="420"/>
    <s v="THEFT FROM MOTOR VEHICLE - PETTY ($950 &amp; UNDER)"/>
    <m/>
    <n v="0"/>
    <m/>
    <m/>
    <n v="101"/>
    <s v="STREET"/>
    <m/>
    <m/>
    <s v="IC"/>
    <s v="Invest Cont"/>
    <n v="420"/>
    <m/>
    <m/>
    <m/>
    <s v="4600    LOUISE                       AV"/>
    <m/>
    <n v="34.153300000000002"/>
    <n v="-118.5086"/>
    <n v="0"/>
    <x v="12"/>
  </r>
  <r>
    <n v="200509063"/>
    <d v="2020-05-05T00:00:00"/>
    <x v="52"/>
    <n v="1545"/>
    <n v="5"/>
    <x v="10"/>
    <n v="519"/>
    <n v="2"/>
    <n v="888"/>
    <s v="TRESPASSING"/>
    <n v="1236"/>
    <n v="0"/>
    <s v="X"/>
    <s v="X"/>
    <n v="303"/>
    <s v="OIL REFINERY"/>
    <m/>
    <m/>
    <s v="AA"/>
    <s v="Adult Arrest"/>
    <n v="888"/>
    <m/>
    <m/>
    <m/>
    <s v="2100 E  PACIFIC COAST                HY"/>
    <m/>
    <n v="33.791600000000003"/>
    <n v="-118.23560000000001"/>
    <n v="1"/>
    <x v="12"/>
  </r>
  <r>
    <n v="200912794"/>
    <d v="2020-07-27T00:00:00"/>
    <x v="279"/>
    <n v="2000"/>
    <n v="9"/>
    <x v="3"/>
    <n v="904"/>
    <n v="1"/>
    <n v="230"/>
    <s v="ASSAULT WITH DEADLY WEAPON, AGGRAVATED ASSAULT"/>
    <s v="0411 0444 1202 1822"/>
    <n v="75"/>
    <s v="M"/>
    <s v="V"/>
    <n v="102"/>
    <s v="SIDEWALK"/>
    <n v="223"/>
    <s v="UNKNOWN TYPE CUTTING INSTRUMENT"/>
    <s v="IC"/>
    <s v="Invest Cont"/>
    <n v="230"/>
    <m/>
    <m/>
    <m/>
    <s v="VAN NUYS                     BL"/>
    <s v="KESWICK                      ST"/>
    <n v="34.210299999999997"/>
    <n v="-118.44880000000001"/>
    <n v="0"/>
    <x v="12"/>
  </r>
  <r>
    <n v="201213032"/>
    <d v="2020-05-18T00:00:00"/>
    <x v="187"/>
    <n v="1305"/>
    <n v="12"/>
    <x v="8"/>
    <n v="1259"/>
    <n v="1"/>
    <n v="210"/>
    <s v="ROBBERY"/>
    <s v="1309 0342 1822 0448 0344 0216"/>
    <n v="39"/>
    <s v="F"/>
    <s v="H"/>
    <n v="108"/>
    <s v="PARKING LOT"/>
    <n v="400"/>
    <s v="STRONG-ARM (HANDS, FIST, FEET OR BODILY FORCE)"/>
    <s v="IC"/>
    <s v="Invest Cont"/>
    <n v="210"/>
    <m/>
    <m/>
    <m/>
    <s v="300 E  FLORENCE                     AV"/>
    <m/>
    <n v="33.974699999999999"/>
    <n v="-118.26949999999999"/>
    <n v="0"/>
    <x v="12"/>
  </r>
  <r>
    <n v="200905573"/>
    <d v="2020-02-05T00:00:00"/>
    <x v="134"/>
    <n v="1420"/>
    <n v="9"/>
    <x v="3"/>
    <n v="963"/>
    <n v="2"/>
    <n v="624"/>
    <s v="BATTERY - SIMPLE ASSAULT"/>
    <s v="0400 0416 1309 0444"/>
    <n v="40"/>
    <s v="M"/>
    <s v="O"/>
    <n v="501"/>
    <s v="SINGLE FAMILY DWELLING"/>
    <n v="400"/>
    <s v="STRONG-ARM (HANDS, FIST, FEET OR BODILY FORCE)"/>
    <s v="AO"/>
    <s v="Adult Other"/>
    <n v="624"/>
    <m/>
    <m/>
    <m/>
    <s v="5000    NOBLE                        AV"/>
    <m/>
    <n v="34.160899999999998"/>
    <n v="-118.4618"/>
    <n v="0"/>
    <x v="12"/>
  </r>
  <r>
    <n v="201008093"/>
    <d v="2020-04-15T00:00:00"/>
    <x v="17"/>
    <n v="700"/>
    <n v="10"/>
    <x v="11"/>
    <n v="1065"/>
    <n v="1"/>
    <n v="341"/>
    <s v="THEFT-GRAND ($950.01 &amp; OVER)EXCPT,GUNS,FOWL,LIVESTK,PROD"/>
    <s v="0344 0394 1822"/>
    <n v="28"/>
    <s v="M"/>
    <s v="O"/>
    <n v="203"/>
    <s v="OTHER BUSINESS"/>
    <m/>
    <m/>
    <s v="IC"/>
    <s v="Invest Cont"/>
    <n v="341"/>
    <m/>
    <m/>
    <m/>
    <s v="18000    VENTURA                      BL"/>
    <m/>
    <n v="34.167499999999997"/>
    <n v="-118.5226"/>
    <n v="0"/>
    <x v="12"/>
  </r>
  <r>
    <n v="200712956"/>
    <d v="2020-08-19T00:00:00"/>
    <x v="337"/>
    <n v="2200"/>
    <n v="7"/>
    <x v="0"/>
    <n v="784"/>
    <n v="2"/>
    <n v="740"/>
    <s v="VANDALISM - FELONY ($400 &amp; OVER, ALL CHURCH VANDALISMS)"/>
    <s v="1300 0329"/>
    <n v="61"/>
    <s v="F"/>
    <s v="W"/>
    <n v="122"/>
    <s v="VEHICLE, PASSENGER/TRUCK"/>
    <m/>
    <m/>
    <s v="IC"/>
    <s v="Invest Cont"/>
    <n v="740"/>
    <m/>
    <m/>
    <m/>
    <s v="REDONDO                      BL"/>
    <s v="BANGOR                       ST"/>
    <n v="34.0366"/>
    <n v="-118.35469999999999"/>
    <n v="0"/>
    <x v="12"/>
  </r>
  <r>
    <n v="200711487"/>
    <d v="2020-07-10T00:00:00"/>
    <x v="295"/>
    <n v="1400"/>
    <n v="7"/>
    <x v="0"/>
    <n v="701"/>
    <n v="2"/>
    <n v="930"/>
    <s v="CRIMINAL THREATS - NO WEAPON DISPLAYED"/>
    <n v="421"/>
    <n v="72"/>
    <s v="F"/>
    <s v="W"/>
    <n v="502"/>
    <s v="MULTI-UNIT DWELLING (APARTMENT, DUPLEX, ETC)"/>
    <n v="511"/>
    <s v="VERBAL THREAT"/>
    <s v="AO"/>
    <s v="Adult Other"/>
    <n v="930"/>
    <m/>
    <m/>
    <m/>
    <s v="500 N  HAYWORTH                     AV"/>
    <m/>
    <n v="34.080199999999998"/>
    <n v="-118.3627"/>
    <n v="0"/>
    <x v="12"/>
  </r>
  <r>
    <n v="200119398"/>
    <d v="2020-10-14T00:00:00"/>
    <x v="349"/>
    <n v="40"/>
    <n v="1"/>
    <x v="1"/>
    <n v="176"/>
    <n v="1"/>
    <n v="480"/>
    <s v="BIKE - STOLEN"/>
    <s v="1218 1822 0344"/>
    <n v="63"/>
    <s v="M"/>
    <s v="B"/>
    <n v="102"/>
    <s v="SIDEWALK"/>
    <m/>
    <m/>
    <s v="IC"/>
    <s v="Invest Cont"/>
    <n v="480"/>
    <m/>
    <m/>
    <m/>
    <s v="8TH"/>
    <s v="SAN JULIAN"/>
    <n v="34.039400000000001"/>
    <n v="-118.2496"/>
    <n v="0"/>
    <x v="12"/>
  </r>
  <r>
    <n v="201305013"/>
    <d v="2020-01-18T00:00:00"/>
    <x v="45"/>
    <n v="1900"/>
    <n v="13"/>
    <x v="6"/>
    <n v="1342"/>
    <n v="1"/>
    <n v="510"/>
    <s v="VEHICLE - STOLEN"/>
    <m/>
    <n v="0"/>
    <m/>
    <m/>
    <n v="104"/>
    <s v="DRIVEWAY"/>
    <m/>
    <m/>
    <s v="IC"/>
    <s v="Invest Cont"/>
    <n v="510"/>
    <m/>
    <m/>
    <m/>
    <s v="3600    ADAIR                        ST"/>
    <m/>
    <n v="34.014200000000002"/>
    <n v="-118.2672"/>
    <n v="0"/>
    <x v="12"/>
  </r>
  <r>
    <n v="200900890"/>
    <d v="2020-10-18T00:00:00"/>
    <x v="36"/>
    <n v="530"/>
    <n v="9"/>
    <x v="3"/>
    <n v="926"/>
    <n v="1"/>
    <n v="350"/>
    <s v="THEFT, PERSON"/>
    <s v="0344 2000"/>
    <n v="32"/>
    <s v="F"/>
    <s v="H"/>
    <n v="101"/>
    <s v="STREET"/>
    <m/>
    <m/>
    <s v="AO"/>
    <s v="Adult Other"/>
    <n v="350"/>
    <m/>
    <m/>
    <m/>
    <s v="KITTRIDGE"/>
    <s v="VAN NUYS"/>
    <n v="34.1907"/>
    <n v="-118.4487"/>
    <n v="0"/>
    <x v="12"/>
  </r>
  <r>
    <n v="201009658"/>
    <d v="2020-06-03T00:00:00"/>
    <x v="282"/>
    <n v="830"/>
    <n v="10"/>
    <x v="11"/>
    <n v="1061"/>
    <n v="1"/>
    <n v="330"/>
    <s v="BURGLARY FROM VEHICLE"/>
    <s v="1822 1402 1300 1607 1605"/>
    <n v="0"/>
    <s v="F"/>
    <s v="O"/>
    <n v="108"/>
    <s v="PARKING LOT"/>
    <m/>
    <m/>
    <s v="AA"/>
    <s v="Adult Arrest"/>
    <n v="330"/>
    <n v="998"/>
    <m/>
    <m/>
    <s v="19600    DICKENS                      ST"/>
    <m/>
    <n v="34.171500000000002"/>
    <n v="-118.5607"/>
    <n v="1"/>
    <x v="12"/>
  </r>
  <r>
    <n v="201224599"/>
    <d v="2020-11-16T00:00:00"/>
    <x v="122"/>
    <n v="1840"/>
    <n v="12"/>
    <x v="8"/>
    <n v="1204"/>
    <n v="1"/>
    <n v="230"/>
    <s v="ASSAULT WITH DEADLY WEAPON, AGGRAVATED ASSAULT"/>
    <s v="0913 0400 0341 1309"/>
    <n v="52"/>
    <s v="F"/>
    <s v="B"/>
    <n v="102"/>
    <s v="SIDEWALK"/>
    <n v="512"/>
    <s v="MACE/PEPPER SPRAY"/>
    <s v="IC"/>
    <s v="Invest Cont"/>
    <n v="230"/>
    <m/>
    <m/>
    <m/>
    <s v="N  VERMONT                      AV"/>
    <s v="45TH                         ST"/>
    <n v="34.002600000000001"/>
    <n v="-118.2915"/>
    <n v="0"/>
    <x v="12"/>
  </r>
  <r>
    <n v="200807657"/>
    <d v="2020-03-24T00:00:00"/>
    <x v="321"/>
    <n v="1330"/>
    <n v="8"/>
    <x v="12"/>
    <n v="802"/>
    <n v="1"/>
    <n v="330"/>
    <s v="BURGLARY FROM VEHICLE"/>
    <s v="1609 0344"/>
    <n v="27"/>
    <s v="M"/>
    <s v="W"/>
    <n v="101"/>
    <s v="STREET"/>
    <n v="500"/>
    <s v="UNKNOWN WEAPON/OTHER WEAPON"/>
    <s v="IC"/>
    <s v="Invest Cont"/>
    <n v="330"/>
    <m/>
    <m/>
    <m/>
    <s v="WILL ROGERS STATE PARK"/>
    <s v="WILL ROGERS STATE PARK"/>
    <n v="34.0535"/>
    <n v="-118.50830000000001"/>
    <n v="0"/>
    <x v="12"/>
  </r>
  <r>
    <n v="201307574"/>
    <d v="2020-03-04T00:00:00"/>
    <x v="301"/>
    <n v="1300"/>
    <n v="13"/>
    <x v="6"/>
    <n v="1333"/>
    <n v="1"/>
    <n v="420"/>
    <s v="THEFT FROM MOTOR VEHICLE - PETTY ($950 &amp; UNDER)"/>
    <s v="0344 1300"/>
    <n v="29"/>
    <s v="M"/>
    <s v="H"/>
    <n v="108"/>
    <s v="PARKING LOT"/>
    <m/>
    <m/>
    <s v="IC"/>
    <s v="Invest Cont"/>
    <n v="420"/>
    <m/>
    <m/>
    <m/>
    <s v="3200 S  SAN PEDRO                    ST"/>
    <m/>
    <n v="34.017000000000003"/>
    <n v="-118.26430000000001"/>
    <n v="0"/>
    <x v="12"/>
  </r>
  <r>
    <n v="201010665"/>
    <d v="2020-07-04T00:00:00"/>
    <x v="11"/>
    <n v="735"/>
    <n v="10"/>
    <x v="11"/>
    <n v="1041"/>
    <n v="1"/>
    <n v="330"/>
    <s v="BURGLARY FROM VEHICLE"/>
    <s v="0344 1402 1601 1822 0216 0202"/>
    <n v="34"/>
    <s v="M"/>
    <s v="W"/>
    <n v="101"/>
    <s v="STREET"/>
    <m/>
    <m/>
    <s v="AO"/>
    <s v="Adult Other"/>
    <n v="330"/>
    <n v="998"/>
    <m/>
    <m/>
    <s v="5800    TAMPA                        AV"/>
    <m/>
    <n v="34.175800000000002"/>
    <n v="-118.5534"/>
    <n v="0"/>
    <x v="12"/>
  </r>
  <r>
    <n v="200110490"/>
    <d v="2020-04-14T00:00:00"/>
    <x v="213"/>
    <n v="1050"/>
    <n v="1"/>
    <x v="1"/>
    <n v="143"/>
    <n v="2"/>
    <n v="623"/>
    <s v="BATTERY POLICE (SIMPLE)"/>
    <s v="1212 2004 0444 1822 0910"/>
    <n v="0"/>
    <s v="X"/>
    <s v="X"/>
    <n v="902"/>
    <s v="MTA - RED LINE - PERSHING SQUARE"/>
    <n v="400"/>
    <s v="STRONG-ARM (HANDS, FIST, FEET OR BODILY FORCE)"/>
    <s v="IC"/>
    <s v="Invest Cont"/>
    <n v="623"/>
    <m/>
    <m/>
    <m/>
    <s v="4TH"/>
    <s v="HILL                         ST"/>
    <n v="34.0503"/>
    <n v="-118.2504"/>
    <n v="0"/>
    <x v="12"/>
  </r>
  <r>
    <n v="200505685"/>
    <d v="2020-02-11T00:00:00"/>
    <x v="99"/>
    <n v="1"/>
    <n v="5"/>
    <x v="10"/>
    <n v="557"/>
    <n v="1"/>
    <n v="230"/>
    <s v="ASSAULT WITH DEADLY WEAPON, AGGRAVATED ASSAULT"/>
    <s v="1402 1407 1100 2004 0430 1822"/>
    <n v="43"/>
    <s v="M"/>
    <s v="W"/>
    <n v="102"/>
    <s v="SIDEWALK"/>
    <n v="107"/>
    <s v="OTHER FIREARM"/>
    <s v="IC"/>
    <s v="Invest Cont"/>
    <n v="230"/>
    <n v="998"/>
    <m/>
    <m/>
    <s v="6TH                          ST"/>
    <s v="GRAND                        AV"/>
    <n v="33.738799999999998"/>
    <n v="-118.2901"/>
    <n v="0"/>
    <x v="12"/>
  </r>
  <r>
    <n v="200408520"/>
    <d v="2020-05-05T00:00:00"/>
    <x v="180"/>
    <n v="1500"/>
    <n v="4"/>
    <x v="4"/>
    <n v="438"/>
    <n v="1"/>
    <n v="510"/>
    <s v="VEHICLE - STOLEN"/>
    <m/>
    <n v="0"/>
    <m/>
    <m/>
    <n v="101"/>
    <s v="STREET"/>
    <m/>
    <m/>
    <s v="IC"/>
    <s v="Invest Cont"/>
    <n v="510"/>
    <m/>
    <m/>
    <m/>
    <s v="2900    DORCHESTER                   AV"/>
    <m/>
    <n v="34.078899999999997"/>
    <n v="-118.1643"/>
    <n v="0"/>
    <x v="12"/>
  </r>
  <r>
    <n v="200706228"/>
    <d v="2020-01-28T00:00:00"/>
    <x v="254"/>
    <n v="1700"/>
    <n v="7"/>
    <x v="0"/>
    <n v="724"/>
    <n v="1"/>
    <n v="341"/>
    <s v="THEFT-GRAND ($950.01 &amp; OVER)EXCPT,GUNS,FOWL,LIVESTK,PROD"/>
    <n v="344"/>
    <n v="41"/>
    <s v="F"/>
    <s v="B"/>
    <n v="415"/>
    <s v="THE GROVE"/>
    <m/>
    <m/>
    <s v="IC"/>
    <s v="Invest Cont"/>
    <n v="341"/>
    <m/>
    <m/>
    <m/>
    <s v="100    THE GROVE                    DR"/>
    <m/>
    <n v="34.076099999999997"/>
    <n v="-118.3563"/>
    <n v="0"/>
    <x v="12"/>
  </r>
  <r>
    <n v="200809542"/>
    <d v="2020-05-16T00:00:00"/>
    <x v="280"/>
    <n v="350"/>
    <n v="8"/>
    <x v="12"/>
    <n v="827"/>
    <n v="1"/>
    <n v="331"/>
    <s v="THEFT FROM MOTOR VEHICLE - GRAND ($950.01 AND OVER)"/>
    <s v="0202 1420 1606 1822 0349 0394 0344 0321"/>
    <n v="31"/>
    <s v="M"/>
    <s v="W"/>
    <n v="122"/>
    <s v="VEHICLE, PASSENGER/TRUCK"/>
    <m/>
    <m/>
    <s v="IC"/>
    <s v="Invest Cont"/>
    <n v="331"/>
    <m/>
    <m/>
    <m/>
    <s v="600 S  BARRINGTON                   AV"/>
    <m/>
    <n v="34.057699999999997"/>
    <n v="-118.46810000000001"/>
    <n v="0"/>
    <x v="12"/>
  </r>
  <r>
    <n v="200808919"/>
    <d v="2020-04-30T00:00:00"/>
    <x v="179"/>
    <n v="2052"/>
    <n v="8"/>
    <x v="12"/>
    <n v="817"/>
    <n v="1"/>
    <n v="343"/>
    <s v="SHOPLIFTING-GRAND THEFT ($950.01 &amp; OVER)"/>
    <s v="0325 0344 1822 0202 0378 1420 1606"/>
    <n v="0"/>
    <s v="X"/>
    <s v="X"/>
    <n v="203"/>
    <s v="OTHER BUSINESS"/>
    <m/>
    <m/>
    <s v="IC"/>
    <s v="Invest Cont"/>
    <n v="343"/>
    <m/>
    <m/>
    <m/>
    <s v="1000    WESTWOOD                     BL"/>
    <m/>
    <n v="34.062600000000003"/>
    <n v="-118.44540000000001"/>
    <n v="0"/>
    <x v="12"/>
  </r>
  <r>
    <n v="200115509"/>
    <d v="2020-07-28T00:00:00"/>
    <x v="288"/>
    <n v="1305"/>
    <n v="1"/>
    <x v="1"/>
    <n v="171"/>
    <n v="1"/>
    <n v="341"/>
    <s v="THEFT-GRAND ($950.01 &amp; OVER)EXCPT,GUNS,FOWL,LIVESTK,PROD"/>
    <s v="0344 1820 1414 1420"/>
    <n v="27"/>
    <s v="M"/>
    <s v="B"/>
    <n v="503"/>
    <s v="HOTEL"/>
    <m/>
    <m/>
    <s v="IC"/>
    <s v="Invest Cont"/>
    <n v="341"/>
    <m/>
    <m/>
    <m/>
    <s v="900 W  OLYMPIC                      BL"/>
    <m/>
    <n v="34.045400000000001"/>
    <n v="-118.2658"/>
    <n v="0"/>
    <x v="12"/>
  </r>
  <r>
    <n v="200711417"/>
    <d v="2020-07-08T00:00:00"/>
    <x v="6"/>
    <n v="1500"/>
    <n v="7"/>
    <x v="0"/>
    <n v="705"/>
    <n v="2"/>
    <n v="745"/>
    <s v="VANDALISM - MISDEAMEANOR ($399 OR UNDER)"/>
    <s v="1822 0329 1300"/>
    <n v="32"/>
    <s v="M"/>
    <s v="W"/>
    <n v="122"/>
    <s v="VEHICLE, PASSENGER/TRUCK"/>
    <m/>
    <m/>
    <s v="IC"/>
    <s v="Invest Cont"/>
    <n v="745"/>
    <m/>
    <m/>
    <m/>
    <s v="800 N  DETROIT                      ST"/>
    <m/>
    <n v="34.085299999999997"/>
    <n v="-118.34520000000001"/>
    <n v="0"/>
    <x v="12"/>
  </r>
  <r>
    <n v="200314116"/>
    <d v="2020-07-13T00:00:00"/>
    <x v="158"/>
    <n v="2200"/>
    <n v="3"/>
    <x v="2"/>
    <n v="354"/>
    <n v="1"/>
    <n v="510"/>
    <s v="VEHICLE - STOLEN"/>
    <m/>
    <n v="0"/>
    <m/>
    <m/>
    <n v="101"/>
    <s v="STREET"/>
    <m/>
    <m/>
    <s v="IC"/>
    <s v="Invest Cont"/>
    <n v="510"/>
    <m/>
    <m/>
    <m/>
    <s v="3400    4TH                          AV"/>
    <m/>
    <n v="34.025100000000002"/>
    <n v="-118.32129999999999"/>
    <n v="0"/>
    <x v="12"/>
  </r>
  <r>
    <n v="200716182"/>
    <d v="2020-11-20T00:00:00"/>
    <x v="31"/>
    <n v="700"/>
    <n v="7"/>
    <x v="0"/>
    <n v="732"/>
    <n v="2"/>
    <n v="626"/>
    <s v="INTIMATE PARTNER - SIMPLE ASSAULT"/>
    <s v="1814 0416"/>
    <n v="32"/>
    <s v="M"/>
    <s v="W"/>
    <n v="501"/>
    <s v="SINGLE FAMILY DWELLING"/>
    <n v="400"/>
    <s v="STRONG-ARM (HANDS, FIST, FEET OR BODILY FORCE)"/>
    <s v="AO"/>
    <s v="Adult Other"/>
    <n v="626"/>
    <m/>
    <m/>
    <m/>
    <s v="6200 W  6TH                          ST"/>
    <m/>
    <n v="34.065100000000001"/>
    <n v="-118.3634"/>
    <n v="0"/>
    <x v="12"/>
  </r>
  <r>
    <n v="200612966"/>
    <d v="2020-07-22T00:00:00"/>
    <x v="264"/>
    <n v="2100"/>
    <n v="6"/>
    <x v="9"/>
    <n v="679"/>
    <n v="2"/>
    <n v="740"/>
    <s v="VANDALISM - FELONY ($400 &amp; OVER, ALL CHURCH VANDALISMS)"/>
    <s v="0329 0311 0906 1300 1822"/>
    <n v="0"/>
    <s v="X"/>
    <s v="X"/>
    <n v="103"/>
    <s v="ALLEY"/>
    <m/>
    <m/>
    <s v="IC"/>
    <s v="Invest Cont"/>
    <n v="740"/>
    <m/>
    <m/>
    <m/>
    <s v="NORMANDIE"/>
    <s v="ROMAINE"/>
    <n v="34.088500000000003"/>
    <n v="-118.3005"/>
    <n v="0"/>
    <x v="12"/>
  </r>
  <r>
    <n v="201108212"/>
    <d v="2020-04-10T00:00:00"/>
    <x v="290"/>
    <n v="2000"/>
    <n v="11"/>
    <x v="7"/>
    <n v="1139"/>
    <n v="1"/>
    <n v="236"/>
    <s v="INTIMATE PARTNER - AGGRAVATED ASSAULT"/>
    <s v="1419 2000 0400 0416 0302 1402 1407 1270 0906 0913"/>
    <n v="23"/>
    <s v="F"/>
    <s v="H"/>
    <n v="502"/>
    <s v="MULTI-UNIT DWELLING (APARTMENT, DUPLEX, ETC)"/>
    <n v="102"/>
    <s v="HAND GUN"/>
    <s v="AA"/>
    <s v="Adult Arrest"/>
    <n v="236"/>
    <n v="998"/>
    <m/>
    <m/>
    <s v="200 S  AVENUE 63"/>
    <m/>
    <n v="34.113599999999998"/>
    <n v="-118.1836"/>
    <n v="1"/>
    <x v="12"/>
  </r>
  <r>
    <n v="200514113"/>
    <d v="2020-09-13T00:00:00"/>
    <x v="238"/>
    <n v="2100"/>
    <n v="5"/>
    <x v="10"/>
    <n v="551"/>
    <n v="1"/>
    <n v="420"/>
    <s v="THEFT FROM MOTOR VEHICLE - PETTY ($950 &amp; UNDER)"/>
    <s v="0385 1300"/>
    <n v="22"/>
    <s v="F"/>
    <s v="W"/>
    <n v="710"/>
    <s v="OTHER PREMISE"/>
    <m/>
    <m/>
    <s v="IC"/>
    <s v="Invest Cont"/>
    <n v="420"/>
    <m/>
    <m/>
    <m/>
    <s v="1500 W  SANTA CRUZ                   ST"/>
    <m/>
    <n v="33.744599999999998"/>
    <n v="-118.3096"/>
    <n v="0"/>
    <x v="12"/>
  </r>
  <r>
    <n v="200604087"/>
    <d v="2020-01-02T00:00:00"/>
    <x v="31"/>
    <n v="2330"/>
    <n v="6"/>
    <x v="9"/>
    <n v="676"/>
    <n v="1"/>
    <n v="330"/>
    <s v="BURGLARY FROM VEHICLE"/>
    <s v="1300 1307 1601 1609 0329 0321"/>
    <n v="31"/>
    <s v="M"/>
    <s v="W"/>
    <n v="101"/>
    <s v="STREET"/>
    <m/>
    <m/>
    <s v="IC"/>
    <s v="Invest Cont"/>
    <n v="330"/>
    <m/>
    <m/>
    <m/>
    <s v="800    COLE                         AV"/>
    <m/>
    <n v="34.085299999999997"/>
    <n v="-118.32989999999999"/>
    <n v="0"/>
    <x v="12"/>
  </r>
  <r>
    <n v="200706901"/>
    <d v="2020-03-02T00:00:00"/>
    <x v="324"/>
    <n v="900"/>
    <n v="7"/>
    <x v="0"/>
    <n v="735"/>
    <n v="2"/>
    <n v="354"/>
    <s v="THEFT OF IDENTITY"/>
    <s v="1822 1501"/>
    <n v="42"/>
    <s v="F"/>
    <s v="A"/>
    <n v="502"/>
    <s v="MULTI-UNIT DWELLING (APARTMENT, DUPLEX, ETC)"/>
    <m/>
    <m/>
    <s v="IC"/>
    <s v="Invest Cont"/>
    <n v="354"/>
    <m/>
    <m/>
    <m/>
    <s v="600 S  DUNSMUIR                     AV"/>
    <m/>
    <n v="34.064900000000002"/>
    <n v="-118.34829999999999"/>
    <n v="0"/>
    <x v="12"/>
  </r>
  <r>
    <n v="200318980"/>
    <d v="2020-10-17T00:00:00"/>
    <x v="212"/>
    <n v="1610"/>
    <n v="3"/>
    <x v="2"/>
    <n v="351"/>
    <n v="2"/>
    <n v="668"/>
    <s v="EMBEZZLEMENT, GRAND THEFT ($950.01 &amp; OVER)"/>
    <m/>
    <n v="0"/>
    <m/>
    <m/>
    <n v="203"/>
    <s v="OTHER BUSINESS"/>
    <m/>
    <m/>
    <s v="IC"/>
    <s v="Invest Cont"/>
    <n v="668"/>
    <m/>
    <m/>
    <m/>
    <s v="5000    OBAMA                        BL"/>
    <m/>
    <n v="34.021500000000003"/>
    <n v="-118.35250000000001"/>
    <n v="0"/>
    <x v="12"/>
  </r>
  <r>
    <n v="200508527"/>
    <d v="2020-04-20T00:00:00"/>
    <x v="257"/>
    <n v="1900"/>
    <n v="5"/>
    <x v="10"/>
    <n v="504"/>
    <n v="1"/>
    <n v="420"/>
    <s v="THEFT FROM MOTOR VEHICLE - PETTY ($950 &amp; UNDER)"/>
    <s v="0344 0385 1300"/>
    <n v="37"/>
    <s v="F"/>
    <s v="O"/>
    <n v="101"/>
    <s v="STREET"/>
    <m/>
    <m/>
    <s v="IC"/>
    <s v="Invest Cont"/>
    <n v="420"/>
    <m/>
    <m/>
    <m/>
    <s v="1500    205TH                        ST"/>
    <m/>
    <n v="33.844799999999999"/>
    <n v="-118.304"/>
    <n v="0"/>
    <x v="12"/>
  </r>
  <r>
    <n v="200809278"/>
    <d v="2020-05-10T00:00:00"/>
    <x v="165"/>
    <n v="1800"/>
    <n v="8"/>
    <x v="12"/>
    <n v="806"/>
    <n v="1"/>
    <n v="480"/>
    <s v="BIKE - STOLEN"/>
    <s v="0344 1822"/>
    <n v="45"/>
    <s v="F"/>
    <s v="W"/>
    <n v="104"/>
    <s v="DRIVEWAY"/>
    <m/>
    <m/>
    <s v="IC"/>
    <s v="Invest Cont"/>
    <n v="480"/>
    <m/>
    <m/>
    <m/>
    <s v="100    COPA DE ORO                  RD"/>
    <m/>
    <n v="34.078899999999997"/>
    <n v="-118.4397"/>
    <n v="0"/>
    <x v="12"/>
  </r>
  <r>
    <n v="200210258"/>
    <d v="2020-05-16T00:00:00"/>
    <x v="280"/>
    <n v="1000"/>
    <n v="2"/>
    <x v="5"/>
    <n v="204"/>
    <n v="1"/>
    <n v="331"/>
    <s v="THEFT FROM MOTOR VEHICLE - GRAND ($950.01 AND OVER)"/>
    <s v="0344 2032 1606 0345 1822"/>
    <n v="26"/>
    <s v="M"/>
    <s v="W"/>
    <n v="101"/>
    <s v="STREET"/>
    <m/>
    <m/>
    <s v="IC"/>
    <s v="Invest Cont"/>
    <n v="331"/>
    <m/>
    <m/>
    <m/>
    <s v="700    LUCILE                       AV"/>
    <m/>
    <n v="34.082999999999998"/>
    <n v="-118.2841"/>
    <n v="0"/>
    <x v="12"/>
  </r>
  <r>
    <n v="200100771"/>
    <d v="2020-05-07T00:00:00"/>
    <x v="52"/>
    <n v="1700"/>
    <n v="1"/>
    <x v="1"/>
    <n v="166"/>
    <n v="1"/>
    <n v="230"/>
    <s v="ASSAULT WITH DEADLY WEAPON, AGGRAVATED ASSAULT"/>
    <s v="0913 2004 1218 0407 0340"/>
    <n v="55"/>
    <s v="F"/>
    <s v="A"/>
    <n v="102"/>
    <s v="SIDEWALK"/>
    <n v="500"/>
    <s v="UNKNOWN WEAPON/OTHER WEAPON"/>
    <s v="IC"/>
    <s v="Invest Cont"/>
    <n v="230"/>
    <m/>
    <m/>
    <m/>
    <s v="6TH"/>
    <s v="SAN PEDRO"/>
    <n v="34.042299999999997"/>
    <n v="-118.2452"/>
    <n v="0"/>
    <x v="12"/>
  </r>
  <r>
    <n v="200314465"/>
    <d v="2020-07-15T00:00:00"/>
    <x v="138"/>
    <n v="1200"/>
    <n v="3"/>
    <x v="2"/>
    <n v="355"/>
    <n v="2"/>
    <n v="946"/>
    <s v="OTHER MISCELLANEOUS CRIME"/>
    <s v="0913 0603"/>
    <n v="36"/>
    <s v="F"/>
    <s v="B"/>
    <n v="502"/>
    <s v="MULTI-UNIT DWELLING (APARTMENT, DUPLEX, ETC)"/>
    <m/>
    <m/>
    <s v="IC"/>
    <s v="Invest Cont"/>
    <n v="946"/>
    <m/>
    <m/>
    <m/>
    <s v="1700 W  37TH                         ST"/>
    <m/>
    <n v="34.021099999999997"/>
    <n v="-118.30929999999999"/>
    <n v="0"/>
    <x v="12"/>
  </r>
  <r>
    <n v="201109665"/>
    <d v="2020-05-22T00:00:00"/>
    <x v="354"/>
    <n v="258"/>
    <n v="11"/>
    <x v="7"/>
    <n v="1138"/>
    <n v="2"/>
    <n v="888"/>
    <s v="TRESPASSING"/>
    <s v="1822 1501"/>
    <n v="55"/>
    <s v="M"/>
    <s v="W"/>
    <n v="501"/>
    <s v="SINGLE FAMILY DWELLING"/>
    <m/>
    <m/>
    <s v="IC"/>
    <s v="Invest Cont"/>
    <n v="888"/>
    <m/>
    <m/>
    <m/>
    <s v="6000    TERRACE                      DR"/>
    <m/>
    <n v="34.114199999999997"/>
    <n v="-118.1918"/>
    <n v="0"/>
    <x v="12"/>
  </r>
  <r>
    <n v="200113368"/>
    <d v="2020-06-13T00:00:00"/>
    <x v="14"/>
    <n v="1015"/>
    <n v="1"/>
    <x v="1"/>
    <n v="118"/>
    <n v="1"/>
    <n v="330"/>
    <s v="BURGLARY FROM VEHICLE"/>
    <s v="1307 0329 0321 1609 0344 1822"/>
    <n v="26"/>
    <s v="F"/>
    <s v="K"/>
    <n v="101"/>
    <s v="STREET"/>
    <m/>
    <m/>
    <s v="IC"/>
    <s v="Invest Cont"/>
    <n v="330"/>
    <m/>
    <m/>
    <m/>
    <s v="1600 N  SPRING                       ST"/>
    <m/>
    <n v="34.068800000000003"/>
    <n v="-118.2291"/>
    <n v="0"/>
    <x v="12"/>
  </r>
  <r>
    <n v="200507093"/>
    <d v="2020-03-12T00:00:00"/>
    <x v="71"/>
    <n v="900"/>
    <n v="5"/>
    <x v="10"/>
    <n v="504"/>
    <n v="1"/>
    <n v="510"/>
    <s v="VEHICLE - STOLEN"/>
    <m/>
    <n v="0"/>
    <m/>
    <m/>
    <n v="108"/>
    <s v="PARKING LOT"/>
    <m/>
    <m/>
    <s v="IC"/>
    <s v="Invest Cont"/>
    <n v="510"/>
    <m/>
    <m/>
    <m/>
    <s v="20000 S  WESTERN                      AV"/>
    <m/>
    <n v="33.844299999999997"/>
    <n v="-118.30929999999999"/>
    <n v="0"/>
    <x v="12"/>
  </r>
  <r>
    <n v="200911319"/>
    <d v="2020-06-20T00:00:00"/>
    <x v="255"/>
    <n v="1900"/>
    <n v="9"/>
    <x v="3"/>
    <n v="966"/>
    <n v="1"/>
    <n v="331"/>
    <s v="THEFT FROM MOTOR VEHICLE - GRAND ($950.01 AND OVER)"/>
    <s v="1606 0321 0344"/>
    <n v="40"/>
    <s v="M"/>
    <s v="W"/>
    <n v="108"/>
    <s v="PARKING LOT"/>
    <m/>
    <m/>
    <s v="IC"/>
    <s v="Invest Cont"/>
    <n v="331"/>
    <m/>
    <m/>
    <m/>
    <s v="13400    HUSTON                       ST"/>
    <m/>
    <n v="34.159500000000001"/>
    <n v="-118.4254"/>
    <n v="0"/>
    <x v="12"/>
  </r>
  <r>
    <n v="200214017"/>
    <d v="2020-08-20T00:00:00"/>
    <x v="144"/>
    <n v="2100"/>
    <n v="2"/>
    <x v="5"/>
    <n v="275"/>
    <n v="2"/>
    <n v="626"/>
    <s v="INTIMATE PARTNER - SIMPLE ASSAULT"/>
    <s v="2000 1814 0913 0417 0432 0421 2038 1309"/>
    <n v="47"/>
    <s v="F"/>
    <s v="H"/>
    <n v="102"/>
    <s v="SIDEWALK"/>
    <n v="400"/>
    <s v="STRONG-ARM (HANDS, FIST, FEET OR BODILY FORCE)"/>
    <s v="AA"/>
    <s v="Adult Arrest"/>
    <n v="626"/>
    <m/>
    <m/>
    <m/>
    <s v="OLYMPIC                      BL"/>
    <s v="BONNIE BRAE"/>
    <n v="34.050800000000002"/>
    <n v="-118.2778"/>
    <n v="1"/>
    <x v="12"/>
  </r>
  <r>
    <n v="200910531"/>
    <d v="2020-06-04T00:00:00"/>
    <x v="177"/>
    <n v="1030"/>
    <n v="9"/>
    <x v="3"/>
    <n v="964"/>
    <n v="1"/>
    <n v="420"/>
    <s v="THEFT FROM MOTOR VEHICLE - PETTY ($950 &amp; UNDER)"/>
    <n v="344"/>
    <n v="56"/>
    <s v="M"/>
    <s v="H"/>
    <n v="101"/>
    <s v="STREET"/>
    <m/>
    <m/>
    <s v="IC"/>
    <s v="Invest Cont"/>
    <n v="420"/>
    <m/>
    <m/>
    <m/>
    <s v="5000    MAMMOTH                      AV"/>
    <m/>
    <n v="34.161299999999997"/>
    <n v="-118.4324"/>
    <n v="0"/>
    <x v="12"/>
  </r>
  <r>
    <n v="200314892"/>
    <d v="2020-07-28T00:00:00"/>
    <x v="109"/>
    <n v="700"/>
    <n v="3"/>
    <x v="2"/>
    <n v="341"/>
    <n v="1"/>
    <n v="330"/>
    <s v="BURGLARY FROM VEHICLE"/>
    <s v="1307 1609 0344 0329 1822"/>
    <n v="52"/>
    <s v="M"/>
    <s v="H"/>
    <n v="101"/>
    <s v="STREET"/>
    <m/>
    <m/>
    <s v="IC"/>
    <s v="Invest Cont"/>
    <n v="330"/>
    <m/>
    <m/>
    <m/>
    <s v="JEFFERSON                    BL"/>
    <s v="RODEO                        DR"/>
    <n v="34.015099999999997"/>
    <n v="-118.3657"/>
    <n v="0"/>
    <x v="12"/>
  </r>
  <r>
    <n v="200710933"/>
    <d v="2020-06-25T00:00:00"/>
    <x v="10"/>
    <n v="1040"/>
    <n v="7"/>
    <x v="0"/>
    <n v="721"/>
    <n v="2"/>
    <n v="624"/>
    <s v="BATTERY - SIMPLE ASSAULT"/>
    <s v="0416 0400"/>
    <n v="36"/>
    <s v="F"/>
    <s v="B"/>
    <n v="701"/>
    <s v="HOSPITAL"/>
    <n v="400"/>
    <s v="STRONG-ARM (HANDS, FIST, FEET OR BODILY FORCE)"/>
    <s v="AO"/>
    <s v="Adult Other"/>
    <n v="624"/>
    <m/>
    <m/>
    <m/>
    <s v="8700 W  BEVERLY                      BL"/>
    <m/>
    <n v="34.076799999999999"/>
    <n v="-118.3806"/>
    <n v="0"/>
    <x v="12"/>
  </r>
  <r>
    <n v="201106058"/>
    <d v="2020-02-15T00:00:00"/>
    <x v="46"/>
    <n v="1700"/>
    <n v="11"/>
    <x v="7"/>
    <n v="1146"/>
    <n v="1"/>
    <n v="440"/>
    <s v="THEFT PLAIN - PETTY ($950 &amp; UNDER)"/>
    <n v="344"/>
    <n v="14"/>
    <s v="M"/>
    <s v="H"/>
    <n v="736"/>
    <s v="SKATEBOARD FACILITY/SKATEBOARD PARK*"/>
    <m/>
    <m/>
    <s v="IC"/>
    <s v="Invest Cont"/>
    <n v="440"/>
    <m/>
    <m/>
    <m/>
    <s v="2900    MARSH                        ST"/>
    <m/>
    <n v="34.105400000000003"/>
    <n v="-118.2475"/>
    <n v="0"/>
    <x v="12"/>
  </r>
  <r>
    <n v="200506039"/>
    <d v="2020-02-18T00:00:00"/>
    <x v="348"/>
    <n v="1550"/>
    <n v="5"/>
    <x v="10"/>
    <n v="566"/>
    <n v="2"/>
    <n v="740"/>
    <s v="VANDALISM - FELONY ($400 &amp; OVER, ALL CHURCH VANDALISMS)"/>
    <s v="1300 0329 0345"/>
    <n v="64"/>
    <s v="F"/>
    <s v="W"/>
    <n v="122"/>
    <s v="VEHICLE, PASSENGER/TRUCK"/>
    <m/>
    <m/>
    <s v="AA"/>
    <s v="Adult Arrest"/>
    <n v="740"/>
    <m/>
    <m/>
    <m/>
    <s v="400 W  8TH                          ST"/>
    <m/>
    <n v="33.737000000000002"/>
    <n v="-118.28570000000001"/>
    <n v="1"/>
    <x v="12"/>
  </r>
  <r>
    <n v="200115844"/>
    <d v="2020-08-04T00:00:00"/>
    <x v="109"/>
    <n v="1700"/>
    <n v="1"/>
    <x v="1"/>
    <n v="122"/>
    <n v="1"/>
    <n v="341"/>
    <s v="THEFT-GRAND ($950.01 &amp; OVER)EXCPT,GUNS,FOWL,LIVESTK,PROD"/>
    <s v="0344 1822"/>
    <n v="51"/>
    <s v="M"/>
    <s v="H"/>
    <n v="725"/>
    <s v="GOVERNMENT FACILITY (FEDERAL,STATE, COUNTY &amp; CITY)"/>
    <m/>
    <m/>
    <s v="IC"/>
    <s v="Invest Cont"/>
    <n v="341"/>
    <m/>
    <m/>
    <m/>
    <s v="100 N  HOPE                         ST"/>
    <m/>
    <n v="34.056399999999996"/>
    <n v="-118.2499"/>
    <n v="0"/>
    <x v="12"/>
  </r>
  <r>
    <n v="200512452"/>
    <d v="2020-07-30T00:00:00"/>
    <x v="22"/>
    <n v="930"/>
    <n v="5"/>
    <x v="10"/>
    <n v="558"/>
    <n v="1"/>
    <n v="440"/>
    <s v="THEFT PLAIN - PETTY ($950 &amp; UNDER)"/>
    <n v="344"/>
    <n v="0"/>
    <s v="X"/>
    <s v="X"/>
    <n v="721"/>
    <s v="HIGH SCHOOL"/>
    <m/>
    <m/>
    <s v="IC"/>
    <s v="Invest Cont"/>
    <n v="440"/>
    <m/>
    <m/>
    <m/>
    <s v="700 N  PACIFIC                      AV"/>
    <m/>
    <n v="33.749499999999998"/>
    <n v="-118.28749999999999"/>
    <n v="0"/>
    <x v="12"/>
  </r>
  <r>
    <n v="201306979"/>
    <d v="2020-02-22T00:00:00"/>
    <x v="19"/>
    <n v="1600"/>
    <n v="13"/>
    <x v="6"/>
    <n v="1342"/>
    <n v="2"/>
    <n v="626"/>
    <s v="INTIMATE PARTNER - SIMPLE ASSAULT"/>
    <s v="2000 0913 1309"/>
    <n v="22"/>
    <s v="F"/>
    <s v="H"/>
    <n v="101"/>
    <s v="STREET"/>
    <n v="500"/>
    <s v="UNKNOWN WEAPON/OTHER WEAPON"/>
    <s v="AO"/>
    <s v="Adult Other"/>
    <n v="626"/>
    <m/>
    <m/>
    <m/>
    <s v="36TH                         ST"/>
    <s v="CRAWFORD"/>
    <n v="34.014600000000002"/>
    <n v="-118.2688"/>
    <n v="0"/>
    <x v="12"/>
  </r>
  <r>
    <n v="201218970"/>
    <d v="2020-08-21T00:00:00"/>
    <x v="123"/>
    <n v="2130"/>
    <n v="12"/>
    <x v="8"/>
    <n v="1245"/>
    <n v="1"/>
    <n v="420"/>
    <s v="THEFT FROM MOTOR VEHICLE - PETTY ($950 &amp; UNDER)"/>
    <m/>
    <n v="0"/>
    <m/>
    <m/>
    <n v="101"/>
    <s v="STREET"/>
    <m/>
    <m/>
    <s v="IC"/>
    <s v="Invest Cont"/>
    <n v="420"/>
    <m/>
    <m/>
    <m/>
    <s v="1000 W  70TH                         ST"/>
    <m/>
    <n v="33.976199999999999"/>
    <n v="-118.2924"/>
    <n v="0"/>
    <x v="12"/>
  </r>
  <r>
    <n v="200816393"/>
    <d v="2020-11-13T00:00:00"/>
    <x v="130"/>
    <n v="905"/>
    <n v="8"/>
    <x v="12"/>
    <n v="836"/>
    <n v="1"/>
    <n v="331"/>
    <s v="THEFT FROM MOTOR VEHICLE - GRAND ($950.01 AND OVER)"/>
    <s v="0358 0385"/>
    <n v="30"/>
    <s v="M"/>
    <s v="W"/>
    <n v="504"/>
    <s v="OTHER RESIDENCE"/>
    <m/>
    <m/>
    <s v="IC"/>
    <s v="Invest Cont"/>
    <n v="331"/>
    <m/>
    <m/>
    <m/>
    <s v="LINNINGTON                   AV"/>
    <s v="LOUISIANA                    AV"/>
    <n v="34.0505"/>
    <n v="-118.42149999999999"/>
    <n v="0"/>
    <x v="12"/>
  </r>
  <r>
    <n v="200711472"/>
    <d v="2020-07-02T00:00:00"/>
    <x v="24"/>
    <n v="1900"/>
    <n v="7"/>
    <x v="0"/>
    <n v="743"/>
    <n v="1"/>
    <n v="330"/>
    <s v="BURGLARY FROM VEHICLE"/>
    <s v="1605 1300 0344"/>
    <n v="26"/>
    <s v="F"/>
    <s v="W"/>
    <n v="502"/>
    <s v="MULTI-UNIT DWELLING (APARTMENT, DUPLEX, ETC)"/>
    <m/>
    <m/>
    <s v="IC"/>
    <s v="Invest Cont"/>
    <n v="330"/>
    <m/>
    <m/>
    <m/>
    <s v="900 S  CURSON                       AV"/>
    <m/>
    <n v="34.059100000000001"/>
    <n v="-118.35639999999999"/>
    <n v="0"/>
    <x v="12"/>
  </r>
  <r>
    <n v="201014246"/>
    <d v="2020-10-20T00:00:00"/>
    <x v="160"/>
    <n v="1630"/>
    <n v="10"/>
    <x v="11"/>
    <n v="1023"/>
    <n v="2"/>
    <n v="624"/>
    <s v="BATTERY - SIMPLE ASSAULT"/>
    <s v="0444 0429 0446 0913 1817 0416 1414"/>
    <n v="22"/>
    <s v="M"/>
    <s v="O"/>
    <n v="102"/>
    <s v="SIDEWALK"/>
    <n v="400"/>
    <s v="STRONG-ARM (HANDS, FIST, FEET OR BODILY FORCE)"/>
    <s v="IC"/>
    <s v="Invest Cont"/>
    <n v="624"/>
    <m/>
    <m/>
    <m/>
    <s v="6500    WILBUR                       AV"/>
    <m/>
    <n v="34.188699999999997"/>
    <n v="-118.54470000000001"/>
    <n v="0"/>
    <x v="12"/>
  </r>
  <r>
    <n v="200706352"/>
    <d v="2020-02-19T00:00:00"/>
    <x v="58"/>
    <n v="1300"/>
    <n v="7"/>
    <x v="0"/>
    <n v="758"/>
    <n v="2"/>
    <n v="745"/>
    <s v="VANDALISM - MISDEAMEANOR ($399 OR UNDER)"/>
    <s v="0329 1822"/>
    <n v="68"/>
    <s v="M"/>
    <s v="W"/>
    <n v="122"/>
    <s v="VEHICLE, PASSENGER/TRUCK"/>
    <m/>
    <m/>
    <s v="IC"/>
    <s v="Invest Cont"/>
    <n v="745"/>
    <m/>
    <m/>
    <m/>
    <s v="1200    MULLEN                       AV"/>
    <m/>
    <n v="34.052399999999999"/>
    <n v="-118.3343"/>
    <n v="0"/>
    <x v="12"/>
  </r>
  <r>
    <n v="200912270"/>
    <d v="2020-07-12T00:00:00"/>
    <x v="158"/>
    <n v="2140"/>
    <n v="9"/>
    <x v="3"/>
    <n v="906"/>
    <n v="2"/>
    <n v="624"/>
    <s v="BATTERY - SIMPLE ASSAULT"/>
    <s v="0305 0416 0446 1822"/>
    <n v="55"/>
    <s v="M"/>
    <s v="H"/>
    <n v="108"/>
    <s v="PARKING LOT"/>
    <n v="400"/>
    <s v="STRONG-ARM (HANDS, FIST, FEET OR BODILY FORCE)"/>
    <s v="IC"/>
    <s v="Invest Cont"/>
    <n v="624"/>
    <m/>
    <m/>
    <m/>
    <s v="7300    VAN NUYS                     BL"/>
    <m/>
    <n v="34.203000000000003"/>
    <n v="-118.4487"/>
    <n v="0"/>
    <x v="12"/>
  </r>
  <r>
    <n v="200306234"/>
    <d v="2020-02-07T00:00:00"/>
    <x v="31"/>
    <n v="1500"/>
    <n v="3"/>
    <x v="2"/>
    <n v="379"/>
    <n v="1"/>
    <n v="122"/>
    <s v="RAPE, ATTEMPTED"/>
    <s v="1822 1309 1305 0418 0500"/>
    <n v="24"/>
    <s v="F"/>
    <s v="B"/>
    <n v="101"/>
    <s v="STREET"/>
    <n v="400"/>
    <s v="STRONG-ARM (HANDS, FIST, FEET OR BODILY FORCE)"/>
    <s v="IC"/>
    <s v="Invest Cont"/>
    <n v="122"/>
    <n v="910"/>
    <m/>
    <m/>
    <s v="1000 W  39TH                         PL"/>
    <m/>
    <n v="34.014099999999999"/>
    <n v="-118.2915"/>
    <n v="0"/>
    <x v="12"/>
  </r>
  <r>
    <n v="200306702"/>
    <d v="2020-02-15T00:00:00"/>
    <x v="46"/>
    <n v="1140"/>
    <n v="3"/>
    <x v="2"/>
    <n v="318"/>
    <n v="2"/>
    <n v="624"/>
    <s v="BATTERY - SIMPLE ASSAULT"/>
    <s v="0448 0419 0913 1309 1310"/>
    <n v="25"/>
    <s v="F"/>
    <s v="W"/>
    <n v="301"/>
    <s v="GAS STATION"/>
    <n v="400"/>
    <s v="STRONG-ARM (HANDS, FIST, FEET OR BODILY FORCE)"/>
    <s v="IC"/>
    <s v="Invest Cont"/>
    <n v="624"/>
    <m/>
    <m/>
    <m/>
    <s v="2200 S  HOOVER                       ST"/>
    <m/>
    <n v="34.034799999999997"/>
    <n v="-118.2876"/>
    <n v="0"/>
    <x v="12"/>
  </r>
  <r>
    <n v="200915863"/>
    <d v="2020-10-13T00:00:00"/>
    <x v="215"/>
    <n v="1830"/>
    <n v="9"/>
    <x v="3"/>
    <n v="946"/>
    <n v="1"/>
    <n v="480"/>
    <s v="BIKE - STOLEN"/>
    <n v="344"/>
    <n v="42"/>
    <s v="M"/>
    <s v="O"/>
    <n v="707"/>
    <s v="GARAGE/CARPORT"/>
    <m/>
    <m/>
    <s v="IC"/>
    <s v="Invest Cont"/>
    <n v="480"/>
    <m/>
    <m/>
    <m/>
    <s v="13900    BURBANK                      BL"/>
    <m/>
    <n v="34.1721"/>
    <n v="-118.4362"/>
    <n v="0"/>
    <x v="12"/>
  </r>
  <r>
    <n v="200607766"/>
    <d v="2020-03-12T00:00:00"/>
    <x v="191"/>
    <n v="330"/>
    <n v="6"/>
    <x v="9"/>
    <n v="666"/>
    <n v="2"/>
    <n v="624"/>
    <s v="BATTERY - SIMPLE ASSAULT"/>
    <s v="0400 1810 0913"/>
    <n v="22"/>
    <s v="F"/>
    <s v="W"/>
    <n v="501"/>
    <s v="SINGLE FAMILY DWELLING"/>
    <n v="400"/>
    <s v="STRONG-ARM (HANDS, FIST, FEET OR BODILY FORCE)"/>
    <s v="IC"/>
    <s v="Invest Cont"/>
    <n v="624"/>
    <m/>
    <m/>
    <m/>
    <s v="6200    LEXINGTON                    AV"/>
    <m/>
    <n v="34.092599999999997"/>
    <n v="-118.3244"/>
    <n v="0"/>
    <x v="12"/>
  </r>
  <r>
    <n v="200400622"/>
    <d v="2020-02-19T00:00:00"/>
    <x v="270"/>
    <n v="1245"/>
    <n v="4"/>
    <x v="4"/>
    <n v="459"/>
    <n v="2"/>
    <n v="740"/>
    <s v="VANDALISM - FELONY ($400 &amp; OVER, ALL CHURCH VANDALISMS)"/>
    <s v="0329 1402"/>
    <n v="47"/>
    <s v="F"/>
    <s v="H"/>
    <n v="501"/>
    <s v="SINGLE FAMILY DWELLING"/>
    <m/>
    <m/>
    <s v="IC"/>
    <s v="Invest Cont"/>
    <n v="740"/>
    <n v="998"/>
    <m/>
    <m/>
    <s v="400 N  BERNAL                       AV"/>
    <m/>
    <n v="34.040700000000001"/>
    <n v="-118.1939"/>
    <n v="0"/>
    <x v="12"/>
  </r>
  <r>
    <n v="201216943"/>
    <d v="2020-07-17T00:00:00"/>
    <x v="353"/>
    <n v="1440"/>
    <n v="12"/>
    <x v="8"/>
    <n v="1233"/>
    <n v="2"/>
    <n v="740"/>
    <s v="VANDALISM - FELONY ($400 &amp; OVER, ALL CHURCH VANDALISMS)"/>
    <n v="329"/>
    <n v="0"/>
    <s v="F"/>
    <s v="B"/>
    <n v="501"/>
    <s v="SINGLE FAMILY DWELLING"/>
    <m/>
    <m/>
    <s v="IC"/>
    <s v="Invest Cont"/>
    <n v="740"/>
    <m/>
    <m/>
    <m/>
    <s v="1600 W  60TH                         ST"/>
    <m/>
    <n v="33.985900000000001"/>
    <n v="-118.30459999999999"/>
    <n v="0"/>
    <x v="12"/>
  </r>
  <r>
    <n v="200110448"/>
    <d v="2020-04-14T00:00:00"/>
    <x v="56"/>
    <n v="810"/>
    <n v="1"/>
    <x v="1"/>
    <n v="163"/>
    <n v="1"/>
    <n v="330"/>
    <s v="BURGLARY FROM VEHICLE"/>
    <s v="1307 1822 0329 1609 0344 1402"/>
    <n v="53"/>
    <s v="F"/>
    <s v="W"/>
    <n v="101"/>
    <s v="STREET"/>
    <m/>
    <m/>
    <s v="IC"/>
    <s v="Invest Cont"/>
    <n v="330"/>
    <n v="998"/>
    <m/>
    <m/>
    <s v="9TH                          ST"/>
    <s v="W  BROADWAY"/>
    <n v="34.042299999999997"/>
    <n v="-118.2561"/>
    <n v="0"/>
    <x v="12"/>
  </r>
  <r>
    <n v="200908353"/>
    <d v="2020-04-10T00:00:00"/>
    <x v="290"/>
    <n v="1500"/>
    <n v="9"/>
    <x v="3"/>
    <n v="914"/>
    <n v="2"/>
    <n v="946"/>
    <s v="OTHER MISCELLANEOUS CRIME"/>
    <n v="1501"/>
    <n v="52"/>
    <s v="F"/>
    <s v="H"/>
    <n v="701"/>
    <s v="HOSPITAL"/>
    <m/>
    <m/>
    <s v="AO"/>
    <s v="Adult Other"/>
    <n v="946"/>
    <m/>
    <m/>
    <m/>
    <s v="15100    VANOWEN                      ST"/>
    <m/>
    <n v="34.197600000000001"/>
    <n v="-118.45740000000001"/>
    <n v="0"/>
    <x v="12"/>
  </r>
  <r>
    <n v="200917307"/>
    <d v="2020-11-16T00:00:00"/>
    <x v="48"/>
    <n v="1100"/>
    <n v="9"/>
    <x v="3"/>
    <n v="904"/>
    <n v="1"/>
    <n v="510"/>
    <s v="VEHICLE - STOLEN"/>
    <m/>
    <n v="0"/>
    <m/>
    <m/>
    <n v="101"/>
    <s v="STREET"/>
    <m/>
    <m/>
    <s v="IC"/>
    <s v="Invest Cont"/>
    <n v="510"/>
    <m/>
    <m/>
    <m/>
    <s v="15000    SHERMAN                      WY"/>
    <m/>
    <n v="34.201300000000003"/>
    <n v="-118.4586"/>
    <n v="0"/>
    <x v="12"/>
  </r>
  <r>
    <n v="200909238"/>
    <d v="2020-05-03T00:00:00"/>
    <x v="5"/>
    <n v="130"/>
    <n v="9"/>
    <x v="3"/>
    <n v="935"/>
    <n v="2"/>
    <n v="626"/>
    <s v="INTIMATE PARTNER - SIMPLE ASSAULT"/>
    <s v="2000 0416 1402"/>
    <n v="27"/>
    <s v="F"/>
    <s v="H"/>
    <n v="502"/>
    <s v="MULTI-UNIT DWELLING (APARTMENT, DUPLEX, ETC)"/>
    <n v="400"/>
    <s v="STRONG-ARM (HANDS, FIST, FEET OR BODILY FORCE)"/>
    <s v="AA"/>
    <s v="Adult Arrest"/>
    <n v="626"/>
    <n v="998"/>
    <m/>
    <m/>
    <s v="14100    DELANO                       ST"/>
    <m/>
    <n v="34.182600000000001"/>
    <n v="-118.4444"/>
    <n v="1"/>
    <x v="12"/>
  </r>
  <r>
    <n v="200915750"/>
    <d v="2020-10-10T00:00:00"/>
    <x v="95"/>
    <n v="1130"/>
    <n v="9"/>
    <x v="3"/>
    <n v="941"/>
    <n v="1"/>
    <n v="330"/>
    <s v="BURGLARY FROM VEHICLE"/>
    <s v="1300 0344"/>
    <n v="26"/>
    <s v="F"/>
    <s v="H"/>
    <n v="101"/>
    <s v="STREET"/>
    <m/>
    <m/>
    <s v="IC"/>
    <s v="Invest Cont"/>
    <n v="330"/>
    <m/>
    <m/>
    <m/>
    <s v="5700    KESTER                       AV"/>
    <m/>
    <n v="34.174399999999999"/>
    <n v="-118.45740000000001"/>
    <n v="0"/>
    <x v="12"/>
  </r>
  <r>
    <n v="200508877"/>
    <d v="2020-04-30T00:00:00"/>
    <x v="232"/>
    <n v="1210"/>
    <n v="5"/>
    <x v="10"/>
    <n v="563"/>
    <n v="2"/>
    <n v="626"/>
    <s v="INTIMATE PARTNER - SIMPLE ASSAULT"/>
    <s v="2000 1813 0416 1243 0913"/>
    <n v="38"/>
    <s v="M"/>
    <s v="H"/>
    <n v="502"/>
    <s v="MULTI-UNIT DWELLING (APARTMENT, DUPLEX, ETC)"/>
    <n v="400"/>
    <s v="STRONG-ARM (HANDS, FIST, FEET OR BODILY FORCE)"/>
    <s v="AO"/>
    <s v="Adult Other"/>
    <n v="626"/>
    <m/>
    <m/>
    <m/>
    <s v="600 W  17TH                         ST"/>
    <m/>
    <n v="33.7288"/>
    <n v="-118.2902"/>
    <n v="0"/>
    <x v="12"/>
  </r>
  <r>
    <n v="200709236"/>
    <d v="2020-05-14T00:00:00"/>
    <x v="305"/>
    <n v="1200"/>
    <n v="7"/>
    <x v="0"/>
    <n v="749"/>
    <n v="1"/>
    <n v="310"/>
    <s v="BURGLARY"/>
    <s v="1822 0344 1607"/>
    <n v="47"/>
    <s v="M"/>
    <s v="A"/>
    <n v="501"/>
    <s v="SINGLE FAMILY DWELLING"/>
    <m/>
    <m/>
    <s v="IC"/>
    <s v="Invest Cont"/>
    <n v="310"/>
    <m/>
    <m/>
    <m/>
    <s v="1000 S  PLYMOUTH                     BL"/>
    <m/>
    <n v="34.056100000000001"/>
    <n v="-118.32640000000001"/>
    <n v="0"/>
    <x v="12"/>
  </r>
  <r>
    <n v="200300836"/>
    <d v="2020-10-15T00:00:00"/>
    <x v="107"/>
    <n v="1010"/>
    <n v="3"/>
    <x v="2"/>
    <n v="395"/>
    <n v="1"/>
    <n v="320"/>
    <s v="BURGLARY, ATTEMPTED"/>
    <s v="1822 2004 1601 0421 1402"/>
    <n v="29"/>
    <s v="F"/>
    <s v="H"/>
    <n v="502"/>
    <s v="MULTI-UNIT DWELLING (APARTMENT, DUPLEX, ETC)"/>
    <m/>
    <m/>
    <s v="AA"/>
    <s v="Adult Arrest"/>
    <n v="320"/>
    <m/>
    <m/>
    <m/>
    <s v="1800 W  VERNON                       AV"/>
    <m/>
    <n v="34.007300000000001"/>
    <n v="-118.3108"/>
    <n v="1"/>
    <x v="12"/>
  </r>
  <r>
    <n v="201008455"/>
    <d v="2020-04-27T00:00:00"/>
    <x v="179"/>
    <n v="2100"/>
    <n v="10"/>
    <x v="11"/>
    <n v="1015"/>
    <n v="1"/>
    <n v="310"/>
    <s v="BURGLARY"/>
    <s v="1402 1822 1275 1607 0216 1309"/>
    <n v="0"/>
    <s v="M"/>
    <s v="O"/>
    <n v="217"/>
    <s v="AUTO REPAIR SHOP"/>
    <n v="311"/>
    <s v="HAMMER"/>
    <s v="IC"/>
    <s v="Invest Cont"/>
    <n v="310"/>
    <m/>
    <m/>
    <m/>
    <s v="17700    SHERMAN                      WY"/>
    <m/>
    <n v="34.204799999999999"/>
    <n v="-118.5273"/>
    <n v="0"/>
    <x v="12"/>
  </r>
  <r>
    <n v="200305492"/>
    <d v="2020-01-26T00:00:00"/>
    <x v="119"/>
    <n v="1000"/>
    <n v="3"/>
    <x v="2"/>
    <n v="379"/>
    <n v="2"/>
    <n v="624"/>
    <s v="BATTERY - SIMPLE ASSAULT"/>
    <s v="0444 1822 2004"/>
    <n v="23"/>
    <s v="F"/>
    <s v="H"/>
    <n v="203"/>
    <s v="OTHER BUSINESS"/>
    <n v="400"/>
    <s v="STRONG-ARM (HANDS, FIST, FEET OR BODILY FORCE)"/>
    <s v="IC"/>
    <s v="Invest Cont"/>
    <n v="624"/>
    <m/>
    <m/>
    <m/>
    <s v="1000 W  MARTIN LUTHER KING           BL"/>
    <m/>
    <n v="34.014499999999998"/>
    <n v="-118.2937"/>
    <n v="0"/>
    <x v="12"/>
  </r>
  <r>
    <n v="200408601"/>
    <d v="2020-05-07T00:00:00"/>
    <x v="104"/>
    <n v="1730"/>
    <n v="4"/>
    <x v="4"/>
    <n v="464"/>
    <n v="1"/>
    <n v="310"/>
    <s v="BURGLARY"/>
    <s v="1402 0329 1607 0344"/>
    <n v="0"/>
    <s v="M"/>
    <s v="W"/>
    <n v="738"/>
    <s v="LIBRARY"/>
    <m/>
    <m/>
    <s v="IC"/>
    <s v="Invest Cont"/>
    <n v="310"/>
    <n v="998"/>
    <m/>
    <m/>
    <s v="2200 E  1ST                          ST"/>
    <m/>
    <n v="34.044400000000003"/>
    <n v="-118.21250000000001"/>
    <n v="0"/>
    <x v="12"/>
  </r>
  <r>
    <n v="200118558"/>
    <d v="2020-09-27T00:00:00"/>
    <x v="67"/>
    <n v="130"/>
    <n v="1"/>
    <x v="1"/>
    <n v="182"/>
    <n v="1"/>
    <n v="420"/>
    <s v="THEFT FROM MOTOR VEHICLE - PETTY ($950 &amp; UNDER)"/>
    <n v="344"/>
    <n v="31"/>
    <s v="F"/>
    <s v="B"/>
    <n v="123"/>
    <s v="PARKING UNDERGROUND/BUILDING"/>
    <m/>
    <m/>
    <s v="IC"/>
    <s v="Invest Cont"/>
    <n v="420"/>
    <m/>
    <m/>
    <m/>
    <s v="1200 S  OLIVE                        ST"/>
    <m/>
    <n v="34.0383"/>
    <n v="-118.2633"/>
    <n v="0"/>
    <x v="12"/>
  </r>
  <r>
    <n v="200913231"/>
    <d v="2020-08-07T00:00:00"/>
    <x v="115"/>
    <n v="1700"/>
    <n v="9"/>
    <x v="3"/>
    <n v="985"/>
    <n v="1"/>
    <n v="510"/>
    <s v="VEHICLE - STOLEN"/>
    <m/>
    <n v="0"/>
    <m/>
    <m/>
    <n v="101"/>
    <s v="STREET"/>
    <m/>
    <m/>
    <s v="IC"/>
    <s v="Invest Cont"/>
    <n v="510"/>
    <m/>
    <m/>
    <m/>
    <s v="14200    DICKENS                      ST"/>
    <m/>
    <n v="34.148600000000002"/>
    <n v="-118.4425"/>
    <n v="0"/>
    <x v="12"/>
  </r>
  <r>
    <n v="200912955"/>
    <d v="2020-07-31T00:00:00"/>
    <x v="266"/>
    <n v="1120"/>
    <n v="9"/>
    <x v="3"/>
    <n v="952"/>
    <n v="1"/>
    <n v="440"/>
    <s v="THEFT PLAIN - PETTY ($950 &amp; UNDER)"/>
    <s v="0344 0394"/>
    <n v="27"/>
    <s v="M"/>
    <s v="O"/>
    <n v="119"/>
    <s v="PORCH, RESIDENTIAL"/>
    <m/>
    <m/>
    <s v="IC"/>
    <s v="Invest Cont"/>
    <n v="440"/>
    <m/>
    <m/>
    <m/>
    <s v="14500    BURBANK                      BL"/>
    <m/>
    <n v="34.1721"/>
    <n v="-118.4494"/>
    <n v="0"/>
    <x v="12"/>
  </r>
  <r>
    <n v="200804857"/>
    <d v="2020-01-20T00:00:00"/>
    <x v="204"/>
    <n v="3"/>
    <n v="8"/>
    <x v="12"/>
    <n v="824"/>
    <n v="1"/>
    <n v="230"/>
    <s v="ASSAULT WITH DEADLY WEAPON, AGGRAVATED ASSAULT"/>
    <s v="0416 0417 1414 1822 0446"/>
    <n v="62"/>
    <s v="M"/>
    <s v="W"/>
    <n v="203"/>
    <s v="OTHER BUSINESS"/>
    <n v="400"/>
    <s v="STRONG-ARM (HANDS, FIST, FEET OR BODILY FORCE)"/>
    <s v="AO"/>
    <s v="Adult Other"/>
    <n v="230"/>
    <m/>
    <m/>
    <m/>
    <s v="200 W  CHANNEL                      RD"/>
    <m/>
    <n v="34.029299999999999"/>
    <n v="-118.51779999999999"/>
    <n v="0"/>
    <x v="12"/>
  </r>
  <r>
    <n v="200904046"/>
    <d v="2020-01-02T00:00:00"/>
    <x v="205"/>
    <n v="320"/>
    <n v="9"/>
    <x v="3"/>
    <n v="941"/>
    <n v="1"/>
    <n v="761"/>
    <s v="BRANDISH WEAPON"/>
    <s v="1822 2014 0334"/>
    <n v="33"/>
    <s v="F"/>
    <s v="O"/>
    <n v="101"/>
    <s v="STREET"/>
    <n v="215"/>
    <s v="MACHETE"/>
    <s v="IC"/>
    <s v="Invest Cont"/>
    <n v="761"/>
    <m/>
    <m/>
    <m/>
    <s v="SEPULVEDA"/>
    <s v="BURBANK"/>
    <n v="34.1721"/>
    <n v="-118.4662"/>
    <n v="0"/>
    <x v="12"/>
  </r>
  <r>
    <n v="201114162"/>
    <d v="2020-09-30T00:00:00"/>
    <x v="294"/>
    <n v="1400"/>
    <n v="11"/>
    <x v="7"/>
    <n v="1181"/>
    <n v="1"/>
    <n v="310"/>
    <s v="BURGLARY"/>
    <s v="0342 1607 0344 0358"/>
    <n v="60"/>
    <s v="F"/>
    <s v="W"/>
    <n v="501"/>
    <s v="SINGLE FAMILY DWELLING"/>
    <n v="500"/>
    <s v="UNKNOWN WEAPON/OTHER WEAPON"/>
    <s v="IC"/>
    <s v="Invest Cont"/>
    <n v="310"/>
    <m/>
    <m/>
    <m/>
    <s v="1300    WATERLOO                     ST"/>
    <m/>
    <n v="34.080399999999997"/>
    <n v="-118.2658"/>
    <n v="0"/>
    <x v="12"/>
  </r>
  <r>
    <n v="201112628"/>
    <d v="2020-08-18T00:00:00"/>
    <x v="89"/>
    <n v="830"/>
    <n v="11"/>
    <x v="7"/>
    <n v="1162"/>
    <n v="1"/>
    <n v="341"/>
    <s v="THEFT-GRAND ($950.01 &amp; OVER)EXCPT,GUNS,FOWL,LIVESTK,PROD"/>
    <s v="0344 0385"/>
    <n v="0"/>
    <s v="X"/>
    <s v="X"/>
    <n v="108"/>
    <s v="PARKING LOT"/>
    <m/>
    <m/>
    <s v="IC"/>
    <s v="Invest Cont"/>
    <n v="341"/>
    <m/>
    <m/>
    <m/>
    <s v="4500 W  HOLLYWOOD                    BL"/>
    <m/>
    <n v="34.098399999999998"/>
    <n v="-118.28740000000001"/>
    <n v="0"/>
    <x v="12"/>
  </r>
  <r>
    <n v="201307032"/>
    <d v="2020-02-22T00:00:00"/>
    <x v="19"/>
    <n v="1940"/>
    <n v="13"/>
    <x v="6"/>
    <n v="1325"/>
    <n v="2"/>
    <n v="627"/>
    <s v="CHILD ABUSE (PHYSICAL) - SIMPLE ASSAULT"/>
    <s v="0416 0913 0602"/>
    <n v="13"/>
    <s v="F"/>
    <s v="H"/>
    <n v="501"/>
    <s v="SINGLE FAMILY DWELLING"/>
    <n v="301"/>
    <s v="BELT FLAILING INSTRUMENT/CHAIN"/>
    <s v="IC"/>
    <s v="Invest Cont"/>
    <n v="627"/>
    <m/>
    <m/>
    <m/>
    <s v="1200 E  27TH                         ST"/>
    <m/>
    <n v="34.016800000000003"/>
    <n v="-118.2531"/>
    <n v="0"/>
    <x v="12"/>
  </r>
  <r>
    <n v="200511606"/>
    <d v="2020-07-09T00:00:00"/>
    <x v="246"/>
    <n v="1020"/>
    <n v="5"/>
    <x v="10"/>
    <n v="531"/>
    <n v="1"/>
    <n v="210"/>
    <s v="ROBBERY"/>
    <s v="1236 2018 1402 1409 0344 0448 1272"/>
    <n v="0"/>
    <s v="X"/>
    <s v="X"/>
    <n v="418"/>
    <m/>
    <n v="400"/>
    <s v="STRONG-ARM (HANDS, FIST, FEET OR BODILY FORCE)"/>
    <s v="IC"/>
    <s v="Invest Cont"/>
    <n v="210"/>
    <n v="998"/>
    <m/>
    <m/>
    <s v="25900    WESTERN                      AV"/>
    <m/>
    <n v="33.7879"/>
    <n v="-118.3075"/>
    <n v="0"/>
    <x v="12"/>
  </r>
  <r>
    <n v="200912418"/>
    <d v="2020-07-16T00:00:00"/>
    <x v="51"/>
    <n v="900"/>
    <n v="9"/>
    <x v="3"/>
    <n v="984"/>
    <n v="1"/>
    <n v="510"/>
    <s v="VEHICLE - STOLEN"/>
    <m/>
    <n v="0"/>
    <m/>
    <m/>
    <n v="123"/>
    <s v="PARKING UNDERGROUND/BUILDING"/>
    <m/>
    <m/>
    <s v="IC"/>
    <s v="Invest Cont"/>
    <n v="510"/>
    <m/>
    <m/>
    <m/>
    <s v="14600    DICKENS                      ST"/>
    <m/>
    <n v="34.150399999999998"/>
    <n v="-118.45180000000001"/>
    <n v="0"/>
    <x v="12"/>
  </r>
  <r>
    <n v="200316459"/>
    <d v="2020-08-29T00:00:00"/>
    <x v="182"/>
    <n v="2100"/>
    <n v="3"/>
    <x v="2"/>
    <n v="357"/>
    <n v="1"/>
    <n v="761"/>
    <s v="BRANDISH WEAPON"/>
    <s v="1822 1309 0605 0421"/>
    <n v="34"/>
    <s v="M"/>
    <s v="A"/>
    <n v="101"/>
    <s v="STREET"/>
    <n v="200"/>
    <s v="KNIFE WITH BLADE 6INCHES OR LESS"/>
    <s v="AA"/>
    <s v="Adult Arrest"/>
    <n v="761"/>
    <m/>
    <m/>
    <m/>
    <s v="NORMANDIE"/>
    <s v="EXPOSITION                   BL"/>
    <n v="34.0184"/>
    <n v="-118.3001"/>
    <n v="1"/>
    <x v="12"/>
  </r>
  <r>
    <n v="200404692"/>
    <d v="2020-01-19T00:00:00"/>
    <x v="45"/>
    <n v="2300"/>
    <n v="4"/>
    <x v="4"/>
    <n v="448"/>
    <n v="2"/>
    <n v="626"/>
    <s v="INTIMATE PARTNER - SIMPLE ASSAULT"/>
    <s v="2000 0913 1814 1243 0400 0416"/>
    <n v="31"/>
    <s v="F"/>
    <s v="H"/>
    <n v="502"/>
    <s v="MULTI-UNIT DWELLING (APARTMENT, DUPLEX, ETC)"/>
    <n v="400"/>
    <s v="STRONG-ARM (HANDS, FIST, FEET OR BODILY FORCE)"/>
    <s v="AA"/>
    <s v="Adult Arrest"/>
    <n v="626"/>
    <m/>
    <m/>
    <m/>
    <s v="1600    MURCHISON                    ST"/>
    <m/>
    <n v="34.061"/>
    <n v="-118.1948"/>
    <n v="1"/>
    <x v="12"/>
  </r>
  <r>
    <n v="200817141"/>
    <d v="2020-12-02T00:00:00"/>
    <x v="41"/>
    <n v="526"/>
    <n v="8"/>
    <x v="12"/>
    <n v="834"/>
    <n v="2"/>
    <n v="888"/>
    <s v="TRESPASSING"/>
    <s v="1300 0344"/>
    <n v="0"/>
    <s v="X"/>
    <s v="X"/>
    <n v="707"/>
    <s v="GARAGE/CARPORT"/>
    <m/>
    <m/>
    <s v="IC"/>
    <s v="Invest Cont"/>
    <n v="888"/>
    <m/>
    <m/>
    <m/>
    <s v="10600    WILSHIRE                     BL"/>
    <m/>
    <n v="34.061300000000003"/>
    <n v="-118.4342"/>
    <n v="0"/>
    <x v="12"/>
  </r>
  <r>
    <n v="200310890"/>
    <d v="2020-05-05T00:00:00"/>
    <x v="52"/>
    <n v="918"/>
    <n v="3"/>
    <x v="2"/>
    <n v="328"/>
    <n v="1"/>
    <n v="341"/>
    <s v="THEFT-GRAND ($950.01 &amp; OVER)EXCPT,GUNS,FOWL,LIVESTK,PROD"/>
    <s v="0344 1202 2032"/>
    <n v="64"/>
    <s v="F"/>
    <s v="W"/>
    <n v="501"/>
    <s v="SINGLE FAMILY DWELLING"/>
    <m/>
    <m/>
    <s v="AO"/>
    <s v="Adult Other"/>
    <n v="341"/>
    <m/>
    <m/>
    <m/>
    <s v="800 W  28TH                         ST"/>
    <m/>
    <n v="34.027799999999999"/>
    <n v="-118.2811"/>
    <n v="0"/>
    <x v="12"/>
  </r>
  <r>
    <n v="200311541"/>
    <d v="2020-05-18T00:00:00"/>
    <x v="187"/>
    <n v="1700"/>
    <n v="3"/>
    <x v="2"/>
    <n v="355"/>
    <n v="1"/>
    <n v="230"/>
    <s v="ASSAULT WITH DEADLY WEAPON, AGGRAVATED ASSAULT"/>
    <s v="1822 0334 0411 0445"/>
    <n v="26"/>
    <s v="M"/>
    <s v="W"/>
    <n v="102"/>
    <s v="SIDEWALK"/>
    <n v="204"/>
    <s v="FOLDING KNIFE"/>
    <s v="IC"/>
    <s v="Invest Cont"/>
    <n v="230"/>
    <m/>
    <m/>
    <m/>
    <s v="WESTERN                      AV"/>
    <s v="EXPOSITION                   BL"/>
    <n v="34.018500000000003"/>
    <n v="-118.30889999999999"/>
    <n v="0"/>
    <x v="12"/>
  </r>
  <r>
    <n v="200110382"/>
    <d v="2020-04-13T00:00:00"/>
    <x v="292"/>
    <n v="430"/>
    <n v="1"/>
    <x v="1"/>
    <n v="174"/>
    <n v="1"/>
    <n v="236"/>
    <s v="INTIMATE PARTNER - AGGRAVATED ASSAULT"/>
    <s v="2004 0319 0411 0913 1402 2000 1218"/>
    <n v="34"/>
    <s v="F"/>
    <s v="B"/>
    <n v="101"/>
    <s v="STREET"/>
    <n v="207"/>
    <s v="OTHER KNIFE"/>
    <s v="AA"/>
    <s v="Adult Arrest"/>
    <n v="236"/>
    <n v="998"/>
    <m/>
    <m/>
    <s v="700 S  MAIN                         ST"/>
    <m/>
    <n v="34.043900000000001"/>
    <n v="-118.2514"/>
    <n v="1"/>
    <x v="12"/>
  </r>
  <r>
    <n v="201217340"/>
    <d v="2020-07-28T00:00:00"/>
    <x v="288"/>
    <n v="2300"/>
    <n v="12"/>
    <x v="8"/>
    <n v="1218"/>
    <n v="1"/>
    <n v="236"/>
    <s v="INTIMATE PARTNER - AGGRAVATED ASSAULT"/>
    <s v="0913 2000 1814 0421 0447 0446 0449 0448 1402"/>
    <n v="56"/>
    <s v="F"/>
    <s v="B"/>
    <n v="501"/>
    <s v="SINGLE FAMILY DWELLING"/>
    <n v="400"/>
    <s v="STRONG-ARM (HANDS, FIST, FEET OR BODILY FORCE)"/>
    <s v="AA"/>
    <s v="Adult Arrest"/>
    <n v="236"/>
    <n v="998"/>
    <m/>
    <m/>
    <s v="600 W  57TH                         ST"/>
    <m/>
    <n v="33.990499999999997"/>
    <n v="-118.2856"/>
    <n v="1"/>
    <x v="12"/>
  </r>
  <r>
    <n v="201113274"/>
    <d v="2020-09-04T00:00:00"/>
    <x v="154"/>
    <n v="1510"/>
    <n v="11"/>
    <x v="7"/>
    <n v="1162"/>
    <n v="1"/>
    <n v="220"/>
    <s v="ATTEMPTED ROBBERY"/>
    <s v="0355 2048 0400 2004 0910 1822"/>
    <n v="58"/>
    <s v="F"/>
    <s v="H"/>
    <n v="908"/>
    <s v="MTA - RED LINE - VERMONT/SUNSET"/>
    <n v="400"/>
    <s v="STRONG-ARM (HANDS, FIST, FEET OR BODILY FORCE)"/>
    <s v="AA"/>
    <s v="Adult Arrest"/>
    <n v="220"/>
    <m/>
    <m/>
    <m/>
    <s v="1500 N  VERMONT                      AV"/>
    <m/>
    <n v="34.098199999999999"/>
    <n v="-118.29179999999999"/>
    <n v="1"/>
    <x v="12"/>
  </r>
  <r>
    <n v="201007664"/>
    <d v="2020-03-31T00:00:00"/>
    <x v="152"/>
    <n v="324"/>
    <n v="10"/>
    <x v="11"/>
    <n v="1067"/>
    <n v="1"/>
    <n v="510"/>
    <s v="VEHICLE - STOLEN"/>
    <m/>
    <n v="0"/>
    <m/>
    <m/>
    <n v="707"/>
    <s v="GARAGE/CARPORT"/>
    <m/>
    <m/>
    <s v="IC"/>
    <s v="Invest Cont"/>
    <n v="510"/>
    <m/>
    <m/>
    <m/>
    <s v="5000    BALBOA                       BL"/>
    <m/>
    <n v="34.165999999999997"/>
    <n v="-118.5095"/>
    <n v="0"/>
    <x v="12"/>
  </r>
  <r>
    <n v="200705527"/>
    <d v="2020-02-02T00:00:00"/>
    <x v="240"/>
    <n v="1100"/>
    <n v="7"/>
    <x v="0"/>
    <n v="782"/>
    <n v="1"/>
    <n v="420"/>
    <s v="THEFT FROM MOTOR VEHICLE - PETTY ($950 &amp; UNDER)"/>
    <m/>
    <n v="0"/>
    <m/>
    <m/>
    <n v="101"/>
    <s v="STREET"/>
    <m/>
    <m/>
    <s v="IC"/>
    <s v="Invest Cont"/>
    <n v="420"/>
    <m/>
    <m/>
    <m/>
    <s v="1800 S  POINT VIEW                   ST"/>
    <m/>
    <n v="34.043700000000001"/>
    <n v="-118.3724"/>
    <n v="0"/>
    <x v="12"/>
  </r>
  <r>
    <n v="200811461"/>
    <d v="2020-07-02T00:00:00"/>
    <x v="153"/>
    <n v="158"/>
    <n v="8"/>
    <x v="12"/>
    <n v="842"/>
    <n v="1"/>
    <n v="310"/>
    <s v="BURGLARY"/>
    <s v="0216 1420 0394 1822 1601 0344"/>
    <n v="41"/>
    <s v="M"/>
    <s v="W"/>
    <n v="502"/>
    <s v="MULTI-UNIT DWELLING (APARTMENT, DUPLEX, ETC)"/>
    <m/>
    <m/>
    <s v="IC"/>
    <s v="Invest Cont"/>
    <n v="310"/>
    <m/>
    <m/>
    <m/>
    <s v="1400 S  WESTGATE                     AV"/>
    <m/>
    <n v="34.043100000000003"/>
    <n v="-118.4599"/>
    <n v="0"/>
    <x v="12"/>
  </r>
  <r>
    <n v="200414684"/>
    <d v="2020-10-30T00:00:00"/>
    <x v="60"/>
    <n v="100"/>
    <n v="4"/>
    <x v="4"/>
    <n v="439"/>
    <n v="1"/>
    <n v="330"/>
    <s v="BURGLARY FROM VEHICLE"/>
    <s v="1302 0344"/>
    <n v="50"/>
    <s v="M"/>
    <s v="H"/>
    <n v="101"/>
    <s v="STREET"/>
    <m/>
    <m/>
    <s v="IC"/>
    <s v="Invest Cont"/>
    <n v="330"/>
    <m/>
    <m/>
    <m/>
    <s v="2300    HIGHBURY                     AV"/>
    <m/>
    <n v="34.072000000000003"/>
    <n v="-118.1623"/>
    <n v="0"/>
    <x v="12"/>
  </r>
  <r>
    <n v="201304041"/>
    <d v="2020-01-01T00:00:00"/>
    <x v="31"/>
    <n v="1520"/>
    <n v="13"/>
    <x v="6"/>
    <n v="1385"/>
    <n v="2"/>
    <n v="930"/>
    <s v="CRIMINAL THREATS - NO WEAPON DISPLAYED"/>
    <s v="0432 0603 0421 0913"/>
    <n v="69"/>
    <s v="M"/>
    <s v="H"/>
    <n v="502"/>
    <s v="MULTI-UNIT DWELLING (APARTMENT, DUPLEX, ETC)"/>
    <n v="511"/>
    <s v="VERBAL THREAT"/>
    <s v="AO"/>
    <s v="Adult Other"/>
    <n v="930"/>
    <m/>
    <m/>
    <m/>
    <s v="300 E  GAGE                         AV"/>
    <m/>
    <n v="33.985700000000001"/>
    <n v="-118.2628"/>
    <n v="0"/>
    <x v="12"/>
  </r>
  <r>
    <n v="200918762"/>
    <d v="2020-12-23T00:00:00"/>
    <x v="192"/>
    <n v="1535"/>
    <n v="9"/>
    <x v="3"/>
    <n v="923"/>
    <n v="2"/>
    <n v="624"/>
    <s v="BATTERY - SIMPLE ASSAULT"/>
    <s v="0416 2004 1218"/>
    <n v="51"/>
    <s v="M"/>
    <s v="W"/>
    <n v="101"/>
    <s v="STREET"/>
    <n v="400"/>
    <s v="STRONG-ARM (HANDS, FIST, FEET OR BODILY FORCE)"/>
    <s v="AO"/>
    <s v="Adult Other"/>
    <n v="624"/>
    <m/>
    <m/>
    <m/>
    <s v="GILMORE"/>
    <s v="VESPER"/>
    <n v="34.1877"/>
    <n v="-118.4509"/>
    <n v="0"/>
    <x v="12"/>
  </r>
  <r>
    <n v="200811766"/>
    <d v="2020-07-12T00:00:00"/>
    <x v="247"/>
    <n v="1400"/>
    <n v="8"/>
    <x v="12"/>
    <n v="814"/>
    <n v="1"/>
    <n v="330"/>
    <s v="BURGLARY FROM VEHICLE"/>
    <s v="0358 1302 1607 0344 0352 1822"/>
    <n v="25"/>
    <s v="M"/>
    <s v="W"/>
    <n v="101"/>
    <s v="STREET"/>
    <m/>
    <m/>
    <s v="IC"/>
    <s v="Invest Cont"/>
    <n v="330"/>
    <m/>
    <m/>
    <m/>
    <s v="11300 W  ISLETA                       ST"/>
    <m/>
    <n v="34.068800000000003"/>
    <n v="-118.4662"/>
    <n v="0"/>
    <x v="12"/>
  </r>
  <r>
    <n v="200912328"/>
    <d v="2020-07-14T00:00:00"/>
    <x v="209"/>
    <n v="1245"/>
    <n v="9"/>
    <x v="3"/>
    <n v="963"/>
    <n v="1"/>
    <n v="440"/>
    <s v="THEFT PLAIN - PETTY ($950 &amp; UNDER)"/>
    <s v="0344 0394"/>
    <n v="45"/>
    <s v="M"/>
    <s v="B"/>
    <n v="119"/>
    <s v="PORCH, RESIDENTIAL"/>
    <m/>
    <m/>
    <s v="IC"/>
    <s v="Invest Cont"/>
    <n v="440"/>
    <m/>
    <m/>
    <m/>
    <s v="MAGNOLIA                     BL"/>
    <s v="COLUMBUS"/>
    <n v="34.164900000000003"/>
    <n v="-118.464"/>
    <n v="0"/>
    <x v="12"/>
  </r>
  <r>
    <n v="200106170"/>
    <d v="2020-01-31T00:00:00"/>
    <x v="169"/>
    <n v="2145"/>
    <n v="1"/>
    <x v="1"/>
    <n v="124"/>
    <n v="2"/>
    <n v="946"/>
    <s v="OTHER MISCELLANEOUS CRIME"/>
    <s v="1501 1300"/>
    <n v="0"/>
    <s v="M"/>
    <s v="O"/>
    <n v="101"/>
    <s v="STREET"/>
    <m/>
    <m/>
    <s v="AA"/>
    <s v="Adult Arrest"/>
    <n v="946"/>
    <m/>
    <m/>
    <m/>
    <s v="100 W  1ST                          ST"/>
    <m/>
    <n v="34.052199999999999"/>
    <n v="-118.24339999999999"/>
    <n v="1"/>
    <x v="12"/>
  </r>
  <r>
    <n v="200408344"/>
    <d v="2020-04-29T00:00:00"/>
    <x v="193"/>
    <n v="1130"/>
    <n v="4"/>
    <x v="4"/>
    <n v="473"/>
    <n v="2"/>
    <n v="354"/>
    <s v="THEFT OF IDENTITY"/>
    <n v="100"/>
    <n v="40"/>
    <s v="M"/>
    <s v="H"/>
    <n v="701"/>
    <s v="HOSPITAL"/>
    <m/>
    <m/>
    <s v="IC"/>
    <s v="Invest Cont"/>
    <n v="354"/>
    <m/>
    <m/>
    <m/>
    <s v="500 S  BREED                        ST"/>
    <m/>
    <n v="34.0396"/>
    <n v="-118.214"/>
    <n v="0"/>
    <x v="12"/>
  </r>
  <r>
    <n v="200513306"/>
    <d v="2020-08-23T00:00:00"/>
    <x v="273"/>
    <n v="2250"/>
    <n v="5"/>
    <x v="10"/>
    <n v="525"/>
    <n v="1"/>
    <n v="230"/>
    <s v="ASSAULT WITH DEADLY WEAPON, AGGRAVATED ASSAULT"/>
    <s v="1822 0430 1100"/>
    <n v="23"/>
    <s v="M"/>
    <s v="H"/>
    <n v="108"/>
    <s v="PARKING LOT"/>
    <n v="106"/>
    <s v="UNKNOWN FIREARM"/>
    <s v="IC"/>
    <s v="Invest Cont"/>
    <n v="230"/>
    <m/>
    <m/>
    <m/>
    <s v="300 N  NEPTUNE                      AV"/>
    <m/>
    <n v="33.772399999999998"/>
    <n v="-118.2684"/>
    <n v="0"/>
    <x v="12"/>
  </r>
  <r>
    <n v="201226925"/>
    <d v="2020-12-22T00:00:00"/>
    <x v="192"/>
    <n v="217"/>
    <n v="12"/>
    <x v="8"/>
    <n v="1265"/>
    <n v="1"/>
    <n v="510"/>
    <s v="VEHICLE - STOLEN"/>
    <m/>
    <n v="0"/>
    <m/>
    <m/>
    <n v="101"/>
    <s v="STREET"/>
    <m/>
    <m/>
    <s v="IC"/>
    <s v="Invest Cont"/>
    <n v="510"/>
    <m/>
    <m/>
    <m/>
    <s v="1200 W  83RD                         ST"/>
    <m/>
    <n v="33.9636"/>
    <n v="-118.2959"/>
    <n v="0"/>
    <x v="12"/>
  </r>
  <r>
    <n v="200312424"/>
    <d v="2020-06-08T00:00:00"/>
    <x v="150"/>
    <n v="1235"/>
    <n v="3"/>
    <x v="2"/>
    <n v="361"/>
    <n v="2"/>
    <n v="930"/>
    <s v="CRIMINAL THREATS - NO WEAPON DISPLAYED"/>
    <s v="1802 0421 0432 1912"/>
    <n v="40"/>
    <s v="F"/>
    <s v="H"/>
    <n v="501"/>
    <s v="SINGLE FAMILY DWELLING"/>
    <n v="511"/>
    <s v="VERBAL THREAT"/>
    <s v="IC"/>
    <s v="Invest Cont"/>
    <n v="930"/>
    <m/>
    <m/>
    <m/>
    <s v="3800    GIBRALTAR                    AV"/>
    <m/>
    <n v="34.014899999999997"/>
    <n v="-118.35469999999999"/>
    <n v="0"/>
    <x v="12"/>
  </r>
  <r>
    <n v="201000908"/>
    <d v="2020-10-08T00:00:00"/>
    <x v="212"/>
    <n v="1830"/>
    <n v="10"/>
    <x v="11"/>
    <n v="1029"/>
    <n v="1"/>
    <n v="230"/>
    <s v="ASSAULT WITH DEADLY WEAPON, AGGRAVATED ASSAULT"/>
    <s v="1822 0416 0445 0202 1026 1236 1402 1420"/>
    <n v="27"/>
    <s v="M"/>
    <s v="O"/>
    <n v="301"/>
    <s v="GAS STATION"/>
    <n v="312"/>
    <s v="PIPE/METAL PIPE"/>
    <s v="IC"/>
    <s v="Invest Cont"/>
    <n v="230"/>
    <n v="998"/>
    <m/>
    <m/>
    <s v="16100    SHERMAN                      WY"/>
    <m/>
    <n v="34.2012"/>
    <n v="-118.4845"/>
    <n v="0"/>
    <x v="12"/>
  </r>
  <r>
    <n v="200404383"/>
    <d v="2020-01-11T00:00:00"/>
    <x v="265"/>
    <n v="410"/>
    <n v="4"/>
    <x v="4"/>
    <n v="453"/>
    <n v="2"/>
    <n v="888"/>
    <s v="TRESPASSING"/>
    <n v="2004"/>
    <n v="0"/>
    <s v="X"/>
    <s v="X"/>
    <n v="701"/>
    <s v="HOSPITAL"/>
    <m/>
    <m/>
    <s v="IC"/>
    <s v="Invest Cont"/>
    <n v="888"/>
    <m/>
    <m/>
    <m/>
    <s v="1700 E  CESAR E CHAVEZ               AV"/>
    <m/>
    <n v="34.051200000000001"/>
    <n v="-118.2176"/>
    <n v="0"/>
    <x v="12"/>
  </r>
  <r>
    <n v="200612095"/>
    <d v="2020-07-02T00:00:00"/>
    <x v="153"/>
    <n v="240"/>
    <n v="6"/>
    <x v="9"/>
    <n v="645"/>
    <n v="1"/>
    <n v="761"/>
    <s v="BRANDISH WEAPON"/>
    <s v="0334 1822"/>
    <n v="28"/>
    <s v="M"/>
    <s v="O"/>
    <n v="203"/>
    <s v="OTHER BUSINESS"/>
    <n v="207"/>
    <s v="OTHER KNIFE"/>
    <s v="IC"/>
    <s v="Invest Cont"/>
    <n v="761"/>
    <m/>
    <m/>
    <m/>
    <s v="7000 W  SUNSET                       BL"/>
    <m/>
    <n v="34.097999999999999"/>
    <n v="-118.342"/>
    <n v="0"/>
    <x v="12"/>
  </r>
  <r>
    <n v="200908441"/>
    <d v="2020-04-14T00:00:00"/>
    <x v="213"/>
    <n v="1700"/>
    <n v="9"/>
    <x v="3"/>
    <n v="926"/>
    <n v="2"/>
    <n v="745"/>
    <s v="VANDALISM - MISDEAMEANOR ($399 OR UNDER)"/>
    <n v="329"/>
    <n v="58"/>
    <s v="M"/>
    <s v="B"/>
    <n v="502"/>
    <s v="MULTI-UNIT DWELLING (APARTMENT, DUPLEX, ETC)"/>
    <m/>
    <m/>
    <s v="AO"/>
    <s v="Adult Other"/>
    <n v="745"/>
    <m/>
    <m/>
    <m/>
    <s v="6700    SYLMAR                       AV"/>
    <m/>
    <n v="34.192300000000003"/>
    <n v="-118.4466"/>
    <n v="0"/>
    <x v="12"/>
  </r>
  <r>
    <n v="200515734"/>
    <d v="2020-10-24T00:00:00"/>
    <x v="65"/>
    <n v="2319"/>
    <n v="5"/>
    <x v="10"/>
    <n v="523"/>
    <n v="1"/>
    <n v="510"/>
    <s v="VEHICLE - STOLEN"/>
    <m/>
    <n v="0"/>
    <m/>
    <m/>
    <n v="101"/>
    <s v="STREET"/>
    <m/>
    <m/>
    <s v="IC"/>
    <s v="Invest Cont"/>
    <n v="510"/>
    <m/>
    <m/>
    <m/>
    <s v="2000    JOHN S GIBSON                BL"/>
    <m/>
    <n v="33.756599999999999"/>
    <n v="-118.28959999999999"/>
    <n v="0"/>
    <x v="12"/>
  </r>
  <r>
    <n v="200205469"/>
    <d v="2020-01-30T00:00:00"/>
    <x v="225"/>
    <n v="1800"/>
    <n v="2"/>
    <x v="5"/>
    <n v="249"/>
    <n v="1"/>
    <n v="440"/>
    <s v="THEFT PLAIN - PETTY ($950 &amp; UNDER)"/>
    <s v="0344 0352 0397 0329 1202"/>
    <n v="62"/>
    <s v="M"/>
    <s v="O"/>
    <n v="101"/>
    <s v="STREET"/>
    <m/>
    <m/>
    <s v="IC"/>
    <s v="Invest Cont"/>
    <n v="440"/>
    <m/>
    <m/>
    <m/>
    <s v="6TH                          ST"/>
    <s v="LUCAS"/>
    <n v="34.054699999999997"/>
    <n v="-118.2637"/>
    <n v="0"/>
    <x v="12"/>
  </r>
  <r>
    <n v="201206477"/>
    <d v="2020-02-04T00:00:00"/>
    <x v="253"/>
    <n v="1600"/>
    <n v="12"/>
    <x v="8"/>
    <n v="1235"/>
    <n v="1"/>
    <n v="210"/>
    <s v="ROBBERY"/>
    <s v="1251 1259 1822 0416 0446 0344 0216 0346 0853"/>
    <n v="15"/>
    <s v="F"/>
    <s v="H"/>
    <n v="101"/>
    <s v="STREET"/>
    <n v="400"/>
    <s v="STRONG-ARM (HANDS, FIST, FEET OR BODILY FORCE)"/>
    <s v="IC"/>
    <s v="Invest Cont"/>
    <n v="210"/>
    <m/>
    <m/>
    <m/>
    <s v="DENKER                       AV"/>
    <s v="SLAUSON                      AV"/>
    <n v="33.989199999999997"/>
    <n v="-118.30459999999999"/>
    <n v="0"/>
    <x v="12"/>
  </r>
  <r>
    <n v="200705666"/>
    <d v="2020-02-04T00:00:00"/>
    <x v="253"/>
    <n v="1330"/>
    <n v="7"/>
    <x v="0"/>
    <n v="721"/>
    <n v="1"/>
    <n v="442"/>
    <s v="SHOPLIFTING - PETTY THEFT ($950 &amp; UNDER)"/>
    <s v="0325 0104"/>
    <n v="0"/>
    <s v="M"/>
    <s v="O"/>
    <n v="416"/>
    <s v="THE BEVERLY CENTER"/>
    <m/>
    <m/>
    <s v="IC"/>
    <s v="Invest Cont"/>
    <n v="442"/>
    <m/>
    <m/>
    <m/>
    <s v="8500    BEVERLY                      BL"/>
    <m/>
    <n v="34.076099999999997"/>
    <n v="-118.3766"/>
    <n v="0"/>
    <x v="12"/>
  </r>
  <r>
    <n v="200110283"/>
    <d v="2020-04-10T00:00:00"/>
    <x v="290"/>
    <n v="1440"/>
    <n v="1"/>
    <x v="1"/>
    <n v="124"/>
    <n v="2"/>
    <n v="354"/>
    <s v="THEFT OF IDENTITY"/>
    <s v="0377 0928"/>
    <n v="23"/>
    <s v="M"/>
    <s v="H"/>
    <n v="725"/>
    <s v="GOVERNMENT FACILITY (FEDERAL,STATE, COUNTY &amp; CITY)"/>
    <m/>
    <m/>
    <s v="IC"/>
    <s v="Invest Cont"/>
    <n v="354"/>
    <m/>
    <m/>
    <m/>
    <s v="200 N  SPRING                       ST"/>
    <m/>
    <n v="34.054000000000002"/>
    <n v="-118.2435"/>
    <n v="0"/>
    <x v="12"/>
  </r>
  <r>
    <n v="200617567"/>
    <d v="2020-11-03T00:00:00"/>
    <x v="312"/>
    <n v="2005"/>
    <n v="6"/>
    <x v="9"/>
    <n v="645"/>
    <n v="2"/>
    <n v="740"/>
    <s v="VANDALISM - FELONY ($400 &amp; OVER, ALL CHURCH VANDALISMS)"/>
    <s v="0329 1822"/>
    <n v="0"/>
    <s v="X"/>
    <s v="X"/>
    <n v="505"/>
    <s v="MOTEL"/>
    <n v="306"/>
    <s v="ROCK/THROWN OBJECT"/>
    <s v="IC"/>
    <s v="Invest Cont"/>
    <n v="740"/>
    <m/>
    <m/>
    <m/>
    <s v="1700 N  LA BREA                      AV"/>
    <m/>
    <n v="34.101599999999998"/>
    <n v="-118.34520000000001"/>
    <n v="0"/>
    <x v="12"/>
  </r>
  <r>
    <n v="201305962"/>
    <d v="2020-02-04T00:00:00"/>
    <x v="94"/>
    <n v="1140"/>
    <n v="13"/>
    <x v="6"/>
    <n v="1325"/>
    <n v="2"/>
    <n v="664"/>
    <s v="BUNCO, PETTY THEFT"/>
    <s v="0701 0344"/>
    <n v="18"/>
    <s v="M"/>
    <s v="H"/>
    <n v="501"/>
    <s v="SINGLE FAMILY DWELLING"/>
    <m/>
    <m/>
    <s v="IC"/>
    <s v="Invest Cont"/>
    <n v="664"/>
    <m/>
    <m/>
    <m/>
    <s v="1200 E  33RD                         ST"/>
    <m/>
    <n v="34.016399999999997"/>
    <n v="-118.2534"/>
    <n v="0"/>
    <x v="12"/>
  </r>
  <r>
    <n v="200911832"/>
    <d v="2020-07-02T00:00:00"/>
    <x v="234"/>
    <n v="1500"/>
    <n v="9"/>
    <x v="3"/>
    <n v="985"/>
    <n v="1"/>
    <n v="331"/>
    <s v="THEFT FROM MOTOR VEHICLE - GRAND ($950.01 AND OVER)"/>
    <s v="0344 0385"/>
    <n v="40"/>
    <s v="F"/>
    <s v="W"/>
    <n v="101"/>
    <s v="STREET"/>
    <m/>
    <m/>
    <s v="IC"/>
    <s v="Invest Cont"/>
    <n v="331"/>
    <m/>
    <m/>
    <m/>
    <s v="4400    MURIETTA                     AV"/>
    <m/>
    <n v="34.150399999999998"/>
    <n v="-118.4383"/>
    <n v="0"/>
    <x v="12"/>
  </r>
  <r>
    <n v="200511125"/>
    <d v="2020-06-27T00:00:00"/>
    <x v="37"/>
    <n v="1225"/>
    <n v="5"/>
    <x v="10"/>
    <n v="505"/>
    <n v="2"/>
    <n v="740"/>
    <s v="VANDALISM - FELONY ($400 &amp; OVER, ALL CHURCH VANDALISMS)"/>
    <s v="0329 0913 2004"/>
    <n v="0"/>
    <s v="X"/>
    <s v="X"/>
    <n v="702"/>
    <s v="OFFICE BUILDING/OFFICE"/>
    <m/>
    <m/>
    <s v="AO"/>
    <s v="Adult Other"/>
    <n v="740"/>
    <m/>
    <m/>
    <m/>
    <s v="20200 S  VERMONT                      AV"/>
    <m/>
    <n v="33.848399999999998"/>
    <n v="-118.29049999999999"/>
    <n v="0"/>
    <x v="12"/>
  </r>
  <r>
    <n v="200813743"/>
    <d v="2020-09-05T00:00:00"/>
    <x v="182"/>
    <n v="948"/>
    <n v="8"/>
    <x v="12"/>
    <n v="852"/>
    <n v="1"/>
    <n v="343"/>
    <s v="SHOPLIFTING-GRAND THEFT ($950.01 &amp; OVER)"/>
    <s v="0325 0344 0378 1309 1420 2028 1822"/>
    <n v="0"/>
    <s v="X"/>
    <s v="X"/>
    <n v="203"/>
    <s v="OTHER BUSINESS"/>
    <m/>
    <m/>
    <s v="IC"/>
    <s v="Invest Cont"/>
    <n v="343"/>
    <m/>
    <m/>
    <m/>
    <s v="11800    SANTA MONICA                 BL"/>
    <m/>
    <n v="34.042700000000004"/>
    <n v="-118.4585"/>
    <n v="0"/>
    <x v="12"/>
  </r>
  <r>
    <n v="200816168"/>
    <d v="2020-11-07T00:00:00"/>
    <x v="155"/>
    <n v="830"/>
    <n v="8"/>
    <x v="12"/>
    <n v="817"/>
    <n v="1"/>
    <n v="341"/>
    <s v="THEFT-GRAND ($950.01 &amp; OVER)EXCPT,GUNS,FOWL,LIVESTK,PROD"/>
    <s v="0100 0344 1309 1822 0352 1420"/>
    <n v="0"/>
    <s v="X"/>
    <s v="X"/>
    <n v="203"/>
    <s v="OTHER BUSINESS"/>
    <m/>
    <m/>
    <s v="AA"/>
    <s v="Adult Arrest"/>
    <n v="341"/>
    <n v="998"/>
    <m/>
    <m/>
    <s v="900    WESTWOOD                     BL"/>
    <m/>
    <n v="34.062600000000003"/>
    <n v="-118.4453"/>
    <n v="1"/>
    <x v="12"/>
  </r>
  <r>
    <n v="200111034"/>
    <d v="2020-04-27T00:00:00"/>
    <x v="179"/>
    <n v="725"/>
    <n v="1"/>
    <x v="1"/>
    <n v="158"/>
    <n v="2"/>
    <n v="624"/>
    <s v="BATTERY - SIMPLE ASSAULT"/>
    <s v="2004 1402 1822"/>
    <n v="48"/>
    <s v="M"/>
    <s v="H"/>
    <n v="710"/>
    <s v="OTHER PREMISE"/>
    <n v="500"/>
    <s v="UNKNOWN WEAPON/OTHER WEAPON"/>
    <s v="IC"/>
    <s v="Invest Cont"/>
    <n v="624"/>
    <n v="998"/>
    <m/>
    <m/>
    <s v="7TH                          ST"/>
    <s v="ALAMEDA"/>
    <n v="34.034999999999997"/>
    <n v="-118.23860000000001"/>
    <n v="0"/>
    <x v="12"/>
  </r>
  <r>
    <n v="200506367"/>
    <d v="2020-02-25T00:00:00"/>
    <x v="320"/>
    <n v="1600"/>
    <n v="5"/>
    <x v="10"/>
    <n v="504"/>
    <n v="1"/>
    <n v="510"/>
    <s v="VEHICLE - STOLEN"/>
    <m/>
    <n v="0"/>
    <m/>
    <m/>
    <n v="101"/>
    <s v="STREET"/>
    <m/>
    <m/>
    <s v="IC"/>
    <s v="Invest Cont"/>
    <n v="510"/>
    <m/>
    <m/>
    <m/>
    <s v="20800 S  HARVARD                      BL"/>
    <m/>
    <n v="33.841900000000003"/>
    <n v="-118.3066"/>
    <n v="0"/>
    <x v="12"/>
  </r>
  <r>
    <n v="201108570"/>
    <d v="2020-04-20T00:00:00"/>
    <x v="56"/>
    <n v="1030"/>
    <n v="11"/>
    <x v="7"/>
    <n v="1145"/>
    <n v="2"/>
    <n v="624"/>
    <s v="BATTERY - SIMPLE ASSAULT"/>
    <s v="1822 0416 1237"/>
    <n v="59"/>
    <s v="F"/>
    <s v="H"/>
    <n v="501"/>
    <s v="SINGLE FAMILY DWELLING"/>
    <n v="500"/>
    <s v="UNKNOWN WEAPON/OTHER WEAPON"/>
    <s v="IC"/>
    <s v="Invest Cont"/>
    <n v="624"/>
    <m/>
    <m/>
    <m/>
    <s v="2400    RIVERSIDE                    DR"/>
    <m/>
    <n v="34.104900000000001"/>
    <n v="-118.25449999999999"/>
    <n v="0"/>
    <x v="12"/>
  </r>
  <r>
    <n v="201305742"/>
    <d v="2020-01-31T00:00:00"/>
    <x v="169"/>
    <n v="1110"/>
    <n v="13"/>
    <x v="6"/>
    <n v="1326"/>
    <n v="2"/>
    <n v="624"/>
    <s v="BATTERY - SIMPLE ASSAULT"/>
    <s v="0416 0344"/>
    <n v="41"/>
    <s v="M"/>
    <s v="B"/>
    <n v="102"/>
    <s v="SIDEWALK"/>
    <n v="400"/>
    <s v="STRONG-ARM (HANDS, FIST, FEET OR BODILY FORCE)"/>
    <s v="IC"/>
    <s v="Invest Cont"/>
    <n v="624"/>
    <m/>
    <m/>
    <m/>
    <s v="HOOPER"/>
    <s v="VERNON"/>
    <n v="34.014800000000001"/>
    <n v="-118.24939999999999"/>
    <n v="0"/>
    <x v="12"/>
  </r>
  <r>
    <n v="200304911"/>
    <d v="2020-01-16T00:00:00"/>
    <x v="188"/>
    <n v="2210"/>
    <n v="3"/>
    <x v="2"/>
    <n v="334"/>
    <n v="1"/>
    <n v="121"/>
    <s v="RAPE, FORCIBLE"/>
    <s v="1309 0522 0527 0913 2004 1258 1251 1402 1409 1415"/>
    <n v="12"/>
    <s v="F"/>
    <s v="H"/>
    <n v="217"/>
    <s v="AUTO REPAIR SHOP"/>
    <n v="400"/>
    <s v="STRONG-ARM (HANDS, FIST, FEET OR BODILY FORCE)"/>
    <s v="AA"/>
    <s v="Adult Arrest"/>
    <n v="121"/>
    <n v="812"/>
    <n v="998"/>
    <m/>
    <s v="3200 W  JEFFERSON                    BL"/>
    <m/>
    <n v="34.025599999999997"/>
    <n v="-118.3305"/>
    <n v="1"/>
    <x v="12"/>
  </r>
  <r>
    <n v="201013072"/>
    <d v="2020-09-14T00:00:00"/>
    <x v="64"/>
    <n v="1420"/>
    <n v="10"/>
    <x v="11"/>
    <n v="1063"/>
    <n v="2"/>
    <n v="946"/>
    <s v="OTHER MISCELLANEOUS CRIME"/>
    <s v="1822 1402"/>
    <n v="0"/>
    <s v="M"/>
    <s v="W"/>
    <n v="602"/>
    <s v="BANK"/>
    <m/>
    <m/>
    <s v="IC"/>
    <s v="Invest Cont"/>
    <n v="946"/>
    <n v="998"/>
    <m/>
    <m/>
    <s v="18300 W  VENTURA                      BL"/>
    <m/>
    <n v="34.168199999999999"/>
    <n v="-118.5406"/>
    <n v="0"/>
    <x v="12"/>
  </r>
  <r>
    <n v="201226879"/>
    <d v="2020-10-07T00:00:00"/>
    <x v="186"/>
    <n v="1600"/>
    <n v="12"/>
    <x v="8"/>
    <n v="1232"/>
    <n v="1"/>
    <n v="330"/>
    <s v="BURGLARY FROM VEHICLE"/>
    <n v="344"/>
    <n v="25"/>
    <s v="F"/>
    <s v="O"/>
    <n v="203"/>
    <s v="OTHER BUSINESS"/>
    <m/>
    <m/>
    <s v="IC"/>
    <s v="Invest Cont"/>
    <n v="330"/>
    <m/>
    <m/>
    <m/>
    <s v="W  SLAUSON                      AV"/>
    <s v="ARLINGTON                    AV"/>
    <n v="33.989100000000001"/>
    <n v="-118.3186"/>
    <n v="0"/>
    <x v="12"/>
  </r>
  <r>
    <n v="200113737"/>
    <d v="2020-06-21T00:00:00"/>
    <x v="334"/>
    <n v="430"/>
    <n v="1"/>
    <x v="1"/>
    <n v="123"/>
    <n v="1"/>
    <n v="210"/>
    <s v="ROBBERY"/>
    <s v="0913 0337 0416 0446 1817 1310 1300 1309 1206 0429"/>
    <n v="29"/>
    <s v="M"/>
    <s v="B"/>
    <n v="108"/>
    <s v="PARKING LOT"/>
    <n v="400"/>
    <s v="STRONG-ARM (HANDS, FIST, FEET OR BODILY FORCE)"/>
    <s v="IC"/>
    <s v="Invest Cont"/>
    <n v="210"/>
    <m/>
    <m/>
    <m/>
    <s v="2ND"/>
    <s v="BROADWAY"/>
    <n v="34.053100000000001"/>
    <n v="-118.2478"/>
    <n v="0"/>
    <x v="12"/>
  </r>
  <r>
    <n v="200713930"/>
    <d v="2020-09-16T00:00:00"/>
    <x v="90"/>
    <n v="218"/>
    <n v="7"/>
    <x v="0"/>
    <n v="743"/>
    <n v="2"/>
    <n v="740"/>
    <s v="VANDALISM - FELONY ($400 &amp; OVER, ALL CHURCH VANDALISMS)"/>
    <n v="329"/>
    <n v="48"/>
    <s v="M"/>
    <s v="O"/>
    <n v="501"/>
    <s v="SINGLE FAMILY DWELLING"/>
    <n v="400"/>
    <s v="STRONG-ARM (HANDS, FIST, FEET OR BODILY FORCE)"/>
    <s v="AO"/>
    <s v="Adult Other"/>
    <n v="740"/>
    <m/>
    <m/>
    <m/>
    <s v="800 S  FAIRFAX                      AV"/>
    <m/>
    <n v="34.0608"/>
    <n v="-118.3625"/>
    <n v="0"/>
    <x v="12"/>
  </r>
  <r>
    <n v="200118329"/>
    <d v="2020-09-21T00:00:00"/>
    <x v="196"/>
    <n v="1630"/>
    <n v="1"/>
    <x v="1"/>
    <n v="164"/>
    <n v="2"/>
    <n v="888"/>
    <s v="TRESPASSING"/>
    <n v="1501"/>
    <n v="38"/>
    <s v="M"/>
    <s v="W"/>
    <n v="502"/>
    <s v="MULTI-UNIT DWELLING (APARTMENT, DUPLEX, ETC)"/>
    <m/>
    <m/>
    <s v="IC"/>
    <s v="Invest Cont"/>
    <n v="888"/>
    <m/>
    <m/>
    <m/>
    <s v="100 W  7TH                          ST"/>
    <m/>
    <n v="34.044600000000003"/>
    <n v="-118.25069999999999"/>
    <n v="0"/>
    <x v="12"/>
  </r>
  <r>
    <n v="201218926"/>
    <d v="2020-08-19T00:00:00"/>
    <x v="306"/>
    <n v="2130"/>
    <n v="12"/>
    <x v="8"/>
    <n v="1259"/>
    <n v="2"/>
    <n v="740"/>
    <s v="VANDALISM - FELONY ($400 &amp; OVER, ALL CHURCH VANDALISMS)"/>
    <s v="1300 0329 1309 0913"/>
    <n v="27"/>
    <s v="M"/>
    <s v="H"/>
    <n v="122"/>
    <s v="VEHICLE, PASSENGER/TRUCK"/>
    <m/>
    <m/>
    <s v="IC"/>
    <s v="Invest Cont"/>
    <n v="740"/>
    <m/>
    <m/>
    <m/>
    <s v="7500    AVALON                       BL"/>
    <m/>
    <n v="33.971800000000002"/>
    <n v="-118.26519999999999"/>
    <n v="0"/>
    <x v="12"/>
  </r>
  <r>
    <n v="200408413"/>
    <d v="2020-05-01T00:00:00"/>
    <x v="44"/>
    <n v="1900"/>
    <n v="4"/>
    <x v="4"/>
    <n v="497"/>
    <n v="1"/>
    <n v="210"/>
    <s v="ROBBERY"/>
    <s v="0913 2000 1814 0446 0344"/>
    <n v="42"/>
    <s v="F"/>
    <s v="H"/>
    <n v="101"/>
    <s v="STREET"/>
    <n v="400"/>
    <s v="STRONG-ARM (HANDS, FIST, FEET OR BODILY FORCE)"/>
    <s v="AO"/>
    <s v="Adult Other"/>
    <n v="210"/>
    <n v="626"/>
    <m/>
    <m/>
    <s v="3200 E  OLYMPIC                      BL"/>
    <m/>
    <n v="34.020099999999999"/>
    <n v="-118.21040000000001"/>
    <n v="0"/>
    <x v="12"/>
  </r>
  <r>
    <n v="201105845"/>
    <d v="2020-02-11T00:00:00"/>
    <x v="204"/>
    <n v="1300"/>
    <n v="11"/>
    <x v="7"/>
    <n v="1117"/>
    <n v="2"/>
    <n v="810"/>
    <s v="SEX,UNLAWFUL(INC MUTUAL CONSENT, PENETRATION W/ FRGN OBJ"/>
    <s v="0527 0940 1258 0533 1251 1815 0913"/>
    <n v="12"/>
    <s v="F"/>
    <s v="H"/>
    <n v="502"/>
    <s v="MULTI-UNIT DWELLING (APARTMENT, DUPLEX, ETC)"/>
    <n v="400"/>
    <s v="STRONG-ARM (HANDS, FIST, FEET OR BODILY FORCE)"/>
    <s v="AA"/>
    <s v="Adult Arrest"/>
    <n v="810"/>
    <n v="812"/>
    <m/>
    <m/>
    <s v="4400    WESTDALE                     AV"/>
    <m/>
    <n v="34.129300000000001"/>
    <n v="-118.2182"/>
    <n v="1"/>
    <x v="12"/>
  </r>
  <r>
    <n v="201013692"/>
    <d v="2020-10-03T00:00:00"/>
    <x v="263"/>
    <n v="1"/>
    <n v="10"/>
    <x v="11"/>
    <n v="1043"/>
    <n v="1"/>
    <n v="310"/>
    <s v="BURGLARY"/>
    <s v="1402 0314 1822 0344 1606 2034 1601 0930 2004"/>
    <n v="33"/>
    <s v="F"/>
    <s v="O"/>
    <n v="502"/>
    <s v="MULTI-UNIT DWELLING (APARTMENT, DUPLEX, ETC)"/>
    <m/>
    <m/>
    <s v="AA"/>
    <s v="Adult Arrest"/>
    <n v="310"/>
    <n v="998"/>
    <m/>
    <m/>
    <s v="18600    COLLINS                      ST"/>
    <m/>
    <n v="34.174500000000002"/>
    <n v="-118.53830000000001"/>
    <n v="1"/>
    <x v="12"/>
  </r>
  <r>
    <n v="200817444"/>
    <d v="2020-12-11T00:00:00"/>
    <x v="194"/>
    <n v="1200"/>
    <n v="8"/>
    <x v="12"/>
    <n v="852"/>
    <n v="1"/>
    <n v="420"/>
    <s v="THEFT FROM MOTOR VEHICLE - PETTY ($950 &amp; UNDER)"/>
    <m/>
    <n v="0"/>
    <m/>
    <m/>
    <n v="104"/>
    <s v="DRIVEWAY"/>
    <m/>
    <m/>
    <s v="IC"/>
    <s v="Invest Cont"/>
    <n v="420"/>
    <m/>
    <m/>
    <m/>
    <s v="1600 S  WESTGATE                     AV"/>
    <m/>
    <n v="34.039700000000003"/>
    <n v="-118.4569"/>
    <n v="0"/>
    <x v="12"/>
  </r>
  <r>
    <n v="200409769"/>
    <d v="2020-06-14T00:00:00"/>
    <x v="93"/>
    <n v="2200"/>
    <n v="4"/>
    <x v="4"/>
    <n v="404"/>
    <n v="1"/>
    <n v="510"/>
    <s v="VEHICLE - STOLEN"/>
    <m/>
    <n v="0"/>
    <m/>
    <m/>
    <n v="707"/>
    <s v="GARAGE/CARPORT"/>
    <m/>
    <m/>
    <s v="IC"/>
    <s v="Invest Cont"/>
    <n v="510"/>
    <m/>
    <m/>
    <m/>
    <s v="500 S  AVENUE 60"/>
    <m/>
    <n v="34.105400000000003"/>
    <n v="-118.18380000000001"/>
    <n v="0"/>
    <x v="12"/>
  </r>
  <r>
    <n v="201213574"/>
    <d v="2020-05-26T00:00:00"/>
    <x v="359"/>
    <n v="1500"/>
    <n v="12"/>
    <x v="8"/>
    <n v="1265"/>
    <n v="2"/>
    <n v="624"/>
    <s v="BATTERY - SIMPLE ASSAULT"/>
    <s v="0913 0554 0400 0416 2004"/>
    <n v="47"/>
    <s v="F"/>
    <s v="B"/>
    <n v="502"/>
    <s v="MULTI-UNIT DWELLING (APARTMENT, DUPLEX, ETC)"/>
    <n v="400"/>
    <s v="STRONG-ARM (HANDS, FIST, FEET OR BODILY FORCE)"/>
    <s v="AO"/>
    <s v="Adult Other"/>
    <n v="624"/>
    <m/>
    <m/>
    <m/>
    <s v="1400 W  80TH                         ST"/>
    <m/>
    <n v="33.9664"/>
    <n v="-118.30249999999999"/>
    <n v="0"/>
    <x v="12"/>
  </r>
  <r>
    <n v="201206970"/>
    <d v="2020-02-12T00:00:00"/>
    <x v="320"/>
    <n v="115"/>
    <n v="12"/>
    <x v="8"/>
    <n v="1259"/>
    <n v="1"/>
    <n v="230"/>
    <s v="ASSAULT WITH DEADLY WEAPON, AGGRAVATED ASSAULT"/>
    <s v="0400 0416 1822"/>
    <n v="36"/>
    <s v="M"/>
    <s v="H"/>
    <n v="103"/>
    <s v="ALLEY"/>
    <n v="312"/>
    <s v="PIPE/METAL PIPE"/>
    <s v="AA"/>
    <s v="Adult Arrest"/>
    <n v="230"/>
    <m/>
    <m/>
    <m/>
    <s v="700 E  FLORENCE                     AV"/>
    <m/>
    <n v="33.974800000000002"/>
    <n v="-118.26300000000001"/>
    <n v="1"/>
    <x v="12"/>
  </r>
  <r>
    <n v="200407455"/>
    <d v="2020-03-31T00:00:00"/>
    <x v="157"/>
    <n v="1"/>
    <n v="4"/>
    <x v="4"/>
    <n v="407"/>
    <n v="1"/>
    <n v="510"/>
    <s v="VEHICLE - STOLEN"/>
    <m/>
    <n v="0"/>
    <m/>
    <m/>
    <n v="101"/>
    <s v="STREET"/>
    <m/>
    <m/>
    <s v="IC"/>
    <s v="Invest Cont"/>
    <n v="510"/>
    <m/>
    <m/>
    <m/>
    <s v="3700    HELLMAN                      AV"/>
    <m/>
    <n v="34.088000000000001"/>
    <n v="-118.18510000000001"/>
    <n v="0"/>
    <x v="12"/>
  </r>
  <r>
    <n v="200304170"/>
    <d v="2020-01-03T00:00:00"/>
    <x v="241"/>
    <n v="2030"/>
    <n v="3"/>
    <x v="2"/>
    <n v="359"/>
    <n v="2"/>
    <n v="434"/>
    <s v="FALSE IMPRISONMENT"/>
    <s v="1822 1309 1402 0448 1305 1240 0940"/>
    <n v="23"/>
    <s v="F"/>
    <s v="H"/>
    <n v="123"/>
    <s v="PARKING UNDERGROUND/BUILDING"/>
    <n v="400"/>
    <s v="STRONG-ARM (HANDS, FIST, FEET OR BODILY FORCE)"/>
    <s v="AO"/>
    <s v="Adult Other"/>
    <n v="434"/>
    <m/>
    <m/>
    <m/>
    <s v="3500 S  FIGUEROA                     ST"/>
    <m/>
    <n v="34.020400000000002"/>
    <n v="-118.2809"/>
    <n v="0"/>
    <x v="12"/>
  </r>
  <r>
    <n v="200607916"/>
    <d v="2020-03-13T00:00:00"/>
    <x v="262"/>
    <n v="2215"/>
    <n v="6"/>
    <x v="9"/>
    <n v="646"/>
    <n v="2"/>
    <n v="740"/>
    <s v="VANDALISM - FELONY ($400 &amp; OVER, ALL CHURCH VANDALISMS)"/>
    <s v="0329 1300"/>
    <n v="23"/>
    <s v="M"/>
    <s v="W"/>
    <n v="101"/>
    <s v="STREET"/>
    <m/>
    <m/>
    <s v="IC"/>
    <s v="Invest Cont"/>
    <n v="740"/>
    <m/>
    <m/>
    <m/>
    <s v="6700    HOLLYWOOD                    BL"/>
    <m/>
    <n v="34.101599999999998"/>
    <n v="-118.3361"/>
    <n v="0"/>
    <x v="12"/>
  </r>
  <r>
    <n v="200516201"/>
    <d v="2020-11-04T00:00:00"/>
    <x v="2"/>
    <n v="1140"/>
    <n v="5"/>
    <x v="10"/>
    <n v="587"/>
    <n v="2"/>
    <n v="662"/>
    <s v="BUNCO, GRAND THEFT"/>
    <s v="0701 0344"/>
    <n v="28"/>
    <s v="F"/>
    <s v="B"/>
    <n v="501"/>
    <s v="SINGLE FAMILY DWELLING"/>
    <m/>
    <m/>
    <s v="IC"/>
    <s v="Invest Cont"/>
    <n v="662"/>
    <m/>
    <m/>
    <m/>
    <s v="2500 S  DENISON                      AV"/>
    <m/>
    <n v="33.721899999999998"/>
    <n v="-118.28919999999999"/>
    <n v="0"/>
    <x v="12"/>
  </r>
  <r>
    <n v="200612316"/>
    <d v="2020-07-08T00:00:00"/>
    <x v="315"/>
    <n v="335"/>
    <n v="6"/>
    <x v="9"/>
    <n v="615"/>
    <n v="1"/>
    <n v="761"/>
    <s v="BRANDISH WEAPON"/>
    <s v="0334 1402 1212 1822"/>
    <n v="0"/>
    <s v="F"/>
    <s v="X"/>
    <n v="501"/>
    <s v="SINGLE FAMILY DWELLING"/>
    <n v="109"/>
    <s v="SEMI-AUTOMATIC PISTOL"/>
    <s v="AA"/>
    <s v="Adult Arrest"/>
    <n v="761"/>
    <m/>
    <m/>
    <m/>
    <s v="2400    SAN MARCO                    DR"/>
    <m/>
    <n v="34.1145"/>
    <n v="-118.3312"/>
    <n v="1"/>
    <x v="12"/>
  </r>
  <r>
    <n v="200211800"/>
    <d v="2020-06-25T00:00:00"/>
    <x v="226"/>
    <n v="1600"/>
    <n v="2"/>
    <x v="5"/>
    <n v="241"/>
    <n v="1"/>
    <n v="350"/>
    <s v="THEFT, PERSON"/>
    <s v="1822 0202 0344 0400"/>
    <n v="24"/>
    <s v="M"/>
    <s v="W"/>
    <n v="108"/>
    <s v="PARKING LOT"/>
    <n v="400"/>
    <s v="STRONG-ARM (HANDS, FIST, FEET OR BODILY FORCE)"/>
    <s v="IC"/>
    <s v="Invest Cont"/>
    <n v="350"/>
    <m/>
    <m/>
    <m/>
    <s v="500 S  OCCIDENTAL                   BL"/>
    <m/>
    <n v="34.066800000000001"/>
    <n v="-118.28279999999999"/>
    <n v="0"/>
    <x v="12"/>
  </r>
  <r>
    <n v="200613735"/>
    <d v="2020-08-07T00:00:00"/>
    <x v="138"/>
    <n v="1"/>
    <n v="6"/>
    <x v="9"/>
    <n v="676"/>
    <n v="2"/>
    <n v="740"/>
    <s v="VANDALISM - FELONY ($400 &amp; OVER, ALL CHURCH VANDALISMS)"/>
    <n v="329"/>
    <n v="0"/>
    <s v="X"/>
    <s v="X"/>
    <n v="210"/>
    <s v="RESTAURANT/FAST FOOD"/>
    <m/>
    <m/>
    <s v="IC"/>
    <s v="Invest Cont"/>
    <n v="740"/>
    <m/>
    <m/>
    <m/>
    <s v="700    VINE                         ST"/>
    <m/>
    <n v="34.083500000000001"/>
    <n v="-118.3266"/>
    <n v="0"/>
    <x v="12"/>
  </r>
  <r>
    <n v="201216219"/>
    <d v="2020-07-09T00:00:00"/>
    <x v="246"/>
    <n v="300"/>
    <n v="12"/>
    <x v="8"/>
    <n v="1215"/>
    <n v="1"/>
    <n v="510"/>
    <s v="VEHICLE - STOLEN"/>
    <m/>
    <n v="0"/>
    <m/>
    <m/>
    <n v="101"/>
    <s v="STREET"/>
    <m/>
    <m/>
    <s v="IC"/>
    <s v="Invest Cont"/>
    <n v="510"/>
    <m/>
    <m/>
    <m/>
    <s v="1100 W  58TH                         ST"/>
    <m/>
    <n v="33.989699999999999"/>
    <n v="-118.2938"/>
    <n v="0"/>
    <x v="12"/>
  </r>
  <r>
    <n v="200913170"/>
    <d v="2020-08-06T00:00:00"/>
    <x v="115"/>
    <n v="410"/>
    <n v="9"/>
    <x v="3"/>
    <n v="943"/>
    <n v="2"/>
    <n v="624"/>
    <s v="BATTERY - SIMPLE ASSAULT"/>
    <n v="444"/>
    <n v="54"/>
    <s v="F"/>
    <s v="O"/>
    <n v="510"/>
    <s v="NURSING/CONVALESCENT/RETIREMENT HOME"/>
    <n v="400"/>
    <s v="STRONG-ARM (HANDS, FIST, FEET OR BODILY FORCE)"/>
    <s v="AO"/>
    <s v="Adult Other"/>
    <n v="624"/>
    <m/>
    <m/>
    <m/>
    <s v="5400    TYRONE                       AV"/>
    <m/>
    <n v="34.168599999999998"/>
    <n v="-118.4443"/>
    <n v="0"/>
    <x v="12"/>
  </r>
  <r>
    <n v="200216841"/>
    <d v="2020-10-29T00:00:00"/>
    <x v="178"/>
    <n v="1200"/>
    <n v="2"/>
    <x v="5"/>
    <n v="279"/>
    <n v="2"/>
    <n v="626"/>
    <s v="INTIMATE PARTNER - SIMPLE ASSAULT"/>
    <s v="2000 0913 1813 1243 0444 0416"/>
    <n v="68"/>
    <s v="F"/>
    <s v="H"/>
    <n v="502"/>
    <s v="MULTI-UNIT DWELLING (APARTMENT, DUPLEX, ETC)"/>
    <n v="400"/>
    <s v="STRONG-ARM (HANDS, FIST, FEET OR BODILY FORCE)"/>
    <s v="IC"/>
    <s v="Invest Cont"/>
    <n v="626"/>
    <m/>
    <m/>
    <m/>
    <s v="1500 W  11TH                         ST"/>
    <m/>
    <n v="34.048099999999998"/>
    <n v="-118.27119999999999"/>
    <n v="0"/>
    <x v="12"/>
  </r>
  <r>
    <n v="200804615"/>
    <d v="2020-01-13T00:00:00"/>
    <x v="265"/>
    <n v="1800"/>
    <n v="8"/>
    <x v="12"/>
    <n v="847"/>
    <n v="2"/>
    <n v="740"/>
    <s v="VANDALISM - FELONY ($400 &amp; OVER, ALL CHURCH VANDALISMS)"/>
    <n v="329"/>
    <n v="0"/>
    <s v="X"/>
    <s v="X"/>
    <n v="203"/>
    <s v="OTHER BUSINESS"/>
    <m/>
    <m/>
    <s v="IC"/>
    <s v="Invest Cont"/>
    <n v="740"/>
    <m/>
    <m/>
    <m/>
    <s v="2300    OVERLAND                     AV"/>
    <m/>
    <n v="34.044199999999996"/>
    <n v="-118.42659999999999"/>
    <n v="0"/>
    <x v="12"/>
  </r>
  <r>
    <n v="200606706"/>
    <d v="2020-02-20T00:00:00"/>
    <x v="27"/>
    <n v="100"/>
    <n v="6"/>
    <x v="9"/>
    <n v="649"/>
    <n v="1"/>
    <n v="440"/>
    <s v="THEFT PLAIN - PETTY ($950 &amp; UNDER)"/>
    <s v="0344 0394"/>
    <n v="29"/>
    <s v="F"/>
    <s v="W"/>
    <n v="502"/>
    <s v="MULTI-UNIT DWELLING (APARTMENT, DUPLEX, ETC)"/>
    <m/>
    <m/>
    <s v="IC"/>
    <s v="Invest Cont"/>
    <n v="440"/>
    <m/>
    <m/>
    <m/>
    <s v="1600 N  SERRANO                      AV"/>
    <m/>
    <n v="34.100099999999998"/>
    <n v="-118.30710000000001"/>
    <n v="0"/>
    <x v="12"/>
  </r>
  <r>
    <n v="201104239"/>
    <d v="2020-01-06T00:00:00"/>
    <x v="281"/>
    <n v="1900"/>
    <n v="11"/>
    <x v="7"/>
    <n v="1142"/>
    <n v="1"/>
    <n v="510"/>
    <s v="VEHICLE - STOLEN"/>
    <m/>
    <n v="0"/>
    <m/>
    <m/>
    <n v="101"/>
    <s v="STREET"/>
    <m/>
    <m/>
    <s v="IC"/>
    <s v="Invest Cont"/>
    <n v="510"/>
    <m/>
    <m/>
    <m/>
    <s v="VERMONT"/>
    <s v="HILLHURST"/>
    <n v="34.114100000000001"/>
    <n v="-118.29"/>
    <n v="0"/>
    <x v="12"/>
  </r>
  <r>
    <n v="200716902"/>
    <d v="2020-12-09T00:00:00"/>
    <x v="308"/>
    <n v="1"/>
    <n v="7"/>
    <x v="0"/>
    <n v="737"/>
    <n v="1"/>
    <n v="331"/>
    <s v="THEFT FROM MOTOR VEHICLE - GRAND ($950.01 AND OVER)"/>
    <s v="1300 1601 0344"/>
    <n v="44"/>
    <s v="F"/>
    <s v="O"/>
    <n v="101"/>
    <s v="STREET"/>
    <m/>
    <m/>
    <s v="IC"/>
    <s v="Invest Cont"/>
    <n v="331"/>
    <m/>
    <m/>
    <m/>
    <s v="600 S  SYCAMORE                     AV"/>
    <m/>
    <n v="34.062800000000003"/>
    <n v="-118.3429"/>
    <n v="0"/>
    <x v="12"/>
  </r>
  <r>
    <n v="200309360"/>
    <d v="2020-04-02T00:00:00"/>
    <x v="157"/>
    <n v="900"/>
    <n v="3"/>
    <x v="2"/>
    <n v="354"/>
    <n v="1"/>
    <n v="420"/>
    <s v="THEFT FROM MOTOR VEHICLE - PETTY ($950 &amp; UNDER)"/>
    <m/>
    <n v="0"/>
    <m/>
    <m/>
    <n v="101"/>
    <s v="STREET"/>
    <m/>
    <m/>
    <s v="IC"/>
    <s v="Invest Cont"/>
    <n v="420"/>
    <m/>
    <m/>
    <m/>
    <s v="2100 W  JEFFERSON                    BL"/>
    <m/>
    <n v="34.025599999999997"/>
    <n v="-118.3177"/>
    <n v="0"/>
    <x v="12"/>
  </r>
  <r>
    <n v="200411666"/>
    <d v="2020-08-11T00:00:00"/>
    <x v="89"/>
    <n v="2130"/>
    <n v="4"/>
    <x v="4"/>
    <n v="404"/>
    <n v="1"/>
    <n v="761"/>
    <s v="BRANDISH WEAPON"/>
    <s v="0913 2000 1814 0334 0421 2002 0448 0444"/>
    <n v="48"/>
    <s v="F"/>
    <s v="H"/>
    <n v="501"/>
    <s v="SINGLE FAMILY DWELLING"/>
    <n v="204"/>
    <s v="FOLDING KNIFE"/>
    <s v="AO"/>
    <s v="Adult Other"/>
    <n v="761"/>
    <n v="930"/>
    <m/>
    <m/>
    <s v="5600    MONTEREY                     RD"/>
    <m/>
    <n v="34.102200000000003"/>
    <n v="-118.1866"/>
    <n v="0"/>
    <x v="12"/>
  </r>
  <r>
    <n v="200617084"/>
    <d v="2020-10-23T00:00:00"/>
    <x v="60"/>
    <n v="1900"/>
    <n v="6"/>
    <x v="9"/>
    <n v="646"/>
    <n v="1"/>
    <n v="230"/>
    <s v="ASSAULT WITH DEADLY WEAPON, AGGRAVATED ASSAULT"/>
    <s v="1822 1266 0400 0447"/>
    <n v="49"/>
    <s v="M"/>
    <s v="W"/>
    <n v="403"/>
    <s v="DRUG STORE"/>
    <n v="306"/>
    <s v="ROCK/THROWN OBJECT"/>
    <s v="IC"/>
    <s v="Invest Cont"/>
    <n v="230"/>
    <m/>
    <m/>
    <m/>
    <s v="1500    VINE                         ST"/>
    <m/>
    <n v="34.098700000000001"/>
    <n v="-118.33369999999999"/>
    <n v="0"/>
    <x v="12"/>
  </r>
  <r>
    <n v="200109618"/>
    <d v="2020-03-24T00:00:00"/>
    <x v="321"/>
    <n v="1845"/>
    <n v="1"/>
    <x v="1"/>
    <n v="156"/>
    <n v="1"/>
    <n v="230"/>
    <s v="ASSAULT WITH DEADLY WEAPON, AGGRAVATED ASSAULT"/>
    <s v="1822 1218 0416 0445"/>
    <n v="43"/>
    <s v="M"/>
    <s v="W"/>
    <n v="101"/>
    <s v="STREET"/>
    <n v="311"/>
    <s v="HAMMER"/>
    <s v="IC"/>
    <s v="Invest Cont"/>
    <n v="230"/>
    <m/>
    <m/>
    <m/>
    <s v="6TH"/>
    <s v="SAN JULIAN"/>
    <n v="34.0428"/>
    <n v="-118.2461"/>
    <n v="0"/>
    <x v="12"/>
  </r>
  <r>
    <n v="200400524"/>
    <d v="2020-01-10T00:00:00"/>
    <x v="132"/>
    <n v="2130"/>
    <n v="4"/>
    <x v="4"/>
    <n v="461"/>
    <n v="2"/>
    <n v="740"/>
    <s v="VANDALISM - FELONY ($400 &amp; OVER, ALL CHURCH VANDALISMS)"/>
    <s v="0329 0311"/>
    <n v="0"/>
    <s v="M"/>
    <s v="X"/>
    <n v="203"/>
    <s v="OTHER BUSINESS"/>
    <n v="500"/>
    <s v="UNKNOWN WEAPON/OTHER WEAPON"/>
    <s v="AA"/>
    <s v="Adult Arrest"/>
    <n v="740"/>
    <n v="998"/>
    <m/>
    <m/>
    <s v="MISSION"/>
    <s v="AZUSA"/>
    <n v="34.045200000000001"/>
    <n v="-118.2278"/>
    <n v="1"/>
    <x v="12"/>
  </r>
  <r>
    <n v="201217740"/>
    <d v="2020-08-03T00:00:00"/>
    <x v="357"/>
    <n v="1330"/>
    <n v="12"/>
    <x v="8"/>
    <n v="1257"/>
    <n v="1"/>
    <n v="122"/>
    <s v="RAPE, ATTEMPTED"/>
    <s v="1251 1822 0400 0444 0448 0340 1259"/>
    <n v="15"/>
    <s v="F"/>
    <s v="B"/>
    <n v="108"/>
    <s v="PARKING LOT"/>
    <n v="400"/>
    <s v="STRONG-ARM (HANDS, FIST, FEET OR BODILY FORCE)"/>
    <s v="AA"/>
    <s v="Adult Arrest"/>
    <n v="122"/>
    <m/>
    <m/>
    <m/>
    <s v="77TH                         ST"/>
    <s v="HOOVER                       ST"/>
    <n v="33.969799999999999"/>
    <n v="-118.2871"/>
    <n v="1"/>
    <x v="12"/>
  </r>
  <r>
    <n v="200607357"/>
    <d v="2020-03-04T00:00:00"/>
    <x v="216"/>
    <n v="230"/>
    <n v="6"/>
    <x v="9"/>
    <n v="647"/>
    <n v="1"/>
    <n v="510"/>
    <s v="VEHICLE - STOLEN"/>
    <m/>
    <n v="0"/>
    <m/>
    <m/>
    <n v="101"/>
    <s v="STREET"/>
    <m/>
    <m/>
    <s v="IC"/>
    <s v="Invest Cont"/>
    <n v="510"/>
    <m/>
    <m/>
    <m/>
    <s v="ARGYLE                       AV"/>
    <s v="SELMA                        AV"/>
    <n v="34.099800000000002"/>
    <n v="-118.3252"/>
    <n v="0"/>
    <x v="12"/>
  </r>
  <r>
    <n v="200215157"/>
    <d v="2020-09-17T00:00:00"/>
    <x v="59"/>
    <n v="2240"/>
    <n v="2"/>
    <x v="5"/>
    <n v="279"/>
    <n v="1"/>
    <n v="210"/>
    <s v="ROBBERY"/>
    <s v="1300 1310 0342 1822 0377 0344 0432 0355 0334 0329"/>
    <n v="19"/>
    <s v="M"/>
    <s v="H"/>
    <n v="101"/>
    <s v="STREET"/>
    <n v="109"/>
    <s v="SEMI-AUTOMATIC PISTOL"/>
    <s v="IC"/>
    <s v="Invest Cont"/>
    <n v="210"/>
    <m/>
    <m/>
    <m/>
    <s v="BLAINE                       ST"/>
    <s v="OLYMPIC                      BL"/>
    <n v="34.0473"/>
    <n v="-118.2701"/>
    <n v="0"/>
    <x v="12"/>
  </r>
  <r>
    <n v="200807498"/>
    <d v="2020-03-18T00:00:00"/>
    <x v="285"/>
    <n v="1500"/>
    <n v="8"/>
    <x v="12"/>
    <n v="832"/>
    <n v="2"/>
    <n v="624"/>
    <s v="BATTERY - SIMPLE ASSAULT"/>
    <s v="0416 0603 0361"/>
    <n v="31"/>
    <s v="M"/>
    <s v="W"/>
    <n v="502"/>
    <s v="MULTI-UNIT DWELLING (APARTMENT, DUPLEX, ETC)"/>
    <n v="400"/>
    <s v="STRONG-ARM (HANDS, FIST, FEET OR BODILY FORCE)"/>
    <s v="IC"/>
    <s v="Invest Cont"/>
    <n v="624"/>
    <m/>
    <m/>
    <m/>
    <s v="11800    DOROTHY                      ST"/>
    <m/>
    <n v="34.052"/>
    <n v="-118.4667"/>
    <n v="0"/>
    <x v="12"/>
  </r>
  <r>
    <n v="200315008"/>
    <d v="2020-07-31T00:00:00"/>
    <x v="266"/>
    <n v="1000"/>
    <n v="3"/>
    <x v="2"/>
    <n v="358"/>
    <n v="1"/>
    <n v="420"/>
    <s v="THEFT FROM MOTOR VEHICLE - PETTY ($950 &amp; UNDER)"/>
    <s v="1300 0344 1606 0321 1251"/>
    <n v="30"/>
    <s v="M"/>
    <s v="A"/>
    <n v="123"/>
    <s v="PARKING UNDERGROUND/BUILDING"/>
    <m/>
    <m/>
    <s v="IC"/>
    <s v="Invest Cont"/>
    <n v="420"/>
    <m/>
    <m/>
    <m/>
    <s v="3600    MCCLINTOCK                   AV"/>
    <m/>
    <n v="34.021000000000001"/>
    <n v="-118.2897"/>
    <n v="0"/>
    <x v="12"/>
  </r>
  <r>
    <n v="200908557"/>
    <d v="2020-04-17T00:00:00"/>
    <x v="342"/>
    <n v="1400"/>
    <n v="9"/>
    <x v="3"/>
    <n v="914"/>
    <n v="2"/>
    <n v="625"/>
    <s v="OTHER ASSAULT"/>
    <s v="0603 0356"/>
    <n v="57"/>
    <s v="F"/>
    <s v="B"/>
    <n v="108"/>
    <s v="PARKING LOT"/>
    <n v="400"/>
    <s v="STRONG-ARM (HANDS, FIST, FEET OR BODILY FORCE)"/>
    <s v="IC"/>
    <s v="Invest Cont"/>
    <n v="625"/>
    <m/>
    <m/>
    <m/>
    <s v="7100    KESTER                       AV"/>
    <m/>
    <n v="34.199599999999997"/>
    <n v="-118.4575"/>
    <n v="0"/>
    <x v="12"/>
  </r>
  <r>
    <n v="200307281"/>
    <d v="2020-02-24T00:00:00"/>
    <x v="304"/>
    <n v="1300"/>
    <n v="3"/>
    <x v="2"/>
    <n v="332"/>
    <n v="2"/>
    <n v="626"/>
    <s v="INTIMATE PARTNER - SIMPLE ASSAULT"/>
    <s v="2000 1813 0444"/>
    <n v="26"/>
    <s v="F"/>
    <s v="B"/>
    <n v="501"/>
    <s v="SINGLE FAMILY DWELLING"/>
    <n v="400"/>
    <s v="STRONG-ARM (HANDS, FIST, FEET OR BODILY FORCE)"/>
    <s v="IC"/>
    <s v="Invest Cont"/>
    <n v="626"/>
    <m/>
    <m/>
    <m/>
    <s v="3400    CHESAPEAKE                   AV"/>
    <m/>
    <n v="34.025599999999997"/>
    <n v="-118.345"/>
    <n v="0"/>
    <x v="12"/>
  </r>
  <r>
    <n v="200612394"/>
    <d v="2020-07-10T00:00:00"/>
    <x v="246"/>
    <n v="1530"/>
    <n v="6"/>
    <x v="9"/>
    <n v="615"/>
    <n v="1"/>
    <n v="341"/>
    <s v="THEFT-GRAND ($950.01 &amp; OVER)EXCPT,GUNS,FOWL,LIVESTK,PROD"/>
    <s v="0344 1202"/>
    <n v="77"/>
    <s v="M"/>
    <s v="W"/>
    <n v="101"/>
    <s v="STREET"/>
    <m/>
    <m/>
    <s v="IC"/>
    <s v="Invest Cont"/>
    <n v="341"/>
    <m/>
    <m/>
    <m/>
    <s v="RODGERTON                    DR"/>
    <s v="DERONDA                      DR"/>
    <n v="34.126199999999997"/>
    <n v="-118.3223"/>
    <n v="0"/>
    <x v="12"/>
  </r>
  <r>
    <n v="200115281"/>
    <d v="2020-07-23T00:00:00"/>
    <x v="247"/>
    <n v="1330"/>
    <n v="1"/>
    <x v="1"/>
    <n v="182"/>
    <n v="1"/>
    <n v="330"/>
    <s v="BURGLARY FROM VEHICLE"/>
    <s v="1202 1822 0329 1307 1609 0344"/>
    <n v="63"/>
    <s v="M"/>
    <s v="H"/>
    <n v="102"/>
    <s v="SIDEWALK"/>
    <n v="500"/>
    <s v="UNKNOWN WEAPON/OTHER WEAPON"/>
    <s v="IC"/>
    <s v="Invest Cont"/>
    <n v="330"/>
    <m/>
    <m/>
    <m/>
    <s v="1000 S  OLIVE                        ST"/>
    <m/>
    <n v="34.042000000000002"/>
    <n v="-118.2599"/>
    <n v="0"/>
    <x v="12"/>
  </r>
  <r>
    <n v="201105880"/>
    <d v="2020-02-12T00:00:00"/>
    <x v="99"/>
    <n v="330"/>
    <n v="11"/>
    <x v="7"/>
    <n v="1124"/>
    <n v="1"/>
    <n v="310"/>
    <s v="BURGLARY"/>
    <s v="1402 1607 0344 0216"/>
    <n v="0"/>
    <s v="X"/>
    <s v="X"/>
    <n v="210"/>
    <s v="RESTAURANT/FAST FOOD"/>
    <m/>
    <m/>
    <s v="IC"/>
    <s v="Invest Cont"/>
    <n v="310"/>
    <n v="998"/>
    <m/>
    <m/>
    <s v="3100 N  SAN FERNANDO                 RD"/>
    <m/>
    <n v="34.114899999999999"/>
    <n v="-118.2458"/>
    <n v="0"/>
    <x v="12"/>
  </r>
  <r>
    <n v="200915366"/>
    <d v="2020-10-02T00:00:00"/>
    <x v="185"/>
    <n v="1900"/>
    <n v="9"/>
    <x v="3"/>
    <n v="966"/>
    <n v="1"/>
    <n v="330"/>
    <s v="BURGLARY FROM VEHICLE"/>
    <s v="1302 0344"/>
    <n v="31"/>
    <s v="F"/>
    <s v="W"/>
    <n v="103"/>
    <s v="ALLEY"/>
    <m/>
    <m/>
    <s v="IC"/>
    <s v="Invest Cont"/>
    <n v="330"/>
    <m/>
    <m/>
    <m/>
    <s v="5000    BUFFALO                      AV"/>
    <m/>
    <n v="34.161799999999999"/>
    <n v="-118.4301"/>
    <n v="0"/>
    <x v="12"/>
  </r>
  <r>
    <n v="200207117"/>
    <d v="2020-03-01T00:00:00"/>
    <x v="0"/>
    <n v="1430"/>
    <n v="2"/>
    <x v="5"/>
    <n v="256"/>
    <n v="1"/>
    <n v="210"/>
    <s v="ROBBERY"/>
    <s v="0344 1240 2000 1814 1309 0448 1251 1310 0444 0913"/>
    <n v="22"/>
    <s v="F"/>
    <s v="H"/>
    <n v="108"/>
    <s v="PARKING LOT"/>
    <n v="400"/>
    <s v="STRONG-ARM (HANDS, FIST, FEET OR BODILY FORCE)"/>
    <s v="IC"/>
    <s v="Invest Cont"/>
    <n v="210"/>
    <m/>
    <m/>
    <m/>
    <s v="1700 W  6TH                          ST"/>
    <m/>
    <n v="34.057299999999998"/>
    <n v="-118.26990000000001"/>
    <n v="0"/>
    <x v="12"/>
  </r>
  <r>
    <n v="201012697"/>
    <d v="2020-09-02T00:00:00"/>
    <x v="152"/>
    <n v="936"/>
    <n v="10"/>
    <x v="11"/>
    <n v="1089"/>
    <n v="1"/>
    <n v="480"/>
    <s v="BIKE - STOLEN"/>
    <s v="1822 0216 0344 1420"/>
    <n v="25"/>
    <s v="M"/>
    <s v="W"/>
    <n v="108"/>
    <s v="PARKING LOT"/>
    <m/>
    <m/>
    <s v="IC"/>
    <s v="Invest Cont"/>
    <n v="480"/>
    <m/>
    <m/>
    <m/>
    <s v="15600    DICKENS                      ST"/>
    <m/>
    <n v="34.1539"/>
    <n v="-118.4746"/>
    <n v="0"/>
    <x v="12"/>
  </r>
  <r>
    <n v="200214755"/>
    <d v="2020-09-07T00:00:00"/>
    <x v="256"/>
    <n v="1400"/>
    <n v="2"/>
    <x v="5"/>
    <n v="237"/>
    <n v="2"/>
    <n v="740"/>
    <s v="VANDALISM - FELONY ($400 &amp; OVER, ALL CHURCH VANDALISMS)"/>
    <s v="1822 0329"/>
    <n v="33"/>
    <s v="F"/>
    <s v="B"/>
    <n v="122"/>
    <s v="VEHICLE, PASSENGER/TRUCK"/>
    <m/>
    <m/>
    <s v="IC"/>
    <s v="Invest Cont"/>
    <n v="740"/>
    <m/>
    <m/>
    <m/>
    <s v="1200 W  3RD                          ST"/>
    <m/>
    <n v="34.056899999999999"/>
    <n v="-118.25830000000001"/>
    <n v="0"/>
    <x v="12"/>
  </r>
  <r>
    <n v="201211741"/>
    <d v="2020-04-15T00:00:00"/>
    <x v="96"/>
    <n v="2140"/>
    <n v="12"/>
    <x v="8"/>
    <n v="1243"/>
    <n v="2"/>
    <n v="237"/>
    <s v="CHILD NEGLECT (SEE 300 W.I.C.)"/>
    <s v="1257 1309 0913"/>
    <n v="2"/>
    <s v="M"/>
    <s v="B"/>
    <n v="101"/>
    <s v="STREET"/>
    <n v="307"/>
    <s v="VEHICLE"/>
    <s v="IC"/>
    <s v="Invest Cont"/>
    <n v="237"/>
    <m/>
    <m/>
    <m/>
    <s v="6500 S  WESTERN                      AV"/>
    <m/>
    <n v="33.980600000000003"/>
    <n v="-118.309"/>
    <n v="0"/>
    <x v="12"/>
  </r>
  <r>
    <n v="200104821"/>
    <d v="2020-01-11T00:00:00"/>
    <x v="265"/>
    <n v="100"/>
    <n v="1"/>
    <x v="1"/>
    <n v="182"/>
    <n v="1"/>
    <n v="341"/>
    <s v="THEFT-GRAND ($950.01 &amp; OVER)EXCPT,GUNS,FOWL,LIVESTK,PROD"/>
    <s v="0344 2032 1822 1309 0377"/>
    <n v="32"/>
    <s v="F"/>
    <s v="H"/>
    <n v="102"/>
    <s v="SIDEWALK"/>
    <m/>
    <m/>
    <s v="IC"/>
    <s v="Invest Cont"/>
    <n v="341"/>
    <m/>
    <m/>
    <m/>
    <s v="FLOWER"/>
    <s v="OLYMPIC"/>
    <n v="34.042999999999999"/>
    <n v="-118.2641"/>
    <n v="0"/>
    <x v="12"/>
  </r>
  <r>
    <n v="200313257"/>
    <d v="2020-06-26T00:00:00"/>
    <x v="66"/>
    <n v="1530"/>
    <n v="3"/>
    <x v="2"/>
    <n v="327"/>
    <n v="1"/>
    <n v="236"/>
    <s v="INTIMATE PARTNER - AGGRAVATED ASSAULT"/>
    <s v="2000 0913 1814 1813 2002 1206 0334 0411 1402"/>
    <n v="38"/>
    <s v="M"/>
    <s v="H"/>
    <n v="501"/>
    <s v="SINGLE FAMILY DWELLING"/>
    <n v="205"/>
    <s v="KITCHEN KNIFE"/>
    <s v="AA"/>
    <s v="Adult Arrest"/>
    <n v="236"/>
    <m/>
    <m/>
    <m/>
    <s v="2600    ORCHARD                      AV"/>
    <m/>
    <n v="34.030299999999997"/>
    <n v="-118.28740000000001"/>
    <n v="1"/>
    <x v="12"/>
  </r>
  <r>
    <n v="200608824"/>
    <d v="2020-04-06T00:00:00"/>
    <x v="42"/>
    <n v="1735"/>
    <n v="6"/>
    <x v="9"/>
    <n v="659"/>
    <n v="1"/>
    <n v="520"/>
    <s v="VEHICLE - ATTEMPT STOLEN"/>
    <s v="0400 1300 1310 0432 0334 0302 0916 0327"/>
    <n v="31"/>
    <s v="M"/>
    <s v="W"/>
    <n v="101"/>
    <s v="STREET"/>
    <m/>
    <m/>
    <s v="IC"/>
    <s v="Invest Cont"/>
    <n v="520"/>
    <m/>
    <m/>
    <m/>
    <s v="FOUNTAIN"/>
    <s v="SERRANO"/>
    <n v="34.094999999999999"/>
    <n v="-118.307"/>
    <n v="0"/>
    <x v="12"/>
  </r>
  <r>
    <n v="200616780"/>
    <d v="2020-10-17T00:00:00"/>
    <x v="211"/>
    <n v="1730"/>
    <n v="6"/>
    <x v="9"/>
    <n v="677"/>
    <n v="1"/>
    <n v="440"/>
    <s v="THEFT PLAIN - PETTY ($950 &amp; UNDER)"/>
    <s v="0344 1822"/>
    <n v="32"/>
    <s v="M"/>
    <s v="H"/>
    <n v="108"/>
    <s v="PARKING LOT"/>
    <m/>
    <m/>
    <s v="IC"/>
    <s v="Invest Cont"/>
    <n v="440"/>
    <m/>
    <m/>
    <m/>
    <s v="800 N  VAN NESS                     AV"/>
    <m/>
    <n v="34.085000000000001"/>
    <n v="-118.31570000000001"/>
    <n v="0"/>
    <x v="12"/>
  </r>
  <r>
    <n v="201006324"/>
    <d v="2020-02-22T00:00:00"/>
    <x v="323"/>
    <n v="2100"/>
    <n v="10"/>
    <x v="11"/>
    <n v="1097"/>
    <n v="1"/>
    <n v="331"/>
    <s v="THEFT FROM MOTOR VEHICLE - GRAND ($950.01 AND OVER)"/>
    <s v="1202 1822 0386 1300 1606"/>
    <n v="78"/>
    <s v="F"/>
    <s v="W"/>
    <n v="104"/>
    <s v="DRIVEWAY"/>
    <m/>
    <m/>
    <s v="IC"/>
    <s v="Invest Cont"/>
    <n v="331"/>
    <m/>
    <m/>
    <m/>
    <s v="4600    WHITE OAK                    AV"/>
    <m/>
    <n v="34.153100000000002"/>
    <n v="-118.5159"/>
    <n v="0"/>
    <x v="12"/>
  </r>
  <r>
    <n v="200118575"/>
    <d v="2020-09-27T00:00:00"/>
    <x v="272"/>
    <n v="2245"/>
    <n v="1"/>
    <x v="1"/>
    <n v="124"/>
    <n v="2"/>
    <n v="740"/>
    <s v="VANDALISM - FELONY ($400 &amp; OVER, ALL CHURCH VANDALISMS)"/>
    <s v="1414 1822 0329"/>
    <n v="0"/>
    <s v="X"/>
    <s v="X"/>
    <n v="725"/>
    <s v="GOVERNMENT FACILITY (FEDERAL,STATE, COUNTY &amp; CITY)"/>
    <m/>
    <m/>
    <s v="IC"/>
    <s v="Invest Cont"/>
    <n v="740"/>
    <m/>
    <m/>
    <m/>
    <s v="200 N  MAIN                         ST"/>
    <m/>
    <n v="34.053199999999997"/>
    <n v="-118.24250000000001"/>
    <n v="0"/>
    <x v="12"/>
  </r>
  <r>
    <n v="201216148"/>
    <d v="2020-07-08T00:00:00"/>
    <x v="315"/>
    <n v="1800"/>
    <n v="12"/>
    <x v="8"/>
    <n v="1249"/>
    <n v="2"/>
    <n v="946"/>
    <s v="OTHER MISCELLANEOUS CRIME"/>
    <s v="0908 1822"/>
    <n v="0"/>
    <s v="X"/>
    <s v="X"/>
    <n v="101"/>
    <s v="STREET"/>
    <m/>
    <m/>
    <s v="IC"/>
    <s v="Invest Cont"/>
    <n v="946"/>
    <n v="998"/>
    <m/>
    <m/>
    <s v="FIGUEROA"/>
    <s v="65TH                         ST"/>
    <n v="33.980600000000003"/>
    <n v="-118.28270000000001"/>
    <n v="0"/>
    <x v="12"/>
  </r>
  <r>
    <n v="200706918"/>
    <d v="2020-03-03T00:00:00"/>
    <x v="301"/>
    <n v="800"/>
    <n v="7"/>
    <x v="0"/>
    <n v="721"/>
    <n v="2"/>
    <n v="888"/>
    <s v="TRESPASSING"/>
    <n v="1501"/>
    <n v="33"/>
    <s v="M"/>
    <s v="W"/>
    <n v="701"/>
    <s v="HOSPITAL"/>
    <m/>
    <m/>
    <s v="AO"/>
    <s v="Adult Other"/>
    <n v="888"/>
    <m/>
    <m/>
    <m/>
    <s v="8700 W  GRACIE ALLEN                 DR"/>
    <m/>
    <n v="34.075299999999999"/>
    <n v="-118.37949999999999"/>
    <n v="0"/>
    <x v="12"/>
  </r>
  <r>
    <n v="201000850"/>
    <d v="2020-09-04T00:00:00"/>
    <x v="84"/>
    <n v="1630"/>
    <n v="10"/>
    <x v="11"/>
    <n v="1018"/>
    <n v="2"/>
    <n v="888"/>
    <s v="TRESPASSING"/>
    <s v="1822 2004 1402 1414"/>
    <n v="33"/>
    <s v="F"/>
    <s v="H"/>
    <n v="502"/>
    <s v="MULTI-UNIT DWELLING (APARTMENT, DUPLEX, ETC)"/>
    <m/>
    <m/>
    <s v="IC"/>
    <s v="Invest Cont"/>
    <n v="888"/>
    <n v="998"/>
    <m/>
    <m/>
    <s v="15700    SATICOY                      ST"/>
    <m/>
    <n v="34.208500000000001"/>
    <n v="-118.4755"/>
    <n v="0"/>
    <x v="12"/>
  </r>
  <r>
    <n v="200121120"/>
    <d v="2020-11-16T00:00:00"/>
    <x v="122"/>
    <n v="130"/>
    <n v="1"/>
    <x v="1"/>
    <n v="152"/>
    <n v="2"/>
    <n v="860"/>
    <s v="BATTERY WITH SEXUAL CONTACT"/>
    <s v="0913 1402 1415 1409 0942 1206 0522 0551 0529"/>
    <n v="34"/>
    <s v="F"/>
    <s v="H"/>
    <n v="503"/>
    <s v="HOTEL"/>
    <n v="400"/>
    <s v="STRONG-ARM (HANDS, FIST, FEET OR BODILY FORCE)"/>
    <s v="AO"/>
    <s v="Adult Other"/>
    <n v="860"/>
    <n v="998"/>
    <m/>
    <m/>
    <s v="700 W  7TH                          ST"/>
    <m/>
    <n v="34.049100000000003"/>
    <n v="-118.25579999999999"/>
    <n v="0"/>
    <x v="12"/>
  </r>
  <r>
    <n v="200715282"/>
    <d v="2020-10-25T00:00:00"/>
    <x v="307"/>
    <n v="30"/>
    <n v="7"/>
    <x v="0"/>
    <n v="706"/>
    <n v="1"/>
    <n v="330"/>
    <s v="BURGLARY FROM VEHICLE"/>
    <s v="0344 0329 1609 1300 1307 1822 1501"/>
    <n v="26"/>
    <s v="M"/>
    <s v="B"/>
    <n v="101"/>
    <s v="STREET"/>
    <n v="500"/>
    <s v="UNKNOWN WEAPON/OTHER WEAPON"/>
    <s v="IC"/>
    <s v="Invest Cont"/>
    <n v="330"/>
    <m/>
    <m/>
    <m/>
    <s v="600 N  ORANGE                       DR"/>
    <m/>
    <n v="34.081899999999997"/>
    <n v="-118.3416"/>
    <n v="0"/>
    <x v="12"/>
  </r>
  <r>
    <n v="201300777"/>
    <d v="2020-06-06T00:00:00"/>
    <x v="150"/>
    <n v="2235"/>
    <n v="13"/>
    <x v="6"/>
    <n v="1325"/>
    <n v="1"/>
    <n v="230"/>
    <s v="ASSAULT WITH DEADLY WEAPON, AGGRAVATED ASSAULT"/>
    <s v="0302 0334 0450 1822 0906"/>
    <n v="24"/>
    <s v="M"/>
    <s v="H"/>
    <n v="501"/>
    <s v="SINGLE FAMILY DWELLING"/>
    <n v="109"/>
    <s v="SEMI-AUTOMATIC PISTOL"/>
    <s v="IC"/>
    <s v="Invest Cont"/>
    <n v="230"/>
    <m/>
    <m/>
    <m/>
    <s v="1100 E  28TH                         ST"/>
    <m/>
    <n v="34.016800000000003"/>
    <n v="-118.2557"/>
    <n v="0"/>
    <x v="12"/>
  </r>
  <r>
    <n v="200913796"/>
    <d v="2020-08-21T00:00:00"/>
    <x v="137"/>
    <n v="800"/>
    <n v="9"/>
    <x v="3"/>
    <n v="935"/>
    <n v="1"/>
    <n v="310"/>
    <s v="BURGLARY"/>
    <s v="0344 1606"/>
    <n v="27"/>
    <s v="M"/>
    <s v="H"/>
    <n v="502"/>
    <s v="MULTI-UNIT DWELLING (APARTMENT, DUPLEX, ETC)"/>
    <m/>
    <m/>
    <s v="IC"/>
    <s v="Invest Cont"/>
    <n v="310"/>
    <m/>
    <m/>
    <m/>
    <s v="14100    ERWIN                        ST"/>
    <m/>
    <n v="34.183599999999998"/>
    <n v="-118.44"/>
    <n v="0"/>
    <x v="12"/>
  </r>
  <r>
    <n v="200800877"/>
    <d v="2020-12-04T00:00:00"/>
    <x v="302"/>
    <n v="600"/>
    <n v="8"/>
    <x v="12"/>
    <n v="831"/>
    <n v="1"/>
    <n v="310"/>
    <s v="BURGLARY"/>
    <s v="1822 0358 1402 1601 0314"/>
    <n v="51"/>
    <s v="F"/>
    <s v="W"/>
    <n v="501"/>
    <s v="SINGLE FAMILY DWELLING"/>
    <m/>
    <m/>
    <s v="IC"/>
    <s v="Invest Cont"/>
    <n v="310"/>
    <n v="998"/>
    <m/>
    <m/>
    <s v="11900    DARLINGTON                   AV"/>
    <m/>
    <n v="34.048299999999998"/>
    <n v="-118.4696"/>
    <n v="0"/>
    <x v="12"/>
  </r>
  <r>
    <n v="200316871"/>
    <d v="2020-09-04T00:00:00"/>
    <x v="84"/>
    <n v="1900"/>
    <n v="3"/>
    <x v="2"/>
    <n v="353"/>
    <n v="1"/>
    <n v="330"/>
    <s v="BURGLARY FROM VEHICLE"/>
    <s v="1822 1609 0329 0344 0394 0386 1307"/>
    <n v="39"/>
    <s v="F"/>
    <s v="H"/>
    <n v="501"/>
    <s v="SINGLE FAMILY DWELLING"/>
    <m/>
    <m/>
    <s v="IC"/>
    <s v="Invest Cont"/>
    <n v="330"/>
    <m/>
    <m/>
    <m/>
    <s v="3700    SOMERSET                     DR"/>
    <m/>
    <n v="34.0197"/>
    <n v="-118.3373"/>
    <n v="0"/>
    <x v="12"/>
  </r>
  <r>
    <n v="200109693"/>
    <d v="2020-03-26T00:00:00"/>
    <x v="244"/>
    <n v="1145"/>
    <n v="1"/>
    <x v="1"/>
    <n v="164"/>
    <n v="1"/>
    <n v="440"/>
    <s v="THEFT PLAIN - PETTY ($950 &amp; UNDER)"/>
    <n v="344"/>
    <n v="56"/>
    <s v="M"/>
    <s v="B"/>
    <n v="102"/>
    <s v="SIDEWALK"/>
    <m/>
    <m/>
    <s v="IC"/>
    <s v="Invest Cont"/>
    <n v="440"/>
    <m/>
    <m/>
    <m/>
    <s v="600 S  MAIN                         ST"/>
    <m/>
    <n v="34.045299999999997"/>
    <n v="-118.2499"/>
    <n v="0"/>
    <x v="12"/>
  </r>
  <r>
    <n v="200513744"/>
    <d v="2020-09-04T00:00:00"/>
    <x v="49"/>
    <n v="2000"/>
    <n v="5"/>
    <x v="10"/>
    <n v="508"/>
    <n v="1"/>
    <n v="510"/>
    <s v="VEHICLE - STOLEN"/>
    <m/>
    <n v="0"/>
    <m/>
    <m/>
    <n v="101"/>
    <s v="STREET"/>
    <m/>
    <m/>
    <s v="IC"/>
    <s v="Invest Cont"/>
    <n v="510"/>
    <m/>
    <m/>
    <m/>
    <s v="23300 S  WESTERN                      AV"/>
    <m/>
    <n v="33.814399999999999"/>
    <n v="-118.30880000000001"/>
    <n v="0"/>
    <x v="12"/>
  </r>
  <r>
    <n v="200316567"/>
    <d v="2020-08-31T00:00:00"/>
    <x v="30"/>
    <n v="1400"/>
    <n v="3"/>
    <x v="2"/>
    <n v="343"/>
    <n v="2"/>
    <n v="740"/>
    <s v="VANDALISM - FELONY ($400 &amp; OVER, ALL CHURCH VANDALISMS)"/>
    <s v="0329 1822 0321"/>
    <n v="0"/>
    <s v="X"/>
    <s v="X"/>
    <n v="704"/>
    <s v="ELEMENTARY SCHOOL"/>
    <m/>
    <m/>
    <s v="IC"/>
    <s v="Invest Cont"/>
    <n v="740"/>
    <m/>
    <m/>
    <m/>
    <s v="5400    RODEO                        PL"/>
    <m/>
    <n v="34.0212"/>
    <n v="-118.36579999999999"/>
    <n v="0"/>
    <x v="12"/>
  </r>
  <r>
    <n v="200606458"/>
    <d v="2020-02-19T00:00:00"/>
    <x v="45"/>
    <n v="1500"/>
    <n v="6"/>
    <x v="9"/>
    <n v="663"/>
    <n v="1"/>
    <n v="341"/>
    <s v="THEFT-GRAND ($950.01 &amp; OVER)EXCPT,GUNS,FOWL,LIVESTK,PROD"/>
    <s v="0344 0358 1822"/>
    <n v="36"/>
    <s v="M"/>
    <s v="W"/>
    <n v="221"/>
    <s v="PUBLIC STORAGE"/>
    <m/>
    <m/>
    <s v="IC"/>
    <s v="Invest Cont"/>
    <n v="341"/>
    <m/>
    <m/>
    <m/>
    <s v="6800    SANTA MONICA                 BL"/>
    <m/>
    <n v="34.090699999999998"/>
    <n v="-118.3386"/>
    <n v="0"/>
    <x v="12"/>
  </r>
  <r>
    <n v="200916727"/>
    <d v="2020-11-02T00:00:00"/>
    <x v="245"/>
    <n v="530"/>
    <n v="9"/>
    <x v="3"/>
    <n v="976"/>
    <n v="1"/>
    <n v="510"/>
    <s v="VEHICLE - STOLEN"/>
    <m/>
    <n v="0"/>
    <m/>
    <m/>
    <n v="123"/>
    <s v="PARKING UNDERGROUND/BUILDING"/>
    <m/>
    <m/>
    <s v="IC"/>
    <s v="Invest Cont"/>
    <n v="510"/>
    <m/>
    <m/>
    <m/>
    <s v="13300    MOORPARK                     ST"/>
    <m/>
    <n v="34.150399999999998"/>
    <n v="-118.4228"/>
    <n v="0"/>
    <x v="12"/>
  </r>
  <r>
    <n v="201114344"/>
    <d v="2020-10-05T00:00:00"/>
    <x v="91"/>
    <n v="630"/>
    <n v="11"/>
    <x v="7"/>
    <n v="1176"/>
    <n v="1"/>
    <n v="510"/>
    <s v="VEHICLE - STOLEN"/>
    <m/>
    <n v="0"/>
    <m/>
    <m/>
    <n v="101"/>
    <s v="STREET"/>
    <m/>
    <m/>
    <s v="IC"/>
    <s v="Invest Cont"/>
    <n v="510"/>
    <m/>
    <m/>
    <m/>
    <s v="2400    GATEWOOD                     ST"/>
    <m/>
    <n v="34.089399999999998"/>
    <n v="-118.2311"/>
    <n v="0"/>
    <x v="12"/>
  </r>
  <r>
    <n v="201114266"/>
    <d v="2020-10-03T00:00:00"/>
    <x v="163"/>
    <n v="1700"/>
    <n v="11"/>
    <x v="7"/>
    <n v="1183"/>
    <n v="1"/>
    <n v="440"/>
    <s v="THEFT PLAIN - PETTY ($950 &amp; UNDER)"/>
    <s v="0394 1402"/>
    <n v="37"/>
    <s v="F"/>
    <s v="W"/>
    <n v="502"/>
    <s v="MULTI-UNIT DWELLING (APARTMENT, DUPLEX, ETC)"/>
    <m/>
    <m/>
    <s v="IC"/>
    <s v="Invest Cont"/>
    <n v="440"/>
    <n v="998"/>
    <m/>
    <m/>
    <s v="1500    LUCRETIA                     AV"/>
    <m/>
    <n v="34.080599999999997"/>
    <n v="-118.25700000000001"/>
    <n v="0"/>
    <x v="12"/>
  </r>
  <r>
    <n v="200606619"/>
    <d v="2020-02-19T00:00:00"/>
    <x v="270"/>
    <n v="2005"/>
    <n v="6"/>
    <x v="9"/>
    <n v="666"/>
    <n v="1"/>
    <n v="440"/>
    <s v="THEFT PLAIN - PETTY ($950 &amp; UNDER)"/>
    <n v="344"/>
    <n v="27"/>
    <s v="M"/>
    <s v="W"/>
    <n v="717"/>
    <s v="HEALTH SPA/GYM"/>
    <m/>
    <m/>
    <s v="IC"/>
    <s v="Invest Cont"/>
    <n v="440"/>
    <m/>
    <m/>
    <m/>
    <s v="6300 W  SUNSET                       BL"/>
    <m/>
    <n v="34.097999999999999"/>
    <n v="-118.3267"/>
    <n v="0"/>
    <x v="12"/>
  </r>
  <r>
    <n v="201106797"/>
    <d v="2020-03-02T00:00:00"/>
    <x v="72"/>
    <n v="1530"/>
    <n v="11"/>
    <x v="7"/>
    <n v="1102"/>
    <n v="1"/>
    <n v="331"/>
    <s v="THEFT FROM MOTOR VEHICLE - GRAND ($950.01 AND OVER)"/>
    <s v="1608 0385"/>
    <n v="0"/>
    <s v="X"/>
    <s v="X"/>
    <n v="121"/>
    <s v="YARD (RESIDENTIAL/BUSINESS)"/>
    <m/>
    <m/>
    <s v="IC"/>
    <s v="Invest Cont"/>
    <n v="331"/>
    <m/>
    <m/>
    <m/>
    <s v="3900    CHEVY CHASE                  DR"/>
    <m/>
    <n v="34.133400000000002"/>
    <n v="-118.27249999999999"/>
    <n v="0"/>
    <x v="12"/>
  </r>
  <r>
    <n v="200812694"/>
    <d v="2020-08-06T00:00:00"/>
    <x v="268"/>
    <n v="1630"/>
    <n v="8"/>
    <x v="12"/>
    <n v="806"/>
    <n v="1"/>
    <n v="341"/>
    <s v="THEFT-GRAND ($950.01 &amp; OVER)EXCPT,GUNS,FOWL,LIVESTK,PROD"/>
    <s v="0344 1822 0352"/>
    <n v="43"/>
    <s v="M"/>
    <s v="O"/>
    <n v="118"/>
    <s v="CONSTRUCTION SITE"/>
    <m/>
    <m/>
    <s v="IC"/>
    <s v="Invest Cont"/>
    <n v="341"/>
    <m/>
    <m/>
    <m/>
    <s v="600    NIMES                        RD"/>
    <m/>
    <n v="34.0867"/>
    <n v="-118.4385"/>
    <n v="0"/>
    <x v="12"/>
  </r>
  <r>
    <n v="200714723"/>
    <d v="2020-10-07T00:00:00"/>
    <x v="76"/>
    <n v="730"/>
    <n v="7"/>
    <x v="0"/>
    <n v="743"/>
    <n v="2"/>
    <n v="624"/>
    <s v="BATTERY - SIMPLE ASSAULT"/>
    <n v="444"/>
    <n v="59"/>
    <s v="M"/>
    <s v="W"/>
    <n v="701"/>
    <s v="HOSPITAL"/>
    <n v="400"/>
    <s v="STRONG-ARM (HANDS, FIST, FEET OR BODILY FORCE)"/>
    <s v="IC"/>
    <s v="Invest Cont"/>
    <n v="624"/>
    <m/>
    <m/>
    <m/>
    <s v="5900 W  OLYMPIC                      BL"/>
    <m/>
    <n v="34.057499999999997"/>
    <n v="-118.3599"/>
    <n v="0"/>
    <x v="12"/>
  </r>
  <r>
    <n v="201305761"/>
    <d v="2020-01-31T00:00:00"/>
    <x v="169"/>
    <n v="2015"/>
    <n v="13"/>
    <x v="6"/>
    <n v="1377"/>
    <n v="1"/>
    <n v="230"/>
    <s v="ASSAULT WITH DEADLY WEAPON, AGGRAVATED ASSAULT"/>
    <s v="1822 0416 1218"/>
    <n v="69"/>
    <s v="F"/>
    <s v="H"/>
    <n v="101"/>
    <s v="STREET"/>
    <n v="500"/>
    <s v="UNKNOWN WEAPON/OTHER WEAPON"/>
    <s v="IC"/>
    <s v="Invest Cont"/>
    <n v="230"/>
    <m/>
    <m/>
    <m/>
    <s v="5700    DUARTE                       ST"/>
    <m/>
    <n v="33.990699999999997"/>
    <n v="-118.2422"/>
    <n v="0"/>
    <x v="12"/>
  </r>
  <r>
    <n v="201225021"/>
    <d v="2020-11-23T00:00:00"/>
    <x v="219"/>
    <n v="2100"/>
    <n v="12"/>
    <x v="8"/>
    <n v="1248"/>
    <n v="1"/>
    <n v="510"/>
    <s v="VEHICLE - STOLEN"/>
    <m/>
    <n v="0"/>
    <m/>
    <m/>
    <n v="101"/>
    <s v="STREET"/>
    <m/>
    <m/>
    <s v="IC"/>
    <s v="Invest Cont"/>
    <n v="510"/>
    <m/>
    <m/>
    <m/>
    <s v="MENLO"/>
    <s v="66TH                         ST"/>
    <n v="33.979199999999999"/>
    <n v="-118.2893"/>
    <n v="0"/>
    <x v="12"/>
  </r>
  <r>
    <n v="201300879"/>
    <d v="2020-07-25T00:00:00"/>
    <x v="338"/>
    <n v="1350"/>
    <n v="13"/>
    <x v="6"/>
    <n v="1307"/>
    <n v="1"/>
    <n v="230"/>
    <s v="ASSAULT WITH DEADLY WEAPON, AGGRAVATED ASSAULT"/>
    <s v="1407 0913 0432 1100"/>
    <n v="27"/>
    <s v="M"/>
    <s v="B"/>
    <n v="101"/>
    <s v="STREET"/>
    <n v="102"/>
    <s v="HAND GUN"/>
    <s v="AO"/>
    <s v="Adult Other"/>
    <n v="230"/>
    <n v="998"/>
    <m/>
    <m/>
    <s v="GLADYS                       ST"/>
    <s v="7TH                          ST"/>
    <n v="34.038699999999999"/>
    <n v="-118.2439"/>
    <n v="0"/>
    <x v="12"/>
  </r>
  <r>
    <n v="200112630"/>
    <d v="2020-06-01T00:00:00"/>
    <x v="14"/>
    <n v="1700"/>
    <n v="1"/>
    <x v="1"/>
    <n v="101"/>
    <n v="1"/>
    <n v="330"/>
    <s v="BURGLARY FROM VEHICLE"/>
    <s v="1307 0344 0329 1609 1822"/>
    <n v="31"/>
    <s v="F"/>
    <s v="O"/>
    <n v="101"/>
    <s v="STREET"/>
    <m/>
    <m/>
    <s v="IC"/>
    <s v="Invest Cont"/>
    <n v="330"/>
    <m/>
    <m/>
    <m/>
    <s v="COLLEGE"/>
    <s v="FIGUEROA"/>
    <n v="34.066299999999998"/>
    <n v="-118.2441"/>
    <n v="0"/>
    <x v="12"/>
  </r>
  <r>
    <n v="200304263"/>
    <d v="2020-01-05T00:00:00"/>
    <x v="275"/>
    <n v="1300"/>
    <n v="3"/>
    <x v="2"/>
    <n v="375"/>
    <n v="1"/>
    <n v="440"/>
    <s v="THEFT PLAIN - PETTY ($950 &amp; UNDER)"/>
    <s v="0344 1202 2032"/>
    <n v="69"/>
    <s v="F"/>
    <s v="H"/>
    <n v="708"/>
    <s v="CHURCH/CHAPEL (CHANGED 03-03 FROM CHURCH/TEMPLE)"/>
    <m/>
    <m/>
    <s v="IC"/>
    <s v="Invest Cont"/>
    <n v="440"/>
    <m/>
    <m/>
    <m/>
    <s v="3900 S  WESTERN                      AV"/>
    <m/>
    <n v="34.014600000000002"/>
    <n v="-118.313"/>
    <n v="0"/>
    <x v="12"/>
  </r>
  <r>
    <n v="200208637"/>
    <d v="2020-04-06T00:00:00"/>
    <x v="136"/>
    <n v="1730"/>
    <n v="2"/>
    <x v="5"/>
    <n v="271"/>
    <n v="1"/>
    <n v="510"/>
    <s v="VEHICLE - STOLEN"/>
    <m/>
    <n v="0"/>
    <m/>
    <m/>
    <n v="101"/>
    <s v="STREET"/>
    <m/>
    <m/>
    <s v="IC"/>
    <s v="Invest Cont"/>
    <n v="510"/>
    <m/>
    <m/>
    <m/>
    <s v="900 S  ALVARADO                     ST"/>
    <m/>
    <n v="34.052900000000001"/>
    <n v="-118.28189999999999"/>
    <n v="0"/>
    <x v="12"/>
  </r>
  <r>
    <n v="200115415"/>
    <d v="2020-07-27T00:00:00"/>
    <x v="279"/>
    <n v="2043"/>
    <n v="1"/>
    <x v="1"/>
    <n v="153"/>
    <n v="1"/>
    <n v="310"/>
    <s v="BURGLARY"/>
    <s v="1609 0344 1822 0325"/>
    <n v="0"/>
    <s v="M"/>
    <s v="W"/>
    <n v="203"/>
    <s v="OTHER BUSINESS"/>
    <m/>
    <m/>
    <s v="IC"/>
    <s v="Invest Cont"/>
    <n v="310"/>
    <m/>
    <m/>
    <m/>
    <s v="500 S  BROADWAY"/>
    <m/>
    <n v="34.047400000000003"/>
    <n v="-118.2513"/>
    <n v="0"/>
    <x v="12"/>
  </r>
  <r>
    <n v="201113320"/>
    <d v="2020-09-06T00:00:00"/>
    <x v="120"/>
    <n v="1845"/>
    <n v="11"/>
    <x v="7"/>
    <n v="1151"/>
    <n v="2"/>
    <n v="626"/>
    <s v="INTIMATE PARTNER - SIMPLE ASSAULT"/>
    <s v="2000 0400 0448 0913 1814"/>
    <n v="54"/>
    <s v="F"/>
    <s v="H"/>
    <n v="503"/>
    <s v="HOTEL"/>
    <n v="400"/>
    <s v="STRONG-ARM (HANDS, FIST, FEET OR BODILY FORCE)"/>
    <s v="AO"/>
    <s v="Adult Other"/>
    <n v="626"/>
    <m/>
    <m/>
    <m/>
    <s v="1400 N  VERMONT                      AV"/>
    <m/>
    <n v="34.098599999999998"/>
    <n v="-118.2962"/>
    <n v="0"/>
    <x v="12"/>
  </r>
  <r>
    <n v="200607550"/>
    <d v="2020-03-08T00:00:00"/>
    <x v="330"/>
    <n v="2330"/>
    <n v="6"/>
    <x v="9"/>
    <n v="663"/>
    <n v="1"/>
    <n v="341"/>
    <s v="THEFT-GRAND ($950.01 &amp; OVER)EXCPT,GUNS,FOWL,LIVESTK,PROD"/>
    <s v="0344 1822"/>
    <n v="36"/>
    <s v="M"/>
    <s v="W"/>
    <n v="254"/>
    <s v="STUDIO (FILM/PHOTOGRAPHIC/MUSIC)"/>
    <m/>
    <m/>
    <s v="IC"/>
    <s v="Invest Cont"/>
    <n v="341"/>
    <m/>
    <m/>
    <m/>
    <s v="1100    SEWARD                       ST"/>
    <m/>
    <n v="34.090699999999998"/>
    <n v="-118.33839999999999"/>
    <n v="0"/>
    <x v="12"/>
  </r>
  <r>
    <n v="200612801"/>
    <d v="2020-07-19T00:00:00"/>
    <x v="353"/>
    <n v="1700"/>
    <n v="6"/>
    <x v="9"/>
    <n v="679"/>
    <n v="1"/>
    <n v="510"/>
    <s v="VEHICLE - STOLEN"/>
    <m/>
    <n v="0"/>
    <m/>
    <m/>
    <n v="101"/>
    <s v="STREET"/>
    <m/>
    <m/>
    <s v="IC"/>
    <s v="Invest Cont"/>
    <n v="510"/>
    <m/>
    <m/>
    <m/>
    <s v="SANTA MONICA                 BL"/>
    <s v="HOBART                       BL"/>
    <n v="34.090800000000002"/>
    <n v="-118.3052"/>
    <n v="0"/>
    <x v="12"/>
  </r>
  <r>
    <n v="200508080"/>
    <d v="2020-04-09T00:00:00"/>
    <x v="139"/>
    <n v="1630"/>
    <n v="5"/>
    <x v="10"/>
    <n v="524"/>
    <n v="1"/>
    <n v="510"/>
    <s v="VEHICLE - STOLEN"/>
    <m/>
    <n v="0"/>
    <m/>
    <m/>
    <n v="101"/>
    <s v="STREET"/>
    <m/>
    <m/>
    <s v="IC"/>
    <s v="Invest Cont"/>
    <n v="510"/>
    <m/>
    <m/>
    <m/>
    <s v="500    FRIGATE                      AV"/>
    <m/>
    <n v="33.774799999999999"/>
    <n v="-118.2784"/>
    <n v="0"/>
    <x v="12"/>
  </r>
  <r>
    <n v="200309179"/>
    <d v="2020-03-29T00:00:00"/>
    <x v="128"/>
    <n v="1800"/>
    <n v="3"/>
    <x v="2"/>
    <n v="361"/>
    <n v="1"/>
    <n v="510"/>
    <s v="VEHICLE - STOLEN"/>
    <m/>
    <n v="0"/>
    <m/>
    <m/>
    <n v="101"/>
    <s v="STREET"/>
    <m/>
    <m/>
    <s v="IC"/>
    <s v="Invest Cont"/>
    <n v="510"/>
    <m/>
    <m/>
    <m/>
    <s v="4000    URSULA                       AV"/>
    <m/>
    <n v="34.014899999999997"/>
    <n v="-118.3524"/>
    <n v="0"/>
    <x v="12"/>
  </r>
  <r>
    <n v="200917775"/>
    <d v="2020-11-28T00:00:00"/>
    <x v="313"/>
    <n v="1555"/>
    <n v="9"/>
    <x v="3"/>
    <n v="906"/>
    <n v="2"/>
    <n v="354"/>
    <s v="THEFT OF IDENTITY"/>
    <n v="922"/>
    <n v="40"/>
    <s v="F"/>
    <s v="W"/>
    <n v="605"/>
    <s v="AUTOMATED TELLER MACHINE (ATM)"/>
    <m/>
    <m/>
    <s v="IC"/>
    <s v="Invest Cont"/>
    <n v="354"/>
    <m/>
    <m/>
    <m/>
    <s v="7200    TYRONE                       AV"/>
    <m/>
    <n v="34.2012"/>
    <n v="-118.4444"/>
    <n v="0"/>
    <x v="12"/>
  </r>
  <r>
    <n v="200907701"/>
    <d v="2020-03-22T00:00:00"/>
    <x v="198"/>
    <n v="1300"/>
    <n v="9"/>
    <x v="3"/>
    <n v="989"/>
    <n v="1"/>
    <n v="330"/>
    <s v="BURGLARY FROM VEHICLE"/>
    <n v="344"/>
    <n v="32"/>
    <s v="F"/>
    <s v="W"/>
    <n v="108"/>
    <s v="PARKING LOT"/>
    <m/>
    <m/>
    <s v="IC"/>
    <s v="Invest Cont"/>
    <n v="330"/>
    <m/>
    <m/>
    <m/>
    <s v="MOORPARK                     ST"/>
    <s v="WOODMAN                      AV"/>
    <n v="34.150399999999998"/>
    <n v="-118.4312"/>
    <n v="0"/>
    <x v="12"/>
  </r>
  <r>
    <n v="200121747"/>
    <d v="2020-11-30T00:00:00"/>
    <x v="18"/>
    <n v="1440"/>
    <n v="1"/>
    <x v="1"/>
    <n v="191"/>
    <n v="2"/>
    <n v="625"/>
    <s v="OTHER ASSAULT"/>
    <s v="0903 2055 1514 1822 1300 0319 0345 1310 0919 0447"/>
    <n v="54"/>
    <s v="F"/>
    <s v="B"/>
    <n v="101"/>
    <s v="STREET"/>
    <n v="500"/>
    <s v="UNKNOWN WEAPON/OTHER WEAPON"/>
    <s v="IC"/>
    <s v="Invest Cont"/>
    <n v="625"/>
    <m/>
    <m/>
    <m/>
    <s v="1200 W  PICO                         BL"/>
    <m/>
    <n v="34.042299999999997"/>
    <n v="-118.2718"/>
    <n v="0"/>
    <x v="12"/>
  </r>
  <r>
    <n v="200104419"/>
    <d v="2020-01-06T00:00:00"/>
    <x v="281"/>
    <n v="2230"/>
    <n v="1"/>
    <x v="1"/>
    <n v="161"/>
    <n v="1"/>
    <n v="440"/>
    <s v="THEFT PLAIN - PETTY ($950 &amp; UNDER)"/>
    <s v="1822 0344 2032"/>
    <n v="45"/>
    <s v="M"/>
    <s v="H"/>
    <n v="404"/>
    <s v="DEPARTMENT STORE"/>
    <m/>
    <m/>
    <s v="IC"/>
    <s v="Invest Cont"/>
    <n v="440"/>
    <m/>
    <m/>
    <m/>
    <s v="700 S  FIGUEROA                     ST"/>
    <m/>
    <n v="34.048299999999998"/>
    <n v="-118.26309999999999"/>
    <n v="0"/>
    <x v="12"/>
  </r>
  <r>
    <n v="200309142"/>
    <d v="2020-03-28T00:00:00"/>
    <x v="128"/>
    <n v="1415"/>
    <n v="3"/>
    <x v="2"/>
    <n v="395"/>
    <n v="1"/>
    <n v="341"/>
    <s v="THEFT-GRAND ($950.01 &amp; OVER)EXCPT,GUNS,FOWL,LIVESTK,PROD"/>
    <s v="1202 0344 0377 2032"/>
    <n v="63"/>
    <s v="M"/>
    <s v="H"/>
    <n v="602"/>
    <s v="BANK"/>
    <m/>
    <m/>
    <s v="AA"/>
    <s v="Adult Arrest"/>
    <n v="341"/>
    <m/>
    <m/>
    <m/>
    <s v="4100 S  WESTERN                      AV"/>
    <m/>
    <n v="34.009900000000002"/>
    <n v="-118.30889999999999"/>
    <n v="1"/>
    <x v="12"/>
  </r>
  <r>
    <n v="200305071"/>
    <d v="2020-01-19T00:00:00"/>
    <x v="230"/>
    <n v="1430"/>
    <n v="3"/>
    <x v="2"/>
    <n v="363"/>
    <n v="1"/>
    <n v="442"/>
    <s v="SHOPLIFTING - PETTY THEFT ($950 &amp; UNDER)"/>
    <s v="0104 0325 0378"/>
    <n v="0"/>
    <s v="X"/>
    <s v="X"/>
    <n v="404"/>
    <s v="DEPARTMENT STORE"/>
    <m/>
    <m/>
    <s v="IC"/>
    <s v="Invest Cont"/>
    <n v="442"/>
    <m/>
    <m/>
    <m/>
    <s v="4000    CRENSHAW                     BL"/>
    <m/>
    <n v="34.0124"/>
    <n v="-118.3351"/>
    <n v="0"/>
    <x v="12"/>
  </r>
  <r>
    <n v="200909747"/>
    <d v="2020-05-16T00:00:00"/>
    <x v="112"/>
    <n v="1453"/>
    <n v="9"/>
    <x v="3"/>
    <n v="971"/>
    <n v="2"/>
    <n v="956"/>
    <s v="LETTERS, LEWD  -  TELEPHONE CALLS, LEWD"/>
    <n v="1906"/>
    <n v="43"/>
    <s v="F"/>
    <s v="B"/>
    <n v="502"/>
    <s v="MULTI-UNIT DWELLING (APARTMENT, DUPLEX, ETC)"/>
    <m/>
    <m/>
    <s v="AO"/>
    <s v="Adult Other"/>
    <n v="956"/>
    <m/>
    <m/>
    <m/>
    <s v="4600    KESTER                       AV"/>
    <m/>
    <n v="34.156399999999998"/>
    <n v="-118.46299999999999"/>
    <n v="0"/>
    <x v="12"/>
  </r>
  <r>
    <n v="200812572"/>
    <d v="2020-08-03T00:00:00"/>
    <x v="357"/>
    <n v="150"/>
    <n v="8"/>
    <x v="12"/>
    <n v="895"/>
    <n v="2"/>
    <n v="624"/>
    <s v="BATTERY - SIMPLE ASSAULT"/>
    <s v="0400 0913"/>
    <n v="27"/>
    <s v="F"/>
    <s v="B"/>
    <n v="514"/>
    <s v="GROUP HOME"/>
    <n v="400"/>
    <s v="STRONG-ARM (HANDS, FIST, FEET OR BODILY FORCE)"/>
    <s v="JA"/>
    <s v="Juv Arrest"/>
    <n v="624"/>
    <m/>
    <m/>
    <m/>
    <s v="3200    MOTOR                        AV"/>
    <m/>
    <n v="34.030999999999999"/>
    <n v="-118.411"/>
    <n v="1"/>
    <x v="12"/>
  </r>
  <r>
    <n v="201111652"/>
    <d v="2020-07-20T00:00:00"/>
    <x v="12"/>
    <n v="515"/>
    <n v="11"/>
    <x v="7"/>
    <n v="1136"/>
    <n v="1"/>
    <n v="420"/>
    <s v="THEFT FROM MOTOR VEHICLE - PETTY ($950 &amp; UNDER)"/>
    <n v="344"/>
    <n v="39"/>
    <s v="M"/>
    <s v="W"/>
    <n v="501"/>
    <s v="SINGLE FAMILY DWELLING"/>
    <m/>
    <m/>
    <s v="IC"/>
    <s v="Invest Cont"/>
    <n v="420"/>
    <m/>
    <m/>
    <m/>
    <s v="4100    EAGLE ROCK                   BL"/>
    <m/>
    <n v="34.120899999999999"/>
    <n v="-118.227"/>
    <n v="0"/>
    <x v="12"/>
  </r>
  <r>
    <n v="200409396"/>
    <d v="2020-05-31T00:00:00"/>
    <x v="299"/>
    <n v="1300"/>
    <n v="4"/>
    <x v="4"/>
    <n v="437"/>
    <n v="1"/>
    <n v="320"/>
    <s v="BURGLARY, ATTEMPTED"/>
    <m/>
    <n v="0"/>
    <s v="X"/>
    <s v="X"/>
    <n v="721"/>
    <s v="HIGH SCHOOL"/>
    <m/>
    <m/>
    <s v="IC"/>
    <s v="Invest Cont"/>
    <n v="320"/>
    <m/>
    <m/>
    <m/>
    <s v="4500    MULTNOMAH                    ST"/>
    <m/>
    <n v="34.0702"/>
    <n v="-118.188"/>
    <n v="0"/>
    <x v="12"/>
  </r>
  <r>
    <n v="200108153"/>
    <d v="2020-02-29T00:00:00"/>
    <x v="125"/>
    <n v="200"/>
    <n v="1"/>
    <x v="1"/>
    <n v="111"/>
    <n v="2"/>
    <n v="624"/>
    <s v="BATTERY - SIMPLE ASSAULT"/>
    <s v="0419 0416 0446 0913"/>
    <n v="35"/>
    <s v="F"/>
    <s v="H"/>
    <n v="501"/>
    <s v="SINGLE FAMILY DWELLING"/>
    <n v="400"/>
    <s v="STRONG-ARM (HANDS, FIST, FEET OR BODILY FORCE)"/>
    <s v="AO"/>
    <s v="Adult Other"/>
    <n v="624"/>
    <m/>
    <m/>
    <m/>
    <s v="700    YALE                         ST"/>
    <m/>
    <n v="34.061199999999999"/>
    <n v="-118.24169999999999"/>
    <n v="0"/>
    <x v="12"/>
  </r>
  <r>
    <n v="200310234"/>
    <d v="2020-04-21T00:00:00"/>
    <x v="32"/>
    <n v="1615"/>
    <n v="3"/>
    <x v="2"/>
    <n v="361"/>
    <n v="1"/>
    <n v="210"/>
    <s v="ROBBERY"/>
    <s v="0104 0325 0945 0342 0416 0444 0378"/>
    <n v="19"/>
    <s v="X"/>
    <s v="X"/>
    <n v="402"/>
    <s v="MARKET"/>
    <n v="400"/>
    <s v="STRONG-ARM (HANDS, FIST, FEET OR BODILY FORCE)"/>
    <s v="IC"/>
    <s v="Invest Cont"/>
    <n v="210"/>
    <m/>
    <m/>
    <m/>
    <s v="5000    OBAMA                        BL"/>
    <m/>
    <n v="34.017099999999999"/>
    <n v="-118.3531"/>
    <n v="0"/>
    <x v="12"/>
  </r>
  <r>
    <n v="200114352"/>
    <d v="2020-07-05T00:00:00"/>
    <x v="79"/>
    <n v="1100"/>
    <n v="1"/>
    <x v="1"/>
    <n v="158"/>
    <n v="1"/>
    <n v="330"/>
    <s v="BURGLARY FROM VEHICLE"/>
    <s v="1307 0344 0329 0321 1609 1822 0352"/>
    <n v="58"/>
    <s v="M"/>
    <s v="O"/>
    <n v="101"/>
    <s v="STREET"/>
    <m/>
    <m/>
    <s v="IC"/>
    <s v="Invest Cont"/>
    <n v="330"/>
    <m/>
    <m/>
    <m/>
    <s v="INDUSTRIAL"/>
    <s v="KOHLER"/>
    <n v="34.038200000000003"/>
    <n v="-118.24169999999999"/>
    <n v="0"/>
    <x v="12"/>
  </r>
  <r>
    <n v="200614249"/>
    <d v="2020-08-21T00:00:00"/>
    <x v="144"/>
    <n v="2300"/>
    <n v="6"/>
    <x v="9"/>
    <n v="637"/>
    <n v="1"/>
    <n v="761"/>
    <s v="BRANDISH WEAPON"/>
    <s v="0443 0913 0361"/>
    <n v="28"/>
    <s v="F"/>
    <s v="B"/>
    <n v="502"/>
    <s v="MULTI-UNIT DWELLING (APARTMENT, DUPLEX, ETC)"/>
    <n v="511"/>
    <s v="VERBAL THREAT"/>
    <s v="IC"/>
    <s v="Invest Cont"/>
    <n v="761"/>
    <n v="930"/>
    <m/>
    <m/>
    <s v="1700 N  GOWER                        ST"/>
    <m/>
    <n v="34.101700000000001"/>
    <n v="-118.3224"/>
    <n v="0"/>
    <x v="12"/>
  </r>
  <r>
    <n v="201226545"/>
    <d v="2020-09-03T00:00:00"/>
    <x v="84"/>
    <n v="1200"/>
    <n v="12"/>
    <x v="8"/>
    <n v="1269"/>
    <n v="2"/>
    <n v="740"/>
    <s v="VANDALISM - FELONY ($400 &amp; OVER, ALL CHURCH VANDALISMS)"/>
    <n v="329"/>
    <n v="44"/>
    <s v="F"/>
    <s v="H"/>
    <n v="101"/>
    <s v="STREET"/>
    <m/>
    <m/>
    <s v="IC"/>
    <s v="Invest Cont"/>
    <n v="740"/>
    <m/>
    <m/>
    <m/>
    <s v="8000    MCKINLEY                     AV"/>
    <m/>
    <n v="33.966000000000001"/>
    <n v="-118.2608"/>
    <n v="0"/>
    <x v="12"/>
  </r>
  <r>
    <n v="200113317"/>
    <d v="2020-06-08T00:00:00"/>
    <x v="299"/>
    <n v="2230"/>
    <n v="1"/>
    <x v="1"/>
    <n v="133"/>
    <n v="1"/>
    <n v="231"/>
    <s v="ASSAULT WITH DEADLY WEAPON ON POLICE OFFICER"/>
    <s v="1212 1822"/>
    <n v="0"/>
    <s v="F"/>
    <s v="O"/>
    <n v="101"/>
    <s v="STREET"/>
    <n v="500"/>
    <s v="UNKNOWN WEAPON/OTHER WEAPON"/>
    <s v="IC"/>
    <s v="Invest Cont"/>
    <n v="231"/>
    <m/>
    <m/>
    <m/>
    <s v="SPRING                       ST"/>
    <s v="2ND                          ST"/>
    <n v="34.051699999999997"/>
    <n v="-118.2456"/>
    <n v="0"/>
    <x v="12"/>
  </r>
  <r>
    <n v="201110700"/>
    <d v="2020-06-22T00:00:00"/>
    <x v="334"/>
    <n v="1700"/>
    <n v="11"/>
    <x v="7"/>
    <n v="1147"/>
    <n v="1"/>
    <n v="331"/>
    <s v="THEFT FROM MOTOR VEHICLE - GRAND ($950.01 AND OVER)"/>
    <s v="1602 0385"/>
    <n v="37"/>
    <s v="M"/>
    <s v="H"/>
    <n v="101"/>
    <s v="STREET"/>
    <m/>
    <m/>
    <s v="IC"/>
    <s v="Invest Cont"/>
    <n v="331"/>
    <m/>
    <m/>
    <m/>
    <s v="CYPRESS"/>
    <s v="GRANADA"/>
    <n v="34.0959"/>
    <n v="-118.2289"/>
    <n v="0"/>
    <x v="12"/>
  </r>
  <r>
    <n v="200212702"/>
    <d v="2020-07-17T00:00:00"/>
    <x v="21"/>
    <n v="1900"/>
    <n v="2"/>
    <x v="5"/>
    <n v="237"/>
    <n v="2"/>
    <n v="662"/>
    <s v="BUNCO, GRAND THEFT"/>
    <s v="1822 0701"/>
    <n v="31"/>
    <s v="F"/>
    <s v="H"/>
    <n v="502"/>
    <s v="MULTI-UNIT DWELLING (APARTMENT, DUPLEX, ETC)"/>
    <m/>
    <m/>
    <s v="IC"/>
    <s v="Invest Cont"/>
    <n v="662"/>
    <m/>
    <m/>
    <m/>
    <s v="200    COLUMBIA                     AV"/>
    <m/>
    <n v="34.060600000000001"/>
    <n v="-118.2632"/>
    <n v="0"/>
    <x v="12"/>
  </r>
  <r>
    <n v="200605447"/>
    <d v="2020-02-01T00:00:00"/>
    <x v="87"/>
    <n v="5"/>
    <n v="6"/>
    <x v="9"/>
    <n v="646"/>
    <n v="1"/>
    <n v="510"/>
    <s v="VEHICLE - STOLEN"/>
    <m/>
    <n v="0"/>
    <m/>
    <m/>
    <n v="101"/>
    <s v="STREET"/>
    <m/>
    <m/>
    <s v="IC"/>
    <s v="Invest Cont"/>
    <n v="510"/>
    <m/>
    <m/>
    <m/>
    <s v="SELMA"/>
    <s v="CAHUENGA"/>
    <n v="34.099800000000002"/>
    <n v="-118.3295"/>
    <n v="0"/>
    <x v="12"/>
  </r>
  <r>
    <n v="200120816"/>
    <d v="2020-11-09T00:00:00"/>
    <x v="313"/>
    <n v="1830"/>
    <n v="1"/>
    <x v="1"/>
    <n v="162"/>
    <n v="2"/>
    <n v="626"/>
    <s v="INTIMATE PARTNER - SIMPLE ASSAULT"/>
    <s v="2000 1814 0408 1251 0913 1414"/>
    <n v="22"/>
    <s v="F"/>
    <s v="W"/>
    <n v="502"/>
    <s v="MULTI-UNIT DWELLING (APARTMENT, DUPLEX, ETC)"/>
    <n v="400"/>
    <s v="STRONG-ARM (HANDS, FIST, FEET OR BODILY FORCE)"/>
    <s v="AA"/>
    <s v="Adult Arrest"/>
    <n v="626"/>
    <m/>
    <m/>
    <m/>
    <s v="700 S  GRAND                        AV"/>
    <m/>
    <n v="34.046900000000001"/>
    <n v="-118.2569"/>
    <n v="1"/>
    <x v="12"/>
  </r>
  <r>
    <n v="201109118"/>
    <d v="2020-05-07T00:00:00"/>
    <x v="136"/>
    <n v="1230"/>
    <n v="11"/>
    <x v="7"/>
    <n v="1141"/>
    <n v="2"/>
    <n v="354"/>
    <s v="THEFT OF IDENTITY"/>
    <s v="0928 0377"/>
    <n v="29"/>
    <s v="M"/>
    <s v="A"/>
    <n v="501"/>
    <s v="SINGLE FAMILY DWELLING"/>
    <m/>
    <m/>
    <s v="IC"/>
    <s v="Invest Cont"/>
    <n v="354"/>
    <m/>
    <m/>
    <m/>
    <s v="1700 N  VERMONT                      AV"/>
    <m/>
    <n v="34.109499999999997"/>
    <n v="-118.2958"/>
    <n v="0"/>
    <x v="12"/>
  </r>
  <r>
    <n v="200811582"/>
    <d v="2020-07-07T00:00:00"/>
    <x v="70"/>
    <n v="1800"/>
    <n v="8"/>
    <x v="12"/>
    <n v="859"/>
    <n v="2"/>
    <n v="930"/>
    <s v="CRIMINAL THREATS - NO WEAPON DISPLAYED"/>
    <s v="0421 1822"/>
    <n v="35"/>
    <s v="M"/>
    <s v="W"/>
    <n v="502"/>
    <s v="MULTI-UNIT DWELLING (APARTMENT, DUPLEX, ETC)"/>
    <n v="511"/>
    <s v="VERBAL THREAT"/>
    <s v="IC"/>
    <s v="Invest Cont"/>
    <n v="930"/>
    <m/>
    <m/>
    <m/>
    <s v="1400 S  WOOSTER                      ST"/>
    <m/>
    <n v="34.054400000000001"/>
    <n v="-118.3826"/>
    <n v="0"/>
    <x v="12"/>
  </r>
  <r>
    <n v="200101073"/>
    <d v="2020-10-24T00:00:00"/>
    <x v="82"/>
    <n v="740"/>
    <n v="1"/>
    <x v="1"/>
    <n v="182"/>
    <n v="2"/>
    <n v="624"/>
    <s v="BATTERY - SIMPLE ASSAULT"/>
    <s v="0416 0334 2004 1822"/>
    <n v="31"/>
    <s v="M"/>
    <s v="B"/>
    <n v="102"/>
    <s v="SIDEWALK"/>
    <n v="308"/>
    <s v="STICK"/>
    <s v="AA"/>
    <s v="Adult Arrest"/>
    <n v="624"/>
    <m/>
    <m/>
    <m/>
    <s v="OLYMPIC"/>
    <s v="HILL"/>
    <n v="34.042000000000002"/>
    <n v="-118.259"/>
    <n v="1"/>
    <x v="12"/>
  </r>
  <r>
    <n v="200714150"/>
    <d v="2020-09-22T00:00:00"/>
    <x v="59"/>
    <n v="2114"/>
    <n v="7"/>
    <x v="0"/>
    <n v="773"/>
    <n v="1"/>
    <n v="330"/>
    <s v="BURGLARY FROM VEHICLE"/>
    <s v="1822 1609 1300 0385"/>
    <n v="35"/>
    <s v="M"/>
    <s v="H"/>
    <n v="104"/>
    <s v="DRIVEWAY"/>
    <m/>
    <m/>
    <s v="IC"/>
    <s v="Invest Cont"/>
    <n v="330"/>
    <m/>
    <m/>
    <m/>
    <s v="5600    VENICE                       BL"/>
    <m/>
    <n v="34.043700000000001"/>
    <n v="-118.3605"/>
    <n v="0"/>
    <x v="12"/>
  </r>
  <r>
    <n v="200308026"/>
    <d v="2020-03-06T00:00:00"/>
    <x v="244"/>
    <n v="2350"/>
    <n v="3"/>
    <x v="2"/>
    <n v="311"/>
    <n v="2"/>
    <n v="626"/>
    <s v="INTIMATE PARTNER - SIMPLE ASSAULT"/>
    <s v="2000 1309 0416 0444 0446 1814"/>
    <n v="26"/>
    <s v="M"/>
    <s v="H"/>
    <n v="101"/>
    <s v="STREET"/>
    <n v="400"/>
    <s v="STRONG-ARM (HANDS, FIST, FEET OR BODILY FORCE)"/>
    <s v="AO"/>
    <s v="Adult Other"/>
    <n v="626"/>
    <m/>
    <m/>
    <m/>
    <s v="2800 S  COCHRAN                      AV"/>
    <m/>
    <n v="34.0291"/>
    <n v="-118.3669"/>
    <n v="0"/>
    <x v="12"/>
  </r>
  <r>
    <n v="200813576"/>
    <d v="2020-09-01T00:00:00"/>
    <x v="64"/>
    <n v="100"/>
    <n v="8"/>
    <x v="12"/>
    <n v="899"/>
    <n v="2"/>
    <n v="626"/>
    <s v="INTIMATE PARTNER - SIMPLE ASSAULT"/>
    <s v="0400 0416 1801 2000"/>
    <n v="29"/>
    <s v="M"/>
    <s v="H"/>
    <n v="502"/>
    <s v="MULTI-UNIT DWELLING (APARTMENT, DUPLEX, ETC)"/>
    <n v="400"/>
    <s v="STRONG-ARM (HANDS, FIST, FEET OR BODILY FORCE)"/>
    <s v="IC"/>
    <s v="Invest Cont"/>
    <n v="626"/>
    <m/>
    <m/>
    <m/>
    <s v="2600 S  CORNING                      ST"/>
    <m/>
    <n v="34.034799999999997"/>
    <n v="-118.3822"/>
    <n v="0"/>
    <x v="12"/>
  </r>
  <r>
    <n v="200916324"/>
    <d v="2020-10-22T00:00:00"/>
    <x v="211"/>
    <n v="945"/>
    <n v="9"/>
    <x v="3"/>
    <n v="989"/>
    <n v="1"/>
    <n v="510"/>
    <s v="VEHICLE - STOLEN"/>
    <m/>
    <n v="0"/>
    <m/>
    <m/>
    <n v="108"/>
    <s v="PARKING LOT"/>
    <m/>
    <m/>
    <s v="AA"/>
    <s v="Adult Arrest"/>
    <n v="510"/>
    <m/>
    <m/>
    <m/>
    <s v="4400    VENTURA CANYON               AV"/>
    <m/>
    <n v="34.150399999999998"/>
    <n v="-118.42959999999999"/>
    <n v="1"/>
    <x v="12"/>
  </r>
  <r>
    <n v="200716806"/>
    <d v="2020-12-07T00:00:00"/>
    <x v="121"/>
    <n v="1800"/>
    <n v="7"/>
    <x v="0"/>
    <n v="722"/>
    <n v="1"/>
    <n v="420"/>
    <s v="THEFT FROM MOTOR VEHICLE - PETTY ($950 &amp; UNDER)"/>
    <m/>
    <n v="0"/>
    <m/>
    <m/>
    <n v="101"/>
    <s v="STREET"/>
    <m/>
    <m/>
    <s v="IC"/>
    <s v="Invest Cont"/>
    <n v="420"/>
    <m/>
    <m/>
    <m/>
    <s v="100 N  KINGS                        RD"/>
    <m/>
    <n v="34.0745"/>
    <n v="-118.3721"/>
    <n v="0"/>
    <x v="12"/>
  </r>
  <r>
    <n v="200415620"/>
    <d v="2020-12-05T00:00:00"/>
    <x v="9"/>
    <n v="1230"/>
    <n v="4"/>
    <x v="4"/>
    <n v="466"/>
    <n v="1"/>
    <n v="510"/>
    <s v="VEHICLE - STOLEN"/>
    <m/>
    <n v="0"/>
    <m/>
    <m/>
    <n v="101"/>
    <s v="STREET"/>
    <m/>
    <m/>
    <s v="IC"/>
    <s v="Invest Cont"/>
    <n v="510"/>
    <m/>
    <m/>
    <m/>
    <s v="200 N  FICKETT                      ST"/>
    <m/>
    <n v="34.043399999999998"/>
    <n v="-118.2068"/>
    <n v="0"/>
    <x v="12"/>
  </r>
  <r>
    <n v="200411366"/>
    <d v="2020-08-01T00:00:00"/>
    <x v="200"/>
    <n v="1630"/>
    <n v="4"/>
    <x v="4"/>
    <n v="406"/>
    <n v="1"/>
    <n v="331"/>
    <s v="THEFT FROM MOTOR VEHICLE - GRAND ($950.01 AND OVER)"/>
    <n v="344"/>
    <n v="37"/>
    <s v="M"/>
    <s v="H"/>
    <n v="101"/>
    <s v="STREET"/>
    <m/>
    <m/>
    <s v="IC"/>
    <s v="Invest Cont"/>
    <n v="331"/>
    <m/>
    <m/>
    <m/>
    <s v="4000    VIA MARISOL"/>
    <m/>
    <n v="34.093499999999999"/>
    <n v="-118.18559999999999"/>
    <n v="0"/>
    <x v="12"/>
  </r>
  <r>
    <n v="200606384"/>
    <d v="2020-02-18T00:00:00"/>
    <x v="348"/>
    <n v="1600"/>
    <n v="6"/>
    <x v="9"/>
    <n v="666"/>
    <n v="2"/>
    <n v="740"/>
    <s v="VANDALISM - FELONY ($400 &amp; OVER, ALL CHURCH VANDALISMS)"/>
    <s v="0329 1300"/>
    <n v="42"/>
    <s v="F"/>
    <s v="H"/>
    <n v="123"/>
    <s v="PARKING UNDERGROUND/BUILDING"/>
    <m/>
    <m/>
    <s v="IC"/>
    <s v="Invest Cont"/>
    <n v="740"/>
    <m/>
    <m/>
    <m/>
    <s v="6200    LA MIRADA                    AV"/>
    <m/>
    <n v="34.093499999999999"/>
    <n v="-118.3245"/>
    <n v="0"/>
    <x v="12"/>
  </r>
  <r>
    <n v="201212696"/>
    <d v="2020-05-13T00:00:00"/>
    <x v="78"/>
    <n v="320"/>
    <n v="12"/>
    <x v="8"/>
    <n v="1243"/>
    <n v="1"/>
    <n v="510"/>
    <s v="VEHICLE - STOLEN"/>
    <m/>
    <n v="0"/>
    <m/>
    <m/>
    <n v="101"/>
    <s v="STREET"/>
    <m/>
    <m/>
    <s v="AA"/>
    <s v="Adult Arrest"/>
    <n v="510"/>
    <m/>
    <m/>
    <m/>
    <s v="1800 W  71ST                         ST"/>
    <m/>
    <n v="33.9754"/>
    <n v="-118.3095"/>
    <n v="1"/>
    <x v="12"/>
  </r>
  <r>
    <n v="201008493"/>
    <d v="2020-04-29T00:00:00"/>
    <x v="316"/>
    <n v="10"/>
    <n v="10"/>
    <x v="11"/>
    <n v="1025"/>
    <n v="2"/>
    <n v="920"/>
    <s v="KIDNAPPING - GRAND ATTEMPT"/>
    <s v="1202 1822 1309 0369 0531 1312 0448 1420"/>
    <n v="61"/>
    <s v="F"/>
    <s v="W"/>
    <n v="101"/>
    <s v="STREET"/>
    <n v="400"/>
    <s v="STRONG-ARM (HANDS, FIST, FEET OR BODILY FORCE)"/>
    <s v="IC"/>
    <s v="Invest Cont"/>
    <n v="920"/>
    <m/>
    <m/>
    <m/>
    <s v="GAULT"/>
    <s v="CANBY"/>
    <n v="34.199300000000001"/>
    <n v="-118.5348"/>
    <n v="0"/>
    <x v="12"/>
  </r>
  <r>
    <n v="201008182"/>
    <d v="2020-04-19T00:00:00"/>
    <x v="140"/>
    <n v="2200"/>
    <n v="10"/>
    <x v="11"/>
    <n v="1099"/>
    <n v="1"/>
    <n v="510"/>
    <s v="VEHICLE - STOLEN"/>
    <m/>
    <n v="0"/>
    <m/>
    <m/>
    <n v="101"/>
    <s v="STREET"/>
    <m/>
    <m/>
    <s v="AO"/>
    <s v="Adult Other"/>
    <n v="510"/>
    <m/>
    <m/>
    <m/>
    <s v="15500    MEADOWGATE                   RD"/>
    <m/>
    <n v="34.148499999999999"/>
    <n v="-118.47199999999999"/>
    <n v="0"/>
    <x v="12"/>
  </r>
  <r>
    <n v="200914024"/>
    <d v="2020-08-26T00:00:00"/>
    <x v="319"/>
    <n v="2300"/>
    <n v="9"/>
    <x v="3"/>
    <n v="926"/>
    <n v="1"/>
    <n v="330"/>
    <s v="BURGLARY FROM VEHICLE"/>
    <n v="605"/>
    <n v="21"/>
    <s v="M"/>
    <s v="H"/>
    <n v="707"/>
    <s v="GARAGE/CARPORT"/>
    <m/>
    <m/>
    <s v="IC"/>
    <s v="Invest Cont"/>
    <n v="330"/>
    <m/>
    <m/>
    <m/>
    <s v="14100    GILMORE                      ST"/>
    <m/>
    <n v="34.187600000000003"/>
    <n v="-118.4422"/>
    <n v="0"/>
    <x v="12"/>
  </r>
  <r>
    <n v="200109169"/>
    <d v="2020-03-14T00:00:00"/>
    <x v="124"/>
    <n v="1400"/>
    <n v="1"/>
    <x v="1"/>
    <n v="162"/>
    <n v="2"/>
    <n v="946"/>
    <s v="OTHER MISCELLANEOUS CRIME"/>
    <s v="0513 0514"/>
    <n v="27"/>
    <s v="F"/>
    <s v="H"/>
    <n v="108"/>
    <s v="PARKING LOT"/>
    <m/>
    <m/>
    <s v="IC"/>
    <s v="Invest Cont"/>
    <n v="946"/>
    <m/>
    <m/>
    <m/>
    <s v="700 S  GRAND                        AV"/>
    <m/>
    <n v="34.0473"/>
    <n v="-118.25660000000001"/>
    <n v="0"/>
    <x v="12"/>
  </r>
  <r>
    <n v="200610578"/>
    <d v="2020-05-24T00:00:00"/>
    <x v="189"/>
    <n v="1825"/>
    <n v="6"/>
    <x v="9"/>
    <n v="615"/>
    <n v="1"/>
    <n v="350"/>
    <s v="THEFT, PERSON"/>
    <s v="0344 0346"/>
    <n v="18"/>
    <s v="F"/>
    <s v="W"/>
    <n v="102"/>
    <s v="SIDEWALK"/>
    <m/>
    <m/>
    <s v="IC"/>
    <s v="Invest Cont"/>
    <n v="350"/>
    <m/>
    <m/>
    <m/>
    <s v="YUCCA"/>
    <s v="MC CADDEN"/>
    <n v="34.1267"/>
    <n v="-118.33159999999999"/>
    <n v="0"/>
    <x v="12"/>
  </r>
  <r>
    <n v="200314209"/>
    <d v="2020-07-15T00:00:00"/>
    <x v="284"/>
    <n v="1730"/>
    <n v="3"/>
    <x v="2"/>
    <n v="392"/>
    <n v="2"/>
    <n v="740"/>
    <s v="VANDALISM - FELONY ($400 &amp; OVER, ALL CHURCH VANDALISMS)"/>
    <s v="0329 1822 1609"/>
    <n v="58"/>
    <s v="M"/>
    <s v="B"/>
    <n v="501"/>
    <s v="SINGLE FAMILY DWELLING"/>
    <m/>
    <m/>
    <s v="IC"/>
    <s v="Invest Cont"/>
    <n v="740"/>
    <m/>
    <m/>
    <m/>
    <s v="5000    8TH                          AV"/>
    <m/>
    <n v="33.994999999999997"/>
    <n v="-118.3258"/>
    <n v="0"/>
    <x v="12"/>
  </r>
  <r>
    <n v="200117931"/>
    <d v="2020-09-14T00:00:00"/>
    <x v="335"/>
    <n v="1430"/>
    <n v="1"/>
    <x v="1"/>
    <n v="111"/>
    <n v="1"/>
    <n v="310"/>
    <s v="BURGLARY"/>
    <s v="0344 1501 0329"/>
    <n v="19"/>
    <s v="X"/>
    <s v="X"/>
    <n v="721"/>
    <s v="HIGH SCHOOL"/>
    <m/>
    <m/>
    <s v="IC"/>
    <s v="Invest Cont"/>
    <n v="310"/>
    <m/>
    <m/>
    <m/>
    <s v="400 N  GRAND                        AV"/>
    <m/>
    <n v="34.0595"/>
    <n v="-118.24509999999999"/>
    <n v="0"/>
    <x v="12"/>
  </r>
  <r>
    <n v="200118564"/>
    <d v="2020-09-27T00:00:00"/>
    <x v="272"/>
    <n v="1900"/>
    <n v="1"/>
    <x v="1"/>
    <n v="133"/>
    <n v="1"/>
    <n v="420"/>
    <s v="THEFT FROM MOTOR VEHICLE - PETTY ($950 &amp; UNDER)"/>
    <m/>
    <n v="0"/>
    <m/>
    <m/>
    <n v="108"/>
    <s v="PARKING LOT"/>
    <m/>
    <m/>
    <s v="IC"/>
    <s v="Invest Cont"/>
    <n v="420"/>
    <m/>
    <m/>
    <m/>
    <s v="200 S  BROADWAY"/>
    <m/>
    <n v="34.052199999999999"/>
    <n v="-118.2469"/>
    <n v="0"/>
    <x v="12"/>
  </r>
  <r>
    <n v="200306768"/>
    <d v="2020-02-16T00:00:00"/>
    <x v="58"/>
    <n v="950"/>
    <n v="3"/>
    <x v="2"/>
    <n v="359"/>
    <n v="2"/>
    <n v="624"/>
    <s v="BATTERY - SIMPLE ASSAULT"/>
    <s v="2004 1822 0400"/>
    <n v="33"/>
    <s v="F"/>
    <s v="B"/>
    <n v="123"/>
    <s v="PARKING UNDERGROUND/BUILDING"/>
    <n v="400"/>
    <s v="STRONG-ARM (HANDS, FIST, FEET OR BODILY FORCE)"/>
    <s v="IC"/>
    <s v="Invest Cont"/>
    <n v="624"/>
    <m/>
    <m/>
    <m/>
    <s v="3700    FLOWER                       ST"/>
    <m/>
    <n v="34.017800000000001"/>
    <n v="-118.2811"/>
    <n v="0"/>
    <x v="12"/>
  </r>
  <r>
    <n v="200111000"/>
    <d v="2020-04-26T00:00:00"/>
    <x v="303"/>
    <n v="840"/>
    <n v="1"/>
    <x v="1"/>
    <n v="138"/>
    <n v="2"/>
    <n v="745"/>
    <s v="VANDALISM - MISDEAMEANOR ($399 OR UNDER)"/>
    <n v="329"/>
    <n v="48"/>
    <s v="F"/>
    <s v="A"/>
    <n v="122"/>
    <s v="VEHICLE, PASSENGER/TRUCK"/>
    <m/>
    <m/>
    <s v="IC"/>
    <s v="Invest Cont"/>
    <n v="745"/>
    <m/>
    <m/>
    <m/>
    <s v="300 E  2ND                          ST"/>
    <m/>
    <n v="34.049300000000002"/>
    <n v="-118.2418"/>
    <n v="0"/>
    <x v="12"/>
  </r>
  <r>
    <n v="200717308"/>
    <d v="2020-12-20T00:00:00"/>
    <x v="248"/>
    <n v="1600"/>
    <n v="7"/>
    <x v="0"/>
    <n v="759"/>
    <n v="2"/>
    <n v="940"/>
    <s v="EXTORTION"/>
    <s v="0500 1915"/>
    <n v="29"/>
    <s v="M"/>
    <s v="A"/>
    <n v="501"/>
    <s v="SINGLE FAMILY DWELLING"/>
    <m/>
    <m/>
    <s v="IC"/>
    <s v="Invest Cont"/>
    <n v="940"/>
    <m/>
    <m/>
    <m/>
    <s v="1200    CRENSHAW                     BL"/>
    <m/>
    <n v="34.052599999999998"/>
    <n v="-118.3242"/>
    <n v="0"/>
    <x v="12"/>
  </r>
  <r>
    <n v="200110429"/>
    <d v="2020-04-14T00:00:00"/>
    <x v="292"/>
    <n v="100"/>
    <n v="1"/>
    <x v="1"/>
    <n v="152"/>
    <n v="1"/>
    <n v="330"/>
    <s v="BURGLARY FROM VEHICLE"/>
    <s v="1609 0344 0321"/>
    <n v="28"/>
    <s v="M"/>
    <s v="H"/>
    <n v="101"/>
    <s v="STREET"/>
    <m/>
    <m/>
    <s v="IC"/>
    <s v="Invest Cont"/>
    <n v="330"/>
    <m/>
    <m/>
    <m/>
    <s v="500 S  OLIVE                        ST"/>
    <m/>
    <n v="34.049500000000002"/>
    <n v="-118.2529"/>
    <n v="0"/>
    <x v="12"/>
  </r>
  <r>
    <n v="200517728"/>
    <d v="2020-12-11T00:00:00"/>
    <x v="355"/>
    <n v="2100"/>
    <n v="5"/>
    <x v="10"/>
    <n v="521"/>
    <n v="1"/>
    <n v="310"/>
    <s v="BURGLARY"/>
    <s v="0329 0344 0375 1236 1609"/>
    <n v="0"/>
    <s v="X"/>
    <s v="X"/>
    <n v="210"/>
    <s v="RESTAURANT/FAST FOOD"/>
    <m/>
    <m/>
    <s v="IC"/>
    <s v="Invest Cont"/>
    <n v="310"/>
    <m/>
    <m/>
    <m/>
    <s v="1900 N  GAFFEY                       ST"/>
    <m/>
    <n v="33.761099999999999"/>
    <n v="-118.2929"/>
    <n v="0"/>
    <x v="12"/>
  </r>
  <r>
    <n v="201013347"/>
    <d v="2020-09-23T00:00:00"/>
    <x v="26"/>
    <n v="2130"/>
    <n v="10"/>
    <x v="11"/>
    <n v="1037"/>
    <n v="2"/>
    <n v="943"/>
    <s v="CRUELTY TO ANIMALS"/>
    <s v="1822 2020 1236 0500"/>
    <n v="0"/>
    <s v="M"/>
    <s v="O"/>
    <n v="729"/>
    <s v="SPECIALTY SCHOOL/OTHER"/>
    <n v="500"/>
    <s v="UNKNOWN WEAPON/OTHER WEAPON"/>
    <s v="IC"/>
    <s v="Invest Cont"/>
    <n v="943"/>
    <m/>
    <m/>
    <m/>
    <s v="6700    BALBOA                       BL"/>
    <m/>
    <n v="34.189500000000002"/>
    <n v="-118.51"/>
    <n v="0"/>
    <x v="12"/>
  </r>
  <r>
    <n v="200214253"/>
    <d v="2020-08-26T00:00:00"/>
    <x v="319"/>
    <n v="2100"/>
    <n v="2"/>
    <x v="5"/>
    <n v="245"/>
    <n v="1"/>
    <n v="330"/>
    <s v="BURGLARY FROM VEHICLE"/>
    <s v="1822 0344 1601 0377 1300"/>
    <n v="32"/>
    <s v="F"/>
    <s v="B"/>
    <n v="123"/>
    <s v="PARKING UNDERGROUND/BUILDING"/>
    <m/>
    <m/>
    <s v="IC"/>
    <s v="Invest Cont"/>
    <n v="330"/>
    <m/>
    <m/>
    <m/>
    <s v="400 S  LAKE                         ST"/>
    <m/>
    <n v="34.062899999999999"/>
    <n v="-118.2741"/>
    <n v="0"/>
    <x v="12"/>
  </r>
  <r>
    <n v="200605926"/>
    <d v="2020-02-10T00:00:00"/>
    <x v="15"/>
    <n v="900"/>
    <n v="6"/>
    <x v="9"/>
    <n v="628"/>
    <n v="1"/>
    <n v="510"/>
    <s v="VEHICLE - STOLEN"/>
    <m/>
    <n v="0"/>
    <m/>
    <m/>
    <n v="101"/>
    <s v="STREET"/>
    <m/>
    <m/>
    <s v="IC"/>
    <s v="Invest Cont"/>
    <n v="510"/>
    <m/>
    <m/>
    <m/>
    <s v="1900 N  BEACHWOOD                    DR"/>
    <m/>
    <n v="34.1053"/>
    <n v="-118.32129999999999"/>
    <n v="0"/>
    <x v="12"/>
  </r>
  <r>
    <n v="200410319"/>
    <d v="2020-06-29T00:00:00"/>
    <x v="24"/>
    <n v="1730"/>
    <n v="4"/>
    <x v="4"/>
    <n v="412"/>
    <n v="1"/>
    <n v="440"/>
    <s v="THEFT PLAIN - PETTY ($950 &amp; UNDER)"/>
    <n v="344"/>
    <n v="0"/>
    <s v="M"/>
    <s v="X"/>
    <n v="210"/>
    <s v="RESTAURANT/FAST FOOD"/>
    <m/>
    <m/>
    <s v="IC"/>
    <s v="Invest Cont"/>
    <n v="440"/>
    <m/>
    <m/>
    <m/>
    <s v="2200 N  BROADWAY"/>
    <m/>
    <n v="34.080599999999997"/>
    <n v="-118.2176"/>
    <n v="0"/>
    <x v="12"/>
  </r>
  <r>
    <n v="200710250"/>
    <d v="2020-06-09T00:00:00"/>
    <x v="14"/>
    <n v="1530"/>
    <n v="7"/>
    <x v="0"/>
    <n v="711"/>
    <n v="1"/>
    <n v="310"/>
    <s v="BURGLARY"/>
    <s v="1822 0344 0321 0601 1609"/>
    <n v="35"/>
    <s v="M"/>
    <s v="W"/>
    <n v="203"/>
    <s v="OTHER BUSINESS"/>
    <m/>
    <m/>
    <s v="AA"/>
    <s v="Adult Arrest"/>
    <n v="310"/>
    <m/>
    <m/>
    <m/>
    <s v="8000    BEVERLY                      BL"/>
    <m/>
    <n v="34.078200000000002"/>
    <n v="-118.3695"/>
    <n v="1"/>
    <x v="12"/>
  </r>
  <r>
    <n v="200912772"/>
    <d v="2020-07-26T00:00:00"/>
    <x v="338"/>
    <n v="1425"/>
    <n v="9"/>
    <x v="3"/>
    <n v="901"/>
    <n v="2"/>
    <n v="888"/>
    <s v="TRESPASSING"/>
    <n v="1501"/>
    <n v="54"/>
    <s v="F"/>
    <s v="H"/>
    <n v="404"/>
    <s v="DEPARTMENT STORE"/>
    <m/>
    <m/>
    <s v="IC"/>
    <s v="Invest Cont"/>
    <n v="888"/>
    <m/>
    <m/>
    <m/>
    <s v="7200 N  SEPULVEDA                    BL"/>
    <m/>
    <n v="34.208500000000001"/>
    <n v="-118.46980000000001"/>
    <n v="0"/>
    <x v="12"/>
  </r>
  <r>
    <n v="200608613"/>
    <d v="2020-04-02T00:00:00"/>
    <x v="332"/>
    <n v="2130"/>
    <n v="6"/>
    <x v="9"/>
    <n v="676"/>
    <n v="1"/>
    <n v="440"/>
    <s v="THEFT PLAIN - PETTY ($950 &amp; UNDER)"/>
    <n v="344"/>
    <n v="50"/>
    <s v="M"/>
    <s v="B"/>
    <n v="502"/>
    <s v="MULTI-UNIT DWELLING (APARTMENT, DUPLEX, ETC)"/>
    <m/>
    <m/>
    <s v="IC"/>
    <s v="Invest Cont"/>
    <n v="440"/>
    <m/>
    <m/>
    <m/>
    <s v="5700    CAMERFORD                    AV"/>
    <m/>
    <n v="34.084400000000002"/>
    <n v="-118.3222"/>
    <n v="0"/>
    <x v="12"/>
  </r>
  <r>
    <n v="200713967"/>
    <d v="2020-09-18T00:00:00"/>
    <x v="333"/>
    <n v="1115"/>
    <n v="7"/>
    <x v="0"/>
    <n v="738"/>
    <n v="1"/>
    <n v="510"/>
    <s v="VEHICLE - STOLEN"/>
    <m/>
    <n v="0"/>
    <m/>
    <m/>
    <n v="108"/>
    <s v="PARKING LOT"/>
    <m/>
    <m/>
    <s v="IC"/>
    <s v="Invest Cont"/>
    <n v="510"/>
    <m/>
    <m/>
    <m/>
    <s v="5000    WILSHIRE                     BL"/>
    <m/>
    <n v="34.062100000000001"/>
    <n v="-118.3385"/>
    <n v="0"/>
    <x v="12"/>
  </r>
  <r>
    <n v="201211963"/>
    <d v="2020-05-01T00:00:00"/>
    <x v="232"/>
    <n v="1900"/>
    <n v="12"/>
    <x v="8"/>
    <n v="1249"/>
    <n v="1"/>
    <n v="330"/>
    <s v="BURGLARY FROM VEHICLE"/>
    <s v="1612 0344 0329 0385 1607 0358"/>
    <n v="45"/>
    <s v="M"/>
    <s v="H"/>
    <n v="101"/>
    <s v="STREET"/>
    <m/>
    <m/>
    <s v="IC"/>
    <s v="Invest Cont"/>
    <n v="330"/>
    <m/>
    <m/>
    <m/>
    <s v="BONSALLO"/>
    <s v="FLORENCE"/>
    <n v="33.974699999999999"/>
    <n v="-118.286"/>
    <n v="0"/>
    <x v="12"/>
  </r>
  <r>
    <n v="200208154"/>
    <d v="2020-03-23T00:00:00"/>
    <x v="127"/>
    <n v="2230"/>
    <n v="2"/>
    <x v="5"/>
    <n v="246"/>
    <n v="2"/>
    <n v="624"/>
    <s v="BATTERY - SIMPLE ASSAULT"/>
    <s v="0416 0446 0448 0408 1822 1266 0910"/>
    <n v="40"/>
    <s v="F"/>
    <s v="H"/>
    <n v="904"/>
    <s v="MTA - RED LINE - WESTLAKE/MACARTHUR PARK"/>
    <n v="400"/>
    <s v="STRONG-ARM (HANDS, FIST, FEET OR BODILY FORCE)"/>
    <s v="IC"/>
    <s v="Invest Cont"/>
    <n v="624"/>
    <m/>
    <m/>
    <m/>
    <s v="600 S  ALVARADO                     ST"/>
    <m/>
    <n v="34.059600000000003"/>
    <n v="-118.2749"/>
    <n v="0"/>
    <x v="12"/>
  </r>
  <r>
    <n v="200810779"/>
    <d v="2020-06-18T00:00:00"/>
    <x v="318"/>
    <n v="1900"/>
    <n v="8"/>
    <x v="12"/>
    <n v="885"/>
    <n v="1"/>
    <n v="510"/>
    <s v="VEHICLE - STOLEN"/>
    <m/>
    <n v="0"/>
    <m/>
    <m/>
    <n v="104"/>
    <s v="DRIVEWAY"/>
    <m/>
    <m/>
    <s v="IC"/>
    <s v="Invest Cont"/>
    <n v="510"/>
    <m/>
    <m/>
    <m/>
    <s v="2500    PATRICIA                     AV"/>
    <m/>
    <n v="34.042999999999999"/>
    <n v="-118.4173"/>
    <n v="0"/>
    <x v="12"/>
  </r>
  <r>
    <n v="201015281"/>
    <d v="2020-11-21T00:00:00"/>
    <x v="242"/>
    <n v="650"/>
    <n v="10"/>
    <x v="11"/>
    <n v="1079"/>
    <n v="1"/>
    <n v="440"/>
    <s v="THEFT PLAIN - PETTY ($950 &amp; UNDER)"/>
    <s v="1822 0344 1202 0209 1309 0394 1420"/>
    <n v="62"/>
    <s v="M"/>
    <s v="H"/>
    <n v="501"/>
    <s v="SINGLE FAMILY DWELLING"/>
    <m/>
    <m/>
    <s v="IC"/>
    <s v="Invest Cont"/>
    <n v="440"/>
    <m/>
    <m/>
    <m/>
    <s v="15400    LA MAIDA                     ST"/>
    <m/>
    <n v="34.158499999999997"/>
    <n v="-118.4714"/>
    <n v="0"/>
    <x v="12"/>
  </r>
  <r>
    <n v="201107097"/>
    <d v="2020-03-09T00:00:00"/>
    <x v="99"/>
    <n v="2030"/>
    <n v="11"/>
    <x v="7"/>
    <n v="1137"/>
    <n v="1"/>
    <n v="440"/>
    <s v="THEFT PLAIN - PETTY ($950 &amp; UNDER)"/>
    <n v="344"/>
    <n v="31"/>
    <s v="F"/>
    <s v="W"/>
    <n v="518"/>
    <s v="TRANSITIONAL HOUSING/HALFWAY HOUSE"/>
    <m/>
    <m/>
    <s v="IC"/>
    <s v="Invest Cont"/>
    <n v="440"/>
    <m/>
    <m/>
    <m/>
    <s v="400 N  AVENUE 52"/>
    <m/>
    <n v="34.110700000000001"/>
    <n v="-118.20269999999999"/>
    <n v="0"/>
    <x v="12"/>
  </r>
  <r>
    <n v="200218580"/>
    <d v="2020-12-14T00:00:00"/>
    <x v="325"/>
    <n v="415"/>
    <n v="2"/>
    <x v="5"/>
    <n v="249"/>
    <n v="1"/>
    <n v="330"/>
    <s v="BURGLARY FROM VEHICLE"/>
    <s v="1822 1601 0321"/>
    <n v="22"/>
    <s v="F"/>
    <s v="H"/>
    <n v="707"/>
    <s v="GARAGE/CARPORT"/>
    <m/>
    <m/>
    <s v="IC"/>
    <s v="Invest Cont"/>
    <n v="330"/>
    <m/>
    <m/>
    <m/>
    <s v="1100    WILSHIRE                     BL"/>
    <m/>
    <n v="34.052300000000002"/>
    <n v="-118.2633"/>
    <n v="0"/>
    <x v="12"/>
  </r>
  <r>
    <n v="200712584"/>
    <d v="2020-08-09T00:00:00"/>
    <x v="133"/>
    <n v="1950"/>
    <n v="7"/>
    <x v="0"/>
    <n v="702"/>
    <n v="1"/>
    <n v="220"/>
    <s v="ATTEMPTED ROBBERY"/>
    <s v="1302 1309 1310 1202 0448 0308 0326"/>
    <n v="75"/>
    <s v="M"/>
    <s v="H"/>
    <n v="101"/>
    <s v="STREET"/>
    <n v="400"/>
    <s v="STRONG-ARM (HANDS, FIST, FEET OR BODILY FORCE)"/>
    <s v="IC"/>
    <s v="Invest Cont"/>
    <n v="220"/>
    <m/>
    <m/>
    <m/>
    <s v="600 N  GARDNER                      ST"/>
    <m/>
    <n v="34.081800000000001"/>
    <n v="-118.3532"/>
    <n v="0"/>
    <x v="12"/>
  </r>
  <r>
    <n v="200808495"/>
    <d v="2020-04-19T00:00:00"/>
    <x v="257"/>
    <n v="2145"/>
    <n v="8"/>
    <x v="12"/>
    <n v="889"/>
    <n v="1"/>
    <n v="230"/>
    <s v="ASSAULT WITH DEADLY WEAPON, AGGRAVATED ASSAULT"/>
    <s v="0430 1300 1310 1402 0906 1822"/>
    <n v="25"/>
    <s v="M"/>
    <s v="O"/>
    <n v="101"/>
    <s v="STREET"/>
    <n v="109"/>
    <s v="SEMI-AUTOMATIC PISTOL"/>
    <s v="IC"/>
    <s v="Invest Cont"/>
    <n v="230"/>
    <n v="998"/>
    <m/>
    <m/>
    <s v="2000 S  BEDFORD                      ST"/>
    <m/>
    <n v="34.041600000000003"/>
    <n v="-118.3836"/>
    <n v="0"/>
    <x v="12"/>
  </r>
  <r>
    <n v="200613784"/>
    <d v="2020-08-10T00:00:00"/>
    <x v="165"/>
    <n v="1030"/>
    <n v="6"/>
    <x v="9"/>
    <n v="632"/>
    <n v="1"/>
    <n v="440"/>
    <s v="THEFT PLAIN - PETTY ($950 &amp; UNDER)"/>
    <s v="0344 0913 0603"/>
    <n v="31"/>
    <s v="F"/>
    <s v="W"/>
    <n v="502"/>
    <s v="MULTI-UNIT DWELLING (APARTMENT, DUPLEX, ETC)"/>
    <m/>
    <m/>
    <s v="IC"/>
    <s v="Invest Cont"/>
    <n v="440"/>
    <m/>
    <m/>
    <m/>
    <s v="1500 N  HAYWORTH                     AV"/>
    <m/>
    <n v="34.097999999999999"/>
    <n v="-118.3629"/>
    <n v="0"/>
    <x v="12"/>
  </r>
  <r>
    <n v="200811601"/>
    <d v="2020-07-07T00:00:00"/>
    <x v="153"/>
    <n v="530"/>
    <n v="8"/>
    <x v="12"/>
    <n v="898"/>
    <n v="1"/>
    <n v="310"/>
    <s v="BURGLARY"/>
    <s v="1606 2004 1309 0344 1822"/>
    <n v="41"/>
    <s v="M"/>
    <s v="W"/>
    <n v="501"/>
    <s v="SINGLE FAMILY DWELLING"/>
    <m/>
    <m/>
    <s v="IC"/>
    <s v="Invest Cont"/>
    <n v="310"/>
    <m/>
    <m/>
    <m/>
    <s v="8600    CADILLAC                     AV"/>
    <m/>
    <n v="34.038600000000002"/>
    <n v="-118.3785"/>
    <n v="0"/>
    <x v="12"/>
  </r>
  <r>
    <n v="200412517"/>
    <d v="2020-09-07T00:00:00"/>
    <x v="256"/>
    <n v="1730"/>
    <n v="4"/>
    <x v="4"/>
    <n v="428"/>
    <n v="1"/>
    <n v="251"/>
    <s v="SHOTS FIRED AT INHABITED DWELLING"/>
    <s v="1822 1100 0302 1407"/>
    <n v="27"/>
    <s v="M"/>
    <s v="H"/>
    <n v="502"/>
    <s v="MULTI-UNIT DWELLING (APARTMENT, DUPLEX, ETC)"/>
    <n v="106"/>
    <s v="UNKNOWN FIREARM"/>
    <s v="IC"/>
    <s v="Invest Cont"/>
    <n v="251"/>
    <n v="998"/>
    <m/>
    <m/>
    <s v="2700    PHELPS                       AV"/>
    <m/>
    <n v="34.077300000000001"/>
    <n v="-118.1772"/>
    <n v="0"/>
    <x v="12"/>
  </r>
  <r>
    <n v="200804761"/>
    <d v="2020-01-17T00:00:00"/>
    <x v="277"/>
    <n v="1530"/>
    <n v="8"/>
    <x v="12"/>
    <n v="839"/>
    <n v="1"/>
    <n v="343"/>
    <s v="SHOPLIFTING-GRAND THEFT ($950.01 &amp; OVER)"/>
    <s v="0325 1420 1822"/>
    <n v="0"/>
    <s v="X"/>
    <s v="X"/>
    <n v="203"/>
    <s v="OTHER BUSINESS"/>
    <m/>
    <m/>
    <s v="IC"/>
    <s v="Invest Cont"/>
    <n v="343"/>
    <m/>
    <m/>
    <m/>
    <s v="10200    SANTA MONICA                 BL"/>
    <m/>
    <n v="34.060499999999998"/>
    <n v="-118.41930000000001"/>
    <n v="0"/>
    <x v="12"/>
  </r>
  <r>
    <n v="200817202"/>
    <d v="2020-12-04T00:00:00"/>
    <x v="287"/>
    <n v="700"/>
    <n v="8"/>
    <x v="12"/>
    <n v="822"/>
    <n v="1"/>
    <n v="440"/>
    <s v="THEFT PLAIN - PETTY ($950 &amp; UNDER)"/>
    <n v="394"/>
    <n v="55"/>
    <s v="M"/>
    <s v="W"/>
    <n v="501"/>
    <s v="SINGLE FAMILY DWELLING"/>
    <m/>
    <m/>
    <s v="IC"/>
    <s v="Invest Cont"/>
    <n v="440"/>
    <m/>
    <m/>
    <m/>
    <s v="00    VISTA                        TR"/>
    <m/>
    <n v="34.036499999999997"/>
    <n v="-118.536"/>
    <n v="0"/>
    <x v="12"/>
  </r>
  <r>
    <n v="201015031"/>
    <d v="2020-11-14T00:00:00"/>
    <x v="331"/>
    <n v="2100"/>
    <n v="10"/>
    <x v="11"/>
    <n v="1018"/>
    <n v="1"/>
    <n v="510"/>
    <s v="VEHICLE - STOLEN"/>
    <m/>
    <n v="0"/>
    <m/>
    <m/>
    <n v="101"/>
    <s v="STREET"/>
    <m/>
    <m/>
    <s v="AA"/>
    <s v="Adult Arrest"/>
    <n v="510"/>
    <m/>
    <m/>
    <m/>
    <s v="15700    LEADWELL                     ST"/>
    <m/>
    <n v="34.203899999999997"/>
    <n v="-118.47490000000001"/>
    <n v="1"/>
    <x v="12"/>
  </r>
  <r>
    <n v="200322336"/>
    <d v="2020-12-22T00:00:00"/>
    <x v="223"/>
    <n v="1"/>
    <n v="3"/>
    <x v="2"/>
    <n v="395"/>
    <n v="2"/>
    <n v="845"/>
    <s v="SEX OFFENDER REGISTRANT OUT OF COMPLIANCE"/>
    <n v="2004"/>
    <n v="0"/>
    <s v="X"/>
    <s v="X"/>
    <n v="726"/>
    <s v="POLICE FACILITY"/>
    <m/>
    <m/>
    <s v="IC"/>
    <s v="Invest Cont"/>
    <n v="845"/>
    <m/>
    <m/>
    <m/>
    <s v="1500 W  MARTIN LUTHER KING JR        BL"/>
    <m/>
    <n v="34.010899999999999"/>
    <n v="-118.3113"/>
    <n v="0"/>
    <x v="12"/>
  </r>
  <r>
    <n v="200805367"/>
    <d v="2020-01-30T00:00:00"/>
    <x v="327"/>
    <n v="2008"/>
    <n v="8"/>
    <x v="12"/>
    <n v="839"/>
    <n v="2"/>
    <n v="888"/>
    <s v="TRESPASSING"/>
    <s v="1414 1822 0216 0202"/>
    <n v="0"/>
    <s v="X"/>
    <s v="X"/>
    <n v="502"/>
    <s v="MULTI-UNIT DWELLING (APARTMENT, DUPLEX, ETC)"/>
    <m/>
    <m/>
    <s v="IC"/>
    <s v="Invest Cont"/>
    <n v="888"/>
    <m/>
    <m/>
    <m/>
    <s v="10200    MISSOURI                     AV"/>
    <m/>
    <n v="34.058300000000003"/>
    <n v="-118.4208"/>
    <n v="0"/>
    <x v="12"/>
  </r>
  <r>
    <n v="200611834"/>
    <d v="2020-06-25T00:00:00"/>
    <x v="22"/>
    <n v="2215"/>
    <n v="6"/>
    <x v="9"/>
    <n v="677"/>
    <n v="1"/>
    <n v="210"/>
    <s v="ROBBERY"/>
    <s v="0344 0400 1822"/>
    <n v="21"/>
    <s v="M"/>
    <s v="W"/>
    <n v="102"/>
    <s v="SIDEWALK"/>
    <n v="400"/>
    <s v="STRONG-ARM (HANDS, FIST, FEET OR BODILY FORCE)"/>
    <s v="IC"/>
    <s v="Invest Cont"/>
    <n v="210"/>
    <m/>
    <m/>
    <m/>
    <s v="MARATHON                     ST"/>
    <s v="WESTERN                      AV"/>
    <n v="34.084899999999998"/>
    <n v="-118.3091"/>
    <n v="0"/>
    <x v="12"/>
  </r>
  <r>
    <n v="200707721"/>
    <d v="2020-03-25T00:00:00"/>
    <x v="364"/>
    <n v="1036"/>
    <n v="7"/>
    <x v="0"/>
    <n v="733"/>
    <n v="1"/>
    <n v="440"/>
    <s v="THEFT PLAIN - PETTY ($950 &amp; UNDER)"/>
    <n v="344"/>
    <n v="43"/>
    <s v="F"/>
    <s v="H"/>
    <n v="501"/>
    <s v="SINGLE FAMILY DWELLING"/>
    <m/>
    <m/>
    <s v="IC"/>
    <s v="Invest Cont"/>
    <n v="440"/>
    <m/>
    <m/>
    <m/>
    <s v="5800    WILSHIRE                     BL"/>
    <m/>
    <n v="34.063699999999997"/>
    <n v="-118.3562"/>
    <n v="0"/>
    <x v="12"/>
  </r>
  <r>
    <n v="201109817"/>
    <d v="2020-05-27T00:00:00"/>
    <x v="359"/>
    <n v="1430"/>
    <n v="11"/>
    <x v="7"/>
    <n v="1181"/>
    <n v="1"/>
    <n v="510"/>
    <s v="VEHICLE - STOLEN"/>
    <m/>
    <n v="0"/>
    <m/>
    <m/>
    <n v="108"/>
    <s v="PARKING LOT"/>
    <m/>
    <m/>
    <s v="AA"/>
    <s v="Adult Arrest"/>
    <n v="510"/>
    <m/>
    <m/>
    <m/>
    <s v="ALVARADO"/>
    <s v="MONTANA                      ST"/>
    <n v="34.080599999999997"/>
    <n v="-118.2616"/>
    <n v="1"/>
    <x v="12"/>
  </r>
  <r>
    <n v="200315550"/>
    <d v="2020-08-10T00:00:00"/>
    <x v="271"/>
    <n v="930"/>
    <n v="3"/>
    <x v="2"/>
    <n v="397"/>
    <n v="1"/>
    <n v="510"/>
    <s v="VEHICLE - STOLEN"/>
    <m/>
    <n v="0"/>
    <m/>
    <m/>
    <n v="101"/>
    <s v="STREET"/>
    <m/>
    <m/>
    <s v="IC"/>
    <s v="Invest Cont"/>
    <n v="510"/>
    <m/>
    <m/>
    <m/>
    <s v="42ND                         PL"/>
    <s v="BRIGHTON                     AV"/>
    <n v="34.006100000000004"/>
    <n v="-118.3013"/>
    <n v="0"/>
    <x v="12"/>
  </r>
  <r>
    <n v="200617704"/>
    <d v="2020-11-07T00:00:00"/>
    <x v="166"/>
    <n v="1630"/>
    <n v="6"/>
    <x v="9"/>
    <n v="621"/>
    <n v="1"/>
    <n v="440"/>
    <s v="THEFT PLAIN - PETTY ($950 &amp; UNDER)"/>
    <s v="1822 0344 0349"/>
    <n v="55"/>
    <s v="M"/>
    <s v="W"/>
    <n v="121"/>
    <s v="YARD (RESIDENTIAL/BUSINESS)"/>
    <m/>
    <m/>
    <s v="IC"/>
    <s v="Invest Cont"/>
    <n v="440"/>
    <m/>
    <m/>
    <m/>
    <s v="2500    GREENVALLEY                  RD"/>
    <m/>
    <n v="34.115900000000003"/>
    <n v="-118.38679999999999"/>
    <n v="0"/>
    <x v="12"/>
  </r>
  <r>
    <n v="201115549"/>
    <d v="2020-11-09T00:00:00"/>
    <x v="313"/>
    <n v="5"/>
    <n v="11"/>
    <x v="7"/>
    <n v="1128"/>
    <n v="1"/>
    <n v="510"/>
    <s v="VEHICLE - STOLEN"/>
    <m/>
    <n v="0"/>
    <m/>
    <m/>
    <n v="101"/>
    <s v="STREET"/>
    <m/>
    <m/>
    <s v="IC"/>
    <s v="Invest Cont"/>
    <n v="510"/>
    <m/>
    <m/>
    <m/>
    <s v="300    KIRBY                        ST"/>
    <m/>
    <n v="34.120100000000001"/>
    <n v="-118.1824"/>
    <n v="0"/>
    <x v="12"/>
  </r>
  <r>
    <n v="200609934"/>
    <d v="2020-05-06T00:00:00"/>
    <x v="44"/>
    <n v="1350"/>
    <n v="6"/>
    <x v="9"/>
    <n v="637"/>
    <n v="1"/>
    <n v="341"/>
    <s v="THEFT-GRAND ($950.01 &amp; OVER)EXCPT,GUNS,FOWL,LIVESTK,PROD"/>
    <s v="1822 0344"/>
    <n v="39"/>
    <s v="M"/>
    <s v="X"/>
    <n v="120"/>
    <s v="STORAGE SHED"/>
    <m/>
    <m/>
    <s v="IC"/>
    <s v="Invest Cont"/>
    <n v="341"/>
    <m/>
    <m/>
    <m/>
    <s v="1800    VINE                         ST"/>
    <m/>
    <n v="34.1038"/>
    <n v="-118.3267"/>
    <n v="0"/>
    <x v="12"/>
  </r>
  <r>
    <n v="200210581"/>
    <d v="2020-05-24T00:00:00"/>
    <x v="293"/>
    <n v="2030"/>
    <n v="2"/>
    <x v="5"/>
    <n v="237"/>
    <n v="1"/>
    <n v="330"/>
    <s v="BURGLARY FROM VEHICLE"/>
    <s v="1307 0329 1302 0344 1609"/>
    <n v="29"/>
    <s v="M"/>
    <s v="B"/>
    <n v="101"/>
    <s v="STREET"/>
    <m/>
    <m/>
    <s v="IC"/>
    <s v="Invest Cont"/>
    <n v="330"/>
    <m/>
    <m/>
    <m/>
    <s v="BEVERLY"/>
    <s v="BELMONT"/>
    <n v="34.063400000000001"/>
    <n v="-118.26300000000001"/>
    <n v="0"/>
    <x v="12"/>
  </r>
  <r>
    <n v="200513180"/>
    <d v="2020-08-20T00:00:00"/>
    <x v="144"/>
    <n v="1040"/>
    <n v="5"/>
    <x v="10"/>
    <n v="564"/>
    <n v="1"/>
    <n v="236"/>
    <s v="INTIMATE PARTNER - AGGRAVATED ASSAULT"/>
    <s v="1813 0449 2000 0334 1206 0913"/>
    <n v="41"/>
    <s v="F"/>
    <s v="B"/>
    <n v="501"/>
    <s v="SINGLE FAMILY DWELLING"/>
    <n v="216"/>
    <s v="SCISSORS"/>
    <s v="AO"/>
    <s v="Adult Other"/>
    <n v="236"/>
    <m/>
    <m/>
    <m/>
    <s v="200 W  2ND                          ST"/>
    <m/>
    <n v="33.742400000000004"/>
    <n v="-118.2814"/>
    <n v="0"/>
    <x v="12"/>
  </r>
  <r>
    <n v="200711591"/>
    <d v="2020-07-14T00:00:00"/>
    <x v="21"/>
    <n v="225"/>
    <n v="7"/>
    <x v="0"/>
    <n v="762"/>
    <n v="1"/>
    <n v="510"/>
    <s v="VEHICLE - STOLEN"/>
    <m/>
    <n v="0"/>
    <m/>
    <m/>
    <n v="123"/>
    <s v="PARKING UNDERGROUND/BUILDING"/>
    <m/>
    <m/>
    <s v="IC"/>
    <s v="Invest Cont"/>
    <n v="510"/>
    <m/>
    <m/>
    <m/>
    <s v="1500    HI POINT                     ST"/>
    <m/>
    <n v="34.048000000000002"/>
    <n v="-118.36969999999999"/>
    <n v="0"/>
    <x v="12"/>
  </r>
  <r>
    <n v="200314650"/>
    <d v="2020-07-23T00:00:00"/>
    <x v="246"/>
    <n v="800"/>
    <n v="3"/>
    <x v="2"/>
    <n v="341"/>
    <n v="2"/>
    <n v="354"/>
    <s v="THEFT OF IDENTITY"/>
    <s v="0100 0922 0929 1202 1822"/>
    <n v="80"/>
    <s v="M"/>
    <s v="B"/>
    <n v="501"/>
    <s v="SINGLE FAMILY DWELLING"/>
    <m/>
    <m/>
    <s v="IC"/>
    <s v="Invest Cont"/>
    <n v="354"/>
    <m/>
    <m/>
    <m/>
    <s v="3900 S  BURNSIDE                     AV"/>
    <m/>
    <n v="34.016199999999998"/>
    <n v="-118.3651"/>
    <n v="0"/>
    <x v="12"/>
  </r>
  <r>
    <n v="200311352"/>
    <d v="2020-05-14T00:00:00"/>
    <x v="25"/>
    <n v="1330"/>
    <n v="3"/>
    <x v="2"/>
    <n v="314"/>
    <n v="1"/>
    <n v="440"/>
    <s v="THEFT PLAIN - PETTY ($950 &amp; UNDER)"/>
    <n v="344"/>
    <n v="24"/>
    <s v="M"/>
    <s v="B"/>
    <n v="504"/>
    <s v="OTHER RESIDENCE"/>
    <m/>
    <m/>
    <s v="IC"/>
    <s v="Invest Cont"/>
    <n v="440"/>
    <m/>
    <m/>
    <m/>
    <s v="2300    2ND                          AV"/>
    <m/>
    <n v="34.036000000000001"/>
    <n v="-118.3189"/>
    <n v="0"/>
    <x v="12"/>
  </r>
  <r>
    <n v="200110943"/>
    <d v="2020-04-24T00:00:00"/>
    <x v="140"/>
    <n v="1230"/>
    <n v="1"/>
    <x v="1"/>
    <n v="192"/>
    <n v="1"/>
    <n v="121"/>
    <s v="RAPE, FORCIBLE"/>
    <s v="0917 0913 1802 0340 0448 0522 0510 0527 0532 1414"/>
    <n v="23"/>
    <s v="F"/>
    <s v="B"/>
    <n v="401"/>
    <s v="MINI-MART"/>
    <n v="400"/>
    <s v="STRONG-ARM (HANDS, FIST, FEET OR BODILY FORCE)"/>
    <s v="AO"/>
    <s v="Adult Other"/>
    <n v="121"/>
    <m/>
    <m/>
    <m/>
    <s v="1300 S  FIGUEROA                     ST"/>
    <m/>
    <n v="34.036299999999997"/>
    <n v="-118.2672"/>
    <n v="0"/>
    <x v="12"/>
  </r>
  <r>
    <n v="200410856"/>
    <d v="2020-07-16T00:00:00"/>
    <x v="284"/>
    <n v="1800"/>
    <n v="4"/>
    <x v="4"/>
    <n v="406"/>
    <n v="1"/>
    <n v="330"/>
    <s v="BURGLARY FROM VEHICLE"/>
    <s v="1302 0344"/>
    <n v="54"/>
    <s v="M"/>
    <s v="O"/>
    <n v="101"/>
    <s v="STREET"/>
    <m/>
    <m/>
    <s v="IC"/>
    <s v="Invest Cont"/>
    <n v="330"/>
    <m/>
    <m/>
    <m/>
    <s v="3900    VIA MARISOL"/>
    <m/>
    <n v="34.097900000000003"/>
    <n v="-118.18389999999999"/>
    <n v="0"/>
    <x v="12"/>
  </r>
  <r>
    <n v="201104532"/>
    <d v="2020-01-13T00:00:00"/>
    <x v="265"/>
    <n v="800"/>
    <n v="11"/>
    <x v="7"/>
    <n v="1102"/>
    <n v="2"/>
    <n v="354"/>
    <s v="THEFT OF IDENTITY"/>
    <s v="0100 0922 0930 0935 1822"/>
    <n v="65"/>
    <s v="F"/>
    <s v="H"/>
    <n v="501"/>
    <s v="SINGLE FAMILY DWELLING"/>
    <m/>
    <m/>
    <s v="IC"/>
    <s v="Invest Cont"/>
    <n v="354"/>
    <m/>
    <m/>
    <m/>
    <s v="4600    BRUNSWICK                    AV"/>
    <m/>
    <n v="34.135300000000001"/>
    <n v="-118.26900000000001"/>
    <n v="0"/>
    <x v="12"/>
  </r>
  <r>
    <n v="200716008"/>
    <d v="2020-11-15T00:00:00"/>
    <x v="48"/>
    <n v="1531"/>
    <n v="7"/>
    <x v="0"/>
    <n v="724"/>
    <n v="1"/>
    <n v="761"/>
    <s v="BRANDISH WEAPON"/>
    <s v="1822 1300 0334 1402 0907 1606 0344"/>
    <n v="22"/>
    <s v="F"/>
    <s v="O"/>
    <n v="415"/>
    <s v="THE GROVE"/>
    <n v="200"/>
    <s v="KNIFE WITH BLADE 6INCHES OR LESS"/>
    <s v="AO"/>
    <s v="Adult Other"/>
    <n v="761"/>
    <n v="998"/>
    <m/>
    <m/>
    <s v="100    THE GROVE                    DR"/>
    <m/>
    <n v="34.0747"/>
    <n v="-118.3563"/>
    <n v="0"/>
    <x v="12"/>
  </r>
  <r>
    <n v="200916434"/>
    <d v="2020-10-25T00:00:00"/>
    <x v="307"/>
    <n v="1805"/>
    <n v="9"/>
    <x v="3"/>
    <n v="989"/>
    <n v="2"/>
    <n v="624"/>
    <s v="BATTERY - SIMPLE ASSAULT"/>
    <n v="429"/>
    <n v="47"/>
    <s v="M"/>
    <s v="W"/>
    <n v="406"/>
    <s v="OTHER STORE"/>
    <n v="400"/>
    <s v="STRONG-ARM (HANDS, FIST, FEET OR BODILY FORCE)"/>
    <s v="IC"/>
    <s v="Invest Cont"/>
    <n v="624"/>
    <m/>
    <m/>
    <m/>
    <s v="13900 W  VENTURA                      BL"/>
    <m/>
    <n v="34.148699999999998"/>
    <n v="-118.43519999999999"/>
    <n v="0"/>
    <x v="12"/>
  </r>
  <r>
    <n v="200109981"/>
    <d v="2020-04-02T00:00:00"/>
    <x v="146"/>
    <n v="2112"/>
    <n v="1"/>
    <x v="1"/>
    <n v="159"/>
    <n v="2"/>
    <n v="624"/>
    <s v="BATTERY - SIMPLE ASSAULT"/>
    <s v="0447 0416 1218 1309 2034 1822"/>
    <n v="30"/>
    <s v="M"/>
    <s v="W"/>
    <n v="101"/>
    <s v="STREET"/>
    <n v="500"/>
    <s v="UNKNOWN WEAPON/OTHER WEAPON"/>
    <s v="IC"/>
    <s v="Invest Cont"/>
    <n v="624"/>
    <m/>
    <m/>
    <m/>
    <s v="600    MESQUIT                      ST"/>
    <m/>
    <n v="34.038400000000003"/>
    <n v="-118.2294"/>
    <n v="0"/>
    <x v="12"/>
  </r>
  <r>
    <n v="201009750"/>
    <d v="2020-06-05T00:00:00"/>
    <x v="150"/>
    <n v="935"/>
    <n v="10"/>
    <x v="11"/>
    <n v="1044"/>
    <n v="2"/>
    <n v="900"/>
    <s v="VIOLATION OF COURT ORDER"/>
    <s v="2038 0913 1810 1309"/>
    <n v="38"/>
    <s v="F"/>
    <s v="H"/>
    <n v="501"/>
    <s v="SINGLE FAMILY DWELLING"/>
    <m/>
    <m/>
    <s v="AO"/>
    <s v="Adult Other"/>
    <n v="900"/>
    <m/>
    <m/>
    <m/>
    <s v="18400    HATTERAS                     ST"/>
    <m/>
    <n v="34.177500000000002"/>
    <n v="-118.5337"/>
    <n v="0"/>
    <x v="12"/>
  </r>
  <r>
    <n v="200305300"/>
    <d v="2020-01-23T00:00:00"/>
    <x v="327"/>
    <n v="1500"/>
    <n v="3"/>
    <x v="2"/>
    <n v="394"/>
    <n v="1"/>
    <n v="510"/>
    <s v="VEHICLE - STOLEN"/>
    <m/>
    <n v="0"/>
    <m/>
    <m/>
    <n v="101"/>
    <s v="STREET"/>
    <m/>
    <m/>
    <s v="IC"/>
    <s v="Invest Cont"/>
    <n v="510"/>
    <m/>
    <m/>
    <m/>
    <s v="2300 W  42ND                         ST"/>
    <m/>
    <n v="34.007300000000001"/>
    <n v="-118.3182"/>
    <n v="0"/>
    <x v="12"/>
  </r>
  <r>
    <n v="200214001"/>
    <d v="2020-08-20T00:00:00"/>
    <x v="144"/>
    <n v="1220"/>
    <n v="2"/>
    <x v="5"/>
    <n v="289"/>
    <n v="1"/>
    <n v="230"/>
    <s v="ASSAULT WITH DEADLY WEAPON, AGGRAVATED ASSAULT"/>
    <s v="1309 1822 1100 1310 0302 1407 0430 0326"/>
    <n v="24"/>
    <s v="M"/>
    <s v="H"/>
    <n v="101"/>
    <s v="STREET"/>
    <n v="106"/>
    <s v="UNKNOWN FIREARM"/>
    <s v="IC"/>
    <s v="Invest Cont"/>
    <n v="230"/>
    <n v="998"/>
    <m/>
    <m/>
    <s v="11TH                         ST"/>
    <s v="UNION"/>
    <n v="34.047699999999999"/>
    <n v="-118.27509999999999"/>
    <n v="0"/>
    <x v="12"/>
  </r>
  <r>
    <n v="200111463"/>
    <d v="2020-05-07T00:00:00"/>
    <x v="142"/>
    <n v="1515"/>
    <n v="1"/>
    <x v="1"/>
    <n v="111"/>
    <n v="2"/>
    <n v="624"/>
    <s v="BATTERY - SIMPLE ASSAULT"/>
    <s v="0917 1822 0319 1309"/>
    <n v="47"/>
    <s v="M"/>
    <s v="H"/>
    <n v="118"/>
    <s v="CONSTRUCTION SITE"/>
    <n v="400"/>
    <s v="STRONG-ARM (HANDS, FIST, FEET OR BODILY FORCE)"/>
    <s v="AO"/>
    <s v="Adult Other"/>
    <n v="624"/>
    <m/>
    <m/>
    <m/>
    <s v="900 N  HILL                         ST"/>
    <m/>
    <n v="34.064399999999999"/>
    <n v="-118.23869999999999"/>
    <n v="0"/>
    <x v="12"/>
  </r>
  <r>
    <n v="200208736"/>
    <d v="2020-04-09T00:00:00"/>
    <x v="139"/>
    <n v="1730"/>
    <n v="2"/>
    <x v="5"/>
    <n v="236"/>
    <n v="1"/>
    <n v="510"/>
    <s v="VEHICLE - STOLEN"/>
    <m/>
    <n v="0"/>
    <m/>
    <m/>
    <n v="101"/>
    <s v="STREET"/>
    <m/>
    <m/>
    <s v="IC"/>
    <s v="Invest Cont"/>
    <n v="510"/>
    <m/>
    <m/>
    <m/>
    <s v="200 S  BONNIE BRAE                  ST"/>
    <m/>
    <n v="34.064399999999999"/>
    <n v="-118.26860000000001"/>
    <n v="0"/>
    <x v="12"/>
  </r>
  <r>
    <n v="200117909"/>
    <d v="2020-09-14T00:00:00"/>
    <x v="182"/>
    <n v="2120"/>
    <n v="1"/>
    <x v="1"/>
    <n v="185"/>
    <n v="1"/>
    <n v="330"/>
    <s v="BURGLARY FROM VEHICLE"/>
    <s v="1307 1822 0329 1609 0344"/>
    <n v="31"/>
    <s v="M"/>
    <s v="B"/>
    <n v="101"/>
    <s v="STREET"/>
    <m/>
    <m/>
    <s v="IC"/>
    <s v="Invest Cont"/>
    <n v="330"/>
    <m/>
    <m/>
    <m/>
    <s v="HILL                         ST"/>
    <s v="11TH                         ST"/>
    <n v="34.040199999999999"/>
    <n v="-118.2598"/>
    <n v="0"/>
    <x v="12"/>
  </r>
  <r>
    <n v="200908573"/>
    <d v="2020-04-17T00:00:00"/>
    <x v="136"/>
    <n v="130"/>
    <n v="9"/>
    <x v="3"/>
    <n v="911"/>
    <n v="1"/>
    <n v="440"/>
    <s v="THEFT PLAIN - PETTY ($950 &amp; UNDER)"/>
    <n v="344"/>
    <n v="35"/>
    <s v="F"/>
    <s v="W"/>
    <n v="101"/>
    <s v="STREET"/>
    <m/>
    <m/>
    <s v="IC"/>
    <s v="Invest Cont"/>
    <n v="440"/>
    <m/>
    <m/>
    <m/>
    <s v="15400    GAULT                        ST"/>
    <m/>
    <n v="34.199399999999997"/>
    <n v="-118.4684"/>
    <n v="0"/>
    <x v="12"/>
  </r>
  <r>
    <n v="200207554"/>
    <d v="2020-03-10T00:00:00"/>
    <x v="3"/>
    <n v="1810"/>
    <n v="2"/>
    <x v="5"/>
    <n v="271"/>
    <n v="2"/>
    <n v="900"/>
    <s v="VIOLATION OF COURT ORDER"/>
    <s v="2004 1822 0913 1817"/>
    <n v="0"/>
    <s v="M"/>
    <s v="W"/>
    <n v="108"/>
    <s v="PARKING LOT"/>
    <m/>
    <m/>
    <s v="IC"/>
    <s v="Invest Cont"/>
    <n v="900"/>
    <m/>
    <m/>
    <m/>
    <s v="1000 S  ALVARADO                     ST"/>
    <m/>
    <n v="34.052900000000001"/>
    <n v="-118.28189999999999"/>
    <n v="0"/>
    <x v="12"/>
  </r>
  <r>
    <n v="200619708"/>
    <d v="2020-12-27T00:00:00"/>
    <x v="197"/>
    <n v="1037"/>
    <n v="6"/>
    <x v="9"/>
    <n v="636"/>
    <n v="2"/>
    <n v="647"/>
    <s v="THROWING OBJECT AT MOVING VEHICLE"/>
    <s v="1300 1310 0329 1307 1822 2004 0400 0447"/>
    <n v="38"/>
    <s v="M"/>
    <s v="W"/>
    <n v="101"/>
    <s v="STREET"/>
    <n v="500"/>
    <s v="UNKNOWN WEAPON/OTHER WEAPON"/>
    <s v="AA"/>
    <s v="Adult Arrest"/>
    <n v="647"/>
    <m/>
    <m/>
    <m/>
    <s v="YUCCA"/>
    <s v="LAS PALMAS"/>
    <n v="34.103200000000001"/>
    <n v="-118.33620000000001"/>
    <n v="1"/>
    <x v="12"/>
  </r>
  <r>
    <n v="200908119"/>
    <d v="2020-04-03T00:00:00"/>
    <x v="152"/>
    <n v="1200"/>
    <n v="9"/>
    <x v="3"/>
    <n v="906"/>
    <n v="1"/>
    <n v="420"/>
    <s v="THEFT FROM MOTOR VEHICLE - PETTY ($950 &amp; UNDER)"/>
    <m/>
    <n v="0"/>
    <m/>
    <m/>
    <n v="101"/>
    <s v="STREET"/>
    <m/>
    <m/>
    <s v="IC"/>
    <s v="Invest Cont"/>
    <n v="420"/>
    <m/>
    <m/>
    <m/>
    <s v="14300    SHERMAN                      WY"/>
    <m/>
    <n v="34.206000000000003"/>
    <n v="-118.44450000000001"/>
    <n v="0"/>
    <x v="12"/>
  </r>
  <r>
    <n v="200616456"/>
    <d v="2020-10-09T00:00:00"/>
    <x v="212"/>
    <n v="1815"/>
    <n v="6"/>
    <x v="9"/>
    <n v="628"/>
    <n v="1"/>
    <n v="440"/>
    <s v="THEFT PLAIN - PETTY ($950 &amp; UNDER)"/>
    <s v="0325 0344"/>
    <n v="0"/>
    <s v="X"/>
    <s v="X"/>
    <n v="402"/>
    <s v="MARKET"/>
    <m/>
    <m/>
    <s v="IC"/>
    <s v="Invest Cont"/>
    <n v="440"/>
    <m/>
    <m/>
    <m/>
    <s v="5800    FRANKLIN                     AV"/>
    <m/>
    <n v="34.105200000000004"/>
    <n v="-118.3193"/>
    <n v="0"/>
    <x v="12"/>
  </r>
  <r>
    <n v="201005860"/>
    <d v="2020-02-12T00:00:00"/>
    <x v="320"/>
    <n v="930"/>
    <n v="10"/>
    <x v="11"/>
    <n v="1001"/>
    <n v="1"/>
    <n v="440"/>
    <s v="THEFT PLAIN - PETTY ($950 &amp; UNDER)"/>
    <s v="1822 0344"/>
    <n v="49"/>
    <s v="M"/>
    <s v="H"/>
    <n v="219"/>
    <s v="CLEANER/LAUNDROMAT"/>
    <m/>
    <m/>
    <s v="IC"/>
    <s v="Invest Cont"/>
    <n v="440"/>
    <m/>
    <m/>
    <m/>
    <s v="8200    TAMPA                        AV"/>
    <m/>
    <n v="34.219299999999997"/>
    <n v="-118.5536"/>
    <n v="0"/>
    <x v="12"/>
  </r>
  <r>
    <n v="200808722"/>
    <d v="2020-04-25T00:00:00"/>
    <x v="75"/>
    <n v="1535"/>
    <n v="8"/>
    <x v="12"/>
    <n v="849"/>
    <n v="1"/>
    <n v="480"/>
    <s v="BIKE - STOLEN"/>
    <s v="1402 0344 1822"/>
    <n v="38"/>
    <s v="M"/>
    <s v="W"/>
    <n v="501"/>
    <s v="SINGLE FAMILY DWELLING"/>
    <m/>
    <m/>
    <s v="IC"/>
    <s v="Invest Cont"/>
    <n v="480"/>
    <m/>
    <m/>
    <m/>
    <s v="8600 W  OLYMPIC                      BL"/>
    <m/>
    <n v="34.059399999999997"/>
    <n v="-118.3783"/>
    <n v="0"/>
    <x v="12"/>
  </r>
  <r>
    <n v="200405061"/>
    <d v="2020-01-28T00:00:00"/>
    <x v="259"/>
    <n v="730"/>
    <n v="4"/>
    <x v="4"/>
    <n v="438"/>
    <n v="2"/>
    <n v="626"/>
    <s v="INTIMATE PARTNER - SIMPLE ASSAULT"/>
    <s v="2000 1243 0913 1814 0400 0416"/>
    <n v="25"/>
    <s v="M"/>
    <s v="H"/>
    <n v="502"/>
    <s v="MULTI-UNIT DWELLING (APARTMENT, DUPLEX, ETC)"/>
    <n v="400"/>
    <s v="STRONG-ARM (HANDS, FIST, FEET OR BODILY FORCE)"/>
    <s v="AO"/>
    <s v="Adult Other"/>
    <n v="626"/>
    <m/>
    <m/>
    <m/>
    <s v="2900    VAQUERO                      AV"/>
    <m/>
    <n v="34.078600000000002"/>
    <n v="-118.16930000000001"/>
    <n v="0"/>
    <x v="12"/>
  </r>
  <r>
    <n v="201218463"/>
    <d v="2020-08-13T00:00:00"/>
    <x v="217"/>
    <n v="1100"/>
    <n v="12"/>
    <x v="8"/>
    <n v="1215"/>
    <n v="2"/>
    <n v="624"/>
    <s v="BATTERY - SIMPLE ASSAULT"/>
    <s v="0913 0444 0429"/>
    <n v="32"/>
    <s v="F"/>
    <s v="B"/>
    <n v="502"/>
    <s v="MULTI-UNIT DWELLING (APARTMENT, DUPLEX, ETC)"/>
    <n v="400"/>
    <s v="STRONG-ARM (HANDS, FIST, FEET OR BODILY FORCE)"/>
    <s v="IC"/>
    <s v="Invest Cont"/>
    <n v="624"/>
    <m/>
    <m/>
    <m/>
    <s v="5500 S  NORMANDIE                    AV"/>
    <m/>
    <n v="33.991599999999998"/>
    <n v="-118.3002"/>
    <n v="0"/>
    <x v="12"/>
  </r>
  <r>
    <n v="200513932"/>
    <d v="2020-09-08T00:00:00"/>
    <x v="129"/>
    <n v="1735"/>
    <n v="5"/>
    <x v="10"/>
    <n v="558"/>
    <n v="2"/>
    <n v="740"/>
    <s v="VANDALISM - FELONY ($400 &amp; OVER, ALL CHURCH VANDALISMS)"/>
    <s v="0329 1822"/>
    <n v="54"/>
    <s v="F"/>
    <s v="H"/>
    <n v="501"/>
    <s v="SINGLE FAMILY DWELLING"/>
    <m/>
    <m/>
    <s v="IC"/>
    <s v="Invest Cont"/>
    <n v="740"/>
    <m/>
    <m/>
    <m/>
    <s v="400 W  SANTA CRUZ                   ST"/>
    <m/>
    <n v="33.744199999999999"/>
    <n v="-118.2861"/>
    <n v="0"/>
    <x v="12"/>
  </r>
  <r>
    <n v="200507729"/>
    <d v="2020-03-29T00:00:00"/>
    <x v="7"/>
    <n v="1700"/>
    <n v="5"/>
    <x v="10"/>
    <n v="529"/>
    <n v="2"/>
    <n v="740"/>
    <s v="VANDALISM - FELONY ($400 &amp; OVER, ALL CHURCH VANDALISMS)"/>
    <s v="0329 1300"/>
    <n v="46"/>
    <s v="F"/>
    <s v="H"/>
    <n v="122"/>
    <s v="VEHICLE, PASSENGER/TRUCK"/>
    <m/>
    <m/>
    <s v="IC"/>
    <s v="Invest Cont"/>
    <n v="740"/>
    <m/>
    <m/>
    <m/>
    <s v="900    FLINT                        AV"/>
    <m/>
    <n v="33.782200000000003"/>
    <n v="-118.2495"/>
    <n v="0"/>
    <x v="12"/>
  </r>
  <r>
    <n v="201006870"/>
    <d v="2020-03-04T00:00:00"/>
    <x v="216"/>
    <n v="1300"/>
    <n v="10"/>
    <x v="11"/>
    <n v="1035"/>
    <n v="1"/>
    <n v="341"/>
    <s v="THEFT-GRAND ($950.01 &amp; OVER)EXCPT,GUNS,FOWL,LIVESTK,PROD"/>
    <s v="0913 2004 0344 1420"/>
    <n v="33"/>
    <s v="F"/>
    <s v="H"/>
    <n v="242"/>
    <s v="DISCOUNT STORE (99 CENT,DOLLAR,ETC."/>
    <m/>
    <m/>
    <s v="IC"/>
    <s v="Invest Cont"/>
    <n v="341"/>
    <m/>
    <m/>
    <m/>
    <s v="18300    VANOWEN                      ST"/>
    <m/>
    <n v="34.193899999999999"/>
    <n v="-118.5317"/>
    <n v="0"/>
    <x v="12"/>
  </r>
  <r>
    <n v="201010666"/>
    <d v="2020-07-04T00:00:00"/>
    <x v="11"/>
    <n v="1245"/>
    <n v="10"/>
    <x v="11"/>
    <n v="1003"/>
    <n v="2"/>
    <n v="626"/>
    <s v="INTIMATE PARTNER - SIMPLE ASSAULT"/>
    <s v="2000 0913 1813 2002 0444 0416 0359"/>
    <n v="28"/>
    <s v="F"/>
    <s v="O"/>
    <n v="501"/>
    <s v="SINGLE FAMILY DWELLING"/>
    <n v="400"/>
    <s v="STRONG-ARM (HANDS, FIST, FEET OR BODILY FORCE)"/>
    <s v="IC"/>
    <s v="Invest Cont"/>
    <n v="626"/>
    <m/>
    <m/>
    <m/>
    <s v="7900    RESEDA                       BL"/>
    <m/>
    <n v="34.214799999999997"/>
    <n v="-118.54040000000001"/>
    <n v="0"/>
    <x v="12"/>
  </r>
  <r>
    <n v="200512497"/>
    <d v="2020-07-31T00:00:00"/>
    <x v="266"/>
    <n v="1630"/>
    <n v="5"/>
    <x v="10"/>
    <n v="585"/>
    <n v="1"/>
    <n v="310"/>
    <s v="BURGLARY"/>
    <s v="0344 1601"/>
    <n v="41"/>
    <s v="F"/>
    <s v="W"/>
    <n v="502"/>
    <s v="MULTI-UNIT DWELLING (APARTMENT, DUPLEX, ETC)"/>
    <m/>
    <m/>
    <s v="IC"/>
    <s v="Invest Cont"/>
    <n v="310"/>
    <m/>
    <m/>
    <m/>
    <s v="800 W  18TH                         ST"/>
    <m/>
    <n v="33.724299999999999"/>
    <n v="-118.2963"/>
    <n v="0"/>
    <x v="12"/>
  </r>
  <r>
    <n v="201212203"/>
    <d v="2020-05-04T00:00:00"/>
    <x v="180"/>
    <n v="1530"/>
    <n v="12"/>
    <x v="8"/>
    <n v="1265"/>
    <n v="1"/>
    <n v="236"/>
    <s v="INTIMATE PARTNER - AGGRAVATED ASSAULT"/>
    <s v="1402 2000 1814 0913 0416 0445"/>
    <n v="28"/>
    <s v="F"/>
    <s v="B"/>
    <n v="101"/>
    <s v="STREET"/>
    <n v="500"/>
    <s v="UNKNOWN WEAPON/OTHER WEAPON"/>
    <s v="AO"/>
    <s v="Adult Other"/>
    <n v="236"/>
    <n v="998"/>
    <m/>
    <m/>
    <s v="85TH                         ST"/>
    <s v="VERMONT"/>
    <n v="33.960999999999999"/>
    <n v="-118.29170000000001"/>
    <n v="0"/>
    <x v="12"/>
  </r>
  <r>
    <n v="200410504"/>
    <d v="2020-07-05T00:00:00"/>
    <x v="101"/>
    <n v="2225"/>
    <n v="4"/>
    <x v="4"/>
    <n v="423"/>
    <n v="2"/>
    <n v="624"/>
    <s v="BATTERY - SIMPLE ASSAULT"/>
    <s v="1822 0417 0400"/>
    <n v="36"/>
    <s v="M"/>
    <s v="H"/>
    <n v="104"/>
    <s v="DRIVEWAY"/>
    <n v="400"/>
    <s v="STRONG-ARM (HANDS, FIST, FEET OR BODILY FORCE)"/>
    <s v="IC"/>
    <s v="Invest Cont"/>
    <n v="624"/>
    <m/>
    <m/>
    <m/>
    <s v="1900    WORKMAN                      ST"/>
    <m/>
    <n v="34.066000000000003"/>
    <n v="-118.2141"/>
    <n v="0"/>
    <x v="12"/>
  </r>
  <r>
    <n v="200111361"/>
    <d v="2020-05-05T00:00:00"/>
    <x v="86"/>
    <n v="1500"/>
    <n v="1"/>
    <x v="1"/>
    <n v="111"/>
    <n v="2"/>
    <n v="354"/>
    <s v="THEFT OF IDENTITY"/>
    <n v="377"/>
    <n v="39"/>
    <s v="M"/>
    <s v="W"/>
    <n v="502"/>
    <s v="MULTI-UNIT DWELLING (APARTMENT, DUPLEX, ETC)"/>
    <m/>
    <m/>
    <s v="IC"/>
    <s v="Invest Cont"/>
    <n v="354"/>
    <m/>
    <m/>
    <m/>
    <s v="500 N  FIGUEROA                     ST"/>
    <m/>
    <n v="34.061700000000002"/>
    <n v="-118.2469"/>
    <n v="0"/>
    <x v="12"/>
  </r>
  <r>
    <n v="200909266"/>
    <d v="2020-05-02T00:00:00"/>
    <x v="193"/>
    <n v="2200"/>
    <n v="9"/>
    <x v="3"/>
    <n v="916"/>
    <n v="1"/>
    <n v="331"/>
    <s v="THEFT FROM MOTOR VEHICLE - GRAND ($950.01 AND OVER)"/>
    <s v="0344 1822 0385"/>
    <n v="55"/>
    <s v="M"/>
    <s v="H"/>
    <n v="104"/>
    <s v="DRIVEWAY"/>
    <m/>
    <m/>
    <s v="IC"/>
    <s v="Invest Cont"/>
    <n v="331"/>
    <m/>
    <m/>
    <m/>
    <s v="6900    HAZELTINE                    AV"/>
    <m/>
    <n v="34.195799999999998"/>
    <n v="-118.44"/>
    <n v="0"/>
    <x v="12"/>
  </r>
  <r>
    <n v="200906275"/>
    <d v="2020-02-20T00:00:00"/>
    <x v="270"/>
    <n v="1700"/>
    <n v="9"/>
    <x v="3"/>
    <n v="904"/>
    <n v="1"/>
    <n v="330"/>
    <s v="BURGLARY FROM VEHICLE"/>
    <n v="344"/>
    <n v="42"/>
    <s v="F"/>
    <s v="H"/>
    <n v="108"/>
    <s v="PARKING LOT"/>
    <m/>
    <m/>
    <s v="IC"/>
    <s v="Invest Cont"/>
    <n v="330"/>
    <m/>
    <m/>
    <m/>
    <s v="15000    SHERMAN                      WY"/>
    <m/>
    <n v="34.208399999999997"/>
    <n v="-118.4599"/>
    <n v="0"/>
    <x v="12"/>
  </r>
  <r>
    <n v="200216324"/>
    <d v="2020-10-18T00:00:00"/>
    <x v="36"/>
    <n v="1"/>
    <n v="2"/>
    <x v="5"/>
    <n v="279"/>
    <n v="2"/>
    <n v="930"/>
    <s v="CRIMINAL THREATS - NO WEAPON DISPLAYED"/>
    <s v="0913 2000 1814 0443"/>
    <n v="26"/>
    <s v="F"/>
    <s v="H"/>
    <n v="502"/>
    <s v="MULTI-UNIT DWELLING (APARTMENT, DUPLEX, ETC)"/>
    <n v="511"/>
    <s v="VERBAL THREAT"/>
    <s v="AO"/>
    <s v="Adult Other"/>
    <n v="930"/>
    <m/>
    <m/>
    <m/>
    <s v="1400 W  10TH                         PL"/>
    <m/>
    <n v="34.047400000000003"/>
    <n v="-118.2714"/>
    <n v="0"/>
    <x v="12"/>
  </r>
  <r>
    <n v="200115239"/>
    <d v="2020-07-23T00:00:00"/>
    <x v="286"/>
    <n v="955"/>
    <n v="1"/>
    <x v="1"/>
    <n v="158"/>
    <n v="2"/>
    <n v="625"/>
    <s v="OTHER ASSAULT"/>
    <s v="2004 0917 0356 0345"/>
    <n v="51"/>
    <s v="M"/>
    <s v="W"/>
    <n v="101"/>
    <s v="STREET"/>
    <n v="500"/>
    <s v="UNKNOWN WEAPON/OTHER WEAPON"/>
    <s v="AO"/>
    <s v="Adult Other"/>
    <n v="625"/>
    <m/>
    <m/>
    <m/>
    <s v="6TH"/>
    <s v="GLADYS                       ST"/>
    <n v="34.040300000000002"/>
    <n v="-118.24209999999999"/>
    <n v="0"/>
    <x v="12"/>
  </r>
  <r>
    <n v="200911324"/>
    <d v="2020-06-20T00:00:00"/>
    <x v="339"/>
    <n v="2200"/>
    <n v="9"/>
    <x v="3"/>
    <n v="952"/>
    <n v="1"/>
    <n v="420"/>
    <s v="THEFT FROM MOTOR VEHICLE - PETTY ($950 &amp; UNDER)"/>
    <m/>
    <n v="0"/>
    <m/>
    <m/>
    <n v="108"/>
    <s v="PARKING LOT"/>
    <m/>
    <m/>
    <s v="IC"/>
    <s v="Invest Cont"/>
    <n v="420"/>
    <m/>
    <m/>
    <m/>
    <s v="5400 N  SEPULVEDA                    BL"/>
    <m/>
    <n v="34.168500000000002"/>
    <n v="-118.4662"/>
    <n v="0"/>
    <x v="12"/>
  </r>
  <r>
    <n v="200214009"/>
    <d v="2020-08-20T00:00:00"/>
    <x v="137"/>
    <n v="1300"/>
    <n v="2"/>
    <x v="5"/>
    <n v="257"/>
    <n v="2"/>
    <n v="625"/>
    <s v="OTHER ASSAULT"/>
    <s v="1822 2004 0601 0356 1236 0400"/>
    <n v="37"/>
    <s v="F"/>
    <s v="H"/>
    <n v="405"/>
    <s v="CLOTHING STORE"/>
    <n v="400"/>
    <s v="STRONG-ARM (HANDS, FIST, FEET OR BODILY FORCE)"/>
    <s v="IC"/>
    <s v="Invest Cont"/>
    <n v="625"/>
    <m/>
    <m/>
    <m/>
    <s v="1500 W  6TH                          ST"/>
    <m/>
    <n v="34.056600000000003"/>
    <n v="-118.2681"/>
    <n v="0"/>
    <x v="12"/>
  </r>
  <r>
    <n v="200916921"/>
    <d v="2020-11-06T00:00:00"/>
    <x v="166"/>
    <n v="830"/>
    <n v="9"/>
    <x v="3"/>
    <n v="911"/>
    <n v="2"/>
    <n v="901"/>
    <s v="VIOLATION OF RESTRAINING ORDER"/>
    <n v="2038"/>
    <n v="56"/>
    <s v="F"/>
    <s v="B"/>
    <n v="501"/>
    <s v="SINGLE FAMILY DWELLING"/>
    <m/>
    <m/>
    <s v="IC"/>
    <s v="Invest Cont"/>
    <n v="901"/>
    <m/>
    <m/>
    <m/>
    <s v="7000    FIRMAMENT                    AV"/>
    <m/>
    <n v="34.197499999999998"/>
    <n v="-118.4727"/>
    <n v="0"/>
    <x v="12"/>
  </r>
  <r>
    <n v="201224166"/>
    <d v="2020-11-07T00:00:00"/>
    <x v="249"/>
    <n v="1600"/>
    <n v="12"/>
    <x v="8"/>
    <n v="1283"/>
    <n v="2"/>
    <n v="626"/>
    <s v="INTIMATE PARTNER - SIMPLE ASSAULT"/>
    <s v="2000 1823 0913 1310 0319 0408"/>
    <n v="26"/>
    <s v="F"/>
    <s v="B"/>
    <n v="101"/>
    <s v="STREET"/>
    <n v="400"/>
    <s v="STRONG-ARM (HANDS, FIST, FEET OR BODILY FORCE)"/>
    <s v="IC"/>
    <s v="Invest Cont"/>
    <n v="626"/>
    <m/>
    <m/>
    <m/>
    <s v="9800    HAAS                         AV"/>
    <m/>
    <n v="33.947499999999998"/>
    <n v="-118.3167"/>
    <n v="0"/>
    <x v="12"/>
  </r>
  <r>
    <n v="201304739"/>
    <d v="2020-01-14T00:00:00"/>
    <x v="141"/>
    <n v="1000"/>
    <n v="13"/>
    <x v="6"/>
    <n v="1342"/>
    <n v="2"/>
    <n v="626"/>
    <s v="INTIMATE PARTNER - SIMPLE ASSAULT"/>
    <s v="2000 1814 0444 0400 0913"/>
    <n v="24"/>
    <s v="F"/>
    <s v="H"/>
    <n v="101"/>
    <s v="STREET"/>
    <n v="400"/>
    <s v="STRONG-ARM (HANDS, FIST, FEET OR BODILY FORCE)"/>
    <s v="IC"/>
    <s v="Invest Cont"/>
    <n v="626"/>
    <m/>
    <m/>
    <m/>
    <s v="3700    MAPLE                        AV"/>
    <m/>
    <n v="34.014899999999997"/>
    <n v="-118.2709"/>
    <n v="0"/>
    <x v="12"/>
  </r>
  <r>
    <n v="200705917"/>
    <d v="2020-02-10T00:00:00"/>
    <x v="15"/>
    <n v="1355"/>
    <n v="7"/>
    <x v="0"/>
    <n v="701"/>
    <n v="1"/>
    <n v="310"/>
    <s v="BURGLARY"/>
    <s v="1607 0344"/>
    <n v="27"/>
    <s v="M"/>
    <s v="W"/>
    <n v="502"/>
    <s v="MULTI-UNIT DWELLING (APARTMENT, DUPLEX, ETC)"/>
    <m/>
    <m/>
    <s v="IC"/>
    <s v="Invest Cont"/>
    <n v="310"/>
    <m/>
    <m/>
    <m/>
    <s v="500 N  HAYWORTH                     AV"/>
    <m/>
    <n v="34.080199999999998"/>
    <n v="-118.3627"/>
    <n v="0"/>
    <x v="12"/>
  </r>
  <r>
    <n v="200605495"/>
    <d v="2020-02-01T00:00:00"/>
    <x v="87"/>
    <n v="1620"/>
    <n v="6"/>
    <x v="9"/>
    <n v="626"/>
    <n v="2"/>
    <n v="888"/>
    <s v="TRESPASSING"/>
    <n v="1822"/>
    <n v="34"/>
    <s v="F"/>
    <s v="W"/>
    <n v="501"/>
    <s v="SINGLE FAMILY DWELLING"/>
    <m/>
    <m/>
    <s v="IC"/>
    <s v="Invest Cont"/>
    <n v="888"/>
    <m/>
    <m/>
    <m/>
    <s v="2500    HARGRAVE                     DR"/>
    <m/>
    <n v="34.114600000000003"/>
    <n v="-118.3254"/>
    <n v="0"/>
    <x v="12"/>
  </r>
  <r>
    <n v="201112545"/>
    <d v="2020-08-16T00:00:00"/>
    <x v="338"/>
    <n v="200"/>
    <n v="11"/>
    <x v="7"/>
    <n v="1124"/>
    <n v="1"/>
    <n v="230"/>
    <s v="ASSAULT WITH DEADLY WEAPON, AGGRAVATED ASSAULT"/>
    <s v="1822 0334 0445 0416"/>
    <n v="39"/>
    <s v="F"/>
    <s v="H"/>
    <n v="101"/>
    <s v="STREET"/>
    <n v="207"/>
    <s v="OTHER KNIFE"/>
    <s v="IC"/>
    <s v="Invest Cont"/>
    <n v="230"/>
    <m/>
    <m/>
    <m/>
    <s v="3200 W  AVENUE 32"/>
    <m/>
    <n v="34.118600000000001"/>
    <n v="-118.245"/>
    <n v="0"/>
    <x v="12"/>
  </r>
  <r>
    <n v="201010042"/>
    <d v="2020-06-16T00:00:00"/>
    <x v="33"/>
    <n v="1"/>
    <n v="10"/>
    <x v="11"/>
    <n v="1017"/>
    <n v="1"/>
    <n v="420"/>
    <s v="THEFT FROM MOTOR VEHICLE - PETTY ($950 &amp; UNDER)"/>
    <m/>
    <n v="0"/>
    <m/>
    <m/>
    <n v="101"/>
    <s v="STREET"/>
    <m/>
    <m/>
    <s v="IC"/>
    <s v="Invest Cont"/>
    <n v="420"/>
    <m/>
    <m/>
    <m/>
    <s v="7400    OSTROM                       AV"/>
    <m/>
    <n v="34.204799999999999"/>
    <n v="-118.5076"/>
    <n v="0"/>
    <x v="12"/>
  </r>
  <r>
    <n v="201015241"/>
    <d v="2020-11-19T00:00:00"/>
    <x v="92"/>
    <n v="735"/>
    <n v="10"/>
    <x v="11"/>
    <n v="1007"/>
    <n v="2"/>
    <n v="354"/>
    <s v="THEFT OF IDENTITY"/>
    <s v="1822 0935"/>
    <n v="41"/>
    <s v="M"/>
    <s v="W"/>
    <n v="501"/>
    <s v="SINGLE FAMILY DWELLING"/>
    <m/>
    <m/>
    <s v="IC"/>
    <s v="Invest Cont"/>
    <n v="354"/>
    <m/>
    <m/>
    <m/>
    <s v="17100    SATICOY                      ST"/>
    <m/>
    <n v="34.214599999999997"/>
    <n v="-118.5056"/>
    <n v="0"/>
    <x v="12"/>
  </r>
  <r>
    <n v="200607543"/>
    <d v="2020-03-08T00:00:00"/>
    <x v="330"/>
    <n v="2240"/>
    <n v="6"/>
    <x v="9"/>
    <n v="636"/>
    <n v="2"/>
    <n v="886"/>
    <s v="DISTURBING THE PEACE"/>
    <s v="1501 1300 0913"/>
    <n v="44"/>
    <s v="M"/>
    <s v="W"/>
    <n v="203"/>
    <s v="OTHER BUSINESS"/>
    <m/>
    <m/>
    <s v="IC"/>
    <s v="Invest Cont"/>
    <n v="886"/>
    <m/>
    <m/>
    <m/>
    <s v="6300    HOLLYWOOD                    BL"/>
    <m/>
    <n v="34.103400000000001"/>
    <n v="-118.3325"/>
    <n v="0"/>
    <x v="12"/>
  </r>
  <r>
    <n v="200314227"/>
    <d v="2020-07-15T00:00:00"/>
    <x v="110"/>
    <n v="1800"/>
    <n v="3"/>
    <x v="2"/>
    <n v="316"/>
    <n v="1"/>
    <n v="510"/>
    <s v="VEHICLE - STOLEN"/>
    <m/>
    <n v="0"/>
    <m/>
    <m/>
    <n v="101"/>
    <s v="STREET"/>
    <m/>
    <m/>
    <s v="IC"/>
    <s v="Invest Cont"/>
    <n v="510"/>
    <m/>
    <m/>
    <m/>
    <s v="1800 W  24TH                         ST"/>
    <m/>
    <n v="34.034599999999998"/>
    <n v="-118.3049"/>
    <n v="0"/>
    <x v="12"/>
  </r>
  <r>
    <n v="200308721"/>
    <d v="2020-03-18T00:00:00"/>
    <x v="71"/>
    <n v="1200"/>
    <n v="3"/>
    <x v="2"/>
    <n v="308"/>
    <n v="1"/>
    <n v="480"/>
    <s v="BIKE - STOLEN"/>
    <s v="0344 1251"/>
    <n v="23"/>
    <s v="M"/>
    <s v="W"/>
    <n v="502"/>
    <s v="MULTI-UNIT DWELLING (APARTMENT, DUPLEX, ETC)"/>
    <m/>
    <m/>
    <s v="IC"/>
    <s v="Invest Cont"/>
    <n v="480"/>
    <m/>
    <m/>
    <m/>
    <s v="2300    PORTLAND                     ST"/>
    <m/>
    <n v="34.033900000000003"/>
    <n v="-118.28100000000001"/>
    <n v="0"/>
    <x v="12"/>
  </r>
  <r>
    <n v="200813424"/>
    <d v="2020-08-27T00:00:00"/>
    <x v="49"/>
    <n v="1800"/>
    <n v="8"/>
    <x v="12"/>
    <n v="802"/>
    <n v="2"/>
    <n v="624"/>
    <s v="BATTERY - SIMPLE ASSAULT"/>
    <s v="0447 0416"/>
    <n v="64"/>
    <s v="F"/>
    <s v="W"/>
    <n v="501"/>
    <s v="SINGLE FAMILY DWELLING"/>
    <n v="305"/>
    <s v="FIXED OBJECT"/>
    <s v="AO"/>
    <s v="Adult Other"/>
    <n v="624"/>
    <m/>
    <m/>
    <m/>
    <s v="900    FISKE                        ST"/>
    <m/>
    <n v="34.045400000000001"/>
    <n v="-118.5217"/>
    <n v="0"/>
    <x v="12"/>
  </r>
  <r>
    <n v="200800588"/>
    <d v="2020-03-08T00:00:00"/>
    <x v="330"/>
    <n v="1930"/>
    <n v="8"/>
    <x v="12"/>
    <n v="841"/>
    <n v="1"/>
    <n v="420"/>
    <s v="THEFT FROM MOTOR VEHICLE - PETTY ($950 &amp; UNDER)"/>
    <s v="1202 1402 1606 0344 1822 0377"/>
    <n v="68"/>
    <s v="F"/>
    <s v="W"/>
    <n v="123"/>
    <s v="PARKING UNDERGROUND/BUILDING"/>
    <m/>
    <m/>
    <s v="IC"/>
    <s v="Invest Cont"/>
    <n v="420"/>
    <n v="998"/>
    <m/>
    <m/>
    <s v="12400    TEXAS                        AV"/>
    <m/>
    <n v="34.040799999999997"/>
    <n v="-118.46850000000001"/>
    <n v="0"/>
    <x v="12"/>
  </r>
  <r>
    <n v="200314971"/>
    <d v="2020-07-31T00:00:00"/>
    <x v="266"/>
    <n v="230"/>
    <n v="3"/>
    <x v="2"/>
    <n v="362"/>
    <n v="1"/>
    <n v="210"/>
    <s v="ROBBERY"/>
    <s v="0913 2000 1814 0344 0329 0416 0445 2021 1402"/>
    <n v="57"/>
    <s v="F"/>
    <s v="B"/>
    <n v="502"/>
    <s v="MULTI-UNIT DWELLING (APARTMENT, DUPLEX, ETC)"/>
    <n v="500"/>
    <s v="UNKNOWN WEAPON/OTHER WEAPON"/>
    <s v="AO"/>
    <s v="Adult Other"/>
    <n v="210"/>
    <m/>
    <m/>
    <m/>
    <s v="3900    ROXANNE                      AV"/>
    <m/>
    <n v="34.014800000000001"/>
    <n v="-118.34869999999999"/>
    <n v="0"/>
    <x v="12"/>
  </r>
  <r>
    <n v="200312196"/>
    <d v="2020-06-01T00:00:00"/>
    <x v="65"/>
    <n v="1200"/>
    <n v="3"/>
    <x v="2"/>
    <n v="391"/>
    <n v="1"/>
    <n v="230"/>
    <s v="ASSAULT WITH DEADLY WEAPON, AGGRAVATED ASSAULT"/>
    <s v="0329 1310 1309 0913"/>
    <n v="29"/>
    <s v="F"/>
    <s v="B"/>
    <n v="101"/>
    <s v="STREET"/>
    <n v="307"/>
    <s v="VEHICLE"/>
    <s v="IC"/>
    <s v="Invest Cont"/>
    <n v="230"/>
    <m/>
    <m/>
    <m/>
    <s v="4100    SANTO TOMAS                  DR"/>
    <m/>
    <n v="34.009900000000002"/>
    <n v="-118.3446"/>
    <n v="0"/>
    <x v="12"/>
  </r>
  <r>
    <n v="200215049"/>
    <d v="2020-09-15T00:00:00"/>
    <x v="346"/>
    <n v="1600"/>
    <n v="2"/>
    <x v="5"/>
    <n v="204"/>
    <n v="1"/>
    <n v="210"/>
    <s v="ROBBERY"/>
    <s v="1822 0334 0355 0302 0344 0312 0319 0207 1309 0216"/>
    <n v="22"/>
    <s v="F"/>
    <s v="W"/>
    <n v="101"/>
    <s v="STREET"/>
    <n v="109"/>
    <s v="SEMI-AUTOMATIC PISTOL"/>
    <s v="IC"/>
    <s v="Invest Cont"/>
    <n v="210"/>
    <m/>
    <m/>
    <m/>
    <s v="SANBORN                      AV"/>
    <s v="DEL MAR                      AV"/>
    <n v="34.089799999999997"/>
    <n v="-118.2818"/>
    <n v="0"/>
    <x v="12"/>
  </r>
  <r>
    <n v="201013617"/>
    <d v="2020-10-01T00:00:00"/>
    <x v="111"/>
    <n v="1800"/>
    <n v="10"/>
    <x v="11"/>
    <n v="1035"/>
    <n v="2"/>
    <n v="740"/>
    <s v="VANDALISM - FELONY ($400 &amp; OVER, ALL CHURCH VANDALISMS)"/>
    <s v="0329 1300 0209 1822"/>
    <n v="42"/>
    <s v="F"/>
    <s v="H"/>
    <n v="122"/>
    <s v="VEHICLE, PASSENGER/TRUCK"/>
    <m/>
    <m/>
    <s v="IC"/>
    <s v="Invest Cont"/>
    <n v="740"/>
    <m/>
    <m/>
    <m/>
    <s v="18100    KITTRIDGE                    ST"/>
    <m/>
    <n v="34.190199999999997"/>
    <n v="-118.5279"/>
    <n v="0"/>
    <x v="12"/>
  </r>
  <r>
    <n v="201207128"/>
    <d v="2020-02-13T00:00:00"/>
    <x v="27"/>
    <n v="1930"/>
    <n v="12"/>
    <x v="8"/>
    <n v="1283"/>
    <n v="1"/>
    <n v="230"/>
    <s v="ASSAULT WITH DEADLY WEAPON, AGGRAVATED ASSAULT"/>
    <s v="1206 1822 0400 0416 2033"/>
    <n v="27"/>
    <s v="M"/>
    <s v="W"/>
    <n v="102"/>
    <s v="SIDEWALK"/>
    <n v="400"/>
    <s v="STRONG-ARM (HANDS, FIST, FEET OR BODILY FORCE)"/>
    <s v="IC"/>
    <s v="Invest Cont"/>
    <n v="230"/>
    <m/>
    <m/>
    <m/>
    <s v="92ND                         ST"/>
    <s v="MANHATTAN                    PL"/>
    <n v="33.9527"/>
    <n v="-118.31010000000001"/>
    <n v="0"/>
    <x v="12"/>
  </r>
  <r>
    <n v="201208319"/>
    <d v="2020-03-02T00:00:00"/>
    <x v="38"/>
    <n v="2315"/>
    <n v="12"/>
    <x v="8"/>
    <n v="1208"/>
    <n v="1"/>
    <n v="230"/>
    <s v="ASSAULT WITH DEADLY WEAPON, AGGRAVATED ASSAULT"/>
    <s v="0906 0450 1100 1407 1822"/>
    <n v="23"/>
    <s v="M"/>
    <s v="H"/>
    <n v="101"/>
    <s v="STREET"/>
    <n v="102"/>
    <s v="HAND GUN"/>
    <s v="AA"/>
    <s v="Adult Arrest"/>
    <n v="230"/>
    <n v="998"/>
    <m/>
    <m/>
    <s v="4500 S  FIGUEROA                     ST"/>
    <m/>
    <n v="33.999699999999997"/>
    <n v="-118.28489999999999"/>
    <n v="1"/>
    <x v="12"/>
  </r>
  <r>
    <n v="200404742"/>
    <d v="2020-01-17T00:00:00"/>
    <x v="277"/>
    <n v="1030"/>
    <n v="4"/>
    <x v="4"/>
    <n v="473"/>
    <n v="1"/>
    <n v="440"/>
    <s v="THEFT PLAIN - PETTY ($950 &amp; UNDER)"/>
    <s v="0344 1822"/>
    <n v="40"/>
    <s v="M"/>
    <s v="H"/>
    <n v="116"/>
    <s v="OTHER/OUTSIDE"/>
    <m/>
    <m/>
    <s v="IC"/>
    <s v="Invest Cont"/>
    <n v="440"/>
    <m/>
    <m/>
    <m/>
    <s v="2200 E  4TH                          ST"/>
    <m/>
    <n v="34.041699999999999"/>
    <n v="-118.21420000000001"/>
    <n v="0"/>
    <x v="12"/>
  </r>
  <r>
    <n v="200304728"/>
    <d v="2020-01-13T00:00:00"/>
    <x v="350"/>
    <n v="1800"/>
    <n v="3"/>
    <x v="2"/>
    <n v="313"/>
    <n v="2"/>
    <n v="624"/>
    <s v="BATTERY - SIMPLE ASSAULT"/>
    <s v="1202 0444 0913"/>
    <n v="73"/>
    <s v="F"/>
    <s v="H"/>
    <n v="501"/>
    <s v="SINGLE FAMILY DWELLING"/>
    <n v="400"/>
    <s v="STRONG-ARM (HANDS, FIST, FEET OR BODILY FORCE)"/>
    <s v="IC"/>
    <s v="Invest Cont"/>
    <n v="624"/>
    <m/>
    <m/>
    <m/>
    <s v="2800    EDGEHILL                     DR"/>
    <m/>
    <n v="34.033299999999997"/>
    <n v="-118.33110000000001"/>
    <n v="0"/>
    <x v="12"/>
  </r>
  <r>
    <n v="201007876"/>
    <d v="2020-04-08T00:00:00"/>
    <x v="193"/>
    <n v="23"/>
    <n v="10"/>
    <x v="11"/>
    <n v="1008"/>
    <n v="1"/>
    <n v="510"/>
    <s v="VEHICLE - STOLEN"/>
    <m/>
    <n v="0"/>
    <m/>
    <m/>
    <n v="108"/>
    <s v="PARKING LOT"/>
    <m/>
    <m/>
    <s v="IC"/>
    <s v="Invest Cont"/>
    <n v="510"/>
    <m/>
    <m/>
    <m/>
    <s v="7700    BALBOA                       BL"/>
    <m/>
    <n v="34.210500000000003"/>
    <n v="-118.50109999999999"/>
    <n v="0"/>
    <x v="12"/>
  </r>
  <r>
    <n v="200312518"/>
    <d v="2020-06-10T00:00:00"/>
    <x v="343"/>
    <n v="1715"/>
    <n v="3"/>
    <x v="2"/>
    <n v="379"/>
    <n v="2"/>
    <n v="624"/>
    <s v="BATTERY - SIMPLE ASSAULT"/>
    <s v="0913 0444 0603 0361"/>
    <n v="20"/>
    <s v="F"/>
    <s v="H"/>
    <n v="502"/>
    <s v="MULTI-UNIT DWELLING (APARTMENT, DUPLEX, ETC)"/>
    <n v="400"/>
    <s v="STRONG-ARM (HANDS, FIST, FEET OR BODILY FORCE)"/>
    <s v="IC"/>
    <s v="Invest Cont"/>
    <n v="624"/>
    <m/>
    <m/>
    <m/>
    <s v="1100 W  MARTIN LUTHER KING JR        BL"/>
    <m/>
    <n v="34.014499999999998"/>
    <n v="-118.2937"/>
    <n v="0"/>
    <x v="12"/>
  </r>
  <r>
    <n v="200612122"/>
    <d v="2020-07-02T00:00:00"/>
    <x v="79"/>
    <n v="1135"/>
    <n v="6"/>
    <x v="9"/>
    <n v="646"/>
    <n v="2"/>
    <n v="626"/>
    <s v="INTIMATE PARTNER - SIMPLE ASSAULT"/>
    <s v="2000 0400 0913"/>
    <n v="27"/>
    <s v="F"/>
    <s v="W"/>
    <n v="502"/>
    <s v="MULTI-UNIT DWELLING (APARTMENT, DUPLEX, ETC)"/>
    <n v="400"/>
    <s v="STRONG-ARM (HANDS, FIST, FEET OR BODILY FORCE)"/>
    <s v="IC"/>
    <s v="Invest Cont"/>
    <n v="626"/>
    <m/>
    <m/>
    <m/>
    <s v="6600    LELAND                       WY"/>
    <m/>
    <n v="34.097000000000001"/>
    <n v="-118.33320000000001"/>
    <n v="0"/>
    <x v="12"/>
  </r>
  <r>
    <n v="201305977"/>
    <d v="2020-02-04T00:00:00"/>
    <x v="253"/>
    <n v="1730"/>
    <n v="13"/>
    <x v="6"/>
    <n v="1363"/>
    <n v="2"/>
    <n v="740"/>
    <s v="VANDALISM - FELONY ($400 &amp; OVER, ALL CHURCH VANDALISMS)"/>
    <n v="329"/>
    <n v="42"/>
    <s v="M"/>
    <s v="H"/>
    <n v="122"/>
    <s v="VEHICLE, PASSENGER/TRUCK"/>
    <m/>
    <m/>
    <s v="IC"/>
    <s v="Invest Cont"/>
    <n v="740"/>
    <m/>
    <m/>
    <m/>
    <s v="700 E  50TH                         ST"/>
    <m/>
    <n v="33.997599999999998"/>
    <n v="-118.2634"/>
    <n v="0"/>
    <x v="12"/>
  </r>
  <r>
    <n v="201305072"/>
    <d v="2020-01-19T00:00:00"/>
    <x v="45"/>
    <n v="1500"/>
    <n v="13"/>
    <x v="6"/>
    <n v="1394"/>
    <n v="1"/>
    <n v="330"/>
    <s v="BURGLARY FROM VEHICLE"/>
    <s v="0329 1307 0344"/>
    <n v="18"/>
    <s v="F"/>
    <s v="H"/>
    <n v="102"/>
    <s v="SIDEWALK"/>
    <m/>
    <m/>
    <s v="IC"/>
    <s v="Invest Cont"/>
    <n v="330"/>
    <m/>
    <m/>
    <m/>
    <s v="67TH                         ST"/>
    <s v="SAN PEDRO                    ST"/>
    <n v="33.9788"/>
    <n v="-118.26949999999999"/>
    <n v="0"/>
    <x v="12"/>
  </r>
  <r>
    <n v="200105579"/>
    <d v="2020-01-23T00:00:00"/>
    <x v="327"/>
    <n v="2030"/>
    <n v="1"/>
    <x v="1"/>
    <n v="156"/>
    <n v="1"/>
    <n v="236"/>
    <s v="INTIMATE PARTNER - AGGRAVATED ASSAULT"/>
    <s v="1218 2004 1813 1414 2000 0416 0408 0913"/>
    <n v="47"/>
    <s v="F"/>
    <s v="B"/>
    <n v="516"/>
    <s v="SINGLE RESIDENCE OCCUPANCY (SRO'S) LOCATIONS"/>
    <n v="400"/>
    <s v="STRONG-ARM (HANDS, FIST, FEET OR BODILY FORCE)"/>
    <s v="AO"/>
    <s v="Adult Other"/>
    <n v="236"/>
    <m/>
    <m/>
    <m/>
    <s v="500    WALL                         ST"/>
    <m/>
    <n v="34.044899999999998"/>
    <n v="-118.2458"/>
    <n v="0"/>
    <x v="12"/>
  </r>
  <r>
    <n v="200121100"/>
    <d v="2020-11-16T00:00:00"/>
    <x v="90"/>
    <n v="1500"/>
    <n v="1"/>
    <x v="1"/>
    <n v="124"/>
    <n v="2"/>
    <n v="740"/>
    <s v="VANDALISM - FELONY ($400 &amp; OVER, ALL CHURCH VANDALISMS)"/>
    <n v="329"/>
    <n v="0"/>
    <s v="M"/>
    <s v="W"/>
    <n v="725"/>
    <s v="GOVERNMENT FACILITY (FEDERAL,STATE, COUNTY &amp; CITY)"/>
    <m/>
    <m/>
    <s v="IC"/>
    <s v="Invest Cont"/>
    <n v="740"/>
    <m/>
    <m/>
    <m/>
    <s v="200 N  LOS ANGELES                  ST"/>
    <m/>
    <n v="34.052500000000002"/>
    <n v="-118.2432"/>
    <n v="0"/>
    <x v="12"/>
  </r>
  <r>
    <n v="200714206"/>
    <d v="2020-09-23T00:00:00"/>
    <x v="83"/>
    <n v="530"/>
    <n v="7"/>
    <x v="0"/>
    <n v="738"/>
    <n v="2"/>
    <n v="624"/>
    <s v="BATTERY - SIMPLE ASSAULT"/>
    <s v="1822 0416 0400"/>
    <n v="30"/>
    <s v="F"/>
    <s v="H"/>
    <n v="252"/>
    <s v="COFFEE SHOP (STARBUCKS, COFFEE BEAN, PEET'S, ETC.)"/>
    <n v="400"/>
    <s v="STRONG-ARM (HANDS, FIST, FEET OR BODILY FORCE)"/>
    <s v="IC"/>
    <s v="Invest Cont"/>
    <n v="624"/>
    <m/>
    <m/>
    <m/>
    <s v="5000    WILSHIRE                     BL"/>
    <m/>
    <n v="34.062100000000001"/>
    <n v="-118.3385"/>
    <n v="0"/>
    <x v="12"/>
  </r>
  <r>
    <n v="200617463"/>
    <d v="2020-11-01T00:00:00"/>
    <x v="345"/>
    <n v="1530"/>
    <n v="6"/>
    <x v="9"/>
    <n v="667"/>
    <n v="2"/>
    <n v="626"/>
    <s v="INTIMATE PARTNER - SIMPLE ASSAULT"/>
    <s v="2000 0400 0416 0444 0913 1814 1501"/>
    <n v="32"/>
    <s v="M"/>
    <s v="H"/>
    <n v="501"/>
    <s v="SINGLE FAMILY DWELLING"/>
    <n v="400"/>
    <s v="STRONG-ARM (HANDS, FIST, FEET OR BODILY FORCE)"/>
    <s v="IC"/>
    <s v="Invest Cont"/>
    <n v="626"/>
    <m/>
    <m/>
    <m/>
    <s v="5800    LEXINGTON                    AV"/>
    <m/>
    <n v="34.092799999999997"/>
    <n v="-118.31789999999999"/>
    <n v="0"/>
    <x v="12"/>
  </r>
  <r>
    <n v="201005556"/>
    <d v="2020-02-05T00:00:00"/>
    <x v="253"/>
    <n v="2100"/>
    <n v="10"/>
    <x v="11"/>
    <n v="1043"/>
    <n v="1"/>
    <n v="510"/>
    <s v="VEHICLE - STOLEN"/>
    <m/>
    <n v="0"/>
    <m/>
    <m/>
    <n v="101"/>
    <s v="STREET"/>
    <m/>
    <m/>
    <s v="IC"/>
    <s v="Invest Cont"/>
    <n v="510"/>
    <m/>
    <m/>
    <m/>
    <s v="18600    HATTERAS                     ST"/>
    <m/>
    <n v="34.177399999999999"/>
    <n v="-118.53870000000001"/>
    <n v="0"/>
    <x v="12"/>
  </r>
  <r>
    <n v="200320774"/>
    <d v="2020-11-22T00:00:00"/>
    <x v="219"/>
    <n v="1215"/>
    <n v="3"/>
    <x v="2"/>
    <n v="397"/>
    <n v="2"/>
    <n v="624"/>
    <s v="BATTERY - SIMPLE ASSAULT"/>
    <s v="1202 2021 0416 0446 1822"/>
    <n v="60"/>
    <s v="M"/>
    <s v="H"/>
    <n v="101"/>
    <s v="STREET"/>
    <n v="400"/>
    <s v="STRONG-ARM (HANDS, FIST, FEET OR BODILY FORCE)"/>
    <s v="IC"/>
    <s v="Invest Cont"/>
    <n v="624"/>
    <m/>
    <m/>
    <m/>
    <s v="VERMONT                      PL"/>
    <s v="43RD"/>
    <n v="34.004600000000003"/>
    <n v="-118.2915"/>
    <n v="0"/>
    <x v="12"/>
  </r>
  <r>
    <n v="200619605"/>
    <d v="2020-12-23T00:00:00"/>
    <x v="239"/>
    <n v="710"/>
    <n v="6"/>
    <x v="9"/>
    <n v="666"/>
    <n v="1"/>
    <n v="442"/>
    <s v="SHOPLIFTING - PETTY THEFT ($950 &amp; UNDER)"/>
    <s v="0400 0344 0448 1501"/>
    <n v="31"/>
    <s v="F"/>
    <s v="B"/>
    <n v="517"/>
    <s v="MISSIONS/SHELTERS"/>
    <n v="400"/>
    <s v="STRONG-ARM (HANDS, FIST, FEET OR BODILY FORCE)"/>
    <s v="IC"/>
    <s v="Invest Cont"/>
    <n v="442"/>
    <m/>
    <m/>
    <m/>
    <s v="1200    LODI                         PL"/>
    <m/>
    <n v="34.092599999999997"/>
    <n v="-118.32340000000001"/>
    <n v="0"/>
    <x v="12"/>
  </r>
  <r>
    <n v="200314663"/>
    <d v="2020-07-22T00:00:00"/>
    <x v="334"/>
    <n v="1110"/>
    <n v="3"/>
    <x v="2"/>
    <n v="335"/>
    <n v="2"/>
    <n v="354"/>
    <s v="THEFT OF IDENTITY"/>
    <n v="100"/>
    <n v="36"/>
    <s v="F"/>
    <s v="H"/>
    <n v="501"/>
    <s v="SINGLE FAMILY DWELLING"/>
    <m/>
    <m/>
    <s v="IC"/>
    <s v="Invest Cont"/>
    <n v="354"/>
    <m/>
    <m/>
    <m/>
    <s v="3000    8TH                          AV"/>
    <m/>
    <n v="34.0261"/>
    <n v="-118.32599999999999"/>
    <n v="0"/>
    <x v="12"/>
  </r>
  <r>
    <n v="201014948"/>
    <d v="2020-11-11T00:00:00"/>
    <x v="130"/>
    <n v="2100"/>
    <n v="10"/>
    <x v="11"/>
    <n v="1079"/>
    <n v="1"/>
    <n v="310"/>
    <s v="BURGLARY"/>
    <s v="1402 0344 1822 1236 0329 0358 0382 1607"/>
    <n v="0"/>
    <s v="M"/>
    <s v="O"/>
    <n v="210"/>
    <s v="RESTAURANT/FAST FOOD"/>
    <m/>
    <m/>
    <s v="AA"/>
    <s v="Adult Arrest"/>
    <n v="310"/>
    <n v="998"/>
    <m/>
    <m/>
    <s v="15600    VENTURA                      BL"/>
    <m/>
    <n v="34.1599"/>
    <n v="-118.4766"/>
    <n v="1"/>
    <x v="12"/>
  </r>
  <r>
    <n v="201105035"/>
    <d v="2020-01-25T00:00:00"/>
    <x v="254"/>
    <n v="1500"/>
    <n v="11"/>
    <x v="7"/>
    <n v="1117"/>
    <n v="2"/>
    <n v="626"/>
    <s v="INTIMATE PARTNER - SIMPLE ASSAULT"/>
    <s v="0400 0408 0416 0448 1259 2024"/>
    <n v="17"/>
    <s v="F"/>
    <s v="H"/>
    <n v="721"/>
    <s v="HIGH SCHOOL"/>
    <n v="400"/>
    <s v="STRONG-ARM (HANDS, FIST, FEET OR BODILY FORCE)"/>
    <s v="JA"/>
    <s v="Juv Arrest"/>
    <n v="626"/>
    <m/>
    <m/>
    <m/>
    <s v="1700    YOSEMITE                     DR"/>
    <m/>
    <n v="34.133000000000003"/>
    <n v="-118.20310000000001"/>
    <n v="1"/>
    <x v="12"/>
  </r>
  <r>
    <n v="201004427"/>
    <d v="2020-01-10T00:00:00"/>
    <x v="132"/>
    <n v="1335"/>
    <n v="10"/>
    <x v="11"/>
    <n v="1025"/>
    <n v="1"/>
    <n v="330"/>
    <s v="BURGLARY FROM VEHICLE"/>
    <s v="0344 1609"/>
    <n v="36"/>
    <s v="M"/>
    <s v="H"/>
    <n v="103"/>
    <s v="ALLEY"/>
    <m/>
    <m/>
    <s v="IC"/>
    <s v="Invest Cont"/>
    <n v="330"/>
    <m/>
    <m/>
    <m/>
    <s v="6900    LINDLEY                      AV"/>
    <m/>
    <n v="34.195700000000002"/>
    <n v="-118.5273"/>
    <n v="0"/>
    <x v="12"/>
  </r>
  <r>
    <n v="201115386"/>
    <d v="2020-11-04T00:00:00"/>
    <x v="229"/>
    <n v="2030"/>
    <n v="11"/>
    <x v="7"/>
    <n v="1184"/>
    <n v="1"/>
    <n v="231"/>
    <s v="ASSAULT WITH DEADLY WEAPON ON POLICE OFFICER"/>
    <s v="1212 0416 0447"/>
    <n v="0"/>
    <s v="X"/>
    <s v="X"/>
    <n v="101"/>
    <s v="STREET"/>
    <n v="212"/>
    <s v="BOTTLE"/>
    <s v="IC"/>
    <s v="Invest Cont"/>
    <n v="231"/>
    <m/>
    <m/>
    <m/>
    <s v="SUNSET                       BL"/>
    <s v="VIN SCULLY                   AV"/>
    <n v="34.081200000000003"/>
    <n v="-118.252"/>
    <n v="0"/>
    <x v="12"/>
  </r>
  <r>
    <n v="200916378"/>
    <d v="2020-10-23T00:00:00"/>
    <x v="60"/>
    <n v="1440"/>
    <n v="9"/>
    <x v="3"/>
    <n v="943"/>
    <n v="1"/>
    <n v="236"/>
    <s v="INTIMATE PARTNER - AGGRAVATED ASSAULT"/>
    <s v="2000 1813 0408 0416 1414 2004 0445 0913"/>
    <n v="22"/>
    <s v="F"/>
    <s v="O"/>
    <n v="502"/>
    <s v="MULTI-UNIT DWELLING (APARTMENT, DUPLEX, ETC)"/>
    <n v="400"/>
    <s v="STRONG-ARM (HANDS, FIST, FEET OR BODILY FORCE)"/>
    <s v="AA"/>
    <s v="Adult Arrest"/>
    <n v="236"/>
    <m/>
    <m/>
    <m/>
    <s v="14200    BURBANK                      BL"/>
    <m/>
    <n v="34.1721"/>
    <n v="-118.4422"/>
    <n v="1"/>
    <x v="12"/>
  </r>
  <r>
    <n v="200321975"/>
    <d v="2020-12-13T00:00:00"/>
    <x v="97"/>
    <n v="1745"/>
    <n v="3"/>
    <x v="2"/>
    <n v="395"/>
    <n v="2"/>
    <n v="946"/>
    <s v="OTHER MISCELLANEOUS CRIME"/>
    <n v="1501"/>
    <n v="19"/>
    <s v="X"/>
    <s v="X"/>
    <n v="401"/>
    <s v="MINI-MART"/>
    <m/>
    <m/>
    <s v="IC"/>
    <s v="Invest Cont"/>
    <n v="946"/>
    <m/>
    <m/>
    <m/>
    <s v="1700 W  VERNON                       AV"/>
    <m/>
    <n v="34.007300000000001"/>
    <n v="-118.3108"/>
    <n v="0"/>
    <x v="12"/>
  </r>
  <r>
    <n v="201221335"/>
    <d v="2020-05-23T00:00:00"/>
    <x v="293"/>
    <n v="2130"/>
    <n v="12"/>
    <x v="8"/>
    <n v="1267"/>
    <n v="2"/>
    <n v="740"/>
    <s v="VANDALISM - FELONY ($400 &amp; OVER, ALL CHURCH VANDALISMS)"/>
    <s v="0355 0411 0445 1822"/>
    <n v="0"/>
    <s v="M"/>
    <s v="X"/>
    <n v="101"/>
    <s v="STREET"/>
    <n v="207"/>
    <s v="OTHER KNIFE"/>
    <s v="IC"/>
    <s v="Invest Cont"/>
    <n v="740"/>
    <m/>
    <m/>
    <m/>
    <s v="HOOVER                       ST"/>
    <s v="85TH                         ST"/>
    <n v="33.961300000000001"/>
    <n v="-118.2871"/>
    <n v="0"/>
    <x v="12"/>
  </r>
  <r>
    <n v="201207862"/>
    <d v="2020-02-13T00:00:00"/>
    <x v="320"/>
    <n v="1900"/>
    <n v="12"/>
    <x v="8"/>
    <n v="1257"/>
    <n v="2"/>
    <n v="740"/>
    <s v="VANDALISM - FELONY ($400 &amp; OVER, ALL CHURCH VANDALISMS)"/>
    <s v="1307 0329"/>
    <n v="37"/>
    <s v="F"/>
    <s v="B"/>
    <n v="122"/>
    <s v="VEHICLE, PASSENGER/TRUCK"/>
    <m/>
    <m/>
    <s v="IC"/>
    <s v="Invest Cont"/>
    <n v="740"/>
    <m/>
    <m/>
    <m/>
    <s v="79TH                         ST"/>
    <s v="MAIN                         ST"/>
    <n v="33.969299999999997"/>
    <n v="-118.285"/>
    <n v="0"/>
    <x v="12"/>
  </r>
  <r>
    <n v="200809345"/>
    <d v="2020-05-12T00:00:00"/>
    <x v="25"/>
    <n v="845"/>
    <n v="8"/>
    <x v="12"/>
    <n v="822"/>
    <n v="2"/>
    <n v="626"/>
    <s v="INTIMATE PARTNER - SIMPLE ASSAULT"/>
    <s v="0400 0416 0913 2000"/>
    <n v="24"/>
    <s v="F"/>
    <s v="A"/>
    <n v="108"/>
    <s v="PARKING LOT"/>
    <n v="400"/>
    <s v="STRONG-ARM (HANDS, FIST, FEET OR BODILY FORCE)"/>
    <s v="AA"/>
    <s v="Adult Arrest"/>
    <n v="626"/>
    <m/>
    <m/>
    <m/>
    <s v="17300 W  SUNSET                       BL"/>
    <m/>
    <n v="34.041899999999998"/>
    <n v="-118.554"/>
    <n v="1"/>
    <x v="12"/>
  </r>
  <r>
    <n v="200212892"/>
    <d v="2020-07-22T00:00:00"/>
    <x v="110"/>
    <n v="150"/>
    <n v="2"/>
    <x v="5"/>
    <n v="249"/>
    <n v="2"/>
    <n v="740"/>
    <s v="VANDALISM - FELONY ($400 &amp; OVER, ALL CHURCH VANDALISMS)"/>
    <s v="0329 1822 1309 0601"/>
    <n v="0"/>
    <s v="X"/>
    <s v="X"/>
    <n v="123"/>
    <s v="PARKING UNDERGROUND/BUILDING"/>
    <m/>
    <m/>
    <s v="IC"/>
    <s v="Invest Cont"/>
    <n v="740"/>
    <m/>
    <m/>
    <m/>
    <s v="1100    WILSHIRE                     BL"/>
    <m/>
    <n v="34.052300000000002"/>
    <n v="-118.2633"/>
    <n v="0"/>
    <x v="12"/>
  </r>
  <r>
    <n v="200713603"/>
    <d v="2020-09-07T00:00:00"/>
    <x v="201"/>
    <n v="2215"/>
    <n v="7"/>
    <x v="0"/>
    <n v="722"/>
    <n v="1"/>
    <n v="230"/>
    <s v="ASSAULT WITH DEADLY WEAPON, AGGRAVATED ASSAULT"/>
    <s v="0447 2004 1822"/>
    <n v="42"/>
    <s v="F"/>
    <s v="O"/>
    <n v="101"/>
    <s v="STREET"/>
    <n v="221"/>
    <s v="GLASS"/>
    <s v="AA"/>
    <s v="Adult Arrest"/>
    <n v="230"/>
    <m/>
    <m/>
    <m/>
    <s v="3RD                          ST"/>
    <s v="LA CIENEGA                   BL"/>
    <n v="34.073399999999999"/>
    <n v="-118.37649999999999"/>
    <n v="1"/>
    <x v="12"/>
  </r>
  <r>
    <n v="200810018"/>
    <d v="2020-05-27T00:00:00"/>
    <x v="251"/>
    <n v="1545"/>
    <n v="8"/>
    <x v="12"/>
    <n v="887"/>
    <n v="2"/>
    <n v="624"/>
    <s v="BATTERY - SIMPLE ASSAULT"/>
    <s v="0444 0429 0416"/>
    <n v="17"/>
    <s v="M"/>
    <s v="W"/>
    <n v="501"/>
    <s v="SINGLE FAMILY DWELLING"/>
    <n v="400"/>
    <s v="STRONG-ARM (HANDS, FIST, FEET OR BODILY FORCE)"/>
    <s v="JO"/>
    <s v="Juv Other"/>
    <n v="624"/>
    <m/>
    <m/>
    <m/>
    <s v="9100    HILLSBORO                    DR"/>
    <m/>
    <n v="34.041699999999999"/>
    <n v="-118.3887"/>
    <n v="0"/>
    <x v="12"/>
  </r>
  <r>
    <n v="200316204"/>
    <d v="2020-08-23T00:00:00"/>
    <x v="273"/>
    <n v="1830"/>
    <n v="3"/>
    <x v="2"/>
    <n v="338"/>
    <n v="2"/>
    <n v="624"/>
    <s v="BATTERY - SIMPLE ASSAULT"/>
    <s v="0342 0416 0446 0913"/>
    <n v="21"/>
    <s v="F"/>
    <s v="B"/>
    <n v="502"/>
    <s v="MULTI-UNIT DWELLING (APARTMENT, DUPLEX, ETC)"/>
    <n v="400"/>
    <s v="STRONG-ARM (HANDS, FIST, FEET OR BODILY FORCE)"/>
    <s v="IC"/>
    <s v="Invest Cont"/>
    <n v="624"/>
    <m/>
    <m/>
    <m/>
    <s v="1000 W  30TH                         ST"/>
    <m/>
    <n v="34.0274"/>
    <n v="-118.2841"/>
    <n v="0"/>
    <x v="12"/>
  </r>
  <r>
    <n v="200610443"/>
    <d v="2020-05-20T00:00:00"/>
    <x v="62"/>
    <n v="1715"/>
    <n v="6"/>
    <x v="9"/>
    <n v="648"/>
    <n v="1"/>
    <n v="440"/>
    <s v="THEFT PLAIN - PETTY ($950 &amp; UNDER)"/>
    <n v="1501"/>
    <n v="23"/>
    <s v="M"/>
    <s v="W"/>
    <n v="101"/>
    <s v="STREET"/>
    <m/>
    <m/>
    <s v="IC"/>
    <s v="Invest Cont"/>
    <n v="440"/>
    <m/>
    <m/>
    <m/>
    <s v="5400 W  SUNSET                       BL"/>
    <m/>
    <n v="34.1"/>
    <n v="-118.3113"/>
    <n v="0"/>
    <x v="12"/>
  </r>
  <r>
    <n v="200816086"/>
    <d v="2020-11-05T00:00:00"/>
    <x v="164"/>
    <n v="1100"/>
    <n v="8"/>
    <x v="12"/>
    <n v="835"/>
    <n v="1"/>
    <n v="510"/>
    <s v="VEHICLE - STOLEN"/>
    <m/>
    <n v="0"/>
    <m/>
    <m/>
    <n v="101"/>
    <s v="STREET"/>
    <m/>
    <m/>
    <s v="IC"/>
    <s v="Invest Cont"/>
    <n v="510"/>
    <m/>
    <m/>
    <m/>
    <s v="1800 S  SEPULVEDA                    BL"/>
    <m/>
    <n v="34.045400000000001"/>
    <n v="-118.44240000000001"/>
    <n v="0"/>
    <x v="12"/>
  </r>
  <r>
    <n v="200711630"/>
    <d v="2020-07-14T00:00:00"/>
    <x v="284"/>
    <n v="1500"/>
    <n v="7"/>
    <x v="0"/>
    <n v="736"/>
    <n v="2"/>
    <n v="627"/>
    <s v="CHILD ABUSE (PHYSICAL) - SIMPLE ASSAULT"/>
    <s v="1259 0400"/>
    <n v="16"/>
    <s v="F"/>
    <s v="H"/>
    <n v="501"/>
    <s v="SINGLE FAMILY DWELLING"/>
    <n v="400"/>
    <s v="STRONG-ARM (HANDS, FIST, FEET OR BODILY FORCE)"/>
    <s v="AO"/>
    <s v="Adult Other"/>
    <n v="627"/>
    <m/>
    <m/>
    <m/>
    <s v="400 S  CLOVERDALE                   AV"/>
    <m/>
    <n v="34.064900000000002"/>
    <n v="-118.3462"/>
    <n v="0"/>
    <x v="12"/>
  </r>
  <r>
    <n v="201206179"/>
    <d v="2020-01-31T00:00:00"/>
    <x v="94"/>
    <n v="1750"/>
    <n v="12"/>
    <x v="8"/>
    <n v="1268"/>
    <n v="1"/>
    <n v="330"/>
    <s v="BURGLARY FROM VEHICLE"/>
    <s v="1300 0344 1601"/>
    <n v="29"/>
    <s v="F"/>
    <s v="H"/>
    <n v="101"/>
    <s v="STREET"/>
    <m/>
    <m/>
    <s v="IC"/>
    <s v="Invest Cont"/>
    <n v="330"/>
    <m/>
    <m/>
    <m/>
    <s v="200 E  84TH                         PL"/>
    <m/>
    <n v="33.9619"/>
    <n v="-118.2717"/>
    <n v="0"/>
    <x v="12"/>
  </r>
  <r>
    <n v="200211204"/>
    <d v="2020-06-11T00:00:00"/>
    <x v="79"/>
    <n v="940"/>
    <n v="2"/>
    <x v="5"/>
    <n v="269"/>
    <n v="2"/>
    <n v="740"/>
    <s v="VANDALISM - FELONY ($400 &amp; OVER, ALL CHURCH VANDALISMS)"/>
    <s v="1300 1309 0913 0329 1817"/>
    <n v="34"/>
    <s v="F"/>
    <s v="B"/>
    <n v="122"/>
    <s v="VEHICLE, PASSENGER/TRUCK"/>
    <m/>
    <m/>
    <s v="IC"/>
    <s v="Invest Cont"/>
    <n v="740"/>
    <m/>
    <m/>
    <m/>
    <s v="1200 W  8TH                          ST"/>
    <m/>
    <n v="34.049599999999998"/>
    <n v="-118.2677"/>
    <n v="0"/>
    <x v="12"/>
  </r>
  <r>
    <n v="201224743"/>
    <d v="2020-11-18T00:00:00"/>
    <x v="363"/>
    <n v="430"/>
    <n v="12"/>
    <x v="8"/>
    <n v="1293"/>
    <n v="1"/>
    <n v="510"/>
    <s v="VEHICLE - STOLEN"/>
    <m/>
    <n v="0"/>
    <m/>
    <m/>
    <n v="101"/>
    <s v="STREET"/>
    <m/>
    <m/>
    <s v="IC"/>
    <s v="Invest Cont"/>
    <n v="510"/>
    <m/>
    <m/>
    <m/>
    <s v="10200 S  ST ANDREWS                   PL"/>
    <m/>
    <n v="33.941699999999997"/>
    <n v="-118.3113"/>
    <n v="0"/>
    <x v="12"/>
  </r>
  <r>
    <n v="201223688"/>
    <d v="2020-10-31T00:00:00"/>
    <x v="326"/>
    <n v="2350"/>
    <n v="12"/>
    <x v="8"/>
    <n v="1251"/>
    <n v="1"/>
    <n v="230"/>
    <s v="ASSAULT WITH DEADLY WEAPON, AGGRAVATED ASSAULT"/>
    <s v="1822 1309 0342"/>
    <n v="36"/>
    <s v="M"/>
    <s v="W"/>
    <n v="101"/>
    <s v="STREET"/>
    <n v="114"/>
    <s v="AIR PISTOL/REVOLVER/RIFLE/BB GUN"/>
    <s v="IC"/>
    <s v="Invest Cont"/>
    <n v="230"/>
    <m/>
    <m/>
    <m/>
    <s v="6800    CRENSHAW                     BL"/>
    <m/>
    <n v="33.976700000000001"/>
    <n v="-118.3309"/>
    <n v="0"/>
    <x v="12"/>
  </r>
  <r>
    <n v="201115991"/>
    <d v="2020-11-22T00:00:00"/>
    <x v="297"/>
    <n v="2145"/>
    <n v="11"/>
    <x v="7"/>
    <n v="1183"/>
    <n v="2"/>
    <n v="354"/>
    <s v="THEFT OF IDENTITY"/>
    <s v="0922 1822"/>
    <n v="46"/>
    <s v="M"/>
    <s v="H"/>
    <n v="501"/>
    <s v="SINGLE FAMILY DWELLING"/>
    <m/>
    <m/>
    <s v="IC"/>
    <s v="Invest Cont"/>
    <n v="354"/>
    <m/>
    <m/>
    <m/>
    <s v="1900    BERKELEY                     AV"/>
    <m/>
    <n v="34.082500000000003"/>
    <n v="-118.2578"/>
    <n v="0"/>
    <x v="12"/>
  </r>
  <r>
    <n v="200305382"/>
    <d v="2020-01-24T00:00:00"/>
    <x v="254"/>
    <n v="1605"/>
    <n v="3"/>
    <x v="2"/>
    <n v="399"/>
    <n v="1"/>
    <n v="230"/>
    <s v="ASSAULT WITH DEADLY WEAPON, AGGRAVATED ASSAULT"/>
    <s v="2004 0334 0913 0445 2002 0400 0432 1402"/>
    <n v="24"/>
    <s v="M"/>
    <s v="H"/>
    <n v="101"/>
    <s v="STREET"/>
    <n v="200"/>
    <s v="KNIFE WITH BLADE 6INCHES OR LESS"/>
    <s v="AO"/>
    <s v="Adult Other"/>
    <n v="230"/>
    <m/>
    <m/>
    <m/>
    <s v="42ND                         PL"/>
    <s v="FIGUEROA"/>
    <n v="34.007399999999997"/>
    <n v="-118.28270000000001"/>
    <n v="0"/>
    <x v="12"/>
  </r>
  <r>
    <n v="200619284"/>
    <d v="2020-12-15T00:00:00"/>
    <x v="300"/>
    <n v="1345"/>
    <n v="6"/>
    <x v="9"/>
    <n v="663"/>
    <n v="2"/>
    <n v="740"/>
    <s v="VANDALISM - FELONY ($400 &amp; OVER, ALL CHURCH VANDALISMS)"/>
    <s v="0329 0400 1822 1501"/>
    <n v="0"/>
    <s v="X"/>
    <s v="X"/>
    <n v="203"/>
    <s v="OTHER BUSINESS"/>
    <n v="306"/>
    <s v="ROCK/THROWN OBJECT"/>
    <s v="IC"/>
    <s v="Invest Cont"/>
    <n v="740"/>
    <m/>
    <m/>
    <m/>
    <s v="6700    SANTA MONICA                 BL"/>
    <m/>
    <n v="34.090699999999998"/>
    <n v="-118.3368"/>
    <n v="0"/>
    <x v="12"/>
  </r>
  <r>
    <n v="200404008"/>
    <d v="2020-01-01T00:00:00"/>
    <x v="31"/>
    <n v="420"/>
    <n v="4"/>
    <x v="4"/>
    <n v="463"/>
    <n v="2"/>
    <n v="626"/>
    <s v="INTIMATE PARTNER - SIMPLE ASSAULT"/>
    <s v="0913 2000 0400 0416 1814"/>
    <n v="48"/>
    <s v="M"/>
    <s v="H"/>
    <n v="502"/>
    <s v="MULTI-UNIT DWELLING (APARTMENT, DUPLEX, ETC)"/>
    <n v="400"/>
    <s v="STRONG-ARM (HANDS, FIST, FEET OR BODILY FORCE)"/>
    <s v="AO"/>
    <s v="Adult Other"/>
    <n v="626"/>
    <m/>
    <m/>
    <m/>
    <s v="2000    NEW JERSEY                   ST"/>
    <m/>
    <n v="34.048099999999998"/>
    <n v="-118.2133"/>
    <n v="0"/>
    <x v="12"/>
  </r>
  <r>
    <n v="201116554"/>
    <d v="2020-12-10T00:00:00"/>
    <x v="28"/>
    <n v="2200"/>
    <n v="11"/>
    <x v="7"/>
    <n v="1147"/>
    <n v="2"/>
    <n v="624"/>
    <s v="BATTERY - SIMPLE ASSAULT"/>
    <s v="0913 0555 0400"/>
    <n v="16"/>
    <s v="M"/>
    <s v="H"/>
    <n v="501"/>
    <s v="SINGLE FAMILY DWELLING"/>
    <n v="400"/>
    <s v="STRONG-ARM (HANDS, FIST, FEET OR BODILY FORCE)"/>
    <s v="IC"/>
    <s v="Invest Cont"/>
    <n v="624"/>
    <m/>
    <m/>
    <m/>
    <s v="1500    SAN FERNANDO                 RD"/>
    <m/>
    <n v="34.096200000000003"/>
    <n v="-118.2321"/>
    <n v="0"/>
    <x v="12"/>
  </r>
  <r>
    <n v="200717333"/>
    <d v="2020-12-21T00:00:00"/>
    <x v="228"/>
    <n v="1300"/>
    <n v="7"/>
    <x v="0"/>
    <n v="717"/>
    <n v="1"/>
    <n v="310"/>
    <s v="BURGLARY"/>
    <s v="1609 0344 0321"/>
    <n v="35"/>
    <s v="F"/>
    <s v="W"/>
    <n v="501"/>
    <s v="SINGLE FAMILY DWELLING"/>
    <m/>
    <m/>
    <s v="IC"/>
    <s v="Invest Cont"/>
    <n v="310"/>
    <m/>
    <m/>
    <m/>
    <s v="400 N  CITRUS                       AV"/>
    <m/>
    <n v="34.078299999999999"/>
    <n v="-118.33969999999999"/>
    <n v="0"/>
    <x v="12"/>
  </r>
  <r>
    <n v="200414205"/>
    <d v="2020-10-23T00:00:00"/>
    <x v="167"/>
    <n v="100"/>
    <n v="4"/>
    <x v="4"/>
    <n v="479"/>
    <n v="2"/>
    <n v="901"/>
    <s v="VIOLATION OF RESTRAINING ORDER"/>
    <n v="2038"/>
    <n v="36"/>
    <s v="F"/>
    <s v="H"/>
    <n v="502"/>
    <s v="MULTI-UNIT DWELLING (APARTMENT, DUPLEX, ETC)"/>
    <m/>
    <m/>
    <s v="AA"/>
    <s v="Adult Arrest"/>
    <n v="901"/>
    <m/>
    <m/>
    <m/>
    <s v="3500 E  6TH                          ST"/>
    <m/>
    <n v="34.029600000000002"/>
    <n v="-118.1962"/>
    <n v="1"/>
    <x v="12"/>
  </r>
  <r>
    <n v="201007768"/>
    <d v="2020-04-04T00:00:00"/>
    <x v="243"/>
    <n v="2100"/>
    <n v="10"/>
    <x v="11"/>
    <n v="1047"/>
    <n v="1"/>
    <n v="331"/>
    <s v="THEFT FROM MOTOR VEHICLE - GRAND ($950.01 AND OVER)"/>
    <s v="1822 0344 0352 1606 1202"/>
    <n v="80"/>
    <s v="M"/>
    <s v="W"/>
    <n v="108"/>
    <s v="PARKING LOT"/>
    <m/>
    <m/>
    <s v="IC"/>
    <s v="Invest Cont"/>
    <n v="331"/>
    <m/>
    <m/>
    <m/>
    <s v="17100    BURBANK                      BL"/>
    <m/>
    <n v="34.1723"/>
    <n v="-118.5055"/>
    <n v="0"/>
    <x v="12"/>
  </r>
  <r>
    <n v="200106193"/>
    <d v="2020-02-01T00:00:00"/>
    <x v="169"/>
    <n v="1500"/>
    <n v="1"/>
    <x v="1"/>
    <n v="195"/>
    <n v="1"/>
    <n v="420"/>
    <s v="THEFT FROM MOTOR VEHICLE - PETTY ($950 &amp; UNDER)"/>
    <s v="1300 1822 1606 0344"/>
    <n v="38"/>
    <s v="M"/>
    <s v="B"/>
    <n v="101"/>
    <s v="STREET"/>
    <m/>
    <m/>
    <s v="IC"/>
    <s v="Invest Cont"/>
    <n v="420"/>
    <m/>
    <m/>
    <m/>
    <s v="1800 S  MAIN                         ST"/>
    <m/>
    <n v="34.031700000000001"/>
    <n v="-118.2641"/>
    <n v="0"/>
    <x v="12"/>
  </r>
  <r>
    <n v="201305470"/>
    <d v="2020-01-27T00:00:00"/>
    <x v="225"/>
    <n v="1105"/>
    <n v="13"/>
    <x v="6"/>
    <n v="1307"/>
    <n v="1"/>
    <n v="210"/>
    <s v="ROBBERY"/>
    <s v="1202 1300 1315 1309 1822"/>
    <n v="73"/>
    <s v="M"/>
    <s v="W"/>
    <n v="101"/>
    <s v="STREET"/>
    <n v="400"/>
    <s v="STRONG-ARM (HANDS, FIST, FEET OR BODILY FORCE)"/>
    <s v="IC"/>
    <s v="Invest Cont"/>
    <n v="210"/>
    <m/>
    <m/>
    <m/>
    <s v="7TH"/>
    <s v="KOHLER"/>
    <n v="34.037700000000001"/>
    <n v="-118.24250000000001"/>
    <n v="0"/>
    <x v="12"/>
  </r>
  <r>
    <n v="200114990"/>
    <d v="2020-07-18T00:00:00"/>
    <x v="353"/>
    <n v="1512"/>
    <n v="1"/>
    <x v="1"/>
    <n v="171"/>
    <n v="2"/>
    <n v="624"/>
    <s v="BATTERY - SIMPLE ASSAULT"/>
    <s v="0447 0416 2004 1266 1822"/>
    <n v="23"/>
    <s v="F"/>
    <s v="H"/>
    <n v="102"/>
    <s v="SIDEWALK"/>
    <n v="306"/>
    <s v="ROCK/THROWN OBJECT"/>
    <s v="IC"/>
    <s v="Invest Cont"/>
    <n v="624"/>
    <m/>
    <m/>
    <m/>
    <s v="800 W  OLYMPIC                      BL"/>
    <m/>
    <n v="34.045000000000002"/>
    <n v="-118.264"/>
    <n v="0"/>
    <x v="12"/>
  </r>
  <r>
    <n v="200412760"/>
    <d v="2020-09-14T00:00:00"/>
    <x v="171"/>
    <n v="1655"/>
    <n v="4"/>
    <x v="4"/>
    <n v="438"/>
    <n v="1"/>
    <n v="648"/>
    <s v="ARSON"/>
    <m/>
    <n v="35"/>
    <s v="F"/>
    <s v="H"/>
    <n v="116"/>
    <s v="OTHER/OUTSIDE"/>
    <m/>
    <m/>
    <s v="IC"/>
    <s v="Invest Cont"/>
    <n v="648"/>
    <m/>
    <m/>
    <m/>
    <s v="02400    MARIONDALE                   AV"/>
    <m/>
    <n v="34.074100000000001"/>
    <n v="-118.1651"/>
    <n v="0"/>
    <x v="12"/>
  </r>
  <r>
    <n v="200208932"/>
    <d v="2020-04-13T00:00:00"/>
    <x v="56"/>
    <n v="1300"/>
    <n v="2"/>
    <x v="5"/>
    <n v="236"/>
    <n v="2"/>
    <n v="930"/>
    <s v="CRIMINAL THREATS - NO WEAPON DISPLAYED"/>
    <s v="2000 1814 0329 1307 2038 0432 1906 0421 0443 0913"/>
    <n v="36"/>
    <s v="F"/>
    <s v="H"/>
    <n v="501"/>
    <s v="SINGLE FAMILY DWELLING"/>
    <n v="511"/>
    <s v="VERBAL THREAT"/>
    <s v="AA"/>
    <s v="Adult Arrest"/>
    <n v="740"/>
    <n v="930"/>
    <m/>
    <m/>
    <s v="200 N  MOUNTAIN VIEW                AV"/>
    <m/>
    <n v="34.067599999999999"/>
    <n v="-118.2685"/>
    <n v="1"/>
    <x v="12"/>
  </r>
  <r>
    <n v="200712546"/>
    <d v="2020-08-08T00:00:00"/>
    <x v="235"/>
    <n v="1530"/>
    <n v="7"/>
    <x v="0"/>
    <n v="735"/>
    <n v="1"/>
    <n v="761"/>
    <s v="BRANDISH WEAPON"/>
    <s v="0421 0334 1822 0329"/>
    <n v="46"/>
    <s v="F"/>
    <s v="W"/>
    <n v="101"/>
    <s v="STREET"/>
    <n v="207"/>
    <s v="OTHER KNIFE"/>
    <s v="IC"/>
    <s v="Invest Cont"/>
    <n v="761"/>
    <m/>
    <m/>
    <m/>
    <s v="WILSHIRE                     BL"/>
    <s v="LA BREA"/>
    <n v="34.062199999999997"/>
    <n v="-118.34399999999999"/>
    <n v="0"/>
    <x v="12"/>
  </r>
  <r>
    <n v="200713925"/>
    <d v="2020-09-17T00:00:00"/>
    <x v="90"/>
    <n v="2100"/>
    <n v="7"/>
    <x v="0"/>
    <n v="719"/>
    <n v="1"/>
    <n v="510"/>
    <s v="VEHICLE - STOLEN"/>
    <m/>
    <n v="0"/>
    <m/>
    <m/>
    <n v="101"/>
    <s v="STREET"/>
    <m/>
    <m/>
    <s v="IC"/>
    <s v="Invest Cont"/>
    <n v="510"/>
    <m/>
    <m/>
    <m/>
    <s v="400 N  JUNE                         ST"/>
    <m/>
    <n v="34.078299999999999"/>
    <n v="-118.3342"/>
    <n v="0"/>
    <x v="12"/>
  </r>
  <r>
    <n v="200209275"/>
    <d v="2020-04-22T00:00:00"/>
    <x v="168"/>
    <n v="220"/>
    <n v="2"/>
    <x v="5"/>
    <n v="203"/>
    <n v="2"/>
    <n v="626"/>
    <s v="INTIMATE PARTNER - SIMPLE ASSAULT"/>
    <s v="2000 1813 1243 0416 0446 0419 2002 0913"/>
    <n v="36"/>
    <s v="F"/>
    <s v="H"/>
    <n v="501"/>
    <s v="SINGLE FAMILY DWELLING"/>
    <n v="400"/>
    <s v="STRONG-ARM (HANDS, FIST, FEET OR BODILY FORCE)"/>
    <s v="AA"/>
    <s v="Adult Arrest"/>
    <n v="626"/>
    <m/>
    <m/>
    <m/>
    <s v="4300    NORMAL                       AV"/>
    <m/>
    <n v="34.0867"/>
    <n v="-118.28919999999999"/>
    <n v="1"/>
    <x v="12"/>
  </r>
  <r>
    <n v="201009389"/>
    <d v="2020-05-26T00:00:00"/>
    <x v="359"/>
    <n v="1120"/>
    <n v="10"/>
    <x v="11"/>
    <n v="1015"/>
    <n v="1"/>
    <n v="210"/>
    <s v="ROBBERY"/>
    <s v="1822 0363 0202 0209 0321 0400 1202"/>
    <n v="92"/>
    <s v="F"/>
    <s v="A"/>
    <n v="501"/>
    <s v="SINGLE FAMILY DWELLING"/>
    <n v="400"/>
    <s v="STRONG-ARM (HANDS, FIST, FEET OR BODILY FORCE)"/>
    <s v="IC"/>
    <s v="Invest Cont"/>
    <n v="210"/>
    <m/>
    <m/>
    <m/>
    <s v="7300    WHITE OAK                    AV"/>
    <m/>
    <n v="34.204799999999999"/>
    <n v="-118.5273"/>
    <n v="0"/>
    <x v="12"/>
  </r>
  <r>
    <n v="200709077"/>
    <d v="2020-05-09T00:00:00"/>
    <x v="143"/>
    <n v="930"/>
    <n v="7"/>
    <x v="0"/>
    <n v="701"/>
    <n v="1"/>
    <n v="230"/>
    <s v="ASSAULT WITH DEADLY WEAPON, AGGRAVATED ASSAULT"/>
    <s v="1822 0416 0361 0421 0447 2004 1402"/>
    <n v="51"/>
    <s v="M"/>
    <s v="W"/>
    <n v="502"/>
    <s v="MULTI-UNIT DWELLING (APARTMENT, DUPLEX, ETC)"/>
    <n v="306"/>
    <s v="ROCK/THROWN OBJECT"/>
    <s v="AA"/>
    <s v="Adult Arrest"/>
    <n v="230"/>
    <n v="998"/>
    <m/>
    <m/>
    <s v="700 N  ALFRED                       ST"/>
    <m/>
    <n v="34.083599999999997"/>
    <n v="-118.3753"/>
    <n v="1"/>
    <x v="12"/>
  </r>
  <r>
    <n v="200410006"/>
    <d v="2020-06-21T00:00:00"/>
    <x v="334"/>
    <n v="320"/>
    <n v="4"/>
    <x v="4"/>
    <n v="449"/>
    <n v="2"/>
    <n v="740"/>
    <s v="VANDALISM - FELONY ($400 &amp; OVER, ALL CHURCH VANDALISMS)"/>
    <s v="0329 0913 0561"/>
    <n v="56"/>
    <s v="F"/>
    <s v="H"/>
    <n v="504"/>
    <s v="OTHER RESIDENCE"/>
    <m/>
    <m/>
    <s v="AA"/>
    <s v="Adult Arrest"/>
    <n v="740"/>
    <m/>
    <m/>
    <m/>
    <s v="2700    MARENGO                      ST"/>
    <m/>
    <n v="34.054499999999997"/>
    <n v="-118.19499999999999"/>
    <n v="1"/>
    <x v="12"/>
  </r>
  <r>
    <n v="200604748"/>
    <d v="2020-01-17T00:00:00"/>
    <x v="54"/>
    <n v="2000"/>
    <n v="6"/>
    <x v="9"/>
    <n v="666"/>
    <n v="1"/>
    <n v="230"/>
    <s v="ASSAULT WITH DEADLY WEAPON, AGGRAVATED ASSAULT"/>
    <s v="1501 1822"/>
    <n v="29"/>
    <s v="M"/>
    <s v="H"/>
    <n v="726"/>
    <s v="POLICE FACILITY"/>
    <n v="500"/>
    <s v="UNKNOWN WEAPON/OTHER WEAPON"/>
    <s v="IC"/>
    <s v="Invest Cont"/>
    <n v="230"/>
    <m/>
    <m/>
    <m/>
    <s v="1300 N  WILCOX                       AV"/>
    <m/>
    <n v="34.0944"/>
    <n v="-118.331"/>
    <n v="0"/>
    <x v="12"/>
  </r>
  <r>
    <n v="200717591"/>
    <d v="2020-12-29T00:00:00"/>
    <x v="362"/>
    <n v="530"/>
    <n v="7"/>
    <x v="0"/>
    <n v="706"/>
    <n v="1"/>
    <n v="761"/>
    <s v="BRANDISH WEAPON"/>
    <s v="0334 1822 2004"/>
    <n v="41"/>
    <s v="M"/>
    <s v="W"/>
    <n v="108"/>
    <s v="PARKING LOT"/>
    <n v="200"/>
    <s v="KNIFE WITH BLADE 6INCHES OR LESS"/>
    <s v="AO"/>
    <s v="Adult Other"/>
    <n v="761"/>
    <m/>
    <m/>
    <m/>
    <s v="MELROSE"/>
    <s v="POINSETTIA                   PL"/>
    <n v="34.083799999999997"/>
    <n v="-118.33880000000001"/>
    <n v="0"/>
    <x v="12"/>
  </r>
  <r>
    <n v="200306173"/>
    <d v="2020-02-06T00:00:00"/>
    <x v="134"/>
    <n v="2030"/>
    <n v="3"/>
    <x v="2"/>
    <n v="311"/>
    <n v="2"/>
    <n v="626"/>
    <s v="INTIMATE PARTNER - SIMPLE ASSAULT"/>
    <s v="2000 1814 0416 0446 1309 0329"/>
    <n v="24"/>
    <s v="F"/>
    <s v="B"/>
    <n v="501"/>
    <s v="SINGLE FAMILY DWELLING"/>
    <n v="400"/>
    <s v="STRONG-ARM (HANDS, FIST, FEET OR BODILY FORCE)"/>
    <s v="IC"/>
    <s v="Invest Cont"/>
    <n v="626"/>
    <m/>
    <m/>
    <m/>
    <s v="5600    SMILEY                       DR"/>
    <m/>
    <n v="34.03"/>
    <n v="-118.36579999999999"/>
    <n v="0"/>
    <x v="12"/>
  </r>
  <r>
    <n v="201219140"/>
    <d v="2020-08-22T00:00:00"/>
    <x v="223"/>
    <n v="2045"/>
    <n v="12"/>
    <x v="8"/>
    <n v="1218"/>
    <n v="1"/>
    <n v="230"/>
    <s v="ASSAULT WITH DEADLY WEAPON, AGGRAVATED ASSAULT"/>
    <s v="1822 0202 1309 0445 0340 0411"/>
    <n v="35"/>
    <s v="M"/>
    <s v="B"/>
    <n v="108"/>
    <s v="PARKING LOT"/>
    <n v="204"/>
    <s v="FOLDING KNIFE"/>
    <s v="IC"/>
    <s v="Invest Cont"/>
    <n v="230"/>
    <m/>
    <m/>
    <m/>
    <s v="SLAUSON                      AV"/>
    <s v="FIGUEROA                     ST"/>
    <n v="33.989199999999997"/>
    <n v="-118.28270000000001"/>
    <n v="0"/>
    <x v="12"/>
  </r>
  <r>
    <n v="200810971"/>
    <d v="2020-06-22T00:00:00"/>
    <x v="334"/>
    <n v="2355"/>
    <n v="8"/>
    <x v="12"/>
    <n v="841"/>
    <n v="1"/>
    <n v="510"/>
    <s v="VEHICLE - STOLEN"/>
    <m/>
    <n v="0"/>
    <m/>
    <m/>
    <n v="104"/>
    <s v="DRIVEWAY"/>
    <m/>
    <m/>
    <s v="IC"/>
    <s v="Invest Cont"/>
    <n v="510"/>
    <m/>
    <m/>
    <m/>
    <s v="12000    ROCHESTER                    AV"/>
    <m/>
    <n v="34.0428"/>
    <n v="-118.46380000000001"/>
    <n v="0"/>
    <x v="12"/>
  </r>
  <r>
    <n v="200211465"/>
    <d v="2020-06-18T00:00:00"/>
    <x v="255"/>
    <n v="400"/>
    <n v="2"/>
    <x v="5"/>
    <n v="205"/>
    <n v="1"/>
    <n v="510"/>
    <s v="VEHICLE - STOLEN"/>
    <m/>
    <n v="0"/>
    <m/>
    <m/>
    <n v="101"/>
    <s v="STREET"/>
    <m/>
    <m/>
    <s v="IC"/>
    <s v="Invest Cont"/>
    <n v="510"/>
    <m/>
    <m/>
    <m/>
    <s v="MARATHON"/>
    <s v="LA FAYETTE                   PK"/>
    <n v="34.080399999999997"/>
    <n v="-118.27500000000001"/>
    <n v="0"/>
    <x v="12"/>
  </r>
  <r>
    <n v="200613408"/>
    <d v="2020-08-02T00:00:00"/>
    <x v="266"/>
    <n v="1740"/>
    <n v="6"/>
    <x v="9"/>
    <n v="644"/>
    <n v="2"/>
    <n v="354"/>
    <s v="THEFT OF IDENTITY"/>
    <s v="0930 1822"/>
    <n v="42"/>
    <s v="M"/>
    <s v="W"/>
    <n v="502"/>
    <s v="MULTI-UNIT DWELLING (APARTMENT, DUPLEX, ETC)"/>
    <m/>
    <m/>
    <s v="IC"/>
    <s v="Invest Cont"/>
    <n v="354"/>
    <m/>
    <m/>
    <m/>
    <s v="7500 W  SUNSET                       BL"/>
    <m/>
    <n v="34.097999999999999"/>
    <n v="-118.3533"/>
    <n v="0"/>
    <x v="12"/>
  </r>
  <r>
    <n v="200118106"/>
    <d v="2020-09-17T00:00:00"/>
    <x v="90"/>
    <n v="2049"/>
    <n v="1"/>
    <x v="1"/>
    <n v="166"/>
    <n v="1"/>
    <n v="231"/>
    <s v="ASSAULT WITH DEADLY WEAPON ON POLICE OFFICER"/>
    <s v="0917 1212 1822 0400"/>
    <n v="0"/>
    <s v="M"/>
    <s v="X"/>
    <n v="102"/>
    <s v="SIDEWALK"/>
    <n v="500"/>
    <s v="UNKNOWN WEAPON/OTHER WEAPON"/>
    <s v="IC"/>
    <s v="Invest Cont"/>
    <n v="231"/>
    <m/>
    <m/>
    <m/>
    <s v="6TH"/>
    <s v="SAN JULIAN"/>
    <n v="34.043500000000002"/>
    <n v="-118.2471"/>
    <n v="0"/>
    <x v="12"/>
  </r>
  <r>
    <n v="200215150"/>
    <d v="2020-09-17T00:00:00"/>
    <x v="59"/>
    <n v="1855"/>
    <n v="2"/>
    <x v="5"/>
    <n v="281"/>
    <n v="1"/>
    <n v="210"/>
    <s v="ROBBERY"/>
    <s v="0945 0325 0104 1309 0601 0334 0432 0400 1822 2028"/>
    <n v="0"/>
    <s v="X"/>
    <s v="X"/>
    <n v="405"/>
    <s v="CLOTHING STORE"/>
    <n v="216"/>
    <s v="SCISSORS"/>
    <s v="AA"/>
    <s v="Adult Arrest"/>
    <n v="210"/>
    <m/>
    <m/>
    <m/>
    <s v="2000 W  PICO                         BL"/>
    <m/>
    <n v="34.049100000000003"/>
    <n v="-118.28230000000001"/>
    <n v="1"/>
    <x v="12"/>
  </r>
  <r>
    <n v="200215079"/>
    <d v="2020-09-16T00:00:00"/>
    <x v="90"/>
    <n v="1520"/>
    <n v="2"/>
    <x v="5"/>
    <n v="246"/>
    <n v="2"/>
    <n v="860"/>
    <s v="BATTERY WITH SEXUAL CONTACT"/>
    <s v="0910 2048 1822 0202 0305 0416"/>
    <n v="34"/>
    <s v="F"/>
    <s v="O"/>
    <n v="904"/>
    <s v="MTA - RED LINE - WESTLAKE/MACARTHUR PARK"/>
    <n v="400"/>
    <s v="STRONG-ARM (HANDS, FIST, FEET OR BODILY FORCE)"/>
    <s v="IC"/>
    <s v="Invest Cont"/>
    <n v="860"/>
    <m/>
    <m/>
    <m/>
    <s v="WESTLAKE"/>
    <s v="MACARTHUR                    PK"/>
    <n v="34.059800000000003"/>
    <n v="-118.2734"/>
    <n v="0"/>
    <x v="12"/>
  </r>
  <r>
    <n v="200717090"/>
    <d v="2020-12-14T00:00:00"/>
    <x v="195"/>
    <n v="1900"/>
    <n v="7"/>
    <x v="0"/>
    <n v="755"/>
    <n v="2"/>
    <n v="740"/>
    <s v="VANDALISM - FELONY ($400 &amp; OVER, ALL CHURCH VANDALISMS)"/>
    <s v="1822 0329 1300"/>
    <n v="32"/>
    <s v="F"/>
    <s v="A"/>
    <n v="122"/>
    <s v="VEHICLE, PASSENGER/TRUCK"/>
    <m/>
    <m/>
    <s v="IC"/>
    <s v="Invest Cont"/>
    <n v="740"/>
    <m/>
    <m/>
    <m/>
    <s v="1100 S  SIERRA BONITA                AV"/>
    <m/>
    <n v="34.049799999999998"/>
    <n v="-118.3591"/>
    <n v="0"/>
    <x v="12"/>
  </r>
  <r>
    <n v="200308154"/>
    <d v="2020-03-06T00:00:00"/>
    <x v="17"/>
    <n v="2145"/>
    <n v="3"/>
    <x v="2"/>
    <n v="362"/>
    <n v="2"/>
    <n v="624"/>
    <s v="BATTERY - SIMPLE ASSAULT"/>
    <s v="0416 0361"/>
    <n v="34"/>
    <s v="F"/>
    <s v="H"/>
    <n v="103"/>
    <s v="ALLEY"/>
    <n v="400"/>
    <s v="STRONG-ARM (HANDS, FIST, FEET OR BODILY FORCE)"/>
    <s v="IC"/>
    <s v="Invest Cont"/>
    <n v="624"/>
    <m/>
    <m/>
    <m/>
    <s v="3900    NICOLET                      AV"/>
    <m/>
    <n v="34.016300000000001"/>
    <n v="-118.3507"/>
    <n v="0"/>
    <x v="12"/>
  </r>
  <r>
    <n v="200313828"/>
    <d v="2020-07-07T00:00:00"/>
    <x v="6"/>
    <n v="1330"/>
    <n v="3"/>
    <x v="2"/>
    <n v="373"/>
    <n v="2"/>
    <n v="624"/>
    <s v="BATTERY - SIMPLE ASSAULT"/>
    <s v="0913 0421 0319 0360 0602 0400"/>
    <n v="18"/>
    <s v="F"/>
    <s v="B"/>
    <n v="501"/>
    <s v="SINGLE FAMILY DWELLING"/>
    <n v="400"/>
    <s v="STRONG-ARM (HANDS, FIST, FEET OR BODILY FORCE)"/>
    <s v="AO"/>
    <s v="Adult Other"/>
    <n v="624"/>
    <m/>
    <m/>
    <m/>
    <s v="3100    OBAMA                        BL"/>
    <m/>
    <n v="34.020400000000002"/>
    <n v="-118.33"/>
    <n v="0"/>
    <x v="12"/>
  </r>
  <r>
    <n v="200619112"/>
    <d v="2020-12-11T00:00:00"/>
    <x v="131"/>
    <n v="1100"/>
    <n v="6"/>
    <x v="9"/>
    <n v="649"/>
    <n v="2"/>
    <n v="662"/>
    <s v="BUNCO, GRAND THEFT"/>
    <s v="0800 0344 1822 0701"/>
    <n v="21"/>
    <s v="M"/>
    <s v="W"/>
    <n v="501"/>
    <s v="SINGLE FAMILY DWELLING"/>
    <m/>
    <m/>
    <s v="IC"/>
    <s v="Invest Cont"/>
    <n v="662"/>
    <m/>
    <m/>
    <m/>
    <s v="1600 N  HARVARD                      BL"/>
    <m/>
    <n v="34.100099999999998"/>
    <n v="-118.3043"/>
    <n v="0"/>
    <x v="12"/>
  </r>
  <r>
    <n v="200217763"/>
    <d v="2020-11-22T00:00:00"/>
    <x v="219"/>
    <n v="2250"/>
    <n v="2"/>
    <x v="5"/>
    <n v="215"/>
    <n v="2"/>
    <n v="930"/>
    <s v="CRIMINAL THREATS - NO WEAPON DISPLAYED"/>
    <s v="1817 0416 0421 0432 0913"/>
    <n v="20"/>
    <s v="M"/>
    <s v="B"/>
    <n v="501"/>
    <s v="SINGLE FAMILY DWELLING"/>
    <n v="301"/>
    <s v="BELT FLAILING INSTRUMENT/CHAIN"/>
    <s v="AO"/>
    <s v="Adult Other"/>
    <n v="930"/>
    <m/>
    <m/>
    <m/>
    <s v="500 N  BENTON                       WY"/>
    <m/>
    <n v="34.075299999999999"/>
    <n v="-118.27419999999999"/>
    <n v="0"/>
    <x v="12"/>
  </r>
  <r>
    <n v="200614707"/>
    <d v="2020-08-30T00:00:00"/>
    <x v="21"/>
    <n v="1200"/>
    <n v="6"/>
    <x v="9"/>
    <n v="657"/>
    <n v="1"/>
    <n v="440"/>
    <s v="THEFT PLAIN - PETTY ($950 &amp; UNDER)"/>
    <s v="0394 1822"/>
    <n v="29"/>
    <s v="M"/>
    <s v="H"/>
    <n v="104"/>
    <s v="DRIVEWAY"/>
    <m/>
    <m/>
    <s v="IC"/>
    <s v="Invest Cont"/>
    <n v="440"/>
    <m/>
    <m/>
    <m/>
    <s v="900 N  RIDGEWOOD                    PL"/>
    <m/>
    <n v="34.0871"/>
    <n v="-118.3146"/>
    <n v="0"/>
    <x v="12"/>
  </r>
  <r>
    <n v="201217516"/>
    <d v="2020-07-31T00:00:00"/>
    <x v="286"/>
    <n v="500"/>
    <n v="12"/>
    <x v="8"/>
    <n v="1249"/>
    <n v="1"/>
    <n v="210"/>
    <s v="ROBBERY"/>
    <s v="0344 0334 0400 0416 1309 1313"/>
    <n v="56"/>
    <s v="M"/>
    <s v="O"/>
    <n v="301"/>
    <s v="GAS STATION"/>
    <n v="400"/>
    <s v="STRONG-ARM (HANDS, FIST, FEET OR BODILY FORCE)"/>
    <s v="IC"/>
    <s v="Invest Cont"/>
    <n v="210"/>
    <m/>
    <m/>
    <m/>
    <s v="6300 S  FIGUEROA                     ST"/>
    <m/>
    <n v="33.981900000000003"/>
    <n v="-118.28270000000001"/>
    <n v="0"/>
    <x v="12"/>
  </r>
  <r>
    <n v="200309155"/>
    <d v="2020-03-28T00:00:00"/>
    <x v="128"/>
    <n v="600"/>
    <n v="3"/>
    <x v="2"/>
    <n v="317"/>
    <n v="1"/>
    <n v="420"/>
    <s v="THEFT FROM MOTOR VEHICLE - PETTY ($950 &amp; UNDER)"/>
    <m/>
    <n v="0"/>
    <m/>
    <m/>
    <n v="101"/>
    <s v="STREET"/>
    <m/>
    <m/>
    <s v="IC"/>
    <s v="Invest Cont"/>
    <n v="420"/>
    <m/>
    <m/>
    <m/>
    <s v="BUDLONG                      AV"/>
    <s v="26TH                         ST"/>
    <n v="34.0349"/>
    <n v="-118.2959"/>
    <n v="0"/>
    <x v="12"/>
  </r>
  <r>
    <n v="200611642"/>
    <d v="2020-06-22T00:00:00"/>
    <x v="50"/>
    <n v="1900"/>
    <n v="6"/>
    <x v="9"/>
    <n v="643"/>
    <n v="2"/>
    <n v="740"/>
    <s v="VANDALISM - FELONY ($400 &amp; OVER, ALL CHURCH VANDALISMS)"/>
    <s v="0329 1300 1822"/>
    <n v="26"/>
    <s v="F"/>
    <s v="O"/>
    <n v="122"/>
    <s v="VEHICLE, PASSENGER/TRUCK"/>
    <m/>
    <m/>
    <s v="IC"/>
    <s v="Invest Cont"/>
    <n v="740"/>
    <m/>
    <m/>
    <m/>
    <s v="7300 W  HOLLYWOOD                    BL"/>
    <m/>
    <n v="34.101599999999998"/>
    <n v="-118.3489"/>
    <n v="0"/>
    <x v="12"/>
  </r>
  <r>
    <n v="200400618"/>
    <d v="2020-02-18T00:00:00"/>
    <x v="348"/>
    <n v="1500"/>
    <n v="4"/>
    <x v="4"/>
    <n v="466"/>
    <n v="1"/>
    <n v="310"/>
    <s v="BURGLARY"/>
    <s v="0344 1602 1402"/>
    <n v="0"/>
    <s v="X"/>
    <s v="X"/>
    <n v="406"/>
    <s v="OTHER STORE"/>
    <m/>
    <m/>
    <s v="IC"/>
    <s v="Invest Cont"/>
    <n v="310"/>
    <n v="998"/>
    <m/>
    <m/>
    <s v="2500 E  CESAR E CHAVEZ               AV"/>
    <m/>
    <n v="34.045999999999999"/>
    <n v="-118.206"/>
    <n v="0"/>
    <x v="12"/>
  </r>
  <r>
    <n v="201211725"/>
    <d v="2020-04-28T00:00:00"/>
    <x v="117"/>
    <n v="520"/>
    <n v="12"/>
    <x v="8"/>
    <n v="1266"/>
    <n v="1"/>
    <n v="510"/>
    <s v="VEHICLE - STOLEN"/>
    <m/>
    <n v="0"/>
    <m/>
    <m/>
    <n v="101"/>
    <s v="STREET"/>
    <m/>
    <m/>
    <s v="IC"/>
    <s v="Invest Cont"/>
    <n v="510"/>
    <m/>
    <m/>
    <m/>
    <s v="900 W  82ND                         ST"/>
    <m/>
    <n v="33.966099999999997"/>
    <n v="-118.28489999999999"/>
    <n v="0"/>
    <x v="12"/>
  </r>
  <r>
    <n v="201306533"/>
    <d v="2020-02-14T00:00:00"/>
    <x v="206"/>
    <n v="1730"/>
    <n v="13"/>
    <x v="6"/>
    <n v="1375"/>
    <n v="2"/>
    <n v="745"/>
    <s v="VANDALISM - MISDEAMEANOR ($399 OR UNDER)"/>
    <n v="329"/>
    <n v="0"/>
    <s v="M"/>
    <s v="H"/>
    <n v="203"/>
    <s v="OTHER BUSINESS"/>
    <m/>
    <m/>
    <s v="IC"/>
    <s v="Invest Cont"/>
    <n v="745"/>
    <m/>
    <m/>
    <m/>
    <s v="5500    COMPTON                      AV"/>
    <m/>
    <n v="33.992199999999997"/>
    <n v="-118.2521"/>
    <n v="0"/>
    <x v="12"/>
  </r>
  <r>
    <n v="201220096"/>
    <d v="2020-09-07T00:00:00"/>
    <x v="201"/>
    <n v="55"/>
    <n v="12"/>
    <x v="8"/>
    <n v="1242"/>
    <n v="1"/>
    <n v="510"/>
    <s v="VEHICLE - STOLEN"/>
    <m/>
    <n v="0"/>
    <m/>
    <m/>
    <n v="104"/>
    <s v="DRIVEWAY"/>
    <m/>
    <m/>
    <s v="IC"/>
    <s v="Invest Cont"/>
    <n v="510"/>
    <m/>
    <m/>
    <m/>
    <s v="2800    SOUTHWEST                    DR"/>
    <m/>
    <n v="33.980200000000004"/>
    <n v="-118.3245"/>
    <n v="0"/>
    <x v="12"/>
  </r>
  <r>
    <n v="200215749"/>
    <d v="2020-10-03T00:00:00"/>
    <x v="163"/>
    <n v="2100"/>
    <n v="2"/>
    <x v="5"/>
    <n v="245"/>
    <n v="1"/>
    <n v="310"/>
    <s v="BURGLARY"/>
    <s v="0325 1601"/>
    <n v="0"/>
    <s v="X"/>
    <s v="X"/>
    <n v="203"/>
    <s v="OTHER BUSINESS"/>
    <m/>
    <m/>
    <s v="IC"/>
    <s v="Invest Cont"/>
    <n v="310"/>
    <m/>
    <m/>
    <m/>
    <s v="2400 W  6TH                          ST"/>
    <m/>
    <n v="34.061199999999999"/>
    <n v="-118.27849999999999"/>
    <n v="0"/>
    <x v="12"/>
  </r>
  <r>
    <n v="200607194"/>
    <d v="2020-03-01T00:00:00"/>
    <x v="125"/>
    <n v="2200"/>
    <n v="6"/>
    <x v="9"/>
    <n v="645"/>
    <n v="1"/>
    <n v="510"/>
    <s v="VEHICLE - STOLEN"/>
    <m/>
    <n v="0"/>
    <m/>
    <m/>
    <n v="101"/>
    <s v="STREET"/>
    <m/>
    <m/>
    <s v="IC"/>
    <s v="Invest Cont"/>
    <n v="510"/>
    <m/>
    <m/>
    <m/>
    <s v="7000    LANEWOOD                     AV"/>
    <m/>
    <n v="34.099200000000003"/>
    <n v="-118.34139999999999"/>
    <n v="0"/>
    <x v="12"/>
  </r>
  <r>
    <n v="200508757"/>
    <d v="2020-04-27T00:00:00"/>
    <x v="168"/>
    <n v="1000"/>
    <n v="5"/>
    <x v="10"/>
    <n v="564"/>
    <n v="1"/>
    <n v="310"/>
    <s v="BURGLARY"/>
    <s v="0352 1221 0344 1606"/>
    <n v="25"/>
    <s v="F"/>
    <s v="B"/>
    <n v="501"/>
    <s v="SINGLE FAMILY DWELLING"/>
    <m/>
    <m/>
    <s v="IC"/>
    <s v="Invest Cont"/>
    <n v="310"/>
    <m/>
    <m/>
    <m/>
    <s v="200 W  1ST                          ST"/>
    <m/>
    <n v="33.743299999999998"/>
    <n v="-118.2813"/>
    <n v="0"/>
    <x v="12"/>
  </r>
  <r>
    <n v="200817173"/>
    <d v="2020-12-04T00:00:00"/>
    <x v="41"/>
    <n v="900"/>
    <n v="8"/>
    <x v="12"/>
    <n v="859"/>
    <n v="2"/>
    <n v="354"/>
    <s v="THEFT OF IDENTITY"/>
    <s v="1202 0100 0930 1822"/>
    <n v="65"/>
    <s v="F"/>
    <s v="W"/>
    <n v="501"/>
    <s v="SINGLE FAMILY DWELLING"/>
    <m/>
    <m/>
    <s v="IC"/>
    <s v="Invest Cont"/>
    <n v="354"/>
    <m/>
    <m/>
    <m/>
    <s v="1700 S  SHENANDOAH                   ST"/>
    <m/>
    <n v="34.045699999999997"/>
    <n v="-118.3831"/>
    <n v="0"/>
    <x v="12"/>
  </r>
  <r>
    <n v="201008154"/>
    <d v="2020-04-18T00:00:00"/>
    <x v="317"/>
    <n v="2300"/>
    <n v="10"/>
    <x v="11"/>
    <n v="1019"/>
    <n v="1"/>
    <n v="341"/>
    <s v="THEFT-GRAND ($950.01 &amp; OVER)EXCPT,GUNS,FOWL,LIVESTK,PROD"/>
    <s v="1822 0344"/>
    <n v="0"/>
    <s v="M"/>
    <s v="W"/>
    <n v="123"/>
    <s v="PARKING UNDERGROUND/BUILDING"/>
    <m/>
    <m/>
    <s v="IC"/>
    <s v="Invest Cont"/>
    <n v="341"/>
    <m/>
    <m/>
    <m/>
    <s v="7500    HASKELL                      AV"/>
    <m/>
    <n v="34.206699999999998"/>
    <n v="-118.47490000000001"/>
    <n v="0"/>
    <x v="12"/>
  </r>
  <r>
    <n v="200808218"/>
    <d v="2020-04-10T00:00:00"/>
    <x v="126"/>
    <n v="700"/>
    <n v="8"/>
    <x v="12"/>
    <n v="831"/>
    <n v="2"/>
    <n v="930"/>
    <s v="CRIMINAL THREATS - NO WEAPON DISPLAYED"/>
    <s v="0442 0443 1803"/>
    <n v="56"/>
    <s v="M"/>
    <s v="O"/>
    <n v="702"/>
    <s v="OFFICE BUILDING/OFFICE"/>
    <n v="511"/>
    <s v="VERBAL THREAT"/>
    <s v="AO"/>
    <s v="Adult Other"/>
    <n v="930"/>
    <m/>
    <m/>
    <m/>
    <s v="12300    WILSHIRE                     BL"/>
    <m/>
    <n v="34.0473"/>
    <n v="-118.4768"/>
    <n v="0"/>
    <x v="12"/>
  </r>
  <r>
    <n v="200322412"/>
    <d v="2020-12-29T00:00:00"/>
    <x v="362"/>
    <n v="2215"/>
    <n v="3"/>
    <x v="2"/>
    <n v="363"/>
    <n v="1"/>
    <n v="230"/>
    <s v="ASSAULT WITH DEADLY WEAPON, AGGRAVATED ASSAULT"/>
    <s v="0302 0334 0430 1100 1309 1402 1407 1419 1822"/>
    <n v="32"/>
    <s v="F"/>
    <s v="B"/>
    <n v="101"/>
    <s v="STREET"/>
    <n v="102"/>
    <s v="HAND GUN"/>
    <s v="IC"/>
    <s v="Invest Cont"/>
    <n v="230"/>
    <m/>
    <m/>
    <m/>
    <s v="4000 W  MARTIN LUTHER KING JR        BL"/>
    <m/>
    <n v="34.015500000000003"/>
    <n v="-118.34269999999999"/>
    <n v="0"/>
    <x v="12"/>
  </r>
  <r>
    <n v="200917467"/>
    <d v="2020-11-19T00:00:00"/>
    <x v="278"/>
    <n v="1630"/>
    <n v="9"/>
    <x v="3"/>
    <n v="935"/>
    <n v="1"/>
    <n v="121"/>
    <s v="RAPE, FORCIBLE"/>
    <s v="1415 1402 2004 1218 0913 0527 1817 1020"/>
    <n v="37"/>
    <s v="F"/>
    <s v="W"/>
    <n v="102"/>
    <s v="SIDEWALK"/>
    <n v="400"/>
    <s v="STRONG-ARM (HANDS, FIST, FEET OR BODILY FORCE)"/>
    <s v="IC"/>
    <s v="Invest Cont"/>
    <n v="121"/>
    <n v="998"/>
    <m/>
    <m/>
    <s v="VAN NUYS                     BL"/>
    <s v="AETNA"/>
    <n v="34.183700000000002"/>
    <n v="-118.4443"/>
    <n v="0"/>
    <x v="12"/>
  </r>
  <r>
    <n v="200810102"/>
    <d v="2020-06-01T00:00:00"/>
    <x v="156"/>
    <n v="2300"/>
    <n v="8"/>
    <x v="12"/>
    <n v="825"/>
    <n v="1"/>
    <n v="510"/>
    <s v="VEHICLE - STOLEN"/>
    <m/>
    <n v="0"/>
    <m/>
    <m/>
    <n v="707"/>
    <s v="GARAGE/CARPORT"/>
    <m/>
    <m/>
    <s v="IC"/>
    <s v="Invest Cont"/>
    <n v="510"/>
    <m/>
    <m/>
    <m/>
    <s v="300 S  BRISTOL                      AV"/>
    <m/>
    <n v="34.053100000000001"/>
    <n v="-118.48739999999999"/>
    <n v="0"/>
    <x v="12"/>
  </r>
  <r>
    <n v="201214724"/>
    <d v="2020-06-15T00:00:00"/>
    <x v="85"/>
    <n v="1300"/>
    <n v="12"/>
    <x v="8"/>
    <n v="1266"/>
    <n v="2"/>
    <n v="626"/>
    <s v="INTIMATE PARTNER - SIMPLE ASSAULT"/>
    <s v="0913 2004 0400 0416 1814 2000"/>
    <n v="31"/>
    <s v="F"/>
    <s v="H"/>
    <n v="501"/>
    <s v="SINGLE FAMILY DWELLING"/>
    <n v="400"/>
    <s v="STRONG-ARM (HANDS, FIST, FEET OR BODILY FORCE)"/>
    <s v="IC"/>
    <s v="Invest Cont"/>
    <n v="626"/>
    <m/>
    <m/>
    <m/>
    <s v="400 W  80TH                         ST"/>
    <m/>
    <n v="33.966900000000003"/>
    <n v="-118.2794"/>
    <n v="0"/>
    <x v="12"/>
  </r>
  <r>
    <n v="201116952"/>
    <d v="2020-12-24T00:00:00"/>
    <x v="203"/>
    <n v="1430"/>
    <n v="11"/>
    <x v="7"/>
    <n v="1101"/>
    <n v="1"/>
    <n v="330"/>
    <s v="BURGLARY FROM VEHICLE"/>
    <s v="0344 0358 1307"/>
    <n v="30"/>
    <s v="M"/>
    <s v="O"/>
    <n v="109"/>
    <s v="PARK/PLAYGROUND"/>
    <n v="500"/>
    <s v="UNKNOWN WEAPON/OTHER WEAPON"/>
    <s v="IC"/>
    <s v="Invest Cont"/>
    <n v="330"/>
    <m/>
    <m/>
    <m/>
    <s v="2700 N  VERMONT                      AV"/>
    <m/>
    <n v="34.117699999999999"/>
    <n v="-118.2928"/>
    <n v="0"/>
    <x v="12"/>
  </r>
  <r>
    <n v="200110884"/>
    <d v="2020-04-23T00:00:00"/>
    <x v="220"/>
    <n v="630"/>
    <n v="1"/>
    <x v="1"/>
    <n v="174"/>
    <n v="1"/>
    <n v="520"/>
    <s v="VEHICLE - ATTEMPT STOLEN"/>
    <s v="0329 1402 1414 1822 1300 1612"/>
    <n v="34"/>
    <s v="M"/>
    <s v="H"/>
    <n v="108"/>
    <s v="PARKING LOT"/>
    <m/>
    <m/>
    <s v="IC"/>
    <s v="Invest Cont"/>
    <n v="520"/>
    <n v="998"/>
    <m/>
    <m/>
    <s v="800 S  MAIN                         ST"/>
    <m/>
    <n v="34.0428"/>
    <n v="-118.25320000000001"/>
    <n v="0"/>
    <x v="12"/>
  </r>
  <r>
    <n v="200209692"/>
    <d v="2020-05-02T00:00:00"/>
    <x v="5"/>
    <n v="345"/>
    <n v="2"/>
    <x v="5"/>
    <n v="257"/>
    <n v="2"/>
    <n v="626"/>
    <s v="INTIMATE PARTNER - SIMPLE ASSAULT"/>
    <s v="0913 2000 1813 0319 0400 0344"/>
    <n v="33"/>
    <s v="F"/>
    <s v="B"/>
    <n v="502"/>
    <s v="MULTI-UNIT DWELLING (APARTMENT, DUPLEX, ETC)"/>
    <n v="400"/>
    <s v="STRONG-ARM (HANDS, FIST, FEET OR BODILY FORCE)"/>
    <s v="IC"/>
    <s v="Invest Cont"/>
    <n v="626"/>
    <m/>
    <m/>
    <m/>
    <s v="1300    INGRAHAM                     ST"/>
    <m/>
    <n v="34.053100000000001"/>
    <n v="-118.2671"/>
    <n v="0"/>
    <x v="12"/>
  </r>
  <r>
    <n v="201221486"/>
    <d v="2020-09-26T00:00:00"/>
    <x v="272"/>
    <n v="1710"/>
    <n v="12"/>
    <x v="8"/>
    <n v="1263"/>
    <n v="2"/>
    <n v="624"/>
    <s v="BATTERY - SIMPLE ASSAULT"/>
    <s v="1202 0913 0561 0400 0416"/>
    <n v="61"/>
    <s v="M"/>
    <s v="B"/>
    <n v="501"/>
    <s v="SINGLE FAMILY DWELLING"/>
    <n v="400"/>
    <s v="STRONG-ARM (HANDS, FIST, FEET OR BODILY FORCE)"/>
    <s v="AA"/>
    <s v="Adult Arrest"/>
    <n v="624"/>
    <m/>
    <m/>
    <m/>
    <s v="1600 W  84TH                         ST"/>
    <m/>
    <n v="33.962699999999998"/>
    <n v="-118.3047"/>
    <n v="1"/>
    <x v="12"/>
  </r>
  <r>
    <n v="200115876"/>
    <d v="2020-08-05T00:00:00"/>
    <x v="74"/>
    <n v="2015"/>
    <n v="1"/>
    <x v="1"/>
    <n v="139"/>
    <n v="2"/>
    <n v="745"/>
    <s v="VANDALISM - MISDEAMEANOR ($399 OR UNDER)"/>
    <s v="0329 1309 1310"/>
    <n v="46"/>
    <s v="M"/>
    <s v="W"/>
    <n v="101"/>
    <s v="STREET"/>
    <m/>
    <m/>
    <s v="IC"/>
    <s v="Invest Cont"/>
    <n v="745"/>
    <m/>
    <m/>
    <m/>
    <s v="2ND"/>
    <s v="ALAMEDA"/>
    <n v="34.047199999999997"/>
    <n v="-118.2381"/>
    <n v="0"/>
    <x v="12"/>
  </r>
  <r>
    <n v="201015379"/>
    <d v="2020-11-25T00:00:00"/>
    <x v="174"/>
    <n v="1800"/>
    <n v="10"/>
    <x v="11"/>
    <n v="1067"/>
    <n v="1"/>
    <n v="330"/>
    <s v="BURGLARY FROM VEHICLE"/>
    <s v="1822 0344 1300 1202"/>
    <n v="70"/>
    <s v="M"/>
    <s v="O"/>
    <n v="108"/>
    <s v="PARKING LOT"/>
    <m/>
    <m/>
    <s v="IC"/>
    <s v="Invest Cont"/>
    <n v="330"/>
    <m/>
    <m/>
    <m/>
    <s v="17200    VENTURA                      BL"/>
    <m/>
    <n v="34.165999999999997"/>
    <n v="-118.5095"/>
    <n v="0"/>
    <x v="12"/>
  </r>
  <r>
    <n v="201208527"/>
    <d v="2020-03-05T00:00:00"/>
    <x v="244"/>
    <n v="1755"/>
    <n v="12"/>
    <x v="8"/>
    <n v="1249"/>
    <n v="2"/>
    <n v="753"/>
    <s v="DISCHARGE FIREARMS/SHOTS FIRED"/>
    <s v="1100 1402 1407 1822"/>
    <n v="0"/>
    <s v="X"/>
    <s v="X"/>
    <n v="101"/>
    <s v="STREET"/>
    <n v="106"/>
    <s v="UNKNOWN FIREARM"/>
    <s v="IC"/>
    <s v="Invest Cont"/>
    <n v="753"/>
    <m/>
    <m/>
    <m/>
    <s v="6900 S  FIGUEROA                     ST"/>
    <m/>
    <n v="33.977400000000003"/>
    <n v="-118.28270000000001"/>
    <n v="0"/>
    <x v="12"/>
  </r>
  <r>
    <n v="200918543"/>
    <d v="2020-12-17T00:00:00"/>
    <x v="210"/>
    <n v="900"/>
    <n v="9"/>
    <x v="3"/>
    <n v="981"/>
    <n v="2"/>
    <n v="624"/>
    <s v="BATTERY - SIMPLE ASSAULT"/>
    <s v="0444 0446"/>
    <n v="66"/>
    <s v="F"/>
    <s v="W"/>
    <n v="502"/>
    <s v="MULTI-UNIT DWELLING (APARTMENT, DUPLEX, ETC)"/>
    <n v="400"/>
    <s v="STRONG-ARM (HANDS, FIST, FEET OR BODILY FORCE)"/>
    <s v="AO"/>
    <s v="Adult Other"/>
    <n v="624"/>
    <m/>
    <m/>
    <m/>
    <s v="15200    DICKENS                      ST"/>
    <m/>
    <n v="34.152299999999997"/>
    <n v="-118.4646"/>
    <n v="0"/>
    <x v="12"/>
  </r>
  <r>
    <n v="201115710"/>
    <d v="2020-11-13T00:00:00"/>
    <x v="2"/>
    <n v="1500"/>
    <n v="11"/>
    <x v="7"/>
    <n v="1129"/>
    <n v="1"/>
    <n v="331"/>
    <s v="THEFT FROM MOTOR VEHICLE - GRAND ($950.01 AND OVER)"/>
    <n v="385"/>
    <n v="61"/>
    <s v="M"/>
    <s v="W"/>
    <n v="217"/>
    <s v="AUTO REPAIR SHOP"/>
    <m/>
    <m/>
    <s v="IC"/>
    <s v="Invest Cont"/>
    <n v="331"/>
    <m/>
    <m/>
    <m/>
    <s v="ELGIN"/>
    <s v="AVENUE 64"/>
    <n v="34.118099999999998"/>
    <n v="-118.1793"/>
    <n v="0"/>
    <x v="12"/>
  </r>
  <r>
    <n v="200505941"/>
    <d v="2020-02-14T00:00:00"/>
    <x v="206"/>
    <n v="1515"/>
    <n v="5"/>
    <x v="10"/>
    <n v="563"/>
    <n v="2"/>
    <n v="624"/>
    <s v="BATTERY - SIMPLE ASSAULT"/>
    <s v="0913 2024 1815 0416"/>
    <n v="64"/>
    <s v="M"/>
    <s v="W"/>
    <n v="721"/>
    <s v="HIGH SCHOOL"/>
    <n v="400"/>
    <s v="STRONG-ARM (HANDS, FIST, FEET OR BODILY FORCE)"/>
    <s v="JO"/>
    <s v="Juv Other"/>
    <n v="624"/>
    <m/>
    <m/>
    <m/>
    <s v="1000 W  15TH                         ST"/>
    <m/>
    <n v="33.730600000000003"/>
    <n v="-118.29900000000001"/>
    <n v="0"/>
    <x v="12"/>
  </r>
  <r>
    <n v="200110806"/>
    <d v="2020-04-21T00:00:00"/>
    <x v="0"/>
    <n v="700"/>
    <n v="1"/>
    <x v="1"/>
    <n v="133"/>
    <n v="1"/>
    <n v="480"/>
    <s v="BIKE - STOLEN"/>
    <s v="0397 1202 1822 0344"/>
    <n v="62"/>
    <s v="M"/>
    <s v="W"/>
    <n v="123"/>
    <s v="PARKING UNDERGROUND/BUILDING"/>
    <m/>
    <m/>
    <s v="IC"/>
    <s v="Invest Cont"/>
    <n v="480"/>
    <m/>
    <m/>
    <m/>
    <s v="200 S  BROADWAY"/>
    <m/>
    <n v="34.052399999999999"/>
    <n v="-118.2467"/>
    <n v="0"/>
    <x v="12"/>
  </r>
  <r>
    <n v="200615256"/>
    <d v="2020-09-10T00:00:00"/>
    <x v="238"/>
    <n v="1730"/>
    <n v="6"/>
    <x v="9"/>
    <n v="645"/>
    <n v="2"/>
    <n v="354"/>
    <s v="THEFT OF IDENTITY"/>
    <s v="1822 0929 0930 1402"/>
    <n v="38"/>
    <s v="M"/>
    <s v="W"/>
    <n v="101"/>
    <s v="STREET"/>
    <m/>
    <m/>
    <s v="AA"/>
    <s v="Adult Arrest"/>
    <n v="354"/>
    <n v="998"/>
    <m/>
    <m/>
    <s v="SUNSET"/>
    <s v="MANSFIELD"/>
    <n v="34.097999999999999"/>
    <n v="-118.34050000000001"/>
    <n v="1"/>
    <x v="12"/>
  </r>
  <r>
    <n v="200405799"/>
    <d v="2020-02-16T00:00:00"/>
    <x v="58"/>
    <n v="1320"/>
    <n v="4"/>
    <x v="4"/>
    <n v="402"/>
    <n v="1"/>
    <n v="510"/>
    <s v="VEHICLE - STOLEN"/>
    <m/>
    <n v="0"/>
    <m/>
    <m/>
    <n v="101"/>
    <s v="STREET"/>
    <m/>
    <m/>
    <s v="IC"/>
    <s v="Invest Cont"/>
    <n v="510"/>
    <m/>
    <m/>
    <m/>
    <s v="3800    LATROBE                      ST"/>
    <m/>
    <n v="34.090499999999999"/>
    <n v="-118.1973"/>
    <n v="0"/>
    <x v="12"/>
  </r>
  <r>
    <n v="200114111"/>
    <d v="2020-06-29T00:00:00"/>
    <x v="24"/>
    <n v="1315"/>
    <n v="1"/>
    <x v="1"/>
    <n v="182"/>
    <n v="1"/>
    <n v="341"/>
    <s v="THEFT-GRAND ($950.01 &amp; OVER)EXCPT,GUNS,FOWL,LIVESTK,PROD"/>
    <s v="0354 1606 0344 1822"/>
    <n v="0"/>
    <s v="M"/>
    <s v="W"/>
    <n v="203"/>
    <s v="OTHER BUSINESS"/>
    <m/>
    <m/>
    <s v="IC"/>
    <s v="Invest Cont"/>
    <n v="341"/>
    <m/>
    <m/>
    <m/>
    <s v="1200 S  FIGUEROA                     ST"/>
    <m/>
    <n v="34.041600000000003"/>
    <n v="-118.2671"/>
    <n v="0"/>
    <x v="12"/>
  </r>
  <r>
    <n v="201205849"/>
    <d v="2020-01-27T00:00:00"/>
    <x v="225"/>
    <n v="600"/>
    <n v="12"/>
    <x v="8"/>
    <n v="1239"/>
    <n v="1"/>
    <n v="510"/>
    <s v="VEHICLE - STOLEN"/>
    <m/>
    <n v="0"/>
    <m/>
    <m/>
    <n v="101"/>
    <s v="STREET"/>
    <m/>
    <m/>
    <s v="IC"/>
    <s v="Invest Cont"/>
    <n v="510"/>
    <m/>
    <m/>
    <m/>
    <s v="1100 W  60TH                         PL"/>
    <m/>
    <n v="33.984999999999999"/>
    <n v="-118.2937"/>
    <n v="0"/>
    <x v="12"/>
  </r>
  <r>
    <n v="200504794"/>
    <d v="2020-01-11T00:00:00"/>
    <x v="265"/>
    <n v="255"/>
    <n v="5"/>
    <x v="10"/>
    <n v="563"/>
    <n v="1"/>
    <n v="420"/>
    <s v="THEFT FROM MOTOR VEHICLE - PETTY ($950 &amp; UNDER)"/>
    <s v="0344 1300"/>
    <n v="44"/>
    <s v="M"/>
    <s v="B"/>
    <n v="116"/>
    <s v="OTHER/OUTSIDE"/>
    <m/>
    <m/>
    <s v="IC"/>
    <s v="Invest Cont"/>
    <n v="420"/>
    <m/>
    <m/>
    <m/>
    <s v="ALMA                         ST"/>
    <s v="9TH                          ST"/>
    <n v="33.7361"/>
    <n v="-118.29900000000001"/>
    <n v="0"/>
    <x v="12"/>
  </r>
  <r>
    <n v="200700782"/>
    <d v="2020-09-16T00:00:00"/>
    <x v="346"/>
    <n v="2240"/>
    <n v="7"/>
    <x v="0"/>
    <n v="743"/>
    <n v="2"/>
    <n v="888"/>
    <s v="TRESPASSING"/>
    <n v="1402"/>
    <n v="66"/>
    <s v="M"/>
    <s v="W"/>
    <n v="501"/>
    <s v="SINGLE FAMILY DWELLING"/>
    <m/>
    <m/>
    <s v="IC"/>
    <s v="Invest Cont"/>
    <n v="888"/>
    <m/>
    <m/>
    <m/>
    <s v="900 S  GENESEE                      AV"/>
    <m/>
    <n v="34.057699999999997"/>
    <n v="-118.3609"/>
    <n v="0"/>
    <x v="12"/>
  </r>
  <r>
    <n v="200513464"/>
    <d v="2020-08-27T00:00:00"/>
    <x v="49"/>
    <n v="2220"/>
    <n v="5"/>
    <x v="10"/>
    <n v="531"/>
    <n v="2"/>
    <n v="740"/>
    <s v="VANDALISM - FELONY ($400 &amp; OVER, ALL CHURCH VANDALISMS)"/>
    <s v="0329 1300"/>
    <n v="62"/>
    <s v="M"/>
    <s v="A"/>
    <n v="122"/>
    <s v="VEHICLE, PASSENGER/TRUCK"/>
    <m/>
    <m/>
    <s v="IC"/>
    <s v="Invest Cont"/>
    <n v="740"/>
    <m/>
    <m/>
    <m/>
    <s v="26100    FRAMPTON                     AV"/>
    <m/>
    <n v="33.785800000000002"/>
    <n v="-118.3"/>
    <n v="0"/>
    <x v="12"/>
  </r>
  <r>
    <n v="200609627"/>
    <d v="2020-04-28T00:00:00"/>
    <x v="303"/>
    <n v="2000"/>
    <n v="6"/>
    <x v="9"/>
    <n v="663"/>
    <n v="1"/>
    <n v="420"/>
    <s v="THEFT FROM MOTOR VEHICLE - PETTY ($950 &amp; UNDER)"/>
    <s v="1300 1601 1606 0344"/>
    <n v="23"/>
    <s v="F"/>
    <s v="W"/>
    <n v="123"/>
    <s v="PARKING UNDERGROUND/BUILDING"/>
    <m/>
    <m/>
    <s v="IC"/>
    <s v="Invest Cont"/>
    <n v="420"/>
    <m/>
    <m/>
    <m/>
    <s v="1200 N  LAS PALMAS                   AV"/>
    <m/>
    <n v="34.092599999999997"/>
    <n v="-118.33629999999999"/>
    <n v="0"/>
    <x v="12"/>
  </r>
  <r>
    <n v="200608100"/>
    <d v="2020-03-19T00:00:00"/>
    <x v="13"/>
    <n v="200"/>
    <n v="6"/>
    <x v="9"/>
    <n v="638"/>
    <n v="2"/>
    <n v="740"/>
    <s v="VANDALISM - FELONY ($400 &amp; OVER, ALL CHURCH VANDALISMS)"/>
    <s v="0329 1609 2004"/>
    <n v="0"/>
    <s v="X"/>
    <s v="X"/>
    <n v="502"/>
    <s v="MULTI-UNIT DWELLING (APARTMENT, DUPLEX, ETC)"/>
    <m/>
    <m/>
    <s v="AA"/>
    <s v="Adult Arrest"/>
    <n v="740"/>
    <m/>
    <m/>
    <m/>
    <s v="5800    FRANKLIN                     AV"/>
    <m/>
    <n v="34.1053"/>
    <n v="-118.3158"/>
    <n v="1"/>
    <x v="12"/>
  </r>
  <r>
    <n v="201224146"/>
    <d v="2020-11-08T00:00:00"/>
    <x v="68"/>
    <n v="1700"/>
    <n v="12"/>
    <x v="8"/>
    <n v="1208"/>
    <n v="2"/>
    <n v="626"/>
    <s v="INTIMATE PARTNER - SIMPLE ASSAULT"/>
    <s v="0913 0400 0416 1814 2000"/>
    <n v="28"/>
    <s v="M"/>
    <s v="H"/>
    <n v="501"/>
    <s v="SINGLE FAMILY DWELLING"/>
    <n v="400"/>
    <s v="STRONG-ARM (HANDS, FIST, FEET OR BODILY FORCE)"/>
    <s v="IC"/>
    <s v="Invest Cont"/>
    <n v="626"/>
    <m/>
    <m/>
    <m/>
    <s v="700 W  52ND                         ST"/>
    <m/>
    <n v="33.999699999999997"/>
    <n v="-118.28489999999999"/>
    <n v="0"/>
    <x v="12"/>
  </r>
  <r>
    <n v="200212231"/>
    <d v="2020-07-06T00:00:00"/>
    <x v="101"/>
    <n v="2300"/>
    <n v="2"/>
    <x v="5"/>
    <n v="245"/>
    <n v="1"/>
    <n v="510"/>
    <s v="VEHICLE - STOLEN"/>
    <m/>
    <n v="0"/>
    <m/>
    <m/>
    <n v="101"/>
    <s v="STREET"/>
    <m/>
    <m/>
    <s v="IC"/>
    <s v="Invest Cont"/>
    <n v="510"/>
    <m/>
    <m/>
    <m/>
    <s v="3RD                          ST"/>
    <s v="ALVARADO"/>
    <n v="34.063000000000002"/>
    <n v="-118.2727"/>
    <n v="0"/>
    <x v="12"/>
  </r>
  <r>
    <n v="200313564"/>
    <d v="2020-07-01T00:00:00"/>
    <x v="37"/>
    <n v="2000"/>
    <n v="3"/>
    <x v="2"/>
    <n v="327"/>
    <n v="1"/>
    <n v="480"/>
    <s v="BIKE - STOLEN"/>
    <s v="0344 1251"/>
    <n v="32"/>
    <s v="M"/>
    <s v="O"/>
    <n v="501"/>
    <s v="SINGLE FAMILY DWELLING"/>
    <m/>
    <m/>
    <s v="IC"/>
    <s v="Invest Cont"/>
    <n v="480"/>
    <m/>
    <m/>
    <m/>
    <s v="1100 W  29TH                         ST"/>
    <m/>
    <n v="34.030500000000004"/>
    <n v="-118.2865"/>
    <n v="0"/>
    <x v="12"/>
  </r>
  <r>
    <n v="200409662"/>
    <d v="2020-06-10T00:00:00"/>
    <x v="343"/>
    <n v="1500"/>
    <n v="4"/>
    <x v="4"/>
    <n v="473"/>
    <n v="1"/>
    <n v="440"/>
    <s v="THEFT PLAIN - PETTY ($950 &amp; UNDER)"/>
    <n v="344"/>
    <n v="57"/>
    <s v="M"/>
    <s v="H"/>
    <n v="203"/>
    <s v="OTHER BUSINESS"/>
    <m/>
    <m/>
    <s v="IC"/>
    <s v="Invest Cont"/>
    <n v="440"/>
    <m/>
    <m/>
    <m/>
    <s v="400 S  SOTO                         ST"/>
    <m/>
    <n v="34.037599999999998"/>
    <n v="-118.2166"/>
    <n v="0"/>
    <x v="12"/>
  </r>
  <r>
    <n v="200612411"/>
    <d v="2020-07-10T00:00:00"/>
    <x v="315"/>
    <n v="1822"/>
    <n v="6"/>
    <x v="9"/>
    <n v="646"/>
    <n v="2"/>
    <n v="354"/>
    <s v="THEFT OF IDENTITY"/>
    <s v="1822 0935 1402 0930"/>
    <n v="59"/>
    <s v="M"/>
    <s v="B"/>
    <n v="210"/>
    <s v="RESTAURANT/FAST FOOD"/>
    <m/>
    <m/>
    <s v="AA"/>
    <s v="Adult Arrest"/>
    <n v="354"/>
    <n v="998"/>
    <m/>
    <m/>
    <s v="HIGHLAND"/>
    <s v="SUNSET"/>
    <n v="34.097999999999999"/>
    <n v="-118.3387"/>
    <n v="1"/>
    <x v="12"/>
  </r>
  <r>
    <n v="200916469"/>
    <d v="2020-10-26T00:00:00"/>
    <x v="82"/>
    <n v="1900"/>
    <n v="9"/>
    <x v="3"/>
    <n v="984"/>
    <n v="2"/>
    <n v="626"/>
    <s v="INTIMATE PARTNER - SIMPLE ASSAULT"/>
    <s v="0400 0444"/>
    <n v="54"/>
    <s v="F"/>
    <s v="W"/>
    <n v="502"/>
    <s v="MULTI-UNIT DWELLING (APARTMENT, DUPLEX, ETC)"/>
    <n v="400"/>
    <s v="STRONG-ARM (HANDS, FIST, FEET OR BODILY FORCE)"/>
    <s v="AO"/>
    <s v="Adult Other"/>
    <n v="626"/>
    <m/>
    <m/>
    <m/>
    <s v="14500    DICKENS                      ST"/>
    <m/>
    <n v="34.15"/>
    <n v="-118.44889999999999"/>
    <n v="0"/>
    <x v="12"/>
  </r>
  <r>
    <n v="200314986"/>
    <d v="2020-07-30T00:00:00"/>
    <x v="8"/>
    <n v="1020"/>
    <n v="3"/>
    <x v="2"/>
    <n v="397"/>
    <n v="2"/>
    <n v="624"/>
    <s v="BATTERY - SIMPLE ASSAULT"/>
    <s v="1822 0416 0446 1218 1309 0202"/>
    <n v="40"/>
    <s v="F"/>
    <s v="O"/>
    <n v="101"/>
    <s v="STREET"/>
    <n v="400"/>
    <s v="STRONG-ARM (HANDS, FIST, FEET OR BODILY FORCE)"/>
    <s v="IC"/>
    <s v="Invest Cont"/>
    <n v="624"/>
    <m/>
    <m/>
    <m/>
    <s v="4000    HALLDALE                     AV"/>
    <m/>
    <n v="34.010300000000001"/>
    <n v="-118.3023"/>
    <n v="0"/>
    <x v="12"/>
  </r>
  <r>
    <n v="200322263"/>
    <d v="2020-12-25T00:00:00"/>
    <x v="203"/>
    <n v="300"/>
    <n v="3"/>
    <x v="2"/>
    <n v="356"/>
    <n v="1"/>
    <n v="440"/>
    <s v="THEFT PLAIN - PETTY ($950 &amp; UNDER)"/>
    <s v="0344 1822 0394"/>
    <n v="0"/>
    <s v="F"/>
    <s v="B"/>
    <n v="502"/>
    <s v="MULTI-UNIT DWELLING (APARTMENT, DUPLEX, ETC)"/>
    <m/>
    <m/>
    <s v="IC"/>
    <s v="Invest Cont"/>
    <n v="440"/>
    <m/>
    <m/>
    <m/>
    <s v="1600 W  35TH                         PL"/>
    <m/>
    <n v="34.023699999999998"/>
    <n v="-118.30540000000001"/>
    <n v="0"/>
    <x v="12"/>
  </r>
  <r>
    <n v="200216977"/>
    <d v="2020-11-01T00:00:00"/>
    <x v="297"/>
    <n v="600"/>
    <n v="2"/>
    <x v="5"/>
    <n v="251"/>
    <n v="1"/>
    <n v="310"/>
    <s v="BURGLARY"/>
    <n v="344"/>
    <n v="0"/>
    <s v="X"/>
    <s v="X"/>
    <n v="213"/>
    <s v="WAREHOUSE"/>
    <n v="500"/>
    <s v="UNKNOWN WEAPON/OTHER WEAPON"/>
    <s v="IC"/>
    <s v="Invest Cont"/>
    <n v="310"/>
    <m/>
    <m/>
    <m/>
    <s v="2700    WILSHIRE                     BL"/>
    <m/>
    <n v="34.060899999999997"/>
    <n v="-118.28230000000001"/>
    <n v="0"/>
    <x v="12"/>
  </r>
  <r>
    <n v="200415000"/>
    <d v="2020-11-18T00:00:00"/>
    <x v="278"/>
    <n v="526"/>
    <n v="4"/>
    <x v="4"/>
    <n v="478"/>
    <n v="1"/>
    <n v="510"/>
    <s v="VEHICLE - STOLEN"/>
    <m/>
    <n v="0"/>
    <m/>
    <m/>
    <n v="101"/>
    <s v="STREET"/>
    <m/>
    <m/>
    <s v="IC"/>
    <s v="Invest Cont"/>
    <n v="510"/>
    <m/>
    <m/>
    <m/>
    <s v="3000    WHITTIER                     BL"/>
    <m/>
    <n v="34.030500000000004"/>
    <n v="-118.20699999999999"/>
    <n v="0"/>
    <x v="12"/>
  </r>
  <r>
    <n v="200218184"/>
    <d v="2020-12-03T00:00:00"/>
    <x v="122"/>
    <n v="900"/>
    <n v="2"/>
    <x v="5"/>
    <n v="257"/>
    <n v="2"/>
    <n v="354"/>
    <s v="THEFT OF IDENTITY"/>
    <n v="1822"/>
    <n v="20"/>
    <s v="F"/>
    <s v="B"/>
    <n v="502"/>
    <s v="MULTI-UNIT DWELLING (APARTMENT, DUPLEX, ETC)"/>
    <m/>
    <m/>
    <s v="IC"/>
    <s v="Invest Cont"/>
    <n v="354"/>
    <m/>
    <m/>
    <m/>
    <s v="1500    WILSHIRE                     BL"/>
    <m/>
    <n v="34.054600000000001"/>
    <n v="-118.2684"/>
    <n v="0"/>
    <x v="12"/>
  </r>
  <r>
    <n v="200605316"/>
    <d v="2020-01-29T00:00:00"/>
    <x v="259"/>
    <n v="1630"/>
    <n v="6"/>
    <x v="9"/>
    <n v="657"/>
    <n v="1"/>
    <n v="442"/>
    <s v="SHOPLIFTING - PETTY THEFT ($950 &amp; UNDER)"/>
    <s v="0325 1822"/>
    <n v="0"/>
    <s v="X"/>
    <s v="X"/>
    <n v="402"/>
    <s v="MARKET"/>
    <m/>
    <m/>
    <s v="IC"/>
    <s v="Invest Cont"/>
    <n v="442"/>
    <m/>
    <m/>
    <m/>
    <s v="900 N  WESTERN                      AV"/>
    <m/>
    <n v="34.088799999999999"/>
    <n v="-118.3124"/>
    <n v="0"/>
    <x v="12"/>
  </r>
  <r>
    <n v="200909757"/>
    <d v="2020-05-16T00:00:00"/>
    <x v="112"/>
    <n v="1700"/>
    <n v="9"/>
    <x v="3"/>
    <n v="904"/>
    <n v="1"/>
    <n v="510"/>
    <s v="VEHICLE - STOLEN"/>
    <m/>
    <n v="0"/>
    <m/>
    <m/>
    <n v="108"/>
    <s v="PARKING LOT"/>
    <m/>
    <m/>
    <s v="IC"/>
    <s v="Invest Cont"/>
    <n v="510"/>
    <m/>
    <m/>
    <m/>
    <s v="14900    RAYMER                       ST"/>
    <m/>
    <n v="34.213099999999997"/>
    <n v="-118.4584"/>
    <n v="0"/>
    <x v="12"/>
  </r>
  <r>
    <n v="201206515"/>
    <d v="2020-02-03T00:00:00"/>
    <x v="233"/>
    <n v="850"/>
    <n v="12"/>
    <x v="8"/>
    <n v="1269"/>
    <n v="1"/>
    <n v="440"/>
    <s v="THEFT PLAIN - PETTY ($950 &amp; UNDER)"/>
    <s v="0344 1202 0554 2021"/>
    <n v="61"/>
    <s v="M"/>
    <s v="B"/>
    <n v="501"/>
    <s v="SINGLE FAMILY DWELLING"/>
    <m/>
    <m/>
    <s v="IC"/>
    <s v="Invest Cont"/>
    <n v="440"/>
    <m/>
    <m/>
    <m/>
    <s v="1000 E  84TH                         ST"/>
    <m/>
    <n v="33.962899999999998"/>
    <n v="-118.25749999999999"/>
    <n v="0"/>
    <x v="12"/>
  </r>
  <r>
    <n v="201210909"/>
    <d v="2020-04-14T00:00:00"/>
    <x v="213"/>
    <n v="1415"/>
    <n v="12"/>
    <x v="8"/>
    <n v="1269"/>
    <n v="2"/>
    <n v="624"/>
    <s v="BATTERY - SIMPLE ASSAULT"/>
    <s v="0913 0400 0416 0361"/>
    <n v="39"/>
    <s v="F"/>
    <s v="B"/>
    <n v="502"/>
    <s v="MULTI-UNIT DWELLING (APARTMENT, DUPLEX, ETC)"/>
    <n v="400"/>
    <s v="STRONG-ARM (HANDS, FIST, FEET OR BODILY FORCE)"/>
    <s v="IC"/>
    <s v="Invest Cont"/>
    <n v="624"/>
    <m/>
    <m/>
    <m/>
    <s v="400 E  79TH                         ST"/>
    <m/>
    <n v="33.967399999999998"/>
    <n v="-118.26730000000001"/>
    <n v="0"/>
    <x v="12"/>
  </r>
  <r>
    <n v="200606866"/>
    <d v="2020-02-24T00:00:00"/>
    <x v="105"/>
    <n v="2335"/>
    <n v="6"/>
    <x v="9"/>
    <n v="668"/>
    <n v="2"/>
    <n v="624"/>
    <s v="BATTERY - SIMPLE ASSAULT"/>
    <s v="0416 0400 1822"/>
    <n v="57"/>
    <s v="M"/>
    <s v="H"/>
    <n v="202"/>
    <s v="LIQUOR STORE"/>
    <n v="400"/>
    <s v="STRONG-ARM (HANDS, FIST, FEET OR BODILY FORCE)"/>
    <s v="IC"/>
    <s v="Invest Cont"/>
    <n v="624"/>
    <m/>
    <m/>
    <m/>
    <s v="5700    SANTA MONICA                 BL"/>
    <m/>
    <n v="34.0944"/>
    <n v="-118.3125"/>
    <n v="0"/>
    <x v="12"/>
  </r>
  <r>
    <n v="200109615"/>
    <d v="2020-03-24T00:00:00"/>
    <x v="105"/>
    <n v="100"/>
    <n v="1"/>
    <x v="1"/>
    <n v="153"/>
    <n v="1"/>
    <n v="230"/>
    <s v="ASSAULT WITH DEADLY WEAPON, AGGRAVATED ASSAULT"/>
    <s v="0444 0429 1822"/>
    <n v="36"/>
    <s v="M"/>
    <s v="H"/>
    <n v="102"/>
    <s v="SIDEWALK"/>
    <n v="400"/>
    <s v="STRONG-ARM (HANDS, FIST, FEET OR BODILY FORCE)"/>
    <s v="IC"/>
    <s v="Invest Cont"/>
    <n v="230"/>
    <m/>
    <m/>
    <m/>
    <s v="200 W  6TH                          ST"/>
    <m/>
    <n v="34.045999999999999"/>
    <n v="-118.2509"/>
    <n v="0"/>
    <x v="12"/>
  </r>
  <r>
    <n v="200610767"/>
    <d v="2020-05-27T00:00:00"/>
    <x v="232"/>
    <n v="730"/>
    <n v="6"/>
    <x v="9"/>
    <n v="636"/>
    <n v="2"/>
    <n v="354"/>
    <s v="THEFT OF IDENTITY"/>
    <s v="1822 0928"/>
    <n v="32"/>
    <s v="M"/>
    <s v="B"/>
    <n v="750"/>
    <s v="CYBERSPACE"/>
    <m/>
    <m/>
    <s v="IC"/>
    <s v="Invest Cont"/>
    <n v="354"/>
    <m/>
    <m/>
    <m/>
    <s v="1700 N  MC CADDEN                    PL"/>
    <m/>
    <n v="34.101599999999998"/>
    <n v="-118.3374"/>
    <n v="0"/>
    <x v="12"/>
  </r>
  <r>
    <n v="200219136"/>
    <d v="2020-12-29T00:00:00"/>
    <x v="362"/>
    <n v="600"/>
    <n v="2"/>
    <x v="5"/>
    <n v="245"/>
    <n v="1"/>
    <n v="440"/>
    <s v="THEFT PLAIN - PETTY ($950 &amp; UNDER)"/>
    <s v="1218 1822 0345 0344 2034"/>
    <n v="44"/>
    <s v="M"/>
    <s v="W"/>
    <n v="101"/>
    <s v="STREET"/>
    <m/>
    <m/>
    <s v="IC"/>
    <s v="Invest Cont"/>
    <n v="440"/>
    <m/>
    <m/>
    <m/>
    <s v="CARONDELET"/>
    <s v="WILSHIRE"/>
    <n v="34.060099999999998"/>
    <n v="-118.2805"/>
    <n v="0"/>
    <x v="12"/>
  </r>
  <r>
    <n v="201117060"/>
    <d v="2020-12-28T00:00:00"/>
    <x v="360"/>
    <n v="345"/>
    <n v="11"/>
    <x v="7"/>
    <n v="1145"/>
    <n v="1"/>
    <n v="230"/>
    <s v="ASSAULT WITH DEADLY WEAPON, AGGRAVATED ASSAULT"/>
    <s v="1822 1218 0416"/>
    <n v="26"/>
    <s v="M"/>
    <s v="H"/>
    <n v="102"/>
    <s v="SIDEWALK"/>
    <n v="500"/>
    <s v="UNKNOWN WEAPON/OTHER WEAPON"/>
    <s v="IC"/>
    <s v="Invest Cont"/>
    <n v="230"/>
    <m/>
    <m/>
    <m/>
    <s v="RIVERSIDE                    DR"/>
    <s v="FLETCHER"/>
    <n v="34.106000000000002"/>
    <n v="-118.2565"/>
    <n v="0"/>
    <x v="12"/>
  </r>
  <r>
    <n v="200512867"/>
    <d v="2020-08-11T00:00:00"/>
    <x v="89"/>
    <n v="1820"/>
    <n v="5"/>
    <x v="10"/>
    <n v="569"/>
    <n v="2"/>
    <n v="951"/>
    <s v="DEFRAUDING INNKEEPER/THEFT OF SERVICES, $950 &amp; UNDER"/>
    <s v="0325 0202 0104 0344 1309 0216"/>
    <n v="0"/>
    <s v="X"/>
    <s v="X"/>
    <n v="210"/>
    <s v="RESTAURANT/FAST FOOD"/>
    <m/>
    <m/>
    <s v="IC"/>
    <s v="Invest Cont"/>
    <n v="951"/>
    <m/>
    <m/>
    <m/>
    <s v="100 W  22ND                         ST"/>
    <m/>
    <n v="33.725000000000001"/>
    <n v="-118.2825"/>
    <n v="0"/>
    <x v="12"/>
  </r>
  <r>
    <n v="200907308"/>
    <d v="2020-03-12T00:00:00"/>
    <x v="73"/>
    <n v="2330"/>
    <n v="9"/>
    <x v="3"/>
    <n v="933"/>
    <n v="1"/>
    <n v="341"/>
    <s v="THEFT-GRAND ($950.01 &amp; OVER)EXCPT,GUNS,FOWL,LIVESTK,PROD"/>
    <n v="344"/>
    <n v="39"/>
    <s v="M"/>
    <s v="B"/>
    <n v="254"/>
    <s v="STUDIO (FILM/PHOTOGRAPHIC/MUSIC)"/>
    <m/>
    <m/>
    <s v="IC"/>
    <s v="Invest Cont"/>
    <n v="341"/>
    <m/>
    <m/>
    <m/>
    <s v="6300    VAN NUYS                     BL"/>
    <m/>
    <n v="34.183100000000003"/>
    <n v="-118.45229999999999"/>
    <n v="0"/>
    <x v="12"/>
  </r>
  <r>
    <n v="200810186"/>
    <d v="2020-06-01T00:00:00"/>
    <x v="65"/>
    <n v="1620"/>
    <n v="8"/>
    <x v="12"/>
    <n v="855"/>
    <n v="1"/>
    <n v="330"/>
    <s v="BURGLARY FROM VEHICLE"/>
    <s v="0321 1607 0344"/>
    <n v="93"/>
    <s v="F"/>
    <s v="W"/>
    <n v="503"/>
    <s v="HOTEL"/>
    <m/>
    <m/>
    <s v="IC"/>
    <s v="Invest Cont"/>
    <n v="330"/>
    <m/>
    <m/>
    <m/>
    <s v="1600    GREENFIELD                   AV"/>
    <m/>
    <n v="34.048999999999999"/>
    <n v="-118.4417"/>
    <n v="0"/>
    <x v="12"/>
  </r>
  <r>
    <n v="200613826"/>
    <d v="2020-08-11T00:00:00"/>
    <x v="24"/>
    <n v="1100"/>
    <n v="6"/>
    <x v="9"/>
    <n v="656"/>
    <n v="1"/>
    <n v="330"/>
    <s v="BURGLARY FROM VEHICLE"/>
    <s v="0344 1300 1822"/>
    <n v="35"/>
    <s v="F"/>
    <s v="W"/>
    <n v="108"/>
    <s v="PARKING LOT"/>
    <m/>
    <m/>
    <s v="IC"/>
    <s v="Invest Cont"/>
    <n v="330"/>
    <m/>
    <m/>
    <m/>
    <s v="900    WILCOX                       AV"/>
    <m/>
    <n v="34.0871"/>
    <n v="-118.331"/>
    <n v="0"/>
    <x v="12"/>
  </r>
  <r>
    <n v="200305955"/>
    <d v="2020-02-02T00:00:00"/>
    <x v="240"/>
    <n v="1910"/>
    <n v="3"/>
    <x v="2"/>
    <n v="363"/>
    <n v="1"/>
    <n v="236"/>
    <s v="INTIMATE PARTNER - AGGRAVATED ASSAULT"/>
    <s v="0448 2000 1813 1814 0408 1419 0443 0913"/>
    <n v="34"/>
    <s v="F"/>
    <s v="B"/>
    <n v="502"/>
    <s v="MULTI-UNIT DWELLING (APARTMENT, DUPLEX, ETC)"/>
    <n v="511"/>
    <s v="VERBAL THREAT"/>
    <s v="AA"/>
    <s v="Adult Arrest"/>
    <n v="236"/>
    <m/>
    <m/>
    <m/>
    <s v="4100    PALMWOOD                     DR"/>
    <m/>
    <n v="34.0137"/>
    <n v="-118.34350000000001"/>
    <n v="1"/>
    <x v="12"/>
  </r>
  <r>
    <n v="200406609"/>
    <d v="2020-03-07T00:00:00"/>
    <x v="330"/>
    <n v="1130"/>
    <n v="4"/>
    <x v="4"/>
    <n v="488"/>
    <n v="2"/>
    <n v="624"/>
    <s v="BATTERY - SIMPLE ASSAULT"/>
    <s v="0913 0448 0416"/>
    <n v="81"/>
    <s v="M"/>
    <s v="H"/>
    <n v="103"/>
    <s v="ALLEY"/>
    <n v="400"/>
    <s v="STRONG-ARM (HANDS, FIST, FEET OR BODILY FORCE)"/>
    <s v="AO"/>
    <s v="Adult Other"/>
    <n v="624"/>
    <m/>
    <m/>
    <m/>
    <s v="1100 S  FRESNO                       ST"/>
    <m/>
    <n v="34.0259"/>
    <n v="-118.2081"/>
    <n v="0"/>
    <x v="12"/>
  </r>
  <r>
    <n v="201216442"/>
    <d v="2020-07-13T00:00:00"/>
    <x v="21"/>
    <n v="1630"/>
    <n v="12"/>
    <x v="8"/>
    <n v="1239"/>
    <n v="1"/>
    <n v="761"/>
    <s v="BRANDISH WEAPON"/>
    <s v="0913 0561 0319 0443 0334 0432 0602"/>
    <n v="56"/>
    <s v="F"/>
    <s v="H"/>
    <n v="501"/>
    <s v="SINGLE FAMILY DWELLING"/>
    <n v="200"/>
    <s v="KNIFE WITH BLADE 6INCHES OR LESS"/>
    <s v="IC"/>
    <s v="Invest Cont"/>
    <n v="761"/>
    <m/>
    <m/>
    <m/>
    <s v="5800    BONSALLO                     AV"/>
    <m/>
    <n v="33.987499999999997"/>
    <n v="-118.286"/>
    <n v="0"/>
    <x v="12"/>
  </r>
  <r>
    <n v="200813055"/>
    <d v="2020-07-30T00:00:00"/>
    <x v="288"/>
    <n v="900"/>
    <n v="8"/>
    <x v="12"/>
    <n v="852"/>
    <n v="1"/>
    <n v="341"/>
    <s v="THEFT-GRAND ($950.01 &amp; OVER)EXCPT,GUNS,FOWL,LIVESTK,PROD"/>
    <s v="0344 0346"/>
    <n v="28"/>
    <s v="F"/>
    <s v="W"/>
    <n v="502"/>
    <s v="MULTI-UNIT DWELLING (APARTMENT, DUPLEX, ETC)"/>
    <m/>
    <m/>
    <s v="IC"/>
    <s v="Invest Cont"/>
    <n v="341"/>
    <m/>
    <m/>
    <m/>
    <s v="1500    ARMACOST                     AV"/>
    <m/>
    <n v="34.041600000000003"/>
    <n v="-118.46"/>
    <n v="0"/>
    <x v="12"/>
  </r>
  <r>
    <n v="201100719"/>
    <d v="2020-08-20T00:00:00"/>
    <x v="144"/>
    <n v="2230"/>
    <n v="11"/>
    <x v="7"/>
    <n v="1181"/>
    <n v="1"/>
    <n v="230"/>
    <s v="ASSAULT WITH DEADLY WEAPON, AGGRAVATED ASSAULT"/>
    <s v="0913 1810 1402 0416"/>
    <n v="30"/>
    <s v="F"/>
    <s v="O"/>
    <n v="501"/>
    <s v="SINGLE FAMILY DWELLING"/>
    <n v="513"/>
    <s v="STUN GUN"/>
    <s v="AA"/>
    <s v="Adult Arrest"/>
    <n v="230"/>
    <n v="998"/>
    <m/>
    <m/>
    <s v="2500    ELSINORE                     ST"/>
    <m/>
    <n v="34.080500000000001"/>
    <n v="-118.2685"/>
    <n v="1"/>
    <x v="12"/>
  </r>
  <r>
    <n v="201210444"/>
    <d v="2020-04-06T00:00:00"/>
    <x v="136"/>
    <n v="1230"/>
    <n v="12"/>
    <x v="8"/>
    <n v="1243"/>
    <n v="1"/>
    <n v="251"/>
    <s v="SHOTS FIRED AT INHABITED DWELLING"/>
    <s v="1100 1402 1419 1407 0913 0361 0906"/>
    <n v="64"/>
    <s v="F"/>
    <s v="B"/>
    <n v="501"/>
    <s v="SINGLE FAMILY DWELLING"/>
    <n v="103"/>
    <s v="RIFLE"/>
    <s v="AO"/>
    <s v="Adult Other"/>
    <n v="251"/>
    <n v="998"/>
    <m/>
    <m/>
    <s v="2000 W  65TH                         ST"/>
    <m/>
    <n v="33.980600000000003"/>
    <n v="-118.3134"/>
    <n v="0"/>
    <x v="12"/>
  </r>
  <r>
    <n v="201307832"/>
    <d v="2020-03-09T00:00:00"/>
    <x v="73"/>
    <n v="600"/>
    <n v="13"/>
    <x v="6"/>
    <n v="1309"/>
    <n v="2"/>
    <n v="740"/>
    <s v="VANDALISM - FELONY ($400 &amp; OVER, ALL CHURCH VANDALISMS)"/>
    <s v="0329 1609"/>
    <n v="0"/>
    <s v="X"/>
    <s v="X"/>
    <n v="210"/>
    <s v="RESTAURANT/FAST FOOD"/>
    <m/>
    <m/>
    <s v="IC"/>
    <s v="Invest Cont"/>
    <n v="740"/>
    <m/>
    <m/>
    <m/>
    <s v="2000 E  OLYMPIC                      BL"/>
    <m/>
    <n v="34.027000000000001"/>
    <n v="-118.23690000000001"/>
    <n v="0"/>
    <x v="12"/>
  </r>
  <r>
    <n v="200914654"/>
    <d v="2020-09-14T00:00:00"/>
    <x v="171"/>
    <n v="2345"/>
    <n v="9"/>
    <x v="3"/>
    <n v="985"/>
    <n v="2"/>
    <n v="946"/>
    <s v="OTHER MISCELLANEOUS CRIME"/>
    <s v="0344 0448 1402 0314 0500"/>
    <n v="38"/>
    <s v="F"/>
    <s v="W"/>
    <n v="502"/>
    <s v="MULTI-UNIT DWELLING (APARTMENT, DUPLEX, ETC)"/>
    <n v="400"/>
    <s v="STRONG-ARM (HANDS, FIST, FEET OR BODILY FORCE)"/>
    <s v="IC"/>
    <s v="Invest Cont"/>
    <n v="946"/>
    <n v="998"/>
    <m/>
    <m/>
    <s v="4400    MURIETTA                     AV"/>
    <m/>
    <n v="34.150399999999998"/>
    <n v="-118.4383"/>
    <n v="0"/>
    <x v="12"/>
  </r>
  <r>
    <n v="200707116"/>
    <d v="2020-03-07T00:00:00"/>
    <x v="17"/>
    <n v="2300"/>
    <n v="7"/>
    <x v="0"/>
    <n v="767"/>
    <n v="1"/>
    <n v="330"/>
    <s v="BURGLARY FROM VEHICLE"/>
    <s v="0344 1307 1501"/>
    <n v="20"/>
    <s v="M"/>
    <s v="B"/>
    <n v="108"/>
    <s v="PARKING LOT"/>
    <m/>
    <m/>
    <s v="IC"/>
    <s v="Invest Cont"/>
    <n v="330"/>
    <m/>
    <m/>
    <m/>
    <s v="4000 W  PICO                         BL"/>
    <m/>
    <n v="34.047499999999999"/>
    <n v="-118.32299999999999"/>
    <n v="0"/>
    <x v="12"/>
  </r>
  <r>
    <n v="200415626"/>
    <d v="2020-12-05T00:00:00"/>
    <x v="195"/>
    <n v="1330"/>
    <n v="4"/>
    <x v="4"/>
    <n v="423"/>
    <n v="2"/>
    <n v="624"/>
    <s v="BATTERY - SIMPLE ASSAULT"/>
    <s v="0361 0447 0416 2002 0913"/>
    <n v="19"/>
    <s v="M"/>
    <s v="H"/>
    <n v="104"/>
    <s v="DRIVEWAY"/>
    <n v="500"/>
    <s v="UNKNOWN WEAPON/OTHER WEAPON"/>
    <s v="IC"/>
    <s v="Invest Cont"/>
    <n v="624"/>
    <m/>
    <m/>
    <m/>
    <s v="1800    WORKMAN                      ST"/>
    <m/>
    <n v="34.063800000000001"/>
    <n v="-118.2141"/>
    <n v="0"/>
    <x v="12"/>
  </r>
  <r>
    <n v="200516860"/>
    <d v="2020-11-19T00:00:00"/>
    <x v="92"/>
    <n v="200"/>
    <n v="5"/>
    <x v="10"/>
    <n v="525"/>
    <n v="1"/>
    <n v="510"/>
    <s v="VEHICLE - STOLEN"/>
    <m/>
    <n v="0"/>
    <m/>
    <m/>
    <n v="101"/>
    <s v="STREET"/>
    <m/>
    <m/>
    <s v="IC"/>
    <s v="Invest Cont"/>
    <n v="510"/>
    <m/>
    <m/>
    <m/>
    <s v="100 W  D                            ST"/>
    <m/>
    <n v="33.7742"/>
    <n v="-118.26260000000001"/>
    <n v="0"/>
    <x v="12"/>
  </r>
  <r>
    <n v="200608876"/>
    <d v="2020-04-08T00:00:00"/>
    <x v="139"/>
    <n v="925"/>
    <n v="6"/>
    <x v="9"/>
    <n v="647"/>
    <n v="1"/>
    <n v="510"/>
    <s v="VEHICLE - STOLEN"/>
    <m/>
    <n v="0"/>
    <m/>
    <m/>
    <n v="101"/>
    <s v="STREET"/>
    <m/>
    <m/>
    <s v="IC"/>
    <s v="Invest Cont"/>
    <n v="510"/>
    <m/>
    <m/>
    <m/>
    <s v="5800 W  SUNSET                       BL"/>
    <m/>
    <n v="34.099800000000002"/>
    <n v="-118.3211"/>
    <n v="0"/>
    <x v="12"/>
  </r>
  <r>
    <n v="201305126"/>
    <d v="2020-01-22T00:00:00"/>
    <x v="202"/>
    <n v="400"/>
    <n v="13"/>
    <x v="6"/>
    <n v="1373"/>
    <n v="1"/>
    <n v="821"/>
    <s v="SODOMY/SEXUAL CONTACT B/W PENIS OF ONE PERS TO ANUS OTH"/>
    <s v="0519 0507 1218 1206 1415 1409 0913 0545"/>
    <n v="31"/>
    <s v="M"/>
    <s v="W"/>
    <n v="502"/>
    <s v="MULTI-UNIT DWELLING (APARTMENT, DUPLEX, ETC)"/>
    <n v="400"/>
    <s v="STRONG-ARM (HANDS, FIST, FEET OR BODILY FORCE)"/>
    <s v="AO"/>
    <s v="Adult Other"/>
    <n v="821"/>
    <n v="998"/>
    <m/>
    <m/>
    <s v="1000 E  53RD                         ST"/>
    <m/>
    <n v="33.994300000000003"/>
    <n v="-118.2582"/>
    <n v="0"/>
    <x v="12"/>
  </r>
  <r>
    <n v="200713443"/>
    <d v="2020-08-27T00:00:00"/>
    <x v="223"/>
    <n v="1808"/>
    <n v="7"/>
    <x v="0"/>
    <n v="752"/>
    <n v="1"/>
    <n v="440"/>
    <s v="THEFT PLAIN - PETTY ($950 &amp; UNDER)"/>
    <n v="394"/>
    <n v="54"/>
    <s v="M"/>
    <s v="W"/>
    <n v="119"/>
    <s v="PORCH, RESIDENTIAL"/>
    <m/>
    <m/>
    <s v="IC"/>
    <s v="Invest Cont"/>
    <n v="440"/>
    <m/>
    <m/>
    <m/>
    <s v="6100    PACKARD                      ST"/>
    <m/>
    <n v="34.055"/>
    <n v="-118.3733"/>
    <n v="0"/>
    <x v="12"/>
  </r>
  <r>
    <n v="201014597"/>
    <d v="2020-10-30T00:00:00"/>
    <x v="297"/>
    <n v="2345"/>
    <n v="10"/>
    <x v="11"/>
    <n v="1097"/>
    <n v="2"/>
    <n v="740"/>
    <s v="VANDALISM - FELONY ($400 &amp; OVER, ALL CHURCH VANDALISMS)"/>
    <s v="0329 1822 1300"/>
    <n v="27"/>
    <s v="F"/>
    <s v="W"/>
    <n v="122"/>
    <s v="VEHICLE, PASSENGER/TRUCK"/>
    <m/>
    <m/>
    <s v="IC"/>
    <s v="Invest Cont"/>
    <n v="740"/>
    <m/>
    <m/>
    <m/>
    <s v="3600    WESTFALL                     DR"/>
    <m/>
    <n v="34.136400000000002"/>
    <n v="-118.49339999999999"/>
    <n v="0"/>
    <x v="12"/>
  </r>
  <r>
    <n v="201012998"/>
    <d v="2020-09-04T00:00:00"/>
    <x v="154"/>
    <n v="1"/>
    <n v="10"/>
    <x v="11"/>
    <n v="1043"/>
    <n v="1"/>
    <n v="330"/>
    <s v="BURGLARY FROM VEHICLE"/>
    <s v="0344 0385 1822"/>
    <n v="23"/>
    <s v="M"/>
    <s v="W"/>
    <n v="101"/>
    <s v="STREET"/>
    <m/>
    <m/>
    <s v="IC"/>
    <s v="Invest Cont"/>
    <n v="330"/>
    <m/>
    <m/>
    <m/>
    <s v="5900    RESEDA                       BL"/>
    <m/>
    <n v="34.176900000000003"/>
    <n v="-118.5384"/>
    <n v="0"/>
    <x v="12"/>
  </r>
  <r>
    <n v="200320775"/>
    <d v="2020-11-22T00:00:00"/>
    <x v="219"/>
    <n v="1900"/>
    <n v="3"/>
    <x v="2"/>
    <n v="395"/>
    <n v="2"/>
    <n v="900"/>
    <s v="VIOLATION OF COURT ORDER"/>
    <s v="2038 0913 2000 1814"/>
    <n v="32"/>
    <s v="F"/>
    <s v="B"/>
    <n v="726"/>
    <s v="POLICE FACILITY"/>
    <m/>
    <m/>
    <s v="AO"/>
    <s v="Adult Other"/>
    <n v="900"/>
    <m/>
    <m/>
    <m/>
    <s v="1500 W  MARTIN LUTHER KING JR        BL"/>
    <m/>
    <n v="34.010899999999999"/>
    <n v="-118.3113"/>
    <n v="0"/>
    <x v="12"/>
  </r>
  <r>
    <n v="200714289"/>
    <d v="2020-09-27T00:00:00"/>
    <x v="67"/>
    <n v="40"/>
    <n v="7"/>
    <x v="0"/>
    <n v="739"/>
    <n v="1"/>
    <n v="210"/>
    <s v="ROBBERY"/>
    <s v="0302 0344"/>
    <n v="52"/>
    <s v="M"/>
    <s v="A"/>
    <n v="102"/>
    <s v="SIDEWALK"/>
    <n v="101"/>
    <s v="REVOLVER"/>
    <s v="IC"/>
    <s v="Invest Cont"/>
    <n v="210"/>
    <m/>
    <m/>
    <m/>
    <s v="4TH                          ST"/>
    <s v="ARDEN"/>
    <n v="34.067100000000003"/>
    <n v="-118.3259"/>
    <n v="0"/>
    <x v="12"/>
  </r>
  <r>
    <n v="200212268"/>
    <d v="2020-07-06T00:00:00"/>
    <x v="298"/>
    <n v="1900"/>
    <n v="2"/>
    <x v="5"/>
    <n v="261"/>
    <n v="2"/>
    <n v="745"/>
    <s v="VANDALISM - MISDEAMEANOR ($399 OR UNDER)"/>
    <n v="329"/>
    <n v="51"/>
    <s v="F"/>
    <s v="B"/>
    <n v="122"/>
    <s v="VEHICLE, PASSENGER/TRUCK"/>
    <m/>
    <m/>
    <s v="IC"/>
    <s v="Invest Cont"/>
    <n v="745"/>
    <m/>
    <m/>
    <m/>
    <s v="800 S  CARONDELET                   ST"/>
    <m/>
    <n v="34.055300000000003"/>
    <n v="-118.283"/>
    <n v="0"/>
    <x v="12"/>
  </r>
  <r>
    <n v="200405046"/>
    <d v="2020-01-22T00:00:00"/>
    <x v="327"/>
    <n v="1330"/>
    <n v="4"/>
    <x v="4"/>
    <n v="491"/>
    <n v="2"/>
    <n v="930"/>
    <s v="CRIMINAL THREATS - NO WEAPON DISPLAYED"/>
    <s v="0913 1258 1906"/>
    <n v="12"/>
    <s v="F"/>
    <s v="H"/>
    <n v="720"/>
    <s v="JUNIOR HIGH SCHOOL"/>
    <n v="511"/>
    <s v="VERBAL THREAT"/>
    <s v="JO"/>
    <s v="Juv Other"/>
    <n v="930"/>
    <m/>
    <m/>
    <m/>
    <s v="1200 S  SOTO                         ST"/>
    <m/>
    <n v="34.023299999999999"/>
    <n v="-118.2222"/>
    <n v="0"/>
    <x v="12"/>
  </r>
  <r>
    <n v="200305434"/>
    <d v="2020-01-24T00:00:00"/>
    <x v="254"/>
    <n v="2230"/>
    <n v="3"/>
    <x v="2"/>
    <n v="326"/>
    <n v="2"/>
    <n v="626"/>
    <s v="INTIMATE PARTNER - SIMPLE ASSAULT"/>
    <s v="2000 0446 0416 0408 0448 1813 1814 1243 2002"/>
    <n v="25"/>
    <s v="F"/>
    <s v="H"/>
    <n v="502"/>
    <s v="MULTI-UNIT DWELLING (APARTMENT, DUPLEX, ETC)"/>
    <n v="400"/>
    <s v="STRONG-ARM (HANDS, FIST, FEET OR BODILY FORCE)"/>
    <s v="AO"/>
    <s v="Adult Other"/>
    <n v="626"/>
    <m/>
    <m/>
    <m/>
    <s v="2800 S  NORMANDIE                    AV"/>
    <m/>
    <n v="34.03"/>
    <n v="-118.3002"/>
    <n v="0"/>
    <x v="12"/>
  </r>
  <r>
    <n v="201114664"/>
    <d v="2020-10-15T00:00:00"/>
    <x v="155"/>
    <n v="1650"/>
    <n v="11"/>
    <x v="7"/>
    <n v="1102"/>
    <n v="2"/>
    <n v="740"/>
    <s v="VANDALISM - FELONY ($400 &amp; OVER, ALL CHURCH VANDALISMS)"/>
    <s v="1822 0329"/>
    <n v="0"/>
    <s v="X"/>
    <s v="X"/>
    <n v="203"/>
    <s v="OTHER BUSINESS"/>
    <m/>
    <m/>
    <s v="IC"/>
    <s v="Invest Cont"/>
    <n v="740"/>
    <m/>
    <m/>
    <m/>
    <s v="4000    GARDEN                       AV"/>
    <m/>
    <n v="34.124000000000002"/>
    <n v="-118.2675"/>
    <n v="0"/>
    <x v="12"/>
  </r>
  <r>
    <n v="200812802"/>
    <d v="2020-08-09T00:00:00"/>
    <x v="235"/>
    <n v="2030"/>
    <n v="8"/>
    <x v="12"/>
    <n v="855"/>
    <n v="1"/>
    <n v="440"/>
    <s v="THEFT PLAIN - PETTY ($950 &amp; UNDER)"/>
    <s v="0344 1822"/>
    <n v="30"/>
    <s v="M"/>
    <s v="B"/>
    <n v="146"/>
    <s v="PATIO*"/>
    <m/>
    <m/>
    <s v="IC"/>
    <s v="Invest Cont"/>
    <n v="440"/>
    <m/>
    <m/>
    <m/>
    <s v="10800    SANTA MONICA                 BL"/>
    <m/>
    <n v="34.049199999999999"/>
    <n v="-118.43940000000001"/>
    <n v="0"/>
    <x v="12"/>
  </r>
  <r>
    <n v="200320482"/>
    <d v="2020-11-16T00:00:00"/>
    <x v="245"/>
    <n v="1200"/>
    <n v="3"/>
    <x v="2"/>
    <n v="331"/>
    <n v="2"/>
    <n v="354"/>
    <s v="THEFT OF IDENTITY"/>
    <s v="0100 1822"/>
    <n v="29"/>
    <s v="F"/>
    <s v="H"/>
    <n v="502"/>
    <s v="MULTI-UNIT DWELLING (APARTMENT, DUPLEX, ETC)"/>
    <m/>
    <m/>
    <s v="IC"/>
    <s v="Invest Cont"/>
    <n v="354"/>
    <m/>
    <m/>
    <m/>
    <s v="2900 S  PALM GROVE                   AV"/>
    <m/>
    <n v="34.026899999999998"/>
    <n v="-118.349"/>
    <n v="0"/>
    <x v="12"/>
  </r>
  <r>
    <n v="200405709"/>
    <d v="2020-02-13T00:00:00"/>
    <x v="99"/>
    <n v="1000"/>
    <n v="4"/>
    <x v="4"/>
    <n v="408"/>
    <n v="2"/>
    <n v="814"/>
    <s v="CHILD PORNOGRAPHY"/>
    <m/>
    <n v="13"/>
    <s v="F"/>
    <s v="H"/>
    <n v="501"/>
    <s v="SINGLE FAMILY DWELLING"/>
    <m/>
    <m/>
    <s v="IC"/>
    <s v="Invest Cont"/>
    <n v="814"/>
    <m/>
    <m/>
    <m/>
    <s v="3600    RANDOLPH                     AV"/>
    <m/>
    <n v="34.087299999999999"/>
    <n v="-118.18170000000001"/>
    <n v="0"/>
    <x v="12"/>
  </r>
  <r>
    <n v="201222009"/>
    <d v="2020-10-04T00:00:00"/>
    <x v="76"/>
    <n v="850"/>
    <n v="12"/>
    <x v="8"/>
    <n v="1266"/>
    <n v="1"/>
    <n v="350"/>
    <s v="THEFT, PERSON"/>
    <s v="0913 2000 1813 0329 0344"/>
    <n v="29"/>
    <s v="F"/>
    <s v="B"/>
    <n v="501"/>
    <s v="SINGLE FAMILY DWELLING"/>
    <n v="400"/>
    <s v="STRONG-ARM (HANDS, FIST, FEET OR BODILY FORCE)"/>
    <s v="AA"/>
    <s v="Adult Arrest"/>
    <n v="350"/>
    <m/>
    <m/>
    <m/>
    <s v="8100 S  HOOVER                       ST"/>
    <m/>
    <n v="33.965499999999999"/>
    <n v="-118.2871"/>
    <n v="1"/>
    <x v="12"/>
  </r>
  <r>
    <n v="200212565"/>
    <d v="2020-07-14T00:00:00"/>
    <x v="284"/>
    <n v="2040"/>
    <n v="2"/>
    <x v="5"/>
    <n v="212"/>
    <n v="2"/>
    <n v="740"/>
    <s v="VANDALISM - FELONY ($400 &amp; OVER, ALL CHURCH VANDALISMS)"/>
    <s v="1822 0329 0447"/>
    <n v="0"/>
    <s v="X"/>
    <s v="X"/>
    <n v="301"/>
    <s v="GAS STATION"/>
    <n v="310"/>
    <s v="CONCRETE BLOCK/BRICK"/>
    <s v="IC"/>
    <s v="Invest Cont"/>
    <n v="740"/>
    <m/>
    <m/>
    <m/>
    <s v="300 N  VERMONT                      AV"/>
    <m/>
    <n v="34.076300000000003"/>
    <n v="-118.29170000000001"/>
    <n v="0"/>
    <x v="12"/>
  </r>
  <r>
    <n v="201207223"/>
    <d v="2020-02-15T00:00:00"/>
    <x v="46"/>
    <n v="630"/>
    <n v="12"/>
    <x v="8"/>
    <n v="1249"/>
    <n v="2"/>
    <n v="740"/>
    <s v="VANDALISM - FELONY ($400 &amp; OVER, ALL CHURCH VANDALISMS)"/>
    <s v="1300 0329 1309 0340 1822"/>
    <n v="23"/>
    <s v="M"/>
    <s v="B"/>
    <n v="122"/>
    <s v="VEHICLE, PASSENGER/TRUCK"/>
    <m/>
    <m/>
    <s v="IC"/>
    <s v="Invest Cont"/>
    <n v="740"/>
    <m/>
    <m/>
    <m/>
    <s v="FLORENCE                     AV"/>
    <s v="FLOWER                       ST"/>
    <n v="33.974699999999999"/>
    <n v="-118.2812"/>
    <n v="0"/>
    <x v="12"/>
  </r>
  <r>
    <n v="200215094"/>
    <d v="2020-09-16T00:00:00"/>
    <x v="311"/>
    <n v="1810"/>
    <n v="2"/>
    <x v="5"/>
    <n v="249"/>
    <n v="1"/>
    <n v="330"/>
    <s v="BURGLARY FROM VEHICLE"/>
    <s v="0344 1300 1605 0329"/>
    <n v="27"/>
    <s v="M"/>
    <s v="K"/>
    <n v="122"/>
    <s v="VEHICLE, PASSENGER/TRUCK"/>
    <m/>
    <m/>
    <s v="IC"/>
    <s v="Invest Cont"/>
    <n v="330"/>
    <m/>
    <m/>
    <m/>
    <s v="LUCAS                        AV"/>
    <s v="WILSHIRE                     BL"/>
    <n v="34.052999999999997"/>
    <n v="-118.2649"/>
    <n v="0"/>
    <x v="12"/>
  </r>
  <r>
    <n v="200311259"/>
    <d v="2020-05-13T00:00:00"/>
    <x v="78"/>
    <n v="1120"/>
    <n v="3"/>
    <x v="2"/>
    <n v="379"/>
    <n v="2"/>
    <n v="940"/>
    <s v="EXTORTION"/>
    <s v="1019 1916 1202 0337 0422 0344"/>
    <n v="60"/>
    <s v="F"/>
    <s v="H"/>
    <n v="502"/>
    <s v="MULTI-UNIT DWELLING (APARTMENT, DUPLEX, ETC)"/>
    <m/>
    <m/>
    <s v="IC"/>
    <s v="Invest Cont"/>
    <n v="940"/>
    <m/>
    <m/>
    <m/>
    <s v="1000 W  38TH                         ST"/>
    <m/>
    <n v="34.016800000000003"/>
    <n v="-118.2915"/>
    <n v="0"/>
    <x v="12"/>
  </r>
  <r>
    <n v="200712676"/>
    <d v="2020-08-12T00:00:00"/>
    <x v="14"/>
    <n v="1200"/>
    <n v="7"/>
    <x v="0"/>
    <n v="735"/>
    <n v="1"/>
    <n v="310"/>
    <s v="BURGLARY"/>
    <s v="1609 1822 0344"/>
    <n v="27"/>
    <s v="F"/>
    <s v="H"/>
    <n v="406"/>
    <s v="OTHER STORE"/>
    <m/>
    <m/>
    <s v="IC"/>
    <s v="Invest Cont"/>
    <n v="310"/>
    <m/>
    <m/>
    <m/>
    <s v="5400    WILSHIRE                     BL"/>
    <m/>
    <n v="34.063299999999998"/>
    <n v="-118.3473"/>
    <n v="0"/>
    <x v="12"/>
  </r>
  <r>
    <n v="200510282"/>
    <d v="2020-06-06T00:00:00"/>
    <x v="43"/>
    <n v="100"/>
    <n v="5"/>
    <x v="10"/>
    <n v="501"/>
    <n v="2"/>
    <n v="626"/>
    <s v="INTIMATE PARTNER - SIMPLE ASSAULT"/>
    <s v="0913 0416 0429 0444 1218 1309 1310 2000 2004"/>
    <n v="25"/>
    <s v="F"/>
    <s v="H"/>
    <n v="108"/>
    <s v="PARKING LOT"/>
    <n v="400"/>
    <s v="STRONG-ARM (HANDS, FIST, FEET OR BODILY FORCE)"/>
    <s v="AO"/>
    <s v="Adult Other"/>
    <n v="626"/>
    <m/>
    <m/>
    <m/>
    <s v="186TH"/>
    <s v="VERMONT"/>
    <n v="33.862000000000002"/>
    <n v="-118.29049999999999"/>
    <n v="0"/>
    <x v="12"/>
  </r>
  <r>
    <n v="200704686"/>
    <d v="2020-01-15T00:00:00"/>
    <x v="141"/>
    <n v="2100"/>
    <n v="7"/>
    <x v="0"/>
    <n v="758"/>
    <n v="1"/>
    <n v="420"/>
    <s v="THEFT FROM MOTOR VEHICLE - PETTY ($950 &amp; UNDER)"/>
    <m/>
    <n v="0"/>
    <m/>
    <m/>
    <n v="101"/>
    <s v="STREET"/>
    <m/>
    <m/>
    <s v="IC"/>
    <s v="Invest Cont"/>
    <n v="420"/>
    <m/>
    <m/>
    <m/>
    <s v="4400 W  12TH                         ST"/>
    <m/>
    <n v="34.0503"/>
    <n v="-118.32689999999999"/>
    <n v="0"/>
    <x v="12"/>
  </r>
  <r>
    <n v="200113827"/>
    <d v="2020-06-23T00:00:00"/>
    <x v="50"/>
    <n v="1400"/>
    <n v="1"/>
    <x v="1"/>
    <n v="195"/>
    <n v="1"/>
    <n v="510"/>
    <s v="VEHICLE - STOLEN"/>
    <m/>
    <n v="0"/>
    <m/>
    <m/>
    <n v="101"/>
    <s v="STREET"/>
    <m/>
    <m/>
    <s v="IC"/>
    <s v="Invest Cont"/>
    <n v="510"/>
    <m/>
    <m/>
    <m/>
    <s v="1700    SANTEE                       ST"/>
    <m/>
    <n v="34.030500000000004"/>
    <n v="-118.262"/>
    <n v="0"/>
    <x v="12"/>
  </r>
  <r>
    <n v="200617621"/>
    <d v="2020-11-05T00:00:00"/>
    <x v="2"/>
    <n v="2000"/>
    <n v="6"/>
    <x v="9"/>
    <n v="632"/>
    <n v="1"/>
    <n v="330"/>
    <s v="BURGLARY FROM VEHICLE"/>
    <s v="1822 1609 1300 0344"/>
    <n v="67"/>
    <s v="F"/>
    <s v="W"/>
    <n v="104"/>
    <s v="DRIVEWAY"/>
    <n v="500"/>
    <s v="UNKNOWN WEAPON/OTHER WEAPON"/>
    <s v="IC"/>
    <s v="Invest Cont"/>
    <n v="330"/>
    <m/>
    <m/>
    <m/>
    <s v="8400    RIDPATH                      DR"/>
    <m/>
    <n v="34.105400000000003"/>
    <n v="-118.3764"/>
    <n v="0"/>
    <x v="12"/>
  </r>
  <r>
    <n v="200618237"/>
    <d v="2020-11-19T00:00:00"/>
    <x v="92"/>
    <n v="715"/>
    <n v="6"/>
    <x v="9"/>
    <n v="637"/>
    <n v="1"/>
    <n v="330"/>
    <s v="BURGLARY FROM VEHICLE"/>
    <s v="1822 1300 0344"/>
    <n v="47"/>
    <s v="M"/>
    <s v="W"/>
    <n v="108"/>
    <s v="PARKING LOT"/>
    <n v="500"/>
    <s v="UNKNOWN WEAPON/OTHER WEAPON"/>
    <s v="IC"/>
    <s v="Invest Cont"/>
    <n v="330"/>
    <m/>
    <m/>
    <m/>
    <s v="5900    CARLOS                       AV"/>
    <m/>
    <n v="34.102800000000002"/>
    <n v="-118.318"/>
    <n v="0"/>
    <x v="12"/>
  </r>
  <r>
    <n v="200318572"/>
    <d v="2020-10-08T00:00:00"/>
    <x v="212"/>
    <n v="1750"/>
    <n v="3"/>
    <x v="2"/>
    <n v="334"/>
    <n v="2"/>
    <n v="740"/>
    <s v="VANDALISM - FELONY ($400 &amp; OVER, ALL CHURCH VANDALISMS)"/>
    <s v="0329 0913 1309"/>
    <n v="57"/>
    <s v="F"/>
    <s v="B"/>
    <n v="501"/>
    <s v="SINGLE FAMILY DWELLING"/>
    <n v="304"/>
    <s v="CLUB/BAT"/>
    <s v="IC"/>
    <s v="Invest Cont"/>
    <n v="740"/>
    <m/>
    <m/>
    <m/>
    <s v="3400    EDGEHILL                     DR"/>
    <m/>
    <n v="34.025100000000002"/>
    <n v="-118.3305"/>
    <n v="0"/>
    <x v="12"/>
  </r>
  <r>
    <n v="200511897"/>
    <d v="2020-07-16T00:00:00"/>
    <x v="110"/>
    <n v="1800"/>
    <n v="5"/>
    <x v="10"/>
    <n v="563"/>
    <n v="1"/>
    <n v="510"/>
    <s v="VEHICLE - STOLEN"/>
    <m/>
    <n v="0"/>
    <m/>
    <m/>
    <n v="101"/>
    <s v="STREET"/>
    <m/>
    <m/>
    <s v="IC"/>
    <s v="Invest Cont"/>
    <n v="510"/>
    <m/>
    <m/>
    <m/>
    <s v="1000 S  MEYLER                       ST"/>
    <m/>
    <n v="33.734699999999997"/>
    <n v="-118.2968"/>
    <n v="0"/>
    <x v="12"/>
  </r>
  <r>
    <n v="200318450"/>
    <d v="2020-10-06T00:00:00"/>
    <x v="76"/>
    <n v="1700"/>
    <n v="3"/>
    <x v="2"/>
    <n v="335"/>
    <n v="2"/>
    <n v="740"/>
    <s v="VANDALISM - FELONY ($400 &amp; OVER, ALL CHURCH VANDALISMS)"/>
    <s v="1822 0329 1300"/>
    <n v="36"/>
    <s v="F"/>
    <s v="H"/>
    <n v="122"/>
    <s v="VEHICLE, PASSENGER/TRUCK"/>
    <m/>
    <m/>
    <s v="IC"/>
    <s v="Invest Cont"/>
    <n v="740"/>
    <m/>
    <m/>
    <m/>
    <s v="2800    3RD                          AV"/>
    <m/>
    <n v="34.028199999999998"/>
    <n v="-118.32"/>
    <n v="0"/>
    <x v="12"/>
  </r>
  <r>
    <n v="200409974"/>
    <d v="2020-06-19T00:00:00"/>
    <x v="339"/>
    <n v="515"/>
    <n v="4"/>
    <x v="4"/>
    <n v="466"/>
    <n v="1"/>
    <n v="330"/>
    <s v="BURGLARY FROM VEHICLE"/>
    <s v="1302 1307 0344"/>
    <n v="40"/>
    <s v="F"/>
    <s v="H"/>
    <n v="101"/>
    <s v="STREET"/>
    <m/>
    <m/>
    <s v="IC"/>
    <s v="Invest Cont"/>
    <n v="330"/>
    <m/>
    <m/>
    <m/>
    <s v="300 N  MATHEWS                      ST"/>
    <m/>
    <n v="34.044699999999999"/>
    <n v="-118.2075"/>
    <n v="0"/>
    <x v="12"/>
  </r>
  <r>
    <n v="200613192"/>
    <d v="2020-07-27T00:00:00"/>
    <x v="338"/>
    <n v="2115"/>
    <n v="6"/>
    <x v="9"/>
    <n v="656"/>
    <n v="1"/>
    <n v="330"/>
    <s v="BURGLARY FROM VEHICLE"/>
    <s v="1300 0344 0394 0329"/>
    <n v="29"/>
    <s v="F"/>
    <s v="W"/>
    <n v="101"/>
    <s v="STREET"/>
    <m/>
    <m/>
    <s v="IC"/>
    <s v="Invest Cont"/>
    <n v="330"/>
    <m/>
    <m/>
    <m/>
    <s v="900 N  EL CENTRO                    AV"/>
    <m/>
    <n v="34.0871"/>
    <n v="-118.3244"/>
    <n v="0"/>
    <x v="12"/>
  </r>
  <r>
    <n v="200911205"/>
    <d v="2020-06-18T00:00:00"/>
    <x v="79"/>
    <n v="2300"/>
    <n v="9"/>
    <x v="3"/>
    <n v="939"/>
    <n v="1"/>
    <n v="510"/>
    <s v="VEHICLE - STOLEN"/>
    <m/>
    <n v="0"/>
    <m/>
    <m/>
    <n v="101"/>
    <s v="STREET"/>
    <m/>
    <m/>
    <s v="IC"/>
    <s v="Invest Cont"/>
    <n v="510"/>
    <m/>
    <m/>
    <m/>
    <s v="6200    ATOLL                        AV"/>
    <m/>
    <n v="34.183100000000003"/>
    <n v="-118.4203"/>
    <n v="0"/>
    <x v="12"/>
  </r>
  <r>
    <n v="200304230"/>
    <d v="2020-01-04T00:00:00"/>
    <x v="81"/>
    <n v="2320"/>
    <n v="3"/>
    <x v="2"/>
    <n v="373"/>
    <n v="1"/>
    <n v="236"/>
    <s v="INTIMATE PARTNER - AGGRAVATED ASSAULT"/>
    <s v="2000 1813 1202 2021 1821 1241 0408 2002 0913"/>
    <n v="63"/>
    <s v="F"/>
    <s v="W"/>
    <n v="501"/>
    <s v="SINGLE FAMILY DWELLING"/>
    <n v="400"/>
    <s v="STRONG-ARM (HANDS, FIST, FEET OR BODILY FORCE)"/>
    <s v="AA"/>
    <s v="Adult Arrest"/>
    <n v="236"/>
    <m/>
    <m/>
    <m/>
    <s v="3900    HUBERT                       AV"/>
    <m/>
    <n v="34.014200000000002"/>
    <n v="-118.32810000000001"/>
    <n v="1"/>
    <x v="12"/>
  </r>
  <r>
    <n v="200304967"/>
    <d v="2020-01-17T00:00:00"/>
    <x v="277"/>
    <n v="1315"/>
    <n v="3"/>
    <x v="2"/>
    <n v="321"/>
    <n v="1"/>
    <n v="210"/>
    <s v="ROBBERY"/>
    <s v="0344 0337 0342 0346 0913 0416 0446 1218 0352 1309"/>
    <n v="38"/>
    <s v="M"/>
    <s v="H"/>
    <n v="102"/>
    <s v="SIDEWALK"/>
    <n v="400"/>
    <s v="STRONG-ARM (HANDS, FIST, FEET OR BODILY FORCE)"/>
    <s v="IC"/>
    <s v="Invest Cont"/>
    <n v="210"/>
    <m/>
    <m/>
    <m/>
    <s v="OBAMA                        BL"/>
    <s v="LA BREA                      BL"/>
    <n v="34.023800000000001"/>
    <n v="-118.3669"/>
    <n v="0"/>
    <x v="12"/>
  </r>
  <r>
    <n v="200913013"/>
    <d v="2020-08-02T00:00:00"/>
    <x v="200"/>
    <n v="1700"/>
    <n v="9"/>
    <x v="3"/>
    <n v="985"/>
    <n v="2"/>
    <n v="740"/>
    <s v="VANDALISM - FELONY ($400 &amp; OVER, ALL CHURCH VANDALISMS)"/>
    <s v="0329 0400"/>
    <n v="0"/>
    <s v="X"/>
    <s v="X"/>
    <n v="203"/>
    <s v="OTHER BUSINESS"/>
    <n v="400"/>
    <s v="STRONG-ARM (HANDS, FIST, FEET OR BODILY FORCE)"/>
    <s v="IC"/>
    <s v="Invest Cont"/>
    <n v="740"/>
    <m/>
    <m/>
    <m/>
    <s v="14100 W  VENTURA                      BL"/>
    <m/>
    <n v="34.149500000000003"/>
    <n v="-118.44"/>
    <n v="0"/>
    <x v="12"/>
  </r>
  <r>
    <n v="200714343"/>
    <d v="2020-09-10T00:00:00"/>
    <x v="238"/>
    <n v="1000"/>
    <n v="7"/>
    <x v="0"/>
    <n v="782"/>
    <n v="1"/>
    <n v="420"/>
    <s v="THEFT FROM MOTOR VEHICLE - PETTY ($950 &amp; UNDER)"/>
    <s v="0344 1300"/>
    <n v="0"/>
    <s v="M"/>
    <s v="O"/>
    <n v="101"/>
    <s v="STREET"/>
    <m/>
    <m/>
    <s v="IC"/>
    <s v="Invest Cont"/>
    <n v="420"/>
    <m/>
    <m/>
    <m/>
    <s v="2300 S  FAIRFAX                      AV"/>
    <m/>
    <n v="34.037100000000002"/>
    <n v="-118.3687"/>
    <n v="0"/>
    <x v="12"/>
  </r>
  <r>
    <n v="201100599"/>
    <d v="2020-04-01T00:00:00"/>
    <x v="157"/>
    <n v="1450"/>
    <n v="11"/>
    <x v="7"/>
    <n v="1139"/>
    <n v="1"/>
    <n v="230"/>
    <s v="ASSAULT WITH DEADLY WEAPON, AGGRAVATED ASSAULT"/>
    <s v="1822 2024 1100 0450 1402 1407 0906 1419"/>
    <n v="23"/>
    <s v="M"/>
    <s v="H"/>
    <n v="102"/>
    <s v="SIDEWALK"/>
    <n v="109"/>
    <s v="SEMI-AUTOMATIC PISTOL"/>
    <s v="JA"/>
    <s v="Juv Arrest"/>
    <n v="230"/>
    <n v="998"/>
    <m/>
    <m/>
    <s v="SHULTS                       ST"/>
    <s v="ARROYO                       DR"/>
    <n v="34.107199999999999"/>
    <n v="-118.187"/>
    <n v="1"/>
    <x v="12"/>
  </r>
  <r>
    <n v="200414304"/>
    <d v="2020-10-26T00:00:00"/>
    <x v="176"/>
    <n v="45"/>
    <n v="4"/>
    <x v="4"/>
    <n v="427"/>
    <n v="2"/>
    <n v="626"/>
    <s v="INTIMATE PARTNER - SIMPLE ASSAULT"/>
    <s v="2000 0913 1243 1814 0400 0444 0429"/>
    <n v="44"/>
    <s v="F"/>
    <s v="H"/>
    <n v="501"/>
    <s v="SINGLE FAMILY DWELLING"/>
    <n v="400"/>
    <s v="STRONG-ARM (HANDS, FIST, FEET OR BODILY FORCE)"/>
    <s v="AO"/>
    <s v="Adult Other"/>
    <n v="626"/>
    <m/>
    <m/>
    <m/>
    <s v="3300    THELMA                       AV"/>
    <m/>
    <n v="34.083599999999997"/>
    <n v="-118.17910000000001"/>
    <n v="0"/>
    <x v="12"/>
  </r>
  <r>
    <n v="201214112"/>
    <d v="2020-06-05T00:00:00"/>
    <x v="299"/>
    <n v="900"/>
    <n v="12"/>
    <x v="8"/>
    <n v="1249"/>
    <n v="2"/>
    <n v="822"/>
    <s v="HUMAN TRAFFICKING - COMMERCIAL SEX ACTS"/>
    <s v="0943 1259 1309 1402"/>
    <n v="15"/>
    <s v="F"/>
    <s v="B"/>
    <n v="101"/>
    <s v="STREET"/>
    <m/>
    <m/>
    <s v="AA"/>
    <s v="Adult Arrest"/>
    <n v="822"/>
    <n v="998"/>
    <m/>
    <m/>
    <s v="70TH                         ST"/>
    <s v="FIGUEROA                     ST"/>
    <n v="33.976100000000002"/>
    <n v="-118.28270000000001"/>
    <n v="1"/>
    <x v="12"/>
  </r>
  <r>
    <n v="200116154"/>
    <d v="2020-08-10T00:00:00"/>
    <x v="268"/>
    <n v="139"/>
    <n v="1"/>
    <x v="1"/>
    <n v="174"/>
    <n v="1"/>
    <n v="440"/>
    <s v="THEFT PLAIN - PETTY ($950 &amp; UNDER)"/>
    <s v="1218 2032"/>
    <n v="53"/>
    <s v="M"/>
    <s v="B"/>
    <n v="502"/>
    <s v="MULTI-UNIT DWELLING (APARTMENT, DUPLEX, ETC)"/>
    <m/>
    <m/>
    <s v="IC"/>
    <s v="Invest Cont"/>
    <n v="440"/>
    <m/>
    <m/>
    <m/>
    <s v="700 S  MAIN                         ST"/>
    <m/>
    <n v="34.043700000000001"/>
    <n v="-118.2518"/>
    <n v="0"/>
    <x v="12"/>
  </r>
  <r>
    <n v="200409992"/>
    <d v="2020-06-20T00:00:00"/>
    <x v="50"/>
    <n v="1600"/>
    <n v="4"/>
    <x v="4"/>
    <n v="449"/>
    <n v="1"/>
    <n v="510"/>
    <s v="VEHICLE - STOLEN"/>
    <m/>
    <n v="0"/>
    <m/>
    <m/>
    <n v="101"/>
    <s v="STREET"/>
    <m/>
    <m/>
    <s v="IC"/>
    <s v="Invest Cont"/>
    <n v="510"/>
    <m/>
    <m/>
    <m/>
    <s v="MARENGO                      ST"/>
    <s v="TREMONT                      ST"/>
    <n v="34.054600000000001"/>
    <n v="-118.1978"/>
    <n v="0"/>
    <x v="12"/>
  </r>
  <r>
    <n v="200716959"/>
    <d v="2020-12-04T00:00:00"/>
    <x v="41"/>
    <n v="1530"/>
    <n v="7"/>
    <x v="0"/>
    <n v="759"/>
    <n v="1"/>
    <n v="330"/>
    <s v="BURGLARY FROM VEHICLE"/>
    <s v="0344 1300"/>
    <n v="49"/>
    <s v="F"/>
    <s v="K"/>
    <n v="101"/>
    <s v="STREET"/>
    <m/>
    <m/>
    <s v="IC"/>
    <s v="Invest Cont"/>
    <n v="330"/>
    <m/>
    <m/>
    <m/>
    <s v="1200    5TH                          AV"/>
    <m/>
    <n v="34.049700000000001"/>
    <n v="-118.3214"/>
    <n v="0"/>
    <x v="12"/>
  </r>
  <r>
    <n v="200509489"/>
    <d v="2020-05-15T00:00:00"/>
    <x v="112"/>
    <n v="1830"/>
    <n v="5"/>
    <x v="10"/>
    <n v="529"/>
    <n v="2"/>
    <n v="740"/>
    <s v="VANDALISM - FELONY ($400 &amp; OVER, ALL CHURCH VANDALISMS)"/>
    <s v="0311 0329 1236"/>
    <n v="0"/>
    <s v="X"/>
    <s v="X"/>
    <n v="301"/>
    <s v="GAS STATION"/>
    <m/>
    <m/>
    <s v="IC"/>
    <s v="Invest Cont"/>
    <n v="740"/>
    <m/>
    <m/>
    <m/>
    <s v="1200 E  ANAHEIM                      ST"/>
    <m/>
    <n v="33.780799999999999"/>
    <n v="-118.24809999999999"/>
    <n v="0"/>
    <x v="12"/>
  </r>
  <r>
    <n v="200411234"/>
    <d v="2020-07-28T00:00:00"/>
    <x v="109"/>
    <n v="2200"/>
    <n v="4"/>
    <x v="4"/>
    <n v="439"/>
    <n v="2"/>
    <n v="626"/>
    <s v="INTIMATE PARTNER - SIMPLE ASSAULT"/>
    <s v="0913 2000 1821 1241 0416"/>
    <n v="43"/>
    <s v="F"/>
    <s v="H"/>
    <n v="501"/>
    <s v="SINGLE FAMILY DWELLING"/>
    <n v="500"/>
    <s v="UNKNOWN WEAPON/OTHER WEAPON"/>
    <s v="AA"/>
    <s v="Adult Arrest"/>
    <n v="626"/>
    <m/>
    <m/>
    <m/>
    <s v="1900    LANSDOWNE                    AV"/>
    <m/>
    <n v="34.064100000000003"/>
    <n v="-118.1747"/>
    <n v="1"/>
    <x v="12"/>
  </r>
  <r>
    <n v="200104551"/>
    <d v="2020-01-08T00:00:00"/>
    <x v="172"/>
    <n v="1300"/>
    <n v="1"/>
    <x v="1"/>
    <n v="192"/>
    <n v="1"/>
    <n v="761"/>
    <s v="BRANDISH WEAPON"/>
    <s v="0334 1606 1822 1402"/>
    <n v="43"/>
    <s v="M"/>
    <s v="H"/>
    <n v="118"/>
    <s v="CONSTRUCTION SITE"/>
    <n v="215"/>
    <s v="MACHETE"/>
    <s v="IC"/>
    <s v="Invest Cont"/>
    <n v="761"/>
    <n v="998"/>
    <m/>
    <m/>
    <s v="1400 S  FIGUEROA                     ST"/>
    <m/>
    <n v="34.039299999999997"/>
    <n v="-118.2689"/>
    <n v="0"/>
    <x v="12"/>
  </r>
  <r>
    <n v="200604262"/>
    <d v="2020-01-07T00:00:00"/>
    <x v="207"/>
    <n v="50"/>
    <n v="6"/>
    <x v="9"/>
    <n v="666"/>
    <n v="2"/>
    <n v="623"/>
    <s v="BATTERY POLICE (SIMPLE)"/>
    <s v="1212 0356 0416"/>
    <n v="0"/>
    <s v="X"/>
    <s v="X"/>
    <n v="726"/>
    <s v="POLICE FACILITY"/>
    <n v="400"/>
    <s v="STRONG-ARM (HANDS, FIST, FEET OR BODILY FORCE)"/>
    <s v="AA"/>
    <s v="Adult Arrest"/>
    <n v="623"/>
    <m/>
    <m/>
    <m/>
    <s v="1300    WILCOX                       AV"/>
    <m/>
    <n v="34.0944"/>
    <n v="-118.331"/>
    <n v="1"/>
    <x v="12"/>
  </r>
  <r>
    <n v="200909194"/>
    <d v="2020-05-01T00:00:00"/>
    <x v="232"/>
    <n v="1930"/>
    <n v="9"/>
    <x v="3"/>
    <n v="948"/>
    <n v="1"/>
    <n v="330"/>
    <s v="BURGLARY FROM VEHICLE"/>
    <s v="0344 1300"/>
    <n v="34"/>
    <s v="M"/>
    <s v="H"/>
    <n v="707"/>
    <s v="GARAGE/CARPORT"/>
    <m/>
    <m/>
    <s v="IC"/>
    <s v="Invest Cont"/>
    <n v="330"/>
    <m/>
    <m/>
    <m/>
    <s v="5900    BUFFALO                      AV"/>
    <m/>
    <n v="34.177599999999998"/>
    <n v="-118.4299"/>
    <n v="0"/>
    <x v="12"/>
  </r>
  <r>
    <n v="200910760"/>
    <d v="2020-06-08T00:00:00"/>
    <x v="150"/>
    <n v="300"/>
    <n v="9"/>
    <x v="3"/>
    <n v="952"/>
    <n v="1"/>
    <n v="310"/>
    <s v="BURGLARY"/>
    <s v="0344 1606"/>
    <n v="38"/>
    <s v="F"/>
    <s v="W"/>
    <n v="707"/>
    <s v="GARAGE/CARPORT"/>
    <m/>
    <m/>
    <s v="IC"/>
    <s v="Invest Cont"/>
    <n v="310"/>
    <m/>
    <m/>
    <m/>
    <s v="15100    BURBANK                      BL"/>
    <m/>
    <n v="34.1721"/>
    <n v="-118.4618"/>
    <n v="0"/>
    <x v="12"/>
  </r>
  <r>
    <n v="201213600"/>
    <d v="2020-05-27T00:00:00"/>
    <x v="32"/>
    <n v="2200"/>
    <n v="12"/>
    <x v="8"/>
    <n v="1242"/>
    <n v="1"/>
    <n v="510"/>
    <s v="VEHICLE - STOLEN"/>
    <m/>
    <n v="0"/>
    <m/>
    <m/>
    <n v="101"/>
    <s v="STREET"/>
    <m/>
    <m/>
    <s v="IC"/>
    <s v="Invest Cont"/>
    <n v="510"/>
    <m/>
    <m/>
    <m/>
    <s v="2900 W  67TH                         ST"/>
    <m/>
    <n v="33.9818"/>
    <n v="-118.32210000000001"/>
    <n v="0"/>
    <x v="12"/>
  </r>
  <r>
    <n v="200116959"/>
    <d v="2020-08-26T00:00:00"/>
    <x v="218"/>
    <n v="300"/>
    <n v="1"/>
    <x v="1"/>
    <n v="147"/>
    <n v="2"/>
    <n v="626"/>
    <s v="INTIMATE PARTNER - SIMPLE ASSAULT"/>
    <s v="2000 0416 1402 1814 0913 1218 2002 1206 1414"/>
    <n v="56"/>
    <s v="F"/>
    <s v="H"/>
    <n v="502"/>
    <s v="MULTI-UNIT DWELLING (APARTMENT, DUPLEX, ETC)"/>
    <n v="302"/>
    <s v="BLUNT INSTRUMENT"/>
    <s v="AO"/>
    <s v="Adult Other"/>
    <n v="626"/>
    <n v="998"/>
    <m/>
    <m/>
    <s v="400 E  5TH                          ST"/>
    <m/>
    <n v="34.045299999999997"/>
    <n v="-118.2443"/>
    <n v="0"/>
    <x v="12"/>
  </r>
  <r>
    <n v="200414795"/>
    <d v="2020-11-12T00:00:00"/>
    <x v="69"/>
    <n v="2100"/>
    <n v="4"/>
    <x v="4"/>
    <n v="424"/>
    <n v="1"/>
    <n v="330"/>
    <s v="BURGLARY FROM VEHICLE"/>
    <s v="1300 1302 1307 0344"/>
    <n v="41"/>
    <s v="M"/>
    <s v="H"/>
    <n v="101"/>
    <s v="STREET"/>
    <m/>
    <m/>
    <s v="IC"/>
    <s v="Invest Cont"/>
    <n v="330"/>
    <m/>
    <m/>
    <m/>
    <s v="3500 N  BROADWAY"/>
    <m/>
    <n v="34.073799999999999"/>
    <n v="-118.2038"/>
    <n v="0"/>
    <x v="12"/>
  </r>
  <r>
    <n v="200517685"/>
    <d v="2020-12-09T00:00:00"/>
    <x v="131"/>
    <n v="2202"/>
    <n v="5"/>
    <x v="10"/>
    <n v="589"/>
    <n v="1"/>
    <n v="440"/>
    <s v="THEFT PLAIN - PETTY ($950 &amp; UNDER)"/>
    <s v="0344 0377"/>
    <n v="18"/>
    <s v="M"/>
    <s v="H"/>
    <n v="117"/>
    <s v="BEACH"/>
    <m/>
    <m/>
    <s v="IC"/>
    <s v="Invest Cont"/>
    <n v="440"/>
    <m/>
    <m/>
    <m/>
    <s v="3700    STEPHEN M WHITE              DR"/>
    <m/>
    <n v="33.711100000000002"/>
    <n v="-118.2865"/>
    <n v="0"/>
    <x v="12"/>
  </r>
  <r>
    <n v="200212115"/>
    <d v="2020-07-03T00:00:00"/>
    <x v="153"/>
    <n v="1"/>
    <n v="2"/>
    <x v="5"/>
    <n v="205"/>
    <n v="1"/>
    <n v="330"/>
    <s v="BURGLARY FROM VEHICLE"/>
    <s v="1302 0344 1601 0358"/>
    <n v="42"/>
    <s v="F"/>
    <s v="O"/>
    <n v="121"/>
    <s v="YARD (RESIDENTIAL/BUSINESS)"/>
    <m/>
    <m/>
    <s v="IC"/>
    <s v="Invest Cont"/>
    <n v="330"/>
    <m/>
    <m/>
    <m/>
    <s v="800 N  OCCIDENTAL                   BL"/>
    <m/>
    <n v="34.08"/>
    <n v="-118.2739"/>
    <n v="0"/>
    <x v="12"/>
  </r>
  <r>
    <n v="201007543"/>
    <d v="2020-03-26T00:00:00"/>
    <x v="328"/>
    <n v="1830"/>
    <n v="10"/>
    <x v="11"/>
    <n v="1039"/>
    <n v="1"/>
    <n v="330"/>
    <s v="BURGLARY FROM VEHICLE"/>
    <s v="1822 0344"/>
    <n v="53"/>
    <s v="M"/>
    <s v="W"/>
    <n v="101"/>
    <s v="STREET"/>
    <m/>
    <m/>
    <s v="IC"/>
    <s v="Invest Cont"/>
    <n v="330"/>
    <m/>
    <m/>
    <m/>
    <s v="6700    GAVIOTA                      AV"/>
    <m/>
    <n v="34.192"/>
    <n v="-118.4815"/>
    <n v="0"/>
    <x v="12"/>
  </r>
  <r>
    <n v="200816844"/>
    <d v="2020-11-25T00:00:00"/>
    <x v="242"/>
    <n v="1300"/>
    <n v="8"/>
    <x v="12"/>
    <n v="827"/>
    <n v="1"/>
    <n v="480"/>
    <s v="BIKE - STOLEN"/>
    <s v="1602 0344 0346"/>
    <n v="31"/>
    <s v="M"/>
    <s v="W"/>
    <n v="502"/>
    <s v="MULTI-UNIT DWELLING (APARTMENT, DUPLEX, ETC)"/>
    <m/>
    <m/>
    <s v="IC"/>
    <s v="Invest Cont"/>
    <n v="480"/>
    <m/>
    <m/>
    <m/>
    <s v="CHENAULT                     ST"/>
    <s v="BARRINGTON                   AV"/>
    <n v="34.058100000000003"/>
    <n v="-118.4658"/>
    <n v="0"/>
    <x v="12"/>
  </r>
  <r>
    <n v="200404518"/>
    <d v="2020-01-14T00:00:00"/>
    <x v="350"/>
    <n v="2020"/>
    <n v="4"/>
    <x v="4"/>
    <n v="422"/>
    <n v="2"/>
    <n v="745"/>
    <s v="VANDALISM - MISDEAMEANOR ($399 OR UNDER)"/>
    <n v="329"/>
    <n v="26"/>
    <s v="M"/>
    <s v="H"/>
    <n v="704"/>
    <s v="ELEMENTARY SCHOOL"/>
    <m/>
    <m/>
    <s v="IC"/>
    <s v="Invest Cont"/>
    <n v="745"/>
    <m/>
    <m/>
    <m/>
    <s v="2000    GRIFFIN                      AV"/>
    <m/>
    <n v="34.067599999999999"/>
    <n v="-118.2116"/>
    <n v="0"/>
    <x v="12"/>
  </r>
  <r>
    <n v="200909219"/>
    <d v="2020-05-02T00:00:00"/>
    <x v="5"/>
    <n v="1430"/>
    <n v="9"/>
    <x v="3"/>
    <n v="935"/>
    <n v="2"/>
    <n v="625"/>
    <s v="OTHER ASSAULT"/>
    <n v="406"/>
    <n v="63"/>
    <s v="F"/>
    <s v="W"/>
    <n v="104"/>
    <s v="DRIVEWAY"/>
    <n v="400"/>
    <s v="STRONG-ARM (HANDS, FIST, FEET OR BODILY FORCE)"/>
    <s v="AA"/>
    <s v="Adult Arrest"/>
    <n v="625"/>
    <m/>
    <m/>
    <m/>
    <s v="14200    FRIAR                        ST"/>
    <m/>
    <n v="34.185699999999997"/>
    <n v="-118.4422"/>
    <n v="1"/>
    <x v="12"/>
  </r>
  <r>
    <n v="200105552"/>
    <d v="2020-01-23T00:00:00"/>
    <x v="344"/>
    <n v="750"/>
    <n v="1"/>
    <x v="1"/>
    <n v="122"/>
    <n v="2"/>
    <n v="860"/>
    <s v="BATTERY WITH SEXUAL CONTACT"/>
    <n v="448"/>
    <n v="28"/>
    <s v="F"/>
    <s v="H"/>
    <n v="102"/>
    <s v="SIDEWALK"/>
    <n v="400"/>
    <s v="STRONG-ARM (HANDS, FIST, FEET OR BODILY FORCE)"/>
    <s v="AO"/>
    <s v="Adult Other"/>
    <n v="860"/>
    <m/>
    <m/>
    <m/>
    <s v="1ST"/>
    <s v="HILL                         ST"/>
    <n v="34.054400000000001"/>
    <n v="-118.2466"/>
    <n v="0"/>
    <x v="12"/>
  </r>
  <r>
    <n v="200613234"/>
    <d v="2020-07-29T00:00:00"/>
    <x v="190"/>
    <n v="910"/>
    <n v="6"/>
    <x v="9"/>
    <n v="666"/>
    <n v="2"/>
    <n v="624"/>
    <s v="BATTERY - SIMPLE ASSAULT"/>
    <s v="1822 0400 0446"/>
    <n v="51"/>
    <s v="F"/>
    <s v="H"/>
    <n v="101"/>
    <s v="STREET"/>
    <n v="400"/>
    <s v="STRONG-ARM (HANDS, FIST, FEET OR BODILY FORCE)"/>
    <s v="IC"/>
    <s v="Invest Cont"/>
    <n v="624"/>
    <m/>
    <m/>
    <m/>
    <s v="1200    VINE                         ST"/>
    <m/>
    <n v="34.092599999999997"/>
    <n v="-118.3266"/>
    <n v="0"/>
    <x v="12"/>
  </r>
  <r>
    <n v="201206461"/>
    <d v="2020-02-04T00:00:00"/>
    <x v="253"/>
    <n v="700"/>
    <n v="12"/>
    <x v="8"/>
    <n v="1269"/>
    <n v="2"/>
    <n v="930"/>
    <s v="CRIMINAL THREATS - NO WEAPON DISPLAYED"/>
    <s v="2000 1814 0421 0432"/>
    <n v="39"/>
    <s v="F"/>
    <s v="H"/>
    <n v="501"/>
    <s v="SINGLE FAMILY DWELLING"/>
    <n v="511"/>
    <s v="VERBAL THREAT"/>
    <s v="IC"/>
    <s v="Invest Cont"/>
    <n v="930"/>
    <m/>
    <m/>
    <m/>
    <s v="8200    AVALON                       BL"/>
    <m/>
    <n v="33.964700000000001"/>
    <n v="-118.2651"/>
    <n v="0"/>
    <x v="12"/>
  </r>
  <r>
    <n v="201106042"/>
    <d v="2020-02-15T00:00:00"/>
    <x v="206"/>
    <n v="2230"/>
    <n v="11"/>
    <x v="7"/>
    <n v="1162"/>
    <n v="2"/>
    <n v="946"/>
    <s v="OTHER MISCELLANEOUS CRIME"/>
    <s v="1266 1501"/>
    <n v="21"/>
    <s v="M"/>
    <s v="H"/>
    <n v="116"/>
    <s v="OTHER/OUTSIDE"/>
    <m/>
    <m/>
    <s v="IC"/>
    <s v="Invest Cont"/>
    <n v="946"/>
    <m/>
    <m/>
    <m/>
    <s v="1300 N  VERMONT                      AV"/>
    <m/>
    <n v="34.095599999999997"/>
    <n v="-118.29179999999999"/>
    <n v="0"/>
    <x v="12"/>
  </r>
  <r>
    <n v="200613723"/>
    <d v="2020-08-09T00:00:00"/>
    <x v="133"/>
    <n v="1320"/>
    <n v="6"/>
    <x v="9"/>
    <n v="669"/>
    <n v="2"/>
    <n v="624"/>
    <s v="BATTERY - SIMPLE ASSAULT"/>
    <s v="0400 0416 1822"/>
    <n v="25"/>
    <s v="M"/>
    <s v="O"/>
    <n v="102"/>
    <s v="SIDEWALK"/>
    <n v="400"/>
    <s v="STRONG-ARM (HANDS, FIST, FEET OR BODILY FORCE)"/>
    <s v="AO"/>
    <s v="Adult Other"/>
    <n v="624"/>
    <m/>
    <m/>
    <m/>
    <s v="1200 N  KINGSLEY                     DR"/>
    <m/>
    <n v="34.093400000000003"/>
    <n v="-118.30249999999999"/>
    <n v="0"/>
    <x v="12"/>
  </r>
  <r>
    <n v="201016227"/>
    <d v="2020-12-18T00:00:00"/>
    <x v="228"/>
    <n v="1300"/>
    <n v="10"/>
    <x v="11"/>
    <n v="1023"/>
    <n v="2"/>
    <n v="900"/>
    <s v="VIOLATION OF COURT ORDER"/>
    <s v="2038 0913 1813"/>
    <n v="36"/>
    <s v="M"/>
    <s v="B"/>
    <n v="108"/>
    <s v="PARKING LOT"/>
    <m/>
    <m/>
    <s v="AO"/>
    <s v="Adult Other"/>
    <n v="900"/>
    <m/>
    <m/>
    <m/>
    <s v="19000    VANOWEN                      ST"/>
    <m/>
    <n v="34.193800000000003"/>
    <n v="-118.54810000000001"/>
    <n v="0"/>
    <x v="12"/>
  </r>
  <r>
    <n v="200918182"/>
    <d v="2020-12-07T00:00:00"/>
    <x v="53"/>
    <n v="1235"/>
    <n v="9"/>
    <x v="3"/>
    <n v="904"/>
    <n v="2"/>
    <n v="740"/>
    <s v="VANDALISM - FELONY ($400 &amp; OVER, ALL CHURCH VANDALISMS)"/>
    <s v="0329 1822"/>
    <n v="29"/>
    <s v="M"/>
    <s v="H"/>
    <n v="502"/>
    <s v="MULTI-UNIT DWELLING (APARTMENT, DUPLEX, ETC)"/>
    <m/>
    <m/>
    <s v="IC"/>
    <s v="Invest Cont"/>
    <n v="740"/>
    <m/>
    <m/>
    <m/>
    <s v="15100    SATICOY                      ST"/>
    <m/>
    <n v="34.208500000000001"/>
    <n v="-118.462"/>
    <n v="0"/>
    <x v="12"/>
  </r>
  <r>
    <n v="200121295"/>
    <d v="2020-11-20T00:00:00"/>
    <x v="92"/>
    <n v="1700"/>
    <n v="1"/>
    <x v="1"/>
    <n v="174"/>
    <n v="1"/>
    <n v="761"/>
    <s v="BRANDISH WEAPON"/>
    <s v="0443 1218 2004 0334 0361 0913"/>
    <n v="27"/>
    <s v="M"/>
    <s v="W"/>
    <n v="102"/>
    <s v="SIDEWALK"/>
    <n v="200"/>
    <s v="KNIFE WITH BLADE 6INCHES OR LESS"/>
    <s v="AO"/>
    <s v="Adult Other"/>
    <n v="761"/>
    <m/>
    <m/>
    <m/>
    <s v="700 S  MAIN                         ST"/>
    <m/>
    <n v="34.043700000000001"/>
    <n v="-118.2518"/>
    <n v="0"/>
    <x v="12"/>
  </r>
  <r>
    <n v="200105316"/>
    <d v="2020-01-19T00:00:00"/>
    <x v="230"/>
    <n v="1945"/>
    <n v="1"/>
    <x v="1"/>
    <n v="164"/>
    <n v="2"/>
    <n v="624"/>
    <s v="BATTERY - SIMPLE ASSAULT"/>
    <s v="0416 0913 0400"/>
    <n v="31"/>
    <s v="F"/>
    <s v="A"/>
    <n v="502"/>
    <s v="MULTI-UNIT DWELLING (APARTMENT, DUPLEX, ETC)"/>
    <n v="400"/>
    <s v="STRONG-ARM (HANDS, FIST, FEET OR BODILY FORCE)"/>
    <s v="AO"/>
    <s v="Adult Other"/>
    <n v="624"/>
    <m/>
    <m/>
    <m/>
    <s v="100 W  7TH                          ST"/>
    <m/>
    <n v="34.044600000000003"/>
    <n v="-118.25069999999999"/>
    <n v="0"/>
    <x v="12"/>
  </r>
  <r>
    <n v="200316235"/>
    <d v="2020-08-24T00:00:00"/>
    <x v="137"/>
    <n v="2230"/>
    <n v="3"/>
    <x v="2"/>
    <n v="336"/>
    <n v="2"/>
    <n v="740"/>
    <s v="VANDALISM - FELONY ($400 &amp; OVER, ALL CHURCH VANDALISMS)"/>
    <s v="1822 0329 0311"/>
    <n v="0"/>
    <s v="X"/>
    <s v="X"/>
    <n v="210"/>
    <s v="RESTAURANT/FAST FOOD"/>
    <m/>
    <m/>
    <s v="IC"/>
    <s v="Invest Cont"/>
    <n v="740"/>
    <m/>
    <m/>
    <m/>
    <s v="2700 S  WESTERN                      AV"/>
    <m/>
    <n v="34.028199999999998"/>
    <n v="-118.3133"/>
    <n v="0"/>
    <x v="12"/>
  </r>
  <r>
    <n v="200713567"/>
    <d v="2020-09-06T00:00:00"/>
    <x v="256"/>
    <n v="855"/>
    <n v="7"/>
    <x v="0"/>
    <n v="722"/>
    <n v="1"/>
    <n v="310"/>
    <s v="BURGLARY"/>
    <s v="1822 0344 1606"/>
    <n v="33"/>
    <s v="M"/>
    <s v="W"/>
    <n v="210"/>
    <s v="RESTAURANT/FAST FOOD"/>
    <m/>
    <m/>
    <s v="IC"/>
    <s v="Invest Cont"/>
    <n v="310"/>
    <m/>
    <m/>
    <m/>
    <s v="8400 W  3RD                          ST"/>
    <m/>
    <n v="34.073"/>
    <n v="-118.3732"/>
    <n v="0"/>
    <x v="12"/>
  </r>
  <r>
    <n v="200404334"/>
    <d v="2020-01-09T00:00:00"/>
    <x v="258"/>
    <n v="1555"/>
    <n v="4"/>
    <x v="4"/>
    <n v="409"/>
    <n v="1"/>
    <n v="330"/>
    <s v="BURGLARY FROM VEHICLE"/>
    <s v="1300 1302 0344 1307"/>
    <n v="46"/>
    <s v="M"/>
    <s v="H"/>
    <n v="101"/>
    <s v="STREET"/>
    <m/>
    <m/>
    <s v="IC"/>
    <s v="Invest Cont"/>
    <n v="330"/>
    <m/>
    <m/>
    <m/>
    <s v="5600 N  HUNTINGTON                   DR"/>
    <m/>
    <n v="34.095500000000001"/>
    <n v="-118.1574"/>
    <n v="0"/>
    <x v="12"/>
  </r>
  <r>
    <n v="200116943"/>
    <d v="2020-08-25T00:00:00"/>
    <x v="74"/>
    <n v="1800"/>
    <n v="1"/>
    <x v="1"/>
    <n v="182"/>
    <n v="1"/>
    <n v="331"/>
    <s v="THEFT FROM MOTOR VEHICLE - GRAND ($950.01 AND OVER)"/>
    <s v="1822 1300 1601 0344"/>
    <n v="24"/>
    <s v="M"/>
    <s v="W"/>
    <n v="123"/>
    <s v="PARKING UNDERGROUND/BUILDING"/>
    <m/>
    <m/>
    <s v="IC"/>
    <s v="Invest Cont"/>
    <n v="331"/>
    <m/>
    <m/>
    <m/>
    <s v="1200 S  GRAND                        AV"/>
    <m/>
    <n v="34.039700000000003"/>
    <n v="-118.2637"/>
    <n v="0"/>
    <x v="12"/>
  </r>
  <r>
    <n v="201306223"/>
    <d v="2020-02-07T00:00:00"/>
    <x v="199"/>
    <n v="2200"/>
    <n v="13"/>
    <x v="6"/>
    <n v="1364"/>
    <n v="1"/>
    <n v="310"/>
    <s v="BURGLARY"/>
    <s v="1607 0329 0344"/>
    <n v="0"/>
    <s v="M"/>
    <s v="H"/>
    <n v="720"/>
    <s v="JUNIOR HIGH SCHOOL"/>
    <m/>
    <m/>
    <s v="IC"/>
    <s v="Invest Cont"/>
    <n v="310"/>
    <m/>
    <m/>
    <m/>
    <s v="4700 S  CENTRAL                      AV"/>
    <m/>
    <n v="34.000799999999998"/>
    <n v="-118.2565"/>
    <n v="0"/>
    <x v="12"/>
  </r>
  <r>
    <n v="200318904"/>
    <d v="2020-10-15T00:00:00"/>
    <x v="215"/>
    <n v="1100"/>
    <n v="3"/>
    <x v="2"/>
    <n v="333"/>
    <n v="2"/>
    <n v="662"/>
    <s v="BUNCO, GRAND THEFT"/>
    <n v="701"/>
    <n v="64"/>
    <s v="M"/>
    <s v="B"/>
    <n v="501"/>
    <s v="SINGLE FAMILY DWELLING"/>
    <m/>
    <m/>
    <s v="IC"/>
    <s v="Invest Cont"/>
    <n v="662"/>
    <m/>
    <m/>
    <m/>
    <s v="3000    SOMERSET                     DR"/>
    <m/>
    <n v="34.0261"/>
    <n v="-118.3374"/>
    <n v="0"/>
    <x v="12"/>
  </r>
  <r>
    <n v="200611501"/>
    <d v="2020-06-17T00:00:00"/>
    <x v="123"/>
    <n v="30"/>
    <n v="6"/>
    <x v="9"/>
    <n v="666"/>
    <n v="1"/>
    <n v="510"/>
    <s v="VEHICLE - STOLEN"/>
    <m/>
    <n v="0"/>
    <m/>
    <m/>
    <n v="101"/>
    <s v="STREET"/>
    <m/>
    <m/>
    <s v="IC"/>
    <s v="Invest Cont"/>
    <n v="510"/>
    <m/>
    <m/>
    <m/>
    <s v="SEWARD"/>
    <s v="LEXINGTON"/>
    <n v="34.092599999999997"/>
    <n v="-118.33320000000001"/>
    <n v="0"/>
    <x v="12"/>
  </r>
  <r>
    <n v="200400648"/>
    <d v="2020-02-29T00:00:00"/>
    <x v="125"/>
    <n v="1500"/>
    <n v="4"/>
    <x v="4"/>
    <n v="463"/>
    <n v="2"/>
    <n v="740"/>
    <s v="VANDALISM - FELONY ($400 &amp; OVER, ALL CHURCH VANDALISMS)"/>
    <s v="1300 0329 2004"/>
    <n v="49"/>
    <s v="F"/>
    <s v="H"/>
    <n v="101"/>
    <s v="STREET"/>
    <m/>
    <m/>
    <s v="AO"/>
    <s v="Adult Other"/>
    <n v="740"/>
    <m/>
    <m/>
    <m/>
    <s v="200 N  CUMMINGS                     ST"/>
    <m/>
    <n v="34.046399999999998"/>
    <n v="-118.2144"/>
    <n v="0"/>
    <x v="12"/>
  </r>
  <r>
    <n v="200205740"/>
    <d v="2020-02-05T00:00:00"/>
    <x v="87"/>
    <n v="1430"/>
    <n v="2"/>
    <x v="5"/>
    <n v="205"/>
    <n v="1"/>
    <n v="330"/>
    <s v="BURGLARY FROM VEHICLE"/>
    <s v="1601 1302 0344 0377 0321"/>
    <n v="30"/>
    <s v="F"/>
    <s v="W"/>
    <n v="101"/>
    <s v="STREET"/>
    <m/>
    <m/>
    <s v="IC"/>
    <s v="Invest Cont"/>
    <n v="330"/>
    <m/>
    <m/>
    <m/>
    <s v="900 N  VENDOME                      ST"/>
    <m/>
    <n v="34.082500000000003"/>
    <n v="-118.2753"/>
    <n v="0"/>
    <x v="12"/>
  </r>
  <r>
    <n v="200707846"/>
    <d v="2020-03-28T00:00:00"/>
    <x v="128"/>
    <n v="600"/>
    <n v="7"/>
    <x v="0"/>
    <n v="773"/>
    <n v="2"/>
    <n v="626"/>
    <s v="INTIMATE PARTNER - SIMPLE ASSAULT"/>
    <s v="2000 1813 1821 0416 0446"/>
    <n v="39"/>
    <s v="F"/>
    <s v="H"/>
    <n v="501"/>
    <s v="SINGLE FAMILY DWELLING"/>
    <n v="400"/>
    <s v="STRONG-ARM (HANDS, FIST, FEET OR BODILY FORCE)"/>
    <s v="AO"/>
    <s v="Adult Other"/>
    <n v="626"/>
    <m/>
    <m/>
    <m/>
    <s v="5100    PICKFORD                     ST"/>
    <m/>
    <n v="34.043599999999998"/>
    <n v="-118.35129999999999"/>
    <n v="0"/>
    <x v="12"/>
  </r>
  <r>
    <n v="201112070"/>
    <d v="2020-07-31T00:00:00"/>
    <x v="266"/>
    <n v="2120"/>
    <n v="11"/>
    <x v="7"/>
    <n v="1172"/>
    <n v="1"/>
    <n v="420"/>
    <s v="THEFT FROM MOTOR VEHICLE - PETTY ($950 &amp; UNDER)"/>
    <s v="0344 1606 1822"/>
    <n v="30"/>
    <s v="F"/>
    <s v="A"/>
    <n v="108"/>
    <s v="PARKING LOT"/>
    <m/>
    <m/>
    <s v="IC"/>
    <s v="Invest Cont"/>
    <n v="420"/>
    <m/>
    <m/>
    <m/>
    <s v="ALVARADO"/>
    <s v="GLENDALE"/>
    <n v="34.082999999999998"/>
    <n v="-118.26009999999999"/>
    <n v="0"/>
    <x v="12"/>
  </r>
  <r>
    <n v="200516762"/>
    <d v="2020-11-17T00:00:00"/>
    <x v="363"/>
    <n v="1740"/>
    <n v="5"/>
    <x v="10"/>
    <n v="522"/>
    <n v="2"/>
    <n v="900"/>
    <s v="VIOLATION OF COURT ORDER"/>
    <s v="2038 1814 0913 2000"/>
    <n v="26"/>
    <s v="F"/>
    <s v="H"/>
    <n v="501"/>
    <s v="SINGLE FAMILY DWELLING"/>
    <m/>
    <m/>
    <s v="AO"/>
    <s v="Adult Other"/>
    <n v="900"/>
    <m/>
    <m/>
    <m/>
    <s v="800 W  OPP                          ST"/>
    <m/>
    <n v="33.782400000000003"/>
    <n v="-118.2719"/>
    <n v="0"/>
    <x v="12"/>
  </r>
  <r>
    <n v="200708440"/>
    <d v="2020-04-20T00:00:00"/>
    <x v="136"/>
    <n v="1930"/>
    <n v="7"/>
    <x v="0"/>
    <n v="753"/>
    <n v="2"/>
    <n v="740"/>
    <s v="VANDALISM - FELONY ($400 &amp; OVER, ALL CHURCH VANDALISMS)"/>
    <s v="0329 1300 1822"/>
    <n v="29"/>
    <s v="F"/>
    <s v="A"/>
    <n v="103"/>
    <s v="ALLEY"/>
    <m/>
    <m/>
    <s v="IC"/>
    <s v="Invest Cont"/>
    <n v="740"/>
    <m/>
    <m/>
    <m/>
    <s v="1000 S  FAIRFAX                      AV"/>
    <m/>
    <n v="34.058199999999999"/>
    <n v="-118.3638"/>
    <n v="0"/>
    <x v="12"/>
  </r>
  <r>
    <n v="201223850"/>
    <d v="2020-11-03T00:00:00"/>
    <x v="229"/>
    <n v="1530"/>
    <n v="12"/>
    <x v="8"/>
    <n v="1233"/>
    <n v="1"/>
    <n v="331"/>
    <s v="THEFT FROM MOTOR VEHICLE - GRAND ($950.01 AND OVER)"/>
    <s v="1822 0342 0385"/>
    <n v="0"/>
    <s v="X"/>
    <s v="X"/>
    <n v="108"/>
    <s v="PARKING LOT"/>
    <m/>
    <m/>
    <s v="IC"/>
    <s v="Invest Cont"/>
    <n v="331"/>
    <m/>
    <m/>
    <m/>
    <s v="5900 S  ST ANDREWS                   PL"/>
    <m/>
    <n v="33.986199999999997"/>
    <n v="-118.3111"/>
    <n v="0"/>
    <x v="12"/>
  </r>
  <r>
    <n v="200413090"/>
    <d v="2020-09-24T00:00:00"/>
    <x v="23"/>
    <n v="300"/>
    <n v="4"/>
    <x v="4"/>
    <n v="491"/>
    <n v="1"/>
    <n v="230"/>
    <s v="ASSAULT WITH DEADLY WEAPON, AGGRAVATED ASSAULT"/>
    <s v="0430 1100"/>
    <n v="0"/>
    <s v="M"/>
    <s v="H"/>
    <n v="101"/>
    <s v="STREET"/>
    <n v="106"/>
    <s v="UNKNOWN FIREARM"/>
    <s v="IC"/>
    <s v="Invest Cont"/>
    <n v="230"/>
    <m/>
    <m/>
    <m/>
    <s v="SOTO                         ST"/>
    <s v="WASHINGTON                   BL"/>
    <n v="34.017299999999999"/>
    <n v="-118.22"/>
    <n v="0"/>
    <x v="12"/>
  </r>
  <r>
    <n v="201013447"/>
    <d v="2020-09-25T00:00:00"/>
    <x v="16"/>
    <n v="2220"/>
    <n v="10"/>
    <x v="11"/>
    <n v="1039"/>
    <n v="2"/>
    <n v="624"/>
    <s v="BATTERY - SIMPLE ASSAULT"/>
    <s v="0400 0416 0913 0419 0431 2021"/>
    <n v="44"/>
    <s v="M"/>
    <s v="H"/>
    <n v="501"/>
    <s v="SINGLE FAMILY DWELLING"/>
    <n v="400"/>
    <s v="STRONG-ARM (HANDS, FIST, FEET OR BODILY FORCE)"/>
    <s v="AA"/>
    <s v="Adult Arrest"/>
    <n v="624"/>
    <m/>
    <m/>
    <m/>
    <s v="6400    MONTGOMERY                   AV"/>
    <m/>
    <n v="34.186599999999999"/>
    <n v="-118.4825"/>
    <n v="1"/>
    <x v="12"/>
  </r>
  <r>
    <n v="200315547"/>
    <d v="2020-08-10T00:00:00"/>
    <x v="114"/>
    <n v="1600"/>
    <n v="3"/>
    <x v="2"/>
    <n v="356"/>
    <n v="1"/>
    <n v="510"/>
    <s v="VEHICLE - STOLEN"/>
    <m/>
    <n v="0"/>
    <m/>
    <m/>
    <n v="101"/>
    <s v="STREET"/>
    <m/>
    <m/>
    <s v="IC"/>
    <s v="Invest Cont"/>
    <n v="510"/>
    <m/>
    <m/>
    <m/>
    <s v="1600 W  37TH                         PL"/>
    <m/>
    <n v="34.020000000000003"/>
    <n v="-118.30719999999999"/>
    <n v="0"/>
    <x v="12"/>
  </r>
  <r>
    <n v="200306531"/>
    <d v="2020-02-12T00:00:00"/>
    <x v="277"/>
    <n v="900"/>
    <n v="3"/>
    <x v="2"/>
    <n v="377"/>
    <n v="1"/>
    <n v="510"/>
    <s v="VEHICLE - STOLEN"/>
    <m/>
    <n v="0"/>
    <m/>
    <m/>
    <n v="101"/>
    <s v="STREET"/>
    <m/>
    <m/>
    <s v="IC"/>
    <s v="Invest Cont"/>
    <n v="510"/>
    <m/>
    <m/>
    <m/>
    <s v="39TH                         ST"/>
    <s v="BUDLONG"/>
    <n v="34.015500000000003"/>
    <n v="-118.2959"/>
    <n v="0"/>
    <x v="12"/>
  </r>
  <r>
    <n v="201226131"/>
    <d v="2020-12-08T00:00:00"/>
    <x v="131"/>
    <n v="1600"/>
    <n v="12"/>
    <x v="8"/>
    <n v="1232"/>
    <n v="2"/>
    <n v="745"/>
    <s v="VANDALISM - MISDEAMEANOR ($399 OR UNDER)"/>
    <s v="0216 0329 1822"/>
    <n v="0"/>
    <s v="X"/>
    <s v="X"/>
    <n v="248"/>
    <s v="CELL PHONE STORE"/>
    <m/>
    <m/>
    <s v="IC"/>
    <s v="Invest Cont"/>
    <n v="745"/>
    <m/>
    <m/>
    <m/>
    <s v="3200 W  SLAUSON                      AV"/>
    <m/>
    <n v="33.988999999999997"/>
    <n v="-118.32899999999999"/>
    <n v="0"/>
    <x v="12"/>
  </r>
  <r>
    <n v="200805246"/>
    <d v="2020-01-28T00:00:00"/>
    <x v="259"/>
    <n v="1356"/>
    <n v="8"/>
    <x v="12"/>
    <n v="827"/>
    <n v="2"/>
    <n v="740"/>
    <s v="VANDALISM - FELONY ($400 &amp; OVER, ALL CHURCH VANDALISMS)"/>
    <n v="329"/>
    <n v="22"/>
    <s v="F"/>
    <s v="W"/>
    <n v="108"/>
    <s v="PARKING LOT"/>
    <n v="212"/>
    <s v="BOTTLE"/>
    <s v="IC"/>
    <s v="Invest Cont"/>
    <n v="740"/>
    <m/>
    <m/>
    <m/>
    <s v="11700    SAN VICENTE                  BL"/>
    <m/>
    <n v="34.057899999999997"/>
    <n v="-118.4683"/>
    <n v="0"/>
    <x v="12"/>
  </r>
  <r>
    <n v="200513799"/>
    <d v="2020-09-06T00:00:00"/>
    <x v="256"/>
    <n v="1130"/>
    <n v="5"/>
    <x v="10"/>
    <n v="517"/>
    <n v="2"/>
    <n v="626"/>
    <s v="INTIMATE PARTNER - SIMPLE ASSAULT"/>
    <s v="0400 0416 2000 1814 0913"/>
    <n v="38"/>
    <s v="F"/>
    <s v="B"/>
    <n v="502"/>
    <s v="MULTI-UNIT DWELLING (APARTMENT, DUPLEX, ETC)"/>
    <n v="400"/>
    <s v="STRONG-ARM (HANDS, FIST, FEET OR BODILY FORCE)"/>
    <s v="IC"/>
    <s v="Invest Cont"/>
    <n v="626"/>
    <m/>
    <m/>
    <m/>
    <s v="100 E  N                            ST"/>
    <m/>
    <n v="33.79"/>
    <n v="-118.2632"/>
    <n v="0"/>
    <x v="12"/>
  </r>
  <r>
    <n v="200317487"/>
    <d v="2020-09-16T00:00:00"/>
    <x v="319"/>
    <n v="800"/>
    <n v="3"/>
    <x v="2"/>
    <n v="376"/>
    <n v="2"/>
    <n v="813"/>
    <s v="CHILD ANNOYING (17YRS &amp; UNDER)"/>
    <s v="1251 1259 0361 0913 1402"/>
    <n v="16"/>
    <s v="F"/>
    <s v="H"/>
    <n v="501"/>
    <s v="SINGLE FAMILY DWELLING"/>
    <m/>
    <m/>
    <s v="AO"/>
    <s v="Adult Other"/>
    <n v="813"/>
    <m/>
    <m/>
    <m/>
    <s v="1300    EXPOSITION                   BL"/>
    <m/>
    <n v="34.0182"/>
    <n v="-118.3008"/>
    <n v="0"/>
    <x v="12"/>
  </r>
  <r>
    <n v="200806527"/>
    <d v="2020-02-25T00:00:00"/>
    <x v="309"/>
    <n v="1800"/>
    <n v="8"/>
    <x v="12"/>
    <n v="842"/>
    <n v="2"/>
    <n v="930"/>
    <s v="CRIMINAL THREATS - NO WEAPON DISPLAYED"/>
    <s v="0603 0421 0913"/>
    <n v="44"/>
    <s v="F"/>
    <s v="W"/>
    <n v="502"/>
    <s v="MULTI-UNIT DWELLING (APARTMENT, DUPLEX, ETC)"/>
    <n v="511"/>
    <s v="VERBAL THREAT"/>
    <s v="IC"/>
    <s v="Invest Cont"/>
    <n v="930"/>
    <m/>
    <m/>
    <m/>
    <s v="11700    WILSHIRE                     BL"/>
    <m/>
    <n v="34.049500000000002"/>
    <n v="-118.4609"/>
    <n v="0"/>
    <x v="12"/>
  </r>
  <r>
    <n v="200704461"/>
    <d v="2020-01-10T00:00:00"/>
    <x v="132"/>
    <n v="1000"/>
    <n v="7"/>
    <x v="0"/>
    <n v="702"/>
    <n v="1"/>
    <n v="341"/>
    <s v="THEFT-GRAND ($950.01 &amp; OVER)EXCPT,GUNS,FOWL,LIVESTK,PROD"/>
    <n v="344"/>
    <n v="42"/>
    <s v="F"/>
    <s v="W"/>
    <n v="252"/>
    <s v="COFFEE SHOP (STARBUCKS, COFFEE BEAN, PEET'S, ETC.)"/>
    <m/>
    <m/>
    <s v="IC"/>
    <s v="Invest Cont"/>
    <n v="341"/>
    <m/>
    <m/>
    <m/>
    <s v="7600    MELROSE                      AV"/>
    <m/>
    <n v="34.0837"/>
    <n v="-118.3553"/>
    <n v="0"/>
    <x v="12"/>
  </r>
  <r>
    <n v="200210458"/>
    <d v="2020-05-21T00:00:00"/>
    <x v="329"/>
    <n v="2100"/>
    <n v="2"/>
    <x v="5"/>
    <n v="246"/>
    <n v="1"/>
    <n v="510"/>
    <s v="VEHICLE - STOLEN"/>
    <m/>
    <n v="0"/>
    <m/>
    <m/>
    <n v="101"/>
    <s v="STREET"/>
    <m/>
    <m/>
    <s v="IC"/>
    <s v="Invest Cont"/>
    <n v="510"/>
    <m/>
    <m/>
    <m/>
    <s v="MARYLAND"/>
    <s v="ALVARADO"/>
    <n v="34.061300000000003"/>
    <n v="-118.27379999999999"/>
    <n v="0"/>
    <x v="12"/>
  </r>
  <r>
    <n v="200120376"/>
    <d v="2020-11-01T00:00:00"/>
    <x v="297"/>
    <n v="300"/>
    <n v="1"/>
    <x v="1"/>
    <n v="146"/>
    <n v="1"/>
    <n v="230"/>
    <s v="ASSAULT WITH DEADLY WEAPON, AGGRAVATED ASSAULT"/>
    <s v="0431 0913 1218 2004"/>
    <n v="58"/>
    <s v="F"/>
    <s v="B"/>
    <n v="102"/>
    <s v="SIDEWALK"/>
    <n v="512"/>
    <s v="MACE/PEPPER SPRAY"/>
    <s v="IC"/>
    <s v="Invest Cont"/>
    <n v="230"/>
    <m/>
    <m/>
    <m/>
    <s v="MAPLE"/>
    <s v="5TH                          ST"/>
    <n v="34.046100000000003"/>
    <n v="-118.2461"/>
    <n v="0"/>
    <x v="12"/>
  </r>
  <r>
    <n v="200207235"/>
    <d v="2020-03-04T00:00:00"/>
    <x v="301"/>
    <n v="2343"/>
    <n v="2"/>
    <x v="5"/>
    <n v="204"/>
    <n v="1"/>
    <n v="420"/>
    <s v="THEFT FROM MOTOR VEHICLE - PETTY ($950 &amp; UNDER)"/>
    <s v="1822 0344 0385"/>
    <n v="53"/>
    <s v="M"/>
    <s v="H"/>
    <n v="108"/>
    <s v="PARKING LOT"/>
    <m/>
    <m/>
    <s v="IC"/>
    <s v="Invest Cont"/>
    <n v="420"/>
    <m/>
    <m/>
    <m/>
    <s v="700 N  HOOVER                       ST"/>
    <m/>
    <n v="34.083799999999997"/>
    <n v="-118.28449999999999"/>
    <n v="0"/>
    <x v="12"/>
  </r>
  <r>
    <n v="200807442"/>
    <d v="2020-03-17T00:00:00"/>
    <x v="71"/>
    <n v="800"/>
    <n v="8"/>
    <x v="12"/>
    <n v="898"/>
    <n v="2"/>
    <n v="662"/>
    <s v="BUNCO, GRAND THEFT"/>
    <n v="701"/>
    <n v="24"/>
    <s v="F"/>
    <s v="B"/>
    <n v="501"/>
    <s v="SINGLE FAMILY DWELLING"/>
    <m/>
    <m/>
    <s v="IC"/>
    <s v="Invest Cont"/>
    <n v="662"/>
    <m/>
    <m/>
    <m/>
    <s v="3100 S  CANFIELD                     AV"/>
    <m/>
    <n v="34.033200000000001"/>
    <n v="-118.3939"/>
    <n v="0"/>
    <x v="12"/>
  </r>
  <r>
    <n v="201116045"/>
    <d v="2020-11-24T00:00:00"/>
    <x v="174"/>
    <n v="700"/>
    <n v="11"/>
    <x v="7"/>
    <n v="1115"/>
    <n v="1"/>
    <n v="230"/>
    <s v="ASSAULT WITH DEADLY WEAPON, AGGRAVATED ASSAULT"/>
    <s v="1822 1100 0430 1313 1402 1407"/>
    <n v="32"/>
    <s v="M"/>
    <s v="H"/>
    <n v="102"/>
    <s v="SIDEWALK"/>
    <n v="109"/>
    <s v="SEMI-AUTOMATIC PISTOL"/>
    <s v="IC"/>
    <s v="Invest Cont"/>
    <n v="230"/>
    <n v="998"/>
    <m/>
    <m/>
    <s v="COLORADO                     BL"/>
    <s v="HIGHLAND VIEW                AV"/>
    <n v="34.139200000000002"/>
    <n v="-118.2085"/>
    <n v="0"/>
    <x v="12"/>
  </r>
  <r>
    <n v="200109212"/>
    <d v="2020-03-14T00:00:00"/>
    <x v="124"/>
    <n v="956"/>
    <n v="1"/>
    <x v="1"/>
    <n v="153"/>
    <n v="2"/>
    <n v="901"/>
    <s v="VIOLATION OF RESTRAINING ORDER"/>
    <s v="2038 0913 0443 0361"/>
    <n v="26"/>
    <s v="F"/>
    <s v="B"/>
    <n v="502"/>
    <s v="MULTI-UNIT DWELLING (APARTMENT, DUPLEX, ETC)"/>
    <m/>
    <m/>
    <s v="AO"/>
    <s v="Adult Other"/>
    <n v="901"/>
    <m/>
    <m/>
    <m/>
    <s v="500 S  SPRING                       ST"/>
    <m/>
    <n v="34.046700000000001"/>
    <n v="-118.252"/>
    <n v="0"/>
    <x v="12"/>
  </r>
  <r>
    <n v="200711256"/>
    <d v="2020-07-04T00:00:00"/>
    <x v="88"/>
    <n v="2045"/>
    <n v="7"/>
    <x v="0"/>
    <n v="747"/>
    <n v="1"/>
    <n v="420"/>
    <s v="THEFT FROM MOTOR VEHICLE - PETTY ($950 &amp; UNDER)"/>
    <s v="0344 1300"/>
    <n v="51"/>
    <s v="M"/>
    <s v="O"/>
    <n v="101"/>
    <s v="STREET"/>
    <m/>
    <m/>
    <s v="IC"/>
    <s v="Invest Cont"/>
    <n v="420"/>
    <m/>
    <m/>
    <m/>
    <s v="900 S  CITRUS                       AV"/>
    <m/>
    <n v="34.057099999999998"/>
    <n v="-118.3413"/>
    <n v="0"/>
    <x v="12"/>
  </r>
  <r>
    <n v="200609520"/>
    <d v="2020-04-26T00:00:00"/>
    <x v="274"/>
    <n v="1730"/>
    <n v="6"/>
    <x v="9"/>
    <n v="622"/>
    <n v="2"/>
    <n v="745"/>
    <s v="VANDALISM - MISDEAMEANOR ($399 OR UNDER)"/>
    <s v="0329 1300 1822"/>
    <n v="0"/>
    <s v="X"/>
    <s v="X"/>
    <n v="116"/>
    <s v="OTHER/OUTSIDE"/>
    <m/>
    <m/>
    <s v="AA"/>
    <s v="Adult Arrest"/>
    <n v="745"/>
    <m/>
    <m/>
    <m/>
    <s v="1700 N  CURSON                       AV"/>
    <m/>
    <n v="34.101700000000001"/>
    <n v="-118.355"/>
    <n v="1"/>
    <x v="12"/>
  </r>
  <r>
    <n v="200815769"/>
    <d v="2020-10-27T00:00:00"/>
    <x v="176"/>
    <n v="1"/>
    <n v="8"/>
    <x v="12"/>
    <n v="849"/>
    <n v="1"/>
    <n v="480"/>
    <s v="BIKE - STOLEN"/>
    <s v="1602 0344 0346 0397 0358"/>
    <n v="31"/>
    <s v="M"/>
    <s v="B"/>
    <n v="504"/>
    <s v="OTHER RESIDENCE"/>
    <m/>
    <m/>
    <s v="IC"/>
    <s v="Invest Cont"/>
    <n v="480"/>
    <m/>
    <m/>
    <m/>
    <s v="1200 S  SHENANDOAH                   ST"/>
    <m/>
    <n v="34.0565"/>
    <n v="-118.3815"/>
    <n v="0"/>
    <x v="12"/>
  </r>
  <r>
    <n v="200817886"/>
    <d v="2020-12-23T00:00:00"/>
    <x v="239"/>
    <n v="1830"/>
    <n v="8"/>
    <x v="12"/>
    <n v="835"/>
    <n v="2"/>
    <n v="662"/>
    <s v="BUNCO, GRAND THEFT"/>
    <s v="0701 1822"/>
    <n v="37"/>
    <s v="M"/>
    <s v="B"/>
    <n v="301"/>
    <s v="GAS STATION"/>
    <m/>
    <m/>
    <s v="IC"/>
    <s v="Invest Cont"/>
    <n v="662"/>
    <m/>
    <m/>
    <m/>
    <s v="10800 W  OLYMPIC                      BL"/>
    <m/>
    <n v="34.046199999999999"/>
    <n v="-118.4361"/>
    <n v="0"/>
    <x v="12"/>
  </r>
  <r>
    <n v="201116484"/>
    <d v="2020-12-10T00:00:00"/>
    <x v="242"/>
    <n v="1915"/>
    <n v="11"/>
    <x v="7"/>
    <n v="1184"/>
    <n v="1"/>
    <n v="341"/>
    <s v="THEFT-GRAND ($950.01 &amp; OVER)EXCPT,GUNS,FOWL,LIVESTK,PROD"/>
    <n v="344"/>
    <n v="54"/>
    <s v="M"/>
    <s v="W"/>
    <n v="502"/>
    <s v="MULTI-UNIT DWELLING (APARTMENT, DUPLEX, ETC)"/>
    <m/>
    <m/>
    <s v="IC"/>
    <s v="Invest Cont"/>
    <n v="341"/>
    <m/>
    <m/>
    <m/>
    <s v="1500 W  SUNSET                       BL"/>
    <m/>
    <n v="34.081200000000003"/>
    <n v="-118.252"/>
    <n v="0"/>
    <x v="12"/>
  </r>
  <r>
    <n v="200611153"/>
    <d v="2020-06-04T00:00:00"/>
    <x v="65"/>
    <n v="815"/>
    <n v="6"/>
    <x v="9"/>
    <n v="637"/>
    <n v="1"/>
    <n v="341"/>
    <s v="THEFT-GRAND ($950.01 &amp; OVER)EXCPT,GUNS,FOWL,LIVESTK,PROD"/>
    <n v="344"/>
    <n v="42"/>
    <s v="M"/>
    <s v="H"/>
    <n v="102"/>
    <s v="SIDEWALK"/>
    <m/>
    <m/>
    <s v="IC"/>
    <s v="Invest Cont"/>
    <n v="341"/>
    <m/>
    <m/>
    <m/>
    <s v="GOWER"/>
    <s v="CARLOS"/>
    <n v="34.102899999999998"/>
    <n v="-118.3224"/>
    <n v="0"/>
    <x v="12"/>
  </r>
  <r>
    <n v="200711828"/>
    <d v="2020-07-17T00:00:00"/>
    <x v="14"/>
    <n v="2100"/>
    <n v="7"/>
    <x v="0"/>
    <n v="702"/>
    <n v="1"/>
    <n v="310"/>
    <s v="BURGLARY"/>
    <n v="1501"/>
    <n v="0"/>
    <s v="X"/>
    <s v="X"/>
    <n v="406"/>
    <s v="OTHER STORE"/>
    <n v="500"/>
    <s v="UNKNOWN WEAPON/OTHER WEAPON"/>
    <s v="IC"/>
    <s v="Invest Cont"/>
    <n v="310"/>
    <m/>
    <m/>
    <m/>
    <s v="7600 W  MELROSE                      AV"/>
    <m/>
    <n v="34.0837"/>
    <n v="-118.3553"/>
    <n v="0"/>
    <x v="12"/>
  </r>
  <r>
    <n v="200808049"/>
    <d v="2020-04-06T00:00:00"/>
    <x v="193"/>
    <n v="1900"/>
    <n v="8"/>
    <x v="12"/>
    <n v="835"/>
    <n v="1"/>
    <n v="330"/>
    <s v="BURGLARY FROM VEHICLE"/>
    <s v="0354 0344 0321 1822"/>
    <n v="33"/>
    <s v="F"/>
    <s v="W"/>
    <n v="123"/>
    <s v="PARKING UNDERGROUND/BUILDING"/>
    <m/>
    <m/>
    <s v="AA"/>
    <s v="Adult Arrest"/>
    <n v="330"/>
    <m/>
    <m/>
    <m/>
    <s v="1800    SELBY                        AV"/>
    <m/>
    <n v="34.050800000000002"/>
    <n v="-118.4336"/>
    <n v="1"/>
    <x v="12"/>
  </r>
  <r>
    <n v="200807443"/>
    <d v="2020-03-17T00:00:00"/>
    <x v="364"/>
    <n v="2000"/>
    <n v="8"/>
    <x v="12"/>
    <n v="835"/>
    <n v="1"/>
    <n v="341"/>
    <s v="THEFT-GRAND ($950.01 &amp; OVER)EXCPT,GUNS,FOWL,LIVESTK,PROD"/>
    <s v="1218 0344 1822 0448 0352 1221"/>
    <n v="39"/>
    <s v="M"/>
    <s v="O"/>
    <n v="102"/>
    <s v="SIDEWALK"/>
    <m/>
    <m/>
    <s v="IC"/>
    <s v="Invest Cont"/>
    <n v="341"/>
    <m/>
    <m/>
    <m/>
    <s v="10800    SANTA MONICA                 BL"/>
    <m/>
    <n v="34.050199999999997"/>
    <n v="-118.4344"/>
    <n v="0"/>
    <x v="12"/>
  </r>
  <r>
    <n v="200109646"/>
    <d v="2020-03-25T00:00:00"/>
    <x v="127"/>
    <n v="1930"/>
    <n v="1"/>
    <x v="1"/>
    <n v="154"/>
    <n v="2"/>
    <n v="745"/>
    <s v="VANDALISM - MISDEAMEANOR ($399 OR UNDER)"/>
    <n v="329"/>
    <n v="35"/>
    <s v="F"/>
    <s v="W"/>
    <n v="122"/>
    <s v="VEHICLE, PASSENGER/TRUCK"/>
    <m/>
    <m/>
    <s v="IC"/>
    <s v="Invest Cont"/>
    <n v="745"/>
    <m/>
    <m/>
    <m/>
    <s v="500 S  MAIN                         ST"/>
    <m/>
    <n v="34.046700000000001"/>
    <n v="-118.24850000000001"/>
    <n v="0"/>
    <x v="12"/>
  </r>
  <r>
    <n v="201304247"/>
    <d v="2020-01-05T00:00:00"/>
    <x v="275"/>
    <n v="2345"/>
    <n v="13"/>
    <x v="6"/>
    <n v="1372"/>
    <n v="2"/>
    <n v="626"/>
    <s v="INTIMATE PARTNER - SIMPLE ASSAULT"/>
    <s v="2000 1241 0416 0432"/>
    <n v="35"/>
    <s v="F"/>
    <s v="H"/>
    <n v="501"/>
    <s v="SINGLE FAMILY DWELLING"/>
    <n v="400"/>
    <s v="STRONG-ARM (HANDS, FIST, FEET OR BODILY FORCE)"/>
    <s v="AA"/>
    <s v="Adult Arrest"/>
    <n v="626"/>
    <m/>
    <m/>
    <m/>
    <s v="5600 S  SAN PEDRO                    ST"/>
    <m/>
    <n v="33.991599999999998"/>
    <n v="-118.2701"/>
    <n v="1"/>
    <x v="12"/>
  </r>
  <r>
    <n v="200909310"/>
    <d v="2020-05-05T00:00:00"/>
    <x v="180"/>
    <n v="1945"/>
    <n v="9"/>
    <x v="3"/>
    <n v="926"/>
    <n v="2"/>
    <n v="930"/>
    <s v="CRIMINAL THREATS - NO WEAPON DISPLAYED"/>
    <s v="1402 2000 0443"/>
    <n v="35"/>
    <s v="F"/>
    <s v="W"/>
    <n v="101"/>
    <s v="STREET"/>
    <n v="400"/>
    <s v="STRONG-ARM (HANDS, FIST, FEET OR BODILY FORCE)"/>
    <s v="AA"/>
    <s v="Adult Arrest"/>
    <n v="930"/>
    <n v="998"/>
    <m/>
    <m/>
    <s v="LENNOX"/>
    <s v="VOSE"/>
    <n v="34.190300000000001"/>
    <n v="-118.43989999999999"/>
    <n v="1"/>
    <x v="12"/>
  </r>
  <r>
    <n v="201009290"/>
    <d v="2020-05-24T00:00:00"/>
    <x v="293"/>
    <n v="2030"/>
    <n v="10"/>
    <x v="11"/>
    <n v="1028"/>
    <n v="1"/>
    <n v="510"/>
    <s v="VEHICLE - STOLEN"/>
    <m/>
    <n v="0"/>
    <m/>
    <m/>
    <n v="108"/>
    <s v="PARKING LOT"/>
    <m/>
    <m/>
    <s v="AO"/>
    <s v="Adult Other"/>
    <n v="510"/>
    <m/>
    <m/>
    <m/>
    <s v="16500    SHERMAN                      WY"/>
    <m/>
    <n v="34.201099999999997"/>
    <n v="-118.4931"/>
    <n v="0"/>
    <x v="12"/>
  </r>
  <r>
    <n v="201212049"/>
    <d v="2020-05-02T00:00:00"/>
    <x v="5"/>
    <n v="2310"/>
    <n v="12"/>
    <x v="8"/>
    <n v="1242"/>
    <n v="2"/>
    <n v="626"/>
    <s v="INTIMATE PARTNER - SIMPLE ASSAULT"/>
    <s v="2000 1813 2002 0429"/>
    <n v="48"/>
    <s v="F"/>
    <s v="B"/>
    <n v="501"/>
    <s v="SINGLE FAMILY DWELLING"/>
    <n v="400"/>
    <s v="STRONG-ARM (HANDS, FIST, FEET OR BODILY FORCE)"/>
    <s v="IC"/>
    <s v="Invest Cont"/>
    <n v="626"/>
    <m/>
    <m/>
    <m/>
    <s v="6100    8TH                          AV"/>
    <m/>
    <n v="33.984499999999997"/>
    <n v="-118.3265"/>
    <n v="0"/>
    <x v="12"/>
  </r>
  <r>
    <n v="200415547"/>
    <d v="2020-12-03T00:00:00"/>
    <x v="9"/>
    <n v="2030"/>
    <n v="4"/>
    <x v="4"/>
    <n v="451"/>
    <n v="1"/>
    <n v="210"/>
    <s v="ROBBERY"/>
    <s v="1822 0371 0355 0446 0906"/>
    <n v="24"/>
    <s v="M"/>
    <s v="O"/>
    <n v="154"/>
    <s v="TRAIN TRACKS"/>
    <n v="400"/>
    <s v="STRONG-ARM (HANDS, FIST, FEET OR BODILY FORCE)"/>
    <s v="IC"/>
    <s v="Invest Cont"/>
    <n v="210"/>
    <m/>
    <m/>
    <m/>
    <s v="KEARNEY"/>
    <s v="MYERS"/>
    <n v="34.049900000000001"/>
    <n v="-118.2286"/>
    <n v="0"/>
    <x v="12"/>
  </r>
  <r>
    <n v="200307247"/>
    <d v="2020-02-23T00:00:00"/>
    <x v="105"/>
    <n v="1700"/>
    <n v="3"/>
    <x v="2"/>
    <n v="358"/>
    <n v="1"/>
    <n v="341"/>
    <s v="THEFT-GRAND ($950.01 &amp; OVER)EXCPT,GUNS,FOWL,LIVESTK,PROD"/>
    <s v="0344 1822 1251 2032"/>
    <n v="18"/>
    <s v="F"/>
    <s v="A"/>
    <n v="722"/>
    <s v="COLLEGE/JUNIOR COLLEGE/UNIVERSITY"/>
    <m/>
    <m/>
    <s v="IC"/>
    <s v="Invest Cont"/>
    <n v="341"/>
    <m/>
    <m/>
    <m/>
    <s v="3500    TROUSDALE                    PY"/>
    <m/>
    <n v="34.021500000000003"/>
    <n v="-118.2868"/>
    <n v="0"/>
    <x v="12"/>
  </r>
  <r>
    <n v="200210150"/>
    <d v="2020-05-13T00:00:00"/>
    <x v="78"/>
    <n v="417"/>
    <n v="2"/>
    <x v="5"/>
    <n v="249"/>
    <n v="2"/>
    <n v="888"/>
    <s v="TRESPASSING"/>
    <s v="1822 0601"/>
    <n v="0"/>
    <s v="X"/>
    <s v="X"/>
    <n v="502"/>
    <s v="MULTI-UNIT DWELLING (APARTMENT, DUPLEX, ETC)"/>
    <m/>
    <m/>
    <s v="AO"/>
    <s v="Adult Other"/>
    <n v="888"/>
    <m/>
    <m/>
    <m/>
    <s v="1300 W  5TH                          ST"/>
    <m/>
    <n v="34.054900000000004"/>
    <n v="-118.26139999999999"/>
    <n v="0"/>
    <x v="12"/>
  </r>
  <r>
    <n v="201222108"/>
    <d v="2020-10-07T00:00:00"/>
    <x v="186"/>
    <n v="530"/>
    <n v="12"/>
    <x v="8"/>
    <n v="1213"/>
    <n v="1"/>
    <n v="510"/>
    <s v="VEHICLE - STOLEN"/>
    <m/>
    <n v="0"/>
    <m/>
    <m/>
    <n v="101"/>
    <s v="STREET"/>
    <m/>
    <m/>
    <s v="AO"/>
    <s v="Adult Other"/>
    <n v="510"/>
    <m/>
    <m/>
    <m/>
    <s v="1700 W  58TH                         ST"/>
    <m/>
    <n v="33.989699999999999"/>
    <n v="-118.30710000000001"/>
    <n v="0"/>
    <x v="12"/>
  </r>
  <r>
    <n v="200404862"/>
    <d v="2020-01-23T00:00:00"/>
    <x v="327"/>
    <n v="2316"/>
    <n v="4"/>
    <x v="4"/>
    <n v="469"/>
    <n v="2"/>
    <n v="745"/>
    <s v="VANDALISM - MISDEAMEANOR ($399 OR UNDER)"/>
    <n v="329"/>
    <n v="34"/>
    <s v="M"/>
    <s v="H"/>
    <n v="501"/>
    <s v="SINGLE FAMILY DWELLING"/>
    <m/>
    <m/>
    <s v="IC"/>
    <s v="Invest Cont"/>
    <n v="745"/>
    <m/>
    <m/>
    <m/>
    <s v="3400 E  5TH                          ST"/>
    <m/>
    <n v="34.032400000000003"/>
    <n v="-118.19799999999999"/>
    <n v="0"/>
    <x v="12"/>
  </r>
  <r>
    <n v="200200892"/>
    <d v="2020-10-21T00:00:00"/>
    <x v="161"/>
    <n v="1900"/>
    <n v="2"/>
    <x v="5"/>
    <n v="245"/>
    <n v="2"/>
    <n v="740"/>
    <s v="VANDALISM - FELONY ($400 &amp; OVER, ALL CHURCH VANDALISMS)"/>
    <s v="0329 0913 0561 2002 0319"/>
    <n v="47"/>
    <s v="F"/>
    <s v="H"/>
    <n v="502"/>
    <s v="MULTI-UNIT DWELLING (APARTMENT, DUPLEX, ETC)"/>
    <m/>
    <m/>
    <s v="AO"/>
    <s v="Adult Other"/>
    <n v="740"/>
    <m/>
    <m/>
    <m/>
    <s v="400 S  GRAND VIEW                   ST"/>
    <m/>
    <n v="34.063000000000002"/>
    <n v="-118.2754"/>
    <n v="0"/>
    <x v="12"/>
  </r>
  <r>
    <n v="200507291"/>
    <d v="2020-03-17T00:00:00"/>
    <x v="342"/>
    <n v="1200"/>
    <n v="5"/>
    <x v="10"/>
    <n v="564"/>
    <n v="1"/>
    <n v="420"/>
    <s v="THEFT FROM MOTOR VEHICLE - PETTY ($950 &amp; UNDER)"/>
    <s v="0344 0377 1606"/>
    <n v="18"/>
    <s v="M"/>
    <s v="B"/>
    <n v="108"/>
    <s v="PARKING LOT"/>
    <m/>
    <m/>
    <s v="IC"/>
    <s v="Invest Cont"/>
    <n v="420"/>
    <m/>
    <m/>
    <m/>
    <s v="400 W  3RD                          ST"/>
    <m/>
    <n v="33.741500000000002"/>
    <n v="-118.28570000000001"/>
    <n v="0"/>
    <x v="12"/>
  </r>
  <r>
    <n v="200809611"/>
    <d v="2020-05-18T00:00:00"/>
    <x v="187"/>
    <n v="1830"/>
    <n v="8"/>
    <x v="12"/>
    <n v="895"/>
    <n v="2"/>
    <n v="624"/>
    <s v="BATTERY - SIMPLE ASSAULT"/>
    <s v="0400 0417 0446 2024 1259"/>
    <n v="16"/>
    <s v="M"/>
    <s v="W"/>
    <n v="514"/>
    <s v="GROUP HOME"/>
    <n v="400"/>
    <s v="STRONG-ARM (HANDS, FIST, FEET OR BODILY FORCE)"/>
    <s v="JA"/>
    <s v="Juv Arrest"/>
    <n v="624"/>
    <m/>
    <m/>
    <m/>
    <s v="3200    MOTOR                        AV"/>
    <m/>
    <n v="34.030999999999999"/>
    <n v="-118.411"/>
    <n v="1"/>
    <x v="12"/>
  </r>
  <r>
    <n v="201105809"/>
    <d v="2020-02-11T00:00:00"/>
    <x v="99"/>
    <n v="25"/>
    <n v="11"/>
    <x v="7"/>
    <n v="1161"/>
    <n v="1"/>
    <n v="761"/>
    <s v="BRANDISH WEAPON"/>
    <s v="0334 0421 1822 1402"/>
    <n v="23"/>
    <s v="F"/>
    <s v="H"/>
    <n v="101"/>
    <s v="STREET"/>
    <n v="107"/>
    <s v="OTHER FIREARM"/>
    <s v="AO"/>
    <s v="Adult Other"/>
    <n v="761"/>
    <n v="998"/>
    <m/>
    <m/>
    <s v="EDGEMONT"/>
    <s v="SANTA MONICA"/>
    <n v="34.090899999999998"/>
    <n v="-118.2961"/>
    <n v="0"/>
    <x v="12"/>
  </r>
  <r>
    <n v="201109760"/>
    <d v="2020-05-26T00:00:00"/>
    <x v="189"/>
    <n v="1230"/>
    <n v="11"/>
    <x v="7"/>
    <n v="1183"/>
    <n v="1"/>
    <n v="236"/>
    <s v="INTIMATE PARTNER - AGGRAVATED ASSAULT"/>
    <s v="2000 0913 0416 0408 1814"/>
    <n v="39"/>
    <s v="F"/>
    <s v="H"/>
    <n v="501"/>
    <s v="SINGLE FAMILY DWELLING"/>
    <n v="400"/>
    <s v="STRONG-ARM (HANDS, FIST, FEET OR BODILY FORCE)"/>
    <s v="IC"/>
    <s v="Invest Cont"/>
    <n v="236"/>
    <m/>
    <m/>
    <m/>
    <s v="1800    MONTANA                      ST"/>
    <m/>
    <n v="34.078899999999997"/>
    <n v="-118.2586"/>
    <n v="0"/>
    <x v="12"/>
  </r>
  <r>
    <n v="200107831"/>
    <d v="2020-02-25T00:00:00"/>
    <x v="323"/>
    <n v="2230"/>
    <n v="1"/>
    <x v="1"/>
    <n v="159"/>
    <n v="1"/>
    <n v="331"/>
    <s v="THEFT FROM MOTOR VEHICLE - GRAND ($950.01 AND OVER)"/>
    <s v="0344 1822"/>
    <n v="29"/>
    <s v="M"/>
    <s v="B"/>
    <n v="101"/>
    <s v="STREET"/>
    <m/>
    <m/>
    <s v="IC"/>
    <s v="Invest Cont"/>
    <n v="331"/>
    <m/>
    <m/>
    <m/>
    <s v="1100 E  5TH                          ST"/>
    <m/>
    <n v="34.041499999999999"/>
    <n v="-118.23739999999999"/>
    <n v="0"/>
    <x v="12"/>
  </r>
  <r>
    <n v="201223388"/>
    <d v="2020-10-27T00:00:00"/>
    <x v="107"/>
    <n v="1900"/>
    <n v="12"/>
    <x v="8"/>
    <n v="1267"/>
    <n v="2"/>
    <n v="822"/>
    <s v="HUMAN TRAFFICKING - COMMERCIAL SEX ACTS"/>
    <s v="1251 1259 0943"/>
    <n v="16"/>
    <s v="F"/>
    <s v="W"/>
    <n v="101"/>
    <s v="STREET"/>
    <m/>
    <m/>
    <s v="IC"/>
    <s v="Invest Cont"/>
    <n v="822"/>
    <m/>
    <m/>
    <m/>
    <s v="84TH"/>
    <s v="FIGUEROA"/>
    <n v="33.962200000000003"/>
    <n v="-118.28270000000001"/>
    <n v="0"/>
    <x v="12"/>
  </r>
  <r>
    <n v="201114892"/>
    <d v="2020-10-20T00:00:00"/>
    <x v="211"/>
    <n v="2200"/>
    <n v="11"/>
    <x v="7"/>
    <n v="1143"/>
    <n v="1"/>
    <n v="330"/>
    <s v="BURGLARY FROM VEHICLE"/>
    <s v="0344 1607 0358"/>
    <n v="33"/>
    <s v="F"/>
    <s v="W"/>
    <n v="501"/>
    <s v="SINGLE FAMILY DWELLING"/>
    <m/>
    <m/>
    <s v="IC"/>
    <s v="Invest Cont"/>
    <n v="330"/>
    <m/>
    <m/>
    <m/>
    <s v="4200    LOS NIETOS                   DR"/>
    <m/>
    <n v="34.109099999999998"/>
    <n v="-118.2816"/>
    <n v="0"/>
    <x v="12"/>
  </r>
  <r>
    <n v="200312911"/>
    <d v="2020-06-19T00:00:00"/>
    <x v="255"/>
    <n v="2340"/>
    <n v="3"/>
    <x v="2"/>
    <n v="393"/>
    <n v="1"/>
    <n v="230"/>
    <s v="ASSAULT WITH DEADLY WEAPON, AGGRAVATED ASSAULT"/>
    <s v="1822 0416 0445 2034"/>
    <n v="50"/>
    <s v="M"/>
    <s v="B"/>
    <n v="501"/>
    <s v="SINGLE FAMILY DWELLING"/>
    <n v="500"/>
    <s v="UNKNOWN WEAPON/OTHER WEAPON"/>
    <s v="IC"/>
    <s v="Invest Cont"/>
    <n v="230"/>
    <m/>
    <m/>
    <m/>
    <s v="45TH                         ST"/>
    <s v="BRYNHURST                    AV"/>
    <n v="34.007399999999997"/>
    <n v="-118.32899999999999"/>
    <n v="0"/>
    <x v="12"/>
  </r>
  <r>
    <n v="200412775"/>
    <d v="2020-09-15T00:00:00"/>
    <x v="346"/>
    <n v="530"/>
    <n v="4"/>
    <x v="4"/>
    <n v="415"/>
    <n v="1"/>
    <n v="510"/>
    <s v="VEHICLE - STOLEN"/>
    <m/>
    <n v="0"/>
    <m/>
    <m/>
    <n v="104"/>
    <s v="DRIVEWAY"/>
    <m/>
    <m/>
    <s v="IC"/>
    <s v="Invest Cont"/>
    <n v="510"/>
    <m/>
    <m/>
    <m/>
    <s v="2600    WORKMAN                      ST"/>
    <m/>
    <n v="34.076500000000003"/>
    <n v="-118.2144"/>
    <n v="0"/>
    <x v="12"/>
  </r>
  <r>
    <n v="200711932"/>
    <d v="2020-07-22T00:00:00"/>
    <x v="231"/>
    <n v="1900"/>
    <n v="7"/>
    <x v="0"/>
    <n v="782"/>
    <n v="1"/>
    <n v="310"/>
    <s v="BURGLARY"/>
    <s v="1822 1606 0344"/>
    <n v="27"/>
    <s v="M"/>
    <s v="O"/>
    <n v="501"/>
    <s v="SINGLE FAMILY DWELLING"/>
    <m/>
    <m/>
    <s v="AO"/>
    <s v="Adult Other"/>
    <n v="310"/>
    <m/>
    <m/>
    <m/>
    <s v="6000    COMEY                        AV"/>
    <m/>
    <n v="34.033900000000003"/>
    <n v="-118.3747"/>
    <n v="0"/>
    <x v="12"/>
  </r>
  <r>
    <n v="200119507"/>
    <d v="2020-10-15T00:00:00"/>
    <x v="107"/>
    <n v="600"/>
    <n v="1"/>
    <x v="1"/>
    <n v="182"/>
    <n v="2"/>
    <n v="946"/>
    <s v="OTHER MISCELLANEOUS CRIME"/>
    <s v="1606 0321"/>
    <n v="38"/>
    <s v="F"/>
    <s v="H"/>
    <n v="108"/>
    <s v="PARKING LOT"/>
    <m/>
    <m/>
    <s v="IC"/>
    <s v="Invest Cont"/>
    <n v="946"/>
    <m/>
    <m/>
    <m/>
    <s v="700 W  9TH                          ST"/>
    <m/>
    <n v="34.0458"/>
    <n v="-118.26139999999999"/>
    <n v="0"/>
    <x v="12"/>
  </r>
  <r>
    <n v="201224297"/>
    <d v="2020-11-10T00:00:00"/>
    <x v="130"/>
    <n v="1830"/>
    <n v="12"/>
    <x v="8"/>
    <n v="1257"/>
    <n v="1"/>
    <n v="230"/>
    <s v="ASSAULT WITH DEADLY WEAPON, AGGRAVATED ASSAULT"/>
    <s v="0342 1258 1251 0913 0444 0429 0417"/>
    <n v="12"/>
    <s v="F"/>
    <s v="B"/>
    <n v="101"/>
    <s v="STREET"/>
    <n v="400"/>
    <s v="STRONG-ARM (HANDS, FIST, FEET OR BODILY FORCE)"/>
    <s v="IC"/>
    <s v="Invest Cont"/>
    <n v="230"/>
    <m/>
    <m/>
    <m/>
    <s v="800 W  77TH                         ST"/>
    <m/>
    <n v="33.969799999999999"/>
    <n v="-118.28740000000001"/>
    <n v="0"/>
    <x v="12"/>
  </r>
  <r>
    <n v="200912674"/>
    <d v="2020-07-23T00:00:00"/>
    <x v="261"/>
    <n v="2310"/>
    <n v="9"/>
    <x v="3"/>
    <n v="985"/>
    <n v="2"/>
    <n v="740"/>
    <s v="VANDALISM - FELONY ($400 &amp; OVER, ALL CHURCH VANDALISMS)"/>
    <n v="329"/>
    <n v="72"/>
    <s v="F"/>
    <s v="W"/>
    <n v="502"/>
    <s v="MULTI-UNIT DWELLING (APARTMENT, DUPLEX, ETC)"/>
    <m/>
    <m/>
    <s v="IC"/>
    <s v="Invest Cont"/>
    <n v="740"/>
    <m/>
    <m/>
    <m/>
    <s v="14100    DICKENS                      ST"/>
    <m/>
    <n v="34.148000000000003"/>
    <n v="-118.4395"/>
    <n v="0"/>
    <x v="12"/>
  </r>
  <r>
    <n v="201222220"/>
    <d v="2020-10-08T00:00:00"/>
    <x v="276"/>
    <n v="1850"/>
    <n v="12"/>
    <x v="8"/>
    <n v="1249"/>
    <n v="1"/>
    <n v="440"/>
    <s v="THEFT PLAIN - PETTY ($950 &amp; UNDER)"/>
    <s v="0325 1822"/>
    <n v="0"/>
    <s v="X"/>
    <s v="X"/>
    <n v="402"/>
    <s v="MARKET"/>
    <m/>
    <m/>
    <s v="IC"/>
    <s v="Invest Cont"/>
    <n v="440"/>
    <m/>
    <m/>
    <m/>
    <s v="6200 S  FIGUEROA                     ST"/>
    <m/>
    <n v="33.982999999999997"/>
    <n v="-118.28270000000001"/>
    <n v="0"/>
    <x v="12"/>
  </r>
  <r>
    <n v="200208090"/>
    <d v="2020-03-23T00:00:00"/>
    <x v="127"/>
    <n v="135"/>
    <n v="2"/>
    <x v="5"/>
    <n v="236"/>
    <n v="2"/>
    <n v="753"/>
    <s v="DISCHARGE FIREARMS/SHOTS FIRED"/>
    <s v="0450 1309 1100 1407"/>
    <n v="0"/>
    <s v="X"/>
    <s v="X"/>
    <n v="101"/>
    <s v="STREET"/>
    <n v="109"/>
    <s v="SEMI-AUTOMATIC PISTOL"/>
    <s v="IC"/>
    <s v="Invest Cont"/>
    <n v="753"/>
    <n v="998"/>
    <m/>
    <m/>
    <s v="200 S  WESTLAKE                     AV"/>
    <m/>
    <n v="34.064799999999998"/>
    <n v="-118.2696"/>
    <n v="0"/>
    <x v="12"/>
  </r>
  <r>
    <n v="201016038"/>
    <d v="2020-12-13T00:00:00"/>
    <x v="355"/>
    <n v="1800"/>
    <n v="10"/>
    <x v="11"/>
    <n v="1045"/>
    <n v="1"/>
    <n v="420"/>
    <s v="THEFT FROM MOTOR VEHICLE - PETTY ($950 &amp; UNDER)"/>
    <n v="385"/>
    <n v="51"/>
    <s v="F"/>
    <s v="W"/>
    <n v="108"/>
    <s v="PARKING LOT"/>
    <m/>
    <m/>
    <s v="IC"/>
    <s v="Invest Cont"/>
    <n v="420"/>
    <m/>
    <m/>
    <m/>
    <s v="18200    BURBANK                      BL"/>
    <m/>
    <n v="34.1723"/>
    <n v="-118.5288"/>
    <n v="0"/>
    <x v="12"/>
  </r>
  <r>
    <n v="200410285"/>
    <d v="2020-06-29T00:00:00"/>
    <x v="322"/>
    <n v="1700"/>
    <n v="4"/>
    <x v="4"/>
    <n v="407"/>
    <n v="1"/>
    <n v="510"/>
    <s v="VEHICLE - STOLEN"/>
    <m/>
    <n v="0"/>
    <m/>
    <m/>
    <n v="101"/>
    <s v="STREET"/>
    <m/>
    <m/>
    <s v="IC"/>
    <s v="Invest Cont"/>
    <n v="510"/>
    <m/>
    <m/>
    <m/>
    <s v="3700    COLLIS                       AV"/>
    <m/>
    <n v="34.087600000000002"/>
    <n v="-118.184"/>
    <n v="0"/>
    <x v="12"/>
  </r>
  <r>
    <n v="200619185"/>
    <d v="2020-12-12T00:00:00"/>
    <x v="341"/>
    <n v="2020"/>
    <n v="6"/>
    <x v="9"/>
    <n v="643"/>
    <n v="1"/>
    <n v="310"/>
    <s v="BURGLARY"/>
    <s v="1601 1607 1822 0344 0352"/>
    <n v="32"/>
    <s v="M"/>
    <s v="B"/>
    <n v="502"/>
    <s v="MULTI-UNIT DWELLING (APARTMENT, DUPLEX, ETC)"/>
    <m/>
    <m/>
    <s v="IC"/>
    <s v="Invest Cont"/>
    <n v="310"/>
    <m/>
    <m/>
    <m/>
    <s v="1600 N  FULLER                       AV"/>
    <m/>
    <n v="34.099800000000002"/>
    <n v="-118.349"/>
    <n v="0"/>
    <x v="12"/>
  </r>
  <r>
    <n v="200715942"/>
    <d v="2020-11-13T00:00:00"/>
    <x v="349"/>
    <n v="1500"/>
    <n v="7"/>
    <x v="0"/>
    <n v="706"/>
    <n v="1"/>
    <n v="420"/>
    <s v="THEFT FROM MOTOR VEHICLE - PETTY ($950 &amp; UNDER)"/>
    <m/>
    <n v="0"/>
    <m/>
    <m/>
    <n v="104"/>
    <s v="DRIVEWAY"/>
    <m/>
    <m/>
    <s v="IC"/>
    <s v="Invest Cont"/>
    <n v="420"/>
    <m/>
    <m/>
    <m/>
    <s v="6600    WARING                       AV"/>
    <m/>
    <n v="34.085299999999997"/>
    <n v="-118.3374"/>
    <n v="0"/>
    <x v="12"/>
  </r>
  <r>
    <n v="200916472"/>
    <d v="2020-10-26T00:00:00"/>
    <x v="176"/>
    <n v="700"/>
    <n v="9"/>
    <x v="3"/>
    <n v="952"/>
    <n v="2"/>
    <n v="901"/>
    <s v="VIOLATION OF RESTRAINING ORDER"/>
    <s v="0913 1202 0561 2038"/>
    <n v="78"/>
    <s v="F"/>
    <s v="W"/>
    <n v="502"/>
    <s v="MULTI-UNIT DWELLING (APARTMENT, DUPLEX, ETC)"/>
    <m/>
    <m/>
    <s v="AO"/>
    <s v="Adult Other"/>
    <n v="901"/>
    <m/>
    <m/>
    <m/>
    <s v="5400    VESPER                       AV"/>
    <m/>
    <n v="34.168500000000002"/>
    <n v="-118.4509"/>
    <n v="0"/>
    <x v="12"/>
  </r>
  <r>
    <n v="201218385"/>
    <d v="2020-08-11T00:00:00"/>
    <x v="89"/>
    <n v="1500"/>
    <n v="12"/>
    <x v="8"/>
    <n v="1266"/>
    <n v="1"/>
    <n v="330"/>
    <s v="BURGLARY FROM VEHICLE"/>
    <s v="1822 0344 0385"/>
    <n v="60"/>
    <s v="F"/>
    <s v="B"/>
    <n v="101"/>
    <s v="STREET"/>
    <m/>
    <m/>
    <s v="IC"/>
    <s v="Invest Cont"/>
    <n v="330"/>
    <m/>
    <m/>
    <m/>
    <s v="8000 S  VERMONT                      AV"/>
    <m/>
    <n v="33.965499999999999"/>
    <n v="-118.2915"/>
    <n v="0"/>
    <x v="12"/>
  </r>
  <r>
    <n v="200617144"/>
    <d v="2020-10-24T00:00:00"/>
    <x v="82"/>
    <n v="1100"/>
    <n v="6"/>
    <x v="9"/>
    <n v="667"/>
    <n v="2"/>
    <n v="745"/>
    <s v="VANDALISM - MISDEAMEANOR ($399 OR UNDER)"/>
    <s v="0329 1822 1300"/>
    <n v="0"/>
    <s v="X"/>
    <s v="X"/>
    <n v="101"/>
    <s v="STREET"/>
    <n v="400"/>
    <s v="STRONG-ARM (HANDS, FIST, FEET OR BODILY FORCE)"/>
    <s v="IC"/>
    <s v="Invest Cont"/>
    <n v="745"/>
    <m/>
    <m/>
    <m/>
    <s v="GORDON"/>
    <s v="SUNSET"/>
    <n v="34.097999999999999"/>
    <n v="-118.3201"/>
    <n v="0"/>
    <x v="12"/>
  </r>
  <r>
    <n v="201104711"/>
    <d v="2020-01-17T00:00:00"/>
    <x v="54"/>
    <n v="905"/>
    <n v="11"/>
    <x v="7"/>
    <n v="1137"/>
    <n v="2"/>
    <n v="627"/>
    <s v="CHILD ABUSE (PHYSICAL) - SIMPLE ASSAULT"/>
    <s v="0448 1257 0913"/>
    <n v="3"/>
    <s v="M"/>
    <s v="H"/>
    <n v="101"/>
    <s v="STREET"/>
    <n v="400"/>
    <s v="STRONG-ARM (HANDS, FIST, FEET OR BODILY FORCE)"/>
    <s v="AO"/>
    <s v="Adult Other"/>
    <n v="627"/>
    <m/>
    <m/>
    <m/>
    <s v="5500    ASH                          ST"/>
    <m/>
    <n v="34.1113"/>
    <n v="-118.1977"/>
    <n v="0"/>
    <x v="12"/>
  </r>
  <r>
    <n v="201309222"/>
    <d v="2020-04-10T00:00:00"/>
    <x v="290"/>
    <n v="215"/>
    <n v="13"/>
    <x v="6"/>
    <n v="1313"/>
    <n v="1"/>
    <n v="310"/>
    <s v="BURGLARY"/>
    <s v="1402 0329 0344"/>
    <n v="0"/>
    <s v="M"/>
    <s v="O"/>
    <n v="203"/>
    <s v="OTHER BUSINESS"/>
    <m/>
    <m/>
    <s v="IC"/>
    <s v="Invest Cont"/>
    <n v="310"/>
    <n v="998"/>
    <m/>
    <m/>
    <s v="400 E  16TH                         ST"/>
    <m/>
    <n v="34.031599999999997"/>
    <n v="-118.259"/>
    <n v="0"/>
    <x v="12"/>
  </r>
  <r>
    <n v="200716605"/>
    <d v="2020-12-01T00:00:00"/>
    <x v="29"/>
    <n v="1200"/>
    <n v="7"/>
    <x v="0"/>
    <n v="727"/>
    <n v="1"/>
    <n v="440"/>
    <s v="THEFT PLAIN - PETTY ($950 &amp; UNDER)"/>
    <n v="394"/>
    <n v="40"/>
    <s v="M"/>
    <s v="H"/>
    <n v="502"/>
    <s v="MULTI-UNIT DWELLING (APARTMENT, DUPLEX, ETC)"/>
    <m/>
    <m/>
    <s v="IC"/>
    <s v="Invest Cont"/>
    <n v="440"/>
    <m/>
    <m/>
    <m/>
    <s v="100 N  SYCAMORE                     AV"/>
    <m/>
    <n v="34.073599999999999"/>
    <n v="-118.3429"/>
    <n v="0"/>
    <x v="12"/>
  </r>
  <r>
    <n v="200409020"/>
    <d v="2020-05-19T00:00:00"/>
    <x v="187"/>
    <n v="2130"/>
    <n v="4"/>
    <x v="4"/>
    <n v="478"/>
    <n v="1"/>
    <n v="330"/>
    <s v="BURGLARY FROM VEHICLE"/>
    <s v="1302 0344"/>
    <n v="22"/>
    <s v="F"/>
    <s v="B"/>
    <n v="101"/>
    <s v="STREET"/>
    <m/>
    <m/>
    <s v="IC"/>
    <s v="Invest Cont"/>
    <n v="330"/>
    <m/>
    <m/>
    <m/>
    <s v="SABINA"/>
    <s v="ESPERANZA"/>
    <n v="34.028500000000001"/>
    <n v="-118.20310000000001"/>
    <n v="0"/>
    <x v="12"/>
  </r>
  <r>
    <n v="200107276"/>
    <d v="2020-02-16T00:00:00"/>
    <x v="46"/>
    <n v="1830"/>
    <n v="1"/>
    <x v="1"/>
    <n v="162"/>
    <n v="1"/>
    <n v="330"/>
    <s v="BURGLARY FROM VEHICLE"/>
    <s v="0344 1609 1307 0329 1822"/>
    <n v="28"/>
    <s v="F"/>
    <s v="W"/>
    <n v="123"/>
    <s v="PARKING UNDERGROUND/BUILDING"/>
    <m/>
    <m/>
    <s v="IC"/>
    <s v="Invest Cont"/>
    <n v="330"/>
    <m/>
    <m/>
    <m/>
    <s v="800 S  FLOWER                       ST"/>
    <m/>
    <n v="34.0473"/>
    <n v="-118.26009999999999"/>
    <n v="0"/>
    <x v="12"/>
  </r>
  <r>
    <n v="200106990"/>
    <d v="2020-02-12T00:00:00"/>
    <x v="320"/>
    <n v="1330"/>
    <n v="1"/>
    <x v="1"/>
    <n v="154"/>
    <n v="2"/>
    <n v="930"/>
    <s v="CRIMINAL THREATS - NO WEAPON DISPLAYED"/>
    <s v="0421 0913"/>
    <n v="29"/>
    <s v="F"/>
    <s v="B"/>
    <n v="502"/>
    <s v="MULTI-UNIT DWELLING (APARTMENT, DUPLEX, ETC)"/>
    <n v="511"/>
    <s v="VERBAL THREAT"/>
    <s v="AO"/>
    <s v="Adult Other"/>
    <n v="930"/>
    <m/>
    <m/>
    <m/>
    <s v="500 S  MAIN                         ST"/>
    <m/>
    <n v="34.046700000000001"/>
    <n v="-118.24850000000001"/>
    <n v="0"/>
    <x v="12"/>
  </r>
  <r>
    <n v="201011815"/>
    <d v="2020-08-08T00:00:00"/>
    <x v="283"/>
    <n v="1615"/>
    <n v="10"/>
    <x v="11"/>
    <n v="1004"/>
    <n v="2"/>
    <n v="625"/>
    <s v="OTHER ASSAULT"/>
    <s v="1822 1266 0356 2003"/>
    <n v="42"/>
    <s v="M"/>
    <s v="H"/>
    <n v="701"/>
    <s v="HOSPITAL"/>
    <n v="500"/>
    <s v="UNKNOWN WEAPON/OTHER WEAPON"/>
    <s v="AA"/>
    <s v="Adult Arrest"/>
    <n v="625"/>
    <m/>
    <m/>
    <m/>
    <s v="18300    ROSCOE                       BL"/>
    <m/>
    <n v="34.220799999999997"/>
    <n v="-118.53230000000001"/>
    <n v="1"/>
    <x v="12"/>
  </r>
  <r>
    <n v="200114027"/>
    <d v="2020-06-27T00:00:00"/>
    <x v="37"/>
    <n v="1650"/>
    <n v="1"/>
    <x v="1"/>
    <n v="145"/>
    <n v="2"/>
    <n v="930"/>
    <s v="CRIMINAL THREATS - NO WEAPON DISPLAYED"/>
    <s v="1309 1310 0443 1822 0919 0605"/>
    <n v="37"/>
    <s v="F"/>
    <s v="H"/>
    <n v="102"/>
    <s v="SIDEWALK"/>
    <n v="511"/>
    <s v="VERBAL THREAT"/>
    <s v="AO"/>
    <s v="Adult Other"/>
    <n v="930"/>
    <m/>
    <m/>
    <m/>
    <s v="LOS ANGELES"/>
    <s v="WINSTON"/>
    <n v="34.046700000000001"/>
    <n v="-118.247"/>
    <n v="0"/>
    <x v="12"/>
  </r>
  <r>
    <n v="200608495"/>
    <d v="2020-03-28T00:00:00"/>
    <x v="128"/>
    <n v="1338"/>
    <n v="6"/>
    <x v="9"/>
    <n v="663"/>
    <n v="1"/>
    <n v="440"/>
    <s v="THEFT PLAIN - PETTY ($950 &amp; UNDER)"/>
    <n v="377"/>
    <n v="24"/>
    <s v="F"/>
    <s v="W"/>
    <n v="515"/>
    <s v="APARTMENT/CONDO COMMON LAUNDRY ROOM"/>
    <m/>
    <m/>
    <s v="IC"/>
    <s v="Invest Cont"/>
    <n v="440"/>
    <m/>
    <m/>
    <m/>
    <s v="1200 N  CHEROKEE                     AV"/>
    <m/>
    <n v="34.092599999999997"/>
    <n v="-118.3352"/>
    <n v="0"/>
    <x v="12"/>
  </r>
  <r>
    <n v="200408380"/>
    <d v="2020-04-28T00:00:00"/>
    <x v="117"/>
    <n v="2200"/>
    <n v="4"/>
    <x v="4"/>
    <n v="429"/>
    <n v="2"/>
    <n v="624"/>
    <s v="BATTERY - SIMPLE ASSAULT"/>
    <s v="0444 1218 0429"/>
    <n v="42"/>
    <s v="F"/>
    <s v="W"/>
    <n v="101"/>
    <s v="STREET"/>
    <n v="400"/>
    <s v="STRONG-ARM (HANDS, FIST, FEET OR BODILY FORCE)"/>
    <s v="IC"/>
    <s v="Invest Cont"/>
    <n v="624"/>
    <m/>
    <m/>
    <m/>
    <s v="5400    KEATS                        ST"/>
    <m/>
    <n v="34.091200000000001"/>
    <n v="-118.1613"/>
    <n v="0"/>
    <x v="12"/>
  </r>
  <r>
    <n v="200808927"/>
    <d v="2020-04-30T00:00:00"/>
    <x v="232"/>
    <n v="1105"/>
    <n v="8"/>
    <x v="12"/>
    <n v="898"/>
    <n v="2"/>
    <n v="624"/>
    <s v="BATTERY - SIMPLE ASSAULT"/>
    <s v="0417 0401"/>
    <n v="25"/>
    <s v="F"/>
    <s v="B"/>
    <n v="510"/>
    <s v="NURSING/CONVALESCENT/RETIREMENT HOME"/>
    <n v="400"/>
    <s v="STRONG-ARM (HANDS, FIST, FEET OR BODILY FORCE)"/>
    <s v="JO"/>
    <s v="Juv Other"/>
    <n v="624"/>
    <m/>
    <m/>
    <m/>
    <s v="2300 S  GARTH                        AV"/>
    <m/>
    <n v="34.038800000000002"/>
    <n v="-118.37909999999999"/>
    <n v="0"/>
    <x v="12"/>
  </r>
  <r>
    <n v="200207905"/>
    <d v="2020-03-17T00:00:00"/>
    <x v="285"/>
    <n v="1725"/>
    <n v="2"/>
    <x v="5"/>
    <n v="247"/>
    <n v="2"/>
    <n v="626"/>
    <s v="INTIMATE PARTNER - SIMPLE ASSAULT"/>
    <s v="0913 2000 1310 0369 1813 0416"/>
    <n v="34"/>
    <s v="M"/>
    <s v="H"/>
    <n v="101"/>
    <s v="STREET"/>
    <n v="400"/>
    <s v="STRONG-ARM (HANDS, FIST, FEET OR BODILY FORCE)"/>
    <s v="IC"/>
    <s v="Invest Cont"/>
    <n v="626"/>
    <m/>
    <m/>
    <m/>
    <s v="6TH                          ST"/>
    <s v="UNION"/>
    <n v="34.057899999999997"/>
    <n v="-118.2711"/>
    <n v="0"/>
    <x v="12"/>
  </r>
  <r>
    <n v="200700845"/>
    <d v="2020-11-25T00:00:00"/>
    <x v="287"/>
    <n v="610"/>
    <n v="7"/>
    <x v="0"/>
    <n v="745"/>
    <n v="1"/>
    <n v="420"/>
    <s v="THEFT FROM MOTOR VEHICLE - PETTY ($950 &amp; UNDER)"/>
    <s v="1300 1309 1601 1402"/>
    <n v="44"/>
    <s v="F"/>
    <s v="B"/>
    <n v="102"/>
    <s v="SIDEWALK"/>
    <m/>
    <m/>
    <s v="IC"/>
    <s v="Invest Cont"/>
    <n v="420"/>
    <n v="998"/>
    <m/>
    <m/>
    <s v="REDONDO"/>
    <s v="12TH"/>
    <n v="34.053400000000003"/>
    <n v="-118.3471"/>
    <n v="0"/>
    <x v="12"/>
  </r>
  <r>
    <n v="200812892"/>
    <d v="2020-08-12T00:00:00"/>
    <x v="22"/>
    <n v="2213"/>
    <n v="8"/>
    <x v="12"/>
    <n v="836"/>
    <n v="2"/>
    <n v="354"/>
    <s v="THEFT OF IDENTITY"/>
    <s v="0100 0928 0930"/>
    <n v="30"/>
    <s v="M"/>
    <s v="C"/>
    <n v="707"/>
    <s v="GARAGE/CARPORT"/>
    <m/>
    <m/>
    <s v="IC"/>
    <s v="Invest Cont"/>
    <n v="354"/>
    <m/>
    <m/>
    <m/>
    <s v="1900    PELHAM                       AV"/>
    <m/>
    <n v="34.049399999999999"/>
    <n v="-118.4297"/>
    <n v="0"/>
    <x v="12"/>
  </r>
  <r>
    <n v="201210743"/>
    <d v="2020-04-11T00:00:00"/>
    <x v="57"/>
    <n v="2025"/>
    <n v="12"/>
    <x v="8"/>
    <n v="1235"/>
    <n v="1"/>
    <n v="330"/>
    <s v="BURGLARY FROM VEHICLE"/>
    <s v="1612 1402 1407 1419 0342 0358 1822"/>
    <n v="0"/>
    <s v="X"/>
    <s v="X"/>
    <n v="101"/>
    <s v="STREET"/>
    <n v="500"/>
    <s v="UNKNOWN WEAPON/OTHER WEAPON"/>
    <s v="AA"/>
    <s v="Adult Arrest"/>
    <n v="330"/>
    <n v="998"/>
    <m/>
    <m/>
    <s v="RAYMOND"/>
    <s v="60TH                         ST"/>
    <n v="33.985900000000001"/>
    <n v="-118.298"/>
    <n v="1"/>
    <x v="12"/>
  </r>
  <r>
    <n v="201222475"/>
    <d v="2020-10-12T00:00:00"/>
    <x v="215"/>
    <n v="1310"/>
    <n v="12"/>
    <x v="8"/>
    <n v="1248"/>
    <n v="1"/>
    <n v="330"/>
    <s v="BURGLARY FROM VEHICLE"/>
    <s v="0344 1822 0349 0394"/>
    <n v="0"/>
    <s v="X"/>
    <s v="X"/>
    <n v="101"/>
    <s v="STREET"/>
    <m/>
    <m/>
    <s v="IC"/>
    <s v="Invest Cont"/>
    <n v="330"/>
    <m/>
    <m/>
    <m/>
    <s v="70TH                         ST"/>
    <s v="MENLO                        AV"/>
    <n v="33.976399999999998"/>
    <n v="-118.28919999999999"/>
    <n v="0"/>
    <x v="12"/>
  </r>
  <r>
    <n v="200515501"/>
    <d v="2020-10-19T00:00:00"/>
    <x v="65"/>
    <n v="105"/>
    <n v="5"/>
    <x v="10"/>
    <n v="523"/>
    <n v="1"/>
    <n v="510"/>
    <s v="VEHICLE - STOLEN"/>
    <m/>
    <n v="0"/>
    <m/>
    <m/>
    <n v="108"/>
    <s v="PARKING LOT"/>
    <m/>
    <m/>
    <s v="IC"/>
    <s v="Invest Cont"/>
    <n v="510"/>
    <m/>
    <m/>
    <m/>
    <s v="2000    JOHN S GIBSON                BL"/>
    <m/>
    <n v="33.756599999999999"/>
    <n v="-118.28959999999999"/>
    <n v="0"/>
    <x v="12"/>
  </r>
  <r>
    <n v="201215080"/>
    <d v="2020-06-21T00:00:00"/>
    <x v="334"/>
    <n v="1200"/>
    <n v="12"/>
    <x v="8"/>
    <n v="1259"/>
    <n v="1"/>
    <n v="230"/>
    <s v="ASSAULT WITH DEADLY WEAPON, AGGRAVATED ASSAULT"/>
    <s v="1300 0337 0334 0445 0342 0416 1822 0216"/>
    <n v="21"/>
    <s v="M"/>
    <s v="H"/>
    <n v="101"/>
    <s v="STREET"/>
    <n v="308"/>
    <s v="STICK"/>
    <s v="IC"/>
    <s v="Invest Cont"/>
    <n v="230"/>
    <m/>
    <m/>
    <m/>
    <s v="FLORENCE                     AV"/>
    <s v="MCKINLEY                     AV"/>
    <n v="33.974800000000002"/>
    <n v="-118.26139999999999"/>
    <n v="0"/>
    <x v="12"/>
  </r>
  <r>
    <n v="200309567"/>
    <d v="2020-04-07T00:00:00"/>
    <x v="327"/>
    <n v="1030"/>
    <n v="3"/>
    <x v="2"/>
    <n v="303"/>
    <n v="1"/>
    <n v="420"/>
    <s v="THEFT FROM MOTOR VEHICLE - PETTY ($950 &amp; UNDER)"/>
    <m/>
    <n v="0"/>
    <m/>
    <m/>
    <n v="108"/>
    <s v="PARKING LOT"/>
    <m/>
    <m/>
    <s v="IC"/>
    <s v="Invest Cont"/>
    <n v="420"/>
    <m/>
    <m/>
    <m/>
    <s v="5000 W  ADAMS                        BL"/>
    <m/>
    <n v="34.0334"/>
    <n v="-118.3523"/>
    <n v="0"/>
    <x v="12"/>
  </r>
  <r>
    <n v="200218023"/>
    <d v="2020-11-30T00:00:00"/>
    <x v="18"/>
    <n v="1425"/>
    <n v="2"/>
    <x v="5"/>
    <n v="201"/>
    <n v="1"/>
    <n v="210"/>
    <s v="ROBBERY"/>
    <s v="0342 0344 0201 1822 0416 0446 0370 0305 0429"/>
    <n v="22"/>
    <s v="M"/>
    <s v="H"/>
    <n v="102"/>
    <s v="SIDEWALK"/>
    <n v="400"/>
    <s v="STRONG-ARM (HANDS, FIST, FEET OR BODILY FORCE)"/>
    <s v="IC"/>
    <s v="Invest Cont"/>
    <n v="210"/>
    <m/>
    <m/>
    <m/>
    <s v="HELIOTROPE                   DR"/>
    <s v="WILLOWBROOK"/>
    <n v="34.087299999999999"/>
    <n v="-118.29600000000001"/>
    <n v="0"/>
    <x v="12"/>
  </r>
  <r>
    <n v="200613094"/>
    <d v="2020-07-26T00:00:00"/>
    <x v="279"/>
    <n v="5"/>
    <n v="6"/>
    <x v="9"/>
    <n v="636"/>
    <n v="1"/>
    <n v="230"/>
    <s v="ASSAULT WITH DEADLY WEAPON, AGGRAVATED ASSAULT"/>
    <s v="1822 0430 0302 0312"/>
    <n v="30"/>
    <s v="M"/>
    <s v="H"/>
    <n v="102"/>
    <s v="SIDEWALK"/>
    <n v="102"/>
    <s v="HAND GUN"/>
    <s v="AA"/>
    <s v="Adult Arrest"/>
    <n v="230"/>
    <n v="998"/>
    <m/>
    <m/>
    <s v="6700 W  HOLLYWOOD                    BL"/>
    <m/>
    <n v="34.103400000000001"/>
    <n v="-118.3325"/>
    <n v="1"/>
    <x v="12"/>
  </r>
  <r>
    <n v="200120161"/>
    <d v="2020-10-28T00:00:00"/>
    <x v="147"/>
    <n v="1610"/>
    <n v="1"/>
    <x v="1"/>
    <n v="152"/>
    <n v="2"/>
    <n v="624"/>
    <s v="BATTERY - SIMPLE ASSAULT"/>
    <s v="0910 0416 0429 0301"/>
    <n v="75"/>
    <s v="F"/>
    <s v="H"/>
    <n v="903"/>
    <s v="MTA - RED LINE - 7TH AND METRO CENTER"/>
    <n v="400"/>
    <s v="STRONG-ARM (HANDS, FIST, FEET OR BODILY FORCE)"/>
    <s v="IC"/>
    <s v="Invest Cont"/>
    <n v="624"/>
    <m/>
    <m/>
    <m/>
    <s v="600 S  FIGUEROA                     ST"/>
    <m/>
    <n v="34.0505"/>
    <n v="-118.25879999999999"/>
    <n v="0"/>
    <x v="12"/>
  </r>
  <r>
    <n v="201015450"/>
    <d v="2020-11-24T00:00:00"/>
    <x v="174"/>
    <n v="2135"/>
    <n v="10"/>
    <x v="11"/>
    <n v="1091"/>
    <n v="2"/>
    <n v="354"/>
    <s v="THEFT OF IDENTITY"/>
    <s v="1822 0935 1202 0924 0922"/>
    <n v="70"/>
    <s v="F"/>
    <s v="W"/>
    <n v="501"/>
    <s v="SINGLE FAMILY DWELLING"/>
    <m/>
    <m/>
    <s v="IC"/>
    <s v="Invest Cont"/>
    <n v="354"/>
    <m/>
    <m/>
    <m/>
    <s v="3800    CORBIN                       AV"/>
    <m/>
    <n v="34.139000000000003"/>
    <n v="-118.5622"/>
    <n v="0"/>
    <x v="12"/>
  </r>
  <r>
    <n v="200322473"/>
    <d v="2020-12-30T00:00:00"/>
    <x v="358"/>
    <n v="2345"/>
    <n v="3"/>
    <x v="2"/>
    <n v="397"/>
    <n v="2"/>
    <n v="860"/>
    <s v="BATTERY WITH SEXUAL CONTACT"/>
    <s v="0913 0361 0522"/>
    <n v="44"/>
    <s v="F"/>
    <s v="H"/>
    <n v="103"/>
    <s v="ALLEY"/>
    <n v="400"/>
    <s v="STRONG-ARM (HANDS, FIST, FEET OR BODILY FORCE)"/>
    <s v="IC"/>
    <s v="Invest Cont"/>
    <n v="860"/>
    <m/>
    <m/>
    <m/>
    <s v="4200 S  KANSAS                       AV"/>
    <m/>
    <n v="34.006799999999998"/>
    <n v="-118.2937"/>
    <n v="0"/>
    <x v="12"/>
  </r>
  <r>
    <n v="200316701"/>
    <d v="2020-09-02T00:00:00"/>
    <x v="64"/>
    <n v="1700"/>
    <n v="3"/>
    <x v="2"/>
    <n v="392"/>
    <n v="1"/>
    <n v="510"/>
    <s v="VEHICLE - STOLEN"/>
    <m/>
    <n v="0"/>
    <m/>
    <m/>
    <n v="101"/>
    <s v="STREET"/>
    <m/>
    <m/>
    <s v="IC"/>
    <s v="Invest Cont"/>
    <n v="510"/>
    <m/>
    <m/>
    <m/>
    <s v="4500    ARLINGTON                    AV"/>
    <m/>
    <n v="34.002400000000002"/>
    <n v="-118.3181"/>
    <n v="0"/>
    <x v="12"/>
  </r>
  <r>
    <n v="200312172"/>
    <d v="2020-06-01T00:00:00"/>
    <x v="65"/>
    <n v="915"/>
    <n v="3"/>
    <x v="2"/>
    <n v="363"/>
    <n v="1"/>
    <n v="210"/>
    <s v="ROBBERY"/>
    <s v="0344 1822 0342 0397 0444 0329 1210"/>
    <n v="33"/>
    <s v="F"/>
    <s v="B"/>
    <n v="116"/>
    <s v="OTHER/OUTSIDE"/>
    <n v="400"/>
    <s v="STRONG-ARM (HANDS, FIST, FEET OR BODILY FORCE)"/>
    <s v="IC"/>
    <s v="Invest Cont"/>
    <n v="210"/>
    <m/>
    <m/>
    <m/>
    <s v="3700    LOCKLAND                     DR"/>
    <m/>
    <n v="34.008000000000003"/>
    <n v="-118.3398"/>
    <n v="0"/>
    <x v="12"/>
  </r>
  <r>
    <n v="200120424"/>
    <d v="2020-11-02T00:00:00"/>
    <x v="12"/>
    <n v="1200"/>
    <n v="1"/>
    <x v="1"/>
    <n v="155"/>
    <n v="2"/>
    <n v="845"/>
    <s v="SEX OFFENDER REGISTRANT OUT OF COMPLIANCE"/>
    <n v="1501"/>
    <n v="0"/>
    <s v="X"/>
    <s v="X"/>
    <n v="726"/>
    <s v="POLICE FACILITY"/>
    <m/>
    <m/>
    <s v="IC"/>
    <s v="Invest Cont"/>
    <n v="845"/>
    <m/>
    <m/>
    <m/>
    <s v="200 E  6TH                          ST"/>
    <m/>
    <n v="34.044800000000002"/>
    <n v="-118.2474"/>
    <n v="0"/>
    <x v="12"/>
  </r>
  <r>
    <n v="201114493"/>
    <d v="2020-10-09T00:00:00"/>
    <x v="95"/>
    <n v="1045"/>
    <n v="11"/>
    <x v="7"/>
    <n v="1117"/>
    <n v="2"/>
    <n v="626"/>
    <s v="INTIMATE PARTNER - SIMPLE ASSAULT"/>
    <s v="2000 0400 0416 1814 0913"/>
    <n v="23"/>
    <s v="M"/>
    <s v="H"/>
    <n v="501"/>
    <s v="SINGLE FAMILY DWELLING"/>
    <n v="400"/>
    <s v="STRONG-ARM (HANDS, FIST, FEET OR BODILY FORCE)"/>
    <s v="AA"/>
    <s v="Adult Arrest"/>
    <n v="626"/>
    <m/>
    <m/>
    <m/>
    <s v="1800    YOSEMITE                     DR"/>
    <m/>
    <n v="34.133499999999998"/>
    <n v="-118.20650000000001"/>
    <n v="1"/>
    <x v="12"/>
  </r>
  <r>
    <n v="200811019"/>
    <d v="2020-06-23T00:00:00"/>
    <x v="339"/>
    <n v="1900"/>
    <n v="8"/>
    <x v="12"/>
    <n v="817"/>
    <n v="1"/>
    <n v="341"/>
    <s v="THEFT-GRAND ($950.01 &amp; OVER)EXCPT,GUNS,FOWL,LIVESTK,PROD"/>
    <s v="0344 1822 0216 0377 2032 0104 1420"/>
    <n v="40"/>
    <s v="M"/>
    <s v="O"/>
    <n v="210"/>
    <s v="RESTAURANT/FAST FOOD"/>
    <m/>
    <m/>
    <s v="IC"/>
    <s v="Invest Cont"/>
    <n v="341"/>
    <m/>
    <m/>
    <m/>
    <s v="10800    LINDBROOK                    DR"/>
    <m/>
    <n v="34.059800000000003"/>
    <n v="-118.44410000000001"/>
    <n v="0"/>
    <x v="12"/>
  </r>
  <r>
    <n v="200217179"/>
    <d v="2020-11-07T00:00:00"/>
    <x v="249"/>
    <n v="2117"/>
    <n v="2"/>
    <x v="5"/>
    <n v="269"/>
    <n v="2"/>
    <n v="930"/>
    <s v="CRIMINAL THREATS - NO WEAPON DISPLAYED"/>
    <s v="2054 1538 0903 0319 0443 0603 0913"/>
    <n v="26"/>
    <s v="F"/>
    <s v="B"/>
    <n v="102"/>
    <s v="SIDEWALK"/>
    <n v="511"/>
    <s v="VERBAL THREAT"/>
    <s v="AA"/>
    <s v="Adult Arrest"/>
    <n v="930"/>
    <n v="946"/>
    <m/>
    <m/>
    <s v="700    GARLAND                      AV"/>
    <m/>
    <n v="34.049599999999998"/>
    <n v="-118.2677"/>
    <n v="1"/>
    <x v="12"/>
  </r>
  <r>
    <n v="200118506"/>
    <d v="2020-09-25T00:00:00"/>
    <x v="16"/>
    <n v="1930"/>
    <n v="1"/>
    <x v="1"/>
    <n v="163"/>
    <n v="1"/>
    <n v="442"/>
    <s v="SHOPLIFTING - PETTY THEFT ($950 &amp; UNDER)"/>
    <n v="325"/>
    <n v="0"/>
    <s v="X"/>
    <s v="X"/>
    <n v="404"/>
    <s v="DEPARTMENT STORE"/>
    <m/>
    <m/>
    <s v="IC"/>
    <s v="Invest Cont"/>
    <n v="442"/>
    <m/>
    <m/>
    <m/>
    <s v="700 S  BROADWAY"/>
    <m/>
    <n v="34.044400000000003"/>
    <n v="-118.25409999999999"/>
    <n v="0"/>
    <x v="12"/>
  </r>
  <r>
    <n v="201309934"/>
    <d v="2020-04-25T00:00:00"/>
    <x v="75"/>
    <n v="1215"/>
    <n v="13"/>
    <x v="6"/>
    <n v="1317"/>
    <n v="1"/>
    <n v="310"/>
    <s v="BURGLARY"/>
    <s v="0358 0344 0321"/>
    <n v="0"/>
    <s v="X"/>
    <s v="X"/>
    <n v="203"/>
    <s v="OTHER BUSINESS"/>
    <m/>
    <m/>
    <s v="IC"/>
    <s v="Invest Cont"/>
    <n v="310"/>
    <m/>
    <m/>
    <m/>
    <s v="1800 E  20TH                         ST"/>
    <m/>
    <n v="34.024500000000003"/>
    <n v="-118.244"/>
    <n v="0"/>
    <x v="12"/>
  </r>
  <r>
    <n v="200115838"/>
    <d v="2020-08-04T00:00:00"/>
    <x v="114"/>
    <n v="2200"/>
    <n v="1"/>
    <x v="1"/>
    <n v="119"/>
    <n v="1"/>
    <n v="210"/>
    <s v="ROBBERY"/>
    <s v="0416 0411 0344 0377 1414 1822 2003"/>
    <n v="45"/>
    <s v="M"/>
    <s v="B"/>
    <n v="102"/>
    <s v="SIDEWALK"/>
    <n v="223"/>
    <s v="UNKNOWN TYPE CUTTING INSTRUMENT"/>
    <s v="IC"/>
    <s v="Invest Cont"/>
    <n v="210"/>
    <m/>
    <m/>
    <m/>
    <s v="BAUCHET"/>
    <s v="CESAR E CHAVEZ"/>
    <n v="34.057699999999997"/>
    <n v="-118.23180000000001"/>
    <n v="0"/>
    <x v="12"/>
  </r>
  <r>
    <n v="200310912"/>
    <d v="2020-05-05T00:00:00"/>
    <x v="52"/>
    <n v="1200"/>
    <n v="3"/>
    <x v="2"/>
    <n v="357"/>
    <n v="2"/>
    <n v="354"/>
    <s v="THEFT OF IDENTITY"/>
    <s v="0100 1822"/>
    <n v="40"/>
    <s v="F"/>
    <s v="B"/>
    <n v="501"/>
    <s v="SINGLE FAMILY DWELLING"/>
    <m/>
    <m/>
    <s v="IC"/>
    <s v="Invest Cont"/>
    <n v="354"/>
    <m/>
    <m/>
    <m/>
    <s v="3700 S  NORMANDIE                    AV"/>
    <m/>
    <n v="34.021000000000001"/>
    <n v="-118.3002"/>
    <n v="0"/>
    <x v="12"/>
  </r>
  <r>
    <n v="200710143"/>
    <d v="2020-06-07T00:00:00"/>
    <x v="43"/>
    <n v="2030"/>
    <n v="7"/>
    <x v="0"/>
    <n v="701"/>
    <n v="1"/>
    <n v="510"/>
    <s v="VEHICLE - STOLEN"/>
    <m/>
    <n v="0"/>
    <m/>
    <m/>
    <n v="101"/>
    <s v="STREET"/>
    <m/>
    <m/>
    <s v="AA"/>
    <s v="Adult Arrest"/>
    <n v="510"/>
    <m/>
    <m/>
    <m/>
    <s v="CLINTON"/>
    <s v="SWEETZER"/>
    <n v="34.081499999999998"/>
    <n v="-118.3703"/>
    <n v="1"/>
    <x v="12"/>
  </r>
  <r>
    <n v="200704140"/>
    <d v="2020-01-02T00:00:00"/>
    <x v="205"/>
    <n v="1825"/>
    <n v="7"/>
    <x v="0"/>
    <n v="766"/>
    <n v="1"/>
    <n v="331"/>
    <s v="THEFT FROM MOTOR VEHICLE - GRAND ($950.01 AND OVER)"/>
    <s v="0344 1278 0104 1300 1310"/>
    <n v="59"/>
    <s v="M"/>
    <s v="O"/>
    <n v="101"/>
    <s v="STREET"/>
    <m/>
    <m/>
    <s v="IC"/>
    <s v="Invest Cont"/>
    <n v="331"/>
    <m/>
    <m/>
    <m/>
    <s v="4200 W  PICO                         BL"/>
    <m/>
    <n v="34.047800000000002"/>
    <n v="-118.3267"/>
    <n v="0"/>
    <x v="12"/>
  </r>
  <r>
    <n v="201108604"/>
    <d v="2020-04-21T00:00:00"/>
    <x v="173"/>
    <n v="815"/>
    <n v="11"/>
    <x v="7"/>
    <n v="1133"/>
    <n v="2"/>
    <n v="624"/>
    <s v="BATTERY - SIMPLE ASSAULT"/>
    <s v="1822 0444"/>
    <n v="27"/>
    <s v="M"/>
    <s v="H"/>
    <n v="102"/>
    <s v="SIDEWALK"/>
    <n v="400"/>
    <s v="STRONG-ARM (HANDS, FIST, FEET OR BODILY FORCE)"/>
    <s v="IC"/>
    <s v="Invest Cont"/>
    <n v="624"/>
    <m/>
    <m/>
    <m/>
    <s v="TYBURN"/>
    <s v="GREENSWARD"/>
    <n v="34.112900000000003"/>
    <n v="-118.2616"/>
    <n v="0"/>
    <x v="12"/>
  </r>
  <r>
    <n v="200305687"/>
    <d v="2020-01-29T00:00:00"/>
    <x v="259"/>
    <n v="2240"/>
    <n v="3"/>
    <x v="2"/>
    <n v="314"/>
    <n v="1"/>
    <n v="510"/>
    <s v="VEHICLE - STOLEN"/>
    <m/>
    <n v="0"/>
    <m/>
    <m/>
    <n v="101"/>
    <s v="STREET"/>
    <m/>
    <m/>
    <s v="IC"/>
    <s v="Invest Cont"/>
    <n v="510"/>
    <m/>
    <m/>
    <m/>
    <s v="24TH                         ST"/>
    <s v="2ND                          AV"/>
    <n v="34.0349"/>
    <n v="-118.3189"/>
    <n v="0"/>
    <x v="12"/>
  </r>
  <r>
    <n v="200109771"/>
    <d v="2020-03-28T00:00:00"/>
    <x v="328"/>
    <n v="2145"/>
    <n v="1"/>
    <x v="1"/>
    <n v="162"/>
    <n v="1"/>
    <n v="510"/>
    <s v="VEHICLE - STOLEN"/>
    <m/>
    <n v="0"/>
    <m/>
    <m/>
    <n v="101"/>
    <s v="STREET"/>
    <m/>
    <m/>
    <s v="IC"/>
    <s v="Invest Cont"/>
    <n v="510"/>
    <m/>
    <m/>
    <m/>
    <s v="800 S  GRAND                        AV"/>
    <m/>
    <n v="34.045900000000003"/>
    <n v="-118.25790000000001"/>
    <n v="0"/>
    <x v="12"/>
  </r>
  <r>
    <n v="200813958"/>
    <d v="2020-09-11T00:00:00"/>
    <x v="335"/>
    <n v="1720"/>
    <n v="8"/>
    <x v="12"/>
    <n v="858"/>
    <n v="2"/>
    <n v="624"/>
    <s v="BATTERY - SIMPLE ASSAULT"/>
    <s v="1822 0416"/>
    <n v="55"/>
    <s v="F"/>
    <s v="H"/>
    <n v="102"/>
    <s v="SIDEWALK"/>
    <n v="500"/>
    <s v="UNKNOWN WEAPON/OTHER WEAPON"/>
    <s v="IC"/>
    <s v="Invest Cont"/>
    <n v="624"/>
    <m/>
    <m/>
    <m/>
    <s v="PICO                         BL"/>
    <s v="LIVONIA                      AV"/>
    <n v="34.055300000000003"/>
    <n v="-118.38639999999999"/>
    <n v="0"/>
    <x v="12"/>
  </r>
  <r>
    <n v="201206793"/>
    <d v="2020-02-08T00:00:00"/>
    <x v="258"/>
    <n v="2300"/>
    <n v="12"/>
    <x v="8"/>
    <n v="1252"/>
    <n v="2"/>
    <n v="903"/>
    <s v="CONTEMPT OF COURT"/>
    <s v="2038 0913 1814"/>
    <n v="32"/>
    <s v="F"/>
    <s v="B"/>
    <n v="501"/>
    <s v="SINGLE FAMILY DWELLING"/>
    <m/>
    <m/>
    <s v="AA"/>
    <s v="Adult Arrest"/>
    <n v="903"/>
    <m/>
    <m/>
    <m/>
    <s v="2200 W  73RD                         ST"/>
    <m/>
    <n v="33.973700000000001"/>
    <n v="-118.3199"/>
    <n v="1"/>
    <x v="12"/>
  </r>
  <r>
    <n v="200815084"/>
    <d v="2020-10-10T00:00:00"/>
    <x v="149"/>
    <n v="1030"/>
    <n v="8"/>
    <x v="12"/>
    <n v="822"/>
    <n v="1"/>
    <n v="330"/>
    <s v="BURGLARY FROM VEHICLE"/>
    <s v="0930 1210 0358 0344 1822"/>
    <n v="34"/>
    <s v="F"/>
    <s v="W"/>
    <n v="108"/>
    <s v="PARKING LOT"/>
    <m/>
    <m/>
    <s v="IC"/>
    <s v="Invest Cont"/>
    <n v="330"/>
    <m/>
    <m/>
    <m/>
    <s v="SUNSET                       BL"/>
    <s v="TEMESCAL CAN                 RD"/>
    <n v="34.042999999999999"/>
    <n v="-118.5398"/>
    <n v="0"/>
    <x v="12"/>
  </r>
  <r>
    <n v="201112785"/>
    <d v="2020-08-23T00:00:00"/>
    <x v="223"/>
    <n v="2300"/>
    <n v="11"/>
    <x v="7"/>
    <n v="1151"/>
    <n v="1"/>
    <n v="230"/>
    <s v="ASSAULT WITH DEADLY WEAPON, AGGRAVATED ASSAULT"/>
    <s v="1822 0416"/>
    <n v="24"/>
    <s v="F"/>
    <s v="W"/>
    <n v="102"/>
    <s v="SIDEWALK"/>
    <n v="400"/>
    <s v="STRONG-ARM (HANDS, FIST, FEET OR BODILY FORCE)"/>
    <s v="AA"/>
    <s v="Adult Arrest"/>
    <n v="230"/>
    <m/>
    <m/>
    <m/>
    <s v="1500 N  NORMANDIE                    AV"/>
    <m/>
    <n v="34.098100000000002"/>
    <n v="-118.3005"/>
    <n v="1"/>
    <x v="12"/>
  </r>
  <r>
    <n v="201227240"/>
    <d v="2020-12-28T00:00:00"/>
    <x v="360"/>
    <n v="200"/>
    <n v="12"/>
    <x v="8"/>
    <n v="1218"/>
    <n v="2"/>
    <n v="626"/>
    <s v="INTIMATE PARTNER - SIMPLE ASSAULT"/>
    <s v="0400 0416 0444 1814 2000 0913"/>
    <n v="45"/>
    <s v="F"/>
    <s v="B"/>
    <n v="501"/>
    <s v="SINGLE FAMILY DWELLING"/>
    <n v="400"/>
    <s v="STRONG-ARM (HANDS, FIST, FEET OR BODILY FORCE)"/>
    <s v="AO"/>
    <s v="Adult Other"/>
    <n v="626"/>
    <m/>
    <m/>
    <m/>
    <s v="600 W  55TH                         ST"/>
    <m/>
    <n v="33.9923"/>
    <n v="-118.2856"/>
    <n v="0"/>
    <x v="12"/>
  </r>
  <r>
    <n v="200717572"/>
    <d v="2020-12-29T00:00:00"/>
    <x v="360"/>
    <n v="1600"/>
    <n v="7"/>
    <x v="0"/>
    <n v="762"/>
    <n v="1"/>
    <n v="510"/>
    <s v="VEHICLE - STOLEN"/>
    <m/>
    <n v="0"/>
    <m/>
    <m/>
    <n v="101"/>
    <s v="STREET"/>
    <m/>
    <m/>
    <s v="IC"/>
    <s v="Invest Cont"/>
    <n v="510"/>
    <m/>
    <m/>
    <m/>
    <s v="1400 S  CRESCENT HEIGHTS             BL"/>
    <m/>
    <n v="34.052100000000003"/>
    <n v="-118.37220000000001"/>
    <n v="0"/>
    <x v="12"/>
  </r>
  <r>
    <n v="200510527"/>
    <d v="2020-06-12T00:00:00"/>
    <x v="226"/>
    <n v="420"/>
    <n v="5"/>
    <x v="10"/>
    <n v="566"/>
    <n v="2"/>
    <n v="626"/>
    <s v="INTIMATE PARTNER - SIMPLE ASSAULT"/>
    <s v="2000 0400 1813 1243 0411 0913"/>
    <n v="50"/>
    <s v="M"/>
    <s v="B"/>
    <n v="502"/>
    <s v="MULTI-UNIT DWELLING (APARTMENT, DUPLEX, ETC)"/>
    <n v="400"/>
    <s v="STRONG-ARM (HANDS, FIST, FEET OR BODILY FORCE)"/>
    <s v="AO"/>
    <s v="Adult Other"/>
    <n v="626"/>
    <m/>
    <m/>
    <m/>
    <s v="1000 S  PALOS VERDES                 ST"/>
    <m/>
    <n v="33.735100000000003"/>
    <n v="-118.2814"/>
    <n v="0"/>
    <x v="12"/>
  </r>
  <r>
    <n v="200321487"/>
    <d v="2020-12-09T00:00:00"/>
    <x v="9"/>
    <n v="1"/>
    <n v="3"/>
    <x v="2"/>
    <n v="393"/>
    <n v="2"/>
    <n v="354"/>
    <s v="THEFT OF IDENTITY"/>
    <s v="0100 0930 0929 0922"/>
    <n v="28"/>
    <s v="F"/>
    <s v="B"/>
    <n v="502"/>
    <s v="MULTI-UNIT DWELLING (APARTMENT, DUPLEX, ETC)"/>
    <m/>
    <m/>
    <s v="IC"/>
    <s v="Invest Cont"/>
    <n v="354"/>
    <m/>
    <m/>
    <m/>
    <s v="3500    STOCKER                      ST"/>
    <m/>
    <n v="34.008400000000002"/>
    <n v="-118.33410000000001"/>
    <n v="0"/>
    <x v="12"/>
  </r>
  <r>
    <n v="200118979"/>
    <d v="2020-10-06T00:00:00"/>
    <x v="268"/>
    <n v="1900"/>
    <n v="1"/>
    <x v="1"/>
    <n v="132"/>
    <n v="1"/>
    <n v="440"/>
    <s v="THEFT PLAIN - PETTY ($950 &amp; UNDER)"/>
    <n v="344"/>
    <n v="0"/>
    <s v="M"/>
    <s v="W"/>
    <n v="725"/>
    <s v="GOVERNMENT FACILITY (FEDERAL,STATE, COUNTY &amp; CITY)"/>
    <m/>
    <m/>
    <s v="IC"/>
    <s v="Invest Cont"/>
    <n v="440"/>
    <m/>
    <m/>
    <m/>
    <s v="100 S  HOPE                         ST"/>
    <m/>
    <n v="34.055700000000002"/>
    <n v="-118.2504"/>
    <n v="0"/>
    <x v="12"/>
  </r>
  <r>
    <n v="200913715"/>
    <d v="2020-08-19T00:00:00"/>
    <x v="25"/>
    <n v="1900"/>
    <n v="9"/>
    <x v="3"/>
    <n v="943"/>
    <n v="2"/>
    <n v="930"/>
    <s v="CRIMINAL THREATS - NO WEAPON DISPLAYED"/>
    <n v="1912"/>
    <n v="24"/>
    <s v="F"/>
    <s v="B"/>
    <n v="502"/>
    <s v="MULTI-UNIT DWELLING (APARTMENT, DUPLEX, ETC)"/>
    <n v="511"/>
    <s v="VERBAL THREAT"/>
    <s v="AO"/>
    <s v="Adult Other"/>
    <n v="930"/>
    <m/>
    <m/>
    <m/>
    <s v="14200    BURBANK                      BL"/>
    <m/>
    <n v="34.1721"/>
    <n v="-118.4422"/>
    <n v="0"/>
    <x v="12"/>
  </r>
  <r>
    <n v="200611483"/>
    <d v="2020-06-16T00:00:00"/>
    <x v="63"/>
    <n v="1230"/>
    <n v="6"/>
    <x v="9"/>
    <n v="645"/>
    <n v="2"/>
    <n v="662"/>
    <s v="BUNCO, GRAND THEFT"/>
    <s v="1251 1822 0344"/>
    <n v="20"/>
    <s v="M"/>
    <s v="A"/>
    <n v="502"/>
    <s v="MULTI-UNIT DWELLING (APARTMENT, DUPLEX, ETC)"/>
    <m/>
    <m/>
    <s v="IC"/>
    <s v="Invest Cont"/>
    <n v="662"/>
    <m/>
    <m/>
    <m/>
    <s v="7000    LANEWOOD                     AV"/>
    <m/>
    <n v="34.099200000000003"/>
    <n v="-118.34139999999999"/>
    <n v="0"/>
    <x v="12"/>
  </r>
  <r>
    <n v="201305420"/>
    <d v="2020-01-24T00:00:00"/>
    <x v="254"/>
    <n v="830"/>
    <n v="13"/>
    <x v="6"/>
    <n v="1395"/>
    <n v="1"/>
    <n v="310"/>
    <s v="BURGLARY"/>
    <n v="344"/>
    <n v="56"/>
    <s v="F"/>
    <s v="H"/>
    <n v="502"/>
    <s v="MULTI-UNIT DWELLING (APARTMENT, DUPLEX, ETC)"/>
    <m/>
    <m/>
    <s v="IC"/>
    <s v="Invest Cont"/>
    <n v="310"/>
    <m/>
    <m/>
    <m/>
    <s v="400 E  68TH                         ST"/>
    <m/>
    <n v="33.977899999999998"/>
    <n v="-118.2681"/>
    <n v="0"/>
    <x v="12"/>
  </r>
  <r>
    <n v="200514473"/>
    <d v="2020-09-23T00:00:00"/>
    <x v="83"/>
    <n v="1755"/>
    <n v="5"/>
    <x v="10"/>
    <n v="565"/>
    <n v="2"/>
    <n v="626"/>
    <s v="INTIMATE PARTNER - SIMPLE ASSAULT"/>
    <s v="1310 2004 2000 0416 0419 1814 0913"/>
    <n v="32"/>
    <s v="F"/>
    <s v="W"/>
    <n v="101"/>
    <s v="STREET"/>
    <n v="400"/>
    <s v="STRONG-ARM (HANDS, FIST, FEET OR BODILY FORCE)"/>
    <s v="AO"/>
    <s v="Adult Other"/>
    <n v="626"/>
    <m/>
    <m/>
    <m/>
    <s v="700 S  PACIFIC                      AV"/>
    <m/>
    <n v="33.736499999999999"/>
    <n v="-118.2923"/>
    <n v="0"/>
    <x v="12"/>
  </r>
  <r>
    <n v="200406051"/>
    <d v="2020-02-22T00:00:00"/>
    <x v="241"/>
    <n v="1134"/>
    <n v="4"/>
    <x v="4"/>
    <n v="424"/>
    <n v="2"/>
    <n v="956"/>
    <s v="LETTERS, LEWD  -  TELEPHONE CALLS, LEWD"/>
    <n v="1906"/>
    <n v="33"/>
    <s v="F"/>
    <s v="H"/>
    <n v="501"/>
    <s v="SINGLE FAMILY DWELLING"/>
    <m/>
    <m/>
    <s v="IC"/>
    <s v="Invest Cont"/>
    <n v="956"/>
    <m/>
    <m/>
    <m/>
    <s v="3700    BALDWIN                      ST"/>
    <m/>
    <n v="34.070399999999999"/>
    <n v="-118.2013"/>
    <n v="0"/>
    <x v="12"/>
  </r>
  <r>
    <n v="200411701"/>
    <d v="2020-08-12T00:00:00"/>
    <x v="175"/>
    <n v="2300"/>
    <n v="4"/>
    <x v="4"/>
    <n v="467"/>
    <n v="2"/>
    <n v="624"/>
    <s v="BATTERY - SIMPLE ASSAULT"/>
    <n v="416"/>
    <n v="60"/>
    <s v="M"/>
    <s v="H"/>
    <n v="501"/>
    <s v="SINGLE FAMILY DWELLING"/>
    <n v="400"/>
    <s v="STRONG-ARM (HANDS, FIST, FEET OR BODILY FORCE)"/>
    <s v="IC"/>
    <s v="Invest Cont"/>
    <n v="624"/>
    <m/>
    <m/>
    <m/>
    <s v="2600 E  1ST                          ST"/>
    <m/>
    <n v="34.042099999999998"/>
    <n v="-118.206"/>
    <n v="0"/>
    <x v="12"/>
  </r>
  <r>
    <n v="200317018"/>
    <d v="2020-09-08T00:00:00"/>
    <x v="120"/>
    <n v="1800"/>
    <n v="3"/>
    <x v="2"/>
    <n v="312"/>
    <n v="1"/>
    <n v="510"/>
    <s v="VEHICLE - STOLEN"/>
    <m/>
    <n v="0"/>
    <m/>
    <m/>
    <n v="101"/>
    <s v="STREET"/>
    <m/>
    <m/>
    <s v="IC"/>
    <s v="Invest Cont"/>
    <n v="510"/>
    <m/>
    <m/>
    <m/>
    <s v="5100 W  JEFFERSON                    BL"/>
    <m/>
    <n v="34.025500000000001"/>
    <n v="-118.3556"/>
    <n v="0"/>
    <x v="12"/>
  </r>
  <r>
    <n v="201115441"/>
    <d v="2020-11-05T00:00:00"/>
    <x v="345"/>
    <n v="1815"/>
    <n v="11"/>
    <x v="7"/>
    <n v="1162"/>
    <n v="1"/>
    <n v="510"/>
    <s v="VEHICLE - STOLEN"/>
    <m/>
    <n v="0"/>
    <m/>
    <m/>
    <n v="101"/>
    <s v="STREET"/>
    <m/>
    <m/>
    <s v="IC"/>
    <s v="Invest Cont"/>
    <n v="510"/>
    <m/>
    <m/>
    <m/>
    <s v="1200 N  HOOVER                       ST"/>
    <m/>
    <n v="34.093499999999999"/>
    <n v="-118.2846"/>
    <n v="0"/>
    <x v="12"/>
  </r>
  <r>
    <n v="200909159"/>
    <d v="2020-04-30T00:00:00"/>
    <x v="173"/>
    <n v="1015"/>
    <n v="9"/>
    <x v="3"/>
    <n v="915"/>
    <n v="2"/>
    <n v="354"/>
    <s v="THEFT OF IDENTITY"/>
    <s v="0377 1822 0930"/>
    <n v="39"/>
    <s v="M"/>
    <s v="W"/>
    <n v="402"/>
    <s v="MARKET"/>
    <m/>
    <m/>
    <s v="IC"/>
    <s v="Invest Cont"/>
    <n v="354"/>
    <m/>
    <m/>
    <m/>
    <s v="14300    VANOWEN                      ST"/>
    <m/>
    <n v="34.197600000000001"/>
    <n v="-118.4443"/>
    <n v="0"/>
    <x v="12"/>
  </r>
  <r>
    <n v="200514115"/>
    <d v="2020-09-14T00:00:00"/>
    <x v="311"/>
    <n v="1700"/>
    <n v="5"/>
    <x v="10"/>
    <n v="519"/>
    <n v="1"/>
    <n v="510"/>
    <s v="VEHICLE - STOLEN"/>
    <m/>
    <n v="0"/>
    <m/>
    <m/>
    <n v="104"/>
    <s v="DRIVEWAY"/>
    <m/>
    <m/>
    <s v="IC"/>
    <s v="Invest Cont"/>
    <n v="510"/>
    <m/>
    <m/>
    <m/>
    <s v="1300    COIL                         AV"/>
    <m/>
    <n v="33.7911"/>
    <n v="-118.2441"/>
    <n v="0"/>
    <x v="12"/>
  </r>
  <r>
    <n v="201113635"/>
    <d v="2020-09-15T00:00:00"/>
    <x v="311"/>
    <n v="2300"/>
    <n v="11"/>
    <x v="7"/>
    <n v="1153"/>
    <n v="2"/>
    <n v="740"/>
    <s v="VANDALISM - FELONY ($400 &amp; OVER, ALL CHURCH VANDALISMS)"/>
    <s v="0329 1300 1202 1307"/>
    <n v="67"/>
    <s v="F"/>
    <s v="W"/>
    <n v="104"/>
    <s v="DRIVEWAY"/>
    <m/>
    <m/>
    <s v="IC"/>
    <s v="Invest Cont"/>
    <n v="740"/>
    <m/>
    <m/>
    <m/>
    <s v="2400    NOTTINGHAM                   AV"/>
    <m/>
    <n v="34.1098"/>
    <n v="-118.3039"/>
    <n v="0"/>
    <x v="12"/>
  </r>
  <r>
    <n v="200600786"/>
    <d v="2020-08-06T00:00:00"/>
    <x v="115"/>
    <n v="1955"/>
    <n v="6"/>
    <x v="9"/>
    <n v="646"/>
    <n v="1"/>
    <n v="230"/>
    <s v="ASSAULT WITH DEADLY WEAPON, AGGRAVATED ASSAULT"/>
    <s v="0416 2004 1402 1822"/>
    <n v="0"/>
    <s v="M"/>
    <s v="B"/>
    <n v="102"/>
    <s v="SIDEWALK"/>
    <n v="308"/>
    <s v="STICK"/>
    <s v="AO"/>
    <s v="Adult Other"/>
    <n v="230"/>
    <m/>
    <m/>
    <m/>
    <s v="CHEROKEE"/>
    <s v="SELMA"/>
    <n v="34.099699999999999"/>
    <n v="-118.33499999999999"/>
    <n v="0"/>
    <x v="12"/>
  </r>
  <r>
    <n v="200906423"/>
    <d v="2020-02-24T00:00:00"/>
    <x v="100"/>
    <n v="1730"/>
    <n v="9"/>
    <x v="3"/>
    <n v="952"/>
    <n v="1"/>
    <n v="510"/>
    <s v="VEHICLE - STOLEN"/>
    <m/>
    <n v="0"/>
    <m/>
    <m/>
    <n v="108"/>
    <s v="PARKING LOT"/>
    <m/>
    <m/>
    <s v="IC"/>
    <s v="Invest Cont"/>
    <n v="510"/>
    <m/>
    <m/>
    <m/>
    <s v="15100    MAGNOLIA                     BL"/>
    <m/>
    <n v="34.168399999999998"/>
    <n v="-118.4586"/>
    <n v="0"/>
    <x v="12"/>
  </r>
  <r>
    <n v="200618579"/>
    <d v="2020-11-28T00:00:00"/>
    <x v="289"/>
    <n v="622"/>
    <n v="6"/>
    <x v="9"/>
    <n v="667"/>
    <n v="1"/>
    <n v="210"/>
    <s v="ROBBERY"/>
    <s v="1300 0329 0400 0416 0408 1822"/>
    <n v="56"/>
    <s v="M"/>
    <s v="H"/>
    <n v="101"/>
    <s v="STREET"/>
    <n v="400"/>
    <s v="STRONG-ARM (HANDS, FIST, FEET OR BODILY FORCE)"/>
    <s v="IC"/>
    <s v="Invest Cont"/>
    <n v="210"/>
    <m/>
    <m/>
    <m/>
    <s v="SUNSET"/>
    <s v="VAN NESS"/>
    <n v="34.098100000000002"/>
    <n v="-118.3158"/>
    <n v="0"/>
    <x v="12"/>
  </r>
  <r>
    <n v="200809526"/>
    <d v="2020-05-16T00:00:00"/>
    <x v="78"/>
    <n v="1600"/>
    <n v="8"/>
    <x v="12"/>
    <n v="849"/>
    <n v="1"/>
    <n v="480"/>
    <s v="BIKE - STOLEN"/>
    <s v="0344 1822"/>
    <n v="51"/>
    <s v="M"/>
    <s v="H"/>
    <n v="123"/>
    <s v="PARKING UNDERGROUND/BUILDING"/>
    <m/>
    <m/>
    <s v="IC"/>
    <s v="Invest Cont"/>
    <n v="480"/>
    <m/>
    <m/>
    <m/>
    <s v="800 S  SHERBOURNE                   DR"/>
    <m/>
    <n v="34.063000000000002"/>
    <n v="-118.3793"/>
    <n v="0"/>
    <x v="12"/>
  </r>
  <r>
    <n v="200114785"/>
    <d v="2020-07-13T00:00:00"/>
    <x v="247"/>
    <n v="1930"/>
    <n v="1"/>
    <x v="1"/>
    <n v="157"/>
    <n v="1"/>
    <n v="230"/>
    <s v="ASSAULT WITH DEADLY WEAPON, AGGRAVATED ASSAULT"/>
    <s v="0416 1822 1218 2004"/>
    <n v="50"/>
    <s v="M"/>
    <s v="B"/>
    <n v="101"/>
    <s v="STREET"/>
    <n v="312"/>
    <s v="PIPE/METAL PIPE"/>
    <s v="IC"/>
    <s v="Invest Cont"/>
    <n v="230"/>
    <m/>
    <m/>
    <m/>
    <s v="6TH"/>
    <s v="SAN PEDRO"/>
    <n v="34.042299999999997"/>
    <n v="-118.2453"/>
    <n v="0"/>
    <x v="12"/>
  </r>
  <r>
    <n v="200108473"/>
    <d v="2020-03-05T00:00:00"/>
    <x v="324"/>
    <n v="1"/>
    <n v="1"/>
    <x v="1"/>
    <n v="123"/>
    <n v="1"/>
    <n v="821"/>
    <s v="SODOMY/SEXUAL CONTACT B/W PENIS OF ONE PERS TO ANUS OTH"/>
    <s v="1218 0519 2004 1202 2060 2034 1822 2033"/>
    <n v="62"/>
    <s v="F"/>
    <s v="B"/>
    <n v="101"/>
    <s v="STREET"/>
    <n v="500"/>
    <s v="UNKNOWN WEAPON/OTHER WEAPON"/>
    <s v="IC"/>
    <s v="Invest Cont"/>
    <n v="821"/>
    <m/>
    <m/>
    <m/>
    <s v="BROADWAY"/>
    <s v="1ST"/>
    <n v="34.052399999999999"/>
    <n v="-118.2467"/>
    <n v="0"/>
    <x v="12"/>
  </r>
  <r>
    <n v="200216513"/>
    <d v="2020-10-22T00:00:00"/>
    <x v="36"/>
    <n v="1200"/>
    <n v="2"/>
    <x v="5"/>
    <n v="241"/>
    <n v="2"/>
    <n v="662"/>
    <s v="BUNCO, GRAND THEFT"/>
    <s v="0344 1822"/>
    <n v="52"/>
    <s v="F"/>
    <s v="O"/>
    <n v="501"/>
    <s v="SINGLE FAMILY DWELLING"/>
    <m/>
    <m/>
    <s v="IC"/>
    <s v="Invest Cont"/>
    <n v="662"/>
    <m/>
    <m/>
    <m/>
    <s v="300 S  OCCIDENTAL                   BL"/>
    <m/>
    <n v="34.064900000000002"/>
    <n v="-118.2838"/>
    <n v="0"/>
    <x v="12"/>
  </r>
  <r>
    <n v="201307094"/>
    <d v="2020-02-25T00:00:00"/>
    <x v="309"/>
    <n v="1"/>
    <n v="13"/>
    <x v="6"/>
    <n v="1362"/>
    <n v="1"/>
    <n v="510"/>
    <s v="VEHICLE - STOLEN"/>
    <m/>
    <n v="0"/>
    <m/>
    <m/>
    <n v="101"/>
    <s v="STREET"/>
    <m/>
    <m/>
    <s v="IC"/>
    <s v="Invest Cont"/>
    <n v="510"/>
    <m/>
    <m/>
    <m/>
    <s v="100 E  47TH                         ST"/>
    <m/>
    <n v="34.001100000000001"/>
    <n v="-118.274"/>
    <n v="0"/>
    <x v="12"/>
  </r>
  <r>
    <n v="200310240"/>
    <d v="2020-04-20T00:00:00"/>
    <x v="257"/>
    <n v="1700"/>
    <n v="3"/>
    <x v="2"/>
    <n v="362"/>
    <n v="2"/>
    <n v="624"/>
    <s v="BATTERY - SIMPLE ASSAULT"/>
    <s v="1822 0342 0416 0446 0448 1238 1202 0319"/>
    <n v="64"/>
    <s v="M"/>
    <s v="B"/>
    <n v="116"/>
    <s v="OTHER/OUTSIDE"/>
    <n v="400"/>
    <s v="STRONG-ARM (HANDS, FIST, FEET OR BODILY FORCE)"/>
    <s v="IC"/>
    <s v="Invest Cont"/>
    <n v="624"/>
    <m/>
    <m/>
    <m/>
    <s v="4000    COCO                         AV"/>
    <m/>
    <n v="34.014099999999999"/>
    <n v="-118.3501"/>
    <n v="0"/>
    <x v="12"/>
  </r>
  <r>
    <n v="200713259"/>
    <d v="2020-08-28T00:00:00"/>
    <x v="49"/>
    <n v="2130"/>
    <n v="7"/>
    <x v="0"/>
    <n v="774"/>
    <n v="1"/>
    <n v="230"/>
    <s v="ASSAULT WITH DEADLY WEAPON, AGGRAVATED ASSAULT"/>
    <s v="0416 1822"/>
    <n v="25"/>
    <s v="F"/>
    <s v="B"/>
    <n v="101"/>
    <s v="STREET"/>
    <n v="102"/>
    <s v="HAND GUN"/>
    <s v="IC"/>
    <s v="Invest Cont"/>
    <n v="230"/>
    <m/>
    <m/>
    <m/>
    <s v="WEST                         BL"/>
    <s v="WASHINGTON                   BL"/>
    <n v="34.043100000000003"/>
    <n v="-118.34820000000001"/>
    <n v="0"/>
    <x v="12"/>
  </r>
  <r>
    <n v="200707994"/>
    <d v="2020-04-04T00:00:00"/>
    <x v="42"/>
    <n v="2120"/>
    <n v="7"/>
    <x v="0"/>
    <n v="775"/>
    <n v="2"/>
    <n v="624"/>
    <s v="BATTERY - SIMPLE ASSAULT"/>
    <n v="416"/>
    <n v="30"/>
    <s v="M"/>
    <s v="H"/>
    <n v="102"/>
    <s v="SIDEWALK"/>
    <n v="400"/>
    <s v="STRONG-ARM (HANDS, FIST, FEET OR BODILY FORCE)"/>
    <s v="AO"/>
    <s v="Adult Other"/>
    <n v="624"/>
    <m/>
    <m/>
    <m/>
    <s v="1700 S  RIMPAU                       BL"/>
    <m/>
    <n v="34.043999999999997"/>
    <n v="-118.3415"/>
    <n v="0"/>
    <x v="12"/>
  </r>
  <r>
    <n v="201014456"/>
    <d v="2020-10-27T00:00:00"/>
    <x v="176"/>
    <n v="1830"/>
    <n v="10"/>
    <x v="11"/>
    <n v="1029"/>
    <n v="1"/>
    <n v="510"/>
    <s v="VEHICLE - STOLEN"/>
    <m/>
    <n v="0"/>
    <m/>
    <m/>
    <n v="108"/>
    <s v="PARKING LOT"/>
    <m/>
    <m/>
    <s v="IC"/>
    <s v="Invest Cont"/>
    <n v="510"/>
    <m/>
    <m/>
    <m/>
    <s v="16000    VANOWEN                      ST"/>
    <m/>
    <n v="34.197600000000001"/>
    <n v="-118.4799"/>
    <n v="0"/>
    <x v="12"/>
  </r>
  <r>
    <n v="200804215"/>
    <d v="2020-01-05T00:00:00"/>
    <x v="275"/>
    <n v="1845"/>
    <n v="8"/>
    <x v="12"/>
    <n v="895"/>
    <n v="2"/>
    <n v="740"/>
    <s v="VANDALISM - FELONY ($400 &amp; OVER, ALL CHURCH VANDALISMS)"/>
    <s v="0329 1609"/>
    <n v="0"/>
    <s v="X"/>
    <s v="X"/>
    <n v="514"/>
    <s v="GROUP HOME"/>
    <m/>
    <m/>
    <s v="AO"/>
    <s v="Adult Other"/>
    <n v="740"/>
    <m/>
    <m/>
    <m/>
    <s v="3200    MOTOR                        AV"/>
    <m/>
    <n v="34.030999999999999"/>
    <n v="-118.411"/>
    <n v="0"/>
    <x v="12"/>
  </r>
  <r>
    <n v="200809155"/>
    <d v="2020-05-06T00:00:00"/>
    <x v="162"/>
    <n v="100"/>
    <n v="8"/>
    <x v="12"/>
    <n v="889"/>
    <n v="2"/>
    <n v="626"/>
    <s v="INTIMATE PARTNER - SIMPLE ASSAULT"/>
    <s v="2000 0448 0432 0400"/>
    <n v="46"/>
    <s v="F"/>
    <s v="H"/>
    <n v="501"/>
    <s v="SINGLE FAMILY DWELLING"/>
    <n v="400"/>
    <s v="STRONG-ARM (HANDS, FIST, FEET OR BODILY FORCE)"/>
    <s v="IC"/>
    <s v="Invest Cont"/>
    <n v="626"/>
    <m/>
    <m/>
    <m/>
    <s v="2000 S  GARTH                        AV"/>
    <m/>
    <n v="34.040799999999997"/>
    <n v="-118.37909999999999"/>
    <n v="0"/>
    <x v="12"/>
  </r>
  <r>
    <n v="201116262"/>
    <d v="2020-12-02T00:00:00"/>
    <x v="41"/>
    <n v="1129"/>
    <n v="11"/>
    <x v="7"/>
    <n v="1144"/>
    <n v="2"/>
    <n v="930"/>
    <s v="CRIMINAL THREATS - NO WEAPON DISPLAYED"/>
    <s v="0913 1814 1202"/>
    <n v="72"/>
    <s v="F"/>
    <s v="W"/>
    <n v="501"/>
    <s v="SINGLE FAMILY DWELLING"/>
    <n v="511"/>
    <s v="VERBAL THREAT"/>
    <s v="IC"/>
    <s v="Invest Cont"/>
    <n v="930"/>
    <m/>
    <m/>
    <m/>
    <s v="2000    BALMER                       DR"/>
    <m/>
    <n v="34.095999999999997"/>
    <n v="-118.26649999999999"/>
    <n v="0"/>
    <x v="12"/>
  </r>
  <r>
    <n v="200317941"/>
    <d v="2020-09-27T00:00:00"/>
    <x v="67"/>
    <n v="100"/>
    <n v="3"/>
    <x v="2"/>
    <n v="398"/>
    <n v="2"/>
    <n v="740"/>
    <s v="VANDALISM - FELONY ($400 &amp; OVER, ALL CHURCH VANDALISMS)"/>
    <s v="1822 0329 1307"/>
    <n v="28"/>
    <s v="F"/>
    <s v="H"/>
    <n v="122"/>
    <s v="VEHICLE, PASSENGER/TRUCK"/>
    <m/>
    <m/>
    <s v="IC"/>
    <s v="Invest Cont"/>
    <n v="740"/>
    <m/>
    <m/>
    <m/>
    <s v="600 W  42ND                         PL"/>
    <m/>
    <n v="34.0062"/>
    <n v="-118.28570000000001"/>
    <n v="0"/>
    <x v="12"/>
  </r>
  <r>
    <n v="201109307"/>
    <d v="2020-05-13T00:00:00"/>
    <x v="165"/>
    <n v="600"/>
    <n v="11"/>
    <x v="7"/>
    <n v="1146"/>
    <n v="2"/>
    <n v="626"/>
    <s v="INTIMATE PARTNER - SIMPLE ASSAULT"/>
    <s v="2000 0913 1813 0448"/>
    <n v="44"/>
    <s v="F"/>
    <s v="H"/>
    <n v="501"/>
    <s v="SINGLE FAMILY DWELLING"/>
    <n v="400"/>
    <s v="STRONG-ARM (HANDS, FIST, FEET OR BODILY FORCE)"/>
    <s v="AO"/>
    <s v="Adult Other"/>
    <n v="626"/>
    <m/>
    <m/>
    <m/>
    <s v="2800    PARTRIDGE                    AV"/>
    <m/>
    <n v="34.103000000000002"/>
    <n v="-118.24850000000001"/>
    <n v="0"/>
    <x v="12"/>
  </r>
  <r>
    <n v="200516022"/>
    <d v="2020-10-31T00:00:00"/>
    <x v="326"/>
    <n v="310"/>
    <n v="5"/>
    <x v="10"/>
    <n v="526"/>
    <n v="1"/>
    <n v="210"/>
    <s v="ROBBERY"/>
    <s v="0449 1028 0355 0344 0432 0377"/>
    <n v="32"/>
    <s v="M"/>
    <s v="H"/>
    <n v="101"/>
    <s v="STREET"/>
    <n v="500"/>
    <s v="UNKNOWN WEAPON/OTHER WEAPON"/>
    <s v="IC"/>
    <s v="Invest Cont"/>
    <n v="210"/>
    <m/>
    <m/>
    <m/>
    <s v="ANAHEIM"/>
    <s v="MARINE"/>
    <n v="33.779899999999998"/>
    <n v="-118.2638"/>
    <n v="0"/>
    <x v="12"/>
  </r>
  <r>
    <n v="200120476"/>
    <d v="2020-11-03T00:00:00"/>
    <x v="312"/>
    <n v="840"/>
    <n v="1"/>
    <x v="1"/>
    <n v="152"/>
    <n v="1"/>
    <n v="230"/>
    <s v="ASSAULT WITH DEADLY WEAPON, AGGRAVATED ASSAULT"/>
    <s v="1822 0411 1218 2033"/>
    <n v="38"/>
    <s v="M"/>
    <s v="B"/>
    <n v="102"/>
    <s v="SIDEWALK"/>
    <n v="200"/>
    <s v="KNIFE WITH BLADE 6INCHES OR LESS"/>
    <s v="IC"/>
    <s v="Invest Cont"/>
    <n v="230"/>
    <m/>
    <m/>
    <m/>
    <s v="7TH                          ST"/>
    <s v="OLIVE"/>
    <n v="34.046599999999998"/>
    <n v="-118.2555"/>
    <n v="0"/>
    <x v="12"/>
  </r>
  <r>
    <n v="201211457"/>
    <d v="2020-04-23T00:00:00"/>
    <x v="220"/>
    <n v="2300"/>
    <n v="12"/>
    <x v="8"/>
    <n v="1253"/>
    <n v="2"/>
    <n v="901"/>
    <s v="VIOLATION OF RESTRAINING ORDER"/>
    <s v="2038 0913 2004"/>
    <n v="61"/>
    <s v="F"/>
    <s v="B"/>
    <n v="501"/>
    <s v="SINGLE FAMILY DWELLING"/>
    <n v="515"/>
    <s v="PHYSICAL PRESENCE"/>
    <s v="IC"/>
    <s v="Invest Cont"/>
    <n v="901"/>
    <m/>
    <m/>
    <m/>
    <s v="7700 S  HARVARD                      BL"/>
    <m/>
    <n v="33.97"/>
    <n v="-118.3068"/>
    <n v="0"/>
    <x v="12"/>
  </r>
  <r>
    <n v="200204077"/>
    <d v="2020-01-02T00:00:00"/>
    <x v="205"/>
    <n v="1900"/>
    <n v="2"/>
    <x v="5"/>
    <n v="246"/>
    <n v="1"/>
    <n v="648"/>
    <s v="ARSON"/>
    <m/>
    <n v="59"/>
    <s v="M"/>
    <s v="H"/>
    <n v="502"/>
    <s v="MULTI-UNIT DWELLING (APARTMENT, DUPLEX, ETC)"/>
    <m/>
    <m/>
    <s v="IC"/>
    <s v="Invest Cont"/>
    <n v="648"/>
    <m/>
    <m/>
    <m/>
    <s v="600 S  ALVARADO                     ST"/>
    <m/>
    <n v="34.059600000000003"/>
    <n v="-118.2749"/>
    <n v="0"/>
    <x v="12"/>
  </r>
  <r>
    <n v="200716124"/>
    <d v="2020-11-18T00:00:00"/>
    <x v="48"/>
    <n v="1600"/>
    <n v="7"/>
    <x v="0"/>
    <n v="785"/>
    <n v="1"/>
    <n v="330"/>
    <s v="BURGLARY FROM VEHICLE"/>
    <s v="1300 1307 0344"/>
    <n v="33"/>
    <s v="M"/>
    <s v="W"/>
    <n v="101"/>
    <s v="STREET"/>
    <m/>
    <m/>
    <s v="IC"/>
    <s v="Invest Cont"/>
    <n v="330"/>
    <m/>
    <m/>
    <m/>
    <s v="HILLCREST                    DR"/>
    <s v="WASHINGTON                   BL"/>
    <n v="34.0398"/>
    <n v="-118.33880000000001"/>
    <n v="0"/>
    <x v="12"/>
  </r>
  <r>
    <n v="200808948"/>
    <d v="2020-04-30T00:00:00"/>
    <x v="290"/>
    <n v="800"/>
    <n v="8"/>
    <x v="12"/>
    <n v="835"/>
    <n v="2"/>
    <n v="354"/>
    <s v="THEFT OF IDENTITY"/>
    <n v="923"/>
    <n v="39"/>
    <s v="F"/>
    <s v="W"/>
    <n v="501"/>
    <s v="SINGLE FAMILY DWELLING"/>
    <m/>
    <m/>
    <s v="IC"/>
    <s v="Invest Cont"/>
    <n v="354"/>
    <m/>
    <m/>
    <m/>
    <s v="1800    MIDVALE                      AV"/>
    <m/>
    <n v="34.049300000000002"/>
    <n v="-118.4379"/>
    <n v="0"/>
    <x v="12"/>
  </r>
  <r>
    <n v="200917060"/>
    <d v="2020-11-10T00:00:00"/>
    <x v="130"/>
    <n v="1300"/>
    <n v="9"/>
    <x v="3"/>
    <n v="914"/>
    <n v="1"/>
    <n v="210"/>
    <s v="ROBBERY"/>
    <s v="0344 1402 2004 0945 0400 0416 1822"/>
    <n v="59"/>
    <s v="F"/>
    <s v="W"/>
    <n v="102"/>
    <s v="SIDEWALK"/>
    <n v="400"/>
    <s v="STRONG-ARM (HANDS, FIST, FEET OR BODILY FORCE)"/>
    <s v="AA"/>
    <s v="Adult Arrest"/>
    <n v="210"/>
    <n v="998"/>
    <m/>
    <m/>
    <s v="VAN NUYS                     BL"/>
    <s v="HARTLAND"/>
    <n v="34.195099999999996"/>
    <n v="-118.4487"/>
    <n v="1"/>
    <x v="12"/>
  </r>
  <r>
    <n v="201214486"/>
    <d v="2020-06-11T00:00:00"/>
    <x v="79"/>
    <n v="1310"/>
    <n v="12"/>
    <x v="8"/>
    <n v="1268"/>
    <n v="2"/>
    <n v="624"/>
    <s v="BATTERY - SIMPLE ASSAULT"/>
    <s v="0561 0913 2002 0443 0416"/>
    <n v="57"/>
    <s v="F"/>
    <s v="B"/>
    <n v="502"/>
    <s v="MULTI-UNIT DWELLING (APARTMENT, DUPLEX, ETC)"/>
    <n v="400"/>
    <s v="STRONG-ARM (HANDS, FIST, FEET OR BODILY FORCE)"/>
    <s v="IC"/>
    <s v="Invest Cont"/>
    <n v="624"/>
    <m/>
    <m/>
    <m/>
    <s v="200 E  84TH                         ST"/>
    <m/>
    <n v="33.962800000000001"/>
    <n v="-118.2717"/>
    <n v="0"/>
    <x v="12"/>
  </r>
  <r>
    <n v="200715486"/>
    <d v="2020-10-30T00:00:00"/>
    <x v="297"/>
    <n v="1220"/>
    <n v="7"/>
    <x v="0"/>
    <n v="701"/>
    <n v="2"/>
    <n v="740"/>
    <s v="VANDALISM - FELONY ($400 &amp; OVER, ALL CHURCH VANDALISMS)"/>
    <s v="1309 0329 0202 1822"/>
    <n v="19"/>
    <s v="M"/>
    <s v="O"/>
    <n v="102"/>
    <s v="SIDEWALK"/>
    <m/>
    <m/>
    <s v="IC"/>
    <s v="Invest Cont"/>
    <n v="740"/>
    <m/>
    <m/>
    <m/>
    <s v="500 N  FAIRFAX                      AV"/>
    <m/>
    <n v="34.084699999999998"/>
    <n v="-118.3686"/>
    <n v="0"/>
    <x v="12"/>
  </r>
  <r>
    <n v="201106274"/>
    <d v="2020-02-20T00:00:00"/>
    <x v="100"/>
    <n v="340"/>
    <n v="11"/>
    <x v="7"/>
    <n v="1172"/>
    <n v="2"/>
    <n v="626"/>
    <s v="INTIMATE PARTNER - SIMPLE ASSAULT"/>
    <s v="0400 1601 2000 1814"/>
    <n v="48"/>
    <s v="F"/>
    <s v="H"/>
    <n v="501"/>
    <s v="SINGLE FAMILY DWELLING"/>
    <n v="400"/>
    <s v="STRONG-ARM (HANDS, FIST, FEET OR BODILY FORCE)"/>
    <s v="AO"/>
    <s v="Adult Other"/>
    <n v="626"/>
    <m/>
    <m/>
    <m/>
    <s v="1300    WESTERLY                     TR"/>
    <m/>
    <n v="34.084800000000001"/>
    <n v="-118.2731"/>
    <n v="0"/>
    <x v="12"/>
  </r>
  <r>
    <n v="200507931"/>
    <d v="2020-04-03T00:00:00"/>
    <x v="321"/>
    <n v="1640"/>
    <n v="5"/>
    <x v="10"/>
    <n v="541"/>
    <n v="1"/>
    <n v="330"/>
    <s v="BURGLARY FROM VEHICLE"/>
    <s v="0344 1300"/>
    <n v="40"/>
    <s v="F"/>
    <s v="K"/>
    <n v="108"/>
    <s v="PARKING LOT"/>
    <m/>
    <m/>
    <s v="IC"/>
    <s v="Invest Cont"/>
    <n v="330"/>
    <m/>
    <m/>
    <m/>
    <s v="1400    BRETT                        PL"/>
    <m/>
    <n v="33.7562"/>
    <n v="-118.3065"/>
    <n v="0"/>
    <x v="12"/>
  </r>
  <r>
    <n v="200405710"/>
    <d v="2020-02-14T00:00:00"/>
    <x v="27"/>
    <n v="2200"/>
    <n v="4"/>
    <x v="4"/>
    <n v="437"/>
    <n v="2"/>
    <n v="740"/>
    <s v="VANDALISM - FELONY ($400 &amp; OVER, ALL CHURCH VANDALISMS)"/>
    <s v="0329 1300 1100"/>
    <n v="34"/>
    <s v="F"/>
    <s v="H"/>
    <n v="101"/>
    <s v="STREET"/>
    <m/>
    <m/>
    <s v="IC"/>
    <s v="Invest Cont"/>
    <n v="740"/>
    <m/>
    <m/>
    <m/>
    <s v="2000 N  ROWAN                        AV"/>
    <m/>
    <n v="34.0655"/>
    <n v="-118.188"/>
    <n v="0"/>
    <x v="12"/>
  </r>
  <r>
    <n v="200311767"/>
    <d v="2020-05-23T00:00:00"/>
    <x v="293"/>
    <n v="1630"/>
    <n v="3"/>
    <x v="2"/>
    <n v="355"/>
    <n v="2"/>
    <n v="624"/>
    <s v="BATTERY - SIMPLE ASSAULT"/>
    <s v="1822 0378 0416 0446"/>
    <n v="20"/>
    <s v="M"/>
    <s v="H"/>
    <n v="102"/>
    <s v="SIDEWALK"/>
    <n v="400"/>
    <s v="STRONG-ARM (HANDS, FIST, FEET OR BODILY FORCE)"/>
    <s v="IC"/>
    <s v="Invest Cont"/>
    <n v="624"/>
    <m/>
    <m/>
    <m/>
    <s v="WESTERN                      AV"/>
    <s v="JEFFERSON                    BL"/>
    <n v="34.025599999999997"/>
    <n v="-118.30889999999999"/>
    <n v="0"/>
    <x v="12"/>
  </r>
  <r>
    <n v="200312121"/>
    <d v="2020-05-31T00:00:00"/>
    <x v="299"/>
    <n v="800"/>
    <n v="3"/>
    <x v="2"/>
    <n v="343"/>
    <n v="1"/>
    <n v="310"/>
    <s v="BURGLARY"/>
    <s v="0329 1822 1609"/>
    <n v="0"/>
    <s v="X"/>
    <s v="X"/>
    <n v="229"/>
    <s v="CHECK CASHING*"/>
    <m/>
    <m/>
    <s v="IC"/>
    <s v="Invest Cont"/>
    <n v="310"/>
    <m/>
    <m/>
    <m/>
    <s v="3600 S  LA BREA                      AV"/>
    <m/>
    <n v="34.0199"/>
    <n v="-118.3608"/>
    <n v="0"/>
    <x v="12"/>
  </r>
  <r>
    <n v="200514176"/>
    <d v="2020-09-15T00:00:00"/>
    <x v="260"/>
    <n v="1200"/>
    <n v="5"/>
    <x v="10"/>
    <n v="503"/>
    <n v="1"/>
    <n v="330"/>
    <s v="BURGLARY FROM VEHICLE"/>
    <s v="1300 0344"/>
    <n v="25"/>
    <s v="M"/>
    <s v="A"/>
    <n v="101"/>
    <s v="STREET"/>
    <m/>
    <m/>
    <s v="IC"/>
    <s v="Invest Cont"/>
    <n v="330"/>
    <m/>
    <m/>
    <m/>
    <s v="800 W  255TH                        ST"/>
    <m/>
    <n v="33.7928"/>
    <n v="-118.289"/>
    <n v="0"/>
    <x v="12"/>
  </r>
  <r>
    <n v="200316336"/>
    <d v="2020-08-26T00:00:00"/>
    <x v="319"/>
    <n v="430"/>
    <n v="3"/>
    <x v="2"/>
    <n v="373"/>
    <n v="1"/>
    <n v="230"/>
    <s v="ASSAULT WITH DEADLY WEAPON, AGGRAVATED ASSAULT"/>
    <s v="0416 0903 1309 1514 1822 2055"/>
    <n v="47"/>
    <s v="M"/>
    <s v="B"/>
    <n v="108"/>
    <s v="PARKING LOT"/>
    <n v="307"/>
    <s v="VEHICLE"/>
    <s v="IC"/>
    <s v="Invest Cont"/>
    <n v="230"/>
    <m/>
    <m/>
    <m/>
    <s v="3700    CRENSHAW                     BL"/>
    <m/>
    <n v="34.019399999999997"/>
    <n v="-118.3351"/>
    <n v="0"/>
    <x v="12"/>
  </r>
  <r>
    <n v="200810187"/>
    <d v="2020-06-01T00:00:00"/>
    <x v="156"/>
    <n v="1300"/>
    <n v="8"/>
    <x v="12"/>
    <n v="851"/>
    <n v="1"/>
    <n v="440"/>
    <s v="THEFT PLAIN - PETTY ($950 &amp; UNDER)"/>
    <n v="394"/>
    <n v="25"/>
    <s v="M"/>
    <s v="X"/>
    <n v="504"/>
    <s v="OTHER RESIDENCE"/>
    <m/>
    <m/>
    <s v="IC"/>
    <s v="Invest Cont"/>
    <n v="440"/>
    <m/>
    <m/>
    <m/>
    <s v="1500 S  BUNDY                        DR"/>
    <m/>
    <n v="34.040599999999998"/>
    <n v="-118.4633"/>
    <n v="0"/>
    <x v="12"/>
  </r>
  <r>
    <n v="200112435"/>
    <d v="2020-05-31T00:00:00"/>
    <x v="14"/>
    <n v="218"/>
    <n v="1"/>
    <x v="1"/>
    <n v="162"/>
    <n v="1"/>
    <n v="310"/>
    <s v="BURGLARY"/>
    <s v="1609 0344 1822 0375 0329 1420"/>
    <n v="0"/>
    <s v="M"/>
    <s v="W"/>
    <n v="411"/>
    <s v="PET STORE"/>
    <m/>
    <m/>
    <s v="IC"/>
    <s v="Invest Cont"/>
    <n v="310"/>
    <m/>
    <m/>
    <m/>
    <s v="800 S  HOPE                         ST"/>
    <m/>
    <n v="34.046599999999998"/>
    <n v="-118.259"/>
    <n v="0"/>
    <x v="12"/>
  </r>
  <r>
    <n v="201215158"/>
    <d v="2020-06-22T00:00:00"/>
    <x v="269"/>
    <n v="1810"/>
    <n v="12"/>
    <x v="8"/>
    <n v="1205"/>
    <n v="1"/>
    <n v="230"/>
    <s v="ASSAULT WITH DEADLY WEAPON, AGGRAVATED ASSAULT"/>
    <s v="0302 1822 1310"/>
    <n v="37"/>
    <s v="M"/>
    <s v="H"/>
    <n v="101"/>
    <s v="STREET"/>
    <n v="106"/>
    <s v="UNKNOWN FIREARM"/>
    <s v="IC"/>
    <s v="Invest Cont"/>
    <n v="230"/>
    <m/>
    <m/>
    <m/>
    <s v="RAYMOND                      ST"/>
    <s v="51ST                         ST"/>
    <n v="33.996899999999997"/>
    <n v="-118.298"/>
    <n v="0"/>
    <x v="12"/>
  </r>
  <r>
    <n v="201011016"/>
    <d v="2020-07-15T00:00:00"/>
    <x v="110"/>
    <n v="1445"/>
    <n v="10"/>
    <x v="11"/>
    <n v="1008"/>
    <n v="2"/>
    <n v="354"/>
    <s v="THEFT OF IDENTITY"/>
    <s v="0935 1402 1822 0930 1420"/>
    <n v="0"/>
    <s v="M"/>
    <s v="O"/>
    <n v="243"/>
    <s v="DIY CENTER (LOWE'S,HOME DEPOT,OSH,CONTRACTORS WAREHOUSE)"/>
    <m/>
    <m/>
    <s v="AO"/>
    <s v="Adult Other"/>
    <n v="354"/>
    <n v="998"/>
    <m/>
    <m/>
    <s v="16800    ROSCOE                       BL"/>
    <m/>
    <n v="34.220599999999997"/>
    <n v="-118.4982"/>
    <n v="0"/>
    <x v="12"/>
  </r>
  <r>
    <n v="201105481"/>
    <d v="2020-02-03T00:00:00"/>
    <x v="233"/>
    <n v="1510"/>
    <n v="11"/>
    <x v="7"/>
    <n v="1162"/>
    <n v="1"/>
    <n v="350"/>
    <s v="THEFT, PERSON"/>
    <s v="0344 0448 0910 1251 0216 1822 0400 0346"/>
    <n v="11"/>
    <s v="M"/>
    <s v="H"/>
    <n v="908"/>
    <s v="MTA - RED LINE - VERMONT/SUNSET"/>
    <n v="400"/>
    <s v="STRONG-ARM (HANDS, FIST, FEET OR BODILY FORCE)"/>
    <s v="IC"/>
    <s v="Invest Cont"/>
    <n v="350"/>
    <m/>
    <m/>
    <m/>
    <s v="1500 N  VERMONT                      AV"/>
    <m/>
    <n v="34.098199999999999"/>
    <n v="-118.29179999999999"/>
    <n v="0"/>
    <x v="12"/>
  </r>
  <r>
    <n v="200508512"/>
    <d v="2020-04-21T00:00:00"/>
    <x v="32"/>
    <n v="50"/>
    <n v="5"/>
    <x v="10"/>
    <n v="526"/>
    <n v="2"/>
    <n v="901"/>
    <s v="VIOLATION OF RESTRAINING ORDER"/>
    <s v="2000 2038"/>
    <n v="28"/>
    <s v="F"/>
    <s v="O"/>
    <n v="502"/>
    <s v="MULTI-UNIT DWELLING (APARTMENT, DUPLEX, ETC)"/>
    <m/>
    <m/>
    <s v="IC"/>
    <s v="Invest Cont"/>
    <n v="901"/>
    <m/>
    <m/>
    <m/>
    <s v="900 N  FRIES                        AV"/>
    <m/>
    <n v="33.781500000000001"/>
    <n v="-118.265"/>
    <n v="0"/>
    <x v="12"/>
  </r>
  <r>
    <n v="200415585"/>
    <d v="2020-12-04T00:00:00"/>
    <x v="9"/>
    <n v="340"/>
    <n v="4"/>
    <x v="4"/>
    <n v="499"/>
    <n v="2"/>
    <n v="354"/>
    <s v="THEFT OF IDENTITY"/>
    <n v="100"/>
    <n v="22"/>
    <s v="F"/>
    <s v="H"/>
    <n v="501"/>
    <s v="SINGLE FAMILY DWELLING"/>
    <m/>
    <m/>
    <s v="IC"/>
    <s v="Invest Cont"/>
    <n v="354"/>
    <m/>
    <m/>
    <m/>
    <s v="3500    BESWICK                      ST"/>
    <m/>
    <n v="34.021799999999999"/>
    <n v="-118.1986"/>
    <n v="0"/>
    <x v="12"/>
  </r>
  <r>
    <n v="200406629"/>
    <d v="2020-03-07T00:00:00"/>
    <x v="330"/>
    <n v="1630"/>
    <n v="4"/>
    <x v="4"/>
    <n v="421"/>
    <n v="1"/>
    <n v="331"/>
    <s v="THEFT FROM MOTOR VEHICLE - GRAND ($950.01 AND OVER)"/>
    <n v="344"/>
    <n v="39"/>
    <s v="M"/>
    <s v="H"/>
    <n v="108"/>
    <s v="PARKING LOT"/>
    <m/>
    <m/>
    <s v="IC"/>
    <s v="Invest Cont"/>
    <n v="331"/>
    <m/>
    <m/>
    <m/>
    <s v="1700 N  SPRING                       ST"/>
    <m/>
    <n v="34.071399999999997"/>
    <n v="-118.223"/>
    <n v="0"/>
    <x v="12"/>
  </r>
  <r>
    <n v="200109373"/>
    <d v="2020-03-18T00:00:00"/>
    <x v="104"/>
    <n v="130"/>
    <n v="1"/>
    <x v="1"/>
    <n v="152"/>
    <n v="1"/>
    <n v="480"/>
    <s v="BIKE - STOLEN"/>
    <s v="0344 1202 1822 0397"/>
    <n v="63"/>
    <s v="M"/>
    <s v="W"/>
    <n v="108"/>
    <s v="PARKING LOT"/>
    <m/>
    <m/>
    <s v="IC"/>
    <s v="Invest Cont"/>
    <n v="480"/>
    <m/>
    <m/>
    <m/>
    <s v="600 S  GRAND                        AV"/>
    <m/>
    <n v="34.0488"/>
    <n v="-118.25530000000001"/>
    <n v="0"/>
    <x v="12"/>
  </r>
  <r>
    <n v="200114944"/>
    <d v="2020-07-17T00:00:00"/>
    <x v="51"/>
    <n v="1400"/>
    <n v="1"/>
    <x v="1"/>
    <n v="111"/>
    <n v="1"/>
    <n v="330"/>
    <s v="BURGLARY FROM VEHICLE"/>
    <s v="1307 1822 0329 0352 1609 0344"/>
    <n v="27"/>
    <s v="F"/>
    <s v="B"/>
    <n v="103"/>
    <s v="ALLEY"/>
    <m/>
    <m/>
    <s v="IC"/>
    <s v="Invest Cont"/>
    <n v="330"/>
    <m/>
    <m/>
    <m/>
    <s v="400    BAMBOO                       LN"/>
    <m/>
    <n v="34.065800000000003"/>
    <n v="-118.2366"/>
    <n v="0"/>
    <x v="12"/>
  </r>
  <r>
    <n v="200217221"/>
    <d v="2020-11-09T00:00:00"/>
    <x v="68"/>
    <n v="2200"/>
    <n v="2"/>
    <x v="5"/>
    <n v="257"/>
    <n v="2"/>
    <n v="740"/>
    <s v="VANDALISM - FELONY ($400 &amp; OVER, ALL CHURCH VANDALISMS)"/>
    <s v="0329 1300 0311"/>
    <n v="26"/>
    <s v="F"/>
    <s v="B"/>
    <n v="122"/>
    <s v="VEHICLE, PASSENGER/TRUCK"/>
    <m/>
    <m/>
    <s v="IC"/>
    <s v="Invest Cont"/>
    <n v="740"/>
    <m/>
    <m/>
    <m/>
    <s v="500 S  UNION                        AV"/>
    <m/>
    <n v="34.059199999999997"/>
    <n v="-118.2687"/>
    <n v="0"/>
    <x v="12"/>
  </r>
  <r>
    <n v="200104871"/>
    <d v="2020-01-12T00:00:00"/>
    <x v="241"/>
    <n v="1600"/>
    <n v="1"/>
    <x v="1"/>
    <n v="192"/>
    <n v="1"/>
    <n v="330"/>
    <s v="BURGLARY FROM VEHICLE"/>
    <s v="1307 1609 0344 1822 0329"/>
    <n v="23"/>
    <s v="F"/>
    <s v="B"/>
    <n v="101"/>
    <s v="STREET"/>
    <m/>
    <m/>
    <s v="IC"/>
    <s v="Invest Cont"/>
    <n v="330"/>
    <m/>
    <m/>
    <m/>
    <s v="17TH"/>
    <s v="GRAND"/>
    <n v="34.0349"/>
    <n v="-118.2668"/>
    <n v="0"/>
    <x v="12"/>
  </r>
  <r>
    <n v="200709372"/>
    <d v="2020-05-17T00:00:00"/>
    <x v="135"/>
    <n v="330"/>
    <n v="7"/>
    <x v="0"/>
    <n v="784"/>
    <n v="2"/>
    <n v="740"/>
    <s v="VANDALISM - FELONY ($400 &amp; OVER, ALL CHURCH VANDALISMS)"/>
    <s v="1300 0329"/>
    <n v="51"/>
    <s v="M"/>
    <s v="H"/>
    <n v="104"/>
    <s v="DRIVEWAY"/>
    <m/>
    <m/>
    <s v="IC"/>
    <s v="Invest Cont"/>
    <n v="740"/>
    <m/>
    <m/>
    <m/>
    <s v="2000 S  REDONDO                      BL"/>
    <m/>
    <n v="34.040199999999999"/>
    <n v="-118.3532"/>
    <n v="0"/>
    <x v="12"/>
  </r>
  <r>
    <n v="200915445"/>
    <d v="2020-10-03T00:00:00"/>
    <x v="263"/>
    <n v="1630"/>
    <n v="9"/>
    <x v="3"/>
    <n v="923"/>
    <n v="2"/>
    <n v="624"/>
    <s v="BATTERY - SIMPLE ASSAULT"/>
    <s v="0416 0446"/>
    <n v="28"/>
    <s v="F"/>
    <s v="H"/>
    <n v="501"/>
    <s v="SINGLE FAMILY DWELLING"/>
    <n v="400"/>
    <s v="STRONG-ARM (HANDS, FIST, FEET OR BODILY FORCE)"/>
    <s v="AO"/>
    <s v="Adult Other"/>
    <n v="624"/>
    <m/>
    <m/>
    <m/>
    <s v="14500    HAMLIN                       ST"/>
    <m/>
    <n v="34.188699999999997"/>
    <n v="-118.4487"/>
    <n v="0"/>
    <x v="12"/>
  </r>
  <r>
    <n v="200805542"/>
    <d v="2020-02-04T00:00:00"/>
    <x v="253"/>
    <n v="350"/>
    <n v="8"/>
    <x v="12"/>
    <n v="853"/>
    <n v="1"/>
    <n v="442"/>
    <s v="SHOPLIFTING - PETTY THEFT ($950 &amp; UNDER)"/>
    <s v="0325 1822"/>
    <n v="0"/>
    <s v="X"/>
    <s v="X"/>
    <n v="503"/>
    <s v="HOTEL"/>
    <m/>
    <m/>
    <s v="IC"/>
    <s v="Invest Cont"/>
    <n v="442"/>
    <m/>
    <m/>
    <m/>
    <s v="11200    SANTA MONICA                 BL"/>
    <m/>
    <n v="34.045200000000001"/>
    <n v="-118.453"/>
    <n v="0"/>
    <x v="12"/>
  </r>
  <r>
    <n v="200109157"/>
    <d v="2020-03-14T00:00:00"/>
    <x v="72"/>
    <n v="1600"/>
    <n v="1"/>
    <x v="1"/>
    <n v="191"/>
    <n v="1"/>
    <n v="310"/>
    <s v="BURGLARY"/>
    <s v="0344 1822 1403 0329"/>
    <n v="49"/>
    <s v="M"/>
    <s v="W"/>
    <n v="213"/>
    <s v="WAREHOUSE"/>
    <m/>
    <m/>
    <s v="IC"/>
    <s v="Invest Cont"/>
    <n v="310"/>
    <m/>
    <m/>
    <m/>
    <s v="1400    WRIGHT                       ST"/>
    <m/>
    <n v="34.0398"/>
    <n v="-118.2726"/>
    <n v="0"/>
    <x v="12"/>
  </r>
  <r>
    <n v="201304299"/>
    <d v="2020-01-07T00:00:00"/>
    <x v="281"/>
    <n v="2100"/>
    <n v="13"/>
    <x v="6"/>
    <n v="1391"/>
    <n v="1"/>
    <n v="510"/>
    <s v="VEHICLE - STOLEN"/>
    <m/>
    <n v="0"/>
    <m/>
    <m/>
    <n v="101"/>
    <s v="STREET"/>
    <m/>
    <m/>
    <s v="IC"/>
    <s v="Invest Cont"/>
    <n v="510"/>
    <m/>
    <m/>
    <m/>
    <s v="300 W  67TH                         ST"/>
    <m/>
    <n v="33.978999999999999"/>
    <n v="-118.2783"/>
    <n v="0"/>
    <x v="12"/>
  </r>
  <r>
    <n v="200310867"/>
    <d v="2020-05-04T00:00:00"/>
    <x v="180"/>
    <n v="2110"/>
    <n v="3"/>
    <x v="2"/>
    <n v="375"/>
    <n v="2"/>
    <n v="624"/>
    <s v="BATTERY - SIMPLE ASSAULT"/>
    <s v="0913 0603 0361 0400"/>
    <n v="50"/>
    <s v="M"/>
    <s v="W"/>
    <n v="502"/>
    <s v="MULTI-UNIT DWELLING (APARTMENT, DUPLEX, ETC)"/>
    <n v="400"/>
    <s v="STRONG-ARM (HANDS, FIST, FEET OR BODILY FORCE)"/>
    <s v="IC"/>
    <s v="Invest Cont"/>
    <n v="624"/>
    <m/>
    <m/>
    <m/>
    <s v="1600    MIDDLETON                    PL"/>
    <m/>
    <n v="34.015500000000003"/>
    <n v="-118.30889999999999"/>
    <n v="0"/>
    <x v="12"/>
  </r>
  <r>
    <n v="200208283"/>
    <d v="2020-03-27T00:00:00"/>
    <x v="127"/>
    <n v="800"/>
    <n v="2"/>
    <x v="5"/>
    <n v="236"/>
    <n v="2"/>
    <n v="354"/>
    <s v="THEFT OF IDENTITY"/>
    <s v="1202 0100 1822 0930"/>
    <n v="84"/>
    <s v="F"/>
    <s v="A"/>
    <n v="501"/>
    <s v="SINGLE FAMILY DWELLING"/>
    <m/>
    <m/>
    <s v="IC"/>
    <s v="Invest Cont"/>
    <n v="354"/>
    <m/>
    <m/>
    <m/>
    <s v="200 N  ALVARADO                     ST"/>
    <m/>
    <n v="34.067999999999998"/>
    <n v="-118.26949999999999"/>
    <n v="0"/>
    <x v="12"/>
  </r>
  <r>
    <n v="200605135"/>
    <d v="2020-01-26T00:00:00"/>
    <x v="227"/>
    <n v="2330"/>
    <n v="6"/>
    <x v="9"/>
    <n v="647"/>
    <n v="1"/>
    <n v="510"/>
    <s v="VEHICLE - STOLEN"/>
    <m/>
    <n v="0"/>
    <m/>
    <m/>
    <n v="101"/>
    <s v="STREET"/>
    <m/>
    <m/>
    <s v="IC"/>
    <s v="Invest Cont"/>
    <n v="510"/>
    <m/>
    <m/>
    <m/>
    <s v="ARGYLE"/>
    <s v="SUNSET"/>
    <n v="34.097999999999999"/>
    <n v="-118.3252"/>
    <n v="0"/>
    <x v="12"/>
  </r>
  <r>
    <n v="200110893"/>
    <d v="2020-04-23T00:00:00"/>
    <x v="220"/>
    <n v="1020"/>
    <n v="1"/>
    <x v="1"/>
    <n v="127"/>
    <n v="2"/>
    <n v="740"/>
    <s v="VANDALISM - FELONY ($400 &amp; OVER, ALL CHURCH VANDALISMS)"/>
    <s v="0329 2004 1822"/>
    <n v="57"/>
    <s v="F"/>
    <s v="H"/>
    <n v="123"/>
    <s v="PARKING UNDERGROUND/BUILDING"/>
    <m/>
    <m/>
    <s v="AA"/>
    <s v="Adult Arrest"/>
    <n v="740"/>
    <m/>
    <m/>
    <m/>
    <s v="1ST                          ST"/>
    <s v="JUDGE JOHN A                 ST"/>
    <n v="34.052700000000002"/>
    <n v="-118.2398"/>
    <n v="1"/>
    <x v="12"/>
  </r>
  <r>
    <n v="200814774"/>
    <d v="2020-10-02T00:00:00"/>
    <x v="163"/>
    <n v="910"/>
    <n v="8"/>
    <x v="12"/>
    <n v="881"/>
    <n v="2"/>
    <n v="624"/>
    <s v="BATTERY - SIMPLE ASSAULT"/>
    <s v="0416 1218 2004 1822"/>
    <n v="33"/>
    <s v="F"/>
    <s v="H"/>
    <n v="101"/>
    <s v="STREET"/>
    <n v="400"/>
    <s v="STRONG-ARM (HANDS, FIST, FEET OR BODILY FORCE)"/>
    <s v="IC"/>
    <s v="Invest Cont"/>
    <n v="624"/>
    <m/>
    <m/>
    <m/>
    <s v="EXPOSITION"/>
    <s v="CARMELINA"/>
    <n v="34.030799999999999"/>
    <n v="-118.4559"/>
    <n v="0"/>
    <x v="12"/>
  </r>
  <r>
    <n v="200208586"/>
    <d v="2020-04-05T00:00:00"/>
    <x v="42"/>
    <n v="1800"/>
    <n v="2"/>
    <x v="5"/>
    <n v="248"/>
    <n v="1"/>
    <n v="420"/>
    <s v="THEFT FROM MOTOR VEHICLE - PETTY ($950 &amp; UNDER)"/>
    <m/>
    <n v="0"/>
    <m/>
    <m/>
    <n v="101"/>
    <s v="STREET"/>
    <m/>
    <m/>
    <s v="IC"/>
    <s v="Invest Cont"/>
    <n v="420"/>
    <m/>
    <m/>
    <m/>
    <s v="5TH"/>
    <s v="HARTFORD"/>
    <n v="34.055700000000002"/>
    <n v="-118.2645"/>
    <n v="0"/>
    <x v="12"/>
  </r>
  <r>
    <n v="201213506"/>
    <d v="2020-05-21T00:00:00"/>
    <x v="267"/>
    <n v="2330"/>
    <n v="12"/>
    <x v="8"/>
    <n v="1269"/>
    <n v="1"/>
    <n v="230"/>
    <s v="ASSAULT WITH DEADLY WEAPON, AGGRAVATED ASSAULT"/>
    <s v="0429 1822 0448 0449"/>
    <n v="66"/>
    <s v="F"/>
    <s v="B"/>
    <n v="101"/>
    <s v="STREET"/>
    <n v="102"/>
    <s v="HAND GUN"/>
    <s v="IC"/>
    <s v="Invest Cont"/>
    <n v="230"/>
    <m/>
    <m/>
    <m/>
    <s v="81ST                         ST"/>
    <s v="AVALON                       ST"/>
    <n v="33.965600000000002"/>
    <n v="-118.2651"/>
    <n v="0"/>
    <x v="12"/>
  </r>
  <r>
    <n v="200711364"/>
    <d v="2020-07-07T00:00:00"/>
    <x v="101"/>
    <n v="2000"/>
    <n v="7"/>
    <x v="0"/>
    <n v="736"/>
    <n v="1"/>
    <n v="330"/>
    <s v="BURGLARY FROM VEHICLE"/>
    <s v="1300 1307 0344"/>
    <n v="38"/>
    <s v="M"/>
    <s v="O"/>
    <n v="116"/>
    <s v="OTHER/OUTSIDE"/>
    <m/>
    <m/>
    <s v="IC"/>
    <s v="Invest Cont"/>
    <n v="330"/>
    <m/>
    <m/>
    <m/>
    <s v="300 S  CLOVERDALE                   AV"/>
    <m/>
    <n v="34.068600000000004"/>
    <n v="-118.3462"/>
    <n v="0"/>
    <x v="12"/>
  </r>
  <r>
    <n v="200918280"/>
    <d v="2020-12-10T00:00:00"/>
    <x v="76"/>
    <n v="2359"/>
    <n v="9"/>
    <x v="3"/>
    <n v="932"/>
    <n v="2"/>
    <n v="354"/>
    <s v="THEFT OF IDENTITY"/>
    <s v="0377 1822 0100 0924"/>
    <n v="59"/>
    <s v="M"/>
    <s v="W"/>
    <n v="702"/>
    <s v="OFFICE BUILDING/OFFICE"/>
    <m/>
    <m/>
    <s v="IC"/>
    <s v="Invest Cont"/>
    <n v="354"/>
    <m/>
    <m/>
    <m/>
    <s v="14900    DELANO                       ST"/>
    <m/>
    <n v="34.182600000000001"/>
    <n v="-118.4575"/>
    <n v="0"/>
    <x v="12"/>
  </r>
  <r>
    <n v="201226070"/>
    <d v="2020-12-09T00:00:00"/>
    <x v="308"/>
    <n v="1625"/>
    <n v="12"/>
    <x v="8"/>
    <n v="1252"/>
    <n v="1"/>
    <n v="210"/>
    <s v="ROBBERY"/>
    <s v="0344 0400 0444 0421 1402 1822 2004 0916"/>
    <n v="37"/>
    <s v="F"/>
    <s v="B"/>
    <n v="101"/>
    <s v="STREET"/>
    <n v="400"/>
    <s v="STRONG-ARM (HANDS, FIST, FEET OR BODILY FORCE)"/>
    <s v="AA"/>
    <s v="Adult Arrest"/>
    <n v="210"/>
    <n v="998"/>
    <m/>
    <m/>
    <s v="2400 W  75TH                         ST"/>
    <m/>
    <n v="33.971899999999998"/>
    <n v="-118.32210000000001"/>
    <n v="1"/>
    <x v="12"/>
  </r>
  <r>
    <n v="200200692"/>
    <d v="2020-05-05T00:00:00"/>
    <x v="96"/>
    <n v="1555"/>
    <n v="2"/>
    <x v="5"/>
    <n v="245"/>
    <n v="2"/>
    <n v="946"/>
    <s v="OTHER MISCELLANEOUS CRIME"/>
    <n v="2004"/>
    <n v="19"/>
    <s v="X"/>
    <s v="X"/>
    <n v="101"/>
    <s v="STREET"/>
    <m/>
    <m/>
    <s v="IC"/>
    <s v="Invest Cont"/>
    <n v="946"/>
    <m/>
    <m/>
    <m/>
    <s v="2200 W  6TH                          ST"/>
    <m/>
    <n v="34.060099999999998"/>
    <n v="-118.2761"/>
    <n v="0"/>
    <x v="12"/>
  </r>
  <r>
    <n v="200310692"/>
    <d v="2020-05-01T00:00:00"/>
    <x v="220"/>
    <n v="2200"/>
    <n v="3"/>
    <x v="2"/>
    <n v="375"/>
    <n v="1"/>
    <n v="510"/>
    <s v="VEHICLE - STOLEN"/>
    <m/>
    <n v="0"/>
    <m/>
    <m/>
    <n v="710"/>
    <s v="OTHER PREMISE"/>
    <m/>
    <m/>
    <s v="IC"/>
    <s v="Invest Cont"/>
    <n v="510"/>
    <m/>
    <m/>
    <m/>
    <s v="2000 W  MARTIN LUTHER KING           BL"/>
    <m/>
    <n v="34.014600000000002"/>
    <n v="-118.313"/>
    <n v="0"/>
    <x v="12"/>
  </r>
  <r>
    <n v="200300670"/>
    <d v="2020-05-17T00:00:00"/>
    <x v="135"/>
    <n v="1100"/>
    <n v="3"/>
    <x v="2"/>
    <n v="363"/>
    <n v="1"/>
    <n v="230"/>
    <s v="ASSAULT WITH DEADLY WEAPON, AGGRAVATED ASSAULT"/>
    <s v="0416 0334 0445 0553 1251 1258 1402 0913"/>
    <n v="11"/>
    <s v="F"/>
    <s v="B"/>
    <n v="502"/>
    <s v="MULTI-UNIT DWELLING (APARTMENT, DUPLEX, ETC)"/>
    <n v="304"/>
    <s v="CLUB/BAT"/>
    <s v="AA"/>
    <s v="Adult Arrest"/>
    <n v="230"/>
    <m/>
    <m/>
    <m/>
    <s v="4100    PALMYRA                      RD"/>
    <m/>
    <n v="34.014899999999997"/>
    <n v="-118.3436"/>
    <n v="1"/>
    <x v="12"/>
  </r>
  <r>
    <n v="200319380"/>
    <d v="2020-10-25T00:00:00"/>
    <x v="82"/>
    <n v="2100"/>
    <n v="3"/>
    <x v="2"/>
    <n v="317"/>
    <n v="1"/>
    <n v="440"/>
    <s v="THEFT PLAIN - PETTY ($950 &amp; UNDER)"/>
    <s v="0344 0913 1810"/>
    <n v="20"/>
    <s v="F"/>
    <s v="O"/>
    <n v="502"/>
    <s v="MULTI-UNIT DWELLING (APARTMENT, DUPLEX, ETC)"/>
    <m/>
    <m/>
    <s v="IC"/>
    <s v="Invest Cont"/>
    <n v="440"/>
    <m/>
    <m/>
    <m/>
    <s v="2400 S  BUDLONG                      AV"/>
    <m/>
    <n v="34.032800000000002"/>
    <n v="-118.29640000000001"/>
    <n v="0"/>
    <x v="12"/>
  </r>
  <r>
    <n v="201105611"/>
    <d v="2020-02-06T00:00:00"/>
    <x v="344"/>
    <n v="900"/>
    <n v="11"/>
    <x v="7"/>
    <n v="1142"/>
    <n v="2"/>
    <n v="740"/>
    <s v="VANDALISM - FELONY ($400 &amp; OVER, ALL CHURCH VANDALISMS)"/>
    <s v="1307 0329"/>
    <n v="32"/>
    <s v="M"/>
    <s v="O"/>
    <n v="101"/>
    <s v="STREET"/>
    <m/>
    <m/>
    <s v="IC"/>
    <s v="Invest Cont"/>
    <n v="740"/>
    <m/>
    <m/>
    <m/>
    <s v="N  COMMONWEALTH                 AV"/>
    <s v="RUSSELL                      AV"/>
    <n v="34.104500000000002"/>
    <n v="-118.2852"/>
    <n v="0"/>
    <x v="12"/>
  </r>
  <r>
    <n v="200906907"/>
    <d v="2020-03-04T00:00:00"/>
    <x v="61"/>
    <n v="1700"/>
    <n v="9"/>
    <x v="3"/>
    <n v="969"/>
    <n v="1"/>
    <n v="510"/>
    <s v="VEHICLE - STOLEN"/>
    <m/>
    <n v="0"/>
    <m/>
    <m/>
    <n v="103"/>
    <s v="ALLEY"/>
    <m/>
    <m/>
    <s v="IC"/>
    <s v="Invest Cont"/>
    <n v="510"/>
    <m/>
    <m/>
    <m/>
    <s v="4800    COLDWATER CANYON             AV"/>
    <m/>
    <n v="34.157600000000002"/>
    <n v="-118.41379999999999"/>
    <n v="0"/>
    <x v="12"/>
  </r>
  <r>
    <n v="200710238"/>
    <d v="2020-06-09T00:00:00"/>
    <x v="108"/>
    <n v="830"/>
    <n v="7"/>
    <x v="0"/>
    <n v="711"/>
    <n v="1"/>
    <n v="420"/>
    <s v="THEFT FROM MOTOR VEHICLE - PETTY ($950 &amp; UNDER)"/>
    <s v="0344 1300"/>
    <n v="23"/>
    <s v="F"/>
    <s v="W"/>
    <n v="108"/>
    <s v="PARKING LOT"/>
    <m/>
    <m/>
    <s v="IC"/>
    <s v="Invest Cont"/>
    <n v="420"/>
    <m/>
    <m/>
    <m/>
    <s v="BEVERLY                      BL"/>
    <s v="N  CRESCENT HEIGHTS             BL"/>
    <n v="34.076099999999997"/>
    <n v="-118.36579999999999"/>
    <n v="0"/>
    <x v="12"/>
  </r>
  <r>
    <n v="200412381"/>
    <d v="2020-09-02T00:00:00"/>
    <x v="64"/>
    <n v="1945"/>
    <n v="4"/>
    <x v="4"/>
    <n v="424"/>
    <n v="2"/>
    <n v="624"/>
    <s v="BATTERY - SIMPLE ASSAULT"/>
    <s v="1810 0913 0416"/>
    <n v="48"/>
    <s v="F"/>
    <s v="H"/>
    <n v="102"/>
    <s v="SIDEWALK"/>
    <n v="400"/>
    <s v="STRONG-ARM (HANDS, FIST, FEET OR BODILY FORCE)"/>
    <s v="IC"/>
    <s v="Invest Cont"/>
    <n v="624"/>
    <m/>
    <m/>
    <m/>
    <s v="3600 N  BROADWAY"/>
    <m/>
    <n v="34.073799999999999"/>
    <n v="-118.2025"/>
    <n v="0"/>
    <x v="12"/>
  </r>
  <r>
    <n v="201225760"/>
    <d v="2020-12-05T00:00:00"/>
    <x v="195"/>
    <n v="450"/>
    <n v="12"/>
    <x v="8"/>
    <n v="1269"/>
    <n v="1"/>
    <n v="510"/>
    <s v="VEHICLE - STOLEN"/>
    <m/>
    <n v="0"/>
    <m/>
    <m/>
    <n v="101"/>
    <s v="STREET"/>
    <m/>
    <m/>
    <s v="IC"/>
    <s v="Invest Cont"/>
    <n v="510"/>
    <m/>
    <m/>
    <m/>
    <s v="600 E  82ND                         ST"/>
    <m/>
    <n v="33.964700000000001"/>
    <n v="-118.2651"/>
    <n v="0"/>
    <x v="12"/>
  </r>
  <r>
    <n v="200122798"/>
    <d v="2020-12-26T00:00:00"/>
    <x v="34"/>
    <n v="800"/>
    <n v="1"/>
    <x v="1"/>
    <n v="124"/>
    <n v="2"/>
    <n v="745"/>
    <s v="VANDALISM - MISDEAMEANOR ($399 OR UNDER)"/>
    <s v="0329 1822 1414"/>
    <n v="0"/>
    <s v="X"/>
    <s v="X"/>
    <n v="710"/>
    <s v="OTHER PREMISE"/>
    <m/>
    <m/>
    <s v="IC"/>
    <s v="Invest Cont"/>
    <n v="745"/>
    <m/>
    <m/>
    <m/>
    <s v="200 N  LOS ANGELES                  ST"/>
    <m/>
    <n v="34.052500000000002"/>
    <n v="-118.2432"/>
    <n v="0"/>
    <x v="12"/>
  </r>
  <r>
    <n v="200515975"/>
    <d v="2020-10-29T00:00:00"/>
    <x v="178"/>
    <n v="1149"/>
    <n v="5"/>
    <x v="10"/>
    <n v="551"/>
    <n v="1"/>
    <n v="341"/>
    <s v="THEFT-GRAND ($950.01 &amp; OVER)EXCPT,GUNS,FOWL,LIVESTK,PROD"/>
    <s v="0344 0394"/>
    <n v="52"/>
    <s v="M"/>
    <s v="W"/>
    <n v="502"/>
    <s v="MULTI-UNIT DWELLING (APARTMENT, DUPLEX, ETC)"/>
    <m/>
    <m/>
    <s v="IC"/>
    <s v="Invest Cont"/>
    <n v="341"/>
    <m/>
    <m/>
    <m/>
    <s v="100 N  WESTERN                      AV"/>
    <m/>
    <n v="33.743400000000001"/>
    <n v="-118.3098"/>
    <n v="0"/>
    <x v="12"/>
  </r>
  <r>
    <n v="201308783"/>
    <d v="2020-03-28T00:00:00"/>
    <x v="7"/>
    <n v="2000"/>
    <n v="13"/>
    <x v="6"/>
    <n v="1351"/>
    <n v="1"/>
    <n v="330"/>
    <s v="BURGLARY FROM VEHICLE"/>
    <s v="1822 1307 0329 1609"/>
    <n v="44"/>
    <s v="F"/>
    <s v="H"/>
    <n v="101"/>
    <s v="STREET"/>
    <m/>
    <m/>
    <s v="IC"/>
    <s v="Invest Cont"/>
    <n v="330"/>
    <m/>
    <m/>
    <m/>
    <s v="100 W  40TH                         PL"/>
    <m/>
    <n v="34.010100000000001"/>
    <n v="-118.274"/>
    <n v="0"/>
    <x v="12"/>
  </r>
  <r>
    <n v="200618816"/>
    <d v="2020-12-03T00:00:00"/>
    <x v="278"/>
    <n v="1300"/>
    <n v="6"/>
    <x v="9"/>
    <n v="621"/>
    <n v="1"/>
    <n v="230"/>
    <s v="ASSAULT WITH DEADLY WEAPON, AGGRAVATED ASSAULT"/>
    <s v="1300 0400 0444 1822"/>
    <n v="49"/>
    <s v="F"/>
    <s v="H"/>
    <n v="109"/>
    <s v="PARK/PLAYGROUND"/>
    <n v="400"/>
    <s v="STRONG-ARM (HANDS, FIST, FEET OR BODILY FORCE)"/>
    <s v="IC"/>
    <s v="Invest Cont"/>
    <n v="230"/>
    <m/>
    <m/>
    <m/>
    <s v="MULHOLLAND"/>
    <s v="LAUREL CANYON"/>
    <n v="34.123600000000003"/>
    <n v="-118.3754"/>
    <n v="0"/>
    <x v="12"/>
  </r>
  <r>
    <n v="200217005"/>
    <d v="2020-10-28T00:00:00"/>
    <x v="229"/>
    <n v="2000"/>
    <n v="2"/>
    <x v="5"/>
    <n v="247"/>
    <n v="1"/>
    <n v="331"/>
    <s v="THEFT FROM MOTOR VEHICLE - GRAND ($950.01 AND OVER)"/>
    <s v="0385 0344 1608 1822"/>
    <n v="35"/>
    <s v="M"/>
    <s v="H"/>
    <n v="101"/>
    <s v="STREET"/>
    <m/>
    <m/>
    <s v="IC"/>
    <s v="Invest Cont"/>
    <n v="331"/>
    <m/>
    <m/>
    <m/>
    <s v="S  UNION                        AV"/>
    <s v="W  3RD                          ST"/>
    <n v="34.060899999999997"/>
    <n v="-118.268"/>
    <n v="0"/>
    <x v="12"/>
  </r>
  <r>
    <n v="200316832"/>
    <d v="2020-09-04T00:00:00"/>
    <x v="154"/>
    <n v="935"/>
    <n v="3"/>
    <x v="2"/>
    <n v="362"/>
    <n v="2"/>
    <n v="624"/>
    <s v="BATTERY - SIMPLE ASSAULT"/>
    <s v="0360 0416 0419 0429 0913 2021"/>
    <n v="20"/>
    <s v="F"/>
    <s v="B"/>
    <n v="502"/>
    <s v="MULTI-UNIT DWELLING (APARTMENT, DUPLEX, ETC)"/>
    <n v="400"/>
    <s v="STRONG-ARM (HANDS, FIST, FEET OR BODILY FORCE)"/>
    <s v="AA"/>
    <s v="Adult Arrest"/>
    <n v="624"/>
    <m/>
    <m/>
    <m/>
    <s v="3900    HILLCREST                    DR"/>
    <m/>
    <n v="34.017000000000003"/>
    <n v="-118.3477"/>
    <n v="1"/>
    <x v="12"/>
  </r>
  <r>
    <n v="200812723"/>
    <d v="2020-08-06T00:00:00"/>
    <x v="268"/>
    <n v="2300"/>
    <n v="8"/>
    <x v="12"/>
    <n v="832"/>
    <n v="2"/>
    <n v="932"/>
    <s v="PEEPING TOM"/>
    <n v="1501"/>
    <n v="25"/>
    <s v="M"/>
    <s v="H"/>
    <n v="501"/>
    <s v="SINGLE FAMILY DWELLING"/>
    <m/>
    <m/>
    <s v="IC"/>
    <s v="Invest Cont"/>
    <n v="932"/>
    <m/>
    <m/>
    <m/>
    <s v="11600    MAYFIELD                     AV"/>
    <m/>
    <n v="34.053100000000001"/>
    <n v="-118.4618"/>
    <n v="0"/>
    <x v="12"/>
  </r>
  <r>
    <n v="200205564"/>
    <d v="2020-02-01T00:00:00"/>
    <x v="87"/>
    <n v="430"/>
    <n v="2"/>
    <x v="5"/>
    <n v="257"/>
    <n v="2"/>
    <n v="624"/>
    <s v="BATTERY - SIMPLE ASSAULT"/>
    <s v="0444 0429 0417 1206 1822"/>
    <n v="33"/>
    <s v="M"/>
    <s v="H"/>
    <n v="108"/>
    <s v="PARKING LOT"/>
    <n v="400"/>
    <s v="STRONG-ARM (HANDS, FIST, FEET OR BODILY FORCE)"/>
    <s v="IC"/>
    <s v="Invest Cont"/>
    <n v="624"/>
    <m/>
    <m/>
    <m/>
    <s v="600    WITMER                       ST"/>
    <m/>
    <n v="34.055500000000002"/>
    <n v="-118.2655"/>
    <n v="0"/>
    <x v="12"/>
  </r>
  <r>
    <n v="200121216"/>
    <d v="2020-11-18T00:00:00"/>
    <x v="69"/>
    <n v="535"/>
    <n v="1"/>
    <x v="1"/>
    <n v="142"/>
    <n v="1"/>
    <n v="341"/>
    <s v="THEFT-GRAND ($950.01 &amp; OVER)EXCPT,GUNS,FOWL,LIVESTK,PROD"/>
    <s v="0344 0345 1822"/>
    <n v="0"/>
    <s v="M"/>
    <s v="O"/>
    <n v="702"/>
    <s v="OFFICE BUILDING/OFFICE"/>
    <m/>
    <m/>
    <s v="IC"/>
    <s v="Invest Cont"/>
    <n v="341"/>
    <m/>
    <m/>
    <m/>
    <s v="300 S  HOPE                         ST"/>
    <m/>
    <n v="34.052999999999997"/>
    <n v="-118.253"/>
    <n v="0"/>
    <x v="12"/>
  </r>
  <r>
    <n v="201107526"/>
    <d v="2020-03-20T00:00:00"/>
    <x v="13"/>
    <n v="2050"/>
    <n v="11"/>
    <x v="7"/>
    <n v="1151"/>
    <n v="1"/>
    <n v="442"/>
    <s v="SHOPLIFTING - PETTY THEFT ($950 &amp; UNDER)"/>
    <n v="344"/>
    <n v="0"/>
    <s v="X"/>
    <s v="X"/>
    <n v="203"/>
    <s v="OTHER BUSINESS"/>
    <m/>
    <m/>
    <s v="IC"/>
    <s v="Invest Cont"/>
    <n v="442"/>
    <m/>
    <m/>
    <m/>
    <s v="1600 N  VERMONT                      AV"/>
    <m/>
    <n v="34.098599999999998"/>
    <n v="-118.2962"/>
    <n v="0"/>
    <x v="12"/>
  </r>
  <r>
    <n v="201220573"/>
    <d v="2020-09-13T00:00:00"/>
    <x v="260"/>
    <n v="1700"/>
    <n v="12"/>
    <x v="8"/>
    <n v="1249"/>
    <n v="1"/>
    <n v="210"/>
    <s v="ROBBERY"/>
    <s v="1309 0355 0334 0302 0319 0432 0344 0357 1822"/>
    <n v="25"/>
    <s v="F"/>
    <s v="H"/>
    <n v="101"/>
    <s v="STREET"/>
    <n v="109"/>
    <s v="SEMI-AUTOMATIC PISTOL"/>
    <s v="IC"/>
    <s v="Invest Cont"/>
    <n v="210"/>
    <m/>
    <m/>
    <m/>
    <s v="6200 S  FIGUEROA                     ST"/>
    <m/>
    <n v="33.982999999999997"/>
    <n v="-118.28270000000001"/>
    <n v="0"/>
    <x v="12"/>
  </r>
  <r>
    <n v="200406575"/>
    <d v="2020-03-06T00:00:00"/>
    <x v="244"/>
    <n v="2105"/>
    <n v="4"/>
    <x v="4"/>
    <n v="468"/>
    <n v="2"/>
    <n v="740"/>
    <s v="VANDALISM - FELONY ($400 &amp; OVER, ALL CHURCH VANDALISMS)"/>
    <s v="0329 1402"/>
    <n v="27"/>
    <s v="F"/>
    <s v="H"/>
    <n v="101"/>
    <s v="STREET"/>
    <m/>
    <m/>
    <s v="IC"/>
    <s v="Invest Cont"/>
    <n v="740"/>
    <n v="998"/>
    <m/>
    <m/>
    <s v="3200    GLEASON                      AV"/>
    <m/>
    <n v="34.037999999999997"/>
    <n v="-118.19929999999999"/>
    <n v="0"/>
    <x v="12"/>
  </r>
  <r>
    <n v="200405450"/>
    <d v="2020-02-06T00:00:00"/>
    <x v="199"/>
    <n v="1545"/>
    <n v="4"/>
    <x v="4"/>
    <n v="499"/>
    <n v="2"/>
    <n v="930"/>
    <s v="CRIMINAL THREATS - NO WEAPON DISPLAYED"/>
    <s v="0361 0443 0913"/>
    <n v="62"/>
    <s v="F"/>
    <s v="B"/>
    <n v="501"/>
    <s v="SINGLE FAMILY DWELLING"/>
    <n v="511"/>
    <s v="VERBAL THREAT"/>
    <s v="AO"/>
    <s v="Adult Other"/>
    <n v="930"/>
    <m/>
    <m/>
    <m/>
    <s v="3500    BESWICK                      ST"/>
    <m/>
    <n v="34.022799999999997"/>
    <n v="-118.2009"/>
    <n v="0"/>
    <x v="12"/>
  </r>
  <r>
    <n v="201117100"/>
    <d v="2020-12-30T00:00:00"/>
    <x v="362"/>
    <n v="1148"/>
    <n v="11"/>
    <x v="7"/>
    <n v="1152"/>
    <n v="1"/>
    <n v="420"/>
    <s v="THEFT FROM MOTOR VEHICLE - PETTY ($950 &amp; UNDER)"/>
    <s v="1822 0344"/>
    <n v="49"/>
    <s v="F"/>
    <s v="H"/>
    <n v="108"/>
    <s v="PARKING LOT"/>
    <m/>
    <m/>
    <s v="IC"/>
    <s v="Invest Cont"/>
    <n v="420"/>
    <m/>
    <m/>
    <m/>
    <s v="1600    RODNEY                       DR"/>
    <m/>
    <n v="34.100099999999998"/>
    <n v="-118.2901"/>
    <n v="0"/>
    <x v="12"/>
  </r>
  <r>
    <n v="201104306"/>
    <d v="2020-01-07T00:00:00"/>
    <x v="207"/>
    <n v="1720"/>
    <n v="11"/>
    <x v="7"/>
    <n v="1137"/>
    <n v="1"/>
    <n v="220"/>
    <s v="ATTEMPTED ROBBERY"/>
    <s v="1218 0913 1402 0411 0906"/>
    <n v="38"/>
    <s v="M"/>
    <s v="H"/>
    <n v="101"/>
    <s v="STREET"/>
    <n v="500"/>
    <s v="UNKNOWN WEAPON/OTHER WEAPON"/>
    <s v="IC"/>
    <s v="Invest Cont"/>
    <n v="220"/>
    <n v="998"/>
    <m/>
    <m/>
    <s v="AVENUE 50"/>
    <s v="MONTE VISTA"/>
    <n v="34.107199999999999"/>
    <n v="-118.2037"/>
    <n v="0"/>
    <x v="12"/>
  </r>
  <r>
    <n v="201207144"/>
    <d v="2020-02-14T00:00:00"/>
    <x v="206"/>
    <n v="400"/>
    <n v="12"/>
    <x v="8"/>
    <n v="1211"/>
    <n v="1"/>
    <n v="510"/>
    <s v="VEHICLE - STOLEN"/>
    <m/>
    <n v="0"/>
    <m/>
    <m/>
    <n v="101"/>
    <s v="STREET"/>
    <m/>
    <m/>
    <s v="IC"/>
    <s v="Invest Cont"/>
    <n v="510"/>
    <m/>
    <m/>
    <m/>
    <s v="SLAUSON                      AV"/>
    <s v="8TH                          AV"/>
    <n v="33.989100000000001"/>
    <n v="-118.32640000000001"/>
    <n v="0"/>
    <x v="12"/>
  </r>
  <r>
    <n v="200410969"/>
    <d v="2020-07-20T00:00:00"/>
    <x v="284"/>
    <n v="1200"/>
    <n v="4"/>
    <x v="4"/>
    <n v="462"/>
    <n v="1"/>
    <n v="310"/>
    <s v="BURGLARY"/>
    <s v="0344 1609"/>
    <n v="0"/>
    <s v="M"/>
    <s v="W"/>
    <n v="203"/>
    <s v="OTHER BUSINESS"/>
    <m/>
    <m/>
    <s v="IC"/>
    <s v="Invest Cont"/>
    <n v="310"/>
    <m/>
    <m/>
    <m/>
    <s v="900 S  BOYLE                        AV"/>
    <m/>
    <n v="34.038600000000002"/>
    <n v="-118.2201"/>
    <n v="0"/>
    <x v="12"/>
  </r>
  <r>
    <n v="200508656"/>
    <d v="2020-04-24T00:00:00"/>
    <x v="274"/>
    <n v="1445"/>
    <n v="5"/>
    <x v="10"/>
    <n v="506"/>
    <n v="2"/>
    <n v="930"/>
    <s v="CRIMINAL THREATS - NO WEAPON DISPLAYED"/>
    <s v="1405 1309 2038 0913 1312 1814 2000 0917"/>
    <n v="26"/>
    <s v="F"/>
    <s v="H"/>
    <n v="108"/>
    <s v="PARKING LOT"/>
    <n v="500"/>
    <s v="UNKNOWN WEAPON/OTHER WEAPON"/>
    <s v="AA"/>
    <s v="Adult Arrest"/>
    <n v="930"/>
    <n v="998"/>
    <m/>
    <m/>
    <s v="1600 W  CARSON                       ST"/>
    <m/>
    <n v="33.831499999999998"/>
    <n v="-118.3069"/>
    <n v="1"/>
    <x v="12"/>
  </r>
  <r>
    <n v="200814019"/>
    <d v="2020-09-13T00:00:00"/>
    <x v="335"/>
    <n v="2322"/>
    <n v="8"/>
    <x v="12"/>
    <n v="859"/>
    <n v="1"/>
    <n v="510"/>
    <s v="VEHICLE - STOLEN"/>
    <m/>
    <n v="0"/>
    <m/>
    <m/>
    <n v="101"/>
    <s v="STREET"/>
    <m/>
    <m/>
    <s v="AO"/>
    <s v="Adult Other"/>
    <n v="510"/>
    <m/>
    <m/>
    <m/>
    <s v="1700 S  CORNING                      ST"/>
    <m/>
    <n v="34.044899999999998"/>
    <n v="-118.379"/>
    <n v="0"/>
    <x v="12"/>
  </r>
  <r>
    <n v="201200720"/>
    <d v="2020-06-06T00:00:00"/>
    <x v="43"/>
    <n v="1430"/>
    <n v="12"/>
    <x v="8"/>
    <n v="1268"/>
    <n v="1"/>
    <n v="230"/>
    <s v="ASSAULT WITH DEADLY WEAPON, AGGRAVATED ASSAULT"/>
    <s v="0913 0302 0400 1817 1310"/>
    <n v="58"/>
    <s v="M"/>
    <s v="B"/>
    <n v="101"/>
    <s v="STREET"/>
    <n v="102"/>
    <s v="HAND GUN"/>
    <s v="AA"/>
    <s v="Adult Arrest"/>
    <n v="230"/>
    <m/>
    <m/>
    <m/>
    <s v="200 W  79TH                         ST"/>
    <m/>
    <n v="33.9679"/>
    <n v="-118.2761"/>
    <n v="1"/>
    <x v="12"/>
  </r>
  <r>
    <n v="200317325"/>
    <d v="2020-09-14T00:00:00"/>
    <x v="260"/>
    <n v="1900"/>
    <n v="3"/>
    <x v="2"/>
    <n v="357"/>
    <n v="1"/>
    <n v="320"/>
    <s v="BURGLARY, ATTEMPTED"/>
    <s v="0329 1602 1822"/>
    <n v="19"/>
    <s v="X"/>
    <s v="X"/>
    <n v="725"/>
    <s v="GOVERNMENT FACILITY (FEDERAL,STATE, COUNTY &amp; CITY)"/>
    <m/>
    <m/>
    <s v="IC"/>
    <s v="Invest Cont"/>
    <n v="320"/>
    <m/>
    <m/>
    <m/>
    <s v="3500 S  NORMANDIE                    AV"/>
    <m/>
    <n v="34.0242"/>
    <n v="-118.3002"/>
    <n v="0"/>
    <x v="12"/>
  </r>
  <r>
    <n v="201116653"/>
    <d v="2020-12-15T00:00:00"/>
    <x v="325"/>
    <n v="1820"/>
    <n v="11"/>
    <x v="7"/>
    <n v="1118"/>
    <n v="2"/>
    <n v="740"/>
    <s v="VANDALISM - FELONY ($400 &amp; OVER, ALL CHURCH VANDALISMS)"/>
    <n v="329"/>
    <n v="0"/>
    <s v="X"/>
    <s v="X"/>
    <n v="502"/>
    <s v="MULTI-UNIT DWELLING (APARTMENT, DUPLEX, ETC)"/>
    <m/>
    <m/>
    <s v="IC"/>
    <s v="Invest Cont"/>
    <n v="740"/>
    <m/>
    <m/>
    <m/>
    <s v="300 N  AVENUE 57"/>
    <m/>
    <n v="34.111800000000002"/>
    <n v="-118.1944"/>
    <n v="0"/>
    <x v="12"/>
  </r>
  <r>
    <n v="200909462"/>
    <d v="2020-05-08T00:00:00"/>
    <x v="142"/>
    <n v="1900"/>
    <n v="9"/>
    <x v="3"/>
    <n v="939"/>
    <n v="1"/>
    <n v="330"/>
    <s v="BURGLARY FROM VEHICLE"/>
    <n v="344"/>
    <n v="38"/>
    <s v="F"/>
    <s v="O"/>
    <n v="123"/>
    <s v="PARKING UNDERGROUND/BUILDING"/>
    <m/>
    <m/>
    <s v="IC"/>
    <s v="Invest Cont"/>
    <n v="330"/>
    <m/>
    <m/>
    <m/>
    <s v="6200    FULTON                       AV"/>
    <m/>
    <n v="34.183100000000003"/>
    <n v="-118.4225"/>
    <n v="0"/>
    <x v="12"/>
  </r>
  <r>
    <n v="201105970"/>
    <d v="2020-02-12T00:00:00"/>
    <x v="15"/>
    <n v="800"/>
    <n v="11"/>
    <x v="7"/>
    <n v="1157"/>
    <n v="2"/>
    <n v="662"/>
    <s v="BUNCO, GRAND THEFT"/>
    <s v="0701 0800 0344 1202 1822"/>
    <n v="77"/>
    <s v="M"/>
    <s v="A"/>
    <n v="501"/>
    <s v="SINGLE FAMILY DWELLING"/>
    <m/>
    <m/>
    <s v="IC"/>
    <s v="Invest Cont"/>
    <n v="662"/>
    <m/>
    <m/>
    <m/>
    <s v="2500    ARVIA                        ST"/>
    <m/>
    <n v="34.0974"/>
    <n v="-118.2367"/>
    <n v="0"/>
    <x v="12"/>
  </r>
  <r>
    <n v="200813678"/>
    <d v="2020-09-03T00:00:00"/>
    <x v="30"/>
    <n v="1200"/>
    <n v="8"/>
    <x v="12"/>
    <n v="811"/>
    <n v="1"/>
    <n v="330"/>
    <s v="BURGLARY FROM VEHICLE"/>
    <s v="0344 0346"/>
    <n v="29"/>
    <s v="F"/>
    <s v="H"/>
    <n v="116"/>
    <s v="OTHER/OUTSIDE"/>
    <m/>
    <m/>
    <s v="IC"/>
    <s v="Invest Cont"/>
    <n v="330"/>
    <m/>
    <m/>
    <m/>
    <s v="500    LOS LIONES                   DR"/>
    <m/>
    <n v="34.045999999999999"/>
    <n v="-118.55929999999999"/>
    <n v="0"/>
    <x v="12"/>
  </r>
  <r>
    <n v="201300719"/>
    <d v="2020-05-10T00:00:00"/>
    <x v="39"/>
    <n v="120"/>
    <n v="13"/>
    <x v="6"/>
    <n v="1333"/>
    <n v="1"/>
    <n v="520"/>
    <s v="VEHICLE - ATTEMPT STOLEN"/>
    <s v="1822 1402 0358 0329 0202"/>
    <n v="39"/>
    <s v="M"/>
    <s v="H"/>
    <n v="101"/>
    <s v="STREET"/>
    <m/>
    <m/>
    <s v="IC"/>
    <s v="Invest Cont"/>
    <n v="520"/>
    <n v="998"/>
    <m/>
    <m/>
    <s v="600 E  28TH                         ST"/>
    <m/>
    <n v="34.020800000000001"/>
    <n v="-118.26430000000001"/>
    <n v="0"/>
    <x v="12"/>
  </r>
  <r>
    <n v="200200542"/>
    <d v="2020-01-24T00:00:00"/>
    <x v="254"/>
    <n v="1150"/>
    <n v="2"/>
    <x v="5"/>
    <n v="291"/>
    <n v="2"/>
    <n v="755"/>
    <s v="BOMB SCARE"/>
    <s v="0404 0910 1402 2021 2180 2051"/>
    <n v="0"/>
    <s v="X"/>
    <s v="X"/>
    <n v="801"/>
    <s v="MTA BUS"/>
    <n v="501"/>
    <s v="BOMB THREAT"/>
    <s v="AA"/>
    <s v="Adult Arrest"/>
    <n v="755"/>
    <n v="998"/>
    <m/>
    <m/>
    <s v="COURTLAND"/>
    <s v="VENICE"/>
    <n v="34.043700000000001"/>
    <n v="-118.2838"/>
    <n v="1"/>
    <x v="12"/>
  </r>
  <r>
    <n v="200808159"/>
    <d v="2020-04-09T00:00:00"/>
    <x v="139"/>
    <n v="2252"/>
    <n v="8"/>
    <x v="12"/>
    <n v="816"/>
    <n v="1"/>
    <n v="310"/>
    <s v="BURGLARY"/>
    <s v="1822 0209 1402 0344 1605 0394"/>
    <n v="48"/>
    <s v="M"/>
    <s v="H"/>
    <n v="502"/>
    <s v="MULTI-UNIT DWELLING (APARTMENT, DUPLEX, ETC)"/>
    <m/>
    <m/>
    <s v="IC"/>
    <s v="Invest Cont"/>
    <n v="310"/>
    <m/>
    <m/>
    <m/>
    <s v="400    VETERAN                      AV"/>
    <m/>
    <n v="34.070399999999999"/>
    <n v="-118.455"/>
    <n v="0"/>
    <x v="12"/>
  </r>
  <r>
    <n v="200117573"/>
    <d v="2020-09-07T00:00:00"/>
    <x v="256"/>
    <n v="1800"/>
    <n v="1"/>
    <x v="1"/>
    <n v="157"/>
    <n v="2"/>
    <n v="745"/>
    <s v="VANDALISM - MISDEAMEANOR ($399 OR UNDER)"/>
    <s v="0329 1402"/>
    <n v="64"/>
    <s v="M"/>
    <s v="H"/>
    <n v="122"/>
    <s v="VEHICLE, PASSENGER/TRUCK"/>
    <m/>
    <m/>
    <s v="IC"/>
    <s v="Invest Cont"/>
    <n v="745"/>
    <n v="998"/>
    <m/>
    <m/>
    <s v="500    STANFORD                     AV"/>
    <m/>
    <n v="34.041600000000003"/>
    <n v="-118.244"/>
    <n v="0"/>
    <x v="12"/>
  </r>
  <r>
    <n v="200917911"/>
    <d v="2020-12-01T00:00:00"/>
    <x v="113"/>
    <n v="1900"/>
    <n v="9"/>
    <x v="3"/>
    <n v="926"/>
    <n v="1"/>
    <n v="330"/>
    <s v="BURGLARY FROM VEHICLE"/>
    <s v="1307 1302 0344"/>
    <n v="30"/>
    <s v="M"/>
    <s v="H"/>
    <n v="101"/>
    <s v="STREET"/>
    <m/>
    <m/>
    <s v="IC"/>
    <s v="Invest Cont"/>
    <n v="330"/>
    <m/>
    <m/>
    <m/>
    <s v="14200    GILMORE                      ST"/>
    <m/>
    <n v="34.187600000000003"/>
    <n v="-118.4422"/>
    <n v="0"/>
    <x v="12"/>
  </r>
  <r>
    <n v="200306585"/>
    <d v="2020-02-13T00:00:00"/>
    <x v="27"/>
    <n v="1100"/>
    <n v="3"/>
    <x v="2"/>
    <n v="331"/>
    <n v="1"/>
    <n v="510"/>
    <s v="VEHICLE - STOLEN"/>
    <m/>
    <n v="0"/>
    <m/>
    <m/>
    <n v="101"/>
    <s v="STREET"/>
    <m/>
    <m/>
    <s v="IC"/>
    <s v="Invest Cont"/>
    <n v="510"/>
    <m/>
    <m/>
    <m/>
    <s v="JEFFERSON                    BL"/>
    <s v="VINEYARD                     AV"/>
    <n v="34.025599999999997"/>
    <n v="-118.3484"/>
    <n v="0"/>
    <x v="12"/>
  </r>
  <r>
    <n v="201306583"/>
    <d v="2020-02-16T00:00:00"/>
    <x v="46"/>
    <n v="2200"/>
    <n v="13"/>
    <x v="6"/>
    <n v="1343"/>
    <n v="1"/>
    <n v="510"/>
    <s v="VEHICLE - STOLEN"/>
    <m/>
    <n v="0"/>
    <m/>
    <m/>
    <n v="101"/>
    <s v="STREET"/>
    <m/>
    <m/>
    <s v="IC"/>
    <s v="Invest Cont"/>
    <n v="510"/>
    <m/>
    <m/>
    <m/>
    <s v="800 E  40TH                         PL"/>
    <m/>
    <n v="34.010100000000001"/>
    <n v="-118.26139999999999"/>
    <n v="0"/>
    <x v="12"/>
  </r>
  <r>
    <n v="200116897"/>
    <d v="2020-08-24T00:00:00"/>
    <x v="183"/>
    <n v="1400"/>
    <n v="1"/>
    <x v="1"/>
    <n v="144"/>
    <n v="2"/>
    <n v="740"/>
    <s v="VANDALISM - FELONY ($400 &amp; OVER, ALL CHURCH VANDALISMS)"/>
    <s v="0329 1822 0417 1266"/>
    <n v="28"/>
    <s v="F"/>
    <s v="B"/>
    <n v="502"/>
    <s v="MULTI-UNIT DWELLING (APARTMENT, DUPLEX, ETC)"/>
    <m/>
    <m/>
    <s v="IC"/>
    <s v="Invest Cont"/>
    <n v="740"/>
    <m/>
    <m/>
    <m/>
    <s v="400 S  MAIN                         ST"/>
    <m/>
    <n v="34.047800000000002"/>
    <n v="-118.2484"/>
    <n v="0"/>
    <x v="12"/>
  </r>
  <r>
    <n v="201113986"/>
    <d v="2020-09-25T00:00:00"/>
    <x v="196"/>
    <n v="30"/>
    <n v="11"/>
    <x v="7"/>
    <n v="1118"/>
    <n v="2"/>
    <n v="626"/>
    <s v="INTIMATE PARTNER - SIMPLE ASSAULT"/>
    <s v="0400 0448 0429 0913 1814 2000"/>
    <n v="25"/>
    <s v="F"/>
    <s v="W"/>
    <n v="502"/>
    <s v="MULTI-UNIT DWELLING (APARTMENT, DUPLEX, ETC)"/>
    <n v="400"/>
    <s v="STRONG-ARM (HANDS, FIST, FEET OR BODILY FORCE)"/>
    <s v="AA"/>
    <s v="Adult Arrest"/>
    <n v="626"/>
    <m/>
    <m/>
    <m/>
    <s v="300 N  AVENUE 59"/>
    <m/>
    <n v="34.1128"/>
    <n v="-118.19240000000001"/>
    <n v="1"/>
    <x v="12"/>
  </r>
  <r>
    <n v="200715171"/>
    <d v="2020-10-21T00:00:00"/>
    <x v="161"/>
    <n v="430"/>
    <n v="7"/>
    <x v="0"/>
    <n v="701"/>
    <n v="2"/>
    <n v="740"/>
    <s v="VANDALISM - FELONY ($400 &amp; OVER, ALL CHURCH VANDALISMS)"/>
    <n v="329"/>
    <n v="0"/>
    <s v="M"/>
    <s v="O"/>
    <n v="203"/>
    <s v="OTHER BUSINESS"/>
    <m/>
    <m/>
    <s v="IC"/>
    <s v="Invest Cont"/>
    <n v="740"/>
    <m/>
    <m/>
    <m/>
    <s v="8000 W  MELROSE                      AV"/>
    <m/>
    <n v="34.083799999999997"/>
    <n v="-118.3648"/>
    <n v="0"/>
    <x v="12"/>
  </r>
  <r>
    <n v="201306753"/>
    <d v="2020-02-19T00:00:00"/>
    <x v="270"/>
    <n v="1330"/>
    <n v="13"/>
    <x v="6"/>
    <n v="1342"/>
    <n v="1"/>
    <n v="230"/>
    <s v="ASSAULT WITH DEADLY WEAPON, AGGRAVATED ASSAULT"/>
    <s v="1300 1100 0329 0302 1822 0906"/>
    <n v="15"/>
    <s v="M"/>
    <s v="H"/>
    <n v="101"/>
    <s v="STREET"/>
    <n v="109"/>
    <s v="SEMI-AUTOMATIC PISTOL"/>
    <s v="AA"/>
    <s v="Adult Arrest"/>
    <n v="230"/>
    <n v="998"/>
    <m/>
    <m/>
    <s v="37TH                         ST"/>
    <s v="CRAWFORD                     ST"/>
    <n v="34.014600000000002"/>
    <n v="-118.26909999999999"/>
    <n v="1"/>
    <x v="12"/>
  </r>
  <r>
    <n v="200812275"/>
    <d v="2020-07-24T00:00:00"/>
    <x v="148"/>
    <n v="1545"/>
    <n v="8"/>
    <x v="12"/>
    <n v="892"/>
    <n v="1"/>
    <n v="480"/>
    <s v="BIKE - STOLEN"/>
    <s v="1602 1607 0344 0397 1822"/>
    <n v="31"/>
    <s v="M"/>
    <s v="W"/>
    <n v="108"/>
    <s v="PARKING LOT"/>
    <m/>
    <m/>
    <s v="IC"/>
    <s v="Invest Cont"/>
    <n v="480"/>
    <m/>
    <m/>
    <m/>
    <s v="2400    SAWTELLE                     BL"/>
    <m/>
    <n v="34.034599999999998"/>
    <n v="-118.43810000000001"/>
    <n v="0"/>
    <x v="12"/>
  </r>
  <r>
    <n v="200413724"/>
    <d v="2020-10-12T00:00:00"/>
    <x v="215"/>
    <n v="800"/>
    <n v="4"/>
    <x v="4"/>
    <n v="422"/>
    <n v="1"/>
    <n v="510"/>
    <s v="VEHICLE - STOLEN"/>
    <m/>
    <n v="0"/>
    <m/>
    <m/>
    <n v="101"/>
    <s v="STREET"/>
    <m/>
    <m/>
    <s v="IC"/>
    <s v="Invest Cont"/>
    <n v="510"/>
    <m/>
    <m/>
    <m/>
    <s v="2600    DARWIN                       AV"/>
    <m/>
    <n v="34.070700000000002"/>
    <n v="-118.2103"/>
    <n v="0"/>
    <x v="12"/>
  </r>
  <r>
    <n v="200916022"/>
    <d v="2020-10-17T00:00:00"/>
    <x v="211"/>
    <n v="2040"/>
    <n v="9"/>
    <x v="3"/>
    <n v="941"/>
    <n v="2"/>
    <n v="745"/>
    <s v="VANDALISM - MISDEAMEANOR ($399 OR UNDER)"/>
    <n v="329"/>
    <n v="44"/>
    <s v="M"/>
    <s v="W"/>
    <n v="501"/>
    <s v="SINGLE FAMILY DWELLING"/>
    <m/>
    <m/>
    <s v="IC"/>
    <s v="Invest Cont"/>
    <n v="745"/>
    <m/>
    <m/>
    <m/>
    <s v="5800    NORWICH                      AV"/>
    <m/>
    <n v="34.175699999999999"/>
    <n v="-118.4607"/>
    <n v="0"/>
    <x v="12"/>
  </r>
  <r>
    <n v="200218975"/>
    <d v="2020-12-25T00:00:00"/>
    <x v="340"/>
    <n v="30"/>
    <n v="2"/>
    <x v="5"/>
    <n v="247"/>
    <n v="2"/>
    <n v="740"/>
    <s v="VANDALISM - FELONY ($400 &amp; OVER, ALL CHURCH VANDALISMS)"/>
    <s v="0329 2004"/>
    <n v="0"/>
    <s v="X"/>
    <s v="X"/>
    <n v="222"/>
    <s v="LAUNDROMAT"/>
    <n v="312"/>
    <s v="PIPE/METAL PIPE"/>
    <s v="AA"/>
    <s v="Adult Arrest"/>
    <n v="740"/>
    <n v="998"/>
    <m/>
    <m/>
    <s v="1800 W  3RD                          ST"/>
    <m/>
    <n v="34.061300000000003"/>
    <n v="-118.2689"/>
    <n v="1"/>
    <x v="12"/>
  </r>
  <r>
    <n v="200316112"/>
    <d v="2020-08-21T00:00:00"/>
    <x v="217"/>
    <n v="1730"/>
    <n v="3"/>
    <x v="2"/>
    <n v="397"/>
    <n v="1"/>
    <n v="440"/>
    <s v="THEFT PLAIN - PETTY ($950 &amp; UNDER)"/>
    <s v="0344 0352 0603 0913 1202"/>
    <n v="69"/>
    <s v="F"/>
    <s v="B"/>
    <n v="501"/>
    <s v="SINGLE FAMILY DWELLING"/>
    <m/>
    <m/>
    <s v="AO"/>
    <s v="Adult Other"/>
    <n v="440"/>
    <m/>
    <m/>
    <m/>
    <s v="4000    HALLDALE                     AV"/>
    <m/>
    <n v="34.010300000000001"/>
    <n v="-118.3023"/>
    <n v="0"/>
    <x v="12"/>
  </r>
  <r>
    <n v="200910505"/>
    <d v="2020-06-04T00:00:00"/>
    <x v="156"/>
    <n v="2055"/>
    <n v="9"/>
    <x v="3"/>
    <n v="969"/>
    <n v="2"/>
    <n v="354"/>
    <s v="THEFT OF IDENTITY"/>
    <s v="0100 1822 0928"/>
    <n v="40"/>
    <s v="M"/>
    <s v="W"/>
    <n v="501"/>
    <s v="SINGLE FAMILY DWELLING"/>
    <m/>
    <m/>
    <s v="IC"/>
    <s v="Invest Cont"/>
    <n v="354"/>
    <m/>
    <m/>
    <m/>
    <s v="12600 W  RIVERSIDE                    DR"/>
    <m/>
    <n v="34.157600000000002"/>
    <n v="-118.4074"/>
    <n v="0"/>
    <x v="12"/>
  </r>
  <r>
    <n v="201013425"/>
    <d v="2020-09-24T00:00:00"/>
    <x v="23"/>
    <n v="1640"/>
    <n v="10"/>
    <x v="11"/>
    <n v="1025"/>
    <n v="2"/>
    <n v="626"/>
    <s v="INTIMATE PARTNER - SIMPLE ASSAULT"/>
    <s v="0913 0448 1300 0408"/>
    <n v="22"/>
    <s v="F"/>
    <s v="H"/>
    <n v="108"/>
    <s v="PARKING LOT"/>
    <n v="400"/>
    <s v="STRONG-ARM (HANDS, FIST, FEET OR BODILY FORCE)"/>
    <s v="AO"/>
    <s v="Adult Other"/>
    <n v="626"/>
    <m/>
    <m/>
    <m/>
    <s v="18200    SHERMAN                      WY"/>
    <m/>
    <n v="34.201099999999997"/>
    <n v="-118.5299"/>
    <n v="0"/>
    <x v="12"/>
  </r>
  <r>
    <n v="201223522"/>
    <d v="2020-10-29T00:00:00"/>
    <x v="147"/>
    <n v="1900"/>
    <n v="12"/>
    <x v="8"/>
    <n v="1218"/>
    <n v="2"/>
    <n v="910"/>
    <s v="KIDNAPPING"/>
    <s v="1822 1309 0408 1305 0418 0448"/>
    <n v="25"/>
    <s v="F"/>
    <s v="B"/>
    <n v="101"/>
    <s v="STREET"/>
    <n v="400"/>
    <s v="STRONG-ARM (HANDS, FIST, FEET OR BODILY FORCE)"/>
    <s v="IC"/>
    <s v="Invest Cont"/>
    <n v="910"/>
    <m/>
    <m/>
    <m/>
    <s v="54TH                         ST"/>
    <s v="FIGUEROA                     ST"/>
    <n v="33.993299999999998"/>
    <n v="-118.28270000000001"/>
    <n v="0"/>
    <x v="12"/>
  </r>
  <r>
    <n v="200405403"/>
    <d v="2020-02-05T00:00:00"/>
    <x v="275"/>
    <n v="1200"/>
    <n v="4"/>
    <x v="4"/>
    <n v="478"/>
    <n v="2"/>
    <n v="627"/>
    <s v="CHILD ABUSE (PHYSICAL) - SIMPLE ASSAULT"/>
    <s v="1258 0448 0913"/>
    <n v="9"/>
    <s v="M"/>
    <s v="H"/>
    <n v="704"/>
    <s v="ELEMENTARY SCHOOL"/>
    <n v="400"/>
    <s v="STRONG-ARM (HANDS, FIST, FEET OR BODILY FORCE)"/>
    <s v="AA"/>
    <s v="Adult Arrest"/>
    <n v="627"/>
    <m/>
    <m/>
    <m/>
    <s v="1000 S  LORENA                       ST"/>
    <m/>
    <n v="34.025700000000001"/>
    <n v="-118.20229999999999"/>
    <n v="1"/>
    <x v="12"/>
  </r>
  <r>
    <n v="200813369"/>
    <d v="2020-08-26T00:00:00"/>
    <x v="319"/>
    <n v="1710"/>
    <n v="8"/>
    <x v="12"/>
    <n v="847"/>
    <n v="1"/>
    <n v="310"/>
    <s v="BURGLARY"/>
    <s v="0344 1605 1822"/>
    <n v="40"/>
    <s v="M"/>
    <s v="W"/>
    <n v="118"/>
    <s v="CONSTRUCTION SITE"/>
    <m/>
    <m/>
    <s v="IC"/>
    <s v="Invest Cont"/>
    <n v="310"/>
    <m/>
    <m/>
    <m/>
    <s v="10400    TENNESSEE                    AV"/>
    <m/>
    <n v="34.048000000000002"/>
    <n v="-118.4199"/>
    <n v="0"/>
    <x v="12"/>
  </r>
  <r>
    <n v="200311618"/>
    <d v="2020-05-20T00:00:00"/>
    <x v="62"/>
    <n v="800"/>
    <n v="3"/>
    <x v="2"/>
    <n v="316"/>
    <n v="1"/>
    <n v="510"/>
    <s v="VEHICLE - STOLEN"/>
    <m/>
    <n v="0"/>
    <m/>
    <m/>
    <n v="101"/>
    <s v="STREET"/>
    <m/>
    <m/>
    <s v="IC"/>
    <s v="Invest Cont"/>
    <n v="510"/>
    <m/>
    <m/>
    <m/>
    <s v="2300    LA SALLE                     AV"/>
    <m/>
    <n v="34.035499999999999"/>
    <n v="-118.3058"/>
    <n v="0"/>
    <x v="12"/>
  </r>
  <r>
    <n v="201107040"/>
    <d v="2020-03-08T00:00:00"/>
    <x v="330"/>
    <n v="2330"/>
    <n v="11"/>
    <x v="7"/>
    <n v="1142"/>
    <n v="2"/>
    <n v="740"/>
    <s v="VANDALISM - FELONY ($400 &amp; OVER, ALL CHURCH VANDALISMS)"/>
    <n v="329"/>
    <n v="21"/>
    <s v="F"/>
    <s v="W"/>
    <n v="104"/>
    <s v="DRIVEWAY"/>
    <m/>
    <m/>
    <s v="AO"/>
    <s v="Adult Other"/>
    <n v="740"/>
    <m/>
    <m/>
    <m/>
    <s v="4500    AMBROSE                      AV"/>
    <m/>
    <n v="34.11"/>
    <n v="-118.2882"/>
    <n v="0"/>
    <x v="12"/>
  </r>
  <r>
    <n v="201109904"/>
    <d v="2020-05-29T00:00:00"/>
    <x v="88"/>
    <n v="800"/>
    <n v="11"/>
    <x v="7"/>
    <n v="1143"/>
    <n v="1"/>
    <n v="510"/>
    <s v="VEHICLE - STOLEN"/>
    <m/>
    <n v="0"/>
    <m/>
    <m/>
    <n v="101"/>
    <s v="STREET"/>
    <m/>
    <m/>
    <s v="IC"/>
    <s v="Invest Cont"/>
    <n v="510"/>
    <m/>
    <m/>
    <m/>
    <s v="2100    HYPERION                     AV"/>
    <m/>
    <n v="34.1053"/>
    <n v="-118.27849999999999"/>
    <n v="0"/>
    <x v="12"/>
  </r>
  <r>
    <n v="200400966"/>
    <d v="2020-08-01T00:00:00"/>
    <x v="200"/>
    <n v="900"/>
    <n v="4"/>
    <x v="4"/>
    <n v="423"/>
    <n v="2"/>
    <n v="740"/>
    <s v="VANDALISM - FELONY ($400 &amp; OVER, ALL CHURCH VANDALISMS)"/>
    <s v="0329 1402 1300"/>
    <n v="34"/>
    <s v="M"/>
    <s v="H"/>
    <n v="108"/>
    <s v="PARKING LOT"/>
    <m/>
    <m/>
    <s v="IC"/>
    <s v="Invest Cont"/>
    <n v="740"/>
    <n v="998"/>
    <m/>
    <m/>
    <s v="1700    SICHEL                       ST"/>
    <m/>
    <n v="34.061799999999998"/>
    <n v="-118.2127"/>
    <n v="0"/>
    <x v="12"/>
  </r>
  <r>
    <n v="200412398"/>
    <d v="2020-09-02T00:00:00"/>
    <x v="133"/>
    <n v="2355"/>
    <n v="4"/>
    <x v="4"/>
    <n v="412"/>
    <n v="1"/>
    <n v="440"/>
    <s v="THEFT PLAIN - PETTY ($950 &amp; UNDER)"/>
    <n v="344"/>
    <n v="42"/>
    <s v="F"/>
    <s v="W"/>
    <n v="502"/>
    <s v="MULTI-UNIT DWELLING (APARTMENT, DUPLEX, ETC)"/>
    <m/>
    <m/>
    <s v="IC"/>
    <s v="Invest Cont"/>
    <n v="440"/>
    <m/>
    <m/>
    <m/>
    <s v="200 N  AVENUE 25"/>
    <m/>
    <n v="34.078000000000003"/>
    <n v="-118.21810000000001"/>
    <n v="0"/>
    <x v="12"/>
  </r>
  <r>
    <n v="201113405"/>
    <d v="2020-09-09T00:00:00"/>
    <x v="129"/>
    <n v="1820"/>
    <n v="11"/>
    <x v="7"/>
    <n v="1123"/>
    <n v="2"/>
    <n v="624"/>
    <s v="BATTERY - SIMPLE ASSAULT"/>
    <s v="1822 0603 0416"/>
    <n v="29"/>
    <s v="M"/>
    <s v="H"/>
    <n v="501"/>
    <s v="SINGLE FAMILY DWELLING"/>
    <n v="400"/>
    <s v="STRONG-ARM (HANDS, FIST, FEET OR BODILY FORCE)"/>
    <s v="AO"/>
    <s v="Adult Other"/>
    <n v="624"/>
    <m/>
    <m/>
    <m/>
    <s v="3600    BRUNSWICK                    AV"/>
    <m/>
    <n v="34.118699999999997"/>
    <n v="-118.2604"/>
    <n v="0"/>
    <x v="12"/>
  </r>
  <r>
    <n v="201214768"/>
    <d v="2020-06-16T00:00:00"/>
    <x v="33"/>
    <n v="20"/>
    <n v="12"/>
    <x v="8"/>
    <n v="1257"/>
    <n v="2"/>
    <n v="624"/>
    <s v="BATTERY - SIMPLE ASSAULT"/>
    <s v="0416 0319 0419"/>
    <n v="32"/>
    <s v="F"/>
    <s v="W"/>
    <n v="501"/>
    <s v="SINGLE FAMILY DWELLING"/>
    <n v="400"/>
    <s v="STRONG-ARM (HANDS, FIST, FEET OR BODILY FORCE)"/>
    <s v="AA"/>
    <s v="Adult Arrest"/>
    <n v="624"/>
    <m/>
    <m/>
    <m/>
    <s v="900 W  76TH                         ST"/>
    <m/>
    <n v="33.970799999999997"/>
    <n v="-118.28879999999999"/>
    <n v="1"/>
    <x v="12"/>
  </r>
  <r>
    <n v="200714334"/>
    <d v="2020-09-28T00:00:00"/>
    <x v="67"/>
    <n v="2231"/>
    <n v="7"/>
    <x v="0"/>
    <n v="745"/>
    <n v="2"/>
    <n v="888"/>
    <s v="TRESPASSING"/>
    <n v="1501"/>
    <n v="35"/>
    <s v="M"/>
    <s v="H"/>
    <n v="502"/>
    <s v="MULTI-UNIT DWELLING (APARTMENT, DUPLEX, ETC)"/>
    <m/>
    <m/>
    <s v="IC"/>
    <s v="Invest Cont"/>
    <n v="888"/>
    <m/>
    <m/>
    <m/>
    <s v="5500 W  OLYMPIC                      BL"/>
    <m/>
    <n v="34.057299999999998"/>
    <n v="-118.34910000000001"/>
    <n v="0"/>
    <x v="12"/>
  </r>
  <r>
    <n v="200311648"/>
    <d v="2020-05-21T00:00:00"/>
    <x v="62"/>
    <n v="1200"/>
    <n v="3"/>
    <x v="2"/>
    <n v="356"/>
    <n v="1"/>
    <n v="510"/>
    <s v="VEHICLE - STOLEN"/>
    <m/>
    <n v="0"/>
    <m/>
    <m/>
    <n v="101"/>
    <s v="STREET"/>
    <m/>
    <m/>
    <s v="IC"/>
    <s v="Invest Cont"/>
    <n v="510"/>
    <m/>
    <m/>
    <m/>
    <s v="37TH                         PL"/>
    <s v="NORMANDIE                    AV"/>
    <n v="34.020000000000003"/>
    <n v="-118.3002"/>
    <n v="0"/>
    <x v="12"/>
  </r>
  <r>
    <n v="200510513"/>
    <d v="2020-06-11T00:00:00"/>
    <x v="79"/>
    <n v="2130"/>
    <n v="5"/>
    <x v="10"/>
    <n v="517"/>
    <n v="1"/>
    <n v="210"/>
    <s v="ROBBERY"/>
    <s v="0416 0417 0344 0334 0345 0429 1019 0446 0327 0342"/>
    <n v="44"/>
    <s v="M"/>
    <s v="H"/>
    <n v="109"/>
    <s v="PARK/PLAYGROUND"/>
    <n v="400"/>
    <s v="STRONG-ARM (HANDS, FIST, FEET OR BODILY FORCE)"/>
    <s v="IC"/>
    <s v="Invest Cont"/>
    <n v="210"/>
    <m/>
    <m/>
    <m/>
    <s v="PACIFIC COAST"/>
    <s v="EUBANK"/>
    <n v="33.791499999999999"/>
    <n v="-118.25620000000001"/>
    <n v="0"/>
    <x v="12"/>
  </r>
  <r>
    <n v="200218621"/>
    <d v="2020-11-12T00:00:00"/>
    <x v="69"/>
    <n v="800"/>
    <n v="2"/>
    <x v="5"/>
    <n v="205"/>
    <n v="1"/>
    <n v="331"/>
    <s v="THEFT FROM MOTOR VEHICLE - GRAND ($950.01 AND OVER)"/>
    <s v="0344 0385"/>
    <n v="32"/>
    <s v="M"/>
    <s v="W"/>
    <n v="101"/>
    <s v="STREET"/>
    <m/>
    <m/>
    <s v="IC"/>
    <s v="Invest Cont"/>
    <n v="331"/>
    <m/>
    <m/>
    <m/>
    <s v="600    SILVER LAKE                  BL"/>
    <m/>
    <n v="34.078400000000002"/>
    <n v="-118.2791"/>
    <n v="0"/>
    <x v="12"/>
  </r>
  <r>
    <n v="200313653"/>
    <d v="2020-07-04T00:00:00"/>
    <x v="261"/>
    <n v="2350"/>
    <n v="3"/>
    <x v="2"/>
    <n v="395"/>
    <n v="1"/>
    <n v="236"/>
    <s v="INTIMATE PARTNER - AGGRAVATED ASSAULT"/>
    <s v="0408 0416 0446 0448 0913 1243 1813 1814 2000 0419"/>
    <n v="26"/>
    <s v="F"/>
    <s v="B"/>
    <n v="503"/>
    <s v="HOTEL"/>
    <n v="400"/>
    <s v="STRONG-ARM (HANDS, FIST, FEET OR BODILY FORCE)"/>
    <s v="AO"/>
    <s v="Adult Other"/>
    <n v="236"/>
    <m/>
    <m/>
    <m/>
    <s v="4100 S  WESTERN                      AV"/>
    <m/>
    <n v="34.009099999999997"/>
    <n v="-118.30889999999999"/>
    <n v="0"/>
    <x v="12"/>
  </r>
  <r>
    <n v="200810969"/>
    <d v="2020-06-20T00:00:00"/>
    <x v="50"/>
    <n v="645"/>
    <n v="8"/>
    <x v="12"/>
    <n v="821"/>
    <n v="1"/>
    <n v="330"/>
    <s v="BURGLARY FROM VEHICLE"/>
    <s v="0344 0377 1822"/>
    <n v="28"/>
    <s v="M"/>
    <s v="H"/>
    <n v="101"/>
    <s v="STREET"/>
    <m/>
    <m/>
    <s v="IC"/>
    <s v="Invest Cont"/>
    <n v="330"/>
    <m/>
    <m/>
    <m/>
    <s v="16800    PACIFIC COAST HY"/>
    <m/>
    <n v="34.0396"/>
    <n v="-118.5458"/>
    <n v="0"/>
    <x v="12"/>
  </r>
  <r>
    <n v="200713404"/>
    <d v="2020-08-31T00:00:00"/>
    <x v="218"/>
    <n v="300"/>
    <n v="7"/>
    <x v="0"/>
    <n v="758"/>
    <n v="1"/>
    <n v="331"/>
    <s v="THEFT FROM MOTOR VEHICLE - GRAND ($950.01 AND OVER)"/>
    <s v="1300 0344"/>
    <n v="34"/>
    <s v="M"/>
    <s v="W"/>
    <n v="101"/>
    <s v="STREET"/>
    <m/>
    <m/>
    <s v="IC"/>
    <s v="Invest Cont"/>
    <n v="331"/>
    <m/>
    <m/>
    <m/>
    <s v="S  PLYMOUTH                     BL"/>
    <s v="W  PICO                         BL"/>
    <n v="34.048200000000001"/>
    <n v="-118.3308"/>
    <n v="0"/>
    <x v="12"/>
  </r>
  <r>
    <n v="201220179"/>
    <d v="2020-09-08T00:00:00"/>
    <x v="129"/>
    <n v="430"/>
    <n v="12"/>
    <x v="8"/>
    <n v="1268"/>
    <n v="1"/>
    <n v="761"/>
    <s v="BRANDISH WEAPON"/>
    <s v="1402 1419 1407 0334 0421 2000 1823 0913"/>
    <n v="32"/>
    <s v="F"/>
    <s v="B"/>
    <n v="501"/>
    <s v="SINGLE FAMILY DWELLING"/>
    <n v="109"/>
    <s v="SEMI-AUTOMATIC PISTOL"/>
    <s v="AA"/>
    <s v="Adult Arrest"/>
    <n v="761"/>
    <n v="930"/>
    <m/>
    <m/>
    <s v="200 E  83RD                         ST"/>
    <m/>
    <n v="33.963700000000003"/>
    <n v="-118.26949999999999"/>
    <n v="1"/>
    <x v="12"/>
  </r>
  <r>
    <n v="200705314"/>
    <d v="2020-01-28T00:00:00"/>
    <x v="259"/>
    <n v="1645"/>
    <n v="7"/>
    <x v="0"/>
    <n v="706"/>
    <n v="1"/>
    <n v="310"/>
    <s v="BURGLARY"/>
    <s v="1402 0358 1607"/>
    <n v="38"/>
    <s v="M"/>
    <s v="W"/>
    <n v="504"/>
    <s v="OTHER RESIDENCE"/>
    <m/>
    <m/>
    <s v="AA"/>
    <s v="Adult Arrest"/>
    <n v="310"/>
    <n v="998"/>
    <m/>
    <m/>
    <s v="700 N  MC CADDEN                    PL"/>
    <m/>
    <n v="34.083500000000001"/>
    <n v="-118.3374"/>
    <n v="1"/>
    <x v="12"/>
  </r>
  <r>
    <n v="200308548"/>
    <d v="2020-03-14T00:00:00"/>
    <x v="124"/>
    <n v="2030"/>
    <n v="3"/>
    <x v="2"/>
    <n v="332"/>
    <n v="1"/>
    <n v="440"/>
    <s v="THEFT PLAIN - PETTY ($950 &amp; UNDER)"/>
    <s v="0344 1817"/>
    <n v="46"/>
    <s v="M"/>
    <s v="H"/>
    <n v="102"/>
    <s v="SIDEWALK"/>
    <m/>
    <m/>
    <s v="IC"/>
    <s v="Invest Cont"/>
    <n v="440"/>
    <m/>
    <m/>
    <m/>
    <s v="4600 W  ADAMS                        BL"/>
    <m/>
    <n v="34.032600000000002"/>
    <n v="-118.34050000000001"/>
    <n v="0"/>
    <x v="12"/>
  </r>
  <r>
    <n v="200314837"/>
    <d v="2020-07-27T00:00:00"/>
    <x v="109"/>
    <n v="1055"/>
    <n v="3"/>
    <x v="2"/>
    <n v="353"/>
    <n v="1"/>
    <n v="442"/>
    <s v="SHOPLIFTING - PETTY THEFT ($950 &amp; UNDER)"/>
    <s v="0325 0104 0378 0202"/>
    <n v="19"/>
    <s v="X"/>
    <s v="X"/>
    <n v="403"/>
    <s v="DRUG STORE"/>
    <m/>
    <m/>
    <s v="IC"/>
    <s v="Invest Cont"/>
    <n v="442"/>
    <m/>
    <m/>
    <m/>
    <s v="3700    CRENSHAW                     BL"/>
    <m/>
    <n v="34.020899999999997"/>
    <n v="-118.34059999999999"/>
    <n v="0"/>
    <x v="12"/>
  </r>
  <r>
    <n v="201217944"/>
    <d v="2020-08-05T00:00:00"/>
    <x v="268"/>
    <n v="2230"/>
    <n v="12"/>
    <x v="8"/>
    <n v="1257"/>
    <n v="1"/>
    <n v="761"/>
    <s v="BRANDISH WEAPON"/>
    <s v="0913 2002 0334"/>
    <n v="57"/>
    <s v="M"/>
    <s v="B"/>
    <n v="502"/>
    <s v="MULTI-UNIT DWELLING (APARTMENT, DUPLEX, ETC)"/>
    <n v="308"/>
    <s v="STICK"/>
    <s v="IC"/>
    <s v="Invest Cont"/>
    <n v="761"/>
    <m/>
    <m/>
    <m/>
    <s v="7600 S  HOOVER                       ST"/>
    <m/>
    <n v="33.970300000000002"/>
    <n v="-118.2871"/>
    <n v="0"/>
    <x v="12"/>
  </r>
  <r>
    <n v="201107615"/>
    <d v="2020-03-22T00:00:00"/>
    <x v="35"/>
    <n v="1600"/>
    <n v="11"/>
    <x v="7"/>
    <n v="1149"/>
    <n v="2"/>
    <n v="626"/>
    <s v="INTIMATE PARTNER - SIMPLE ASSAULT"/>
    <s v="0400 0444 2000 0913"/>
    <n v="27"/>
    <s v="F"/>
    <s v="H"/>
    <n v="502"/>
    <s v="MULTI-UNIT DWELLING (APARTMENT, DUPLEX, ETC)"/>
    <n v="400"/>
    <s v="STRONG-ARM (HANDS, FIST, FEET OR BODILY FORCE)"/>
    <s v="AO"/>
    <s v="Adult Other"/>
    <n v="626"/>
    <m/>
    <m/>
    <m/>
    <s v="200 N  AVE 55"/>
    <m/>
    <n v="34.109400000000001"/>
    <n v="-118.19629999999999"/>
    <n v="0"/>
    <x v="12"/>
  </r>
  <r>
    <n v="200711763"/>
    <d v="2020-07-18T00:00:00"/>
    <x v="20"/>
    <n v="1700"/>
    <n v="7"/>
    <x v="0"/>
    <n v="782"/>
    <n v="1"/>
    <n v="310"/>
    <s v="BURGLARY"/>
    <s v="1822 1607 0344"/>
    <n v="35"/>
    <s v="F"/>
    <s v="W"/>
    <n v="221"/>
    <s v="PUBLIC STORAGE"/>
    <m/>
    <m/>
    <s v="IC"/>
    <s v="Invest Cont"/>
    <n v="310"/>
    <m/>
    <m/>
    <m/>
    <s v="5900    VENICE                       BL"/>
    <m/>
    <n v="34.039700000000003"/>
    <n v="-118.37"/>
    <n v="0"/>
    <x v="12"/>
  </r>
  <r>
    <n v="200512150"/>
    <d v="2020-07-22T00:00:00"/>
    <x v="231"/>
    <n v="1430"/>
    <n v="5"/>
    <x v="10"/>
    <n v="524"/>
    <n v="2"/>
    <n v="930"/>
    <s v="CRIMINAL THREATS - NO WEAPON DISPLAYED"/>
    <s v="0432 0906 0361 0421"/>
    <n v="32"/>
    <s v="M"/>
    <s v="H"/>
    <n v="501"/>
    <s v="SINGLE FAMILY DWELLING"/>
    <n v="511"/>
    <s v="VERBAL THREAT"/>
    <s v="IC"/>
    <s v="Invest Cont"/>
    <n v="930"/>
    <m/>
    <m/>
    <m/>
    <s v="400    MAR VISTA                    AV"/>
    <m/>
    <n v="33.773299999999999"/>
    <n v="-118.27760000000001"/>
    <n v="0"/>
    <x v="12"/>
  </r>
  <r>
    <n v="201215237"/>
    <d v="2020-06-23T00:00:00"/>
    <x v="252"/>
    <n v="2350"/>
    <n v="12"/>
    <x v="8"/>
    <n v="1233"/>
    <n v="2"/>
    <n v="626"/>
    <s v="INTIMATE PARTNER - SIMPLE ASSAULT"/>
    <s v="0408 2000 1814 0913"/>
    <n v="56"/>
    <s v="F"/>
    <s v="B"/>
    <n v="501"/>
    <s v="SINGLE FAMILY DWELLING"/>
    <n v="400"/>
    <s v="STRONG-ARM (HANDS, FIST, FEET OR BODILY FORCE)"/>
    <s v="IC"/>
    <s v="Invest Cont"/>
    <n v="626"/>
    <m/>
    <m/>
    <m/>
    <s v="6100 S  HOBART                       BL"/>
    <m/>
    <n v="33.984499999999997"/>
    <n v="-118.3078"/>
    <n v="0"/>
    <x v="12"/>
  </r>
  <r>
    <n v="200707296"/>
    <d v="2020-03-10T00:00:00"/>
    <x v="330"/>
    <n v="2130"/>
    <n v="7"/>
    <x v="0"/>
    <n v="735"/>
    <n v="2"/>
    <n v="745"/>
    <s v="VANDALISM - MISDEAMEANOR ($399 OR UNDER)"/>
    <n v="329"/>
    <n v="65"/>
    <s v="M"/>
    <s v="W"/>
    <n v="203"/>
    <s v="OTHER BUSINESS"/>
    <m/>
    <m/>
    <s v="IC"/>
    <s v="Invest Cont"/>
    <n v="745"/>
    <m/>
    <m/>
    <m/>
    <s v="5300    WILSHIRE                     BL"/>
    <m/>
    <n v="34.0623"/>
    <n v="-118.34399999999999"/>
    <n v="0"/>
    <x v="12"/>
  </r>
  <r>
    <n v="200916806"/>
    <d v="2020-11-03T00:00:00"/>
    <x v="137"/>
    <n v="1347"/>
    <n v="9"/>
    <x v="3"/>
    <n v="938"/>
    <n v="1"/>
    <n v="440"/>
    <s v="THEFT PLAIN - PETTY ($950 &amp; UNDER)"/>
    <s v="0344 1822"/>
    <n v="42"/>
    <s v="F"/>
    <s v="W"/>
    <n v="121"/>
    <s v="YARD (RESIDENTIAL/BUSINESS)"/>
    <m/>
    <m/>
    <s v="IC"/>
    <s v="Invest Cont"/>
    <n v="440"/>
    <m/>
    <m/>
    <m/>
    <s v="5900    NAGLE                        AV"/>
    <m/>
    <n v="34.177900000000001"/>
    <n v="-118.4238"/>
    <n v="0"/>
    <x v="12"/>
  </r>
  <r>
    <n v="200118064"/>
    <d v="2020-09-16T00:00:00"/>
    <x v="90"/>
    <n v="2115"/>
    <n v="1"/>
    <x v="1"/>
    <n v="185"/>
    <n v="2"/>
    <n v="626"/>
    <s v="INTIMATE PARTNER - SIMPLE ASSAULT"/>
    <s v="0416 1813"/>
    <n v="27"/>
    <s v="F"/>
    <s v="A"/>
    <n v="502"/>
    <s v="MULTI-UNIT DWELLING (APARTMENT, DUPLEX, ETC)"/>
    <n v="500"/>
    <s v="UNKNOWN WEAPON/OTHER WEAPON"/>
    <s v="IC"/>
    <s v="Invest Cont"/>
    <n v="626"/>
    <m/>
    <m/>
    <m/>
    <s v="1200 S  BROADWAY"/>
    <m/>
    <n v="34.037700000000001"/>
    <n v="-118.2607"/>
    <n v="0"/>
    <x v="12"/>
  </r>
  <r>
    <n v="200617847"/>
    <d v="2020-11-02T00:00:00"/>
    <x v="326"/>
    <n v="1900"/>
    <n v="6"/>
    <x v="9"/>
    <n v="647"/>
    <n v="1"/>
    <n v="330"/>
    <s v="BURGLARY FROM VEHICLE"/>
    <s v="1300 1601 0344 1822"/>
    <n v="32"/>
    <s v="F"/>
    <s v="W"/>
    <n v="123"/>
    <s v="PARKING UNDERGROUND/BUILDING"/>
    <m/>
    <m/>
    <s v="IC"/>
    <s v="Invest Cont"/>
    <n v="330"/>
    <m/>
    <m/>
    <m/>
    <s v="5800    CARLTON                      WY"/>
    <m/>
    <n v="34.100299999999997"/>
    <n v="-118.31659999999999"/>
    <n v="0"/>
    <x v="12"/>
  </r>
  <r>
    <n v="200611543"/>
    <d v="2020-06-18T00:00:00"/>
    <x v="255"/>
    <n v="900"/>
    <n v="6"/>
    <x v="9"/>
    <n v="626"/>
    <n v="2"/>
    <n v="901"/>
    <s v="VIOLATION OF RESTRAINING ORDER"/>
    <s v="0913 2038 1202"/>
    <n v="66"/>
    <s v="M"/>
    <s v="W"/>
    <n v="501"/>
    <s v="SINGLE FAMILY DWELLING"/>
    <m/>
    <m/>
    <s v="IC"/>
    <s v="Invest Cont"/>
    <n v="901"/>
    <m/>
    <m/>
    <m/>
    <s v="6300    GRAPE                        PL"/>
    <m/>
    <n v="34.1143"/>
    <n v="-118.32550000000001"/>
    <n v="0"/>
    <x v="12"/>
  </r>
  <r>
    <n v="201305079"/>
    <d v="2020-01-20T00:00:00"/>
    <x v="204"/>
    <n v="230"/>
    <n v="13"/>
    <x v="6"/>
    <n v="1367"/>
    <n v="1"/>
    <n v="510"/>
    <s v="VEHICLE - STOLEN"/>
    <m/>
    <n v="0"/>
    <m/>
    <m/>
    <n v="101"/>
    <s v="STREET"/>
    <m/>
    <m/>
    <s v="IC"/>
    <s v="Invest Cont"/>
    <n v="510"/>
    <m/>
    <m/>
    <m/>
    <s v="1500 E  VERNON                       AV"/>
    <m/>
    <n v="34.003900000000002"/>
    <n v="-118.24769999999999"/>
    <n v="0"/>
    <x v="12"/>
  </r>
  <r>
    <n v="200608408"/>
    <d v="2020-03-27T00:00:00"/>
    <x v="13"/>
    <n v="2150"/>
    <n v="6"/>
    <x v="9"/>
    <n v="636"/>
    <n v="2"/>
    <n v="662"/>
    <s v="BUNCO, GRAND THEFT"/>
    <n v="701"/>
    <n v="28"/>
    <s v="M"/>
    <s v="O"/>
    <n v="502"/>
    <s v="MULTI-UNIT DWELLING (APARTMENT, DUPLEX, ETC)"/>
    <m/>
    <m/>
    <s v="IC"/>
    <s v="Invest Cont"/>
    <n v="662"/>
    <m/>
    <m/>
    <m/>
    <s v="1700    WILCOX                       AV"/>
    <m/>
    <n v="34.101599999999998"/>
    <n v="-118.331"/>
    <n v="0"/>
    <x v="12"/>
  </r>
  <r>
    <n v="201108304"/>
    <d v="2020-04-13T00:00:00"/>
    <x v="57"/>
    <n v="1545"/>
    <n v="11"/>
    <x v="7"/>
    <n v="1148"/>
    <n v="1"/>
    <n v="331"/>
    <s v="THEFT FROM MOTOR VEHICLE - GRAND ($950.01 AND OVER)"/>
    <n v="385"/>
    <n v="30"/>
    <s v="M"/>
    <s v="W"/>
    <n v="101"/>
    <s v="STREET"/>
    <m/>
    <m/>
    <s v="IC"/>
    <s v="Invest Cont"/>
    <n v="331"/>
    <m/>
    <m/>
    <m/>
    <s v="200    MUSEUM                       DR"/>
    <m/>
    <n v="34.098799999999997"/>
    <n v="-118.2062"/>
    <n v="0"/>
    <x v="12"/>
  </r>
  <r>
    <n v="200713073"/>
    <d v="2020-08-23T00:00:00"/>
    <x v="273"/>
    <n v="130"/>
    <n v="7"/>
    <x v="0"/>
    <n v="762"/>
    <n v="2"/>
    <n v="626"/>
    <s v="INTIMATE PARTNER - SIMPLE ASSAULT"/>
    <s v="2000 2004 1218 0446 1814"/>
    <n v="64"/>
    <s v="M"/>
    <s v="W"/>
    <n v="102"/>
    <s v="SIDEWALK"/>
    <n v="400"/>
    <s v="STRONG-ARM (HANDS, FIST, FEET OR BODILY FORCE)"/>
    <s v="AO"/>
    <s v="Adult Other"/>
    <n v="626"/>
    <m/>
    <m/>
    <m/>
    <s v="1500 S  LA CIENEGA                   BL"/>
    <m/>
    <n v="34.050199999999997"/>
    <n v="-118.3762"/>
    <n v="0"/>
    <x v="12"/>
  </r>
  <r>
    <n v="200400956"/>
    <d v="2020-07-30T00:00:00"/>
    <x v="8"/>
    <n v="545"/>
    <n v="4"/>
    <x v="4"/>
    <n v="477"/>
    <n v="1"/>
    <n v="330"/>
    <s v="BURGLARY FROM VEHICLE"/>
    <s v="0344 1302 0329"/>
    <n v="26"/>
    <s v="M"/>
    <s v="H"/>
    <n v="720"/>
    <s v="JUNIOR HIGH SCHOOL"/>
    <m/>
    <m/>
    <s v="IC"/>
    <s v="Invest Cont"/>
    <n v="330"/>
    <m/>
    <m/>
    <m/>
    <s v="2500 E  6TH                          ST"/>
    <m/>
    <n v="34.0366"/>
    <n v="-118.2116"/>
    <n v="0"/>
    <x v="12"/>
  </r>
  <r>
    <n v="200610211"/>
    <d v="2020-05-14T00:00:00"/>
    <x v="80"/>
    <n v="350"/>
    <n v="6"/>
    <x v="9"/>
    <n v="642"/>
    <n v="2"/>
    <n v="930"/>
    <s v="CRIMINAL THREATS - NO WEAPON DISPLAYED"/>
    <s v="0448 0429 0406 0400 0444 0445"/>
    <n v="23"/>
    <s v="F"/>
    <s v="B"/>
    <n v="101"/>
    <s v="STREET"/>
    <n v="400"/>
    <s v="STRONG-ARM (HANDS, FIST, FEET OR BODILY FORCE)"/>
    <s v="AA"/>
    <s v="Adult Arrest"/>
    <n v="930"/>
    <m/>
    <m/>
    <m/>
    <s v="LEMON GROVE"/>
    <s v="OXFORD"/>
    <n v="34.098100000000002"/>
    <n v="-118.35769999999999"/>
    <n v="1"/>
    <x v="12"/>
  </r>
  <r>
    <n v="200907105"/>
    <d v="2020-03-08T00:00:00"/>
    <x v="125"/>
    <n v="1800"/>
    <n v="9"/>
    <x v="3"/>
    <n v="926"/>
    <n v="1"/>
    <n v="440"/>
    <s v="THEFT PLAIN - PETTY ($950 &amp; UNDER)"/>
    <n v="344"/>
    <n v="44"/>
    <s v="M"/>
    <s v="H"/>
    <n v="502"/>
    <s v="MULTI-UNIT DWELLING (APARTMENT, DUPLEX, ETC)"/>
    <m/>
    <m/>
    <s v="AO"/>
    <s v="Adult Other"/>
    <n v="440"/>
    <m/>
    <m/>
    <m/>
    <s v="6700    WOODMAN                      AV"/>
    <m/>
    <n v="34.190300000000001"/>
    <n v="-118.43989999999999"/>
    <n v="0"/>
    <x v="12"/>
  </r>
  <r>
    <n v="201106166"/>
    <d v="2020-02-18T00:00:00"/>
    <x v="206"/>
    <n v="1100"/>
    <n v="11"/>
    <x v="7"/>
    <n v="1143"/>
    <n v="2"/>
    <n v="649"/>
    <s v="DOCUMENT FORGERY / STOLEN FELONY"/>
    <n v="923"/>
    <n v="67"/>
    <s v="M"/>
    <s v="W"/>
    <n v="501"/>
    <s v="SINGLE FAMILY DWELLING"/>
    <m/>
    <m/>
    <s v="IC"/>
    <s v="Invest Cont"/>
    <n v="649"/>
    <m/>
    <m/>
    <m/>
    <s v="1500    SANBORN                      AV"/>
    <m/>
    <n v="34.098199999999999"/>
    <n v="-118.2787"/>
    <n v="0"/>
    <x v="12"/>
  </r>
  <r>
    <n v="201207819"/>
    <d v="2020-02-25T00:00:00"/>
    <x v="277"/>
    <n v="1200"/>
    <n v="12"/>
    <x v="8"/>
    <n v="1218"/>
    <n v="1"/>
    <n v="440"/>
    <s v="THEFT PLAIN - PETTY ($950 &amp; UNDER)"/>
    <n v="344"/>
    <n v="0"/>
    <s v="X"/>
    <s v="X"/>
    <n v="203"/>
    <s v="OTHER BUSINESS"/>
    <m/>
    <m/>
    <s v="AO"/>
    <s v="Adult Other"/>
    <n v="440"/>
    <m/>
    <m/>
    <m/>
    <s v="5700 S  HOOVER                       ST"/>
    <m/>
    <n v="33.990499999999997"/>
    <n v="-118.2871"/>
    <n v="0"/>
    <x v="12"/>
  </r>
  <r>
    <n v="200320925"/>
    <d v="2020-11-25T00:00:00"/>
    <x v="287"/>
    <n v="1919"/>
    <n v="3"/>
    <x v="2"/>
    <n v="316"/>
    <n v="2"/>
    <n v="740"/>
    <s v="VANDALISM - FELONY ($400 &amp; OVER, ALL CHURCH VANDALISMS)"/>
    <s v="0329 1309 1822"/>
    <n v="23"/>
    <s v="M"/>
    <s v="W"/>
    <n v="122"/>
    <s v="VEHICLE, PASSENGER/TRUCK"/>
    <m/>
    <m/>
    <s v="IC"/>
    <s v="Invest Cont"/>
    <n v="740"/>
    <m/>
    <m/>
    <m/>
    <s v="2200 S  WESTERN                      AV"/>
    <m/>
    <n v="34.036099999999998"/>
    <n v="-118.309"/>
    <n v="0"/>
    <x v="12"/>
  </r>
  <r>
    <n v="200305873"/>
    <d v="2020-02-01T00:00:00"/>
    <x v="87"/>
    <n v="1500"/>
    <n v="3"/>
    <x v="2"/>
    <n v="361"/>
    <n v="1"/>
    <n v="510"/>
    <s v="VEHICLE - STOLEN"/>
    <m/>
    <n v="0"/>
    <m/>
    <m/>
    <n v="108"/>
    <s v="PARKING LOT"/>
    <m/>
    <m/>
    <s v="IC"/>
    <s v="Invest Cont"/>
    <n v="510"/>
    <m/>
    <m/>
    <m/>
    <s v="5000    OBAMA                        BL"/>
    <m/>
    <n v="34.017099999999999"/>
    <n v="-118.3531"/>
    <n v="0"/>
    <x v="12"/>
  </r>
  <r>
    <n v="200116628"/>
    <d v="2020-08-19T00:00:00"/>
    <x v="133"/>
    <n v="2200"/>
    <n v="1"/>
    <x v="1"/>
    <n v="182"/>
    <n v="1"/>
    <n v="420"/>
    <s v="THEFT FROM MOTOR VEHICLE - PETTY ($950 &amp; UNDER)"/>
    <s v="1822 1300 1210 1607 0344"/>
    <n v="34"/>
    <s v="M"/>
    <s v="A"/>
    <n v="123"/>
    <s v="PARKING UNDERGROUND/BUILDING"/>
    <n v="500"/>
    <s v="UNKNOWN WEAPON/OTHER WEAPON"/>
    <s v="IC"/>
    <s v="Invest Cont"/>
    <n v="420"/>
    <m/>
    <m/>
    <m/>
    <s v="1200 S  FIGUEROA                     ST"/>
    <m/>
    <n v="34.041600000000003"/>
    <n v="-118.2671"/>
    <n v="0"/>
    <x v="12"/>
  </r>
  <r>
    <n v="200120742"/>
    <d v="2020-11-08T00:00:00"/>
    <x v="249"/>
    <n v="2230"/>
    <n v="1"/>
    <x v="1"/>
    <n v="163"/>
    <n v="1"/>
    <n v="510"/>
    <s v="VEHICLE - STOLEN"/>
    <m/>
    <n v="0"/>
    <m/>
    <m/>
    <n v="101"/>
    <s v="STREET"/>
    <m/>
    <m/>
    <s v="AO"/>
    <s v="Adult Other"/>
    <n v="510"/>
    <m/>
    <m/>
    <m/>
    <s v="700 S  BROADWAY"/>
    <m/>
    <n v="34.044400000000003"/>
    <n v="-118.25409999999999"/>
    <n v="0"/>
    <x v="12"/>
  </r>
  <r>
    <n v="200410390"/>
    <d v="2020-07-01T00:00:00"/>
    <x v="37"/>
    <n v="1800"/>
    <n v="4"/>
    <x v="4"/>
    <n v="453"/>
    <n v="1"/>
    <n v="230"/>
    <s v="ASSAULT WITH DEADLY WEAPON, AGGRAVATED ASSAULT"/>
    <s v="0400 0416 0913 1202 1701"/>
    <n v="67"/>
    <s v="M"/>
    <s v="H"/>
    <n v="502"/>
    <s v="MULTI-UNIT DWELLING (APARTMENT, DUPLEX, ETC)"/>
    <n v="400"/>
    <s v="STRONG-ARM (HANDS, FIST, FEET OR BODILY FORCE)"/>
    <s v="AO"/>
    <s v="Adult Other"/>
    <n v="230"/>
    <m/>
    <m/>
    <m/>
    <s v="1800    BRIDGE                       ST"/>
    <m/>
    <n v="34.051099999999998"/>
    <n v="-118.2149"/>
    <n v="0"/>
    <x v="12"/>
  </r>
  <r>
    <n v="200910930"/>
    <d v="2020-06-12T00:00:00"/>
    <x v="79"/>
    <n v="1720"/>
    <n v="9"/>
    <x v="3"/>
    <n v="923"/>
    <n v="2"/>
    <n v="930"/>
    <s v="CRIMINAL THREATS - NO WEAPON DISPLAYED"/>
    <n v="421"/>
    <n v="53"/>
    <s v="M"/>
    <s v="H"/>
    <n v="102"/>
    <s v="SIDEWALK"/>
    <n v="511"/>
    <s v="VERBAL THREAT"/>
    <s v="AO"/>
    <s v="Adult Other"/>
    <n v="930"/>
    <m/>
    <m/>
    <m/>
    <s v="6400    VAN NUYS                     BL"/>
    <m/>
    <n v="34.190300000000001"/>
    <n v="-118.45740000000001"/>
    <n v="0"/>
    <x v="12"/>
  </r>
  <r>
    <n v="200318894"/>
    <d v="2020-10-15T00:00:00"/>
    <x v="196"/>
    <n v="1210"/>
    <n v="3"/>
    <x v="2"/>
    <n v="333"/>
    <n v="2"/>
    <n v="354"/>
    <s v="THEFT OF IDENTITY"/>
    <s v="0917 0100 1822"/>
    <n v="25"/>
    <s v="F"/>
    <s v="B"/>
    <n v="501"/>
    <s v="SINGLE FAMILY DWELLING"/>
    <m/>
    <m/>
    <s v="IC"/>
    <s v="Invest Cont"/>
    <n v="354"/>
    <m/>
    <m/>
    <m/>
    <s v="3700    EXPOSITION                   BL"/>
    <m/>
    <n v="34.023499999999999"/>
    <n v="-118.34"/>
    <n v="0"/>
    <x v="12"/>
  </r>
  <r>
    <n v="200617938"/>
    <d v="2020-11-13T00:00:00"/>
    <x v="55"/>
    <n v="1905"/>
    <n v="6"/>
    <x v="9"/>
    <n v="666"/>
    <n v="2"/>
    <n v="745"/>
    <s v="VANDALISM - MISDEAMEANOR ($399 OR UNDER)"/>
    <s v="0329 1822"/>
    <n v="0"/>
    <s v="X"/>
    <s v="X"/>
    <n v="726"/>
    <s v="POLICE FACILITY"/>
    <n v="400"/>
    <s v="STRONG-ARM (HANDS, FIST, FEET OR BODILY FORCE)"/>
    <s v="IC"/>
    <s v="Invest Cont"/>
    <n v="745"/>
    <m/>
    <m/>
    <m/>
    <s v="1300 N  WILCOX                       AV"/>
    <m/>
    <n v="34.094299999999997"/>
    <n v="-118.331"/>
    <n v="0"/>
    <x v="12"/>
  </r>
  <r>
    <n v="200707494"/>
    <d v="2020-03-15T00:00:00"/>
    <x v="342"/>
    <n v="2246"/>
    <n v="7"/>
    <x v="0"/>
    <n v="749"/>
    <n v="1"/>
    <n v="310"/>
    <s v="BURGLARY"/>
    <s v="0325 0329"/>
    <n v="19"/>
    <s v="M"/>
    <s v="O"/>
    <n v="203"/>
    <s v="OTHER BUSINESS"/>
    <m/>
    <m/>
    <s v="IC"/>
    <s v="Invest Cont"/>
    <n v="310"/>
    <m/>
    <m/>
    <m/>
    <s v="900    CRENSHAW                     BL"/>
    <m/>
    <n v="34.058500000000002"/>
    <n v="-118.3262"/>
    <n v="0"/>
    <x v="12"/>
  </r>
  <r>
    <n v="200321039"/>
    <d v="2020-11-28T00:00:00"/>
    <x v="289"/>
    <n v="1950"/>
    <n v="3"/>
    <x v="2"/>
    <n v="333"/>
    <n v="1"/>
    <n v="236"/>
    <s v="INTIMATE PARTNER - AGGRAVATED ASSAULT"/>
    <s v="2000 0913 1814 0408 0416 0446 1310 0216"/>
    <n v="20"/>
    <s v="F"/>
    <s v="A"/>
    <n v="122"/>
    <s v="VEHICLE, PASSENGER/TRUCK"/>
    <n v="400"/>
    <s v="STRONG-ARM (HANDS, FIST, FEET OR BODILY FORCE)"/>
    <s v="IC"/>
    <s v="Invest Cont"/>
    <n v="236"/>
    <m/>
    <m/>
    <m/>
    <s v="29TH                         ST"/>
    <s v="VICTORIA                     AV"/>
    <n v="34.029499999999999"/>
    <n v="-118.33629999999999"/>
    <n v="0"/>
    <x v="12"/>
  </r>
  <r>
    <n v="201212210"/>
    <d v="2020-05-04T00:00:00"/>
    <x v="180"/>
    <n v="350"/>
    <n v="12"/>
    <x v="8"/>
    <n v="1235"/>
    <n v="1"/>
    <n v="330"/>
    <s v="BURGLARY FROM VEHICLE"/>
    <s v="1202 0329 0344 0342 1309 1300 1822 0385"/>
    <n v="80"/>
    <s v="M"/>
    <s v="H"/>
    <n v="101"/>
    <s v="STREET"/>
    <m/>
    <m/>
    <s v="IC"/>
    <s v="Invest Cont"/>
    <n v="330"/>
    <m/>
    <m/>
    <m/>
    <s v="1200 W  59TH                         PL"/>
    <m/>
    <n v="33.986699999999999"/>
    <n v="-118.2958"/>
    <n v="0"/>
    <x v="12"/>
  </r>
  <r>
    <n v="201011132"/>
    <d v="2020-07-19T00:00:00"/>
    <x v="264"/>
    <n v="1500"/>
    <n v="10"/>
    <x v="11"/>
    <n v="1028"/>
    <n v="1"/>
    <n v="420"/>
    <s v="THEFT FROM MOTOR VEHICLE - PETTY ($950 &amp; UNDER)"/>
    <m/>
    <n v="0"/>
    <m/>
    <m/>
    <n v="104"/>
    <s v="DRIVEWAY"/>
    <m/>
    <m/>
    <s v="IC"/>
    <s v="Invest Cont"/>
    <n v="420"/>
    <m/>
    <m/>
    <m/>
    <s v="6700    GERALD                       AV"/>
    <m/>
    <n v="34.191600000000001"/>
    <n v="-118.49339999999999"/>
    <n v="0"/>
    <x v="12"/>
  </r>
  <r>
    <n v="200214785"/>
    <d v="2020-09-08T00:00:00"/>
    <x v="84"/>
    <n v="1800"/>
    <n v="2"/>
    <x v="5"/>
    <n v="204"/>
    <n v="1"/>
    <n v="440"/>
    <s v="THEFT PLAIN - PETTY ($950 &amp; UNDER)"/>
    <s v="1822 0344 2004"/>
    <n v="19"/>
    <s v="X"/>
    <s v="X"/>
    <n v="118"/>
    <s v="CONSTRUCTION SITE"/>
    <m/>
    <m/>
    <s v="IC"/>
    <s v="Invest Cont"/>
    <n v="440"/>
    <m/>
    <m/>
    <m/>
    <s v="700    HYPERION                     AV"/>
    <m/>
    <n v="34.084699999999998"/>
    <n v="-118.28449999999999"/>
    <n v="0"/>
    <x v="12"/>
  </r>
  <r>
    <n v="201006283"/>
    <d v="2020-02-21T00:00:00"/>
    <x v="100"/>
    <n v="1510"/>
    <n v="10"/>
    <x v="11"/>
    <n v="1001"/>
    <n v="2"/>
    <n v="624"/>
    <s v="BATTERY - SIMPLE ASSAULT"/>
    <s v="0416 0913 0305 0408"/>
    <n v="15"/>
    <s v="F"/>
    <s v="A"/>
    <n v="721"/>
    <s v="HIGH SCHOOL"/>
    <n v="400"/>
    <s v="STRONG-ARM (HANDS, FIST, FEET OR BODILY FORCE)"/>
    <s v="IC"/>
    <s v="Invest Cont"/>
    <n v="624"/>
    <m/>
    <m/>
    <m/>
    <s v="8100    VANALDEN                     AV"/>
    <m/>
    <n v="34.217500000000001"/>
    <n v="-118.5492"/>
    <n v="0"/>
    <x v="12"/>
  </r>
  <r>
    <n v="201206362"/>
    <d v="2020-02-01T00:00:00"/>
    <x v="87"/>
    <n v="1140"/>
    <n v="12"/>
    <x v="8"/>
    <n v="1253"/>
    <n v="1"/>
    <n v="442"/>
    <s v="SHOPLIFTING - PETTY THEFT ($950 &amp; UNDER)"/>
    <s v="2028 0325"/>
    <n v="30"/>
    <s v="M"/>
    <s v="H"/>
    <n v="242"/>
    <s v="DISCOUNT STORE (99 CENT,DOLLAR,ETC."/>
    <n v="400"/>
    <s v="STRONG-ARM (HANDS, FIST, FEET OR BODILY FORCE)"/>
    <s v="IC"/>
    <s v="Invest Cont"/>
    <n v="442"/>
    <m/>
    <m/>
    <m/>
    <s v="7300 S  WESTERN                      AV"/>
    <m/>
    <n v="33.973700000000001"/>
    <n v="-118.309"/>
    <n v="0"/>
    <x v="12"/>
  </r>
  <r>
    <n v="200508774"/>
    <d v="2020-04-27T00:00:00"/>
    <x v="179"/>
    <n v="2100"/>
    <n v="5"/>
    <x v="10"/>
    <n v="515"/>
    <n v="2"/>
    <n v="901"/>
    <s v="VIOLATION OF RESTRAINING ORDER"/>
    <s v="0329 0561 1300 2004 2038"/>
    <n v="70"/>
    <s v="M"/>
    <s v="H"/>
    <n v="501"/>
    <s v="SINGLE FAMILY DWELLING"/>
    <m/>
    <m/>
    <s v="AA"/>
    <s v="Adult Arrest"/>
    <n v="901"/>
    <m/>
    <m/>
    <m/>
    <s v="1600    LAGOON                       AV"/>
    <m/>
    <n v="33.795200000000001"/>
    <n v="-118.26819999999999"/>
    <n v="1"/>
    <x v="12"/>
  </r>
  <r>
    <n v="200505929"/>
    <d v="2020-01-27T00:00:00"/>
    <x v="327"/>
    <n v="1800"/>
    <n v="5"/>
    <x v="10"/>
    <n v="563"/>
    <n v="1"/>
    <n v="480"/>
    <s v="BIKE - STOLEN"/>
    <s v="0344 0397"/>
    <n v="39"/>
    <s v="M"/>
    <s v="C"/>
    <n v="502"/>
    <s v="MULTI-UNIT DWELLING (APARTMENT, DUPLEX, ETC)"/>
    <m/>
    <m/>
    <s v="IC"/>
    <s v="Invest Cont"/>
    <n v="480"/>
    <m/>
    <m/>
    <m/>
    <s v="12TH                         ST"/>
    <s v="GRAND                        AV"/>
    <n v="33.733400000000003"/>
    <n v="-118.2902"/>
    <n v="0"/>
    <x v="12"/>
  </r>
  <r>
    <n v="200500546"/>
    <d v="2020-02-08T00:00:00"/>
    <x v="1"/>
    <n v="2030"/>
    <n v="5"/>
    <x v="10"/>
    <n v="514"/>
    <n v="2"/>
    <n v="753"/>
    <s v="DISCHARGE FIREARMS/SHOTS FIRED"/>
    <s v="1822 1100 0216 1309 1407 0209"/>
    <n v="0"/>
    <s v="X"/>
    <s v="X"/>
    <n v="101"/>
    <s v="STREET"/>
    <n v="102"/>
    <s v="HAND GUN"/>
    <s v="IC"/>
    <s v="Invest Cont"/>
    <n v="753"/>
    <n v="998"/>
    <m/>
    <m/>
    <s v="800    FRIGATE                      AV"/>
    <m/>
    <n v="33.7791"/>
    <n v="-118.2782"/>
    <n v="0"/>
    <x v="12"/>
  </r>
  <r>
    <n v="200814442"/>
    <d v="2020-09-23T00:00:00"/>
    <x v="83"/>
    <n v="1745"/>
    <n v="8"/>
    <x v="12"/>
    <n v="841"/>
    <n v="2"/>
    <n v="860"/>
    <s v="BATTERY WITH SEXUAL CONTACT"/>
    <s v="0500 0522 0551"/>
    <n v="58"/>
    <s v="F"/>
    <s v="W"/>
    <n v="502"/>
    <s v="MULTI-UNIT DWELLING (APARTMENT, DUPLEX, ETC)"/>
    <n v="400"/>
    <s v="STRONG-ARM (HANDS, FIST, FEET OR BODILY FORCE)"/>
    <s v="IC"/>
    <s v="Invest Cont"/>
    <n v="860"/>
    <m/>
    <m/>
    <m/>
    <s v="1300 S  CARMELINA                    AV"/>
    <m/>
    <n v="34.0398"/>
    <n v="-118.46729999999999"/>
    <n v="0"/>
    <x v="12"/>
  </r>
  <r>
    <n v="200314768"/>
    <d v="2020-07-25T00:00:00"/>
    <x v="339"/>
    <n v="2100"/>
    <n v="3"/>
    <x v="2"/>
    <n v="393"/>
    <n v="2"/>
    <n v="956"/>
    <s v="LETTERS, LEWD  -  TELEPHONE CALLS, LEWD"/>
    <s v="1822 1906"/>
    <n v="28"/>
    <s v="F"/>
    <s v="H"/>
    <n v="502"/>
    <s v="MULTI-UNIT DWELLING (APARTMENT, DUPLEX, ETC)"/>
    <m/>
    <m/>
    <s v="IC"/>
    <s v="Invest Cont"/>
    <n v="956"/>
    <m/>
    <m/>
    <m/>
    <s v="4200    CRENSHAW                     BL"/>
    <m/>
    <n v="34.007800000000003"/>
    <n v="-118.33499999999999"/>
    <n v="0"/>
    <x v="12"/>
  </r>
  <r>
    <n v="201108245"/>
    <d v="2020-04-12T00:00:00"/>
    <x v="57"/>
    <n v="1040"/>
    <n v="11"/>
    <x v="7"/>
    <n v="1176"/>
    <n v="2"/>
    <n v="740"/>
    <s v="VANDALISM - FELONY ($400 &amp; OVER, ALL CHURCH VANDALISMS)"/>
    <s v="0329 1501"/>
    <n v="35"/>
    <s v="F"/>
    <s v="W"/>
    <n v="710"/>
    <s v="OTHER PREMISE"/>
    <m/>
    <m/>
    <s v="IC"/>
    <s v="Invest Cont"/>
    <n v="740"/>
    <m/>
    <m/>
    <m/>
    <s v="2200    DUVALL                       ST"/>
    <m/>
    <n v="34.086399999999998"/>
    <n v="-118.2304"/>
    <n v="0"/>
    <x v="12"/>
  </r>
  <r>
    <n v="200513365"/>
    <d v="2020-08-25T00:00:00"/>
    <x v="153"/>
    <n v="830"/>
    <n v="5"/>
    <x v="10"/>
    <n v="528"/>
    <n v="2"/>
    <n v="354"/>
    <s v="THEFT OF IDENTITY"/>
    <s v="0929 0930"/>
    <n v="35"/>
    <s v="F"/>
    <s v="H"/>
    <n v="501"/>
    <s v="SINGLE FAMILY DWELLING"/>
    <m/>
    <m/>
    <s v="IC"/>
    <s v="Invest Cont"/>
    <n v="354"/>
    <m/>
    <m/>
    <m/>
    <s v="1100    EMERY                        PL"/>
    <m/>
    <n v="33.785299999999999"/>
    <n v="-118.2513"/>
    <n v="0"/>
    <x v="12"/>
  </r>
  <r>
    <n v="200817288"/>
    <d v="2020-12-07T00:00:00"/>
    <x v="53"/>
    <n v="1857"/>
    <n v="8"/>
    <x v="12"/>
    <n v="817"/>
    <n v="2"/>
    <n v="860"/>
    <s v="BATTERY WITH SEXUAL CONTACT"/>
    <s v="0305 0503 0522 1822"/>
    <n v="27"/>
    <s v="F"/>
    <s v="W"/>
    <n v="102"/>
    <s v="SIDEWALK"/>
    <n v="400"/>
    <s v="STRONG-ARM (HANDS, FIST, FEET OR BODILY FORCE)"/>
    <s v="AA"/>
    <s v="Adult Arrest"/>
    <n v="860"/>
    <m/>
    <m/>
    <m/>
    <s v="GLENDON"/>
    <s v="WEYBURN"/>
    <n v="34.0625"/>
    <n v="-118.444"/>
    <n v="1"/>
    <x v="12"/>
  </r>
  <r>
    <n v="200120079"/>
    <d v="2020-10-27T00:00:00"/>
    <x v="229"/>
    <n v="1540"/>
    <n v="1"/>
    <x v="1"/>
    <n v="154"/>
    <n v="2"/>
    <n v="624"/>
    <s v="BATTERY - SIMPLE ASSAULT"/>
    <s v="0400 1276 0361 0448 0913"/>
    <n v="29"/>
    <s v="F"/>
    <s v="H"/>
    <n v="502"/>
    <s v="MULTI-UNIT DWELLING (APARTMENT, DUPLEX, ETC)"/>
    <n v="400"/>
    <s v="STRONG-ARM (HANDS, FIST, FEET OR BODILY FORCE)"/>
    <s v="AA"/>
    <s v="Adult Arrest"/>
    <n v="624"/>
    <m/>
    <m/>
    <m/>
    <s v="500 S  MAIN                         ST"/>
    <m/>
    <n v="34.046500000000002"/>
    <n v="-118.2488"/>
    <n v="1"/>
    <x v="12"/>
  </r>
  <r>
    <n v="200206878"/>
    <d v="2020-02-26T00:00:00"/>
    <x v="324"/>
    <n v="1340"/>
    <n v="2"/>
    <x v="5"/>
    <n v="251"/>
    <n v="2"/>
    <n v="624"/>
    <s v="BATTERY - SIMPLE ASSAULT"/>
    <s v="2033 0416 0446 1822"/>
    <n v="37"/>
    <s v="F"/>
    <s v="W"/>
    <n v="103"/>
    <s v="ALLEY"/>
    <n v="400"/>
    <s v="STRONG-ARM (HANDS, FIST, FEET OR BODILY FORCE)"/>
    <s v="IC"/>
    <s v="Invest Cont"/>
    <n v="624"/>
    <m/>
    <m/>
    <m/>
    <s v="WILSHIRE"/>
    <s v="LAFAYETTE PARK"/>
    <n v="34.061399999999999"/>
    <n v="-118.28230000000001"/>
    <n v="0"/>
    <x v="12"/>
  </r>
  <r>
    <n v="201205226"/>
    <d v="2020-01-17T00:00:00"/>
    <x v="54"/>
    <n v="1840"/>
    <n v="12"/>
    <x v="8"/>
    <n v="1258"/>
    <n v="2"/>
    <n v="740"/>
    <s v="VANDALISM - FELONY ($400 &amp; OVER, ALL CHURCH VANDALISMS)"/>
    <s v="1300 0329"/>
    <n v="25"/>
    <s v="F"/>
    <s v="B"/>
    <n v="122"/>
    <s v="VEHICLE, PASSENGER/TRUCK"/>
    <m/>
    <m/>
    <s v="IC"/>
    <s v="Invest Cont"/>
    <n v="740"/>
    <m/>
    <m/>
    <m/>
    <s v="73RD                         ST"/>
    <s v="SAN PEDRO                    ST"/>
    <n v="33.9739"/>
    <n v="-118.26949999999999"/>
    <n v="0"/>
    <x v="12"/>
  </r>
  <r>
    <n v="200807965"/>
    <d v="2020-04-03T00:00:00"/>
    <x v="243"/>
    <n v="1200"/>
    <n v="8"/>
    <x v="12"/>
    <n v="811"/>
    <n v="1"/>
    <n v="510"/>
    <s v="VEHICLE - STOLEN"/>
    <m/>
    <n v="0"/>
    <m/>
    <m/>
    <n v="101"/>
    <s v="STREET"/>
    <m/>
    <m/>
    <s v="AO"/>
    <s v="Adult Other"/>
    <n v="510"/>
    <m/>
    <m/>
    <m/>
    <s v="PCH"/>
    <s v="SUNSET                       BL"/>
    <n v="34.056100000000001"/>
    <n v="-118.55119999999999"/>
    <n v="0"/>
    <x v="12"/>
  </r>
  <r>
    <n v="200909122"/>
    <d v="2020-04-30T00:00:00"/>
    <x v="316"/>
    <n v="2045"/>
    <n v="9"/>
    <x v="3"/>
    <n v="909"/>
    <n v="1"/>
    <n v="510"/>
    <s v="VEHICLE - STOLEN"/>
    <m/>
    <n v="0"/>
    <m/>
    <m/>
    <n v="123"/>
    <s v="PARKING UNDERGROUND/BUILDING"/>
    <m/>
    <m/>
    <s v="IC"/>
    <s v="Invest Cont"/>
    <n v="510"/>
    <m/>
    <m/>
    <m/>
    <s v="13600    SHERMAN                      WY"/>
    <m/>
    <n v="34.204999999999998"/>
    <n v="-118.43389999999999"/>
    <n v="0"/>
    <x v="12"/>
  </r>
  <r>
    <n v="200604525"/>
    <d v="2020-01-12T00:00:00"/>
    <x v="222"/>
    <n v="230"/>
    <n v="6"/>
    <x v="9"/>
    <n v="636"/>
    <n v="2"/>
    <n v="624"/>
    <s v="BATTERY - SIMPLE ASSAULT"/>
    <s v="0400 0448 0419"/>
    <n v="22"/>
    <s v="F"/>
    <s v="H"/>
    <n v="505"/>
    <s v="MOTEL"/>
    <n v="400"/>
    <s v="STRONG-ARM (HANDS, FIST, FEET OR BODILY FORCE)"/>
    <s v="IC"/>
    <s v="Invest Cont"/>
    <n v="624"/>
    <m/>
    <m/>
    <m/>
    <s v="1700    WHITLEY                      AV"/>
    <m/>
    <n v="34.101599999999998"/>
    <n v="-118.33329999999999"/>
    <n v="0"/>
    <x v="12"/>
  </r>
  <r>
    <n v="200317182"/>
    <d v="2020-09-12T00:00:00"/>
    <x v="171"/>
    <n v="100"/>
    <n v="3"/>
    <x v="2"/>
    <n v="379"/>
    <n v="1"/>
    <n v="230"/>
    <s v="ASSAULT WITH DEADLY WEAPON, AGGRAVATED ASSAULT"/>
    <s v="1822 0431 1237"/>
    <n v="35"/>
    <s v="M"/>
    <s v="B"/>
    <n v="301"/>
    <s v="GAS STATION"/>
    <n v="512"/>
    <s v="MACE/PEPPER SPRAY"/>
    <s v="IC"/>
    <s v="Invest Cont"/>
    <n v="230"/>
    <m/>
    <m/>
    <m/>
    <s v="EXPOSITION                   BL"/>
    <s v="VERMONT                      AV"/>
    <n v="34.0184"/>
    <n v="-118.2915"/>
    <n v="0"/>
    <x v="12"/>
  </r>
  <r>
    <n v="201015048"/>
    <d v="2020-11-14T00:00:00"/>
    <x v="351"/>
    <n v="1620"/>
    <n v="10"/>
    <x v="11"/>
    <n v="1004"/>
    <n v="2"/>
    <n v="951"/>
    <s v="DEFRAUDING INNKEEPER/THEFT OF SERVICES, $950 &amp; UNDER"/>
    <s v="1822 0104 1420 1300"/>
    <n v="0"/>
    <s v="M"/>
    <s v="W"/>
    <n v="210"/>
    <s v="RESTAURANT/FAST FOOD"/>
    <m/>
    <m/>
    <s v="IC"/>
    <s v="Invest Cont"/>
    <n v="951"/>
    <m/>
    <m/>
    <m/>
    <s v="7600    RESEDA                       BL"/>
    <m/>
    <n v="34.208399999999997"/>
    <n v="-118.536"/>
    <n v="0"/>
    <x v="12"/>
  </r>
  <r>
    <n v="200807938"/>
    <d v="2020-04-02T00:00:00"/>
    <x v="71"/>
    <n v="930"/>
    <n v="8"/>
    <x v="12"/>
    <n v="832"/>
    <n v="2"/>
    <n v="745"/>
    <s v="VANDALISM - MISDEAMEANOR ($399 OR UNDER)"/>
    <n v="329"/>
    <n v="37"/>
    <s v="M"/>
    <s v="H"/>
    <n v="502"/>
    <s v="MULTI-UNIT DWELLING (APARTMENT, DUPLEX, ETC)"/>
    <m/>
    <m/>
    <s v="IC"/>
    <s v="Invest Cont"/>
    <n v="745"/>
    <m/>
    <m/>
    <m/>
    <s v="11600    MAYFIELD                     AV"/>
    <m/>
    <n v="34.053400000000003"/>
    <n v="-118.46129999999999"/>
    <n v="0"/>
    <x v="12"/>
  </r>
  <r>
    <n v="200119994"/>
    <d v="2020-10-26T00:00:00"/>
    <x v="307"/>
    <n v="2200"/>
    <n v="1"/>
    <x v="1"/>
    <n v="153"/>
    <n v="1"/>
    <n v="510"/>
    <s v="VEHICLE - STOLEN"/>
    <m/>
    <n v="0"/>
    <m/>
    <m/>
    <n v="101"/>
    <s v="STREET"/>
    <m/>
    <m/>
    <s v="IC"/>
    <s v="Invest Cont"/>
    <n v="510"/>
    <m/>
    <m/>
    <m/>
    <s v="300 W  5TH                          ST"/>
    <m/>
    <n v="34.048099999999998"/>
    <n v="-118.25069999999999"/>
    <n v="0"/>
    <x v="12"/>
  </r>
  <r>
    <n v="201012363"/>
    <d v="2020-08-23T00:00:00"/>
    <x v="273"/>
    <n v="1330"/>
    <n v="10"/>
    <x v="11"/>
    <n v="1094"/>
    <n v="1"/>
    <n v="310"/>
    <s v="BURGLARY"/>
    <s v="1609 0344 1822"/>
    <n v="35"/>
    <s v="M"/>
    <s v="O"/>
    <n v="501"/>
    <s v="SINGLE FAMILY DWELLING"/>
    <m/>
    <m/>
    <s v="IC"/>
    <s v="Invest Cont"/>
    <n v="310"/>
    <m/>
    <m/>
    <m/>
    <s v="18100    VALLEY VISTA                 BL"/>
    <m/>
    <n v="34.158700000000003"/>
    <n v="-118.5273"/>
    <n v="0"/>
    <x v="12"/>
  </r>
  <r>
    <n v="200615611"/>
    <d v="2020-09-19T00:00:00"/>
    <x v="333"/>
    <n v="2100"/>
    <n v="6"/>
    <x v="9"/>
    <n v="678"/>
    <n v="2"/>
    <n v="624"/>
    <s v="BATTERY - SIMPLE ASSAULT"/>
    <s v="0400 0444 0913 1810"/>
    <n v="32"/>
    <s v="F"/>
    <s v="W"/>
    <n v="501"/>
    <s v="SINGLE FAMILY DWELLING"/>
    <n v="400"/>
    <s v="STRONG-ARM (HANDS, FIST, FEET OR BODILY FORCE)"/>
    <s v="IC"/>
    <s v="Invest Cont"/>
    <n v="624"/>
    <m/>
    <m/>
    <m/>
    <s v="900 N  SERRANO                      AV"/>
    <m/>
    <n v="34.086199999999998"/>
    <n v="-118.3064"/>
    <n v="0"/>
    <x v="12"/>
  </r>
  <r>
    <n v="201304611"/>
    <d v="2020-01-11T00:00:00"/>
    <x v="265"/>
    <n v="2300"/>
    <n v="13"/>
    <x v="6"/>
    <n v="1333"/>
    <n v="1"/>
    <n v="410"/>
    <s v="BURGLARY FROM VEHICLE, ATTEMPTED"/>
    <s v="1300 0329 1609 0202"/>
    <n v="42"/>
    <s v="F"/>
    <s v="H"/>
    <n v="101"/>
    <s v="STREET"/>
    <n v="400"/>
    <s v="STRONG-ARM (HANDS, FIST, FEET OR BODILY FORCE)"/>
    <s v="IC"/>
    <s v="Invest Cont"/>
    <n v="410"/>
    <m/>
    <m/>
    <m/>
    <s v="3300    TRINITY                      ST"/>
    <m/>
    <n v="34.017099999999999"/>
    <n v="-118.2667"/>
    <n v="0"/>
    <x v="12"/>
  </r>
  <r>
    <n v="200912396"/>
    <d v="2020-07-15T00:00:00"/>
    <x v="110"/>
    <n v="1500"/>
    <n v="9"/>
    <x v="3"/>
    <n v="964"/>
    <n v="2"/>
    <n v="812"/>
    <s v="CRM AGNST CHLD (13 OR UNDER) (14-15 &amp; SUSP 10 YRS OLDER)"/>
    <s v="0528 0529 1300"/>
    <n v="17"/>
    <s v="F"/>
    <s v="O"/>
    <n v="109"/>
    <s v="PARK/PLAYGROUND"/>
    <n v="400"/>
    <s v="STRONG-ARM (HANDS, FIST, FEET OR BODILY FORCE)"/>
    <s v="IC"/>
    <s v="Invest Cont"/>
    <n v="762"/>
    <n v="812"/>
    <m/>
    <m/>
    <s v="14200    HUSTON                       ST"/>
    <m/>
    <n v="34.159399999999998"/>
    <n v="-118.44329999999999"/>
    <n v="0"/>
    <x v="12"/>
  </r>
  <r>
    <n v="200406769"/>
    <d v="2020-03-11T00:00:00"/>
    <x v="3"/>
    <n v="2000"/>
    <n v="4"/>
    <x v="4"/>
    <n v="437"/>
    <n v="1"/>
    <n v="510"/>
    <s v="VEHICLE - STOLEN"/>
    <m/>
    <n v="0"/>
    <m/>
    <m/>
    <n v="101"/>
    <s v="STREET"/>
    <m/>
    <m/>
    <s v="IC"/>
    <s v="Invest Cont"/>
    <n v="510"/>
    <m/>
    <m/>
    <m/>
    <s v="2200 N  INDIANA                      AV"/>
    <m/>
    <n v="34.069000000000003"/>
    <n v="-118.1927"/>
    <n v="0"/>
    <x v="12"/>
  </r>
  <r>
    <n v="200416200"/>
    <d v="2020-12-23T00:00:00"/>
    <x v="239"/>
    <n v="55"/>
    <n v="4"/>
    <x v="4"/>
    <n v="442"/>
    <n v="1"/>
    <n v="236"/>
    <s v="INTIMATE PARTNER - AGGRAVATED ASSAULT"/>
    <s v="1814 2000 1312 0913"/>
    <n v="27"/>
    <s v="F"/>
    <s v="B"/>
    <n v="101"/>
    <s v="STREET"/>
    <n v="307"/>
    <s v="VEHICLE"/>
    <s v="AO"/>
    <s v="Adult Other"/>
    <n v="236"/>
    <m/>
    <m/>
    <m/>
    <s v="1000    LORD                         ST"/>
    <m/>
    <n v="34.057699999999997"/>
    <n v="-118.21339999999999"/>
    <n v="0"/>
    <x v="12"/>
  </r>
  <r>
    <n v="200909003"/>
    <d v="2020-04-27T00:00:00"/>
    <x v="179"/>
    <n v="1630"/>
    <n v="9"/>
    <x v="3"/>
    <n v="905"/>
    <n v="2"/>
    <n v="626"/>
    <s v="INTIMATE PARTNER - SIMPLE ASSAULT"/>
    <s v="2000 1241 0444"/>
    <n v="52"/>
    <s v="F"/>
    <s v="H"/>
    <n v="501"/>
    <s v="SINGLE FAMILY DWELLING"/>
    <n v="400"/>
    <s v="STRONG-ARM (HANDS, FIST, FEET OR BODILY FORCE)"/>
    <s v="AA"/>
    <s v="Adult Arrest"/>
    <n v="626"/>
    <m/>
    <m/>
    <m/>
    <s v="14700    COVELLO                      ST"/>
    <m/>
    <n v="34.207599999999999"/>
    <n v="-118.45310000000001"/>
    <n v="1"/>
    <x v="12"/>
  </r>
  <r>
    <n v="200315671"/>
    <d v="2020-08-12T00:00:00"/>
    <x v="175"/>
    <n v="2045"/>
    <n v="3"/>
    <x v="2"/>
    <n v="377"/>
    <n v="2"/>
    <n v="745"/>
    <s v="VANDALISM - MISDEAMEANOR ($399 OR UNDER)"/>
    <s v="0329 1251 0913 2024 1300"/>
    <n v="25"/>
    <s v="F"/>
    <s v="H"/>
    <n v="122"/>
    <s v="VEHICLE, PASSENGER/TRUCK"/>
    <m/>
    <m/>
    <s v="AO"/>
    <s v="Adult Other"/>
    <n v="745"/>
    <m/>
    <m/>
    <m/>
    <s v="1200 W  38TH                         ST"/>
    <m/>
    <n v="34.017299999999999"/>
    <n v="-118.2987"/>
    <n v="0"/>
    <x v="12"/>
  </r>
  <r>
    <n v="200608963"/>
    <d v="2020-04-11T00:00:00"/>
    <x v="290"/>
    <n v="2020"/>
    <n v="6"/>
    <x v="9"/>
    <n v="643"/>
    <n v="1"/>
    <n v="230"/>
    <s v="ASSAULT WITH DEADLY WEAPON, AGGRAVATED ASSAULT"/>
    <s v="0400 0334 1822 2004 1402"/>
    <n v="43"/>
    <s v="M"/>
    <s v="W"/>
    <n v="158"/>
    <s v="TRANSIENT ENCAMPMENT"/>
    <n v="207"/>
    <s v="OTHER KNIFE"/>
    <s v="AA"/>
    <s v="Adult Arrest"/>
    <n v="230"/>
    <n v="998"/>
    <m/>
    <m/>
    <s v="DETROIT                      ST"/>
    <s v="SUNSET                       BL"/>
    <n v="34.097999999999999"/>
    <n v="-118.3456"/>
    <n v="1"/>
    <x v="12"/>
  </r>
  <r>
    <n v="201014854"/>
    <d v="2020-11-08T00:00:00"/>
    <x v="68"/>
    <n v="930"/>
    <n v="10"/>
    <x v="11"/>
    <n v="1015"/>
    <n v="1"/>
    <n v="442"/>
    <s v="SHOPLIFTING - PETTY THEFT ($950 &amp; UNDER)"/>
    <s v="0325 1236 0913 2028 0358 2003 0359 0906 1816"/>
    <n v="0"/>
    <s v="M"/>
    <s v="O"/>
    <n v="242"/>
    <s v="DISCOUNT STORE (99 CENT,DOLLAR,ETC."/>
    <m/>
    <m/>
    <s v="AA"/>
    <s v="Adult Arrest"/>
    <n v="442"/>
    <m/>
    <m/>
    <m/>
    <s v="18200    SHERMAN                      WY"/>
    <m/>
    <n v="34.2012"/>
    <n v="-118.5304"/>
    <n v="1"/>
    <x v="12"/>
  </r>
  <r>
    <n v="200815217"/>
    <d v="2020-10-14T00:00:00"/>
    <x v="106"/>
    <n v="930"/>
    <n v="8"/>
    <x v="12"/>
    <n v="817"/>
    <n v="2"/>
    <n v="740"/>
    <s v="VANDALISM - FELONY ($400 &amp; OVER, ALL CHURCH VANDALISMS)"/>
    <n v="329"/>
    <n v="77"/>
    <s v="F"/>
    <s v="W"/>
    <n v="502"/>
    <s v="MULTI-UNIT DWELLING (APARTMENT, DUPLEX, ETC)"/>
    <m/>
    <m/>
    <s v="AO"/>
    <s v="Adult Other"/>
    <n v="740"/>
    <m/>
    <m/>
    <m/>
    <s v="900    HILGARD                      AV"/>
    <m/>
    <n v="34.061700000000002"/>
    <n v="-118.44459999999999"/>
    <n v="0"/>
    <x v="12"/>
  </r>
  <r>
    <n v="201106176"/>
    <d v="2020-02-18T00:00:00"/>
    <x v="184"/>
    <n v="1540"/>
    <n v="11"/>
    <x v="7"/>
    <n v="1162"/>
    <n v="1"/>
    <n v="230"/>
    <s v="ASSAULT WITH DEADLY WEAPON, AGGRAVATED ASSAULT"/>
    <s v="1822 0431 1266 1402 0356 2004"/>
    <n v="21"/>
    <s v="M"/>
    <s v="H"/>
    <n v="701"/>
    <s v="HOSPITAL"/>
    <n v="512"/>
    <s v="MACE/PEPPER SPRAY"/>
    <s v="IC"/>
    <s v="Invest Cont"/>
    <n v="230"/>
    <n v="998"/>
    <m/>
    <m/>
    <s v="1300 N  VERMONT                      AV"/>
    <m/>
    <n v="34.095599999999997"/>
    <n v="-118.29179999999999"/>
    <n v="0"/>
    <x v="12"/>
  </r>
  <r>
    <n v="201004117"/>
    <d v="2020-01-04T00:00:00"/>
    <x v="205"/>
    <n v="1530"/>
    <n v="10"/>
    <x v="11"/>
    <n v="1079"/>
    <n v="1"/>
    <n v="310"/>
    <s v="BURGLARY"/>
    <n v="344"/>
    <n v="0"/>
    <s v="M"/>
    <s v="W"/>
    <n v="702"/>
    <s v="OFFICE BUILDING/OFFICE"/>
    <m/>
    <m/>
    <s v="IC"/>
    <s v="Invest Cont"/>
    <n v="310"/>
    <m/>
    <m/>
    <m/>
    <s v="15500    VENTURA                      BL"/>
    <m/>
    <n v="34.1599"/>
    <n v="-118.4766"/>
    <n v="0"/>
    <x v="12"/>
  </r>
  <r>
    <n v="200117211"/>
    <d v="2020-08-31T00:00:00"/>
    <x v="182"/>
    <n v="1300"/>
    <n v="1"/>
    <x v="1"/>
    <n v="111"/>
    <n v="2"/>
    <n v="740"/>
    <s v="VANDALISM - FELONY ($400 &amp; OVER, ALL CHURCH VANDALISMS)"/>
    <n v="329"/>
    <n v="0"/>
    <s v="X"/>
    <s v="X"/>
    <n v="702"/>
    <s v="OFFICE BUILDING/OFFICE"/>
    <m/>
    <m/>
    <s v="IC"/>
    <s v="Invest Cont"/>
    <n v="740"/>
    <m/>
    <m/>
    <m/>
    <s v="600 N  GRAND                        AV"/>
    <m/>
    <n v="34.060699999999997"/>
    <n v="-118.2435"/>
    <n v="0"/>
    <x v="12"/>
  </r>
  <r>
    <n v="200410726"/>
    <d v="2020-07-13T00:00:00"/>
    <x v="21"/>
    <n v="1130"/>
    <n v="4"/>
    <x v="4"/>
    <n v="449"/>
    <n v="1"/>
    <n v="210"/>
    <s v="ROBBERY"/>
    <s v="0342 0400 0344 0416 1822 1309"/>
    <n v="52"/>
    <s v="M"/>
    <s v="H"/>
    <n v="301"/>
    <s v="GAS STATION"/>
    <n v="400"/>
    <s v="STRONG-ARM (HANDS, FIST, FEET OR BODILY FORCE)"/>
    <s v="IC"/>
    <s v="Invest Cont"/>
    <n v="210"/>
    <m/>
    <m/>
    <m/>
    <s v="POMEROY"/>
    <s v="SOTO"/>
    <n v="34.053699999999999"/>
    <n v="-118.2034"/>
    <n v="0"/>
    <x v="12"/>
  </r>
  <r>
    <n v="200110785"/>
    <d v="2020-04-21T00:00:00"/>
    <x v="208"/>
    <n v="1900"/>
    <n v="1"/>
    <x v="1"/>
    <n v="162"/>
    <n v="1"/>
    <n v="510"/>
    <s v="VEHICLE - STOLEN"/>
    <m/>
    <n v="0"/>
    <m/>
    <m/>
    <n v="101"/>
    <s v="STREET"/>
    <m/>
    <m/>
    <s v="AA"/>
    <s v="Adult Arrest"/>
    <n v="510"/>
    <m/>
    <m/>
    <m/>
    <s v="800 S  GRAND                        AV"/>
    <m/>
    <n v="34.045900000000003"/>
    <n v="-118.25790000000001"/>
    <n v="1"/>
    <x v="12"/>
  </r>
  <r>
    <n v="200911327"/>
    <d v="2020-06-20T00:00:00"/>
    <x v="50"/>
    <n v="1830"/>
    <n v="9"/>
    <x v="3"/>
    <n v="963"/>
    <n v="1"/>
    <n v="236"/>
    <s v="INTIMATE PARTNER - AGGRAVATED ASSAULT"/>
    <s v="2000 1813 0400 0913"/>
    <n v="45"/>
    <s v="F"/>
    <s v="B"/>
    <n v="501"/>
    <s v="SINGLE FAMILY DWELLING"/>
    <n v="400"/>
    <s v="STRONG-ARM (HANDS, FIST, FEET OR BODILY FORCE)"/>
    <s v="AA"/>
    <s v="Adult Arrest"/>
    <n v="236"/>
    <m/>
    <m/>
    <m/>
    <s v="14800    HARTSOOK                     ST"/>
    <m/>
    <n v="34.164000000000001"/>
    <n v="-118.45740000000001"/>
    <n v="1"/>
    <x v="12"/>
  </r>
  <r>
    <n v="201004895"/>
    <d v="2020-01-22T00:00:00"/>
    <x v="327"/>
    <n v="30"/>
    <n v="10"/>
    <x v="11"/>
    <n v="1047"/>
    <n v="1"/>
    <n v="310"/>
    <s v="BURGLARY"/>
    <s v="0344 1607"/>
    <n v="0"/>
    <s v="M"/>
    <s v="W"/>
    <n v="515"/>
    <s v="APARTMENT/CONDO COMMON LAUNDRY ROOM"/>
    <m/>
    <m/>
    <s v="IC"/>
    <s v="Invest Cont"/>
    <n v="310"/>
    <m/>
    <m/>
    <m/>
    <s v="17300    BURBANK                      BL"/>
    <m/>
    <n v="34.1723"/>
    <n v="-118.5098"/>
    <n v="0"/>
    <x v="12"/>
  </r>
  <r>
    <n v="200121533"/>
    <d v="2020-11-25T00:00:00"/>
    <x v="174"/>
    <n v="2045"/>
    <n v="1"/>
    <x v="1"/>
    <n v="182"/>
    <n v="1"/>
    <n v="330"/>
    <s v="BURGLARY FROM VEHICLE"/>
    <s v="1609 0344 1402 1822 1307 0329 1420 1403"/>
    <n v="21"/>
    <s v="M"/>
    <s v="B"/>
    <n v="102"/>
    <s v="SIDEWALK"/>
    <m/>
    <m/>
    <s v="IC"/>
    <s v="Invest Cont"/>
    <n v="330"/>
    <n v="998"/>
    <m/>
    <m/>
    <s v="12TH"/>
    <s v="GRAND"/>
    <n v="34.040100000000002"/>
    <n v="-118.2633"/>
    <n v="0"/>
    <x v="12"/>
  </r>
  <r>
    <n v="200608650"/>
    <d v="2020-04-03T00:00:00"/>
    <x v="243"/>
    <n v="1910"/>
    <n v="6"/>
    <x v="9"/>
    <n v="645"/>
    <n v="2"/>
    <n v="624"/>
    <s v="BATTERY - SIMPLE ASSAULT"/>
    <s v="2021 0913 0400 0444 0416"/>
    <n v="23"/>
    <s v="F"/>
    <s v="W"/>
    <n v="503"/>
    <s v="HOTEL"/>
    <n v="500"/>
    <s v="UNKNOWN WEAPON/OTHER WEAPON"/>
    <s v="IC"/>
    <s v="Invest Cont"/>
    <n v="624"/>
    <m/>
    <m/>
    <m/>
    <s v="7000    HOLLYWOOD                    BL"/>
    <m/>
    <n v="34.101599999999998"/>
    <n v="-118.3417"/>
    <n v="0"/>
    <x v="12"/>
  </r>
  <r>
    <n v="200120471"/>
    <d v="2020-11-02T00:00:00"/>
    <x v="167"/>
    <n v="2200"/>
    <n v="1"/>
    <x v="1"/>
    <n v="128"/>
    <n v="1"/>
    <n v="330"/>
    <s v="BURGLARY FROM VEHICLE"/>
    <s v="1609 1822 0344 1307 0329"/>
    <n v="37"/>
    <s v="F"/>
    <s v="H"/>
    <n v="101"/>
    <s v="STREET"/>
    <m/>
    <m/>
    <s v="IC"/>
    <s v="Invest Cont"/>
    <n v="330"/>
    <m/>
    <m/>
    <m/>
    <s v="1ST"/>
    <s v="JUDGE JOHN A"/>
    <n v="34.049799999999998"/>
    <n v="-118.24"/>
    <n v="0"/>
    <x v="12"/>
  </r>
  <r>
    <n v="200214348"/>
    <d v="2020-08-28T00:00:00"/>
    <x v="182"/>
    <n v="1700"/>
    <n v="2"/>
    <x v="5"/>
    <n v="202"/>
    <n v="2"/>
    <n v="626"/>
    <s v="INTIMATE PARTNER - SIMPLE ASSAULT"/>
    <s v="1814 0913 0416 2000"/>
    <n v="26"/>
    <s v="M"/>
    <s v="W"/>
    <n v="108"/>
    <s v="PARKING LOT"/>
    <n v="400"/>
    <s v="STRONG-ARM (HANDS, FIST, FEET OR BODILY FORCE)"/>
    <s v="AO"/>
    <s v="Adult Other"/>
    <n v="626"/>
    <m/>
    <m/>
    <m/>
    <s v="SANTA MONICA                 BL"/>
    <s v="VIRGIL                       AV"/>
    <n v="34.090899999999998"/>
    <n v="-118.2867"/>
    <n v="0"/>
    <x v="12"/>
  </r>
  <r>
    <n v="200607576"/>
    <d v="2020-03-09T00:00:00"/>
    <x v="73"/>
    <n v="755"/>
    <n v="6"/>
    <x v="9"/>
    <n v="666"/>
    <n v="1"/>
    <n v="220"/>
    <s v="ATTEMPTED ROBBERY"/>
    <s v="1822 0400 0416 1501"/>
    <n v="50"/>
    <s v="M"/>
    <s v="H"/>
    <n v="203"/>
    <s v="OTHER BUSINESS"/>
    <n v="400"/>
    <s v="STRONG-ARM (HANDS, FIST, FEET OR BODILY FORCE)"/>
    <s v="IC"/>
    <s v="Invest Cont"/>
    <n v="220"/>
    <m/>
    <m/>
    <m/>
    <s v="6100 W  SUNSET                       BL"/>
    <m/>
    <n v="34.097999999999999"/>
    <n v="-118.3223"/>
    <n v="0"/>
    <x v="12"/>
  </r>
  <r>
    <n v="200512121"/>
    <d v="2020-07-21T00:00:00"/>
    <x v="102"/>
    <n v="900"/>
    <n v="5"/>
    <x v="10"/>
    <n v="506"/>
    <n v="1"/>
    <n v="310"/>
    <s v="BURGLARY"/>
    <s v="0913 0344 0358 1606 0554 2004"/>
    <n v="45"/>
    <s v="M"/>
    <s v="H"/>
    <n v="501"/>
    <s v="SINGLE FAMILY DWELLING"/>
    <m/>
    <m/>
    <s v="AA"/>
    <s v="Adult Arrest"/>
    <n v="310"/>
    <m/>
    <m/>
    <m/>
    <s v="1300 W  220TH                        ST"/>
    <m/>
    <n v="33.828000000000003"/>
    <n v="-118.30159999999999"/>
    <n v="1"/>
    <x v="12"/>
  </r>
  <r>
    <n v="200407703"/>
    <d v="2020-04-10T00:00:00"/>
    <x v="193"/>
    <n v="1200"/>
    <n v="4"/>
    <x v="4"/>
    <n v="401"/>
    <n v="1"/>
    <n v="330"/>
    <s v="BURGLARY FROM VEHICLE"/>
    <s v="1300 1302 0344"/>
    <n v="43"/>
    <s v="M"/>
    <s v="H"/>
    <n v="102"/>
    <s v="SIDEWALK"/>
    <m/>
    <m/>
    <s v="IC"/>
    <s v="Invest Cont"/>
    <n v="330"/>
    <m/>
    <m/>
    <m/>
    <s v="4200    HOMER                        ST"/>
    <m/>
    <n v="34.091799999999999"/>
    <n v="-118.2056"/>
    <n v="0"/>
    <x v="12"/>
  </r>
  <r>
    <n v="200117140"/>
    <d v="2020-08-29T00:00:00"/>
    <x v="218"/>
    <n v="1300"/>
    <n v="1"/>
    <x v="1"/>
    <n v="182"/>
    <n v="1"/>
    <n v="330"/>
    <s v="BURGLARY FROM VEHICLE"/>
    <s v="1300 0344 1606 1822 0377"/>
    <n v="37"/>
    <s v="M"/>
    <s v="B"/>
    <n v="108"/>
    <s v="PARKING LOT"/>
    <m/>
    <m/>
    <s v="IC"/>
    <s v="Invest Cont"/>
    <n v="330"/>
    <m/>
    <m/>
    <m/>
    <s v="1200 S  HOPE                         ST"/>
    <m/>
    <n v="34.040599999999998"/>
    <n v="-118.2646"/>
    <n v="0"/>
    <x v="12"/>
  </r>
  <r>
    <n v="200120813"/>
    <d v="2020-11-09T00:00:00"/>
    <x v="249"/>
    <n v="1400"/>
    <n v="1"/>
    <x v="1"/>
    <n v="185"/>
    <n v="2"/>
    <n v="354"/>
    <s v="THEFT OF IDENTITY"/>
    <n v="377"/>
    <n v="48"/>
    <s v="M"/>
    <s v="W"/>
    <n v="602"/>
    <s v="BANK"/>
    <m/>
    <m/>
    <s v="IC"/>
    <s v="Invest Cont"/>
    <n v="354"/>
    <m/>
    <m/>
    <m/>
    <s v="1200 S  BROADWAY"/>
    <m/>
    <n v="34.037700000000001"/>
    <n v="-118.2607"/>
    <n v="0"/>
    <x v="12"/>
  </r>
  <r>
    <n v="201222444"/>
    <d v="2020-10-11T00:00:00"/>
    <x v="149"/>
    <n v="1530"/>
    <n v="12"/>
    <x v="8"/>
    <n v="1232"/>
    <n v="1"/>
    <n v="310"/>
    <s v="BURGLARY"/>
    <s v="1202 1606 0344 1822"/>
    <n v="63"/>
    <s v="M"/>
    <s v="B"/>
    <n v="502"/>
    <s v="MULTI-UNIT DWELLING (APARTMENT, DUPLEX, ETC)"/>
    <m/>
    <m/>
    <s v="IC"/>
    <s v="Invest Cont"/>
    <n v="310"/>
    <m/>
    <m/>
    <m/>
    <s v="5900    WEST                         BL"/>
    <m/>
    <n v="33.986899999999999"/>
    <n v="-118.3352"/>
    <n v="0"/>
    <x v="12"/>
  </r>
  <r>
    <n v="200122273"/>
    <d v="2020-12-12T00:00:00"/>
    <x v="341"/>
    <n v="1"/>
    <n v="1"/>
    <x v="1"/>
    <n v="128"/>
    <n v="1"/>
    <n v="510"/>
    <s v="VEHICLE - STOLEN"/>
    <m/>
    <n v="0"/>
    <m/>
    <m/>
    <n v="101"/>
    <s v="STREET"/>
    <m/>
    <m/>
    <s v="IC"/>
    <s v="Invest Cont"/>
    <n v="510"/>
    <m/>
    <m/>
    <m/>
    <s v="100 S  LOS ANGELES                  ST"/>
    <m/>
    <n v="34.051099999999998"/>
    <n v="-118.2427"/>
    <n v="0"/>
    <x v="12"/>
  </r>
  <r>
    <n v="201206329"/>
    <d v="2020-02-02T00:00:00"/>
    <x v="227"/>
    <n v="1130"/>
    <n v="12"/>
    <x v="8"/>
    <n v="1269"/>
    <n v="2"/>
    <n v="900"/>
    <s v="VIOLATION OF COURT ORDER"/>
    <s v="2038 0913"/>
    <n v="42"/>
    <s v="F"/>
    <s v="W"/>
    <n v="502"/>
    <s v="MULTI-UNIT DWELLING (APARTMENT, DUPLEX, ETC)"/>
    <m/>
    <m/>
    <s v="AO"/>
    <s v="Adult Other"/>
    <n v="900"/>
    <m/>
    <m/>
    <m/>
    <s v="8300    AVALON                       BL"/>
    <m/>
    <n v="33.963799999999999"/>
    <n v="-118.2651"/>
    <n v="0"/>
    <x v="12"/>
  </r>
  <r>
    <n v="200918763"/>
    <d v="2020-12-23T00:00:00"/>
    <x v="192"/>
    <n v="1535"/>
    <n v="9"/>
    <x v="3"/>
    <n v="923"/>
    <n v="2"/>
    <n v="624"/>
    <s v="BATTERY - SIMPLE ASSAULT"/>
    <s v="0416 2004 1218"/>
    <n v="29"/>
    <s v="M"/>
    <s v="B"/>
    <n v="101"/>
    <s v="STREET"/>
    <n v="308"/>
    <s v="STICK"/>
    <s v="AO"/>
    <s v="Adult Other"/>
    <n v="624"/>
    <m/>
    <m/>
    <m/>
    <s v="GILMORE"/>
    <s v="VESPER"/>
    <n v="34.1877"/>
    <n v="-118.4509"/>
    <n v="0"/>
    <x v="12"/>
  </r>
  <r>
    <n v="200800791"/>
    <d v="2020-09-07T00:00:00"/>
    <x v="201"/>
    <n v="150"/>
    <n v="8"/>
    <x v="12"/>
    <n v="859"/>
    <n v="2"/>
    <n v="930"/>
    <s v="CRIMINAL THREATS - NO WEAPON DISPLAYED"/>
    <s v="0319 0913 1402 2004"/>
    <n v="29"/>
    <s v="F"/>
    <s v="W"/>
    <n v="505"/>
    <s v="MOTEL"/>
    <n v="511"/>
    <s v="VERBAL THREAT"/>
    <s v="AA"/>
    <s v="Adult Arrest"/>
    <n v="930"/>
    <n v="998"/>
    <m/>
    <m/>
    <s v="1700 S  LA CIENEGA                   BL"/>
    <m/>
    <n v="34.049500000000002"/>
    <n v="-118.3805"/>
    <n v="1"/>
    <x v="12"/>
  </r>
  <r>
    <n v="201111118"/>
    <d v="2020-07-05T00:00:00"/>
    <x v="234"/>
    <n v="1040"/>
    <n v="11"/>
    <x v="7"/>
    <n v="1141"/>
    <n v="2"/>
    <n v="745"/>
    <s v="VANDALISM - MISDEAMEANOR ($399 OR UNDER)"/>
    <n v="329"/>
    <n v="72"/>
    <s v="F"/>
    <s v="W"/>
    <n v="501"/>
    <s v="SINGLE FAMILY DWELLING"/>
    <m/>
    <m/>
    <s v="IC"/>
    <s v="Invest Cont"/>
    <n v="745"/>
    <m/>
    <m/>
    <m/>
    <s v="2700    GLENDOWER                    AV"/>
    <m/>
    <n v="34.116"/>
    <n v="-118.29559999999999"/>
    <n v="0"/>
    <x v="12"/>
  </r>
  <r>
    <n v="200122766"/>
    <d v="2020-12-25T00:00:00"/>
    <x v="340"/>
    <n v="1635"/>
    <n v="1"/>
    <x v="1"/>
    <n v="185"/>
    <n v="1"/>
    <n v="210"/>
    <s v="ROBBERY"/>
    <s v="0346 1822 1414 1402 0344 0416"/>
    <n v="19"/>
    <s v="M"/>
    <s v="H"/>
    <n v="102"/>
    <s v="SIDEWALK"/>
    <n v="400"/>
    <s v="STRONG-ARM (HANDS, FIST, FEET OR BODILY FORCE)"/>
    <s v="AA"/>
    <s v="Adult Arrest"/>
    <n v="210"/>
    <m/>
    <m/>
    <m/>
    <s v="1100    MAPLE                        AV"/>
    <m/>
    <n v="34.038800000000002"/>
    <n v="-118.2574"/>
    <n v="1"/>
    <x v="12"/>
  </r>
  <r>
    <n v="200907971"/>
    <d v="2020-03-30T00:00:00"/>
    <x v="40"/>
    <n v="230"/>
    <n v="9"/>
    <x v="3"/>
    <n v="931"/>
    <n v="1"/>
    <n v="410"/>
    <s v="BURGLARY FROM VEHICLE, ATTEMPTED"/>
    <s v="0344 1606 2004"/>
    <n v="47"/>
    <s v="M"/>
    <s v="W"/>
    <n v="104"/>
    <s v="DRIVEWAY"/>
    <m/>
    <m/>
    <s v="IC"/>
    <s v="Invest Cont"/>
    <n v="410"/>
    <n v="420"/>
    <m/>
    <m/>
    <s v="6200    ORION                        AV"/>
    <m/>
    <n v="34.183"/>
    <n v="-118.4699"/>
    <n v="0"/>
    <x v="12"/>
  </r>
  <r>
    <n v="200313212"/>
    <d v="2020-06-25T00:00:00"/>
    <x v="22"/>
    <n v="2300"/>
    <n v="3"/>
    <x v="2"/>
    <n v="362"/>
    <n v="1"/>
    <n v="420"/>
    <s v="THEFT FROM MOTOR VEHICLE - PETTY ($950 &amp; UNDER)"/>
    <s v="1300 1606 0344 1251 1402"/>
    <n v="22"/>
    <s v="F"/>
    <s v="A"/>
    <n v="101"/>
    <s v="STREET"/>
    <m/>
    <m/>
    <s v="IC"/>
    <s v="Invest Cont"/>
    <n v="420"/>
    <m/>
    <m/>
    <m/>
    <s v="4300 W  MARTIN LUTHER KING JR        BL"/>
    <m/>
    <n v="34.016300000000001"/>
    <n v="-118.3441"/>
    <n v="0"/>
    <x v="12"/>
  </r>
  <r>
    <n v="201217486"/>
    <d v="2020-07-31T00:00:00"/>
    <x v="266"/>
    <n v="800"/>
    <n v="12"/>
    <x v="8"/>
    <n v="1266"/>
    <n v="1"/>
    <n v="236"/>
    <s v="INTIMATE PARTNER - AGGRAVATED ASSAULT"/>
    <s v="0445 0416 0345 0913 1402 2000"/>
    <n v="30"/>
    <s v="F"/>
    <s v="B"/>
    <n v="102"/>
    <s v="SIDEWALK"/>
    <n v="500"/>
    <s v="UNKNOWN WEAPON/OTHER WEAPON"/>
    <s v="AO"/>
    <s v="Adult Other"/>
    <n v="236"/>
    <n v="998"/>
    <m/>
    <m/>
    <s v="600 W  81ST                         ST"/>
    <m/>
    <n v="33.965499999999999"/>
    <n v="-118.28530000000001"/>
    <n v="0"/>
    <x v="12"/>
  </r>
  <r>
    <n v="200815354"/>
    <d v="2020-10-17T00:00:00"/>
    <x v="365"/>
    <n v="1300"/>
    <n v="8"/>
    <x v="12"/>
    <n v="881"/>
    <n v="1"/>
    <n v="440"/>
    <s v="THEFT PLAIN - PETTY ($950 &amp; UNDER)"/>
    <s v="1420 0344 1822"/>
    <n v="56"/>
    <s v="M"/>
    <s v="W"/>
    <n v="501"/>
    <s v="SINGLE FAMILY DWELLING"/>
    <m/>
    <m/>
    <s v="IC"/>
    <s v="Invest Cont"/>
    <n v="440"/>
    <m/>
    <m/>
    <m/>
    <s v="1900    ARMACOST                     AV"/>
    <m/>
    <n v="34.034799999999997"/>
    <n v="-118.4541"/>
    <n v="0"/>
    <x v="12"/>
  </r>
  <r>
    <n v="200609745"/>
    <d v="2020-05-01T00:00:00"/>
    <x v="44"/>
    <n v="2230"/>
    <n v="6"/>
    <x v="9"/>
    <n v="677"/>
    <n v="2"/>
    <n v="626"/>
    <s v="INTIMATE PARTNER - SIMPLE ASSAULT"/>
    <s v="0400 0448 0429 0419 2000 1821 1243 0913 1813 1814"/>
    <n v="31"/>
    <s v="F"/>
    <s v="W"/>
    <n v="502"/>
    <s v="MULTI-UNIT DWELLING (APARTMENT, DUPLEX, ETC)"/>
    <n v="400"/>
    <s v="STRONG-ARM (HANDS, FIST, FEET OR BODILY FORCE)"/>
    <s v="IC"/>
    <s v="Invest Cont"/>
    <n v="626"/>
    <m/>
    <m/>
    <m/>
    <s v="5200    MARATHON                     ST"/>
    <m/>
    <n v="34.084899999999998"/>
    <n v="-118.31140000000001"/>
    <n v="0"/>
    <x v="12"/>
  </r>
  <r>
    <n v="200410948"/>
    <d v="2020-07-19T00:00:00"/>
    <x v="221"/>
    <n v="1500"/>
    <n v="4"/>
    <x v="4"/>
    <n v="466"/>
    <n v="1"/>
    <n v="230"/>
    <s v="ASSAULT WITH DEADLY WEAPON, AGGRAVATED ASSAULT"/>
    <s v="0906 0342 0400 0416 1822"/>
    <n v="23"/>
    <s v="M"/>
    <s v="H"/>
    <n v="504"/>
    <s v="OTHER RESIDENCE"/>
    <n v="400"/>
    <s v="STRONG-ARM (HANDS, FIST, FEET OR BODILY FORCE)"/>
    <s v="IC"/>
    <s v="Invest Cont"/>
    <n v="230"/>
    <m/>
    <m/>
    <m/>
    <s v="2700 S  SARATOGA"/>
    <m/>
    <n v="34.042299999999997"/>
    <n v="-118.20440000000001"/>
    <n v="0"/>
    <x v="12"/>
  </r>
  <r>
    <n v="200109616"/>
    <d v="2020-03-24T00:00:00"/>
    <x v="321"/>
    <n v="255"/>
    <n v="1"/>
    <x v="1"/>
    <n v="162"/>
    <n v="1"/>
    <n v="310"/>
    <s v="BURGLARY"/>
    <s v="1420 1822 0344 1609"/>
    <n v="0"/>
    <s v="X"/>
    <s v="X"/>
    <n v="401"/>
    <s v="MINI-MART"/>
    <m/>
    <m/>
    <s v="IC"/>
    <s v="Invest Cont"/>
    <n v="310"/>
    <m/>
    <m/>
    <m/>
    <s v="500 W  7TH                          ST"/>
    <m/>
    <n v="34.046700000000001"/>
    <n v="-118.2556"/>
    <n v="0"/>
    <x v="12"/>
  </r>
  <r>
    <n v="200813053"/>
    <d v="2020-08-18T00:00:00"/>
    <x v="337"/>
    <n v="1100"/>
    <n v="8"/>
    <x v="12"/>
    <n v="889"/>
    <n v="2"/>
    <n v="626"/>
    <s v="INTIMATE PARTNER - SIMPLE ASSAULT"/>
    <s v="2000 0444 0400 1813 0448 0446 0432"/>
    <n v="35"/>
    <s v="F"/>
    <s v="H"/>
    <n v="502"/>
    <s v="MULTI-UNIT DWELLING (APARTMENT, DUPLEX, ETC)"/>
    <n v="400"/>
    <s v="STRONG-ARM (HANDS, FIST, FEET OR BODILY FORCE)"/>
    <s v="AA"/>
    <s v="Adult Arrest"/>
    <n v="626"/>
    <m/>
    <m/>
    <m/>
    <s v="1900 S  BEDFORD                      ST"/>
    <m/>
    <n v="34.041600000000003"/>
    <n v="-118.3836"/>
    <n v="1"/>
    <x v="12"/>
  </r>
  <r>
    <n v="200317440"/>
    <d v="2020-09-16T00:00:00"/>
    <x v="90"/>
    <n v="2140"/>
    <n v="3"/>
    <x v="2"/>
    <n v="395"/>
    <n v="1"/>
    <n v="310"/>
    <s v="BURGLARY"/>
    <s v="0344 1402 1822 0352"/>
    <n v="29"/>
    <s v="F"/>
    <s v="H"/>
    <n v="502"/>
    <s v="MULTI-UNIT DWELLING (APARTMENT, DUPLEX, ETC)"/>
    <m/>
    <m/>
    <s v="IC"/>
    <s v="Invest Cont"/>
    <n v="310"/>
    <m/>
    <m/>
    <m/>
    <s v="1800 W  VERNON                       AV"/>
    <m/>
    <n v="34.007300000000001"/>
    <n v="-118.3108"/>
    <n v="0"/>
    <x v="12"/>
  </r>
  <r>
    <n v="200317573"/>
    <d v="2020-09-19T00:00:00"/>
    <x v="224"/>
    <n v="1200"/>
    <n v="3"/>
    <x v="2"/>
    <n v="316"/>
    <n v="2"/>
    <n v="626"/>
    <s v="INTIMATE PARTNER - SIMPLE ASSAULT"/>
    <s v="0913 2000 1814 0444 0416 1309"/>
    <n v="27"/>
    <s v="F"/>
    <s v="H"/>
    <n v="502"/>
    <s v="MULTI-UNIT DWELLING (APARTMENT, DUPLEX, ETC)"/>
    <n v="400"/>
    <s v="STRONG-ARM (HANDS, FIST, FEET OR BODILY FORCE)"/>
    <s v="IC"/>
    <s v="Invest Cont"/>
    <n v="626"/>
    <m/>
    <m/>
    <m/>
    <s v="1700 W  24TH                         ST"/>
    <m/>
    <n v="34.034599999999998"/>
    <n v="-118.30240000000001"/>
    <n v="0"/>
    <x v="12"/>
  </r>
  <r>
    <n v="200306228"/>
    <d v="2020-02-07T00:00:00"/>
    <x v="15"/>
    <n v="815"/>
    <n v="3"/>
    <x v="2"/>
    <n v="325"/>
    <n v="1"/>
    <n v="510"/>
    <s v="VEHICLE - STOLEN"/>
    <m/>
    <n v="0"/>
    <m/>
    <m/>
    <n v="104"/>
    <s v="DRIVEWAY"/>
    <m/>
    <m/>
    <s v="IC"/>
    <s v="Invest Cont"/>
    <n v="510"/>
    <m/>
    <m/>
    <m/>
    <s v="2600    MENLO                        AV"/>
    <m/>
    <n v="34.032800000000002"/>
    <n v="-118.2903"/>
    <n v="0"/>
    <x v="12"/>
  </r>
  <r>
    <n v="200716264"/>
    <d v="2020-11-18T00:00:00"/>
    <x v="278"/>
    <n v="1000"/>
    <n v="7"/>
    <x v="0"/>
    <n v="775"/>
    <n v="2"/>
    <n v="740"/>
    <s v="VANDALISM - FELONY ($400 &amp; OVER, ALL CHURCH VANDALISMS)"/>
    <n v="329"/>
    <n v="60"/>
    <s v="M"/>
    <s v="O"/>
    <n v="203"/>
    <s v="OTHER BUSINESS"/>
    <m/>
    <m/>
    <s v="IC"/>
    <s v="Invest Cont"/>
    <n v="740"/>
    <m/>
    <m/>
    <m/>
    <s v="4600 W  WASHINGTON                   BL"/>
    <m/>
    <n v="34.042700000000004"/>
    <n v="-118.34229999999999"/>
    <n v="0"/>
    <x v="12"/>
  </r>
  <r>
    <n v="201110979"/>
    <d v="2020-06-30T00:00:00"/>
    <x v="292"/>
    <n v="1425"/>
    <n v="11"/>
    <x v="7"/>
    <n v="1147"/>
    <n v="2"/>
    <n v="354"/>
    <s v="THEFT OF IDENTITY"/>
    <n v="377"/>
    <n v="63"/>
    <s v="F"/>
    <s v="W"/>
    <n v="501"/>
    <s v="SINGLE FAMILY DWELLING"/>
    <m/>
    <m/>
    <s v="IC"/>
    <s v="Invest Cont"/>
    <n v="354"/>
    <m/>
    <m/>
    <m/>
    <s v="1000 W  AVENUE 37"/>
    <m/>
    <n v="34.101900000000001"/>
    <n v="-118.2264"/>
    <n v="0"/>
    <x v="12"/>
  </r>
  <r>
    <n v="200116341"/>
    <d v="2020-08-13T00:00:00"/>
    <x v="115"/>
    <n v="1900"/>
    <n v="1"/>
    <x v="1"/>
    <n v="162"/>
    <n v="1"/>
    <n v="510"/>
    <s v="VEHICLE - STOLEN"/>
    <m/>
    <n v="0"/>
    <m/>
    <m/>
    <n v="108"/>
    <s v="PARKING LOT"/>
    <m/>
    <m/>
    <s v="IC"/>
    <s v="Invest Cont"/>
    <n v="510"/>
    <m/>
    <m/>
    <m/>
    <s v="800 S  HILL                         ST"/>
    <m/>
    <n v="34.046199999999999"/>
    <n v="-118.2585"/>
    <n v="0"/>
    <x v="12"/>
  </r>
  <r>
    <n v="201006166"/>
    <d v="2020-02-19T00:00:00"/>
    <x v="348"/>
    <n v="2100"/>
    <n v="10"/>
    <x v="11"/>
    <n v="1027"/>
    <n v="2"/>
    <n v="745"/>
    <s v="VANDALISM - MISDEAMEANOR ($399 OR UNDER)"/>
    <s v="0329 1822"/>
    <n v="40"/>
    <s v="M"/>
    <s v="H"/>
    <n v="122"/>
    <s v="VEHICLE, PASSENGER/TRUCK"/>
    <m/>
    <m/>
    <s v="IC"/>
    <s v="Invest Cont"/>
    <n v="745"/>
    <m/>
    <m/>
    <m/>
    <s v="AMESTOY                      AV"/>
    <s v="HARTLAND                     ST"/>
    <n v="34.194899999999997"/>
    <n v="-118.5055"/>
    <n v="0"/>
    <x v="12"/>
  </r>
  <r>
    <n v="200915571"/>
    <d v="2020-10-06T00:00:00"/>
    <x v="163"/>
    <n v="1330"/>
    <n v="9"/>
    <x v="3"/>
    <n v="969"/>
    <n v="1"/>
    <n v="440"/>
    <s v="THEFT PLAIN - PETTY ($950 &amp; UNDER)"/>
    <s v="0344 0394"/>
    <n v="55"/>
    <s v="F"/>
    <s v="O"/>
    <n v="507"/>
    <s v="CONDOMINIUM/TOWNHOUSE"/>
    <m/>
    <m/>
    <s v="IC"/>
    <s v="Invest Cont"/>
    <n v="440"/>
    <m/>
    <m/>
    <m/>
    <s v="5200    COLDWATER CANYON             AV"/>
    <m/>
    <n v="34.164900000000003"/>
    <n v="-118.41379999999999"/>
    <n v="0"/>
    <x v="12"/>
  </r>
  <r>
    <n v="201208484"/>
    <d v="2020-03-04T00:00:00"/>
    <x v="61"/>
    <n v="1200"/>
    <n v="12"/>
    <x v="8"/>
    <n v="1258"/>
    <n v="2"/>
    <n v="354"/>
    <s v="THEFT OF IDENTITY"/>
    <s v="0100 1822 0923"/>
    <n v="34"/>
    <s v="M"/>
    <s v="H"/>
    <n v="501"/>
    <s v="SINGLE FAMILY DWELLING"/>
    <m/>
    <m/>
    <s v="IC"/>
    <s v="Invest Cont"/>
    <n v="354"/>
    <m/>
    <m/>
    <m/>
    <s v="100 E  79TH                         ST"/>
    <m/>
    <n v="33.971299999999999"/>
    <n v="-118.2739"/>
    <n v="0"/>
    <x v="12"/>
  </r>
  <r>
    <n v="200904424"/>
    <d v="2020-01-10T00:00:00"/>
    <x v="132"/>
    <n v="730"/>
    <n v="9"/>
    <x v="3"/>
    <n v="904"/>
    <n v="1"/>
    <n v="420"/>
    <s v="THEFT FROM MOTOR VEHICLE - PETTY ($950 &amp; UNDER)"/>
    <s v="0344 1300"/>
    <n v="30"/>
    <s v="F"/>
    <s v="H"/>
    <n v="123"/>
    <s v="PARKING UNDERGROUND/BUILDING"/>
    <m/>
    <m/>
    <s v="IC"/>
    <s v="Invest Cont"/>
    <n v="420"/>
    <m/>
    <m/>
    <m/>
    <s v="15100    SATICOY                      ST"/>
    <m/>
    <n v="34.208500000000001"/>
    <n v="-118.4618"/>
    <n v="0"/>
    <x v="12"/>
  </r>
  <r>
    <n v="200611682"/>
    <d v="2020-06-18T00:00:00"/>
    <x v="150"/>
    <n v="1800"/>
    <n v="6"/>
    <x v="9"/>
    <n v="638"/>
    <n v="2"/>
    <n v="740"/>
    <s v="VANDALISM - FELONY ($400 &amp; OVER, ALL CHURCH VANDALISMS)"/>
    <s v="0329 1300"/>
    <n v="46"/>
    <s v="M"/>
    <s v="W"/>
    <n v="707"/>
    <s v="GARAGE/CARPORT"/>
    <m/>
    <m/>
    <s v="IC"/>
    <s v="Invest Cont"/>
    <n v="740"/>
    <m/>
    <m/>
    <m/>
    <s v="1800 N  WILTON                       PL"/>
    <m/>
    <n v="34.1036"/>
    <n v="-118.3137"/>
    <n v="0"/>
    <x v="12"/>
  </r>
  <r>
    <n v="200513832"/>
    <d v="2020-09-06T00:00:00"/>
    <x v="120"/>
    <n v="2230"/>
    <n v="5"/>
    <x v="10"/>
    <n v="516"/>
    <n v="1"/>
    <n v="230"/>
    <s v="ASSAULT WITH DEADLY WEAPON, AGGRAVATED ASSAULT"/>
    <s v="0429 0906 1822 0371 0416 2034 0216"/>
    <n v="19"/>
    <s v="M"/>
    <s v="H"/>
    <n v="102"/>
    <s v="SIDEWALK"/>
    <n v="400"/>
    <s v="STRONG-ARM (HANDS, FIST, FEET OR BODILY FORCE)"/>
    <s v="IC"/>
    <s v="Invest Cont"/>
    <n v="230"/>
    <m/>
    <m/>
    <m/>
    <s v="AVALON"/>
    <s v="L                            ST"/>
    <n v="33.786700000000003"/>
    <n v="-118.26300000000001"/>
    <n v="0"/>
    <x v="12"/>
  </r>
  <r>
    <n v="200312253"/>
    <d v="2020-06-03T00:00:00"/>
    <x v="282"/>
    <n v="1300"/>
    <n v="3"/>
    <x v="2"/>
    <n v="325"/>
    <n v="2"/>
    <n v="624"/>
    <s v="BATTERY - SIMPLE ASSAULT"/>
    <s v="1822 0371 0416 0446 0342 1251 0202 0209"/>
    <n v="27"/>
    <s v="M"/>
    <s v="W"/>
    <n v="102"/>
    <s v="SIDEWALK"/>
    <n v="400"/>
    <s v="STRONG-ARM (HANDS, FIST, FEET OR BODILY FORCE)"/>
    <s v="IC"/>
    <s v="Invest Cont"/>
    <n v="624"/>
    <m/>
    <m/>
    <m/>
    <s v="27TH                         ST"/>
    <s v="VERMONT                      AV"/>
    <n v="34.0304"/>
    <n v="-118.2915"/>
    <n v="0"/>
    <x v="12"/>
  </r>
  <r>
    <n v="200705619"/>
    <d v="2020-02-03T00:00:00"/>
    <x v="202"/>
    <n v="1430"/>
    <n v="7"/>
    <x v="0"/>
    <n v="789"/>
    <n v="1"/>
    <n v="440"/>
    <s v="THEFT PLAIN - PETTY ($950 &amp; UNDER)"/>
    <n v="344"/>
    <n v="30"/>
    <s v="F"/>
    <s v="H"/>
    <n v="502"/>
    <s v="MULTI-UNIT DWELLING (APARTMENT, DUPLEX, ETC)"/>
    <m/>
    <m/>
    <s v="IC"/>
    <s v="Invest Cont"/>
    <n v="440"/>
    <m/>
    <m/>
    <m/>
    <s v="1900    ARLINGTON                    AV"/>
    <m/>
    <n v="34.0379"/>
    <n v="-118.32299999999999"/>
    <n v="0"/>
    <x v="12"/>
  </r>
  <r>
    <n v="200210732"/>
    <d v="2020-05-29T00:00:00"/>
    <x v="251"/>
    <n v="500"/>
    <n v="2"/>
    <x v="5"/>
    <n v="295"/>
    <n v="1"/>
    <n v="510"/>
    <s v="VEHICLE - STOLEN"/>
    <m/>
    <n v="0"/>
    <m/>
    <m/>
    <n v="101"/>
    <s v="STREET"/>
    <m/>
    <m/>
    <s v="IC"/>
    <s v="Invest Cont"/>
    <n v="510"/>
    <m/>
    <m/>
    <m/>
    <s v="1400 S  UNION                        AV"/>
    <m/>
    <n v="34.042299999999997"/>
    <n v="-118.2804"/>
    <n v="0"/>
    <x v="12"/>
  </r>
  <r>
    <n v="200906702"/>
    <d v="2020-02-29T00:00:00"/>
    <x v="72"/>
    <n v="1700"/>
    <n v="9"/>
    <x v="3"/>
    <n v="963"/>
    <n v="1"/>
    <n v="420"/>
    <s v="THEFT FROM MOTOR VEHICLE - PETTY ($950 &amp; UNDER)"/>
    <m/>
    <n v="0"/>
    <m/>
    <m/>
    <n v="101"/>
    <s v="STREET"/>
    <m/>
    <m/>
    <s v="IC"/>
    <s v="Invest Cont"/>
    <n v="420"/>
    <m/>
    <m/>
    <m/>
    <s v="SYLMAR"/>
    <s v="MOORPARK"/>
    <n v="34.161999999999999"/>
    <n v="-118.45699999999999"/>
    <n v="0"/>
    <x v="12"/>
  </r>
  <r>
    <n v="201227121"/>
    <d v="2020-12-25T00:00:00"/>
    <x v="340"/>
    <n v="1630"/>
    <n v="12"/>
    <x v="8"/>
    <n v="1256"/>
    <n v="2"/>
    <n v="740"/>
    <s v="VANDALISM - FELONY ($400 &amp; OVER, ALL CHURCH VANDALISMS)"/>
    <n v="329"/>
    <n v="0"/>
    <s v="X"/>
    <s v="X"/>
    <n v="222"/>
    <s v="LAUNDROMAT"/>
    <m/>
    <m/>
    <s v="IC"/>
    <s v="Invest Cont"/>
    <n v="740"/>
    <m/>
    <m/>
    <m/>
    <s v="7300 S  FIGUEROA                     ST"/>
    <m/>
    <n v="33.973500000000001"/>
    <n v="-118.28270000000001"/>
    <n v="0"/>
    <x v="12"/>
  </r>
  <r>
    <n v="200709146"/>
    <d v="2020-05-11T00:00:00"/>
    <x v="143"/>
    <n v="2200"/>
    <n v="7"/>
    <x v="0"/>
    <n v="711"/>
    <n v="1"/>
    <n v="480"/>
    <s v="BIKE - STOLEN"/>
    <n v="344"/>
    <n v="19"/>
    <s v="M"/>
    <s v="W"/>
    <n v="103"/>
    <s v="ALLEY"/>
    <m/>
    <m/>
    <s v="IC"/>
    <s v="Invest Cont"/>
    <n v="480"/>
    <m/>
    <m/>
    <m/>
    <s v="8500    BEVERLY                      BL"/>
    <m/>
    <n v="34.078200000000002"/>
    <n v="-118.3695"/>
    <n v="0"/>
    <x v="12"/>
  </r>
  <r>
    <n v="201207073"/>
    <d v="2020-02-13T00:00:00"/>
    <x v="350"/>
    <n v="800"/>
    <n v="12"/>
    <x v="8"/>
    <n v="1257"/>
    <n v="2"/>
    <n v="649"/>
    <s v="DOCUMENT FORGERY / STOLEN FELONY"/>
    <s v="0928 1822"/>
    <n v="28"/>
    <s v="M"/>
    <s v="B"/>
    <n v="501"/>
    <s v="SINGLE FAMILY DWELLING"/>
    <m/>
    <m/>
    <s v="IC"/>
    <s v="Invest Cont"/>
    <n v="649"/>
    <m/>
    <m/>
    <m/>
    <s v="7800 S  FIGUEROA                     ST"/>
    <m/>
    <n v="33.968800000000002"/>
    <n v="-118.28270000000001"/>
    <n v="0"/>
    <x v="12"/>
  </r>
  <r>
    <n v="200405386"/>
    <d v="2020-02-05T00:00:00"/>
    <x v="169"/>
    <n v="600"/>
    <n v="4"/>
    <x v="4"/>
    <n v="439"/>
    <n v="1"/>
    <n v="331"/>
    <s v="THEFT FROM MOTOR VEHICLE - GRAND ($950.01 AND OVER)"/>
    <n v="344"/>
    <n v="32"/>
    <s v="M"/>
    <s v="H"/>
    <n v="101"/>
    <s v="STREET"/>
    <m/>
    <m/>
    <s v="IC"/>
    <s v="Invest Cont"/>
    <n v="331"/>
    <m/>
    <m/>
    <m/>
    <s v="5000    VALLEY                       BL"/>
    <m/>
    <n v="34.069400000000002"/>
    <n v="-118.1754"/>
    <n v="0"/>
    <x v="12"/>
  </r>
  <r>
    <n v="200612577"/>
    <d v="2020-07-14T00:00:00"/>
    <x v="21"/>
    <n v="1800"/>
    <n v="6"/>
    <x v="9"/>
    <n v="669"/>
    <n v="1"/>
    <n v="420"/>
    <s v="THEFT FROM MOTOR VEHICLE - PETTY ($950 &amp; UNDER)"/>
    <m/>
    <n v="0"/>
    <m/>
    <m/>
    <n v="101"/>
    <s v="STREET"/>
    <m/>
    <m/>
    <s v="IC"/>
    <s v="Invest Cont"/>
    <n v="420"/>
    <m/>
    <m/>
    <m/>
    <s v="NORMANDIE                    AV"/>
    <s v="FOUNTAIN                     AV"/>
    <n v="34.095199999999998"/>
    <n v="-118.3005"/>
    <n v="0"/>
    <x v="12"/>
  </r>
  <r>
    <n v="200219186"/>
    <d v="2020-12-31T00:00:00"/>
    <x v="361"/>
    <n v="2050"/>
    <n v="2"/>
    <x v="5"/>
    <n v="269"/>
    <n v="1"/>
    <n v="251"/>
    <s v="SHOTS FIRED AT INHABITED DWELLING"/>
    <s v="1251 1822 1100 0450"/>
    <n v="25"/>
    <s v="F"/>
    <s v="B"/>
    <n v="502"/>
    <s v="MULTI-UNIT DWELLING (APARTMENT, DUPLEX, ETC)"/>
    <n v="106"/>
    <s v="UNKNOWN FIREARM"/>
    <s v="IC"/>
    <s v="Invest Cont"/>
    <n v="251"/>
    <m/>
    <m/>
    <m/>
    <s v="700 S  BIXEL                        ST"/>
    <m/>
    <n v="34.050699999999999"/>
    <n v="-118.26430000000001"/>
    <n v="0"/>
    <x v="12"/>
  </r>
  <r>
    <n v="201222320"/>
    <d v="2020-10-07T00:00:00"/>
    <x v="163"/>
    <n v="2100"/>
    <n v="12"/>
    <x v="8"/>
    <n v="1267"/>
    <n v="2"/>
    <n v="740"/>
    <s v="VANDALISM - FELONY ($400 &amp; OVER, ALL CHURCH VANDALISMS)"/>
    <s v="2000 1813 1309 0329 1300"/>
    <n v="34"/>
    <s v="F"/>
    <s v="B"/>
    <n v="122"/>
    <s v="VEHICLE, PASSENGER/TRUCK"/>
    <m/>
    <m/>
    <s v="IC"/>
    <s v="Invest Cont"/>
    <n v="740"/>
    <m/>
    <m/>
    <m/>
    <s v="400 W  84TH                         ST"/>
    <m/>
    <n v="33.963200000000001"/>
    <n v="-118.28270000000001"/>
    <n v="0"/>
    <x v="12"/>
  </r>
  <r>
    <n v="200515912"/>
    <d v="2020-10-28T00:00:00"/>
    <x v="229"/>
    <n v="2106"/>
    <n v="5"/>
    <x v="10"/>
    <n v="583"/>
    <n v="1"/>
    <n v="343"/>
    <s v="SHOPLIFTING-GRAND THEFT ($950.01 &amp; OVER)"/>
    <s v="0325 0202 0209"/>
    <n v="0"/>
    <s v="X"/>
    <s v="X"/>
    <n v="406"/>
    <s v="OTHER STORE"/>
    <m/>
    <m/>
    <s v="IC"/>
    <s v="Invest Cont"/>
    <n v="343"/>
    <m/>
    <m/>
    <m/>
    <s v="1400 W  25TH                         ST"/>
    <m/>
    <n v="33.721600000000002"/>
    <n v="-118.3091"/>
    <n v="0"/>
    <x v="12"/>
  </r>
  <r>
    <n v="200707578"/>
    <d v="2020-03-17T00:00:00"/>
    <x v="285"/>
    <n v="5"/>
    <n v="7"/>
    <x v="0"/>
    <n v="736"/>
    <n v="1"/>
    <n v="236"/>
    <s v="INTIMATE PARTNER - AGGRAVATED ASSAULT"/>
    <s v="2000 0408 0361 0913"/>
    <n v="33"/>
    <s v="F"/>
    <s v="W"/>
    <n v="501"/>
    <s v="SINGLE FAMILY DWELLING"/>
    <n v="400"/>
    <s v="STRONG-ARM (HANDS, FIST, FEET OR BODILY FORCE)"/>
    <s v="AO"/>
    <s v="Adult Other"/>
    <n v="236"/>
    <m/>
    <m/>
    <m/>
    <s v="400 S  DETROIT                      ST"/>
    <m/>
    <n v="34.066899999999997"/>
    <n v="-118.3451"/>
    <n v="0"/>
    <x v="12"/>
  </r>
  <r>
    <n v="201309343"/>
    <d v="2020-04-13T00:00:00"/>
    <x v="292"/>
    <n v="1300"/>
    <n v="13"/>
    <x v="6"/>
    <n v="1391"/>
    <n v="1"/>
    <n v="210"/>
    <s v="ROBBERY"/>
    <s v="1300 0334 0355 0354 0216 1202 1822"/>
    <n v="64"/>
    <s v="M"/>
    <s v="H"/>
    <n v="101"/>
    <s v="STREET"/>
    <n v="102"/>
    <s v="HAND GUN"/>
    <s v="IC"/>
    <s v="Invest Cont"/>
    <n v="210"/>
    <m/>
    <m/>
    <m/>
    <s v="300 W  62ND                         ST"/>
    <m/>
    <n v="33.9833"/>
    <n v="-118.2783"/>
    <n v="0"/>
    <x v="12"/>
  </r>
  <r>
    <n v="200806656"/>
    <d v="2020-02-28T00:00:00"/>
    <x v="72"/>
    <n v="1400"/>
    <n v="8"/>
    <x v="12"/>
    <n v="898"/>
    <n v="1"/>
    <n v="510"/>
    <s v="VEHICLE - STOLEN"/>
    <m/>
    <n v="0"/>
    <m/>
    <m/>
    <n v="101"/>
    <s v="STREET"/>
    <m/>
    <m/>
    <s v="IC"/>
    <s v="Invest Cont"/>
    <n v="510"/>
    <m/>
    <m/>
    <m/>
    <s v="8800    OLIN                         ST"/>
    <m/>
    <n v="34.035400000000003"/>
    <n v="-118.384"/>
    <n v="0"/>
    <x v="12"/>
  </r>
  <r>
    <n v="201226955"/>
    <d v="2020-12-22T00:00:00"/>
    <x v="192"/>
    <n v="2125"/>
    <n v="12"/>
    <x v="8"/>
    <n v="1249"/>
    <n v="1"/>
    <n v="210"/>
    <s v="ROBBERY"/>
    <s v="0344 1822 0342 0400 0416"/>
    <n v="41"/>
    <s v="M"/>
    <s v="H"/>
    <n v="102"/>
    <s v="SIDEWALK"/>
    <n v="400"/>
    <s v="STRONG-ARM (HANDS, FIST, FEET OR BODILY FORCE)"/>
    <s v="IC"/>
    <s v="Invest Cont"/>
    <n v="210"/>
    <m/>
    <m/>
    <m/>
    <s v="6700 S  FIGUEROA                     ST"/>
    <m/>
    <n v="33.9786"/>
    <n v="-118.28270000000001"/>
    <n v="0"/>
    <x v="12"/>
  </r>
  <r>
    <n v="200707505"/>
    <d v="2020-03-16T00:00:00"/>
    <x v="364"/>
    <n v="900"/>
    <n v="7"/>
    <x v="0"/>
    <n v="753"/>
    <n v="1"/>
    <n v="330"/>
    <s v="BURGLARY FROM VEHICLE"/>
    <s v="1300 1607 0344"/>
    <n v="52"/>
    <s v="F"/>
    <s v="A"/>
    <n v="101"/>
    <s v="STREET"/>
    <m/>
    <m/>
    <s v="IC"/>
    <s v="Invest Cont"/>
    <n v="330"/>
    <m/>
    <m/>
    <m/>
    <s v="1200 S  SPAULDING                    AV"/>
    <m/>
    <n v="34.054400000000001"/>
    <n v="-118.36069999999999"/>
    <n v="0"/>
    <x v="12"/>
  </r>
  <r>
    <n v="200605324"/>
    <d v="2020-01-28T00:00:00"/>
    <x v="225"/>
    <n v="30"/>
    <n v="6"/>
    <x v="9"/>
    <n v="646"/>
    <n v="1"/>
    <n v="330"/>
    <s v="BURGLARY FROM VEHICLE"/>
    <s v="1302 1609 1307 0344 0352"/>
    <n v="38"/>
    <s v="M"/>
    <s v="H"/>
    <n v="108"/>
    <s v="PARKING LOT"/>
    <m/>
    <m/>
    <s v="IC"/>
    <s v="Invest Cont"/>
    <n v="330"/>
    <m/>
    <m/>
    <m/>
    <s v="SELMA                        AV"/>
    <s v="IVAR                         ST"/>
    <n v="34.099800000000002"/>
    <n v="-118.3282"/>
    <n v="0"/>
    <x v="12"/>
  </r>
  <r>
    <n v="201208130"/>
    <d v="2020-02-29T00:00:00"/>
    <x v="125"/>
    <n v="1600"/>
    <n v="12"/>
    <x v="8"/>
    <n v="1256"/>
    <n v="2"/>
    <n v="900"/>
    <s v="VIOLATION OF COURT ORDER"/>
    <n v="2038"/>
    <n v="48"/>
    <s v="F"/>
    <s v="B"/>
    <n v="501"/>
    <s v="SINGLE FAMILY DWELLING"/>
    <m/>
    <m/>
    <s v="IC"/>
    <s v="Invest Cont"/>
    <n v="900"/>
    <m/>
    <m/>
    <m/>
    <s v="7300 S  BROADWAY"/>
    <m/>
    <n v="33.972700000000003"/>
    <n v="-118.285"/>
    <n v="0"/>
    <x v="12"/>
  </r>
  <r>
    <n v="200214022"/>
    <d v="2020-08-21T00:00:00"/>
    <x v="347"/>
    <n v="800"/>
    <n v="2"/>
    <x v="5"/>
    <n v="238"/>
    <n v="2"/>
    <n v="662"/>
    <s v="BUNCO, GRAND THEFT"/>
    <s v="1309 0100 0372 0923 1913"/>
    <n v="21"/>
    <s v="F"/>
    <s v="B"/>
    <n v="503"/>
    <s v="HOTEL"/>
    <m/>
    <m/>
    <s v="IC"/>
    <s v="Invest Cont"/>
    <n v="662"/>
    <m/>
    <m/>
    <m/>
    <s v="100 N  TOLUCA                       ST"/>
    <m/>
    <n v="34.061599999999999"/>
    <n v="-118.2586"/>
    <n v="0"/>
    <x v="12"/>
  </r>
  <r>
    <n v="200107855"/>
    <d v="2020-02-25T00:00:00"/>
    <x v="132"/>
    <n v="1300"/>
    <n v="1"/>
    <x v="1"/>
    <n v="195"/>
    <n v="2"/>
    <n v="651"/>
    <s v="DOCUMENT WORTHLESS ($200.01 &amp; OVER)"/>
    <s v="0352 1822 0344"/>
    <n v="38"/>
    <s v="M"/>
    <s v="O"/>
    <n v="406"/>
    <s v="OTHER STORE"/>
    <m/>
    <m/>
    <s v="IC"/>
    <s v="Invest Cont"/>
    <n v="651"/>
    <m/>
    <m/>
    <m/>
    <s v="1400    SANTEE                       ST"/>
    <m/>
    <n v="34.034100000000002"/>
    <n v="-118.2591"/>
    <n v="0"/>
    <x v="12"/>
  </r>
  <r>
    <n v="201214935"/>
    <d v="2020-06-19T00:00:00"/>
    <x v="255"/>
    <n v="500"/>
    <n v="12"/>
    <x v="8"/>
    <n v="1243"/>
    <n v="1"/>
    <n v="510"/>
    <s v="VEHICLE - STOLEN"/>
    <m/>
    <n v="0"/>
    <m/>
    <m/>
    <n v="101"/>
    <s v="STREET"/>
    <m/>
    <m/>
    <s v="AA"/>
    <s v="Adult Arrest"/>
    <n v="510"/>
    <m/>
    <m/>
    <m/>
    <s v="1600 W  65TH                         ST"/>
    <m/>
    <n v="33.980600000000003"/>
    <n v="-118.3068"/>
    <n v="1"/>
    <x v="12"/>
  </r>
  <r>
    <n v="200913229"/>
    <d v="2020-08-07T00:00:00"/>
    <x v="283"/>
    <n v="1600"/>
    <n v="9"/>
    <x v="3"/>
    <n v="923"/>
    <n v="2"/>
    <n v="745"/>
    <s v="VANDALISM - MISDEAMEANOR ($399 OR UNDER)"/>
    <s v="1300 0329"/>
    <n v="35"/>
    <s v="F"/>
    <s v="H"/>
    <n v="108"/>
    <s v="PARKING LOT"/>
    <m/>
    <m/>
    <s v="IC"/>
    <s v="Invest Cont"/>
    <n v="745"/>
    <m/>
    <m/>
    <m/>
    <s v="6400    VAN NUYS                     BL"/>
    <m/>
    <n v="34.190300000000001"/>
    <n v="-118.45740000000001"/>
    <n v="0"/>
    <x v="12"/>
  </r>
  <r>
    <n v="200817056"/>
    <d v="2020-12-01T00:00:00"/>
    <x v="18"/>
    <n v="1130"/>
    <n v="8"/>
    <x v="12"/>
    <n v="881"/>
    <n v="1"/>
    <n v="310"/>
    <s v="BURGLARY"/>
    <s v="1608 0344 1822"/>
    <n v="61"/>
    <s v="M"/>
    <s v="O"/>
    <n v="707"/>
    <s v="GARAGE/CARPORT"/>
    <m/>
    <m/>
    <s v="IC"/>
    <s v="Invest Cont"/>
    <n v="310"/>
    <m/>
    <m/>
    <m/>
    <s v="1800    ARMACOST                     AV"/>
    <m/>
    <n v="34.036299999999997"/>
    <n v="-118.4554"/>
    <n v="0"/>
    <x v="12"/>
  </r>
  <r>
    <n v="200516802"/>
    <d v="2020-11-16T00:00:00"/>
    <x v="122"/>
    <n v="1251"/>
    <n v="5"/>
    <x v="10"/>
    <n v="564"/>
    <n v="1"/>
    <n v="440"/>
    <s v="THEFT PLAIN - PETTY ($950 &amp; UNDER)"/>
    <s v="0394 0344"/>
    <n v="19"/>
    <s v="M"/>
    <s v="H"/>
    <n v="119"/>
    <s v="PORCH, RESIDENTIAL"/>
    <m/>
    <m/>
    <s v="IC"/>
    <s v="Invest Cont"/>
    <n v="440"/>
    <m/>
    <m/>
    <m/>
    <s v="PACIFIC                      AV"/>
    <s v="2ND                          ST"/>
    <n v="33.742400000000004"/>
    <n v="-118.28789999999999"/>
    <n v="0"/>
    <x v="12"/>
  </r>
  <r>
    <n v="200109371"/>
    <d v="2020-03-13T00:00:00"/>
    <x v="262"/>
    <n v="1540"/>
    <n v="1"/>
    <x v="1"/>
    <n v="119"/>
    <n v="2"/>
    <n v="623"/>
    <s v="BATTERY POLICE (SIMPLE)"/>
    <s v="1212 0416 2048 0910"/>
    <n v="0"/>
    <s v="F"/>
    <s v="H"/>
    <n v="834"/>
    <s v="LA UNION STATION (NOT LINE SPECIFIC)"/>
    <n v="400"/>
    <s v="STRONG-ARM (HANDS, FIST, FEET OR BODILY FORCE)"/>
    <s v="IC"/>
    <s v="Invest Cont"/>
    <n v="623"/>
    <m/>
    <m/>
    <m/>
    <s v="800 N  ALAMEDA                      ST"/>
    <m/>
    <n v="34.0563"/>
    <n v="-118.23739999999999"/>
    <n v="0"/>
    <x v="12"/>
  </r>
  <r>
    <n v="200218759"/>
    <d v="2020-12-19T00:00:00"/>
    <x v="236"/>
    <n v="200"/>
    <n v="2"/>
    <x v="5"/>
    <n v="265"/>
    <n v="1"/>
    <n v="210"/>
    <s v="ROBBERY"/>
    <s v="1309 1822 0342 0400 0305 0429 0344"/>
    <n v="26"/>
    <s v="F"/>
    <s v="H"/>
    <n v="102"/>
    <s v="SIDEWALK"/>
    <n v="400"/>
    <s v="STRONG-ARM (HANDS, FIST, FEET OR BODILY FORCE)"/>
    <s v="IC"/>
    <s v="Invest Cont"/>
    <n v="210"/>
    <m/>
    <m/>
    <m/>
    <s v="700 S  BONNIE BRAE                  ST"/>
    <m/>
    <n v="34.054699999999997"/>
    <n v="-118.27719999999999"/>
    <n v="0"/>
    <x v="12"/>
  </r>
  <r>
    <n v="200312663"/>
    <d v="2020-06-13T00:00:00"/>
    <x v="93"/>
    <n v="1600"/>
    <n v="3"/>
    <x v="2"/>
    <n v="307"/>
    <n v="2"/>
    <n v="624"/>
    <s v="BATTERY - SIMPLE ASSAULT"/>
    <s v="0400 0555 2024"/>
    <n v="20"/>
    <s v="F"/>
    <s v="H"/>
    <n v="501"/>
    <s v="SINGLE FAMILY DWELLING"/>
    <n v="400"/>
    <s v="STRONG-ARM (HANDS, FIST, FEET OR BODILY FORCE)"/>
    <s v="IC"/>
    <s v="Invest Cont"/>
    <n v="624"/>
    <m/>
    <m/>
    <m/>
    <s v="2400    VIRGINIA                     RD"/>
    <m/>
    <n v="34.033900000000003"/>
    <n v="-118.33839999999999"/>
    <n v="0"/>
    <x v="12"/>
  </r>
  <r>
    <n v="200113759"/>
    <d v="2020-06-22T00:00:00"/>
    <x v="334"/>
    <n v="1600"/>
    <n v="1"/>
    <x v="1"/>
    <n v="162"/>
    <n v="1"/>
    <n v="442"/>
    <s v="SHOPLIFTING - PETTY THEFT ($950 &amp; UNDER)"/>
    <s v="1822 0344"/>
    <n v="0"/>
    <s v="M"/>
    <s v="W"/>
    <n v="244"/>
    <s v="TOBACCO SHOP"/>
    <m/>
    <m/>
    <s v="IC"/>
    <s v="Invest Cont"/>
    <n v="442"/>
    <m/>
    <m/>
    <m/>
    <s v="700 S  OLIVE                        ST"/>
    <m/>
    <n v="34.046199999999999"/>
    <n v="-118.2559"/>
    <n v="0"/>
    <x v="12"/>
  </r>
  <r>
    <n v="200414451"/>
    <d v="2020-10-30T00:00:00"/>
    <x v="178"/>
    <n v="1435"/>
    <n v="4"/>
    <x v="4"/>
    <n v="467"/>
    <n v="1"/>
    <n v="440"/>
    <s v="THEFT PLAIN - PETTY ($950 &amp; UNDER)"/>
    <n v="344"/>
    <n v="36"/>
    <s v="F"/>
    <s v="H"/>
    <n v="501"/>
    <s v="SINGLE FAMILY DWELLING"/>
    <m/>
    <m/>
    <s v="IC"/>
    <s v="Invest Cont"/>
    <n v="440"/>
    <m/>
    <m/>
    <m/>
    <s v="400 S  SAVANNAH                     ST"/>
    <m/>
    <n v="34.037300000000002"/>
    <n v="-118.2056"/>
    <n v="0"/>
    <x v="12"/>
  </r>
  <r>
    <n v="200915429"/>
    <d v="2020-10-03T00:00:00"/>
    <x v="263"/>
    <n v="1240"/>
    <n v="9"/>
    <x v="3"/>
    <n v="904"/>
    <n v="2"/>
    <n v="626"/>
    <s v="INTIMATE PARTNER - SIMPLE ASSAULT"/>
    <s v="0417 1243 2000"/>
    <n v="37"/>
    <s v="F"/>
    <s v="W"/>
    <n v="501"/>
    <s v="SINGLE FAMILY DWELLING"/>
    <n v="400"/>
    <s v="STRONG-ARM (HANDS, FIST, FEET OR BODILY FORCE)"/>
    <s v="AO"/>
    <s v="Adult Other"/>
    <n v="626"/>
    <m/>
    <m/>
    <m/>
    <s v="15000    LEADWELL                     ST"/>
    <m/>
    <n v="34.203899999999997"/>
    <n v="-118.4618"/>
    <n v="0"/>
    <x v="12"/>
  </r>
  <r>
    <n v="200215109"/>
    <d v="2020-09-02T00:00:00"/>
    <x v="49"/>
    <n v="1405"/>
    <n v="2"/>
    <x v="5"/>
    <n v="275"/>
    <n v="1"/>
    <n v="442"/>
    <s v="SHOPLIFTING - PETTY THEFT ($950 &amp; UNDER)"/>
    <s v="0325 1822 0344 0319"/>
    <n v="0"/>
    <s v="X"/>
    <s v="X"/>
    <n v="406"/>
    <s v="OTHER STORE"/>
    <m/>
    <m/>
    <s v="IC"/>
    <s v="Invest Cont"/>
    <n v="442"/>
    <m/>
    <m/>
    <m/>
    <s v="1600 W  OLYMPIC                      BL"/>
    <m/>
    <n v="34.049199999999999"/>
    <n v="-118.27419999999999"/>
    <n v="0"/>
    <x v="12"/>
  </r>
  <r>
    <n v="200517390"/>
    <d v="2020-12-03T00:00:00"/>
    <x v="9"/>
    <n v="1250"/>
    <n v="5"/>
    <x v="10"/>
    <n v="519"/>
    <n v="2"/>
    <n v="900"/>
    <s v="VIOLATION OF COURT ORDER"/>
    <s v="0917 2038 1802 1906"/>
    <n v="29"/>
    <s v="M"/>
    <s v="A"/>
    <n v="501"/>
    <s v="SINGLE FAMILY DWELLING"/>
    <m/>
    <m/>
    <s v="IC"/>
    <s v="Invest Cont"/>
    <n v="900"/>
    <m/>
    <m/>
    <m/>
    <s v="1000    LOMITA                       BL"/>
    <m/>
    <n v="33.799500000000002"/>
    <n v="-118.2568"/>
    <n v="0"/>
    <x v="12"/>
  </r>
  <r>
    <n v="201219794"/>
    <d v="2020-09-01T00:00:00"/>
    <x v="64"/>
    <n v="2130"/>
    <n v="12"/>
    <x v="8"/>
    <n v="1263"/>
    <n v="1"/>
    <n v="510"/>
    <s v="VEHICLE - STOLEN"/>
    <m/>
    <n v="0"/>
    <m/>
    <m/>
    <n v="101"/>
    <s v="STREET"/>
    <m/>
    <m/>
    <s v="IC"/>
    <s v="Invest Cont"/>
    <n v="510"/>
    <m/>
    <m/>
    <m/>
    <s v="7900 S  HARVARD                      BL"/>
    <m/>
    <n v="33.9664"/>
    <n v="-118.3068"/>
    <n v="0"/>
    <x v="12"/>
  </r>
  <r>
    <n v="200212150"/>
    <d v="2020-06-27T00:00:00"/>
    <x v="66"/>
    <n v="1900"/>
    <n v="2"/>
    <x v="5"/>
    <n v="219"/>
    <n v="1"/>
    <n v="330"/>
    <s v="BURGLARY FROM VEHICLE"/>
    <n v="344"/>
    <n v="30"/>
    <s v="M"/>
    <s v="H"/>
    <n v="101"/>
    <s v="STREET"/>
    <m/>
    <m/>
    <s v="IC"/>
    <s v="Invest Cont"/>
    <n v="330"/>
    <m/>
    <m/>
    <m/>
    <s v="E  EDGEWARE                     RD"/>
    <s v="KELLAM                       AV"/>
    <n v="34.069800000000001"/>
    <n v="-118.25279999999999"/>
    <n v="0"/>
    <x v="12"/>
  </r>
  <r>
    <n v="200604980"/>
    <d v="2020-01-21T00:00:00"/>
    <x v="202"/>
    <n v="700"/>
    <n v="6"/>
    <x v="9"/>
    <n v="669"/>
    <n v="2"/>
    <n v="940"/>
    <s v="EXTORTION"/>
    <n v="337"/>
    <n v="50"/>
    <s v="M"/>
    <s v="H"/>
    <n v="501"/>
    <s v="SINGLE FAMILY DWELLING"/>
    <m/>
    <m/>
    <s v="IC"/>
    <s v="Invest Cont"/>
    <n v="940"/>
    <m/>
    <m/>
    <m/>
    <s v="5400    LA MIRADA                    AV"/>
    <m/>
    <n v="34.093899999999998"/>
    <n v="-118.3068"/>
    <n v="0"/>
    <x v="12"/>
  </r>
  <r>
    <n v="201226330"/>
    <d v="2020-12-07T00:00:00"/>
    <x v="53"/>
    <n v="230"/>
    <n v="12"/>
    <x v="8"/>
    <n v="1249"/>
    <n v="1"/>
    <n v="210"/>
    <s v="ROBBERY"/>
    <s v="0342 1240 1822 0355 0354 0344"/>
    <n v="46"/>
    <s v="M"/>
    <s v="H"/>
    <n v="101"/>
    <s v="STREET"/>
    <n v="400"/>
    <s v="STRONG-ARM (HANDS, FIST, FEET OR BODILY FORCE)"/>
    <s v="IC"/>
    <s v="Invest Cont"/>
    <n v="210"/>
    <m/>
    <m/>
    <m/>
    <s v="71ST                         ST"/>
    <s v="FIGUEROA"/>
    <n v="33.9756"/>
    <n v="-118.28270000000001"/>
    <n v="0"/>
    <x v="12"/>
  </r>
  <r>
    <n v="201008951"/>
    <d v="2020-05-12T00:00:00"/>
    <x v="63"/>
    <n v="1130"/>
    <n v="10"/>
    <x v="11"/>
    <n v="1003"/>
    <n v="2"/>
    <n v="626"/>
    <s v="INTIMATE PARTNER - SIMPLE ASSAULT"/>
    <s v="2000 0913 1814 0416 0419 1813"/>
    <n v="21"/>
    <s v="F"/>
    <s v="H"/>
    <n v="502"/>
    <s v="MULTI-UNIT DWELLING (APARTMENT, DUPLEX, ETC)"/>
    <n v="400"/>
    <s v="STRONG-ARM (HANDS, FIST, FEET OR BODILY FORCE)"/>
    <s v="AO"/>
    <s v="Adult Other"/>
    <n v="626"/>
    <m/>
    <m/>
    <m/>
    <s v="7800    RESEDA                       BL"/>
    <m/>
    <n v="34.214799999999997"/>
    <n v="-118.54040000000001"/>
    <n v="0"/>
    <x v="12"/>
  </r>
  <r>
    <n v="200812905"/>
    <d v="2020-08-12T00:00:00"/>
    <x v="175"/>
    <n v="1640"/>
    <n v="8"/>
    <x v="12"/>
    <n v="882"/>
    <n v="1"/>
    <n v="220"/>
    <s v="ATTEMPTED ROBBERY"/>
    <s v="2004 0449 0337 0355 1822"/>
    <n v="27"/>
    <s v="M"/>
    <s v="W"/>
    <n v="101"/>
    <s v="STREET"/>
    <n v="200"/>
    <s v="KNIFE WITH BLADE 6INCHES OR LESS"/>
    <s v="AA"/>
    <s v="Adult Arrest"/>
    <n v="220"/>
    <m/>
    <m/>
    <m/>
    <s v="SAWTELLE"/>
    <s v="PICO"/>
    <n v="34.035600000000002"/>
    <n v="-118.43899999999999"/>
    <n v="1"/>
    <x v="12"/>
  </r>
  <r>
    <n v="201223184"/>
    <d v="2020-10-23T00:00:00"/>
    <x v="60"/>
    <n v="1000"/>
    <n v="12"/>
    <x v="8"/>
    <n v="1245"/>
    <n v="2"/>
    <n v="662"/>
    <s v="BUNCO, GRAND THEFT"/>
    <s v="1822 0701 0800"/>
    <n v="61"/>
    <s v="F"/>
    <s v="H"/>
    <n v="101"/>
    <s v="STREET"/>
    <m/>
    <m/>
    <s v="IC"/>
    <s v="Invest Cont"/>
    <n v="662"/>
    <m/>
    <m/>
    <m/>
    <s v="68TH                         ST"/>
    <s v="KANSAS"/>
    <n v="33.977800000000002"/>
    <n v="-118.2937"/>
    <n v="0"/>
    <x v="12"/>
  </r>
  <r>
    <n v="201215956"/>
    <d v="2020-07-04T00:00:00"/>
    <x v="11"/>
    <n v="2100"/>
    <n v="12"/>
    <x v="8"/>
    <n v="1213"/>
    <n v="2"/>
    <n v="740"/>
    <s v="VANDALISM - FELONY ($400 &amp; OVER, ALL CHURCH VANDALISMS)"/>
    <s v="0329 1300"/>
    <n v="23"/>
    <s v="M"/>
    <s v="H"/>
    <n v="122"/>
    <s v="VEHICLE, PASSENGER/TRUCK"/>
    <m/>
    <m/>
    <s v="IC"/>
    <s v="Invest Cont"/>
    <n v="740"/>
    <m/>
    <m/>
    <m/>
    <s v="WESTERN                      AV"/>
    <s v="58TH                         ST"/>
    <n v="33.989699999999999"/>
    <n v="-118.30889999999999"/>
    <n v="0"/>
    <x v="12"/>
  </r>
  <r>
    <n v="200300651"/>
    <d v="2020-05-04T00:00:00"/>
    <x v="180"/>
    <n v="130"/>
    <n v="3"/>
    <x v="2"/>
    <n v="376"/>
    <n v="1"/>
    <n v="121"/>
    <s v="RAPE, FORCIBLE"/>
    <s v="1309 1402 0527 1823 0913 1415 1409"/>
    <n v="22"/>
    <s v="F"/>
    <s v="B"/>
    <n v="501"/>
    <s v="SINGLE FAMILY DWELLING"/>
    <n v="400"/>
    <s v="STRONG-ARM (HANDS, FIST, FEET OR BODILY FORCE)"/>
    <s v="AO"/>
    <s v="Adult Other"/>
    <n v="121"/>
    <m/>
    <m/>
    <m/>
    <s v="3900 S  HARVARD                      BL"/>
    <m/>
    <n v="34.012799999999999"/>
    <n v="-118.30670000000001"/>
    <n v="0"/>
    <x v="12"/>
  </r>
  <r>
    <n v="201015787"/>
    <d v="2020-12-06T00:00:00"/>
    <x v="121"/>
    <n v="1840"/>
    <n v="10"/>
    <x v="11"/>
    <n v="1008"/>
    <n v="1"/>
    <n v="510"/>
    <s v="VEHICLE - STOLEN"/>
    <m/>
    <n v="0"/>
    <m/>
    <m/>
    <n v="108"/>
    <s v="PARKING LOT"/>
    <m/>
    <m/>
    <s v="IC"/>
    <s v="Invest Cont"/>
    <n v="510"/>
    <m/>
    <m/>
    <m/>
    <s v="VANOWEN                      ST"/>
    <s v="HAYVENHURST                  AV"/>
    <n v="34.193899999999999"/>
    <n v="-118.4924"/>
    <n v="0"/>
    <x v="12"/>
  </r>
  <r>
    <n v="201211159"/>
    <d v="2020-04-18T00:00:00"/>
    <x v="140"/>
    <n v="1400"/>
    <n v="12"/>
    <x v="8"/>
    <n v="1213"/>
    <n v="1"/>
    <n v="420"/>
    <s v="THEFT FROM MOTOR VEHICLE - PETTY ($950 &amp; UNDER)"/>
    <m/>
    <n v="0"/>
    <m/>
    <m/>
    <n v="101"/>
    <s v="STREET"/>
    <m/>
    <m/>
    <s v="IC"/>
    <s v="Invest Cont"/>
    <n v="420"/>
    <m/>
    <m/>
    <m/>
    <s v="1700 W  56TH                         ST"/>
    <m/>
    <n v="33.991500000000002"/>
    <n v="-118.30670000000001"/>
    <n v="0"/>
    <x v="12"/>
  </r>
  <r>
    <n v="200412693"/>
    <d v="2020-09-12T00:00:00"/>
    <x v="171"/>
    <n v="2210"/>
    <n v="4"/>
    <x v="4"/>
    <n v="473"/>
    <n v="2"/>
    <n v="624"/>
    <s v="BATTERY - SIMPLE ASSAULT"/>
    <s v="0342 0400 0444 0913 1251 1259"/>
    <n v="16"/>
    <s v="F"/>
    <s v="H"/>
    <n v="504"/>
    <s v="OTHER RESIDENCE"/>
    <n v="400"/>
    <s v="STRONG-ARM (HANDS, FIST, FEET OR BODILY FORCE)"/>
    <s v="AA"/>
    <s v="Adult Arrest"/>
    <n v="624"/>
    <m/>
    <m/>
    <m/>
    <s v="2200    TERRACE HEIGHTS              AV"/>
    <m/>
    <n v="34.0366"/>
    <n v="-118.21680000000001"/>
    <n v="1"/>
    <x v="12"/>
  </r>
  <r>
    <n v="200913115"/>
    <d v="2020-08-04T00:00:00"/>
    <x v="74"/>
    <n v="1725"/>
    <n v="9"/>
    <x v="3"/>
    <n v="984"/>
    <n v="2"/>
    <n v="888"/>
    <s v="TRESPASSING"/>
    <n v="1822"/>
    <n v="58"/>
    <s v="M"/>
    <s v="W"/>
    <n v="121"/>
    <s v="YARD (RESIDENTIAL/BUSINESS)"/>
    <m/>
    <m/>
    <s v="IC"/>
    <s v="Invest Cont"/>
    <n v="888"/>
    <m/>
    <m/>
    <m/>
    <s v="4200    LEVITT                       LN"/>
    <m/>
    <n v="34.147199999999998"/>
    <n v="-118.4533"/>
    <n v="0"/>
    <x v="12"/>
  </r>
  <r>
    <n v="200812379"/>
    <d v="2020-07-27T00:00:00"/>
    <x v="109"/>
    <n v="1915"/>
    <n v="8"/>
    <x v="12"/>
    <n v="841"/>
    <n v="2"/>
    <n v="888"/>
    <s v="TRESPASSING"/>
    <n v="1501"/>
    <n v="33"/>
    <s v="F"/>
    <s v="H"/>
    <n v="502"/>
    <s v="MULTI-UNIT DWELLING (APARTMENT, DUPLEX, ETC)"/>
    <m/>
    <m/>
    <s v="IC"/>
    <s v="Invest Cont"/>
    <n v="888"/>
    <m/>
    <m/>
    <m/>
    <s v="1200 S  BUNDY                        DR"/>
    <m/>
    <n v="34.043799999999997"/>
    <n v="-118.4671"/>
    <n v="0"/>
    <x v="12"/>
  </r>
  <r>
    <n v="200614287"/>
    <d v="2020-08-22T00:00:00"/>
    <x v="223"/>
    <n v="1"/>
    <n v="6"/>
    <x v="9"/>
    <n v="678"/>
    <n v="1"/>
    <n v="420"/>
    <s v="THEFT FROM MOTOR VEHICLE - PETTY ($950 &amp; UNDER)"/>
    <m/>
    <n v="0"/>
    <m/>
    <m/>
    <n v="108"/>
    <s v="PARKING LOT"/>
    <m/>
    <m/>
    <s v="IC"/>
    <s v="Invest Cont"/>
    <n v="420"/>
    <m/>
    <m/>
    <m/>
    <s v="5000    MARATHON                     ST"/>
    <m/>
    <n v="34.084499999999998"/>
    <n v="-118.3091"/>
    <n v="0"/>
    <x v="12"/>
  </r>
  <r>
    <n v="200815091"/>
    <d v="2020-10-10T00:00:00"/>
    <x v="149"/>
    <n v="700"/>
    <n v="8"/>
    <x v="12"/>
    <n v="807"/>
    <n v="1"/>
    <n v="420"/>
    <s v="THEFT FROM MOTOR VEHICLE - PETTY ($950 &amp; UNDER)"/>
    <s v="0321 1420 1309 1822 1606 0344 0209"/>
    <n v="42"/>
    <s v="M"/>
    <s v="O"/>
    <n v="104"/>
    <s v="DRIVEWAY"/>
    <m/>
    <m/>
    <s v="IC"/>
    <s v="Invest Cont"/>
    <n v="420"/>
    <m/>
    <m/>
    <m/>
    <s v="10400    RAVENWOOD                    CT"/>
    <m/>
    <n v="34.117899999999999"/>
    <n v="-118.44629999999999"/>
    <n v="0"/>
    <x v="12"/>
  </r>
  <r>
    <n v="200817045"/>
    <d v="2020-11-30T00:00:00"/>
    <x v="291"/>
    <n v="600"/>
    <n v="8"/>
    <x v="12"/>
    <n v="842"/>
    <n v="1"/>
    <n v="310"/>
    <s v="BURGLARY"/>
    <s v="0329 0321 0328 0304 1420 0344 1822"/>
    <n v="0"/>
    <s v="X"/>
    <s v="X"/>
    <n v="702"/>
    <s v="OFFICE BUILDING/OFFICE"/>
    <m/>
    <m/>
    <s v="IC"/>
    <s v="Invest Cont"/>
    <n v="310"/>
    <m/>
    <m/>
    <m/>
    <s v="11800    WILSHIRE                     BL"/>
    <m/>
    <n v="34.048200000000001"/>
    <n v="-118.46250000000001"/>
    <n v="0"/>
    <x v="12"/>
  </r>
  <r>
    <n v="201008268"/>
    <d v="2020-04-21T00:00:00"/>
    <x v="32"/>
    <n v="1000"/>
    <n v="10"/>
    <x v="11"/>
    <n v="1008"/>
    <n v="1"/>
    <n v="420"/>
    <s v="THEFT FROM MOTOR VEHICLE - PETTY ($950 &amp; UNDER)"/>
    <s v="0344 1300 1822"/>
    <n v="22"/>
    <s v="M"/>
    <s v="C"/>
    <n v="108"/>
    <s v="PARKING LOT"/>
    <m/>
    <m/>
    <s v="IC"/>
    <s v="Invest Cont"/>
    <n v="420"/>
    <m/>
    <m/>
    <m/>
    <s v="16900    ROSCOE                       BL"/>
    <m/>
    <n v="34.221200000000003"/>
    <n v="-118.5012"/>
    <n v="0"/>
    <x v="12"/>
  </r>
  <r>
    <n v="200111021"/>
    <d v="2020-04-26T00:00:00"/>
    <x v="303"/>
    <n v="1350"/>
    <n v="1"/>
    <x v="1"/>
    <n v="119"/>
    <n v="1"/>
    <n v="440"/>
    <s v="THEFT PLAIN - PETTY ($950 &amp; UNDER)"/>
    <s v="1266 1822 0344 0910"/>
    <n v="59"/>
    <s v="M"/>
    <s v="O"/>
    <n v="834"/>
    <s v="LA UNION STATION (NOT LINE SPECIFIC)"/>
    <m/>
    <m/>
    <s v="IC"/>
    <s v="Invest Cont"/>
    <n v="440"/>
    <m/>
    <m/>
    <m/>
    <s v="800 N  ALAMEDA                      ST"/>
    <m/>
    <n v="34.0563"/>
    <n v="-118.23739999999999"/>
    <n v="0"/>
    <x v="12"/>
  </r>
  <r>
    <n v="201220641"/>
    <d v="2020-09-14T00:00:00"/>
    <x v="311"/>
    <n v="800"/>
    <n v="12"/>
    <x v="8"/>
    <n v="1239"/>
    <n v="1"/>
    <n v="310"/>
    <s v="BURGLARY"/>
    <s v="0344 1607 0321"/>
    <n v="49"/>
    <s v="M"/>
    <s v="H"/>
    <n v="501"/>
    <s v="SINGLE FAMILY DWELLING"/>
    <m/>
    <m/>
    <s v="IC"/>
    <s v="Invest Cont"/>
    <n v="310"/>
    <m/>
    <m/>
    <m/>
    <s v="1000 W  62ND                         ST"/>
    <m/>
    <n v="33.9863"/>
    <n v="-118.2881"/>
    <n v="0"/>
    <x v="12"/>
  </r>
  <r>
    <n v="201105486"/>
    <d v="2020-02-04T00:00:00"/>
    <x v="233"/>
    <n v="1500"/>
    <n v="11"/>
    <x v="7"/>
    <n v="1148"/>
    <n v="2"/>
    <n v="888"/>
    <s v="TRESPASSING"/>
    <s v="1501 0913"/>
    <n v="78"/>
    <s v="M"/>
    <s v="W"/>
    <n v="501"/>
    <s v="SINGLE FAMILY DWELLING"/>
    <m/>
    <m/>
    <s v="IC"/>
    <s v="Invest Cont"/>
    <n v="888"/>
    <m/>
    <m/>
    <m/>
    <s v="4900    GLENALBYN                    DR"/>
    <m/>
    <n v="34.104500000000002"/>
    <n v="-118.2128"/>
    <n v="0"/>
    <x v="12"/>
  </r>
  <r>
    <n v="200215022"/>
    <d v="2020-09-15T00:00:00"/>
    <x v="311"/>
    <n v="1730"/>
    <n v="2"/>
    <x v="5"/>
    <n v="249"/>
    <n v="1"/>
    <n v="330"/>
    <s v="BURGLARY FROM VEHICLE"/>
    <s v="0344 0352 1501"/>
    <n v="47"/>
    <s v="M"/>
    <s v="H"/>
    <n v="101"/>
    <s v="STREET"/>
    <m/>
    <m/>
    <s v="IC"/>
    <s v="Invest Cont"/>
    <n v="330"/>
    <m/>
    <m/>
    <m/>
    <s v="1300 W  5TH                          ST"/>
    <m/>
    <n v="34.054900000000004"/>
    <n v="-118.26139999999999"/>
    <n v="0"/>
    <x v="12"/>
  </r>
  <r>
    <n v="200404195"/>
    <d v="2020-01-06T00:00:00"/>
    <x v="275"/>
    <n v="2000"/>
    <n v="4"/>
    <x v="4"/>
    <n v="422"/>
    <n v="1"/>
    <n v="510"/>
    <s v="VEHICLE - STOLEN"/>
    <m/>
    <n v="0"/>
    <m/>
    <m/>
    <n v="101"/>
    <s v="STREET"/>
    <m/>
    <m/>
    <s v="IC"/>
    <s v="Invest Cont"/>
    <n v="510"/>
    <m/>
    <m/>
    <m/>
    <s v="2800    MANITOU                      AV"/>
    <m/>
    <n v="34.071899999999999"/>
    <n v="-118.21299999999999"/>
    <n v="0"/>
    <x v="12"/>
  </r>
  <r>
    <n v="201106316"/>
    <d v="2020-02-21T00:00:00"/>
    <x v="323"/>
    <n v="325"/>
    <n v="11"/>
    <x v="7"/>
    <n v="1115"/>
    <n v="1"/>
    <n v="210"/>
    <s v="ROBBERY"/>
    <s v="0325 0316 0432 0443 0352 1221 1402 0324 0334 0337"/>
    <n v="0"/>
    <s v="X"/>
    <s v="X"/>
    <n v="401"/>
    <s v="MINI-MART"/>
    <n v="102"/>
    <s v="HAND GUN"/>
    <s v="AA"/>
    <s v="Adult Arrest"/>
    <n v="210"/>
    <n v="998"/>
    <m/>
    <m/>
    <s v="1900    COLORADO                     BL"/>
    <m/>
    <n v="34.139299999999999"/>
    <n v="-118.2088"/>
    <n v="1"/>
    <x v="12"/>
  </r>
  <r>
    <n v="200111476"/>
    <d v="2020-05-08T00:00:00"/>
    <x v="165"/>
    <n v="545"/>
    <n v="1"/>
    <x v="1"/>
    <n v="153"/>
    <n v="2"/>
    <n v="888"/>
    <s v="TRESPASSING"/>
    <s v="1501 0910"/>
    <n v="0"/>
    <s v="M"/>
    <s v="W"/>
    <n v="834"/>
    <s v="LA UNION STATION (NOT LINE SPECIFIC)"/>
    <m/>
    <m/>
    <s v="IC"/>
    <s v="Invest Cont"/>
    <n v="888"/>
    <m/>
    <m/>
    <m/>
    <s v="500 S  HILL                         ST"/>
    <m/>
    <n v="34.0488"/>
    <n v="-118.2518"/>
    <n v="0"/>
    <x v="12"/>
  </r>
  <r>
    <n v="200413469"/>
    <d v="2020-10-04T00:00:00"/>
    <x v="76"/>
    <n v="1430"/>
    <n v="4"/>
    <x v="4"/>
    <n v="464"/>
    <n v="1"/>
    <n v="815"/>
    <s v="SEXUAL PENETRATION W/FOREIGN OBJECT"/>
    <s v="0360 1258 0500 0913 0515 0532 1415"/>
    <n v="11"/>
    <s v="F"/>
    <s v="H"/>
    <n v="120"/>
    <s v="STORAGE SHED"/>
    <n v="400"/>
    <s v="STRONG-ARM (HANDS, FIST, FEET OR BODILY FORCE)"/>
    <s v="IC"/>
    <s v="Invest Cont"/>
    <n v="812"/>
    <n v="815"/>
    <n v="998"/>
    <m/>
    <s v="2200 E  2ND                          ST"/>
    <m/>
    <n v="34.043500000000002"/>
    <n v="-118.2131"/>
    <n v="0"/>
    <x v="12"/>
  </r>
  <r>
    <n v="200304655"/>
    <d v="2020-01-11T00:00:00"/>
    <x v="265"/>
    <n v="1955"/>
    <n v="3"/>
    <x v="2"/>
    <n v="392"/>
    <n v="2"/>
    <n v="901"/>
    <s v="VIOLATION OF RESTRAINING ORDER"/>
    <s v="1202 2038 0913"/>
    <n v="61"/>
    <s v="M"/>
    <s v="B"/>
    <n v="501"/>
    <s v="SINGLE FAMILY DWELLING"/>
    <m/>
    <m/>
    <s v="AO"/>
    <s v="Adult Other"/>
    <n v="901"/>
    <m/>
    <m/>
    <m/>
    <s v="4600    9TH                          AV"/>
    <m/>
    <n v="34"/>
    <n v="-118.32689999999999"/>
    <n v="0"/>
    <x v="12"/>
  </r>
  <r>
    <n v="200713169"/>
    <d v="2020-08-24T00:00:00"/>
    <x v="214"/>
    <n v="1300"/>
    <n v="7"/>
    <x v="0"/>
    <n v="755"/>
    <n v="2"/>
    <n v="745"/>
    <s v="VANDALISM - MISDEAMEANOR ($399 OR UNDER)"/>
    <s v="0329 0913 2004 0561"/>
    <n v="43"/>
    <s v="F"/>
    <s v="B"/>
    <n v="502"/>
    <s v="MULTI-UNIT DWELLING (APARTMENT, DUPLEX, ETC)"/>
    <m/>
    <m/>
    <s v="AO"/>
    <s v="Adult Other"/>
    <n v="745"/>
    <m/>
    <m/>
    <m/>
    <s v="1300 S  COCHRAN                      AV"/>
    <m/>
    <n v="34.049900000000001"/>
    <n v="-118.352"/>
    <n v="0"/>
    <x v="12"/>
  </r>
  <r>
    <n v="200710940"/>
    <d v="2020-06-25T00:00:00"/>
    <x v="334"/>
    <n v="1830"/>
    <n v="7"/>
    <x v="0"/>
    <n v="734"/>
    <n v="1"/>
    <n v="330"/>
    <s v="BURGLARY FROM VEHICLE"/>
    <s v="0344 1607"/>
    <n v="31"/>
    <s v="M"/>
    <s v="W"/>
    <n v="123"/>
    <s v="PARKING UNDERGROUND/BUILDING"/>
    <m/>
    <m/>
    <s v="IC"/>
    <s v="Invest Cont"/>
    <n v="330"/>
    <m/>
    <m/>
    <m/>
    <s v="300 S  FULLER                       AV"/>
    <m/>
    <n v="34.067799999999998"/>
    <n v="-118.3518"/>
    <n v="0"/>
    <x v="12"/>
  </r>
  <r>
    <n v="200310351"/>
    <d v="2020-04-24T00:00:00"/>
    <x v="220"/>
    <n v="2330"/>
    <n v="3"/>
    <x v="2"/>
    <n v="362"/>
    <n v="1"/>
    <n v="230"/>
    <s v="ASSAULT WITH DEADLY WEAPON, AGGRAVATED ASSAULT"/>
    <s v="0411 0419 0444 0445 0448 1241 1309 1821 2000 0913"/>
    <n v="48"/>
    <s v="F"/>
    <s v="H"/>
    <n v="502"/>
    <s v="MULTI-UNIT DWELLING (APARTMENT, DUPLEX, ETC)"/>
    <n v="400"/>
    <s v="STRONG-ARM (HANDS, FIST, FEET OR BODILY FORCE)"/>
    <s v="AA"/>
    <s v="Adult Arrest"/>
    <n v="230"/>
    <m/>
    <m/>
    <m/>
    <s v="4000    COCO                         AV"/>
    <m/>
    <n v="34.014099999999999"/>
    <n v="-118.3501"/>
    <n v="1"/>
    <x v="12"/>
  </r>
  <r>
    <n v="201114424"/>
    <d v="2020-10-06T00:00:00"/>
    <x v="163"/>
    <n v="1400"/>
    <n v="11"/>
    <x v="7"/>
    <n v="1142"/>
    <n v="1"/>
    <n v="440"/>
    <s v="THEFT PLAIN - PETTY ($950 &amp; UNDER)"/>
    <s v="1608 0394"/>
    <n v="39"/>
    <s v="F"/>
    <s v="A"/>
    <n v="123"/>
    <s v="PARKING UNDERGROUND/BUILDING"/>
    <m/>
    <m/>
    <s v="IC"/>
    <s v="Invest Cont"/>
    <n v="440"/>
    <m/>
    <m/>
    <m/>
    <s v="4600    LOS FELIZ                    BL"/>
    <m/>
    <n v="34.1113"/>
    <n v="-118.2908"/>
    <n v="0"/>
    <x v="12"/>
  </r>
  <r>
    <n v="200119029"/>
    <d v="2020-10-06T00:00:00"/>
    <x v="186"/>
    <n v="1325"/>
    <n v="1"/>
    <x v="1"/>
    <n v="161"/>
    <n v="2"/>
    <n v="437"/>
    <s v="RESISTING ARREST"/>
    <s v="2004 1212 0917"/>
    <n v="0"/>
    <s v="X"/>
    <s v="X"/>
    <n v="101"/>
    <s v="STREET"/>
    <n v="400"/>
    <s v="STRONG-ARM (HANDS, FIST, FEET OR BODILY FORCE)"/>
    <s v="AA"/>
    <s v="Adult Arrest"/>
    <n v="437"/>
    <m/>
    <m/>
    <m/>
    <s v="800    FRANCISCO                    ST"/>
    <m/>
    <n v="34.047699999999999"/>
    <n v="-118.2637"/>
    <n v="1"/>
    <x v="12"/>
  </r>
  <r>
    <n v="200410691"/>
    <d v="2020-07-11T00:00:00"/>
    <x v="247"/>
    <n v="1815"/>
    <n v="4"/>
    <x v="4"/>
    <n v="471"/>
    <n v="2"/>
    <n v="626"/>
    <s v="INTIMATE PARTNER - SIMPLE ASSAULT"/>
    <s v="2004 0913 2000 1814 0416"/>
    <n v="27"/>
    <s v="F"/>
    <s v="H"/>
    <n v="101"/>
    <s v="STREET"/>
    <n v="400"/>
    <s v="STRONG-ARM (HANDS, FIST, FEET OR BODILY FORCE)"/>
    <s v="AO"/>
    <s v="Adult Other"/>
    <n v="626"/>
    <m/>
    <m/>
    <m/>
    <s v="6TH                          ST"/>
    <s v="ANDERSON                     ST"/>
    <n v="34.039099999999998"/>
    <n v="-118.22410000000001"/>
    <n v="0"/>
    <x v="12"/>
  </r>
  <r>
    <n v="200619584"/>
    <d v="2020-12-22T00:00:00"/>
    <x v="192"/>
    <n v="2235"/>
    <n v="6"/>
    <x v="9"/>
    <n v="649"/>
    <n v="2"/>
    <n v="624"/>
    <s v="BATTERY - SIMPLE ASSAULT"/>
    <s v="0913 0400 0416 1810"/>
    <n v="51"/>
    <s v="M"/>
    <s v="W"/>
    <n v="502"/>
    <s v="MULTI-UNIT DWELLING (APARTMENT, DUPLEX, ETC)"/>
    <n v="400"/>
    <s v="STRONG-ARM (HANDS, FIST, FEET OR BODILY FORCE)"/>
    <s v="IC"/>
    <s v="Invest Cont"/>
    <n v="624"/>
    <m/>
    <m/>
    <m/>
    <s v="5300 W  SUNSET                       BL"/>
    <m/>
    <n v="34.099899999999998"/>
    <n v="-118.3038"/>
    <n v="0"/>
    <x v="12"/>
  </r>
  <r>
    <n v="200300689"/>
    <d v="2020-05-31T00:00:00"/>
    <x v="177"/>
    <n v="2000"/>
    <n v="3"/>
    <x v="2"/>
    <n v="357"/>
    <n v="2"/>
    <n v="627"/>
    <s v="CHILD ABUSE (PHYSICAL) - SIMPLE ASSAULT"/>
    <s v="1251 0448 0553 0913 1257"/>
    <n v="5"/>
    <s v="F"/>
    <s v="H"/>
    <n v="502"/>
    <s v="MULTI-UNIT DWELLING (APARTMENT, DUPLEX, ETC)"/>
    <n v="400"/>
    <s v="STRONG-ARM (HANDS, FIST, FEET OR BODILY FORCE)"/>
    <s v="AA"/>
    <s v="Adult Arrest"/>
    <n v="627"/>
    <m/>
    <m/>
    <m/>
    <s v="1300 W  35TH                         ST"/>
    <m/>
    <n v="34.0246"/>
    <n v="-118.29649999999999"/>
    <n v="1"/>
    <x v="12"/>
  </r>
  <r>
    <n v="201114316"/>
    <d v="2020-10-04T00:00:00"/>
    <x v="76"/>
    <n v="2150"/>
    <n v="11"/>
    <x v="7"/>
    <n v="1151"/>
    <n v="1"/>
    <n v="510"/>
    <s v="VEHICLE - STOLEN"/>
    <s v="1300 0344"/>
    <n v="17"/>
    <s v="M"/>
    <s v="H"/>
    <n v="101"/>
    <s v="STREET"/>
    <m/>
    <m/>
    <s v="IC"/>
    <s v="Invest Cont"/>
    <n v="510"/>
    <m/>
    <m/>
    <m/>
    <s v="MARIPOSA"/>
    <s v="SUNSET"/>
    <n v="34.098100000000002"/>
    <n v="-118.29940000000001"/>
    <n v="0"/>
    <x v="12"/>
  </r>
  <r>
    <n v="200112035"/>
    <d v="2020-05-21T00:00:00"/>
    <x v="267"/>
    <n v="525"/>
    <n v="1"/>
    <x v="1"/>
    <n v="163"/>
    <n v="2"/>
    <n v="740"/>
    <s v="VANDALISM - FELONY ($400 &amp; OVER, ALL CHURCH VANDALISMS)"/>
    <s v="0329 0910 0447"/>
    <n v="0"/>
    <m/>
    <m/>
    <n v="801"/>
    <s v="MTA BUS"/>
    <n v="306"/>
    <s v="ROCK/THROWN OBJECT"/>
    <s v="IC"/>
    <s v="Invest Cont"/>
    <m/>
    <n v="740"/>
    <m/>
    <m/>
    <s v="9TH"/>
    <s v="SPRING"/>
    <n v="34.042000000000002"/>
    <n v="-118.2555"/>
    <n v="0"/>
    <x v="12"/>
  </r>
  <r>
    <n v="200112078"/>
    <d v="2020-05-23T00:00:00"/>
    <x v="293"/>
    <n v="100"/>
    <n v="1"/>
    <x v="1"/>
    <n v="147"/>
    <n v="2"/>
    <n v="624"/>
    <s v="BATTERY - SIMPLE ASSAULT"/>
    <s v="1202 2034 0416 2004 1218 1822"/>
    <n v="62"/>
    <s v="M"/>
    <s v="B"/>
    <n v="102"/>
    <s v="SIDEWALK"/>
    <n v="500"/>
    <s v="UNKNOWN WEAPON/OTHER WEAPON"/>
    <s v="AO"/>
    <s v="Adult Other"/>
    <n v="624"/>
    <m/>
    <m/>
    <m/>
    <s v="300 E  5TH                          ST"/>
    <m/>
    <n v="34.045299999999997"/>
    <n v="-118.2443"/>
    <n v="0"/>
    <x v="12"/>
  </r>
  <r>
    <n v="200808459"/>
    <d v="2020-04-19T00:00:00"/>
    <x v="140"/>
    <n v="1925"/>
    <n v="8"/>
    <x v="12"/>
    <n v="895"/>
    <n v="2"/>
    <n v="740"/>
    <s v="VANDALISM - FELONY ($400 &amp; OVER, ALL CHURCH VANDALISMS)"/>
    <s v="0329 1609"/>
    <n v="0"/>
    <s v="X"/>
    <s v="X"/>
    <n v="514"/>
    <s v="GROUP HOME"/>
    <m/>
    <m/>
    <s v="AO"/>
    <s v="Adult Other"/>
    <n v="740"/>
    <m/>
    <m/>
    <m/>
    <s v="3200    MOTOR                        AV"/>
    <m/>
    <n v="34.030999999999999"/>
    <n v="-118.411"/>
    <n v="0"/>
    <x v="12"/>
  </r>
  <r>
    <n v="200512511"/>
    <d v="2020-08-01T00:00:00"/>
    <x v="266"/>
    <n v="2200"/>
    <n v="5"/>
    <x v="10"/>
    <n v="525"/>
    <n v="1"/>
    <n v="510"/>
    <s v="VEHICLE - STOLEN"/>
    <m/>
    <n v="0"/>
    <m/>
    <m/>
    <n v="101"/>
    <s v="STREET"/>
    <m/>
    <m/>
    <s v="IC"/>
    <s v="Invest Cont"/>
    <n v="510"/>
    <m/>
    <m/>
    <m/>
    <s v="300    ISLAND                       AV"/>
    <m/>
    <n v="33.772500000000001"/>
    <n v="-118.2658"/>
    <n v="0"/>
    <x v="12"/>
  </r>
  <r>
    <n v="200910060"/>
    <d v="2020-05-23T00:00:00"/>
    <x v="293"/>
    <n v="1330"/>
    <n v="9"/>
    <x v="3"/>
    <n v="939"/>
    <n v="1"/>
    <n v="420"/>
    <s v="THEFT FROM MOTOR VEHICLE - PETTY ($950 &amp; UNDER)"/>
    <s v="1202 0344 1300"/>
    <n v="83"/>
    <s v="F"/>
    <s v="O"/>
    <n v="101"/>
    <s v="STREET"/>
    <m/>
    <m/>
    <s v="IC"/>
    <s v="Invest Cont"/>
    <n v="420"/>
    <m/>
    <m/>
    <m/>
    <s v="6200    ETHEL                        AV"/>
    <m/>
    <n v="34.183100000000003"/>
    <n v="-118.4181"/>
    <n v="0"/>
    <x v="12"/>
  </r>
  <r>
    <n v="200800666"/>
    <d v="2020-05-31T00:00:00"/>
    <x v="14"/>
    <n v="2300"/>
    <n v="8"/>
    <x v="12"/>
    <n v="847"/>
    <n v="1"/>
    <n v="310"/>
    <s v="BURGLARY"/>
    <s v="1420 1309 0344 1822 1609 0329 1402"/>
    <n v="0"/>
    <s v="X"/>
    <s v="X"/>
    <n v="755"/>
    <s v="VETERINARIAN/ANIMAL HOSPITAL"/>
    <m/>
    <m/>
    <s v="AA"/>
    <s v="Adult Arrest"/>
    <n v="310"/>
    <n v="998"/>
    <m/>
    <m/>
    <s v="10500 W  PICO                         BL"/>
    <m/>
    <n v="34.0473"/>
    <n v="-118.42059999999999"/>
    <n v="1"/>
    <x v="12"/>
  </r>
  <r>
    <n v="201223928"/>
    <d v="2020-11-04T00:00:00"/>
    <x v="312"/>
    <n v="2000"/>
    <n v="12"/>
    <x v="8"/>
    <n v="1211"/>
    <n v="1"/>
    <n v="410"/>
    <s v="BURGLARY FROM VEHICLE, ATTEMPTED"/>
    <s v="1822 0397 1402"/>
    <n v="43"/>
    <s v="M"/>
    <s v="B"/>
    <n v="109"/>
    <s v="PARK/PLAYGROUND"/>
    <m/>
    <m/>
    <s v="IC"/>
    <s v="Invest Cont"/>
    <n v="410"/>
    <m/>
    <m/>
    <m/>
    <s v="5700    2ND                          AV"/>
    <m/>
    <n v="33.990600000000001"/>
    <n v="-118.3193"/>
    <n v="0"/>
    <x v="12"/>
  </r>
  <r>
    <n v="200510058"/>
    <d v="2020-05-28T00:00:00"/>
    <x v="177"/>
    <n v="1205"/>
    <n v="5"/>
    <x v="10"/>
    <n v="531"/>
    <n v="2"/>
    <n v="888"/>
    <s v="TRESPASSING"/>
    <s v="1501 0209 1202"/>
    <n v="71"/>
    <s v="M"/>
    <s v="A"/>
    <n v="502"/>
    <s v="MULTI-UNIT DWELLING (APARTMENT, DUPLEX, ETC)"/>
    <m/>
    <m/>
    <s v="IC"/>
    <s v="Invest Cont"/>
    <n v="888"/>
    <m/>
    <m/>
    <m/>
    <s v="26100    FRAMPTON                     AV"/>
    <m/>
    <n v="33.7866"/>
    <n v="-118.3044"/>
    <n v="0"/>
    <x v="12"/>
  </r>
  <r>
    <n v="200800706"/>
    <d v="2020-06-27T00:00:00"/>
    <x v="37"/>
    <n v="550"/>
    <n v="8"/>
    <x v="12"/>
    <n v="835"/>
    <n v="1"/>
    <n v="310"/>
    <s v="BURGLARY"/>
    <s v="0358 1607 0344 1822 1402"/>
    <n v="0"/>
    <s v="X"/>
    <s v="X"/>
    <n v="210"/>
    <s v="RESTAURANT/FAST FOOD"/>
    <m/>
    <m/>
    <s v="IC"/>
    <s v="Invest Cont"/>
    <n v="310"/>
    <n v="998"/>
    <m/>
    <m/>
    <s v="11000    SANTA MONICA                 BL"/>
    <m/>
    <n v="34.048099999999998"/>
    <n v="-118.4422"/>
    <n v="0"/>
    <x v="12"/>
  </r>
  <r>
    <n v="201309735"/>
    <d v="2020-04-22T00:00:00"/>
    <x v="32"/>
    <n v="2130"/>
    <n v="13"/>
    <x v="6"/>
    <n v="1351"/>
    <n v="1"/>
    <n v="510"/>
    <s v="VEHICLE - STOLEN"/>
    <m/>
    <n v="0"/>
    <m/>
    <m/>
    <n v="101"/>
    <s v="STREET"/>
    <m/>
    <m/>
    <s v="IC"/>
    <s v="Invest Cont"/>
    <n v="510"/>
    <m/>
    <m/>
    <m/>
    <s v="4000    BROADWAY                     PL"/>
    <m/>
    <n v="34.011099999999999"/>
    <n v="-118.2774"/>
    <n v="0"/>
    <x v="12"/>
  </r>
  <r>
    <n v="200410599"/>
    <d v="2020-07-09T00:00:00"/>
    <x v="66"/>
    <n v="1200"/>
    <n v="4"/>
    <x v="4"/>
    <n v="464"/>
    <n v="2"/>
    <n v="626"/>
    <s v="INTIMATE PARTNER - SIMPLE ASSAULT"/>
    <s v="2000 0913 1814 0401 0408"/>
    <n v="16"/>
    <s v="F"/>
    <s v="H"/>
    <n v="101"/>
    <s v="STREET"/>
    <n v="400"/>
    <s v="STRONG-ARM (HANDS, FIST, FEET OR BODILY FORCE)"/>
    <s v="IC"/>
    <s v="Invest Cont"/>
    <n v="626"/>
    <m/>
    <m/>
    <m/>
    <s v="200 N  BREED                        ST"/>
    <m/>
    <n v="34.0456"/>
    <n v="-118.2101"/>
    <n v="0"/>
    <x v="12"/>
  </r>
  <r>
    <n v="200607417"/>
    <d v="2020-03-05T00:00:00"/>
    <x v="244"/>
    <n v="1000"/>
    <n v="6"/>
    <x v="9"/>
    <n v="645"/>
    <n v="2"/>
    <n v="624"/>
    <s v="BATTERY - SIMPLE ASSAULT"/>
    <s v="0361 0416"/>
    <n v="33"/>
    <s v="M"/>
    <s v="W"/>
    <n v="502"/>
    <s v="MULTI-UNIT DWELLING (APARTMENT, DUPLEX, ETC)"/>
    <n v="400"/>
    <s v="STRONG-ARM (HANDS, FIST, FEET OR BODILY FORCE)"/>
    <s v="AO"/>
    <s v="Adult Other"/>
    <n v="624"/>
    <m/>
    <m/>
    <m/>
    <s v="7000    LANEWOOD                     AV"/>
    <m/>
    <n v="34.099200000000003"/>
    <n v="-118.34139999999999"/>
    <n v="0"/>
    <x v="12"/>
  </r>
  <r>
    <n v="201111367"/>
    <d v="2020-07-13T00:00:00"/>
    <x v="295"/>
    <n v="1500"/>
    <n v="11"/>
    <x v="7"/>
    <n v="1133"/>
    <n v="1"/>
    <n v="310"/>
    <s v="BURGLARY"/>
    <s v="1402 0344 0325 2004"/>
    <n v="0"/>
    <s v="X"/>
    <s v="X"/>
    <n v="725"/>
    <s v="GOVERNMENT FACILITY (FEDERAL,STATE, COUNTY &amp; CITY)"/>
    <m/>
    <m/>
    <s v="IC"/>
    <s v="Invest Cont"/>
    <n v="310"/>
    <n v="998"/>
    <m/>
    <m/>
    <s v="2600    FLETCHER                     DR"/>
    <m/>
    <n v="34.109200000000001"/>
    <n v="-118.25279999999999"/>
    <n v="0"/>
    <x v="12"/>
  </r>
  <r>
    <n v="200916618"/>
    <d v="2020-10-30T00:00:00"/>
    <x v="178"/>
    <n v="2010"/>
    <n v="9"/>
    <x v="3"/>
    <n v="906"/>
    <n v="2"/>
    <n v="623"/>
    <s v="BATTERY POLICE (SIMPLE)"/>
    <n v="444"/>
    <n v="32"/>
    <s v="F"/>
    <s v="H"/>
    <n v="116"/>
    <s v="OTHER/OUTSIDE"/>
    <n v="400"/>
    <s v="STRONG-ARM (HANDS, FIST, FEET OR BODILY FORCE)"/>
    <s v="IC"/>
    <s v="Invest Cont"/>
    <n v="623"/>
    <m/>
    <m/>
    <m/>
    <s v="7300    LENNOX                       AV"/>
    <m/>
    <n v="34.203000000000003"/>
    <n v="-118.44580000000001"/>
    <n v="0"/>
    <x v="12"/>
  </r>
  <r>
    <n v="200206191"/>
    <d v="2020-02-13T00:00:00"/>
    <x v="27"/>
    <n v="1100"/>
    <n v="2"/>
    <x v="5"/>
    <n v="279"/>
    <n v="2"/>
    <n v="626"/>
    <s v="INTIMATE PARTNER - SIMPLE ASSAULT"/>
    <s v="2000 1813 1243 0416 0446 2002 0913"/>
    <n v="19"/>
    <s v="F"/>
    <s v="H"/>
    <n v="502"/>
    <s v="MULTI-UNIT DWELLING (APARTMENT, DUPLEX, ETC)"/>
    <n v="400"/>
    <s v="STRONG-ARM (HANDS, FIST, FEET OR BODILY FORCE)"/>
    <s v="AA"/>
    <s v="Adult Arrest"/>
    <n v="626"/>
    <m/>
    <m/>
    <m/>
    <s v="900    VALENCIA                     ST"/>
    <m/>
    <n v="34.049999999999997"/>
    <n v="-118.2713"/>
    <n v="1"/>
    <x v="12"/>
  </r>
  <r>
    <n v="200710555"/>
    <d v="2020-06-16T00:00:00"/>
    <x v="33"/>
    <n v="1720"/>
    <n v="7"/>
    <x v="0"/>
    <n v="783"/>
    <n v="1"/>
    <n v="230"/>
    <s v="ASSAULT WITH DEADLY WEAPON, AGGRAVATED ASSAULT"/>
    <s v="0353 0302 0450 0200 0906 1822"/>
    <n v="28"/>
    <s v="M"/>
    <s v="B"/>
    <n v="102"/>
    <s v="SIDEWALK"/>
    <n v="102"/>
    <s v="HAND GUN"/>
    <s v="IC"/>
    <s v="Invest Cont"/>
    <n v="230"/>
    <m/>
    <m/>
    <m/>
    <s v="APPLE"/>
    <s v="CLOVERDALE"/>
    <n v="34.034399999999998"/>
    <n v="-118.3566"/>
    <n v="0"/>
    <x v="12"/>
  </r>
  <r>
    <n v="200115796"/>
    <d v="2020-08-03T00:00:00"/>
    <x v="190"/>
    <n v="1400"/>
    <n v="1"/>
    <x v="1"/>
    <n v="162"/>
    <n v="1"/>
    <n v="330"/>
    <s v="BURGLARY FROM VEHICLE"/>
    <s v="1307 0344 0329 1609 1822 0352"/>
    <n v="30"/>
    <s v="M"/>
    <s v="B"/>
    <n v="108"/>
    <s v="PARKING LOT"/>
    <m/>
    <m/>
    <s v="IC"/>
    <s v="Invest Cont"/>
    <n v="330"/>
    <m/>
    <m/>
    <m/>
    <s v="700 S  HOPE                         ST"/>
    <m/>
    <n v="34.046599999999998"/>
    <n v="-118.259"/>
    <n v="0"/>
    <x v="12"/>
  </r>
  <r>
    <n v="201208407"/>
    <d v="2020-03-03T00:00:00"/>
    <x v="301"/>
    <n v="1915"/>
    <n v="12"/>
    <x v="8"/>
    <n v="1248"/>
    <n v="1"/>
    <n v="230"/>
    <s v="ASSAULT WITH DEADLY WEAPON, AGGRAVATED ASSAULT"/>
    <s v="0400 0431 0913 1817"/>
    <n v="17"/>
    <s v="F"/>
    <s v="B"/>
    <n v="501"/>
    <s v="SINGLE FAMILY DWELLING"/>
    <n v="512"/>
    <s v="MACE/PEPPER SPRAY"/>
    <s v="IC"/>
    <s v="Invest Cont"/>
    <n v="230"/>
    <m/>
    <m/>
    <m/>
    <s v="900 W  64TH                         ST"/>
    <m/>
    <n v="33.981000000000002"/>
    <n v="-118.28919999999999"/>
    <n v="0"/>
    <x v="12"/>
  </r>
  <r>
    <n v="200808591"/>
    <d v="2020-04-22T00:00:00"/>
    <x v="168"/>
    <n v="1620"/>
    <n v="8"/>
    <x v="12"/>
    <n v="896"/>
    <n v="1"/>
    <n v="210"/>
    <s v="ROBBERY"/>
    <s v="0344 0378 1822 1420 0346 0104 0325 0416 0445 0945"/>
    <n v="28"/>
    <s v="M"/>
    <s v="H"/>
    <n v="403"/>
    <s v="DRUG STORE"/>
    <n v="500"/>
    <s v="UNKNOWN WEAPON/OTHER WEAPON"/>
    <s v="IC"/>
    <s v="Invest Cont"/>
    <n v="210"/>
    <m/>
    <m/>
    <m/>
    <s v="9800    NATIONAL                     BL"/>
    <m/>
    <n v="34.031399999999998"/>
    <n v="-118.3998"/>
    <n v="0"/>
    <x v="12"/>
  </r>
  <r>
    <n v="200513334"/>
    <d v="2020-08-24T00:00:00"/>
    <x v="214"/>
    <n v="1200"/>
    <n v="5"/>
    <x v="10"/>
    <n v="558"/>
    <n v="2"/>
    <n v="626"/>
    <s v="INTIMATE PARTNER - SIMPLE ASSAULT"/>
    <s v="0913 2021 0408 1206 2033 1814 0400 0416 2000"/>
    <n v="48"/>
    <s v="F"/>
    <s v="W"/>
    <n v="503"/>
    <s v="HOTEL"/>
    <n v="400"/>
    <s v="STRONG-ARM (HANDS, FIST, FEET OR BODILY FORCE)"/>
    <s v="AO"/>
    <s v="Adult Other"/>
    <n v="626"/>
    <m/>
    <m/>
    <m/>
    <s v="500 S  HARBOR                       BL"/>
    <m/>
    <n v="33.740099999999998"/>
    <n v="-118.27970000000001"/>
    <n v="0"/>
    <x v="12"/>
  </r>
  <r>
    <n v="200309693"/>
    <d v="2020-04-10T00:00:00"/>
    <x v="296"/>
    <n v="1830"/>
    <n v="3"/>
    <x v="2"/>
    <n v="359"/>
    <n v="1"/>
    <n v="330"/>
    <s v="BURGLARY FROM VEHICLE"/>
    <s v="0329 0344 1307 1609"/>
    <n v="28"/>
    <s v="F"/>
    <s v="H"/>
    <n v="108"/>
    <s v="PARKING LOT"/>
    <m/>
    <m/>
    <s v="IC"/>
    <s v="Invest Cont"/>
    <n v="330"/>
    <m/>
    <m/>
    <m/>
    <s v="3800    FLOWER                       DR"/>
    <m/>
    <n v="34.015799999999999"/>
    <n v="-118.2816"/>
    <n v="0"/>
    <x v="12"/>
  </r>
  <r>
    <n v="200916571"/>
    <d v="2020-10-28T00:00:00"/>
    <x v="60"/>
    <n v="1830"/>
    <n v="9"/>
    <x v="3"/>
    <n v="941"/>
    <n v="1"/>
    <n v="331"/>
    <s v="THEFT FROM MOTOR VEHICLE - GRAND ($950.01 AND OVER)"/>
    <s v="0385 1300 0344"/>
    <n v="47"/>
    <s v="F"/>
    <s v="H"/>
    <n v="101"/>
    <s v="STREET"/>
    <m/>
    <m/>
    <s v="IC"/>
    <s v="Invest Cont"/>
    <n v="331"/>
    <m/>
    <m/>
    <m/>
    <s v="HATTERAS"/>
    <s v="KESTER"/>
    <n v="34.175699999999999"/>
    <n v="-118.45740000000001"/>
    <n v="0"/>
    <x v="12"/>
  </r>
  <r>
    <n v="201220140"/>
    <d v="2020-09-05T00:00:00"/>
    <x v="120"/>
    <n v="2015"/>
    <n v="12"/>
    <x v="8"/>
    <n v="1205"/>
    <n v="2"/>
    <n v="956"/>
    <s v="LETTERS, LEWD  -  TELEPHONE CALLS, LEWD"/>
    <n v="1822"/>
    <n v="21"/>
    <s v="M"/>
    <s v="H"/>
    <n v="501"/>
    <s v="SINGLE FAMILY DWELLING"/>
    <m/>
    <m/>
    <s v="IC"/>
    <s v="Invest Cont"/>
    <n v="956"/>
    <m/>
    <m/>
    <m/>
    <s v="1300 W  49TH                         ST"/>
    <m/>
    <n v="33.998699999999999"/>
    <n v="-118.298"/>
    <n v="0"/>
    <x v="12"/>
  </r>
  <r>
    <n v="200312623"/>
    <d v="2020-06-13T00:00:00"/>
    <x v="226"/>
    <n v="1830"/>
    <n v="3"/>
    <x v="2"/>
    <n v="325"/>
    <n v="2"/>
    <n v="740"/>
    <s v="VANDALISM - FELONY ($400 &amp; OVER, ALL CHURCH VANDALISMS)"/>
    <s v="0329 1251 1307"/>
    <n v="20"/>
    <s v="F"/>
    <s v="W"/>
    <n v="122"/>
    <s v="VEHICLE, PASSENGER/TRUCK"/>
    <m/>
    <m/>
    <s v="IC"/>
    <s v="Invest Cont"/>
    <n v="740"/>
    <m/>
    <m/>
    <m/>
    <s v="2700    MENLO                        AV"/>
    <m/>
    <n v="34.0304"/>
    <n v="-118.2903"/>
    <n v="0"/>
    <x v="12"/>
  </r>
  <r>
    <n v="200611241"/>
    <d v="2020-06-09T00:00:00"/>
    <x v="108"/>
    <n v="855"/>
    <n v="6"/>
    <x v="9"/>
    <n v="646"/>
    <n v="1"/>
    <n v="331"/>
    <s v="THEFT FROM MOTOR VEHICLE - GRAND ($950.01 AND OVER)"/>
    <s v="0344 1822 1300"/>
    <n v="37"/>
    <s v="M"/>
    <s v="O"/>
    <n v="108"/>
    <s v="PARKING LOT"/>
    <m/>
    <m/>
    <s v="IC"/>
    <s v="Invest Cont"/>
    <n v="331"/>
    <m/>
    <m/>
    <m/>
    <s v="1300 N  HIGHLAND                     AV"/>
    <m/>
    <n v="34.0944"/>
    <n v="-118.3386"/>
    <n v="0"/>
    <x v="12"/>
  </r>
  <r>
    <n v="200709431"/>
    <d v="2020-05-19T00:00:00"/>
    <x v="329"/>
    <n v="900"/>
    <n v="7"/>
    <x v="0"/>
    <n v="711"/>
    <n v="2"/>
    <n v="888"/>
    <s v="TRESPASSING"/>
    <s v="1501 2004"/>
    <n v="38"/>
    <s v="F"/>
    <s v="W"/>
    <n v="502"/>
    <s v="MULTI-UNIT DWELLING (APARTMENT, DUPLEX, ETC)"/>
    <m/>
    <m/>
    <s v="IC"/>
    <s v="Invest Cont"/>
    <n v="888"/>
    <m/>
    <m/>
    <m/>
    <s v="400 N  HAYWORTH                     AV"/>
    <m/>
    <n v="34.078200000000002"/>
    <n v="-118.3626"/>
    <n v="0"/>
    <x v="12"/>
  </r>
  <r>
    <n v="200214470"/>
    <d v="2020-09-01T00:00:00"/>
    <x v="64"/>
    <n v="500"/>
    <n v="2"/>
    <x v="5"/>
    <n v="218"/>
    <n v="1"/>
    <n v="510"/>
    <s v="VEHICLE - STOLEN"/>
    <m/>
    <n v="0"/>
    <m/>
    <m/>
    <n v="101"/>
    <s v="STREET"/>
    <m/>
    <m/>
    <s v="AA"/>
    <s v="Adult Arrest"/>
    <n v="510"/>
    <m/>
    <m/>
    <m/>
    <s v="1700 W  SUNSET                       BL"/>
    <m/>
    <n v="34.077199999999998"/>
    <n v="-118.2585"/>
    <n v="1"/>
    <x v="12"/>
  </r>
  <r>
    <n v="200913782"/>
    <d v="2020-08-21T00:00:00"/>
    <x v="144"/>
    <n v="503"/>
    <n v="9"/>
    <x v="3"/>
    <n v="923"/>
    <n v="2"/>
    <n v="740"/>
    <s v="VANDALISM - FELONY ($400 &amp; OVER, ALL CHURCH VANDALISMS)"/>
    <n v="329"/>
    <n v="25"/>
    <s v="M"/>
    <s v="H"/>
    <n v="501"/>
    <s v="SINGLE FAMILY DWELLING"/>
    <n v="500"/>
    <s v="UNKNOWN WEAPON/OTHER WEAPON"/>
    <s v="AA"/>
    <s v="Adult Arrest"/>
    <n v="740"/>
    <m/>
    <m/>
    <m/>
    <s v="14600    KITTRIDGE                    ST"/>
    <m/>
    <n v="34.1907"/>
    <n v="-118.4509"/>
    <n v="1"/>
    <x v="12"/>
  </r>
  <r>
    <n v="200909135"/>
    <d v="2020-04-30T00:00:00"/>
    <x v="232"/>
    <n v="500"/>
    <n v="9"/>
    <x v="3"/>
    <n v="989"/>
    <n v="1"/>
    <n v="440"/>
    <s v="THEFT PLAIN - PETTY ($950 &amp; UNDER)"/>
    <n v="344"/>
    <n v="60"/>
    <s v="M"/>
    <s v="O"/>
    <n v="210"/>
    <s v="RESTAURANT/FAST FOOD"/>
    <m/>
    <m/>
    <s v="IC"/>
    <s v="Invest Cont"/>
    <n v="440"/>
    <m/>
    <m/>
    <m/>
    <s v="4300    WOODMAN                      AV"/>
    <m/>
    <n v="34.148000000000003"/>
    <n v="-118.4312"/>
    <n v="0"/>
    <x v="12"/>
  </r>
  <r>
    <n v="200116485"/>
    <d v="2020-08-16T00:00:00"/>
    <x v="116"/>
    <n v="1225"/>
    <n v="1"/>
    <x v="1"/>
    <n v="159"/>
    <n v="1"/>
    <n v="330"/>
    <s v="BURGLARY FROM VEHICLE"/>
    <s v="1822 1251 1307 1609 0329 0344"/>
    <n v="19"/>
    <s v="F"/>
    <s v="H"/>
    <n v="101"/>
    <s v="STREET"/>
    <m/>
    <m/>
    <s v="IC"/>
    <s v="Invest Cont"/>
    <n v="330"/>
    <m/>
    <m/>
    <m/>
    <s v="COLYTON                      ST"/>
    <s v="5TH                          ST"/>
    <n v="34.043500000000002"/>
    <n v="-118.2366"/>
    <n v="0"/>
    <x v="12"/>
  </r>
  <r>
    <n v="200912749"/>
    <d v="2020-07-25T00:00:00"/>
    <x v="148"/>
    <n v="1800"/>
    <n v="9"/>
    <x v="3"/>
    <n v="901"/>
    <n v="1"/>
    <n v="330"/>
    <s v="BURGLARY FROM VEHICLE"/>
    <s v="1300 0344"/>
    <n v="32"/>
    <s v="M"/>
    <s v="H"/>
    <n v="101"/>
    <s v="STREET"/>
    <m/>
    <m/>
    <s v="IC"/>
    <s v="Invest Cont"/>
    <n v="330"/>
    <m/>
    <m/>
    <m/>
    <s v="COHASSET"/>
    <s v="Z0MBAR"/>
    <n v="34.208500000000001"/>
    <n v="-118.46980000000001"/>
    <n v="0"/>
    <x v="12"/>
  </r>
  <r>
    <n v="200214365"/>
    <d v="2020-08-29T00:00:00"/>
    <x v="30"/>
    <n v="1015"/>
    <n v="2"/>
    <x v="5"/>
    <n v="269"/>
    <n v="1"/>
    <n v="310"/>
    <s v="BURGLARY"/>
    <s v="1210 0344 2004"/>
    <n v="0"/>
    <s v="X"/>
    <s v="X"/>
    <n v="729"/>
    <s v="SPECIALTY SCHOOL/OTHER"/>
    <n v="400"/>
    <s v="STRONG-ARM (HANDS, FIST, FEET OR BODILY FORCE)"/>
    <s v="AA"/>
    <s v="Adult Arrest"/>
    <n v="310"/>
    <m/>
    <m/>
    <m/>
    <s v="800    GREEN                        AV"/>
    <m/>
    <n v="34.051699999999997"/>
    <n v="-118.2711"/>
    <n v="1"/>
    <x v="12"/>
  </r>
  <r>
    <n v="200616228"/>
    <d v="2020-10-03T00:00:00"/>
    <x v="263"/>
    <n v="100"/>
    <n v="6"/>
    <x v="9"/>
    <n v="636"/>
    <n v="1"/>
    <n v="510"/>
    <s v="VEHICLE - STOLEN"/>
    <m/>
    <n v="0"/>
    <m/>
    <m/>
    <n v="101"/>
    <s v="STREET"/>
    <m/>
    <m/>
    <s v="IC"/>
    <s v="Invest Cont"/>
    <n v="510"/>
    <m/>
    <m/>
    <m/>
    <s v="6500    YUCCA                        ST"/>
    <m/>
    <n v="34.103900000000003"/>
    <n v="-118.3318"/>
    <n v="0"/>
    <x v="12"/>
  </r>
  <r>
    <n v="200112838"/>
    <d v="2020-06-04T00:00:00"/>
    <x v="250"/>
    <n v="2140"/>
    <n v="1"/>
    <x v="1"/>
    <n v="152"/>
    <n v="1"/>
    <n v="231"/>
    <s v="ASSAULT WITH DEADLY WEAPON ON POLICE OFFICER"/>
    <s v="1309 0605 1212 0416 1822"/>
    <n v="46"/>
    <s v="M"/>
    <s v="H"/>
    <n v="101"/>
    <s v="STREET"/>
    <n v="307"/>
    <s v="VEHICLE"/>
    <s v="IC"/>
    <s v="Invest Cont"/>
    <n v="231"/>
    <m/>
    <m/>
    <m/>
    <s v="FLOWER                       ST"/>
    <s v="7TH                          ST"/>
    <n v="34.048699999999997"/>
    <n v="-118.25879999999999"/>
    <n v="0"/>
    <x v="12"/>
  </r>
  <r>
    <n v="200313974"/>
    <d v="2020-07-10T00:00:00"/>
    <x v="246"/>
    <n v="2000"/>
    <n v="3"/>
    <x v="2"/>
    <n v="327"/>
    <n v="1"/>
    <n v="330"/>
    <s v="BURGLARY FROM VEHICLE"/>
    <s v="0329 0334 1238 1300 1607 1822"/>
    <n v="59"/>
    <s v="M"/>
    <s v="B"/>
    <n v="101"/>
    <s v="STREET"/>
    <m/>
    <m/>
    <s v="IC"/>
    <s v="Invest Cont"/>
    <n v="330"/>
    <m/>
    <m/>
    <m/>
    <s v="28TH                         ST"/>
    <s v="ORCHARD                      AV"/>
    <n v="34.029400000000003"/>
    <n v="-118.28740000000001"/>
    <n v="0"/>
    <x v="12"/>
  </r>
  <r>
    <n v="201225773"/>
    <d v="2020-12-05T00:00:00"/>
    <x v="107"/>
    <n v="1200"/>
    <n v="12"/>
    <x v="8"/>
    <n v="1273"/>
    <n v="1"/>
    <n v="310"/>
    <s v="BURGLARY"/>
    <s v="1202 0344 1605 1822"/>
    <n v="74"/>
    <s v="F"/>
    <s v="B"/>
    <n v="501"/>
    <s v="SINGLE FAMILY DWELLING"/>
    <m/>
    <m/>
    <s v="IC"/>
    <s v="Invest Cont"/>
    <n v="310"/>
    <m/>
    <m/>
    <m/>
    <s v="8700 S  HARVARD                      BL"/>
    <m/>
    <n v="33.956299999999999"/>
    <n v="-118.3069"/>
    <n v="0"/>
    <x v="12"/>
  </r>
  <r>
    <n v="200911819"/>
    <d v="2020-07-01T00:00:00"/>
    <x v="138"/>
    <n v="1100"/>
    <n v="9"/>
    <x v="3"/>
    <n v="926"/>
    <n v="1"/>
    <n v="320"/>
    <s v="BURGLARY, ATTEMPTED"/>
    <n v="2301"/>
    <n v="27"/>
    <s v="M"/>
    <s v="W"/>
    <n v="501"/>
    <s v="SINGLE FAMILY DWELLING"/>
    <m/>
    <m/>
    <s v="IC"/>
    <s v="Invest Cont"/>
    <n v="320"/>
    <m/>
    <m/>
    <m/>
    <s v="13800    VANOWEN                      ST"/>
    <m/>
    <n v="34.193899999999999"/>
    <n v="-118.434"/>
    <n v="0"/>
    <x v="12"/>
  </r>
  <r>
    <n v="200800720"/>
    <d v="2020-07-06T00:00:00"/>
    <x v="298"/>
    <n v="750"/>
    <n v="8"/>
    <x v="12"/>
    <n v="853"/>
    <n v="1"/>
    <n v="310"/>
    <s v="BURGLARY"/>
    <s v="0913 1814 0328 0344 1402 1607 1822"/>
    <n v="40"/>
    <s v="F"/>
    <s v="W"/>
    <n v="502"/>
    <s v="MULTI-UNIT DWELLING (APARTMENT, DUPLEX, ETC)"/>
    <m/>
    <m/>
    <s v="AA"/>
    <s v="Adult Arrest"/>
    <n v="310"/>
    <n v="998"/>
    <m/>
    <m/>
    <s v="11500    OHIO                         AV"/>
    <m/>
    <n v="34.046399999999998"/>
    <n v="-118.4534"/>
    <n v="1"/>
    <x v="12"/>
  </r>
  <r>
    <n v="200108057"/>
    <d v="2020-02-28T00:00:00"/>
    <x v="61"/>
    <n v="1400"/>
    <n v="1"/>
    <x v="1"/>
    <n v="162"/>
    <n v="1"/>
    <n v="420"/>
    <s v="THEFT FROM MOTOR VEHICLE - PETTY ($950 &amp; UNDER)"/>
    <n v="344"/>
    <n v="25"/>
    <s v="F"/>
    <s v="O"/>
    <n v="123"/>
    <s v="PARKING UNDERGROUND/BUILDING"/>
    <m/>
    <m/>
    <s v="IC"/>
    <s v="Invest Cont"/>
    <n v="420"/>
    <m/>
    <m/>
    <m/>
    <s v="800 S  HOPE                         ST"/>
    <m/>
    <n v="34.046599999999998"/>
    <n v="-118.259"/>
    <n v="0"/>
    <x v="12"/>
  </r>
  <r>
    <n v="201112729"/>
    <d v="2020-08-21T00:00:00"/>
    <x v="183"/>
    <n v="2305"/>
    <n v="11"/>
    <x v="7"/>
    <n v="1151"/>
    <n v="2"/>
    <n v="745"/>
    <s v="VANDALISM - MISDEAMEANOR ($399 OR UNDER)"/>
    <s v="2004 0329 1218"/>
    <n v="54"/>
    <s v="F"/>
    <s v="B"/>
    <n v="102"/>
    <s v="SIDEWALK"/>
    <m/>
    <m/>
    <s v="IC"/>
    <s v="Invest Cont"/>
    <n v="745"/>
    <m/>
    <m/>
    <m/>
    <s v="VERMONT"/>
    <s v="FOUNTAIN"/>
    <n v="34.0961"/>
    <n v="-118.29179999999999"/>
    <n v="0"/>
    <x v="12"/>
  </r>
  <r>
    <n v="200317589"/>
    <d v="2020-09-18T00:00:00"/>
    <x v="333"/>
    <n v="1020"/>
    <n v="3"/>
    <x v="2"/>
    <n v="356"/>
    <n v="1"/>
    <n v="440"/>
    <s v="THEFT PLAIN - PETTY ($950 &amp; UNDER)"/>
    <s v="0202 0344 1822"/>
    <n v="29"/>
    <s v="F"/>
    <s v="H"/>
    <n v="501"/>
    <s v="SINGLE FAMILY DWELLING"/>
    <m/>
    <m/>
    <s v="AO"/>
    <s v="Adult Other"/>
    <n v="440"/>
    <m/>
    <m/>
    <m/>
    <s v="1500 W  35TH                         ST"/>
    <m/>
    <n v="34.0246"/>
    <n v="-118.3032"/>
    <n v="0"/>
    <x v="12"/>
  </r>
  <r>
    <n v="201223759"/>
    <d v="2020-11-02T00:00:00"/>
    <x v="245"/>
    <n v="200"/>
    <n v="12"/>
    <x v="8"/>
    <n v="1257"/>
    <n v="1"/>
    <n v="510"/>
    <s v="VEHICLE - STOLEN"/>
    <m/>
    <n v="0"/>
    <m/>
    <m/>
    <n v="104"/>
    <s v="DRIVEWAY"/>
    <m/>
    <m/>
    <s v="IC"/>
    <s v="Invest Cont"/>
    <n v="510"/>
    <m/>
    <m/>
    <m/>
    <s v="7800 S  HOOVER                       ST"/>
    <m/>
    <n v="33.968299999999999"/>
    <n v="-118.2871"/>
    <n v="0"/>
    <x v="12"/>
  </r>
  <r>
    <n v="201108838"/>
    <d v="2020-04-29T00:00:00"/>
    <x v="46"/>
    <n v="1500"/>
    <n v="11"/>
    <x v="7"/>
    <n v="1119"/>
    <n v="1"/>
    <n v="761"/>
    <s v="BRANDISH WEAPON"/>
    <s v="0334 2004"/>
    <n v="55"/>
    <s v="M"/>
    <s v="H"/>
    <n v="501"/>
    <s v="SINGLE FAMILY DWELLING"/>
    <n v="200"/>
    <s v="KNIFE WITH BLADE 6INCHES OR LESS"/>
    <s v="IC"/>
    <s v="Invest Cont"/>
    <n v="761"/>
    <m/>
    <m/>
    <m/>
    <s v="4800    RAY                          CT"/>
    <m/>
    <n v="34.132800000000003"/>
    <n v="-118.1981"/>
    <n v="0"/>
    <x v="12"/>
  </r>
  <r>
    <n v="201012036"/>
    <d v="2020-08-14T00:00:00"/>
    <x v="89"/>
    <n v="1215"/>
    <n v="10"/>
    <x v="11"/>
    <n v="1065"/>
    <n v="2"/>
    <n v="354"/>
    <s v="THEFT OF IDENTITY"/>
    <s v="1822 0929"/>
    <n v="68"/>
    <s v="F"/>
    <s v="W"/>
    <n v="501"/>
    <s v="SINGLE FAMILY DWELLING"/>
    <m/>
    <m/>
    <s v="IC"/>
    <s v="Invest Cont"/>
    <n v="354"/>
    <m/>
    <m/>
    <m/>
    <s v="5400    YARMOUTH                     AV"/>
    <m/>
    <n v="34.168599999999998"/>
    <n v="-118.52030000000001"/>
    <n v="0"/>
    <x v="12"/>
  </r>
  <r>
    <n v="201108509"/>
    <d v="2020-04-19T00:00:00"/>
    <x v="140"/>
    <n v="1600"/>
    <n v="11"/>
    <x v="7"/>
    <n v="1172"/>
    <n v="1"/>
    <n v="510"/>
    <s v="VEHICLE - STOLEN"/>
    <m/>
    <n v="0"/>
    <m/>
    <m/>
    <n v="101"/>
    <s v="STREET"/>
    <m/>
    <m/>
    <s v="IC"/>
    <s v="Invest Cont"/>
    <n v="510"/>
    <m/>
    <m/>
    <m/>
    <s v="2200    BERKELEY                     AV"/>
    <m/>
    <n v="34.084000000000003"/>
    <n v="-118.2611"/>
    <n v="0"/>
    <x v="12"/>
  </r>
  <r>
    <n v="201215739"/>
    <d v="2020-07-01T00:00:00"/>
    <x v="138"/>
    <n v="1710"/>
    <n v="12"/>
    <x v="8"/>
    <n v="1249"/>
    <n v="2"/>
    <n v="625"/>
    <s v="OTHER ASSAULT"/>
    <s v="1822 0400 1300"/>
    <n v="31"/>
    <s v="M"/>
    <s v="H"/>
    <n v="101"/>
    <s v="STREET"/>
    <n v="500"/>
    <s v="UNKNOWN WEAPON/OTHER WEAPON"/>
    <s v="IC"/>
    <s v="Invest Cont"/>
    <n v="625"/>
    <m/>
    <m/>
    <m/>
    <s v="70TH                         ST"/>
    <s v="W  FIGUEROA                     ST"/>
    <n v="33.976100000000002"/>
    <n v="-118.28270000000001"/>
    <n v="0"/>
    <x v="12"/>
  </r>
  <r>
    <n v="200619402"/>
    <d v="2020-12-18T00:00:00"/>
    <x v="228"/>
    <n v="1935"/>
    <n v="6"/>
    <x v="9"/>
    <n v="647"/>
    <n v="1"/>
    <n v="480"/>
    <s v="BIKE - STOLEN"/>
    <s v="0344 2032"/>
    <n v="32"/>
    <s v="M"/>
    <s v="B"/>
    <n v="102"/>
    <s v="SIDEWALK"/>
    <m/>
    <m/>
    <s v="IC"/>
    <s v="Invest Cont"/>
    <n v="480"/>
    <m/>
    <m/>
    <m/>
    <s v="HOLLYWOOD"/>
    <s v="HOBART"/>
    <n v="34.099800000000002"/>
    <n v="-118.3211"/>
    <n v="0"/>
    <x v="12"/>
  </r>
  <r>
    <n v="201205380"/>
    <d v="2020-01-21T00:00:00"/>
    <x v="202"/>
    <n v="751"/>
    <n v="12"/>
    <x v="8"/>
    <n v="1255"/>
    <n v="1"/>
    <n v="210"/>
    <s v="ROBBERY"/>
    <s v="0325 1402 0945 2004"/>
    <n v="39"/>
    <s v="M"/>
    <s v="W"/>
    <n v="301"/>
    <s v="GAS STATION"/>
    <n v="216"/>
    <s v="SCISSORS"/>
    <s v="AA"/>
    <s v="Adult Arrest"/>
    <n v="210"/>
    <m/>
    <m/>
    <m/>
    <s v="1400 W  FLORENCE                     AV"/>
    <m/>
    <n v="33.974600000000002"/>
    <n v="-118.30029999999999"/>
    <n v="1"/>
    <x v="12"/>
  </r>
  <r>
    <n v="200211716"/>
    <d v="2020-06-23T00:00:00"/>
    <x v="252"/>
    <n v="1930"/>
    <n v="2"/>
    <x v="5"/>
    <n v="221"/>
    <n v="2"/>
    <n v="626"/>
    <s v="INTIMATE PARTNER - SIMPLE ASSAULT"/>
    <s v="2000 1813 0913 0400 0416"/>
    <n v="37"/>
    <s v="M"/>
    <s v="H"/>
    <n v="502"/>
    <s v="MULTI-UNIT DWELLING (APARTMENT, DUPLEX, ETC)"/>
    <n v="400"/>
    <s v="STRONG-ARM (HANDS, FIST, FEET OR BODILY FORCE)"/>
    <s v="AO"/>
    <s v="Adult Other"/>
    <n v="626"/>
    <m/>
    <m/>
    <m/>
    <s v="4100    ROSEWOOD                     AV"/>
    <m/>
    <n v="34.079000000000001"/>
    <n v="-118.294"/>
    <n v="0"/>
    <x v="12"/>
  </r>
  <r>
    <n v="201006813"/>
    <d v="2020-03-04T00:00:00"/>
    <x v="301"/>
    <n v="2000"/>
    <n v="10"/>
    <x v="11"/>
    <n v="1068"/>
    <n v="1"/>
    <n v="510"/>
    <s v="VEHICLE - STOLEN"/>
    <m/>
    <n v="0"/>
    <m/>
    <m/>
    <n v="101"/>
    <s v="STREET"/>
    <m/>
    <m/>
    <s v="AO"/>
    <s v="Adult Other"/>
    <n v="510"/>
    <m/>
    <m/>
    <m/>
    <s v="BALBOA"/>
    <s v="MAGNOLIA"/>
    <n v="34.164999999999999"/>
    <n v="-118.50109999999999"/>
    <n v="0"/>
    <x v="12"/>
  </r>
  <r>
    <n v="201008515"/>
    <d v="2020-04-29T00:00:00"/>
    <x v="303"/>
    <n v="1000"/>
    <n v="10"/>
    <x v="11"/>
    <n v="1011"/>
    <n v="1"/>
    <n v="510"/>
    <s v="VEHICLE - STOLEN"/>
    <m/>
    <n v="0"/>
    <m/>
    <m/>
    <n v="101"/>
    <s v="STREET"/>
    <m/>
    <m/>
    <s v="IC"/>
    <s v="Invest Cont"/>
    <n v="510"/>
    <m/>
    <m/>
    <m/>
    <s v="7200    SHIRLEY                      AV"/>
    <m/>
    <n v="34.2012"/>
    <n v="-118.5579"/>
    <n v="0"/>
    <x v="12"/>
  </r>
  <r>
    <n v="200713631"/>
    <d v="2020-09-08T00:00:00"/>
    <x v="129"/>
    <n v="1330"/>
    <n v="7"/>
    <x v="0"/>
    <n v="736"/>
    <n v="2"/>
    <n v="745"/>
    <s v="VANDALISM - MISDEAMEANOR ($399 OR UNDER)"/>
    <s v="0329 1300"/>
    <n v="19"/>
    <s v="F"/>
    <s v="B"/>
    <n v="122"/>
    <s v="VEHICLE, PASSENGER/TRUCK"/>
    <m/>
    <m/>
    <s v="IC"/>
    <s v="Invest Cont"/>
    <n v="745"/>
    <m/>
    <m/>
    <m/>
    <s v="300 S  CLOVERDALE                   AV"/>
    <m/>
    <n v="34.068600000000004"/>
    <n v="-118.3462"/>
    <n v="0"/>
    <x v="12"/>
  </r>
  <r>
    <n v="200415386"/>
    <d v="2020-11-29T00:00:00"/>
    <x v="118"/>
    <n v="1040"/>
    <n v="4"/>
    <x v="4"/>
    <n v="422"/>
    <n v="1"/>
    <n v="761"/>
    <s v="BRANDISH WEAPON"/>
    <s v="0334 0913 0361 0319 0443 0312"/>
    <n v="34"/>
    <s v="M"/>
    <s v="H"/>
    <n v="501"/>
    <s v="SINGLE FAMILY DWELLING"/>
    <n v="102"/>
    <s v="HAND GUN"/>
    <s v="IC"/>
    <s v="Invest Cont"/>
    <n v="761"/>
    <n v="930"/>
    <m/>
    <m/>
    <s v="2200    WORKMAN                      ST"/>
    <m/>
    <n v="34.070700000000002"/>
    <n v="-118.21429999999999"/>
    <n v="0"/>
    <x v="12"/>
  </r>
  <r>
    <n v="200114515"/>
    <d v="2020-07-07T00:00:00"/>
    <x v="6"/>
    <n v="1800"/>
    <n v="1"/>
    <x v="1"/>
    <n v="192"/>
    <n v="1"/>
    <n v="330"/>
    <s v="BURGLARY FROM VEHICLE"/>
    <s v="0344 1609 1822 1307 0329"/>
    <n v="43"/>
    <s v="F"/>
    <s v="H"/>
    <n v="101"/>
    <s v="STREET"/>
    <n v="500"/>
    <s v="UNKNOWN WEAPON/OTHER WEAPON"/>
    <s v="IC"/>
    <s v="Invest Cont"/>
    <n v="330"/>
    <m/>
    <m/>
    <m/>
    <s v="1600 S  HOPE                         ST"/>
    <m/>
    <n v="34.036000000000001"/>
    <n v="-118.268"/>
    <n v="0"/>
    <x v="12"/>
  </r>
  <r>
    <n v="200708583"/>
    <d v="2020-04-24T00:00:00"/>
    <x v="274"/>
    <n v="1700"/>
    <n v="7"/>
    <x v="0"/>
    <n v="782"/>
    <n v="1"/>
    <n v="210"/>
    <s v="ROBBERY"/>
    <s v="1414 0400 0913"/>
    <n v="37"/>
    <s v="F"/>
    <s v="W"/>
    <n v="501"/>
    <s v="SINGLE FAMILY DWELLING"/>
    <n v="400"/>
    <s v="STRONG-ARM (HANDS, FIST, FEET OR BODILY FORCE)"/>
    <s v="IC"/>
    <s v="Invest Cont"/>
    <n v="210"/>
    <m/>
    <m/>
    <m/>
    <s v="TRUMAN"/>
    <s v="WASHINGTON"/>
    <n v="34.038699999999999"/>
    <n v="-118.3717"/>
    <n v="0"/>
    <x v="12"/>
  </r>
  <r>
    <n v="200115262"/>
    <d v="2020-07-23T00:00:00"/>
    <x v="231"/>
    <n v="1"/>
    <n v="1"/>
    <x v="1"/>
    <n v="152"/>
    <n v="2"/>
    <n v="740"/>
    <s v="VANDALISM - FELONY ($400 &amp; OVER, ALL CHURCH VANDALISMS)"/>
    <s v="0910 0329"/>
    <n v="0"/>
    <s v="M"/>
    <s v="B"/>
    <n v="835"/>
    <s v="7TH AND METRO CENTER (NOT LINE SPECIFIC)"/>
    <m/>
    <m/>
    <s v="IC"/>
    <s v="Invest Cont"/>
    <n v="740"/>
    <m/>
    <m/>
    <m/>
    <s v="600 S  FIGUEROA                     ST"/>
    <m/>
    <n v="34.0505"/>
    <n v="-118.25879999999999"/>
    <n v="0"/>
    <x v="12"/>
  </r>
  <r>
    <n v="200310642"/>
    <d v="2020-04-29T00:00:00"/>
    <x v="117"/>
    <n v="2030"/>
    <n v="3"/>
    <x v="2"/>
    <n v="363"/>
    <n v="2"/>
    <n v="354"/>
    <s v="THEFT OF IDENTITY"/>
    <s v="0100 1822 0930"/>
    <n v="54"/>
    <s v="M"/>
    <s v="B"/>
    <n v="502"/>
    <s v="MULTI-UNIT DWELLING (APARTMENT, DUPLEX, ETC)"/>
    <m/>
    <m/>
    <s v="IC"/>
    <s v="Invest Cont"/>
    <n v="354"/>
    <m/>
    <m/>
    <m/>
    <s v="3900    HILLCREST                    DR"/>
    <m/>
    <n v="34.016300000000001"/>
    <n v="-118.3441"/>
    <n v="0"/>
    <x v="12"/>
  </r>
  <r>
    <n v="200707924"/>
    <d v="2020-04-01T00:00:00"/>
    <x v="332"/>
    <n v="1800"/>
    <n v="7"/>
    <x v="0"/>
    <n v="723"/>
    <n v="2"/>
    <n v="624"/>
    <s v="BATTERY - SIMPLE ASSAULT"/>
    <s v="0416 0553"/>
    <n v="33"/>
    <s v="F"/>
    <s v="W"/>
    <n v="101"/>
    <s v="STREET"/>
    <n v="400"/>
    <s v="STRONG-ARM (HANDS, FIST, FEET OR BODILY FORCE)"/>
    <s v="AO"/>
    <s v="Adult Other"/>
    <n v="624"/>
    <m/>
    <m/>
    <m/>
    <s v="CRESCENT HEIGHTS"/>
    <s v="3RD                          ST"/>
    <n v="34.072099999999999"/>
    <n v="-118.36579999999999"/>
    <n v="0"/>
    <x v="12"/>
  </r>
  <r>
    <n v="200508991"/>
    <d v="2020-05-03T00:00:00"/>
    <x v="86"/>
    <n v="530"/>
    <n v="5"/>
    <x v="10"/>
    <n v="513"/>
    <n v="2"/>
    <n v="626"/>
    <s v="INTIMATE PARTNER - SIMPLE ASSAULT"/>
    <s v="0416 1206 1813 2000 2002 0913 0602 2033 1821"/>
    <n v="39"/>
    <s v="F"/>
    <s v="H"/>
    <n v="505"/>
    <s v="MOTEL"/>
    <n v="400"/>
    <s v="STRONG-ARM (HANDS, FIST, FEET OR BODILY FORCE)"/>
    <s v="IC"/>
    <s v="Invest Cont"/>
    <n v="626"/>
    <m/>
    <m/>
    <m/>
    <s v="1400 W  PACIFIC COAST                HY"/>
    <m/>
    <n v="33.790700000000001"/>
    <n v="-118.28270000000001"/>
    <n v="0"/>
    <x v="12"/>
  </r>
  <r>
    <n v="200409883"/>
    <d v="2020-06-17T00:00:00"/>
    <x v="318"/>
    <n v="1710"/>
    <n v="4"/>
    <x v="4"/>
    <n v="471"/>
    <n v="1"/>
    <n v="210"/>
    <s v="ROBBERY"/>
    <s v="1822 0444 0446 0344 2004"/>
    <n v="50"/>
    <s v="M"/>
    <s v="H"/>
    <n v="101"/>
    <s v="STREET"/>
    <n v="400"/>
    <s v="STRONG-ARM (HANDS, FIST, FEET OR BODILY FORCE)"/>
    <s v="IC"/>
    <s v="Invest Cont"/>
    <n v="210"/>
    <m/>
    <m/>
    <m/>
    <s v="500 S  MISSION                      RD"/>
    <m/>
    <n v="34.040599999999998"/>
    <n v="-118.2268"/>
    <n v="0"/>
    <x v="12"/>
  </r>
  <r>
    <n v="200715975"/>
    <d v="2020-11-14T00:00:00"/>
    <x v="351"/>
    <n v="815"/>
    <n v="7"/>
    <x v="0"/>
    <n v="745"/>
    <n v="2"/>
    <n v="901"/>
    <s v="VIOLATION OF RESTRAINING ORDER"/>
    <s v="2038 0913 1813"/>
    <n v="33"/>
    <s v="M"/>
    <s v="B"/>
    <n v="502"/>
    <s v="MULTI-UNIT DWELLING (APARTMENT, DUPLEX, ETC)"/>
    <m/>
    <m/>
    <s v="IC"/>
    <s v="Invest Cont"/>
    <n v="901"/>
    <m/>
    <m/>
    <m/>
    <s v="1200 S  CLOVERDALE                   AV"/>
    <m/>
    <n v="34.052399999999999"/>
    <n v="-118.34990000000001"/>
    <n v="0"/>
    <x v="12"/>
  </r>
  <r>
    <n v="200111637"/>
    <d v="2020-05-12T00:00:00"/>
    <x v="63"/>
    <n v="1835"/>
    <n v="1"/>
    <x v="1"/>
    <n v="161"/>
    <n v="1"/>
    <n v="341"/>
    <s v="THEFT-GRAND ($950.01 &amp; OVER)EXCPT,GUNS,FOWL,LIVESTK,PROD"/>
    <s v="1822 0345 1266 0344"/>
    <n v="45"/>
    <s v="F"/>
    <s v="H"/>
    <n v="702"/>
    <s v="OFFICE BUILDING/OFFICE"/>
    <m/>
    <m/>
    <s v="IC"/>
    <s v="Invest Cont"/>
    <n v="341"/>
    <m/>
    <m/>
    <m/>
    <s v="800 S  FIGUEROA                     ST"/>
    <m/>
    <n v="34.048299999999998"/>
    <n v="-118.26309999999999"/>
    <n v="0"/>
    <x v="12"/>
  </r>
  <r>
    <n v="201004820"/>
    <d v="2020-01-21T00:00:00"/>
    <x v="202"/>
    <n v="630"/>
    <n v="10"/>
    <x v="11"/>
    <n v="1017"/>
    <n v="1"/>
    <n v="510"/>
    <s v="VEHICLE - STOLEN"/>
    <m/>
    <n v="0"/>
    <m/>
    <m/>
    <n v="108"/>
    <s v="PARKING LOT"/>
    <m/>
    <m/>
    <s v="IC"/>
    <s v="Invest Cont"/>
    <n v="510"/>
    <m/>
    <m/>
    <m/>
    <s v="7200    BALBOA                       BL"/>
    <m/>
    <n v="34.204799999999999"/>
    <n v="-118.5099"/>
    <n v="0"/>
    <x v="12"/>
  </r>
  <r>
    <n v="200710472"/>
    <d v="2020-06-15T00:00:00"/>
    <x v="123"/>
    <n v="1900"/>
    <n v="7"/>
    <x v="0"/>
    <n v="762"/>
    <n v="1"/>
    <n v="440"/>
    <s v="THEFT PLAIN - PETTY ($950 &amp; UNDER)"/>
    <n v="344"/>
    <n v="28"/>
    <s v="M"/>
    <s v="W"/>
    <n v="707"/>
    <s v="GARAGE/CARPORT"/>
    <m/>
    <m/>
    <s v="IC"/>
    <s v="Invest Cont"/>
    <n v="440"/>
    <m/>
    <m/>
    <m/>
    <s v="1500    HI POINT                     ST"/>
    <m/>
    <n v="34.0501"/>
    <n v="-118.3691"/>
    <n v="0"/>
    <x v="12"/>
  </r>
  <r>
    <n v="200710697"/>
    <d v="2020-06-18T00:00:00"/>
    <x v="123"/>
    <n v="2020"/>
    <n v="7"/>
    <x v="0"/>
    <n v="711"/>
    <n v="2"/>
    <n v="762"/>
    <s v="LEWD CONDUCT"/>
    <n v="1501"/>
    <n v="30"/>
    <s v="F"/>
    <s v="W"/>
    <n v="501"/>
    <s v="SINGLE FAMILY DWELLING"/>
    <m/>
    <m/>
    <s v="IC"/>
    <s v="Invest Cont"/>
    <n v="762"/>
    <m/>
    <m/>
    <m/>
    <s v="300 N  LA CIENEGA                   BL"/>
    <m/>
    <n v="34.076099999999997"/>
    <n v="-118.3766"/>
    <n v="0"/>
    <x v="12"/>
  </r>
  <r>
    <n v="200216520"/>
    <d v="2020-10-22T00:00:00"/>
    <x v="167"/>
    <n v="1115"/>
    <n v="2"/>
    <x v="5"/>
    <n v="289"/>
    <n v="1"/>
    <n v="230"/>
    <s v="ASSAULT WITH DEADLY WEAPON, AGGRAVATED ASSAULT"/>
    <s v="1817 1309 0913 0431 0416"/>
    <n v="22"/>
    <s v="F"/>
    <s v="B"/>
    <n v="502"/>
    <s v="MULTI-UNIT DWELLING (APARTMENT, DUPLEX, ETC)"/>
    <n v="512"/>
    <s v="MACE/PEPPER SPRAY"/>
    <s v="AO"/>
    <s v="Adult Other"/>
    <n v="230"/>
    <m/>
    <m/>
    <m/>
    <s v="1500 W  11TH                         PL"/>
    <m/>
    <n v="34.046199999999999"/>
    <n v="-118.27379999999999"/>
    <n v="0"/>
    <x v="12"/>
  </r>
  <r>
    <n v="200610718"/>
    <d v="2020-05-28T00:00:00"/>
    <x v="267"/>
    <n v="1630"/>
    <n v="6"/>
    <x v="9"/>
    <n v="636"/>
    <n v="1"/>
    <n v="440"/>
    <s v="THEFT PLAIN - PETTY ($950 &amp; UNDER)"/>
    <s v="1822 0344 0349"/>
    <n v="50"/>
    <s v="F"/>
    <s v="H"/>
    <n v="502"/>
    <s v="MULTI-UNIT DWELLING (APARTMENT, DUPLEX, ETC)"/>
    <m/>
    <m/>
    <s v="IC"/>
    <s v="Invest Cont"/>
    <n v="440"/>
    <m/>
    <m/>
    <m/>
    <s v="1800 N  IVAR                         AV"/>
    <m/>
    <n v="34.103900000000003"/>
    <n v="-118.3282"/>
    <n v="0"/>
    <x v="12"/>
  </r>
  <r>
    <n v="201204806"/>
    <d v="2020-01-13T00:00:00"/>
    <x v="265"/>
    <n v="2300"/>
    <n v="12"/>
    <x v="8"/>
    <n v="1283"/>
    <n v="1"/>
    <n v="510"/>
    <s v="VEHICLE - STOLEN"/>
    <m/>
    <n v="0"/>
    <m/>
    <m/>
    <n v="101"/>
    <s v="STREET"/>
    <m/>
    <m/>
    <s v="IC"/>
    <s v="Invest Cont"/>
    <n v="510"/>
    <m/>
    <m/>
    <m/>
    <s v="2000 W  CENTURY                      BL"/>
    <m/>
    <n v="33.948599999999999"/>
    <n v="-118.3094"/>
    <n v="0"/>
    <x v="12"/>
  </r>
  <r>
    <n v="200516787"/>
    <d v="2020-11-17T00:00:00"/>
    <x v="363"/>
    <n v="2100"/>
    <n v="5"/>
    <x v="10"/>
    <n v="587"/>
    <n v="1"/>
    <n v="210"/>
    <s v="ROBBERY"/>
    <s v="0329 0336 0344 0408 0432 0913 1243 1309 1813 2000"/>
    <n v="27"/>
    <s v="F"/>
    <s v="H"/>
    <n v="502"/>
    <s v="MULTI-UNIT DWELLING (APARTMENT, DUPLEX, ETC)"/>
    <n v="400"/>
    <s v="STRONG-ARM (HANDS, FIST, FEET OR BODILY FORCE)"/>
    <s v="AO"/>
    <s v="Adult Other"/>
    <n v="210"/>
    <n v="626"/>
    <m/>
    <m/>
    <s v="3700 S  PACIFIC                      AV"/>
    <m/>
    <n v="33.7136"/>
    <n v="-118.29040000000001"/>
    <n v="0"/>
    <x v="12"/>
  </r>
  <r>
    <n v="201209781"/>
    <d v="2020-03-25T00:00:00"/>
    <x v="328"/>
    <n v="1530"/>
    <n v="12"/>
    <x v="8"/>
    <n v="1241"/>
    <n v="1"/>
    <n v="230"/>
    <s v="ASSAULT WITH DEADLY WEAPON, AGGRAVATED ASSAULT"/>
    <s v="0913 0361 2021 0431"/>
    <n v="18"/>
    <s v="M"/>
    <s v="H"/>
    <n v="104"/>
    <s v="DRIVEWAY"/>
    <n v="512"/>
    <s v="MACE/PEPPER SPRAY"/>
    <s v="IC"/>
    <s v="Invest Cont"/>
    <n v="230"/>
    <m/>
    <m/>
    <m/>
    <s v="3100 W  63RD                         ST"/>
    <m/>
    <n v="33.982999999999997"/>
    <n v="-118.3265"/>
    <n v="0"/>
    <x v="12"/>
  </r>
  <r>
    <n v="200507759"/>
    <d v="2020-03-30T00:00:00"/>
    <x v="7"/>
    <n v="1630"/>
    <n v="5"/>
    <x v="10"/>
    <n v="501"/>
    <n v="1"/>
    <n v="330"/>
    <s v="BURGLARY FROM VEHICLE"/>
    <s v="0344 0358 1302 1602"/>
    <n v="0"/>
    <s v="X"/>
    <s v="X"/>
    <n v="108"/>
    <s v="PARKING LOT"/>
    <m/>
    <m/>
    <s v="IC"/>
    <s v="Invest Cont"/>
    <n v="330"/>
    <m/>
    <m/>
    <m/>
    <s v="18700 S  NORMANDIE                    AV"/>
    <m/>
    <n v="33.860900000000001"/>
    <n v="-118.2993"/>
    <n v="0"/>
    <x v="12"/>
  </r>
  <r>
    <n v="200706997"/>
    <d v="2020-03-03T00:00:00"/>
    <x v="301"/>
    <n v="1858"/>
    <n v="7"/>
    <x v="0"/>
    <n v="735"/>
    <n v="1"/>
    <n v="440"/>
    <s v="THEFT PLAIN - PETTY ($950 &amp; UNDER)"/>
    <n v="344"/>
    <n v="33"/>
    <s v="F"/>
    <s v="H"/>
    <n v="501"/>
    <s v="SINGLE FAMILY DWELLING"/>
    <m/>
    <m/>
    <s v="IC"/>
    <s v="Invest Cont"/>
    <n v="440"/>
    <m/>
    <m/>
    <m/>
    <s v="600 S  DETROIT                      ST"/>
    <m/>
    <n v="34.064900000000002"/>
    <n v="-118.3451"/>
    <n v="0"/>
    <x v="12"/>
  </r>
  <r>
    <n v="200119581"/>
    <d v="2020-10-17T00:00:00"/>
    <x v="211"/>
    <n v="1845"/>
    <n v="1"/>
    <x v="1"/>
    <n v="139"/>
    <n v="1"/>
    <n v="341"/>
    <s v="THEFT-GRAND ($950.01 &amp; OVER)EXCPT,GUNS,FOWL,LIVESTK,PROD"/>
    <s v="0344 2032 1822"/>
    <n v="45"/>
    <s v="F"/>
    <s v="W"/>
    <n v="108"/>
    <s v="PARKING LOT"/>
    <m/>
    <m/>
    <s v="IC"/>
    <s v="Invest Cont"/>
    <n v="341"/>
    <m/>
    <m/>
    <m/>
    <s v="900 E  2ND                          ST"/>
    <m/>
    <n v="34.047199999999997"/>
    <n v="-118.2349"/>
    <n v="0"/>
    <x v="12"/>
  </r>
  <r>
    <n v="200217868"/>
    <d v="2020-11-25T00:00:00"/>
    <x v="47"/>
    <n v="1000"/>
    <n v="2"/>
    <x v="5"/>
    <n v="245"/>
    <n v="2"/>
    <n v="354"/>
    <s v="THEFT OF IDENTITY"/>
    <m/>
    <n v="49"/>
    <s v="M"/>
    <s v="W"/>
    <n v="502"/>
    <s v="MULTI-UNIT DWELLING (APARTMENT, DUPLEX, ETC)"/>
    <m/>
    <m/>
    <s v="IC"/>
    <s v="Invest Cont"/>
    <n v="354"/>
    <m/>
    <m/>
    <m/>
    <s v="300 S  ALVARADO                     ST"/>
    <m/>
    <n v="34.061"/>
    <n v="-118.2775"/>
    <n v="0"/>
    <x v="12"/>
  </r>
  <r>
    <n v="201222248"/>
    <d v="2020-10-09T00:00:00"/>
    <x v="95"/>
    <n v="5"/>
    <n v="12"/>
    <x v="8"/>
    <n v="1249"/>
    <n v="2"/>
    <n v="624"/>
    <s v="BATTERY - SIMPLE ASSAULT"/>
    <s v="0400 0416 1822"/>
    <n v="17"/>
    <s v="M"/>
    <s v="O"/>
    <n v="101"/>
    <s v="STREET"/>
    <n v="400"/>
    <s v="STRONG-ARM (HANDS, FIST, FEET OR BODILY FORCE)"/>
    <s v="IC"/>
    <s v="Invest Cont"/>
    <n v="624"/>
    <m/>
    <m/>
    <m/>
    <s v="FIGUEROA                     ST"/>
    <s v="66TH                         ST"/>
    <n v="33.979799999999997"/>
    <n v="-118.28270000000001"/>
    <n v="0"/>
    <x v="12"/>
  </r>
  <r>
    <n v="200321886"/>
    <d v="2020-12-17T00:00:00"/>
    <x v="210"/>
    <n v="2210"/>
    <n v="3"/>
    <x v="2"/>
    <n v="351"/>
    <n v="2"/>
    <n v="624"/>
    <s v="BATTERY - SIMPLE ASSAULT"/>
    <s v="1309 0104 1236 1822 0416"/>
    <n v="19"/>
    <s v="F"/>
    <s v="H"/>
    <n v="203"/>
    <s v="OTHER BUSINESS"/>
    <n v="400"/>
    <s v="STRONG-ARM (HANDS, FIST, FEET OR BODILY FORCE)"/>
    <s v="IC"/>
    <s v="Invest Cont"/>
    <n v="624"/>
    <m/>
    <m/>
    <m/>
    <s v="3400 S  LA BREA                      AV"/>
    <m/>
    <n v="34.021799999999999"/>
    <n v="-118.3556"/>
    <n v="0"/>
    <x v="12"/>
  </r>
  <r>
    <n v="201211494"/>
    <d v="2020-04-23T00:00:00"/>
    <x v="220"/>
    <n v="1330"/>
    <n v="12"/>
    <x v="8"/>
    <n v="1248"/>
    <n v="2"/>
    <n v="625"/>
    <s v="OTHER ASSAULT"/>
    <s v="0913 0448 0319"/>
    <n v="37"/>
    <s v="F"/>
    <s v="B"/>
    <n v="501"/>
    <s v="SINGLE FAMILY DWELLING"/>
    <n v="400"/>
    <s v="STRONG-ARM (HANDS, FIST, FEET OR BODILY FORCE)"/>
    <s v="IC"/>
    <s v="Invest Cont"/>
    <n v="625"/>
    <m/>
    <m/>
    <m/>
    <s v="900 W  62ND                         PL"/>
    <m/>
    <n v="33.982799999999997"/>
    <n v="-118.28919999999999"/>
    <n v="0"/>
    <x v="12"/>
  </r>
  <r>
    <n v="200113622"/>
    <d v="2020-06-18T00:00:00"/>
    <x v="255"/>
    <n v="2230"/>
    <n v="1"/>
    <x v="1"/>
    <n v="158"/>
    <n v="2"/>
    <n v="624"/>
    <s v="BATTERY - SIMPLE ASSAULT"/>
    <s v="0444 0913"/>
    <n v="43"/>
    <s v="F"/>
    <s v="B"/>
    <n v="502"/>
    <s v="MULTI-UNIT DWELLING (APARTMENT, DUPLEX, ETC)"/>
    <n v="400"/>
    <s v="STRONG-ARM (HANDS, FIST, FEET OR BODILY FORCE)"/>
    <s v="IC"/>
    <s v="Invest Cont"/>
    <n v="624"/>
    <m/>
    <m/>
    <m/>
    <s v="900 E  7TH                          ST"/>
    <m/>
    <n v="34.039499999999997"/>
    <n v="-118.2405"/>
    <n v="0"/>
    <x v="12"/>
  </r>
  <r>
    <n v="200515829"/>
    <d v="2020-10-26T00:00:00"/>
    <x v="176"/>
    <n v="1515"/>
    <n v="5"/>
    <x v="10"/>
    <n v="563"/>
    <n v="1"/>
    <n v="442"/>
    <s v="SHOPLIFTING - PETTY THEFT ($950 &amp; UNDER)"/>
    <s v="0344 0325 0104"/>
    <n v="0"/>
    <s v="X"/>
    <s v="X"/>
    <n v="402"/>
    <s v="MARKET"/>
    <m/>
    <m/>
    <s v="IC"/>
    <s v="Invest Cont"/>
    <n v="442"/>
    <m/>
    <m/>
    <m/>
    <s v="1200 S  GAFFEY                       ST"/>
    <m/>
    <n v="33.732900000000001"/>
    <n v="-118.2924"/>
    <n v="0"/>
    <x v="12"/>
  </r>
  <r>
    <n v="200907673"/>
    <d v="2020-03-21T00:00:00"/>
    <x v="13"/>
    <n v="1320"/>
    <n v="9"/>
    <x v="3"/>
    <n v="914"/>
    <n v="2"/>
    <n v="624"/>
    <s v="BATTERY - SIMPLE ASSAULT"/>
    <n v="400"/>
    <n v="33"/>
    <s v="M"/>
    <s v="O"/>
    <n v="701"/>
    <s v="HOSPITAL"/>
    <n v="400"/>
    <s v="STRONG-ARM (HANDS, FIST, FEET OR BODILY FORCE)"/>
    <s v="AA"/>
    <s v="Adult Arrest"/>
    <n v="624"/>
    <m/>
    <m/>
    <m/>
    <s v="15100    VANOWEN                      ST"/>
    <m/>
    <n v="34.197600000000001"/>
    <n v="-118.45740000000001"/>
    <n v="1"/>
    <x v="12"/>
  </r>
  <r>
    <n v="200118629"/>
    <d v="2020-09-28T00:00:00"/>
    <x v="294"/>
    <n v="1405"/>
    <n v="1"/>
    <x v="1"/>
    <n v="185"/>
    <n v="2"/>
    <n v="624"/>
    <s v="BATTERY - SIMPLE ASSAULT"/>
    <s v="0444 0601 1803 0913"/>
    <n v="38"/>
    <s v="F"/>
    <s v="H"/>
    <n v="218"/>
    <s v="BEAUTY/BARBER SHOP"/>
    <n v="400"/>
    <s v="STRONG-ARM (HANDS, FIST, FEET OR BODILY FORCE)"/>
    <s v="IC"/>
    <s v="Invest Cont"/>
    <n v="624"/>
    <m/>
    <m/>
    <m/>
    <s v="1100 S  LOS ANGELES                  ST"/>
    <m/>
    <n v="34.036900000000003"/>
    <n v="-118.25830000000001"/>
    <n v="0"/>
    <x v="12"/>
  </r>
  <r>
    <n v="201211795"/>
    <d v="2020-04-23T00:00:00"/>
    <x v="220"/>
    <n v="100"/>
    <n v="12"/>
    <x v="8"/>
    <n v="1249"/>
    <n v="1"/>
    <n v="330"/>
    <s v="BURGLARY FROM VEHICLE"/>
    <s v="0344 1609"/>
    <n v="32"/>
    <s v="F"/>
    <s v="H"/>
    <n v="101"/>
    <s v="STREET"/>
    <m/>
    <m/>
    <s v="IC"/>
    <s v="Invest Cont"/>
    <n v="330"/>
    <m/>
    <m/>
    <m/>
    <s v="S  FIGUEROA                     ST"/>
    <s v="W  66TH                         ST"/>
    <n v="33.979500000000002"/>
    <n v="-118.28270000000001"/>
    <n v="0"/>
    <x v="12"/>
  </r>
  <r>
    <n v="200110939"/>
    <d v="2020-04-24T00:00:00"/>
    <x v="220"/>
    <n v="1115"/>
    <n v="1"/>
    <x v="1"/>
    <n v="182"/>
    <n v="1"/>
    <n v="510"/>
    <s v="VEHICLE - STOLEN"/>
    <m/>
    <n v="0"/>
    <m/>
    <m/>
    <n v="108"/>
    <s v="PARKING LOT"/>
    <m/>
    <m/>
    <s v="AA"/>
    <s v="Adult Arrest"/>
    <n v="510"/>
    <m/>
    <m/>
    <m/>
    <s v="12TH                         ST"/>
    <s v="FIGUEROA                     ST"/>
    <n v="34.041899999999998"/>
    <n v="-118.26690000000001"/>
    <n v="1"/>
    <x v="12"/>
  </r>
  <r>
    <n v="200308203"/>
    <d v="2020-03-08T00:00:00"/>
    <x v="73"/>
    <n v="2130"/>
    <n v="3"/>
    <x v="2"/>
    <n v="398"/>
    <n v="2"/>
    <n v="900"/>
    <s v="VIOLATION OF COURT ORDER"/>
    <s v="2038 1813 2000"/>
    <n v="38"/>
    <s v="F"/>
    <s v="H"/>
    <n v="501"/>
    <s v="SINGLE FAMILY DWELLING"/>
    <m/>
    <m/>
    <s v="AO"/>
    <s v="Adult Other"/>
    <n v="900"/>
    <m/>
    <m/>
    <m/>
    <s v="600 W  41ST                         DR"/>
    <m/>
    <n v="34.008699999999997"/>
    <n v="-118.28660000000001"/>
    <n v="0"/>
    <x v="12"/>
  </r>
  <r>
    <n v="200817499"/>
    <d v="2020-12-12T00:00:00"/>
    <x v="355"/>
    <n v="1501"/>
    <n v="8"/>
    <x v="12"/>
    <n v="805"/>
    <n v="1"/>
    <n v="440"/>
    <s v="THEFT PLAIN - PETTY ($950 &amp; UNDER)"/>
    <s v="1202 0344 0202 1309 1822 0349 1420"/>
    <n v="76"/>
    <s v="F"/>
    <s v="W"/>
    <n v="501"/>
    <s v="SINGLE FAMILY DWELLING"/>
    <m/>
    <m/>
    <s v="IC"/>
    <s v="Invest Cont"/>
    <n v="440"/>
    <m/>
    <m/>
    <m/>
    <s v="2500    ROSCOMARE                    RD"/>
    <m/>
    <n v="34.101599999999998"/>
    <n v="-118.46980000000001"/>
    <n v="0"/>
    <x v="12"/>
  </r>
  <r>
    <n v="200105115"/>
    <d v="2020-01-16T00:00:00"/>
    <x v="222"/>
    <n v="1000"/>
    <n v="1"/>
    <x v="1"/>
    <n v="174"/>
    <n v="1"/>
    <n v="480"/>
    <s v="BIKE - STOLEN"/>
    <n v="344"/>
    <n v="33"/>
    <s v="M"/>
    <s v="W"/>
    <n v="123"/>
    <s v="PARKING UNDERGROUND/BUILDING"/>
    <m/>
    <m/>
    <s v="IC"/>
    <s v="Invest Cont"/>
    <n v="480"/>
    <m/>
    <m/>
    <m/>
    <s v="700 S  SPRING                       ST"/>
    <m/>
    <n v="34.044499999999999"/>
    <n v="-118.25230000000001"/>
    <n v="0"/>
    <x v="12"/>
  </r>
  <r>
    <n v="200908144"/>
    <d v="2020-04-04T00:00:00"/>
    <x v="40"/>
    <n v="1800"/>
    <n v="9"/>
    <x v="3"/>
    <n v="943"/>
    <n v="1"/>
    <n v="440"/>
    <s v="THEFT PLAIN - PETTY ($950 &amp; UNDER)"/>
    <s v="0344 1402 1606"/>
    <n v="32"/>
    <s v="M"/>
    <s v="A"/>
    <n v="221"/>
    <s v="PUBLIC STORAGE"/>
    <m/>
    <m/>
    <s v="IC"/>
    <s v="Invest Cont"/>
    <n v="440"/>
    <n v="998"/>
    <m/>
    <m/>
    <s v="5500    SYLMAR                       AV"/>
    <m/>
    <n v="34.170699999999997"/>
    <n v="-118.44629999999999"/>
    <n v="0"/>
    <x v="12"/>
  </r>
  <r>
    <n v="200511425"/>
    <d v="2020-07-05T00:00:00"/>
    <x v="11"/>
    <n v="1900"/>
    <n v="5"/>
    <x v="10"/>
    <n v="531"/>
    <n v="2"/>
    <n v="745"/>
    <s v="VANDALISM - MISDEAMEANOR ($399 OR UNDER)"/>
    <s v="1100 0329 1300 1402"/>
    <n v="23"/>
    <s v="M"/>
    <s v="W"/>
    <n v="104"/>
    <s v="DRIVEWAY"/>
    <m/>
    <m/>
    <s v="IC"/>
    <s v="Invest Cont"/>
    <n v="745"/>
    <n v="998"/>
    <m/>
    <m/>
    <s v="26200    GOVERNOR                     AV"/>
    <m/>
    <n v="33.783700000000003"/>
    <n v="-118.307"/>
    <n v="0"/>
    <x v="12"/>
  </r>
  <r>
    <n v="200115650"/>
    <d v="2020-07-31T00:00:00"/>
    <x v="190"/>
    <n v="2300"/>
    <n v="1"/>
    <x v="1"/>
    <n v="139"/>
    <n v="1"/>
    <n v="330"/>
    <s v="BURGLARY FROM VEHICLE"/>
    <s v="0344 1300 1822 1605"/>
    <n v="34"/>
    <s v="M"/>
    <s v="W"/>
    <n v="123"/>
    <s v="PARKING UNDERGROUND/BUILDING"/>
    <m/>
    <m/>
    <s v="IC"/>
    <s v="Invest Cont"/>
    <n v="330"/>
    <m/>
    <m/>
    <m/>
    <s v="300 S  HEWITT                       ST"/>
    <m/>
    <n v="34.044600000000003"/>
    <n v="-118.2367"/>
    <n v="0"/>
    <x v="12"/>
  </r>
  <r>
    <n v="200513025"/>
    <d v="2020-08-16T00:00:00"/>
    <x v="352"/>
    <n v="2300"/>
    <n v="5"/>
    <x v="10"/>
    <n v="518"/>
    <n v="1"/>
    <n v="510"/>
    <s v="VEHICLE - STOLEN"/>
    <m/>
    <n v="0"/>
    <m/>
    <m/>
    <n v="101"/>
    <s v="STREET"/>
    <m/>
    <m/>
    <s v="IC"/>
    <s v="Invest Cont"/>
    <n v="510"/>
    <m/>
    <m/>
    <m/>
    <s v="500 E  DOLORES                      ST"/>
    <m/>
    <n v="33.794400000000003"/>
    <n v="-118.2576"/>
    <n v="0"/>
    <x v="12"/>
  </r>
  <r>
    <n v="200119928"/>
    <d v="2020-10-24T00:00:00"/>
    <x v="82"/>
    <n v="940"/>
    <n v="1"/>
    <x v="1"/>
    <n v="185"/>
    <n v="2"/>
    <n v="626"/>
    <s v="INTIMATE PARTNER - SIMPLE ASSAULT"/>
    <s v="2000 1814 0913 0444 0355 2004 0340"/>
    <n v="27"/>
    <s v="F"/>
    <s v="H"/>
    <n v="108"/>
    <s v="PARKING LOT"/>
    <n v="400"/>
    <s v="STRONG-ARM (HANDS, FIST, FEET OR BODILY FORCE)"/>
    <s v="AO"/>
    <s v="Adult Other"/>
    <n v="626"/>
    <m/>
    <m/>
    <m/>
    <s v="300 E  12TH                         ST"/>
    <m/>
    <n v="34.036000000000001"/>
    <n v="-118.2568"/>
    <n v="0"/>
    <x v="12"/>
  </r>
  <r>
    <n v="201308067"/>
    <d v="2020-03-13T00:00:00"/>
    <x v="262"/>
    <n v="1400"/>
    <n v="13"/>
    <x v="6"/>
    <n v="1333"/>
    <n v="1"/>
    <n v="510"/>
    <s v="VEHICLE - STOLEN"/>
    <m/>
    <n v="0"/>
    <m/>
    <m/>
    <n v="101"/>
    <s v="STREET"/>
    <m/>
    <m/>
    <s v="IC"/>
    <s v="Invest Cont"/>
    <n v="510"/>
    <m/>
    <m/>
    <m/>
    <s v="GRIFFITH"/>
    <s v="29TH"/>
    <n v="34.018099999999997"/>
    <n v="-118.25920000000001"/>
    <n v="0"/>
    <x v="12"/>
  </r>
  <r>
    <n v="200904740"/>
    <d v="2020-01-17T00:00:00"/>
    <x v="277"/>
    <n v="730"/>
    <n v="9"/>
    <x v="3"/>
    <n v="906"/>
    <n v="2"/>
    <n v="624"/>
    <s v="BATTERY - SIMPLE ASSAULT"/>
    <s v="0400 0416 1218 1414"/>
    <n v="43"/>
    <s v="M"/>
    <s v="H"/>
    <n v="210"/>
    <s v="RESTAURANT/FAST FOOD"/>
    <n v="400"/>
    <s v="STRONG-ARM (HANDS, FIST, FEET OR BODILY FORCE)"/>
    <s v="AO"/>
    <s v="Adult Other"/>
    <n v="624"/>
    <m/>
    <m/>
    <m/>
    <s v="7600    VAN NUYS                     BL"/>
    <m/>
    <n v="34.208500000000001"/>
    <n v="-118.44880000000001"/>
    <n v="0"/>
    <x v="12"/>
  </r>
  <r>
    <n v="200315127"/>
    <d v="2020-08-02T00:00:00"/>
    <x v="114"/>
    <n v="840"/>
    <n v="3"/>
    <x v="2"/>
    <n v="355"/>
    <n v="2"/>
    <n v="626"/>
    <s v="INTIMATE PARTNER - SIMPLE ASSAULT"/>
    <s v="2000 0913 1814 0416 0446 0419 0329 2004"/>
    <n v="28"/>
    <s v="F"/>
    <s v="H"/>
    <n v="501"/>
    <s v="SINGLE FAMILY DWELLING"/>
    <n v="400"/>
    <s v="STRONG-ARM (HANDS, FIST, FEET OR BODILY FORCE)"/>
    <s v="IC"/>
    <s v="Invest Cont"/>
    <n v="626"/>
    <m/>
    <m/>
    <m/>
    <s v="3600    RUTHELEN                     ST"/>
    <m/>
    <n v="34.020299999999999"/>
    <n v="-118.3128"/>
    <n v="0"/>
    <x v="12"/>
  </r>
  <r>
    <n v="200120463"/>
    <d v="2020-11-03T00:00:00"/>
    <x v="312"/>
    <n v="200"/>
    <n v="1"/>
    <x v="1"/>
    <n v="163"/>
    <n v="2"/>
    <n v="888"/>
    <s v="TRESPASSING"/>
    <s v="2004 1501 0907 1402"/>
    <n v="26"/>
    <s v="M"/>
    <s v="W"/>
    <n v="502"/>
    <s v="MULTI-UNIT DWELLING (APARTMENT, DUPLEX, ETC)"/>
    <m/>
    <m/>
    <s v="IC"/>
    <s v="Invest Cont"/>
    <n v="888"/>
    <n v="998"/>
    <m/>
    <m/>
    <s v="700 S  BROADWAY"/>
    <m/>
    <n v="34.044400000000003"/>
    <n v="-118.25409999999999"/>
    <n v="0"/>
    <x v="12"/>
  </r>
  <r>
    <n v="200808509"/>
    <d v="2020-04-20T00:00:00"/>
    <x v="257"/>
    <n v="1800"/>
    <n v="8"/>
    <x v="12"/>
    <n v="842"/>
    <n v="1"/>
    <n v="341"/>
    <s v="THEFT-GRAND ($950.01 &amp; OVER)EXCPT,GUNS,FOWL,LIVESTK,PROD"/>
    <s v="0344 2032 1822"/>
    <n v="55"/>
    <s v="M"/>
    <s v="B"/>
    <n v="102"/>
    <s v="SIDEWALK"/>
    <m/>
    <m/>
    <s v="IC"/>
    <s v="Invest Cont"/>
    <n v="341"/>
    <m/>
    <m/>
    <m/>
    <s v="OHIO"/>
    <s v="COLBY"/>
    <n v="34.046100000000003"/>
    <n v="-118.4539"/>
    <n v="0"/>
    <x v="12"/>
  </r>
  <r>
    <n v="201300601"/>
    <d v="2020-03-17T00:00:00"/>
    <x v="285"/>
    <n v="930"/>
    <n v="13"/>
    <x v="6"/>
    <n v="1375"/>
    <n v="1"/>
    <n v="236"/>
    <s v="INTIMATE PARTNER - AGGRAVATED ASSAULT"/>
    <s v="0913 2000 0411 1814 1402"/>
    <n v="24"/>
    <s v="M"/>
    <s v="H"/>
    <n v="502"/>
    <s v="MULTI-UNIT DWELLING (APARTMENT, DUPLEX, ETC)"/>
    <n v="207"/>
    <s v="OTHER KNIFE"/>
    <s v="AO"/>
    <s v="Adult Other"/>
    <n v="236"/>
    <n v="998"/>
    <m/>
    <m/>
    <s v="1300 E  56TH                         ST"/>
    <m/>
    <n v="33.992100000000001"/>
    <n v="-118.2521"/>
    <n v="0"/>
    <x v="12"/>
  </r>
  <r>
    <n v="200308978"/>
    <d v="2020-03-24T00:00:00"/>
    <x v="127"/>
    <n v="800"/>
    <n v="3"/>
    <x v="2"/>
    <n v="376"/>
    <n v="1"/>
    <n v="510"/>
    <s v="VEHICLE - STOLEN"/>
    <m/>
    <n v="0"/>
    <m/>
    <m/>
    <n v="101"/>
    <s v="STREET"/>
    <m/>
    <m/>
    <s v="IC"/>
    <s v="Invest Cont"/>
    <n v="510"/>
    <m/>
    <m/>
    <m/>
    <s v="KING"/>
    <s v="NORMANDIE"/>
    <n v="34.014499999999998"/>
    <n v="-118.3045"/>
    <n v="0"/>
    <x v="12"/>
  </r>
  <r>
    <n v="200618824"/>
    <d v="2020-12-03T00:00:00"/>
    <x v="9"/>
    <n v="2020"/>
    <n v="6"/>
    <x v="9"/>
    <n v="667"/>
    <n v="2"/>
    <n v="930"/>
    <s v="CRIMINAL THREATS - NO WEAPON DISPLAYED"/>
    <s v="0421 0913 1823"/>
    <n v="58"/>
    <s v="M"/>
    <s v="H"/>
    <n v="501"/>
    <s v="SINGLE FAMILY DWELLING"/>
    <n v="511"/>
    <s v="VERBAL THREAT"/>
    <s v="IC"/>
    <s v="Invest Cont"/>
    <n v="930"/>
    <m/>
    <m/>
    <m/>
    <s v="5900    LEXINGTON                    AV"/>
    <m/>
    <n v="34.092599999999997"/>
    <n v="-118.31910000000001"/>
    <n v="0"/>
    <x v="12"/>
  </r>
  <r>
    <n v="200514778"/>
    <d v="2020-09-30T00:00:00"/>
    <x v="196"/>
    <n v="1630"/>
    <n v="5"/>
    <x v="10"/>
    <n v="541"/>
    <n v="1"/>
    <n v="330"/>
    <s v="BURGLARY FROM VEHICLE"/>
    <s v="0329 0344 1300 1307 1609"/>
    <n v="27"/>
    <s v="F"/>
    <s v="A"/>
    <n v="101"/>
    <s v="STREET"/>
    <m/>
    <m/>
    <s v="IC"/>
    <s v="Invest Cont"/>
    <n v="330"/>
    <m/>
    <m/>
    <m/>
    <s v="1300 W  PARK WESTERN                 DR"/>
    <m/>
    <n v="33.753999999999998"/>
    <n v="-118.3049"/>
    <n v="0"/>
    <x v="12"/>
  </r>
  <r>
    <n v="201012423"/>
    <d v="2020-08-25T00:00:00"/>
    <x v="306"/>
    <n v="2200"/>
    <n v="10"/>
    <x v="11"/>
    <n v="1028"/>
    <n v="1"/>
    <n v="440"/>
    <s v="THEFT PLAIN - PETTY ($950 &amp; UNDER)"/>
    <s v="0344 1218"/>
    <n v="37"/>
    <s v="M"/>
    <s v="B"/>
    <n v="102"/>
    <s v="SIDEWALK"/>
    <m/>
    <m/>
    <s v="IC"/>
    <s v="Invest Cont"/>
    <n v="440"/>
    <m/>
    <m/>
    <m/>
    <s v="16600    SHERMAN                      WY"/>
    <m/>
    <n v="34.201099999999997"/>
    <n v="-118.49509999999999"/>
    <n v="0"/>
    <x v="12"/>
  </r>
  <r>
    <n v="200514500"/>
    <d v="2020-09-24T00:00:00"/>
    <x v="83"/>
    <n v="1400"/>
    <n v="5"/>
    <x v="10"/>
    <n v="585"/>
    <n v="2"/>
    <n v="745"/>
    <s v="VANDALISM - MISDEAMEANOR ($399 OR UNDER)"/>
    <n v="329"/>
    <n v="50"/>
    <s v="M"/>
    <s v="O"/>
    <n v="108"/>
    <s v="PARKING LOT"/>
    <m/>
    <m/>
    <s v="IC"/>
    <s v="Invest Cont"/>
    <n v="745"/>
    <m/>
    <m/>
    <m/>
    <s v="500 W  20TH                         ST"/>
    <m/>
    <n v="33.726100000000002"/>
    <n v="-118.2885"/>
    <n v="0"/>
    <x v="12"/>
  </r>
  <r>
    <n v="200617721"/>
    <d v="2020-11-07T00:00:00"/>
    <x v="166"/>
    <n v="2100"/>
    <n v="6"/>
    <x v="9"/>
    <n v="667"/>
    <n v="1"/>
    <n v="520"/>
    <s v="VEHICLE - ATTEMPT STOLEN"/>
    <s v="1822 1300 1501"/>
    <n v="43"/>
    <s v="M"/>
    <s v="H"/>
    <n v="101"/>
    <s v="STREET"/>
    <n v="500"/>
    <s v="UNKNOWN WEAPON/OTHER WEAPON"/>
    <s v="IC"/>
    <s v="Invest Cont"/>
    <n v="520"/>
    <m/>
    <m/>
    <m/>
    <s v="1200 N  BEACHWOOD                    DR"/>
    <m/>
    <n v="34.092599999999997"/>
    <n v="-118.3212"/>
    <n v="0"/>
    <x v="12"/>
  </r>
  <r>
    <n v="200715988"/>
    <d v="2020-11-14T00:00:00"/>
    <x v="351"/>
    <n v="1845"/>
    <n v="7"/>
    <x v="0"/>
    <n v="755"/>
    <n v="1"/>
    <n v="230"/>
    <s v="ASSAULT WITH DEADLY WEAPON, AGGRAVATED ASSAULT"/>
    <s v="0342 0416 0445 0449 1822 1402 0906"/>
    <n v="52"/>
    <s v="M"/>
    <s v="B"/>
    <n v="101"/>
    <s v="STREET"/>
    <n v="500"/>
    <s v="UNKNOWN WEAPON/OTHER WEAPON"/>
    <s v="AO"/>
    <s v="Adult Other"/>
    <n v="230"/>
    <n v="998"/>
    <m/>
    <m/>
    <s v="MEADOWBROOK                  AV"/>
    <s v="PICO                         BL"/>
    <n v="34.048099999999998"/>
    <n v="-118.3502"/>
    <n v="0"/>
    <x v="12"/>
  </r>
  <r>
    <n v="200114488"/>
    <d v="2020-07-07T00:00:00"/>
    <x v="6"/>
    <n v="1330"/>
    <n v="1"/>
    <x v="1"/>
    <n v="158"/>
    <n v="2"/>
    <n v="745"/>
    <s v="VANDALISM - MISDEAMEANOR ($399 OR UNDER)"/>
    <n v="329"/>
    <n v="57"/>
    <s v="M"/>
    <s v="W"/>
    <n v="516"/>
    <s v="SINGLE RESIDENCE OCCUPANCY (SRO'S) LOCATIONS"/>
    <m/>
    <m/>
    <s v="IC"/>
    <s v="Invest Cont"/>
    <n v="745"/>
    <m/>
    <m/>
    <m/>
    <s v="900 E  7TH                          ST"/>
    <m/>
    <n v="34.039499999999997"/>
    <n v="-118.2405"/>
    <n v="0"/>
    <x v="12"/>
  </r>
  <r>
    <n v="200807781"/>
    <d v="2020-03-27T00:00:00"/>
    <x v="209"/>
    <n v="2330"/>
    <n v="8"/>
    <x v="12"/>
    <n v="895"/>
    <n v="2"/>
    <n v="624"/>
    <s v="BATTERY - SIMPLE ASSAULT"/>
    <s v="0416 0417 0419 0913 1259"/>
    <n v="15"/>
    <s v="F"/>
    <s v="W"/>
    <n v="514"/>
    <s v="GROUP HOME"/>
    <n v="400"/>
    <s v="STRONG-ARM (HANDS, FIST, FEET OR BODILY FORCE)"/>
    <s v="JA"/>
    <s v="Juv Arrest"/>
    <n v="624"/>
    <m/>
    <m/>
    <m/>
    <s v="3200    MOTOR                        AV"/>
    <m/>
    <n v="34.030999999999999"/>
    <n v="-118.411"/>
    <n v="1"/>
    <x v="12"/>
  </r>
  <r>
    <n v="200709247"/>
    <d v="2020-05-13T00:00:00"/>
    <x v="180"/>
    <n v="1100"/>
    <n v="7"/>
    <x v="0"/>
    <n v="701"/>
    <n v="1"/>
    <n v="310"/>
    <s v="BURGLARY"/>
    <s v="0329 1602"/>
    <n v="50"/>
    <s v="M"/>
    <s v="K"/>
    <n v="203"/>
    <s v="OTHER BUSINESS"/>
    <m/>
    <m/>
    <s v="IC"/>
    <s v="Invest Cont"/>
    <n v="310"/>
    <m/>
    <m/>
    <m/>
    <s v="8000    MELROSE                      AV"/>
    <m/>
    <n v="34.083799999999997"/>
    <n v="-118.36369999999999"/>
    <n v="0"/>
    <x v="12"/>
  </r>
  <r>
    <n v="200109770"/>
    <d v="2020-03-28T00:00:00"/>
    <x v="128"/>
    <n v="810"/>
    <n v="1"/>
    <x v="1"/>
    <n v="163"/>
    <n v="2"/>
    <n v="745"/>
    <s v="VANDALISM - MISDEAMEANOR ($399 OR UNDER)"/>
    <s v="2004 0329"/>
    <n v="0"/>
    <s v="X"/>
    <s v="X"/>
    <n v="702"/>
    <s v="OFFICE BUILDING/OFFICE"/>
    <m/>
    <m/>
    <s v="IC"/>
    <s v="Invest Cont"/>
    <n v="745"/>
    <m/>
    <m/>
    <m/>
    <s v="700 S  HILL                         ST"/>
    <m/>
    <n v="34.045900000000003"/>
    <n v="-118.25449999999999"/>
    <n v="0"/>
    <x v="12"/>
  </r>
  <r>
    <n v="200510248"/>
    <d v="2020-06-05T00:00:00"/>
    <x v="150"/>
    <n v="100"/>
    <n v="5"/>
    <x v="10"/>
    <n v="564"/>
    <n v="1"/>
    <n v="236"/>
    <s v="INTIMATE PARTNER - AGGRAVATED ASSAULT"/>
    <s v="0408 0444 1276 0416 0432 0913 1243 1813 2000"/>
    <n v="24"/>
    <s v="F"/>
    <s v="H"/>
    <n v="501"/>
    <s v="SINGLE FAMILY DWELLING"/>
    <n v="400"/>
    <s v="STRONG-ARM (HANDS, FIST, FEET OR BODILY FORCE)"/>
    <s v="AO"/>
    <s v="Adult Other"/>
    <n v="236"/>
    <m/>
    <m/>
    <m/>
    <s v="400 W  SANTA CRUZ                   ST"/>
    <m/>
    <n v="33.741"/>
    <n v="-118.2838"/>
    <n v="0"/>
    <x v="12"/>
  </r>
  <r>
    <n v="200604253"/>
    <d v="2020-01-07T00:00:00"/>
    <x v="281"/>
    <n v="1745"/>
    <n v="6"/>
    <x v="9"/>
    <n v="632"/>
    <n v="1"/>
    <n v="310"/>
    <s v="BURGLARY"/>
    <s v="1601 1606 0344 0352"/>
    <n v="29"/>
    <s v="F"/>
    <s v="W"/>
    <n v="501"/>
    <s v="SINGLE FAMILY DWELLING"/>
    <m/>
    <m/>
    <s v="IC"/>
    <s v="Invest Cont"/>
    <n v="310"/>
    <m/>
    <m/>
    <m/>
    <s v="2100    SUNSET PLAZA                 DR"/>
    <m/>
    <n v="34.103999999999999"/>
    <n v="-118.3844"/>
    <n v="0"/>
    <x v="12"/>
  </r>
  <r>
    <n v="200918405"/>
    <d v="2020-12-13T00:00:00"/>
    <x v="341"/>
    <n v="1442"/>
    <n v="9"/>
    <x v="3"/>
    <n v="985"/>
    <n v="1"/>
    <n v="343"/>
    <s v="SHOPLIFTING-GRAND THEFT ($950.01 &amp; OVER)"/>
    <s v="0325 1822 0216"/>
    <n v="38"/>
    <s v="F"/>
    <s v="O"/>
    <n v="409"/>
    <s v="BEAUTY SUPPLY STORE"/>
    <m/>
    <m/>
    <s v="IC"/>
    <s v="Invest Cont"/>
    <n v="343"/>
    <m/>
    <m/>
    <m/>
    <s v="4500    VAN NUYS                     BL"/>
    <m/>
    <n v="34.153100000000002"/>
    <n v="-118.4487"/>
    <n v="0"/>
    <x v="12"/>
  </r>
  <r>
    <n v="200919012"/>
    <d v="2020-12-31T00:00:00"/>
    <x v="34"/>
    <n v="2200"/>
    <n v="9"/>
    <x v="3"/>
    <n v="943"/>
    <n v="1"/>
    <n v="420"/>
    <s v="THEFT FROM MOTOR VEHICLE - PETTY ($950 &amp; UNDER)"/>
    <s v="1606 0344 1300"/>
    <n v="34"/>
    <s v="F"/>
    <s v="H"/>
    <n v="101"/>
    <s v="STREET"/>
    <m/>
    <m/>
    <s v="IC"/>
    <s v="Invest Cont"/>
    <n v="420"/>
    <m/>
    <m/>
    <m/>
    <s v="HAZELTINE                    AV"/>
    <s v="CALIFA"/>
    <n v="34.177599999999998"/>
    <n v="-118.44"/>
    <n v="0"/>
    <x v="12"/>
  </r>
  <r>
    <n v="200912766"/>
    <d v="2020-07-26T00:00:00"/>
    <x v="148"/>
    <n v="2100"/>
    <n v="9"/>
    <x v="3"/>
    <n v="964"/>
    <n v="1"/>
    <n v="420"/>
    <s v="THEFT FROM MOTOR VEHICLE - PETTY ($950 &amp; UNDER)"/>
    <m/>
    <n v="0"/>
    <m/>
    <m/>
    <n v="101"/>
    <s v="STREET"/>
    <m/>
    <m/>
    <s v="IC"/>
    <s v="Invest Cont"/>
    <n v="420"/>
    <m/>
    <m/>
    <m/>
    <s v="LENNOX                       AV"/>
    <s v="HUSTON                       ST"/>
    <n v="34.159399999999998"/>
    <n v="-118.44540000000001"/>
    <n v="0"/>
    <x v="12"/>
  </r>
  <r>
    <n v="201212872"/>
    <d v="2020-05-16T00:00:00"/>
    <x v="280"/>
    <n v="410"/>
    <n v="12"/>
    <x v="8"/>
    <n v="1266"/>
    <n v="1"/>
    <n v="761"/>
    <s v="BRANDISH WEAPON"/>
    <s v="1419 1100 1242 0561 2001 0421 0422 2003 0334 0913"/>
    <n v="48"/>
    <s v="F"/>
    <s v="H"/>
    <n v="502"/>
    <s v="MULTI-UNIT DWELLING (APARTMENT, DUPLEX, ETC)"/>
    <n v="109"/>
    <s v="SEMI-AUTOMATIC PISTOL"/>
    <s v="AA"/>
    <s v="Adult Arrest"/>
    <n v="761"/>
    <n v="930"/>
    <m/>
    <m/>
    <s v="300 W  79TH                         ST"/>
    <m/>
    <n v="33.9679"/>
    <n v="-118.2783"/>
    <n v="1"/>
    <x v="12"/>
  </r>
  <r>
    <n v="200808957"/>
    <d v="2020-04-28T00:00:00"/>
    <x v="303"/>
    <n v="1845"/>
    <n v="8"/>
    <x v="12"/>
    <n v="852"/>
    <n v="1"/>
    <n v="420"/>
    <s v="THEFT FROM MOTOR VEHICLE - PETTY ($950 &amp; UNDER)"/>
    <s v="0344 1300"/>
    <n v="28"/>
    <s v="M"/>
    <s v="W"/>
    <n v="502"/>
    <s v="MULTI-UNIT DWELLING (APARTMENT, DUPLEX, ETC)"/>
    <m/>
    <m/>
    <s v="IC"/>
    <s v="Invest Cont"/>
    <n v="420"/>
    <m/>
    <m/>
    <m/>
    <s v="1700 S  BARRINGTON                   AV"/>
    <m/>
    <n v="34.041400000000003"/>
    <n v="-118.45399999999999"/>
    <n v="0"/>
    <x v="12"/>
  </r>
  <r>
    <n v="200619115"/>
    <d v="2020-12-10T00:00:00"/>
    <x v="28"/>
    <n v="2105"/>
    <n v="6"/>
    <x v="9"/>
    <n v="647"/>
    <n v="2"/>
    <n v="626"/>
    <s v="INTIMATE PARTNER - SIMPLE ASSAULT"/>
    <s v="0329 0401 0416 0419 0446 0432 0913 1814 2000 2002"/>
    <n v="26"/>
    <s v="F"/>
    <s v="B"/>
    <n v="502"/>
    <s v="MULTI-UNIT DWELLING (APARTMENT, DUPLEX, ETC)"/>
    <n v="400"/>
    <s v="STRONG-ARM (HANDS, FIST, FEET OR BODILY FORCE)"/>
    <s v="AA"/>
    <s v="Adult Arrest"/>
    <n v="626"/>
    <m/>
    <m/>
    <m/>
    <s v="5800    HAROLD                       WY"/>
    <m/>
    <n v="34.099299999999999"/>
    <n v="-118.316"/>
    <n v="1"/>
    <x v="12"/>
  </r>
  <r>
    <n v="201217508"/>
    <d v="2020-07-30T00:00:00"/>
    <x v="8"/>
    <n v="930"/>
    <n v="12"/>
    <x v="8"/>
    <n v="1267"/>
    <n v="2"/>
    <n v="900"/>
    <s v="VIOLATION OF COURT ORDER"/>
    <s v="2038 0344 1813 0913 2000"/>
    <n v="38"/>
    <s v="F"/>
    <s v="B"/>
    <n v="501"/>
    <s v="SINGLE FAMILY DWELLING"/>
    <m/>
    <m/>
    <s v="AO"/>
    <s v="Adult Other"/>
    <n v="900"/>
    <m/>
    <m/>
    <m/>
    <s v="900 W  84TH                         ST"/>
    <m/>
    <n v="33.962400000000002"/>
    <n v="-118.28830000000001"/>
    <n v="0"/>
    <x v="12"/>
  </r>
  <r>
    <n v="200810753"/>
    <d v="2020-06-17T00:00:00"/>
    <x v="318"/>
    <n v="2130"/>
    <n v="8"/>
    <x v="12"/>
    <n v="883"/>
    <n v="1"/>
    <n v="510"/>
    <s v="VEHICLE - STOLEN"/>
    <m/>
    <n v="0"/>
    <m/>
    <m/>
    <n v="101"/>
    <s v="STREET"/>
    <m/>
    <m/>
    <s v="IC"/>
    <s v="Invest Cont"/>
    <n v="510"/>
    <m/>
    <m/>
    <m/>
    <s v="2300    COTNER                       AV"/>
    <m/>
    <n v="34.0379"/>
    <n v="-118.43810000000001"/>
    <n v="0"/>
    <x v="12"/>
  </r>
  <r>
    <n v="200407123"/>
    <d v="2020-03-20T00:00:00"/>
    <x v="13"/>
    <n v="2030"/>
    <n v="4"/>
    <x v="4"/>
    <n v="473"/>
    <n v="1"/>
    <n v="510"/>
    <s v="VEHICLE - STOLEN"/>
    <m/>
    <n v="0"/>
    <m/>
    <m/>
    <n v="101"/>
    <s v="STREET"/>
    <m/>
    <m/>
    <s v="IC"/>
    <s v="Invest Cont"/>
    <n v="510"/>
    <m/>
    <m/>
    <m/>
    <s v="400 S  BREED                        ST"/>
    <m/>
    <n v="34.041200000000003"/>
    <n v="-118.21299999999999"/>
    <n v="0"/>
    <x v="12"/>
  </r>
  <r>
    <n v="200617762"/>
    <d v="2020-11-06T00:00:00"/>
    <x v="297"/>
    <n v="2100"/>
    <n v="6"/>
    <x v="9"/>
    <n v="635"/>
    <n v="2"/>
    <n v="740"/>
    <s v="VANDALISM - FELONY ($400 &amp; OVER, ALL CHURCH VANDALISMS)"/>
    <s v="0329 1300 1307 1822"/>
    <n v="28"/>
    <s v="F"/>
    <s v="W"/>
    <n v="101"/>
    <s v="STREET"/>
    <m/>
    <m/>
    <s v="IC"/>
    <s v="Invest Cont"/>
    <n v="740"/>
    <m/>
    <m/>
    <m/>
    <s v="GRACE"/>
    <s v="WHITLEY"/>
    <n v="34.107399999999998"/>
    <n v="-118.33320000000001"/>
    <n v="0"/>
    <x v="12"/>
  </r>
  <r>
    <n v="201300880"/>
    <d v="2020-07-27T00:00:00"/>
    <x v="338"/>
    <n v="1750"/>
    <n v="13"/>
    <x v="6"/>
    <n v="1352"/>
    <n v="2"/>
    <n v="890"/>
    <s v="FAILURE TO YIELD"/>
    <n v="1309"/>
    <n v="0"/>
    <s v="X"/>
    <s v="X"/>
    <n v="101"/>
    <s v="STREET"/>
    <m/>
    <m/>
    <s v="IC"/>
    <s v="Invest Cont"/>
    <n v="890"/>
    <m/>
    <m/>
    <m/>
    <s v="SAN PEDRO                    ST"/>
    <s v="VERNON                       AV"/>
    <n v="34.003900000000002"/>
    <n v="-118.2696"/>
    <n v="0"/>
    <x v="12"/>
  </r>
  <r>
    <n v="200208632"/>
    <d v="2020-04-06T00:00:00"/>
    <x v="243"/>
    <n v="1400"/>
    <n v="2"/>
    <x v="5"/>
    <n v="257"/>
    <n v="1"/>
    <n v="480"/>
    <s v="BIKE - STOLEN"/>
    <n v="344"/>
    <n v="24"/>
    <s v="F"/>
    <s v="O"/>
    <n v="707"/>
    <s v="GARAGE/CARPORT"/>
    <m/>
    <m/>
    <s v="IC"/>
    <s v="Invest Cont"/>
    <n v="480"/>
    <m/>
    <m/>
    <m/>
    <s v="1300 W  7TH                          ST"/>
    <m/>
    <n v="34.055199999999999"/>
    <n v="-118.2675"/>
    <n v="0"/>
    <x v="12"/>
  </r>
  <r>
    <n v="200610347"/>
    <d v="2020-05-16T00:00:00"/>
    <x v="280"/>
    <n v="730"/>
    <n v="6"/>
    <x v="9"/>
    <n v="648"/>
    <n v="2"/>
    <n v="625"/>
    <s v="OTHER ASSAULT"/>
    <s v="0400 0416 0444 0561 2038"/>
    <n v="55"/>
    <s v="F"/>
    <s v="H"/>
    <n v="502"/>
    <s v="MULTI-UNIT DWELLING (APARTMENT, DUPLEX, ETC)"/>
    <n v="400"/>
    <s v="STRONG-ARM (HANDS, FIST, FEET OR BODILY FORCE)"/>
    <s v="IC"/>
    <s v="Invest Cont"/>
    <n v="625"/>
    <m/>
    <m/>
    <m/>
    <s v="5600    CARLTON                      WY"/>
    <m/>
    <n v="34.100499999999997"/>
    <n v="-118.3115"/>
    <n v="0"/>
    <x v="12"/>
  </r>
  <r>
    <n v="200108347"/>
    <d v="2020-03-03T00:00:00"/>
    <x v="38"/>
    <n v="100"/>
    <n v="1"/>
    <x v="1"/>
    <n v="164"/>
    <n v="1"/>
    <n v="820"/>
    <s v="ORAL COPULATION"/>
    <s v="0500 0400 2044 1822 2033 1823"/>
    <n v="32"/>
    <s v="F"/>
    <s v="W"/>
    <n v="502"/>
    <s v="MULTI-UNIT DWELLING (APARTMENT, DUPLEX, ETC)"/>
    <n v="511"/>
    <s v="VERBAL THREAT"/>
    <s v="IC"/>
    <s v="Invest Cont"/>
    <n v="820"/>
    <m/>
    <m/>
    <m/>
    <s v="6TH                          ST"/>
    <s v="LOS ANGELES                  ST"/>
    <n v="34.044600000000003"/>
    <n v="-118.249"/>
    <n v="0"/>
    <x v="12"/>
  </r>
  <r>
    <n v="201218487"/>
    <d v="2020-08-13T00:00:00"/>
    <x v="217"/>
    <n v="1920"/>
    <n v="12"/>
    <x v="8"/>
    <n v="1218"/>
    <n v="2"/>
    <n v="626"/>
    <s v="INTIMATE PARTNER - SIMPLE ASSAULT"/>
    <s v="1202 0913 0400 0408 1813 2000"/>
    <n v="62"/>
    <s v="F"/>
    <s v="B"/>
    <n v="501"/>
    <s v="SINGLE FAMILY DWELLING"/>
    <n v="400"/>
    <s v="STRONG-ARM (HANDS, FIST, FEET OR BODILY FORCE)"/>
    <s v="AO"/>
    <s v="Adult Other"/>
    <n v="626"/>
    <m/>
    <m/>
    <m/>
    <s v="900 W  56TH                         ST"/>
    <m/>
    <n v="33.991399999999999"/>
    <n v="-118.28830000000001"/>
    <n v="0"/>
    <x v="12"/>
  </r>
  <r>
    <n v="200216360"/>
    <d v="2020-10-14T00:00:00"/>
    <x v="276"/>
    <n v="1100"/>
    <n v="2"/>
    <x v="5"/>
    <n v="249"/>
    <n v="1"/>
    <n v="330"/>
    <s v="BURGLARY FROM VEHICLE"/>
    <s v="1822 0329 1307 1302 0358 0344"/>
    <n v="36"/>
    <s v="F"/>
    <s v="B"/>
    <n v="123"/>
    <s v="PARKING UNDERGROUND/BUILDING"/>
    <m/>
    <m/>
    <s v="IC"/>
    <s v="Invest Cont"/>
    <n v="330"/>
    <m/>
    <m/>
    <m/>
    <s v="600 S  BIXEL                        ST"/>
    <m/>
    <n v="34.053699999999999"/>
    <n v="-118.2623"/>
    <n v="0"/>
    <x v="12"/>
  </r>
  <r>
    <n v="201306808"/>
    <d v="2020-02-20T00:00:00"/>
    <x v="100"/>
    <n v="255"/>
    <n v="13"/>
    <x v="6"/>
    <n v="1351"/>
    <n v="2"/>
    <n v="626"/>
    <s v="INTIMATE PARTNER - SIMPLE ASSAULT"/>
    <s v="2000 1814 0400"/>
    <n v="48"/>
    <s v="M"/>
    <s v="H"/>
    <n v="501"/>
    <s v="SINGLE FAMILY DWELLING"/>
    <n v="400"/>
    <s v="STRONG-ARM (HANDS, FIST, FEET OR BODILY FORCE)"/>
    <s v="AA"/>
    <s v="Adult Arrest"/>
    <n v="626"/>
    <m/>
    <m/>
    <m/>
    <s v="100 W  40TH                         PL"/>
    <m/>
    <n v="34.010100000000001"/>
    <n v="-118.274"/>
    <n v="1"/>
    <x v="12"/>
  </r>
  <r>
    <n v="201108226"/>
    <d v="2020-04-12T00:00:00"/>
    <x v="57"/>
    <n v="2000"/>
    <n v="11"/>
    <x v="7"/>
    <n v="1141"/>
    <n v="1"/>
    <n v="420"/>
    <s v="THEFT FROM MOTOR VEHICLE - PETTY ($950 &amp; UNDER)"/>
    <m/>
    <n v="0"/>
    <m/>
    <m/>
    <n v="101"/>
    <s v="STREET"/>
    <m/>
    <m/>
    <s v="AO"/>
    <s v="Adult Other"/>
    <n v="420"/>
    <m/>
    <m/>
    <m/>
    <s v="1800 N  NEW HAMPSHIRE                AV"/>
    <m/>
    <n v="34.1036"/>
    <n v="-118.2933"/>
    <n v="0"/>
    <x v="12"/>
  </r>
  <r>
    <n v="201307877"/>
    <d v="2020-03-09T00:00:00"/>
    <x v="305"/>
    <n v="1541"/>
    <n v="13"/>
    <x v="6"/>
    <n v="1393"/>
    <n v="2"/>
    <n v="664"/>
    <s v="BUNCO, PETTY THEFT"/>
    <s v="0701 0344 1822"/>
    <n v="36"/>
    <s v="M"/>
    <s v="H"/>
    <n v="729"/>
    <s v="SPECIALTY SCHOOL/OTHER"/>
    <m/>
    <m/>
    <s v="IC"/>
    <s v="Invest Cont"/>
    <n v="664"/>
    <m/>
    <m/>
    <m/>
    <s v="100 W  64TH                         ST"/>
    <m/>
    <n v="33.981400000000001"/>
    <n v="-118.2739"/>
    <n v="0"/>
    <x v="12"/>
  </r>
  <r>
    <n v="200208219"/>
    <d v="2020-03-25T00:00:00"/>
    <x v="125"/>
    <n v="1330"/>
    <n v="2"/>
    <x v="5"/>
    <n v="291"/>
    <n v="2"/>
    <n v="624"/>
    <s v="BATTERY - SIMPLE ASSAULT"/>
    <s v="1251 1309 1822 0416 0446 0305 1313 0319"/>
    <n v="23"/>
    <s v="M"/>
    <s v="O"/>
    <n v="101"/>
    <s v="STREET"/>
    <n v="400"/>
    <s v="STRONG-ARM (HANDS, FIST, FEET OR BODILY FORCE)"/>
    <s v="IC"/>
    <s v="Invest Cont"/>
    <n v="624"/>
    <m/>
    <m/>
    <m/>
    <s v="HOOVER"/>
    <s v="VENICE"/>
    <n v="34.043799999999997"/>
    <n v="-118.2841"/>
    <n v="0"/>
    <x v="12"/>
  </r>
  <r>
    <n v="200900690"/>
    <d v="2020-04-19T00:00:00"/>
    <x v="257"/>
    <n v="1350"/>
    <n v="9"/>
    <x v="3"/>
    <n v="901"/>
    <n v="1"/>
    <n v="230"/>
    <s v="ASSAULT WITH DEADLY WEAPON, AGGRAVATED ASSAULT"/>
    <s v="1402 0416 1822 0445"/>
    <n v="18"/>
    <s v="M"/>
    <s v="H"/>
    <n v="101"/>
    <s v="STREET"/>
    <n v="212"/>
    <s v="BOTTLE"/>
    <s v="AA"/>
    <s v="Adult Arrest"/>
    <n v="230"/>
    <n v="998"/>
    <m/>
    <m/>
    <s v="15500    COHASSET                     ST"/>
    <m/>
    <n v="34.206600000000002"/>
    <n v="-118.4706"/>
    <n v="1"/>
    <x v="12"/>
  </r>
  <r>
    <n v="201112517"/>
    <d v="2020-08-14T00:00:00"/>
    <x v="198"/>
    <n v="1"/>
    <n v="11"/>
    <x v="7"/>
    <n v="1134"/>
    <n v="2"/>
    <n v="813"/>
    <s v="CHILD ANNOYING (17YRS &amp; UNDER)"/>
    <s v="0913 1817 1259 1906"/>
    <n v="15"/>
    <s v="F"/>
    <s v="H"/>
    <n v="501"/>
    <s v="SINGLE FAMILY DWELLING"/>
    <m/>
    <m/>
    <s v="AO"/>
    <s v="Adult Other"/>
    <n v="813"/>
    <m/>
    <m/>
    <m/>
    <s v="3200    DIVISION                     ST"/>
    <m/>
    <n v="34.1096"/>
    <n v="-118.2383"/>
    <n v="0"/>
    <x v="12"/>
  </r>
  <r>
    <n v="200115469"/>
    <d v="2020-07-28T00:00:00"/>
    <x v="109"/>
    <n v="1650"/>
    <n v="1"/>
    <x v="1"/>
    <n v="163"/>
    <n v="1"/>
    <n v="442"/>
    <s v="SHOPLIFTING - PETTY THEFT ($950 &amp; UNDER)"/>
    <s v="0344 1822"/>
    <n v="0"/>
    <s v="M"/>
    <s v="W"/>
    <n v="404"/>
    <s v="DEPARTMENT STORE"/>
    <m/>
    <m/>
    <s v="IC"/>
    <s v="Invest Cont"/>
    <n v="442"/>
    <m/>
    <m/>
    <m/>
    <s v="700 S  BROADWAY"/>
    <m/>
    <n v="34.044400000000003"/>
    <n v="-118.25409999999999"/>
    <n v="0"/>
    <x v="12"/>
  </r>
  <r>
    <n v="200713753"/>
    <d v="2020-09-12T00:00:00"/>
    <x v="335"/>
    <n v="2000"/>
    <n v="7"/>
    <x v="0"/>
    <n v="765"/>
    <n v="1"/>
    <n v="510"/>
    <s v="VEHICLE - STOLEN"/>
    <m/>
    <n v="0"/>
    <m/>
    <m/>
    <n v="101"/>
    <s v="STREET"/>
    <m/>
    <m/>
    <s v="IC"/>
    <s v="Invest Cont"/>
    <n v="510"/>
    <m/>
    <m/>
    <m/>
    <s v="4700    DOCKWEILER                   ST"/>
    <m/>
    <n v="34.051099999999998"/>
    <n v="-118.3373"/>
    <n v="0"/>
    <x v="12"/>
  </r>
  <r>
    <n v="200614583"/>
    <d v="2020-08-27T00:00:00"/>
    <x v="49"/>
    <n v="1840"/>
    <n v="6"/>
    <x v="9"/>
    <n v="636"/>
    <n v="2"/>
    <n v="624"/>
    <s v="BATTERY - SIMPLE ASSAULT"/>
    <s v="0400 0416 1822 1300"/>
    <n v="21"/>
    <s v="F"/>
    <s v="H"/>
    <n v="203"/>
    <s v="OTHER BUSINESS"/>
    <n v="400"/>
    <s v="STRONG-ARM (HANDS, FIST, FEET OR BODILY FORCE)"/>
    <s v="IC"/>
    <s v="Invest Cont"/>
    <n v="624"/>
    <m/>
    <m/>
    <m/>
    <s v="6700 W  HOLLYWOOD                    BL"/>
    <m/>
    <n v="34.103400000000001"/>
    <n v="-118.3325"/>
    <n v="0"/>
    <x v="12"/>
  </r>
  <r>
    <n v="200619476"/>
    <d v="2020-12-20T00:00:00"/>
    <x v="248"/>
    <n v="930"/>
    <n v="6"/>
    <x v="9"/>
    <n v="627"/>
    <n v="2"/>
    <n v="740"/>
    <s v="VANDALISM - FELONY ($400 &amp; OVER, ALL CHURCH VANDALISMS)"/>
    <s v="0329 1300 1501 1307 1822"/>
    <n v="30"/>
    <s v="F"/>
    <s v="O"/>
    <n v="101"/>
    <s v="STREET"/>
    <n v="500"/>
    <s v="UNKNOWN WEAPON/OTHER WEAPON"/>
    <s v="IC"/>
    <s v="Invest Cont"/>
    <n v="740"/>
    <m/>
    <m/>
    <m/>
    <s v="6100    TEMPLE HILL                  DR"/>
    <m/>
    <n v="34.110700000000001"/>
    <n v="-118.32299999999999"/>
    <n v="0"/>
    <x v="12"/>
  </r>
  <r>
    <n v="201113333"/>
    <d v="2020-09-06T00:00:00"/>
    <x v="256"/>
    <n v="1330"/>
    <n v="11"/>
    <x v="7"/>
    <n v="1142"/>
    <n v="1"/>
    <n v="761"/>
    <s v="BRANDISH WEAPON"/>
    <n v="334"/>
    <n v="57"/>
    <s v="F"/>
    <s v="W"/>
    <n v="502"/>
    <s v="MULTI-UNIT DWELLING (APARTMENT, DUPLEX, ETC)"/>
    <n v="102"/>
    <s v="HAND GUN"/>
    <s v="AO"/>
    <s v="Adult Other"/>
    <n v="761"/>
    <m/>
    <m/>
    <m/>
    <s v="1900    ROSALIA                      RD"/>
    <m/>
    <n v="34.105400000000003"/>
    <n v="-118.2863"/>
    <n v="0"/>
    <x v="12"/>
  </r>
  <r>
    <n v="201008365"/>
    <d v="2020-04-24T00:00:00"/>
    <x v="274"/>
    <n v="1405"/>
    <n v="10"/>
    <x v="11"/>
    <n v="1025"/>
    <n v="1"/>
    <n v="443"/>
    <s v="SHOPLIFTING - ATTEMPT"/>
    <s v="0416 1822 2004 1236 0319 0444 0417 1420 0425 0446"/>
    <n v="25"/>
    <s v="M"/>
    <s v="H"/>
    <n v="202"/>
    <s v="LIQUOR STORE"/>
    <n v="400"/>
    <s v="STRONG-ARM (HANDS, FIST, FEET OR BODILY FORCE)"/>
    <s v="AO"/>
    <s v="Adult Other"/>
    <n v="443"/>
    <n v="624"/>
    <m/>
    <m/>
    <s v="17700    VANOWEN                      ST"/>
    <m/>
    <n v="34.197499999999998"/>
    <n v="-118.5273"/>
    <n v="0"/>
    <x v="12"/>
  </r>
  <r>
    <n v="201107475"/>
    <d v="2020-03-17T00:00:00"/>
    <x v="71"/>
    <n v="1458"/>
    <n v="11"/>
    <x v="7"/>
    <n v="1136"/>
    <n v="1"/>
    <n v="341"/>
    <s v="THEFT-GRAND ($950.01 &amp; OVER)EXCPT,GUNS,FOWL,LIVESTK,PROD"/>
    <n v="394"/>
    <n v="29"/>
    <s v="M"/>
    <s v="C"/>
    <n v="501"/>
    <s v="SINGLE FAMILY DWELLING"/>
    <m/>
    <m/>
    <s v="IC"/>
    <s v="Invest Cont"/>
    <n v="341"/>
    <m/>
    <m/>
    <m/>
    <s v="4200    PALMERO                      DR"/>
    <m/>
    <n v="34.115299999999998"/>
    <n v="-118.221"/>
    <n v="0"/>
    <x v="12"/>
  </r>
  <r>
    <n v="200607330"/>
    <d v="2020-03-04T00:00:00"/>
    <x v="301"/>
    <n v="1800"/>
    <n v="6"/>
    <x v="9"/>
    <n v="615"/>
    <n v="1"/>
    <n v="310"/>
    <s v="BURGLARY"/>
    <s v="1822 1402 0344 1607"/>
    <n v="57"/>
    <s v="M"/>
    <s v="W"/>
    <n v="118"/>
    <s v="CONSTRUCTION SITE"/>
    <m/>
    <m/>
    <s v="IC"/>
    <s v="Invest Cont"/>
    <n v="310"/>
    <n v="998"/>
    <m/>
    <m/>
    <s v="3000    LAKERIDGE                    DR"/>
    <m/>
    <n v="34.1235"/>
    <n v="-118.33710000000001"/>
    <n v="0"/>
    <x v="12"/>
  </r>
  <r>
    <n v="201208705"/>
    <d v="2020-03-08T00:00:00"/>
    <x v="330"/>
    <n v="1700"/>
    <n v="12"/>
    <x v="8"/>
    <n v="1213"/>
    <n v="1"/>
    <n v="761"/>
    <s v="BRANDISH WEAPON"/>
    <s v="1402 1822 0334 0445"/>
    <n v="56"/>
    <s v="M"/>
    <s v="H"/>
    <n v="109"/>
    <s v="PARK/PLAYGROUND"/>
    <n v="210"/>
    <s v="RAZOR BLADE"/>
    <s v="AA"/>
    <s v="Adult Arrest"/>
    <n v="761"/>
    <n v="998"/>
    <m/>
    <m/>
    <s v="RUTHELEN                     ST"/>
    <s v="54TH                         ST"/>
    <n v="33.993299999999998"/>
    <n v="-118.3126"/>
    <n v="1"/>
    <x v="12"/>
  </r>
  <r>
    <n v="200119482"/>
    <d v="2020-10-14T00:00:00"/>
    <x v="349"/>
    <n v="930"/>
    <n v="1"/>
    <x v="1"/>
    <n v="158"/>
    <n v="2"/>
    <n v="626"/>
    <s v="INTIMATE PARTNER - SIMPLE ASSAULT"/>
    <s v="1218 0913 1814 1202 0416 2000 0344"/>
    <n v="61"/>
    <s v="M"/>
    <s v="B"/>
    <n v="102"/>
    <s v="SIDEWALK"/>
    <n v="400"/>
    <s v="STRONG-ARM (HANDS, FIST, FEET OR BODILY FORCE)"/>
    <s v="AO"/>
    <s v="Adult Other"/>
    <n v="626"/>
    <m/>
    <m/>
    <m/>
    <s v="500 S  CENTRAL                      AV"/>
    <m/>
    <n v="34.039700000000003"/>
    <n v="-118.24"/>
    <n v="0"/>
    <x v="12"/>
  </r>
  <r>
    <n v="200904186"/>
    <d v="2020-01-05T00:00:00"/>
    <x v="275"/>
    <n v="915"/>
    <n v="9"/>
    <x v="3"/>
    <n v="923"/>
    <n v="1"/>
    <n v="230"/>
    <s v="ASSAULT WITH DEADLY WEAPON, AGGRAVATED ASSAULT"/>
    <s v="2021 0408 0416 1414 0913"/>
    <n v="36"/>
    <s v="F"/>
    <s v="H"/>
    <n v="510"/>
    <s v="NURSING/CONVALESCENT/RETIREMENT HOME"/>
    <n v="400"/>
    <s v="STRONG-ARM (HANDS, FIST, FEET OR BODILY FORCE)"/>
    <s v="AA"/>
    <s v="Adult Arrest"/>
    <n v="230"/>
    <m/>
    <m/>
    <m/>
    <s v="6700 N  SEPULVEDA                    BL"/>
    <m/>
    <n v="34.192100000000003"/>
    <n v="-118.4662"/>
    <n v="1"/>
    <x v="12"/>
  </r>
  <r>
    <n v="200304989"/>
    <d v="2020-01-17T00:00:00"/>
    <x v="258"/>
    <n v="900"/>
    <n v="3"/>
    <x v="2"/>
    <n v="328"/>
    <n v="1"/>
    <n v="420"/>
    <s v="THEFT FROM MOTOR VEHICLE - PETTY ($950 &amp; UNDER)"/>
    <s v="0344 1606 2032 1251"/>
    <n v="24"/>
    <s v="M"/>
    <s v="W"/>
    <n v="707"/>
    <s v="GARAGE/CARPORT"/>
    <m/>
    <m/>
    <s v="IC"/>
    <s v="Invest Cont"/>
    <n v="420"/>
    <m/>
    <m/>
    <m/>
    <s v="2600    PORTLAND                     ST"/>
    <m/>
    <n v="34.030900000000003"/>
    <n v="-118.2821"/>
    <n v="0"/>
    <x v="12"/>
  </r>
  <r>
    <n v="200716606"/>
    <d v="2020-11-30T00:00:00"/>
    <x v="118"/>
    <n v="1830"/>
    <n v="7"/>
    <x v="0"/>
    <n v="705"/>
    <n v="1"/>
    <n v="330"/>
    <s v="BURGLARY FROM VEHICLE"/>
    <s v="1300 1307 0344"/>
    <n v="28"/>
    <s v="M"/>
    <s v="W"/>
    <n v="101"/>
    <s v="STREET"/>
    <m/>
    <m/>
    <s v="IC"/>
    <s v="Invest Cont"/>
    <n v="330"/>
    <m/>
    <m/>
    <m/>
    <s v="800 N  FORMOSA                      AV"/>
    <m/>
    <n v="34.085299999999997"/>
    <n v="-118.3462"/>
    <n v="0"/>
    <x v="12"/>
  </r>
  <r>
    <n v="200913464"/>
    <d v="2020-08-13T00:00:00"/>
    <x v="217"/>
    <n v="1330"/>
    <n v="9"/>
    <x v="3"/>
    <n v="923"/>
    <n v="1"/>
    <n v="230"/>
    <s v="ASSAULT WITH DEADLY WEAPON, AGGRAVATED ASSAULT"/>
    <s v="0416 1822 1414 1402"/>
    <n v="34"/>
    <s v="M"/>
    <s v="O"/>
    <n v="248"/>
    <s v="CELL PHONE STORE"/>
    <n v="306"/>
    <s v="ROCK/THROWN OBJECT"/>
    <s v="AA"/>
    <s v="Adult Arrest"/>
    <n v="230"/>
    <m/>
    <m/>
    <m/>
    <s v="6700 N  SEPULVEDA                    BL"/>
    <m/>
    <n v="34.192100000000003"/>
    <n v="-118.4662"/>
    <n v="1"/>
    <x v="12"/>
  </r>
  <r>
    <n v="200211643"/>
    <d v="2020-06-19T00:00:00"/>
    <x v="318"/>
    <n v="745"/>
    <n v="2"/>
    <x v="5"/>
    <n v="249"/>
    <n v="2"/>
    <n v="354"/>
    <s v="THEFT OF IDENTITY"/>
    <s v="0100 1822"/>
    <n v="40"/>
    <s v="F"/>
    <s v="B"/>
    <n v="501"/>
    <s v="SINGLE FAMILY DWELLING"/>
    <m/>
    <m/>
    <s v="IC"/>
    <s v="Invest Cont"/>
    <n v="354"/>
    <m/>
    <m/>
    <m/>
    <s v="1000    WILSHIRE                     BL"/>
    <m/>
    <n v="34.052"/>
    <n v="-118.2624"/>
    <n v="0"/>
    <x v="12"/>
  </r>
  <r>
    <n v="201225517"/>
    <d v="2020-11-30T00:00:00"/>
    <x v="18"/>
    <n v="1905"/>
    <n v="12"/>
    <x v="8"/>
    <n v="1239"/>
    <n v="1"/>
    <n v="210"/>
    <s v="ROBBERY"/>
    <s v="0945 0344 0342 1309 1822 0334"/>
    <n v="0"/>
    <s v="X"/>
    <s v="X"/>
    <n v="203"/>
    <s v="OTHER BUSINESS"/>
    <n v="207"/>
    <s v="OTHER KNIFE"/>
    <s v="AA"/>
    <s v="Adult Arrest"/>
    <n v="210"/>
    <m/>
    <m/>
    <m/>
    <s v="5800 S  VERMONT                      AV"/>
    <m/>
    <n v="33.988300000000002"/>
    <n v="-118.2915"/>
    <n v="1"/>
    <x v="12"/>
  </r>
  <r>
    <n v="200915898"/>
    <d v="2020-10-14T00:00:00"/>
    <x v="263"/>
    <n v="2200"/>
    <n v="9"/>
    <x v="3"/>
    <n v="931"/>
    <n v="1"/>
    <n v="420"/>
    <s v="THEFT FROM MOTOR VEHICLE - PETTY ($950 &amp; UNDER)"/>
    <m/>
    <n v="0"/>
    <m/>
    <m/>
    <n v="108"/>
    <s v="PARKING LOT"/>
    <m/>
    <m/>
    <s v="IC"/>
    <s v="Invest Cont"/>
    <n v="420"/>
    <m/>
    <m/>
    <m/>
    <s v="6200    ORION                        AV"/>
    <m/>
    <n v="34.183"/>
    <n v="-118.4699"/>
    <n v="0"/>
    <x v="12"/>
  </r>
  <r>
    <n v="201213060"/>
    <d v="2020-05-18T00:00:00"/>
    <x v="280"/>
    <n v="2100"/>
    <n v="12"/>
    <x v="8"/>
    <n v="1215"/>
    <n v="1"/>
    <n v="330"/>
    <s v="BURGLARY FROM VEHICLE"/>
    <s v="0344 1612"/>
    <n v="34"/>
    <s v="M"/>
    <s v="H"/>
    <n v="101"/>
    <s v="STREET"/>
    <m/>
    <m/>
    <s v="IC"/>
    <s v="Invest Cont"/>
    <n v="330"/>
    <m/>
    <m/>
    <m/>
    <s v="1000 W  56TH                         ST"/>
    <m/>
    <n v="33.991399999999999"/>
    <n v="-118.2915"/>
    <n v="0"/>
    <x v="12"/>
  </r>
  <r>
    <n v="200415641"/>
    <d v="2020-12-06T00:00:00"/>
    <x v="121"/>
    <n v="5"/>
    <n v="4"/>
    <x v="4"/>
    <n v="422"/>
    <n v="1"/>
    <n v="510"/>
    <s v="VEHICLE - STOLEN"/>
    <m/>
    <n v="0"/>
    <m/>
    <m/>
    <n v="101"/>
    <s v="STREET"/>
    <m/>
    <m/>
    <s v="IC"/>
    <s v="Invest Cont"/>
    <n v="510"/>
    <m/>
    <m/>
    <m/>
    <s v="3300    DARWIN                       AV"/>
    <m/>
    <n v="34.070700000000002"/>
    <n v="-118.2103"/>
    <n v="0"/>
    <x v="12"/>
  </r>
  <r>
    <n v="200207468"/>
    <d v="2020-03-07T00:00:00"/>
    <x v="330"/>
    <n v="2350"/>
    <n v="2"/>
    <x v="5"/>
    <n v="248"/>
    <n v="1"/>
    <n v="210"/>
    <s v="ROBBERY"/>
    <s v="0432 0342 0400 1402 1300 1310 0913 1817 1814 2004"/>
    <n v="22"/>
    <s v="M"/>
    <s v="H"/>
    <n v="108"/>
    <s v="PARKING LOT"/>
    <n v="400"/>
    <s v="STRONG-ARM (HANDS, FIST, FEET OR BODILY FORCE)"/>
    <s v="AO"/>
    <s v="Adult Other"/>
    <n v="210"/>
    <n v="998"/>
    <m/>
    <m/>
    <s v="6TH                          ST"/>
    <s v="WITMER"/>
    <n v="34.055500000000002"/>
    <n v="-118.26560000000001"/>
    <n v="0"/>
    <x v="12"/>
  </r>
  <r>
    <n v="200608385"/>
    <d v="2020-03-27T00:00:00"/>
    <x v="209"/>
    <n v="1500"/>
    <n v="6"/>
    <x v="9"/>
    <n v="668"/>
    <n v="1"/>
    <n v="310"/>
    <s v="BURGLARY"/>
    <s v="0358 0344 1607 1822"/>
    <n v="0"/>
    <s v="X"/>
    <s v="X"/>
    <n v="121"/>
    <s v="YARD (RESIDENTIAL/BUSINESS)"/>
    <m/>
    <m/>
    <s v="IC"/>
    <s v="Invest Cont"/>
    <n v="310"/>
    <m/>
    <m/>
    <m/>
    <s v="5600    FOUNTAIN                     AV"/>
    <m/>
    <n v="34.094799999999999"/>
    <n v="-118.31140000000001"/>
    <n v="0"/>
    <x v="12"/>
  </r>
  <r>
    <n v="200400909"/>
    <d v="2020-07-12T00:00:00"/>
    <x v="158"/>
    <n v="1140"/>
    <n v="4"/>
    <x v="4"/>
    <n v="424"/>
    <n v="2"/>
    <n v="624"/>
    <s v="BATTERY - SIMPLE ASSAULT"/>
    <s v="0416 0913"/>
    <n v="33"/>
    <s v="M"/>
    <s v="H"/>
    <n v="102"/>
    <s v="SIDEWALK"/>
    <n v="400"/>
    <s v="STRONG-ARM (HANDS, FIST, FEET OR BODILY FORCE)"/>
    <s v="AO"/>
    <s v="Adult Other"/>
    <n v="624"/>
    <m/>
    <m/>
    <m/>
    <s v="THOMPSON"/>
    <s v="MANITOU"/>
    <n v="34.07"/>
    <n v="-118.1998"/>
    <n v="0"/>
    <x v="12"/>
  </r>
  <r>
    <n v="201200014"/>
    <d v="2020-08-15T00:00:00"/>
    <x v="347"/>
    <n v="1300"/>
    <n v="12"/>
    <x v="8"/>
    <n v="1258"/>
    <n v="1"/>
    <n v="510"/>
    <s v="VEHICLE - STOLEN"/>
    <m/>
    <n v="0"/>
    <m/>
    <m/>
    <n v="101"/>
    <s v="STREET"/>
    <m/>
    <m/>
    <s v="IC"/>
    <s v="Invest Cont"/>
    <n v="510"/>
    <m/>
    <m/>
    <m/>
    <s v="100 W  76TH                         ST"/>
    <m/>
    <n v="33.970799999999997"/>
    <n v="-118.2745"/>
    <n v="0"/>
    <x v="12"/>
  </r>
  <r>
    <n v="200500740"/>
    <d v="2020-07-27T00:00:00"/>
    <x v="279"/>
    <n v="100"/>
    <n v="5"/>
    <x v="10"/>
    <n v="557"/>
    <n v="1"/>
    <n v="121"/>
    <s v="RAPE, FORCIBLE"/>
    <s v="0400 0500 0413 0913 2021 0342 2034 1268 1817"/>
    <n v="45"/>
    <s v="F"/>
    <s v="H"/>
    <n v="501"/>
    <s v="SINGLE FAMILY DWELLING"/>
    <n v="400"/>
    <s v="STRONG-ARM (HANDS, FIST, FEET OR BODILY FORCE)"/>
    <s v="IC"/>
    <s v="Invest Cont"/>
    <n v="121"/>
    <m/>
    <m/>
    <m/>
    <s v="600 W  1ST                          ST"/>
    <m/>
    <n v="33.743299999999998"/>
    <n v="-118.2923"/>
    <n v="0"/>
    <x v="12"/>
  </r>
  <r>
    <n v="200209576"/>
    <d v="2020-04-30T00:00:00"/>
    <x v="316"/>
    <n v="1730"/>
    <n v="2"/>
    <x v="5"/>
    <n v="205"/>
    <n v="1"/>
    <n v="420"/>
    <s v="THEFT FROM MOTOR VEHICLE - PETTY ($950 &amp; UNDER)"/>
    <m/>
    <n v="0"/>
    <m/>
    <m/>
    <n v="101"/>
    <s v="STREET"/>
    <m/>
    <m/>
    <s v="IC"/>
    <s v="Invest Cont"/>
    <n v="420"/>
    <m/>
    <m/>
    <m/>
    <s v="600 N  DILLON                       ST"/>
    <m/>
    <n v="34.078400000000002"/>
    <n v="-118.2792"/>
    <n v="0"/>
    <x v="12"/>
  </r>
  <r>
    <n v="200212524"/>
    <d v="2020-07-13T00:00:00"/>
    <x v="21"/>
    <n v="2230"/>
    <n v="2"/>
    <x v="5"/>
    <n v="202"/>
    <n v="1"/>
    <n v="310"/>
    <s v="BURGLARY"/>
    <s v="1822 0342 0329 1609 0327"/>
    <n v="0"/>
    <s v="X"/>
    <s v="X"/>
    <n v="203"/>
    <s v="OTHER BUSINESS"/>
    <n v="308"/>
    <s v="STICK"/>
    <s v="IC"/>
    <s v="Invest Cont"/>
    <n v="310"/>
    <m/>
    <m/>
    <m/>
    <s v="1000 N  VERMONT                      AV"/>
    <m/>
    <n v="34.089799999999997"/>
    <n v="-118.29170000000001"/>
    <n v="0"/>
    <x v="12"/>
  </r>
  <r>
    <n v="200605310"/>
    <d v="2020-01-29T00:00:00"/>
    <x v="259"/>
    <n v="2110"/>
    <n v="6"/>
    <x v="9"/>
    <n v="632"/>
    <n v="2"/>
    <n v="625"/>
    <s v="OTHER ASSAULT"/>
    <n v="400"/>
    <n v="22"/>
    <s v="M"/>
    <s v="A"/>
    <n v="108"/>
    <s v="PARKING LOT"/>
    <n v="400"/>
    <s v="STRONG-ARM (HANDS, FIST, FEET OR BODILY FORCE)"/>
    <s v="IC"/>
    <s v="Invest Cont"/>
    <n v="625"/>
    <m/>
    <m/>
    <m/>
    <s v="8100 W  SUNSET                       BL"/>
    <m/>
    <n v="34.097999999999999"/>
    <n v="-118.3652"/>
    <n v="0"/>
    <x v="12"/>
  </r>
  <r>
    <n v="201007433"/>
    <d v="2020-03-21T00:00:00"/>
    <x v="35"/>
    <n v="1400"/>
    <n v="10"/>
    <x v="11"/>
    <n v="1018"/>
    <n v="1"/>
    <n v="440"/>
    <s v="THEFT PLAIN - PETTY ($950 &amp; UNDER)"/>
    <s v="0344 1822 0352 1609"/>
    <n v="42"/>
    <s v="F"/>
    <s v="H"/>
    <n v="120"/>
    <s v="STORAGE SHED"/>
    <m/>
    <m/>
    <s v="IC"/>
    <s v="Invest Cont"/>
    <n v="440"/>
    <m/>
    <m/>
    <m/>
    <s v="15800    SATICOY                      ST"/>
    <m/>
    <n v="34.208500000000001"/>
    <n v="-118.47709999999999"/>
    <n v="0"/>
    <x v="12"/>
  </r>
  <r>
    <n v="200700776"/>
    <d v="2020-09-09T00:00:00"/>
    <x v="4"/>
    <n v="2130"/>
    <n v="7"/>
    <x v="0"/>
    <n v="773"/>
    <n v="2"/>
    <n v="946"/>
    <s v="OTHER MISCELLANEOUS CRIME"/>
    <n v="1402"/>
    <n v="0"/>
    <s v="M"/>
    <s v="B"/>
    <n v="101"/>
    <s v="STREET"/>
    <m/>
    <m/>
    <s v="AO"/>
    <s v="Adult Other"/>
    <n v="946"/>
    <n v="998"/>
    <m/>
    <m/>
    <s v="1600 S  REDONDO                      BL"/>
    <m/>
    <n v="34.041699999999999"/>
    <n v="-118.3588"/>
    <n v="0"/>
    <x v="12"/>
  </r>
  <r>
    <n v="200122601"/>
    <d v="2020-12-21T00:00:00"/>
    <x v="248"/>
    <n v="1800"/>
    <n v="1"/>
    <x v="1"/>
    <n v="192"/>
    <n v="1"/>
    <n v="420"/>
    <s v="THEFT FROM MOTOR VEHICLE - PETTY ($950 &amp; UNDER)"/>
    <m/>
    <n v="0"/>
    <m/>
    <m/>
    <n v="101"/>
    <s v="STREET"/>
    <m/>
    <m/>
    <s v="IC"/>
    <s v="Invest Cont"/>
    <n v="420"/>
    <m/>
    <m/>
    <m/>
    <s v="LEBANON"/>
    <s v="VENICE"/>
    <n v="34.037199999999999"/>
    <n v="-118.2694"/>
    <n v="0"/>
    <x v="12"/>
  </r>
  <r>
    <n v="200917842"/>
    <d v="2020-11-29T00:00:00"/>
    <x v="118"/>
    <n v="240"/>
    <n v="9"/>
    <x v="3"/>
    <n v="914"/>
    <n v="1"/>
    <n v="330"/>
    <s v="BURGLARY FROM VEHICLE"/>
    <s v="0344 0202 1822"/>
    <n v="27"/>
    <s v="F"/>
    <s v="O"/>
    <n v="123"/>
    <s v="PARKING UNDERGROUND/BUILDING"/>
    <m/>
    <m/>
    <s v="IC"/>
    <s v="Invest Cont"/>
    <n v="330"/>
    <m/>
    <m/>
    <m/>
    <s v="6900    VESPER                       AV"/>
    <m/>
    <n v="34.196100000000001"/>
    <n v="-118.45099999999999"/>
    <n v="0"/>
    <x v="12"/>
  </r>
  <r>
    <n v="200914663"/>
    <d v="2020-09-14T00:00:00"/>
    <x v="260"/>
    <n v="2215"/>
    <n v="9"/>
    <x v="3"/>
    <n v="905"/>
    <n v="1"/>
    <n v="110"/>
    <s v="CRIMINAL HOMICIDE"/>
    <s v="1810 1414 0411 0913 1402"/>
    <n v="56"/>
    <s v="M"/>
    <s v="O"/>
    <n v="502"/>
    <s v="MULTI-UNIT DWELLING (APARTMENT, DUPLEX, ETC)"/>
    <n v="223"/>
    <s v="UNKNOWN TYPE CUTTING INSTRUMENT"/>
    <s v="AA"/>
    <s v="Adult Arrest"/>
    <n v="110"/>
    <n v="998"/>
    <m/>
    <m/>
    <s v="14500    VALERIO                      ST"/>
    <m/>
    <n v="34.204799999999999"/>
    <n v="-118.4495"/>
    <n v="1"/>
    <x v="12"/>
  </r>
  <r>
    <n v="201220659"/>
    <d v="2020-09-14T00:00:00"/>
    <x v="311"/>
    <n v="1400"/>
    <n v="12"/>
    <x v="8"/>
    <n v="1232"/>
    <n v="1"/>
    <n v="230"/>
    <s v="ASSAULT WITH DEADLY WEAPON, AGGRAVATED ASSAULT"/>
    <s v="0906 1309 0450 1822"/>
    <n v="0"/>
    <s v="M"/>
    <s v="H"/>
    <n v="101"/>
    <s v="STREET"/>
    <n v="102"/>
    <s v="HAND GUN"/>
    <s v="IC"/>
    <s v="Invest Cont"/>
    <n v="230"/>
    <m/>
    <m/>
    <m/>
    <s v="2900 W  59TH                         ST"/>
    <m/>
    <n v="33.987200000000001"/>
    <n v="-118.32550000000001"/>
    <n v="0"/>
    <x v="12"/>
  </r>
  <r>
    <n v="200414475"/>
    <d v="2020-10-31T00:00:00"/>
    <x v="326"/>
    <n v="600"/>
    <n v="4"/>
    <x v="4"/>
    <n v="412"/>
    <n v="2"/>
    <n v="624"/>
    <s v="BATTERY - SIMPLE ASSAULT"/>
    <s v="1822 0400 0416"/>
    <n v="52"/>
    <s v="F"/>
    <s v="H"/>
    <n v="101"/>
    <s v="STREET"/>
    <n v="500"/>
    <s v="UNKNOWN WEAPON/OTHER WEAPON"/>
    <s v="AO"/>
    <s v="Adult Other"/>
    <n v="624"/>
    <m/>
    <m/>
    <m/>
    <s v="HUMBOLDT"/>
    <s v="ARTESIAN                     PL"/>
    <n v="34.080300000000001"/>
    <n v="-118.21769999999999"/>
    <n v="0"/>
    <x v="12"/>
  </r>
  <r>
    <n v="200618011"/>
    <d v="2020-11-14T00:00:00"/>
    <x v="351"/>
    <n v="150"/>
    <n v="6"/>
    <x v="9"/>
    <n v="636"/>
    <n v="2"/>
    <n v="626"/>
    <s v="INTIMATE PARTNER - SIMPLE ASSAULT"/>
    <s v="2000 1813 1814 0913 0400 0429 0413"/>
    <n v="26"/>
    <s v="F"/>
    <s v="B"/>
    <n v="102"/>
    <s v="SIDEWALK"/>
    <n v="400"/>
    <s v="STRONG-ARM (HANDS, FIST, FEET OR BODILY FORCE)"/>
    <s v="AA"/>
    <s v="Adult Arrest"/>
    <n v="626"/>
    <m/>
    <m/>
    <m/>
    <s v="6700    YUCCA                        ST"/>
    <m/>
    <n v="34.103200000000001"/>
    <n v="-118.3374"/>
    <n v="1"/>
    <x v="12"/>
  </r>
  <r>
    <n v="200619035"/>
    <d v="2020-12-09T00:00:00"/>
    <x v="131"/>
    <n v="2200"/>
    <n v="6"/>
    <x v="9"/>
    <n v="631"/>
    <n v="2"/>
    <n v="888"/>
    <s v="TRESPASSING"/>
    <n v="1822"/>
    <n v="28"/>
    <s v="M"/>
    <s v="O"/>
    <n v="501"/>
    <s v="SINGLE FAMILY DWELLING"/>
    <m/>
    <m/>
    <s v="IC"/>
    <s v="Invest Cont"/>
    <n v="888"/>
    <m/>
    <m/>
    <m/>
    <s v="2300    SUNSET PLAZA                 DR"/>
    <m/>
    <n v="34.098599999999998"/>
    <n v="-118.38800000000001"/>
    <n v="0"/>
    <x v="12"/>
  </r>
  <r>
    <n v="200121167"/>
    <d v="2020-11-17T00:00:00"/>
    <x v="363"/>
    <n v="1330"/>
    <n v="1"/>
    <x v="1"/>
    <n v="161"/>
    <n v="2"/>
    <n v="624"/>
    <s v="BATTERY - SIMPLE ASSAULT"/>
    <s v="0416 0400 1822 0305"/>
    <n v="28"/>
    <s v="F"/>
    <s v="H"/>
    <n v="727"/>
    <s v="SHOPPING MALL (COMMON AREA)"/>
    <n v="400"/>
    <s v="STRONG-ARM (HANDS, FIST, FEET OR BODILY FORCE)"/>
    <s v="IC"/>
    <s v="Invest Cont"/>
    <n v="624"/>
    <m/>
    <m/>
    <m/>
    <s v="700 S  FIGUEROA                     ST"/>
    <m/>
    <n v="34.048299999999998"/>
    <n v="-118.26309999999999"/>
    <n v="0"/>
    <x v="12"/>
  </r>
  <r>
    <n v="200612619"/>
    <d v="2020-07-14T00:00:00"/>
    <x v="284"/>
    <n v="1600"/>
    <n v="6"/>
    <x v="9"/>
    <n v="648"/>
    <n v="2"/>
    <n v="624"/>
    <s v="BATTERY - SIMPLE ASSAULT"/>
    <s v="0400 0416"/>
    <n v="51"/>
    <s v="F"/>
    <s v="H"/>
    <n v="502"/>
    <s v="MULTI-UNIT DWELLING (APARTMENT, DUPLEX, ETC)"/>
    <n v="400"/>
    <s v="STRONG-ARM (HANDS, FIST, FEET OR BODILY FORCE)"/>
    <s v="IC"/>
    <s v="Invest Cont"/>
    <n v="624"/>
    <m/>
    <m/>
    <m/>
    <s v="5500    HAROLD                       WY"/>
    <m/>
    <n v="34.099299999999999"/>
    <n v="-118.3092"/>
    <n v="0"/>
    <x v="12"/>
  </r>
  <r>
    <n v="200514582"/>
    <d v="2020-09-27T00:00:00"/>
    <x v="67"/>
    <n v="1600"/>
    <n v="5"/>
    <x v="10"/>
    <n v="504"/>
    <n v="1"/>
    <n v="442"/>
    <s v="SHOPLIFTING - PETTY THEFT ($950 &amp; UNDER)"/>
    <s v="0325 0352 1236 0344 0104"/>
    <n v="0"/>
    <s v="X"/>
    <s v="X"/>
    <n v="404"/>
    <s v="DEPARTMENT STORE"/>
    <m/>
    <m/>
    <s v="AA"/>
    <s v="Adult Arrest"/>
    <n v="442"/>
    <m/>
    <m/>
    <m/>
    <s v="19500    NORMANDIE                    AV"/>
    <m/>
    <n v="33.853499999999997"/>
    <n v="-118.2992"/>
    <n v="1"/>
    <x v="12"/>
  </r>
  <r>
    <n v="200708264"/>
    <d v="2020-04-14T00:00:00"/>
    <x v="292"/>
    <n v="230"/>
    <n v="7"/>
    <x v="0"/>
    <n v="745"/>
    <n v="1"/>
    <n v="440"/>
    <s v="THEFT PLAIN - PETTY ($950 &amp; UNDER)"/>
    <n v="394"/>
    <n v="30"/>
    <s v="F"/>
    <s v="W"/>
    <n v="502"/>
    <s v="MULTI-UNIT DWELLING (APARTMENT, DUPLEX, ETC)"/>
    <m/>
    <m/>
    <s v="AA"/>
    <s v="Adult Arrest"/>
    <n v="440"/>
    <m/>
    <m/>
    <m/>
    <s v="5500    WILSHIRE                     BL"/>
    <m/>
    <n v="34.0623"/>
    <n v="-118.3494"/>
    <n v="1"/>
    <x v="12"/>
  </r>
  <r>
    <n v="201209692"/>
    <d v="2020-03-24T00:00:00"/>
    <x v="321"/>
    <n v="1050"/>
    <n v="12"/>
    <x v="8"/>
    <n v="1233"/>
    <n v="1"/>
    <n v="442"/>
    <s v="SHOPLIFTING - PETTY THEFT ($950 &amp; UNDER)"/>
    <s v="0325 0344 1822"/>
    <n v="0"/>
    <s v="X"/>
    <s v="X"/>
    <n v="108"/>
    <s v="PARKING LOT"/>
    <m/>
    <m/>
    <s v="IC"/>
    <s v="Invest Cont"/>
    <n v="442"/>
    <m/>
    <m/>
    <m/>
    <s v="1800 W  SLAUSON                      AV"/>
    <m/>
    <n v="33.989199999999997"/>
    <n v="-118.30889999999999"/>
    <n v="0"/>
    <x v="12"/>
  </r>
  <r>
    <n v="201007954"/>
    <d v="2020-04-12T00:00:00"/>
    <x v="57"/>
    <n v="2230"/>
    <n v="10"/>
    <x v="11"/>
    <n v="1021"/>
    <n v="1"/>
    <n v="510"/>
    <s v="VEHICLE - STOLEN"/>
    <m/>
    <n v="0"/>
    <m/>
    <m/>
    <n v="101"/>
    <s v="STREET"/>
    <m/>
    <m/>
    <s v="IC"/>
    <s v="Invest Cont"/>
    <n v="510"/>
    <m/>
    <m/>
    <m/>
    <s v="6600    BOVEY                        AV"/>
    <m/>
    <n v="34.191099999999999"/>
    <n v="-118.5604"/>
    <n v="0"/>
    <x v="12"/>
  </r>
  <r>
    <n v="200408474"/>
    <d v="2020-05-02T00:00:00"/>
    <x v="5"/>
    <n v="2325"/>
    <n v="4"/>
    <x v="4"/>
    <n v="449"/>
    <n v="1"/>
    <n v="230"/>
    <s v="ASSAULT WITH DEADLY WEAPON, AGGRAVATED ASSAULT"/>
    <s v="1300 0906 1309 0334 0302 0450 0326 1310 1822 0342"/>
    <n v="35"/>
    <s v="F"/>
    <s v="H"/>
    <n v="101"/>
    <s v="STREET"/>
    <n v="102"/>
    <s v="HAND GUN"/>
    <s v="AA"/>
    <s v="Adult Arrest"/>
    <n v="230"/>
    <m/>
    <m/>
    <m/>
    <s v="1000    SENTINEL                     AV"/>
    <m/>
    <n v="34.049300000000002"/>
    <n v="-118.1953"/>
    <n v="1"/>
    <x v="12"/>
  </r>
  <r>
    <n v="200800761"/>
    <d v="2020-08-02T00:00:00"/>
    <x v="114"/>
    <n v="2030"/>
    <n v="8"/>
    <x v="12"/>
    <n v="813"/>
    <n v="2"/>
    <n v="626"/>
    <s v="INTIMATE PARTNER - SIMPLE ASSAULT"/>
    <s v="2000 1813 0444 1402"/>
    <n v="57"/>
    <s v="F"/>
    <s v="W"/>
    <n v="501"/>
    <s v="SINGLE FAMILY DWELLING"/>
    <n v="400"/>
    <s v="STRONG-ARM (HANDS, FIST, FEET OR BODILY FORCE)"/>
    <s v="IC"/>
    <s v="Invest Cont"/>
    <n v="626"/>
    <n v="998"/>
    <m/>
    <m/>
    <s v="12100 W  SUNSET                       BL"/>
    <m/>
    <n v="34.073799999999999"/>
    <n v="-118.4768"/>
    <n v="0"/>
    <x v="12"/>
  </r>
  <r>
    <n v="200808873"/>
    <d v="2020-04-30T00:00:00"/>
    <x v="232"/>
    <n v="1845"/>
    <n v="8"/>
    <x v="12"/>
    <n v="833"/>
    <n v="2"/>
    <n v="745"/>
    <s v="VANDALISM - MISDEAMEANOR ($399 OR UNDER)"/>
    <s v="0329 1414"/>
    <n v="0"/>
    <s v="X"/>
    <s v="X"/>
    <n v="203"/>
    <s v="OTHER BUSINESS"/>
    <m/>
    <m/>
    <s v="AA"/>
    <s v="Adult Arrest"/>
    <n v="745"/>
    <m/>
    <m/>
    <m/>
    <s v="10800    WELLWORTH                    AV"/>
    <m/>
    <n v="34.057499999999997"/>
    <n v="-118.4406"/>
    <n v="1"/>
    <x v="12"/>
  </r>
  <r>
    <n v="201004715"/>
    <d v="2020-01-17T00:00:00"/>
    <x v="277"/>
    <n v="1815"/>
    <n v="10"/>
    <x v="11"/>
    <n v="1015"/>
    <n v="2"/>
    <n v="624"/>
    <s v="BATTERY - SIMPLE ASSAULT"/>
    <s v="0400 0448 0913 0444"/>
    <n v="24"/>
    <s v="M"/>
    <s v="W"/>
    <n v="203"/>
    <s v="OTHER BUSINESS"/>
    <n v="400"/>
    <s v="STRONG-ARM (HANDS, FIST, FEET OR BODILY FORCE)"/>
    <s v="IC"/>
    <s v="Invest Cont"/>
    <n v="624"/>
    <m/>
    <m/>
    <m/>
    <s v="17700    SHERMAN                      WY"/>
    <m/>
    <n v="34.204799999999999"/>
    <n v="-118.5273"/>
    <n v="0"/>
    <x v="12"/>
  </r>
  <r>
    <n v="201216821"/>
    <d v="2020-07-19T00:00:00"/>
    <x v="221"/>
    <n v="1100"/>
    <n v="12"/>
    <x v="8"/>
    <n v="1267"/>
    <n v="2"/>
    <n v="624"/>
    <s v="BATTERY - SIMPLE ASSAULT"/>
    <s v="0400 0444 0429 1822"/>
    <n v="38"/>
    <s v="F"/>
    <s v="B"/>
    <n v="502"/>
    <s v="MULTI-UNIT DWELLING (APARTMENT, DUPLEX, ETC)"/>
    <n v="400"/>
    <s v="STRONG-ARM (HANDS, FIST, FEET OR BODILY FORCE)"/>
    <s v="IC"/>
    <s v="Invest Cont"/>
    <n v="624"/>
    <m/>
    <m/>
    <m/>
    <s v="900 W  84TH                         ST"/>
    <m/>
    <n v="33.962400000000002"/>
    <n v="-118.28830000000001"/>
    <n v="0"/>
    <x v="12"/>
  </r>
  <r>
    <n v="200514474"/>
    <d v="2020-09-23T00:00:00"/>
    <x v="83"/>
    <n v="2115"/>
    <n v="5"/>
    <x v="10"/>
    <n v="501"/>
    <n v="2"/>
    <n v="745"/>
    <s v="VANDALISM - MISDEAMEANOR ($399 OR UNDER)"/>
    <s v="1300 0329"/>
    <n v="25"/>
    <s v="F"/>
    <s v="O"/>
    <n v="122"/>
    <s v="VEHICLE, PASSENGER/TRUCK"/>
    <m/>
    <m/>
    <s v="IC"/>
    <s v="Invest Cont"/>
    <n v="745"/>
    <m/>
    <m/>
    <m/>
    <s v="186TH"/>
    <s v="NORMANDIE"/>
    <n v="33.862000000000002"/>
    <n v="-118.2992"/>
    <n v="0"/>
    <x v="12"/>
  </r>
  <r>
    <n v="200613649"/>
    <d v="2020-08-06T00:00:00"/>
    <x v="115"/>
    <n v="1030"/>
    <n v="6"/>
    <x v="9"/>
    <n v="666"/>
    <n v="2"/>
    <n v="740"/>
    <s v="VANDALISM - FELONY ($400 &amp; OVER, ALL CHURCH VANDALISMS)"/>
    <n v="329"/>
    <n v="32"/>
    <s v="M"/>
    <s v="H"/>
    <n v="203"/>
    <s v="OTHER BUSINESS"/>
    <m/>
    <m/>
    <s v="IC"/>
    <s v="Invest Cont"/>
    <n v="740"/>
    <m/>
    <m/>
    <m/>
    <s v="6500 W  SUNSET                       BL"/>
    <m/>
    <n v="0"/>
    <n v="0"/>
    <n v="0"/>
    <x v="12"/>
  </r>
  <r>
    <n v="200305402"/>
    <d v="2020-01-19T00:00:00"/>
    <x v="230"/>
    <n v="1001"/>
    <n v="3"/>
    <x v="2"/>
    <n v="311"/>
    <n v="1"/>
    <n v="440"/>
    <s v="THEFT PLAIN - PETTY ($950 &amp; UNDER)"/>
    <s v="1238 0344 2032 1202"/>
    <n v="59"/>
    <s v="F"/>
    <s v="B"/>
    <n v="203"/>
    <s v="OTHER BUSINESS"/>
    <m/>
    <m/>
    <s v="IC"/>
    <s v="Invest Cont"/>
    <n v="440"/>
    <m/>
    <m/>
    <m/>
    <s v="5700 W  JEFFERSON                    BL"/>
    <m/>
    <n v="34.0291"/>
    <n v="-118.3669"/>
    <n v="0"/>
    <x v="12"/>
  </r>
  <r>
    <n v="200318541"/>
    <d v="2020-10-08T00:00:00"/>
    <x v="186"/>
    <n v="1000"/>
    <n v="3"/>
    <x v="2"/>
    <n v="325"/>
    <n v="1"/>
    <n v="480"/>
    <s v="BIKE - STOLEN"/>
    <s v="0344 1822"/>
    <n v="21"/>
    <s v="M"/>
    <s v="W"/>
    <n v="104"/>
    <s v="DRIVEWAY"/>
    <m/>
    <m/>
    <s v="IC"/>
    <s v="Invest Cont"/>
    <n v="480"/>
    <m/>
    <m/>
    <m/>
    <s v="2600 S  CATALINA                     ST"/>
    <m/>
    <n v="34.031599999999997"/>
    <n v="-118.2942"/>
    <n v="0"/>
    <x v="12"/>
  </r>
  <r>
    <n v="200105708"/>
    <d v="2020-01-25T00:00:00"/>
    <x v="254"/>
    <n v="2000"/>
    <n v="1"/>
    <x v="1"/>
    <n v="118"/>
    <n v="2"/>
    <n v="740"/>
    <s v="VANDALISM - FELONY ($400 &amp; OVER, ALL CHURCH VANDALISMS)"/>
    <n v="329"/>
    <n v="44"/>
    <s v="F"/>
    <s v="H"/>
    <n v="122"/>
    <s v="VEHICLE, PASSENGER/TRUCK"/>
    <m/>
    <m/>
    <s v="IC"/>
    <s v="Invest Cont"/>
    <n v="740"/>
    <m/>
    <m/>
    <m/>
    <s v="BLOOM"/>
    <s v="MAGDALENA"/>
    <n v="34.064300000000003"/>
    <n v="-118.2306"/>
    <n v="0"/>
    <x v="12"/>
  </r>
  <r>
    <n v="200119391"/>
    <d v="2020-10-13T00:00:00"/>
    <x v="215"/>
    <n v="945"/>
    <n v="1"/>
    <x v="1"/>
    <n v="138"/>
    <n v="1"/>
    <n v="420"/>
    <s v="THEFT FROM MOTOR VEHICLE - PETTY ($950 &amp; UNDER)"/>
    <s v="1606 1300 1822 0344"/>
    <n v="29"/>
    <s v="F"/>
    <s v="V"/>
    <n v="123"/>
    <s v="PARKING UNDERGROUND/BUILDING"/>
    <m/>
    <m/>
    <s v="IC"/>
    <s v="Invest Cont"/>
    <n v="420"/>
    <m/>
    <m/>
    <m/>
    <s v="200 E  2ND                          ST"/>
    <m/>
    <n v="34.049300000000002"/>
    <n v="-118.24169999999999"/>
    <n v="0"/>
    <x v="12"/>
  </r>
  <r>
    <n v="200914941"/>
    <d v="2020-09-20T00:00:00"/>
    <x v="224"/>
    <n v="2300"/>
    <n v="9"/>
    <x v="3"/>
    <n v="937"/>
    <n v="2"/>
    <n v="740"/>
    <s v="VANDALISM - FELONY ($400 &amp; OVER, ALL CHURCH VANDALISMS)"/>
    <s v="0329 1300"/>
    <n v="56"/>
    <s v="M"/>
    <s v="O"/>
    <n v="502"/>
    <s v="MULTI-UNIT DWELLING (APARTMENT, DUPLEX, ETC)"/>
    <m/>
    <m/>
    <s v="IC"/>
    <s v="Invest Cont"/>
    <n v="740"/>
    <m/>
    <m/>
    <m/>
    <s v="13700    SYLVAN                       ST"/>
    <m/>
    <n v="34.184899999999999"/>
    <n v="-118.43129999999999"/>
    <n v="0"/>
    <x v="12"/>
  </r>
  <r>
    <n v="200120713"/>
    <d v="2020-11-07T00:00:00"/>
    <x v="166"/>
    <n v="1800"/>
    <n v="1"/>
    <x v="1"/>
    <n v="161"/>
    <n v="1"/>
    <n v="440"/>
    <s v="THEFT PLAIN - PETTY ($950 &amp; UNDER)"/>
    <s v="0344 1822"/>
    <n v="0"/>
    <s v="M"/>
    <s v="W"/>
    <n v="405"/>
    <s v="CLOTHING STORE"/>
    <m/>
    <m/>
    <s v="IC"/>
    <s v="Invest Cont"/>
    <n v="440"/>
    <m/>
    <m/>
    <m/>
    <s v="700 S  FIGUEROA                     ST"/>
    <m/>
    <n v="34.048299999999998"/>
    <n v="-118.26309999999999"/>
    <n v="0"/>
    <x v="12"/>
  </r>
  <r>
    <n v="200315782"/>
    <d v="2020-08-12T00:00:00"/>
    <x v="89"/>
    <n v="600"/>
    <n v="3"/>
    <x v="2"/>
    <n v="379"/>
    <n v="2"/>
    <n v="237"/>
    <s v="CHILD NEGLECT (SEE 300 W.I.C.)"/>
    <s v="0553 1501 1258 1251 1257"/>
    <n v="13"/>
    <s v="F"/>
    <s v="H"/>
    <n v="501"/>
    <s v="SINGLE FAMILY DWELLING"/>
    <m/>
    <m/>
    <s v="IC"/>
    <s v="Invest Cont"/>
    <n v="237"/>
    <m/>
    <m/>
    <m/>
    <s v="1000    BROWNING                     BL"/>
    <m/>
    <n v="34.012099999999997"/>
    <n v="-118.2921"/>
    <n v="0"/>
    <x v="12"/>
  </r>
  <r>
    <n v="200101067"/>
    <d v="2020-10-23T00:00:00"/>
    <x v="167"/>
    <n v="200"/>
    <n v="1"/>
    <x v="1"/>
    <n v="152"/>
    <n v="1"/>
    <n v="121"/>
    <s v="RAPE, FORCIBLE"/>
    <s v="1415 0400 1218 1822 2004"/>
    <n v="33"/>
    <s v="F"/>
    <s v="O"/>
    <n v="102"/>
    <s v="SIDEWALK"/>
    <n v="400"/>
    <s v="STRONG-ARM (HANDS, FIST, FEET OR BODILY FORCE)"/>
    <s v="IC"/>
    <s v="Invest Cont"/>
    <n v="121"/>
    <n v="998"/>
    <m/>
    <m/>
    <s v="7TH                          ST"/>
    <s v="FIGUEROA                     ST"/>
    <n v="34.049399999999999"/>
    <n v="-118.2599"/>
    <n v="0"/>
    <x v="12"/>
  </r>
  <r>
    <n v="200607272"/>
    <d v="2020-03-02T00:00:00"/>
    <x v="38"/>
    <n v="2255"/>
    <n v="6"/>
    <x v="9"/>
    <n v="668"/>
    <n v="2"/>
    <n v="745"/>
    <s v="VANDALISM - MISDEAMEANOR ($399 OR UNDER)"/>
    <s v="0329 1402 0311"/>
    <n v="0"/>
    <s v="X"/>
    <s v="X"/>
    <n v="101"/>
    <s v="STREET"/>
    <m/>
    <m/>
    <s v="IC"/>
    <s v="Invest Cont"/>
    <n v="745"/>
    <n v="998"/>
    <m/>
    <m/>
    <s v="SAINT ANDREWS"/>
    <s v="FOUNTAIN"/>
    <n v="34.094900000000003"/>
    <n v="-118.3104"/>
    <n v="0"/>
    <x v="12"/>
  </r>
  <r>
    <n v="201213646"/>
    <d v="2020-05-27T00:00:00"/>
    <x v="359"/>
    <n v="1700"/>
    <n v="12"/>
    <x v="8"/>
    <n v="1239"/>
    <n v="1"/>
    <n v="310"/>
    <s v="BURGLARY"/>
    <s v="1822 0216 1607 0334 0342"/>
    <n v="0"/>
    <s v="X"/>
    <s v="X"/>
    <n v="720"/>
    <s v="JUNIOR HIGH SCHOOL"/>
    <n v="500"/>
    <s v="UNKNOWN WEAPON/OTHER WEAPON"/>
    <s v="IC"/>
    <s v="Invest Cont"/>
    <n v="310"/>
    <m/>
    <m/>
    <m/>
    <s v="5900 S  VERMONT                      AV"/>
    <m/>
    <n v="33.987499999999997"/>
    <n v="-118.2915"/>
    <n v="0"/>
    <x v="12"/>
  </r>
  <r>
    <n v="200316156"/>
    <d v="2020-08-23T00:00:00"/>
    <x v="223"/>
    <n v="2345"/>
    <n v="3"/>
    <x v="2"/>
    <n v="396"/>
    <n v="1"/>
    <n v="210"/>
    <s v="ROBBERY"/>
    <s v="0334 0344 0371 0408 0429 0445 1402 1822"/>
    <n v="66"/>
    <s v="M"/>
    <s v="B"/>
    <n v="102"/>
    <s v="SIDEWALK"/>
    <n v="207"/>
    <s v="OTHER KNIFE"/>
    <s v="AA"/>
    <s v="Adult Arrest"/>
    <n v="210"/>
    <m/>
    <m/>
    <m/>
    <s v="42ND                         PL"/>
    <s v="VERMONT                      AV"/>
    <n v="34.006399999999999"/>
    <n v="-118.2916"/>
    <n v="1"/>
    <x v="12"/>
  </r>
  <r>
    <n v="200409819"/>
    <d v="2020-06-15T00:00:00"/>
    <x v="70"/>
    <n v="1030"/>
    <n v="4"/>
    <x v="4"/>
    <n v="412"/>
    <n v="2"/>
    <n v="900"/>
    <s v="VIOLATION OF COURT ORDER"/>
    <s v="0913 2038"/>
    <n v="11"/>
    <s v="F"/>
    <s v="B"/>
    <n v="502"/>
    <s v="MULTI-UNIT DWELLING (APARTMENT, DUPLEX, ETC)"/>
    <m/>
    <m/>
    <s v="AO"/>
    <s v="Adult Other"/>
    <n v="900"/>
    <m/>
    <m/>
    <m/>
    <s v="2600    PASADENA                     AV"/>
    <m/>
    <n v="34.076500000000003"/>
    <n v="-118.2157"/>
    <n v="0"/>
    <x v="12"/>
  </r>
  <r>
    <n v="200714535"/>
    <d v="2020-10-04T00:00:00"/>
    <x v="76"/>
    <n v="1130"/>
    <n v="7"/>
    <x v="0"/>
    <n v="753"/>
    <n v="1"/>
    <n v="510"/>
    <s v="VEHICLE - STOLEN"/>
    <m/>
    <n v="0"/>
    <m/>
    <m/>
    <n v="108"/>
    <s v="PARKING LOT"/>
    <m/>
    <m/>
    <s v="IC"/>
    <s v="Invest Cont"/>
    <n v="510"/>
    <m/>
    <m/>
    <m/>
    <s v="1100 S  FAIRFAX                      AV"/>
    <m/>
    <n v="34.055399999999999"/>
    <n v="-118.3651"/>
    <n v="0"/>
    <x v="12"/>
  </r>
  <r>
    <n v="200914455"/>
    <d v="2020-09-08T00:00:00"/>
    <x v="201"/>
    <n v="1940"/>
    <n v="9"/>
    <x v="3"/>
    <n v="911"/>
    <n v="2"/>
    <n v="903"/>
    <s v="CONTEMPT OF COURT"/>
    <n v="2038"/>
    <n v="56"/>
    <s v="F"/>
    <s v="B"/>
    <n v="501"/>
    <s v="SINGLE FAMILY DWELLING"/>
    <m/>
    <m/>
    <s v="AA"/>
    <s v="Adult Arrest"/>
    <n v="903"/>
    <m/>
    <m/>
    <m/>
    <s v="7000    FIRMAMENT                    AV"/>
    <m/>
    <n v="34.197499999999998"/>
    <n v="-118.4727"/>
    <n v="1"/>
    <x v="12"/>
  </r>
  <r>
    <n v="200218817"/>
    <d v="2020-12-20T00:00:00"/>
    <x v="248"/>
    <n v="1308"/>
    <n v="2"/>
    <x v="5"/>
    <n v="295"/>
    <n v="1"/>
    <n v="110"/>
    <s v="CRIMINAL HOMICIDE"/>
    <s v="1402 1407 1100 1822 0430 0906 1270 1816"/>
    <n v="35"/>
    <s v="M"/>
    <s v="B"/>
    <n v="103"/>
    <s v="ALLEY"/>
    <n v="102"/>
    <s v="HAND GUN"/>
    <s v="IC"/>
    <s v="Invest Cont"/>
    <n v="110"/>
    <n v="998"/>
    <m/>
    <m/>
    <s v="1200    VENICE                       BL"/>
    <m/>
    <n v="34.042400000000001"/>
    <n v="-118.28100000000001"/>
    <n v="0"/>
    <x v="12"/>
  </r>
  <r>
    <n v="200618209"/>
    <d v="2020-11-19T00:00:00"/>
    <x v="92"/>
    <n v="350"/>
    <n v="6"/>
    <x v="9"/>
    <n v="666"/>
    <n v="1"/>
    <n v="210"/>
    <s v="ROBBERY"/>
    <s v="0305 0443 0449 0337 1822"/>
    <n v="35"/>
    <s v="F"/>
    <s v="W"/>
    <n v="102"/>
    <s v="SIDEWALK"/>
    <n v="218"/>
    <s v="OTHER CUTTING INSTRUMENT"/>
    <s v="IC"/>
    <s v="Invest Cont"/>
    <n v="210"/>
    <m/>
    <m/>
    <m/>
    <s v="SUNSET"/>
    <s v="IVAR"/>
    <n v="34.097999999999999"/>
    <n v="-118.3288"/>
    <n v="0"/>
    <x v="12"/>
  </r>
  <r>
    <n v="200912680"/>
    <d v="2020-07-23T00:00:00"/>
    <x v="231"/>
    <n v="1000"/>
    <n v="9"/>
    <x v="3"/>
    <n v="905"/>
    <n v="1"/>
    <n v="510"/>
    <s v="VEHICLE - STOLEN"/>
    <m/>
    <n v="0"/>
    <m/>
    <m/>
    <n v="101"/>
    <s v="STREET"/>
    <m/>
    <m/>
    <s v="IC"/>
    <s v="Invest Cont"/>
    <n v="510"/>
    <m/>
    <m/>
    <m/>
    <s v="14600    WYANDOTTE                    ST"/>
    <m/>
    <n v="34.203000000000003"/>
    <n v="-118.45140000000001"/>
    <n v="0"/>
    <x v="12"/>
  </r>
  <r>
    <n v="200812223"/>
    <d v="2020-07-23T00:00:00"/>
    <x v="286"/>
    <n v="2300"/>
    <n v="8"/>
    <x v="12"/>
    <n v="849"/>
    <n v="1"/>
    <n v="510"/>
    <s v="VEHICLE - STOLEN"/>
    <m/>
    <n v="0"/>
    <m/>
    <m/>
    <n v="101"/>
    <s v="STREET"/>
    <m/>
    <m/>
    <s v="IC"/>
    <s v="Invest Cont"/>
    <n v="510"/>
    <m/>
    <m/>
    <m/>
    <s v="1200 S  HOLT                         AV"/>
    <m/>
    <n v="34.056100000000001"/>
    <n v="-118.3784"/>
    <n v="0"/>
    <x v="12"/>
  </r>
  <r>
    <n v="200315531"/>
    <d v="2020-08-05T00:00:00"/>
    <x v="114"/>
    <n v="1600"/>
    <n v="3"/>
    <x v="2"/>
    <n v="328"/>
    <n v="1"/>
    <n v="420"/>
    <s v="THEFT FROM MOTOR VEHICLE - PETTY ($950 &amp; UNDER)"/>
    <s v="1202 0344 1606 1300"/>
    <n v="62"/>
    <s v="M"/>
    <s v="B"/>
    <n v="101"/>
    <s v="STREET"/>
    <m/>
    <m/>
    <s v="IC"/>
    <s v="Invest Cont"/>
    <n v="420"/>
    <m/>
    <m/>
    <m/>
    <s v="PORTLAND                     ST"/>
    <s v="W  ADAMS                        BL"/>
    <n v="34.030900000000003"/>
    <n v="-118.2821"/>
    <n v="0"/>
    <x v="12"/>
  </r>
  <r>
    <n v="200213655"/>
    <d v="2020-08-12T00:00:00"/>
    <x v="175"/>
    <n v="1200"/>
    <n v="2"/>
    <x v="5"/>
    <n v="211"/>
    <n v="2"/>
    <n v="745"/>
    <s v="VANDALISM - MISDEAMEANOR ($399 OR UNDER)"/>
    <s v="0329 0447 1309 1310 1312 1822 0432"/>
    <n v="22"/>
    <s v="F"/>
    <s v="W"/>
    <n v="101"/>
    <s v="STREET"/>
    <n v="500"/>
    <s v="UNKNOWN WEAPON/OTHER WEAPON"/>
    <s v="AO"/>
    <s v="Adult Other"/>
    <n v="745"/>
    <m/>
    <m/>
    <m/>
    <s v="ROSEWOOD"/>
    <s v="VERMONT"/>
    <n v="34.079000000000001"/>
    <n v="-118.29170000000001"/>
    <n v="0"/>
    <x v="12"/>
  </r>
  <r>
    <n v="200317914"/>
    <d v="2020-09-24T00:00:00"/>
    <x v="23"/>
    <n v="2030"/>
    <n v="3"/>
    <x v="2"/>
    <n v="307"/>
    <n v="2"/>
    <n v="624"/>
    <s v="BATTERY - SIMPLE ASSAULT"/>
    <s v="0913 0416 0445"/>
    <n v="53"/>
    <s v="M"/>
    <s v="B"/>
    <n v="101"/>
    <s v="STREET"/>
    <n v="500"/>
    <s v="UNKNOWN WEAPON/OTHER WEAPON"/>
    <s v="AO"/>
    <s v="Adult Other"/>
    <n v="624"/>
    <m/>
    <m/>
    <m/>
    <s v="BUCKINGHAM"/>
    <s v="ADAMS"/>
    <n v="34.032600000000002"/>
    <n v="-118.34050000000001"/>
    <n v="0"/>
    <x v="12"/>
  </r>
  <r>
    <n v="200806245"/>
    <d v="2020-02-20T00:00:00"/>
    <x v="270"/>
    <n v="1000"/>
    <n v="8"/>
    <x v="12"/>
    <n v="818"/>
    <n v="2"/>
    <n v="814"/>
    <s v="CHILD PORNOGRAPHY"/>
    <s v="1402 0514 1501"/>
    <n v="48"/>
    <s v="F"/>
    <s v="W"/>
    <n v="722"/>
    <s v="COLLEGE/JUNIOR COLLEGE/UNIVERSITY"/>
    <m/>
    <m/>
    <s v="IC"/>
    <s v="Invest Cont"/>
    <n v="814"/>
    <n v="998"/>
    <m/>
    <m/>
    <s v="200    CHARLES E YOUNG              DR"/>
    <m/>
    <n v="34.072200000000002"/>
    <n v="-118.44929999999999"/>
    <n v="0"/>
    <x v="12"/>
  </r>
  <r>
    <n v="201213096"/>
    <d v="2020-05-08T00:00:00"/>
    <x v="165"/>
    <n v="2250"/>
    <n v="12"/>
    <x v="8"/>
    <n v="1243"/>
    <n v="2"/>
    <n v="626"/>
    <s v="INTIMATE PARTNER - SIMPLE ASSAULT"/>
    <s v="2000 0913 1814 0429"/>
    <n v="21"/>
    <s v="F"/>
    <s v="B"/>
    <n v="103"/>
    <s v="ALLEY"/>
    <n v="400"/>
    <s v="STRONG-ARM (HANDS, FIST, FEET OR BODILY FORCE)"/>
    <s v="AO"/>
    <s v="Adult Other"/>
    <n v="626"/>
    <m/>
    <m/>
    <m/>
    <s v="FLORENCE"/>
    <s v="GRAMERCY"/>
    <n v="33.974600000000002"/>
    <n v="-118.3134"/>
    <n v="0"/>
    <x v="12"/>
  </r>
  <r>
    <n v="200610471"/>
    <d v="2020-05-21T00:00:00"/>
    <x v="267"/>
    <n v="2230"/>
    <n v="6"/>
    <x v="9"/>
    <n v="669"/>
    <n v="2"/>
    <n v="946"/>
    <s v="OTHER MISCELLANEOUS CRIME"/>
    <s v="1501 1402"/>
    <n v="0"/>
    <s v="X"/>
    <s v="X"/>
    <n v="101"/>
    <s v="STREET"/>
    <m/>
    <m/>
    <s v="IC"/>
    <s v="Invest Cont"/>
    <n v="946"/>
    <n v="998"/>
    <m/>
    <m/>
    <s v="HOBART"/>
    <s v="VIRGINIA"/>
    <n v="34.091999999999999"/>
    <n v="-118.30459999999999"/>
    <n v="0"/>
    <x v="12"/>
  </r>
  <r>
    <n v="200118473"/>
    <d v="2020-09-25T00:00:00"/>
    <x v="196"/>
    <n v="1800"/>
    <n v="1"/>
    <x v="1"/>
    <n v="153"/>
    <n v="1"/>
    <n v="210"/>
    <s v="ROBBERY"/>
    <s v="1218 1822 0377 0444 0429 0344 0305 1202"/>
    <n v="65"/>
    <s v="F"/>
    <s v="H"/>
    <n v="101"/>
    <s v="STREET"/>
    <n v="500"/>
    <s v="UNKNOWN WEAPON/OTHER WEAPON"/>
    <s v="IC"/>
    <s v="Invest Cont"/>
    <n v="210"/>
    <m/>
    <m/>
    <m/>
    <s v="500 S  BROADWAY"/>
    <m/>
    <n v="34.047400000000003"/>
    <n v="-118.2513"/>
    <n v="0"/>
    <x v="12"/>
  </r>
  <r>
    <n v="200320581"/>
    <d v="2020-11-19T00:00:00"/>
    <x v="92"/>
    <n v="225"/>
    <n v="3"/>
    <x v="2"/>
    <n v="336"/>
    <n v="1"/>
    <n v="510"/>
    <s v="VEHICLE - STOLEN"/>
    <m/>
    <n v="0"/>
    <m/>
    <m/>
    <n v="101"/>
    <s v="STREET"/>
    <m/>
    <m/>
    <s v="IC"/>
    <s v="Invest Cont"/>
    <n v="510"/>
    <m/>
    <m/>
    <m/>
    <s v="2000 W  28TH                         ST"/>
    <m/>
    <n v="34.029899999999998"/>
    <n v="-118.30889999999999"/>
    <n v="0"/>
    <x v="12"/>
  </r>
  <r>
    <n v="200916226"/>
    <d v="2020-10-21T00:00:00"/>
    <x v="161"/>
    <n v="215"/>
    <n v="9"/>
    <x v="3"/>
    <n v="952"/>
    <n v="2"/>
    <n v="626"/>
    <s v="INTIMATE PARTNER - SIMPLE ASSAULT"/>
    <s v="0400 2000"/>
    <n v="28"/>
    <s v="M"/>
    <s v="W"/>
    <n v="502"/>
    <s v="MULTI-UNIT DWELLING (APARTMENT, DUPLEX, ETC)"/>
    <n v="400"/>
    <s v="STRONG-ARM (HANDS, FIST, FEET OR BODILY FORCE)"/>
    <s v="AA"/>
    <s v="Adult Arrest"/>
    <n v="626"/>
    <m/>
    <m/>
    <m/>
    <s v="5400 N  SEPULVEDA                    BL"/>
    <m/>
    <n v="34.168500000000002"/>
    <n v="-118.4662"/>
    <n v="1"/>
    <x v="12"/>
  </r>
  <r>
    <n v="200510203"/>
    <d v="2020-06-04T00:00:00"/>
    <x v="70"/>
    <n v="150"/>
    <n v="5"/>
    <x v="10"/>
    <n v="584"/>
    <n v="1"/>
    <n v="510"/>
    <s v="VEHICLE - STOLEN"/>
    <m/>
    <n v="0"/>
    <m/>
    <m/>
    <n v="101"/>
    <s v="STREET"/>
    <m/>
    <m/>
    <s v="IC"/>
    <s v="Invest Cont"/>
    <n v="510"/>
    <m/>
    <m/>
    <m/>
    <s v="2600 S  CABRILLO                     AV"/>
    <m/>
    <n v="33.720599999999997"/>
    <n v="-118.2946"/>
    <n v="0"/>
    <x v="12"/>
  </r>
  <r>
    <n v="201011385"/>
    <d v="2020-07-26T00:00:00"/>
    <x v="279"/>
    <n v="2140"/>
    <n v="10"/>
    <x v="11"/>
    <n v="1065"/>
    <n v="2"/>
    <n v="626"/>
    <s v="INTIMATE PARTNER - SIMPLE ASSAULT"/>
    <s v="2000 0400 1814 0913"/>
    <n v="23"/>
    <s v="F"/>
    <s v="H"/>
    <n v="502"/>
    <s v="MULTI-UNIT DWELLING (APARTMENT, DUPLEX, ETC)"/>
    <n v="400"/>
    <s v="STRONG-ARM (HANDS, FIST, FEET OR BODILY FORCE)"/>
    <s v="AO"/>
    <s v="Adult Other"/>
    <n v="626"/>
    <m/>
    <m/>
    <m/>
    <s v="5300    ZELZAH                       AV"/>
    <m/>
    <n v="34.167000000000002"/>
    <n v="-118.52200000000001"/>
    <n v="0"/>
    <x v="12"/>
  </r>
  <r>
    <n v="200212552"/>
    <d v="2020-07-14T00:00:00"/>
    <x v="284"/>
    <n v="910"/>
    <n v="2"/>
    <x v="5"/>
    <n v="299"/>
    <n v="2"/>
    <n v="626"/>
    <s v="INTIMATE PARTNER - SIMPLE ASSAULT"/>
    <s v="2000 0334 0416 0913 1814 1813 2004 1218"/>
    <n v="26"/>
    <s v="X"/>
    <s v="X"/>
    <n v="122"/>
    <s v="VEHICLE, PASSENGER/TRUCK"/>
    <n v="500"/>
    <s v="UNKNOWN WEAPON/OTHER WEAPON"/>
    <s v="AO"/>
    <s v="Adult Other"/>
    <n v="626"/>
    <m/>
    <m/>
    <m/>
    <s v="14TH"/>
    <s v="OAK"/>
    <n v="34.041699999999999"/>
    <n v="-118.27500000000001"/>
    <n v="0"/>
    <x v="12"/>
  </r>
  <r>
    <n v="201215851"/>
    <d v="2020-07-03T00:00:00"/>
    <x v="261"/>
    <n v="1810"/>
    <n v="12"/>
    <x v="8"/>
    <n v="1251"/>
    <n v="2"/>
    <n v="745"/>
    <s v="VANDALISM - MISDEAMEANOR ($399 OR UNDER)"/>
    <s v="0329 1822"/>
    <n v="0"/>
    <s v="X"/>
    <s v="X"/>
    <n v="122"/>
    <s v="VEHICLE, PASSENGER/TRUCK"/>
    <m/>
    <m/>
    <s v="IC"/>
    <s v="Invest Cont"/>
    <n v="745"/>
    <m/>
    <m/>
    <m/>
    <s v="VICTORIA"/>
    <s v="N  FLORENCE                     AV"/>
    <n v="33.974499999999999"/>
    <n v="-118.3323"/>
    <n v="0"/>
    <x v="12"/>
  </r>
  <r>
    <n v="200305816"/>
    <d v="2020-01-31T00:00:00"/>
    <x v="356"/>
    <n v="900"/>
    <n v="3"/>
    <x v="2"/>
    <n v="393"/>
    <n v="2"/>
    <n v="354"/>
    <s v="THEFT OF IDENTITY"/>
    <s v="0100 1822"/>
    <n v="54"/>
    <s v="M"/>
    <s v="B"/>
    <n v="501"/>
    <s v="SINGLE FAMILY DWELLING"/>
    <m/>
    <m/>
    <s v="IC"/>
    <s v="Invest Cont"/>
    <n v="354"/>
    <m/>
    <m/>
    <m/>
    <s v="4100 S  BRONSON                      AV"/>
    <m/>
    <n v="34.010100000000001"/>
    <n v="-118.33320000000001"/>
    <n v="0"/>
    <x v="12"/>
  </r>
  <r>
    <n v="200406685"/>
    <d v="2020-03-09T00:00:00"/>
    <x v="305"/>
    <n v="835"/>
    <n v="4"/>
    <x v="4"/>
    <n v="415"/>
    <n v="1"/>
    <n v="220"/>
    <s v="ATTEMPTED ROBBERY"/>
    <s v="0302 0337 1822 0945 0207"/>
    <n v="52"/>
    <s v="M"/>
    <s v="H"/>
    <n v="210"/>
    <s v="RESTAURANT/FAST FOOD"/>
    <n v="109"/>
    <s v="SEMI-AUTOMATIC PISTOL"/>
    <s v="IC"/>
    <s v="Invest Cont"/>
    <n v="220"/>
    <m/>
    <m/>
    <m/>
    <s v="2600    PASADENA                     AV"/>
    <m/>
    <n v="34.076500000000003"/>
    <n v="-118.2157"/>
    <n v="0"/>
    <x v="12"/>
  </r>
  <r>
    <n v="200112503"/>
    <d v="2020-05-30T00:00:00"/>
    <x v="299"/>
    <n v="1830"/>
    <n v="1"/>
    <x v="1"/>
    <n v="143"/>
    <n v="1"/>
    <n v="310"/>
    <s v="BURGLARY"/>
    <s v="0321 0344 1609 0325 1822"/>
    <n v="0"/>
    <s v="X"/>
    <s v="X"/>
    <n v="403"/>
    <s v="DRUG STORE"/>
    <m/>
    <m/>
    <s v="IC"/>
    <s v="Invest Cont"/>
    <n v="310"/>
    <m/>
    <m/>
    <m/>
    <s v="400 S  BROADWAY"/>
    <m/>
    <n v="34.048900000000003"/>
    <n v="-118.2499"/>
    <n v="0"/>
    <x v="12"/>
  </r>
  <r>
    <n v="200317966"/>
    <d v="2020-09-27T00:00:00"/>
    <x v="272"/>
    <n v="1810"/>
    <n v="3"/>
    <x v="2"/>
    <n v="305"/>
    <n v="1"/>
    <n v="341"/>
    <s v="THEFT-GRAND ($950.01 &amp; OVER)EXCPT,GUNS,FOWL,LIVESTK,PROD"/>
    <s v="1822 0344 0394"/>
    <n v="42"/>
    <s v="M"/>
    <s v="B"/>
    <n v="119"/>
    <s v="PORCH, RESIDENTIAL"/>
    <m/>
    <m/>
    <s v="IC"/>
    <s v="Invest Cont"/>
    <n v="341"/>
    <m/>
    <m/>
    <m/>
    <s v="2500 S  PALM GROVE                   AV"/>
    <m/>
    <n v="34.033799999999999"/>
    <n v="-118.3446"/>
    <n v="0"/>
    <x v="12"/>
  </r>
  <r>
    <n v="200306898"/>
    <d v="2020-02-18T00:00:00"/>
    <x v="240"/>
    <n v="2000"/>
    <n v="3"/>
    <x v="2"/>
    <n v="311"/>
    <n v="2"/>
    <n v="354"/>
    <s v="THEFT OF IDENTITY"/>
    <s v="0100 0929 0935 0555"/>
    <n v="20"/>
    <s v="M"/>
    <s v="H"/>
    <n v="501"/>
    <s v="SINGLE FAMILY DWELLING"/>
    <m/>
    <m/>
    <s v="IC"/>
    <s v="Invest Cont"/>
    <n v="354"/>
    <m/>
    <m/>
    <m/>
    <s v="5300    CARLIN                       ST"/>
    <m/>
    <n v="34.029899999999998"/>
    <n v="-118.3595"/>
    <n v="0"/>
    <x v="12"/>
  </r>
  <r>
    <n v="200114310"/>
    <d v="2020-07-04T00:00:00"/>
    <x v="11"/>
    <n v="1000"/>
    <n v="1"/>
    <x v="1"/>
    <n v="153"/>
    <n v="1"/>
    <n v="230"/>
    <s v="ASSAULT WITH DEADLY WEAPON, AGGRAVATED ASSAULT"/>
    <s v="0416 1822"/>
    <n v="53"/>
    <s v="M"/>
    <s v="B"/>
    <n v="502"/>
    <s v="MULTI-UNIT DWELLING (APARTMENT, DUPLEX, ETC)"/>
    <n v="400"/>
    <s v="STRONG-ARM (HANDS, FIST, FEET OR BODILY FORCE)"/>
    <s v="AO"/>
    <s v="Adult Other"/>
    <n v="230"/>
    <m/>
    <m/>
    <m/>
    <s v="600    ST VINCENT                   CT"/>
    <m/>
    <n v="34.046700000000001"/>
    <n v="-118.252"/>
    <n v="0"/>
    <x v="12"/>
  </r>
  <r>
    <n v="200900551"/>
    <d v="2020-02-02T00:00:00"/>
    <x v="240"/>
    <n v="1245"/>
    <n v="9"/>
    <x v="3"/>
    <n v="985"/>
    <n v="1"/>
    <n v="350"/>
    <s v="THEFT, PERSON"/>
    <s v="2000 1813 0448"/>
    <n v="34"/>
    <s v="F"/>
    <s v="W"/>
    <n v="501"/>
    <s v="SINGLE FAMILY DWELLING"/>
    <n v="400"/>
    <s v="STRONG-ARM (HANDS, FIST, FEET OR BODILY FORCE)"/>
    <s v="AO"/>
    <s v="Adult Other"/>
    <n v="350"/>
    <n v="626"/>
    <m/>
    <m/>
    <s v="14100    DICKENS                      ST"/>
    <m/>
    <n v="34.148200000000003"/>
    <n v="-118.44070000000001"/>
    <n v="0"/>
    <x v="12"/>
  </r>
  <r>
    <n v="200610135"/>
    <d v="2020-05-12T00:00:00"/>
    <x v="63"/>
    <n v="700"/>
    <n v="6"/>
    <x v="9"/>
    <n v="638"/>
    <n v="1"/>
    <n v="510"/>
    <s v="VEHICLE - STOLEN"/>
    <m/>
    <n v="0"/>
    <m/>
    <m/>
    <n v="101"/>
    <s v="STREET"/>
    <m/>
    <m/>
    <s v="IC"/>
    <s v="Invest Cont"/>
    <n v="510"/>
    <m/>
    <m/>
    <m/>
    <s v="N  GRAMERCY                     PL"/>
    <s v="FRANKLIN                     AV"/>
    <n v="34.105400000000003"/>
    <n v="-118.31229999999999"/>
    <n v="0"/>
    <x v="12"/>
  </r>
  <r>
    <n v="200714499"/>
    <d v="2020-10-02T00:00:00"/>
    <x v="163"/>
    <n v="1300"/>
    <n v="7"/>
    <x v="0"/>
    <n v="755"/>
    <n v="2"/>
    <n v="624"/>
    <s v="BATTERY - SIMPLE ASSAULT"/>
    <s v="0446 1810 0416 0447"/>
    <n v="44"/>
    <s v="F"/>
    <s v="B"/>
    <n v="501"/>
    <s v="SINGLE FAMILY DWELLING"/>
    <n v="400"/>
    <s v="STRONG-ARM (HANDS, FIST, FEET OR BODILY FORCE)"/>
    <s v="IC"/>
    <s v="Invest Cont"/>
    <n v="624"/>
    <m/>
    <m/>
    <m/>
    <s v="1200 S  COCHRAN                      AV"/>
    <m/>
    <n v="34.050400000000003"/>
    <n v="-118.3518"/>
    <n v="0"/>
    <x v="12"/>
  </r>
  <r>
    <n v="200910014"/>
    <d v="2020-05-22T00:00:00"/>
    <x v="62"/>
    <n v="1500"/>
    <n v="9"/>
    <x v="3"/>
    <n v="919"/>
    <n v="2"/>
    <n v="740"/>
    <s v="VANDALISM - FELONY ($400 &amp; OVER, ALL CHURCH VANDALISMS)"/>
    <n v="329"/>
    <n v="60"/>
    <s v="M"/>
    <s v="H"/>
    <n v="108"/>
    <s v="PARKING LOT"/>
    <m/>
    <m/>
    <s v="IC"/>
    <s v="Invest Cont"/>
    <n v="740"/>
    <m/>
    <m/>
    <m/>
    <s v="6600    FULTON                       AV"/>
    <m/>
    <n v="34.195099999999996"/>
    <n v="-118.42749999999999"/>
    <n v="0"/>
    <x v="12"/>
  </r>
  <r>
    <n v="200809550"/>
    <d v="2020-05-17T00:00:00"/>
    <x v="280"/>
    <n v="1615"/>
    <n v="8"/>
    <x v="12"/>
    <n v="882"/>
    <n v="1"/>
    <n v="510"/>
    <s v="VEHICLE - STOLEN"/>
    <m/>
    <n v="0"/>
    <m/>
    <m/>
    <n v="707"/>
    <s v="GARAGE/CARPORT"/>
    <m/>
    <m/>
    <s v="IC"/>
    <s v="Invest Cont"/>
    <n v="510"/>
    <m/>
    <m/>
    <m/>
    <s v="1900    SAWTELLE                     BL"/>
    <m/>
    <n v="34.042499999999997"/>
    <n v="-118.44499999999999"/>
    <n v="0"/>
    <x v="12"/>
  </r>
  <r>
    <n v="200205582"/>
    <d v="2020-02-01T00:00:00"/>
    <x v="87"/>
    <n v="1030"/>
    <n v="2"/>
    <x v="5"/>
    <n v="212"/>
    <n v="1"/>
    <n v="420"/>
    <s v="THEFT FROM MOTOR VEHICLE - PETTY ($950 &amp; UNDER)"/>
    <n v="344"/>
    <n v="27"/>
    <s v="M"/>
    <s v="H"/>
    <n v="101"/>
    <s v="STREET"/>
    <m/>
    <m/>
    <s v="IC"/>
    <s v="Invest Cont"/>
    <n v="420"/>
    <m/>
    <m/>
    <m/>
    <s v="MADISON                      AV"/>
    <s v="CLINTON                      ST"/>
    <n v="34.081800000000001"/>
    <n v="-118.28919999999999"/>
    <n v="0"/>
    <x v="12"/>
  </r>
  <r>
    <n v="201222743"/>
    <d v="2020-10-17T00:00:00"/>
    <x v="95"/>
    <n v="1430"/>
    <n v="12"/>
    <x v="8"/>
    <n v="1263"/>
    <n v="1"/>
    <n v="310"/>
    <s v="BURGLARY"/>
    <s v="0321 0344 1610 1602 1607 0329 1202"/>
    <n v="73"/>
    <s v="M"/>
    <s v="B"/>
    <n v="708"/>
    <s v="CHURCH/CHAPEL (CHANGED 03-03 FROM CHURCH/TEMPLE)"/>
    <m/>
    <m/>
    <s v="IC"/>
    <s v="Invest Cont"/>
    <n v="310"/>
    <m/>
    <m/>
    <m/>
    <s v="7900 S  WESTERN                      AV"/>
    <m/>
    <n v="33.9664"/>
    <n v="-118.309"/>
    <n v="0"/>
    <x v="12"/>
  </r>
  <r>
    <n v="200609777"/>
    <d v="2020-05-02T00:00:00"/>
    <x v="5"/>
    <n v="1700"/>
    <n v="6"/>
    <x v="9"/>
    <n v="646"/>
    <n v="2"/>
    <n v="623"/>
    <s v="BATTERY POLICE (SIMPLE)"/>
    <s v="1212 0400 0401 1822"/>
    <n v="0"/>
    <s v="X"/>
    <s v="X"/>
    <n v="517"/>
    <s v="MISSIONS/SHELTERS"/>
    <n v="400"/>
    <s v="STRONG-ARM (HANDS, FIST, FEET OR BODILY FORCE)"/>
    <s v="AO"/>
    <s v="Adult Other"/>
    <n v="623"/>
    <m/>
    <m/>
    <m/>
    <s v="1500    SCHRADER                     BL"/>
    <m/>
    <n v="34.097999999999999"/>
    <n v="-118.33240000000001"/>
    <n v="0"/>
    <x v="12"/>
  </r>
  <r>
    <n v="201220220"/>
    <d v="2020-09-08T00:00:00"/>
    <x v="129"/>
    <n v="1025"/>
    <n v="12"/>
    <x v="8"/>
    <n v="1241"/>
    <n v="2"/>
    <n v="930"/>
    <s v="CRIMINAL THREATS - NO WEAPON DISPLAYED"/>
    <s v="1202 1822 0400 0421 0447"/>
    <n v="61"/>
    <s v="M"/>
    <s v="B"/>
    <n v="102"/>
    <s v="SIDEWALK"/>
    <n v="511"/>
    <s v="VERBAL THREAT"/>
    <s v="IC"/>
    <s v="Invest Cont"/>
    <n v="930"/>
    <m/>
    <m/>
    <m/>
    <s v="3300    HYDE PARK                    BL"/>
    <m/>
    <n v="33.980600000000003"/>
    <n v="-118.3301"/>
    <n v="0"/>
    <x v="12"/>
  </r>
  <r>
    <n v="200707457"/>
    <d v="2020-03-15T00:00:00"/>
    <x v="191"/>
    <n v="1400"/>
    <n v="7"/>
    <x v="0"/>
    <n v="721"/>
    <n v="1"/>
    <n v="440"/>
    <s v="THEFT PLAIN - PETTY ($950 &amp; UNDER)"/>
    <n v="344"/>
    <n v="27"/>
    <s v="M"/>
    <s v="W"/>
    <n v="502"/>
    <s v="MULTI-UNIT DWELLING (APARTMENT, DUPLEX, ETC)"/>
    <m/>
    <m/>
    <s v="IC"/>
    <s v="Invest Cont"/>
    <n v="440"/>
    <m/>
    <m/>
    <m/>
    <s v="300 S  SAN VICENTE                  BL"/>
    <m/>
    <n v="34.073500000000003"/>
    <n v="-118.3777"/>
    <n v="0"/>
    <x v="12"/>
  </r>
  <r>
    <n v="200512766"/>
    <d v="2020-08-08T00:00:00"/>
    <x v="235"/>
    <n v="1200"/>
    <n v="5"/>
    <x v="10"/>
    <n v="529"/>
    <n v="1"/>
    <n v="420"/>
    <s v="THEFT FROM MOTOR VEHICLE - PETTY ($950 &amp; UNDER)"/>
    <s v="0385 1300 0344"/>
    <n v="52"/>
    <s v="M"/>
    <s v="H"/>
    <n v="101"/>
    <s v="STREET"/>
    <m/>
    <m/>
    <s v="IC"/>
    <s v="Invest Cont"/>
    <n v="420"/>
    <m/>
    <m/>
    <m/>
    <s v="ANAHEIM"/>
    <s v="SANFORD"/>
    <n v="33.7806"/>
    <n v="-118.25069999999999"/>
    <n v="0"/>
    <x v="12"/>
  </r>
  <r>
    <n v="200313206"/>
    <d v="2020-06-25T00:00:00"/>
    <x v="10"/>
    <n v="1500"/>
    <n v="3"/>
    <x v="2"/>
    <n v="333"/>
    <n v="2"/>
    <n v="745"/>
    <s v="VANDALISM - MISDEAMEANOR ($399 OR UNDER)"/>
    <s v="0342 0913 0329 1310"/>
    <n v="18"/>
    <s v="F"/>
    <s v="H"/>
    <n v="101"/>
    <s v="STREET"/>
    <n v="200"/>
    <s v="KNIFE WITH BLADE 6INCHES OR LESS"/>
    <s v="IC"/>
    <s v="Invest Cont"/>
    <n v="745"/>
    <m/>
    <m/>
    <m/>
    <s v="CRENSHAW                     BL"/>
    <s v="ADAMS                        BL"/>
    <n v="34.032600000000002"/>
    <n v="-118.33499999999999"/>
    <n v="0"/>
    <x v="12"/>
  </r>
  <r>
    <n v="200108007"/>
    <d v="2020-02-28T00:00:00"/>
    <x v="61"/>
    <n v="1800"/>
    <n v="1"/>
    <x v="1"/>
    <n v="156"/>
    <n v="1"/>
    <n v="230"/>
    <s v="ASSAULT WITH DEADLY WEAPON, AGGRAVATED ASSAULT"/>
    <s v="1822 0416 0429 1414 0907"/>
    <n v="40"/>
    <s v="M"/>
    <s v="B"/>
    <n v="102"/>
    <s v="SIDEWALK"/>
    <n v="400"/>
    <s v="STRONG-ARM (HANDS, FIST, FEET OR BODILY FORCE)"/>
    <s v="IC"/>
    <s v="Invest Cont"/>
    <n v="230"/>
    <m/>
    <m/>
    <m/>
    <s v="6TH"/>
    <s v="SAN JULIAN"/>
    <n v="34.0428"/>
    <n v="-118.2461"/>
    <n v="0"/>
    <x v="12"/>
  </r>
  <r>
    <n v="200710834"/>
    <d v="2020-06-23T00:00:00"/>
    <x v="250"/>
    <n v="700"/>
    <n v="7"/>
    <x v="0"/>
    <n v="734"/>
    <n v="1"/>
    <n v="310"/>
    <s v="BURGLARY"/>
    <s v="1601 0344"/>
    <n v="35"/>
    <s v="F"/>
    <s v="W"/>
    <n v="221"/>
    <s v="PUBLIC STORAGE"/>
    <m/>
    <m/>
    <s v="IC"/>
    <s v="Invest Cont"/>
    <n v="310"/>
    <m/>
    <m/>
    <m/>
    <s v="300    HAUSER                       BL"/>
    <m/>
    <n v="34.069899999999997"/>
    <n v="-118.3511"/>
    <n v="0"/>
    <x v="12"/>
  </r>
  <r>
    <n v="201104161"/>
    <d v="2020-01-05T00:00:00"/>
    <x v="81"/>
    <n v="2200"/>
    <n v="11"/>
    <x v="7"/>
    <n v="1136"/>
    <n v="2"/>
    <n v="930"/>
    <s v="CRIMINAL THREATS - NO WEAPON DISPLAYED"/>
    <s v="0432 1236 1817 0421"/>
    <n v="24"/>
    <s v="M"/>
    <s v="H"/>
    <n v="252"/>
    <s v="COFFEE SHOP (STARBUCKS, COFFEE BEAN, PEET'S, ETC.)"/>
    <n v="511"/>
    <s v="VERBAL THREAT"/>
    <s v="AA"/>
    <s v="Adult Arrest"/>
    <n v="930"/>
    <m/>
    <m/>
    <m/>
    <s v="4400    YORK                         BL"/>
    <m/>
    <n v="34.124099999999999"/>
    <n v="-118.2208"/>
    <n v="1"/>
    <x v="12"/>
  </r>
  <r>
    <n v="200107210"/>
    <d v="2020-02-15T00:00:00"/>
    <x v="46"/>
    <n v="700"/>
    <n v="1"/>
    <x v="1"/>
    <n v="111"/>
    <n v="2"/>
    <n v="930"/>
    <s v="CRIMINAL THREATS - NO WEAPON DISPLAYED"/>
    <s v="0917 1266 0421 2004 0447 0371"/>
    <n v="30"/>
    <s v="M"/>
    <s v="B"/>
    <n v="121"/>
    <s v="YARD (RESIDENTIAL/BUSINESS)"/>
    <n v="511"/>
    <s v="VERBAL THREAT"/>
    <s v="AO"/>
    <s v="Adult Other"/>
    <n v="930"/>
    <m/>
    <m/>
    <m/>
    <s v="ARCADIA"/>
    <s v="SPRING"/>
    <n v="34.0565"/>
    <n v="-118.2413"/>
    <n v="0"/>
    <x v="12"/>
  </r>
  <r>
    <n v="201309256"/>
    <d v="2020-04-10T00:00:00"/>
    <x v="296"/>
    <n v="1900"/>
    <n v="13"/>
    <x v="6"/>
    <n v="1321"/>
    <n v="1"/>
    <n v="420"/>
    <s v="THEFT FROM MOTOR VEHICLE - PETTY ($950 &amp; UNDER)"/>
    <m/>
    <n v="0"/>
    <m/>
    <m/>
    <n v="101"/>
    <s v="STREET"/>
    <m/>
    <m/>
    <s v="IC"/>
    <s v="Invest Cont"/>
    <n v="420"/>
    <m/>
    <m/>
    <m/>
    <s v="2200 S  OLIVE                        ST"/>
    <m/>
    <n v="34.029499999999999"/>
    <n v="-118.26900000000001"/>
    <n v="0"/>
    <x v="12"/>
  </r>
  <r>
    <n v="201218511"/>
    <d v="2020-08-14T00:00:00"/>
    <x v="347"/>
    <n v="800"/>
    <n v="12"/>
    <x v="8"/>
    <n v="1258"/>
    <n v="2"/>
    <n v="745"/>
    <s v="VANDALISM - MISDEAMEANOR ($399 OR UNDER)"/>
    <s v="1822 0329 1300"/>
    <n v="35"/>
    <s v="M"/>
    <s v="H"/>
    <n v="122"/>
    <s v="VEHICLE, PASSENGER/TRUCK"/>
    <m/>
    <m/>
    <s v="IC"/>
    <s v="Invest Cont"/>
    <n v="745"/>
    <m/>
    <m/>
    <m/>
    <s v="7600 S  BROADWAY"/>
    <m/>
    <n v="33.970300000000002"/>
    <n v="-118.2783"/>
    <n v="0"/>
    <x v="12"/>
  </r>
  <r>
    <n v="200809383"/>
    <d v="2020-05-13T00:00:00"/>
    <x v="220"/>
    <n v="1500"/>
    <n v="8"/>
    <x v="12"/>
    <n v="836"/>
    <n v="2"/>
    <n v="354"/>
    <s v="THEFT OF IDENTITY"/>
    <s v="0923 1822 0100"/>
    <n v="39"/>
    <s v="M"/>
    <s v="W"/>
    <n v="501"/>
    <s v="SINGLE FAMILY DWELLING"/>
    <m/>
    <m/>
    <s v="IC"/>
    <s v="Invest Cont"/>
    <n v="354"/>
    <m/>
    <m/>
    <m/>
    <s v="1800    WESTHOLME                    AV"/>
    <m/>
    <n v="34.054299999999998"/>
    <n v="-118.4284"/>
    <n v="0"/>
    <x v="12"/>
  </r>
  <r>
    <n v="200211829"/>
    <d v="2020-06-26T00:00:00"/>
    <x v="10"/>
    <n v="1930"/>
    <n v="2"/>
    <x v="5"/>
    <n v="285"/>
    <n v="1"/>
    <n v="341"/>
    <s v="THEFT-GRAND ($950.01 &amp; OVER)EXCPT,GUNS,FOWL,LIVESTK,PROD"/>
    <s v="0325 0342 0432 0400 0329 0216"/>
    <n v="0"/>
    <s v="X"/>
    <s v="X"/>
    <n v="248"/>
    <s v="CELL PHONE STORE"/>
    <n v="400"/>
    <s v="STRONG-ARM (HANDS, FIST, FEET OR BODILY FORCE)"/>
    <s v="IC"/>
    <s v="Invest Cont"/>
    <n v="341"/>
    <m/>
    <m/>
    <m/>
    <s v="1600 W  PICO                         BL"/>
    <m/>
    <n v="34.047199999999997"/>
    <n v="-118.2782"/>
    <n v="0"/>
    <x v="12"/>
  </r>
  <r>
    <n v="200208988"/>
    <d v="2020-04-14T00:00:00"/>
    <x v="241"/>
    <n v="1630"/>
    <n v="2"/>
    <x v="5"/>
    <n v="291"/>
    <n v="2"/>
    <n v="860"/>
    <s v="BATTERY WITH SEXUAL CONTACT"/>
    <s v="0551 0913 1817 1259 1251 0448 0510 0522 0444 0509"/>
    <n v="14"/>
    <s v="F"/>
    <s v="H"/>
    <n v="502"/>
    <s v="MULTI-UNIT DWELLING (APARTMENT, DUPLEX, ETC)"/>
    <n v="400"/>
    <s v="STRONG-ARM (HANDS, FIST, FEET OR BODILY FORCE)"/>
    <s v="IC"/>
    <s v="Invest Cont"/>
    <n v="860"/>
    <m/>
    <m/>
    <m/>
    <s v="1800 S  BONNIE BRAE                  ST"/>
    <m/>
    <n v="34.044400000000003"/>
    <n v="-118.28270000000001"/>
    <n v="0"/>
    <x v="12"/>
  </r>
  <r>
    <n v="200212149"/>
    <d v="2020-07-04T00:00:00"/>
    <x v="11"/>
    <n v="720"/>
    <n v="2"/>
    <x v="5"/>
    <n v="256"/>
    <n v="1"/>
    <n v="230"/>
    <s v="ASSAULT WITH DEADLY WEAPON, AGGRAVATED ASSAULT"/>
    <s v="0906 2034 0411 0400 1822"/>
    <n v="24"/>
    <s v="M"/>
    <s v="H"/>
    <n v="102"/>
    <s v="SIDEWALK"/>
    <n v="223"/>
    <s v="UNKNOWN TYPE CUTTING INSTRUMENT"/>
    <s v="IC"/>
    <s v="Invest Cont"/>
    <n v="230"/>
    <m/>
    <m/>
    <m/>
    <s v="7TH"/>
    <s v="LITTLE"/>
    <n v="34.054699999999997"/>
    <n v="-118.27290000000001"/>
    <n v="0"/>
    <x v="12"/>
  </r>
  <r>
    <n v="200410268"/>
    <d v="2020-06-28T00:00:00"/>
    <x v="322"/>
    <n v="1650"/>
    <n v="4"/>
    <x v="4"/>
    <n v="478"/>
    <n v="2"/>
    <n v="624"/>
    <s v="BATTERY - SIMPLE ASSAULT"/>
    <s v="0444 0913 0554"/>
    <n v="20"/>
    <s v="F"/>
    <s v="H"/>
    <n v="502"/>
    <s v="MULTI-UNIT DWELLING (APARTMENT, DUPLEX, ETC)"/>
    <n v="400"/>
    <s v="STRONG-ARM (HANDS, FIST, FEET OR BODILY FORCE)"/>
    <s v="AO"/>
    <s v="Adult Other"/>
    <n v="624"/>
    <m/>
    <m/>
    <m/>
    <s v="3300    WHITTIER                     BL"/>
    <m/>
    <n v="34.029000000000003"/>
    <n v="-118.2037"/>
    <n v="0"/>
    <x v="12"/>
  </r>
  <r>
    <n v="200207246"/>
    <d v="2020-03-03T00:00:00"/>
    <x v="38"/>
    <n v="1045"/>
    <n v="2"/>
    <x v="5"/>
    <n v="239"/>
    <n v="2"/>
    <n v="626"/>
    <s v="INTIMATE PARTNER - SIMPLE ASSAULT"/>
    <s v="1218 2000 0416 1601 1309 0913"/>
    <n v="26"/>
    <s v="F"/>
    <s v="H"/>
    <n v="122"/>
    <s v="VEHICLE, PASSENGER/TRUCK"/>
    <n v="400"/>
    <s v="STRONG-ARM (HANDS, FIST, FEET OR BODILY FORCE)"/>
    <s v="AO"/>
    <s v="Adult Other"/>
    <n v="626"/>
    <m/>
    <m/>
    <m/>
    <s v="TEMPLE"/>
    <s v="VICTOR"/>
    <n v="34.064100000000003"/>
    <n v="-118.252"/>
    <n v="0"/>
    <x v="12"/>
  </r>
  <r>
    <n v="201300820"/>
    <d v="2020-07-09T00:00:00"/>
    <x v="334"/>
    <n v="1800"/>
    <n v="13"/>
    <x v="6"/>
    <n v="1331"/>
    <n v="1"/>
    <n v="310"/>
    <s v="BURGLARY"/>
    <s v="0344 0329"/>
    <n v="38"/>
    <s v="M"/>
    <s v="H"/>
    <n v="720"/>
    <s v="JUNIOR HIGH SCHOOL"/>
    <m/>
    <m/>
    <s v="IC"/>
    <s v="Invest Cont"/>
    <n v="310"/>
    <m/>
    <m/>
    <m/>
    <s v="100 W  30TH                         ST"/>
    <m/>
    <n v="34.021799999999999"/>
    <n v="-118.2706"/>
    <n v="0"/>
    <x v="12"/>
  </r>
  <r>
    <n v="201008651"/>
    <d v="2020-05-04T00:00:00"/>
    <x v="5"/>
    <n v="2055"/>
    <n v="10"/>
    <x v="11"/>
    <n v="1065"/>
    <n v="1"/>
    <n v="341"/>
    <s v="THEFT-GRAND ($950.01 &amp; OVER)EXCPT,GUNS,FOWL,LIVESTK,PROD"/>
    <s v="1822 0344"/>
    <n v="0"/>
    <s v="M"/>
    <s v="O"/>
    <n v="502"/>
    <s v="MULTI-UNIT DWELLING (APARTMENT, DUPLEX, ETC)"/>
    <m/>
    <m/>
    <s v="IC"/>
    <s v="Invest Cont"/>
    <n v="341"/>
    <m/>
    <m/>
    <m/>
    <s v="MARGATE"/>
    <s v="ENCINO"/>
    <n v="34.167499999999997"/>
    <n v="-118.5226"/>
    <n v="0"/>
    <x v="12"/>
  </r>
  <r>
    <n v="200214413"/>
    <d v="2020-08-30T00:00:00"/>
    <x v="103"/>
    <n v="1600"/>
    <n v="2"/>
    <x v="5"/>
    <n v="275"/>
    <n v="2"/>
    <n v="626"/>
    <s v="INTIMATE PARTNER - SIMPLE ASSAULT"/>
    <s v="2000 0400 0329 0421 0448 1814 2007 1222 0913"/>
    <n v="28"/>
    <s v="M"/>
    <s v="B"/>
    <n v="505"/>
    <s v="MOTEL"/>
    <n v="400"/>
    <s v="STRONG-ARM (HANDS, FIST, FEET OR BODILY FORCE)"/>
    <s v="AO"/>
    <s v="Adult Other"/>
    <n v="626"/>
    <m/>
    <m/>
    <m/>
    <s v="1900 W  OLYMPIC                      BL"/>
    <m/>
    <n v="34.050800000000002"/>
    <n v="-118.2777"/>
    <n v="0"/>
    <x v="12"/>
  </r>
  <r>
    <n v="201107251"/>
    <d v="2020-03-12T00:00:00"/>
    <x v="71"/>
    <n v="1205"/>
    <n v="11"/>
    <x v="7"/>
    <n v="1124"/>
    <n v="2"/>
    <n v="740"/>
    <s v="VANDALISM - FELONY ($400 &amp; OVER, ALL CHURCH VANDALISMS)"/>
    <n v="329"/>
    <n v="0"/>
    <s v="M"/>
    <s v="O"/>
    <n v="108"/>
    <s v="PARKING LOT"/>
    <m/>
    <m/>
    <s v="IC"/>
    <s v="Invest Cont"/>
    <n v="740"/>
    <m/>
    <m/>
    <m/>
    <s v="3300 N  SAN FERNANDO                 RD"/>
    <m/>
    <n v="34.117800000000003"/>
    <n v="-118.2488"/>
    <n v="0"/>
    <x v="12"/>
  </r>
  <r>
    <n v="200710018"/>
    <d v="2020-05-31T00:00:00"/>
    <x v="156"/>
    <n v="1730"/>
    <n v="7"/>
    <x v="0"/>
    <n v="764"/>
    <n v="2"/>
    <n v="624"/>
    <s v="BATTERY - SIMPLE ASSAULT"/>
    <s v="0400 0416"/>
    <n v="32"/>
    <s v="M"/>
    <s v="A"/>
    <n v="802"/>
    <s v="MUNICIPAL BUS LINE INCLUDES LADOT/DASH"/>
    <n v="400"/>
    <s v="STRONG-ARM (HANDS, FIST, FEET OR BODILY FORCE)"/>
    <s v="IC"/>
    <s v="Invest Cont"/>
    <n v="624"/>
    <m/>
    <m/>
    <m/>
    <s v="LA BREA"/>
    <s v="VENICE"/>
    <n v="34.046500000000002"/>
    <n v="-118.35550000000001"/>
    <n v="0"/>
    <x v="12"/>
  </r>
  <r>
    <n v="200915574"/>
    <d v="2020-10-06T00:00:00"/>
    <x v="186"/>
    <n v="1000"/>
    <n v="9"/>
    <x v="3"/>
    <n v="989"/>
    <n v="1"/>
    <n v="510"/>
    <s v="VEHICLE - STOLEN"/>
    <m/>
    <n v="0"/>
    <m/>
    <m/>
    <n v="101"/>
    <s v="STREET"/>
    <m/>
    <m/>
    <s v="IC"/>
    <s v="Invest Cont"/>
    <n v="510"/>
    <m/>
    <m/>
    <m/>
    <s v="4500    WOODMAN                      AV"/>
    <m/>
    <n v="34.152999999999999"/>
    <n v="-118.4312"/>
    <n v="0"/>
    <x v="12"/>
  </r>
  <r>
    <n v="200407186"/>
    <d v="2020-03-22T00:00:00"/>
    <x v="146"/>
    <n v="1600"/>
    <n v="4"/>
    <x v="4"/>
    <n v="448"/>
    <n v="2"/>
    <n v="624"/>
    <s v="BATTERY - SIMPLE ASSAULT"/>
    <s v="0400 0913 0416"/>
    <n v="24"/>
    <s v="M"/>
    <s v="H"/>
    <n v="104"/>
    <s v="DRIVEWAY"/>
    <n v="400"/>
    <s v="STRONG-ARM (HANDS, FIST, FEET OR BODILY FORCE)"/>
    <s v="AO"/>
    <s v="Adult Other"/>
    <n v="624"/>
    <m/>
    <m/>
    <m/>
    <s v="1500    RICARDO                      ST"/>
    <m/>
    <n v="34.060200000000002"/>
    <n v="-118.19799999999999"/>
    <n v="0"/>
    <x v="12"/>
  </r>
  <r>
    <n v="200607801"/>
    <d v="2020-03-12T00:00:00"/>
    <x v="87"/>
    <n v="2200"/>
    <n v="6"/>
    <x v="9"/>
    <n v="679"/>
    <n v="2"/>
    <n v="812"/>
    <s v="CRM AGNST CHLD (13 OR UNDER) (14-15 &amp; SUSP 10 YRS OLDER)"/>
    <s v="0522 1259 1801"/>
    <n v="15"/>
    <s v="F"/>
    <s v="H"/>
    <n v="501"/>
    <s v="SINGLE FAMILY DWELLING"/>
    <n v="400"/>
    <s v="STRONG-ARM (HANDS, FIST, FEET OR BODILY FORCE)"/>
    <s v="AA"/>
    <s v="Adult Arrest"/>
    <n v="812"/>
    <n v="860"/>
    <m/>
    <m/>
    <s v="900 N  ARDMORE                      AV"/>
    <m/>
    <n v="34.086300000000001"/>
    <n v="-118.3019"/>
    <n v="1"/>
    <x v="12"/>
  </r>
  <r>
    <n v="201218832"/>
    <d v="2020-08-19T00:00:00"/>
    <x v="137"/>
    <n v="730"/>
    <n v="12"/>
    <x v="8"/>
    <n v="1269"/>
    <n v="1"/>
    <n v="330"/>
    <s v="BURGLARY FROM VEHICLE"/>
    <s v="1300 0321 0344 1601 1822"/>
    <n v="50"/>
    <s v="M"/>
    <s v="H"/>
    <n v="704"/>
    <s v="ELEMENTARY SCHOOL"/>
    <m/>
    <m/>
    <s v="IC"/>
    <s v="Invest Cont"/>
    <n v="330"/>
    <m/>
    <m/>
    <m/>
    <s v="8500    TOWNE                        AV"/>
    <m/>
    <n v="33.960599999999999"/>
    <n v="-118.26730000000001"/>
    <n v="0"/>
    <x v="12"/>
  </r>
  <r>
    <n v="200511477"/>
    <d v="2020-07-06T00:00:00"/>
    <x v="298"/>
    <n v="1420"/>
    <n v="5"/>
    <x v="10"/>
    <n v="513"/>
    <n v="1"/>
    <n v="210"/>
    <s v="ROBBERY"/>
    <s v="0945 0325 0344 0416 0209 1202 1402 0913 1236 2047"/>
    <n v="66"/>
    <s v="M"/>
    <s v="A"/>
    <n v="402"/>
    <s v="MARKET"/>
    <n v="400"/>
    <s v="STRONG-ARM (HANDS, FIST, FEET OR BODILY FORCE)"/>
    <s v="AA"/>
    <s v="Adult Arrest"/>
    <n v="210"/>
    <n v="998"/>
    <m/>
    <m/>
    <s v="25500    NORMANDIE                    AV"/>
    <m/>
    <n v="33.792499999999997"/>
    <n v="-118.2975"/>
    <n v="1"/>
    <x v="12"/>
  </r>
  <r>
    <n v="200313566"/>
    <d v="2020-07-01T00:00:00"/>
    <x v="234"/>
    <n v="2000"/>
    <n v="3"/>
    <x v="2"/>
    <n v="308"/>
    <n v="1"/>
    <n v="480"/>
    <s v="BIKE - STOLEN"/>
    <s v="0344 1251 0397"/>
    <n v="24"/>
    <s v="M"/>
    <s v="W"/>
    <n v="502"/>
    <s v="MULTI-UNIT DWELLING (APARTMENT, DUPLEX, ETC)"/>
    <m/>
    <m/>
    <s v="IC"/>
    <s v="Invest Cont"/>
    <n v="480"/>
    <m/>
    <m/>
    <m/>
    <s v="900 W  23RD                         ST"/>
    <m/>
    <n v="34.0334"/>
    <n v="-118.2799"/>
    <n v="0"/>
    <x v="12"/>
  </r>
  <r>
    <n v="201205768"/>
    <d v="2020-01-25T00:00:00"/>
    <x v="227"/>
    <n v="1615"/>
    <n v="12"/>
    <x v="8"/>
    <n v="1269"/>
    <n v="2"/>
    <n v="626"/>
    <s v="INTIMATE PARTNER - SIMPLE ASSAULT"/>
    <s v="2000 1813 0913 0416 0446 0417"/>
    <n v="23"/>
    <s v="F"/>
    <s v="O"/>
    <n v="501"/>
    <s v="SINGLE FAMILY DWELLING"/>
    <n v="400"/>
    <s v="STRONG-ARM (HANDS, FIST, FEET OR BODILY FORCE)"/>
    <s v="IC"/>
    <s v="Invest Cont"/>
    <n v="626"/>
    <m/>
    <m/>
    <m/>
    <s v="600 E  82ND                         ST"/>
    <m/>
    <n v="33.964700000000001"/>
    <n v="-118.2651"/>
    <n v="0"/>
    <x v="12"/>
  </r>
  <r>
    <n v="201115945"/>
    <d v="2020-11-21T00:00:00"/>
    <x v="351"/>
    <n v="1600"/>
    <n v="11"/>
    <x v="7"/>
    <n v="1145"/>
    <n v="2"/>
    <n v="745"/>
    <s v="VANDALISM - MISDEAMEANOR ($399 OR UNDER)"/>
    <s v="0329 1402"/>
    <n v="72"/>
    <s v="M"/>
    <s v="W"/>
    <n v="502"/>
    <s v="MULTI-UNIT DWELLING (APARTMENT, DUPLEX, ETC)"/>
    <m/>
    <m/>
    <s v="IC"/>
    <s v="Invest Cont"/>
    <n v="745"/>
    <n v="998"/>
    <m/>
    <m/>
    <s v="2600    LOCKSLEY                     PL"/>
    <m/>
    <n v="34.105400000000003"/>
    <n v="-118.2586"/>
    <n v="0"/>
    <x v="12"/>
  </r>
  <r>
    <n v="200513850"/>
    <d v="2020-09-07T00:00:00"/>
    <x v="201"/>
    <n v="927"/>
    <n v="5"/>
    <x v="10"/>
    <n v="529"/>
    <n v="1"/>
    <n v="761"/>
    <s v="BRANDISH WEAPON"/>
    <s v="2004 1822 0917 0334 0444 0400"/>
    <n v="62"/>
    <s v="M"/>
    <s v="W"/>
    <n v="517"/>
    <s v="MISSIONS/SHELTERS"/>
    <n v="200"/>
    <s v="KNIFE WITH BLADE 6INCHES OR LESS"/>
    <s v="IC"/>
    <s v="Invest Cont"/>
    <n v="761"/>
    <m/>
    <m/>
    <m/>
    <s v="500    BROAD                        AV"/>
    <m/>
    <n v="33.775599999999997"/>
    <n v="-118.2608"/>
    <n v="0"/>
    <x v="12"/>
  </r>
  <r>
    <n v="201111954"/>
    <d v="2020-07-29T00:00:00"/>
    <x v="31"/>
    <n v="400"/>
    <n v="11"/>
    <x v="7"/>
    <n v="1134"/>
    <n v="2"/>
    <n v="626"/>
    <s v="INTIMATE PARTNER - SIMPLE ASSAULT"/>
    <s v="2000 0400 0416 1814 0913"/>
    <n v="46"/>
    <s v="M"/>
    <s v="H"/>
    <n v="101"/>
    <s v="STREET"/>
    <n v="400"/>
    <s v="STRONG-ARM (HANDS, FIST, FEET OR BODILY FORCE)"/>
    <s v="AO"/>
    <s v="Adult Other"/>
    <n v="626"/>
    <m/>
    <m/>
    <m/>
    <s v="3100    VERDUGO                      RD"/>
    <m/>
    <n v="34.107300000000002"/>
    <n v="-118.2376"/>
    <n v="0"/>
    <x v="12"/>
  </r>
  <r>
    <n v="200809989"/>
    <d v="2020-05-27T00:00:00"/>
    <x v="251"/>
    <n v="1730"/>
    <n v="8"/>
    <x v="12"/>
    <n v="805"/>
    <n v="1"/>
    <n v="520"/>
    <s v="VEHICLE - ATTEMPT STOLEN"/>
    <n v="1501"/>
    <n v="73"/>
    <s v="M"/>
    <s v="W"/>
    <n v="101"/>
    <s v="STREET"/>
    <n v="500"/>
    <s v="UNKNOWN WEAPON/OTHER WEAPON"/>
    <s v="IC"/>
    <s v="Invest Cont"/>
    <n v="520"/>
    <m/>
    <m/>
    <m/>
    <s v="900    LINDA FLORA                  DR"/>
    <m/>
    <n v="34.084800000000001"/>
    <n v="-118.46429999999999"/>
    <n v="0"/>
    <x v="12"/>
  </r>
  <r>
    <n v="200617035"/>
    <d v="2020-10-22T00:00:00"/>
    <x v="167"/>
    <n v="800"/>
    <n v="6"/>
    <x v="9"/>
    <n v="636"/>
    <n v="1"/>
    <n v="330"/>
    <s v="BURGLARY FROM VEHICLE"/>
    <s v="1300 1609 1822 0344"/>
    <n v="34"/>
    <s v="F"/>
    <s v="H"/>
    <n v="122"/>
    <s v="VEHICLE, PASSENGER/TRUCK"/>
    <m/>
    <m/>
    <s v="IC"/>
    <s v="Invest Cont"/>
    <n v="330"/>
    <m/>
    <m/>
    <m/>
    <s v="1800    IVAR                         AV"/>
    <m/>
    <n v="34.103900000000003"/>
    <n v="-118.3282"/>
    <n v="0"/>
    <x v="12"/>
  </r>
  <r>
    <n v="200713617"/>
    <d v="2020-09-07T00:00:00"/>
    <x v="201"/>
    <n v="830"/>
    <n v="7"/>
    <x v="0"/>
    <n v="745"/>
    <n v="2"/>
    <n v="886"/>
    <s v="DISTURBING THE PEACE"/>
    <s v="0919 0329 1501"/>
    <n v="21"/>
    <s v="M"/>
    <s v="W"/>
    <n v="501"/>
    <s v="SINGLE FAMILY DWELLING"/>
    <n v="400"/>
    <s v="STRONG-ARM (HANDS, FIST, FEET OR BODILY FORCE)"/>
    <s v="IC"/>
    <s v="Invest Cont"/>
    <n v="886"/>
    <m/>
    <m/>
    <m/>
    <s v="1100 S  CLOVERDALE                   AV"/>
    <m/>
    <n v="34.0535"/>
    <n v="-118.34950000000001"/>
    <n v="0"/>
    <x v="12"/>
  </r>
  <r>
    <n v="200409509"/>
    <d v="2020-06-05T00:00:00"/>
    <x v="150"/>
    <n v="147"/>
    <n v="4"/>
    <x v="4"/>
    <n v="497"/>
    <n v="2"/>
    <n v="626"/>
    <s v="INTIMATE PARTNER - SIMPLE ASSAULT"/>
    <s v="0913 1814 2000 0416"/>
    <n v="29"/>
    <s v="F"/>
    <s v="B"/>
    <n v="301"/>
    <s v="GAS STATION"/>
    <n v="400"/>
    <s v="STRONG-ARM (HANDS, FIST, FEET OR BODILY FORCE)"/>
    <s v="AA"/>
    <s v="Adult Arrest"/>
    <n v="626"/>
    <m/>
    <m/>
    <m/>
    <s v="1400 S  SOTO                         ST"/>
    <m/>
    <n v="34.024299999999997"/>
    <n v="-118.21980000000001"/>
    <n v="1"/>
    <x v="12"/>
  </r>
  <r>
    <n v="200305707"/>
    <d v="2020-01-29T00:00:00"/>
    <x v="356"/>
    <n v="1415"/>
    <n v="3"/>
    <x v="2"/>
    <n v="357"/>
    <n v="1"/>
    <n v="510"/>
    <s v="VEHICLE - STOLEN"/>
    <m/>
    <n v="0"/>
    <m/>
    <m/>
    <n v="101"/>
    <s v="STREET"/>
    <m/>
    <m/>
    <s v="IC"/>
    <s v="Invest Cont"/>
    <n v="510"/>
    <m/>
    <m/>
    <m/>
    <s v="35TH"/>
    <s v="VERMONT"/>
    <n v="34.021900000000002"/>
    <n v="-118.2959"/>
    <n v="0"/>
    <x v="12"/>
  </r>
  <r>
    <n v="200120124"/>
    <d v="2020-10-28T00:00:00"/>
    <x v="147"/>
    <n v="30"/>
    <n v="1"/>
    <x v="1"/>
    <n v="162"/>
    <n v="1"/>
    <n v="310"/>
    <s v="BURGLARY"/>
    <s v="1609 0344 0325 1822 0375 1414 0342"/>
    <n v="0"/>
    <s v="X"/>
    <s v="X"/>
    <n v="401"/>
    <s v="MINI-MART"/>
    <n v="500"/>
    <s v="UNKNOWN WEAPON/OTHER WEAPON"/>
    <s v="IC"/>
    <s v="Invest Cont"/>
    <n v="310"/>
    <m/>
    <m/>
    <m/>
    <s v="500 W  7TH                          ST"/>
    <m/>
    <n v="34.046599999999998"/>
    <n v="-118.2555"/>
    <n v="0"/>
    <x v="12"/>
  </r>
  <r>
    <n v="200310812"/>
    <d v="2020-05-04T00:00:00"/>
    <x v="86"/>
    <n v="2200"/>
    <n v="3"/>
    <x v="2"/>
    <n v="353"/>
    <n v="1"/>
    <n v="510"/>
    <s v="VEHICLE - STOLEN"/>
    <m/>
    <n v="0"/>
    <m/>
    <m/>
    <n v="101"/>
    <s v="STREET"/>
    <m/>
    <m/>
    <s v="IC"/>
    <s v="Invest Cont"/>
    <n v="510"/>
    <m/>
    <m/>
    <m/>
    <s v="3500 S  MUIRFIELD                    RD"/>
    <m/>
    <n v="34.023400000000002"/>
    <n v="-118.34220000000001"/>
    <n v="0"/>
    <x v="12"/>
  </r>
  <r>
    <n v="200917773"/>
    <d v="2020-11-28T00:00:00"/>
    <x v="29"/>
    <n v="1125"/>
    <n v="9"/>
    <x v="3"/>
    <n v="985"/>
    <n v="1"/>
    <n v="343"/>
    <s v="SHOPLIFTING-GRAND THEFT ($950.01 &amp; OVER)"/>
    <s v="1420 0325"/>
    <n v="38"/>
    <s v="F"/>
    <s v="O"/>
    <n v="409"/>
    <s v="BEAUTY SUPPLY STORE"/>
    <m/>
    <m/>
    <s v="IC"/>
    <s v="Invest Cont"/>
    <n v="343"/>
    <m/>
    <m/>
    <m/>
    <s v="4500    VAN NUYS                     BL"/>
    <m/>
    <n v="34.153100000000002"/>
    <n v="-118.4487"/>
    <n v="0"/>
    <x v="12"/>
  </r>
  <r>
    <n v="200610120"/>
    <d v="2020-05-11T00:00:00"/>
    <x v="63"/>
    <n v="1240"/>
    <n v="6"/>
    <x v="9"/>
    <n v="627"/>
    <n v="2"/>
    <n v="624"/>
    <s v="BATTERY - SIMPLE ASSAULT"/>
    <s v="0400 0447 0416 1300 1822"/>
    <n v="53"/>
    <s v="M"/>
    <s v="W"/>
    <n v="501"/>
    <s v="SINGLE FAMILY DWELLING"/>
    <n v="500"/>
    <s v="UNKNOWN WEAPON/OTHER WEAPON"/>
    <s v="AA"/>
    <s v="Adult Arrest"/>
    <n v="624"/>
    <m/>
    <m/>
    <m/>
    <s v="2500    DEARBORN                     DR"/>
    <m/>
    <n v="34.113700000000001"/>
    <n v="-118.32340000000001"/>
    <n v="1"/>
    <x v="12"/>
  </r>
  <r>
    <n v="200810674"/>
    <d v="2020-06-15T00:00:00"/>
    <x v="85"/>
    <n v="2230"/>
    <n v="8"/>
    <x v="12"/>
    <n v="849"/>
    <n v="1"/>
    <n v="230"/>
    <s v="ASSAULT WITH DEADLY WEAPON, AGGRAVATED ASSAULT"/>
    <s v="0913 1810 0400 0448 0408"/>
    <n v="28"/>
    <s v="M"/>
    <s v="W"/>
    <n v="501"/>
    <s v="SINGLE FAMILY DWELLING"/>
    <n v="400"/>
    <s v="STRONG-ARM (HANDS, FIST, FEET OR BODILY FORCE)"/>
    <s v="AO"/>
    <s v="Adult Other"/>
    <n v="230"/>
    <m/>
    <m/>
    <m/>
    <s v="900 S  BEDFORD                      ST"/>
    <m/>
    <n v="34.059399999999997"/>
    <n v="-118.38039999999999"/>
    <n v="0"/>
    <x v="12"/>
  </r>
  <r>
    <n v="201214964"/>
    <d v="2020-06-19T00:00:00"/>
    <x v="339"/>
    <n v="500"/>
    <n v="12"/>
    <x v="8"/>
    <n v="1255"/>
    <n v="1"/>
    <n v="330"/>
    <s v="BURGLARY FROM VEHICLE"/>
    <s v="0344 0329 1609 1307"/>
    <n v="38"/>
    <s v="F"/>
    <s v="H"/>
    <n v="101"/>
    <s v="STREET"/>
    <m/>
    <m/>
    <s v="IC"/>
    <s v="Invest Cont"/>
    <n v="330"/>
    <m/>
    <m/>
    <m/>
    <s v="76TH                         ST"/>
    <s v="VERMONT                      AV"/>
    <n v="33.9711"/>
    <n v="-118.29179999999999"/>
    <n v="0"/>
    <x v="12"/>
  </r>
  <r>
    <n v="200408898"/>
    <d v="2020-05-16T00:00:00"/>
    <x v="112"/>
    <n v="2300"/>
    <n v="4"/>
    <x v="4"/>
    <n v="459"/>
    <n v="1"/>
    <n v="510"/>
    <s v="VEHICLE - STOLEN"/>
    <m/>
    <n v="0"/>
    <m/>
    <m/>
    <n v="101"/>
    <s v="STREET"/>
    <m/>
    <m/>
    <s v="IC"/>
    <s v="Invest Cont"/>
    <n v="510"/>
    <m/>
    <m/>
    <m/>
    <s v="3000    EAST SIDE                    BL"/>
    <m/>
    <n v="34.045000000000002"/>
    <n v="-118.1956"/>
    <n v="0"/>
    <x v="12"/>
  </r>
  <r>
    <n v="200412549"/>
    <d v="2020-09-08T00:00:00"/>
    <x v="256"/>
    <n v="1700"/>
    <n v="4"/>
    <x v="4"/>
    <n v="439"/>
    <n v="1"/>
    <n v="420"/>
    <s v="THEFT FROM MOTOR VEHICLE - PETTY ($950 &amp; UNDER)"/>
    <n v="344"/>
    <n v="21"/>
    <s v="M"/>
    <s v="H"/>
    <n v="101"/>
    <s v="STREET"/>
    <m/>
    <m/>
    <s v="IC"/>
    <s v="Invest Cont"/>
    <n v="420"/>
    <m/>
    <m/>
    <m/>
    <s v="1900 N  MARIANNA                     AV"/>
    <m/>
    <n v="34.063499999999998"/>
    <n v="-118.17910000000001"/>
    <n v="0"/>
    <x v="12"/>
  </r>
  <r>
    <n v="200811553"/>
    <d v="2020-07-06T00:00:00"/>
    <x v="298"/>
    <n v="2315"/>
    <n v="8"/>
    <x v="12"/>
    <n v="847"/>
    <n v="1"/>
    <n v="230"/>
    <s v="ASSAULT WITH DEADLY WEAPON, AGGRAVATED ASSAULT"/>
    <s v="0450 1822 1310 1100 1402"/>
    <n v="19"/>
    <s v="M"/>
    <s v="B"/>
    <n v="102"/>
    <s v="SIDEWALK"/>
    <n v="106"/>
    <s v="UNKNOWN FIREARM"/>
    <s v="IC"/>
    <s v="Invest Cont"/>
    <n v="230"/>
    <n v="998"/>
    <m/>
    <m/>
    <s v="BELLWOOD                     AV"/>
    <s v="OLYMPIC                      BL"/>
    <n v="34.051699999999997"/>
    <n v="-118.41840000000001"/>
    <n v="0"/>
    <x v="12"/>
  </r>
  <r>
    <n v="200317116"/>
    <d v="2020-09-10T00:00:00"/>
    <x v="238"/>
    <n v="1351"/>
    <n v="3"/>
    <x v="2"/>
    <n v="329"/>
    <n v="1"/>
    <n v="510"/>
    <s v="VEHICLE - STOLEN"/>
    <m/>
    <n v="0"/>
    <m/>
    <m/>
    <n v="108"/>
    <s v="PARKING LOT"/>
    <m/>
    <m/>
    <s v="IC"/>
    <s v="Invest Cont"/>
    <n v="510"/>
    <m/>
    <m/>
    <m/>
    <s v="3300 S  FIGUEROA                     ST"/>
    <m/>
    <n v="34.022500000000001"/>
    <n v="-118.2796"/>
    <n v="0"/>
    <x v="12"/>
  </r>
  <r>
    <n v="201011737"/>
    <d v="2020-08-06T00:00:00"/>
    <x v="268"/>
    <n v="100"/>
    <n v="10"/>
    <x v="11"/>
    <n v="1039"/>
    <n v="1"/>
    <n v="510"/>
    <s v="VEHICLE - STOLEN"/>
    <m/>
    <n v="0"/>
    <m/>
    <m/>
    <n v="101"/>
    <s v="STREET"/>
    <m/>
    <m/>
    <s v="IC"/>
    <s v="Invest Cont"/>
    <n v="510"/>
    <m/>
    <m/>
    <m/>
    <s v="15700    VANOWEN                      ST"/>
    <m/>
    <n v="34.193899999999999"/>
    <n v="-118.4756"/>
    <n v="0"/>
    <x v="12"/>
  </r>
  <r>
    <n v="200119779"/>
    <d v="2020-10-21T00:00:00"/>
    <x v="211"/>
    <n v="1915"/>
    <n v="1"/>
    <x v="1"/>
    <n v="185"/>
    <n v="1"/>
    <n v="440"/>
    <s v="THEFT PLAIN - PETTY ($950 &amp; UNDER)"/>
    <n v="325"/>
    <n v="0"/>
    <s v="X"/>
    <s v="X"/>
    <n v="203"/>
    <s v="OTHER BUSINESS"/>
    <m/>
    <m/>
    <s v="IC"/>
    <s v="Invest Cont"/>
    <n v="440"/>
    <m/>
    <m/>
    <m/>
    <s v="900 S  SANTEE                       ST"/>
    <m/>
    <n v="34.039700000000003"/>
    <n v="-118.2538"/>
    <n v="0"/>
    <x v="12"/>
  </r>
  <r>
    <n v="200909325"/>
    <d v="2020-05-05T00:00:00"/>
    <x v="5"/>
    <n v="1200"/>
    <n v="9"/>
    <x v="3"/>
    <n v="937"/>
    <n v="2"/>
    <n v="627"/>
    <s v="CHILD ABUSE (PHYSICAL) - SIMPLE ASSAULT"/>
    <s v="0416 0553"/>
    <n v="15"/>
    <s v="F"/>
    <s v="H"/>
    <n v="502"/>
    <s v="MULTI-UNIT DWELLING (APARTMENT, DUPLEX, ETC)"/>
    <n v="308"/>
    <s v="STICK"/>
    <s v="AA"/>
    <s v="Adult Arrest"/>
    <n v="627"/>
    <m/>
    <m/>
    <m/>
    <s v="6300    COLBATH                      AV"/>
    <m/>
    <n v="34.185000000000002"/>
    <n v="-118.4367"/>
    <n v="1"/>
    <x v="12"/>
  </r>
  <r>
    <n v="200321947"/>
    <d v="2020-12-19T00:00:00"/>
    <x v="236"/>
    <n v="1601"/>
    <n v="3"/>
    <x v="2"/>
    <n v="361"/>
    <n v="1"/>
    <n v="251"/>
    <s v="SHOTS FIRED AT INHABITED DWELLING"/>
    <s v="1822 1309 0329 0342 0450"/>
    <n v="43"/>
    <s v="F"/>
    <s v="H"/>
    <n v="502"/>
    <s v="MULTI-UNIT DWELLING (APARTMENT, DUPLEX, ETC)"/>
    <n v="109"/>
    <s v="SEMI-AUTOMATIC PISTOL"/>
    <s v="IC"/>
    <s v="Invest Cont"/>
    <n v="251"/>
    <m/>
    <m/>
    <m/>
    <s v="3900    STEVELY                      AV"/>
    <m/>
    <n v="34.015900000000002"/>
    <n v="-118.3536"/>
    <n v="0"/>
    <x v="12"/>
  </r>
  <r>
    <n v="201015495"/>
    <d v="2020-11-28T00:00:00"/>
    <x v="29"/>
    <n v="2200"/>
    <n v="10"/>
    <x v="11"/>
    <n v="1067"/>
    <n v="2"/>
    <n v="740"/>
    <s v="VANDALISM - FELONY ($400 &amp; OVER, ALL CHURCH VANDALISMS)"/>
    <s v="1236 1822 0329 1414"/>
    <n v="0"/>
    <s v="M"/>
    <s v="W"/>
    <n v="205"/>
    <s v="GUN/SPORTING GOODS"/>
    <m/>
    <m/>
    <s v="IC"/>
    <s v="Invest Cont"/>
    <n v="740"/>
    <m/>
    <m/>
    <m/>
    <s v="17000    VENTURA                      BL"/>
    <m/>
    <n v="34.165999999999997"/>
    <n v="-118.5095"/>
    <n v="0"/>
    <x v="12"/>
  </r>
  <r>
    <n v="200304530"/>
    <d v="2020-01-10T00:00:00"/>
    <x v="132"/>
    <n v="530"/>
    <n v="3"/>
    <x v="2"/>
    <n v="392"/>
    <n v="2"/>
    <n v="624"/>
    <s v="BATTERY - SIMPLE ASSAULT"/>
    <s v="0416 1202 0360"/>
    <n v="62"/>
    <s v="M"/>
    <s v="B"/>
    <n v="501"/>
    <s v="SINGLE FAMILY DWELLING"/>
    <n v="400"/>
    <s v="STRONG-ARM (HANDS, FIST, FEET OR BODILY FORCE)"/>
    <s v="AO"/>
    <s v="Adult Other"/>
    <n v="624"/>
    <m/>
    <m/>
    <m/>
    <s v="4800    7TH                          AV"/>
    <m/>
    <n v="34"/>
    <n v="-118.32470000000001"/>
    <n v="0"/>
    <x v="12"/>
  </r>
  <r>
    <n v="200808260"/>
    <d v="2020-04-13T00:00:00"/>
    <x v="292"/>
    <n v="1740"/>
    <n v="8"/>
    <x v="12"/>
    <n v="857"/>
    <n v="1"/>
    <n v="442"/>
    <s v="SHOPLIFTING - PETTY THEFT ($950 &amp; UNDER)"/>
    <s v="0344 0325 1822 2028 0104"/>
    <n v="27"/>
    <s v="M"/>
    <s v="H"/>
    <n v="402"/>
    <s v="MARKET"/>
    <m/>
    <m/>
    <s v="AO"/>
    <s v="Adult Other"/>
    <n v="442"/>
    <m/>
    <m/>
    <m/>
    <s v="9600 W  PICO                         BL"/>
    <m/>
    <n v="34.055199999999999"/>
    <n v="-118.39790000000001"/>
    <n v="0"/>
    <x v="12"/>
  </r>
  <r>
    <n v="200404040"/>
    <d v="2020-01-02T00:00:00"/>
    <x v="205"/>
    <n v="5"/>
    <n v="4"/>
    <x v="4"/>
    <n v="477"/>
    <n v="2"/>
    <n v="624"/>
    <s v="BATTERY - SIMPLE ASSAULT"/>
    <s v="0400 0416 0361 0913"/>
    <n v="51"/>
    <s v="F"/>
    <s v="H"/>
    <n v="501"/>
    <s v="SINGLE FAMILY DWELLING"/>
    <n v="400"/>
    <s v="STRONG-ARM (HANDS, FIST, FEET OR BODILY FORCE)"/>
    <s v="IC"/>
    <s v="Invest Cont"/>
    <n v="624"/>
    <m/>
    <m/>
    <m/>
    <s v="900 S  CAMULOUS                     ST"/>
    <m/>
    <n v="34.032200000000003"/>
    <n v="-118.21169999999999"/>
    <n v="0"/>
    <x v="12"/>
  </r>
  <r>
    <n v="200118533"/>
    <d v="2020-09-25T00:00:00"/>
    <x v="16"/>
    <n v="1130"/>
    <n v="1"/>
    <x v="1"/>
    <n v="161"/>
    <n v="1"/>
    <n v="330"/>
    <s v="BURGLARY FROM VEHICLE"/>
    <s v="0344 1307 1609 0329 1822"/>
    <n v="30"/>
    <s v="M"/>
    <s v="W"/>
    <n v="108"/>
    <s v="PARKING LOT"/>
    <m/>
    <m/>
    <s v="IC"/>
    <s v="Invest Cont"/>
    <n v="330"/>
    <m/>
    <m/>
    <m/>
    <s v="800    FRANCISCO                    ST"/>
    <m/>
    <n v="34.047699999999999"/>
    <n v="-118.2637"/>
    <n v="0"/>
    <x v="12"/>
  </r>
  <r>
    <n v="200113212"/>
    <d v="2020-06-10T00:00:00"/>
    <x v="20"/>
    <n v="1830"/>
    <n v="1"/>
    <x v="1"/>
    <n v="174"/>
    <n v="1"/>
    <n v="310"/>
    <s v="BURGLARY"/>
    <s v="1606 0344 1822 1420"/>
    <n v="0"/>
    <s v="X"/>
    <s v="X"/>
    <n v="702"/>
    <s v="OFFICE BUILDING/OFFICE"/>
    <m/>
    <m/>
    <s v="IC"/>
    <s v="Invest Cont"/>
    <n v="310"/>
    <m/>
    <m/>
    <m/>
    <s v="700 S  LOS ANGELES                  ST"/>
    <m/>
    <n v="34.0426"/>
    <n v="-118.25279999999999"/>
    <n v="0"/>
    <x v="12"/>
  </r>
  <r>
    <n v="200809716"/>
    <d v="2020-05-21T00:00:00"/>
    <x v="62"/>
    <n v="2000"/>
    <n v="8"/>
    <x v="12"/>
    <n v="806"/>
    <n v="2"/>
    <n v="946"/>
    <s v="OTHER MISCELLANEOUS CRIME"/>
    <s v="1822 0321 1300"/>
    <n v="61"/>
    <s v="F"/>
    <s v="W"/>
    <n v="104"/>
    <s v="DRIVEWAY"/>
    <m/>
    <m/>
    <s v="IC"/>
    <s v="Invest Cont"/>
    <n v="946"/>
    <m/>
    <m/>
    <m/>
    <s v="2900    ROSCOMARE                    RD"/>
    <m/>
    <n v="34.127200000000002"/>
    <n v="-118.4671"/>
    <n v="0"/>
    <x v="12"/>
  </r>
  <r>
    <n v="200114876"/>
    <d v="2020-07-15T00:00:00"/>
    <x v="179"/>
    <n v="200"/>
    <n v="1"/>
    <x v="1"/>
    <n v="158"/>
    <n v="1"/>
    <n v="310"/>
    <s v="BURGLARY"/>
    <s v="0344 0329 1822 1601"/>
    <n v="49"/>
    <s v="M"/>
    <s v="W"/>
    <n v="210"/>
    <s v="RESTAURANT/FAST FOOD"/>
    <m/>
    <m/>
    <s v="IC"/>
    <s v="Invest Cont"/>
    <n v="310"/>
    <m/>
    <m/>
    <m/>
    <s v="600 S  CENTRAL                      AV"/>
    <m/>
    <n v="34.0381"/>
    <n v="-118.2401"/>
    <n v="0"/>
    <x v="12"/>
  </r>
  <r>
    <n v="201115299"/>
    <d v="2020-10-31T00:00:00"/>
    <x v="297"/>
    <n v="1141"/>
    <n v="11"/>
    <x v="7"/>
    <n v="1112"/>
    <n v="1"/>
    <n v="648"/>
    <s v="ARSON"/>
    <n v="1501"/>
    <n v="0"/>
    <s v="X"/>
    <s v="X"/>
    <n v="110"/>
    <s v="FREEWAY"/>
    <n v="506"/>
    <s v="FIRE"/>
    <s v="IC"/>
    <s v="Invest Cont"/>
    <n v="648"/>
    <m/>
    <m/>
    <m/>
    <s v="02800    DELEVAN                      DR"/>
    <m/>
    <n v="34.1267"/>
    <n v="-118.2276"/>
    <n v="0"/>
    <x v="12"/>
  </r>
  <r>
    <n v="200119418"/>
    <d v="2020-10-11T00:00:00"/>
    <x v="155"/>
    <n v="2107"/>
    <n v="1"/>
    <x v="1"/>
    <n v="182"/>
    <n v="1"/>
    <n v="231"/>
    <s v="ASSAULT WITH DEADLY WEAPON ON POLICE OFFICER"/>
    <s v="1212 0917 0447 0416 1822 1420"/>
    <n v="0"/>
    <s v="X"/>
    <s v="X"/>
    <n v="101"/>
    <s v="STREET"/>
    <n v="212"/>
    <s v="BOTTLE"/>
    <s v="IC"/>
    <s v="Invest Cont"/>
    <n v="231"/>
    <m/>
    <m/>
    <m/>
    <s v="FIGUEROA                     ST"/>
    <s v="12TH"/>
    <n v="34.041899999999998"/>
    <n v="-118.26690000000001"/>
    <n v="0"/>
    <x v="12"/>
  </r>
  <r>
    <n v="201211296"/>
    <d v="2020-04-21T00:00:00"/>
    <x v="208"/>
    <n v="2100"/>
    <n v="12"/>
    <x v="8"/>
    <n v="1219"/>
    <n v="1"/>
    <n v="510"/>
    <s v="VEHICLE - STOLEN"/>
    <m/>
    <n v="0"/>
    <m/>
    <m/>
    <n v="101"/>
    <s v="STREET"/>
    <m/>
    <m/>
    <s v="IC"/>
    <s v="Invest Cont"/>
    <n v="510"/>
    <m/>
    <m/>
    <m/>
    <s v="5500 S  FIGUEROA                     ST"/>
    <m/>
    <n v="33.992400000000004"/>
    <n v="-118.28270000000001"/>
    <n v="0"/>
    <x v="12"/>
  </r>
  <r>
    <n v="200710368"/>
    <d v="2020-06-12T00:00:00"/>
    <x v="14"/>
    <n v="1500"/>
    <n v="7"/>
    <x v="0"/>
    <n v="702"/>
    <n v="1"/>
    <n v="310"/>
    <s v="BURGLARY"/>
    <s v="1822 0601 1609 0325 0344"/>
    <n v="39"/>
    <s v="F"/>
    <s v="O"/>
    <n v="203"/>
    <s v="OTHER BUSINESS"/>
    <m/>
    <m/>
    <s v="IC"/>
    <s v="Invest Cont"/>
    <n v="310"/>
    <m/>
    <m/>
    <m/>
    <s v="7600 W  MELROSE                      AV"/>
    <m/>
    <n v="34.0837"/>
    <n v="-118.3553"/>
    <n v="0"/>
    <x v="12"/>
  </r>
  <r>
    <n v="200217254"/>
    <d v="2020-11-10T00:00:00"/>
    <x v="2"/>
    <n v="343"/>
    <n v="2"/>
    <x v="5"/>
    <n v="211"/>
    <n v="1"/>
    <n v="440"/>
    <s v="THEFT PLAIN - PETTY ($950 &amp; UNDER)"/>
    <s v="0344 0394"/>
    <n v="30"/>
    <s v="M"/>
    <s v="W"/>
    <n v="102"/>
    <s v="SIDEWALK"/>
    <m/>
    <m/>
    <s v="IC"/>
    <s v="Invest Cont"/>
    <n v="440"/>
    <m/>
    <m/>
    <m/>
    <s v="500 N  KENMORE                      AV"/>
    <m/>
    <n v="34.079000000000001"/>
    <n v="-118.2966"/>
    <n v="0"/>
    <x v="12"/>
  </r>
  <r>
    <n v="200322478"/>
    <d v="2020-12-31T00:00:00"/>
    <x v="181"/>
    <n v="1000"/>
    <n v="3"/>
    <x v="2"/>
    <n v="375"/>
    <n v="1"/>
    <n v="510"/>
    <s v="VEHICLE - STOLEN"/>
    <m/>
    <n v="0"/>
    <m/>
    <m/>
    <n v="101"/>
    <s v="STREET"/>
    <m/>
    <m/>
    <s v="AA"/>
    <s v="Adult Arrest"/>
    <n v="510"/>
    <m/>
    <m/>
    <m/>
    <s v="WILTON                       PL"/>
    <s v="39TH                         PL"/>
    <n v="34.0137"/>
    <n v="-118.3152"/>
    <n v="1"/>
    <x v="12"/>
  </r>
  <r>
    <n v="200905807"/>
    <d v="2020-02-10T00:00:00"/>
    <x v="310"/>
    <n v="920"/>
    <n v="9"/>
    <x v="3"/>
    <n v="914"/>
    <n v="2"/>
    <n v="626"/>
    <s v="INTIMATE PARTNER - SIMPLE ASSAULT"/>
    <s v="2000 0416"/>
    <n v="27"/>
    <s v="M"/>
    <s v="W"/>
    <n v="502"/>
    <s v="MULTI-UNIT DWELLING (APARTMENT, DUPLEX, ETC)"/>
    <n v="400"/>
    <s v="STRONG-ARM (HANDS, FIST, FEET OR BODILY FORCE)"/>
    <s v="AO"/>
    <s v="Adult Other"/>
    <n v="626"/>
    <m/>
    <m/>
    <m/>
    <s v="14500    HARTLAND                     ST"/>
    <m/>
    <n v="34.1952"/>
    <n v="-118.4487"/>
    <n v="0"/>
    <x v="12"/>
  </r>
  <r>
    <n v="201209354"/>
    <d v="2020-03-17T00:00:00"/>
    <x v="364"/>
    <n v="1900"/>
    <n v="12"/>
    <x v="8"/>
    <n v="1273"/>
    <n v="1"/>
    <n v="440"/>
    <s v="THEFT PLAIN - PETTY ($950 &amp; UNDER)"/>
    <s v="1202 0344"/>
    <n v="65"/>
    <s v="F"/>
    <s v="H"/>
    <n v="402"/>
    <s v="MARKET"/>
    <m/>
    <m/>
    <s v="IC"/>
    <s v="Invest Cont"/>
    <n v="440"/>
    <m/>
    <m/>
    <m/>
    <s v="8800 S  WESTERN                      AV"/>
    <m/>
    <n v="33.958199999999998"/>
    <n v="-118.309"/>
    <n v="0"/>
    <x v="12"/>
  </r>
  <r>
    <n v="200808166"/>
    <d v="2020-04-09T00:00:00"/>
    <x v="296"/>
    <n v="400"/>
    <n v="8"/>
    <x v="12"/>
    <n v="855"/>
    <n v="1"/>
    <n v="440"/>
    <s v="THEFT PLAIN - PETTY ($950 &amp; UNDER)"/>
    <s v="0327 0326 1822 0344 0202 0216 1309"/>
    <n v="0"/>
    <s v="X"/>
    <s v="X"/>
    <n v="725"/>
    <s v="GOVERNMENT FACILITY (FEDERAL,STATE, COUNTY &amp; CITY)"/>
    <m/>
    <m/>
    <s v="IC"/>
    <s v="Invest Cont"/>
    <n v="440"/>
    <m/>
    <m/>
    <m/>
    <s v="1400 S  SEPULVEDA                    BL"/>
    <m/>
    <n v="34.052399999999999"/>
    <n v="-118.44840000000001"/>
    <n v="0"/>
    <x v="12"/>
  </r>
  <r>
    <n v="200610044"/>
    <d v="2020-05-09T00:00:00"/>
    <x v="143"/>
    <n v="1700"/>
    <n v="6"/>
    <x v="9"/>
    <n v="678"/>
    <n v="2"/>
    <n v="901"/>
    <s v="VIOLATION OF RESTRAINING ORDER"/>
    <s v="2004 2038"/>
    <n v="48"/>
    <s v="F"/>
    <s v="H"/>
    <n v="502"/>
    <s v="MULTI-UNIT DWELLING (APARTMENT, DUPLEX, ETC)"/>
    <m/>
    <m/>
    <s v="AO"/>
    <s v="Adult Other"/>
    <n v="901"/>
    <m/>
    <m/>
    <m/>
    <s v="700 N  KINGSLEY                     DR"/>
    <m/>
    <n v="34.083500000000001"/>
    <n v="-118.3028"/>
    <n v="0"/>
    <x v="12"/>
  </r>
  <r>
    <n v="200512773"/>
    <d v="2020-08-08T00:00:00"/>
    <x v="235"/>
    <n v="430"/>
    <n v="5"/>
    <x v="10"/>
    <n v="555"/>
    <n v="1"/>
    <n v="310"/>
    <s v="BURGLARY"/>
    <s v="0202 0344 1300"/>
    <n v="55"/>
    <s v="F"/>
    <s v="B"/>
    <n v="707"/>
    <s v="GARAGE/CARPORT"/>
    <m/>
    <m/>
    <s v="IC"/>
    <s v="Invest Cont"/>
    <n v="310"/>
    <m/>
    <m/>
    <m/>
    <s v="800 W  SEPULVEDA                    ST"/>
    <m/>
    <n v="33.745600000000003"/>
    <n v="-118.2945"/>
    <n v="0"/>
    <x v="12"/>
  </r>
  <r>
    <n v="200309269"/>
    <d v="2020-03-31T00:00:00"/>
    <x v="13"/>
    <n v="1600"/>
    <n v="3"/>
    <x v="2"/>
    <n v="318"/>
    <n v="1"/>
    <n v="330"/>
    <s v="BURGLARY FROM VEHICLE"/>
    <s v="0329 0344 1300 1612"/>
    <n v="34"/>
    <s v="M"/>
    <s v="H"/>
    <n v="101"/>
    <s v="STREET"/>
    <m/>
    <m/>
    <s v="IC"/>
    <s v="Invest Cont"/>
    <n v="330"/>
    <m/>
    <m/>
    <m/>
    <s v="1400 W  23RD                         ST"/>
    <m/>
    <n v="34.035200000000003"/>
    <n v="-118.289"/>
    <n v="0"/>
    <x v="12"/>
  </r>
  <r>
    <n v="200513125"/>
    <d v="2020-08-06T00:00:00"/>
    <x v="115"/>
    <n v="2025"/>
    <n v="5"/>
    <x v="10"/>
    <n v="522"/>
    <n v="2"/>
    <n v="624"/>
    <s v="BATTERY - SIMPLE ASSAULT"/>
    <s v="0446 1309 1822 0416"/>
    <n v="23"/>
    <s v="M"/>
    <s v="H"/>
    <n v="502"/>
    <s v="MULTI-UNIT DWELLING (APARTMENT, DUPLEX, ETC)"/>
    <n v="400"/>
    <s v="STRONG-ARM (HANDS, FIST, FEET OR BODILY FORCE)"/>
    <s v="AA"/>
    <s v="Adult Arrest"/>
    <n v="624"/>
    <m/>
    <m/>
    <m/>
    <s v="900 N  WILMINGTON                   BL"/>
    <m/>
    <n v="33.780799999999999"/>
    <n v="-118.2743"/>
    <n v="1"/>
    <x v="12"/>
  </r>
  <r>
    <n v="200705716"/>
    <d v="2020-02-05T00:00:00"/>
    <x v="134"/>
    <n v="1830"/>
    <n v="7"/>
    <x v="0"/>
    <n v="783"/>
    <n v="2"/>
    <n v="930"/>
    <s v="CRIMINAL THREATS - NO WEAPON DISPLAYED"/>
    <n v="421"/>
    <n v="66"/>
    <s v="M"/>
    <s v="B"/>
    <n v="502"/>
    <s v="MULTI-UNIT DWELLING (APARTMENT, DUPLEX, ETC)"/>
    <n v="511"/>
    <s v="VERBAL THREAT"/>
    <s v="IC"/>
    <s v="Invest Cont"/>
    <n v="930"/>
    <m/>
    <m/>
    <m/>
    <s v="5100 W  20TH                         ST"/>
    <m/>
    <n v="34.040500000000002"/>
    <n v="-118.3548"/>
    <n v="0"/>
    <x v="12"/>
  </r>
  <r>
    <n v="200518366"/>
    <d v="2020-12-30T00:00:00"/>
    <x v="340"/>
    <n v="930"/>
    <n v="5"/>
    <x v="10"/>
    <n v="526"/>
    <n v="1"/>
    <n v="510"/>
    <s v="VEHICLE - STOLEN"/>
    <m/>
    <n v="0"/>
    <m/>
    <m/>
    <n v="108"/>
    <s v="PARKING LOT"/>
    <m/>
    <m/>
    <s v="IC"/>
    <s v="Invest Cont"/>
    <n v="510"/>
    <m/>
    <m/>
    <m/>
    <s v="300 W  ANAHEIM                      ST"/>
    <m/>
    <n v="33.779800000000002"/>
    <n v="-118.2649"/>
    <n v="0"/>
    <x v="12"/>
  </r>
  <r>
    <n v="201204235"/>
    <d v="2020-01-04T00:00:00"/>
    <x v="81"/>
    <n v="1045"/>
    <n v="12"/>
    <x v="8"/>
    <n v="1213"/>
    <n v="2"/>
    <n v="624"/>
    <s v="BATTERY - SIMPLE ASSAULT"/>
    <s v="0416 1402 0562"/>
    <n v="38"/>
    <s v="F"/>
    <s v="H"/>
    <n v="501"/>
    <s v="SINGLE FAMILY DWELLING"/>
    <n v="400"/>
    <s v="STRONG-ARM (HANDS, FIST, FEET OR BODILY FORCE)"/>
    <s v="JA"/>
    <s v="Juv Arrest"/>
    <n v="624"/>
    <m/>
    <m/>
    <m/>
    <s v="2000 W  54TH                         ST"/>
    <m/>
    <n v="33.993299999999998"/>
    <n v="-118.3138"/>
    <n v="1"/>
    <x v="12"/>
  </r>
  <r>
    <n v="201211908"/>
    <d v="2020-04-30T00:00:00"/>
    <x v="168"/>
    <n v="800"/>
    <n v="12"/>
    <x v="8"/>
    <n v="1218"/>
    <n v="2"/>
    <n v="745"/>
    <s v="VANDALISM - MISDEAMEANOR ($399 OR UNDER)"/>
    <s v="0329 1300 0913 1802 0917"/>
    <n v="23"/>
    <s v="F"/>
    <s v="H"/>
    <n v="122"/>
    <s v="VEHICLE, PASSENGER/TRUCK"/>
    <m/>
    <m/>
    <s v="IC"/>
    <s v="Invest Cont"/>
    <n v="745"/>
    <m/>
    <m/>
    <m/>
    <s v="5700 S  HOOVER                       ST"/>
    <m/>
    <n v="33.990499999999997"/>
    <n v="-118.2871"/>
    <n v="0"/>
    <x v="12"/>
  </r>
  <r>
    <n v="201008908"/>
    <d v="2020-05-09T00:00:00"/>
    <x v="143"/>
    <n v="310"/>
    <n v="10"/>
    <x v="11"/>
    <n v="1063"/>
    <n v="2"/>
    <n v="626"/>
    <s v="INTIMATE PARTNER - SIMPLE ASSAULT"/>
    <s v="2000 0416 1814 0913 0429 0448"/>
    <n v="32"/>
    <s v="F"/>
    <s v="B"/>
    <n v="502"/>
    <s v="MULTI-UNIT DWELLING (APARTMENT, DUPLEX, ETC)"/>
    <n v="400"/>
    <s v="STRONG-ARM (HANDS, FIST, FEET OR BODILY FORCE)"/>
    <s v="IC"/>
    <s v="Invest Cont"/>
    <n v="626"/>
    <m/>
    <m/>
    <m/>
    <s v="18600    CLARK                        ST"/>
    <m/>
    <n v="34.170999999999999"/>
    <n v="-118.5384"/>
    <n v="0"/>
    <x v="12"/>
  </r>
  <r>
    <n v="200411079"/>
    <d v="2020-07-23T00:00:00"/>
    <x v="231"/>
    <n v="1800"/>
    <n v="4"/>
    <x v="4"/>
    <n v="448"/>
    <n v="1"/>
    <n v="420"/>
    <s v="THEFT FROM MOTOR VEHICLE - PETTY ($950 &amp; UNDER)"/>
    <m/>
    <n v="0"/>
    <m/>
    <m/>
    <n v="101"/>
    <s v="STREET"/>
    <m/>
    <m/>
    <s v="IC"/>
    <s v="Invest Cont"/>
    <n v="420"/>
    <m/>
    <m/>
    <m/>
    <s v="1500    CRUSADO                      LN"/>
    <m/>
    <n v="34.058"/>
    <n v="-118.1953"/>
    <n v="0"/>
    <x v="12"/>
  </r>
  <r>
    <n v="200811700"/>
    <d v="2020-07-10T00:00:00"/>
    <x v="246"/>
    <n v="2030"/>
    <n v="8"/>
    <x v="12"/>
    <n v="857"/>
    <n v="2"/>
    <n v="740"/>
    <s v="VANDALISM - FELONY ($400 &amp; OVER, ALL CHURCH VANDALISMS)"/>
    <s v="0329 1609 1822"/>
    <n v="27"/>
    <s v="F"/>
    <s v="O"/>
    <n v="123"/>
    <s v="PARKING UNDERGROUND/BUILDING"/>
    <m/>
    <m/>
    <s v="IC"/>
    <s v="Invest Cont"/>
    <n v="740"/>
    <m/>
    <m/>
    <m/>
    <s v="1500 S  BEVERLY                      DR"/>
    <m/>
    <n v="34.049500000000002"/>
    <n v="-118.39530000000001"/>
    <n v="0"/>
    <x v="12"/>
  </r>
  <r>
    <n v="200312970"/>
    <d v="2020-06-19T00:00:00"/>
    <x v="339"/>
    <n v="2355"/>
    <n v="3"/>
    <x v="2"/>
    <n v="376"/>
    <n v="1"/>
    <n v="230"/>
    <s v="ASSAULT WITH DEADLY WEAPON, AGGRAVATED ASSAULT"/>
    <s v="0554 1309 1310 0605 2002 0913 0416"/>
    <n v="26"/>
    <s v="F"/>
    <s v="B"/>
    <n v="101"/>
    <s v="STREET"/>
    <n v="307"/>
    <s v="VEHICLE"/>
    <s v="AA"/>
    <s v="Adult Arrest"/>
    <n v="230"/>
    <m/>
    <m/>
    <m/>
    <s v="3700 S  HARVARD                      BL"/>
    <m/>
    <n v="34.0137"/>
    <n v="-118.30670000000001"/>
    <n v="1"/>
    <x v="12"/>
  </r>
  <r>
    <n v="200416099"/>
    <d v="2020-12-19T00:00:00"/>
    <x v="236"/>
    <n v="1719"/>
    <n v="4"/>
    <x v="4"/>
    <n v="464"/>
    <n v="1"/>
    <n v="110"/>
    <s v="CRIMINAL HOMICIDE"/>
    <s v="1822 0430 0906"/>
    <n v="22"/>
    <s v="M"/>
    <s v="H"/>
    <n v="101"/>
    <s v="STREET"/>
    <n v="102"/>
    <s v="HAND GUN"/>
    <s v="AA"/>
    <s v="Adult Arrest"/>
    <n v="110"/>
    <m/>
    <m/>
    <m/>
    <s v="200 S  SOTO                         ST"/>
    <m/>
    <n v="34.044499999999999"/>
    <n v="-118.2116"/>
    <n v="1"/>
    <x v="12"/>
  </r>
  <r>
    <n v="200108952"/>
    <d v="2020-03-11T00:00:00"/>
    <x v="191"/>
    <n v="1520"/>
    <n v="1"/>
    <x v="1"/>
    <n v="139"/>
    <n v="1"/>
    <n v="510"/>
    <s v="VEHICLE - STOLEN"/>
    <m/>
    <n v="0"/>
    <m/>
    <m/>
    <n v="101"/>
    <s v="STREET"/>
    <m/>
    <m/>
    <s v="IC"/>
    <s v="Invest Cont"/>
    <n v="510"/>
    <m/>
    <m/>
    <m/>
    <s v="ROSE                         ST"/>
    <s v="TRACTION                     AV"/>
    <n v="34.046300000000002"/>
    <n v="-118.2371"/>
    <n v="0"/>
    <x v="12"/>
  </r>
  <r>
    <n v="201110323"/>
    <d v="2020-06-12T00:00:00"/>
    <x v="108"/>
    <n v="1930"/>
    <n v="11"/>
    <x v="7"/>
    <n v="1144"/>
    <n v="1"/>
    <n v="510"/>
    <s v="VEHICLE - STOLEN"/>
    <m/>
    <n v="0"/>
    <m/>
    <m/>
    <n v="101"/>
    <s v="STREET"/>
    <m/>
    <m/>
    <s v="IC"/>
    <s v="Invest Cont"/>
    <n v="510"/>
    <m/>
    <m/>
    <m/>
    <s v="2800    ROWENA                       AV"/>
    <m/>
    <n v="34.107599999999998"/>
    <n v="-118.2646"/>
    <n v="0"/>
    <x v="12"/>
  </r>
  <r>
    <n v="200910077"/>
    <d v="2020-05-23T00:00:00"/>
    <x v="354"/>
    <n v="625"/>
    <n v="9"/>
    <x v="3"/>
    <n v="966"/>
    <n v="1"/>
    <n v="480"/>
    <s v="BIKE - STOLEN"/>
    <n v="344"/>
    <n v="39"/>
    <s v="F"/>
    <s v="W"/>
    <n v="502"/>
    <s v="MULTI-UNIT DWELLING (APARTMENT, DUPLEX, ETC)"/>
    <m/>
    <m/>
    <s v="IC"/>
    <s v="Invest Cont"/>
    <n v="480"/>
    <m/>
    <m/>
    <m/>
    <s v="13300    HUSTON                       ST"/>
    <m/>
    <n v="34.159500000000001"/>
    <n v="-118.4225"/>
    <n v="0"/>
    <x v="12"/>
  </r>
  <r>
    <n v="201009423"/>
    <d v="2020-05-27T00:00:00"/>
    <x v="329"/>
    <n v="1000"/>
    <n v="10"/>
    <x v="11"/>
    <n v="1039"/>
    <n v="2"/>
    <n v="940"/>
    <s v="EXTORTION"/>
    <s v="1914 1822"/>
    <n v="29"/>
    <s v="F"/>
    <s v="B"/>
    <n v="501"/>
    <s v="SINGLE FAMILY DWELLING"/>
    <m/>
    <m/>
    <s v="IC"/>
    <s v="Invest Cont"/>
    <n v="940"/>
    <m/>
    <m/>
    <m/>
    <s v="6400    WHITMAN                      AV"/>
    <m/>
    <n v="34.186700000000002"/>
    <n v="-118.4765"/>
    <n v="0"/>
    <x v="12"/>
  </r>
  <r>
    <n v="200215102"/>
    <d v="2020-09-16T00:00:00"/>
    <x v="90"/>
    <n v="1840"/>
    <n v="2"/>
    <x v="5"/>
    <n v="248"/>
    <n v="1"/>
    <n v="230"/>
    <s v="ASSAULT WITH DEADLY WEAPON, AGGRAVATED ASSAULT"/>
    <s v="1822 0416 0445 0334 0432 2047 0906"/>
    <n v="28"/>
    <s v="M"/>
    <s v="H"/>
    <n v="101"/>
    <s v="STREET"/>
    <n v="302"/>
    <s v="BLUNT INSTRUMENT"/>
    <s v="IC"/>
    <s v="Invest Cont"/>
    <n v="230"/>
    <m/>
    <m/>
    <m/>
    <s v="HARTFORD                     AV"/>
    <s v="4TH                          ST"/>
    <n v="34.057299999999998"/>
    <n v="-118.2634"/>
    <n v="0"/>
    <x v="12"/>
  </r>
  <r>
    <n v="201112277"/>
    <d v="2020-08-07T00:00:00"/>
    <x v="115"/>
    <n v="1430"/>
    <n v="11"/>
    <x v="7"/>
    <n v="1148"/>
    <n v="2"/>
    <n v="946"/>
    <s v="OTHER MISCELLANEOUS CRIME"/>
    <s v="0514 0911 0913 2041 0500 1814 1259"/>
    <n v="17"/>
    <s v="F"/>
    <s v="H"/>
    <n v="502"/>
    <s v="MULTI-UNIT DWELLING (APARTMENT, DUPLEX, ETC)"/>
    <n v="500"/>
    <s v="UNKNOWN WEAPON/OTHER WEAPON"/>
    <s v="AO"/>
    <s v="Adult Other"/>
    <n v="946"/>
    <m/>
    <m/>
    <m/>
    <s v="4500 N  FIGUEROA                     ST"/>
    <m/>
    <n v="34.096200000000003"/>
    <n v="-118.2072"/>
    <n v="0"/>
    <x v="12"/>
  </r>
  <r>
    <n v="201106198"/>
    <d v="2020-02-19T00:00:00"/>
    <x v="270"/>
    <n v="1030"/>
    <n v="11"/>
    <x v="7"/>
    <n v="1123"/>
    <n v="1"/>
    <n v="330"/>
    <s v="BURGLARY FROM VEHICLE"/>
    <s v="0344 1300 1307"/>
    <n v="28"/>
    <s v="F"/>
    <s v="W"/>
    <n v="108"/>
    <s v="PARKING LOT"/>
    <n v="500"/>
    <s v="UNKNOWN WEAPON/OTHER WEAPON"/>
    <s v="IC"/>
    <s v="Invest Cont"/>
    <n v="330"/>
    <m/>
    <m/>
    <m/>
    <s v="LOS FELIZ"/>
    <s v="SENECA"/>
    <n v="34.126300000000001"/>
    <n v="-118.2627"/>
    <n v="0"/>
    <x v="12"/>
  </r>
  <r>
    <n v="200414310"/>
    <d v="2020-10-26T00:00:00"/>
    <x v="176"/>
    <n v="450"/>
    <n v="4"/>
    <x v="4"/>
    <n v="423"/>
    <n v="1"/>
    <n v="341"/>
    <s v="THEFT-GRAND ($950.01 &amp; OVER)EXCPT,GUNS,FOWL,LIVESTK,PROD"/>
    <s v="0342 1309 0344 0329"/>
    <n v="0"/>
    <s v="M"/>
    <s v="W"/>
    <n v="408"/>
    <s v="AUTO SUPPLY STORE*"/>
    <m/>
    <m/>
    <s v="IC"/>
    <s v="Invest Cont"/>
    <n v="341"/>
    <m/>
    <m/>
    <m/>
    <s v="1800    HANCOCK                      ST"/>
    <m/>
    <n v="34.064900000000002"/>
    <n v="-118.2089"/>
    <n v="0"/>
    <x v="12"/>
  </r>
  <r>
    <n v="200108156"/>
    <d v="2020-02-29T00:00:00"/>
    <x v="125"/>
    <n v="520"/>
    <n v="1"/>
    <x v="1"/>
    <n v="162"/>
    <n v="2"/>
    <n v="626"/>
    <s v="INTIMATE PARTNER - SIMPLE ASSAULT"/>
    <s v="0416 1206 2002 2000 1814"/>
    <n v="25"/>
    <s v="F"/>
    <s v="O"/>
    <n v="502"/>
    <s v="MULTI-UNIT DWELLING (APARTMENT, DUPLEX, ETC)"/>
    <n v="400"/>
    <s v="STRONG-ARM (HANDS, FIST, FEET OR BODILY FORCE)"/>
    <s v="AA"/>
    <s v="Adult Arrest"/>
    <n v="626"/>
    <m/>
    <m/>
    <m/>
    <s v="800 S  HILL                         ST"/>
    <m/>
    <n v="34.046199999999999"/>
    <n v="-118.2585"/>
    <n v="1"/>
    <x v="12"/>
  </r>
  <r>
    <n v="200509927"/>
    <d v="2020-05-25T00:00:00"/>
    <x v="88"/>
    <n v="1400"/>
    <n v="5"/>
    <x v="10"/>
    <n v="504"/>
    <n v="2"/>
    <n v="745"/>
    <s v="VANDALISM - MISDEAMEANOR ($399 OR UNDER)"/>
    <n v="329"/>
    <n v="20"/>
    <s v="F"/>
    <s v="B"/>
    <n v="502"/>
    <s v="MULTI-UNIT DWELLING (APARTMENT, DUPLEX, ETC)"/>
    <m/>
    <m/>
    <s v="IC"/>
    <s v="Invest Cont"/>
    <n v="745"/>
    <m/>
    <m/>
    <m/>
    <s v="1600 W  208TH                        ST"/>
    <m/>
    <n v="33.841900000000003"/>
    <n v="-118.3066"/>
    <n v="0"/>
    <x v="12"/>
  </r>
  <r>
    <n v="200118130"/>
    <d v="2020-09-18T00:00:00"/>
    <x v="59"/>
    <n v="1804"/>
    <n v="1"/>
    <x v="1"/>
    <n v="159"/>
    <n v="2"/>
    <n v="354"/>
    <s v="THEFT OF IDENTITY"/>
    <n v="1501"/>
    <n v="48"/>
    <s v="M"/>
    <s v="C"/>
    <n v="502"/>
    <s v="MULTI-UNIT DWELLING (APARTMENT, DUPLEX, ETC)"/>
    <m/>
    <m/>
    <s v="IC"/>
    <s v="Invest Cont"/>
    <n v="354"/>
    <m/>
    <m/>
    <m/>
    <s v="600    MATEO                        ST"/>
    <m/>
    <n v="34.037799999999997"/>
    <n v="-118.23269999999999"/>
    <n v="0"/>
    <x v="12"/>
  </r>
  <r>
    <n v="200506396"/>
    <d v="2020-02-24T00:00:00"/>
    <x v="19"/>
    <n v="1330"/>
    <n v="5"/>
    <x v="10"/>
    <n v="529"/>
    <n v="1"/>
    <n v="330"/>
    <s v="BURGLARY FROM VEHICLE"/>
    <s v="1402 1602"/>
    <n v="0"/>
    <s v="X"/>
    <s v="X"/>
    <n v="203"/>
    <s v="OTHER BUSINESS"/>
    <m/>
    <m/>
    <s v="IC"/>
    <s v="Invest Cont"/>
    <n v="330"/>
    <n v="998"/>
    <m/>
    <m/>
    <s v="1200 E  G                            ST"/>
    <m/>
    <n v="33.779299999999999"/>
    <n v="-118.248"/>
    <n v="0"/>
    <x v="12"/>
  </r>
  <r>
    <n v="200910871"/>
    <d v="2020-06-10T00:00:00"/>
    <x v="343"/>
    <n v="1651"/>
    <n v="9"/>
    <x v="3"/>
    <n v="969"/>
    <n v="1"/>
    <n v="648"/>
    <s v="ARSON"/>
    <m/>
    <n v="0"/>
    <s v="X"/>
    <s v="X"/>
    <n v="103"/>
    <s v="ALLEY"/>
    <m/>
    <m/>
    <s v="IC"/>
    <s v="Invest Cont"/>
    <n v="648"/>
    <m/>
    <m/>
    <m/>
    <s v="13200 W  RIVERSIDE                    DR"/>
    <m/>
    <n v="34.157600000000002"/>
    <n v="-118.4209"/>
    <n v="0"/>
    <x v="12"/>
  </r>
  <r>
    <n v="200716179"/>
    <d v="2020-11-20T00:00:00"/>
    <x v="363"/>
    <n v="1550"/>
    <n v="7"/>
    <x v="0"/>
    <n v="724"/>
    <n v="1"/>
    <n v="442"/>
    <s v="SHOPLIFTING - PETTY THEFT ($950 &amp; UNDER)"/>
    <n v="325"/>
    <n v="26"/>
    <s v="M"/>
    <s v="H"/>
    <n v="203"/>
    <s v="OTHER BUSINESS"/>
    <m/>
    <m/>
    <s v="AA"/>
    <s v="Adult Arrest"/>
    <n v="442"/>
    <m/>
    <m/>
    <m/>
    <s v="100    THE GROVE                    DR"/>
    <m/>
    <n v="34.0747"/>
    <n v="-118.3563"/>
    <n v="1"/>
    <x v="12"/>
  </r>
  <r>
    <n v="200308406"/>
    <d v="2020-03-10T00:00:00"/>
    <x v="3"/>
    <n v="2230"/>
    <n v="3"/>
    <x v="2"/>
    <n v="311"/>
    <n v="2"/>
    <n v="626"/>
    <s v="INTIMATE PARTNER - SIMPLE ASSAULT"/>
    <s v="2000 1813 1821 1243 1241 0444"/>
    <n v="42"/>
    <s v="F"/>
    <s v="W"/>
    <n v="501"/>
    <s v="SINGLE FAMILY DWELLING"/>
    <n v="400"/>
    <s v="STRONG-ARM (HANDS, FIST, FEET OR BODILY FORCE)"/>
    <s v="AO"/>
    <s v="Adult Other"/>
    <n v="626"/>
    <m/>
    <m/>
    <m/>
    <s v="2700 S  SPAULDING                    AV"/>
    <m/>
    <n v="34.030900000000003"/>
    <n v="-118.3695"/>
    <n v="0"/>
    <x v="12"/>
  </r>
  <r>
    <n v="201213620"/>
    <d v="2020-05-27T00:00:00"/>
    <x v="251"/>
    <n v="840"/>
    <n v="12"/>
    <x v="8"/>
    <n v="1256"/>
    <n v="1"/>
    <n v="210"/>
    <s v="ROBBERY"/>
    <s v="0342 0913 0344 0355 0319 0334 0432 0370 0421 0327"/>
    <n v="44"/>
    <s v="M"/>
    <s v="H"/>
    <n v="108"/>
    <s v="PARKING LOT"/>
    <n v="102"/>
    <s v="HAND GUN"/>
    <s v="IC"/>
    <s v="Invest Cont"/>
    <n v="210"/>
    <m/>
    <m/>
    <m/>
    <s v="7400 S  HOOVER                       ST"/>
    <m/>
    <n v="33.972700000000003"/>
    <n v="-118.2871"/>
    <n v="0"/>
    <x v="12"/>
  </r>
  <r>
    <n v="201009543"/>
    <d v="2020-05-30T00:00:00"/>
    <x v="14"/>
    <n v="45"/>
    <n v="10"/>
    <x v="11"/>
    <n v="1006"/>
    <n v="2"/>
    <n v="740"/>
    <s v="VANDALISM - FELONY ($400 &amp; OVER, ALL CHURCH VANDALISMS)"/>
    <s v="2000 0329 0913 1814 1420"/>
    <n v="35"/>
    <s v="F"/>
    <s v="W"/>
    <n v="501"/>
    <s v="SINGLE FAMILY DWELLING"/>
    <n v="400"/>
    <s v="STRONG-ARM (HANDS, FIST, FEET OR BODILY FORCE)"/>
    <s v="AO"/>
    <s v="Adult Other"/>
    <n v="740"/>
    <m/>
    <m/>
    <m/>
    <s v="8100    ENCINO                       AV"/>
    <m/>
    <n v="34.217199999999998"/>
    <n v="-118.51430000000001"/>
    <n v="0"/>
    <x v="12"/>
  </r>
  <r>
    <n v="200416284"/>
    <d v="2020-12-25T00:00:00"/>
    <x v="340"/>
    <n v="30"/>
    <n v="4"/>
    <x v="4"/>
    <n v="415"/>
    <n v="2"/>
    <n v="626"/>
    <s v="INTIMATE PARTNER - SIMPLE ASSAULT"/>
    <s v="2000 1814 0340 2002 0444 0913"/>
    <n v="23"/>
    <s v="F"/>
    <s v="H"/>
    <n v="101"/>
    <s v="STREET"/>
    <n v="400"/>
    <s v="STRONG-ARM (HANDS, FIST, FEET OR BODILY FORCE)"/>
    <s v="IC"/>
    <s v="Invest Cont"/>
    <n v="626"/>
    <m/>
    <m/>
    <m/>
    <s v="2500    JOHNSTON                     ST"/>
    <m/>
    <n v="0"/>
    <n v="0"/>
    <n v="0"/>
    <x v="12"/>
  </r>
  <r>
    <n v="200811560"/>
    <d v="2020-07-07T00:00:00"/>
    <x v="6"/>
    <n v="1130"/>
    <n v="8"/>
    <x v="12"/>
    <n v="811"/>
    <n v="2"/>
    <n v="888"/>
    <s v="TRESPASSING"/>
    <s v="2004 1402"/>
    <n v="0"/>
    <s v="X"/>
    <s v="X"/>
    <n v="203"/>
    <s v="OTHER BUSINESS"/>
    <m/>
    <m/>
    <s v="IC"/>
    <s v="Invest Cont"/>
    <n v="888"/>
    <n v="998"/>
    <m/>
    <m/>
    <s v="16100    ALCIMA                       AV"/>
    <m/>
    <n v="34.050600000000003"/>
    <n v="-118.53360000000001"/>
    <n v="0"/>
    <x v="12"/>
  </r>
  <r>
    <n v="201011034"/>
    <d v="2020-07-16T00:00:00"/>
    <x v="51"/>
    <n v="700"/>
    <n v="10"/>
    <x v="11"/>
    <n v="1021"/>
    <n v="1"/>
    <n v="440"/>
    <s v="THEFT PLAIN - PETTY ($950 &amp; UNDER)"/>
    <s v="1822 0344"/>
    <n v="48"/>
    <s v="M"/>
    <s v="W"/>
    <n v="501"/>
    <s v="SINGLE FAMILY DWELLING"/>
    <m/>
    <m/>
    <s v="IC"/>
    <s v="Invest Cont"/>
    <n v="440"/>
    <m/>
    <m/>
    <m/>
    <s v="19300    PATIRENE                     PL"/>
    <m/>
    <n v="34.189700000000002"/>
    <n v="-118.55459999999999"/>
    <n v="0"/>
    <x v="12"/>
  </r>
  <r>
    <n v="200814028"/>
    <d v="2020-09-12T00:00:00"/>
    <x v="171"/>
    <n v="10"/>
    <n v="8"/>
    <x v="12"/>
    <n v="822"/>
    <n v="2"/>
    <n v="745"/>
    <s v="VANDALISM - MISDEAMEANOR ($399 OR UNDER)"/>
    <s v="0329 1822 1309"/>
    <n v="30"/>
    <s v="M"/>
    <s v="O"/>
    <n v="108"/>
    <s v="PARKING LOT"/>
    <m/>
    <m/>
    <s v="IC"/>
    <s v="Invest Cont"/>
    <n v="745"/>
    <m/>
    <m/>
    <m/>
    <s v="17300 W  SUNSET                       BL"/>
    <m/>
    <n v="34.042200000000001"/>
    <n v="-118.554"/>
    <n v="0"/>
    <x v="12"/>
  </r>
  <r>
    <n v="200414622"/>
    <d v="2020-11-05T00:00:00"/>
    <x v="82"/>
    <n v="2000"/>
    <n v="4"/>
    <x v="4"/>
    <n v="439"/>
    <n v="1"/>
    <n v="510"/>
    <s v="VEHICLE - STOLEN"/>
    <m/>
    <n v="0"/>
    <m/>
    <m/>
    <n v="101"/>
    <s v="STREET"/>
    <m/>
    <m/>
    <s v="IC"/>
    <s v="Invest Cont"/>
    <n v="510"/>
    <m/>
    <m/>
    <m/>
    <s v="4800    OSULLIVAN                    DR"/>
    <m/>
    <n v="34.064700000000002"/>
    <n v="-118.1777"/>
    <n v="0"/>
    <x v="12"/>
  </r>
  <r>
    <n v="200617632"/>
    <d v="2020-11-05T00:00:00"/>
    <x v="164"/>
    <n v="1200"/>
    <n v="6"/>
    <x v="9"/>
    <n v="647"/>
    <n v="2"/>
    <n v="745"/>
    <s v="VANDALISM - MISDEAMEANOR ($399 OR UNDER)"/>
    <s v="0329 0447 1501"/>
    <n v="29"/>
    <s v="M"/>
    <s v="H"/>
    <n v="502"/>
    <s v="MULTI-UNIT DWELLING (APARTMENT, DUPLEX, ETC)"/>
    <n v="400"/>
    <s v="STRONG-ARM (HANDS, FIST, FEET OR BODILY FORCE)"/>
    <s v="IC"/>
    <s v="Invest Cont"/>
    <n v="745"/>
    <m/>
    <m/>
    <m/>
    <s v="1500 N  BRONSON                      AV"/>
    <m/>
    <n v="34.097999999999999"/>
    <n v="-118.318"/>
    <n v="0"/>
    <x v="12"/>
  </r>
  <r>
    <n v="200407648"/>
    <d v="2020-04-07T00:00:00"/>
    <x v="126"/>
    <n v="2315"/>
    <n v="4"/>
    <x v="4"/>
    <n v="454"/>
    <n v="2"/>
    <n v="901"/>
    <s v="VIOLATION OF RESTRAINING ORDER"/>
    <s v="2038 2004 1218"/>
    <n v="46"/>
    <s v="F"/>
    <s v="H"/>
    <n v="101"/>
    <s v="STREET"/>
    <m/>
    <m/>
    <s v="IC"/>
    <s v="Invest Cont"/>
    <n v="901"/>
    <m/>
    <m/>
    <m/>
    <s v="BOYLE"/>
    <s v="4TH"/>
    <n v="34.043100000000003"/>
    <n v="-118.2196"/>
    <n v="0"/>
    <x v="12"/>
  </r>
  <r>
    <n v="200112383"/>
    <d v="2020-05-30T00:00:00"/>
    <x v="299"/>
    <n v="2000"/>
    <n v="1"/>
    <x v="1"/>
    <n v="182"/>
    <n v="2"/>
    <n v="740"/>
    <s v="VANDALISM - FELONY ($400 &amp; OVER, ALL CHURCH VANDALISMS)"/>
    <n v="329"/>
    <n v="33"/>
    <s v="F"/>
    <s v="K"/>
    <n v="122"/>
    <s v="VEHICLE, PASSENGER/TRUCK"/>
    <m/>
    <m/>
    <s v="IC"/>
    <s v="Invest Cont"/>
    <n v="740"/>
    <m/>
    <m/>
    <m/>
    <s v="1200 S  FLOWER                       ST"/>
    <m/>
    <n v="34.041499999999999"/>
    <n v="-118.2654"/>
    <n v="0"/>
    <x v="12"/>
  </r>
  <r>
    <n v="200517842"/>
    <d v="2020-12-15T00:00:00"/>
    <x v="300"/>
    <n v="800"/>
    <n v="5"/>
    <x v="10"/>
    <n v="563"/>
    <n v="1"/>
    <n v="510"/>
    <s v="VEHICLE - STOLEN"/>
    <m/>
    <n v="0"/>
    <m/>
    <m/>
    <n v="101"/>
    <s v="STREET"/>
    <m/>
    <m/>
    <s v="IC"/>
    <s v="Invest Cont"/>
    <n v="510"/>
    <m/>
    <m/>
    <m/>
    <s v="600 W  13TH                         ST"/>
    <m/>
    <n v="33.732399999999998"/>
    <n v="-118.2902"/>
    <n v="0"/>
    <x v="12"/>
  </r>
  <r>
    <n v="200310356"/>
    <d v="2020-04-24T00:00:00"/>
    <x v="274"/>
    <n v="1"/>
    <n v="3"/>
    <x v="2"/>
    <n v="393"/>
    <n v="2"/>
    <n v="745"/>
    <s v="VANDALISM - MISDEAMEANOR ($399 OR UNDER)"/>
    <n v="329"/>
    <n v="38"/>
    <s v="F"/>
    <s v="B"/>
    <n v="122"/>
    <s v="VEHICLE, PASSENGER/TRUCK"/>
    <m/>
    <m/>
    <s v="IC"/>
    <s v="Invest Cont"/>
    <n v="745"/>
    <m/>
    <m/>
    <m/>
    <s v="BRONSON                      AV"/>
    <s v="STOCKER"/>
    <n v="34.008499999999998"/>
    <n v="-118.33329999999999"/>
    <n v="0"/>
    <x v="12"/>
  </r>
  <r>
    <n v="200507154"/>
    <d v="2020-03-14T00:00:00"/>
    <x v="124"/>
    <n v="910"/>
    <n v="5"/>
    <x v="10"/>
    <n v="514"/>
    <n v="2"/>
    <n v="901"/>
    <s v="VIOLATION OF RESTRAINING ORDER"/>
    <s v="2038 0913 2004 0389"/>
    <n v="64"/>
    <s v="M"/>
    <s v="H"/>
    <n v="501"/>
    <s v="SINGLE FAMILY DWELLING"/>
    <m/>
    <m/>
    <s v="AA"/>
    <s v="Adult Arrest"/>
    <n v="901"/>
    <m/>
    <m/>
    <m/>
    <s v="1000 W  DENNI                        ST"/>
    <m/>
    <n v="33.784399999999998"/>
    <n v="-118.27460000000001"/>
    <n v="1"/>
    <x v="12"/>
  </r>
  <r>
    <n v="200610145"/>
    <d v="2020-05-11T00:00:00"/>
    <x v="142"/>
    <n v="1300"/>
    <n v="6"/>
    <x v="9"/>
    <n v="638"/>
    <n v="1"/>
    <n v="341"/>
    <s v="THEFT-GRAND ($950.01 &amp; OVER)EXCPT,GUNS,FOWL,LIVESTK,PROD"/>
    <s v="1822 0344"/>
    <n v="48"/>
    <s v="M"/>
    <s v="W"/>
    <n v="501"/>
    <s v="SINGLE FAMILY DWELLING"/>
    <m/>
    <m/>
    <s v="IC"/>
    <s v="Invest Cont"/>
    <n v="341"/>
    <m/>
    <m/>
    <m/>
    <s v="1800 N  WILTON                       PL"/>
    <m/>
    <n v="34.1036"/>
    <n v="-118.3137"/>
    <n v="0"/>
    <x v="12"/>
  </r>
  <r>
    <n v="200504481"/>
    <d v="2020-01-11T00:00:00"/>
    <x v="265"/>
    <n v="30"/>
    <n v="5"/>
    <x v="10"/>
    <n v="504"/>
    <n v="2"/>
    <n v="745"/>
    <s v="VANDALISM - MISDEAMEANOR ($399 OR UNDER)"/>
    <s v="1300 0329 1814 1307 2000 0913"/>
    <n v="49"/>
    <s v="F"/>
    <s v="H"/>
    <n v="101"/>
    <s v="STREET"/>
    <m/>
    <m/>
    <s v="AO"/>
    <s v="Adult Other"/>
    <n v="745"/>
    <m/>
    <m/>
    <m/>
    <s v="1600    TORRANCE                     BL"/>
    <m/>
    <n v="33.8399"/>
    <n v="-118.3066"/>
    <n v="0"/>
    <x v="12"/>
  </r>
  <r>
    <n v="200907392"/>
    <d v="2020-03-13T00:00:00"/>
    <x v="71"/>
    <n v="2120"/>
    <n v="9"/>
    <x v="3"/>
    <n v="963"/>
    <n v="1"/>
    <n v="330"/>
    <s v="BURGLARY FROM VEHICLE"/>
    <s v="1307 1302 0344"/>
    <n v="23"/>
    <s v="F"/>
    <s v="B"/>
    <n v="101"/>
    <s v="STREET"/>
    <m/>
    <m/>
    <s v="IC"/>
    <s v="Invest Cont"/>
    <n v="330"/>
    <m/>
    <m/>
    <m/>
    <s v="14800    HUSTON                       ST"/>
    <m/>
    <n v="34.159399999999998"/>
    <n v="-118.4552"/>
    <n v="0"/>
    <x v="12"/>
  </r>
  <r>
    <n v="200204060"/>
    <d v="2020-01-02T00:00:00"/>
    <x v="205"/>
    <n v="800"/>
    <n v="2"/>
    <x v="5"/>
    <n v="233"/>
    <n v="1"/>
    <n v="510"/>
    <s v="VEHICLE - STOLEN"/>
    <m/>
    <n v="0"/>
    <m/>
    <m/>
    <n v="108"/>
    <s v="PARKING LOT"/>
    <m/>
    <m/>
    <s v="IC"/>
    <s v="Invest Cont"/>
    <n v="510"/>
    <m/>
    <m/>
    <m/>
    <s v="200 S  LA FAYETTE PARK              PL"/>
    <m/>
    <n v="34.069200000000002"/>
    <n v="-118.2792"/>
    <n v="0"/>
    <x v="12"/>
  </r>
  <r>
    <n v="200515864"/>
    <d v="2020-10-27T00:00:00"/>
    <x v="229"/>
    <n v="1330"/>
    <n v="5"/>
    <x v="10"/>
    <n v="501"/>
    <n v="1"/>
    <n v="210"/>
    <s v="ROBBERY"/>
    <s v="0325 0421 0945 0344 0342 0104 0334 0432 1309"/>
    <n v="0"/>
    <s v="X"/>
    <s v="X"/>
    <n v="108"/>
    <s v="PARKING LOT"/>
    <n v="102"/>
    <s v="HAND GUN"/>
    <s v="IC"/>
    <s v="Invest Cont"/>
    <n v="210"/>
    <m/>
    <m/>
    <m/>
    <s v="700 W  182ND                        ST"/>
    <m/>
    <n v="33.869599999999998"/>
    <n v="-118.2865"/>
    <n v="0"/>
    <x v="12"/>
  </r>
  <r>
    <n v="200713439"/>
    <d v="2020-09-03T00:00:00"/>
    <x v="84"/>
    <n v="30"/>
    <n v="7"/>
    <x v="0"/>
    <n v="711"/>
    <n v="1"/>
    <n v="210"/>
    <s v="ROBBERY"/>
    <n v="344"/>
    <n v="50"/>
    <s v="F"/>
    <s v="W"/>
    <n v="102"/>
    <s v="SIDEWALK"/>
    <n v="400"/>
    <s v="STRONG-ARM (HANDS, FIST, FEET OR BODILY FORCE)"/>
    <s v="AO"/>
    <s v="Adult Other"/>
    <n v="210"/>
    <m/>
    <m/>
    <m/>
    <s v="BEVERLY                      BL"/>
    <s v="HAYWORTH                     AV"/>
    <n v="34.076099999999997"/>
    <n v="-118.3626"/>
    <n v="0"/>
    <x v="12"/>
  </r>
  <r>
    <n v="201215591"/>
    <d v="2020-06-29T00:00:00"/>
    <x v="24"/>
    <n v="1155"/>
    <n v="12"/>
    <x v="8"/>
    <n v="1267"/>
    <n v="1"/>
    <n v="230"/>
    <s v="ASSAULT WITH DEADLY WEAPON, AGGRAVATED ASSAULT"/>
    <s v="1822 0411 1408 0903 0334 0448 0443 2055 1514"/>
    <n v="25"/>
    <s v="F"/>
    <s v="H"/>
    <n v="210"/>
    <s v="RESTAURANT/FAST FOOD"/>
    <n v="201"/>
    <s v="KNIFE WITH BLADE OVER 6 INCHES IN LENGTH"/>
    <s v="AA"/>
    <s v="Adult Arrest"/>
    <n v="230"/>
    <m/>
    <m/>
    <m/>
    <s v="800 W  MANCHESTER                   AV"/>
    <m/>
    <n v="33.962200000000003"/>
    <n v="-118.285"/>
    <n v="1"/>
    <x v="12"/>
  </r>
  <r>
    <n v="200604446"/>
    <d v="2020-01-09T00:00:00"/>
    <x v="258"/>
    <n v="2030"/>
    <n v="6"/>
    <x v="9"/>
    <n v="656"/>
    <n v="1"/>
    <n v="440"/>
    <s v="THEFT PLAIN - PETTY ($950 &amp; UNDER)"/>
    <n v="344"/>
    <n v="33"/>
    <s v="M"/>
    <s v="O"/>
    <n v="717"/>
    <s v="HEALTH SPA/GYM"/>
    <m/>
    <m/>
    <s v="IC"/>
    <s v="Invest Cont"/>
    <n v="440"/>
    <m/>
    <m/>
    <m/>
    <s v="1000    COLE                         AV"/>
    <m/>
    <n v="34.088900000000002"/>
    <n v="-118.32989999999999"/>
    <n v="0"/>
    <x v="12"/>
  </r>
  <r>
    <n v="200309394"/>
    <d v="2020-04-03T00:00:00"/>
    <x v="243"/>
    <n v="1325"/>
    <n v="3"/>
    <x v="2"/>
    <n v="379"/>
    <n v="1"/>
    <n v="210"/>
    <s v="ROBBERY"/>
    <s v="1309 2000 1822 0302 0337 0344 0377 0352 0416 0446"/>
    <n v="25"/>
    <s v="F"/>
    <s v="B"/>
    <n v="108"/>
    <s v="PARKING LOT"/>
    <n v="109"/>
    <s v="SEMI-AUTOMATIC PISTOL"/>
    <s v="IC"/>
    <s v="Invest Cont"/>
    <n v="210"/>
    <m/>
    <m/>
    <m/>
    <s v="1000 W  MARTIN LUTHER KING JR        BL"/>
    <m/>
    <n v="34.014499999999998"/>
    <n v="-118.2937"/>
    <n v="0"/>
    <x v="12"/>
  </r>
  <r>
    <n v="200316866"/>
    <d v="2020-09-04T00:00:00"/>
    <x v="154"/>
    <n v="2105"/>
    <n v="3"/>
    <x v="2"/>
    <n v="316"/>
    <n v="2"/>
    <n v="624"/>
    <s v="BATTERY - SIMPLE ASSAULT"/>
    <s v="0913 0360 0444 1202"/>
    <n v="69"/>
    <s v="M"/>
    <s v="B"/>
    <n v="502"/>
    <s v="MULTI-UNIT DWELLING (APARTMENT, DUPLEX, ETC)"/>
    <n v="400"/>
    <s v="STRONG-ARM (HANDS, FIST, FEET OR BODILY FORCE)"/>
    <s v="IC"/>
    <s v="Invest Cont"/>
    <n v="624"/>
    <m/>
    <m/>
    <m/>
    <s v="1900 W  25TH                         ST"/>
    <m/>
    <n v="34.033700000000003"/>
    <n v="-118.3058"/>
    <n v="0"/>
    <x v="12"/>
  </r>
  <r>
    <n v="200513851"/>
    <d v="2020-09-07T00:00:00"/>
    <x v="201"/>
    <n v="1125"/>
    <n v="5"/>
    <x v="10"/>
    <n v="529"/>
    <n v="1"/>
    <n v="230"/>
    <s v="ASSAULT WITH DEADLY WEAPON, AGGRAVATED ASSAULT"/>
    <s v="0913 2004 0447 1309 1817"/>
    <n v="34"/>
    <s v="M"/>
    <s v="H"/>
    <n v="408"/>
    <s v="AUTO SUPPLY STORE*"/>
    <n v="310"/>
    <s v="CONCRETE BLOCK/BRICK"/>
    <s v="AA"/>
    <s v="Adult Arrest"/>
    <n v="230"/>
    <m/>
    <m/>
    <m/>
    <s v="1000    ALAMEDA                      ST"/>
    <m/>
    <n v="33.7836"/>
    <n v="-118.24379999999999"/>
    <n v="1"/>
    <x v="12"/>
  </r>
  <r>
    <n v="201012020"/>
    <d v="2020-08-14T00:00:00"/>
    <x v="217"/>
    <n v="1800"/>
    <n v="10"/>
    <x v="11"/>
    <n v="1023"/>
    <n v="1"/>
    <n v="510"/>
    <s v="VEHICLE - STOLEN"/>
    <m/>
    <n v="0"/>
    <m/>
    <m/>
    <n v="101"/>
    <s v="STREET"/>
    <m/>
    <m/>
    <s v="IC"/>
    <s v="Invest Cont"/>
    <n v="510"/>
    <m/>
    <m/>
    <m/>
    <s v="18900    GAULT                        ST"/>
    <m/>
    <n v="34.199300000000001"/>
    <n v="-118.54470000000001"/>
    <n v="0"/>
    <x v="12"/>
  </r>
  <r>
    <n v="201113508"/>
    <d v="2020-09-12T00:00:00"/>
    <x v="238"/>
    <n v="2330"/>
    <n v="11"/>
    <x v="7"/>
    <n v="1141"/>
    <n v="1"/>
    <n v="510"/>
    <s v="VEHICLE - STOLEN"/>
    <m/>
    <n v="0"/>
    <m/>
    <m/>
    <n v="101"/>
    <s v="STREET"/>
    <m/>
    <m/>
    <s v="IC"/>
    <s v="Invest Cont"/>
    <n v="510"/>
    <m/>
    <m/>
    <m/>
    <s v="EDGEMONT"/>
    <s v="FRANKLIN"/>
    <n v="34.105400000000003"/>
    <n v="-118.2962"/>
    <n v="0"/>
    <x v="12"/>
  </r>
  <r>
    <n v="201005008"/>
    <d v="2020-01-25T00:00:00"/>
    <x v="254"/>
    <n v="1600"/>
    <n v="10"/>
    <x v="11"/>
    <n v="1045"/>
    <n v="1"/>
    <n v="310"/>
    <s v="BURGLARY"/>
    <s v="0344 1402 1822"/>
    <n v="45"/>
    <s v="M"/>
    <s v="W"/>
    <n v="707"/>
    <s v="GARAGE/CARPORT"/>
    <m/>
    <m/>
    <s v="IC"/>
    <s v="Invest Cont"/>
    <n v="310"/>
    <n v="998"/>
    <m/>
    <m/>
    <s v="5700    LINDLEY                      AV"/>
    <m/>
    <n v="34.174900000000001"/>
    <n v="-118.5273"/>
    <n v="0"/>
    <x v="12"/>
  </r>
  <r>
    <n v="201215194"/>
    <d v="2020-06-23T00:00:00"/>
    <x v="252"/>
    <n v="400"/>
    <n v="12"/>
    <x v="8"/>
    <n v="1263"/>
    <n v="2"/>
    <n v="624"/>
    <s v="BATTERY - SIMPLE ASSAULT"/>
    <s v="0913 1820 0444 0429 1309"/>
    <n v="18"/>
    <s v="F"/>
    <s v="H"/>
    <n v="501"/>
    <s v="SINGLE FAMILY DWELLING"/>
    <n v="400"/>
    <s v="STRONG-ARM (HANDS, FIST, FEET OR BODILY FORCE)"/>
    <s v="IC"/>
    <s v="Invest Cont"/>
    <n v="624"/>
    <m/>
    <m/>
    <m/>
    <s v="1600 W  82ND                         ST"/>
    <m/>
    <n v="33.964599999999997"/>
    <n v="-118.30459999999999"/>
    <n v="0"/>
    <x v="12"/>
  </r>
  <r>
    <n v="201110447"/>
    <d v="2020-06-15T00:00:00"/>
    <x v="85"/>
    <n v="555"/>
    <n v="11"/>
    <x v="7"/>
    <n v="1135"/>
    <n v="1"/>
    <n v="510"/>
    <s v="VEHICLE - STOLEN"/>
    <m/>
    <n v="0"/>
    <m/>
    <m/>
    <n v="101"/>
    <s v="STREET"/>
    <m/>
    <m/>
    <s v="IC"/>
    <s v="Invest Cont"/>
    <n v="510"/>
    <m/>
    <m/>
    <m/>
    <s v="3600    RODERICK                     RD"/>
    <m/>
    <n v="34.119100000000003"/>
    <n v="-118.2364"/>
    <n v="0"/>
    <x v="12"/>
  </r>
  <r>
    <n v="200616260"/>
    <d v="2020-10-03T00:00:00"/>
    <x v="263"/>
    <n v="1400"/>
    <n v="6"/>
    <x v="9"/>
    <n v="645"/>
    <n v="1"/>
    <n v="440"/>
    <s v="THEFT PLAIN - PETTY ($950 &amp; UNDER)"/>
    <s v="1228 0325 0913"/>
    <n v="0"/>
    <s v="X"/>
    <s v="X"/>
    <n v="203"/>
    <s v="OTHER BUSINESS"/>
    <m/>
    <m/>
    <s v="IC"/>
    <s v="Invest Cont"/>
    <n v="440"/>
    <m/>
    <m/>
    <m/>
    <s v="6800 W  HOLLYWOOD                    BL"/>
    <m/>
    <n v="34.101599999999998"/>
    <n v="-118.3391"/>
    <n v="0"/>
    <x v="12"/>
  </r>
  <r>
    <n v="200908692"/>
    <d v="2020-04-21T00:00:00"/>
    <x v="290"/>
    <n v="1500"/>
    <n v="9"/>
    <x v="3"/>
    <n v="943"/>
    <n v="1"/>
    <n v="330"/>
    <s v="BURGLARY FROM VEHICLE"/>
    <n v="344"/>
    <n v="36"/>
    <s v="M"/>
    <s v="W"/>
    <n v="101"/>
    <s v="STREET"/>
    <m/>
    <m/>
    <s v="IC"/>
    <s v="Invest Cont"/>
    <n v="330"/>
    <m/>
    <m/>
    <m/>
    <s v="5800    LIVI                         LN"/>
    <m/>
    <n v="34.174700000000001"/>
    <n v="-118.4442"/>
    <n v="0"/>
    <x v="12"/>
  </r>
  <r>
    <n v="200318913"/>
    <d v="2020-10-15T00:00:00"/>
    <x v="107"/>
    <n v="1850"/>
    <n v="3"/>
    <x v="2"/>
    <n v="361"/>
    <n v="1"/>
    <n v="250"/>
    <s v="SHOTS FIRED AT MOVING VEHICLE, TRAIN OR AIRCRAFT"/>
    <s v="1822 0334 1240 0342 0329 0450 1307 1309 1257"/>
    <n v="4"/>
    <s v="M"/>
    <s v="B"/>
    <n v="103"/>
    <s v="ALLEY"/>
    <n v="102"/>
    <s v="HAND GUN"/>
    <s v="IC"/>
    <s v="Invest Cont"/>
    <n v="250"/>
    <m/>
    <m/>
    <m/>
    <s v="3900    GIBRALTAR                    AV"/>
    <m/>
    <n v="34.016100000000002"/>
    <n v="-118.3546"/>
    <n v="0"/>
    <x v="12"/>
  </r>
  <r>
    <n v="200216154"/>
    <d v="2020-10-14T00:00:00"/>
    <x v="349"/>
    <n v="1440"/>
    <n v="2"/>
    <x v="5"/>
    <n v="281"/>
    <n v="1"/>
    <n v="210"/>
    <s v="ROBBERY"/>
    <s v="1309 0446 0344 0352 0913 2000 1814 0448 0416"/>
    <n v="19"/>
    <s v="F"/>
    <s v="H"/>
    <n v="101"/>
    <s v="STREET"/>
    <n v="400"/>
    <s v="STRONG-ARM (HANDS, FIST, FEET OR BODILY FORCE)"/>
    <s v="AA"/>
    <s v="Adult Arrest"/>
    <n v="210"/>
    <m/>
    <m/>
    <m/>
    <s v="1200 S  ALVARADO                     ST"/>
    <m/>
    <n v="34.0488"/>
    <n v="-118.2817"/>
    <n v="1"/>
    <x v="12"/>
  </r>
  <r>
    <n v="201208088"/>
    <d v="2020-02-28T00:00:00"/>
    <x v="304"/>
    <n v="1600"/>
    <n v="12"/>
    <x v="8"/>
    <n v="1258"/>
    <n v="1"/>
    <n v="440"/>
    <s v="THEFT PLAIN - PETTY ($950 &amp; UNDER)"/>
    <n v="344"/>
    <n v="29"/>
    <s v="M"/>
    <s v="B"/>
    <n v="738"/>
    <s v="LIBRARY"/>
    <m/>
    <m/>
    <s v="IC"/>
    <s v="Invest Cont"/>
    <n v="440"/>
    <m/>
    <m/>
    <m/>
    <s v="100 W  FLORENCE                     AV"/>
    <m/>
    <n v="33.974699999999999"/>
    <n v="-118.2739"/>
    <n v="0"/>
    <x v="12"/>
  </r>
  <r>
    <n v="200214160"/>
    <d v="2020-08-23T00:00:00"/>
    <x v="273"/>
    <n v="1300"/>
    <n v="2"/>
    <x v="5"/>
    <n v="241"/>
    <n v="2"/>
    <n v="740"/>
    <s v="VANDALISM - FELONY ($400 &amp; OVER, ALL CHURCH VANDALISMS)"/>
    <s v="1300 0329 1307 1822"/>
    <n v="32"/>
    <s v="M"/>
    <s v="B"/>
    <n v="122"/>
    <s v="VEHICLE, PASSENGER/TRUCK"/>
    <m/>
    <m/>
    <s v="IC"/>
    <s v="Invest Cont"/>
    <n v="740"/>
    <m/>
    <m/>
    <m/>
    <s v="300 S  RENO                         ST"/>
    <m/>
    <n v="34.066699999999997"/>
    <n v="-118.2843"/>
    <n v="0"/>
    <x v="12"/>
  </r>
  <r>
    <n v="200512803"/>
    <d v="2020-08-09T00:00:00"/>
    <x v="133"/>
    <n v="1815"/>
    <n v="5"/>
    <x v="10"/>
    <n v="555"/>
    <n v="2"/>
    <n v="901"/>
    <s v="VIOLATION OF RESTRAINING ORDER"/>
    <n v="2038"/>
    <n v="36"/>
    <s v="F"/>
    <s v="B"/>
    <n v="121"/>
    <s v="YARD (RESIDENTIAL/BUSINESS)"/>
    <m/>
    <m/>
    <s v="AA"/>
    <s v="Adult Arrest"/>
    <n v="901"/>
    <m/>
    <m/>
    <m/>
    <s v="600 W  SEPULVEDA                    ST"/>
    <m/>
    <n v="33.745100000000001"/>
    <n v="-118.2906"/>
    <n v="1"/>
    <x v="12"/>
  </r>
  <r>
    <n v="200116074"/>
    <d v="2020-08-09T00:00:00"/>
    <x v="133"/>
    <n v="1"/>
    <n v="1"/>
    <x v="1"/>
    <n v="185"/>
    <n v="1"/>
    <n v="341"/>
    <s v="THEFT-GRAND ($950.01 &amp; OVER)EXCPT,GUNS,FOWL,LIVESTK,PROD"/>
    <s v="1822 0344 1218 0416"/>
    <n v="23"/>
    <s v="M"/>
    <s v="W"/>
    <n v="102"/>
    <s v="SIDEWALK"/>
    <m/>
    <m/>
    <s v="AO"/>
    <s v="Adult Other"/>
    <n v="341"/>
    <m/>
    <m/>
    <m/>
    <s v="9TH"/>
    <s v="MAIN                         ST"/>
    <n v="34.041600000000003"/>
    <n v="-118.255"/>
    <n v="0"/>
    <x v="12"/>
  </r>
  <r>
    <n v="200515049"/>
    <d v="2020-10-09T00:00:00"/>
    <x v="212"/>
    <n v="2300"/>
    <n v="5"/>
    <x v="10"/>
    <n v="567"/>
    <n v="2"/>
    <n v="740"/>
    <s v="VANDALISM - FELONY ($400 &amp; OVER, ALL CHURCH VANDALISMS)"/>
    <s v="1236 0329"/>
    <n v="0"/>
    <s v="X"/>
    <s v="X"/>
    <n v="203"/>
    <s v="OTHER BUSINESS"/>
    <m/>
    <m/>
    <s v="IC"/>
    <s v="Invest Cont"/>
    <n v="740"/>
    <m/>
    <m/>
    <m/>
    <s v="2000 S  CRESCENT                     AV"/>
    <m/>
    <n v="33.728900000000003"/>
    <n v="-118.2846"/>
    <n v="0"/>
    <x v="12"/>
  </r>
  <r>
    <n v="200510136"/>
    <d v="2020-05-31T00:00:00"/>
    <x v="156"/>
    <n v="1850"/>
    <n v="5"/>
    <x v="10"/>
    <n v="529"/>
    <n v="2"/>
    <n v="647"/>
    <s v="THROWING OBJECT AT MOVING VEHICLE"/>
    <s v="1300 1310 1402"/>
    <n v="53"/>
    <s v="F"/>
    <s v="W"/>
    <n v="101"/>
    <s v="STREET"/>
    <n v="500"/>
    <s v="UNKNOWN WEAPON/OTHER WEAPON"/>
    <s v="AA"/>
    <s v="Adult Arrest"/>
    <n v="647"/>
    <n v="998"/>
    <m/>
    <m/>
    <s v="FOOTE"/>
    <s v="ANAHEIM"/>
    <n v="33.781999999999996"/>
    <n v="-118.2295"/>
    <n v="1"/>
    <x v="12"/>
  </r>
  <r>
    <n v="200320291"/>
    <d v="2020-11-13T00:00:00"/>
    <x v="55"/>
    <n v="1900"/>
    <n v="3"/>
    <x v="2"/>
    <n v="394"/>
    <n v="1"/>
    <n v="510"/>
    <s v="VEHICLE - STOLEN"/>
    <m/>
    <n v="0"/>
    <m/>
    <m/>
    <n v="101"/>
    <s v="STREET"/>
    <m/>
    <m/>
    <s v="IC"/>
    <s v="Invest Cont"/>
    <n v="510"/>
    <m/>
    <m/>
    <m/>
    <s v="4200    3RD                          AV"/>
    <m/>
    <n v="34.005499999999998"/>
    <n v="-118.32040000000001"/>
    <n v="0"/>
    <x v="12"/>
  </r>
  <r>
    <n v="201006035"/>
    <d v="2020-02-16T00:00:00"/>
    <x v="310"/>
    <n v="1200"/>
    <n v="10"/>
    <x v="11"/>
    <n v="1011"/>
    <n v="1"/>
    <n v="420"/>
    <s v="THEFT FROM MOTOR VEHICLE - PETTY ($950 &amp; UNDER)"/>
    <m/>
    <n v="0"/>
    <m/>
    <m/>
    <n v="101"/>
    <s v="STREET"/>
    <m/>
    <m/>
    <s v="IC"/>
    <s v="Invest Cont"/>
    <n v="420"/>
    <m/>
    <m/>
    <m/>
    <s v="7500    SHIRLEY                      AV"/>
    <m/>
    <n v="34.206600000000002"/>
    <n v="-118.5579"/>
    <n v="0"/>
    <x v="12"/>
  </r>
  <r>
    <n v="200412227"/>
    <d v="2020-08-27T00:00:00"/>
    <x v="144"/>
    <n v="1"/>
    <n v="4"/>
    <x v="4"/>
    <n v="437"/>
    <n v="1"/>
    <n v="331"/>
    <s v="THEFT FROM MOTOR VEHICLE - GRAND ($950.01 AND OVER)"/>
    <n v="325"/>
    <n v="0"/>
    <s v="X"/>
    <s v="X"/>
    <n v="203"/>
    <s v="OTHER BUSINESS"/>
    <m/>
    <m/>
    <s v="IC"/>
    <s v="Invest Cont"/>
    <n v="331"/>
    <m/>
    <m/>
    <m/>
    <s v="2000 N  EASTERN                      AV"/>
    <m/>
    <n v="34.068899999999999"/>
    <n v="-118.1878"/>
    <n v="0"/>
    <x v="12"/>
  </r>
  <r>
    <n v="200706322"/>
    <d v="2020-02-19T00:00:00"/>
    <x v="270"/>
    <n v="1200"/>
    <n v="7"/>
    <x v="0"/>
    <n v="765"/>
    <n v="2"/>
    <n v="845"/>
    <s v="SEX OFFENDER REGISTRANT OUT OF COMPLIANCE"/>
    <s v="1501 2004"/>
    <n v="0"/>
    <s v="M"/>
    <s v="A"/>
    <n v="726"/>
    <s v="POLICE FACILITY"/>
    <m/>
    <m/>
    <s v="AA"/>
    <s v="Adult Arrest"/>
    <n v="845"/>
    <m/>
    <m/>
    <m/>
    <s v="4800    VENICE                       BL"/>
    <m/>
    <n v="34.046500000000002"/>
    <n v="-118.3419"/>
    <n v="1"/>
    <x v="12"/>
  </r>
  <r>
    <n v="200804343"/>
    <d v="2020-01-09T00:00:00"/>
    <x v="258"/>
    <n v="307"/>
    <n v="8"/>
    <x v="12"/>
    <n v="899"/>
    <n v="1"/>
    <n v="480"/>
    <s v="BIKE - STOLEN"/>
    <s v="0344 1822 1420"/>
    <n v="30"/>
    <s v="M"/>
    <s v="H"/>
    <n v="121"/>
    <s v="YARD (RESIDENTIAL/BUSINESS)"/>
    <m/>
    <m/>
    <s v="IC"/>
    <s v="Invest Cont"/>
    <n v="480"/>
    <m/>
    <m/>
    <m/>
    <s v="2800 S  HOLT                         AV"/>
    <m/>
    <n v="34.0351"/>
    <n v="-118.383"/>
    <n v="0"/>
    <x v="12"/>
  </r>
  <r>
    <n v="200907648"/>
    <d v="2020-03-20T00:00:00"/>
    <x v="104"/>
    <n v="1630"/>
    <n v="9"/>
    <x v="3"/>
    <n v="933"/>
    <n v="2"/>
    <n v="354"/>
    <s v="THEFT OF IDENTITY"/>
    <s v="0377 0930 1822"/>
    <n v="34"/>
    <s v="M"/>
    <s v="H"/>
    <n v="101"/>
    <s v="STREET"/>
    <m/>
    <m/>
    <s v="IC"/>
    <s v="Invest Cont"/>
    <n v="354"/>
    <m/>
    <m/>
    <m/>
    <s v="14600    FRIAR                        ST"/>
    <m/>
    <n v="34.185699999999997"/>
    <n v="-118.4509"/>
    <n v="0"/>
    <x v="12"/>
  </r>
  <r>
    <n v="201212770"/>
    <d v="2020-05-13T00:00:00"/>
    <x v="78"/>
    <n v="1900"/>
    <n v="12"/>
    <x v="8"/>
    <n v="1273"/>
    <n v="2"/>
    <n v="745"/>
    <s v="VANDALISM - MISDEAMEANOR ($399 OR UNDER)"/>
    <s v="1814 2000 0329 0448"/>
    <n v="37"/>
    <s v="F"/>
    <s v="B"/>
    <n v="502"/>
    <s v="MULTI-UNIT DWELLING (APARTMENT, DUPLEX, ETC)"/>
    <n v="400"/>
    <s v="STRONG-ARM (HANDS, FIST, FEET OR BODILY FORCE)"/>
    <s v="AO"/>
    <s v="Adult Other"/>
    <n v="745"/>
    <m/>
    <m/>
    <m/>
    <s v="9000 S  NORMANDIE                    AV"/>
    <m/>
    <n v="33.956400000000002"/>
    <n v="-118.309"/>
    <n v="0"/>
    <x v="12"/>
  </r>
  <r>
    <n v="200104702"/>
    <d v="2020-01-10T00:00:00"/>
    <x v="132"/>
    <n v="435"/>
    <n v="1"/>
    <x v="1"/>
    <n v="192"/>
    <n v="2"/>
    <n v="745"/>
    <s v="VANDALISM - MISDEAMEANOR ($399 OR UNDER)"/>
    <s v="0329 1822 0416"/>
    <n v="0"/>
    <s v="X"/>
    <s v="X"/>
    <n v="701"/>
    <s v="HOSPITAL"/>
    <n v="400"/>
    <s v="STRONG-ARM (HANDS, FIST, FEET OR BODILY FORCE)"/>
    <s v="IC"/>
    <s v="Invest Cont"/>
    <n v="745"/>
    <m/>
    <m/>
    <m/>
    <s v="1300 S  HOPE                         ST"/>
    <m/>
    <n v="34.039499999999997"/>
    <n v="-118.26560000000001"/>
    <n v="0"/>
    <x v="12"/>
  </r>
  <r>
    <n v="201009448"/>
    <d v="2020-05-27T00:00:00"/>
    <x v="251"/>
    <n v="930"/>
    <n v="10"/>
    <x v="11"/>
    <n v="1094"/>
    <n v="1"/>
    <n v="341"/>
    <s v="THEFT-GRAND ($950.01 &amp; OVER)EXCPT,GUNS,FOWL,LIVESTK,PROD"/>
    <s v="1822 1420 0344"/>
    <n v="40"/>
    <s v="F"/>
    <s v="O"/>
    <n v="501"/>
    <s v="SINGLE FAMILY DWELLING"/>
    <m/>
    <m/>
    <s v="IC"/>
    <s v="Invest Cont"/>
    <n v="341"/>
    <m/>
    <m/>
    <m/>
    <s v="4100    GREEN MEADOW                 CT"/>
    <m/>
    <n v="34.145099999999999"/>
    <n v="-118.52970000000001"/>
    <n v="0"/>
    <x v="12"/>
  </r>
  <r>
    <n v="200516279"/>
    <d v="2020-11-06T00:00:00"/>
    <x v="166"/>
    <n v="1240"/>
    <n v="5"/>
    <x v="10"/>
    <n v="563"/>
    <n v="2"/>
    <n v="624"/>
    <s v="BATTERY - SIMPLE ASSAULT"/>
    <s v="1202 1701 0913 0416 1810"/>
    <n v="75"/>
    <s v="M"/>
    <s v="H"/>
    <n v="510"/>
    <s v="NURSING/CONVALESCENT/RETIREMENT HOME"/>
    <n v="302"/>
    <s v="BLUNT INSTRUMENT"/>
    <s v="AO"/>
    <s v="Adult Other"/>
    <n v="624"/>
    <m/>
    <m/>
    <m/>
    <s v="600 W  12TH                         ST"/>
    <m/>
    <n v="33.7333"/>
    <n v="-118.2906"/>
    <n v="0"/>
    <x v="12"/>
  </r>
  <r>
    <n v="200713752"/>
    <d v="2020-09-11T00:00:00"/>
    <x v="4"/>
    <n v="2140"/>
    <n v="7"/>
    <x v="0"/>
    <n v="721"/>
    <n v="2"/>
    <n v="950"/>
    <s v="DEFRAUDING INNKEEPER/THEFT OF SERVICES, OVER $950.01"/>
    <s v="1309 0601 0344 0104"/>
    <n v="19"/>
    <s v="M"/>
    <s v="O"/>
    <n v="503"/>
    <s v="HOTEL"/>
    <m/>
    <m/>
    <s v="AO"/>
    <s v="Adult Other"/>
    <n v="950"/>
    <m/>
    <m/>
    <m/>
    <s v="300 S  DOHENY                       DR"/>
    <m/>
    <n v="34.0732"/>
    <n v="-118.3897"/>
    <n v="0"/>
    <x v="12"/>
  </r>
  <r>
    <n v="201115952"/>
    <d v="2020-11-21T00:00:00"/>
    <x v="242"/>
    <n v="300"/>
    <n v="11"/>
    <x v="7"/>
    <n v="1177"/>
    <n v="1"/>
    <n v="230"/>
    <s v="ASSAULT WITH DEADLY WEAPON, AGGRAVATED ASSAULT"/>
    <s v="0906 1822 0302 0400 1300 0334 0416"/>
    <n v="40"/>
    <s v="M"/>
    <s v="H"/>
    <n v="102"/>
    <s v="SIDEWALK"/>
    <n v="102"/>
    <s v="HAND GUN"/>
    <s v="IC"/>
    <s v="Invest Cont"/>
    <n v="230"/>
    <m/>
    <m/>
    <m/>
    <s v="600 W  AVENUE 27"/>
    <m/>
    <n v="34.086599999999997"/>
    <n v="-118.22410000000001"/>
    <n v="0"/>
    <x v="12"/>
  </r>
  <r>
    <n v="200517591"/>
    <d v="2020-12-06T00:00:00"/>
    <x v="302"/>
    <n v="1930"/>
    <n v="5"/>
    <x v="10"/>
    <n v="551"/>
    <n v="1"/>
    <n v="331"/>
    <s v="THEFT FROM MOTOR VEHICLE - GRAND ($950.01 AND OVER)"/>
    <s v="1602 1300 0385"/>
    <n v="57"/>
    <s v="M"/>
    <s v="W"/>
    <n v="101"/>
    <s v="STREET"/>
    <m/>
    <m/>
    <s v="IC"/>
    <s v="Invest Cont"/>
    <n v="331"/>
    <m/>
    <m/>
    <m/>
    <s v="1100 W  SANTA CRUZ                   ST"/>
    <m/>
    <n v="33.744700000000002"/>
    <n v="-118.3002"/>
    <n v="0"/>
    <x v="12"/>
  </r>
  <r>
    <n v="201010979"/>
    <d v="2020-07-14T00:00:00"/>
    <x v="280"/>
    <n v="855"/>
    <n v="10"/>
    <x v="11"/>
    <n v="1019"/>
    <n v="1"/>
    <n v="440"/>
    <s v="THEFT PLAIN - PETTY ($950 &amp; UNDER)"/>
    <s v="1822 0344 1420 0216 0209"/>
    <n v="0"/>
    <s v="M"/>
    <s v="W"/>
    <n v="203"/>
    <s v="OTHER BUSINESS"/>
    <m/>
    <m/>
    <s v="IC"/>
    <s v="Invest Cont"/>
    <n v="440"/>
    <m/>
    <m/>
    <m/>
    <s v="15600    SHERMAN                      WY"/>
    <m/>
    <n v="34.201300000000003"/>
    <n v="-118.4743"/>
    <n v="0"/>
    <x v="12"/>
  </r>
  <r>
    <n v="200121870"/>
    <d v="2020-12-03T00:00:00"/>
    <x v="194"/>
    <n v="2100"/>
    <n v="1"/>
    <x v="1"/>
    <n v="164"/>
    <n v="1"/>
    <n v="330"/>
    <s v="BURGLARY FROM VEHICLE"/>
    <s v="1307 0344 0329 1609 1822"/>
    <n v="28"/>
    <s v="M"/>
    <s v="K"/>
    <n v="108"/>
    <s v="PARKING LOT"/>
    <m/>
    <m/>
    <s v="IC"/>
    <s v="Invest Cont"/>
    <n v="330"/>
    <m/>
    <m/>
    <m/>
    <s v="7TH"/>
    <s v="SPRING"/>
    <n v="34.044499999999999"/>
    <n v="-118.25230000000001"/>
    <n v="0"/>
    <x v="12"/>
  </r>
  <r>
    <n v="200708790"/>
    <d v="2020-05-01T00:00:00"/>
    <x v="179"/>
    <n v="1630"/>
    <n v="7"/>
    <x v="0"/>
    <n v="723"/>
    <n v="1"/>
    <n v="420"/>
    <s v="THEFT FROM MOTOR VEHICLE - PETTY ($950 &amp; UNDER)"/>
    <m/>
    <n v="0"/>
    <m/>
    <m/>
    <n v="101"/>
    <s v="STREET"/>
    <m/>
    <m/>
    <s v="IC"/>
    <s v="Invest Cont"/>
    <n v="420"/>
    <m/>
    <m/>
    <m/>
    <s v="100 N  HAYWORTH                     AV"/>
    <m/>
    <n v="34.074300000000001"/>
    <n v="-118.3626"/>
    <n v="0"/>
    <x v="12"/>
  </r>
  <r>
    <n v="200608921"/>
    <d v="2020-04-09T00:00:00"/>
    <x v="296"/>
    <n v="930"/>
    <n v="6"/>
    <x v="9"/>
    <n v="625"/>
    <n v="1"/>
    <n v="440"/>
    <s v="THEFT PLAIN - PETTY ($950 &amp; UNDER)"/>
    <s v="2004 0319 0344"/>
    <n v="31"/>
    <s v="M"/>
    <s v="A"/>
    <n v="102"/>
    <s v="SIDEWALK"/>
    <m/>
    <m/>
    <s v="IC"/>
    <s v="Invest Cont"/>
    <n v="440"/>
    <m/>
    <m/>
    <m/>
    <s v="2000 N  HIGHLAND                     AV"/>
    <m/>
    <n v="34.106699999999996"/>
    <n v="-118.3373"/>
    <n v="0"/>
    <x v="12"/>
  </r>
  <r>
    <n v="200614329"/>
    <d v="2020-08-23T00:00:00"/>
    <x v="223"/>
    <n v="1500"/>
    <n v="6"/>
    <x v="9"/>
    <n v="639"/>
    <n v="1"/>
    <n v="420"/>
    <s v="THEFT FROM MOTOR VEHICLE - PETTY ($950 &amp; UNDER)"/>
    <m/>
    <n v="0"/>
    <m/>
    <m/>
    <n v="101"/>
    <s v="STREET"/>
    <m/>
    <m/>
    <s v="IC"/>
    <s v="Invest Cont"/>
    <n v="420"/>
    <m/>
    <m/>
    <m/>
    <s v="1800 N  SERRANO                      AV"/>
    <m/>
    <n v="34.103499999999997"/>
    <n v="-118.30719999999999"/>
    <n v="0"/>
    <x v="12"/>
  </r>
  <r>
    <n v="200614391"/>
    <d v="2020-08-23T00:00:00"/>
    <x v="273"/>
    <n v="1700"/>
    <n v="6"/>
    <x v="9"/>
    <n v="622"/>
    <n v="1"/>
    <n v="341"/>
    <s v="THEFT-GRAND ($950.01 &amp; OVER)EXCPT,GUNS,FOWL,LIVESTK,PROD"/>
    <s v="0344 1300 1822"/>
    <n v="35"/>
    <s v="M"/>
    <s v="C"/>
    <n v="102"/>
    <s v="SIDEWALK"/>
    <m/>
    <m/>
    <s v="IC"/>
    <s v="Invest Cont"/>
    <n v="341"/>
    <m/>
    <m/>
    <m/>
    <s v="7900    ZEUS                         DR"/>
    <m/>
    <n v="34.113500000000002"/>
    <n v="-118.36879999999999"/>
    <n v="0"/>
    <x v="12"/>
  </r>
  <r>
    <n v="201207647"/>
    <d v="2020-02-22T00:00:00"/>
    <x v="19"/>
    <n v="1500"/>
    <n v="12"/>
    <x v="8"/>
    <n v="1259"/>
    <n v="1"/>
    <n v="210"/>
    <s v="ROBBERY"/>
    <s v="0906 1206 0371 0416 0446 1822 0342 0344"/>
    <n v="34"/>
    <s v="M"/>
    <s v="H"/>
    <n v="103"/>
    <s v="ALLEY"/>
    <n v="400"/>
    <s v="STRONG-ARM (HANDS, FIST, FEET OR BODILY FORCE)"/>
    <s v="IC"/>
    <s v="Invest Cont"/>
    <n v="210"/>
    <m/>
    <m/>
    <m/>
    <s v="7400    MCKINLEY                     AV"/>
    <m/>
    <n v="33.972999999999999"/>
    <n v="-118.2608"/>
    <n v="0"/>
    <x v="12"/>
  </r>
  <r>
    <n v="200609099"/>
    <d v="2020-04-15T00:00:00"/>
    <x v="193"/>
    <n v="1200"/>
    <n v="6"/>
    <x v="9"/>
    <n v="643"/>
    <n v="1"/>
    <n v="310"/>
    <s v="BURGLARY"/>
    <s v="0344 1822"/>
    <n v="0"/>
    <s v="X"/>
    <s v="X"/>
    <n v="203"/>
    <s v="OTHER BUSINESS"/>
    <m/>
    <m/>
    <s v="IC"/>
    <s v="Invest Cont"/>
    <n v="310"/>
    <m/>
    <m/>
    <m/>
    <s v="7400 W  SUNSET                       BL"/>
    <m/>
    <n v="34.100700000000003"/>
    <n v="-118.3494"/>
    <n v="0"/>
    <x v="12"/>
  </r>
  <r>
    <n v="200909313"/>
    <d v="2020-05-05T00:00:00"/>
    <x v="180"/>
    <n v="2200"/>
    <n v="9"/>
    <x v="3"/>
    <n v="974"/>
    <n v="1"/>
    <n v="230"/>
    <s v="ASSAULT WITH DEADLY WEAPON, AGGRAVATED ASSAULT"/>
    <s v="1218 0302 1822 1420 0334"/>
    <n v="39"/>
    <s v="M"/>
    <s v="O"/>
    <n v="301"/>
    <s v="GAS STATION"/>
    <n v="102"/>
    <s v="HAND GUN"/>
    <s v="AO"/>
    <s v="Adult Other"/>
    <n v="230"/>
    <m/>
    <m/>
    <m/>
    <s v="14500 W  VENTURA                      BL"/>
    <m/>
    <n v="34.154699999999998"/>
    <n v="-118.453"/>
    <n v="0"/>
    <x v="12"/>
  </r>
  <r>
    <n v="200108498"/>
    <d v="2020-03-04T00:00:00"/>
    <x v="27"/>
    <n v="800"/>
    <n v="1"/>
    <x v="1"/>
    <n v="118"/>
    <n v="1"/>
    <n v="310"/>
    <s v="BURGLARY"/>
    <s v="1822 0344"/>
    <n v="43"/>
    <s v="M"/>
    <s v="W"/>
    <n v="120"/>
    <s v="STORAGE SHED"/>
    <m/>
    <m/>
    <s v="IC"/>
    <s v="Invest Cont"/>
    <n v="310"/>
    <m/>
    <m/>
    <m/>
    <s v="1400    NAUD                         ST"/>
    <m/>
    <n v="34.065600000000003"/>
    <n v="-118.232"/>
    <n v="0"/>
    <x v="12"/>
  </r>
  <r>
    <n v="200118358"/>
    <d v="2020-09-22T00:00:00"/>
    <x v="26"/>
    <n v="650"/>
    <n v="1"/>
    <x v="1"/>
    <n v="156"/>
    <n v="1"/>
    <n v="230"/>
    <s v="ASSAULT WITH DEADLY WEAPON, AGGRAVATED ASSAULT"/>
    <s v="1202 1218 1268 0431 1822"/>
    <n v="55"/>
    <s v="F"/>
    <s v="A"/>
    <n v="401"/>
    <s v="MINI-MART"/>
    <n v="512"/>
    <s v="MACE/PEPPER SPRAY"/>
    <s v="IC"/>
    <s v="Invest Cont"/>
    <n v="230"/>
    <m/>
    <m/>
    <m/>
    <s v="6TH"/>
    <s v="SAN PEDRO"/>
    <n v="34.042900000000003"/>
    <n v="-118.2462"/>
    <n v="0"/>
    <x v="12"/>
  </r>
  <r>
    <n v="200514563"/>
    <d v="2020-09-26T00:00:00"/>
    <x v="272"/>
    <n v="1415"/>
    <n v="5"/>
    <x v="10"/>
    <n v="566"/>
    <n v="1"/>
    <n v="230"/>
    <s v="ASSAULT WITH DEADLY WEAPON, AGGRAVATED ASSAULT"/>
    <s v="1822 0342 0416 0417 1218 1309"/>
    <n v="63"/>
    <s v="M"/>
    <s v="W"/>
    <n v="103"/>
    <s v="ALLEY"/>
    <n v="307"/>
    <s v="VEHICLE"/>
    <s v="IC"/>
    <s v="Invest Cont"/>
    <n v="230"/>
    <m/>
    <m/>
    <m/>
    <s v="CENTRE"/>
    <s v="8TH"/>
    <n v="33.737000000000002"/>
    <n v="-118.28360000000001"/>
    <n v="0"/>
    <x v="12"/>
  </r>
  <r>
    <n v="200904785"/>
    <d v="2020-01-18T00:00:00"/>
    <x v="132"/>
    <n v="1200"/>
    <n v="9"/>
    <x v="3"/>
    <n v="933"/>
    <n v="2"/>
    <n v="354"/>
    <s v="THEFT OF IDENTITY"/>
    <s v="0100 0377 0926 1822"/>
    <n v="47"/>
    <s v="F"/>
    <s v="H"/>
    <n v="502"/>
    <s v="MULTI-UNIT DWELLING (APARTMENT, DUPLEX, ETC)"/>
    <m/>
    <m/>
    <s v="IC"/>
    <s v="Invest Cont"/>
    <n v="354"/>
    <m/>
    <m/>
    <m/>
    <s v="14600    FRIAR                        ST"/>
    <m/>
    <n v="34.185699999999997"/>
    <n v="-118.4509"/>
    <n v="0"/>
    <x v="12"/>
  </r>
  <r>
    <n v="200408998"/>
    <d v="2020-05-18T00:00:00"/>
    <x v="135"/>
    <n v="2015"/>
    <n v="4"/>
    <x v="4"/>
    <n v="499"/>
    <n v="1"/>
    <n v="331"/>
    <s v="THEFT FROM MOTOR VEHICLE - GRAND ($950.01 AND OVER)"/>
    <n v="344"/>
    <n v="47"/>
    <s v="F"/>
    <s v="H"/>
    <n v="104"/>
    <s v="DRIVEWAY"/>
    <m/>
    <m/>
    <s v="IC"/>
    <s v="Invest Cont"/>
    <n v="331"/>
    <m/>
    <m/>
    <m/>
    <s v="OPAL"/>
    <s v="ESPERANZA"/>
    <n v="34.020200000000003"/>
    <n v="-118.1995"/>
    <n v="0"/>
    <x v="12"/>
  </r>
  <r>
    <n v="200414982"/>
    <d v="2020-11-17T00:00:00"/>
    <x v="363"/>
    <n v="1600"/>
    <n v="4"/>
    <x v="4"/>
    <n v="461"/>
    <n v="1"/>
    <n v="761"/>
    <s v="BRANDISH WEAPON"/>
    <s v="0913 0421 1402"/>
    <n v="42"/>
    <s v="F"/>
    <s v="H"/>
    <n v="101"/>
    <s v="STREET"/>
    <n v="511"/>
    <s v="VERBAL THREAT"/>
    <s v="AA"/>
    <s v="Adult Arrest"/>
    <n v="761"/>
    <n v="998"/>
    <m/>
    <m/>
    <s v="300 S  PECAN                        ST"/>
    <m/>
    <n v="34.043500000000002"/>
    <n v="-118.2218"/>
    <n v="1"/>
    <x v="12"/>
  </r>
  <r>
    <n v="200105244"/>
    <d v="2020-01-18T00:00:00"/>
    <x v="54"/>
    <n v="1700"/>
    <n v="1"/>
    <x v="1"/>
    <n v="111"/>
    <n v="1"/>
    <n v="510"/>
    <s v="VEHICLE - STOLEN"/>
    <m/>
    <n v="0"/>
    <m/>
    <m/>
    <n v="108"/>
    <s v="PARKING LOT"/>
    <m/>
    <m/>
    <s v="IC"/>
    <s v="Invest Cont"/>
    <n v="510"/>
    <m/>
    <m/>
    <m/>
    <s v="800 N  BROADWAY"/>
    <m/>
    <n v="34.0623"/>
    <n v="-118.2383"/>
    <n v="0"/>
    <x v="12"/>
  </r>
  <r>
    <n v="200612465"/>
    <d v="2020-07-11T00:00:00"/>
    <x v="247"/>
    <n v="1930"/>
    <n v="6"/>
    <x v="9"/>
    <n v="637"/>
    <n v="1"/>
    <n v="230"/>
    <s v="ASSAULT WITH DEADLY WEAPON, AGGRAVATED ASSAULT"/>
    <s v="0400 0416 0429 0408 0305 1822"/>
    <n v="25"/>
    <s v="M"/>
    <s v="W"/>
    <n v="102"/>
    <s v="SIDEWALK"/>
    <n v="400"/>
    <s v="STRONG-ARM (HANDS, FIST, FEET OR BODILY FORCE)"/>
    <s v="IC"/>
    <s v="Invest Cont"/>
    <n v="230"/>
    <m/>
    <m/>
    <m/>
    <s v="1700 N  BRONSON                      AV"/>
    <m/>
    <n v="34.101700000000001"/>
    <n v="-118.318"/>
    <n v="0"/>
    <x v="12"/>
  </r>
  <r>
    <n v="200118377"/>
    <d v="2020-09-23T00:00:00"/>
    <x v="26"/>
    <n v="1925"/>
    <n v="1"/>
    <x v="1"/>
    <n v="133"/>
    <n v="2"/>
    <n v="624"/>
    <s v="BATTERY - SIMPLE ASSAULT"/>
    <s v="1822 0917 0448"/>
    <n v="53"/>
    <s v="M"/>
    <s v="B"/>
    <n v="502"/>
    <s v="MULTI-UNIT DWELLING (APARTMENT, DUPLEX, ETC)"/>
    <n v="400"/>
    <s v="STRONG-ARM (HANDS, FIST, FEET OR BODILY FORCE)"/>
    <s v="IC"/>
    <s v="Invest Cont"/>
    <n v="624"/>
    <m/>
    <m/>
    <m/>
    <s v="200 S  SPRING                       ST"/>
    <m/>
    <n v="34.051699999999997"/>
    <n v="-118.2474"/>
    <n v="0"/>
    <x v="12"/>
  </r>
  <r>
    <n v="200109614"/>
    <d v="2020-03-24T00:00:00"/>
    <x v="321"/>
    <n v="540"/>
    <n v="1"/>
    <x v="1"/>
    <n v="155"/>
    <n v="2"/>
    <n v="624"/>
    <s v="BATTERY - SIMPLE ASSAULT"/>
    <s v="0416 1218 1822"/>
    <n v="52"/>
    <s v="F"/>
    <s v="B"/>
    <n v="102"/>
    <s v="SIDEWALK"/>
    <n v="400"/>
    <s v="STRONG-ARM (HANDS, FIST, FEET OR BODILY FORCE)"/>
    <s v="IC"/>
    <s v="Invest Cont"/>
    <n v="624"/>
    <m/>
    <m/>
    <m/>
    <s v="5TH"/>
    <s v="WALL                         ST"/>
    <n v="34.044899999999998"/>
    <n v="-118.2458"/>
    <n v="0"/>
    <x v="12"/>
  </r>
  <r>
    <n v="200905852"/>
    <d v="2020-02-11T00:00:00"/>
    <x v="159"/>
    <n v="1850"/>
    <n v="9"/>
    <x v="3"/>
    <n v="933"/>
    <n v="1"/>
    <n v="230"/>
    <s v="ASSAULT WITH DEADLY WEAPON, AGGRAVATED ASSAULT"/>
    <s v="0416 0913 0361"/>
    <n v="50"/>
    <s v="M"/>
    <s v="H"/>
    <n v="502"/>
    <s v="MULTI-UNIT DWELLING (APARTMENT, DUPLEX, ETC)"/>
    <n v="500"/>
    <s v="UNKNOWN WEAPON/OTHER WEAPON"/>
    <s v="AA"/>
    <s v="Adult Arrest"/>
    <n v="230"/>
    <m/>
    <m/>
    <m/>
    <s v="14600    CALVERT                      ST"/>
    <m/>
    <n v="34.181699999999999"/>
    <n v="-118.4509"/>
    <n v="1"/>
    <x v="12"/>
  </r>
  <r>
    <n v="200906820"/>
    <d v="2020-03-02T00:00:00"/>
    <x v="38"/>
    <n v="1500"/>
    <n v="9"/>
    <x v="3"/>
    <n v="974"/>
    <n v="1"/>
    <n v="510"/>
    <s v="VEHICLE - STOLEN"/>
    <m/>
    <n v="0"/>
    <m/>
    <m/>
    <n v="108"/>
    <s v="PARKING LOT"/>
    <m/>
    <m/>
    <s v="IC"/>
    <s v="Invest Cont"/>
    <n v="510"/>
    <m/>
    <m/>
    <m/>
    <s v="4500    VAN NUYS                     BL"/>
    <m/>
    <n v="34.154699999999998"/>
    <n v="-118.453"/>
    <n v="0"/>
    <x v="12"/>
  </r>
  <r>
    <n v="200216971"/>
    <d v="2020-11-01T00:00:00"/>
    <x v="161"/>
    <n v="2230"/>
    <n v="2"/>
    <x v="5"/>
    <n v="217"/>
    <n v="2"/>
    <n v="745"/>
    <s v="VANDALISM - MISDEAMEANOR ($399 OR UNDER)"/>
    <s v="0329 1307 1609 1266"/>
    <n v="30"/>
    <s v="M"/>
    <s v="O"/>
    <n v="122"/>
    <s v="VEHICLE, PASSENGER/TRUCK"/>
    <m/>
    <m/>
    <s v="IC"/>
    <s v="Invest Cont"/>
    <n v="745"/>
    <m/>
    <m/>
    <m/>
    <s v="UNION                        ST"/>
    <s v="PALO ALTO"/>
    <n v="34.072699999999998"/>
    <n v="-118.2637"/>
    <n v="0"/>
    <x v="12"/>
  </r>
  <r>
    <n v="200813358"/>
    <d v="2020-08-26T00:00:00"/>
    <x v="319"/>
    <n v="1300"/>
    <n v="8"/>
    <x v="12"/>
    <n v="802"/>
    <n v="2"/>
    <n v="664"/>
    <s v="BUNCO, PETTY THEFT"/>
    <s v="0701 1822"/>
    <n v="17"/>
    <s v="F"/>
    <s v="W"/>
    <n v="501"/>
    <s v="SINGLE FAMILY DWELLING"/>
    <m/>
    <m/>
    <s v="IC"/>
    <s v="Invest Cont"/>
    <n v="664"/>
    <m/>
    <m/>
    <m/>
    <s v="1000    ILIFF                        ST"/>
    <m/>
    <n v="34.047699999999999"/>
    <n v="-118.51909999999999"/>
    <n v="0"/>
    <x v="12"/>
  </r>
  <r>
    <n v="201015802"/>
    <d v="2020-12-06T00:00:00"/>
    <x v="121"/>
    <n v="1700"/>
    <n v="10"/>
    <x v="11"/>
    <n v="1021"/>
    <n v="2"/>
    <n v="745"/>
    <s v="VANDALISM - MISDEAMEANOR ($399 OR UNDER)"/>
    <s v="0329 1822 1300"/>
    <n v="50"/>
    <s v="F"/>
    <s v="W"/>
    <n v="122"/>
    <s v="VEHICLE, PASSENGER/TRUCK"/>
    <m/>
    <m/>
    <s v="IC"/>
    <s v="Invest Cont"/>
    <n v="745"/>
    <m/>
    <m/>
    <m/>
    <s v="19300    ARCHWOOD                     ST"/>
    <m/>
    <n v="34.1922"/>
    <n v="-118.5579"/>
    <n v="0"/>
    <x v="12"/>
  </r>
  <r>
    <n v="200100833"/>
    <d v="2020-06-05T00:00:00"/>
    <x v="150"/>
    <n v="2340"/>
    <n v="1"/>
    <x v="1"/>
    <n v="158"/>
    <n v="1"/>
    <n v="310"/>
    <s v="BURGLARY"/>
    <s v="1402 0421 1414 2004 0447 1609 0344"/>
    <n v="0"/>
    <s v="X"/>
    <s v="X"/>
    <n v="301"/>
    <s v="GAS STATION"/>
    <n v="500"/>
    <s v="UNKNOWN WEAPON/OTHER WEAPON"/>
    <s v="AO"/>
    <s v="Adult Other"/>
    <n v="310"/>
    <n v="998"/>
    <m/>
    <m/>
    <s v="5TH"/>
    <s v="ALAMEDA"/>
    <n v="34.039499999999997"/>
    <n v="-118.2405"/>
    <n v="0"/>
    <x v="12"/>
  </r>
  <r>
    <n v="200110405"/>
    <d v="2020-04-13T00:00:00"/>
    <x v="139"/>
    <n v="1252"/>
    <n v="1"/>
    <x v="1"/>
    <n v="161"/>
    <n v="2"/>
    <n v="668"/>
    <s v="EMBEZZLEMENT, GRAND THEFT ($950.01 &amp; OVER)"/>
    <m/>
    <n v="0"/>
    <m/>
    <m/>
    <n v="203"/>
    <s v="OTHER BUSINESS"/>
    <m/>
    <m/>
    <s v="IC"/>
    <s v="Invest Cont"/>
    <n v="668"/>
    <m/>
    <m/>
    <m/>
    <s v="900 W  8TH                          ST"/>
    <m/>
    <n v="34.047899999999998"/>
    <n v="-118.2612"/>
    <n v="0"/>
    <x v="12"/>
  </r>
  <r>
    <n v="201205531"/>
    <d v="2020-01-22T00:00:00"/>
    <x v="327"/>
    <n v="2240"/>
    <n v="12"/>
    <x v="8"/>
    <n v="1268"/>
    <n v="1"/>
    <n v="210"/>
    <s v="ROBBERY"/>
    <s v="0344 1822 0400 0416 0336"/>
    <n v="29"/>
    <s v="F"/>
    <s v="B"/>
    <n v="101"/>
    <s v="STREET"/>
    <n v="400"/>
    <s v="STRONG-ARM (HANDS, FIST, FEET OR BODILY FORCE)"/>
    <s v="IC"/>
    <s v="Invest Cont"/>
    <n v="210"/>
    <m/>
    <m/>
    <m/>
    <s v="80TH                         ST"/>
    <s v="SAN PEDRO                    ST"/>
    <n v="33.967100000000002"/>
    <n v="-118.26949999999999"/>
    <n v="0"/>
    <x v="12"/>
  </r>
  <r>
    <n v="200814709"/>
    <d v="2020-09-30T00:00:00"/>
    <x v="64"/>
    <n v="100"/>
    <n v="8"/>
    <x v="12"/>
    <n v="849"/>
    <n v="1"/>
    <n v="480"/>
    <s v="BIKE - STOLEN"/>
    <s v="0397 0344 1822 1602"/>
    <n v="48"/>
    <s v="F"/>
    <s v="A"/>
    <n v="102"/>
    <s v="SIDEWALK"/>
    <m/>
    <m/>
    <s v="IC"/>
    <s v="Invest Cont"/>
    <n v="480"/>
    <m/>
    <m/>
    <m/>
    <s v="900 S  SHERBOURNE                   DR"/>
    <m/>
    <n v="34.059399999999997"/>
    <n v="-118.3793"/>
    <n v="0"/>
    <x v="12"/>
  </r>
  <r>
    <n v="200517446"/>
    <d v="2020-11-26T00:00:00"/>
    <x v="291"/>
    <n v="1235"/>
    <n v="5"/>
    <x v="10"/>
    <n v="514"/>
    <n v="1"/>
    <n v="251"/>
    <s v="SHOTS FIRED AT INHABITED DWELLING"/>
    <n v="1822"/>
    <n v="80"/>
    <s v="X"/>
    <s v="X"/>
    <n v="502"/>
    <s v="MULTI-UNIT DWELLING (APARTMENT, DUPLEX, ETC)"/>
    <n v="102"/>
    <s v="HAND GUN"/>
    <s v="IC"/>
    <s v="Invest Cont"/>
    <n v="251"/>
    <m/>
    <m/>
    <m/>
    <s v="900 N  WILMINGTON                   BL"/>
    <m/>
    <n v="33.789700000000003"/>
    <n v="-118.2787"/>
    <n v="0"/>
    <x v="12"/>
  </r>
  <r>
    <n v="200717447"/>
    <d v="2020-12-24T00:00:00"/>
    <x v="228"/>
    <n v="315"/>
    <n v="7"/>
    <x v="0"/>
    <n v="727"/>
    <n v="1"/>
    <n v="331"/>
    <s v="THEFT FROM MOTOR VEHICLE - GRAND ($950.01 AND OVER)"/>
    <s v="0344 1300 1822"/>
    <n v="27"/>
    <s v="M"/>
    <s v="O"/>
    <n v="101"/>
    <s v="STREET"/>
    <m/>
    <m/>
    <s v="IC"/>
    <s v="Invest Cont"/>
    <n v="331"/>
    <m/>
    <m/>
    <m/>
    <s v="200 S  MANSFIELD                    AV"/>
    <m/>
    <n v="34.068899999999999"/>
    <n v="-118.3408"/>
    <n v="0"/>
    <x v="12"/>
  </r>
  <r>
    <n v="201210966"/>
    <d v="2020-04-13T00:00:00"/>
    <x v="3"/>
    <n v="230"/>
    <n v="12"/>
    <x v="8"/>
    <n v="1249"/>
    <n v="1"/>
    <n v="121"/>
    <s v="RAPE, FORCIBLE"/>
    <s v="0908 1300 1822"/>
    <n v="18"/>
    <s v="F"/>
    <s v="H"/>
    <n v="101"/>
    <s v="STREET"/>
    <n v="400"/>
    <s v="STRONG-ARM (HANDS, FIST, FEET OR BODILY FORCE)"/>
    <s v="IC"/>
    <s v="Invest Cont"/>
    <n v="121"/>
    <m/>
    <m/>
    <m/>
    <s v="66TH"/>
    <s v="FIGUEROA"/>
    <n v="33.979799999999997"/>
    <n v="-118.28270000000001"/>
    <n v="0"/>
    <x v="12"/>
  </r>
  <r>
    <n v="200107523"/>
    <d v="2020-02-20T00:00:00"/>
    <x v="270"/>
    <n v="1700"/>
    <n v="1"/>
    <x v="1"/>
    <n v="138"/>
    <n v="1"/>
    <n v="210"/>
    <s v="ROBBERY"/>
    <s v="1266 2004 1822 0416 0446"/>
    <n v="19"/>
    <s v="X"/>
    <s v="X"/>
    <n v="406"/>
    <s v="OTHER STORE"/>
    <n v="400"/>
    <s v="STRONG-ARM (HANDS, FIST, FEET OR BODILY FORCE)"/>
    <s v="AO"/>
    <s v="Adult Other"/>
    <n v="210"/>
    <m/>
    <m/>
    <m/>
    <s v="200 S  LOS ANGELES                  ST"/>
    <m/>
    <n v="34.048499999999997"/>
    <n v="-118.2448"/>
    <n v="0"/>
    <x v="12"/>
  </r>
  <r>
    <n v="201217369"/>
    <d v="2020-07-29T00:00:00"/>
    <x v="190"/>
    <n v="801"/>
    <n v="12"/>
    <x v="8"/>
    <n v="1259"/>
    <n v="1"/>
    <n v="110"/>
    <s v="CRIMINAL HOMICIDE"/>
    <s v="1817 0411 0913"/>
    <n v="56"/>
    <s v="M"/>
    <s v="A"/>
    <n v="502"/>
    <s v="MULTI-UNIT DWELLING (APARTMENT, DUPLEX, ETC)"/>
    <n v="223"/>
    <s v="UNKNOWN TYPE CUTTING INSTRUMENT"/>
    <s v="IC"/>
    <s v="Invest Cont"/>
    <n v="110"/>
    <m/>
    <m/>
    <m/>
    <s v="800 E  76TH                         PL"/>
    <m/>
    <n v="33.970300000000002"/>
    <n v="-118.2608"/>
    <n v="0"/>
    <x v="12"/>
  </r>
  <r>
    <n v="200118408"/>
    <d v="2020-09-23T00:00:00"/>
    <x v="83"/>
    <n v="100"/>
    <n v="1"/>
    <x v="1"/>
    <n v="135"/>
    <n v="1"/>
    <n v="330"/>
    <s v="BURGLARY FROM VEHICLE"/>
    <s v="1609 0344 1307 1822 0329"/>
    <n v="23"/>
    <s v="M"/>
    <s v="A"/>
    <n v="108"/>
    <s v="PARKING LOT"/>
    <m/>
    <m/>
    <s v="IC"/>
    <s v="Invest Cont"/>
    <n v="330"/>
    <m/>
    <m/>
    <m/>
    <s v="200 S  MAIN                         ST"/>
    <m/>
    <n v="34.050600000000003"/>
    <n v="-118.2449"/>
    <n v="0"/>
    <x v="12"/>
  </r>
  <r>
    <n v="200613059"/>
    <d v="2020-07-25T00:00:00"/>
    <x v="148"/>
    <n v="1500"/>
    <n v="6"/>
    <x v="9"/>
    <n v="679"/>
    <n v="1"/>
    <n v="510"/>
    <s v="VEHICLE - STOLEN"/>
    <m/>
    <n v="0"/>
    <m/>
    <m/>
    <n v="101"/>
    <s v="STREET"/>
    <m/>
    <m/>
    <s v="IC"/>
    <s v="Invest Cont"/>
    <n v="510"/>
    <m/>
    <m/>
    <m/>
    <s v="SANTA MONICA                 BL"/>
    <s v="NORMANDIE                    AV"/>
    <n v="34.090800000000002"/>
    <n v="-118.3005"/>
    <n v="0"/>
    <x v="12"/>
  </r>
  <r>
    <n v="200710218"/>
    <d v="2020-06-09T00:00:00"/>
    <x v="108"/>
    <n v="2320"/>
    <n v="7"/>
    <x v="0"/>
    <n v="764"/>
    <n v="2"/>
    <n v="626"/>
    <s v="INTIMATE PARTNER - SIMPLE ASSAULT"/>
    <s v="0416 1813 2000"/>
    <n v="33"/>
    <s v="F"/>
    <s v="H"/>
    <n v="101"/>
    <s v="STREET"/>
    <n v="400"/>
    <s v="STRONG-ARM (HANDS, FIST, FEET OR BODILY FORCE)"/>
    <s v="AA"/>
    <s v="Adult Arrest"/>
    <n v="626"/>
    <m/>
    <m/>
    <m/>
    <s v="REDONDO                      ST"/>
    <s v="VENICE                       BL"/>
    <n v="34.045299999999997"/>
    <n v="-118.35039999999999"/>
    <n v="1"/>
    <x v="12"/>
  </r>
  <r>
    <n v="200207002"/>
    <d v="2020-02-28T00:00:00"/>
    <x v="309"/>
    <n v="800"/>
    <n v="2"/>
    <x v="5"/>
    <n v="265"/>
    <n v="1"/>
    <n v="350"/>
    <s v="THEFT, PERSON"/>
    <s v="0913 2011 0432 0421 0443 2000 1813"/>
    <n v="42"/>
    <s v="F"/>
    <s v="H"/>
    <n v="502"/>
    <s v="MULTI-UNIT DWELLING (APARTMENT, DUPLEX, ETC)"/>
    <n v="511"/>
    <s v="VERBAL THREAT"/>
    <s v="AO"/>
    <s v="Adult Other"/>
    <n v="350"/>
    <n v="930"/>
    <m/>
    <m/>
    <s v="800 S  WESTLAKE                     AV"/>
    <m/>
    <n v="34.052900000000001"/>
    <n v="-118.27760000000001"/>
    <n v="0"/>
    <x v="12"/>
  </r>
  <r>
    <n v="200407524"/>
    <d v="2020-04-02T00:00:00"/>
    <x v="152"/>
    <n v="2300"/>
    <n v="4"/>
    <x v="4"/>
    <n v="439"/>
    <n v="1"/>
    <n v="330"/>
    <s v="BURGLARY FROM VEHICLE"/>
    <s v="0344 1302 0329"/>
    <n v="34"/>
    <s v="F"/>
    <s v="H"/>
    <n v="101"/>
    <s v="STREET"/>
    <m/>
    <m/>
    <s v="IC"/>
    <s v="Invest Cont"/>
    <n v="330"/>
    <m/>
    <m/>
    <m/>
    <s v="1900 N  MARIANNA                     AV"/>
    <m/>
    <n v="34.063800000000001"/>
    <n v="-118.1785"/>
    <n v="0"/>
    <x v="12"/>
  </r>
  <r>
    <n v="200415786"/>
    <d v="2020-12-09T00:00:00"/>
    <x v="308"/>
    <n v="2318"/>
    <n v="4"/>
    <x v="4"/>
    <n v="443"/>
    <n v="2"/>
    <n v="439"/>
    <s v="FALSE POLICE REPORT"/>
    <s v="0392 1402 1419 1407"/>
    <n v="0"/>
    <s v="X"/>
    <s v="X"/>
    <n v="712"/>
    <s v="COLISEUM"/>
    <m/>
    <m/>
    <s v="AA"/>
    <s v="Adult Arrest"/>
    <n v="439"/>
    <n v="998"/>
    <m/>
    <m/>
    <s v="1800    MARENGO                      ST"/>
    <m/>
    <n v="34.060899999999997"/>
    <n v="-118.2052"/>
    <n v="1"/>
    <x v="12"/>
  </r>
  <r>
    <n v="201309077"/>
    <d v="2020-04-05T00:00:00"/>
    <x v="193"/>
    <n v="1021"/>
    <n v="13"/>
    <x v="6"/>
    <n v="1391"/>
    <n v="1"/>
    <n v="230"/>
    <s v="ASSAULT WITH DEADLY WEAPON, AGGRAVATED ASSAULT"/>
    <s v="1822 1309 0445 0416 0605"/>
    <n v="55"/>
    <s v="M"/>
    <s v="B"/>
    <n v="101"/>
    <s v="STREET"/>
    <n v="500"/>
    <s v="UNKNOWN WEAPON/OTHER WEAPON"/>
    <s v="IC"/>
    <s v="Invest Cont"/>
    <n v="230"/>
    <m/>
    <m/>
    <m/>
    <s v="GAGE                         AV"/>
    <s v="GRAND                        AV"/>
    <n v="33.982399999999998"/>
    <n v="-118.2801"/>
    <n v="0"/>
    <x v="12"/>
  </r>
  <r>
    <n v="201111676"/>
    <d v="2020-07-21T00:00:00"/>
    <x v="284"/>
    <n v="1920"/>
    <n v="11"/>
    <x v="7"/>
    <n v="1161"/>
    <n v="2"/>
    <n v="745"/>
    <s v="VANDALISM - MISDEAMEANOR ($399 OR UNDER)"/>
    <n v="329"/>
    <n v="52"/>
    <s v="M"/>
    <s v="H"/>
    <n v="119"/>
    <s v="PORCH, RESIDENTIAL"/>
    <m/>
    <m/>
    <s v="IC"/>
    <s v="Invest Cont"/>
    <n v="745"/>
    <m/>
    <m/>
    <m/>
    <s v="1200 N  EDGEMONT                     ST"/>
    <m/>
    <n v="34.0931"/>
    <n v="-118.2983"/>
    <n v="0"/>
    <x v="12"/>
  </r>
  <r>
    <n v="200112187"/>
    <d v="2020-05-26T00:00:00"/>
    <x v="189"/>
    <n v="1100"/>
    <n v="1"/>
    <x v="1"/>
    <n v="135"/>
    <n v="1"/>
    <n v="330"/>
    <s v="BURGLARY FROM VEHICLE"/>
    <s v="0329 1822 1307 1609 0344"/>
    <n v="39"/>
    <s v="F"/>
    <s v="W"/>
    <n v="502"/>
    <s v="MULTI-UNIT DWELLING (APARTMENT, DUPLEX, ETC)"/>
    <m/>
    <m/>
    <s v="IC"/>
    <s v="Invest Cont"/>
    <n v="330"/>
    <m/>
    <m/>
    <m/>
    <s v="300 S  MAIN                         ST"/>
    <m/>
    <n v="34.049599999999998"/>
    <n v="-118.2458"/>
    <n v="0"/>
    <x v="12"/>
  </r>
  <r>
    <n v="200306616"/>
    <d v="2020-02-13T00:00:00"/>
    <x v="27"/>
    <n v="1700"/>
    <n v="3"/>
    <x v="2"/>
    <n v="338"/>
    <n v="1"/>
    <n v="331"/>
    <s v="THEFT FROM MOTOR VEHICLE - GRAND ($950.01 AND OVER)"/>
    <s v="1606 0344 1251 0352 0386"/>
    <n v="22"/>
    <s v="M"/>
    <s v="W"/>
    <n v="103"/>
    <s v="ALLEY"/>
    <m/>
    <m/>
    <s v="IC"/>
    <s v="Invest Cont"/>
    <n v="331"/>
    <m/>
    <m/>
    <m/>
    <s v="1200 W  29TH                         ST"/>
    <m/>
    <n v="34.028399999999998"/>
    <n v="-118.28660000000001"/>
    <n v="0"/>
    <x v="12"/>
  </r>
  <r>
    <n v="201211639"/>
    <d v="2020-04-14T00:00:00"/>
    <x v="292"/>
    <n v="2200"/>
    <n v="12"/>
    <x v="8"/>
    <n v="1249"/>
    <n v="1"/>
    <n v="420"/>
    <s v="THEFT FROM MOTOR VEHICLE - PETTY ($950 &amp; UNDER)"/>
    <s v="0344 0385"/>
    <n v="63"/>
    <s v="M"/>
    <s v="H"/>
    <n v="101"/>
    <s v="STREET"/>
    <m/>
    <m/>
    <s v="IC"/>
    <s v="Invest Cont"/>
    <n v="420"/>
    <m/>
    <m/>
    <m/>
    <s v="400 W  65TH                         ST"/>
    <m/>
    <n v="33.980699999999999"/>
    <n v="-118.2813"/>
    <n v="0"/>
    <x v="12"/>
  </r>
  <r>
    <n v="201224045"/>
    <d v="2020-11-07T00:00:00"/>
    <x v="164"/>
    <n v="1230"/>
    <n v="12"/>
    <x v="8"/>
    <n v="1239"/>
    <n v="1"/>
    <n v="510"/>
    <s v="VEHICLE - STOLEN"/>
    <m/>
    <n v="0"/>
    <m/>
    <m/>
    <n v="101"/>
    <s v="STREET"/>
    <m/>
    <m/>
    <s v="IC"/>
    <s v="Invest Cont"/>
    <n v="510"/>
    <m/>
    <m/>
    <m/>
    <s v="5800 S  VERMONT                      AV"/>
    <m/>
    <n v="33.988300000000002"/>
    <n v="-118.2915"/>
    <n v="0"/>
    <x v="12"/>
  </r>
  <r>
    <n v="200121173"/>
    <d v="2020-11-17T00:00:00"/>
    <x v="363"/>
    <n v="1435"/>
    <n v="1"/>
    <x v="1"/>
    <n v="105"/>
    <n v="1"/>
    <n v="230"/>
    <s v="ASSAULT WITH DEADLY WEAPON, AGGRAVATED ASSAULT"/>
    <s v="0334 0445 1822"/>
    <n v="0"/>
    <s v="M"/>
    <s v="H"/>
    <n v="101"/>
    <s v="STREET"/>
    <n v="207"/>
    <s v="OTHER KNIFE"/>
    <s v="IC"/>
    <s v="Invest Cont"/>
    <n v="230"/>
    <m/>
    <m/>
    <m/>
    <s v="CASANOVA"/>
    <s v="BROADWAY"/>
    <n v="34.071899999999999"/>
    <n v="-118.22929999999999"/>
    <n v="0"/>
    <x v="12"/>
  </r>
  <r>
    <n v="200400964"/>
    <d v="2020-08-01T00:00:00"/>
    <x v="200"/>
    <n v="200"/>
    <n v="4"/>
    <x v="4"/>
    <n v="449"/>
    <n v="2"/>
    <n v="740"/>
    <s v="VANDALISM - FELONY ($400 &amp; OVER, ALL CHURCH VANDALISMS)"/>
    <n v="329"/>
    <n v="42"/>
    <s v="M"/>
    <s v="H"/>
    <n v="101"/>
    <s v="STREET"/>
    <m/>
    <m/>
    <s v="IC"/>
    <s v="Invest Cont"/>
    <n v="740"/>
    <m/>
    <m/>
    <m/>
    <s v="2600    MARENGO                      ST"/>
    <m/>
    <n v="34.054499999999997"/>
    <n v="-118.19889999999999"/>
    <n v="0"/>
    <x v="12"/>
  </r>
  <r>
    <n v="200705404"/>
    <d v="2020-01-30T00:00:00"/>
    <x v="356"/>
    <n v="1900"/>
    <n v="7"/>
    <x v="0"/>
    <n v="782"/>
    <n v="2"/>
    <n v="740"/>
    <s v="VANDALISM - FELONY ($400 &amp; OVER, ALL CHURCH VANDALISMS)"/>
    <s v="0329 1307"/>
    <n v="31"/>
    <s v="M"/>
    <s v="O"/>
    <n v="122"/>
    <s v="VEHICLE, PASSENGER/TRUCK"/>
    <m/>
    <m/>
    <s v="IC"/>
    <s v="Invest Cont"/>
    <n v="740"/>
    <m/>
    <m/>
    <m/>
    <s v="6000    VENICE                       BL"/>
    <m/>
    <n v="34.037399999999998"/>
    <n v="-118.374"/>
    <n v="0"/>
    <x v="12"/>
  </r>
  <r>
    <n v="201211116"/>
    <d v="2020-04-17T00:00:00"/>
    <x v="77"/>
    <n v="1900"/>
    <n v="12"/>
    <x v="8"/>
    <n v="1256"/>
    <n v="2"/>
    <n v="740"/>
    <s v="VANDALISM - FELONY ($400 &amp; OVER, ALL CHURCH VANDALISMS)"/>
    <s v="0329 1822"/>
    <n v="49"/>
    <s v="M"/>
    <s v="B"/>
    <n v="502"/>
    <s v="MULTI-UNIT DWELLING (APARTMENT, DUPLEX, ETC)"/>
    <m/>
    <m/>
    <s v="IC"/>
    <s v="Invest Cont"/>
    <n v="740"/>
    <m/>
    <m/>
    <m/>
    <s v="800 W  73RD                         ST"/>
    <m/>
    <n v="33.973700000000001"/>
    <n v="-118.2871"/>
    <n v="0"/>
    <x v="12"/>
  </r>
  <r>
    <n v="200211505"/>
    <d v="2020-06-19T00:00:00"/>
    <x v="339"/>
    <n v="200"/>
    <n v="2"/>
    <x v="5"/>
    <n v="249"/>
    <n v="1"/>
    <n v="230"/>
    <s v="ASSAULT WITH DEADLY WEAPON, AGGRAVATED ASSAULT"/>
    <s v="1822 1218 2004 0416 0445"/>
    <n v="57"/>
    <s v="F"/>
    <s v="H"/>
    <n v="102"/>
    <s v="SIDEWALK"/>
    <n v="312"/>
    <s v="PIPE/METAL PIPE"/>
    <s v="IC"/>
    <s v="Invest Cont"/>
    <n v="230"/>
    <m/>
    <m/>
    <m/>
    <s v="7TH                          ST"/>
    <s v="BEAUDRY                      BL"/>
    <n v="34.054200000000002"/>
    <n v="-118.2611"/>
    <n v="0"/>
    <x v="12"/>
  </r>
  <r>
    <n v="200320073"/>
    <d v="2020-11-08T00:00:00"/>
    <x v="68"/>
    <n v="550"/>
    <n v="3"/>
    <x v="2"/>
    <n v="328"/>
    <n v="1"/>
    <n v="410"/>
    <s v="BURGLARY FROM VEHICLE, ATTEMPTED"/>
    <s v="1822 0329 1251 1307 0345"/>
    <n v="20"/>
    <s v="M"/>
    <s v="W"/>
    <n v="108"/>
    <s v="PARKING LOT"/>
    <m/>
    <m/>
    <s v="IC"/>
    <s v="Invest Cont"/>
    <n v="410"/>
    <m/>
    <m/>
    <m/>
    <s v="600 W  28TH                         ST"/>
    <m/>
    <n v="34.0261"/>
    <n v="-118.2774"/>
    <n v="0"/>
    <x v="12"/>
  </r>
  <r>
    <n v="200213599"/>
    <d v="2020-08-11T00:00:00"/>
    <x v="89"/>
    <n v="1115"/>
    <n v="2"/>
    <x v="5"/>
    <n v="257"/>
    <n v="2"/>
    <n v="624"/>
    <s v="BATTERY - SIMPLE ASSAULT"/>
    <s v="1822 0342 1300 0417 0429 0416 0446 1218 1313"/>
    <n v="0"/>
    <s v="F"/>
    <s v="W"/>
    <n v="102"/>
    <s v="SIDEWALK"/>
    <n v="400"/>
    <s v="STRONG-ARM (HANDS, FIST, FEET OR BODILY FORCE)"/>
    <s v="IC"/>
    <s v="Invest Cont"/>
    <n v="624"/>
    <m/>
    <m/>
    <m/>
    <s v="7TH                          ST"/>
    <s v="GARLAND"/>
    <n v="34.051699999999997"/>
    <n v="-118.2663"/>
    <n v="0"/>
    <x v="12"/>
  </r>
  <r>
    <n v="201012503"/>
    <d v="2020-08-27T00:00:00"/>
    <x v="214"/>
    <n v="530"/>
    <n v="10"/>
    <x v="11"/>
    <n v="1029"/>
    <n v="2"/>
    <n v="740"/>
    <s v="VANDALISM - FELONY ($400 &amp; OVER, ALL CHURCH VANDALISMS)"/>
    <s v="0329 1822 0447 1420 0209 1414"/>
    <n v="0"/>
    <s v="M"/>
    <s v="W"/>
    <n v="301"/>
    <s v="GAS STATION"/>
    <n v="306"/>
    <s v="ROCK/THROWN OBJECT"/>
    <s v="IC"/>
    <s v="Invest Cont"/>
    <n v="740"/>
    <m/>
    <m/>
    <m/>
    <s v="15600    SHERMAN                      WY"/>
    <m/>
    <n v="34.201099999999997"/>
    <n v="-118.474"/>
    <n v="0"/>
    <x v="12"/>
  </r>
  <r>
    <n v="200106386"/>
    <d v="2020-02-04T00:00:00"/>
    <x v="233"/>
    <n v="50"/>
    <n v="1"/>
    <x v="1"/>
    <n v="119"/>
    <n v="1"/>
    <n v="440"/>
    <s v="THEFT PLAIN - PETTY ($950 &amp; UNDER)"/>
    <s v="0910 0344 1822 2032"/>
    <n v="41"/>
    <s v="M"/>
    <s v="W"/>
    <n v="834"/>
    <s v="LA UNION STATION (NOT LINE SPECIFIC)"/>
    <m/>
    <m/>
    <s v="IC"/>
    <s v="Invest Cont"/>
    <n v="440"/>
    <m/>
    <m/>
    <m/>
    <s v="00    GATEWAY PLAZA                DR"/>
    <m/>
    <n v="34.055100000000003"/>
    <n v="-118.2323"/>
    <n v="0"/>
    <x v="12"/>
  </r>
  <r>
    <n v="200913447"/>
    <d v="2020-08-13T00:00:00"/>
    <x v="175"/>
    <n v="1700"/>
    <n v="9"/>
    <x v="3"/>
    <n v="929"/>
    <n v="1"/>
    <n v="510"/>
    <s v="VEHICLE - STOLEN"/>
    <m/>
    <n v="0"/>
    <m/>
    <m/>
    <n v="101"/>
    <s v="STREET"/>
    <m/>
    <m/>
    <s v="IC"/>
    <s v="Invest Cont"/>
    <n v="510"/>
    <m/>
    <m/>
    <m/>
    <s v="6500    WOODMAN                      AV"/>
    <m/>
    <n v="34.188699999999997"/>
    <n v="-118.43129999999999"/>
    <n v="0"/>
    <x v="12"/>
  </r>
  <r>
    <n v="201215877"/>
    <d v="2020-07-03T00:00:00"/>
    <x v="261"/>
    <n v="2200"/>
    <n v="12"/>
    <x v="8"/>
    <n v="1239"/>
    <n v="1"/>
    <n v="230"/>
    <s v="ASSAULT WITH DEADLY WEAPON, AGGRAVATED ASSAULT"/>
    <s v="0913 1242 0561 1206 2002 0305 0408 0421 1309 0602"/>
    <n v="44"/>
    <s v="M"/>
    <s v="H"/>
    <n v="502"/>
    <s v="MULTI-UNIT DWELLING (APARTMENT, DUPLEX, ETC)"/>
    <n v="400"/>
    <s v="STRONG-ARM (HANDS, FIST, FEET OR BODILY FORCE)"/>
    <s v="IC"/>
    <s v="Invest Cont"/>
    <n v="230"/>
    <m/>
    <m/>
    <m/>
    <s v="5800    BONSALLO                     AV"/>
    <m/>
    <n v="33.987499999999997"/>
    <n v="-118.286"/>
    <n v="0"/>
    <x v="12"/>
  </r>
  <r>
    <n v="201106908"/>
    <d v="2020-03-05T00:00:00"/>
    <x v="301"/>
    <n v="1730"/>
    <n v="11"/>
    <x v="7"/>
    <n v="1176"/>
    <n v="1"/>
    <n v="331"/>
    <s v="THEFT FROM MOTOR VEHICLE - GRAND ($950.01 AND OVER)"/>
    <s v="0344 0385"/>
    <n v="37"/>
    <s v="M"/>
    <s v="W"/>
    <n v="101"/>
    <s v="STREET"/>
    <m/>
    <m/>
    <s v="IC"/>
    <s v="Invest Cont"/>
    <n v="331"/>
    <m/>
    <m/>
    <m/>
    <s v="RIVERSIDE"/>
    <s v="ELMGROVE                     ST"/>
    <n v="34.086300000000001"/>
    <n v="-118.23180000000001"/>
    <n v="0"/>
    <x v="12"/>
  </r>
  <r>
    <n v="200806332"/>
    <d v="2020-02-21T00:00:00"/>
    <x v="323"/>
    <n v="1647"/>
    <n v="8"/>
    <x v="12"/>
    <n v="831"/>
    <n v="2"/>
    <n v="624"/>
    <s v="BATTERY - SIMPLE ASSAULT"/>
    <s v="0447 1420 0913"/>
    <n v="45"/>
    <s v="F"/>
    <s v="W"/>
    <n v="402"/>
    <s v="MARKET"/>
    <n v="221"/>
    <s v="GLASS"/>
    <s v="IC"/>
    <s v="Invest Cont"/>
    <n v="624"/>
    <m/>
    <m/>
    <m/>
    <s v="12000    WILSHIRE                     BL"/>
    <m/>
    <n v="34.0473"/>
    <n v="-118.4768"/>
    <n v="0"/>
    <x v="12"/>
  </r>
  <r>
    <n v="200712402"/>
    <d v="2020-08-04T00:00:00"/>
    <x v="74"/>
    <n v="2140"/>
    <n v="7"/>
    <x v="0"/>
    <n v="769"/>
    <n v="1"/>
    <n v="230"/>
    <s v="ASSAULT WITH DEADLY WEAPON, AGGRAVATED ASSAULT"/>
    <s v="1202 1822 0334"/>
    <n v="70"/>
    <s v="M"/>
    <s v="H"/>
    <n v="502"/>
    <s v="MULTI-UNIT DWELLING (APARTMENT, DUPLEX, ETC)"/>
    <n v="102"/>
    <s v="HAND GUN"/>
    <s v="IC"/>
    <s v="Invest Cont"/>
    <n v="230"/>
    <m/>
    <m/>
    <m/>
    <s v="3500 W  15TH                         ST"/>
    <m/>
    <n v="34.045400000000001"/>
    <n v="-118.3237"/>
    <n v="0"/>
    <x v="12"/>
  </r>
  <r>
    <n v="200311499"/>
    <d v="2020-05-18T00:00:00"/>
    <x v="280"/>
    <n v="2100"/>
    <n v="3"/>
    <x v="2"/>
    <n v="379"/>
    <n v="1"/>
    <n v="420"/>
    <s v="THEFT FROM MOTOR VEHICLE - PETTY ($950 &amp; UNDER)"/>
    <s v="1606 0344 0385 1300"/>
    <n v="50"/>
    <s v="M"/>
    <s v="H"/>
    <n v="101"/>
    <s v="STREET"/>
    <m/>
    <m/>
    <s v="IC"/>
    <s v="Invest Cont"/>
    <n v="420"/>
    <m/>
    <m/>
    <m/>
    <s v="3700    WISCONSIN                    ST"/>
    <m/>
    <n v="34.014800000000001"/>
    <n v="-118.2925"/>
    <n v="0"/>
    <x v="12"/>
  </r>
  <r>
    <n v="200619758"/>
    <d v="2020-12-29T00:00:00"/>
    <x v="360"/>
    <n v="2340"/>
    <n v="6"/>
    <x v="9"/>
    <n v="637"/>
    <n v="1"/>
    <n v="350"/>
    <s v="THEFT, PERSON"/>
    <s v="1822 0344 0346 0305"/>
    <n v="22"/>
    <s v="M"/>
    <s v="W"/>
    <n v="101"/>
    <s v="STREET"/>
    <n v="400"/>
    <s v="STRONG-ARM (HANDS, FIST, FEET OR BODILY FORCE)"/>
    <s v="IC"/>
    <s v="Invest Cont"/>
    <n v="350"/>
    <m/>
    <m/>
    <m/>
    <s v="5900    HOLLYWOOD                    BL"/>
    <m/>
    <n v="34.103000000000002"/>
    <n v="-118.32250000000001"/>
    <n v="0"/>
    <x v="12"/>
  </r>
  <r>
    <n v="201010548"/>
    <d v="2020-06-30T00:00:00"/>
    <x v="10"/>
    <n v="1434"/>
    <n v="10"/>
    <x v="11"/>
    <n v="1008"/>
    <n v="1"/>
    <n v="440"/>
    <s v="THEFT PLAIN - PETTY ($950 &amp; UNDER)"/>
    <s v="1822 0394 0209 1420 2032"/>
    <n v="54"/>
    <s v="F"/>
    <s v="W"/>
    <n v="501"/>
    <s v="SINGLE FAMILY DWELLING"/>
    <m/>
    <m/>
    <s v="IC"/>
    <s v="Invest Cont"/>
    <n v="440"/>
    <m/>
    <m/>
    <m/>
    <s v="16600    COHASSET                     ST"/>
    <m/>
    <n v="34.206899999999997"/>
    <n v="-118.49679999999999"/>
    <n v="0"/>
    <x v="12"/>
  </r>
  <r>
    <n v="201221616"/>
    <d v="2020-09-22T00:00:00"/>
    <x v="26"/>
    <n v="720"/>
    <n v="12"/>
    <x v="8"/>
    <n v="1248"/>
    <n v="1"/>
    <n v="420"/>
    <s v="THEFT FROM MOTOR VEHICLE - PETTY ($950 &amp; UNDER)"/>
    <s v="1606 1300 0344 1822"/>
    <n v="35"/>
    <s v="F"/>
    <s v="H"/>
    <n v="704"/>
    <s v="ELEMENTARY SCHOOL"/>
    <m/>
    <m/>
    <s v="IC"/>
    <s v="Invest Cont"/>
    <n v="420"/>
    <m/>
    <m/>
    <m/>
    <s v="900 W  69TH                         ST"/>
    <m/>
    <n v="33.977200000000003"/>
    <n v="-118.2915"/>
    <n v="0"/>
    <x v="12"/>
  </r>
  <r>
    <n v="201109967"/>
    <d v="2020-06-01T00:00:00"/>
    <x v="65"/>
    <n v="420"/>
    <n v="11"/>
    <x v="7"/>
    <n v="1132"/>
    <n v="1"/>
    <n v="310"/>
    <s v="BURGLARY"/>
    <s v="0342 0358 0344 0216"/>
    <n v="40"/>
    <s v="F"/>
    <s v="W"/>
    <n v="501"/>
    <s v="SINGLE FAMILY DWELLING"/>
    <n v="500"/>
    <s v="UNKNOWN WEAPON/OTHER WEAPON"/>
    <s v="IC"/>
    <s v="Invest Cont"/>
    <n v="310"/>
    <m/>
    <m/>
    <m/>
    <s v="3700    AMESBURY                     RD"/>
    <m/>
    <n v="34.116999999999997"/>
    <n v="-118.2788"/>
    <n v="0"/>
    <x v="12"/>
  </r>
  <r>
    <n v="200210039"/>
    <d v="2020-05-11T00:00:00"/>
    <x v="39"/>
    <n v="1400"/>
    <n v="2"/>
    <x v="5"/>
    <n v="249"/>
    <n v="1"/>
    <n v="510"/>
    <s v="VEHICLE - STOLEN"/>
    <m/>
    <n v="0"/>
    <m/>
    <m/>
    <n v="101"/>
    <s v="STREET"/>
    <m/>
    <m/>
    <s v="IC"/>
    <s v="Invest Cont"/>
    <n v="510"/>
    <m/>
    <m/>
    <m/>
    <s v="1300 W  5TH                          ST"/>
    <m/>
    <n v="34.054900000000004"/>
    <n v="-118.26139999999999"/>
    <n v="0"/>
    <x v="12"/>
  </r>
  <r>
    <n v="200121393"/>
    <d v="2020-11-21T00:00:00"/>
    <x v="242"/>
    <n v="1630"/>
    <n v="1"/>
    <x v="1"/>
    <n v="185"/>
    <n v="2"/>
    <n v="624"/>
    <s v="BATTERY - SIMPLE ASSAULT"/>
    <s v="1601 0416 1822"/>
    <n v="40"/>
    <s v="F"/>
    <s v="B"/>
    <n v="102"/>
    <s v="SIDEWALK"/>
    <n v="400"/>
    <s v="STRONG-ARM (HANDS, FIST, FEET OR BODILY FORCE)"/>
    <s v="IC"/>
    <s v="Invest Cont"/>
    <n v="624"/>
    <m/>
    <m/>
    <m/>
    <s v="LOS ANGELES                  ST"/>
    <s v="OLYMPIC                      BL"/>
    <n v="34.0396"/>
    <n v="-118.25579999999999"/>
    <n v="0"/>
    <x v="12"/>
  </r>
  <r>
    <n v="200711494"/>
    <d v="2020-07-10T00:00:00"/>
    <x v="261"/>
    <n v="1115"/>
    <n v="7"/>
    <x v="0"/>
    <n v="755"/>
    <n v="1"/>
    <n v="440"/>
    <s v="THEFT PLAIN - PETTY ($950 &amp; UNDER)"/>
    <s v="0394 0344 1822"/>
    <n v="30"/>
    <s v="M"/>
    <s v="O"/>
    <n v="119"/>
    <s v="PORCH, RESIDENTIAL"/>
    <m/>
    <m/>
    <s v="IC"/>
    <s v="Invest Cont"/>
    <n v="440"/>
    <m/>
    <m/>
    <m/>
    <s v="1300 S  CLOVERDALE                   AV"/>
    <m/>
    <n v="34.0486"/>
    <n v="-118.3514"/>
    <n v="0"/>
    <x v="12"/>
  </r>
  <r>
    <n v="200307819"/>
    <d v="2020-03-02T00:00:00"/>
    <x v="38"/>
    <n v="1030"/>
    <n v="3"/>
    <x v="2"/>
    <n v="395"/>
    <n v="2"/>
    <n v="624"/>
    <s v="BATTERY - SIMPLE ASSAULT"/>
    <s v="0913 0446 0416"/>
    <n v="54"/>
    <s v="F"/>
    <s v="B"/>
    <n v="726"/>
    <s v="POLICE FACILITY"/>
    <n v="400"/>
    <s v="STRONG-ARM (HANDS, FIST, FEET OR BODILY FORCE)"/>
    <s v="AO"/>
    <s v="Adult Other"/>
    <n v="624"/>
    <m/>
    <m/>
    <m/>
    <s v="1500 W  MARTIN LUTHER KING JR        BL"/>
    <m/>
    <n v="34.010899999999999"/>
    <n v="-118.3112"/>
    <n v="0"/>
    <x v="12"/>
  </r>
  <r>
    <n v="200605684"/>
    <d v="2020-02-05T00:00:00"/>
    <x v="253"/>
    <n v="2057"/>
    <n v="6"/>
    <x v="9"/>
    <n v="639"/>
    <n v="2"/>
    <n v="626"/>
    <s v="INTIMATE PARTNER - SIMPLE ASSAULT"/>
    <s v="0913 0400 0444 1813 2000"/>
    <n v="32"/>
    <s v="F"/>
    <s v="O"/>
    <n v="503"/>
    <s v="HOTEL"/>
    <n v="400"/>
    <s v="STRONG-ARM (HANDS, FIST, FEET OR BODILY FORCE)"/>
    <s v="AO"/>
    <s v="Adult Other"/>
    <n v="626"/>
    <m/>
    <m/>
    <m/>
    <s v="5100    HOLLYWOOD                    BL"/>
    <m/>
    <n v="34.1036"/>
    <n v="-118.3049"/>
    <n v="0"/>
    <x v="12"/>
  </r>
  <r>
    <n v="201015675"/>
    <d v="2020-12-02T00:00:00"/>
    <x v="41"/>
    <n v="1848"/>
    <n v="10"/>
    <x v="11"/>
    <n v="1004"/>
    <n v="2"/>
    <n v="956"/>
    <s v="LETTERS, LEWD  -  TELEPHONE CALLS, LEWD"/>
    <s v="0913 1906"/>
    <n v="29"/>
    <s v="F"/>
    <s v="H"/>
    <n v="501"/>
    <s v="SINGLE FAMILY DWELLING"/>
    <n v="511"/>
    <s v="VERBAL THREAT"/>
    <s v="AO"/>
    <s v="Adult Other"/>
    <n v="956"/>
    <m/>
    <m/>
    <m/>
    <s v="18200    ARMINTA                      ST"/>
    <m/>
    <n v="34.213900000000002"/>
    <n v="-118.5295"/>
    <n v="0"/>
    <x v="12"/>
  </r>
  <r>
    <n v="200406669"/>
    <d v="2020-03-09T00:00:00"/>
    <x v="73"/>
    <n v="2330"/>
    <n v="4"/>
    <x v="4"/>
    <n v="491"/>
    <n v="2"/>
    <n v="740"/>
    <s v="VANDALISM - FELONY ($400 &amp; OVER, ALL CHURCH VANDALISMS)"/>
    <n v="329"/>
    <n v="0"/>
    <s v="X"/>
    <s v="X"/>
    <n v="252"/>
    <s v="COFFEE SHOP (STARBUCKS, COFFEE BEAN, PEET'S, ETC.)"/>
    <m/>
    <m/>
    <s v="IC"/>
    <s v="Invest Cont"/>
    <n v="740"/>
    <m/>
    <m/>
    <m/>
    <s v="2600 E  OLYMPIC                      BL"/>
    <m/>
    <n v="34.025300000000001"/>
    <n v="-118.22239999999999"/>
    <n v="0"/>
    <x v="12"/>
  </r>
  <r>
    <n v="200504545"/>
    <d v="2020-01-13T00:00:00"/>
    <x v="222"/>
    <n v="2000"/>
    <n v="5"/>
    <x v="10"/>
    <n v="566"/>
    <n v="2"/>
    <n v="740"/>
    <s v="VANDALISM - FELONY ($400 &amp; OVER, ALL CHURCH VANDALISMS)"/>
    <n v="329"/>
    <n v="43"/>
    <s v="M"/>
    <s v="W"/>
    <n v="254"/>
    <s v="STUDIO (FILM/PHOTOGRAPHIC/MUSIC)"/>
    <m/>
    <m/>
    <s v="IC"/>
    <s v="Invest Cont"/>
    <n v="740"/>
    <m/>
    <m/>
    <m/>
    <s v="300 W  7TH                          ST"/>
    <m/>
    <n v="33.734699999999997"/>
    <n v="-118.2842"/>
    <n v="0"/>
    <x v="12"/>
  </r>
  <r>
    <n v="201105700"/>
    <d v="2020-02-08T00:00:00"/>
    <x v="15"/>
    <n v="2200"/>
    <n v="11"/>
    <x v="7"/>
    <n v="1146"/>
    <n v="1"/>
    <n v="510"/>
    <s v="VEHICLE - STOLEN"/>
    <m/>
    <n v="0"/>
    <m/>
    <m/>
    <n v="101"/>
    <s v="STREET"/>
    <m/>
    <m/>
    <s v="IC"/>
    <s v="Invest Cont"/>
    <n v="510"/>
    <m/>
    <m/>
    <m/>
    <s v="RIPPLE"/>
    <s v="NEWELL"/>
    <n v="34.1"/>
    <n v="-118.24630000000001"/>
    <n v="0"/>
    <x v="12"/>
  </r>
  <r>
    <n v="201117104"/>
    <d v="2020-12-30T00:00:00"/>
    <x v="362"/>
    <n v="2300"/>
    <n v="11"/>
    <x v="7"/>
    <n v="1151"/>
    <n v="1"/>
    <n v="510"/>
    <s v="VEHICLE - STOLEN"/>
    <m/>
    <n v="0"/>
    <m/>
    <m/>
    <n v="101"/>
    <s v="STREET"/>
    <m/>
    <m/>
    <s v="IC"/>
    <s v="Invest Cont"/>
    <n v="510"/>
    <m/>
    <m/>
    <m/>
    <s v="HOLLYWOOD                    BL"/>
    <s v="MARIPOSA                     AV"/>
    <n v="34.101799999999997"/>
    <n v="-118.29949999999999"/>
    <n v="0"/>
    <x v="12"/>
  </r>
  <r>
    <n v="200321350"/>
    <d v="2020-12-04T00:00:00"/>
    <x v="312"/>
    <n v="1000"/>
    <n v="3"/>
    <x v="2"/>
    <n v="394"/>
    <n v="2"/>
    <n v="956"/>
    <s v="LETTERS, LEWD  -  TELEPHONE CALLS, LEWD"/>
    <s v="1906 2021 0913"/>
    <n v="59"/>
    <s v="M"/>
    <s v="B"/>
    <n v="501"/>
    <s v="SINGLE FAMILY DWELLING"/>
    <m/>
    <m/>
    <s v="IC"/>
    <s v="Invest Cont"/>
    <n v="956"/>
    <m/>
    <m/>
    <m/>
    <s v="4200    3RD                          AV"/>
    <m/>
    <n v="34.005499999999998"/>
    <n v="-118.32040000000001"/>
    <n v="0"/>
    <x v="12"/>
  </r>
  <r>
    <n v="201115334"/>
    <d v="2020-11-01T00:00:00"/>
    <x v="345"/>
    <n v="1240"/>
    <n v="11"/>
    <x v="7"/>
    <n v="1119"/>
    <n v="2"/>
    <n v="888"/>
    <s v="TRESPASSING"/>
    <n v="1501"/>
    <n v="81"/>
    <s v="M"/>
    <s v="W"/>
    <n v="501"/>
    <s v="SINGLE FAMILY DWELLING"/>
    <m/>
    <m/>
    <s v="IC"/>
    <s v="Invest Cont"/>
    <n v="888"/>
    <m/>
    <m/>
    <m/>
    <s v="1500    LINDA ROSA                   AV"/>
    <m/>
    <n v="34.134700000000002"/>
    <n v="-118.1991"/>
    <n v="0"/>
    <x v="12"/>
  </r>
  <r>
    <n v="201210263"/>
    <d v="2020-04-02T00:00:00"/>
    <x v="332"/>
    <n v="1800"/>
    <n v="12"/>
    <x v="8"/>
    <n v="1242"/>
    <n v="1"/>
    <n v="440"/>
    <s v="THEFT PLAIN - PETTY ($950 &amp; UNDER)"/>
    <s v="0344 1814 0913"/>
    <n v="23"/>
    <s v="M"/>
    <s v="B"/>
    <n v="501"/>
    <s v="SINGLE FAMILY DWELLING"/>
    <m/>
    <m/>
    <s v="IC"/>
    <s v="Invest Cont"/>
    <n v="440"/>
    <m/>
    <m/>
    <m/>
    <s v="6200 S  VAN NESS                     AV"/>
    <m/>
    <n v="33.9818"/>
    <n v="-118.32210000000001"/>
    <n v="0"/>
    <x v="12"/>
  </r>
  <r>
    <n v="201015703"/>
    <d v="2020-12-03T00:00:00"/>
    <x v="41"/>
    <n v="700"/>
    <n v="10"/>
    <x v="11"/>
    <n v="1015"/>
    <n v="1"/>
    <n v="310"/>
    <s v="BURGLARY"/>
    <s v="1822 0344 1420"/>
    <n v="47"/>
    <s v="M"/>
    <s v="W"/>
    <n v="501"/>
    <s v="SINGLE FAMILY DWELLING"/>
    <m/>
    <m/>
    <s v="IC"/>
    <s v="Invest Cont"/>
    <n v="310"/>
    <m/>
    <m/>
    <m/>
    <s v="7500    LINDLEY                      AV"/>
    <m/>
    <n v="34.206800000000001"/>
    <n v="-118.5273"/>
    <n v="0"/>
    <x v="12"/>
  </r>
  <r>
    <n v="200505955"/>
    <d v="2020-02-12T00:00:00"/>
    <x v="320"/>
    <n v="1200"/>
    <n v="5"/>
    <x v="10"/>
    <n v="529"/>
    <n v="1"/>
    <n v="330"/>
    <s v="BURGLARY FROM VEHICLE"/>
    <s v="0329 0344 0358 1307 1609"/>
    <n v="24"/>
    <s v="M"/>
    <s v="W"/>
    <n v="101"/>
    <s v="STREET"/>
    <m/>
    <m/>
    <s v="IC"/>
    <s v="Invest Cont"/>
    <n v="330"/>
    <m/>
    <m/>
    <m/>
    <s v="SANFORD                      AV"/>
    <s v="I                            ST"/>
    <n v="33.7821"/>
    <n v="-118.2504"/>
    <n v="0"/>
    <x v="12"/>
  </r>
  <r>
    <n v="200215910"/>
    <d v="2020-10-07T00:00:00"/>
    <x v="276"/>
    <n v="1400"/>
    <n v="2"/>
    <x v="5"/>
    <n v="246"/>
    <n v="1"/>
    <n v="230"/>
    <s v="ASSAULT WITH DEADLY WEAPON, AGGRAVATED ASSAULT"/>
    <s v="1822 0416 0400"/>
    <n v="46"/>
    <s v="M"/>
    <s v="A"/>
    <n v="210"/>
    <s v="RESTAURANT/FAST FOOD"/>
    <n v="400"/>
    <s v="STRONG-ARM (HANDS, FIST, FEET OR BODILY FORCE)"/>
    <s v="IC"/>
    <s v="Invest Cont"/>
    <n v="230"/>
    <m/>
    <m/>
    <m/>
    <s v="600 S  ALVARADO                     ST"/>
    <m/>
    <n v="34.0593"/>
    <n v="-118.27500000000001"/>
    <n v="0"/>
    <x v="12"/>
  </r>
  <r>
    <n v="200110187"/>
    <d v="2020-04-08T00:00:00"/>
    <x v="126"/>
    <n v="2300"/>
    <n v="1"/>
    <x v="1"/>
    <n v="158"/>
    <n v="2"/>
    <n v="740"/>
    <s v="VANDALISM - FELONY ($400 &amp; OVER, ALL CHURCH VANDALISMS)"/>
    <s v="0329 2004 0447"/>
    <n v="53"/>
    <s v="F"/>
    <s v="H"/>
    <n v="122"/>
    <s v="VEHICLE, PASSENGER/TRUCK"/>
    <m/>
    <m/>
    <s v="IC"/>
    <s v="Invest Cont"/>
    <n v="740"/>
    <m/>
    <m/>
    <m/>
    <s v="500    CERES                        AV"/>
    <m/>
    <n v="34.041600000000003"/>
    <n v="-118.2398"/>
    <n v="0"/>
    <x v="12"/>
  </r>
  <r>
    <n v="200911970"/>
    <d v="2020-07-05T00:00:00"/>
    <x v="101"/>
    <n v="350"/>
    <n v="9"/>
    <x v="3"/>
    <n v="905"/>
    <n v="1"/>
    <n v="761"/>
    <s v="BRANDISH WEAPON"/>
    <s v="1822 0334 1218"/>
    <n v="64"/>
    <s v="F"/>
    <s v="W"/>
    <n v="102"/>
    <s v="SIDEWALK"/>
    <n v="200"/>
    <s v="KNIFE WITH BLADE 6INCHES OR LESS"/>
    <s v="IC"/>
    <s v="Invest Cont"/>
    <n v="761"/>
    <m/>
    <m/>
    <m/>
    <s v="7400    VAN NUYS                     BL"/>
    <m/>
    <n v="34.204799999999999"/>
    <n v="-118.45310000000001"/>
    <n v="0"/>
    <x v="12"/>
  </r>
  <r>
    <n v="200505805"/>
    <d v="2020-02-12T00:00:00"/>
    <x v="31"/>
    <n v="1"/>
    <n v="5"/>
    <x v="10"/>
    <n v="518"/>
    <n v="2"/>
    <n v="812"/>
    <s v="CRM AGNST CHLD (13 OR UNDER) (14-15 &amp; SUSP 10 YRS OLDER)"/>
    <s v="0522 0551 1811 1259 0913"/>
    <n v="13"/>
    <s v="F"/>
    <s v="B"/>
    <n v="729"/>
    <s v="SPECIALTY SCHOOL/OTHER"/>
    <n v="400"/>
    <s v="STRONG-ARM (HANDS, FIST, FEET OR BODILY FORCE)"/>
    <s v="AO"/>
    <s v="Adult Other"/>
    <n v="812"/>
    <n v="860"/>
    <m/>
    <m/>
    <s v="24900    AVALON                       BL"/>
    <m/>
    <n v="33.799700000000001"/>
    <n v="-118.26390000000001"/>
    <n v="0"/>
    <x v="12"/>
  </r>
  <r>
    <n v="201212359"/>
    <d v="2020-05-07T00:00:00"/>
    <x v="142"/>
    <n v="1615"/>
    <n v="12"/>
    <x v="8"/>
    <n v="1208"/>
    <n v="2"/>
    <n v="753"/>
    <s v="DISCHARGE FIREARMS/SHOTS FIRED"/>
    <s v="1100 1822 1402 1419"/>
    <n v="0"/>
    <s v="X"/>
    <s v="X"/>
    <n v="101"/>
    <s v="STREET"/>
    <n v="109"/>
    <s v="SEMI-AUTOMATIC PISTOL"/>
    <s v="IC"/>
    <s v="Invest Cont"/>
    <n v="753"/>
    <m/>
    <m/>
    <m/>
    <s v="600 W  49TH                         ST"/>
    <m/>
    <n v="33.998800000000003"/>
    <n v="-118.2842"/>
    <n v="0"/>
    <x v="12"/>
  </r>
  <r>
    <n v="200215982"/>
    <d v="2020-10-10T00:00:00"/>
    <x v="95"/>
    <n v="2200"/>
    <n v="2"/>
    <x v="5"/>
    <n v="279"/>
    <n v="1"/>
    <n v="510"/>
    <s v="VEHICLE - STOLEN"/>
    <m/>
    <n v="0"/>
    <m/>
    <m/>
    <n v="101"/>
    <s v="STREET"/>
    <m/>
    <m/>
    <s v="IC"/>
    <s v="Invest Cont"/>
    <n v="510"/>
    <m/>
    <m/>
    <m/>
    <s v="900    VALENCIA                     ST"/>
    <m/>
    <n v="34.049500000000002"/>
    <n v="-118.2717"/>
    <n v="0"/>
    <x v="12"/>
  </r>
  <r>
    <n v="200511920"/>
    <d v="2020-07-16T00:00:00"/>
    <x v="51"/>
    <n v="400"/>
    <n v="5"/>
    <x v="10"/>
    <n v="569"/>
    <n v="1"/>
    <n v="331"/>
    <s v="THEFT FROM MOTOR VEHICLE - GRAND ($950.01 AND OVER)"/>
    <s v="0344 0385 1300"/>
    <n v="32"/>
    <s v="M"/>
    <s v="W"/>
    <n v="108"/>
    <s v="PARKING LOT"/>
    <m/>
    <m/>
    <s v="IC"/>
    <s v="Invest Cont"/>
    <n v="331"/>
    <m/>
    <m/>
    <m/>
    <s v="100 E  22ND                         ST"/>
    <m/>
    <n v="33.7256"/>
    <n v="-118.2804"/>
    <n v="0"/>
    <x v="12"/>
  </r>
  <r>
    <n v="200205627"/>
    <d v="2020-02-03T00:00:00"/>
    <x v="233"/>
    <n v="1000"/>
    <n v="2"/>
    <x v="5"/>
    <n v="266"/>
    <n v="1"/>
    <n v="230"/>
    <s v="ASSAULT WITH DEADLY WEAPON, AGGRAVATED ASSAULT"/>
    <s v="1309 0334 0432 0302 1313 1822"/>
    <n v="25"/>
    <s v="M"/>
    <s v="H"/>
    <n v="102"/>
    <s v="SIDEWALK"/>
    <n v="102"/>
    <s v="HAND GUN"/>
    <s v="IC"/>
    <s v="Invest Cont"/>
    <n v="230"/>
    <m/>
    <m/>
    <m/>
    <s v="1800 W  8TH                          ST"/>
    <m/>
    <n v="34.053400000000003"/>
    <n v="-118.2745"/>
    <n v="0"/>
    <x v="12"/>
  </r>
  <r>
    <n v="201014665"/>
    <d v="2020-11-02T00:00:00"/>
    <x v="160"/>
    <n v="1200"/>
    <n v="10"/>
    <x v="11"/>
    <n v="1018"/>
    <n v="1"/>
    <n v="440"/>
    <s v="THEFT PLAIN - PETTY ($950 &amp; UNDER)"/>
    <s v="1202 0913 2004 0344 0360"/>
    <n v="62"/>
    <s v="F"/>
    <s v="B"/>
    <n v="502"/>
    <s v="MULTI-UNIT DWELLING (APARTMENT, DUPLEX, ETC)"/>
    <m/>
    <m/>
    <s v="AO"/>
    <s v="Adult Other"/>
    <n v="440"/>
    <m/>
    <m/>
    <m/>
    <s v="15900    SHERMAN                      WY"/>
    <m/>
    <n v="34.201300000000003"/>
    <n v="-118.4756"/>
    <n v="0"/>
    <x v="12"/>
  </r>
  <r>
    <n v="200912984"/>
    <d v="2020-08-01T00:00:00"/>
    <x v="266"/>
    <n v="2140"/>
    <n v="9"/>
    <x v="3"/>
    <n v="909"/>
    <n v="1"/>
    <n v="230"/>
    <s v="ASSAULT WITH DEADLY WEAPON, AGGRAVATED ASSAULT"/>
    <s v="0605 0416 0446 0334 1420 1414 1822"/>
    <n v="28"/>
    <s v="M"/>
    <s v="H"/>
    <n v="101"/>
    <s v="STREET"/>
    <n v="207"/>
    <s v="OTHER KNIFE"/>
    <s v="AA"/>
    <s v="Adult Arrest"/>
    <n v="230"/>
    <m/>
    <m/>
    <m/>
    <s v="WOODMAN"/>
    <s v="WYANDOTTE"/>
    <n v="34.203099999999999"/>
    <n v="-118.43129999999999"/>
    <n v="1"/>
    <x v="12"/>
  </r>
  <r>
    <n v="200105583"/>
    <d v="2020-01-23T00:00:00"/>
    <x v="344"/>
    <n v="1715"/>
    <n v="1"/>
    <x v="1"/>
    <n v="162"/>
    <n v="1"/>
    <n v="350"/>
    <s v="THEFT, PERSON"/>
    <s v="0345 1822 0344 1308"/>
    <n v="38"/>
    <s v="F"/>
    <s v="W"/>
    <n v="101"/>
    <s v="STREET"/>
    <n v="400"/>
    <s v="STRONG-ARM (HANDS, FIST, FEET OR BODILY FORCE)"/>
    <s v="IC"/>
    <s v="Invest Cont"/>
    <n v="350"/>
    <m/>
    <m/>
    <m/>
    <s v="7TH"/>
    <s v="OLIVE"/>
    <n v="34.0473"/>
    <n v="-118.25660000000001"/>
    <n v="0"/>
    <x v="12"/>
  </r>
  <r>
    <n v="200321315"/>
    <d v="2020-12-04T00:00:00"/>
    <x v="302"/>
    <n v="1800"/>
    <n v="3"/>
    <x v="2"/>
    <n v="373"/>
    <n v="1"/>
    <n v="310"/>
    <s v="BURGLARY"/>
    <s v="1822 1601"/>
    <n v="23"/>
    <s v="F"/>
    <s v="B"/>
    <n v="501"/>
    <s v="SINGLE FAMILY DWELLING"/>
    <m/>
    <m/>
    <s v="IC"/>
    <s v="Invest Cont"/>
    <n v="310"/>
    <m/>
    <m/>
    <m/>
    <s v="3800    OLMSTED                      AV"/>
    <m/>
    <n v="34.014899999999997"/>
    <n v="-118.32810000000001"/>
    <n v="0"/>
    <x v="12"/>
  </r>
  <r>
    <n v="200213184"/>
    <d v="2020-07-30T00:00:00"/>
    <x v="8"/>
    <n v="1950"/>
    <n v="2"/>
    <x v="5"/>
    <n v="237"/>
    <n v="1"/>
    <n v="230"/>
    <s v="ASSAULT WITH DEADLY WEAPON, AGGRAVATED ASSAULT"/>
    <s v="0334 0445 0416 0446 0329 0906 0913 1817"/>
    <n v="48"/>
    <s v="M"/>
    <s v="H"/>
    <n v="103"/>
    <s v="ALLEY"/>
    <n v="312"/>
    <s v="PIPE/METAL PIPE"/>
    <s v="AO"/>
    <s v="Adult Other"/>
    <n v="230"/>
    <n v="930"/>
    <m/>
    <m/>
    <s v="200    BELMONT                      AV"/>
    <m/>
    <n v="34.064399999999999"/>
    <n v="-118.26300000000001"/>
    <n v="0"/>
    <x v="12"/>
  </r>
  <r>
    <n v="200209400"/>
    <d v="2020-04-25T00:00:00"/>
    <x v="75"/>
    <n v="1445"/>
    <n v="2"/>
    <x v="5"/>
    <n v="247"/>
    <n v="2"/>
    <n v="626"/>
    <s v="INTIMATE PARTNER - SIMPLE ASSAULT"/>
    <s v="2000 0448 0305 0913 1814 1813"/>
    <n v="27"/>
    <s v="M"/>
    <s v="B"/>
    <n v="101"/>
    <s v="STREET"/>
    <n v="400"/>
    <s v="STRONG-ARM (HANDS, FIST, FEET OR BODILY FORCE)"/>
    <s v="AO"/>
    <s v="Adult Other"/>
    <n v="626"/>
    <m/>
    <m/>
    <m/>
    <s v="W  3RD                          ST"/>
    <s v="BONNIE BRAE"/>
    <n v="34.061900000000001"/>
    <n v="-118.2702"/>
    <n v="0"/>
    <x v="12"/>
  </r>
  <r>
    <n v="201221769"/>
    <d v="2020-10-01T00:00:00"/>
    <x v="170"/>
    <n v="1612"/>
    <n v="12"/>
    <x v="8"/>
    <n v="1207"/>
    <n v="1"/>
    <n v="230"/>
    <s v="ASSAULT WITH DEADLY WEAPON, AGGRAVATED ASSAULT"/>
    <s v="1822 0334 0450 0906"/>
    <n v="41"/>
    <s v="M"/>
    <s v="B"/>
    <n v="101"/>
    <s v="STREET"/>
    <n v="102"/>
    <s v="HAND GUN"/>
    <s v="IC"/>
    <s v="Invest Cont"/>
    <n v="230"/>
    <m/>
    <m/>
    <m/>
    <s v="47TH"/>
    <s v="HOOVER"/>
    <n v="34.000599999999999"/>
    <n v="-118.2871"/>
    <n v="0"/>
    <x v="12"/>
  </r>
  <r>
    <n v="200609481"/>
    <d v="2020-04-25T00:00:00"/>
    <x v="75"/>
    <n v="1520"/>
    <n v="6"/>
    <x v="9"/>
    <n v="636"/>
    <n v="1"/>
    <n v="230"/>
    <s v="ASSAULT WITH DEADLY WEAPON, AGGRAVATED ASSAULT"/>
    <s v="1822 1402 0400 0416 0445"/>
    <n v="56"/>
    <s v="F"/>
    <s v="B"/>
    <n v="101"/>
    <s v="STREET"/>
    <n v="500"/>
    <s v="UNKNOWN WEAPON/OTHER WEAPON"/>
    <s v="AA"/>
    <s v="Adult Arrest"/>
    <n v="230"/>
    <n v="998"/>
    <m/>
    <m/>
    <s v="HOLLYWOOD                    BL"/>
    <s v="CAHUENGA                     BL"/>
    <n v="34.101599999999998"/>
    <n v="-118.3295"/>
    <n v="1"/>
    <x v="12"/>
  </r>
  <r>
    <n v="200518167"/>
    <d v="2020-12-23T00:00:00"/>
    <x v="239"/>
    <n v="2200"/>
    <n v="5"/>
    <x v="10"/>
    <n v="525"/>
    <n v="2"/>
    <n v="623"/>
    <s v="BATTERY POLICE (SIMPLE)"/>
    <s v="1822 1212 0447 0917 2004"/>
    <n v="0"/>
    <s v="X"/>
    <s v="X"/>
    <n v="501"/>
    <s v="SINGLE FAMILY DWELLING"/>
    <n v="500"/>
    <s v="UNKNOWN WEAPON/OTHER WEAPON"/>
    <s v="IC"/>
    <s v="Invest Cont"/>
    <n v="623"/>
    <m/>
    <m/>
    <m/>
    <s v="300 W  D                            ST"/>
    <m/>
    <n v="33.774000000000001"/>
    <n v="-118.26519999999999"/>
    <n v="0"/>
    <x v="12"/>
  </r>
  <r>
    <n v="200908368"/>
    <d v="2020-04-12T00:00:00"/>
    <x v="56"/>
    <n v="445"/>
    <n v="9"/>
    <x v="3"/>
    <n v="914"/>
    <n v="2"/>
    <n v="624"/>
    <s v="BATTERY - SIMPLE ASSAULT"/>
    <s v="0416 2004"/>
    <n v="32"/>
    <s v="F"/>
    <s v="H"/>
    <n v="502"/>
    <s v="MULTI-UNIT DWELLING (APARTMENT, DUPLEX, ETC)"/>
    <n v="400"/>
    <s v="STRONG-ARM (HANDS, FIST, FEET OR BODILY FORCE)"/>
    <s v="IC"/>
    <s v="Invest Cont"/>
    <n v="624"/>
    <m/>
    <m/>
    <m/>
    <s v="KESTER                       AV"/>
    <s v="ARCHWOOD                     ST"/>
    <n v="34.197600000000001"/>
    <n v="-118.45740000000001"/>
    <n v="0"/>
    <x v="12"/>
  </r>
  <r>
    <n v="201010419"/>
    <d v="2020-06-26T00:00:00"/>
    <x v="66"/>
    <n v="400"/>
    <n v="10"/>
    <x v="11"/>
    <n v="1044"/>
    <n v="1"/>
    <n v="510"/>
    <s v="VEHICLE - STOLEN"/>
    <m/>
    <n v="0"/>
    <m/>
    <m/>
    <n v="104"/>
    <s v="DRIVEWAY"/>
    <m/>
    <m/>
    <s v="IC"/>
    <s v="Invest Cont"/>
    <n v="510"/>
    <m/>
    <m/>
    <m/>
    <s v="18300    OXNARD                       ST"/>
    <m/>
    <n v="34.18"/>
    <n v="-118.5337"/>
    <n v="0"/>
    <x v="12"/>
  </r>
  <r>
    <n v="200204691"/>
    <d v="2020-01-14T00:00:00"/>
    <x v="141"/>
    <n v="1615"/>
    <n v="2"/>
    <x v="5"/>
    <n v="265"/>
    <n v="1"/>
    <n v="230"/>
    <s v="ASSAULT WITH DEADLY WEAPON, AGGRAVATED ASSAULT"/>
    <s v="0444 0429 2034 2002 2047 0913 1817"/>
    <n v="65"/>
    <s v="M"/>
    <s v="H"/>
    <n v="203"/>
    <s v="OTHER BUSINESS"/>
    <n v="400"/>
    <s v="STRONG-ARM (HANDS, FIST, FEET OR BODILY FORCE)"/>
    <s v="AA"/>
    <s v="Adult Arrest"/>
    <n v="230"/>
    <m/>
    <m/>
    <m/>
    <s v="700 S  ALVARADO                     ST"/>
    <m/>
    <n v="34.0565"/>
    <n v="-118.27679999999999"/>
    <n v="1"/>
    <x v="12"/>
  </r>
  <r>
    <n v="201308520"/>
    <d v="2020-03-21T00:00:00"/>
    <x v="35"/>
    <n v="1500"/>
    <n v="13"/>
    <x v="6"/>
    <n v="1363"/>
    <n v="1"/>
    <n v="230"/>
    <s v="ASSAULT WITH DEADLY WEAPON, AGGRAVATED ASSAULT"/>
    <s v="1822 0432 0400 0411 1218"/>
    <n v="28"/>
    <s v="M"/>
    <s v="H"/>
    <n v="101"/>
    <s v="STREET"/>
    <n v="200"/>
    <s v="KNIFE WITH BLADE 6INCHES OR LESS"/>
    <s v="IC"/>
    <s v="Invest Cont"/>
    <n v="230"/>
    <m/>
    <m/>
    <m/>
    <s v="48TH                         ST"/>
    <s v="MCKINLEY                     AV"/>
    <n v="33.9998"/>
    <n v="-118.2608"/>
    <n v="0"/>
    <x v="12"/>
  </r>
  <r>
    <n v="200400770"/>
    <d v="2020-05-04T00:00:00"/>
    <x v="180"/>
    <n v="1930"/>
    <n v="4"/>
    <x v="4"/>
    <n v="463"/>
    <n v="2"/>
    <n v="740"/>
    <s v="VANDALISM - FELONY ($400 &amp; OVER, ALL CHURCH VANDALISMS)"/>
    <s v="0329 1402"/>
    <n v="0"/>
    <s v="X"/>
    <s v="X"/>
    <n v="108"/>
    <s v="PARKING LOT"/>
    <m/>
    <m/>
    <s v="IC"/>
    <s v="Invest Cont"/>
    <n v="740"/>
    <n v="998"/>
    <m/>
    <m/>
    <s v="CUMMINGS"/>
    <s v="CESAR E CHAVEZ"/>
    <n v="34.048999999999999"/>
    <n v="-118.2133"/>
    <n v="0"/>
    <x v="12"/>
  </r>
  <r>
    <n v="200815331"/>
    <d v="2020-10-16T00:00:00"/>
    <x v="211"/>
    <n v="940"/>
    <n v="8"/>
    <x v="12"/>
    <n v="855"/>
    <n v="2"/>
    <n v="624"/>
    <s v="BATTERY - SIMPLE ASSAULT"/>
    <n v="447"/>
    <n v="37"/>
    <s v="F"/>
    <s v="H"/>
    <n v="108"/>
    <s v="PARKING LOT"/>
    <n v="500"/>
    <s v="UNKNOWN WEAPON/OTHER WEAPON"/>
    <s v="IC"/>
    <s v="Invest Cont"/>
    <n v="624"/>
    <m/>
    <m/>
    <m/>
    <s v="1500    WESTWOOD                     BL"/>
    <m/>
    <n v="34.0535"/>
    <n v="-118.4402"/>
    <n v="0"/>
    <x v="12"/>
  </r>
  <r>
    <n v="201222498"/>
    <d v="2020-10-11T00:00:00"/>
    <x v="155"/>
    <n v="1630"/>
    <n v="12"/>
    <x v="8"/>
    <n v="1232"/>
    <n v="2"/>
    <n v="740"/>
    <s v="VANDALISM - FELONY ($400 &amp; OVER, ALL CHURCH VANDALISMS)"/>
    <s v="0329 1300 0906 1100"/>
    <n v="32"/>
    <s v="F"/>
    <s v="B"/>
    <n v="122"/>
    <s v="VEHICLE, PASSENGER/TRUCK"/>
    <m/>
    <m/>
    <s v="IC"/>
    <s v="Invest Cont"/>
    <n v="740"/>
    <m/>
    <m/>
    <m/>
    <s v="3600 W  SLAUSON                      AV"/>
    <m/>
    <n v="33.987200000000001"/>
    <n v="-118.32769999999999"/>
    <n v="0"/>
    <x v="12"/>
  </r>
  <r>
    <n v="201014391"/>
    <d v="2020-10-24T00:00:00"/>
    <x v="167"/>
    <n v="2000"/>
    <n v="10"/>
    <x v="11"/>
    <n v="1003"/>
    <n v="1"/>
    <n v="520"/>
    <s v="VEHICLE - ATTEMPT STOLEN"/>
    <s v="1822 1300 1402 0329"/>
    <n v="34"/>
    <s v="M"/>
    <s v="H"/>
    <n v="101"/>
    <s v="STREET"/>
    <m/>
    <m/>
    <s v="IC"/>
    <s v="Invest Cont"/>
    <n v="520"/>
    <n v="998"/>
    <m/>
    <m/>
    <s v="7900    RESEDA                       BL"/>
    <m/>
    <n v="34.214799999999997"/>
    <n v="-118.54040000000001"/>
    <n v="0"/>
    <x v="12"/>
  </r>
  <r>
    <n v="201213511"/>
    <d v="2020-05-25T00:00:00"/>
    <x v="88"/>
    <n v="1630"/>
    <n v="12"/>
    <x v="8"/>
    <n v="1245"/>
    <n v="2"/>
    <n v="626"/>
    <s v="INTIMATE PARTNER - SIMPLE ASSAULT"/>
    <s v="2000 1814 0913 0416 0448 0419"/>
    <n v="47"/>
    <s v="F"/>
    <s v="B"/>
    <n v="501"/>
    <s v="SINGLE FAMILY DWELLING"/>
    <n v="400"/>
    <s v="STRONG-ARM (HANDS, FIST, FEET OR BODILY FORCE)"/>
    <s v="AA"/>
    <s v="Adult Arrest"/>
    <n v="626"/>
    <m/>
    <m/>
    <m/>
    <s v="6600 S  BUDLONG                      AV"/>
    <m/>
    <n v="33.979199999999999"/>
    <n v="-118.2958"/>
    <n v="1"/>
    <x v="12"/>
  </r>
  <r>
    <n v="200306185"/>
    <d v="2020-02-06T00:00:00"/>
    <x v="87"/>
    <n v="430"/>
    <n v="3"/>
    <x v="2"/>
    <n v="354"/>
    <n v="1"/>
    <n v="330"/>
    <s v="BURGLARY FROM VEHICLE"/>
    <s v="0344 0329 0342 1300 1607 1822 1309"/>
    <n v="41"/>
    <s v="F"/>
    <s v="B"/>
    <n v="101"/>
    <s v="STREET"/>
    <m/>
    <m/>
    <s v="IC"/>
    <s v="Invest Cont"/>
    <n v="330"/>
    <m/>
    <m/>
    <m/>
    <s v="3600    4TH                          AV"/>
    <m/>
    <n v="34.0229"/>
    <n v="-118.32129999999999"/>
    <n v="0"/>
    <x v="12"/>
  </r>
  <r>
    <n v="200317154"/>
    <d v="2020-09-10T00:00:00"/>
    <x v="238"/>
    <n v="2210"/>
    <n v="3"/>
    <x v="2"/>
    <n v="397"/>
    <n v="2"/>
    <n v="946"/>
    <s v="OTHER MISCELLANEOUS CRIME"/>
    <n v="1501"/>
    <n v="19"/>
    <s v="X"/>
    <s v="X"/>
    <n v="301"/>
    <s v="GAS STATION"/>
    <m/>
    <m/>
    <s v="IC"/>
    <s v="Invest Cont"/>
    <n v="946"/>
    <m/>
    <m/>
    <m/>
    <s v="1100 W  MARTIN LUTHER KING JR        BL"/>
    <m/>
    <n v="34.010899999999999"/>
    <n v="-118.2954"/>
    <n v="0"/>
    <x v="12"/>
  </r>
  <r>
    <n v="201222387"/>
    <d v="2020-10-11T00:00:00"/>
    <x v="155"/>
    <n v="400"/>
    <n v="12"/>
    <x v="8"/>
    <n v="1269"/>
    <n v="2"/>
    <n v="626"/>
    <s v="INTIMATE PARTNER - SIMPLE ASSAULT"/>
    <s v="2000 1241 1243 1813 1821 0913 2002 0444 0429"/>
    <n v="27"/>
    <s v="F"/>
    <s v="H"/>
    <n v="502"/>
    <s v="MULTI-UNIT DWELLING (APARTMENT, DUPLEX, ETC)"/>
    <n v="400"/>
    <s v="STRONG-ARM (HANDS, FIST, FEET OR BODILY FORCE)"/>
    <s v="IC"/>
    <s v="Invest Cont"/>
    <n v="626"/>
    <m/>
    <m/>
    <m/>
    <s v="700 E  84TH                         ST"/>
    <m/>
    <n v="33.962899999999998"/>
    <n v="-118.26300000000001"/>
    <n v="0"/>
    <x v="12"/>
  </r>
  <r>
    <n v="200118014"/>
    <d v="2020-09-15T00:00:00"/>
    <x v="346"/>
    <n v="635"/>
    <n v="1"/>
    <x v="1"/>
    <n v="122"/>
    <n v="2"/>
    <n v="740"/>
    <s v="VANDALISM - FELONY ($400 &amp; OVER, ALL CHURCH VANDALISMS)"/>
    <s v="0329 1822"/>
    <n v="31"/>
    <s v="F"/>
    <s v="W"/>
    <n v="122"/>
    <s v="VEHICLE, PASSENGER/TRUCK"/>
    <m/>
    <m/>
    <s v="IC"/>
    <s v="Invest Cont"/>
    <n v="740"/>
    <m/>
    <m/>
    <m/>
    <s v="100 N  HOPE                         ST"/>
    <m/>
    <n v="34.056399999999996"/>
    <n v="-118.2499"/>
    <n v="0"/>
    <x v="12"/>
  </r>
  <r>
    <n v="200705854"/>
    <d v="2020-02-08T00:00:00"/>
    <x v="1"/>
    <n v="2230"/>
    <n v="7"/>
    <x v="0"/>
    <n v="742"/>
    <n v="1"/>
    <n v="210"/>
    <s v="ROBBERY"/>
    <s v="0344 0337"/>
    <n v="35"/>
    <s v="M"/>
    <s v="H"/>
    <n v="101"/>
    <s v="STREET"/>
    <n v="302"/>
    <s v="BLUNT INSTRUMENT"/>
    <s v="IC"/>
    <s v="Invest Cont"/>
    <n v="210"/>
    <m/>
    <m/>
    <m/>
    <s v="WILSHIRE                     BL"/>
    <s v="MC CARTHY VISTA              AV"/>
    <n v="34.063400000000001"/>
    <n v="-118.3655"/>
    <n v="0"/>
    <x v="12"/>
  </r>
  <r>
    <n v="200409098"/>
    <d v="2020-05-21T00:00:00"/>
    <x v="267"/>
    <n v="1820"/>
    <n v="4"/>
    <x v="4"/>
    <n v="457"/>
    <n v="2"/>
    <n v="901"/>
    <s v="VIOLATION OF RESTRAINING ORDER"/>
    <s v="2004 2038 1814"/>
    <n v="25"/>
    <s v="F"/>
    <s v="H"/>
    <n v="102"/>
    <s v="SIDEWALK"/>
    <m/>
    <m/>
    <s v="IC"/>
    <s v="Invest Cont"/>
    <n v="901"/>
    <m/>
    <m/>
    <m/>
    <s v="2400    BOULDER                      ST"/>
    <m/>
    <n v="34.049500000000002"/>
    <n v="-118.20610000000001"/>
    <n v="0"/>
    <x v="12"/>
  </r>
  <r>
    <n v="200211918"/>
    <d v="2020-06-29T00:00:00"/>
    <x v="24"/>
    <n v="320"/>
    <n v="2"/>
    <x v="5"/>
    <n v="218"/>
    <n v="2"/>
    <n v="624"/>
    <s v="BATTERY - SIMPLE ASSAULT"/>
    <s v="1822 1218 0431"/>
    <n v="34"/>
    <s v="F"/>
    <s v="W"/>
    <n v="101"/>
    <s v="STREET"/>
    <n v="500"/>
    <s v="UNKNOWN WEAPON/OTHER WEAPON"/>
    <s v="IC"/>
    <s v="Invest Cont"/>
    <n v="624"/>
    <m/>
    <m/>
    <m/>
    <s v="GLENDALE"/>
    <s v="PARK"/>
    <n v="34.076300000000003"/>
    <n v="-118.26130000000001"/>
    <n v="0"/>
    <x v="12"/>
  </r>
  <r>
    <n v="200617270"/>
    <d v="2020-10-27T00:00:00"/>
    <x v="229"/>
    <n v="1800"/>
    <n v="6"/>
    <x v="9"/>
    <n v="628"/>
    <n v="2"/>
    <n v="624"/>
    <s v="BATTERY - SIMPLE ASSAULT"/>
    <s v="1822 2004 0400 0448 0401"/>
    <n v="52"/>
    <s v="F"/>
    <s v="H"/>
    <n v="102"/>
    <s v="SIDEWALK"/>
    <n v="400"/>
    <s v="STRONG-ARM (HANDS, FIST, FEET OR BODILY FORCE)"/>
    <s v="IC"/>
    <s v="Invest Cont"/>
    <n v="624"/>
    <m/>
    <m/>
    <m/>
    <s v="1900 N  BRONSON                      AV"/>
    <m/>
    <n v="34.1053"/>
    <n v="-118.318"/>
    <n v="0"/>
    <x v="12"/>
  </r>
  <r>
    <n v="201114700"/>
    <d v="2020-10-16T00:00:00"/>
    <x v="149"/>
    <n v="1958"/>
    <n v="11"/>
    <x v="7"/>
    <n v="1145"/>
    <n v="1"/>
    <n v="440"/>
    <s v="THEFT PLAIN - PETTY ($950 &amp; UNDER)"/>
    <s v="0344 0349"/>
    <n v="24"/>
    <s v="F"/>
    <s v="H"/>
    <n v="501"/>
    <s v="SINGLE FAMILY DWELLING"/>
    <m/>
    <m/>
    <s v="IC"/>
    <s v="Invest Cont"/>
    <n v="440"/>
    <m/>
    <m/>
    <m/>
    <s v="2300    SILVER RIDGE                 AV"/>
    <m/>
    <n v="34.0976"/>
    <n v="-118.25449999999999"/>
    <n v="0"/>
    <x v="12"/>
  </r>
  <r>
    <n v="201013973"/>
    <d v="2020-10-13T00:00:00"/>
    <x v="106"/>
    <n v="130"/>
    <n v="10"/>
    <x v="11"/>
    <n v="1065"/>
    <n v="1"/>
    <n v="310"/>
    <s v="BURGLARY"/>
    <s v="1822 1602 0344 1607 0330 0354 0202 1402 1420 1236"/>
    <n v="0"/>
    <s v="M"/>
    <s v="O"/>
    <n v="239"/>
    <s v="MEDICAL MARIJUANA FACILITIES/BUSINESSES"/>
    <m/>
    <m/>
    <s v="AA"/>
    <s v="Adult Arrest"/>
    <n v="310"/>
    <n v="998"/>
    <m/>
    <m/>
    <s v="18000    VENTURA                      BL"/>
    <m/>
    <n v="34.167499999999997"/>
    <n v="-118.5226"/>
    <n v="1"/>
    <x v="12"/>
  </r>
  <r>
    <n v="200320218"/>
    <d v="2020-11-11T00:00:00"/>
    <x v="69"/>
    <n v="1400"/>
    <n v="3"/>
    <x v="2"/>
    <n v="357"/>
    <n v="1"/>
    <n v="420"/>
    <s v="THEFT FROM MOTOR VEHICLE - PETTY ($950 &amp; UNDER)"/>
    <s v="1822 1606 0344 1300"/>
    <n v="57"/>
    <s v="M"/>
    <s v="H"/>
    <n v="101"/>
    <s v="STREET"/>
    <m/>
    <m/>
    <s v="IC"/>
    <s v="Invest Cont"/>
    <n v="420"/>
    <m/>
    <m/>
    <m/>
    <s v="37TH                         PL"/>
    <s v="RAYMOND                      AV"/>
    <n v="34.020000000000003"/>
    <n v="-118.29770000000001"/>
    <n v="0"/>
    <x v="12"/>
  </r>
  <r>
    <n v="200408213"/>
    <d v="2020-04-26T00:00:00"/>
    <x v="303"/>
    <n v="1100"/>
    <n v="4"/>
    <x v="4"/>
    <n v="448"/>
    <n v="2"/>
    <n v="901"/>
    <s v="VIOLATION OF RESTRAINING ORDER"/>
    <s v="2038 0913 2004"/>
    <n v="64"/>
    <s v="F"/>
    <s v="H"/>
    <n v="502"/>
    <s v="MULTI-UNIT DWELLING (APARTMENT, DUPLEX, ETC)"/>
    <m/>
    <m/>
    <s v="AO"/>
    <s v="Adult Other"/>
    <n v="901"/>
    <m/>
    <m/>
    <m/>
    <s v="1300    DE NEVE                      LN"/>
    <m/>
    <n v="34.056800000000003"/>
    <n v="-118.1968"/>
    <n v="0"/>
    <x v="12"/>
  </r>
  <r>
    <n v="200912862"/>
    <d v="2020-07-28T00:00:00"/>
    <x v="6"/>
    <n v="2130"/>
    <n v="9"/>
    <x v="3"/>
    <n v="971"/>
    <n v="2"/>
    <n v="740"/>
    <s v="VANDALISM - FELONY ($400 &amp; OVER, ALL CHURCH VANDALISMS)"/>
    <s v="0329 1202 1822"/>
    <n v="73"/>
    <s v="M"/>
    <s v="O"/>
    <n v="501"/>
    <s v="SINGLE FAMILY DWELLING"/>
    <m/>
    <m/>
    <s v="IC"/>
    <s v="Invest Cont"/>
    <n v="740"/>
    <m/>
    <m/>
    <m/>
    <s v="4600    BURNET                       AV"/>
    <m/>
    <n v="34.154200000000003"/>
    <n v="-118.4628"/>
    <n v="0"/>
    <x v="12"/>
  </r>
  <r>
    <n v="200313455"/>
    <d v="2020-06-30T00:00:00"/>
    <x v="234"/>
    <n v="950"/>
    <n v="3"/>
    <x v="2"/>
    <n v="398"/>
    <n v="1"/>
    <n v="761"/>
    <s v="BRANDISH WEAPON"/>
    <s v="0334 0913 0421 0554 1402"/>
    <n v="32"/>
    <s v="M"/>
    <s v="H"/>
    <n v="502"/>
    <s v="MULTI-UNIT DWELLING (APARTMENT, DUPLEX, ETC)"/>
    <n v="205"/>
    <s v="KITCHEN KNIFE"/>
    <s v="AO"/>
    <s v="Adult Other"/>
    <n v="761"/>
    <n v="930"/>
    <m/>
    <m/>
    <s v="600 W  41ST                         ST"/>
    <m/>
    <n v="34.009599999999999"/>
    <n v="-118.28570000000001"/>
    <n v="0"/>
    <x v="12"/>
  </r>
  <r>
    <n v="201015681"/>
    <d v="2020-12-02T00:00:00"/>
    <x v="287"/>
    <n v="1800"/>
    <n v="10"/>
    <x v="11"/>
    <n v="1065"/>
    <n v="1"/>
    <n v="331"/>
    <s v="THEFT FROM MOTOR VEHICLE - GRAND ($950.01 AND OVER)"/>
    <s v="1822 0344 0385 1300 0329"/>
    <n v="32"/>
    <s v="M"/>
    <s v="W"/>
    <n v="507"/>
    <s v="CONDOMINIUM/TOWNHOUSE"/>
    <m/>
    <m/>
    <s v="IC"/>
    <s v="Invest Cont"/>
    <n v="331"/>
    <m/>
    <m/>
    <m/>
    <s v="5300    NEWCASTLE                    AV"/>
    <m/>
    <n v="34.166699999999999"/>
    <n v="-118.5244"/>
    <n v="0"/>
    <x v="12"/>
  </r>
  <r>
    <n v="201013507"/>
    <d v="2020-09-28T00:00:00"/>
    <x v="16"/>
    <n v="600"/>
    <n v="10"/>
    <x v="11"/>
    <n v="1039"/>
    <n v="2"/>
    <n v="354"/>
    <s v="THEFT OF IDENTITY"/>
    <n v="1822"/>
    <n v="39"/>
    <s v="F"/>
    <s v="W"/>
    <n v="501"/>
    <s v="SINGLE FAMILY DWELLING"/>
    <m/>
    <m/>
    <s v="IC"/>
    <s v="Invest Cont"/>
    <n v="354"/>
    <m/>
    <m/>
    <m/>
    <s v="6600    DENSMORE                     AV"/>
    <m/>
    <n v="34.1905"/>
    <n v="-118.4773"/>
    <n v="0"/>
    <x v="12"/>
  </r>
  <r>
    <n v="200804915"/>
    <d v="2020-01-21T00:00:00"/>
    <x v="202"/>
    <n v="1250"/>
    <n v="8"/>
    <x v="12"/>
    <n v="836"/>
    <n v="1"/>
    <n v="310"/>
    <s v="BURGLARY"/>
    <s v="1609 1822"/>
    <n v="75"/>
    <s v="F"/>
    <s v="O"/>
    <n v="501"/>
    <s v="SINGLE FAMILY DWELLING"/>
    <m/>
    <m/>
    <s v="IC"/>
    <s v="Invest Cont"/>
    <n v="310"/>
    <m/>
    <m/>
    <m/>
    <s v="2000    PARNELL                      AV"/>
    <m/>
    <n v="34.050400000000003"/>
    <n v="-118.42789999999999"/>
    <n v="0"/>
    <x v="12"/>
  </r>
  <r>
    <n v="200805921"/>
    <d v="2020-02-12T00:00:00"/>
    <x v="320"/>
    <n v="1340"/>
    <n v="8"/>
    <x v="12"/>
    <n v="851"/>
    <n v="2"/>
    <n v="901"/>
    <s v="VIOLATION OF RESTRAINING ORDER"/>
    <n v="913"/>
    <n v="45"/>
    <s v="M"/>
    <s v="O"/>
    <n v="502"/>
    <s v="MULTI-UNIT DWELLING (APARTMENT, DUPLEX, ETC)"/>
    <m/>
    <m/>
    <s v="AO"/>
    <s v="Adult Other"/>
    <n v="901"/>
    <m/>
    <m/>
    <m/>
    <s v="1500    BROCKTON                     AV"/>
    <m/>
    <n v="34.037500000000001"/>
    <n v="-118.4622"/>
    <n v="0"/>
    <x v="12"/>
  </r>
  <r>
    <n v="200518300"/>
    <d v="2020-12-28T00:00:00"/>
    <x v="360"/>
    <n v="1930"/>
    <n v="5"/>
    <x v="10"/>
    <n v="566"/>
    <n v="1"/>
    <n v="510"/>
    <s v="VEHICLE - STOLEN"/>
    <m/>
    <n v="0"/>
    <m/>
    <m/>
    <n v="101"/>
    <s v="STREET"/>
    <m/>
    <m/>
    <s v="IC"/>
    <s v="Invest Cont"/>
    <n v="510"/>
    <m/>
    <m/>
    <m/>
    <s v="300 W  8TH                          ST"/>
    <m/>
    <n v="33.737000000000002"/>
    <n v="-118.28400000000001"/>
    <n v="0"/>
    <x v="12"/>
  </r>
  <r>
    <n v="200208925"/>
    <d v="2020-04-13T00:00:00"/>
    <x v="292"/>
    <n v="845"/>
    <n v="2"/>
    <x v="5"/>
    <n v="219"/>
    <n v="1"/>
    <n v="442"/>
    <s v="SHOPLIFTING - PETTY THEFT ($950 &amp; UNDER)"/>
    <s v="0325 0344 0202 1822"/>
    <n v="19"/>
    <s v="X"/>
    <s v="X"/>
    <n v="403"/>
    <s v="DRUG STORE"/>
    <m/>
    <m/>
    <s v="IC"/>
    <s v="Invest Cont"/>
    <n v="442"/>
    <m/>
    <m/>
    <m/>
    <s v="1000 W  SUNSET                       BL"/>
    <m/>
    <n v="34.064100000000003"/>
    <n v="-118.248"/>
    <n v="0"/>
    <x v="12"/>
  </r>
  <r>
    <n v="200322286"/>
    <d v="2020-12-26T00:00:00"/>
    <x v="34"/>
    <n v="1115"/>
    <n v="3"/>
    <x v="2"/>
    <n v="374"/>
    <n v="1"/>
    <n v="210"/>
    <s v="ROBBERY"/>
    <s v="0329 0342 0344 0416 0431 0913 1239 1510 2058 0903"/>
    <n v="21"/>
    <s v="F"/>
    <s v="B"/>
    <n v="101"/>
    <s v="STREET"/>
    <n v="512"/>
    <s v="MACE/PEPPER SPRAY"/>
    <s v="AO"/>
    <s v="Adult Other"/>
    <n v="210"/>
    <m/>
    <m/>
    <m/>
    <s v="2700 W  MARTIN LUTHER KING JR        BL"/>
    <m/>
    <n v="34.014800000000001"/>
    <n v="-118.3222"/>
    <n v="0"/>
    <x v="12"/>
  </r>
  <r>
    <n v="201217831"/>
    <d v="2020-08-04T00:00:00"/>
    <x v="74"/>
    <n v="300"/>
    <n v="12"/>
    <x v="8"/>
    <n v="1213"/>
    <n v="1"/>
    <n v="210"/>
    <s v="ROBBERY"/>
    <s v="1822 0334 0418 0443 0916"/>
    <n v="47"/>
    <s v="M"/>
    <s v="H"/>
    <n v="101"/>
    <s v="STREET"/>
    <n v="115"/>
    <s v="ASSAULT WEAPON/UZI/AK47/ETC"/>
    <s v="AO"/>
    <s v="Adult Other"/>
    <n v="210"/>
    <n v="920"/>
    <m/>
    <m/>
    <s v="54TH                         ST"/>
    <s v="RUTHELEN"/>
    <n v="33.993200000000002"/>
    <n v="-118.3126"/>
    <n v="0"/>
    <x v="12"/>
  </r>
  <r>
    <n v="200108774"/>
    <d v="2020-03-09T00:00:00"/>
    <x v="73"/>
    <n v="1911"/>
    <n v="1"/>
    <x v="1"/>
    <n v="152"/>
    <n v="2"/>
    <n v="813"/>
    <s v="CHILD ANNOYING (17YRS &amp; UNDER)"/>
    <s v="0528 0529 1259 2050 2052 1822 0910"/>
    <n v="17"/>
    <s v="F"/>
    <s v="H"/>
    <n v="903"/>
    <s v="MTA - RED LINE - 7TH AND METRO CENTER"/>
    <m/>
    <m/>
    <s v="AA"/>
    <s v="Adult Arrest"/>
    <n v="813"/>
    <m/>
    <m/>
    <m/>
    <s v="600 S  FIGUEROA                     ST"/>
    <m/>
    <n v="34.050899999999999"/>
    <n v="-118.2585"/>
    <n v="1"/>
    <x v="12"/>
  </r>
  <r>
    <n v="200915090"/>
    <d v="2020-09-24T00:00:00"/>
    <x v="26"/>
    <n v="1457"/>
    <n v="9"/>
    <x v="3"/>
    <n v="932"/>
    <n v="1"/>
    <n v="442"/>
    <s v="SHOPLIFTING - PETTY THEFT ($950 &amp; UNDER)"/>
    <s v="0325 1420"/>
    <n v="52"/>
    <s v="M"/>
    <s v="H"/>
    <n v="410"/>
    <s v="MEMBERSHIP STORE (COSTCO,SAMS CLUB)*"/>
    <m/>
    <m/>
    <s v="IC"/>
    <s v="Invest Cont"/>
    <n v="442"/>
    <m/>
    <m/>
    <m/>
    <s v="6100 N  SEPULVEDA                    BL"/>
    <m/>
    <n v="34.180700000000002"/>
    <n v="-118.4662"/>
    <n v="0"/>
    <x v="12"/>
  </r>
  <r>
    <n v="200118456"/>
    <d v="2020-09-24T00:00:00"/>
    <x v="274"/>
    <n v="1630"/>
    <n v="1"/>
    <x v="1"/>
    <n v="151"/>
    <n v="2"/>
    <n v="740"/>
    <s v="VANDALISM - FELONY ($400 &amp; OVER, ALL CHURCH VANDALISMS)"/>
    <s v="0910 0329"/>
    <n v="0"/>
    <s v="M"/>
    <s v="O"/>
    <n v="801"/>
    <s v="MTA BUS"/>
    <m/>
    <m/>
    <s v="IC"/>
    <s v="Invest Cont"/>
    <n v="740"/>
    <m/>
    <m/>
    <m/>
    <s v="FIGUEROA"/>
    <s v="WILSHIRE"/>
    <n v="34.0501"/>
    <n v="-118.2593"/>
    <n v="0"/>
    <x v="12"/>
  </r>
  <r>
    <n v="200317336"/>
    <d v="2020-09-14T00:00:00"/>
    <x v="311"/>
    <n v="2050"/>
    <n v="3"/>
    <x v="2"/>
    <n v="311"/>
    <n v="2"/>
    <n v="439"/>
    <s v="FALSE POLICE REPORT"/>
    <n v="393"/>
    <n v="19"/>
    <s v="X"/>
    <s v="X"/>
    <n v="502"/>
    <s v="MULTI-UNIT DWELLING (APARTMENT, DUPLEX, ETC)"/>
    <m/>
    <m/>
    <s v="AA"/>
    <s v="Adult Arrest"/>
    <n v="439"/>
    <m/>
    <m/>
    <m/>
    <s v="5600 W  JEFFERSON                    BL"/>
    <m/>
    <n v="34.0261"/>
    <n v="-118.366"/>
    <n v="1"/>
    <x v="12"/>
  </r>
  <r>
    <n v="200606302"/>
    <d v="2020-02-17T00:00:00"/>
    <x v="348"/>
    <n v="1221"/>
    <n v="6"/>
    <x v="9"/>
    <n v="636"/>
    <n v="2"/>
    <n v="930"/>
    <s v="CRIMINAL THREATS - NO WEAPON DISPLAYED"/>
    <s v="0400 0432 0421 0913 1912"/>
    <n v="47"/>
    <s v="M"/>
    <s v="W"/>
    <n v="501"/>
    <s v="SINGLE FAMILY DWELLING"/>
    <n v="511"/>
    <s v="VERBAL THREAT"/>
    <s v="AA"/>
    <s v="Adult Arrest"/>
    <n v="930"/>
    <m/>
    <m/>
    <m/>
    <s v="6600    HOLLYWOOD                    BL"/>
    <m/>
    <n v="34.103400000000001"/>
    <n v="-118.3325"/>
    <n v="1"/>
    <x v="12"/>
  </r>
  <r>
    <n v="201115722"/>
    <d v="2020-11-14T00:00:00"/>
    <x v="351"/>
    <n v="500"/>
    <n v="11"/>
    <x v="7"/>
    <n v="1142"/>
    <n v="2"/>
    <n v="354"/>
    <s v="THEFT OF IDENTITY"/>
    <s v="1822 1402"/>
    <n v="0"/>
    <s v="X"/>
    <s v="X"/>
    <n v="602"/>
    <s v="BANK"/>
    <m/>
    <m/>
    <s v="IC"/>
    <s v="Invest Cont"/>
    <n v="354"/>
    <n v="998"/>
    <m/>
    <m/>
    <s v="4500    FRANKLIN                     AV"/>
    <m/>
    <n v="34.105400000000003"/>
    <n v="-118.2878"/>
    <n v="0"/>
    <x v="12"/>
  </r>
  <r>
    <n v="201210143"/>
    <d v="2020-04-01T00:00:00"/>
    <x v="332"/>
    <n v="1345"/>
    <n v="12"/>
    <x v="8"/>
    <n v="1235"/>
    <n v="2"/>
    <n v="901"/>
    <s v="VIOLATION OF RESTRAINING ORDER"/>
    <n v="1813"/>
    <n v="73"/>
    <s v="F"/>
    <s v="H"/>
    <n v="501"/>
    <s v="SINGLE FAMILY DWELLING"/>
    <m/>
    <m/>
    <s v="IC"/>
    <s v="Invest Cont"/>
    <n v="901"/>
    <m/>
    <m/>
    <m/>
    <s v="1200 W  58TH                         PL"/>
    <m/>
    <n v="33.988399999999999"/>
    <n v="-118.2958"/>
    <n v="0"/>
    <x v="12"/>
  </r>
  <r>
    <n v="201013477"/>
    <d v="2020-09-27T00:00:00"/>
    <x v="272"/>
    <n v="130"/>
    <n v="10"/>
    <x v="11"/>
    <n v="1033"/>
    <n v="1"/>
    <n v="236"/>
    <s v="INTIMATE PARTNER - AGGRAVATED ASSAULT"/>
    <s v="2000 0913 1814 1813 0444"/>
    <n v="48"/>
    <s v="F"/>
    <s v="H"/>
    <n v="501"/>
    <s v="SINGLE FAMILY DWELLING"/>
    <n v="400"/>
    <s v="STRONG-ARM (HANDS, FIST, FEET OR BODILY FORCE)"/>
    <s v="AA"/>
    <s v="Adult Arrest"/>
    <n v="236"/>
    <m/>
    <m/>
    <m/>
    <s v="18700    ERWIN                        ST"/>
    <m/>
    <n v="34.183900000000001"/>
    <n v="-118.5438"/>
    <n v="1"/>
    <x v="12"/>
  </r>
  <r>
    <n v="200517447"/>
    <d v="2020-11-26T00:00:00"/>
    <x v="291"/>
    <n v="1235"/>
    <n v="5"/>
    <x v="10"/>
    <n v="514"/>
    <n v="1"/>
    <n v="251"/>
    <s v="SHOTS FIRED AT INHABITED DWELLING"/>
    <n v="1822"/>
    <n v="21"/>
    <s v="X"/>
    <s v="X"/>
    <n v="502"/>
    <s v="MULTI-UNIT DWELLING (APARTMENT, DUPLEX, ETC)"/>
    <n v="102"/>
    <s v="HAND GUN"/>
    <s v="IC"/>
    <s v="Invest Cont"/>
    <n v="251"/>
    <m/>
    <m/>
    <m/>
    <s v="900 N  WILMINGTON                   BL"/>
    <m/>
    <n v="33.789700000000003"/>
    <n v="-118.2787"/>
    <n v="0"/>
    <x v="12"/>
  </r>
  <r>
    <n v="201007975"/>
    <d v="2020-04-12T00:00:00"/>
    <x v="139"/>
    <n v="1800"/>
    <n v="10"/>
    <x v="11"/>
    <n v="1018"/>
    <n v="1"/>
    <n v="510"/>
    <s v="VEHICLE - STOLEN"/>
    <m/>
    <n v="0"/>
    <m/>
    <m/>
    <n v="101"/>
    <s v="STREET"/>
    <m/>
    <m/>
    <s v="AO"/>
    <s v="Adult Other"/>
    <n v="510"/>
    <m/>
    <m/>
    <m/>
    <s v="DENSMORE                     ST"/>
    <s v="COHASSET"/>
    <n v="34.206600000000002"/>
    <n v="-118.47709999999999"/>
    <n v="0"/>
    <x v="12"/>
  </r>
  <r>
    <n v="200111842"/>
    <d v="2020-05-18T00:00:00"/>
    <x v="173"/>
    <n v="1700"/>
    <n v="1"/>
    <x v="1"/>
    <n v="182"/>
    <n v="1"/>
    <n v="480"/>
    <s v="BIKE - STOLEN"/>
    <s v="0397 0344"/>
    <n v="36"/>
    <s v="F"/>
    <s v="W"/>
    <n v="707"/>
    <s v="GARAGE/CARPORT"/>
    <m/>
    <m/>
    <s v="IC"/>
    <s v="Invest Cont"/>
    <n v="480"/>
    <m/>
    <m/>
    <m/>
    <s v="900 S  HILL                         ST"/>
    <m/>
    <n v="34.042000000000002"/>
    <n v="-118.2625"/>
    <n v="0"/>
    <x v="12"/>
  </r>
  <r>
    <n v="201306422"/>
    <d v="2020-02-12T00:00:00"/>
    <x v="15"/>
    <n v="1530"/>
    <n v="13"/>
    <x v="6"/>
    <n v="1344"/>
    <n v="2"/>
    <n v="664"/>
    <s v="BUNCO, PETTY THEFT"/>
    <s v="1202 0701 0344 0100 1916"/>
    <n v="61"/>
    <s v="F"/>
    <s v="H"/>
    <n v="501"/>
    <s v="SINGLE FAMILY DWELLING"/>
    <m/>
    <m/>
    <s v="IC"/>
    <s v="Invest Cont"/>
    <n v="664"/>
    <m/>
    <m/>
    <m/>
    <s v="800 E  41ST                         ST"/>
    <m/>
    <n v="34.0092"/>
    <n v="-118.2616"/>
    <n v="0"/>
    <x v="12"/>
  </r>
  <r>
    <n v="200314340"/>
    <d v="2020-07-16T00:00:00"/>
    <x v="246"/>
    <n v="1200"/>
    <n v="3"/>
    <x v="2"/>
    <n v="363"/>
    <n v="2"/>
    <n v="354"/>
    <s v="THEFT OF IDENTITY"/>
    <s v="0100 1822 0930"/>
    <n v="59"/>
    <s v="F"/>
    <s v="B"/>
    <n v="502"/>
    <s v="MULTI-UNIT DWELLING (APARTMENT, DUPLEX, ETC)"/>
    <m/>
    <m/>
    <s v="IC"/>
    <s v="Invest Cont"/>
    <n v="354"/>
    <m/>
    <m/>
    <m/>
    <s v="4100    MARLTON                      AV"/>
    <m/>
    <n v="34.010199999999998"/>
    <n v="-118.3404"/>
    <n v="0"/>
    <x v="12"/>
  </r>
  <r>
    <n v="201222128"/>
    <d v="2020-10-07T00:00:00"/>
    <x v="276"/>
    <n v="1245"/>
    <n v="12"/>
    <x v="8"/>
    <n v="1265"/>
    <n v="1"/>
    <n v="230"/>
    <s v="ASSAULT WITH DEADLY WEAPON, AGGRAVATED ASSAULT"/>
    <s v="1100 0329 1822 1240 0450 1309 0334 0906"/>
    <n v="23"/>
    <s v="F"/>
    <s v="B"/>
    <n v="101"/>
    <s v="STREET"/>
    <n v="106"/>
    <s v="UNKNOWN FIREARM"/>
    <s v="IC"/>
    <s v="Invest Cont"/>
    <n v="230"/>
    <n v="998"/>
    <m/>
    <m/>
    <s v="MANCHESTER                   AV"/>
    <s v="NORMANDIE                    AV"/>
    <n v="33.96"/>
    <n v="-118.30029999999999"/>
    <n v="0"/>
    <x v="12"/>
  </r>
  <r>
    <n v="200714477"/>
    <d v="2020-09-29T00:00:00"/>
    <x v="185"/>
    <n v="1300"/>
    <n v="7"/>
    <x v="0"/>
    <n v="724"/>
    <n v="2"/>
    <n v="740"/>
    <s v="VANDALISM - FELONY ($400 &amp; OVER, ALL CHURCH VANDALISMS)"/>
    <s v="1300 0329"/>
    <n v="21"/>
    <s v="F"/>
    <s v="B"/>
    <n v="122"/>
    <s v="VEHICLE, PASSENGER/TRUCK"/>
    <m/>
    <m/>
    <s v="IC"/>
    <s v="Invest Cont"/>
    <n v="740"/>
    <m/>
    <m/>
    <m/>
    <s v="100    THE GROVE                    DR"/>
    <m/>
    <n v="34.0747"/>
    <n v="-118.3563"/>
    <n v="0"/>
    <x v="12"/>
  </r>
  <r>
    <n v="201111415"/>
    <d v="2020-07-14T00:00:00"/>
    <x v="21"/>
    <n v="2000"/>
    <n v="11"/>
    <x v="7"/>
    <n v="1151"/>
    <n v="1"/>
    <n v="310"/>
    <s v="BURGLARY"/>
    <s v="0321 1822 0358 0344"/>
    <n v="53"/>
    <s v="M"/>
    <s v="H"/>
    <n v="707"/>
    <s v="GARAGE/CARPORT"/>
    <n v="500"/>
    <s v="UNKNOWN WEAPON/OTHER WEAPON"/>
    <s v="IC"/>
    <s v="Invest Cont"/>
    <n v="310"/>
    <m/>
    <m/>
    <m/>
    <s v="1600 N  MARIPOSA                     AV"/>
    <m/>
    <n v="34.100099999999998"/>
    <n v="-118.29940000000001"/>
    <n v="0"/>
    <x v="12"/>
  </r>
  <r>
    <n v="200114607"/>
    <d v="2020-07-09T00:00:00"/>
    <x v="6"/>
    <n v="835"/>
    <n v="1"/>
    <x v="1"/>
    <n v="181"/>
    <n v="1"/>
    <n v="330"/>
    <s v="BURGLARY FROM VEHICLE"/>
    <s v="0329 0344 0386 1300 1822 1607"/>
    <n v="41"/>
    <s v="F"/>
    <s v="O"/>
    <n v="507"/>
    <s v="CONDOMINIUM/TOWNHOUSE"/>
    <m/>
    <m/>
    <s v="IC"/>
    <s v="Invest Cont"/>
    <n v="330"/>
    <m/>
    <m/>
    <m/>
    <s v="1100 S  FIGUEROA                     ST"/>
    <m/>
    <n v="34.043100000000003"/>
    <n v="-118.2692"/>
    <n v="0"/>
    <x v="12"/>
  </r>
  <r>
    <n v="200816818"/>
    <d v="2020-11-22T00:00:00"/>
    <x v="282"/>
    <n v="800"/>
    <n v="8"/>
    <x v="12"/>
    <n v="829"/>
    <n v="1"/>
    <n v="341"/>
    <s v="THEFT-GRAND ($950.01 &amp; OVER)EXCPT,GUNS,FOWL,LIVESTK,PROD"/>
    <s v="0344 0923 1818 0100"/>
    <n v="87"/>
    <s v="F"/>
    <s v="W"/>
    <n v="502"/>
    <s v="MULTI-UNIT DWELLING (APARTMENT, DUPLEX, ETC)"/>
    <m/>
    <m/>
    <s v="AA"/>
    <s v="Adult Arrest"/>
    <n v="341"/>
    <n v="649"/>
    <m/>
    <m/>
    <s v="10300    WILSHIRE                     BL"/>
    <m/>
    <n v="34.067999999999998"/>
    <n v="-118.4254"/>
    <n v="1"/>
    <x v="12"/>
  </r>
  <r>
    <n v="200711416"/>
    <d v="2020-07-09T00:00:00"/>
    <x v="246"/>
    <n v="820"/>
    <n v="7"/>
    <x v="0"/>
    <n v="759"/>
    <n v="1"/>
    <n v="210"/>
    <s v="ROBBERY"/>
    <s v="1813 0448 0344 1822"/>
    <n v="31"/>
    <s v="F"/>
    <s v="O"/>
    <n v="502"/>
    <s v="MULTI-UNIT DWELLING (APARTMENT, DUPLEX, ETC)"/>
    <n v="400"/>
    <s v="STRONG-ARM (HANDS, FIST, FEET OR BODILY FORCE)"/>
    <s v="AO"/>
    <s v="Adult Other"/>
    <n v="210"/>
    <m/>
    <m/>
    <m/>
    <s v="1200 S  NORTON                       AV"/>
    <m/>
    <n v="34.049599999999998"/>
    <n v="-118.3228"/>
    <n v="0"/>
    <x v="12"/>
  </r>
  <r>
    <n v="200309261"/>
    <d v="2020-03-30T00:00:00"/>
    <x v="152"/>
    <n v="1700"/>
    <n v="3"/>
    <x v="2"/>
    <n v="391"/>
    <n v="2"/>
    <n v="740"/>
    <s v="VANDALISM - FELONY ($400 &amp; OVER, ALL CHURCH VANDALISMS)"/>
    <s v="1307 1609 0329"/>
    <n v="19"/>
    <s v="X"/>
    <s v="X"/>
    <n v="122"/>
    <s v="VEHICLE, PASSENGER/TRUCK"/>
    <m/>
    <m/>
    <s v="IC"/>
    <s v="Invest Cont"/>
    <n v="740"/>
    <m/>
    <m/>
    <m/>
    <s v="4700    DON ALBERTO                  PL"/>
    <m/>
    <n v="34.002099999999999"/>
    <n v="-118.3588"/>
    <n v="0"/>
    <x v="12"/>
  </r>
  <r>
    <n v="200909029"/>
    <d v="2020-04-28T00:00:00"/>
    <x v="303"/>
    <n v="2200"/>
    <n v="9"/>
    <x v="3"/>
    <n v="943"/>
    <n v="1"/>
    <n v="510"/>
    <s v="VEHICLE - STOLEN"/>
    <m/>
    <n v="0"/>
    <m/>
    <m/>
    <n v="101"/>
    <s v="STREET"/>
    <m/>
    <m/>
    <s v="IC"/>
    <s v="Invest Cont"/>
    <n v="510"/>
    <m/>
    <m/>
    <m/>
    <s v="14400    TIARA                        ST"/>
    <m/>
    <n v="34.1785"/>
    <n v="-118.4465"/>
    <n v="0"/>
    <x v="12"/>
  </r>
  <r>
    <n v="200905354"/>
    <d v="2020-01-31T00:00:00"/>
    <x v="356"/>
    <n v="1030"/>
    <n v="9"/>
    <x v="3"/>
    <n v="948"/>
    <n v="1"/>
    <n v="440"/>
    <s v="THEFT PLAIN - PETTY ($950 &amp; UNDER)"/>
    <s v="0344 0394"/>
    <n v="24"/>
    <s v="F"/>
    <s v="W"/>
    <n v="502"/>
    <s v="MULTI-UNIT DWELLING (APARTMENT, DUPLEX, ETC)"/>
    <m/>
    <m/>
    <s v="IC"/>
    <s v="Invest Cont"/>
    <n v="440"/>
    <m/>
    <m/>
    <m/>
    <s v="5900    BUFFALO                      AV"/>
    <m/>
    <n v="34.177599999999998"/>
    <n v="-118.4299"/>
    <n v="0"/>
    <x v="12"/>
  </r>
  <r>
    <n v="201211787"/>
    <d v="2020-04-29T00:00:00"/>
    <x v="117"/>
    <n v="1530"/>
    <n v="12"/>
    <x v="8"/>
    <n v="1267"/>
    <n v="2"/>
    <n v="740"/>
    <s v="VANDALISM - FELONY ($400 &amp; OVER, ALL CHURCH VANDALISMS)"/>
    <n v="329"/>
    <n v="52"/>
    <s v="F"/>
    <s v="H"/>
    <n v="122"/>
    <s v="VEHICLE, PASSENGER/TRUCK"/>
    <m/>
    <m/>
    <s v="IC"/>
    <s v="Invest Cont"/>
    <n v="740"/>
    <m/>
    <m/>
    <m/>
    <s v="800 W  83RD                         ST"/>
    <m/>
    <n v="33.963700000000003"/>
    <n v="-118.2871"/>
    <n v="0"/>
    <x v="12"/>
  </r>
  <r>
    <n v="200914443"/>
    <d v="2020-09-07T00:00:00"/>
    <x v="201"/>
    <n v="1117"/>
    <n v="9"/>
    <x v="3"/>
    <n v="985"/>
    <n v="1"/>
    <n v="343"/>
    <s v="SHOPLIFTING-GRAND THEFT ($950.01 &amp; OVER)"/>
    <s v="1420 0325"/>
    <n v="0"/>
    <s v="X"/>
    <s v="X"/>
    <n v="409"/>
    <s v="BEAUTY SUPPLY STORE"/>
    <m/>
    <m/>
    <s v="IC"/>
    <s v="Invest Cont"/>
    <n v="343"/>
    <m/>
    <m/>
    <m/>
    <s v="4500    VAN NUYS                     BL"/>
    <m/>
    <n v="34.153100000000002"/>
    <n v="-118.4487"/>
    <n v="0"/>
    <x v="12"/>
  </r>
  <r>
    <n v="200918556"/>
    <d v="2020-12-18T00:00:00"/>
    <x v="210"/>
    <n v="1910"/>
    <n v="9"/>
    <x v="3"/>
    <n v="916"/>
    <n v="2"/>
    <n v="624"/>
    <s v="BATTERY - SIMPLE ASSAULT"/>
    <s v="0444 2021"/>
    <n v="55"/>
    <s v="F"/>
    <s v="H"/>
    <n v="501"/>
    <s v="SINGLE FAMILY DWELLING"/>
    <n v="400"/>
    <s v="STRONG-ARM (HANDS, FIST, FEET OR BODILY FORCE)"/>
    <s v="AO"/>
    <s v="Adult Other"/>
    <n v="624"/>
    <m/>
    <m/>
    <m/>
    <s v="7000    COSTELLO                     AV"/>
    <m/>
    <n v="34.197600000000001"/>
    <n v="-118.4378"/>
    <n v="0"/>
    <x v="12"/>
  </r>
  <r>
    <n v="200208507"/>
    <d v="2020-04-02T00:00:00"/>
    <x v="173"/>
    <n v="2100"/>
    <n v="2"/>
    <x v="5"/>
    <n v="204"/>
    <n v="2"/>
    <n v="745"/>
    <s v="VANDALISM - MISDEAMEANOR ($399 OR UNDER)"/>
    <s v="0329 1402 0913 0361"/>
    <n v="51"/>
    <s v="M"/>
    <s v="W"/>
    <n v="501"/>
    <s v="SINGLE FAMILY DWELLING"/>
    <m/>
    <m/>
    <s v="IC"/>
    <s v="Invest Cont"/>
    <n v="745"/>
    <m/>
    <m/>
    <m/>
    <s v="800    SANBORN                      AV"/>
    <m/>
    <n v="34.0867"/>
    <n v="-118.28449999999999"/>
    <n v="0"/>
    <x v="12"/>
  </r>
  <r>
    <n v="200510578"/>
    <d v="2020-06-13T00:00:00"/>
    <x v="343"/>
    <n v="1"/>
    <n v="5"/>
    <x v="10"/>
    <n v="519"/>
    <n v="1"/>
    <n v="420"/>
    <s v="THEFT FROM MOTOR VEHICLE - PETTY ($950 &amp; UNDER)"/>
    <s v="0344 1300 1606 1817 0913"/>
    <n v="42"/>
    <s v="M"/>
    <s v="H"/>
    <n v="101"/>
    <s v="STREET"/>
    <m/>
    <m/>
    <s v="IC"/>
    <s v="Invest Cont"/>
    <n v="420"/>
    <m/>
    <m/>
    <m/>
    <s v="1300 E  COLON                        ST"/>
    <m/>
    <n v="33.791699999999999"/>
    <n v="-118.2482"/>
    <n v="0"/>
    <x v="12"/>
  </r>
  <r>
    <n v="200216762"/>
    <d v="2020-10-28T00:00:00"/>
    <x v="147"/>
    <n v="600"/>
    <n v="2"/>
    <x v="5"/>
    <n v="265"/>
    <n v="2"/>
    <n v="626"/>
    <s v="INTIMATE PARTNER - SIMPLE ASSAULT"/>
    <s v="0408 0421 0416 0446 0329 1243 1813 2000 2002 0913"/>
    <n v="24"/>
    <s v="F"/>
    <s v="H"/>
    <n v="502"/>
    <s v="MULTI-UNIT DWELLING (APARTMENT, DUPLEX, ETC)"/>
    <n v="400"/>
    <s v="STRONG-ARM (HANDS, FIST, FEET OR BODILY FORCE)"/>
    <s v="IC"/>
    <s v="Invest Cont"/>
    <n v="626"/>
    <m/>
    <m/>
    <m/>
    <s v="700 S  WESTLAKE                     AV"/>
    <m/>
    <n v="34.055700000000002"/>
    <n v="-118.2758"/>
    <n v="0"/>
    <x v="12"/>
  </r>
  <r>
    <n v="200708570"/>
    <d v="2020-04-24T00:00:00"/>
    <x v="168"/>
    <n v="2000"/>
    <n v="7"/>
    <x v="0"/>
    <n v="735"/>
    <n v="1"/>
    <n v="510"/>
    <s v="VEHICLE - STOLEN"/>
    <m/>
    <n v="0"/>
    <m/>
    <m/>
    <n v="101"/>
    <s v="STREET"/>
    <m/>
    <m/>
    <s v="IC"/>
    <s v="Invest Cont"/>
    <n v="510"/>
    <m/>
    <m/>
    <m/>
    <s v="5600 W  6TH                          ST"/>
    <m/>
    <n v="34.064900000000002"/>
    <n v="-118.3493"/>
    <n v="0"/>
    <x v="12"/>
  </r>
  <r>
    <n v="200604129"/>
    <d v="2020-01-03T00:00:00"/>
    <x v="241"/>
    <n v="1845"/>
    <n v="6"/>
    <x v="9"/>
    <n v="647"/>
    <n v="1"/>
    <n v="420"/>
    <s v="THEFT FROM MOTOR VEHICLE - PETTY ($950 &amp; UNDER)"/>
    <s v="1300 1601 1606 0344 0377"/>
    <n v="34"/>
    <s v="M"/>
    <s v="H"/>
    <n v="123"/>
    <s v="PARKING UNDERGROUND/BUILDING"/>
    <m/>
    <m/>
    <s v="IC"/>
    <s v="Invest Cont"/>
    <n v="420"/>
    <m/>
    <m/>
    <m/>
    <s v="1600 N  EL CENTRO                    AV"/>
    <m/>
    <n v="34.099800000000002"/>
    <n v="-118.3237"/>
    <n v="0"/>
    <x v="12"/>
  </r>
  <r>
    <n v="200317923"/>
    <d v="2020-09-26T00:00:00"/>
    <x v="272"/>
    <n v="1720"/>
    <n v="3"/>
    <x v="2"/>
    <n v="395"/>
    <n v="2"/>
    <n v="623"/>
    <s v="BATTERY POLICE (SIMPLE)"/>
    <s v="1822 1212 0416 0444"/>
    <n v="19"/>
    <s v="X"/>
    <s v="X"/>
    <n v="726"/>
    <s v="POLICE FACILITY"/>
    <n v="400"/>
    <s v="STRONG-ARM (HANDS, FIST, FEET OR BODILY FORCE)"/>
    <s v="AO"/>
    <s v="Adult Other"/>
    <n v="623"/>
    <m/>
    <m/>
    <m/>
    <s v="1500 W  MARTIN LUTHER KING JR        BL"/>
    <m/>
    <n v="34.010899999999999"/>
    <n v="-118.3113"/>
    <n v="0"/>
    <x v="12"/>
  </r>
  <r>
    <n v="200817909"/>
    <d v="2020-12-21T00:00:00"/>
    <x v="181"/>
    <n v="600"/>
    <n v="8"/>
    <x v="12"/>
    <n v="893"/>
    <n v="1"/>
    <n v="420"/>
    <s v="THEFT FROM MOTOR VEHICLE - PETTY ($950 &amp; UNDER)"/>
    <s v="1822 1606 1202 0344"/>
    <n v="71"/>
    <s v="M"/>
    <s v="W"/>
    <n v="108"/>
    <s v="PARKING LOT"/>
    <m/>
    <m/>
    <s v="IC"/>
    <s v="Invest Cont"/>
    <n v="420"/>
    <m/>
    <m/>
    <m/>
    <s v="2500 S  SEPULVEDA                    BL"/>
    <m/>
    <n v="34.034799999999997"/>
    <n v="-118.43389999999999"/>
    <n v="0"/>
    <x v="12"/>
  </r>
  <r>
    <n v="201108221"/>
    <d v="2020-04-11T00:00:00"/>
    <x v="290"/>
    <n v="2208"/>
    <n v="11"/>
    <x v="7"/>
    <n v="1151"/>
    <n v="2"/>
    <n v="625"/>
    <s v="OTHER ASSAULT"/>
    <s v="2051 2049 0910 0356 1822 1253"/>
    <n v="45"/>
    <s v="M"/>
    <s v="H"/>
    <n v="801"/>
    <s v="MTA BUS"/>
    <n v="500"/>
    <s v="UNKNOWN WEAPON/OTHER WEAPON"/>
    <s v="IC"/>
    <s v="Invest Cont"/>
    <n v="625"/>
    <m/>
    <m/>
    <m/>
    <s v="VERMONT"/>
    <s v="HOLLYWOOD                    BL"/>
    <n v="34.101199999999999"/>
    <n v="-118.29179999999999"/>
    <n v="0"/>
    <x v="12"/>
  </r>
  <r>
    <n v="200814520"/>
    <d v="2020-09-25T00:00:00"/>
    <x v="16"/>
    <n v="1345"/>
    <n v="8"/>
    <x v="12"/>
    <n v="853"/>
    <n v="1"/>
    <n v="343"/>
    <s v="SHOPLIFTING-GRAND THEFT ($950.01 &amp; OVER)"/>
    <s v="0344 0202 1309 1609 0346 1822 1420"/>
    <n v="23"/>
    <s v="F"/>
    <s v="W"/>
    <n v="406"/>
    <s v="OTHER STORE"/>
    <m/>
    <m/>
    <s v="IC"/>
    <s v="Invest Cont"/>
    <n v="343"/>
    <m/>
    <m/>
    <m/>
    <s v="11500    SANTA MONICA                 BL"/>
    <m/>
    <n v="34.045400000000001"/>
    <n v="-118.4522"/>
    <n v="0"/>
    <x v="12"/>
  </r>
  <r>
    <n v="201224757"/>
    <d v="2020-11-18T00:00:00"/>
    <x v="122"/>
    <n v="300"/>
    <n v="12"/>
    <x v="8"/>
    <n v="1252"/>
    <n v="2"/>
    <n v="745"/>
    <s v="VANDALISM - MISDEAMEANOR ($399 OR UNDER)"/>
    <s v="1822 0329"/>
    <n v="39"/>
    <s v="F"/>
    <s v="B"/>
    <n v="501"/>
    <s v="SINGLE FAMILY DWELLING"/>
    <m/>
    <m/>
    <s v="IC"/>
    <s v="Invest Cont"/>
    <n v="745"/>
    <m/>
    <m/>
    <m/>
    <s v="6700    3RD                          AV"/>
    <m/>
    <n v="33.976399999999998"/>
    <n v="-118.3207"/>
    <n v="0"/>
    <x v="12"/>
  </r>
  <r>
    <n v="201010170"/>
    <d v="2020-06-19T00:00:00"/>
    <x v="339"/>
    <n v="415"/>
    <n v="10"/>
    <x v="11"/>
    <n v="1001"/>
    <n v="1"/>
    <n v="230"/>
    <s v="ASSAULT WITH DEADLY WEAPON, AGGRAVATED ASSAULT"/>
    <s v="1402 0552 0913 0416 0444 1414 2021"/>
    <n v="23"/>
    <s v="M"/>
    <s v="W"/>
    <n v="501"/>
    <s v="SINGLE FAMILY DWELLING"/>
    <n v="308"/>
    <s v="STICK"/>
    <s v="AA"/>
    <s v="Adult Arrest"/>
    <n v="230"/>
    <n v="998"/>
    <m/>
    <m/>
    <s v="7700    WILBUR                       AV"/>
    <m/>
    <n v="34.2102"/>
    <n v="-118.5448"/>
    <n v="1"/>
    <x v="12"/>
  </r>
  <r>
    <n v="201108435"/>
    <d v="2020-04-16T00:00:00"/>
    <x v="96"/>
    <n v="2230"/>
    <n v="11"/>
    <x v="7"/>
    <n v="1127"/>
    <n v="2"/>
    <n v="626"/>
    <s v="INTIMATE PARTNER - SIMPLE ASSAULT"/>
    <s v="2000 0448"/>
    <n v="55"/>
    <s v="F"/>
    <s v="H"/>
    <n v="501"/>
    <s v="SINGLE FAMILY DWELLING"/>
    <n v="400"/>
    <s v="STRONG-ARM (HANDS, FIST, FEET OR BODILY FORCE)"/>
    <s v="AO"/>
    <s v="Adult Other"/>
    <n v="626"/>
    <m/>
    <m/>
    <m/>
    <s v="200    BRANCH                       ST"/>
    <m/>
    <n v="34.117400000000004"/>
    <n v="-118.1861"/>
    <n v="0"/>
    <x v="12"/>
  </r>
  <r>
    <n v="200814298"/>
    <d v="2020-09-20T00:00:00"/>
    <x v="224"/>
    <n v="1320"/>
    <n v="8"/>
    <x v="12"/>
    <n v="835"/>
    <n v="1"/>
    <n v="440"/>
    <s v="THEFT PLAIN - PETTY ($950 &amp; UNDER)"/>
    <s v="0202 1420 0344 0394 1822"/>
    <n v="39"/>
    <s v="M"/>
    <s v="H"/>
    <n v="501"/>
    <s v="SINGLE FAMILY DWELLING"/>
    <m/>
    <m/>
    <s v="IC"/>
    <s v="Invest Cont"/>
    <n v="440"/>
    <m/>
    <m/>
    <m/>
    <s v="2100    KELTON                       AV"/>
    <m/>
    <n v="34.0428"/>
    <n v="-118.4336"/>
    <n v="0"/>
    <x v="12"/>
  </r>
  <r>
    <n v="201204479"/>
    <d v="2020-01-07T00:00:00"/>
    <x v="281"/>
    <n v="2330"/>
    <n v="12"/>
    <x v="8"/>
    <n v="1232"/>
    <n v="1"/>
    <n v="510"/>
    <s v="VEHICLE - STOLEN"/>
    <m/>
    <n v="0"/>
    <m/>
    <m/>
    <n v="101"/>
    <s v="STREET"/>
    <m/>
    <m/>
    <s v="IC"/>
    <s v="Invest Cont"/>
    <n v="510"/>
    <m/>
    <m/>
    <m/>
    <s v="59TH"/>
    <s v="ARLINGTON"/>
    <n v="33.987299999999998"/>
    <n v="-118.3186"/>
    <n v="0"/>
    <x v="12"/>
  </r>
  <r>
    <n v="200509645"/>
    <d v="2020-05-19T00:00:00"/>
    <x v="187"/>
    <n v="2315"/>
    <n v="5"/>
    <x v="10"/>
    <n v="585"/>
    <n v="1"/>
    <n v="420"/>
    <s v="THEFT FROM MOTOR VEHICLE - PETTY ($950 &amp; UNDER)"/>
    <s v="0344 0385 1202 1300"/>
    <n v="61"/>
    <s v="F"/>
    <s v="H"/>
    <n v="101"/>
    <s v="STREET"/>
    <m/>
    <m/>
    <s v="IC"/>
    <s v="Invest Cont"/>
    <n v="420"/>
    <m/>
    <m/>
    <m/>
    <s v="800 W  24TH                         ST"/>
    <m/>
    <n v="33.722499999999997"/>
    <n v="-118.2946"/>
    <n v="0"/>
    <x v="12"/>
  </r>
  <r>
    <n v="201306256"/>
    <d v="2020-02-09T00:00:00"/>
    <x v="134"/>
    <n v="1200"/>
    <n v="13"/>
    <x v="6"/>
    <n v="1375"/>
    <n v="2"/>
    <n v="354"/>
    <s v="THEFT OF IDENTITY"/>
    <s v="0800 1822 0929"/>
    <n v="38"/>
    <s v="M"/>
    <s v="H"/>
    <n v="501"/>
    <s v="SINGLE FAMILY DWELLING"/>
    <m/>
    <m/>
    <s v="IC"/>
    <s v="Invest Cont"/>
    <n v="354"/>
    <m/>
    <m/>
    <m/>
    <s v="5800    HOOPER                       AV"/>
    <m/>
    <n v="33.990200000000002"/>
    <n v="-118.2521"/>
    <n v="0"/>
    <x v="12"/>
  </r>
  <r>
    <n v="200812169"/>
    <d v="2020-07-21T00:00:00"/>
    <x v="102"/>
    <n v="1000"/>
    <n v="8"/>
    <x v="12"/>
    <n v="829"/>
    <n v="1"/>
    <n v="442"/>
    <s v="SHOPLIFTING - PETTY THEFT ($950 &amp; UNDER)"/>
    <s v="2004 1221 2028 0104 1420 1822 0344 0325"/>
    <n v="0"/>
    <s v="X"/>
    <s v="X"/>
    <n v="301"/>
    <s v="GAS STATION"/>
    <m/>
    <m/>
    <s v="IC"/>
    <s v="Invest Cont"/>
    <n v="442"/>
    <m/>
    <m/>
    <m/>
    <s v="10300    SANTA MONICA                 BL"/>
    <m/>
    <n v="34.058900000000001"/>
    <n v="-118.4221"/>
    <n v="0"/>
    <x v="12"/>
  </r>
  <r>
    <n v="201107181"/>
    <d v="2020-03-11T00:00:00"/>
    <x v="38"/>
    <n v="1559"/>
    <n v="11"/>
    <x v="7"/>
    <n v="1151"/>
    <n v="1"/>
    <n v="440"/>
    <s v="THEFT PLAIN - PETTY ($950 &amp; UNDER)"/>
    <s v="0344 0394"/>
    <n v="28"/>
    <s v="F"/>
    <s v="O"/>
    <n v="121"/>
    <s v="YARD (RESIDENTIAL/BUSINESS)"/>
    <m/>
    <m/>
    <s v="IC"/>
    <s v="Invest Cont"/>
    <n v="440"/>
    <m/>
    <m/>
    <m/>
    <s v="1500 N  EDGEMONT                     ST"/>
    <m/>
    <n v="34.098199999999999"/>
    <n v="-118.2961"/>
    <n v="0"/>
    <x v="12"/>
  </r>
  <r>
    <n v="200116225"/>
    <d v="2020-08-11T00:00:00"/>
    <x v="271"/>
    <n v="1845"/>
    <n v="1"/>
    <x v="1"/>
    <n v="159"/>
    <n v="1"/>
    <n v="310"/>
    <s v="BURGLARY"/>
    <s v="1609 0344 1822 1403 1414"/>
    <n v="0"/>
    <s v="M"/>
    <s v="W"/>
    <n v="203"/>
    <s v="OTHER BUSINESS"/>
    <m/>
    <m/>
    <s v="AO"/>
    <s v="Adult Other"/>
    <n v="310"/>
    <m/>
    <m/>
    <m/>
    <s v="1300 E  6TH                          ST"/>
    <m/>
    <n v="34.038200000000003"/>
    <n v="-118.23560000000001"/>
    <n v="0"/>
    <x v="12"/>
  </r>
  <r>
    <n v="200917083"/>
    <d v="2020-11-11T00:00:00"/>
    <x v="130"/>
    <n v="1935"/>
    <n v="9"/>
    <x v="3"/>
    <n v="989"/>
    <n v="1"/>
    <n v="331"/>
    <s v="THEFT FROM MOTOR VEHICLE - GRAND ($950.01 AND OVER)"/>
    <s v="1606 1302 0344"/>
    <n v="25"/>
    <s v="F"/>
    <s v="B"/>
    <n v="104"/>
    <s v="DRIVEWAY"/>
    <m/>
    <m/>
    <s v="IC"/>
    <s v="Invest Cont"/>
    <n v="331"/>
    <m/>
    <m/>
    <m/>
    <s v="13400    MOORPARK                     ST"/>
    <m/>
    <n v="34.150300000000001"/>
    <n v="-118.42489999999999"/>
    <n v="0"/>
    <x v="12"/>
  </r>
  <r>
    <n v="200318236"/>
    <d v="2020-10-03T00:00:00"/>
    <x v="263"/>
    <n v="100"/>
    <n v="3"/>
    <x v="2"/>
    <n v="376"/>
    <n v="1"/>
    <n v="210"/>
    <s v="ROBBERY"/>
    <s v="0400 1822 0342 2034 0337 0344 0352 0316 1300 0329"/>
    <n v="49"/>
    <s v="M"/>
    <s v="B"/>
    <n v="502"/>
    <s v="MULTI-UNIT DWELLING (APARTMENT, DUPLEX, ETC)"/>
    <n v="500"/>
    <s v="UNKNOWN WEAPON/OTHER WEAPON"/>
    <s v="IC"/>
    <s v="Invest Cont"/>
    <n v="210"/>
    <m/>
    <m/>
    <m/>
    <s v="3900    HALLDALE                     AV"/>
    <m/>
    <n v="34.012099999999997"/>
    <n v="-118.3023"/>
    <n v="0"/>
    <x v="12"/>
  </r>
  <r>
    <n v="201107256"/>
    <d v="2020-03-13T00:00:00"/>
    <x v="71"/>
    <n v="1400"/>
    <n v="11"/>
    <x v="7"/>
    <n v="1149"/>
    <n v="1"/>
    <n v="341"/>
    <s v="THEFT-GRAND ($950.01 &amp; OVER)EXCPT,GUNS,FOWL,LIVESTK,PROD"/>
    <n v="344"/>
    <n v="0"/>
    <s v="X"/>
    <s v="X"/>
    <n v="408"/>
    <s v="AUTO SUPPLY STORE*"/>
    <m/>
    <m/>
    <s v="IC"/>
    <s v="Invest Cont"/>
    <n v="341"/>
    <m/>
    <m/>
    <m/>
    <s v="5500 N  FIGUEROA                     ST"/>
    <m/>
    <n v="34.108199999999997"/>
    <n v="-118.1956"/>
    <n v="0"/>
    <x v="12"/>
  </r>
  <r>
    <n v="200516804"/>
    <d v="2020-11-16T00:00:00"/>
    <x v="48"/>
    <n v="1600"/>
    <n v="5"/>
    <x v="10"/>
    <n v="551"/>
    <n v="1"/>
    <n v="330"/>
    <s v="BURGLARY FROM VEHICLE"/>
    <s v="0344 1300"/>
    <n v="23"/>
    <s v="F"/>
    <s v="H"/>
    <n v="108"/>
    <s v="PARKING LOT"/>
    <m/>
    <m/>
    <s v="IC"/>
    <s v="Invest Cont"/>
    <n v="330"/>
    <m/>
    <m/>
    <m/>
    <s v="300    MIRALESTE                    DR"/>
    <m/>
    <n v="33.741199999999999"/>
    <n v="-118.31950000000001"/>
    <n v="0"/>
    <x v="12"/>
  </r>
  <r>
    <n v="201208516"/>
    <d v="2020-03-05T00:00:00"/>
    <x v="216"/>
    <n v="850"/>
    <n v="12"/>
    <x v="8"/>
    <n v="1239"/>
    <n v="1"/>
    <n v="440"/>
    <s v="THEFT PLAIN - PETTY ($950 &amp; UNDER)"/>
    <s v="1259 1251 0344 1822 2032"/>
    <n v="15"/>
    <s v="M"/>
    <s v="H"/>
    <n v="721"/>
    <s v="HIGH SCHOOL"/>
    <m/>
    <m/>
    <s v="IC"/>
    <s v="Invest Cont"/>
    <n v="440"/>
    <m/>
    <m/>
    <m/>
    <s v="800 W  60TH                         ST"/>
    <m/>
    <n v="33.985500000000002"/>
    <n v="-118.28700000000001"/>
    <n v="0"/>
    <x v="12"/>
  </r>
  <r>
    <n v="201013767"/>
    <d v="2020-10-06T00:00:00"/>
    <x v="186"/>
    <n v="209"/>
    <n v="10"/>
    <x v="11"/>
    <n v="1041"/>
    <n v="2"/>
    <n v="946"/>
    <s v="OTHER MISCELLANEOUS CRIME"/>
    <s v="1822 0209"/>
    <n v="27"/>
    <s v="M"/>
    <s v="O"/>
    <n v="707"/>
    <s v="GARAGE/CARPORT"/>
    <m/>
    <m/>
    <s v="IC"/>
    <s v="Invest Cont"/>
    <n v="946"/>
    <m/>
    <m/>
    <m/>
    <s v="5800    VANALDEN                     AV"/>
    <m/>
    <n v="34.175800000000002"/>
    <n v="-118.5501"/>
    <n v="0"/>
    <x v="12"/>
  </r>
  <r>
    <n v="200108116"/>
    <d v="2020-02-29T00:00:00"/>
    <x v="72"/>
    <n v="1820"/>
    <n v="1"/>
    <x v="1"/>
    <n v="192"/>
    <n v="1"/>
    <n v="330"/>
    <s v="BURGLARY FROM VEHICLE"/>
    <s v="1307 1822 0329 1609 0344"/>
    <n v="32"/>
    <s v="M"/>
    <s v="O"/>
    <n v="108"/>
    <s v="PARKING LOT"/>
    <m/>
    <m/>
    <s v="IC"/>
    <s v="Invest Cont"/>
    <n v="330"/>
    <m/>
    <m/>
    <m/>
    <s v="PICO                         BL"/>
    <s v="GRAND                        AV"/>
    <n v="34.038899999999998"/>
    <n v="-118.26430000000001"/>
    <n v="0"/>
    <x v="12"/>
  </r>
  <r>
    <n v="201011554"/>
    <d v="2020-08-01T00:00:00"/>
    <x v="200"/>
    <n v="100"/>
    <n v="10"/>
    <x v="11"/>
    <n v="1001"/>
    <n v="1"/>
    <n v="510"/>
    <s v="VEHICLE - STOLEN"/>
    <m/>
    <n v="0"/>
    <m/>
    <m/>
    <n v="101"/>
    <s v="STREET"/>
    <m/>
    <m/>
    <s v="IC"/>
    <s v="Invest Cont"/>
    <n v="510"/>
    <m/>
    <m/>
    <m/>
    <s v="19400    STAGG                        ST"/>
    <m/>
    <n v="34.211300000000001"/>
    <n v="-118.5556"/>
    <n v="0"/>
    <x v="12"/>
  </r>
  <r>
    <n v="200106547"/>
    <d v="2020-02-05T00:00:00"/>
    <x v="253"/>
    <n v="1000"/>
    <n v="1"/>
    <x v="1"/>
    <n v="162"/>
    <n v="1"/>
    <n v="330"/>
    <s v="BURGLARY FROM VEHICLE"/>
    <s v="1606 0344"/>
    <n v="62"/>
    <s v="M"/>
    <s v="W"/>
    <n v="108"/>
    <s v="PARKING LOT"/>
    <m/>
    <m/>
    <s v="IC"/>
    <s v="Invest Cont"/>
    <n v="330"/>
    <m/>
    <m/>
    <m/>
    <s v="700 S  GRAND                        AV"/>
    <m/>
    <n v="34.0473"/>
    <n v="-118.25660000000001"/>
    <n v="0"/>
    <x v="12"/>
  </r>
  <r>
    <n v="200510201"/>
    <d v="2020-06-03T00:00:00"/>
    <x v="282"/>
    <n v="1400"/>
    <n v="5"/>
    <x v="10"/>
    <n v="504"/>
    <n v="1"/>
    <n v="442"/>
    <s v="SHOPLIFTING - PETTY THEFT ($950 &amp; UNDER)"/>
    <s v="0104 0325"/>
    <n v="0"/>
    <s v="X"/>
    <s v="X"/>
    <n v="404"/>
    <s v="DEPARTMENT STORE"/>
    <m/>
    <m/>
    <s v="AA"/>
    <s v="Adult Arrest"/>
    <n v="442"/>
    <m/>
    <m/>
    <m/>
    <s v="19500    NORMANDIE                    AV"/>
    <m/>
    <n v="33.848100000000002"/>
    <n v="-118.30410000000001"/>
    <n v="1"/>
    <x v="12"/>
  </r>
  <r>
    <n v="200705616"/>
    <d v="2020-02-03T00:00:00"/>
    <x v="233"/>
    <n v="1315"/>
    <n v="7"/>
    <x v="0"/>
    <n v="765"/>
    <n v="1"/>
    <n v="440"/>
    <s v="THEFT PLAIN - PETTY ($950 &amp; UNDER)"/>
    <n v="325"/>
    <n v="0"/>
    <s v="M"/>
    <s v="O"/>
    <n v="408"/>
    <s v="AUTO SUPPLY STORE*"/>
    <m/>
    <m/>
    <s v="IC"/>
    <s v="Invest Cont"/>
    <n v="440"/>
    <m/>
    <m/>
    <m/>
    <s v="4800 W  PICO                         BL"/>
    <m/>
    <n v="34.048299999999998"/>
    <n v="-118.3409"/>
    <n v="0"/>
    <x v="12"/>
  </r>
  <r>
    <n v="201225171"/>
    <d v="2020-11-24T00:00:00"/>
    <x v="363"/>
    <n v="1800"/>
    <n v="12"/>
    <x v="8"/>
    <n v="1253"/>
    <n v="2"/>
    <n v="888"/>
    <s v="TRESPASSING"/>
    <m/>
    <n v="34"/>
    <s v="F"/>
    <s v="H"/>
    <n v="501"/>
    <s v="SINGLE FAMILY DWELLING"/>
    <m/>
    <m/>
    <s v="IC"/>
    <s v="Invest Cont"/>
    <n v="888"/>
    <m/>
    <m/>
    <m/>
    <s v="7500 S  DENKER                       AV"/>
    <m/>
    <n v="33.9709"/>
    <n v="-118.3112"/>
    <n v="0"/>
    <x v="12"/>
  </r>
  <r>
    <n v="200309148"/>
    <d v="2020-03-27T00:00:00"/>
    <x v="7"/>
    <n v="1250"/>
    <n v="3"/>
    <x v="2"/>
    <n v="319"/>
    <n v="2"/>
    <n v="623"/>
    <s v="BATTERY POLICE (SIMPLE)"/>
    <s v="1212 0356"/>
    <n v="0"/>
    <s v="X"/>
    <s v="X"/>
    <n v="101"/>
    <s v="STREET"/>
    <n v="400"/>
    <s v="STRONG-ARM (HANDS, FIST, FEET OR BODILY FORCE)"/>
    <s v="AA"/>
    <s v="Adult Arrest"/>
    <n v="623"/>
    <m/>
    <m/>
    <m/>
    <s v="23RD                         ST"/>
    <s v="FIGUEROA                     WY"/>
    <n v="34.031100000000002"/>
    <n v="-118.2749"/>
    <n v="1"/>
    <x v="12"/>
  </r>
  <r>
    <n v="200212905"/>
    <d v="2020-07-23T00:00:00"/>
    <x v="231"/>
    <n v="2130"/>
    <n v="2"/>
    <x v="5"/>
    <n v="256"/>
    <n v="1"/>
    <n v="510"/>
    <s v="VEHICLE - STOLEN"/>
    <m/>
    <n v="0"/>
    <m/>
    <m/>
    <n v="101"/>
    <s v="STREET"/>
    <m/>
    <m/>
    <s v="IC"/>
    <s v="Invest Cont"/>
    <n v="510"/>
    <m/>
    <m/>
    <m/>
    <s v="600 S  UNION                        AV"/>
    <m/>
    <n v="34.0565"/>
    <n v="-118.2724"/>
    <n v="0"/>
    <x v="12"/>
  </r>
  <r>
    <n v="200313241"/>
    <d v="2020-06-25T00:00:00"/>
    <x v="269"/>
    <n v="1852"/>
    <n v="3"/>
    <x v="2"/>
    <n v="359"/>
    <n v="1"/>
    <n v="440"/>
    <s v="THEFT PLAIN - PETTY ($950 &amp; UNDER)"/>
    <n v="344"/>
    <n v="42"/>
    <s v="F"/>
    <s v="H"/>
    <n v="101"/>
    <s v="STREET"/>
    <m/>
    <m/>
    <s v="IC"/>
    <s v="Invest Cont"/>
    <n v="440"/>
    <m/>
    <m/>
    <m/>
    <s v="3800    FLOWER                       DR"/>
    <m/>
    <n v="34.014000000000003"/>
    <n v="-118.2816"/>
    <n v="0"/>
    <x v="12"/>
  </r>
  <r>
    <n v="201301025"/>
    <d v="2020-09-26T00:00:00"/>
    <x v="272"/>
    <n v="1928"/>
    <n v="13"/>
    <x v="6"/>
    <n v="1346"/>
    <n v="1"/>
    <n v="210"/>
    <s v="ROBBERY"/>
    <s v="1822 1402 0305 0400"/>
    <n v="31"/>
    <s v="F"/>
    <s v="X"/>
    <n v="102"/>
    <s v="SIDEWALK"/>
    <n v="400"/>
    <s v="STRONG-ARM (HANDS, FIST, FEET OR BODILY FORCE)"/>
    <s v="AA"/>
    <s v="Adult Arrest"/>
    <n v="210"/>
    <n v="998"/>
    <m/>
    <m/>
    <s v="CENTRAL"/>
    <s v="43RD"/>
    <n v="34.005699999999997"/>
    <n v="-118.2565"/>
    <n v="1"/>
    <x v="12"/>
  </r>
  <r>
    <n v="200300733"/>
    <d v="2020-07-16T00:00:00"/>
    <x v="110"/>
    <n v="2300"/>
    <n v="3"/>
    <x v="2"/>
    <n v="363"/>
    <n v="1"/>
    <n v="210"/>
    <s v="ROBBERY"/>
    <s v="1402 0913 0209 0321 0344 0342 0416 0446 1409 0363"/>
    <n v="59"/>
    <s v="F"/>
    <s v="B"/>
    <n v="502"/>
    <s v="MULTI-UNIT DWELLING (APARTMENT, DUPLEX, ETC)"/>
    <n v="400"/>
    <s v="STRONG-ARM (HANDS, FIST, FEET OR BODILY FORCE)"/>
    <s v="AO"/>
    <s v="Adult Other"/>
    <n v="210"/>
    <m/>
    <m/>
    <m/>
    <s v="4100    MARLTON                      AV"/>
    <m/>
    <n v="34.010199999999998"/>
    <n v="-118.3404"/>
    <n v="0"/>
    <x v="12"/>
  </r>
  <r>
    <n v="200611840"/>
    <d v="2020-06-26T00:00:00"/>
    <x v="66"/>
    <n v="350"/>
    <n v="6"/>
    <x v="9"/>
    <n v="645"/>
    <n v="1"/>
    <n v="310"/>
    <s v="BURGLARY"/>
    <n v="1822"/>
    <n v="0"/>
    <s v="X"/>
    <s v="X"/>
    <n v="101"/>
    <s v="STREET"/>
    <n v="400"/>
    <s v="STRONG-ARM (HANDS, FIST, FEET OR BODILY FORCE)"/>
    <s v="IC"/>
    <s v="Invest Cont"/>
    <n v="310"/>
    <m/>
    <m/>
    <m/>
    <s v="7000 W  SUNSET                       BL"/>
    <m/>
    <n v="34.097999999999999"/>
    <n v="-118.342"/>
    <n v="0"/>
    <x v="12"/>
  </r>
  <r>
    <n v="200912254"/>
    <d v="2020-07-12T00:00:00"/>
    <x v="101"/>
    <n v="1700"/>
    <n v="9"/>
    <x v="3"/>
    <n v="901"/>
    <n v="1"/>
    <n v="761"/>
    <s v="BRANDISH WEAPON"/>
    <s v="0334 0432 0531 0913 1259 2024 2003 1222"/>
    <n v="16"/>
    <s v="M"/>
    <s v="W"/>
    <n v="514"/>
    <s v="GROUP HOME"/>
    <n v="219"/>
    <s v="SCREWDRIVER"/>
    <s v="AO"/>
    <s v="Adult Other"/>
    <n v="761"/>
    <m/>
    <m/>
    <m/>
    <s v="15300    SATICOY                      ST"/>
    <m/>
    <n v="34.208500000000001"/>
    <n v="-118.4662"/>
    <n v="0"/>
    <x v="12"/>
  </r>
  <r>
    <n v="200304203"/>
    <d v="2020-01-04T00:00:00"/>
    <x v="81"/>
    <n v="600"/>
    <n v="3"/>
    <x v="2"/>
    <n v="313"/>
    <n v="2"/>
    <n v="930"/>
    <s v="CRIMINAL THREATS - NO WEAPON DISPLAYED"/>
    <s v="2000 0448 0421 2021 1206 1814 1419 1407 0319 0353"/>
    <n v="47"/>
    <s v="F"/>
    <s v="B"/>
    <n v="502"/>
    <s v="MULTI-UNIT DWELLING (APARTMENT, DUPLEX, ETC)"/>
    <n v="511"/>
    <s v="VERBAL THREAT"/>
    <s v="AA"/>
    <s v="Adult Arrest"/>
    <n v="930"/>
    <m/>
    <m/>
    <m/>
    <s v="4100 W  ADAMS                        BL"/>
    <m/>
    <n v="34.032600000000002"/>
    <n v="-118.3296"/>
    <n v="1"/>
    <x v="12"/>
  </r>
  <r>
    <n v="200513379"/>
    <d v="2020-08-25T00:00:00"/>
    <x v="273"/>
    <n v="1900"/>
    <n v="5"/>
    <x v="10"/>
    <n v="565"/>
    <n v="1"/>
    <n v="440"/>
    <s v="THEFT PLAIN - PETTY ($950 &amp; UNDER)"/>
    <s v="0321 0344 0913 1814"/>
    <n v="36"/>
    <s v="F"/>
    <s v="B"/>
    <n v="502"/>
    <s v="MULTI-UNIT DWELLING (APARTMENT, DUPLEX, ETC)"/>
    <m/>
    <m/>
    <s v="IC"/>
    <s v="Invest Cont"/>
    <n v="440"/>
    <m/>
    <m/>
    <m/>
    <s v="500 W  8TH                          ST"/>
    <m/>
    <n v="33.737000000000002"/>
    <n v="-118.2884"/>
    <n v="0"/>
    <x v="12"/>
  </r>
  <r>
    <n v="200113133"/>
    <d v="2020-06-09T00:00:00"/>
    <x v="46"/>
    <n v="1920"/>
    <n v="1"/>
    <x v="1"/>
    <n v="128"/>
    <n v="1"/>
    <n v="330"/>
    <s v="BURGLARY FROM VEHICLE"/>
    <n v="344"/>
    <n v="28"/>
    <s v="M"/>
    <s v="W"/>
    <n v="102"/>
    <s v="SIDEWALK"/>
    <m/>
    <m/>
    <s v="IC"/>
    <s v="Invest Cont"/>
    <n v="330"/>
    <m/>
    <m/>
    <m/>
    <s v="ASTRONAUT ELLISON S ONI"/>
    <s v="SAN PEDRO"/>
    <n v="34.049799999999998"/>
    <n v="-118.24"/>
    <n v="0"/>
    <x v="12"/>
  </r>
  <r>
    <n v="201217160"/>
    <d v="2020-07-26T00:00:00"/>
    <x v="279"/>
    <n v="10"/>
    <n v="12"/>
    <x v="8"/>
    <n v="1245"/>
    <n v="1"/>
    <n v="220"/>
    <s v="ATTEMPTED ROBBERY"/>
    <s v="1822 0335 0400 0416"/>
    <n v="21"/>
    <s v="M"/>
    <s v="H"/>
    <n v="101"/>
    <s v="STREET"/>
    <n v="400"/>
    <s v="STRONG-ARM (HANDS, FIST, FEET OR BODILY FORCE)"/>
    <s v="IC"/>
    <s v="Invest Cont"/>
    <n v="220"/>
    <m/>
    <m/>
    <m/>
    <s v="67TH                         ST"/>
    <s v="KANSAS                       ST"/>
    <n v="33.978499999999997"/>
    <n v="-118.2937"/>
    <n v="0"/>
    <x v="12"/>
  </r>
  <r>
    <n v="200104706"/>
    <d v="2020-01-08T00:00:00"/>
    <x v="172"/>
    <n v="1440"/>
    <n v="1"/>
    <x v="1"/>
    <n v="105"/>
    <n v="2"/>
    <n v="624"/>
    <s v="BATTERY - SIMPLE ASSAULT"/>
    <s v="0416 1822 1259 1309 1414 1251"/>
    <n v="17"/>
    <s v="M"/>
    <s v="H"/>
    <n v="101"/>
    <s v="STREET"/>
    <n v="400"/>
    <s v="STRONG-ARM (HANDS, FIST, FEET OR BODILY FORCE)"/>
    <s v="AO"/>
    <s v="Adult Other"/>
    <n v="624"/>
    <m/>
    <m/>
    <m/>
    <s v="COTTAGE HOME                 ST"/>
    <s v="N  BROADWAY"/>
    <n v="34.067700000000002"/>
    <n v="-118.23569999999999"/>
    <n v="0"/>
    <x v="12"/>
  </r>
  <r>
    <n v="201106523"/>
    <d v="2020-02-26T00:00:00"/>
    <x v="324"/>
    <n v="630"/>
    <n v="11"/>
    <x v="7"/>
    <n v="1142"/>
    <n v="2"/>
    <n v="740"/>
    <s v="VANDALISM - FELONY ($400 &amp; OVER, ALL CHURCH VANDALISMS)"/>
    <s v="0329 1307"/>
    <n v="24"/>
    <s v="F"/>
    <s v="O"/>
    <n v="109"/>
    <s v="PARK/PLAYGROUND"/>
    <m/>
    <m/>
    <s v="IC"/>
    <s v="Invest Cont"/>
    <n v="740"/>
    <m/>
    <m/>
    <m/>
    <s v="2100    HILLHURST                    AV"/>
    <m/>
    <n v="34.11"/>
    <n v="-118.28740000000001"/>
    <n v="0"/>
    <x v="12"/>
  </r>
  <r>
    <n v="200211700"/>
    <d v="2020-06-23T00:00:00"/>
    <x v="39"/>
    <n v="1600"/>
    <n v="2"/>
    <x v="5"/>
    <n v="201"/>
    <n v="1"/>
    <n v="310"/>
    <s v="BURGLARY"/>
    <s v="0344 1607"/>
    <n v="19"/>
    <s v="X"/>
    <s v="X"/>
    <n v="502"/>
    <s v="MULTI-UNIT DWELLING (APARTMENT, DUPLEX, ETC)"/>
    <m/>
    <m/>
    <s v="IC"/>
    <s v="Invest Cont"/>
    <n v="310"/>
    <m/>
    <m/>
    <m/>
    <s v="4900    ROMAINE                      ST"/>
    <m/>
    <n v="34.0886"/>
    <n v="-118.2979"/>
    <n v="0"/>
    <x v="12"/>
  </r>
  <r>
    <n v="200122560"/>
    <d v="2020-12-20T00:00:00"/>
    <x v="248"/>
    <n v="300"/>
    <n v="1"/>
    <x v="1"/>
    <n v="142"/>
    <n v="1"/>
    <n v="210"/>
    <s v="ROBBERY"/>
    <s v="0419 1822 0344"/>
    <n v="38"/>
    <s v="F"/>
    <s v="W"/>
    <n v="503"/>
    <s v="HOTEL"/>
    <n v="400"/>
    <s v="STRONG-ARM (HANDS, FIST, FEET OR BODILY FORCE)"/>
    <s v="IC"/>
    <s v="Invest Cont"/>
    <n v="210"/>
    <m/>
    <m/>
    <m/>
    <s v="400 S  FIGUEROA                     ST"/>
    <m/>
    <n v="34.0533"/>
    <n v="-118.2561"/>
    <n v="0"/>
    <x v="12"/>
  </r>
  <r>
    <n v="200212811"/>
    <d v="2020-07-17T00:00:00"/>
    <x v="110"/>
    <n v="1230"/>
    <n v="2"/>
    <x v="5"/>
    <n v="256"/>
    <n v="1"/>
    <n v="341"/>
    <s v="THEFT-GRAND ($950.01 &amp; OVER)EXCPT,GUNS,FOWL,LIVESTK,PROD"/>
    <s v="0344 1822 0352"/>
    <n v="38"/>
    <s v="F"/>
    <s v="W"/>
    <n v="203"/>
    <s v="OTHER BUSINESS"/>
    <m/>
    <m/>
    <s v="IC"/>
    <s v="Invest Cont"/>
    <n v="341"/>
    <m/>
    <m/>
    <m/>
    <s v="1700 W  6TH                          ST"/>
    <m/>
    <n v="34.057299999999998"/>
    <n v="-118.26990000000001"/>
    <n v="0"/>
    <x v="12"/>
  </r>
  <r>
    <n v="200206224"/>
    <d v="2020-02-12T00:00:00"/>
    <x v="310"/>
    <n v="1"/>
    <n v="2"/>
    <x v="5"/>
    <n v="205"/>
    <n v="2"/>
    <n v="740"/>
    <s v="VANDALISM - FELONY ($400 &amp; OVER, ALL CHURCH VANDALISMS)"/>
    <s v="0329 1300 0311"/>
    <n v="35"/>
    <s v="F"/>
    <s v="H"/>
    <n v="122"/>
    <s v="VEHICLE, PASSENGER/TRUCK"/>
    <m/>
    <m/>
    <s v="IC"/>
    <s v="Invest Cont"/>
    <n v="740"/>
    <m/>
    <m/>
    <m/>
    <s v="1000 N  RAMPART                      BL"/>
    <m/>
    <n v="34.078600000000002"/>
    <n v="-118.27079999999999"/>
    <n v="0"/>
    <x v="12"/>
  </r>
  <r>
    <n v="200615315"/>
    <d v="2020-09-12T00:00:00"/>
    <x v="171"/>
    <n v="1400"/>
    <n v="6"/>
    <x v="9"/>
    <n v="643"/>
    <n v="1"/>
    <n v="310"/>
    <s v="BURGLARY"/>
    <s v="0314 1822 1601 1607 0344 1300 1309"/>
    <n v="27"/>
    <s v="F"/>
    <s v="W"/>
    <n v="502"/>
    <s v="MULTI-UNIT DWELLING (APARTMENT, DUPLEX, ETC)"/>
    <m/>
    <m/>
    <s v="IC"/>
    <s v="Invest Cont"/>
    <n v="310"/>
    <m/>
    <m/>
    <m/>
    <s v="1600 N  POINSETTIA                   PL"/>
    <m/>
    <n v="34.099800000000002"/>
    <n v="-118.3479"/>
    <n v="0"/>
    <x v="12"/>
  </r>
  <r>
    <n v="200405212"/>
    <d v="2020-01-31T00:00:00"/>
    <x v="169"/>
    <n v="1945"/>
    <n v="4"/>
    <x v="4"/>
    <n v="451"/>
    <n v="2"/>
    <n v="745"/>
    <s v="VANDALISM - MISDEAMEANOR ($399 OR UNDER)"/>
    <n v="329"/>
    <n v="44"/>
    <s v="M"/>
    <s v="H"/>
    <n v="101"/>
    <s v="STREET"/>
    <m/>
    <m/>
    <s v="IC"/>
    <s v="Invest Cont"/>
    <n v="745"/>
    <m/>
    <m/>
    <m/>
    <s v="100 N  MISSION                      RD"/>
    <m/>
    <n v="34.047699999999999"/>
    <n v="-118.2278"/>
    <n v="0"/>
    <x v="12"/>
  </r>
  <r>
    <n v="200320783"/>
    <d v="2020-11-23T00:00:00"/>
    <x v="242"/>
    <n v="1600"/>
    <n v="3"/>
    <x v="2"/>
    <n v="377"/>
    <n v="1"/>
    <n v="510"/>
    <s v="VEHICLE - STOLEN"/>
    <m/>
    <n v="0"/>
    <m/>
    <m/>
    <n v="101"/>
    <s v="STREET"/>
    <m/>
    <m/>
    <s v="IC"/>
    <s v="Invest Cont"/>
    <n v="510"/>
    <m/>
    <m/>
    <m/>
    <s v="EXPOSITION                   BL"/>
    <s v="NORMANDIE                    AV"/>
    <n v="34.0184"/>
    <n v="-118.3001"/>
    <n v="0"/>
    <x v="12"/>
  </r>
  <r>
    <n v="200713321"/>
    <d v="2020-08-30T00:00:00"/>
    <x v="30"/>
    <n v="1000"/>
    <n v="7"/>
    <x v="0"/>
    <n v="765"/>
    <n v="2"/>
    <n v="624"/>
    <s v="BATTERY - SIMPLE ASSAULT"/>
    <s v="0400 0416"/>
    <n v="42"/>
    <s v="M"/>
    <s v="H"/>
    <n v="203"/>
    <s v="OTHER BUSINESS"/>
    <n v="400"/>
    <s v="STRONG-ARM (HANDS, FIST, FEET OR BODILY FORCE)"/>
    <s v="IC"/>
    <s v="Invest Cont"/>
    <n v="624"/>
    <m/>
    <m/>
    <m/>
    <s v="4500 W  PICO                         BL"/>
    <m/>
    <n v="34.048499999999997"/>
    <n v="-118.3334"/>
    <n v="0"/>
    <x v="12"/>
  </r>
  <r>
    <n v="201223307"/>
    <d v="2020-10-24T00:00:00"/>
    <x v="82"/>
    <n v="2220"/>
    <n v="12"/>
    <x v="8"/>
    <n v="1283"/>
    <n v="1"/>
    <n v="210"/>
    <s v="ROBBERY"/>
    <s v="1822 0400 0416 0344"/>
    <n v="43"/>
    <s v="F"/>
    <s v="W"/>
    <n v="101"/>
    <s v="STREET"/>
    <n v="400"/>
    <s v="STRONG-ARM (HANDS, FIST, FEET OR BODILY FORCE)"/>
    <s v="IC"/>
    <s v="Invest Cont"/>
    <n v="210"/>
    <m/>
    <m/>
    <m/>
    <s v="CENTURY                      BL"/>
    <s v="WESTERN                      AV"/>
    <n v="33.945500000000003"/>
    <n v="-118.309"/>
    <n v="0"/>
    <x v="12"/>
  </r>
  <r>
    <n v="200308474"/>
    <d v="2020-03-13T00:00:00"/>
    <x v="310"/>
    <n v="1030"/>
    <n v="3"/>
    <x v="2"/>
    <n v="361"/>
    <n v="1"/>
    <n v="440"/>
    <s v="THEFT PLAIN - PETTY ($950 &amp; UNDER)"/>
    <s v="1822 0377 0344 1202"/>
    <n v="85"/>
    <s v="M"/>
    <s v="W"/>
    <n v="210"/>
    <s v="RESTAURANT/FAST FOOD"/>
    <m/>
    <m/>
    <s v="IC"/>
    <s v="Invest Cont"/>
    <n v="440"/>
    <m/>
    <m/>
    <m/>
    <s v="3600 S  LA BREA                      AV"/>
    <m/>
    <n v="34.021599999999999"/>
    <n v="-118.3556"/>
    <n v="0"/>
    <x v="12"/>
  </r>
  <r>
    <n v="201012536"/>
    <d v="2020-08-28T00:00:00"/>
    <x v="182"/>
    <n v="1950"/>
    <n v="10"/>
    <x v="11"/>
    <n v="1011"/>
    <n v="2"/>
    <n v="930"/>
    <s v="CRIMINAL THREATS - NO WEAPON DISPLAYED"/>
    <s v="0421 0913 1810 0603"/>
    <n v="31"/>
    <s v="F"/>
    <s v="W"/>
    <n v="502"/>
    <s v="MULTI-UNIT DWELLING (APARTMENT, DUPLEX, ETC)"/>
    <n v="511"/>
    <s v="VERBAL THREAT"/>
    <s v="IC"/>
    <s v="Invest Cont"/>
    <n v="930"/>
    <m/>
    <m/>
    <m/>
    <s v="7200    CORBIN                       AV"/>
    <m/>
    <n v="34.2012"/>
    <n v="-118.5622"/>
    <n v="0"/>
    <x v="12"/>
  </r>
  <r>
    <n v="200918347"/>
    <d v="2020-12-10T00:00:00"/>
    <x v="28"/>
    <n v="1130"/>
    <n v="9"/>
    <x v="3"/>
    <n v="985"/>
    <n v="1"/>
    <n v="331"/>
    <s v="THEFT FROM MOTOR VEHICLE - GRAND ($950.01 AND OVER)"/>
    <n v="344"/>
    <n v="0"/>
    <s v="M"/>
    <s v="W"/>
    <n v="101"/>
    <s v="STREET"/>
    <m/>
    <m/>
    <s v="IC"/>
    <s v="Invest Cont"/>
    <n v="331"/>
    <m/>
    <m/>
    <m/>
    <s v="14100    MOORPARK                     ST"/>
    <m/>
    <n v="34.150500000000001"/>
    <n v="-118.44"/>
    <n v="0"/>
    <x v="12"/>
  </r>
  <r>
    <n v="200410791"/>
    <d v="2020-07-15T00:00:00"/>
    <x v="284"/>
    <n v="2130"/>
    <n v="4"/>
    <x v="4"/>
    <n v="442"/>
    <n v="1"/>
    <n v="520"/>
    <s v="VEHICLE - ATTEMPT STOLEN"/>
    <s v="1300 0329"/>
    <n v="44"/>
    <s v="F"/>
    <s v="H"/>
    <n v="101"/>
    <s v="STREET"/>
    <m/>
    <m/>
    <s v="IC"/>
    <s v="Invest Cont"/>
    <n v="520"/>
    <m/>
    <m/>
    <m/>
    <s v="LORD"/>
    <s v="MARENGO"/>
    <n v="34.058900000000001"/>
    <n v="-118.2127"/>
    <n v="0"/>
    <x v="12"/>
  </r>
  <r>
    <n v="200113900"/>
    <d v="2020-06-25T00:00:00"/>
    <x v="10"/>
    <n v="35"/>
    <n v="1"/>
    <x v="1"/>
    <n v="118"/>
    <n v="2"/>
    <n v="901"/>
    <s v="VIOLATION OF RESTRAINING ORDER"/>
    <s v="0913 2038 1814 1501"/>
    <n v="34"/>
    <s v="M"/>
    <s v="H"/>
    <n v="102"/>
    <s v="SIDEWALK"/>
    <m/>
    <m/>
    <s v="AO"/>
    <s v="Adult Other"/>
    <n v="901"/>
    <m/>
    <m/>
    <m/>
    <s v="1300 N  MAIN                         ST"/>
    <m/>
    <n v="34.064399999999999"/>
    <n v="-118.232"/>
    <n v="0"/>
    <x v="12"/>
  </r>
  <r>
    <n v="200415964"/>
    <d v="2020-12-15T00:00:00"/>
    <x v="300"/>
    <n v="927"/>
    <n v="4"/>
    <x v="4"/>
    <n v="429"/>
    <n v="2"/>
    <n v="740"/>
    <s v="VANDALISM - FELONY ($400 &amp; OVER, ALL CHURCH VANDALISMS)"/>
    <s v="0342 0329 0311"/>
    <n v="0"/>
    <s v="M"/>
    <s v="W"/>
    <n v="203"/>
    <s v="OTHER BUSINESS"/>
    <m/>
    <m/>
    <s v="JA"/>
    <s v="Juv Arrest"/>
    <n v="740"/>
    <m/>
    <m/>
    <m/>
    <s v="5200 E  HUNTINGTON DR"/>
    <m/>
    <n v="34.089399999999998"/>
    <n v="-118.16930000000001"/>
    <n v="1"/>
    <x v="12"/>
  </r>
  <r>
    <n v="200612768"/>
    <d v="2020-07-18T00:00:00"/>
    <x v="264"/>
    <n v="930"/>
    <n v="6"/>
    <x v="9"/>
    <n v="645"/>
    <n v="1"/>
    <n v="230"/>
    <s v="ASSAULT WITH DEADLY WEAPON, AGGRAVATED ASSAULT"/>
    <s v="0400 0416 0334 0421 2000 0913"/>
    <n v="31"/>
    <s v="M"/>
    <s v="W"/>
    <n v="501"/>
    <s v="SINGLE FAMILY DWELLING"/>
    <n v="205"/>
    <s v="KITCHEN KNIFE"/>
    <s v="AO"/>
    <s v="Adult Other"/>
    <n v="230"/>
    <m/>
    <m/>
    <m/>
    <s v="1400 N  MANSFIELD                    AV"/>
    <m/>
    <n v="34.096200000000003"/>
    <n v="-118.34050000000001"/>
    <n v="0"/>
    <x v="12"/>
  </r>
  <r>
    <n v="200210595"/>
    <d v="2020-05-24T00:00:00"/>
    <x v="189"/>
    <n v="45"/>
    <n v="2"/>
    <x v="5"/>
    <n v="257"/>
    <n v="2"/>
    <n v="745"/>
    <s v="VANDALISM - MISDEAMEANOR ($399 OR UNDER)"/>
    <s v="1822 2004 0329 1609 2001"/>
    <n v="27"/>
    <s v="F"/>
    <s v="A"/>
    <n v="122"/>
    <s v="VEHICLE, PASSENGER/TRUCK"/>
    <m/>
    <m/>
    <s v="AO"/>
    <s v="Adult Other"/>
    <n v="745"/>
    <m/>
    <m/>
    <m/>
    <s v="1200 W  7TH                          ST"/>
    <m/>
    <n v="34.055199999999999"/>
    <n v="-118.2675"/>
    <n v="0"/>
    <x v="12"/>
  </r>
  <r>
    <n v="201221404"/>
    <d v="2020-09-25T00:00:00"/>
    <x v="16"/>
    <n v="31"/>
    <n v="12"/>
    <x v="8"/>
    <n v="1213"/>
    <n v="2"/>
    <n v="626"/>
    <s v="INTIMATE PARTNER - SIMPLE ASSAULT"/>
    <s v="0408 2000 1814"/>
    <n v="29"/>
    <s v="F"/>
    <s v="B"/>
    <n v="501"/>
    <s v="SINGLE FAMILY DWELLING"/>
    <n v="400"/>
    <s v="STRONG-ARM (HANDS, FIST, FEET OR BODILY FORCE)"/>
    <s v="AO"/>
    <s v="Adult Other"/>
    <n v="626"/>
    <m/>
    <m/>
    <m/>
    <s v="5400 S  ST ANDREWS                   PL"/>
    <m/>
    <n v="33.992100000000001"/>
    <n v="-118.3108"/>
    <n v="0"/>
    <x v="12"/>
  </r>
  <r>
    <n v="201006140"/>
    <d v="2020-02-18T00:00:00"/>
    <x v="46"/>
    <n v="400"/>
    <n v="10"/>
    <x v="11"/>
    <n v="1037"/>
    <n v="2"/>
    <n v="946"/>
    <s v="OTHER MISCELLANEOUS CRIME"/>
    <s v="1818 0913 1202 1701"/>
    <n v="64"/>
    <s v="M"/>
    <s v="H"/>
    <n v="501"/>
    <s v="SINGLE FAMILY DWELLING"/>
    <m/>
    <m/>
    <s v="AO"/>
    <s v="Adult Other"/>
    <n v="946"/>
    <m/>
    <m/>
    <m/>
    <s v="17200    KITTRIDGE                    ST"/>
    <m/>
    <n v="34.190300000000001"/>
    <n v="-118.5098"/>
    <n v="0"/>
    <x v="12"/>
  </r>
  <r>
    <n v="201016453"/>
    <d v="2020-12-27T00:00:00"/>
    <x v="197"/>
    <n v="1658"/>
    <n v="10"/>
    <x v="11"/>
    <n v="1068"/>
    <n v="2"/>
    <n v="888"/>
    <s v="TRESPASSING"/>
    <s v="1822 1606 1309"/>
    <n v="22"/>
    <s v="F"/>
    <s v="O"/>
    <n v="501"/>
    <s v="SINGLE FAMILY DWELLING"/>
    <m/>
    <m/>
    <s v="IC"/>
    <s v="Invest Cont"/>
    <n v="888"/>
    <m/>
    <m/>
    <m/>
    <s v="16700    MCCORMICK                    ST"/>
    <m/>
    <n v="34.1663"/>
    <n v="-118.4966"/>
    <n v="0"/>
    <x v="12"/>
  </r>
  <r>
    <n v="201112455"/>
    <d v="2020-08-13T00:00:00"/>
    <x v="175"/>
    <n v="2200"/>
    <n v="11"/>
    <x v="7"/>
    <n v="1118"/>
    <n v="2"/>
    <n v="624"/>
    <s v="BATTERY - SIMPLE ASSAULT"/>
    <s v="0910 0342 0416 1822 0400 0432 2048 2033"/>
    <n v="25"/>
    <s v="M"/>
    <s v="H"/>
    <n v="971"/>
    <s v="MTA - GOLD LINE - HIGHLAND PARK"/>
    <n v="400"/>
    <s v="STRONG-ARM (HANDS, FIST, FEET OR BODILY FORCE)"/>
    <s v="IC"/>
    <s v="Invest Cont"/>
    <n v="624"/>
    <m/>
    <m/>
    <m/>
    <s v="AVENUE 58"/>
    <s v="MARMION                      WY"/>
    <n v="34.110999999999997"/>
    <n v="-118.1925"/>
    <n v="0"/>
    <x v="12"/>
  </r>
  <r>
    <n v="200415655"/>
    <d v="2020-12-05T00:00:00"/>
    <x v="195"/>
    <n v="2300"/>
    <n v="4"/>
    <x v="4"/>
    <n v="499"/>
    <n v="1"/>
    <n v="230"/>
    <s v="ASSAULT WITH DEADLY WEAPON, AGGRAVATED ASSAULT"/>
    <s v="1309 0302 0334 1100 0430 1822 1218"/>
    <n v="50"/>
    <s v="M"/>
    <s v="H"/>
    <n v="101"/>
    <s v="STREET"/>
    <n v="103"/>
    <s v="RIFLE"/>
    <s v="IC"/>
    <s v="Invest Cont"/>
    <n v="230"/>
    <m/>
    <m/>
    <m/>
    <s v="14TH                         ST"/>
    <s v="ESPERANZA"/>
    <n v="34.017299999999999"/>
    <n v="-118.20099999999999"/>
    <n v="0"/>
    <x v="12"/>
  </r>
  <r>
    <n v="201107337"/>
    <d v="2020-03-14T00:00:00"/>
    <x v="124"/>
    <n v="1220"/>
    <n v="11"/>
    <x v="7"/>
    <n v="1177"/>
    <n v="2"/>
    <n v="956"/>
    <s v="LETTERS, LEWD  -  TELEPHONE CALLS, LEWD"/>
    <n v="422"/>
    <n v="22"/>
    <s v="F"/>
    <s v="H"/>
    <n v="501"/>
    <s v="SINGLE FAMILY DWELLING"/>
    <m/>
    <m/>
    <s v="IC"/>
    <s v="Invest Cont"/>
    <n v="956"/>
    <m/>
    <m/>
    <m/>
    <s v="2900    JEFFRIES                     AV"/>
    <m/>
    <n v="34.0869"/>
    <n v="-118.22190000000001"/>
    <n v="0"/>
    <x v="12"/>
  </r>
  <r>
    <n v="201114236"/>
    <d v="2020-10-02T00:00:00"/>
    <x v="170"/>
    <n v="544"/>
    <n v="11"/>
    <x v="7"/>
    <n v="1163"/>
    <n v="2"/>
    <n v="745"/>
    <s v="VANDALISM - MISDEAMEANOR ($399 OR UNDER)"/>
    <n v="329"/>
    <n v="24"/>
    <s v="F"/>
    <s v="F"/>
    <n v="707"/>
    <s v="GARAGE/CARPORT"/>
    <n v="500"/>
    <s v="UNKNOWN WEAPON/OTHER WEAPON"/>
    <s v="IC"/>
    <s v="Invest Cont"/>
    <n v="745"/>
    <m/>
    <m/>
    <m/>
    <s v="1100 N  BERENDO                      ST"/>
    <m/>
    <n v="34.090899999999998"/>
    <n v="-118.29389999999999"/>
    <n v="0"/>
    <x v="12"/>
  </r>
  <r>
    <n v="200716198"/>
    <d v="2020-11-21T00:00:00"/>
    <x v="242"/>
    <n v="830"/>
    <n v="7"/>
    <x v="0"/>
    <n v="774"/>
    <n v="2"/>
    <n v="626"/>
    <s v="INTIMATE PARTNER - SIMPLE ASSAULT"/>
    <s v="0416 0913 2000 1813"/>
    <n v="24"/>
    <s v="M"/>
    <s v="W"/>
    <n v="502"/>
    <s v="MULTI-UNIT DWELLING (APARTMENT, DUPLEX, ETC)"/>
    <n v="400"/>
    <s v="STRONG-ARM (HANDS, FIST, FEET OR BODILY FORCE)"/>
    <s v="IC"/>
    <s v="Invest Cont"/>
    <n v="626"/>
    <m/>
    <m/>
    <m/>
    <s v="1700 S  LA BREA                      AV"/>
    <m/>
    <n v="34.0428"/>
    <n v="-118.3466"/>
    <n v="0"/>
    <x v="12"/>
  </r>
  <r>
    <n v="200308677"/>
    <d v="2020-03-17T00:00:00"/>
    <x v="285"/>
    <n v="1625"/>
    <n v="3"/>
    <x v="2"/>
    <n v="378"/>
    <n v="1"/>
    <n v="210"/>
    <s v="ROBBERY"/>
    <s v="0511 0342 0344 0432 0443 1227"/>
    <n v="19"/>
    <s v="X"/>
    <s v="X"/>
    <n v="102"/>
    <s v="SIDEWALK"/>
    <n v="400"/>
    <s v="STRONG-ARM (HANDS, FIST, FEET OR BODILY FORCE)"/>
    <s v="AO"/>
    <s v="Adult Other"/>
    <n v="210"/>
    <m/>
    <m/>
    <m/>
    <s v="700    STATE                        DR"/>
    <m/>
    <n v="34.016399999999997"/>
    <n v="-118.2851"/>
    <n v="0"/>
    <x v="12"/>
  </r>
  <r>
    <n v="200813278"/>
    <d v="2020-08-20T00:00:00"/>
    <x v="352"/>
    <n v="1200"/>
    <n v="8"/>
    <x v="12"/>
    <n v="895"/>
    <n v="2"/>
    <n v="627"/>
    <s v="CHILD ABUSE (PHYSICAL) - SIMPLE ASSAULT"/>
    <s v="0444 0448 1259 0913"/>
    <n v="15"/>
    <s v="F"/>
    <s v="W"/>
    <n v="102"/>
    <s v="SIDEWALK"/>
    <n v="400"/>
    <s v="STRONG-ARM (HANDS, FIST, FEET OR BODILY FORCE)"/>
    <s v="AO"/>
    <s v="Adult Other"/>
    <n v="627"/>
    <m/>
    <m/>
    <m/>
    <s v="3400    MANNING                      AV"/>
    <m/>
    <n v="34.030299999999997"/>
    <n v="-118.4046"/>
    <n v="0"/>
    <x v="12"/>
  </r>
  <r>
    <n v="200915177"/>
    <d v="2020-09-26T00:00:00"/>
    <x v="272"/>
    <n v="1805"/>
    <n v="9"/>
    <x v="3"/>
    <n v="946"/>
    <n v="2"/>
    <n v="626"/>
    <s v="INTIMATE PARTNER - SIMPLE ASSAULT"/>
    <s v="2000 0444"/>
    <n v="30"/>
    <s v="F"/>
    <s v="H"/>
    <n v="502"/>
    <s v="MULTI-UNIT DWELLING (APARTMENT, DUPLEX, ETC)"/>
    <n v="400"/>
    <s v="STRONG-ARM (HANDS, FIST, FEET OR BODILY FORCE)"/>
    <s v="AA"/>
    <s v="Adult Arrest"/>
    <n v="626"/>
    <m/>
    <m/>
    <m/>
    <s v="13900    OXNARD                       ST"/>
    <m/>
    <n v="34.179400000000001"/>
    <n v="-118.43770000000001"/>
    <n v="1"/>
    <x v="12"/>
  </r>
  <r>
    <n v="201116883"/>
    <d v="2020-12-22T00:00:00"/>
    <x v="181"/>
    <n v="2233"/>
    <n v="11"/>
    <x v="7"/>
    <n v="1132"/>
    <n v="1"/>
    <n v="331"/>
    <s v="THEFT FROM MOTOR VEHICLE - GRAND ($950.01 AND OVER)"/>
    <s v="0344 0385"/>
    <n v="71"/>
    <s v="M"/>
    <s v="W"/>
    <n v="101"/>
    <s v="STREET"/>
    <m/>
    <m/>
    <s v="IC"/>
    <s v="Invest Cont"/>
    <n v="331"/>
    <m/>
    <m/>
    <m/>
    <s v="2900    WAVERLY                      DR"/>
    <m/>
    <n v="34.109400000000001"/>
    <n v="-118.2653"/>
    <n v="0"/>
    <x v="12"/>
  </r>
  <r>
    <n v="200113034"/>
    <d v="2020-06-07T00:00:00"/>
    <x v="14"/>
    <n v="323"/>
    <n v="1"/>
    <x v="1"/>
    <n v="182"/>
    <n v="1"/>
    <n v="210"/>
    <s v="ROBBERY"/>
    <s v="1310 0305 0444 0429 0344 1204 0209 0216 1822"/>
    <n v="40"/>
    <s v="M"/>
    <s v="B"/>
    <n v="101"/>
    <s v="STREET"/>
    <n v="400"/>
    <s v="STRONG-ARM (HANDS, FIST, FEET OR BODILY FORCE)"/>
    <s v="IC"/>
    <s v="Invest Cont"/>
    <n v="210"/>
    <m/>
    <m/>
    <m/>
    <s v="12TH"/>
    <s v="OLIVE"/>
    <n v="34.039499999999997"/>
    <n v="-118.2617"/>
    <n v="0"/>
    <x v="12"/>
  </r>
  <r>
    <n v="200306092"/>
    <d v="2020-02-05T00:00:00"/>
    <x v="233"/>
    <n v="2000"/>
    <n v="3"/>
    <x v="2"/>
    <n v="393"/>
    <n v="1"/>
    <n v="510"/>
    <s v="VEHICLE - STOLEN"/>
    <m/>
    <n v="0"/>
    <m/>
    <m/>
    <n v="101"/>
    <s v="STREET"/>
    <m/>
    <m/>
    <s v="IC"/>
    <s v="Invest Cont"/>
    <n v="510"/>
    <m/>
    <m/>
    <m/>
    <s v="4200    LEIMERT                      BL"/>
    <m/>
    <n v="34.008200000000002"/>
    <n v="-118.3263"/>
    <n v="0"/>
    <x v="12"/>
  </r>
  <r>
    <n v="201114165"/>
    <d v="2020-10-01T00:00:00"/>
    <x v="185"/>
    <n v="1000"/>
    <n v="11"/>
    <x v="7"/>
    <n v="1195"/>
    <n v="1"/>
    <n v="236"/>
    <s v="INTIMATE PARTNER - AGGRAVATED ASSAULT"/>
    <s v="0913 2000 1813 1243 0444 0429"/>
    <n v="43"/>
    <s v="F"/>
    <s v="O"/>
    <n v="101"/>
    <s v="STREET"/>
    <n v="400"/>
    <s v="STRONG-ARM (HANDS, FIST, FEET OR BODILY FORCE)"/>
    <s v="IC"/>
    <s v="Invest Cont"/>
    <n v="236"/>
    <m/>
    <m/>
    <m/>
    <s v="1000    VIN SCULLY                   AV"/>
    <m/>
    <n v="34.072400000000002"/>
    <n v="-118.2467"/>
    <n v="0"/>
    <x v="12"/>
  </r>
  <r>
    <n v="201008608"/>
    <d v="2020-05-02T00:00:00"/>
    <x v="44"/>
    <n v="1930"/>
    <n v="10"/>
    <x v="11"/>
    <n v="1045"/>
    <n v="1"/>
    <n v="420"/>
    <s v="THEFT FROM MOTOR VEHICLE - PETTY ($950 &amp; UNDER)"/>
    <s v="0344 1822 2032"/>
    <n v="31"/>
    <s v="F"/>
    <s v="O"/>
    <n v="108"/>
    <s v="PARKING LOT"/>
    <m/>
    <m/>
    <s v="IC"/>
    <s v="Invest Cont"/>
    <n v="420"/>
    <m/>
    <m/>
    <m/>
    <s v="5500    ZELZAH                       AV"/>
    <m/>
    <n v="34.171599999999998"/>
    <n v="-118.52209999999999"/>
    <n v="0"/>
    <x v="12"/>
  </r>
  <r>
    <n v="200907955"/>
    <d v="2020-03-30T00:00:00"/>
    <x v="40"/>
    <n v="200"/>
    <n v="9"/>
    <x v="3"/>
    <n v="935"/>
    <n v="1"/>
    <n v="420"/>
    <s v="THEFT FROM MOTOR VEHICLE - PETTY ($950 &amp; UNDER)"/>
    <s v="1606 1402 0344"/>
    <n v="22"/>
    <s v="F"/>
    <s v="B"/>
    <n v="710"/>
    <s v="OTHER PREMISE"/>
    <m/>
    <m/>
    <s v="AA"/>
    <s v="Adult Arrest"/>
    <n v="420"/>
    <n v="998"/>
    <m/>
    <m/>
    <s v="6100    VAN NUYS                     BL"/>
    <m/>
    <n v="34.180999999999997"/>
    <n v="-118.4487"/>
    <n v="1"/>
    <x v="12"/>
  </r>
  <r>
    <n v="200407819"/>
    <d v="2020-04-14T00:00:00"/>
    <x v="296"/>
    <n v="1600"/>
    <n v="4"/>
    <x v="4"/>
    <n v="422"/>
    <n v="1"/>
    <n v="510"/>
    <s v="VEHICLE - STOLEN"/>
    <m/>
    <n v="0"/>
    <m/>
    <m/>
    <n v="101"/>
    <s v="STREET"/>
    <m/>
    <m/>
    <s v="IC"/>
    <s v="Invest Cont"/>
    <n v="510"/>
    <m/>
    <m/>
    <m/>
    <s v="BALDWIN"/>
    <s v="JOHNSTON"/>
    <n v="34.0702"/>
    <n v="-118.2103"/>
    <n v="0"/>
    <x v="12"/>
  </r>
  <r>
    <n v="200709837"/>
    <d v="2020-05-31T00:00:00"/>
    <x v="156"/>
    <n v="1940"/>
    <n v="7"/>
    <x v="0"/>
    <n v="749"/>
    <n v="1"/>
    <n v="310"/>
    <s v="BURGLARY"/>
    <s v="0325 0344 0358 1300"/>
    <n v="38"/>
    <s v="F"/>
    <s v="H"/>
    <n v="203"/>
    <s v="OTHER BUSINESS"/>
    <n v="307"/>
    <s v="VEHICLE"/>
    <s v="AA"/>
    <s v="Adult Arrest"/>
    <n v="310"/>
    <m/>
    <m/>
    <m/>
    <s v="WINDSOR"/>
    <s v="FRANCIS"/>
    <n v="34.058"/>
    <n v="-118.3241"/>
    <n v="1"/>
    <x v="12"/>
  </r>
  <r>
    <n v="201219205"/>
    <d v="2020-08-24T00:00:00"/>
    <x v="271"/>
    <n v="1300"/>
    <n v="12"/>
    <x v="8"/>
    <n v="1203"/>
    <n v="1"/>
    <n v="510"/>
    <s v="VEHICLE - STOLEN"/>
    <m/>
    <n v="0"/>
    <m/>
    <m/>
    <n v="108"/>
    <s v="PARKING LOT"/>
    <m/>
    <m/>
    <s v="AO"/>
    <s v="Adult Other"/>
    <n v="510"/>
    <m/>
    <m/>
    <m/>
    <s v="4900 S  WESTERN                      AV"/>
    <m/>
    <n v="33.998199999999997"/>
    <n v="-118.30889999999999"/>
    <n v="0"/>
    <x v="12"/>
  </r>
  <r>
    <n v="200416031"/>
    <d v="2020-12-17T00:00:00"/>
    <x v="210"/>
    <n v="1630"/>
    <n v="4"/>
    <x v="4"/>
    <n v="416"/>
    <n v="2"/>
    <n v="901"/>
    <s v="VIOLATION OF RESTRAINING ORDER"/>
    <s v="2038 0913 1202"/>
    <n v="66"/>
    <s v="F"/>
    <s v="W"/>
    <n v="504"/>
    <s v="OTHER RESIDENCE"/>
    <m/>
    <m/>
    <s v="AO"/>
    <s v="Adult Other"/>
    <n v="901"/>
    <m/>
    <m/>
    <m/>
    <s v="400 E  AVENUE 28"/>
    <m/>
    <n v="34.079300000000003"/>
    <n v="-118.2101"/>
    <n v="0"/>
    <x v="12"/>
  </r>
  <r>
    <n v="201116887"/>
    <d v="2020-12-22T00:00:00"/>
    <x v="192"/>
    <n v="1605"/>
    <n v="11"/>
    <x v="7"/>
    <n v="1189"/>
    <n v="1"/>
    <n v="510"/>
    <s v="VEHICLE - STOLEN"/>
    <m/>
    <n v="0"/>
    <m/>
    <m/>
    <n v="101"/>
    <s v="STREET"/>
    <m/>
    <m/>
    <s v="IC"/>
    <s v="Invest Cont"/>
    <n v="510"/>
    <m/>
    <m/>
    <m/>
    <s v="2800 N  FIGUEROA                     ST"/>
    <m/>
    <n v="34.084800000000001"/>
    <n v="-118.2212"/>
    <n v="0"/>
    <x v="12"/>
  </r>
  <r>
    <n v="200815597"/>
    <d v="2020-10-23T00:00:00"/>
    <x v="60"/>
    <n v="830"/>
    <n v="8"/>
    <x v="12"/>
    <n v="899"/>
    <n v="2"/>
    <n v="930"/>
    <s v="CRIMINAL THREATS - NO WEAPON DISPLAYED"/>
    <s v="1259 0443 0432 1822"/>
    <n v="14"/>
    <s v="F"/>
    <s v="B"/>
    <n v="101"/>
    <s v="STREET"/>
    <n v="511"/>
    <s v="VERBAL THREAT"/>
    <s v="IC"/>
    <s v="Invest Cont"/>
    <n v="930"/>
    <m/>
    <m/>
    <m/>
    <s v="2800    LA CIENEGA                   AV"/>
    <m/>
    <n v="34.032899999999998"/>
    <n v="-118.3832"/>
    <n v="0"/>
    <x v="12"/>
  </r>
  <r>
    <n v="201007516"/>
    <d v="2020-03-24T00:00:00"/>
    <x v="104"/>
    <n v="1300"/>
    <n v="10"/>
    <x v="11"/>
    <n v="1043"/>
    <n v="1"/>
    <n v="330"/>
    <s v="BURGLARY FROM VEHICLE"/>
    <s v="0344 1609 1300 1822"/>
    <n v="41"/>
    <s v="M"/>
    <s v="O"/>
    <n v="108"/>
    <s v="PARKING LOT"/>
    <m/>
    <m/>
    <s v="IC"/>
    <s v="Invest Cont"/>
    <n v="330"/>
    <m/>
    <m/>
    <m/>
    <s v="18600    HATTERAS                     ST"/>
    <m/>
    <n v="34.177399999999999"/>
    <n v="-118.53870000000001"/>
    <n v="0"/>
    <x v="12"/>
  </r>
  <r>
    <n v="200919006"/>
    <d v="2020-12-31T00:00:00"/>
    <x v="358"/>
    <n v="2243"/>
    <n v="9"/>
    <x v="3"/>
    <n v="923"/>
    <n v="2"/>
    <n v="624"/>
    <s v="BATTERY - SIMPLE ASSAULT"/>
    <s v="1218 2004 0416"/>
    <n v="53"/>
    <s v="F"/>
    <s v="W"/>
    <n v="102"/>
    <s v="SIDEWALK"/>
    <n v="400"/>
    <s v="STRONG-ARM (HANDS, FIST, FEET OR BODILY FORCE)"/>
    <s v="IC"/>
    <s v="Invest Cont"/>
    <n v="624"/>
    <m/>
    <m/>
    <m/>
    <s v="VAN NUYS                     BL"/>
    <s v="KITTRIDGE                    ST"/>
    <n v="34.1907"/>
    <n v="-118.4487"/>
    <n v="0"/>
    <x v="12"/>
  </r>
  <r>
    <n v="200508560"/>
    <d v="2020-04-22T00:00:00"/>
    <x v="168"/>
    <n v="348"/>
    <n v="5"/>
    <x v="10"/>
    <n v="503"/>
    <n v="1"/>
    <n v="310"/>
    <s v="BURGLARY"/>
    <s v="0206 0321 0358 1607 0216 0209"/>
    <n v="0"/>
    <s v="X"/>
    <s v="X"/>
    <n v="210"/>
    <s v="RESTAURANT/FAST FOOD"/>
    <m/>
    <m/>
    <s v="IC"/>
    <s v="Invest Cont"/>
    <n v="310"/>
    <m/>
    <m/>
    <m/>
    <s v="800    PACIFIC COAST                HY"/>
    <m/>
    <n v="33.7941"/>
    <n v="-118.29"/>
    <n v="0"/>
    <x v="12"/>
  </r>
  <r>
    <n v="200611738"/>
    <d v="2020-06-24T00:00:00"/>
    <x v="252"/>
    <n v="1300"/>
    <n v="6"/>
    <x v="9"/>
    <n v="636"/>
    <n v="1"/>
    <n v="330"/>
    <s v="BURGLARY FROM VEHICLE"/>
    <n v="344"/>
    <n v="30"/>
    <s v="F"/>
    <s v="W"/>
    <n v="123"/>
    <s v="PARKING UNDERGROUND/BUILDING"/>
    <m/>
    <m/>
    <s v="IC"/>
    <s v="Invest Cont"/>
    <n v="330"/>
    <m/>
    <m/>
    <m/>
    <s v="1700 N  MCCADDEN                     PL"/>
    <m/>
    <n v="34.101599999999998"/>
    <n v="-118.3374"/>
    <n v="0"/>
    <x v="12"/>
  </r>
  <r>
    <n v="201109980"/>
    <d v="2020-06-01T00:00:00"/>
    <x v="156"/>
    <n v="1200"/>
    <n v="11"/>
    <x v="7"/>
    <n v="1151"/>
    <n v="1"/>
    <n v="230"/>
    <s v="ASSAULT WITH DEADLY WEAPON, AGGRAVATED ASSAULT"/>
    <s v="0913 1817 0400 2004 1822"/>
    <n v="40"/>
    <s v="M"/>
    <s v="W"/>
    <n v="101"/>
    <s v="STREET"/>
    <n v="500"/>
    <s v="UNKNOWN WEAPON/OTHER WEAPON"/>
    <s v="AO"/>
    <s v="Adult Other"/>
    <n v="230"/>
    <m/>
    <m/>
    <m/>
    <s v="VERMONT"/>
    <s v="FOUNTAIN"/>
    <n v="34.0961"/>
    <n v="-118.29179999999999"/>
    <n v="0"/>
    <x v="12"/>
  </r>
  <r>
    <n v="201010480"/>
    <d v="2020-06-28T00:00:00"/>
    <x v="322"/>
    <n v="630"/>
    <n v="10"/>
    <x v="11"/>
    <n v="1044"/>
    <n v="1"/>
    <n v="510"/>
    <s v="VEHICLE - STOLEN"/>
    <m/>
    <n v="0"/>
    <m/>
    <m/>
    <n v="108"/>
    <s v="PARKING LOT"/>
    <m/>
    <m/>
    <s v="AA"/>
    <s v="Adult Arrest"/>
    <n v="510"/>
    <m/>
    <m/>
    <m/>
    <s v="18300    OXNARD                       ST"/>
    <m/>
    <n v="34.18"/>
    <n v="-118.5337"/>
    <n v="1"/>
    <x v="12"/>
  </r>
  <r>
    <n v="200514948"/>
    <d v="2020-10-07T00:00:00"/>
    <x v="276"/>
    <n v="15"/>
    <n v="5"/>
    <x v="10"/>
    <n v="567"/>
    <n v="1"/>
    <n v="210"/>
    <s v="ROBBERY"/>
    <s v="0916 0305 1309 0330 0355 0377 1313 0302 0345 0342"/>
    <n v="48"/>
    <s v="M"/>
    <s v="W"/>
    <n v="101"/>
    <s v="STREET"/>
    <n v="102"/>
    <s v="HAND GUN"/>
    <s v="IC"/>
    <s v="Invest Cont"/>
    <n v="210"/>
    <n v="910"/>
    <m/>
    <m/>
    <s v="400 W  15TH                         ST"/>
    <m/>
    <n v="33.730600000000003"/>
    <n v="-118.28619999999999"/>
    <n v="0"/>
    <x v="12"/>
  </r>
  <r>
    <n v="200810123"/>
    <d v="2020-05-31T00:00:00"/>
    <x v="156"/>
    <n v="2335"/>
    <n v="8"/>
    <x v="12"/>
    <n v="855"/>
    <n v="2"/>
    <n v="740"/>
    <s v="VANDALISM - FELONY ($400 &amp; OVER, ALL CHURCH VANDALISMS)"/>
    <s v="1822 0329"/>
    <n v="53"/>
    <s v="M"/>
    <s v="O"/>
    <n v="403"/>
    <s v="DRUG STORE"/>
    <m/>
    <m/>
    <s v="IC"/>
    <s v="Invest Cont"/>
    <n v="740"/>
    <m/>
    <m/>
    <m/>
    <s v="1600    WESTWOOD                     BL"/>
    <m/>
    <n v="34.052900000000001"/>
    <n v="-118.4397"/>
    <n v="0"/>
    <x v="12"/>
  </r>
  <r>
    <n v="200216540"/>
    <d v="2020-10-23T00:00:00"/>
    <x v="167"/>
    <n v="2130"/>
    <n v="2"/>
    <x v="5"/>
    <n v="215"/>
    <n v="1"/>
    <n v="510"/>
    <s v="VEHICLE - STOLEN"/>
    <m/>
    <n v="0"/>
    <m/>
    <m/>
    <n v="101"/>
    <s v="STREET"/>
    <m/>
    <m/>
    <s v="IC"/>
    <s v="Invest Cont"/>
    <n v="510"/>
    <m/>
    <m/>
    <m/>
    <s v="BELLEVIEW                    AV"/>
    <s v="RENO                         ST"/>
    <n v="34.075699999999998"/>
    <n v="-118.2777"/>
    <n v="0"/>
    <x v="12"/>
  </r>
  <r>
    <n v="200606343"/>
    <d v="2020-02-16T00:00:00"/>
    <x v="206"/>
    <n v="820"/>
    <n v="6"/>
    <x v="9"/>
    <n v="636"/>
    <n v="2"/>
    <n v="956"/>
    <s v="LETTERS, LEWD  -  TELEPHONE CALLS, LEWD"/>
    <s v="0913 1501"/>
    <n v="34"/>
    <s v="M"/>
    <s v="W"/>
    <n v="501"/>
    <s v="SINGLE FAMILY DWELLING"/>
    <m/>
    <m/>
    <s v="IC"/>
    <s v="Invest Cont"/>
    <n v="956"/>
    <m/>
    <m/>
    <m/>
    <s v="1700    WILCOX                       AV"/>
    <m/>
    <n v="34.101599999999998"/>
    <n v="-118.331"/>
    <n v="0"/>
    <x v="12"/>
  </r>
  <r>
    <n v="201205341"/>
    <d v="2020-01-20T00:00:00"/>
    <x v="204"/>
    <n v="1200"/>
    <n v="12"/>
    <x v="8"/>
    <n v="1233"/>
    <n v="1"/>
    <n v="761"/>
    <s v="BRANDISH WEAPON"/>
    <s v="0334 0443 0913 1402"/>
    <n v="32"/>
    <s v="M"/>
    <s v="B"/>
    <n v="101"/>
    <s v="STREET"/>
    <n v="204"/>
    <s v="FOLDING KNIFE"/>
    <s v="AA"/>
    <s v="Adult Arrest"/>
    <n v="761"/>
    <n v="998"/>
    <m/>
    <m/>
    <s v="1800 W  SLAUSON                      AV"/>
    <m/>
    <n v="33.989199999999997"/>
    <n v="-118.30889999999999"/>
    <n v="1"/>
    <x v="12"/>
  </r>
  <r>
    <n v="201004256"/>
    <d v="2020-01-08T00:00:00"/>
    <x v="172"/>
    <n v="230"/>
    <n v="10"/>
    <x v="11"/>
    <n v="1043"/>
    <n v="1"/>
    <n v="230"/>
    <s v="ASSAULT WITH DEADLY WEAPON, AGGRAVATED ASSAULT"/>
    <s v="0416 1402 0431 0913"/>
    <n v="0"/>
    <s v="F"/>
    <s v="O"/>
    <n v="108"/>
    <s v="PARKING LOT"/>
    <n v="512"/>
    <s v="MACE/PEPPER SPRAY"/>
    <s v="AO"/>
    <s v="Adult Other"/>
    <n v="230"/>
    <n v="998"/>
    <m/>
    <m/>
    <s v="18500    COLLINS                      ST"/>
    <m/>
    <n v="34.174500000000002"/>
    <n v="-118.536"/>
    <n v="0"/>
    <x v="12"/>
  </r>
  <r>
    <n v="200615066"/>
    <d v="2020-09-07T00:00:00"/>
    <x v="256"/>
    <n v="1840"/>
    <n v="6"/>
    <x v="9"/>
    <n v="646"/>
    <n v="2"/>
    <n v="860"/>
    <s v="BATTERY WITH SEXUAL CONTACT"/>
    <s v="0400 0416 0522 1822"/>
    <n v="22"/>
    <s v="F"/>
    <s v="H"/>
    <n v="406"/>
    <s v="OTHER STORE"/>
    <n v="400"/>
    <s v="STRONG-ARM (HANDS, FIST, FEET OR BODILY FORCE)"/>
    <s v="IC"/>
    <s v="Invest Cont"/>
    <n v="624"/>
    <n v="860"/>
    <m/>
    <m/>
    <s v="6600 W  HOLLYWOOD                    BL"/>
    <m/>
    <n v="34.101599999999998"/>
    <n v="-118.334"/>
    <n v="0"/>
    <x v="12"/>
  </r>
  <r>
    <n v="200307402"/>
    <d v="2020-02-26T00:00:00"/>
    <x v="309"/>
    <n v="1600"/>
    <n v="3"/>
    <x v="2"/>
    <n v="377"/>
    <n v="2"/>
    <n v="624"/>
    <s v="BATTERY - SIMPLE ASSAULT"/>
    <s v="0416 0446 0913 1810"/>
    <n v="52"/>
    <s v="M"/>
    <s v="B"/>
    <n v="518"/>
    <s v="TRANSITIONAL HOUSING/HALFWAY HOUSE"/>
    <n v="400"/>
    <s v="STRONG-ARM (HANDS, FIST, FEET OR BODILY FORCE)"/>
    <s v="IC"/>
    <s v="Invest Cont"/>
    <n v="624"/>
    <m/>
    <m/>
    <m/>
    <s v="1200 W  39TH                         PL"/>
    <m/>
    <n v="34.014099999999999"/>
    <n v="-118.2974"/>
    <n v="0"/>
    <x v="12"/>
  </r>
  <r>
    <n v="200317021"/>
    <d v="2020-09-08T00:00:00"/>
    <x v="201"/>
    <n v="1300"/>
    <n v="3"/>
    <x v="2"/>
    <n v="357"/>
    <n v="1"/>
    <n v="420"/>
    <s v="THEFT FROM MOTOR VEHICLE - PETTY ($950 &amp; UNDER)"/>
    <m/>
    <n v="0"/>
    <m/>
    <m/>
    <n v="104"/>
    <s v="DRIVEWAY"/>
    <m/>
    <m/>
    <s v="IC"/>
    <s v="Invest Cont"/>
    <n v="420"/>
    <m/>
    <m/>
    <m/>
    <s v="1200 W  37TH                         PL"/>
    <m/>
    <n v="34.020000000000003"/>
    <n v="-118.2944"/>
    <n v="0"/>
    <x v="12"/>
  </r>
  <r>
    <n v="201015005"/>
    <d v="2020-11-13T00:00:00"/>
    <x v="186"/>
    <n v="2215"/>
    <n v="10"/>
    <x v="11"/>
    <n v="1025"/>
    <n v="2"/>
    <n v="354"/>
    <s v="THEFT OF IDENTITY"/>
    <s v="1822 0377"/>
    <n v="73"/>
    <s v="F"/>
    <s v="W"/>
    <n v="101"/>
    <s v="STREET"/>
    <m/>
    <m/>
    <s v="AA"/>
    <s v="Adult Arrest"/>
    <n v="354"/>
    <m/>
    <m/>
    <m/>
    <s v="CANBY                        AV"/>
    <s v="SHERMAN                      WY"/>
    <n v="34.201099999999997"/>
    <n v="-118.5348"/>
    <n v="1"/>
    <x v="12"/>
  </r>
  <r>
    <n v="200915324"/>
    <d v="2020-09-30T00:00:00"/>
    <x v="65"/>
    <n v="1600"/>
    <n v="9"/>
    <x v="3"/>
    <n v="923"/>
    <n v="1"/>
    <n v="330"/>
    <s v="BURGLARY FROM VEHICLE"/>
    <s v="1300 0344 1607 0358"/>
    <n v="53"/>
    <s v="M"/>
    <s v="H"/>
    <n v="101"/>
    <s v="STREET"/>
    <m/>
    <m/>
    <s v="IC"/>
    <s v="Invest Cont"/>
    <n v="330"/>
    <m/>
    <m/>
    <m/>
    <s v="6400    VAN NUYS                     BL"/>
    <m/>
    <n v="34.190300000000001"/>
    <n v="-118.45740000000001"/>
    <n v="0"/>
    <x v="12"/>
  </r>
  <r>
    <n v="200613237"/>
    <d v="2020-07-29T00:00:00"/>
    <x v="286"/>
    <n v="1700"/>
    <n v="6"/>
    <x v="9"/>
    <n v="642"/>
    <n v="1"/>
    <n v="440"/>
    <s v="THEFT PLAIN - PETTY ($950 &amp; UNDER)"/>
    <s v="1822 0394 0325"/>
    <n v="0"/>
    <s v="X"/>
    <s v="X"/>
    <n v="232"/>
    <s v="DELIVERY SERVICE (FED EX, UPS, COURIERS,COURIER SERVICE)*"/>
    <m/>
    <m/>
    <s v="IC"/>
    <s v="Invest Cont"/>
    <n v="440"/>
    <m/>
    <m/>
    <m/>
    <s v="7600 W  SUNSET                       BL"/>
    <m/>
    <n v="34.097999999999999"/>
    <n v="-118.355"/>
    <n v="0"/>
    <x v="12"/>
  </r>
  <r>
    <n v="200709614"/>
    <d v="2020-05-25T00:00:00"/>
    <x v="88"/>
    <n v="440"/>
    <n v="7"/>
    <x v="0"/>
    <n v="715"/>
    <n v="1"/>
    <n v="310"/>
    <s v="BURGLARY"/>
    <s v="1822 1609 0344 0329 1402"/>
    <n v="38"/>
    <s v="M"/>
    <s v="O"/>
    <n v="501"/>
    <s v="SINGLE FAMILY DWELLING"/>
    <m/>
    <m/>
    <s v="IC"/>
    <s v="Invest Cont"/>
    <n v="310"/>
    <n v="998"/>
    <m/>
    <m/>
    <s v="300 N  FORMOSA                      AV"/>
    <m/>
    <n v="34.0762"/>
    <n v="-118.3462"/>
    <n v="0"/>
    <x v="12"/>
  </r>
  <r>
    <n v="201006365"/>
    <d v="2020-02-22T00:00:00"/>
    <x v="19"/>
    <n v="1030"/>
    <n v="10"/>
    <x v="11"/>
    <n v="1025"/>
    <n v="1"/>
    <n v="220"/>
    <s v="ATTEMPTED ROBBERY"/>
    <s v="1402 0913 0337 0421 0422"/>
    <n v="0"/>
    <s v="M"/>
    <s v="W"/>
    <n v="602"/>
    <s v="BANK"/>
    <n v="511"/>
    <s v="VERBAL THREAT"/>
    <s v="AA"/>
    <s v="Adult Arrest"/>
    <n v="220"/>
    <n v="998"/>
    <m/>
    <m/>
    <s v="18400    SHERMAN                      WY"/>
    <m/>
    <n v="34.2012"/>
    <n v="-118.5342"/>
    <n v="1"/>
    <x v="12"/>
  </r>
  <r>
    <n v="200318515"/>
    <d v="2020-10-07T00:00:00"/>
    <x v="276"/>
    <n v="1325"/>
    <n v="3"/>
    <x v="2"/>
    <n v="373"/>
    <n v="1"/>
    <n v="231"/>
    <s v="ASSAULT WITH DEADLY WEAPON ON POLICE OFFICER"/>
    <s v="1822 2004 0400 1212"/>
    <n v="19"/>
    <s v="X"/>
    <s v="X"/>
    <n v="102"/>
    <s v="SIDEWALK"/>
    <n v="212"/>
    <s v="BOTTLE"/>
    <s v="AA"/>
    <s v="Adult Arrest"/>
    <n v="231"/>
    <m/>
    <m/>
    <m/>
    <s v="3800    CRENSHAW                     BL"/>
    <m/>
    <n v="34.017000000000003"/>
    <n v="-118.3349"/>
    <n v="1"/>
    <x v="12"/>
  </r>
  <r>
    <n v="200814804"/>
    <d v="2020-10-03T00:00:00"/>
    <x v="163"/>
    <n v="2200"/>
    <n v="8"/>
    <x v="12"/>
    <n v="855"/>
    <n v="1"/>
    <n v="510"/>
    <s v="VEHICLE - STOLEN"/>
    <m/>
    <n v="0"/>
    <m/>
    <m/>
    <n v="707"/>
    <s v="GARAGE/CARPORT"/>
    <m/>
    <m/>
    <s v="AO"/>
    <s v="Adult Other"/>
    <n v="510"/>
    <m/>
    <m/>
    <m/>
    <s v="1600 S  BENTLEY                      AV"/>
    <m/>
    <n v="34.048400000000001"/>
    <n v="-118.44370000000001"/>
    <n v="0"/>
    <x v="12"/>
  </r>
  <r>
    <n v="200605106"/>
    <d v="2020-01-25T00:00:00"/>
    <x v="227"/>
    <n v="50"/>
    <n v="6"/>
    <x v="9"/>
    <n v="646"/>
    <n v="2"/>
    <n v="625"/>
    <s v="OTHER ASSAULT"/>
    <s v="0356 0443"/>
    <n v="32"/>
    <s v="M"/>
    <s v="W"/>
    <n v="504"/>
    <s v="OTHER RESIDENCE"/>
    <n v="511"/>
    <s v="VERBAL THREAT"/>
    <s v="IC"/>
    <s v="Invest Cont"/>
    <n v="625"/>
    <m/>
    <m/>
    <m/>
    <s v="1600    SCHRADER                     BL"/>
    <m/>
    <n v="34.099800000000002"/>
    <n v="-118.33240000000001"/>
    <n v="0"/>
    <x v="12"/>
  </r>
  <r>
    <n v="200119708"/>
    <d v="2020-10-19T00:00:00"/>
    <x v="336"/>
    <n v="1530"/>
    <n v="1"/>
    <x v="1"/>
    <n v="111"/>
    <n v="2"/>
    <n v="624"/>
    <s v="BATTERY - SIMPLE ASSAULT"/>
    <s v="0416 0417 1822 2021"/>
    <n v="38"/>
    <s v="F"/>
    <s v="H"/>
    <n v="405"/>
    <s v="CLOTHING STORE"/>
    <n v="400"/>
    <s v="STRONG-ARM (HANDS, FIST, FEET OR BODILY FORCE)"/>
    <s v="AA"/>
    <s v="Adult Arrest"/>
    <n v="624"/>
    <m/>
    <m/>
    <m/>
    <s v="700 N  BROADWAY"/>
    <m/>
    <n v="34.060400000000001"/>
    <n v="-118.2393"/>
    <n v="1"/>
    <x v="12"/>
  </r>
  <r>
    <n v="200909062"/>
    <d v="2020-04-28T00:00:00"/>
    <x v="317"/>
    <n v="1200"/>
    <n v="9"/>
    <x v="3"/>
    <n v="909"/>
    <n v="1"/>
    <n v="420"/>
    <s v="THEFT FROM MOTOR VEHICLE - PETTY ($950 &amp; UNDER)"/>
    <s v="0385 0344"/>
    <n v="33"/>
    <s v="M"/>
    <s v="O"/>
    <n v="103"/>
    <s v="ALLEY"/>
    <m/>
    <m/>
    <s v="IC"/>
    <s v="Invest Cont"/>
    <n v="420"/>
    <m/>
    <m/>
    <m/>
    <s v="13600    VALERIO                      ST"/>
    <m/>
    <n v="34.204900000000002"/>
    <n v="-118.42910000000001"/>
    <n v="0"/>
    <x v="12"/>
  </r>
  <r>
    <n v="201112673"/>
    <d v="2020-08-20T00:00:00"/>
    <x v="137"/>
    <n v="1800"/>
    <n v="11"/>
    <x v="7"/>
    <n v="1127"/>
    <n v="1"/>
    <n v="510"/>
    <s v="VEHICLE - STOLEN"/>
    <m/>
    <n v="0"/>
    <m/>
    <m/>
    <n v="101"/>
    <s v="STREET"/>
    <m/>
    <m/>
    <s v="IC"/>
    <s v="Invest Cont"/>
    <n v="510"/>
    <m/>
    <m/>
    <m/>
    <s v="6000    MERIDIAN                     ST"/>
    <m/>
    <n v="34.120199999999997"/>
    <n v="-118.1879"/>
    <n v="0"/>
    <x v="12"/>
  </r>
  <r>
    <n v="201205698"/>
    <d v="2020-01-25T00:00:00"/>
    <x v="227"/>
    <n v="1315"/>
    <n v="12"/>
    <x v="8"/>
    <n v="1245"/>
    <n v="2"/>
    <n v="626"/>
    <s v="INTIMATE PARTNER - SIMPLE ASSAULT"/>
    <s v="2000 1814 0444"/>
    <n v="26"/>
    <s v="F"/>
    <s v="B"/>
    <n v="501"/>
    <s v="SINGLE FAMILY DWELLING"/>
    <n v="400"/>
    <s v="STRONG-ARM (HANDS, FIST, FEET OR BODILY FORCE)"/>
    <s v="AO"/>
    <s v="Adult Other"/>
    <n v="626"/>
    <m/>
    <m/>
    <m/>
    <s v="6500 S  NORMANDIE                    AV"/>
    <m/>
    <n v="33.980600000000003"/>
    <n v="-118.30029999999999"/>
    <n v="0"/>
    <x v="12"/>
  </r>
  <r>
    <n v="200618747"/>
    <d v="2020-12-02T00:00:00"/>
    <x v="41"/>
    <n v="720"/>
    <n v="6"/>
    <x v="9"/>
    <n v="643"/>
    <n v="1"/>
    <n v="230"/>
    <s v="ASSAULT WITH DEADLY WEAPON, AGGRAVATED ASSAULT"/>
    <s v="0400 0416 1822 1501 1202 1402"/>
    <n v="66"/>
    <s v="F"/>
    <s v="H"/>
    <n v="108"/>
    <s v="PARKING LOT"/>
    <n v="500"/>
    <s v="UNKNOWN WEAPON/OTHER WEAPON"/>
    <s v="AA"/>
    <s v="Adult Arrest"/>
    <n v="230"/>
    <n v="998"/>
    <m/>
    <m/>
    <s v="7200 W  SUNSET                       BL"/>
    <m/>
    <n v="34.100700000000003"/>
    <n v="-118.3494"/>
    <n v="1"/>
    <x v="12"/>
  </r>
  <r>
    <n v="200617211"/>
    <d v="2020-10-26T00:00:00"/>
    <x v="163"/>
    <n v="800"/>
    <n v="6"/>
    <x v="9"/>
    <n v="668"/>
    <n v="1"/>
    <n v="420"/>
    <s v="THEFT FROM MOTOR VEHICLE - PETTY ($950 &amp; UNDER)"/>
    <m/>
    <n v="0"/>
    <m/>
    <m/>
    <n v="108"/>
    <s v="PARKING LOT"/>
    <m/>
    <m/>
    <s v="IC"/>
    <s v="Invest Cont"/>
    <n v="420"/>
    <m/>
    <m/>
    <m/>
    <s v="5600 W  SUNSET                       BL"/>
    <m/>
    <n v="34.098100000000002"/>
    <n v="-118.3111"/>
    <n v="0"/>
    <x v="12"/>
  </r>
  <r>
    <n v="201307928"/>
    <d v="2020-03-09T00:00:00"/>
    <x v="305"/>
    <n v="2110"/>
    <n v="13"/>
    <x v="6"/>
    <n v="1341"/>
    <n v="1"/>
    <n v="761"/>
    <s v="BRANDISH WEAPON"/>
    <s v="0913 0603 0361 0334"/>
    <n v="28"/>
    <s v="M"/>
    <s v="H"/>
    <n v="502"/>
    <s v="MULTI-UNIT DWELLING (APARTMENT, DUPLEX, ETC)"/>
    <n v="513"/>
    <s v="STUN GUN"/>
    <s v="IC"/>
    <s v="Invest Cont"/>
    <n v="761"/>
    <m/>
    <m/>
    <m/>
    <s v="3800 S  HILL                         ST"/>
    <m/>
    <n v="34.014600000000002"/>
    <n v="-118.27809999999999"/>
    <n v="0"/>
    <x v="12"/>
  </r>
  <r>
    <n v="200107506"/>
    <d v="2020-02-17T00:00:00"/>
    <x v="58"/>
    <n v="2200"/>
    <n v="1"/>
    <x v="1"/>
    <n v="163"/>
    <n v="1"/>
    <n v="330"/>
    <s v="BURGLARY FROM VEHICLE"/>
    <s v="1606 0344"/>
    <n v="34"/>
    <s v="M"/>
    <s v="W"/>
    <n v="123"/>
    <s v="PARKING UNDERGROUND/BUILDING"/>
    <m/>
    <m/>
    <s v="IC"/>
    <s v="Invest Cont"/>
    <n v="330"/>
    <m/>
    <m/>
    <m/>
    <s v="700 S  BROADWAY"/>
    <m/>
    <n v="34.045200000000001"/>
    <n v="-118.2534"/>
    <n v="0"/>
    <x v="12"/>
  </r>
  <r>
    <n v="200214880"/>
    <d v="2020-09-11T00:00:00"/>
    <x v="335"/>
    <n v="345"/>
    <n v="2"/>
    <x v="5"/>
    <n v="291"/>
    <n v="2"/>
    <n v="624"/>
    <s v="BATTERY - SIMPLE ASSAULT"/>
    <s v="0444 0416 0448 0913 0603 0361"/>
    <n v="25"/>
    <s v="M"/>
    <s v="H"/>
    <n v="502"/>
    <s v="MULTI-UNIT DWELLING (APARTMENT, DUPLEX, ETC)"/>
    <n v="400"/>
    <s v="STRONG-ARM (HANDS, FIST, FEET OR BODILY FORCE)"/>
    <s v="AO"/>
    <s v="Adult Other"/>
    <n v="624"/>
    <m/>
    <m/>
    <m/>
    <s v="1800 S  HOOVER                       ST"/>
    <m/>
    <n v="34.041400000000003"/>
    <n v="-118.2841"/>
    <n v="0"/>
    <x v="12"/>
  </r>
  <r>
    <n v="200215615"/>
    <d v="2020-09-29T00:00:00"/>
    <x v="185"/>
    <n v="1340"/>
    <n v="2"/>
    <x v="5"/>
    <n v="238"/>
    <n v="1"/>
    <n v="330"/>
    <s v="BURGLARY FROM VEHICLE"/>
    <s v="1609 1307 0329 0344"/>
    <n v="25"/>
    <s v="F"/>
    <s v="O"/>
    <n v="102"/>
    <s v="SIDEWALK"/>
    <m/>
    <m/>
    <s v="IC"/>
    <s v="Invest Cont"/>
    <n v="330"/>
    <m/>
    <m/>
    <m/>
    <s v="BIXEL                        ST"/>
    <s v="COLTON"/>
    <n v="34.062899999999999"/>
    <n v="-118.25530000000001"/>
    <n v="0"/>
    <x v="12"/>
  </r>
  <r>
    <n v="201015914"/>
    <d v="2020-12-10T00:00:00"/>
    <x v="41"/>
    <n v="2000"/>
    <n v="10"/>
    <x v="11"/>
    <n v="1047"/>
    <n v="1"/>
    <n v="341"/>
    <s v="THEFT-GRAND ($950.01 &amp; OVER)EXCPT,GUNS,FOWL,LIVESTK,PROD"/>
    <s v="1822 0344 1420 1202"/>
    <n v="68"/>
    <s v="M"/>
    <s v="W"/>
    <n v="102"/>
    <s v="SIDEWALK"/>
    <m/>
    <m/>
    <s v="IC"/>
    <s v="Invest Cont"/>
    <n v="341"/>
    <m/>
    <m/>
    <m/>
    <s v="17400    BULLOCK                      ST"/>
    <m/>
    <n v="34.179699999999997"/>
    <n v="-118.5129"/>
    <n v="0"/>
    <x v="12"/>
  </r>
  <r>
    <n v="200908600"/>
    <d v="2020-04-18T00:00:00"/>
    <x v="290"/>
    <n v="430"/>
    <n v="9"/>
    <x v="3"/>
    <n v="923"/>
    <n v="1"/>
    <n v="440"/>
    <s v="THEFT PLAIN - PETTY ($950 &amp; UNDER)"/>
    <s v="0344 0316"/>
    <n v="32"/>
    <s v="M"/>
    <s v="O"/>
    <n v="501"/>
    <s v="SINGLE FAMILY DWELLING"/>
    <m/>
    <m/>
    <s v="IC"/>
    <s v="Invest Cont"/>
    <n v="440"/>
    <m/>
    <m/>
    <m/>
    <s v="6600    SEPULVEDA                    BL"/>
    <m/>
    <n v="34.190300000000001"/>
    <n v="-118.4662"/>
    <n v="0"/>
    <x v="12"/>
  </r>
  <r>
    <n v="201217853"/>
    <d v="2020-08-04T00:00:00"/>
    <x v="74"/>
    <n v="1315"/>
    <n v="12"/>
    <x v="8"/>
    <n v="1239"/>
    <n v="1"/>
    <n v="330"/>
    <s v="BURGLARY FROM VEHICLE"/>
    <n v="344"/>
    <n v="20"/>
    <s v="M"/>
    <s v="H"/>
    <n v="101"/>
    <s v="STREET"/>
    <m/>
    <m/>
    <s v="IC"/>
    <s v="Invest Cont"/>
    <n v="330"/>
    <m/>
    <m/>
    <m/>
    <s v="59TH                         ST"/>
    <s v="FIGUEROA                     ST"/>
    <n v="33.9876"/>
    <n v="-118.28270000000001"/>
    <n v="0"/>
    <x v="12"/>
  </r>
  <r>
    <n v="201223007"/>
    <d v="2020-10-21T00:00:00"/>
    <x v="160"/>
    <n v="2345"/>
    <n v="12"/>
    <x v="8"/>
    <n v="1267"/>
    <n v="2"/>
    <n v="745"/>
    <s v="VANDALISM - MISDEAMEANOR ($399 OR UNDER)"/>
    <s v="0329 1300"/>
    <n v="47"/>
    <s v="M"/>
    <s v="H"/>
    <n v="104"/>
    <s v="DRIVEWAY"/>
    <m/>
    <m/>
    <s v="IC"/>
    <s v="Invest Cont"/>
    <n v="745"/>
    <m/>
    <m/>
    <m/>
    <s v="800 W  82ND                         ST"/>
    <m/>
    <n v="33.964300000000001"/>
    <n v="-118.2877"/>
    <n v="0"/>
    <x v="12"/>
  </r>
  <r>
    <n v="201012907"/>
    <d v="2020-09-09T00:00:00"/>
    <x v="4"/>
    <n v="500"/>
    <n v="10"/>
    <x v="11"/>
    <n v="1045"/>
    <n v="1"/>
    <n v="330"/>
    <s v="BURGLARY FROM VEHICLE"/>
    <s v="1300 1822 0344 0321 1420"/>
    <n v="29"/>
    <s v="M"/>
    <s v="O"/>
    <n v="104"/>
    <s v="DRIVEWAY"/>
    <m/>
    <m/>
    <s v="IC"/>
    <s v="Invest Cont"/>
    <n v="330"/>
    <m/>
    <m/>
    <m/>
    <s v="17800    MARTHA                       ST"/>
    <m/>
    <n v="34.173099999999998"/>
    <n v="-118.52030000000001"/>
    <n v="0"/>
    <x v="12"/>
  </r>
  <r>
    <n v="200611117"/>
    <d v="2020-06-06T00:00:00"/>
    <x v="43"/>
    <n v="950"/>
    <n v="6"/>
    <x v="9"/>
    <n v="646"/>
    <n v="2"/>
    <n v="625"/>
    <s v="OTHER ASSAULT"/>
    <s v="1822 0356"/>
    <n v="38"/>
    <s v="M"/>
    <s v="W"/>
    <n v="108"/>
    <s v="PARKING LOT"/>
    <n v="400"/>
    <s v="STRONG-ARM (HANDS, FIST, FEET OR BODILY FORCE)"/>
    <s v="IC"/>
    <s v="Invest Cont"/>
    <n v="625"/>
    <m/>
    <m/>
    <m/>
    <s v="6700 W  HOLLYWOOD                    BL"/>
    <m/>
    <n v="34.101599999999998"/>
    <n v="-118.3361"/>
    <n v="0"/>
    <x v="12"/>
  </r>
  <r>
    <n v="200118531"/>
    <d v="2020-09-26T00:00:00"/>
    <x v="16"/>
    <n v="2100"/>
    <n v="1"/>
    <x v="1"/>
    <n v="159"/>
    <n v="1"/>
    <n v="331"/>
    <s v="THEFT FROM MOTOR VEHICLE - GRAND ($950.01 AND OVER)"/>
    <s v="0344 0385 1822 1300"/>
    <n v="24"/>
    <s v="M"/>
    <s v="W"/>
    <n v="101"/>
    <s v="STREET"/>
    <m/>
    <m/>
    <s v="IC"/>
    <s v="Invest Cont"/>
    <n v="331"/>
    <m/>
    <m/>
    <m/>
    <s v="7TH                          ST"/>
    <s v="MATEO"/>
    <n v="34.034599999999998"/>
    <n v="-118.2323"/>
    <n v="0"/>
    <x v="12"/>
  </r>
  <r>
    <n v="201108348"/>
    <d v="2020-04-15T00:00:00"/>
    <x v="213"/>
    <n v="1900"/>
    <n v="11"/>
    <x v="7"/>
    <n v="1147"/>
    <n v="2"/>
    <n v="624"/>
    <s v="BATTERY - SIMPLE ASSAULT"/>
    <s v="0416 0913 0602 0554"/>
    <n v="54"/>
    <s v="F"/>
    <s v="H"/>
    <n v="101"/>
    <s v="STREET"/>
    <n v="400"/>
    <s v="STRONG-ARM (HANDS, FIST, FEET OR BODILY FORCE)"/>
    <s v="AO"/>
    <s v="Adult Other"/>
    <n v="624"/>
    <m/>
    <m/>
    <m/>
    <s v="1600    KEMPER                       ST"/>
    <m/>
    <n v="34.099899999999998"/>
    <n v="-118.2296"/>
    <n v="0"/>
    <x v="12"/>
  </r>
  <r>
    <n v="200709793"/>
    <d v="2020-05-31T00:00:00"/>
    <x v="14"/>
    <n v="1745"/>
    <n v="7"/>
    <x v="0"/>
    <n v="724"/>
    <n v="2"/>
    <n v="740"/>
    <s v="VANDALISM - FELONY ($400 &amp; OVER, ALL CHURCH VANDALISMS)"/>
    <s v="1300 0329"/>
    <n v="0"/>
    <s v="X"/>
    <s v="X"/>
    <n v="101"/>
    <s v="STREET"/>
    <m/>
    <m/>
    <s v="IC"/>
    <s v="Invest Cont"/>
    <n v="740"/>
    <m/>
    <m/>
    <m/>
    <s v="THE GROVE                    DR"/>
    <s v="BEVERLY                      BL"/>
    <n v="34.076099999999997"/>
    <n v="-118.3563"/>
    <n v="0"/>
    <x v="12"/>
  </r>
  <r>
    <n v="200415965"/>
    <d v="2020-12-02T00:00:00"/>
    <x v="194"/>
    <n v="1830"/>
    <n v="4"/>
    <x v="4"/>
    <n v="443"/>
    <n v="1"/>
    <n v="520"/>
    <s v="VEHICLE - ATTEMPT STOLEN"/>
    <n v="1302"/>
    <n v="28"/>
    <s v="M"/>
    <s v="W"/>
    <n v="108"/>
    <s v="PARKING LOT"/>
    <m/>
    <m/>
    <s v="IC"/>
    <s v="Invest Cont"/>
    <n v="520"/>
    <m/>
    <m/>
    <m/>
    <s v="1600    SAN PABLO                    ST"/>
    <m/>
    <n v="34.064"/>
    <n v="-118.2026"/>
    <n v="0"/>
    <x v="12"/>
  </r>
  <r>
    <n v="200704420"/>
    <d v="2020-01-09T00:00:00"/>
    <x v="207"/>
    <n v="1945"/>
    <n v="7"/>
    <x v="0"/>
    <n v="721"/>
    <n v="1"/>
    <n v="343"/>
    <s v="SHOPLIFTING-GRAND THEFT ($950.01 &amp; OVER)"/>
    <s v="0325 0104"/>
    <n v="0"/>
    <s v="M"/>
    <s v="O"/>
    <n v="416"/>
    <s v="THE BEVERLY CENTER"/>
    <m/>
    <m/>
    <s v="IC"/>
    <s v="Invest Cont"/>
    <n v="343"/>
    <m/>
    <m/>
    <m/>
    <s v="8500    BEVERLY                      BL"/>
    <m/>
    <n v="34.076099999999997"/>
    <n v="-118.3766"/>
    <n v="0"/>
    <x v="12"/>
  </r>
  <r>
    <n v="200407777"/>
    <d v="2020-04-13T00:00:00"/>
    <x v="292"/>
    <n v="310"/>
    <n v="4"/>
    <x v="4"/>
    <n v="473"/>
    <n v="2"/>
    <n v="745"/>
    <s v="VANDALISM - MISDEAMEANOR ($399 OR UNDER)"/>
    <n v="329"/>
    <n v="0"/>
    <s v="X"/>
    <s v="X"/>
    <n v="502"/>
    <s v="MULTI-UNIT DWELLING (APARTMENT, DUPLEX, ETC)"/>
    <m/>
    <m/>
    <s v="IC"/>
    <s v="Invest Cont"/>
    <n v="745"/>
    <m/>
    <m/>
    <m/>
    <s v="700 S  BOYLE                        AV"/>
    <m/>
    <n v="34.0366"/>
    <n v="-118.2189"/>
    <n v="0"/>
    <x v="12"/>
  </r>
  <r>
    <n v="200807509"/>
    <d v="2020-03-19T00:00:00"/>
    <x v="13"/>
    <n v="2100"/>
    <n v="8"/>
    <x v="12"/>
    <n v="898"/>
    <n v="2"/>
    <n v="740"/>
    <s v="VANDALISM - FELONY ($400 &amp; OVER, ALL CHURCH VANDALISMS)"/>
    <s v="1402 0329 0903 2053 1525"/>
    <n v="0"/>
    <s v="X"/>
    <s v="X"/>
    <n v="101"/>
    <s v="STREET"/>
    <n v="500"/>
    <s v="UNKNOWN WEAPON/OTHER WEAPON"/>
    <s v="AA"/>
    <s v="Adult Arrest"/>
    <n v="740"/>
    <n v="946"/>
    <n v="998"/>
    <m/>
    <s v="REGENT"/>
    <s v="CATTARAUGUS"/>
    <n v="34.0364"/>
    <n v="-118.38720000000001"/>
    <n v="1"/>
    <x v="12"/>
  </r>
  <r>
    <n v="201226357"/>
    <d v="2020-12-13T00:00:00"/>
    <x v="97"/>
    <n v="1200"/>
    <n v="12"/>
    <x v="8"/>
    <n v="1257"/>
    <n v="1"/>
    <n v="310"/>
    <s v="BURGLARY"/>
    <s v="0344 0321"/>
    <n v="45"/>
    <s v="M"/>
    <s v="H"/>
    <n v="501"/>
    <s v="SINGLE FAMILY DWELLING"/>
    <m/>
    <m/>
    <s v="IC"/>
    <s v="Invest Cont"/>
    <n v="310"/>
    <m/>
    <m/>
    <m/>
    <s v="600 W  79TH                         ST"/>
    <m/>
    <n v="33.969299999999997"/>
    <n v="-118.285"/>
    <n v="0"/>
    <x v="12"/>
  </r>
  <r>
    <n v="200514412"/>
    <d v="2020-09-21T00:00:00"/>
    <x v="59"/>
    <n v="1200"/>
    <n v="5"/>
    <x v="10"/>
    <n v="566"/>
    <n v="2"/>
    <n v="649"/>
    <s v="DOCUMENT FORGERY / STOLEN FELONY"/>
    <s v="0344 0603 1202 1300 1309"/>
    <n v="64"/>
    <s v="M"/>
    <s v="B"/>
    <n v="203"/>
    <s v="OTHER BUSINESS"/>
    <m/>
    <m/>
    <s v="AA"/>
    <s v="Adult Arrest"/>
    <n v="649"/>
    <m/>
    <m/>
    <m/>
    <s v="100 W  11TH                         ST"/>
    <m/>
    <n v="33.734200000000001"/>
    <n v="-118.2805"/>
    <n v="1"/>
    <x v="12"/>
  </r>
  <r>
    <n v="200608373"/>
    <d v="2020-03-26T00:00:00"/>
    <x v="209"/>
    <n v="1405"/>
    <n v="6"/>
    <x v="9"/>
    <n v="666"/>
    <n v="2"/>
    <n v="624"/>
    <s v="BATTERY - SIMPLE ASSAULT"/>
    <s v="0400 0429 1822"/>
    <n v="70"/>
    <s v="F"/>
    <s v="H"/>
    <n v="101"/>
    <s v="STREET"/>
    <n v="400"/>
    <s v="STRONG-ARM (HANDS, FIST, FEET OR BODILY FORCE)"/>
    <s v="IC"/>
    <s v="Invest Cont"/>
    <n v="624"/>
    <m/>
    <m/>
    <m/>
    <s v="VINE                         ST"/>
    <s v="SANTA MONICA"/>
    <n v="34.090800000000002"/>
    <n v="-118.3266"/>
    <n v="0"/>
    <x v="12"/>
  </r>
  <r>
    <n v="200122990"/>
    <d v="2020-12-31T00:00:00"/>
    <x v="197"/>
    <n v="1200"/>
    <n v="1"/>
    <x v="1"/>
    <n v="132"/>
    <n v="1"/>
    <n v="310"/>
    <s v="BURGLARY"/>
    <s v="1403 1822 0344 0397 1602"/>
    <n v="39"/>
    <s v="M"/>
    <s v="W"/>
    <n v="120"/>
    <s v="STORAGE SHED"/>
    <m/>
    <m/>
    <s v="IC"/>
    <s v="Invest Cont"/>
    <n v="310"/>
    <m/>
    <m/>
    <m/>
    <s v="200 S  GRAND                        AV"/>
    <m/>
    <n v="34.053899999999999"/>
    <n v="-118.2503"/>
    <n v="0"/>
    <x v="12"/>
  </r>
  <r>
    <n v="201220441"/>
    <d v="2020-09-11T00:00:00"/>
    <x v="335"/>
    <n v="1155"/>
    <n v="12"/>
    <x v="8"/>
    <n v="1248"/>
    <n v="1"/>
    <n v="230"/>
    <s v="ASSAULT WITH DEADLY WEAPON, AGGRAVATED ASSAULT"/>
    <s v="0906 1402 1407 0430 1100 1309 1822"/>
    <n v="50"/>
    <s v="F"/>
    <s v="B"/>
    <n v="102"/>
    <s v="SIDEWALK"/>
    <n v="102"/>
    <s v="HAND GUN"/>
    <s v="IC"/>
    <s v="Invest Cont"/>
    <n v="230"/>
    <m/>
    <m/>
    <m/>
    <s v="68TH                         ST"/>
    <s v="VERMONT                      AV"/>
    <n v="33.978200000000001"/>
    <n v="-118.2914"/>
    <n v="0"/>
    <x v="12"/>
  </r>
  <r>
    <n v="200713285"/>
    <d v="2020-08-29T00:00:00"/>
    <x v="30"/>
    <n v="1220"/>
    <n v="7"/>
    <x v="0"/>
    <n v="702"/>
    <n v="1"/>
    <n v="310"/>
    <s v="BURGLARY"/>
    <s v="1601 0344 2004"/>
    <n v="53"/>
    <s v="F"/>
    <s v="O"/>
    <n v="501"/>
    <s v="SINGLE FAMILY DWELLING"/>
    <m/>
    <m/>
    <s v="AA"/>
    <s v="Adult Arrest"/>
    <n v="310"/>
    <m/>
    <m/>
    <m/>
    <s v="600 N  MARTEL                       AV"/>
    <m/>
    <n v="34.081800000000001"/>
    <n v="-118.3511"/>
    <n v="1"/>
    <x v="12"/>
  </r>
  <r>
    <n v="200805198"/>
    <d v="2020-01-28T00:00:00"/>
    <x v="225"/>
    <n v="2200"/>
    <n v="8"/>
    <x v="12"/>
    <n v="853"/>
    <n v="1"/>
    <n v="330"/>
    <s v="BURGLARY FROM VEHICLE"/>
    <s v="0344 1300"/>
    <n v="52"/>
    <s v="M"/>
    <s v="O"/>
    <n v="108"/>
    <s v="PARKING LOT"/>
    <m/>
    <m/>
    <s v="IC"/>
    <s v="Invest Cont"/>
    <n v="330"/>
    <m/>
    <m/>
    <m/>
    <s v="1600    SAWTELLE                     BL"/>
    <m/>
    <n v="34.0471"/>
    <n v="-118.449"/>
    <n v="0"/>
    <x v="12"/>
  </r>
  <r>
    <n v="200208635"/>
    <d v="2020-04-06T00:00:00"/>
    <x v="136"/>
    <n v="1806"/>
    <n v="2"/>
    <x v="5"/>
    <n v="201"/>
    <n v="1"/>
    <n v="210"/>
    <s v="ROBBERY"/>
    <s v="0342 1822 0344 0432 0216 0916 0330"/>
    <n v="52"/>
    <s v="M"/>
    <s v="H"/>
    <n v="108"/>
    <s v="PARKING LOT"/>
    <n v="113"/>
    <s v="SIMULATED GUN"/>
    <s v="IC"/>
    <s v="Invest Cont"/>
    <n v="210"/>
    <m/>
    <m/>
    <m/>
    <s v="4300    MELROSE                      AV"/>
    <m/>
    <n v="34.087299999999999"/>
    <n v="-118.29600000000001"/>
    <n v="0"/>
    <x v="12"/>
  </r>
  <r>
    <n v="201104318"/>
    <d v="2020-01-08T00:00:00"/>
    <x v="207"/>
    <n v="1700"/>
    <n v="11"/>
    <x v="7"/>
    <n v="1105"/>
    <n v="1"/>
    <n v="310"/>
    <s v="BURGLARY"/>
    <s v="1609 0344 0329 0321"/>
    <n v="0"/>
    <s v="X"/>
    <s v="X"/>
    <n v="203"/>
    <s v="OTHER BUSINESS"/>
    <n v="500"/>
    <s v="UNKNOWN WEAPON/OTHER WEAPON"/>
    <s v="IC"/>
    <s v="Invest Cont"/>
    <n v="310"/>
    <m/>
    <m/>
    <m/>
    <s v="2100    COLORADO                     BL"/>
    <m/>
    <n v="34.144199999999998"/>
    <n v="-118.218"/>
    <n v="0"/>
    <x v="12"/>
  </r>
  <r>
    <n v="200117989"/>
    <d v="2020-09-15T00:00:00"/>
    <x v="311"/>
    <n v="2200"/>
    <n v="1"/>
    <x v="1"/>
    <n v="176"/>
    <n v="1"/>
    <n v="210"/>
    <s v="ROBBERY"/>
    <s v="0345 1414 1008 1822 1218 1202 0416 0417 0429 0344"/>
    <n v="63"/>
    <s v="M"/>
    <s v="B"/>
    <n v="102"/>
    <s v="SIDEWALK"/>
    <n v="308"/>
    <s v="STICK"/>
    <s v="IC"/>
    <s v="Invest Cont"/>
    <n v="210"/>
    <m/>
    <m/>
    <m/>
    <s v="SAN PEDRO"/>
    <s v="8TH                          ST"/>
    <n v="34.038499999999999"/>
    <n v="-118.2491"/>
    <n v="0"/>
    <x v="12"/>
  </r>
  <r>
    <n v="200208373"/>
    <d v="2020-03-30T00:00:00"/>
    <x v="152"/>
    <n v="1500"/>
    <n v="2"/>
    <x v="5"/>
    <n v="201"/>
    <n v="1"/>
    <n v="230"/>
    <s v="ASSAULT WITH DEADLY WEAPON, AGGRAVATED ASSAULT"/>
    <s v="1822 0910 1218 0345 0411 2047 0334 0432"/>
    <n v="40"/>
    <s v="M"/>
    <s v="H"/>
    <n v="124"/>
    <s v="BUS STOP"/>
    <n v="223"/>
    <s v="UNKNOWN TYPE CUTTING INSTRUMENT"/>
    <s v="IC"/>
    <s v="Invest Cont"/>
    <n v="230"/>
    <m/>
    <m/>
    <m/>
    <s v="SANTA MONICA"/>
    <s v="NORMANDIE"/>
    <n v="34.090800000000002"/>
    <n v="-118.3005"/>
    <n v="0"/>
    <x v="12"/>
  </r>
  <r>
    <n v="200407786"/>
    <d v="2020-04-13T00:00:00"/>
    <x v="56"/>
    <n v="1900"/>
    <n v="4"/>
    <x v="4"/>
    <n v="455"/>
    <n v="1"/>
    <n v="510"/>
    <s v="VEHICLE - STOLEN"/>
    <m/>
    <n v="0"/>
    <m/>
    <m/>
    <n v="101"/>
    <s v="STREET"/>
    <m/>
    <m/>
    <s v="IC"/>
    <s v="Invest Cont"/>
    <n v="510"/>
    <m/>
    <m/>
    <m/>
    <s v="800 N  SOTO                         ST"/>
    <m/>
    <n v="34.051200000000001"/>
    <n v="-118.2093"/>
    <n v="0"/>
    <x v="12"/>
  </r>
  <r>
    <n v="200709466"/>
    <d v="2020-05-20T00:00:00"/>
    <x v="62"/>
    <n v="2115"/>
    <n v="7"/>
    <x v="0"/>
    <n v="719"/>
    <n v="2"/>
    <n v="740"/>
    <s v="VANDALISM - FELONY ($400 &amp; OVER, ALL CHURCH VANDALISMS)"/>
    <s v="0329 1307"/>
    <n v="37"/>
    <s v="M"/>
    <s v="W"/>
    <n v="203"/>
    <s v="OTHER BUSINESS"/>
    <m/>
    <m/>
    <s v="IC"/>
    <s v="Invest Cont"/>
    <n v="740"/>
    <m/>
    <m/>
    <m/>
    <s v="5700    MELROSE                      AV"/>
    <m/>
    <n v="34.083500000000001"/>
    <n v="-118.3242"/>
    <n v="0"/>
    <x v="12"/>
  </r>
  <r>
    <n v="200916862"/>
    <d v="2020-11-05T00:00:00"/>
    <x v="312"/>
    <n v="2115"/>
    <n v="9"/>
    <x v="3"/>
    <n v="941"/>
    <n v="2"/>
    <n v="624"/>
    <s v="BATTERY - SIMPLE ASSAULT"/>
    <n v="416"/>
    <n v="22"/>
    <s v="F"/>
    <s v="H"/>
    <n v="301"/>
    <s v="GAS STATION"/>
    <n v="500"/>
    <s v="UNKNOWN WEAPON/OTHER WEAPON"/>
    <s v="AO"/>
    <s v="Adult Other"/>
    <n v="624"/>
    <m/>
    <m/>
    <m/>
    <s v="5600 N  SEPULVEDA                    BL"/>
    <m/>
    <n v="34.1721"/>
    <n v="-118.4661"/>
    <n v="0"/>
    <x v="12"/>
  </r>
  <r>
    <n v="200609125"/>
    <d v="2020-04-15T00:00:00"/>
    <x v="96"/>
    <n v="1000"/>
    <n v="6"/>
    <x v="9"/>
    <n v="648"/>
    <n v="2"/>
    <n v="626"/>
    <s v="INTIMATE PARTNER - SIMPLE ASSAULT"/>
    <s v="2000 0416 0408"/>
    <n v="46"/>
    <s v="F"/>
    <s v="W"/>
    <n v="503"/>
    <s v="HOTEL"/>
    <n v="400"/>
    <s v="STRONG-ARM (HANDS, FIST, FEET OR BODILY FORCE)"/>
    <s v="IC"/>
    <s v="Invest Cont"/>
    <n v="626"/>
    <m/>
    <m/>
    <m/>
    <s v="1600 N  WESTERN                      AV"/>
    <m/>
    <n v="34.100099999999998"/>
    <n v="-118.30929999999999"/>
    <n v="0"/>
    <x v="12"/>
  </r>
  <r>
    <n v="200411307"/>
    <d v="2020-07-30T00:00:00"/>
    <x v="8"/>
    <n v="1135"/>
    <n v="4"/>
    <x v="4"/>
    <n v="499"/>
    <n v="1"/>
    <n v="210"/>
    <s v="ROBBERY"/>
    <s v="0342 1309 0400 0444 0326 0344 1822 0916 1402"/>
    <n v="37"/>
    <s v="M"/>
    <s v="H"/>
    <n v="101"/>
    <s v="STREET"/>
    <n v="400"/>
    <s v="STRONG-ARM (HANDS, FIST, FEET OR BODILY FORCE)"/>
    <s v="IC"/>
    <s v="Invest Cont"/>
    <n v="210"/>
    <n v="998"/>
    <m/>
    <m/>
    <s v="3500    BESWICK                      ST"/>
    <m/>
    <n v="34.021799999999999"/>
    <n v="-118.1986"/>
    <n v="0"/>
    <x v="12"/>
  </r>
  <r>
    <n v="200311398"/>
    <d v="2020-05-16T00:00:00"/>
    <x v="280"/>
    <n v="1830"/>
    <n v="3"/>
    <x v="2"/>
    <n v="353"/>
    <n v="1"/>
    <n v="230"/>
    <s v="ASSAULT WITH DEADLY WEAPON, AGGRAVATED ASSAULT"/>
    <s v="0416 0360 0408 0429 0554 0906 1309 1816 2034 0913"/>
    <n v="20"/>
    <s v="M"/>
    <s v="B"/>
    <n v="501"/>
    <s v="SINGLE FAMILY DWELLING"/>
    <n v="400"/>
    <s v="STRONG-ARM (HANDS, FIST, FEET OR BODILY FORCE)"/>
    <s v="AA"/>
    <s v="Adult Arrest"/>
    <n v="230"/>
    <m/>
    <m/>
    <m/>
    <s v="3500 S  MUIRFIELD                    RD"/>
    <m/>
    <n v="34.023400000000002"/>
    <n v="-118.34220000000001"/>
    <n v="1"/>
    <x v="12"/>
  </r>
  <r>
    <n v="200815449"/>
    <d v="2020-10-19T00:00:00"/>
    <x v="106"/>
    <n v="1000"/>
    <n v="8"/>
    <x v="12"/>
    <n v="852"/>
    <n v="2"/>
    <n v="627"/>
    <s v="CHILD ABUSE (PHYSICAL) - SIMPLE ASSAULT"/>
    <s v="0558 0416 0445"/>
    <n v="15"/>
    <s v="F"/>
    <s v="H"/>
    <n v="502"/>
    <s v="MULTI-UNIT DWELLING (APARTMENT, DUPLEX, ETC)"/>
    <n v="301"/>
    <s v="BELT FLAILING INSTRUMENT/CHAIN"/>
    <s v="AO"/>
    <s v="Adult Other"/>
    <n v="627"/>
    <m/>
    <m/>
    <m/>
    <s v="1500 S  WESTGATE                     AV"/>
    <m/>
    <n v="34.042200000000001"/>
    <n v="-118.45910000000001"/>
    <n v="0"/>
    <x v="12"/>
  </r>
  <r>
    <n v="200409811"/>
    <d v="2020-06-15T00:00:00"/>
    <x v="93"/>
    <n v="900"/>
    <n v="4"/>
    <x v="4"/>
    <n v="464"/>
    <n v="1"/>
    <n v="510"/>
    <s v="VEHICLE - STOLEN"/>
    <m/>
    <n v="0"/>
    <m/>
    <m/>
    <n v="101"/>
    <s v="STREET"/>
    <m/>
    <m/>
    <s v="IC"/>
    <s v="Invest Cont"/>
    <n v="510"/>
    <m/>
    <m/>
    <m/>
    <s v="100 S  SOTO                         ST"/>
    <m/>
    <n v="34.044499999999999"/>
    <n v="-118.2116"/>
    <n v="0"/>
    <x v="12"/>
  </r>
  <r>
    <n v="200316712"/>
    <d v="2020-09-02T00:00:00"/>
    <x v="145"/>
    <n v="2205"/>
    <n v="3"/>
    <x v="2"/>
    <n v="301"/>
    <n v="1"/>
    <n v="230"/>
    <s v="ASSAULT WITH DEADLY WEAPON, AGGRAVATED ASSAULT"/>
    <s v="0302 0309 0334 0430 1309 1822"/>
    <n v="37"/>
    <s v="M"/>
    <s v="H"/>
    <n v="102"/>
    <s v="SIDEWALK"/>
    <n v="102"/>
    <s v="HAND GUN"/>
    <s v="IC"/>
    <s v="Invest Cont"/>
    <n v="230"/>
    <m/>
    <m/>
    <m/>
    <s v="RIDGELEY                     DR"/>
    <s v="ADAMS                        BL"/>
    <n v="34.032499999999999"/>
    <n v="-118.3613"/>
    <n v="0"/>
    <x v="12"/>
  </r>
  <r>
    <n v="200914284"/>
    <d v="2020-09-02T00:00:00"/>
    <x v="64"/>
    <n v="1700"/>
    <n v="9"/>
    <x v="3"/>
    <n v="915"/>
    <n v="2"/>
    <n v="946"/>
    <s v="OTHER MISCELLANEOUS CRIME"/>
    <n v="1501"/>
    <n v="54"/>
    <s v="M"/>
    <s v="B"/>
    <n v="502"/>
    <s v="MULTI-UNIT DWELLING (APARTMENT, DUPLEX, ETC)"/>
    <m/>
    <m/>
    <s v="IC"/>
    <s v="Invest Cont"/>
    <n v="946"/>
    <m/>
    <m/>
    <m/>
    <s v="6900    VAN NUYS                     BL"/>
    <m/>
    <n v="34.195999999999998"/>
    <n v="-118.44880000000001"/>
    <n v="0"/>
    <x v="12"/>
  </r>
  <r>
    <n v="201222801"/>
    <d v="2020-10-18T00:00:00"/>
    <x v="36"/>
    <n v="900"/>
    <n v="12"/>
    <x v="8"/>
    <n v="1209"/>
    <n v="1"/>
    <n v="220"/>
    <s v="ATTEMPTED ROBBERY"/>
    <s v="1822 1402"/>
    <n v="63"/>
    <s v="M"/>
    <s v="B"/>
    <n v="101"/>
    <s v="STREET"/>
    <n v="112"/>
    <s v="TOY GUN"/>
    <s v="AO"/>
    <s v="Adult Other"/>
    <n v="220"/>
    <m/>
    <m/>
    <m/>
    <s v="4600 S  FIGUEROA                     ST"/>
    <m/>
    <n v="34.001399999999997"/>
    <n v="-118.28270000000001"/>
    <n v="0"/>
    <x v="12"/>
  </r>
  <r>
    <n v="200312088"/>
    <d v="2020-05-30T00:00:00"/>
    <x v="14"/>
    <n v="2025"/>
    <n v="3"/>
    <x v="2"/>
    <n v="362"/>
    <n v="1"/>
    <n v="230"/>
    <s v="ASSAULT WITH DEADLY WEAPON, AGGRAVATED ASSAULT"/>
    <s v="0334 0329 0444 0448 0913 1243 1402 1813 2000"/>
    <n v="22"/>
    <s v="F"/>
    <s v="B"/>
    <n v="502"/>
    <s v="MULTI-UNIT DWELLING (APARTMENT, DUPLEX, ETC)"/>
    <n v="205"/>
    <s v="KITCHEN KNIFE"/>
    <s v="AA"/>
    <s v="Adult Arrest"/>
    <n v="230"/>
    <m/>
    <m/>
    <m/>
    <s v="4600    COLISEUM                     ST"/>
    <m/>
    <n v="34.0169"/>
    <n v="-118.3472"/>
    <n v="1"/>
    <x v="12"/>
  </r>
  <r>
    <n v="201204080"/>
    <d v="2020-01-01T00:00:00"/>
    <x v="31"/>
    <n v="945"/>
    <n v="12"/>
    <x v="8"/>
    <n v="1235"/>
    <n v="2"/>
    <n v="626"/>
    <s v="INTIMATE PARTNER - SIMPLE ASSAULT"/>
    <s v="2000 1814 0444"/>
    <n v="23"/>
    <s v="F"/>
    <s v="H"/>
    <n v="101"/>
    <s v="STREET"/>
    <n v="400"/>
    <s v="STRONG-ARM (HANDS, FIST, FEET OR BODILY FORCE)"/>
    <s v="IC"/>
    <s v="Invest Cont"/>
    <n v="626"/>
    <m/>
    <m/>
    <m/>
    <s v="NORMANDIE"/>
    <s v="59TH                         ST"/>
    <n v="33.987499999999997"/>
    <n v="-118.3002"/>
    <n v="0"/>
    <x v="12"/>
  </r>
  <r>
    <n v="201012731"/>
    <d v="2020-09-03T00:00:00"/>
    <x v="89"/>
    <n v="1200"/>
    <n v="10"/>
    <x v="11"/>
    <n v="1078"/>
    <n v="1"/>
    <n v="341"/>
    <s v="THEFT-GRAND ($950.01 &amp; OVER)EXCPT,GUNS,FOWL,LIVESTK,PROD"/>
    <s v="1822 0344 0352 1823 0359"/>
    <n v="39"/>
    <s v="M"/>
    <s v="B"/>
    <n v="203"/>
    <s v="OTHER BUSINESS"/>
    <m/>
    <m/>
    <s v="IC"/>
    <s v="Invest Cont"/>
    <n v="341"/>
    <m/>
    <m/>
    <m/>
    <s v="16400 W  VENTURA                      BL"/>
    <m/>
    <n v="34.161299999999997"/>
    <n v="-118.49169999999999"/>
    <n v="0"/>
    <x v="12"/>
  </r>
  <r>
    <n v="201012406"/>
    <d v="2020-08-25T00:00:00"/>
    <x v="214"/>
    <n v="130"/>
    <n v="10"/>
    <x v="11"/>
    <n v="1011"/>
    <n v="1"/>
    <n v="210"/>
    <s v="ROBBERY"/>
    <s v="1822 0344 1402 0443 0209"/>
    <n v="37"/>
    <s v="F"/>
    <s v="H"/>
    <n v="101"/>
    <s v="STREET"/>
    <n v="511"/>
    <s v="VERBAL THREAT"/>
    <s v="IC"/>
    <s v="Invest Cont"/>
    <n v="210"/>
    <n v="910"/>
    <n v="998"/>
    <m/>
    <s v="VANALDEN                     AV"/>
    <s v="SHERMAN                      WY"/>
    <n v="34.2012"/>
    <n v="-118.5491"/>
    <n v="0"/>
    <x v="12"/>
  </r>
  <r>
    <n v="200516256"/>
    <d v="2020-11-04T00:00:00"/>
    <x v="312"/>
    <n v="1630"/>
    <n v="5"/>
    <x v="10"/>
    <n v="528"/>
    <n v="1"/>
    <n v="330"/>
    <s v="BURGLARY FROM VEHICLE"/>
    <s v="0344 1300 1601"/>
    <n v="58"/>
    <s v="M"/>
    <s v="H"/>
    <n v="101"/>
    <s v="STREET"/>
    <m/>
    <m/>
    <s v="IC"/>
    <s v="Invest Cont"/>
    <n v="330"/>
    <m/>
    <m/>
    <m/>
    <s v="1100    MAHAR                        AV"/>
    <m/>
    <n v="33.785299999999999"/>
    <n v="-118.24639999999999"/>
    <n v="0"/>
    <x v="12"/>
  </r>
  <r>
    <n v="201009278"/>
    <d v="2020-05-22T00:00:00"/>
    <x v="78"/>
    <n v="35"/>
    <n v="10"/>
    <x v="11"/>
    <n v="1067"/>
    <n v="1"/>
    <n v="441"/>
    <s v="THEFT PLAIN - ATTEMPT"/>
    <s v="1822 1601 1236 0329 1420"/>
    <n v="0"/>
    <s v="M"/>
    <s v="O"/>
    <n v="123"/>
    <s v="PARKING UNDERGROUND/BUILDING"/>
    <m/>
    <m/>
    <s v="IC"/>
    <s v="Invest Cont"/>
    <n v="441"/>
    <m/>
    <m/>
    <m/>
    <s v="17500 W  VENTURA                      BL"/>
    <m/>
    <n v="34.165999999999997"/>
    <n v="-118.5095"/>
    <n v="0"/>
    <x v="12"/>
  </r>
  <r>
    <n v="200507517"/>
    <d v="2020-03-23T00:00:00"/>
    <x v="127"/>
    <n v="1215"/>
    <n v="5"/>
    <x v="10"/>
    <n v="587"/>
    <n v="1"/>
    <n v="330"/>
    <s v="BURGLARY FROM VEHICLE"/>
    <s v="1300 0216 0342"/>
    <n v="31"/>
    <s v="M"/>
    <s v="O"/>
    <n v="101"/>
    <s v="STREET"/>
    <m/>
    <m/>
    <s v="IC"/>
    <s v="Invest Cont"/>
    <n v="330"/>
    <m/>
    <m/>
    <m/>
    <s v="3300    CAROLINA                     ST"/>
    <m/>
    <n v="33.714300000000001"/>
    <n v="-118.2907"/>
    <n v="0"/>
    <x v="12"/>
  </r>
  <r>
    <n v="200318312"/>
    <d v="2020-10-04T00:00:00"/>
    <x v="76"/>
    <n v="1415"/>
    <n v="3"/>
    <x v="2"/>
    <n v="356"/>
    <n v="2"/>
    <n v="753"/>
    <s v="DISCHARGE FIREARMS/SHOTS FIRED"/>
    <s v="1100 1407"/>
    <n v="19"/>
    <s v="X"/>
    <s v="X"/>
    <n v="102"/>
    <s v="SIDEWALK"/>
    <n v="109"/>
    <s v="SEMI-AUTOMATIC PISTOL"/>
    <s v="IC"/>
    <s v="Invest Cont"/>
    <n v="753"/>
    <m/>
    <m/>
    <m/>
    <s v="36TH                         ST"/>
    <s v="WESTERN                      AV"/>
    <n v="34.022799999999997"/>
    <n v="-118.30889999999999"/>
    <n v="0"/>
    <x v="12"/>
  </r>
  <r>
    <n v="200311757"/>
    <d v="2020-05-23T00:00:00"/>
    <x v="293"/>
    <n v="1045"/>
    <n v="3"/>
    <x v="2"/>
    <n v="313"/>
    <n v="2"/>
    <n v="624"/>
    <s v="BATTERY - SIMPLE ASSAULT"/>
    <s v="0416 0446 1202"/>
    <n v="65"/>
    <s v="F"/>
    <s v="A"/>
    <n v="108"/>
    <s v="PARKING LOT"/>
    <n v="400"/>
    <s v="STRONG-ARM (HANDS, FIST, FEET OR BODILY FORCE)"/>
    <s v="AO"/>
    <s v="Adult Other"/>
    <n v="624"/>
    <m/>
    <m/>
    <m/>
    <s v="4200 W  ADAMS                        BL"/>
    <m/>
    <n v="34.032600000000002"/>
    <n v="-118.3308"/>
    <n v="0"/>
    <x v="12"/>
  </r>
  <r>
    <n v="200517978"/>
    <d v="2020-12-19T00:00:00"/>
    <x v="228"/>
    <n v="2030"/>
    <n v="5"/>
    <x v="10"/>
    <n v="513"/>
    <n v="1"/>
    <n v="510"/>
    <s v="VEHICLE - STOLEN"/>
    <m/>
    <n v="0"/>
    <m/>
    <m/>
    <n v="101"/>
    <s v="STREET"/>
    <m/>
    <m/>
    <s v="IC"/>
    <s v="Invest Cont"/>
    <n v="510"/>
    <m/>
    <m/>
    <m/>
    <s v="25000    MARIGOLD                     AV"/>
    <m/>
    <n v="33.786200000000001"/>
    <n v="-118.2908"/>
    <n v="0"/>
    <x v="12"/>
  </r>
  <r>
    <n v="200106327"/>
    <d v="2020-02-03T00:00:00"/>
    <x v="240"/>
    <n v="2030"/>
    <n v="1"/>
    <x v="1"/>
    <n v="182"/>
    <n v="1"/>
    <n v="330"/>
    <s v="BURGLARY FROM VEHICLE"/>
    <s v="1609 1822 1307 0344 0329"/>
    <n v="24"/>
    <s v="M"/>
    <s v="B"/>
    <n v="123"/>
    <s v="PARKING UNDERGROUND/BUILDING"/>
    <m/>
    <m/>
    <s v="IC"/>
    <s v="Invest Cont"/>
    <n v="330"/>
    <m/>
    <m/>
    <m/>
    <s v="1000 S  GRAND                        AV"/>
    <m/>
    <n v="34.042999999999999"/>
    <n v="-118.2606"/>
    <n v="0"/>
    <x v="12"/>
  </r>
  <r>
    <n v="200809946"/>
    <d v="2020-05-26T00:00:00"/>
    <x v="354"/>
    <n v="612"/>
    <n v="8"/>
    <x v="12"/>
    <n v="895"/>
    <n v="1"/>
    <n v="310"/>
    <s v="BURGLARY"/>
    <s v="0314 1202 1403 1822 0321 0344"/>
    <n v="88"/>
    <s v="F"/>
    <s v="W"/>
    <n v="501"/>
    <s v="SINGLE FAMILY DWELLING"/>
    <m/>
    <m/>
    <s v="IC"/>
    <s v="Invest Cont"/>
    <n v="310"/>
    <m/>
    <m/>
    <m/>
    <s v="3100    CLUB                         DR"/>
    <m/>
    <n v="34.035600000000002"/>
    <n v="-118.4"/>
    <n v="0"/>
    <x v="12"/>
  </r>
  <r>
    <n v="200710535"/>
    <d v="2020-06-16T00:00:00"/>
    <x v="85"/>
    <n v="1100"/>
    <n v="7"/>
    <x v="0"/>
    <n v="727"/>
    <n v="1"/>
    <n v="331"/>
    <s v="THEFT FROM MOTOR VEHICLE - GRAND ($950.01 AND OVER)"/>
    <s v="1300 1602 0344"/>
    <n v="67"/>
    <s v="F"/>
    <s v="H"/>
    <n v="101"/>
    <s v="STREET"/>
    <m/>
    <m/>
    <s v="IC"/>
    <s v="Invest Cont"/>
    <n v="331"/>
    <m/>
    <m/>
    <m/>
    <s v="100 N  MANSFIELD                    AV"/>
    <m/>
    <n v="34.073599999999999"/>
    <n v="-118.3408"/>
    <n v="0"/>
    <x v="12"/>
  </r>
  <r>
    <n v="200508095"/>
    <d v="2020-04-09T00:00:00"/>
    <x v="46"/>
    <n v="1000"/>
    <n v="5"/>
    <x v="10"/>
    <n v="509"/>
    <n v="1"/>
    <n v="310"/>
    <s v="BURGLARY"/>
    <s v="1607 0344 1202"/>
    <n v="67"/>
    <s v="M"/>
    <s v="H"/>
    <n v="221"/>
    <s v="PUBLIC STORAGE"/>
    <m/>
    <m/>
    <s v="IC"/>
    <s v="Invest Cont"/>
    <n v="310"/>
    <m/>
    <m/>
    <m/>
    <s v="24400    FRAMPTON                     AV"/>
    <m/>
    <n v="33.803800000000003"/>
    <n v="-118.2991"/>
    <n v="0"/>
    <x v="12"/>
  </r>
  <r>
    <n v="200816369"/>
    <d v="2020-11-12T00:00:00"/>
    <x v="345"/>
    <n v="1400"/>
    <n v="8"/>
    <x v="12"/>
    <n v="817"/>
    <n v="2"/>
    <n v="740"/>
    <s v="VANDALISM - FELONY ($400 &amp; OVER, ALL CHURCH VANDALISMS)"/>
    <n v="329"/>
    <n v="50"/>
    <s v="M"/>
    <s v="W"/>
    <n v="101"/>
    <s v="STREET"/>
    <m/>
    <m/>
    <s v="IC"/>
    <s v="Invest Cont"/>
    <n v="740"/>
    <m/>
    <m/>
    <m/>
    <s v="WESTWOOD                     BL"/>
    <s v="LINDBROOK"/>
    <n v="34.059600000000003"/>
    <n v="-118.44540000000001"/>
    <n v="0"/>
    <x v="12"/>
  </r>
  <r>
    <n v="200713469"/>
    <d v="2020-09-03T00:00:00"/>
    <x v="84"/>
    <n v="2300"/>
    <n v="7"/>
    <x v="0"/>
    <n v="745"/>
    <n v="2"/>
    <n v="626"/>
    <s v="INTIMATE PARTNER - SIMPLE ASSAULT"/>
    <s v="1814 0444 2000 0401"/>
    <n v="29"/>
    <s v="F"/>
    <s v="H"/>
    <n v="502"/>
    <s v="MULTI-UNIT DWELLING (APARTMENT, DUPLEX, ETC)"/>
    <n v="400"/>
    <s v="STRONG-ARM (HANDS, FIST, FEET OR BODILY FORCE)"/>
    <s v="AO"/>
    <s v="Adult Other"/>
    <n v="626"/>
    <m/>
    <m/>
    <m/>
    <s v="800 S  DETROIT                      ST"/>
    <m/>
    <n v="34.058900000000001"/>
    <n v="-118.34650000000001"/>
    <n v="0"/>
    <x v="12"/>
  </r>
  <r>
    <n v="200413975"/>
    <d v="2020-10-18T00:00:00"/>
    <x v="36"/>
    <n v="1930"/>
    <n v="4"/>
    <x v="4"/>
    <n v="417"/>
    <n v="2"/>
    <n v="624"/>
    <s v="BATTERY - SIMPLE ASSAULT"/>
    <s v="0913 0444 0361"/>
    <n v="41"/>
    <s v="M"/>
    <s v="H"/>
    <n v="101"/>
    <s v="STREET"/>
    <n v="400"/>
    <s v="STRONG-ARM (HANDS, FIST, FEET OR BODILY FORCE)"/>
    <s v="AO"/>
    <s v="Adult Other"/>
    <n v="624"/>
    <m/>
    <m/>
    <m/>
    <s v="AMYTHIST"/>
    <s v="TURQUOSE"/>
    <n v="34.0794"/>
    <n v="-118.1974"/>
    <n v="0"/>
    <x v="12"/>
  </r>
  <r>
    <n v="200413642"/>
    <d v="2020-10-09T00:00:00"/>
    <x v="95"/>
    <n v="2230"/>
    <n v="4"/>
    <x v="4"/>
    <n v="449"/>
    <n v="1"/>
    <n v="230"/>
    <s v="ASSAULT WITH DEADLY WEAPON, AGGRAVATED ASSAULT"/>
    <s v="1218 0400 0416 0450 1100 1822"/>
    <n v="40"/>
    <s v="M"/>
    <s v="H"/>
    <n v="101"/>
    <s v="STREET"/>
    <n v="106"/>
    <s v="UNKNOWN FIREARM"/>
    <s v="IC"/>
    <s v="Invest Cont"/>
    <n v="230"/>
    <m/>
    <m/>
    <m/>
    <s v="WABASH                       AV"/>
    <s v="MOTT                         ST"/>
    <n v="34.051600000000001"/>
    <n v="-118.20059999999999"/>
    <n v="0"/>
    <x v="12"/>
  </r>
  <r>
    <n v="200714500"/>
    <d v="2020-10-01T00:00:00"/>
    <x v="170"/>
    <n v="1945"/>
    <n v="7"/>
    <x v="0"/>
    <n v="759"/>
    <n v="1"/>
    <n v="420"/>
    <s v="THEFT FROM MOTOR VEHICLE - PETTY ($950 &amp; UNDER)"/>
    <s v="0344 1300"/>
    <n v="29"/>
    <s v="M"/>
    <s v="A"/>
    <n v="122"/>
    <s v="VEHICLE, PASSENGER/TRUCK"/>
    <m/>
    <m/>
    <s v="IC"/>
    <s v="Invest Cont"/>
    <n v="420"/>
    <m/>
    <m/>
    <m/>
    <s v="1100    CRENSHAW                     BL"/>
    <m/>
    <n v="34.052700000000002"/>
    <n v="-118.3241"/>
    <n v="0"/>
    <x v="12"/>
  </r>
  <r>
    <n v="201007518"/>
    <d v="2020-03-25T00:00:00"/>
    <x v="127"/>
    <n v="1900"/>
    <n v="10"/>
    <x v="11"/>
    <n v="1003"/>
    <n v="1"/>
    <n v="510"/>
    <s v="VEHICLE - STOLEN"/>
    <m/>
    <n v="0"/>
    <m/>
    <m/>
    <n v="101"/>
    <s v="STREET"/>
    <m/>
    <m/>
    <s v="IC"/>
    <s v="Invest Cont"/>
    <n v="510"/>
    <m/>
    <m/>
    <m/>
    <s v="STRATHERN"/>
    <s v="YOLANDA"/>
    <n v="34.215699999999998"/>
    <n v="-118.54040000000001"/>
    <n v="0"/>
    <x v="12"/>
  </r>
  <r>
    <n v="200321433"/>
    <d v="2020-12-04T00:00:00"/>
    <x v="302"/>
    <n v="1730"/>
    <n v="3"/>
    <x v="2"/>
    <n v="314"/>
    <n v="2"/>
    <n v="626"/>
    <s v="INTIMATE PARTNER - SIMPLE ASSAULT"/>
    <s v="0913 2000 1814 0448 0408 0416 0446 1309 1240"/>
    <n v="58"/>
    <s v="F"/>
    <s v="B"/>
    <n v="101"/>
    <s v="STREET"/>
    <n v="400"/>
    <s v="STRONG-ARM (HANDS, FIST, FEET OR BODILY FORCE)"/>
    <s v="IC"/>
    <s v="Invest Cont"/>
    <n v="626"/>
    <m/>
    <m/>
    <m/>
    <s v="3800 W  27TH                         ST"/>
    <m/>
    <n v="34.031199999999998"/>
    <n v="-118.3259"/>
    <n v="0"/>
    <x v="12"/>
  </r>
  <r>
    <n v="200809172"/>
    <d v="2020-05-07T00:00:00"/>
    <x v="162"/>
    <n v="1200"/>
    <n v="8"/>
    <x v="12"/>
    <n v="832"/>
    <n v="1"/>
    <n v="420"/>
    <s v="THEFT FROM MOTOR VEHICLE - PETTY ($950 &amp; UNDER)"/>
    <s v="1606 0344 1822 1202"/>
    <n v="85"/>
    <s v="M"/>
    <s v="W"/>
    <n v="707"/>
    <s v="GARAGE/CARPORT"/>
    <m/>
    <m/>
    <s v="IC"/>
    <s v="Invest Cont"/>
    <n v="420"/>
    <m/>
    <m/>
    <m/>
    <s v="11800    DOROTHY                      ST"/>
    <m/>
    <n v="34.052"/>
    <n v="-118.4667"/>
    <n v="0"/>
    <x v="12"/>
  </r>
  <r>
    <n v="200904455"/>
    <d v="2020-01-11T00:00:00"/>
    <x v="265"/>
    <n v="1105"/>
    <n v="9"/>
    <x v="3"/>
    <n v="941"/>
    <n v="2"/>
    <n v="624"/>
    <s v="BATTERY - SIMPLE ASSAULT"/>
    <s v="0400 0416"/>
    <n v="36"/>
    <s v="M"/>
    <s v="B"/>
    <n v="101"/>
    <s v="STREET"/>
    <n v="400"/>
    <s v="STRONG-ARM (HANDS, FIST, FEET OR BODILY FORCE)"/>
    <s v="IC"/>
    <s v="Invest Cont"/>
    <n v="624"/>
    <m/>
    <m/>
    <m/>
    <s v="5800    HALBRENT                     AV"/>
    <m/>
    <n v="34.175800000000002"/>
    <n v="-118.465"/>
    <n v="0"/>
    <x v="12"/>
  </r>
  <r>
    <n v="201211353"/>
    <d v="2020-04-22T00:00:00"/>
    <x v="168"/>
    <n v="1155"/>
    <n v="12"/>
    <x v="8"/>
    <n v="1245"/>
    <n v="1"/>
    <n v="230"/>
    <s v="ASSAULT WITH DEADLY WEAPON, AGGRAVATED ASSAULT"/>
    <s v="1402 1309 0342 0202 0329 1307 1822 0334"/>
    <n v="23"/>
    <s v="M"/>
    <s v="B"/>
    <n v="101"/>
    <s v="STREET"/>
    <n v="114"/>
    <s v="AIR PISTOL/REVOLVER/RIFLE/BB GUN"/>
    <s v="IC"/>
    <s v="Invest Cont"/>
    <n v="230"/>
    <n v="998"/>
    <m/>
    <m/>
    <s v="FLORENCE"/>
    <s v="VERMONT"/>
    <n v="33.974600000000002"/>
    <n v="-118.29179999999999"/>
    <n v="0"/>
    <x v="12"/>
  </r>
  <r>
    <n v="200204278"/>
    <d v="2020-01-07T00:00:00"/>
    <x v="207"/>
    <n v="300"/>
    <n v="2"/>
    <x v="5"/>
    <n v="246"/>
    <n v="1"/>
    <n v="230"/>
    <s v="ASSAULT WITH DEADLY WEAPON, AGGRAVATED ASSAULT"/>
    <s v="0910 1822"/>
    <n v="27"/>
    <s v="F"/>
    <s v="W"/>
    <n v="904"/>
    <s v="MTA - RED LINE - WESTLAKE/MACARTHUR PARK"/>
    <n v="114"/>
    <s v="AIR PISTOL/REVOLVER/RIFLE/BB GUN"/>
    <s v="IC"/>
    <s v="Invest Cont"/>
    <n v="230"/>
    <m/>
    <m/>
    <m/>
    <s v="WESTLAKE"/>
    <s v="WILSHIRE                     BL"/>
    <n v="34.057400000000001"/>
    <n v="-118.2747"/>
    <n v="0"/>
    <x v="12"/>
  </r>
  <r>
    <n v="200810189"/>
    <d v="2020-06-01T00:00:00"/>
    <x v="156"/>
    <n v="1900"/>
    <n v="8"/>
    <x v="12"/>
    <n v="832"/>
    <n v="2"/>
    <n v="354"/>
    <s v="THEFT OF IDENTITY"/>
    <n v="100"/>
    <n v="38"/>
    <s v="M"/>
    <s v="W"/>
    <n v="502"/>
    <s v="MULTI-UNIT DWELLING (APARTMENT, DUPLEX, ETC)"/>
    <m/>
    <m/>
    <s v="IC"/>
    <s v="Invest Cont"/>
    <n v="354"/>
    <m/>
    <m/>
    <m/>
    <s v="11600    KIOWA                        AV"/>
    <m/>
    <n v="34.052300000000002"/>
    <n v="-118.461"/>
    <n v="0"/>
    <x v="12"/>
  </r>
  <r>
    <n v="200410167"/>
    <d v="2020-06-24T00:00:00"/>
    <x v="22"/>
    <n v="1710"/>
    <n v="4"/>
    <x v="4"/>
    <n v="491"/>
    <n v="1"/>
    <n v="310"/>
    <s v="BURGLARY"/>
    <s v="0325 1822"/>
    <n v="0"/>
    <s v="X"/>
    <s v="X"/>
    <n v="248"/>
    <s v="CELL PHONE STORE"/>
    <m/>
    <m/>
    <s v="IC"/>
    <s v="Invest Cont"/>
    <n v="310"/>
    <m/>
    <m/>
    <m/>
    <s v="1200 S  SOTO                         ST"/>
    <m/>
    <n v="34.023299999999999"/>
    <n v="-118.2222"/>
    <n v="0"/>
    <x v="12"/>
  </r>
  <r>
    <n v="200400854"/>
    <d v="2020-06-10T00:00:00"/>
    <x v="343"/>
    <n v="1350"/>
    <n v="4"/>
    <x v="4"/>
    <n v="429"/>
    <n v="1"/>
    <n v="230"/>
    <s v="ASSAULT WITH DEADLY WEAPON, AGGRAVATED ASSAULT"/>
    <s v="1402 0447 1822"/>
    <n v="40"/>
    <s v="M"/>
    <s v="H"/>
    <n v="101"/>
    <s v="STREET"/>
    <n v="310"/>
    <s v="CONCRETE BLOCK/BRICK"/>
    <s v="AA"/>
    <s v="Adult Arrest"/>
    <n v="230"/>
    <n v="998"/>
    <m/>
    <m/>
    <s v="5100    HUNTINGTON                   DR"/>
    <m/>
    <n v="34.086500000000001"/>
    <n v="-118.1647"/>
    <n v="1"/>
    <x v="12"/>
  </r>
  <r>
    <n v="200322087"/>
    <d v="2020-12-22T00:00:00"/>
    <x v="181"/>
    <n v="600"/>
    <n v="3"/>
    <x v="2"/>
    <n v="317"/>
    <n v="1"/>
    <n v="510"/>
    <s v="VEHICLE - STOLEN"/>
    <m/>
    <n v="0"/>
    <m/>
    <m/>
    <n v="101"/>
    <s v="STREET"/>
    <m/>
    <m/>
    <s v="IC"/>
    <s v="Invest Cont"/>
    <n v="510"/>
    <m/>
    <m/>
    <m/>
    <s v="1500 W  22ND                         PL"/>
    <m/>
    <n v="34.035600000000002"/>
    <n v="-118.29430000000001"/>
    <n v="0"/>
    <x v="12"/>
  </r>
  <r>
    <n v="200614132"/>
    <d v="2020-08-18T00:00:00"/>
    <x v="137"/>
    <n v="1720"/>
    <n v="6"/>
    <x v="9"/>
    <n v="638"/>
    <n v="2"/>
    <n v="740"/>
    <s v="VANDALISM - FELONY ($400 &amp; OVER, ALL CHURCH VANDALISMS)"/>
    <s v="0329 1822 0209"/>
    <n v="0"/>
    <s v="X"/>
    <s v="X"/>
    <n v="401"/>
    <s v="MINI-MART"/>
    <m/>
    <m/>
    <s v="IC"/>
    <s v="Invest Cont"/>
    <n v="740"/>
    <m/>
    <m/>
    <m/>
    <s v="5700 W  HOLLYWOOD                    BL"/>
    <m/>
    <n v="34.1038"/>
    <n v="-118.3151"/>
    <n v="0"/>
    <x v="12"/>
  </r>
  <r>
    <n v="200708001"/>
    <d v="2020-04-05T00:00:00"/>
    <x v="157"/>
    <n v="1900"/>
    <n v="7"/>
    <x v="0"/>
    <n v="767"/>
    <n v="1"/>
    <n v="440"/>
    <s v="THEFT PLAIN - PETTY ($950 &amp; UNDER)"/>
    <n v="344"/>
    <n v="55"/>
    <s v="F"/>
    <s v="B"/>
    <n v="501"/>
    <s v="SINGLE FAMILY DWELLING"/>
    <m/>
    <m/>
    <s v="IC"/>
    <s v="Invest Cont"/>
    <n v="440"/>
    <m/>
    <m/>
    <m/>
    <s v="1400 S  BRONSON                      AV"/>
    <m/>
    <n v="34.046599999999998"/>
    <n v="-118.3261"/>
    <n v="0"/>
    <x v="12"/>
  </r>
  <r>
    <n v="201004450"/>
    <d v="2020-01-12T00:00:00"/>
    <x v="258"/>
    <n v="1700"/>
    <n v="10"/>
    <x v="11"/>
    <n v="1039"/>
    <n v="1"/>
    <n v="510"/>
    <s v="VEHICLE - STOLEN"/>
    <m/>
    <n v="0"/>
    <m/>
    <m/>
    <n v="101"/>
    <s v="STREET"/>
    <m/>
    <m/>
    <s v="IC"/>
    <s v="Invest Cont"/>
    <n v="510"/>
    <m/>
    <m/>
    <m/>
    <s v="15800    VANOWEN                      ST"/>
    <m/>
    <n v="34.193899999999999"/>
    <n v="-118.4772"/>
    <n v="0"/>
    <x v="12"/>
  </r>
  <r>
    <n v="201213934"/>
    <d v="2020-06-02T00:00:00"/>
    <x v="250"/>
    <n v="935"/>
    <n v="7"/>
    <x v="0"/>
    <n v="788"/>
    <n v="1"/>
    <n v="510"/>
    <s v="VEHICLE - STOLEN"/>
    <s v="1402 2004"/>
    <n v="0"/>
    <s v="M"/>
    <s v="O"/>
    <n v="101"/>
    <s v="STREET"/>
    <m/>
    <m/>
    <s v="AA"/>
    <s v="Adult Arrest"/>
    <n v="510"/>
    <m/>
    <m/>
    <m/>
    <s v="4000 W  23RD                         ST"/>
    <m/>
    <n v="34.036200000000001"/>
    <n v="-118.32899999999999"/>
    <n v="1"/>
    <x v="12"/>
  </r>
  <r>
    <n v="200504944"/>
    <d v="2020-01-22T00:00:00"/>
    <x v="327"/>
    <n v="1025"/>
    <n v="5"/>
    <x v="10"/>
    <n v="517"/>
    <n v="2"/>
    <n v="933"/>
    <s v="PROWLER"/>
    <s v="0100 1202 1822"/>
    <n v="62"/>
    <s v="F"/>
    <s v="H"/>
    <n v="501"/>
    <s v="SINGLE FAMILY DWELLING"/>
    <m/>
    <m/>
    <s v="IC"/>
    <s v="Invest Cont"/>
    <n v="933"/>
    <m/>
    <m/>
    <m/>
    <s v="1100    BANNING                      BL"/>
    <m/>
    <n v="33.784999999999997"/>
    <n v="-118.25830000000001"/>
    <n v="0"/>
    <x v="12"/>
  </r>
  <r>
    <n v="200705469"/>
    <d v="2020-01-31T00:00:00"/>
    <x v="94"/>
    <n v="1400"/>
    <n v="7"/>
    <x v="0"/>
    <n v="769"/>
    <n v="2"/>
    <n v="740"/>
    <s v="VANDALISM - FELONY ($400 &amp; OVER, ALL CHURCH VANDALISMS)"/>
    <s v="0329 1300"/>
    <n v="39"/>
    <s v="M"/>
    <s v="H"/>
    <n v="501"/>
    <s v="SINGLE FAMILY DWELLING"/>
    <m/>
    <m/>
    <s v="IC"/>
    <s v="Invest Cont"/>
    <n v="740"/>
    <m/>
    <m/>
    <m/>
    <s v="3100 W  15TH                         ST"/>
    <m/>
    <n v="34.045499999999997"/>
    <n v="-118.3177"/>
    <n v="0"/>
    <x v="12"/>
  </r>
  <r>
    <n v="201108497"/>
    <d v="2020-04-18T00:00:00"/>
    <x v="317"/>
    <n v="2300"/>
    <n v="11"/>
    <x v="7"/>
    <n v="1151"/>
    <n v="2"/>
    <n v="740"/>
    <s v="VANDALISM - FELONY ($400 &amp; OVER, ALL CHURCH VANDALISMS)"/>
    <s v="1822 1300 0329"/>
    <n v="33"/>
    <s v="M"/>
    <s v="W"/>
    <n v="101"/>
    <s v="STREET"/>
    <m/>
    <m/>
    <s v="IC"/>
    <s v="Invest Cont"/>
    <n v="740"/>
    <m/>
    <m/>
    <m/>
    <s v="1300 N  ALEXANDRIA                   AV"/>
    <m/>
    <n v="34.095300000000002"/>
    <n v="-118.2983"/>
    <n v="0"/>
    <x v="12"/>
  </r>
  <r>
    <n v="200512865"/>
    <d v="2020-08-10T00:00:00"/>
    <x v="271"/>
    <n v="2100"/>
    <n v="5"/>
    <x v="10"/>
    <n v="564"/>
    <n v="2"/>
    <n v="624"/>
    <s v="BATTERY - SIMPLE ASSAULT"/>
    <s v="0446 0416 1810 0913"/>
    <n v="27"/>
    <s v="M"/>
    <s v="W"/>
    <n v="501"/>
    <s v="SINGLE FAMILY DWELLING"/>
    <n v="400"/>
    <s v="STRONG-ARM (HANDS, FIST, FEET OR BODILY FORCE)"/>
    <s v="IC"/>
    <s v="Invest Cont"/>
    <n v="624"/>
    <m/>
    <m/>
    <m/>
    <s v="400 W  2ND                          ST"/>
    <m/>
    <n v="33.742400000000004"/>
    <n v="-118.2861"/>
    <n v="0"/>
    <x v="12"/>
  </r>
  <r>
    <n v="200617690"/>
    <d v="2020-11-06T00:00:00"/>
    <x v="166"/>
    <n v="530"/>
    <n v="6"/>
    <x v="9"/>
    <n v="643"/>
    <n v="2"/>
    <n v="956"/>
    <s v="LETTERS, LEWD  -  TELEPHONE CALLS, LEWD"/>
    <n v="603"/>
    <n v="36"/>
    <s v="F"/>
    <s v="W"/>
    <n v="501"/>
    <s v="SINGLE FAMILY DWELLING"/>
    <m/>
    <m/>
    <s v="IC"/>
    <s v="Invest Cont"/>
    <n v="956"/>
    <m/>
    <m/>
    <m/>
    <s v="7300    HAWTHORN                     AV"/>
    <m/>
    <n v="34.099800000000002"/>
    <n v="-118.35"/>
    <n v="0"/>
    <x v="12"/>
  </r>
  <r>
    <n v="200414655"/>
    <d v="2020-11-06T00:00:00"/>
    <x v="167"/>
    <n v="1"/>
    <n v="4"/>
    <x v="4"/>
    <n v="466"/>
    <n v="2"/>
    <n v="662"/>
    <s v="BUNCO, GRAND THEFT"/>
    <s v="0701 0344 0940"/>
    <n v="35"/>
    <s v="F"/>
    <s v="A"/>
    <n v="504"/>
    <s v="OTHER RESIDENCE"/>
    <m/>
    <m/>
    <s v="IC"/>
    <s v="Invest Cont"/>
    <n v="662"/>
    <m/>
    <m/>
    <m/>
    <s v="2600 E  1ST                          ST"/>
    <m/>
    <n v="34.043599999999998"/>
    <n v="-118.2051"/>
    <n v="0"/>
    <x v="12"/>
  </r>
  <r>
    <n v="200320551"/>
    <d v="2020-11-18T00:00:00"/>
    <x v="278"/>
    <n v="615"/>
    <n v="3"/>
    <x v="2"/>
    <n v="354"/>
    <n v="2"/>
    <n v="740"/>
    <s v="VANDALISM - FELONY ($400 &amp; OVER, ALL CHURCH VANDALISMS)"/>
    <s v="1822 0329"/>
    <n v="19"/>
    <s v="X"/>
    <s v="X"/>
    <n v="203"/>
    <s v="OTHER BUSINESS"/>
    <n v="306"/>
    <s v="ROCK/THROWN OBJECT"/>
    <s v="AO"/>
    <s v="Adult Other"/>
    <n v="740"/>
    <m/>
    <m/>
    <m/>
    <s v="2100 W  JEFFERSON                    BL"/>
    <m/>
    <n v="34.025500000000001"/>
    <n v="-118.318"/>
    <n v="0"/>
    <x v="12"/>
  </r>
  <r>
    <n v="200511221"/>
    <d v="2020-06-30T00:00:00"/>
    <x v="24"/>
    <n v="1800"/>
    <n v="5"/>
    <x v="10"/>
    <n v="583"/>
    <n v="2"/>
    <n v="740"/>
    <s v="VANDALISM - FELONY ($400 &amp; OVER, ALL CHURCH VANDALISMS)"/>
    <s v="0329 1236"/>
    <n v="0"/>
    <s v="M"/>
    <s v="O"/>
    <n v="252"/>
    <s v="COFFEE SHOP (STARBUCKS, COFFEE BEAN, PEET'S, ETC.)"/>
    <m/>
    <m/>
    <s v="IC"/>
    <s v="Invest Cont"/>
    <n v="740"/>
    <m/>
    <m/>
    <m/>
    <s v="2400 S  WESTERN                      AV"/>
    <m/>
    <n v="33.723199999999999"/>
    <n v="-118.3126"/>
    <n v="0"/>
    <x v="12"/>
  </r>
  <r>
    <n v="200117453"/>
    <d v="2020-09-04T00:00:00"/>
    <x v="342"/>
    <n v="1600"/>
    <n v="1"/>
    <x v="1"/>
    <n v="182"/>
    <n v="1"/>
    <n v="330"/>
    <s v="BURGLARY FROM VEHICLE"/>
    <s v="1609 1822 1307 0344 0329"/>
    <n v="35"/>
    <s v="M"/>
    <s v="O"/>
    <n v="108"/>
    <s v="PARKING LOT"/>
    <m/>
    <m/>
    <s v="IC"/>
    <s v="Invest Cont"/>
    <n v="330"/>
    <m/>
    <m/>
    <m/>
    <s v="1200 S  GRAND                        AV"/>
    <m/>
    <n v="34.039700000000003"/>
    <n v="-118.2637"/>
    <n v="0"/>
    <x v="12"/>
  </r>
  <r>
    <n v="200314089"/>
    <d v="2020-07-13T00:00:00"/>
    <x v="247"/>
    <n v="1500"/>
    <n v="3"/>
    <x v="2"/>
    <n v="376"/>
    <n v="1"/>
    <n v="420"/>
    <s v="THEFT FROM MOTOR VEHICLE - PETTY ($950 &amp; UNDER)"/>
    <m/>
    <n v="0"/>
    <m/>
    <m/>
    <n v="104"/>
    <s v="DRIVEWAY"/>
    <m/>
    <m/>
    <s v="IC"/>
    <s v="Invest Cont"/>
    <n v="420"/>
    <m/>
    <m/>
    <m/>
    <s v="3900 S  HARVARD                      BL"/>
    <m/>
    <n v="34.012799999999999"/>
    <n v="-118.30670000000001"/>
    <n v="0"/>
    <x v="12"/>
  </r>
  <r>
    <n v="201009319"/>
    <d v="2020-05-23T00:00:00"/>
    <x v="293"/>
    <n v="900"/>
    <n v="10"/>
    <x v="11"/>
    <n v="1065"/>
    <n v="2"/>
    <n v="946"/>
    <s v="OTHER MISCELLANEOUS CRIME"/>
    <s v="1822 0514 1906 0911"/>
    <n v="41"/>
    <s v="M"/>
    <s v="W"/>
    <n v="501"/>
    <s v="SINGLE FAMILY DWELLING"/>
    <m/>
    <m/>
    <s v="AA"/>
    <s v="Adult Arrest"/>
    <n v="946"/>
    <m/>
    <m/>
    <m/>
    <s v="5200    LINDLEY                      AV"/>
    <m/>
    <n v="34.165399999999998"/>
    <n v="-118.52719999999999"/>
    <n v="1"/>
    <x v="12"/>
  </r>
  <r>
    <n v="200607367"/>
    <d v="2020-03-04T00:00:00"/>
    <x v="216"/>
    <n v="1500"/>
    <n v="6"/>
    <x v="9"/>
    <n v="645"/>
    <n v="2"/>
    <n v="664"/>
    <s v="BUNCO, PETTY THEFT"/>
    <s v="0800 0701 0432 0344 0930"/>
    <n v="30"/>
    <s v="M"/>
    <s v="W"/>
    <n v="101"/>
    <s v="STREET"/>
    <m/>
    <m/>
    <s v="IC"/>
    <s v="Invest Cont"/>
    <n v="664"/>
    <m/>
    <m/>
    <m/>
    <s v="6800    HOLLYWOOD                    BL"/>
    <m/>
    <n v="34.101599999999998"/>
    <n v="-118.3387"/>
    <n v="0"/>
    <x v="12"/>
  </r>
  <r>
    <n v="200310304"/>
    <d v="2020-04-23T00:00:00"/>
    <x v="220"/>
    <n v="25"/>
    <n v="3"/>
    <x v="2"/>
    <n v="395"/>
    <n v="2"/>
    <n v="624"/>
    <s v="BATTERY - SIMPLE ASSAULT"/>
    <s v="0913 0416 0446"/>
    <n v="27"/>
    <s v="F"/>
    <s v="B"/>
    <n v="501"/>
    <s v="SINGLE FAMILY DWELLING"/>
    <n v="400"/>
    <s v="STRONG-ARM (HANDS, FIST, FEET OR BODILY FORCE)"/>
    <s v="IC"/>
    <s v="Invest Cont"/>
    <n v="624"/>
    <m/>
    <m/>
    <m/>
    <s v="2000 W  MARTIN LUTHER KING JR        BL"/>
    <m/>
    <n v="34.010800000000003"/>
    <n v="-118.3152"/>
    <n v="0"/>
    <x v="12"/>
  </r>
  <r>
    <n v="200517918"/>
    <d v="2020-12-17T00:00:00"/>
    <x v="98"/>
    <n v="2200"/>
    <n v="5"/>
    <x v="10"/>
    <n v="524"/>
    <n v="1"/>
    <n v="510"/>
    <s v="VEHICLE - STOLEN"/>
    <m/>
    <n v="0"/>
    <m/>
    <m/>
    <n v="101"/>
    <s v="STREET"/>
    <m/>
    <m/>
    <s v="IC"/>
    <s v="Invest Cont"/>
    <n v="510"/>
    <m/>
    <m/>
    <m/>
    <s v="400    MAR VISTA                    AV"/>
    <m/>
    <n v="33.773299999999999"/>
    <n v="-118.27760000000001"/>
    <n v="0"/>
    <x v="12"/>
  </r>
  <r>
    <n v="200406022"/>
    <d v="2020-02-21T00:00:00"/>
    <x v="323"/>
    <n v="810"/>
    <n v="4"/>
    <x v="4"/>
    <n v="462"/>
    <n v="2"/>
    <n v="647"/>
    <s v="THROWING OBJECT AT MOVING VEHICLE"/>
    <s v="0447 1300 1309"/>
    <n v="43"/>
    <s v="M"/>
    <s v="H"/>
    <n v="101"/>
    <s v="STREET"/>
    <n v="500"/>
    <s v="UNKNOWN WEAPON/OTHER WEAPON"/>
    <s v="IC"/>
    <s v="Invest Cont"/>
    <n v="647"/>
    <m/>
    <m/>
    <m/>
    <s v="E  4TH                          ST"/>
    <s v="STATE                        ST"/>
    <n v="34.043100000000003"/>
    <n v="-118.21850000000001"/>
    <n v="0"/>
    <x v="12"/>
  </r>
  <r>
    <n v="201223048"/>
    <d v="2020-10-21T00:00:00"/>
    <x v="161"/>
    <n v="840"/>
    <n v="12"/>
    <x v="8"/>
    <n v="1251"/>
    <n v="1"/>
    <n v="236"/>
    <s v="INTIMATE PARTNER - AGGRAVATED ASSAULT"/>
    <s v="2000 1814"/>
    <n v="47"/>
    <s v="M"/>
    <s v="B"/>
    <n v="505"/>
    <s v="MOTEL"/>
    <n v="301"/>
    <s v="BELT FLAILING INSTRUMENT/CHAIN"/>
    <s v="IC"/>
    <s v="Invest Cont"/>
    <n v="236"/>
    <m/>
    <m/>
    <m/>
    <s v="3200 W  FLORENCE                     AV"/>
    <m/>
    <n v="33.974600000000002"/>
    <n v="-118.32810000000001"/>
    <n v="0"/>
    <x v="12"/>
  </r>
  <r>
    <n v="200411959"/>
    <d v="2020-08-20T00:00:00"/>
    <x v="144"/>
    <n v="1730"/>
    <n v="4"/>
    <x v="4"/>
    <n v="489"/>
    <n v="2"/>
    <n v="901"/>
    <s v="VIOLATION OF RESTRAINING ORDER"/>
    <s v="2000 1813 0913 1241 2038"/>
    <n v="47"/>
    <s v="F"/>
    <s v="H"/>
    <n v="504"/>
    <s v="OTHER RESIDENCE"/>
    <m/>
    <m/>
    <s v="AO"/>
    <s v="Adult Other"/>
    <n v="901"/>
    <m/>
    <m/>
    <m/>
    <s v="2800    WYNWOOD                      LN"/>
    <m/>
    <n v="34.025500000000001"/>
    <n v="-118.2153"/>
    <n v="0"/>
    <x v="12"/>
  </r>
  <r>
    <n v="200907356"/>
    <d v="2020-03-12T00:00:00"/>
    <x v="191"/>
    <n v="2000"/>
    <n v="9"/>
    <x v="3"/>
    <n v="943"/>
    <n v="2"/>
    <n v="740"/>
    <s v="VANDALISM - FELONY ($400 &amp; OVER, ALL CHURCH VANDALISMS)"/>
    <s v="0329 1607"/>
    <n v="58"/>
    <s v="M"/>
    <s v="H"/>
    <n v="101"/>
    <s v="STREET"/>
    <m/>
    <m/>
    <s v="IC"/>
    <s v="Invest Cont"/>
    <n v="740"/>
    <m/>
    <m/>
    <m/>
    <s v="SYLMAR                       AV"/>
    <s v="CHANDLER                     AV"/>
    <n v="34.169600000000003"/>
    <n v="-118.44629999999999"/>
    <n v="0"/>
    <x v="12"/>
  </r>
  <r>
    <n v="200210115"/>
    <d v="2020-05-12T00:00:00"/>
    <x v="25"/>
    <n v="1700"/>
    <n v="2"/>
    <x v="5"/>
    <n v="218"/>
    <n v="2"/>
    <n v="624"/>
    <s v="BATTERY - SIMPLE ASSAULT"/>
    <s v="1402 0416 1822"/>
    <n v="36"/>
    <s v="M"/>
    <s v="H"/>
    <n v="109"/>
    <s v="PARK/PLAYGROUND"/>
    <n v="500"/>
    <s v="UNKNOWN WEAPON/OTHER WEAPON"/>
    <s v="AA"/>
    <s v="Adult Arrest"/>
    <n v="624"/>
    <n v="998"/>
    <m/>
    <m/>
    <s v="1000    ECHO PARK                    AV"/>
    <m/>
    <n v="34.074100000000001"/>
    <n v="-118.259"/>
    <n v="1"/>
    <x v="12"/>
  </r>
  <r>
    <n v="200308624"/>
    <d v="2020-03-16T00:00:00"/>
    <x v="301"/>
    <n v="1030"/>
    <n v="3"/>
    <x v="2"/>
    <n v="334"/>
    <n v="2"/>
    <n v="354"/>
    <s v="THEFT OF IDENTITY"/>
    <s v="0923 1822"/>
    <n v="73"/>
    <s v="F"/>
    <s v="B"/>
    <n v="602"/>
    <s v="BANK"/>
    <m/>
    <m/>
    <s v="IC"/>
    <s v="Invest Cont"/>
    <n v="354"/>
    <m/>
    <m/>
    <m/>
    <s v="3000    CRENSHAW                     BL"/>
    <m/>
    <n v="34.0276"/>
    <n v="-118.3351"/>
    <n v="0"/>
    <x v="12"/>
  </r>
  <r>
    <n v="200105476"/>
    <d v="2020-01-22T00:00:00"/>
    <x v="202"/>
    <n v="2009"/>
    <n v="1"/>
    <x v="1"/>
    <n v="147"/>
    <n v="2"/>
    <n v="624"/>
    <s v="BATTERY - SIMPLE ASSAULT"/>
    <s v="0400 1822"/>
    <n v="35"/>
    <s v="M"/>
    <s v="B"/>
    <n v="102"/>
    <s v="SIDEWALK"/>
    <n v="400"/>
    <s v="STRONG-ARM (HANDS, FIST, FEET OR BODILY FORCE)"/>
    <s v="IC"/>
    <s v="Invest Cont"/>
    <n v="624"/>
    <m/>
    <m/>
    <m/>
    <s v="400 E  5TH                          ST"/>
    <m/>
    <n v="34.045299999999997"/>
    <n v="-118.2443"/>
    <n v="0"/>
    <x v="12"/>
  </r>
  <r>
    <n v="200213178"/>
    <d v="2020-07-30T00:00:00"/>
    <x v="8"/>
    <n v="1445"/>
    <n v="2"/>
    <x v="5"/>
    <n v="291"/>
    <n v="1"/>
    <n v="210"/>
    <s v="ROBBERY"/>
    <s v="0344 0429 0390 0216 0327 1300 1309 0346 1822"/>
    <n v="31"/>
    <s v="F"/>
    <s v="H"/>
    <n v="102"/>
    <s v="SIDEWALK"/>
    <n v="400"/>
    <s v="STRONG-ARM (HANDS, FIST, FEET OR BODILY FORCE)"/>
    <s v="IC"/>
    <s v="Invest Cont"/>
    <n v="210"/>
    <m/>
    <m/>
    <m/>
    <s v="BONNIE BRAE                  ST"/>
    <s v="17TH                         ST"/>
    <n v="34.042000000000002"/>
    <n v="-118.2824"/>
    <n v="0"/>
    <x v="12"/>
  </r>
  <r>
    <n v="201012083"/>
    <d v="2020-08-15T00:00:00"/>
    <x v="352"/>
    <n v="322"/>
    <n v="10"/>
    <x v="11"/>
    <n v="1065"/>
    <n v="1"/>
    <n v="310"/>
    <s v="BURGLARY"/>
    <s v="0344 1601 1822 0329 0345"/>
    <n v="0"/>
    <s v="M"/>
    <s v="W"/>
    <n v="301"/>
    <s v="GAS STATION"/>
    <m/>
    <m/>
    <s v="IC"/>
    <s v="Invest Cont"/>
    <n v="310"/>
    <m/>
    <m/>
    <m/>
    <s v="18000 W  VENTURA                      BL"/>
    <m/>
    <n v="34.167499999999997"/>
    <n v="-118.5226"/>
    <n v="0"/>
    <x v="12"/>
  </r>
  <r>
    <n v="201307806"/>
    <d v="2020-03-09T00:00:00"/>
    <x v="225"/>
    <n v="2140"/>
    <n v="13"/>
    <x v="6"/>
    <n v="1375"/>
    <n v="1"/>
    <n v="230"/>
    <s v="ASSAULT WITH DEADLY WEAPON, AGGRAVATED ASSAULT"/>
    <s v="1822 1300 0302 0421 0334"/>
    <n v="29"/>
    <s v="F"/>
    <s v="H"/>
    <n v="101"/>
    <s v="STREET"/>
    <n v="109"/>
    <s v="SEMI-AUTOMATIC PISTOL"/>
    <s v="AA"/>
    <s v="Adult Arrest"/>
    <n v="230"/>
    <m/>
    <m/>
    <m/>
    <s v="1100 E  53RD                         ST"/>
    <m/>
    <n v="33.994799999999998"/>
    <n v="-118.2565"/>
    <n v="1"/>
    <x v="12"/>
  </r>
  <r>
    <n v="200111800"/>
    <d v="2020-05-17T00:00:00"/>
    <x v="112"/>
    <n v="1800"/>
    <n v="1"/>
    <x v="1"/>
    <n v="154"/>
    <n v="1"/>
    <n v="310"/>
    <s v="BURGLARY"/>
    <s v="1608 0344 1822"/>
    <n v="0"/>
    <s v="M"/>
    <s v="W"/>
    <n v="502"/>
    <s v="MULTI-UNIT DWELLING (APARTMENT, DUPLEX, ETC)"/>
    <m/>
    <m/>
    <s v="IC"/>
    <s v="Invest Cont"/>
    <n v="310"/>
    <m/>
    <m/>
    <m/>
    <s v="100 W  5TH                          ST"/>
    <m/>
    <n v="34.046700000000001"/>
    <n v="-118.24850000000001"/>
    <n v="0"/>
    <x v="12"/>
  </r>
  <r>
    <n v="201012314"/>
    <d v="2020-08-23T00:00:00"/>
    <x v="223"/>
    <n v="1600"/>
    <n v="10"/>
    <x v="11"/>
    <n v="1028"/>
    <n v="1"/>
    <n v="510"/>
    <s v="VEHICLE - STOLEN"/>
    <m/>
    <n v="0"/>
    <m/>
    <m/>
    <n v="101"/>
    <s v="STREET"/>
    <m/>
    <m/>
    <s v="IC"/>
    <s v="Invest Cont"/>
    <n v="510"/>
    <m/>
    <m/>
    <m/>
    <s v="6800    FORBES                       AV"/>
    <m/>
    <n v="34.193899999999999"/>
    <n v="-118.49890000000001"/>
    <n v="0"/>
    <x v="12"/>
  </r>
  <r>
    <n v="200320075"/>
    <d v="2020-11-08T00:00:00"/>
    <x v="68"/>
    <n v="645"/>
    <n v="3"/>
    <x v="2"/>
    <n v="319"/>
    <n v="1"/>
    <n v="761"/>
    <s v="BRANDISH WEAPON"/>
    <s v="0445 1822 0334 0319 2004 0446 1271 0443"/>
    <n v="19"/>
    <s v="M"/>
    <s v="B"/>
    <n v="401"/>
    <s v="MINI-MART"/>
    <n v="212"/>
    <s v="BOTTLE"/>
    <s v="IC"/>
    <s v="Invest Cont"/>
    <n v="624"/>
    <n v="761"/>
    <m/>
    <m/>
    <s v="2500 S  FIGUEROA                     ST"/>
    <m/>
    <n v="34.0289"/>
    <n v="-118.2756"/>
    <n v="0"/>
    <x v="12"/>
  </r>
  <r>
    <n v="200413379"/>
    <d v="2020-10-02T00:00:00"/>
    <x v="163"/>
    <n v="745"/>
    <n v="4"/>
    <x v="4"/>
    <n v="456"/>
    <n v="2"/>
    <n v="624"/>
    <s v="BATTERY - SIMPLE ASSAULT"/>
    <s v="0913 0400 0444"/>
    <n v="33"/>
    <s v="F"/>
    <s v="H"/>
    <n v="501"/>
    <s v="SINGLE FAMILY DWELLING"/>
    <n v="400"/>
    <s v="STRONG-ARM (HANDS, FIST, FEET OR BODILY FORCE)"/>
    <s v="AA"/>
    <s v="Adult Arrest"/>
    <n v="624"/>
    <m/>
    <m/>
    <m/>
    <s v="2700    WINTER                       ST"/>
    <m/>
    <n v="34.048099999999998"/>
    <n v="-118.1995"/>
    <n v="1"/>
    <x v="12"/>
  </r>
  <r>
    <n v="201006080"/>
    <d v="2020-02-17T00:00:00"/>
    <x v="348"/>
    <n v="1000"/>
    <n v="10"/>
    <x v="11"/>
    <n v="1021"/>
    <n v="2"/>
    <n v="745"/>
    <s v="VANDALISM - MISDEAMEANOR ($399 OR UNDER)"/>
    <s v="0329 1822 0603"/>
    <n v="50"/>
    <s v="M"/>
    <s v="A"/>
    <n v="501"/>
    <s v="SINGLE FAMILY DWELLING"/>
    <m/>
    <m/>
    <s v="IC"/>
    <s v="Invest Cont"/>
    <n v="745"/>
    <m/>
    <m/>
    <m/>
    <s v="19400    ENADIA                       WY"/>
    <m/>
    <n v="34.200200000000002"/>
    <n v="-118.55549999999999"/>
    <n v="0"/>
    <x v="12"/>
  </r>
  <r>
    <n v="200407799"/>
    <d v="2020-04-13T00:00:00"/>
    <x v="244"/>
    <n v="1000"/>
    <n v="4"/>
    <x v="4"/>
    <n v="462"/>
    <n v="1"/>
    <n v="331"/>
    <s v="THEFT FROM MOTOR VEHICLE - GRAND ($950.01 AND OVER)"/>
    <n v="344"/>
    <n v="0"/>
    <s v="X"/>
    <s v="X"/>
    <n v="121"/>
    <s v="YARD (RESIDENTIAL/BUSINESS)"/>
    <m/>
    <m/>
    <s v="IC"/>
    <s v="Invest Cont"/>
    <n v="331"/>
    <m/>
    <m/>
    <m/>
    <s v="2300 E  7TH                          ST"/>
    <m/>
    <n v="34.034100000000002"/>
    <n v="-118.2212"/>
    <n v="0"/>
    <x v="12"/>
  </r>
  <r>
    <n v="201008423"/>
    <d v="2020-04-27T00:00:00"/>
    <x v="220"/>
    <n v="1000"/>
    <n v="10"/>
    <x v="11"/>
    <n v="1004"/>
    <n v="1"/>
    <n v="420"/>
    <s v="THEFT FROM MOTOR VEHICLE - PETTY ($950 &amp; UNDER)"/>
    <m/>
    <n v="0"/>
    <m/>
    <m/>
    <n v="108"/>
    <s v="PARKING LOT"/>
    <m/>
    <m/>
    <s v="IC"/>
    <s v="Invest Cont"/>
    <n v="420"/>
    <m/>
    <m/>
    <m/>
    <s v="18300    SATICOY                      ST"/>
    <m/>
    <n v="34.214599999999997"/>
    <n v="-118.5317"/>
    <n v="0"/>
    <x v="12"/>
  </r>
  <r>
    <n v="201214322"/>
    <d v="2020-06-08T00:00:00"/>
    <x v="20"/>
    <n v="200"/>
    <n v="12"/>
    <x v="8"/>
    <n v="1273"/>
    <n v="1"/>
    <n v="236"/>
    <s v="INTIMATE PARTNER - AGGRAVATED ASSAULT"/>
    <s v="0913 0400 0416 0408 1814 2000"/>
    <n v="35"/>
    <s v="F"/>
    <s v="H"/>
    <n v="501"/>
    <s v="SINGLE FAMILY DWELLING"/>
    <n v="400"/>
    <s v="STRONG-ARM (HANDS, FIST, FEET OR BODILY FORCE)"/>
    <s v="AO"/>
    <s v="Adult Other"/>
    <n v="236"/>
    <m/>
    <m/>
    <m/>
    <s v="9100 S  NORMANDIE                    AV"/>
    <m/>
    <n v="33.9542"/>
    <n v="-118.30029999999999"/>
    <n v="0"/>
    <x v="12"/>
  </r>
  <r>
    <n v="200114916"/>
    <d v="2020-07-16T00:00:00"/>
    <x v="177"/>
    <n v="1700"/>
    <n v="1"/>
    <x v="1"/>
    <n v="182"/>
    <n v="1"/>
    <n v="331"/>
    <s v="THEFT FROM MOTOR VEHICLE - GRAND ($950.01 AND OVER)"/>
    <s v="1300 1822 0329 0385 0344"/>
    <n v="35"/>
    <s v="M"/>
    <s v="O"/>
    <n v="108"/>
    <s v="PARKING LOT"/>
    <m/>
    <m/>
    <s v="IC"/>
    <s v="Invest Cont"/>
    <n v="331"/>
    <m/>
    <m/>
    <m/>
    <s v="900 S  HILL                         ST"/>
    <m/>
    <n v="34.042000000000002"/>
    <n v="-118.2625"/>
    <n v="0"/>
    <x v="12"/>
  </r>
  <r>
    <n v="200207348"/>
    <d v="2020-03-02T00:00:00"/>
    <x v="0"/>
    <n v="1635"/>
    <n v="2"/>
    <x v="5"/>
    <n v="261"/>
    <n v="2"/>
    <n v="901"/>
    <s v="VIOLATION OF RESTRAINING ORDER"/>
    <s v="2038 1906 1814 2000"/>
    <n v="28"/>
    <s v="F"/>
    <s v="H"/>
    <n v="502"/>
    <s v="MULTI-UNIT DWELLING (APARTMENT, DUPLEX, ETC)"/>
    <m/>
    <m/>
    <s v="AO"/>
    <s v="Adult Other"/>
    <n v="901"/>
    <m/>
    <m/>
    <m/>
    <s v="700 S  CORONADO                     ST"/>
    <m/>
    <n v="34.058399999999999"/>
    <n v="-118.2824"/>
    <n v="0"/>
    <x v="12"/>
  </r>
  <r>
    <n v="200716813"/>
    <d v="2020-12-07T00:00:00"/>
    <x v="53"/>
    <n v="545"/>
    <n v="7"/>
    <x v="0"/>
    <n v="715"/>
    <n v="1"/>
    <n v="310"/>
    <s v="BURGLARY"/>
    <s v="1822 0344"/>
    <n v="44"/>
    <s v="M"/>
    <s v="W"/>
    <n v="702"/>
    <s v="OFFICE BUILDING/OFFICE"/>
    <m/>
    <m/>
    <s v="IC"/>
    <s v="Invest Cont"/>
    <n v="310"/>
    <m/>
    <m/>
    <m/>
    <s v="7200    BEVERLY                      BL"/>
    <m/>
    <n v="34.078200000000002"/>
    <n v="-118.3463"/>
    <n v="0"/>
    <x v="12"/>
  </r>
  <r>
    <n v="200605803"/>
    <d v="2020-02-08T00:00:00"/>
    <x v="199"/>
    <n v="2000"/>
    <n v="6"/>
    <x v="9"/>
    <n v="636"/>
    <n v="1"/>
    <n v="420"/>
    <s v="THEFT FROM MOTOR VEHICLE - PETTY ($950 &amp; UNDER)"/>
    <m/>
    <n v="0"/>
    <m/>
    <m/>
    <n v="101"/>
    <s v="STREET"/>
    <m/>
    <m/>
    <s v="IC"/>
    <s v="Invest Cont"/>
    <n v="420"/>
    <m/>
    <m/>
    <m/>
    <s v="1700 N  MC CADDEN                    PL"/>
    <m/>
    <n v="34.101599999999998"/>
    <n v="-118.3374"/>
    <n v="0"/>
    <x v="12"/>
  </r>
  <r>
    <n v="200816235"/>
    <d v="2020-11-09T00:00:00"/>
    <x v="95"/>
    <n v="2000"/>
    <n v="8"/>
    <x v="12"/>
    <n v="855"/>
    <n v="1"/>
    <n v="440"/>
    <s v="THEFT PLAIN - PETTY ($950 &amp; UNDER)"/>
    <s v="0344 1822"/>
    <n v="51"/>
    <s v="M"/>
    <s v="O"/>
    <n v="123"/>
    <s v="PARKING UNDERGROUND/BUILDING"/>
    <m/>
    <m/>
    <s v="IC"/>
    <s v="Invest Cont"/>
    <n v="440"/>
    <m/>
    <m/>
    <m/>
    <s v="1600 S  BENTLEY                      AV"/>
    <m/>
    <n v="34.048400000000001"/>
    <n v="-118.44370000000001"/>
    <n v="0"/>
    <x v="12"/>
  </r>
  <r>
    <n v="200707396"/>
    <d v="2020-03-13T00:00:00"/>
    <x v="262"/>
    <n v="1630"/>
    <n v="7"/>
    <x v="0"/>
    <n v="743"/>
    <n v="2"/>
    <n v="624"/>
    <s v="BATTERY - SIMPLE ASSAULT"/>
    <s v="0444 0416 1818"/>
    <n v="56"/>
    <s v="F"/>
    <s v="O"/>
    <n v="502"/>
    <s v="MULTI-UNIT DWELLING (APARTMENT, DUPLEX, ETC)"/>
    <n v="400"/>
    <s v="STRONG-ARM (HANDS, FIST, FEET OR BODILY FORCE)"/>
    <s v="AO"/>
    <s v="Adult Other"/>
    <n v="624"/>
    <m/>
    <m/>
    <m/>
    <s v="5700 W  OLYMPIC                      BL"/>
    <m/>
    <n v="34.057400000000001"/>
    <n v="-118.3535"/>
    <n v="0"/>
    <x v="12"/>
  </r>
  <r>
    <n v="201008101"/>
    <d v="2020-04-16T00:00:00"/>
    <x v="173"/>
    <n v="1200"/>
    <n v="10"/>
    <x v="11"/>
    <n v="1018"/>
    <n v="2"/>
    <n v="662"/>
    <s v="BUNCO, GRAND THEFT"/>
    <s v="1900 0800 1822 0344"/>
    <n v="27"/>
    <s v="F"/>
    <s v="W"/>
    <n v="502"/>
    <s v="MULTI-UNIT DWELLING (APARTMENT, DUPLEX, ETC)"/>
    <m/>
    <m/>
    <s v="IC"/>
    <s v="Invest Cont"/>
    <n v="662"/>
    <m/>
    <m/>
    <m/>
    <s v="7300    HASKELL                      AV"/>
    <m/>
    <n v="34.2074"/>
    <n v="-118.4794"/>
    <n v="0"/>
    <x v="12"/>
  </r>
  <r>
    <n v="200111241"/>
    <d v="2020-05-01T00:00:00"/>
    <x v="44"/>
    <n v="1730"/>
    <n v="1"/>
    <x v="1"/>
    <n v="111"/>
    <n v="1"/>
    <n v="442"/>
    <s v="SHOPLIFTING - PETTY THEFT ($950 &amp; UNDER)"/>
    <s v="1822 0344 1420 0325"/>
    <n v="0"/>
    <s v="X"/>
    <s v="X"/>
    <n v="301"/>
    <s v="GAS STATION"/>
    <m/>
    <m/>
    <s v="IC"/>
    <s v="Invest Cont"/>
    <n v="442"/>
    <m/>
    <m/>
    <m/>
    <s v="900 N  HILL                         ST"/>
    <m/>
    <n v="34.064399999999999"/>
    <n v="-118.23869999999999"/>
    <n v="0"/>
    <x v="12"/>
  </r>
  <r>
    <n v="200207686"/>
    <d v="2020-03-13T00:00:00"/>
    <x v="262"/>
    <n v="1030"/>
    <n v="2"/>
    <x v="5"/>
    <n v="256"/>
    <n v="2"/>
    <n v="627"/>
    <s v="CHILD ABUSE (PHYSICAL) - SIMPLE ASSAULT"/>
    <s v="1822 0416 0446 0445 1258 1251"/>
    <n v="12"/>
    <s v="F"/>
    <s v="H"/>
    <n v="210"/>
    <s v="RESTAURANT/FAST FOOD"/>
    <n v="500"/>
    <s v="UNKNOWN WEAPON/OTHER WEAPON"/>
    <s v="IC"/>
    <s v="Invest Cont"/>
    <n v="627"/>
    <m/>
    <m/>
    <m/>
    <s v="1600    WILSHIRE                     BL"/>
    <m/>
    <n v="34.055399999999999"/>
    <n v="-118.2702"/>
    <n v="0"/>
    <x v="12"/>
  </r>
  <r>
    <n v="200121672"/>
    <d v="2020-11-29T00:00:00"/>
    <x v="118"/>
    <n v="118"/>
    <n v="1"/>
    <x v="1"/>
    <n v="161"/>
    <n v="2"/>
    <n v="740"/>
    <s v="VANDALISM - FELONY ($400 &amp; OVER, ALL CHURCH VANDALISMS)"/>
    <s v="0329 1822 1414"/>
    <n v="0"/>
    <s v="X"/>
    <s v="X"/>
    <n v="502"/>
    <s v="MULTI-UNIT DWELLING (APARTMENT, DUPLEX, ETC)"/>
    <m/>
    <m/>
    <s v="IC"/>
    <s v="Invest Cont"/>
    <n v="740"/>
    <m/>
    <m/>
    <m/>
    <s v="1000 W  8TH                          ST"/>
    <m/>
    <n v="34.048699999999997"/>
    <n v="-118.2627"/>
    <n v="0"/>
    <x v="12"/>
  </r>
  <r>
    <n v="200118537"/>
    <d v="2020-09-26T00:00:00"/>
    <x v="272"/>
    <n v="1125"/>
    <n v="1"/>
    <x v="1"/>
    <n v="139"/>
    <n v="1"/>
    <n v="236"/>
    <s v="INTIMATE PARTNER - AGGRAVATED ASSAULT"/>
    <s v="0411 0913 0416 2000 1402 1206 2002 1813 1414"/>
    <n v="42"/>
    <s v="M"/>
    <s v="W"/>
    <n v="502"/>
    <s v="MULTI-UNIT DWELLING (APARTMENT, DUPLEX, ETC)"/>
    <n v="207"/>
    <s v="OTHER KNIFE"/>
    <s v="AA"/>
    <s v="Adult Arrest"/>
    <n v="236"/>
    <n v="998"/>
    <m/>
    <m/>
    <s v="900 E  1ST                          ST"/>
    <m/>
    <n v="34.048400000000001"/>
    <n v="-118.2336"/>
    <n v="1"/>
    <x v="12"/>
  </r>
  <r>
    <n v="200107966"/>
    <d v="2020-02-27T00:00:00"/>
    <x v="61"/>
    <n v="1545"/>
    <n v="1"/>
    <x v="1"/>
    <n v="162"/>
    <n v="1"/>
    <n v="442"/>
    <s v="SHOPLIFTING - PETTY THEFT ($950 &amp; UNDER)"/>
    <s v="0325 1402"/>
    <n v="43"/>
    <s v="M"/>
    <s v="O"/>
    <n v="404"/>
    <s v="DEPARTMENT STORE"/>
    <m/>
    <m/>
    <s v="IC"/>
    <s v="Invest Cont"/>
    <n v="442"/>
    <n v="998"/>
    <m/>
    <m/>
    <s v="700 W  7TH                          ST"/>
    <m/>
    <n v="34.048000000000002"/>
    <n v="-118.2577"/>
    <n v="0"/>
    <x v="12"/>
  </r>
  <r>
    <n v="200305954"/>
    <d v="2020-02-02T00:00:00"/>
    <x v="240"/>
    <n v="1605"/>
    <n v="3"/>
    <x v="2"/>
    <n v="375"/>
    <n v="1"/>
    <n v="341"/>
    <s v="THEFT-GRAND ($950.01 &amp; OVER)EXCPT,GUNS,FOWL,LIVESTK,PROD"/>
    <s v="0344 1822 2032 0346 0377 0390"/>
    <n v="37"/>
    <s v="F"/>
    <s v="H"/>
    <n v="222"/>
    <s v="LAUNDROMAT"/>
    <m/>
    <m/>
    <s v="AO"/>
    <s v="Adult Other"/>
    <n v="341"/>
    <m/>
    <m/>
    <m/>
    <s v="3900 S  WESTERN                      AV"/>
    <m/>
    <n v="34.014600000000002"/>
    <n v="-118.313"/>
    <n v="0"/>
    <x v="12"/>
  </r>
  <r>
    <n v="200717619"/>
    <d v="2020-12-30T00:00:00"/>
    <x v="358"/>
    <n v="1915"/>
    <n v="7"/>
    <x v="0"/>
    <n v="706"/>
    <n v="1"/>
    <n v="210"/>
    <s v="ROBBERY"/>
    <s v="0344 1300 0400 0916 1822"/>
    <n v="68"/>
    <s v="F"/>
    <s v="W"/>
    <n v="103"/>
    <s v="ALLEY"/>
    <n v="400"/>
    <s v="STRONG-ARM (HANDS, FIST, FEET OR BODILY FORCE)"/>
    <s v="IC"/>
    <s v="Invest Cont"/>
    <n v="210"/>
    <m/>
    <m/>
    <m/>
    <s v="600 N  HIGHLAND                     AV"/>
    <m/>
    <n v="34.081899999999997"/>
    <n v="-118.3385"/>
    <n v="0"/>
    <x v="12"/>
  </r>
  <r>
    <n v="200514688"/>
    <d v="2020-09-30T00:00:00"/>
    <x v="185"/>
    <n v="1930"/>
    <n v="5"/>
    <x v="10"/>
    <n v="564"/>
    <n v="1"/>
    <n v="210"/>
    <s v="ROBBERY"/>
    <s v="0377 0344 0416 0342 0446 0417 0429"/>
    <n v="57"/>
    <s v="M"/>
    <s v="W"/>
    <n v="102"/>
    <s v="SIDEWALK"/>
    <n v="400"/>
    <s v="STRONG-ARM (HANDS, FIST, FEET OR BODILY FORCE)"/>
    <s v="IC"/>
    <s v="Invest Cont"/>
    <n v="210"/>
    <m/>
    <m/>
    <m/>
    <s v="7TH                          ST"/>
    <s v="MESA"/>
    <n v="33.737900000000003"/>
    <n v="-118.28570000000001"/>
    <n v="0"/>
    <x v="12"/>
  </r>
  <r>
    <n v="200512977"/>
    <d v="2020-08-14T00:00:00"/>
    <x v="347"/>
    <n v="1605"/>
    <n v="5"/>
    <x v="10"/>
    <n v="511"/>
    <n v="2"/>
    <n v="956"/>
    <s v="LETTERS, LEWD  -  TELEPHONE CALLS, LEWD"/>
    <s v="1814 2000"/>
    <n v="20"/>
    <s v="F"/>
    <s v="H"/>
    <n v="501"/>
    <s v="SINGLE FAMILY DWELLING"/>
    <m/>
    <m/>
    <s v="AO"/>
    <s v="Adult Other"/>
    <n v="956"/>
    <m/>
    <m/>
    <m/>
    <s v="25500    PRESIDENT                    AV"/>
    <m/>
    <n v="33.792200000000001"/>
    <n v="-118.3043"/>
    <n v="0"/>
    <x v="12"/>
  </r>
  <r>
    <n v="201112297"/>
    <d v="2020-08-08T00:00:00"/>
    <x v="190"/>
    <n v="1949"/>
    <n v="11"/>
    <x v="7"/>
    <n v="1119"/>
    <n v="2"/>
    <n v="662"/>
    <s v="BUNCO, GRAND THEFT"/>
    <s v="0701 0344"/>
    <n v="68"/>
    <s v="F"/>
    <s v="A"/>
    <n v="501"/>
    <s v="SINGLE FAMILY DWELLING"/>
    <m/>
    <m/>
    <s v="IC"/>
    <s v="Invest Cont"/>
    <n v="662"/>
    <m/>
    <m/>
    <m/>
    <s v="1100    COLORADO                     BL"/>
    <m/>
    <n v="34.137300000000003"/>
    <n v="-118.1897"/>
    <n v="0"/>
    <x v="12"/>
  </r>
  <r>
    <n v="200813043"/>
    <d v="2020-08-17T00:00:00"/>
    <x v="337"/>
    <n v="1330"/>
    <n v="8"/>
    <x v="12"/>
    <n v="854"/>
    <n v="1"/>
    <n v="331"/>
    <s v="THEFT FROM MOTOR VEHICLE - GRAND ($950.01 AND OVER)"/>
    <s v="1202 0344 0352 1822"/>
    <n v="61"/>
    <s v="F"/>
    <s v="A"/>
    <n v="101"/>
    <s v="STREET"/>
    <m/>
    <m/>
    <s v="IC"/>
    <s v="Invest Cont"/>
    <n v="331"/>
    <m/>
    <m/>
    <m/>
    <s v="1500 S  SEPULVEDA                    BL"/>
    <m/>
    <n v="34.046900000000001"/>
    <n v="-118.4451"/>
    <n v="0"/>
    <x v="12"/>
  </r>
  <r>
    <n v="200812603"/>
    <d v="2020-08-03T00:00:00"/>
    <x v="114"/>
    <n v="2030"/>
    <n v="8"/>
    <x v="12"/>
    <n v="895"/>
    <n v="2"/>
    <n v="624"/>
    <s v="BATTERY - SIMPLE ASSAULT"/>
    <s v="1251 1259 2024 0913 0400"/>
    <n v="14"/>
    <s v="F"/>
    <s v="B"/>
    <n v="501"/>
    <s v="SINGLE FAMILY DWELLING"/>
    <n v="400"/>
    <s v="STRONG-ARM (HANDS, FIST, FEET OR BODILY FORCE)"/>
    <s v="JA"/>
    <s v="Juv Arrest"/>
    <n v="624"/>
    <m/>
    <m/>
    <m/>
    <s v="3200    MOTOR                        AV"/>
    <m/>
    <n v="34.030999999999999"/>
    <n v="-118.411"/>
    <n v="1"/>
    <x v="12"/>
  </r>
  <r>
    <n v="201109089"/>
    <d v="2020-05-06T00:00:00"/>
    <x v="162"/>
    <n v="1200"/>
    <n v="11"/>
    <x v="7"/>
    <n v="1141"/>
    <n v="2"/>
    <n v="626"/>
    <s v="INTIMATE PARTNER - SIMPLE ASSAULT"/>
    <s v="0400 0444 0913 1813 1821 2000"/>
    <n v="41"/>
    <s v="F"/>
    <s v="W"/>
    <n v="502"/>
    <s v="MULTI-UNIT DWELLING (APARTMENT, DUPLEX, ETC)"/>
    <n v="400"/>
    <s v="STRONG-ARM (HANDS, FIST, FEET OR BODILY FORCE)"/>
    <s v="AO"/>
    <s v="Adult Other"/>
    <n v="626"/>
    <m/>
    <m/>
    <m/>
    <s v="1700 N  NORMANDIE                    AV"/>
    <m/>
    <n v="34.101799999999997"/>
    <n v="-118.3005"/>
    <n v="0"/>
    <x v="12"/>
  </r>
  <r>
    <n v="201113558"/>
    <d v="2020-09-13T00:00:00"/>
    <x v="260"/>
    <n v="1420"/>
    <n v="11"/>
    <x v="7"/>
    <n v="1136"/>
    <n v="2"/>
    <n v="740"/>
    <s v="VANDALISM - FELONY ($400 &amp; OVER, ALL CHURCH VANDALISMS)"/>
    <n v="329"/>
    <n v="29"/>
    <s v="F"/>
    <s v="H"/>
    <n v="108"/>
    <s v="PARKING LOT"/>
    <m/>
    <m/>
    <s v="IC"/>
    <s v="Invest Cont"/>
    <n v="740"/>
    <m/>
    <m/>
    <m/>
    <s v="4200    EAGLE ROCK                   BL"/>
    <m/>
    <n v="34.1218"/>
    <n v="-118.2251"/>
    <n v="0"/>
    <x v="12"/>
  </r>
  <r>
    <n v="200218061"/>
    <d v="2020-12-01T00:00:00"/>
    <x v="289"/>
    <n v="1330"/>
    <n v="2"/>
    <x v="5"/>
    <n v="269"/>
    <n v="2"/>
    <n v="662"/>
    <s v="BUNCO, GRAND THEFT"/>
    <n v="800"/>
    <n v="21"/>
    <s v="M"/>
    <s v="O"/>
    <n v="108"/>
    <s v="PARKING LOT"/>
    <m/>
    <m/>
    <s v="IC"/>
    <s v="Invest Cont"/>
    <n v="662"/>
    <m/>
    <m/>
    <m/>
    <s v="1000 W  8TH                          ST"/>
    <m/>
    <n v="34.052300000000002"/>
    <n v="-118.27200000000001"/>
    <n v="0"/>
    <x v="12"/>
  </r>
  <r>
    <n v="200906367"/>
    <d v="2020-02-23T00:00:00"/>
    <x v="105"/>
    <n v="815"/>
    <n v="9"/>
    <x v="3"/>
    <n v="906"/>
    <n v="1"/>
    <n v="310"/>
    <s v="BURGLARY"/>
    <s v="0358 1420 1402 0344 2004"/>
    <n v="49"/>
    <s v="F"/>
    <s v="W"/>
    <n v="230"/>
    <s v="DAY CARE/ADULTS*"/>
    <m/>
    <m/>
    <s v="AA"/>
    <s v="Adult Arrest"/>
    <n v="310"/>
    <m/>
    <m/>
    <m/>
    <s v="7400    VAN NUYS                     BL"/>
    <m/>
    <n v="34.204799999999999"/>
    <n v="-118.44880000000001"/>
    <n v="1"/>
    <x v="12"/>
  </r>
  <r>
    <n v="200805396"/>
    <d v="2020-02-01T00:00:00"/>
    <x v="169"/>
    <n v="1100"/>
    <n v="8"/>
    <x v="12"/>
    <n v="835"/>
    <n v="1"/>
    <n v="341"/>
    <s v="THEFT-GRAND ($950.01 &amp; OVER)EXCPT,GUNS,FOWL,LIVESTK,PROD"/>
    <s v="0344 1822"/>
    <n v="51"/>
    <s v="F"/>
    <s v="O"/>
    <n v="719"/>
    <s v="MEDICAL/DENTAL OFFICES"/>
    <m/>
    <m/>
    <s v="IC"/>
    <s v="Invest Cont"/>
    <n v="341"/>
    <m/>
    <m/>
    <m/>
    <s v="10800    SANTA MONICA                 BL"/>
    <m/>
    <n v="34.050199999999997"/>
    <n v="-118.4344"/>
    <n v="0"/>
    <x v="12"/>
  </r>
  <r>
    <n v="200706083"/>
    <d v="2020-02-12T00:00:00"/>
    <x v="99"/>
    <n v="700"/>
    <n v="7"/>
    <x v="0"/>
    <n v="737"/>
    <n v="1"/>
    <n v="310"/>
    <s v="BURGLARY"/>
    <s v="0344 1606 1402"/>
    <n v="38"/>
    <s v="F"/>
    <s v="W"/>
    <n v="502"/>
    <s v="MULTI-UNIT DWELLING (APARTMENT, DUPLEX, ETC)"/>
    <m/>
    <m/>
    <s v="AA"/>
    <s v="Adult Arrest"/>
    <n v="310"/>
    <n v="998"/>
    <m/>
    <m/>
    <s v="5100    WILSHIRE                     BL"/>
    <m/>
    <n v="34.062199999999997"/>
    <n v="-118.34180000000001"/>
    <n v="1"/>
    <x v="12"/>
  </r>
  <r>
    <n v="200410016"/>
    <d v="2020-06-20T00:00:00"/>
    <x v="50"/>
    <n v="1100"/>
    <n v="4"/>
    <x v="4"/>
    <n v="491"/>
    <n v="1"/>
    <n v="330"/>
    <s v="BURGLARY FROM VEHICLE"/>
    <s v="0344 1302"/>
    <n v="33"/>
    <s v="F"/>
    <s v="H"/>
    <n v="108"/>
    <s v="PARKING LOT"/>
    <m/>
    <m/>
    <s v="IC"/>
    <s v="Invest Cont"/>
    <n v="330"/>
    <m/>
    <m/>
    <m/>
    <s v="2600 E  OLYMPIC                      BL"/>
    <m/>
    <n v="34.025300000000001"/>
    <n v="-118.22239999999999"/>
    <n v="0"/>
    <x v="12"/>
  </r>
  <r>
    <n v="200321266"/>
    <d v="2020-12-04T00:00:00"/>
    <x v="9"/>
    <n v="2200"/>
    <n v="3"/>
    <x v="2"/>
    <n v="327"/>
    <n v="2"/>
    <n v="745"/>
    <s v="VANDALISM - MISDEAMEANOR ($399 OR UNDER)"/>
    <s v="1822 0329"/>
    <n v="19"/>
    <s v="X"/>
    <s v="X"/>
    <n v="502"/>
    <s v="MULTI-UNIT DWELLING (APARTMENT, DUPLEX, ETC)"/>
    <m/>
    <m/>
    <s v="IC"/>
    <s v="Invest Cont"/>
    <n v="745"/>
    <m/>
    <m/>
    <m/>
    <s v="1200 W  ADAMS                        BL"/>
    <m/>
    <n v="34.032800000000002"/>
    <n v="-118.2865"/>
    <n v="0"/>
    <x v="12"/>
  </r>
  <r>
    <n v="201109300"/>
    <d v="2020-05-13T00:00:00"/>
    <x v="25"/>
    <n v="1320"/>
    <n v="11"/>
    <x v="7"/>
    <n v="1172"/>
    <n v="1"/>
    <n v="440"/>
    <s v="THEFT PLAIN - PETTY ($950 &amp; UNDER)"/>
    <n v="344"/>
    <n v="42"/>
    <s v="F"/>
    <s v="W"/>
    <n v="501"/>
    <s v="SINGLE FAMILY DWELLING"/>
    <m/>
    <m/>
    <s v="IC"/>
    <s v="Invest Cont"/>
    <n v="440"/>
    <m/>
    <m/>
    <m/>
    <s v="2200 W  SELIG                        DR"/>
    <m/>
    <n v="34.089199999999998"/>
    <n v="-118.2595"/>
    <n v="0"/>
    <x v="12"/>
  </r>
  <r>
    <n v="200304228"/>
    <d v="2020-01-05T00:00:00"/>
    <x v="81"/>
    <n v="1500"/>
    <n v="3"/>
    <x v="2"/>
    <n v="333"/>
    <n v="1"/>
    <n v="510"/>
    <s v="VEHICLE - STOLEN"/>
    <m/>
    <n v="0"/>
    <m/>
    <m/>
    <n v="101"/>
    <s v="STREET"/>
    <m/>
    <m/>
    <s v="AA"/>
    <s v="Adult Arrest"/>
    <n v="510"/>
    <m/>
    <m/>
    <m/>
    <s v="3400    SOMERSET                     DR"/>
    <m/>
    <n v="34.025599999999997"/>
    <n v="-118.3374"/>
    <n v="1"/>
    <x v="12"/>
  </r>
  <r>
    <n v="200109196"/>
    <d v="2020-03-15T00:00:00"/>
    <x v="342"/>
    <n v="1100"/>
    <n v="1"/>
    <x v="1"/>
    <n v="166"/>
    <n v="2"/>
    <n v="901"/>
    <s v="VIOLATION OF RESTRAINING ORDER"/>
    <n v="2004"/>
    <n v="32"/>
    <s v="F"/>
    <s v="B"/>
    <n v="501"/>
    <s v="SINGLE FAMILY DWELLING"/>
    <m/>
    <m/>
    <s v="AA"/>
    <s v="Adult Arrest"/>
    <n v="901"/>
    <m/>
    <m/>
    <m/>
    <s v="600 S  SAN PEDRO                    ST"/>
    <m/>
    <n v="34.042099999999998"/>
    <n v="-118.2469"/>
    <n v="1"/>
    <x v="12"/>
  </r>
  <r>
    <n v="200707922"/>
    <d v="2020-04-01T00:00:00"/>
    <x v="332"/>
    <n v="1200"/>
    <n v="7"/>
    <x v="0"/>
    <n v="765"/>
    <n v="2"/>
    <n v="845"/>
    <s v="SEX OFFENDER REGISTRANT OUT OF COMPLIANCE"/>
    <n v="1501"/>
    <n v="0"/>
    <s v="M"/>
    <s v="W"/>
    <n v="726"/>
    <s v="POLICE FACILITY"/>
    <m/>
    <m/>
    <s v="IC"/>
    <s v="Invest Cont"/>
    <n v="845"/>
    <m/>
    <m/>
    <m/>
    <s v="4800    VENICE                       BL"/>
    <m/>
    <n v="34.046599999999998"/>
    <n v="-118.34139999999999"/>
    <n v="0"/>
    <x v="12"/>
  </r>
  <r>
    <n v="200505997"/>
    <d v="2020-02-17T00:00:00"/>
    <x v="46"/>
    <n v="1730"/>
    <n v="5"/>
    <x v="10"/>
    <n v="566"/>
    <n v="1"/>
    <n v="230"/>
    <s v="ASSAULT WITH DEADLY WEAPON, AGGRAVATED ASSAULT"/>
    <s v="0361 0913 0603 0416"/>
    <n v="34"/>
    <s v="M"/>
    <s v="H"/>
    <n v="502"/>
    <s v="MULTI-UNIT DWELLING (APARTMENT, DUPLEX, ETC)"/>
    <n v="400"/>
    <s v="STRONG-ARM (HANDS, FIST, FEET OR BODILY FORCE)"/>
    <s v="IC"/>
    <s v="Invest Cont"/>
    <n v="230"/>
    <m/>
    <m/>
    <m/>
    <s v="400 W  12TH                         ST"/>
    <m/>
    <n v="33.7333"/>
    <n v="-118.28570000000001"/>
    <n v="0"/>
    <x v="12"/>
  </r>
  <r>
    <n v="201114472"/>
    <d v="2020-10-09T00:00:00"/>
    <x v="170"/>
    <n v="1100"/>
    <n v="11"/>
    <x v="7"/>
    <n v="1162"/>
    <n v="2"/>
    <n v="668"/>
    <s v="EMBEZZLEMENT, GRAND THEFT ($950.01 &amp; OVER)"/>
    <n v="1501"/>
    <n v="0"/>
    <s v="X"/>
    <s v="X"/>
    <n v="203"/>
    <s v="OTHER BUSINESS"/>
    <m/>
    <m/>
    <s v="IC"/>
    <s v="Invest Cont"/>
    <n v="668"/>
    <m/>
    <m/>
    <m/>
    <s v="4500 W  HOLLYWOOD                    BL"/>
    <m/>
    <n v="34.098399999999998"/>
    <n v="-118.28740000000001"/>
    <n v="0"/>
    <x v="12"/>
  </r>
  <r>
    <n v="200511697"/>
    <d v="2020-07-11T00:00:00"/>
    <x v="150"/>
    <n v="900"/>
    <n v="5"/>
    <x v="10"/>
    <n v="514"/>
    <n v="1"/>
    <n v="310"/>
    <s v="BURGLARY"/>
    <s v="0352 0329 0344"/>
    <n v="58"/>
    <s v="M"/>
    <s v="H"/>
    <n v="221"/>
    <s v="PUBLIC STORAGE"/>
    <m/>
    <m/>
    <s v="IC"/>
    <s v="Invest Cont"/>
    <n v="310"/>
    <m/>
    <m/>
    <m/>
    <s v="1200 W  PACIFIC COAST                HY"/>
    <m/>
    <n v="33.790399999999998"/>
    <n v="-118.27800000000001"/>
    <n v="0"/>
    <x v="12"/>
  </r>
  <r>
    <n v="200113932"/>
    <d v="2020-06-25T00:00:00"/>
    <x v="10"/>
    <n v="1645"/>
    <n v="1"/>
    <x v="1"/>
    <n v="129"/>
    <n v="2"/>
    <n v="626"/>
    <s v="INTIMATE PARTNER - SIMPLE ASSAULT"/>
    <s v="0913 2000 1813 0416 2004 1218"/>
    <n v="38"/>
    <s v="F"/>
    <s v="B"/>
    <n v="110"/>
    <s v="FREEWAY"/>
    <n v="400"/>
    <s v="STRONG-ARM (HANDS, FIST, FEET OR BODILY FORCE)"/>
    <s v="AO"/>
    <s v="Adult Other"/>
    <n v="626"/>
    <m/>
    <m/>
    <m/>
    <s v="CENTER                       ST"/>
    <s v="COMMERCIAL                   ST"/>
    <n v="34.052700000000002"/>
    <n v="-118.23139999999999"/>
    <n v="0"/>
    <x v="12"/>
  </r>
  <r>
    <n v="200712717"/>
    <d v="2020-08-13T00:00:00"/>
    <x v="217"/>
    <n v="935"/>
    <n v="7"/>
    <x v="0"/>
    <n v="723"/>
    <n v="1"/>
    <n v="440"/>
    <s v="THEFT PLAIN - PETTY ($950 &amp; UNDER)"/>
    <s v="1822 0344 0325 1402"/>
    <n v="28"/>
    <s v="M"/>
    <s v="H"/>
    <n v="406"/>
    <s v="OTHER STORE"/>
    <m/>
    <m/>
    <s v="IC"/>
    <s v="Invest Cont"/>
    <n v="440"/>
    <n v="998"/>
    <m/>
    <m/>
    <s v="100 N  FAIRFAX                      AV"/>
    <m/>
    <n v="34.072800000000001"/>
    <n v="-118.3656"/>
    <n v="0"/>
    <x v="12"/>
  </r>
  <r>
    <n v="200314007"/>
    <d v="2020-07-11T00:00:00"/>
    <x v="247"/>
    <n v="1430"/>
    <n v="3"/>
    <x v="2"/>
    <n v="378"/>
    <n v="1"/>
    <n v="510"/>
    <s v="VEHICLE - STOLEN"/>
    <m/>
    <n v="0"/>
    <m/>
    <m/>
    <n v="101"/>
    <s v="STREET"/>
    <m/>
    <m/>
    <s v="IC"/>
    <s v="Invest Cont"/>
    <n v="510"/>
    <m/>
    <m/>
    <m/>
    <s v="VERMONT"/>
    <s v="MARTIN LUTHER KING JR        BL"/>
    <n v="34.010899999999999"/>
    <n v="-118.2915"/>
    <n v="0"/>
    <x v="12"/>
  </r>
  <r>
    <n v="200605761"/>
    <d v="2020-02-07T00:00:00"/>
    <x v="15"/>
    <n v="120"/>
    <n v="6"/>
    <x v="9"/>
    <n v="668"/>
    <n v="1"/>
    <n v="230"/>
    <s v="ASSAULT WITH DEADLY WEAPON, AGGRAVATED ASSAULT"/>
    <s v="0400 0416 0913"/>
    <n v="52"/>
    <s v="M"/>
    <s v="H"/>
    <n v="502"/>
    <s v="MULTI-UNIT DWELLING (APARTMENT, DUPLEX, ETC)"/>
    <n v="400"/>
    <s v="STRONG-ARM (HANDS, FIST, FEET OR BODILY FORCE)"/>
    <s v="AA"/>
    <s v="Adult Arrest"/>
    <n v="230"/>
    <m/>
    <m/>
    <m/>
    <s v="5700    LA MIRADA                    AV"/>
    <m/>
    <n v="34.093800000000002"/>
    <n v="-118.31359999999999"/>
    <n v="1"/>
    <x v="12"/>
  </r>
  <r>
    <n v="200509950"/>
    <d v="2020-05-26T00:00:00"/>
    <x v="88"/>
    <n v="1500"/>
    <n v="5"/>
    <x v="10"/>
    <n v="585"/>
    <n v="1"/>
    <n v="420"/>
    <s v="THEFT FROM MOTOR VEHICLE - PETTY ($950 &amp; UNDER)"/>
    <s v="0344 0385 1300"/>
    <n v="55"/>
    <s v="M"/>
    <s v="H"/>
    <n v="101"/>
    <s v="STREET"/>
    <m/>
    <m/>
    <s v="IC"/>
    <s v="Invest Cont"/>
    <n v="420"/>
    <m/>
    <m/>
    <m/>
    <s v="800 W  18TH                         ST"/>
    <m/>
    <n v="33.724299999999999"/>
    <n v="-118.2963"/>
    <n v="0"/>
    <x v="12"/>
  </r>
  <r>
    <n v="200119417"/>
    <d v="2020-10-12T00:00:00"/>
    <x v="155"/>
    <n v="2128"/>
    <n v="1"/>
    <x v="1"/>
    <n v="182"/>
    <n v="1"/>
    <n v="231"/>
    <s v="ASSAULT WITH DEADLY WEAPON ON POLICE OFFICER"/>
    <s v="1212 0917 0447 0416 1822"/>
    <n v="0"/>
    <s v="X"/>
    <s v="X"/>
    <n v="101"/>
    <s v="STREET"/>
    <n v="212"/>
    <s v="BOTTLE"/>
    <s v="IC"/>
    <s v="Invest Cont"/>
    <n v="231"/>
    <m/>
    <m/>
    <m/>
    <s v="FIGUEROA                     ST"/>
    <s v="S  OLYMPIC                      BL"/>
    <n v="34.045299999999997"/>
    <n v="-118.2637"/>
    <n v="0"/>
    <x v="12"/>
  </r>
  <r>
    <n v="200106016"/>
    <d v="2020-01-30T00:00:00"/>
    <x v="94"/>
    <n v="200"/>
    <n v="1"/>
    <x v="1"/>
    <n v="161"/>
    <n v="1"/>
    <n v="330"/>
    <s v="BURGLARY FROM VEHICLE"/>
    <s v="1307 0329 1822 1609 0344"/>
    <n v="27"/>
    <s v="M"/>
    <s v="B"/>
    <n v="108"/>
    <s v="PARKING LOT"/>
    <m/>
    <m/>
    <s v="IC"/>
    <s v="Invest Cont"/>
    <n v="330"/>
    <m/>
    <m/>
    <m/>
    <s v="JAMES M WOOD"/>
    <s v="FRANCISCO"/>
    <n v="34.046999999999997"/>
    <n v="-118.2647"/>
    <n v="0"/>
    <x v="12"/>
  </r>
  <r>
    <n v="201013694"/>
    <d v="2020-10-03T00:00:00"/>
    <x v="163"/>
    <n v="1700"/>
    <n v="10"/>
    <x v="11"/>
    <n v="1027"/>
    <n v="1"/>
    <n v="341"/>
    <s v="THEFT-GRAND ($950.01 &amp; OVER)EXCPT,GUNS,FOWL,LIVESTK,PROD"/>
    <s v="1822 1236 0344 1420 0379"/>
    <n v="55"/>
    <s v="M"/>
    <s v="H"/>
    <n v="502"/>
    <s v="MULTI-UNIT DWELLING (APARTMENT, DUPLEX, ETC)"/>
    <m/>
    <m/>
    <s v="IC"/>
    <s v="Invest Cont"/>
    <n v="341"/>
    <m/>
    <m/>
    <m/>
    <s v="17600    SHERMAN                      WY"/>
    <m/>
    <n v="34.201099999999997"/>
    <n v="-118.5159"/>
    <n v="0"/>
    <x v="12"/>
  </r>
  <r>
    <n v="200505885"/>
    <d v="2020-02-14T00:00:00"/>
    <x v="206"/>
    <n v="1400"/>
    <n v="5"/>
    <x v="10"/>
    <n v="513"/>
    <n v="1"/>
    <n v="330"/>
    <s v="BURGLARY FROM VEHICLE"/>
    <s v="1300 0344 1607"/>
    <n v="46"/>
    <s v="M"/>
    <s v="H"/>
    <n v="108"/>
    <s v="PARKING LOT"/>
    <m/>
    <m/>
    <s v="IC"/>
    <s v="Invest Cont"/>
    <n v="330"/>
    <m/>
    <m/>
    <m/>
    <s v="25900 S  NORMANDIE                    AV"/>
    <m/>
    <n v="33.787599999999998"/>
    <n v="-118.2975"/>
    <n v="0"/>
    <x v="12"/>
  </r>
  <r>
    <n v="200816581"/>
    <d v="2020-11-18T00:00:00"/>
    <x v="363"/>
    <n v="1940"/>
    <n v="8"/>
    <x v="12"/>
    <n v="842"/>
    <n v="2"/>
    <n v="745"/>
    <s v="VANDALISM - MISDEAMEANOR ($399 OR UNDER)"/>
    <n v="329"/>
    <n v="38"/>
    <s v="M"/>
    <s v="W"/>
    <n v="108"/>
    <s v="PARKING LOT"/>
    <m/>
    <m/>
    <s v="IC"/>
    <s v="Invest Cont"/>
    <n v="745"/>
    <m/>
    <m/>
    <m/>
    <s v="1300 S  BARRINGTON                   AV"/>
    <m/>
    <n v="34.046999999999997"/>
    <n v="-118.4588"/>
    <n v="0"/>
    <x v="12"/>
  </r>
  <r>
    <n v="200405476"/>
    <d v="2020-02-07T00:00:00"/>
    <x v="15"/>
    <n v="30"/>
    <n v="4"/>
    <x v="4"/>
    <n v="422"/>
    <n v="1"/>
    <n v="510"/>
    <s v="VEHICLE - STOLEN"/>
    <m/>
    <n v="0"/>
    <m/>
    <m/>
    <n v="101"/>
    <s v="STREET"/>
    <m/>
    <m/>
    <s v="AA"/>
    <s v="Adult Arrest"/>
    <n v="510"/>
    <m/>
    <m/>
    <m/>
    <s v="2300    WORKMAN                      ST"/>
    <m/>
    <n v="34.071899999999999"/>
    <n v="-118.21429999999999"/>
    <n v="1"/>
    <x v="12"/>
  </r>
  <r>
    <n v="200813694"/>
    <d v="2020-09-04T00:00:00"/>
    <x v="154"/>
    <n v="1400"/>
    <n v="8"/>
    <x v="12"/>
    <n v="855"/>
    <n v="1"/>
    <n v="210"/>
    <s v="ROBBERY"/>
    <s v="1402 1202 0344 0432 0443 1822"/>
    <n v="71"/>
    <s v="M"/>
    <s v="W"/>
    <n v="301"/>
    <s v="GAS STATION"/>
    <n v="113"/>
    <s v="SIMULATED GUN"/>
    <s v="IC"/>
    <s v="Invest Cont"/>
    <n v="210"/>
    <n v="998"/>
    <m/>
    <m/>
    <s v="10800    SANTA MONICA                 BL"/>
    <m/>
    <n v="34.049199999999999"/>
    <n v="-118.43940000000001"/>
    <n v="0"/>
    <x v="12"/>
  </r>
  <r>
    <n v="200317963"/>
    <d v="2020-09-28T00:00:00"/>
    <x v="294"/>
    <n v="145"/>
    <n v="3"/>
    <x v="2"/>
    <n v="396"/>
    <n v="2"/>
    <n v="624"/>
    <s v="BATTERY - SIMPLE ASSAULT"/>
    <s v="0416 1810"/>
    <n v="29"/>
    <s v="M"/>
    <s v="H"/>
    <n v="502"/>
    <s v="MULTI-UNIT DWELLING (APARTMENT, DUPLEX, ETC)"/>
    <n v="400"/>
    <s v="STRONG-ARM (HANDS, FIST, FEET OR BODILY FORCE)"/>
    <s v="AO"/>
    <s v="Adult Other"/>
    <n v="624"/>
    <m/>
    <m/>
    <m/>
    <s v="4200 S  HOOVER                       ST"/>
    <m/>
    <n v="34.007300000000001"/>
    <n v="-118.2894"/>
    <n v="0"/>
    <x v="12"/>
  </r>
  <r>
    <n v="200219114"/>
    <d v="2020-12-29T00:00:00"/>
    <x v="362"/>
    <n v="1340"/>
    <n v="2"/>
    <x v="5"/>
    <n v="246"/>
    <n v="1"/>
    <n v="442"/>
    <s v="SHOPLIFTING - PETTY THEFT ($950 &amp; UNDER)"/>
    <s v="0910 1202 1252 0344 1822"/>
    <n v="65"/>
    <s v="F"/>
    <s v="H"/>
    <n v="904"/>
    <s v="MTA - RED LINE - WESTLAKE/MACARTHUR PARK"/>
    <m/>
    <m/>
    <s v="IC"/>
    <s v="Invest Cont"/>
    <n v="442"/>
    <m/>
    <m/>
    <m/>
    <s v="600 S  ALVARADO                     ST"/>
    <m/>
    <n v="34.0593"/>
    <n v="-118.27500000000001"/>
    <n v="0"/>
    <x v="12"/>
  </r>
  <r>
    <n v="201204249"/>
    <d v="2020-01-04T00:00:00"/>
    <x v="81"/>
    <n v="1105"/>
    <n v="12"/>
    <x v="8"/>
    <n v="1231"/>
    <n v="1"/>
    <n v="440"/>
    <s v="THEFT PLAIN - PETTY ($950 &amp; UNDER)"/>
    <s v="0400 0416 0448 0429 1814 2000 0913"/>
    <n v="24"/>
    <s v="F"/>
    <s v="H"/>
    <n v="501"/>
    <s v="SINGLE FAMILY DWELLING"/>
    <n v="400"/>
    <s v="STRONG-ARM (HANDS, FIST, FEET OR BODILY FORCE)"/>
    <s v="AA"/>
    <s v="Adult Arrest"/>
    <n v="440"/>
    <n v="626"/>
    <m/>
    <m/>
    <s v="4100 W  59TH                         ST"/>
    <m/>
    <n v="33.987099999999998"/>
    <n v="-118.3475"/>
    <n v="1"/>
    <x v="12"/>
  </r>
  <r>
    <n v="201011112"/>
    <d v="2020-07-18T00:00:00"/>
    <x v="353"/>
    <n v="1930"/>
    <n v="10"/>
    <x v="11"/>
    <n v="1039"/>
    <n v="1"/>
    <n v="510"/>
    <s v="VEHICLE - STOLEN"/>
    <m/>
    <n v="0"/>
    <m/>
    <m/>
    <n v="101"/>
    <s v="STREET"/>
    <m/>
    <m/>
    <s v="IC"/>
    <s v="Invest Cont"/>
    <n v="510"/>
    <m/>
    <m/>
    <m/>
    <s v="6600 N  HASKELL                      AV"/>
    <m/>
    <n v="34.1905"/>
    <n v="-118.47490000000001"/>
    <n v="0"/>
    <x v="12"/>
  </r>
  <r>
    <n v="201014712"/>
    <d v="2020-11-04T00:00:00"/>
    <x v="312"/>
    <n v="2300"/>
    <n v="10"/>
    <x v="11"/>
    <n v="1039"/>
    <n v="1"/>
    <n v="510"/>
    <s v="VEHICLE - STOLEN"/>
    <m/>
    <n v="0"/>
    <m/>
    <m/>
    <n v="101"/>
    <s v="STREET"/>
    <m/>
    <m/>
    <s v="AA"/>
    <s v="Adult Arrest"/>
    <n v="510"/>
    <m/>
    <m/>
    <m/>
    <s v="6400    WHITMAN                      AV"/>
    <m/>
    <n v="34.186599999999999"/>
    <n v="-118.4765"/>
    <n v="1"/>
    <x v="12"/>
  </r>
  <r>
    <n v="200305081"/>
    <d v="2020-01-19T00:00:00"/>
    <x v="230"/>
    <n v="1330"/>
    <n v="3"/>
    <x v="2"/>
    <n v="393"/>
    <n v="1"/>
    <n v="350"/>
    <s v="THEFT, PERSON"/>
    <s v="0344 0216 0346 1822"/>
    <n v="43"/>
    <s v="F"/>
    <s v="B"/>
    <n v="109"/>
    <s v="PARK/PLAYGROUND"/>
    <n v="400"/>
    <s v="STRONG-ARM (HANDS, FIST, FEET OR BODILY FORCE)"/>
    <s v="IC"/>
    <s v="Invest Cont"/>
    <n v="350"/>
    <m/>
    <m/>
    <m/>
    <s v="4300    LEIMERT                      BL"/>
    <m/>
    <n v="34.006"/>
    <n v="-118.32899999999999"/>
    <n v="0"/>
    <x v="12"/>
  </r>
  <r>
    <n v="200413907"/>
    <d v="2020-10-16T00:00:00"/>
    <x v="349"/>
    <n v="1700"/>
    <n v="4"/>
    <x v="4"/>
    <n v="417"/>
    <n v="2"/>
    <n v="745"/>
    <s v="VANDALISM - MISDEAMEANOR ($399 OR UNDER)"/>
    <s v="0329 1300 1202"/>
    <n v="94"/>
    <s v="F"/>
    <s v="H"/>
    <n v="101"/>
    <s v="STREET"/>
    <m/>
    <m/>
    <s v="IC"/>
    <s v="Invest Cont"/>
    <n v="745"/>
    <m/>
    <m/>
    <m/>
    <s v="4100    CANTO                        DR"/>
    <m/>
    <n v="34.0779"/>
    <n v="-118.1944"/>
    <n v="0"/>
    <x v="12"/>
  </r>
  <r>
    <n v="201116177"/>
    <d v="2020-11-30T00:00:00"/>
    <x v="363"/>
    <n v="1000"/>
    <n v="11"/>
    <x v="7"/>
    <n v="1143"/>
    <n v="1"/>
    <n v="420"/>
    <s v="THEFT FROM MOTOR VEHICLE - PETTY ($950 &amp; UNDER)"/>
    <m/>
    <n v="0"/>
    <m/>
    <m/>
    <n v="104"/>
    <s v="DRIVEWAY"/>
    <m/>
    <m/>
    <s v="IC"/>
    <s v="Invest Cont"/>
    <n v="420"/>
    <m/>
    <m/>
    <m/>
    <s v="4300    PROSPECT                     AV"/>
    <m/>
    <n v="34.1053"/>
    <n v="-118.27849999999999"/>
    <n v="0"/>
    <x v="12"/>
  </r>
  <r>
    <n v="200605443"/>
    <d v="2020-01-31T00:00:00"/>
    <x v="169"/>
    <n v="100"/>
    <n v="6"/>
    <x v="9"/>
    <n v="668"/>
    <n v="1"/>
    <n v="440"/>
    <s v="THEFT PLAIN - PETTY ($950 &amp; UNDER)"/>
    <s v="0344 0377"/>
    <n v="36"/>
    <s v="F"/>
    <s v="H"/>
    <n v="203"/>
    <s v="OTHER BUSINESS"/>
    <m/>
    <m/>
    <s v="IC"/>
    <s v="Invest Cont"/>
    <n v="440"/>
    <m/>
    <m/>
    <m/>
    <s v="1100 N  WESTERN                      AV"/>
    <m/>
    <n v="34.0944"/>
    <n v="-118.3125"/>
    <n v="0"/>
    <x v="12"/>
  </r>
  <r>
    <n v="200407776"/>
    <d v="2020-04-13T00:00:00"/>
    <x v="292"/>
    <n v="245"/>
    <n v="4"/>
    <x v="4"/>
    <n v="497"/>
    <n v="1"/>
    <n v="310"/>
    <s v="BURGLARY"/>
    <s v="1607 0344"/>
    <n v="0"/>
    <s v="X"/>
    <s v="X"/>
    <n v="203"/>
    <s v="OTHER BUSINESS"/>
    <m/>
    <m/>
    <s v="IC"/>
    <s v="Invest Cont"/>
    <n v="310"/>
    <m/>
    <m/>
    <m/>
    <s v="2800 E  11TH                         ST"/>
    <m/>
    <n v="34.022599999999997"/>
    <n v="-118.2182"/>
    <n v="0"/>
    <x v="12"/>
  </r>
  <r>
    <n v="200609012"/>
    <d v="2020-04-13T00:00:00"/>
    <x v="290"/>
    <n v="2000"/>
    <n v="6"/>
    <x v="9"/>
    <n v="657"/>
    <n v="2"/>
    <n v="740"/>
    <s v="VANDALISM - FELONY ($400 &amp; OVER, ALL CHURCH VANDALISMS)"/>
    <s v="0329 1300 1822 1609"/>
    <n v="28"/>
    <s v="F"/>
    <s v="O"/>
    <n v="122"/>
    <s v="VEHICLE, PASSENGER/TRUCK"/>
    <m/>
    <m/>
    <s v="IC"/>
    <s v="Invest Cont"/>
    <n v="740"/>
    <m/>
    <m/>
    <m/>
    <s v="SANTA MONICA"/>
    <s v="WILTON"/>
    <n v="34.090800000000002"/>
    <n v="-118.31359999999999"/>
    <n v="0"/>
    <x v="12"/>
  </r>
  <r>
    <n v="200120117"/>
    <d v="2020-10-28T00:00:00"/>
    <x v="147"/>
    <n v="100"/>
    <n v="1"/>
    <x v="1"/>
    <n v="182"/>
    <n v="1"/>
    <n v="231"/>
    <s v="ASSAULT WITH DEADLY WEAPON ON POLICE OFFICER"/>
    <s v="1309 1212 1822"/>
    <n v="0"/>
    <s v="X"/>
    <s v="X"/>
    <n v="101"/>
    <s v="STREET"/>
    <n v="307"/>
    <s v="VEHICLE"/>
    <s v="AO"/>
    <s v="Adult Other"/>
    <n v="231"/>
    <m/>
    <m/>
    <m/>
    <s v="OLIVE"/>
    <s v="OLYMPIC"/>
    <n v="34.042299999999997"/>
    <n v="-118.2595"/>
    <n v="0"/>
    <x v="12"/>
  </r>
  <r>
    <n v="200409504"/>
    <d v="2020-06-05T00:00:00"/>
    <x v="70"/>
    <n v="2300"/>
    <n v="4"/>
    <x v="4"/>
    <n v="448"/>
    <n v="1"/>
    <n v="210"/>
    <s v="ROBBERY"/>
    <s v="1202 0416 0344 1822 1218"/>
    <n v="69"/>
    <s v="M"/>
    <s v="W"/>
    <n v="101"/>
    <s v="STREET"/>
    <n v="400"/>
    <s v="STRONG-ARM (HANDS, FIST, FEET OR BODILY FORCE)"/>
    <s v="IC"/>
    <s v="Invest Cont"/>
    <n v="210"/>
    <m/>
    <m/>
    <m/>
    <s v="2500    MEDFORD                      ST"/>
    <m/>
    <n v="34.063200000000002"/>
    <n v="-118.1961"/>
    <n v="0"/>
    <x v="12"/>
  </r>
  <r>
    <n v="200607359"/>
    <d v="2020-03-04T00:00:00"/>
    <x v="216"/>
    <n v="1530"/>
    <n v="6"/>
    <x v="9"/>
    <n v="642"/>
    <n v="1"/>
    <n v="341"/>
    <s v="THEFT-GRAND ($950.01 &amp; OVER)EXCPT,GUNS,FOWL,LIVESTK,PROD"/>
    <n v="344"/>
    <n v="24"/>
    <s v="M"/>
    <s v="O"/>
    <n v="203"/>
    <s v="OTHER BUSINESS"/>
    <m/>
    <m/>
    <s v="IC"/>
    <s v="Invest Cont"/>
    <n v="341"/>
    <m/>
    <m/>
    <m/>
    <s v="7600 W  SUNSET                       BL"/>
    <m/>
    <n v="34.098100000000002"/>
    <n v="-118.355"/>
    <n v="0"/>
    <x v="12"/>
  </r>
  <r>
    <n v="200609577"/>
    <d v="2020-04-27T00:00:00"/>
    <x v="3"/>
    <n v="800"/>
    <n v="6"/>
    <x v="9"/>
    <n v="637"/>
    <n v="1"/>
    <n v="310"/>
    <s v="BURGLARY"/>
    <s v="0358 0344 1822"/>
    <n v="55"/>
    <s v="M"/>
    <s v="W"/>
    <n v="221"/>
    <s v="PUBLIC STORAGE"/>
    <m/>
    <m/>
    <s v="IC"/>
    <s v="Invest Cont"/>
    <n v="310"/>
    <m/>
    <m/>
    <m/>
    <s v="1800    VINE                         ST"/>
    <m/>
    <n v="34.1038"/>
    <n v="-118.3267"/>
    <n v="0"/>
    <x v="12"/>
  </r>
  <r>
    <n v="200915479"/>
    <d v="2020-10-04T00:00:00"/>
    <x v="263"/>
    <n v="1700"/>
    <n v="9"/>
    <x v="3"/>
    <n v="914"/>
    <n v="1"/>
    <n v="331"/>
    <s v="THEFT FROM MOTOR VEHICLE - GRAND ($950.01 AND OVER)"/>
    <s v="0344 1606"/>
    <n v="20"/>
    <s v="F"/>
    <s v="H"/>
    <n v="101"/>
    <s v="STREET"/>
    <m/>
    <m/>
    <s v="IC"/>
    <s v="Invest Cont"/>
    <n v="331"/>
    <m/>
    <m/>
    <m/>
    <s v="6900 N  SEPULVEDA                    BL"/>
    <m/>
    <n v="34.195700000000002"/>
    <n v="-118.4662"/>
    <n v="0"/>
    <x v="12"/>
  </r>
  <r>
    <n v="200209638"/>
    <d v="2020-04-30T00:00:00"/>
    <x v="232"/>
    <n v="740"/>
    <n v="2"/>
    <x v="5"/>
    <n v="217"/>
    <n v="2"/>
    <n v="626"/>
    <s v="INTIMATE PARTNER - SIMPLE ASSAULT"/>
    <s v="0913 2000 1814 0416 0446 0359"/>
    <n v="42"/>
    <s v="M"/>
    <s v="B"/>
    <n v="109"/>
    <s v="PARK/PLAYGROUND"/>
    <n v="400"/>
    <s v="STRONG-ARM (HANDS, FIST, FEET OR BODILY FORCE)"/>
    <s v="AA"/>
    <s v="Adult Arrest"/>
    <n v="626"/>
    <m/>
    <m/>
    <m/>
    <s v="BELLEVUE"/>
    <s v="GLENDALE"/>
    <n v="34.072699999999998"/>
    <n v="-118.2637"/>
    <n v="1"/>
    <x v="12"/>
  </r>
  <r>
    <n v="201115740"/>
    <d v="2020-11-14T00:00:00"/>
    <x v="351"/>
    <n v="300"/>
    <n v="11"/>
    <x v="7"/>
    <n v="1181"/>
    <n v="2"/>
    <n v="626"/>
    <s v="INTIMATE PARTNER - SIMPLE ASSAULT"/>
    <s v="2000 0400 0448 0416 1814"/>
    <n v="25"/>
    <s v="M"/>
    <s v="H"/>
    <n v="502"/>
    <s v="MULTI-UNIT DWELLING (APARTMENT, DUPLEX, ETC)"/>
    <n v="400"/>
    <s v="STRONG-ARM (HANDS, FIST, FEET OR BODILY FORCE)"/>
    <s v="AA"/>
    <s v="Adult Arrest"/>
    <n v="626"/>
    <m/>
    <m/>
    <m/>
    <s v="2800    RESERVOIR                    ST"/>
    <m/>
    <n v="34.0824"/>
    <n v="-118.2704"/>
    <n v="1"/>
    <x v="12"/>
  </r>
  <r>
    <n v="200111264"/>
    <d v="2020-05-03T00:00:00"/>
    <x v="274"/>
    <n v="1900"/>
    <n v="1"/>
    <x v="1"/>
    <n v="158"/>
    <n v="1"/>
    <n v="330"/>
    <s v="BURGLARY FROM VEHICLE"/>
    <s v="1822 1300 1606 0344"/>
    <n v="35"/>
    <s v="M"/>
    <s v="B"/>
    <n v="101"/>
    <s v="STREET"/>
    <m/>
    <m/>
    <s v="IC"/>
    <s v="Invest Cont"/>
    <n v="330"/>
    <m/>
    <m/>
    <m/>
    <s v="600    STANFORD                     AV"/>
    <m/>
    <n v="34.040799999999997"/>
    <n v="-118.2428"/>
    <n v="0"/>
    <x v="12"/>
  </r>
  <r>
    <n v="200105496"/>
    <d v="2020-01-22T00:00:00"/>
    <x v="327"/>
    <n v="1950"/>
    <n v="1"/>
    <x v="1"/>
    <n v="152"/>
    <n v="1"/>
    <n v="210"/>
    <s v="ROBBERY"/>
    <s v="0416 0429 2004 1822 0444 0344"/>
    <n v="23"/>
    <s v="F"/>
    <s v="W"/>
    <n v="102"/>
    <s v="SIDEWALK"/>
    <n v="400"/>
    <s v="STRONG-ARM (HANDS, FIST, FEET OR BODILY FORCE)"/>
    <s v="IC"/>
    <s v="Invest Cont"/>
    <n v="210"/>
    <m/>
    <m/>
    <m/>
    <s v="600 S  GRAND                        AV"/>
    <m/>
    <n v="34.0488"/>
    <n v="-118.25530000000001"/>
    <n v="0"/>
    <x v="12"/>
  </r>
  <r>
    <n v="200306805"/>
    <d v="2020-02-16T00:00:00"/>
    <x v="58"/>
    <n v="1402"/>
    <n v="3"/>
    <x v="2"/>
    <n v="316"/>
    <n v="1"/>
    <n v="230"/>
    <s v="ASSAULT WITH DEADLY WEAPON, AGGRAVATED ASSAULT"/>
    <s v="0913 0400 2034 1309 0202"/>
    <n v="55"/>
    <s v="F"/>
    <s v="B"/>
    <n v="301"/>
    <s v="GAS STATION"/>
    <n v="400"/>
    <s v="STRONG-ARM (HANDS, FIST, FEET OR BODILY FORCE)"/>
    <s v="IC"/>
    <s v="Invest Cont"/>
    <n v="230"/>
    <m/>
    <m/>
    <m/>
    <s v="ADAMS"/>
    <s v="NORMANDIE"/>
    <n v="34.032699999999998"/>
    <n v="-118.3002"/>
    <n v="0"/>
    <x v="12"/>
  </r>
  <r>
    <n v="200409199"/>
    <d v="2020-05-24T00:00:00"/>
    <x v="189"/>
    <n v="1230"/>
    <n v="4"/>
    <x v="4"/>
    <n v="453"/>
    <n v="1"/>
    <n v="330"/>
    <s v="BURGLARY FROM VEHICLE"/>
    <s v="1300 1302"/>
    <n v="49"/>
    <s v="M"/>
    <s v="H"/>
    <n v="203"/>
    <s v="OTHER BUSINESS"/>
    <m/>
    <m/>
    <s v="IC"/>
    <s v="Invest Cont"/>
    <n v="330"/>
    <m/>
    <m/>
    <m/>
    <s v="1200 E  CESAR E CHAVEZ               AV"/>
    <m/>
    <n v="34.053100000000001"/>
    <n v="-118.2227"/>
    <n v="0"/>
    <x v="12"/>
  </r>
  <r>
    <n v="200413795"/>
    <d v="2020-10-14T00:00:00"/>
    <x v="106"/>
    <n v="1830"/>
    <n v="4"/>
    <x v="4"/>
    <n v="413"/>
    <n v="1"/>
    <n v="510"/>
    <s v="VEHICLE - STOLEN"/>
    <m/>
    <n v="0"/>
    <m/>
    <m/>
    <n v="101"/>
    <s v="STREET"/>
    <m/>
    <m/>
    <s v="IC"/>
    <s v="Invest Cont"/>
    <n v="510"/>
    <m/>
    <m/>
    <m/>
    <s v="100 E  AVENUE 32"/>
    <m/>
    <n v="34.082000000000001"/>
    <n v="-118.214"/>
    <n v="0"/>
    <x v="12"/>
  </r>
  <r>
    <n v="200809816"/>
    <d v="2020-05-23T00:00:00"/>
    <x v="293"/>
    <n v="403"/>
    <n v="8"/>
    <x v="12"/>
    <n v="826"/>
    <n v="1"/>
    <n v="310"/>
    <s v="BURGLARY"/>
    <s v="0394 1607 0344 0216"/>
    <n v="0"/>
    <s v="X"/>
    <s v="X"/>
    <n v="710"/>
    <s v="OTHER PREMISE"/>
    <m/>
    <m/>
    <s v="IC"/>
    <s v="Invest Cont"/>
    <n v="310"/>
    <m/>
    <m/>
    <m/>
    <s v="12100 W  SAN VICENTE                  BL"/>
    <m/>
    <n v="34.051900000000003"/>
    <n v="-118.4752"/>
    <n v="0"/>
    <x v="12"/>
  </r>
  <r>
    <n v="200912146"/>
    <d v="2020-07-09T00:00:00"/>
    <x v="11"/>
    <n v="1100"/>
    <n v="9"/>
    <x v="3"/>
    <n v="969"/>
    <n v="1"/>
    <n v="420"/>
    <s v="THEFT FROM MOTOR VEHICLE - PETTY ($950 &amp; UNDER)"/>
    <m/>
    <n v="0"/>
    <m/>
    <m/>
    <n v="101"/>
    <s v="STREET"/>
    <m/>
    <m/>
    <s v="IC"/>
    <s v="Invest Cont"/>
    <n v="420"/>
    <m/>
    <m/>
    <m/>
    <s v="5000    COLDWATER CANYON             AV"/>
    <m/>
    <n v="34.161299999999997"/>
    <n v="-118.41379999999999"/>
    <n v="0"/>
    <x v="12"/>
  </r>
  <r>
    <n v="200606329"/>
    <d v="2020-02-17T00:00:00"/>
    <x v="206"/>
    <n v="1"/>
    <n v="6"/>
    <x v="9"/>
    <n v="645"/>
    <n v="1"/>
    <n v="341"/>
    <s v="THEFT-GRAND ($950.01 &amp; OVER)EXCPT,GUNS,FOWL,LIVESTK,PROD"/>
    <s v="0344 0913 0346 1000 1026"/>
    <n v="28"/>
    <s v="F"/>
    <s v="H"/>
    <n v="203"/>
    <s v="OTHER BUSINESS"/>
    <m/>
    <m/>
    <s v="IC"/>
    <s v="Invest Cont"/>
    <n v="341"/>
    <m/>
    <m/>
    <m/>
    <s v="6900    HOLLYWOOD                    BL"/>
    <m/>
    <n v="34.101599999999998"/>
    <n v="-118.34010000000001"/>
    <n v="0"/>
    <x v="12"/>
  </r>
  <r>
    <n v="200813679"/>
    <d v="2020-09-03T00:00:00"/>
    <x v="144"/>
    <n v="2200"/>
    <n v="8"/>
    <x v="12"/>
    <n v="835"/>
    <n v="1"/>
    <n v="331"/>
    <s v="THEFT FROM MOTOR VEHICLE - GRAND ($950.01 AND OVER)"/>
    <s v="0385 0358 0344 0346"/>
    <n v="48"/>
    <s v="F"/>
    <s v="H"/>
    <n v="108"/>
    <s v="PARKING LOT"/>
    <m/>
    <m/>
    <s v="AO"/>
    <s v="Adult Other"/>
    <n v="331"/>
    <m/>
    <m/>
    <m/>
    <s v="2100 S  BENTLEY                      AV"/>
    <m/>
    <n v="34.040700000000001"/>
    <n v="-118.4371"/>
    <n v="0"/>
    <x v="12"/>
  </r>
  <r>
    <n v="200612153"/>
    <d v="2020-07-04T00:00:00"/>
    <x v="11"/>
    <n v="130"/>
    <n v="6"/>
    <x v="9"/>
    <n v="636"/>
    <n v="1"/>
    <n v="230"/>
    <s v="ASSAULT WITH DEADLY WEAPON, AGGRAVATED ASSAULT"/>
    <s v="0400 0411 1414 1822"/>
    <n v="28"/>
    <s v="M"/>
    <s v="W"/>
    <n v="101"/>
    <s v="STREET"/>
    <n v="500"/>
    <s v="UNKNOWN WEAPON/OTHER WEAPON"/>
    <s v="IC"/>
    <s v="Invest Cont"/>
    <n v="230"/>
    <m/>
    <m/>
    <m/>
    <s v="1800    IVAR                         AV"/>
    <m/>
    <n v="34.103900000000003"/>
    <n v="-118.3282"/>
    <n v="0"/>
    <x v="12"/>
  </r>
  <r>
    <n v="200708942"/>
    <d v="2020-05-05T00:00:00"/>
    <x v="180"/>
    <n v="1900"/>
    <n v="7"/>
    <x v="0"/>
    <n v="732"/>
    <n v="1"/>
    <n v="230"/>
    <s v="ASSAULT WITH DEADLY WEAPON, AGGRAVATED ASSAULT"/>
    <s v="0411 0448 0416 0913"/>
    <n v="20"/>
    <s v="M"/>
    <s v="B"/>
    <n v="501"/>
    <s v="SINGLE FAMILY DWELLING"/>
    <n v="207"/>
    <s v="OTHER KNIFE"/>
    <s v="AO"/>
    <s v="Adult Other"/>
    <n v="230"/>
    <m/>
    <m/>
    <m/>
    <s v="6300 W  6TH                          ST"/>
    <m/>
    <n v="34.065300000000001"/>
    <n v="-118.36499999999999"/>
    <n v="0"/>
    <x v="12"/>
  </r>
  <r>
    <n v="200305560"/>
    <d v="2020-01-27T00:00:00"/>
    <x v="225"/>
    <n v="1400"/>
    <n v="3"/>
    <x v="2"/>
    <n v="361"/>
    <n v="1"/>
    <n v="310"/>
    <s v="BURGLARY"/>
    <s v="1601 0344 0354 2034 1300 0314 1210"/>
    <n v="38"/>
    <s v="M"/>
    <s v="O"/>
    <n v="502"/>
    <s v="MULTI-UNIT DWELLING (APARTMENT, DUPLEX, ETC)"/>
    <m/>
    <m/>
    <s v="AA"/>
    <s v="Adult Arrest"/>
    <n v="310"/>
    <m/>
    <m/>
    <m/>
    <s v="4900    LINSCOTT                     PL"/>
    <m/>
    <n v="34.019100000000002"/>
    <n v="-118.3507"/>
    <n v="1"/>
    <x v="12"/>
  </r>
  <r>
    <n v="200121790"/>
    <d v="2020-12-01T00:00:00"/>
    <x v="194"/>
    <n v="1430"/>
    <n v="1"/>
    <x v="1"/>
    <n v="191"/>
    <n v="1"/>
    <n v="510"/>
    <s v="VEHICLE - STOLEN"/>
    <m/>
    <n v="0"/>
    <m/>
    <m/>
    <n v="101"/>
    <s v="STREET"/>
    <m/>
    <m/>
    <s v="AA"/>
    <s v="Adult Arrest"/>
    <n v="510"/>
    <m/>
    <m/>
    <m/>
    <s v="WASHINGTON                   BL"/>
    <s v="FIGUEROA                     ST"/>
    <n v="34.034599999999998"/>
    <n v="-118.2724"/>
    <n v="1"/>
    <x v="12"/>
  </r>
  <r>
    <n v="200511188"/>
    <d v="2020-06-29T00:00:00"/>
    <x v="66"/>
    <n v="1300"/>
    <n v="5"/>
    <x v="10"/>
    <n v="517"/>
    <n v="2"/>
    <n v="740"/>
    <s v="VANDALISM - FELONY ($400 &amp; OVER, ALL CHURCH VANDALISMS)"/>
    <n v="329"/>
    <n v="0"/>
    <s v="X"/>
    <s v="X"/>
    <n v="738"/>
    <s v="LIBRARY"/>
    <m/>
    <m/>
    <s v="IC"/>
    <s v="Invest Cont"/>
    <n v="740"/>
    <m/>
    <m/>
    <m/>
    <s v="1300 N  AVALON                       BL"/>
    <m/>
    <n v="33.788800000000002"/>
    <n v="-118.26309999999999"/>
    <n v="0"/>
    <x v="12"/>
  </r>
  <r>
    <n v="200318021"/>
    <d v="2020-09-29T00:00:00"/>
    <x v="185"/>
    <n v="918"/>
    <n v="3"/>
    <x v="2"/>
    <n v="356"/>
    <n v="1"/>
    <n v="110"/>
    <s v="CRIMINAL HOMICIDE"/>
    <s v="0906 1822 1402 0430 1309 1100"/>
    <n v="34"/>
    <s v="M"/>
    <s v="B"/>
    <n v="101"/>
    <s v="STREET"/>
    <n v="102"/>
    <s v="HAND GUN"/>
    <s v="IC"/>
    <s v="Invest Cont"/>
    <n v="110"/>
    <n v="998"/>
    <m/>
    <m/>
    <s v="1500 W  36TH                         ST"/>
    <m/>
    <n v="34.022799999999997"/>
    <n v="-118.30459999999999"/>
    <n v="0"/>
    <x v="12"/>
  </r>
  <r>
    <n v="200518083"/>
    <d v="2020-12-22T00:00:00"/>
    <x v="181"/>
    <n v="2100"/>
    <n v="5"/>
    <x v="10"/>
    <n v="585"/>
    <n v="1"/>
    <n v="510"/>
    <s v="VEHICLE - STOLEN"/>
    <m/>
    <n v="0"/>
    <m/>
    <m/>
    <n v="103"/>
    <s v="ALLEY"/>
    <m/>
    <m/>
    <s v="IC"/>
    <s v="Invest Cont"/>
    <n v="510"/>
    <m/>
    <m/>
    <m/>
    <s v="500 W  22ND                         ST"/>
    <m/>
    <n v="33.724299999999999"/>
    <n v="-118.2885"/>
    <n v="0"/>
    <x v="12"/>
  </r>
  <r>
    <n v="200114846"/>
    <d v="2020-07-15T00:00:00"/>
    <x v="110"/>
    <n v="830"/>
    <n v="1"/>
    <x v="1"/>
    <n v="133"/>
    <n v="1"/>
    <n v="510"/>
    <s v="VEHICLE - STOLEN"/>
    <m/>
    <n v="0"/>
    <m/>
    <m/>
    <n v="101"/>
    <s v="STREET"/>
    <m/>
    <m/>
    <s v="IC"/>
    <s v="Invest Cont"/>
    <n v="510"/>
    <m/>
    <m/>
    <m/>
    <s v="300 W  2ND                          ST"/>
    <m/>
    <n v="34.052399999999999"/>
    <n v="-118.2467"/>
    <n v="0"/>
    <x v="12"/>
  </r>
  <r>
    <n v="200816466"/>
    <d v="2020-11-14T00:00:00"/>
    <x v="351"/>
    <n v="1330"/>
    <n v="8"/>
    <x v="12"/>
    <n v="802"/>
    <n v="1"/>
    <n v="310"/>
    <s v="BURGLARY"/>
    <s v="1403 1822 1606 0321 0344 0352 0389"/>
    <n v="59"/>
    <s v="F"/>
    <s v="W"/>
    <n v="501"/>
    <s v="SINGLE FAMILY DWELLING"/>
    <m/>
    <m/>
    <s v="IC"/>
    <s v="Invest Cont"/>
    <n v="310"/>
    <m/>
    <m/>
    <m/>
    <s v="900    ILIFF                        ST"/>
    <m/>
    <n v="34.045900000000003"/>
    <n v="-118.5187"/>
    <n v="0"/>
    <x v="12"/>
  </r>
  <r>
    <n v="200605986"/>
    <d v="2020-02-11T00:00:00"/>
    <x v="15"/>
    <n v="930"/>
    <n v="6"/>
    <x v="9"/>
    <n v="628"/>
    <n v="1"/>
    <n v="440"/>
    <s v="THEFT PLAIN - PETTY ($950 &amp; UNDER)"/>
    <n v="344"/>
    <n v="23"/>
    <s v="F"/>
    <s v="W"/>
    <n v="502"/>
    <s v="MULTI-UNIT DWELLING (APARTMENT, DUPLEX, ETC)"/>
    <m/>
    <m/>
    <s v="IC"/>
    <s v="Invest Cont"/>
    <n v="440"/>
    <m/>
    <m/>
    <m/>
    <s v="2000    VISTA DEL MAR                AV"/>
    <m/>
    <n v="34.106900000000003"/>
    <n v="-118.324"/>
    <n v="0"/>
    <x v="12"/>
  </r>
  <r>
    <n v="200709243"/>
    <d v="2020-05-14T00:00:00"/>
    <x v="143"/>
    <n v="1100"/>
    <n v="7"/>
    <x v="0"/>
    <n v="755"/>
    <n v="1"/>
    <n v="510"/>
    <s v="VEHICLE - STOLEN"/>
    <m/>
    <n v="0"/>
    <m/>
    <m/>
    <n v="101"/>
    <s v="STREET"/>
    <m/>
    <m/>
    <s v="IC"/>
    <s v="Invest Cont"/>
    <n v="510"/>
    <m/>
    <m/>
    <m/>
    <s v="1200 S  CLOVERDALE                   AV"/>
    <m/>
    <n v="34.051400000000001"/>
    <n v="-118.3503"/>
    <n v="0"/>
    <x v="12"/>
  </r>
  <r>
    <n v="200909825"/>
    <d v="2020-05-18T00:00:00"/>
    <x v="135"/>
    <n v="2130"/>
    <n v="9"/>
    <x v="3"/>
    <n v="937"/>
    <n v="1"/>
    <n v="330"/>
    <s v="BURGLARY FROM VEHICLE"/>
    <n v="344"/>
    <n v="37"/>
    <s v="M"/>
    <s v="H"/>
    <n v="101"/>
    <s v="STREET"/>
    <m/>
    <m/>
    <s v="IC"/>
    <s v="Invest Cont"/>
    <n v="330"/>
    <m/>
    <m/>
    <m/>
    <s v="COSTELLO"/>
    <s v="BESSEMER"/>
    <n v="34.1813"/>
    <n v="-118.43770000000001"/>
    <n v="0"/>
    <x v="12"/>
  </r>
  <r>
    <n v="201013342"/>
    <d v="2020-09-23T00:00:00"/>
    <x v="26"/>
    <n v="1730"/>
    <n v="10"/>
    <x v="11"/>
    <n v="1006"/>
    <n v="1"/>
    <n v="310"/>
    <s v="BURGLARY"/>
    <s v="0344 1822 0354 0330 1414 1606"/>
    <n v="52"/>
    <s v="M"/>
    <s v="H"/>
    <n v="707"/>
    <s v="GARAGE/CARPORT"/>
    <m/>
    <m/>
    <s v="IC"/>
    <s v="Invest Cont"/>
    <n v="310"/>
    <m/>
    <m/>
    <m/>
    <s v="7600    LOUISE                       AV"/>
    <m/>
    <n v="34.214700000000001"/>
    <n v="-118.5142"/>
    <n v="0"/>
    <x v="12"/>
  </r>
  <r>
    <n v="200210819"/>
    <d v="2020-05-30T00:00:00"/>
    <x v="14"/>
    <n v="1500"/>
    <n v="2"/>
    <x v="5"/>
    <n v="203"/>
    <n v="2"/>
    <n v="626"/>
    <s v="INTIMATE PARTNER - SIMPLE ASSAULT"/>
    <s v="0913 0416 2000 2004 2007 1222 1218"/>
    <n v="35"/>
    <s v="F"/>
    <s v="H"/>
    <n v="102"/>
    <s v="SIDEWALK"/>
    <n v="400"/>
    <s v="STRONG-ARM (HANDS, FIST, FEET OR BODILY FORCE)"/>
    <s v="AO"/>
    <s v="Adult Other"/>
    <n v="626"/>
    <m/>
    <m/>
    <m/>
    <s v="MONROE                       ST"/>
    <s v="VIRGIL                       AV"/>
    <n v="34.085700000000003"/>
    <n v="-118.2868"/>
    <n v="0"/>
    <x v="12"/>
  </r>
  <r>
    <n v="201014647"/>
    <d v="2020-11-02T00:00:00"/>
    <x v="245"/>
    <n v="30"/>
    <n v="10"/>
    <x v="11"/>
    <n v="1094"/>
    <n v="1"/>
    <n v="310"/>
    <s v="BURGLARY"/>
    <s v="1414 1822 0344 1402 0314"/>
    <n v="43"/>
    <s v="M"/>
    <s v="W"/>
    <n v="501"/>
    <s v="SINGLE FAMILY DWELLING"/>
    <m/>
    <m/>
    <s v="IC"/>
    <s v="Invest Cont"/>
    <n v="310"/>
    <n v="933"/>
    <n v="998"/>
    <m/>
    <s v="5000    SERENA CIR"/>
    <m/>
    <n v="34.161299999999997"/>
    <n v="-118.5334"/>
    <n v="0"/>
    <x v="12"/>
  </r>
  <r>
    <n v="200509607"/>
    <d v="2020-05-17T00:00:00"/>
    <x v="135"/>
    <n v="1105"/>
    <n v="5"/>
    <x v="10"/>
    <n v="526"/>
    <n v="1"/>
    <n v="442"/>
    <s v="SHOPLIFTING - PETTY THEFT ($950 &amp; UNDER)"/>
    <n v="325"/>
    <n v="0"/>
    <s v="X"/>
    <s v="X"/>
    <n v="402"/>
    <s v="MARKET"/>
    <m/>
    <m/>
    <s v="AA"/>
    <s v="Adult Arrest"/>
    <n v="442"/>
    <m/>
    <m/>
    <m/>
    <s v="300 W  ANAHEIM                      ST"/>
    <m/>
    <n v="33.779899999999998"/>
    <n v="-118.265"/>
    <n v="1"/>
    <x v="12"/>
  </r>
  <r>
    <n v="200616699"/>
    <d v="2020-10-14T00:00:00"/>
    <x v="349"/>
    <n v="805"/>
    <n v="6"/>
    <x v="9"/>
    <n v="646"/>
    <n v="2"/>
    <n v="624"/>
    <s v="BATTERY - SIMPLE ASSAULT"/>
    <s v="1822 0416"/>
    <n v="26"/>
    <s v="M"/>
    <s v="H"/>
    <n v="707"/>
    <s v="GARAGE/CARPORT"/>
    <n v="400"/>
    <s v="STRONG-ARM (HANDS, FIST, FEET OR BODILY FORCE)"/>
    <s v="IC"/>
    <s v="Invest Cont"/>
    <n v="624"/>
    <m/>
    <m/>
    <m/>
    <s v="1600    VINE                         ST"/>
    <m/>
    <n v="34.098700000000001"/>
    <n v="-118.33369999999999"/>
    <n v="0"/>
    <x v="12"/>
  </r>
  <r>
    <n v="201208042"/>
    <d v="2020-02-28T00:00:00"/>
    <x v="72"/>
    <n v="200"/>
    <n v="12"/>
    <x v="8"/>
    <n v="1249"/>
    <n v="1"/>
    <n v="220"/>
    <s v="ATTEMPTED ROBBERY"/>
    <s v="0216 0432 1309 0355 0370 0340 0448 0419 0416 1822"/>
    <n v="26"/>
    <s v="F"/>
    <s v="H"/>
    <n v="102"/>
    <s v="SIDEWALK"/>
    <n v="400"/>
    <s v="STRONG-ARM (HANDS, FIST, FEET OR BODILY FORCE)"/>
    <s v="IC"/>
    <s v="Invest Cont"/>
    <n v="220"/>
    <m/>
    <m/>
    <m/>
    <s v="66TH                         ST"/>
    <s v="FIGUEROA                     ST"/>
    <n v="33.979799999999997"/>
    <n v="-118.28270000000001"/>
    <n v="0"/>
    <x v="12"/>
  </r>
  <r>
    <n v="200616921"/>
    <d v="2020-10-19T00:00:00"/>
    <x v="336"/>
    <n v="1910"/>
    <n v="6"/>
    <x v="9"/>
    <n v="639"/>
    <n v="1"/>
    <n v="761"/>
    <s v="BRANDISH WEAPON"/>
    <s v="0334 1822"/>
    <n v="20"/>
    <s v="M"/>
    <s v="H"/>
    <n v="203"/>
    <s v="OTHER BUSINESS"/>
    <n v="113"/>
    <s v="SIMULATED GUN"/>
    <s v="AO"/>
    <s v="Adult Other"/>
    <n v="761"/>
    <m/>
    <m/>
    <m/>
    <s v="5400    HOLLYWOOD                    BL"/>
    <m/>
    <n v="34.1036"/>
    <n v="-118.3049"/>
    <n v="0"/>
    <x v="12"/>
  </r>
  <r>
    <n v="200714263"/>
    <d v="2020-09-23T00:00:00"/>
    <x v="59"/>
    <n v="1133"/>
    <n v="7"/>
    <x v="0"/>
    <n v="705"/>
    <n v="1"/>
    <n v="341"/>
    <s v="THEFT-GRAND ($950.01 &amp; OVER)EXCPT,GUNS,FOWL,LIVESTK,PROD"/>
    <s v="0344 0394"/>
    <n v="33"/>
    <s v="M"/>
    <s v="B"/>
    <n v="502"/>
    <s v="MULTI-UNIT DWELLING (APARTMENT, DUPLEX, ETC)"/>
    <m/>
    <m/>
    <s v="IC"/>
    <s v="Invest Cont"/>
    <n v="341"/>
    <m/>
    <m/>
    <m/>
    <s v="900 N  LA BREA                      AV"/>
    <m/>
    <n v="34.084600000000002"/>
    <n v="-118.3464"/>
    <n v="0"/>
    <x v="12"/>
  </r>
  <r>
    <n v="200906777"/>
    <d v="2020-03-02T00:00:00"/>
    <x v="0"/>
    <n v="1815"/>
    <n v="9"/>
    <x v="3"/>
    <n v="941"/>
    <n v="1"/>
    <n v="442"/>
    <s v="SHOPLIFTING - PETTY THEFT ($950 &amp; UNDER)"/>
    <s v="1822 0945 1420 1414 0325"/>
    <n v="59"/>
    <s v="M"/>
    <s v="H"/>
    <n v="301"/>
    <s v="GAS STATION"/>
    <n v="500"/>
    <s v="UNKNOWN WEAPON/OTHER WEAPON"/>
    <s v="AA"/>
    <s v="Adult Arrest"/>
    <n v="442"/>
    <m/>
    <m/>
    <m/>
    <s v="5600    SEPULVEDA                    BL"/>
    <m/>
    <n v="34.1721"/>
    <n v="-118.4662"/>
    <n v="1"/>
    <x v="12"/>
  </r>
  <r>
    <n v="200604309"/>
    <d v="2020-01-08T00:00:00"/>
    <x v="207"/>
    <n v="1900"/>
    <n v="6"/>
    <x v="9"/>
    <n v="639"/>
    <n v="1"/>
    <n v="420"/>
    <s v="THEFT FROM MOTOR VEHICLE - PETTY ($950 &amp; UNDER)"/>
    <s v="1300 1601 0344"/>
    <n v="28"/>
    <s v="M"/>
    <s v="W"/>
    <n v="502"/>
    <s v="MULTI-UNIT DWELLING (APARTMENT, DUPLEX, ETC)"/>
    <m/>
    <m/>
    <s v="IC"/>
    <s v="Invest Cont"/>
    <n v="420"/>
    <m/>
    <m/>
    <m/>
    <s v="1800 N  SERRANO                      AV"/>
    <m/>
    <n v="34.103499999999997"/>
    <n v="-118.30719999999999"/>
    <n v="0"/>
    <x v="12"/>
  </r>
  <r>
    <n v="200913874"/>
    <d v="2020-08-23T00:00:00"/>
    <x v="273"/>
    <n v="500"/>
    <n v="9"/>
    <x v="3"/>
    <n v="919"/>
    <n v="1"/>
    <n v="210"/>
    <s v="ROBBERY"/>
    <s v="0603 0913 0355 2024"/>
    <n v="66"/>
    <s v="M"/>
    <s v="H"/>
    <n v="502"/>
    <s v="MULTI-UNIT DWELLING (APARTMENT, DUPLEX, ETC)"/>
    <n v="500"/>
    <s v="UNKNOWN WEAPON/OTHER WEAPON"/>
    <s v="AA"/>
    <s v="Adult Arrest"/>
    <n v="210"/>
    <m/>
    <m/>
    <m/>
    <s v="6600    FULTON                       AV"/>
    <m/>
    <n v="34.195099999999996"/>
    <n v="-118.42749999999999"/>
    <n v="1"/>
    <x v="12"/>
  </r>
  <r>
    <n v="200507236"/>
    <d v="2020-03-16T00:00:00"/>
    <x v="364"/>
    <n v="915"/>
    <n v="5"/>
    <x v="10"/>
    <n v="555"/>
    <n v="2"/>
    <n v="626"/>
    <s v="INTIMATE PARTNER - SIMPLE ASSAULT"/>
    <s v="1243 0416 2000 1814 0913"/>
    <n v="32"/>
    <s v="F"/>
    <s v="W"/>
    <n v="101"/>
    <s v="STREET"/>
    <n v="400"/>
    <s v="STRONG-ARM (HANDS, FIST, FEET OR BODILY FORCE)"/>
    <s v="AO"/>
    <s v="Adult Other"/>
    <n v="626"/>
    <m/>
    <m/>
    <m/>
    <s v="GAFFEY                       PL"/>
    <s v="ELBERON"/>
    <n v="33.748399999999997"/>
    <n v="-118.2923"/>
    <n v="0"/>
    <x v="12"/>
  </r>
  <r>
    <n v="200514875"/>
    <d v="2020-10-03T00:00:00"/>
    <x v="163"/>
    <n v="2000"/>
    <n v="5"/>
    <x v="10"/>
    <n v="529"/>
    <n v="1"/>
    <n v="420"/>
    <s v="THEFT FROM MOTOR VEHICLE - PETTY ($950 &amp; UNDER)"/>
    <s v="0344 0385 1300 1606"/>
    <n v="22"/>
    <s v="M"/>
    <s v="H"/>
    <n v="101"/>
    <s v="STREET"/>
    <m/>
    <m/>
    <s v="IC"/>
    <s v="Invest Cont"/>
    <n v="420"/>
    <m/>
    <m/>
    <m/>
    <s v="800 N  BANNING                      BL"/>
    <m/>
    <n v="33.780299999999997"/>
    <n v="-118.2573"/>
    <n v="0"/>
    <x v="12"/>
  </r>
  <r>
    <n v="200605089"/>
    <d v="2020-01-24T00:00:00"/>
    <x v="254"/>
    <n v="1650"/>
    <n v="6"/>
    <x v="9"/>
    <n v="668"/>
    <n v="1"/>
    <n v="230"/>
    <s v="ASSAULT WITH DEADLY WEAPON, AGGRAVATED ASSAULT"/>
    <s v="0400 0416 0417 0342 0334 1822"/>
    <n v="39"/>
    <s v="M"/>
    <s v="H"/>
    <n v="102"/>
    <s v="SIDEWALK"/>
    <n v="309"/>
    <s v="BOARD"/>
    <s v="IC"/>
    <s v="Invest Cont"/>
    <n v="230"/>
    <m/>
    <m/>
    <m/>
    <s v="DE LONGPRE"/>
    <s v="SAINT ANDREWS"/>
    <n v="34.096899999999998"/>
    <n v="-118.3109"/>
    <n v="0"/>
    <x v="12"/>
  </r>
  <r>
    <n v="201207471"/>
    <d v="2020-02-19T00:00:00"/>
    <x v="270"/>
    <n v="1108"/>
    <n v="12"/>
    <x v="8"/>
    <n v="1218"/>
    <n v="1"/>
    <n v="440"/>
    <s v="THEFT PLAIN - PETTY ($950 &amp; UNDER)"/>
    <s v="0344 1309 1822"/>
    <n v="0"/>
    <s v="X"/>
    <s v="X"/>
    <n v="401"/>
    <s v="MINI-MART"/>
    <m/>
    <m/>
    <s v="IC"/>
    <s v="Invest Cont"/>
    <n v="440"/>
    <m/>
    <m/>
    <m/>
    <s v="5400 S  VERMONT                      AV"/>
    <m/>
    <n v="33.993200000000002"/>
    <n v="-118.2915"/>
    <n v="0"/>
    <x v="12"/>
  </r>
  <r>
    <n v="200609043"/>
    <d v="2020-04-13T00:00:00"/>
    <x v="296"/>
    <n v="1545"/>
    <n v="6"/>
    <x v="9"/>
    <n v="644"/>
    <n v="1"/>
    <n v="480"/>
    <s v="BIKE - STOLEN"/>
    <n v="344"/>
    <n v="33"/>
    <s v="M"/>
    <s v="W"/>
    <n v="403"/>
    <s v="DRUG STORE"/>
    <m/>
    <m/>
    <s v="IC"/>
    <s v="Invest Cont"/>
    <n v="480"/>
    <m/>
    <m/>
    <m/>
    <s v="1300 N  POINSETTIA                   PL"/>
    <m/>
    <n v="34.0944"/>
    <n v="-118.34829999999999"/>
    <n v="0"/>
    <x v="12"/>
  </r>
  <r>
    <n v="200401235"/>
    <d v="2020-12-13T00:00:00"/>
    <x v="97"/>
    <n v="1437"/>
    <n v="4"/>
    <x v="4"/>
    <n v="451"/>
    <n v="2"/>
    <n v="740"/>
    <s v="VANDALISM - FELONY ($400 &amp; OVER, ALL CHURCH VANDALISMS)"/>
    <s v="0329 0311"/>
    <n v="0"/>
    <s v="M"/>
    <s v="W"/>
    <n v="203"/>
    <s v="OTHER BUSINESS"/>
    <m/>
    <m/>
    <s v="AA"/>
    <s v="Adult Arrest"/>
    <n v="740"/>
    <m/>
    <m/>
    <m/>
    <s v="200 N  MYERS                        ST"/>
    <m/>
    <n v="34.049300000000002"/>
    <n v="-118.2287"/>
    <n v="1"/>
    <x v="12"/>
  </r>
  <r>
    <n v="200807639"/>
    <d v="2020-03-18T00:00:00"/>
    <x v="364"/>
    <n v="1330"/>
    <n v="8"/>
    <x v="12"/>
    <n v="893"/>
    <n v="1"/>
    <n v="345"/>
    <s v="DISHONEST EMPLOYEE - GRAND THEFT"/>
    <s v="1202 0329"/>
    <n v="67"/>
    <s v="M"/>
    <s v="W"/>
    <n v="501"/>
    <s v="SINGLE FAMILY DWELLING"/>
    <m/>
    <m/>
    <s v="IC"/>
    <s v="Invest Cont"/>
    <n v="345"/>
    <m/>
    <m/>
    <m/>
    <s v="2600    GREENFIELD                   AV"/>
    <m/>
    <n v="34.035800000000002"/>
    <n v="-118.4299"/>
    <n v="0"/>
    <x v="12"/>
  </r>
  <r>
    <n v="200515076"/>
    <d v="2020-10-09T00:00:00"/>
    <x v="95"/>
    <n v="2115"/>
    <n v="5"/>
    <x v="10"/>
    <n v="513"/>
    <n v="1"/>
    <n v="210"/>
    <s v="ROBBERY"/>
    <s v="0370 0354 0355 0342 0344 0432 0444 1309 1310"/>
    <n v="36"/>
    <s v="M"/>
    <s v="H"/>
    <n v="101"/>
    <s v="STREET"/>
    <n v="400"/>
    <s v="STRONG-ARM (HANDS, FIST, FEET OR BODILY FORCE)"/>
    <s v="IC"/>
    <s v="Invest Cont"/>
    <n v="210"/>
    <m/>
    <m/>
    <m/>
    <s v="1200    FIGUEROA                     PL"/>
    <m/>
    <n v="33.786000000000001"/>
    <n v="-118.2817"/>
    <n v="0"/>
    <x v="12"/>
  </r>
  <r>
    <n v="200504112"/>
    <d v="2020-01-03T00:00:00"/>
    <x v="241"/>
    <n v="830"/>
    <n v="5"/>
    <x v="10"/>
    <n v="524"/>
    <n v="2"/>
    <n v="626"/>
    <s v="INTIMATE PARTNER - SIMPLE ASSAULT"/>
    <s v="0408 0416 0446 1813 2000 1309 0913 0602 1821"/>
    <n v="29"/>
    <s v="F"/>
    <s v="W"/>
    <n v="501"/>
    <s v="SINGLE FAMILY DWELLING"/>
    <n v="400"/>
    <s v="STRONG-ARM (HANDS, FIST, FEET OR BODILY FORCE)"/>
    <s v="AA"/>
    <s v="Adult Arrest"/>
    <n v="626"/>
    <m/>
    <m/>
    <m/>
    <s v="1200 W  C                            ST"/>
    <m/>
    <n v="33.771900000000002"/>
    <n v="-118.27679999999999"/>
    <n v="1"/>
    <x v="12"/>
  </r>
  <r>
    <n v="200606197"/>
    <d v="2020-02-15T00:00:00"/>
    <x v="46"/>
    <n v="1530"/>
    <n v="6"/>
    <x v="9"/>
    <n v="625"/>
    <n v="1"/>
    <n v="420"/>
    <s v="THEFT FROM MOTOR VEHICLE - PETTY ($950 &amp; UNDER)"/>
    <m/>
    <n v="0"/>
    <m/>
    <m/>
    <n v="707"/>
    <s v="GARAGE/CARPORT"/>
    <m/>
    <m/>
    <s v="IC"/>
    <s v="Invest Cont"/>
    <n v="420"/>
    <m/>
    <m/>
    <m/>
    <s v="2000 N  LAS PALMAS                   AV"/>
    <m/>
    <n v="34.113100000000003"/>
    <n v="-118.34099999999999"/>
    <n v="0"/>
    <x v="12"/>
  </r>
  <r>
    <n v="200316392"/>
    <d v="2020-08-27T00:00:00"/>
    <x v="218"/>
    <n v="2100"/>
    <n v="3"/>
    <x v="2"/>
    <n v="376"/>
    <n v="2"/>
    <n v="745"/>
    <s v="VANDALISM - MISDEAMEANOR ($399 OR UNDER)"/>
    <s v="0329 0913 1300"/>
    <n v="20"/>
    <s v="F"/>
    <s v="B"/>
    <n v="122"/>
    <s v="VEHICLE, PASSENGER/TRUCK"/>
    <m/>
    <m/>
    <s v="AO"/>
    <s v="Adult Other"/>
    <n v="745"/>
    <m/>
    <m/>
    <m/>
    <s v="1600 W  MARTIN LUTHER KING JR        BL"/>
    <m/>
    <n v="34.014499999999998"/>
    <n v="-118.3045"/>
    <n v="0"/>
    <x v="12"/>
  </r>
  <r>
    <n v="200413576"/>
    <d v="2020-10-07T00:00:00"/>
    <x v="276"/>
    <n v="2025"/>
    <n v="4"/>
    <x v="4"/>
    <n v="456"/>
    <n v="2"/>
    <n v="624"/>
    <s v="BATTERY - SIMPLE ASSAULT"/>
    <s v="0913 0554 0400 1501"/>
    <n v="22"/>
    <s v="M"/>
    <s v="H"/>
    <n v="501"/>
    <s v="SINGLE FAMILY DWELLING"/>
    <n v="500"/>
    <s v="UNKNOWN WEAPON/OTHER WEAPON"/>
    <s v="AO"/>
    <s v="Adult Other"/>
    <n v="624"/>
    <m/>
    <m/>
    <m/>
    <s v="2700    WINTER                       ST"/>
    <m/>
    <n v="34.048099999999998"/>
    <n v="-118.1995"/>
    <n v="0"/>
    <x v="12"/>
  </r>
  <r>
    <n v="200414540"/>
    <d v="2020-11-02T00:00:00"/>
    <x v="345"/>
    <n v="1300"/>
    <n v="4"/>
    <x v="4"/>
    <n v="439"/>
    <n v="1"/>
    <n v="510"/>
    <s v="VEHICLE - STOLEN"/>
    <m/>
    <n v="0"/>
    <m/>
    <m/>
    <n v="101"/>
    <s v="STREET"/>
    <m/>
    <m/>
    <s v="IC"/>
    <s v="Invest Cont"/>
    <n v="510"/>
    <m/>
    <m/>
    <m/>
    <s v="2300    WARWICK                      AV"/>
    <m/>
    <n v="34.072000000000003"/>
    <n v="-118.1662"/>
    <n v="0"/>
    <x v="12"/>
  </r>
  <r>
    <n v="200604174"/>
    <d v="2020-01-05T00:00:00"/>
    <x v="205"/>
    <n v="1300"/>
    <n v="6"/>
    <x v="9"/>
    <n v="643"/>
    <n v="1"/>
    <n v="440"/>
    <s v="THEFT PLAIN - PETTY ($950 &amp; UNDER)"/>
    <n v="344"/>
    <n v="37"/>
    <s v="M"/>
    <s v="W"/>
    <n v="707"/>
    <s v="GARAGE/CARPORT"/>
    <m/>
    <m/>
    <s v="IC"/>
    <s v="Invest Cont"/>
    <n v="440"/>
    <m/>
    <m/>
    <m/>
    <s v="1700 N  FULLER                       AV"/>
    <m/>
    <n v="34.101599999999998"/>
    <n v="-118.3489"/>
    <n v="0"/>
    <x v="12"/>
  </r>
  <r>
    <n v="201217388"/>
    <d v="2020-07-28T00:00:00"/>
    <x v="288"/>
    <n v="2115"/>
    <n v="12"/>
    <x v="8"/>
    <n v="1218"/>
    <n v="1"/>
    <n v="350"/>
    <s v="THEFT, PERSON"/>
    <s v="0344 1822 0336"/>
    <n v="67"/>
    <s v="M"/>
    <s v="B"/>
    <n v="101"/>
    <s v="STREET"/>
    <n v="400"/>
    <s v="STRONG-ARM (HANDS, FIST, FEET OR BODILY FORCE)"/>
    <s v="IC"/>
    <s v="Invest Cont"/>
    <n v="350"/>
    <m/>
    <m/>
    <m/>
    <s v="FIGUEROA                     ST"/>
    <s v="56TH                         ST"/>
    <n v="33.991500000000002"/>
    <n v="-118.28270000000001"/>
    <n v="0"/>
    <x v="12"/>
  </r>
  <r>
    <n v="200405741"/>
    <d v="2020-02-14T00:00:00"/>
    <x v="206"/>
    <n v="1300"/>
    <n v="4"/>
    <x v="4"/>
    <n v="443"/>
    <n v="1"/>
    <n v="341"/>
    <s v="THEFT-GRAND ($950.01 &amp; OVER)EXCPT,GUNS,FOWL,LIVESTK,PROD"/>
    <n v="344"/>
    <n v="24"/>
    <s v="F"/>
    <s v="A"/>
    <n v="722"/>
    <s v="COLLEGE/JUNIOR COLLEGE/UNIVERSITY"/>
    <m/>
    <m/>
    <s v="IC"/>
    <s v="Invest Cont"/>
    <n v="341"/>
    <m/>
    <m/>
    <m/>
    <s v="1300    SAN PABLO                    ST"/>
    <m/>
    <n v="34.059399999999997"/>
    <n v="-118.2046"/>
    <n v="0"/>
    <x v="12"/>
  </r>
  <r>
    <n v="200910859"/>
    <d v="2020-06-10T00:00:00"/>
    <x v="108"/>
    <n v="500"/>
    <n v="9"/>
    <x v="3"/>
    <n v="916"/>
    <n v="1"/>
    <n v="510"/>
    <s v="VEHICLE - STOLEN"/>
    <m/>
    <n v="0"/>
    <m/>
    <m/>
    <n v="101"/>
    <s v="STREET"/>
    <m/>
    <m/>
    <s v="IC"/>
    <s v="Invest Cont"/>
    <n v="510"/>
    <m/>
    <m/>
    <m/>
    <s v="13900    VANOWEN                      ST"/>
    <m/>
    <n v="34.197600000000001"/>
    <n v="-118.43559999999999"/>
    <n v="0"/>
    <x v="12"/>
  </r>
  <r>
    <n v="200304417"/>
    <d v="2020-01-07T00:00:00"/>
    <x v="207"/>
    <n v="2300"/>
    <n v="3"/>
    <x v="2"/>
    <n v="314"/>
    <n v="2"/>
    <n v="626"/>
    <s v="INTIMATE PARTNER - SIMPLE ASSAULT"/>
    <s v="2000 1813 1821 0416 0446"/>
    <n v="42"/>
    <s v="F"/>
    <s v="H"/>
    <n v="602"/>
    <s v="BANK"/>
    <n v="400"/>
    <s v="STRONG-ARM (HANDS, FIST, FEET OR BODILY FORCE)"/>
    <s v="AO"/>
    <s v="Adult Other"/>
    <n v="626"/>
    <m/>
    <m/>
    <m/>
    <s v="3500 W  ADAMS                        BL"/>
    <m/>
    <n v="34.032600000000002"/>
    <n v="-118.3224"/>
    <n v="0"/>
    <x v="12"/>
  </r>
  <r>
    <n v="200408606"/>
    <d v="2020-05-07T00:00:00"/>
    <x v="142"/>
    <n v="1610"/>
    <n v="4"/>
    <x v="4"/>
    <n v="442"/>
    <n v="2"/>
    <n v="626"/>
    <s v="INTIMATE PARTNER - SIMPLE ASSAULT"/>
    <s v="2000 1814 1243 0913 0400 0416 0401 0419"/>
    <n v="21"/>
    <s v="F"/>
    <s v="H"/>
    <n v="102"/>
    <s v="SIDEWALK"/>
    <n v="400"/>
    <s v="STRONG-ARM (HANDS, FIST, FEET OR BODILY FORCE)"/>
    <s v="IC"/>
    <s v="Invest Cont"/>
    <n v="626"/>
    <m/>
    <m/>
    <m/>
    <s v="700 N  MISSION                      RD"/>
    <m/>
    <n v="34.055999999999997"/>
    <n v="-118.2221"/>
    <n v="0"/>
    <x v="12"/>
  </r>
  <r>
    <n v="200211544"/>
    <d v="2020-06-20T00:00:00"/>
    <x v="339"/>
    <n v="2340"/>
    <n v="2"/>
    <x v="5"/>
    <n v="204"/>
    <n v="2"/>
    <n v="740"/>
    <s v="VANDALISM - FELONY ($400 &amp; OVER, ALL CHURCH VANDALISMS)"/>
    <s v="2000 0329 1307 1609 0913 1814 1402"/>
    <n v="23"/>
    <s v="F"/>
    <s v="H"/>
    <n v="122"/>
    <s v="VEHICLE, PASSENGER/TRUCK"/>
    <n v="500"/>
    <s v="UNKNOWN WEAPON/OTHER WEAPON"/>
    <s v="IC"/>
    <s v="Invest Cont"/>
    <n v="740"/>
    <n v="998"/>
    <m/>
    <m/>
    <s v="1000    HYPERION                     AV"/>
    <m/>
    <n v="34.089799999999997"/>
    <n v="-118.2808"/>
    <n v="0"/>
    <x v="12"/>
  </r>
  <r>
    <n v="200814285"/>
    <d v="2020-09-19T00:00:00"/>
    <x v="224"/>
    <n v="1515"/>
    <n v="8"/>
    <x v="12"/>
    <n v="883"/>
    <n v="1"/>
    <n v="230"/>
    <s v="ASSAULT WITH DEADLY WEAPON, AGGRAVATED ASSAULT"/>
    <s v="1822 0334 0416 0321 0421 0432 0400 2004 1218"/>
    <n v="35"/>
    <s v="M"/>
    <s v="W"/>
    <n v="102"/>
    <s v="SIDEWALK"/>
    <n v="500"/>
    <s v="UNKNOWN WEAPON/OTHER WEAPON"/>
    <s v="AO"/>
    <s v="Adult Other"/>
    <n v="230"/>
    <m/>
    <m/>
    <m/>
    <s v="PICO"/>
    <s v="SAWTELLE"/>
    <n v="34.04"/>
    <n v="-118.4393"/>
    <n v="0"/>
    <x v="12"/>
  </r>
  <r>
    <n v="200904410"/>
    <d v="2020-01-10T00:00:00"/>
    <x v="258"/>
    <n v="2000"/>
    <n v="9"/>
    <x v="3"/>
    <n v="904"/>
    <n v="1"/>
    <n v="310"/>
    <s v="BURGLARY"/>
    <s v="0344 1609 0329 0358 0375"/>
    <n v="51"/>
    <s v="M"/>
    <s v="H"/>
    <n v="218"/>
    <s v="BEAUTY/BARBER SHOP"/>
    <n v="306"/>
    <s v="ROCK/THROWN OBJECT"/>
    <s v="IC"/>
    <s v="Invest Cont"/>
    <n v="310"/>
    <m/>
    <m/>
    <m/>
    <s v="7500 N  SEPULVEDA                    BL"/>
    <m/>
    <n v="34.206600000000002"/>
    <n v="-118.4662"/>
    <n v="0"/>
    <x v="12"/>
  </r>
  <r>
    <n v="200208133"/>
    <d v="2020-03-23T00:00:00"/>
    <x v="127"/>
    <n v="1515"/>
    <n v="2"/>
    <x v="5"/>
    <n v="251"/>
    <n v="2"/>
    <n v="902"/>
    <s v="VIOLATION OF TEMPORARY RESTRAINING ORDER"/>
    <n v="2038"/>
    <n v="28"/>
    <s v="F"/>
    <s v="H"/>
    <n v="502"/>
    <s v="MULTI-UNIT DWELLING (APARTMENT, DUPLEX, ETC)"/>
    <m/>
    <m/>
    <s v="AO"/>
    <s v="Adult Other"/>
    <n v="902"/>
    <m/>
    <m/>
    <m/>
    <s v="CORONADO                     ST"/>
    <s v="6TH                          ST"/>
    <n v="34.061999999999998"/>
    <n v="-118.2804"/>
    <n v="0"/>
    <x v="12"/>
  </r>
  <r>
    <n v="200218977"/>
    <d v="2020-12-25T00:00:00"/>
    <x v="340"/>
    <n v="200"/>
    <n v="2"/>
    <x v="5"/>
    <n v="231"/>
    <n v="2"/>
    <n v="624"/>
    <s v="BATTERY - SIMPLE ASSAULT"/>
    <s v="0913 0562 2002 0419 0416 0400 0429 0602"/>
    <n v="54"/>
    <s v="F"/>
    <s v="H"/>
    <n v="102"/>
    <s v="SIDEWALK"/>
    <n v="400"/>
    <s v="STRONG-ARM (HANDS, FIST, FEET OR BODILY FORCE)"/>
    <s v="IC"/>
    <s v="Invest Cont"/>
    <n v="624"/>
    <m/>
    <m/>
    <m/>
    <s v="100 S  DILLON                       ST"/>
    <m/>
    <n v="34.070700000000002"/>
    <n v="-118.2841"/>
    <n v="0"/>
    <x v="12"/>
  </r>
  <r>
    <n v="201213661"/>
    <d v="2020-05-06T00:00:00"/>
    <x v="162"/>
    <n v="2000"/>
    <n v="12"/>
    <x v="8"/>
    <n v="1263"/>
    <n v="1"/>
    <n v="341"/>
    <s v="THEFT-GRAND ($950.01 &amp; OVER)EXCPT,GUNS,FOWL,LIVESTK,PROD"/>
    <s v="0344 1822"/>
    <n v="38"/>
    <s v="M"/>
    <s v="O"/>
    <n v="102"/>
    <s v="SIDEWALK"/>
    <m/>
    <m/>
    <s v="IC"/>
    <s v="Invest Cont"/>
    <n v="341"/>
    <m/>
    <m/>
    <m/>
    <s v="1700 W  85TH                         ST"/>
    <m/>
    <n v="33.960900000000002"/>
    <n v="-118.3068"/>
    <n v="0"/>
    <x v="12"/>
  </r>
  <r>
    <n v="200211319"/>
    <d v="2020-06-14T00:00:00"/>
    <x v="282"/>
    <n v="2200"/>
    <n v="2"/>
    <x v="5"/>
    <n v="249"/>
    <n v="2"/>
    <n v="668"/>
    <s v="EMBEZZLEMENT, GRAND THEFT ($950.01 &amp; OVER)"/>
    <m/>
    <n v="0"/>
    <m/>
    <m/>
    <n v="203"/>
    <s v="OTHER BUSINESS"/>
    <m/>
    <m/>
    <s v="IC"/>
    <s v="Invest Cont"/>
    <n v="668"/>
    <m/>
    <m/>
    <m/>
    <s v="600    SAINT PAUL                   AV"/>
    <m/>
    <n v="34.0535"/>
    <n v="-118.26090000000001"/>
    <n v="0"/>
    <x v="12"/>
  </r>
  <r>
    <n v="200407925"/>
    <d v="2020-04-17T00:00:00"/>
    <x v="152"/>
    <n v="1150"/>
    <n v="4"/>
    <x v="4"/>
    <n v="489"/>
    <n v="2"/>
    <n v="930"/>
    <s v="CRIMINAL THREATS - NO WEAPON DISPLAYED"/>
    <s v="0443 1259"/>
    <n v="15"/>
    <s v="F"/>
    <s v="H"/>
    <n v="502"/>
    <s v="MULTI-UNIT DWELLING (APARTMENT, DUPLEX, ETC)"/>
    <n v="511"/>
    <s v="VERBAL THREAT"/>
    <s v="IC"/>
    <s v="Invest Cont"/>
    <n v="930"/>
    <m/>
    <m/>
    <m/>
    <s v="3000    ROSALIND                     PL"/>
    <m/>
    <n v="34.024000000000001"/>
    <n v="-118.21259999999999"/>
    <n v="0"/>
    <x v="12"/>
  </r>
  <r>
    <n v="200408833"/>
    <d v="2020-05-14T00:00:00"/>
    <x v="80"/>
    <n v="600"/>
    <n v="4"/>
    <x v="4"/>
    <n v="489"/>
    <n v="1"/>
    <n v="510"/>
    <s v="VEHICLE - STOLEN"/>
    <m/>
    <n v="0"/>
    <m/>
    <m/>
    <n v="101"/>
    <s v="STREET"/>
    <m/>
    <m/>
    <s v="IC"/>
    <s v="Invest Cont"/>
    <n v="510"/>
    <m/>
    <m/>
    <m/>
    <s v="2800    GLENN                        AV"/>
    <m/>
    <n v="34.024500000000003"/>
    <n v="-118.21429999999999"/>
    <n v="0"/>
    <x v="12"/>
  </r>
  <r>
    <n v="201219668"/>
    <d v="2020-08-31T00:00:00"/>
    <x v="103"/>
    <n v="2205"/>
    <n v="12"/>
    <x v="8"/>
    <n v="1248"/>
    <n v="1"/>
    <n v="210"/>
    <s v="ROBBERY"/>
    <s v="1822 0344 0400 0416 0342 0916 0354 1310"/>
    <n v="29"/>
    <s v="M"/>
    <s v="H"/>
    <n v="101"/>
    <s v="STREET"/>
    <n v="400"/>
    <s v="STRONG-ARM (HANDS, FIST, FEET OR BODILY FORCE)"/>
    <s v="IC"/>
    <s v="Invest Cont"/>
    <n v="210"/>
    <m/>
    <m/>
    <m/>
    <s v="900 W  62ND                         PL"/>
    <m/>
    <n v="33.982799999999997"/>
    <n v="-118.29089999999999"/>
    <n v="0"/>
    <x v="12"/>
  </r>
  <r>
    <n v="200616498"/>
    <d v="2020-10-09T00:00:00"/>
    <x v="95"/>
    <n v="2200"/>
    <n v="6"/>
    <x v="9"/>
    <n v="646"/>
    <n v="2"/>
    <n v="623"/>
    <s v="BATTERY POLICE (SIMPLE)"/>
    <s v="1212 0400 1822 0416"/>
    <n v="0"/>
    <s v="X"/>
    <s v="X"/>
    <n v="101"/>
    <s v="STREET"/>
    <n v="400"/>
    <s v="STRONG-ARM (HANDS, FIST, FEET OR BODILY FORCE)"/>
    <s v="IC"/>
    <s v="Invest Cont"/>
    <n v="623"/>
    <m/>
    <m/>
    <m/>
    <s v="HOLLYWOOD"/>
    <s v="LAS PALMAS"/>
    <n v="34.101599999999998"/>
    <n v="-118.3361"/>
    <n v="0"/>
    <x v="12"/>
  </r>
  <r>
    <n v="201104201"/>
    <d v="2020-01-05T00:00:00"/>
    <x v="275"/>
    <n v="5"/>
    <n v="11"/>
    <x v="7"/>
    <n v="1189"/>
    <n v="2"/>
    <n v="627"/>
    <s v="CHILD ABUSE (PHYSICAL) - SIMPLE ASSAULT"/>
    <s v="0400 0552 1257 0416"/>
    <n v="5"/>
    <s v="M"/>
    <s v="B"/>
    <n v="502"/>
    <s v="MULTI-UNIT DWELLING (APARTMENT, DUPLEX, ETC)"/>
    <n v="400"/>
    <s v="STRONG-ARM (HANDS, FIST, FEET OR BODILY FORCE)"/>
    <s v="AO"/>
    <s v="Adult Other"/>
    <n v="627"/>
    <m/>
    <m/>
    <m/>
    <s v="3500    MARMION                      WY"/>
    <m/>
    <n v="34.0871"/>
    <n v="-118.21420000000001"/>
    <n v="0"/>
    <x v="12"/>
  </r>
  <r>
    <n v="200915045"/>
    <d v="2020-09-23T00:00:00"/>
    <x v="26"/>
    <n v="1420"/>
    <n v="9"/>
    <x v="3"/>
    <n v="923"/>
    <n v="2"/>
    <n v="624"/>
    <s v="BATTERY - SIMPLE ASSAULT"/>
    <n v="400"/>
    <n v="36"/>
    <s v="F"/>
    <s v="W"/>
    <n v="101"/>
    <s v="STREET"/>
    <n v="400"/>
    <s v="STRONG-ARM (HANDS, FIST, FEET OR BODILY FORCE)"/>
    <s v="IC"/>
    <s v="Invest Cont"/>
    <n v="624"/>
    <m/>
    <m/>
    <m/>
    <s v="6500 N  SEPULVEDA                    BL"/>
    <m/>
    <n v="34.190300000000001"/>
    <n v="-118.45740000000001"/>
    <n v="0"/>
    <x v="12"/>
  </r>
  <r>
    <n v="200713554"/>
    <d v="2020-09-05T00:00:00"/>
    <x v="120"/>
    <n v="2140"/>
    <n v="7"/>
    <x v="0"/>
    <n v="721"/>
    <n v="2"/>
    <n v="740"/>
    <s v="VANDALISM - FELONY ($400 &amp; OVER, ALL CHURCH VANDALISMS)"/>
    <s v="0329 1300 1822 0910"/>
    <n v="42"/>
    <s v="M"/>
    <s v="H"/>
    <n v="801"/>
    <s v="MTA BUS"/>
    <m/>
    <m/>
    <s v="IC"/>
    <s v="Invest Cont"/>
    <n v="740"/>
    <m/>
    <m/>
    <m/>
    <s v="SAN VICENTE"/>
    <s v="3RD                          ST"/>
    <n v="34.073500000000003"/>
    <n v="-118.3777"/>
    <n v="0"/>
    <x v="12"/>
  </r>
  <r>
    <n v="200707039"/>
    <d v="2020-03-06T00:00:00"/>
    <x v="244"/>
    <n v="2015"/>
    <n v="7"/>
    <x v="0"/>
    <n v="701"/>
    <n v="1"/>
    <n v="510"/>
    <s v="VEHICLE - STOLEN"/>
    <m/>
    <n v="0"/>
    <m/>
    <m/>
    <n v="123"/>
    <s v="PARKING UNDERGROUND/BUILDING"/>
    <m/>
    <m/>
    <s v="IC"/>
    <s v="Invest Cont"/>
    <n v="510"/>
    <m/>
    <m/>
    <m/>
    <s v="800 N  CROFT                        AV"/>
    <m/>
    <n v="34.0854"/>
    <n v="-118.3742"/>
    <n v="0"/>
    <x v="12"/>
  </r>
  <r>
    <n v="200611141"/>
    <d v="2020-06-07T00:00:00"/>
    <x v="314"/>
    <n v="1"/>
    <n v="6"/>
    <x v="9"/>
    <n v="638"/>
    <n v="1"/>
    <n v="310"/>
    <s v="BURGLARY"/>
    <s v="0344 0330 0354"/>
    <n v="33"/>
    <s v="F"/>
    <s v="W"/>
    <n v="501"/>
    <s v="SINGLE FAMILY DWELLING"/>
    <m/>
    <m/>
    <s v="IC"/>
    <s v="Invest Cont"/>
    <n v="310"/>
    <m/>
    <m/>
    <m/>
    <s v="6000    FRANKLIN                     AV"/>
    <m/>
    <n v="34.105200000000004"/>
    <n v="-118.3194"/>
    <n v="0"/>
    <x v="12"/>
  </r>
  <r>
    <n v="201108506"/>
    <d v="2020-04-19T00:00:00"/>
    <x v="317"/>
    <n v="2140"/>
    <n v="11"/>
    <x v="7"/>
    <n v="1107"/>
    <n v="1"/>
    <n v="420"/>
    <s v="THEFT FROM MOTOR VEHICLE - PETTY ($950 &amp; UNDER)"/>
    <n v="321"/>
    <n v="47"/>
    <s v="M"/>
    <s v="W"/>
    <n v="104"/>
    <s v="DRIVEWAY"/>
    <m/>
    <m/>
    <s v="AO"/>
    <s v="Adult Other"/>
    <n v="420"/>
    <m/>
    <m/>
    <m/>
    <s v="1500    DOGWOOD                      PL"/>
    <m/>
    <n v="34.126899999999999"/>
    <n v="-118.1914"/>
    <n v="0"/>
    <x v="12"/>
  </r>
  <r>
    <n v="200700847"/>
    <d v="2020-11-27T00:00:00"/>
    <x v="29"/>
    <n v="830"/>
    <n v="7"/>
    <x v="0"/>
    <n v="738"/>
    <n v="1"/>
    <n v="310"/>
    <s v="BURGLARY"/>
    <s v="1402 0329 1414 1609 0321 0344"/>
    <n v="53"/>
    <s v="M"/>
    <s v="A"/>
    <n v="501"/>
    <s v="SINGLE FAMILY DWELLING"/>
    <m/>
    <m/>
    <s v="IC"/>
    <s v="Invest Cont"/>
    <n v="310"/>
    <n v="998"/>
    <m/>
    <m/>
    <s v="600 S  HUDSON                       AV"/>
    <m/>
    <n v="34.061999999999998"/>
    <n v="-118.33329999999999"/>
    <n v="0"/>
    <x v="12"/>
  </r>
  <r>
    <n v="201217519"/>
    <d v="2020-07-31T00:00:00"/>
    <x v="266"/>
    <n v="1445"/>
    <n v="12"/>
    <x v="8"/>
    <n v="1248"/>
    <n v="1"/>
    <n v="230"/>
    <s v="ASSAULT WITH DEADLY WEAPON, AGGRAVATED ASSAULT"/>
    <s v="1822 0430 0342 1309 0906"/>
    <n v="23"/>
    <s v="M"/>
    <s v="H"/>
    <n v="109"/>
    <s v="PARK/PLAYGROUND"/>
    <n v="102"/>
    <s v="HAND GUN"/>
    <s v="IC"/>
    <s v="Invest Cont"/>
    <n v="230"/>
    <m/>
    <m/>
    <m/>
    <s v="70TH                         ST"/>
    <s v="HOOVER                       ST"/>
    <n v="33.976399999999998"/>
    <n v="-118.2871"/>
    <n v="0"/>
    <x v="12"/>
  </r>
  <r>
    <n v="200116804"/>
    <d v="2020-08-23T00:00:00"/>
    <x v="273"/>
    <n v="2145"/>
    <n v="1"/>
    <x v="1"/>
    <n v="152"/>
    <n v="2"/>
    <n v="624"/>
    <s v="BATTERY - SIMPLE ASSAULT"/>
    <s v="0416 1822 0429"/>
    <n v="24"/>
    <s v="M"/>
    <s v="O"/>
    <n v="102"/>
    <s v="SIDEWALK"/>
    <n v="400"/>
    <s v="STRONG-ARM (HANDS, FIST, FEET OR BODILY FORCE)"/>
    <s v="IC"/>
    <s v="Invest Cont"/>
    <n v="624"/>
    <m/>
    <m/>
    <m/>
    <s v="5TH                          ST"/>
    <s v="HILL                         ST"/>
    <n v="34.049199999999999"/>
    <n v="-118.2525"/>
    <n v="0"/>
    <x v="12"/>
  </r>
  <r>
    <n v="200812195"/>
    <d v="2020-07-22T00:00:00"/>
    <x v="231"/>
    <n v="1330"/>
    <n v="8"/>
    <x v="12"/>
    <n v="841"/>
    <n v="2"/>
    <n v="662"/>
    <s v="BUNCO, GRAND THEFT"/>
    <s v="0701 0800 0100"/>
    <n v="70"/>
    <s v="F"/>
    <s v="W"/>
    <n v="501"/>
    <s v="SINGLE FAMILY DWELLING"/>
    <m/>
    <m/>
    <s v="AO"/>
    <s v="Adult Other"/>
    <n v="662"/>
    <m/>
    <m/>
    <m/>
    <s v="12000    RHODE ISLAND                 AV"/>
    <m/>
    <n v="34.042499999999997"/>
    <n v="-118.46559999999999"/>
    <n v="0"/>
    <x v="12"/>
  </r>
  <r>
    <n v="200611870"/>
    <d v="2020-06-27T00:00:00"/>
    <x v="37"/>
    <n v="930"/>
    <n v="6"/>
    <x v="9"/>
    <n v="668"/>
    <n v="1"/>
    <n v="433"/>
    <s v="DRIVING WITHOUT OWNER CONSENT (DWOC)"/>
    <s v="1402 1822"/>
    <n v="0"/>
    <s v="X"/>
    <s v="X"/>
    <n v="101"/>
    <s v="STREET"/>
    <m/>
    <m/>
    <s v="AA"/>
    <s v="Adult Arrest"/>
    <n v="433"/>
    <n v="998"/>
    <m/>
    <m/>
    <s v="ST ANDREWS"/>
    <s v="SUNSET"/>
    <n v="34.0944"/>
    <n v="-118.3125"/>
    <n v="1"/>
    <x v="12"/>
  </r>
  <r>
    <n v="200808904"/>
    <d v="2020-04-29T00:00:00"/>
    <x v="316"/>
    <n v="1820"/>
    <n v="8"/>
    <x v="12"/>
    <n v="801"/>
    <n v="2"/>
    <n v="624"/>
    <s v="BATTERY - SIMPLE ASSAULT"/>
    <s v="0416 1266 0305 1822"/>
    <n v="35"/>
    <s v="F"/>
    <s v="B"/>
    <n v="501"/>
    <s v="SINGLE FAMILY DWELLING"/>
    <n v="400"/>
    <s v="STRONG-ARM (HANDS, FIST, FEET OR BODILY FORCE)"/>
    <s v="IC"/>
    <s v="Invest Cont"/>
    <n v="624"/>
    <m/>
    <m/>
    <m/>
    <s v="1600    MICHAEL                      LN"/>
    <m/>
    <n v="34.078600000000002"/>
    <n v="-118.5641"/>
    <n v="0"/>
    <x v="12"/>
  </r>
  <r>
    <n v="200804152"/>
    <d v="2020-01-04T00:00:00"/>
    <x v="81"/>
    <n v="1100"/>
    <n v="8"/>
    <x v="12"/>
    <n v="855"/>
    <n v="1"/>
    <n v="761"/>
    <s v="BRANDISH WEAPON"/>
    <s v="1822 0202 0334 0319 0432 0421"/>
    <n v="55"/>
    <s v="M"/>
    <s v="W"/>
    <n v="101"/>
    <s v="STREET"/>
    <n v="200"/>
    <s v="KNIFE WITH BLADE 6INCHES OR LESS"/>
    <s v="IC"/>
    <s v="Invest Cont"/>
    <n v="761"/>
    <m/>
    <m/>
    <m/>
    <s v="1500    WESTWOOD                     BL"/>
    <m/>
    <n v="34.054099999999998"/>
    <n v="-118.44070000000001"/>
    <n v="0"/>
    <x v="12"/>
  </r>
  <r>
    <n v="201305570"/>
    <d v="2020-01-29T00:00:00"/>
    <x v="259"/>
    <n v="2200"/>
    <n v="13"/>
    <x v="6"/>
    <n v="1324"/>
    <n v="1"/>
    <n v="510"/>
    <s v="VEHICLE - STOLEN"/>
    <m/>
    <n v="0"/>
    <m/>
    <m/>
    <n v="101"/>
    <s v="STREET"/>
    <m/>
    <m/>
    <s v="IC"/>
    <s v="Invest Cont"/>
    <n v="510"/>
    <m/>
    <m/>
    <m/>
    <s v="1200 E  25TH                         ST"/>
    <m/>
    <n v="34.020299999999999"/>
    <n v="-118.25060000000001"/>
    <n v="0"/>
    <x v="12"/>
  </r>
  <r>
    <n v="200709880"/>
    <d v="2020-05-30T00:00:00"/>
    <x v="14"/>
    <n v="1300"/>
    <n v="7"/>
    <x v="0"/>
    <n v="723"/>
    <n v="2"/>
    <n v="740"/>
    <s v="VANDALISM - FELONY ($400 &amp; OVER, ALL CHURCH VANDALISMS)"/>
    <s v="1300 1822 0329"/>
    <n v="0"/>
    <s v="X"/>
    <s v="X"/>
    <n v="101"/>
    <s v="STREET"/>
    <m/>
    <m/>
    <s v="IC"/>
    <s v="Invest Cont"/>
    <n v="740"/>
    <m/>
    <m/>
    <m/>
    <s v="3RD"/>
    <s v="FAIRFAX"/>
    <n v="34.071899999999999"/>
    <n v="-118.3614"/>
    <n v="0"/>
    <x v="12"/>
  </r>
  <r>
    <n v="200712052"/>
    <d v="2020-07-27T00:00:00"/>
    <x v="109"/>
    <n v="1"/>
    <n v="7"/>
    <x v="0"/>
    <n v="749"/>
    <n v="1"/>
    <n v="510"/>
    <s v="VEHICLE - STOLEN"/>
    <m/>
    <n v="0"/>
    <m/>
    <m/>
    <n v="108"/>
    <s v="PARKING LOT"/>
    <m/>
    <m/>
    <s v="IC"/>
    <s v="Invest Cont"/>
    <n v="510"/>
    <m/>
    <m/>
    <m/>
    <s v="800 S  PLYMOUTH                     BL"/>
    <m/>
    <n v="34.058"/>
    <n v="-118.3248"/>
    <n v="0"/>
    <x v="12"/>
  </r>
  <r>
    <n v="201222936"/>
    <d v="2020-10-19T00:00:00"/>
    <x v="336"/>
    <n v="1815"/>
    <n v="12"/>
    <x v="8"/>
    <n v="1245"/>
    <n v="1"/>
    <n v="236"/>
    <s v="INTIMATE PARTNER - AGGRAVATED ASSAULT"/>
    <s v="2000 1243 1813 0913 1222 2007 0408 0340 0416 0446"/>
    <n v="48"/>
    <s v="F"/>
    <s v="B"/>
    <n v="502"/>
    <s v="MULTI-UNIT DWELLING (APARTMENT, DUPLEX, ETC)"/>
    <n v="400"/>
    <s v="STRONG-ARM (HANDS, FIST, FEET OR BODILY FORCE)"/>
    <s v="AO"/>
    <s v="Adult Other"/>
    <n v="236"/>
    <m/>
    <m/>
    <m/>
    <s v="6500 S  VERMONT                      AV"/>
    <m/>
    <n v="33.980800000000002"/>
    <n v="-118.29170000000001"/>
    <n v="0"/>
    <x v="12"/>
  </r>
  <r>
    <n v="200104765"/>
    <d v="2020-01-11T00:00:00"/>
    <x v="265"/>
    <n v="900"/>
    <n v="1"/>
    <x v="1"/>
    <n v="195"/>
    <n v="1"/>
    <n v="330"/>
    <s v="BURGLARY FROM VEHICLE"/>
    <s v="1307 0344 0329 1609 1822 1414"/>
    <n v="39"/>
    <s v="M"/>
    <s v="H"/>
    <n v="103"/>
    <s v="ALLEY"/>
    <m/>
    <m/>
    <s v="IC"/>
    <s v="Invest Cont"/>
    <n v="330"/>
    <m/>
    <m/>
    <m/>
    <s v="1600    SANTEE                       ST"/>
    <m/>
    <n v="34.030900000000003"/>
    <n v="-118.26179999999999"/>
    <n v="0"/>
    <x v="12"/>
  </r>
  <r>
    <n v="201107535"/>
    <d v="2020-03-20T00:00:00"/>
    <x v="348"/>
    <n v="1630"/>
    <n v="11"/>
    <x v="7"/>
    <n v="1162"/>
    <n v="2"/>
    <n v="668"/>
    <s v="EMBEZZLEMENT, GRAND THEFT ($950.01 &amp; OVER)"/>
    <m/>
    <n v="0"/>
    <m/>
    <m/>
    <n v="203"/>
    <s v="OTHER BUSINESS"/>
    <m/>
    <m/>
    <s v="IC"/>
    <s v="Invest Cont"/>
    <n v="668"/>
    <m/>
    <m/>
    <m/>
    <s v="4500    HOLLYWOOD                    BL"/>
    <m/>
    <n v="34.098999999999997"/>
    <n v="-118.2884"/>
    <n v="0"/>
    <x v="12"/>
  </r>
  <r>
    <n v="200714387"/>
    <d v="2020-09-29T00:00:00"/>
    <x v="185"/>
    <n v="1000"/>
    <n v="7"/>
    <x v="0"/>
    <n v="737"/>
    <n v="1"/>
    <n v="341"/>
    <s v="THEFT-GRAND ($950.01 &amp; OVER)EXCPT,GUNS,FOWL,LIVESTK,PROD"/>
    <n v="344"/>
    <n v="28"/>
    <s v="F"/>
    <s v="O"/>
    <n v="502"/>
    <s v="MULTI-UNIT DWELLING (APARTMENT, DUPLEX, ETC)"/>
    <m/>
    <m/>
    <s v="IC"/>
    <s v="Invest Cont"/>
    <n v="341"/>
    <m/>
    <m/>
    <m/>
    <s v="5100    WILSHIRE                     BL"/>
    <m/>
    <n v="34.062199999999997"/>
    <n v="-118.34180000000001"/>
    <n v="0"/>
    <x v="12"/>
  </r>
  <r>
    <n v="201220832"/>
    <d v="2020-09-17T00:00:00"/>
    <x v="311"/>
    <n v="1600"/>
    <n v="12"/>
    <x v="8"/>
    <n v="1242"/>
    <n v="2"/>
    <n v="930"/>
    <s v="CRIMINAL THREATS - NO WEAPON DISPLAYED"/>
    <s v="0913 0421 0432 2021"/>
    <n v="57"/>
    <s v="M"/>
    <s v="B"/>
    <n v="121"/>
    <s v="YARD (RESIDENTIAL/BUSINESS)"/>
    <n v="511"/>
    <s v="VERBAL THREAT"/>
    <s v="IC"/>
    <s v="Invest Cont"/>
    <n v="930"/>
    <m/>
    <m/>
    <m/>
    <s v="6000    5TH                          AV"/>
    <m/>
    <n v="33.983699999999999"/>
    <n v="-118.32259999999999"/>
    <n v="0"/>
    <x v="12"/>
  </r>
  <r>
    <n v="201221526"/>
    <d v="2020-09-27T00:00:00"/>
    <x v="67"/>
    <n v="1400"/>
    <n v="12"/>
    <x v="8"/>
    <n v="1259"/>
    <n v="2"/>
    <n v="625"/>
    <s v="OTHER ASSAULT"/>
    <s v="0561 0913 0444 0416"/>
    <n v="39"/>
    <s v="F"/>
    <s v="B"/>
    <n v="502"/>
    <s v="MULTI-UNIT DWELLING (APARTMENT, DUPLEX, ETC)"/>
    <n v="400"/>
    <s v="STRONG-ARM (HANDS, FIST, FEET OR BODILY FORCE)"/>
    <s v="AO"/>
    <s v="Adult Other"/>
    <n v="625"/>
    <m/>
    <m/>
    <m/>
    <s v="7800    TOWNE                        AV"/>
    <m/>
    <n v="33.967399999999998"/>
    <n v="-118.26730000000001"/>
    <n v="0"/>
    <x v="12"/>
  </r>
  <r>
    <n v="201008926"/>
    <d v="2020-05-11T00:00:00"/>
    <x v="213"/>
    <n v="215"/>
    <n v="10"/>
    <x v="11"/>
    <n v="1043"/>
    <n v="1"/>
    <n v="420"/>
    <s v="THEFT FROM MOTOR VEHICLE - PETTY ($950 &amp; UNDER)"/>
    <s v="1822 0344 1300 1202"/>
    <n v="68"/>
    <s v="F"/>
    <s v="O"/>
    <n v="123"/>
    <s v="PARKING UNDERGROUND/BUILDING"/>
    <m/>
    <m/>
    <s v="IC"/>
    <s v="Invest Cont"/>
    <n v="420"/>
    <m/>
    <m/>
    <m/>
    <s v="5700    YOLANDA                      AV"/>
    <m/>
    <n v="34.174500000000002"/>
    <n v="-118.5407"/>
    <n v="0"/>
    <x v="12"/>
  </r>
  <r>
    <n v="200106071"/>
    <d v="2020-01-30T00:00:00"/>
    <x v="94"/>
    <n v="1750"/>
    <n v="1"/>
    <x v="1"/>
    <n v="111"/>
    <n v="1"/>
    <n v="341"/>
    <s v="THEFT-GRAND ($950.01 &amp; OVER)EXCPT,GUNS,FOWL,LIVESTK,PROD"/>
    <s v="0917 0344 2004 2032 1822"/>
    <n v="51"/>
    <s v="F"/>
    <s v="A"/>
    <n v="406"/>
    <s v="OTHER STORE"/>
    <m/>
    <m/>
    <s v="IC"/>
    <s v="Invest Cont"/>
    <n v="341"/>
    <m/>
    <m/>
    <m/>
    <s v="800 N  SPRING                       ST"/>
    <m/>
    <n v="34.061900000000001"/>
    <n v="-118.23690000000001"/>
    <n v="0"/>
    <x v="12"/>
  </r>
  <r>
    <n v="201210864"/>
    <d v="2020-04-14T00:00:00"/>
    <x v="213"/>
    <n v="100"/>
    <n v="12"/>
    <x v="8"/>
    <n v="1249"/>
    <n v="2"/>
    <n v="624"/>
    <s v="BATTERY - SIMPLE ASSAULT"/>
    <s v="0416 0605"/>
    <n v="36"/>
    <s v="M"/>
    <s v="B"/>
    <n v="101"/>
    <s v="STREET"/>
    <n v="400"/>
    <s v="STRONG-ARM (HANDS, FIST, FEET OR BODILY FORCE)"/>
    <s v="IC"/>
    <s v="Invest Cont"/>
    <n v="624"/>
    <m/>
    <m/>
    <m/>
    <s v="65TH                         ST"/>
    <s v="DENVER"/>
    <n v="33.980600000000003"/>
    <n v="-118.2838"/>
    <n v="0"/>
    <x v="12"/>
  </r>
  <r>
    <n v="201209620"/>
    <d v="2020-03-23T00:00:00"/>
    <x v="104"/>
    <n v="700"/>
    <n v="12"/>
    <x v="8"/>
    <n v="1248"/>
    <n v="1"/>
    <n v="341"/>
    <s v="THEFT-GRAND ($950.01 &amp; OVER)EXCPT,GUNS,FOWL,LIVESTK,PROD"/>
    <s v="0603 0344 0913 0337"/>
    <n v="0"/>
    <s v="X"/>
    <s v="X"/>
    <n v="203"/>
    <s v="OTHER BUSINESS"/>
    <m/>
    <m/>
    <s v="IC"/>
    <s v="Invest Cont"/>
    <n v="341"/>
    <m/>
    <m/>
    <m/>
    <s v="800 W  FLORENCE                     AV"/>
    <m/>
    <n v="33.979199999999999"/>
    <n v="-118.2893"/>
    <n v="0"/>
    <x v="12"/>
  </r>
  <r>
    <n v="200213311"/>
    <d v="2020-08-03T00:00:00"/>
    <x v="114"/>
    <n v="2020"/>
    <n v="2"/>
    <x v="5"/>
    <n v="218"/>
    <n v="1"/>
    <n v="330"/>
    <s v="BURGLARY FROM VEHICLE"/>
    <s v="1300 0344 1307 1609 0329"/>
    <n v="31"/>
    <s v="F"/>
    <s v="W"/>
    <n v="101"/>
    <s v="STREET"/>
    <m/>
    <m/>
    <s v="IC"/>
    <s v="Invest Cont"/>
    <n v="330"/>
    <m/>
    <m/>
    <m/>
    <s v="SUNSET                       BL"/>
    <s v="PORTIA                       ST"/>
    <n v="34.075499999999998"/>
    <n v="-118.2544"/>
    <n v="0"/>
    <x v="12"/>
  </r>
  <r>
    <n v="200806402"/>
    <d v="2020-02-23T00:00:00"/>
    <x v="184"/>
    <n v="1800"/>
    <n v="8"/>
    <x v="12"/>
    <n v="895"/>
    <n v="1"/>
    <n v="341"/>
    <s v="THEFT-GRAND ($950.01 &amp; OVER)EXCPT,GUNS,FOWL,LIVESTK,PROD"/>
    <s v="0344 1822"/>
    <n v="0"/>
    <s v="X"/>
    <s v="X"/>
    <n v="717"/>
    <s v="HEALTH SPA/GYM"/>
    <m/>
    <m/>
    <s v="IC"/>
    <s v="Invest Cont"/>
    <n v="341"/>
    <m/>
    <m/>
    <m/>
    <s v="3000    MOTOR                        AV"/>
    <m/>
    <n v="34.037399999999998"/>
    <n v="-118.40819999999999"/>
    <n v="0"/>
    <x v="12"/>
  </r>
  <r>
    <n v="200316812"/>
    <d v="2020-09-04T00:00:00"/>
    <x v="84"/>
    <n v="1300"/>
    <n v="3"/>
    <x v="2"/>
    <n v="396"/>
    <n v="1"/>
    <n v="420"/>
    <s v="THEFT FROM MOTOR VEHICLE - PETTY ($950 &amp; UNDER)"/>
    <m/>
    <n v="0"/>
    <m/>
    <m/>
    <n v="101"/>
    <s v="STREET"/>
    <m/>
    <m/>
    <s v="IC"/>
    <s v="Invest Cont"/>
    <n v="420"/>
    <m/>
    <m/>
    <m/>
    <s v="4100 S  VERMONT                      AV"/>
    <m/>
    <n v="34.008499999999998"/>
    <n v="-118.2915"/>
    <n v="0"/>
    <x v="12"/>
  </r>
  <r>
    <n v="200611156"/>
    <d v="2020-06-04T00:00:00"/>
    <x v="250"/>
    <n v="1"/>
    <n v="6"/>
    <x v="9"/>
    <n v="625"/>
    <n v="1"/>
    <n v="331"/>
    <s v="THEFT FROM MOTOR VEHICLE - GRAND ($950.01 AND OVER)"/>
    <s v="0344 0385 1300"/>
    <n v="54"/>
    <s v="M"/>
    <s v="V"/>
    <n v="101"/>
    <s v="STREET"/>
    <m/>
    <m/>
    <s v="IC"/>
    <s v="Invest Cont"/>
    <n v="331"/>
    <m/>
    <m/>
    <m/>
    <s v="HIGHLAND"/>
    <s v="CAMROSE"/>
    <n v="34.1083"/>
    <n v="-118.33710000000001"/>
    <n v="0"/>
    <x v="12"/>
  </r>
  <r>
    <n v="200808070"/>
    <d v="2020-04-06T00:00:00"/>
    <x v="193"/>
    <n v="1830"/>
    <n v="8"/>
    <x v="12"/>
    <n v="836"/>
    <n v="1"/>
    <n v="330"/>
    <s v="BURGLARY FROM VEHICLE"/>
    <s v="1420 0344 1822 1307 0321"/>
    <n v="35"/>
    <s v="F"/>
    <s v="W"/>
    <n v="707"/>
    <s v="GARAGE/CARPORT"/>
    <m/>
    <m/>
    <s v="IC"/>
    <s v="Invest Cont"/>
    <n v="330"/>
    <m/>
    <m/>
    <m/>
    <s v="10500    SANTA MONICA                 BL"/>
    <m/>
    <n v="34.055399999999999"/>
    <n v="-118.42659999999999"/>
    <n v="0"/>
    <x v="12"/>
  </r>
  <r>
    <n v="200120214"/>
    <d v="2020-10-28T00:00:00"/>
    <x v="229"/>
    <n v="2115"/>
    <n v="1"/>
    <x v="1"/>
    <n v="182"/>
    <n v="1"/>
    <n v="231"/>
    <s v="ASSAULT WITH DEADLY WEAPON ON POLICE OFFICER"/>
    <s v="1212 0416 0447 1822 1420"/>
    <n v="48"/>
    <s v="F"/>
    <s v="O"/>
    <n v="102"/>
    <s v="SIDEWALK"/>
    <n v="212"/>
    <s v="BOTTLE"/>
    <s v="IC"/>
    <s v="Invest Cont"/>
    <n v="231"/>
    <m/>
    <m/>
    <m/>
    <s v="FLOWER                       ST"/>
    <s v="11TH"/>
    <n v="34.042999999999999"/>
    <n v="-118.2641"/>
    <n v="0"/>
    <x v="12"/>
  </r>
  <r>
    <n v="200219019"/>
    <d v="2020-12-26T00:00:00"/>
    <x v="34"/>
    <n v="1545"/>
    <n v="2"/>
    <x v="5"/>
    <n v="245"/>
    <n v="1"/>
    <n v="210"/>
    <s v="ROBBERY"/>
    <s v="0344 0355 0337 0302 0334 1310 0312 1822"/>
    <n v="36"/>
    <s v="F"/>
    <s v="H"/>
    <n v="108"/>
    <s v="PARKING LOT"/>
    <n v="102"/>
    <s v="HAND GUN"/>
    <s v="IC"/>
    <s v="Invest Cont"/>
    <n v="210"/>
    <m/>
    <m/>
    <m/>
    <s v="2100 W  6TH                          ST"/>
    <m/>
    <n v="34.0595"/>
    <n v="-118.2749"/>
    <n v="0"/>
    <x v="12"/>
  </r>
  <r>
    <n v="200917534"/>
    <d v="2020-11-21T00:00:00"/>
    <x v="92"/>
    <n v="1930"/>
    <n v="9"/>
    <x v="3"/>
    <n v="998"/>
    <n v="1"/>
    <n v="440"/>
    <s v="THEFT PLAIN - PETTY ($950 &amp; UNDER)"/>
    <n v="394"/>
    <n v="43"/>
    <s v="M"/>
    <s v="O"/>
    <n v="121"/>
    <s v="YARD (RESIDENTIAL/BUSINESS)"/>
    <m/>
    <m/>
    <s v="IC"/>
    <s v="Invest Cont"/>
    <n v="440"/>
    <m/>
    <m/>
    <m/>
    <s v="13100    VALLEY VISTA                 BL"/>
    <m/>
    <n v="34.144799999999996"/>
    <n v="-118.4186"/>
    <n v="0"/>
    <x v="12"/>
  </r>
  <r>
    <n v="200119672"/>
    <d v="2020-10-19T00:00:00"/>
    <x v="365"/>
    <n v="1210"/>
    <n v="1"/>
    <x v="1"/>
    <n v="191"/>
    <n v="1"/>
    <n v="510"/>
    <s v="VEHICLE - STOLEN"/>
    <m/>
    <n v="0"/>
    <m/>
    <m/>
    <n v="707"/>
    <s v="GARAGE/CARPORT"/>
    <m/>
    <m/>
    <s v="IC"/>
    <s v="Invest Cont"/>
    <n v="510"/>
    <m/>
    <m/>
    <m/>
    <s v="600 W  WASHINGTON                   BL"/>
    <m/>
    <n v="34.038800000000002"/>
    <n v="-118.2717"/>
    <n v="0"/>
    <x v="12"/>
  </r>
  <r>
    <n v="200709227"/>
    <d v="2020-05-14T00:00:00"/>
    <x v="80"/>
    <n v="1100"/>
    <n v="7"/>
    <x v="0"/>
    <n v="784"/>
    <n v="1"/>
    <n v="510"/>
    <s v="VEHICLE - STOLEN"/>
    <m/>
    <n v="0"/>
    <m/>
    <m/>
    <n v="101"/>
    <s v="STREET"/>
    <m/>
    <m/>
    <s v="IC"/>
    <s v="Invest Cont"/>
    <n v="510"/>
    <m/>
    <m/>
    <m/>
    <s v="1900 S  ORANGE                       DR"/>
    <m/>
    <n v="34.040799999999997"/>
    <n v="-118.3497"/>
    <n v="0"/>
    <x v="12"/>
  </r>
  <r>
    <n v="200916086"/>
    <d v="2020-10-18T00:00:00"/>
    <x v="365"/>
    <n v="1900"/>
    <n v="9"/>
    <x v="3"/>
    <n v="943"/>
    <n v="1"/>
    <n v="510"/>
    <s v="VEHICLE - STOLEN"/>
    <m/>
    <n v="0"/>
    <s v="M"/>
    <m/>
    <n v="101"/>
    <s v="STREET"/>
    <m/>
    <m/>
    <s v="IC"/>
    <s v="Invest Cont"/>
    <n v="510"/>
    <m/>
    <m/>
    <m/>
    <s v="BURBANK                      BL"/>
    <s v="TYRONE                       AV"/>
    <n v="34.1721"/>
    <n v="-118.4443"/>
    <n v="0"/>
    <x v="12"/>
  </r>
  <r>
    <n v="200408758"/>
    <d v="2020-05-10T00:00:00"/>
    <x v="39"/>
    <n v="1900"/>
    <n v="4"/>
    <x v="4"/>
    <n v="449"/>
    <n v="2"/>
    <n v="930"/>
    <s v="CRIMINAL THREATS - NO WEAPON DISPLAYED"/>
    <s v="0913 0556 0443 2004"/>
    <n v="29"/>
    <s v="M"/>
    <s v="H"/>
    <n v="501"/>
    <s v="SINGLE FAMILY DWELLING"/>
    <n v="511"/>
    <s v="VERBAL THREAT"/>
    <s v="IC"/>
    <s v="Invest Cont"/>
    <n v="930"/>
    <m/>
    <m/>
    <m/>
    <s v="2700    WABASH                       AV"/>
    <m/>
    <n v="34.052700000000002"/>
    <n v="-118.1969"/>
    <n v="0"/>
    <x v="12"/>
  </r>
  <r>
    <n v="200219141"/>
    <d v="2020-12-30T00:00:00"/>
    <x v="358"/>
    <n v="100"/>
    <n v="2"/>
    <x v="5"/>
    <n v="266"/>
    <n v="1"/>
    <n v="230"/>
    <s v="ASSAULT WITH DEADLY WEAPON, AGGRAVATED ASSAULT"/>
    <s v="1407 1822 0216 1100 0430 1310 0334 0906"/>
    <n v="26"/>
    <s v="F"/>
    <s v="H"/>
    <n v="101"/>
    <s v="STREET"/>
    <n v="102"/>
    <s v="HAND GUN"/>
    <s v="IC"/>
    <s v="Invest Cont"/>
    <n v="230"/>
    <n v="998"/>
    <m/>
    <m/>
    <s v="7TH"/>
    <s v="BURLINGTON"/>
    <n v="34.055"/>
    <n v="-118.2735"/>
    <n v="0"/>
    <x v="12"/>
  </r>
  <r>
    <n v="200316906"/>
    <d v="2020-09-06T00:00:00"/>
    <x v="256"/>
    <n v="335"/>
    <n v="3"/>
    <x v="2"/>
    <n v="314"/>
    <n v="2"/>
    <n v="624"/>
    <s v="BATTERY - SIMPLE ASSAULT"/>
    <s v="0913 0361 0416 0446"/>
    <n v="27"/>
    <s v="M"/>
    <s v="H"/>
    <n v="103"/>
    <s v="ALLEY"/>
    <n v="400"/>
    <s v="STRONG-ARM (HANDS, FIST, FEET OR BODILY FORCE)"/>
    <s v="IC"/>
    <s v="Invest Cont"/>
    <n v="624"/>
    <m/>
    <m/>
    <m/>
    <s v="3100 W  27TH                         ST"/>
    <m/>
    <n v="34.0306"/>
    <n v="-118.3182"/>
    <n v="0"/>
    <x v="12"/>
  </r>
  <r>
    <n v="200616028"/>
    <d v="2020-09-28T00:00:00"/>
    <x v="294"/>
    <n v="2130"/>
    <n v="6"/>
    <x v="9"/>
    <n v="643"/>
    <n v="2"/>
    <n v="900"/>
    <s v="VIOLATION OF COURT ORDER"/>
    <s v="0913 2038"/>
    <n v="53"/>
    <s v="F"/>
    <s v="W"/>
    <n v="501"/>
    <s v="SINGLE FAMILY DWELLING"/>
    <m/>
    <m/>
    <s v="AA"/>
    <s v="Adult Arrest"/>
    <n v="900"/>
    <m/>
    <m/>
    <m/>
    <s v="7400 W  HOLLYWOOD                    BL"/>
    <m/>
    <n v="34.101599999999998"/>
    <n v="-118.3506"/>
    <n v="1"/>
    <x v="12"/>
  </r>
  <r>
    <n v="200516853"/>
    <d v="2020-11-19T00:00:00"/>
    <x v="278"/>
    <n v="1800"/>
    <n v="5"/>
    <x v="10"/>
    <n v="517"/>
    <n v="1"/>
    <n v="510"/>
    <s v="VEHICLE - STOLEN"/>
    <m/>
    <n v="0"/>
    <m/>
    <m/>
    <n v="101"/>
    <s v="STREET"/>
    <m/>
    <m/>
    <s v="IC"/>
    <s v="Invest Cont"/>
    <n v="510"/>
    <m/>
    <m/>
    <m/>
    <s v="1200 N  BANNING                      BL"/>
    <m/>
    <n v="33.786999999999999"/>
    <n v="-118.2585"/>
    <n v="0"/>
    <x v="12"/>
  </r>
  <r>
    <n v="200320974"/>
    <d v="2020-11-27T00:00:00"/>
    <x v="47"/>
    <n v="2330"/>
    <n v="3"/>
    <x v="2"/>
    <n v="399"/>
    <n v="1"/>
    <n v="236"/>
    <s v="INTIMATE PARTNER - AGGRAVATED ASSAULT"/>
    <s v="2000 1814 0913 0408"/>
    <n v="25"/>
    <s v="F"/>
    <s v="B"/>
    <n v="502"/>
    <s v="MULTI-UNIT DWELLING (APARTMENT, DUPLEX, ETC)"/>
    <n v="400"/>
    <s v="STRONG-ARM (HANDS, FIST, FEET OR BODILY FORCE)"/>
    <s v="IC"/>
    <s v="Invest Cont"/>
    <n v="236"/>
    <m/>
    <m/>
    <m/>
    <s v="4200 S  FIGUEROA                     ST"/>
    <m/>
    <n v="34.007300000000001"/>
    <n v="-118.28270000000001"/>
    <n v="0"/>
    <x v="12"/>
  </r>
  <r>
    <n v="200106301"/>
    <d v="2020-02-02T00:00:00"/>
    <x v="240"/>
    <n v="1500"/>
    <n v="1"/>
    <x v="1"/>
    <n v="111"/>
    <n v="1"/>
    <n v="310"/>
    <s v="BURGLARY"/>
    <s v="1414 1822 1606 0344"/>
    <n v="32"/>
    <s v="M"/>
    <s v="B"/>
    <n v="502"/>
    <s v="MULTI-UNIT DWELLING (APARTMENT, DUPLEX, ETC)"/>
    <m/>
    <m/>
    <s v="IC"/>
    <s v="Invest Cont"/>
    <n v="310"/>
    <m/>
    <m/>
    <m/>
    <s v="500 N  FIGUEROA                     ST"/>
    <m/>
    <n v="34.061700000000002"/>
    <n v="-118.2469"/>
    <n v="0"/>
    <x v="12"/>
  </r>
  <r>
    <n v="200809652"/>
    <d v="2020-05-19T00:00:00"/>
    <x v="329"/>
    <n v="1730"/>
    <n v="8"/>
    <x v="12"/>
    <n v="813"/>
    <n v="1"/>
    <n v="440"/>
    <s v="THEFT PLAIN - PETTY ($950 &amp; UNDER)"/>
    <s v="1822 0377 2032 1606 0930 0344 1251"/>
    <n v="20"/>
    <s v="F"/>
    <s v="W"/>
    <n v="504"/>
    <s v="OTHER RESIDENCE"/>
    <m/>
    <m/>
    <s v="IC"/>
    <s v="Invest Cont"/>
    <n v="440"/>
    <m/>
    <m/>
    <m/>
    <s v="12100 W  SUNSET                       BL"/>
    <m/>
    <n v="34.073799999999999"/>
    <n v="-118.4768"/>
    <n v="0"/>
    <x v="12"/>
  </r>
  <r>
    <n v="200714692"/>
    <d v="2020-10-09T00:00:00"/>
    <x v="212"/>
    <n v="2100"/>
    <n v="7"/>
    <x v="0"/>
    <n v="732"/>
    <n v="1"/>
    <n v="510"/>
    <s v="VEHICLE - STOLEN"/>
    <m/>
    <n v="0"/>
    <m/>
    <m/>
    <n v="101"/>
    <s v="STREET"/>
    <m/>
    <m/>
    <s v="AA"/>
    <s v="Adult Arrest"/>
    <n v="510"/>
    <m/>
    <m/>
    <m/>
    <s v="6500 W  5TH                          ST"/>
    <m/>
    <n v="34.068300000000001"/>
    <n v="-118.36920000000001"/>
    <n v="1"/>
    <x v="12"/>
  </r>
  <r>
    <n v="200211019"/>
    <d v="2020-06-06T00:00:00"/>
    <x v="43"/>
    <n v="1137"/>
    <n v="2"/>
    <x v="5"/>
    <n v="201"/>
    <n v="1"/>
    <n v="440"/>
    <s v="THEFT PLAIN - PETTY ($950 &amp; UNDER)"/>
    <s v="0344 0394"/>
    <n v="38"/>
    <s v="M"/>
    <s v="W"/>
    <n v="502"/>
    <s v="MULTI-UNIT DWELLING (APARTMENT, DUPLEX, ETC)"/>
    <m/>
    <m/>
    <s v="IC"/>
    <s v="Invest Cont"/>
    <n v="440"/>
    <m/>
    <m/>
    <m/>
    <s v="900 N  MARIPOSA                     AV"/>
    <m/>
    <n v="34.0869"/>
    <n v="-118.29900000000001"/>
    <n v="0"/>
    <x v="12"/>
  </r>
  <r>
    <n v="200613043"/>
    <d v="2020-07-24T00:00:00"/>
    <x v="148"/>
    <n v="1030"/>
    <n v="6"/>
    <x v="9"/>
    <n v="636"/>
    <n v="1"/>
    <n v="330"/>
    <s v="BURGLARY FROM VEHICLE"/>
    <s v="0344 0321"/>
    <n v="25"/>
    <s v="M"/>
    <s v="H"/>
    <n v="707"/>
    <s v="GARAGE/CARPORT"/>
    <m/>
    <m/>
    <s v="IC"/>
    <s v="Invest Cont"/>
    <n v="330"/>
    <m/>
    <m/>
    <m/>
    <s v="1700 N  HIGHLAND                     AV"/>
    <m/>
    <n v="34.101599999999998"/>
    <n v="-118.3387"/>
    <n v="0"/>
    <x v="12"/>
  </r>
  <r>
    <n v="201109767"/>
    <d v="2020-05-26T00:00:00"/>
    <x v="88"/>
    <n v="2310"/>
    <n v="11"/>
    <x v="7"/>
    <n v="1102"/>
    <n v="1"/>
    <n v="648"/>
    <s v="ARSON"/>
    <n v="2004"/>
    <n v="0"/>
    <s v="X"/>
    <s v="X"/>
    <n v="109"/>
    <s v="PARK/PLAYGROUND"/>
    <n v="506"/>
    <s v="FIRE"/>
    <s v="IC"/>
    <s v="Invest Cont"/>
    <n v="648"/>
    <m/>
    <m/>
    <m/>
    <s v="BRUNSWICK"/>
    <s v="LOS FELIZ"/>
    <n v="34.126800000000003"/>
    <n v="-118.2671"/>
    <n v="0"/>
    <x v="12"/>
  </r>
  <r>
    <n v="200304857"/>
    <d v="2020-01-16T00:00:00"/>
    <x v="188"/>
    <n v="2350"/>
    <n v="3"/>
    <x v="2"/>
    <n v="399"/>
    <n v="2"/>
    <n v="745"/>
    <s v="VANDALISM - MISDEAMEANOR ($399 OR UNDER)"/>
    <s v="0329 1307 1609 0342 1309 1822"/>
    <n v="19"/>
    <s v="M"/>
    <s v="H"/>
    <n v="122"/>
    <s v="VEHICLE, PASSENGER/TRUCK"/>
    <m/>
    <m/>
    <s v="IC"/>
    <s v="Invest Cont"/>
    <n v="745"/>
    <m/>
    <m/>
    <m/>
    <s v="4300 S  FIGUEROA                     ST"/>
    <m/>
    <n v="34.005400000000002"/>
    <n v="-118.28270000000001"/>
    <n v="0"/>
    <x v="12"/>
  </r>
  <r>
    <n v="200508835"/>
    <d v="2020-04-29T00:00:00"/>
    <x v="316"/>
    <n v="645"/>
    <n v="5"/>
    <x v="10"/>
    <n v="557"/>
    <n v="1"/>
    <n v="442"/>
    <s v="SHOPLIFTING - PETTY THEFT ($950 &amp; UNDER)"/>
    <s v="0325 0344 1236 0216 0207"/>
    <n v="0"/>
    <s v="M"/>
    <s v="O"/>
    <n v="203"/>
    <s v="OTHER BUSINESS"/>
    <m/>
    <m/>
    <s v="IC"/>
    <s v="Invest Cont"/>
    <n v="442"/>
    <m/>
    <m/>
    <m/>
    <s v="100 N  GAFFEY                       ST"/>
    <m/>
    <n v="33.743299999999998"/>
    <n v="-118.2923"/>
    <n v="0"/>
    <x v="12"/>
  </r>
  <r>
    <n v="201115688"/>
    <d v="2020-11-13T00:00:00"/>
    <x v="55"/>
    <n v="2030"/>
    <n v="11"/>
    <x v="7"/>
    <n v="1172"/>
    <n v="1"/>
    <n v="510"/>
    <s v="VEHICLE - STOLEN"/>
    <m/>
    <n v="0"/>
    <m/>
    <m/>
    <n v="101"/>
    <s v="STREET"/>
    <m/>
    <m/>
    <s v="AA"/>
    <s v="Adult Arrest"/>
    <n v="510"/>
    <m/>
    <m/>
    <m/>
    <s v="1700    SILVER LAKE                  BL"/>
    <m/>
    <n v="34.089300000000001"/>
    <n v="-118.2685"/>
    <n v="1"/>
    <x v="12"/>
  </r>
  <r>
    <n v="200908195"/>
    <d v="2020-04-06T00:00:00"/>
    <x v="136"/>
    <n v="45"/>
    <n v="9"/>
    <x v="3"/>
    <n v="974"/>
    <n v="1"/>
    <n v="310"/>
    <s v="BURGLARY"/>
    <s v="0329 0358 1420 1610"/>
    <n v="54"/>
    <s v="M"/>
    <s v="O"/>
    <n v="203"/>
    <s v="OTHER BUSINESS"/>
    <m/>
    <m/>
    <s v="IC"/>
    <s v="Invest Cont"/>
    <n v="310"/>
    <m/>
    <m/>
    <m/>
    <s v="14600    VENTURA                      BL"/>
    <m/>
    <n v="34.154699999999998"/>
    <n v="-118.453"/>
    <n v="0"/>
    <x v="12"/>
  </r>
  <r>
    <n v="201200924"/>
    <d v="2020-10-04T00:00:00"/>
    <x v="76"/>
    <n v="1030"/>
    <n v="12"/>
    <x v="8"/>
    <n v="1258"/>
    <n v="2"/>
    <n v="930"/>
    <s v="CRIMINAL THREATS - NO WEAPON DISPLAYED"/>
    <s v="1402 1407 1419 0421 0561"/>
    <n v="55"/>
    <s v="M"/>
    <s v="B"/>
    <n v="501"/>
    <s v="SINGLE FAMILY DWELLING"/>
    <n v="511"/>
    <s v="VERBAL THREAT"/>
    <s v="AA"/>
    <s v="Adult Arrest"/>
    <n v="930"/>
    <n v="998"/>
    <m/>
    <m/>
    <s v="100 W  78TH                         ST"/>
    <m/>
    <n v="33.968899999999998"/>
    <n v="-118.2739"/>
    <n v="1"/>
    <x v="12"/>
  </r>
  <r>
    <n v="200709341"/>
    <d v="2020-05-17T00:00:00"/>
    <x v="135"/>
    <n v="1500"/>
    <n v="7"/>
    <x v="0"/>
    <n v="753"/>
    <n v="1"/>
    <n v="310"/>
    <s v="BURGLARY"/>
    <s v="0344 1606"/>
    <n v="0"/>
    <s v="M"/>
    <s v="O"/>
    <n v="203"/>
    <s v="OTHER BUSINESS"/>
    <m/>
    <m/>
    <s v="IC"/>
    <s v="Invest Cont"/>
    <n v="310"/>
    <m/>
    <m/>
    <m/>
    <s v="6000 W  OLYMPIC                      BL"/>
    <m/>
    <n v="34.058"/>
    <n v="-118.3627"/>
    <n v="0"/>
    <x v="12"/>
  </r>
  <r>
    <n v="201013486"/>
    <d v="2020-09-27T00:00:00"/>
    <x v="272"/>
    <n v="2100"/>
    <n v="10"/>
    <x v="11"/>
    <n v="1039"/>
    <n v="2"/>
    <n v="745"/>
    <s v="VANDALISM - MISDEAMEANOR ($399 OR UNDER)"/>
    <s v="0329 1822"/>
    <n v="23"/>
    <s v="F"/>
    <s v="H"/>
    <n v="122"/>
    <s v="VEHICLE, PASSENGER/TRUCK"/>
    <m/>
    <m/>
    <s v="IC"/>
    <s v="Invest Cont"/>
    <n v="745"/>
    <m/>
    <m/>
    <m/>
    <s v="6700    DENSMORE                     AV"/>
    <m/>
    <n v="34.192300000000003"/>
    <n v="-118.4772"/>
    <n v="0"/>
    <x v="12"/>
  </r>
  <r>
    <n v="201209836"/>
    <d v="2020-03-18T00:00:00"/>
    <x v="305"/>
    <n v="1200"/>
    <n v="12"/>
    <x v="8"/>
    <n v="1257"/>
    <n v="1"/>
    <n v="815"/>
    <s v="SEXUAL PENETRATION W/FOREIGN OBJECT"/>
    <s v="1251 1258 0500 0515 2024 1822"/>
    <n v="6"/>
    <s v="F"/>
    <s v="H"/>
    <n v="704"/>
    <s v="ELEMENTARY SCHOOL"/>
    <n v="400"/>
    <s v="STRONG-ARM (HANDS, FIST, FEET OR BODILY FORCE)"/>
    <s v="IC"/>
    <s v="Invest Cont"/>
    <n v="812"/>
    <n v="815"/>
    <m/>
    <m/>
    <s v="800 W  77TH                         ST"/>
    <m/>
    <n v="33.969799999999999"/>
    <n v="-118.2871"/>
    <n v="0"/>
    <x v="12"/>
  </r>
  <r>
    <n v="201220564"/>
    <d v="2020-09-13T00:00:00"/>
    <x v="260"/>
    <n v="1400"/>
    <n v="12"/>
    <x v="8"/>
    <n v="1204"/>
    <n v="2"/>
    <n v="901"/>
    <s v="VIOLATION OF RESTRAINING ORDER"/>
    <s v="2038 0319 0913 1202"/>
    <n v="69"/>
    <s v="M"/>
    <s v="B"/>
    <n v="501"/>
    <s v="SINGLE FAMILY DWELLING"/>
    <m/>
    <m/>
    <s v="AA"/>
    <s v="Adult Arrest"/>
    <n v="901"/>
    <m/>
    <m/>
    <m/>
    <s v="1100 W  47TH                         ST"/>
    <m/>
    <n v="34.000599999999999"/>
    <n v="-118.2948"/>
    <n v="1"/>
    <x v="12"/>
  </r>
  <r>
    <n v="201211652"/>
    <d v="2020-04-27T00:00:00"/>
    <x v="179"/>
    <n v="140"/>
    <n v="12"/>
    <x v="8"/>
    <n v="1253"/>
    <n v="2"/>
    <n v="740"/>
    <s v="VANDALISM - FELONY ($400 &amp; OVER, ALL CHURCH VANDALISMS)"/>
    <n v="329"/>
    <n v="35"/>
    <s v="F"/>
    <s v="H"/>
    <n v="501"/>
    <s v="SINGLE FAMILY DWELLING"/>
    <n v="500"/>
    <s v="UNKNOWN WEAPON/OTHER WEAPON"/>
    <s v="IC"/>
    <s v="Invest Cont"/>
    <n v="740"/>
    <m/>
    <m/>
    <m/>
    <s v="1900 W  77TH                         ST"/>
    <m/>
    <n v="33.97"/>
    <n v="-118.3112"/>
    <n v="0"/>
    <x v="12"/>
  </r>
  <r>
    <n v="201213136"/>
    <d v="2020-05-19T00:00:00"/>
    <x v="135"/>
    <n v="1300"/>
    <n v="12"/>
    <x v="8"/>
    <n v="1207"/>
    <n v="1"/>
    <n v="510"/>
    <s v="VEHICLE - STOLEN"/>
    <m/>
    <n v="0"/>
    <m/>
    <m/>
    <n v="101"/>
    <s v="STREET"/>
    <m/>
    <m/>
    <s v="IC"/>
    <s v="Invest Cont"/>
    <n v="510"/>
    <m/>
    <m/>
    <m/>
    <s v="800 W  50TH                         PL"/>
    <m/>
    <n v="33.997"/>
    <n v="-118.2871"/>
    <n v="0"/>
    <x v="12"/>
  </r>
  <r>
    <n v="200217606"/>
    <d v="2020-11-19T00:00:00"/>
    <x v="278"/>
    <n v="2000"/>
    <n v="2"/>
    <x v="5"/>
    <n v="245"/>
    <n v="1"/>
    <n v="420"/>
    <s v="THEFT FROM MOTOR VEHICLE - PETTY ($950 &amp; UNDER)"/>
    <m/>
    <n v="0"/>
    <m/>
    <m/>
    <n v="101"/>
    <s v="STREET"/>
    <m/>
    <m/>
    <s v="IC"/>
    <s v="Invest Cont"/>
    <n v="420"/>
    <m/>
    <m/>
    <m/>
    <s v="LAKE                         ST"/>
    <s v="OCEANVIEW                    AV"/>
    <n v="34.061"/>
    <n v="-118.2775"/>
    <n v="0"/>
    <x v="12"/>
  </r>
  <r>
    <n v="200210188"/>
    <d v="2020-05-14T00:00:00"/>
    <x v="78"/>
    <n v="2230"/>
    <n v="2"/>
    <x v="5"/>
    <n v="295"/>
    <n v="2"/>
    <n v="745"/>
    <s v="VANDALISM - MISDEAMEANOR ($399 OR UNDER)"/>
    <s v="1300 0329 0342 0913 1817 1310"/>
    <n v="24"/>
    <s v="F"/>
    <s v="H"/>
    <n v="122"/>
    <s v="VEHICLE, PASSENGER/TRUCK"/>
    <m/>
    <m/>
    <s v="IC"/>
    <s v="Invest Cont"/>
    <n v="745"/>
    <m/>
    <m/>
    <m/>
    <s v="UNION                        AV"/>
    <s v="VENICE                       BL"/>
    <n v="34.041600000000003"/>
    <n v="-118.2791"/>
    <n v="0"/>
    <x v="12"/>
  </r>
  <r>
    <n v="200610633"/>
    <d v="2020-05-26T00:00:00"/>
    <x v="359"/>
    <n v="1055"/>
    <n v="6"/>
    <x v="9"/>
    <n v="646"/>
    <n v="1"/>
    <n v="230"/>
    <s v="ASSAULT WITH DEADLY WEAPON, AGGRAVATED ASSAULT"/>
    <s v="0450 1100 1309 1822"/>
    <n v="26"/>
    <s v="M"/>
    <s v="B"/>
    <n v="102"/>
    <s v="SIDEWALK"/>
    <n v="500"/>
    <s v="UNKNOWN WEAPON/OTHER WEAPON"/>
    <s v="IC"/>
    <s v="Invest Cont"/>
    <n v="230"/>
    <m/>
    <m/>
    <m/>
    <s v="HOLLYWOOD                    BL"/>
    <s v="WHITLEY                      AV"/>
    <n v="34.101599999999998"/>
    <n v="-118.33329999999999"/>
    <n v="0"/>
    <x v="12"/>
  </r>
  <r>
    <n v="200506414"/>
    <d v="2020-02-26T00:00:00"/>
    <x v="309"/>
    <n v="830"/>
    <n v="5"/>
    <x v="10"/>
    <n v="567"/>
    <n v="2"/>
    <n v="627"/>
    <s v="CHILD ABUSE (PHYSICAL) - SIMPLE ASSAULT"/>
    <s v="1257 0400 1251 1822"/>
    <n v="5"/>
    <s v="M"/>
    <s v="W"/>
    <n v="704"/>
    <s v="ELEMENTARY SCHOOL"/>
    <n v="400"/>
    <s v="STRONG-ARM (HANDS, FIST, FEET OR BODILY FORCE)"/>
    <s v="IC"/>
    <s v="Invest Cont"/>
    <n v="627"/>
    <m/>
    <m/>
    <m/>
    <s v="1500 S  MESA                         ST"/>
    <m/>
    <n v="33.730600000000003"/>
    <n v="-118.28570000000001"/>
    <n v="0"/>
    <x v="12"/>
  </r>
  <r>
    <n v="200709111"/>
    <d v="2020-05-10T00:00:00"/>
    <x v="39"/>
    <n v="1425"/>
    <n v="7"/>
    <x v="0"/>
    <n v="762"/>
    <n v="2"/>
    <n v="888"/>
    <s v="TRESPASSING"/>
    <s v="1402 1501"/>
    <n v="63"/>
    <s v="F"/>
    <s v="B"/>
    <n v="501"/>
    <s v="SINGLE FAMILY DWELLING"/>
    <m/>
    <m/>
    <s v="IC"/>
    <s v="Invest Cont"/>
    <n v="888"/>
    <n v="998"/>
    <m/>
    <m/>
    <s v="5900    AIRDROME                     ST"/>
    <m/>
    <n v="34.0458"/>
    <n v="-118.3691"/>
    <n v="0"/>
    <x v="12"/>
  </r>
  <r>
    <n v="200605131"/>
    <d v="2020-01-25T00:00:00"/>
    <x v="254"/>
    <n v="610"/>
    <n v="6"/>
    <x v="9"/>
    <n v="645"/>
    <n v="1"/>
    <n v="310"/>
    <s v="BURGLARY"/>
    <s v="1601 0344"/>
    <n v="0"/>
    <s v="X"/>
    <s v="X"/>
    <n v="203"/>
    <s v="OTHER BUSINESS"/>
    <m/>
    <m/>
    <s v="IC"/>
    <s v="Invest Cont"/>
    <n v="310"/>
    <m/>
    <m/>
    <m/>
    <s v="1300 N  HIGHLAND                     AV"/>
    <m/>
    <n v="34.1006"/>
    <n v="-118.3417"/>
    <n v="0"/>
    <x v="12"/>
  </r>
  <r>
    <n v="201223679"/>
    <d v="2020-11-01T00:00:00"/>
    <x v="345"/>
    <n v="100"/>
    <n v="12"/>
    <x v="8"/>
    <n v="1213"/>
    <n v="1"/>
    <n v="510"/>
    <s v="VEHICLE - STOLEN"/>
    <m/>
    <n v="0"/>
    <m/>
    <m/>
    <n v="101"/>
    <s v="STREET"/>
    <m/>
    <m/>
    <s v="IC"/>
    <s v="Invest Cont"/>
    <n v="510"/>
    <m/>
    <m/>
    <m/>
    <s v="1900 W  54TH                         ST"/>
    <m/>
    <n v="33.993200000000002"/>
    <n v="-118.3117"/>
    <n v="0"/>
    <x v="12"/>
  </r>
  <r>
    <n v="200410466"/>
    <d v="2020-07-04T00:00:00"/>
    <x v="11"/>
    <n v="30"/>
    <n v="4"/>
    <x v="4"/>
    <n v="466"/>
    <n v="2"/>
    <n v="624"/>
    <s v="BATTERY - SIMPLE ASSAULT"/>
    <s v="0553 0444 0446"/>
    <n v="47"/>
    <s v="F"/>
    <s v="H"/>
    <n v="501"/>
    <s v="SINGLE FAMILY DWELLING"/>
    <n v="400"/>
    <s v="STRONG-ARM (HANDS, FIST, FEET OR BODILY FORCE)"/>
    <s v="AO"/>
    <s v="Adult Other"/>
    <n v="624"/>
    <m/>
    <m/>
    <m/>
    <s v="2900 E  1ST                          ST"/>
    <m/>
    <n v="34.043599999999998"/>
    <n v="-118.2051"/>
    <n v="0"/>
    <x v="12"/>
  </r>
  <r>
    <n v="200607952"/>
    <d v="2020-03-15T00:00:00"/>
    <x v="342"/>
    <n v="1655"/>
    <n v="6"/>
    <x v="9"/>
    <n v="678"/>
    <n v="1"/>
    <n v="230"/>
    <s v="ASSAULT WITH DEADLY WEAPON, AGGRAVATED ASSAULT"/>
    <s v="0400 0416 0302 1822 1402"/>
    <n v="56"/>
    <s v="M"/>
    <s v="A"/>
    <n v="101"/>
    <s v="STREET"/>
    <n v="102"/>
    <s v="HAND GUN"/>
    <s v="IC"/>
    <s v="Invest Cont"/>
    <n v="230"/>
    <n v="998"/>
    <m/>
    <m/>
    <s v="SUNSET"/>
    <s v="VINE"/>
    <n v="34.086399999999998"/>
    <n v="-118.30589999999999"/>
    <n v="0"/>
    <x v="12"/>
  </r>
  <r>
    <n v="201108496"/>
    <d v="2020-04-19T00:00:00"/>
    <x v="140"/>
    <n v="1900"/>
    <n v="11"/>
    <x v="7"/>
    <n v="1162"/>
    <n v="1"/>
    <n v="230"/>
    <s v="ASSAULT WITH DEADLY WEAPON, AGGRAVATED ASSAULT"/>
    <s v="0416 0417 1822"/>
    <n v="0"/>
    <s v="M"/>
    <s v="H"/>
    <n v="109"/>
    <s v="PARK/PLAYGROUND"/>
    <n v="400"/>
    <s v="STRONG-ARM (HANDS, FIST, FEET OR BODILY FORCE)"/>
    <s v="AO"/>
    <s v="Adult Other"/>
    <n v="230"/>
    <m/>
    <m/>
    <m/>
    <s v="1300 N  VERMONT                      AV"/>
    <m/>
    <n v="34.095599999999997"/>
    <n v="-118.29179999999999"/>
    <n v="0"/>
    <x v="12"/>
  </r>
  <r>
    <n v="201225895"/>
    <d v="2020-12-06T00:00:00"/>
    <x v="121"/>
    <n v="940"/>
    <n v="12"/>
    <x v="8"/>
    <n v="1267"/>
    <n v="1"/>
    <n v="341"/>
    <s v="THEFT-GRAND ($950.01 &amp; OVER)EXCPT,GUNS,FOWL,LIVESTK,PROD"/>
    <s v="0342 1309 1822 0344"/>
    <n v="0"/>
    <s v="X"/>
    <s v="X"/>
    <n v="222"/>
    <s v="LAUNDROMAT"/>
    <m/>
    <m/>
    <s v="AO"/>
    <s v="Adult Other"/>
    <n v="341"/>
    <m/>
    <m/>
    <m/>
    <s v="8400 S  FIGUEROA                     ST"/>
    <m/>
    <n v="33.962699999999998"/>
    <n v="-118.28270000000001"/>
    <n v="0"/>
    <x v="12"/>
  </r>
  <r>
    <n v="200513283"/>
    <d v="2020-08-22T00:00:00"/>
    <x v="223"/>
    <n v="2130"/>
    <n v="5"/>
    <x v="10"/>
    <n v="528"/>
    <n v="1"/>
    <n v="230"/>
    <s v="ASSAULT WITH DEADLY WEAPON, AGGRAVATED ASSAULT"/>
    <s v="0342 0408 0416 0429 0432 0556 0913 0602 2002"/>
    <n v="20"/>
    <s v="M"/>
    <s v="H"/>
    <n v="509"/>
    <s v="MOBILE HOME/TRAILERS/CONSTRUCTION TRAILERS/RV'S/MOTORHOME"/>
    <n v="309"/>
    <s v="BOARD"/>
    <s v="IC"/>
    <s v="Invest Cont"/>
    <n v="230"/>
    <m/>
    <m/>
    <m/>
    <s v="900 E  DENNI                        ST"/>
    <m/>
    <n v="33.785200000000003"/>
    <n v="-118.252"/>
    <n v="0"/>
    <x v="12"/>
  </r>
  <r>
    <n v="200517874"/>
    <d v="2020-12-16T00:00:00"/>
    <x v="98"/>
    <n v="1050"/>
    <n v="5"/>
    <x v="10"/>
    <n v="558"/>
    <n v="2"/>
    <n v="624"/>
    <s v="BATTERY - SIMPLE ASSAULT"/>
    <s v="0400 2004 0445 1822"/>
    <n v="41"/>
    <s v="M"/>
    <s v="H"/>
    <n v="707"/>
    <s v="GARAGE/CARPORT"/>
    <n v="400"/>
    <s v="STRONG-ARM (HANDS, FIST, FEET OR BODILY FORCE)"/>
    <s v="IC"/>
    <s v="Invest Cont"/>
    <n v="624"/>
    <m/>
    <m/>
    <m/>
    <s v="600 N  MESA                         ST"/>
    <m/>
    <n v="33.747799999999998"/>
    <n v="-118.28570000000001"/>
    <n v="0"/>
    <x v="12"/>
  </r>
  <r>
    <n v="201115396"/>
    <d v="2020-10-31T00:00:00"/>
    <x v="163"/>
    <n v="1"/>
    <n v="11"/>
    <x v="7"/>
    <n v="1133"/>
    <n v="1"/>
    <n v="235"/>
    <s v="CHILD ABUSE (PHYSICAL) - AGGRAVATED ASSAULT"/>
    <m/>
    <n v="0"/>
    <s v="F"/>
    <s v="H"/>
    <n v="501"/>
    <s v="SINGLE FAMILY DWELLING"/>
    <n v="400"/>
    <s v="STRONG-ARM (HANDS, FIST, FEET OR BODILY FORCE)"/>
    <s v="AO"/>
    <s v="Adult Other"/>
    <n v="235"/>
    <m/>
    <m/>
    <m/>
    <s v="3400    CASITAS                      AV"/>
    <m/>
    <n v="34.118400000000001"/>
    <n v="-118.2547"/>
    <n v="0"/>
    <x v="12"/>
  </r>
  <r>
    <n v="200506743"/>
    <d v="2020-03-04T00:00:00"/>
    <x v="216"/>
    <n v="1600"/>
    <n v="5"/>
    <x v="10"/>
    <n v="503"/>
    <n v="1"/>
    <n v="761"/>
    <s v="BRANDISH WEAPON"/>
    <s v="2024 1259 2000 0334 1814 0913"/>
    <n v="14"/>
    <s v="F"/>
    <s v="H"/>
    <n v="101"/>
    <s v="STREET"/>
    <n v="205"/>
    <s v="KITCHEN KNIFE"/>
    <s v="AO"/>
    <s v="Adult Other"/>
    <n v="761"/>
    <m/>
    <m/>
    <m/>
    <s v="255TH                        ST"/>
    <s v="MARIGOLD                     AV"/>
    <n v="33.7928"/>
    <n v="-118.29600000000001"/>
    <n v="0"/>
    <x v="12"/>
  </r>
  <r>
    <n v="200713147"/>
    <d v="2020-08-25T00:00:00"/>
    <x v="319"/>
    <n v="1405"/>
    <n v="7"/>
    <x v="0"/>
    <n v="783"/>
    <n v="1"/>
    <n v="210"/>
    <s v="ROBBERY"/>
    <s v="0400 0344 1402 0907"/>
    <n v="58"/>
    <s v="F"/>
    <s v="H"/>
    <n v="501"/>
    <s v="SINGLE FAMILY DWELLING"/>
    <n v="400"/>
    <s v="STRONG-ARM (HANDS, FIST, FEET OR BODILY FORCE)"/>
    <s v="AA"/>
    <s v="Adult Arrest"/>
    <n v="210"/>
    <n v="998"/>
    <m/>
    <m/>
    <s v="2100 S  COCHRAN                      AV"/>
    <m/>
    <n v="34.037100000000002"/>
    <n v="-118.3566"/>
    <n v="1"/>
    <x v="12"/>
  </r>
  <r>
    <n v="200504991"/>
    <d v="2020-01-23T00:00:00"/>
    <x v="327"/>
    <n v="1700"/>
    <n v="5"/>
    <x v="10"/>
    <n v="558"/>
    <n v="2"/>
    <n v="740"/>
    <s v="VANDALISM - FELONY ($400 &amp; OVER, ALL CHURCH VANDALISMS)"/>
    <s v="0329 1300"/>
    <n v="37"/>
    <s v="F"/>
    <s v="O"/>
    <n v="122"/>
    <s v="VEHICLE, PASSENGER/TRUCK"/>
    <m/>
    <m/>
    <s v="IC"/>
    <s v="Invest Cont"/>
    <n v="740"/>
    <m/>
    <m/>
    <m/>
    <s v="300 W  SEPULVEDA                    ST"/>
    <m/>
    <n v="33.745100000000001"/>
    <n v="-118.2835"/>
    <n v="0"/>
    <x v="12"/>
  </r>
  <r>
    <n v="200508455"/>
    <d v="2020-04-19T00:00:00"/>
    <x v="257"/>
    <n v="934"/>
    <n v="5"/>
    <x v="10"/>
    <n v="551"/>
    <n v="1"/>
    <n v="440"/>
    <s v="THEFT PLAIN - PETTY ($950 &amp; UNDER)"/>
    <s v="0907 0344 2018 1020"/>
    <n v="24"/>
    <s v="F"/>
    <s v="H"/>
    <n v="502"/>
    <s v="MULTI-UNIT DWELLING (APARTMENT, DUPLEX, ETC)"/>
    <m/>
    <m/>
    <s v="AO"/>
    <s v="Adult Other"/>
    <n v="440"/>
    <m/>
    <m/>
    <m/>
    <s v="300    MIRALESTE                    DR"/>
    <m/>
    <n v="33.741199999999999"/>
    <n v="-118.31950000000001"/>
    <n v="0"/>
    <x v="12"/>
  </r>
  <r>
    <n v="200707461"/>
    <d v="2020-03-14T00:00:00"/>
    <x v="262"/>
    <n v="1200"/>
    <n v="7"/>
    <x v="0"/>
    <n v="735"/>
    <n v="1"/>
    <n v="420"/>
    <s v="THEFT FROM MOTOR VEHICLE - PETTY ($950 &amp; UNDER)"/>
    <s v="0344 1300 1606 1251"/>
    <n v="29"/>
    <s v="F"/>
    <s v="B"/>
    <n v="707"/>
    <s v="GARAGE/CARPORT"/>
    <m/>
    <m/>
    <s v="IC"/>
    <s v="Invest Cont"/>
    <n v="420"/>
    <m/>
    <m/>
    <m/>
    <s v="600    HAUSER                       BL"/>
    <m/>
    <n v="34.064900000000002"/>
    <n v="-118.3514"/>
    <n v="0"/>
    <x v="12"/>
  </r>
  <r>
    <n v="200705220"/>
    <d v="2020-01-26T00:00:00"/>
    <x v="119"/>
    <n v="2230"/>
    <n v="7"/>
    <x v="0"/>
    <n v="752"/>
    <n v="2"/>
    <n v="624"/>
    <s v="BATTERY - SIMPLE ASSAULT"/>
    <n v="400"/>
    <n v="0"/>
    <s v="F"/>
    <s v="O"/>
    <n v="501"/>
    <s v="SINGLE FAMILY DWELLING"/>
    <n v="400"/>
    <s v="STRONG-ARM (HANDS, FIST, FEET OR BODILY FORCE)"/>
    <s v="AA"/>
    <s v="Adult Arrest"/>
    <n v="624"/>
    <m/>
    <m/>
    <m/>
    <s v="1100 S  FAIRFAX                      AV"/>
    <m/>
    <n v="34.055799999999998"/>
    <n v="-118.3706"/>
    <n v="1"/>
    <x v="12"/>
  </r>
  <r>
    <n v="201200625"/>
    <d v="2020-04-05T00:00:00"/>
    <x v="193"/>
    <n v="1610"/>
    <n v="12"/>
    <x v="8"/>
    <n v="1273"/>
    <n v="1"/>
    <n v="230"/>
    <s v="ASSAULT WITH DEADLY WEAPON, AGGRAVATED ASSAULT"/>
    <s v="1309 0342 0309 0302 0430 0906"/>
    <n v="35"/>
    <s v="F"/>
    <s v="H"/>
    <n v="101"/>
    <s v="STREET"/>
    <n v="109"/>
    <s v="SEMI-AUTOMATIC PISTOL"/>
    <s v="IC"/>
    <s v="Invest Cont"/>
    <n v="230"/>
    <m/>
    <m/>
    <m/>
    <s v="8900 S  HOBART                       BL"/>
    <m/>
    <n v="33.956400000000002"/>
    <n v="-118.3079"/>
    <n v="0"/>
    <x v="12"/>
  </r>
  <r>
    <n v="200508820"/>
    <d v="2020-04-28T00:00:00"/>
    <x v="117"/>
    <n v="1734"/>
    <n v="5"/>
    <x v="10"/>
    <n v="518"/>
    <n v="2"/>
    <n v="901"/>
    <s v="VIOLATION OF RESTRAINING ORDER"/>
    <s v="1814 2038"/>
    <n v="28"/>
    <s v="F"/>
    <s v="W"/>
    <n v="501"/>
    <s v="SINGLE FAMILY DWELLING"/>
    <m/>
    <m/>
    <s v="AA"/>
    <s v="Adult Arrest"/>
    <n v="901"/>
    <m/>
    <m/>
    <m/>
    <s v="800    OCEANSIDE                    ST"/>
    <m/>
    <n v="33.804699999999997"/>
    <n v="-118.26049999999999"/>
    <n v="1"/>
    <x v="12"/>
  </r>
  <r>
    <n v="200319562"/>
    <d v="2020-10-29T00:00:00"/>
    <x v="229"/>
    <n v="1300"/>
    <n v="3"/>
    <x v="2"/>
    <n v="343"/>
    <n v="2"/>
    <n v="664"/>
    <s v="BUNCO, PETTY THEFT"/>
    <s v="1822 0701 0800 0120 1202 0344"/>
    <n v="71"/>
    <s v="M"/>
    <s v="B"/>
    <n v="502"/>
    <s v="MULTI-UNIT DWELLING (APARTMENT, DUPLEX, ETC)"/>
    <m/>
    <m/>
    <s v="IC"/>
    <s v="Invest Cont"/>
    <n v="664"/>
    <m/>
    <m/>
    <m/>
    <s v="3700 S  LA BREA                      AV"/>
    <m/>
    <n v="34.0199"/>
    <n v="-118.3608"/>
    <n v="0"/>
    <x v="12"/>
  </r>
  <r>
    <n v="200207517"/>
    <d v="2020-03-10T00:00:00"/>
    <x v="3"/>
    <n v="15"/>
    <n v="2"/>
    <x v="5"/>
    <n v="202"/>
    <n v="1"/>
    <n v="230"/>
    <s v="ASSAULT WITH DEADLY WEAPON, AGGRAVATED ASSAULT"/>
    <s v="1218 1822 0202 0334 0411 2033 2004 1402"/>
    <n v="42"/>
    <s v="M"/>
    <s v="B"/>
    <n v="301"/>
    <s v="GAS STATION"/>
    <n v="219"/>
    <s v="SCREWDRIVER"/>
    <s v="AO"/>
    <s v="Adult Other"/>
    <n v="230"/>
    <n v="998"/>
    <m/>
    <m/>
    <s v="4600    SANTA MONICA                 BL"/>
    <m/>
    <n v="34.090899999999998"/>
    <n v="-118.2893"/>
    <n v="0"/>
    <x v="12"/>
  </r>
  <r>
    <n v="200121776"/>
    <d v="2020-12-01T00:00:00"/>
    <x v="229"/>
    <n v="1444"/>
    <n v="1"/>
    <x v="1"/>
    <n v="185"/>
    <n v="1"/>
    <n v="440"/>
    <s v="THEFT PLAIN - PETTY ($950 &amp; UNDER)"/>
    <s v="1822 0394 0352 0344"/>
    <n v="27"/>
    <s v="M"/>
    <s v="H"/>
    <n v="203"/>
    <s v="OTHER BUSINESS"/>
    <m/>
    <m/>
    <s v="IC"/>
    <s v="Invest Cont"/>
    <n v="440"/>
    <m/>
    <m/>
    <m/>
    <s v="100 W  9TH                          ST"/>
    <m/>
    <n v="34.041600000000003"/>
    <n v="-118.255"/>
    <n v="0"/>
    <x v="12"/>
  </r>
  <r>
    <n v="201216951"/>
    <d v="2020-07-21T00:00:00"/>
    <x v="12"/>
    <n v="800"/>
    <n v="12"/>
    <x v="8"/>
    <n v="1266"/>
    <n v="1"/>
    <n v="310"/>
    <s v="BURGLARY"/>
    <n v="344"/>
    <n v="39"/>
    <s v="F"/>
    <s v="B"/>
    <n v="121"/>
    <s v="YARD (RESIDENTIAL/BUSINESS)"/>
    <m/>
    <m/>
    <s v="IC"/>
    <s v="Invest Cont"/>
    <n v="310"/>
    <m/>
    <m/>
    <m/>
    <s v="900 W  80TH                         ST"/>
    <m/>
    <n v="33.966700000000003"/>
    <n v="-118.2889"/>
    <n v="0"/>
    <x v="12"/>
  </r>
  <r>
    <n v="200816136"/>
    <d v="2020-11-06T00:00:00"/>
    <x v="164"/>
    <n v="1835"/>
    <n v="8"/>
    <x v="12"/>
    <n v="882"/>
    <n v="1"/>
    <n v="330"/>
    <s v="BURGLARY FROM VEHICLE"/>
    <s v="0344 0346"/>
    <n v="27"/>
    <s v="M"/>
    <s v="W"/>
    <n v="101"/>
    <s v="STREET"/>
    <m/>
    <m/>
    <s v="IC"/>
    <s v="Invest Cont"/>
    <n v="330"/>
    <m/>
    <m/>
    <m/>
    <s v="BELOIT                       AV"/>
    <s v="MISSOURI                     AV"/>
    <n v="34.043100000000003"/>
    <n v="-118.444"/>
    <n v="0"/>
    <x v="12"/>
  </r>
  <r>
    <n v="201306462"/>
    <d v="2020-02-13T00:00:00"/>
    <x v="27"/>
    <n v="1530"/>
    <n v="13"/>
    <x v="6"/>
    <n v="1373"/>
    <n v="2"/>
    <n v="740"/>
    <s v="VANDALISM - FELONY ($400 &amp; OVER, ALL CHURCH VANDALISMS)"/>
    <s v="0329 1300 1309"/>
    <n v="22"/>
    <s v="F"/>
    <s v="H"/>
    <n v="122"/>
    <s v="VEHICLE, PASSENGER/TRUCK"/>
    <m/>
    <m/>
    <s v="IC"/>
    <s v="Invest Cont"/>
    <n v="740"/>
    <m/>
    <m/>
    <m/>
    <s v="1000 E  55TH                         ST"/>
    <m/>
    <n v="33.9925"/>
    <n v="-118.25790000000001"/>
    <n v="0"/>
    <x v="12"/>
  </r>
  <r>
    <n v="200400816"/>
    <d v="2020-05-23T00:00:00"/>
    <x v="168"/>
    <n v="2100"/>
    <n v="4"/>
    <x v="4"/>
    <n v="489"/>
    <n v="1"/>
    <n v="210"/>
    <s v="ROBBERY"/>
    <s v="2000 0913 1243 1814 0400 0344 0448 0429 1402"/>
    <n v="40"/>
    <s v="F"/>
    <s v="H"/>
    <n v="502"/>
    <s v="MULTI-UNIT DWELLING (APARTMENT, DUPLEX, ETC)"/>
    <n v="400"/>
    <s v="STRONG-ARM (HANDS, FIST, FEET OR BODILY FORCE)"/>
    <s v="AA"/>
    <s v="Adult Arrest"/>
    <n v="210"/>
    <n v="236"/>
    <n v="998"/>
    <m/>
    <s v="ROSALIND"/>
    <s v="8TH                          ST"/>
    <n v="34.025300000000001"/>
    <n v="-118.21299999999999"/>
    <n v="1"/>
    <x v="12"/>
  </r>
  <r>
    <n v="200618616"/>
    <d v="2020-11-29T00:00:00"/>
    <x v="47"/>
    <n v="1900"/>
    <n v="6"/>
    <x v="9"/>
    <n v="632"/>
    <n v="1"/>
    <n v="330"/>
    <s v="BURGLARY FROM VEHICLE"/>
    <s v="1822 1300 1601 1602 0329 0344 0352"/>
    <n v="45"/>
    <s v="M"/>
    <s v="W"/>
    <n v="707"/>
    <s v="GARAGE/CARPORT"/>
    <m/>
    <m/>
    <s v="IC"/>
    <s v="Invest Cont"/>
    <n v="330"/>
    <m/>
    <m/>
    <m/>
    <s v="1500 N  LAUREL                       AV"/>
    <m/>
    <n v="34.097999999999999"/>
    <n v="-118.3643"/>
    <n v="0"/>
    <x v="12"/>
  </r>
  <r>
    <n v="200122332"/>
    <d v="2020-12-14T00:00:00"/>
    <x v="325"/>
    <n v="325"/>
    <n v="1"/>
    <x v="1"/>
    <n v="128"/>
    <n v="2"/>
    <n v="740"/>
    <s v="VANDALISM - FELONY ($400 &amp; OVER, ALL CHURCH VANDALISMS)"/>
    <s v="0329 1609 1822"/>
    <n v="25"/>
    <s v="F"/>
    <s v="H"/>
    <n v="502"/>
    <s v="MULTI-UNIT DWELLING (APARTMENT, DUPLEX, ETC)"/>
    <n v="306"/>
    <s v="ROCK/THROWN OBJECT"/>
    <s v="IC"/>
    <s v="Invest Cont"/>
    <n v="740"/>
    <m/>
    <m/>
    <m/>
    <s v="100 N  JUDGE JOHN AISO              ST"/>
    <m/>
    <n v="34.050400000000003"/>
    <n v="-118.2409"/>
    <n v="0"/>
    <x v="12"/>
  </r>
  <r>
    <n v="200513502"/>
    <d v="2020-08-28T00:00:00"/>
    <x v="182"/>
    <n v="610"/>
    <n v="5"/>
    <x v="10"/>
    <n v="519"/>
    <n v="2"/>
    <n v="745"/>
    <s v="VANDALISM - MISDEAMEANOR ($399 OR UNDER)"/>
    <s v="1300 0329 1307"/>
    <n v="51"/>
    <s v="M"/>
    <s v="H"/>
    <n v="122"/>
    <s v="VEHICLE, PASSENGER/TRUCK"/>
    <m/>
    <m/>
    <s v="IC"/>
    <s v="Invest Cont"/>
    <n v="745"/>
    <m/>
    <m/>
    <m/>
    <s v="1900 E  PACIFIC COAST                HY"/>
    <m/>
    <n v="33.791400000000003"/>
    <n v="-118.23909999999999"/>
    <n v="0"/>
    <x v="12"/>
  </r>
  <r>
    <n v="201300650"/>
    <d v="2020-04-11T00:00:00"/>
    <x v="57"/>
    <n v="1750"/>
    <n v="13"/>
    <x v="6"/>
    <n v="1367"/>
    <n v="2"/>
    <n v="753"/>
    <s v="DISCHARGE FIREARMS/SHOTS FIRED"/>
    <s v="1100 1402 1419"/>
    <n v="0"/>
    <s v="X"/>
    <s v="X"/>
    <n v="101"/>
    <s v="STREET"/>
    <n v="109"/>
    <s v="SEMI-AUTOMATIC PISTOL"/>
    <s v="IC"/>
    <s v="Invest Cont"/>
    <n v="753"/>
    <n v="998"/>
    <m/>
    <m/>
    <s v="LONG BEACH"/>
    <s v="48TH                         PL"/>
    <n v="33.999400000000001"/>
    <n v="-118.2431"/>
    <n v="0"/>
    <x v="12"/>
  </r>
  <r>
    <n v="200716425"/>
    <d v="2020-11-26T00:00:00"/>
    <x v="291"/>
    <n v="1230"/>
    <n v="7"/>
    <x v="0"/>
    <n v="721"/>
    <n v="2"/>
    <n v="860"/>
    <s v="BATTERY WITH SEXUAL CONTACT"/>
    <s v="1202 0448 0522"/>
    <n v="66"/>
    <s v="F"/>
    <s v="W"/>
    <n v="102"/>
    <s v="SIDEWALK"/>
    <n v="400"/>
    <s v="STRONG-ARM (HANDS, FIST, FEET OR BODILY FORCE)"/>
    <s v="IC"/>
    <s v="Invest Cont"/>
    <n v="860"/>
    <m/>
    <m/>
    <m/>
    <s v="SAN VICENTE"/>
    <s v="LA CIENEGA"/>
    <n v="34.070799999999998"/>
    <n v="-118.3764"/>
    <n v="0"/>
    <x v="12"/>
  </r>
  <r>
    <n v="201225697"/>
    <d v="2020-12-03T00:00:00"/>
    <x v="9"/>
    <n v="1835"/>
    <n v="12"/>
    <x v="8"/>
    <n v="1241"/>
    <n v="2"/>
    <n v="626"/>
    <s v="INTIMATE PARTNER - SIMPLE ASSAULT"/>
    <s v="2000 1814 0913 0448 0419"/>
    <n v="42"/>
    <s v="F"/>
    <s v="B"/>
    <n v="502"/>
    <s v="MULTI-UNIT DWELLING (APARTMENT, DUPLEX, ETC)"/>
    <n v="400"/>
    <s v="STRONG-ARM (HANDS, FIST, FEET OR BODILY FORCE)"/>
    <s v="AO"/>
    <s v="Adult Other"/>
    <n v="626"/>
    <m/>
    <m/>
    <m/>
    <s v="6400    CRENSHAW                     BL"/>
    <m/>
    <n v="33.981200000000001"/>
    <n v="-118.3309"/>
    <n v="0"/>
    <x v="12"/>
  </r>
  <r>
    <n v="200611868"/>
    <d v="2020-06-27T00:00:00"/>
    <x v="66"/>
    <n v="2100"/>
    <n v="6"/>
    <x v="9"/>
    <n v="638"/>
    <n v="1"/>
    <n v="510"/>
    <s v="VEHICLE - STOLEN"/>
    <m/>
    <n v="0"/>
    <m/>
    <m/>
    <n v="101"/>
    <s v="STREET"/>
    <m/>
    <m/>
    <s v="IC"/>
    <s v="Invest Cont"/>
    <n v="510"/>
    <m/>
    <m/>
    <m/>
    <s v="GRAMERCY                     PL"/>
    <s v="FRANKLIN                     AV"/>
    <n v="34.105400000000003"/>
    <n v="-118.31229999999999"/>
    <n v="0"/>
    <x v="12"/>
  </r>
  <r>
    <n v="200911621"/>
    <d v="2020-06-26T00:00:00"/>
    <x v="10"/>
    <n v="2200"/>
    <n v="9"/>
    <x v="3"/>
    <n v="994"/>
    <n v="1"/>
    <n v="331"/>
    <s v="THEFT FROM MOTOR VEHICLE - GRAND ($950.01 AND OVER)"/>
    <s v="0344 1300"/>
    <n v="39"/>
    <s v="F"/>
    <s v="H"/>
    <n v="101"/>
    <s v="STREET"/>
    <m/>
    <m/>
    <s v="IC"/>
    <s v="Invest Cont"/>
    <n v="331"/>
    <m/>
    <m/>
    <m/>
    <s v="3900    LONGVIEW VALLEY              RD"/>
    <m/>
    <n v="34.140799999999999"/>
    <n v="-118.4487"/>
    <n v="0"/>
    <x v="12"/>
  </r>
  <r>
    <n v="200209469"/>
    <d v="2020-04-26T00:00:00"/>
    <x v="274"/>
    <n v="1830"/>
    <n v="2"/>
    <x v="5"/>
    <n v="245"/>
    <n v="1"/>
    <n v="210"/>
    <s v="ROBBERY"/>
    <s v="1218 1822 0344 0202 0319 0411"/>
    <n v="60"/>
    <s v="M"/>
    <s v="W"/>
    <n v="109"/>
    <s v="PARK/PLAYGROUND"/>
    <n v="204"/>
    <s v="FOLDING KNIFE"/>
    <s v="IC"/>
    <s v="Invest Cont"/>
    <n v="210"/>
    <m/>
    <m/>
    <m/>
    <s v="6TH                          ST"/>
    <s v="PARK VIEW                    ST"/>
    <n v="34.061199999999999"/>
    <n v="-118.27849999999999"/>
    <n v="0"/>
    <x v="12"/>
  </r>
  <r>
    <n v="200809791"/>
    <d v="2020-05-22T00:00:00"/>
    <x v="354"/>
    <n v="1200"/>
    <n v="8"/>
    <x v="12"/>
    <n v="827"/>
    <n v="2"/>
    <n v="930"/>
    <s v="CRIMINAL THREATS - NO WEAPON DISPLAYED"/>
    <s v="1309 1310 1218 1817"/>
    <n v="34"/>
    <s v="F"/>
    <s v="W"/>
    <n v="122"/>
    <s v="VEHICLE, PASSENGER/TRUCK"/>
    <n v="400"/>
    <s v="STRONG-ARM (HANDS, FIST, FEET OR BODILY FORCE)"/>
    <s v="AA"/>
    <s v="Adult Arrest"/>
    <n v="434"/>
    <n v="930"/>
    <m/>
    <m/>
    <s v="500 S  BARRINGTON                   AV"/>
    <m/>
    <n v="34.059699999999999"/>
    <n v="-118.46850000000001"/>
    <n v="1"/>
    <x v="12"/>
  </r>
  <r>
    <n v="200110213"/>
    <d v="2020-04-08T00:00:00"/>
    <x v="136"/>
    <n v="2100"/>
    <n v="1"/>
    <x v="1"/>
    <n v="164"/>
    <n v="2"/>
    <n v="668"/>
    <s v="EMBEZZLEMENT, GRAND THEFT ($950.01 &amp; OVER)"/>
    <s v="1822 1420 0344"/>
    <n v="30"/>
    <s v="F"/>
    <s v="W"/>
    <n v="406"/>
    <s v="OTHER STORE"/>
    <m/>
    <m/>
    <s v="AA"/>
    <s v="Adult Arrest"/>
    <n v="668"/>
    <m/>
    <m/>
    <m/>
    <s v="100 W  7TH                          ST"/>
    <m/>
    <n v="34.044600000000003"/>
    <n v="-118.25069999999999"/>
    <n v="1"/>
    <x v="12"/>
  </r>
  <r>
    <n v="201113867"/>
    <d v="2020-09-21T00:00:00"/>
    <x v="196"/>
    <n v="2145"/>
    <n v="11"/>
    <x v="7"/>
    <n v="1162"/>
    <n v="1"/>
    <n v="230"/>
    <s v="ASSAULT WITH DEADLY WEAPON, AGGRAVATED ASSAULT"/>
    <s v="2004 0445 0411 1402 1266"/>
    <n v="39"/>
    <s v="F"/>
    <s v="O"/>
    <n v="701"/>
    <s v="HOSPITAL"/>
    <n v="203"/>
    <s v="DIRK/DAGGER"/>
    <s v="IC"/>
    <s v="Invest Cont"/>
    <n v="230"/>
    <n v="998"/>
    <m/>
    <m/>
    <s v="1300 N  VERMONT                      AV"/>
    <m/>
    <n v="34.095599999999997"/>
    <n v="-118.29179999999999"/>
    <n v="0"/>
    <x v="12"/>
  </r>
  <r>
    <n v="200415297"/>
    <d v="2020-11-26T00:00:00"/>
    <x v="291"/>
    <n v="2100"/>
    <n v="4"/>
    <x v="4"/>
    <n v="438"/>
    <n v="2"/>
    <n v="624"/>
    <s v="BATTERY - SIMPLE ASSAULT"/>
    <s v="0913 0561 0416"/>
    <n v="53"/>
    <s v="M"/>
    <s v="H"/>
    <n v="501"/>
    <s v="SINGLE FAMILY DWELLING"/>
    <n v="400"/>
    <s v="STRONG-ARM (HANDS, FIST, FEET OR BODILY FORCE)"/>
    <s v="AO"/>
    <s v="Adult Other"/>
    <n v="624"/>
    <m/>
    <m/>
    <m/>
    <s v="2900    HOLLISTER                    AV"/>
    <m/>
    <n v="34.078699999999998"/>
    <n v="-118.16840000000001"/>
    <n v="0"/>
    <x v="12"/>
  </r>
  <r>
    <n v="200122442"/>
    <d v="2020-12-16T00:00:00"/>
    <x v="98"/>
    <n v="2138"/>
    <n v="1"/>
    <x v="1"/>
    <n v="138"/>
    <n v="2"/>
    <n v="740"/>
    <s v="VANDALISM - FELONY ($400 &amp; OVER, ALL CHURCH VANDALISMS)"/>
    <s v="1402 0329 1414 1822"/>
    <n v="66"/>
    <s v="F"/>
    <s v="O"/>
    <n v="102"/>
    <s v="SIDEWALK"/>
    <m/>
    <m/>
    <s v="IC"/>
    <s v="Invest Cont"/>
    <n v="740"/>
    <n v="998"/>
    <m/>
    <m/>
    <s v="400 E  3RD                          ST"/>
    <m/>
    <n v="34.0473"/>
    <n v="-118.2424"/>
    <n v="0"/>
    <x v="12"/>
  </r>
  <r>
    <n v="200816061"/>
    <d v="2020-11-04T00:00:00"/>
    <x v="147"/>
    <n v="1800"/>
    <n v="8"/>
    <x v="12"/>
    <n v="858"/>
    <n v="1"/>
    <n v="330"/>
    <s v="BURGLARY FROM VEHICLE"/>
    <s v="0344 1300 1822"/>
    <n v="34"/>
    <s v="M"/>
    <s v="W"/>
    <n v="502"/>
    <s v="MULTI-UNIT DWELLING (APARTMENT, DUPLEX, ETC)"/>
    <m/>
    <m/>
    <s v="IC"/>
    <s v="Invest Cont"/>
    <n v="330"/>
    <m/>
    <m/>
    <m/>
    <s v="1100 S  SWALL                        DR"/>
    <m/>
    <n v="34.055700000000002"/>
    <n v="-118.3857"/>
    <n v="0"/>
    <x v="12"/>
  </r>
  <r>
    <n v="200308656"/>
    <d v="2020-03-17T00:00:00"/>
    <x v="285"/>
    <n v="20"/>
    <n v="3"/>
    <x v="2"/>
    <n v="338"/>
    <n v="1"/>
    <n v="210"/>
    <s v="ROBBERY"/>
    <s v="0344 0216 0334 0337 1823 1309 1240 1215"/>
    <n v="20"/>
    <s v="F"/>
    <s v="B"/>
    <n v="122"/>
    <s v="VEHICLE, PASSENGER/TRUCK"/>
    <n v="102"/>
    <s v="HAND GUN"/>
    <s v="IC"/>
    <s v="Invest Cont"/>
    <n v="210"/>
    <m/>
    <m/>
    <m/>
    <s v="MCCLINTOCK                   AV"/>
    <s v="JEFFERSON                    BL"/>
    <n v="34.026800000000001"/>
    <n v="-118.28959999999999"/>
    <n v="0"/>
    <x v="12"/>
  </r>
  <r>
    <n v="201014649"/>
    <d v="2020-11-02T00:00:00"/>
    <x v="345"/>
    <n v="1200"/>
    <n v="10"/>
    <x v="11"/>
    <n v="1011"/>
    <n v="1"/>
    <n v="420"/>
    <s v="THEFT FROM MOTOR VEHICLE - PETTY ($950 &amp; UNDER)"/>
    <s v="0377 1300 0344 1606 1822"/>
    <n v="40"/>
    <s v="M"/>
    <s v="W"/>
    <n v="104"/>
    <s v="DRIVEWAY"/>
    <m/>
    <m/>
    <s v="IC"/>
    <s v="Invest Cont"/>
    <n v="420"/>
    <m/>
    <m/>
    <m/>
    <s v="BECKFORD                     AV"/>
    <s v="VALERIO                      ST"/>
    <n v="34.204700000000003"/>
    <n v="-118.5513"/>
    <n v="0"/>
    <x v="12"/>
  </r>
  <r>
    <n v="201212168"/>
    <d v="2020-05-04T00:00:00"/>
    <x v="180"/>
    <n v="1615"/>
    <n v="12"/>
    <x v="8"/>
    <n v="1248"/>
    <n v="2"/>
    <n v="901"/>
    <s v="VIOLATION OF RESTRAINING ORDER"/>
    <s v="0913 2038 1814"/>
    <n v="40"/>
    <s v="F"/>
    <s v="A"/>
    <n v="502"/>
    <s v="MULTI-UNIT DWELLING (APARTMENT, DUPLEX, ETC)"/>
    <m/>
    <m/>
    <s v="AO"/>
    <s v="Adult Other"/>
    <n v="901"/>
    <m/>
    <m/>
    <m/>
    <s v="6200    MENLO                        AV"/>
    <m/>
    <n v="33.981900000000003"/>
    <n v="-118.28919999999999"/>
    <n v="0"/>
    <x v="12"/>
  </r>
  <r>
    <n v="201007274"/>
    <d v="2020-03-15T00:00:00"/>
    <x v="342"/>
    <n v="2200"/>
    <n v="10"/>
    <x v="11"/>
    <n v="1047"/>
    <n v="2"/>
    <n v="626"/>
    <s v="INTIMATE PARTNER - SIMPLE ASSAULT"/>
    <s v="2000 0448 0913 1813 0444"/>
    <n v="31"/>
    <s v="F"/>
    <s v="H"/>
    <n v="501"/>
    <s v="SINGLE FAMILY DWELLING"/>
    <n v="400"/>
    <s v="STRONG-ARM (HANDS, FIST, FEET OR BODILY FORCE)"/>
    <s v="AA"/>
    <s v="Adult Arrest"/>
    <n v="626"/>
    <m/>
    <m/>
    <m/>
    <s v="16900    BURBANK                      BL"/>
    <m/>
    <n v="34.172199999999997"/>
    <n v="-118.50109999999999"/>
    <n v="1"/>
    <x v="12"/>
  </r>
  <r>
    <n v="201217252"/>
    <d v="2020-07-26T00:00:00"/>
    <x v="279"/>
    <n v="1200"/>
    <n v="12"/>
    <x v="8"/>
    <n v="1245"/>
    <n v="1"/>
    <n v="251"/>
    <s v="SHOTS FIRED AT INHABITED DWELLING"/>
    <s v="0906 1100 1402 1407 1822"/>
    <n v="89"/>
    <s v="F"/>
    <s v="B"/>
    <n v="501"/>
    <s v="SINGLE FAMILY DWELLING"/>
    <n v="106"/>
    <s v="UNKNOWN FIREARM"/>
    <s v="IC"/>
    <s v="Invest Cont"/>
    <n v="251"/>
    <n v="998"/>
    <m/>
    <m/>
    <s v="1200 W  69TH                         ST"/>
    <m/>
    <n v="33.976999999999997"/>
    <n v="-118.29810000000001"/>
    <n v="0"/>
    <x v="12"/>
  </r>
  <r>
    <n v="200911501"/>
    <d v="2020-06-24T00:00:00"/>
    <x v="22"/>
    <n v="1"/>
    <n v="9"/>
    <x v="3"/>
    <n v="911"/>
    <n v="2"/>
    <n v="745"/>
    <s v="VANDALISM - MISDEAMEANOR ($399 OR UNDER)"/>
    <n v="329"/>
    <n v="48"/>
    <s v="M"/>
    <s v="H"/>
    <n v="502"/>
    <s v="MULTI-UNIT DWELLING (APARTMENT, DUPLEX, ETC)"/>
    <m/>
    <m/>
    <s v="IC"/>
    <s v="Invest Cont"/>
    <n v="745"/>
    <m/>
    <m/>
    <m/>
    <s v="15300    VANOWEN                      ST"/>
    <m/>
    <n v="34.193899999999999"/>
    <n v="-118.467"/>
    <n v="0"/>
    <x v="12"/>
  </r>
  <r>
    <n v="200604350"/>
    <d v="2020-01-09T00:00:00"/>
    <x v="172"/>
    <n v="950"/>
    <n v="6"/>
    <x v="9"/>
    <n v="627"/>
    <n v="2"/>
    <n v="624"/>
    <s v="BATTERY - SIMPLE ASSAULT"/>
    <s v="0305 0416 0446 1802"/>
    <n v="56"/>
    <s v="M"/>
    <s v="H"/>
    <n v="102"/>
    <s v="SIDEWALK"/>
    <n v="400"/>
    <s v="STRONG-ARM (HANDS, FIST, FEET OR BODILY FORCE)"/>
    <s v="AO"/>
    <s v="Adult Other"/>
    <n v="624"/>
    <m/>
    <m/>
    <m/>
    <s v="3300    DERONDA                      DR"/>
    <m/>
    <n v="34.127099999999999"/>
    <n v="-118.31959999999999"/>
    <n v="0"/>
    <x v="12"/>
  </r>
  <r>
    <n v="201013256"/>
    <d v="2020-09-21T00:00:00"/>
    <x v="196"/>
    <n v="310"/>
    <n v="10"/>
    <x v="11"/>
    <n v="1077"/>
    <n v="1"/>
    <n v="510"/>
    <s v="VEHICLE - STOLEN"/>
    <m/>
    <n v="0"/>
    <m/>
    <m/>
    <n v="108"/>
    <s v="PARKING LOT"/>
    <m/>
    <m/>
    <s v="IC"/>
    <s v="Invest Cont"/>
    <n v="510"/>
    <m/>
    <m/>
    <m/>
    <s v="17300 W  VENTURA                      BL"/>
    <m/>
    <n v="34.160899999999998"/>
    <n v="-118.51049999999999"/>
    <n v="0"/>
    <x v="12"/>
  </r>
  <r>
    <n v="200119263"/>
    <d v="2020-10-11T00:00:00"/>
    <x v="155"/>
    <n v="2001"/>
    <n v="1"/>
    <x v="1"/>
    <n v="127"/>
    <n v="2"/>
    <n v="740"/>
    <s v="VANDALISM - FELONY ($400 &amp; OVER, ALL CHURCH VANDALISMS)"/>
    <n v="329"/>
    <n v="0"/>
    <s v="X"/>
    <s v="X"/>
    <n v="753"/>
    <s v="DETENTION/JAIL FACILITY"/>
    <m/>
    <m/>
    <s v="IC"/>
    <s v="Invest Cont"/>
    <n v="740"/>
    <m/>
    <m/>
    <m/>
    <s v="100 N  LOS ANGELES                  ST"/>
    <m/>
    <n v="34.051499999999997"/>
    <n v="-118.2424"/>
    <n v="0"/>
    <x v="12"/>
  </r>
  <r>
    <n v="200416399"/>
    <d v="2020-12-29T00:00:00"/>
    <x v="362"/>
    <n v="2050"/>
    <n v="4"/>
    <x v="4"/>
    <n v="428"/>
    <n v="2"/>
    <n v="624"/>
    <s v="BATTERY - SIMPLE ASSAULT"/>
    <s v="0444 0446"/>
    <n v="27"/>
    <s v="M"/>
    <s v="H"/>
    <n v="501"/>
    <s v="SINGLE FAMILY DWELLING"/>
    <n v="400"/>
    <s v="STRONG-ARM (HANDS, FIST, FEET OR BODILY FORCE)"/>
    <s v="IC"/>
    <s v="Invest Cont"/>
    <n v="624"/>
    <m/>
    <m/>
    <m/>
    <s v="4900    LYNNFIELD                    ST"/>
    <m/>
    <n v="34.08"/>
    <n v="-118.1756"/>
    <n v="0"/>
    <x v="12"/>
  </r>
  <r>
    <n v="200105776"/>
    <d v="2020-01-26T00:00:00"/>
    <x v="119"/>
    <n v="1930"/>
    <n v="1"/>
    <x v="1"/>
    <n v="159"/>
    <n v="2"/>
    <n v="930"/>
    <s v="CRIMINAL THREATS - NO WEAPON DISPLAYED"/>
    <s v="0421 2004 0913"/>
    <n v="35"/>
    <s v="M"/>
    <s v="B"/>
    <n v="108"/>
    <s v="PARKING LOT"/>
    <n v="113"/>
    <s v="SIMULATED GUN"/>
    <s v="AA"/>
    <s v="Adult Arrest"/>
    <n v="930"/>
    <m/>
    <m/>
    <m/>
    <s v="7TH"/>
    <s v="MATEO"/>
    <n v="34.034599999999998"/>
    <n v="-118.2323"/>
    <n v="1"/>
    <x v="12"/>
  </r>
  <r>
    <n v="200815055"/>
    <d v="2020-10-08T00:00:00"/>
    <x v="44"/>
    <n v="800"/>
    <n v="8"/>
    <x v="12"/>
    <n v="826"/>
    <n v="2"/>
    <n v="354"/>
    <s v="THEFT OF IDENTITY"/>
    <s v="1202 0100 0929 1822"/>
    <n v="68"/>
    <s v="F"/>
    <s v="O"/>
    <n v="501"/>
    <s v="SINGLE FAMILY DWELLING"/>
    <m/>
    <m/>
    <s v="IC"/>
    <s v="Invest Cont"/>
    <n v="354"/>
    <m/>
    <m/>
    <m/>
    <s v="100    GRANVILLE                    AV"/>
    <m/>
    <n v="34.057099999999998"/>
    <n v="-118.474"/>
    <n v="0"/>
    <x v="12"/>
  </r>
  <r>
    <n v="200213750"/>
    <d v="2020-08-13T00:00:00"/>
    <x v="217"/>
    <n v="2015"/>
    <n v="2"/>
    <x v="5"/>
    <n v="241"/>
    <n v="2"/>
    <n v="740"/>
    <s v="VANDALISM - FELONY ($400 &amp; OVER, ALL CHURCH VANDALISMS)"/>
    <s v="0329 1300 0311"/>
    <n v="32"/>
    <s v="M"/>
    <s v="B"/>
    <n v="122"/>
    <s v="VEHICLE, PASSENGER/TRUCK"/>
    <m/>
    <m/>
    <s v="IC"/>
    <s v="Invest Cont"/>
    <n v="740"/>
    <m/>
    <m/>
    <m/>
    <s v="300 S  RENO                         ST"/>
    <m/>
    <n v="34.066699999999997"/>
    <n v="-118.2843"/>
    <n v="0"/>
    <x v="12"/>
  </r>
  <r>
    <n v="200211975"/>
    <d v="2020-06-29T00:00:00"/>
    <x v="24"/>
    <n v="1500"/>
    <n v="2"/>
    <x v="5"/>
    <n v="236"/>
    <n v="2"/>
    <n v="626"/>
    <s v="INTIMATE PARTNER - SIMPLE ASSAULT"/>
    <s v="2000 1814 0448 0416 0446 2004 1310 1300 0913"/>
    <n v="39"/>
    <s v="M"/>
    <s v="H"/>
    <n v="122"/>
    <s v="VEHICLE, PASSENGER/TRUCK"/>
    <n v="400"/>
    <s v="STRONG-ARM (HANDS, FIST, FEET OR BODILY FORCE)"/>
    <s v="AO"/>
    <s v="Adult Other"/>
    <n v="626"/>
    <m/>
    <m/>
    <m/>
    <s v="TEMPLE"/>
    <s v="BURLINGTON"/>
    <n v="34.069099999999999"/>
    <n v="-118.2646"/>
    <n v="0"/>
    <x v="12"/>
  </r>
  <r>
    <n v="200214458"/>
    <d v="2020-09-01T00:00:00"/>
    <x v="64"/>
    <n v="945"/>
    <n v="2"/>
    <x v="5"/>
    <n v="289"/>
    <n v="1"/>
    <n v="510"/>
    <s v="VEHICLE - STOLEN"/>
    <m/>
    <n v="0"/>
    <m/>
    <m/>
    <n v="101"/>
    <s v="STREET"/>
    <m/>
    <m/>
    <s v="IC"/>
    <s v="Invest Cont"/>
    <n v="510"/>
    <m/>
    <m/>
    <m/>
    <s v="1400 W  PICO                         BL"/>
    <m/>
    <n v="34.045299999999997"/>
    <n v="-118.27379999999999"/>
    <n v="0"/>
    <x v="12"/>
  </r>
  <r>
    <n v="200211459"/>
    <d v="2020-06-17T00:00:00"/>
    <x v="318"/>
    <n v="1730"/>
    <n v="2"/>
    <x v="5"/>
    <n v="216"/>
    <n v="1"/>
    <n v="210"/>
    <s v="ROBBERY"/>
    <s v="0906 1309 0342 1822 0344 0337 0334 0432 0326"/>
    <n v="35"/>
    <s v="M"/>
    <s v="H"/>
    <n v="101"/>
    <s v="STREET"/>
    <n v="200"/>
    <s v="KNIFE WITH BLADE 6INCHES OR LESS"/>
    <s v="IC"/>
    <s v="Invest Cont"/>
    <n v="210"/>
    <m/>
    <m/>
    <m/>
    <s v="KENT                         ST"/>
    <s v="ROSEMONT                     AV"/>
    <n v="34.075200000000002"/>
    <n v="-118.26730000000001"/>
    <n v="0"/>
    <x v="12"/>
  </r>
  <r>
    <n v="201111077"/>
    <d v="2020-07-04T00:00:00"/>
    <x v="261"/>
    <n v="1700"/>
    <n v="11"/>
    <x v="7"/>
    <n v="1184"/>
    <n v="2"/>
    <n v="740"/>
    <s v="VANDALISM - FELONY ($400 &amp; OVER, ALL CHURCH VANDALISMS)"/>
    <n v="329"/>
    <n v="28"/>
    <s v="M"/>
    <s v="W"/>
    <n v="123"/>
    <s v="PARKING UNDERGROUND/BUILDING"/>
    <m/>
    <m/>
    <s v="IC"/>
    <s v="Invest Cont"/>
    <n v="740"/>
    <m/>
    <m/>
    <m/>
    <s v="1300    QUINTERO                     ST"/>
    <m/>
    <n v="34.0747"/>
    <n v="-118.2526"/>
    <n v="0"/>
    <x v="12"/>
  </r>
  <r>
    <n v="200808050"/>
    <d v="2020-04-05T00:00:00"/>
    <x v="193"/>
    <n v="1530"/>
    <n v="8"/>
    <x v="12"/>
    <n v="817"/>
    <n v="1"/>
    <n v="442"/>
    <s v="SHOPLIFTING - PETTY THEFT ($950 &amp; UNDER)"/>
    <s v="0325 0344 0378 0352 1822 1420 0216"/>
    <n v="0"/>
    <s v="X"/>
    <s v="X"/>
    <n v="404"/>
    <s v="DEPARTMENT STORE"/>
    <m/>
    <m/>
    <s v="IC"/>
    <s v="Invest Cont"/>
    <n v="442"/>
    <m/>
    <m/>
    <m/>
    <s v="10800    WEYBURN                      AV"/>
    <m/>
    <n v="34.0623"/>
    <n v="-118.4434"/>
    <n v="0"/>
    <x v="12"/>
  </r>
  <r>
    <n v="200309284"/>
    <d v="2020-03-31T00:00:00"/>
    <x v="152"/>
    <n v="2200"/>
    <n v="3"/>
    <x v="2"/>
    <n v="361"/>
    <n v="1"/>
    <n v="330"/>
    <s v="BURGLARY FROM VEHICLE"/>
    <s v="1601 0344 0321 1300"/>
    <n v="40"/>
    <s v="M"/>
    <s v="B"/>
    <n v="502"/>
    <s v="MULTI-UNIT DWELLING (APARTMENT, DUPLEX, ETC)"/>
    <m/>
    <m/>
    <s v="IC"/>
    <s v="Invest Cont"/>
    <n v="330"/>
    <m/>
    <m/>
    <m/>
    <s v="4900    LINSCOTT                     PL"/>
    <m/>
    <n v="34.019100000000002"/>
    <n v="-118.3507"/>
    <n v="0"/>
    <x v="12"/>
  </r>
  <r>
    <n v="200817747"/>
    <d v="2020-12-19T00:00:00"/>
    <x v="236"/>
    <n v="700"/>
    <n v="8"/>
    <x v="12"/>
    <n v="833"/>
    <n v="2"/>
    <n v="740"/>
    <s v="VANDALISM - FELONY ($400 &amp; OVER, ALL CHURCH VANDALISMS)"/>
    <s v="0329 1822 0358 1607"/>
    <n v="0"/>
    <s v="X"/>
    <s v="X"/>
    <n v="203"/>
    <s v="OTHER BUSINESS"/>
    <m/>
    <m/>
    <s v="IC"/>
    <s v="Invest Cont"/>
    <n v="740"/>
    <m/>
    <m/>
    <m/>
    <s v="1300    WESTWOOD                     BL"/>
    <m/>
    <n v="34.056699999999999"/>
    <n v="-118.4426"/>
    <n v="0"/>
    <x v="12"/>
  </r>
  <r>
    <n v="201214586"/>
    <d v="2020-06-12T00:00:00"/>
    <x v="343"/>
    <n v="2000"/>
    <n v="12"/>
    <x v="8"/>
    <n v="1251"/>
    <n v="2"/>
    <n v="624"/>
    <s v="BATTERY - SIMPLE ASSAULT"/>
    <s v="1202 1242 0561 0602 0416 0446 1309"/>
    <n v="67"/>
    <s v="M"/>
    <s v="B"/>
    <n v="502"/>
    <s v="MULTI-UNIT DWELLING (APARTMENT, DUPLEX, ETC)"/>
    <n v="400"/>
    <s v="STRONG-ARM (HANDS, FIST, FEET OR BODILY FORCE)"/>
    <s v="AA"/>
    <s v="Adult Arrest"/>
    <n v="624"/>
    <m/>
    <m/>
    <m/>
    <s v="3400 W  78TH                         ST"/>
    <m/>
    <n v="33.969099999999997"/>
    <n v="-118.3309"/>
    <n v="1"/>
    <x v="12"/>
  </r>
  <r>
    <n v="201208869"/>
    <d v="2020-03-10T00:00:00"/>
    <x v="3"/>
    <n v="1030"/>
    <n v="12"/>
    <x v="8"/>
    <n v="1215"/>
    <n v="2"/>
    <n v="740"/>
    <s v="VANDALISM - FELONY ($400 &amp; OVER, ALL CHURCH VANDALISMS)"/>
    <s v="0913 0329"/>
    <n v="30"/>
    <s v="F"/>
    <s v="H"/>
    <n v="501"/>
    <s v="SINGLE FAMILY DWELLING"/>
    <m/>
    <m/>
    <s v="AA"/>
    <s v="Adult Arrest"/>
    <n v="740"/>
    <m/>
    <m/>
    <m/>
    <s v="1100 W  54TH                         ST"/>
    <m/>
    <n v="33.993200000000002"/>
    <n v="-118.2938"/>
    <n v="1"/>
    <x v="12"/>
  </r>
  <r>
    <n v="200216635"/>
    <d v="2020-10-25T00:00:00"/>
    <x v="160"/>
    <n v="1200"/>
    <n v="2"/>
    <x v="5"/>
    <n v="245"/>
    <n v="1"/>
    <n v="510"/>
    <s v="VEHICLE - STOLEN"/>
    <m/>
    <n v="0"/>
    <m/>
    <m/>
    <n v="101"/>
    <s v="STREET"/>
    <m/>
    <m/>
    <s v="IC"/>
    <s v="Invest Cont"/>
    <n v="510"/>
    <m/>
    <m/>
    <m/>
    <s v="LAKE                         ST"/>
    <s v="3RD                          ST"/>
    <n v="34.063299999999998"/>
    <n v="-118.27379999999999"/>
    <n v="0"/>
    <x v="12"/>
  </r>
  <r>
    <n v="200515091"/>
    <d v="2020-10-10T00:00:00"/>
    <x v="149"/>
    <n v="1305"/>
    <n v="5"/>
    <x v="10"/>
    <n v="563"/>
    <n v="1"/>
    <n v="210"/>
    <s v="ROBBERY"/>
    <s v="1402 0344 2004"/>
    <n v="0"/>
    <s v="X"/>
    <s v="X"/>
    <n v="406"/>
    <s v="OTHER STORE"/>
    <n v="308"/>
    <s v="STICK"/>
    <s v="AA"/>
    <s v="Adult Arrest"/>
    <n v="210"/>
    <n v="998"/>
    <m/>
    <m/>
    <s v="1200 S  GAFFEY                       ST"/>
    <m/>
    <n v="33.732900000000001"/>
    <n v="-118.2924"/>
    <n v="1"/>
    <x v="12"/>
  </r>
  <r>
    <n v="200305831"/>
    <d v="2020-01-31T00:00:00"/>
    <x v="169"/>
    <n v="500"/>
    <n v="3"/>
    <x v="2"/>
    <n v="399"/>
    <n v="1"/>
    <n v="310"/>
    <s v="BURGLARY"/>
    <s v="0329 0344 1607 0321 0352"/>
    <n v="28"/>
    <s v="M"/>
    <s v="H"/>
    <n v="501"/>
    <s v="SINGLE FAMILY DWELLING"/>
    <m/>
    <m/>
    <s v="IC"/>
    <s v="Invest Cont"/>
    <n v="310"/>
    <m/>
    <m/>
    <m/>
    <s v="4100    FLOWER                       ST"/>
    <m/>
    <n v="34.009300000000003"/>
    <n v="-118.28149999999999"/>
    <n v="0"/>
    <x v="12"/>
  </r>
  <r>
    <n v="201209484"/>
    <d v="2020-03-21T00:00:00"/>
    <x v="35"/>
    <n v="5"/>
    <n v="12"/>
    <x v="8"/>
    <n v="1265"/>
    <n v="2"/>
    <n v="626"/>
    <s v="INTIMATE PARTNER - SIMPLE ASSAULT"/>
    <s v="2000 1814 0416"/>
    <n v="28"/>
    <s v="M"/>
    <s v="B"/>
    <n v="501"/>
    <s v="SINGLE FAMILY DWELLING"/>
    <n v="400"/>
    <s v="STRONG-ARM (HANDS, FIST, FEET OR BODILY FORCE)"/>
    <s v="AO"/>
    <s v="Adult Other"/>
    <n v="626"/>
    <m/>
    <m/>
    <m/>
    <s v="1000 W  85TH                         ST"/>
    <m/>
    <n v="33.960999999999999"/>
    <n v="-118.2919"/>
    <n v="0"/>
    <x v="12"/>
  </r>
  <r>
    <n v="200410380"/>
    <d v="2020-07-01T00:00:00"/>
    <x v="24"/>
    <n v="1227"/>
    <n v="4"/>
    <x v="4"/>
    <n v="415"/>
    <n v="1"/>
    <n v="440"/>
    <s v="THEFT PLAIN - PETTY ($950 &amp; UNDER)"/>
    <n v="344"/>
    <n v="35"/>
    <s v="M"/>
    <s v="V"/>
    <n v="501"/>
    <s v="SINGLE FAMILY DWELLING"/>
    <m/>
    <m/>
    <s v="IC"/>
    <s v="Invest Cont"/>
    <n v="440"/>
    <m/>
    <m/>
    <m/>
    <s v="2400    SICHEL                       ST"/>
    <m/>
    <n v="34.073700000000002"/>
    <n v="-118.2131"/>
    <n v="0"/>
    <x v="12"/>
  </r>
  <r>
    <n v="200817892"/>
    <d v="2020-12-25T00:00:00"/>
    <x v="340"/>
    <n v="210"/>
    <n v="8"/>
    <x v="12"/>
    <n v="806"/>
    <n v="2"/>
    <n v="888"/>
    <s v="TRESPASSING"/>
    <s v="1501 0444 0432 1822"/>
    <n v="30"/>
    <s v="M"/>
    <s v="H"/>
    <n v="501"/>
    <s v="SINGLE FAMILY DWELLING"/>
    <n v="400"/>
    <s v="STRONG-ARM (HANDS, FIST, FEET OR BODILY FORCE)"/>
    <s v="IC"/>
    <s v="Invest Cont"/>
    <n v="888"/>
    <m/>
    <m/>
    <m/>
    <s v="100 N  MAPLETON                     DR"/>
    <m/>
    <n v="34.082599999999999"/>
    <n v="-118.4327"/>
    <n v="0"/>
    <x v="12"/>
  </r>
  <r>
    <n v="201223992"/>
    <d v="2020-11-05T00:00:00"/>
    <x v="164"/>
    <n v="1105"/>
    <n v="12"/>
    <x v="8"/>
    <n v="1239"/>
    <n v="1"/>
    <n v="210"/>
    <s v="ROBBERY"/>
    <s v="1822 0344 0945"/>
    <n v="0"/>
    <s v="X"/>
    <s v="X"/>
    <n v="405"/>
    <s v="CLOTHING STORE"/>
    <n v="512"/>
    <s v="MACE/PEPPER SPRAY"/>
    <s v="IC"/>
    <s v="Invest Cont"/>
    <n v="210"/>
    <m/>
    <m/>
    <m/>
    <s v="5800 S  VERMONT                      AV"/>
    <m/>
    <n v="33.988300000000002"/>
    <n v="-118.2915"/>
    <n v="0"/>
    <x v="12"/>
  </r>
  <r>
    <n v="201116133"/>
    <d v="2020-11-28T00:00:00"/>
    <x v="29"/>
    <n v="115"/>
    <n v="11"/>
    <x v="7"/>
    <n v="1144"/>
    <n v="1"/>
    <n v="310"/>
    <s v="BURGLARY"/>
    <s v="0344 1602 1300 1309"/>
    <n v="0"/>
    <s v="X"/>
    <s v="X"/>
    <n v="707"/>
    <s v="GARAGE/CARPORT"/>
    <m/>
    <m/>
    <s v="IC"/>
    <s v="Invest Cont"/>
    <n v="310"/>
    <m/>
    <m/>
    <m/>
    <s v="2000    GRIFFITH PARK                BL"/>
    <m/>
    <n v="34.097700000000003"/>
    <n v="-118.2739"/>
    <n v="0"/>
    <x v="12"/>
  </r>
  <r>
    <n v="200806134"/>
    <d v="2020-02-17T00:00:00"/>
    <x v="99"/>
    <n v="100"/>
    <n v="8"/>
    <x v="12"/>
    <n v="811"/>
    <n v="2"/>
    <n v="740"/>
    <s v="VANDALISM - FELONY ($400 &amp; OVER, ALL CHURCH VANDALISMS)"/>
    <s v="1822 0329"/>
    <n v="41"/>
    <s v="F"/>
    <s v="O"/>
    <n v="502"/>
    <s v="MULTI-UNIT DWELLING (APARTMENT, DUPLEX, ETC)"/>
    <m/>
    <m/>
    <s v="IC"/>
    <s v="Invest Cont"/>
    <n v="740"/>
    <m/>
    <m/>
    <m/>
    <s v="16100 W  SUNSET                       BL"/>
    <m/>
    <n v="34.056100000000001"/>
    <n v="-118.55119999999999"/>
    <n v="0"/>
    <x v="12"/>
  </r>
  <r>
    <n v="200808125"/>
    <d v="2020-04-08T00:00:00"/>
    <x v="139"/>
    <n v="1715"/>
    <n v="8"/>
    <x v="12"/>
    <n v="855"/>
    <n v="1"/>
    <n v="220"/>
    <s v="ATTEMPTED ROBBERY"/>
    <s v="0448 0305 1822"/>
    <n v="61"/>
    <s v="M"/>
    <s v="H"/>
    <n v="101"/>
    <s v="STREET"/>
    <n v="400"/>
    <s v="STRONG-ARM (HANDS, FIST, FEET OR BODILY FORCE)"/>
    <s v="AA"/>
    <s v="Adult Arrest"/>
    <n v="220"/>
    <m/>
    <m/>
    <m/>
    <s v="1700    WESTWOOD                     BL"/>
    <m/>
    <n v="34.051900000000003"/>
    <n v="-118.4388"/>
    <n v="1"/>
    <x v="12"/>
  </r>
  <r>
    <n v="201216765"/>
    <d v="2020-07-20T00:00:00"/>
    <x v="264"/>
    <n v="1400"/>
    <n v="12"/>
    <x v="8"/>
    <n v="1269"/>
    <n v="1"/>
    <n v="510"/>
    <s v="VEHICLE - STOLEN"/>
    <m/>
    <n v="0"/>
    <m/>
    <m/>
    <n v="101"/>
    <s v="STREET"/>
    <m/>
    <m/>
    <s v="IC"/>
    <s v="Invest Cont"/>
    <n v="510"/>
    <m/>
    <m/>
    <m/>
    <s v="8500    MCKINLEY                     AV"/>
    <m/>
    <n v="33.960599999999999"/>
    <n v="-118.2608"/>
    <n v="0"/>
    <x v="12"/>
  </r>
  <r>
    <n v="201307638"/>
    <d v="2020-03-05T00:00:00"/>
    <x v="216"/>
    <n v="2100"/>
    <n v="13"/>
    <x v="6"/>
    <n v="1313"/>
    <n v="1"/>
    <n v="510"/>
    <s v="VEHICLE - STOLEN"/>
    <m/>
    <n v="0"/>
    <m/>
    <m/>
    <n v="101"/>
    <s v="STREET"/>
    <m/>
    <m/>
    <s v="AA"/>
    <s v="Adult Arrest"/>
    <n v="510"/>
    <m/>
    <m/>
    <m/>
    <s v="1200 E  20TH                         ST"/>
    <m/>
    <n v="34.024299999999997"/>
    <n v="-118.2526"/>
    <n v="1"/>
    <x v="12"/>
  </r>
  <r>
    <n v="200605552"/>
    <d v="2020-02-01T00:00:00"/>
    <x v="87"/>
    <n v="1735"/>
    <n v="6"/>
    <x v="9"/>
    <n v="642"/>
    <n v="2"/>
    <n v="860"/>
    <s v="BATTERY WITH SEXUAL CONTACT"/>
    <s v="0500 1822 0400 0416"/>
    <n v="47"/>
    <s v="F"/>
    <s v="W"/>
    <n v="401"/>
    <s v="MINI-MART"/>
    <n v="400"/>
    <s v="STRONG-ARM (HANDS, FIST, FEET OR BODILY FORCE)"/>
    <s v="IC"/>
    <s v="Invest Cont"/>
    <n v="860"/>
    <m/>
    <m/>
    <m/>
    <s v="7600 W  SUNSET                       BL"/>
    <m/>
    <n v="34.098100000000002"/>
    <n v="-118.355"/>
    <n v="0"/>
    <x v="12"/>
  </r>
  <r>
    <n v="200607947"/>
    <d v="2020-03-15T00:00:00"/>
    <x v="3"/>
    <n v="1600"/>
    <n v="6"/>
    <x v="9"/>
    <n v="645"/>
    <n v="2"/>
    <n v="664"/>
    <s v="BUNCO, PETTY THEFT"/>
    <s v="0701 1822"/>
    <n v="52"/>
    <s v="M"/>
    <s v="B"/>
    <n v="501"/>
    <s v="SINGLE FAMILY DWELLING"/>
    <m/>
    <m/>
    <s v="IC"/>
    <s v="Invest Cont"/>
    <n v="664"/>
    <m/>
    <m/>
    <m/>
    <s v="7000    HOLLYWOOD                    BL"/>
    <m/>
    <n v="34.101599999999998"/>
    <n v="-118.3417"/>
    <n v="0"/>
    <x v="12"/>
  </r>
  <r>
    <n v="200318165"/>
    <d v="2020-10-01T00:00:00"/>
    <x v="170"/>
    <n v="1340"/>
    <n v="3"/>
    <x v="2"/>
    <n v="363"/>
    <n v="1"/>
    <n v="230"/>
    <s v="ASSAULT WITH DEADLY WEAPON, AGGRAVATED ASSAULT"/>
    <s v="2000 0913 1814 0416 0429 1309"/>
    <n v="28"/>
    <s v="F"/>
    <s v="B"/>
    <n v="103"/>
    <s v="ALLEY"/>
    <n v="307"/>
    <s v="VEHICLE"/>
    <s v="IC"/>
    <s v="Invest Cont"/>
    <n v="230"/>
    <m/>
    <m/>
    <m/>
    <s v="4000    PALMWOOD                     DR"/>
    <m/>
    <n v="34.013199999999998"/>
    <n v="-118.3424"/>
    <n v="0"/>
    <x v="12"/>
  </r>
  <r>
    <n v="200513753"/>
    <d v="2020-09-04T00:00:00"/>
    <x v="84"/>
    <n v="1445"/>
    <n v="5"/>
    <x v="10"/>
    <n v="514"/>
    <n v="1"/>
    <n v="440"/>
    <s v="THEFT PLAIN - PETTY ($950 &amp; UNDER)"/>
    <s v="0344 0354 1026"/>
    <n v="57"/>
    <s v="M"/>
    <s v="H"/>
    <n v="501"/>
    <s v="SINGLE FAMILY DWELLING"/>
    <m/>
    <m/>
    <s v="IC"/>
    <s v="Invest Cont"/>
    <n v="440"/>
    <m/>
    <m/>
    <m/>
    <s v="1000 W  DENNI                        ST"/>
    <m/>
    <n v="33.784300000000002"/>
    <n v="-118.2752"/>
    <n v="0"/>
    <x v="12"/>
  </r>
  <r>
    <n v="200205087"/>
    <d v="2020-01-23T00:00:00"/>
    <x v="344"/>
    <n v="1640"/>
    <n v="2"/>
    <x v="5"/>
    <n v="261"/>
    <n v="1"/>
    <n v="330"/>
    <s v="BURGLARY FROM VEHICLE"/>
    <s v="0329 1609 1307 0202 1822 1402 0345"/>
    <n v="36"/>
    <s v="F"/>
    <s v="H"/>
    <n v="108"/>
    <s v="PARKING LOT"/>
    <m/>
    <m/>
    <s v="IC"/>
    <s v="Invest Cont"/>
    <n v="330"/>
    <n v="998"/>
    <m/>
    <m/>
    <s v="800 S  CARONDELET                   ST"/>
    <m/>
    <n v="34.056800000000003"/>
    <n v="-118.2821"/>
    <n v="0"/>
    <x v="12"/>
  </r>
  <r>
    <n v="200812571"/>
    <d v="2020-08-03T00:00:00"/>
    <x v="314"/>
    <n v="245"/>
    <n v="8"/>
    <x v="12"/>
    <n v="827"/>
    <n v="2"/>
    <n v="624"/>
    <s v="BATTERY - SIMPLE ASSAULT"/>
    <s v="0319 0400 0408 0913"/>
    <n v="35"/>
    <s v="F"/>
    <s v="B"/>
    <n v="101"/>
    <s v="STREET"/>
    <n v="400"/>
    <s v="STRONG-ARM (HANDS, FIST, FEET OR BODILY FORCE)"/>
    <s v="AA"/>
    <s v="Adult Arrest"/>
    <n v="624"/>
    <m/>
    <m/>
    <m/>
    <s v="400 S  BARRINGTON                   AV"/>
    <m/>
    <n v="34.059199999999997"/>
    <n v="-118.46850000000001"/>
    <n v="1"/>
    <x v="12"/>
  </r>
  <r>
    <n v="200509637"/>
    <d v="2020-05-17T00:00:00"/>
    <x v="165"/>
    <n v="1650"/>
    <n v="5"/>
    <x v="10"/>
    <n v="585"/>
    <n v="1"/>
    <n v="330"/>
    <s v="BURGLARY FROM VEHICLE"/>
    <s v="0344 0386 1202 1300"/>
    <n v="89"/>
    <s v="M"/>
    <s v="W"/>
    <n v="108"/>
    <s v="PARKING LOT"/>
    <m/>
    <m/>
    <s v="IC"/>
    <s v="Invest Cont"/>
    <n v="330"/>
    <m/>
    <m/>
    <m/>
    <s v="600 W  23RD                         ST"/>
    <m/>
    <n v="33.723399999999998"/>
    <n v="-118.2902"/>
    <n v="0"/>
    <x v="12"/>
  </r>
  <r>
    <n v="200716824"/>
    <d v="2020-12-06T00:00:00"/>
    <x v="121"/>
    <n v="930"/>
    <n v="7"/>
    <x v="0"/>
    <n v="783"/>
    <n v="2"/>
    <n v="810"/>
    <s v="SEX,UNLAWFUL(INC MUTUAL CONSENT, PENETRATION W/ FRGN OBJ"/>
    <s v="0500 1259 0527"/>
    <n v="15"/>
    <s v="M"/>
    <s v="O"/>
    <n v="501"/>
    <s v="SINGLE FAMILY DWELLING"/>
    <m/>
    <m/>
    <s v="IC"/>
    <s v="Invest Cont"/>
    <n v="810"/>
    <m/>
    <m/>
    <m/>
    <s v="2300 S  MARVIN                       AV"/>
    <m/>
    <n v="34.035600000000002"/>
    <n v="-118.3638"/>
    <n v="0"/>
    <x v="12"/>
  </r>
  <r>
    <n v="200310990"/>
    <d v="2020-05-06T00:00:00"/>
    <x v="140"/>
    <n v="900"/>
    <n v="3"/>
    <x v="2"/>
    <n v="375"/>
    <n v="1"/>
    <n v="480"/>
    <s v="BIKE - STOLEN"/>
    <s v="0344 0397 1266"/>
    <n v="53"/>
    <s v="F"/>
    <s v="B"/>
    <n v="505"/>
    <s v="MOTEL"/>
    <m/>
    <m/>
    <s v="IC"/>
    <s v="Invest Cont"/>
    <n v="480"/>
    <m/>
    <m/>
    <m/>
    <s v="3800 S  WESTERN                      AV"/>
    <m/>
    <n v="34.014600000000002"/>
    <n v="-118.313"/>
    <n v="0"/>
    <x v="12"/>
  </r>
  <r>
    <n v="200716142"/>
    <d v="2020-11-19T00:00:00"/>
    <x v="92"/>
    <n v="505"/>
    <n v="7"/>
    <x v="0"/>
    <n v="752"/>
    <n v="1"/>
    <n v="310"/>
    <s v="BURGLARY"/>
    <s v="1822 1609 0329 0344"/>
    <n v="52"/>
    <s v="M"/>
    <s v="O"/>
    <n v="203"/>
    <s v="OTHER BUSINESS"/>
    <m/>
    <m/>
    <s v="IC"/>
    <s v="Invest Cont"/>
    <n v="310"/>
    <m/>
    <m/>
    <m/>
    <s v="1000 S  LA CIENEGA                   BL"/>
    <m/>
    <n v="34.059100000000001"/>
    <n v="-118.3762"/>
    <n v="0"/>
    <x v="12"/>
  </r>
  <r>
    <n v="201013050"/>
    <d v="2020-09-13T00:00:00"/>
    <x v="201"/>
    <n v="500"/>
    <n v="10"/>
    <x v="11"/>
    <n v="1011"/>
    <n v="1"/>
    <n v="330"/>
    <s v="BURGLARY FROM VEHICLE"/>
    <s v="0344 1605 1822 0352 0321"/>
    <n v="25"/>
    <s v="F"/>
    <s v="W"/>
    <n v="101"/>
    <s v="STREET"/>
    <m/>
    <m/>
    <s v="IC"/>
    <s v="Invest Cont"/>
    <n v="330"/>
    <m/>
    <m/>
    <m/>
    <s v="7400    BOTHWELL                     RD"/>
    <m/>
    <n v="34.204999999999998"/>
    <n v="-118.5609"/>
    <n v="0"/>
    <x v="12"/>
  </r>
  <r>
    <n v="201013872"/>
    <d v="2020-10-08T00:00:00"/>
    <x v="186"/>
    <n v="2100"/>
    <n v="10"/>
    <x v="11"/>
    <n v="1004"/>
    <n v="2"/>
    <n v="354"/>
    <s v="THEFT OF IDENTITY"/>
    <s v="1822 0935 0930 1300 0330"/>
    <n v="31"/>
    <s v="M"/>
    <s v="H"/>
    <n v="203"/>
    <s v="OTHER BUSINESS"/>
    <m/>
    <m/>
    <s v="IC"/>
    <s v="Invest Cont"/>
    <n v="354"/>
    <m/>
    <m/>
    <m/>
    <s v="7600    RESEDA                       BL"/>
    <m/>
    <n v="34.208399999999997"/>
    <n v="-118.536"/>
    <n v="0"/>
    <x v="12"/>
  </r>
  <r>
    <n v="200609140"/>
    <d v="2020-04-16T00:00:00"/>
    <x v="213"/>
    <n v="2355"/>
    <n v="6"/>
    <x v="9"/>
    <n v="663"/>
    <n v="1"/>
    <n v="420"/>
    <s v="THEFT FROM MOTOR VEHICLE - PETTY ($950 &amp; UNDER)"/>
    <s v="0344 1300 1822"/>
    <n v="58"/>
    <s v="M"/>
    <s v="W"/>
    <n v="108"/>
    <s v="PARKING LOT"/>
    <m/>
    <m/>
    <s v="AA"/>
    <s v="Adult Arrest"/>
    <n v="420"/>
    <m/>
    <m/>
    <m/>
    <s v="1100 N  SYCAMORE                     AV"/>
    <m/>
    <n v="34.090699999999998"/>
    <n v="-118.3428"/>
    <n v="1"/>
    <x v="12"/>
  </r>
  <r>
    <n v="201110364"/>
    <d v="2020-06-13T00:00:00"/>
    <x v="93"/>
    <n v="700"/>
    <n v="11"/>
    <x v="7"/>
    <n v="1136"/>
    <n v="1"/>
    <n v="420"/>
    <s v="THEFT FROM MOTOR VEHICLE - PETTY ($950 &amp; UNDER)"/>
    <m/>
    <n v="0"/>
    <m/>
    <m/>
    <n v="101"/>
    <s v="STREET"/>
    <m/>
    <m/>
    <s v="IC"/>
    <s v="Invest Cont"/>
    <n v="420"/>
    <m/>
    <m/>
    <m/>
    <s v="4200    EAGLE ROCK                   BL"/>
    <m/>
    <n v="34.1218"/>
    <n v="-118.2252"/>
    <n v="0"/>
    <x v="12"/>
  </r>
  <r>
    <n v="201114855"/>
    <d v="2020-10-19T00:00:00"/>
    <x v="36"/>
    <n v="700"/>
    <n v="11"/>
    <x v="7"/>
    <n v="1132"/>
    <n v="1"/>
    <n v="420"/>
    <s v="THEFT FROM MOTOR VEHICLE - PETTY ($950 &amp; UNDER)"/>
    <s v="0344 0377"/>
    <n v="23"/>
    <s v="M"/>
    <s v="H"/>
    <n v="104"/>
    <s v="DRIVEWAY"/>
    <m/>
    <m/>
    <s v="IC"/>
    <s v="Invest Cont"/>
    <n v="420"/>
    <m/>
    <m/>
    <m/>
    <s v="HYPERION"/>
    <s v="RIVERSIDE"/>
    <n v="34.112499999999997"/>
    <n v="-118.2677"/>
    <n v="0"/>
    <x v="12"/>
  </r>
  <r>
    <n v="200507111"/>
    <d v="2020-03-10T00:00:00"/>
    <x v="38"/>
    <n v="800"/>
    <n v="5"/>
    <x v="10"/>
    <n v="504"/>
    <n v="1"/>
    <n v="440"/>
    <s v="THEFT PLAIN - PETTY ($950 &amp; UNDER)"/>
    <s v="0344 0385"/>
    <n v="32"/>
    <s v="F"/>
    <s v="O"/>
    <n v="119"/>
    <s v="PORCH, RESIDENTIAL"/>
    <m/>
    <m/>
    <s v="IC"/>
    <s v="Invest Cont"/>
    <n v="440"/>
    <m/>
    <m/>
    <m/>
    <s v="NORMANDIE                    AV"/>
    <s v="TORRANCE                     BL"/>
    <n v="33.841999999999999"/>
    <n v="-118.2992"/>
    <n v="0"/>
    <x v="12"/>
  </r>
  <r>
    <n v="200618748"/>
    <d v="2020-11-02T00:00:00"/>
    <x v="245"/>
    <n v="845"/>
    <n v="6"/>
    <x v="9"/>
    <n v="647"/>
    <n v="2"/>
    <n v="624"/>
    <s v="BATTERY - SIMPLE ASSAULT"/>
    <s v="0400 0416 1822 1501"/>
    <n v="23"/>
    <s v="F"/>
    <s v="H"/>
    <n v="602"/>
    <s v="BANK"/>
    <n v="400"/>
    <s v="STRONG-ARM (HANDS, FIST, FEET OR BODILY FORCE)"/>
    <s v="IC"/>
    <s v="Invest Cont"/>
    <n v="624"/>
    <m/>
    <m/>
    <m/>
    <s v="1500    VINE                         ST"/>
    <m/>
    <n v="34.097999999999999"/>
    <n v="-118.3266"/>
    <n v="0"/>
    <x v="12"/>
  </r>
  <r>
    <n v="200615113"/>
    <d v="2020-09-07T00:00:00"/>
    <x v="201"/>
    <n v="2130"/>
    <n v="6"/>
    <x v="9"/>
    <n v="645"/>
    <n v="1"/>
    <n v="440"/>
    <s v="THEFT PLAIN - PETTY ($950 &amp; UNDER)"/>
    <s v="0344 1822 0377"/>
    <n v="22"/>
    <s v="M"/>
    <s v="B"/>
    <n v="503"/>
    <s v="HOTEL"/>
    <m/>
    <m/>
    <s v="AA"/>
    <s v="Adult Arrest"/>
    <n v="440"/>
    <m/>
    <m/>
    <m/>
    <s v="1700    ORCHID                       AV"/>
    <m/>
    <n v="34.103000000000002"/>
    <n v="-118.3402"/>
    <n v="1"/>
    <x v="12"/>
  </r>
  <r>
    <n v="201006419"/>
    <d v="2020-02-24T00:00:00"/>
    <x v="105"/>
    <n v="1145"/>
    <n v="10"/>
    <x v="11"/>
    <n v="1065"/>
    <n v="1"/>
    <n v="330"/>
    <s v="BURGLARY FROM VEHICLE"/>
    <s v="0344 1822 0377 0321"/>
    <n v="34"/>
    <s v="M"/>
    <s v="O"/>
    <n v="108"/>
    <s v="PARKING LOT"/>
    <m/>
    <m/>
    <s v="IC"/>
    <s v="Invest Cont"/>
    <n v="330"/>
    <m/>
    <m/>
    <m/>
    <s v="5400    YARMOUTH                     AV"/>
    <m/>
    <n v="34.168599999999998"/>
    <n v="-118.52030000000001"/>
    <n v="0"/>
    <x v="12"/>
  </r>
  <r>
    <n v="200505943"/>
    <d v="2020-02-15T00:00:00"/>
    <x v="46"/>
    <n v="1200"/>
    <n v="5"/>
    <x v="10"/>
    <n v="517"/>
    <n v="1"/>
    <n v="310"/>
    <s v="BURGLARY"/>
    <s v="0344 1606 1202"/>
    <n v="75"/>
    <s v="F"/>
    <s v="H"/>
    <n v="501"/>
    <s v="SINGLE FAMILY DWELLING"/>
    <m/>
    <m/>
    <s v="IC"/>
    <s v="Invest Cont"/>
    <n v="310"/>
    <m/>
    <m/>
    <m/>
    <s v="1100    HYATT                        AV"/>
    <m/>
    <n v="33.7851"/>
    <n v="-118.25409999999999"/>
    <n v="0"/>
    <x v="12"/>
  </r>
  <r>
    <n v="200905982"/>
    <d v="2020-02-13T00:00:00"/>
    <x v="27"/>
    <n v="1230"/>
    <n v="9"/>
    <x v="3"/>
    <n v="911"/>
    <n v="2"/>
    <n v="626"/>
    <s v="INTIMATE PARTNER - SIMPLE ASSAULT"/>
    <s v="0416 1218 1813 2004 0448 2000 1414"/>
    <n v="33"/>
    <s v="F"/>
    <s v="H"/>
    <n v="505"/>
    <s v="MOTEL"/>
    <n v="400"/>
    <s v="STRONG-ARM (HANDS, FIST, FEET OR BODILY FORCE)"/>
    <s v="AA"/>
    <s v="Adult Arrest"/>
    <n v="626"/>
    <m/>
    <m/>
    <m/>
    <s v="7000 N  SEPULVEDA                    BL"/>
    <m/>
    <n v="34.193800000000003"/>
    <n v="-118.47020000000001"/>
    <n v="1"/>
    <x v="12"/>
  </r>
  <r>
    <n v="200505143"/>
    <d v="2020-01-28T00:00:00"/>
    <x v="225"/>
    <n v="2300"/>
    <n v="5"/>
    <x v="10"/>
    <n v="524"/>
    <n v="1"/>
    <n v="420"/>
    <s v="THEFT FROM MOTOR VEHICLE - PETTY ($950 &amp; UNDER)"/>
    <s v="0344 0385 1300 1606"/>
    <n v="42"/>
    <s v="M"/>
    <s v="H"/>
    <n v="101"/>
    <s v="STREET"/>
    <m/>
    <m/>
    <s v="IC"/>
    <s v="Invest Cont"/>
    <n v="420"/>
    <m/>
    <m/>
    <m/>
    <s v="300    KING                         AV"/>
    <m/>
    <n v="33.773099999999999"/>
    <n v="-118.2749"/>
    <n v="0"/>
    <x v="12"/>
  </r>
  <r>
    <n v="200813908"/>
    <d v="2020-09-10T00:00:00"/>
    <x v="238"/>
    <n v="240"/>
    <n v="8"/>
    <x v="12"/>
    <n v="835"/>
    <n v="1"/>
    <n v="310"/>
    <s v="BURGLARY"/>
    <s v="1402 1822 0397 1602 0344"/>
    <n v="46"/>
    <s v="M"/>
    <s v="W"/>
    <n v="502"/>
    <s v="MULTI-UNIT DWELLING (APARTMENT, DUPLEX, ETC)"/>
    <m/>
    <m/>
    <s v="IC"/>
    <s v="Invest Cont"/>
    <n v="310"/>
    <n v="998"/>
    <m/>
    <m/>
    <s v="1800    MIDVALE                      AV"/>
    <m/>
    <n v="34.048999999999999"/>
    <n v="-118.4375"/>
    <n v="0"/>
    <x v="12"/>
  </r>
  <r>
    <n v="200410053"/>
    <d v="2020-06-21T00:00:00"/>
    <x v="334"/>
    <n v="2150"/>
    <n v="4"/>
    <x v="4"/>
    <n v="437"/>
    <n v="1"/>
    <n v="320"/>
    <s v="BURGLARY, ATTEMPTED"/>
    <n v="1607"/>
    <n v="44"/>
    <s v="F"/>
    <s v="H"/>
    <n v="501"/>
    <s v="SINGLE FAMILY DWELLING"/>
    <m/>
    <m/>
    <s v="IC"/>
    <s v="Invest Cont"/>
    <n v="320"/>
    <m/>
    <m/>
    <m/>
    <s v="4700    CATALPA                      ST"/>
    <m/>
    <n v="34.064"/>
    <n v="-118.18259999999999"/>
    <n v="0"/>
    <x v="12"/>
  </r>
  <r>
    <n v="200809303"/>
    <d v="2020-05-11T00:00:00"/>
    <x v="63"/>
    <n v="1320"/>
    <n v="8"/>
    <x v="12"/>
    <n v="884"/>
    <n v="2"/>
    <n v="740"/>
    <s v="VANDALISM - FELONY ($400 &amp; OVER, ALL CHURCH VANDALISMS)"/>
    <s v="0329 2004 0319 1822"/>
    <n v="35"/>
    <s v="M"/>
    <s v="W"/>
    <n v="501"/>
    <s v="SINGLE FAMILY DWELLING"/>
    <m/>
    <m/>
    <s v="AO"/>
    <s v="Adult Other"/>
    <n v="740"/>
    <m/>
    <m/>
    <m/>
    <s v="2500    GREENFIELD                   AV"/>
    <m/>
    <n v="34.036499999999997"/>
    <n v="-118.43049999999999"/>
    <n v="0"/>
    <x v="12"/>
  </r>
  <r>
    <n v="200905286"/>
    <d v="2020-01-30T00:00:00"/>
    <x v="356"/>
    <n v="2130"/>
    <n v="9"/>
    <x v="3"/>
    <n v="939"/>
    <n v="1"/>
    <n v="341"/>
    <s v="THEFT-GRAND ($950.01 &amp; OVER)EXCPT,GUNS,FOWL,LIVESTK,PROD"/>
    <n v="344"/>
    <n v="22"/>
    <s v="M"/>
    <s v="W"/>
    <n v="502"/>
    <s v="MULTI-UNIT DWELLING (APARTMENT, DUPLEX, ETC)"/>
    <m/>
    <m/>
    <s v="IC"/>
    <s v="Invest Cont"/>
    <n v="341"/>
    <m/>
    <m/>
    <m/>
    <s v="6300    COLDWATER CANYON             AV"/>
    <m/>
    <n v="34.178100000000001"/>
    <n v="-118.4179"/>
    <n v="0"/>
    <x v="12"/>
  </r>
  <r>
    <n v="201113666"/>
    <d v="2020-09-16T00:00:00"/>
    <x v="346"/>
    <n v="1445"/>
    <n v="11"/>
    <x v="7"/>
    <n v="1128"/>
    <n v="1"/>
    <n v="341"/>
    <s v="THEFT-GRAND ($950.01 &amp; OVER)EXCPT,GUNS,FOWL,LIVESTK,PROD"/>
    <n v="344"/>
    <n v="40"/>
    <s v="F"/>
    <s v="H"/>
    <n v="232"/>
    <s v="DELIVERY SERVICE (FED EX, UPS, COURIERS,COURIER SERVICE)*"/>
    <m/>
    <m/>
    <s v="IC"/>
    <s v="Invest Cont"/>
    <n v="341"/>
    <m/>
    <m/>
    <m/>
    <s v="6100    BURWOOD                      AV"/>
    <m/>
    <n v="34.1267"/>
    <n v="-118.18680000000001"/>
    <n v="0"/>
    <x v="12"/>
  </r>
  <r>
    <n v="200708360"/>
    <d v="2020-04-17T00:00:00"/>
    <x v="317"/>
    <n v="1340"/>
    <n v="7"/>
    <x v="0"/>
    <n v="765"/>
    <n v="1"/>
    <n v="350"/>
    <s v="THEFT, PERSON"/>
    <n v="344"/>
    <n v="72"/>
    <s v="F"/>
    <s v="B"/>
    <n v="108"/>
    <s v="PARKING LOT"/>
    <n v="400"/>
    <s v="STRONG-ARM (HANDS, FIST, FEET OR BODILY FORCE)"/>
    <s v="IC"/>
    <s v="Invest Cont"/>
    <n v="350"/>
    <m/>
    <m/>
    <m/>
    <s v="4700 W  PICO                         BL"/>
    <m/>
    <n v="34.0486"/>
    <n v="-118.3385"/>
    <n v="0"/>
    <x v="12"/>
  </r>
  <r>
    <n v="200508881"/>
    <d v="2020-04-30T00:00:00"/>
    <x v="168"/>
    <n v="1300"/>
    <n v="5"/>
    <x v="10"/>
    <n v="532"/>
    <n v="1"/>
    <n v="420"/>
    <s v="THEFT FROM MOTOR VEHICLE - PETTY ($950 &amp; UNDER)"/>
    <s v="1300 0344 0385"/>
    <n v="37"/>
    <s v="M"/>
    <s v="H"/>
    <n v="101"/>
    <s v="STREET"/>
    <m/>
    <m/>
    <s v="IC"/>
    <s v="Invest Cont"/>
    <n v="420"/>
    <m/>
    <m/>
    <m/>
    <s v="11600    NEPTUNE                      AV"/>
    <m/>
    <n v="33.787799999999997"/>
    <n v="-118.26949999999999"/>
    <n v="0"/>
    <x v="12"/>
  </r>
  <r>
    <n v="200610444"/>
    <d v="2020-05-21T00:00:00"/>
    <x v="267"/>
    <n v="230"/>
    <n v="6"/>
    <x v="9"/>
    <n v="636"/>
    <n v="2"/>
    <n v="624"/>
    <s v="BATTERY - SIMPLE ASSAULT"/>
    <s v="0416 0400 0913"/>
    <n v="32"/>
    <s v="F"/>
    <s v="W"/>
    <n v="122"/>
    <s v="VEHICLE, PASSENGER/TRUCK"/>
    <n v="400"/>
    <s v="STRONG-ARM (HANDS, FIST, FEET OR BODILY FORCE)"/>
    <s v="IC"/>
    <s v="Invest Cont"/>
    <n v="624"/>
    <m/>
    <m/>
    <m/>
    <s v="FRANKLIN"/>
    <s v="IVAR"/>
    <n v="34.1053"/>
    <n v="-118.32899999999999"/>
    <n v="0"/>
    <x v="12"/>
  </r>
  <r>
    <n v="200909890"/>
    <d v="2020-05-19T00:00:00"/>
    <x v="80"/>
    <n v="530"/>
    <n v="9"/>
    <x v="3"/>
    <n v="998"/>
    <n v="1"/>
    <n v="330"/>
    <s v="BURGLARY FROM VEHICLE"/>
    <s v="1414 0344"/>
    <n v="36"/>
    <s v="M"/>
    <s v="H"/>
    <n v="108"/>
    <s v="PARKING LOT"/>
    <m/>
    <m/>
    <s v="IC"/>
    <s v="Invest Cont"/>
    <n v="330"/>
    <m/>
    <m/>
    <m/>
    <s v="12900    VENTURA                      BL"/>
    <m/>
    <n v="34.145099999999999"/>
    <n v="-118.41370000000001"/>
    <n v="0"/>
    <x v="12"/>
  </r>
  <r>
    <n v="200704993"/>
    <d v="2020-01-21T00:00:00"/>
    <x v="202"/>
    <n v="2020"/>
    <n v="7"/>
    <x v="0"/>
    <n v="738"/>
    <n v="2"/>
    <n v="930"/>
    <s v="CRIMINAL THREATS - NO WEAPON DISPLAYED"/>
    <s v="1822 0903 2053 1309 0421 0319 1528 2036"/>
    <n v="64"/>
    <s v="M"/>
    <s v="W"/>
    <n v="108"/>
    <s v="PARKING LOT"/>
    <n v="511"/>
    <s v="VERBAL THREAT"/>
    <s v="AO"/>
    <s v="Adult Other"/>
    <n v="930"/>
    <n v="946"/>
    <m/>
    <m/>
    <s v="4900    WILSHIRE                     BL"/>
    <m/>
    <n v="34.062100000000001"/>
    <n v="-118.3365"/>
    <n v="0"/>
    <x v="12"/>
  </r>
  <r>
    <n v="200407007"/>
    <d v="2020-03-16T00:00:00"/>
    <x v="342"/>
    <n v="2000"/>
    <n v="4"/>
    <x v="4"/>
    <n v="467"/>
    <n v="2"/>
    <n v="627"/>
    <s v="CHILD ABUSE (PHYSICAL) - SIMPLE ASSAULT"/>
    <s v="0553 0416 1258 0913"/>
    <n v="12"/>
    <s v="F"/>
    <s v="H"/>
    <n v="501"/>
    <s v="SINGLE FAMILY DWELLING"/>
    <n v="400"/>
    <s v="STRONG-ARM (HANDS, FIST, FEET OR BODILY FORCE)"/>
    <s v="AO"/>
    <s v="Adult Other"/>
    <n v="627"/>
    <m/>
    <m/>
    <m/>
    <s v="400    CAMULOS                      ST"/>
    <m/>
    <n v="34.037799999999997"/>
    <n v="-118.20659999999999"/>
    <n v="0"/>
    <x v="12"/>
  </r>
  <r>
    <n v="200614186"/>
    <d v="2020-08-19T00:00:00"/>
    <x v="306"/>
    <n v="1800"/>
    <n v="6"/>
    <x v="9"/>
    <n v="666"/>
    <n v="2"/>
    <n v="946"/>
    <s v="OTHER MISCELLANEOUS CRIME"/>
    <s v="1300 1822"/>
    <n v="88"/>
    <s v="M"/>
    <s v="W"/>
    <n v="101"/>
    <s v="STREET"/>
    <m/>
    <m/>
    <s v="IC"/>
    <s v="Invest Cont"/>
    <n v="946"/>
    <m/>
    <m/>
    <m/>
    <s v="1100 N  CAHUENGA                     BL"/>
    <m/>
    <n v="34.090699999999998"/>
    <n v="-118.3289"/>
    <n v="0"/>
    <x v="12"/>
  </r>
  <r>
    <n v="200713570"/>
    <d v="2020-09-06T00:00:00"/>
    <x v="256"/>
    <n v="100"/>
    <n v="7"/>
    <x v="0"/>
    <n v="759"/>
    <n v="1"/>
    <n v="230"/>
    <s v="ASSAULT WITH DEADLY WEAPON, AGGRAVATED ASSAULT"/>
    <s v="1206 1822 0400 0411 2033 0342"/>
    <n v="25"/>
    <s v="F"/>
    <s v="B"/>
    <n v="101"/>
    <s v="STREET"/>
    <n v="207"/>
    <s v="OTHER KNIFE"/>
    <s v="IC"/>
    <s v="Invest Cont"/>
    <n v="230"/>
    <m/>
    <m/>
    <m/>
    <s v="3600 W  PICO                         BL"/>
    <m/>
    <n v="34.049500000000002"/>
    <n v="-118.3215"/>
    <n v="0"/>
    <x v="12"/>
  </r>
  <r>
    <n v="201223435"/>
    <d v="2020-10-27T00:00:00"/>
    <x v="229"/>
    <n v="1140"/>
    <n v="12"/>
    <x v="8"/>
    <n v="1273"/>
    <n v="1"/>
    <n v="761"/>
    <s v="BRANDISH WEAPON"/>
    <s v="1814 0334 0443"/>
    <n v="43"/>
    <s v="F"/>
    <s v="B"/>
    <n v="501"/>
    <s v="SINGLE FAMILY DWELLING"/>
    <n v="102"/>
    <s v="HAND GUN"/>
    <s v="AA"/>
    <s v="Adult Arrest"/>
    <n v="761"/>
    <n v="930"/>
    <m/>
    <m/>
    <s v="9100 S  NORMANDIE                    AV"/>
    <m/>
    <n v="33.9542"/>
    <n v="-118.30029999999999"/>
    <n v="1"/>
    <x v="12"/>
  </r>
  <r>
    <n v="201112209"/>
    <d v="2020-08-05T00:00:00"/>
    <x v="268"/>
    <n v="816"/>
    <n v="11"/>
    <x v="7"/>
    <n v="1183"/>
    <n v="2"/>
    <n v="900"/>
    <s v="VIOLATION OF COURT ORDER"/>
    <s v="0432 0913 1817"/>
    <n v="52"/>
    <s v="M"/>
    <s v="W"/>
    <n v="501"/>
    <s v="SINGLE FAMILY DWELLING"/>
    <m/>
    <m/>
    <s v="AA"/>
    <s v="Adult Arrest"/>
    <n v="900"/>
    <m/>
    <m/>
    <m/>
    <s v="1600    LEMOYNE                      ST"/>
    <m/>
    <n v="34.082900000000002"/>
    <n v="-118.2565"/>
    <n v="1"/>
    <x v="12"/>
  </r>
  <r>
    <n v="200514265"/>
    <d v="2020-09-17T00:00:00"/>
    <x v="59"/>
    <n v="800"/>
    <n v="5"/>
    <x v="10"/>
    <n v="563"/>
    <n v="2"/>
    <n v="626"/>
    <s v="INTIMATE PARTNER - SIMPLE ASSAULT"/>
    <s v="2000 1814 0416 0329 2033 0913"/>
    <n v="30"/>
    <s v="M"/>
    <s v="W"/>
    <n v="502"/>
    <s v="MULTI-UNIT DWELLING (APARTMENT, DUPLEX, ETC)"/>
    <n v="400"/>
    <s v="STRONG-ARM (HANDS, FIST, FEET OR BODILY FORCE)"/>
    <s v="IC"/>
    <s v="Invest Cont"/>
    <n v="626"/>
    <n v="745"/>
    <m/>
    <m/>
    <s v="600 W  16TH                         ST"/>
    <m/>
    <n v="33.729700000000001"/>
    <n v="-118.2906"/>
    <n v="0"/>
    <x v="12"/>
  </r>
  <r>
    <n v="200512123"/>
    <d v="2020-07-22T00:00:00"/>
    <x v="102"/>
    <n v="2230"/>
    <n v="5"/>
    <x v="10"/>
    <n v="511"/>
    <n v="1"/>
    <n v="421"/>
    <s v="THEFT FROM MOTOR VEHICLE - ATTEMPT"/>
    <s v="0344 0385 1300 1309"/>
    <n v="53"/>
    <s v="F"/>
    <s v="H"/>
    <n v="101"/>
    <s v="STREET"/>
    <m/>
    <m/>
    <s v="IC"/>
    <s v="Invest Cont"/>
    <n v="421"/>
    <m/>
    <m/>
    <m/>
    <s v="1300    254TH                        ST"/>
    <m/>
    <n v="33.793799999999997"/>
    <n v="-118.30119999999999"/>
    <n v="0"/>
    <x v="12"/>
  </r>
  <r>
    <n v="200309239"/>
    <d v="2020-03-29T00:00:00"/>
    <x v="40"/>
    <n v="250"/>
    <n v="3"/>
    <x v="2"/>
    <n v="379"/>
    <n v="2"/>
    <n v="626"/>
    <s v="INTIMATE PARTNER - SIMPLE ASSAULT"/>
    <s v="2000 1813 0400"/>
    <n v="25"/>
    <s v="F"/>
    <s v="H"/>
    <n v="502"/>
    <s v="MULTI-UNIT DWELLING (APARTMENT, DUPLEX, ETC)"/>
    <n v="500"/>
    <s v="UNKNOWN WEAPON/OTHER WEAPON"/>
    <s v="IC"/>
    <s v="Invest Cont"/>
    <n v="626"/>
    <m/>
    <m/>
    <m/>
    <s v="1100    LEIGHTON                     AV"/>
    <m/>
    <n v="34.013199999999998"/>
    <n v="-118.2945"/>
    <n v="0"/>
    <x v="12"/>
  </r>
  <r>
    <n v="200913842"/>
    <d v="2020-08-22T00:00:00"/>
    <x v="235"/>
    <n v="2100"/>
    <n v="9"/>
    <x v="3"/>
    <n v="904"/>
    <n v="1"/>
    <n v="442"/>
    <s v="SHOPLIFTING - PETTY THEFT ($950 &amp; UNDER)"/>
    <s v="0344 0325"/>
    <n v="31"/>
    <s v="M"/>
    <s v="H"/>
    <n v="404"/>
    <s v="DEPARTMENT STORE"/>
    <m/>
    <m/>
    <s v="IC"/>
    <s v="Invest Cont"/>
    <n v="442"/>
    <m/>
    <m/>
    <m/>
    <s v="14900    RAYMER                       ST"/>
    <m/>
    <n v="34.213099999999997"/>
    <n v="-118.4584"/>
    <n v="0"/>
    <x v="12"/>
  </r>
  <r>
    <n v="201221376"/>
    <d v="2020-09-24T00:00:00"/>
    <x v="23"/>
    <n v="1300"/>
    <n v="12"/>
    <x v="8"/>
    <n v="1253"/>
    <n v="2"/>
    <n v="624"/>
    <s v="BATTERY - SIMPLE ASSAULT"/>
    <s v="0416 0329 0429 0340 0913 1202"/>
    <n v="69"/>
    <s v="M"/>
    <s v="B"/>
    <n v="101"/>
    <s v="STREET"/>
    <n v="400"/>
    <s v="STRONG-ARM (HANDS, FIST, FEET OR BODILY FORCE)"/>
    <s v="IC"/>
    <s v="Invest Cont"/>
    <n v="624"/>
    <m/>
    <m/>
    <m/>
    <s v="FLORENCE                     AV"/>
    <s v="GRAMERCY                     PL"/>
    <n v="33.974600000000002"/>
    <n v="-118.3134"/>
    <n v="0"/>
    <x v="12"/>
  </r>
  <r>
    <n v="200320872"/>
    <d v="2020-11-25T00:00:00"/>
    <x v="287"/>
    <n v="130"/>
    <n v="3"/>
    <x v="2"/>
    <n v="336"/>
    <n v="1"/>
    <n v="510"/>
    <s v="VEHICLE - STOLEN"/>
    <m/>
    <n v="0"/>
    <m/>
    <m/>
    <n v="101"/>
    <s v="STREET"/>
    <m/>
    <m/>
    <s v="AA"/>
    <s v="Adult Arrest"/>
    <n v="510"/>
    <m/>
    <m/>
    <m/>
    <s v="2100 W  29TH                         PL"/>
    <m/>
    <n v="34.028199999999998"/>
    <n v="-118.3151"/>
    <n v="1"/>
    <x v="12"/>
  </r>
  <r>
    <n v="201307619"/>
    <d v="2020-03-05T00:00:00"/>
    <x v="304"/>
    <n v="430"/>
    <n v="13"/>
    <x v="6"/>
    <n v="1307"/>
    <n v="1"/>
    <n v="648"/>
    <s v="ARSON"/>
    <n v="1501"/>
    <n v="0"/>
    <s v="M"/>
    <s v="W"/>
    <n v="249"/>
    <s v="NURSERY/FLOWER SHOP"/>
    <n v="500"/>
    <s v="UNKNOWN WEAPON/OTHER WEAPON"/>
    <s v="IC"/>
    <s v="Invest Cont"/>
    <n v="648"/>
    <m/>
    <m/>
    <m/>
    <s v="700 E  8TH                          ST"/>
    <m/>
    <n v="34.038499999999999"/>
    <n v="-118.2491"/>
    <n v="0"/>
    <x v="12"/>
  </r>
  <r>
    <n v="200812317"/>
    <d v="2020-07-25T00:00:00"/>
    <x v="231"/>
    <n v="1900"/>
    <n v="8"/>
    <x v="12"/>
    <n v="893"/>
    <n v="1"/>
    <n v="330"/>
    <s v="BURGLARY FROM VEHICLE"/>
    <s v="0358 0385"/>
    <n v="54"/>
    <s v="F"/>
    <s v="F"/>
    <n v="101"/>
    <s v="STREET"/>
    <m/>
    <m/>
    <s v="IC"/>
    <s v="Invest Cont"/>
    <n v="330"/>
    <m/>
    <m/>
    <m/>
    <s v="2600 S  BENTLEY                      AV"/>
    <m/>
    <n v="34.0321"/>
    <n v="-118.43049999999999"/>
    <n v="0"/>
    <x v="12"/>
  </r>
  <r>
    <n v="200917735"/>
    <d v="2020-11-27T00:00:00"/>
    <x v="294"/>
    <n v="858"/>
    <n v="9"/>
    <x v="3"/>
    <n v="971"/>
    <n v="1"/>
    <n v="440"/>
    <s v="THEFT PLAIN - PETTY ($950 &amp; UNDER)"/>
    <n v="394"/>
    <n v="46"/>
    <s v="F"/>
    <s v="W"/>
    <n v="502"/>
    <s v="MULTI-UNIT DWELLING (APARTMENT, DUPLEX, ETC)"/>
    <m/>
    <m/>
    <s v="IC"/>
    <s v="Invest Cont"/>
    <n v="440"/>
    <m/>
    <m/>
    <m/>
    <s v="4700 N  SEPULVEDA                    BL"/>
    <m/>
    <n v="34.155700000000003"/>
    <n v="-118.4661"/>
    <n v="0"/>
    <x v="12"/>
  </r>
  <r>
    <n v="201305723"/>
    <d v="2020-01-29T00:00:00"/>
    <x v="356"/>
    <n v="1830"/>
    <n v="13"/>
    <x v="6"/>
    <n v="1313"/>
    <n v="2"/>
    <n v="626"/>
    <s v="INTIMATE PARTNER - SIMPLE ASSAULT"/>
    <s v="2000 1813"/>
    <n v="21"/>
    <s v="F"/>
    <s v="H"/>
    <n v="103"/>
    <s v="ALLEY"/>
    <n v="400"/>
    <s v="STRONG-ARM (HANDS, FIST, FEET OR BODILY FORCE)"/>
    <s v="AO"/>
    <s v="Adult Other"/>
    <n v="626"/>
    <m/>
    <m/>
    <m/>
    <s v="21ST                         ST"/>
    <s v="SAN PEDRO"/>
    <n v="34.025799999999997"/>
    <n v="-118.2586"/>
    <n v="0"/>
    <x v="12"/>
  </r>
  <r>
    <n v="201309007"/>
    <d v="2020-04-03T00:00:00"/>
    <x v="243"/>
    <n v="517"/>
    <n v="13"/>
    <x v="6"/>
    <n v="1361"/>
    <n v="1"/>
    <n v="510"/>
    <s v="VEHICLE - STOLEN"/>
    <m/>
    <n v="0"/>
    <m/>
    <m/>
    <n v="707"/>
    <s v="GARAGE/CARPORT"/>
    <m/>
    <m/>
    <s v="IC"/>
    <s v="Invest Cont"/>
    <n v="510"/>
    <m/>
    <m/>
    <m/>
    <s v="5100 S  MAIN                         ST"/>
    <m/>
    <n v="33.9998"/>
    <n v="-118.2774"/>
    <n v="0"/>
    <x v="12"/>
  </r>
  <r>
    <n v="201226581"/>
    <d v="2020-12-08T00:00:00"/>
    <x v="131"/>
    <n v="1"/>
    <n v="12"/>
    <x v="8"/>
    <n v="1257"/>
    <n v="2"/>
    <n v="626"/>
    <s v="INTIMATE PARTNER - SIMPLE ASSAULT"/>
    <s v="0913 0400 0416 0356 1814 2000"/>
    <n v="20"/>
    <s v="F"/>
    <s v="H"/>
    <n v="502"/>
    <s v="MULTI-UNIT DWELLING (APARTMENT, DUPLEX, ETC)"/>
    <n v="400"/>
    <s v="STRONG-ARM (HANDS, FIST, FEET OR BODILY FORCE)"/>
    <s v="AO"/>
    <s v="Adult Other"/>
    <n v="626"/>
    <m/>
    <m/>
    <m/>
    <s v="600 W  79TH                         ST"/>
    <m/>
    <n v="33.969299999999997"/>
    <n v="-118.285"/>
    <n v="0"/>
    <x v="12"/>
  </r>
  <r>
    <n v="200813345"/>
    <d v="2020-08-25T00:00:00"/>
    <x v="319"/>
    <n v="30"/>
    <n v="8"/>
    <x v="12"/>
    <n v="849"/>
    <n v="1"/>
    <n v="310"/>
    <s v="BURGLARY"/>
    <s v="1607 1822 1420"/>
    <n v="56"/>
    <s v="M"/>
    <s v="W"/>
    <n v="502"/>
    <s v="MULTI-UNIT DWELLING (APARTMENT, DUPLEX, ETC)"/>
    <m/>
    <m/>
    <s v="IC"/>
    <s v="Invest Cont"/>
    <n v="310"/>
    <m/>
    <m/>
    <m/>
    <s v="1200 S  CORNING                      ST"/>
    <m/>
    <n v="34.054600000000001"/>
    <n v="-118.37739999999999"/>
    <n v="0"/>
    <x v="12"/>
  </r>
  <r>
    <n v="200912489"/>
    <d v="2020-07-17T00:00:00"/>
    <x v="295"/>
    <n v="100"/>
    <n v="9"/>
    <x v="3"/>
    <n v="964"/>
    <n v="2"/>
    <n v="354"/>
    <s v="THEFT OF IDENTITY"/>
    <s v="0377 0929 1822"/>
    <n v="59"/>
    <s v="F"/>
    <s v="W"/>
    <n v="751"/>
    <s v="WEBSITE"/>
    <m/>
    <m/>
    <s v="IC"/>
    <s v="Invest Cont"/>
    <n v="354"/>
    <m/>
    <m/>
    <m/>
    <s v="13700    LA MAIDA                     ST"/>
    <m/>
    <n v="34.1586"/>
    <n v="-118.43219999999999"/>
    <n v="0"/>
    <x v="12"/>
  </r>
  <r>
    <n v="201224905"/>
    <d v="2020-11-20T00:00:00"/>
    <x v="113"/>
    <n v="1433"/>
    <n v="12"/>
    <x v="8"/>
    <n v="1256"/>
    <n v="1"/>
    <n v="230"/>
    <s v="ASSAULT WITH DEADLY WEAPON, AGGRAVATED ASSAULT"/>
    <s v="1822 0216 0448 0444 0421 0334 0450"/>
    <n v="0"/>
    <s v="X"/>
    <s v="X"/>
    <n v="101"/>
    <s v="STREET"/>
    <n v="102"/>
    <s v="HAND GUN"/>
    <s v="IC"/>
    <s v="Invest Cont"/>
    <n v="230"/>
    <n v="761"/>
    <m/>
    <m/>
    <s v="7200 S  FIGUEROA                     ST"/>
    <m/>
    <n v="33.9741"/>
    <n v="-118.28270000000001"/>
    <n v="0"/>
    <x v="12"/>
  </r>
  <r>
    <n v="200118110"/>
    <d v="2020-09-17T00:00:00"/>
    <x v="346"/>
    <n v="720"/>
    <n v="1"/>
    <x v="1"/>
    <n v="129"/>
    <n v="1"/>
    <n v="330"/>
    <s v="BURGLARY FROM VEHICLE"/>
    <s v="0344 1606"/>
    <n v="0"/>
    <s v="X"/>
    <s v="X"/>
    <n v="101"/>
    <s v="STREET"/>
    <m/>
    <m/>
    <s v="IC"/>
    <s v="Invest Cont"/>
    <n v="330"/>
    <m/>
    <m/>
    <m/>
    <s v="800 E  COMMERCIAL                   ST"/>
    <m/>
    <n v="34.052500000000002"/>
    <n v="-118.23009999999999"/>
    <n v="0"/>
    <x v="12"/>
  </r>
  <r>
    <n v="201210760"/>
    <d v="2020-04-12T00:00:00"/>
    <x v="57"/>
    <n v="2100"/>
    <n v="12"/>
    <x v="8"/>
    <n v="1257"/>
    <n v="1"/>
    <n v="440"/>
    <s v="THEFT PLAIN - PETTY ($950 &amp; UNDER)"/>
    <s v="0913 1813 0344"/>
    <n v="27"/>
    <s v="F"/>
    <s v="B"/>
    <n v="501"/>
    <s v="SINGLE FAMILY DWELLING"/>
    <m/>
    <m/>
    <s v="IC"/>
    <s v="Invest Cont"/>
    <n v="440"/>
    <m/>
    <m/>
    <m/>
    <s v="900 W  77TH                         ST"/>
    <m/>
    <n v="33.969799999999999"/>
    <n v="-118.2893"/>
    <n v="0"/>
    <x v="12"/>
  </r>
  <r>
    <n v="201305625"/>
    <d v="2020-01-29T00:00:00"/>
    <x v="356"/>
    <n v="2310"/>
    <n v="13"/>
    <x v="6"/>
    <n v="1367"/>
    <n v="1"/>
    <n v="210"/>
    <s v="ROBBERY"/>
    <s v="0416 0305 0906 0344 0371 1822"/>
    <n v="28"/>
    <s v="M"/>
    <s v="H"/>
    <n v="102"/>
    <s v="SIDEWALK"/>
    <n v="400"/>
    <s v="STRONG-ARM (HANDS, FIST, FEET OR BODILY FORCE)"/>
    <s v="IC"/>
    <s v="Invest Cont"/>
    <n v="210"/>
    <m/>
    <m/>
    <m/>
    <s v="LONG BEACH                   AV"/>
    <s v="VERNON                       AV"/>
    <n v="34.003900000000002"/>
    <n v="-118.24339999999999"/>
    <n v="0"/>
    <x v="12"/>
  </r>
  <r>
    <n v="201109832"/>
    <d v="2020-05-27T00:00:00"/>
    <x v="251"/>
    <n v="1300"/>
    <n v="11"/>
    <x v="7"/>
    <n v="1147"/>
    <n v="2"/>
    <n v="930"/>
    <s v="CRIMINAL THREATS - NO WEAPON DISPLAYED"/>
    <s v="0913 0603 0421 1222 0319"/>
    <n v="24"/>
    <s v="M"/>
    <s v="H"/>
    <n v="501"/>
    <s v="SINGLE FAMILY DWELLING"/>
    <n v="511"/>
    <s v="VERBAL THREAT"/>
    <s v="AO"/>
    <s v="Adult Other"/>
    <n v="930"/>
    <m/>
    <m/>
    <m/>
    <s v="2800    MACON                        ST"/>
    <m/>
    <n v="34.1008"/>
    <n v="-118.2347"/>
    <n v="0"/>
    <x v="12"/>
  </r>
  <r>
    <n v="200710492"/>
    <d v="2020-05-30T00:00:00"/>
    <x v="14"/>
    <n v="1425"/>
    <n v="7"/>
    <x v="0"/>
    <n v="723"/>
    <n v="1"/>
    <n v="231"/>
    <s v="ASSAULT WITH DEADLY WEAPON ON POLICE OFFICER"/>
    <s v="0416 1822 1212 0447"/>
    <n v="0"/>
    <s v="M"/>
    <s v="X"/>
    <n v="101"/>
    <s v="STREET"/>
    <n v="212"/>
    <s v="BOTTLE"/>
    <s v="AA"/>
    <s v="Adult Arrest"/>
    <n v="231"/>
    <m/>
    <m/>
    <m/>
    <s v="3RD                          ST"/>
    <s v="FAIRFAX                      AV"/>
    <n v="34.071599999999997"/>
    <n v="-118.3614"/>
    <n v="1"/>
    <x v="12"/>
  </r>
  <r>
    <n v="200314362"/>
    <d v="2020-07-16T00:00:00"/>
    <x v="51"/>
    <n v="1215"/>
    <n v="3"/>
    <x v="2"/>
    <n v="395"/>
    <n v="2"/>
    <n v="626"/>
    <s v="INTIMATE PARTNER - SIMPLE ASSAULT"/>
    <s v="0913 2000 1814 0416 0447 2001"/>
    <n v="30"/>
    <s v="F"/>
    <s v="H"/>
    <n v="503"/>
    <s v="HOTEL"/>
    <n v="400"/>
    <s v="STRONG-ARM (HANDS, FIST, FEET OR BODILY FORCE)"/>
    <s v="IC"/>
    <s v="Invest Cont"/>
    <n v="626"/>
    <m/>
    <m/>
    <m/>
    <s v="4100 S  WESTERN                      AV"/>
    <m/>
    <n v="34.009099999999997"/>
    <n v="-118.30889999999999"/>
    <n v="0"/>
    <x v="12"/>
  </r>
  <r>
    <n v="200911552"/>
    <d v="2020-06-25T00:00:00"/>
    <x v="22"/>
    <n v="2300"/>
    <n v="9"/>
    <x v="3"/>
    <n v="989"/>
    <n v="2"/>
    <n v="624"/>
    <s v="BATTERY - SIMPLE ASSAULT"/>
    <s v="1218 0416"/>
    <n v="51"/>
    <s v="M"/>
    <s v="W"/>
    <n v="101"/>
    <s v="STREET"/>
    <n v="400"/>
    <s v="STRONG-ARM (HANDS, FIST, FEET OR BODILY FORCE)"/>
    <s v="IC"/>
    <s v="Invest Cont"/>
    <n v="624"/>
    <m/>
    <m/>
    <m/>
    <s v="WOODMAN                      AV"/>
    <s v="MOORPARK"/>
    <n v="34.150399999999998"/>
    <n v="-118.4312"/>
    <n v="0"/>
    <x v="12"/>
  </r>
  <r>
    <n v="200817459"/>
    <d v="2020-12-11T00:00:00"/>
    <x v="355"/>
    <n v="1200"/>
    <n v="8"/>
    <x v="12"/>
    <n v="822"/>
    <n v="2"/>
    <n v="624"/>
    <s v="BATTERY - SIMPLE ASSAULT"/>
    <s v="0419 0444 0913"/>
    <n v="21"/>
    <s v="F"/>
    <s v="B"/>
    <n v="501"/>
    <s v="SINGLE FAMILY DWELLING"/>
    <n v="400"/>
    <s v="STRONG-ARM (HANDS, FIST, FEET OR BODILY FORCE)"/>
    <s v="AO"/>
    <s v="Adult Other"/>
    <n v="624"/>
    <m/>
    <m/>
    <m/>
    <s v="300 N  LAS CASAS                    AV"/>
    <m/>
    <n v="34.040799999999997"/>
    <n v="-118.5429"/>
    <n v="0"/>
    <x v="12"/>
  </r>
  <r>
    <n v="200106006"/>
    <d v="2020-01-28T00:00:00"/>
    <x v="202"/>
    <n v="900"/>
    <n v="1"/>
    <x v="1"/>
    <n v="162"/>
    <n v="1"/>
    <n v="480"/>
    <s v="BIKE - STOLEN"/>
    <s v="0344 0397"/>
    <n v="35"/>
    <s v="M"/>
    <s v="W"/>
    <n v="108"/>
    <s v="PARKING LOT"/>
    <m/>
    <m/>
    <s v="IC"/>
    <s v="Invest Cont"/>
    <n v="480"/>
    <m/>
    <m/>
    <m/>
    <s v="800 S  OLIVE                        ST"/>
    <m/>
    <n v="34.045200000000001"/>
    <n v="-118.2569"/>
    <n v="0"/>
    <x v="12"/>
  </r>
  <r>
    <n v="201009506"/>
    <d v="2020-05-29T00:00:00"/>
    <x v="299"/>
    <n v="130"/>
    <n v="10"/>
    <x v="11"/>
    <n v="1033"/>
    <n v="1"/>
    <n v="420"/>
    <s v="THEFT FROM MOTOR VEHICLE - PETTY ($950 &amp; UNDER)"/>
    <s v="1402 1822 0344 1420 0385"/>
    <n v="53"/>
    <s v="F"/>
    <s v="W"/>
    <n v="101"/>
    <s v="STREET"/>
    <m/>
    <m/>
    <s v="IC"/>
    <s v="Invest Cont"/>
    <n v="420"/>
    <n v="998"/>
    <m/>
    <m/>
    <s v="19100    DELANO                       ST"/>
    <m/>
    <n v="34.182499999999997"/>
    <n v="-118.5485"/>
    <n v="0"/>
    <x v="12"/>
  </r>
  <r>
    <n v="201106560"/>
    <d v="2020-02-27T00:00:00"/>
    <x v="348"/>
    <n v="2300"/>
    <n v="11"/>
    <x v="7"/>
    <n v="1127"/>
    <n v="1"/>
    <n v="330"/>
    <s v="BURGLARY FROM VEHICLE"/>
    <s v="0358 1307 0344"/>
    <n v="26"/>
    <s v="F"/>
    <s v="H"/>
    <n v="101"/>
    <s v="STREET"/>
    <m/>
    <m/>
    <s v="IC"/>
    <s v="Invest Cont"/>
    <n v="330"/>
    <m/>
    <m/>
    <m/>
    <s v="5600    YORK                         BL"/>
    <m/>
    <n v="34.119999999999997"/>
    <n v="-118.1893"/>
    <n v="0"/>
    <x v="12"/>
  </r>
  <r>
    <n v="201308990"/>
    <d v="2020-04-03T00:00:00"/>
    <x v="332"/>
    <n v="1800"/>
    <n v="13"/>
    <x v="6"/>
    <n v="1343"/>
    <n v="1"/>
    <n v="310"/>
    <s v="BURGLARY"/>
    <n v="344"/>
    <n v="58"/>
    <s v="M"/>
    <s v="H"/>
    <n v="203"/>
    <s v="OTHER BUSINESS"/>
    <m/>
    <m/>
    <s v="IC"/>
    <s v="Invest Cont"/>
    <n v="310"/>
    <m/>
    <m/>
    <m/>
    <s v="1000 E  34TH                         ST"/>
    <m/>
    <n v="34.012799999999999"/>
    <n v="-118.2577"/>
    <n v="0"/>
    <x v="12"/>
  </r>
  <r>
    <n v="200505815"/>
    <d v="2020-02-12T00:00:00"/>
    <x v="320"/>
    <n v="2000"/>
    <n v="5"/>
    <x v="10"/>
    <n v="504"/>
    <n v="2"/>
    <n v="626"/>
    <s v="INTIMATE PARTNER - SIMPLE ASSAULT"/>
    <s v="1814 0913 2000 1243 0401"/>
    <n v="39"/>
    <s v="M"/>
    <s v="W"/>
    <n v="502"/>
    <s v="MULTI-UNIT DWELLING (APARTMENT, DUPLEX, ETC)"/>
    <n v="400"/>
    <s v="STRONG-ARM (HANDS, FIST, FEET OR BODILY FORCE)"/>
    <s v="AA"/>
    <s v="Adult Arrest"/>
    <n v="626"/>
    <m/>
    <m/>
    <m/>
    <s v="1500    205TH                        ST"/>
    <m/>
    <n v="33.844799999999999"/>
    <n v="-118.304"/>
    <n v="1"/>
    <x v="12"/>
  </r>
  <r>
    <n v="200211013"/>
    <d v="2020-06-06T00:00:00"/>
    <x v="43"/>
    <n v="330"/>
    <n v="2"/>
    <x v="5"/>
    <n v="265"/>
    <n v="2"/>
    <n v="624"/>
    <s v="BATTERY - SIMPLE ASSAULT"/>
    <s v="1202 1822 1206 0444 0429 0400 1218"/>
    <n v="63"/>
    <s v="M"/>
    <s v="W"/>
    <n v="102"/>
    <s v="SIDEWALK"/>
    <n v="400"/>
    <s v="STRONG-ARM (HANDS, FIST, FEET OR BODILY FORCE)"/>
    <s v="IC"/>
    <s v="Invest Cont"/>
    <n v="624"/>
    <m/>
    <m/>
    <m/>
    <s v="800 S  ALVARADO                     ST"/>
    <m/>
    <n v="34.054900000000004"/>
    <n v="-118.2778"/>
    <n v="0"/>
    <x v="12"/>
  </r>
  <r>
    <n v="201218629"/>
    <d v="2020-08-15T00:00:00"/>
    <x v="352"/>
    <n v="1945"/>
    <n v="12"/>
    <x v="8"/>
    <n v="1253"/>
    <n v="1"/>
    <n v="442"/>
    <s v="SHOPLIFTING - PETTY THEFT ($950 &amp; UNDER)"/>
    <s v="2028 0913 0325 0344 0378 0352 2021"/>
    <n v="30"/>
    <s v="M"/>
    <s v="H"/>
    <n v="242"/>
    <s v="DISCOUNT STORE (99 CENT,DOLLAR,ETC."/>
    <m/>
    <m/>
    <s v="IC"/>
    <s v="Invest Cont"/>
    <n v="442"/>
    <m/>
    <m/>
    <m/>
    <s v="7300 S  WESTERN                      AV"/>
    <m/>
    <n v="33.972700000000003"/>
    <n v="-118.309"/>
    <n v="0"/>
    <x v="12"/>
  </r>
  <r>
    <n v="200909330"/>
    <d v="2020-05-05T00:00:00"/>
    <x v="86"/>
    <n v="800"/>
    <n v="9"/>
    <x v="3"/>
    <n v="926"/>
    <n v="1"/>
    <n v="510"/>
    <s v="VEHICLE - STOLEN"/>
    <m/>
    <n v="0"/>
    <m/>
    <m/>
    <n v="101"/>
    <s v="STREET"/>
    <m/>
    <m/>
    <s v="IC"/>
    <s v="Invest Cont"/>
    <n v="510"/>
    <m/>
    <m/>
    <m/>
    <s v="14400    HAYNES                       ST"/>
    <m/>
    <n v="34.189700000000002"/>
    <n v="-118.4465"/>
    <n v="0"/>
    <x v="12"/>
  </r>
  <r>
    <n v="200514028"/>
    <d v="2020-09-11T00:00:00"/>
    <x v="335"/>
    <n v="130"/>
    <n v="5"/>
    <x v="10"/>
    <n v="501"/>
    <n v="1"/>
    <n v="230"/>
    <s v="ASSAULT WITH DEADLY WEAPON, AGGRAVATED ASSAULT"/>
    <s v="1202 1820 2001 0445 0429 0416 0913"/>
    <n v="62"/>
    <s v="M"/>
    <s v="B"/>
    <n v="503"/>
    <s v="HOTEL"/>
    <n v="500"/>
    <s v="UNKNOWN WEAPON/OTHER WEAPON"/>
    <s v="AO"/>
    <s v="Adult Other"/>
    <n v="230"/>
    <m/>
    <m/>
    <m/>
    <s v="18600 S  VERMONT                      AV"/>
    <m/>
    <n v="33.861699999999999"/>
    <n v="-118.29049999999999"/>
    <n v="0"/>
    <x v="12"/>
  </r>
  <r>
    <n v="201218417"/>
    <d v="2020-08-12T00:00:00"/>
    <x v="175"/>
    <n v="1530"/>
    <n v="12"/>
    <x v="8"/>
    <n v="1265"/>
    <n v="1"/>
    <n v="510"/>
    <s v="VEHICLE - STOLEN"/>
    <m/>
    <n v="0"/>
    <m/>
    <m/>
    <n v="101"/>
    <s v="STREET"/>
    <m/>
    <m/>
    <s v="IC"/>
    <s v="Invest Cont"/>
    <n v="510"/>
    <m/>
    <m/>
    <m/>
    <s v="1500 W  83RD                         ST"/>
    <m/>
    <n v="33.963700000000003"/>
    <n v="-118.3047"/>
    <n v="0"/>
    <x v="12"/>
  </r>
  <r>
    <n v="201208121"/>
    <d v="2020-02-29T00:00:00"/>
    <x v="309"/>
    <n v="1915"/>
    <n v="12"/>
    <x v="8"/>
    <n v="1241"/>
    <n v="1"/>
    <n v="350"/>
    <s v="THEFT, PERSON"/>
    <s v="1259 1251 0342 1822 0346 0344"/>
    <n v="16"/>
    <s v="F"/>
    <s v="B"/>
    <n v="101"/>
    <s v="STREET"/>
    <n v="400"/>
    <s v="STRONG-ARM (HANDS, FIST, FEET OR BODILY FORCE)"/>
    <s v="IC"/>
    <s v="Invest Cont"/>
    <n v="350"/>
    <m/>
    <m/>
    <m/>
    <s v="63RD                         ST"/>
    <s v="CRENSHAW                     BL"/>
    <n v="33.982900000000001"/>
    <n v="-118.3309"/>
    <n v="0"/>
    <x v="12"/>
  </r>
  <r>
    <n v="201218375"/>
    <d v="2020-08-12T00:00:00"/>
    <x v="175"/>
    <n v="55"/>
    <n v="12"/>
    <x v="8"/>
    <n v="1249"/>
    <n v="2"/>
    <n v="624"/>
    <s v="BATTERY - SIMPLE ASSAULT"/>
    <s v="1309 0342 0371 0444 0429 0416 0446 0326 1822"/>
    <n v="21"/>
    <s v="F"/>
    <s v="B"/>
    <n v="101"/>
    <s v="STREET"/>
    <n v="400"/>
    <s v="STRONG-ARM (HANDS, FIST, FEET OR BODILY FORCE)"/>
    <s v="IC"/>
    <s v="Invest Cont"/>
    <n v="624"/>
    <m/>
    <m/>
    <m/>
    <s v="W  65TH                         ST"/>
    <s v="S  FIGUEROA                     ST"/>
    <n v="33.980600000000003"/>
    <n v="-118.28270000000001"/>
    <n v="0"/>
    <x v="12"/>
  </r>
  <r>
    <n v="200615351"/>
    <d v="2020-09-13T00:00:00"/>
    <x v="260"/>
    <n v="2130"/>
    <n v="6"/>
    <x v="9"/>
    <n v="677"/>
    <n v="2"/>
    <n v="624"/>
    <s v="BATTERY - SIMPLE ASSAULT"/>
    <s v="0400 0444 0429 2004 1822"/>
    <n v="44"/>
    <s v="F"/>
    <s v="H"/>
    <n v="101"/>
    <s v="STREET"/>
    <n v="400"/>
    <s v="STRONG-ARM (HANDS, FIST, FEET OR BODILY FORCE)"/>
    <s v="IC"/>
    <s v="Invest Cont"/>
    <n v="624"/>
    <m/>
    <m/>
    <m/>
    <s v="SANTA MONICA"/>
    <s v="WILTON"/>
    <n v="34.086500000000001"/>
    <n v="-118.3169"/>
    <n v="0"/>
    <x v="12"/>
  </r>
  <r>
    <n v="200614171"/>
    <d v="2020-08-20T00:00:00"/>
    <x v="306"/>
    <n v="1730"/>
    <n v="6"/>
    <x v="9"/>
    <n v="638"/>
    <n v="1"/>
    <n v="420"/>
    <s v="THEFT FROM MOTOR VEHICLE - PETTY ($950 &amp; UNDER)"/>
    <s v="1822 0344"/>
    <n v="48"/>
    <s v="F"/>
    <s v="H"/>
    <n v="108"/>
    <s v="PARKING LOT"/>
    <n v="500"/>
    <s v="UNKNOWN WEAPON/OTHER WEAPON"/>
    <s v="IC"/>
    <s v="Invest Cont"/>
    <n v="420"/>
    <m/>
    <m/>
    <m/>
    <s v="5500 W  HOLLYWOOD                    BL"/>
    <m/>
    <n v="34.1038"/>
    <n v="-118.3151"/>
    <n v="0"/>
    <x v="12"/>
  </r>
  <r>
    <n v="200106589"/>
    <d v="2020-02-06T00:00:00"/>
    <x v="199"/>
    <n v="1437"/>
    <n v="1"/>
    <x v="1"/>
    <n v="162"/>
    <n v="2"/>
    <n v="951"/>
    <s v="DEFRAUDING INNKEEPER/THEFT OF SERVICES, $950 &amp; UNDER"/>
    <s v="0104 0344 1822"/>
    <n v="30"/>
    <s v="M"/>
    <s v="H"/>
    <n v="203"/>
    <s v="OTHER BUSINESS"/>
    <m/>
    <m/>
    <s v="IC"/>
    <s v="Invest Cont"/>
    <n v="951"/>
    <m/>
    <m/>
    <m/>
    <s v="800 S  FLOWER                       ST"/>
    <m/>
    <n v="34.0473"/>
    <n v="-118.26009999999999"/>
    <n v="0"/>
    <x v="12"/>
  </r>
  <r>
    <n v="200318914"/>
    <d v="2020-10-15T00:00:00"/>
    <x v="107"/>
    <n v="1850"/>
    <n v="3"/>
    <x v="2"/>
    <n v="361"/>
    <n v="2"/>
    <n v="745"/>
    <s v="VANDALISM - MISDEAMEANOR ($399 OR UNDER)"/>
    <s v="1822 0329 1300"/>
    <n v="53"/>
    <s v="F"/>
    <s v="B"/>
    <n v="103"/>
    <s v="ALLEY"/>
    <n v="102"/>
    <s v="HAND GUN"/>
    <s v="IC"/>
    <s v="Invest Cont"/>
    <n v="745"/>
    <m/>
    <m/>
    <m/>
    <s v="3900    GIBRALTAR                    AV"/>
    <m/>
    <n v="34.016100000000002"/>
    <n v="-118.3546"/>
    <n v="0"/>
    <x v="12"/>
  </r>
  <r>
    <n v="201221669"/>
    <d v="2020-09-30T00:00:00"/>
    <x v="83"/>
    <n v="745"/>
    <n v="12"/>
    <x v="8"/>
    <n v="1239"/>
    <n v="1"/>
    <n v="440"/>
    <s v="THEFT PLAIN - PETTY ($950 &amp; UNDER)"/>
    <s v="1822 2204 0344"/>
    <n v="0"/>
    <s v="X"/>
    <s v="X"/>
    <n v="704"/>
    <s v="ELEMENTARY SCHOOL"/>
    <m/>
    <m/>
    <s v="IC"/>
    <s v="Invest Cont"/>
    <n v="440"/>
    <m/>
    <m/>
    <m/>
    <s v="6000 S  FIGUEROA                     ST"/>
    <m/>
    <n v="33.9848"/>
    <n v="-118.28270000000001"/>
    <n v="0"/>
    <x v="12"/>
  </r>
  <r>
    <n v="200705362"/>
    <d v="2020-01-29T00:00:00"/>
    <x v="356"/>
    <n v="1200"/>
    <n v="7"/>
    <x v="0"/>
    <n v="782"/>
    <n v="1"/>
    <n v="330"/>
    <s v="BURGLARY FROM VEHICLE"/>
    <s v="0358 0344"/>
    <n v="40"/>
    <s v="M"/>
    <s v="H"/>
    <n v="108"/>
    <s v="PARKING LOT"/>
    <m/>
    <m/>
    <s v="IC"/>
    <s v="Invest Cont"/>
    <n v="330"/>
    <m/>
    <m/>
    <m/>
    <s v="5900    COMEY                        AV"/>
    <m/>
    <n v="34.035400000000003"/>
    <n v="-118.377"/>
    <n v="0"/>
    <x v="12"/>
  </r>
  <r>
    <n v="201216516"/>
    <d v="2020-07-15T00:00:00"/>
    <x v="110"/>
    <n v="850"/>
    <n v="12"/>
    <x v="8"/>
    <n v="1245"/>
    <n v="1"/>
    <n v="510"/>
    <s v="VEHICLE - STOLEN"/>
    <m/>
    <n v="0"/>
    <m/>
    <m/>
    <n v="101"/>
    <s v="STREET"/>
    <m/>
    <m/>
    <s v="IC"/>
    <s v="Invest Cont"/>
    <n v="510"/>
    <m/>
    <m/>
    <m/>
    <s v="1100 W  62ND                         ST"/>
    <m/>
    <n v="33.983199999999997"/>
    <n v="-118.2941"/>
    <n v="0"/>
    <x v="12"/>
  </r>
  <r>
    <n v="200709174"/>
    <d v="2020-05-12T00:00:00"/>
    <x v="25"/>
    <n v="1100"/>
    <n v="7"/>
    <x v="0"/>
    <n v="714"/>
    <n v="2"/>
    <n v="930"/>
    <s v="CRIMINAL THREATS - NO WEAPON DISPLAYED"/>
    <s v="0443 1501"/>
    <n v="33"/>
    <s v="M"/>
    <s v="H"/>
    <n v="203"/>
    <s v="OTHER BUSINESS"/>
    <n v="511"/>
    <s v="VERBAL THREAT"/>
    <s v="IC"/>
    <s v="Invest Cont"/>
    <n v="930"/>
    <m/>
    <m/>
    <m/>
    <s v="7300    BEVERLY                      BL"/>
    <m/>
    <n v="34.078200000000002"/>
    <n v="-118.3509"/>
    <n v="0"/>
    <x v="12"/>
  </r>
  <r>
    <n v="201012464"/>
    <d v="2020-08-26T00:00:00"/>
    <x v="218"/>
    <n v="2145"/>
    <n v="10"/>
    <x v="11"/>
    <n v="1001"/>
    <n v="1"/>
    <n v="761"/>
    <s v="BRANDISH WEAPON"/>
    <s v="0443 0416 0400 2002 1206 0334 2021 0913"/>
    <n v="41"/>
    <s v="M"/>
    <s v="H"/>
    <n v="121"/>
    <s v="YARD (RESIDENTIAL/BUSINESS)"/>
    <n v="207"/>
    <s v="OTHER KNIFE"/>
    <s v="AA"/>
    <s v="Adult Arrest"/>
    <n v="761"/>
    <m/>
    <m/>
    <m/>
    <s v="19000    ARMINTA                      ST"/>
    <m/>
    <n v="34.213799999999999"/>
    <n v="-118.547"/>
    <n v="1"/>
    <x v="12"/>
  </r>
  <r>
    <n v="200700857"/>
    <d v="2020-12-13T00:00:00"/>
    <x v="97"/>
    <n v="2205"/>
    <n v="7"/>
    <x v="0"/>
    <n v="788"/>
    <n v="1"/>
    <n v="251"/>
    <s v="SHOTS FIRED AT INHABITED DWELLING"/>
    <s v="0906 1100 0329 1407 0302 1822"/>
    <n v="38"/>
    <s v="M"/>
    <s v="B"/>
    <n v="501"/>
    <s v="SINGLE FAMILY DWELLING"/>
    <n v="106"/>
    <s v="UNKNOWN FIREARM"/>
    <s v="IC"/>
    <s v="Invest Cont"/>
    <n v="251"/>
    <m/>
    <m/>
    <m/>
    <s v="4000 W  21ST                         ST"/>
    <m/>
    <n v="34.037300000000002"/>
    <n v="-118.3279"/>
    <n v="0"/>
    <x v="12"/>
  </r>
  <r>
    <n v="200321024"/>
    <d v="2020-11-29T00:00:00"/>
    <x v="289"/>
    <n v="2045"/>
    <n v="3"/>
    <x v="2"/>
    <n v="335"/>
    <n v="1"/>
    <n v="510"/>
    <s v="VEHICLE - STOLEN"/>
    <m/>
    <n v="0"/>
    <m/>
    <m/>
    <n v="101"/>
    <s v="STREET"/>
    <m/>
    <m/>
    <s v="IC"/>
    <s v="Invest Cont"/>
    <n v="510"/>
    <m/>
    <m/>
    <m/>
    <s v="2300 W  31ST                         ST"/>
    <m/>
    <n v="34.026499999999999"/>
    <n v="-118.3177"/>
    <n v="0"/>
    <x v="12"/>
  </r>
  <r>
    <n v="200313513"/>
    <d v="2020-07-01T00:00:00"/>
    <x v="234"/>
    <n v="1800"/>
    <n v="3"/>
    <x v="2"/>
    <n v="397"/>
    <n v="1"/>
    <n v="310"/>
    <s v="BURGLARY"/>
    <s v="1822 0344 1606 0352 1252"/>
    <n v="48"/>
    <s v="F"/>
    <s v="H"/>
    <n v="501"/>
    <s v="SINGLE FAMILY DWELLING"/>
    <m/>
    <m/>
    <s v="IC"/>
    <s v="Invest Cont"/>
    <n v="310"/>
    <m/>
    <m/>
    <m/>
    <s v="4300    KENWOOD                      AV"/>
    <m/>
    <n v="34.005200000000002"/>
    <n v="-118.2991"/>
    <n v="0"/>
    <x v="12"/>
  </r>
  <r>
    <n v="200612492"/>
    <d v="2020-07-12T00:00:00"/>
    <x v="247"/>
    <n v="330"/>
    <n v="6"/>
    <x v="9"/>
    <n v="666"/>
    <n v="2"/>
    <n v="740"/>
    <s v="VANDALISM - FELONY ($400 &amp; OVER, ALL CHURCH VANDALISMS)"/>
    <s v="0329 1822"/>
    <n v="0"/>
    <s v="X"/>
    <s v="X"/>
    <n v="210"/>
    <s v="RESTAURANT/FAST FOOD"/>
    <n v="400"/>
    <s v="STRONG-ARM (HANDS, FIST, FEET OR BODILY FORCE)"/>
    <s v="IC"/>
    <s v="Invest Cont"/>
    <n v="740"/>
    <m/>
    <m/>
    <m/>
    <s v="6200    LEXINGTON                    AV"/>
    <m/>
    <n v="34.092599999999997"/>
    <n v="-118.3266"/>
    <n v="0"/>
    <x v="12"/>
  </r>
  <r>
    <n v="200207452"/>
    <d v="2020-03-08T00:00:00"/>
    <x v="330"/>
    <n v="1900"/>
    <n v="2"/>
    <x v="5"/>
    <n v="238"/>
    <n v="1"/>
    <n v="510"/>
    <s v="VEHICLE - STOLEN"/>
    <m/>
    <n v="0"/>
    <m/>
    <m/>
    <n v="101"/>
    <s v="STREET"/>
    <m/>
    <m/>
    <s v="IC"/>
    <s v="Invest Cont"/>
    <n v="510"/>
    <m/>
    <m/>
    <m/>
    <s v="1200    COURT                        ST"/>
    <m/>
    <n v="34.062899999999999"/>
    <n v="-118.254"/>
    <n v="0"/>
    <x v="12"/>
  </r>
  <r>
    <n v="200506201"/>
    <d v="2020-02-21T00:00:00"/>
    <x v="323"/>
    <n v="1050"/>
    <n v="5"/>
    <x v="10"/>
    <n v="541"/>
    <n v="1"/>
    <n v="440"/>
    <s v="THEFT PLAIN - PETTY ($950 &amp; UNDER)"/>
    <s v="2032 0344 1300 1309"/>
    <n v="21"/>
    <s v="F"/>
    <s v="W"/>
    <n v="301"/>
    <s v="GAS STATION"/>
    <m/>
    <m/>
    <s v="IC"/>
    <s v="Invest Cont"/>
    <n v="440"/>
    <m/>
    <m/>
    <m/>
    <s v="1100 N  GAFFEY                       ST"/>
    <m/>
    <n v="33.7547"/>
    <n v="-118.30110000000001"/>
    <n v="0"/>
    <x v="12"/>
  </r>
  <r>
    <n v="200911274"/>
    <d v="2020-06-19T00:00:00"/>
    <x v="33"/>
    <n v="1145"/>
    <n v="9"/>
    <x v="3"/>
    <n v="971"/>
    <n v="1"/>
    <n v="331"/>
    <s v="THEFT FROM MOTOR VEHICLE - GRAND ($950.01 AND OVER)"/>
    <s v="0385 0344"/>
    <n v="65"/>
    <s v="F"/>
    <s v="W"/>
    <n v="101"/>
    <s v="STREET"/>
    <m/>
    <m/>
    <s v="IC"/>
    <s v="Invest Cont"/>
    <n v="331"/>
    <m/>
    <m/>
    <m/>
    <s v="KESTER                       AV"/>
    <s v="CAMARILLO                    ST"/>
    <n v="34.1584"/>
    <n v="-118.45740000000001"/>
    <n v="0"/>
    <x v="12"/>
  </r>
  <r>
    <n v="200310381"/>
    <d v="2020-04-23T00:00:00"/>
    <x v="32"/>
    <n v="1700"/>
    <n v="3"/>
    <x v="2"/>
    <n v="316"/>
    <n v="1"/>
    <n v="330"/>
    <s v="BURGLARY FROM VEHICLE"/>
    <s v="1601 0344 1300 1402"/>
    <n v="68"/>
    <s v="M"/>
    <s v="B"/>
    <n v="108"/>
    <s v="PARKING LOT"/>
    <m/>
    <m/>
    <s v="IC"/>
    <s v="Invest Cont"/>
    <n v="330"/>
    <m/>
    <m/>
    <m/>
    <s v="2200 S  HARVARD                      BL"/>
    <m/>
    <n v="34.0364"/>
    <n v="-118.3065"/>
    <n v="0"/>
    <x v="12"/>
  </r>
  <r>
    <n v="200512639"/>
    <d v="2020-08-04T00:00:00"/>
    <x v="316"/>
    <n v="1030"/>
    <n v="5"/>
    <x v="10"/>
    <n v="561"/>
    <n v="1"/>
    <n v="230"/>
    <s v="ASSAULT WITH DEADLY WEAPON, AGGRAVATED ASSAULT"/>
    <s v="0334 0431 2021 1309 0353 0305 1202 1822"/>
    <n v="60"/>
    <s v="M"/>
    <s v="W"/>
    <n v="109"/>
    <s v="PARK/PLAYGROUND"/>
    <n v="512"/>
    <s v="MACE/PEPPER SPRAY"/>
    <s v="AA"/>
    <s v="Adult Arrest"/>
    <n v="230"/>
    <m/>
    <m/>
    <m/>
    <s v="1300 S  DODSON                       AV"/>
    <m/>
    <n v="33.7316"/>
    <n v="-118.31189999999999"/>
    <n v="1"/>
    <x v="12"/>
  </r>
  <r>
    <n v="201104791"/>
    <d v="2020-01-20T00:00:00"/>
    <x v="230"/>
    <n v="1750"/>
    <n v="11"/>
    <x v="7"/>
    <n v="1171"/>
    <n v="1"/>
    <n v="510"/>
    <s v="VEHICLE - STOLEN"/>
    <m/>
    <n v="0"/>
    <m/>
    <m/>
    <n v="101"/>
    <s v="STREET"/>
    <m/>
    <m/>
    <s v="IC"/>
    <s v="Invest Cont"/>
    <n v="510"/>
    <m/>
    <m/>
    <m/>
    <s v="3300 W  SUNSET                       BL"/>
    <m/>
    <n v="34.091700000000003"/>
    <n v="-118.2741"/>
    <n v="0"/>
    <x v="12"/>
  </r>
  <r>
    <n v="201225999"/>
    <d v="2020-12-07T00:00:00"/>
    <x v="53"/>
    <n v="630"/>
    <n v="12"/>
    <x v="8"/>
    <n v="1252"/>
    <n v="2"/>
    <n v="762"/>
    <s v="LEWD CONDUCT"/>
    <s v="0528 1822 1278 1300 0520 0529 0531"/>
    <n v="33"/>
    <s v="M"/>
    <s v="H"/>
    <n v="101"/>
    <s v="STREET"/>
    <m/>
    <m/>
    <s v="IC"/>
    <s v="Invest Cont"/>
    <n v="762"/>
    <m/>
    <m/>
    <m/>
    <s v="6700    2ND                          AV"/>
    <m/>
    <n v="33.976399999999998"/>
    <n v="-118.3197"/>
    <n v="0"/>
    <x v="12"/>
  </r>
  <r>
    <n v="200216042"/>
    <d v="2020-10-11T00:00:00"/>
    <x v="155"/>
    <n v="2000"/>
    <n v="2"/>
    <x v="5"/>
    <n v="275"/>
    <n v="1"/>
    <n v="210"/>
    <s v="ROBBERY"/>
    <s v="0342 1822 0344 0416 0446 0370 0429"/>
    <n v="50"/>
    <s v="M"/>
    <s v="H"/>
    <n v="102"/>
    <s v="SIDEWALK"/>
    <n v="400"/>
    <s v="STRONG-ARM (HANDS, FIST, FEET OR BODILY FORCE)"/>
    <s v="IC"/>
    <s v="Invest Cont"/>
    <n v="210"/>
    <m/>
    <m/>
    <m/>
    <s v="900 S  BONNIE BRAE                  ST"/>
    <m/>
    <n v="34.051099999999998"/>
    <n v="-118.2774"/>
    <n v="0"/>
    <x v="12"/>
  </r>
  <r>
    <n v="200804410"/>
    <d v="2020-01-10T00:00:00"/>
    <x v="172"/>
    <n v="1030"/>
    <n v="8"/>
    <x v="12"/>
    <n v="831"/>
    <n v="2"/>
    <n v="662"/>
    <s v="BUNCO, GRAND THEFT"/>
    <s v="0701 1822 1202"/>
    <n v="61"/>
    <s v="F"/>
    <s v="W"/>
    <n v="502"/>
    <s v="MULTI-UNIT DWELLING (APARTMENT, DUPLEX, ETC)"/>
    <m/>
    <m/>
    <s v="IC"/>
    <s v="Invest Cont"/>
    <n v="662"/>
    <m/>
    <m/>
    <m/>
    <s v="800    GRETNA GREEN                 WY"/>
    <m/>
    <n v="34.049599999999998"/>
    <n v="-118.4738"/>
    <n v="0"/>
    <x v="12"/>
  </r>
  <r>
    <n v="200314751"/>
    <d v="2020-07-26T00:00:00"/>
    <x v="221"/>
    <n v="345"/>
    <n v="3"/>
    <x v="2"/>
    <n v="357"/>
    <n v="1"/>
    <n v="121"/>
    <s v="RAPE, FORCIBLE"/>
    <s v="1251 0527 0913 1402 1415"/>
    <n v="25"/>
    <s v="F"/>
    <s v="A"/>
    <n v="501"/>
    <s v="SINGLE FAMILY DWELLING"/>
    <n v="400"/>
    <s v="STRONG-ARM (HANDS, FIST, FEET OR BODILY FORCE)"/>
    <s v="AO"/>
    <s v="Adult Other"/>
    <n v="121"/>
    <m/>
    <m/>
    <m/>
    <s v="1100 W  37TH                         PL"/>
    <m/>
    <n v="34.020000000000003"/>
    <n v="-118.2923"/>
    <n v="0"/>
    <x v="12"/>
  </r>
  <r>
    <n v="201115778"/>
    <d v="2020-11-16T00:00:00"/>
    <x v="48"/>
    <n v="2340"/>
    <n v="11"/>
    <x v="7"/>
    <n v="1127"/>
    <n v="2"/>
    <n v="626"/>
    <s v="INTIMATE PARTNER - SIMPLE ASSAULT"/>
    <s v="1814 0416 0913"/>
    <n v="29"/>
    <s v="M"/>
    <s v="W"/>
    <n v="501"/>
    <s v="SINGLE FAMILY DWELLING"/>
    <n v="400"/>
    <s v="STRONG-ARM (HANDS, FIST, FEET OR BODILY FORCE)"/>
    <s v="AA"/>
    <s v="Adult Arrest"/>
    <n v="626"/>
    <m/>
    <m/>
    <m/>
    <s v="6100    MYOSOTIS                     ST"/>
    <m/>
    <n v="34.122"/>
    <n v="-118.1854"/>
    <n v="1"/>
    <x v="12"/>
  </r>
  <r>
    <n v="201006513"/>
    <d v="2020-02-26T00:00:00"/>
    <x v="309"/>
    <n v="1300"/>
    <n v="10"/>
    <x v="11"/>
    <n v="1041"/>
    <n v="1"/>
    <n v="440"/>
    <s v="THEFT PLAIN - PETTY ($950 &amp; UNDER)"/>
    <s v="1822 1607 0344 1404"/>
    <n v="43"/>
    <s v="M"/>
    <s v="W"/>
    <n v="501"/>
    <s v="SINGLE FAMILY DWELLING"/>
    <m/>
    <m/>
    <s v="IC"/>
    <s v="Invest Cont"/>
    <n v="440"/>
    <m/>
    <m/>
    <m/>
    <s v="6000    TOPEKA                       DR"/>
    <m/>
    <n v="34.179299999999998"/>
    <n v="-118.5462"/>
    <n v="0"/>
    <x v="12"/>
  </r>
  <r>
    <n v="200208666"/>
    <d v="2020-04-07T00:00:00"/>
    <x v="42"/>
    <n v="2200"/>
    <n v="2"/>
    <x v="5"/>
    <n v="248"/>
    <n v="1"/>
    <n v="420"/>
    <s v="THEFT FROM MOTOR VEHICLE - PETTY ($950 &amp; UNDER)"/>
    <s v="0344 1601"/>
    <n v="42"/>
    <s v="M"/>
    <s v="H"/>
    <n v="123"/>
    <s v="PARKING UNDERGROUND/BUILDING"/>
    <m/>
    <m/>
    <s v="IC"/>
    <s v="Invest Cont"/>
    <n v="420"/>
    <m/>
    <m/>
    <m/>
    <s v="300    LOMA                         DR"/>
    <m/>
    <n v="34.059899999999999"/>
    <n v="-118.2655"/>
    <n v="0"/>
    <x v="12"/>
  </r>
  <r>
    <n v="200319908"/>
    <d v="2020-11-05T00:00:00"/>
    <x v="2"/>
    <n v="2100"/>
    <n v="3"/>
    <x v="2"/>
    <n v="355"/>
    <n v="1"/>
    <n v="330"/>
    <s v="BURGLARY FROM VEHICLE"/>
    <s v="1607 0344 1822 1300 0352"/>
    <n v="45"/>
    <s v="M"/>
    <s v="H"/>
    <n v="104"/>
    <s v="DRIVEWAY"/>
    <m/>
    <m/>
    <s v="IC"/>
    <s v="Invest Cont"/>
    <n v="330"/>
    <m/>
    <m/>
    <m/>
    <s v="3700    CIMARRON                     ST"/>
    <m/>
    <n v="34.020299999999999"/>
    <n v="-118.3156"/>
    <n v="0"/>
    <x v="12"/>
  </r>
  <r>
    <n v="200111230"/>
    <d v="2020-05-02T00:00:00"/>
    <x v="5"/>
    <n v="945"/>
    <n v="1"/>
    <x v="1"/>
    <n v="195"/>
    <n v="2"/>
    <n v="740"/>
    <s v="VANDALISM - FELONY ($400 &amp; OVER, ALL CHURCH VANDALISMS)"/>
    <s v="0329 1822"/>
    <n v="57"/>
    <s v="M"/>
    <s v="O"/>
    <n v="502"/>
    <s v="MULTI-UNIT DWELLING (APARTMENT, DUPLEX, ETC)"/>
    <m/>
    <m/>
    <s v="AA"/>
    <s v="Adult Arrest"/>
    <n v="740"/>
    <m/>
    <m/>
    <m/>
    <s v="1600 S  MAIN                         ST"/>
    <m/>
    <n v="34.0336"/>
    <n v="-118.26260000000001"/>
    <n v="1"/>
    <x v="12"/>
  </r>
  <r>
    <n v="201217130"/>
    <d v="2020-07-25T00:00:00"/>
    <x v="286"/>
    <n v="1130"/>
    <n v="12"/>
    <x v="8"/>
    <n v="1209"/>
    <n v="1"/>
    <n v="210"/>
    <s v="ROBBERY"/>
    <s v="0913 0416 0446 0355 0342 0344 0370 2004 1218"/>
    <n v="53"/>
    <s v="F"/>
    <s v="B"/>
    <n v="203"/>
    <s v="OTHER BUSINESS"/>
    <n v="400"/>
    <s v="STRONG-ARM (HANDS, FIST, FEET OR BODILY FORCE)"/>
    <s v="IC"/>
    <s v="Invest Cont"/>
    <n v="210"/>
    <m/>
    <m/>
    <m/>
    <s v="4400 S  FIGUEROA                     ST"/>
    <m/>
    <n v="34.0032"/>
    <n v="-118.28270000000001"/>
    <n v="0"/>
    <x v="12"/>
  </r>
  <r>
    <n v="201012375"/>
    <d v="2020-08-24T00:00:00"/>
    <x v="273"/>
    <n v="1800"/>
    <n v="10"/>
    <x v="11"/>
    <n v="1003"/>
    <n v="1"/>
    <n v="310"/>
    <s v="BURGLARY"/>
    <s v="1822 1300 0344 1420"/>
    <n v="30"/>
    <s v="F"/>
    <s v="H"/>
    <n v="707"/>
    <s v="GARAGE/CARPORT"/>
    <m/>
    <m/>
    <s v="IC"/>
    <s v="Invest Cont"/>
    <n v="310"/>
    <m/>
    <m/>
    <m/>
    <s v="18600    SATICOY                      ST"/>
    <m/>
    <n v="34.214799999999997"/>
    <n v="-118.54040000000001"/>
    <n v="0"/>
    <x v="12"/>
  </r>
  <r>
    <n v="200711712"/>
    <d v="2020-07-16T00:00:00"/>
    <x v="158"/>
    <n v="2300"/>
    <n v="7"/>
    <x v="0"/>
    <n v="701"/>
    <n v="1"/>
    <n v="420"/>
    <s v="THEFT FROM MOTOR VEHICLE - PETTY ($950 &amp; UNDER)"/>
    <s v="0344 1300 1606"/>
    <n v="58"/>
    <s v="F"/>
    <s v="W"/>
    <n v="707"/>
    <s v="GARAGE/CARPORT"/>
    <m/>
    <m/>
    <s v="IC"/>
    <s v="Invest Cont"/>
    <n v="420"/>
    <m/>
    <m/>
    <m/>
    <s v="600 N  FAIRFAX                      AV"/>
    <m/>
    <n v="34.084699999999998"/>
    <n v="-118.3686"/>
    <n v="0"/>
    <x v="12"/>
  </r>
  <r>
    <n v="200807495"/>
    <d v="2020-03-17T00:00:00"/>
    <x v="204"/>
    <n v="900"/>
    <n v="8"/>
    <x v="12"/>
    <n v="849"/>
    <n v="2"/>
    <n v="354"/>
    <s v="THEFT OF IDENTITY"/>
    <n v="928"/>
    <n v="29"/>
    <s v="M"/>
    <s v="W"/>
    <n v="501"/>
    <s v="SINGLE FAMILY DWELLING"/>
    <m/>
    <m/>
    <s v="IC"/>
    <s v="Invest Cont"/>
    <n v="354"/>
    <m/>
    <m/>
    <m/>
    <s v="1000 S  HOLT                         AV"/>
    <m/>
    <n v="34.059399999999997"/>
    <n v="-118.3783"/>
    <n v="0"/>
    <x v="12"/>
  </r>
  <r>
    <n v="200609119"/>
    <d v="2020-04-15T00:00:00"/>
    <x v="213"/>
    <n v="500"/>
    <n v="6"/>
    <x v="9"/>
    <n v="628"/>
    <n v="1"/>
    <n v="331"/>
    <s v="THEFT FROM MOTOR VEHICLE - GRAND ($950.01 AND OVER)"/>
    <n v="344"/>
    <n v="27"/>
    <s v="F"/>
    <s v="W"/>
    <n v="123"/>
    <s v="PARKING UNDERGROUND/BUILDING"/>
    <m/>
    <m/>
    <s v="IC"/>
    <s v="Invest Cont"/>
    <n v="331"/>
    <m/>
    <m/>
    <m/>
    <s v="2200 N  BEACHWOOD                    DR"/>
    <m/>
    <n v="34.110100000000003"/>
    <n v="-118.3215"/>
    <n v="0"/>
    <x v="12"/>
  </r>
  <r>
    <n v="200808376"/>
    <d v="2020-04-16T00:00:00"/>
    <x v="126"/>
    <n v="400"/>
    <n v="8"/>
    <x v="12"/>
    <n v="834"/>
    <n v="1"/>
    <n v="310"/>
    <s v="BURGLARY"/>
    <s v="1202 1606 0344 1822 1605"/>
    <n v="66"/>
    <s v="M"/>
    <s v="W"/>
    <n v="123"/>
    <s v="PARKING UNDERGROUND/BUILDING"/>
    <m/>
    <m/>
    <s v="AO"/>
    <s v="Adult Other"/>
    <n v="310"/>
    <m/>
    <m/>
    <m/>
    <s v="10700    WILKINS                      AV"/>
    <m/>
    <n v="34.056100000000001"/>
    <n v="-118.4354"/>
    <n v="0"/>
    <x v="12"/>
  </r>
  <r>
    <n v="201108832"/>
    <d v="2020-04-28T00:00:00"/>
    <x v="179"/>
    <n v="2200"/>
    <n v="11"/>
    <x v="7"/>
    <n v="1117"/>
    <n v="2"/>
    <n v="624"/>
    <s v="BATTERY - SIMPLE ASSAULT"/>
    <s v="0448 0416 0419 1259 0913 1817"/>
    <n v="17"/>
    <s v="F"/>
    <s v="H"/>
    <n v="512"/>
    <s v="FOSTER HOME BOYS OR GIRLS*"/>
    <n v="400"/>
    <s v="STRONG-ARM (HANDS, FIST, FEET OR BODILY FORCE)"/>
    <s v="AO"/>
    <s v="Adult Other"/>
    <n v="624"/>
    <m/>
    <m/>
    <m/>
    <s v="1600    SILVER OAK                   TR"/>
    <m/>
    <n v="34.129399999999997"/>
    <n v="-118.21080000000001"/>
    <n v="0"/>
    <x v="12"/>
  </r>
  <r>
    <n v="200409928"/>
    <d v="2020-06-18T00:00:00"/>
    <x v="72"/>
    <n v="800"/>
    <n v="4"/>
    <x v="4"/>
    <n v="416"/>
    <n v="1"/>
    <n v="121"/>
    <s v="RAPE, FORCIBLE"/>
    <s v="0527 0400 0536 0913"/>
    <n v="19"/>
    <s v="F"/>
    <s v="H"/>
    <n v="501"/>
    <s v="SINGLE FAMILY DWELLING"/>
    <n v="400"/>
    <s v="STRONG-ARM (HANDS, FIST, FEET OR BODILY FORCE)"/>
    <s v="AA"/>
    <s v="Adult Arrest"/>
    <n v="121"/>
    <m/>
    <m/>
    <m/>
    <s v="500 E  AVENUE 28"/>
    <m/>
    <n v="34.081000000000003"/>
    <n v="-118.2077"/>
    <n v="1"/>
    <x v="12"/>
  </r>
  <r>
    <n v="201206934"/>
    <d v="2020-02-11T00:00:00"/>
    <x v="99"/>
    <n v="1630"/>
    <n v="12"/>
    <x v="8"/>
    <n v="1265"/>
    <n v="1"/>
    <n v="210"/>
    <s v="ROBBERY"/>
    <s v="0906 0342 1822 0371 0411 0334 0344 0370"/>
    <n v="43"/>
    <s v="M"/>
    <s v="B"/>
    <n v="108"/>
    <s v="PARKING LOT"/>
    <n v="219"/>
    <s v="SCREWDRIVER"/>
    <s v="IC"/>
    <s v="Invest Cont"/>
    <n v="210"/>
    <m/>
    <m/>
    <m/>
    <s v="1300 W  MANCHESTER                   AV"/>
    <m/>
    <n v="33.96"/>
    <n v="-118.2985"/>
    <n v="0"/>
    <x v="12"/>
  </r>
  <r>
    <n v="201106309"/>
    <d v="2020-02-21T00:00:00"/>
    <x v="100"/>
    <n v="1900"/>
    <n v="11"/>
    <x v="7"/>
    <n v="1177"/>
    <n v="1"/>
    <n v="510"/>
    <s v="VEHICLE - STOLEN"/>
    <m/>
    <n v="0"/>
    <m/>
    <m/>
    <n v="101"/>
    <s v="STREET"/>
    <m/>
    <m/>
    <s v="IC"/>
    <s v="Invest Cont"/>
    <n v="510"/>
    <m/>
    <m/>
    <m/>
    <s v="MC CLURE"/>
    <s v="N  SAN FERNANDO                 RD"/>
    <n v="34.087400000000002"/>
    <n v="-118.2251"/>
    <n v="0"/>
    <x v="12"/>
  </r>
  <r>
    <n v="200815675"/>
    <d v="2020-10-25T00:00:00"/>
    <x v="307"/>
    <n v="1225"/>
    <n v="8"/>
    <x v="12"/>
    <n v="827"/>
    <n v="1"/>
    <n v="230"/>
    <s v="ASSAULT WITH DEADLY WEAPON, AGGRAVATED ASSAULT"/>
    <s v="0431 0913 1218 2004"/>
    <n v="36"/>
    <s v="F"/>
    <s v="W"/>
    <n v="102"/>
    <s v="SIDEWALK"/>
    <n v="512"/>
    <s v="MACE/PEPPER SPRAY"/>
    <s v="AO"/>
    <s v="Adult Other"/>
    <n v="230"/>
    <m/>
    <m/>
    <m/>
    <s v="SAN VICENTE                  BL"/>
    <s v="MAYFIELD"/>
    <n v="34.057899999999997"/>
    <n v="-118.4683"/>
    <n v="0"/>
    <x v="12"/>
  </r>
  <r>
    <n v="200816436"/>
    <d v="2020-11-14T00:00:00"/>
    <x v="351"/>
    <n v="1200"/>
    <n v="8"/>
    <x v="12"/>
    <n v="839"/>
    <n v="1"/>
    <n v="341"/>
    <s v="THEFT-GRAND ($950.01 &amp; OVER)EXCPT,GUNS,FOWL,LIVESTK,PROD"/>
    <s v="1202 0344 0377 1822"/>
    <n v="66"/>
    <s v="F"/>
    <s v="W"/>
    <n v="210"/>
    <s v="RESTAURANT/FAST FOOD"/>
    <m/>
    <m/>
    <s v="IC"/>
    <s v="Invest Cont"/>
    <n v="341"/>
    <m/>
    <m/>
    <m/>
    <s v="10200    SANTA MONICA                 BL"/>
    <m/>
    <n v="34.06"/>
    <n v="-118.42"/>
    <n v="0"/>
    <x v="12"/>
  </r>
  <r>
    <n v="200210480"/>
    <d v="2020-05-21T00:00:00"/>
    <x v="62"/>
    <n v="1030"/>
    <n v="2"/>
    <x v="5"/>
    <n v="217"/>
    <n v="2"/>
    <n v="624"/>
    <s v="BATTERY - SIMPLE ASSAULT"/>
    <s v="0913 0359 0448 2043 0603 0400"/>
    <n v="33"/>
    <s v="F"/>
    <s v="H"/>
    <n v="502"/>
    <s v="MULTI-UNIT DWELLING (APARTMENT, DUPLEX, ETC)"/>
    <n v="400"/>
    <s v="STRONG-ARM (HANDS, FIST, FEET OR BODILY FORCE)"/>
    <s v="IC"/>
    <s v="Invest Cont"/>
    <n v="624"/>
    <m/>
    <m/>
    <m/>
    <s v="1000 N  BONNIE BRAE                  ST"/>
    <m/>
    <n v="34.075899999999997"/>
    <n v="-118.26300000000001"/>
    <n v="0"/>
    <x v="12"/>
  </r>
  <r>
    <n v="200907994"/>
    <d v="2020-03-31T00:00:00"/>
    <x v="40"/>
    <n v="2210"/>
    <n v="9"/>
    <x v="3"/>
    <n v="932"/>
    <n v="2"/>
    <n v="930"/>
    <s v="CRIMINAL THREATS - NO WEAPON DISPLAYED"/>
    <s v="0421 0906 0913 2002 0371"/>
    <n v="48"/>
    <s v="M"/>
    <s v="H"/>
    <n v="514"/>
    <s v="GROUP HOME"/>
    <n v="400"/>
    <s v="STRONG-ARM (HANDS, FIST, FEET OR BODILY FORCE)"/>
    <s v="IC"/>
    <s v="Invest Cont"/>
    <n v="930"/>
    <m/>
    <m/>
    <m/>
    <s v="6200    HALBRENT                     AV"/>
    <m/>
    <n v="34.183100000000003"/>
    <n v="-118.465"/>
    <n v="0"/>
    <x v="12"/>
  </r>
  <r>
    <n v="200710094"/>
    <d v="2020-06-05T00:00:00"/>
    <x v="150"/>
    <n v="1830"/>
    <n v="7"/>
    <x v="0"/>
    <n v="724"/>
    <n v="2"/>
    <n v="624"/>
    <s v="BATTERY - SIMPLE ASSAULT"/>
    <s v="0416 2004"/>
    <n v="52"/>
    <s v="M"/>
    <s v="O"/>
    <n v="108"/>
    <s v="PARKING LOT"/>
    <n v="400"/>
    <s v="STRONG-ARM (HANDS, FIST, FEET OR BODILY FORCE)"/>
    <s v="AO"/>
    <s v="Adult Other"/>
    <n v="624"/>
    <m/>
    <m/>
    <m/>
    <s v="7800    BEVERLY                      BL"/>
    <m/>
    <n v="34.076099999999997"/>
    <n v="-118.3604"/>
    <n v="0"/>
    <x v="12"/>
  </r>
  <r>
    <n v="200512830"/>
    <d v="2020-08-10T00:00:00"/>
    <x v="133"/>
    <n v="2300"/>
    <n v="5"/>
    <x v="10"/>
    <n v="532"/>
    <n v="1"/>
    <n v="510"/>
    <s v="VEHICLE - STOLEN"/>
    <m/>
    <n v="0"/>
    <m/>
    <m/>
    <n v="101"/>
    <s v="STREET"/>
    <m/>
    <m/>
    <s v="IC"/>
    <s v="Invest Cont"/>
    <n v="510"/>
    <m/>
    <m/>
    <m/>
    <s v="1200    MCDONALD                     AV"/>
    <m/>
    <n v="33.7866"/>
    <n v="-118.2715"/>
    <n v="0"/>
    <x v="12"/>
  </r>
  <r>
    <n v="200118464"/>
    <d v="2020-09-25T00:00:00"/>
    <x v="23"/>
    <n v="2130"/>
    <n v="1"/>
    <x v="1"/>
    <n v="182"/>
    <n v="2"/>
    <n v="740"/>
    <s v="VANDALISM - FELONY ($400 &amp; OVER, ALL CHURCH VANDALISMS)"/>
    <s v="1300 1822 0329"/>
    <n v="0"/>
    <s v="X"/>
    <s v="X"/>
    <n v="502"/>
    <s v="MULTI-UNIT DWELLING (APARTMENT, DUPLEX, ETC)"/>
    <m/>
    <m/>
    <s v="IC"/>
    <s v="Invest Cont"/>
    <n v="740"/>
    <m/>
    <m/>
    <m/>
    <s v="1200 S  HOPE                         ST"/>
    <m/>
    <n v="34.040599999999998"/>
    <n v="-118.2646"/>
    <n v="0"/>
    <x v="12"/>
  </r>
  <r>
    <n v="200119057"/>
    <d v="2020-10-05T00:00:00"/>
    <x v="185"/>
    <n v="1100"/>
    <n v="1"/>
    <x v="1"/>
    <n v="159"/>
    <n v="1"/>
    <n v="440"/>
    <s v="THEFT PLAIN - PETTY ($950 &amp; UNDER)"/>
    <s v="1822 0394 0344"/>
    <n v="25"/>
    <s v="M"/>
    <s v="C"/>
    <n v="507"/>
    <s v="CONDOMINIUM/TOWNHOUSE"/>
    <m/>
    <m/>
    <s v="IC"/>
    <s v="Invest Cont"/>
    <n v="440"/>
    <m/>
    <m/>
    <m/>
    <s v="HEWITT"/>
    <s v="PALMETTO"/>
    <n v="34.041800000000002"/>
    <n v="-118.2351"/>
    <n v="0"/>
    <x v="12"/>
  </r>
  <r>
    <n v="201111856"/>
    <d v="2020-07-26T00:00:00"/>
    <x v="338"/>
    <n v="1900"/>
    <n v="11"/>
    <x v="7"/>
    <n v="1136"/>
    <n v="1"/>
    <n v="510"/>
    <s v="VEHICLE - STOLEN"/>
    <m/>
    <n v="0"/>
    <m/>
    <m/>
    <n v="101"/>
    <s v="STREET"/>
    <m/>
    <m/>
    <s v="IC"/>
    <s v="Invest Cont"/>
    <n v="510"/>
    <m/>
    <m/>
    <m/>
    <s v="1000    EL PASO                      DR"/>
    <m/>
    <n v="34.116100000000003"/>
    <n v="-118.2131"/>
    <n v="0"/>
    <x v="12"/>
  </r>
  <r>
    <n v="200412418"/>
    <d v="2020-09-03T00:00:00"/>
    <x v="261"/>
    <n v="800"/>
    <n v="4"/>
    <x v="4"/>
    <n v="471"/>
    <n v="1"/>
    <n v="341"/>
    <s v="THEFT-GRAND ($950.01 &amp; OVER)EXCPT,GUNS,FOWL,LIVESTK,PROD"/>
    <s v="0344 0910"/>
    <n v="0"/>
    <s v="M"/>
    <s v="W"/>
    <n v="116"/>
    <s v="OTHER/OUTSIDE"/>
    <m/>
    <m/>
    <s v="IC"/>
    <s v="Invest Cont"/>
    <n v="341"/>
    <m/>
    <m/>
    <m/>
    <s v="1700 E  4TH                          ST"/>
    <m/>
    <n v="34.036000000000001"/>
    <n v="-118.2242"/>
    <n v="0"/>
    <x v="12"/>
  </r>
  <r>
    <n v="200515319"/>
    <d v="2020-10-14T00:00:00"/>
    <x v="349"/>
    <n v="1055"/>
    <n v="5"/>
    <x v="10"/>
    <n v="528"/>
    <n v="1"/>
    <n v="341"/>
    <s v="THEFT-GRAND ($950.01 &amp; OVER)EXCPT,GUNS,FOWL,LIVESTK,PROD"/>
    <s v="0344 0394"/>
    <n v="47"/>
    <s v="F"/>
    <s v="H"/>
    <n v="501"/>
    <s v="SINGLE FAMILY DWELLING"/>
    <m/>
    <m/>
    <s v="IC"/>
    <s v="Invest Cont"/>
    <n v="341"/>
    <m/>
    <m/>
    <m/>
    <s v="1000    MCFARLAND                    AV"/>
    <m/>
    <n v="33.783299999999997"/>
    <n v="-118.25279999999999"/>
    <n v="0"/>
    <x v="12"/>
  </r>
  <r>
    <n v="200204813"/>
    <d v="2020-01-16T00:00:00"/>
    <x v="54"/>
    <n v="1600"/>
    <n v="2"/>
    <x v="5"/>
    <n v="245"/>
    <n v="2"/>
    <n v="740"/>
    <s v="VANDALISM - FELONY ($400 &amp; OVER, ALL CHURCH VANDALISMS)"/>
    <s v="0329 1307"/>
    <n v="59"/>
    <s v="F"/>
    <s v="H"/>
    <n v="122"/>
    <s v="VEHICLE, PASSENGER/TRUCK"/>
    <m/>
    <m/>
    <s v="IC"/>
    <s v="Invest Cont"/>
    <n v="740"/>
    <m/>
    <m/>
    <m/>
    <s v="NORMANDIE                    AV"/>
    <s v="6TH                          ST"/>
    <n v="34.061"/>
    <n v="-118.2775"/>
    <n v="0"/>
    <x v="12"/>
  </r>
  <r>
    <n v="200309632"/>
    <d v="2020-04-08T00:00:00"/>
    <x v="139"/>
    <n v="520"/>
    <n v="3"/>
    <x v="2"/>
    <n v="333"/>
    <n v="2"/>
    <n v="624"/>
    <s v="BATTERY - SIMPLE ASSAULT"/>
    <s v="1202 0202 1218 0445 0416 1822 2021"/>
    <n v="69"/>
    <s v="M"/>
    <s v="B"/>
    <n v="222"/>
    <s v="LAUNDROMAT"/>
    <n v="301"/>
    <s v="BELT FLAILING INSTRUMENT/CHAIN"/>
    <s v="IC"/>
    <s v="Invest Cont"/>
    <n v="624"/>
    <m/>
    <m/>
    <m/>
    <s v="4400 W  ADAMS                        BL"/>
    <m/>
    <n v="34.032600000000002"/>
    <n v="-118.33499999999999"/>
    <n v="0"/>
    <x v="12"/>
  </r>
  <r>
    <n v="200120137"/>
    <d v="2020-10-28T00:00:00"/>
    <x v="147"/>
    <n v="1800"/>
    <n v="1"/>
    <x v="1"/>
    <n v="163"/>
    <n v="2"/>
    <n v="740"/>
    <s v="VANDALISM - FELONY ($400 &amp; OVER, ALL CHURCH VANDALISMS)"/>
    <s v="0329 1822"/>
    <n v="0"/>
    <s v="M"/>
    <s v="W"/>
    <n v="405"/>
    <s v="CLOTHING STORE"/>
    <m/>
    <m/>
    <s v="IC"/>
    <s v="Invest Cont"/>
    <n v="740"/>
    <m/>
    <m/>
    <m/>
    <s v="800 S  BROADWAY"/>
    <m/>
    <n v="34.043399999999998"/>
    <n v="-118.255"/>
    <n v="0"/>
    <x v="12"/>
  </r>
  <r>
    <n v="200915989"/>
    <d v="2020-10-16T00:00:00"/>
    <x v="106"/>
    <n v="2100"/>
    <n v="9"/>
    <x v="3"/>
    <n v="939"/>
    <n v="1"/>
    <n v="310"/>
    <s v="BURGLARY"/>
    <n v="344"/>
    <n v="28"/>
    <s v="F"/>
    <s v="W"/>
    <n v="707"/>
    <s v="GARAGE/CARPORT"/>
    <m/>
    <m/>
    <s v="IC"/>
    <s v="Invest Cont"/>
    <n v="310"/>
    <m/>
    <m/>
    <m/>
    <s v="12900    BURBANK                      BL"/>
    <m/>
    <n v="34.1721"/>
    <n v="-118.41459999999999"/>
    <n v="0"/>
    <x v="12"/>
  </r>
  <r>
    <n v="201204468"/>
    <d v="2020-01-07T00:00:00"/>
    <x v="281"/>
    <n v="1834"/>
    <n v="12"/>
    <x v="8"/>
    <n v="1232"/>
    <n v="1"/>
    <n v="341"/>
    <s v="THEFT-GRAND ($950.01 &amp; OVER)EXCPT,GUNS,FOWL,LIVESTK,PROD"/>
    <s v="0344 0327 0342 0325"/>
    <n v="0"/>
    <s v="X"/>
    <s v="X"/>
    <n v="403"/>
    <s v="DRUG STORE"/>
    <m/>
    <m/>
    <s v="IC"/>
    <s v="Invest Cont"/>
    <n v="341"/>
    <m/>
    <m/>
    <m/>
    <s v="3200 W  SLAUSON                      AV"/>
    <m/>
    <n v="33.989100000000001"/>
    <n v="-118.32850000000001"/>
    <n v="0"/>
    <x v="12"/>
  </r>
  <r>
    <n v="200400868"/>
    <d v="2020-06-21T00:00:00"/>
    <x v="334"/>
    <n v="300"/>
    <n v="4"/>
    <x v="4"/>
    <n v="412"/>
    <n v="2"/>
    <n v="624"/>
    <s v="BATTERY - SIMPLE ASSAULT"/>
    <s v="1402 0913 2002 0416 0417 0447 1266"/>
    <n v="49"/>
    <s v="M"/>
    <s v="H"/>
    <n v="102"/>
    <s v="SIDEWALK"/>
    <n v="500"/>
    <s v="UNKNOWN WEAPON/OTHER WEAPON"/>
    <s v="IC"/>
    <s v="Invest Cont"/>
    <n v="624"/>
    <n v="998"/>
    <m/>
    <m/>
    <s v="2400    DALY                         ST"/>
    <m/>
    <n v="34.080599999999997"/>
    <n v="-118.2176"/>
    <n v="0"/>
    <x v="12"/>
  </r>
  <r>
    <n v="201218825"/>
    <d v="2020-08-19T00:00:00"/>
    <x v="235"/>
    <n v="1545"/>
    <n v="12"/>
    <x v="8"/>
    <n v="1256"/>
    <n v="1"/>
    <n v="510"/>
    <s v="VEHICLE - STOLEN"/>
    <m/>
    <n v="0"/>
    <m/>
    <m/>
    <n v="101"/>
    <s v="STREET"/>
    <m/>
    <m/>
    <s v="IC"/>
    <s v="Invest Cont"/>
    <n v="510"/>
    <m/>
    <m/>
    <m/>
    <s v="900 W  74TH                         ST"/>
    <m/>
    <n v="33.972700000000003"/>
    <n v="-118.2897"/>
    <n v="0"/>
    <x v="12"/>
  </r>
  <r>
    <n v="200317796"/>
    <d v="2020-09-10T00:00:00"/>
    <x v="132"/>
    <n v="1401"/>
    <n v="3"/>
    <x v="2"/>
    <n v="394"/>
    <n v="2"/>
    <n v="354"/>
    <s v="THEFT OF IDENTITY"/>
    <s v="0100 0917 1257 1822"/>
    <n v="0"/>
    <s v="M"/>
    <s v="B"/>
    <n v="501"/>
    <s v="SINGLE FAMILY DWELLING"/>
    <m/>
    <m/>
    <s v="IC"/>
    <s v="Invest Cont"/>
    <n v="354"/>
    <m/>
    <m/>
    <m/>
    <s v="4100    2ND                          AV"/>
    <m/>
    <n v="34.010300000000001"/>
    <n v="-118.3193"/>
    <n v="0"/>
    <x v="12"/>
  </r>
  <r>
    <n v="200904420"/>
    <d v="2020-01-10T00:00:00"/>
    <x v="132"/>
    <n v="630"/>
    <n v="9"/>
    <x v="3"/>
    <n v="994"/>
    <n v="1"/>
    <n v="230"/>
    <s v="ASSAULT WITH DEADLY WEAPON, AGGRAVATED ASSAULT"/>
    <s v="0416 0913 0334 1817"/>
    <n v="17"/>
    <s v="F"/>
    <s v="H"/>
    <n v="101"/>
    <s v="STREET"/>
    <n v="106"/>
    <s v="UNKNOWN FIREARM"/>
    <s v="AO"/>
    <s v="Adult Other"/>
    <n v="230"/>
    <m/>
    <m/>
    <m/>
    <s v="14100    MULHOLLAND                   DR"/>
    <m/>
    <n v="34.137999999999998"/>
    <n v="-118.4376"/>
    <n v="0"/>
    <x v="12"/>
  </r>
  <r>
    <n v="200509792"/>
    <d v="2020-05-22T00:00:00"/>
    <x v="44"/>
    <n v="1800"/>
    <n v="5"/>
    <x v="10"/>
    <n v="589"/>
    <n v="1"/>
    <n v="440"/>
    <s v="THEFT PLAIN - PETTY ($950 &amp; UNDER)"/>
    <n v="344"/>
    <n v="52"/>
    <s v="M"/>
    <s v="W"/>
    <n v="705"/>
    <s v="SLIPS/DOCK/MARINA/BOAT"/>
    <m/>
    <m/>
    <s v="IC"/>
    <s v="Invest Cont"/>
    <n v="440"/>
    <m/>
    <m/>
    <m/>
    <s v="200    WATCHORN WALK"/>
    <m/>
    <n v="33.721600000000002"/>
    <n v="-118.2818"/>
    <n v="0"/>
    <x v="12"/>
  </r>
  <r>
    <n v="200505066"/>
    <d v="2020-01-26T00:00:00"/>
    <x v="254"/>
    <n v="2000"/>
    <n v="5"/>
    <x v="10"/>
    <n v="514"/>
    <n v="1"/>
    <n v="420"/>
    <s v="THEFT FROM MOTOR VEHICLE - PETTY ($950 &amp; UNDER)"/>
    <m/>
    <n v="0"/>
    <m/>
    <m/>
    <n v="101"/>
    <s v="STREET"/>
    <m/>
    <m/>
    <s v="IC"/>
    <s v="Invest Cont"/>
    <n v="420"/>
    <m/>
    <m/>
    <m/>
    <s v="1100    WILMINGTON                   BL"/>
    <m/>
    <n v="33.789700000000003"/>
    <n v="-118.2787"/>
    <n v="0"/>
    <x v="12"/>
  </r>
  <r>
    <n v="200108351"/>
    <d v="2020-03-03T00:00:00"/>
    <x v="38"/>
    <n v="930"/>
    <n v="1"/>
    <x v="1"/>
    <n v="161"/>
    <n v="1"/>
    <n v="420"/>
    <s v="THEFT FROM MOTOR VEHICLE - PETTY ($950 &amp; UNDER)"/>
    <s v="0344 0385 1300 1822"/>
    <n v="32"/>
    <s v="F"/>
    <s v="W"/>
    <n v="123"/>
    <s v="PARKING UNDERGROUND/BUILDING"/>
    <m/>
    <m/>
    <s v="IC"/>
    <s v="Invest Cont"/>
    <n v="420"/>
    <m/>
    <m/>
    <m/>
    <s v="700 S  FIGUEROA                     ST"/>
    <m/>
    <n v="34.048299999999998"/>
    <n v="-118.26309999999999"/>
    <n v="0"/>
    <x v="12"/>
  </r>
  <r>
    <n v="200906832"/>
    <d v="2020-03-02T00:00:00"/>
    <x v="125"/>
    <n v="1700"/>
    <n v="9"/>
    <x v="3"/>
    <n v="919"/>
    <n v="2"/>
    <n v="627"/>
    <s v="CHILD ABUSE (PHYSICAL) - SIMPLE ASSAULT"/>
    <s v="0416 1258 1251 0419 0602"/>
    <n v="13"/>
    <s v="M"/>
    <s v="H"/>
    <n v="502"/>
    <s v="MULTI-UNIT DWELLING (APARTMENT, DUPLEX, ETC)"/>
    <n v="400"/>
    <s v="STRONG-ARM (HANDS, FIST, FEET OR BODILY FORCE)"/>
    <s v="AO"/>
    <s v="Adult Other"/>
    <n v="627"/>
    <m/>
    <m/>
    <m/>
    <s v="13500    VANOWEN                      ST"/>
    <m/>
    <n v="34.193899999999999"/>
    <n v="-118.4289"/>
    <n v="0"/>
    <x v="12"/>
  </r>
  <r>
    <n v="200912045"/>
    <d v="2020-07-06T00:00:00"/>
    <x v="298"/>
    <n v="1630"/>
    <n v="9"/>
    <x v="3"/>
    <n v="915"/>
    <n v="1"/>
    <n v="236"/>
    <s v="INTIMATE PARTNER - AGGRAVATED ASSAULT"/>
    <s v="2000 1241 0416 0446 0401 0913"/>
    <n v="23"/>
    <s v="M"/>
    <s v="H"/>
    <n v="502"/>
    <s v="MULTI-UNIT DWELLING (APARTMENT, DUPLEX, ETC)"/>
    <n v="400"/>
    <s v="STRONG-ARM (HANDS, FIST, FEET OR BODILY FORCE)"/>
    <s v="AA"/>
    <s v="Adult Arrest"/>
    <n v="236"/>
    <m/>
    <m/>
    <m/>
    <s v="14100    SHERMAN                      WY"/>
    <m/>
    <n v="34.2012"/>
    <n v="-118.4404"/>
    <n v="1"/>
    <x v="12"/>
  </r>
  <r>
    <n v="200606911"/>
    <d v="2020-02-24T00:00:00"/>
    <x v="348"/>
    <n v="1"/>
    <n v="6"/>
    <x v="9"/>
    <n v="642"/>
    <n v="2"/>
    <n v="740"/>
    <s v="VANDALISM - FELONY ($400 &amp; OVER, ALL CHURCH VANDALISMS)"/>
    <n v="329"/>
    <n v="49"/>
    <s v="M"/>
    <s v="W"/>
    <n v="502"/>
    <s v="MULTI-UNIT DWELLING (APARTMENT, DUPLEX, ETC)"/>
    <m/>
    <m/>
    <s v="IC"/>
    <s v="Invest Cont"/>
    <n v="740"/>
    <m/>
    <m/>
    <m/>
    <s v="7500    HOLLYWOOD                    BL"/>
    <m/>
    <n v="34.101700000000001"/>
    <n v="-118.3588"/>
    <n v="0"/>
    <x v="12"/>
  </r>
  <r>
    <n v="200116273"/>
    <d v="2020-08-12T00:00:00"/>
    <x v="175"/>
    <n v="220"/>
    <n v="1"/>
    <x v="1"/>
    <n v="135"/>
    <n v="2"/>
    <n v="740"/>
    <s v="VANDALISM - FELONY ($400 &amp; OVER, ALL CHURCH VANDALISMS)"/>
    <s v="1822 1414 0329"/>
    <n v="0"/>
    <s v="X"/>
    <s v="X"/>
    <n v="210"/>
    <s v="RESTAURANT/FAST FOOD"/>
    <m/>
    <m/>
    <s v="IC"/>
    <s v="Invest Cont"/>
    <n v="740"/>
    <m/>
    <m/>
    <m/>
    <s v="300 S  MAIN                         ST"/>
    <m/>
    <n v="34.048099999999998"/>
    <n v="-118.24720000000001"/>
    <n v="0"/>
    <x v="12"/>
  </r>
  <r>
    <n v="201305896"/>
    <d v="2020-02-03T00:00:00"/>
    <x v="240"/>
    <n v="1530"/>
    <n v="13"/>
    <x v="6"/>
    <n v="1321"/>
    <n v="1"/>
    <n v="510"/>
    <s v="VEHICLE - STOLEN"/>
    <m/>
    <n v="0"/>
    <m/>
    <m/>
    <n v="101"/>
    <s v="STREET"/>
    <m/>
    <m/>
    <s v="IC"/>
    <s v="Invest Cont"/>
    <n v="510"/>
    <m/>
    <m/>
    <m/>
    <s v="MAIN                         ST"/>
    <s v="24TH                         ST"/>
    <n v="34.026600000000002"/>
    <n v="-118.2676"/>
    <n v="0"/>
    <x v="12"/>
  </r>
  <r>
    <n v="201213979"/>
    <d v="2020-05-17T00:00:00"/>
    <x v="135"/>
    <n v="905"/>
    <n v="12"/>
    <x v="8"/>
    <n v="1248"/>
    <n v="2"/>
    <n v="354"/>
    <s v="THEFT OF IDENTITY"/>
    <n v="100"/>
    <n v="24"/>
    <s v="F"/>
    <s v="B"/>
    <n v="501"/>
    <s v="SINGLE FAMILY DWELLING"/>
    <m/>
    <m/>
    <s v="IC"/>
    <s v="Invest Cont"/>
    <n v="354"/>
    <m/>
    <m/>
    <m/>
    <s v="800 W  62ND                         ST"/>
    <m/>
    <n v="33.983699999999999"/>
    <n v="-118.28700000000001"/>
    <n v="0"/>
    <x v="12"/>
  </r>
  <r>
    <n v="201109997"/>
    <d v="2020-06-02T00:00:00"/>
    <x v="156"/>
    <n v="2325"/>
    <n v="11"/>
    <x v="7"/>
    <n v="1172"/>
    <n v="2"/>
    <n v="740"/>
    <s v="VANDALISM - FELONY ($400 &amp; OVER, ALL CHURCH VANDALISMS)"/>
    <s v="0329 1300 1307"/>
    <n v="24"/>
    <s v="M"/>
    <s v="W"/>
    <n v="101"/>
    <s v="STREET"/>
    <m/>
    <m/>
    <s v="IC"/>
    <s v="Invest Cont"/>
    <n v="740"/>
    <m/>
    <m/>
    <m/>
    <s v="1800    SILVERWOOD                   TR"/>
    <m/>
    <n v="34.091200000000001"/>
    <n v="-118.26519999999999"/>
    <n v="0"/>
    <x v="12"/>
  </r>
  <r>
    <n v="200515701"/>
    <d v="2020-10-23T00:00:00"/>
    <x v="167"/>
    <n v="1800"/>
    <n v="5"/>
    <x v="10"/>
    <n v="555"/>
    <n v="1"/>
    <n v="420"/>
    <s v="THEFT FROM MOTOR VEHICLE - PETTY ($950 &amp; UNDER)"/>
    <m/>
    <n v="0"/>
    <m/>
    <m/>
    <n v="104"/>
    <s v="DRIVEWAY"/>
    <m/>
    <m/>
    <s v="IC"/>
    <s v="Invest Cont"/>
    <n v="420"/>
    <m/>
    <m/>
    <m/>
    <s v="500 W  SANTA CRUZ                   ST"/>
    <m/>
    <n v="33.744199999999999"/>
    <n v="-118.28789999999999"/>
    <n v="0"/>
    <x v="12"/>
  </r>
  <r>
    <n v="200505309"/>
    <d v="2020-01-31T00:00:00"/>
    <x v="169"/>
    <n v="1530"/>
    <n v="5"/>
    <x v="10"/>
    <n v="558"/>
    <n v="2"/>
    <n v="745"/>
    <s v="VANDALISM - MISDEAMEANOR ($399 OR UNDER)"/>
    <s v="0329 1300 1307"/>
    <n v="47"/>
    <s v="M"/>
    <s v="H"/>
    <n v="122"/>
    <s v="VEHICLE, PASSENGER/TRUCK"/>
    <m/>
    <m/>
    <s v="IC"/>
    <s v="Invest Cont"/>
    <n v="745"/>
    <m/>
    <m/>
    <m/>
    <s v="OFARRELL                     ST"/>
    <s v="PALOS VERDES                 ST"/>
    <n v="33.746000000000002"/>
    <n v="-118.2817"/>
    <n v="0"/>
    <x v="12"/>
  </r>
  <r>
    <n v="200416050"/>
    <d v="2020-12-18T00:00:00"/>
    <x v="228"/>
    <n v="1000"/>
    <n v="4"/>
    <x v="4"/>
    <n v="487"/>
    <n v="1"/>
    <n v="510"/>
    <s v="VEHICLE - STOLEN"/>
    <m/>
    <n v="0"/>
    <m/>
    <m/>
    <n v="101"/>
    <s v="STREET"/>
    <m/>
    <m/>
    <s v="IC"/>
    <s v="Invest Cont"/>
    <n v="510"/>
    <m/>
    <m/>
    <m/>
    <s v="1100 S  MOTT                         ST"/>
    <m/>
    <n v="34.026899999999998"/>
    <n v="-118.2167"/>
    <n v="0"/>
    <x v="12"/>
  </r>
  <r>
    <n v="201115588"/>
    <d v="2020-11-09T00:00:00"/>
    <x v="312"/>
    <n v="1345"/>
    <n v="11"/>
    <x v="7"/>
    <n v="1137"/>
    <n v="2"/>
    <n v="626"/>
    <s v="INTIMATE PARTNER - SIMPLE ASSAULT"/>
    <s v="2000 0913 1814 0448 0421"/>
    <n v="27"/>
    <s v="F"/>
    <s v="H"/>
    <n v="104"/>
    <s v="DRIVEWAY"/>
    <n v="511"/>
    <s v="VERBAL THREAT"/>
    <s v="AO"/>
    <s v="Adult Other"/>
    <n v="626"/>
    <m/>
    <m/>
    <m/>
    <s v="300 N  AVENUE 52"/>
    <m/>
    <n v="34.108499999999999"/>
    <n v="-118.2011"/>
    <n v="0"/>
    <x v="12"/>
  </r>
  <r>
    <n v="201107869"/>
    <d v="2020-03-31T00:00:00"/>
    <x v="157"/>
    <n v="315"/>
    <n v="11"/>
    <x v="7"/>
    <n v="1107"/>
    <n v="1"/>
    <n v="310"/>
    <s v="BURGLARY"/>
    <n v="314"/>
    <n v="68"/>
    <s v="M"/>
    <s v="W"/>
    <n v="501"/>
    <s v="SINGLE FAMILY DWELLING"/>
    <m/>
    <m/>
    <s v="IC"/>
    <s v="Invest Cont"/>
    <n v="310"/>
    <n v="998"/>
    <m/>
    <m/>
    <s v="1500    WILDWOOD                     DR"/>
    <m/>
    <n v="34.130000000000003"/>
    <n v="-118.1987"/>
    <n v="0"/>
    <x v="12"/>
  </r>
  <r>
    <n v="200616550"/>
    <d v="2020-10-10T00:00:00"/>
    <x v="149"/>
    <n v="1845"/>
    <n v="6"/>
    <x v="9"/>
    <n v="644"/>
    <n v="1"/>
    <n v="440"/>
    <s v="THEFT PLAIN - PETTY ($950 &amp; UNDER)"/>
    <s v="1822 0344"/>
    <n v="39"/>
    <s v="F"/>
    <s v="W"/>
    <n v="102"/>
    <s v="SIDEWALK"/>
    <m/>
    <m/>
    <s v="IC"/>
    <s v="Invest Cont"/>
    <n v="440"/>
    <m/>
    <m/>
    <m/>
    <s v="1400 N  FORMOSA                      AV"/>
    <m/>
    <n v="34.096200000000003"/>
    <n v="-118.3462"/>
    <n v="0"/>
    <x v="12"/>
  </r>
  <r>
    <n v="200319107"/>
    <d v="2020-10-19T00:00:00"/>
    <x v="155"/>
    <n v="1300"/>
    <n v="3"/>
    <x v="2"/>
    <n v="377"/>
    <n v="2"/>
    <n v="888"/>
    <s v="TRESPASSING"/>
    <s v="1822 1501"/>
    <n v="53"/>
    <s v="M"/>
    <s v="B"/>
    <n v="502"/>
    <s v="MULTI-UNIT DWELLING (APARTMENT, DUPLEX, ETC)"/>
    <m/>
    <m/>
    <s v="IC"/>
    <s v="Invest Cont"/>
    <n v="888"/>
    <m/>
    <m/>
    <m/>
    <s v="1200    BROWNING                     BL"/>
    <m/>
    <n v="34.012099999999997"/>
    <n v="-118.29859999999999"/>
    <n v="0"/>
    <x v="12"/>
  </r>
  <r>
    <n v="200115888"/>
    <d v="2020-08-05T00:00:00"/>
    <x v="268"/>
    <n v="1430"/>
    <n v="1"/>
    <x v="1"/>
    <n v="185"/>
    <n v="2"/>
    <n v="888"/>
    <s v="TRESPASSING"/>
    <s v="2004 1501"/>
    <n v="26"/>
    <s v="M"/>
    <s v="H"/>
    <n v="203"/>
    <s v="OTHER BUSINESS"/>
    <m/>
    <m/>
    <s v="IC"/>
    <s v="Invest Cont"/>
    <n v="888"/>
    <m/>
    <m/>
    <m/>
    <s v="900 S  LOS ANGELES                  ST"/>
    <m/>
    <n v="34.040300000000002"/>
    <n v="-118.2547"/>
    <n v="0"/>
    <x v="12"/>
  </r>
  <r>
    <n v="201004641"/>
    <d v="2020-01-16T00:00:00"/>
    <x v="54"/>
    <n v="224"/>
    <n v="10"/>
    <x v="11"/>
    <n v="1097"/>
    <n v="1"/>
    <n v="310"/>
    <s v="BURGLARY"/>
    <s v="0344 1601 0321 1275 0216"/>
    <n v="38"/>
    <s v="F"/>
    <s v="W"/>
    <n v="502"/>
    <s v="MULTI-UNIT DWELLING (APARTMENT, DUPLEX, ETC)"/>
    <m/>
    <m/>
    <s v="IC"/>
    <s v="Invest Cont"/>
    <n v="310"/>
    <m/>
    <m/>
    <m/>
    <s v="16300    ROYAL HILLS                  DR"/>
    <m/>
    <n v="34.141300000000001"/>
    <n v="-118.506"/>
    <n v="0"/>
    <x v="12"/>
  </r>
  <r>
    <n v="200204271"/>
    <d v="2020-01-06T00:00:00"/>
    <x v="281"/>
    <n v="425"/>
    <n v="2"/>
    <x v="5"/>
    <n v="237"/>
    <n v="1"/>
    <n v="442"/>
    <s v="SHOPLIFTING - PETTY THEFT ($950 &amp; UNDER)"/>
    <s v="1822 0342 0325 0344"/>
    <n v="0"/>
    <s v="X"/>
    <s v="X"/>
    <n v="401"/>
    <s v="MINI-MART"/>
    <m/>
    <m/>
    <s v="IC"/>
    <s v="Invest Cont"/>
    <n v="442"/>
    <m/>
    <m/>
    <m/>
    <s v="1400 W  3RD                          ST"/>
    <m/>
    <n v="34.062100000000001"/>
    <n v="-118.2619"/>
    <n v="0"/>
    <x v="12"/>
  </r>
  <r>
    <n v="200512918"/>
    <d v="2020-08-13T00:00:00"/>
    <x v="175"/>
    <n v="2200"/>
    <n v="5"/>
    <x v="10"/>
    <n v="566"/>
    <n v="1"/>
    <n v="510"/>
    <s v="VEHICLE - STOLEN"/>
    <m/>
    <n v="0"/>
    <m/>
    <m/>
    <n v="101"/>
    <s v="STREET"/>
    <m/>
    <m/>
    <s v="IC"/>
    <s v="Invest Cont"/>
    <n v="510"/>
    <m/>
    <m/>
    <m/>
    <s v="800 S  PALOS VERDES                 ST"/>
    <m/>
    <n v="33.735999999999997"/>
    <n v="-118.2814"/>
    <n v="0"/>
    <x v="12"/>
  </r>
  <r>
    <n v="200707912"/>
    <d v="2020-03-30T00:00:00"/>
    <x v="152"/>
    <n v="920"/>
    <n v="7"/>
    <x v="0"/>
    <n v="762"/>
    <n v="2"/>
    <n v="624"/>
    <s v="BATTERY - SIMPLE ASSAULT"/>
    <n v="356"/>
    <n v="54"/>
    <s v="F"/>
    <s v="B"/>
    <n v="101"/>
    <s v="STREET"/>
    <n v="400"/>
    <s v="STRONG-ARM (HANDS, FIST, FEET OR BODILY FORCE)"/>
    <s v="AA"/>
    <s v="Adult Arrest"/>
    <n v="624"/>
    <m/>
    <m/>
    <m/>
    <s v="5800    PICKFORD                     ST"/>
    <m/>
    <n v="34.048299999999998"/>
    <n v="-118.3716"/>
    <n v="1"/>
    <x v="12"/>
  </r>
  <r>
    <n v="201204505"/>
    <d v="2020-01-07T00:00:00"/>
    <x v="281"/>
    <n v="1700"/>
    <n v="12"/>
    <x v="8"/>
    <n v="1249"/>
    <n v="1"/>
    <n v="310"/>
    <s v="BURGLARY"/>
    <s v="1607 0344"/>
    <n v="52"/>
    <s v="F"/>
    <s v="B"/>
    <n v="501"/>
    <s v="SINGLE FAMILY DWELLING"/>
    <m/>
    <m/>
    <s v="IC"/>
    <s v="Invest Cont"/>
    <n v="310"/>
    <m/>
    <m/>
    <m/>
    <s v="7000    DENVER                       AV"/>
    <m/>
    <n v="33.976100000000002"/>
    <n v="-118.2838"/>
    <n v="0"/>
    <x v="12"/>
  </r>
  <r>
    <n v="200213021"/>
    <d v="2020-07-25T00:00:00"/>
    <x v="338"/>
    <n v="436"/>
    <n v="2"/>
    <x v="5"/>
    <n v="215"/>
    <n v="1"/>
    <n v="510"/>
    <s v="VEHICLE - STOLEN"/>
    <m/>
    <n v="0"/>
    <m/>
    <m/>
    <n v="101"/>
    <s v="STREET"/>
    <m/>
    <m/>
    <s v="IC"/>
    <s v="Invest Cont"/>
    <n v="510"/>
    <m/>
    <m/>
    <m/>
    <s v="3300    LONDON                       ST"/>
    <m/>
    <n v="34.078000000000003"/>
    <n v="-118.28060000000001"/>
    <n v="0"/>
    <x v="12"/>
  </r>
  <r>
    <n v="201104825"/>
    <d v="2020-01-20T00:00:00"/>
    <x v="204"/>
    <n v="830"/>
    <n v="11"/>
    <x v="7"/>
    <n v="1162"/>
    <n v="1"/>
    <n v="440"/>
    <s v="THEFT PLAIN - PETTY ($950 &amp; UNDER)"/>
    <s v="0325 0344"/>
    <n v="0"/>
    <s v="X"/>
    <s v="X"/>
    <n v="301"/>
    <s v="GAS STATION"/>
    <m/>
    <m/>
    <s v="AA"/>
    <s v="Adult Arrest"/>
    <n v="440"/>
    <m/>
    <m/>
    <m/>
    <s v="1600 N  VERMONT                      AV"/>
    <m/>
    <n v="34.100200000000001"/>
    <n v="-118.29179999999999"/>
    <n v="1"/>
    <x v="12"/>
  </r>
  <r>
    <n v="200808897"/>
    <d v="2020-05-01T00:00:00"/>
    <x v="232"/>
    <n v="1700"/>
    <n v="8"/>
    <x v="12"/>
    <n v="897"/>
    <n v="1"/>
    <n v="510"/>
    <s v="VEHICLE - STOLEN"/>
    <m/>
    <n v="0"/>
    <m/>
    <m/>
    <n v="707"/>
    <s v="GARAGE/CARPORT"/>
    <m/>
    <m/>
    <s v="IC"/>
    <s v="Invest Cont"/>
    <n v="510"/>
    <m/>
    <m/>
    <m/>
    <s v="3300    LIVONIA                      AV"/>
    <m/>
    <n v="34.031300000000002"/>
    <n v="-118.3921"/>
    <n v="0"/>
    <x v="12"/>
  </r>
  <r>
    <n v="200109449"/>
    <d v="2020-03-20T00:00:00"/>
    <x v="13"/>
    <n v="2100"/>
    <n v="1"/>
    <x v="1"/>
    <n v="191"/>
    <n v="1"/>
    <n v="230"/>
    <s v="ASSAULT WITH DEADLY WEAPON, AGGRAVATED ASSAULT"/>
    <s v="1822 0400 0416"/>
    <n v="51"/>
    <s v="F"/>
    <s v="B"/>
    <n v="102"/>
    <s v="SIDEWALK"/>
    <n v="400"/>
    <s v="STRONG-ARM (HANDS, FIST, FEET OR BODILY FORCE)"/>
    <s v="IC"/>
    <s v="Invest Cont"/>
    <n v="230"/>
    <m/>
    <m/>
    <m/>
    <s v="1100 W  PICO                         BL"/>
    <m/>
    <n v="34.041899999999998"/>
    <n v="-118.27079999999999"/>
    <n v="0"/>
    <x v="12"/>
  </r>
  <r>
    <n v="200512453"/>
    <d v="2020-07-30T00:00:00"/>
    <x v="21"/>
    <n v="900"/>
    <n v="5"/>
    <x v="10"/>
    <n v="557"/>
    <n v="1"/>
    <n v="310"/>
    <s v="BURGLARY"/>
    <s v="0344 1601 1236"/>
    <n v="0"/>
    <s v="X"/>
    <s v="X"/>
    <n v="203"/>
    <s v="OTHER BUSINESS"/>
    <m/>
    <m/>
    <s v="IC"/>
    <s v="Invest Cont"/>
    <n v="310"/>
    <m/>
    <m/>
    <m/>
    <s v="500 S  GAFFEY                       ST"/>
    <m/>
    <n v="33.739199999999997"/>
    <n v="-118.2923"/>
    <n v="0"/>
    <x v="12"/>
  </r>
  <r>
    <n v="200211199"/>
    <d v="2020-06-11T00:00:00"/>
    <x v="79"/>
    <n v="1510"/>
    <n v="2"/>
    <x v="5"/>
    <n v="237"/>
    <n v="1"/>
    <n v="350"/>
    <s v="THEFT, PERSON"/>
    <s v="0342 1309 1822 0326 0344 0352 0336 0400"/>
    <n v="33"/>
    <s v="F"/>
    <s v="H"/>
    <n v="102"/>
    <s v="SIDEWALK"/>
    <m/>
    <m/>
    <s v="IC"/>
    <s v="Invest Cont"/>
    <n v="350"/>
    <m/>
    <m/>
    <m/>
    <s v="3RD                          ST"/>
    <s v="WITMER                       ST"/>
    <n v="34.059100000000001"/>
    <n v="-118.26349999999999"/>
    <n v="0"/>
    <x v="12"/>
  </r>
  <r>
    <n v="200814325"/>
    <d v="2020-09-20T00:00:00"/>
    <x v="237"/>
    <n v="200"/>
    <n v="8"/>
    <x v="12"/>
    <n v="851"/>
    <n v="2"/>
    <n v="624"/>
    <s v="BATTERY - SIMPLE ASSAULT"/>
    <s v="0400 0342 0446 0429"/>
    <n v="24"/>
    <s v="M"/>
    <s v="W"/>
    <n v="102"/>
    <s v="SIDEWALK"/>
    <n v="400"/>
    <s v="STRONG-ARM (HANDS, FIST, FEET OR BODILY FORCE)"/>
    <s v="IC"/>
    <s v="Invest Cont"/>
    <n v="624"/>
    <m/>
    <m/>
    <m/>
    <s v="ROCHESTER                    AV"/>
    <s v="WELLESLEY"/>
    <n v="34.037500000000001"/>
    <n v="-118.4622"/>
    <n v="0"/>
    <x v="12"/>
  </r>
  <r>
    <n v="201222793"/>
    <d v="2020-10-18T00:00:00"/>
    <x v="36"/>
    <n v="800"/>
    <n v="12"/>
    <x v="8"/>
    <n v="1207"/>
    <n v="2"/>
    <n v="740"/>
    <s v="VANDALISM - FELONY ($400 &amp; OVER, ALL CHURCH VANDALISMS)"/>
    <s v="0329 1312 1309 0913"/>
    <n v="21"/>
    <s v="F"/>
    <s v="H"/>
    <n v="122"/>
    <s v="VEHICLE, PASSENGER/TRUCK"/>
    <m/>
    <m/>
    <s v="IC"/>
    <s v="Invest Cont"/>
    <n v="740"/>
    <m/>
    <m/>
    <m/>
    <s v="ORCHARD                      AV"/>
    <s v="47TH                         ST"/>
    <n v="34.000599999999999"/>
    <n v="-118.289"/>
    <n v="0"/>
    <x v="12"/>
  </r>
  <r>
    <n v="200111387"/>
    <d v="2020-05-04T00:00:00"/>
    <x v="180"/>
    <n v="300"/>
    <n v="1"/>
    <x v="1"/>
    <n v="119"/>
    <n v="2"/>
    <n v="888"/>
    <s v="TRESPASSING"/>
    <s v="9999 0910 2004 2028"/>
    <n v="0"/>
    <s v="X"/>
    <s v="X"/>
    <n v="834"/>
    <s v="LA UNION STATION (NOT LINE SPECIFIC)"/>
    <m/>
    <m/>
    <s v="IC"/>
    <s v="Invest Cont"/>
    <n v="888"/>
    <m/>
    <m/>
    <m/>
    <s v="800 N  ALAMEDA                      ST"/>
    <m/>
    <n v="34.0563"/>
    <n v="-118.23739999999999"/>
    <n v="0"/>
    <x v="12"/>
  </r>
  <r>
    <n v="200218451"/>
    <d v="2020-12-10T00:00:00"/>
    <x v="53"/>
    <n v="2055"/>
    <n v="2"/>
    <x v="5"/>
    <n v="237"/>
    <n v="1"/>
    <n v="480"/>
    <s v="BIKE - STOLEN"/>
    <s v="0913 1309 1817 0344 1202"/>
    <n v="66"/>
    <s v="F"/>
    <s v="O"/>
    <n v="502"/>
    <s v="MULTI-UNIT DWELLING (APARTMENT, DUPLEX, ETC)"/>
    <m/>
    <m/>
    <s v="IC"/>
    <s v="Invest Cont"/>
    <n v="480"/>
    <m/>
    <m/>
    <m/>
    <s v="100    LUCAS                        AV"/>
    <m/>
    <n v="34.061300000000003"/>
    <n v="-118.2598"/>
    <n v="0"/>
    <x v="12"/>
  </r>
  <r>
    <n v="200809698"/>
    <d v="2020-05-20T00:00:00"/>
    <x v="62"/>
    <n v="2000"/>
    <n v="8"/>
    <x v="12"/>
    <n v="818"/>
    <n v="1"/>
    <n v="230"/>
    <s v="ASSAULT WITH DEADLY WEAPON, AGGRAVATED ASSAULT"/>
    <s v="0432 2036 2035 0903 0431 0319 0216 1822"/>
    <n v="41"/>
    <s v="M"/>
    <s v="B"/>
    <n v="402"/>
    <s v="MARKET"/>
    <n v="512"/>
    <s v="MACE/PEPPER SPRAY"/>
    <s v="IC"/>
    <s v="Invest Cont"/>
    <n v="230"/>
    <n v="946"/>
    <m/>
    <m/>
    <s v="10800    LE CONTE                     AV"/>
    <m/>
    <n v="34.071100000000001"/>
    <n v="-118.44540000000001"/>
    <n v="0"/>
    <x v="12"/>
  </r>
  <r>
    <n v="201200915"/>
    <d v="2020-10-02T00:00:00"/>
    <x v="163"/>
    <n v="1910"/>
    <n v="12"/>
    <x v="8"/>
    <n v="1208"/>
    <n v="1"/>
    <n v="230"/>
    <s v="ASSAULT WITH DEADLY WEAPON, AGGRAVATED ASSAULT"/>
    <s v="0430 1822 0302 0906"/>
    <n v="25"/>
    <s v="M"/>
    <s v="H"/>
    <n v="121"/>
    <s v="YARD (RESIDENTIAL/BUSINESS)"/>
    <n v="106"/>
    <s v="UNKNOWN FIREARM"/>
    <s v="IC"/>
    <s v="Invest Cont"/>
    <n v="230"/>
    <m/>
    <m/>
    <m/>
    <s v="700 W  51ST                         ST"/>
    <m/>
    <n v="33.996499999999997"/>
    <n v="-118.283"/>
    <n v="0"/>
    <x v="12"/>
  </r>
  <r>
    <n v="200108617"/>
    <d v="2020-03-06T00:00:00"/>
    <x v="17"/>
    <n v="1630"/>
    <n v="1"/>
    <x v="1"/>
    <n v="153"/>
    <n v="1"/>
    <n v="350"/>
    <s v="THEFT, PERSON"/>
    <s v="0344 0305 0910"/>
    <n v="49"/>
    <s v="F"/>
    <s v="H"/>
    <n v="124"/>
    <s v="BUS STOP"/>
    <m/>
    <m/>
    <s v="IC"/>
    <s v="Invest Cont"/>
    <n v="350"/>
    <m/>
    <m/>
    <m/>
    <s v="7TH                          ST"/>
    <s v="SPRING"/>
    <n v="34.044899999999998"/>
    <n v="-118.25279999999999"/>
    <n v="0"/>
    <x v="12"/>
  </r>
  <r>
    <n v="200811260"/>
    <d v="2020-06-29T00:00:00"/>
    <x v="24"/>
    <n v="830"/>
    <n v="8"/>
    <x v="12"/>
    <n v="849"/>
    <n v="1"/>
    <n v="330"/>
    <s v="BURGLARY FROM VEHICLE"/>
    <s v="0358 1302 1307 1609 0344 0377 1822"/>
    <n v="25"/>
    <s v="M"/>
    <s v="O"/>
    <n v="101"/>
    <s v="STREET"/>
    <m/>
    <m/>
    <s v="IC"/>
    <s v="Invest Cont"/>
    <n v="330"/>
    <m/>
    <m/>
    <m/>
    <s v="900 S  BEDFORD                      ST"/>
    <m/>
    <n v="34.059399999999997"/>
    <n v="-118.38039999999999"/>
    <n v="0"/>
    <x v="12"/>
  </r>
  <r>
    <n v="201217327"/>
    <d v="2020-07-28T00:00:00"/>
    <x v="288"/>
    <n v="1450"/>
    <n v="12"/>
    <x v="8"/>
    <n v="1245"/>
    <n v="1"/>
    <n v="230"/>
    <s v="ASSAULT WITH DEADLY WEAPON, AGGRAVATED ASSAULT"/>
    <s v="1822 0329 0906"/>
    <n v="38"/>
    <s v="F"/>
    <s v="H"/>
    <n v="101"/>
    <s v="STREET"/>
    <n v="102"/>
    <s v="HAND GUN"/>
    <s v="IC"/>
    <s v="Invest Cont"/>
    <n v="230"/>
    <m/>
    <m/>
    <m/>
    <s v="1300 W  69TH                         ST"/>
    <m/>
    <n v="33.976999999999997"/>
    <n v="-118.30029999999999"/>
    <n v="0"/>
    <x v="12"/>
  </r>
  <r>
    <n v="200209952"/>
    <d v="2020-05-08T00:00:00"/>
    <x v="243"/>
    <n v="1200"/>
    <n v="2"/>
    <x v="5"/>
    <n v="249"/>
    <n v="1"/>
    <n v="510"/>
    <s v="VEHICLE - STOLEN"/>
    <m/>
    <n v="0"/>
    <m/>
    <m/>
    <n v="101"/>
    <s v="STREET"/>
    <m/>
    <m/>
    <s v="IC"/>
    <s v="Invest Cont"/>
    <n v="510"/>
    <m/>
    <m/>
    <m/>
    <s v="600    SAINT PAUL                   AV"/>
    <m/>
    <n v="34.0535"/>
    <n v="-118.26090000000001"/>
    <n v="0"/>
    <x v="12"/>
  </r>
  <r>
    <n v="200605334"/>
    <d v="2020-01-29T00:00:00"/>
    <x v="356"/>
    <n v="1350"/>
    <n v="6"/>
    <x v="9"/>
    <n v="632"/>
    <n v="2"/>
    <n v="930"/>
    <s v="CRIMINAL THREATS - NO WEAPON DISPLAYED"/>
    <s v="0421 0603 1402 0913 1419 1407"/>
    <n v="62"/>
    <s v="M"/>
    <s v="O"/>
    <n v="501"/>
    <s v="SINGLE FAMILY DWELLING"/>
    <n v="511"/>
    <s v="VERBAL THREAT"/>
    <s v="AO"/>
    <s v="Adult Other"/>
    <n v="930"/>
    <n v="998"/>
    <m/>
    <m/>
    <s v="8100    GOULD                        AV"/>
    <m/>
    <n v="34.106000000000002"/>
    <n v="-118.3686"/>
    <n v="0"/>
    <x v="12"/>
  </r>
  <r>
    <n v="200815856"/>
    <d v="2020-10-29T00:00:00"/>
    <x v="147"/>
    <n v="1830"/>
    <n v="8"/>
    <x v="12"/>
    <n v="825"/>
    <n v="2"/>
    <n v="354"/>
    <s v="THEFT OF IDENTITY"/>
    <n v="100"/>
    <n v="26"/>
    <s v="M"/>
    <s v="W"/>
    <n v="502"/>
    <s v="MULTI-UNIT DWELLING (APARTMENT, DUPLEX, ETC)"/>
    <m/>
    <m/>
    <s v="IC"/>
    <s v="Invest Cont"/>
    <n v="354"/>
    <m/>
    <m/>
    <m/>
    <s v="300 S  MEDIO                        DR"/>
    <m/>
    <n v="34.051600000000001"/>
    <n v="-118.48009999999999"/>
    <n v="0"/>
    <x v="12"/>
  </r>
  <r>
    <n v="200104352"/>
    <d v="2020-01-06T00:00:00"/>
    <x v="275"/>
    <n v="2000"/>
    <n v="1"/>
    <x v="1"/>
    <n v="153"/>
    <n v="1"/>
    <n v="420"/>
    <s v="THEFT FROM MOTOR VEHICLE - PETTY ($950 &amp; UNDER)"/>
    <m/>
    <n v="0"/>
    <m/>
    <m/>
    <n v="101"/>
    <s v="STREET"/>
    <m/>
    <m/>
    <s v="IC"/>
    <s v="Invest Cont"/>
    <n v="420"/>
    <m/>
    <m/>
    <m/>
    <s v="SPRING                       ST"/>
    <s v="5TH                          ST"/>
    <n v="34.045999999999999"/>
    <n v="-118.2509"/>
    <n v="0"/>
    <x v="12"/>
  </r>
  <r>
    <n v="200717123"/>
    <d v="2020-12-14T00:00:00"/>
    <x v="325"/>
    <n v="2209"/>
    <n v="7"/>
    <x v="0"/>
    <n v="743"/>
    <n v="2"/>
    <n v="946"/>
    <s v="OTHER MISCELLANEOUS CRIME"/>
    <s v="1501 1822 1300"/>
    <n v="27"/>
    <s v="M"/>
    <s v="W"/>
    <n v="101"/>
    <s v="STREET"/>
    <m/>
    <m/>
    <s v="IC"/>
    <s v="Invest Cont"/>
    <n v="946"/>
    <m/>
    <m/>
    <m/>
    <s v="1000 S  SIERRA BONITA                AV"/>
    <m/>
    <n v="34.055399999999999"/>
    <n v="-118.357"/>
    <n v="0"/>
    <x v="12"/>
  </r>
  <r>
    <n v="200505331"/>
    <d v="2020-02-01T00:00:00"/>
    <x v="87"/>
    <n v="1930"/>
    <n v="5"/>
    <x v="10"/>
    <n v="514"/>
    <n v="1"/>
    <n v="761"/>
    <s v="BRANDISH WEAPON"/>
    <s v="0602 0913 0334 1402 0562"/>
    <n v="64"/>
    <s v="M"/>
    <s v="H"/>
    <n v="501"/>
    <s v="SINGLE FAMILY DWELLING"/>
    <n v="305"/>
    <s v="FIXED OBJECT"/>
    <s v="IC"/>
    <s v="Invest Cont"/>
    <n v="761"/>
    <n v="998"/>
    <m/>
    <m/>
    <s v="1000 W  DENNI                        ST"/>
    <m/>
    <n v="33.784399999999998"/>
    <n v="-118.27460000000001"/>
    <n v="0"/>
    <x v="12"/>
  </r>
  <r>
    <n v="200119588"/>
    <d v="2020-10-17T00:00:00"/>
    <x v="211"/>
    <n v="1830"/>
    <n v="1"/>
    <x v="1"/>
    <n v="152"/>
    <n v="2"/>
    <n v="625"/>
    <s v="OTHER ASSAULT"/>
    <s v="1822 0356"/>
    <n v="46"/>
    <s v="F"/>
    <s v="W"/>
    <n v="102"/>
    <s v="SIDEWALK"/>
    <n v="500"/>
    <s v="UNKNOWN WEAPON/OTHER WEAPON"/>
    <s v="IC"/>
    <s v="Invest Cont"/>
    <n v="625"/>
    <m/>
    <m/>
    <m/>
    <s v="HOPE"/>
    <s v="7TH"/>
    <n v="34.048000000000002"/>
    <n v="-118.2576"/>
    <n v="0"/>
    <x v="12"/>
  </r>
  <r>
    <n v="200704914"/>
    <d v="2020-01-20T00:00:00"/>
    <x v="277"/>
    <n v="1217"/>
    <n v="7"/>
    <x v="0"/>
    <n v="742"/>
    <n v="1"/>
    <n v="341"/>
    <s v="THEFT-GRAND ($950.01 &amp; OVER)EXCPT,GUNS,FOWL,LIVESTK,PROD"/>
    <s v="0344 0378"/>
    <n v="39"/>
    <s v="M"/>
    <s v="H"/>
    <n v="203"/>
    <s v="OTHER BUSINESS"/>
    <m/>
    <m/>
    <s v="IC"/>
    <s v="Invest Cont"/>
    <n v="341"/>
    <m/>
    <m/>
    <m/>
    <s v="6300    WILSHIRE                     BL"/>
    <m/>
    <n v="34.063400000000001"/>
    <n v="-118.3655"/>
    <n v="0"/>
    <x v="12"/>
  </r>
  <r>
    <n v="200604422"/>
    <d v="2020-01-09T00:00:00"/>
    <x v="258"/>
    <n v="2115"/>
    <n v="6"/>
    <x v="9"/>
    <n v="666"/>
    <n v="2"/>
    <n v="860"/>
    <s v="BATTERY WITH SEXUAL CONTACT"/>
    <n v="522"/>
    <n v="47"/>
    <s v="F"/>
    <s v="H"/>
    <n v="203"/>
    <s v="OTHER BUSINESS"/>
    <n v="400"/>
    <s v="STRONG-ARM (HANDS, FIST, FEET OR BODILY FORCE)"/>
    <s v="IC"/>
    <s v="Invest Cont"/>
    <n v="860"/>
    <m/>
    <m/>
    <m/>
    <s v="6100 W  SUNSET                       BL"/>
    <m/>
    <n v="34.097999999999999"/>
    <n v="-118.3223"/>
    <n v="0"/>
    <x v="12"/>
  </r>
  <r>
    <n v="200509091"/>
    <d v="2020-05-06T00:00:00"/>
    <x v="52"/>
    <n v="1122"/>
    <n v="5"/>
    <x v="10"/>
    <n v="516"/>
    <n v="1"/>
    <n v="510"/>
    <s v="VEHICLE - STOLEN"/>
    <m/>
    <n v="0"/>
    <m/>
    <m/>
    <n v="101"/>
    <s v="STREET"/>
    <m/>
    <m/>
    <s v="IC"/>
    <s v="Invest Cont"/>
    <n v="510"/>
    <m/>
    <m/>
    <m/>
    <s v="1200    MARINE                       AV"/>
    <m/>
    <n v="33.786700000000003"/>
    <n v="-118.26430000000001"/>
    <n v="0"/>
    <x v="12"/>
  </r>
  <r>
    <n v="200105344"/>
    <d v="2020-01-20T00:00:00"/>
    <x v="204"/>
    <n v="1600"/>
    <n v="1"/>
    <x v="1"/>
    <n v="142"/>
    <n v="2"/>
    <n v="624"/>
    <s v="BATTERY - SIMPLE ASSAULT"/>
    <s v="0416 0910 1822"/>
    <n v="33"/>
    <s v="F"/>
    <s v="H"/>
    <n v="102"/>
    <s v="SIDEWALK"/>
    <n v="400"/>
    <s v="STRONG-ARM (HANDS, FIST, FEET OR BODILY FORCE)"/>
    <s v="IC"/>
    <s v="Invest Cont"/>
    <n v="624"/>
    <m/>
    <m/>
    <m/>
    <s v="6TH                          ST"/>
    <s v="HOPE                         ST"/>
    <n v="34.051900000000003"/>
    <n v="-118.2531"/>
    <n v="0"/>
    <x v="12"/>
  </r>
  <r>
    <n v="200105517"/>
    <d v="2020-01-23T00:00:00"/>
    <x v="327"/>
    <n v="1400"/>
    <n v="1"/>
    <x v="1"/>
    <n v="118"/>
    <n v="1"/>
    <n v="510"/>
    <s v="VEHICLE - STOLEN"/>
    <m/>
    <n v="0"/>
    <m/>
    <m/>
    <n v="101"/>
    <s v="STREET"/>
    <m/>
    <m/>
    <s v="IC"/>
    <s v="Invest Cont"/>
    <n v="510"/>
    <m/>
    <m/>
    <m/>
    <s v="ELMYRA"/>
    <s v="MAIN"/>
    <n v="34.064399999999999"/>
    <n v="-118.232"/>
    <n v="0"/>
    <x v="12"/>
  </r>
  <r>
    <n v="201012761"/>
    <d v="2020-09-04T00:00:00"/>
    <x v="154"/>
    <n v="1335"/>
    <n v="10"/>
    <x v="11"/>
    <n v="1025"/>
    <n v="2"/>
    <n v="762"/>
    <s v="LEWD CONDUCT"/>
    <s v="2004 0528 1822 0344 0509"/>
    <n v="49"/>
    <s v="F"/>
    <s v="O"/>
    <n v="718"/>
    <s v="MASSAGE PARLOR"/>
    <m/>
    <m/>
    <s v="AA"/>
    <s v="Adult Arrest"/>
    <n v="762"/>
    <m/>
    <m/>
    <m/>
    <s v="6900    RESEDA                       BL"/>
    <m/>
    <n v="34.195700000000002"/>
    <n v="-118.536"/>
    <n v="1"/>
    <x v="12"/>
  </r>
  <r>
    <n v="200408384"/>
    <d v="2020-05-01T00:00:00"/>
    <x v="232"/>
    <n v="2100"/>
    <n v="4"/>
    <x v="4"/>
    <n v="449"/>
    <n v="1"/>
    <n v="236"/>
    <s v="INTIMATE PARTNER - AGGRAVATED ASSAULT"/>
    <s v="0913 2000 1814 0408"/>
    <n v="48"/>
    <s v="F"/>
    <s v="H"/>
    <n v="501"/>
    <s v="SINGLE FAMILY DWELLING"/>
    <n v="400"/>
    <s v="STRONG-ARM (HANDS, FIST, FEET OR BODILY FORCE)"/>
    <s v="AA"/>
    <s v="Adult Arrest"/>
    <n v="236"/>
    <m/>
    <m/>
    <m/>
    <s v="2400    POMEROY                      AV"/>
    <m/>
    <n v="34.053699999999999"/>
    <n v="-118.2034"/>
    <n v="1"/>
    <x v="12"/>
  </r>
  <r>
    <n v="201107007"/>
    <d v="2020-03-07T00:00:00"/>
    <x v="330"/>
    <n v="600"/>
    <n v="11"/>
    <x v="7"/>
    <n v="1101"/>
    <n v="1"/>
    <n v="330"/>
    <s v="BURGLARY FROM VEHICLE"/>
    <s v="0344 1307"/>
    <n v="45"/>
    <s v="F"/>
    <s v="H"/>
    <n v="109"/>
    <s v="PARK/PLAYGROUND"/>
    <m/>
    <m/>
    <s v="IC"/>
    <s v="Invest Cont"/>
    <n v="330"/>
    <m/>
    <m/>
    <m/>
    <s v="2700 N  VERMONT                      AV"/>
    <m/>
    <n v="34.117899999999999"/>
    <n v="-118.29300000000001"/>
    <n v="0"/>
    <x v="12"/>
  </r>
  <r>
    <n v="200810459"/>
    <d v="2020-06-09T00:00:00"/>
    <x v="250"/>
    <n v="1200"/>
    <n v="8"/>
    <x v="12"/>
    <n v="882"/>
    <n v="1"/>
    <n v="310"/>
    <s v="BURGLARY"/>
    <s v="0321 0344 1607 0329 1822"/>
    <n v="26"/>
    <s v="M"/>
    <s v="W"/>
    <n v="247"/>
    <s v="CAR WASH"/>
    <m/>
    <m/>
    <s v="IC"/>
    <s v="Invest Cont"/>
    <n v="310"/>
    <m/>
    <m/>
    <m/>
    <s v="11300 W  OLYMPIC                      BL"/>
    <m/>
    <n v="34.038200000000003"/>
    <n v="-118.44119999999999"/>
    <n v="0"/>
    <x v="12"/>
  </r>
  <r>
    <n v="200807339"/>
    <d v="2020-03-14T00:00:00"/>
    <x v="124"/>
    <n v="1310"/>
    <n v="8"/>
    <x v="12"/>
    <n v="839"/>
    <n v="2"/>
    <n v="888"/>
    <s v="TRESPASSING"/>
    <s v="1501 1420 1822"/>
    <n v="0"/>
    <s v="X"/>
    <s v="X"/>
    <n v="707"/>
    <s v="GARAGE/CARPORT"/>
    <m/>
    <m/>
    <s v="IC"/>
    <s v="Invest Cont"/>
    <n v="888"/>
    <m/>
    <m/>
    <m/>
    <s v="10200    SANTA MONICA                 BL"/>
    <m/>
    <n v="34.060499999999998"/>
    <n v="-118.41930000000001"/>
    <n v="0"/>
    <x v="12"/>
  </r>
  <r>
    <n v="200709955"/>
    <d v="2020-06-03T00:00:00"/>
    <x v="250"/>
    <n v="1825"/>
    <n v="7"/>
    <x v="0"/>
    <n v="765"/>
    <n v="1"/>
    <n v="230"/>
    <s v="ASSAULT WITH DEADLY WEAPON, AGGRAVATED ASSAULT"/>
    <n v="913"/>
    <n v="59"/>
    <s v="M"/>
    <s v="B"/>
    <n v="502"/>
    <s v="MULTI-UNIT DWELLING (APARTMENT, DUPLEX, ETC)"/>
    <n v="506"/>
    <s v="FIRE"/>
    <s v="AO"/>
    <s v="Adult Other"/>
    <n v="230"/>
    <n v="648"/>
    <m/>
    <m/>
    <s v="1200 S  LA BREA                      AV"/>
    <m/>
    <n v="34.053100000000001"/>
    <n v="-118.3437"/>
    <n v="0"/>
    <x v="12"/>
  </r>
  <r>
    <n v="201207965"/>
    <d v="2020-02-27T00:00:00"/>
    <x v="61"/>
    <n v="1100"/>
    <n v="12"/>
    <x v="8"/>
    <n v="1218"/>
    <n v="1"/>
    <n v="236"/>
    <s v="INTIMATE PARTNER - AGGRAVATED ASSAULT"/>
    <s v="0913 2000 0416 0445 1814"/>
    <n v="52"/>
    <s v="M"/>
    <s v="B"/>
    <n v="501"/>
    <s v="SINGLE FAMILY DWELLING"/>
    <n v="500"/>
    <s v="UNKNOWN WEAPON/OTHER WEAPON"/>
    <s v="AO"/>
    <s v="Adult Other"/>
    <n v="236"/>
    <m/>
    <m/>
    <m/>
    <s v="700 W  57TH                         ST"/>
    <m/>
    <n v="33.990499999999997"/>
    <n v="-118.2856"/>
    <n v="0"/>
    <x v="12"/>
  </r>
  <r>
    <n v="201105656"/>
    <d v="2020-02-07T00:00:00"/>
    <x v="134"/>
    <n v="700"/>
    <n v="11"/>
    <x v="7"/>
    <n v="1181"/>
    <n v="1"/>
    <n v="310"/>
    <s v="BURGLARY"/>
    <n v="321"/>
    <n v="49"/>
    <s v="M"/>
    <s v="H"/>
    <n v="501"/>
    <s v="SINGLE FAMILY DWELLING"/>
    <m/>
    <m/>
    <s v="IC"/>
    <s v="Invest Cont"/>
    <n v="310"/>
    <m/>
    <m/>
    <m/>
    <s v="1400 N  BENTON                       WY"/>
    <m/>
    <n v="34.0837"/>
    <n v="-118.2683"/>
    <n v="0"/>
    <x v="12"/>
  </r>
  <r>
    <n v="200321932"/>
    <d v="2020-12-17T00:00:00"/>
    <x v="170"/>
    <n v="1"/>
    <n v="3"/>
    <x v="2"/>
    <n v="361"/>
    <n v="2"/>
    <n v="812"/>
    <s v="CRM AGNST CHLD (13 OR UNDER) (14-15 &amp; SUSP 10 YRS OLDER)"/>
    <s v="1251 1258 0556 0510 0522"/>
    <n v="13"/>
    <s v="F"/>
    <s v="H"/>
    <n v="501"/>
    <s v="SINGLE FAMILY DWELLING"/>
    <n v="400"/>
    <s v="STRONG-ARM (HANDS, FIST, FEET OR BODILY FORCE)"/>
    <s v="AA"/>
    <s v="Adult Arrest"/>
    <n v="812"/>
    <n v="860"/>
    <m/>
    <m/>
    <s v="3800    STEVELY                      AV"/>
    <m/>
    <n v="34.017800000000001"/>
    <n v="-118.3536"/>
    <n v="1"/>
    <x v="12"/>
  </r>
  <r>
    <n v="201223939"/>
    <d v="2020-11-04T00:00:00"/>
    <x v="312"/>
    <n v="830"/>
    <n v="12"/>
    <x v="8"/>
    <n v="1258"/>
    <n v="1"/>
    <n v="310"/>
    <s v="BURGLARY"/>
    <s v="1822 0344 0358 1609"/>
    <n v="34"/>
    <s v="M"/>
    <s v="H"/>
    <n v="501"/>
    <s v="SINGLE FAMILY DWELLING"/>
    <m/>
    <m/>
    <s v="IC"/>
    <s v="Invest Cont"/>
    <n v="310"/>
    <m/>
    <m/>
    <m/>
    <s v="100 E  76TH                         ST"/>
    <m/>
    <n v="33.971299999999999"/>
    <n v="-118.2739"/>
    <n v="0"/>
    <x v="12"/>
  </r>
  <r>
    <n v="200410989"/>
    <d v="2020-07-20T00:00:00"/>
    <x v="12"/>
    <n v="2230"/>
    <n v="4"/>
    <x v="4"/>
    <n v="499"/>
    <n v="1"/>
    <n v="110"/>
    <s v="CRIMINAL HOMICIDE"/>
    <s v="1100 0430 0906 1270 1822 1402 1419"/>
    <n v="34"/>
    <s v="M"/>
    <s v="W"/>
    <n v="101"/>
    <s v="STREET"/>
    <n v="106"/>
    <s v="UNKNOWN FIREARM"/>
    <s v="AA"/>
    <s v="Adult Arrest"/>
    <n v="110"/>
    <n v="998"/>
    <m/>
    <m/>
    <s v="BESWICK"/>
    <s v="CALZONA                      ST"/>
    <n v="34.020499999999998"/>
    <n v="-118.1957"/>
    <n v="1"/>
    <x v="12"/>
  </r>
  <r>
    <n v="200605902"/>
    <d v="2020-02-09T00:00:00"/>
    <x v="310"/>
    <n v="1020"/>
    <n v="6"/>
    <x v="9"/>
    <n v="628"/>
    <n v="2"/>
    <n v="626"/>
    <s v="INTIMATE PARTNER - SIMPLE ASSAULT"/>
    <s v="2000 0400 0416"/>
    <n v="33"/>
    <s v="F"/>
    <s v="W"/>
    <n v="103"/>
    <s v="ALLEY"/>
    <n v="400"/>
    <s v="STRONG-ARM (HANDS, FIST, FEET OR BODILY FORCE)"/>
    <s v="IC"/>
    <s v="Invest Cont"/>
    <n v="626"/>
    <m/>
    <m/>
    <m/>
    <s v="1900    VISTA DEL MAR                AV"/>
    <m/>
    <n v="34.1053"/>
    <n v="-118.324"/>
    <n v="0"/>
    <x v="12"/>
  </r>
  <r>
    <n v="200706001"/>
    <d v="2020-02-11T00:00:00"/>
    <x v="254"/>
    <n v="10"/>
    <n v="7"/>
    <x v="0"/>
    <n v="745"/>
    <n v="2"/>
    <n v="354"/>
    <s v="THEFT OF IDENTITY"/>
    <s v="0929 1822"/>
    <n v="24"/>
    <s v="F"/>
    <s v="W"/>
    <n v="501"/>
    <s v="SINGLE FAMILY DWELLING"/>
    <m/>
    <m/>
    <s v="IC"/>
    <s v="Invest Cont"/>
    <n v="354"/>
    <m/>
    <m/>
    <m/>
    <s v="5300 W  9TH                          ST"/>
    <m/>
    <n v="34.058900000000001"/>
    <n v="-118.34529999999999"/>
    <n v="0"/>
    <x v="12"/>
  </r>
  <r>
    <n v="200118579"/>
    <d v="2020-06-18T00:00:00"/>
    <x v="168"/>
    <n v="1200"/>
    <n v="1"/>
    <x v="1"/>
    <n v="155"/>
    <n v="2"/>
    <n v="845"/>
    <s v="SEX OFFENDER REGISTRANT OUT OF COMPLIANCE"/>
    <n v="1501"/>
    <n v="42"/>
    <s v="F"/>
    <s v="B"/>
    <n v="726"/>
    <s v="POLICE FACILITY"/>
    <m/>
    <m/>
    <s v="IC"/>
    <s v="Invest Cont"/>
    <n v="845"/>
    <m/>
    <m/>
    <m/>
    <s v="200 E  6TH                          ST"/>
    <m/>
    <n v="34.044800000000002"/>
    <n v="-118.2474"/>
    <n v="0"/>
    <x v="12"/>
  </r>
  <r>
    <n v="200218653"/>
    <d v="2020-12-04T00:00:00"/>
    <x v="9"/>
    <n v="2033"/>
    <n v="2"/>
    <x v="5"/>
    <n v="201"/>
    <n v="1"/>
    <n v="230"/>
    <s v="ASSAULT WITH DEADLY WEAPON, AGGRAVATED ASSAULT"/>
    <s v="1822 0407 0910"/>
    <n v="0"/>
    <s v="M"/>
    <s v="B"/>
    <n v="907"/>
    <s v="MTA - RED LINE - VERMONT/SANTA MONICA"/>
    <n v="506"/>
    <s v="FIRE"/>
    <s v="AO"/>
    <s v="Adult Other"/>
    <n v="230"/>
    <m/>
    <m/>
    <m/>
    <s v="1000 N  VERMONT                      AV"/>
    <m/>
    <n v="34.087299999999999"/>
    <n v="-118.29600000000001"/>
    <n v="0"/>
    <x v="12"/>
  </r>
  <r>
    <n v="200106953"/>
    <d v="2020-02-12T00:00:00"/>
    <x v="320"/>
    <n v="900"/>
    <n v="1"/>
    <x v="1"/>
    <n v="163"/>
    <n v="1"/>
    <n v="210"/>
    <s v="ROBBERY"/>
    <s v="1822 1278 0449 0421 0371"/>
    <n v="31"/>
    <s v="M"/>
    <s v="H"/>
    <n v="101"/>
    <s v="STREET"/>
    <n v="200"/>
    <s v="KNIFE WITH BLADE 6INCHES OR LESS"/>
    <s v="IC"/>
    <s v="Invest Cont"/>
    <n v="210"/>
    <m/>
    <m/>
    <m/>
    <s v="9TH"/>
    <s v="BROADWAY"/>
    <n v="34.042299999999997"/>
    <n v="-118.2561"/>
    <n v="0"/>
    <x v="12"/>
  </r>
  <r>
    <n v="200218671"/>
    <d v="2020-12-16T00:00:00"/>
    <x v="98"/>
    <n v="1030"/>
    <n v="2"/>
    <x v="5"/>
    <n v="248"/>
    <n v="2"/>
    <n v="626"/>
    <s v="INTIMATE PARTNER - SIMPLE ASSAULT"/>
    <s v="2000 1814 0913 0444 0408 1251 0429"/>
    <n v="18"/>
    <s v="F"/>
    <s v="H"/>
    <n v="502"/>
    <s v="MULTI-UNIT DWELLING (APARTMENT, DUPLEX, ETC)"/>
    <n v="400"/>
    <s v="STRONG-ARM (HANDS, FIST, FEET OR BODILY FORCE)"/>
    <s v="IC"/>
    <s v="Invest Cont"/>
    <n v="626"/>
    <m/>
    <m/>
    <m/>
    <s v="400    WITMER                       ST"/>
    <m/>
    <n v="0"/>
    <n v="0"/>
    <n v="0"/>
    <x v="12"/>
  </r>
  <r>
    <n v="201300847"/>
    <d v="2020-07-09T00:00:00"/>
    <x v="315"/>
    <n v="1935"/>
    <n v="13"/>
    <x v="6"/>
    <n v="1309"/>
    <n v="2"/>
    <n v="740"/>
    <s v="VANDALISM - FELONY ($400 &amp; OVER, ALL CHURCH VANDALISMS)"/>
    <n v="329"/>
    <n v="0"/>
    <s v="M"/>
    <s v="H"/>
    <n v="101"/>
    <s v="STREET"/>
    <n v="109"/>
    <s v="SEMI-AUTOMATIC PISTOL"/>
    <s v="IC"/>
    <s v="Invest Cont"/>
    <n v="740"/>
    <m/>
    <m/>
    <m/>
    <s v="2200 S  SANTA FE                     AV"/>
    <m/>
    <n v="34.018000000000001"/>
    <n v="-118.23"/>
    <n v="0"/>
    <x v="12"/>
  </r>
  <r>
    <n v="200706751"/>
    <d v="2020-02-26T00:00:00"/>
    <x v="324"/>
    <n v="1200"/>
    <n v="7"/>
    <x v="0"/>
    <n v="722"/>
    <n v="1"/>
    <n v="330"/>
    <s v="BURGLARY FROM VEHICLE"/>
    <s v="1300 0344 1822"/>
    <n v="52"/>
    <s v="M"/>
    <s v="B"/>
    <n v="108"/>
    <s v="PARKING LOT"/>
    <m/>
    <m/>
    <s v="IC"/>
    <s v="Invest Cont"/>
    <n v="330"/>
    <m/>
    <m/>
    <m/>
    <s v="8400    BEVERLY                      BL"/>
    <m/>
    <n v="34.076099999999997"/>
    <n v="-118.37309999999999"/>
    <n v="0"/>
    <x v="12"/>
  </r>
  <r>
    <n v="200305070"/>
    <d v="2020-01-19T00:00:00"/>
    <x v="230"/>
    <n v="1400"/>
    <n v="3"/>
    <x v="2"/>
    <n v="362"/>
    <n v="2"/>
    <n v="627"/>
    <s v="CHILD ABUSE (PHYSICAL) - SIMPLE ASSAULT"/>
    <s v="1258 0401"/>
    <n v="11"/>
    <s v="F"/>
    <s v="B"/>
    <n v="501"/>
    <s v="SINGLE FAMILY DWELLING"/>
    <n v="400"/>
    <s v="STRONG-ARM (HANDS, FIST, FEET OR BODILY FORCE)"/>
    <s v="AA"/>
    <s v="Adult Arrest"/>
    <n v="627"/>
    <m/>
    <m/>
    <m/>
    <s v="4000    GELBER                       PL"/>
    <m/>
    <n v="34.013300000000001"/>
    <n v="-118.3486"/>
    <n v="1"/>
    <x v="12"/>
  </r>
  <r>
    <n v="200319989"/>
    <d v="2020-11-04T00:00:00"/>
    <x v="312"/>
    <n v="1930"/>
    <n v="3"/>
    <x v="2"/>
    <n v="334"/>
    <n v="2"/>
    <n v="626"/>
    <s v="INTIMATE PARTNER - SIMPLE ASSAULT"/>
    <s v="2000 1813 0913 2021 0416 1821 1241"/>
    <n v="57"/>
    <s v="F"/>
    <s v="W"/>
    <n v="501"/>
    <s v="SINGLE FAMILY DWELLING"/>
    <n v="400"/>
    <s v="STRONG-ARM (HANDS, FIST, FEET OR BODILY FORCE)"/>
    <s v="AO"/>
    <s v="Adult Other"/>
    <n v="626"/>
    <m/>
    <m/>
    <m/>
    <s v="3400 W  36TH                         ST"/>
    <m/>
    <n v="34.023600000000002"/>
    <n v="-118.3327"/>
    <n v="0"/>
    <x v="12"/>
  </r>
  <r>
    <n v="200114335"/>
    <d v="2020-07-05T00:00:00"/>
    <x v="101"/>
    <n v="300"/>
    <n v="1"/>
    <x v="1"/>
    <n v="142"/>
    <n v="2"/>
    <n v="888"/>
    <s v="TRESPASSING"/>
    <n v="1822"/>
    <n v="0"/>
    <s v="M"/>
    <s v="W"/>
    <n v="503"/>
    <s v="HOTEL"/>
    <m/>
    <m/>
    <s v="IC"/>
    <s v="Invest Cont"/>
    <n v="888"/>
    <m/>
    <m/>
    <m/>
    <s v="400 S  FLOWER                       ST"/>
    <m/>
    <n v="34.052100000000003"/>
    <n v="-118.2556"/>
    <n v="0"/>
    <x v="12"/>
  </r>
  <r>
    <n v="200101115"/>
    <d v="2020-11-15T00:00:00"/>
    <x v="351"/>
    <n v="2050"/>
    <n v="1"/>
    <x v="1"/>
    <n v="147"/>
    <n v="2"/>
    <n v="740"/>
    <s v="VANDALISM - FELONY ($400 &amp; OVER, ALL CHURCH VANDALISMS)"/>
    <s v="1402 0329 1822"/>
    <n v="0"/>
    <s v="M"/>
    <s v="W"/>
    <n v="203"/>
    <s v="OTHER BUSINESS"/>
    <m/>
    <m/>
    <s v="AA"/>
    <s v="Adult Arrest"/>
    <n v="740"/>
    <n v="998"/>
    <m/>
    <m/>
    <s v="WINSTON"/>
    <s v="WALL"/>
    <n v="34.045499999999997"/>
    <n v="-118.2452"/>
    <n v="1"/>
    <x v="12"/>
  </r>
  <r>
    <n v="201007959"/>
    <d v="2020-04-11T00:00:00"/>
    <x v="290"/>
    <n v="1830"/>
    <n v="10"/>
    <x v="11"/>
    <n v="1075"/>
    <n v="1"/>
    <n v="331"/>
    <s v="THEFT FROM MOTOR VEHICLE - GRAND ($950.01 AND OVER)"/>
    <s v="1300 1822 0344 0386 0930 1420"/>
    <n v="48"/>
    <s v="M"/>
    <s v="W"/>
    <n v="108"/>
    <s v="PARKING LOT"/>
    <m/>
    <m/>
    <s v="IC"/>
    <s v="Invest Cont"/>
    <n v="331"/>
    <m/>
    <m/>
    <m/>
    <s v="17800    VENTURA                      BL"/>
    <m/>
    <n v="34.1629"/>
    <n v="-118.5202"/>
    <n v="0"/>
    <x v="12"/>
  </r>
  <r>
    <n v="201221492"/>
    <d v="2020-09-27T00:00:00"/>
    <x v="67"/>
    <n v="420"/>
    <n v="12"/>
    <x v="8"/>
    <n v="1265"/>
    <n v="1"/>
    <n v="230"/>
    <s v="ASSAULT WITH DEADLY WEAPON, AGGRAVATED ASSAULT"/>
    <s v="0906 1402 1100 1300"/>
    <n v="31"/>
    <s v="M"/>
    <s v="H"/>
    <n v="101"/>
    <s v="STREET"/>
    <n v="106"/>
    <s v="UNKNOWN FIREARM"/>
    <s v="IC"/>
    <s v="Invest Cont"/>
    <n v="230"/>
    <m/>
    <m/>
    <m/>
    <s v="BUDLONG                      AV"/>
    <s v="80TH                         ST"/>
    <n v="33.966500000000003"/>
    <n v="-118.2962"/>
    <n v="0"/>
    <x v="12"/>
  </r>
  <r>
    <n v="200808841"/>
    <d v="2020-04-29T00:00:00"/>
    <x v="316"/>
    <n v="900"/>
    <n v="8"/>
    <x v="12"/>
    <n v="811"/>
    <n v="2"/>
    <n v="745"/>
    <s v="VANDALISM - MISDEAMEANOR ($399 OR UNDER)"/>
    <s v="0329 1236"/>
    <n v="58"/>
    <s v="M"/>
    <s v="W"/>
    <n v="203"/>
    <s v="OTHER BUSINESS"/>
    <m/>
    <m/>
    <s v="IC"/>
    <s v="Invest Cont"/>
    <n v="745"/>
    <m/>
    <m/>
    <m/>
    <s v="17300 W  SUNSET                       BL"/>
    <m/>
    <n v="34.056100000000001"/>
    <n v="-118.55119999999999"/>
    <n v="0"/>
    <x v="12"/>
  </r>
  <r>
    <n v="201219484"/>
    <d v="2020-08-28T00:00:00"/>
    <x v="49"/>
    <n v="2130"/>
    <n v="12"/>
    <x v="8"/>
    <n v="1215"/>
    <n v="1"/>
    <n v="121"/>
    <s v="RAPE, FORCIBLE"/>
    <s v="1202 0913 1820 0302 0334 0413 0500 1402 1415 1262"/>
    <n v="64"/>
    <s v="F"/>
    <s v="B"/>
    <n v="103"/>
    <s v="ALLEY"/>
    <n v="102"/>
    <s v="HAND GUN"/>
    <s v="IC"/>
    <s v="Invest Cont"/>
    <n v="121"/>
    <m/>
    <m/>
    <m/>
    <s v="54TH                         ST"/>
    <s v="VERMONT                      AV"/>
    <n v="33.993200000000002"/>
    <n v="-118.2915"/>
    <n v="0"/>
    <x v="12"/>
  </r>
  <r>
    <n v="201206317"/>
    <d v="2020-02-02T00:00:00"/>
    <x v="240"/>
    <n v="1500"/>
    <n v="12"/>
    <x v="8"/>
    <n v="1248"/>
    <n v="2"/>
    <n v="626"/>
    <s v="INTIMATE PARTNER - SIMPLE ASSAULT"/>
    <s v="0913 2000 1814 0400 0416"/>
    <n v="29"/>
    <s v="M"/>
    <s v="H"/>
    <n v="501"/>
    <s v="SINGLE FAMILY DWELLING"/>
    <n v="400"/>
    <s v="STRONG-ARM (HANDS, FIST, FEET OR BODILY FORCE)"/>
    <s v="AA"/>
    <s v="Adult Arrest"/>
    <n v="626"/>
    <m/>
    <m/>
    <m/>
    <s v="6200    MENLO                        AV"/>
    <m/>
    <n v="33.981900000000003"/>
    <n v="-118.28919999999999"/>
    <n v="1"/>
    <x v="12"/>
  </r>
  <r>
    <n v="200715366"/>
    <d v="2020-10-27T00:00:00"/>
    <x v="229"/>
    <n v="1630"/>
    <n v="7"/>
    <x v="0"/>
    <n v="743"/>
    <n v="2"/>
    <n v="745"/>
    <s v="VANDALISM - MISDEAMEANOR ($399 OR UNDER)"/>
    <n v="329"/>
    <n v="0"/>
    <s v="M"/>
    <s v="O"/>
    <n v="101"/>
    <s v="STREET"/>
    <n v="216"/>
    <s v="SCISSORS"/>
    <s v="AO"/>
    <s v="Adult Other"/>
    <n v="745"/>
    <m/>
    <m/>
    <m/>
    <s v="MASSELIN                     AV"/>
    <s v="WILSHIRE                     BL"/>
    <n v="34.062399999999997"/>
    <n v="-118.35250000000001"/>
    <n v="0"/>
    <x v="12"/>
  </r>
  <r>
    <n v="200511440"/>
    <d v="2020-07-04T00:00:00"/>
    <x v="11"/>
    <n v="1940"/>
    <n v="5"/>
    <x v="10"/>
    <n v="504"/>
    <n v="1"/>
    <n v="440"/>
    <s v="THEFT PLAIN - PETTY ($950 &amp; UNDER)"/>
    <s v="0344 1817 2034 0913 0370"/>
    <n v="56"/>
    <s v="M"/>
    <s v="W"/>
    <n v="502"/>
    <s v="MULTI-UNIT DWELLING (APARTMENT, DUPLEX, ETC)"/>
    <m/>
    <m/>
    <s v="IC"/>
    <s v="Invest Cont"/>
    <n v="440"/>
    <m/>
    <m/>
    <m/>
    <s v="1600 W  206TH                        ST"/>
    <m/>
    <n v="33.843800000000002"/>
    <n v="-118.3092"/>
    <n v="0"/>
    <x v="12"/>
  </r>
  <r>
    <n v="200914513"/>
    <d v="2020-09-09T00:00:00"/>
    <x v="110"/>
    <n v="1200"/>
    <n v="9"/>
    <x v="3"/>
    <n v="981"/>
    <n v="2"/>
    <n v="956"/>
    <s v="LETTERS, LEWD  -  TELEPHONE CALLS, LEWD"/>
    <n v="1906"/>
    <n v="32"/>
    <s v="F"/>
    <s v="H"/>
    <n v="203"/>
    <s v="OTHER BUSINESS"/>
    <m/>
    <m/>
    <s v="IC"/>
    <s v="Invest Cont"/>
    <n v="956"/>
    <m/>
    <m/>
    <m/>
    <s v="15200    DICKENS                      ST"/>
    <m/>
    <n v="34.152299999999997"/>
    <n v="-118.4646"/>
    <n v="0"/>
    <x v="12"/>
  </r>
  <r>
    <n v="200617371"/>
    <d v="2020-10-30T00:00:00"/>
    <x v="297"/>
    <n v="950"/>
    <n v="6"/>
    <x v="9"/>
    <n v="642"/>
    <n v="1"/>
    <n v="440"/>
    <s v="THEFT PLAIN - PETTY ($950 &amp; UNDER)"/>
    <s v="0344 1822"/>
    <n v="0"/>
    <s v="X"/>
    <s v="X"/>
    <n v="406"/>
    <s v="OTHER STORE"/>
    <m/>
    <m/>
    <s v="IC"/>
    <s v="Invest Cont"/>
    <n v="440"/>
    <m/>
    <m/>
    <m/>
    <s v="7600 W  SUNSET                       BL"/>
    <m/>
    <n v="34.097999999999999"/>
    <n v="-118.355"/>
    <n v="0"/>
    <x v="12"/>
  </r>
  <r>
    <n v="200311839"/>
    <d v="2020-05-24T00:00:00"/>
    <x v="293"/>
    <n v="1830"/>
    <n v="3"/>
    <x v="2"/>
    <n v="363"/>
    <n v="1"/>
    <n v="320"/>
    <s v="BURGLARY, ATTEMPTED"/>
    <s v="1607 1609 0329 1202 1822"/>
    <n v="65"/>
    <s v="F"/>
    <s v="B"/>
    <n v="501"/>
    <s v="SINGLE FAMILY DWELLING"/>
    <m/>
    <m/>
    <s v="IC"/>
    <s v="Invest Cont"/>
    <n v="320"/>
    <m/>
    <m/>
    <m/>
    <s v="3900    BUCKINGHAM                   RD"/>
    <m/>
    <n v="34.016300000000001"/>
    <n v="-118.34059999999999"/>
    <n v="0"/>
    <x v="12"/>
  </r>
  <r>
    <n v="200411197"/>
    <d v="2020-07-26T00:00:00"/>
    <x v="279"/>
    <n v="1635"/>
    <n v="4"/>
    <x v="4"/>
    <n v="449"/>
    <n v="2"/>
    <n v="740"/>
    <s v="VANDALISM - FELONY ($400 &amp; OVER, ALL CHURCH VANDALISMS)"/>
    <s v="0329 1300"/>
    <n v="36"/>
    <s v="F"/>
    <s v="H"/>
    <n v="101"/>
    <s v="STREET"/>
    <m/>
    <m/>
    <s v="IC"/>
    <s v="Invest Cont"/>
    <n v="740"/>
    <m/>
    <m/>
    <m/>
    <s v="WABASH"/>
    <s v="SENTINEL"/>
    <n v="34.049300000000002"/>
    <n v="-118.1953"/>
    <n v="0"/>
    <x v="12"/>
  </r>
  <r>
    <n v="200116469"/>
    <d v="2020-08-16T00:00:00"/>
    <x v="217"/>
    <n v="2300"/>
    <n v="1"/>
    <x v="1"/>
    <n v="185"/>
    <n v="1"/>
    <n v="330"/>
    <s v="BURGLARY FROM VEHICLE"/>
    <s v="1609 1822 0329 0352 1414 1307 0344"/>
    <n v="33"/>
    <s v="F"/>
    <s v="H"/>
    <n v="101"/>
    <s v="STREET"/>
    <m/>
    <m/>
    <s v="IC"/>
    <s v="Invest Cont"/>
    <n v="330"/>
    <m/>
    <m/>
    <m/>
    <s v="1000 S  LOS ANGELES                  ST"/>
    <m/>
    <n v="34.038400000000003"/>
    <n v="-118.25709999999999"/>
    <n v="0"/>
    <x v="12"/>
  </r>
  <r>
    <n v="200312867"/>
    <d v="2020-06-18T00:00:00"/>
    <x v="85"/>
    <n v="600"/>
    <n v="3"/>
    <x v="2"/>
    <n v="377"/>
    <n v="1"/>
    <n v="310"/>
    <s v="BURGLARY"/>
    <s v="1822 1605 0344 1202"/>
    <n v="72"/>
    <s v="M"/>
    <s v="A"/>
    <n v="502"/>
    <s v="MULTI-UNIT DWELLING (APARTMENT, DUPLEX, ETC)"/>
    <m/>
    <m/>
    <s v="IC"/>
    <s v="Invest Cont"/>
    <n v="310"/>
    <m/>
    <m/>
    <m/>
    <s v="1200 W  39TH                         ST"/>
    <m/>
    <n v="34.015500000000003"/>
    <n v="-118.2975"/>
    <n v="0"/>
    <x v="12"/>
  </r>
  <r>
    <n v="201107950"/>
    <d v="2020-04-02T00:00:00"/>
    <x v="332"/>
    <n v="2000"/>
    <n v="11"/>
    <x v="7"/>
    <n v="1179"/>
    <n v="2"/>
    <n v="740"/>
    <s v="VANDALISM - FELONY ($400 &amp; OVER, ALL CHURCH VANDALISMS)"/>
    <s v="0329 1307 1300"/>
    <n v="57"/>
    <s v="F"/>
    <s v="H"/>
    <n v="104"/>
    <s v="DRIVEWAY"/>
    <m/>
    <m/>
    <s v="IC"/>
    <s v="Invest Cont"/>
    <n v="740"/>
    <m/>
    <m/>
    <m/>
    <s v="200 E  AVENUE 39"/>
    <m/>
    <n v="34.090499999999999"/>
    <n v="-118.2098"/>
    <n v="0"/>
    <x v="12"/>
  </r>
  <r>
    <n v="200312735"/>
    <d v="2020-06-15T00:00:00"/>
    <x v="85"/>
    <n v="1125"/>
    <n v="3"/>
    <x v="2"/>
    <n v="358"/>
    <n v="1"/>
    <n v="230"/>
    <s v="ASSAULT WITH DEADLY WEAPON, AGGRAVATED ASSAULT"/>
    <s v="1822 1309 1300 0416 1271 0329"/>
    <n v="36"/>
    <s v="F"/>
    <s v="B"/>
    <n v="722"/>
    <s v="COLLEGE/JUNIOR COLLEGE/UNIVERSITY"/>
    <n v="307"/>
    <s v="VEHICLE"/>
    <s v="AA"/>
    <s v="Adult Arrest"/>
    <n v="230"/>
    <m/>
    <m/>
    <m/>
    <s v="900 W  34TH                         ST"/>
    <m/>
    <n v="34.023499999999999"/>
    <n v="-118.28579999999999"/>
    <n v="1"/>
    <x v="12"/>
  </r>
  <r>
    <n v="200608811"/>
    <d v="2020-04-02T00:00:00"/>
    <x v="332"/>
    <n v="1700"/>
    <n v="6"/>
    <x v="9"/>
    <n v="615"/>
    <n v="2"/>
    <n v="745"/>
    <s v="VANDALISM - MISDEAMEANOR ($399 OR UNDER)"/>
    <n v="329"/>
    <n v="47"/>
    <s v="F"/>
    <s v="W"/>
    <n v="501"/>
    <s v="SINGLE FAMILY DWELLING"/>
    <m/>
    <m/>
    <s v="IC"/>
    <s v="Invest Cont"/>
    <n v="745"/>
    <m/>
    <m/>
    <m/>
    <s v="3200 N  KNOLL                        DR"/>
    <m/>
    <n v="34.126100000000001"/>
    <n v="-118.3432"/>
    <n v="0"/>
    <x v="12"/>
  </r>
  <r>
    <n v="200812600"/>
    <d v="2020-08-02T00:00:00"/>
    <x v="266"/>
    <n v="1600"/>
    <n v="8"/>
    <x v="12"/>
    <n v="899"/>
    <n v="1"/>
    <n v="420"/>
    <s v="THEFT FROM MOTOR VEHICLE - PETTY ($950 &amp; UNDER)"/>
    <s v="0385 0344 1822 1202"/>
    <n v="59"/>
    <s v="M"/>
    <s v="H"/>
    <n v="101"/>
    <s v="STREET"/>
    <m/>
    <m/>
    <s v="IC"/>
    <s v="Invest Cont"/>
    <n v="420"/>
    <m/>
    <m/>
    <m/>
    <s v="3100    VERA                         AV"/>
    <m/>
    <n v="34.030700000000003"/>
    <n v="-118.386"/>
    <n v="0"/>
    <x v="12"/>
  </r>
  <r>
    <n v="200516206"/>
    <d v="2020-11-04T00:00:00"/>
    <x v="2"/>
    <n v="1940"/>
    <n v="5"/>
    <x v="10"/>
    <n v="508"/>
    <n v="2"/>
    <n v="740"/>
    <s v="VANDALISM - FELONY ($400 &amp; OVER, ALL CHURCH VANDALISMS)"/>
    <s v="0329 2004 1402"/>
    <n v="42"/>
    <s v="M"/>
    <s v="H"/>
    <n v="102"/>
    <s v="SIDEWALK"/>
    <m/>
    <m/>
    <s v="AA"/>
    <s v="Adult Arrest"/>
    <n v="740"/>
    <n v="998"/>
    <m/>
    <m/>
    <s v="238TH                        ST"/>
    <s v="WESTERN                      AV"/>
    <n v="33.811199999999999"/>
    <n v="-118.3039"/>
    <n v="1"/>
    <x v="12"/>
  </r>
  <r>
    <n v="200711889"/>
    <d v="2020-07-22T00:00:00"/>
    <x v="102"/>
    <n v="2255"/>
    <n v="7"/>
    <x v="0"/>
    <n v="765"/>
    <n v="2"/>
    <n v="624"/>
    <s v="BATTERY - SIMPLE ASSAULT"/>
    <s v="0444 0429 0445 0447 1202 1218 1237 0416 0319"/>
    <n v="62"/>
    <s v="M"/>
    <s v="W"/>
    <n v="108"/>
    <s v="PARKING LOT"/>
    <n v="500"/>
    <s v="UNKNOWN WEAPON/OTHER WEAPON"/>
    <s v="IC"/>
    <s v="Invest Cont"/>
    <n v="624"/>
    <m/>
    <m/>
    <m/>
    <s v="1200 S  LA BREA                      AV"/>
    <m/>
    <n v="34.053100000000001"/>
    <n v="-118.3437"/>
    <n v="0"/>
    <x v="12"/>
  </r>
  <r>
    <n v="200713601"/>
    <d v="2020-09-08T00:00:00"/>
    <x v="129"/>
    <n v="200"/>
    <n v="7"/>
    <x v="0"/>
    <n v="711"/>
    <n v="1"/>
    <n v="310"/>
    <s v="BURGLARY"/>
    <s v="0344 0342 1309 1609"/>
    <n v="0"/>
    <s v="M"/>
    <s v="O"/>
    <n v="203"/>
    <s v="OTHER BUSINESS"/>
    <m/>
    <m/>
    <s v="IC"/>
    <s v="Invest Cont"/>
    <n v="310"/>
    <m/>
    <m/>
    <m/>
    <s v="300 N  FLORES                       ST"/>
    <m/>
    <n v="34.076099999999997"/>
    <n v="-118.3711"/>
    <n v="0"/>
    <x v="12"/>
  </r>
  <r>
    <n v="200816673"/>
    <d v="2020-11-20T00:00:00"/>
    <x v="92"/>
    <n v="120"/>
    <n v="8"/>
    <x v="12"/>
    <n v="853"/>
    <n v="1"/>
    <n v="510"/>
    <s v="VEHICLE - STOLEN"/>
    <m/>
    <n v="0"/>
    <m/>
    <m/>
    <n v="123"/>
    <s v="PARKING UNDERGROUND/BUILDING"/>
    <m/>
    <m/>
    <s v="IC"/>
    <s v="Invest Cont"/>
    <n v="510"/>
    <m/>
    <m/>
    <m/>
    <s v="1700    SAWTELLE                     BL"/>
    <m/>
    <n v="34.043900000000001"/>
    <n v="-118.4462"/>
    <n v="0"/>
    <x v="12"/>
  </r>
  <r>
    <n v="201307078"/>
    <d v="2020-02-24T00:00:00"/>
    <x v="304"/>
    <n v="2130"/>
    <n v="13"/>
    <x v="6"/>
    <n v="1365"/>
    <n v="2"/>
    <n v="740"/>
    <s v="VANDALISM - FELONY ($400 &amp; OVER, ALL CHURCH VANDALISMS)"/>
    <s v="0913 1307 0940"/>
    <n v="34"/>
    <s v="F"/>
    <s v="H"/>
    <n v="122"/>
    <s v="VEHICLE, PASSENGER/TRUCK"/>
    <m/>
    <m/>
    <s v="IC"/>
    <s v="Invest Cont"/>
    <n v="740"/>
    <m/>
    <m/>
    <m/>
    <s v="1400 E  52ND                         ST"/>
    <m/>
    <n v="33.995699999999999"/>
    <n v="-118.249"/>
    <n v="0"/>
    <x v="12"/>
  </r>
  <r>
    <n v="200105419"/>
    <d v="2020-01-21T00:00:00"/>
    <x v="202"/>
    <n v="1230"/>
    <n v="1"/>
    <x v="1"/>
    <n v="191"/>
    <n v="2"/>
    <n v="910"/>
    <s v="KIDNAPPING"/>
    <s v="0418 1822 1309 0429 1305 1000"/>
    <n v="31"/>
    <s v="M"/>
    <s v="H"/>
    <n v="103"/>
    <s v="ALLEY"/>
    <n v="400"/>
    <s v="STRONG-ARM (HANDS, FIST, FEET OR BODILY FORCE)"/>
    <s v="IC"/>
    <s v="Invest Cont"/>
    <n v="910"/>
    <m/>
    <m/>
    <m/>
    <s v="18TH"/>
    <s v="FIGUEROA"/>
    <n v="34.035400000000003"/>
    <n v="-118.2714"/>
    <n v="0"/>
    <x v="12"/>
  </r>
  <r>
    <n v="200514690"/>
    <d v="2020-09-30T00:00:00"/>
    <x v="185"/>
    <n v="1"/>
    <n v="5"/>
    <x v="10"/>
    <n v="541"/>
    <n v="2"/>
    <n v="740"/>
    <s v="VANDALISM - FELONY ($400 &amp; OVER, ALL CHURCH VANDALISMS)"/>
    <s v="0329 1300 1259 1251"/>
    <n v="17"/>
    <s v="M"/>
    <s v="H"/>
    <n v="122"/>
    <s v="VEHICLE, PASSENGER/TRUCK"/>
    <m/>
    <m/>
    <s v="IC"/>
    <s v="Invest Cont"/>
    <n v="740"/>
    <m/>
    <m/>
    <m/>
    <s v="1300 W  PARK WESTERN                 DR"/>
    <m/>
    <n v="33.753999999999998"/>
    <n v="-118.3049"/>
    <n v="0"/>
    <x v="12"/>
  </r>
  <r>
    <n v="200113950"/>
    <d v="2020-06-25T00:00:00"/>
    <x v="10"/>
    <n v="1200"/>
    <n v="1"/>
    <x v="1"/>
    <n v="139"/>
    <n v="1"/>
    <n v="330"/>
    <s v="BURGLARY FROM VEHICLE"/>
    <s v="1609 0344 0329 1822 1307"/>
    <n v="35"/>
    <s v="M"/>
    <s v="W"/>
    <n v="504"/>
    <s v="OTHER RESIDENCE"/>
    <m/>
    <m/>
    <s v="IC"/>
    <s v="Invest Cont"/>
    <n v="330"/>
    <m/>
    <m/>
    <m/>
    <s v="AVERY                        ST"/>
    <s v="TRACTION                     AV"/>
    <n v="34.045000000000002"/>
    <n v="-118.2347"/>
    <n v="0"/>
    <x v="12"/>
  </r>
  <r>
    <n v="200112050"/>
    <d v="2020-05-22T00:00:00"/>
    <x v="354"/>
    <n v="813"/>
    <n v="1"/>
    <x v="1"/>
    <n v="135"/>
    <n v="2"/>
    <n v="740"/>
    <s v="VANDALISM - FELONY ($400 &amp; OVER, ALL CHURCH VANDALISMS)"/>
    <n v="329"/>
    <n v="65"/>
    <s v="M"/>
    <s v="B"/>
    <n v="502"/>
    <s v="MULTI-UNIT DWELLING (APARTMENT, DUPLEX, ETC)"/>
    <m/>
    <m/>
    <s v="IC"/>
    <s v="Invest Cont"/>
    <n v="740"/>
    <m/>
    <m/>
    <m/>
    <s v="100 E  3RD                          ST"/>
    <m/>
    <n v="34.049599999999998"/>
    <n v="-118.2458"/>
    <n v="0"/>
    <x v="12"/>
  </r>
  <r>
    <n v="200914895"/>
    <d v="2020-09-19T00:00:00"/>
    <x v="224"/>
    <n v="900"/>
    <n v="9"/>
    <x v="3"/>
    <n v="933"/>
    <n v="2"/>
    <n v="624"/>
    <s v="BATTERY - SIMPLE ASSAULT"/>
    <s v="1218 0416"/>
    <n v="0"/>
    <s v="M"/>
    <s v="H"/>
    <n v="502"/>
    <s v="MULTI-UNIT DWELLING (APARTMENT, DUPLEX, ETC)"/>
    <n v="400"/>
    <s v="STRONG-ARM (HANDS, FIST, FEET OR BODILY FORCE)"/>
    <s v="AO"/>
    <s v="Adult Other"/>
    <n v="624"/>
    <m/>
    <m/>
    <m/>
    <s v="14600    SYLVAN                       ST"/>
    <m/>
    <n v="34.184600000000003"/>
    <n v="-118.45310000000001"/>
    <n v="0"/>
    <x v="12"/>
  </r>
  <r>
    <n v="200100643"/>
    <d v="2020-02-26T00:00:00"/>
    <x v="324"/>
    <n v="2230"/>
    <n v="1"/>
    <x v="1"/>
    <n v="111"/>
    <n v="2"/>
    <n v="626"/>
    <s v="INTIMATE PARTNER - SIMPLE ASSAULT"/>
    <s v="1402 0907 1814 0429 0416 2000 2004 0913"/>
    <n v="37"/>
    <s v="F"/>
    <s v="B"/>
    <n v="101"/>
    <s v="STREET"/>
    <n v="400"/>
    <s v="STRONG-ARM (HANDS, FIST, FEET OR BODILY FORCE)"/>
    <s v="AO"/>
    <s v="Adult Other"/>
    <n v="626"/>
    <n v="998"/>
    <m/>
    <m/>
    <s v="ARCADIA                      ST"/>
    <s v="SPRING                       ST"/>
    <n v="34.0565"/>
    <n v="-118.2413"/>
    <n v="0"/>
    <x v="12"/>
  </r>
  <r>
    <n v="201109900"/>
    <d v="2020-05-29T00:00:00"/>
    <x v="251"/>
    <n v="1700"/>
    <n v="11"/>
    <x v="7"/>
    <n v="1177"/>
    <n v="1"/>
    <n v="420"/>
    <s v="THEFT FROM MOTOR VEHICLE - PETTY ($950 &amp; UNDER)"/>
    <m/>
    <n v="0"/>
    <m/>
    <m/>
    <n v="101"/>
    <s v="STREET"/>
    <m/>
    <m/>
    <s v="IC"/>
    <s v="Invest Cont"/>
    <n v="420"/>
    <m/>
    <m/>
    <m/>
    <s v="2600    MERCED                       ST"/>
    <m/>
    <n v="34.089799999999997"/>
    <n v="-118.2268"/>
    <n v="0"/>
    <x v="12"/>
  </r>
  <r>
    <n v="200210561"/>
    <d v="2020-05-23T00:00:00"/>
    <x v="354"/>
    <n v="2000"/>
    <n v="2"/>
    <x v="5"/>
    <n v="204"/>
    <n v="1"/>
    <n v="440"/>
    <s v="THEFT PLAIN - PETTY ($950 &amp; UNDER)"/>
    <n v="344"/>
    <n v="46"/>
    <s v="F"/>
    <s v="H"/>
    <n v="501"/>
    <s v="SINGLE FAMILY DWELLING"/>
    <m/>
    <m/>
    <s v="IC"/>
    <s v="Invest Cont"/>
    <n v="440"/>
    <m/>
    <m/>
    <m/>
    <s v="900    MALTMAN                      AV"/>
    <m/>
    <n v="34.085299999999997"/>
    <n v="-118.2804"/>
    <n v="0"/>
    <x v="12"/>
  </r>
  <r>
    <n v="200409843"/>
    <d v="2020-06-16T00:00:00"/>
    <x v="316"/>
    <n v="1200"/>
    <n v="4"/>
    <x v="4"/>
    <n v="479"/>
    <n v="2"/>
    <n v="354"/>
    <s v="THEFT OF IDENTITY"/>
    <n v="100"/>
    <n v="41"/>
    <s v="M"/>
    <s v="O"/>
    <n v="502"/>
    <s v="MULTI-UNIT DWELLING (APARTMENT, DUPLEX, ETC)"/>
    <m/>
    <m/>
    <s v="IC"/>
    <s v="Invest Cont"/>
    <n v="354"/>
    <m/>
    <m/>
    <m/>
    <s v="3600    WHITTIER                     BL"/>
    <m/>
    <n v="34.025599999999997"/>
    <n v="-118.1961"/>
    <n v="0"/>
    <x v="12"/>
  </r>
  <r>
    <n v="201007395"/>
    <d v="2020-03-19T00:00:00"/>
    <x v="13"/>
    <n v="2030"/>
    <n v="10"/>
    <x v="11"/>
    <n v="1015"/>
    <n v="1"/>
    <n v="442"/>
    <s v="SHOPLIFTING - PETTY THEFT ($950 &amp; UNDER)"/>
    <s v="1822 0325 1020"/>
    <n v="0"/>
    <s v="M"/>
    <s v="W"/>
    <n v="403"/>
    <s v="DRUG STORE"/>
    <n v="400"/>
    <s v="STRONG-ARM (HANDS, FIST, FEET OR BODILY FORCE)"/>
    <s v="AA"/>
    <s v="Adult Arrest"/>
    <n v="442"/>
    <m/>
    <m/>
    <m/>
    <s v="18200    SHERMAN                      WY"/>
    <m/>
    <n v="34.204799999999999"/>
    <n v="-118.5273"/>
    <n v="1"/>
    <x v="12"/>
  </r>
  <r>
    <n v="201225857"/>
    <d v="2020-12-05T00:00:00"/>
    <x v="195"/>
    <n v="2000"/>
    <n v="12"/>
    <x v="8"/>
    <n v="1256"/>
    <n v="1"/>
    <n v="761"/>
    <s v="BRANDISH WEAPON"/>
    <s v="0913 0319 0400 0421 0443 1814"/>
    <n v="42"/>
    <s v="F"/>
    <s v="H"/>
    <n v="501"/>
    <s v="SINGLE FAMILY DWELLING"/>
    <n v="205"/>
    <s v="KITCHEN KNIFE"/>
    <s v="AA"/>
    <s v="Adult Arrest"/>
    <n v="761"/>
    <n v="930"/>
    <m/>
    <m/>
    <s v="500 W  FLORENCE                     AV"/>
    <m/>
    <n v="33.974699999999999"/>
    <n v="-118.2833"/>
    <n v="1"/>
    <x v="12"/>
  </r>
  <r>
    <n v="201214417"/>
    <d v="2020-06-10T00:00:00"/>
    <x v="108"/>
    <n v="2255"/>
    <n v="12"/>
    <x v="8"/>
    <n v="1256"/>
    <n v="1"/>
    <n v="310"/>
    <s v="BURGLARY"/>
    <s v="0344 1601 0329 1822"/>
    <n v="0"/>
    <s v="X"/>
    <s v="X"/>
    <n v="210"/>
    <s v="RESTAURANT/FAST FOOD"/>
    <m/>
    <m/>
    <s v="IC"/>
    <s v="Invest Cont"/>
    <n v="310"/>
    <m/>
    <m/>
    <m/>
    <s v="900 W  FLORENCE                     AV"/>
    <m/>
    <n v="33.974600000000002"/>
    <n v="-118.28919999999999"/>
    <n v="0"/>
    <x v="12"/>
  </r>
  <r>
    <n v="200511225"/>
    <d v="2020-06-30T00:00:00"/>
    <x v="234"/>
    <n v="504"/>
    <n v="5"/>
    <x v="10"/>
    <n v="581"/>
    <n v="1"/>
    <n v="510"/>
    <s v="VEHICLE - STOLEN"/>
    <m/>
    <n v="0"/>
    <m/>
    <m/>
    <n v="101"/>
    <s v="STREET"/>
    <m/>
    <m/>
    <s v="IC"/>
    <s v="Invest Cont"/>
    <n v="510"/>
    <m/>
    <m/>
    <m/>
    <s v="2700    GRAYSBY                      AV"/>
    <m/>
    <n v="33.720100000000002"/>
    <n v="-118.31959999999999"/>
    <n v="0"/>
    <x v="12"/>
  </r>
  <r>
    <n v="200615340"/>
    <d v="2020-09-13T00:00:00"/>
    <x v="171"/>
    <n v="1100"/>
    <n v="6"/>
    <x v="9"/>
    <n v="635"/>
    <n v="1"/>
    <n v="330"/>
    <s v="BURGLARY FROM VEHICLE"/>
    <s v="1300 1601 1606 0344"/>
    <n v="44"/>
    <s v="F"/>
    <s v="W"/>
    <n v="123"/>
    <s v="PARKING UNDERGROUND/BUILDING"/>
    <m/>
    <m/>
    <s v="IC"/>
    <s v="Invest Cont"/>
    <n v="330"/>
    <m/>
    <m/>
    <m/>
    <s v="1900    GRACE                        AV"/>
    <m/>
    <n v="34.105200000000004"/>
    <n v="-118.3322"/>
    <n v="0"/>
    <x v="12"/>
  </r>
  <r>
    <n v="200517649"/>
    <d v="2020-12-09T00:00:00"/>
    <x v="308"/>
    <n v="1807"/>
    <n v="5"/>
    <x v="10"/>
    <n v="541"/>
    <n v="1"/>
    <n v="440"/>
    <s v="THEFT PLAIN - PETTY ($950 &amp; UNDER)"/>
    <s v="0800 1900 0701 0344"/>
    <n v="21"/>
    <s v="F"/>
    <s v="W"/>
    <n v="501"/>
    <s v="SINGLE FAMILY DWELLING"/>
    <m/>
    <m/>
    <s v="IC"/>
    <s v="Invest Cont"/>
    <n v="440"/>
    <m/>
    <m/>
    <m/>
    <s v="1400    BRETT                        PL"/>
    <m/>
    <n v="33.755299999999998"/>
    <n v="-118.3056"/>
    <n v="0"/>
    <x v="12"/>
  </r>
  <r>
    <n v="200717031"/>
    <d v="2020-12-12T00:00:00"/>
    <x v="341"/>
    <n v="1215"/>
    <n v="7"/>
    <x v="0"/>
    <n v="785"/>
    <n v="2"/>
    <n v="888"/>
    <s v="TRESPASSING"/>
    <s v="1501 1309"/>
    <n v="51"/>
    <s v="F"/>
    <s v="W"/>
    <n v="501"/>
    <s v="SINGLE FAMILY DWELLING"/>
    <m/>
    <m/>
    <s v="AO"/>
    <s v="Adult Other"/>
    <n v="888"/>
    <m/>
    <m/>
    <m/>
    <s v="2300 S  PALM GROVE                   AV"/>
    <m/>
    <n v="34.0349"/>
    <n v="-118.3439"/>
    <n v="0"/>
    <x v="12"/>
  </r>
  <r>
    <n v="200909755"/>
    <d v="2020-05-16T00:00:00"/>
    <x v="112"/>
    <n v="2100"/>
    <n v="9"/>
    <x v="3"/>
    <n v="923"/>
    <n v="2"/>
    <n v="626"/>
    <s v="INTIMATE PARTNER - SIMPLE ASSAULT"/>
    <s v="2000 0416"/>
    <n v="43"/>
    <s v="F"/>
    <s v="H"/>
    <n v="501"/>
    <s v="SINGLE FAMILY DWELLING"/>
    <n v="400"/>
    <s v="STRONG-ARM (HANDS, FIST, FEET OR BODILY FORCE)"/>
    <s v="AA"/>
    <s v="Adult Arrest"/>
    <n v="626"/>
    <m/>
    <m/>
    <m/>
    <s v="14600    KITTRIDGE                    ST"/>
    <m/>
    <n v="34.1907"/>
    <n v="-118.4509"/>
    <n v="1"/>
    <x v="12"/>
  </r>
  <r>
    <n v="200114182"/>
    <d v="2020-07-01T00:00:00"/>
    <x v="322"/>
    <n v="640"/>
    <n v="1"/>
    <x v="1"/>
    <n v="195"/>
    <n v="1"/>
    <n v="510"/>
    <s v="VEHICLE - STOLEN"/>
    <m/>
    <n v="0"/>
    <m/>
    <m/>
    <n v="707"/>
    <s v="GARAGE/CARPORT"/>
    <m/>
    <m/>
    <s v="IC"/>
    <s v="Invest Cont"/>
    <n v="510"/>
    <m/>
    <m/>
    <m/>
    <s v="1300 S  LOS ANGELES                  ST"/>
    <m/>
    <n v="34.035200000000003"/>
    <n v="-118.2598"/>
    <n v="0"/>
    <x v="12"/>
  </r>
  <r>
    <n v="200400769"/>
    <d v="2020-05-04T00:00:00"/>
    <x v="232"/>
    <n v="1400"/>
    <n v="4"/>
    <x v="4"/>
    <n v="449"/>
    <n v="1"/>
    <n v="648"/>
    <s v="ARSON"/>
    <n v="329"/>
    <n v="0"/>
    <s v="M"/>
    <s v="W"/>
    <n v="704"/>
    <s v="ELEMENTARY SCHOOL"/>
    <m/>
    <m/>
    <s v="IC"/>
    <s v="Invest Cont"/>
    <n v="648"/>
    <m/>
    <m/>
    <m/>
    <s v="2700    GANAHL                       ST"/>
    <m/>
    <n v="34.052799999999998"/>
    <n v="-118.1978"/>
    <n v="0"/>
    <x v="12"/>
  </r>
  <r>
    <n v="200311076"/>
    <d v="2020-05-08T00:00:00"/>
    <x v="142"/>
    <n v="1630"/>
    <n v="3"/>
    <x v="2"/>
    <n v="326"/>
    <n v="1"/>
    <n v="331"/>
    <s v="THEFT FROM MOTOR VEHICLE - GRAND ($950.01 AND OVER)"/>
    <s v="1606 0329 0344 0385 1300"/>
    <n v="58"/>
    <s v="F"/>
    <s v="H"/>
    <n v="101"/>
    <s v="STREET"/>
    <m/>
    <m/>
    <s v="IC"/>
    <s v="Invest Cont"/>
    <n v="331"/>
    <m/>
    <m/>
    <m/>
    <s v="W  27TH                         ST"/>
    <s v="S  HOBART                       BL"/>
    <n v="34.030900000000003"/>
    <n v="-118.3078"/>
    <n v="0"/>
    <x v="12"/>
  </r>
  <r>
    <n v="200604910"/>
    <d v="2020-01-20T00:00:00"/>
    <x v="141"/>
    <n v="1000"/>
    <n v="6"/>
    <x v="9"/>
    <n v="647"/>
    <n v="2"/>
    <n v="354"/>
    <s v="THEFT OF IDENTITY"/>
    <s v="1822 0930"/>
    <n v="25"/>
    <s v="M"/>
    <s v="H"/>
    <n v="502"/>
    <s v="MULTI-UNIT DWELLING (APARTMENT, DUPLEX, ETC)"/>
    <m/>
    <m/>
    <s v="IC"/>
    <s v="Invest Cont"/>
    <n v="354"/>
    <m/>
    <m/>
    <m/>
    <s v="1500 N  BRONSON                      AV"/>
    <m/>
    <n v="34.098100000000002"/>
    <n v="-118.318"/>
    <n v="0"/>
    <x v="12"/>
  </r>
  <r>
    <n v="200710840"/>
    <d v="2020-06-23T00:00:00"/>
    <x v="14"/>
    <n v="1700"/>
    <n v="7"/>
    <x v="0"/>
    <n v="723"/>
    <n v="2"/>
    <n v="437"/>
    <s v="RESISTING ARREST"/>
    <s v="1202 1822"/>
    <n v="45"/>
    <s v="M"/>
    <s v="W"/>
    <n v="101"/>
    <s v="STREET"/>
    <n v="400"/>
    <s v="STRONG-ARM (HANDS, FIST, FEET OR BODILY FORCE)"/>
    <s v="IC"/>
    <s v="Invest Cont"/>
    <n v="437"/>
    <m/>
    <m/>
    <m/>
    <s v="3RD                          ST"/>
    <s v="FAIRFAX                      AV"/>
    <n v="34.071899999999999"/>
    <n v="-118.3614"/>
    <n v="0"/>
    <x v="12"/>
  </r>
  <r>
    <n v="200410365"/>
    <d v="2020-06-30T00:00:00"/>
    <x v="234"/>
    <n v="1800"/>
    <n v="4"/>
    <x v="4"/>
    <n v="414"/>
    <n v="2"/>
    <n v="624"/>
    <s v="BATTERY - SIMPLE ASSAULT"/>
    <s v="0913 0444"/>
    <n v="42"/>
    <s v="M"/>
    <s v="H"/>
    <n v="501"/>
    <s v="SINGLE FAMILY DWELLING"/>
    <n v="400"/>
    <s v="STRONG-ARM (HANDS, FIST, FEET OR BODILY FORCE)"/>
    <s v="IC"/>
    <s v="Invest Cont"/>
    <n v="624"/>
    <m/>
    <m/>
    <m/>
    <s v="3200    JOHNSTON                     ST"/>
    <m/>
    <n v="34.081899999999997"/>
    <n v="-118.2071"/>
    <n v="0"/>
    <x v="12"/>
  </r>
  <r>
    <n v="200317775"/>
    <d v="2020-09-23T00:00:00"/>
    <x v="26"/>
    <n v="200"/>
    <n v="3"/>
    <x v="2"/>
    <n v="376"/>
    <n v="1"/>
    <n v="420"/>
    <s v="THEFT FROM MOTOR VEHICLE - PETTY ($950 &amp; UNDER)"/>
    <m/>
    <n v="0"/>
    <m/>
    <m/>
    <n v="101"/>
    <s v="STREET"/>
    <m/>
    <m/>
    <s v="IC"/>
    <s v="Invest Cont"/>
    <n v="420"/>
    <m/>
    <m/>
    <m/>
    <s v="WESTERN                      AV"/>
    <s v="38TH                         PL"/>
    <n v="34.016399999999997"/>
    <n v="-118.30889999999999"/>
    <n v="0"/>
    <x v="12"/>
  </r>
  <r>
    <n v="200805173"/>
    <d v="2020-01-23T00:00:00"/>
    <x v="344"/>
    <n v="1330"/>
    <n v="8"/>
    <x v="12"/>
    <n v="892"/>
    <n v="2"/>
    <n v="624"/>
    <s v="BATTERY - SIMPLE ASSAULT"/>
    <s v="2058 1510 1822 1414 0910 0319 0446 0417 0400 0903"/>
    <n v="22"/>
    <s v="F"/>
    <s v="O"/>
    <n v="953"/>
    <s v="MTA - EXPO LINE - EXPO/SEPULVEDA"/>
    <n v="400"/>
    <s v="STRONG-ARM (HANDS, FIST, FEET OR BODILY FORCE)"/>
    <s v="IC"/>
    <s v="Invest Cont"/>
    <n v="624"/>
    <n v="946"/>
    <m/>
    <m/>
    <s v="11200    EXPOSITION                   BL"/>
    <m/>
    <n v="34.034399999999998"/>
    <n v="-118.43859999999999"/>
    <n v="0"/>
    <x v="12"/>
  </r>
  <r>
    <n v="201214240"/>
    <d v="2020-06-07T00:00:00"/>
    <x v="43"/>
    <n v="1930"/>
    <n v="12"/>
    <x v="8"/>
    <n v="1211"/>
    <n v="2"/>
    <n v="745"/>
    <s v="VANDALISM - MISDEAMEANOR ($399 OR UNDER)"/>
    <s v="1242 1202 0602 0561 0329"/>
    <n v="64"/>
    <s v="F"/>
    <s v="B"/>
    <n v="502"/>
    <s v="MULTI-UNIT DWELLING (APARTMENT, DUPLEX, ETC)"/>
    <m/>
    <m/>
    <s v="AO"/>
    <s v="Adult Other"/>
    <n v="745"/>
    <m/>
    <m/>
    <m/>
    <s v="5400    CRENSHAW                     BL"/>
    <m/>
    <n v="33.991999999999997"/>
    <n v="-118.3306"/>
    <n v="0"/>
    <x v="12"/>
  </r>
  <r>
    <n v="200410092"/>
    <d v="2020-06-23T00:00:00"/>
    <x v="339"/>
    <n v="1600"/>
    <n v="4"/>
    <x v="4"/>
    <n v="473"/>
    <n v="2"/>
    <n v="740"/>
    <s v="VANDALISM - FELONY ($400 &amp; OVER, ALL CHURCH VANDALISMS)"/>
    <s v="0329 1300"/>
    <n v="59"/>
    <s v="F"/>
    <s v="H"/>
    <n v="108"/>
    <s v="PARKING LOT"/>
    <m/>
    <m/>
    <s v="IC"/>
    <s v="Invest Cont"/>
    <n v="740"/>
    <m/>
    <m/>
    <m/>
    <s v="600 S  SAINT LOUIS                  ST"/>
    <m/>
    <n v="34.037599999999998"/>
    <n v="-118.2166"/>
    <n v="0"/>
    <x v="12"/>
  </r>
  <r>
    <n v="200709512"/>
    <d v="2020-05-22T00:00:00"/>
    <x v="232"/>
    <n v="45"/>
    <n v="7"/>
    <x v="0"/>
    <n v="763"/>
    <n v="2"/>
    <n v="354"/>
    <s v="THEFT OF IDENTITY"/>
    <n v="929"/>
    <n v="40"/>
    <s v="M"/>
    <s v="W"/>
    <n v="412"/>
    <s v="ELECTRONICS STORE (IE:RADIO SHACK, ETC.)"/>
    <m/>
    <m/>
    <s v="IC"/>
    <s v="Invest Cont"/>
    <n v="354"/>
    <m/>
    <m/>
    <m/>
    <s v="1700 S  ORANGE GROVE                 AV"/>
    <m/>
    <n v="34.045499999999997"/>
    <n v="-118.36709999999999"/>
    <n v="0"/>
    <x v="12"/>
  </r>
  <r>
    <n v="200616235"/>
    <d v="2020-10-03T00:00:00"/>
    <x v="163"/>
    <n v="2325"/>
    <n v="6"/>
    <x v="9"/>
    <n v="644"/>
    <n v="1"/>
    <n v="320"/>
    <s v="BURGLARY, ATTEMPTED"/>
    <s v="1822 1501"/>
    <n v="43"/>
    <s v="F"/>
    <s v="W"/>
    <n v="502"/>
    <s v="MULTI-UNIT DWELLING (APARTMENT, DUPLEX, ETC)"/>
    <n v="400"/>
    <s v="STRONG-ARM (HANDS, FIST, FEET OR BODILY FORCE)"/>
    <s v="AA"/>
    <s v="Adult Arrest"/>
    <n v="320"/>
    <m/>
    <m/>
    <m/>
    <s v="1400 N  POINSETTIA                   PL"/>
    <m/>
    <n v="34.096200000000003"/>
    <n v="-118.34829999999999"/>
    <n v="1"/>
    <x v="12"/>
  </r>
  <r>
    <n v="200509271"/>
    <d v="2020-05-09T00:00:00"/>
    <x v="143"/>
    <n v="1315"/>
    <n v="5"/>
    <x v="10"/>
    <n v="563"/>
    <n v="1"/>
    <n v="236"/>
    <s v="INTIMATE PARTNER - AGGRAVATED ASSAULT"/>
    <s v="0416 0334 1813 1243 1309 2000 0913 1814"/>
    <n v="25"/>
    <s v="M"/>
    <s v="H"/>
    <n v="122"/>
    <s v="VEHICLE, PASSENGER/TRUCK"/>
    <n v="219"/>
    <s v="SCREWDRIVER"/>
    <s v="AO"/>
    <s v="Adult Other"/>
    <n v="236"/>
    <m/>
    <m/>
    <m/>
    <s v="11TH                         ST"/>
    <s v="PACIFIC"/>
    <n v="33.734200000000001"/>
    <n v="-118.28789999999999"/>
    <n v="0"/>
    <x v="12"/>
  </r>
  <r>
    <n v="200307177"/>
    <d v="2020-02-22T00:00:00"/>
    <x v="323"/>
    <n v="2350"/>
    <n v="3"/>
    <x v="2"/>
    <n v="359"/>
    <n v="2"/>
    <n v="745"/>
    <s v="VANDALISM - MISDEAMEANOR ($399 OR UNDER)"/>
    <n v="329"/>
    <n v="19"/>
    <s v="X"/>
    <s v="X"/>
    <n v="401"/>
    <s v="MINI-MART"/>
    <m/>
    <m/>
    <s v="IC"/>
    <s v="Invest Cont"/>
    <n v="745"/>
    <m/>
    <m/>
    <m/>
    <s v="3900 S  FIGUEROA                     ST"/>
    <m/>
    <n v="34.014000000000003"/>
    <n v="-118.28270000000001"/>
    <n v="0"/>
    <x v="12"/>
  </r>
  <r>
    <n v="200111285"/>
    <d v="2020-05-04T00:00:00"/>
    <x v="5"/>
    <n v="1200"/>
    <n v="1"/>
    <x v="1"/>
    <n v="142"/>
    <n v="1"/>
    <n v="420"/>
    <s v="THEFT FROM MOTOR VEHICLE - PETTY ($950 &amp; UNDER)"/>
    <m/>
    <n v="0"/>
    <m/>
    <m/>
    <n v="707"/>
    <s v="GARAGE/CARPORT"/>
    <m/>
    <m/>
    <s v="IC"/>
    <s v="Invest Cont"/>
    <n v="420"/>
    <m/>
    <m/>
    <m/>
    <s v="400 W  5TH                          ST"/>
    <m/>
    <n v="34.051900000000003"/>
    <n v="-118.2531"/>
    <n v="0"/>
    <x v="12"/>
  </r>
  <r>
    <n v="200111094"/>
    <d v="2020-04-28T00:00:00"/>
    <x v="117"/>
    <n v="1130"/>
    <n v="1"/>
    <x v="1"/>
    <n v="118"/>
    <n v="1"/>
    <n v="330"/>
    <s v="BURGLARY FROM VEHICLE"/>
    <n v="344"/>
    <n v="28"/>
    <s v="M"/>
    <s v="W"/>
    <n v="101"/>
    <s v="STREET"/>
    <m/>
    <m/>
    <s v="IC"/>
    <s v="Invest Cont"/>
    <n v="330"/>
    <m/>
    <m/>
    <m/>
    <s v="ELMYRA"/>
    <s v="MAIN"/>
    <n v="34.064399999999999"/>
    <n v="-118.232"/>
    <n v="0"/>
    <x v="12"/>
  </r>
  <r>
    <n v="201109789"/>
    <d v="2020-05-26T00:00:00"/>
    <x v="88"/>
    <n v="1805"/>
    <n v="11"/>
    <x v="7"/>
    <n v="1126"/>
    <n v="2"/>
    <n v="354"/>
    <s v="THEFT OF IDENTITY"/>
    <s v="0377 0930 0929 1822"/>
    <n v="26"/>
    <s v="M"/>
    <s v="W"/>
    <n v="108"/>
    <s v="PARKING LOT"/>
    <m/>
    <m/>
    <s v="IC"/>
    <s v="Invest Cont"/>
    <n v="354"/>
    <m/>
    <m/>
    <m/>
    <s v="1600 N  AVENUE 55"/>
    <m/>
    <n v="34.122799999999998"/>
    <n v="-118.19759999999999"/>
    <n v="0"/>
    <x v="12"/>
  </r>
  <r>
    <n v="201212134"/>
    <d v="2020-05-01T00:00:00"/>
    <x v="96"/>
    <n v="1"/>
    <n v="12"/>
    <x v="8"/>
    <n v="1267"/>
    <n v="1"/>
    <n v="341"/>
    <s v="THEFT-GRAND ($950.01 &amp; OVER)EXCPT,GUNS,FOWL,LIVESTK,PROD"/>
    <s v="1822 0344 1218"/>
    <n v="45"/>
    <s v="F"/>
    <s v="B"/>
    <n v="221"/>
    <s v="PUBLIC STORAGE"/>
    <m/>
    <m/>
    <s v="IC"/>
    <s v="Invest Cont"/>
    <n v="341"/>
    <m/>
    <m/>
    <m/>
    <s v="300 W  MANCHESTER                   AV"/>
    <m/>
    <n v="33.962200000000003"/>
    <n v="-118.285"/>
    <n v="0"/>
    <x v="12"/>
  </r>
  <r>
    <n v="201210624"/>
    <d v="2020-04-09T00:00:00"/>
    <x v="296"/>
    <n v="1341"/>
    <n v="12"/>
    <x v="8"/>
    <n v="1218"/>
    <n v="1"/>
    <n v="210"/>
    <s v="ROBBERY"/>
    <s v="1822 0342 0344 0448 1309 0305 0326"/>
    <n v="17"/>
    <s v="F"/>
    <s v="W"/>
    <n v="101"/>
    <s v="STREET"/>
    <n v="400"/>
    <s v="STRONG-ARM (HANDS, FIST, FEET OR BODILY FORCE)"/>
    <s v="IC"/>
    <s v="Invest Cont"/>
    <n v="210"/>
    <m/>
    <m/>
    <m/>
    <s v="VERMONT                      AV"/>
    <s v="56TH                         ST"/>
    <n v="33.990499999999997"/>
    <n v="-118.2915"/>
    <n v="0"/>
    <x v="12"/>
  </r>
  <r>
    <n v="200205917"/>
    <d v="2020-02-08T00:00:00"/>
    <x v="1"/>
    <n v="130"/>
    <n v="2"/>
    <x v="5"/>
    <n v="205"/>
    <n v="1"/>
    <n v="330"/>
    <s v="BURGLARY FROM VEHICLE"/>
    <s v="0329 1307 1609 0344"/>
    <n v="42"/>
    <s v="F"/>
    <s v="B"/>
    <n v="502"/>
    <s v="MULTI-UNIT DWELLING (APARTMENT, DUPLEX, ETC)"/>
    <m/>
    <m/>
    <s v="IC"/>
    <s v="Invest Cont"/>
    <n v="330"/>
    <m/>
    <m/>
    <m/>
    <s v="ROBINSON                     ST"/>
    <s v="ELLSWORTH                    ST"/>
    <n v="34.080399999999997"/>
    <n v="-118.2791"/>
    <n v="0"/>
    <x v="12"/>
  </r>
  <r>
    <n v="200500858"/>
    <d v="2020-12-01T00:00:00"/>
    <x v="18"/>
    <n v="1900"/>
    <n v="5"/>
    <x v="10"/>
    <n v="561"/>
    <n v="1"/>
    <n v="420"/>
    <s v="THEFT FROM MOTOR VEHICLE - PETTY ($950 &amp; UNDER)"/>
    <s v="1202 1606 1300 0344 1402"/>
    <n v="59"/>
    <s v="M"/>
    <s v="W"/>
    <n v="123"/>
    <s v="PARKING UNDERGROUND/BUILDING"/>
    <m/>
    <m/>
    <s v="IC"/>
    <s v="Invest Cont"/>
    <n v="420"/>
    <n v="998"/>
    <m/>
    <m/>
    <s v="1400 W  9TH                          ST"/>
    <m/>
    <n v="33.7361"/>
    <n v="-118.3082"/>
    <n v="0"/>
    <x v="12"/>
  </r>
  <r>
    <n v="200118920"/>
    <d v="2020-10-04T00:00:00"/>
    <x v="196"/>
    <n v="1500"/>
    <n v="1"/>
    <x v="1"/>
    <n v="132"/>
    <n v="2"/>
    <n v="354"/>
    <s v="THEFT OF IDENTITY"/>
    <s v="0377 0910"/>
    <n v="46"/>
    <s v="M"/>
    <s v="W"/>
    <n v="502"/>
    <s v="MULTI-UNIT DWELLING (APARTMENT, DUPLEX, ETC)"/>
    <m/>
    <m/>
    <s v="IC"/>
    <s v="Invest Cont"/>
    <n v="354"/>
    <m/>
    <m/>
    <m/>
    <s v="200 S  GRAND                        AV"/>
    <m/>
    <n v="34.053899999999999"/>
    <n v="-118.2503"/>
    <n v="0"/>
    <x v="12"/>
  </r>
  <r>
    <n v="200120144"/>
    <d v="2020-10-28T00:00:00"/>
    <x v="147"/>
    <n v="1330"/>
    <n v="1"/>
    <x v="1"/>
    <n v="139"/>
    <n v="1"/>
    <n v="510"/>
    <s v="VEHICLE - STOLEN"/>
    <m/>
    <n v="0"/>
    <m/>
    <m/>
    <n v="108"/>
    <s v="PARKING LOT"/>
    <m/>
    <m/>
    <s v="IC"/>
    <s v="Invest Cont"/>
    <n v="510"/>
    <m/>
    <m/>
    <m/>
    <s v="600    TRACTION                     AV"/>
    <m/>
    <n v="34.045699999999997"/>
    <n v="-118.23650000000001"/>
    <n v="0"/>
    <x v="12"/>
  </r>
  <r>
    <n v="200305820"/>
    <d v="2020-01-31T00:00:00"/>
    <x v="356"/>
    <n v="1200"/>
    <n v="3"/>
    <x v="2"/>
    <n v="379"/>
    <n v="2"/>
    <n v="745"/>
    <s v="VANDALISM - MISDEAMEANOR ($399 OR UNDER)"/>
    <s v="0329 0562"/>
    <n v="54"/>
    <s v="F"/>
    <s v="B"/>
    <n v="502"/>
    <s v="MULTI-UNIT DWELLING (APARTMENT, DUPLEX, ETC)"/>
    <n v="305"/>
    <s v="FIXED OBJECT"/>
    <s v="AO"/>
    <s v="Adult Other"/>
    <n v="745"/>
    <m/>
    <m/>
    <m/>
    <s v="1100 W  MARTIN LUTHER KING JR        BL"/>
    <m/>
    <n v="34.014499999999998"/>
    <n v="-118.2937"/>
    <n v="0"/>
    <x v="12"/>
  </r>
  <r>
    <n v="200122437"/>
    <d v="2020-12-16T00:00:00"/>
    <x v="48"/>
    <n v="2030"/>
    <n v="1"/>
    <x v="1"/>
    <n v="154"/>
    <n v="1"/>
    <n v="330"/>
    <s v="BURGLARY FROM VEHICLE"/>
    <s v="1307 0344 0329 1609 1822"/>
    <n v="34"/>
    <s v="M"/>
    <s v="O"/>
    <n v="101"/>
    <s v="STREET"/>
    <m/>
    <m/>
    <s v="IC"/>
    <s v="Invest Cont"/>
    <n v="330"/>
    <m/>
    <m/>
    <m/>
    <s v="6TH"/>
    <s v="LOS ANGELES"/>
    <n v="34.044600000000003"/>
    <n v="-118.249"/>
    <n v="0"/>
    <x v="12"/>
  </r>
  <r>
    <n v="200209196"/>
    <d v="2020-04-21T00:00:00"/>
    <x v="208"/>
    <n v="900"/>
    <n v="2"/>
    <x v="5"/>
    <n v="249"/>
    <n v="2"/>
    <n v="624"/>
    <s v="BATTERY - SIMPLE ASSAULT"/>
    <s v="0345 1218 1822 0416 2060 0400"/>
    <n v="44"/>
    <s v="F"/>
    <s v="W"/>
    <n v="158"/>
    <s v="TRANSIENT ENCAMPMENT"/>
    <n v="400"/>
    <s v="STRONG-ARM (HANDS, FIST, FEET OR BODILY FORCE)"/>
    <s v="IC"/>
    <s v="Invest Cont"/>
    <n v="624"/>
    <m/>
    <m/>
    <m/>
    <s v="BEAUDRY"/>
    <s v="6TH                          ST"/>
    <n v="34.052900000000001"/>
    <n v="-118.25960000000001"/>
    <n v="0"/>
    <x v="12"/>
  </r>
  <r>
    <n v="200115267"/>
    <d v="2020-07-23T00:00:00"/>
    <x v="51"/>
    <n v="1000"/>
    <n v="1"/>
    <x v="1"/>
    <n v="182"/>
    <n v="1"/>
    <n v="330"/>
    <s v="BURGLARY FROM VEHICLE"/>
    <s v="0329 0344 1612 1402 1822 1300 1403"/>
    <n v="0"/>
    <s v="M"/>
    <s v="W"/>
    <n v="123"/>
    <s v="PARKING UNDERGROUND/BUILDING"/>
    <m/>
    <m/>
    <s v="IC"/>
    <s v="Invest Cont"/>
    <n v="330"/>
    <n v="998"/>
    <m/>
    <m/>
    <s v="1200 S  FIGUEROA                     ST"/>
    <m/>
    <n v="34.041600000000003"/>
    <n v="-118.2671"/>
    <n v="0"/>
    <x v="12"/>
  </r>
  <r>
    <n v="200315488"/>
    <d v="2020-08-09T00:00:00"/>
    <x v="133"/>
    <n v="1125"/>
    <n v="3"/>
    <x v="2"/>
    <n v="328"/>
    <n v="1"/>
    <n v="761"/>
    <s v="BRANDISH WEAPON"/>
    <s v="0334 0432 1822"/>
    <n v="26"/>
    <s v="M"/>
    <s v="H"/>
    <n v="102"/>
    <s v="SIDEWALK"/>
    <n v="200"/>
    <s v="KNIFE WITH BLADE 6INCHES OR LESS"/>
    <s v="IC"/>
    <s v="Invest Cont"/>
    <n v="761"/>
    <m/>
    <m/>
    <m/>
    <s v="FIGUEROA                     ST"/>
    <s v="31ST                         ST"/>
    <n v="34.0242"/>
    <n v="-118.2786"/>
    <n v="0"/>
    <x v="12"/>
  </r>
  <r>
    <n v="201005017"/>
    <d v="2020-01-24T00:00:00"/>
    <x v="254"/>
    <n v="2245"/>
    <n v="10"/>
    <x v="11"/>
    <n v="1045"/>
    <n v="2"/>
    <n v="624"/>
    <s v="BATTERY - SIMPLE ASSAULT"/>
    <s v="0416 1019 2004 0329 1300 0202 1822"/>
    <n v="22"/>
    <s v="M"/>
    <s v="H"/>
    <n v="108"/>
    <s v="PARKING LOT"/>
    <n v="400"/>
    <s v="STRONG-ARM (HANDS, FIST, FEET OR BODILY FORCE)"/>
    <s v="IC"/>
    <s v="Invest Cont"/>
    <n v="624"/>
    <m/>
    <m/>
    <m/>
    <s v="17700    BURBANK                      BL"/>
    <m/>
    <n v="34.1723"/>
    <n v="-118.5185"/>
    <n v="0"/>
    <x v="12"/>
  </r>
  <r>
    <n v="200213083"/>
    <d v="2020-07-27T00:00:00"/>
    <x v="109"/>
    <n v="2240"/>
    <n v="2"/>
    <x v="5"/>
    <n v="246"/>
    <n v="1"/>
    <n v="230"/>
    <s v="ASSAULT WITH DEADLY WEAPON, AGGRAVATED ASSAULT"/>
    <s v="0906 1309 1100 1407 2047 1822 0430 2033 0309 0334"/>
    <n v="23"/>
    <s v="M"/>
    <s v="H"/>
    <n v="101"/>
    <s v="STREET"/>
    <n v="106"/>
    <s v="UNKNOWN FIREARM"/>
    <s v="IC"/>
    <s v="Invest Cont"/>
    <n v="230"/>
    <n v="998"/>
    <m/>
    <m/>
    <s v="6TH                          ST"/>
    <s v="WESTLAKE"/>
    <n v="34.058999999999997"/>
    <n v="-118.27370000000001"/>
    <n v="0"/>
    <x v="12"/>
  </r>
  <r>
    <n v="200908429"/>
    <d v="2020-04-14T00:00:00"/>
    <x v="258"/>
    <n v="1200"/>
    <n v="9"/>
    <x v="3"/>
    <n v="932"/>
    <n v="2"/>
    <n v="354"/>
    <s v="THEFT OF IDENTITY"/>
    <n v="930"/>
    <n v="31"/>
    <s v="M"/>
    <s v="H"/>
    <n v="203"/>
    <s v="OTHER BUSINESS"/>
    <m/>
    <m/>
    <s v="IC"/>
    <s v="Invest Cont"/>
    <n v="354"/>
    <m/>
    <m/>
    <m/>
    <s v="14700    FRIAR                        ST"/>
    <m/>
    <n v="34.185699999999997"/>
    <n v="-118.45310000000001"/>
    <n v="0"/>
    <x v="12"/>
  </r>
  <r>
    <n v="200709549"/>
    <d v="2020-05-23T00:00:00"/>
    <x v="354"/>
    <n v="600"/>
    <n v="7"/>
    <x v="0"/>
    <n v="713"/>
    <n v="1"/>
    <n v="420"/>
    <s v="THEFT FROM MOTOR VEHICLE - PETTY ($950 &amp; UNDER)"/>
    <m/>
    <n v="0"/>
    <m/>
    <m/>
    <n v="101"/>
    <s v="STREET"/>
    <m/>
    <m/>
    <s v="AA"/>
    <s v="Adult Arrest"/>
    <n v="420"/>
    <m/>
    <m/>
    <m/>
    <s v="300 N  GENESEE                      AV"/>
    <m/>
    <n v="34.076099999999997"/>
    <n v="-118.3584"/>
    <n v="1"/>
    <x v="12"/>
  </r>
  <r>
    <n v="200504744"/>
    <d v="2020-01-18T00:00:00"/>
    <x v="45"/>
    <n v="1"/>
    <n v="5"/>
    <x v="10"/>
    <n v="529"/>
    <n v="1"/>
    <n v="251"/>
    <s v="SHOTS FIRED AT INHABITED DWELLING"/>
    <s v="0329 1100 1822"/>
    <n v="39"/>
    <s v="M"/>
    <s v="H"/>
    <n v="203"/>
    <s v="OTHER BUSINESS"/>
    <n v="106"/>
    <s v="UNKNOWN FIREARM"/>
    <s v="IC"/>
    <s v="Invest Cont"/>
    <n v="251"/>
    <m/>
    <m/>
    <m/>
    <s v="900    NICHOLSON                    AV"/>
    <m/>
    <n v="33.7836"/>
    <n v="-118.2223"/>
    <n v="0"/>
    <x v="12"/>
  </r>
  <r>
    <n v="200717354"/>
    <d v="2020-12-21T00:00:00"/>
    <x v="181"/>
    <n v="1550"/>
    <n v="7"/>
    <x v="0"/>
    <n v="759"/>
    <n v="1"/>
    <n v="341"/>
    <s v="THEFT-GRAND ($950.01 &amp; OVER)EXCPT,GUNS,FOWL,LIVESTK,PROD"/>
    <n v="344"/>
    <n v="31"/>
    <s v="F"/>
    <s v="O"/>
    <n v="411"/>
    <s v="PET STORE"/>
    <m/>
    <m/>
    <s v="IC"/>
    <s v="Invest Cont"/>
    <n v="341"/>
    <m/>
    <m/>
    <m/>
    <s v="4100 W  PICO                         BL"/>
    <m/>
    <n v="34.049500000000002"/>
    <n v="-118.3215"/>
    <n v="0"/>
    <x v="12"/>
  </r>
  <r>
    <n v="200612683"/>
    <d v="2020-07-16T00:00:00"/>
    <x v="51"/>
    <n v="440"/>
    <n v="6"/>
    <x v="9"/>
    <n v="645"/>
    <n v="2"/>
    <n v="624"/>
    <s v="BATTERY - SIMPLE ASSAULT"/>
    <s v="0400 1822"/>
    <n v="28"/>
    <s v="M"/>
    <s v="W"/>
    <n v="108"/>
    <s v="PARKING LOT"/>
    <n v="400"/>
    <s v="STRONG-ARM (HANDS, FIST, FEET OR BODILY FORCE)"/>
    <s v="IC"/>
    <s v="Invest Cont"/>
    <n v="624"/>
    <m/>
    <m/>
    <m/>
    <s v="7000 W  SUNSET                       BL"/>
    <m/>
    <n v="34.097999999999999"/>
    <n v="-118.342"/>
    <n v="0"/>
    <x v="12"/>
  </r>
  <r>
    <n v="201215102"/>
    <d v="2020-06-21T00:00:00"/>
    <x v="334"/>
    <n v="1815"/>
    <n v="12"/>
    <x v="8"/>
    <n v="1235"/>
    <n v="1"/>
    <n v="230"/>
    <s v="ASSAULT WITH DEADLY WEAPON, AGGRAVATED ASSAULT"/>
    <s v="0605 1822 1309 1310 0342 0853"/>
    <n v="42"/>
    <s v="F"/>
    <s v="B"/>
    <n v="101"/>
    <s v="STREET"/>
    <n v="122"/>
    <s v="HECKLER &amp; KOCH 93 SEMIAUTOMATIC ASSAULT RIFLE"/>
    <s v="IC"/>
    <s v="Invest Cont"/>
    <n v="230"/>
    <m/>
    <m/>
    <m/>
    <s v="NORMANDIE                    AV"/>
    <s v="SLAUSON                      AV"/>
    <n v="33.988399999999999"/>
    <n v="-118.3002"/>
    <n v="0"/>
    <x v="12"/>
  </r>
  <r>
    <n v="200918127"/>
    <d v="2020-12-06T00:00:00"/>
    <x v="291"/>
    <n v="1840"/>
    <n v="9"/>
    <x v="3"/>
    <n v="981"/>
    <n v="2"/>
    <n v="956"/>
    <s v="LETTERS, LEWD  -  TELEPHONE CALLS, LEWD"/>
    <n v="1906"/>
    <n v="30"/>
    <s v="M"/>
    <s v="B"/>
    <n v="502"/>
    <s v="MULTI-UNIT DWELLING (APARTMENT, DUPLEX, ETC)"/>
    <m/>
    <m/>
    <s v="IC"/>
    <s v="Invest Cont"/>
    <n v="956"/>
    <m/>
    <m/>
    <m/>
    <s v="4300 N  SEPULVEDA                    BL"/>
    <m/>
    <n v="34.153700000000001"/>
    <n v="-118.4662"/>
    <n v="0"/>
    <x v="12"/>
  </r>
  <r>
    <n v="200712199"/>
    <d v="2020-07-30T00:00:00"/>
    <x v="14"/>
    <n v="2200"/>
    <n v="7"/>
    <x v="0"/>
    <n v="758"/>
    <n v="1"/>
    <n v="310"/>
    <s v="BURGLARY"/>
    <s v="1822 1609 0344"/>
    <n v="63"/>
    <s v="M"/>
    <s v="W"/>
    <n v="203"/>
    <s v="OTHER BUSINESS"/>
    <m/>
    <m/>
    <s v="IC"/>
    <s v="Invest Cont"/>
    <n v="310"/>
    <m/>
    <m/>
    <m/>
    <s v="4500 W  PICO                         BL"/>
    <m/>
    <n v="34.051900000000003"/>
    <n v="-118.3306"/>
    <n v="0"/>
    <x v="12"/>
  </r>
  <r>
    <n v="201004527"/>
    <d v="2020-01-14T00:00:00"/>
    <x v="132"/>
    <n v="5"/>
    <n v="10"/>
    <x v="11"/>
    <n v="1035"/>
    <n v="2"/>
    <n v="354"/>
    <s v="THEFT OF IDENTITY"/>
    <s v="0930 1822 1202"/>
    <n v="68"/>
    <s v="M"/>
    <s v="W"/>
    <n v="501"/>
    <s v="SINGLE FAMILY DWELLING"/>
    <m/>
    <m/>
    <s v="IC"/>
    <s v="Invest Cont"/>
    <n v="354"/>
    <m/>
    <m/>
    <m/>
    <s v="6300    BERTRAND                     AV"/>
    <m/>
    <n v="34.187899999999999"/>
    <n v="-118.5245"/>
    <n v="0"/>
    <x v="12"/>
  </r>
  <r>
    <n v="201308301"/>
    <d v="2020-03-17T00:00:00"/>
    <x v="285"/>
    <n v="1225"/>
    <n v="13"/>
    <x v="6"/>
    <n v="1345"/>
    <n v="2"/>
    <n v="624"/>
    <s v="BATTERY - SIMPLE ASSAULT"/>
    <s v="0416 1822 0446"/>
    <n v="23"/>
    <s v="M"/>
    <s v="H"/>
    <n v="210"/>
    <s v="RESTAURANT/FAST FOOD"/>
    <n v="400"/>
    <s v="STRONG-ARM (HANDS, FIST, FEET OR BODILY FORCE)"/>
    <s v="IC"/>
    <s v="Invest Cont"/>
    <n v="624"/>
    <m/>
    <m/>
    <m/>
    <s v="3300 S  CENTRAL                      AV"/>
    <m/>
    <n v="34.013599999999997"/>
    <n v="-118.2565"/>
    <n v="0"/>
    <x v="12"/>
  </r>
  <r>
    <n v="200817898"/>
    <d v="2020-12-24T00:00:00"/>
    <x v="239"/>
    <n v="300"/>
    <n v="8"/>
    <x v="12"/>
    <n v="839"/>
    <n v="1"/>
    <n v="440"/>
    <s v="THEFT PLAIN - PETTY ($950 &amp; UNDER)"/>
    <s v="0321 0344 1822 0216 1606 0352 0325 1420"/>
    <n v="0"/>
    <s v="X"/>
    <s v="X"/>
    <n v="203"/>
    <s v="OTHER BUSINESS"/>
    <m/>
    <m/>
    <s v="IC"/>
    <s v="Invest Cont"/>
    <n v="440"/>
    <m/>
    <m/>
    <m/>
    <s v="10200    SANTA MONICA                 BL"/>
    <m/>
    <n v="34.06"/>
    <n v="-118.42"/>
    <n v="0"/>
    <x v="12"/>
  </r>
  <r>
    <n v="200321311"/>
    <d v="2020-12-04T00:00:00"/>
    <x v="41"/>
    <n v="1700"/>
    <n v="3"/>
    <x v="2"/>
    <n v="341"/>
    <n v="1"/>
    <n v="310"/>
    <s v="BURGLARY"/>
    <s v="1822 0344 1601"/>
    <n v="43"/>
    <s v="M"/>
    <s v="W"/>
    <n v="707"/>
    <s v="GARAGE/CARPORT"/>
    <m/>
    <m/>
    <s v="IC"/>
    <s v="Invest Cont"/>
    <n v="310"/>
    <m/>
    <m/>
    <m/>
    <s v="5800    BOWCROFT                     ST"/>
    <m/>
    <n v="34.019300000000001"/>
    <n v="-118.3749"/>
    <n v="0"/>
    <x v="12"/>
  </r>
  <r>
    <n v="200214324"/>
    <d v="2020-08-27T00:00:00"/>
    <x v="322"/>
    <n v="735"/>
    <n v="2"/>
    <x v="5"/>
    <n v="269"/>
    <n v="2"/>
    <n v="354"/>
    <s v="THEFT OF IDENTITY"/>
    <s v="0930 0929 0922"/>
    <n v="32"/>
    <s v="F"/>
    <s v="B"/>
    <n v="502"/>
    <s v="MULTI-UNIT DWELLING (APARTMENT, DUPLEX, ETC)"/>
    <m/>
    <m/>
    <s v="IC"/>
    <s v="Invest Cont"/>
    <n v="354"/>
    <m/>
    <m/>
    <m/>
    <s v="1200 W  7TH                          ST"/>
    <m/>
    <n v="34.051499999999997"/>
    <n v="-118.2658"/>
    <n v="0"/>
    <x v="12"/>
  </r>
  <r>
    <n v="200212705"/>
    <d v="2020-07-17T00:00:00"/>
    <x v="353"/>
    <n v="1100"/>
    <n v="2"/>
    <x v="5"/>
    <n v="216"/>
    <n v="2"/>
    <n v="850"/>
    <s v="INDECENT EXPOSURE"/>
    <s v="1822 0529"/>
    <n v="44"/>
    <s v="F"/>
    <s v="W"/>
    <n v="501"/>
    <s v="SINGLE FAMILY DWELLING"/>
    <m/>
    <m/>
    <s v="IC"/>
    <s v="Invest Cont"/>
    <n v="850"/>
    <m/>
    <m/>
    <m/>
    <s v="2400    MARATHON                     ST"/>
    <m/>
    <n v="34.0777"/>
    <n v="-118.2687"/>
    <n v="0"/>
    <x v="12"/>
  </r>
  <r>
    <n v="200311517"/>
    <d v="2020-05-18T00:00:00"/>
    <x v="187"/>
    <n v="310"/>
    <n v="3"/>
    <x v="2"/>
    <n v="375"/>
    <n v="2"/>
    <n v="890"/>
    <s v="FAILURE TO YIELD"/>
    <s v="1309 1822"/>
    <n v="19"/>
    <s v="X"/>
    <s v="X"/>
    <n v="101"/>
    <s v="STREET"/>
    <m/>
    <m/>
    <s v="IC"/>
    <s v="Invest Cont"/>
    <n v="890"/>
    <m/>
    <m/>
    <m/>
    <s v="39TH                         ST"/>
    <s v="2ND                          AV"/>
    <n v="34.014600000000002"/>
    <n v="-118.313"/>
    <n v="0"/>
    <x v="12"/>
  </r>
  <r>
    <n v="200110094"/>
    <d v="2020-04-05T00:00:00"/>
    <x v="193"/>
    <n v="2000"/>
    <n v="1"/>
    <x v="1"/>
    <n v="154"/>
    <n v="2"/>
    <n v="946"/>
    <s v="OTHER MISCELLANEOUS CRIME"/>
    <s v="0344 1822"/>
    <n v="57"/>
    <s v="M"/>
    <s v="H"/>
    <n v="502"/>
    <s v="MULTI-UNIT DWELLING (APARTMENT, DUPLEX, ETC)"/>
    <m/>
    <m/>
    <s v="AA"/>
    <s v="Adult Arrest"/>
    <n v="946"/>
    <m/>
    <m/>
    <m/>
    <s v="500 S  MAIN                         ST"/>
    <m/>
    <n v="34.046700000000001"/>
    <n v="-118.24850000000001"/>
    <n v="1"/>
    <x v="12"/>
  </r>
  <r>
    <n v="201207611"/>
    <d v="2020-02-21T00:00:00"/>
    <x v="323"/>
    <n v="1605"/>
    <n v="12"/>
    <x v="8"/>
    <n v="1232"/>
    <n v="1"/>
    <n v="210"/>
    <s v="ROBBERY"/>
    <s v="2033 1822 0344 0400 0416 0417 0429 0906"/>
    <n v="36"/>
    <s v="M"/>
    <s v="B"/>
    <n v="108"/>
    <s v="PARKING LOT"/>
    <n v="400"/>
    <s v="STRONG-ARM (HANDS, FIST, FEET OR BODILY FORCE)"/>
    <s v="IC"/>
    <s v="Invest Cont"/>
    <n v="210"/>
    <m/>
    <m/>
    <m/>
    <s v="3200 W  SLAUSON                      AV"/>
    <m/>
    <n v="33.989100000000001"/>
    <n v="-118.32850000000001"/>
    <n v="0"/>
    <x v="12"/>
  </r>
  <r>
    <n v="200100735"/>
    <d v="2020-04-19T00:00:00"/>
    <x v="257"/>
    <n v="1300"/>
    <n v="1"/>
    <x v="1"/>
    <n v="152"/>
    <n v="2"/>
    <n v="623"/>
    <s v="BATTERY POLICE (SIMPLE)"/>
    <s v="2004 1212 0416 1822 0910"/>
    <n v="34"/>
    <s v="F"/>
    <s v="W"/>
    <n v="903"/>
    <s v="MTA - RED LINE - 7TH AND METRO CENTER"/>
    <n v="400"/>
    <s v="STRONG-ARM (HANDS, FIST, FEET OR BODILY FORCE)"/>
    <s v="IC"/>
    <s v="Invest Cont"/>
    <n v="623"/>
    <m/>
    <m/>
    <m/>
    <s v="600 S  FIGUEROA                     ST"/>
    <m/>
    <n v="34.0505"/>
    <n v="-118.25879999999999"/>
    <n v="0"/>
    <x v="12"/>
  </r>
  <r>
    <n v="200715430"/>
    <d v="2020-10-28T00:00:00"/>
    <x v="147"/>
    <n v="1945"/>
    <n v="7"/>
    <x v="0"/>
    <n v="724"/>
    <n v="2"/>
    <n v="624"/>
    <s v="BATTERY - SIMPLE ASSAULT"/>
    <s v="0400 0448"/>
    <n v="20"/>
    <s v="F"/>
    <s v="W"/>
    <n v="415"/>
    <s v="THE GROVE"/>
    <n v="400"/>
    <s v="STRONG-ARM (HANDS, FIST, FEET OR BODILY FORCE)"/>
    <s v="IC"/>
    <s v="Invest Cont"/>
    <n v="624"/>
    <m/>
    <m/>
    <m/>
    <s v="100    THE GROVE                    DR"/>
    <m/>
    <n v="34.0747"/>
    <n v="-118.3563"/>
    <n v="0"/>
    <x v="12"/>
  </r>
  <r>
    <n v="200617416"/>
    <d v="2020-10-31T00:00:00"/>
    <x v="326"/>
    <n v="1315"/>
    <n v="6"/>
    <x v="9"/>
    <n v="645"/>
    <n v="1"/>
    <n v="510"/>
    <s v="VEHICLE - STOLEN"/>
    <m/>
    <n v="0"/>
    <m/>
    <m/>
    <n v="501"/>
    <s v="SINGLE FAMILY DWELLING"/>
    <m/>
    <m/>
    <s v="IC"/>
    <s v="Invest Cont"/>
    <n v="510"/>
    <m/>
    <m/>
    <m/>
    <s v="1800    OUTPOST                      DR"/>
    <m/>
    <n v="34.104100000000003"/>
    <n v="-118.3439"/>
    <n v="0"/>
    <x v="12"/>
  </r>
  <r>
    <n v="201213859"/>
    <d v="2020-05-30T00:00:00"/>
    <x v="14"/>
    <n v="2030"/>
    <n v="12"/>
    <x v="8"/>
    <n v="1239"/>
    <n v="1"/>
    <n v="648"/>
    <s v="ARSON"/>
    <n v="1822"/>
    <n v="0"/>
    <s v="X"/>
    <s v="X"/>
    <n v="108"/>
    <s v="PARKING LOT"/>
    <m/>
    <m/>
    <s v="IC"/>
    <s v="Invest Cont"/>
    <n v="648"/>
    <m/>
    <m/>
    <m/>
    <s v="800 W  60TH                         ST"/>
    <m/>
    <n v="33.985500000000002"/>
    <n v="-118.28700000000001"/>
    <n v="0"/>
    <x v="12"/>
  </r>
  <r>
    <n v="200404665"/>
    <d v="2020-01-12T00:00:00"/>
    <x v="222"/>
    <n v="1155"/>
    <n v="4"/>
    <x v="4"/>
    <n v="464"/>
    <n v="2"/>
    <n v="745"/>
    <s v="VANDALISM - MISDEAMEANOR ($399 OR UNDER)"/>
    <n v="329"/>
    <n v="63"/>
    <s v="M"/>
    <s v="H"/>
    <n v="203"/>
    <s v="OTHER BUSINESS"/>
    <m/>
    <m/>
    <s v="IC"/>
    <s v="Invest Cont"/>
    <n v="745"/>
    <m/>
    <m/>
    <m/>
    <s v="100 N  SOTO                         ST"/>
    <m/>
    <n v="34.044499999999999"/>
    <n v="-118.2116"/>
    <n v="0"/>
    <x v="12"/>
  </r>
  <r>
    <n v="200310606"/>
    <d v="2020-04-28T00:00:00"/>
    <x v="117"/>
    <n v="2345"/>
    <n v="3"/>
    <x v="2"/>
    <n v="362"/>
    <n v="2"/>
    <n v="930"/>
    <s v="CRIMINAL THREATS - NO WEAPON DISPLAYED"/>
    <s v="0554 0432 0443 2021 1202"/>
    <n v="77"/>
    <s v="F"/>
    <s v="B"/>
    <n v="502"/>
    <s v="MULTI-UNIT DWELLING (APARTMENT, DUPLEX, ETC)"/>
    <n v="511"/>
    <s v="VERBAL THREAT"/>
    <s v="AO"/>
    <s v="Adult Other"/>
    <n v="930"/>
    <m/>
    <m/>
    <m/>
    <s v="3900    ROXANNE                      AV"/>
    <m/>
    <n v="34.016199999999998"/>
    <n v="-118.34820000000001"/>
    <n v="0"/>
    <x v="12"/>
  </r>
  <r>
    <n v="201214647"/>
    <d v="2020-06-14T00:00:00"/>
    <x v="123"/>
    <n v="1050"/>
    <n v="12"/>
    <x v="8"/>
    <n v="1203"/>
    <n v="2"/>
    <n v="922"/>
    <s v="CHILD STEALING"/>
    <s v="0555 0913"/>
    <n v="34"/>
    <s v="F"/>
    <s v="B"/>
    <n v="501"/>
    <s v="SINGLE FAMILY DWELLING"/>
    <m/>
    <m/>
    <s v="AO"/>
    <s v="Adult Other"/>
    <n v="922"/>
    <m/>
    <m/>
    <m/>
    <s v="1700 W  49TH                         ST"/>
    <m/>
    <n v="33.999000000000002"/>
    <n v="-118.3095"/>
    <n v="0"/>
    <x v="12"/>
  </r>
  <r>
    <n v="200404013"/>
    <d v="2020-01-01T00:00:00"/>
    <x v="31"/>
    <n v="230"/>
    <n v="4"/>
    <x v="4"/>
    <n v="428"/>
    <n v="1"/>
    <n v="510"/>
    <s v="VEHICLE - STOLEN"/>
    <m/>
    <n v="0"/>
    <m/>
    <m/>
    <n v="101"/>
    <s v="STREET"/>
    <m/>
    <m/>
    <s v="IC"/>
    <s v="Invest Cont"/>
    <n v="510"/>
    <m/>
    <m/>
    <m/>
    <s v="2800    BUDAU                        AV"/>
    <m/>
    <n v="34.080800000000004"/>
    <n v="-118.1738"/>
    <n v="0"/>
    <x v="12"/>
  </r>
  <r>
    <n v="200618236"/>
    <d v="2020-11-19T00:00:00"/>
    <x v="92"/>
    <n v="1730"/>
    <n v="6"/>
    <x v="9"/>
    <n v="657"/>
    <n v="2"/>
    <n v="745"/>
    <s v="VANDALISM - MISDEAMEANOR ($399 OR UNDER)"/>
    <s v="0329 1822"/>
    <n v="0"/>
    <s v="X"/>
    <s v="X"/>
    <n v="108"/>
    <s v="PARKING LOT"/>
    <m/>
    <m/>
    <s v="IC"/>
    <s v="Invest Cont"/>
    <n v="745"/>
    <m/>
    <m/>
    <m/>
    <s v="1000 N  WESTERN                      AV"/>
    <m/>
    <n v="34.088799999999999"/>
    <n v="-118.3124"/>
    <n v="0"/>
    <x v="12"/>
  </r>
  <r>
    <n v="200506897"/>
    <d v="2020-03-08T00:00:00"/>
    <x v="330"/>
    <n v="2000"/>
    <n v="5"/>
    <x v="10"/>
    <n v="508"/>
    <n v="1"/>
    <n v="310"/>
    <s v="BURGLARY"/>
    <s v="0314 0358 2034 1609"/>
    <n v="80"/>
    <s v="M"/>
    <s v="O"/>
    <n v="501"/>
    <s v="SINGLE FAMILY DWELLING"/>
    <m/>
    <m/>
    <s v="IC"/>
    <s v="Invest Cont"/>
    <n v="310"/>
    <m/>
    <m/>
    <m/>
    <s v="1600    OAKHORNE                     DR"/>
    <m/>
    <n v="33.813600000000001"/>
    <n v="-118.306"/>
    <n v="0"/>
    <x v="12"/>
  </r>
  <r>
    <n v="200214047"/>
    <d v="2020-08-21T00:00:00"/>
    <x v="144"/>
    <n v="2240"/>
    <n v="2"/>
    <x v="5"/>
    <n v="217"/>
    <n v="2"/>
    <n v="626"/>
    <s v="INTIMATE PARTNER - SIMPLE ASSAULT"/>
    <s v="2000 0913 1813 0400 1210"/>
    <n v="27"/>
    <s v="F"/>
    <s v="H"/>
    <n v="502"/>
    <s v="MULTI-UNIT DWELLING (APARTMENT, DUPLEX, ETC)"/>
    <n v="400"/>
    <s v="STRONG-ARM (HANDS, FIST, FEET OR BODILY FORCE)"/>
    <s v="AO"/>
    <s v="Adult Other"/>
    <n v="626"/>
    <m/>
    <m/>
    <m/>
    <s v="1900    PARK                         AV"/>
    <m/>
    <n v="34.075899999999997"/>
    <n v="-118.2615"/>
    <n v="0"/>
    <x v="12"/>
  </r>
  <r>
    <n v="200706418"/>
    <d v="2020-02-20T00:00:00"/>
    <x v="100"/>
    <n v="2140"/>
    <n v="7"/>
    <x v="0"/>
    <n v="734"/>
    <n v="2"/>
    <n v="624"/>
    <s v="BATTERY - SIMPLE ASSAULT"/>
    <s v="1218 0416 0446"/>
    <n v="55"/>
    <s v="F"/>
    <s v="A"/>
    <n v="501"/>
    <s v="SINGLE FAMILY DWELLING"/>
    <n v="400"/>
    <s v="STRONG-ARM (HANDS, FIST, FEET OR BODILY FORCE)"/>
    <s v="IC"/>
    <s v="Invest Cont"/>
    <n v="624"/>
    <m/>
    <m/>
    <m/>
    <s v="300    HAUSER                       BL"/>
    <m/>
    <n v="34.069899999999997"/>
    <n v="-118.3511"/>
    <n v="0"/>
    <x v="12"/>
  </r>
  <r>
    <n v="200212901"/>
    <d v="2020-07-21T00:00:00"/>
    <x v="221"/>
    <n v="2300"/>
    <n v="2"/>
    <x v="5"/>
    <n v="249"/>
    <n v="1"/>
    <n v="330"/>
    <s v="BURGLARY FROM VEHICLE"/>
    <s v="1300 0344 0377 1822 1601 0386"/>
    <n v="28"/>
    <s v="F"/>
    <s v="H"/>
    <n v="123"/>
    <s v="PARKING UNDERGROUND/BUILDING"/>
    <m/>
    <m/>
    <s v="IC"/>
    <s v="Invest Cont"/>
    <n v="330"/>
    <m/>
    <m/>
    <m/>
    <s v="1100    WILSHIRE                     BL"/>
    <m/>
    <n v="34.052300000000002"/>
    <n v="-118.2633"/>
    <n v="0"/>
    <x v="12"/>
  </r>
  <r>
    <n v="201005563"/>
    <d v="2020-02-05T00:00:00"/>
    <x v="134"/>
    <n v="900"/>
    <n v="10"/>
    <x v="11"/>
    <n v="1018"/>
    <n v="2"/>
    <n v="762"/>
    <s v="LEWD CONDUCT"/>
    <s v="1822 0216 0528 1300"/>
    <n v="29"/>
    <s v="F"/>
    <s v="H"/>
    <n v="102"/>
    <s v="SIDEWALK"/>
    <n v="400"/>
    <s v="STRONG-ARM (HANDS, FIST, FEET OR BODILY FORCE)"/>
    <s v="IC"/>
    <s v="Invest Cont"/>
    <n v="762"/>
    <m/>
    <m/>
    <m/>
    <s v="SATICOY                      ST"/>
    <s v="HASKELL"/>
    <n v="34.208500000000001"/>
    <n v="-118.47490000000001"/>
    <n v="0"/>
    <x v="12"/>
  </r>
  <r>
    <n v="201008025"/>
    <d v="2020-04-11T00:00:00"/>
    <x v="57"/>
    <n v="200"/>
    <n v="10"/>
    <x v="11"/>
    <n v="1008"/>
    <n v="1"/>
    <n v="341"/>
    <s v="THEFT-GRAND ($950.01 &amp; OVER)EXCPT,GUNS,FOWL,LIVESTK,PROD"/>
    <s v="1822 1309 0344 1275 1202"/>
    <n v="62"/>
    <s v="M"/>
    <s v="H"/>
    <n v="203"/>
    <s v="OTHER BUSINESS"/>
    <m/>
    <m/>
    <s v="IC"/>
    <s v="Invest Cont"/>
    <n v="341"/>
    <m/>
    <m/>
    <m/>
    <s v="15900    BLYTHE                       ST"/>
    <m/>
    <n v="34.214799999999997"/>
    <n v="-118.47929999999999"/>
    <n v="0"/>
    <x v="12"/>
  </r>
  <r>
    <n v="201010174"/>
    <d v="2020-06-19T00:00:00"/>
    <x v="339"/>
    <n v="400"/>
    <n v="10"/>
    <x v="11"/>
    <n v="1079"/>
    <n v="2"/>
    <n v="745"/>
    <s v="VANDALISM - MISDEAMEANOR ($399 OR UNDER)"/>
    <s v="0329 1822 1414 1202"/>
    <n v="67"/>
    <s v="M"/>
    <s v="A"/>
    <n v="219"/>
    <s v="CLEANER/LAUNDROMAT"/>
    <m/>
    <m/>
    <s v="IC"/>
    <s v="Invest Cont"/>
    <n v="745"/>
    <m/>
    <m/>
    <m/>
    <s v="15600 W  VENTURA                      BL"/>
    <m/>
    <n v="34.1599"/>
    <n v="-118.4766"/>
    <n v="0"/>
    <x v="12"/>
  </r>
  <r>
    <n v="200208225"/>
    <d v="2020-03-25T00:00:00"/>
    <x v="127"/>
    <n v="1700"/>
    <n v="2"/>
    <x v="5"/>
    <n v="212"/>
    <n v="2"/>
    <n v="745"/>
    <s v="VANDALISM - MISDEAMEANOR ($399 OR UNDER)"/>
    <s v="1300 0329 1307"/>
    <n v="26"/>
    <s v="M"/>
    <s v="W"/>
    <n v="122"/>
    <s v="VEHICLE, PASSENGER/TRUCK"/>
    <m/>
    <m/>
    <s v="IC"/>
    <s v="Invest Cont"/>
    <n v="745"/>
    <m/>
    <m/>
    <m/>
    <s v="N  VIRGIL"/>
    <s v="CLINTON                      ST"/>
    <n v="34.081800000000001"/>
    <n v="-118.2868"/>
    <n v="0"/>
    <x v="12"/>
  </r>
  <r>
    <n v="200712557"/>
    <d v="2020-08-08T00:00:00"/>
    <x v="235"/>
    <n v="1015"/>
    <n v="7"/>
    <x v="0"/>
    <n v="706"/>
    <n v="2"/>
    <n v="950"/>
    <s v="DEFRAUDING INNKEEPER/THEFT OF SERVICES, OVER $950.01"/>
    <n v="1300"/>
    <n v="0"/>
    <s v="M"/>
    <s v="O"/>
    <n v="217"/>
    <s v="AUTO REPAIR SHOP"/>
    <m/>
    <m/>
    <s v="IC"/>
    <s v="Invest Cont"/>
    <n v="950"/>
    <m/>
    <m/>
    <m/>
    <s v="700 N  LA BREA                      AV"/>
    <m/>
    <n v="34.083500000000001"/>
    <n v="-118.3441"/>
    <n v="0"/>
    <x v="12"/>
  </r>
  <r>
    <n v="201213962"/>
    <d v="2020-06-01T00:00:00"/>
    <x v="220"/>
    <n v="1604"/>
    <n v="12"/>
    <x v="8"/>
    <n v="1241"/>
    <n v="1"/>
    <n v="230"/>
    <s v="ASSAULT WITH DEADLY WEAPON, AGGRAVATED ASSAULT"/>
    <s v="1822 0431 1309"/>
    <n v="35"/>
    <s v="M"/>
    <s v="H"/>
    <n v="222"/>
    <s v="LAUNDROMAT"/>
    <n v="512"/>
    <s v="MACE/PEPPER SPRAY"/>
    <s v="AA"/>
    <s v="Adult Arrest"/>
    <n v="230"/>
    <m/>
    <m/>
    <m/>
    <s v="6500    CRENSHAW                     BL"/>
    <m/>
    <n v="33.980200000000004"/>
    <n v="-118.3309"/>
    <n v="1"/>
    <x v="12"/>
  </r>
  <r>
    <n v="200305372"/>
    <d v="2020-01-24T00:00:00"/>
    <x v="254"/>
    <n v="225"/>
    <n v="3"/>
    <x v="2"/>
    <n v="311"/>
    <n v="1"/>
    <n v="310"/>
    <s v="BURGLARY"/>
    <s v="1601 0344"/>
    <n v="0"/>
    <s v="X"/>
    <s v="X"/>
    <n v="203"/>
    <s v="OTHER BUSINESS"/>
    <m/>
    <m/>
    <s v="IC"/>
    <s v="Invest Cont"/>
    <n v="310"/>
    <m/>
    <m/>
    <m/>
    <s v="3100 S  LA CIENEGA                   BL"/>
    <m/>
    <n v="34.030099999999997"/>
    <n v="-118.372"/>
    <n v="0"/>
    <x v="12"/>
  </r>
  <r>
    <n v="200506595"/>
    <d v="2020-03-02T00:00:00"/>
    <x v="0"/>
    <n v="1740"/>
    <n v="5"/>
    <x v="10"/>
    <n v="563"/>
    <n v="1"/>
    <n v="510"/>
    <s v="VEHICLE - STOLEN"/>
    <m/>
    <n v="0"/>
    <m/>
    <m/>
    <n v="101"/>
    <s v="STREET"/>
    <m/>
    <m/>
    <s v="IC"/>
    <s v="Invest Cont"/>
    <n v="510"/>
    <m/>
    <m/>
    <m/>
    <s v="900 W  9TH                          ST"/>
    <m/>
    <n v="33.7361"/>
    <n v="-118.2968"/>
    <n v="0"/>
    <x v="12"/>
  </r>
  <r>
    <n v="200405149"/>
    <d v="2020-01-30T00:00:00"/>
    <x v="94"/>
    <n v="1400"/>
    <n v="4"/>
    <x v="4"/>
    <n v="455"/>
    <n v="1"/>
    <n v="510"/>
    <s v="VEHICLE - STOLEN"/>
    <m/>
    <n v="0"/>
    <m/>
    <m/>
    <n v="108"/>
    <s v="PARKING LOT"/>
    <m/>
    <m/>
    <s v="AA"/>
    <s v="Adult Arrest"/>
    <n v="510"/>
    <m/>
    <m/>
    <m/>
    <s v="300 N  BREED                        ST"/>
    <m/>
    <n v="34.0473"/>
    <n v="-118.2089"/>
    <n v="1"/>
    <x v="12"/>
  </r>
  <r>
    <n v="200309219"/>
    <d v="2020-03-30T00:00:00"/>
    <x v="40"/>
    <n v="2210"/>
    <n v="3"/>
    <x v="2"/>
    <n v="351"/>
    <n v="1"/>
    <n v="341"/>
    <s v="THEFT-GRAND ($950.01 &amp; OVER)EXCPT,GUNS,FOWL,LIVESTK,PROD"/>
    <s v="0344 0342 0202 1309"/>
    <n v="53"/>
    <s v="M"/>
    <s v="H"/>
    <n v="109"/>
    <s v="PARK/PLAYGROUND"/>
    <m/>
    <m/>
    <s v="IC"/>
    <s v="Invest Cont"/>
    <n v="341"/>
    <m/>
    <m/>
    <m/>
    <s v="5000    OBAMA                        BL"/>
    <m/>
    <n v="34.023000000000003"/>
    <n v="-118.351"/>
    <n v="0"/>
    <x v="12"/>
  </r>
  <r>
    <n v="200711791"/>
    <d v="2020-07-19T00:00:00"/>
    <x v="221"/>
    <n v="1300"/>
    <n v="7"/>
    <x v="0"/>
    <n v="789"/>
    <n v="2"/>
    <n v="930"/>
    <s v="CRIMINAL THREATS - NO WEAPON DISPLAYED"/>
    <s v="0421 1419 1407 0312 1309 2038 0334 1402"/>
    <n v="25"/>
    <s v="M"/>
    <s v="H"/>
    <n v="502"/>
    <s v="MULTI-UNIT DWELLING (APARTMENT, DUPLEX, ETC)"/>
    <n v="113"/>
    <s v="SIMULATED GUN"/>
    <s v="AA"/>
    <s v="Adult Arrest"/>
    <n v="930"/>
    <n v="998"/>
    <m/>
    <m/>
    <s v="2000    2ND                          AV"/>
    <m/>
    <n v="34.038499999999999"/>
    <n v="-118.3189"/>
    <n v="1"/>
    <x v="12"/>
  </r>
  <r>
    <n v="200911287"/>
    <d v="2020-06-19T00:00:00"/>
    <x v="99"/>
    <n v="800"/>
    <n v="9"/>
    <x v="3"/>
    <n v="926"/>
    <n v="1"/>
    <n v="510"/>
    <s v="VEHICLE - STOLEN"/>
    <m/>
    <n v="0"/>
    <m/>
    <m/>
    <n v="707"/>
    <s v="GARAGE/CARPORT"/>
    <m/>
    <m/>
    <s v="IC"/>
    <s v="Invest Cont"/>
    <n v="510"/>
    <m/>
    <m/>
    <m/>
    <s v="14100    VICTORY                      BL"/>
    <m/>
    <n v="34.190300000000001"/>
    <n v="-118.43989999999999"/>
    <n v="0"/>
    <x v="12"/>
  </r>
  <r>
    <n v="201112803"/>
    <d v="2020-08-23T00:00:00"/>
    <x v="223"/>
    <n v="1600"/>
    <n v="11"/>
    <x v="7"/>
    <n v="1189"/>
    <n v="2"/>
    <n v="740"/>
    <s v="VANDALISM - FELONY ($400 &amp; OVER, ALL CHURCH VANDALISMS)"/>
    <s v="0329 2004"/>
    <n v="0"/>
    <s v="X"/>
    <s v="X"/>
    <n v="210"/>
    <s v="RESTAURANT/FAST FOOD"/>
    <m/>
    <m/>
    <s v="AA"/>
    <s v="Adult Arrest"/>
    <n v="740"/>
    <m/>
    <m/>
    <m/>
    <s v="2200 N  FIGUEROA                     ST"/>
    <m/>
    <n v="34.082700000000003"/>
    <n v="-118.2239"/>
    <n v="1"/>
    <x v="12"/>
  </r>
  <r>
    <n v="201004835"/>
    <d v="2020-01-21T00:00:00"/>
    <x v="230"/>
    <n v="1600"/>
    <n v="10"/>
    <x v="11"/>
    <n v="1041"/>
    <n v="1"/>
    <n v="310"/>
    <s v="BURGLARY"/>
    <s v="0344 1602"/>
    <n v="43"/>
    <s v="M"/>
    <s v="W"/>
    <n v="704"/>
    <s v="ELEMENTARY SCHOOL"/>
    <m/>
    <m/>
    <s v="IC"/>
    <s v="Invest Cont"/>
    <n v="310"/>
    <m/>
    <m/>
    <m/>
    <s v="5700    TOPEKA                       DR"/>
    <m/>
    <n v="34.174500000000002"/>
    <n v="-118.5461"/>
    <n v="0"/>
    <x v="12"/>
  </r>
  <r>
    <n v="200916683"/>
    <d v="2020-11-01T00:00:00"/>
    <x v="297"/>
    <n v="930"/>
    <n v="9"/>
    <x v="3"/>
    <n v="937"/>
    <n v="1"/>
    <n v="442"/>
    <s v="SHOPLIFTING - PETTY THEFT ($950 &amp; UNDER)"/>
    <n v="325"/>
    <n v="0"/>
    <s v="X"/>
    <s v="X"/>
    <n v="408"/>
    <s v="AUTO SUPPLY STORE*"/>
    <m/>
    <m/>
    <s v="IC"/>
    <s v="Invest Cont"/>
    <n v="442"/>
    <m/>
    <m/>
    <m/>
    <s v="14000    VICTORY                      BL"/>
    <m/>
    <n v="34.186700000000002"/>
    <n v="-118.43810000000001"/>
    <n v="0"/>
    <x v="12"/>
  </r>
  <r>
    <n v="200614846"/>
    <d v="2020-09-02T00:00:00"/>
    <x v="145"/>
    <n v="1720"/>
    <n v="6"/>
    <x v="9"/>
    <n v="625"/>
    <n v="2"/>
    <n v="624"/>
    <s v="BATTERY - SIMPLE ASSAULT"/>
    <s v="0416 1822"/>
    <n v="22"/>
    <s v="M"/>
    <s v="W"/>
    <n v="102"/>
    <s v="SIDEWALK"/>
    <n v="400"/>
    <s v="STRONG-ARM (HANDS, FIST, FEET OR BODILY FORCE)"/>
    <s v="IC"/>
    <s v="Invest Cont"/>
    <n v="624"/>
    <m/>
    <m/>
    <m/>
    <s v="1900 N  HIGHLAND                     AV"/>
    <m/>
    <n v="34.105200000000004"/>
    <n v="-118.33750000000001"/>
    <n v="0"/>
    <x v="12"/>
  </r>
  <r>
    <n v="200401067"/>
    <d v="2020-09-17T00:00:00"/>
    <x v="59"/>
    <n v="309"/>
    <n v="4"/>
    <x v="4"/>
    <n v="439"/>
    <n v="2"/>
    <n v="740"/>
    <s v="VANDALISM - FELONY ($400 &amp; OVER, ALL CHURCH VANDALISMS)"/>
    <s v="0329 0311 1402 0906 2004"/>
    <n v="0"/>
    <s v="M"/>
    <s v="W"/>
    <n v="203"/>
    <s v="OTHER BUSINESS"/>
    <m/>
    <m/>
    <s v="AA"/>
    <s v="Adult Arrest"/>
    <n v="740"/>
    <n v="998"/>
    <m/>
    <m/>
    <s v="1800    PASEO RANCHO CASTILLA"/>
    <m/>
    <n v="34.065100000000001"/>
    <n v="-118.17270000000001"/>
    <n v="1"/>
    <x v="12"/>
  </r>
  <r>
    <n v="201105268"/>
    <d v="2020-01-30T00:00:00"/>
    <x v="94"/>
    <n v="100"/>
    <n v="11"/>
    <x v="7"/>
    <n v="1161"/>
    <n v="1"/>
    <n v="230"/>
    <s v="ASSAULT WITH DEADLY WEAPON, AGGRAVATED ASSAULT"/>
    <s v="1402 0400 0411 1822 1218"/>
    <n v="29"/>
    <s v="M"/>
    <s v="W"/>
    <n v="102"/>
    <s v="SIDEWALK"/>
    <n v="205"/>
    <s v="KITCHEN KNIFE"/>
    <s v="AA"/>
    <s v="Adult Arrest"/>
    <n v="230"/>
    <n v="998"/>
    <m/>
    <m/>
    <s v="1200 N  EDGEMONT                     ST"/>
    <m/>
    <n v="34.0931"/>
    <n v="-118.2983"/>
    <n v="1"/>
    <x v="12"/>
  </r>
  <r>
    <n v="200213322"/>
    <d v="2020-08-04T00:00:00"/>
    <x v="74"/>
    <n v="300"/>
    <n v="2"/>
    <x v="5"/>
    <n v="299"/>
    <n v="2"/>
    <n v="740"/>
    <s v="VANDALISM - FELONY ($400 &amp; OVER, ALL CHURCH VANDALISMS)"/>
    <s v="0602 0329 0369 0913 0554 1307"/>
    <n v="18"/>
    <s v="F"/>
    <s v="H"/>
    <n v="122"/>
    <s v="VEHICLE, PASSENGER/TRUCK"/>
    <n v="311"/>
    <s v="HAMMER"/>
    <s v="AO"/>
    <s v="Adult Other"/>
    <n v="740"/>
    <m/>
    <m/>
    <m/>
    <s v="1600    OAK                          ST"/>
    <m/>
    <n v="34.038899999999998"/>
    <n v="-118.2762"/>
    <n v="0"/>
    <x v="12"/>
  </r>
  <r>
    <n v="201110901"/>
    <d v="2020-06-27T00:00:00"/>
    <x v="66"/>
    <n v="1800"/>
    <n v="11"/>
    <x v="7"/>
    <n v="1149"/>
    <n v="1"/>
    <n v="510"/>
    <s v="VEHICLE - STOLEN"/>
    <m/>
    <n v="0"/>
    <m/>
    <m/>
    <n v="101"/>
    <s v="STREET"/>
    <m/>
    <m/>
    <s v="IC"/>
    <s v="Invest Cont"/>
    <n v="510"/>
    <m/>
    <m/>
    <m/>
    <s v="MONTE VISTA                  AV"/>
    <s v="AVENUE 51"/>
    <n v="34.107799999999997"/>
    <n v="-118.2024"/>
    <n v="0"/>
    <x v="12"/>
  </r>
  <r>
    <n v="200906876"/>
    <d v="2020-03-03T00:00:00"/>
    <x v="301"/>
    <n v="820"/>
    <n v="9"/>
    <x v="3"/>
    <n v="943"/>
    <n v="1"/>
    <n v="236"/>
    <s v="INTIMATE PARTNER - AGGRAVATED ASSAULT"/>
    <s v="2000 0416 1414 1814 0447 0421 0913"/>
    <n v="26"/>
    <s v="F"/>
    <s v="B"/>
    <n v="103"/>
    <s v="ALLEY"/>
    <n v="306"/>
    <s v="ROCK/THROWN OBJECT"/>
    <s v="AO"/>
    <s v="Adult Other"/>
    <n v="236"/>
    <m/>
    <m/>
    <m/>
    <s v="VAN NUYS                     BL"/>
    <s v="EMELITA"/>
    <n v="34.176699999999997"/>
    <n v="-118.4485"/>
    <n v="0"/>
    <x v="12"/>
  </r>
  <r>
    <n v="200611592"/>
    <d v="2020-06-20T00:00:00"/>
    <x v="50"/>
    <n v="1400"/>
    <n v="6"/>
    <x v="9"/>
    <n v="639"/>
    <n v="2"/>
    <n v="624"/>
    <s v="BATTERY - SIMPLE ASSAULT"/>
    <s v="0400 0329 2004 1822"/>
    <n v="57"/>
    <s v="M"/>
    <s v="W"/>
    <n v="203"/>
    <s v="OTHER BUSINESS"/>
    <n v="400"/>
    <s v="STRONG-ARM (HANDS, FIST, FEET OR BODILY FORCE)"/>
    <s v="AO"/>
    <s v="Adult Other"/>
    <n v="624"/>
    <n v="740"/>
    <m/>
    <m/>
    <s v="WESTERN"/>
    <s v="HOLLYWOOD"/>
    <n v="34.102200000000003"/>
    <n v="-118.30929999999999"/>
    <n v="0"/>
    <x v="12"/>
  </r>
  <r>
    <n v="201211503"/>
    <d v="2020-04-24T00:00:00"/>
    <x v="274"/>
    <n v="910"/>
    <n v="12"/>
    <x v="8"/>
    <n v="1241"/>
    <n v="2"/>
    <n v="901"/>
    <s v="VIOLATION OF RESTRAINING ORDER"/>
    <s v="2038 0329 1300 0400 0319 1402 0913 0334"/>
    <n v="62"/>
    <s v="M"/>
    <s v="B"/>
    <n v="101"/>
    <s v="STREET"/>
    <m/>
    <m/>
    <s v="IC"/>
    <s v="Invest Cont"/>
    <n v="901"/>
    <m/>
    <m/>
    <m/>
    <s v="HYDE PARK                    BL"/>
    <s v="WEST                         BL"/>
    <n v="0"/>
    <n v="0"/>
    <n v="0"/>
    <x v="12"/>
  </r>
  <r>
    <n v="200317185"/>
    <d v="2020-09-12T00:00:00"/>
    <x v="171"/>
    <n v="1"/>
    <n v="3"/>
    <x v="2"/>
    <n v="361"/>
    <n v="1"/>
    <n v="420"/>
    <s v="THEFT FROM MOTOR VEHICLE - PETTY ($950 &amp; UNDER)"/>
    <s v="1300 0344 1606 1822"/>
    <n v="29"/>
    <s v="M"/>
    <s v="B"/>
    <n v="108"/>
    <s v="PARKING LOT"/>
    <m/>
    <m/>
    <s v="IC"/>
    <s v="Invest Cont"/>
    <n v="420"/>
    <m/>
    <m/>
    <m/>
    <s v="3400    GIBRALTAR                    AV"/>
    <m/>
    <n v="34.016100000000002"/>
    <n v="-118.35469999999999"/>
    <n v="0"/>
    <x v="12"/>
  </r>
  <r>
    <n v="201005485"/>
    <d v="2020-02-04T00:00:00"/>
    <x v="253"/>
    <n v="2220"/>
    <n v="10"/>
    <x v="11"/>
    <n v="1025"/>
    <n v="2"/>
    <n v="354"/>
    <s v="THEFT OF IDENTITY"/>
    <s v="0377 2004 1822 1402"/>
    <n v="63"/>
    <s v="M"/>
    <s v="B"/>
    <n v="101"/>
    <s v="STREET"/>
    <m/>
    <m/>
    <s v="IC"/>
    <s v="Invest Cont"/>
    <n v="354"/>
    <n v="998"/>
    <m/>
    <m/>
    <s v="LINDLEY                      AV"/>
    <s v="GAULT                        ST"/>
    <n v="34.199300000000001"/>
    <n v="-118.5273"/>
    <n v="0"/>
    <x v="12"/>
  </r>
  <r>
    <n v="200708908"/>
    <d v="2020-05-04T00:00:00"/>
    <x v="180"/>
    <n v="2205"/>
    <n v="7"/>
    <x v="0"/>
    <n v="711"/>
    <n v="2"/>
    <n v="930"/>
    <s v="CRIMINAL THREATS - NO WEAPON DISPLAYED"/>
    <n v="421"/>
    <n v="59"/>
    <s v="M"/>
    <s v="W"/>
    <n v="101"/>
    <s v="STREET"/>
    <n v="511"/>
    <s v="VERBAL THREAT"/>
    <s v="IC"/>
    <s v="Invest Cont"/>
    <n v="930"/>
    <m/>
    <m/>
    <m/>
    <s v="LA CIENEGA"/>
    <s v="OAKWOOD"/>
    <n v="34.078200000000002"/>
    <n v="-118.3766"/>
    <n v="0"/>
    <x v="12"/>
  </r>
  <r>
    <n v="200900606"/>
    <d v="2020-02-23T00:00:00"/>
    <x v="19"/>
    <n v="2200"/>
    <n v="9"/>
    <x v="3"/>
    <n v="926"/>
    <n v="1"/>
    <n v="236"/>
    <s v="INTIMATE PARTNER - AGGRAVATED ASSAULT"/>
    <s v="2000 0416 0419 1310 1414 1814 0913 0446"/>
    <n v="19"/>
    <s v="F"/>
    <s v="H"/>
    <n v="122"/>
    <s v="VEHICLE, PASSENGER/TRUCK"/>
    <n v="400"/>
    <s v="STRONG-ARM (HANDS, FIST, FEET OR BODILY FORCE)"/>
    <s v="AO"/>
    <s v="Adult Other"/>
    <n v="236"/>
    <m/>
    <m/>
    <m/>
    <s v="HAZELTINE"/>
    <s v="GILMORE"/>
    <n v="34.1877"/>
    <n v="-118.44"/>
    <n v="0"/>
    <x v="12"/>
  </r>
  <r>
    <n v="200511269"/>
    <d v="2020-06-30T00:00:00"/>
    <x v="24"/>
    <n v="1952"/>
    <n v="5"/>
    <x v="10"/>
    <n v="526"/>
    <n v="2"/>
    <n v="740"/>
    <s v="VANDALISM - FELONY ($400 &amp; OVER, ALL CHURCH VANDALISMS)"/>
    <s v="0329 1236"/>
    <n v="0"/>
    <s v="M"/>
    <s v="O"/>
    <n v="203"/>
    <s v="OTHER BUSINESS"/>
    <m/>
    <m/>
    <s v="IC"/>
    <s v="Invest Cont"/>
    <n v="740"/>
    <m/>
    <m/>
    <m/>
    <s v="600 N  AVALON                       BL"/>
    <m/>
    <n v="33.779800000000002"/>
    <n v="-118.26560000000001"/>
    <n v="0"/>
    <x v="12"/>
  </r>
  <r>
    <n v="200118968"/>
    <d v="2020-10-06T00:00:00"/>
    <x v="91"/>
    <n v="1900"/>
    <n v="1"/>
    <x v="1"/>
    <n v="157"/>
    <n v="1"/>
    <n v="210"/>
    <s v="ROBBERY"/>
    <s v="0910 1218 1822 0416 0344 0429"/>
    <n v="55"/>
    <s v="M"/>
    <s v="B"/>
    <n v="101"/>
    <s v="STREET"/>
    <n v="400"/>
    <s v="STRONG-ARM (HANDS, FIST, FEET OR BODILY FORCE)"/>
    <s v="IC"/>
    <s v="Invest Cont"/>
    <n v="210"/>
    <m/>
    <m/>
    <m/>
    <s v="5TH"/>
    <s v="TOWNE"/>
    <n v="34.043500000000002"/>
    <n v="-118.2427"/>
    <n v="0"/>
    <x v="12"/>
  </r>
  <r>
    <n v="201108069"/>
    <d v="2020-04-06T00:00:00"/>
    <x v="136"/>
    <n v="100"/>
    <n v="11"/>
    <x v="7"/>
    <n v="1151"/>
    <n v="1"/>
    <n v="330"/>
    <s v="BURGLARY FROM VEHICLE"/>
    <s v="1300 0321 1307 0344"/>
    <n v="35"/>
    <s v="F"/>
    <s v="W"/>
    <n v="502"/>
    <s v="MULTI-UNIT DWELLING (APARTMENT, DUPLEX, ETC)"/>
    <m/>
    <m/>
    <s v="IC"/>
    <s v="Invest Cont"/>
    <n v="330"/>
    <m/>
    <m/>
    <m/>
    <s v="1500 N  ALEXANDRIA                   AV"/>
    <m/>
    <n v="34.098100000000002"/>
    <n v="-118.2983"/>
    <n v="0"/>
    <x v="12"/>
  </r>
  <r>
    <n v="201221851"/>
    <d v="2020-10-01T00:00:00"/>
    <x v="170"/>
    <n v="100"/>
    <n v="12"/>
    <x v="8"/>
    <n v="1245"/>
    <n v="2"/>
    <n v="745"/>
    <s v="VANDALISM - MISDEAMEANOR ($399 OR UNDER)"/>
    <s v="0329 0361 0913"/>
    <n v="39"/>
    <s v="F"/>
    <s v="B"/>
    <n v="122"/>
    <s v="VEHICLE, PASSENGER/TRUCK"/>
    <m/>
    <m/>
    <s v="IC"/>
    <s v="Invest Cont"/>
    <n v="745"/>
    <m/>
    <m/>
    <m/>
    <s v="6600 S  DENKER                       AV"/>
    <m/>
    <n v="33.9786"/>
    <n v="-118.30459999999999"/>
    <n v="0"/>
    <x v="12"/>
  </r>
  <r>
    <n v="200111409"/>
    <d v="2020-05-06T00:00:00"/>
    <x v="52"/>
    <n v="1615"/>
    <n v="1"/>
    <x v="1"/>
    <n v="162"/>
    <n v="1"/>
    <n v="310"/>
    <s v="BURGLARY"/>
    <s v="0344 0321 0329 1607 1822 0352 1420 0382"/>
    <n v="34"/>
    <s v="M"/>
    <s v="W"/>
    <n v="502"/>
    <s v="MULTI-UNIT DWELLING (APARTMENT, DUPLEX, ETC)"/>
    <m/>
    <m/>
    <s v="IC"/>
    <s v="Invest Cont"/>
    <n v="310"/>
    <m/>
    <m/>
    <m/>
    <s v="800 S  OLIVE                        ST"/>
    <m/>
    <n v="34.045200000000001"/>
    <n v="-118.2569"/>
    <n v="0"/>
    <x v="12"/>
  </r>
  <r>
    <n v="201004668"/>
    <d v="2020-01-16T00:00:00"/>
    <x v="54"/>
    <n v="1730"/>
    <n v="10"/>
    <x v="11"/>
    <n v="1083"/>
    <n v="2"/>
    <n v="624"/>
    <s v="BATTERY - SIMPLE ASSAULT"/>
    <s v="0553 2021 0419 0400 0448 0416"/>
    <n v="51"/>
    <s v="M"/>
    <s v="W"/>
    <n v="501"/>
    <s v="SINGLE FAMILY DWELLING"/>
    <n v="400"/>
    <s v="STRONG-ARM (HANDS, FIST, FEET OR BODILY FORCE)"/>
    <s v="AO"/>
    <s v="Adult Other"/>
    <n v="624"/>
    <m/>
    <m/>
    <m/>
    <s v="4600    VIA APUESTA"/>
    <m/>
    <n v="34.154299999999999"/>
    <n v="-118.5401"/>
    <n v="0"/>
    <x v="12"/>
  </r>
  <r>
    <n v="200217346"/>
    <d v="2020-11-13T00:00:00"/>
    <x v="176"/>
    <n v="2104"/>
    <n v="2"/>
    <x v="5"/>
    <n v="256"/>
    <n v="2"/>
    <n v="810"/>
    <s v="SEX,UNLAWFUL(INC MUTUAL CONSENT, PENETRATION W/ FRGN OBJ"/>
    <s v="0533 0500 1259 1251 1276"/>
    <n v="15"/>
    <s v="F"/>
    <s v="H"/>
    <n v="502"/>
    <s v="MULTI-UNIT DWELLING (APARTMENT, DUPLEX, ETC)"/>
    <m/>
    <m/>
    <s v="IC"/>
    <s v="Invest Cont"/>
    <n v="810"/>
    <m/>
    <m/>
    <m/>
    <s v="600 S  BONNIE BRAE                  ST"/>
    <m/>
    <n v="34.057400000000001"/>
    <n v="-118.27330000000001"/>
    <n v="0"/>
    <x v="12"/>
  </r>
  <r>
    <n v="200804094"/>
    <d v="2020-01-03T00:00:00"/>
    <x v="205"/>
    <n v="1940"/>
    <n v="8"/>
    <x v="12"/>
    <n v="839"/>
    <n v="1"/>
    <n v="343"/>
    <s v="SHOPLIFTING-GRAND THEFT ($950.01 &amp; OVER)"/>
    <s v="0325 0344 1822"/>
    <n v="0"/>
    <s v="X"/>
    <s v="X"/>
    <n v="404"/>
    <s v="DEPARTMENT STORE"/>
    <m/>
    <m/>
    <s v="IC"/>
    <s v="Invest Cont"/>
    <n v="343"/>
    <m/>
    <m/>
    <m/>
    <s v="10200    SANTA MONICA                 BL"/>
    <m/>
    <n v="34.060499999999998"/>
    <n v="-118.41930000000001"/>
    <n v="0"/>
    <x v="12"/>
  </r>
  <r>
    <n v="200914352"/>
    <d v="2020-09-05T00:00:00"/>
    <x v="154"/>
    <n v="2100"/>
    <n v="9"/>
    <x v="3"/>
    <n v="904"/>
    <n v="1"/>
    <n v="331"/>
    <s v="THEFT FROM MOTOR VEHICLE - GRAND ($950.01 AND OVER)"/>
    <s v="1300 1420 1606 0344"/>
    <n v="0"/>
    <s v="X"/>
    <s v="X"/>
    <n v="151"/>
    <s v="TOW YARD*"/>
    <m/>
    <m/>
    <s v="AA"/>
    <s v="Adult Arrest"/>
    <n v="331"/>
    <m/>
    <m/>
    <m/>
    <s v="7800    BURNET                       AV"/>
    <m/>
    <n v="34.2121"/>
    <n v="-118.4629"/>
    <n v="1"/>
    <x v="12"/>
  </r>
  <r>
    <n v="200121454"/>
    <d v="2020-11-23T00:00:00"/>
    <x v="219"/>
    <n v="2200"/>
    <n v="1"/>
    <x v="1"/>
    <n v="123"/>
    <n v="2"/>
    <n v="626"/>
    <s v="INTIMATE PARTNER - SIMPLE ASSAULT"/>
    <s v="2000 1309 1310 1813 1814 0913 0416"/>
    <n v="56"/>
    <s v="F"/>
    <s v="H"/>
    <n v="101"/>
    <s v="STREET"/>
    <n v="400"/>
    <s v="STRONG-ARM (HANDS, FIST, FEET OR BODILY FORCE)"/>
    <s v="AO"/>
    <s v="Adult Other"/>
    <n v="626"/>
    <m/>
    <m/>
    <m/>
    <s v="100 S  SPRING                       ST"/>
    <m/>
    <n v="34.054099999999998"/>
    <n v="-118.24509999999999"/>
    <n v="0"/>
    <x v="12"/>
  </r>
  <r>
    <n v="200613836"/>
    <d v="2020-08-11T00:00:00"/>
    <x v="89"/>
    <n v="1700"/>
    <n v="6"/>
    <x v="9"/>
    <n v="669"/>
    <n v="2"/>
    <n v="901"/>
    <s v="VIOLATION OF RESTRAINING ORDER"/>
    <s v="0913 1821 2038"/>
    <n v="27"/>
    <s v="F"/>
    <s v="H"/>
    <n v="502"/>
    <s v="MULTI-UNIT DWELLING (APARTMENT, DUPLEX, ETC)"/>
    <m/>
    <m/>
    <s v="AO"/>
    <s v="Adult Other"/>
    <n v="901"/>
    <m/>
    <m/>
    <m/>
    <s v="5400    VIRGINIA                     AV"/>
    <m/>
    <n v="34.091900000000003"/>
    <n v="-118.3085"/>
    <n v="0"/>
    <x v="12"/>
  </r>
  <r>
    <n v="201224699"/>
    <d v="2020-08-26T00:00:00"/>
    <x v="319"/>
    <n v="1115"/>
    <n v="12"/>
    <x v="8"/>
    <n v="1258"/>
    <n v="2"/>
    <n v="740"/>
    <s v="VANDALISM - FELONY ($400 &amp; OVER, ALL CHURCH VANDALISMS)"/>
    <n v="329"/>
    <n v="40"/>
    <s v="M"/>
    <s v="B"/>
    <n v="101"/>
    <s v="STREET"/>
    <m/>
    <m/>
    <s v="IC"/>
    <s v="Invest Cont"/>
    <n v="740"/>
    <m/>
    <m/>
    <m/>
    <s v="S  MAIN                         ST"/>
    <s v="W  76TH                         ST"/>
    <n v="33.970799999999997"/>
    <n v="-118.2739"/>
    <n v="0"/>
    <x v="12"/>
  </r>
  <r>
    <n v="201009657"/>
    <d v="2020-06-03T00:00:00"/>
    <x v="282"/>
    <n v="1300"/>
    <n v="10"/>
    <x v="11"/>
    <n v="1035"/>
    <n v="2"/>
    <n v="624"/>
    <s v="BATTERY - SIMPLE ASSAULT"/>
    <s v="0913 0603 0416"/>
    <n v="50"/>
    <s v="M"/>
    <s v="W"/>
    <n v="501"/>
    <s v="SINGLE FAMILY DWELLING"/>
    <n v="400"/>
    <s v="STRONG-ARM (HANDS, FIST, FEET OR BODILY FORCE)"/>
    <s v="AO"/>
    <s v="Adult Other"/>
    <n v="624"/>
    <m/>
    <m/>
    <m/>
    <s v="6600    NESTLE                       AV"/>
    <m/>
    <n v="34.190300000000001"/>
    <n v="-118.5308"/>
    <n v="0"/>
    <x v="12"/>
  </r>
  <r>
    <n v="200104741"/>
    <d v="2020-01-11T00:00:00"/>
    <x v="132"/>
    <n v="1000"/>
    <n v="1"/>
    <x v="1"/>
    <n v="174"/>
    <n v="1"/>
    <n v="330"/>
    <s v="BURGLARY FROM VEHICLE"/>
    <s v="1307 0344 1609 1822"/>
    <n v="0"/>
    <s v="M"/>
    <s v="H"/>
    <n v="108"/>
    <s v="PARKING LOT"/>
    <m/>
    <m/>
    <s v="IC"/>
    <s v="Invest Cont"/>
    <n v="330"/>
    <m/>
    <m/>
    <m/>
    <s v="700 S  MAIN                         ST"/>
    <m/>
    <n v="34.043900000000001"/>
    <n v="-118.2514"/>
    <n v="0"/>
    <x v="12"/>
  </r>
  <r>
    <n v="201010211"/>
    <d v="2020-06-20T00:00:00"/>
    <x v="50"/>
    <n v="715"/>
    <n v="10"/>
    <x v="11"/>
    <n v="1024"/>
    <n v="2"/>
    <n v="888"/>
    <s v="TRESPASSING"/>
    <s v="0913 1814 2003 2000"/>
    <n v="44"/>
    <s v="F"/>
    <s v="W"/>
    <n v="501"/>
    <s v="SINGLE FAMILY DWELLING"/>
    <m/>
    <m/>
    <s v="IC"/>
    <s v="Invest Cont"/>
    <n v="888"/>
    <m/>
    <m/>
    <m/>
    <s v="6800    YOLANDA                      AV"/>
    <m/>
    <n v="34.193899999999999"/>
    <n v="-118.54040000000001"/>
    <n v="0"/>
    <x v="12"/>
  </r>
  <r>
    <n v="201204777"/>
    <d v="2020-01-11T00:00:00"/>
    <x v="265"/>
    <n v="1645"/>
    <n v="12"/>
    <x v="8"/>
    <n v="1231"/>
    <n v="2"/>
    <n v="930"/>
    <s v="CRIMINAL THREATS - NO WEAPON DISPLAYED"/>
    <s v="0319 0421 0913"/>
    <n v="42"/>
    <s v="F"/>
    <s v="B"/>
    <n v="502"/>
    <s v="MULTI-UNIT DWELLING (APARTMENT, DUPLEX, ETC)"/>
    <n v="511"/>
    <s v="VERBAL THREAT"/>
    <s v="AO"/>
    <s v="Adult Other"/>
    <n v="930"/>
    <m/>
    <m/>
    <m/>
    <s v="4600 W  63RD                         ST"/>
    <m/>
    <n v="33.982599999999998"/>
    <n v="-118.3554"/>
    <n v="0"/>
    <x v="12"/>
  </r>
  <r>
    <n v="201211336"/>
    <d v="2020-04-22T00:00:00"/>
    <x v="32"/>
    <n v="2330"/>
    <n v="12"/>
    <x v="8"/>
    <n v="1248"/>
    <n v="1"/>
    <n v="236"/>
    <s v="INTIMATE PARTNER - AGGRAVATED ASSAULT"/>
    <s v="2000 1813 0913 2004 0408 0416 0446"/>
    <n v="43"/>
    <s v="F"/>
    <s v="B"/>
    <n v="102"/>
    <s v="SIDEWALK"/>
    <n v="400"/>
    <s v="STRONG-ARM (HANDS, FIST, FEET OR BODILY FORCE)"/>
    <s v="AA"/>
    <s v="Adult Arrest"/>
    <n v="236"/>
    <m/>
    <m/>
    <m/>
    <s v="6200 S  HOOVER                       ST"/>
    <m/>
    <n v="33.979199999999999"/>
    <n v="-118.2893"/>
    <n v="1"/>
    <x v="12"/>
  </r>
  <r>
    <n v="200200700"/>
    <d v="2020-05-12T00:00:00"/>
    <x v="25"/>
    <n v="50"/>
    <n v="2"/>
    <x v="5"/>
    <n v="218"/>
    <n v="1"/>
    <n v="761"/>
    <s v="BRANDISH WEAPON"/>
    <s v="1402 0342 1309 0216 0416 0334 0400 1822 1814"/>
    <n v="22"/>
    <s v="M"/>
    <s v="H"/>
    <n v="101"/>
    <s v="STREET"/>
    <n v="514"/>
    <s v="TIRE IRON"/>
    <s v="AO"/>
    <s v="Adult Other"/>
    <n v="761"/>
    <n v="998"/>
    <m/>
    <m/>
    <s v="700    ECHO PARK                    AV"/>
    <m/>
    <n v="34.071300000000001"/>
    <n v="-118.2597"/>
    <n v="0"/>
    <x v="12"/>
  </r>
  <r>
    <n v="201308506"/>
    <d v="2020-03-20T00:00:00"/>
    <x v="198"/>
    <n v="1710"/>
    <n v="13"/>
    <x v="6"/>
    <n v="1372"/>
    <n v="2"/>
    <n v="626"/>
    <s v="INTIMATE PARTNER - SIMPLE ASSAULT"/>
    <s v="2000 0913 2004 1814"/>
    <n v="28"/>
    <s v="F"/>
    <s v="B"/>
    <n v="501"/>
    <s v="SINGLE FAMILY DWELLING"/>
    <n v="400"/>
    <s v="STRONG-ARM (HANDS, FIST, FEET OR BODILY FORCE)"/>
    <s v="IC"/>
    <s v="Invest Cont"/>
    <n v="626"/>
    <m/>
    <m/>
    <m/>
    <s v="200 E  53RD                         ST"/>
    <m/>
    <n v="33.994300000000003"/>
    <n v="-118.27200000000001"/>
    <n v="0"/>
    <x v="12"/>
  </r>
  <r>
    <n v="200712518"/>
    <d v="2020-08-07T00:00:00"/>
    <x v="102"/>
    <n v="1000"/>
    <n v="7"/>
    <x v="0"/>
    <n v="765"/>
    <n v="2"/>
    <n v="668"/>
    <s v="EMBEZZLEMENT, GRAND THEFT ($950.01 &amp; OVER)"/>
    <s v="1803 0382 0913"/>
    <n v="46"/>
    <s v="M"/>
    <s v="H"/>
    <n v="203"/>
    <s v="OTHER BUSINESS"/>
    <m/>
    <m/>
    <s v="AA"/>
    <s v="Adult Arrest"/>
    <n v="668"/>
    <m/>
    <m/>
    <m/>
    <s v="4800 W  PICO                         BL"/>
    <m/>
    <n v="34.048299999999998"/>
    <n v="-118.3412"/>
    <n v="1"/>
    <x v="12"/>
  </r>
  <r>
    <n v="200711505"/>
    <d v="2020-07-11T00:00:00"/>
    <x v="247"/>
    <n v="850"/>
    <n v="7"/>
    <x v="0"/>
    <n v="767"/>
    <n v="1"/>
    <n v="210"/>
    <s v="ROBBERY"/>
    <s v="0416 0344"/>
    <n v="35"/>
    <s v="M"/>
    <s v="B"/>
    <n v="108"/>
    <s v="PARKING LOT"/>
    <n v="400"/>
    <s v="STRONG-ARM (HANDS, FIST, FEET OR BODILY FORCE)"/>
    <s v="IC"/>
    <s v="Invest Cont"/>
    <n v="210"/>
    <m/>
    <m/>
    <m/>
    <s v="4100    VENICE                       BL"/>
    <m/>
    <n v="34.045699999999997"/>
    <n v="-118.32550000000001"/>
    <n v="0"/>
    <x v="12"/>
  </r>
  <r>
    <n v="200808383"/>
    <d v="2020-04-17T00:00:00"/>
    <x v="77"/>
    <n v="800"/>
    <n v="8"/>
    <x v="12"/>
    <n v="836"/>
    <n v="2"/>
    <n v="354"/>
    <s v="THEFT OF IDENTITY"/>
    <s v="1202 0100 1822"/>
    <n v="88"/>
    <s v="F"/>
    <s v="W"/>
    <n v="502"/>
    <s v="MULTI-UNIT DWELLING (APARTMENT, DUPLEX, ETC)"/>
    <m/>
    <m/>
    <s v="IC"/>
    <s v="Invest Cont"/>
    <n v="354"/>
    <m/>
    <m/>
    <m/>
    <s v="1800 S  BEVERLY GLEN                 BL"/>
    <m/>
    <n v="34.057099999999998"/>
    <n v="-118.4238"/>
    <n v="0"/>
    <x v="12"/>
  </r>
  <r>
    <n v="200410554"/>
    <d v="2020-07-07T00:00:00"/>
    <x v="6"/>
    <n v="1900"/>
    <n v="4"/>
    <x v="4"/>
    <n v="473"/>
    <n v="2"/>
    <n v="850"/>
    <s v="INDECENT EXPOSURE"/>
    <n v="529"/>
    <n v="40"/>
    <s v="F"/>
    <s v="H"/>
    <n v="109"/>
    <s v="PARK/PLAYGROUND"/>
    <m/>
    <m/>
    <s v="IC"/>
    <s v="Invest Cont"/>
    <n v="850"/>
    <m/>
    <m/>
    <m/>
    <s v="INEZ"/>
    <s v="HOLLENBECK"/>
    <n v="0"/>
    <n v="0"/>
    <n v="0"/>
    <x v="12"/>
  </r>
  <r>
    <n v="200110986"/>
    <d v="2020-04-26T00:00:00"/>
    <x v="75"/>
    <n v="1730"/>
    <n v="1"/>
    <x v="1"/>
    <n v="143"/>
    <n v="2"/>
    <n v="930"/>
    <s v="CRIMINAL THREATS - NO WEAPON DISPLAYED"/>
    <s v="1822 0443 1420"/>
    <n v="42"/>
    <s v="F"/>
    <s v="H"/>
    <n v="403"/>
    <s v="DRUG STORE"/>
    <n v="511"/>
    <s v="VERBAL THREAT"/>
    <s v="IC"/>
    <s v="Invest Cont"/>
    <n v="930"/>
    <m/>
    <m/>
    <m/>
    <s v="400 S  BROADWAY"/>
    <m/>
    <n v="34.049500000000002"/>
    <n v="-118.24939999999999"/>
    <n v="0"/>
    <x v="12"/>
  </r>
  <r>
    <n v="200314872"/>
    <d v="2020-07-28T00:00:00"/>
    <x v="109"/>
    <n v="2230"/>
    <n v="3"/>
    <x v="2"/>
    <n v="392"/>
    <n v="1"/>
    <n v="330"/>
    <s v="BURGLARY FROM VEHICLE"/>
    <s v="0344 1609 1822 1300"/>
    <n v="43"/>
    <s v="F"/>
    <s v="B"/>
    <n v="101"/>
    <s v="STREET"/>
    <n v="500"/>
    <s v="UNKNOWN WEAPON/OTHER WEAPON"/>
    <s v="IC"/>
    <s v="Invest Cont"/>
    <n v="330"/>
    <m/>
    <m/>
    <m/>
    <s v="5000    6TH                          AV"/>
    <m/>
    <n v="33.994999999999997"/>
    <n v="-118.3236"/>
    <n v="0"/>
    <x v="12"/>
  </r>
  <r>
    <n v="200516755"/>
    <d v="2020-05-01T00:00:00"/>
    <x v="44"/>
    <n v="1200"/>
    <n v="5"/>
    <x v="10"/>
    <n v="531"/>
    <n v="2"/>
    <n v="810"/>
    <s v="SEX,UNLAWFUL(INC MUTUAL CONSENT, PENETRATION W/ FRGN OBJ"/>
    <s v="0533 0527 1259 1276 0913 1814"/>
    <n v="16"/>
    <s v="F"/>
    <s v="H"/>
    <n v="501"/>
    <s v="SINGLE FAMILY DWELLING"/>
    <n v="400"/>
    <s v="STRONG-ARM (HANDS, FIST, FEET OR BODILY FORCE)"/>
    <s v="AO"/>
    <s v="Adult Other"/>
    <n v="810"/>
    <m/>
    <m/>
    <m/>
    <s v="1300    ANAHEIM                      ST"/>
    <m/>
    <n v="33.7866"/>
    <n v="-118.3044"/>
    <n v="0"/>
    <x v="12"/>
  </r>
  <r>
    <n v="200113504"/>
    <d v="2020-06-17T00:00:00"/>
    <x v="33"/>
    <n v="2340"/>
    <n v="1"/>
    <x v="1"/>
    <n v="181"/>
    <n v="2"/>
    <n v="624"/>
    <s v="BATTERY - SIMPLE ASSAULT"/>
    <s v="0416 1822"/>
    <n v="29"/>
    <s v="M"/>
    <s v="H"/>
    <n v="102"/>
    <s v="SIDEWALK"/>
    <n v="400"/>
    <s v="STRONG-ARM (HANDS, FIST, FEET OR BODILY FORCE)"/>
    <s v="IC"/>
    <s v="Invest Cont"/>
    <n v="624"/>
    <m/>
    <m/>
    <m/>
    <s v="7TH"/>
    <s v="FIGUEROA"/>
    <n v="34.043100000000003"/>
    <n v="-118.2692"/>
    <n v="0"/>
    <x v="12"/>
  </r>
  <r>
    <n v="200300797"/>
    <d v="2020-09-01T00:00:00"/>
    <x v="64"/>
    <n v="1000"/>
    <n v="3"/>
    <x v="2"/>
    <n v="363"/>
    <n v="2"/>
    <n v="627"/>
    <s v="CHILD ABUSE (PHYSICAL) - SIMPLE ASSAULT"/>
    <s v="0416 0552 0913 1257"/>
    <n v="2"/>
    <s v="M"/>
    <s v="B"/>
    <n v="502"/>
    <s v="MULTI-UNIT DWELLING (APARTMENT, DUPLEX, ETC)"/>
    <n v="500"/>
    <s v="UNKNOWN WEAPON/OTHER WEAPON"/>
    <s v="IC"/>
    <s v="Invest Cont"/>
    <n v="627"/>
    <m/>
    <m/>
    <m/>
    <s v="4000    WEST                         BL"/>
    <m/>
    <n v="34.0107"/>
    <n v="-118.3467"/>
    <n v="0"/>
    <x v="12"/>
  </r>
  <r>
    <n v="200105010"/>
    <d v="2020-01-14T00:00:00"/>
    <x v="222"/>
    <n v="800"/>
    <n v="1"/>
    <x v="1"/>
    <n v="157"/>
    <n v="1"/>
    <n v="440"/>
    <s v="THEFT PLAIN - PETTY ($950 &amp; UNDER)"/>
    <s v="0344 1218 1822 2032"/>
    <n v="41"/>
    <s v="F"/>
    <s v="B"/>
    <n v="516"/>
    <s v="SINGLE RESIDENCE OCCUPANCY (SRO'S) LOCATIONS"/>
    <m/>
    <m/>
    <s v="IC"/>
    <s v="Invest Cont"/>
    <n v="440"/>
    <m/>
    <m/>
    <m/>
    <s v="500 S  SAN PEDRO                    ST"/>
    <m/>
    <n v="34.044199999999996"/>
    <n v="-118.2439"/>
    <n v="0"/>
    <x v="12"/>
  </r>
  <r>
    <n v="201010404"/>
    <d v="2020-06-26T00:00:00"/>
    <x v="66"/>
    <n v="330"/>
    <n v="10"/>
    <x v="11"/>
    <n v="1099"/>
    <n v="1"/>
    <n v="815"/>
    <s v="SEXUAL PENETRATION W/FOREIGN OBJECT"/>
    <s v="2000 0400 1813 0913 0444 0408 1414"/>
    <n v="40"/>
    <s v="F"/>
    <s v="B"/>
    <n v="501"/>
    <s v="SINGLE FAMILY DWELLING"/>
    <n v="400"/>
    <s v="STRONG-ARM (HANDS, FIST, FEET OR BODILY FORCE)"/>
    <s v="AO"/>
    <s v="Adult Other"/>
    <n v="815"/>
    <m/>
    <m/>
    <m/>
    <s v="16000    WOODVALE                     RD"/>
    <m/>
    <n v="34.149700000000003"/>
    <n v="-118.4786"/>
    <n v="0"/>
    <x v="12"/>
  </r>
  <r>
    <n v="201214540"/>
    <d v="2020-06-11T00:00:00"/>
    <x v="78"/>
    <n v="900"/>
    <n v="12"/>
    <x v="8"/>
    <n v="1239"/>
    <n v="2"/>
    <n v="649"/>
    <s v="DOCUMENT FORGERY / STOLEN FELONY"/>
    <s v="1822 0923"/>
    <n v="50"/>
    <s v="F"/>
    <s v="O"/>
    <n v="203"/>
    <s v="OTHER BUSINESS"/>
    <m/>
    <m/>
    <s v="IC"/>
    <s v="Invest Cont"/>
    <n v="649"/>
    <m/>
    <m/>
    <m/>
    <s v="700 W  SLAUSON                      AV"/>
    <m/>
    <n v="33.989199999999997"/>
    <n v="-118.2859"/>
    <n v="0"/>
    <x v="12"/>
  </r>
  <r>
    <n v="200910684"/>
    <d v="2020-06-05T00:00:00"/>
    <x v="65"/>
    <n v="1630"/>
    <n v="9"/>
    <x v="3"/>
    <n v="923"/>
    <n v="1"/>
    <n v="310"/>
    <s v="BURGLARY"/>
    <s v="0358 0329 0344 1609"/>
    <n v="0"/>
    <s v="X"/>
    <s v="X"/>
    <n v="236"/>
    <s v="VISION CARE FACILITY*"/>
    <m/>
    <m/>
    <s v="IC"/>
    <s v="Invest Cont"/>
    <n v="310"/>
    <m/>
    <m/>
    <m/>
    <s v="14500    HAYNES                       ST"/>
    <m/>
    <n v="34.189700000000002"/>
    <n v="-118.4487"/>
    <n v="0"/>
    <x v="12"/>
  </r>
  <r>
    <n v="200115211"/>
    <d v="2020-07-21T00:00:00"/>
    <x v="102"/>
    <n v="1940"/>
    <n v="1"/>
    <x v="1"/>
    <n v="154"/>
    <n v="1"/>
    <n v="761"/>
    <s v="BRANDISH WEAPON"/>
    <s v="1206 1420 1218 2004 0913 0334"/>
    <n v="28"/>
    <s v="M"/>
    <s v="B"/>
    <n v="502"/>
    <s v="MULTI-UNIT DWELLING (APARTMENT, DUPLEX, ETC)"/>
    <n v="216"/>
    <s v="SCISSORS"/>
    <s v="IC"/>
    <s v="Invest Cont"/>
    <n v="761"/>
    <m/>
    <m/>
    <m/>
    <s v="500 S  LOS ANGELES                  ST"/>
    <m/>
    <n v="34.045999999999999"/>
    <n v="-118.24930000000001"/>
    <n v="0"/>
    <x v="12"/>
  </r>
  <r>
    <n v="201204637"/>
    <d v="2020-01-09T00:00:00"/>
    <x v="258"/>
    <n v="1300"/>
    <n v="12"/>
    <x v="8"/>
    <n v="1258"/>
    <n v="2"/>
    <n v="946"/>
    <s v="OTHER MISCELLANEOUS CRIME"/>
    <m/>
    <n v="34"/>
    <s v="F"/>
    <s v="O"/>
    <n v="726"/>
    <s v="POLICE FACILITY"/>
    <m/>
    <m/>
    <s v="AO"/>
    <s v="Adult Other"/>
    <n v="946"/>
    <m/>
    <m/>
    <m/>
    <s v="7600 S  BROADWAY"/>
    <m/>
    <n v="33.970799999999997"/>
    <n v="-118.2783"/>
    <n v="0"/>
    <x v="12"/>
  </r>
  <r>
    <n v="200321544"/>
    <d v="2020-12-11T00:00:00"/>
    <x v="28"/>
    <n v="100"/>
    <n v="3"/>
    <x v="2"/>
    <n v="328"/>
    <n v="1"/>
    <n v="420"/>
    <s v="THEFT FROM MOTOR VEHICLE - PETTY ($950 &amp; UNDER)"/>
    <m/>
    <n v="0"/>
    <m/>
    <m/>
    <n v="101"/>
    <s v="STREET"/>
    <m/>
    <m/>
    <s v="IC"/>
    <s v="Invest Cont"/>
    <n v="420"/>
    <m/>
    <m/>
    <m/>
    <s v="HOOVER"/>
    <s v="29TH"/>
    <n v="34.028399999999998"/>
    <n v="-118.28400000000001"/>
    <n v="0"/>
    <x v="12"/>
  </r>
  <r>
    <n v="200208118"/>
    <d v="2020-03-23T00:00:00"/>
    <x v="146"/>
    <n v="1735"/>
    <n v="2"/>
    <x v="5"/>
    <n v="241"/>
    <n v="2"/>
    <n v="664"/>
    <s v="BUNCO, PETTY THEFT"/>
    <s v="0701 1822"/>
    <n v="32"/>
    <s v="F"/>
    <s v="H"/>
    <n v="502"/>
    <s v="MULTI-UNIT DWELLING (APARTMENT, DUPLEX, ETC)"/>
    <m/>
    <m/>
    <s v="IC"/>
    <s v="Invest Cont"/>
    <n v="664"/>
    <m/>
    <m/>
    <m/>
    <s v="400 S  OCCIDENTAL                   BL"/>
    <m/>
    <n v="34.066499999999998"/>
    <n v="-118.28279999999999"/>
    <n v="0"/>
    <x v="12"/>
  </r>
  <r>
    <n v="200122060"/>
    <d v="2020-12-07T00:00:00"/>
    <x v="53"/>
    <n v="1445"/>
    <n v="1"/>
    <x v="1"/>
    <n v="135"/>
    <n v="2"/>
    <n v="740"/>
    <s v="VANDALISM - FELONY ($400 &amp; OVER, ALL CHURCH VANDALISMS)"/>
    <s v="1310 0329 1307"/>
    <n v="25"/>
    <s v="F"/>
    <s v="H"/>
    <n v="122"/>
    <s v="VEHICLE, PASSENGER/TRUCK"/>
    <m/>
    <m/>
    <s v="IC"/>
    <s v="Invest Cont"/>
    <n v="740"/>
    <m/>
    <m/>
    <m/>
    <s v="4TH"/>
    <s v="MAIN"/>
    <n v="34.048099999999998"/>
    <n v="-118.24720000000001"/>
    <n v="0"/>
    <x v="12"/>
  </r>
  <r>
    <n v="200305476"/>
    <d v="2020-01-26T00:00:00"/>
    <x v="230"/>
    <n v="1200"/>
    <n v="3"/>
    <x v="2"/>
    <n v="358"/>
    <n v="1"/>
    <n v="330"/>
    <s v="BURGLARY FROM VEHICLE"/>
    <s v="0344 1251 1307 0321 1609"/>
    <n v="19"/>
    <s v="F"/>
    <s v="W"/>
    <n v="108"/>
    <s v="PARKING LOT"/>
    <m/>
    <m/>
    <s v="IC"/>
    <s v="Invest Cont"/>
    <n v="330"/>
    <m/>
    <m/>
    <m/>
    <s v="1100 W  JEFFERSON                    BL"/>
    <m/>
    <n v="34.025500000000001"/>
    <n v="-118.28919999999999"/>
    <n v="0"/>
    <x v="12"/>
  </r>
  <r>
    <n v="200608321"/>
    <d v="2020-03-24T00:00:00"/>
    <x v="146"/>
    <n v="1400"/>
    <n v="6"/>
    <x v="9"/>
    <n v="666"/>
    <n v="2"/>
    <n v="888"/>
    <s v="TRESPASSING"/>
    <s v="1501 1202 1822"/>
    <n v="72"/>
    <s v="M"/>
    <s v="B"/>
    <n v="501"/>
    <s v="SINGLE FAMILY DWELLING"/>
    <m/>
    <m/>
    <s v="IC"/>
    <s v="Invest Cont"/>
    <n v="888"/>
    <m/>
    <m/>
    <m/>
    <s v="6200    FOUNTAIN                     AV"/>
    <m/>
    <n v="34.0944"/>
    <n v="-118.3245"/>
    <n v="0"/>
    <x v="12"/>
  </r>
  <r>
    <n v="200816667"/>
    <d v="2020-11-19T00:00:00"/>
    <x v="31"/>
    <n v="1200"/>
    <n v="8"/>
    <x v="12"/>
    <n v="803"/>
    <n v="2"/>
    <n v="956"/>
    <s v="LETTERS, LEWD  -  TELEPHONE CALLS, LEWD"/>
    <s v="1906 1822"/>
    <n v="22"/>
    <s v="F"/>
    <s v="O"/>
    <n v="501"/>
    <s v="SINGLE FAMILY DWELLING"/>
    <m/>
    <m/>
    <s v="IC"/>
    <s v="Invest Cont"/>
    <n v="956"/>
    <m/>
    <m/>
    <m/>
    <s v="1600 N  AMALFI                       DR"/>
    <m/>
    <n v="34.060299999999998"/>
    <n v="-118.50279999999999"/>
    <n v="0"/>
    <x v="12"/>
  </r>
  <r>
    <n v="200716704"/>
    <d v="2020-12-04T00:00:00"/>
    <x v="302"/>
    <n v="1605"/>
    <n v="7"/>
    <x v="0"/>
    <n v="773"/>
    <n v="1"/>
    <n v="510"/>
    <s v="VEHICLE - STOLEN"/>
    <m/>
    <n v="0"/>
    <m/>
    <m/>
    <n v="101"/>
    <s v="STREET"/>
    <m/>
    <m/>
    <s v="IC"/>
    <s v="Invest Cont"/>
    <n v="510"/>
    <m/>
    <m/>
    <m/>
    <s v="VENICE                       BL"/>
    <s v="BURNSIDE                     AV"/>
    <n v="34.0443"/>
    <n v="-118.35639999999999"/>
    <n v="0"/>
    <x v="12"/>
  </r>
  <r>
    <n v="200119492"/>
    <d v="2020-10-15T00:00:00"/>
    <x v="107"/>
    <n v="1"/>
    <n v="1"/>
    <x v="1"/>
    <n v="157"/>
    <n v="2"/>
    <n v="626"/>
    <s v="INTIMATE PARTNER - SIMPLE ASSAULT"/>
    <s v="2000 0444 0416 0408 1814"/>
    <n v="39"/>
    <s v="F"/>
    <s v="W"/>
    <n v="502"/>
    <s v="MULTI-UNIT DWELLING (APARTMENT, DUPLEX, ETC)"/>
    <n v="400"/>
    <s v="STRONG-ARM (HANDS, FIST, FEET OR BODILY FORCE)"/>
    <s v="AO"/>
    <s v="Adult Other"/>
    <n v="626"/>
    <m/>
    <m/>
    <m/>
    <s v="500 E  5TH                          ST"/>
    <m/>
    <n v="34.043500000000002"/>
    <n v="-118.2427"/>
    <n v="0"/>
    <x v="12"/>
  </r>
  <r>
    <n v="200319877"/>
    <d v="2020-11-04T00:00:00"/>
    <x v="2"/>
    <n v="1900"/>
    <n v="3"/>
    <x v="2"/>
    <n v="363"/>
    <n v="1"/>
    <n v="442"/>
    <s v="SHOPLIFTING - PETTY THEFT ($950 &amp; UNDER)"/>
    <s v="0104 0325 0378 1822"/>
    <n v="19"/>
    <s v="X"/>
    <s v="X"/>
    <n v="404"/>
    <s v="DEPARTMENT STORE"/>
    <m/>
    <m/>
    <s v="IC"/>
    <s v="Invest Cont"/>
    <n v="442"/>
    <m/>
    <m/>
    <m/>
    <s v="4000    CRENSHAW                     BL"/>
    <m/>
    <n v="34.012599999999999"/>
    <n v="-118.3403"/>
    <n v="0"/>
    <x v="12"/>
  </r>
  <r>
    <n v="201226996"/>
    <d v="2020-12-23T00:00:00"/>
    <x v="239"/>
    <n v="1420"/>
    <n v="12"/>
    <x v="8"/>
    <n v="1235"/>
    <n v="1"/>
    <n v="230"/>
    <s v="ASSAULT WITH DEADLY WEAPON, AGGRAVATED ASSAULT"/>
    <s v="0416 1822 2049 2051 0342 0910 0853"/>
    <n v="21"/>
    <s v="M"/>
    <s v="H"/>
    <n v="801"/>
    <s v="MTA BUS"/>
    <n v="400"/>
    <s v="STRONG-ARM (HANDS, FIST, FEET OR BODILY FORCE)"/>
    <s v="IC"/>
    <s v="Invest Cont"/>
    <n v="230"/>
    <m/>
    <m/>
    <m/>
    <s v="SLAUSON                      AV"/>
    <s v="NORMANDIE                    AV"/>
    <n v="33.989100000000001"/>
    <n v="-118.3002"/>
    <n v="0"/>
    <x v="12"/>
  </r>
  <r>
    <n v="200706920"/>
    <d v="2020-03-03T00:00:00"/>
    <x v="301"/>
    <n v="1000"/>
    <n v="7"/>
    <x v="0"/>
    <n v="702"/>
    <n v="1"/>
    <n v="230"/>
    <s v="ASSAULT WITH DEADLY WEAPON, AGGRAVATED ASSAULT"/>
    <s v="0416 0913 1259 2034 1501 0906"/>
    <n v="16"/>
    <s v="M"/>
    <s v="H"/>
    <n v="721"/>
    <s v="HIGH SCHOOL"/>
    <n v="400"/>
    <s v="STRONG-ARM (HANDS, FIST, FEET OR BODILY FORCE)"/>
    <s v="JA"/>
    <s v="Juv Arrest"/>
    <n v="230"/>
    <m/>
    <m/>
    <m/>
    <s v="7800    MELROSE                      AV"/>
    <m/>
    <n v="34.083799999999997"/>
    <n v="-118.3595"/>
    <n v="1"/>
    <x v="12"/>
  </r>
  <r>
    <n v="200111672"/>
    <d v="2020-05-13T00:00:00"/>
    <x v="78"/>
    <n v="830"/>
    <n v="1"/>
    <x v="1"/>
    <n v="161"/>
    <n v="1"/>
    <n v="210"/>
    <s v="ROBBERY"/>
    <s v="0344 0378 0334 0421 0443 0913 0945 1420 1414 2004"/>
    <n v="22"/>
    <s v="M"/>
    <s v="H"/>
    <n v="203"/>
    <s v="OTHER BUSINESS"/>
    <n v="218"/>
    <s v="OTHER CUTTING INSTRUMENT"/>
    <s v="AA"/>
    <s v="Adult Arrest"/>
    <n v="210"/>
    <m/>
    <m/>
    <m/>
    <s v="700 S  FIGUEROA                     ST"/>
    <m/>
    <n v="34.048299999999998"/>
    <n v="-118.26309999999999"/>
    <n v="1"/>
    <x v="12"/>
  </r>
  <r>
    <n v="200217920"/>
    <d v="2020-11-28T00:00:00"/>
    <x v="351"/>
    <n v="1500"/>
    <n v="2"/>
    <x v="5"/>
    <n v="235"/>
    <n v="1"/>
    <n v="510"/>
    <s v="VEHICLE - STOLEN"/>
    <m/>
    <n v="0"/>
    <m/>
    <m/>
    <n v="101"/>
    <s v="STREET"/>
    <m/>
    <m/>
    <s v="IC"/>
    <s v="Invest Cont"/>
    <n v="510"/>
    <m/>
    <m/>
    <m/>
    <s v="100 S  PARK VIEW                    ST"/>
    <m/>
    <n v="34.067599999999999"/>
    <n v="-118.2739"/>
    <n v="0"/>
    <x v="12"/>
  </r>
  <r>
    <n v="201007725"/>
    <d v="2020-04-01T00:00:00"/>
    <x v="332"/>
    <n v="1845"/>
    <n v="10"/>
    <x v="11"/>
    <n v="1049"/>
    <n v="2"/>
    <n v="624"/>
    <s v="BATTERY - SIMPLE ASSAULT"/>
    <s v="1822 0416 1310"/>
    <n v="20"/>
    <s v="F"/>
    <s v="H"/>
    <n v="108"/>
    <s v="PARKING LOT"/>
    <n v="400"/>
    <s v="STRONG-ARM (HANDS, FIST, FEET OR BODILY FORCE)"/>
    <s v="IC"/>
    <s v="Invest Cont"/>
    <n v="624"/>
    <m/>
    <m/>
    <m/>
    <s v="6200    WOODLEY                      AV"/>
    <m/>
    <n v="34.183300000000003"/>
    <n v="-118.4837"/>
    <n v="0"/>
    <x v="12"/>
  </r>
  <r>
    <n v="201309672"/>
    <d v="2020-04-15T00:00:00"/>
    <x v="292"/>
    <n v="1"/>
    <n v="13"/>
    <x v="6"/>
    <n v="1313"/>
    <n v="1"/>
    <n v="420"/>
    <s v="THEFT FROM MOTOR VEHICLE - PETTY ($950 &amp; UNDER)"/>
    <n v="385"/>
    <n v="30"/>
    <s v="M"/>
    <s v="H"/>
    <n v="101"/>
    <s v="STREET"/>
    <m/>
    <m/>
    <s v="IC"/>
    <s v="Invest Cont"/>
    <n v="420"/>
    <m/>
    <m/>
    <m/>
    <s v="20TH                         ST"/>
    <s v="CENTRAL                      AV"/>
    <n v="34.023699999999998"/>
    <n v="-118.2512"/>
    <n v="0"/>
    <x v="12"/>
  </r>
  <r>
    <n v="201015741"/>
    <d v="2020-12-04T00:00:00"/>
    <x v="302"/>
    <n v="2100"/>
    <n v="10"/>
    <x v="11"/>
    <n v="1043"/>
    <n v="1"/>
    <n v="230"/>
    <s v="ASSAULT WITH DEADLY WEAPON, AGGRAVATED ASSAULT"/>
    <s v="0209 0216 0302 0334 1300 1309 1822"/>
    <n v="0"/>
    <s v="M"/>
    <s v="W"/>
    <n v="101"/>
    <s v="STREET"/>
    <n v="102"/>
    <s v="HAND GUN"/>
    <s v="IC"/>
    <s v="Invest Cont"/>
    <n v="230"/>
    <m/>
    <m/>
    <m/>
    <s v="18600    HATTERAS                     ST"/>
    <m/>
    <n v="34.177199999999999"/>
    <n v="-118.5395"/>
    <n v="0"/>
    <x v="12"/>
  </r>
  <r>
    <n v="200712133"/>
    <d v="2020-07-28T00:00:00"/>
    <x v="293"/>
    <n v="1"/>
    <n v="7"/>
    <x v="0"/>
    <n v="734"/>
    <n v="1"/>
    <n v="121"/>
    <s v="RAPE, FORCIBLE"/>
    <s v="1814 0522 1262 0515 0913 2034"/>
    <n v="40"/>
    <s v="F"/>
    <s v="H"/>
    <n v="502"/>
    <s v="MULTI-UNIT DWELLING (APARTMENT, DUPLEX, ETC)"/>
    <n v="400"/>
    <s v="STRONG-ARM (HANDS, FIST, FEET OR BODILY FORCE)"/>
    <s v="IC"/>
    <s v="Invest Cont"/>
    <n v="121"/>
    <m/>
    <m/>
    <m/>
    <s v="400 S  CURSON                       AV"/>
    <m/>
    <n v="34.067500000000003"/>
    <n v="-118.3536"/>
    <n v="0"/>
    <x v="12"/>
  </r>
  <r>
    <n v="200515880"/>
    <d v="2020-10-27T00:00:00"/>
    <x v="229"/>
    <n v="1715"/>
    <n v="5"/>
    <x v="10"/>
    <n v="524"/>
    <n v="1"/>
    <n v="230"/>
    <s v="ASSAULT WITH DEADLY WEAPON, AGGRAVATED ASSAULT"/>
    <s v="0913 0416 0429 1309"/>
    <n v="20"/>
    <s v="M"/>
    <s v="W"/>
    <n v="101"/>
    <s v="STREET"/>
    <n v="400"/>
    <s v="STRONG-ARM (HANDS, FIST, FEET OR BODILY FORCE)"/>
    <s v="AO"/>
    <s v="Adult Other"/>
    <n v="230"/>
    <m/>
    <m/>
    <m/>
    <s v="500    KING                         AV"/>
    <m/>
    <n v="33.774900000000002"/>
    <n v="-118.27500000000001"/>
    <n v="0"/>
    <x v="12"/>
  </r>
  <r>
    <n v="200907652"/>
    <d v="2020-03-20T00:00:00"/>
    <x v="17"/>
    <n v="2232"/>
    <n v="9"/>
    <x v="3"/>
    <n v="948"/>
    <n v="1"/>
    <n v="440"/>
    <s v="THEFT PLAIN - PETTY ($950 &amp; UNDER)"/>
    <n v="344"/>
    <n v="27"/>
    <s v="F"/>
    <s v="W"/>
    <n v="145"/>
    <s v="MAIL BOX"/>
    <m/>
    <m/>
    <s v="IC"/>
    <s v="Invest Cont"/>
    <n v="440"/>
    <m/>
    <m/>
    <m/>
    <s v="5500    NAGLE                        AV"/>
    <m/>
    <n v="34.170299999999997"/>
    <n v="-118.42359999999999"/>
    <n v="0"/>
    <x v="12"/>
  </r>
  <r>
    <n v="200105750"/>
    <d v="2020-01-26T00:00:00"/>
    <x v="119"/>
    <n v="1305"/>
    <n v="1"/>
    <x v="1"/>
    <n v="162"/>
    <n v="2"/>
    <n v="624"/>
    <s v="BATTERY - SIMPLE ASSAULT"/>
    <s v="1402 2004 0917 0913 0444 0416"/>
    <n v="28"/>
    <s v="M"/>
    <s v="H"/>
    <n v="707"/>
    <s v="GARAGE/CARPORT"/>
    <n v="500"/>
    <s v="UNKNOWN WEAPON/OTHER WEAPON"/>
    <s v="IC"/>
    <s v="Invest Cont"/>
    <n v="624"/>
    <n v="998"/>
    <m/>
    <m/>
    <s v="800 S  GRAND                        AV"/>
    <m/>
    <n v="34.045900000000003"/>
    <n v="-118.25790000000001"/>
    <n v="0"/>
    <x v="12"/>
  </r>
  <r>
    <n v="200908946"/>
    <d v="2020-04-26T00:00:00"/>
    <x v="32"/>
    <n v="1"/>
    <n v="9"/>
    <x v="3"/>
    <n v="943"/>
    <n v="1"/>
    <n v="310"/>
    <s v="BURGLARY"/>
    <s v="1414 0358 1607 0344"/>
    <n v="38"/>
    <s v="M"/>
    <s v="O"/>
    <n v="502"/>
    <s v="MULTI-UNIT DWELLING (APARTMENT, DUPLEX, ETC)"/>
    <m/>
    <m/>
    <s v="IC"/>
    <s v="Invest Cont"/>
    <n v="310"/>
    <m/>
    <m/>
    <m/>
    <s v="14100    BURBANK                      BL"/>
    <m/>
    <n v="34.1721"/>
    <n v="-118.44"/>
    <n v="0"/>
    <x v="12"/>
  </r>
  <r>
    <n v="200122508"/>
    <d v="2020-12-18T00:00:00"/>
    <x v="210"/>
    <n v="1900"/>
    <n v="1"/>
    <x v="1"/>
    <n v="162"/>
    <n v="1"/>
    <n v="330"/>
    <s v="BURGLARY FROM VEHICLE"/>
    <s v="0344 1605 0352 1822 1300"/>
    <n v="29"/>
    <s v="F"/>
    <s v="W"/>
    <n v="707"/>
    <s v="GARAGE/CARPORT"/>
    <m/>
    <m/>
    <s v="IC"/>
    <s v="Invest Cont"/>
    <n v="330"/>
    <m/>
    <m/>
    <m/>
    <s v="700 S  GRAND                        AV"/>
    <m/>
    <n v="34.046900000000001"/>
    <n v="-118.2569"/>
    <n v="0"/>
    <x v="12"/>
  </r>
  <r>
    <n v="200611666"/>
    <d v="2020-06-16T00:00:00"/>
    <x v="180"/>
    <n v="900"/>
    <n v="6"/>
    <x v="9"/>
    <n v="659"/>
    <n v="1"/>
    <n v="480"/>
    <s v="BIKE - STOLEN"/>
    <n v="344"/>
    <n v="40"/>
    <s v="M"/>
    <s v="F"/>
    <n v="108"/>
    <s v="PARKING LOT"/>
    <m/>
    <m/>
    <s v="IC"/>
    <s v="Invest Cont"/>
    <n v="480"/>
    <m/>
    <m/>
    <m/>
    <s v="SUNSET"/>
    <s v="HARVARD"/>
    <n v="34.098100000000002"/>
    <n v="-118.3044"/>
    <n v="0"/>
    <x v="12"/>
  </r>
  <r>
    <n v="200204939"/>
    <d v="2020-01-20T00:00:00"/>
    <x v="204"/>
    <n v="40"/>
    <n v="2"/>
    <x v="5"/>
    <n v="238"/>
    <n v="1"/>
    <n v="251"/>
    <s v="SHOTS FIRED AT INHABITED DWELLING"/>
    <s v="1822 0450 1402"/>
    <n v="66"/>
    <s v="M"/>
    <s v="H"/>
    <n v="502"/>
    <s v="MULTI-UNIT DWELLING (APARTMENT, DUPLEX, ETC)"/>
    <n v="500"/>
    <s v="UNKNOWN WEAPON/OTHER WEAPON"/>
    <s v="IC"/>
    <s v="Invest Cont"/>
    <n v="251"/>
    <n v="998"/>
    <m/>
    <m/>
    <s v="100 N  TOLUCA                       ST"/>
    <m/>
    <n v="34.061599999999999"/>
    <n v="-118.2586"/>
    <n v="0"/>
    <x v="12"/>
  </r>
  <r>
    <n v="201111008"/>
    <d v="2020-07-01T00:00:00"/>
    <x v="234"/>
    <n v="730"/>
    <n v="11"/>
    <x v="7"/>
    <n v="1144"/>
    <n v="1"/>
    <n v="331"/>
    <s v="THEFT FROM MOTOR VEHICLE - GRAND ($950.01 AND OVER)"/>
    <s v="0344 1606"/>
    <n v="38"/>
    <s v="F"/>
    <s v="W"/>
    <n v="101"/>
    <s v="STREET"/>
    <m/>
    <m/>
    <s v="AA"/>
    <s v="Adult Arrest"/>
    <n v="331"/>
    <m/>
    <m/>
    <m/>
    <s v="2500    GRIFFITH PARK                BL"/>
    <m/>
    <n v="34.104500000000002"/>
    <n v="-118.27209999999999"/>
    <n v="1"/>
    <x v="12"/>
  </r>
  <r>
    <n v="200413196"/>
    <d v="2020-09-26T00:00:00"/>
    <x v="16"/>
    <n v="1700"/>
    <n v="4"/>
    <x v="4"/>
    <n v="473"/>
    <n v="1"/>
    <n v="341"/>
    <s v="THEFT-GRAND ($950.01 &amp; OVER)EXCPT,GUNS,FOWL,LIVESTK,PROD"/>
    <n v="344"/>
    <n v="43"/>
    <s v="M"/>
    <s v="H"/>
    <n v="502"/>
    <s v="MULTI-UNIT DWELLING (APARTMENT, DUPLEX, ETC)"/>
    <m/>
    <m/>
    <s v="IC"/>
    <s v="Invest Cont"/>
    <n v="341"/>
    <m/>
    <m/>
    <m/>
    <s v="2400 E  7TH                          ST"/>
    <m/>
    <n v="34.033299999999997"/>
    <n v="-118.2192"/>
    <n v="0"/>
    <x v="12"/>
  </r>
  <r>
    <n v="200704644"/>
    <d v="2020-01-14T00:00:00"/>
    <x v="141"/>
    <n v="645"/>
    <n v="7"/>
    <x v="0"/>
    <n v="782"/>
    <n v="1"/>
    <n v="420"/>
    <s v="THEFT FROM MOTOR VEHICLE - PETTY ($950 &amp; UNDER)"/>
    <s v="1300 0344"/>
    <n v="43"/>
    <s v="F"/>
    <s v="B"/>
    <n v="101"/>
    <s v="STREET"/>
    <m/>
    <m/>
    <s v="IC"/>
    <s v="Invest Cont"/>
    <n v="420"/>
    <m/>
    <m/>
    <m/>
    <s v="1900 S  SPAULDING                    AV"/>
    <m/>
    <n v="34.042000000000002"/>
    <n v="-118.36579999999999"/>
    <n v="0"/>
    <x v="12"/>
  </r>
  <r>
    <n v="200915138"/>
    <d v="2020-09-26T00:00:00"/>
    <x v="196"/>
    <n v="2000"/>
    <n v="9"/>
    <x v="3"/>
    <n v="952"/>
    <n v="1"/>
    <n v="440"/>
    <s v="THEFT PLAIN - PETTY ($950 &amp; UNDER)"/>
    <s v="0344 0394"/>
    <n v="29"/>
    <s v="M"/>
    <s v="O"/>
    <n v="501"/>
    <s v="SINGLE FAMILY DWELLING"/>
    <m/>
    <m/>
    <s v="IC"/>
    <s v="Invest Cont"/>
    <n v="440"/>
    <m/>
    <m/>
    <m/>
    <s v="5400    HALBRENT                     AV"/>
    <m/>
    <n v="34.168500000000002"/>
    <n v="-118.4649"/>
    <n v="0"/>
    <x v="12"/>
  </r>
  <r>
    <n v="200412868"/>
    <d v="2020-09-17T00:00:00"/>
    <x v="90"/>
    <n v="2100"/>
    <n v="4"/>
    <x v="4"/>
    <n v="427"/>
    <n v="1"/>
    <n v="510"/>
    <s v="VEHICLE - STOLEN"/>
    <m/>
    <n v="0"/>
    <m/>
    <m/>
    <n v="707"/>
    <s v="GARAGE/CARPORT"/>
    <m/>
    <m/>
    <s v="IC"/>
    <s v="Invest Cont"/>
    <n v="510"/>
    <m/>
    <m/>
    <m/>
    <s v="4600 S  HUNTINGTON                   DR"/>
    <m/>
    <n v="34.0852"/>
    <n v="-118.18600000000001"/>
    <n v="0"/>
    <x v="12"/>
  </r>
  <r>
    <n v="200605035"/>
    <d v="2020-01-24T00:00:00"/>
    <x v="254"/>
    <n v="540"/>
    <n v="6"/>
    <x v="9"/>
    <n v="666"/>
    <n v="1"/>
    <n v="210"/>
    <s v="ROBBERY"/>
    <s v="0913 0344 0444 1402"/>
    <n v="23"/>
    <s v="F"/>
    <s v="W"/>
    <n v="501"/>
    <s v="SINGLE FAMILY DWELLING"/>
    <n v="400"/>
    <s v="STRONG-ARM (HANDS, FIST, FEET OR BODILY FORCE)"/>
    <s v="AO"/>
    <s v="Adult Other"/>
    <n v="210"/>
    <n v="998"/>
    <m/>
    <m/>
    <s v="6400    LEXINGTON                    AV"/>
    <m/>
    <n v="34.092599999999997"/>
    <n v="-118.3289"/>
    <n v="0"/>
    <x v="12"/>
  </r>
  <r>
    <n v="200408165"/>
    <d v="2020-04-25T00:00:00"/>
    <x v="75"/>
    <n v="200"/>
    <n v="4"/>
    <x v="4"/>
    <n v="471"/>
    <n v="2"/>
    <n v="930"/>
    <s v="CRIMINAL THREATS - NO WEAPON DISPLAYED"/>
    <s v="1822 0443 0906"/>
    <n v="31"/>
    <s v="M"/>
    <s v="H"/>
    <n v="108"/>
    <s v="PARKING LOT"/>
    <n v="511"/>
    <s v="VERBAL THREAT"/>
    <s v="IC"/>
    <s v="Invest Cont"/>
    <n v="930"/>
    <m/>
    <m/>
    <m/>
    <s v="2100 E  7TH                          ST"/>
    <m/>
    <n v="34.034500000000001"/>
    <n v="-118.22499999999999"/>
    <n v="0"/>
    <x v="12"/>
  </r>
  <r>
    <n v="200121141"/>
    <d v="2020-11-16T00:00:00"/>
    <x v="122"/>
    <n v="550"/>
    <n v="1"/>
    <x v="1"/>
    <n v="123"/>
    <n v="2"/>
    <n v="745"/>
    <s v="VANDALISM - MISDEAMEANOR ($399 OR UNDER)"/>
    <n v="329"/>
    <n v="0"/>
    <s v="M"/>
    <s v="X"/>
    <n v="725"/>
    <s v="GOVERNMENT FACILITY (FEDERAL,STATE, COUNTY &amp; CITY)"/>
    <m/>
    <m/>
    <s v="IC"/>
    <s v="Invest Cont"/>
    <n v="745"/>
    <m/>
    <m/>
    <m/>
    <s v="200 W  TEMPLE                       ST"/>
    <m/>
    <n v="34.054900000000004"/>
    <n v="-118.2426"/>
    <n v="0"/>
    <x v="12"/>
  </r>
  <r>
    <n v="201209920"/>
    <d v="2020-03-28T00:00:00"/>
    <x v="128"/>
    <n v="1420"/>
    <n v="12"/>
    <x v="8"/>
    <n v="1267"/>
    <n v="1"/>
    <n v="210"/>
    <s v="ROBBERY"/>
    <s v="0342 0216 0429 1309 0390 1822 0344"/>
    <n v="40"/>
    <s v="F"/>
    <s v="H"/>
    <n v="102"/>
    <s v="SIDEWALK"/>
    <n v="400"/>
    <s v="STRONG-ARM (HANDS, FIST, FEET OR BODILY FORCE)"/>
    <s v="IC"/>
    <s v="Invest Cont"/>
    <n v="210"/>
    <m/>
    <m/>
    <m/>
    <s v="BROADWAY"/>
    <s v="MANCHESTER                   AV"/>
    <n v="33.960099999999997"/>
    <n v="-118.2782"/>
    <n v="0"/>
    <x v="12"/>
  </r>
  <r>
    <n v="200413311"/>
    <d v="2020-09-30T00:00:00"/>
    <x v="185"/>
    <n v="1600"/>
    <n v="4"/>
    <x v="4"/>
    <n v="451"/>
    <n v="1"/>
    <n v="510"/>
    <s v="VEHICLE - STOLEN"/>
    <m/>
    <n v="0"/>
    <m/>
    <m/>
    <n v="108"/>
    <s v="PARKING LOT"/>
    <m/>
    <m/>
    <s v="IC"/>
    <s v="Invest Cont"/>
    <n v="510"/>
    <m/>
    <m/>
    <m/>
    <s v="1300    PLAZA DEL SOL"/>
    <m/>
    <n v="34.048699999999997"/>
    <n v="-118.2255"/>
    <n v="0"/>
    <x v="12"/>
  </r>
  <r>
    <n v="201215241"/>
    <d v="2020-06-24T00:00:00"/>
    <x v="22"/>
    <n v="130"/>
    <n v="12"/>
    <x v="8"/>
    <n v="1257"/>
    <n v="1"/>
    <n v="230"/>
    <s v="ASSAULT WITH DEADLY WEAPON, AGGRAVATED ASSAULT"/>
    <s v="1822 0416 0445"/>
    <n v="45"/>
    <s v="M"/>
    <s v="H"/>
    <n v="101"/>
    <s v="STREET"/>
    <n v="500"/>
    <s v="UNKNOWN WEAPON/OTHER WEAPON"/>
    <s v="IC"/>
    <s v="Invest Cont"/>
    <n v="230"/>
    <m/>
    <m/>
    <m/>
    <s v="VERMONT                      AV"/>
    <s v="77TH                         ST"/>
    <n v="33.969799999999999"/>
    <n v="-118.2914"/>
    <n v="0"/>
    <x v="12"/>
  </r>
  <r>
    <n v="200608093"/>
    <d v="2020-03-18T00:00:00"/>
    <x v="104"/>
    <n v="805"/>
    <n v="6"/>
    <x v="9"/>
    <n v="615"/>
    <n v="2"/>
    <n v="624"/>
    <s v="BATTERY - SIMPLE ASSAULT"/>
    <s v="0400 0444 0429 1822"/>
    <n v="26"/>
    <s v="F"/>
    <s v="B"/>
    <n v="501"/>
    <s v="SINGLE FAMILY DWELLING"/>
    <n v="400"/>
    <s v="STRONG-ARM (HANDS, FIST, FEET OR BODILY FORCE)"/>
    <s v="IC"/>
    <s v="Invest Cont"/>
    <n v="624"/>
    <m/>
    <m/>
    <m/>
    <s v="3300    BARHAM                       BL"/>
    <m/>
    <n v="34.131"/>
    <n v="-118.34520000000001"/>
    <n v="0"/>
    <x v="12"/>
  </r>
  <r>
    <n v="201212510"/>
    <d v="2020-05-09T00:00:00"/>
    <x v="143"/>
    <n v="1730"/>
    <n v="12"/>
    <x v="8"/>
    <n v="1253"/>
    <n v="1"/>
    <n v="648"/>
    <s v="ARSON"/>
    <s v="1309 1402"/>
    <n v="0"/>
    <s v="X"/>
    <s v="X"/>
    <n v="203"/>
    <s v="OTHER BUSINESS"/>
    <n v="505"/>
    <s v="EXPLOXIVE DEVICE"/>
    <s v="IC"/>
    <s v="Invest Cont"/>
    <n v="648"/>
    <n v="998"/>
    <m/>
    <m/>
    <s v="2000 W  FLORENCE                     AV"/>
    <m/>
    <n v="33.974600000000002"/>
    <n v="-118.3137"/>
    <n v="0"/>
    <x v="12"/>
  </r>
  <r>
    <n v="200704522"/>
    <d v="2020-01-11T00:00:00"/>
    <x v="132"/>
    <n v="2000"/>
    <n v="7"/>
    <x v="0"/>
    <n v="722"/>
    <n v="1"/>
    <n v="310"/>
    <s v="BURGLARY"/>
    <s v="0344 0400"/>
    <n v="68"/>
    <s v="F"/>
    <s v="W"/>
    <n v="502"/>
    <s v="MULTI-UNIT DWELLING (APARTMENT, DUPLEX, ETC)"/>
    <m/>
    <m/>
    <s v="IC"/>
    <s v="Invest Cont"/>
    <n v="310"/>
    <m/>
    <m/>
    <m/>
    <s v="100 N  CROFT                        AV"/>
    <m/>
    <n v="34.0745"/>
    <n v="-118.3742"/>
    <n v="0"/>
    <x v="12"/>
  </r>
  <r>
    <n v="200218141"/>
    <d v="2020-12-03T00:00:00"/>
    <x v="194"/>
    <n v="1530"/>
    <n v="2"/>
    <x v="5"/>
    <n v="204"/>
    <n v="1"/>
    <n v="510"/>
    <s v="VEHICLE - STOLEN"/>
    <m/>
    <n v="0"/>
    <m/>
    <m/>
    <n v="101"/>
    <s v="STREET"/>
    <m/>
    <m/>
    <s v="IC"/>
    <s v="Invest Cont"/>
    <n v="510"/>
    <m/>
    <m/>
    <m/>
    <s v="3500    LONDON                       ST"/>
    <m/>
    <n v="34.079000000000001"/>
    <n v="-118.283"/>
    <n v="0"/>
    <x v="12"/>
  </r>
  <r>
    <n v="200505278"/>
    <d v="2020-01-31T00:00:00"/>
    <x v="259"/>
    <n v="545"/>
    <n v="5"/>
    <x v="10"/>
    <n v="501"/>
    <n v="1"/>
    <n v="420"/>
    <s v="THEFT FROM MOTOR VEHICLE - PETTY ($950 &amp; UNDER)"/>
    <m/>
    <n v="0"/>
    <m/>
    <m/>
    <n v="101"/>
    <s v="STREET"/>
    <m/>
    <m/>
    <s v="IC"/>
    <s v="Invest Cont"/>
    <n v="420"/>
    <m/>
    <m/>
    <m/>
    <s v="18400 S  WESTERN                      AV"/>
    <m/>
    <n v="33.863199999999999"/>
    <n v="-118.3091"/>
    <n v="0"/>
    <x v="12"/>
  </r>
  <r>
    <n v="200812278"/>
    <d v="2020-07-24T00:00:00"/>
    <x v="148"/>
    <n v="108"/>
    <n v="8"/>
    <x v="12"/>
    <n v="816"/>
    <n v="1"/>
    <n v="310"/>
    <s v="BURGLARY"/>
    <s v="1420 1608 1822 0209"/>
    <n v="0"/>
    <s v="X"/>
    <s v="X"/>
    <n v="502"/>
    <s v="MULTI-UNIT DWELLING (APARTMENT, DUPLEX, ETC)"/>
    <m/>
    <m/>
    <s v="IC"/>
    <s v="Invest Cont"/>
    <n v="310"/>
    <m/>
    <m/>
    <m/>
    <s v="600    KELTON                       AV"/>
    <m/>
    <n v="34.0642"/>
    <n v="-118.45269999999999"/>
    <n v="0"/>
    <x v="12"/>
  </r>
  <r>
    <n v="200900505"/>
    <d v="2020-01-13T00:00:00"/>
    <x v="350"/>
    <n v="1130"/>
    <n v="9"/>
    <x v="3"/>
    <n v="935"/>
    <n v="1"/>
    <n v="230"/>
    <s v="ASSAULT WITH DEADLY WEAPON, AGGRAVATED ASSAULT"/>
    <s v="1402 0445 0913 0603 2021"/>
    <n v="57"/>
    <s v="M"/>
    <s v="W"/>
    <n v="502"/>
    <s v="MULTI-UNIT DWELLING (APARTMENT, DUPLEX, ETC)"/>
    <n v="216"/>
    <s v="SCISSORS"/>
    <s v="AA"/>
    <s v="Adult Arrest"/>
    <n v="230"/>
    <n v="998"/>
    <m/>
    <m/>
    <s v="14200    SYLVAN                       ST"/>
    <m/>
    <n v="34.184699999999999"/>
    <n v="-118.4422"/>
    <n v="1"/>
    <x v="12"/>
  </r>
  <r>
    <n v="201110480"/>
    <d v="2020-06-16T00:00:00"/>
    <x v="85"/>
    <n v="2020"/>
    <n v="11"/>
    <x v="7"/>
    <n v="1136"/>
    <n v="2"/>
    <n v="745"/>
    <s v="VANDALISM - MISDEAMEANOR ($399 OR UNDER)"/>
    <n v="329"/>
    <n v="0"/>
    <s v="X"/>
    <s v="X"/>
    <n v="301"/>
    <s v="GAS STATION"/>
    <m/>
    <m/>
    <s v="IC"/>
    <s v="Invest Cont"/>
    <n v="745"/>
    <m/>
    <m/>
    <m/>
    <s v="4000    EAGLE ROCK                   BL"/>
    <m/>
    <n v="34.120100000000001"/>
    <n v="-118.2289"/>
    <n v="0"/>
    <x v="12"/>
  </r>
  <r>
    <n v="200617723"/>
    <d v="2020-11-03T00:00:00"/>
    <x v="36"/>
    <n v="1425"/>
    <n v="6"/>
    <x v="9"/>
    <n v="676"/>
    <n v="2"/>
    <n v="354"/>
    <s v="THEFT OF IDENTITY"/>
    <s v="1822 0929"/>
    <n v="34"/>
    <s v="F"/>
    <s v="O"/>
    <n v="501"/>
    <s v="SINGLE FAMILY DWELLING"/>
    <m/>
    <m/>
    <s v="IC"/>
    <s v="Invest Cont"/>
    <n v="354"/>
    <m/>
    <m/>
    <m/>
    <s v="5800    GREGORY                      AV"/>
    <m/>
    <n v="34.086199999999998"/>
    <n v="-118.3222"/>
    <n v="0"/>
    <x v="12"/>
  </r>
  <r>
    <n v="201009697"/>
    <d v="2020-06-04T00:00:00"/>
    <x v="70"/>
    <n v="830"/>
    <n v="10"/>
    <x v="11"/>
    <n v="1063"/>
    <n v="2"/>
    <n v="625"/>
    <s v="OTHER ASSAULT"/>
    <s v="0319 0913 2001 1236 0601 0359 0447"/>
    <n v="0"/>
    <s v="M"/>
    <s v="O"/>
    <n v="210"/>
    <s v="RESTAURANT/FAST FOOD"/>
    <n v="500"/>
    <s v="UNKNOWN WEAPON/OTHER WEAPON"/>
    <s v="AO"/>
    <s v="Adult Other"/>
    <n v="625"/>
    <n v="888"/>
    <m/>
    <m/>
    <s v="18900 W  VENTURA                      BL"/>
    <m/>
    <n v="34.172199999999997"/>
    <n v="-118.54470000000001"/>
    <n v="0"/>
    <x v="12"/>
  </r>
  <r>
    <n v="200914625"/>
    <d v="2020-09-12T00:00:00"/>
    <x v="335"/>
    <n v="2100"/>
    <n v="9"/>
    <x v="3"/>
    <n v="904"/>
    <n v="1"/>
    <n v="510"/>
    <s v="VEHICLE - STOLEN"/>
    <m/>
    <n v="0"/>
    <m/>
    <m/>
    <n v="101"/>
    <s v="STREET"/>
    <m/>
    <m/>
    <s v="IC"/>
    <s v="Invest Cont"/>
    <n v="510"/>
    <m/>
    <m/>
    <m/>
    <s v="WYANDOTTE"/>
    <s v="KESTER"/>
    <n v="34.203000000000003"/>
    <n v="-118.4575"/>
    <n v="0"/>
    <x v="12"/>
  </r>
  <r>
    <n v="200917597"/>
    <d v="2020-11-23T00:00:00"/>
    <x v="113"/>
    <n v="1700"/>
    <n v="9"/>
    <x v="3"/>
    <n v="966"/>
    <n v="1"/>
    <n v="310"/>
    <s v="BURGLARY"/>
    <s v="2004 0321 0344 1402 1607 0358 1420 1414"/>
    <n v="56"/>
    <s v="F"/>
    <s v="O"/>
    <n v="723"/>
    <s v="PRIVATE SCHOOL/PRESCHOOL"/>
    <m/>
    <m/>
    <s v="AA"/>
    <s v="Adult Arrest"/>
    <n v="310"/>
    <n v="998"/>
    <m/>
    <m/>
    <s v="13300    RIVERSIDE                    DR"/>
    <m/>
    <n v="34.157600000000002"/>
    <n v="-118.42310000000001"/>
    <n v="1"/>
    <x v="12"/>
  </r>
  <r>
    <n v="200816273"/>
    <d v="2020-11-10T00:00:00"/>
    <x v="0"/>
    <n v="116"/>
    <n v="8"/>
    <x v="12"/>
    <n v="833"/>
    <n v="2"/>
    <n v="626"/>
    <s v="INTIMATE PARTNER - SIMPLE ASSAULT"/>
    <s v="2000 1814 0408 1300"/>
    <n v="30"/>
    <s v="F"/>
    <s v="H"/>
    <n v="102"/>
    <s v="SIDEWALK"/>
    <n v="400"/>
    <s v="STRONG-ARM (HANDS, FIST, FEET OR BODILY FORCE)"/>
    <s v="AO"/>
    <s v="Adult Other"/>
    <n v="626"/>
    <m/>
    <m/>
    <m/>
    <s v="WILSHIRE                     BL"/>
    <s v="VETERAN                      AV"/>
    <n v="34.057899999999997"/>
    <n v="-118.44710000000001"/>
    <n v="0"/>
    <x v="12"/>
  </r>
  <r>
    <n v="201116657"/>
    <d v="2020-12-15T00:00:00"/>
    <x v="3"/>
    <n v="800"/>
    <n v="11"/>
    <x v="7"/>
    <n v="1102"/>
    <n v="1"/>
    <n v="510"/>
    <s v="VEHICLE - STOLEN"/>
    <m/>
    <n v="0"/>
    <m/>
    <m/>
    <n v="108"/>
    <s v="PARKING LOT"/>
    <m/>
    <m/>
    <s v="IC"/>
    <s v="Invest Cont"/>
    <n v="510"/>
    <m/>
    <m/>
    <m/>
    <s v="4900    SAN FERNANDO                 RD"/>
    <m/>
    <n v="34.1402"/>
    <n v="-118.26909999999999"/>
    <n v="0"/>
    <x v="12"/>
  </r>
  <r>
    <n v="201224858"/>
    <d v="2020-11-20T00:00:00"/>
    <x v="113"/>
    <n v="1"/>
    <n v="12"/>
    <x v="8"/>
    <n v="1259"/>
    <n v="1"/>
    <n v="230"/>
    <s v="ASSAULT WITH DEADLY WEAPON, AGGRAVATED ASSAULT"/>
    <s v="0411 1206 0553 0408"/>
    <n v="26"/>
    <s v="M"/>
    <s v="B"/>
    <n v="501"/>
    <s v="SINGLE FAMILY DWELLING"/>
    <n v="207"/>
    <s v="OTHER KNIFE"/>
    <s v="IC"/>
    <s v="Invest Cont"/>
    <n v="230"/>
    <m/>
    <m/>
    <m/>
    <s v="700 E  76TH                         ST"/>
    <m/>
    <n v="33.971200000000003"/>
    <n v="-118.26300000000001"/>
    <n v="0"/>
    <x v="12"/>
  </r>
  <r>
    <n v="200116184"/>
    <d v="2020-08-10T00:00:00"/>
    <x v="271"/>
    <n v="950"/>
    <n v="1"/>
    <x v="1"/>
    <n v="162"/>
    <n v="1"/>
    <n v="330"/>
    <s v="BURGLARY FROM VEHICLE"/>
    <s v="0344 1609 1307 1822 0329"/>
    <n v="39"/>
    <s v="M"/>
    <s v="O"/>
    <n v="108"/>
    <s v="PARKING LOT"/>
    <m/>
    <m/>
    <s v="IC"/>
    <s v="Invest Cont"/>
    <n v="330"/>
    <m/>
    <m/>
    <m/>
    <s v="800 S  OLIVE                        ST"/>
    <m/>
    <n v="34.043700000000001"/>
    <n v="-118.2582"/>
    <n v="0"/>
    <x v="12"/>
  </r>
  <r>
    <n v="201213792"/>
    <d v="2020-05-29T00:00:00"/>
    <x v="299"/>
    <n v="1020"/>
    <n v="12"/>
    <x v="8"/>
    <n v="1269"/>
    <n v="1"/>
    <n v="761"/>
    <s v="BRANDISH WEAPON"/>
    <s v="0334 0913 0603"/>
    <n v="32"/>
    <s v="M"/>
    <s v="B"/>
    <n v="502"/>
    <s v="MULTI-UNIT DWELLING (APARTMENT, DUPLEX, ETC)"/>
    <n v="114"/>
    <s v="AIR PISTOL/REVOLVER/RIFLE/BB GUN"/>
    <s v="AA"/>
    <s v="Adult Arrest"/>
    <n v="761"/>
    <n v="930"/>
    <m/>
    <m/>
    <s v="300 E  85TH                         ST"/>
    <m/>
    <n v="33.960999999999999"/>
    <n v="-118.26949999999999"/>
    <n v="1"/>
    <x v="12"/>
  </r>
  <r>
    <n v="201207694"/>
    <d v="2020-02-23T00:00:00"/>
    <x v="105"/>
    <n v="1205"/>
    <n v="12"/>
    <x v="8"/>
    <n v="1233"/>
    <n v="1"/>
    <n v="230"/>
    <s v="ASSAULT WITH DEADLY WEAPON, AGGRAVATED ASSAULT"/>
    <s v="1407 1419 1822 1402 1100 1309 0342 0216 0906 0853"/>
    <n v="0"/>
    <s v="M"/>
    <s v="B"/>
    <n v="108"/>
    <s v="PARKING LOT"/>
    <n v="109"/>
    <s v="SEMI-AUTOMATIC PISTOL"/>
    <s v="JA"/>
    <s v="Juv Arrest"/>
    <n v="230"/>
    <n v="998"/>
    <m/>
    <m/>
    <s v="1600 W  SLAUSON                      AV"/>
    <m/>
    <n v="33.989199999999997"/>
    <n v="-118.3045"/>
    <n v="1"/>
    <x v="12"/>
  </r>
  <r>
    <n v="200208611"/>
    <d v="2020-04-05T00:00:00"/>
    <x v="193"/>
    <n v="1850"/>
    <n v="2"/>
    <x v="5"/>
    <n v="231"/>
    <n v="1"/>
    <n v="236"/>
    <s v="INTIMATE PARTNER - AGGRAVATED ASSAULT"/>
    <s v="2000 0408 0400 0416 1813 0444 0913"/>
    <n v="25"/>
    <s v="F"/>
    <s v="H"/>
    <n v="502"/>
    <s v="MULTI-UNIT DWELLING (APARTMENT, DUPLEX, ETC)"/>
    <n v="400"/>
    <s v="STRONG-ARM (HANDS, FIST, FEET OR BODILY FORCE)"/>
    <s v="AO"/>
    <s v="Adult Other"/>
    <n v="236"/>
    <m/>
    <m/>
    <m/>
    <s v="200 S  RENO                         ST"/>
    <m/>
    <n v="34.069899999999997"/>
    <n v="-118.28230000000001"/>
    <n v="0"/>
    <x v="12"/>
  </r>
  <r>
    <n v="200212950"/>
    <d v="2020-07-24T00:00:00"/>
    <x v="148"/>
    <n v="630"/>
    <n v="2"/>
    <x v="5"/>
    <n v="245"/>
    <n v="2"/>
    <n v="626"/>
    <s v="INTIMATE PARTNER - SIMPLE ASSAULT"/>
    <s v="0913 1813 2000 0416 1222 2007 0448 1300"/>
    <n v="20"/>
    <s v="M"/>
    <s v="B"/>
    <n v="101"/>
    <s v="STREET"/>
    <n v="400"/>
    <s v="STRONG-ARM (HANDS, FIST, FEET OR BODILY FORCE)"/>
    <s v="AO"/>
    <s v="Adult Other"/>
    <n v="626"/>
    <m/>
    <m/>
    <m/>
    <s v="2400    WILSHIRE                     BL"/>
    <m/>
    <n v="34.059699999999999"/>
    <n v="-118.2795"/>
    <n v="0"/>
    <x v="12"/>
  </r>
  <r>
    <n v="201105778"/>
    <d v="2020-02-10T00:00:00"/>
    <x v="199"/>
    <n v="2000"/>
    <n v="11"/>
    <x v="7"/>
    <n v="1184"/>
    <n v="1"/>
    <n v="330"/>
    <s v="BURGLARY FROM VEHICLE"/>
    <s v="1307 0344 0358"/>
    <n v="34"/>
    <s v="M"/>
    <s v="W"/>
    <n v="101"/>
    <s v="STREET"/>
    <n v="500"/>
    <s v="UNKNOWN WEAPON/OTHER WEAPON"/>
    <s v="IC"/>
    <s v="Invest Cont"/>
    <n v="330"/>
    <m/>
    <m/>
    <m/>
    <s v="1500    EWING                        ST"/>
    <m/>
    <n v="34.087000000000003"/>
    <n v="-118.2483"/>
    <n v="0"/>
    <x v="12"/>
  </r>
  <r>
    <n v="201226259"/>
    <d v="2020-12-12T00:00:00"/>
    <x v="341"/>
    <n v="50"/>
    <n v="12"/>
    <x v="8"/>
    <n v="1213"/>
    <n v="1"/>
    <n v="251"/>
    <s v="SHOTS FIRED AT INHABITED DWELLING"/>
    <s v="1100 0913 1309 0309 0329 1307 0421 0319 0302 0450"/>
    <n v="51"/>
    <s v="M"/>
    <s v="B"/>
    <n v="509"/>
    <s v="MOBILE HOME/TRAILERS/CONSTRUCTION TRAILERS/RV'S/MOTORHOME"/>
    <n v="106"/>
    <s v="UNKNOWN FIREARM"/>
    <s v="IC"/>
    <s v="Invest Cont"/>
    <n v="251"/>
    <m/>
    <m/>
    <m/>
    <s v="1900 W  54TH                         ST"/>
    <m/>
    <n v="33.993200000000002"/>
    <n v="-118.3117"/>
    <n v="0"/>
    <x v="12"/>
  </r>
  <r>
    <n v="201207823"/>
    <d v="2020-02-25T00:00:00"/>
    <x v="309"/>
    <n v="1805"/>
    <n v="12"/>
    <x v="8"/>
    <n v="1248"/>
    <n v="1"/>
    <n v="510"/>
    <s v="VEHICLE - STOLEN"/>
    <m/>
    <n v="0"/>
    <m/>
    <m/>
    <n v="101"/>
    <s v="STREET"/>
    <m/>
    <m/>
    <s v="IC"/>
    <s v="Invest Cont"/>
    <n v="510"/>
    <m/>
    <m/>
    <m/>
    <s v="6400 S  VERMONT                      AV"/>
    <m/>
    <n v="33.981000000000002"/>
    <n v="-118.2914"/>
    <n v="0"/>
    <x v="12"/>
  </r>
  <r>
    <n v="201112082"/>
    <d v="2020-08-01T00:00:00"/>
    <x v="266"/>
    <n v="2050"/>
    <n v="11"/>
    <x v="7"/>
    <n v="1148"/>
    <n v="1"/>
    <n v="230"/>
    <s v="ASSAULT WITH DEADLY WEAPON, AGGRAVATED ASSAULT"/>
    <s v="1309 1310 0400 0421 1822"/>
    <n v="21"/>
    <s v="F"/>
    <s v="H"/>
    <n v="108"/>
    <s v="PARKING LOT"/>
    <n v="307"/>
    <s v="VEHICLE"/>
    <s v="IC"/>
    <s v="Invest Cont"/>
    <n v="230"/>
    <m/>
    <m/>
    <m/>
    <s v="4400 N  FIGUEROA                     ST"/>
    <m/>
    <n v="34.095399999999998"/>
    <n v="-118.20780000000001"/>
    <n v="0"/>
    <x v="12"/>
  </r>
  <r>
    <n v="200614941"/>
    <d v="2020-09-04T00:00:00"/>
    <x v="154"/>
    <n v="1755"/>
    <n v="6"/>
    <x v="9"/>
    <n v="636"/>
    <n v="2"/>
    <n v="850"/>
    <s v="INDECENT EXPOSURE"/>
    <s v="1822 0529"/>
    <n v="24"/>
    <s v="M"/>
    <s v="W"/>
    <n v="101"/>
    <s v="STREET"/>
    <n v="400"/>
    <s v="STRONG-ARM (HANDS, FIST, FEET OR BODILY FORCE)"/>
    <s v="AA"/>
    <s v="Adult Arrest"/>
    <n v="850"/>
    <m/>
    <m/>
    <m/>
    <s v="CHEROKEE"/>
    <s v="YUCCA"/>
    <n v="34.103200000000001"/>
    <n v="-118.3348"/>
    <n v="1"/>
    <x v="12"/>
  </r>
  <r>
    <n v="201307776"/>
    <d v="2020-03-08T00:00:00"/>
    <x v="330"/>
    <n v="2115"/>
    <n v="13"/>
    <x v="6"/>
    <n v="1372"/>
    <n v="1"/>
    <n v="330"/>
    <s v="BURGLARY FROM VEHICLE"/>
    <s v="1300 0344 0329 1307"/>
    <n v="38"/>
    <s v="M"/>
    <s v="H"/>
    <n v="101"/>
    <s v="STREET"/>
    <m/>
    <m/>
    <s v="IC"/>
    <s v="Invest Cont"/>
    <n v="330"/>
    <m/>
    <m/>
    <m/>
    <s v="300 E  52ND                         ST"/>
    <m/>
    <n v="33.9953"/>
    <n v="-118.2701"/>
    <n v="0"/>
    <x v="12"/>
  </r>
  <r>
    <n v="200816614"/>
    <d v="2020-11-18T00:00:00"/>
    <x v="278"/>
    <n v="1610"/>
    <n v="8"/>
    <x v="12"/>
    <n v="882"/>
    <n v="2"/>
    <n v="625"/>
    <s v="OTHER ASSAULT"/>
    <s v="0356 0400 0416 1822"/>
    <n v="26"/>
    <s v="F"/>
    <s v="H"/>
    <n v="108"/>
    <s v="PARKING LOT"/>
    <n v="400"/>
    <s v="STRONG-ARM (HANDS, FIST, FEET OR BODILY FORCE)"/>
    <s v="IC"/>
    <s v="Invest Cont"/>
    <n v="625"/>
    <m/>
    <m/>
    <m/>
    <s v="2000    SAWTELLE                     BL"/>
    <m/>
    <n v="34.0396"/>
    <n v="-118.4425"/>
    <n v="0"/>
    <x v="12"/>
  </r>
  <r>
    <n v="200111176"/>
    <d v="2020-04-30T00:00:00"/>
    <x v="96"/>
    <n v="230"/>
    <n v="1"/>
    <x v="1"/>
    <n v="182"/>
    <n v="1"/>
    <n v="330"/>
    <s v="BURGLARY FROM VEHICLE"/>
    <s v="1822 0329 1609 1307 0344"/>
    <n v="27"/>
    <s v="M"/>
    <s v="B"/>
    <n v="108"/>
    <s v="PARKING LOT"/>
    <m/>
    <m/>
    <s v="IC"/>
    <s v="Invest Cont"/>
    <n v="330"/>
    <m/>
    <m/>
    <m/>
    <s v="1200 S  GRAND                        AV"/>
    <m/>
    <n v="34.040199999999999"/>
    <n v="-118.2633"/>
    <n v="0"/>
    <x v="12"/>
  </r>
  <r>
    <n v="200205024"/>
    <d v="2020-01-22T00:00:00"/>
    <x v="202"/>
    <n v="1500"/>
    <n v="2"/>
    <x v="5"/>
    <n v="245"/>
    <n v="1"/>
    <n v="330"/>
    <s v="BURGLARY FROM VEHICLE"/>
    <s v="0329 0344 1609 1307"/>
    <n v="42"/>
    <s v="M"/>
    <s v="B"/>
    <n v="102"/>
    <s v="SIDEWALK"/>
    <m/>
    <m/>
    <s v="IC"/>
    <s v="Invest Cont"/>
    <n v="330"/>
    <m/>
    <m/>
    <m/>
    <s v="GRAND VIEW                   AV"/>
    <s v="OCEAN VIEW                   AV"/>
    <n v="34.062899999999999"/>
    <n v="-118.2754"/>
    <n v="0"/>
    <x v="12"/>
  </r>
  <r>
    <n v="201013896"/>
    <d v="2020-10-09T00:00:00"/>
    <x v="163"/>
    <n v="1000"/>
    <n v="10"/>
    <x v="11"/>
    <n v="1003"/>
    <n v="1"/>
    <n v="440"/>
    <s v="THEFT PLAIN - PETTY ($950 &amp; UNDER)"/>
    <s v="1202 1822 1268 0344"/>
    <n v="71"/>
    <s v="F"/>
    <s v="B"/>
    <n v="502"/>
    <s v="MULTI-UNIT DWELLING (APARTMENT, DUPLEX, ETC)"/>
    <m/>
    <m/>
    <s v="IC"/>
    <s v="Invest Cont"/>
    <n v="440"/>
    <m/>
    <m/>
    <m/>
    <s v="7700    RESEDA                       BL"/>
    <m/>
    <n v="34.214799999999997"/>
    <n v="-118.54040000000001"/>
    <n v="0"/>
    <x v="12"/>
  </r>
  <r>
    <n v="200211869"/>
    <d v="2020-06-27T00:00:00"/>
    <x v="37"/>
    <n v="1910"/>
    <n v="2"/>
    <x v="5"/>
    <n v="233"/>
    <n v="2"/>
    <n v="624"/>
    <s v="BATTERY - SIMPLE ASSAULT"/>
    <s v="0913 1810 0448"/>
    <n v="35"/>
    <s v="M"/>
    <s v="W"/>
    <n v="501"/>
    <s v="SINGLE FAMILY DWELLING"/>
    <n v="400"/>
    <s v="STRONG-ARM (HANDS, FIST, FEET OR BODILY FORCE)"/>
    <s v="AO"/>
    <s v="Adult Other"/>
    <n v="624"/>
    <m/>
    <m/>
    <m/>
    <s v="200 N  BENTON                       WY"/>
    <m/>
    <n v="34.071300000000001"/>
    <n v="-118.27670000000001"/>
    <n v="0"/>
    <x v="12"/>
  </r>
  <r>
    <n v="201208112"/>
    <d v="2020-02-28T00:00:00"/>
    <x v="72"/>
    <n v="1445"/>
    <n v="12"/>
    <x v="8"/>
    <n v="1203"/>
    <n v="1"/>
    <n v="230"/>
    <s v="ASSAULT WITH DEADLY WEAPON, AGGRAVATED ASSAULT"/>
    <s v="1822 2004 1402 0356 0416 0445 0359 0446"/>
    <n v="32"/>
    <s v="F"/>
    <s v="H"/>
    <n v="101"/>
    <s v="STREET"/>
    <n v="400"/>
    <s v="STRONG-ARM (HANDS, FIST, FEET OR BODILY FORCE)"/>
    <s v="AO"/>
    <s v="Adult Other"/>
    <n v="230"/>
    <m/>
    <m/>
    <m/>
    <s v="DENKER                       AV"/>
    <s v="51ST                         ST"/>
    <n v="33.996899999999997"/>
    <n v="-118.30459999999999"/>
    <n v="0"/>
    <x v="12"/>
  </r>
  <r>
    <n v="200510728"/>
    <d v="2020-06-16T00:00:00"/>
    <x v="123"/>
    <n v="1805"/>
    <n v="5"/>
    <x v="10"/>
    <n v="517"/>
    <n v="1"/>
    <n v="330"/>
    <s v="BURGLARY FROM VEHICLE"/>
    <s v="0344 0385 1300"/>
    <n v="42"/>
    <s v="F"/>
    <s v="H"/>
    <n v="502"/>
    <s v="MULTI-UNIT DWELLING (APARTMENT, DUPLEX, ETC)"/>
    <m/>
    <m/>
    <s v="IC"/>
    <s v="Invest Cont"/>
    <n v="330"/>
    <m/>
    <m/>
    <m/>
    <s v="HYATT                        AV"/>
    <s v="YOUNG                        ST"/>
    <n v="33.786799999999999"/>
    <n v="-118.2542"/>
    <n v="0"/>
    <x v="12"/>
  </r>
  <r>
    <n v="201208875"/>
    <d v="2020-03-10T00:00:00"/>
    <x v="305"/>
    <n v="1200"/>
    <n v="12"/>
    <x v="8"/>
    <n v="1256"/>
    <n v="2"/>
    <n v="745"/>
    <s v="VANDALISM - MISDEAMEANOR ($399 OR UNDER)"/>
    <s v="0329 1822 1202"/>
    <n v="70"/>
    <s v="F"/>
    <s v="B"/>
    <n v="119"/>
    <s v="PORCH, RESIDENTIAL"/>
    <m/>
    <m/>
    <s v="IC"/>
    <s v="Invest Cont"/>
    <n v="745"/>
    <m/>
    <m/>
    <m/>
    <s v="800 W  74TH                         ST"/>
    <m/>
    <n v="33.972700000000003"/>
    <n v="-118.2871"/>
    <n v="0"/>
    <x v="12"/>
  </r>
  <r>
    <n v="200210996"/>
    <d v="2020-06-05T00:00:00"/>
    <x v="150"/>
    <n v="400"/>
    <n v="2"/>
    <x v="5"/>
    <n v="203"/>
    <n v="2"/>
    <n v="626"/>
    <s v="INTIMATE PARTNER - SIMPLE ASSAULT"/>
    <s v="2002 1206 0419 0444 0416 2000 1813 0401 0913"/>
    <n v="30"/>
    <s v="F"/>
    <s v="W"/>
    <n v="502"/>
    <s v="MULTI-UNIT DWELLING (APARTMENT, DUPLEX, ETC)"/>
    <n v="400"/>
    <s v="STRONG-ARM (HANDS, FIST, FEET OR BODILY FORCE)"/>
    <s v="AA"/>
    <s v="Adult Arrest"/>
    <n v="626"/>
    <m/>
    <m/>
    <m/>
    <s v="4000 W  MELROSE                      AV"/>
    <m/>
    <n v="34.085099999999997"/>
    <n v="-118.2881"/>
    <n v="1"/>
    <x v="12"/>
  </r>
  <r>
    <n v="200911433"/>
    <d v="2020-06-23T00:00:00"/>
    <x v="339"/>
    <n v="1700"/>
    <n v="9"/>
    <x v="3"/>
    <n v="939"/>
    <n v="1"/>
    <n v="510"/>
    <s v="VEHICLE - STOLEN"/>
    <m/>
    <n v="0"/>
    <m/>
    <m/>
    <n v="101"/>
    <s v="STREET"/>
    <m/>
    <m/>
    <s v="IC"/>
    <s v="Invest Cont"/>
    <n v="510"/>
    <m/>
    <m/>
    <m/>
    <s v="FULTON"/>
    <s v="SYLVAN"/>
    <n v="34.184899999999999"/>
    <n v="-118.4225"/>
    <n v="0"/>
    <x v="12"/>
  </r>
  <r>
    <n v="200308758"/>
    <d v="2020-03-18T00:00:00"/>
    <x v="104"/>
    <n v="1600"/>
    <n v="3"/>
    <x v="2"/>
    <n v="337"/>
    <n v="1"/>
    <n v="230"/>
    <s v="ASSAULT WITH DEADLY WEAPON, AGGRAVATED ASSAULT"/>
    <s v="0334 0342 0432 1252 1402 1419 2021 1822"/>
    <n v="42"/>
    <s v="M"/>
    <s v="H"/>
    <n v="101"/>
    <s v="STREET"/>
    <n v="200"/>
    <s v="KNIFE WITH BLADE 6INCHES OR LESS"/>
    <s v="AA"/>
    <s v="Adult Arrest"/>
    <n v="230"/>
    <n v="761"/>
    <m/>
    <m/>
    <s v="NORMANDIE                    AV"/>
    <s v="30TH                         ST"/>
    <n v="34.027299999999997"/>
    <n v="-118.3002"/>
    <n v="1"/>
    <x v="12"/>
  </r>
  <r>
    <n v="200211782"/>
    <d v="2020-06-25T00:00:00"/>
    <x v="10"/>
    <n v="600"/>
    <n v="2"/>
    <x v="5"/>
    <n v="257"/>
    <n v="1"/>
    <n v="230"/>
    <s v="ASSAULT WITH DEADLY WEAPON, AGGRAVATED ASSAULT"/>
    <s v="0602 1402 1206 0561 0334 0411 0913"/>
    <n v="56"/>
    <s v="F"/>
    <s v="B"/>
    <n v="502"/>
    <s v="MULTI-UNIT DWELLING (APARTMENT, DUPLEX, ETC)"/>
    <n v="200"/>
    <s v="KNIFE WITH BLADE 6INCHES OR LESS"/>
    <s v="AO"/>
    <s v="Adult Other"/>
    <n v="230"/>
    <n v="998"/>
    <m/>
    <m/>
    <s v="1300    INGRAHAM                     ST"/>
    <m/>
    <n v="34.053100000000001"/>
    <n v="-118.2672"/>
    <n v="0"/>
    <x v="12"/>
  </r>
  <r>
    <n v="201109308"/>
    <d v="2020-05-13T00:00:00"/>
    <x v="78"/>
    <n v="1200"/>
    <n v="11"/>
    <x v="7"/>
    <n v="1101"/>
    <n v="2"/>
    <n v="354"/>
    <s v="THEFT OF IDENTITY"/>
    <s v="0930 1822 1300"/>
    <n v="32"/>
    <s v="F"/>
    <s v="A"/>
    <n v="109"/>
    <s v="PARK/PLAYGROUND"/>
    <m/>
    <m/>
    <s v="IC"/>
    <s v="Invest Cont"/>
    <n v="354"/>
    <m/>
    <m/>
    <m/>
    <s v="4700    CRYSTAL SPRINGS              DR"/>
    <m/>
    <n v="34.151600000000002"/>
    <n v="-118.2859"/>
    <n v="0"/>
    <x v="12"/>
  </r>
  <r>
    <n v="200210945"/>
    <d v="2020-06-03T00:00:00"/>
    <x v="282"/>
    <n v="1730"/>
    <n v="2"/>
    <x v="5"/>
    <n v="205"/>
    <n v="2"/>
    <n v="624"/>
    <s v="BATTERY - SIMPLE ASSAULT"/>
    <s v="0361 0400 0444 0913"/>
    <n v="59"/>
    <s v="M"/>
    <s v="H"/>
    <n v="502"/>
    <s v="MULTI-UNIT DWELLING (APARTMENT, DUPLEX, ETC)"/>
    <n v="400"/>
    <s v="STRONG-ARM (HANDS, FIST, FEET OR BODILY FORCE)"/>
    <s v="AO"/>
    <s v="Adult Other"/>
    <n v="624"/>
    <m/>
    <m/>
    <m/>
    <s v="900 N  VENDOME                      ST"/>
    <m/>
    <n v="34.082299999999996"/>
    <n v="-118.27549999999999"/>
    <n v="0"/>
    <x v="12"/>
  </r>
  <r>
    <n v="201209638"/>
    <d v="2020-03-23T00:00:00"/>
    <x v="127"/>
    <n v="2250"/>
    <n v="12"/>
    <x v="8"/>
    <n v="1273"/>
    <n v="1"/>
    <n v="330"/>
    <s v="BURGLARY FROM VEHICLE"/>
    <s v="1307 1609 0329"/>
    <n v="59"/>
    <s v="F"/>
    <s v="H"/>
    <n v="101"/>
    <s v="STREET"/>
    <m/>
    <m/>
    <s v="IC"/>
    <s v="Invest Cont"/>
    <n v="330"/>
    <m/>
    <m/>
    <m/>
    <s v="1600 W  89TH                         ST"/>
    <m/>
    <n v="33.956400000000002"/>
    <n v="-118.3047"/>
    <n v="0"/>
    <x v="12"/>
  </r>
  <r>
    <n v="200706832"/>
    <d v="2020-03-01T00:00:00"/>
    <x v="0"/>
    <n v="2045"/>
    <n v="7"/>
    <x v="0"/>
    <n v="713"/>
    <n v="1"/>
    <n v="220"/>
    <s v="ATTEMPTED ROBBERY"/>
    <s v="0334 0337"/>
    <n v="30"/>
    <s v="M"/>
    <s v="W"/>
    <n v="102"/>
    <s v="SIDEWALK"/>
    <n v="201"/>
    <s v="KNIFE WITH BLADE OVER 6 INCHES IN LENGTH"/>
    <s v="IC"/>
    <s v="Invest Cont"/>
    <n v="220"/>
    <m/>
    <m/>
    <m/>
    <s v="300 N  SIERRA BONITA                AV"/>
    <m/>
    <n v="34.0762"/>
    <n v="-118.35429999999999"/>
    <n v="0"/>
    <x v="12"/>
  </r>
  <r>
    <n v="200618664"/>
    <d v="2020-11-30T00:00:00"/>
    <x v="18"/>
    <n v="1930"/>
    <n v="6"/>
    <x v="9"/>
    <n v="668"/>
    <n v="1"/>
    <n v="480"/>
    <s v="BIKE - STOLEN"/>
    <s v="0344 1822 2032"/>
    <n v="29"/>
    <s v="F"/>
    <s v="A"/>
    <n v="406"/>
    <s v="OTHER STORE"/>
    <m/>
    <m/>
    <s v="IC"/>
    <s v="Invest Cont"/>
    <n v="480"/>
    <m/>
    <m/>
    <m/>
    <s v="5500 W  SUNSET                       BL"/>
    <m/>
    <n v="34.098100000000002"/>
    <n v="-118.3103"/>
    <n v="0"/>
    <x v="12"/>
  </r>
  <r>
    <n v="200415959"/>
    <d v="2020-12-15T00:00:00"/>
    <x v="300"/>
    <n v="300"/>
    <n v="4"/>
    <x v="4"/>
    <n v="466"/>
    <n v="2"/>
    <n v="888"/>
    <s v="TRESPASSING"/>
    <n v="2004"/>
    <n v="0"/>
    <s v="X"/>
    <s v="X"/>
    <n v="502"/>
    <s v="MULTI-UNIT DWELLING (APARTMENT, DUPLEX, ETC)"/>
    <m/>
    <m/>
    <s v="IC"/>
    <s v="Invest Cont"/>
    <n v="888"/>
    <m/>
    <m/>
    <m/>
    <s v="2600    PENNSYLVANIA                 AV"/>
    <m/>
    <n v="34.042900000000003"/>
    <n v="-118.2056"/>
    <n v="0"/>
    <x v="12"/>
  </r>
  <r>
    <n v="200318772"/>
    <d v="2020-10-12T00:00:00"/>
    <x v="276"/>
    <n v="540"/>
    <n v="3"/>
    <x v="2"/>
    <n v="325"/>
    <n v="2"/>
    <n v="740"/>
    <s v="VANDALISM - FELONY ($400 &amp; OVER, ALL CHURCH VANDALISMS)"/>
    <s v="0329 1822"/>
    <n v="35"/>
    <s v="M"/>
    <s v="H"/>
    <n v="502"/>
    <s v="MULTI-UNIT DWELLING (APARTMENT, DUPLEX, ETC)"/>
    <m/>
    <m/>
    <s v="IC"/>
    <s v="Invest Cont"/>
    <n v="740"/>
    <m/>
    <m/>
    <m/>
    <s v="1500 W  28TH                         ST"/>
    <m/>
    <n v="34.029600000000002"/>
    <n v="-118.2937"/>
    <n v="0"/>
    <x v="12"/>
  </r>
  <r>
    <n v="200914540"/>
    <d v="2020-09-10T00:00:00"/>
    <x v="4"/>
    <n v="1800"/>
    <n v="9"/>
    <x v="3"/>
    <n v="952"/>
    <n v="1"/>
    <n v="330"/>
    <s v="BURGLARY FROM VEHICLE"/>
    <s v="1307 0358 1300 0344"/>
    <n v="51"/>
    <s v="M"/>
    <s v="H"/>
    <n v="101"/>
    <s v="STREET"/>
    <m/>
    <m/>
    <s v="IC"/>
    <s v="Invest Cont"/>
    <n v="330"/>
    <m/>
    <m/>
    <m/>
    <s v="14500    MARGATE                      ST"/>
    <m/>
    <n v="34.167499999999997"/>
    <n v="-118.4487"/>
    <n v="0"/>
    <x v="12"/>
  </r>
  <r>
    <n v="201113456"/>
    <d v="2020-09-10T00:00:00"/>
    <x v="238"/>
    <n v="730"/>
    <n v="11"/>
    <x v="7"/>
    <n v="1139"/>
    <n v="2"/>
    <n v="354"/>
    <s v="THEFT OF IDENTITY"/>
    <s v="0930 1822"/>
    <n v="29"/>
    <s v="M"/>
    <s v="W"/>
    <n v="501"/>
    <s v="SINGLE FAMILY DWELLING"/>
    <m/>
    <m/>
    <s v="IC"/>
    <s v="Invest Cont"/>
    <n v="354"/>
    <m/>
    <m/>
    <m/>
    <s v="300 S  AVENUE 60"/>
    <m/>
    <n v="34.108199999999997"/>
    <n v="-118.1865"/>
    <n v="0"/>
    <x v="12"/>
  </r>
  <r>
    <n v="200811242"/>
    <d v="2020-06-28T00:00:00"/>
    <x v="50"/>
    <n v="510"/>
    <n v="8"/>
    <x v="12"/>
    <n v="817"/>
    <n v="2"/>
    <n v="624"/>
    <s v="BATTERY - SIMPLE ASSAULT"/>
    <s v="0416 1300"/>
    <n v="25"/>
    <s v="M"/>
    <s v="B"/>
    <n v="203"/>
    <s v="OTHER BUSINESS"/>
    <n v="400"/>
    <s v="STRONG-ARM (HANDS, FIST, FEET OR BODILY FORCE)"/>
    <s v="IC"/>
    <s v="Invest Cont"/>
    <n v="624"/>
    <m/>
    <m/>
    <m/>
    <s v="1000    TIVERTON                     AV"/>
    <m/>
    <n v="34.060400000000001"/>
    <n v="-118.4432"/>
    <n v="0"/>
    <x v="12"/>
  </r>
  <r>
    <n v="201221406"/>
    <d v="2020-09-25T00:00:00"/>
    <x v="16"/>
    <n v="2200"/>
    <n v="12"/>
    <x v="8"/>
    <n v="1267"/>
    <n v="1"/>
    <n v="230"/>
    <s v="ASSAULT WITH DEADLY WEAPON, AGGRAVATED ASSAULT"/>
    <s v="1100 1822 0430 1309 1313 0329 1402 1407 0906"/>
    <n v="29"/>
    <s v="M"/>
    <s v="B"/>
    <n v="501"/>
    <s v="SINGLE FAMILY DWELLING"/>
    <n v="102"/>
    <s v="HAND GUN"/>
    <s v="IC"/>
    <s v="Invest Cont"/>
    <n v="230"/>
    <n v="998"/>
    <m/>
    <m/>
    <s v="900 W  84TH                         ST"/>
    <m/>
    <n v="33.962400000000002"/>
    <n v="-118.28830000000001"/>
    <n v="0"/>
    <x v="12"/>
  </r>
  <r>
    <n v="200618047"/>
    <d v="2020-11-15T00:00:00"/>
    <x v="48"/>
    <n v="1730"/>
    <n v="6"/>
    <x v="9"/>
    <n v="668"/>
    <n v="2"/>
    <n v="624"/>
    <s v="BATTERY - SIMPLE ASSAULT"/>
    <s v="0342 0400 0416 0417 0429 1822"/>
    <n v="51"/>
    <s v="M"/>
    <s v="W"/>
    <n v="102"/>
    <s v="SIDEWALK"/>
    <n v="400"/>
    <s v="STRONG-ARM (HANDS, FIST, FEET OR BODILY FORCE)"/>
    <s v="IC"/>
    <s v="Invest Cont"/>
    <n v="624"/>
    <m/>
    <m/>
    <m/>
    <s v="1300 N  WESTERN                      AV"/>
    <m/>
    <n v="34.0944"/>
    <n v="-118.3125"/>
    <n v="0"/>
    <x v="12"/>
  </r>
  <r>
    <n v="201224006"/>
    <d v="2020-11-04T00:00:00"/>
    <x v="312"/>
    <n v="2345"/>
    <n v="12"/>
    <x v="8"/>
    <n v="1269"/>
    <n v="2"/>
    <n v="740"/>
    <s v="VANDALISM - FELONY ($400 &amp; OVER, ALL CHURCH VANDALISMS)"/>
    <n v="329"/>
    <n v="0"/>
    <s v="X"/>
    <s v="X"/>
    <n v="210"/>
    <s v="RESTAURANT/FAST FOOD"/>
    <m/>
    <m/>
    <s v="IC"/>
    <s v="Invest Cont"/>
    <n v="740"/>
    <m/>
    <m/>
    <m/>
    <s v="8500 S  CENTRAL                      AV"/>
    <m/>
    <n v="33.963799999999999"/>
    <n v="-118.2629"/>
    <n v="0"/>
    <x v="12"/>
  </r>
  <r>
    <n v="200813947"/>
    <d v="2020-09-10T00:00:00"/>
    <x v="154"/>
    <n v="1400"/>
    <n v="8"/>
    <x v="12"/>
    <n v="882"/>
    <n v="1"/>
    <n v="330"/>
    <s v="BURGLARY FROM VEHICLE"/>
    <s v="0344 0346"/>
    <n v="39"/>
    <s v="M"/>
    <s v="W"/>
    <n v="707"/>
    <s v="GARAGE/CARPORT"/>
    <m/>
    <m/>
    <s v="IC"/>
    <s v="Invest Cont"/>
    <n v="330"/>
    <m/>
    <m/>
    <m/>
    <s v="2000    BELOIT                       AV"/>
    <m/>
    <n v="34.040700000000001"/>
    <n v="-118.4419"/>
    <n v="0"/>
    <x v="12"/>
  </r>
  <r>
    <n v="200818040"/>
    <d v="2020-12-30T00:00:00"/>
    <x v="358"/>
    <n v="300"/>
    <n v="8"/>
    <x v="12"/>
    <n v="829"/>
    <n v="1"/>
    <n v="510"/>
    <s v="VEHICLE - STOLEN"/>
    <m/>
    <n v="0"/>
    <m/>
    <m/>
    <n v="101"/>
    <s v="STREET"/>
    <m/>
    <m/>
    <s v="IC"/>
    <s v="Invest Cont"/>
    <n v="510"/>
    <m/>
    <m/>
    <m/>
    <s v="1200    DEVON                        AV"/>
    <m/>
    <n v="34.066099999999999"/>
    <n v="-118.4265"/>
    <n v="0"/>
    <x v="12"/>
  </r>
  <r>
    <n v="200904313"/>
    <d v="2020-01-08T00:00:00"/>
    <x v="275"/>
    <n v="1225"/>
    <n v="9"/>
    <x v="3"/>
    <n v="964"/>
    <n v="2"/>
    <n v="625"/>
    <s v="OTHER ASSAULT"/>
    <s v="2004 1501"/>
    <n v="24"/>
    <s v="M"/>
    <s v="O"/>
    <n v="248"/>
    <s v="CELL PHONE STORE"/>
    <n v="400"/>
    <s v="STRONG-ARM (HANDS, FIST, FEET OR BODILY FORCE)"/>
    <s v="AO"/>
    <s v="Adult Other"/>
    <n v="625"/>
    <m/>
    <m/>
    <m/>
    <s v="14000    RIVERSIDE                    DR"/>
    <m/>
    <n v="34.157600000000002"/>
    <n v="-118.438"/>
    <n v="0"/>
    <x v="12"/>
  </r>
  <r>
    <n v="201206072"/>
    <d v="2020-01-29T00:00:00"/>
    <x v="356"/>
    <n v="415"/>
    <n v="12"/>
    <x v="8"/>
    <n v="1265"/>
    <n v="1"/>
    <n v="330"/>
    <s v="BURGLARY FROM VEHICLE"/>
    <s v="0344 1609 1307"/>
    <n v="30"/>
    <s v="M"/>
    <s v="B"/>
    <n v="501"/>
    <s v="SINGLE FAMILY DWELLING"/>
    <m/>
    <m/>
    <s v="IC"/>
    <s v="Invest Cont"/>
    <n v="330"/>
    <m/>
    <m/>
    <m/>
    <s v="1500 W  84TH                         ST"/>
    <m/>
    <n v="33.962800000000001"/>
    <n v="-118.30249999999999"/>
    <n v="0"/>
    <x v="12"/>
  </r>
  <r>
    <n v="200313771"/>
    <d v="2020-07-06T00:00:00"/>
    <x v="298"/>
    <n v="1530"/>
    <n v="3"/>
    <x v="2"/>
    <n v="395"/>
    <n v="2"/>
    <n v="740"/>
    <s v="VANDALISM - FELONY ($400 &amp; OVER, ALL CHURCH VANDALISMS)"/>
    <s v="0329 1822 2004 1202"/>
    <n v="60"/>
    <s v="M"/>
    <s v="B"/>
    <n v="122"/>
    <s v="VEHICLE, PASSENGER/TRUCK"/>
    <m/>
    <m/>
    <s v="IC"/>
    <s v="Invest Cont"/>
    <n v="740"/>
    <m/>
    <m/>
    <m/>
    <s v="41ST"/>
    <s v="WESTERN"/>
    <n v="34.008099999999999"/>
    <n v="-118.30889999999999"/>
    <n v="0"/>
    <x v="12"/>
  </r>
  <r>
    <n v="201222571"/>
    <d v="2020-10-13T00:00:00"/>
    <x v="106"/>
    <n v="1200"/>
    <n v="12"/>
    <x v="8"/>
    <n v="1213"/>
    <n v="2"/>
    <n v="740"/>
    <s v="VANDALISM - FELONY ($400 &amp; OVER, ALL CHURCH VANDALISMS)"/>
    <s v="0329 1300"/>
    <n v="51"/>
    <s v="M"/>
    <s v="H"/>
    <n v="101"/>
    <s v="STREET"/>
    <m/>
    <m/>
    <s v="IC"/>
    <s v="Invest Cont"/>
    <n v="740"/>
    <m/>
    <m/>
    <m/>
    <s v="1700 W  58TH                         ST"/>
    <m/>
    <n v="33.989699999999999"/>
    <n v="-118.30710000000001"/>
    <n v="0"/>
    <x v="12"/>
  </r>
  <r>
    <n v="200508245"/>
    <d v="2020-04-14T00:00:00"/>
    <x v="213"/>
    <n v="430"/>
    <n v="5"/>
    <x v="10"/>
    <n v="511"/>
    <n v="1"/>
    <n v="510"/>
    <s v="VEHICLE - STOLEN"/>
    <m/>
    <n v="0"/>
    <m/>
    <m/>
    <n v="101"/>
    <s v="STREET"/>
    <m/>
    <m/>
    <s v="IC"/>
    <s v="Invest Cont"/>
    <n v="510"/>
    <m/>
    <m/>
    <m/>
    <s v="1600 W  254TH                        ST"/>
    <m/>
    <n v="33.793799999999997"/>
    <n v="-118.3043"/>
    <n v="0"/>
    <x v="12"/>
  </r>
  <r>
    <n v="201217477"/>
    <d v="2020-07-30T00:00:00"/>
    <x v="8"/>
    <n v="1410"/>
    <n v="12"/>
    <x v="8"/>
    <n v="1267"/>
    <n v="1"/>
    <n v="220"/>
    <s v="ATTEMPTED ROBBERY"/>
    <s v="1202 1822 0342 0370 0416 0429 0400"/>
    <n v="73"/>
    <s v="M"/>
    <s v="H"/>
    <n v="101"/>
    <s v="STREET"/>
    <n v="400"/>
    <s v="STRONG-ARM (HANDS, FIST, FEET OR BODILY FORCE)"/>
    <s v="IC"/>
    <s v="Invest Cont"/>
    <n v="220"/>
    <m/>
    <m/>
    <m/>
    <s v="MANCHESTER                   AV"/>
    <s v="FIGUEROA                     ST"/>
    <n v="33.960099999999997"/>
    <n v="-118.28270000000001"/>
    <n v="0"/>
    <x v="12"/>
  </r>
  <r>
    <n v="200717248"/>
    <d v="2020-12-18T00:00:00"/>
    <x v="355"/>
    <n v="2300"/>
    <n v="7"/>
    <x v="0"/>
    <n v="701"/>
    <n v="1"/>
    <n v="310"/>
    <s v="BURGLARY"/>
    <s v="0344 1606 1300"/>
    <n v="23"/>
    <s v="F"/>
    <s v="A"/>
    <n v="707"/>
    <s v="GARAGE/CARPORT"/>
    <m/>
    <m/>
    <s v="IC"/>
    <s v="Invest Cont"/>
    <n v="310"/>
    <m/>
    <m/>
    <m/>
    <s v="700 N  SWEETZER                     AV"/>
    <m/>
    <n v="34.0837"/>
    <n v="-118.3703"/>
    <n v="0"/>
    <x v="12"/>
  </r>
  <r>
    <n v="201104917"/>
    <d v="2020-01-22T00:00:00"/>
    <x v="202"/>
    <n v="1536"/>
    <n v="11"/>
    <x v="7"/>
    <n v="1133"/>
    <n v="1"/>
    <n v="440"/>
    <s v="THEFT PLAIN - PETTY ($950 &amp; UNDER)"/>
    <s v="0344 0394"/>
    <n v="48"/>
    <s v="M"/>
    <s v="W"/>
    <n v="119"/>
    <s v="PORCH, RESIDENTIAL"/>
    <m/>
    <m/>
    <s v="IC"/>
    <s v="Invest Cont"/>
    <n v="440"/>
    <m/>
    <m/>
    <m/>
    <s v="3300    TYBURN                       ST"/>
    <m/>
    <n v="34.116599999999998"/>
    <n v="-118.25700000000001"/>
    <n v="0"/>
    <x v="12"/>
  </r>
  <r>
    <n v="200106996"/>
    <d v="2020-02-13T00:00:00"/>
    <x v="320"/>
    <n v="2000"/>
    <n v="1"/>
    <x v="1"/>
    <n v="163"/>
    <n v="1"/>
    <n v="210"/>
    <s v="ROBBERY"/>
    <s v="1822 1316 0444 0947 0916"/>
    <n v="41"/>
    <s v="M"/>
    <s v="H"/>
    <n v="101"/>
    <s v="STREET"/>
    <n v="400"/>
    <s v="STRONG-ARM (HANDS, FIST, FEET OR BODILY FORCE)"/>
    <s v="AO"/>
    <s v="Adult Other"/>
    <n v="210"/>
    <n v="510"/>
    <m/>
    <m/>
    <s v="700 S  BROADWAY"/>
    <m/>
    <n v="34.045200000000001"/>
    <n v="-118.2534"/>
    <n v="0"/>
    <x v="12"/>
  </r>
  <r>
    <n v="200508943"/>
    <d v="2020-05-02T00:00:00"/>
    <x v="5"/>
    <n v="930"/>
    <n v="5"/>
    <x v="10"/>
    <n v="565"/>
    <n v="2"/>
    <n v="624"/>
    <s v="BATTERY - SIMPLE ASSAULT"/>
    <s v="1202 0913 0602 0562 2002 0416 0444"/>
    <n v="60"/>
    <s v="F"/>
    <s v="W"/>
    <n v="501"/>
    <s v="SINGLE FAMILY DWELLING"/>
    <n v="400"/>
    <s v="STRONG-ARM (HANDS, FIST, FEET OR BODILY FORCE)"/>
    <s v="IC"/>
    <s v="Invest Cont"/>
    <n v="624"/>
    <m/>
    <m/>
    <m/>
    <s v="GAFFEY                       ST"/>
    <s v="9TH                          ST"/>
    <n v="0"/>
    <n v="0"/>
    <n v="0"/>
    <x v="12"/>
  </r>
  <r>
    <n v="200918123"/>
    <d v="2020-12-06T00:00:00"/>
    <x v="121"/>
    <n v="15"/>
    <n v="9"/>
    <x v="3"/>
    <n v="989"/>
    <n v="1"/>
    <n v="761"/>
    <s v="BRANDISH WEAPON"/>
    <s v="0334 1402 0913 1414 1310 2024"/>
    <n v="22"/>
    <s v="M"/>
    <s v="W"/>
    <n v="101"/>
    <s v="STREET"/>
    <n v="500"/>
    <s v="UNKNOWN WEAPON/OTHER WEAPON"/>
    <s v="AA"/>
    <s v="Adult Arrest"/>
    <n v="761"/>
    <n v="998"/>
    <m/>
    <m/>
    <s v="VENTURA CANYON"/>
    <s v="RAND"/>
    <n v="34.149299999999997"/>
    <n v="-118.4307"/>
    <n v="1"/>
    <x v="12"/>
  </r>
  <r>
    <n v="200716077"/>
    <d v="2020-11-17T00:00:00"/>
    <x v="363"/>
    <n v="930"/>
    <n v="7"/>
    <x v="0"/>
    <n v="752"/>
    <n v="1"/>
    <n v="510"/>
    <s v="VEHICLE - STOLEN"/>
    <m/>
    <n v="0"/>
    <m/>
    <m/>
    <n v="101"/>
    <s v="STREET"/>
    <m/>
    <m/>
    <s v="IC"/>
    <s v="Invest Cont"/>
    <n v="510"/>
    <m/>
    <m/>
    <m/>
    <s v="1200 S  ALFRED                       ST"/>
    <m/>
    <n v="34.054000000000002"/>
    <n v="-118.375"/>
    <n v="0"/>
    <x v="12"/>
  </r>
  <r>
    <n v="200812971"/>
    <d v="2020-08-14T00:00:00"/>
    <x v="153"/>
    <n v="1300"/>
    <n v="8"/>
    <x v="12"/>
    <n v="812"/>
    <n v="2"/>
    <n v="354"/>
    <s v="THEFT OF IDENTITY"/>
    <s v="0923 1822"/>
    <n v="68"/>
    <s v="F"/>
    <s v="O"/>
    <n v="501"/>
    <s v="SINGLE FAMILY DWELLING"/>
    <m/>
    <m/>
    <s v="IC"/>
    <s v="Invest Cont"/>
    <n v="354"/>
    <m/>
    <m/>
    <m/>
    <s v="900    TEAKWOOD                     RD"/>
    <m/>
    <n v="34.074399999999997"/>
    <n v="-118.4931"/>
    <n v="0"/>
    <x v="12"/>
  </r>
  <r>
    <n v="201114034"/>
    <d v="2020-09-26T00:00:00"/>
    <x v="272"/>
    <n v="1900"/>
    <n v="11"/>
    <x v="7"/>
    <n v="1151"/>
    <n v="2"/>
    <n v="930"/>
    <s v="CRIMINAL THREATS - NO WEAPON DISPLAYED"/>
    <s v="2004 0400 0421 0416 0417 0444 0429 1822"/>
    <n v="61"/>
    <s v="M"/>
    <s v="H"/>
    <n v="101"/>
    <s v="STREET"/>
    <n v="400"/>
    <s v="STRONG-ARM (HANDS, FIST, FEET OR BODILY FORCE)"/>
    <s v="IC"/>
    <s v="Invest Cont"/>
    <n v="930"/>
    <m/>
    <m/>
    <m/>
    <s v="HOLLYWOOD"/>
    <s v="BERENDO"/>
    <n v="34.101799999999997"/>
    <n v="-118.2945"/>
    <n v="0"/>
    <x v="12"/>
  </r>
  <r>
    <n v="201224698"/>
    <d v="2020-11-17T00:00:00"/>
    <x v="363"/>
    <n v="2330"/>
    <n v="12"/>
    <x v="8"/>
    <n v="1204"/>
    <n v="2"/>
    <n v="740"/>
    <s v="VANDALISM - FELONY ($400 &amp; OVER, ALL CHURCH VANDALISMS)"/>
    <s v="0913 0329 2002"/>
    <n v="54"/>
    <s v="F"/>
    <s v="H"/>
    <n v="501"/>
    <s v="SINGLE FAMILY DWELLING"/>
    <m/>
    <m/>
    <s v="AO"/>
    <s v="Adult Other"/>
    <n v="740"/>
    <m/>
    <m/>
    <m/>
    <s v="4700 S  NORMANDIE                    AV"/>
    <m/>
    <n v="34.000100000000003"/>
    <n v="-118.3002"/>
    <n v="0"/>
    <x v="12"/>
  </r>
  <r>
    <n v="200406715"/>
    <d v="2020-03-10T00:00:00"/>
    <x v="17"/>
    <n v="700"/>
    <n v="4"/>
    <x v="4"/>
    <n v="402"/>
    <n v="1"/>
    <n v="420"/>
    <s v="THEFT FROM MOTOR VEHICLE - PETTY ($950 &amp; UNDER)"/>
    <m/>
    <n v="0"/>
    <m/>
    <m/>
    <n v="101"/>
    <s v="STREET"/>
    <m/>
    <m/>
    <s v="AA"/>
    <s v="Adult Arrest"/>
    <n v="420"/>
    <m/>
    <m/>
    <m/>
    <s v="4100    BERENICE                     AV"/>
    <m/>
    <n v="34.089799999999997"/>
    <n v="-118.2045"/>
    <n v="1"/>
    <x v="12"/>
  </r>
  <r>
    <n v="200809966"/>
    <d v="2020-05-26T00:00:00"/>
    <x v="359"/>
    <n v="1820"/>
    <n v="8"/>
    <x v="12"/>
    <n v="887"/>
    <n v="2"/>
    <n v="740"/>
    <s v="VANDALISM - FELONY ($400 &amp; OVER, ALL CHURCH VANDALISMS)"/>
    <s v="0324 1402"/>
    <n v="48"/>
    <s v="F"/>
    <s v="W"/>
    <n v="501"/>
    <s v="SINGLE FAMILY DWELLING"/>
    <m/>
    <m/>
    <s v="AA"/>
    <s v="Adult Arrest"/>
    <n v="740"/>
    <n v="998"/>
    <m/>
    <m/>
    <s v="9600    CRESTA                       DR"/>
    <m/>
    <n v="34.046900000000001"/>
    <n v="-118.3969"/>
    <n v="1"/>
    <x v="12"/>
  </r>
  <r>
    <n v="200811186"/>
    <d v="2020-06-27T00:00:00"/>
    <x v="66"/>
    <n v="1800"/>
    <n v="8"/>
    <x v="12"/>
    <n v="806"/>
    <n v="1"/>
    <n v="310"/>
    <s v="BURGLARY"/>
    <s v="0358 1609 0344 1822 1275"/>
    <n v="0"/>
    <s v="X"/>
    <s v="X"/>
    <n v="501"/>
    <s v="SINGLE FAMILY DWELLING"/>
    <m/>
    <m/>
    <s v="AO"/>
    <s v="Adult Other"/>
    <n v="310"/>
    <m/>
    <m/>
    <m/>
    <s v="1200    ROBERTO                      LN"/>
    <m/>
    <n v="34.095999999999997"/>
    <n v="-118.4593"/>
    <n v="0"/>
    <x v="12"/>
  </r>
  <r>
    <n v="201109293"/>
    <d v="2020-05-12T00:00:00"/>
    <x v="25"/>
    <n v="700"/>
    <n v="11"/>
    <x v="7"/>
    <n v="1127"/>
    <n v="2"/>
    <n v="930"/>
    <s v="CRIMINAL THREATS - NO WEAPON DISPLAYED"/>
    <s v="0913 2000 0432 0443 1813 2029"/>
    <n v="44"/>
    <s v="F"/>
    <s v="H"/>
    <n v="501"/>
    <s v="SINGLE FAMILY DWELLING"/>
    <n v="511"/>
    <s v="VERBAL THREAT"/>
    <s v="AO"/>
    <s v="Adult Other"/>
    <n v="930"/>
    <m/>
    <m/>
    <m/>
    <s v="500    NEVA                         PL"/>
    <m/>
    <n v="34.120199999999997"/>
    <n v="-118.18689999999999"/>
    <n v="0"/>
    <x v="12"/>
  </r>
  <r>
    <n v="201115885"/>
    <d v="2020-11-19T00:00:00"/>
    <x v="365"/>
    <n v="1015"/>
    <n v="11"/>
    <x v="7"/>
    <n v="1158"/>
    <n v="1"/>
    <n v="420"/>
    <s v="THEFT FROM MOTOR VEHICLE - PETTY ($950 &amp; UNDER)"/>
    <s v="0344 1606"/>
    <n v="49"/>
    <s v="F"/>
    <s v="W"/>
    <n v="101"/>
    <s v="STREET"/>
    <m/>
    <m/>
    <s v="IC"/>
    <s v="Invest Cont"/>
    <n v="420"/>
    <m/>
    <m/>
    <m/>
    <s v="W  AVENUE 41"/>
    <s v="GLENALBYN                    DR"/>
    <n v="34.095199999999998"/>
    <n v="-118.2145"/>
    <n v="0"/>
    <x v="12"/>
  </r>
  <r>
    <n v="200716622"/>
    <d v="2020-12-01T00:00:00"/>
    <x v="18"/>
    <n v="1500"/>
    <n v="7"/>
    <x v="0"/>
    <n v="732"/>
    <n v="1"/>
    <n v="341"/>
    <s v="THEFT-GRAND ($950.01 &amp; OVER)EXCPT,GUNS,FOWL,LIVESTK,PROD"/>
    <s v="1602 1218 0344 1601"/>
    <n v="53"/>
    <s v="M"/>
    <s v="B"/>
    <n v="102"/>
    <s v="SIDEWALK"/>
    <m/>
    <m/>
    <s v="IC"/>
    <s v="Invest Cont"/>
    <n v="341"/>
    <n v="480"/>
    <m/>
    <m/>
    <s v="6600    WILSHIRE                     BL"/>
    <m/>
    <n v="34.066499999999998"/>
    <n v="-118.36620000000001"/>
    <n v="0"/>
    <x v="12"/>
  </r>
  <r>
    <n v="200304854"/>
    <d v="2020-01-15T00:00:00"/>
    <x v="258"/>
    <n v="1400"/>
    <n v="3"/>
    <x v="2"/>
    <n v="397"/>
    <n v="2"/>
    <n v="662"/>
    <s v="BUNCO, GRAND THEFT"/>
    <s v="0344 0701 0800 1202 1822"/>
    <n v="84"/>
    <s v="M"/>
    <s v="B"/>
    <n v="501"/>
    <s v="SINGLE FAMILY DWELLING"/>
    <m/>
    <m/>
    <s v="IC"/>
    <s v="Invest Cont"/>
    <n v="662"/>
    <m/>
    <m/>
    <m/>
    <s v="4300    BRIGHTON                     AV"/>
    <m/>
    <n v="34.005299999999998"/>
    <n v="-118.3013"/>
    <n v="0"/>
    <x v="12"/>
  </r>
  <r>
    <n v="200407967"/>
    <d v="2020-04-18T00:00:00"/>
    <x v="77"/>
    <n v="1200"/>
    <n v="4"/>
    <x v="4"/>
    <n v="497"/>
    <n v="1"/>
    <n v="310"/>
    <s v="BURGLARY"/>
    <n v="344"/>
    <n v="0"/>
    <s v="M"/>
    <s v="X"/>
    <n v="213"/>
    <s v="WAREHOUSE"/>
    <m/>
    <m/>
    <s v="IC"/>
    <s v="Invest Cont"/>
    <n v="310"/>
    <m/>
    <m/>
    <m/>
    <s v="3000 E  WASHINGTON                   BL"/>
    <m/>
    <n v="34.016100000000002"/>
    <n v="-118.2152"/>
    <n v="0"/>
    <x v="12"/>
  </r>
  <r>
    <n v="201208859"/>
    <d v="2020-03-10T00:00:00"/>
    <x v="305"/>
    <n v="1800"/>
    <n v="12"/>
    <x v="8"/>
    <n v="1256"/>
    <n v="1"/>
    <n v="420"/>
    <s v="THEFT FROM MOTOR VEHICLE - PETTY ($950 &amp; UNDER)"/>
    <s v="1300 0344 1822"/>
    <n v="35"/>
    <s v="M"/>
    <s v="B"/>
    <n v="101"/>
    <s v="STREET"/>
    <m/>
    <m/>
    <s v="IC"/>
    <s v="Invest Cont"/>
    <n v="420"/>
    <m/>
    <m/>
    <m/>
    <s v="7400 S  VERMONT                      AV"/>
    <m/>
    <n v="33.972700000000003"/>
    <n v="-118.2914"/>
    <n v="0"/>
    <x v="12"/>
  </r>
  <r>
    <n v="200204323"/>
    <d v="2020-01-07T00:00:00"/>
    <x v="207"/>
    <n v="1855"/>
    <n v="2"/>
    <x v="5"/>
    <n v="266"/>
    <n v="1"/>
    <n v="220"/>
    <s v="ATTEMPTED ROBBERY"/>
    <s v="0906 0334 0337 2004 1822 0449 0359 0387 0104 1402"/>
    <n v="41"/>
    <s v="M"/>
    <s v="H"/>
    <n v="101"/>
    <s v="STREET"/>
    <n v="200"/>
    <s v="KNIFE WITH BLADE 6INCHES OR LESS"/>
    <s v="AA"/>
    <s v="Adult Arrest"/>
    <n v="220"/>
    <n v="998"/>
    <m/>
    <m/>
    <s v="BONNIE BRAE"/>
    <s v="8TH                          ST"/>
    <n v="34.053899999999999"/>
    <n v="-118.2756"/>
    <n v="1"/>
    <x v="12"/>
  </r>
  <r>
    <n v="200317938"/>
    <d v="2020-09-27T00:00:00"/>
    <x v="67"/>
    <n v="1835"/>
    <n v="3"/>
    <x v="2"/>
    <n v="392"/>
    <n v="1"/>
    <n v="230"/>
    <s v="ASSAULT WITH DEADLY WEAPON, AGGRAVATED ASSAULT"/>
    <s v="1822 1100 0334 0450 1309 0302"/>
    <n v="25"/>
    <s v="M"/>
    <s v="B"/>
    <n v="101"/>
    <s v="STREET"/>
    <n v="102"/>
    <s v="HAND GUN"/>
    <s v="IC"/>
    <s v="Invest Cont"/>
    <n v="230"/>
    <m/>
    <m/>
    <m/>
    <s v="4800    11TH                         AV"/>
    <m/>
    <n v="33.998100000000001"/>
    <n v="-118.32940000000001"/>
    <n v="0"/>
    <x v="12"/>
  </r>
  <r>
    <n v="200415907"/>
    <d v="2020-12-12T00:00:00"/>
    <x v="28"/>
    <n v="1800"/>
    <n v="4"/>
    <x v="4"/>
    <n v="429"/>
    <n v="2"/>
    <n v="956"/>
    <s v="LETTERS, LEWD  -  TELEPHONE CALLS, LEWD"/>
    <n v="1501"/>
    <n v="34"/>
    <s v="M"/>
    <s v="H"/>
    <n v="504"/>
    <s v="OTHER RESIDENCE"/>
    <m/>
    <m/>
    <s v="IC"/>
    <s v="Invest Cont"/>
    <n v="956"/>
    <m/>
    <m/>
    <m/>
    <s v="3500    COPELAND                     PL"/>
    <m/>
    <n v="34.085700000000003"/>
    <n v="-118.16549999999999"/>
    <n v="0"/>
    <x v="12"/>
  </r>
  <r>
    <n v="200214428"/>
    <d v="2020-08-31T00:00:00"/>
    <x v="151"/>
    <n v="350"/>
    <n v="2"/>
    <x v="5"/>
    <n v="233"/>
    <n v="1"/>
    <n v="310"/>
    <s v="BURGLARY"/>
    <s v="1822 1601 0344 0321 0352"/>
    <n v="0"/>
    <s v="M"/>
    <s v="W"/>
    <n v="203"/>
    <s v="OTHER BUSINESS"/>
    <m/>
    <m/>
    <s v="IC"/>
    <s v="Invest Cont"/>
    <n v="310"/>
    <m/>
    <m/>
    <m/>
    <s v="2800    BEVERLY                      BL"/>
    <m/>
    <n v="34.070599999999999"/>
    <n v="-118.27930000000001"/>
    <n v="0"/>
    <x v="12"/>
  </r>
  <r>
    <n v="200118673"/>
    <d v="2020-09-29T00:00:00"/>
    <x v="185"/>
    <n v="20"/>
    <n v="1"/>
    <x v="1"/>
    <n v="155"/>
    <n v="1"/>
    <n v="310"/>
    <s v="BURGLARY"/>
    <s v="1218 1605 1822 2034 1420 0344"/>
    <n v="45"/>
    <s v="M"/>
    <s v="O"/>
    <n v="503"/>
    <s v="HOTEL"/>
    <n v="500"/>
    <s v="UNKNOWN WEAPON/OTHER WEAPON"/>
    <s v="IC"/>
    <s v="Invest Cont"/>
    <n v="310"/>
    <m/>
    <m/>
    <m/>
    <s v="500    MAPLE                        AV"/>
    <m/>
    <n v="34.045000000000002"/>
    <n v="-118.2469"/>
    <n v="0"/>
    <x v="12"/>
  </r>
  <r>
    <n v="200414473"/>
    <d v="2020-10-31T00:00:00"/>
    <x v="326"/>
    <n v="115"/>
    <n v="4"/>
    <x v="4"/>
    <n v="478"/>
    <n v="1"/>
    <n v="230"/>
    <s v="ASSAULT WITH DEADLY WEAPON, AGGRAVATED ASSAULT"/>
    <s v="0450 1822"/>
    <n v="26"/>
    <s v="F"/>
    <s v="H"/>
    <n v="101"/>
    <s v="STREET"/>
    <n v="106"/>
    <s v="UNKNOWN FIREARM"/>
    <s v="IC"/>
    <s v="Invest Cont"/>
    <n v="230"/>
    <m/>
    <m/>
    <m/>
    <s v="FRESNO"/>
    <s v="OREGON"/>
    <n v="34.030200000000001"/>
    <n v="-118.2043"/>
    <n v="0"/>
    <x v="12"/>
  </r>
  <r>
    <n v="200306630"/>
    <d v="2020-02-14T00:00:00"/>
    <x v="206"/>
    <n v="730"/>
    <n v="3"/>
    <x v="2"/>
    <n v="333"/>
    <n v="1"/>
    <n v="210"/>
    <s v="ROBBERY"/>
    <s v="1409 1815 0216 0325 0408 0342 0945 1309 0104 1822"/>
    <n v="19"/>
    <s v="X"/>
    <s v="X"/>
    <n v="402"/>
    <s v="MARKET"/>
    <n v="400"/>
    <s v="STRONG-ARM (HANDS, FIST, FEET OR BODILY FORCE)"/>
    <s v="JA"/>
    <s v="Juv Arrest"/>
    <n v="210"/>
    <m/>
    <m/>
    <m/>
    <s v="2900    CRENSHAW                     BL"/>
    <m/>
    <n v="34.027799999999999"/>
    <n v="-118.3378"/>
    <n v="1"/>
    <x v="12"/>
  </r>
  <r>
    <n v="200309585"/>
    <d v="2020-04-07T00:00:00"/>
    <x v="126"/>
    <n v="1415"/>
    <n v="3"/>
    <x v="2"/>
    <n v="363"/>
    <n v="1"/>
    <n v="236"/>
    <s v="INTIMATE PARTNER - AGGRAVATED ASSAULT"/>
    <s v="2000 1814 0416 0446 1251 0913"/>
    <n v="27"/>
    <s v="F"/>
    <s v="B"/>
    <n v="502"/>
    <s v="MULTI-UNIT DWELLING (APARTMENT, DUPLEX, ETC)"/>
    <n v="400"/>
    <s v="STRONG-ARM (HANDS, FIST, FEET OR BODILY FORCE)"/>
    <s v="IC"/>
    <s v="Invest Cont"/>
    <n v="236"/>
    <m/>
    <m/>
    <m/>
    <s v="3800    LOCKLAND                     DR"/>
    <m/>
    <n v="34.009099999999997"/>
    <n v="-118.3402"/>
    <n v="0"/>
    <x v="12"/>
  </r>
  <r>
    <n v="200909738"/>
    <d v="2020-05-15T00:00:00"/>
    <x v="80"/>
    <n v="2200"/>
    <n v="9"/>
    <x v="3"/>
    <n v="939"/>
    <n v="1"/>
    <n v="420"/>
    <s v="THEFT FROM MOTOR VEHICLE - PETTY ($950 &amp; UNDER)"/>
    <m/>
    <n v="0"/>
    <m/>
    <m/>
    <n v="101"/>
    <s v="STREET"/>
    <m/>
    <m/>
    <s v="IC"/>
    <s v="Invest Cont"/>
    <n v="420"/>
    <m/>
    <m/>
    <m/>
    <s v="6200    LONGRIDGE                    AV"/>
    <m/>
    <n v="34.183100000000003"/>
    <n v="-118.42140000000001"/>
    <n v="0"/>
    <x v="12"/>
  </r>
  <r>
    <n v="200317177"/>
    <d v="2020-09-12T00:00:00"/>
    <x v="171"/>
    <n v="1030"/>
    <n v="3"/>
    <x v="2"/>
    <n v="334"/>
    <n v="1"/>
    <n v="420"/>
    <s v="THEFT FROM MOTOR VEHICLE - PETTY ($950 &amp; UNDER)"/>
    <m/>
    <n v="0"/>
    <m/>
    <m/>
    <n v="101"/>
    <s v="STREET"/>
    <m/>
    <m/>
    <s v="IC"/>
    <s v="Invest Cont"/>
    <n v="420"/>
    <m/>
    <m/>
    <m/>
    <s v="CRENSHAW"/>
    <s v="JEFFERSON"/>
    <n v="34.025599999999997"/>
    <n v="-118.3351"/>
    <n v="0"/>
    <x v="12"/>
  </r>
  <r>
    <n v="200900791"/>
    <d v="2020-09-04T00:00:00"/>
    <x v="84"/>
    <n v="1410"/>
    <n v="9"/>
    <x v="3"/>
    <n v="969"/>
    <n v="1"/>
    <n v="310"/>
    <s v="BURGLARY"/>
    <s v="0358 1605 1414 1420 0344"/>
    <n v="47"/>
    <s v="F"/>
    <s v="O"/>
    <n v="502"/>
    <s v="MULTI-UNIT DWELLING (APARTMENT, DUPLEX, ETC)"/>
    <m/>
    <m/>
    <s v="IC"/>
    <s v="Invest Cont"/>
    <n v="310"/>
    <m/>
    <m/>
    <m/>
    <s v="5100    COLDWATER CANYON             AV"/>
    <m/>
    <n v="34.163400000000003"/>
    <n v="-118.41379999999999"/>
    <n v="0"/>
    <x v="12"/>
  </r>
  <r>
    <n v="200700777"/>
    <d v="2020-09-11T00:00:00"/>
    <x v="238"/>
    <n v="1630"/>
    <n v="7"/>
    <x v="0"/>
    <n v="782"/>
    <n v="2"/>
    <n v="624"/>
    <s v="BATTERY - SIMPLE ASSAULT"/>
    <s v="1266 0416 0445 2004 2001 1402"/>
    <n v="37"/>
    <s v="M"/>
    <s v="O"/>
    <n v="701"/>
    <s v="HOSPITAL"/>
    <n v="301"/>
    <s v="BELT FLAILING INSTRUMENT/CHAIN"/>
    <s v="IC"/>
    <s v="Invest Cont"/>
    <n v="624"/>
    <n v="998"/>
    <m/>
    <m/>
    <s v="6000    CADILLAC                     AV"/>
    <m/>
    <n v="34.037399999999998"/>
    <n v="-118.3742"/>
    <n v="0"/>
    <x v="12"/>
  </r>
  <r>
    <n v="201115862"/>
    <d v="2020-11-18T00:00:00"/>
    <x v="6"/>
    <n v="900"/>
    <n v="11"/>
    <x v="7"/>
    <n v="1132"/>
    <n v="1"/>
    <n v="341"/>
    <s v="THEFT-GRAND ($950.01 &amp; OVER)EXCPT,GUNS,FOWL,LIVESTK,PROD"/>
    <n v="344"/>
    <n v="41"/>
    <s v="F"/>
    <s v="W"/>
    <n v="501"/>
    <s v="SINGLE FAMILY DWELLING"/>
    <m/>
    <m/>
    <s v="IC"/>
    <s v="Invest Cont"/>
    <n v="341"/>
    <m/>
    <m/>
    <m/>
    <s v="4100    LOS FELIZ                    BL"/>
    <m/>
    <n v="34.113"/>
    <n v="-118.2814"/>
    <n v="0"/>
    <x v="12"/>
  </r>
  <r>
    <n v="201226142"/>
    <d v="2020-12-05T00:00:00"/>
    <x v="195"/>
    <n v="1115"/>
    <n v="12"/>
    <x v="8"/>
    <n v="1239"/>
    <n v="2"/>
    <n v="745"/>
    <s v="VANDALISM - MISDEAMEANOR ($399 OR UNDER)"/>
    <s v="1309 0329 0913"/>
    <n v="29"/>
    <s v="F"/>
    <s v="H"/>
    <n v="501"/>
    <s v="SINGLE FAMILY DWELLING"/>
    <m/>
    <m/>
    <s v="IC"/>
    <s v="Invest Cont"/>
    <n v="745"/>
    <m/>
    <m/>
    <m/>
    <s v="1100 W  60TH                         PL"/>
    <m/>
    <n v="33.984999999999999"/>
    <n v="-118.2937"/>
    <n v="0"/>
    <x v="12"/>
  </r>
  <r>
    <n v="200408759"/>
    <d v="2020-05-12T00:00:00"/>
    <x v="142"/>
    <n v="1800"/>
    <n v="4"/>
    <x v="4"/>
    <n v="464"/>
    <n v="1"/>
    <n v="310"/>
    <s v="BURGLARY"/>
    <n v="325"/>
    <n v="0"/>
    <s v="X"/>
    <s v="X"/>
    <n v="738"/>
    <s v="LIBRARY"/>
    <m/>
    <m/>
    <s v="IC"/>
    <s v="Invest Cont"/>
    <n v="310"/>
    <m/>
    <m/>
    <m/>
    <s v="2200 E  1ST                          ST"/>
    <m/>
    <n v="34.044400000000003"/>
    <n v="-118.21250000000001"/>
    <n v="0"/>
    <x v="12"/>
  </r>
  <r>
    <n v="200612413"/>
    <d v="2020-07-10T00:00:00"/>
    <x v="295"/>
    <n v="1620"/>
    <n v="6"/>
    <x v="9"/>
    <n v="663"/>
    <n v="2"/>
    <n v="930"/>
    <s v="CRIMINAL THREATS - NO WEAPON DISPLAYED"/>
    <s v="0400 0444 0432 0421 1822"/>
    <n v="38"/>
    <s v="M"/>
    <s v="W"/>
    <n v="702"/>
    <s v="OFFICE BUILDING/OFFICE"/>
    <n v="511"/>
    <s v="VERBAL THREAT"/>
    <s v="IC"/>
    <s v="Invest Cont"/>
    <n v="930"/>
    <m/>
    <m/>
    <m/>
    <s v="7000    ROMAINE                      ST"/>
    <m/>
    <n v="34.088900000000002"/>
    <n v="-118.3428"/>
    <n v="0"/>
    <x v="12"/>
  </r>
  <r>
    <n v="200411354"/>
    <d v="2020-08-01T00:00:00"/>
    <x v="266"/>
    <n v="1500"/>
    <n v="4"/>
    <x v="4"/>
    <n v="406"/>
    <n v="1"/>
    <n v="510"/>
    <s v="VEHICLE - STOLEN"/>
    <m/>
    <n v="0"/>
    <m/>
    <m/>
    <n v="101"/>
    <s v="STREET"/>
    <m/>
    <m/>
    <s v="IC"/>
    <s v="Invest Cont"/>
    <n v="510"/>
    <m/>
    <m/>
    <m/>
    <s v="3900    COLLIS                       AV"/>
    <m/>
    <n v="34.097900000000003"/>
    <n v="-118.18389999999999"/>
    <n v="0"/>
    <x v="12"/>
  </r>
  <r>
    <n v="200208096"/>
    <d v="2020-03-23T00:00:00"/>
    <x v="146"/>
    <n v="2330"/>
    <n v="2"/>
    <x v="5"/>
    <n v="251"/>
    <n v="1"/>
    <n v="236"/>
    <s v="INTIMATE PARTNER - AGGRAVATED ASSAULT"/>
    <s v="0913 2002 1206 2000 1821 0416 0446 0408 0443 0421"/>
    <n v="26"/>
    <s v="F"/>
    <s v="H"/>
    <n v="502"/>
    <s v="MULTI-UNIT DWELLING (APARTMENT, DUPLEX, ETC)"/>
    <n v="400"/>
    <s v="STRONG-ARM (HANDS, FIST, FEET OR BODILY FORCE)"/>
    <s v="AA"/>
    <s v="Adult Arrest"/>
    <n v="236"/>
    <m/>
    <m/>
    <m/>
    <s v="600 S  CORONADO                     ST"/>
    <m/>
    <n v="34.062800000000003"/>
    <n v="-118.2811"/>
    <n v="1"/>
    <x v="12"/>
  </r>
  <r>
    <n v="200613473"/>
    <d v="2020-08-03T00:00:00"/>
    <x v="357"/>
    <n v="1330"/>
    <n v="6"/>
    <x v="9"/>
    <n v="639"/>
    <n v="1"/>
    <n v="331"/>
    <s v="THEFT FROM MOTOR VEHICLE - GRAND ($950.01 AND OVER)"/>
    <s v="1300 0344 0385 0329"/>
    <n v="24"/>
    <s v="F"/>
    <s v="W"/>
    <n v="101"/>
    <s v="STREET"/>
    <m/>
    <m/>
    <s v="IC"/>
    <s v="Invest Cont"/>
    <n v="331"/>
    <m/>
    <m/>
    <m/>
    <s v="FRANKLIN"/>
    <s v="KINGSLEY"/>
    <n v="34.105400000000003"/>
    <n v="-118.3035"/>
    <n v="0"/>
    <x v="12"/>
  </r>
  <r>
    <n v="201001021"/>
    <d v="2020-12-03T00:00:00"/>
    <x v="41"/>
    <n v="2000"/>
    <n v="10"/>
    <x v="11"/>
    <n v="1067"/>
    <n v="1"/>
    <n v="330"/>
    <s v="BURGLARY FROM VEHICLE"/>
    <s v="1402 1822 0344 1609 1414 1300"/>
    <n v="49"/>
    <s v="M"/>
    <s v="W"/>
    <n v="108"/>
    <s v="PARKING LOT"/>
    <m/>
    <m/>
    <s v="IC"/>
    <s v="Invest Cont"/>
    <n v="330"/>
    <n v="998"/>
    <m/>
    <m/>
    <s v="5400    WHITE OAK                    AV"/>
    <m/>
    <n v="34.1693"/>
    <n v="-118.5184"/>
    <n v="0"/>
    <x v="12"/>
  </r>
  <r>
    <n v="200613333"/>
    <d v="2020-07-31T00:00:00"/>
    <x v="148"/>
    <n v="1915"/>
    <n v="6"/>
    <x v="9"/>
    <n v="646"/>
    <n v="1"/>
    <n v="440"/>
    <s v="THEFT PLAIN - PETTY ($950 &amp; UNDER)"/>
    <s v="0344 0352 0394"/>
    <n v="26"/>
    <s v="F"/>
    <s v="W"/>
    <n v="502"/>
    <s v="MULTI-UNIT DWELLING (APARTMENT, DUPLEX, ETC)"/>
    <m/>
    <m/>
    <s v="IC"/>
    <s v="Invest Cont"/>
    <n v="440"/>
    <m/>
    <m/>
    <m/>
    <s v="SELMA"/>
    <s v="VINE"/>
    <n v="34.099800000000002"/>
    <n v="-118.3267"/>
    <n v="0"/>
    <x v="12"/>
  </r>
  <r>
    <n v="200305062"/>
    <d v="2020-01-19T00:00:00"/>
    <x v="230"/>
    <n v="153"/>
    <n v="3"/>
    <x v="2"/>
    <n v="354"/>
    <n v="2"/>
    <n v="956"/>
    <s v="LETTERS, LEWD  -  TELEPHONE CALLS, LEWD"/>
    <s v="0913 0359 0432 0443 1906 0319"/>
    <n v="45"/>
    <s v="M"/>
    <s v="W"/>
    <n v="501"/>
    <s v="SINGLE FAMILY DWELLING"/>
    <m/>
    <m/>
    <s v="IC"/>
    <s v="Invest Cont"/>
    <n v="956"/>
    <m/>
    <m/>
    <m/>
    <s v="3600    3RD                          AV"/>
    <m/>
    <n v="34.0229"/>
    <n v="-118.3201"/>
    <n v="0"/>
    <x v="12"/>
  </r>
  <r>
    <n v="200508137"/>
    <d v="2020-04-10T00:00:00"/>
    <x v="173"/>
    <n v="1000"/>
    <n v="5"/>
    <x v="10"/>
    <n v="585"/>
    <n v="1"/>
    <n v="761"/>
    <s v="BRANDISH WEAPON"/>
    <s v="0334 0432 0603 1218 0913"/>
    <n v="22"/>
    <s v="F"/>
    <s v="B"/>
    <n v="103"/>
    <s v="ALLEY"/>
    <n v="106"/>
    <s v="UNKNOWN FIREARM"/>
    <s v="AO"/>
    <s v="Adult Other"/>
    <n v="761"/>
    <m/>
    <m/>
    <m/>
    <s v="1900 S  GRAND                        AV"/>
    <m/>
    <n v="33.726999999999997"/>
    <n v="-118.2902"/>
    <n v="0"/>
    <x v="12"/>
  </r>
  <r>
    <n v="200913425"/>
    <d v="2020-08-12T00:00:00"/>
    <x v="200"/>
    <n v="2000"/>
    <n v="9"/>
    <x v="3"/>
    <n v="966"/>
    <n v="1"/>
    <n v="331"/>
    <s v="THEFT FROM MOTOR VEHICLE - GRAND ($950.01 AND OVER)"/>
    <s v="0344 1300 1606 1420"/>
    <n v="36"/>
    <s v="M"/>
    <s v="W"/>
    <n v="104"/>
    <s v="DRIVEWAY"/>
    <m/>
    <m/>
    <s v="IC"/>
    <s v="Invest Cont"/>
    <n v="331"/>
    <m/>
    <m/>
    <m/>
    <s v="4700    VENTURA CANYON               AV"/>
    <m/>
    <n v="34.155999999999999"/>
    <n v="-118.42910000000001"/>
    <n v="0"/>
    <x v="12"/>
  </r>
  <r>
    <n v="200308123"/>
    <d v="2020-03-07T00:00:00"/>
    <x v="17"/>
    <n v="2130"/>
    <n v="3"/>
    <x v="2"/>
    <n v="363"/>
    <n v="1"/>
    <n v="330"/>
    <s v="BURGLARY FROM VEHICLE"/>
    <s v="1601 0329 0344"/>
    <n v="26"/>
    <s v="M"/>
    <s v="B"/>
    <n v="108"/>
    <s v="PARKING LOT"/>
    <m/>
    <m/>
    <s v="IC"/>
    <s v="Invest Cont"/>
    <n v="330"/>
    <m/>
    <m/>
    <m/>
    <s v="3600 W  MARTIN LUTHER KING JR        BL"/>
    <m/>
    <n v="34.011000000000003"/>
    <n v="-118.3351"/>
    <n v="0"/>
    <x v="12"/>
  </r>
  <r>
    <n v="200910537"/>
    <d v="2020-06-04T00:00:00"/>
    <x v="65"/>
    <n v="1000"/>
    <n v="9"/>
    <x v="3"/>
    <n v="926"/>
    <n v="2"/>
    <n v="627"/>
    <s v="CHILD ABUSE (PHYSICAL) - SIMPLE ASSAULT"/>
    <n v="447"/>
    <n v="4"/>
    <s v="M"/>
    <s v="H"/>
    <n v="502"/>
    <s v="MULTI-UNIT DWELLING (APARTMENT, DUPLEX, ETC)"/>
    <n v="500"/>
    <s v="UNKNOWN WEAPON/OTHER WEAPON"/>
    <s v="AO"/>
    <s v="Adult Other"/>
    <n v="627"/>
    <m/>
    <m/>
    <m/>
    <s v="6700    WOODMAN                      AV"/>
    <m/>
    <n v="34.190300000000001"/>
    <n v="-118.43989999999999"/>
    <n v="0"/>
    <x v="12"/>
  </r>
  <r>
    <n v="201227036"/>
    <d v="2020-12-23T00:00:00"/>
    <x v="239"/>
    <n v="1900"/>
    <n v="12"/>
    <x v="8"/>
    <n v="1239"/>
    <n v="1"/>
    <n v="236"/>
    <s v="INTIMATE PARTNER - AGGRAVATED ASSAULT"/>
    <s v="2000 0400 0408 1814 0913"/>
    <n v="28"/>
    <s v="F"/>
    <s v="H"/>
    <n v="501"/>
    <s v="SINGLE FAMILY DWELLING"/>
    <n v="400"/>
    <s v="STRONG-ARM (HANDS, FIST, FEET OR BODILY FORCE)"/>
    <s v="AO"/>
    <s v="Adult Other"/>
    <n v="236"/>
    <m/>
    <m/>
    <m/>
    <s v="800 W  61ST                         ST"/>
    <m/>
    <n v="33.9846"/>
    <n v="-118.2893"/>
    <n v="0"/>
    <x v="12"/>
  </r>
  <r>
    <n v="200401187"/>
    <d v="2020-11-15T00:00:00"/>
    <x v="48"/>
    <n v="100"/>
    <n v="4"/>
    <x v="4"/>
    <n v="408"/>
    <n v="2"/>
    <n v="626"/>
    <s v="INTIMATE PARTNER - SIMPLE ASSAULT"/>
    <s v="2000 1402 1814 0913 0400 0429"/>
    <n v="25"/>
    <s v="F"/>
    <s v="H"/>
    <n v="501"/>
    <s v="SINGLE FAMILY DWELLING"/>
    <n v="400"/>
    <s v="STRONG-ARM (HANDS, FIST, FEET OR BODILY FORCE)"/>
    <s v="AA"/>
    <s v="Adult Arrest"/>
    <n v="626"/>
    <n v="998"/>
    <m/>
    <m/>
    <s v="4800    EDISON                       ST"/>
    <m/>
    <n v="34.088299999999997"/>
    <n v="-118.1797"/>
    <n v="1"/>
    <x v="12"/>
  </r>
  <r>
    <n v="200409039"/>
    <d v="2020-05-19T00:00:00"/>
    <x v="329"/>
    <n v="2130"/>
    <n v="4"/>
    <x v="4"/>
    <n v="479"/>
    <n v="2"/>
    <n v="624"/>
    <s v="BATTERY - SIMPLE ASSAULT"/>
    <s v="0400 0429 0913"/>
    <n v="57"/>
    <s v="F"/>
    <s v="H"/>
    <n v="504"/>
    <s v="OTHER RESIDENCE"/>
    <n v="400"/>
    <s v="STRONG-ARM (HANDS, FIST, FEET OR BODILY FORCE)"/>
    <s v="IC"/>
    <s v="Invest Cont"/>
    <n v="624"/>
    <m/>
    <m/>
    <m/>
    <s v="3600    WHITTIER                     BL"/>
    <m/>
    <n v="34.025599999999997"/>
    <n v="-118.1961"/>
    <n v="0"/>
    <x v="12"/>
  </r>
  <r>
    <n v="201304300"/>
    <d v="2020-01-06T00:00:00"/>
    <x v="281"/>
    <n v="1"/>
    <n v="13"/>
    <x v="6"/>
    <n v="1344"/>
    <n v="1"/>
    <n v="110"/>
    <s v="CRIMINAL HOMICIDE"/>
    <s v="1822 1218 0430 1501 1100"/>
    <n v="32"/>
    <s v="M"/>
    <s v="H"/>
    <n v="101"/>
    <s v="STREET"/>
    <n v="104"/>
    <s v="SHOTGUN"/>
    <s v="IC"/>
    <s v="Invest Cont"/>
    <n v="110"/>
    <m/>
    <m/>
    <m/>
    <s v="41ST                         PL"/>
    <s v="AVALON                       BL"/>
    <n v="34.008200000000002"/>
    <n v="-118.26519999999999"/>
    <n v="0"/>
    <x v="12"/>
  </r>
  <r>
    <n v="201219108"/>
    <d v="2020-08-23T00:00:00"/>
    <x v="273"/>
    <n v="30"/>
    <n v="12"/>
    <x v="8"/>
    <n v="1242"/>
    <n v="1"/>
    <n v="310"/>
    <s v="BURGLARY"/>
    <n v="344"/>
    <n v="26"/>
    <s v="M"/>
    <s v="H"/>
    <n v="103"/>
    <s v="ALLEY"/>
    <m/>
    <m/>
    <s v="AO"/>
    <s v="Adult Other"/>
    <n v="310"/>
    <m/>
    <m/>
    <m/>
    <s v="6400 S  VAN NESS                     AV"/>
    <m/>
    <n v="33.9818"/>
    <n v="-118.32210000000001"/>
    <n v="0"/>
    <x v="12"/>
  </r>
  <r>
    <n v="200815981"/>
    <d v="2020-10-24T00:00:00"/>
    <x v="82"/>
    <n v="2045"/>
    <n v="8"/>
    <x v="12"/>
    <n v="889"/>
    <n v="2"/>
    <n v="624"/>
    <s v="BATTERY - SIMPLE ASSAULT"/>
    <n v="400"/>
    <n v="63"/>
    <s v="F"/>
    <s v="H"/>
    <n v="502"/>
    <s v="MULTI-UNIT DWELLING (APARTMENT, DUPLEX, ETC)"/>
    <n v="400"/>
    <s v="STRONG-ARM (HANDS, FIST, FEET OR BODILY FORCE)"/>
    <s v="AO"/>
    <s v="Adult Other"/>
    <n v="624"/>
    <m/>
    <m/>
    <m/>
    <s v="2000    CHARITON                     ST"/>
    <m/>
    <n v="34.038600000000002"/>
    <n v="-118.37860000000001"/>
    <n v="0"/>
    <x v="12"/>
  </r>
  <r>
    <n v="200214968"/>
    <d v="2020-09-08T00:00:00"/>
    <x v="129"/>
    <n v="1250"/>
    <n v="2"/>
    <x v="5"/>
    <n v="237"/>
    <n v="1"/>
    <n v="310"/>
    <s v="BURGLARY"/>
    <s v="1822 0344 1606 0100 0202 0209"/>
    <n v="0"/>
    <s v="X"/>
    <s v="X"/>
    <n v="118"/>
    <s v="CONSTRUCTION SITE"/>
    <m/>
    <m/>
    <s v="IC"/>
    <s v="Invest Cont"/>
    <n v="310"/>
    <m/>
    <m/>
    <m/>
    <s v="1500    PIZARRO                      ST"/>
    <m/>
    <n v="34.066600000000001"/>
    <n v="-118.26139999999999"/>
    <n v="0"/>
    <x v="12"/>
  </r>
  <r>
    <n v="200710141"/>
    <d v="2020-06-07T00:00:00"/>
    <x v="43"/>
    <n v="2000"/>
    <n v="7"/>
    <x v="0"/>
    <n v="729"/>
    <n v="1"/>
    <n v="510"/>
    <s v="VEHICLE - STOLEN"/>
    <m/>
    <n v="0"/>
    <m/>
    <m/>
    <n v="101"/>
    <s v="STREET"/>
    <m/>
    <m/>
    <s v="IC"/>
    <s v="Invest Cont"/>
    <n v="510"/>
    <m/>
    <m/>
    <m/>
    <s v="100 S  ARDEN                        BL"/>
    <m/>
    <n v="34.073"/>
    <n v="-118.32599999999999"/>
    <n v="0"/>
    <x v="12"/>
  </r>
  <r>
    <n v="200308385"/>
    <d v="2020-03-11T00:00:00"/>
    <x v="191"/>
    <n v="200"/>
    <n v="3"/>
    <x v="2"/>
    <n v="393"/>
    <n v="1"/>
    <n v="310"/>
    <s v="BURGLARY"/>
    <s v="1609 0329 0104 0325 0321 0216 0202"/>
    <n v="19"/>
    <s v="X"/>
    <s v="X"/>
    <n v="401"/>
    <s v="MINI-MART"/>
    <n v="306"/>
    <s v="ROCK/THROWN OBJECT"/>
    <s v="IC"/>
    <s v="Invest Cont"/>
    <n v="310"/>
    <m/>
    <m/>
    <m/>
    <s v="4200    CRENSHAW                     BL"/>
    <m/>
    <n v="34.008499999999998"/>
    <n v="-118.3351"/>
    <n v="0"/>
    <x v="12"/>
  </r>
  <r>
    <n v="200805447"/>
    <d v="2020-02-02T00:00:00"/>
    <x v="240"/>
    <n v="1"/>
    <n v="8"/>
    <x v="12"/>
    <n v="804"/>
    <n v="2"/>
    <n v="354"/>
    <s v="THEFT OF IDENTITY"/>
    <s v="0100 0928 1822"/>
    <n v="51"/>
    <s v="M"/>
    <s v="O"/>
    <n v="501"/>
    <s v="SINGLE FAMILY DWELLING"/>
    <m/>
    <m/>
    <s v="IC"/>
    <s v="Invest Cont"/>
    <n v="354"/>
    <m/>
    <m/>
    <m/>
    <s v="3900    MANDEVILLE CANYON            RD"/>
    <m/>
    <n v="34.1218"/>
    <n v="-118.5064"/>
    <n v="0"/>
    <x v="12"/>
  </r>
  <r>
    <n v="201304596"/>
    <d v="2020-01-12T00:00:00"/>
    <x v="222"/>
    <n v="445"/>
    <n v="13"/>
    <x v="6"/>
    <n v="1362"/>
    <n v="1"/>
    <n v="230"/>
    <s v="ASSAULT WITH DEADLY WEAPON, AGGRAVATED ASSAULT"/>
    <s v="1822 0334 0906 0852"/>
    <n v="22"/>
    <s v="F"/>
    <s v="H"/>
    <n v="109"/>
    <s v="PARK/PLAYGROUND"/>
    <n v="106"/>
    <s v="UNKNOWN FIREARM"/>
    <s v="AA"/>
    <s v="Adult Arrest"/>
    <n v="230"/>
    <m/>
    <m/>
    <m/>
    <s v="300 E  51ST                         ST"/>
    <m/>
    <n v="33.996600000000001"/>
    <n v="-118.2701"/>
    <n v="1"/>
    <x v="12"/>
  </r>
  <r>
    <n v="200106047"/>
    <d v="2020-01-29T00:00:00"/>
    <x v="356"/>
    <n v="1215"/>
    <n v="1"/>
    <x v="1"/>
    <n v="111"/>
    <n v="2"/>
    <n v="624"/>
    <s v="BATTERY - SIMPLE ASSAULT"/>
    <s v="0416 1822 2004"/>
    <n v="61"/>
    <s v="M"/>
    <s v="H"/>
    <n v="102"/>
    <s v="SIDEWALK"/>
    <n v="500"/>
    <s v="UNKNOWN WEAPON/OTHER WEAPON"/>
    <s v="AA"/>
    <s v="Adult Arrest"/>
    <n v="624"/>
    <m/>
    <m/>
    <m/>
    <s v="100    PASEO DE LA PLAZA"/>
    <m/>
    <n v="34.061500000000002"/>
    <n v="-118.24120000000001"/>
    <n v="1"/>
    <x v="12"/>
  </r>
  <r>
    <n v="200814993"/>
    <d v="2020-10-08T00:00:00"/>
    <x v="76"/>
    <n v="200"/>
    <n v="8"/>
    <x v="12"/>
    <n v="886"/>
    <n v="1"/>
    <n v="480"/>
    <s v="BIKE - STOLEN"/>
    <s v="0344 0346"/>
    <n v="38"/>
    <s v="M"/>
    <s v="W"/>
    <n v="707"/>
    <s v="GARAGE/CARPORT"/>
    <m/>
    <m/>
    <s v="IC"/>
    <s v="Invest Cont"/>
    <n v="480"/>
    <m/>
    <m/>
    <m/>
    <s v="1000 S  BEDFORD                      DR"/>
    <m/>
    <n v="34.056800000000003"/>
    <n v="-118.4046"/>
    <n v="0"/>
    <x v="12"/>
  </r>
  <r>
    <n v="200111173"/>
    <d v="2020-04-30T00:00:00"/>
    <x v="316"/>
    <n v="1730"/>
    <n v="1"/>
    <x v="1"/>
    <n v="182"/>
    <n v="1"/>
    <n v="330"/>
    <s v="BURGLARY FROM VEHICLE"/>
    <s v="1822 1606 1300 0321"/>
    <n v="25"/>
    <s v="F"/>
    <s v="B"/>
    <n v="108"/>
    <s v="PARKING LOT"/>
    <m/>
    <m/>
    <s v="IC"/>
    <s v="Invest Cont"/>
    <n v="330"/>
    <m/>
    <m/>
    <m/>
    <s v="1200 S  GRAND                        AV"/>
    <m/>
    <n v="34.040199999999999"/>
    <n v="-118.2633"/>
    <n v="0"/>
    <x v="12"/>
  </r>
  <r>
    <n v="200318176"/>
    <d v="2020-10-01T00:00:00"/>
    <x v="196"/>
    <n v="1640"/>
    <n v="3"/>
    <x v="2"/>
    <n v="355"/>
    <n v="2"/>
    <n v="930"/>
    <s v="CRIMINAL THREATS - NO WEAPON DISPLAYED"/>
    <s v="1822 0421 0422 1236 0601 1912"/>
    <n v="27"/>
    <s v="F"/>
    <s v="H"/>
    <n v="501"/>
    <s v="SINGLE FAMILY DWELLING"/>
    <n v="511"/>
    <s v="VERBAL THREAT"/>
    <s v="IC"/>
    <s v="Invest Cont"/>
    <n v="930"/>
    <m/>
    <m/>
    <m/>
    <s v="1800 W  35TH                         ST"/>
    <m/>
    <n v="34.0246"/>
    <n v="-118.3133"/>
    <n v="0"/>
    <x v="12"/>
  </r>
  <r>
    <n v="200808991"/>
    <d v="2020-05-02T00:00:00"/>
    <x v="5"/>
    <n v="1230"/>
    <n v="8"/>
    <x v="12"/>
    <n v="897"/>
    <n v="2"/>
    <n v="624"/>
    <s v="BATTERY - SIMPLE ASSAULT"/>
    <s v="0444 0400"/>
    <n v="70"/>
    <s v="M"/>
    <s v="O"/>
    <n v="501"/>
    <s v="SINGLE FAMILY DWELLING"/>
    <n v="400"/>
    <s v="STRONG-ARM (HANDS, FIST, FEET OR BODILY FORCE)"/>
    <s v="AO"/>
    <s v="Adult Other"/>
    <n v="624"/>
    <m/>
    <m/>
    <m/>
    <s v="3300    BAGLEY                       AV"/>
    <m/>
    <n v="34.029499999999999"/>
    <n v="-118.3967"/>
    <n v="0"/>
    <x v="12"/>
  </r>
  <r>
    <n v="200204221"/>
    <d v="2020-01-05T00:00:00"/>
    <x v="275"/>
    <n v="1740"/>
    <n v="2"/>
    <x v="5"/>
    <n v="212"/>
    <n v="1"/>
    <n v="230"/>
    <s v="ASSAULT WITH DEADLY WEAPON, AGGRAVATED ASSAULT"/>
    <s v="1822 0445 0432 2001"/>
    <n v="20"/>
    <s v="M"/>
    <s v="X"/>
    <n v="102"/>
    <s v="SIDEWALK"/>
    <n v="302"/>
    <s v="BLUNT INSTRUMENT"/>
    <s v="IC"/>
    <s v="Invest Cont"/>
    <n v="230"/>
    <m/>
    <m/>
    <m/>
    <s v="600 N  WESTMORELAND                 AV"/>
    <m/>
    <n v="34.081800000000001"/>
    <n v="-118.288"/>
    <n v="0"/>
    <x v="12"/>
  </r>
  <r>
    <n v="201208675"/>
    <d v="2020-03-07T00:00:00"/>
    <x v="330"/>
    <n v="2220"/>
    <n v="12"/>
    <x v="8"/>
    <n v="1269"/>
    <n v="1"/>
    <n v="236"/>
    <s v="INTIMATE PARTNER - AGGRAVATED ASSAULT"/>
    <s v="2000 1814 0416 0445 0913"/>
    <n v="30"/>
    <s v="M"/>
    <s v="B"/>
    <n v="502"/>
    <s v="MULTI-UNIT DWELLING (APARTMENT, DUPLEX, ETC)"/>
    <n v="500"/>
    <s v="UNKNOWN WEAPON/OTHER WEAPON"/>
    <s v="AO"/>
    <s v="Adult Other"/>
    <n v="236"/>
    <m/>
    <m/>
    <m/>
    <s v="8100    AVALON                       BL"/>
    <m/>
    <n v="33.965000000000003"/>
    <n v="-118.2651"/>
    <n v="0"/>
    <x v="12"/>
  </r>
  <r>
    <n v="200900958"/>
    <d v="2020-12-26T00:00:00"/>
    <x v="34"/>
    <n v="1430"/>
    <n v="9"/>
    <x v="3"/>
    <n v="974"/>
    <n v="2"/>
    <n v="354"/>
    <s v="THEFT OF IDENTITY"/>
    <s v="1402 1501"/>
    <n v="0"/>
    <s v="X"/>
    <s v="X"/>
    <n v="605"/>
    <s v="AUTOMATED TELLER MACHINE (ATM)"/>
    <m/>
    <m/>
    <s v="IC"/>
    <s v="Invest Cont"/>
    <n v="354"/>
    <n v="998"/>
    <m/>
    <m/>
    <s v="14700    VENTURA                      BL"/>
    <m/>
    <n v="34.154699999999998"/>
    <n v="-118.453"/>
    <n v="0"/>
    <x v="12"/>
  </r>
  <r>
    <n v="200617082"/>
    <d v="2020-10-23T00:00:00"/>
    <x v="60"/>
    <n v="1655"/>
    <n v="6"/>
    <x v="9"/>
    <n v="646"/>
    <n v="2"/>
    <n v="624"/>
    <s v="BATTERY - SIMPLE ASSAULT"/>
    <s v="1822 1266 0400 0416 1202"/>
    <n v="60"/>
    <s v="M"/>
    <s v="W"/>
    <n v="406"/>
    <s v="OTHER STORE"/>
    <n v="400"/>
    <s v="STRONG-ARM (HANDS, FIST, FEET OR BODILY FORCE)"/>
    <s v="IC"/>
    <s v="Invest Cont"/>
    <n v="624"/>
    <m/>
    <m/>
    <m/>
    <s v="1500    VINE                         ST"/>
    <m/>
    <n v="34.098700000000001"/>
    <n v="-118.33369999999999"/>
    <n v="0"/>
    <x v="12"/>
  </r>
  <r>
    <n v="200121481"/>
    <d v="2020-11-24T00:00:00"/>
    <x v="174"/>
    <n v="350"/>
    <n v="1"/>
    <x v="1"/>
    <n v="182"/>
    <n v="1"/>
    <n v="510"/>
    <s v="VEHICLE - STOLEN"/>
    <m/>
    <n v="0"/>
    <m/>
    <m/>
    <n v="707"/>
    <s v="GARAGE/CARPORT"/>
    <m/>
    <m/>
    <s v="IC"/>
    <s v="Invest Cont"/>
    <n v="510"/>
    <m/>
    <m/>
    <m/>
    <s v="1200 S  GRAND                        AV"/>
    <m/>
    <n v="34.039700000000003"/>
    <n v="-118.2637"/>
    <n v="0"/>
    <x v="12"/>
  </r>
  <r>
    <n v="200916295"/>
    <d v="2020-10-22T00:00:00"/>
    <x v="365"/>
    <n v="1600"/>
    <n v="9"/>
    <x v="3"/>
    <n v="966"/>
    <n v="1"/>
    <n v="310"/>
    <s v="BURGLARY"/>
    <s v="0344 0321 1420"/>
    <n v="45"/>
    <s v="M"/>
    <s v="W"/>
    <n v="721"/>
    <s v="HIGH SCHOOL"/>
    <m/>
    <m/>
    <s v="AA"/>
    <s v="Adult Arrest"/>
    <n v="310"/>
    <m/>
    <m/>
    <m/>
    <s v="13600    RIVERSIDE                    DR"/>
    <m/>
    <n v="34.157600000000002"/>
    <n v="-118.4293"/>
    <n v="1"/>
    <x v="12"/>
  </r>
  <r>
    <n v="200613676"/>
    <d v="2020-08-08T00:00:00"/>
    <x v="268"/>
    <n v="1500"/>
    <n v="6"/>
    <x v="9"/>
    <n v="667"/>
    <n v="1"/>
    <n v="420"/>
    <s v="THEFT FROM MOTOR VEHICLE - PETTY ($950 &amp; UNDER)"/>
    <m/>
    <n v="0"/>
    <m/>
    <m/>
    <n v="101"/>
    <s v="STREET"/>
    <m/>
    <m/>
    <s v="IC"/>
    <s v="Invest Cont"/>
    <n v="420"/>
    <m/>
    <m/>
    <m/>
    <s v="6000    LEXINGTON                    AV"/>
    <m/>
    <n v="34.092599999999997"/>
    <n v="-118.3212"/>
    <n v="0"/>
    <x v="12"/>
  </r>
  <r>
    <n v="200704315"/>
    <d v="2020-01-07T00:00:00"/>
    <x v="207"/>
    <n v="1200"/>
    <n v="7"/>
    <x v="0"/>
    <n v="713"/>
    <n v="1"/>
    <n v="510"/>
    <s v="VEHICLE - STOLEN"/>
    <m/>
    <n v="0"/>
    <m/>
    <m/>
    <n v="101"/>
    <s v="STREET"/>
    <m/>
    <m/>
    <s v="IC"/>
    <s v="Invest Cont"/>
    <n v="510"/>
    <m/>
    <m/>
    <m/>
    <s v="300 N  OGDEN                        DR"/>
    <m/>
    <n v="34.076099999999997"/>
    <n v="-118.35939999999999"/>
    <n v="0"/>
    <x v="12"/>
  </r>
  <r>
    <n v="200313621"/>
    <d v="2020-07-03T00:00:00"/>
    <x v="261"/>
    <n v="1310"/>
    <n v="3"/>
    <x v="2"/>
    <n v="321"/>
    <n v="2"/>
    <n v="624"/>
    <s v="BATTERY - SIMPLE ASSAULT"/>
    <s v="1822 0444 0429"/>
    <n v="36"/>
    <s v="M"/>
    <s v="H"/>
    <n v="406"/>
    <s v="OTHER STORE"/>
    <n v="400"/>
    <s v="STRONG-ARM (HANDS, FIST, FEET OR BODILY FORCE)"/>
    <s v="AO"/>
    <s v="Adult Other"/>
    <n v="624"/>
    <m/>
    <m/>
    <m/>
    <s v="3500 S  LA CIENEGA                   BL"/>
    <m/>
    <n v="34.023699999999998"/>
    <n v="-118.37220000000001"/>
    <n v="0"/>
    <x v="12"/>
  </r>
  <r>
    <n v="201214373"/>
    <d v="2020-06-09T00:00:00"/>
    <x v="20"/>
    <n v="2000"/>
    <n v="12"/>
    <x v="8"/>
    <n v="1268"/>
    <n v="1"/>
    <n v="420"/>
    <s v="THEFT FROM MOTOR VEHICLE - PETTY ($950 &amp; UNDER)"/>
    <m/>
    <n v="0"/>
    <m/>
    <m/>
    <n v="101"/>
    <s v="STREET"/>
    <m/>
    <m/>
    <s v="IC"/>
    <s v="Invest Cont"/>
    <n v="420"/>
    <m/>
    <m/>
    <m/>
    <s v="200 E  81ST                         ST"/>
    <m/>
    <n v="33.966200000000001"/>
    <n v="-118.2717"/>
    <n v="0"/>
    <x v="12"/>
  </r>
  <r>
    <n v="200401151"/>
    <d v="2020-10-29T00:00:00"/>
    <x v="178"/>
    <n v="1320"/>
    <n v="4"/>
    <x v="4"/>
    <n v="489"/>
    <n v="1"/>
    <n v="236"/>
    <s v="INTIMATE PARTNER - AGGRAVATED ASSAULT"/>
    <s v="2000 1814 0334 1402 1243 0913"/>
    <n v="22"/>
    <s v="F"/>
    <s v="B"/>
    <n v="502"/>
    <s v="MULTI-UNIT DWELLING (APARTMENT, DUPLEX, ETC)"/>
    <n v="204"/>
    <s v="FOLDING KNIFE"/>
    <s v="AA"/>
    <s v="Adult Arrest"/>
    <n v="236"/>
    <n v="998"/>
    <m/>
    <m/>
    <s v="2800    WYNWOOD                      LN"/>
    <m/>
    <n v="34.025500000000001"/>
    <n v="-118.2153"/>
    <n v="1"/>
    <x v="12"/>
  </r>
  <r>
    <n v="200710780"/>
    <d v="2020-06-21T00:00:00"/>
    <x v="334"/>
    <n v="1215"/>
    <n v="7"/>
    <x v="0"/>
    <n v="715"/>
    <n v="2"/>
    <n v="624"/>
    <s v="BATTERY - SIMPLE ASSAULT"/>
    <s v="0416 0446"/>
    <n v="24"/>
    <s v="M"/>
    <s v="W"/>
    <n v="101"/>
    <s v="STREET"/>
    <n v="400"/>
    <s v="STRONG-ARM (HANDS, FIST, FEET OR BODILY FORCE)"/>
    <s v="IC"/>
    <s v="Invest Cont"/>
    <n v="624"/>
    <m/>
    <m/>
    <m/>
    <s v="DETROIT"/>
    <s v="OAKWOOD"/>
    <n v="34.078299999999999"/>
    <n v="-118.3451"/>
    <n v="0"/>
    <x v="12"/>
  </r>
  <r>
    <n v="200500879"/>
    <d v="2020-12-20T00:00:00"/>
    <x v="248"/>
    <n v="1420"/>
    <n v="5"/>
    <x v="10"/>
    <n v="565"/>
    <n v="1"/>
    <n v="761"/>
    <s v="BRANDISH WEAPON"/>
    <s v="0913 0334 0443 1258 2024"/>
    <n v="13"/>
    <s v="M"/>
    <s v="B"/>
    <n v="514"/>
    <s v="GROUP HOME"/>
    <n v="511"/>
    <s v="VERBAL THREAT"/>
    <s v="JA"/>
    <s v="Juv Arrest"/>
    <n v="761"/>
    <m/>
    <m/>
    <m/>
    <s v="500 W  8TH                          ST"/>
    <m/>
    <n v="33.737000000000002"/>
    <n v="-118.2884"/>
    <n v="1"/>
    <x v="12"/>
  </r>
  <r>
    <n v="201006601"/>
    <d v="2020-02-28T00:00:00"/>
    <x v="258"/>
    <n v="1629"/>
    <n v="10"/>
    <x v="11"/>
    <n v="1024"/>
    <n v="1"/>
    <n v="440"/>
    <s v="THEFT PLAIN - PETTY ($950 &amp; UNDER)"/>
    <s v="1822 0344 2032 1202"/>
    <n v="62"/>
    <s v="M"/>
    <s v="H"/>
    <n v="210"/>
    <s v="RESTAURANT/FAST FOOD"/>
    <m/>
    <m/>
    <s v="IC"/>
    <s v="Invest Cont"/>
    <n v="440"/>
    <m/>
    <m/>
    <m/>
    <s v="6700    RESEDA                       BL"/>
    <m/>
    <n v="34.195799999999998"/>
    <n v="-118.5399"/>
    <n v="0"/>
    <x v="12"/>
  </r>
  <r>
    <n v="200708158"/>
    <d v="2020-04-09T00:00:00"/>
    <x v="173"/>
    <n v="2040"/>
    <n v="7"/>
    <x v="0"/>
    <n v="721"/>
    <n v="2"/>
    <n v="888"/>
    <s v="TRESPASSING"/>
    <n v="1501"/>
    <n v="50"/>
    <s v="M"/>
    <s v="W"/>
    <n v="416"/>
    <s v="THE BEVERLY CENTER"/>
    <m/>
    <m/>
    <s v="IC"/>
    <s v="Invest Cont"/>
    <n v="888"/>
    <m/>
    <m/>
    <m/>
    <s v="8500    BEVERLY                      BL"/>
    <m/>
    <n v="34.076099999999997"/>
    <n v="-118.3766"/>
    <n v="0"/>
    <x v="12"/>
  </r>
  <r>
    <n v="201214985"/>
    <d v="2020-06-19T00:00:00"/>
    <x v="339"/>
    <n v="1230"/>
    <n v="12"/>
    <x v="8"/>
    <n v="1241"/>
    <n v="1"/>
    <n v="236"/>
    <s v="INTIMATE PARTNER - AGGRAVATED ASSAULT"/>
    <s v="0913 0400 0444 0429 0408 1814 2000 0329"/>
    <n v="24"/>
    <s v="F"/>
    <s v="B"/>
    <n v="502"/>
    <s v="MULTI-UNIT DWELLING (APARTMENT, DUPLEX, ETC)"/>
    <n v="400"/>
    <s v="STRONG-ARM (HANDS, FIST, FEET OR BODILY FORCE)"/>
    <s v="AO"/>
    <s v="Adult Other"/>
    <n v="236"/>
    <m/>
    <m/>
    <m/>
    <s v="6300 S  VICTORIA                     AV"/>
    <m/>
    <n v="33.980600000000003"/>
    <n v="-118.3323"/>
    <n v="0"/>
    <x v="12"/>
  </r>
  <r>
    <n v="200607208"/>
    <d v="2020-02-29T00:00:00"/>
    <x v="125"/>
    <n v="2210"/>
    <n v="6"/>
    <x v="9"/>
    <n v="636"/>
    <n v="2"/>
    <n v="626"/>
    <s v="INTIMATE PARTNER - SIMPLE ASSAULT"/>
    <s v="1814 0400 0416 2000 1813 0913"/>
    <n v="28"/>
    <s v="F"/>
    <s v="H"/>
    <n v="101"/>
    <s v="STREET"/>
    <n v="400"/>
    <s v="STRONG-ARM (HANDS, FIST, FEET OR BODILY FORCE)"/>
    <s v="AA"/>
    <s v="Adult Arrest"/>
    <n v="626"/>
    <m/>
    <m/>
    <m/>
    <s v="MC CADDEN"/>
    <s v="HOLLYWOOD"/>
    <n v="34.101599999999998"/>
    <n v="-118.3374"/>
    <n v="1"/>
    <x v="12"/>
  </r>
  <r>
    <n v="201213075"/>
    <d v="2020-05-18T00:00:00"/>
    <x v="187"/>
    <n v="2145"/>
    <n v="12"/>
    <x v="8"/>
    <n v="1266"/>
    <n v="1"/>
    <n v="761"/>
    <s v="BRANDISH WEAPON"/>
    <s v="0334 1822 0361"/>
    <n v="35"/>
    <s v="M"/>
    <s v="W"/>
    <n v="501"/>
    <s v="SINGLE FAMILY DWELLING"/>
    <n v="207"/>
    <s v="OTHER KNIFE"/>
    <s v="IC"/>
    <s v="Invest Cont"/>
    <n v="761"/>
    <m/>
    <m/>
    <m/>
    <s v="300 W  82ND                         ST"/>
    <m/>
    <n v="33.9651"/>
    <n v="-118.2783"/>
    <n v="0"/>
    <x v="12"/>
  </r>
  <r>
    <n v="200816916"/>
    <d v="2020-11-27T00:00:00"/>
    <x v="29"/>
    <n v="1000"/>
    <n v="8"/>
    <x v="12"/>
    <n v="842"/>
    <n v="1"/>
    <n v="341"/>
    <s v="THEFT-GRAND ($950.01 &amp; OVER)EXCPT,GUNS,FOWL,LIVESTK,PROD"/>
    <s v="1822 1606 0344"/>
    <n v="27"/>
    <s v="F"/>
    <s v="O"/>
    <n v="140"/>
    <s v="BALCONY*"/>
    <m/>
    <m/>
    <s v="IC"/>
    <s v="Invest Cont"/>
    <n v="341"/>
    <n v="480"/>
    <m/>
    <m/>
    <s v="1400    ARMACOST                     AV"/>
    <m/>
    <n v="34.043300000000002"/>
    <n v="-118.4615"/>
    <n v="0"/>
    <x v="12"/>
  </r>
  <r>
    <n v="200917061"/>
    <d v="2020-11-10T00:00:00"/>
    <x v="130"/>
    <n v="1600"/>
    <n v="9"/>
    <x v="3"/>
    <n v="906"/>
    <n v="1"/>
    <n v="236"/>
    <s v="INTIMATE PARTNER - AGGRAVATED ASSAULT"/>
    <s v="2000 1241 1814 0408 0416 0913"/>
    <n v="26"/>
    <s v="F"/>
    <s v="H"/>
    <n v="502"/>
    <s v="MULTI-UNIT DWELLING (APARTMENT, DUPLEX, ETC)"/>
    <n v="400"/>
    <s v="STRONG-ARM (HANDS, FIST, FEET OR BODILY FORCE)"/>
    <s v="AA"/>
    <s v="Adult Arrest"/>
    <n v="236"/>
    <m/>
    <m/>
    <m/>
    <s v="7300    LENNOX                       AV"/>
    <m/>
    <n v="34.203000000000003"/>
    <n v="-118.44580000000001"/>
    <n v="1"/>
    <x v="12"/>
  </r>
  <r>
    <n v="200813263"/>
    <d v="2020-08-23T00:00:00"/>
    <x v="273"/>
    <n v="2000"/>
    <n v="8"/>
    <x v="12"/>
    <n v="806"/>
    <n v="2"/>
    <n v="900"/>
    <s v="VIOLATION OF COURT ORDER"/>
    <s v="1202 0603 2038"/>
    <n v="66"/>
    <s v="F"/>
    <s v="W"/>
    <n v="501"/>
    <s v="SINGLE FAMILY DWELLING"/>
    <m/>
    <m/>
    <s v="IC"/>
    <s v="Invest Cont"/>
    <n v="900"/>
    <m/>
    <m/>
    <m/>
    <s v="2400    ROSCOMARE                    RD"/>
    <m/>
    <n v="34.119100000000003"/>
    <n v="-118.46380000000001"/>
    <n v="0"/>
    <x v="12"/>
  </r>
  <r>
    <n v="200619064"/>
    <d v="2020-12-09T00:00:00"/>
    <x v="194"/>
    <n v="1100"/>
    <n v="6"/>
    <x v="9"/>
    <n v="646"/>
    <n v="2"/>
    <n v="354"/>
    <s v="THEFT OF IDENTITY"/>
    <s v="1822 0930"/>
    <n v="25"/>
    <s v="M"/>
    <s v="W"/>
    <n v="501"/>
    <s v="SINGLE FAMILY DWELLING"/>
    <m/>
    <m/>
    <s v="IC"/>
    <s v="Invest Cont"/>
    <n v="354"/>
    <m/>
    <m/>
    <m/>
    <s v="6700    FOUNTAIN                     AV"/>
    <m/>
    <n v="34.098700000000001"/>
    <n v="-118.33369999999999"/>
    <n v="0"/>
    <x v="12"/>
  </r>
  <r>
    <n v="201224005"/>
    <d v="2020-11-06T00:00:00"/>
    <x v="166"/>
    <n v="1"/>
    <n v="12"/>
    <x v="8"/>
    <n v="1241"/>
    <n v="2"/>
    <n v="930"/>
    <s v="CRIMINAL THREATS - NO WEAPON DISPLAYED"/>
    <s v="0432 1822 0443"/>
    <n v="28"/>
    <s v="F"/>
    <s v="H"/>
    <n v="104"/>
    <s v="DRIVEWAY"/>
    <n v="511"/>
    <s v="VERBAL THREAT"/>
    <s v="IC"/>
    <s v="Invest Cont"/>
    <n v="930"/>
    <m/>
    <m/>
    <m/>
    <s v="6100    10TH                         AV"/>
    <m/>
    <n v="33.983699999999999"/>
    <n v="-118.3279"/>
    <n v="0"/>
    <x v="12"/>
  </r>
  <r>
    <n v="200319519"/>
    <d v="2020-10-28T00:00:00"/>
    <x v="147"/>
    <n v="530"/>
    <n v="3"/>
    <x v="2"/>
    <n v="315"/>
    <n v="2"/>
    <n v="956"/>
    <s v="LETTERS, LEWD  -  TELEPHONE CALLS, LEWD"/>
    <s v="1822 1906"/>
    <n v="34"/>
    <s v="M"/>
    <s v="H"/>
    <n v="502"/>
    <s v="MULTI-UNIT DWELLING (APARTMENT, DUPLEX, ETC)"/>
    <m/>
    <m/>
    <s v="IC"/>
    <s v="Invest Cont"/>
    <n v="956"/>
    <m/>
    <m/>
    <m/>
    <s v="2200 W  26TH                         PL"/>
    <m/>
    <n v="34.031700000000001"/>
    <n v="-118.3177"/>
    <n v="0"/>
    <x v="12"/>
  </r>
  <r>
    <n v="200114854"/>
    <d v="2020-07-15T00:00:00"/>
    <x v="321"/>
    <n v="1200"/>
    <n v="1"/>
    <x v="1"/>
    <n v="155"/>
    <n v="2"/>
    <n v="845"/>
    <s v="SEX OFFENDER REGISTRANT OUT OF COMPLIANCE"/>
    <n v="1501"/>
    <n v="0"/>
    <s v="X"/>
    <s v="X"/>
    <n v="726"/>
    <s v="POLICE FACILITY"/>
    <m/>
    <m/>
    <s v="AA"/>
    <s v="Adult Arrest"/>
    <n v="845"/>
    <m/>
    <m/>
    <m/>
    <s v="200 E  6TH                          ST"/>
    <m/>
    <n v="34.044800000000002"/>
    <n v="-118.2474"/>
    <n v="1"/>
    <x v="12"/>
  </r>
  <r>
    <n v="200807706"/>
    <d v="2020-03-26T00:00:00"/>
    <x v="328"/>
    <n v="2000"/>
    <n v="8"/>
    <x v="12"/>
    <n v="849"/>
    <n v="1"/>
    <n v="510"/>
    <s v="VEHICLE - STOLEN"/>
    <m/>
    <n v="0"/>
    <m/>
    <m/>
    <n v="101"/>
    <s v="STREET"/>
    <m/>
    <m/>
    <s v="IC"/>
    <s v="Invest Cont"/>
    <n v="510"/>
    <m/>
    <m/>
    <m/>
    <s v="PICO"/>
    <s v="WILSHIRE"/>
    <n v="34.058300000000003"/>
    <n v="-118.37990000000001"/>
    <n v="0"/>
    <x v="12"/>
  </r>
  <r>
    <n v="200407456"/>
    <d v="2020-03-31T00:00:00"/>
    <x v="157"/>
    <n v="2005"/>
    <n v="4"/>
    <x v="4"/>
    <n v="469"/>
    <n v="1"/>
    <n v="210"/>
    <s v="ROBBERY"/>
    <s v="1822 1259 0334 0302 0355"/>
    <n v="15"/>
    <s v="M"/>
    <s v="H"/>
    <n v="103"/>
    <s v="ALLEY"/>
    <n v="102"/>
    <s v="HAND GUN"/>
    <s v="IC"/>
    <s v="Invest Cont"/>
    <n v="210"/>
    <m/>
    <m/>
    <m/>
    <s v="1ST                          ST"/>
    <s v="LORENA"/>
    <n v="34.037199999999999"/>
    <n v="-118.19499999999999"/>
    <n v="0"/>
    <x v="12"/>
  </r>
  <r>
    <n v="200808230"/>
    <d v="2020-04-12T00:00:00"/>
    <x v="56"/>
    <n v="1520"/>
    <n v="8"/>
    <x v="12"/>
    <n v="835"/>
    <n v="2"/>
    <n v="740"/>
    <s v="VANDALISM - FELONY ($400 &amp; OVER, ALL CHURCH VANDALISMS)"/>
    <s v="0329 1609 1822"/>
    <n v="0"/>
    <s v="X"/>
    <s v="X"/>
    <n v="203"/>
    <s v="OTHER BUSINESS"/>
    <m/>
    <m/>
    <s v="IC"/>
    <s v="Invest Cont"/>
    <n v="740"/>
    <m/>
    <m/>
    <m/>
    <s v="1900    WESTWOOD                     BL"/>
    <m/>
    <n v="34.048200000000001"/>
    <n v="-118.4354"/>
    <n v="0"/>
    <x v="12"/>
  </r>
  <r>
    <n v="201205490"/>
    <d v="2020-01-22T00:00:00"/>
    <x v="45"/>
    <n v="1900"/>
    <n v="12"/>
    <x v="8"/>
    <n v="1213"/>
    <n v="1"/>
    <n v="440"/>
    <s v="THEFT PLAIN - PETTY ($950 &amp; UNDER)"/>
    <s v="2014 0344 1822 1300"/>
    <n v="32"/>
    <s v="F"/>
    <s v="B"/>
    <n v="101"/>
    <s v="STREET"/>
    <m/>
    <m/>
    <s v="IC"/>
    <s v="Invest Cont"/>
    <n v="440"/>
    <m/>
    <m/>
    <m/>
    <s v="1600 W  57TH                         ST"/>
    <m/>
    <n v="33.990600000000001"/>
    <n v="-118.3044"/>
    <n v="0"/>
    <x v="12"/>
  </r>
  <r>
    <n v="200205541"/>
    <d v="2020-02-01T00:00:00"/>
    <x v="169"/>
    <n v="2200"/>
    <n v="2"/>
    <x v="5"/>
    <n v="281"/>
    <n v="2"/>
    <n v="745"/>
    <s v="VANDALISM - MISDEAMEANOR ($399 OR UNDER)"/>
    <s v="0329 0603"/>
    <n v="19"/>
    <s v="X"/>
    <s v="X"/>
    <n v="203"/>
    <s v="OTHER BUSINESS"/>
    <m/>
    <m/>
    <s v="AO"/>
    <s v="Adult Other"/>
    <n v="745"/>
    <m/>
    <m/>
    <m/>
    <s v="1200 S  ALVARADO                     ST"/>
    <m/>
    <n v="34.0488"/>
    <n v="-118.2817"/>
    <n v="0"/>
    <x v="12"/>
  </r>
  <r>
    <n v="200605433"/>
    <d v="2020-01-31T00:00:00"/>
    <x v="94"/>
    <n v="1950"/>
    <n v="6"/>
    <x v="9"/>
    <n v="666"/>
    <n v="1"/>
    <n v="331"/>
    <s v="THEFT FROM MOTOR VEHICLE - GRAND ($950.01 AND OVER)"/>
    <s v="1300 1601 0344 0352"/>
    <n v="37"/>
    <s v="M"/>
    <s v="W"/>
    <n v="127"/>
    <s v="TRASH CAN/TRASH DUMPSTER"/>
    <m/>
    <m/>
    <s v="IC"/>
    <s v="Invest Cont"/>
    <n v="331"/>
    <m/>
    <m/>
    <m/>
    <s v="6300 W  SUNSET                       BL"/>
    <m/>
    <n v="34.097999999999999"/>
    <n v="-118.3267"/>
    <n v="0"/>
    <x v="12"/>
  </r>
  <r>
    <n v="200907707"/>
    <d v="2020-03-22T00:00:00"/>
    <x v="202"/>
    <n v="200"/>
    <n v="9"/>
    <x v="3"/>
    <n v="911"/>
    <n v="2"/>
    <n v="740"/>
    <s v="VANDALISM - FELONY ($400 &amp; OVER, ALL CHURCH VANDALISMS)"/>
    <n v="329"/>
    <n v="86"/>
    <s v="M"/>
    <s v="W"/>
    <n v="101"/>
    <s v="STREET"/>
    <m/>
    <m/>
    <s v="IC"/>
    <s v="Invest Cont"/>
    <n v="740"/>
    <m/>
    <m/>
    <m/>
    <s v="15300    SHERMAN                      WY"/>
    <m/>
    <n v="34.2012"/>
    <n v="-118.4662"/>
    <n v="0"/>
    <x v="12"/>
  </r>
  <r>
    <n v="201211276"/>
    <d v="2020-04-20T00:00:00"/>
    <x v="208"/>
    <n v="1300"/>
    <n v="12"/>
    <x v="8"/>
    <n v="1243"/>
    <n v="1"/>
    <n v="341"/>
    <s v="THEFT-GRAND ($950.01 &amp; OVER)EXCPT,GUNS,FOWL,LIVESTK,PROD"/>
    <s v="0380 0344 1822"/>
    <n v="43"/>
    <s v="M"/>
    <s v="H"/>
    <n v="101"/>
    <s v="STREET"/>
    <m/>
    <m/>
    <s v="IC"/>
    <s v="Invest Cont"/>
    <n v="341"/>
    <m/>
    <m/>
    <m/>
    <s v="FLORENCE"/>
    <s v="CIMARRON                     ST"/>
    <n v="33.974600000000002"/>
    <n v="-118.3159"/>
    <n v="0"/>
    <x v="12"/>
  </r>
  <r>
    <n v="201215418"/>
    <d v="2020-06-26T00:00:00"/>
    <x v="66"/>
    <n v="1900"/>
    <n v="12"/>
    <x v="8"/>
    <n v="1203"/>
    <n v="1"/>
    <n v="761"/>
    <s v="BRANDISH WEAPON"/>
    <s v="0334 0443 0312 1822"/>
    <n v="63"/>
    <s v="M"/>
    <s v="B"/>
    <n v="501"/>
    <s v="SINGLE FAMILY DWELLING"/>
    <n v="102"/>
    <s v="HAND GUN"/>
    <s v="IC"/>
    <s v="Invest Cont"/>
    <n v="761"/>
    <m/>
    <m/>
    <m/>
    <s v="S  WILTON                       PL"/>
    <s v="W  52ND                         ST"/>
    <n v="33.994999999999997"/>
    <n v="-118.315"/>
    <n v="0"/>
    <x v="12"/>
  </r>
  <r>
    <n v="200413629"/>
    <d v="2020-10-09T00:00:00"/>
    <x v="95"/>
    <n v="745"/>
    <n v="4"/>
    <x v="4"/>
    <n v="464"/>
    <n v="2"/>
    <n v="624"/>
    <s v="BATTERY - SIMPLE ASSAULT"/>
    <s v="0416 0913"/>
    <n v="26"/>
    <s v="F"/>
    <s v="H"/>
    <n v="502"/>
    <s v="MULTI-UNIT DWELLING (APARTMENT, DUPLEX, ETC)"/>
    <n v="400"/>
    <s v="STRONG-ARM (HANDS, FIST, FEET OR BODILY FORCE)"/>
    <s v="AO"/>
    <s v="Adult Other"/>
    <n v="624"/>
    <m/>
    <m/>
    <m/>
    <s v="200 N  SOTO                         ST"/>
    <m/>
    <n v="34.044499999999999"/>
    <n v="-118.2116"/>
    <n v="0"/>
    <x v="12"/>
  </r>
  <r>
    <n v="200905519"/>
    <d v="2020-02-04T00:00:00"/>
    <x v="233"/>
    <n v="2300"/>
    <n v="9"/>
    <x v="3"/>
    <n v="948"/>
    <n v="1"/>
    <n v="420"/>
    <s v="THEFT FROM MOTOR VEHICLE - PETTY ($950 &amp; UNDER)"/>
    <m/>
    <n v="0"/>
    <m/>
    <m/>
    <n v="101"/>
    <s v="STREET"/>
    <m/>
    <m/>
    <s v="IC"/>
    <s v="Invest Cont"/>
    <n v="420"/>
    <m/>
    <m/>
    <m/>
    <s v="13600    CHANDLER                     BL"/>
    <m/>
    <n v="34.172499999999999"/>
    <n v="-118.4268"/>
    <n v="0"/>
    <x v="12"/>
  </r>
  <r>
    <n v="200815224"/>
    <d v="2020-10-14T00:00:00"/>
    <x v="349"/>
    <n v="1235"/>
    <n v="8"/>
    <x v="12"/>
    <n v="889"/>
    <n v="1"/>
    <n v="210"/>
    <s v="ROBBERY"/>
    <s v="0344 0400 0416 0945 1822"/>
    <n v="22"/>
    <s v="M"/>
    <s v="O"/>
    <n v="247"/>
    <s v="CAR WASH"/>
    <n v="312"/>
    <s v="PIPE/METAL PIPE"/>
    <s v="IC"/>
    <s v="Invest Cont"/>
    <n v="210"/>
    <m/>
    <m/>
    <m/>
    <s v="1900 S  LA CIENEGA                   BL"/>
    <m/>
    <n v="34.042499999999997"/>
    <n v="-118.3818"/>
    <n v="0"/>
    <x v="12"/>
  </r>
  <r>
    <n v="201014782"/>
    <d v="2020-11-06T00:00:00"/>
    <x v="164"/>
    <n v="2300"/>
    <n v="10"/>
    <x v="11"/>
    <n v="1063"/>
    <n v="1"/>
    <n v="510"/>
    <s v="VEHICLE - STOLEN"/>
    <m/>
    <n v="0"/>
    <m/>
    <m/>
    <n v="101"/>
    <s v="STREET"/>
    <m/>
    <m/>
    <s v="IC"/>
    <s v="Invest Cont"/>
    <n v="510"/>
    <m/>
    <m/>
    <m/>
    <s v="5500    YOLANDA                      AV"/>
    <m/>
    <n v="34.170699999999997"/>
    <n v="-118.5407"/>
    <n v="0"/>
    <x v="12"/>
  </r>
  <r>
    <n v="200316139"/>
    <d v="2020-08-22T00:00:00"/>
    <x v="306"/>
    <n v="1200"/>
    <n v="3"/>
    <x v="2"/>
    <n v="398"/>
    <n v="2"/>
    <n v="928"/>
    <s v="THREATENING PHONE CALLS/LETTERS"/>
    <s v="1309 0913 0432 0443"/>
    <n v="47"/>
    <s v="F"/>
    <s v="B"/>
    <n v="502"/>
    <s v="MULTI-UNIT DWELLING (APARTMENT, DUPLEX, ETC)"/>
    <n v="511"/>
    <s v="VERBAL THREAT"/>
    <s v="IC"/>
    <s v="Invest Cont"/>
    <n v="928"/>
    <m/>
    <m/>
    <m/>
    <s v="600 W  42ND                         ST"/>
    <m/>
    <n v="34.006999999999998"/>
    <n v="-118.28570000000001"/>
    <n v="0"/>
    <x v="12"/>
  </r>
  <r>
    <n v="200900664"/>
    <d v="2020-03-28T00:00:00"/>
    <x v="7"/>
    <n v="750"/>
    <n v="9"/>
    <x v="3"/>
    <n v="937"/>
    <n v="1"/>
    <n v="821"/>
    <s v="SODOMY/SEXUAL CONTACT B/W PENIS OF ONE PERS TO ANUS OTH"/>
    <s v="0913 1823 1415 0519 1402 0533 0541"/>
    <n v="42"/>
    <s v="F"/>
    <s v="H"/>
    <n v="502"/>
    <s v="MULTI-UNIT DWELLING (APARTMENT, DUPLEX, ETC)"/>
    <n v="400"/>
    <s v="STRONG-ARM (HANDS, FIST, FEET OR BODILY FORCE)"/>
    <s v="AO"/>
    <s v="Adult Other"/>
    <n v="821"/>
    <n v="998"/>
    <m/>
    <m/>
    <s v="13800    VICTORY                      BL"/>
    <m/>
    <n v="34.186700000000002"/>
    <n v="-118.43340000000001"/>
    <n v="0"/>
    <x v="12"/>
  </r>
  <r>
    <n v="201221331"/>
    <d v="2020-09-24T00:00:00"/>
    <x v="23"/>
    <n v="1700"/>
    <n v="12"/>
    <x v="8"/>
    <n v="1243"/>
    <n v="1"/>
    <n v="230"/>
    <s v="ASSAULT WITH DEADLY WEAPON, AGGRAVATED ASSAULT"/>
    <s v="1822 0430 0906"/>
    <n v="30"/>
    <s v="M"/>
    <s v="B"/>
    <n v="101"/>
    <s v="STREET"/>
    <n v="102"/>
    <s v="HAND GUN"/>
    <s v="IC"/>
    <s v="Invest Cont"/>
    <n v="230"/>
    <m/>
    <m/>
    <m/>
    <s v="67TH                         ST"/>
    <s v="WESTERN                      AV"/>
    <n v="33.978499999999997"/>
    <n v="-118.309"/>
    <n v="0"/>
    <x v="12"/>
  </r>
  <r>
    <n v="200617754"/>
    <d v="2020-11-08T00:00:00"/>
    <x v="106"/>
    <n v="230"/>
    <n v="6"/>
    <x v="9"/>
    <n v="646"/>
    <n v="1"/>
    <n v="820"/>
    <s v="ORAL COPULATION"/>
    <s v="1817 0500 0512 0400"/>
    <n v="24"/>
    <s v="F"/>
    <s v="W"/>
    <n v="502"/>
    <s v="MULTI-UNIT DWELLING (APARTMENT, DUPLEX, ETC)"/>
    <n v="400"/>
    <s v="STRONG-ARM (HANDS, FIST, FEET OR BODILY FORCE)"/>
    <s v="AO"/>
    <s v="Adult Other"/>
    <n v="820"/>
    <m/>
    <m/>
    <m/>
    <s v="1500    VINE                         ST"/>
    <m/>
    <n v="34.098700000000001"/>
    <n v="-118.33369999999999"/>
    <n v="0"/>
    <x v="12"/>
  </r>
  <r>
    <n v="200604242"/>
    <d v="2020-01-06T00:00:00"/>
    <x v="281"/>
    <n v="400"/>
    <n v="6"/>
    <x v="9"/>
    <n v="646"/>
    <n v="1"/>
    <n v="341"/>
    <s v="THEFT-GRAND ($950.01 &amp; OVER)EXCPT,GUNS,FOWL,LIVESTK,PROD"/>
    <n v="344"/>
    <n v="28"/>
    <s v="M"/>
    <s v="W"/>
    <n v="503"/>
    <s v="HOTEL"/>
    <m/>
    <m/>
    <s v="IC"/>
    <s v="Invest Cont"/>
    <n v="341"/>
    <m/>
    <m/>
    <m/>
    <s v="1600 N  CAHUENGA                     BL"/>
    <m/>
    <n v="34.099800000000002"/>
    <n v="-118.3295"/>
    <n v="0"/>
    <x v="12"/>
  </r>
  <r>
    <n v="201213875"/>
    <d v="2020-05-30T00:00:00"/>
    <x v="14"/>
    <n v="2330"/>
    <n v="12"/>
    <x v="8"/>
    <n v="1241"/>
    <n v="2"/>
    <n v="626"/>
    <s v="INTIMATE PARTNER - SIMPLE ASSAULT"/>
    <s v="2000 1814 0416 0444"/>
    <n v="21"/>
    <s v="F"/>
    <s v="B"/>
    <n v="501"/>
    <s v="SINGLE FAMILY DWELLING"/>
    <n v="400"/>
    <s v="STRONG-ARM (HANDS, FIST, FEET OR BODILY FORCE)"/>
    <s v="AO"/>
    <s v="Adult Other"/>
    <n v="626"/>
    <m/>
    <m/>
    <m/>
    <s v="63RD                         ST"/>
    <s v="WEST                         BL"/>
    <n v="33.982900000000001"/>
    <n v="-118.3352"/>
    <n v="0"/>
    <x v="12"/>
  </r>
  <r>
    <n v="200204738"/>
    <d v="2020-01-15T00:00:00"/>
    <x v="188"/>
    <n v="1120"/>
    <n v="2"/>
    <x v="5"/>
    <n v="249"/>
    <n v="2"/>
    <n v="624"/>
    <s v="BATTERY - SIMPLE ASSAULT"/>
    <s v="0417 2024 1259 2033 1824 0913"/>
    <n v="16"/>
    <s v="M"/>
    <s v="H"/>
    <n v="721"/>
    <s v="HIGH SCHOOL"/>
    <n v="400"/>
    <s v="STRONG-ARM (HANDS, FIST, FEET OR BODILY FORCE)"/>
    <s v="JO"/>
    <s v="Juv Other"/>
    <n v="624"/>
    <m/>
    <m/>
    <m/>
    <s v="300    LUCAS                        AV"/>
    <m/>
    <n v="34.058300000000003"/>
    <n v="-118.2616"/>
    <n v="0"/>
    <x v="12"/>
  </r>
  <r>
    <n v="200320698"/>
    <d v="2020-11-20T00:00:00"/>
    <x v="113"/>
    <n v="1935"/>
    <n v="3"/>
    <x v="2"/>
    <n v="374"/>
    <n v="2"/>
    <n v="740"/>
    <s v="VANDALISM - FELONY ($400 &amp; OVER, ALL CHURCH VANDALISMS)"/>
    <s v="0329 0913 1300 1309"/>
    <n v="61"/>
    <s v="M"/>
    <s v="B"/>
    <n v="122"/>
    <s v="VEHICLE, PASSENGER/TRUCK"/>
    <m/>
    <m/>
    <s v="IC"/>
    <s v="Invest Cont"/>
    <n v="740"/>
    <m/>
    <m/>
    <m/>
    <s v="3700    SUTRO                        AV"/>
    <m/>
    <n v="34.017800000000001"/>
    <n v="-118.3232"/>
    <n v="0"/>
    <x v="12"/>
  </r>
  <r>
    <n v="200113880"/>
    <d v="2020-06-24T00:00:00"/>
    <x v="255"/>
    <n v="530"/>
    <n v="1"/>
    <x v="1"/>
    <n v="159"/>
    <n v="2"/>
    <n v="649"/>
    <s v="DOCUMENT FORGERY / STOLEN FELONY"/>
    <s v="1803 0344 0924"/>
    <n v="26"/>
    <s v="M"/>
    <s v="A"/>
    <n v="213"/>
    <s v="WAREHOUSE"/>
    <m/>
    <m/>
    <s v="IC"/>
    <s v="Invest Cont"/>
    <n v="649"/>
    <m/>
    <m/>
    <m/>
    <s v="1200 E  6TH                          ST"/>
    <m/>
    <n v="34.038200000000003"/>
    <n v="-118.2377"/>
    <n v="0"/>
    <x v="12"/>
  </r>
  <r>
    <n v="200205105"/>
    <d v="2020-01-23T00:00:00"/>
    <x v="172"/>
    <n v="900"/>
    <n v="2"/>
    <x v="5"/>
    <n v="216"/>
    <n v="2"/>
    <n v="354"/>
    <s v="THEFT OF IDENTITY"/>
    <s v="1822 0930 0928 0100"/>
    <n v="23"/>
    <s v="M"/>
    <s v="H"/>
    <n v="501"/>
    <s v="SINGLE FAMILY DWELLING"/>
    <m/>
    <m/>
    <s v="IC"/>
    <s v="Invest Cont"/>
    <n v="354"/>
    <m/>
    <m/>
    <m/>
    <s v="400 N  CORONADO                     ST"/>
    <m/>
    <n v="34.0732"/>
    <n v="-118.2728"/>
    <n v="0"/>
    <x v="12"/>
  </r>
  <r>
    <n v="201105420"/>
    <d v="2020-02-01T00:00:00"/>
    <x v="87"/>
    <n v="1115"/>
    <n v="11"/>
    <x v="7"/>
    <n v="1139"/>
    <n v="2"/>
    <n v="624"/>
    <s v="BATTERY - SIMPLE ASSAULT"/>
    <s v="0400 0444 0601 1822"/>
    <n v="32"/>
    <s v="F"/>
    <s v="W"/>
    <n v="203"/>
    <s v="OTHER BUSINESS"/>
    <n v="400"/>
    <s v="STRONG-ARM (HANDS, FIST, FEET OR BODILY FORCE)"/>
    <s v="AO"/>
    <s v="Adult Other"/>
    <n v="624"/>
    <m/>
    <m/>
    <m/>
    <s v="5800 N  FIGUEROA                     ST"/>
    <m/>
    <n v="34.109900000000003"/>
    <n v="-118.1923"/>
    <n v="0"/>
    <x v="12"/>
  </r>
  <r>
    <n v="201308972"/>
    <d v="2020-04-01T00:00:00"/>
    <x v="332"/>
    <n v="500"/>
    <n v="13"/>
    <x v="6"/>
    <n v="1391"/>
    <n v="1"/>
    <n v="441"/>
    <s v="THEFT PLAIN - ATTEMPT"/>
    <n v="100"/>
    <n v="49"/>
    <s v="F"/>
    <s v="H"/>
    <n v="101"/>
    <s v="STREET"/>
    <m/>
    <m/>
    <s v="IC"/>
    <s v="Invest Cont"/>
    <n v="441"/>
    <m/>
    <m/>
    <m/>
    <s v="69TH                         ST"/>
    <s v="GRAND                        AV"/>
    <n v="33.9773"/>
    <n v="-118.2804"/>
    <n v="0"/>
    <x v="12"/>
  </r>
  <r>
    <n v="200109495"/>
    <d v="2020-03-21T00:00:00"/>
    <x v="364"/>
    <n v="1800"/>
    <n v="1"/>
    <x v="1"/>
    <n v="139"/>
    <n v="1"/>
    <n v="330"/>
    <s v="BURGLARY FROM VEHICLE"/>
    <s v="1307 0329 1822 1609 0344"/>
    <n v="27"/>
    <s v="M"/>
    <s v="B"/>
    <n v="101"/>
    <s v="STREET"/>
    <m/>
    <m/>
    <s v="IC"/>
    <s v="Invest Cont"/>
    <n v="330"/>
    <m/>
    <m/>
    <m/>
    <s v="900 E  3RD                          ST"/>
    <m/>
    <n v="34.045900000000003"/>
    <n v="-118.2351"/>
    <n v="0"/>
    <x v="12"/>
  </r>
  <r>
    <n v="201304193"/>
    <d v="2020-01-04T00:00:00"/>
    <x v="241"/>
    <n v="2200"/>
    <n v="13"/>
    <x v="6"/>
    <n v="1383"/>
    <n v="1"/>
    <n v="440"/>
    <s v="THEFT PLAIN - PETTY ($950 &amp; UNDER)"/>
    <s v="0377 0344 2032"/>
    <n v="21"/>
    <s v="M"/>
    <s v="H"/>
    <n v="222"/>
    <s v="LAUNDROMAT"/>
    <m/>
    <m/>
    <s v="IC"/>
    <s v="Invest Cont"/>
    <n v="440"/>
    <m/>
    <m/>
    <m/>
    <s v="6100 S  MAIN                         ST"/>
    <m/>
    <n v="33.984299999999998"/>
    <n v="-118.2739"/>
    <n v="0"/>
    <x v="12"/>
  </r>
  <r>
    <n v="200100894"/>
    <d v="2020-07-16T00:00:00"/>
    <x v="51"/>
    <n v="35"/>
    <n v="1"/>
    <x v="1"/>
    <n v="154"/>
    <n v="2"/>
    <n v="753"/>
    <s v="DISCHARGE FIREARMS/SHOTS FIRED"/>
    <s v="1822 1407 1100 1402"/>
    <n v="0"/>
    <s v="X"/>
    <s v="X"/>
    <n v="102"/>
    <s v="SIDEWALK"/>
    <n v="106"/>
    <s v="UNKNOWN FIREARM"/>
    <s v="IC"/>
    <s v="Invest Cont"/>
    <n v="753"/>
    <n v="998"/>
    <m/>
    <m/>
    <s v="100 W  5TH                          ST"/>
    <m/>
    <n v="34.046700000000001"/>
    <n v="-118.24850000000001"/>
    <n v="0"/>
    <x v="12"/>
  </r>
  <r>
    <n v="200316924"/>
    <d v="2020-09-05T00:00:00"/>
    <x v="120"/>
    <n v="1300"/>
    <n v="3"/>
    <x v="2"/>
    <n v="326"/>
    <n v="1"/>
    <n v="420"/>
    <s v="THEFT FROM MOTOR VEHICLE - PETTY ($950 &amp; UNDER)"/>
    <s v="1822 1606 0344 0385 1300"/>
    <n v="54"/>
    <s v="F"/>
    <s v="H"/>
    <n v="501"/>
    <s v="SINGLE FAMILY DWELLING"/>
    <m/>
    <m/>
    <s v="IC"/>
    <s v="Invest Cont"/>
    <n v="420"/>
    <m/>
    <m/>
    <m/>
    <s v="2700 S  HARVARD                      BL"/>
    <m/>
    <n v="34.0291"/>
    <n v="-118.30670000000001"/>
    <n v="0"/>
    <x v="12"/>
  </r>
  <r>
    <n v="201104800"/>
    <d v="2020-01-20T00:00:00"/>
    <x v="230"/>
    <n v="1800"/>
    <n v="11"/>
    <x v="7"/>
    <n v="1138"/>
    <n v="2"/>
    <n v="626"/>
    <s v="INTIMATE PARTNER - SIMPLE ASSAULT"/>
    <s v="1218 0444 1814 2000 0913"/>
    <n v="64"/>
    <s v="F"/>
    <s v="H"/>
    <n v="101"/>
    <s v="STREET"/>
    <n v="400"/>
    <s v="STRONG-ARM (HANDS, FIST, FEET OR BODILY FORCE)"/>
    <s v="IC"/>
    <s v="Invest Cont"/>
    <n v="626"/>
    <m/>
    <m/>
    <m/>
    <s v="5900    YORK                         BL"/>
    <m/>
    <n v="34.118299999999998"/>
    <n v="-118.19029999999999"/>
    <n v="0"/>
    <x v="12"/>
  </r>
  <r>
    <n v="200716658"/>
    <d v="2020-11-20T00:00:00"/>
    <x v="87"/>
    <n v="1"/>
    <n v="7"/>
    <x v="0"/>
    <n v="724"/>
    <n v="2"/>
    <n v="822"/>
    <s v="HUMAN TRAFFICKING - COMMERCIAL SEX ACTS"/>
    <s v="0908 0913 1820 0500"/>
    <n v="14"/>
    <s v="F"/>
    <s v="B"/>
    <n v="101"/>
    <s v="STREET"/>
    <m/>
    <m/>
    <s v="IC"/>
    <s v="Invest Cont"/>
    <n v="822"/>
    <m/>
    <m/>
    <m/>
    <s v="100    THE GROVE                    DR"/>
    <m/>
    <n v="34.0747"/>
    <n v="-118.3563"/>
    <n v="0"/>
    <x v="12"/>
  </r>
  <r>
    <n v="200714825"/>
    <d v="2020-10-12T00:00:00"/>
    <x v="215"/>
    <n v="2145"/>
    <n v="7"/>
    <x v="0"/>
    <n v="734"/>
    <n v="2"/>
    <n v="624"/>
    <s v="BATTERY - SIMPLE ASSAULT"/>
    <s v="0446 0416 0417 1300 1402 0368"/>
    <n v="34"/>
    <s v="M"/>
    <s v="O"/>
    <n v="101"/>
    <s v="STREET"/>
    <n v="400"/>
    <s v="STRONG-ARM (HANDS, FIST, FEET OR BODILY FORCE)"/>
    <s v="IC"/>
    <s v="Invest Cont"/>
    <n v="624"/>
    <n v="998"/>
    <m/>
    <m/>
    <s v="300    HAUSER                       BL"/>
    <m/>
    <n v="34.069299999999998"/>
    <n v="-118.351"/>
    <n v="0"/>
    <x v="12"/>
  </r>
  <r>
    <n v="200413677"/>
    <d v="2020-10-10T00:00:00"/>
    <x v="149"/>
    <n v="2210"/>
    <n v="4"/>
    <x v="4"/>
    <n v="488"/>
    <n v="1"/>
    <n v="230"/>
    <s v="ASSAULT WITH DEADLY WEAPON, AGGRAVATED ASSAULT"/>
    <s v="1822 0416"/>
    <n v="25"/>
    <s v="M"/>
    <s v="H"/>
    <n v="101"/>
    <s v="STREET"/>
    <n v="311"/>
    <s v="HAMMER"/>
    <s v="IC"/>
    <s v="Invest Cont"/>
    <n v="230"/>
    <m/>
    <m/>
    <m/>
    <s v="BESWICK"/>
    <s v="SPENCE"/>
    <n v="34.023899999999998"/>
    <n v="-118.2034"/>
    <n v="0"/>
    <x v="12"/>
  </r>
  <r>
    <n v="200213486"/>
    <d v="2020-08-07T00:00:00"/>
    <x v="52"/>
    <n v="1"/>
    <n v="2"/>
    <x v="5"/>
    <n v="202"/>
    <n v="2"/>
    <n v="354"/>
    <s v="THEFT OF IDENTITY"/>
    <s v="0930 1822 0100"/>
    <n v="19"/>
    <s v="X"/>
    <s v="X"/>
    <n v="203"/>
    <s v="OTHER BUSINESS"/>
    <m/>
    <m/>
    <s v="IC"/>
    <s v="Invest Cont"/>
    <n v="354"/>
    <m/>
    <m/>
    <m/>
    <s v="800 N  HOOVER                       ST"/>
    <m/>
    <n v="34.088799999999999"/>
    <n v="-118.2881"/>
    <n v="0"/>
    <x v="12"/>
  </r>
  <r>
    <n v="200308676"/>
    <d v="2020-03-17T00:00:00"/>
    <x v="285"/>
    <n v="1735"/>
    <n v="3"/>
    <x v="2"/>
    <n v="334"/>
    <n v="2"/>
    <n v="901"/>
    <s v="VIOLATION OF RESTRAINING ORDER"/>
    <s v="0361 2038 0216"/>
    <n v="55"/>
    <s v="F"/>
    <s v="H"/>
    <n v="502"/>
    <s v="MULTI-UNIT DWELLING (APARTMENT, DUPLEX, ETC)"/>
    <m/>
    <m/>
    <s v="IC"/>
    <s v="Invest Cont"/>
    <n v="901"/>
    <m/>
    <m/>
    <m/>
    <s v="2800    12TH                         AV"/>
    <m/>
    <n v="34.030900000000003"/>
    <n v="-118.3313"/>
    <n v="0"/>
    <x v="12"/>
  </r>
  <r>
    <n v="200314582"/>
    <d v="2020-07-22T00:00:00"/>
    <x v="231"/>
    <n v="1940"/>
    <n v="3"/>
    <x v="2"/>
    <n v="396"/>
    <n v="2"/>
    <n v="624"/>
    <s v="BATTERY - SIMPLE ASSAULT"/>
    <s v="0416 1309 1822 0446 1310"/>
    <n v="29"/>
    <s v="F"/>
    <s v="B"/>
    <n v="101"/>
    <s v="STREET"/>
    <n v="400"/>
    <s v="STRONG-ARM (HANDS, FIST, FEET OR BODILY FORCE)"/>
    <s v="IC"/>
    <s v="Invest Cont"/>
    <n v="624"/>
    <m/>
    <m/>
    <m/>
    <s v="VERMONT                      AV"/>
    <s v="41ST                         DR"/>
    <n v="34.008299999999998"/>
    <n v="-118.2915"/>
    <n v="0"/>
    <x v="12"/>
  </r>
  <r>
    <n v="201008453"/>
    <d v="2020-04-27T00:00:00"/>
    <x v="179"/>
    <n v="2100"/>
    <n v="10"/>
    <x v="11"/>
    <n v="1094"/>
    <n v="2"/>
    <n v="740"/>
    <s v="VANDALISM - FELONY ($400 &amp; OVER, ALL CHURCH VANDALISMS)"/>
    <s v="0329 0913 0408 0429 0554 0319 0416 1307 0602 2002"/>
    <n v="30"/>
    <s v="F"/>
    <s v="B"/>
    <n v="122"/>
    <s v="VEHICLE, PASSENGER/TRUCK"/>
    <n v="306"/>
    <s v="ROCK/THROWN OBJECT"/>
    <s v="AO"/>
    <s v="Adult Other"/>
    <n v="740"/>
    <m/>
    <m/>
    <m/>
    <s v="17900    VALLEY VISTA                 BL"/>
    <m/>
    <n v="34.158000000000001"/>
    <n v="-118.5224"/>
    <n v="0"/>
    <x v="12"/>
  </r>
  <r>
    <n v="200300862"/>
    <d v="2020-10-30T00:00:00"/>
    <x v="297"/>
    <n v="600"/>
    <n v="3"/>
    <x v="2"/>
    <n v="312"/>
    <n v="1"/>
    <n v="121"/>
    <s v="RAPE, FORCIBLE"/>
    <s v="0334 0429 0432 0448 0515 0527 0537 1409 1415 1822"/>
    <n v="32"/>
    <s v="F"/>
    <s v="W"/>
    <n v="108"/>
    <s v="PARKING LOT"/>
    <n v="400"/>
    <s v="STRONG-ARM (HANDS, FIST, FEET OR BODILY FORCE)"/>
    <s v="AO"/>
    <s v="Adult Other"/>
    <n v="121"/>
    <m/>
    <m/>
    <m/>
    <s v="5200 W  JEFFERSON                    BL"/>
    <m/>
    <n v="34.025500000000001"/>
    <n v="-118.3591"/>
    <n v="0"/>
    <x v="12"/>
  </r>
  <r>
    <n v="200710012"/>
    <d v="2020-06-04T00:00:00"/>
    <x v="14"/>
    <n v="1300"/>
    <n v="7"/>
    <x v="0"/>
    <n v="723"/>
    <n v="1"/>
    <n v="420"/>
    <s v="THEFT FROM MOTOR VEHICLE - PETTY ($950 &amp; UNDER)"/>
    <m/>
    <n v="0"/>
    <m/>
    <m/>
    <n v="101"/>
    <s v="STREET"/>
    <m/>
    <m/>
    <s v="IC"/>
    <s v="Invest Cont"/>
    <n v="420"/>
    <m/>
    <m/>
    <m/>
    <s v="3RD"/>
    <s v="FAIRFAX"/>
    <n v="34.071899999999999"/>
    <n v="-118.3614"/>
    <n v="0"/>
    <x v="12"/>
  </r>
  <r>
    <n v="200707258"/>
    <d v="2020-03-10T00:00:00"/>
    <x v="3"/>
    <n v="1710"/>
    <n v="7"/>
    <x v="0"/>
    <n v="723"/>
    <n v="1"/>
    <n v="210"/>
    <s v="ROBBERY"/>
    <s v="0325 0104 0945 0446"/>
    <n v="0"/>
    <s v="M"/>
    <s v="O"/>
    <n v="402"/>
    <s v="MARKET"/>
    <n v="400"/>
    <s v="STRONG-ARM (HANDS, FIST, FEET OR BODILY FORCE)"/>
    <s v="AA"/>
    <s v="Adult Arrest"/>
    <n v="210"/>
    <m/>
    <m/>
    <m/>
    <s v="3RD                          ST"/>
    <s v="FAIRFAX"/>
    <n v="34.071899999999999"/>
    <n v="-118.3614"/>
    <n v="1"/>
    <x v="12"/>
  </r>
  <r>
    <n v="200110720"/>
    <d v="2020-04-19T00:00:00"/>
    <x v="140"/>
    <n v="2000"/>
    <n v="1"/>
    <x v="1"/>
    <n v="185"/>
    <n v="1"/>
    <n v="330"/>
    <s v="BURGLARY FROM VEHICLE"/>
    <s v="1307 1822 0329 0344 1609"/>
    <n v="22"/>
    <s v="F"/>
    <s v="W"/>
    <n v="108"/>
    <s v="PARKING LOT"/>
    <n v="500"/>
    <s v="UNKNOWN WEAPON/OTHER WEAPON"/>
    <s v="IC"/>
    <s v="Invest Cont"/>
    <n v="330"/>
    <m/>
    <m/>
    <m/>
    <s v="1000 S  LOS ANGELES                  ST"/>
    <m/>
    <n v="34.0396"/>
    <n v="-118.25579999999999"/>
    <n v="0"/>
    <x v="12"/>
  </r>
  <r>
    <n v="200315861"/>
    <d v="2020-08-15T00:00:00"/>
    <x v="352"/>
    <n v="2200"/>
    <n v="3"/>
    <x v="2"/>
    <n v="398"/>
    <n v="2"/>
    <n v="740"/>
    <s v="VANDALISM - FELONY ($400 &amp; OVER, ALL CHURCH VANDALISMS)"/>
    <s v="0329 0913 1310 2000 1814"/>
    <n v="33"/>
    <s v="F"/>
    <s v="H"/>
    <n v="122"/>
    <s v="VEHICLE, PASSENGER/TRUCK"/>
    <m/>
    <m/>
    <s v="AA"/>
    <s v="Adult Arrest"/>
    <n v="740"/>
    <m/>
    <m/>
    <m/>
    <s v="700 W  41ST                         ST"/>
    <m/>
    <n v="34.009700000000002"/>
    <n v="-118.2842"/>
    <n v="1"/>
    <x v="12"/>
  </r>
  <r>
    <n v="201215720"/>
    <d v="2020-06-28T00:00:00"/>
    <x v="322"/>
    <n v="200"/>
    <n v="12"/>
    <x v="8"/>
    <n v="1259"/>
    <n v="2"/>
    <n v="624"/>
    <s v="BATTERY - SIMPLE ASSAULT"/>
    <s v="0416 0342 0329 1307 1822"/>
    <n v="28"/>
    <s v="F"/>
    <s v="H"/>
    <n v="101"/>
    <s v="STREET"/>
    <n v="400"/>
    <s v="STRONG-ARM (HANDS, FIST, FEET OR BODILY FORCE)"/>
    <s v="AO"/>
    <s v="Adult Other"/>
    <n v="624"/>
    <m/>
    <m/>
    <m/>
    <s v="80TH                         ST"/>
    <s v="SAN PEDRO                    ST"/>
    <n v="33.9711"/>
    <n v="-118.2629"/>
    <n v="0"/>
    <x v="12"/>
  </r>
  <r>
    <n v="200316799"/>
    <d v="2020-09-04T00:00:00"/>
    <x v="154"/>
    <n v="100"/>
    <n v="3"/>
    <x v="2"/>
    <n v="396"/>
    <n v="1"/>
    <n v="440"/>
    <s v="THEFT PLAIN - PETTY ($950 &amp; UNDER)"/>
    <s v="2000 1814 0913 0344"/>
    <n v="30"/>
    <s v="M"/>
    <s v="W"/>
    <n v="502"/>
    <s v="MULTI-UNIT DWELLING (APARTMENT, DUPLEX, ETC)"/>
    <m/>
    <m/>
    <s v="AO"/>
    <s v="Adult Other"/>
    <n v="440"/>
    <m/>
    <m/>
    <m/>
    <s v="800 W  42ND                         PL"/>
    <m/>
    <n v="34.006399999999999"/>
    <n v="-118.28789999999999"/>
    <n v="0"/>
    <x v="12"/>
  </r>
  <r>
    <n v="201306668"/>
    <d v="2020-02-17T00:00:00"/>
    <x v="348"/>
    <n v="1"/>
    <n v="13"/>
    <x v="6"/>
    <n v="1317"/>
    <n v="2"/>
    <n v="624"/>
    <s v="BATTERY - SIMPLE ASSAULT"/>
    <s v="0446 0913"/>
    <n v="34"/>
    <s v="M"/>
    <s v="H"/>
    <n v="102"/>
    <s v="SIDEWALK"/>
    <n v="400"/>
    <s v="STRONG-ARM (HANDS, FIST, FEET OR BODILY FORCE)"/>
    <s v="IC"/>
    <s v="Invest Cont"/>
    <n v="624"/>
    <m/>
    <m/>
    <m/>
    <s v="1900    MCGARRY                      ST"/>
    <m/>
    <n v="34.020200000000003"/>
    <n v="-118.24039999999999"/>
    <n v="0"/>
    <x v="12"/>
  </r>
  <r>
    <n v="200704717"/>
    <d v="2020-01-15T00:00:00"/>
    <x v="188"/>
    <n v="2042"/>
    <n v="7"/>
    <x v="0"/>
    <n v="701"/>
    <n v="1"/>
    <n v="330"/>
    <s v="BURGLARY FROM VEHICLE"/>
    <s v="0344 1609 1414"/>
    <n v="48"/>
    <s v="F"/>
    <s v="W"/>
    <n v="101"/>
    <s v="STREET"/>
    <m/>
    <m/>
    <s v="IC"/>
    <s v="Invest Cont"/>
    <n v="330"/>
    <m/>
    <m/>
    <m/>
    <s v="8400    MELROSE                      PL"/>
    <m/>
    <n v="34.083500000000001"/>
    <n v="-118.3734"/>
    <n v="0"/>
    <x v="12"/>
  </r>
  <r>
    <n v="200616982"/>
    <d v="2020-10-21T00:00:00"/>
    <x v="160"/>
    <n v="830"/>
    <n v="6"/>
    <x v="9"/>
    <n v="629"/>
    <n v="2"/>
    <n v="930"/>
    <s v="CRIMINAL THREATS - NO WEAPON DISPLAYED"/>
    <s v="1822 0421 1501"/>
    <n v="28"/>
    <s v="F"/>
    <s v="W"/>
    <n v="109"/>
    <s v="PARK/PLAYGROUND"/>
    <n v="511"/>
    <s v="VERBAL THREAT"/>
    <s v="IC"/>
    <s v="Invest Cont"/>
    <n v="930"/>
    <m/>
    <m/>
    <m/>
    <s v="3200    CANYON                       DR"/>
    <m/>
    <n v="34.120100000000001"/>
    <n v="-118.3163"/>
    <n v="0"/>
    <x v="12"/>
  </r>
  <r>
    <n v="200216573"/>
    <d v="2020-10-23T00:00:00"/>
    <x v="167"/>
    <n v="2230"/>
    <n v="2"/>
    <x v="5"/>
    <n v="265"/>
    <n v="1"/>
    <n v="220"/>
    <s v="ATTEMPTED ROBBERY"/>
    <s v="0411 0355 0342 1822 0432 0216 0416 0906 1816"/>
    <n v="31"/>
    <s v="M"/>
    <s v="H"/>
    <n v="108"/>
    <s v="PARKING LOT"/>
    <n v="207"/>
    <s v="OTHER KNIFE"/>
    <s v="AA"/>
    <s v="Adult Arrest"/>
    <n v="220"/>
    <m/>
    <m/>
    <m/>
    <s v="800 S  ALVARADO                     ST"/>
    <m/>
    <n v="34.054299999999998"/>
    <n v="-118.2782"/>
    <n v="1"/>
    <x v="12"/>
  </r>
  <r>
    <n v="201011344"/>
    <d v="2020-07-26T00:00:00"/>
    <x v="279"/>
    <n v="115"/>
    <n v="10"/>
    <x v="11"/>
    <n v="1029"/>
    <n v="1"/>
    <n v="510"/>
    <s v="VEHICLE - STOLEN"/>
    <m/>
    <n v="0"/>
    <m/>
    <m/>
    <n v="104"/>
    <s v="DRIVEWAY"/>
    <m/>
    <m/>
    <s v="IC"/>
    <s v="Invest Cont"/>
    <n v="510"/>
    <m/>
    <m/>
    <m/>
    <s v="15900    VANOWEN                      ST"/>
    <m/>
    <n v="34.197600000000001"/>
    <n v="-118.4799"/>
    <n v="0"/>
    <x v="12"/>
  </r>
  <r>
    <n v="200211980"/>
    <d v="2020-06-30T00:00:00"/>
    <x v="24"/>
    <n v="2000"/>
    <n v="2"/>
    <x v="5"/>
    <n v="249"/>
    <n v="1"/>
    <n v="330"/>
    <s v="BURGLARY FROM VEHICLE"/>
    <s v="0329 1307 1609 0344 1601"/>
    <n v="25"/>
    <s v="M"/>
    <s v="O"/>
    <n v="101"/>
    <s v="STREET"/>
    <m/>
    <m/>
    <s v="IC"/>
    <s v="Invest Cont"/>
    <n v="330"/>
    <m/>
    <m/>
    <m/>
    <s v="WILSHIRE"/>
    <s v="BIXEL"/>
    <n v="34.052300000000002"/>
    <n v="-118.2633"/>
    <n v="0"/>
    <x v="12"/>
  </r>
  <r>
    <n v="201214019"/>
    <d v="2020-06-02T00:00:00"/>
    <x v="250"/>
    <n v="840"/>
    <n v="12"/>
    <x v="8"/>
    <n v="1251"/>
    <n v="1"/>
    <n v="320"/>
    <s v="BURGLARY, ATTEMPTED"/>
    <s v="1607 0417"/>
    <n v="51"/>
    <s v="M"/>
    <s v="O"/>
    <n v="203"/>
    <s v="OTHER BUSINESS"/>
    <n v="203"/>
    <s v="DIRK/DAGGER"/>
    <s v="AO"/>
    <s v="Adult Other"/>
    <n v="320"/>
    <m/>
    <m/>
    <m/>
    <s v="67TH                         ST"/>
    <s v="11TH                         AV"/>
    <n v="33.978099999999998"/>
    <n v="-118.32940000000001"/>
    <n v="0"/>
    <x v="12"/>
  </r>
  <r>
    <n v="200309803"/>
    <d v="2020-04-12T00:00:00"/>
    <x v="56"/>
    <n v="1115"/>
    <n v="3"/>
    <x v="2"/>
    <n v="312"/>
    <n v="1"/>
    <n v="341"/>
    <s v="THEFT-GRAND ($950.01 &amp; OVER)EXCPT,GUNS,FOWL,LIVESTK,PROD"/>
    <s v="0342 0344 0346 1259 1822"/>
    <n v="17"/>
    <s v="F"/>
    <s v="H"/>
    <n v="210"/>
    <s v="RESTAURANT/FAST FOOD"/>
    <m/>
    <m/>
    <s v="IC"/>
    <s v="Invest Cont"/>
    <n v="341"/>
    <m/>
    <m/>
    <m/>
    <s v="2600 S  LA BREA                      AV"/>
    <m/>
    <n v="34.0289"/>
    <n v="-118.3563"/>
    <n v="0"/>
    <x v="12"/>
  </r>
  <r>
    <n v="201012031"/>
    <d v="2020-08-13T00:00:00"/>
    <x v="217"/>
    <n v="1100"/>
    <n v="10"/>
    <x v="11"/>
    <n v="1021"/>
    <n v="2"/>
    <n v="930"/>
    <s v="CRIMINAL THREATS - NO WEAPON DISPLAYED"/>
    <s v="0421 0422 2000 0913 1814 0443 2004"/>
    <n v="33"/>
    <s v="F"/>
    <s v="B"/>
    <n v="501"/>
    <s v="SINGLE FAMILY DWELLING"/>
    <n v="511"/>
    <s v="VERBAL THREAT"/>
    <s v="AO"/>
    <s v="Adult Other"/>
    <n v="930"/>
    <m/>
    <m/>
    <m/>
    <s v="19400    GAULT                        ST"/>
    <m/>
    <n v="34.199399999999997"/>
    <n v="-118.55549999999999"/>
    <n v="0"/>
    <x v="12"/>
  </r>
  <r>
    <n v="200816777"/>
    <d v="2020-11-23T00:00:00"/>
    <x v="278"/>
    <n v="2000"/>
    <n v="8"/>
    <x v="12"/>
    <n v="838"/>
    <n v="1"/>
    <n v="510"/>
    <s v="VEHICLE - STOLEN"/>
    <m/>
    <n v="0"/>
    <m/>
    <m/>
    <n v="101"/>
    <s v="STREET"/>
    <m/>
    <m/>
    <s v="IC"/>
    <s v="Invest Cont"/>
    <n v="510"/>
    <m/>
    <m/>
    <m/>
    <s v="WILSHIRE"/>
    <s v="WESTWOOD"/>
    <n v="34.062600000000003"/>
    <n v="-118.4491"/>
    <n v="0"/>
    <x v="12"/>
  </r>
  <r>
    <n v="200305304"/>
    <d v="2020-01-22T00:00:00"/>
    <x v="327"/>
    <n v="900"/>
    <n v="3"/>
    <x v="2"/>
    <n v="373"/>
    <n v="1"/>
    <n v="230"/>
    <s v="ASSAULT WITH DEADLY WEAPON, AGGRAVATED ASSAULT"/>
    <s v="0334 2004 0445 1822"/>
    <n v="51"/>
    <s v="M"/>
    <s v="H"/>
    <n v="203"/>
    <s v="OTHER BUSINESS"/>
    <n v="500"/>
    <s v="UNKNOWN WEAPON/OTHER WEAPON"/>
    <s v="AO"/>
    <s v="Adult Other"/>
    <n v="230"/>
    <m/>
    <m/>
    <m/>
    <s v="3800    CRENSHAW                     BL"/>
    <m/>
    <n v="34.017400000000002"/>
    <n v="-118.3349"/>
    <n v="0"/>
    <x v="12"/>
  </r>
  <r>
    <n v="200308011"/>
    <d v="2020-03-05T00:00:00"/>
    <x v="99"/>
    <n v="1400"/>
    <n v="3"/>
    <x v="2"/>
    <n v="321"/>
    <n v="1"/>
    <n v="442"/>
    <s v="SHOPLIFTING - PETTY THEFT ($950 &amp; UNDER)"/>
    <s v="1309 0104 0325 0202"/>
    <n v="19"/>
    <s v="X"/>
    <s v="X"/>
    <n v="404"/>
    <s v="DEPARTMENT STORE"/>
    <m/>
    <m/>
    <s v="IC"/>
    <s v="Invest Cont"/>
    <n v="442"/>
    <m/>
    <m/>
    <m/>
    <s v="3500 S  LA CIENEGA                   BL"/>
    <m/>
    <n v="34.0242"/>
    <n v="-118.37220000000001"/>
    <n v="0"/>
    <x v="12"/>
  </r>
  <r>
    <n v="200914317"/>
    <d v="2020-09-03T00:00:00"/>
    <x v="356"/>
    <n v="2330"/>
    <n v="9"/>
    <x v="3"/>
    <n v="941"/>
    <n v="1"/>
    <n v="442"/>
    <s v="SHOPLIFTING - PETTY THEFT ($950 &amp; UNDER)"/>
    <s v="1420 0344 0325"/>
    <n v="28"/>
    <s v="F"/>
    <s v="H"/>
    <n v="203"/>
    <s v="OTHER BUSINESS"/>
    <m/>
    <m/>
    <s v="IC"/>
    <s v="Invest Cont"/>
    <n v="442"/>
    <m/>
    <m/>
    <m/>
    <s v="5700 N  SEPULVEDA                    BL"/>
    <m/>
    <n v="34.173999999999999"/>
    <n v="-118.4661"/>
    <n v="0"/>
    <x v="12"/>
  </r>
  <r>
    <n v="200905648"/>
    <d v="2020-02-07T00:00:00"/>
    <x v="253"/>
    <n v="1"/>
    <n v="9"/>
    <x v="3"/>
    <n v="941"/>
    <n v="2"/>
    <n v="649"/>
    <s v="DOCUMENT FORGERY / STOLEN FELONY"/>
    <s v="0926 0100"/>
    <n v="40"/>
    <s v="F"/>
    <s v="H"/>
    <n v="719"/>
    <s v="MEDICAL/DENTAL OFFICES"/>
    <m/>
    <m/>
    <s v="IC"/>
    <s v="Invest Cont"/>
    <n v="649"/>
    <m/>
    <m/>
    <m/>
    <s v="5600    SEPULVEDA                    BL"/>
    <m/>
    <n v="34.1721"/>
    <n v="-118.4662"/>
    <n v="0"/>
    <x v="12"/>
  </r>
  <r>
    <n v="200707251"/>
    <d v="2020-03-10T00:00:00"/>
    <x v="305"/>
    <n v="500"/>
    <n v="7"/>
    <x v="0"/>
    <n v="721"/>
    <n v="1"/>
    <n v="310"/>
    <s v="BURGLARY"/>
    <s v="1602 0344"/>
    <n v="18"/>
    <s v="F"/>
    <s v="H"/>
    <n v="707"/>
    <s v="GARAGE/CARPORT"/>
    <m/>
    <m/>
    <s v="IC"/>
    <s v="Invest Cont"/>
    <n v="310"/>
    <m/>
    <m/>
    <m/>
    <s v="100 S  SWALL                        DR"/>
    <m/>
    <n v="34.075299999999999"/>
    <n v="-118.3858"/>
    <n v="0"/>
    <x v="12"/>
  </r>
  <r>
    <n v="201214894"/>
    <d v="2020-06-18T00:00:00"/>
    <x v="79"/>
    <n v="230"/>
    <n v="12"/>
    <x v="8"/>
    <n v="1268"/>
    <n v="2"/>
    <n v="624"/>
    <s v="BATTERY - SIMPLE ASSAULT"/>
    <s v="0319 0361 0419 0342 0416 0448"/>
    <n v="27"/>
    <s v="F"/>
    <s v="B"/>
    <n v="108"/>
    <s v="PARKING LOT"/>
    <n v="400"/>
    <s v="STRONG-ARM (HANDS, FIST, FEET OR BODILY FORCE)"/>
    <s v="IC"/>
    <s v="Invest Cont"/>
    <n v="624"/>
    <m/>
    <m/>
    <m/>
    <s v="200 W  84TH                         ST"/>
    <m/>
    <n v="33.963299999999997"/>
    <n v="-118.2761"/>
    <n v="0"/>
    <x v="12"/>
  </r>
  <r>
    <n v="201300946"/>
    <d v="2020-08-29T00:00:00"/>
    <x v="182"/>
    <n v="730"/>
    <n v="13"/>
    <x v="6"/>
    <n v="1361"/>
    <n v="1"/>
    <n v="310"/>
    <s v="BURGLARY"/>
    <s v="0344 1402 0321"/>
    <n v="27"/>
    <s v="F"/>
    <s v="B"/>
    <n v="501"/>
    <s v="SINGLE FAMILY DWELLING"/>
    <m/>
    <m/>
    <s v="IC"/>
    <s v="Invest Cont"/>
    <n v="310"/>
    <n v="998"/>
    <m/>
    <m/>
    <s v="4700 S  BROADWAY"/>
    <m/>
    <n v="34.000599999999999"/>
    <n v="-118.2783"/>
    <n v="0"/>
    <x v="12"/>
  </r>
  <r>
    <n v="201107135"/>
    <d v="2020-03-09T00:00:00"/>
    <x v="305"/>
    <n v="1525"/>
    <n v="11"/>
    <x v="7"/>
    <n v="1105"/>
    <n v="2"/>
    <n v="850"/>
    <s v="INDECENT EXPOSURE"/>
    <n v="529"/>
    <n v="40"/>
    <s v="M"/>
    <s v="H"/>
    <n v="101"/>
    <s v="STREET"/>
    <m/>
    <m/>
    <s v="IC"/>
    <s v="Invest Cont"/>
    <n v="850"/>
    <m/>
    <m/>
    <m/>
    <s v="2200    COLORADO                     BL"/>
    <m/>
    <n v="34.144199999999998"/>
    <n v="-118.218"/>
    <n v="0"/>
    <x v="12"/>
  </r>
  <r>
    <n v="201009445"/>
    <d v="2020-05-27T00:00:00"/>
    <x v="359"/>
    <n v="2200"/>
    <n v="10"/>
    <x v="11"/>
    <n v="1035"/>
    <n v="2"/>
    <n v="740"/>
    <s v="VANDALISM - FELONY ($400 &amp; OVER, ALL CHURCH VANDALISMS)"/>
    <s v="1822 0329 1202"/>
    <n v="74"/>
    <s v="F"/>
    <s v="W"/>
    <n v="121"/>
    <s v="YARD (RESIDENTIAL/BUSINESS)"/>
    <m/>
    <m/>
    <s v="IC"/>
    <s v="Invest Cont"/>
    <n v="740"/>
    <m/>
    <m/>
    <m/>
    <s v="6600    BERTRAND                     AV"/>
    <m/>
    <n v="34.190300000000001"/>
    <n v="-118.5244"/>
    <n v="0"/>
    <x v="12"/>
  </r>
  <r>
    <n v="200617457"/>
    <d v="2020-10-31T00:00:00"/>
    <x v="326"/>
    <n v="2145"/>
    <n v="6"/>
    <x v="9"/>
    <n v="666"/>
    <n v="2"/>
    <n v="888"/>
    <s v="TRESPASSING"/>
    <s v="1501 1822"/>
    <n v="29"/>
    <s v="F"/>
    <s v="H"/>
    <n v="501"/>
    <s v="SINGLE FAMILY DWELLING"/>
    <m/>
    <m/>
    <s v="IC"/>
    <s v="Invest Cont"/>
    <n v="888"/>
    <m/>
    <m/>
    <m/>
    <s v="1200 N  CAHUENGA                     BL"/>
    <m/>
    <n v="34.092500000000001"/>
    <n v="-118.3288"/>
    <n v="0"/>
    <x v="12"/>
  </r>
  <r>
    <n v="200714851"/>
    <d v="2020-10-13T00:00:00"/>
    <x v="276"/>
    <n v="1145"/>
    <n v="7"/>
    <x v="0"/>
    <n v="758"/>
    <n v="2"/>
    <n v="930"/>
    <s v="CRIMINAL THREATS - NO WEAPON DISPLAYED"/>
    <s v="0443 0906"/>
    <n v="58"/>
    <s v="F"/>
    <s v="B"/>
    <n v="101"/>
    <s v="STREET"/>
    <n v="511"/>
    <s v="VERBAL THREAT"/>
    <s v="IC"/>
    <s v="Invest Cont"/>
    <n v="930"/>
    <m/>
    <m/>
    <m/>
    <s v="EDGEWOOD                     PL"/>
    <s v="LE CLAIRE                    DR"/>
    <n v="34.054200000000002"/>
    <n v="-118.3304"/>
    <n v="0"/>
    <x v="12"/>
  </r>
  <r>
    <n v="200916481"/>
    <d v="2020-10-26T00:00:00"/>
    <x v="176"/>
    <n v="1300"/>
    <n v="9"/>
    <x v="3"/>
    <n v="909"/>
    <n v="2"/>
    <n v="624"/>
    <s v="BATTERY - SIMPLE ASSAULT"/>
    <s v="0416 0446 0602"/>
    <n v="23"/>
    <s v="F"/>
    <s v="H"/>
    <n v="502"/>
    <s v="MULTI-UNIT DWELLING (APARTMENT, DUPLEX, ETC)"/>
    <n v="400"/>
    <s v="STRONG-ARM (HANDS, FIST, FEET OR BODILY FORCE)"/>
    <s v="AA"/>
    <s v="Adult Arrest"/>
    <n v="624"/>
    <m/>
    <m/>
    <m/>
    <s v="7300    WOODMAN                      AV"/>
    <m/>
    <n v="34.203099999999999"/>
    <n v="-118.43129999999999"/>
    <n v="1"/>
    <x v="12"/>
  </r>
  <r>
    <n v="200616267"/>
    <d v="2020-10-04T00:00:00"/>
    <x v="76"/>
    <n v="1455"/>
    <n v="6"/>
    <x v="9"/>
    <n v="645"/>
    <n v="1"/>
    <n v="230"/>
    <s v="ASSAULT WITH DEADLY WEAPON, AGGRAVATED ASSAULT"/>
    <s v="0400 0431 1822"/>
    <n v="29"/>
    <s v="M"/>
    <s v="W"/>
    <n v="203"/>
    <s v="OTHER BUSINESS"/>
    <n v="512"/>
    <s v="MACE/PEPPER SPRAY"/>
    <s v="IC"/>
    <s v="Invest Cont"/>
    <n v="230"/>
    <m/>
    <m/>
    <m/>
    <s v="6900 W  HOLLYWOOD                    BL"/>
    <m/>
    <n v="34.101599999999998"/>
    <n v="-118.3404"/>
    <n v="0"/>
    <x v="12"/>
  </r>
  <r>
    <n v="200815712"/>
    <d v="2020-10-26T00:00:00"/>
    <x v="60"/>
    <n v="2100"/>
    <n v="8"/>
    <x v="12"/>
    <n v="831"/>
    <n v="1"/>
    <n v="310"/>
    <s v="BURGLARY"/>
    <s v="1607 0344 1822 0216 1420 1309 1403"/>
    <n v="50"/>
    <s v="M"/>
    <s v="W"/>
    <n v="502"/>
    <s v="MULTI-UNIT DWELLING (APARTMENT, DUPLEX, ETC)"/>
    <m/>
    <m/>
    <s v="AO"/>
    <s v="Adult Other"/>
    <n v="310"/>
    <m/>
    <m/>
    <m/>
    <s v="1100 S  BUNDY                        DR"/>
    <m/>
    <n v="34.045200000000001"/>
    <n v="-118.46810000000001"/>
    <n v="0"/>
    <x v="12"/>
  </r>
  <r>
    <n v="200706932"/>
    <d v="2020-03-03T00:00:00"/>
    <x v="301"/>
    <n v="1920"/>
    <n v="7"/>
    <x v="0"/>
    <n v="785"/>
    <n v="2"/>
    <n v="745"/>
    <s v="VANDALISM - MISDEAMEANOR ($399 OR UNDER)"/>
    <s v="0906 0329 1300"/>
    <n v="26"/>
    <s v="M"/>
    <s v="H"/>
    <n v="101"/>
    <s v="STREET"/>
    <m/>
    <m/>
    <s v="IC"/>
    <s v="Invest Cont"/>
    <n v="745"/>
    <m/>
    <m/>
    <m/>
    <s v="LONGWOOD                     AV"/>
    <s v="MASCOT                       ST"/>
    <n v="34.037199999999999"/>
    <n v="-118.34229999999999"/>
    <n v="0"/>
    <x v="12"/>
  </r>
  <r>
    <n v="200810281"/>
    <d v="2020-06-05T00:00:00"/>
    <x v="282"/>
    <n v="2030"/>
    <n v="8"/>
    <x v="12"/>
    <n v="855"/>
    <n v="1"/>
    <n v="420"/>
    <s v="THEFT FROM MOTOR VEHICLE - PETTY ($950 &amp; UNDER)"/>
    <s v="0385 1822"/>
    <n v="30"/>
    <s v="M"/>
    <s v="J"/>
    <n v="101"/>
    <s v="STREET"/>
    <m/>
    <m/>
    <s v="IC"/>
    <s v="Invest Cont"/>
    <n v="420"/>
    <m/>
    <m/>
    <m/>
    <s v="1700    GLENDON                      AV"/>
    <m/>
    <n v="34.052199999999999"/>
    <n v="-118.4378"/>
    <n v="0"/>
    <x v="12"/>
  </r>
  <r>
    <n v="201211042"/>
    <d v="2020-04-16T00:00:00"/>
    <x v="96"/>
    <n v="2200"/>
    <n v="12"/>
    <x v="8"/>
    <n v="1233"/>
    <n v="1"/>
    <n v="510"/>
    <s v="VEHICLE - STOLEN"/>
    <m/>
    <n v="0"/>
    <m/>
    <m/>
    <n v="104"/>
    <s v="DRIVEWAY"/>
    <m/>
    <m/>
    <s v="IC"/>
    <s v="Invest Cont"/>
    <n v="510"/>
    <m/>
    <m/>
    <m/>
    <s v="1600 W  59TH                         PL"/>
    <m/>
    <n v="33.986699999999999"/>
    <n v="-118.30459999999999"/>
    <n v="0"/>
    <x v="12"/>
  </r>
  <r>
    <n v="200513328"/>
    <d v="2020-08-24T00:00:00"/>
    <x v="183"/>
    <n v="1230"/>
    <n v="5"/>
    <x v="10"/>
    <n v="558"/>
    <n v="1"/>
    <n v="320"/>
    <s v="BURGLARY, ATTEMPTED"/>
    <n v="1601"/>
    <n v="0"/>
    <s v="X"/>
    <s v="X"/>
    <n v="721"/>
    <s v="HIGH SCHOOL"/>
    <m/>
    <m/>
    <s v="IC"/>
    <s v="Invest Cont"/>
    <n v="320"/>
    <m/>
    <m/>
    <m/>
    <s v="700 N  PACIFIC                      AV"/>
    <m/>
    <n v="33.749499999999998"/>
    <n v="-118.28749999999999"/>
    <n v="0"/>
    <x v="12"/>
  </r>
  <r>
    <n v="201214200"/>
    <d v="2020-06-06T00:00:00"/>
    <x v="43"/>
    <n v="1200"/>
    <n v="12"/>
    <x v="8"/>
    <n v="1239"/>
    <n v="1"/>
    <n v="510"/>
    <s v="VEHICLE - STOLEN"/>
    <m/>
    <n v="0"/>
    <m/>
    <m/>
    <n v="101"/>
    <s v="STREET"/>
    <m/>
    <m/>
    <s v="IC"/>
    <s v="Invest Cont"/>
    <n v="510"/>
    <m/>
    <m/>
    <m/>
    <s v="900 W  60TH                         ST"/>
    <m/>
    <n v="33.985500000000002"/>
    <n v="-118.28919999999999"/>
    <n v="0"/>
    <x v="12"/>
  </r>
  <r>
    <n v="201204745"/>
    <d v="2020-01-10T00:00:00"/>
    <x v="132"/>
    <n v="1525"/>
    <n v="12"/>
    <x v="8"/>
    <n v="1258"/>
    <n v="2"/>
    <n v="623"/>
    <s v="BATTERY POLICE (SIMPLE)"/>
    <s v="2004 0356 1212 0917"/>
    <n v="0"/>
    <s v="M"/>
    <s v="H"/>
    <n v="726"/>
    <s v="POLICE FACILITY"/>
    <n v="400"/>
    <s v="STRONG-ARM (HANDS, FIST, FEET OR BODILY FORCE)"/>
    <s v="AA"/>
    <s v="Adult Arrest"/>
    <n v="623"/>
    <m/>
    <m/>
    <m/>
    <s v="7600 S  BROADWAY"/>
    <m/>
    <n v="33.970799999999997"/>
    <n v="-118.2783"/>
    <n v="1"/>
    <x v="12"/>
  </r>
  <r>
    <n v="201116047"/>
    <d v="2020-11-24T00:00:00"/>
    <x v="242"/>
    <n v="1700"/>
    <n v="11"/>
    <x v="7"/>
    <n v="1112"/>
    <n v="1"/>
    <n v="510"/>
    <s v="VEHICLE - STOLEN"/>
    <m/>
    <n v="0"/>
    <m/>
    <m/>
    <n v="101"/>
    <s v="STREET"/>
    <m/>
    <m/>
    <s v="IC"/>
    <s v="Invest Cont"/>
    <n v="510"/>
    <m/>
    <m/>
    <m/>
    <s v="4200 W  AVENUE 41"/>
    <m/>
    <n v="34.127400000000002"/>
    <n v="-118.23050000000001"/>
    <n v="0"/>
    <x v="12"/>
  </r>
  <r>
    <n v="200706361"/>
    <d v="2020-02-19T00:00:00"/>
    <x v="270"/>
    <n v="1600"/>
    <n v="7"/>
    <x v="0"/>
    <n v="706"/>
    <n v="2"/>
    <n v="762"/>
    <s v="LEWD CONDUCT"/>
    <s v="0500 0522 0528"/>
    <n v="57"/>
    <s v="M"/>
    <s v="W"/>
    <n v="103"/>
    <s v="ALLEY"/>
    <n v="500"/>
    <s v="UNKNOWN WEAPON/OTHER WEAPON"/>
    <s v="IC"/>
    <s v="Invest Cont"/>
    <n v="762"/>
    <m/>
    <m/>
    <m/>
    <s v="800 N  HIGHLAND                     AV"/>
    <m/>
    <n v="34.085299999999997"/>
    <n v="-118.3386"/>
    <n v="0"/>
    <x v="12"/>
  </r>
  <r>
    <n v="200212495"/>
    <d v="2020-07-12T00:00:00"/>
    <x v="247"/>
    <n v="2300"/>
    <n v="2"/>
    <x v="5"/>
    <n v="215"/>
    <n v="1"/>
    <n v="330"/>
    <s v="BURGLARY FROM VEHICLE"/>
    <s v="1609 0329 1307 0344"/>
    <n v="29"/>
    <s v="M"/>
    <s v="H"/>
    <n v="101"/>
    <s v="STREET"/>
    <m/>
    <m/>
    <s v="IC"/>
    <s v="Invest Cont"/>
    <n v="330"/>
    <m/>
    <m/>
    <m/>
    <s v="N  OCCIDENTAL                   BL"/>
    <s v="W  TEMPLE                       ST"/>
    <n v="34.074199999999998"/>
    <n v="-118.27719999999999"/>
    <n v="0"/>
    <x v="12"/>
  </r>
  <r>
    <n v="201012559"/>
    <d v="2020-08-28T00:00:00"/>
    <x v="182"/>
    <n v="1340"/>
    <n v="10"/>
    <x v="11"/>
    <n v="1018"/>
    <n v="1"/>
    <n v="236"/>
    <s v="INTIMATE PARTNER - AGGRAVATED ASSAULT"/>
    <s v="0408 2000 1814"/>
    <n v="43"/>
    <s v="F"/>
    <s v="H"/>
    <n v="501"/>
    <s v="SINGLE FAMILY DWELLING"/>
    <n v="400"/>
    <s v="STRONG-ARM (HANDS, FIST, FEET OR BODILY FORCE)"/>
    <s v="AO"/>
    <s v="Adult Other"/>
    <n v="236"/>
    <m/>
    <m/>
    <m/>
    <s v="7400 N  HASKELL                      AV"/>
    <m/>
    <n v="34.2074"/>
    <n v="-118.4794"/>
    <n v="0"/>
    <x v="12"/>
  </r>
  <r>
    <n v="200610129"/>
    <d v="2020-05-11T00:00:00"/>
    <x v="44"/>
    <n v="1900"/>
    <n v="6"/>
    <x v="9"/>
    <n v="625"/>
    <n v="1"/>
    <n v="341"/>
    <s v="THEFT-GRAND ($950.01 &amp; OVER)EXCPT,GUNS,FOWL,LIVESTK,PROD"/>
    <n v="344"/>
    <n v="28"/>
    <s v="M"/>
    <s v="W"/>
    <n v="123"/>
    <s v="PARKING UNDERGROUND/BUILDING"/>
    <m/>
    <m/>
    <s v="IC"/>
    <s v="Invest Cont"/>
    <n v="341"/>
    <m/>
    <m/>
    <m/>
    <s v="2000 N  LAS PALMAS                   AV"/>
    <m/>
    <n v="34.113100000000003"/>
    <n v="-118.34099999999999"/>
    <n v="0"/>
    <x v="12"/>
  </r>
  <r>
    <n v="200107462"/>
    <d v="2020-02-20T00:00:00"/>
    <x v="184"/>
    <n v="1310"/>
    <n v="1"/>
    <x v="1"/>
    <n v="119"/>
    <n v="2"/>
    <n v="626"/>
    <s v="INTIMATE PARTNER - SIMPLE ASSAULT"/>
    <s v="2000 0416 1814 2004 1414 0910 1266"/>
    <n v="29"/>
    <s v="F"/>
    <s v="B"/>
    <n v="834"/>
    <s v="LA UNION STATION (NOT LINE SPECIFIC)"/>
    <n v="400"/>
    <s v="STRONG-ARM (HANDS, FIST, FEET OR BODILY FORCE)"/>
    <s v="AA"/>
    <s v="Adult Arrest"/>
    <n v="626"/>
    <m/>
    <m/>
    <m/>
    <s v="CESAR E CHAVEZ"/>
    <s v="ALAMEDA"/>
    <n v="34.058100000000003"/>
    <n v="-118.2371"/>
    <n v="1"/>
    <x v="12"/>
  </r>
  <r>
    <n v="201010700"/>
    <d v="2020-07-06T00:00:00"/>
    <x v="11"/>
    <n v="2200"/>
    <n v="10"/>
    <x v="11"/>
    <n v="1094"/>
    <n v="2"/>
    <n v="753"/>
    <s v="DISCHARGE FIREARMS/SHOTS FIRED"/>
    <s v="1100 1300"/>
    <n v="29"/>
    <s v="F"/>
    <s v="B"/>
    <n v="101"/>
    <s v="STREET"/>
    <n v="106"/>
    <s v="UNKNOWN FIREARM"/>
    <s v="IC"/>
    <s v="Invest Cont"/>
    <n v="753"/>
    <m/>
    <m/>
    <m/>
    <s v="18100    MEDLEY                       DR"/>
    <m/>
    <n v="34.146999999999998"/>
    <n v="-118.5271"/>
    <n v="0"/>
    <x v="12"/>
  </r>
  <r>
    <n v="200116237"/>
    <d v="2020-08-11T00:00:00"/>
    <x v="74"/>
    <n v="1530"/>
    <n v="1"/>
    <x v="1"/>
    <n v="161"/>
    <n v="1"/>
    <n v="440"/>
    <s v="THEFT PLAIN - PETTY ($950 &amp; UNDER)"/>
    <n v="344"/>
    <n v="28"/>
    <s v="M"/>
    <s v="H"/>
    <n v="404"/>
    <s v="DEPARTMENT STORE"/>
    <m/>
    <m/>
    <s v="IC"/>
    <s v="Invest Cont"/>
    <n v="440"/>
    <m/>
    <m/>
    <m/>
    <s v="700 S  FIGUEROA                     ST"/>
    <m/>
    <n v="34.048299999999998"/>
    <n v="-118.26309999999999"/>
    <n v="0"/>
    <x v="12"/>
  </r>
  <r>
    <n v="200916103"/>
    <d v="2020-10-18T00:00:00"/>
    <x v="36"/>
    <n v="325"/>
    <n v="9"/>
    <x v="3"/>
    <n v="911"/>
    <n v="1"/>
    <n v="442"/>
    <s v="SHOPLIFTING - PETTY THEFT ($950 &amp; UNDER)"/>
    <s v="0325 0342 1822 1402"/>
    <n v="25"/>
    <s v="M"/>
    <s v="O"/>
    <n v="401"/>
    <s v="MINI-MART"/>
    <m/>
    <m/>
    <s v="IC"/>
    <s v="Invest Cont"/>
    <n v="442"/>
    <n v="998"/>
    <m/>
    <m/>
    <s v="15300    VANOWEN                      ST"/>
    <m/>
    <n v="34.193899999999999"/>
    <n v="-118.467"/>
    <n v="0"/>
    <x v="12"/>
  </r>
  <r>
    <n v="200313149"/>
    <d v="2020-06-24T00:00:00"/>
    <x v="339"/>
    <n v="2300"/>
    <n v="3"/>
    <x v="2"/>
    <n v="314"/>
    <n v="1"/>
    <n v="420"/>
    <s v="THEFT FROM MOTOR VEHICLE - PETTY ($950 &amp; UNDER)"/>
    <s v="0344 1606"/>
    <n v="49"/>
    <s v="F"/>
    <s v="B"/>
    <n v="108"/>
    <s v="PARKING LOT"/>
    <m/>
    <m/>
    <s v="IC"/>
    <s v="Invest Cont"/>
    <n v="420"/>
    <m/>
    <m/>
    <m/>
    <s v="3200 W  ADAMS                        BL"/>
    <m/>
    <n v="34.032600000000002"/>
    <n v="-118.32"/>
    <n v="0"/>
    <x v="12"/>
  </r>
  <r>
    <n v="200409999"/>
    <d v="2020-06-21T00:00:00"/>
    <x v="50"/>
    <n v="2200"/>
    <n v="4"/>
    <x v="4"/>
    <n v="411"/>
    <n v="1"/>
    <n v="510"/>
    <s v="VEHICLE - STOLEN"/>
    <m/>
    <n v="0"/>
    <m/>
    <m/>
    <n v="108"/>
    <s v="PARKING LOT"/>
    <m/>
    <m/>
    <s v="IC"/>
    <s v="Invest Cont"/>
    <n v="510"/>
    <m/>
    <m/>
    <m/>
    <s v="300 N  SAN FERNANDO                 RD"/>
    <m/>
    <n v="34.076799999999999"/>
    <n v="-118.22280000000001"/>
    <n v="0"/>
    <x v="12"/>
  </r>
  <r>
    <n v="201108170"/>
    <d v="2020-04-09T00:00:00"/>
    <x v="320"/>
    <n v="1200"/>
    <n v="11"/>
    <x v="7"/>
    <n v="1146"/>
    <n v="2"/>
    <n v="649"/>
    <s v="DOCUMENT FORGERY / STOLEN FELONY"/>
    <s v="0924 1822"/>
    <n v="47"/>
    <s v="F"/>
    <s v="W"/>
    <n v="203"/>
    <s v="OTHER BUSINESS"/>
    <m/>
    <m/>
    <s v="IC"/>
    <s v="Invest Cont"/>
    <n v="649"/>
    <m/>
    <m/>
    <m/>
    <s v="1800    BLAKE                        AV"/>
    <m/>
    <n v="34.096600000000002"/>
    <n v="-118.2426"/>
    <n v="0"/>
    <x v="12"/>
  </r>
  <r>
    <n v="200310059"/>
    <d v="2020-04-18T00:00:00"/>
    <x v="140"/>
    <n v="910"/>
    <n v="3"/>
    <x v="2"/>
    <n v="351"/>
    <n v="2"/>
    <n v="740"/>
    <s v="VANDALISM - FELONY ($400 &amp; OVER, ALL CHURCH VANDALISMS)"/>
    <s v="0329 0216 0104"/>
    <n v="0"/>
    <s v="X"/>
    <s v="X"/>
    <n v="210"/>
    <s v="RESTAURANT/FAST FOOD"/>
    <m/>
    <m/>
    <s v="IC"/>
    <s v="Invest Cont"/>
    <n v="740"/>
    <m/>
    <m/>
    <m/>
    <s v="3500 S  LA BREA                      AV"/>
    <m/>
    <n v="34.023400000000002"/>
    <n v="-118.3554"/>
    <n v="0"/>
    <x v="12"/>
  </r>
  <r>
    <n v="200509121"/>
    <d v="2020-05-07T00:00:00"/>
    <x v="162"/>
    <n v="1700"/>
    <n v="5"/>
    <x v="10"/>
    <n v="564"/>
    <n v="2"/>
    <n v="626"/>
    <s v="INTIMATE PARTNER - SIMPLE ASSAULT"/>
    <s v="2000 0416 1814 0446 1813 1243 0913"/>
    <n v="30"/>
    <s v="F"/>
    <s v="H"/>
    <n v="502"/>
    <s v="MULTI-UNIT DWELLING (APARTMENT, DUPLEX, ETC)"/>
    <n v="400"/>
    <s v="STRONG-ARM (HANDS, FIST, FEET OR BODILY FORCE)"/>
    <s v="AO"/>
    <s v="Adult Other"/>
    <n v="626"/>
    <m/>
    <m/>
    <m/>
    <s v="200 W  6TH                          ST"/>
    <m/>
    <n v="33.738700000000001"/>
    <n v="-118.2814"/>
    <n v="0"/>
    <x v="12"/>
  </r>
  <r>
    <n v="201108005"/>
    <d v="2020-04-04T00:00:00"/>
    <x v="243"/>
    <n v="600"/>
    <n v="11"/>
    <x v="7"/>
    <n v="1145"/>
    <n v="1"/>
    <n v="350"/>
    <s v="THEFT, PERSON"/>
    <s v="0344 1218 2004"/>
    <n v="35"/>
    <s v="M"/>
    <s v="W"/>
    <n v="101"/>
    <s v="STREET"/>
    <m/>
    <m/>
    <s v="IC"/>
    <s v="Invest Cont"/>
    <n v="350"/>
    <m/>
    <m/>
    <m/>
    <s v="FLETCHER                     DR"/>
    <s v="CRYSTAL                      ST"/>
    <n v="34.107799999999997"/>
    <n v="-118.25449999999999"/>
    <n v="0"/>
    <x v="12"/>
  </r>
  <r>
    <n v="200513704"/>
    <d v="2020-09-03T00:00:00"/>
    <x v="84"/>
    <n v="920"/>
    <n v="5"/>
    <x v="10"/>
    <n v="557"/>
    <n v="2"/>
    <n v="626"/>
    <s v="INTIMATE PARTNER - SIMPLE ASSAULT"/>
    <s v="0913 2000 0400 1813"/>
    <n v="34"/>
    <s v="M"/>
    <s v="H"/>
    <n v="501"/>
    <s v="SINGLE FAMILY DWELLING"/>
    <n v="400"/>
    <s v="STRONG-ARM (HANDS, FIST, FEET OR BODILY FORCE)"/>
    <s v="AA"/>
    <s v="Adult Arrest"/>
    <n v="626"/>
    <m/>
    <m/>
    <m/>
    <s v="500 W  1ST                          ST"/>
    <m/>
    <n v="33.743299999999998"/>
    <n v="-118.2882"/>
    <n v="1"/>
    <x v="12"/>
  </r>
  <r>
    <n v="201105267"/>
    <d v="2020-01-30T00:00:00"/>
    <x v="356"/>
    <n v="2230"/>
    <n v="11"/>
    <x v="7"/>
    <n v="1129"/>
    <n v="2"/>
    <n v="626"/>
    <s v="INTIMATE PARTNER - SIMPLE ASSAULT"/>
    <s v="2000 0913 1813"/>
    <n v="40"/>
    <s v="F"/>
    <s v="A"/>
    <n v="501"/>
    <s v="SINGLE FAMILY DWELLING"/>
    <n v="500"/>
    <s v="UNKNOWN WEAPON/OTHER WEAPON"/>
    <s v="AA"/>
    <s v="Adult Arrest"/>
    <n v="626"/>
    <m/>
    <m/>
    <m/>
    <s v="700 N  AVENUE 66"/>
    <m/>
    <n v="34.1188"/>
    <n v="-118.1755"/>
    <n v="1"/>
    <x v="12"/>
  </r>
  <r>
    <n v="200118724"/>
    <d v="2020-09-30T00:00:00"/>
    <x v="232"/>
    <n v="1217"/>
    <n v="1"/>
    <x v="1"/>
    <n v="155"/>
    <n v="2"/>
    <n v="930"/>
    <s v="CRIMINAL THREATS - NO WEAPON DISPLAYED"/>
    <s v="0421 1822"/>
    <n v="55"/>
    <s v="F"/>
    <s v="H"/>
    <n v="101"/>
    <s v="STREET"/>
    <n v="511"/>
    <s v="VERBAL THREAT"/>
    <s v="IC"/>
    <s v="Invest Cont"/>
    <n v="930"/>
    <m/>
    <m/>
    <m/>
    <s v="500 S  LOS ANGELES                  ST"/>
    <m/>
    <n v="34.045299999999997"/>
    <n v="-118.2483"/>
    <n v="0"/>
    <x v="12"/>
  </r>
  <r>
    <n v="200513522"/>
    <d v="2020-08-29T00:00:00"/>
    <x v="200"/>
    <n v="1200"/>
    <n v="5"/>
    <x v="10"/>
    <n v="515"/>
    <n v="1"/>
    <n v="420"/>
    <s v="THEFT FROM MOTOR VEHICLE - PETTY ($950 &amp; UNDER)"/>
    <m/>
    <n v="0"/>
    <m/>
    <m/>
    <n v="101"/>
    <s v="STREET"/>
    <m/>
    <m/>
    <s v="IC"/>
    <s v="Invest Cont"/>
    <n v="420"/>
    <m/>
    <m/>
    <m/>
    <s v="1600    LAGOON                       AV"/>
    <m/>
    <n v="33.795200000000001"/>
    <n v="-118.26819999999999"/>
    <n v="0"/>
    <x v="12"/>
  </r>
  <r>
    <n v="200116511"/>
    <d v="2020-08-17T00:00:00"/>
    <x v="337"/>
    <n v="320"/>
    <n v="1"/>
    <x v="1"/>
    <n v="128"/>
    <n v="2"/>
    <n v="888"/>
    <s v="TRESPASSING"/>
    <n v="1501"/>
    <n v="0"/>
    <s v="X"/>
    <s v="X"/>
    <n v="503"/>
    <s v="HOTEL"/>
    <m/>
    <m/>
    <s v="IC"/>
    <s v="Invest Cont"/>
    <n v="888"/>
    <m/>
    <m/>
    <m/>
    <s v="100 S  LOS ANGELES                  ST"/>
    <m/>
    <n v="34.051099999999998"/>
    <n v="-118.2427"/>
    <n v="0"/>
    <x v="12"/>
  </r>
  <r>
    <n v="200217285"/>
    <d v="2020-11-11T00:00:00"/>
    <x v="69"/>
    <n v="700"/>
    <n v="2"/>
    <x v="5"/>
    <n v="247"/>
    <n v="1"/>
    <n v="510"/>
    <s v="VEHICLE - STOLEN"/>
    <m/>
    <n v="0"/>
    <m/>
    <m/>
    <n v="101"/>
    <s v="STREET"/>
    <m/>
    <m/>
    <s v="IC"/>
    <s v="Invest Cont"/>
    <n v="510"/>
    <m/>
    <m/>
    <m/>
    <s v="500 S  UNION                        AV"/>
    <m/>
    <n v="34.059600000000003"/>
    <n v="-118.2701"/>
    <n v="0"/>
    <x v="12"/>
  </r>
  <r>
    <n v="200304607"/>
    <d v="2020-01-11T00:00:00"/>
    <x v="132"/>
    <n v="2000"/>
    <n v="3"/>
    <x v="2"/>
    <n v="395"/>
    <n v="1"/>
    <n v="330"/>
    <s v="BURGLARY FROM VEHICLE"/>
    <s v="0329 0344 1307 1609"/>
    <n v="54"/>
    <s v="M"/>
    <s v="H"/>
    <n v="101"/>
    <s v="STREET"/>
    <m/>
    <m/>
    <s v="IC"/>
    <s v="Invest Cont"/>
    <n v="330"/>
    <m/>
    <m/>
    <m/>
    <s v="4200 S  HARVARD                      BL"/>
    <m/>
    <n v="34.007300000000001"/>
    <n v="-118.30670000000001"/>
    <n v="0"/>
    <x v="12"/>
  </r>
  <r>
    <n v="200409846"/>
    <d v="2020-06-15T00:00:00"/>
    <x v="232"/>
    <n v="1200"/>
    <n v="4"/>
    <x v="4"/>
    <n v="467"/>
    <n v="2"/>
    <n v="627"/>
    <s v="CHILD ABUSE (PHYSICAL) - SIMPLE ASSAULT"/>
    <s v="0400 1251 1258 0416 0553"/>
    <n v="12"/>
    <s v="M"/>
    <s v="B"/>
    <n v="504"/>
    <s v="OTHER RESIDENCE"/>
    <n v="400"/>
    <s v="STRONG-ARM (HANDS, FIST, FEET OR BODILY FORCE)"/>
    <s v="AO"/>
    <s v="Adult Other"/>
    <n v="627"/>
    <m/>
    <m/>
    <m/>
    <s v="500 S  SOTO                         ST"/>
    <m/>
    <n v="34.039700000000003"/>
    <n v="-118.2123"/>
    <n v="0"/>
    <x v="12"/>
  </r>
  <r>
    <n v="200216604"/>
    <d v="2020-10-24T00:00:00"/>
    <x v="23"/>
    <n v="700"/>
    <n v="2"/>
    <x v="5"/>
    <n v="236"/>
    <n v="1"/>
    <n v="440"/>
    <s v="THEFT PLAIN - PETTY ($950 &amp; UNDER)"/>
    <n v="344"/>
    <n v="19"/>
    <s v="X"/>
    <s v="X"/>
    <n v="719"/>
    <s v="MEDICAL/DENTAL OFFICES"/>
    <m/>
    <m/>
    <s v="IC"/>
    <s v="Invest Cont"/>
    <n v="440"/>
    <m/>
    <m/>
    <m/>
    <s v="100 N  ALVARADO                     ST"/>
    <m/>
    <n v="34.066699999999997"/>
    <n v="-118.27030000000001"/>
    <n v="0"/>
    <x v="12"/>
  </r>
  <r>
    <n v="200804185"/>
    <d v="2020-01-04T00:00:00"/>
    <x v="81"/>
    <n v="1900"/>
    <n v="8"/>
    <x v="12"/>
    <n v="884"/>
    <n v="2"/>
    <n v="624"/>
    <s v="BATTERY - SIMPLE ASSAULT"/>
    <s v="0400 0319"/>
    <n v="53"/>
    <s v="F"/>
    <s v="W"/>
    <n v="716"/>
    <s v="THEATRE/MOVIE"/>
    <n v="400"/>
    <s v="STRONG-ARM (HANDS, FIST, FEET OR BODILY FORCE)"/>
    <s v="IC"/>
    <s v="Invest Cont"/>
    <n v="624"/>
    <m/>
    <m/>
    <m/>
    <s v="10800 W  PICO                         BL"/>
    <m/>
    <n v="34.040599999999998"/>
    <n v="-118.42749999999999"/>
    <n v="0"/>
    <x v="12"/>
  </r>
  <r>
    <n v="200100737"/>
    <d v="2020-04-21T00:00:00"/>
    <x v="32"/>
    <n v="1000"/>
    <n v="1"/>
    <x v="1"/>
    <n v="156"/>
    <n v="2"/>
    <n v="627"/>
    <s v="CHILD ABUSE (PHYSICAL) - SIMPLE ASSAULT"/>
    <s v="0416 0553 1218 1257 0319 1414"/>
    <n v="2"/>
    <s v="M"/>
    <s v="B"/>
    <n v="517"/>
    <s v="MISSIONS/SHELTERS"/>
    <n v="400"/>
    <s v="STRONG-ARM (HANDS, FIST, FEET OR BODILY FORCE)"/>
    <s v="IC"/>
    <s v="Invest Cont"/>
    <n v="627"/>
    <m/>
    <m/>
    <m/>
    <s v="500 S  SAN PEDRO                    ST"/>
    <m/>
    <n v="34.043700000000001"/>
    <n v="-118.24550000000001"/>
    <n v="0"/>
    <x v="12"/>
  </r>
  <r>
    <n v="200610802"/>
    <d v="2020-05-31T00:00:00"/>
    <x v="156"/>
    <n v="715"/>
    <n v="6"/>
    <x v="9"/>
    <n v="636"/>
    <n v="1"/>
    <n v="210"/>
    <s v="ROBBERY"/>
    <s v="0344 0400 0334 0302 0432 1822"/>
    <n v="32"/>
    <s v="F"/>
    <s v="B"/>
    <n v="101"/>
    <s v="STREET"/>
    <n v="109"/>
    <s v="SEMI-AUTOMATIC PISTOL"/>
    <s v="IC"/>
    <s v="Invest Cont"/>
    <n v="210"/>
    <m/>
    <m/>
    <m/>
    <s v="6500 W  HOLLYWOOD                    BL"/>
    <m/>
    <n v="34.103400000000001"/>
    <n v="-118.3325"/>
    <n v="0"/>
    <x v="12"/>
  </r>
  <r>
    <n v="200319081"/>
    <d v="2020-10-18T00:00:00"/>
    <x v="36"/>
    <n v="730"/>
    <n v="3"/>
    <x v="2"/>
    <n v="357"/>
    <n v="2"/>
    <n v="647"/>
    <s v="THROWING OBJECT AT MOVING VEHICLE"/>
    <s v="1310 1822 0329 0447"/>
    <n v="36"/>
    <s v="M"/>
    <s v="H"/>
    <n v="101"/>
    <s v="STREET"/>
    <n v="306"/>
    <s v="ROCK/THROWN OBJECT"/>
    <s v="AO"/>
    <s v="Adult Other"/>
    <n v="647"/>
    <m/>
    <m/>
    <m/>
    <s v="VERMONT                      AV"/>
    <s v="36TH                         PL"/>
    <n v="34.022100000000002"/>
    <n v="-118.2915"/>
    <n v="0"/>
    <x v="12"/>
  </r>
  <r>
    <n v="201222136"/>
    <d v="2020-10-06T00:00:00"/>
    <x v="186"/>
    <n v="200"/>
    <n v="12"/>
    <x v="8"/>
    <n v="1239"/>
    <n v="1"/>
    <n v="440"/>
    <s v="THEFT PLAIN - PETTY ($950 &amp; UNDER)"/>
    <s v="0344 0605 0416 0429 0354 0342"/>
    <n v="20"/>
    <s v="M"/>
    <s v="H"/>
    <n v="101"/>
    <s v="STREET"/>
    <m/>
    <m/>
    <s v="IC"/>
    <s v="Invest Cont"/>
    <n v="440"/>
    <m/>
    <m/>
    <m/>
    <s v="FLORENCE                     AV"/>
    <s v="FIGUEROA"/>
    <n v="33.9863"/>
    <n v="-118.2881"/>
    <n v="0"/>
    <x v="12"/>
  </r>
  <r>
    <n v="200613290"/>
    <d v="2020-07-30T00:00:00"/>
    <x v="8"/>
    <n v="1630"/>
    <n v="6"/>
    <x v="9"/>
    <n v="645"/>
    <n v="2"/>
    <n v="888"/>
    <s v="TRESPASSING"/>
    <s v="2004 1822 1501"/>
    <n v="0"/>
    <s v="X"/>
    <s v="X"/>
    <n v="203"/>
    <s v="OTHER BUSINESS"/>
    <m/>
    <m/>
    <s v="IC"/>
    <s v="Invest Cont"/>
    <n v="888"/>
    <m/>
    <m/>
    <m/>
    <s v="6800 W  HOLLYWOOD                    BL"/>
    <m/>
    <n v="34.101599999999998"/>
    <n v="-118.3391"/>
    <n v="0"/>
    <x v="12"/>
  </r>
  <r>
    <n v="200516445"/>
    <d v="2020-10-13T00:00:00"/>
    <x v="106"/>
    <n v="2122"/>
    <n v="5"/>
    <x v="10"/>
    <n v="532"/>
    <n v="2"/>
    <n v="890"/>
    <s v="FAILURE TO YIELD"/>
    <n v="1309"/>
    <n v="0"/>
    <s v="M"/>
    <s v="O"/>
    <n v="101"/>
    <s v="STREET"/>
    <m/>
    <m/>
    <s v="IC"/>
    <s v="Invest Cont"/>
    <n v="890"/>
    <m/>
    <m/>
    <m/>
    <s v="DENNI                        ST"/>
    <s v="NEPTUNE                      AV"/>
    <n v="33.784599999999998"/>
    <n v="-118.2692"/>
    <n v="0"/>
    <x v="12"/>
  </r>
  <r>
    <n v="200904635"/>
    <d v="2020-01-15T00:00:00"/>
    <x v="188"/>
    <n v="300"/>
    <n v="9"/>
    <x v="3"/>
    <n v="937"/>
    <n v="1"/>
    <n v="420"/>
    <s v="THEFT FROM MOTOR VEHICLE - PETTY ($950 &amp; UNDER)"/>
    <s v="0385 0344"/>
    <n v="54"/>
    <s v="M"/>
    <s v="B"/>
    <n v="104"/>
    <s v="DRIVEWAY"/>
    <m/>
    <m/>
    <s v="IC"/>
    <s v="Invest Cont"/>
    <n v="420"/>
    <m/>
    <m/>
    <m/>
    <s v="14000    SYLVAN                       ST"/>
    <m/>
    <n v="34.184399999999997"/>
    <n v="-118.4378"/>
    <n v="0"/>
    <x v="12"/>
  </r>
  <r>
    <n v="200714614"/>
    <d v="2020-09-29T00:00:00"/>
    <x v="311"/>
    <n v="1300"/>
    <n v="7"/>
    <x v="0"/>
    <n v="745"/>
    <n v="1"/>
    <n v="331"/>
    <s v="THEFT FROM MOTOR VEHICLE - GRAND ($950.01 AND OVER)"/>
    <s v="0321 0334 2032"/>
    <n v="21"/>
    <s v="F"/>
    <s v="W"/>
    <n v="707"/>
    <s v="GARAGE/CARPORT"/>
    <m/>
    <m/>
    <s v="IC"/>
    <s v="Invest Cont"/>
    <n v="331"/>
    <m/>
    <m/>
    <m/>
    <s v="5600    WILSHIRE                     BL"/>
    <m/>
    <n v="34.062399999999997"/>
    <n v="-118.351"/>
    <n v="0"/>
    <x v="12"/>
  </r>
  <r>
    <n v="200214532"/>
    <d v="2020-09-02T00:00:00"/>
    <x v="145"/>
    <n v="1520"/>
    <n v="2"/>
    <x v="5"/>
    <n v="261"/>
    <n v="2"/>
    <n v="888"/>
    <s v="TRESPASSING"/>
    <s v="2004 1822"/>
    <n v="25"/>
    <s v="M"/>
    <s v="O"/>
    <n v="502"/>
    <s v="MULTI-UNIT DWELLING (APARTMENT, DUPLEX, ETC)"/>
    <m/>
    <m/>
    <s v="AA"/>
    <s v="Adult Arrest"/>
    <n v="888"/>
    <m/>
    <m/>
    <m/>
    <s v="800 S  GRAND VIEW                   ST"/>
    <m/>
    <n v="34.0548"/>
    <n v="-118.2807"/>
    <n v="1"/>
    <x v="12"/>
  </r>
  <r>
    <n v="200708778"/>
    <d v="2020-05-01T00:00:00"/>
    <x v="44"/>
    <n v="1200"/>
    <n v="7"/>
    <x v="0"/>
    <n v="765"/>
    <n v="2"/>
    <n v="845"/>
    <s v="SEX OFFENDER REGISTRANT OUT OF COMPLIANCE"/>
    <s v="1501 0500 2004"/>
    <n v="45"/>
    <s v="M"/>
    <s v="B"/>
    <n v="726"/>
    <s v="POLICE FACILITY"/>
    <m/>
    <m/>
    <s v="AA"/>
    <s v="Adult Arrest"/>
    <n v="845"/>
    <m/>
    <m/>
    <m/>
    <s v="4800    VENICE                       BL"/>
    <m/>
    <n v="34.046700000000001"/>
    <n v="-118.3407"/>
    <n v="1"/>
    <x v="12"/>
  </r>
  <r>
    <n v="200400545"/>
    <d v="2020-01-20T00:00:00"/>
    <x v="204"/>
    <n v="1210"/>
    <n v="4"/>
    <x v="4"/>
    <n v="423"/>
    <n v="1"/>
    <n v="230"/>
    <s v="ASSAULT WITH DEADLY WEAPON, AGGRAVATED ASSAULT"/>
    <s v="1402 0400 2004 1822"/>
    <n v="0"/>
    <s v="X"/>
    <s v="X"/>
    <n v="108"/>
    <s v="PARKING LOT"/>
    <n v="500"/>
    <s v="UNKNOWN WEAPON/OTHER WEAPON"/>
    <s v="AA"/>
    <s v="Adult Arrest"/>
    <n v="230"/>
    <n v="998"/>
    <m/>
    <m/>
    <s v="1100 N  MISSION                      RD"/>
    <m/>
    <n v="34.065100000000001"/>
    <n v="-118.2116"/>
    <n v="1"/>
    <x v="12"/>
  </r>
  <r>
    <n v="200612468"/>
    <d v="2020-07-11T00:00:00"/>
    <x v="247"/>
    <n v="1230"/>
    <n v="6"/>
    <x v="9"/>
    <n v="668"/>
    <n v="2"/>
    <n v="626"/>
    <s v="INTIMATE PARTNER - SIMPLE ASSAULT"/>
    <s v="2000 0400 0408 1276"/>
    <n v="19"/>
    <s v="F"/>
    <s v="H"/>
    <n v="501"/>
    <s v="SINGLE FAMILY DWELLING"/>
    <n v="400"/>
    <s v="STRONG-ARM (HANDS, FIST, FEET OR BODILY FORCE)"/>
    <s v="IC"/>
    <s v="Invest Cont"/>
    <n v="626"/>
    <m/>
    <m/>
    <m/>
    <s v="5600    LA MIRADA                    AV"/>
    <m/>
    <n v="34.093800000000002"/>
    <n v="-118.3109"/>
    <n v="0"/>
    <x v="12"/>
  </r>
  <r>
    <n v="200109201"/>
    <d v="2020-03-15T00:00:00"/>
    <x v="342"/>
    <n v="2000"/>
    <n v="1"/>
    <x v="1"/>
    <n v="153"/>
    <n v="1"/>
    <n v="230"/>
    <s v="ASSAULT WITH DEADLY WEAPON, AGGRAVATED ASSAULT"/>
    <s v="0416 0445 1822 0429 0342 1414 1234"/>
    <n v="13"/>
    <s v="M"/>
    <s v="B"/>
    <n v="102"/>
    <s v="SIDEWALK"/>
    <n v="304"/>
    <s v="CLUB/BAT"/>
    <s v="IC"/>
    <s v="Invest Cont"/>
    <n v="230"/>
    <m/>
    <m/>
    <m/>
    <s v="500 S  SPRING                       ST"/>
    <m/>
    <n v="34.046700000000001"/>
    <n v="-118.252"/>
    <n v="0"/>
    <x v="12"/>
  </r>
  <r>
    <n v="200617811"/>
    <d v="2020-11-09T00:00:00"/>
    <x v="313"/>
    <n v="2305"/>
    <n v="6"/>
    <x v="9"/>
    <n v="665"/>
    <n v="2"/>
    <n v="624"/>
    <s v="BATTERY - SIMPLE ASSAULT"/>
    <s v="0400 0416 0429 1218 2004 0913"/>
    <n v="57"/>
    <s v="M"/>
    <s v="W"/>
    <n v="101"/>
    <s v="STREET"/>
    <n v="400"/>
    <s v="STRONG-ARM (HANDS, FIST, FEET OR BODILY FORCE)"/>
    <s v="IC"/>
    <s v="Invest Cont"/>
    <n v="624"/>
    <m/>
    <m/>
    <m/>
    <s v="HIGHLAND"/>
    <s v="ROMAINE"/>
    <n v="34.088900000000002"/>
    <n v="-118.3386"/>
    <n v="0"/>
    <x v="12"/>
  </r>
  <r>
    <n v="201200834"/>
    <d v="2020-08-24T00:00:00"/>
    <x v="214"/>
    <n v="2105"/>
    <n v="12"/>
    <x v="8"/>
    <n v="1267"/>
    <n v="2"/>
    <n v="753"/>
    <s v="DISCHARGE FIREARMS/SHOTS FIRED"/>
    <s v="1402 1419 1407 1100 0216 0345 0334 0906 1816 1809"/>
    <n v="0"/>
    <s v="X"/>
    <s v="X"/>
    <n v="101"/>
    <s v="STREET"/>
    <n v="101"/>
    <s v="REVOLVER"/>
    <s v="IC"/>
    <s v="Invest Cont"/>
    <n v="753"/>
    <m/>
    <m/>
    <m/>
    <s v="82ND                         ST"/>
    <s v="FIGUEROA                     ST"/>
    <n v="33.964300000000001"/>
    <n v="-118.28270000000001"/>
    <n v="0"/>
    <x v="12"/>
  </r>
  <r>
    <n v="200806333"/>
    <d v="2020-02-21T00:00:00"/>
    <x v="323"/>
    <n v="930"/>
    <n v="8"/>
    <x v="12"/>
    <n v="896"/>
    <n v="2"/>
    <n v="740"/>
    <s v="VANDALISM - FELONY ($400 &amp; OVER, ALL CHURCH VANDALISMS)"/>
    <s v="0329 1300 1822"/>
    <n v="34"/>
    <s v="M"/>
    <s v="H"/>
    <n v="108"/>
    <s v="PARKING LOT"/>
    <m/>
    <m/>
    <s v="IC"/>
    <s v="Invest Cont"/>
    <n v="740"/>
    <m/>
    <m/>
    <m/>
    <s v="9800    NATIONAL                     BL"/>
    <m/>
    <n v="34.031399999999998"/>
    <n v="-118.3998"/>
    <n v="0"/>
    <x v="12"/>
  </r>
  <r>
    <n v="200105424"/>
    <d v="2020-01-22T00:00:00"/>
    <x v="327"/>
    <n v="100"/>
    <n v="1"/>
    <x v="1"/>
    <n v="195"/>
    <n v="1"/>
    <n v="330"/>
    <s v="BURGLARY FROM VEHICLE"/>
    <s v="1307 1822 0329 1414 1609 0344"/>
    <n v="50"/>
    <s v="M"/>
    <s v="H"/>
    <n v="101"/>
    <s v="STREET"/>
    <m/>
    <m/>
    <s v="IC"/>
    <s v="Invest Cont"/>
    <n v="330"/>
    <m/>
    <m/>
    <m/>
    <s v="1600 S  LOS ANGELES                  ST"/>
    <m/>
    <n v="34.033000000000001"/>
    <n v="-118.2615"/>
    <n v="0"/>
    <x v="12"/>
  </r>
  <r>
    <n v="200912876"/>
    <d v="2020-07-29T00:00:00"/>
    <x v="288"/>
    <n v="300"/>
    <n v="9"/>
    <x v="3"/>
    <n v="943"/>
    <n v="2"/>
    <n v="762"/>
    <s v="LEWD CONDUCT"/>
    <s v="0528 2021 1202"/>
    <n v="66"/>
    <s v="F"/>
    <s v="H"/>
    <n v="501"/>
    <s v="SINGLE FAMILY DWELLING"/>
    <m/>
    <m/>
    <s v="AO"/>
    <s v="Adult Other"/>
    <n v="762"/>
    <m/>
    <m/>
    <m/>
    <s v="5400    TYRONE                       AV"/>
    <m/>
    <n v="34.168599999999998"/>
    <n v="-118.4443"/>
    <n v="0"/>
    <x v="12"/>
  </r>
  <r>
    <n v="200516106"/>
    <d v="2020-11-02T00:00:00"/>
    <x v="345"/>
    <n v="1900"/>
    <n v="5"/>
    <x v="10"/>
    <n v="513"/>
    <n v="1"/>
    <n v="510"/>
    <s v="VEHICLE - STOLEN"/>
    <m/>
    <n v="0"/>
    <m/>
    <m/>
    <n v="101"/>
    <s v="STREET"/>
    <m/>
    <m/>
    <s v="IC"/>
    <s v="Invest Cont"/>
    <n v="510"/>
    <m/>
    <m/>
    <m/>
    <s v="251ST                        ST"/>
    <s v="NORMANDIE                    AV"/>
    <n v="33.796799999999998"/>
    <n v="-118.2975"/>
    <n v="0"/>
    <x v="12"/>
  </r>
  <r>
    <n v="211714630"/>
    <d v="2021-11-02T00:00:00"/>
    <x v="366"/>
    <n v="1000"/>
    <n v="17"/>
    <x v="13"/>
    <n v="1777"/>
    <n v="2"/>
    <n v="354"/>
    <s v="THEFT OF IDENTITY"/>
    <n v="1822"/>
    <n v="36"/>
    <s v="F"/>
    <s v="H"/>
    <n v="501"/>
    <s v="SINGLE FAMILY DWELLING"/>
    <m/>
    <m/>
    <s v="IC"/>
    <s v="Invest Cont"/>
    <n v="354"/>
    <m/>
    <m/>
    <m/>
    <s v="16600    NORDHOFF                     ST"/>
    <m/>
    <n v="34.242199999999997"/>
    <n v="-118.4897"/>
    <n v="0"/>
    <x v="12"/>
  </r>
  <r>
    <n v="211420568"/>
    <d v="2021-10-27T00:00:00"/>
    <x v="367"/>
    <n v="1930"/>
    <n v="14"/>
    <x v="14"/>
    <n v="1441"/>
    <n v="2"/>
    <n v="624"/>
    <s v="BATTERY - SIMPLE ASSAULT"/>
    <s v="1822 0394 0349 0344 0400"/>
    <n v="52"/>
    <s v="M"/>
    <s v="W"/>
    <n v="101"/>
    <s v="STREET"/>
    <n v="400"/>
    <s v="STRONG-ARM (HANDS, FIST, FEET OR BODILY FORCE)"/>
    <s v="IC"/>
    <s v="Invest Cont"/>
    <n v="624"/>
    <m/>
    <m/>
    <m/>
    <s v="400 S  VENICE                       BL"/>
    <m/>
    <n v="33.985799999999998"/>
    <n v="-118.4676"/>
    <n v="0"/>
    <x v="12"/>
  </r>
  <r>
    <n v="212111648"/>
    <d v="2021-07-19T00:00:00"/>
    <x v="368"/>
    <n v="2200"/>
    <n v="21"/>
    <x v="15"/>
    <n v="2157"/>
    <n v="1"/>
    <n v="330"/>
    <s v="BURGLARY FROM VEHICLE"/>
    <n v="385"/>
    <n v="47"/>
    <s v="M"/>
    <s v="B"/>
    <n v="108"/>
    <s v="PARKING LOT"/>
    <m/>
    <m/>
    <s v="IC"/>
    <s v="Invest Cont"/>
    <n v="330"/>
    <m/>
    <m/>
    <m/>
    <s v="6700    DE SOTO                      AV"/>
    <m/>
    <n v="34.191499999999998"/>
    <n v="-118.58839999999999"/>
    <n v="0"/>
    <x v="12"/>
  </r>
  <r>
    <n v="210514454"/>
    <d v="2021-10-03T00:00:00"/>
    <x v="369"/>
    <n v="2330"/>
    <n v="5"/>
    <x v="10"/>
    <n v="521"/>
    <n v="1"/>
    <n v="331"/>
    <s v="THEFT FROM MOTOR VEHICLE - GRAND ($950.01 AND OVER)"/>
    <s v="1300 0344 0385"/>
    <n v="65"/>
    <s v="M"/>
    <s v="H"/>
    <n v="101"/>
    <s v="STREET"/>
    <m/>
    <m/>
    <s v="IC"/>
    <s v="Invest Cont"/>
    <n v="331"/>
    <m/>
    <m/>
    <m/>
    <s v="2200 N  STONEWOOD                    CT"/>
    <m/>
    <n v="33.764899999999997"/>
    <n v="-118.30759999999999"/>
    <n v="0"/>
    <x v="12"/>
  </r>
  <r>
    <n v="210115525"/>
    <d v="2021-08-21T00:00:00"/>
    <x v="370"/>
    <n v="1925"/>
    <n v="1"/>
    <x v="1"/>
    <n v="111"/>
    <n v="1"/>
    <n v="341"/>
    <s v="THEFT-GRAND ($950.01 &amp; OVER)EXCPT,GUNS,FOWL,LIVESTK,PROD"/>
    <s v="1822 0377 0344 2032"/>
    <n v="57"/>
    <s v="F"/>
    <s v="A"/>
    <n v="210"/>
    <s v="RESTAURANT/FAST FOOD"/>
    <m/>
    <m/>
    <s v="IC"/>
    <s v="Invest Cont"/>
    <n v="341"/>
    <m/>
    <m/>
    <m/>
    <s v="400 W  COLLEGE                      ST"/>
    <m/>
    <n v="34.064"/>
    <n v="-118.2375"/>
    <n v="0"/>
    <x v="12"/>
  </r>
  <r>
    <n v="210713390"/>
    <d v="2021-09-22T00:00:00"/>
    <x v="371"/>
    <n v="1730"/>
    <n v="7"/>
    <x v="0"/>
    <n v="783"/>
    <n v="1"/>
    <n v="510"/>
    <s v="VEHICLE - STOLEN"/>
    <m/>
    <n v="0"/>
    <m/>
    <m/>
    <n v="101"/>
    <s v="STREET"/>
    <m/>
    <m/>
    <s v="IC"/>
    <s v="Invest Cont"/>
    <n v="510"/>
    <m/>
    <m/>
    <m/>
    <s v="5400    APPLE                        ST"/>
    <m/>
    <n v="34.034199999999998"/>
    <n v="-118.3609"/>
    <n v="0"/>
    <x v="12"/>
  </r>
  <r>
    <n v="210320751"/>
    <d v="2021-12-27T00:00:00"/>
    <x v="372"/>
    <n v="1645"/>
    <n v="3"/>
    <x v="2"/>
    <n v="334"/>
    <n v="2"/>
    <n v="888"/>
    <s v="TRESPASSING"/>
    <s v="1501 1822"/>
    <n v="20"/>
    <s v="X"/>
    <s v="X"/>
    <n v="242"/>
    <s v="DISCOUNT STORE (99 CENT,DOLLAR,ETC."/>
    <m/>
    <m/>
    <s v="IC"/>
    <s v="Invest Cont"/>
    <n v="888"/>
    <m/>
    <m/>
    <m/>
    <s v="3000    CRENSHAW                     BL"/>
    <m/>
    <n v="34.027200000000001"/>
    <n v="-118.3351"/>
    <n v="0"/>
    <x v="12"/>
  </r>
  <r>
    <n v="211114864"/>
    <d v="2021-10-30T00:00:00"/>
    <x v="373"/>
    <n v="2045"/>
    <n v="11"/>
    <x v="7"/>
    <n v="1145"/>
    <n v="2"/>
    <n v="888"/>
    <s v="TRESPASSING"/>
    <s v="1501 0913 1817 2004"/>
    <n v="66"/>
    <s v="M"/>
    <s v="H"/>
    <n v="501"/>
    <s v="SINGLE FAMILY DWELLING"/>
    <m/>
    <m/>
    <s v="IC"/>
    <s v="Invest Cont"/>
    <n v="888"/>
    <m/>
    <m/>
    <m/>
    <s v="2400    RIVERSIDE                    PL"/>
    <m/>
    <n v="34.100099999999998"/>
    <n v="-118.2533"/>
    <n v="0"/>
    <x v="12"/>
  </r>
  <r>
    <n v="220704709"/>
    <d v="2022-01-21T00:00:00"/>
    <x v="374"/>
    <n v="2330"/>
    <n v="7"/>
    <x v="0"/>
    <n v="701"/>
    <n v="2"/>
    <n v="624"/>
    <s v="BATTERY - SIMPLE ASSAULT"/>
    <n v="417"/>
    <n v="43"/>
    <s v="M"/>
    <s v="B"/>
    <n v="101"/>
    <s v="STREET"/>
    <n v="400"/>
    <s v="STRONG-ARM (HANDS, FIST, FEET OR BODILY FORCE)"/>
    <s v="IC"/>
    <s v="Invest Cont"/>
    <n v="624"/>
    <m/>
    <m/>
    <m/>
    <s v="700 N  LA CIENEGA                   BL"/>
    <m/>
    <n v="34.0839"/>
    <n v="-118.37649999999999"/>
    <n v="0"/>
    <x v="12"/>
  </r>
  <r>
    <n v="210211220"/>
    <d v="2021-06-27T00:00:00"/>
    <x v="375"/>
    <n v="1400"/>
    <n v="2"/>
    <x v="5"/>
    <n v="235"/>
    <n v="2"/>
    <n v="745"/>
    <s v="VANDALISM - MISDEAMEANOR ($399 OR UNDER)"/>
    <s v="0329 1822"/>
    <n v="58"/>
    <s v="F"/>
    <s v="F"/>
    <n v="501"/>
    <s v="SINGLE FAMILY DWELLING"/>
    <m/>
    <m/>
    <s v="IC"/>
    <s v="Invest Cont"/>
    <n v="745"/>
    <m/>
    <m/>
    <m/>
    <s v="200 N  ALVARADO                     ST"/>
    <m/>
    <n v="34.067700000000002"/>
    <n v="-118.2731"/>
    <n v="0"/>
    <x v="12"/>
  </r>
  <r>
    <n v="210208035"/>
    <d v="2021-04-10T00:00:00"/>
    <x v="376"/>
    <n v="930"/>
    <n v="2"/>
    <x v="5"/>
    <n v="265"/>
    <n v="1"/>
    <n v="350"/>
    <s v="THEFT, PERSON"/>
    <s v="0344 1822 0346"/>
    <n v="38"/>
    <s v="F"/>
    <s v="H"/>
    <n v="101"/>
    <s v="STREET"/>
    <m/>
    <m/>
    <s v="IC"/>
    <s v="Invest Cont"/>
    <n v="350"/>
    <m/>
    <m/>
    <m/>
    <s v="700 S  WESTLAKE                     AV"/>
    <m/>
    <n v="34.055700000000002"/>
    <n v="-118.2758"/>
    <n v="0"/>
    <x v="12"/>
  </r>
  <r>
    <n v="222104403"/>
    <d v="2022-01-13T00:00:00"/>
    <x v="377"/>
    <n v="1300"/>
    <n v="21"/>
    <x v="15"/>
    <n v="2105"/>
    <n v="2"/>
    <n v="940"/>
    <s v="EXTORTION"/>
    <s v="1914 1915"/>
    <n v="21"/>
    <s v="M"/>
    <s v="B"/>
    <n v="502"/>
    <s v="MULTI-UNIT DWELLING (APARTMENT, DUPLEX, ETC)"/>
    <m/>
    <m/>
    <s v="IC"/>
    <s v="Invest Cont"/>
    <n v="940"/>
    <m/>
    <m/>
    <m/>
    <s v="8300    NORTHGATE                    AV"/>
    <m/>
    <n v="34.2209"/>
    <n v="-118.6041"/>
    <n v="0"/>
    <x v="12"/>
  </r>
  <r>
    <n v="211907256"/>
    <d v="2021-04-03T00:00:00"/>
    <x v="378"/>
    <n v="319"/>
    <n v="19"/>
    <x v="16"/>
    <n v="1944"/>
    <n v="1"/>
    <n v="310"/>
    <s v="BURGLARY"/>
    <s v="1601 0344"/>
    <n v="64"/>
    <s v="M"/>
    <s v="H"/>
    <n v="221"/>
    <s v="PUBLIC STORAGE"/>
    <m/>
    <m/>
    <s v="IC"/>
    <s v="Invest Cont"/>
    <n v="310"/>
    <m/>
    <m/>
    <m/>
    <s v="11100    LAUREL CANYON                BL"/>
    <m/>
    <n v="34.271799999999999"/>
    <n v="-118.44589999999999"/>
    <n v="0"/>
    <x v="12"/>
  </r>
  <r>
    <n v="211806729"/>
    <d v="2021-02-24T00:00:00"/>
    <x v="379"/>
    <n v="1535"/>
    <n v="18"/>
    <x v="17"/>
    <n v="1831"/>
    <n v="1"/>
    <n v="210"/>
    <s v="ROBBERY"/>
    <s v="1822 0302 0337 0432 0443 1300 0344"/>
    <n v="0"/>
    <s v="X"/>
    <s v="X"/>
    <n v="401"/>
    <s v="MINI-MART"/>
    <n v="102"/>
    <s v="HAND GUN"/>
    <s v="IC"/>
    <s v="Invest Cont"/>
    <n v="210"/>
    <m/>
    <m/>
    <m/>
    <s v="500 W  EL SEGUNDO                   BL"/>
    <m/>
    <n v="33.920099999999998"/>
    <n v="-118.2868"/>
    <n v="0"/>
    <x v="12"/>
  </r>
  <r>
    <n v="211315454"/>
    <d v="2021-09-07T00:00:00"/>
    <x v="380"/>
    <n v="131"/>
    <n v="13"/>
    <x v="6"/>
    <n v="1307"/>
    <n v="2"/>
    <n v="890"/>
    <s v="FAILURE TO YIELD"/>
    <n v="1309"/>
    <n v="0"/>
    <s v="X"/>
    <s v="X"/>
    <n v="101"/>
    <s v="STREET"/>
    <m/>
    <m/>
    <s v="IC"/>
    <s v="Invest Cont"/>
    <n v="890"/>
    <m/>
    <m/>
    <m/>
    <s v="8TH"/>
    <s v="STANFORD"/>
    <n v="34.036499999999997"/>
    <n v="-118.24679999999999"/>
    <n v="0"/>
    <x v="12"/>
  </r>
  <r>
    <n v="211516203"/>
    <d v="2021-10-17T00:00:00"/>
    <x v="381"/>
    <n v="1630"/>
    <n v="15"/>
    <x v="18"/>
    <n v="1548"/>
    <n v="2"/>
    <n v="740"/>
    <s v="VANDALISM - FELONY ($400 &amp; OVER, ALL CHURCH VANDALISMS)"/>
    <n v="329"/>
    <n v="0"/>
    <s v="M"/>
    <s v="O"/>
    <n v="406"/>
    <s v="OTHER STORE"/>
    <m/>
    <m/>
    <s v="IC"/>
    <s v="Invest Cont"/>
    <n v="740"/>
    <m/>
    <m/>
    <m/>
    <s v="11300    MAGNOLIA                     BL"/>
    <m/>
    <n v="34.166699999999999"/>
    <n v="-118.3702"/>
    <n v="0"/>
    <x v="12"/>
  </r>
  <r>
    <n v="210912925"/>
    <d v="2021-08-16T00:00:00"/>
    <x v="382"/>
    <n v="2105"/>
    <n v="9"/>
    <x v="3"/>
    <n v="964"/>
    <n v="2"/>
    <n v="624"/>
    <s v="BATTERY - SIMPLE ASSAULT"/>
    <s v="2004 0416 0446 0345"/>
    <n v="31"/>
    <s v="M"/>
    <s v="A"/>
    <n v="102"/>
    <s v="SIDEWALK"/>
    <n v="400"/>
    <s v="STRONG-ARM (HANDS, FIST, FEET OR BODILY FORCE)"/>
    <s v="IC"/>
    <s v="Invest Cont"/>
    <n v="624"/>
    <m/>
    <m/>
    <m/>
    <s v="13700    RIVERSIDE                    DR"/>
    <m/>
    <n v="34.157600000000002"/>
    <n v="-118.4318"/>
    <n v="0"/>
    <x v="12"/>
  </r>
  <r>
    <n v="210610125"/>
    <d v="2021-05-21T00:00:00"/>
    <x v="383"/>
    <n v="230"/>
    <n v="6"/>
    <x v="9"/>
    <n v="677"/>
    <n v="1"/>
    <n v="331"/>
    <s v="THEFT FROM MOTOR VEHICLE - GRAND ($950.01 AND OVER)"/>
    <s v="1300 0344 1822"/>
    <n v="38"/>
    <s v="M"/>
    <s v="A"/>
    <n v="501"/>
    <s v="SINGLE FAMILY DWELLING"/>
    <m/>
    <m/>
    <s v="IC"/>
    <s v="Invest Cont"/>
    <n v="331"/>
    <m/>
    <m/>
    <m/>
    <s v="700 N  WILTON                       PL"/>
    <m/>
    <n v="34.083500000000001"/>
    <n v="-118.3135"/>
    <n v="0"/>
    <x v="12"/>
  </r>
  <r>
    <n v="210515687"/>
    <d v="2021-11-05T00:00:00"/>
    <x v="384"/>
    <n v="1255"/>
    <n v="5"/>
    <x v="10"/>
    <n v="513"/>
    <n v="2"/>
    <n v="888"/>
    <s v="TRESPASSING"/>
    <s v="1501 1402"/>
    <n v="32"/>
    <s v="F"/>
    <s v="W"/>
    <n v="501"/>
    <s v="SINGLE FAMILY DWELLING"/>
    <m/>
    <m/>
    <s v="AA"/>
    <s v="Adult Arrest"/>
    <n v="888"/>
    <n v="998"/>
    <m/>
    <m/>
    <s v="1100    256TH                        ST"/>
    <m/>
    <n v="33.791899999999998"/>
    <n v="-118.297"/>
    <n v="1"/>
    <x v="12"/>
  </r>
  <r>
    <n v="210814110"/>
    <d v="2021-09-16T00:00:00"/>
    <x v="385"/>
    <n v="2230"/>
    <n v="8"/>
    <x v="12"/>
    <n v="828"/>
    <n v="2"/>
    <n v="624"/>
    <s v="BATTERY - SIMPLE ASSAULT"/>
    <s v="0444 0416 0603"/>
    <n v="25"/>
    <s v="F"/>
    <s v="W"/>
    <n v="502"/>
    <s v="MULTI-UNIT DWELLING (APARTMENT, DUPLEX, ETC)"/>
    <n v="400"/>
    <s v="STRONG-ARM (HANDS, FIST, FEET OR BODILY FORCE)"/>
    <s v="AO"/>
    <s v="Adult Other"/>
    <n v="624"/>
    <m/>
    <m/>
    <m/>
    <s v="900    HILGARD                      AV"/>
    <m/>
    <n v="34.061999999999998"/>
    <n v="-118.4415"/>
    <n v="0"/>
    <x v="12"/>
  </r>
  <r>
    <n v="211008833"/>
    <d v="2021-06-08T00:00:00"/>
    <x v="386"/>
    <n v="22"/>
    <n v="10"/>
    <x v="11"/>
    <n v="1015"/>
    <n v="2"/>
    <n v="888"/>
    <s v="TRESPASSING"/>
    <s v="1822 2004"/>
    <n v="0"/>
    <s v="M"/>
    <s v="W"/>
    <n v="401"/>
    <s v="MINI-MART"/>
    <m/>
    <m/>
    <s v="AO"/>
    <s v="Adult Other"/>
    <n v="888"/>
    <m/>
    <m/>
    <m/>
    <s v="17700    SATICOY                      ST"/>
    <m/>
    <n v="34.208399999999997"/>
    <n v="-118.5193"/>
    <n v="0"/>
    <x v="12"/>
  </r>
  <r>
    <n v="211507436"/>
    <d v="2021-03-30T00:00:00"/>
    <x v="387"/>
    <n v="2200"/>
    <n v="15"/>
    <x v="18"/>
    <n v="1503"/>
    <n v="1"/>
    <n v="510"/>
    <s v="VEHICLE - STOLEN"/>
    <m/>
    <n v="0"/>
    <m/>
    <m/>
    <n v="101"/>
    <s v="STREET"/>
    <m/>
    <m/>
    <s v="IC"/>
    <s v="Invest Cont"/>
    <n v="510"/>
    <m/>
    <m/>
    <m/>
    <s v="6700    LAUREL CANYON                BL"/>
    <m/>
    <n v="34.200299999999999"/>
    <n v="-118.4002"/>
    <n v="0"/>
    <x v="12"/>
  </r>
  <r>
    <n v="210712028"/>
    <d v="2021-08-16T00:00:00"/>
    <x v="388"/>
    <n v="1300"/>
    <n v="7"/>
    <x v="0"/>
    <n v="721"/>
    <n v="2"/>
    <n v="662"/>
    <s v="BUNCO, GRAND THEFT"/>
    <s v="0701 1822 0601"/>
    <n v="24"/>
    <s v="F"/>
    <s v="W"/>
    <n v="501"/>
    <s v="SINGLE FAMILY DWELLING"/>
    <m/>
    <m/>
    <s v="IC"/>
    <s v="Invest Cont"/>
    <n v="662"/>
    <m/>
    <m/>
    <m/>
    <s v="400 S  LE DOUX                      RD"/>
    <m/>
    <n v="34.071300000000001"/>
    <n v="-118.37739999999999"/>
    <n v="0"/>
    <x v="12"/>
  </r>
  <r>
    <n v="212007836"/>
    <d v="2021-04-08T00:00:00"/>
    <x v="389"/>
    <n v="1225"/>
    <n v="20"/>
    <x v="19"/>
    <n v="2069"/>
    <n v="2"/>
    <n v="624"/>
    <s v="BATTERY - SIMPLE ASSAULT"/>
    <s v="1822 0448 0429"/>
    <n v="84"/>
    <s v="F"/>
    <s v="A"/>
    <n v="235"/>
    <s v="PHARMACY INSIDE STORE OR SUPERMARKET*"/>
    <n v="400"/>
    <s v="STRONG-ARM (HANDS, FIST, FEET OR BODILY FORCE)"/>
    <s v="AO"/>
    <s v="Adult Other"/>
    <n v="624"/>
    <m/>
    <m/>
    <m/>
    <s v="2500 W  OLYMPIC                      BL"/>
    <m/>
    <n v="34.052399999999999"/>
    <n v="-118.2842"/>
    <n v="0"/>
    <x v="12"/>
  </r>
  <r>
    <n v="211011961"/>
    <d v="2021-09-03T00:00:00"/>
    <x v="390"/>
    <n v="1230"/>
    <n v="10"/>
    <x v="11"/>
    <n v="1031"/>
    <n v="1"/>
    <n v="235"/>
    <s v="CHILD ABUSE (PHYSICAL) - AGGRAVATED ASSAULT"/>
    <s v="0913 0448 1414 1420 0400 1257 1817"/>
    <n v="0"/>
    <s v="M"/>
    <s v="W"/>
    <n v="501"/>
    <s v="SINGLE FAMILY DWELLING"/>
    <n v="400"/>
    <s v="STRONG-ARM (HANDS, FIST, FEET OR BODILY FORCE)"/>
    <s v="AO"/>
    <s v="Adult Other"/>
    <n v="235"/>
    <m/>
    <m/>
    <m/>
    <s v="6500    BELMAR                       AV"/>
    <m/>
    <n v="34.188200000000002"/>
    <n v="-118.55840000000001"/>
    <n v="0"/>
    <x v="12"/>
  </r>
  <r>
    <n v="211105669"/>
    <d v="2021-02-18T00:00:00"/>
    <x v="391"/>
    <n v="2106"/>
    <n v="11"/>
    <x v="7"/>
    <n v="1181"/>
    <n v="2"/>
    <n v="438"/>
    <s v="RECKLESS DRIVING"/>
    <s v="1300 1501"/>
    <n v="0"/>
    <s v="X"/>
    <s v="X"/>
    <n v="101"/>
    <s v="STREET"/>
    <m/>
    <m/>
    <s v="AA"/>
    <s v="Adult Arrest"/>
    <n v="438"/>
    <m/>
    <m/>
    <m/>
    <s v="GLENDALE                     BL"/>
    <s v="MONTANA"/>
    <n v="34.079799999999999"/>
    <n v="-118.2603"/>
    <n v="1"/>
    <x v="12"/>
  </r>
  <r>
    <n v="210515309"/>
    <d v="2021-10-26T00:00:00"/>
    <x v="366"/>
    <n v="1715"/>
    <n v="5"/>
    <x v="10"/>
    <n v="522"/>
    <n v="1"/>
    <n v="220"/>
    <s v="ATTEMPTED ROBBERY"/>
    <s v="1309 0337 1822 0369"/>
    <n v="44"/>
    <s v="M"/>
    <s v="H"/>
    <n v="102"/>
    <s v="SIDEWALK"/>
    <n v="113"/>
    <s v="SIMULATED GUN"/>
    <s v="IC"/>
    <s v="Invest Cont"/>
    <n v="220"/>
    <m/>
    <m/>
    <m/>
    <s v="OPP                          ST"/>
    <s v="MCDONALD                     AV"/>
    <n v="33.782400000000003"/>
    <n v="-118.2713"/>
    <n v="0"/>
    <x v="12"/>
  </r>
  <r>
    <n v="211505259"/>
    <d v="2021-02-02T00:00:00"/>
    <x v="392"/>
    <n v="1652"/>
    <n v="15"/>
    <x v="18"/>
    <n v="1555"/>
    <n v="2"/>
    <n v="740"/>
    <s v="VANDALISM - FELONY ($400 &amp; OVER, ALL CHURCH VANDALISMS)"/>
    <s v="1402 0329 1300"/>
    <n v="0"/>
    <s v="M"/>
    <s v="O"/>
    <n v="108"/>
    <s v="PARKING LOT"/>
    <n v="307"/>
    <s v="VEHICLE"/>
    <s v="IC"/>
    <s v="Invest Cont"/>
    <n v="740"/>
    <n v="998"/>
    <m/>
    <m/>
    <s v="5100    LANKERSHIM                   BL"/>
    <m/>
    <n v="34.162999999999997"/>
    <n v="-118.37350000000001"/>
    <n v="0"/>
    <x v="12"/>
  </r>
  <r>
    <n v="211710643"/>
    <d v="2021-07-09T00:00:00"/>
    <x v="393"/>
    <n v="430"/>
    <n v="17"/>
    <x v="13"/>
    <n v="1729"/>
    <n v="1"/>
    <n v="330"/>
    <s v="BURGLARY FROM VEHICLE"/>
    <s v="0344 0321 0385 0329"/>
    <n v="21"/>
    <s v="M"/>
    <s v="H"/>
    <n v="108"/>
    <s v="PARKING LOT"/>
    <m/>
    <m/>
    <s v="IC"/>
    <s v="Invest Cont"/>
    <n v="330"/>
    <m/>
    <m/>
    <m/>
    <s v="11100    BALBOA                       BL"/>
    <m/>
    <n v="34.275700000000001"/>
    <n v="-118.51439999999999"/>
    <n v="0"/>
    <x v="12"/>
  </r>
  <r>
    <n v="211423311"/>
    <d v="2021-12-21T00:00:00"/>
    <x v="394"/>
    <n v="845"/>
    <n v="14"/>
    <x v="14"/>
    <n v="1465"/>
    <n v="2"/>
    <n v="930"/>
    <s v="CRIMINAL THREATS - NO WEAPON DISPLAYED"/>
    <n v="443"/>
    <n v="23"/>
    <s v="F"/>
    <s v="W"/>
    <n v="710"/>
    <s v="OTHER PREMISE"/>
    <n v="511"/>
    <s v="VERBAL THREAT"/>
    <s v="IC"/>
    <s v="Invest Cont"/>
    <n v="930"/>
    <m/>
    <m/>
    <m/>
    <s v="5700    MESMER                       AV"/>
    <m/>
    <n v="33.9848"/>
    <n v="-118.3998"/>
    <n v="0"/>
    <x v="12"/>
  </r>
  <r>
    <n v="211405037"/>
    <d v="2021-01-16T00:00:00"/>
    <x v="395"/>
    <n v="1430"/>
    <n v="14"/>
    <x v="14"/>
    <n v="1445"/>
    <n v="1"/>
    <n v="420"/>
    <s v="THEFT FROM MOTOR VEHICLE - PETTY ($950 &amp; UNDER)"/>
    <s v="0344 1300"/>
    <n v="26"/>
    <s v="M"/>
    <s v="W"/>
    <n v="502"/>
    <s v="MULTI-UNIT DWELLING (APARTMENT, DUPLEX, ETC)"/>
    <m/>
    <m/>
    <s v="IC"/>
    <s v="Invest Cont"/>
    <n v="420"/>
    <m/>
    <m/>
    <m/>
    <s v="12700    CASWELL                      AV"/>
    <m/>
    <n v="33.997599999999998"/>
    <n v="-118.4384"/>
    <n v="0"/>
    <x v="12"/>
  </r>
  <r>
    <n v="210120263"/>
    <d v="2021-11-10T00:00:00"/>
    <x v="396"/>
    <n v="2135"/>
    <n v="1"/>
    <x v="1"/>
    <n v="119"/>
    <n v="1"/>
    <n v="440"/>
    <s v="THEFT PLAIN - PETTY ($950 &amp; UNDER)"/>
    <s v="0344 2032"/>
    <n v="55"/>
    <s v="F"/>
    <s v="H"/>
    <n v="111"/>
    <s v="BUS-CHARTER/PRIVATE"/>
    <m/>
    <m/>
    <s v="IC"/>
    <s v="Invest Cont"/>
    <n v="440"/>
    <m/>
    <m/>
    <m/>
    <s v="CESAR E CHAVEZ"/>
    <s v="VIGNES                       ST"/>
    <n v="34.0563"/>
    <n v="-118.23180000000001"/>
    <n v="0"/>
    <x v="12"/>
  </r>
  <r>
    <n v="210411209"/>
    <d v="2021-07-30T00:00:00"/>
    <x v="397"/>
    <n v="145"/>
    <n v="4"/>
    <x v="4"/>
    <n v="423"/>
    <n v="1"/>
    <n v="230"/>
    <s v="ASSAULT WITH DEADLY WEAPON, AGGRAVATED ASSAULT"/>
    <s v="1822 0312 0334 0450 1218"/>
    <n v="24"/>
    <s v="M"/>
    <s v="H"/>
    <n v="101"/>
    <s v="STREET"/>
    <n v="102"/>
    <s v="HAND GUN"/>
    <s v="IC"/>
    <s v="Invest Cont"/>
    <n v="230"/>
    <m/>
    <m/>
    <m/>
    <s v="3000 N  MAIN                         ST"/>
    <m/>
    <n v="34.066000000000003"/>
    <n v="-118.2102"/>
    <n v="0"/>
    <x v="12"/>
  </r>
  <r>
    <n v="211306091"/>
    <d v="2021-02-16T00:00:00"/>
    <x v="398"/>
    <n v="1630"/>
    <n v="13"/>
    <x v="6"/>
    <n v="1343"/>
    <n v="2"/>
    <n v="626"/>
    <s v="INTIMATE PARTNER - SIMPLE ASSAULT"/>
    <s v="2000 0416 0329 1307"/>
    <n v="30"/>
    <s v="F"/>
    <s v="H"/>
    <n v="501"/>
    <s v="SINGLE FAMILY DWELLING"/>
    <n v="400"/>
    <s v="STRONG-ARM (HANDS, FIST, FEET OR BODILY FORCE)"/>
    <s v="IC"/>
    <s v="Invest Cont"/>
    <n v="626"/>
    <m/>
    <m/>
    <m/>
    <s v="3600    METTLER                      ST"/>
    <m/>
    <n v="34.011099999999999"/>
    <n v="-118.2663"/>
    <n v="0"/>
    <x v="12"/>
  </r>
  <r>
    <n v="211416572"/>
    <d v="2021-08-14T00:00:00"/>
    <x v="399"/>
    <n v="705"/>
    <n v="14"/>
    <x v="14"/>
    <n v="1452"/>
    <n v="1"/>
    <n v="310"/>
    <s v="BURGLARY"/>
    <s v="0344 1300 2004"/>
    <n v="0"/>
    <s v="M"/>
    <s v="O"/>
    <n v="101"/>
    <s v="STREET"/>
    <m/>
    <m/>
    <s v="AA"/>
    <s v="Adult Arrest"/>
    <n v="310"/>
    <n v="510"/>
    <m/>
    <m/>
    <s v="OUTRIGGER                    ST"/>
    <s v="PACIFIC                      AV"/>
    <n v="33.971600000000002"/>
    <n v="-118.4593"/>
    <n v="1"/>
    <x v="12"/>
  </r>
  <r>
    <n v="211512747"/>
    <d v="2021-08-04T00:00:00"/>
    <x v="400"/>
    <n v="1500"/>
    <n v="15"/>
    <x v="18"/>
    <n v="1511"/>
    <n v="2"/>
    <n v="740"/>
    <s v="VANDALISM - FELONY ($400 &amp; OVER, ALL CHURCH VANDALISMS)"/>
    <n v="329"/>
    <n v="0"/>
    <s v="M"/>
    <s v="W"/>
    <n v="122"/>
    <s v="VEHICLE, PASSENGER/TRUCK"/>
    <m/>
    <m/>
    <s v="IC"/>
    <s v="Invest Cont"/>
    <n v="740"/>
    <m/>
    <m/>
    <m/>
    <s v="13000    SHERMAN                      WY"/>
    <m/>
    <n v="34.203699999999998"/>
    <n v="-118.42100000000001"/>
    <n v="0"/>
    <x v="12"/>
  </r>
  <r>
    <n v="210113337"/>
    <d v="2021-07-11T00:00:00"/>
    <x v="401"/>
    <n v="1115"/>
    <n v="1"/>
    <x v="1"/>
    <n v="181"/>
    <n v="2"/>
    <n v="624"/>
    <s v="BATTERY - SIMPLE ASSAULT"/>
    <s v="1601 0447 0416"/>
    <n v="28"/>
    <s v="F"/>
    <s v="A"/>
    <n v="102"/>
    <s v="SIDEWALK"/>
    <n v="500"/>
    <s v="UNKNOWN WEAPON/OTHER WEAPON"/>
    <s v="IC"/>
    <s v="Invest Cont"/>
    <n v="624"/>
    <m/>
    <m/>
    <m/>
    <s v="S  11TH                         ST"/>
    <s v="OLIVE                        ST"/>
    <n v="34.043100000000003"/>
    <n v="-118.2692"/>
    <n v="0"/>
    <x v="12"/>
  </r>
  <r>
    <n v="210809906"/>
    <d v="2021-05-29T00:00:00"/>
    <x v="402"/>
    <n v="810"/>
    <n v="8"/>
    <x v="12"/>
    <n v="817"/>
    <n v="2"/>
    <n v="624"/>
    <s v="BATTERY - SIMPLE ASSAULT"/>
    <s v="2004 0416 0400"/>
    <n v="53"/>
    <s v="F"/>
    <s v="W"/>
    <n v="102"/>
    <s v="SIDEWALK"/>
    <n v="500"/>
    <s v="UNKNOWN WEAPON/OTHER WEAPON"/>
    <s v="IC"/>
    <s v="Invest Cont"/>
    <n v="624"/>
    <m/>
    <m/>
    <m/>
    <s v="WESTWOOD"/>
    <s v="WEYBURN"/>
    <n v="34.062600000000003"/>
    <n v="-118.4453"/>
    <n v="0"/>
    <x v="12"/>
  </r>
  <r>
    <n v="211006885"/>
    <d v="2021-04-06T00:00:00"/>
    <x v="403"/>
    <n v="1438"/>
    <n v="10"/>
    <x v="11"/>
    <n v="1003"/>
    <n v="1"/>
    <n v="341"/>
    <s v="THEFT-GRAND ($950.01 &amp; OVER)EXCPT,GUNS,FOWL,LIVESTK,PROD"/>
    <s v="0394 1822 0344"/>
    <n v="35"/>
    <s v="F"/>
    <s v="W"/>
    <n v="502"/>
    <s v="MULTI-UNIT DWELLING (APARTMENT, DUPLEX, ETC)"/>
    <m/>
    <m/>
    <s v="IC"/>
    <s v="Invest Cont"/>
    <n v="341"/>
    <m/>
    <m/>
    <m/>
    <s v="RESEDA                       BL"/>
    <s v="SATICOY                      ST"/>
    <n v="34.208399999999997"/>
    <n v="-118.5361"/>
    <n v="0"/>
    <x v="12"/>
  </r>
  <r>
    <n v="210816475"/>
    <d v="2021-11-12T00:00:00"/>
    <x v="404"/>
    <n v="1950"/>
    <n v="8"/>
    <x v="12"/>
    <n v="883"/>
    <n v="1"/>
    <n v="510"/>
    <s v="VEHICLE - STOLEN"/>
    <m/>
    <n v="0"/>
    <m/>
    <m/>
    <n v="101"/>
    <s v="STREET"/>
    <m/>
    <m/>
    <s v="IC"/>
    <s v="Invest Cont"/>
    <n v="510"/>
    <m/>
    <m/>
    <m/>
    <s v="2100    PONTIUS                      AV"/>
    <m/>
    <n v="34.039900000000003"/>
    <n v="-118.4385"/>
    <n v="0"/>
    <x v="12"/>
  </r>
  <r>
    <n v="211716079"/>
    <d v="2021-12-13T00:00:00"/>
    <x v="405"/>
    <n v="800"/>
    <n v="17"/>
    <x v="13"/>
    <n v="1757"/>
    <n v="1"/>
    <n v="420"/>
    <s v="THEFT FROM MOTOR VEHICLE - PETTY ($950 &amp; UNDER)"/>
    <m/>
    <n v="0"/>
    <m/>
    <m/>
    <n v="101"/>
    <s v="STREET"/>
    <m/>
    <m/>
    <s v="IC"/>
    <s v="Invest Cont"/>
    <n v="420"/>
    <m/>
    <m/>
    <m/>
    <s v="10100    HAYVENHURST                  AV"/>
    <m/>
    <n v="34.253799999999998"/>
    <n v="-118.4936"/>
    <n v="0"/>
    <x v="12"/>
  </r>
  <r>
    <n v="210314427"/>
    <d v="2021-08-15T00:00:00"/>
    <x v="406"/>
    <n v="1600"/>
    <n v="3"/>
    <x v="2"/>
    <n v="314"/>
    <n v="1"/>
    <n v="520"/>
    <s v="VEHICLE - ATTEMPT STOLEN"/>
    <s v="1822 0329 0321 0344 1300 1202"/>
    <n v="64"/>
    <s v="F"/>
    <s v="B"/>
    <n v="101"/>
    <s v="STREET"/>
    <m/>
    <m/>
    <s v="IC"/>
    <s v="Invest Cont"/>
    <n v="520"/>
    <m/>
    <m/>
    <m/>
    <s v="3800 W  27TH                         ST"/>
    <m/>
    <n v="34.031199999999998"/>
    <n v="-118.3259"/>
    <n v="0"/>
    <x v="12"/>
  </r>
  <r>
    <n v="211916572"/>
    <d v="2021-12-10T00:00:00"/>
    <x v="407"/>
    <n v="1700"/>
    <n v="19"/>
    <x v="16"/>
    <n v="1916"/>
    <n v="1"/>
    <n v="440"/>
    <s v="THEFT PLAIN - PETTY ($950 &amp; UNDER)"/>
    <n v="344"/>
    <n v="14"/>
    <s v="M"/>
    <s v="H"/>
    <n v="109"/>
    <s v="PARK/PLAYGROUND"/>
    <m/>
    <m/>
    <s v="IC"/>
    <s v="Invest Cont"/>
    <n v="440"/>
    <m/>
    <m/>
    <m/>
    <s v="13100    BORDEN                       AV"/>
    <m/>
    <n v="34.308199999999999"/>
    <n v="-118.44410000000001"/>
    <n v="0"/>
    <x v="12"/>
  </r>
  <r>
    <n v="211511007"/>
    <d v="2021-06-25T00:00:00"/>
    <x v="408"/>
    <n v="2130"/>
    <n v="15"/>
    <x v="18"/>
    <n v="1535"/>
    <n v="2"/>
    <n v="624"/>
    <s v="BATTERY - SIMPLE ASSAULT"/>
    <n v="448"/>
    <n v="49"/>
    <s v="F"/>
    <s v="W"/>
    <n v="501"/>
    <s v="SINGLE FAMILY DWELLING"/>
    <n v="400"/>
    <s v="STRONG-ARM (HANDS, FIST, FEET OR BODILY FORCE)"/>
    <s v="AO"/>
    <s v="Adult Other"/>
    <n v="624"/>
    <m/>
    <m/>
    <m/>
    <s v="5800    BECK                         AV"/>
    <m/>
    <n v="34.175800000000002"/>
    <n v="-118.38339999999999"/>
    <n v="0"/>
    <x v="12"/>
  </r>
  <r>
    <n v="211222308"/>
    <d v="2021-10-27T00:00:00"/>
    <x v="366"/>
    <n v="1700"/>
    <n v="12"/>
    <x v="8"/>
    <n v="1211"/>
    <n v="1"/>
    <n v="510"/>
    <s v="VEHICLE - STOLEN"/>
    <m/>
    <n v="0"/>
    <m/>
    <m/>
    <n v="101"/>
    <s v="STREET"/>
    <m/>
    <m/>
    <s v="IC"/>
    <s v="Invest Cont"/>
    <n v="510"/>
    <m/>
    <m/>
    <m/>
    <s v="2400 W  54TH                         ST"/>
    <m/>
    <n v="33.993200000000002"/>
    <n v="-118.3198"/>
    <n v="0"/>
    <x v="12"/>
  </r>
  <r>
    <n v="211807219"/>
    <d v="2021-03-06T00:00:00"/>
    <x v="409"/>
    <n v="105"/>
    <n v="18"/>
    <x v="17"/>
    <n v="1822"/>
    <n v="2"/>
    <n v="624"/>
    <s v="BATTERY - SIMPLE ASSAULT"/>
    <s v="1822 0416 0305 0448"/>
    <n v="35"/>
    <s v="M"/>
    <s v="H"/>
    <n v="203"/>
    <s v="OTHER BUSINESS"/>
    <n v="400"/>
    <s v="STRONG-ARM (HANDS, FIST, FEET OR BODILY FORCE)"/>
    <s v="IC"/>
    <s v="Invest Cont"/>
    <n v="624"/>
    <m/>
    <m/>
    <m/>
    <s v="10000 S  FIGUEROA                     ST"/>
    <m/>
    <n v="33.945"/>
    <n v="-118.2826"/>
    <n v="0"/>
    <x v="12"/>
  </r>
  <r>
    <n v="211108223"/>
    <d v="2021-05-04T00:00:00"/>
    <x v="410"/>
    <n v="1700"/>
    <n v="11"/>
    <x v="7"/>
    <n v="1178"/>
    <n v="2"/>
    <n v="624"/>
    <s v="BATTERY - SIMPLE ASSAULT"/>
    <s v="0400 0416 0417 0419 0913"/>
    <n v="0"/>
    <s v="F"/>
    <s v="H"/>
    <n v="501"/>
    <s v="SINGLE FAMILY DWELLING"/>
    <n v="400"/>
    <s v="STRONG-ARM (HANDS, FIST, FEET OR BODILY FORCE)"/>
    <s v="AO"/>
    <s v="Adult Other"/>
    <n v="624"/>
    <m/>
    <m/>
    <m/>
    <s v="3400    MACEO                        ST"/>
    <m/>
    <n v="34.094099999999997"/>
    <n v="-118.22369999999999"/>
    <n v="0"/>
    <x v="12"/>
  </r>
  <r>
    <n v="210710748"/>
    <d v="2021-07-12T00:00:00"/>
    <x v="411"/>
    <n v="200"/>
    <n v="7"/>
    <x v="0"/>
    <n v="783"/>
    <n v="2"/>
    <n v="626"/>
    <s v="INTIMATE PARTNER - SIMPLE ASSAULT"/>
    <s v="2000 0444 0416 0408"/>
    <n v="35"/>
    <s v="F"/>
    <s v="H"/>
    <n v="501"/>
    <s v="SINGLE FAMILY DWELLING"/>
    <n v="400"/>
    <s v="STRONG-ARM (HANDS, FIST, FEET OR BODILY FORCE)"/>
    <s v="IC"/>
    <s v="Invest Cont"/>
    <n v="626"/>
    <m/>
    <m/>
    <m/>
    <s v="2300 S  CLOVERDALE                   AV"/>
    <m/>
    <n v="34.034399999999998"/>
    <n v="-118.3566"/>
    <n v="0"/>
    <x v="12"/>
  </r>
  <r>
    <n v="211111943"/>
    <d v="2021-08-16T00:00:00"/>
    <x v="406"/>
    <n v="2019"/>
    <n v="11"/>
    <x v="7"/>
    <n v="1151"/>
    <n v="1"/>
    <n v="440"/>
    <s v="THEFT PLAIN - PETTY ($950 &amp; UNDER)"/>
    <n v="325"/>
    <n v="0"/>
    <s v="X"/>
    <s v="X"/>
    <n v="403"/>
    <s v="DRUG STORE"/>
    <m/>
    <m/>
    <s v="IC"/>
    <s v="Invest Cont"/>
    <n v="440"/>
    <m/>
    <m/>
    <m/>
    <s v="1600 N  VERMONT                      AV"/>
    <m/>
    <n v="34.098599999999998"/>
    <n v="-118.2962"/>
    <n v="0"/>
    <x v="12"/>
  </r>
  <r>
    <n v="211807643"/>
    <d v="2021-03-13T00:00:00"/>
    <x v="412"/>
    <n v="1700"/>
    <n v="18"/>
    <x v="17"/>
    <n v="1841"/>
    <n v="1"/>
    <n v="210"/>
    <s v="ROBBERY"/>
    <s v="1822 0342 1601 0344 0321 0443 0432 0343 0337"/>
    <n v="42"/>
    <s v="M"/>
    <s v="B"/>
    <n v="502"/>
    <s v="MULTI-UNIT DWELLING (APARTMENT, DUPLEX, ETC)"/>
    <n v="511"/>
    <s v="VERBAL THREAT"/>
    <s v="IC"/>
    <s v="Invest Cont"/>
    <n v="210"/>
    <m/>
    <m/>
    <m/>
    <s v="10900 S  VERMONT                      AV"/>
    <m/>
    <n v="33.936900000000001"/>
    <n v="-118.2916"/>
    <n v="0"/>
    <x v="12"/>
  </r>
  <r>
    <n v="241904763"/>
    <d v="2024-01-21T00:00:00"/>
    <x v="413"/>
    <n v="217"/>
    <n v="19"/>
    <x v="16"/>
    <n v="1977"/>
    <n v="1"/>
    <n v="510"/>
    <s v="VEHICLE - STOLEN"/>
    <m/>
    <n v="0"/>
    <m/>
    <m/>
    <n v="101"/>
    <s v="STREET"/>
    <m/>
    <m/>
    <s v="IC"/>
    <s v="Invest Cont"/>
    <n v="510"/>
    <m/>
    <m/>
    <m/>
    <s v="13700    BRANFORD                     ST"/>
    <m/>
    <n v="34.233800000000002"/>
    <n v="-118.4301"/>
    <n v="0"/>
    <x v="12"/>
  </r>
  <r>
    <n v="211407583"/>
    <d v="2021-03-03T00:00:00"/>
    <x v="414"/>
    <n v="1930"/>
    <n v="14"/>
    <x v="14"/>
    <n v="1453"/>
    <n v="1"/>
    <n v="510"/>
    <s v="VEHICLE - STOLEN"/>
    <m/>
    <n v="0"/>
    <m/>
    <m/>
    <n v="707"/>
    <s v="GARAGE/CARPORT"/>
    <m/>
    <m/>
    <s v="IC"/>
    <s v="Invest Cont"/>
    <n v="510"/>
    <m/>
    <m/>
    <m/>
    <s v="13400    BEACH                        AV"/>
    <m/>
    <n v="33.990099999999998"/>
    <n v="-118.44670000000001"/>
    <n v="0"/>
    <x v="12"/>
  </r>
  <r>
    <n v="210607528"/>
    <d v="2021-03-26T00:00:00"/>
    <x v="403"/>
    <n v="1900"/>
    <n v="6"/>
    <x v="9"/>
    <n v="644"/>
    <n v="1"/>
    <n v="510"/>
    <s v="VEHICLE - STOLEN"/>
    <m/>
    <n v="0"/>
    <m/>
    <m/>
    <n v="101"/>
    <s v="STREET"/>
    <m/>
    <m/>
    <s v="IC"/>
    <s v="Invest Cont"/>
    <n v="510"/>
    <m/>
    <m/>
    <m/>
    <s v="7300    FOUNTAIN                     AV"/>
    <m/>
    <n v="34.096200000000003"/>
    <n v="-118.349"/>
    <n v="0"/>
    <x v="12"/>
  </r>
  <r>
    <n v="210809337"/>
    <d v="2021-05-15T00:00:00"/>
    <x v="415"/>
    <n v="1400"/>
    <n v="8"/>
    <x v="12"/>
    <n v="842"/>
    <n v="1"/>
    <n v="310"/>
    <s v="BURGLARY"/>
    <s v="0321 1607 1822"/>
    <n v="0"/>
    <s v="X"/>
    <s v="X"/>
    <n v="721"/>
    <s v="HIGH SCHOOL"/>
    <m/>
    <m/>
    <s v="IC"/>
    <s v="Invest Cont"/>
    <n v="310"/>
    <m/>
    <m/>
    <m/>
    <s v="11800    TEXAS                        AV"/>
    <m/>
    <n v="34.0456"/>
    <n v="-118.46169999999999"/>
    <n v="0"/>
    <x v="12"/>
  </r>
  <r>
    <n v="211514601"/>
    <d v="2021-09-13T00:00:00"/>
    <x v="416"/>
    <n v="1321"/>
    <n v="15"/>
    <x v="18"/>
    <n v="1503"/>
    <n v="2"/>
    <n v="956"/>
    <s v="LETTERS, LEWD  -  TELEPHONE CALLS, LEWD"/>
    <n v="1906"/>
    <n v="24"/>
    <s v="F"/>
    <s v="W"/>
    <n v="710"/>
    <s v="OTHER PREMISE"/>
    <m/>
    <m/>
    <s v="IC"/>
    <s v="Invest Cont"/>
    <n v="956"/>
    <m/>
    <m/>
    <m/>
    <s v="7500    VANTAGE                      AV"/>
    <m/>
    <n v="34.207099999999997"/>
    <n v="-118.3981"/>
    <n v="0"/>
    <x v="12"/>
  </r>
  <r>
    <n v="211820464"/>
    <d v="2021-11-24T00:00:00"/>
    <x v="417"/>
    <n v="330"/>
    <n v="18"/>
    <x v="17"/>
    <n v="1837"/>
    <n v="2"/>
    <n v="626"/>
    <s v="INTIMATE PARTNER - SIMPLE ASSAULT"/>
    <s v="2000 0913 1814 1243 0444 0416 2002"/>
    <n v="26"/>
    <s v="F"/>
    <s v="H"/>
    <n v="501"/>
    <s v="SINGLE FAMILY DWELLING"/>
    <n v="400"/>
    <s v="STRONG-ARM (HANDS, FIST, FEET OR BODILY FORCE)"/>
    <s v="IC"/>
    <s v="Invest Cont"/>
    <n v="626"/>
    <m/>
    <m/>
    <m/>
    <s v="1800 E  115TH                        ST"/>
    <m/>
    <n v="33.930300000000003"/>
    <n v="-118.2406"/>
    <n v="0"/>
    <x v="12"/>
  </r>
  <r>
    <n v="212007770"/>
    <d v="2021-04-06T00:00:00"/>
    <x v="418"/>
    <n v="1630"/>
    <n v="20"/>
    <x v="19"/>
    <n v="2016"/>
    <n v="2"/>
    <n v="930"/>
    <s v="CRIMINAL THREATS - NO WEAPON DISPLAYED"/>
    <s v="0421 1822 0432 2002 1019 0319 0369"/>
    <n v="53"/>
    <s v="M"/>
    <s v="H"/>
    <n v="203"/>
    <s v="OTHER BUSINESS"/>
    <n v="511"/>
    <s v="VERBAL THREAT"/>
    <s v="IC"/>
    <s v="Invest Cont"/>
    <n v="930"/>
    <m/>
    <m/>
    <m/>
    <s v="200 S  NORMANDIE                    AV"/>
    <m/>
    <n v="34.070700000000002"/>
    <n v="-118.3004"/>
    <n v="0"/>
    <x v="12"/>
  </r>
  <r>
    <n v="221214730"/>
    <d v="2022-06-21T00:00:00"/>
    <x v="419"/>
    <n v="1230"/>
    <n v="12"/>
    <x v="8"/>
    <n v="1256"/>
    <n v="2"/>
    <n v="812"/>
    <s v="CRM AGNST CHLD (13 OR UNDER) (14-15 &amp; SUSP 10 YRS OLDER)"/>
    <s v="1257 1258 0913 0360 2021 0522 0503 0551"/>
    <n v="4"/>
    <s v="F"/>
    <s v="H"/>
    <n v="501"/>
    <s v="SINGLE FAMILY DWELLING"/>
    <n v="400"/>
    <s v="STRONG-ARM (HANDS, FIST, FEET OR BODILY FORCE)"/>
    <s v="AA"/>
    <s v="Adult Arrest"/>
    <n v="812"/>
    <n v="860"/>
    <m/>
    <m/>
    <s v="500 W  75TH                         ST"/>
    <m/>
    <n v="33.971699999999998"/>
    <n v="-118.28270000000001"/>
    <n v="1"/>
    <x v="12"/>
  </r>
  <r>
    <n v="211207334"/>
    <d v="2021-02-21T00:00:00"/>
    <x v="414"/>
    <n v="1700"/>
    <n v="12"/>
    <x v="8"/>
    <n v="1233"/>
    <n v="1"/>
    <n v="330"/>
    <s v="BURGLARY FROM VEHICLE"/>
    <s v="1601 0344"/>
    <n v="35"/>
    <s v="M"/>
    <s v="H"/>
    <n v="122"/>
    <s v="VEHICLE, PASSENGER/TRUCK"/>
    <m/>
    <m/>
    <s v="IC"/>
    <s v="Invest Cont"/>
    <n v="330"/>
    <m/>
    <m/>
    <m/>
    <s v="1800 W  SLAUSON                      AV"/>
    <m/>
    <n v="33.989100000000001"/>
    <n v="-118.30970000000001"/>
    <n v="0"/>
    <x v="12"/>
  </r>
  <r>
    <n v="210704947"/>
    <d v="2021-01-26T00:00:00"/>
    <x v="420"/>
    <n v="1030"/>
    <n v="7"/>
    <x v="0"/>
    <n v="702"/>
    <n v="2"/>
    <n v="624"/>
    <s v="BATTERY - SIMPLE ASSAULT"/>
    <n v="444"/>
    <n v="51"/>
    <s v="M"/>
    <s v="W"/>
    <n v="109"/>
    <s v="PARK/PLAYGROUND"/>
    <n v="400"/>
    <s v="STRONG-ARM (HANDS, FIST, FEET OR BODILY FORCE)"/>
    <s v="AA"/>
    <s v="Adult Arrest"/>
    <n v="624"/>
    <m/>
    <m/>
    <m/>
    <s v="7300    WILLOUGHBY                   AV"/>
    <m/>
    <n v="34.0871"/>
    <n v="-118.34869999999999"/>
    <n v="1"/>
    <x v="12"/>
  </r>
  <r>
    <n v="211518058"/>
    <d v="2021-11-30T00:00:00"/>
    <x v="421"/>
    <n v="2300"/>
    <n v="15"/>
    <x v="18"/>
    <n v="1525"/>
    <n v="2"/>
    <n v="354"/>
    <s v="THEFT OF IDENTITY"/>
    <s v="1822 0930"/>
    <n v="72"/>
    <s v="M"/>
    <s v="W"/>
    <n v="501"/>
    <s v="SINGLE FAMILY DWELLING"/>
    <m/>
    <m/>
    <s v="IC"/>
    <s v="Invest Cont"/>
    <n v="354"/>
    <m/>
    <m/>
    <m/>
    <s v="11800    GILMORE                      ST"/>
    <m/>
    <n v="34.1875"/>
    <n v="-118.39"/>
    <n v="0"/>
    <x v="12"/>
  </r>
  <r>
    <n v="211508888"/>
    <d v="2021-05-05T00:00:00"/>
    <x v="422"/>
    <n v="2245"/>
    <n v="15"/>
    <x v="18"/>
    <n v="1566"/>
    <n v="1"/>
    <n v="420"/>
    <s v="THEFT FROM MOTOR VEHICLE - PETTY ($950 &amp; UNDER)"/>
    <s v="1300 0344"/>
    <n v="28"/>
    <s v="M"/>
    <s v="W"/>
    <n v="101"/>
    <s v="STREET"/>
    <m/>
    <m/>
    <s v="IC"/>
    <s v="Invest Cont"/>
    <n v="420"/>
    <m/>
    <m/>
    <m/>
    <s v="VINELAND"/>
    <s v="MOORPARK"/>
    <n v="34.150399999999998"/>
    <n v="-118.3702"/>
    <n v="0"/>
    <x v="12"/>
  </r>
  <r>
    <n v="211818702"/>
    <d v="2021-10-18T00:00:00"/>
    <x v="423"/>
    <n v="1300"/>
    <n v="18"/>
    <x v="17"/>
    <n v="1863"/>
    <n v="1"/>
    <n v="440"/>
    <s v="THEFT PLAIN - PETTY ($950 &amp; UNDER)"/>
    <s v="1822 0344 0325"/>
    <n v="0"/>
    <s v="X"/>
    <s v="X"/>
    <n v="401"/>
    <s v="MINI-MART"/>
    <m/>
    <m/>
    <s v="IC"/>
    <s v="Invest Cont"/>
    <n v="440"/>
    <m/>
    <m/>
    <m/>
    <s v="600 E  IMPERIAL                     HY"/>
    <m/>
    <n v="33.930999999999997"/>
    <n v="-118.26519999999999"/>
    <n v="0"/>
    <x v="12"/>
  </r>
  <r>
    <n v="211209781"/>
    <d v="2021-04-05T00:00:00"/>
    <x v="424"/>
    <n v="1"/>
    <n v="12"/>
    <x v="8"/>
    <n v="1266"/>
    <n v="1"/>
    <n v="310"/>
    <s v="BURGLARY"/>
    <s v="0382 0344 0913 1814 2000 0346"/>
    <n v="27"/>
    <s v="F"/>
    <s v="H"/>
    <n v="501"/>
    <s v="SINGLE FAMILY DWELLING"/>
    <n v="400"/>
    <s v="STRONG-ARM (HANDS, FIST, FEET OR BODILY FORCE)"/>
    <s v="IC"/>
    <s v="Invest Cont"/>
    <n v="310"/>
    <m/>
    <m/>
    <m/>
    <s v="900 W  82ND                         ST"/>
    <m/>
    <n v="33.966099999999997"/>
    <n v="-118.28489999999999"/>
    <n v="0"/>
    <x v="12"/>
  </r>
  <r>
    <n v="211814084"/>
    <d v="2021-07-23T00:00:00"/>
    <x v="425"/>
    <n v="840"/>
    <n v="18"/>
    <x v="17"/>
    <n v="1822"/>
    <n v="1"/>
    <n v="230"/>
    <s v="ASSAULT WITH DEADLY WEAPON, AGGRAVATED ASSAULT"/>
    <s v="1822 2004 1240 0421 0334 0329 0445 0400 0432 0910"/>
    <n v="34"/>
    <s v="F"/>
    <s v="H"/>
    <n v="101"/>
    <s v="STREET"/>
    <n v="205"/>
    <s v="KITCHEN KNIFE"/>
    <s v="AA"/>
    <s v="Adult Arrest"/>
    <n v="230"/>
    <m/>
    <m/>
    <m/>
    <s v="BROADWAY"/>
    <s v="CENTURY"/>
    <n v="33.945599999999999"/>
    <n v="-118.2784"/>
    <n v="1"/>
    <x v="12"/>
  </r>
  <r>
    <n v="210409914"/>
    <d v="2021-06-21T00:00:00"/>
    <x v="426"/>
    <n v="1700"/>
    <n v="4"/>
    <x v="4"/>
    <n v="497"/>
    <n v="1"/>
    <n v="310"/>
    <s v="BURGLARY"/>
    <s v="0344 0329 1609"/>
    <n v="0"/>
    <s v="M"/>
    <s v="W"/>
    <n v="203"/>
    <s v="OTHER BUSINESS"/>
    <m/>
    <m/>
    <s v="IC"/>
    <s v="Invest Cont"/>
    <n v="310"/>
    <m/>
    <m/>
    <m/>
    <s v="3200    UNION PACIFIC                AV"/>
    <m/>
    <n v="34.0167"/>
    <n v="-118.2098"/>
    <n v="0"/>
    <x v="12"/>
  </r>
  <r>
    <n v="211315259"/>
    <d v="2021-09-03T00:00:00"/>
    <x v="390"/>
    <n v="1600"/>
    <n v="13"/>
    <x v="6"/>
    <n v="1354"/>
    <n v="1"/>
    <n v="331"/>
    <s v="THEFT FROM MOTOR VEHICLE - GRAND ($950.01 AND OVER)"/>
    <s v="1300 0344"/>
    <n v="43"/>
    <s v="M"/>
    <s v="H"/>
    <n v="101"/>
    <s v="STREET"/>
    <m/>
    <m/>
    <s v="IC"/>
    <s v="Invest Cont"/>
    <n v="331"/>
    <m/>
    <m/>
    <m/>
    <s v="4000    WOODLAWN                     AV"/>
    <m/>
    <n v="34.009"/>
    <n v="-118.2728"/>
    <n v="0"/>
    <x v="12"/>
  </r>
  <r>
    <n v="210605408"/>
    <d v="2021-02-04T00:00:00"/>
    <x v="427"/>
    <n v="2110"/>
    <n v="6"/>
    <x v="9"/>
    <n v="636"/>
    <n v="1"/>
    <n v="820"/>
    <s v="ORAL COPULATION"/>
    <s v="2000 0523 1814 0507 0529 0500 1817"/>
    <n v="45"/>
    <s v="F"/>
    <s v="H"/>
    <n v="502"/>
    <s v="MULTI-UNIT DWELLING (APARTMENT, DUPLEX, ETC)"/>
    <n v="500"/>
    <s v="UNKNOWN WEAPON/OTHER WEAPON"/>
    <s v="AO"/>
    <s v="Adult Other"/>
    <n v="820"/>
    <n v="998"/>
    <m/>
    <m/>
    <s v="6600    FRANKLIN                     AV"/>
    <m/>
    <n v="34.105200000000004"/>
    <n v="-118.3348"/>
    <n v="0"/>
    <x v="12"/>
  </r>
  <r>
    <n v="210611304"/>
    <d v="2021-06-16T00:00:00"/>
    <x v="428"/>
    <n v="900"/>
    <n v="6"/>
    <x v="9"/>
    <n v="628"/>
    <n v="2"/>
    <n v="888"/>
    <s v="TRESPASSING"/>
    <s v="1501 1822 2004"/>
    <n v="49"/>
    <s v="F"/>
    <s v="W"/>
    <n v="501"/>
    <s v="SINGLE FAMILY DWELLING"/>
    <m/>
    <m/>
    <s v="IC"/>
    <s v="Invest Cont"/>
    <n v="888"/>
    <m/>
    <m/>
    <m/>
    <s v="2100 N  BRONSON                      AV"/>
    <m/>
    <n v="34.1083"/>
    <n v="-118.318"/>
    <n v="0"/>
    <x v="12"/>
  </r>
  <r>
    <n v="211116592"/>
    <d v="2021-12-18T00:00:00"/>
    <x v="429"/>
    <n v="1415"/>
    <n v="11"/>
    <x v="7"/>
    <n v="1178"/>
    <n v="1"/>
    <n v="230"/>
    <s v="ASSAULT WITH DEADLY WEAPON, AGGRAVATED ASSAULT"/>
    <s v="0334 0906 0371 0450 1822"/>
    <n v="0"/>
    <s v="M"/>
    <s v="H"/>
    <n v="101"/>
    <s v="STREET"/>
    <n v="102"/>
    <s v="HAND GUN"/>
    <s v="IC"/>
    <s v="Invest Cont"/>
    <n v="230"/>
    <m/>
    <m/>
    <m/>
    <s v="800    CYPRESS                      AV"/>
    <m/>
    <n v="34.092199999999998"/>
    <n v="-118.2226"/>
    <n v="0"/>
    <x v="12"/>
  </r>
  <r>
    <n v="211905831"/>
    <d v="2021-02-21T00:00:00"/>
    <x v="430"/>
    <n v="1600"/>
    <n v="19"/>
    <x v="16"/>
    <n v="1987"/>
    <n v="1"/>
    <n v="440"/>
    <s v="THEFT PLAIN - PETTY ($950 &amp; UNDER)"/>
    <n v="344"/>
    <n v="55"/>
    <s v="F"/>
    <s v="H"/>
    <n v="242"/>
    <s v="DISCOUNT STORE (99 CENT,DOLLAR,ETC."/>
    <m/>
    <m/>
    <s v="IC"/>
    <s v="Invest Cont"/>
    <n v="440"/>
    <m/>
    <m/>
    <m/>
    <s v="8600    WOODMAN                      AV"/>
    <m/>
    <n v="34.226900000000001"/>
    <n v="-118.43940000000001"/>
    <n v="0"/>
    <x v="12"/>
  </r>
  <r>
    <n v="211612980"/>
    <d v="2021-10-31T00:00:00"/>
    <x v="373"/>
    <n v="1720"/>
    <n v="16"/>
    <x v="20"/>
    <n v="1619"/>
    <n v="1"/>
    <n v="320"/>
    <s v="BURGLARY, ATTEMPTED"/>
    <s v="1822 0358 1307"/>
    <n v="41"/>
    <s v="M"/>
    <s v="O"/>
    <n v="501"/>
    <s v="SINGLE FAMILY DWELLING"/>
    <m/>
    <m/>
    <s v="IC"/>
    <s v="Invest Cont"/>
    <n v="320"/>
    <m/>
    <m/>
    <m/>
    <s v="7100    HILLROSE                     ST"/>
    <m/>
    <n v="34.2714"/>
    <n v="-118.2702"/>
    <n v="0"/>
    <x v="12"/>
  </r>
  <r>
    <n v="211222344"/>
    <d v="2021-10-27T00:00:00"/>
    <x v="367"/>
    <n v="1540"/>
    <n v="12"/>
    <x v="8"/>
    <n v="1245"/>
    <n v="2"/>
    <n v="903"/>
    <s v="CONTEMPT OF COURT"/>
    <s v="2038 0913 2004 2003 0602 0554"/>
    <n v="23"/>
    <s v="M"/>
    <s v="B"/>
    <n v="501"/>
    <s v="SINGLE FAMILY DWELLING"/>
    <n v="515"/>
    <s v="PHYSICAL PRESENCE"/>
    <s v="AO"/>
    <s v="Adult Other"/>
    <n v="903"/>
    <m/>
    <m/>
    <m/>
    <s v="1200 W  65TH                         ST"/>
    <m/>
    <n v="33.980600000000003"/>
    <n v="-118.29810000000001"/>
    <n v="0"/>
    <x v="12"/>
  </r>
  <r>
    <n v="210811468"/>
    <d v="2021-07-10T00:00:00"/>
    <x v="431"/>
    <n v="800"/>
    <n v="8"/>
    <x v="12"/>
    <n v="838"/>
    <n v="2"/>
    <n v="662"/>
    <s v="BUNCO, GRAND THEFT"/>
    <s v="0701 0800 0344 1822"/>
    <n v="23"/>
    <s v="M"/>
    <s v="H"/>
    <n v="502"/>
    <s v="MULTI-UNIT DWELLING (APARTMENT, DUPLEX, ETC)"/>
    <m/>
    <m/>
    <s v="IC"/>
    <s v="Invest Cont"/>
    <n v="662"/>
    <m/>
    <m/>
    <m/>
    <s v="600    LANDFAIR                     AV"/>
    <m/>
    <n v="34.066099999999999"/>
    <n v="-118.4485"/>
    <n v="0"/>
    <x v="12"/>
  </r>
  <r>
    <n v="210606476"/>
    <d v="2021-03-01T00:00:00"/>
    <x v="432"/>
    <n v="2240"/>
    <n v="6"/>
    <x v="9"/>
    <n v="639"/>
    <n v="2"/>
    <n v="901"/>
    <s v="VIOLATION OF RESTRAINING ORDER"/>
    <s v="2038 1814"/>
    <n v="34"/>
    <s v="M"/>
    <s v="H"/>
    <n v="503"/>
    <s v="HOTEL"/>
    <m/>
    <m/>
    <s v="IC"/>
    <s v="Invest Cont"/>
    <n v="901"/>
    <m/>
    <m/>
    <m/>
    <s v="5100    HOLLYWOOD                    BL"/>
    <m/>
    <n v="34.1036"/>
    <n v="-118.3049"/>
    <n v="0"/>
    <x v="12"/>
  </r>
  <r>
    <n v="211316975"/>
    <d v="2021-10-06T00:00:00"/>
    <x v="433"/>
    <n v="1015"/>
    <n v="13"/>
    <x v="6"/>
    <n v="1309"/>
    <n v="1"/>
    <n v="230"/>
    <s v="ASSAULT WITH DEADLY WEAPON, AGGRAVATED ASSAULT"/>
    <s v="2004 1822 1402 0411 0334 1266"/>
    <n v="30"/>
    <s v="M"/>
    <s v="H"/>
    <n v="804"/>
    <s v="GREYHOUND OR INTERSTATE BUS"/>
    <n v="215"/>
    <s v="MACHETE"/>
    <s v="AA"/>
    <s v="Adult Arrest"/>
    <n v="230"/>
    <n v="998"/>
    <m/>
    <m/>
    <s v="1700 E  7TH                          ST"/>
    <m/>
    <n v="34.034799999999997"/>
    <n v="-118.2359"/>
    <n v="1"/>
    <x v="12"/>
  </r>
  <r>
    <n v="211218326"/>
    <d v="2021-08-24T00:00:00"/>
    <x v="434"/>
    <n v="1415"/>
    <n v="12"/>
    <x v="8"/>
    <n v="1233"/>
    <n v="2"/>
    <n v="740"/>
    <s v="VANDALISM - FELONY ($400 &amp; OVER, ALL CHURCH VANDALISMS)"/>
    <s v="1300 1309 0329 1822 0448"/>
    <n v="26"/>
    <s v="M"/>
    <s v="O"/>
    <n v="122"/>
    <s v="VEHICLE, PASSENGER/TRUCK"/>
    <m/>
    <m/>
    <s v="AO"/>
    <s v="Adult Other"/>
    <n v="740"/>
    <m/>
    <m/>
    <m/>
    <s v="1800 W  SLAUSON                      AV"/>
    <m/>
    <n v="33.989199999999997"/>
    <n v="-118.30889999999999"/>
    <n v="0"/>
    <x v="12"/>
  </r>
  <r>
    <n v="211218781"/>
    <d v="2021-08-31T00:00:00"/>
    <x v="390"/>
    <n v="1220"/>
    <n v="12"/>
    <x v="8"/>
    <n v="1213"/>
    <n v="1"/>
    <n v="230"/>
    <s v="ASSAULT WITH DEADLY WEAPON, AGGRAVATED ASSAULT"/>
    <s v="0305 0446 0416 0431 0913 1309 0853"/>
    <n v="30"/>
    <s v="F"/>
    <s v="H"/>
    <n v="102"/>
    <s v="SIDEWALK"/>
    <n v="512"/>
    <s v="MACE/PEPPER SPRAY"/>
    <s v="IC"/>
    <s v="Invest Cont"/>
    <n v="230"/>
    <m/>
    <m/>
    <m/>
    <s v="SLAUSON                      AV"/>
    <s v="WESTERN                      AV"/>
    <n v="33.989199999999997"/>
    <n v="-118.30889999999999"/>
    <n v="0"/>
    <x v="12"/>
  </r>
  <r>
    <n v="211905698"/>
    <d v="2021-02-18T00:00:00"/>
    <x v="435"/>
    <n v="1800"/>
    <n v="19"/>
    <x v="16"/>
    <n v="1924"/>
    <n v="1"/>
    <n v="420"/>
    <s v="THEFT FROM MOTOR VEHICLE - PETTY ($950 &amp; UNDER)"/>
    <m/>
    <n v="0"/>
    <m/>
    <m/>
    <n v="101"/>
    <s v="STREET"/>
    <m/>
    <m/>
    <s v="IC"/>
    <s v="Invest Cont"/>
    <n v="420"/>
    <m/>
    <m/>
    <m/>
    <s v="12400    SAN FERNANDO                 RD"/>
    <m/>
    <n v="34.295699999999997"/>
    <n v="-118.45480000000001"/>
    <n v="0"/>
    <x v="12"/>
  </r>
  <r>
    <n v="210109408"/>
    <d v="2021-04-25T00:00:00"/>
    <x v="436"/>
    <n v="2145"/>
    <n v="1"/>
    <x v="1"/>
    <n v="151"/>
    <n v="1"/>
    <n v="510"/>
    <s v="VEHICLE - STOLEN"/>
    <m/>
    <n v="0"/>
    <m/>
    <m/>
    <n v="101"/>
    <s v="STREET"/>
    <m/>
    <m/>
    <s v="AA"/>
    <s v="Adult Arrest"/>
    <n v="510"/>
    <m/>
    <m/>
    <m/>
    <s v="7TH"/>
    <s v="FIGUEROA"/>
    <n v="34.049599999999998"/>
    <n v="-118.2603"/>
    <n v="1"/>
    <x v="12"/>
  </r>
  <r>
    <n v="210315674"/>
    <d v="2021-09-10T00:00:00"/>
    <x v="437"/>
    <n v="2310"/>
    <n v="3"/>
    <x v="2"/>
    <n v="376"/>
    <n v="1"/>
    <n v="230"/>
    <s v="ASSAULT WITH DEADLY WEAPON, AGGRAVATED ASSAULT"/>
    <s v="1822 0342 1310 1309 0334 0449"/>
    <n v="27"/>
    <s v="F"/>
    <s v="H"/>
    <n v="101"/>
    <s v="STREET"/>
    <n v="106"/>
    <s v="UNKNOWN FIREARM"/>
    <s v="IC"/>
    <s v="Invest Cont"/>
    <n v="230"/>
    <m/>
    <m/>
    <m/>
    <s v="39TH                         ST"/>
    <s v="HOBART                       BL"/>
    <n v="34.014600000000002"/>
    <n v="-118.3078"/>
    <n v="0"/>
    <x v="12"/>
  </r>
  <r>
    <n v="210507590"/>
    <d v="2021-04-04T00:00:00"/>
    <x v="438"/>
    <n v="624"/>
    <n v="5"/>
    <x v="10"/>
    <n v="509"/>
    <n v="1"/>
    <n v="510"/>
    <s v="VEHICLE - STOLEN"/>
    <m/>
    <n v="0"/>
    <m/>
    <m/>
    <n v="104"/>
    <s v="DRIVEWAY"/>
    <m/>
    <m/>
    <s v="IC"/>
    <s v="Invest Cont"/>
    <n v="510"/>
    <m/>
    <m/>
    <m/>
    <s v="1500    248TH                        ST"/>
    <m/>
    <n v="33.799399999999999"/>
    <n v="-118.30410000000001"/>
    <n v="0"/>
    <x v="12"/>
  </r>
  <r>
    <n v="211314847"/>
    <d v="2021-08-25T00:00:00"/>
    <x v="439"/>
    <n v="1800"/>
    <n v="13"/>
    <x v="6"/>
    <n v="1352"/>
    <n v="2"/>
    <n v="624"/>
    <s v="BATTERY - SIMPLE ASSAULT"/>
    <s v="0561 0356 2002"/>
    <n v="57"/>
    <s v="F"/>
    <s v="H"/>
    <n v="502"/>
    <s v="MULTI-UNIT DWELLING (APARTMENT, DUPLEX, ETC)"/>
    <n v="400"/>
    <s v="STRONG-ARM (HANDS, FIST, FEET OR BODILY FORCE)"/>
    <s v="AO"/>
    <s v="Adult Other"/>
    <n v="624"/>
    <m/>
    <m/>
    <m/>
    <s v="4400    METTLER                      ST"/>
    <m/>
    <n v="34.001600000000003"/>
    <n v="-118.26649999999999"/>
    <n v="0"/>
    <x v="12"/>
  </r>
  <r>
    <n v="211611987"/>
    <d v="2021-09-29T00:00:00"/>
    <x v="440"/>
    <n v="1445"/>
    <n v="16"/>
    <x v="20"/>
    <n v="1602"/>
    <n v="1"/>
    <n v="210"/>
    <s v="ROBBERY"/>
    <n v="416"/>
    <n v="52"/>
    <s v="M"/>
    <s v="H"/>
    <n v="101"/>
    <s v="STREET"/>
    <n v="207"/>
    <s v="OTHER KNIFE"/>
    <s v="IC"/>
    <s v="Invest Cont"/>
    <n v="210"/>
    <m/>
    <m/>
    <m/>
    <s v="GLENOAKS"/>
    <s v="VAN NUYS"/>
    <n v="34.273699999999998"/>
    <n v="-118.4117"/>
    <n v="0"/>
    <x v="12"/>
  </r>
  <r>
    <n v="210813042"/>
    <d v="2021-08-20T00:00:00"/>
    <x v="370"/>
    <n v="825"/>
    <n v="8"/>
    <x v="12"/>
    <n v="859"/>
    <n v="1"/>
    <n v="230"/>
    <s v="ASSAULT WITH DEADLY WEAPON, AGGRAVATED ASSAULT"/>
    <s v="0421 1402 1407 1419 0302 0443 1822"/>
    <n v="41"/>
    <s v="M"/>
    <s v="H"/>
    <n v="102"/>
    <s v="SIDEWALK"/>
    <n v="109"/>
    <s v="SEMI-AUTOMATIC PISTOL"/>
    <s v="AA"/>
    <s v="Adult Arrest"/>
    <n v="230"/>
    <m/>
    <m/>
    <m/>
    <s v="BEDFORD"/>
    <s v="PICKFORD"/>
    <n v="34.049999999999997"/>
    <n v="-118.3811"/>
    <n v="1"/>
    <x v="12"/>
  </r>
  <r>
    <n v="211012469"/>
    <d v="2021-09-16T00:00:00"/>
    <x v="385"/>
    <n v="700"/>
    <n v="10"/>
    <x v="11"/>
    <n v="1033"/>
    <n v="2"/>
    <n v="745"/>
    <s v="VANDALISM - MISDEAMEANOR ($399 OR UNDER)"/>
    <s v="0329 0344 1822 1610"/>
    <n v="28"/>
    <s v="M"/>
    <s v="H"/>
    <n v="122"/>
    <s v="VEHICLE, PASSENGER/TRUCK"/>
    <m/>
    <m/>
    <s v="IC"/>
    <s v="Invest Cont"/>
    <n v="745"/>
    <m/>
    <m/>
    <m/>
    <s v="18500    ERWIN                        ST"/>
    <m/>
    <n v="34.183900000000001"/>
    <n v="-118.5368"/>
    <n v="0"/>
    <x v="12"/>
  </r>
  <r>
    <n v="210111294"/>
    <d v="2021-06-03T00:00:00"/>
    <x v="441"/>
    <n v="1630"/>
    <n v="1"/>
    <x v="1"/>
    <n v="161"/>
    <n v="1"/>
    <n v="440"/>
    <s v="THEFT PLAIN - PETTY ($950 &amp; UNDER)"/>
    <n v="344"/>
    <n v="28"/>
    <s v="M"/>
    <s v="W"/>
    <n v="405"/>
    <s v="CLOTHING STORE"/>
    <m/>
    <m/>
    <s v="IC"/>
    <s v="Invest Cont"/>
    <n v="440"/>
    <m/>
    <m/>
    <m/>
    <s v="700 S  FIGUEROA                     ST"/>
    <m/>
    <n v="34.048299999999998"/>
    <n v="-118.26309999999999"/>
    <n v="0"/>
    <x v="12"/>
  </r>
  <r>
    <n v="210107184"/>
    <d v="2021-03-08T00:00:00"/>
    <x v="442"/>
    <n v="1400"/>
    <n v="1"/>
    <x v="1"/>
    <n v="118"/>
    <n v="1"/>
    <n v="331"/>
    <s v="THEFT FROM MOTOR VEHICLE - GRAND ($950.01 AND OVER)"/>
    <s v="0344 1300 1822 0385 1414 1606"/>
    <n v="0"/>
    <s v="X"/>
    <s v="X"/>
    <n v="108"/>
    <s v="PARKING LOT"/>
    <m/>
    <m/>
    <s v="IC"/>
    <s v="Invest Cont"/>
    <n v="331"/>
    <m/>
    <m/>
    <m/>
    <s v="1400 N  SPRING                       ST"/>
    <m/>
    <n v="34.066600000000001"/>
    <n v="-118.2328"/>
    <n v="0"/>
    <x v="12"/>
  </r>
  <r>
    <n v="211510795"/>
    <d v="2021-06-21T00:00:00"/>
    <x v="443"/>
    <n v="1715"/>
    <n v="15"/>
    <x v="18"/>
    <n v="1526"/>
    <n v="2"/>
    <n v="668"/>
    <s v="EMBEZZLEMENT, GRAND THEFT ($950.01 &amp; OVER)"/>
    <m/>
    <n v="0"/>
    <m/>
    <m/>
    <n v="203"/>
    <s v="OTHER BUSINESS"/>
    <m/>
    <m/>
    <s v="AO"/>
    <s v="Adult Other"/>
    <n v="668"/>
    <m/>
    <m/>
    <m/>
    <s v="11600    VICTORY                      BL"/>
    <m/>
    <n v="34.186700000000002"/>
    <n v="-118.3843"/>
    <n v="0"/>
    <x v="12"/>
  </r>
  <r>
    <n v="211514472"/>
    <d v="2021-09-13T00:00:00"/>
    <x v="444"/>
    <n v="1200"/>
    <n v="15"/>
    <x v="18"/>
    <n v="1555"/>
    <n v="1"/>
    <n v="330"/>
    <s v="BURGLARY FROM VEHICLE"/>
    <s v="1300 0344"/>
    <n v="25"/>
    <s v="M"/>
    <s v="W"/>
    <n v="707"/>
    <s v="GARAGE/CARPORT"/>
    <m/>
    <m/>
    <s v="IC"/>
    <s v="Invest Cont"/>
    <n v="330"/>
    <m/>
    <m/>
    <m/>
    <s v="11100    OTSEGO                       ST"/>
    <m/>
    <n v="34.162999999999997"/>
    <n v="-118.37090000000001"/>
    <n v="0"/>
    <x v="12"/>
  </r>
  <r>
    <n v="212006673"/>
    <d v="2021-03-15T00:00:00"/>
    <x v="445"/>
    <n v="830"/>
    <n v="20"/>
    <x v="19"/>
    <n v="2021"/>
    <n v="1"/>
    <n v="510"/>
    <s v="VEHICLE - STOLEN"/>
    <m/>
    <n v="0"/>
    <m/>
    <m/>
    <n v="101"/>
    <s v="STREET"/>
    <m/>
    <m/>
    <s v="IC"/>
    <s v="Invest Cont"/>
    <n v="510"/>
    <m/>
    <m/>
    <m/>
    <s v="500 S  WILTON                       PL"/>
    <m/>
    <n v="34.065300000000001"/>
    <n v="-118.31829999999999"/>
    <n v="0"/>
    <x v="12"/>
  </r>
  <r>
    <n v="211115107"/>
    <d v="2021-11-08T00:00:00"/>
    <x v="446"/>
    <n v="2120"/>
    <n v="11"/>
    <x v="7"/>
    <n v="1126"/>
    <n v="2"/>
    <n v="626"/>
    <s v="INTIMATE PARTNER - SIMPLE ASSAULT"/>
    <s v="0416 0913 1814 2000"/>
    <n v="37"/>
    <s v="F"/>
    <s v="H"/>
    <n v="101"/>
    <s v="STREET"/>
    <n v="400"/>
    <s v="STRONG-ARM (HANDS, FIST, FEET OR BODILY FORCE)"/>
    <s v="AA"/>
    <s v="Adult Arrest"/>
    <n v="626"/>
    <m/>
    <m/>
    <m/>
    <s v="5300    YORK                         BL"/>
    <m/>
    <n v="34.120199999999997"/>
    <n v="-118.2"/>
    <n v="1"/>
    <x v="12"/>
  </r>
  <r>
    <n v="210509460"/>
    <d v="2021-05-24T00:00:00"/>
    <x v="447"/>
    <n v="1642"/>
    <n v="5"/>
    <x v="10"/>
    <n v="557"/>
    <n v="2"/>
    <n v="624"/>
    <s v="BATTERY - SIMPLE ASSAULT"/>
    <s v="2004 0446 0416 1822"/>
    <n v="41"/>
    <s v="F"/>
    <s v="H"/>
    <n v="102"/>
    <s v="SIDEWALK"/>
    <n v="400"/>
    <s v="STRONG-ARM (HANDS, FIST, FEET OR BODILY FORCE)"/>
    <s v="IC"/>
    <s v="Invest Cont"/>
    <n v="624"/>
    <m/>
    <m/>
    <m/>
    <s v="5TH"/>
    <s v="GAFFEY"/>
    <n v="33.739699999999999"/>
    <n v="-118.2923"/>
    <n v="0"/>
    <x v="12"/>
  </r>
  <r>
    <n v="210607134"/>
    <d v="2021-03-17T00:00:00"/>
    <x v="448"/>
    <n v="920"/>
    <n v="6"/>
    <x v="9"/>
    <n v="622"/>
    <n v="2"/>
    <n v="354"/>
    <s v="THEFT OF IDENTITY"/>
    <s v="0928 1501 1822"/>
    <n v="46"/>
    <s v="F"/>
    <s v="W"/>
    <n v="501"/>
    <s v="SINGLE FAMILY DWELLING"/>
    <m/>
    <m/>
    <s v="IC"/>
    <s v="Invest Cont"/>
    <n v="354"/>
    <m/>
    <m/>
    <m/>
    <s v="7700    HOLLYWOOD                    BL"/>
    <m/>
    <n v="34.114600000000003"/>
    <n v="-118.36069999999999"/>
    <n v="0"/>
    <x v="12"/>
  </r>
  <r>
    <n v="210605465"/>
    <d v="2021-02-05T00:00:00"/>
    <x v="449"/>
    <n v="145"/>
    <n v="6"/>
    <x v="9"/>
    <n v="643"/>
    <n v="1"/>
    <n v="230"/>
    <s v="ASSAULT WITH DEADLY WEAPON, AGGRAVATED ASSAULT"/>
    <s v="0400 0432 0603 1817"/>
    <n v="29"/>
    <s v="M"/>
    <s v="O"/>
    <n v="502"/>
    <s v="MULTI-UNIT DWELLING (APARTMENT, DUPLEX, ETC)"/>
    <n v="512"/>
    <s v="MACE/PEPPER SPRAY"/>
    <s v="IC"/>
    <s v="Invest Cont"/>
    <n v="230"/>
    <m/>
    <m/>
    <m/>
    <s v="1500 N  FULLER                       AV"/>
    <m/>
    <n v="34.097999999999999"/>
    <n v="-118.349"/>
    <n v="0"/>
    <x v="12"/>
  </r>
  <r>
    <n v="210916467"/>
    <d v="2021-11-13T00:00:00"/>
    <x v="450"/>
    <n v="800"/>
    <n v="9"/>
    <x v="3"/>
    <n v="938"/>
    <n v="1"/>
    <n v="510"/>
    <s v="VEHICLE - STOLEN"/>
    <m/>
    <n v="0"/>
    <m/>
    <m/>
    <n v="101"/>
    <s v="STREET"/>
    <m/>
    <m/>
    <s v="IC"/>
    <s v="Invest Cont"/>
    <n v="510"/>
    <m/>
    <m/>
    <m/>
    <s v="VICTORY"/>
    <s v="SUNNYSLOPE"/>
    <n v="34.186700000000002"/>
    <n v="-118.4269"/>
    <n v="0"/>
    <x v="12"/>
  </r>
  <r>
    <n v="211908821"/>
    <d v="2021-05-18T00:00:00"/>
    <x v="451"/>
    <n v="1200"/>
    <n v="19"/>
    <x v="16"/>
    <n v="1916"/>
    <n v="1"/>
    <n v="341"/>
    <s v="THEFT-GRAND ($950.01 &amp; OVER)EXCPT,GUNS,FOWL,LIVESTK,PROD"/>
    <s v="1606 0344 1300"/>
    <n v="18"/>
    <s v="M"/>
    <s v="H"/>
    <n v="101"/>
    <s v="STREET"/>
    <m/>
    <m/>
    <s v="IC"/>
    <s v="Invest Cont"/>
    <n v="341"/>
    <m/>
    <m/>
    <m/>
    <s v="13900    SAYRE                        ST"/>
    <m/>
    <n v="34.305500000000002"/>
    <n v="-118.43899999999999"/>
    <n v="0"/>
    <x v="12"/>
  </r>
  <r>
    <n v="211806123"/>
    <d v="2021-02-12T00:00:00"/>
    <x v="452"/>
    <n v="1600"/>
    <n v="18"/>
    <x v="17"/>
    <n v="1834"/>
    <n v="2"/>
    <n v="624"/>
    <s v="BATTERY - SIMPLE ASSAULT"/>
    <s v="0913 0416"/>
    <n v="30"/>
    <s v="F"/>
    <s v="H"/>
    <n v="203"/>
    <s v="OTHER BUSINESS"/>
    <n v="400"/>
    <s v="STRONG-ARM (HANDS, FIST, FEET OR BODILY FORCE)"/>
    <s v="IC"/>
    <s v="Invest Cont"/>
    <n v="624"/>
    <m/>
    <m/>
    <m/>
    <s v="800 E  108TH                        ST"/>
    <m/>
    <n v="33.938299999999998"/>
    <n v="-118.2604"/>
    <n v="0"/>
    <x v="12"/>
  </r>
  <r>
    <n v="211414088"/>
    <d v="2021-06-27T00:00:00"/>
    <x v="453"/>
    <n v="1825"/>
    <n v="14"/>
    <x v="14"/>
    <n v="1412"/>
    <n v="2"/>
    <n v="626"/>
    <s v="INTIMATE PARTNER - SIMPLE ASSAULT"/>
    <s v="0400 1814 2000"/>
    <n v="20"/>
    <s v="F"/>
    <s v="H"/>
    <n v="122"/>
    <s v="VEHICLE, PASSENGER/TRUCK"/>
    <n v="400"/>
    <s v="STRONG-ARM (HANDS, FIST, FEET OR BODILY FORCE)"/>
    <s v="AA"/>
    <s v="Adult Arrest"/>
    <n v="626"/>
    <m/>
    <m/>
    <m/>
    <s v="CLUBHOUSE"/>
    <s v="PACIFIC                      AV"/>
    <n v="33.99"/>
    <n v="-118.47410000000001"/>
    <n v="1"/>
    <x v="12"/>
  </r>
  <r>
    <n v="212007217"/>
    <d v="2021-03-24T00:00:00"/>
    <x v="454"/>
    <n v="1005"/>
    <n v="20"/>
    <x v="19"/>
    <n v="2013"/>
    <n v="1"/>
    <n v="331"/>
    <s v="THEFT FROM MOTOR VEHICLE - GRAND ($950.01 AND OVER)"/>
    <s v="1822 0344"/>
    <n v="43"/>
    <s v="F"/>
    <s v="A"/>
    <n v="301"/>
    <s v="GAS STATION"/>
    <m/>
    <m/>
    <s v="AO"/>
    <s v="Adult Other"/>
    <n v="331"/>
    <m/>
    <m/>
    <m/>
    <s v="3RD"/>
    <s v="WESTERN"/>
    <n v="34.069000000000003"/>
    <n v="-118.3091"/>
    <n v="0"/>
    <x v="12"/>
  </r>
  <r>
    <n v="211114767"/>
    <d v="2021-10-30T00:00:00"/>
    <x v="367"/>
    <n v="510"/>
    <n v="11"/>
    <x v="7"/>
    <n v="1177"/>
    <n v="1"/>
    <n v="420"/>
    <s v="THEFT FROM MOTOR VEHICLE - PETTY ($950 &amp; UNDER)"/>
    <n v="385"/>
    <n v="24"/>
    <s v="M"/>
    <s v="H"/>
    <n v="104"/>
    <s v="DRIVEWAY"/>
    <m/>
    <m/>
    <s v="IC"/>
    <s v="Invest Cont"/>
    <n v="420"/>
    <m/>
    <m/>
    <m/>
    <s v="IDELL                        ST"/>
    <s v="CYPRESS                      ST"/>
    <n v="34.088299999999997"/>
    <n v="-118.22190000000001"/>
    <n v="0"/>
    <x v="12"/>
  </r>
  <r>
    <n v="210211007"/>
    <d v="2021-06-23T00:00:00"/>
    <x v="455"/>
    <n v="2200"/>
    <n v="2"/>
    <x v="5"/>
    <n v="285"/>
    <n v="1"/>
    <n v="510"/>
    <s v="VEHICLE - STOLEN"/>
    <m/>
    <n v="0"/>
    <m/>
    <m/>
    <n v="101"/>
    <s v="STREET"/>
    <m/>
    <m/>
    <s v="IC"/>
    <s v="Invest Cont"/>
    <n v="510"/>
    <m/>
    <m/>
    <m/>
    <s v="1700 W  PICO                         BL"/>
    <m/>
    <n v="34.047199999999997"/>
    <n v="-118.2782"/>
    <n v="0"/>
    <x v="12"/>
  </r>
  <r>
    <n v="212004905"/>
    <d v="2021-01-26T00:00:00"/>
    <x v="456"/>
    <n v="1220"/>
    <n v="20"/>
    <x v="19"/>
    <n v="2017"/>
    <n v="1"/>
    <n v="210"/>
    <s v="ROBBERY"/>
    <s v="0907 1822 1402 0432 0344 0334"/>
    <n v="0"/>
    <s v="X"/>
    <s v="X"/>
    <n v="203"/>
    <s v="OTHER BUSINESS"/>
    <n v="102"/>
    <s v="HAND GUN"/>
    <s v="AA"/>
    <s v="Adult Arrest"/>
    <n v="210"/>
    <n v="998"/>
    <m/>
    <m/>
    <s v="100 S  VERMONT                      AV"/>
    <m/>
    <n v="34.070900000000002"/>
    <n v="-118.2941"/>
    <n v="1"/>
    <x v="12"/>
  </r>
  <r>
    <n v="211904338"/>
    <d v="2021-01-11T00:00:00"/>
    <x v="457"/>
    <n v="1340"/>
    <n v="19"/>
    <x v="16"/>
    <n v="1998"/>
    <n v="1"/>
    <n v="420"/>
    <s v="THEFT FROM MOTOR VEHICLE - PETTY ($950 &amp; UNDER)"/>
    <m/>
    <n v="0"/>
    <m/>
    <m/>
    <n v="104"/>
    <s v="DRIVEWAY"/>
    <m/>
    <m/>
    <s v="IC"/>
    <s v="Invest Cont"/>
    <n v="420"/>
    <m/>
    <m/>
    <m/>
    <s v="8100    HAZELTINE                    AV"/>
    <m/>
    <n v="34.218600000000002"/>
    <n v="-118.4391"/>
    <n v="0"/>
    <x v="12"/>
  </r>
  <r>
    <n v="210414877"/>
    <d v="2021-11-13T00:00:00"/>
    <x v="404"/>
    <n v="900"/>
    <n v="4"/>
    <x v="4"/>
    <n v="459"/>
    <n v="1"/>
    <n v="510"/>
    <s v="VEHICLE - STOLEN"/>
    <m/>
    <n v="0"/>
    <m/>
    <m/>
    <n v="101"/>
    <s v="STREET"/>
    <m/>
    <m/>
    <s v="IC"/>
    <s v="Invest Cont"/>
    <n v="510"/>
    <m/>
    <m/>
    <m/>
    <s v="CESAR E CHAVEZ"/>
    <s v="EVERGREEN"/>
    <n v="34.043599999999998"/>
    <n v="-118.2004"/>
    <n v="0"/>
    <x v="12"/>
  </r>
  <r>
    <n v="211011213"/>
    <d v="2021-08-12T00:00:00"/>
    <x v="458"/>
    <n v="139"/>
    <n v="10"/>
    <x v="11"/>
    <n v="1025"/>
    <n v="1"/>
    <n v="331"/>
    <s v="THEFT FROM MOTOR VEHICLE - GRAND ($950.01 AND OVER)"/>
    <s v="1822 0344"/>
    <n v="0"/>
    <s v="M"/>
    <s v="O"/>
    <n v="108"/>
    <s v="PARKING LOT"/>
    <m/>
    <m/>
    <s v="IC"/>
    <s v="Invest Cont"/>
    <n v="331"/>
    <m/>
    <m/>
    <m/>
    <s v="7000    DARBY                        AV"/>
    <m/>
    <n v="34.197499999999998"/>
    <n v="-118.5335"/>
    <n v="0"/>
    <x v="12"/>
  </r>
  <r>
    <n v="211821585"/>
    <d v="2021-12-15T00:00:00"/>
    <x v="459"/>
    <n v="2200"/>
    <n v="18"/>
    <x v="17"/>
    <n v="1842"/>
    <n v="1"/>
    <n v="510"/>
    <s v="VEHICLE - STOLEN"/>
    <m/>
    <n v="0"/>
    <m/>
    <m/>
    <n v="104"/>
    <s v="DRIVEWAY"/>
    <m/>
    <m/>
    <s v="IC"/>
    <s v="Invest Cont"/>
    <n v="510"/>
    <m/>
    <m/>
    <m/>
    <s v="100 W  111TH                        ST"/>
    <m/>
    <n v="33.934800000000003"/>
    <n v="-118.2744"/>
    <n v="0"/>
    <x v="12"/>
  </r>
  <r>
    <n v="211106993"/>
    <d v="2021-03-28T00:00:00"/>
    <x v="460"/>
    <n v="530"/>
    <n v="11"/>
    <x v="7"/>
    <n v="1148"/>
    <n v="1"/>
    <n v="310"/>
    <s v="BURGLARY"/>
    <s v="0358 0344 2004"/>
    <n v="40"/>
    <s v="F"/>
    <s v="O"/>
    <n v="501"/>
    <s v="SINGLE FAMILY DWELLING"/>
    <m/>
    <m/>
    <s v="AA"/>
    <s v="Adult Arrest"/>
    <n v="310"/>
    <m/>
    <m/>
    <m/>
    <s v="100 E  AVENUE 45"/>
    <m/>
    <n v="34.095799999999997"/>
    <n v="-118.20650000000001"/>
    <n v="1"/>
    <x v="12"/>
  </r>
  <r>
    <n v="211208471"/>
    <d v="2021-03-12T00:00:00"/>
    <x v="461"/>
    <n v="700"/>
    <n v="12"/>
    <x v="8"/>
    <n v="1211"/>
    <n v="1"/>
    <n v="210"/>
    <s v="ROBBERY"/>
    <s v="0416 0446 1822 0305 0344"/>
    <n v="34"/>
    <s v="F"/>
    <s v="H"/>
    <n v="101"/>
    <s v="STREET"/>
    <n v="400"/>
    <s v="STRONG-ARM (HANDS, FIST, FEET OR BODILY FORCE)"/>
    <s v="IC"/>
    <s v="Invest Cont"/>
    <n v="210"/>
    <m/>
    <m/>
    <m/>
    <s v="8TH                          AV"/>
    <s v="SLAUSON"/>
    <n v="33.989100000000001"/>
    <n v="-118.3258"/>
    <n v="0"/>
    <x v="12"/>
  </r>
  <r>
    <n v="210312626"/>
    <d v="2021-07-05T00:00:00"/>
    <x v="462"/>
    <n v="2000"/>
    <n v="3"/>
    <x v="2"/>
    <n v="397"/>
    <n v="2"/>
    <n v="740"/>
    <s v="VANDALISM - FELONY ($400 &amp; OVER, ALL CHURCH VANDALISMS)"/>
    <s v="0329 1202 1822"/>
    <n v="64"/>
    <s v="M"/>
    <s v="B"/>
    <n v="501"/>
    <s v="SINGLE FAMILY DWELLING"/>
    <m/>
    <m/>
    <s v="IC"/>
    <s v="Invest Cont"/>
    <n v="740"/>
    <m/>
    <m/>
    <m/>
    <s v="4200 S  NORMANDIE                    AV"/>
    <m/>
    <n v="34.0062"/>
    <n v="-118.3002"/>
    <n v="0"/>
    <x v="12"/>
  </r>
  <r>
    <n v="210813150"/>
    <d v="2021-08-23T00:00:00"/>
    <x v="463"/>
    <n v="630"/>
    <n v="8"/>
    <x v="12"/>
    <n v="834"/>
    <n v="2"/>
    <n v="354"/>
    <s v="THEFT OF IDENTITY"/>
    <s v="1202 0100 0922 1822"/>
    <n v="59"/>
    <s v="M"/>
    <s v="O"/>
    <n v="502"/>
    <s v="MULTI-UNIT DWELLING (APARTMENT, DUPLEX, ETC)"/>
    <m/>
    <m/>
    <s v="IC"/>
    <s v="Invest Cont"/>
    <n v="354"/>
    <m/>
    <m/>
    <m/>
    <s v="10600    SANTA MONICA                 BL"/>
    <m/>
    <n v="34.057400000000001"/>
    <n v="-118.4332"/>
    <n v="0"/>
    <x v="12"/>
  </r>
  <r>
    <n v="220706938"/>
    <d v="2022-03-18T00:00:00"/>
    <x v="369"/>
    <n v="1"/>
    <n v="7"/>
    <x v="0"/>
    <n v="736"/>
    <n v="2"/>
    <n v="354"/>
    <s v="THEFT OF IDENTITY"/>
    <n v="1501"/>
    <n v="25"/>
    <s v="M"/>
    <s v="W"/>
    <n v="751"/>
    <s v="WEBSITE"/>
    <m/>
    <m/>
    <s v="IC"/>
    <s v="Invest Cont"/>
    <n v="354"/>
    <m/>
    <m/>
    <m/>
    <s v="400 S  DETROIT                      ST"/>
    <m/>
    <n v="34.066899999999997"/>
    <n v="-118.3451"/>
    <n v="0"/>
    <x v="12"/>
  </r>
  <r>
    <n v="211411642"/>
    <d v="2021-05-13T00:00:00"/>
    <x v="464"/>
    <n v="941"/>
    <n v="14"/>
    <x v="14"/>
    <n v="1412"/>
    <n v="2"/>
    <n v="624"/>
    <s v="BATTERY - SIMPLE ASSAULT"/>
    <s v="1822 0416"/>
    <n v="64"/>
    <s v="M"/>
    <s v="W"/>
    <n v="101"/>
    <s v="STREET"/>
    <n v="400"/>
    <s v="STRONG-ARM (HANDS, FIST, FEET OR BODILY FORCE)"/>
    <s v="IC"/>
    <s v="Invest Cont"/>
    <n v="624"/>
    <m/>
    <m/>
    <m/>
    <s v="3RD"/>
    <s v="ROSE"/>
    <n v="33.993299999999998"/>
    <n v="-118.4765"/>
    <n v="0"/>
    <x v="12"/>
  </r>
  <r>
    <n v="210715269"/>
    <d v="2021-11-07T00:00:00"/>
    <x v="384"/>
    <n v="1430"/>
    <n v="7"/>
    <x v="0"/>
    <n v="762"/>
    <n v="1"/>
    <n v="510"/>
    <s v="VEHICLE - STOLEN"/>
    <m/>
    <n v="0"/>
    <m/>
    <m/>
    <n v="108"/>
    <s v="PARKING LOT"/>
    <m/>
    <m/>
    <s v="IC"/>
    <s v="Invest Cont"/>
    <n v="510"/>
    <m/>
    <m/>
    <m/>
    <s v="1400    HI POINT                     ST"/>
    <m/>
    <n v="34.051400000000001"/>
    <n v="-118.36879999999999"/>
    <n v="0"/>
    <x v="12"/>
  </r>
  <r>
    <n v="210114088"/>
    <d v="2021-07-25T00:00:00"/>
    <x v="465"/>
    <n v="2115"/>
    <n v="1"/>
    <x v="1"/>
    <n v="152"/>
    <n v="1"/>
    <n v="480"/>
    <s v="BIKE - STOLEN"/>
    <s v="0344 0910"/>
    <n v="23"/>
    <s v="M"/>
    <s v="H"/>
    <n v="891"/>
    <s v="MTA - SILVER LINE - DOWNTOWN STREET STOPS"/>
    <m/>
    <m/>
    <s v="IC"/>
    <s v="Invest Cont"/>
    <n v="480"/>
    <m/>
    <m/>
    <m/>
    <s v="6TH"/>
    <s v="FLOWER"/>
    <n v="34.050199999999997"/>
    <n v="-118.25749999999999"/>
    <n v="0"/>
    <x v="12"/>
  </r>
  <r>
    <n v="211900681"/>
    <d v="2021-07-03T00:00:00"/>
    <x v="466"/>
    <n v="1625"/>
    <n v="19"/>
    <x v="16"/>
    <n v="1934"/>
    <n v="2"/>
    <n v="626"/>
    <s v="INTIMATE PARTNER - SIMPLE ASSAULT"/>
    <s v="2000 1813 0416 0913"/>
    <n v="33"/>
    <s v="M"/>
    <s v="H"/>
    <n v="108"/>
    <s v="PARKING LOT"/>
    <n v="400"/>
    <s v="STRONG-ARM (HANDS, FIST, FEET OR BODILY FORCE)"/>
    <s v="AA"/>
    <s v="Adult Arrest"/>
    <n v="626"/>
    <m/>
    <m/>
    <m/>
    <s v="11100 N  SEPULVEDA                    BL"/>
    <m/>
    <n v="34.274700000000003"/>
    <n v="-118.4696"/>
    <n v="1"/>
    <x v="12"/>
  </r>
  <r>
    <n v="210512937"/>
    <d v="2021-08-24T00:00:00"/>
    <x v="434"/>
    <n v="310"/>
    <n v="5"/>
    <x v="10"/>
    <n v="501"/>
    <n v="1"/>
    <n v="420"/>
    <s v="THEFT FROM MOTOR VEHICLE - PETTY ($950 &amp; UNDER)"/>
    <s v="1606 1300 0344 1402 0202 1822"/>
    <n v="41"/>
    <s v="F"/>
    <s v="H"/>
    <n v="104"/>
    <s v="DRIVEWAY"/>
    <m/>
    <m/>
    <s v="IC"/>
    <s v="Invest Cont"/>
    <n v="420"/>
    <n v="998"/>
    <m/>
    <m/>
    <s v="1000 W  187TH                        PL"/>
    <m/>
    <n v="33.860599999999998"/>
    <n v="-118.2916"/>
    <n v="0"/>
    <x v="12"/>
  </r>
  <r>
    <n v="210807124"/>
    <d v="2021-03-18T00:00:00"/>
    <x v="467"/>
    <n v="930"/>
    <n v="8"/>
    <x v="12"/>
    <n v="891"/>
    <n v="1"/>
    <n v="310"/>
    <s v="BURGLARY"/>
    <s v="0202 1414 1420 1607 0344 1402 1822"/>
    <n v="0"/>
    <s v="X"/>
    <s v="X"/>
    <n v="210"/>
    <s v="RESTAURANT/FAST FOOD"/>
    <m/>
    <m/>
    <s v="IC"/>
    <s v="Invest Cont"/>
    <n v="310"/>
    <n v="998"/>
    <m/>
    <m/>
    <s v="11900 W  PICO                         BL"/>
    <m/>
    <n v="34.030099999999997"/>
    <n v="-118.44880000000001"/>
    <n v="0"/>
    <x v="12"/>
  </r>
  <r>
    <n v="212016744"/>
    <d v="2021-11-08T00:00:00"/>
    <x v="468"/>
    <n v="1540"/>
    <n v="20"/>
    <x v="19"/>
    <n v="2017"/>
    <n v="2"/>
    <n v="354"/>
    <s v="THEFT OF IDENTITY"/>
    <s v="0935 1822"/>
    <n v="20"/>
    <s v="F"/>
    <s v="H"/>
    <n v="501"/>
    <s v="SINGLE FAMILY DWELLING"/>
    <m/>
    <m/>
    <s v="IC"/>
    <s v="Invest Cont"/>
    <n v="354"/>
    <m/>
    <m/>
    <m/>
    <s v="100 S  CATALINA                     ST"/>
    <m/>
    <n v="34.069499999999998"/>
    <n v="-118.2954"/>
    <n v="0"/>
    <x v="12"/>
  </r>
  <r>
    <n v="211505100"/>
    <d v="2021-01-29T00:00:00"/>
    <x v="469"/>
    <n v="2200"/>
    <n v="15"/>
    <x v="18"/>
    <n v="1557"/>
    <n v="2"/>
    <n v="624"/>
    <s v="BATTERY - SIMPLE ASSAULT"/>
    <s v="0400 0446"/>
    <n v="22"/>
    <s v="M"/>
    <s v="W"/>
    <n v="401"/>
    <s v="MINI-MART"/>
    <n v="400"/>
    <s v="STRONG-ARM (HANDS, FIST, FEET OR BODILY FORCE)"/>
    <s v="IC"/>
    <s v="Invest Cont"/>
    <n v="624"/>
    <m/>
    <m/>
    <m/>
    <s v="MAGNOLIA                     AV"/>
    <s v="CAHUENGA                     BL"/>
    <n v="34.164900000000003"/>
    <n v="-118.36150000000001"/>
    <n v="0"/>
    <x v="12"/>
  </r>
  <r>
    <n v="220105187"/>
    <d v="2022-01-21T00:00:00"/>
    <x v="470"/>
    <n v="1200"/>
    <n v="1"/>
    <x v="1"/>
    <n v="111"/>
    <n v="1"/>
    <n v="330"/>
    <s v="BURGLARY FROM VEHICLE"/>
    <s v="0344 1300 1601"/>
    <n v="36"/>
    <s v="F"/>
    <s v="H"/>
    <n v="123"/>
    <s v="PARKING UNDERGROUND/BUILDING"/>
    <m/>
    <m/>
    <s v="IC"/>
    <s v="Invest Cont"/>
    <n v="330"/>
    <m/>
    <m/>
    <m/>
    <s v="500 N  FIGUEROA                     ST"/>
    <m/>
    <n v="34.061500000000002"/>
    <n v="-118.247"/>
    <n v="0"/>
    <x v="12"/>
  </r>
  <r>
    <n v="211711693"/>
    <d v="2021-08-15T00:00:00"/>
    <x v="471"/>
    <n v="1830"/>
    <n v="17"/>
    <x v="13"/>
    <n v="1762"/>
    <n v="2"/>
    <n v="624"/>
    <s v="BATTERY - SIMPLE ASSAULT"/>
    <s v="0602 0444 0555 0913"/>
    <n v="28"/>
    <s v="F"/>
    <s v="H"/>
    <n v="101"/>
    <s v="STREET"/>
    <n v="400"/>
    <s v="STRONG-ARM (HANDS, FIST, FEET OR BODILY FORCE)"/>
    <s v="AO"/>
    <s v="Adult Other"/>
    <n v="624"/>
    <m/>
    <m/>
    <m/>
    <s v="KINZIE                       ST"/>
    <s v="OSO                          AV"/>
    <n v="34.248399999999997"/>
    <n v="-118.5754"/>
    <n v="0"/>
    <x v="12"/>
  </r>
  <r>
    <n v="212018510"/>
    <d v="2021-12-19T00:00:00"/>
    <x v="472"/>
    <n v="2215"/>
    <n v="20"/>
    <x v="19"/>
    <n v="2027"/>
    <n v="1"/>
    <n v="510"/>
    <s v="VEHICLE - STOLEN"/>
    <m/>
    <n v="0"/>
    <m/>
    <m/>
    <n v="101"/>
    <s v="STREET"/>
    <m/>
    <m/>
    <s v="IC"/>
    <s v="Invest Cont"/>
    <n v="510"/>
    <m/>
    <m/>
    <m/>
    <s v="VERMONT"/>
    <s v="S  WILSHIRE"/>
    <n v="34.061799999999998"/>
    <n v="-118.29170000000001"/>
    <n v="0"/>
    <x v="12"/>
  </r>
  <r>
    <n v="211208991"/>
    <d v="2021-03-17T00:00:00"/>
    <x v="448"/>
    <n v="2150"/>
    <n v="12"/>
    <x v="8"/>
    <n v="1268"/>
    <n v="2"/>
    <n v="930"/>
    <s v="CRIMINAL THREATS - NO WEAPON DISPLAYED"/>
    <s v="0913 0400 0421 1814 2000"/>
    <n v="55"/>
    <s v="M"/>
    <s v="B"/>
    <n v="502"/>
    <s v="MULTI-UNIT DWELLING (APARTMENT, DUPLEX, ETC)"/>
    <n v="511"/>
    <s v="VERBAL THREAT"/>
    <s v="AO"/>
    <s v="Adult Other"/>
    <n v="930"/>
    <m/>
    <m/>
    <m/>
    <s v="8000 S  BROADWAY"/>
    <m/>
    <n v="33.965899999999998"/>
    <n v="-118.2783"/>
    <n v="0"/>
    <x v="12"/>
  </r>
  <r>
    <n v="210619489"/>
    <d v="2021-11-23T00:00:00"/>
    <x v="473"/>
    <n v="200"/>
    <n v="6"/>
    <x v="9"/>
    <n v="643"/>
    <n v="1"/>
    <n v="110"/>
    <s v="CRIMINAL HOMICIDE"/>
    <s v="1100 0430 0340"/>
    <n v="23"/>
    <s v="M"/>
    <s v="H"/>
    <n v="101"/>
    <s v="STREET"/>
    <n v="106"/>
    <s v="UNKNOWN FIREARM"/>
    <s v="AA"/>
    <s v="Adult Arrest"/>
    <n v="110"/>
    <m/>
    <m/>
    <m/>
    <s v="FORMOSA                      AV"/>
    <s v="N  SUNSET                       BL"/>
    <n v="34.097999999999999"/>
    <n v="-118.3468"/>
    <n v="1"/>
    <x v="12"/>
  </r>
  <r>
    <n v="210917472"/>
    <d v="2021-12-10T00:00:00"/>
    <x v="407"/>
    <n v="1835"/>
    <n v="9"/>
    <x v="3"/>
    <n v="941"/>
    <n v="2"/>
    <n v="740"/>
    <s v="VANDALISM - FELONY ($400 &amp; OVER, ALL CHURCH VANDALISMS)"/>
    <n v="329"/>
    <n v="0"/>
    <s v="X"/>
    <s v="X"/>
    <n v="503"/>
    <s v="HOTEL"/>
    <m/>
    <m/>
    <s v="AO"/>
    <s v="Adult Other"/>
    <n v="740"/>
    <m/>
    <m/>
    <m/>
    <s v="5600 N  SEPULVEDA                    BL"/>
    <m/>
    <n v="34.1721"/>
    <n v="-118.4661"/>
    <n v="0"/>
    <x v="12"/>
  </r>
  <r>
    <n v="210307712"/>
    <d v="2021-03-19T00:00:00"/>
    <x v="474"/>
    <n v="1235"/>
    <n v="3"/>
    <x v="2"/>
    <n v="398"/>
    <n v="2"/>
    <n v="626"/>
    <s v="INTIMATE PARTNER - SIMPLE ASSAULT"/>
    <s v="0913 0416 0446 1814 2000 2021"/>
    <n v="36"/>
    <s v="F"/>
    <s v="B"/>
    <n v="501"/>
    <s v="SINGLE FAMILY DWELLING"/>
    <n v="400"/>
    <s v="STRONG-ARM (HANDS, FIST, FEET OR BODILY FORCE)"/>
    <s v="IC"/>
    <s v="Invest Cont"/>
    <n v="626"/>
    <m/>
    <m/>
    <m/>
    <s v="600 W  42ND                         ST"/>
    <m/>
    <n v="34.006999999999998"/>
    <n v="-118.28570000000001"/>
    <n v="0"/>
    <x v="12"/>
  </r>
  <r>
    <n v="211007271"/>
    <d v="2021-04-20T00:00:00"/>
    <x v="475"/>
    <n v="2320"/>
    <n v="10"/>
    <x v="11"/>
    <n v="1018"/>
    <n v="2"/>
    <n v="237"/>
    <s v="CHILD NEGLECT (SEE 300 W.I.C.)"/>
    <s v="0913 0553 1258"/>
    <n v="7"/>
    <s v="F"/>
    <s v="H"/>
    <n v="502"/>
    <s v="MULTI-UNIT DWELLING (APARTMENT, DUPLEX, ETC)"/>
    <m/>
    <m/>
    <s v="AA"/>
    <s v="Adult Arrest"/>
    <n v="237"/>
    <m/>
    <m/>
    <m/>
    <s v="16000    CANTLAY                      ST"/>
    <m/>
    <n v="34.202199999999998"/>
    <n v="-118.48309999999999"/>
    <n v="1"/>
    <x v="12"/>
  </r>
  <r>
    <n v="211300850"/>
    <d v="2021-06-23T00:00:00"/>
    <x v="476"/>
    <n v="250"/>
    <n v="13"/>
    <x v="6"/>
    <n v="1381"/>
    <n v="1"/>
    <n v="230"/>
    <s v="ASSAULT WITH DEADLY WEAPON, AGGRAVATED ASSAULT"/>
    <s v="0334 1100 0329 0302 1407 0450 0913"/>
    <n v="22"/>
    <s v="F"/>
    <s v="B"/>
    <n v="101"/>
    <s v="STREET"/>
    <n v="109"/>
    <s v="SEMI-AUTOMATIC PISTOL"/>
    <s v="AO"/>
    <s v="Adult Other"/>
    <n v="230"/>
    <n v="998"/>
    <m/>
    <m/>
    <s v="300 W  61ST                         ST"/>
    <m/>
    <n v="33.984200000000001"/>
    <n v="-118.2783"/>
    <n v="0"/>
    <x v="12"/>
  </r>
  <r>
    <n v="211004604"/>
    <d v="2021-01-20T00:00:00"/>
    <x v="477"/>
    <n v="1300"/>
    <n v="10"/>
    <x v="11"/>
    <n v="1017"/>
    <n v="1"/>
    <n v="510"/>
    <s v="VEHICLE - STOLEN"/>
    <m/>
    <n v="0"/>
    <m/>
    <m/>
    <n v="101"/>
    <s v="STREET"/>
    <m/>
    <m/>
    <s v="IC"/>
    <s v="Invest Cont"/>
    <n v="510"/>
    <m/>
    <m/>
    <m/>
    <s v="17000    SHERMAN                      WY"/>
    <m/>
    <n v="34.2012"/>
    <n v="-118.51300000000001"/>
    <n v="0"/>
    <x v="12"/>
  </r>
  <r>
    <n v="210108991"/>
    <d v="2021-04-17T00:00:00"/>
    <x v="478"/>
    <n v="1652"/>
    <n v="1"/>
    <x v="1"/>
    <n v="161"/>
    <n v="1"/>
    <n v="440"/>
    <s v="THEFT PLAIN - PETTY ($950 &amp; UNDER)"/>
    <s v="0344 1822"/>
    <n v="0"/>
    <s v="M"/>
    <s v="W"/>
    <n v="404"/>
    <s v="DEPARTMENT STORE"/>
    <m/>
    <m/>
    <s v="IC"/>
    <s v="Invest Cont"/>
    <n v="440"/>
    <m/>
    <m/>
    <m/>
    <s v="700 S  FIGUEROA                     ST"/>
    <m/>
    <n v="34.048299999999998"/>
    <n v="-118.26309999999999"/>
    <n v="0"/>
    <x v="12"/>
  </r>
  <r>
    <n v="211109683"/>
    <d v="2021-06-16T00:00:00"/>
    <x v="479"/>
    <n v="1000"/>
    <n v="11"/>
    <x v="7"/>
    <n v="1132"/>
    <n v="2"/>
    <n v="649"/>
    <s v="DOCUMENT FORGERY / STOLEN FELONY"/>
    <s v="0701 1822"/>
    <n v="24"/>
    <s v="F"/>
    <s v="H"/>
    <n v="502"/>
    <s v="MULTI-UNIT DWELLING (APARTMENT, DUPLEX, ETC)"/>
    <m/>
    <m/>
    <s v="IC"/>
    <s v="Invest Cont"/>
    <n v="649"/>
    <m/>
    <m/>
    <m/>
    <s v="3800    LOS FELIZ                    BL"/>
    <m/>
    <n v="34.114600000000003"/>
    <n v="-118.2756"/>
    <n v="0"/>
    <x v="12"/>
  </r>
  <r>
    <n v="210904824"/>
    <d v="2021-01-24T00:00:00"/>
    <x v="480"/>
    <n v="1000"/>
    <n v="9"/>
    <x v="3"/>
    <n v="935"/>
    <n v="2"/>
    <n v="745"/>
    <s v="VANDALISM - MISDEAMEANOR ($399 OR UNDER)"/>
    <s v="0329 1300"/>
    <n v="33"/>
    <s v="F"/>
    <s v="B"/>
    <n v="707"/>
    <s v="GARAGE/CARPORT"/>
    <m/>
    <m/>
    <s v="IC"/>
    <s v="Invest Cont"/>
    <n v="745"/>
    <m/>
    <m/>
    <m/>
    <s v="14200    VICTORY                      BL"/>
    <m/>
    <n v="34.186700000000002"/>
    <n v="-118.4427"/>
    <n v="0"/>
    <x v="12"/>
  </r>
  <r>
    <n v="211908522"/>
    <d v="2021-05-09T00:00:00"/>
    <x v="481"/>
    <n v="1405"/>
    <n v="19"/>
    <x v="16"/>
    <n v="1962"/>
    <n v="1"/>
    <n v="330"/>
    <s v="BURGLARY FROM VEHICLE"/>
    <n v="329"/>
    <n v="54"/>
    <s v="M"/>
    <s v="W"/>
    <n v="101"/>
    <s v="STREET"/>
    <m/>
    <m/>
    <s v="IC"/>
    <s v="Invest Cont"/>
    <n v="330"/>
    <m/>
    <m/>
    <m/>
    <s v="9300    NATICK                       AV"/>
    <m/>
    <n v="34.239199999999997"/>
    <n v="-118.4576"/>
    <n v="0"/>
    <x v="12"/>
  </r>
  <r>
    <n v="212007891"/>
    <d v="2021-04-10T00:00:00"/>
    <x v="482"/>
    <n v="2000"/>
    <n v="20"/>
    <x v="19"/>
    <n v="2088"/>
    <n v="1"/>
    <n v="510"/>
    <s v="VEHICLE - STOLEN"/>
    <m/>
    <n v="0"/>
    <m/>
    <m/>
    <n v="101"/>
    <s v="STREET"/>
    <m/>
    <m/>
    <s v="IC"/>
    <s v="Invest Cont"/>
    <n v="510"/>
    <m/>
    <m/>
    <m/>
    <s v="17TH                         ST"/>
    <s v="WESTMORELAND"/>
    <n v="34.042700000000004"/>
    <n v="-118.28959999999999"/>
    <n v="0"/>
    <x v="12"/>
  </r>
  <r>
    <n v="211514293"/>
    <d v="2021-09-08T00:00:00"/>
    <x v="483"/>
    <n v="1754"/>
    <n v="15"/>
    <x v="18"/>
    <n v="1557"/>
    <n v="2"/>
    <n v="956"/>
    <s v="LETTERS, LEWD  -  TELEPHONE CALLS, LEWD"/>
    <m/>
    <n v="28"/>
    <s v="F"/>
    <s v="W"/>
    <n v="501"/>
    <s v="SINGLE FAMILY DWELLING"/>
    <m/>
    <m/>
    <s v="IC"/>
    <s v="Invest Cont"/>
    <n v="956"/>
    <m/>
    <m/>
    <m/>
    <s v="CAHUENGA"/>
    <s v="ADDISON"/>
    <n v="34.161299999999997"/>
    <n v="-118.36150000000001"/>
    <n v="0"/>
    <x v="12"/>
  </r>
  <r>
    <n v="210809542"/>
    <d v="2021-05-21T00:00:00"/>
    <x v="383"/>
    <n v="1700"/>
    <n v="8"/>
    <x v="12"/>
    <n v="828"/>
    <n v="2"/>
    <n v="763"/>
    <s v="STALKING"/>
    <s v="1822 1903"/>
    <n v="34"/>
    <s v="M"/>
    <s v="O"/>
    <n v="501"/>
    <s v="SINGLE FAMILY DWELLING"/>
    <n v="500"/>
    <s v="UNKNOWN WEAPON/OTHER WEAPON"/>
    <s v="IC"/>
    <s v="Invest Cont"/>
    <n v="763"/>
    <m/>
    <m/>
    <m/>
    <s v="10700    WEYBURN                      AV"/>
    <m/>
    <n v="34.063099999999999"/>
    <n v="-118.4389"/>
    <n v="0"/>
    <x v="12"/>
  </r>
  <r>
    <n v="210104757"/>
    <d v="2021-01-19T00:00:00"/>
    <x v="484"/>
    <n v="2200"/>
    <n v="1"/>
    <x v="1"/>
    <n v="132"/>
    <n v="2"/>
    <n v="626"/>
    <s v="INTIMATE PARTNER - SIMPLE ASSAULT"/>
    <s v="1814 0444 2000 0429"/>
    <n v="24"/>
    <s v="F"/>
    <s v="B"/>
    <n v="503"/>
    <s v="HOTEL"/>
    <n v="400"/>
    <s v="STRONG-ARM (HANDS, FIST, FEET OR BODILY FORCE)"/>
    <s v="IC"/>
    <s v="Invest Cont"/>
    <n v="626"/>
    <m/>
    <m/>
    <m/>
    <s v="200 S  OLIVE                        ST"/>
    <m/>
    <n v="34.053199999999997"/>
    <n v="-118.24939999999999"/>
    <n v="0"/>
    <x v="12"/>
  </r>
  <r>
    <n v="210616641"/>
    <d v="2021-09-29T00:00:00"/>
    <x v="485"/>
    <n v="938"/>
    <n v="6"/>
    <x v="9"/>
    <n v="648"/>
    <n v="2"/>
    <n v="354"/>
    <s v="THEFT OF IDENTITY"/>
    <s v="0930 1822"/>
    <n v="23"/>
    <s v="F"/>
    <s v="C"/>
    <n v="501"/>
    <s v="SINGLE FAMILY DWELLING"/>
    <m/>
    <m/>
    <s v="IC"/>
    <s v="Invest Cont"/>
    <n v="354"/>
    <m/>
    <m/>
    <m/>
    <s v="1600 N  WILTON                       PL"/>
    <m/>
    <n v="34.100099999999998"/>
    <n v="-118.31359999999999"/>
    <n v="0"/>
    <x v="12"/>
  </r>
  <r>
    <n v="211822010"/>
    <d v="2021-12-25T00:00:00"/>
    <x v="486"/>
    <n v="130"/>
    <n v="18"/>
    <x v="17"/>
    <n v="1871"/>
    <n v="2"/>
    <n v="626"/>
    <s v="INTIMATE PARTNER - SIMPLE ASSAULT"/>
    <s v="2000 0913 1814 0447 0416 1300"/>
    <n v="29"/>
    <s v="M"/>
    <s v="H"/>
    <n v="501"/>
    <s v="SINGLE FAMILY DWELLING"/>
    <n v="400"/>
    <s v="STRONG-ARM (HANDS, FIST, FEET OR BODILY FORCE)"/>
    <s v="IC"/>
    <s v="Invest Cont"/>
    <n v="626"/>
    <m/>
    <m/>
    <m/>
    <s v="13800 S  VERMONT                      AV"/>
    <m/>
    <n v="33.907400000000003"/>
    <n v="-118.2914"/>
    <n v="0"/>
    <x v="12"/>
  </r>
  <r>
    <n v="211212494"/>
    <d v="2021-05-16T00:00:00"/>
    <x v="415"/>
    <n v="2155"/>
    <n v="12"/>
    <x v="8"/>
    <n v="1241"/>
    <n v="2"/>
    <n v="740"/>
    <s v="VANDALISM - FELONY ($400 &amp; OVER, ALL CHURCH VANDALISMS)"/>
    <n v="329"/>
    <n v="31"/>
    <s v="M"/>
    <s v="B"/>
    <n v="122"/>
    <s v="VEHICLE, PASSENGER/TRUCK"/>
    <m/>
    <m/>
    <s v="IC"/>
    <s v="Invest Cont"/>
    <n v="740"/>
    <m/>
    <m/>
    <m/>
    <s v="3500    HYDE PARK                    BL"/>
    <m/>
    <n v="33.980600000000003"/>
    <n v="-118.3352"/>
    <n v="0"/>
    <x v="12"/>
  </r>
  <r>
    <n v="211217043"/>
    <d v="2021-08-03T00:00:00"/>
    <x v="487"/>
    <n v="1925"/>
    <n v="12"/>
    <x v="8"/>
    <n v="1265"/>
    <n v="2"/>
    <n v="740"/>
    <s v="VANDALISM - FELONY ($400 &amp; OVER, ALL CHURCH VANDALISMS)"/>
    <s v="0329 1309 0913 0360"/>
    <n v="25"/>
    <s v="F"/>
    <s v="B"/>
    <n v="101"/>
    <s v="STREET"/>
    <n v="207"/>
    <s v="OTHER KNIFE"/>
    <s v="AA"/>
    <s v="Adult Arrest"/>
    <n v="740"/>
    <m/>
    <m/>
    <m/>
    <s v="1500 W  82ND                         ST"/>
    <m/>
    <n v="33.964599999999997"/>
    <n v="-118.30249999999999"/>
    <n v="1"/>
    <x v="12"/>
  </r>
  <r>
    <n v="210617553"/>
    <d v="2021-10-18T00:00:00"/>
    <x v="381"/>
    <n v="2200"/>
    <n v="6"/>
    <x v="9"/>
    <n v="647"/>
    <n v="1"/>
    <n v="510"/>
    <s v="VEHICLE - STOLEN"/>
    <m/>
    <n v="0"/>
    <m/>
    <m/>
    <n v="707"/>
    <s v="GARAGE/CARPORT"/>
    <m/>
    <m/>
    <s v="IC"/>
    <s v="Invest Cont"/>
    <n v="510"/>
    <m/>
    <m/>
    <m/>
    <s v="5800    HAROLD                       WY"/>
    <m/>
    <n v="34.099299999999999"/>
    <n v="-118.316"/>
    <n v="0"/>
    <x v="12"/>
  </r>
  <r>
    <n v="210105810"/>
    <d v="2021-02-09T00:00:00"/>
    <x v="488"/>
    <n v="2100"/>
    <n v="1"/>
    <x v="1"/>
    <n v="162"/>
    <n v="2"/>
    <n v="624"/>
    <s v="BATTERY - SIMPLE ASSAULT"/>
    <s v="0416 0344 1822 1414"/>
    <n v="59"/>
    <s v="M"/>
    <s v="O"/>
    <n v="108"/>
    <s v="PARKING LOT"/>
    <n v="400"/>
    <s v="STRONG-ARM (HANDS, FIST, FEET OR BODILY FORCE)"/>
    <s v="IC"/>
    <s v="Invest Cont"/>
    <n v="624"/>
    <m/>
    <m/>
    <m/>
    <s v="800 S  GRAND                        AV"/>
    <m/>
    <n v="34.044699999999999"/>
    <n v="-118.259"/>
    <n v="0"/>
    <x v="12"/>
  </r>
  <r>
    <n v="210716120"/>
    <d v="2021-11-29T00:00:00"/>
    <x v="489"/>
    <n v="900"/>
    <n v="7"/>
    <x v="0"/>
    <n v="702"/>
    <n v="2"/>
    <n v="354"/>
    <s v="THEFT OF IDENTITY"/>
    <n v="930"/>
    <n v="35"/>
    <s v="F"/>
    <s v="W"/>
    <n v="501"/>
    <s v="SINGLE FAMILY DWELLING"/>
    <m/>
    <m/>
    <s v="IC"/>
    <s v="Invest Cont"/>
    <n v="354"/>
    <m/>
    <m/>
    <m/>
    <s v="500 N  GARDNER                      ST"/>
    <m/>
    <n v="34.080199999999998"/>
    <n v="-118.3532"/>
    <n v="0"/>
    <x v="12"/>
  </r>
  <r>
    <n v="210106599"/>
    <d v="2021-02-24T00:00:00"/>
    <x v="379"/>
    <n v="50"/>
    <n v="1"/>
    <x v="1"/>
    <n v="163"/>
    <n v="1"/>
    <n v="220"/>
    <s v="ATTEMPTED ROBBERY"/>
    <s v="2004 0910 1822 0344 1501"/>
    <n v="0"/>
    <s v="M"/>
    <s v="B"/>
    <n v="801"/>
    <s v="MTA BUS"/>
    <n v="400"/>
    <s v="STRONG-ARM (HANDS, FIST, FEET OR BODILY FORCE)"/>
    <s v="AA"/>
    <s v="Adult Arrest"/>
    <n v="220"/>
    <m/>
    <m/>
    <m/>
    <s v="8TH                          ST"/>
    <s v="SPRING                       ST"/>
    <n v="34.043100000000003"/>
    <n v="-118.2538"/>
    <n v="1"/>
    <x v="12"/>
  </r>
  <r>
    <n v="211413150"/>
    <d v="2021-06-10T00:00:00"/>
    <x v="490"/>
    <n v="1630"/>
    <n v="14"/>
    <x v="14"/>
    <n v="1407"/>
    <n v="2"/>
    <n v="626"/>
    <s v="INTIMATE PARTNER - SIMPLE ASSAULT"/>
    <s v="0913 0400 1813 2000"/>
    <n v="42"/>
    <s v="F"/>
    <s v="H"/>
    <n v="108"/>
    <s v="PARKING LOT"/>
    <n v="400"/>
    <s v="STRONG-ARM (HANDS, FIST, FEET OR BODILY FORCE)"/>
    <s v="AO"/>
    <s v="Adult Other"/>
    <n v="626"/>
    <m/>
    <m/>
    <m/>
    <s v="3800    HUGHES                       AV"/>
    <m/>
    <n v="34.025199999999998"/>
    <n v="-118.4041"/>
    <n v="0"/>
    <x v="12"/>
  </r>
  <r>
    <n v="211305196"/>
    <d v="2021-01-26T00:00:00"/>
    <x v="456"/>
    <n v="135"/>
    <n v="13"/>
    <x v="6"/>
    <n v="1333"/>
    <n v="1"/>
    <n v="330"/>
    <s v="BURGLARY FROM VEHICLE"/>
    <n v="344"/>
    <n v="26"/>
    <s v="M"/>
    <s v="H"/>
    <n v="122"/>
    <s v="VEHICLE, PASSENGER/TRUCK"/>
    <m/>
    <m/>
    <s v="IC"/>
    <s v="Invest Cont"/>
    <n v="330"/>
    <m/>
    <m/>
    <m/>
    <s v="600 E  30TH                         ST"/>
    <m/>
    <n v="34.0184"/>
    <n v="-118.2633"/>
    <n v="0"/>
    <x v="12"/>
  </r>
  <r>
    <n v="211311970"/>
    <d v="2021-06-30T00:00:00"/>
    <x v="491"/>
    <n v="1130"/>
    <n v="13"/>
    <x v="6"/>
    <n v="1317"/>
    <n v="1"/>
    <n v="510"/>
    <s v="VEHICLE - STOLEN"/>
    <m/>
    <n v="0"/>
    <m/>
    <m/>
    <n v="108"/>
    <s v="PARKING LOT"/>
    <m/>
    <m/>
    <s v="IC"/>
    <s v="Invest Cont"/>
    <n v="510"/>
    <m/>
    <m/>
    <m/>
    <s v="1400 S  ALAMEDA                      ST"/>
    <m/>
    <n v="34.024500000000003"/>
    <n v="-118.244"/>
    <n v="0"/>
    <x v="12"/>
  </r>
  <r>
    <n v="210606714"/>
    <d v="2021-03-06T00:00:00"/>
    <x v="409"/>
    <n v="2325"/>
    <n v="6"/>
    <x v="9"/>
    <n v="636"/>
    <n v="1"/>
    <n v="230"/>
    <s v="ASSAULT WITH DEADLY WEAPON, AGGRAVATED ASSAULT"/>
    <s v="0431 0400 1822"/>
    <n v="37"/>
    <s v="F"/>
    <s v="H"/>
    <n v="102"/>
    <s v="SIDEWALK"/>
    <n v="400"/>
    <s v="STRONG-ARM (HANDS, FIST, FEET OR BODILY FORCE)"/>
    <s v="IC"/>
    <s v="Invest Cont"/>
    <n v="230"/>
    <m/>
    <m/>
    <m/>
    <s v="6500    HOLLYWOOD                    BL"/>
    <m/>
    <n v="34.103400000000001"/>
    <n v="-118.3325"/>
    <n v="0"/>
    <x v="12"/>
  </r>
  <r>
    <n v="210908341"/>
    <d v="2021-04-19T00:00:00"/>
    <x v="475"/>
    <n v="1100"/>
    <n v="9"/>
    <x v="3"/>
    <n v="941"/>
    <n v="1"/>
    <n v="510"/>
    <s v="VEHICLE - STOLEN"/>
    <m/>
    <n v="0"/>
    <m/>
    <m/>
    <n v="101"/>
    <s v="STREET"/>
    <m/>
    <m/>
    <s v="IC"/>
    <s v="Invest Cont"/>
    <n v="510"/>
    <m/>
    <m/>
    <m/>
    <s v="BURBANK                      BL"/>
    <s v="N  SEPULVEDA                    BL"/>
    <n v="34.1721"/>
    <n v="-118.4652"/>
    <n v="0"/>
    <x v="12"/>
  </r>
  <r>
    <n v="211814522"/>
    <d v="2021-08-01T00:00:00"/>
    <x v="492"/>
    <n v="2130"/>
    <n v="18"/>
    <x v="17"/>
    <n v="1824"/>
    <n v="1"/>
    <n v="420"/>
    <s v="THEFT FROM MOTOR VEHICLE - PETTY ($950 &amp; UNDER)"/>
    <m/>
    <n v="0"/>
    <m/>
    <m/>
    <n v="101"/>
    <s v="STREET"/>
    <m/>
    <m/>
    <s v="IC"/>
    <s v="Invest Cont"/>
    <n v="420"/>
    <m/>
    <m/>
    <m/>
    <s v="9400    WADSWORTH                    AV"/>
    <m/>
    <n v="33.950699999999998"/>
    <n v="-118.2586"/>
    <n v="0"/>
    <x v="12"/>
  </r>
  <r>
    <n v="210913216"/>
    <d v="2021-08-23T00:00:00"/>
    <x v="370"/>
    <n v="2000"/>
    <n v="9"/>
    <x v="3"/>
    <n v="926"/>
    <n v="1"/>
    <n v="331"/>
    <s v="THEFT FROM MOTOR VEHICLE - GRAND ($950.01 AND OVER)"/>
    <s v="0344 1602 0385"/>
    <n v="62"/>
    <s v="M"/>
    <s v="W"/>
    <n v="101"/>
    <s v="STREET"/>
    <m/>
    <m/>
    <s v="IC"/>
    <s v="Invest Cont"/>
    <n v="331"/>
    <m/>
    <m/>
    <m/>
    <s v="ARCHWOOD"/>
    <s v="KATHERINE"/>
    <n v="0"/>
    <n v="0"/>
    <n v="0"/>
    <x v="12"/>
  </r>
  <r>
    <n v="211114748"/>
    <d v="2021-10-29T00:00:00"/>
    <x v="493"/>
    <n v="1700"/>
    <n v="11"/>
    <x v="7"/>
    <n v="1141"/>
    <n v="1"/>
    <n v="440"/>
    <s v="THEFT PLAIN - PETTY ($950 &amp; UNDER)"/>
    <n v="344"/>
    <n v="46"/>
    <s v="M"/>
    <s v="W"/>
    <n v="146"/>
    <s v="PATIO*"/>
    <m/>
    <m/>
    <s v="IC"/>
    <s v="Invest Cont"/>
    <n v="440"/>
    <m/>
    <m/>
    <m/>
    <s v="1700 N  ALEXANDRIA                   AV"/>
    <m/>
    <n v="34.101799999999997"/>
    <n v="-118.2984"/>
    <n v="0"/>
    <x v="12"/>
  </r>
  <r>
    <n v="210706290"/>
    <d v="2021-03-03T00:00:00"/>
    <x v="494"/>
    <n v="1730"/>
    <n v="7"/>
    <x v="0"/>
    <n v="763"/>
    <n v="2"/>
    <n v="626"/>
    <s v="INTIMATE PARTNER - SIMPLE ASSAULT"/>
    <s v="2000 1814 0444"/>
    <n v="45"/>
    <s v="F"/>
    <s v="B"/>
    <n v="501"/>
    <s v="SINGLE FAMILY DWELLING"/>
    <n v="400"/>
    <s v="STRONG-ARM (HANDS, FIST, FEET OR BODILY FORCE)"/>
    <s v="IC"/>
    <s v="Invest Cont"/>
    <n v="626"/>
    <m/>
    <m/>
    <m/>
    <s v="15100    CURSON"/>
    <m/>
    <n v="34.047199999999997"/>
    <n v="-118.36069999999999"/>
    <n v="0"/>
    <x v="12"/>
  </r>
  <r>
    <n v="210613881"/>
    <d v="2021-08-05T00:00:00"/>
    <x v="487"/>
    <n v="1310"/>
    <n v="6"/>
    <x v="9"/>
    <n v="638"/>
    <n v="1"/>
    <n v="341"/>
    <s v="THEFT-GRAND ($950.01 &amp; OVER)EXCPT,GUNS,FOWL,LIVESTK,PROD"/>
    <s v="0344 1822 1501 2032"/>
    <n v="36"/>
    <s v="M"/>
    <s v="W"/>
    <n v="217"/>
    <s v="AUTO REPAIR SHOP"/>
    <m/>
    <m/>
    <s v="IC"/>
    <s v="Invest Cont"/>
    <n v="341"/>
    <m/>
    <m/>
    <m/>
    <s v="FRANKLIN                     AV"/>
    <s v="GARFIELD                     PL"/>
    <n v="34.105400000000003"/>
    <n v="-118.3107"/>
    <n v="0"/>
    <x v="12"/>
  </r>
  <r>
    <n v="210705233"/>
    <d v="2021-02-02T00:00:00"/>
    <x v="495"/>
    <n v="2130"/>
    <n v="7"/>
    <x v="0"/>
    <n v="774"/>
    <n v="2"/>
    <n v="740"/>
    <s v="VANDALISM - FELONY ($400 &amp; OVER, ALL CHURCH VANDALISMS)"/>
    <s v="1822 0329"/>
    <n v="31"/>
    <s v="F"/>
    <s v="H"/>
    <n v="222"/>
    <s v="LAUNDROMAT"/>
    <m/>
    <m/>
    <s v="IC"/>
    <s v="Invest Cont"/>
    <n v="740"/>
    <m/>
    <m/>
    <m/>
    <s v="1800 S  REDONDO                      BL"/>
    <m/>
    <n v="34.043199999999999"/>
    <n v="-118.35169999999999"/>
    <n v="0"/>
    <x v="12"/>
  </r>
  <r>
    <n v="211209310"/>
    <d v="2021-03-27T00:00:00"/>
    <x v="496"/>
    <n v="1700"/>
    <n v="12"/>
    <x v="8"/>
    <n v="1258"/>
    <n v="2"/>
    <n v="900"/>
    <s v="VIOLATION OF COURT ORDER"/>
    <s v="2038 0913"/>
    <n v="55"/>
    <s v="M"/>
    <s v="B"/>
    <n v="726"/>
    <s v="POLICE FACILITY"/>
    <m/>
    <m/>
    <s v="AO"/>
    <s v="Adult Other"/>
    <n v="900"/>
    <m/>
    <m/>
    <m/>
    <s v="7600 S  BROADWAY"/>
    <m/>
    <n v="33.970300000000002"/>
    <n v="-118.2783"/>
    <n v="0"/>
    <x v="12"/>
  </r>
  <r>
    <n v="210118514"/>
    <d v="2021-10-12T00:00:00"/>
    <x v="497"/>
    <n v="310"/>
    <n v="1"/>
    <x v="1"/>
    <n v="192"/>
    <n v="2"/>
    <n v="624"/>
    <s v="BATTERY - SIMPLE ASSAULT"/>
    <s v="0416 0917 1822"/>
    <n v="48"/>
    <s v="F"/>
    <s v="H"/>
    <n v="701"/>
    <s v="HOSPITAL"/>
    <n v="400"/>
    <s v="STRONG-ARM (HANDS, FIST, FEET OR BODILY FORCE)"/>
    <s v="AO"/>
    <s v="Adult Other"/>
    <n v="624"/>
    <m/>
    <m/>
    <m/>
    <s v="1300 S  HOPE                         ST"/>
    <m/>
    <n v="34.039000000000001"/>
    <n v="-118.26600000000001"/>
    <n v="0"/>
    <x v="12"/>
  </r>
  <r>
    <n v="210806854"/>
    <d v="2021-03-11T00:00:00"/>
    <x v="498"/>
    <n v="1150"/>
    <n v="8"/>
    <x v="12"/>
    <n v="842"/>
    <n v="2"/>
    <n v="354"/>
    <s v="THEFT OF IDENTITY"/>
    <s v="0100 0917"/>
    <n v="38"/>
    <s v="F"/>
    <s v="W"/>
    <n v="502"/>
    <s v="MULTI-UNIT DWELLING (APARTMENT, DUPLEX, ETC)"/>
    <m/>
    <m/>
    <s v="IC"/>
    <s v="Invest Cont"/>
    <n v="354"/>
    <m/>
    <m/>
    <m/>
    <s v="11700    WILSHIRE                     BL"/>
    <m/>
    <n v="34.049100000000003"/>
    <n v="-118.4614"/>
    <n v="0"/>
    <x v="12"/>
  </r>
  <r>
    <n v="210616512"/>
    <d v="2021-09-25T00:00:00"/>
    <x v="499"/>
    <n v="1530"/>
    <n v="6"/>
    <x v="9"/>
    <n v="645"/>
    <n v="2"/>
    <n v="740"/>
    <s v="VANDALISM - FELONY ($400 &amp; OVER, ALL CHURCH VANDALISMS)"/>
    <s v="1300 0329 1309"/>
    <n v="49"/>
    <s v="M"/>
    <s v="W"/>
    <n v="101"/>
    <s v="STREET"/>
    <m/>
    <m/>
    <s v="IC"/>
    <s v="Invest Cont"/>
    <n v="740"/>
    <m/>
    <m/>
    <m/>
    <s v="6900 W  SUNSET                       BL"/>
    <m/>
    <n v="34.097999999999999"/>
    <n v="-118.3408"/>
    <n v="0"/>
    <x v="12"/>
  </r>
  <r>
    <n v="210206832"/>
    <d v="2021-03-12T00:00:00"/>
    <x v="500"/>
    <n v="1901"/>
    <n v="2"/>
    <x v="5"/>
    <n v="216"/>
    <n v="1"/>
    <n v="310"/>
    <s v="BURGLARY"/>
    <s v="1601 1822 0344 0358"/>
    <n v="49"/>
    <s v="M"/>
    <s v="W"/>
    <n v="501"/>
    <s v="SINGLE FAMILY DWELLING"/>
    <m/>
    <m/>
    <s v="IC"/>
    <s v="Invest Cont"/>
    <n v="310"/>
    <m/>
    <m/>
    <m/>
    <s v="2100    KENT                         ST"/>
    <m/>
    <n v="34.074399999999997"/>
    <n v="-118.2654"/>
    <n v="0"/>
    <x v="12"/>
  </r>
  <r>
    <n v="210410020"/>
    <d v="2021-06-24T00:00:00"/>
    <x v="408"/>
    <n v="1130"/>
    <n v="4"/>
    <x v="4"/>
    <n v="497"/>
    <n v="2"/>
    <n v="624"/>
    <s v="BATTERY - SIMPLE ASSAULT"/>
    <s v="0400 0416 0913 1202"/>
    <n v="60"/>
    <s v="M"/>
    <s v="H"/>
    <n v="502"/>
    <s v="MULTI-UNIT DWELLING (APARTMENT, DUPLEX, ETC)"/>
    <n v="400"/>
    <s v="STRONG-ARM (HANDS, FIST, FEET OR BODILY FORCE)"/>
    <s v="IC"/>
    <s v="Invest Cont"/>
    <n v="624"/>
    <m/>
    <m/>
    <m/>
    <s v="3300 E  OLYMPIC                      BL"/>
    <m/>
    <n v="34.019100000000002"/>
    <n v="-118.20829999999999"/>
    <n v="0"/>
    <x v="12"/>
  </r>
  <r>
    <n v="211715311"/>
    <d v="2021-11-20T00:00:00"/>
    <x v="501"/>
    <n v="2300"/>
    <n v="17"/>
    <x v="13"/>
    <n v="1794"/>
    <n v="1"/>
    <n v="310"/>
    <s v="BURGLARY"/>
    <s v="0202 0930 0344 1607"/>
    <n v="0"/>
    <s v="X"/>
    <s v="X"/>
    <n v="210"/>
    <s v="RESTAURANT/FAST FOOD"/>
    <m/>
    <m/>
    <s v="AA"/>
    <s v="Adult Arrest"/>
    <n v="310"/>
    <m/>
    <m/>
    <m/>
    <s v="8300    RESEDA                       BL"/>
    <m/>
    <n v="34.220799999999997"/>
    <n v="-118.5361"/>
    <n v="1"/>
    <x v="12"/>
  </r>
  <r>
    <n v="211207701"/>
    <d v="2021-02-19T00:00:00"/>
    <x v="502"/>
    <n v="1625"/>
    <n v="12"/>
    <x v="8"/>
    <n v="1211"/>
    <n v="1"/>
    <n v="330"/>
    <s v="BURGLARY FROM VEHICLE"/>
    <s v="0344 1822"/>
    <n v="24"/>
    <s v="M"/>
    <s v="H"/>
    <n v="301"/>
    <s v="GAS STATION"/>
    <m/>
    <m/>
    <s v="IC"/>
    <s v="Invest Cont"/>
    <n v="330"/>
    <m/>
    <m/>
    <m/>
    <s v="W  SLAUSON                      AV"/>
    <s v="CRENSHAW                     BL"/>
    <n v="33.988999999999997"/>
    <n v="-118.3308"/>
    <n v="0"/>
    <x v="12"/>
  </r>
  <r>
    <n v="211218645"/>
    <d v="2021-08-29T00:00:00"/>
    <x v="503"/>
    <n v="1900"/>
    <n v="12"/>
    <x v="8"/>
    <n v="1241"/>
    <n v="1"/>
    <n v="236"/>
    <s v="INTIMATE PARTNER - AGGRAVATED ASSAULT"/>
    <s v="2000 0913 0416 0417 1814"/>
    <n v="45"/>
    <s v="F"/>
    <s v="H"/>
    <n v="101"/>
    <s v="STREET"/>
    <n v="308"/>
    <s v="STICK"/>
    <s v="IC"/>
    <s v="Invest Cont"/>
    <n v="236"/>
    <m/>
    <m/>
    <m/>
    <s v="WEST                         BL"/>
    <s v="HYDE                         PK"/>
    <n v="33.982100000000003"/>
    <n v="-118.3318"/>
    <n v="0"/>
    <x v="12"/>
  </r>
  <r>
    <n v="241604315"/>
    <d v="2024-01-10T00:00:00"/>
    <x v="479"/>
    <n v="1"/>
    <n v="16"/>
    <x v="20"/>
    <n v="1664"/>
    <n v="1"/>
    <n v="310"/>
    <s v="BURGLARY"/>
    <s v="1607 0344"/>
    <n v="34"/>
    <s v="M"/>
    <s v="W"/>
    <n v="221"/>
    <s v="PUBLIC STORAGE"/>
    <m/>
    <m/>
    <s v="IC"/>
    <s v="Invest Cont"/>
    <n v="310"/>
    <m/>
    <m/>
    <m/>
    <s v="11800    SHELDON                      ST"/>
    <m/>
    <n v="34.241799999999998"/>
    <n v="-118.39019999999999"/>
    <n v="0"/>
    <x v="12"/>
  </r>
  <r>
    <n v="210317653"/>
    <d v="2021-10-20T00:00:00"/>
    <x v="423"/>
    <n v="1600"/>
    <n v="3"/>
    <x v="2"/>
    <n v="398"/>
    <n v="1"/>
    <n v="520"/>
    <s v="VEHICLE - ATTEMPT STOLEN"/>
    <s v="1822 0329 1300"/>
    <n v="51"/>
    <s v="M"/>
    <s v="O"/>
    <n v="101"/>
    <s v="STREET"/>
    <m/>
    <m/>
    <s v="IC"/>
    <s v="Invest Cont"/>
    <n v="520"/>
    <m/>
    <m/>
    <m/>
    <s v="500 W  41ST                         ST"/>
    <m/>
    <n v="34.009599999999999"/>
    <n v="-118.2872"/>
    <n v="0"/>
    <x v="12"/>
  </r>
  <r>
    <n v="210411179"/>
    <d v="2021-07-28T00:00:00"/>
    <x v="504"/>
    <n v="2000"/>
    <n v="4"/>
    <x v="4"/>
    <n v="402"/>
    <n v="1"/>
    <n v="121"/>
    <s v="RAPE, FORCIBLE"/>
    <s v="1310 0432 1259 1251 0507 0510 0530 0536"/>
    <n v="16"/>
    <s v="F"/>
    <s v="H"/>
    <n v="122"/>
    <s v="VEHICLE, PASSENGER/TRUCK"/>
    <n v="400"/>
    <s v="STRONG-ARM (HANDS, FIST, FEET OR BODILY FORCE)"/>
    <s v="IC"/>
    <s v="Invest Cont"/>
    <n v="121"/>
    <n v="812"/>
    <m/>
    <m/>
    <s v="BERENICE                     AV"/>
    <s v="LATONA                       AV"/>
    <n v="34.092300000000002"/>
    <n v="-118.1978"/>
    <n v="0"/>
    <x v="12"/>
  </r>
  <r>
    <n v="210215855"/>
    <d v="2021-10-08T00:00:00"/>
    <x v="505"/>
    <n v="2230"/>
    <n v="2"/>
    <x v="5"/>
    <n v="261"/>
    <n v="1"/>
    <n v="330"/>
    <s v="BURGLARY FROM VEHICLE"/>
    <s v="0344 0329 1307 1609"/>
    <n v="33"/>
    <s v="M"/>
    <s v="B"/>
    <n v="101"/>
    <s v="STREET"/>
    <m/>
    <m/>
    <s v="IC"/>
    <s v="Invest Cont"/>
    <n v="330"/>
    <m/>
    <m/>
    <m/>
    <s v="8TH"/>
    <s v="CARONDELET"/>
    <n v="34.056800000000003"/>
    <n v="-118.2821"/>
    <n v="0"/>
    <x v="12"/>
  </r>
  <r>
    <n v="211217539"/>
    <d v="2021-08-12T00:00:00"/>
    <x v="506"/>
    <n v="1800"/>
    <n v="12"/>
    <x v="8"/>
    <n v="1259"/>
    <n v="1"/>
    <n v="310"/>
    <s v="BURGLARY"/>
    <s v="1601 0329 0344 1822"/>
    <n v="0"/>
    <s v="X"/>
    <s v="X"/>
    <n v="401"/>
    <s v="MINI-MART"/>
    <m/>
    <m/>
    <s v="IC"/>
    <s v="Invest Cont"/>
    <n v="310"/>
    <m/>
    <m/>
    <m/>
    <s v="700 E  FLORENCE                     AV"/>
    <m/>
    <n v="33.974699999999999"/>
    <n v="-118.26300000000001"/>
    <n v="0"/>
    <x v="12"/>
  </r>
  <r>
    <n v="211110500"/>
    <d v="2021-07-07T00:00:00"/>
    <x v="507"/>
    <n v="2030"/>
    <n v="11"/>
    <x v="7"/>
    <n v="1177"/>
    <n v="1"/>
    <n v="230"/>
    <s v="ASSAULT WITH DEADLY WEAPON, AGGRAVATED ASSAULT"/>
    <s v="0400 0416 1822 0445 1218"/>
    <n v="38"/>
    <s v="M"/>
    <s v="H"/>
    <n v="101"/>
    <s v="STREET"/>
    <n v="500"/>
    <s v="UNKNOWN WEAPON/OTHER WEAPON"/>
    <s v="AA"/>
    <s v="Adult Arrest"/>
    <n v="230"/>
    <m/>
    <m/>
    <m/>
    <s v="IDELL                        ST"/>
    <s v="W  AVENUE 27"/>
    <n v="34.086599999999997"/>
    <n v="-118.22410000000001"/>
    <n v="1"/>
    <x v="12"/>
  </r>
  <r>
    <n v="210218059"/>
    <d v="2021-11-27T00:00:00"/>
    <x v="489"/>
    <n v="2000"/>
    <n v="2"/>
    <x v="5"/>
    <n v="245"/>
    <n v="1"/>
    <n v="440"/>
    <s v="THEFT PLAIN - PETTY ($950 &amp; UNDER)"/>
    <s v="2000 0913 1823 0344"/>
    <n v="47"/>
    <s v="M"/>
    <s v="H"/>
    <n v="503"/>
    <s v="HOTEL"/>
    <n v="511"/>
    <s v="VERBAL THREAT"/>
    <s v="AO"/>
    <s v="Adult Other"/>
    <n v="440"/>
    <m/>
    <m/>
    <m/>
    <s v="300 S  ALVARADO                     ST"/>
    <m/>
    <n v="34.061"/>
    <n v="-118.2775"/>
    <n v="0"/>
    <x v="12"/>
  </r>
  <r>
    <n v="210616437"/>
    <d v="2021-09-25T00:00:00"/>
    <x v="508"/>
    <n v="1545"/>
    <n v="6"/>
    <x v="9"/>
    <n v="645"/>
    <n v="1"/>
    <n v="442"/>
    <s v="SHOPLIFTING - PETTY THEFT ($950 &amp; UNDER)"/>
    <s v="0344 0325 1822 1501"/>
    <n v="0"/>
    <s v="X"/>
    <s v="X"/>
    <n v="203"/>
    <s v="OTHER BUSINESS"/>
    <m/>
    <m/>
    <s v="IC"/>
    <s v="Invest Cont"/>
    <n v="442"/>
    <m/>
    <m/>
    <m/>
    <s v="6800    HOLLYWOOD                    BL"/>
    <m/>
    <n v="34.101599999999998"/>
    <n v="-118.3391"/>
    <n v="0"/>
    <x v="12"/>
  </r>
  <r>
    <n v="211419498"/>
    <d v="2021-10-05T00:00:00"/>
    <x v="509"/>
    <n v="930"/>
    <n v="14"/>
    <x v="14"/>
    <n v="1443"/>
    <n v="1"/>
    <n v="440"/>
    <s v="THEFT PLAIN - PETTY ($950 &amp; UNDER)"/>
    <s v="0344 0394"/>
    <n v="32"/>
    <s v="M"/>
    <s v="W"/>
    <n v="501"/>
    <s v="SINGLE FAMILY DWELLING"/>
    <m/>
    <m/>
    <s v="IC"/>
    <s v="Invest Cont"/>
    <n v="440"/>
    <m/>
    <m/>
    <m/>
    <s v="2300    ZENO                         PL"/>
    <m/>
    <n v="33.988999999999997"/>
    <n v="-118.4584"/>
    <n v="0"/>
    <x v="12"/>
  </r>
  <r>
    <n v="210412039"/>
    <d v="2021-08-21T00:00:00"/>
    <x v="510"/>
    <n v="1620"/>
    <n v="4"/>
    <x v="4"/>
    <n v="464"/>
    <n v="2"/>
    <n v="624"/>
    <s v="BATTERY - SIMPLE ASSAULT"/>
    <s v="0913 0400 0416"/>
    <n v="0"/>
    <s v="M"/>
    <s v="W"/>
    <n v="101"/>
    <s v="STREET"/>
    <n v="400"/>
    <s v="STRONG-ARM (HANDS, FIST, FEET OR BODILY FORCE)"/>
    <s v="AA"/>
    <s v="Adult Arrest"/>
    <n v="624"/>
    <m/>
    <m/>
    <m/>
    <s v="1ST                          ST"/>
    <s v="BREED                        ST"/>
    <n v="34.0443"/>
    <n v="-118.211"/>
    <n v="1"/>
    <x v="12"/>
  </r>
  <r>
    <n v="211214514"/>
    <d v="2021-06-24T00:00:00"/>
    <x v="408"/>
    <n v="300"/>
    <n v="12"/>
    <x v="8"/>
    <n v="1239"/>
    <n v="1"/>
    <n v="121"/>
    <s v="RAPE, FORCIBLE"/>
    <s v="0908 1215 0513 1309 1822 0302 0355 0507"/>
    <n v="22"/>
    <s v="F"/>
    <s v="H"/>
    <n v="101"/>
    <s v="STREET"/>
    <n v="102"/>
    <s v="HAND GUN"/>
    <s v="IC"/>
    <s v="Invest Cont"/>
    <n v="121"/>
    <m/>
    <m/>
    <m/>
    <s v="61ST                         ST"/>
    <s v="FIGUEROA"/>
    <n v="33.984200000000001"/>
    <n v="-118.28270000000001"/>
    <n v="0"/>
    <x v="12"/>
  </r>
  <r>
    <n v="210112161"/>
    <d v="2021-06-20T00:00:00"/>
    <x v="375"/>
    <n v="2100"/>
    <n v="1"/>
    <x v="1"/>
    <n v="156"/>
    <n v="1"/>
    <n v="230"/>
    <s v="ASSAULT WITH DEADLY WEAPON, AGGRAVATED ASSAULT"/>
    <s v="0411 1822 0400 1218"/>
    <n v="38"/>
    <s v="M"/>
    <s v="W"/>
    <n v="101"/>
    <s v="STREET"/>
    <n v="207"/>
    <s v="OTHER KNIFE"/>
    <s v="IC"/>
    <s v="Invest Cont"/>
    <n v="230"/>
    <m/>
    <m/>
    <m/>
    <s v="6TH"/>
    <s v="SAN PEDRO"/>
    <n v="34.042900000000003"/>
    <n v="-118.2462"/>
    <n v="0"/>
    <x v="12"/>
  </r>
  <r>
    <n v="210505348"/>
    <d v="2021-02-02T00:00:00"/>
    <x v="392"/>
    <n v="930"/>
    <n v="5"/>
    <x v="10"/>
    <n v="526"/>
    <n v="2"/>
    <n v="756"/>
    <s v="WEAPONS POSSESSION/BOMBING"/>
    <s v="1402 2180 1822"/>
    <n v="0"/>
    <s v="X"/>
    <s v="X"/>
    <n v="102"/>
    <s v="SIDEWALK"/>
    <n v="505"/>
    <s v="EXPLOXIVE DEVICE"/>
    <s v="AA"/>
    <s v="Adult Arrest"/>
    <n v="756"/>
    <n v="998"/>
    <m/>
    <m/>
    <s v="MARINE"/>
    <s v="ANAHEIM"/>
    <n v="33.779899999999998"/>
    <n v="-118.26390000000001"/>
    <n v="1"/>
    <x v="12"/>
  </r>
  <r>
    <n v="210915038"/>
    <d v="2021-10-07T00:00:00"/>
    <x v="505"/>
    <n v="937"/>
    <n v="9"/>
    <x v="3"/>
    <n v="932"/>
    <n v="2"/>
    <n v="956"/>
    <s v="LETTERS, LEWD  -  TELEPHONE CALLS, LEWD"/>
    <n v="1906"/>
    <n v="49"/>
    <s v="F"/>
    <s v="H"/>
    <n v="704"/>
    <s v="ELEMENTARY SCHOOL"/>
    <m/>
    <m/>
    <s v="IC"/>
    <s v="Invest Cont"/>
    <n v="956"/>
    <m/>
    <m/>
    <m/>
    <s v="15000    DELANO                       ST"/>
    <m/>
    <n v="34.182600000000001"/>
    <n v="-118.4618"/>
    <n v="0"/>
    <x v="12"/>
  </r>
  <r>
    <n v="211405635"/>
    <d v="2021-01-28T00:00:00"/>
    <x v="511"/>
    <n v="120"/>
    <n v="14"/>
    <x v="14"/>
    <n v="1496"/>
    <n v="1"/>
    <n v="421"/>
    <s v="THEFT FROM MOTOR VEHICLE - ATTEMPT"/>
    <n v="329"/>
    <n v="46"/>
    <s v="M"/>
    <s v="W"/>
    <n v="122"/>
    <s v="VEHICLE, PASSENGER/TRUCK"/>
    <m/>
    <m/>
    <s v="IC"/>
    <s v="Invest Cont"/>
    <n v="421"/>
    <m/>
    <m/>
    <m/>
    <s v="6000 W  CENTURY                      BL"/>
    <m/>
    <n v="33.945599999999999"/>
    <n v="-118.39319999999999"/>
    <n v="0"/>
    <x v="12"/>
  </r>
  <r>
    <n v="210917935"/>
    <d v="2021-12-22T00:00:00"/>
    <x v="512"/>
    <n v="5"/>
    <n v="9"/>
    <x v="3"/>
    <n v="963"/>
    <n v="2"/>
    <n v="662"/>
    <s v="BUNCO, GRAND THEFT"/>
    <n v="800"/>
    <n v="85"/>
    <s v="F"/>
    <s v="W"/>
    <n v="501"/>
    <s v="SINGLE FAMILY DWELLING"/>
    <m/>
    <m/>
    <s v="IC"/>
    <s v="Invest Cont"/>
    <n v="662"/>
    <m/>
    <m/>
    <m/>
    <s v="14900    HARTSOOK                     ST"/>
    <m/>
    <n v="34.163899999999998"/>
    <n v="-118.4586"/>
    <n v="0"/>
    <x v="12"/>
  </r>
  <r>
    <n v="210508973"/>
    <d v="2021-05-05T00:00:00"/>
    <x v="416"/>
    <n v="300"/>
    <n v="5"/>
    <x v="10"/>
    <n v="532"/>
    <n v="2"/>
    <n v="740"/>
    <s v="VANDALISM - FELONY ($400 &amp; OVER, ALL CHURCH VANDALISMS)"/>
    <s v="0345 0329 0311 0906"/>
    <n v="55"/>
    <s v="M"/>
    <s v="O"/>
    <n v="501"/>
    <s v="SINGLE FAMILY DWELLING"/>
    <m/>
    <m/>
    <s v="IC"/>
    <s v="Invest Cont"/>
    <n v="740"/>
    <m/>
    <m/>
    <m/>
    <s v="1100    BAY VIEW                     AV"/>
    <m/>
    <n v="33.784599999999998"/>
    <n v="-118.27030000000001"/>
    <n v="0"/>
    <x v="12"/>
  </r>
  <r>
    <n v="210619939"/>
    <d v="2021-12-05T00:00:00"/>
    <x v="513"/>
    <n v="1213"/>
    <n v="6"/>
    <x v="9"/>
    <n v="638"/>
    <n v="1"/>
    <n v="442"/>
    <s v="SHOPLIFTING - PETTY THEFT ($950 &amp; UNDER)"/>
    <s v="1822 0325 2004"/>
    <n v="0"/>
    <s v="X"/>
    <s v="X"/>
    <n v="203"/>
    <s v="OTHER BUSINESS"/>
    <m/>
    <m/>
    <s v="IC"/>
    <s v="Invest Cont"/>
    <n v="442"/>
    <m/>
    <m/>
    <m/>
    <s v="5500    HOLLYWOOD                    BL"/>
    <m/>
    <n v="34.1038"/>
    <n v="-118.3151"/>
    <n v="0"/>
    <x v="12"/>
  </r>
  <r>
    <n v="210114393"/>
    <d v="2021-07-31T00:00:00"/>
    <x v="514"/>
    <n v="1300"/>
    <n v="1"/>
    <x v="1"/>
    <n v="182"/>
    <n v="1"/>
    <n v="510"/>
    <s v="VEHICLE - STOLEN"/>
    <m/>
    <n v="0"/>
    <m/>
    <m/>
    <n v="108"/>
    <s v="PARKING LOT"/>
    <m/>
    <m/>
    <s v="IC"/>
    <s v="Invest Cont"/>
    <n v="510"/>
    <m/>
    <m/>
    <m/>
    <s v="1100 S  GRAND                        AV"/>
    <m/>
    <n v="34.040500000000002"/>
    <n v="-118.26300000000001"/>
    <n v="0"/>
    <x v="12"/>
  </r>
  <r>
    <n v="210213945"/>
    <d v="2021-08-28T00:00:00"/>
    <x v="515"/>
    <n v="2300"/>
    <n v="2"/>
    <x v="5"/>
    <n v="265"/>
    <n v="1"/>
    <n v="220"/>
    <s v="ATTEMPTED ROBBERY"/>
    <s v="2000 0913 1813 2002 0344 0416 0446 0400"/>
    <n v="40"/>
    <s v="F"/>
    <s v="H"/>
    <n v="502"/>
    <s v="MULTI-UNIT DWELLING (APARTMENT, DUPLEX, ETC)"/>
    <n v="400"/>
    <s v="STRONG-ARM (HANDS, FIST, FEET OR BODILY FORCE)"/>
    <s v="AO"/>
    <s v="Adult Other"/>
    <n v="220"/>
    <m/>
    <m/>
    <m/>
    <s v="2000 W  8TH                          ST"/>
    <m/>
    <n v="34.054400000000001"/>
    <n v="-118.27670000000001"/>
    <n v="0"/>
    <x v="12"/>
  </r>
  <r>
    <n v="210122321"/>
    <d v="2021-12-16T00:00:00"/>
    <x v="516"/>
    <n v="1035"/>
    <n v="1"/>
    <x v="1"/>
    <n v="162"/>
    <n v="2"/>
    <n v="626"/>
    <s v="INTIMATE PARTNER - SIMPLE ASSAULT"/>
    <s v="2000 0913 1814 0416 0447"/>
    <n v="27"/>
    <s v="M"/>
    <s v="H"/>
    <n v="502"/>
    <s v="MULTI-UNIT DWELLING (APARTMENT, DUPLEX, ETC)"/>
    <n v="500"/>
    <s v="UNKNOWN WEAPON/OTHER WEAPON"/>
    <s v="AO"/>
    <s v="Adult Other"/>
    <n v="626"/>
    <m/>
    <m/>
    <m/>
    <s v="800 S  OLIVE                        ST"/>
    <m/>
    <n v="34.045200000000001"/>
    <n v="-118.2569"/>
    <n v="0"/>
    <x v="12"/>
  </r>
  <r>
    <n v="210215257"/>
    <d v="2021-09-25T00:00:00"/>
    <x v="499"/>
    <n v="100"/>
    <n v="2"/>
    <x v="5"/>
    <n v="218"/>
    <n v="1"/>
    <n v="230"/>
    <s v="ASSAULT WITH DEADLY WEAPON, AGGRAVATED ASSAULT"/>
    <s v="1822 0344 0416 0446 0400"/>
    <n v="24"/>
    <s v="M"/>
    <s v="A"/>
    <n v="102"/>
    <s v="SIDEWALK"/>
    <n v="400"/>
    <s v="STRONG-ARM (HANDS, FIST, FEET OR BODILY FORCE)"/>
    <s v="IC"/>
    <s v="Invest Cont"/>
    <n v="230"/>
    <m/>
    <m/>
    <m/>
    <s v="PARK"/>
    <s v="GLENDALE                     BL"/>
    <n v="34.076300000000003"/>
    <n v="-118.26130000000001"/>
    <n v="0"/>
    <x v="12"/>
  </r>
  <r>
    <n v="211111633"/>
    <d v="2021-08-06T00:00:00"/>
    <x v="488"/>
    <n v="930"/>
    <n v="11"/>
    <x v="7"/>
    <n v="1141"/>
    <n v="1"/>
    <n v="510"/>
    <s v="VEHICLE - STOLEN"/>
    <m/>
    <n v="0"/>
    <m/>
    <m/>
    <n v="108"/>
    <s v="PARKING LOT"/>
    <m/>
    <m/>
    <s v="IC"/>
    <s v="Invest Cont"/>
    <n v="510"/>
    <m/>
    <m/>
    <m/>
    <s v="5000    HOLLYWOOD                    BL"/>
    <m/>
    <n v="34.109499999999997"/>
    <n v="-118.2958"/>
    <n v="0"/>
    <x v="12"/>
  </r>
  <r>
    <n v="210512931"/>
    <d v="2021-08-23T00:00:00"/>
    <x v="517"/>
    <n v="1"/>
    <n v="5"/>
    <x v="10"/>
    <n v="516"/>
    <n v="2"/>
    <n v="956"/>
    <s v="LETTERS, LEWD  -  TELEPHONE CALLS, LEWD"/>
    <s v="0913 1906"/>
    <n v="30"/>
    <s v="F"/>
    <s v="H"/>
    <n v="502"/>
    <s v="MULTI-UNIT DWELLING (APARTMENT, DUPLEX, ETC)"/>
    <m/>
    <m/>
    <s v="AA"/>
    <s v="Adult Arrest"/>
    <n v="956"/>
    <m/>
    <m/>
    <m/>
    <s v="1000 N  FRIES                        AV"/>
    <m/>
    <n v="33.782800000000002"/>
    <n v="-118.2651"/>
    <n v="1"/>
    <x v="12"/>
  </r>
  <r>
    <n v="211420164"/>
    <d v="2021-10-18T00:00:00"/>
    <x v="423"/>
    <n v="1911"/>
    <n v="14"/>
    <x v="14"/>
    <n v="1487"/>
    <n v="1"/>
    <n v="442"/>
    <s v="SHOPLIFTING - PETTY THEFT ($950 &amp; UNDER)"/>
    <n v="344"/>
    <n v="0"/>
    <s v="X"/>
    <s v="X"/>
    <n v="710"/>
    <s v="OTHER PREMISE"/>
    <m/>
    <m/>
    <s v="IC"/>
    <s v="Invest Cont"/>
    <n v="442"/>
    <m/>
    <m/>
    <m/>
    <s v="8900 S  SEPULVEDA                    BL"/>
    <m/>
    <n v="33.955399999999997"/>
    <n v="-118.39619999999999"/>
    <n v="0"/>
    <x v="12"/>
  </r>
  <r>
    <n v="211215511"/>
    <d v="2021-07-11T00:00:00"/>
    <x v="518"/>
    <n v="2200"/>
    <n v="12"/>
    <x v="8"/>
    <n v="1251"/>
    <n v="1"/>
    <n v="510"/>
    <s v="VEHICLE - STOLEN"/>
    <m/>
    <n v="0"/>
    <m/>
    <m/>
    <n v="101"/>
    <s v="STREET"/>
    <m/>
    <m/>
    <s v="IC"/>
    <s v="Invest Cont"/>
    <n v="510"/>
    <m/>
    <m/>
    <m/>
    <s v="FLORENCE                     AV"/>
    <s v="BRYNHURST                    ST"/>
    <n v="33.974499999999999"/>
    <n v="-118.33410000000001"/>
    <n v="0"/>
    <x v="12"/>
  </r>
  <r>
    <n v="210917606"/>
    <d v="2021-12-13T00:00:00"/>
    <x v="519"/>
    <n v="1"/>
    <n v="9"/>
    <x v="3"/>
    <n v="991"/>
    <n v="2"/>
    <n v="354"/>
    <s v="THEFT OF IDENTITY"/>
    <s v="1202 1822 0925"/>
    <n v="84"/>
    <s v="F"/>
    <s v="B"/>
    <n v="501"/>
    <s v="SINGLE FAMILY DWELLING"/>
    <m/>
    <m/>
    <s v="IC"/>
    <s v="Invest Cont"/>
    <n v="354"/>
    <m/>
    <m/>
    <m/>
    <s v="15200    RAYNETA                      DR"/>
    <m/>
    <n v="34.145099999999999"/>
    <n v="-118.4649"/>
    <n v="0"/>
    <x v="12"/>
  </r>
  <r>
    <n v="210717249"/>
    <d v="2021-12-28T00:00:00"/>
    <x v="372"/>
    <n v="2215"/>
    <n v="7"/>
    <x v="0"/>
    <n v="763"/>
    <n v="1"/>
    <n v="420"/>
    <s v="THEFT FROM MOTOR VEHICLE - PETTY ($950 &amp; UNDER)"/>
    <s v="1300 1602 0385 1822"/>
    <n v="24"/>
    <s v="M"/>
    <s v="J"/>
    <n v="502"/>
    <s v="MULTI-UNIT DWELLING (APARTMENT, DUPLEX, ETC)"/>
    <m/>
    <m/>
    <s v="IC"/>
    <s v="Invest Cont"/>
    <n v="420"/>
    <m/>
    <m/>
    <m/>
    <s v="1400 S  GENESEE                      AV"/>
    <m/>
    <n v="34.050400000000003"/>
    <n v="-118.36360000000001"/>
    <n v="0"/>
    <x v="12"/>
  </r>
  <r>
    <n v="211705554"/>
    <d v="2021-02-10T00:00:00"/>
    <x v="452"/>
    <n v="900"/>
    <n v="17"/>
    <x v="13"/>
    <n v="1715"/>
    <n v="1"/>
    <n v="330"/>
    <s v="BURGLARY FROM VEHICLE"/>
    <s v="1609 0344"/>
    <n v="43"/>
    <s v="M"/>
    <s v="X"/>
    <n v="507"/>
    <s v="CONDOMINIUM/TOWNHOUSE"/>
    <m/>
    <m/>
    <s v="IC"/>
    <s v="Invest Cont"/>
    <n v="330"/>
    <m/>
    <m/>
    <m/>
    <s v="NEWCASTLE"/>
    <s v="ZELZAH"/>
    <n v="34.282499999999999"/>
    <n v="-118.5256"/>
    <n v="0"/>
    <x v="12"/>
  </r>
  <r>
    <n v="211608907"/>
    <d v="2021-06-21T00:00:00"/>
    <x v="520"/>
    <n v="2300"/>
    <n v="16"/>
    <x v="20"/>
    <n v="1681"/>
    <n v="1"/>
    <n v="320"/>
    <s v="BURGLARY, ATTEMPTED"/>
    <s v="1822 0358 1607"/>
    <n v="0"/>
    <s v="M"/>
    <s v="O"/>
    <n v="721"/>
    <s v="HIGH SCHOOL"/>
    <m/>
    <m/>
    <s v="IC"/>
    <s v="Invest Cont"/>
    <n v="320"/>
    <m/>
    <m/>
    <m/>
    <s v="12400    ROSCOE                       BL"/>
    <m/>
    <n v="34.221699999999998"/>
    <n v="-118.4037"/>
    <n v="0"/>
    <x v="12"/>
  </r>
  <r>
    <n v="211115512"/>
    <d v="2021-11-19T00:00:00"/>
    <x v="521"/>
    <n v="1800"/>
    <n v="11"/>
    <x v="7"/>
    <n v="1145"/>
    <n v="1"/>
    <n v="331"/>
    <s v="THEFT FROM MOTOR VEHICLE - GRAND ($950.01 AND OVER)"/>
    <s v="1822 0344"/>
    <n v="37"/>
    <s v="F"/>
    <s v="W"/>
    <n v="104"/>
    <s v="DRIVEWAY"/>
    <m/>
    <m/>
    <s v="IC"/>
    <s v="Invest Cont"/>
    <n v="331"/>
    <m/>
    <m/>
    <m/>
    <s v="2200    ELECTRIC                     ST"/>
    <m/>
    <n v="34.1023"/>
    <n v="-118.25579999999999"/>
    <n v="0"/>
    <x v="12"/>
  </r>
  <r>
    <n v="210606096"/>
    <d v="2021-02-19T00:00:00"/>
    <x v="502"/>
    <n v="2140"/>
    <n v="6"/>
    <x v="9"/>
    <n v="645"/>
    <n v="2"/>
    <n v="888"/>
    <s v="TRESPASSING"/>
    <s v="2004 1822 1300"/>
    <n v="18"/>
    <s v="F"/>
    <s v="H"/>
    <n v="108"/>
    <s v="PARKING LOT"/>
    <m/>
    <m/>
    <s v="IC"/>
    <s v="Invest Cont"/>
    <n v="888"/>
    <m/>
    <m/>
    <m/>
    <s v="ORANGE"/>
    <s v="SUNSET"/>
    <n v="34.097999999999999"/>
    <n v="-118.3416"/>
    <n v="0"/>
    <x v="12"/>
  </r>
  <r>
    <n v="211312566"/>
    <d v="2021-07-11T00:00:00"/>
    <x v="401"/>
    <n v="2140"/>
    <n v="13"/>
    <x v="6"/>
    <n v="1394"/>
    <n v="1"/>
    <n v="510"/>
    <s v="VEHICLE - STOLEN"/>
    <m/>
    <n v="0"/>
    <m/>
    <m/>
    <n v="101"/>
    <s v="STREET"/>
    <m/>
    <m/>
    <s v="IC"/>
    <s v="Invest Cont"/>
    <n v="510"/>
    <m/>
    <m/>
    <m/>
    <s v="GAGE                         AV"/>
    <s v="SAN PEDRO                    ST"/>
    <n v="33.982399999999998"/>
    <n v="-118.2696"/>
    <n v="0"/>
    <x v="12"/>
  </r>
  <r>
    <n v="210108295"/>
    <d v="2021-04-01T00:00:00"/>
    <x v="522"/>
    <n v="1200"/>
    <n v="1"/>
    <x v="1"/>
    <n v="195"/>
    <n v="1"/>
    <n v="480"/>
    <s v="BIKE - STOLEN"/>
    <n v="344"/>
    <n v="36"/>
    <s v="M"/>
    <s v="B"/>
    <n v="102"/>
    <s v="SIDEWALK"/>
    <m/>
    <m/>
    <s v="IC"/>
    <s v="Invest Cont"/>
    <n v="480"/>
    <m/>
    <m/>
    <m/>
    <s v="1800 S  MAIN                         ST"/>
    <m/>
    <n v="34.032200000000003"/>
    <n v="-118.2637"/>
    <n v="0"/>
    <x v="12"/>
  </r>
  <r>
    <n v="210311214"/>
    <d v="2021-06-04T00:00:00"/>
    <x v="523"/>
    <n v="2130"/>
    <n v="3"/>
    <x v="2"/>
    <n v="328"/>
    <n v="1"/>
    <n v="331"/>
    <s v="THEFT FROM MOTOR VEHICLE - GRAND ($950.01 AND OVER)"/>
    <s v="1822 1606 0344 1251 0352"/>
    <n v="20"/>
    <s v="M"/>
    <s v="A"/>
    <n v="108"/>
    <s v="PARKING LOT"/>
    <m/>
    <m/>
    <s v="IC"/>
    <s v="Invest Cont"/>
    <n v="331"/>
    <m/>
    <m/>
    <m/>
    <s v="700 W  28TH                         ST"/>
    <m/>
    <n v="34.027000000000001"/>
    <n v="-118.2794"/>
    <n v="0"/>
    <x v="12"/>
  </r>
  <r>
    <n v="212009686"/>
    <d v="2021-05-28T00:00:00"/>
    <x v="524"/>
    <n v="1100"/>
    <n v="20"/>
    <x v="19"/>
    <n v="2029"/>
    <n v="2"/>
    <n v="668"/>
    <s v="EMBEZZLEMENT, GRAND THEFT ($950.01 &amp; OVER)"/>
    <s v="0344 1822"/>
    <n v="0"/>
    <s v="X"/>
    <s v="X"/>
    <n v="203"/>
    <s v="OTHER BUSINESS"/>
    <m/>
    <m/>
    <s v="IC"/>
    <s v="Invest Cont"/>
    <n v="668"/>
    <m/>
    <m/>
    <m/>
    <s v="2900    WILSHIRE                     BL"/>
    <m/>
    <n v="34.065199999999997"/>
    <n v="-118.2878"/>
    <n v="0"/>
    <x v="12"/>
  </r>
  <r>
    <n v="211705317"/>
    <d v="2021-01-31T00:00:00"/>
    <x v="525"/>
    <n v="1458"/>
    <n v="17"/>
    <x v="13"/>
    <n v="1749"/>
    <n v="2"/>
    <n v="956"/>
    <s v="LETTERS, LEWD  -  TELEPHONE CALLS, LEWD"/>
    <n v="1906"/>
    <n v="49"/>
    <s v="M"/>
    <s v="W"/>
    <n v="501"/>
    <s v="SINGLE FAMILY DWELLING"/>
    <m/>
    <m/>
    <s v="IC"/>
    <s v="Invest Cont"/>
    <n v="956"/>
    <m/>
    <m/>
    <m/>
    <s v="10400    WOODLEY                      AV"/>
    <m/>
    <n v="34.259399999999999"/>
    <n v="-118.48480000000001"/>
    <n v="0"/>
    <x v="12"/>
  </r>
  <r>
    <n v="210318758"/>
    <d v="2021-11-11T00:00:00"/>
    <x v="396"/>
    <n v="1930"/>
    <n v="3"/>
    <x v="2"/>
    <n v="318"/>
    <n v="2"/>
    <n v="740"/>
    <s v="VANDALISM - FELONY ($400 &amp; OVER, ALL CHURCH VANDALISMS)"/>
    <s v="0329 1822 1307"/>
    <n v="30"/>
    <s v="M"/>
    <s v="H"/>
    <n v="122"/>
    <s v="VEHICLE, PASSENGER/TRUCK"/>
    <m/>
    <m/>
    <s v="IC"/>
    <s v="Invest Cont"/>
    <n v="740"/>
    <m/>
    <m/>
    <m/>
    <s v="1300 W  23RD                         ST"/>
    <m/>
    <n v="34.035200000000003"/>
    <n v="-118.289"/>
    <n v="0"/>
    <x v="12"/>
  </r>
  <r>
    <n v="211220268"/>
    <d v="2021-09-24T00:00:00"/>
    <x v="526"/>
    <n v="1100"/>
    <n v="12"/>
    <x v="8"/>
    <n v="1209"/>
    <n v="2"/>
    <n v="354"/>
    <s v="THEFT OF IDENTITY"/>
    <s v="0935 1822 0344 0100"/>
    <n v="37"/>
    <s v="F"/>
    <s v="H"/>
    <n v="501"/>
    <s v="SINGLE FAMILY DWELLING"/>
    <m/>
    <m/>
    <s v="IC"/>
    <s v="Invest Cont"/>
    <n v="354"/>
    <m/>
    <m/>
    <m/>
    <s v="400 W  52ND                         ST"/>
    <m/>
    <n v="33.999499999999998"/>
    <n v="-118.2817"/>
    <n v="0"/>
    <x v="12"/>
  </r>
  <r>
    <n v="212110092"/>
    <d v="2021-06-13T00:00:00"/>
    <x v="527"/>
    <n v="2050"/>
    <n v="21"/>
    <x v="15"/>
    <n v="2107"/>
    <n v="1"/>
    <n v="210"/>
    <s v="ROBBERY"/>
    <s v="0302 0355 0344 0330 0369 1317 0916 1822"/>
    <n v="60"/>
    <s v="M"/>
    <s v="H"/>
    <n v="108"/>
    <s v="PARKING LOT"/>
    <n v="109"/>
    <s v="SEMI-AUTOMATIC PISTOL"/>
    <s v="IC"/>
    <s v="Invest Cont"/>
    <n v="210"/>
    <n v="510"/>
    <m/>
    <m/>
    <s v="20800    ROSCOE                       BL"/>
    <m/>
    <n v="34.223399999999998"/>
    <n v="-118.5932"/>
    <n v="0"/>
    <x v="12"/>
  </r>
  <r>
    <n v="211005173"/>
    <d v="2021-02-08T00:00:00"/>
    <x v="528"/>
    <n v="1210"/>
    <n v="10"/>
    <x v="11"/>
    <n v="1079"/>
    <n v="1"/>
    <n v="440"/>
    <s v="THEFT PLAIN - PETTY ($950 &amp; UNDER)"/>
    <s v="0352 0344 1822 0394"/>
    <n v="23"/>
    <s v="F"/>
    <s v="W"/>
    <n v="502"/>
    <s v="MULTI-UNIT DWELLING (APARTMENT, DUPLEX, ETC)"/>
    <m/>
    <m/>
    <s v="IC"/>
    <s v="Invest Cont"/>
    <n v="440"/>
    <m/>
    <m/>
    <m/>
    <s v="15400    MOORPARK                     ST"/>
    <m/>
    <n v="34.155700000000003"/>
    <n v="-118.4697"/>
    <n v="0"/>
    <x v="12"/>
  </r>
  <r>
    <n v="210117576"/>
    <d v="2021-09-26T00:00:00"/>
    <x v="529"/>
    <n v="2030"/>
    <n v="1"/>
    <x v="1"/>
    <n v="119"/>
    <n v="1"/>
    <n v="471"/>
    <s v="TILL TAP - PETTY ($950 &amp; UNDER)"/>
    <s v="1822 0344 0325 0910"/>
    <n v="53"/>
    <s v="M"/>
    <s v="O"/>
    <n v="834"/>
    <s v="LA UNION STATION (NOT LINE SPECIFIC)"/>
    <m/>
    <m/>
    <s v="IC"/>
    <s v="Invest Cont"/>
    <n v="471"/>
    <m/>
    <m/>
    <m/>
    <s v="800 N  ALAMEDA                      ST"/>
    <m/>
    <n v="34.056100000000001"/>
    <n v="-118.2375"/>
    <n v="0"/>
    <x v="12"/>
  </r>
  <r>
    <n v="211011466"/>
    <d v="2021-08-19T00:00:00"/>
    <x v="530"/>
    <n v="1600"/>
    <n v="10"/>
    <x v="11"/>
    <n v="1047"/>
    <n v="1"/>
    <n v="310"/>
    <s v="BURGLARY"/>
    <s v="1204 1202 0321 0344 1822 1601"/>
    <n v="93"/>
    <s v="F"/>
    <s v="W"/>
    <n v="707"/>
    <s v="GARAGE/CARPORT"/>
    <m/>
    <m/>
    <s v="IC"/>
    <s v="Invest Cont"/>
    <n v="310"/>
    <m/>
    <m/>
    <m/>
    <s v="5800    GRAVES                       AV"/>
    <m/>
    <n v="34.176299999999998"/>
    <n v="-118.5085"/>
    <n v="0"/>
    <x v="12"/>
  </r>
  <r>
    <n v="210812267"/>
    <d v="2021-08-01T00:00:00"/>
    <x v="531"/>
    <n v="2300"/>
    <n v="8"/>
    <x v="12"/>
    <n v="859"/>
    <n v="1"/>
    <n v="331"/>
    <s v="THEFT FROM MOTOR VEHICLE - GRAND ($950.01 AND OVER)"/>
    <s v="1822 1606 0344"/>
    <n v="39"/>
    <s v="M"/>
    <s v="W"/>
    <n v="101"/>
    <s v="STREET"/>
    <m/>
    <m/>
    <s v="IC"/>
    <s v="Invest Cont"/>
    <n v="331"/>
    <m/>
    <m/>
    <m/>
    <s v="1700 S  SHENANDOAH                   ST"/>
    <m/>
    <n v="34.045699999999997"/>
    <n v="-118.3831"/>
    <n v="0"/>
    <x v="12"/>
  </r>
  <r>
    <n v="211501111"/>
    <d v="2021-11-16T00:00:00"/>
    <x v="532"/>
    <n v="1405"/>
    <n v="15"/>
    <x v="18"/>
    <n v="1513"/>
    <n v="1"/>
    <n v="230"/>
    <s v="ASSAULT WITH DEADLY WEAPON, AGGRAVATED ASSAULT"/>
    <s v="1218 0400 1822 2004 1402 0445 0334"/>
    <n v="0"/>
    <s v="M"/>
    <s v="O"/>
    <n v="101"/>
    <s v="STREET"/>
    <n v="205"/>
    <s v="KITCHEN KNIFE"/>
    <s v="AA"/>
    <s v="Adult Arrest"/>
    <n v="230"/>
    <n v="998"/>
    <m/>
    <m/>
    <s v="12400    VANOWEN                      ST"/>
    <m/>
    <n v="34.193899999999999"/>
    <n v="-118.40309999999999"/>
    <n v="1"/>
    <x v="12"/>
  </r>
  <r>
    <n v="210505264"/>
    <d v="2021-01-31T00:00:00"/>
    <x v="525"/>
    <n v="1115"/>
    <n v="5"/>
    <x v="10"/>
    <n v="541"/>
    <n v="1"/>
    <n v="236"/>
    <s v="INTIMATE PARTNER - AGGRAVATED ASSAULT"/>
    <s v="0913 1309 0411 2000 1813"/>
    <n v="30"/>
    <s v="M"/>
    <s v="B"/>
    <n v="502"/>
    <s v="MULTI-UNIT DWELLING (APARTMENT, DUPLEX, ETC)"/>
    <n v="216"/>
    <s v="SCISSORS"/>
    <s v="AO"/>
    <s v="Adult Other"/>
    <n v="236"/>
    <m/>
    <m/>
    <m/>
    <s v="1000 W  CAPITOL                      DR"/>
    <m/>
    <n v="33.7547"/>
    <n v="-118.30110000000001"/>
    <n v="0"/>
    <x v="12"/>
  </r>
  <r>
    <n v="211107740"/>
    <d v="2021-04-18T00:00:00"/>
    <x v="533"/>
    <n v="1045"/>
    <n v="11"/>
    <x v="7"/>
    <n v="1109"/>
    <n v="2"/>
    <n v="624"/>
    <s v="BATTERY - SIMPLE ASSAULT"/>
    <n v="400"/>
    <n v="26"/>
    <s v="M"/>
    <s v="H"/>
    <n v="203"/>
    <s v="OTHER BUSINESS"/>
    <n v="400"/>
    <s v="STRONG-ARM (HANDS, FIST, FEET OR BODILY FORCE)"/>
    <s v="IC"/>
    <s v="Invest Cont"/>
    <n v="624"/>
    <m/>
    <m/>
    <m/>
    <s v="1000    COLORADO                     BL"/>
    <m/>
    <n v="34.137799999999999"/>
    <n v="-118.1883"/>
    <n v="0"/>
    <x v="12"/>
  </r>
  <r>
    <n v="211310594"/>
    <d v="2021-06-02T00:00:00"/>
    <x v="534"/>
    <n v="1"/>
    <n v="13"/>
    <x v="6"/>
    <n v="1321"/>
    <n v="2"/>
    <n v="668"/>
    <s v="EMBEZZLEMENT, GRAND THEFT ($950.01 &amp; OVER)"/>
    <s v="0344 1300"/>
    <n v="0"/>
    <s v="M"/>
    <s v="W"/>
    <n v="108"/>
    <s v="PARKING LOT"/>
    <m/>
    <m/>
    <s v="AO"/>
    <s v="Adult Other"/>
    <n v="668"/>
    <m/>
    <m/>
    <m/>
    <s v="1900 S  FIGUEROA                     ST"/>
    <m/>
    <n v="34.033799999999999"/>
    <n v="-118.2724"/>
    <n v="0"/>
    <x v="12"/>
  </r>
  <r>
    <n v="211712167"/>
    <d v="2021-08-31T00:00:00"/>
    <x v="390"/>
    <n v="1245"/>
    <n v="17"/>
    <x v="13"/>
    <n v="1777"/>
    <n v="2"/>
    <n v="930"/>
    <s v="CRIMINAL THREATS - NO WEAPON DISPLAYED"/>
    <s v="0443 0913 1810 2021"/>
    <n v="24"/>
    <s v="F"/>
    <s v="B"/>
    <n v="501"/>
    <s v="SINGLE FAMILY DWELLING"/>
    <n v="511"/>
    <s v="VERBAL THREAT"/>
    <s v="AA"/>
    <s v="Adult Arrest"/>
    <n v="930"/>
    <m/>
    <m/>
    <m/>
    <s v="16200    TUPPER                       ST"/>
    <m/>
    <n v="34.2393"/>
    <n v="-118.48560000000001"/>
    <n v="1"/>
    <x v="12"/>
  </r>
  <r>
    <n v="210110924"/>
    <d v="2021-05-27T00:00:00"/>
    <x v="464"/>
    <n v="1125"/>
    <n v="1"/>
    <x v="1"/>
    <n v="101"/>
    <n v="1"/>
    <n v="440"/>
    <s v="THEFT PLAIN - PETTY ($950 &amp; UNDER)"/>
    <s v="1822 1420 0344 0394"/>
    <n v="35"/>
    <s v="F"/>
    <s v="W"/>
    <n v="502"/>
    <s v="MULTI-UNIT DWELLING (APARTMENT, DUPLEX, ETC)"/>
    <m/>
    <m/>
    <s v="IC"/>
    <s v="Invest Cont"/>
    <n v="440"/>
    <m/>
    <m/>
    <m/>
    <s v="1000    FIGUEROA                     TR"/>
    <m/>
    <n v="34.068399999999997"/>
    <n v="-118.2449"/>
    <n v="0"/>
    <x v="12"/>
  </r>
  <r>
    <n v="210217585"/>
    <d v="2021-11-14T00:00:00"/>
    <x v="535"/>
    <n v="2020"/>
    <n v="2"/>
    <x v="5"/>
    <n v="211"/>
    <n v="2"/>
    <n v="624"/>
    <s v="BATTERY - SIMPLE ASSAULT"/>
    <s v="0416 0913 1810"/>
    <n v="26"/>
    <s v="M"/>
    <s v="W"/>
    <n v="501"/>
    <s v="SINGLE FAMILY DWELLING"/>
    <n v="400"/>
    <s v="STRONG-ARM (HANDS, FIST, FEET OR BODILY FORCE)"/>
    <s v="AA"/>
    <s v="Adult Arrest"/>
    <n v="624"/>
    <m/>
    <m/>
    <m/>
    <s v="500 N  NORMANDIE                    AV"/>
    <m/>
    <n v="34.0794"/>
    <n v="-118.3004"/>
    <n v="1"/>
    <x v="12"/>
  </r>
  <r>
    <n v="211815723"/>
    <d v="2021-08-24T00:00:00"/>
    <x v="434"/>
    <n v="2120"/>
    <n v="18"/>
    <x v="17"/>
    <n v="1826"/>
    <n v="1"/>
    <n v="210"/>
    <s v="ROBBERY"/>
    <s v="0344 0336 0400 0601 0435 1300 0216 1258"/>
    <n v="12"/>
    <s v="M"/>
    <s v="H"/>
    <n v="402"/>
    <s v="MARKET"/>
    <n v="400"/>
    <s v="STRONG-ARM (HANDS, FIST, FEET OR BODILY FORCE)"/>
    <s v="IC"/>
    <s v="Invest Cont"/>
    <n v="210"/>
    <m/>
    <m/>
    <m/>
    <s v="1600 E  103RD                        ST"/>
    <m/>
    <n v="33.948500000000003"/>
    <n v="-118.2461"/>
    <n v="0"/>
    <x v="12"/>
  </r>
  <r>
    <n v="210111138"/>
    <d v="2021-05-13T00:00:00"/>
    <x v="536"/>
    <n v="2043"/>
    <n v="1"/>
    <x v="1"/>
    <n v="182"/>
    <n v="1"/>
    <n v="440"/>
    <s v="THEFT PLAIN - PETTY ($950 &amp; UNDER)"/>
    <n v="344"/>
    <n v="0"/>
    <s v="X"/>
    <s v="X"/>
    <n v="203"/>
    <s v="OTHER BUSINESS"/>
    <m/>
    <m/>
    <s v="IC"/>
    <s v="Invest Cont"/>
    <n v="440"/>
    <m/>
    <m/>
    <m/>
    <s v="1200 S  HILL                         ST"/>
    <m/>
    <n v="34.042000000000002"/>
    <n v="-118.2625"/>
    <n v="0"/>
    <x v="12"/>
  </r>
  <r>
    <n v="211806349"/>
    <d v="2021-02-17T00:00:00"/>
    <x v="435"/>
    <n v="1630"/>
    <n v="18"/>
    <x v="17"/>
    <n v="1836"/>
    <n v="1"/>
    <n v="230"/>
    <s v="ASSAULT WITH DEADLY WEAPON, AGGRAVATED ASSAULT"/>
    <s v="1822 0416 0429 2004"/>
    <n v="0"/>
    <s v="X"/>
    <s v="X"/>
    <n v="101"/>
    <s v="STREET"/>
    <n v="400"/>
    <s v="STRONG-ARM (HANDS, FIST, FEET OR BODILY FORCE)"/>
    <s v="IC"/>
    <s v="Invest Cont"/>
    <n v="230"/>
    <m/>
    <m/>
    <m/>
    <s v="108TH"/>
    <s v="COMPTON"/>
    <n v="33.937800000000003"/>
    <n v="-118.24630000000001"/>
    <n v="0"/>
    <x v="12"/>
  </r>
  <r>
    <n v="212112285"/>
    <d v="2021-08-06T00:00:00"/>
    <x v="400"/>
    <n v="1100"/>
    <n v="21"/>
    <x v="15"/>
    <n v="2187"/>
    <n v="1"/>
    <n v="440"/>
    <s v="THEFT PLAIN - PETTY ($950 &amp; UNDER)"/>
    <n v="344"/>
    <n v="43"/>
    <s v="F"/>
    <s v="W"/>
    <n v="403"/>
    <s v="DRUG STORE"/>
    <m/>
    <m/>
    <s v="IC"/>
    <s v="Invest Cont"/>
    <n v="440"/>
    <m/>
    <m/>
    <m/>
    <s v="21900    VENTURA                      BL"/>
    <m/>
    <n v="34.168500000000002"/>
    <n v="-118.60380000000001"/>
    <n v="0"/>
    <x v="12"/>
  </r>
  <r>
    <n v="210306392"/>
    <d v="2021-02-20T00:00:00"/>
    <x v="537"/>
    <n v="50"/>
    <n v="3"/>
    <x v="2"/>
    <n v="362"/>
    <n v="1"/>
    <n v="230"/>
    <s v="ASSAULT WITH DEADLY WEAPON, AGGRAVATED ASSAULT"/>
    <s v="1309 0206 1822 0334 0432 0421 1310"/>
    <n v="30"/>
    <s v="M"/>
    <s v="H"/>
    <n v="101"/>
    <s v="STREET"/>
    <n v="511"/>
    <s v="VERBAL THREAT"/>
    <s v="IC"/>
    <s v="Invest Cont"/>
    <n v="230"/>
    <m/>
    <m/>
    <m/>
    <s v="FARMDALE                     AV"/>
    <s v="JEFFERSON"/>
    <n v="34.017000000000003"/>
    <n v="-118.3477"/>
    <n v="0"/>
    <x v="12"/>
  </r>
  <r>
    <n v="212110057"/>
    <d v="2021-06-12T00:00:00"/>
    <x v="538"/>
    <n v="1230"/>
    <n v="21"/>
    <x v="15"/>
    <n v="2156"/>
    <n v="1"/>
    <n v="210"/>
    <s v="ROBBERY"/>
    <s v="0325 0378 0345 0334 0945 2028 1822"/>
    <n v="50"/>
    <s v="M"/>
    <s v="W"/>
    <n v="404"/>
    <s v="DEPARTMENT STORE"/>
    <n v="102"/>
    <s v="HAND GUN"/>
    <s v="AA"/>
    <s v="Adult Arrest"/>
    <n v="210"/>
    <m/>
    <m/>
    <m/>
    <s v="21400    VICTORY                      BL"/>
    <m/>
    <n v="34.188299999999998"/>
    <n v="-118.5984"/>
    <n v="1"/>
    <x v="12"/>
  </r>
  <r>
    <n v="211016093"/>
    <d v="2021-12-28T00:00:00"/>
    <x v="372"/>
    <n v="1400"/>
    <n v="10"/>
    <x v="11"/>
    <n v="1027"/>
    <n v="1"/>
    <n v="310"/>
    <s v="BURGLARY"/>
    <s v="1607 0344 0321 1822"/>
    <n v="0"/>
    <s v="M"/>
    <s v="O"/>
    <n v="212"/>
    <s v="TRANSPORTATION FACILITY (AIRPORT)"/>
    <m/>
    <m/>
    <s v="IC"/>
    <s v="Invest Cont"/>
    <n v="310"/>
    <m/>
    <m/>
    <m/>
    <s v="16900    VANOWEN                      ST"/>
    <m/>
    <n v="34.197499999999998"/>
    <n v="-118.5099"/>
    <n v="0"/>
    <x v="12"/>
  </r>
  <r>
    <n v="211113348"/>
    <d v="2021-09-23T00:00:00"/>
    <x v="539"/>
    <n v="2315"/>
    <n v="11"/>
    <x v="7"/>
    <n v="1148"/>
    <n v="2"/>
    <n v="740"/>
    <s v="VANDALISM - FELONY ($400 &amp; OVER, ALL CHURCH VANDALISMS)"/>
    <n v="329"/>
    <n v="49"/>
    <s v="M"/>
    <s v="A"/>
    <n v="108"/>
    <s v="PARKING LOT"/>
    <m/>
    <m/>
    <s v="IC"/>
    <s v="Invest Cont"/>
    <n v="740"/>
    <m/>
    <m/>
    <m/>
    <s v="4500 N  FIGUEROA                     ST"/>
    <m/>
    <n v="34.096200000000003"/>
    <n v="-118.2072"/>
    <n v="0"/>
    <x v="12"/>
  </r>
  <r>
    <n v="210806264"/>
    <d v="2021-02-25T00:00:00"/>
    <x v="379"/>
    <n v="1600"/>
    <n v="8"/>
    <x v="12"/>
    <n v="857"/>
    <n v="1"/>
    <n v="420"/>
    <s v="THEFT FROM MOTOR VEHICLE - PETTY ($950 &amp; UNDER)"/>
    <m/>
    <n v="0"/>
    <m/>
    <m/>
    <n v="108"/>
    <s v="PARKING LOT"/>
    <m/>
    <m/>
    <s v="IC"/>
    <s v="Invest Cont"/>
    <n v="420"/>
    <m/>
    <m/>
    <m/>
    <s v="1100 S  BEVERLY                      DR"/>
    <m/>
    <n v="34.056399999999996"/>
    <n v="-118.39619999999999"/>
    <n v="0"/>
    <x v="12"/>
  </r>
  <r>
    <n v="210100649"/>
    <d v="2021-04-29T00:00:00"/>
    <x v="540"/>
    <n v="2200"/>
    <n v="1"/>
    <x v="1"/>
    <n v="181"/>
    <n v="1"/>
    <n v="230"/>
    <s v="ASSAULT WITH DEADLY WEAPON, AGGRAVATED ASSAULT"/>
    <s v="1822 2004"/>
    <n v="37"/>
    <s v="M"/>
    <s v="H"/>
    <n v="102"/>
    <s v="SIDEWALK"/>
    <n v="513"/>
    <s v="STUN GUN"/>
    <s v="AO"/>
    <s v="Adult Other"/>
    <n v="230"/>
    <n v="998"/>
    <m/>
    <m/>
    <s v="12TH"/>
    <s v="FIGUEROA"/>
    <n v="34.042099999999998"/>
    <n v="-118.26730000000001"/>
    <n v="0"/>
    <x v="12"/>
  </r>
  <r>
    <n v="210105683"/>
    <d v="2021-02-08T00:00:00"/>
    <x v="541"/>
    <n v="839"/>
    <n v="1"/>
    <x v="1"/>
    <n v="161"/>
    <n v="2"/>
    <n v="740"/>
    <s v="VANDALISM - FELONY ($400 &amp; OVER, ALL CHURCH VANDALISMS)"/>
    <n v="329"/>
    <n v="0"/>
    <s v="M"/>
    <s v="W"/>
    <n v="402"/>
    <s v="MARKET"/>
    <m/>
    <m/>
    <s v="IC"/>
    <s v="Invest Cont"/>
    <n v="740"/>
    <m/>
    <m/>
    <m/>
    <s v="800 S  FIGUEROA                     ST"/>
    <m/>
    <n v="34.048299999999998"/>
    <n v="-118.26309999999999"/>
    <n v="0"/>
    <x v="12"/>
  </r>
  <r>
    <n v="211218776"/>
    <d v="2021-08-31T00:00:00"/>
    <x v="390"/>
    <n v="1235"/>
    <n v="12"/>
    <x v="8"/>
    <n v="1235"/>
    <n v="1"/>
    <n v="210"/>
    <s v="ROBBERY"/>
    <s v="0342 0216 1202 0336 0344 0429 1309 1822"/>
    <n v="71"/>
    <s v="F"/>
    <s v="B"/>
    <n v="501"/>
    <s v="SINGLE FAMILY DWELLING"/>
    <n v="400"/>
    <s v="STRONG-ARM (HANDS, FIST, FEET OR BODILY FORCE)"/>
    <s v="IC"/>
    <s v="Invest Cont"/>
    <n v="210"/>
    <m/>
    <m/>
    <m/>
    <s v="6100    RAYMOND                      AV"/>
    <m/>
    <n v="33.983199999999997"/>
    <n v="-118.29810000000001"/>
    <n v="0"/>
    <x v="12"/>
  </r>
  <r>
    <n v="211818536"/>
    <d v="2021-10-15T00:00:00"/>
    <x v="542"/>
    <n v="1100"/>
    <n v="18"/>
    <x v="17"/>
    <n v="1861"/>
    <n v="2"/>
    <n v="626"/>
    <s v="INTIMATE PARTNER - SIMPLE ASSAULT"/>
    <s v="2000 1814 0913 0344 2038 0329 0419 0448 0417 0416"/>
    <n v="30"/>
    <s v="F"/>
    <s v="B"/>
    <n v="502"/>
    <s v="MULTI-UNIT DWELLING (APARTMENT, DUPLEX, ETC)"/>
    <n v="400"/>
    <s v="STRONG-ARM (HANDS, FIST, FEET OR BODILY FORCE)"/>
    <s v="IC"/>
    <s v="Invest Cont"/>
    <n v="626"/>
    <m/>
    <m/>
    <m/>
    <s v="11800 S  FIGUEROA                     ST"/>
    <m/>
    <n v="33.927399999999999"/>
    <n v="-118.2871"/>
    <n v="0"/>
    <x v="12"/>
  </r>
  <r>
    <n v="211225626"/>
    <d v="2021-12-25T00:00:00"/>
    <x v="486"/>
    <n v="2100"/>
    <n v="12"/>
    <x v="8"/>
    <n v="1239"/>
    <n v="1"/>
    <n v="250"/>
    <s v="SHOTS FIRED AT MOVING VEHICLE, TRAIN OR AIRCRAFT"/>
    <s v="1100 0334"/>
    <n v="0"/>
    <s v="X"/>
    <s v="X"/>
    <n v="101"/>
    <s v="STREET"/>
    <n v="102"/>
    <s v="HAND GUN"/>
    <s v="IC"/>
    <s v="Invest Cont"/>
    <n v="250"/>
    <m/>
    <m/>
    <m/>
    <s v="6100 S  HOOVER                       ST"/>
    <m/>
    <n v="33.984499999999997"/>
    <n v="-118.2871"/>
    <n v="0"/>
    <x v="12"/>
  </r>
  <r>
    <n v="211113707"/>
    <d v="2021-10-04T00:00:00"/>
    <x v="543"/>
    <n v="2000"/>
    <n v="11"/>
    <x v="7"/>
    <n v="1149"/>
    <n v="1"/>
    <n v="420"/>
    <s v="THEFT FROM MOTOR VEHICLE - PETTY ($950 &amp; UNDER)"/>
    <n v="344"/>
    <n v="37"/>
    <s v="F"/>
    <s v="W"/>
    <n v="108"/>
    <s v="PARKING LOT"/>
    <m/>
    <m/>
    <s v="IC"/>
    <s v="Invest Cont"/>
    <n v="420"/>
    <m/>
    <m/>
    <m/>
    <s v="100 N  AVENUE 51"/>
    <m/>
    <n v="34.105600000000003"/>
    <n v="-118.2009"/>
    <n v="0"/>
    <x v="12"/>
  </r>
  <r>
    <n v="211222642"/>
    <d v="2021-11-02T00:00:00"/>
    <x v="544"/>
    <n v="1900"/>
    <n v="12"/>
    <x v="8"/>
    <n v="1231"/>
    <n v="1"/>
    <n v="330"/>
    <s v="BURGLARY FROM VEHICLE"/>
    <s v="1822 0344 0358"/>
    <n v="38"/>
    <s v="F"/>
    <s v="B"/>
    <n v="101"/>
    <s v="STREET"/>
    <m/>
    <m/>
    <s v="IC"/>
    <s v="Invest Cont"/>
    <n v="330"/>
    <m/>
    <m/>
    <m/>
    <s v="EDGEMAR                      AV"/>
    <s v="58TH                         PL"/>
    <n v="33.988"/>
    <n v="-118.3501"/>
    <n v="0"/>
    <x v="12"/>
  </r>
  <r>
    <n v="211709806"/>
    <d v="2021-06-20T00:00:00"/>
    <x v="545"/>
    <n v="1100"/>
    <n v="17"/>
    <x v="13"/>
    <n v="1767"/>
    <n v="1"/>
    <n v="440"/>
    <s v="THEFT PLAIN - PETTY ($950 &amp; UNDER)"/>
    <s v="0344 1501 0394"/>
    <n v="25"/>
    <s v="M"/>
    <s v="W"/>
    <n v="501"/>
    <s v="SINGLE FAMILY DWELLING"/>
    <m/>
    <m/>
    <s v="IC"/>
    <s v="Invest Cont"/>
    <n v="440"/>
    <m/>
    <m/>
    <m/>
    <s v="18300    SUPERIOR                     ST"/>
    <m/>
    <n v="34.246400000000001"/>
    <n v="-118.5333"/>
    <n v="0"/>
    <x v="12"/>
  </r>
  <r>
    <n v="210715304"/>
    <d v="2021-11-05T00:00:00"/>
    <x v="546"/>
    <n v="1900"/>
    <n v="7"/>
    <x v="0"/>
    <n v="722"/>
    <n v="1"/>
    <n v="331"/>
    <s v="THEFT FROM MOTOR VEHICLE - GRAND ($950.01 AND OVER)"/>
    <n v="385"/>
    <n v="66"/>
    <s v="M"/>
    <s v="W"/>
    <n v="501"/>
    <s v="SINGLE FAMILY DWELLING"/>
    <m/>
    <m/>
    <s v="IC"/>
    <s v="Invest Cont"/>
    <n v="331"/>
    <m/>
    <m/>
    <m/>
    <s v="6600    LINDENHURST                  AV"/>
    <m/>
    <n v="34.066800000000001"/>
    <n v="-118.371"/>
    <n v="0"/>
    <x v="12"/>
  </r>
  <r>
    <n v="211508606"/>
    <d v="2021-04-27T00:00:00"/>
    <x v="481"/>
    <n v="430"/>
    <n v="15"/>
    <x v="18"/>
    <n v="1548"/>
    <n v="1"/>
    <n v="330"/>
    <s v="BURGLARY FROM VEHICLE"/>
    <s v="0344 1300"/>
    <n v="29"/>
    <s v="M"/>
    <s v="W"/>
    <n v="104"/>
    <s v="DRIVEWAY"/>
    <m/>
    <m/>
    <s v="IC"/>
    <s v="Invest Cont"/>
    <n v="330"/>
    <m/>
    <m/>
    <m/>
    <s v="5300    DENNY                        AV"/>
    <m/>
    <n v="34.166699999999999"/>
    <n v="-118.3643"/>
    <n v="0"/>
    <x v="12"/>
  </r>
  <r>
    <n v="210115384"/>
    <d v="2021-08-16T00:00:00"/>
    <x v="382"/>
    <n v="1500"/>
    <n v="1"/>
    <x v="1"/>
    <n v="138"/>
    <n v="2"/>
    <n v="740"/>
    <s v="VANDALISM - FELONY ($400 &amp; OVER, ALL CHURCH VANDALISMS)"/>
    <s v="1307 1822 0329"/>
    <n v="39"/>
    <s v="M"/>
    <s v="H"/>
    <n v="122"/>
    <s v="VEHICLE, PASSENGER/TRUCK"/>
    <m/>
    <m/>
    <s v="IC"/>
    <s v="Invest Cont"/>
    <n v="740"/>
    <m/>
    <m/>
    <m/>
    <s v="2ND                          ST"/>
    <s v="SAN PEDRO"/>
    <n v="34.049300000000002"/>
    <n v="-118.24169999999999"/>
    <n v="0"/>
    <x v="12"/>
  </r>
  <r>
    <n v="211910377"/>
    <d v="2021-06-29T00:00:00"/>
    <x v="408"/>
    <n v="830"/>
    <n v="19"/>
    <x v="16"/>
    <n v="1911"/>
    <n v="1"/>
    <n v="510"/>
    <s v="VEHICLE - STOLEN"/>
    <m/>
    <n v="0"/>
    <m/>
    <m/>
    <n v="101"/>
    <s v="STREET"/>
    <m/>
    <m/>
    <s v="AA"/>
    <s v="Adult Arrest"/>
    <n v="510"/>
    <m/>
    <m/>
    <m/>
    <s v="SAN FERNANDO                 RD"/>
    <s v="POLK                         ST"/>
    <n v="34.31"/>
    <n v="-118.4808"/>
    <n v="1"/>
    <x v="12"/>
  </r>
  <r>
    <n v="211306486"/>
    <d v="2021-02-26T00:00:00"/>
    <x v="547"/>
    <n v="1830"/>
    <n v="13"/>
    <x v="6"/>
    <n v="1324"/>
    <n v="2"/>
    <n v="624"/>
    <s v="BATTERY - SIMPLE ASSAULT"/>
    <s v="1252 1822 0416"/>
    <n v="44"/>
    <s v="F"/>
    <s v="H"/>
    <n v="102"/>
    <s v="SIDEWALK"/>
    <n v="400"/>
    <s v="STRONG-ARM (HANDS, FIST, FEET OR BODILY FORCE)"/>
    <s v="IC"/>
    <s v="Invest Cont"/>
    <n v="624"/>
    <m/>
    <m/>
    <m/>
    <s v="2300 S  CENTRAL                      AV"/>
    <m/>
    <n v="34.020600000000002"/>
    <n v="-118.25409999999999"/>
    <n v="0"/>
    <x v="12"/>
  </r>
  <r>
    <n v="211219826"/>
    <d v="2021-09-16T00:00:00"/>
    <x v="385"/>
    <n v="815"/>
    <n v="12"/>
    <x v="8"/>
    <n v="1273"/>
    <n v="2"/>
    <n v="745"/>
    <s v="VANDALISM - MISDEAMEANOR ($399 OR UNDER)"/>
    <s v="0329 1300"/>
    <n v="22"/>
    <s v="F"/>
    <s v="B"/>
    <n v="122"/>
    <s v="VEHICLE, PASSENGER/TRUCK"/>
    <m/>
    <m/>
    <s v="IC"/>
    <s v="Invest Cont"/>
    <n v="745"/>
    <m/>
    <m/>
    <m/>
    <s v="8900    HAAS                         AV"/>
    <m/>
    <n v="33.954500000000003"/>
    <n v="-118.3167"/>
    <n v="0"/>
    <x v="12"/>
  </r>
  <r>
    <n v="210309659"/>
    <d v="2021-05-01T00:00:00"/>
    <x v="548"/>
    <n v="2200"/>
    <n v="3"/>
    <x v="2"/>
    <n v="377"/>
    <n v="1"/>
    <n v="510"/>
    <s v="VEHICLE - STOLEN"/>
    <m/>
    <n v="0"/>
    <m/>
    <m/>
    <n v="707"/>
    <s v="GARAGE/CARPORT"/>
    <m/>
    <m/>
    <s v="IC"/>
    <s v="Invest Cont"/>
    <n v="510"/>
    <m/>
    <m/>
    <m/>
    <s v="1200 W  39TH                         PL"/>
    <m/>
    <n v="34.014200000000002"/>
    <n v="-118.2987"/>
    <n v="0"/>
    <x v="12"/>
  </r>
  <r>
    <n v="211014317"/>
    <d v="2021-11-08T00:00:00"/>
    <x v="423"/>
    <n v="2015"/>
    <n v="10"/>
    <x v="11"/>
    <n v="1044"/>
    <n v="2"/>
    <n v="354"/>
    <s v="THEFT OF IDENTITY"/>
    <s v="1822 0928 0929"/>
    <n v="44"/>
    <s v="F"/>
    <s v="W"/>
    <n v="502"/>
    <s v="MULTI-UNIT DWELLING (APARTMENT, DUPLEX, ETC)"/>
    <m/>
    <m/>
    <s v="IC"/>
    <s v="Invest Cont"/>
    <n v="354"/>
    <m/>
    <m/>
    <m/>
    <s v="18400    HATTERAS                     ST"/>
    <m/>
    <n v="34.177500000000002"/>
    <n v="-118.5337"/>
    <n v="0"/>
    <x v="12"/>
  </r>
  <r>
    <n v="210815122"/>
    <d v="2021-10-13T00:00:00"/>
    <x v="549"/>
    <n v="800"/>
    <n v="8"/>
    <x v="12"/>
    <n v="895"/>
    <n v="1"/>
    <n v="440"/>
    <s v="THEFT PLAIN - PETTY ($950 &amp; UNDER)"/>
    <s v="1309 1300 0394 1822"/>
    <n v="65"/>
    <s v="M"/>
    <s v="W"/>
    <n v="501"/>
    <s v="SINGLE FAMILY DWELLING"/>
    <m/>
    <m/>
    <s v="IC"/>
    <s v="Invest Cont"/>
    <n v="440"/>
    <m/>
    <m/>
    <m/>
    <s v="3300    MANNING                      CT"/>
    <m/>
    <n v="34.030900000000003"/>
    <n v="-118.4044"/>
    <n v="0"/>
    <x v="12"/>
  </r>
  <r>
    <n v="210815100"/>
    <d v="2021-10-12T00:00:00"/>
    <x v="550"/>
    <n v="1500"/>
    <n v="8"/>
    <x v="12"/>
    <n v="841"/>
    <n v="2"/>
    <n v="649"/>
    <s v="DOCUMENT FORGERY / STOLEN FELONY"/>
    <s v="1265 1822"/>
    <n v="76"/>
    <s v="F"/>
    <s v="O"/>
    <n v="710"/>
    <s v="OTHER PREMISE"/>
    <m/>
    <m/>
    <s v="IC"/>
    <s v="Invest Cont"/>
    <n v="649"/>
    <m/>
    <m/>
    <m/>
    <s v="TEXAS"/>
    <s v="ARMACOST"/>
    <n v="34.044899999999998"/>
    <n v="-118.4629"/>
    <n v="0"/>
    <x v="12"/>
  </r>
  <r>
    <n v="211000927"/>
    <d v="2021-08-10T00:00:00"/>
    <x v="551"/>
    <n v="1450"/>
    <n v="10"/>
    <x v="11"/>
    <n v="1027"/>
    <n v="2"/>
    <n v="740"/>
    <s v="VANDALISM - FELONY ($400 &amp; OVER, ALL CHURCH VANDALISMS)"/>
    <s v="1300 0329 1402 1822 2004"/>
    <n v="37"/>
    <s v="M"/>
    <s v="A"/>
    <n v="122"/>
    <s v="VEHICLE, PASSENGER/TRUCK"/>
    <m/>
    <m/>
    <s v="AA"/>
    <s v="Adult Arrest"/>
    <n v="740"/>
    <n v="998"/>
    <m/>
    <m/>
    <s v="7000    WHITE OAK                    AV"/>
    <m/>
    <n v="34.197499999999998"/>
    <n v="-118.51860000000001"/>
    <n v="1"/>
    <x v="12"/>
  </r>
  <r>
    <n v="211305695"/>
    <d v="2021-02-09T00:00:00"/>
    <x v="552"/>
    <n v="630"/>
    <n v="13"/>
    <x v="6"/>
    <n v="1331"/>
    <n v="1"/>
    <n v="510"/>
    <s v="VEHICLE - STOLEN"/>
    <m/>
    <n v="0"/>
    <m/>
    <m/>
    <n v="101"/>
    <s v="STREET"/>
    <m/>
    <m/>
    <s v="IC"/>
    <s v="Invest Cont"/>
    <n v="510"/>
    <m/>
    <m/>
    <m/>
    <s v="3300 S  GRAND                        AV"/>
    <m/>
    <n v="34.021299999999997"/>
    <n v="-118.2756"/>
    <n v="0"/>
    <x v="12"/>
  </r>
  <r>
    <n v="211512550"/>
    <d v="2021-07-30T00:00:00"/>
    <x v="397"/>
    <n v="1240"/>
    <n v="15"/>
    <x v="18"/>
    <n v="1585"/>
    <n v="1"/>
    <n v="230"/>
    <s v="ASSAULT WITH DEADLY WEAPON, AGGRAVATED ASSAULT"/>
    <n v="447"/>
    <n v="34"/>
    <s v="F"/>
    <s v="H"/>
    <n v="102"/>
    <s v="SIDEWALK"/>
    <n v="212"/>
    <s v="BOTTLE"/>
    <s v="IC"/>
    <s v="Invest Cont"/>
    <n v="230"/>
    <m/>
    <m/>
    <m/>
    <s v="4100    ARCH                         DR"/>
    <m/>
    <n v="34.1417"/>
    <n v="-118.3719"/>
    <n v="0"/>
    <x v="12"/>
  </r>
  <r>
    <n v="211517024"/>
    <d v="2021-11-03T00:00:00"/>
    <x v="553"/>
    <n v="2007"/>
    <n v="15"/>
    <x v="18"/>
    <n v="1503"/>
    <n v="2"/>
    <n v="625"/>
    <s v="OTHER ASSAULT"/>
    <s v="1300 0400 0416 0356"/>
    <n v="25"/>
    <s v="F"/>
    <s v="W"/>
    <n v="101"/>
    <s v="STREET"/>
    <n v="400"/>
    <s v="STRONG-ARM (HANDS, FIST, FEET OR BODILY FORCE)"/>
    <s v="IC"/>
    <s v="Invest Cont"/>
    <n v="625"/>
    <m/>
    <m/>
    <m/>
    <s v="6900    LAUREL CANYON                BL"/>
    <m/>
    <n v="34.200299999999999"/>
    <n v="-118.4002"/>
    <n v="0"/>
    <x v="12"/>
  </r>
  <r>
    <n v="211808570"/>
    <d v="2021-04-04T00:00:00"/>
    <x v="554"/>
    <n v="1215"/>
    <n v="18"/>
    <x v="17"/>
    <n v="1881"/>
    <n v="1"/>
    <n v="420"/>
    <s v="THEFT FROM MOTOR VEHICLE - PETTY ($950 &amp; UNDER)"/>
    <s v="0385 1822"/>
    <n v="62"/>
    <s v="M"/>
    <s v="A"/>
    <n v="101"/>
    <s v="STREET"/>
    <m/>
    <m/>
    <s v="IC"/>
    <s v="Invest Cont"/>
    <n v="420"/>
    <m/>
    <m/>
    <m/>
    <s v="16400 S  FIGUEROA                     ST"/>
    <m/>
    <n v="33.881799999999998"/>
    <n v="-118.2826"/>
    <n v="0"/>
    <x v="12"/>
  </r>
  <r>
    <n v="210615794"/>
    <d v="2021-09-13T00:00:00"/>
    <x v="555"/>
    <n v="411"/>
    <n v="6"/>
    <x v="9"/>
    <n v="657"/>
    <n v="1"/>
    <n v="210"/>
    <s v="ROBBERY"/>
    <s v="0344 0400 0432 0334 0337 1822"/>
    <n v="0"/>
    <s v="X"/>
    <s v="X"/>
    <n v="401"/>
    <s v="MINI-MART"/>
    <n v="102"/>
    <s v="HAND GUN"/>
    <s v="IC"/>
    <s v="Invest Cont"/>
    <n v="210"/>
    <m/>
    <m/>
    <m/>
    <s v="5700    SANTA MONICA                 BL"/>
    <m/>
    <n v="34.090800000000002"/>
    <n v="-118.31399999999999"/>
    <n v="0"/>
    <x v="12"/>
  </r>
  <r>
    <n v="211516904"/>
    <d v="2021-11-02T00:00:00"/>
    <x v="493"/>
    <n v="157"/>
    <n v="15"/>
    <x v="18"/>
    <n v="1555"/>
    <n v="1"/>
    <n v="440"/>
    <s v="THEFT PLAIN - PETTY ($950 &amp; UNDER)"/>
    <n v="344"/>
    <n v="33"/>
    <s v="M"/>
    <s v="W"/>
    <n v="145"/>
    <s v="MAIL BOX"/>
    <m/>
    <m/>
    <s v="IC"/>
    <s v="Invest Cont"/>
    <n v="440"/>
    <m/>
    <m/>
    <m/>
    <s v="11100    CAMARILLO                    ST"/>
    <m/>
    <n v="34.157699999999998"/>
    <n v="-118.3721"/>
    <n v="0"/>
    <x v="12"/>
  </r>
  <r>
    <n v="210705457"/>
    <d v="2021-02-05T00:00:00"/>
    <x v="556"/>
    <n v="1637"/>
    <n v="7"/>
    <x v="0"/>
    <n v="701"/>
    <n v="1"/>
    <n v="442"/>
    <s v="SHOPLIFTING - PETTY THEFT ($950 &amp; UNDER)"/>
    <s v="1822 0325 0344"/>
    <n v="35"/>
    <s v="F"/>
    <s v="W"/>
    <n v="203"/>
    <s v="OTHER BUSINESS"/>
    <m/>
    <m/>
    <s v="IC"/>
    <s v="Invest Cont"/>
    <n v="442"/>
    <m/>
    <m/>
    <m/>
    <s v="8400    MELROSE                      PL"/>
    <m/>
    <n v="34.083500000000001"/>
    <n v="-118.3734"/>
    <n v="0"/>
    <x v="12"/>
  </r>
  <r>
    <n v="211206212"/>
    <d v="2021-02-02T00:00:00"/>
    <x v="392"/>
    <n v="1830"/>
    <n v="12"/>
    <x v="8"/>
    <n v="1239"/>
    <n v="2"/>
    <n v="623"/>
    <s v="BATTERY POLICE (SIMPLE)"/>
    <s v="1212 1822 0400"/>
    <n v="0"/>
    <s v="X"/>
    <s v="X"/>
    <n v="405"/>
    <s v="CLOTHING STORE"/>
    <n v="400"/>
    <s v="STRONG-ARM (HANDS, FIST, FEET OR BODILY FORCE)"/>
    <s v="AA"/>
    <s v="Adult Arrest"/>
    <n v="623"/>
    <m/>
    <m/>
    <m/>
    <s v="5800 S  VERMONT                      AV"/>
    <m/>
    <n v="33.988300000000002"/>
    <n v="-118.2915"/>
    <n v="1"/>
    <x v="12"/>
  </r>
  <r>
    <n v="211515936"/>
    <d v="2021-10-12T00:00:00"/>
    <x v="497"/>
    <n v="340"/>
    <n v="15"/>
    <x v="18"/>
    <n v="1535"/>
    <n v="2"/>
    <n v="745"/>
    <s v="VANDALISM - MISDEAMEANOR ($399 OR UNDER)"/>
    <n v="329"/>
    <n v="0"/>
    <s v="M"/>
    <s v="O"/>
    <n v="210"/>
    <s v="RESTAURANT/FAST FOOD"/>
    <m/>
    <m/>
    <s v="IC"/>
    <s v="Invest Cont"/>
    <n v="745"/>
    <m/>
    <m/>
    <m/>
    <s v="5900    LANKERSHIM                   BL"/>
    <m/>
    <n v="34.177500000000002"/>
    <n v="-118.3822"/>
    <n v="0"/>
    <x v="12"/>
  </r>
  <r>
    <n v="210507142"/>
    <d v="2021-03-21T00:00:00"/>
    <x v="557"/>
    <n v="1430"/>
    <n v="5"/>
    <x v="10"/>
    <n v="517"/>
    <n v="1"/>
    <n v="236"/>
    <s v="INTIMATE PARTNER - AGGRAVATED ASSAULT"/>
    <s v="0408 0416 1402 1813 2000 0913 0429 0503 0522 0510"/>
    <n v="25"/>
    <s v="F"/>
    <s v="H"/>
    <n v="502"/>
    <s v="MULTI-UNIT DWELLING (APARTMENT, DUPLEX, ETC)"/>
    <n v="400"/>
    <s v="STRONG-ARM (HANDS, FIST, FEET OR BODILY FORCE)"/>
    <s v="AA"/>
    <s v="Adult Arrest"/>
    <n v="236"/>
    <n v="998"/>
    <m/>
    <m/>
    <s v="1100    BROAD                        AV"/>
    <m/>
    <n v="33.7849"/>
    <n v="-118.2612"/>
    <n v="1"/>
    <x v="12"/>
  </r>
  <r>
    <n v="212110193"/>
    <d v="2021-06-16T00:00:00"/>
    <x v="558"/>
    <n v="1700"/>
    <n v="21"/>
    <x v="15"/>
    <n v="2144"/>
    <n v="2"/>
    <n v="930"/>
    <s v="CRIMINAL THREATS - NO WEAPON DISPLAYED"/>
    <s v="0443 0422 1814 2000"/>
    <n v="33"/>
    <s v="F"/>
    <s v="B"/>
    <n v="501"/>
    <s v="SINGLE FAMILY DWELLING"/>
    <n v="511"/>
    <s v="VERBAL THREAT"/>
    <s v="AO"/>
    <s v="Adult Other"/>
    <n v="930"/>
    <m/>
    <m/>
    <m/>
    <s v="22600    VICTORY                      BL"/>
    <m/>
    <n v="34.186500000000002"/>
    <n v="-118.6195"/>
    <n v="0"/>
    <x v="12"/>
  </r>
  <r>
    <n v="211609859"/>
    <d v="2021-07-23T00:00:00"/>
    <x v="559"/>
    <n v="1800"/>
    <n v="16"/>
    <x v="20"/>
    <n v="1663"/>
    <n v="1"/>
    <n v="510"/>
    <s v="VEHICLE - STOLEN"/>
    <m/>
    <n v="0"/>
    <m/>
    <m/>
    <n v="101"/>
    <s v="STREET"/>
    <m/>
    <m/>
    <s v="IC"/>
    <s v="Invest Cont"/>
    <n v="510"/>
    <m/>
    <m/>
    <m/>
    <s v="WICKS"/>
    <s v="SAN FERNANDO"/>
    <n v="34.2363"/>
    <n v="-118.39060000000001"/>
    <n v="0"/>
    <x v="12"/>
  </r>
  <r>
    <n v="210319151"/>
    <d v="2021-11-20T00:00:00"/>
    <x v="560"/>
    <n v="1730"/>
    <n v="3"/>
    <x v="2"/>
    <n v="338"/>
    <n v="1"/>
    <n v="441"/>
    <s v="THEFT PLAIN - ATTEMPT"/>
    <s v="1402 1822"/>
    <n v="20"/>
    <s v="X"/>
    <s v="X"/>
    <n v="727"/>
    <s v="SHOPPING MALL (COMMON AREA)"/>
    <m/>
    <m/>
    <s v="IC"/>
    <s v="Invest Cont"/>
    <n v="441"/>
    <m/>
    <m/>
    <m/>
    <s v="3100 S  HOOVER                       ST"/>
    <m/>
    <n v="34.026800000000001"/>
    <n v="-118.28959999999999"/>
    <n v="0"/>
    <x v="12"/>
  </r>
  <r>
    <n v="210315755"/>
    <d v="2021-09-12T00:00:00"/>
    <x v="561"/>
    <n v="1845"/>
    <n v="3"/>
    <x v="2"/>
    <n v="396"/>
    <n v="2"/>
    <n v="762"/>
    <s v="LEWD CONDUCT"/>
    <s v="0202 0216 0529 0538 1822"/>
    <n v="33"/>
    <s v="F"/>
    <s v="H"/>
    <n v="101"/>
    <s v="STREET"/>
    <m/>
    <m/>
    <s v="IC"/>
    <s v="Invest Cont"/>
    <n v="762"/>
    <m/>
    <m/>
    <m/>
    <s v="800 W  41ST                         ST"/>
    <m/>
    <n v="34.0092"/>
    <n v="-118.29"/>
    <n v="0"/>
    <x v="12"/>
  </r>
  <r>
    <n v="210804439"/>
    <d v="2021-01-14T00:00:00"/>
    <x v="562"/>
    <n v="1000"/>
    <n v="8"/>
    <x v="12"/>
    <n v="851"/>
    <n v="2"/>
    <n v="624"/>
    <s v="BATTERY - SIMPLE ASSAULT"/>
    <s v="0416 0603 0361"/>
    <n v="46"/>
    <s v="M"/>
    <s v="O"/>
    <n v="502"/>
    <s v="MULTI-UNIT DWELLING (APARTMENT, DUPLEX, ETC)"/>
    <n v="400"/>
    <s v="STRONG-ARM (HANDS, FIST, FEET OR BODILY FORCE)"/>
    <s v="AO"/>
    <s v="Adult Other"/>
    <n v="624"/>
    <m/>
    <m/>
    <m/>
    <s v="1500    BROCKTON                     AV"/>
    <m/>
    <n v="34.037500000000001"/>
    <n v="-118.4622"/>
    <n v="0"/>
    <x v="12"/>
  </r>
  <r>
    <n v="212013729"/>
    <d v="2021-08-30T00:00:00"/>
    <x v="563"/>
    <n v="1945"/>
    <n v="20"/>
    <x v="19"/>
    <n v="2022"/>
    <n v="2"/>
    <n v="624"/>
    <s v="BATTERY - SIMPLE ASSAULT"/>
    <s v="0305 0416 0419 0444 0446 0913 0555"/>
    <n v="53"/>
    <s v="F"/>
    <s v="H"/>
    <n v="502"/>
    <s v="MULTI-UNIT DWELLING (APARTMENT, DUPLEX, ETC)"/>
    <n v="400"/>
    <s v="STRONG-ARM (HANDS, FIST, FEET OR BODILY FORCE)"/>
    <s v="AO"/>
    <s v="Adult Other"/>
    <n v="624"/>
    <m/>
    <m/>
    <m/>
    <s v="3900 W  6TH                          ST"/>
    <m/>
    <n v="34.0655"/>
    <n v="-118.31140000000001"/>
    <n v="0"/>
    <x v="12"/>
  </r>
  <r>
    <n v="212011472"/>
    <d v="2021-07-11T00:00:00"/>
    <x v="393"/>
    <n v="800"/>
    <n v="20"/>
    <x v="19"/>
    <n v="2026"/>
    <n v="1"/>
    <n v="122"/>
    <s v="RAPE, ATTEMPTED"/>
    <s v="0942 0520 1822 0408 0446 0416"/>
    <n v="23"/>
    <s v="F"/>
    <s v="A"/>
    <n v="502"/>
    <s v="MULTI-UNIT DWELLING (APARTMENT, DUPLEX, ETC)"/>
    <n v="400"/>
    <s v="STRONG-ARM (HANDS, FIST, FEET OR BODILY FORCE)"/>
    <s v="IC"/>
    <s v="Invest Cont"/>
    <n v="122"/>
    <m/>
    <m/>
    <m/>
    <s v="300 S  CATALINA                     ST"/>
    <m/>
    <n v="34.067399999999999"/>
    <n v="-118.2954"/>
    <n v="0"/>
    <x v="12"/>
  </r>
  <r>
    <n v="212005625"/>
    <d v="2021-02-15T00:00:00"/>
    <x v="564"/>
    <n v="1830"/>
    <n v="20"/>
    <x v="19"/>
    <n v="2005"/>
    <n v="2"/>
    <n v="624"/>
    <s v="BATTERY - SIMPLE ASSAULT"/>
    <s v="0913 2002 0416"/>
    <n v="47"/>
    <s v="F"/>
    <s v="H"/>
    <n v="502"/>
    <s v="MULTI-UNIT DWELLING (APARTMENT, DUPLEX, ETC)"/>
    <n v="400"/>
    <s v="STRONG-ARM (HANDS, FIST, FEET OR BODILY FORCE)"/>
    <s v="AO"/>
    <s v="Adult Other"/>
    <n v="624"/>
    <m/>
    <m/>
    <m/>
    <s v="400    NORMANDIE                    PL"/>
    <m/>
    <n v="34.077599999999997"/>
    <n v="-118.30119999999999"/>
    <n v="0"/>
    <x v="12"/>
  </r>
  <r>
    <n v="220125508"/>
    <d v="2021-06-12T00:00:00"/>
    <x v="538"/>
    <n v="100"/>
    <n v="1"/>
    <x v="1"/>
    <n v="111"/>
    <n v="2"/>
    <n v="812"/>
    <s v="CRM AGNST CHLD (13 OR UNDER) (14-15 &amp; SUSP 10 YRS OLDER)"/>
    <s v="2034 0551 0527"/>
    <n v="11"/>
    <s v="F"/>
    <s v="H"/>
    <n v="502"/>
    <s v="MULTI-UNIT DWELLING (APARTMENT, DUPLEX, ETC)"/>
    <n v="400"/>
    <s v="STRONG-ARM (HANDS, FIST, FEET OR BODILY FORCE)"/>
    <s v="IC"/>
    <s v="Invest Cont"/>
    <n v="812"/>
    <n v="860"/>
    <m/>
    <m/>
    <s v="700    ALPINE                       ST"/>
    <m/>
    <n v="34.063499999999998"/>
    <n v="-118.24339999999999"/>
    <n v="0"/>
    <x v="12"/>
  </r>
  <r>
    <n v="211916753"/>
    <d v="2021-12-15T00:00:00"/>
    <x v="565"/>
    <n v="1400"/>
    <n v="19"/>
    <x v="16"/>
    <n v="1944"/>
    <n v="1"/>
    <n v="815"/>
    <s v="SEXUAL PENETRATION W/FOREIGN OBJECT"/>
    <s v="1259 2024 0913 1817 1824 0515"/>
    <n v="15"/>
    <s v="F"/>
    <s v="H"/>
    <n v="721"/>
    <s v="HIGH SCHOOL"/>
    <n v="400"/>
    <s v="STRONG-ARM (HANDS, FIST, FEET OR BODILY FORCE)"/>
    <s v="IC"/>
    <s v="Invest Cont"/>
    <n v="815"/>
    <m/>
    <m/>
    <m/>
    <s v="11100    OMELVENY                     AV"/>
    <m/>
    <n v="34.272199999999998"/>
    <n v="-118.4417"/>
    <n v="0"/>
    <x v="12"/>
  </r>
  <r>
    <n v="210205353"/>
    <d v="2021-02-04T00:00:00"/>
    <x v="427"/>
    <n v="2330"/>
    <n v="2"/>
    <x v="5"/>
    <n v="235"/>
    <n v="2"/>
    <n v="740"/>
    <s v="VANDALISM - FELONY ($400 &amp; OVER, ALL CHURCH VANDALISMS)"/>
    <s v="1822 0329"/>
    <n v="22"/>
    <s v="M"/>
    <s v="F"/>
    <n v="101"/>
    <s v="STREET"/>
    <m/>
    <m/>
    <s v="IC"/>
    <s v="Invest Cont"/>
    <n v="740"/>
    <m/>
    <m/>
    <m/>
    <s v="200    ROSELAKE                     AV"/>
    <m/>
    <n v="34.069299999999998"/>
    <n v="-118.2711"/>
    <n v="0"/>
    <x v="12"/>
  </r>
  <r>
    <n v="210804955"/>
    <d v="2021-01-26T00:00:00"/>
    <x v="456"/>
    <n v="1255"/>
    <n v="8"/>
    <x v="12"/>
    <n v="808"/>
    <n v="2"/>
    <n v="354"/>
    <s v="THEFT OF IDENTITY"/>
    <s v="0930 1822"/>
    <n v="43"/>
    <s v="F"/>
    <s v="W"/>
    <n v="501"/>
    <s v="SINGLE FAMILY DWELLING"/>
    <m/>
    <m/>
    <s v="IC"/>
    <s v="Invest Cont"/>
    <n v="354"/>
    <m/>
    <m/>
    <m/>
    <s v="9800    YOAKUM                       DR"/>
    <m/>
    <n v="34.113700000000001"/>
    <n v="-118.43"/>
    <n v="0"/>
    <x v="12"/>
  </r>
  <r>
    <n v="210112924"/>
    <d v="2021-07-03T00:00:00"/>
    <x v="466"/>
    <n v="1058"/>
    <n v="1"/>
    <x v="1"/>
    <n v="152"/>
    <n v="2"/>
    <n v="624"/>
    <s v="BATTERY - SIMPLE ASSAULT"/>
    <n v="416"/>
    <n v="31"/>
    <s v="M"/>
    <s v="O"/>
    <n v="710"/>
    <s v="OTHER PREMISE"/>
    <n v="400"/>
    <s v="STRONG-ARM (HANDS, FIST, FEET OR BODILY FORCE)"/>
    <s v="IC"/>
    <s v="Invest Cont"/>
    <n v="624"/>
    <m/>
    <m/>
    <m/>
    <s v="500 S  GRAND                        AV"/>
    <m/>
    <n v="34.049500000000002"/>
    <n v="-118.2546"/>
    <n v="0"/>
    <x v="12"/>
  </r>
  <r>
    <n v="210504873"/>
    <d v="2021-01-22T00:00:00"/>
    <x v="413"/>
    <n v="700"/>
    <n v="5"/>
    <x v="10"/>
    <n v="514"/>
    <n v="1"/>
    <n v="420"/>
    <s v="THEFT FROM MOTOR VEHICLE - PETTY ($950 &amp; UNDER)"/>
    <m/>
    <n v="0"/>
    <m/>
    <m/>
    <n v="101"/>
    <s v="STREET"/>
    <m/>
    <m/>
    <s v="IC"/>
    <s v="Invest Cont"/>
    <n v="420"/>
    <m/>
    <m/>
    <m/>
    <s v="1300 W  SANDISON                     ST"/>
    <m/>
    <n v="33.792400000000001"/>
    <n v="-118.2803"/>
    <n v="0"/>
    <x v="12"/>
  </r>
  <r>
    <n v="211014047"/>
    <d v="2021-10-30T00:00:00"/>
    <x v="373"/>
    <n v="1215"/>
    <n v="10"/>
    <x v="11"/>
    <n v="1003"/>
    <n v="2"/>
    <n v="740"/>
    <s v="VANDALISM - FELONY ($400 &amp; OVER, ALL CHURCH VANDALISMS)"/>
    <s v="0329 1822 0311"/>
    <n v="0"/>
    <s v="M"/>
    <s v="W"/>
    <n v="704"/>
    <s v="ELEMENTARY SCHOOL"/>
    <m/>
    <m/>
    <s v="IC"/>
    <s v="Invest Cont"/>
    <n v="740"/>
    <m/>
    <m/>
    <m/>
    <s v="18700    BLYTHE                       ST"/>
    <m/>
    <n v="34.214700000000001"/>
    <n v="-118.54259999999999"/>
    <n v="0"/>
    <x v="12"/>
  </r>
  <r>
    <n v="211513045"/>
    <d v="2021-08-12T00:00:00"/>
    <x v="458"/>
    <n v="615"/>
    <n v="15"/>
    <x v="18"/>
    <n v="1548"/>
    <n v="1"/>
    <n v="210"/>
    <s v="ROBBERY"/>
    <s v="2004 1402 0344 0910 2049"/>
    <n v="54"/>
    <s v="M"/>
    <s v="H"/>
    <n v="868"/>
    <s v="MTA - ORANGE LINE - NORTH HOLLYWOOD"/>
    <n v="500"/>
    <s v="UNKNOWN WEAPON/OTHER WEAPON"/>
    <s v="AA"/>
    <s v="Adult Arrest"/>
    <n v="210"/>
    <m/>
    <m/>
    <m/>
    <s v="5300    LANKERSHIM                   BL"/>
    <m/>
    <n v="34.167000000000002"/>
    <n v="-118.3759"/>
    <n v="1"/>
    <x v="12"/>
  </r>
  <r>
    <n v="210308592"/>
    <d v="2021-04-09T00:00:00"/>
    <x v="482"/>
    <n v="1630"/>
    <n v="3"/>
    <x v="2"/>
    <n v="314"/>
    <n v="2"/>
    <n v="740"/>
    <s v="VANDALISM - FELONY ($400 &amp; OVER, ALL CHURCH VANDALISMS)"/>
    <s v="0329 0202 0311 0342 2024 1816 0906"/>
    <n v="20"/>
    <s v="X"/>
    <s v="X"/>
    <n v="708"/>
    <s v="CHURCH/CHAPEL (CHANGED 03-03 FROM CHURCH/TEMPLE)"/>
    <m/>
    <m/>
    <s v="IC"/>
    <s v="Invest Cont"/>
    <n v="740"/>
    <m/>
    <m/>
    <m/>
    <s v="3300 W  ADAMS                        BL"/>
    <m/>
    <n v="34.032600000000002"/>
    <n v="-118.3205"/>
    <n v="0"/>
    <x v="12"/>
  </r>
  <r>
    <n v="211714888"/>
    <d v="2021-11-08T00:00:00"/>
    <x v="468"/>
    <n v="1200"/>
    <n v="17"/>
    <x v="13"/>
    <n v="1795"/>
    <n v="2"/>
    <n v="662"/>
    <s v="BUNCO, GRAND THEFT"/>
    <s v="0344 2021 1202 0701"/>
    <n v="64"/>
    <s v="F"/>
    <s v="W"/>
    <n v="501"/>
    <s v="SINGLE FAMILY DWELLING"/>
    <m/>
    <m/>
    <s v="IC"/>
    <s v="Invest Cont"/>
    <n v="662"/>
    <m/>
    <m/>
    <m/>
    <s v="17100    ROSCOE                       BL"/>
    <m/>
    <n v="34.221400000000003"/>
    <n v="-118.5055"/>
    <n v="0"/>
    <x v="12"/>
  </r>
  <r>
    <n v="211104249"/>
    <d v="2021-01-10T00:00:00"/>
    <x v="457"/>
    <n v="1030"/>
    <n v="11"/>
    <x v="7"/>
    <n v="1151"/>
    <n v="1"/>
    <n v="230"/>
    <s v="ASSAULT WITH DEADLY WEAPON, AGGRAVATED ASSAULT"/>
    <s v="0342 1414 0305 0400 0416 1218 1822"/>
    <n v="72"/>
    <s v="M"/>
    <s v="W"/>
    <n v="101"/>
    <s v="STREET"/>
    <n v="400"/>
    <s v="STRONG-ARM (HANDS, FIST, FEET OR BODILY FORCE)"/>
    <s v="IC"/>
    <s v="Invest Cont"/>
    <n v="230"/>
    <m/>
    <m/>
    <m/>
    <s v="VERMONT"/>
    <s v="BARNSDALL"/>
    <n v="34.0991"/>
    <n v="-118.29179999999999"/>
    <n v="0"/>
    <x v="12"/>
  </r>
  <r>
    <n v="211419246"/>
    <d v="2021-09-30T00:00:00"/>
    <x v="566"/>
    <n v="1300"/>
    <n v="14"/>
    <x v="14"/>
    <n v="1406"/>
    <n v="2"/>
    <n v="626"/>
    <s v="INTIMATE PARTNER - SIMPLE ASSAULT"/>
    <s v="0913 0400 1813 2000"/>
    <n v="65"/>
    <s v="M"/>
    <s v="W"/>
    <n v="501"/>
    <s v="SINGLE FAMILY DWELLING"/>
    <n v="400"/>
    <s v="STRONG-ARM (HANDS, FIST, FEET OR BODILY FORCE)"/>
    <s v="IC"/>
    <s v="Invest Cont"/>
    <n v="626"/>
    <m/>
    <m/>
    <m/>
    <s v="10500    ROSE                         AV"/>
    <m/>
    <n v="34.028399999999998"/>
    <n v="-118.4123"/>
    <n v="0"/>
    <x v="12"/>
  </r>
  <r>
    <n v="210706314"/>
    <d v="2021-03-04T00:00:00"/>
    <x v="494"/>
    <n v="2000"/>
    <n v="7"/>
    <x v="0"/>
    <n v="734"/>
    <n v="2"/>
    <n v="900"/>
    <s v="VIOLATION OF COURT ORDER"/>
    <n v="2038"/>
    <n v="42"/>
    <s v="F"/>
    <s v="B"/>
    <n v="501"/>
    <s v="SINGLE FAMILY DWELLING"/>
    <m/>
    <m/>
    <s v="IC"/>
    <s v="Invest Cont"/>
    <n v="900"/>
    <m/>
    <m/>
    <m/>
    <s v="500 S  OGDEN                        DR"/>
    <m/>
    <n v="34.066299999999998"/>
    <n v="-118.3599"/>
    <n v="0"/>
    <x v="12"/>
  </r>
  <r>
    <n v="212117552"/>
    <d v="2021-12-14T00:00:00"/>
    <x v="567"/>
    <n v="1200"/>
    <n v="21"/>
    <x v="15"/>
    <n v="2185"/>
    <n v="2"/>
    <n v="740"/>
    <s v="VANDALISM - FELONY ($400 &amp; OVER, ALL CHURCH VANDALISMS)"/>
    <n v="329"/>
    <n v="71"/>
    <s v="M"/>
    <s v="W"/>
    <n v="119"/>
    <s v="PORCH, RESIDENTIAL"/>
    <m/>
    <m/>
    <s v="IC"/>
    <s v="Invest Cont"/>
    <n v="740"/>
    <m/>
    <m/>
    <m/>
    <s v="4700    AZUCENA                      RD"/>
    <m/>
    <n v="34.153500000000001"/>
    <n v="-118.6168"/>
    <n v="0"/>
    <x v="12"/>
  </r>
  <r>
    <n v="210415400"/>
    <d v="2021-11-30T00:00:00"/>
    <x v="417"/>
    <n v="1045"/>
    <n v="4"/>
    <x v="4"/>
    <n v="497"/>
    <n v="1"/>
    <n v="510"/>
    <s v="VEHICLE - STOLEN"/>
    <m/>
    <n v="0"/>
    <m/>
    <m/>
    <n v="101"/>
    <s v="STREET"/>
    <m/>
    <m/>
    <s v="IC"/>
    <s v="Invest Cont"/>
    <n v="510"/>
    <m/>
    <m/>
    <m/>
    <s v="3200 E  OLYMPIC                      BL"/>
    <m/>
    <n v="34.019799999999996"/>
    <n v="-118.2097"/>
    <n v="0"/>
    <x v="12"/>
  </r>
  <r>
    <n v="211015373"/>
    <d v="2021-12-07T00:00:00"/>
    <x v="568"/>
    <n v="1200"/>
    <n v="10"/>
    <x v="11"/>
    <n v="1097"/>
    <n v="2"/>
    <n v="354"/>
    <s v="THEFT OF IDENTITY"/>
    <s v="1822 0930"/>
    <n v="40"/>
    <s v="M"/>
    <s v="C"/>
    <n v="501"/>
    <s v="SINGLE FAMILY DWELLING"/>
    <m/>
    <m/>
    <s v="IC"/>
    <s v="Invest Cont"/>
    <n v="354"/>
    <m/>
    <m/>
    <m/>
    <s v="17000    EMPANADA                     PL"/>
    <m/>
    <n v="34.1389"/>
    <n v="-118.50279999999999"/>
    <n v="0"/>
    <x v="12"/>
  </r>
  <r>
    <n v="211510679"/>
    <d v="2021-06-18T00:00:00"/>
    <x v="538"/>
    <n v="1130"/>
    <n v="15"/>
    <x v="18"/>
    <n v="1515"/>
    <n v="1"/>
    <n v="440"/>
    <s v="THEFT PLAIN - PETTY ($950 &amp; UNDER)"/>
    <n v="394"/>
    <n v="28"/>
    <s v="M"/>
    <s v="W"/>
    <n v="145"/>
    <s v="MAIL BOX"/>
    <m/>
    <m/>
    <s v="IC"/>
    <s v="Invest Cont"/>
    <n v="440"/>
    <m/>
    <m/>
    <m/>
    <s v="12000    HART                         ST"/>
    <m/>
    <n v="34.196199999999997"/>
    <n v="-118.39109999999999"/>
    <n v="0"/>
    <x v="12"/>
  </r>
  <r>
    <n v="210609306"/>
    <d v="2021-05-03T00:00:00"/>
    <x v="410"/>
    <n v="2120"/>
    <n v="6"/>
    <x v="9"/>
    <n v="667"/>
    <n v="2"/>
    <n v="623"/>
    <s v="BATTERY POLICE (SIMPLE)"/>
    <s v="1822 1212 0400"/>
    <n v="0"/>
    <s v="X"/>
    <s v="X"/>
    <n v="101"/>
    <s v="STREET"/>
    <n v="400"/>
    <s v="STRONG-ARM (HANDS, FIST, FEET OR BODILY FORCE)"/>
    <s v="IC"/>
    <s v="Invest Cont"/>
    <n v="623"/>
    <m/>
    <m/>
    <m/>
    <s v="1200    GORDON                       ST"/>
    <m/>
    <n v="34.092599999999997"/>
    <n v="-118.3201"/>
    <n v="0"/>
    <x v="12"/>
  </r>
  <r>
    <n v="210319168"/>
    <d v="2021-11-21T00:00:00"/>
    <x v="569"/>
    <n v="100"/>
    <n v="3"/>
    <x v="2"/>
    <n v="331"/>
    <n v="1"/>
    <n v="230"/>
    <s v="ASSAULT WITH DEADLY WEAPON, AGGRAVATED ASSAULT"/>
    <s v="1822 0342 0334 1100 0449 0430 1407 1419 0906 0371"/>
    <n v="27"/>
    <s v="M"/>
    <s v="B"/>
    <n v="102"/>
    <s v="SIDEWALK"/>
    <n v="106"/>
    <s v="UNKNOWN FIREARM"/>
    <s v="IC"/>
    <s v="Invest Cont"/>
    <n v="230"/>
    <m/>
    <m/>
    <m/>
    <s v="4800 W  ADAMS                        BL"/>
    <m/>
    <n v="34.032499999999999"/>
    <n v="-118.3447"/>
    <n v="0"/>
    <x v="12"/>
  </r>
  <r>
    <n v="220405016"/>
    <d v="2022-02-02T00:00:00"/>
    <x v="570"/>
    <n v="1200"/>
    <n v="4"/>
    <x v="4"/>
    <n v="424"/>
    <n v="2"/>
    <n v="662"/>
    <s v="BUNCO, GRAND THEFT"/>
    <n v="701"/>
    <n v="33"/>
    <s v="F"/>
    <s v="O"/>
    <n v="502"/>
    <s v="MULTI-UNIT DWELLING (APARTMENT, DUPLEX, ETC)"/>
    <m/>
    <m/>
    <s v="IC"/>
    <s v="Invest Cont"/>
    <n v="662"/>
    <m/>
    <m/>
    <m/>
    <s v="3700    BALDWIN                      ST"/>
    <m/>
    <n v="34.070399999999999"/>
    <n v="-118.2013"/>
    <n v="0"/>
    <x v="12"/>
  </r>
  <r>
    <n v="210204619"/>
    <d v="2021-01-16T00:00:00"/>
    <x v="571"/>
    <n v="2200"/>
    <n v="2"/>
    <x v="5"/>
    <n v="269"/>
    <n v="2"/>
    <n v="626"/>
    <s v="INTIMATE PARTNER - SIMPLE ASSAULT"/>
    <s v="0913 2000 0416 1814"/>
    <n v="28"/>
    <s v="M"/>
    <s v="H"/>
    <n v="101"/>
    <s v="STREET"/>
    <n v="400"/>
    <s v="STRONG-ARM (HANDS, FIST, FEET OR BODILY FORCE)"/>
    <s v="AA"/>
    <s v="Adult Arrest"/>
    <n v="626"/>
    <m/>
    <m/>
    <m/>
    <s v="UNION                        WY"/>
    <s v="8TH                          ST"/>
    <n v="34.052399999999999"/>
    <n v="-118.2722"/>
    <n v="1"/>
    <x v="12"/>
  </r>
  <r>
    <n v="211711878"/>
    <d v="2021-08-25T00:00:00"/>
    <x v="434"/>
    <n v="1830"/>
    <n v="17"/>
    <x v="13"/>
    <n v="1783"/>
    <n v="1"/>
    <n v="510"/>
    <s v="VEHICLE - STOLEN"/>
    <m/>
    <n v="0"/>
    <m/>
    <m/>
    <n v="101"/>
    <s v="STREET"/>
    <m/>
    <m/>
    <s v="IC"/>
    <s v="Invest Cont"/>
    <n v="510"/>
    <m/>
    <m/>
    <m/>
    <s v="19000    NORDHOFF                     ST"/>
    <m/>
    <n v="34.235500000000002"/>
    <n v="-118.5502"/>
    <n v="0"/>
    <x v="12"/>
  </r>
  <r>
    <n v="211414613"/>
    <d v="2021-07-07T00:00:00"/>
    <x v="491"/>
    <n v="1700"/>
    <n v="14"/>
    <x v="14"/>
    <n v="1416"/>
    <n v="2"/>
    <n v="745"/>
    <s v="VANDALISM - MISDEAMEANOR ($399 OR UNDER)"/>
    <n v="329"/>
    <n v="46"/>
    <s v="F"/>
    <s v="W"/>
    <n v="501"/>
    <s v="SINGLE FAMILY DWELLING"/>
    <m/>
    <m/>
    <s v="IC"/>
    <s v="Invest Cont"/>
    <n v="745"/>
    <m/>
    <m/>
    <m/>
    <s v="3300    CABRILLO                     BL"/>
    <m/>
    <n v="34.0077"/>
    <n v="-118.4436"/>
    <n v="0"/>
    <x v="12"/>
  </r>
  <r>
    <n v="211406252"/>
    <d v="2021-02-09T00:00:00"/>
    <x v="552"/>
    <n v="530"/>
    <n v="14"/>
    <x v="14"/>
    <n v="1435"/>
    <n v="1"/>
    <n v="440"/>
    <s v="THEFT PLAIN - PETTY ($950 &amp; UNDER)"/>
    <s v="0344 0394"/>
    <n v="21"/>
    <s v="M"/>
    <s v="W"/>
    <n v="502"/>
    <s v="MULTI-UNIT DWELLING (APARTMENT, DUPLEX, ETC)"/>
    <m/>
    <m/>
    <s v="IC"/>
    <s v="Invest Cont"/>
    <n v="440"/>
    <m/>
    <m/>
    <m/>
    <s v="3700    MCLAUGHLIN                   AV"/>
    <m/>
    <n v="34.009799999999998"/>
    <n v="-118.4255"/>
    <n v="0"/>
    <x v="12"/>
  </r>
  <r>
    <n v="210515423"/>
    <d v="2021-10-29T00:00:00"/>
    <x v="572"/>
    <n v="2045"/>
    <n v="5"/>
    <x v="10"/>
    <n v="567"/>
    <n v="2"/>
    <n v="930"/>
    <s v="CRIMINAL THREATS - NO WEAPON DISPLAYED"/>
    <s v="0552 1259 0443 0432 0602 0913"/>
    <n v="14"/>
    <s v="M"/>
    <s v="W"/>
    <n v="502"/>
    <s v="MULTI-UNIT DWELLING (APARTMENT, DUPLEX, ETC)"/>
    <n v="511"/>
    <s v="VERBAL THREAT"/>
    <s v="AO"/>
    <s v="Adult Other"/>
    <n v="930"/>
    <m/>
    <m/>
    <m/>
    <s v="400 W  18TH                         ST"/>
    <m/>
    <n v="33.727899999999998"/>
    <n v="-118.28619999999999"/>
    <n v="0"/>
    <x v="12"/>
  </r>
  <r>
    <n v="211916490"/>
    <d v="2021-12-08T00:00:00"/>
    <x v="573"/>
    <n v="1505"/>
    <n v="19"/>
    <x v="16"/>
    <n v="1908"/>
    <n v="2"/>
    <n v="354"/>
    <s v="THEFT OF IDENTITY"/>
    <n v="922"/>
    <n v="24"/>
    <s v="F"/>
    <s v="H"/>
    <n v="501"/>
    <s v="SINGLE FAMILY DWELLING"/>
    <m/>
    <m/>
    <s v="IC"/>
    <s v="Invest Cont"/>
    <n v="354"/>
    <m/>
    <m/>
    <m/>
    <s v="13300    HERRON                       ST"/>
    <m/>
    <n v="34.317399999999999"/>
    <n v="-118.4239"/>
    <n v="0"/>
    <x v="12"/>
  </r>
  <r>
    <n v="211422329"/>
    <d v="2021-11-30T00:00:00"/>
    <x v="574"/>
    <n v="2000"/>
    <n v="14"/>
    <x v="14"/>
    <n v="1412"/>
    <n v="1"/>
    <n v="480"/>
    <s v="BIKE - STOLEN"/>
    <s v="0344 2004"/>
    <n v="37"/>
    <s v="M"/>
    <s v="W"/>
    <n v="501"/>
    <s v="SINGLE FAMILY DWELLING"/>
    <m/>
    <m/>
    <s v="IC"/>
    <s v="Invest Cont"/>
    <n v="480"/>
    <m/>
    <m/>
    <m/>
    <s v="600    HAMPTON                      DR"/>
    <m/>
    <n v="33.993299999999998"/>
    <n v="-118.4765"/>
    <n v="0"/>
    <x v="12"/>
  </r>
  <r>
    <n v="212013678"/>
    <d v="2021-08-29T00:00:00"/>
    <x v="503"/>
    <n v="415"/>
    <n v="20"/>
    <x v="19"/>
    <n v="2015"/>
    <n v="2"/>
    <n v="740"/>
    <s v="VANDALISM - FELONY ($400 &amp; OVER, ALL CHURCH VANDALISMS)"/>
    <s v="0329 0342 1822"/>
    <n v="44"/>
    <s v="F"/>
    <s v="H"/>
    <n v="122"/>
    <s v="VEHICLE, PASSENGER/TRUCK"/>
    <m/>
    <m/>
    <s v="IC"/>
    <s v="Invest Cont"/>
    <n v="740"/>
    <m/>
    <m/>
    <m/>
    <s v="200 N  CATALINA                     ST"/>
    <m/>
    <n v="34.0745"/>
    <n v="-118.2954"/>
    <n v="0"/>
    <x v="12"/>
  </r>
  <r>
    <n v="212004813"/>
    <d v="2021-01-23T00:00:00"/>
    <x v="575"/>
    <n v="220"/>
    <n v="20"/>
    <x v="19"/>
    <n v="2024"/>
    <n v="1"/>
    <n v="310"/>
    <s v="BURGLARY"/>
    <s v="1822 0321 0344"/>
    <n v="0"/>
    <s v="M"/>
    <s v="O"/>
    <n v="210"/>
    <s v="RESTAURANT/FAST FOOD"/>
    <m/>
    <m/>
    <s v="AA"/>
    <s v="Adult Arrest"/>
    <n v="310"/>
    <m/>
    <m/>
    <m/>
    <s v="3700 W  6TH                          ST"/>
    <m/>
    <n v="34.063600000000001"/>
    <n v="-118.30410000000001"/>
    <n v="1"/>
    <x v="12"/>
  </r>
  <r>
    <n v="211714566"/>
    <d v="2021-11-01T00:00:00"/>
    <x v="576"/>
    <n v="300"/>
    <n v="17"/>
    <x v="13"/>
    <n v="1794"/>
    <n v="2"/>
    <n v="626"/>
    <s v="INTIMATE PARTNER - SIMPLE ASSAULT"/>
    <s v="2002 2000 0913 1402 0408 1821 0421 0444 0419"/>
    <n v="39"/>
    <s v="F"/>
    <s v="O"/>
    <n v="502"/>
    <s v="MULTI-UNIT DWELLING (APARTMENT, DUPLEX, ETC)"/>
    <n v="400"/>
    <s v="STRONG-ARM (HANDS, FIST, FEET OR BODILY FORCE)"/>
    <s v="AA"/>
    <s v="Adult Arrest"/>
    <n v="626"/>
    <n v="998"/>
    <m/>
    <m/>
    <s v="18400    NAPA                         ST"/>
    <m/>
    <n v="34.226399999999998"/>
    <n v="-118.5361"/>
    <n v="1"/>
    <x v="12"/>
  </r>
  <r>
    <n v="211909511"/>
    <d v="2021-06-06T00:00:00"/>
    <x v="455"/>
    <n v="1301"/>
    <n v="19"/>
    <x v="16"/>
    <n v="1985"/>
    <n v="1"/>
    <n v="761"/>
    <s v="BRANDISH WEAPON"/>
    <s v="1822 0334 0919"/>
    <n v="22"/>
    <s v="M"/>
    <s v="H"/>
    <n v="108"/>
    <s v="PARKING LOT"/>
    <n v="215"/>
    <s v="MACHETE"/>
    <s v="IC"/>
    <s v="Invest Cont"/>
    <n v="761"/>
    <m/>
    <m/>
    <m/>
    <s v="14600    PARTHENIA                    ST"/>
    <m/>
    <n v="34.2271"/>
    <n v="-118.4503"/>
    <n v="0"/>
    <x v="12"/>
  </r>
  <r>
    <n v="211415054"/>
    <d v="2021-07-14T00:00:00"/>
    <x v="368"/>
    <n v="1702"/>
    <n v="14"/>
    <x v="14"/>
    <n v="1425"/>
    <n v="2"/>
    <n v="956"/>
    <s v="LETTERS, LEWD  -  TELEPHONE CALLS, LEWD"/>
    <n v="1501"/>
    <n v="45"/>
    <s v="M"/>
    <s v="W"/>
    <n v="710"/>
    <s v="OTHER PREMISE"/>
    <m/>
    <m/>
    <s v="AO"/>
    <s v="Adult Other"/>
    <n v="956"/>
    <m/>
    <m/>
    <m/>
    <s v="3100    SAWTELLE                     BL"/>
    <m/>
    <n v="34.020899999999997"/>
    <n v="-118.4318"/>
    <n v="0"/>
    <x v="12"/>
  </r>
  <r>
    <n v="211208894"/>
    <d v="2021-03-19T00:00:00"/>
    <x v="474"/>
    <n v="1503"/>
    <n v="12"/>
    <x v="8"/>
    <n v="1241"/>
    <n v="2"/>
    <n v="626"/>
    <s v="INTIMATE PARTNER - SIMPLE ASSAULT"/>
    <s v="1814 0446"/>
    <n v="16"/>
    <s v="F"/>
    <s v="B"/>
    <n v="502"/>
    <s v="MULTI-UNIT DWELLING (APARTMENT, DUPLEX, ETC)"/>
    <n v="400"/>
    <s v="STRONG-ARM (HANDS, FIST, FEET OR BODILY FORCE)"/>
    <s v="IC"/>
    <s v="Invest Cont"/>
    <n v="626"/>
    <m/>
    <m/>
    <m/>
    <s v="6400    WEST                         BL"/>
    <m/>
    <n v="33.981000000000002"/>
    <n v="-118.3352"/>
    <n v="0"/>
    <x v="12"/>
  </r>
  <r>
    <n v="210504114"/>
    <d v="2021-01-03T00:00:00"/>
    <x v="577"/>
    <n v="300"/>
    <n v="5"/>
    <x v="10"/>
    <n v="522"/>
    <n v="1"/>
    <n v="520"/>
    <s v="VEHICLE - ATTEMPT STOLEN"/>
    <s v="0216 1300 1309"/>
    <n v="44"/>
    <s v="M"/>
    <s v="H"/>
    <n v="101"/>
    <s v="STREET"/>
    <m/>
    <m/>
    <s v="IC"/>
    <s v="Invest Cont"/>
    <n v="520"/>
    <m/>
    <m/>
    <m/>
    <s v="800    GULF                         AV"/>
    <m/>
    <n v="33.779400000000003"/>
    <n v="-118.27290000000001"/>
    <n v="0"/>
    <x v="12"/>
  </r>
  <r>
    <n v="211104232"/>
    <d v="2021-01-09T00:00:00"/>
    <x v="578"/>
    <n v="2000"/>
    <n v="11"/>
    <x v="7"/>
    <n v="1152"/>
    <n v="1"/>
    <n v="510"/>
    <s v="VEHICLE - STOLEN"/>
    <m/>
    <n v="0"/>
    <m/>
    <m/>
    <n v="101"/>
    <s v="STREET"/>
    <m/>
    <m/>
    <s v="IC"/>
    <s v="Invest Cont"/>
    <n v="510"/>
    <m/>
    <m/>
    <m/>
    <s v="4100    CUMBERLAND                   AV"/>
    <m/>
    <n v="34.0991"/>
    <n v="-118.2807"/>
    <n v="0"/>
    <x v="12"/>
  </r>
  <r>
    <n v="211912970"/>
    <d v="2021-09-06T00:00:00"/>
    <x v="579"/>
    <n v="1800"/>
    <n v="19"/>
    <x v="16"/>
    <n v="1985"/>
    <n v="2"/>
    <n v="763"/>
    <s v="STALKING"/>
    <s v="0347 0913 1813"/>
    <n v="23"/>
    <s v="F"/>
    <s v="H"/>
    <n v="101"/>
    <s v="STREET"/>
    <n v="400"/>
    <s v="STRONG-ARM (HANDS, FIST, FEET OR BODILY FORCE)"/>
    <s v="AO"/>
    <s v="Adult Other"/>
    <n v="763"/>
    <m/>
    <m/>
    <m/>
    <s v="8400    VAN NUYS                     BL"/>
    <m/>
    <n v="34.222900000000003"/>
    <n v="-118.4487"/>
    <n v="0"/>
    <x v="12"/>
  </r>
  <r>
    <n v="211320320"/>
    <d v="2021-12-13T00:00:00"/>
    <x v="580"/>
    <n v="1720"/>
    <n v="13"/>
    <x v="6"/>
    <n v="1322"/>
    <n v="2"/>
    <n v="740"/>
    <s v="VANDALISM - FELONY ($400 &amp; OVER, ALL CHURCH VANDALISMS)"/>
    <s v="2024 1402 0906 0311 0329 0202 0327"/>
    <n v="0"/>
    <s v="X"/>
    <s v="X"/>
    <n v="402"/>
    <s v="MARKET"/>
    <m/>
    <m/>
    <s v="JA"/>
    <s v="Juv Arrest"/>
    <n v="740"/>
    <n v="998"/>
    <m/>
    <m/>
    <s v="500 E  23RD                         ST"/>
    <m/>
    <n v="34.024999999999999"/>
    <n v="-118.26179999999999"/>
    <n v="1"/>
    <x v="12"/>
  </r>
  <r>
    <n v="210808499"/>
    <d v="2021-04-22T00:00:00"/>
    <x v="581"/>
    <n v="1809"/>
    <n v="8"/>
    <x v="12"/>
    <n v="819"/>
    <n v="2"/>
    <n v="624"/>
    <s v="BATTERY - SIMPLE ASSAULT"/>
    <s v="1309 0416"/>
    <n v="65"/>
    <s v="M"/>
    <s v="W"/>
    <n v="104"/>
    <s v="DRIVEWAY"/>
    <n v="500"/>
    <s v="UNKNOWN WEAPON/OTHER WEAPON"/>
    <s v="IC"/>
    <s v="Invest Cont"/>
    <n v="624"/>
    <m/>
    <m/>
    <m/>
    <s v="10100    WILSHIRE                     BL"/>
    <m/>
    <n v="34.073700000000002"/>
    <n v="-118.4289"/>
    <n v="0"/>
    <x v="12"/>
  </r>
  <r>
    <n v="210615600"/>
    <d v="2021-09-08T00:00:00"/>
    <x v="444"/>
    <n v="810"/>
    <n v="6"/>
    <x v="9"/>
    <n v="645"/>
    <n v="2"/>
    <n v="888"/>
    <s v="TRESPASSING"/>
    <s v="1822 1501"/>
    <n v="0"/>
    <s v="X"/>
    <s v="X"/>
    <n v="501"/>
    <s v="SINGLE FAMILY DWELLING"/>
    <m/>
    <m/>
    <s v="IC"/>
    <s v="Invest Cont"/>
    <n v="888"/>
    <m/>
    <m/>
    <m/>
    <s v="6800    HOLLYWOOD                    BL"/>
    <m/>
    <n v="34.101599999999998"/>
    <n v="-118.3391"/>
    <n v="0"/>
    <x v="12"/>
  </r>
  <r>
    <n v="212005947"/>
    <d v="2021-02-24T00:00:00"/>
    <x v="504"/>
    <n v="2300"/>
    <n v="20"/>
    <x v="19"/>
    <n v="2029"/>
    <n v="2"/>
    <n v="624"/>
    <s v="BATTERY - SIMPLE ASSAULT"/>
    <s v="1822 0447 0416"/>
    <n v="74"/>
    <s v="F"/>
    <s v="O"/>
    <n v="709"/>
    <s v="PUBLIC RESTROOM(INDOORS-INSIDE)"/>
    <n v="500"/>
    <s v="UNKNOWN WEAPON/OTHER WEAPON"/>
    <s v="IC"/>
    <s v="Invest Cont"/>
    <n v="624"/>
    <m/>
    <m/>
    <m/>
    <s v="3100 W  4TH                          ST"/>
    <m/>
    <n v="34.066699999999997"/>
    <n v="-118.28789999999999"/>
    <n v="0"/>
    <x v="12"/>
  </r>
  <r>
    <n v="211104035"/>
    <d v="2021-01-02T00:00:00"/>
    <x v="419"/>
    <n v="1000"/>
    <n v="11"/>
    <x v="7"/>
    <n v="1101"/>
    <n v="1"/>
    <n v="330"/>
    <s v="BURGLARY FROM VEHICLE"/>
    <s v="1307 0344"/>
    <n v="53"/>
    <s v="F"/>
    <s v="H"/>
    <n v="108"/>
    <s v="PARKING LOT"/>
    <m/>
    <m/>
    <s v="IC"/>
    <s v="Invest Cont"/>
    <n v="330"/>
    <m/>
    <m/>
    <m/>
    <s v="5200    ZOO                          DR"/>
    <m/>
    <n v="34.153799999999997"/>
    <n v="-118.3092"/>
    <n v="0"/>
    <x v="12"/>
  </r>
  <r>
    <n v="210615930"/>
    <d v="2021-09-15T00:00:00"/>
    <x v="550"/>
    <n v="2325"/>
    <n v="6"/>
    <x v="9"/>
    <n v="676"/>
    <n v="2"/>
    <n v="661"/>
    <s v="UNAUTHORIZED COMPUTER ACCESS"/>
    <s v="1914 1822 1501"/>
    <n v="23"/>
    <s v="F"/>
    <s v="W"/>
    <n v="502"/>
    <s v="MULTI-UNIT DWELLING (APARTMENT, DUPLEX, ETC)"/>
    <m/>
    <m/>
    <s v="IC"/>
    <s v="Invest Cont"/>
    <n v="661"/>
    <m/>
    <m/>
    <m/>
    <s v="700    LILLIAN                      WY"/>
    <m/>
    <n v="34.083500000000001"/>
    <n v="-118.32769999999999"/>
    <n v="0"/>
    <x v="12"/>
  </r>
  <r>
    <n v="211413240"/>
    <d v="2021-06-12T00:00:00"/>
    <x v="386"/>
    <n v="500"/>
    <n v="14"/>
    <x v="14"/>
    <n v="1407"/>
    <n v="1"/>
    <n v="341"/>
    <s v="THEFT-GRAND ($950.01 &amp; OVER)EXCPT,GUNS,FOWL,LIVESTK,PROD"/>
    <n v="344"/>
    <n v="50"/>
    <s v="F"/>
    <s v="A"/>
    <n v="102"/>
    <s v="SIDEWALK"/>
    <m/>
    <m/>
    <s v="IC"/>
    <s v="Invest Cont"/>
    <n v="341"/>
    <m/>
    <m/>
    <m/>
    <s v="JASMINE                      AV"/>
    <s v="VENICE                       BL"/>
    <n v="34.021599999999999"/>
    <n v="-118.40179999999999"/>
    <n v="0"/>
    <x v="12"/>
  </r>
  <r>
    <n v="210913659"/>
    <d v="2021-09-03T00:00:00"/>
    <x v="526"/>
    <n v="745"/>
    <n v="9"/>
    <x v="3"/>
    <n v="931"/>
    <n v="1"/>
    <n v="420"/>
    <s v="THEFT FROM MOTOR VEHICLE - PETTY ($950 &amp; UNDER)"/>
    <s v="0344 0446"/>
    <n v="22"/>
    <s v="M"/>
    <s v="W"/>
    <n v="104"/>
    <s v="DRIVEWAY"/>
    <n v="400"/>
    <s v="STRONG-ARM (HANDS, FIST, FEET OR BODILY FORCE)"/>
    <s v="IC"/>
    <s v="Invest Cont"/>
    <n v="420"/>
    <m/>
    <m/>
    <m/>
    <s v="6300    PEACH                        AV"/>
    <m/>
    <n v="34.184800000000003"/>
    <n v="-118.4675"/>
    <n v="0"/>
    <x v="12"/>
  </r>
  <r>
    <n v="221912688"/>
    <d v="2022-08-01T00:00:00"/>
    <x v="449"/>
    <n v="1200"/>
    <n v="19"/>
    <x v="16"/>
    <n v="1984"/>
    <n v="2"/>
    <n v="354"/>
    <s v="THEFT OF IDENTITY"/>
    <s v="0562 0929"/>
    <n v="55"/>
    <s v="F"/>
    <s v="H"/>
    <n v="502"/>
    <s v="MULTI-UNIT DWELLING (APARTMENT, DUPLEX, ETC)"/>
    <m/>
    <m/>
    <s v="AO"/>
    <s v="Adult Other"/>
    <n v="354"/>
    <m/>
    <m/>
    <m/>
    <s v="8300    WILLIS                       AV"/>
    <m/>
    <n v="34.221499999999999"/>
    <n v="-118.45529999999999"/>
    <n v="0"/>
    <x v="12"/>
  </r>
  <r>
    <n v="210810791"/>
    <d v="2021-06-23T00:00:00"/>
    <x v="582"/>
    <n v="800"/>
    <n v="8"/>
    <x v="12"/>
    <n v="842"/>
    <n v="2"/>
    <n v="354"/>
    <s v="THEFT OF IDENTITY"/>
    <s v="0923 1822"/>
    <n v="28"/>
    <s v="F"/>
    <s v="W"/>
    <n v="502"/>
    <s v="MULTI-UNIT DWELLING (APARTMENT, DUPLEX, ETC)"/>
    <m/>
    <m/>
    <s v="IC"/>
    <s v="Invest Cont"/>
    <n v="354"/>
    <m/>
    <m/>
    <m/>
    <s v="1400    BARRY                        AV"/>
    <m/>
    <n v="34.045400000000001"/>
    <n v="-118.456"/>
    <n v="0"/>
    <x v="12"/>
  </r>
  <r>
    <n v="212110955"/>
    <d v="2021-07-04T00:00:00"/>
    <x v="466"/>
    <n v="1705"/>
    <n v="21"/>
    <x v="15"/>
    <n v="2126"/>
    <n v="1"/>
    <n v="330"/>
    <s v="BURGLARY FROM VEHICLE"/>
    <n v="344"/>
    <n v="35"/>
    <s v="F"/>
    <s v="F"/>
    <n v="104"/>
    <s v="DRIVEWAY"/>
    <m/>
    <m/>
    <s v="IC"/>
    <s v="Invest Cont"/>
    <n v="330"/>
    <m/>
    <m/>
    <m/>
    <s v="21000    INGOMAR                      ST"/>
    <m/>
    <n v="34.2119"/>
    <n v="-118.5929"/>
    <n v="0"/>
    <x v="12"/>
  </r>
  <r>
    <n v="211008277"/>
    <d v="2021-05-21T00:00:00"/>
    <x v="451"/>
    <n v="1200"/>
    <n v="10"/>
    <x v="11"/>
    <n v="1045"/>
    <n v="1"/>
    <n v="420"/>
    <s v="THEFT FROM MOTOR VEHICLE - PETTY ($950 &amp; UNDER)"/>
    <m/>
    <n v="0"/>
    <m/>
    <m/>
    <n v="101"/>
    <s v="STREET"/>
    <m/>
    <m/>
    <s v="IC"/>
    <s v="Invest Cont"/>
    <n v="420"/>
    <m/>
    <m/>
    <m/>
    <s v="17700    RHODA                        ST"/>
    <m/>
    <n v="34.1753"/>
    <n v="-118.5202"/>
    <n v="0"/>
    <x v="12"/>
  </r>
  <r>
    <n v="212111042"/>
    <d v="2021-07-05T00:00:00"/>
    <x v="583"/>
    <n v="1400"/>
    <n v="21"/>
    <x v="15"/>
    <n v="2129"/>
    <n v="1"/>
    <n v="440"/>
    <s v="THEFT PLAIN - PETTY ($950 &amp; UNDER)"/>
    <n v="394"/>
    <n v="28"/>
    <s v="M"/>
    <s v="W"/>
    <n v="502"/>
    <s v="MULTI-UNIT DWELLING (APARTMENT, DUPLEX, ETC)"/>
    <m/>
    <m/>
    <s v="IC"/>
    <s v="Invest Cont"/>
    <n v="440"/>
    <m/>
    <m/>
    <m/>
    <s v="7900    OAKDALE                      AV"/>
    <m/>
    <n v="34.213999999999999"/>
    <n v="-118.5667"/>
    <n v="0"/>
    <x v="12"/>
  </r>
  <r>
    <n v="210405037"/>
    <d v="2021-01-28T00:00:00"/>
    <x v="562"/>
    <n v="1"/>
    <n v="4"/>
    <x v="4"/>
    <n v="449"/>
    <n v="1"/>
    <n v="420"/>
    <s v="THEFT FROM MOTOR VEHICLE - PETTY ($950 &amp; UNDER)"/>
    <m/>
    <n v="0"/>
    <m/>
    <m/>
    <n v="101"/>
    <s v="STREET"/>
    <m/>
    <m/>
    <s v="IC"/>
    <s v="Invest Cont"/>
    <n v="420"/>
    <m/>
    <m/>
    <m/>
    <s v="2600    MARENGO                      ST"/>
    <m/>
    <n v="34.054499999999997"/>
    <n v="-118.19889999999999"/>
    <n v="0"/>
    <x v="12"/>
  </r>
  <r>
    <n v="210114828"/>
    <d v="2021-08-07T00:00:00"/>
    <x v="584"/>
    <n v="2140"/>
    <n v="1"/>
    <x v="1"/>
    <n v="181"/>
    <n v="2"/>
    <n v="624"/>
    <s v="BATTERY - SIMPLE ASSAULT"/>
    <s v="0416 0417 1822"/>
    <n v="27"/>
    <s v="M"/>
    <s v="H"/>
    <n v="741"/>
    <s v="STAPLES CENTER *"/>
    <n v="400"/>
    <s v="STRONG-ARM (HANDS, FIST, FEET OR BODILY FORCE)"/>
    <s v="IC"/>
    <s v="Invest Cont"/>
    <n v="624"/>
    <m/>
    <m/>
    <m/>
    <s v="1100 S  FIGUEROA                     ST"/>
    <m/>
    <n v="34.043100000000003"/>
    <n v="-118.2692"/>
    <n v="0"/>
    <x v="12"/>
  </r>
  <r>
    <n v="212116231"/>
    <d v="2021-11-08T00:00:00"/>
    <x v="446"/>
    <n v="1830"/>
    <n v="21"/>
    <x v="15"/>
    <n v="2145"/>
    <n v="1"/>
    <n v="510"/>
    <s v="VEHICLE - STOLEN"/>
    <m/>
    <n v="0"/>
    <m/>
    <m/>
    <n v="101"/>
    <s v="STREET"/>
    <m/>
    <m/>
    <s v="IC"/>
    <s v="Invest Cont"/>
    <n v="510"/>
    <m/>
    <m/>
    <m/>
    <s v="22100    GILMORE                      ST"/>
    <m/>
    <n v="34.187399999999997"/>
    <n v="-118.6086"/>
    <n v="0"/>
    <x v="12"/>
  </r>
  <r>
    <n v="211413258"/>
    <d v="2021-06-12T00:00:00"/>
    <x v="538"/>
    <n v="2105"/>
    <n v="14"/>
    <x v="14"/>
    <n v="1412"/>
    <n v="1"/>
    <n v="230"/>
    <s v="ASSAULT WITH DEADLY WEAPON, AGGRAVATED ASSAULT"/>
    <s v="0400 0429 0342 1822 1218"/>
    <n v="29"/>
    <s v="M"/>
    <s v="B"/>
    <n v="117"/>
    <s v="BEACH"/>
    <n v="400"/>
    <s v="STRONG-ARM (HANDS, FIST, FEET OR BODILY FORCE)"/>
    <s v="IC"/>
    <s v="Invest Cont"/>
    <n v="230"/>
    <m/>
    <m/>
    <m/>
    <s v="00    BROOKS                       AV"/>
    <m/>
    <n v="33.991"/>
    <n v="-118.47620000000001"/>
    <n v="0"/>
    <x v="12"/>
  </r>
  <r>
    <n v="210320916"/>
    <d v="2021-12-30T00:00:00"/>
    <x v="585"/>
    <n v="1700"/>
    <n v="3"/>
    <x v="2"/>
    <n v="321"/>
    <n v="2"/>
    <n v="946"/>
    <s v="OTHER MISCELLANEOUS CRIME"/>
    <s v="0443 1309 1202 1822 0104 0432 1312"/>
    <n v="62"/>
    <s v="M"/>
    <s v="B"/>
    <n v="203"/>
    <s v="OTHER BUSINESS"/>
    <n v="511"/>
    <s v="VERBAL THREAT"/>
    <s v="IC"/>
    <s v="Invest Cont"/>
    <n v="946"/>
    <m/>
    <m/>
    <m/>
    <s v="5700    OBAMA                        BL"/>
    <m/>
    <n v="34.023800000000001"/>
    <n v="-118.3669"/>
    <n v="0"/>
    <x v="12"/>
  </r>
  <r>
    <n v="212016452"/>
    <d v="2021-11-02T00:00:00"/>
    <x v="468"/>
    <n v="630"/>
    <n v="20"/>
    <x v="19"/>
    <n v="2005"/>
    <n v="1"/>
    <n v="210"/>
    <s v="ROBBERY"/>
    <s v="0344 1822 1501 0400 0449 0355"/>
    <n v="28"/>
    <s v="M"/>
    <s v="W"/>
    <n v="102"/>
    <s v="SIDEWALK"/>
    <n v="500"/>
    <s v="UNKNOWN WEAPON/OTHER WEAPON"/>
    <s v="IC"/>
    <s v="Invest Cont"/>
    <n v="210"/>
    <m/>
    <m/>
    <m/>
    <s v="MELROSE                      BL"/>
    <s v="MANHATTAN                    PL"/>
    <n v="34.079900000000002"/>
    <n v="-118.30249999999999"/>
    <n v="0"/>
    <x v="12"/>
  </r>
  <r>
    <n v="210605176"/>
    <d v="2021-01-30T00:00:00"/>
    <x v="469"/>
    <n v="930"/>
    <n v="6"/>
    <x v="9"/>
    <n v="644"/>
    <n v="1"/>
    <n v="510"/>
    <s v="VEHICLE - STOLEN"/>
    <m/>
    <n v="0"/>
    <m/>
    <m/>
    <n v="108"/>
    <s v="PARKING LOT"/>
    <m/>
    <m/>
    <s v="IC"/>
    <s v="Invest Cont"/>
    <n v="510"/>
    <m/>
    <m/>
    <m/>
    <s v="1300 N  MARTEL                       AV"/>
    <m/>
    <n v="34.0944"/>
    <n v="-118.3507"/>
    <n v="0"/>
    <x v="12"/>
  </r>
  <r>
    <n v="211904810"/>
    <d v="2021-01-22T00:00:00"/>
    <x v="586"/>
    <n v="1128"/>
    <n v="19"/>
    <x v="16"/>
    <n v="1987"/>
    <n v="1"/>
    <n v="440"/>
    <s v="THEFT PLAIN - PETTY ($950 &amp; UNDER)"/>
    <n v="394"/>
    <n v="25"/>
    <s v="M"/>
    <s v="H"/>
    <n v="119"/>
    <s v="PORCH, RESIDENTIAL"/>
    <m/>
    <m/>
    <s v="IC"/>
    <s v="Invest Cont"/>
    <n v="440"/>
    <m/>
    <m/>
    <m/>
    <s v="8700    STANSBURY                    AV"/>
    <m/>
    <n v="34.228400000000001"/>
    <n v="-118.44370000000001"/>
    <n v="0"/>
    <x v="12"/>
  </r>
  <r>
    <n v="210315805"/>
    <d v="2021-09-11T00:00:00"/>
    <x v="587"/>
    <n v="2245"/>
    <n v="3"/>
    <x v="2"/>
    <n v="363"/>
    <n v="2"/>
    <n v="624"/>
    <s v="BATTERY - SIMPLE ASSAULT"/>
    <s v="2024 1309 0913 0360 0448 0446"/>
    <n v="19"/>
    <s v="F"/>
    <s v="B"/>
    <n v="101"/>
    <s v="STREET"/>
    <n v="400"/>
    <s v="STRONG-ARM (HANDS, FIST, FEET OR BODILY FORCE)"/>
    <s v="AO"/>
    <s v="Adult Other"/>
    <n v="624"/>
    <m/>
    <m/>
    <m/>
    <s v="3700    LOCKLAND                     DR"/>
    <m/>
    <n v="34.008000000000003"/>
    <n v="-118.3399"/>
    <n v="0"/>
    <x v="12"/>
  </r>
  <r>
    <n v="211604275"/>
    <d v="2021-01-10T00:00:00"/>
    <x v="457"/>
    <n v="1100"/>
    <n v="16"/>
    <x v="20"/>
    <n v="1679"/>
    <n v="1"/>
    <n v="330"/>
    <s v="BURGLARY FROM VEHICLE"/>
    <s v="0344 1307 1609"/>
    <n v="57"/>
    <s v="F"/>
    <s v="W"/>
    <n v="101"/>
    <s v="STREET"/>
    <m/>
    <m/>
    <s v="IC"/>
    <s v="Invest Cont"/>
    <n v="330"/>
    <m/>
    <m/>
    <m/>
    <s v="7400    LA TUNA CANYON               RD"/>
    <m/>
    <n v="34.234200000000001"/>
    <n v="-118.2914"/>
    <n v="0"/>
    <x v="12"/>
  </r>
  <r>
    <n v="210810690"/>
    <d v="2021-06-21T00:00:00"/>
    <x v="588"/>
    <n v="215"/>
    <n v="8"/>
    <x v="12"/>
    <n v="896"/>
    <n v="1"/>
    <n v="310"/>
    <s v="BURGLARY"/>
    <s v="1409 1609 0344 1822"/>
    <n v="0"/>
    <s v="X"/>
    <s v="X"/>
    <n v="210"/>
    <s v="RESTAURANT/FAST FOOD"/>
    <m/>
    <m/>
    <s v="IC"/>
    <s v="Invest Cont"/>
    <n v="310"/>
    <n v="998"/>
    <m/>
    <m/>
    <s v="9800    NATIONAL                     BL"/>
    <m/>
    <n v="34.031300000000002"/>
    <n v="-118.4007"/>
    <n v="0"/>
    <x v="12"/>
  </r>
  <r>
    <n v="210306674"/>
    <d v="2021-02-24T00:00:00"/>
    <x v="504"/>
    <n v="1100"/>
    <n v="3"/>
    <x v="2"/>
    <n v="396"/>
    <n v="1"/>
    <n v="330"/>
    <s v="BURGLARY FROM VEHICLE"/>
    <s v="0344 1822 1609"/>
    <n v="33"/>
    <s v="F"/>
    <s v="O"/>
    <n v="108"/>
    <s v="PARKING LOT"/>
    <m/>
    <m/>
    <s v="IC"/>
    <s v="Invest Cont"/>
    <n v="330"/>
    <m/>
    <m/>
    <m/>
    <s v="800 W  42ND                         PL"/>
    <m/>
    <n v="34.006399999999999"/>
    <n v="-118.28789999999999"/>
    <n v="0"/>
    <x v="12"/>
  </r>
  <r>
    <n v="211215356"/>
    <d v="2021-07-08T00:00:00"/>
    <x v="393"/>
    <n v="1600"/>
    <n v="12"/>
    <x v="8"/>
    <n v="1249"/>
    <n v="2"/>
    <n v="930"/>
    <s v="CRIMINAL THREATS - NO WEAPON DISPLAYED"/>
    <s v="0421 0913"/>
    <n v="41"/>
    <s v="M"/>
    <s v="H"/>
    <n v="101"/>
    <s v="STREET"/>
    <n v="511"/>
    <s v="VERBAL THREAT"/>
    <s v="AA"/>
    <s v="Adult Arrest"/>
    <n v="930"/>
    <m/>
    <m/>
    <m/>
    <s v="600 W  GAGE                         AV"/>
    <m/>
    <n v="33.982399999999998"/>
    <n v="-118.28440000000001"/>
    <n v="1"/>
    <x v="12"/>
  </r>
  <r>
    <n v="210106113"/>
    <d v="2021-02-16T00:00:00"/>
    <x v="398"/>
    <n v="725"/>
    <n v="1"/>
    <x v="1"/>
    <n v="151"/>
    <n v="2"/>
    <n v="624"/>
    <s v="BATTERY - SIMPLE ASSAULT"/>
    <s v="1822 0417 0305 0446"/>
    <n v="35"/>
    <s v="F"/>
    <s v="H"/>
    <n v="102"/>
    <s v="SIDEWALK"/>
    <n v="400"/>
    <s v="STRONG-ARM (HANDS, FIST, FEET OR BODILY FORCE)"/>
    <s v="IC"/>
    <s v="Invest Cont"/>
    <n v="624"/>
    <m/>
    <m/>
    <m/>
    <s v="7TH"/>
    <s v="FIGUEROA"/>
    <n v="34.049599999999998"/>
    <n v="-118.2603"/>
    <n v="0"/>
    <x v="12"/>
  </r>
  <r>
    <n v="210913963"/>
    <d v="2021-09-11T00:00:00"/>
    <x v="437"/>
    <n v="202"/>
    <n v="9"/>
    <x v="3"/>
    <n v="952"/>
    <n v="2"/>
    <n v="745"/>
    <s v="VANDALISM - MISDEAMEANOR ($399 OR UNDER)"/>
    <n v="329"/>
    <n v="23"/>
    <s v="M"/>
    <s v="W"/>
    <n v="101"/>
    <s v="STREET"/>
    <m/>
    <m/>
    <s v="IC"/>
    <s v="Invest Cont"/>
    <n v="745"/>
    <m/>
    <m/>
    <m/>
    <s v="BURBANK                      BL"/>
    <s v="VAN NUYS                     BL"/>
    <n v="34.1721"/>
    <n v="-118.4487"/>
    <n v="0"/>
    <x v="12"/>
  </r>
  <r>
    <n v="210619119"/>
    <d v="2021-11-15T00:00:00"/>
    <x v="521"/>
    <n v="1545"/>
    <n v="6"/>
    <x v="9"/>
    <n v="636"/>
    <n v="1"/>
    <n v="230"/>
    <s v="ASSAULT WITH DEADLY WEAPON, AGGRAVATED ASSAULT"/>
    <s v="1822 0334"/>
    <n v="0"/>
    <s v="M"/>
    <s v="B"/>
    <n v="102"/>
    <s v="SIDEWALK"/>
    <n v="106"/>
    <s v="UNKNOWN FIREARM"/>
    <s v="IC"/>
    <s v="Invest Cont"/>
    <n v="230"/>
    <m/>
    <m/>
    <m/>
    <s v="HOLLYWOOD"/>
    <s v="LAS PALMAS"/>
    <n v="34.101599999999998"/>
    <n v="-118.3361"/>
    <n v="0"/>
    <x v="12"/>
  </r>
  <r>
    <n v="210608337"/>
    <d v="2021-04-09T00:00:00"/>
    <x v="557"/>
    <n v="1"/>
    <n v="6"/>
    <x v="9"/>
    <n v="645"/>
    <n v="2"/>
    <n v="805"/>
    <s v="PIMPING"/>
    <s v="0908 0316 0337 0913"/>
    <n v="26"/>
    <s v="F"/>
    <s v="H"/>
    <n v="101"/>
    <s v="STREET"/>
    <n v="400"/>
    <s v="STRONG-ARM (HANDS, FIST, FEET OR BODILY FORCE)"/>
    <s v="AA"/>
    <s v="Adult Arrest"/>
    <n v="805"/>
    <m/>
    <m/>
    <m/>
    <s v="ORANGE"/>
    <s v="SUNSET"/>
    <n v="34.097999999999999"/>
    <n v="-118.3416"/>
    <n v="1"/>
    <x v="12"/>
  </r>
  <r>
    <n v="210516405"/>
    <d v="2021-11-23T00:00:00"/>
    <x v="473"/>
    <n v="1"/>
    <n v="5"/>
    <x v="10"/>
    <n v="531"/>
    <n v="2"/>
    <n v="745"/>
    <s v="VANDALISM - MISDEAMEANOR ($399 OR UNDER)"/>
    <n v="329"/>
    <n v="0"/>
    <s v="X"/>
    <s v="X"/>
    <n v="108"/>
    <s v="PARKING LOT"/>
    <m/>
    <m/>
    <s v="IC"/>
    <s v="Invest Cont"/>
    <n v="745"/>
    <m/>
    <m/>
    <m/>
    <s v="25900    BELLE PORTE                  AV"/>
    <m/>
    <n v="33.787599999999998"/>
    <n v="-118.30119999999999"/>
    <n v="0"/>
    <x v="12"/>
  </r>
  <r>
    <n v="211517972"/>
    <d v="2021-11-28T00:00:00"/>
    <x v="421"/>
    <n v="140"/>
    <n v="15"/>
    <x v="18"/>
    <n v="1555"/>
    <n v="2"/>
    <n v="903"/>
    <s v="CONTEMPT OF COURT"/>
    <s v="2038 1814"/>
    <n v="33"/>
    <s v="F"/>
    <s v="H"/>
    <n v="502"/>
    <s v="MULTI-UNIT DWELLING (APARTMENT, DUPLEX, ETC)"/>
    <m/>
    <m/>
    <s v="AA"/>
    <s v="Adult Arrest"/>
    <n v="903"/>
    <m/>
    <m/>
    <m/>
    <s v="11000    OTSEGO                       ST"/>
    <m/>
    <n v="34.162999999999997"/>
    <n v="-118.3729"/>
    <n v="1"/>
    <x v="12"/>
  </r>
  <r>
    <n v="210215958"/>
    <d v="2021-10-11T00:00:00"/>
    <x v="549"/>
    <n v="1100"/>
    <n v="2"/>
    <x v="5"/>
    <n v="233"/>
    <n v="1"/>
    <n v="510"/>
    <s v="VEHICLE - STOLEN"/>
    <m/>
    <n v="0"/>
    <m/>
    <m/>
    <n v="101"/>
    <s v="STREET"/>
    <m/>
    <m/>
    <s v="IC"/>
    <s v="Invest Cont"/>
    <n v="510"/>
    <m/>
    <m/>
    <m/>
    <s v="100 S  LA FAYETTE PARK              PL"/>
    <m/>
    <n v="34.069299999999998"/>
    <n v="-118.2792"/>
    <n v="0"/>
    <x v="12"/>
  </r>
  <r>
    <n v="211304809"/>
    <d v="2021-01-18T00:00:00"/>
    <x v="484"/>
    <n v="1300"/>
    <n v="13"/>
    <x v="6"/>
    <n v="1321"/>
    <n v="2"/>
    <n v="886"/>
    <s v="DISTURBING THE PEACE"/>
    <s v="1300 0334 0302 2004"/>
    <n v="53"/>
    <s v="M"/>
    <s v="H"/>
    <n v="101"/>
    <s v="STREET"/>
    <m/>
    <m/>
    <s v="IC"/>
    <s v="Invest Cont"/>
    <n v="886"/>
    <m/>
    <m/>
    <m/>
    <s v="25TH                         ST"/>
    <s v="BROADWAY"/>
    <n v="34.026299999999999"/>
    <n v="-118.2692"/>
    <n v="0"/>
    <x v="12"/>
  </r>
  <r>
    <n v="210514891"/>
    <d v="2021-10-15T00:00:00"/>
    <x v="542"/>
    <n v="535"/>
    <n v="5"/>
    <x v="10"/>
    <n v="529"/>
    <n v="1"/>
    <n v="330"/>
    <s v="BURGLARY FROM VEHICLE"/>
    <s v="0386 0329 0344 0358 1307 1402 1609"/>
    <n v="49"/>
    <s v="M"/>
    <s v="H"/>
    <n v="101"/>
    <s v="STREET"/>
    <m/>
    <m/>
    <s v="IC"/>
    <s v="Invest Cont"/>
    <n v="330"/>
    <n v="998"/>
    <m/>
    <m/>
    <s v="800 E  ANAHEIM                      ST"/>
    <m/>
    <n v="33.780500000000004"/>
    <n v="-118.25279999999999"/>
    <n v="0"/>
    <x v="12"/>
  </r>
  <r>
    <n v="210313159"/>
    <d v="2021-07-17T00:00:00"/>
    <x v="589"/>
    <n v="2215"/>
    <n v="3"/>
    <x v="2"/>
    <n v="331"/>
    <n v="2"/>
    <n v="626"/>
    <s v="INTIMATE PARTNER - SIMPLE ASSAULT"/>
    <s v="2000 1813 0913 0444 1821 1241 1243"/>
    <n v="29"/>
    <s v="F"/>
    <s v="B"/>
    <n v="501"/>
    <s v="SINGLE FAMILY DWELLING"/>
    <n v="400"/>
    <s v="STRONG-ARM (HANDS, FIST, FEET OR BODILY FORCE)"/>
    <s v="AO"/>
    <s v="Adult Other"/>
    <n v="626"/>
    <m/>
    <m/>
    <m/>
    <s v="2800 W  VIEW                         ST"/>
    <m/>
    <n v="34.0291"/>
    <n v="-118.3511"/>
    <n v="0"/>
    <x v="12"/>
  </r>
  <r>
    <n v="212015892"/>
    <d v="2021-10-18T00:00:00"/>
    <x v="550"/>
    <n v="1245"/>
    <n v="20"/>
    <x v="19"/>
    <n v="2036"/>
    <n v="1"/>
    <n v="440"/>
    <s v="THEFT PLAIN - PETTY ($950 &amp; UNDER)"/>
    <s v="0394 1501"/>
    <n v="40"/>
    <s v="F"/>
    <s v="A"/>
    <n v="501"/>
    <s v="SINGLE FAMILY DWELLING"/>
    <m/>
    <m/>
    <s v="IC"/>
    <s v="Invest Cont"/>
    <n v="440"/>
    <m/>
    <m/>
    <m/>
    <s v="3200    WILSHIRE                     BL"/>
    <m/>
    <n v="34.061799999999998"/>
    <n v="-118.2923"/>
    <n v="0"/>
    <x v="12"/>
  </r>
  <r>
    <n v="210313667"/>
    <d v="2021-07-28T00:00:00"/>
    <x v="590"/>
    <n v="1300"/>
    <n v="3"/>
    <x v="2"/>
    <n v="357"/>
    <n v="2"/>
    <n v="860"/>
    <s v="BATTERY WITH SEXUAL CONTACT"/>
    <s v="0913 0509 0510 0522 0551 1820 1251 1259"/>
    <n v="16"/>
    <s v="F"/>
    <s v="H"/>
    <n v="501"/>
    <s v="SINGLE FAMILY DWELLING"/>
    <n v="400"/>
    <s v="STRONG-ARM (HANDS, FIST, FEET OR BODILY FORCE)"/>
    <s v="AA"/>
    <s v="Adult Arrest"/>
    <n v="860"/>
    <m/>
    <m/>
    <m/>
    <s v="3400    RAYMOND                      AV"/>
    <m/>
    <n v="34.025500000000001"/>
    <n v="-118.298"/>
    <n v="1"/>
    <x v="12"/>
  </r>
  <r>
    <n v="210712384"/>
    <d v="2021-08-23T00:00:00"/>
    <x v="591"/>
    <n v="1400"/>
    <n v="7"/>
    <x v="0"/>
    <n v="724"/>
    <n v="1"/>
    <n v="330"/>
    <s v="BURGLARY FROM VEHICLE"/>
    <s v="1822 1300 0344"/>
    <n v="26"/>
    <s v="F"/>
    <s v="W"/>
    <n v="108"/>
    <s v="PARKING LOT"/>
    <m/>
    <m/>
    <s v="IC"/>
    <s v="Invest Cont"/>
    <n v="330"/>
    <m/>
    <m/>
    <m/>
    <s v="7800    BEVERLY                      BL"/>
    <m/>
    <n v="34.076099999999997"/>
    <n v="-118.3604"/>
    <n v="0"/>
    <x v="12"/>
  </r>
  <r>
    <n v="211516711"/>
    <d v="2021-10-28T00:00:00"/>
    <x v="367"/>
    <n v="2300"/>
    <n v="15"/>
    <x v="18"/>
    <n v="1557"/>
    <n v="2"/>
    <n v="903"/>
    <s v="CONTEMPT OF COURT"/>
    <n v="1501"/>
    <n v="21"/>
    <s v="F"/>
    <s v="W"/>
    <n v="116"/>
    <s v="OTHER/OUTSIDE"/>
    <m/>
    <m/>
    <s v="IC"/>
    <s v="Invest Cont"/>
    <n v="903"/>
    <m/>
    <m/>
    <m/>
    <s v="4800    DENNY                        AV"/>
    <m/>
    <n v="34.158299999999997"/>
    <n v="-118.3648"/>
    <n v="0"/>
    <x v="12"/>
  </r>
  <r>
    <n v="211414394"/>
    <d v="2021-07-03T00:00:00"/>
    <x v="466"/>
    <n v="540"/>
    <n v="14"/>
    <x v="14"/>
    <n v="1431"/>
    <n v="1"/>
    <n v="310"/>
    <s v="BURGLARY"/>
    <s v="1609 0416 0344"/>
    <n v="0"/>
    <s v="X"/>
    <s v="X"/>
    <n v="203"/>
    <s v="OTHER BUSINESS"/>
    <n v="400"/>
    <s v="STRONG-ARM (HANDS, FIST, FEET OR BODILY FORCE)"/>
    <s v="IC"/>
    <s v="Invest Cont"/>
    <n v="310"/>
    <m/>
    <m/>
    <m/>
    <s v="00    WINDWARD                     AV"/>
    <m/>
    <n v="33.9876"/>
    <n v="-118.4725"/>
    <n v="0"/>
    <x v="12"/>
  </r>
  <r>
    <n v="211221629"/>
    <d v="2021-10-16T00:00:00"/>
    <x v="592"/>
    <n v="1945"/>
    <n v="12"/>
    <x v="8"/>
    <n v="1215"/>
    <n v="2"/>
    <n v="946"/>
    <s v="OTHER MISCELLANEOUS CRIME"/>
    <n v="1402"/>
    <n v="0"/>
    <s v="X"/>
    <s v="X"/>
    <n v="101"/>
    <s v="STREET"/>
    <m/>
    <m/>
    <s v="IC"/>
    <s v="Invest Cont"/>
    <n v="946"/>
    <n v="998"/>
    <m/>
    <m/>
    <s v="VERMONT                      AV"/>
    <s v="SLAUSON                      AV"/>
    <n v="33.989100000000001"/>
    <n v="-118.2915"/>
    <n v="0"/>
    <x v="12"/>
  </r>
  <r>
    <n v="212013978"/>
    <d v="2021-09-05T00:00:00"/>
    <x v="593"/>
    <n v="500"/>
    <n v="20"/>
    <x v="19"/>
    <n v="2058"/>
    <n v="2"/>
    <n v="624"/>
    <s v="BATTERY - SIMPLE ASSAULT"/>
    <s v="0913 0448 0429 0416"/>
    <n v="49"/>
    <s v="M"/>
    <s v="A"/>
    <n v="708"/>
    <s v="CHURCH/CHAPEL (CHANGED 03-03 FROM CHURCH/TEMPLE)"/>
    <n v="400"/>
    <s v="STRONG-ARM (HANDS, FIST, FEET OR BODILY FORCE)"/>
    <s v="AA"/>
    <s v="Adult Arrest"/>
    <n v="624"/>
    <m/>
    <m/>
    <m/>
    <s v="2500 W  OLYMPIC                      BL"/>
    <m/>
    <n v="34.053699999999999"/>
    <n v="-118.2878"/>
    <n v="1"/>
    <x v="12"/>
  </r>
  <r>
    <n v="210609214"/>
    <d v="2021-05-01T00:00:00"/>
    <x v="594"/>
    <n v="630"/>
    <n v="6"/>
    <x v="9"/>
    <n v="638"/>
    <n v="2"/>
    <n v="740"/>
    <s v="VANDALISM - FELONY ($400 &amp; OVER, ALL CHURCH VANDALISMS)"/>
    <s v="1300 0329 1822"/>
    <n v="31"/>
    <s v="F"/>
    <s v="H"/>
    <n v="123"/>
    <s v="PARKING UNDERGROUND/BUILDING"/>
    <m/>
    <m/>
    <s v="IC"/>
    <s v="Invest Cont"/>
    <n v="740"/>
    <m/>
    <m/>
    <m/>
    <s v="1700 N  GRAMERCY                     PL"/>
    <m/>
    <n v="34.101700000000001"/>
    <n v="-118.31229999999999"/>
    <n v="0"/>
    <x v="12"/>
  </r>
  <r>
    <n v="211415360"/>
    <d v="2021-07-19T00:00:00"/>
    <x v="401"/>
    <n v="550"/>
    <n v="14"/>
    <x v="14"/>
    <n v="1488"/>
    <n v="2"/>
    <n v="354"/>
    <s v="THEFT OF IDENTITY"/>
    <n v="377"/>
    <n v="47"/>
    <s v="F"/>
    <s v="W"/>
    <n v="503"/>
    <s v="HOTEL"/>
    <m/>
    <m/>
    <s v="IC"/>
    <s v="Invest Cont"/>
    <n v="354"/>
    <m/>
    <m/>
    <m/>
    <s v="8600    BELFORD                      AV"/>
    <m/>
    <n v="33.959299999999999"/>
    <n v="-118.384"/>
    <n v="0"/>
    <x v="12"/>
  </r>
  <r>
    <n v="210210062"/>
    <d v="2021-05-17T00:00:00"/>
    <x v="595"/>
    <n v="1830"/>
    <n v="2"/>
    <x v="5"/>
    <n v="285"/>
    <n v="1"/>
    <n v="331"/>
    <s v="THEFT FROM MOTOR VEHICLE - GRAND ($950.01 AND OVER)"/>
    <s v="1300 0385 0344 1822 1608"/>
    <n v="26"/>
    <s v="F"/>
    <s v="H"/>
    <n v="101"/>
    <s v="STREET"/>
    <m/>
    <m/>
    <s v="IC"/>
    <s v="Invest Cont"/>
    <n v="331"/>
    <m/>
    <m/>
    <m/>
    <s v="W  12TH                         ST"/>
    <s v="S  BURLINGTON                   AV"/>
    <n v="34.0473"/>
    <n v="-118.2784"/>
    <n v="0"/>
    <x v="12"/>
  </r>
  <r>
    <n v="212009185"/>
    <d v="2021-05-16T00:00:00"/>
    <x v="415"/>
    <n v="2215"/>
    <n v="20"/>
    <x v="19"/>
    <n v="2025"/>
    <n v="1"/>
    <n v="420"/>
    <s v="THEFT FROM MOTOR VEHICLE - PETTY ($950 &amp; UNDER)"/>
    <m/>
    <n v="0"/>
    <m/>
    <m/>
    <n v="101"/>
    <s v="STREET"/>
    <m/>
    <m/>
    <s v="IC"/>
    <s v="Invest Cont"/>
    <n v="420"/>
    <m/>
    <m/>
    <m/>
    <s v="4TH                          ST"/>
    <s v="KINGSLEY                     ST"/>
    <n v="34.0672"/>
    <n v="-118.2985"/>
    <n v="0"/>
    <x v="12"/>
  </r>
  <r>
    <n v="211105389"/>
    <d v="2021-02-10T00:00:00"/>
    <x v="498"/>
    <n v="2100"/>
    <n v="11"/>
    <x v="7"/>
    <n v="1177"/>
    <n v="1"/>
    <n v="310"/>
    <s v="BURGLARY"/>
    <n v="344"/>
    <n v="0"/>
    <s v="X"/>
    <s v="X"/>
    <n v="121"/>
    <s v="YARD (RESIDENTIAL/BUSINESS)"/>
    <m/>
    <m/>
    <s v="IC"/>
    <s v="Invest Cont"/>
    <n v="310"/>
    <m/>
    <m/>
    <m/>
    <s v="600    SAN FERNANDO                 RD"/>
    <m/>
    <n v="34.085299999999997"/>
    <n v="-118.2257"/>
    <n v="0"/>
    <x v="12"/>
  </r>
  <r>
    <n v="211804829"/>
    <d v="2021-01-17T00:00:00"/>
    <x v="596"/>
    <n v="30"/>
    <n v="18"/>
    <x v="17"/>
    <n v="1829"/>
    <n v="1"/>
    <n v="230"/>
    <s v="ASSAULT WITH DEADLY WEAPON, AGGRAVATED ASSAULT"/>
    <s v="1822 0430 0342 1300 0906 0857"/>
    <n v="54"/>
    <s v="M"/>
    <s v="B"/>
    <n v="101"/>
    <s v="STREET"/>
    <n v="109"/>
    <s v="SEMI-AUTOMATIC PISTOL"/>
    <s v="IC"/>
    <s v="Invest Cont"/>
    <n v="230"/>
    <m/>
    <m/>
    <m/>
    <s v="2100 E  101ST                        ST"/>
    <m/>
    <n v="33.944899999999997"/>
    <n v="-118.23439999999999"/>
    <n v="0"/>
    <x v="12"/>
  </r>
  <r>
    <n v="210715753"/>
    <d v="2021-11-15T00:00:00"/>
    <x v="521"/>
    <n v="1745"/>
    <n v="7"/>
    <x v="0"/>
    <n v="734"/>
    <n v="2"/>
    <n v="624"/>
    <s v="BATTERY - SIMPLE ASSAULT"/>
    <n v="446"/>
    <n v="22"/>
    <s v="M"/>
    <s v="H"/>
    <n v="502"/>
    <s v="MULTI-UNIT DWELLING (APARTMENT, DUPLEX, ETC)"/>
    <n v="400"/>
    <s v="STRONG-ARM (HANDS, FIST, FEET OR BODILY FORCE)"/>
    <s v="IC"/>
    <s v="Invest Cont"/>
    <n v="624"/>
    <m/>
    <m/>
    <m/>
    <s v="300 S  BURNSIDE                     AV"/>
    <m/>
    <n v="34.070399999999999"/>
    <n v="-118.3552"/>
    <n v="0"/>
    <x v="12"/>
  </r>
  <r>
    <n v="211205194"/>
    <d v="2021-01-17T00:00:00"/>
    <x v="596"/>
    <n v="2220"/>
    <n v="12"/>
    <x v="8"/>
    <n v="1203"/>
    <n v="2"/>
    <n v="946"/>
    <s v="OTHER MISCELLANEOUS CRIME"/>
    <s v="0603 0913"/>
    <n v="48"/>
    <s v="F"/>
    <s v="H"/>
    <n v="501"/>
    <s v="SINGLE FAMILY DWELLING"/>
    <m/>
    <m/>
    <s v="IC"/>
    <s v="Invest Cont"/>
    <n v="946"/>
    <m/>
    <m/>
    <m/>
    <s v="5100 S  ST ANDREWS                   PL"/>
    <m/>
    <n v="33.999400000000001"/>
    <n v="-118.3108"/>
    <n v="0"/>
    <x v="12"/>
  </r>
  <r>
    <n v="211224427"/>
    <d v="2021-12-02T00:00:00"/>
    <x v="573"/>
    <n v="824"/>
    <n v="12"/>
    <x v="8"/>
    <n v="1249"/>
    <n v="1"/>
    <n v="440"/>
    <s v="THEFT PLAIN - PETTY ($950 &amp; UNDER)"/>
    <s v="1803 0913 0344 0324"/>
    <n v="0"/>
    <s v="X"/>
    <s v="X"/>
    <n v="401"/>
    <s v="MINI-MART"/>
    <m/>
    <m/>
    <s v="IC"/>
    <s v="Invest Cont"/>
    <n v="440"/>
    <m/>
    <m/>
    <m/>
    <s v="6200 S  FIGUEROA                     ST"/>
    <m/>
    <n v="33.982999999999997"/>
    <n v="-118.28270000000001"/>
    <n v="0"/>
    <x v="12"/>
  </r>
  <r>
    <n v="210705467"/>
    <d v="2021-02-08T00:00:00"/>
    <x v="449"/>
    <n v="1200"/>
    <n v="7"/>
    <x v="0"/>
    <n v="739"/>
    <n v="1"/>
    <n v="310"/>
    <s v="BURGLARY"/>
    <s v="1822 0344"/>
    <n v="57"/>
    <s v="M"/>
    <s v="W"/>
    <n v="108"/>
    <s v="PARKING LOT"/>
    <m/>
    <m/>
    <s v="IC"/>
    <s v="Invest Cont"/>
    <n v="310"/>
    <m/>
    <m/>
    <m/>
    <s v="400 S  MUIRFIELD                    RD"/>
    <m/>
    <n v="34.065399999999997"/>
    <n v="-118.3292"/>
    <n v="0"/>
    <x v="12"/>
  </r>
  <r>
    <n v="210815263"/>
    <d v="2021-10-13T00:00:00"/>
    <x v="505"/>
    <n v="1700"/>
    <n v="8"/>
    <x v="12"/>
    <n v="842"/>
    <n v="1"/>
    <n v="440"/>
    <s v="THEFT PLAIN - PETTY ($950 &amp; UNDER)"/>
    <s v="0344 1822 0394"/>
    <n v="33"/>
    <s v="F"/>
    <s v="W"/>
    <n v="502"/>
    <s v="MULTI-UNIT DWELLING (APARTMENT, DUPLEX, ETC)"/>
    <m/>
    <m/>
    <s v="IC"/>
    <s v="Invest Cont"/>
    <n v="440"/>
    <m/>
    <m/>
    <m/>
    <s v="11600    ROCHESTER                    AV"/>
    <m/>
    <n v="34.046999999999997"/>
    <n v="-118.4567"/>
    <n v="0"/>
    <x v="12"/>
  </r>
  <r>
    <n v="210109650"/>
    <d v="2021-04-29T00:00:00"/>
    <x v="540"/>
    <n v="2350"/>
    <n v="1"/>
    <x v="1"/>
    <n v="119"/>
    <n v="1"/>
    <n v="648"/>
    <s v="ARSON"/>
    <n v="910"/>
    <n v="0"/>
    <s v="M"/>
    <s v="O"/>
    <n v="834"/>
    <s v="LA UNION STATION (NOT LINE SPECIFIC)"/>
    <n v="506"/>
    <s v="FIRE"/>
    <s v="IC"/>
    <s v="Invest Cont"/>
    <n v="648"/>
    <m/>
    <m/>
    <m/>
    <s v="800 N  ALAMEDA                      ST"/>
    <m/>
    <n v="0"/>
    <n v="0"/>
    <n v="0"/>
    <x v="12"/>
  </r>
  <r>
    <n v="211004332"/>
    <d v="2021-01-11T00:00:00"/>
    <x v="578"/>
    <n v="1600"/>
    <n v="10"/>
    <x v="11"/>
    <n v="1047"/>
    <n v="1"/>
    <n v="320"/>
    <s v="BURGLARY, ATTEMPTED"/>
    <s v="0321 1822 1414"/>
    <n v="0"/>
    <s v="M"/>
    <s v="W"/>
    <n v="109"/>
    <s v="PARK/PLAYGROUND"/>
    <m/>
    <m/>
    <s v="IC"/>
    <s v="Invest Cont"/>
    <n v="320"/>
    <m/>
    <m/>
    <m/>
    <s v="17000    BURBANK                      BL"/>
    <m/>
    <n v="34.172199999999997"/>
    <n v="-118.50369999999999"/>
    <n v="0"/>
    <x v="12"/>
  </r>
  <r>
    <n v="210317495"/>
    <d v="2021-10-17T00:00:00"/>
    <x v="592"/>
    <n v="2200"/>
    <n v="3"/>
    <x v="2"/>
    <n v="377"/>
    <n v="2"/>
    <n v="740"/>
    <s v="VANDALISM - FELONY ($400 &amp; OVER, ALL CHURCH VANDALISMS)"/>
    <s v="0329 1300 1822"/>
    <n v="35"/>
    <s v="M"/>
    <s v="H"/>
    <n v="122"/>
    <s v="VEHICLE, PASSENGER/TRUCK"/>
    <m/>
    <m/>
    <s v="IC"/>
    <s v="Invest Cont"/>
    <n v="740"/>
    <m/>
    <m/>
    <m/>
    <s v="E  38TH                         ST"/>
    <s v="NORMANDIE                    AV"/>
    <n v="34.017299999999999"/>
    <n v="-118.3002"/>
    <n v="0"/>
    <x v="12"/>
  </r>
  <r>
    <n v="230315375"/>
    <d v="2023-08-18T00:00:00"/>
    <x v="597"/>
    <n v="1200"/>
    <n v="3"/>
    <x v="2"/>
    <n v="375"/>
    <n v="2"/>
    <n v="666"/>
    <s v="BUNCO, ATTEMPT"/>
    <s v="0344 2021 1916"/>
    <n v="79"/>
    <s v="F"/>
    <s v="H"/>
    <n v="502"/>
    <s v="MULTI-UNIT DWELLING (APARTMENT, DUPLEX, ETC)"/>
    <m/>
    <m/>
    <s v="IC"/>
    <s v="Invest Cont"/>
    <n v="666"/>
    <m/>
    <m/>
    <m/>
    <s v="1700 W  38TH                         PL"/>
    <m/>
    <n v="34.016399999999997"/>
    <n v="-118.31100000000001"/>
    <n v="0"/>
    <x v="12"/>
  </r>
  <r>
    <n v="211115087"/>
    <d v="2021-11-07T00:00:00"/>
    <x v="446"/>
    <n v="1300"/>
    <n v="11"/>
    <x v="7"/>
    <n v="1139"/>
    <n v="1"/>
    <n v="210"/>
    <s v="ROBBERY"/>
    <s v="0325 0443 0945 2004 0342"/>
    <n v="0"/>
    <s v="X"/>
    <s v="X"/>
    <n v="406"/>
    <s v="OTHER STORE"/>
    <n v="511"/>
    <s v="VERBAL THREAT"/>
    <s v="IC"/>
    <s v="Invest Cont"/>
    <n v="210"/>
    <m/>
    <m/>
    <m/>
    <s v="6000 N  FIGUEROA                     ST"/>
    <m/>
    <n v="34.111199999999997"/>
    <n v="-118.1895"/>
    <n v="0"/>
    <x v="12"/>
  </r>
  <r>
    <n v="210414100"/>
    <d v="2021-10-21T00:00:00"/>
    <x v="598"/>
    <n v="130"/>
    <n v="4"/>
    <x v="4"/>
    <n v="427"/>
    <n v="2"/>
    <n v="626"/>
    <s v="INTIMATE PARTNER - SIMPLE ASSAULT"/>
    <s v="0913 1813 2000 0400 0448"/>
    <n v="42"/>
    <s v="F"/>
    <s v="H"/>
    <n v="501"/>
    <s v="SINGLE FAMILY DWELLING"/>
    <n v="400"/>
    <s v="STRONG-ARM (HANDS, FIST, FEET OR BODILY FORCE)"/>
    <s v="AA"/>
    <s v="Adult Arrest"/>
    <n v="626"/>
    <m/>
    <m/>
    <m/>
    <s v="4700    TWINING                      ST"/>
    <m/>
    <n v="34.0839"/>
    <n v="-118.1819"/>
    <n v="1"/>
    <x v="12"/>
  </r>
  <r>
    <n v="211304171"/>
    <d v="2021-01-04T00:00:00"/>
    <x v="599"/>
    <n v="1249"/>
    <n v="13"/>
    <x v="6"/>
    <n v="1341"/>
    <n v="1"/>
    <n v="320"/>
    <s v="BURGLARY, ATTEMPTED"/>
    <s v="1309 0329"/>
    <n v="0"/>
    <s v="X"/>
    <s v="X"/>
    <n v="405"/>
    <s v="CLOTHING STORE"/>
    <m/>
    <m/>
    <s v="IC"/>
    <s v="Invest Cont"/>
    <n v="320"/>
    <m/>
    <m/>
    <m/>
    <s v="100 W  38TH                         ST"/>
    <m/>
    <n v="34.012999999999998"/>
    <n v="-118.2762"/>
    <n v="0"/>
    <x v="12"/>
  </r>
  <r>
    <n v="211805169"/>
    <d v="2021-01-24T00:00:00"/>
    <x v="600"/>
    <n v="1"/>
    <n v="18"/>
    <x v="17"/>
    <n v="1801"/>
    <n v="2"/>
    <n v="946"/>
    <s v="OTHER MISCELLANEOUS CRIME"/>
    <s v="1822 1300 0327"/>
    <n v="55"/>
    <s v="F"/>
    <s v="H"/>
    <n v="101"/>
    <s v="STREET"/>
    <m/>
    <m/>
    <s v="IC"/>
    <s v="Invest Cont"/>
    <n v="946"/>
    <m/>
    <m/>
    <m/>
    <s v="900 W  88TH                         ST"/>
    <m/>
    <n v="33.957900000000002"/>
    <n v="-118.2899"/>
    <n v="0"/>
    <x v="12"/>
  </r>
  <r>
    <n v="211420136"/>
    <d v="2021-10-18T00:00:00"/>
    <x v="563"/>
    <n v="900"/>
    <n v="14"/>
    <x v="14"/>
    <n v="1465"/>
    <n v="1"/>
    <n v="341"/>
    <s v="THEFT-GRAND ($950.01 &amp; OVER)EXCPT,GUNS,FOWL,LIVESTK,PROD"/>
    <n v="344"/>
    <n v="0"/>
    <s v="X"/>
    <s v="X"/>
    <n v="710"/>
    <s v="OTHER PREMISE"/>
    <m/>
    <m/>
    <s v="IC"/>
    <s v="Invest Cont"/>
    <n v="341"/>
    <m/>
    <m/>
    <m/>
    <s v="11800    JEFFERSON                    BL"/>
    <m/>
    <n v="33.9861"/>
    <n v="-118.40170000000001"/>
    <n v="0"/>
    <x v="12"/>
  </r>
  <r>
    <n v="211222851"/>
    <d v="2021-11-06T00:00:00"/>
    <x v="384"/>
    <n v="2000"/>
    <n v="12"/>
    <x v="8"/>
    <n v="1255"/>
    <n v="1"/>
    <n v="510"/>
    <s v="VEHICLE - STOLEN"/>
    <m/>
    <n v="0"/>
    <m/>
    <m/>
    <n v="101"/>
    <s v="STREET"/>
    <m/>
    <m/>
    <s v="IC"/>
    <s v="Invest Cont"/>
    <n v="510"/>
    <m/>
    <m/>
    <m/>
    <s v="7800 S  NORMANDIE                    AV"/>
    <m/>
    <n v="33.967799999999997"/>
    <n v="-118.30029999999999"/>
    <n v="0"/>
    <x v="12"/>
  </r>
  <r>
    <n v="211205985"/>
    <d v="2021-01-30T00:00:00"/>
    <x v="601"/>
    <n v="2000"/>
    <n v="12"/>
    <x v="8"/>
    <n v="1211"/>
    <n v="2"/>
    <n v="626"/>
    <s v="INTIMATE PARTNER - SIMPLE ASSAULT"/>
    <s v="2000 1814 0913 1309"/>
    <n v="49"/>
    <s v="M"/>
    <s v="B"/>
    <n v="101"/>
    <s v="STREET"/>
    <n v="500"/>
    <s v="UNKNOWN WEAPON/OTHER WEAPON"/>
    <s v="AO"/>
    <s v="Adult Other"/>
    <n v="626"/>
    <m/>
    <m/>
    <m/>
    <s v="5700    9TH                          AV"/>
    <m/>
    <n v="33.988999999999997"/>
    <n v="-118.327"/>
    <n v="0"/>
    <x v="12"/>
  </r>
  <r>
    <n v="210814634"/>
    <d v="2021-09-29T00:00:00"/>
    <x v="440"/>
    <n v="1911"/>
    <n v="8"/>
    <x v="12"/>
    <n v="806"/>
    <n v="2"/>
    <n v="740"/>
    <s v="VANDALISM - FELONY ($400 &amp; OVER, ALL CHURCH VANDALISMS)"/>
    <s v="0329 1402"/>
    <n v="24"/>
    <s v="F"/>
    <s v="O"/>
    <n v="501"/>
    <s v="SINGLE FAMILY DWELLING"/>
    <m/>
    <m/>
    <s v="AA"/>
    <s v="Adult Arrest"/>
    <n v="740"/>
    <n v="998"/>
    <m/>
    <m/>
    <s v="100 N  MAPLETON                     DR"/>
    <m/>
    <n v="34.082599999999999"/>
    <n v="-118.4327"/>
    <n v="1"/>
    <x v="12"/>
  </r>
  <r>
    <n v="211518876"/>
    <d v="2021-12-19T00:00:00"/>
    <x v="472"/>
    <n v="830"/>
    <n v="15"/>
    <x v="18"/>
    <n v="1539"/>
    <n v="2"/>
    <n v="888"/>
    <s v="TRESPASSING"/>
    <m/>
    <n v="28"/>
    <s v="F"/>
    <s v="H"/>
    <n v="501"/>
    <s v="SINGLE FAMILY DWELLING"/>
    <m/>
    <m/>
    <s v="AO"/>
    <s v="Adult Other"/>
    <n v="888"/>
    <m/>
    <m/>
    <m/>
    <s v="5700    CRANER                       AV"/>
    <m/>
    <n v="34.173999999999999"/>
    <n v="-118.36920000000001"/>
    <n v="0"/>
    <x v="12"/>
  </r>
  <r>
    <n v="212006060"/>
    <d v="2021-02-27T00:00:00"/>
    <x v="602"/>
    <n v="800"/>
    <n v="20"/>
    <x v="19"/>
    <n v="2063"/>
    <n v="2"/>
    <n v="740"/>
    <s v="VANDALISM - FELONY ($400 &amp; OVER, ALL CHURCH VANDALISMS)"/>
    <s v="1822 0329"/>
    <n v="0"/>
    <s v="X"/>
    <s v="X"/>
    <n v="501"/>
    <s v="SINGLE FAMILY DWELLING"/>
    <m/>
    <m/>
    <s v="IC"/>
    <s v="Invest Cont"/>
    <n v="740"/>
    <m/>
    <m/>
    <m/>
    <s v="1200 S  HARVARD                      BL"/>
    <m/>
    <n v="34.048999999999999"/>
    <n v="-118.3066"/>
    <n v="0"/>
    <x v="12"/>
  </r>
  <r>
    <n v="211108513"/>
    <d v="2021-05-12T00:00:00"/>
    <x v="603"/>
    <n v="1530"/>
    <n v="11"/>
    <x v="7"/>
    <n v="1175"/>
    <n v="1"/>
    <n v="330"/>
    <s v="BURGLARY FROM VEHICLE"/>
    <s v="0344 0377 1300 1822 1609 1307 0329"/>
    <n v="37"/>
    <s v="F"/>
    <s v="W"/>
    <n v="109"/>
    <s v="PARK/PLAYGROUND"/>
    <m/>
    <m/>
    <s v="IC"/>
    <s v="Invest Cont"/>
    <n v="330"/>
    <m/>
    <m/>
    <m/>
    <s v="STADIUM                      WY"/>
    <s v="ELYSIAN PARK"/>
    <n v="34.0869"/>
    <n v="-118.2422"/>
    <n v="0"/>
    <x v="12"/>
  </r>
  <r>
    <n v="211205354"/>
    <d v="2021-01-20T00:00:00"/>
    <x v="586"/>
    <n v="1825"/>
    <n v="12"/>
    <x v="8"/>
    <n v="1252"/>
    <n v="2"/>
    <n v="740"/>
    <s v="VANDALISM - FELONY ($400 &amp; OVER, ALL CHURCH VANDALISMS)"/>
    <n v="329"/>
    <n v="44"/>
    <s v="F"/>
    <s v="B"/>
    <n v="501"/>
    <s v="SINGLE FAMILY DWELLING"/>
    <m/>
    <m/>
    <s v="IC"/>
    <s v="Invest Cont"/>
    <n v="740"/>
    <m/>
    <m/>
    <m/>
    <s v="6700    2ND                          AV"/>
    <m/>
    <n v="33.976399999999998"/>
    <n v="-118.3197"/>
    <n v="0"/>
    <x v="12"/>
  </r>
  <r>
    <n v="211215570"/>
    <d v="2021-07-11T00:00:00"/>
    <x v="401"/>
    <n v="1105"/>
    <n v="12"/>
    <x v="8"/>
    <n v="1233"/>
    <n v="1"/>
    <n v="440"/>
    <s v="THEFT PLAIN - PETTY ($950 &amp; UNDER)"/>
    <s v="1822 2014 0344 1309"/>
    <n v="58"/>
    <s v="F"/>
    <s v="B"/>
    <n v="108"/>
    <s v="PARKING LOT"/>
    <m/>
    <m/>
    <s v="AO"/>
    <s v="Adult Other"/>
    <n v="440"/>
    <m/>
    <m/>
    <m/>
    <s v="1600 W  SLAUSON                      AV"/>
    <m/>
    <n v="33.989100000000001"/>
    <n v="-118.3051"/>
    <n v="0"/>
    <x v="12"/>
  </r>
  <r>
    <n v="211513934"/>
    <d v="2021-07-14T00:00:00"/>
    <x v="368"/>
    <n v="1555"/>
    <n v="15"/>
    <x v="18"/>
    <n v="1545"/>
    <n v="1"/>
    <n v="648"/>
    <s v="ARSON"/>
    <m/>
    <n v="0"/>
    <s v="M"/>
    <s v="O"/>
    <n v="101"/>
    <s v="STREET"/>
    <m/>
    <m/>
    <s v="IC"/>
    <s v="Invest Cont"/>
    <n v="648"/>
    <m/>
    <m/>
    <m/>
    <s v="AGNES"/>
    <s v="CHANDLER"/>
    <n v="34.168399999999998"/>
    <n v="-118.3954"/>
    <n v="0"/>
    <x v="12"/>
  </r>
  <r>
    <n v="211500722"/>
    <d v="2021-05-01T00:00:00"/>
    <x v="594"/>
    <n v="1915"/>
    <n v="15"/>
    <x v="18"/>
    <n v="1543"/>
    <n v="1"/>
    <n v="230"/>
    <s v="ASSAULT WITH DEADLY WEAPON, AGGRAVATED ASSAULT"/>
    <s v="0913 0446 2004 0416 1402 1202"/>
    <n v="61"/>
    <s v="M"/>
    <s v="O"/>
    <n v="502"/>
    <s v="MULTI-UNIT DWELLING (APARTMENT, DUPLEX, ETC)"/>
    <n v="312"/>
    <s v="PIPE/METAL PIPE"/>
    <s v="AA"/>
    <s v="Adult Arrest"/>
    <n v="230"/>
    <n v="998"/>
    <m/>
    <m/>
    <s v="5300    CORTEEN                      PL"/>
    <m/>
    <n v="34.166699999999999"/>
    <n v="-118.402"/>
    <n v="1"/>
    <x v="12"/>
  </r>
  <r>
    <n v="210704774"/>
    <d v="2021-01-21T00:00:00"/>
    <x v="604"/>
    <n v="400"/>
    <n v="7"/>
    <x v="0"/>
    <n v="702"/>
    <n v="1"/>
    <n v="440"/>
    <s v="THEFT PLAIN - PETTY ($950 &amp; UNDER)"/>
    <s v="0344 0910"/>
    <n v="27"/>
    <s v="F"/>
    <s v="B"/>
    <n v="124"/>
    <s v="BUS STOP"/>
    <m/>
    <m/>
    <s v="IC"/>
    <s v="Invest Cont"/>
    <n v="440"/>
    <m/>
    <m/>
    <m/>
    <s v="7800    MELROSE                      AV"/>
    <m/>
    <n v="34.083799999999997"/>
    <n v="-118.3595"/>
    <n v="0"/>
    <x v="12"/>
  </r>
  <r>
    <n v="211809311"/>
    <d v="2021-04-20T00:00:00"/>
    <x v="533"/>
    <n v="1617"/>
    <n v="18"/>
    <x v="17"/>
    <n v="1881"/>
    <n v="2"/>
    <n v="740"/>
    <s v="VANDALISM - FELONY ($400 &amp; OVER, ALL CHURCH VANDALISMS)"/>
    <s v="1822 0329"/>
    <n v="43"/>
    <s v="M"/>
    <s v="H"/>
    <n v="203"/>
    <s v="OTHER BUSINESS"/>
    <m/>
    <m/>
    <s v="AA"/>
    <s v="Adult Arrest"/>
    <n v="740"/>
    <m/>
    <m/>
    <m/>
    <s v="500 W  REDONDO BEACH                BL"/>
    <m/>
    <n v="33.892699999999998"/>
    <n v="-118.283"/>
    <n v="1"/>
    <x v="12"/>
  </r>
  <r>
    <n v="211610240"/>
    <d v="2021-08-04T00:00:00"/>
    <x v="492"/>
    <n v="1"/>
    <n v="16"/>
    <x v="20"/>
    <n v="1613"/>
    <n v="2"/>
    <n v="354"/>
    <s v="THEFT OF IDENTITY"/>
    <s v="0923 1822"/>
    <n v="43"/>
    <s v="M"/>
    <s v="H"/>
    <n v="502"/>
    <s v="MULTI-UNIT DWELLING (APARTMENT, DUPLEX, ETC)"/>
    <m/>
    <m/>
    <s v="IC"/>
    <s v="Invest Cont"/>
    <n v="354"/>
    <m/>
    <m/>
    <m/>
    <s v="11100    GLENOAKS                     BL"/>
    <m/>
    <n v="34.271799999999999"/>
    <n v="-118.4096"/>
    <n v="0"/>
    <x v="12"/>
  </r>
  <r>
    <n v="210517354"/>
    <d v="2021-12-19T00:00:00"/>
    <x v="472"/>
    <n v="2155"/>
    <n v="5"/>
    <x v="10"/>
    <n v="566"/>
    <n v="2"/>
    <n v="624"/>
    <s v="BATTERY - SIMPLE ASSAULT"/>
    <s v="0917 0446 0416 0216 1822"/>
    <n v="37"/>
    <s v="F"/>
    <s v="H"/>
    <n v="203"/>
    <s v="OTHER BUSINESS"/>
    <n v="400"/>
    <s v="STRONG-ARM (HANDS, FIST, FEET OR BODILY FORCE)"/>
    <s v="IC"/>
    <s v="Invest Cont"/>
    <n v="624"/>
    <m/>
    <m/>
    <m/>
    <s v="200 W  11TH                         ST"/>
    <m/>
    <n v="33.734200000000001"/>
    <n v="-118.28360000000001"/>
    <n v="0"/>
    <x v="12"/>
  </r>
  <r>
    <n v="210112764"/>
    <d v="2021-06-30T00:00:00"/>
    <x v="491"/>
    <n v="1050"/>
    <n v="1"/>
    <x v="1"/>
    <n v="111"/>
    <n v="1"/>
    <n v="230"/>
    <s v="ASSAULT WITH DEADLY WEAPON, AGGRAVATED ASSAULT"/>
    <s v="0416 1822 1402 0417 1414 1218 2004 1266"/>
    <n v="57"/>
    <s v="F"/>
    <s v="B"/>
    <n v="102"/>
    <s v="SIDEWALK"/>
    <n v="310"/>
    <s v="CONCRETE BLOCK/BRICK"/>
    <s v="AA"/>
    <s v="Adult Arrest"/>
    <n v="230"/>
    <n v="998"/>
    <m/>
    <m/>
    <s v="500 N  SPRING                       ST"/>
    <m/>
    <n v="34.057099999999998"/>
    <n v="-118.2405"/>
    <n v="1"/>
    <x v="12"/>
  </r>
  <r>
    <n v="211115794"/>
    <d v="2021-11-27T00:00:00"/>
    <x v="489"/>
    <n v="915"/>
    <n v="11"/>
    <x v="7"/>
    <n v="1147"/>
    <n v="2"/>
    <n v="745"/>
    <s v="VANDALISM - MISDEAMEANOR ($399 OR UNDER)"/>
    <s v="1300 0329 0913 1814 1307"/>
    <n v="30"/>
    <s v="F"/>
    <s v="H"/>
    <n v="101"/>
    <s v="STREET"/>
    <m/>
    <m/>
    <s v="AO"/>
    <s v="Adult Other"/>
    <n v="745"/>
    <m/>
    <m/>
    <m/>
    <s v="3400    ISABEL                       DR"/>
    <m/>
    <n v="34.104300000000002"/>
    <n v="-118.22750000000001"/>
    <n v="0"/>
    <x v="12"/>
  </r>
  <r>
    <n v="210620689"/>
    <d v="2021-12-22T00:00:00"/>
    <x v="605"/>
    <n v="830"/>
    <n v="6"/>
    <x v="9"/>
    <n v="659"/>
    <n v="2"/>
    <n v="624"/>
    <s v="BATTERY - SIMPLE ASSAULT"/>
    <s v="1822 0400"/>
    <n v="60"/>
    <s v="M"/>
    <s v="H"/>
    <n v="103"/>
    <s v="ALLEY"/>
    <n v="400"/>
    <s v="STRONG-ARM (HANDS, FIST, FEET OR BODILY FORCE)"/>
    <s v="IC"/>
    <s v="Invest Cont"/>
    <n v="624"/>
    <m/>
    <m/>
    <m/>
    <s v="SERRANO"/>
    <s v="SUNSET"/>
    <n v="34.098100000000002"/>
    <n v="-118.30710000000001"/>
    <n v="0"/>
    <x v="12"/>
  </r>
  <r>
    <n v="210814390"/>
    <d v="2021-09-23T00:00:00"/>
    <x v="539"/>
    <n v="2035"/>
    <n v="8"/>
    <x v="12"/>
    <n v="835"/>
    <n v="2"/>
    <n v="740"/>
    <s v="VANDALISM - FELONY ($400 &amp; OVER, ALL CHURCH VANDALISMS)"/>
    <n v="329"/>
    <n v="24"/>
    <s v="F"/>
    <s v="F"/>
    <n v="122"/>
    <s v="VEHICLE, PASSENGER/TRUCK"/>
    <m/>
    <m/>
    <s v="IC"/>
    <s v="Invest Cont"/>
    <n v="740"/>
    <m/>
    <m/>
    <m/>
    <s v="1800    CAMDEN                       AV"/>
    <m/>
    <n v="34.046599999999998"/>
    <n v="-118.4408"/>
    <n v="0"/>
    <x v="12"/>
  </r>
  <r>
    <n v="232113748"/>
    <d v="2023-08-17T00:00:00"/>
    <x v="543"/>
    <n v="645"/>
    <n v="21"/>
    <x v="15"/>
    <n v="2137"/>
    <n v="2"/>
    <n v="354"/>
    <s v="THEFT OF IDENTITY"/>
    <n v="928"/>
    <n v="35"/>
    <s v="M"/>
    <s v="X"/>
    <n v="502"/>
    <s v="MULTI-UNIT DWELLING (APARTMENT, DUPLEX, ETC)"/>
    <m/>
    <m/>
    <s v="IC"/>
    <s v="Invest Cont"/>
    <n v="354"/>
    <m/>
    <m/>
    <m/>
    <s v="7200    KELVIN                       AV"/>
    <m/>
    <n v="34.201099999999997"/>
    <n v="-118.58629999999999"/>
    <n v="0"/>
    <x v="12"/>
  </r>
  <r>
    <n v="211113010"/>
    <d v="2021-09-14T00:00:00"/>
    <x v="444"/>
    <n v="800"/>
    <n v="11"/>
    <x v="7"/>
    <n v="1102"/>
    <n v="2"/>
    <n v="354"/>
    <s v="THEFT OF IDENTITY"/>
    <s v="0930 0100 0922 1822"/>
    <n v="34"/>
    <s v="F"/>
    <s v="W"/>
    <n v="501"/>
    <s v="SINGLE FAMILY DWELLING"/>
    <m/>
    <m/>
    <s v="IC"/>
    <s v="Invest Cont"/>
    <n v="354"/>
    <m/>
    <m/>
    <m/>
    <s v="4200    BRUNSWICK                    AV"/>
    <m/>
    <n v="34.128900000000002"/>
    <n v="-118.2684"/>
    <n v="0"/>
    <x v="12"/>
  </r>
  <r>
    <n v="210317966"/>
    <d v="2021-10-27T00:00:00"/>
    <x v="367"/>
    <n v="1200"/>
    <n v="3"/>
    <x v="2"/>
    <n v="399"/>
    <n v="1"/>
    <n v="442"/>
    <s v="SHOPLIFTING - PETTY THEFT ($950 &amp; UNDER)"/>
    <s v="0104 0325 0202 1822"/>
    <n v="20"/>
    <s v="X"/>
    <s v="X"/>
    <n v="403"/>
    <s v="DRUG STORE"/>
    <m/>
    <m/>
    <s v="IC"/>
    <s v="Invest Cont"/>
    <n v="442"/>
    <m/>
    <m/>
    <m/>
    <s v="4300 S  FIGUEROA                     ST"/>
    <m/>
    <n v="34.0075"/>
    <n v="-118.28189999999999"/>
    <n v="0"/>
    <x v="12"/>
  </r>
  <r>
    <n v="211512934"/>
    <d v="2021-08-09T00:00:00"/>
    <x v="606"/>
    <n v="2130"/>
    <n v="15"/>
    <x v="18"/>
    <n v="1549"/>
    <n v="1"/>
    <n v="331"/>
    <s v="THEFT FROM MOTOR VEHICLE - GRAND ($950.01 AND OVER)"/>
    <n v="344"/>
    <n v="27"/>
    <s v="F"/>
    <s v="W"/>
    <n v="123"/>
    <s v="PARKING UNDERGROUND/BUILDING"/>
    <m/>
    <m/>
    <s v="IC"/>
    <s v="Invest Cont"/>
    <n v="331"/>
    <m/>
    <m/>
    <m/>
    <s v="5400    TUJUNGA                      AV"/>
    <m/>
    <n v="34.168500000000002"/>
    <n v="-118.379"/>
    <n v="0"/>
    <x v="12"/>
  </r>
  <r>
    <n v="210905397"/>
    <d v="2021-02-05T00:00:00"/>
    <x v="511"/>
    <n v="2000"/>
    <n v="9"/>
    <x v="3"/>
    <n v="923"/>
    <n v="1"/>
    <n v="420"/>
    <s v="THEFT FROM MOTOR VEHICLE - PETTY ($950 &amp; UNDER)"/>
    <s v="0344 1300 0385"/>
    <n v="29"/>
    <s v="M"/>
    <s v="H"/>
    <n v="101"/>
    <s v="STREET"/>
    <m/>
    <m/>
    <s v="IC"/>
    <s v="Invest Cont"/>
    <n v="420"/>
    <m/>
    <m/>
    <m/>
    <s v="6500 N  SEPULVEDA                    BL"/>
    <m/>
    <n v="34.190300000000001"/>
    <n v="-118.45740000000001"/>
    <n v="0"/>
    <x v="12"/>
  </r>
  <r>
    <n v="211217859"/>
    <d v="2021-08-01T00:00:00"/>
    <x v="607"/>
    <n v="1050"/>
    <n v="12"/>
    <x v="8"/>
    <n v="1283"/>
    <n v="1"/>
    <n v="330"/>
    <s v="BURGLARY FROM VEHICLE"/>
    <s v="1607 0329 0344"/>
    <n v="29"/>
    <s v="M"/>
    <s v="B"/>
    <n v="101"/>
    <s v="STREET"/>
    <m/>
    <m/>
    <s v="IC"/>
    <s v="Invest Cont"/>
    <n v="330"/>
    <m/>
    <m/>
    <m/>
    <s v="9800    LA SALLE                     AV"/>
    <m/>
    <n v="33.945900000000002"/>
    <n v="-118.3057"/>
    <n v="0"/>
    <x v="12"/>
  </r>
  <r>
    <n v="211013251"/>
    <d v="2021-10-09T00:00:00"/>
    <x v="385"/>
    <n v="935"/>
    <n v="10"/>
    <x v="11"/>
    <n v="1017"/>
    <n v="2"/>
    <n v="354"/>
    <s v="THEFT OF IDENTITY"/>
    <s v="1822 0930"/>
    <n v="67"/>
    <s v="F"/>
    <s v="W"/>
    <n v="501"/>
    <s v="SINGLE FAMILY DWELLING"/>
    <m/>
    <m/>
    <s v="IC"/>
    <s v="Invest Cont"/>
    <n v="354"/>
    <m/>
    <m/>
    <m/>
    <s v="7400    PASO ROBLES                  AV"/>
    <m/>
    <n v="34.204799999999999"/>
    <n v="-118.50230000000001"/>
    <n v="0"/>
    <x v="12"/>
  </r>
  <r>
    <n v="210909899"/>
    <d v="2021-05-29T00:00:00"/>
    <x v="608"/>
    <n v="1115"/>
    <n v="9"/>
    <x v="3"/>
    <n v="935"/>
    <n v="2"/>
    <n v="860"/>
    <s v="BATTERY WITH SEXUAL CONTACT"/>
    <s v="0522 0531"/>
    <n v="51"/>
    <s v="F"/>
    <s v="W"/>
    <n v="217"/>
    <s v="AUTO REPAIR SHOP"/>
    <n v="400"/>
    <s v="STRONG-ARM (HANDS, FIST, FEET OR BODILY FORCE)"/>
    <s v="AO"/>
    <s v="Adult Other"/>
    <n v="860"/>
    <m/>
    <m/>
    <m/>
    <s v="6100    HAZELTINE                    AV"/>
    <m/>
    <n v="34.183700000000002"/>
    <n v="-118.4443"/>
    <n v="0"/>
    <x v="12"/>
  </r>
  <r>
    <n v="212016182"/>
    <d v="2021-10-25T00:00:00"/>
    <x v="609"/>
    <n v="2100"/>
    <n v="20"/>
    <x v="19"/>
    <n v="2081"/>
    <n v="1"/>
    <n v="330"/>
    <s v="BURGLARY FROM VEHICLE"/>
    <s v="0321 0344 0358 0377 1307 1609 1822"/>
    <n v="59"/>
    <s v="F"/>
    <s v="H"/>
    <n v="123"/>
    <s v="PARKING UNDERGROUND/BUILDING"/>
    <m/>
    <m/>
    <s v="IC"/>
    <s v="Invest Cont"/>
    <n v="330"/>
    <m/>
    <m/>
    <m/>
    <s v="1800 S  WESTERN                      AV"/>
    <m/>
    <n v="34.041800000000002"/>
    <n v="-118.3134"/>
    <n v="0"/>
    <x v="12"/>
  </r>
  <r>
    <n v="210708550"/>
    <d v="2021-05-08T00:00:00"/>
    <x v="610"/>
    <n v="2000"/>
    <n v="7"/>
    <x v="0"/>
    <n v="776"/>
    <n v="1"/>
    <n v="236"/>
    <s v="INTIMATE PARTNER - AGGRAVATED ASSAULT"/>
    <s v="1402 2000 0408 0334 1813 0448 0913"/>
    <n v="62"/>
    <s v="F"/>
    <s v="H"/>
    <n v="502"/>
    <s v="MULTI-UNIT DWELLING (APARTMENT, DUPLEX, ETC)"/>
    <n v="400"/>
    <s v="STRONG-ARM (HANDS, FIST, FEET OR BODILY FORCE)"/>
    <s v="AA"/>
    <s v="Adult Arrest"/>
    <n v="236"/>
    <n v="998"/>
    <m/>
    <m/>
    <s v="4500    SATURN                       ST"/>
    <m/>
    <n v="34.042499999999997"/>
    <n v="-118.33620000000001"/>
    <n v="1"/>
    <x v="12"/>
  </r>
  <r>
    <n v="210508920"/>
    <d v="2021-05-08T00:00:00"/>
    <x v="536"/>
    <n v="2200"/>
    <n v="5"/>
    <x v="10"/>
    <n v="585"/>
    <n v="1"/>
    <n v="236"/>
    <s v="INTIMATE PARTNER - AGGRAVATED ASSAULT"/>
    <s v="0444 1823 0416 0432 0940 2000 0913"/>
    <n v="38"/>
    <s v="F"/>
    <s v="O"/>
    <n v="502"/>
    <s v="MULTI-UNIT DWELLING (APARTMENT, DUPLEX, ETC)"/>
    <n v="400"/>
    <s v="STRONG-ARM (HANDS, FIST, FEET OR BODILY FORCE)"/>
    <s v="IC"/>
    <s v="Invest Cont"/>
    <n v="236"/>
    <m/>
    <m/>
    <m/>
    <s v="900 W  25TH                         ST"/>
    <m/>
    <n v="33.721600000000002"/>
    <n v="-118.29689999999999"/>
    <n v="0"/>
    <x v="12"/>
  </r>
  <r>
    <n v="210218841"/>
    <d v="2021-12-13T00:00:00"/>
    <x v="470"/>
    <n v="1450"/>
    <n v="2"/>
    <x v="5"/>
    <n v="249"/>
    <n v="1"/>
    <n v="440"/>
    <s v="THEFT PLAIN - PETTY ($950 &amp; UNDER)"/>
    <n v="344"/>
    <n v="29"/>
    <s v="M"/>
    <s v="B"/>
    <n v="502"/>
    <s v="MULTI-UNIT DWELLING (APARTMENT, DUPLEX, ETC)"/>
    <m/>
    <m/>
    <s v="IC"/>
    <s v="Invest Cont"/>
    <n v="440"/>
    <m/>
    <m/>
    <m/>
    <s v="600    ST PAUL                      AV"/>
    <m/>
    <n v="34.054200000000002"/>
    <n v="-118.2611"/>
    <n v="0"/>
    <x v="12"/>
  </r>
  <r>
    <n v="210807247"/>
    <d v="2021-03-21T00:00:00"/>
    <x v="557"/>
    <n v="830"/>
    <n v="8"/>
    <x v="12"/>
    <n v="859"/>
    <n v="1"/>
    <n v="310"/>
    <s v="BURGLARY"/>
    <s v="1822 0417 1414 0377 0352 0321 1601 0344 0389 0906"/>
    <n v="64"/>
    <s v="F"/>
    <s v="W"/>
    <n v="501"/>
    <s v="SINGLE FAMILY DWELLING"/>
    <m/>
    <m/>
    <s v="AO"/>
    <s v="Adult Other"/>
    <n v="310"/>
    <m/>
    <m/>
    <m/>
    <s v="1700 S  SHERBOURNE                   DR"/>
    <m/>
    <n v="34.045299999999997"/>
    <n v="-118.381"/>
    <n v="0"/>
    <x v="12"/>
  </r>
  <r>
    <n v="211419827"/>
    <d v="2021-10-12T00:00:00"/>
    <x v="611"/>
    <n v="745"/>
    <n v="14"/>
    <x v="14"/>
    <n v="1435"/>
    <n v="1"/>
    <n v="331"/>
    <s v="THEFT FROM MOTOR VEHICLE - GRAND ($950.01 AND OVER)"/>
    <s v="0344 0385 1300"/>
    <n v="33"/>
    <s v="F"/>
    <s v="W"/>
    <n v="101"/>
    <s v="STREET"/>
    <m/>
    <m/>
    <s v="IC"/>
    <s v="Invest Cont"/>
    <n v="331"/>
    <m/>
    <m/>
    <m/>
    <s v="SAWTELLE                     BL"/>
    <s v="PALMS                        BL"/>
    <n v="34.0182"/>
    <n v="-118.4251"/>
    <n v="0"/>
    <x v="12"/>
  </r>
  <r>
    <n v="210911296"/>
    <d v="2021-07-06T00:00:00"/>
    <x v="462"/>
    <n v="1641"/>
    <n v="9"/>
    <x v="3"/>
    <n v="989"/>
    <n v="1"/>
    <n v="320"/>
    <s v="BURGLARY, ATTEMPTED"/>
    <s v="0352 1414 0344 2004"/>
    <n v="58"/>
    <s v="M"/>
    <s v="W"/>
    <n v="502"/>
    <s v="MULTI-UNIT DWELLING (APARTMENT, DUPLEX, ETC)"/>
    <m/>
    <m/>
    <s v="AA"/>
    <s v="Adult Arrest"/>
    <n v="320"/>
    <m/>
    <m/>
    <m/>
    <s v="13500    MOORPARK                     ST"/>
    <m/>
    <n v="34.150399999999998"/>
    <n v="-118.42740000000001"/>
    <n v="1"/>
    <x v="12"/>
  </r>
  <r>
    <n v="210405886"/>
    <d v="2021-02-21T00:00:00"/>
    <x v="414"/>
    <n v="1245"/>
    <n v="4"/>
    <x v="4"/>
    <n v="499"/>
    <n v="2"/>
    <n v="625"/>
    <s v="OTHER ASSAULT"/>
    <s v="0400 0416 0913 1202"/>
    <n v="69"/>
    <s v="M"/>
    <s v="B"/>
    <n v="101"/>
    <s v="STREET"/>
    <n v="400"/>
    <s v="STRONG-ARM (HANDS, FIST, FEET OR BODILY FORCE)"/>
    <s v="AO"/>
    <s v="Adult Other"/>
    <n v="625"/>
    <m/>
    <m/>
    <m/>
    <s v="3500    BESWICK                      ST"/>
    <m/>
    <n v="34.021799999999999"/>
    <n v="-118.1986"/>
    <n v="0"/>
    <x v="12"/>
  </r>
  <r>
    <n v="211405372"/>
    <d v="2021-01-23T00:00:00"/>
    <x v="480"/>
    <n v="1100"/>
    <n v="14"/>
    <x v="14"/>
    <n v="1428"/>
    <n v="1"/>
    <n v="331"/>
    <s v="THEFT FROM MOTOR VEHICLE - GRAND ($950.01 AND OVER)"/>
    <s v="0344 1300 1606"/>
    <n v="25"/>
    <s v="M"/>
    <s v="W"/>
    <n v="707"/>
    <s v="GARAGE/CARPORT"/>
    <m/>
    <m/>
    <s v="IC"/>
    <s v="Invest Cont"/>
    <n v="331"/>
    <m/>
    <m/>
    <m/>
    <s v="3200    OVERLAND                     AV"/>
    <m/>
    <n v="34.026499999999999"/>
    <n v="-118.41840000000001"/>
    <n v="0"/>
    <x v="12"/>
  </r>
  <r>
    <n v="211310779"/>
    <d v="2021-06-06T00:00:00"/>
    <x v="455"/>
    <n v="445"/>
    <n v="13"/>
    <x v="6"/>
    <n v="1333"/>
    <n v="1"/>
    <n v="230"/>
    <s v="ASSAULT WITH DEADLY WEAPON, AGGRAVATED ASSAULT"/>
    <s v="1822 1407 1100 1218 0432 0430"/>
    <n v="35"/>
    <s v="F"/>
    <s v="W"/>
    <n v="101"/>
    <s v="STREET"/>
    <n v="102"/>
    <s v="HAND GUN"/>
    <s v="IC"/>
    <s v="Invest Cont"/>
    <n v="230"/>
    <n v="998"/>
    <m/>
    <m/>
    <s v="700 E  29TH                         ST"/>
    <m/>
    <n v="34.018099999999997"/>
    <n v="-118.2612"/>
    <n v="0"/>
    <x v="12"/>
  </r>
  <r>
    <n v="211116090"/>
    <d v="2021-12-06T00:00:00"/>
    <x v="574"/>
    <n v="2300"/>
    <n v="11"/>
    <x v="7"/>
    <n v="1141"/>
    <n v="1"/>
    <n v="330"/>
    <s v="BURGLARY FROM VEHICLE"/>
    <s v="1302 0344 1307"/>
    <n v="29"/>
    <s v="M"/>
    <s v="V"/>
    <n v="101"/>
    <s v="STREET"/>
    <m/>
    <m/>
    <s v="IC"/>
    <s v="Invest Cont"/>
    <n v="330"/>
    <m/>
    <m/>
    <m/>
    <s v="1700 N  VERMONT                      AV"/>
    <m/>
    <n v="34.109499999999997"/>
    <n v="-118.2958"/>
    <n v="0"/>
    <x v="12"/>
  </r>
  <r>
    <n v="211316333"/>
    <d v="2021-09-23T00:00:00"/>
    <x v="612"/>
    <n v="1730"/>
    <n v="13"/>
    <x v="6"/>
    <n v="1307"/>
    <n v="1"/>
    <n v="230"/>
    <s v="ASSAULT WITH DEADLY WEAPON, AGGRAVATED ASSAULT"/>
    <s v="0302 0334 1822 2004"/>
    <n v="28"/>
    <s v="M"/>
    <s v="B"/>
    <n v="102"/>
    <s v="SIDEWALK"/>
    <n v="102"/>
    <s v="HAND GUN"/>
    <s v="IC"/>
    <s v="Invest Cont"/>
    <n v="230"/>
    <m/>
    <m/>
    <m/>
    <s v="700    STANFORD                     AV"/>
    <m/>
    <n v="34.038699999999999"/>
    <n v="-118.24469999999999"/>
    <n v="0"/>
    <x v="12"/>
  </r>
  <r>
    <n v="210106964"/>
    <d v="2021-03-04T00:00:00"/>
    <x v="554"/>
    <n v="1100"/>
    <n v="1"/>
    <x v="1"/>
    <n v="153"/>
    <n v="2"/>
    <n v="624"/>
    <s v="BATTERY - SIMPLE ASSAULT"/>
    <s v="0913 0400 0603"/>
    <n v="5"/>
    <s v="F"/>
    <s v="B"/>
    <n v="502"/>
    <s v="MULTI-UNIT DWELLING (APARTMENT, DUPLEX, ETC)"/>
    <n v="400"/>
    <s v="STRONG-ARM (HANDS, FIST, FEET OR BODILY FORCE)"/>
    <s v="AO"/>
    <s v="Adult Other"/>
    <n v="624"/>
    <m/>
    <m/>
    <m/>
    <s v="200 W  6TH                          ST"/>
    <m/>
    <n v="34.045999999999999"/>
    <n v="-118.251"/>
    <n v="0"/>
    <x v="12"/>
  </r>
  <r>
    <n v="211806347"/>
    <d v="2021-02-17T00:00:00"/>
    <x v="435"/>
    <n v="1041"/>
    <n v="18"/>
    <x v="17"/>
    <n v="1829"/>
    <n v="2"/>
    <n v="930"/>
    <s v="CRIMINAL THREATS - NO WEAPON DISPLAYED"/>
    <s v="1816 0913 2000 1814 0329 1609 1307 0319 0421 0432"/>
    <n v="31"/>
    <s v="F"/>
    <s v="B"/>
    <n v="101"/>
    <s v="STREET"/>
    <n v="511"/>
    <s v="VERBAL THREAT"/>
    <s v="IC"/>
    <s v="Invest Cont"/>
    <n v="740"/>
    <n v="930"/>
    <m/>
    <m/>
    <s v="2200    99TH                         PL"/>
    <m/>
    <n v="33.947200000000002"/>
    <n v="-118.2313"/>
    <n v="0"/>
    <x v="12"/>
  </r>
  <r>
    <n v="211210659"/>
    <d v="2021-04-20T00:00:00"/>
    <x v="613"/>
    <n v="1845"/>
    <n v="12"/>
    <x v="8"/>
    <n v="1233"/>
    <n v="1"/>
    <n v="440"/>
    <s v="THEFT PLAIN - PETTY ($950 &amp; UNDER)"/>
    <s v="0325 0447 0416"/>
    <n v="0"/>
    <s v="X"/>
    <s v="X"/>
    <n v="243"/>
    <s v="DIY CENTER (LOWE'S,HOME DEPOT,OSH,CONTRACTORS WAREHOUSE)"/>
    <m/>
    <m/>
    <s v="IC"/>
    <s v="Invest Cont"/>
    <n v="440"/>
    <m/>
    <m/>
    <m/>
    <s v="1800 W  SLAUSON                      AV"/>
    <m/>
    <n v="33.989100000000001"/>
    <n v="-118.30970000000001"/>
    <n v="0"/>
    <x v="12"/>
  </r>
  <r>
    <n v="221908906"/>
    <d v="2022-04-30T00:00:00"/>
    <x v="417"/>
    <n v="1"/>
    <n v="19"/>
    <x v="16"/>
    <n v="1904"/>
    <n v="2"/>
    <n v="812"/>
    <s v="CRM AGNST CHLD (13 OR UNDER) (14-15 &amp; SUSP 10 YRS OLDER)"/>
    <s v="1257 0545 0522 0558 0559 0913"/>
    <n v="3"/>
    <s v="M"/>
    <s v="H"/>
    <n v="501"/>
    <s v="SINGLE FAMILY DWELLING"/>
    <n v="400"/>
    <s v="STRONG-ARM (HANDS, FIST, FEET OR BODILY FORCE)"/>
    <s v="AO"/>
    <s v="Adult Other"/>
    <n v="812"/>
    <n v="860"/>
    <m/>
    <m/>
    <s v="13400    POLK                         ST"/>
    <m/>
    <n v="34.329700000000003"/>
    <n v="-118.4301"/>
    <n v="0"/>
    <x v="12"/>
  </r>
  <r>
    <n v="211904277"/>
    <d v="2021-01-08T00:00:00"/>
    <x v="578"/>
    <n v="1630"/>
    <n v="19"/>
    <x v="16"/>
    <n v="1907"/>
    <n v="1"/>
    <n v="440"/>
    <s v="THEFT PLAIN - PETTY ($950 &amp; UNDER)"/>
    <s v="0394 0554 0906"/>
    <n v="21"/>
    <s v="F"/>
    <s v="H"/>
    <n v="501"/>
    <s v="SINGLE FAMILY DWELLING"/>
    <m/>
    <m/>
    <s v="AO"/>
    <s v="Adult Other"/>
    <n v="440"/>
    <m/>
    <m/>
    <m/>
    <s v="12500    HUNNEWELL                    AV"/>
    <m/>
    <n v="34.298400000000001"/>
    <n v="-118.41589999999999"/>
    <n v="0"/>
    <x v="12"/>
  </r>
  <r>
    <n v="210815594"/>
    <d v="2021-10-23T00:00:00"/>
    <x v="493"/>
    <n v="1800"/>
    <n v="8"/>
    <x v="12"/>
    <n v="882"/>
    <n v="2"/>
    <n v="901"/>
    <s v="VIOLATION OF RESTRAINING ORDER"/>
    <s v="1813 2038"/>
    <n v="35"/>
    <s v="F"/>
    <s v="W"/>
    <n v="501"/>
    <s v="SINGLE FAMILY DWELLING"/>
    <m/>
    <m/>
    <s v="IC"/>
    <s v="Invest Cont"/>
    <n v="901"/>
    <m/>
    <m/>
    <m/>
    <s v="1900    BUTLER                       AV"/>
    <m/>
    <n v="34.039299999999997"/>
    <n v="-118.4466"/>
    <n v="0"/>
    <x v="12"/>
  </r>
  <r>
    <n v="210120237"/>
    <d v="2021-11-10T00:00:00"/>
    <x v="450"/>
    <n v="1320"/>
    <n v="1"/>
    <x v="1"/>
    <n v="111"/>
    <n v="1"/>
    <n v="230"/>
    <s v="ASSAULT WITH DEADLY WEAPON, AGGRAVATED ASSAULT"/>
    <s v="1218 1822 0334 0416 1309"/>
    <n v="56"/>
    <s v="M"/>
    <s v="H"/>
    <n v="101"/>
    <s v="STREET"/>
    <n v="207"/>
    <s v="OTHER KNIFE"/>
    <s v="IC"/>
    <s v="Invest Cont"/>
    <n v="230"/>
    <m/>
    <m/>
    <m/>
    <s v="900 N  BROADWAY"/>
    <m/>
    <n v="34.061500000000002"/>
    <n v="-118.24120000000001"/>
    <n v="0"/>
    <x v="12"/>
  </r>
  <r>
    <n v="211214594"/>
    <d v="2021-06-26T00:00:00"/>
    <x v="614"/>
    <n v="1300"/>
    <n v="12"/>
    <x v="8"/>
    <n v="1241"/>
    <n v="2"/>
    <n v="888"/>
    <s v="TRESPASSING"/>
    <n v="913"/>
    <n v="42"/>
    <s v="M"/>
    <s v="B"/>
    <n v="502"/>
    <s v="MULTI-UNIT DWELLING (APARTMENT, DUPLEX, ETC)"/>
    <m/>
    <m/>
    <s v="IC"/>
    <s v="Invest Cont"/>
    <n v="888"/>
    <m/>
    <m/>
    <m/>
    <s v="3500    HYDE PARK                    BL"/>
    <m/>
    <n v="33.980600000000003"/>
    <n v="-118.3352"/>
    <n v="0"/>
    <x v="12"/>
  </r>
  <r>
    <n v="211104298"/>
    <d v="2021-01-10T00:00:00"/>
    <x v="457"/>
    <n v="1540"/>
    <n v="11"/>
    <x v="7"/>
    <n v="1125"/>
    <n v="2"/>
    <n v="740"/>
    <s v="VANDALISM - FELONY ($400 &amp; OVER, ALL CHURCH VANDALISMS)"/>
    <n v="329"/>
    <n v="24"/>
    <s v="F"/>
    <s v="H"/>
    <n v="108"/>
    <s v="PARKING LOT"/>
    <m/>
    <m/>
    <s v="IC"/>
    <s v="Invest Cont"/>
    <n v="740"/>
    <m/>
    <m/>
    <m/>
    <s v="4600    YORK                         BL"/>
    <m/>
    <n v="34.123100000000001"/>
    <n v="-118.21559999999999"/>
    <n v="0"/>
    <x v="12"/>
  </r>
  <r>
    <n v="212113816"/>
    <d v="2021-09-09T00:00:00"/>
    <x v="615"/>
    <n v="1000"/>
    <n v="21"/>
    <x v="15"/>
    <n v="2136"/>
    <n v="2"/>
    <n v="745"/>
    <s v="VANDALISM - MISDEAMEANOR ($399 OR UNDER)"/>
    <n v="329"/>
    <n v="18"/>
    <s v="M"/>
    <s v="H"/>
    <n v="210"/>
    <s v="RESTAURANT/FAST FOOD"/>
    <m/>
    <m/>
    <s v="IC"/>
    <s v="Invest Cont"/>
    <n v="745"/>
    <m/>
    <m/>
    <m/>
    <s v="21200    SHERMAN                      WY"/>
    <m/>
    <n v="34.201099999999997"/>
    <n v="-118.59350000000001"/>
    <n v="0"/>
    <x v="12"/>
  </r>
  <r>
    <n v="211307607"/>
    <d v="2021-03-23T00:00:00"/>
    <x v="616"/>
    <n v="1400"/>
    <n v="13"/>
    <x v="6"/>
    <n v="1303"/>
    <n v="2"/>
    <n v="624"/>
    <s v="BATTERY - SIMPLE ASSAULT"/>
    <s v="0416 0447 0601 0913"/>
    <n v="51"/>
    <s v="M"/>
    <s v="W"/>
    <n v="203"/>
    <s v="OTHER BUSINESS"/>
    <n v="302"/>
    <s v="BLUNT INSTRUMENT"/>
    <s v="IC"/>
    <s v="Invest Cont"/>
    <n v="624"/>
    <m/>
    <m/>
    <m/>
    <s v="800 E  9TH                          ST"/>
    <m/>
    <n v="34.034999999999997"/>
    <n v="-118.2478"/>
    <n v="0"/>
    <x v="12"/>
  </r>
  <r>
    <n v="211012329"/>
    <d v="2021-09-15T00:00:00"/>
    <x v="617"/>
    <n v="645"/>
    <n v="10"/>
    <x v="11"/>
    <n v="1001"/>
    <n v="1"/>
    <n v="230"/>
    <s v="ASSAULT WITH DEADLY WEAPON, AGGRAVATED ASSAULT"/>
    <s v="0400 0554 0602 0334 2024 0913 1402 0447"/>
    <n v="20"/>
    <s v="M"/>
    <s v="B"/>
    <n v="501"/>
    <s v="SINGLE FAMILY DWELLING"/>
    <n v="205"/>
    <s v="KITCHEN KNIFE"/>
    <s v="JA"/>
    <s v="Juv Arrest"/>
    <n v="230"/>
    <n v="998"/>
    <m/>
    <m/>
    <s v="19600    SATICOY                      ST"/>
    <m/>
    <n v="34.214300000000001"/>
    <n v="-118.5534"/>
    <n v="1"/>
    <x v="12"/>
  </r>
  <r>
    <n v="211512800"/>
    <d v="2021-08-06T00:00:00"/>
    <x v="465"/>
    <n v="1850"/>
    <n v="15"/>
    <x v="18"/>
    <n v="1596"/>
    <n v="1"/>
    <n v="341"/>
    <s v="THEFT-GRAND ($950.01 &amp; OVER)EXCPT,GUNS,FOWL,LIVESTK,PROD"/>
    <n v="344"/>
    <n v="56"/>
    <s v="M"/>
    <s v="W"/>
    <n v="150"/>
    <s v="TOOL SHED*"/>
    <m/>
    <m/>
    <s v="IC"/>
    <s v="Invest Cont"/>
    <n v="341"/>
    <m/>
    <m/>
    <m/>
    <s v="11000    WRIGHTWOOD                   PL"/>
    <m/>
    <n v="34.137"/>
    <n v="-118.37139999999999"/>
    <n v="0"/>
    <x v="12"/>
  </r>
  <r>
    <n v="211612274"/>
    <d v="2021-10-05T00:00:00"/>
    <x v="509"/>
    <n v="1000"/>
    <n v="16"/>
    <x v="20"/>
    <n v="1687"/>
    <n v="1"/>
    <n v="440"/>
    <s v="THEFT PLAIN - PETTY ($950 &amp; UNDER)"/>
    <s v="0325 0344"/>
    <n v="36"/>
    <s v="M"/>
    <s v="H"/>
    <n v="202"/>
    <s v="LIQUOR STORE"/>
    <m/>
    <m/>
    <s v="IC"/>
    <s v="Invest Cont"/>
    <n v="440"/>
    <m/>
    <m/>
    <m/>
    <s v="8000    VINELAND                     AV"/>
    <m/>
    <n v="34.215699999999998"/>
    <n v="-118.3703"/>
    <n v="0"/>
    <x v="12"/>
  </r>
  <r>
    <n v="211412430"/>
    <d v="2021-05-27T00:00:00"/>
    <x v="447"/>
    <n v="800"/>
    <n v="14"/>
    <x v="14"/>
    <n v="1469"/>
    <n v="1"/>
    <n v="331"/>
    <s v="THEFT FROM MOTOR VEHICLE - GRAND ($950.01 AND OVER)"/>
    <s v="0344 0385 1300"/>
    <n v="44"/>
    <s v="F"/>
    <s v="W"/>
    <n v="101"/>
    <s v="STREET"/>
    <m/>
    <m/>
    <s v="IC"/>
    <s v="Invest Cont"/>
    <n v="331"/>
    <m/>
    <m/>
    <m/>
    <s v="6200    MORLEY                       AV"/>
    <m/>
    <n v="33.982599999999998"/>
    <n v="-118.3655"/>
    <n v="0"/>
    <x v="12"/>
  </r>
  <r>
    <n v="211716086"/>
    <d v="2021-11-19T00:00:00"/>
    <x v="521"/>
    <n v="1435"/>
    <n v="17"/>
    <x v="13"/>
    <n v="1745"/>
    <n v="1"/>
    <n v="440"/>
    <s v="THEFT PLAIN - PETTY ($950 &amp; UNDER)"/>
    <n v="344"/>
    <n v="45"/>
    <s v="M"/>
    <s v="W"/>
    <n v="507"/>
    <s v="CONDOMINIUM/TOWNHOUSE"/>
    <m/>
    <m/>
    <s v="IC"/>
    <s v="Invest Cont"/>
    <n v="440"/>
    <m/>
    <m/>
    <m/>
    <s v="10300    LINDLEY                      AV"/>
    <m/>
    <n v="34.257300000000001"/>
    <n v="-118.5273"/>
    <n v="0"/>
    <x v="12"/>
  </r>
  <r>
    <n v="212107513"/>
    <d v="2021-04-09T00:00:00"/>
    <x v="442"/>
    <n v="1325"/>
    <n v="21"/>
    <x v="15"/>
    <n v="2139"/>
    <n v="2"/>
    <n v="354"/>
    <s v="THEFT OF IDENTITY"/>
    <s v="1822 0922"/>
    <n v="42"/>
    <s v="M"/>
    <s v="O"/>
    <n v="501"/>
    <s v="SINGLE FAMILY DWELLING"/>
    <m/>
    <m/>
    <s v="IC"/>
    <s v="Invest Cont"/>
    <n v="354"/>
    <m/>
    <m/>
    <m/>
    <s v="7300    WINNETKA                     AV"/>
    <m/>
    <n v="34.203499999999998"/>
    <n v="-118.571"/>
    <n v="0"/>
    <x v="12"/>
  </r>
  <r>
    <n v="210809296"/>
    <d v="2021-05-13T00:00:00"/>
    <x v="464"/>
    <n v="1500"/>
    <n v="8"/>
    <x v="12"/>
    <n v="832"/>
    <n v="2"/>
    <n v="624"/>
    <s v="BATTERY - SIMPLE ASSAULT"/>
    <s v="0910 0416 0417 2049"/>
    <n v="73"/>
    <s v="M"/>
    <s v="O"/>
    <n v="801"/>
    <s v="MTA BUS"/>
    <n v="400"/>
    <s v="STRONG-ARM (HANDS, FIST, FEET OR BODILY FORCE)"/>
    <s v="IC"/>
    <s v="Invest Cont"/>
    <n v="624"/>
    <m/>
    <m/>
    <m/>
    <s v="BARRINGTON                   AV"/>
    <s v="WILSHIRE                     BL"/>
    <n v="34.049599999999998"/>
    <n v="-118.4609"/>
    <n v="0"/>
    <x v="12"/>
  </r>
  <r>
    <n v="211509075"/>
    <d v="2021-05-09T00:00:00"/>
    <x v="618"/>
    <n v="1635"/>
    <n v="15"/>
    <x v="18"/>
    <n v="1503"/>
    <n v="1"/>
    <n v="230"/>
    <s v="ASSAULT WITH DEADLY WEAPON, AGGRAVATED ASSAULT"/>
    <s v="0416 1000 1822 0445 0429 1420"/>
    <n v="31"/>
    <s v="M"/>
    <s v="B"/>
    <n v="402"/>
    <s v="MARKET"/>
    <n v="212"/>
    <s v="BOTTLE"/>
    <s v="IC"/>
    <s v="Invest Cont"/>
    <n v="230"/>
    <m/>
    <m/>
    <m/>
    <s v="6600    LAUREL CANYON                BL"/>
    <m/>
    <n v="34.200299999999999"/>
    <n v="-118.4002"/>
    <n v="0"/>
    <x v="12"/>
  </r>
  <r>
    <n v="211808502"/>
    <d v="2021-04-03T00:00:00"/>
    <x v="378"/>
    <n v="350"/>
    <n v="18"/>
    <x v="17"/>
    <n v="1862"/>
    <n v="1"/>
    <n v="230"/>
    <s v="ASSAULT WITH DEADLY WEAPON, AGGRAVATED ASSAULT"/>
    <s v="0906 1822 0411 1206 0305 0371 0416 2033"/>
    <n v="25"/>
    <s v="M"/>
    <s v="B"/>
    <n v="121"/>
    <s v="YARD (RESIDENTIAL/BUSINESS)"/>
    <n v="210"/>
    <s v="RAZOR BLADE"/>
    <s v="IC"/>
    <s v="Invest Cont"/>
    <n v="230"/>
    <m/>
    <m/>
    <m/>
    <s v="11700 S  MAIN                         ST"/>
    <m/>
    <n v="33.926900000000003"/>
    <n v="-118.2739"/>
    <n v="0"/>
    <x v="12"/>
  </r>
  <r>
    <n v="211313624"/>
    <d v="2021-08-02T00:00:00"/>
    <x v="487"/>
    <n v="2300"/>
    <n v="13"/>
    <x v="6"/>
    <n v="1325"/>
    <n v="1"/>
    <n v="510"/>
    <s v="VEHICLE - STOLEN"/>
    <m/>
    <n v="0"/>
    <m/>
    <m/>
    <n v="101"/>
    <s v="STREET"/>
    <m/>
    <m/>
    <s v="IC"/>
    <s v="Invest Cont"/>
    <n v="510"/>
    <m/>
    <m/>
    <m/>
    <s v="25TH"/>
    <s v="NAOMI"/>
    <n v="34.018599999999999"/>
    <n v="-118.25190000000001"/>
    <n v="0"/>
    <x v="12"/>
  </r>
  <r>
    <n v="212117676"/>
    <d v="2021-12-17T00:00:00"/>
    <x v="459"/>
    <n v="1400"/>
    <n v="21"/>
    <x v="15"/>
    <n v="2145"/>
    <n v="2"/>
    <n v="930"/>
    <s v="CRIMINAL THREATS - NO WEAPON DISPLAYED"/>
    <s v="1822 0421 2040 1258"/>
    <n v="12"/>
    <s v="M"/>
    <s v="H"/>
    <n v="501"/>
    <s v="SINGLE FAMILY DWELLING"/>
    <n v="511"/>
    <s v="VERBAL THREAT"/>
    <s v="IC"/>
    <s v="Invest Cont"/>
    <n v="930"/>
    <m/>
    <m/>
    <m/>
    <s v="22000    SCHOOLCRAFT                  ST"/>
    <m/>
    <n v="34.1965"/>
    <n v="-118.6065"/>
    <n v="0"/>
    <x v="12"/>
  </r>
  <r>
    <n v="211419322"/>
    <d v="2021-09-30T00:00:00"/>
    <x v="619"/>
    <n v="830"/>
    <n v="14"/>
    <x v="14"/>
    <n v="1496"/>
    <n v="1"/>
    <n v="330"/>
    <s v="BURGLARY FROM VEHICLE"/>
    <s v="0344 1300"/>
    <n v="54"/>
    <s v="M"/>
    <s v="J"/>
    <n v="108"/>
    <s v="PARKING LOT"/>
    <m/>
    <m/>
    <s v="IC"/>
    <s v="Invest Cont"/>
    <n v="330"/>
    <m/>
    <m/>
    <m/>
    <s v="9800    VICKSBURG                    AV"/>
    <m/>
    <n v="33.946399999999997"/>
    <n v="-118.39400000000001"/>
    <n v="0"/>
    <x v="12"/>
  </r>
  <r>
    <n v="211709463"/>
    <d v="2021-06-13T00:00:00"/>
    <x v="527"/>
    <n v="1510"/>
    <n v="17"/>
    <x v="13"/>
    <n v="1795"/>
    <n v="2"/>
    <n v="626"/>
    <s v="INTIMATE PARTNER - SIMPLE ASSAULT"/>
    <s v="2000 0444 0448 0429 1814 0913 0416 1300 1402"/>
    <n v="22"/>
    <s v="F"/>
    <s v="H"/>
    <n v="501"/>
    <s v="SINGLE FAMILY DWELLING"/>
    <n v="400"/>
    <s v="STRONG-ARM (HANDS, FIST, FEET OR BODILY FORCE)"/>
    <s v="AA"/>
    <s v="Adult Arrest"/>
    <n v="626"/>
    <n v="998"/>
    <m/>
    <m/>
    <s v="BALBOA"/>
    <s v="PARTHENIA"/>
    <n v="34.228499999999997"/>
    <n v="-118.5026"/>
    <n v="1"/>
    <x v="12"/>
  </r>
  <r>
    <n v="211318955"/>
    <d v="2021-11-15T00:00:00"/>
    <x v="521"/>
    <n v="1230"/>
    <n v="13"/>
    <x v="6"/>
    <n v="1394"/>
    <n v="1"/>
    <n v="510"/>
    <s v="VEHICLE - STOLEN"/>
    <m/>
    <n v="0"/>
    <m/>
    <m/>
    <n v="101"/>
    <s v="STREET"/>
    <m/>
    <m/>
    <s v="IC"/>
    <s v="Invest Cont"/>
    <n v="510"/>
    <m/>
    <m/>
    <m/>
    <s v="AVALON                       BL"/>
    <s v="64TH                         ST"/>
    <n v="33.9786"/>
    <n v="-118.2717"/>
    <n v="0"/>
    <x v="12"/>
  </r>
  <r>
    <n v="211311984"/>
    <d v="2021-06-30T00:00:00"/>
    <x v="514"/>
    <n v="2300"/>
    <n v="13"/>
    <x v="6"/>
    <n v="1343"/>
    <n v="2"/>
    <n v="624"/>
    <s v="BATTERY - SIMPLE ASSAULT"/>
    <n v="416"/>
    <n v="45"/>
    <s v="M"/>
    <s v="H"/>
    <n v="501"/>
    <s v="SINGLE FAMILY DWELLING"/>
    <n v="400"/>
    <s v="STRONG-ARM (HANDS, FIST, FEET OR BODILY FORCE)"/>
    <s v="IC"/>
    <s v="Invest Cont"/>
    <n v="624"/>
    <m/>
    <m/>
    <m/>
    <s v="900 E  41ST                         ST"/>
    <m/>
    <n v="34.011400000000002"/>
    <n v="-118.2624"/>
    <n v="0"/>
    <x v="12"/>
  </r>
  <r>
    <n v="210214209"/>
    <d v="2021-09-04T00:00:00"/>
    <x v="526"/>
    <n v="1500"/>
    <n v="2"/>
    <x v="5"/>
    <n v="241"/>
    <n v="1"/>
    <n v="510"/>
    <s v="VEHICLE - STOLEN"/>
    <m/>
    <n v="0"/>
    <m/>
    <m/>
    <n v="101"/>
    <s v="STREET"/>
    <m/>
    <m/>
    <s v="IC"/>
    <s v="Invest Cont"/>
    <n v="510"/>
    <m/>
    <m/>
    <m/>
    <s v="RENO                         ST"/>
    <s v="3RD                          ST"/>
    <n v="34.068199999999997"/>
    <n v="-118.2833"/>
    <n v="0"/>
    <x v="12"/>
  </r>
  <r>
    <n v="211711774"/>
    <d v="2021-08-22T00:00:00"/>
    <x v="510"/>
    <n v="2100"/>
    <n v="17"/>
    <x v="13"/>
    <n v="1735"/>
    <n v="1"/>
    <n v="510"/>
    <s v="VEHICLE - STOLEN"/>
    <m/>
    <n v="0"/>
    <m/>
    <m/>
    <n v="101"/>
    <s v="STREET"/>
    <m/>
    <m/>
    <s v="IC"/>
    <s v="Invest Cont"/>
    <n v="510"/>
    <m/>
    <m/>
    <m/>
    <s v="17200    LOS ALIMOS                   ST"/>
    <m/>
    <n v="34.266100000000002"/>
    <n v="-118.50879999999999"/>
    <n v="0"/>
    <x v="12"/>
  </r>
  <r>
    <n v="212007523"/>
    <d v="2021-03-13T00:00:00"/>
    <x v="412"/>
    <n v="58"/>
    <n v="20"/>
    <x v="19"/>
    <n v="2069"/>
    <n v="2"/>
    <n v="354"/>
    <s v="THEFT OF IDENTITY"/>
    <s v="1822 0100 0930"/>
    <n v="28"/>
    <s v="M"/>
    <s v="K"/>
    <n v="502"/>
    <s v="MULTI-UNIT DWELLING (APARTMENT, DUPLEX, ETC)"/>
    <m/>
    <m/>
    <s v="IC"/>
    <s v="Invest Cont"/>
    <n v="354"/>
    <m/>
    <m/>
    <m/>
    <s v="1200    ELDEN                        AV"/>
    <m/>
    <n v="34.0473"/>
    <n v="-118.2877"/>
    <n v="0"/>
    <x v="12"/>
  </r>
  <r>
    <n v="210401138"/>
    <d v="2021-10-14T00:00:00"/>
    <x v="620"/>
    <n v="1300"/>
    <n v="4"/>
    <x v="4"/>
    <n v="442"/>
    <n v="2"/>
    <n v="740"/>
    <s v="VANDALISM - FELONY ($400 &amp; OVER, ALL CHURCH VANDALISMS)"/>
    <n v="329"/>
    <n v="58"/>
    <s v="M"/>
    <s v="O"/>
    <n v="203"/>
    <s v="OTHER BUSINESS"/>
    <m/>
    <m/>
    <s v="AA"/>
    <s v="Adult Arrest"/>
    <n v="740"/>
    <m/>
    <m/>
    <m/>
    <s v="600 N  MISSION                      RD"/>
    <m/>
    <n v="34.055500000000002"/>
    <n v="-118.223"/>
    <n v="1"/>
    <x v="12"/>
  </r>
  <r>
    <n v="211015761"/>
    <d v="2021-12-18T00:00:00"/>
    <x v="377"/>
    <n v="2100"/>
    <n v="10"/>
    <x v="11"/>
    <n v="1063"/>
    <n v="1"/>
    <n v="121"/>
    <s v="RAPE, FORCIBLE"/>
    <s v="0400 1822 1402 1415"/>
    <n v="31"/>
    <s v="F"/>
    <s v="W"/>
    <n v="207"/>
    <s v="BAR/COCKTAIL/NIGHTCLUB"/>
    <n v="400"/>
    <s v="STRONG-ARM (HANDS, FIST, FEET OR BODILY FORCE)"/>
    <s v="AO"/>
    <s v="Adult Other"/>
    <n v="121"/>
    <n v="998"/>
    <m/>
    <m/>
    <s v="18300    VENTURA                      BL"/>
    <m/>
    <n v="34.168199999999999"/>
    <n v="-118.5406"/>
    <n v="0"/>
    <x v="12"/>
  </r>
  <r>
    <n v="211209769"/>
    <d v="2021-04-03T00:00:00"/>
    <x v="378"/>
    <n v="2349"/>
    <n v="12"/>
    <x v="8"/>
    <n v="1257"/>
    <n v="2"/>
    <n v="740"/>
    <s v="VANDALISM - FELONY ($400 &amp; OVER, ALL CHURCH VANDALISMS)"/>
    <s v="0329 1300 1307 1822"/>
    <n v="58"/>
    <s v="F"/>
    <s v="B"/>
    <n v="101"/>
    <s v="STREET"/>
    <m/>
    <m/>
    <s v="IC"/>
    <s v="Invest Cont"/>
    <n v="740"/>
    <m/>
    <m/>
    <m/>
    <s v="77TH                         ST"/>
    <s v="HOOVER                       ST"/>
    <n v="33.969799999999999"/>
    <n v="-118.2871"/>
    <n v="0"/>
    <x v="12"/>
  </r>
  <r>
    <n v="210121132"/>
    <d v="2021-11-26T00:00:00"/>
    <x v="489"/>
    <n v="1825"/>
    <n v="1"/>
    <x v="1"/>
    <n v="119"/>
    <n v="1"/>
    <n v="510"/>
    <s v="VEHICLE - STOLEN"/>
    <m/>
    <n v="0"/>
    <m/>
    <m/>
    <n v="104"/>
    <s v="DRIVEWAY"/>
    <m/>
    <m/>
    <s v="IC"/>
    <s v="Invest Cont"/>
    <n v="510"/>
    <m/>
    <m/>
    <m/>
    <s v="800 N  ALAMEDA                      ST"/>
    <m/>
    <n v="34.056100000000001"/>
    <n v="-118.2375"/>
    <n v="0"/>
    <x v="12"/>
  </r>
  <r>
    <n v="211406969"/>
    <d v="2021-02-23T00:00:00"/>
    <x v="504"/>
    <n v="1345"/>
    <n v="14"/>
    <x v="14"/>
    <n v="1431"/>
    <n v="2"/>
    <n v="624"/>
    <s v="BATTERY - SIMPLE ASSAULT"/>
    <s v="0416 1822"/>
    <n v="36"/>
    <s v="M"/>
    <s v="O"/>
    <n v="102"/>
    <s v="SIDEWALK"/>
    <n v="400"/>
    <s v="STRONG-ARM (HANDS, FIST, FEET OR BODILY FORCE)"/>
    <s v="IC"/>
    <s v="Invest Cont"/>
    <n v="624"/>
    <m/>
    <m/>
    <m/>
    <s v="1600    ABBOT KINNEY                 BL"/>
    <m/>
    <n v="33.990099999999998"/>
    <n v="-118.464"/>
    <n v="0"/>
    <x v="12"/>
  </r>
  <r>
    <n v="211704462"/>
    <d v="2021-01-13T00:00:00"/>
    <x v="621"/>
    <n v="455"/>
    <n v="17"/>
    <x v="13"/>
    <n v="1787"/>
    <n v="1"/>
    <n v="440"/>
    <s v="THEFT PLAIN - PETTY ($950 &amp; UNDER)"/>
    <n v="344"/>
    <n v="43"/>
    <s v="M"/>
    <s v="W"/>
    <n v="710"/>
    <s v="OTHER PREMISE"/>
    <m/>
    <m/>
    <s v="IC"/>
    <s v="Invest Cont"/>
    <n v="440"/>
    <m/>
    <m/>
    <m/>
    <s v="9700    ZELZAH                       AV"/>
    <m/>
    <n v="34.2468"/>
    <n v="-118.52330000000001"/>
    <n v="0"/>
    <x v="12"/>
  </r>
  <r>
    <n v="210712655"/>
    <d v="2021-09-01T00:00:00"/>
    <x v="622"/>
    <n v="845"/>
    <n v="7"/>
    <x v="0"/>
    <n v="737"/>
    <n v="2"/>
    <n v="624"/>
    <s v="BATTERY - SIMPLE ASSAULT"/>
    <s v="1822 0446 0400 1300"/>
    <n v="67"/>
    <s v="F"/>
    <s v="W"/>
    <n v="123"/>
    <s v="PARKING UNDERGROUND/BUILDING"/>
    <n v="400"/>
    <s v="STRONG-ARM (HANDS, FIST, FEET OR BODILY FORCE)"/>
    <s v="AA"/>
    <s v="Adult Arrest"/>
    <n v="624"/>
    <m/>
    <m/>
    <m/>
    <s v="WILSHIRE"/>
    <s v="LA BREA"/>
    <n v="34.062199999999997"/>
    <n v="-118.34399999999999"/>
    <n v="1"/>
    <x v="12"/>
  </r>
  <r>
    <n v="211501008"/>
    <d v="2021-09-30T00:00:00"/>
    <x v="566"/>
    <n v="1515"/>
    <n v="15"/>
    <x v="18"/>
    <n v="1596"/>
    <n v="1"/>
    <n v="230"/>
    <s v="ASSAULT WITH DEADLY WEAPON, AGGRAVATED ASSAULT"/>
    <s v="1218 1402 2004 0417 0400 0416"/>
    <n v="30"/>
    <s v="F"/>
    <s v="W"/>
    <n v="102"/>
    <s v="SIDEWALK"/>
    <n v="500"/>
    <s v="UNKNOWN WEAPON/OTHER WEAPON"/>
    <s v="AA"/>
    <s v="Adult Arrest"/>
    <n v="230"/>
    <n v="998"/>
    <m/>
    <m/>
    <s v="11300    VENTURA                      BL"/>
    <m/>
    <n v="34.1402"/>
    <n v="-118.377"/>
    <n v="1"/>
    <x v="12"/>
  </r>
  <r>
    <n v="231318673"/>
    <d v="2023-10-09T00:00:00"/>
    <x v="438"/>
    <n v="1200"/>
    <n v="13"/>
    <x v="6"/>
    <n v="1365"/>
    <n v="2"/>
    <n v="354"/>
    <s v="THEFT OF IDENTITY"/>
    <s v="0100 0917"/>
    <n v="20"/>
    <s v="F"/>
    <s v="H"/>
    <n v="501"/>
    <s v="SINGLE FAMILY DWELLING"/>
    <m/>
    <m/>
    <s v="IC"/>
    <s v="Invest Cont"/>
    <n v="354"/>
    <m/>
    <m/>
    <m/>
    <s v="5100    HOOPER                       AV"/>
    <m/>
    <n v="33.996600000000001"/>
    <n v="-118.2521"/>
    <n v="0"/>
    <x v="12"/>
  </r>
  <r>
    <n v="211715733"/>
    <d v="2021-12-02T00:00:00"/>
    <x v="512"/>
    <n v="2200"/>
    <n v="17"/>
    <x v="13"/>
    <n v="1738"/>
    <n v="2"/>
    <n v="624"/>
    <s v="BATTERY - SIMPLE ASSAULT"/>
    <s v="0913 0416 0603 1202 2021 0361"/>
    <n v="70"/>
    <s v="F"/>
    <s v="H"/>
    <n v="104"/>
    <s v="DRIVEWAY"/>
    <n v="400"/>
    <s v="STRONG-ARM (HANDS, FIST, FEET OR BODILY FORCE)"/>
    <s v="AO"/>
    <s v="Adult Other"/>
    <n v="624"/>
    <m/>
    <m/>
    <m/>
    <s v="15800    HORACE                       ST"/>
    <m/>
    <n v="34.270000000000003"/>
    <n v="-118.47709999999999"/>
    <n v="0"/>
    <x v="12"/>
  </r>
  <r>
    <n v="210307080"/>
    <d v="2021-03-05T00:00:00"/>
    <x v="623"/>
    <n v="1200"/>
    <n v="3"/>
    <x v="2"/>
    <n v="328"/>
    <n v="1"/>
    <n v="440"/>
    <s v="THEFT PLAIN - PETTY ($950 &amp; UNDER)"/>
    <s v="0344 1251 1822 0394"/>
    <n v="23"/>
    <s v="M"/>
    <s v="B"/>
    <n v="502"/>
    <s v="MULTI-UNIT DWELLING (APARTMENT, DUPLEX, ETC)"/>
    <m/>
    <m/>
    <s v="IC"/>
    <s v="Invest Cont"/>
    <n v="440"/>
    <m/>
    <m/>
    <m/>
    <s v="3300 S  FIGUEROA                     ST"/>
    <m/>
    <n v="34.026800000000001"/>
    <n v="-118.2808"/>
    <n v="0"/>
    <x v="12"/>
  </r>
  <r>
    <n v="211704813"/>
    <d v="2021-01-18T00:00:00"/>
    <x v="571"/>
    <n v="100"/>
    <n v="17"/>
    <x v="13"/>
    <n v="1767"/>
    <n v="2"/>
    <n v="740"/>
    <s v="VANDALISM - FELONY ($400 &amp; OVER, ALL CHURCH VANDALISMS)"/>
    <n v="329"/>
    <n v="45"/>
    <s v="F"/>
    <s v="O"/>
    <n v="501"/>
    <s v="SINGLE FAMILY DWELLING"/>
    <m/>
    <m/>
    <s v="IC"/>
    <s v="Invest Cont"/>
    <n v="740"/>
    <m/>
    <m/>
    <m/>
    <s v="9500    GLADBECK                     AV"/>
    <m/>
    <n v="34.242699999999999"/>
    <n v="-118.53879999999999"/>
    <n v="0"/>
    <x v="12"/>
  </r>
  <r>
    <n v="211408944"/>
    <d v="2021-03-30T00:00:00"/>
    <x v="557"/>
    <n v="2130"/>
    <n v="14"/>
    <x v="14"/>
    <n v="1496"/>
    <n v="1"/>
    <n v="330"/>
    <s v="BURGLARY FROM VEHICLE"/>
    <s v="1300 0344"/>
    <n v="36"/>
    <s v="F"/>
    <s v="W"/>
    <n v="108"/>
    <s v="PARKING LOT"/>
    <m/>
    <m/>
    <s v="IC"/>
    <s v="Invest Cont"/>
    <n v="330"/>
    <m/>
    <m/>
    <m/>
    <s v="AIRPORT                      BL"/>
    <s v="W  CENTURY                      BL"/>
    <n v="33.945599999999999"/>
    <n v="-118.386"/>
    <n v="0"/>
    <x v="12"/>
  </r>
  <r>
    <n v="211313538"/>
    <d v="2021-07-31T00:00:00"/>
    <x v="492"/>
    <n v="1130"/>
    <n v="13"/>
    <x v="6"/>
    <n v="1322"/>
    <n v="1"/>
    <n v="230"/>
    <s v="ASSAULT WITH DEADLY WEAPON, AGGRAVATED ASSAULT"/>
    <s v="1402 0411 2004 0334 0445 1218 1822"/>
    <n v="70"/>
    <s v="M"/>
    <s v="H"/>
    <n v="102"/>
    <s v="SIDEWALK"/>
    <n v="200"/>
    <s v="KNIFE WITH BLADE 6INCHES OR LESS"/>
    <s v="AA"/>
    <s v="Adult Arrest"/>
    <n v="230"/>
    <n v="998"/>
    <m/>
    <m/>
    <s v="ADAMS                        BL"/>
    <s v="SAN PEDRO                    BL"/>
    <n v="34.021799999999999"/>
    <n v="-118.2617"/>
    <n v="1"/>
    <x v="12"/>
  </r>
  <r>
    <n v="211115170"/>
    <d v="2021-11-06T00:00:00"/>
    <x v="624"/>
    <n v="1200"/>
    <n v="11"/>
    <x v="7"/>
    <n v="1136"/>
    <n v="1"/>
    <n v="230"/>
    <s v="ASSAULT WITH DEADLY WEAPON, AGGRAVATED ASSAULT"/>
    <s v="1100 1822 0430"/>
    <n v="29"/>
    <s v="M"/>
    <s v="H"/>
    <n v="101"/>
    <s v="STREET"/>
    <n v="106"/>
    <s v="UNKNOWN FIREARM"/>
    <s v="IC"/>
    <s v="Invest Cont"/>
    <n v="230"/>
    <m/>
    <m/>
    <m/>
    <s v="YORK                         BL"/>
    <s v="EAGLE ROCK                   BL"/>
    <n v="34.124200000000002"/>
    <n v="-118.2209"/>
    <n v="0"/>
    <x v="12"/>
  </r>
  <r>
    <n v="211315022"/>
    <d v="2021-08-29T00:00:00"/>
    <x v="503"/>
    <n v="1750"/>
    <n v="13"/>
    <x v="6"/>
    <n v="1323"/>
    <n v="2"/>
    <n v="930"/>
    <s v="CRIMINAL THREATS - NO WEAPON DISPLAYED"/>
    <n v="421"/>
    <n v="18"/>
    <s v="F"/>
    <s v="H"/>
    <n v="203"/>
    <s v="OTHER BUSINESS"/>
    <n v="511"/>
    <s v="VERBAL THREAT"/>
    <s v="IC"/>
    <s v="Invest Cont"/>
    <n v="930"/>
    <m/>
    <m/>
    <m/>
    <s v="2600 S  CENTRAL                      AV"/>
    <m/>
    <n v="34.021900000000002"/>
    <n v="-118.25709999999999"/>
    <n v="0"/>
    <x v="12"/>
  </r>
  <r>
    <n v="210108064"/>
    <d v="2021-03-28T00:00:00"/>
    <x v="460"/>
    <n v="130"/>
    <n v="1"/>
    <x v="1"/>
    <n v="154"/>
    <n v="2"/>
    <n v="626"/>
    <s v="INTIMATE PARTNER - SIMPLE ASSAULT"/>
    <s v="2000 0444 2002 0913 1414"/>
    <n v="26"/>
    <s v="M"/>
    <s v="W"/>
    <n v="502"/>
    <s v="MULTI-UNIT DWELLING (APARTMENT, DUPLEX, ETC)"/>
    <n v="400"/>
    <s v="STRONG-ARM (HANDS, FIST, FEET OR BODILY FORCE)"/>
    <s v="IC"/>
    <s v="Invest Cont"/>
    <n v="626"/>
    <m/>
    <m/>
    <m/>
    <s v="500 S  MAIN                         ST"/>
    <m/>
    <n v="34.046500000000002"/>
    <n v="-118.2488"/>
    <n v="0"/>
    <x v="12"/>
  </r>
  <r>
    <n v="210205081"/>
    <d v="2021-01-29T00:00:00"/>
    <x v="469"/>
    <n v="1600"/>
    <n v="2"/>
    <x v="5"/>
    <n v="217"/>
    <n v="2"/>
    <n v="624"/>
    <s v="BATTERY - SIMPLE ASSAULT"/>
    <s v="2004 0400 0416 0446 0305 1822"/>
    <n v="32"/>
    <s v="M"/>
    <s v="H"/>
    <n v="109"/>
    <s v="PARK/PLAYGROUND"/>
    <n v="400"/>
    <s v="STRONG-ARM (HANDS, FIST, FEET OR BODILY FORCE)"/>
    <s v="IC"/>
    <s v="Invest Cont"/>
    <n v="624"/>
    <m/>
    <m/>
    <m/>
    <s v="ECHO PARK"/>
    <s v="PARK"/>
    <n v="34.072699999999998"/>
    <n v="-118.2637"/>
    <n v="0"/>
    <x v="12"/>
  </r>
  <r>
    <n v="210710721"/>
    <d v="2021-07-09T00:00:00"/>
    <x v="625"/>
    <n v="1745"/>
    <n v="7"/>
    <x v="0"/>
    <n v="702"/>
    <n v="2"/>
    <n v="624"/>
    <s v="BATTERY - SIMPLE ASSAULT"/>
    <s v="0444 1309 0202"/>
    <n v="20"/>
    <s v="F"/>
    <s v="H"/>
    <n v="102"/>
    <s v="SIDEWALK"/>
    <n v="400"/>
    <s v="STRONG-ARM (HANDS, FIST, FEET OR BODILY FORCE)"/>
    <s v="IC"/>
    <s v="Invest Cont"/>
    <n v="624"/>
    <m/>
    <m/>
    <m/>
    <s v="MELROSE                      AV"/>
    <s v="CURSON                       AV"/>
    <n v="34.0837"/>
    <n v="-118.3553"/>
    <n v="0"/>
    <x v="12"/>
  </r>
  <r>
    <n v="211012388"/>
    <d v="2021-09-16T00:00:00"/>
    <x v="385"/>
    <n v="1200"/>
    <n v="10"/>
    <x v="11"/>
    <n v="1063"/>
    <n v="2"/>
    <n v="664"/>
    <s v="BUNCO, PETTY THEFT"/>
    <s v="0121 0701 1822 0800"/>
    <n v="52"/>
    <s v="F"/>
    <s v="O"/>
    <n v="203"/>
    <s v="OTHER BUSINESS"/>
    <m/>
    <m/>
    <s v="IC"/>
    <s v="Invest Cont"/>
    <n v="664"/>
    <m/>
    <m/>
    <m/>
    <s v="18900    VENTURA                      BL"/>
    <m/>
    <n v="34.172199999999997"/>
    <n v="-118.54470000000001"/>
    <n v="0"/>
    <x v="12"/>
  </r>
  <r>
    <n v="212107357"/>
    <d v="2021-04-05T00:00:00"/>
    <x v="626"/>
    <n v="1700"/>
    <n v="21"/>
    <x v="15"/>
    <n v="2105"/>
    <n v="1"/>
    <n v="510"/>
    <s v="VEHICLE - STOLEN"/>
    <m/>
    <n v="0"/>
    <m/>
    <m/>
    <n v="208"/>
    <s v="AUTO SALES LOT"/>
    <m/>
    <m/>
    <s v="IC"/>
    <s v="Invest Cont"/>
    <n v="510"/>
    <m/>
    <m/>
    <m/>
    <s v="21400    ROSCOE                       BL"/>
    <m/>
    <n v="34.2239"/>
    <n v="-118.60169999999999"/>
    <n v="0"/>
    <x v="12"/>
  </r>
  <r>
    <n v="211209897"/>
    <d v="2021-04-05T00:00:00"/>
    <x v="424"/>
    <n v="40"/>
    <n v="12"/>
    <x v="8"/>
    <n v="1243"/>
    <n v="1"/>
    <n v="220"/>
    <s v="ATTEMPTED ROBBERY"/>
    <s v="1300 1822 0431"/>
    <n v="42"/>
    <s v="M"/>
    <s v="H"/>
    <n v="101"/>
    <s v="STREET"/>
    <n v="500"/>
    <s v="UNKNOWN WEAPON/OTHER WEAPON"/>
    <s v="IC"/>
    <s v="Invest Cont"/>
    <n v="220"/>
    <m/>
    <m/>
    <m/>
    <s v="65TH                         ST"/>
    <s v="CIMARRON                     AV"/>
    <n v="33.980600000000003"/>
    <n v="-118.3158"/>
    <n v="0"/>
    <x v="12"/>
  </r>
  <r>
    <n v="212007800"/>
    <d v="2021-04-07T00:00:00"/>
    <x v="424"/>
    <n v="702"/>
    <n v="20"/>
    <x v="19"/>
    <n v="2034"/>
    <n v="2"/>
    <n v="354"/>
    <s v="THEFT OF IDENTITY"/>
    <s v="1822 0100 0930"/>
    <n v="25"/>
    <s v="F"/>
    <s v="B"/>
    <n v="501"/>
    <s v="SINGLE FAMILY DWELLING"/>
    <m/>
    <m/>
    <s v="IC"/>
    <s v="Invest Cont"/>
    <n v="354"/>
    <m/>
    <m/>
    <m/>
    <s v="1200 W  88TH                         ST"/>
    <m/>
    <n v="34.059600000000003"/>
    <n v="-118.3022"/>
    <n v="0"/>
    <x v="12"/>
  </r>
  <r>
    <n v="210916394"/>
    <d v="2021-11-11T00:00:00"/>
    <x v="565"/>
    <n v="1100"/>
    <n v="9"/>
    <x v="3"/>
    <n v="923"/>
    <n v="1"/>
    <n v="510"/>
    <s v="VEHICLE - STOLEN"/>
    <m/>
    <n v="0"/>
    <m/>
    <m/>
    <n v="101"/>
    <s v="STREET"/>
    <m/>
    <m/>
    <s v="IC"/>
    <s v="Invest Cont"/>
    <n v="510"/>
    <m/>
    <m/>
    <m/>
    <s v="VAN NUYS"/>
    <s v="VICTORY"/>
    <n v="34.186700000000002"/>
    <n v="-118.4487"/>
    <n v="0"/>
    <x v="12"/>
  </r>
  <r>
    <n v="211405357"/>
    <d v="2021-01-21T00:00:00"/>
    <x v="413"/>
    <n v="2202"/>
    <n v="14"/>
    <x v="14"/>
    <n v="1446"/>
    <n v="1"/>
    <n v="440"/>
    <s v="THEFT PLAIN - PETTY ($950 &amp; UNDER)"/>
    <n v="394"/>
    <n v="29"/>
    <s v="M"/>
    <s v="W"/>
    <n v="146"/>
    <s v="PATIO*"/>
    <m/>
    <m/>
    <s v="IC"/>
    <s v="Invest Cont"/>
    <n v="440"/>
    <m/>
    <m/>
    <m/>
    <s v="KEESHEN                      DR"/>
    <s v="PACIFIC"/>
    <n v="34.004800000000003"/>
    <n v="-118.4289"/>
    <n v="0"/>
    <x v="12"/>
  </r>
  <r>
    <n v="210615775"/>
    <d v="2021-09-12T00:00:00"/>
    <x v="587"/>
    <n v="1700"/>
    <n v="6"/>
    <x v="9"/>
    <n v="647"/>
    <n v="2"/>
    <n v="740"/>
    <s v="VANDALISM - FELONY ($400 &amp; OVER, ALL CHURCH VANDALISMS)"/>
    <s v="0329 1300 1307 1822"/>
    <n v="41"/>
    <s v="F"/>
    <s v="W"/>
    <n v="101"/>
    <s v="STREET"/>
    <m/>
    <m/>
    <s v="IC"/>
    <s v="Invest Cont"/>
    <n v="740"/>
    <m/>
    <m/>
    <m/>
    <s v="6200 W  SUNSET                       BL"/>
    <m/>
    <n v="34.097999999999999"/>
    <n v="-118.32429999999999"/>
    <n v="0"/>
    <x v="12"/>
  </r>
  <r>
    <n v="211207371"/>
    <d v="2021-02-22T00:00:00"/>
    <x v="623"/>
    <n v="1754"/>
    <n v="12"/>
    <x v="8"/>
    <n v="1208"/>
    <n v="1"/>
    <n v="230"/>
    <s v="ASSAULT WITH DEADLY WEAPON, AGGRAVATED ASSAULT"/>
    <s v="1309 0302 0209 0305 0906 1100 1402 1407 0400 0430"/>
    <n v="47"/>
    <s v="M"/>
    <s v="B"/>
    <n v="101"/>
    <s v="STREET"/>
    <n v="102"/>
    <s v="HAND GUN"/>
    <s v="IC"/>
    <s v="Invest Cont"/>
    <n v="230"/>
    <n v="998"/>
    <m/>
    <m/>
    <s v="600 W  51ST                         ST"/>
    <m/>
    <n v="33.996400000000001"/>
    <n v="-118.2847"/>
    <n v="0"/>
    <x v="12"/>
  </r>
  <r>
    <n v="211414589"/>
    <d v="2021-06-30T00:00:00"/>
    <x v="491"/>
    <n v="1656"/>
    <n v="14"/>
    <x v="14"/>
    <n v="1458"/>
    <n v="2"/>
    <n v="354"/>
    <s v="THEFT OF IDENTITY"/>
    <n v="377"/>
    <n v="36"/>
    <s v="M"/>
    <s v="W"/>
    <n v="710"/>
    <s v="OTHER PREMISE"/>
    <m/>
    <m/>
    <s v="IC"/>
    <s v="Invest Cont"/>
    <n v="354"/>
    <m/>
    <m/>
    <m/>
    <s v="11300    NUTMEG                       AV"/>
    <m/>
    <n v="34.001800000000003"/>
    <n v="-118.4149"/>
    <n v="0"/>
    <x v="12"/>
  </r>
  <r>
    <n v="210413806"/>
    <d v="2021-10-12T00:00:00"/>
    <x v="497"/>
    <n v="600"/>
    <n v="4"/>
    <x v="4"/>
    <n v="467"/>
    <n v="1"/>
    <n v="341"/>
    <s v="THEFT-GRAND ($950.01 &amp; OVER)EXCPT,GUNS,FOWL,LIVESTK,PROD"/>
    <n v="344"/>
    <n v="25"/>
    <s v="F"/>
    <s v="H"/>
    <n v="104"/>
    <s v="DRIVEWAY"/>
    <m/>
    <m/>
    <s v="IC"/>
    <s v="Invest Cont"/>
    <n v="341"/>
    <m/>
    <m/>
    <m/>
    <s v="100 S  EVERGREEN                    AV"/>
    <m/>
    <n v="34.038699999999999"/>
    <n v="-118.2079"/>
    <n v="0"/>
    <x v="12"/>
  </r>
  <r>
    <n v="211409655"/>
    <d v="2021-04-14T00:00:00"/>
    <x v="478"/>
    <n v="300"/>
    <n v="14"/>
    <x v="14"/>
    <n v="1499"/>
    <n v="2"/>
    <n v="745"/>
    <s v="VANDALISM - MISDEAMEANOR ($399 OR UNDER)"/>
    <s v="0329 1402"/>
    <n v="0"/>
    <s v="X"/>
    <s v="X"/>
    <n v="101"/>
    <s v="STREET"/>
    <m/>
    <m/>
    <s v="IC"/>
    <s v="Invest Cont"/>
    <n v="745"/>
    <n v="998"/>
    <m/>
    <m/>
    <s v="111TH"/>
    <s v="AVIATION                     ST"/>
    <n v="33.9345"/>
    <n v="-118.3785"/>
    <n v="0"/>
    <x v="12"/>
  </r>
  <r>
    <n v="212009154"/>
    <d v="2021-05-14T00:00:00"/>
    <x v="595"/>
    <n v="1600"/>
    <n v="20"/>
    <x v="19"/>
    <n v="2091"/>
    <n v="1"/>
    <n v="341"/>
    <s v="THEFT-GRAND ($950.01 &amp; OVER)EXCPT,GUNS,FOWL,LIVESTK,PROD"/>
    <s v="1822 0344 2032"/>
    <n v="0"/>
    <s v="X"/>
    <s v="X"/>
    <n v="217"/>
    <s v="AUTO REPAIR SHOP"/>
    <m/>
    <m/>
    <s v="IC"/>
    <s v="Invest Cont"/>
    <n v="341"/>
    <m/>
    <m/>
    <m/>
    <s v="2400 W  WASHINGTON                   BL"/>
    <m/>
    <n v="34.039900000000003"/>
    <n v="-118.3154"/>
    <n v="0"/>
    <x v="12"/>
  </r>
  <r>
    <n v="211115430"/>
    <d v="2021-11-16T00:00:00"/>
    <x v="396"/>
    <n v="1023"/>
    <n v="11"/>
    <x v="7"/>
    <n v="1133"/>
    <n v="2"/>
    <n v="354"/>
    <s v="THEFT OF IDENTITY"/>
    <n v="1822"/>
    <n v="46"/>
    <s v="F"/>
    <s v="W"/>
    <n v="501"/>
    <s v="SINGLE FAMILY DWELLING"/>
    <m/>
    <m/>
    <s v="IC"/>
    <s v="Invest Cont"/>
    <n v="354"/>
    <m/>
    <m/>
    <m/>
    <s v="3100    GLENDALE                     BL"/>
    <m/>
    <n v="34.116100000000003"/>
    <n v="-118.2627"/>
    <n v="0"/>
    <x v="12"/>
  </r>
  <r>
    <n v="210704794"/>
    <d v="2021-01-18T00:00:00"/>
    <x v="596"/>
    <n v="2135"/>
    <n v="7"/>
    <x v="0"/>
    <n v="788"/>
    <n v="1"/>
    <n v="330"/>
    <s v="BURGLARY FROM VEHICLE"/>
    <s v="0344 0385"/>
    <n v="23"/>
    <s v="M"/>
    <s v="B"/>
    <n v="101"/>
    <s v="STREET"/>
    <m/>
    <m/>
    <s v="IC"/>
    <s v="Invest Cont"/>
    <n v="330"/>
    <m/>
    <m/>
    <m/>
    <s v="23RD"/>
    <s v="BRONSON"/>
    <n v="34.036299999999997"/>
    <n v="-118.3317"/>
    <n v="0"/>
    <x v="12"/>
  </r>
  <r>
    <n v="212113710"/>
    <d v="2021-09-10T00:00:00"/>
    <x v="437"/>
    <n v="800"/>
    <n v="21"/>
    <x v="15"/>
    <n v="2149"/>
    <n v="1"/>
    <n v="236"/>
    <s v="INTIMATE PARTNER - AGGRAVATED ASSAULT"/>
    <s v="2000 0334 0408 0448 0356 0913"/>
    <n v="22"/>
    <s v="F"/>
    <s v="H"/>
    <n v="101"/>
    <s v="STREET"/>
    <n v="200"/>
    <s v="KNIFE WITH BLADE 6INCHES OR LESS"/>
    <s v="AO"/>
    <s v="Adult Other"/>
    <n v="236"/>
    <m/>
    <m/>
    <m/>
    <s v="GAULT                        ST"/>
    <s v="WINNETKA                     AV"/>
    <n v="34.199300000000001"/>
    <n v="-118.571"/>
    <n v="0"/>
    <x v="12"/>
  </r>
  <r>
    <n v="212016312"/>
    <d v="2021-10-29T00:00:00"/>
    <x v="627"/>
    <n v="1845"/>
    <n v="20"/>
    <x v="19"/>
    <n v="2069"/>
    <n v="2"/>
    <n v="745"/>
    <s v="VANDALISM - MISDEAMEANOR ($399 OR UNDER)"/>
    <s v="0329 1822 1602"/>
    <n v="56"/>
    <s v="M"/>
    <s v="W"/>
    <n v="707"/>
    <s v="GARAGE/CARPORT"/>
    <n v="500"/>
    <s v="UNKNOWN WEAPON/OTHER WEAPON"/>
    <s v="IC"/>
    <s v="Invest Cont"/>
    <n v="745"/>
    <m/>
    <m/>
    <m/>
    <s v="1000    ELDEN                        AV"/>
    <m/>
    <n v="34.051600000000001"/>
    <n v="-118.2877"/>
    <n v="0"/>
    <x v="12"/>
  </r>
  <r>
    <n v="210517351"/>
    <d v="2021-12-19T00:00:00"/>
    <x v="472"/>
    <n v="1720"/>
    <n v="5"/>
    <x v="10"/>
    <n v="563"/>
    <n v="2"/>
    <n v="740"/>
    <s v="VANDALISM - FELONY ($400 &amp; OVER, ALL CHURCH VANDALISMS)"/>
    <s v="1307 0329"/>
    <n v="59"/>
    <s v="F"/>
    <s v="B"/>
    <n v="122"/>
    <s v="VEHICLE, PASSENGER/TRUCK"/>
    <m/>
    <m/>
    <s v="IC"/>
    <s v="Invest Cont"/>
    <n v="740"/>
    <m/>
    <m/>
    <m/>
    <s v="17TH                         ST"/>
    <s v="GAFFEY                       ST"/>
    <n v="33.7288"/>
    <n v="-118.2924"/>
    <n v="0"/>
    <x v="12"/>
  </r>
  <r>
    <n v="210616895"/>
    <d v="2021-10-04T00:00:00"/>
    <x v="628"/>
    <n v="100"/>
    <n v="6"/>
    <x v="9"/>
    <n v="636"/>
    <n v="2"/>
    <n v="745"/>
    <s v="VANDALISM - MISDEAMEANOR ($399 OR UNDER)"/>
    <s v="0329 1822 1501 1300 1307 1609"/>
    <n v="45"/>
    <s v="M"/>
    <s v="B"/>
    <n v="108"/>
    <s v="PARKING LOT"/>
    <m/>
    <m/>
    <s v="IC"/>
    <s v="Invest Cont"/>
    <n v="745"/>
    <m/>
    <m/>
    <m/>
    <s v="6700    YUCCA                        ST"/>
    <m/>
    <n v="0"/>
    <n v="0"/>
    <n v="0"/>
    <x v="12"/>
  </r>
  <r>
    <n v="210120820"/>
    <d v="2021-11-20T00:00:00"/>
    <x v="501"/>
    <n v="423"/>
    <n v="1"/>
    <x v="1"/>
    <n v="182"/>
    <n v="1"/>
    <n v="331"/>
    <s v="THEFT FROM MOTOR VEHICLE - GRAND ($950.01 AND OVER)"/>
    <s v="0344 1300 1822 1606"/>
    <n v="20"/>
    <s v="M"/>
    <s v="A"/>
    <n v="707"/>
    <s v="GARAGE/CARPORT"/>
    <m/>
    <m/>
    <s v="IC"/>
    <s v="Invest Cont"/>
    <n v="331"/>
    <m/>
    <m/>
    <m/>
    <s v="900 S  HILL                         ST"/>
    <m/>
    <n v="34.042000000000002"/>
    <n v="-118.2625"/>
    <n v="0"/>
    <x v="12"/>
  </r>
  <r>
    <n v="210207855"/>
    <d v="2021-04-07T00:00:00"/>
    <x v="418"/>
    <n v="2300"/>
    <n v="2"/>
    <x v="5"/>
    <n v="204"/>
    <n v="1"/>
    <n v="510"/>
    <s v="VEHICLE - STOLEN"/>
    <m/>
    <n v="0"/>
    <m/>
    <m/>
    <n v="101"/>
    <s v="STREET"/>
    <m/>
    <m/>
    <s v="IC"/>
    <s v="Invest Cont"/>
    <n v="510"/>
    <m/>
    <m/>
    <m/>
    <s v="800    LUCILE                       AV"/>
    <m/>
    <n v="34.083799999999997"/>
    <n v="-118.28360000000001"/>
    <n v="0"/>
    <x v="12"/>
  </r>
  <r>
    <n v="211915234"/>
    <d v="2021-11-05T00:00:00"/>
    <x v="546"/>
    <n v="1720"/>
    <n v="19"/>
    <x v="16"/>
    <n v="1999"/>
    <n v="2"/>
    <n v="624"/>
    <s v="BATTERY - SIMPLE ASSAULT"/>
    <s v="0416 0913 1817 2004"/>
    <n v="30"/>
    <s v="F"/>
    <s v="H"/>
    <n v="401"/>
    <s v="MINI-MART"/>
    <n v="400"/>
    <s v="STRONG-ARM (HANDS, FIST, FEET OR BODILY FORCE)"/>
    <s v="IC"/>
    <s v="Invest Cont"/>
    <n v="624"/>
    <m/>
    <m/>
    <m/>
    <s v="13600    ROSCOE                       BL"/>
    <m/>
    <n v="34.221699999999998"/>
    <n v="-118.42910000000001"/>
    <n v="0"/>
    <x v="12"/>
  </r>
  <r>
    <n v="210810113"/>
    <d v="2021-06-05T00:00:00"/>
    <x v="629"/>
    <n v="320"/>
    <n v="8"/>
    <x v="12"/>
    <n v="887"/>
    <n v="1"/>
    <n v="440"/>
    <s v="THEFT PLAIN - PETTY ($950 &amp; UNDER)"/>
    <s v="0344 1913"/>
    <n v="42"/>
    <s v="M"/>
    <s v="H"/>
    <n v="501"/>
    <s v="SINGLE FAMILY DWELLING"/>
    <m/>
    <m/>
    <s v="IC"/>
    <s v="Invest Cont"/>
    <n v="440"/>
    <m/>
    <m/>
    <m/>
    <s v="2700 S  BEVERLY                      DR"/>
    <m/>
    <n v="34.039099999999998"/>
    <n v="-118.39579999999999"/>
    <n v="0"/>
    <x v="12"/>
  </r>
  <r>
    <n v="210122607"/>
    <d v="2021-12-22T00:00:00"/>
    <x v="605"/>
    <n v="330"/>
    <n v="1"/>
    <x v="1"/>
    <n v="195"/>
    <n v="1"/>
    <n v="440"/>
    <s v="THEFT PLAIN - PETTY ($950 &amp; UNDER)"/>
    <s v="0397 1602 1218 1822 0344"/>
    <n v="40"/>
    <s v="M"/>
    <s v="W"/>
    <n v="101"/>
    <s v="STREET"/>
    <m/>
    <m/>
    <s v="IC"/>
    <s v="Invest Cont"/>
    <n v="440"/>
    <m/>
    <m/>
    <m/>
    <s v="1300 S  LOS ANGELES                  ST"/>
    <m/>
    <n v="34.035200000000003"/>
    <n v="-118.2598"/>
    <n v="0"/>
    <x v="12"/>
  </r>
  <r>
    <n v="211815049"/>
    <d v="2021-08-11T00:00:00"/>
    <x v="506"/>
    <n v="1210"/>
    <n v="18"/>
    <x v="17"/>
    <n v="1849"/>
    <n v="1"/>
    <n v="510"/>
    <s v="VEHICLE - STOLEN"/>
    <m/>
    <n v="0"/>
    <m/>
    <m/>
    <n v="101"/>
    <s v="STREET"/>
    <m/>
    <m/>
    <s v="IC"/>
    <s v="Invest Cont"/>
    <n v="510"/>
    <m/>
    <m/>
    <m/>
    <s v="IMPERIAL                     HY"/>
    <s v="CROESUS"/>
    <n v="33.929099999999998"/>
    <n v="-118.23350000000001"/>
    <n v="0"/>
    <x v="12"/>
  </r>
  <r>
    <n v="211700924"/>
    <d v="2021-11-15T00:00:00"/>
    <x v="521"/>
    <n v="1705"/>
    <n v="17"/>
    <x v="13"/>
    <n v="1715"/>
    <n v="1"/>
    <n v="230"/>
    <s v="ASSAULT WITH DEADLY WEAPON, AGGRAVATED ASSAULT"/>
    <s v="1309 0450 1402 1407 0329 1310 1312 0334 1100 1822"/>
    <n v="52"/>
    <s v="M"/>
    <s v="O"/>
    <n v="101"/>
    <s v="STREET"/>
    <n v="109"/>
    <s v="SEMI-AUTOMATIC PISTOL"/>
    <s v="IC"/>
    <s v="Invest Cont"/>
    <n v="230"/>
    <n v="998"/>
    <m/>
    <m/>
    <s v="BRADFORD                     PL"/>
    <s v="NUGENT                       DR"/>
    <n v="34.295400000000001"/>
    <n v="-118.5136"/>
    <n v="0"/>
    <x v="12"/>
  </r>
  <r>
    <n v="220804176"/>
    <d v="2021-12-28T00:00:00"/>
    <x v="630"/>
    <n v="1445"/>
    <n v="8"/>
    <x v="12"/>
    <n v="882"/>
    <n v="2"/>
    <n v="625"/>
    <s v="OTHER ASSAULT"/>
    <s v="0400 1822 1310 0416 0342 0356"/>
    <n v="28"/>
    <s v="F"/>
    <s v="H"/>
    <n v="108"/>
    <s v="PARKING LOT"/>
    <n v="400"/>
    <s v="STRONG-ARM (HANDS, FIST, FEET OR BODILY FORCE)"/>
    <s v="IC"/>
    <s v="Invest Cont"/>
    <n v="625"/>
    <m/>
    <m/>
    <m/>
    <s v="2200    SAWTELLE                     BL"/>
    <m/>
    <n v="34.038200000000003"/>
    <n v="-118.44119999999999"/>
    <n v="0"/>
    <x v="12"/>
  </r>
  <r>
    <n v="211406327"/>
    <d v="2021-02-11T00:00:00"/>
    <x v="452"/>
    <n v="1730"/>
    <n v="14"/>
    <x v="14"/>
    <n v="1464"/>
    <n v="1"/>
    <n v="510"/>
    <s v="VEHICLE - STOLEN"/>
    <m/>
    <n v="0"/>
    <m/>
    <m/>
    <n v="108"/>
    <s v="PARKING LOT"/>
    <m/>
    <m/>
    <s v="IC"/>
    <s v="Invest Cont"/>
    <n v="510"/>
    <m/>
    <m/>
    <m/>
    <s v="12700    MILLENNIUM                   DR"/>
    <m/>
    <n v="33.9754"/>
    <n v="-118.4178"/>
    <n v="0"/>
    <x v="12"/>
  </r>
  <r>
    <n v="210514564"/>
    <d v="2021-10-06T00:00:00"/>
    <x v="433"/>
    <n v="200"/>
    <n v="5"/>
    <x v="10"/>
    <n v="567"/>
    <n v="2"/>
    <n v="624"/>
    <s v="BATTERY - SIMPLE ASSAULT"/>
    <s v="0400 0416 0913 1810"/>
    <n v="58"/>
    <s v="M"/>
    <s v="H"/>
    <n v="501"/>
    <s v="SINGLE FAMILY DWELLING"/>
    <n v="400"/>
    <s v="STRONG-ARM (HANDS, FIST, FEET OR BODILY FORCE)"/>
    <s v="IC"/>
    <s v="Invest Cont"/>
    <n v="624"/>
    <m/>
    <m/>
    <m/>
    <s v="2300 S  PACIFIC                      AV"/>
    <m/>
    <n v="33.723100000000002"/>
    <n v="-118.288"/>
    <n v="0"/>
    <x v="12"/>
  </r>
  <r>
    <n v="211713052"/>
    <d v="2021-09-01T00:00:00"/>
    <x v="492"/>
    <n v="1030"/>
    <n v="17"/>
    <x v="13"/>
    <n v="1756"/>
    <n v="1"/>
    <n v="341"/>
    <s v="THEFT-GRAND ($950.01 &amp; OVER)EXCPT,GUNS,FOWL,LIVESTK,PROD"/>
    <s v="0344 0394 0352"/>
    <n v="25"/>
    <s v="F"/>
    <s v="W"/>
    <n v="501"/>
    <s v="SINGLE FAMILY DWELLING"/>
    <m/>
    <m/>
    <s v="IC"/>
    <s v="Invest Cont"/>
    <n v="341"/>
    <m/>
    <m/>
    <m/>
    <s v="17200    TUBA                         ST"/>
    <m/>
    <n v="34.256599999999999"/>
    <n v="-118.50790000000001"/>
    <n v="0"/>
    <x v="12"/>
  </r>
  <r>
    <n v="211401058"/>
    <d v="2021-11-12T00:00:00"/>
    <x v="404"/>
    <n v="2320"/>
    <n v="14"/>
    <x v="14"/>
    <n v="1432"/>
    <n v="1"/>
    <n v="230"/>
    <s v="ASSAULT WITH DEADLY WEAPON, AGGRAVATED ASSAULT"/>
    <s v="0400 0416 1402 1218 2004 0913 0906 1816 0918"/>
    <n v="52"/>
    <s v="F"/>
    <s v="B"/>
    <n v="102"/>
    <s v="SIDEWALK"/>
    <n v="312"/>
    <s v="PIPE/METAL PIPE"/>
    <s v="AA"/>
    <s v="Adult Arrest"/>
    <n v="230"/>
    <m/>
    <m/>
    <m/>
    <s v="VENICE                       BL"/>
    <s v="ELECTRIC                     AV"/>
    <n v="33.990499999999997"/>
    <n v="-118.4599"/>
    <n v="1"/>
    <x v="12"/>
  </r>
  <r>
    <n v="210610686"/>
    <d v="2021-06-04T00:00:00"/>
    <x v="582"/>
    <n v="2050"/>
    <n v="6"/>
    <x v="9"/>
    <n v="622"/>
    <n v="2"/>
    <n v="354"/>
    <s v="THEFT OF IDENTITY"/>
    <s v="0377 1822 1501 0344 0930"/>
    <n v="44"/>
    <s v="M"/>
    <s v="W"/>
    <n v="501"/>
    <s v="SINGLE FAMILY DWELLING"/>
    <m/>
    <m/>
    <s v="IC"/>
    <s v="Invest Cont"/>
    <n v="354"/>
    <m/>
    <m/>
    <m/>
    <s v="2400    ACHILLES                     DR"/>
    <m/>
    <n v="34.1145"/>
    <n v="-118.36709999999999"/>
    <n v="0"/>
    <x v="12"/>
  </r>
  <r>
    <n v="211906331"/>
    <d v="2021-03-05T00:00:00"/>
    <x v="442"/>
    <n v="1500"/>
    <n v="19"/>
    <x v="16"/>
    <n v="1924"/>
    <n v="2"/>
    <n v="354"/>
    <s v="THEFT OF IDENTITY"/>
    <n v="930"/>
    <n v="26"/>
    <s v="M"/>
    <s v="H"/>
    <n v="501"/>
    <s v="SINGLE FAMILY DWELLING"/>
    <m/>
    <m/>
    <s v="IC"/>
    <s v="Invest Cont"/>
    <n v="354"/>
    <m/>
    <m/>
    <m/>
    <s v="14900    ASTORIA                      ST"/>
    <m/>
    <n v="34.294800000000002"/>
    <n v="-118.4571"/>
    <n v="0"/>
    <x v="12"/>
  </r>
  <r>
    <n v="212105163"/>
    <d v="2021-02-03T00:00:00"/>
    <x v="427"/>
    <n v="600"/>
    <n v="21"/>
    <x v="15"/>
    <n v="2155"/>
    <n v="1"/>
    <n v="330"/>
    <s v="BURGLARY FROM VEHICLE"/>
    <s v="0344 0321"/>
    <n v="44"/>
    <s v="F"/>
    <s v="B"/>
    <n v="707"/>
    <s v="GARAGE/CARPORT"/>
    <m/>
    <m/>
    <s v="IC"/>
    <s v="Invest Cont"/>
    <n v="330"/>
    <m/>
    <m/>
    <m/>
    <s v="22200    VICTORY                      BL"/>
    <m/>
    <n v="34.186500000000002"/>
    <n v="-118.611"/>
    <n v="0"/>
    <x v="12"/>
  </r>
  <r>
    <n v="210305549"/>
    <d v="2021-01-30T00:00:00"/>
    <x v="601"/>
    <n v="735"/>
    <n v="3"/>
    <x v="2"/>
    <n v="379"/>
    <n v="2"/>
    <n v="745"/>
    <s v="VANDALISM - MISDEAMEANOR ($399 OR UNDER)"/>
    <s v="0913 2000 1813 1814 0329 1309"/>
    <n v="31"/>
    <s v="F"/>
    <s v="H"/>
    <n v="502"/>
    <s v="MULTI-UNIT DWELLING (APARTMENT, DUPLEX, ETC)"/>
    <n v="400"/>
    <s v="STRONG-ARM (HANDS, FIST, FEET OR BODILY FORCE)"/>
    <s v="IC"/>
    <s v="Invest Cont"/>
    <n v="745"/>
    <m/>
    <m/>
    <m/>
    <s v="1000    BROWNING                     BL"/>
    <m/>
    <n v="34.012099999999997"/>
    <n v="-118.2921"/>
    <n v="0"/>
    <x v="12"/>
  </r>
  <r>
    <n v="211804948"/>
    <d v="2021-01-19T00:00:00"/>
    <x v="477"/>
    <n v="1315"/>
    <n v="18"/>
    <x v="17"/>
    <n v="1837"/>
    <n v="1"/>
    <n v="230"/>
    <s v="ASSAULT WITH DEADLY WEAPON, AGGRAVATED ASSAULT"/>
    <s v="1300 0450 1822 0342"/>
    <n v="17"/>
    <s v="M"/>
    <s v="B"/>
    <n v="101"/>
    <s v="STREET"/>
    <n v="102"/>
    <s v="HAND GUN"/>
    <s v="IC"/>
    <s v="Invest Cont"/>
    <n v="230"/>
    <m/>
    <m/>
    <m/>
    <s v="109TH                        ST"/>
    <s v="WILMINGTON"/>
    <n v="33.937100000000001"/>
    <n v="-118.239"/>
    <n v="0"/>
    <x v="12"/>
  </r>
  <r>
    <n v="221007057"/>
    <d v="2022-03-22T00:00:00"/>
    <x v="527"/>
    <n v="1929"/>
    <n v="10"/>
    <x v="11"/>
    <n v="1075"/>
    <n v="2"/>
    <n v="956"/>
    <s v="LETTERS, LEWD  -  TELEPHONE CALLS, LEWD"/>
    <s v="0913 1906"/>
    <n v="25"/>
    <s v="F"/>
    <s v="W"/>
    <n v="501"/>
    <s v="SINGLE FAMILY DWELLING"/>
    <m/>
    <m/>
    <s v="AO"/>
    <s v="Adult Other"/>
    <n v="956"/>
    <m/>
    <m/>
    <m/>
    <s v="4900    ZELZAH                       AV"/>
    <m/>
    <n v="34.158900000000003"/>
    <n v="-118.52290000000001"/>
    <n v="0"/>
    <x v="12"/>
  </r>
  <r>
    <n v="211014253"/>
    <d v="2021-11-06T00:00:00"/>
    <x v="624"/>
    <n v="330"/>
    <n v="10"/>
    <x v="11"/>
    <n v="1025"/>
    <n v="2"/>
    <n v="626"/>
    <s v="INTIMATE PARTNER - SIMPLE ASSAULT"/>
    <s v="1206 2000 0913 1814 0400"/>
    <n v="33"/>
    <s v="M"/>
    <s v="H"/>
    <n v="502"/>
    <s v="MULTI-UNIT DWELLING (APARTMENT, DUPLEX, ETC)"/>
    <n v="500"/>
    <s v="UNKNOWN WEAPON/OTHER WEAPON"/>
    <s v="IC"/>
    <s v="Invest Cont"/>
    <n v="626"/>
    <m/>
    <m/>
    <m/>
    <s v="17800    SHERMAN                      WY"/>
    <m/>
    <n v="34.200899999999997"/>
    <n v="-118.52290000000001"/>
    <n v="0"/>
    <x v="12"/>
  </r>
  <r>
    <n v="212115061"/>
    <d v="2021-10-11T00:00:00"/>
    <x v="549"/>
    <n v="1740"/>
    <n v="21"/>
    <x v="15"/>
    <n v="2156"/>
    <n v="1"/>
    <n v="442"/>
    <s v="SHOPLIFTING - PETTY THEFT ($950 &amp; UNDER)"/>
    <n v="325"/>
    <n v="35"/>
    <s v="M"/>
    <s v="X"/>
    <n v="404"/>
    <s v="DEPARTMENT STORE"/>
    <m/>
    <m/>
    <s v="IC"/>
    <s v="Invest Cont"/>
    <n v="442"/>
    <m/>
    <m/>
    <m/>
    <s v="21900    VANOWEN                      ST"/>
    <m/>
    <n v="34.193800000000003"/>
    <n v="-118.6037"/>
    <n v="0"/>
    <x v="12"/>
  </r>
  <r>
    <n v="212111448"/>
    <d v="2021-07-15T00:00:00"/>
    <x v="631"/>
    <n v="2130"/>
    <n v="21"/>
    <x v="15"/>
    <n v="2148"/>
    <n v="2"/>
    <n v="624"/>
    <s v="BATTERY - SIMPLE ASSAULT"/>
    <s v="0919 0416"/>
    <n v="60"/>
    <s v="M"/>
    <s v="O"/>
    <n v="101"/>
    <s v="STREET"/>
    <n v="400"/>
    <s v="STRONG-ARM (HANDS, FIST, FEET OR BODILY FORCE)"/>
    <s v="IC"/>
    <s v="Invest Cont"/>
    <n v="624"/>
    <m/>
    <m/>
    <m/>
    <s v="SHERMAN                      WY"/>
    <s v="MASON"/>
    <n v="34.201000000000001"/>
    <n v="-118.5797"/>
    <n v="0"/>
    <x v="12"/>
  </r>
  <r>
    <n v="211704578"/>
    <d v="2021-01-17T00:00:00"/>
    <x v="571"/>
    <n v="1800"/>
    <n v="17"/>
    <x v="13"/>
    <n v="1782"/>
    <n v="1"/>
    <n v="510"/>
    <s v="VEHICLE - STOLEN"/>
    <m/>
    <n v="0"/>
    <m/>
    <m/>
    <n v="103"/>
    <s v="ALLEY"/>
    <m/>
    <m/>
    <s v="IC"/>
    <s v="Invest Cont"/>
    <n v="510"/>
    <m/>
    <m/>
    <m/>
    <s v="19700    PARTHENIA                    ST"/>
    <m/>
    <n v="34.231200000000001"/>
    <n v="-118.56319999999999"/>
    <n v="0"/>
    <x v="12"/>
  </r>
  <r>
    <n v="211706983"/>
    <d v="2021-03-30T00:00:00"/>
    <x v="632"/>
    <n v="1820"/>
    <n v="17"/>
    <x v="13"/>
    <n v="1713"/>
    <n v="1"/>
    <n v="236"/>
    <s v="INTIMATE PARTNER - AGGRAVATED ASSAULT"/>
    <s v="1813 0334 2002 2000 0913 1402 0421"/>
    <n v="38"/>
    <s v="F"/>
    <s v="H"/>
    <n v="501"/>
    <s v="SINGLE FAMILY DWELLING"/>
    <n v="205"/>
    <s v="KITCHEN KNIFE"/>
    <s v="AO"/>
    <s v="Adult Other"/>
    <n v="236"/>
    <n v="998"/>
    <m/>
    <m/>
    <s v="11400    EDENBERG                     AV"/>
    <m/>
    <n v="34.279000000000003"/>
    <n v="-118.5394"/>
    <n v="0"/>
    <x v="12"/>
  </r>
  <r>
    <n v="210210411"/>
    <d v="2021-06-07T00:00:00"/>
    <x v="455"/>
    <n v="230"/>
    <n v="2"/>
    <x v="5"/>
    <n v="246"/>
    <n v="1"/>
    <n v="440"/>
    <s v="THEFT PLAIN - PETTY ($950 &amp; UNDER)"/>
    <s v="0344 2034"/>
    <n v="44"/>
    <s v="M"/>
    <s v="B"/>
    <n v="101"/>
    <s v="STREET"/>
    <m/>
    <m/>
    <s v="IC"/>
    <s v="Invest Cont"/>
    <n v="440"/>
    <m/>
    <m/>
    <m/>
    <s v="600 S  WESTLAKE                     AV"/>
    <m/>
    <n v="34.059800000000003"/>
    <n v="-118.2734"/>
    <n v="0"/>
    <x v="12"/>
  </r>
  <r>
    <n v="210110208"/>
    <d v="2021-05-12T00:00:00"/>
    <x v="633"/>
    <n v="1730"/>
    <n v="1"/>
    <x v="1"/>
    <n v="156"/>
    <n v="2"/>
    <n v="624"/>
    <s v="BATTERY - SIMPLE ASSAULT"/>
    <s v="1218 2004 0416"/>
    <n v="40"/>
    <s v="F"/>
    <s v="H"/>
    <n v="102"/>
    <s v="SIDEWALK"/>
    <n v="400"/>
    <s v="STRONG-ARM (HANDS, FIST, FEET OR BODILY FORCE)"/>
    <s v="IC"/>
    <s v="Invest Cont"/>
    <n v="624"/>
    <m/>
    <m/>
    <m/>
    <s v="5TH"/>
    <s v="SAN PEDRO"/>
    <n v="34.044199999999996"/>
    <n v="-118.2439"/>
    <n v="0"/>
    <x v="12"/>
  </r>
  <r>
    <n v="212115806"/>
    <d v="2021-10-29T00:00:00"/>
    <x v="634"/>
    <n v="1100"/>
    <n v="21"/>
    <x v="15"/>
    <n v="2187"/>
    <n v="1"/>
    <n v="761"/>
    <s v="BRANDISH WEAPON"/>
    <s v="2004 1822 0334"/>
    <n v="30"/>
    <s v="F"/>
    <s v="H"/>
    <n v="102"/>
    <s v="SIDEWALK"/>
    <n v="200"/>
    <s v="KNIFE WITH BLADE 6INCHES OR LESS"/>
    <s v="IC"/>
    <s v="Invest Cont"/>
    <n v="761"/>
    <m/>
    <m/>
    <m/>
    <s v="21700    VENTURA                      BL"/>
    <m/>
    <n v="34.168300000000002"/>
    <n v="-118.6007"/>
    <n v="0"/>
    <x v="12"/>
  </r>
  <r>
    <n v="212008380"/>
    <d v="2021-04-22T00:00:00"/>
    <x v="581"/>
    <n v="600"/>
    <n v="20"/>
    <x v="19"/>
    <n v="2024"/>
    <n v="2"/>
    <n v="860"/>
    <s v="BATTERY WITH SEXUAL CONTACT"/>
    <s v="2050 1822 0522 0551 1218 0910"/>
    <n v="43"/>
    <s v="F"/>
    <s v="H"/>
    <n v="922"/>
    <s v="MTA - PURPLE LINE - WILSHIRE/WESTERN"/>
    <n v="400"/>
    <s v="STRONG-ARM (HANDS, FIST, FEET OR BODILY FORCE)"/>
    <s v="IC"/>
    <s v="Invest Cont"/>
    <n v="860"/>
    <m/>
    <m/>
    <m/>
    <s v="3700    WILSHIRE                     BL"/>
    <m/>
    <n v="34.063600000000001"/>
    <n v="-118.3047"/>
    <n v="0"/>
    <x v="12"/>
  </r>
  <r>
    <n v="211708628"/>
    <d v="2021-05-14T00:00:00"/>
    <x v="536"/>
    <n v="927"/>
    <n v="17"/>
    <x v="13"/>
    <n v="1764"/>
    <n v="1"/>
    <n v="343"/>
    <s v="SHOPLIFTING-GRAND THEFT ($950.01 &amp; OVER)"/>
    <n v="325"/>
    <n v="0"/>
    <s v="X"/>
    <s v="X"/>
    <n v="203"/>
    <s v="OTHER BUSINESS"/>
    <m/>
    <m/>
    <s v="IC"/>
    <s v="Invest Cont"/>
    <n v="343"/>
    <m/>
    <m/>
    <m/>
    <s v="19500    NORDHOFF                     ST"/>
    <m/>
    <n v="34.235500000000002"/>
    <n v="-118.5573"/>
    <n v="0"/>
    <x v="12"/>
  </r>
  <r>
    <n v="211111634"/>
    <d v="2021-08-06T00:00:00"/>
    <x v="548"/>
    <n v="1200"/>
    <n v="11"/>
    <x v="7"/>
    <n v="1113"/>
    <n v="1"/>
    <n v="341"/>
    <s v="THEFT-GRAND ($950.01 &amp; OVER)EXCPT,GUNS,FOWL,LIVESTK,PROD"/>
    <m/>
    <n v="76"/>
    <s v="F"/>
    <s v="H"/>
    <n v="516"/>
    <s v="SINGLE RESIDENCE OCCUPANCY (SRO'S) LOCATIONS"/>
    <m/>
    <m/>
    <s v="IC"/>
    <s v="Invest Cont"/>
    <n v="341"/>
    <m/>
    <m/>
    <m/>
    <s v="4600    YOSEMITE                     WY"/>
    <m/>
    <n v="34.134099999999997"/>
    <n v="-118.22369999999999"/>
    <n v="0"/>
    <x v="12"/>
  </r>
  <r>
    <n v="211817350"/>
    <d v="2021-09-24T00:00:00"/>
    <x v="508"/>
    <n v="430"/>
    <n v="18"/>
    <x v="17"/>
    <n v="1823"/>
    <n v="2"/>
    <n v="626"/>
    <s v="INTIMATE PARTNER - SIMPLE ASSAULT"/>
    <s v="2004 2000 0913 1814 0416 1206"/>
    <n v="32"/>
    <s v="F"/>
    <s v="H"/>
    <n v="505"/>
    <s v="MOTEL"/>
    <n v="400"/>
    <s v="STRONG-ARM (HANDS, FIST, FEET OR BODILY FORCE)"/>
    <s v="IC"/>
    <s v="Invest Cont"/>
    <n v="626"/>
    <m/>
    <m/>
    <m/>
    <s v="10100 S  SAN PEDRO                    ST"/>
    <m/>
    <n v="33.943800000000003"/>
    <n v="-118.26949999999999"/>
    <n v="0"/>
    <x v="12"/>
  </r>
  <r>
    <n v="211821023"/>
    <d v="2021-12-01T00:00:00"/>
    <x v="512"/>
    <n v="2220"/>
    <n v="18"/>
    <x v="17"/>
    <n v="1844"/>
    <n v="1"/>
    <n v="330"/>
    <s v="BURGLARY FROM VEHICLE"/>
    <s v="0344 1822 1307 1609 0329 2032"/>
    <n v="32"/>
    <s v="F"/>
    <s v="B"/>
    <n v="704"/>
    <s v="ELEMENTARY SCHOOL"/>
    <m/>
    <m/>
    <s v="IC"/>
    <s v="Invest Cont"/>
    <n v="330"/>
    <m/>
    <m/>
    <m/>
    <s v="700 E  109TH                        PL"/>
    <m/>
    <n v="33.936500000000002"/>
    <n v="-118.26300000000001"/>
    <n v="0"/>
    <x v="12"/>
  </r>
  <r>
    <n v="210807576"/>
    <d v="2021-03-30T00:00:00"/>
    <x v="387"/>
    <n v="626"/>
    <n v="8"/>
    <x v="12"/>
    <n v="857"/>
    <n v="1"/>
    <n v="510"/>
    <s v="VEHICLE - STOLEN"/>
    <m/>
    <n v="0"/>
    <m/>
    <m/>
    <n v="101"/>
    <s v="STREET"/>
    <m/>
    <m/>
    <s v="IC"/>
    <s v="Invest Cont"/>
    <n v="510"/>
    <m/>
    <m/>
    <m/>
    <s v="1100 S  CREST                        DR"/>
    <m/>
    <n v="34.053100000000001"/>
    <n v="-118.39409999999999"/>
    <n v="0"/>
    <x v="12"/>
  </r>
  <r>
    <n v="210915872"/>
    <d v="2021-10-28T00:00:00"/>
    <x v="572"/>
    <n v="620"/>
    <n v="9"/>
    <x v="3"/>
    <n v="919"/>
    <n v="2"/>
    <n v="740"/>
    <s v="VANDALISM - FELONY ($400 &amp; OVER, ALL CHURCH VANDALISMS)"/>
    <s v="0329 1300"/>
    <n v="0"/>
    <s v="X"/>
    <s v="X"/>
    <n v="101"/>
    <s v="STREET"/>
    <m/>
    <m/>
    <s v="IC"/>
    <s v="Invest Cont"/>
    <n v="740"/>
    <m/>
    <m/>
    <m/>
    <s v="13600    SHERMAN                      WY"/>
    <m/>
    <n v="34.2012"/>
    <n v="-118.4298"/>
    <n v="0"/>
    <x v="12"/>
  </r>
  <r>
    <n v="210408803"/>
    <d v="2021-05-18T00:00:00"/>
    <x v="635"/>
    <n v="2000"/>
    <n v="4"/>
    <x v="4"/>
    <n v="489"/>
    <n v="2"/>
    <n v="626"/>
    <s v="INTIMATE PARTNER - SIMPLE ASSAULT"/>
    <s v="0913 0400 0444 1814 2000"/>
    <n v="29"/>
    <s v="F"/>
    <s v="H"/>
    <n v="501"/>
    <s v="SINGLE FAMILY DWELLING"/>
    <n v="400"/>
    <s v="STRONG-ARM (HANDS, FIST, FEET OR BODILY FORCE)"/>
    <s v="AO"/>
    <s v="Adult Other"/>
    <n v="626"/>
    <m/>
    <m/>
    <m/>
    <s v="2800    CAMULOS                      PL"/>
    <m/>
    <n v="34.025500000000001"/>
    <n v="-118.2161"/>
    <n v="0"/>
    <x v="12"/>
  </r>
  <r>
    <n v="211915748"/>
    <d v="2021-11-18T00:00:00"/>
    <x v="532"/>
    <n v="2000"/>
    <n v="19"/>
    <x v="16"/>
    <n v="1902"/>
    <n v="1"/>
    <n v="420"/>
    <s v="THEFT FROM MOTOR VEHICLE - PETTY ($950 &amp; UNDER)"/>
    <m/>
    <n v="0"/>
    <m/>
    <m/>
    <n v="104"/>
    <s v="DRIVEWAY"/>
    <m/>
    <m/>
    <s v="IC"/>
    <s v="Invest Cont"/>
    <n v="420"/>
    <m/>
    <m/>
    <m/>
    <s v="14300    FOOTHILL                     BL"/>
    <m/>
    <n v="34.319200000000002"/>
    <n v="-118.4455"/>
    <n v="0"/>
    <x v="12"/>
  </r>
  <r>
    <n v="211311981"/>
    <d v="2021-06-30T00:00:00"/>
    <x v="491"/>
    <n v="1350"/>
    <n v="13"/>
    <x v="6"/>
    <n v="1381"/>
    <n v="1"/>
    <n v="230"/>
    <s v="ASSAULT WITH DEADLY WEAPON, AGGRAVATED ASSAULT"/>
    <s v="0344 0416 0302 0334 1300 1309 0913 2000"/>
    <n v="25"/>
    <s v="F"/>
    <s v="B"/>
    <n v="101"/>
    <s v="STREET"/>
    <n v="109"/>
    <s v="SEMI-AUTOMATIC PISTOL"/>
    <s v="AO"/>
    <s v="Adult Other"/>
    <n v="230"/>
    <m/>
    <m/>
    <m/>
    <s v="300 W  59TH                         PL"/>
    <m/>
    <n v="33.985999999999997"/>
    <n v="-118.2783"/>
    <n v="0"/>
    <x v="12"/>
  </r>
  <r>
    <n v="211101005"/>
    <d v="2021-10-14T00:00:00"/>
    <x v="620"/>
    <n v="300"/>
    <n v="11"/>
    <x v="7"/>
    <n v="1124"/>
    <n v="1"/>
    <n v="230"/>
    <s v="ASSAULT WITH DEADLY WEAPON, AGGRAVATED ASSAULT"/>
    <s v="0400 0416 0913 0554 1817"/>
    <n v="38"/>
    <s v="F"/>
    <s v="O"/>
    <n v="501"/>
    <s v="SINGLE FAMILY DWELLING"/>
    <n v="400"/>
    <s v="STRONG-ARM (HANDS, FIST, FEET OR BODILY FORCE)"/>
    <s v="AO"/>
    <s v="Adult Other"/>
    <n v="230"/>
    <m/>
    <m/>
    <m/>
    <s v="3100    ESTARA                       AV"/>
    <m/>
    <n v="34.118099999999998"/>
    <n v="-118.24120000000001"/>
    <n v="0"/>
    <x v="12"/>
  </r>
  <r>
    <n v="210405849"/>
    <d v="2021-02-20T00:00:00"/>
    <x v="537"/>
    <n v="100"/>
    <n v="4"/>
    <x v="4"/>
    <n v="421"/>
    <n v="1"/>
    <n v="510"/>
    <s v="VEHICLE - STOLEN"/>
    <m/>
    <n v="0"/>
    <m/>
    <m/>
    <n v="101"/>
    <s v="STREET"/>
    <m/>
    <m/>
    <s v="IC"/>
    <s v="Invest Cont"/>
    <n v="510"/>
    <m/>
    <m/>
    <m/>
    <s v="500 S  AVENUE 20"/>
    <m/>
    <n v="34.066499999999998"/>
    <n v="-118.21810000000001"/>
    <n v="0"/>
    <x v="12"/>
  </r>
  <r>
    <n v="211819954"/>
    <d v="2021-11-13T00:00:00"/>
    <x v="367"/>
    <n v="1600"/>
    <n v="18"/>
    <x v="17"/>
    <n v="1841"/>
    <n v="1"/>
    <n v="440"/>
    <s v="THEFT PLAIN - PETTY ($950 &amp; UNDER)"/>
    <s v="1822 0344"/>
    <n v="40"/>
    <s v="F"/>
    <s v="B"/>
    <n v="710"/>
    <s v="OTHER PREMISE"/>
    <m/>
    <m/>
    <s v="IC"/>
    <s v="Invest Cont"/>
    <n v="440"/>
    <m/>
    <m/>
    <m/>
    <s v="700 W  107TH                        ST"/>
    <m/>
    <n v="33.939100000000003"/>
    <n v="-118.2894"/>
    <n v="0"/>
    <x v="12"/>
  </r>
  <r>
    <n v="211111034"/>
    <d v="2021-07-22T00:00:00"/>
    <x v="368"/>
    <n v="1500"/>
    <n v="11"/>
    <x v="7"/>
    <n v="1109"/>
    <n v="1"/>
    <n v="420"/>
    <s v="THEFT FROM MOTOR VEHICLE - PETTY ($950 &amp; UNDER)"/>
    <n v="344"/>
    <n v="0"/>
    <s v="X"/>
    <s v="X"/>
    <n v="101"/>
    <s v="STREET"/>
    <m/>
    <m/>
    <s v="IC"/>
    <s v="Invest Cont"/>
    <n v="420"/>
    <m/>
    <m/>
    <m/>
    <s v="HERMOSA                      AV"/>
    <s v="HILL                         DR"/>
    <n v="34.1434"/>
    <n v="-118.20780000000001"/>
    <n v="0"/>
    <x v="12"/>
  </r>
  <r>
    <n v="220804997"/>
    <d v="2022-01-24T00:00:00"/>
    <x v="560"/>
    <n v="1100"/>
    <n v="8"/>
    <x v="12"/>
    <n v="841"/>
    <n v="1"/>
    <n v="480"/>
    <s v="BIKE - STOLEN"/>
    <s v="1822 0344"/>
    <n v="22"/>
    <s v="M"/>
    <s v="W"/>
    <n v="707"/>
    <s v="GARAGE/CARPORT"/>
    <m/>
    <m/>
    <s v="IC"/>
    <s v="Invest Cont"/>
    <n v="480"/>
    <m/>
    <m/>
    <m/>
    <s v="1400    ARMACOST                     AV"/>
    <m/>
    <n v="34.042299999999997"/>
    <n v="-118.46559999999999"/>
    <n v="0"/>
    <x v="12"/>
  </r>
  <r>
    <n v="211713030"/>
    <d v="2021-09-25T00:00:00"/>
    <x v="499"/>
    <n v="1030"/>
    <n v="17"/>
    <x v="13"/>
    <n v="1754"/>
    <n v="2"/>
    <n v="624"/>
    <s v="BATTERY - SIMPLE ASSAULT"/>
    <s v="0431 0319 1822 1300"/>
    <n v="46"/>
    <s v="M"/>
    <s v="O"/>
    <n v="108"/>
    <s v="PARKING LOT"/>
    <n v="500"/>
    <s v="UNKNOWN WEAPON/OTHER WEAPON"/>
    <s v="IC"/>
    <s v="Invest Cont"/>
    <n v="624"/>
    <m/>
    <m/>
    <m/>
    <s v="DEVONSHIRE                   ST"/>
    <s v="RESEDA                       BL"/>
    <n v="34.257300000000001"/>
    <n v="-118.5361"/>
    <n v="0"/>
    <x v="12"/>
  </r>
  <r>
    <n v="210206973"/>
    <d v="2021-03-05T00:00:00"/>
    <x v="554"/>
    <n v="1930"/>
    <n v="2"/>
    <x v="5"/>
    <n v="269"/>
    <n v="1"/>
    <n v="230"/>
    <s v="ASSAULT WITH DEADLY WEAPON, AGGRAVATED ASSAULT"/>
    <s v="1817 0432 0342 0416 0446 0419 0429 0334 0913"/>
    <n v="37"/>
    <s v="F"/>
    <s v="H"/>
    <n v="102"/>
    <s v="SIDEWALK"/>
    <n v="400"/>
    <s v="STRONG-ARM (HANDS, FIST, FEET OR BODILY FORCE)"/>
    <s v="IC"/>
    <s v="Invest Cont"/>
    <n v="230"/>
    <m/>
    <m/>
    <m/>
    <s v="1500    CAMBRIA                      ST"/>
    <m/>
    <n v="34.052300000000002"/>
    <n v="-118.26990000000001"/>
    <n v="0"/>
    <x v="12"/>
  </r>
  <r>
    <n v="210319838"/>
    <d v="2021-12-06T00:00:00"/>
    <x v="636"/>
    <n v="2130"/>
    <n v="3"/>
    <x v="2"/>
    <n v="315"/>
    <n v="1"/>
    <n v="510"/>
    <s v="VEHICLE - STOLEN"/>
    <m/>
    <n v="0"/>
    <m/>
    <m/>
    <n v="101"/>
    <s v="STREET"/>
    <m/>
    <m/>
    <s v="IC"/>
    <s v="Invest Cont"/>
    <n v="510"/>
    <m/>
    <m/>
    <m/>
    <s v="2400    GRAMERCY                     PK"/>
    <m/>
    <n v="34.033999999999999"/>
    <n v="-118.3133"/>
    <n v="0"/>
    <x v="12"/>
  </r>
  <r>
    <n v="210208713"/>
    <d v="2021-04-28T00:00:00"/>
    <x v="637"/>
    <n v="1210"/>
    <n v="2"/>
    <x v="5"/>
    <n v="246"/>
    <n v="1"/>
    <n v="440"/>
    <s v="THEFT PLAIN - PETTY ($950 &amp; UNDER)"/>
    <s v="0344 0104 0325 0378 1822"/>
    <n v="0"/>
    <s v="M"/>
    <s v="W"/>
    <n v="405"/>
    <s v="CLOTHING STORE"/>
    <m/>
    <m/>
    <s v="IC"/>
    <s v="Invest Cont"/>
    <n v="440"/>
    <m/>
    <m/>
    <m/>
    <s v="400 S  ALVARADO                     ST"/>
    <m/>
    <n v="34.061100000000003"/>
    <n v="-118.2739"/>
    <n v="0"/>
    <x v="12"/>
  </r>
  <r>
    <n v="211116420"/>
    <d v="2021-12-14T00:00:00"/>
    <x v="459"/>
    <n v="507"/>
    <n v="11"/>
    <x v="7"/>
    <n v="1149"/>
    <n v="1"/>
    <n v="210"/>
    <s v="ROBBERY"/>
    <s v="1822 0315 0325 0329 0344 0337 0334 0327"/>
    <n v="0"/>
    <s v="X"/>
    <s v="X"/>
    <n v="203"/>
    <s v="OTHER BUSINESS"/>
    <n v="102"/>
    <s v="HAND GUN"/>
    <s v="AA"/>
    <s v="Adult Arrest"/>
    <n v="210"/>
    <m/>
    <m/>
    <m/>
    <s v="5100 N  FIGUEROA                     ST"/>
    <m/>
    <n v="34.105699999999999"/>
    <n v="-118.2008"/>
    <n v="1"/>
    <x v="12"/>
  </r>
  <r>
    <n v="211305622"/>
    <d v="2021-02-07T00:00:00"/>
    <x v="498"/>
    <n v="900"/>
    <n v="13"/>
    <x v="6"/>
    <n v="1362"/>
    <n v="1"/>
    <n v="510"/>
    <s v="VEHICLE - STOLEN"/>
    <m/>
    <n v="0"/>
    <m/>
    <m/>
    <n v="101"/>
    <s v="STREET"/>
    <m/>
    <m/>
    <s v="IC"/>
    <s v="Invest Cont"/>
    <n v="510"/>
    <m/>
    <m/>
    <m/>
    <s v="47TH                         PL"/>
    <s v="GRAND                        AV"/>
    <n v="33.998100000000001"/>
    <n v="-118.2697"/>
    <n v="0"/>
    <x v="12"/>
  </r>
  <r>
    <n v="211818035"/>
    <d v="2021-10-05T00:00:00"/>
    <x v="509"/>
    <n v="1330"/>
    <n v="18"/>
    <x v="17"/>
    <n v="1802"/>
    <n v="1"/>
    <n v="420"/>
    <s v="THEFT FROM MOTOR VEHICLE - PETTY ($950 &amp; UNDER)"/>
    <s v="0448 1822 0344"/>
    <n v="39"/>
    <s v="M"/>
    <s v="H"/>
    <n v="108"/>
    <s v="PARKING LOT"/>
    <m/>
    <m/>
    <s v="IC"/>
    <s v="Invest Cont"/>
    <n v="420"/>
    <m/>
    <m/>
    <m/>
    <s v="8800 S  BROADWAY"/>
    <m/>
    <n v="33.9574"/>
    <n v="-118.2782"/>
    <n v="0"/>
    <x v="12"/>
  </r>
  <r>
    <n v="210504633"/>
    <d v="2021-01-16T00:00:00"/>
    <x v="621"/>
    <n v="1700"/>
    <n v="5"/>
    <x v="10"/>
    <n v="585"/>
    <n v="2"/>
    <n v="740"/>
    <s v="VANDALISM - FELONY ($400 &amp; OVER, ALL CHURCH VANDALISMS)"/>
    <s v="0329 1300"/>
    <n v="30"/>
    <s v="M"/>
    <s v="H"/>
    <n v="122"/>
    <s v="VEHICLE, PASSENGER/TRUCK"/>
    <m/>
    <m/>
    <s v="IC"/>
    <s v="Invest Cont"/>
    <n v="740"/>
    <m/>
    <m/>
    <m/>
    <s v="800 W  18TH                         ST"/>
    <m/>
    <n v="33.724299999999999"/>
    <n v="-118.2963"/>
    <n v="0"/>
    <x v="12"/>
  </r>
  <r>
    <n v="212112767"/>
    <d v="2021-08-18T00:00:00"/>
    <x v="638"/>
    <n v="1305"/>
    <n v="21"/>
    <x v="15"/>
    <n v="2146"/>
    <n v="1"/>
    <n v="510"/>
    <s v="VEHICLE - STOLEN"/>
    <m/>
    <n v="0"/>
    <m/>
    <m/>
    <n v="103"/>
    <s v="ALLEY"/>
    <m/>
    <m/>
    <s v="IC"/>
    <s v="Invest Cont"/>
    <n v="510"/>
    <m/>
    <m/>
    <m/>
    <s v="21100    SHERMAN                      WY"/>
    <m/>
    <n v="34.201000000000001"/>
    <n v="-118.5933"/>
    <n v="0"/>
    <x v="12"/>
  </r>
  <r>
    <n v="210915290"/>
    <d v="2021-10-13T00:00:00"/>
    <x v="497"/>
    <n v="2000"/>
    <n v="9"/>
    <x v="3"/>
    <n v="974"/>
    <n v="1"/>
    <n v="236"/>
    <s v="INTIMATE PARTNER - AGGRAVATED ASSAULT"/>
    <s v="2000 0913 1813 0443 0334"/>
    <n v="31"/>
    <s v="F"/>
    <s v="H"/>
    <n v="101"/>
    <s v="STREET"/>
    <n v="204"/>
    <s v="FOLDING KNIFE"/>
    <s v="AA"/>
    <s v="Adult Arrest"/>
    <n v="236"/>
    <m/>
    <m/>
    <m/>
    <s v="14700    VENTURA                      BL"/>
    <m/>
    <n v="34.154699999999998"/>
    <n v="-118.453"/>
    <n v="1"/>
    <x v="12"/>
  </r>
  <r>
    <n v="211610738"/>
    <d v="2021-08-22T00:00:00"/>
    <x v="370"/>
    <n v="1035"/>
    <n v="16"/>
    <x v="20"/>
    <n v="1602"/>
    <n v="2"/>
    <n v="354"/>
    <s v="THEFT OF IDENTITY"/>
    <s v="0100 1822 0929 0935"/>
    <n v="46"/>
    <s v="F"/>
    <s v="H"/>
    <n v="501"/>
    <s v="SINGLE FAMILY DWELLING"/>
    <m/>
    <m/>
    <s v="IC"/>
    <s v="Invest Cont"/>
    <n v="354"/>
    <m/>
    <m/>
    <m/>
    <s v="12600    LOUVRE                       ST"/>
    <m/>
    <n v="34.279600000000002"/>
    <n v="-118.4122"/>
    <n v="0"/>
    <x v="12"/>
  </r>
  <r>
    <n v="211219930"/>
    <d v="2021-09-18T00:00:00"/>
    <x v="485"/>
    <n v="1500"/>
    <n v="12"/>
    <x v="8"/>
    <n v="1267"/>
    <n v="1"/>
    <n v="310"/>
    <s v="BURGLARY"/>
    <s v="1202 1607 0344"/>
    <n v="70"/>
    <s v="M"/>
    <s v="B"/>
    <n v="501"/>
    <s v="SINGLE FAMILY DWELLING"/>
    <m/>
    <m/>
    <s v="IC"/>
    <s v="Invest Cont"/>
    <n v="310"/>
    <m/>
    <m/>
    <m/>
    <s v="8400 S  FIGUEROA                     ST"/>
    <m/>
    <n v="33.962699999999998"/>
    <n v="-118.28270000000001"/>
    <n v="0"/>
    <x v="12"/>
  </r>
  <r>
    <n v="212009119"/>
    <d v="2021-05-13T00:00:00"/>
    <x v="464"/>
    <n v="1730"/>
    <n v="20"/>
    <x v="19"/>
    <n v="2014"/>
    <n v="2"/>
    <n v="740"/>
    <s v="VANDALISM - FELONY ($400 &amp; OVER, ALL CHURCH VANDALISMS)"/>
    <s v="0329 0603 0913 2001 2002 2003"/>
    <n v="0"/>
    <s v="X"/>
    <s v="X"/>
    <n v="502"/>
    <s v="MULTI-UNIT DWELLING (APARTMENT, DUPLEX, ETC)"/>
    <m/>
    <m/>
    <s v="AA"/>
    <s v="Adult Arrest"/>
    <n v="740"/>
    <m/>
    <m/>
    <m/>
    <s v="100 S  NORMANDIE                    AV"/>
    <m/>
    <n v="34.072600000000001"/>
    <n v="-118.30289999999999"/>
    <n v="1"/>
    <x v="12"/>
  </r>
  <r>
    <n v="211614019"/>
    <d v="2021-12-02T00:00:00"/>
    <x v="639"/>
    <n v="1900"/>
    <n v="16"/>
    <x v="20"/>
    <n v="1606"/>
    <n v="1"/>
    <n v="420"/>
    <s v="THEFT FROM MOTOR VEHICLE - PETTY ($950 &amp; UNDER)"/>
    <m/>
    <n v="0"/>
    <m/>
    <m/>
    <n v="104"/>
    <s v="DRIVEWAY"/>
    <m/>
    <m/>
    <s v="IC"/>
    <s v="Invest Cont"/>
    <n v="420"/>
    <m/>
    <m/>
    <m/>
    <s v="11400    HELA                         AV"/>
    <m/>
    <n v="34.277200000000001"/>
    <n v="-118.38509999999999"/>
    <n v="0"/>
    <x v="12"/>
  </r>
  <r>
    <n v="211820767"/>
    <d v="2021-11-29T00:00:00"/>
    <x v="574"/>
    <n v="1050"/>
    <n v="18"/>
    <x v="17"/>
    <n v="1821"/>
    <n v="1"/>
    <n v="761"/>
    <s v="BRANDISH WEAPON"/>
    <s v="0416 2000 0913 1814 0401 1218 1402"/>
    <n v="29"/>
    <s v="M"/>
    <s v="B"/>
    <n v="108"/>
    <s v="PARKING LOT"/>
    <n v="400"/>
    <s v="STRONG-ARM (HANDS, FIST, FEET OR BODILY FORCE)"/>
    <s v="IC"/>
    <s v="Invest Cont"/>
    <n v="761"/>
    <n v="998"/>
    <m/>
    <m/>
    <s v="500 W  CENTURY                      BL"/>
    <m/>
    <n v="33.945500000000003"/>
    <n v="-118.28319999999999"/>
    <n v="0"/>
    <x v="12"/>
  </r>
  <r>
    <n v="211507192"/>
    <d v="2021-03-23T00:00:00"/>
    <x v="484"/>
    <n v="900"/>
    <n v="15"/>
    <x v="18"/>
    <n v="1522"/>
    <n v="2"/>
    <n v="354"/>
    <s v="THEFT OF IDENTITY"/>
    <n v="377"/>
    <n v="45"/>
    <s v="M"/>
    <s v="B"/>
    <n v="605"/>
    <s v="AUTOMATED TELLER MACHINE (ATM)"/>
    <m/>
    <m/>
    <s v="IC"/>
    <s v="Invest Cont"/>
    <n v="354"/>
    <m/>
    <m/>
    <m/>
    <s v="13000    SHERMAN                      WY"/>
    <m/>
    <n v="34.2012"/>
    <n v="-118.416"/>
    <n v="0"/>
    <x v="12"/>
  </r>
  <r>
    <n v="210213624"/>
    <d v="2021-08-20T00:00:00"/>
    <x v="370"/>
    <n v="1545"/>
    <n v="2"/>
    <x v="5"/>
    <n v="235"/>
    <n v="1"/>
    <n v="331"/>
    <s v="THEFT FROM MOTOR VEHICLE - GRAND ($950.01 AND OVER)"/>
    <s v="1202 1822 0344"/>
    <n v="70"/>
    <s v="M"/>
    <s v="W"/>
    <n v="101"/>
    <s v="STREET"/>
    <m/>
    <m/>
    <s v="IC"/>
    <s v="Invest Cont"/>
    <n v="331"/>
    <m/>
    <m/>
    <m/>
    <s v="2200    BEVERLY                      BL"/>
    <m/>
    <n v="34.067100000000003"/>
    <n v="-118.2714"/>
    <n v="0"/>
    <x v="12"/>
  </r>
  <r>
    <n v="210407558"/>
    <d v="2021-04-12T00:00:00"/>
    <x v="640"/>
    <n v="200"/>
    <n v="4"/>
    <x v="4"/>
    <n v="421"/>
    <n v="1"/>
    <n v="310"/>
    <s v="BURGLARY"/>
    <s v="0342 0344 0329 1602"/>
    <n v="0"/>
    <s v="M"/>
    <s v="W"/>
    <n v="203"/>
    <s v="OTHER BUSINESS"/>
    <m/>
    <m/>
    <s v="IC"/>
    <s v="Invest Cont"/>
    <n v="310"/>
    <m/>
    <m/>
    <m/>
    <s v="1800 N  MAIN                         ST"/>
    <m/>
    <n v="34.066699999999997"/>
    <n v="-118.2212"/>
    <n v="0"/>
    <x v="12"/>
  </r>
  <r>
    <n v="222004521"/>
    <d v="2022-01-15T00:00:00"/>
    <x v="641"/>
    <n v="820"/>
    <n v="20"/>
    <x v="19"/>
    <n v="2091"/>
    <n v="1"/>
    <n v="330"/>
    <s v="BURGLARY FROM VEHICLE"/>
    <s v="0358 1300 1609 0344 0913"/>
    <n v="36"/>
    <s v="X"/>
    <s v="W"/>
    <n v="151"/>
    <s v="TOW YARD*"/>
    <m/>
    <m/>
    <s v="IC"/>
    <s v="Invest Cont"/>
    <n v="330"/>
    <m/>
    <m/>
    <m/>
    <s v="2400 W  WASHINGTON                   BL"/>
    <m/>
    <n v="34.039900000000003"/>
    <n v="-118.31440000000001"/>
    <n v="0"/>
    <x v="12"/>
  </r>
  <r>
    <n v="211819547"/>
    <d v="2021-11-05T00:00:00"/>
    <x v="384"/>
    <n v="1240"/>
    <n v="18"/>
    <x v="17"/>
    <n v="1801"/>
    <n v="1"/>
    <n v="220"/>
    <s v="ATTEMPTED ROBBERY"/>
    <s v="1822 0342 1300 0355 0432 0431"/>
    <n v="56"/>
    <s v="M"/>
    <s v="B"/>
    <n v="101"/>
    <s v="STREET"/>
    <n v="512"/>
    <s v="MACE/PEPPER SPRAY"/>
    <s v="IC"/>
    <s v="Invest Cont"/>
    <n v="220"/>
    <m/>
    <m/>
    <m/>
    <s v="MANCHESTER"/>
    <s v="FIGUEROA"/>
    <n v="33.960099999999997"/>
    <n v="-118.28270000000001"/>
    <n v="0"/>
    <x v="12"/>
  </r>
  <r>
    <n v="210706704"/>
    <d v="2021-03-16T00:00:00"/>
    <x v="586"/>
    <n v="334"/>
    <n v="7"/>
    <x v="0"/>
    <n v="719"/>
    <n v="1"/>
    <n v="341"/>
    <s v="THEFT-GRAND ($950.01 &amp; OVER)EXCPT,GUNS,FOWL,LIVESTK,PROD"/>
    <s v="0344 0603 1309"/>
    <n v="20"/>
    <s v="M"/>
    <s v="O"/>
    <n v="502"/>
    <s v="MULTI-UNIT DWELLING (APARTMENT, DUPLEX, ETC)"/>
    <m/>
    <m/>
    <s v="IC"/>
    <s v="Invest Cont"/>
    <n v="341"/>
    <m/>
    <m/>
    <m/>
    <s v="500 N  ROSSMORE                     AV"/>
    <m/>
    <n v="34.079000000000001"/>
    <n v="-118.32729999999999"/>
    <n v="0"/>
    <x v="12"/>
  </r>
  <r>
    <n v="210119966"/>
    <d v="2021-11-06T00:00:00"/>
    <x v="384"/>
    <n v="2345"/>
    <n v="1"/>
    <x v="1"/>
    <n v="153"/>
    <n v="2"/>
    <n v="740"/>
    <s v="VANDALISM - FELONY ($400 &amp; OVER, ALL CHURCH VANDALISMS)"/>
    <s v="0329 1813 2000"/>
    <n v="23"/>
    <s v="F"/>
    <s v="B"/>
    <n v="502"/>
    <s v="MULTI-UNIT DWELLING (APARTMENT, DUPLEX, ETC)"/>
    <m/>
    <m/>
    <s v="AO"/>
    <s v="Adult Other"/>
    <n v="740"/>
    <m/>
    <m/>
    <m/>
    <s v="500 S  SPRING                       ST"/>
    <m/>
    <n v="34.046700000000001"/>
    <n v="-118.252"/>
    <n v="0"/>
    <x v="12"/>
  </r>
  <r>
    <n v="211105740"/>
    <d v="2021-02-22T00:00:00"/>
    <x v="414"/>
    <n v="925"/>
    <n v="11"/>
    <x v="7"/>
    <n v="1169"/>
    <n v="2"/>
    <n v="900"/>
    <s v="VIOLATION OF COURT ORDER"/>
    <s v="2038 0913"/>
    <n v="32"/>
    <s v="F"/>
    <s v="H"/>
    <n v="501"/>
    <s v="SINGLE FAMILY DWELLING"/>
    <m/>
    <m/>
    <s v="AO"/>
    <s v="Adult Other"/>
    <n v="900"/>
    <m/>
    <m/>
    <m/>
    <s v="400 S  AVE 56"/>
    <m/>
    <n v="34.103999999999999"/>
    <n v="-118.19710000000001"/>
    <n v="0"/>
    <x v="12"/>
  </r>
  <r>
    <n v="212016294"/>
    <d v="2021-10-29T00:00:00"/>
    <x v="642"/>
    <n v="1300"/>
    <n v="20"/>
    <x v="19"/>
    <n v="2029"/>
    <n v="1"/>
    <n v="440"/>
    <s v="THEFT PLAIN - PETTY ($950 &amp; UNDER)"/>
    <s v="1501 1822"/>
    <n v="22"/>
    <s v="M"/>
    <s v="H"/>
    <n v="210"/>
    <s v="RESTAURANT/FAST FOOD"/>
    <m/>
    <m/>
    <s v="IC"/>
    <s v="Invest Cont"/>
    <n v="440"/>
    <m/>
    <m/>
    <m/>
    <s v="S  VERMONT                      AV"/>
    <s v="W  3RD                          ST"/>
    <n v="34.069099999999999"/>
    <n v="-118.2916"/>
    <n v="0"/>
    <x v="12"/>
  </r>
  <r>
    <n v="210604408"/>
    <d v="2021-01-12T00:00:00"/>
    <x v="541"/>
    <n v="1800"/>
    <n v="6"/>
    <x v="9"/>
    <n v="642"/>
    <n v="1"/>
    <n v="310"/>
    <s v="BURGLARY"/>
    <s v="0352 0344 1607 1822"/>
    <n v="0"/>
    <s v="X"/>
    <s v="X"/>
    <n v="503"/>
    <s v="HOTEL"/>
    <n v="500"/>
    <s v="UNKNOWN WEAPON/OTHER WEAPON"/>
    <s v="IC"/>
    <s v="Invest Cont"/>
    <n v="310"/>
    <m/>
    <m/>
    <m/>
    <s v="7800 W  SUNSET                       BL"/>
    <m/>
    <n v="34.098100000000002"/>
    <n v="-118.3599"/>
    <n v="0"/>
    <x v="12"/>
  </r>
  <r>
    <n v="210309156"/>
    <d v="2021-04-22T00:00:00"/>
    <x v="643"/>
    <n v="2125"/>
    <n v="3"/>
    <x v="2"/>
    <n v="351"/>
    <n v="1"/>
    <n v="210"/>
    <s v="ROBBERY"/>
    <s v="0342 0344 0431 0916 1266 1300 1402 1822 0906 0917"/>
    <n v="66"/>
    <s v="M"/>
    <s v="O"/>
    <n v="108"/>
    <s v="PARKING LOT"/>
    <n v="500"/>
    <s v="UNKNOWN WEAPON/OTHER WEAPON"/>
    <s v="JA"/>
    <s v="Juv Arrest"/>
    <n v="210"/>
    <m/>
    <m/>
    <m/>
    <s v="5000    OBAMA                        BL"/>
    <m/>
    <n v="34.021500000000003"/>
    <n v="-118.35250000000001"/>
    <n v="1"/>
    <x v="12"/>
  </r>
  <r>
    <n v="210705851"/>
    <d v="2021-02-19T00:00:00"/>
    <x v="391"/>
    <n v="2130"/>
    <n v="7"/>
    <x v="0"/>
    <n v="721"/>
    <n v="1"/>
    <n v="510"/>
    <s v="VEHICLE - STOLEN"/>
    <m/>
    <n v="0"/>
    <m/>
    <m/>
    <n v="707"/>
    <s v="GARAGE/CARPORT"/>
    <m/>
    <m/>
    <s v="IC"/>
    <s v="Invest Cont"/>
    <n v="510"/>
    <m/>
    <m/>
    <m/>
    <s v="100 S  WETHERLY                     DR"/>
    <m/>
    <n v="34.073599999999999"/>
    <n v="-118.3887"/>
    <n v="0"/>
    <x v="12"/>
  </r>
  <r>
    <n v="210310158"/>
    <d v="2021-05-11T00:00:00"/>
    <x v="644"/>
    <n v="1600"/>
    <n v="3"/>
    <x v="2"/>
    <n v="356"/>
    <n v="1"/>
    <n v="420"/>
    <s v="THEFT FROM MOTOR VEHICLE - PETTY ($950 &amp; UNDER)"/>
    <s v="1606 0342 1309 1822 0202 0344 0385"/>
    <n v="28"/>
    <s v="M"/>
    <s v="H"/>
    <n v="101"/>
    <s v="STREET"/>
    <m/>
    <m/>
    <s v="IC"/>
    <s v="Invest Cont"/>
    <n v="420"/>
    <m/>
    <m/>
    <m/>
    <s v="1400 W  35TH                         PL"/>
    <m/>
    <n v="34.023699999999998"/>
    <n v="-118.3002"/>
    <n v="0"/>
    <x v="12"/>
  </r>
  <r>
    <n v="212114606"/>
    <d v="2021-09-30T00:00:00"/>
    <x v="440"/>
    <n v="1530"/>
    <n v="21"/>
    <x v="15"/>
    <n v="2146"/>
    <n v="1"/>
    <n v="320"/>
    <s v="BURGLARY, ATTEMPTED"/>
    <n v="358"/>
    <n v="35"/>
    <s v="M"/>
    <s v="X"/>
    <n v="721"/>
    <s v="HIGH SCHOOL"/>
    <m/>
    <m/>
    <s v="IC"/>
    <s v="Invest Cont"/>
    <n v="320"/>
    <m/>
    <m/>
    <m/>
    <s v="6800    TOPANGA CANYON               BL"/>
    <m/>
    <n v="34.193800000000003"/>
    <n v="-118.60590000000001"/>
    <n v="0"/>
    <x v="12"/>
  </r>
  <r>
    <n v="211209830"/>
    <d v="2021-04-05T00:00:00"/>
    <x v="424"/>
    <n v="700"/>
    <n v="12"/>
    <x v="8"/>
    <n v="1257"/>
    <n v="1"/>
    <n v="440"/>
    <s v="THEFT PLAIN - PETTY ($950 &amp; UNDER)"/>
    <n v="344"/>
    <n v="24"/>
    <s v="F"/>
    <s v="B"/>
    <n v="501"/>
    <s v="SINGLE FAMILY DWELLING"/>
    <m/>
    <m/>
    <s v="IC"/>
    <s v="Invest Cont"/>
    <n v="440"/>
    <m/>
    <m/>
    <m/>
    <s v="900 W  76TH                         ST"/>
    <m/>
    <n v="33.970799999999997"/>
    <n v="-118.28879999999999"/>
    <n v="0"/>
    <x v="12"/>
  </r>
  <r>
    <n v="210212862"/>
    <d v="2021-08-01T00:00:00"/>
    <x v="492"/>
    <n v="2000"/>
    <n v="2"/>
    <x v="5"/>
    <n v="205"/>
    <n v="1"/>
    <n v="331"/>
    <s v="THEFT FROM MOTOR VEHICLE - GRAND ($950.01 AND OVER)"/>
    <s v="1822 1300 0329 0344 0385"/>
    <n v="26"/>
    <s v="F"/>
    <s v="F"/>
    <n v="101"/>
    <s v="STREET"/>
    <m/>
    <m/>
    <s v="IC"/>
    <s v="Invest Cont"/>
    <n v="331"/>
    <m/>
    <m/>
    <m/>
    <s v="600 N  BENTON                       WY"/>
    <m/>
    <n v="34.076000000000001"/>
    <n v="-118.27379999999999"/>
    <n v="0"/>
    <x v="12"/>
  </r>
  <r>
    <n v="210310318"/>
    <d v="2021-05-15T00:00:00"/>
    <x v="595"/>
    <n v="1100"/>
    <n v="3"/>
    <x v="2"/>
    <n v="363"/>
    <n v="1"/>
    <n v="310"/>
    <s v="BURGLARY"/>
    <s v="1202 1822 0344"/>
    <n v="76"/>
    <s v="F"/>
    <s v="B"/>
    <n v="502"/>
    <s v="MULTI-UNIT DWELLING (APARTMENT, DUPLEX, ETC)"/>
    <m/>
    <m/>
    <s v="IC"/>
    <s v="Invest Cont"/>
    <n v="310"/>
    <m/>
    <m/>
    <m/>
    <s v="4300    SANTO TOMAS                  DR"/>
    <m/>
    <n v="34.012599999999999"/>
    <n v="-118.3403"/>
    <n v="0"/>
    <x v="12"/>
  </r>
  <r>
    <n v="211116045"/>
    <d v="2021-12-05T00:00:00"/>
    <x v="513"/>
    <n v="1900"/>
    <n v="11"/>
    <x v="7"/>
    <n v="1123"/>
    <n v="1"/>
    <n v="210"/>
    <s v="ROBBERY"/>
    <s v="0344 1822"/>
    <n v="45"/>
    <s v="M"/>
    <s v="H"/>
    <n v="108"/>
    <s v="PARKING LOT"/>
    <n v="400"/>
    <s v="STRONG-ARM (HANDS, FIST, FEET OR BODILY FORCE)"/>
    <s v="IC"/>
    <s v="Invest Cont"/>
    <n v="210"/>
    <m/>
    <m/>
    <m/>
    <s v="2900    LOS FELIZ                    BL"/>
    <m/>
    <n v="34.126199999999997"/>
    <n v="-118.2634"/>
    <n v="0"/>
    <x v="12"/>
  </r>
  <r>
    <n v="210120822"/>
    <d v="2021-11-20T00:00:00"/>
    <x v="624"/>
    <n v="1709"/>
    <n v="1"/>
    <x v="1"/>
    <n v="161"/>
    <n v="1"/>
    <n v="442"/>
    <s v="SHOPLIFTING - PETTY THEFT ($950 &amp; UNDER)"/>
    <s v="0344 1822 0325 1414"/>
    <n v="49"/>
    <s v="M"/>
    <s v="H"/>
    <n v="404"/>
    <s v="DEPARTMENT STORE"/>
    <m/>
    <m/>
    <s v="IC"/>
    <s v="Invest Cont"/>
    <n v="442"/>
    <m/>
    <m/>
    <m/>
    <s v="700 S  FIGUEROA                     ST"/>
    <m/>
    <n v="34.048299999999998"/>
    <n v="-118.26309999999999"/>
    <n v="0"/>
    <x v="12"/>
  </r>
  <r>
    <n v="210214961"/>
    <d v="2021-09-17T00:00:00"/>
    <x v="485"/>
    <n v="840"/>
    <n v="2"/>
    <x v="5"/>
    <n v="246"/>
    <n v="2"/>
    <n v="943"/>
    <s v="CRUELTY TO ANIMALS"/>
    <s v="0400 1501"/>
    <n v="0"/>
    <s v="M"/>
    <s v="W"/>
    <n v="728"/>
    <s v="ELEVATOR"/>
    <m/>
    <m/>
    <s v="IC"/>
    <s v="Invest Cont"/>
    <n v="943"/>
    <m/>
    <m/>
    <m/>
    <s v="600 S  ALVARADO                     ST"/>
    <m/>
    <n v="34.0593"/>
    <n v="-118.27500000000001"/>
    <n v="0"/>
    <x v="12"/>
  </r>
  <r>
    <n v="211711790"/>
    <d v="2021-08-21T00:00:00"/>
    <x v="406"/>
    <n v="2000"/>
    <n v="17"/>
    <x v="13"/>
    <n v="1785"/>
    <n v="1"/>
    <n v="310"/>
    <s v="BURGLARY"/>
    <s v="0344 1601"/>
    <n v="0"/>
    <s v="X"/>
    <s v="X"/>
    <n v="702"/>
    <s v="OFFICE BUILDING/OFFICE"/>
    <m/>
    <m/>
    <s v="IC"/>
    <s v="Invest Cont"/>
    <n v="310"/>
    <m/>
    <m/>
    <m/>
    <s v="8700    RESEDA                       BL"/>
    <m/>
    <n v="34.229399999999998"/>
    <n v="-118.5361"/>
    <n v="0"/>
    <x v="12"/>
  </r>
  <r>
    <n v="212010906"/>
    <d v="2021-06-27T00:00:00"/>
    <x v="453"/>
    <n v="1710"/>
    <n v="20"/>
    <x v="19"/>
    <n v="2062"/>
    <n v="1"/>
    <n v="210"/>
    <s v="ROBBERY"/>
    <s v="0945 1822 0432 0104 0325 0344 0334"/>
    <n v="0"/>
    <s v="X"/>
    <s v="X"/>
    <n v="203"/>
    <s v="OTHER BUSINESS"/>
    <n v="204"/>
    <s v="FOLDING KNIFE"/>
    <s v="IC"/>
    <s v="Invest Cont"/>
    <n v="210"/>
    <m/>
    <m/>
    <m/>
    <s v="3100 W  PICO                         BL"/>
    <m/>
    <n v="34.050600000000003"/>
    <n v="-118.31270000000001"/>
    <n v="0"/>
    <x v="12"/>
  </r>
  <r>
    <n v="210120957"/>
    <d v="2021-11-22T00:00:00"/>
    <x v="645"/>
    <n v="1000"/>
    <n v="1"/>
    <x v="1"/>
    <n v="181"/>
    <n v="1"/>
    <n v="352"/>
    <s v="PICKPOCKET"/>
    <s v="1822 0344"/>
    <n v="76"/>
    <s v="M"/>
    <s v="W"/>
    <n v="713"/>
    <s v="CONVENTION CENTER"/>
    <m/>
    <m/>
    <s v="IC"/>
    <s v="Invest Cont"/>
    <n v="352"/>
    <m/>
    <m/>
    <m/>
    <s v="1200 S  FIGUEROA                     ST"/>
    <m/>
    <n v="34.043100000000003"/>
    <n v="-118.2692"/>
    <n v="0"/>
    <x v="12"/>
  </r>
  <r>
    <n v="211220272"/>
    <d v="2021-09-24T00:00:00"/>
    <x v="508"/>
    <n v="845"/>
    <n v="12"/>
    <x v="8"/>
    <n v="1269"/>
    <n v="1"/>
    <n v="761"/>
    <s v="BRANDISH WEAPON"/>
    <s v="0603 0334 0361 0913"/>
    <n v="40"/>
    <s v="M"/>
    <s v="B"/>
    <n v="101"/>
    <s v="STREET"/>
    <n v="107"/>
    <s v="OTHER FIREARM"/>
    <s v="IC"/>
    <s v="Invest Cont"/>
    <n v="761"/>
    <m/>
    <m/>
    <m/>
    <s v="400 E  84TH                         ST"/>
    <m/>
    <n v="33.962800000000001"/>
    <n v="-118.26730000000001"/>
    <n v="0"/>
    <x v="12"/>
  </r>
  <r>
    <n v="210120119"/>
    <d v="2021-11-08T00:00:00"/>
    <x v="565"/>
    <n v="1100"/>
    <n v="1"/>
    <x v="1"/>
    <n v="162"/>
    <n v="1"/>
    <n v="230"/>
    <s v="ASSAULT WITH DEADLY WEAPON, AGGRAVATED ASSAULT"/>
    <s v="0411 0445 1218 1822 0910 2048 1414"/>
    <n v="55"/>
    <s v="M"/>
    <s v="B"/>
    <n v="101"/>
    <s v="STREET"/>
    <n v="215"/>
    <s v="MACHETE"/>
    <s v="IC"/>
    <s v="Invest Cont"/>
    <n v="230"/>
    <m/>
    <m/>
    <m/>
    <s v="7TH"/>
    <s v="FLOWER                       ST"/>
    <n v="34.048699999999997"/>
    <n v="-118.25879999999999"/>
    <n v="0"/>
    <x v="12"/>
  </r>
  <r>
    <n v="211914046"/>
    <d v="2021-10-04T00:00:00"/>
    <x v="628"/>
    <n v="1200"/>
    <n v="19"/>
    <x v="16"/>
    <n v="1906"/>
    <n v="2"/>
    <n v="902"/>
    <s v="VIOLATION OF TEMPORARY RESTRAINING ORDER"/>
    <s v="2038 0561"/>
    <n v="66"/>
    <s v="M"/>
    <s v="H"/>
    <n v="501"/>
    <s v="SINGLE FAMILY DWELLING"/>
    <m/>
    <m/>
    <s v="IC"/>
    <s v="Invest Cont"/>
    <n v="902"/>
    <m/>
    <m/>
    <m/>
    <s v="13500    RAVEN                        ST"/>
    <m/>
    <n v="34.316099999999999"/>
    <n v="-118.42870000000001"/>
    <n v="0"/>
    <x v="12"/>
  </r>
  <r>
    <n v="211814884"/>
    <d v="2021-08-07T00:00:00"/>
    <x v="584"/>
    <n v="1815"/>
    <n v="18"/>
    <x v="17"/>
    <n v="1862"/>
    <n v="2"/>
    <n v="930"/>
    <s v="CRIMINAL THREATS - NO WEAPON DISPLAYED"/>
    <s v="1310 0416 0421 0356 0432 0605 2021 0913"/>
    <n v="36"/>
    <s v="F"/>
    <s v="H"/>
    <n v="101"/>
    <s v="STREET"/>
    <n v="511"/>
    <s v="VERBAL THREAT"/>
    <s v="IC"/>
    <s v="Invest Cont"/>
    <n v="930"/>
    <m/>
    <m/>
    <m/>
    <s v="200 E  LANZIT                       AV"/>
    <m/>
    <n v="33.929900000000004"/>
    <n v="-118.2722"/>
    <n v="0"/>
    <x v="12"/>
  </r>
  <r>
    <n v="210212203"/>
    <d v="2021-07-20T00:00:00"/>
    <x v="646"/>
    <n v="1730"/>
    <n v="2"/>
    <x v="5"/>
    <n v="299"/>
    <n v="1"/>
    <n v="510"/>
    <s v="VEHICLE - STOLEN"/>
    <m/>
    <n v="0"/>
    <m/>
    <m/>
    <n v="101"/>
    <s v="STREET"/>
    <m/>
    <m/>
    <s v="IC"/>
    <s v="Invest Cont"/>
    <n v="510"/>
    <m/>
    <m/>
    <m/>
    <s v="1500 W  PICO                         BL"/>
    <m/>
    <n v="34.043900000000001"/>
    <n v="-118.2752"/>
    <n v="0"/>
    <x v="12"/>
  </r>
  <r>
    <n v="210604578"/>
    <d v="2021-01-16T00:00:00"/>
    <x v="571"/>
    <n v="1245"/>
    <n v="6"/>
    <x v="9"/>
    <n v="622"/>
    <n v="2"/>
    <n v="740"/>
    <s v="VANDALISM - FELONY ($400 &amp; OVER, ALL CHURCH VANDALISMS)"/>
    <n v="329"/>
    <n v="24"/>
    <s v="F"/>
    <s v="W"/>
    <n v="122"/>
    <s v="VEHICLE, PASSENGER/TRUCK"/>
    <m/>
    <m/>
    <s v="IC"/>
    <s v="Invest Cont"/>
    <n v="740"/>
    <m/>
    <m/>
    <m/>
    <s v="PAULCREST                    DR"/>
    <s v="BRIAR SUMMIT                 DR"/>
    <n v="34.125500000000002"/>
    <n v="-118.3724"/>
    <n v="0"/>
    <x v="12"/>
  </r>
  <r>
    <n v="211905841"/>
    <d v="2021-02-21T00:00:00"/>
    <x v="414"/>
    <n v="1400"/>
    <n v="19"/>
    <x v="16"/>
    <n v="1983"/>
    <n v="2"/>
    <n v="624"/>
    <s v="BATTERY - SIMPLE ASSAULT"/>
    <s v="0448 2002 1803"/>
    <n v="41"/>
    <s v="F"/>
    <s v="H"/>
    <n v="218"/>
    <s v="BEAUTY/BARBER SHOP"/>
    <n v="400"/>
    <s v="STRONG-ARM (HANDS, FIST, FEET OR BODILY FORCE)"/>
    <s v="IC"/>
    <s v="Invest Cont"/>
    <n v="624"/>
    <m/>
    <m/>
    <m/>
    <s v="15300    PARTHENIA                    ST"/>
    <m/>
    <n v="34.228299999999997"/>
    <n v="-118.4659"/>
    <n v="0"/>
    <x v="12"/>
  </r>
  <r>
    <n v="210709048"/>
    <d v="2021-05-26T00:00:00"/>
    <x v="647"/>
    <n v="540"/>
    <n v="7"/>
    <x v="0"/>
    <n v="745"/>
    <n v="1"/>
    <n v="331"/>
    <s v="THEFT FROM MOTOR VEHICLE - GRAND ($950.01 AND OVER)"/>
    <n v="1602"/>
    <n v="0"/>
    <s v="F"/>
    <s v="X"/>
    <n v="101"/>
    <s v="STREET"/>
    <m/>
    <m/>
    <s v="AA"/>
    <s v="Adult Arrest"/>
    <n v="331"/>
    <n v="998"/>
    <m/>
    <m/>
    <s v="5300    SAN VICENTE                  BL"/>
    <m/>
    <n v="34.052199999999999"/>
    <n v="-118.3494"/>
    <n v="1"/>
    <x v="12"/>
  </r>
  <r>
    <n v="210114073"/>
    <d v="2021-07-25T00:00:00"/>
    <x v="462"/>
    <n v="230"/>
    <n v="1"/>
    <x v="1"/>
    <n v="154"/>
    <n v="1"/>
    <n v="230"/>
    <s v="ASSAULT WITH DEADLY WEAPON, AGGRAVATED ASSAULT"/>
    <s v="0305 0448 0419 0429 1822 1218 2004 0603"/>
    <n v="44"/>
    <s v="F"/>
    <s v="A"/>
    <n v="502"/>
    <s v="MULTI-UNIT DWELLING (APARTMENT, DUPLEX, ETC)"/>
    <n v="400"/>
    <s v="STRONG-ARM (HANDS, FIST, FEET OR BODILY FORCE)"/>
    <s v="AO"/>
    <s v="Adult Other"/>
    <n v="230"/>
    <m/>
    <m/>
    <m/>
    <s v="500 S  MAIN                         ST"/>
    <m/>
    <n v="34.046500000000002"/>
    <n v="-118.2488"/>
    <n v="0"/>
    <x v="12"/>
  </r>
  <r>
    <n v="211716347"/>
    <d v="2021-12-20T00:00:00"/>
    <x v="429"/>
    <n v="1900"/>
    <n v="17"/>
    <x v="13"/>
    <n v="1762"/>
    <n v="1"/>
    <n v="510"/>
    <s v="VEHICLE - STOLEN"/>
    <m/>
    <n v="0"/>
    <m/>
    <m/>
    <n v="108"/>
    <s v="PARKING LOT"/>
    <m/>
    <m/>
    <s v="IC"/>
    <s v="Invest Cont"/>
    <n v="510"/>
    <m/>
    <m/>
    <m/>
    <s v="21200    LASSEN                       ST"/>
    <m/>
    <n v="34.25"/>
    <n v="-118.59529999999999"/>
    <n v="0"/>
    <x v="12"/>
  </r>
  <r>
    <n v="210316843"/>
    <d v="2021-10-04T00:00:00"/>
    <x v="628"/>
    <n v="145"/>
    <n v="3"/>
    <x v="2"/>
    <n v="305"/>
    <n v="1"/>
    <n v="420"/>
    <s v="THEFT FROM MOTOR VEHICLE - PETTY ($950 &amp; UNDER)"/>
    <m/>
    <n v="0"/>
    <m/>
    <m/>
    <n v="101"/>
    <s v="STREET"/>
    <m/>
    <m/>
    <s v="IC"/>
    <s v="Invest Cont"/>
    <n v="420"/>
    <m/>
    <m/>
    <m/>
    <s v="2400 W  VIEW                         ST"/>
    <m/>
    <n v="34.033000000000001"/>
    <n v="-118.34820000000001"/>
    <n v="0"/>
    <x v="12"/>
  </r>
  <r>
    <n v="211011741"/>
    <d v="2021-08-28T00:00:00"/>
    <x v="515"/>
    <n v="2330"/>
    <n v="10"/>
    <x v="11"/>
    <n v="1033"/>
    <n v="1"/>
    <n v="440"/>
    <s v="THEFT PLAIN - PETTY ($950 &amp; UNDER)"/>
    <s v="1822 0344 2034"/>
    <n v="44"/>
    <s v="M"/>
    <s v="H"/>
    <n v="501"/>
    <s v="SINGLE FAMILY DWELLING"/>
    <m/>
    <m/>
    <s v="IC"/>
    <s v="Invest Cont"/>
    <n v="440"/>
    <m/>
    <m/>
    <m/>
    <s v="TOPHAM                       AV"/>
    <s v="RESEDA                       BL"/>
    <n v="34.180700000000002"/>
    <n v="-118.536"/>
    <n v="0"/>
    <x v="12"/>
  </r>
  <r>
    <n v="211814089"/>
    <d v="2021-07-23T00:00:00"/>
    <x v="559"/>
    <n v="1930"/>
    <n v="18"/>
    <x v="17"/>
    <n v="1805"/>
    <n v="1"/>
    <n v="510"/>
    <s v="VEHICLE - STOLEN"/>
    <m/>
    <n v="0"/>
    <m/>
    <m/>
    <n v="101"/>
    <s v="STREET"/>
    <m/>
    <m/>
    <s v="IC"/>
    <s v="Invest Cont"/>
    <n v="510"/>
    <m/>
    <m/>
    <m/>
    <s v="WALL                         ST"/>
    <s v="92ND                         ST"/>
    <n v="33.9529"/>
    <n v="-118.2717"/>
    <n v="0"/>
    <x v="12"/>
  </r>
  <r>
    <n v="221604189"/>
    <d v="2022-01-05T00:00:00"/>
    <x v="645"/>
    <n v="1200"/>
    <n v="16"/>
    <x v="20"/>
    <n v="1687"/>
    <n v="2"/>
    <n v="354"/>
    <s v="THEFT OF IDENTITY"/>
    <s v="1822 0377"/>
    <n v="53"/>
    <s v="M"/>
    <s v="H"/>
    <n v="501"/>
    <s v="SINGLE FAMILY DWELLING"/>
    <m/>
    <m/>
    <s v="IC"/>
    <s v="Invest Cont"/>
    <n v="354"/>
    <m/>
    <m/>
    <m/>
    <s v="11200    DORA                         ST"/>
    <m/>
    <n v="34.222999999999999"/>
    <n v="-118.37560000000001"/>
    <n v="0"/>
    <x v="12"/>
  </r>
  <r>
    <n v="211411241"/>
    <d v="2021-04-29T00:00:00"/>
    <x v="540"/>
    <n v="1600"/>
    <n v="14"/>
    <x v="14"/>
    <n v="1409"/>
    <n v="1"/>
    <n v="331"/>
    <s v="THEFT FROM MOTOR VEHICLE - GRAND ($950.01 AND OVER)"/>
    <n v="344"/>
    <n v="63"/>
    <s v="F"/>
    <s v="W"/>
    <n v="101"/>
    <s v="STREET"/>
    <m/>
    <m/>
    <s v="IC"/>
    <s v="Invest Cont"/>
    <n v="331"/>
    <m/>
    <m/>
    <m/>
    <s v="REGENT"/>
    <s v="WATSEKA"/>
    <n v="34.026699999999998"/>
    <n v="-118.3986"/>
    <n v="0"/>
    <x v="12"/>
  </r>
  <r>
    <n v="210814799"/>
    <d v="2021-10-03T00:00:00"/>
    <x v="543"/>
    <n v="800"/>
    <n v="8"/>
    <x v="12"/>
    <n v="838"/>
    <n v="2"/>
    <n v="624"/>
    <s v="BATTERY - SIMPLE ASSAULT"/>
    <s v="1822 0416 0104 0447"/>
    <n v="47"/>
    <s v="M"/>
    <s v="H"/>
    <n v="403"/>
    <s v="DRUG STORE"/>
    <n v="500"/>
    <s v="UNKNOWN WEAPON/OTHER WEAPON"/>
    <s v="AO"/>
    <s v="Adult Other"/>
    <n v="624"/>
    <m/>
    <m/>
    <m/>
    <s v="1000    WEYBURN                      PL"/>
    <m/>
    <n v="34.061399999999999"/>
    <n v="-118.4482"/>
    <n v="0"/>
    <x v="12"/>
  </r>
  <r>
    <n v="210706531"/>
    <d v="2021-03-08T00:00:00"/>
    <x v="648"/>
    <n v="2030"/>
    <n v="7"/>
    <x v="0"/>
    <n v="767"/>
    <n v="2"/>
    <n v="354"/>
    <s v="THEFT OF IDENTITY"/>
    <s v="1822 0928"/>
    <n v="29"/>
    <s v="F"/>
    <s v="B"/>
    <n v="406"/>
    <s v="OTHER STORE"/>
    <m/>
    <m/>
    <s v="IC"/>
    <s v="Invest Cont"/>
    <n v="354"/>
    <m/>
    <m/>
    <m/>
    <s v="4000    VENICE                       BL"/>
    <m/>
    <n v="34.045699999999997"/>
    <n v="-118.32550000000001"/>
    <n v="0"/>
    <x v="12"/>
  </r>
  <r>
    <n v="211815383"/>
    <d v="2021-08-17T00:00:00"/>
    <x v="399"/>
    <n v="1710"/>
    <n v="18"/>
    <x v="17"/>
    <n v="1862"/>
    <n v="1"/>
    <n v="230"/>
    <s v="ASSAULT WITH DEADLY WEAPON, AGGRAVATED ASSAULT"/>
    <s v="0913 0400 0401 0416 0445 2021 0447 0553"/>
    <n v="52"/>
    <s v="F"/>
    <s v="B"/>
    <n v="501"/>
    <s v="SINGLE FAMILY DWELLING"/>
    <n v="212"/>
    <s v="BOTTLE"/>
    <s v="AO"/>
    <s v="Adult Other"/>
    <n v="230"/>
    <m/>
    <m/>
    <m/>
    <s v="300 W  118TH                        ST"/>
    <m/>
    <n v="33.926499999999997"/>
    <n v="-118.2796"/>
    <n v="0"/>
    <x v="12"/>
  </r>
  <r>
    <n v="210510399"/>
    <d v="2021-06-17T00:00:00"/>
    <x v="649"/>
    <n v="1900"/>
    <n v="5"/>
    <x v="10"/>
    <n v="529"/>
    <n v="2"/>
    <n v="740"/>
    <s v="VANDALISM - FELONY ($400 &amp; OVER, ALL CHURCH VANDALISMS)"/>
    <s v="0329 1300"/>
    <n v="50"/>
    <s v="F"/>
    <s v="H"/>
    <n v="122"/>
    <s v="VEHICLE, PASSENGER/TRUCK"/>
    <m/>
    <m/>
    <s v="IC"/>
    <s v="Invest Cont"/>
    <n v="740"/>
    <m/>
    <m/>
    <m/>
    <s v="LAKME                        AV"/>
    <s v="I                            ST"/>
    <n v="33.781399999999998"/>
    <n v="-118.2595"/>
    <n v="0"/>
    <x v="12"/>
  </r>
  <r>
    <n v="210318455"/>
    <d v="2021-11-05T00:00:00"/>
    <x v="384"/>
    <n v="1955"/>
    <n v="3"/>
    <x v="2"/>
    <n v="303"/>
    <n v="2"/>
    <n v="745"/>
    <s v="VANDALISM - MISDEAMEANOR ($399 OR UNDER)"/>
    <n v="329"/>
    <n v="20"/>
    <s v="X"/>
    <s v="X"/>
    <n v="205"/>
    <s v="GUN/SPORTING GOODS"/>
    <m/>
    <m/>
    <s v="IC"/>
    <s v="Invest Cont"/>
    <n v="745"/>
    <m/>
    <m/>
    <m/>
    <s v="5200 W  ADAMS                        BL"/>
    <m/>
    <n v="34.0334"/>
    <n v="-118.3523"/>
    <n v="0"/>
    <x v="12"/>
  </r>
  <r>
    <n v="211311012"/>
    <d v="2021-06-10T00:00:00"/>
    <x v="490"/>
    <n v="1530"/>
    <n v="13"/>
    <x v="6"/>
    <n v="1333"/>
    <n v="2"/>
    <n v="745"/>
    <s v="VANDALISM - MISDEAMEANOR ($399 OR UNDER)"/>
    <s v="0329 0553"/>
    <n v="43"/>
    <s v="F"/>
    <s v="B"/>
    <n v="501"/>
    <s v="SINGLE FAMILY DWELLING"/>
    <m/>
    <m/>
    <s v="IC"/>
    <s v="Invest Cont"/>
    <n v="745"/>
    <m/>
    <m/>
    <m/>
    <s v="900 E  32ND                         ST"/>
    <m/>
    <n v="34.015000000000001"/>
    <n v="-118.2599"/>
    <n v="0"/>
    <x v="12"/>
  </r>
  <r>
    <n v="211113497"/>
    <d v="2021-09-28T00:00:00"/>
    <x v="650"/>
    <n v="1702"/>
    <n v="11"/>
    <x v="7"/>
    <n v="1141"/>
    <n v="1"/>
    <n v="341"/>
    <s v="THEFT-GRAND ($950.01 &amp; OVER)EXCPT,GUNS,FOWL,LIVESTK,PROD"/>
    <n v="394"/>
    <n v="70"/>
    <s v="F"/>
    <s v="W"/>
    <n v="232"/>
    <s v="DELIVERY SERVICE (FED EX, UPS, COURIERS,COURIER SERVICE)*"/>
    <m/>
    <m/>
    <s v="IC"/>
    <s v="Invest Cont"/>
    <n v="341"/>
    <m/>
    <m/>
    <m/>
    <s v="2500    GLENDOWER                    AV"/>
    <m/>
    <n v="34.114800000000002"/>
    <n v="-118.2941"/>
    <n v="0"/>
    <x v="12"/>
  </r>
  <r>
    <n v="211613271"/>
    <d v="2021-11-08T00:00:00"/>
    <x v="624"/>
    <n v="1000"/>
    <n v="16"/>
    <x v="20"/>
    <n v="1601"/>
    <n v="2"/>
    <n v="624"/>
    <s v="BATTERY - SIMPLE ASSAULT"/>
    <s v="0400 0416"/>
    <n v="54"/>
    <s v="M"/>
    <s v="H"/>
    <n v="501"/>
    <s v="SINGLE FAMILY DWELLING"/>
    <n v="400"/>
    <s v="STRONG-ARM (HANDS, FIST, FEET OR BODILY FORCE)"/>
    <s v="IC"/>
    <s v="Invest Cont"/>
    <n v="624"/>
    <m/>
    <m/>
    <m/>
    <s v="13000    EUSTACE                      ST"/>
    <m/>
    <n v="34.283499999999997"/>
    <n v="-118.41630000000001"/>
    <n v="0"/>
    <x v="12"/>
  </r>
  <r>
    <n v="211109376"/>
    <d v="2021-06-08T00:00:00"/>
    <x v="651"/>
    <n v="1125"/>
    <n v="11"/>
    <x v="7"/>
    <n v="1162"/>
    <n v="1"/>
    <n v="440"/>
    <s v="THEFT PLAIN - PETTY ($950 &amp; UNDER)"/>
    <s v="0344 2004"/>
    <n v="0"/>
    <s v="M"/>
    <s v="O"/>
    <n v="217"/>
    <s v="AUTO REPAIR SHOP"/>
    <m/>
    <m/>
    <s v="IC"/>
    <s v="Invest Cont"/>
    <n v="440"/>
    <n v="998"/>
    <m/>
    <m/>
    <s v="1300    LYMAN                        PL"/>
    <m/>
    <n v="34.095700000000001"/>
    <n v="-118.2885"/>
    <n v="0"/>
    <x v="12"/>
  </r>
  <r>
    <n v="211914108"/>
    <d v="2021-10-05T00:00:00"/>
    <x v="509"/>
    <n v="800"/>
    <n v="19"/>
    <x v="16"/>
    <n v="1911"/>
    <n v="1"/>
    <n v="331"/>
    <s v="THEFT FROM MOTOR VEHICLE - GRAND ($950.01 AND OVER)"/>
    <n v="385"/>
    <n v="29"/>
    <s v="F"/>
    <s v="H"/>
    <n v="108"/>
    <s v="PARKING LOT"/>
    <m/>
    <m/>
    <s v="IC"/>
    <s v="Invest Cont"/>
    <n v="331"/>
    <m/>
    <m/>
    <m/>
    <s v="15900    VALLEY VIEW                  CT"/>
    <m/>
    <n v="34.306800000000003"/>
    <n v="-118.4787"/>
    <n v="0"/>
    <x v="12"/>
  </r>
  <r>
    <n v="212109221"/>
    <d v="2021-05-23T00:00:00"/>
    <x v="652"/>
    <n v="1617"/>
    <n v="21"/>
    <x v="15"/>
    <n v="2139"/>
    <n v="2"/>
    <n v="624"/>
    <s v="BATTERY - SIMPLE ASSAULT"/>
    <s v="0913 0416 0448"/>
    <n v="23"/>
    <s v="F"/>
    <s v="H"/>
    <n v="502"/>
    <s v="MULTI-UNIT DWELLING (APARTMENT, DUPLEX, ETC)"/>
    <n v="400"/>
    <s v="STRONG-ARM (HANDS, FIST, FEET OR BODILY FORCE)"/>
    <s v="AO"/>
    <s v="Adult Other"/>
    <n v="624"/>
    <m/>
    <m/>
    <m/>
    <s v="20100    LEADWELL                     ST"/>
    <m/>
    <n v="34.203499999999998"/>
    <n v="-118.57170000000001"/>
    <n v="0"/>
    <x v="12"/>
  </r>
  <r>
    <n v="211513191"/>
    <d v="2021-08-12T00:00:00"/>
    <x v="458"/>
    <n v="2030"/>
    <n v="15"/>
    <x v="18"/>
    <n v="1585"/>
    <n v="1"/>
    <n v="480"/>
    <s v="BIKE - STOLEN"/>
    <n v="344"/>
    <n v="28"/>
    <s v="M"/>
    <s v="H"/>
    <n v="406"/>
    <s v="OTHER STORE"/>
    <m/>
    <m/>
    <s v="IC"/>
    <s v="Invest Cont"/>
    <n v="480"/>
    <m/>
    <m/>
    <m/>
    <s v="VENTURA"/>
    <s v="VINELAND"/>
    <n v="34.140500000000003"/>
    <n v="-118.3702"/>
    <n v="0"/>
    <x v="12"/>
  </r>
  <r>
    <n v="210208757"/>
    <d v="2021-04-28T00:00:00"/>
    <x v="637"/>
    <n v="2345"/>
    <n v="2"/>
    <x v="5"/>
    <n v="256"/>
    <n v="1"/>
    <n v="220"/>
    <s v="ATTEMPTED ROBBERY"/>
    <s v="1402 0342 1822 0411 0400 0355 0445 0906 0371 1313"/>
    <n v="47"/>
    <s v="M"/>
    <s v="H"/>
    <n v="101"/>
    <s v="STREET"/>
    <n v="215"/>
    <s v="MACHETE"/>
    <s v="AA"/>
    <s v="Adult Arrest"/>
    <n v="220"/>
    <n v="998"/>
    <m/>
    <m/>
    <s v="1800 W  7TH                          ST"/>
    <m/>
    <n v="34.0565"/>
    <n v="-118.2724"/>
    <n v="1"/>
    <x v="12"/>
  </r>
  <r>
    <n v="211714064"/>
    <d v="2021-09-20T00:00:00"/>
    <x v="385"/>
    <n v="630"/>
    <n v="17"/>
    <x v="13"/>
    <n v="1793"/>
    <n v="1"/>
    <n v="331"/>
    <s v="THEFT FROM MOTOR VEHICLE - GRAND ($950.01 AND OVER)"/>
    <s v="0344 0385"/>
    <n v="49"/>
    <s v="M"/>
    <s v="J"/>
    <n v="116"/>
    <s v="OTHER/OUTSIDE"/>
    <m/>
    <m/>
    <s v="IC"/>
    <s v="Invest Cont"/>
    <n v="331"/>
    <m/>
    <m/>
    <m/>
    <s v="LONDELIUS"/>
    <s v="TAMPA"/>
    <n v="34.226100000000002"/>
    <n v="-118.54989999999999"/>
    <n v="0"/>
    <x v="12"/>
  </r>
  <r>
    <n v="221010850"/>
    <d v="2022-06-21T00:00:00"/>
    <x v="653"/>
    <n v="215"/>
    <n v="10"/>
    <x v="11"/>
    <n v="1018"/>
    <n v="1"/>
    <n v="440"/>
    <s v="THEFT PLAIN - PETTY ($950 &amp; UNDER)"/>
    <s v="0906 1822 0344"/>
    <n v="55"/>
    <s v="F"/>
    <s v="W"/>
    <n v="101"/>
    <s v="STREET"/>
    <m/>
    <m/>
    <s v="IC"/>
    <s v="Invest Cont"/>
    <n v="440"/>
    <m/>
    <m/>
    <m/>
    <s v="HASKELL                      AV"/>
    <s v="STAGG                        ST"/>
    <n v="34.2121"/>
    <n v="-118.47490000000001"/>
    <n v="0"/>
    <x v="12"/>
  </r>
  <r>
    <n v="220707482"/>
    <d v="2022-04-02T00:00:00"/>
    <x v="654"/>
    <n v="2000"/>
    <n v="7"/>
    <x v="0"/>
    <n v="765"/>
    <n v="2"/>
    <n v="910"/>
    <s v="KIDNAPPING"/>
    <s v="0418 0342 0406"/>
    <n v="25"/>
    <s v="M"/>
    <s v="H"/>
    <n v="203"/>
    <s v="OTHER BUSINESS"/>
    <n v="102"/>
    <s v="HAND GUN"/>
    <s v="IC"/>
    <s v="Invest Cont"/>
    <n v="910"/>
    <m/>
    <m/>
    <m/>
    <s v="1300 S  LA BREA                      AV"/>
    <m/>
    <n v="34.0501"/>
    <n v="-118.3442"/>
    <n v="0"/>
    <x v="12"/>
  </r>
  <r>
    <n v="220310866"/>
    <d v="2022-05-16T00:00:00"/>
    <x v="655"/>
    <n v="5"/>
    <n v="3"/>
    <x v="2"/>
    <n v="357"/>
    <n v="1"/>
    <n v="310"/>
    <s v="BURGLARY"/>
    <s v="0358 1822 1607 0344"/>
    <n v="40"/>
    <s v="M"/>
    <s v="O"/>
    <n v="120"/>
    <s v="STORAGE SHED"/>
    <m/>
    <m/>
    <s v="IC"/>
    <s v="Invest Cont"/>
    <n v="310"/>
    <m/>
    <m/>
    <m/>
    <s v="1100 W  36TH                         PL"/>
    <m/>
    <n v="34.022100000000002"/>
    <n v="-118.2915"/>
    <n v="0"/>
    <x v="12"/>
  </r>
  <r>
    <n v="221014247"/>
    <d v="2022-09-20T00:00:00"/>
    <x v="656"/>
    <n v="1630"/>
    <n v="10"/>
    <x v="11"/>
    <n v="1037"/>
    <n v="1"/>
    <n v="815"/>
    <s v="SEXUAL PENETRATION W/FOREIGN OBJECT"/>
    <s v="1259 1822 0522 1402"/>
    <n v="16"/>
    <s v="F"/>
    <s v="O"/>
    <n v="721"/>
    <s v="HIGH SCHOOL"/>
    <n v="400"/>
    <s v="STRONG-ARM (HANDS, FIST, FEET OR BODILY FORCE)"/>
    <s v="AA"/>
    <s v="Adult Arrest"/>
    <n v="815"/>
    <n v="998"/>
    <m/>
    <m/>
    <s v="17000    HAYNES                       ST"/>
    <m/>
    <n v="34.189399999999999"/>
    <n v="-118.5074"/>
    <n v="1"/>
    <x v="12"/>
  </r>
  <r>
    <n v="220605383"/>
    <d v="2022-01-31T00:00:00"/>
    <x v="657"/>
    <n v="535"/>
    <n v="6"/>
    <x v="9"/>
    <n v="646"/>
    <n v="1"/>
    <n v="230"/>
    <s v="ASSAULT WITH DEADLY WEAPON, AGGRAVATED ASSAULT"/>
    <s v="0903 0400 0431 2031 1516 1822 2055"/>
    <n v="54"/>
    <s v="M"/>
    <s v="H"/>
    <n v="104"/>
    <s v="DRIVEWAY"/>
    <n v="512"/>
    <s v="MACE/PEPPER SPRAY"/>
    <s v="AA"/>
    <s v="Adult Arrest"/>
    <n v="230"/>
    <m/>
    <m/>
    <m/>
    <s v="6500 W  SUNSET                       BL"/>
    <m/>
    <n v="34.098700000000001"/>
    <n v="-118.33369999999999"/>
    <n v="1"/>
    <x v="12"/>
  </r>
  <r>
    <n v="221204658"/>
    <d v="2022-01-12T00:00:00"/>
    <x v="658"/>
    <n v="1200"/>
    <n v="12"/>
    <x v="8"/>
    <n v="1233"/>
    <n v="2"/>
    <n v="354"/>
    <s v="THEFT OF IDENTITY"/>
    <s v="1822 1202 0930"/>
    <n v="74"/>
    <s v="M"/>
    <s v="K"/>
    <n v="502"/>
    <s v="MULTI-UNIT DWELLING (APARTMENT, DUPLEX, ETC)"/>
    <m/>
    <m/>
    <s v="IC"/>
    <s v="Invest Cont"/>
    <n v="354"/>
    <m/>
    <m/>
    <m/>
    <s v="6100 S  MANHATTAN                    PL"/>
    <m/>
    <n v="33.984299999999998"/>
    <n v="-118.3095"/>
    <n v="0"/>
    <x v="12"/>
  </r>
  <r>
    <n v="220116485"/>
    <d v="2022-07-16T00:00:00"/>
    <x v="659"/>
    <n v="1000"/>
    <n v="1"/>
    <x v="1"/>
    <n v="192"/>
    <n v="1"/>
    <n v="330"/>
    <s v="BURGLARY FROM VEHICLE"/>
    <s v="0344 1822"/>
    <n v="25"/>
    <s v="F"/>
    <s v="H"/>
    <n v="101"/>
    <s v="STREET"/>
    <m/>
    <m/>
    <s v="IC"/>
    <s v="Invest Cont"/>
    <n v="330"/>
    <m/>
    <m/>
    <m/>
    <s v="FLOWER                       ST"/>
    <s v="VENICE                       BL"/>
    <n v="34.036999999999999"/>
    <n v="-118.2688"/>
    <n v="0"/>
    <x v="12"/>
  </r>
  <r>
    <n v="220715537"/>
    <d v="2022-10-19T00:00:00"/>
    <x v="660"/>
    <n v="2130"/>
    <n v="7"/>
    <x v="0"/>
    <n v="735"/>
    <n v="1"/>
    <n v="442"/>
    <s v="SHOPLIFTING - PETTY THEFT ($950 &amp; UNDER)"/>
    <n v="325"/>
    <n v="0"/>
    <s v="X"/>
    <s v="X"/>
    <n v="402"/>
    <s v="MARKET"/>
    <m/>
    <m/>
    <s v="IC"/>
    <s v="Invest Cont"/>
    <n v="442"/>
    <m/>
    <m/>
    <m/>
    <s v="5500    WILSHIRE                     BL"/>
    <m/>
    <n v="34.063299999999998"/>
    <n v="-118.3473"/>
    <n v="0"/>
    <x v="12"/>
  </r>
  <r>
    <n v="220107878"/>
    <d v="2022-03-08T00:00:00"/>
    <x v="661"/>
    <n v="100"/>
    <n v="1"/>
    <x v="1"/>
    <n v="164"/>
    <n v="1"/>
    <n v="761"/>
    <s v="BRANDISH WEAPON"/>
    <s v="2004 1266 0913 0334 1402"/>
    <n v="39"/>
    <s v="M"/>
    <s v="O"/>
    <n v="102"/>
    <s v="SIDEWALK"/>
    <n v="200"/>
    <s v="KNIFE WITH BLADE 6INCHES OR LESS"/>
    <s v="AO"/>
    <s v="Adult Other"/>
    <n v="761"/>
    <n v="998"/>
    <m/>
    <m/>
    <s v="600 S  MAIN                         ST"/>
    <m/>
    <n v="34.045299999999997"/>
    <n v="-118.2499"/>
    <n v="0"/>
    <x v="12"/>
  </r>
  <r>
    <n v="221105936"/>
    <d v="2022-02-18T00:00:00"/>
    <x v="662"/>
    <n v="1545"/>
    <n v="11"/>
    <x v="7"/>
    <n v="1162"/>
    <n v="1"/>
    <n v="230"/>
    <s v="ASSAULT WITH DEADLY WEAPON, AGGRAVATED ASSAULT"/>
    <s v="2050 2052 0910 0319 0416 0447 0448 1822"/>
    <n v="24"/>
    <s v="M"/>
    <s v="B"/>
    <n v="908"/>
    <s v="MTA - RED LINE - VERMONT/SUNSET"/>
    <n v="500"/>
    <s v="UNKNOWN WEAPON/OTHER WEAPON"/>
    <s v="IC"/>
    <s v="Invest Cont"/>
    <n v="230"/>
    <m/>
    <m/>
    <m/>
    <s v="1500 N  VERMONT                      AV"/>
    <m/>
    <n v="34.098199999999999"/>
    <n v="-118.29179999999999"/>
    <n v="0"/>
    <x v="12"/>
  </r>
  <r>
    <n v="221012060"/>
    <d v="2022-07-26T00:00:00"/>
    <x v="663"/>
    <n v="1200"/>
    <n v="10"/>
    <x v="11"/>
    <n v="1065"/>
    <n v="2"/>
    <n v="922"/>
    <s v="CHILD STEALING"/>
    <s v="0913 1813"/>
    <n v="49"/>
    <s v="F"/>
    <s v="O"/>
    <n v="502"/>
    <s v="MULTI-UNIT DWELLING (APARTMENT, DUPLEX, ETC)"/>
    <m/>
    <m/>
    <s v="AO"/>
    <s v="Adult Other"/>
    <n v="922"/>
    <m/>
    <m/>
    <m/>
    <s v="5400    YARMOUTH                     AV"/>
    <m/>
    <n v="34.168599999999998"/>
    <n v="-118.52030000000001"/>
    <n v="0"/>
    <x v="12"/>
  </r>
  <r>
    <n v="221514046"/>
    <d v="2022-08-25T00:00:00"/>
    <x v="664"/>
    <n v="1630"/>
    <n v="15"/>
    <x v="18"/>
    <n v="1532"/>
    <n v="2"/>
    <n v="903"/>
    <s v="CONTEMPT OF COURT"/>
    <n v="2038"/>
    <n v="76"/>
    <s v="F"/>
    <s v="H"/>
    <n v="502"/>
    <s v="MULTI-UNIT DWELLING (APARTMENT, DUPLEX, ETC)"/>
    <m/>
    <m/>
    <s v="AO"/>
    <s v="Adult Other"/>
    <n v="903"/>
    <m/>
    <m/>
    <m/>
    <s v="6300    WHITSETT                     AV"/>
    <m/>
    <n v="34.184899999999999"/>
    <n v="-118.4053"/>
    <n v="0"/>
    <x v="12"/>
  </r>
  <r>
    <n v="220107705"/>
    <d v="2022-03-04T00:00:00"/>
    <x v="665"/>
    <n v="812"/>
    <n v="1"/>
    <x v="1"/>
    <n v="111"/>
    <n v="2"/>
    <n v="354"/>
    <s v="THEFT OF IDENTITY"/>
    <s v="1822 0930"/>
    <n v="31"/>
    <s v="F"/>
    <s v="O"/>
    <n v="502"/>
    <s v="MULTI-UNIT DWELLING (APARTMENT, DUPLEX, ETC)"/>
    <m/>
    <m/>
    <s v="IC"/>
    <s v="Invest Cont"/>
    <n v="354"/>
    <m/>
    <m/>
    <m/>
    <s v="500 N  SPRING                       ST"/>
    <m/>
    <n v="34.057099999999998"/>
    <n v="-118.2405"/>
    <n v="0"/>
    <x v="12"/>
  </r>
  <r>
    <n v="221115036"/>
    <d v="2022-10-13T00:00:00"/>
    <x v="666"/>
    <n v="1700"/>
    <n v="11"/>
    <x v="7"/>
    <n v="1142"/>
    <n v="1"/>
    <n v="510"/>
    <s v="VEHICLE - STOLEN"/>
    <m/>
    <n v="0"/>
    <m/>
    <m/>
    <n v="101"/>
    <s v="STREET"/>
    <m/>
    <m/>
    <s v="IC"/>
    <s v="Invest Cont"/>
    <n v="510"/>
    <m/>
    <m/>
    <m/>
    <s v="LOS FELIZ                    BL"/>
    <s v="N  COMMONWEALTH                 AV"/>
    <n v="34.112200000000001"/>
    <n v="-118.28530000000001"/>
    <n v="0"/>
    <x v="12"/>
  </r>
  <r>
    <n v="220912428"/>
    <d v="2022-08-10T00:00:00"/>
    <x v="667"/>
    <n v="1930"/>
    <n v="9"/>
    <x v="3"/>
    <n v="911"/>
    <n v="1"/>
    <n v="510"/>
    <s v="VEHICLE - STOLEN"/>
    <m/>
    <n v="0"/>
    <m/>
    <m/>
    <n v="108"/>
    <s v="PARKING LOT"/>
    <m/>
    <m/>
    <s v="IC"/>
    <s v="Invest Cont"/>
    <n v="510"/>
    <m/>
    <m/>
    <m/>
    <s v="15500    VANOWEN                      ST"/>
    <m/>
    <n v="34.193899999999999"/>
    <n v="-118.4706"/>
    <n v="0"/>
    <x v="12"/>
  </r>
  <r>
    <n v="220912265"/>
    <d v="2022-08-06T00:00:00"/>
    <x v="668"/>
    <n v="220"/>
    <n v="9"/>
    <x v="3"/>
    <n v="905"/>
    <n v="2"/>
    <n v="956"/>
    <s v="LETTERS, LEWD  -  TELEPHONE CALLS, LEWD"/>
    <s v="2004 0443"/>
    <n v="61"/>
    <s v="M"/>
    <s v="O"/>
    <n v="501"/>
    <s v="SINGLE FAMILY DWELLING"/>
    <m/>
    <m/>
    <s v="IC"/>
    <s v="Invest Cont"/>
    <n v="956"/>
    <m/>
    <m/>
    <m/>
    <s v="7200    LAURA ANN                    LN"/>
    <m/>
    <n v="34.202599999999997"/>
    <n v="-118.45399999999999"/>
    <n v="0"/>
    <x v="12"/>
  </r>
  <r>
    <n v="220209698"/>
    <d v="2022-05-02T00:00:00"/>
    <x v="669"/>
    <n v="1515"/>
    <n v="2"/>
    <x v="5"/>
    <n v="237"/>
    <n v="2"/>
    <n v="624"/>
    <s v="BATTERY - SIMPLE ASSAULT"/>
    <s v="1202 0361 0603 0444 0913"/>
    <n v="79"/>
    <s v="F"/>
    <s v="H"/>
    <n v="710"/>
    <s v="OTHER PREMISE"/>
    <n v="400"/>
    <s v="STRONG-ARM (HANDS, FIST, FEET OR BODILY FORCE)"/>
    <s v="AO"/>
    <s v="Adult Other"/>
    <n v="624"/>
    <m/>
    <m/>
    <m/>
    <s v="1400    MIRAMAR                      ST"/>
    <m/>
    <n v="34.0593"/>
    <n v="-118.261"/>
    <n v="0"/>
    <x v="12"/>
  </r>
  <r>
    <n v="221517712"/>
    <d v="2022-11-22T00:00:00"/>
    <x v="670"/>
    <n v="2300"/>
    <n v="15"/>
    <x v="18"/>
    <n v="1546"/>
    <n v="1"/>
    <n v="330"/>
    <s v="BURGLARY FROM VEHICLE"/>
    <s v="1300 0344 0321"/>
    <n v="24"/>
    <s v="F"/>
    <s v="W"/>
    <n v="707"/>
    <s v="GARAGE/CARPORT"/>
    <m/>
    <m/>
    <s v="IC"/>
    <s v="Invest Cont"/>
    <n v="330"/>
    <m/>
    <m/>
    <m/>
    <s v="11500    RIVERSIDE                    DR"/>
    <m/>
    <n v="34.1629"/>
    <n v="-118.3848"/>
    <n v="0"/>
    <x v="12"/>
  </r>
  <r>
    <n v="221607215"/>
    <d v="2022-04-11T00:00:00"/>
    <x v="654"/>
    <n v="925"/>
    <n v="16"/>
    <x v="20"/>
    <n v="1636"/>
    <n v="2"/>
    <n v="354"/>
    <s v="THEFT OF IDENTITY"/>
    <s v="1822 1202 0923 0377"/>
    <n v="62"/>
    <s v="M"/>
    <s v="W"/>
    <n v="501"/>
    <s v="SINGLE FAMILY DWELLING"/>
    <m/>
    <m/>
    <s v="IC"/>
    <s v="Invest Cont"/>
    <n v="354"/>
    <m/>
    <m/>
    <m/>
    <s v="9800    CRAIG MITCHELL               LN"/>
    <m/>
    <n v="34.259799999999998"/>
    <n v="-118.3464"/>
    <n v="0"/>
    <x v="12"/>
  </r>
  <r>
    <n v="221608101"/>
    <d v="2022-05-07T00:00:00"/>
    <x v="671"/>
    <n v="1955"/>
    <n v="16"/>
    <x v="20"/>
    <n v="1656"/>
    <n v="1"/>
    <n v="310"/>
    <s v="BURGLARY"/>
    <n v="344"/>
    <n v="56"/>
    <s v="M"/>
    <s v="W"/>
    <n v="221"/>
    <s v="PUBLIC STORAGE"/>
    <n v="500"/>
    <s v="UNKNOWN WEAPON/OTHER WEAPON"/>
    <s v="IC"/>
    <s v="Invest Cont"/>
    <n v="310"/>
    <m/>
    <m/>
    <m/>
    <s v="8200    FOOTHILL                     BL"/>
    <m/>
    <n v="34.259700000000002"/>
    <n v="-118.31140000000001"/>
    <n v="0"/>
    <x v="12"/>
  </r>
  <r>
    <n v="220112912"/>
    <d v="2022-05-23T00:00:00"/>
    <x v="672"/>
    <n v="1700"/>
    <n v="1"/>
    <x v="1"/>
    <n v="182"/>
    <n v="1"/>
    <n v="510"/>
    <s v="VEHICLE - STOLEN"/>
    <m/>
    <n v="0"/>
    <m/>
    <m/>
    <n v="101"/>
    <s v="STREET"/>
    <m/>
    <m/>
    <s v="IC"/>
    <s v="Invest Cont"/>
    <n v="510"/>
    <m/>
    <m/>
    <m/>
    <s v="300 W  PICO                         BL"/>
    <m/>
    <n v="34.042000000000002"/>
    <n v="-118.2625"/>
    <n v="0"/>
    <x v="12"/>
  </r>
  <r>
    <n v="220111510"/>
    <d v="2022-05-03T00:00:00"/>
    <x v="669"/>
    <n v="1745"/>
    <n v="1"/>
    <x v="1"/>
    <n v="159"/>
    <n v="1"/>
    <n v="210"/>
    <s v="ROBBERY"/>
    <s v="1822 0916 1311 0400"/>
    <n v="62"/>
    <s v="M"/>
    <s v="B"/>
    <n v="101"/>
    <s v="STREET"/>
    <n v="400"/>
    <s v="STRONG-ARM (HANDS, FIST, FEET OR BODILY FORCE)"/>
    <s v="IC"/>
    <s v="Invest Cont"/>
    <n v="210"/>
    <m/>
    <m/>
    <m/>
    <s v="500 S  ALAMEDA                      ST"/>
    <m/>
    <n v="34.041400000000003"/>
    <n v="-118.23820000000001"/>
    <n v="0"/>
    <x v="12"/>
  </r>
  <r>
    <n v="220412017"/>
    <d v="2022-08-13T00:00:00"/>
    <x v="673"/>
    <n v="1020"/>
    <n v="4"/>
    <x v="4"/>
    <n v="499"/>
    <n v="1"/>
    <n v="230"/>
    <s v="ASSAULT WITH DEADLY WEAPON, AGGRAVATED ASSAULT"/>
    <s v="0416 0913"/>
    <n v="32"/>
    <s v="M"/>
    <s v="H"/>
    <n v="101"/>
    <s v="STREET"/>
    <n v="304"/>
    <s v="CLUB/BAT"/>
    <s v="IC"/>
    <s v="Invest Cont"/>
    <n v="230"/>
    <m/>
    <m/>
    <m/>
    <s v="UNION PACIFIC                AV"/>
    <s v="CALADA                       ST"/>
    <n v="34.016500000000001"/>
    <n v="-118.19799999999999"/>
    <n v="0"/>
    <x v="12"/>
  </r>
  <r>
    <n v="220614642"/>
    <d v="2022-08-14T00:00:00"/>
    <x v="674"/>
    <n v="1200"/>
    <n v="6"/>
    <x v="9"/>
    <n v="645"/>
    <n v="1"/>
    <n v="310"/>
    <s v="BURGLARY"/>
    <s v="1601 1822 0344"/>
    <n v="33"/>
    <s v="F"/>
    <s v="B"/>
    <n v="502"/>
    <s v="MULTI-UNIT DWELLING (APARTMENT, DUPLEX, ETC)"/>
    <m/>
    <m/>
    <s v="IC"/>
    <s v="Invest Cont"/>
    <n v="310"/>
    <m/>
    <m/>
    <m/>
    <s v="7000    FRANKLIN                     AV"/>
    <m/>
    <n v="34.104100000000003"/>
    <n v="-118.3417"/>
    <n v="0"/>
    <x v="12"/>
  </r>
  <r>
    <n v="221106933"/>
    <d v="2022-03-20T00:00:00"/>
    <x v="675"/>
    <n v="1545"/>
    <n v="11"/>
    <x v="7"/>
    <n v="1143"/>
    <n v="1"/>
    <n v="331"/>
    <s v="THEFT FROM MOTOR VEHICLE - GRAND ($950.01 AND OVER)"/>
    <s v="0344 0385"/>
    <n v="41"/>
    <s v="M"/>
    <s v="O"/>
    <n v="101"/>
    <s v="STREET"/>
    <m/>
    <m/>
    <s v="AA"/>
    <s v="Adult Arrest"/>
    <n v="331"/>
    <m/>
    <m/>
    <m/>
    <s v="FRANKLIN"/>
    <s v="RADIO"/>
    <n v="34.103200000000001"/>
    <n v="-118.2761"/>
    <n v="1"/>
    <x v="12"/>
  </r>
  <r>
    <n v="221017828"/>
    <d v="2022-12-18T00:00:00"/>
    <x v="676"/>
    <n v="1310"/>
    <n v="10"/>
    <x v="11"/>
    <n v="1003"/>
    <n v="2"/>
    <n v="624"/>
    <s v="BATTERY - SIMPLE ASSAULT"/>
    <s v="0416 1822 0400 0417"/>
    <n v="20"/>
    <s v="M"/>
    <s v="B"/>
    <n v="203"/>
    <s v="OTHER BUSINESS"/>
    <n v="400"/>
    <s v="STRONG-ARM (HANDS, FIST, FEET OR BODILY FORCE)"/>
    <s v="IC"/>
    <s v="Invest Cont"/>
    <n v="624"/>
    <m/>
    <m/>
    <m/>
    <s v="18600    ROSCOE                       BL"/>
    <m/>
    <n v="34.220700000000001"/>
    <n v="-118.5389"/>
    <n v="0"/>
    <x v="12"/>
  </r>
  <r>
    <n v="220810912"/>
    <d v="2022-06-16T00:00:00"/>
    <x v="677"/>
    <n v="1555"/>
    <n v="8"/>
    <x v="12"/>
    <n v="885"/>
    <n v="2"/>
    <n v="956"/>
    <s v="LETTERS, LEWD  -  TELEPHONE CALLS, LEWD"/>
    <s v="1906 0601"/>
    <n v="45"/>
    <s v="M"/>
    <s v="W"/>
    <n v="738"/>
    <s v="LIBRARY"/>
    <m/>
    <m/>
    <s v="IC"/>
    <s v="Invest Cont"/>
    <n v="956"/>
    <m/>
    <m/>
    <m/>
    <s v="2900    OVERLAND                     AV"/>
    <m/>
    <n v="34.033700000000003"/>
    <n v="-118.41849999999999"/>
    <n v="0"/>
    <x v="12"/>
  </r>
  <r>
    <n v="220914245"/>
    <d v="2022-09-25T00:00:00"/>
    <x v="678"/>
    <n v="1740"/>
    <n v="9"/>
    <x v="3"/>
    <n v="943"/>
    <n v="2"/>
    <n v="745"/>
    <s v="VANDALISM - MISDEAMEANOR ($399 OR UNDER)"/>
    <s v="0329 0361 1609"/>
    <n v="58"/>
    <s v="M"/>
    <s v="W"/>
    <n v="501"/>
    <s v="SINGLE FAMILY DWELLING"/>
    <m/>
    <m/>
    <s v="AA"/>
    <s v="Adult Arrest"/>
    <n v="745"/>
    <m/>
    <m/>
    <m/>
    <s v="5600    CALHOUN                      AV"/>
    <m/>
    <n v="34.1721"/>
    <n v="-118.4422"/>
    <n v="1"/>
    <x v="12"/>
  </r>
  <r>
    <n v="221818275"/>
    <d v="2022-10-01T00:00:00"/>
    <x v="679"/>
    <n v="900"/>
    <n v="18"/>
    <x v="17"/>
    <n v="1826"/>
    <n v="2"/>
    <n v="354"/>
    <s v="THEFT OF IDENTITY"/>
    <s v="0100 1822 0922"/>
    <n v="33"/>
    <s v="F"/>
    <s v="B"/>
    <n v="501"/>
    <s v="SINGLE FAMILY DWELLING"/>
    <m/>
    <m/>
    <s v="IC"/>
    <s v="Invest Cont"/>
    <n v="354"/>
    <m/>
    <m/>
    <m/>
    <s v="1400 E  99TH                         ST"/>
    <m/>
    <n v="33.9467"/>
    <n v="-118.2444"/>
    <n v="0"/>
    <x v="12"/>
  </r>
  <r>
    <n v="221707214"/>
    <d v="2022-03-31T00:00:00"/>
    <x v="680"/>
    <n v="800"/>
    <n v="17"/>
    <x v="13"/>
    <n v="1787"/>
    <n v="2"/>
    <n v="888"/>
    <s v="TRESPASSING"/>
    <s v="0913 0601 0329"/>
    <n v="51"/>
    <s v="M"/>
    <s v="W"/>
    <n v="501"/>
    <s v="SINGLE FAMILY DWELLING"/>
    <m/>
    <m/>
    <s v="AO"/>
    <s v="Adult Other"/>
    <n v="888"/>
    <m/>
    <m/>
    <m/>
    <s v="17800    OSBORNE                      ST"/>
    <m/>
    <n v="34.233699999999999"/>
    <n v="-118.52249999999999"/>
    <n v="0"/>
    <x v="12"/>
  </r>
  <r>
    <n v="220113323"/>
    <d v="2022-05-31T00:00:00"/>
    <x v="681"/>
    <n v="210"/>
    <n v="1"/>
    <x v="1"/>
    <n v="139"/>
    <n v="2"/>
    <n v="850"/>
    <s v="INDECENT EXPOSURE"/>
    <s v="2004 0529 1822"/>
    <n v="43"/>
    <s v="F"/>
    <s v="W"/>
    <n v="502"/>
    <s v="MULTI-UNIT DWELLING (APARTMENT, DUPLEX, ETC)"/>
    <m/>
    <m/>
    <s v="IC"/>
    <s v="Invest Cont"/>
    <n v="850"/>
    <m/>
    <m/>
    <m/>
    <s v="800    TRACTION                     AV"/>
    <m/>
    <n v="34.045299999999997"/>
    <n v="-118.236"/>
    <n v="0"/>
    <x v="12"/>
  </r>
  <r>
    <n v="221006013"/>
    <d v="2022-02-23T00:00:00"/>
    <x v="682"/>
    <n v="1000"/>
    <n v="10"/>
    <x v="11"/>
    <n v="1001"/>
    <n v="2"/>
    <n v="903"/>
    <s v="CONTEMPT OF COURT"/>
    <s v="0913 2038 0361"/>
    <n v="64"/>
    <s v="M"/>
    <s v="W"/>
    <n v="501"/>
    <s v="SINGLE FAMILY DWELLING"/>
    <m/>
    <m/>
    <s v="AO"/>
    <s v="Adult Other"/>
    <n v="903"/>
    <m/>
    <m/>
    <m/>
    <s v="19600    CANTARA                      ST"/>
    <m/>
    <n v="34.219099999999997"/>
    <n v="-118.56010000000001"/>
    <n v="0"/>
    <x v="12"/>
  </r>
  <r>
    <n v="221910237"/>
    <d v="2022-06-01T00:00:00"/>
    <x v="681"/>
    <n v="2200"/>
    <n v="19"/>
    <x v="16"/>
    <n v="1963"/>
    <n v="2"/>
    <n v="624"/>
    <s v="BATTERY - SIMPLE ASSAULT"/>
    <s v="0416 0554 0906 0913 0602"/>
    <n v="31"/>
    <s v="F"/>
    <s v="H"/>
    <n v="502"/>
    <s v="MULTI-UNIT DWELLING (APARTMENT, DUPLEX, ETC)"/>
    <n v="400"/>
    <s v="STRONG-ARM (HANDS, FIST, FEET OR BODILY FORCE)"/>
    <s v="AO"/>
    <s v="Adult Other"/>
    <n v="624"/>
    <m/>
    <m/>
    <m/>
    <s v="14400    PLUMMER                      ST"/>
    <m/>
    <n v="34.245399999999997"/>
    <n v="-118.45050000000001"/>
    <n v="0"/>
    <x v="12"/>
  </r>
  <r>
    <n v="221220328"/>
    <d v="2022-09-26T00:00:00"/>
    <x v="678"/>
    <n v="1400"/>
    <n v="12"/>
    <x v="8"/>
    <n v="1258"/>
    <n v="1"/>
    <n v="341"/>
    <s v="THEFT-GRAND ($950.01 &amp; OVER)EXCPT,GUNS,FOWL,LIVESTK,PROD"/>
    <s v="0913 0344 2023"/>
    <n v="54"/>
    <s v="M"/>
    <s v="B"/>
    <n v="501"/>
    <s v="SINGLE FAMILY DWELLING"/>
    <m/>
    <m/>
    <s v="IC"/>
    <s v="Invest Cont"/>
    <n v="341"/>
    <m/>
    <m/>
    <m/>
    <s v="100 W  74TH                         ST"/>
    <m/>
    <n v="33.972700000000003"/>
    <n v="-118.2739"/>
    <n v="0"/>
    <x v="12"/>
  </r>
  <r>
    <n v="221909265"/>
    <d v="2022-05-09T00:00:00"/>
    <x v="683"/>
    <n v="200"/>
    <n v="19"/>
    <x v="16"/>
    <n v="1925"/>
    <n v="2"/>
    <n v="740"/>
    <s v="VANDALISM - FELONY ($400 &amp; OVER, ALL CHURCH VANDALISMS)"/>
    <s v="0329 0554"/>
    <n v="76"/>
    <s v="M"/>
    <s v="H"/>
    <n v="501"/>
    <s v="SINGLE FAMILY DWELLING"/>
    <m/>
    <m/>
    <s v="AA"/>
    <s v="Adult Arrest"/>
    <n v="740"/>
    <m/>
    <m/>
    <m/>
    <s v="14400    CARLSBAD                     ST"/>
    <m/>
    <n v="34.293900000000001"/>
    <n v="-118.4481"/>
    <n v="1"/>
    <x v="12"/>
  </r>
  <r>
    <n v="221518710"/>
    <d v="2022-12-18T00:00:00"/>
    <x v="676"/>
    <n v="1345"/>
    <n v="15"/>
    <x v="18"/>
    <n v="1545"/>
    <n v="2"/>
    <n v="745"/>
    <s v="VANDALISM - MISDEAMEANOR ($399 OR UNDER)"/>
    <s v="0906 0329"/>
    <n v="0"/>
    <s v="M"/>
    <s v="O"/>
    <n v="502"/>
    <s v="MULTI-UNIT DWELLING (APARTMENT, DUPLEX, ETC)"/>
    <m/>
    <m/>
    <s v="IC"/>
    <s v="Invest Cont"/>
    <n v="745"/>
    <m/>
    <m/>
    <m/>
    <s v="11800    CHANDLER                     BL"/>
    <m/>
    <n v="34.168399999999998"/>
    <n v="-118.39"/>
    <n v="0"/>
    <x v="12"/>
  </r>
  <r>
    <n v="221507453"/>
    <d v="2022-03-22T00:00:00"/>
    <x v="684"/>
    <n v="658"/>
    <n v="15"/>
    <x v="18"/>
    <n v="1526"/>
    <n v="2"/>
    <n v="354"/>
    <s v="THEFT OF IDENTITY"/>
    <n v="377"/>
    <n v="33"/>
    <s v="F"/>
    <s v="H"/>
    <n v="754"/>
    <s v="MUSEUM"/>
    <m/>
    <m/>
    <s v="IC"/>
    <s v="Invest Cont"/>
    <n v="354"/>
    <m/>
    <m/>
    <m/>
    <s v="11600    VICTORY                      BL"/>
    <m/>
    <n v="34.186700000000002"/>
    <n v="-118.38509999999999"/>
    <n v="0"/>
    <x v="12"/>
  </r>
  <r>
    <n v="220209894"/>
    <d v="2022-05-04T00:00:00"/>
    <x v="685"/>
    <n v="1700"/>
    <n v="2"/>
    <x v="5"/>
    <n v="246"/>
    <n v="2"/>
    <n v="624"/>
    <s v="BATTERY - SIMPLE ASSAULT"/>
    <s v="2048 0910 1822 0416 0446 1202"/>
    <n v="68"/>
    <s v="M"/>
    <s v="W"/>
    <n v="904"/>
    <s v="MTA - RED LINE - WESTLAKE/MACARTHUR PARK"/>
    <n v="400"/>
    <s v="STRONG-ARM (HANDS, FIST, FEET OR BODILY FORCE)"/>
    <s v="IC"/>
    <s v="Invest Cont"/>
    <n v="624"/>
    <m/>
    <m/>
    <m/>
    <s v="600 S  ALVARADO                     ST"/>
    <m/>
    <n v="34.0595"/>
    <n v="-118.2749"/>
    <n v="0"/>
    <x v="12"/>
  </r>
  <r>
    <n v="221811654"/>
    <d v="2022-05-30T00:00:00"/>
    <x v="686"/>
    <n v="1130"/>
    <n v="18"/>
    <x v="17"/>
    <n v="1835"/>
    <n v="2"/>
    <n v="626"/>
    <s v="INTIMATE PARTNER - SIMPLE ASSAULT"/>
    <s v="2000 0913 1259 0400 0416 0432 1814"/>
    <n v="17"/>
    <s v="F"/>
    <s v="H"/>
    <n v="101"/>
    <s v="STREET"/>
    <n v="400"/>
    <s v="STRONG-ARM (HANDS, FIST, FEET OR BODILY FORCE)"/>
    <s v="AO"/>
    <s v="Adult Other"/>
    <n v="626"/>
    <m/>
    <m/>
    <m/>
    <s v="10400 S  CENTRAL                      AV"/>
    <m/>
    <n v="33.941899999999997"/>
    <n v="-118.25409999999999"/>
    <n v="0"/>
    <x v="12"/>
  </r>
  <r>
    <n v="220125616"/>
    <d v="2022-12-02T00:00:00"/>
    <x v="687"/>
    <n v="733"/>
    <n v="1"/>
    <x v="1"/>
    <n v="158"/>
    <n v="2"/>
    <n v="354"/>
    <s v="THEFT OF IDENTITY"/>
    <s v="1822 0377"/>
    <n v="50"/>
    <s v="M"/>
    <s v="H"/>
    <n v="502"/>
    <s v="MULTI-UNIT DWELLING (APARTMENT, DUPLEX, ETC)"/>
    <m/>
    <m/>
    <s v="IC"/>
    <s v="Invest Cont"/>
    <n v="354"/>
    <m/>
    <m/>
    <m/>
    <s v="900 E  6TH                          ST"/>
    <m/>
    <n v="34.0398"/>
    <n v="-118.2413"/>
    <n v="0"/>
    <x v="12"/>
  </r>
  <r>
    <n v="222009126"/>
    <d v="2022-04-26T00:00:00"/>
    <x v="671"/>
    <n v="930"/>
    <n v="20"/>
    <x v="19"/>
    <n v="2029"/>
    <n v="2"/>
    <n v="740"/>
    <s v="VANDALISM - FELONY ($400 &amp; OVER, ALL CHURCH VANDALISMS)"/>
    <s v="1822 0329"/>
    <n v="0"/>
    <s v="X"/>
    <s v="X"/>
    <n v="210"/>
    <s v="RESTAURANT/FAST FOOD"/>
    <m/>
    <m/>
    <s v="IC"/>
    <s v="Invest Cont"/>
    <n v="740"/>
    <m/>
    <m/>
    <m/>
    <s v="3100    WILSHIRE                     BL"/>
    <m/>
    <n v="34.065199999999997"/>
    <n v="-118.2878"/>
    <n v="0"/>
    <x v="12"/>
  </r>
  <r>
    <n v="221219736"/>
    <d v="2022-09-16T00:00:00"/>
    <x v="688"/>
    <n v="830"/>
    <n v="12"/>
    <x v="8"/>
    <n v="1273"/>
    <n v="1"/>
    <n v="510"/>
    <s v="VEHICLE - STOLEN"/>
    <m/>
    <n v="0"/>
    <m/>
    <m/>
    <n v="101"/>
    <s v="STREET"/>
    <m/>
    <m/>
    <s v="AA"/>
    <s v="Adult Arrest"/>
    <n v="510"/>
    <m/>
    <m/>
    <m/>
    <s v="9000 S  NORMANDIE                    AV"/>
    <m/>
    <n v="33.956400000000002"/>
    <n v="-118.309"/>
    <n v="1"/>
    <x v="12"/>
  </r>
  <r>
    <n v="221017383"/>
    <d v="2022-12-07T00:00:00"/>
    <x v="689"/>
    <n v="820"/>
    <n v="10"/>
    <x v="11"/>
    <n v="1045"/>
    <n v="2"/>
    <n v="624"/>
    <s v="BATTERY - SIMPLE ASSAULT"/>
    <s v="0400 1414 1822 0416 2004"/>
    <n v="41"/>
    <s v="F"/>
    <s v="O"/>
    <n v="101"/>
    <s v="STREET"/>
    <n v="500"/>
    <s v="UNKNOWN WEAPON/OTHER WEAPON"/>
    <s v="AO"/>
    <s v="Adult Other"/>
    <n v="624"/>
    <m/>
    <m/>
    <m/>
    <s v="BURBANK                      BL"/>
    <s v="LINDLEY                      AV"/>
    <n v="34.1723"/>
    <n v="-118.5273"/>
    <n v="0"/>
    <x v="12"/>
  </r>
  <r>
    <n v="221407411"/>
    <d v="2022-03-12T00:00:00"/>
    <x v="690"/>
    <n v="1200"/>
    <n v="14"/>
    <x v="14"/>
    <n v="1412"/>
    <n v="1"/>
    <n v="510"/>
    <s v="VEHICLE - STOLEN"/>
    <m/>
    <n v="0"/>
    <m/>
    <m/>
    <n v="707"/>
    <s v="GARAGE/CARPORT"/>
    <m/>
    <m/>
    <s v="IC"/>
    <s v="Invest Cont"/>
    <n v="510"/>
    <m/>
    <m/>
    <m/>
    <s v="300    OCEAN FRONT                  WK"/>
    <m/>
    <n v="33.993299999999998"/>
    <n v="-118.4765"/>
    <n v="0"/>
    <x v="12"/>
  </r>
  <r>
    <n v="221010707"/>
    <d v="2022-06-15T00:00:00"/>
    <x v="691"/>
    <n v="1350"/>
    <n v="10"/>
    <x v="11"/>
    <n v="1025"/>
    <n v="2"/>
    <n v="354"/>
    <s v="THEFT OF IDENTITY"/>
    <s v="1822 0930"/>
    <n v="69"/>
    <s v="F"/>
    <s v="W"/>
    <n v="501"/>
    <s v="SINGLE FAMILY DWELLING"/>
    <m/>
    <m/>
    <s v="IC"/>
    <s v="Invest Cont"/>
    <n v="354"/>
    <m/>
    <m/>
    <m/>
    <s v="17900    SHERMAN                      WY"/>
    <m/>
    <n v="34.200899999999997"/>
    <n v="-118.52290000000001"/>
    <n v="0"/>
    <x v="12"/>
  </r>
  <r>
    <n v="221812317"/>
    <d v="2022-06-08T00:00:00"/>
    <x v="692"/>
    <n v="2300"/>
    <n v="18"/>
    <x v="17"/>
    <n v="1862"/>
    <n v="1"/>
    <n v="510"/>
    <s v="VEHICLE - STOLEN"/>
    <m/>
    <n v="0"/>
    <m/>
    <m/>
    <n v="101"/>
    <s v="STREET"/>
    <m/>
    <m/>
    <s v="IC"/>
    <s v="Invest Cont"/>
    <n v="510"/>
    <m/>
    <m/>
    <m/>
    <s v="118TH                        ST"/>
    <s v="SAN PEDRO                    ST"/>
    <n v="33.926499999999997"/>
    <n v="-118.2696"/>
    <n v="0"/>
    <x v="12"/>
  </r>
  <r>
    <n v="221408621"/>
    <d v="2022-04-01T00:00:00"/>
    <x v="693"/>
    <n v="1515"/>
    <n v="14"/>
    <x v="14"/>
    <n v="1441"/>
    <n v="1"/>
    <n v="440"/>
    <s v="THEFT PLAIN - PETTY ($950 &amp; UNDER)"/>
    <n v="344"/>
    <n v="61"/>
    <s v="F"/>
    <s v="W"/>
    <n v="117"/>
    <s v="BEACH"/>
    <m/>
    <m/>
    <s v="IC"/>
    <s v="Invest Cont"/>
    <n v="440"/>
    <m/>
    <m/>
    <m/>
    <s v="00    WASHINGTON                   BL"/>
    <m/>
    <n v="33.979199999999999"/>
    <n v="-118.4666"/>
    <n v="0"/>
    <x v="12"/>
  </r>
  <r>
    <n v="221511837"/>
    <d v="2022-07-02T00:00:00"/>
    <x v="669"/>
    <n v="1800"/>
    <n v="15"/>
    <x v="18"/>
    <n v="1517"/>
    <n v="1"/>
    <n v="820"/>
    <s v="ORAL COPULATION"/>
    <s v="0400 0500 0522 0507 0913 1309 1218"/>
    <n v="39"/>
    <s v="F"/>
    <s v="W"/>
    <n v="101"/>
    <s v="STREET"/>
    <n v="400"/>
    <s v="STRONG-ARM (HANDS, FIST, FEET OR BODILY FORCE)"/>
    <s v="IC"/>
    <s v="Invest Cont"/>
    <n v="820"/>
    <m/>
    <m/>
    <m/>
    <s v="TUJUNGA"/>
    <s v="HARTLAND"/>
    <n v="34.1952"/>
    <n v="-118.379"/>
    <n v="0"/>
    <x v="12"/>
  </r>
  <r>
    <n v="221310851"/>
    <d v="2022-05-06T00:00:00"/>
    <x v="694"/>
    <n v="1140"/>
    <n v="13"/>
    <x v="6"/>
    <n v="1333"/>
    <n v="2"/>
    <n v="740"/>
    <s v="VANDALISM - FELONY ($400 &amp; OVER, ALL CHURCH VANDALISMS)"/>
    <s v="0329 0913 1609"/>
    <n v="38"/>
    <s v="F"/>
    <s v="H"/>
    <n v="502"/>
    <s v="MULTI-UNIT DWELLING (APARTMENT, DUPLEX, ETC)"/>
    <m/>
    <m/>
    <s v="IC"/>
    <s v="Invest Cont"/>
    <n v="740"/>
    <m/>
    <m/>
    <m/>
    <s v="1000 E  33RD                         ST"/>
    <m/>
    <n v="34.013800000000003"/>
    <n v="-118.2581"/>
    <n v="0"/>
    <x v="12"/>
  </r>
  <r>
    <n v="220305017"/>
    <d v="2022-01-23T00:00:00"/>
    <x v="695"/>
    <n v="230"/>
    <n v="3"/>
    <x v="2"/>
    <n v="391"/>
    <n v="2"/>
    <n v="888"/>
    <s v="TRESPASSING"/>
    <s v="0216 0342 1822"/>
    <n v="55"/>
    <s v="F"/>
    <s v="B"/>
    <n v="501"/>
    <s v="SINGLE FAMILY DWELLING"/>
    <m/>
    <m/>
    <s v="IC"/>
    <s v="Invest Cont"/>
    <n v="888"/>
    <m/>
    <m/>
    <m/>
    <s v="3900    DON DIABLO                   DR"/>
    <m/>
    <n v="34.0075"/>
    <n v="-118.3436"/>
    <n v="0"/>
    <x v="12"/>
  </r>
  <r>
    <n v="221613098"/>
    <d v="2022-10-06T00:00:00"/>
    <x v="696"/>
    <n v="633"/>
    <n v="16"/>
    <x v="20"/>
    <n v="1695"/>
    <n v="2"/>
    <n v="354"/>
    <s v="THEFT OF IDENTITY"/>
    <n v="1822"/>
    <n v="38"/>
    <s v="F"/>
    <s v="H"/>
    <n v="710"/>
    <s v="OTHER PREMISE"/>
    <m/>
    <m/>
    <s v="IC"/>
    <s v="Invest Cont"/>
    <n v="354"/>
    <m/>
    <m/>
    <m/>
    <s v="11000    ARMINTA                      ST"/>
    <m/>
    <n v="34.213900000000002"/>
    <n v="-118.3703"/>
    <n v="0"/>
    <x v="12"/>
  </r>
  <r>
    <n v="222104286"/>
    <d v="2022-01-07T00:00:00"/>
    <x v="697"/>
    <n v="745"/>
    <n v="21"/>
    <x v="15"/>
    <n v="2146"/>
    <n v="1"/>
    <n v="310"/>
    <s v="BURGLARY"/>
    <s v="0314 1607"/>
    <n v="32"/>
    <s v="F"/>
    <s v="H"/>
    <n v="502"/>
    <s v="MULTI-UNIT DWELLING (APARTMENT, DUPLEX, ETC)"/>
    <m/>
    <m/>
    <s v="AA"/>
    <s v="Adult Arrest"/>
    <n v="310"/>
    <m/>
    <m/>
    <m/>
    <s v="7100    MILWOOD                      AV"/>
    <m/>
    <n v="34.199199999999998"/>
    <n v="-118.5943"/>
    <n v="1"/>
    <x v="12"/>
  </r>
  <r>
    <n v="221815018"/>
    <d v="2022-07-31T00:00:00"/>
    <x v="698"/>
    <n v="2300"/>
    <n v="18"/>
    <x v="17"/>
    <n v="1802"/>
    <n v="1"/>
    <n v="330"/>
    <s v="BURGLARY FROM VEHICLE"/>
    <s v="1822 0344 0329 1307 1302 1609"/>
    <n v="69"/>
    <s v="F"/>
    <s v="B"/>
    <n v="108"/>
    <s v="PARKING LOT"/>
    <m/>
    <m/>
    <s v="IC"/>
    <s v="Invest Cont"/>
    <n v="330"/>
    <m/>
    <m/>
    <m/>
    <s v="9100 S  FIGUEROA                     ST"/>
    <m/>
    <n v="33.9542"/>
    <n v="-118.28270000000001"/>
    <n v="0"/>
    <x v="12"/>
  </r>
  <r>
    <n v="220617101"/>
    <d v="2022-10-05T00:00:00"/>
    <x v="696"/>
    <n v="639"/>
    <n v="6"/>
    <x v="9"/>
    <n v="649"/>
    <n v="2"/>
    <n v="354"/>
    <s v="THEFT OF IDENTITY"/>
    <n v="1822"/>
    <n v="43"/>
    <s v="F"/>
    <s v="H"/>
    <n v="602"/>
    <s v="BANK"/>
    <m/>
    <m/>
    <s v="IC"/>
    <s v="Invest Cont"/>
    <n v="354"/>
    <m/>
    <m/>
    <m/>
    <s v="1500 N  SERRANO                      AV"/>
    <m/>
    <n v="34.098100000000002"/>
    <n v="-118.30710000000001"/>
    <n v="0"/>
    <x v="12"/>
  </r>
  <r>
    <n v="220125157"/>
    <d v="2022-11-25T00:00:00"/>
    <x v="699"/>
    <n v="1635"/>
    <n v="1"/>
    <x v="1"/>
    <n v="185"/>
    <n v="1"/>
    <n v="351"/>
    <s v="PURSE SNATCHING"/>
    <s v="0305 0344 0400 1822"/>
    <n v="47"/>
    <s v="F"/>
    <s v="O"/>
    <n v="102"/>
    <s v="SIDEWALK"/>
    <n v="400"/>
    <s v="STRONG-ARM (HANDS, FIST, FEET OR BODILY FORCE)"/>
    <s v="IC"/>
    <s v="Invest Cont"/>
    <n v="351"/>
    <m/>
    <m/>
    <m/>
    <s v="1100 S  SANTEE                       ST"/>
    <m/>
    <n v="34.037799999999997"/>
    <n v="-118.2561"/>
    <n v="0"/>
    <x v="12"/>
  </r>
  <r>
    <n v="221608944"/>
    <d v="2022-06-01T00:00:00"/>
    <x v="700"/>
    <n v="430"/>
    <n v="16"/>
    <x v="20"/>
    <n v="1664"/>
    <n v="2"/>
    <n v="624"/>
    <s v="BATTERY - SIMPLE ASSAULT"/>
    <s v="0913 0416 1402"/>
    <n v="37"/>
    <s v="M"/>
    <s v="H"/>
    <n v="103"/>
    <s v="ALLEY"/>
    <n v="400"/>
    <s v="STRONG-ARM (HANDS, FIST, FEET OR BODILY FORCE)"/>
    <s v="IC"/>
    <s v="Invest Cont"/>
    <n v="624"/>
    <n v="998"/>
    <m/>
    <m/>
    <s v="9900    GLENOAKS                     BL"/>
    <m/>
    <n v="34.242899999999999"/>
    <n v="-118.3887"/>
    <n v="0"/>
    <x v="12"/>
  </r>
  <r>
    <n v="221224248"/>
    <d v="2022-11-27T00:00:00"/>
    <x v="701"/>
    <n v="1830"/>
    <n v="12"/>
    <x v="8"/>
    <n v="1249"/>
    <n v="1"/>
    <n v="230"/>
    <s v="ASSAULT WITH DEADLY WEAPON, AGGRAVATED ASSAULT"/>
    <s v="0329 0447 1402 0446 0421 0913 0561"/>
    <n v="64"/>
    <s v="F"/>
    <s v="H"/>
    <n v="501"/>
    <s v="SINGLE FAMILY DWELLING"/>
    <n v="312"/>
    <s v="PIPE/METAL PIPE"/>
    <s v="IC"/>
    <s v="Invest Cont"/>
    <n v="230"/>
    <n v="998"/>
    <m/>
    <m/>
    <s v="6600    BONSALLO                     AV"/>
    <m/>
    <n v="33.979500000000002"/>
    <n v="-118.286"/>
    <n v="0"/>
    <x v="12"/>
  </r>
  <r>
    <n v="220105183"/>
    <d v="2022-01-21T00:00:00"/>
    <x v="702"/>
    <n v="2100"/>
    <n v="1"/>
    <x v="1"/>
    <n v="138"/>
    <n v="1"/>
    <n v="330"/>
    <s v="BURGLARY FROM VEHICLE"/>
    <s v="0329 1822 0344 1307 1609"/>
    <n v="25"/>
    <s v="F"/>
    <s v="H"/>
    <n v="108"/>
    <s v="PARKING LOT"/>
    <m/>
    <m/>
    <s v="IC"/>
    <s v="Invest Cont"/>
    <n v="330"/>
    <m/>
    <m/>
    <m/>
    <s v="300 S  CENTRAL                      AV"/>
    <m/>
    <n v="34.046100000000003"/>
    <n v="-118.23950000000001"/>
    <n v="0"/>
    <x v="12"/>
  </r>
  <r>
    <n v="222109110"/>
    <d v="2022-05-14T00:00:00"/>
    <x v="703"/>
    <n v="900"/>
    <n v="21"/>
    <x v="15"/>
    <n v="2105"/>
    <n v="1"/>
    <n v="420"/>
    <s v="THEFT FROM MOTOR VEHICLE - PETTY ($950 &amp; UNDER)"/>
    <n v="344"/>
    <n v="53"/>
    <s v="M"/>
    <s v="H"/>
    <n v="707"/>
    <s v="GARAGE/CARPORT"/>
    <m/>
    <m/>
    <s v="IC"/>
    <s v="Invest Cont"/>
    <n v="420"/>
    <m/>
    <m/>
    <m/>
    <s v="21800    SCHOENBORN                   ST"/>
    <m/>
    <n v="34.2209"/>
    <n v="-118.6031"/>
    <n v="0"/>
    <x v="12"/>
  </r>
  <r>
    <n v="220714829"/>
    <d v="2022-10-03T00:00:00"/>
    <x v="696"/>
    <n v="700"/>
    <n v="7"/>
    <x v="0"/>
    <n v="726"/>
    <n v="1"/>
    <n v="310"/>
    <s v="BURGLARY"/>
    <s v="0325 1822 1607"/>
    <n v="0"/>
    <s v="X"/>
    <s v="X"/>
    <n v="203"/>
    <s v="OTHER BUSINESS"/>
    <m/>
    <m/>
    <s v="IC"/>
    <s v="Invest Cont"/>
    <n v="310"/>
    <m/>
    <m/>
    <m/>
    <s v="7100    BEVERLY                      BL"/>
    <m/>
    <n v="34.0762"/>
    <n v="-118.34399999999999"/>
    <n v="0"/>
    <x v="12"/>
  </r>
  <r>
    <n v="220305401"/>
    <d v="2022-02-03T00:00:00"/>
    <x v="704"/>
    <n v="318"/>
    <n v="3"/>
    <x v="2"/>
    <n v="312"/>
    <n v="2"/>
    <n v="745"/>
    <s v="VANDALISM - MISDEAMEANOR ($399 OR UNDER)"/>
    <s v="0329 1307 1822"/>
    <n v="55"/>
    <s v="M"/>
    <s v="H"/>
    <n v="122"/>
    <s v="VEHICLE, PASSENGER/TRUCK"/>
    <m/>
    <m/>
    <s v="IC"/>
    <s v="Invest Cont"/>
    <n v="745"/>
    <m/>
    <m/>
    <m/>
    <s v="2900 S  ORANGE                       DR"/>
    <m/>
    <n v="34.0276"/>
    <n v="-118.3552"/>
    <n v="0"/>
    <x v="12"/>
  </r>
  <r>
    <n v="220306063"/>
    <d v="2022-02-15T00:00:00"/>
    <x v="705"/>
    <n v="545"/>
    <n v="3"/>
    <x v="2"/>
    <n v="312"/>
    <n v="2"/>
    <n v="886"/>
    <s v="DISTURBING THE PEACE"/>
    <m/>
    <n v="59"/>
    <s v="M"/>
    <s v="H"/>
    <n v="104"/>
    <s v="DRIVEWAY"/>
    <m/>
    <m/>
    <s v="IC"/>
    <s v="Invest Cont"/>
    <n v="886"/>
    <m/>
    <m/>
    <m/>
    <s v="2800 S  COCHRAN                      AV"/>
    <m/>
    <n v="34.0289"/>
    <n v="-118.3599"/>
    <n v="0"/>
    <x v="12"/>
  </r>
  <r>
    <n v="221407522"/>
    <d v="2022-03-10T00:00:00"/>
    <x v="706"/>
    <n v="2300"/>
    <n v="14"/>
    <x v="14"/>
    <n v="1454"/>
    <n v="1"/>
    <n v="440"/>
    <s v="THEFT PLAIN - PETTY ($950 &amp; UNDER)"/>
    <s v="0344 1606"/>
    <n v="61"/>
    <s v="M"/>
    <s v="W"/>
    <n v="707"/>
    <s v="GARAGE/CARPORT"/>
    <m/>
    <m/>
    <s v="IC"/>
    <s v="Invest Cont"/>
    <n v="440"/>
    <m/>
    <m/>
    <m/>
    <s v="12900    RUBENS                       AV"/>
    <m/>
    <n v="33.984900000000003"/>
    <n v="-118.4284"/>
    <n v="0"/>
    <x v="12"/>
  </r>
  <r>
    <n v="221222352"/>
    <d v="2022-09-29T00:00:00"/>
    <x v="707"/>
    <n v="2010"/>
    <n v="12"/>
    <x v="8"/>
    <n v="1255"/>
    <n v="1"/>
    <n v="330"/>
    <s v="BURGLARY FROM VEHICLE"/>
    <n v="344"/>
    <n v="42"/>
    <s v="F"/>
    <s v="B"/>
    <n v="101"/>
    <s v="STREET"/>
    <m/>
    <m/>
    <s v="IC"/>
    <s v="Invest Cont"/>
    <n v="330"/>
    <m/>
    <m/>
    <m/>
    <s v="1200 W  74TH                         ST"/>
    <m/>
    <n v="33.972700000000003"/>
    <n v="-118.2962"/>
    <n v="0"/>
    <x v="12"/>
  </r>
  <r>
    <n v="220115362"/>
    <d v="2022-07-01T00:00:00"/>
    <x v="708"/>
    <n v="1848"/>
    <n v="1"/>
    <x v="1"/>
    <n v="157"/>
    <n v="2"/>
    <n v="740"/>
    <s v="VANDALISM - FELONY ($400 &amp; OVER, ALL CHURCH VANDALISMS)"/>
    <s v="0329 1822 1218 2004"/>
    <n v="0"/>
    <s v="X"/>
    <s v="X"/>
    <n v="502"/>
    <s v="MULTI-UNIT DWELLING (APARTMENT, DUPLEX, ETC)"/>
    <m/>
    <m/>
    <s v="AA"/>
    <s v="Adult Arrest"/>
    <n v="740"/>
    <m/>
    <m/>
    <m/>
    <s v="500 S  SAN PEDRO                    ST"/>
    <m/>
    <n v="34.044199999999996"/>
    <n v="-118.2439"/>
    <n v="1"/>
    <x v="12"/>
  </r>
  <r>
    <n v="220321906"/>
    <d v="2022-12-15T00:00:00"/>
    <x v="709"/>
    <n v="810"/>
    <n v="3"/>
    <x v="2"/>
    <n v="393"/>
    <n v="1"/>
    <n v="236"/>
    <s v="INTIMATE PARTNER - AGGRAVATED ASSAULT"/>
    <s v="2000 0913 1814 0400 0408 0334 1278 0344"/>
    <n v="33"/>
    <s v="F"/>
    <s v="B"/>
    <n v="502"/>
    <s v="MULTI-UNIT DWELLING (APARTMENT, DUPLEX, ETC)"/>
    <n v="205"/>
    <s v="KITCHEN KNIFE"/>
    <s v="IC"/>
    <s v="Invest Cont"/>
    <n v="236"/>
    <n v="761"/>
    <m/>
    <m/>
    <s v="4200    LEIMERT                      BL"/>
    <m/>
    <n v="34.008099999999999"/>
    <n v="-118.3262"/>
    <n v="0"/>
    <x v="12"/>
  </r>
  <r>
    <n v="220312567"/>
    <d v="2022-06-21T00:00:00"/>
    <x v="710"/>
    <n v="2150"/>
    <n v="3"/>
    <x v="2"/>
    <n v="314"/>
    <n v="1"/>
    <n v="510"/>
    <s v="VEHICLE - STOLEN"/>
    <m/>
    <n v="0"/>
    <m/>
    <m/>
    <n v="101"/>
    <s v="STREET"/>
    <m/>
    <m/>
    <s v="IC"/>
    <s v="Invest Cont"/>
    <n v="510"/>
    <m/>
    <m/>
    <m/>
    <s v="3700 W  27TH                         ST"/>
    <m/>
    <n v="34.031199999999998"/>
    <n v="-118.32389999999999"/>
    <n v="0"/>
    <x v="12"/>
  </r>
  <r>
    <n v="231706229"/>
    <d v="2023-02-13T00:00:00"/>
    <x v="711"/>
    <n v="800"/>
    <n v="17"/>
    <x v="13"/>
    <n v="1715"/>
    <n v="2"/>
    <n v="649"/>
    <s v="DOCUMENT FORGERY / STOLEN FELONY"/>
    <s v="1202 1822 0923"/>
    <n v="72"/>
    <s v="F"/>
    <s v="W"/>
    <n v="501"/>
    <s v="SINGLE FAMILY DWELLING"/>
    <m/>
    <m/>
    <s v="IC"/>
    <s v="Invest Cont"/>
    <n v="649"/>
    <m/>
    <m/>
    <m/>
    <s v="18100    STALLION MEADOW              LN"/>
    <m/>
    <n v="34.290700000000001"/>
    <n v="-118.52849999999999"/>
    <n v="0"/>
    <x v="12"/>
  </r>
  <r>
    <n v="221714727"/>
    <d v="2022-10-15T00:00:00"/>
    <x v="712"/>
    <n v="1000"/>
    <n v="17"/>
    <x v="13"/>
    <n v="1798"/>
    <n v="2"/>
    <n v="930"/>
    <s v="CRIMINAL THREATS - NO WEAPON DISPLAYED"/>
    <s v="0421 1202 1822"/>
    <n v="66"/>
    <s v="M"/>
    <s v="H"/>
    <n v="108"/>
    <s v="PARKING LOT"/>
    <n v="511"/>
    <s v="VERBAL THREAT"/>
    <s v="AO"/>
    <s v="Adult Other"/>
    <n v="930"/>
    <m/>
    <m/>
    <m/>
    <s v="8800    WOODLEY                      AV"/>
    <m/>
    <n v="34.230699999999999"/>
    <n v="-118.4851"/>
    <n v="0"/>
    <x v="12"/>
  </r>
  <r>
    <n v="220914207"/>
    <d v="2022-09-23T00:00:00"/>
    <x v="713"/>
    <n v="451"/>
    <n v="9"/>
    <x v="3"/>
    <n v="915"/>
    <n v="1"/>
    <n v="210"/>
    <s v="ROBBERY"/>
    <s v="0344 0945 1822 1420 1414 0346"/>
    <n v="18"/>
    <s v="F"/>
    <s v="H"/>
    <n v="403"/>
    <s v="DRUG STORE"/>
    <n v="400"/>
    <s v="STRONG-ARM (HANDS, FIST, FEET OR BODILY FORCE)"/>
    <s v="IC"/>
    <s v="Invest Cont"/>
    <n v="210"/>
    <m/>
    <m/>
    <m/>
    <s v="7100    VAN NUYS                     BL"/>
    <m/>
    <n v="34.197600000000001"/>
    <n v="-118.4443"/>
    <n v="0"/>
    <x v="12"/>
  </r>
  <r>
    <n v="220409831"/>
    <d v="2022-06-15T00:00:00"/>
    <x v="714"/>
    <n v="1910"/>
    <n v="4"/>
    <x v="4"/>
    <n v="451"/>
    <n v="1"/>
    <n v="331"/>
    <s v="THEFT FROM MOTOR VEHICLE - GRAND ($950.01 AND OVER)"/>
    <s v="1300 0344"/>
    <n v="39"/>
    <s v="F"/>
    <s v="O"/>
    <n v="116"/>
    <s v="OTHER/OUTSIDE"/>
    <m/>
    <m/>
    <s v="IC"/>
    <s v="Invest Cont"/>
    <n v="331"/>
    <m/>
    <m/>
    <m/>
    <s v="GLESS                        ST"/>
    <s v="1ST                          ST"/>
    <n v="34.047899999999998"/>
    <n v="-118.22280000000001"/>
    <n v="0"/>
    <x v="12"/>
  </r>
  <r>
    <n v="220615010"/>
    <d v="2022-08-22T00:00:00"/>
    <x v="715"/>
    <n v="1800"/>
    <n v="6"/>
    <x v="9"/>
    <n v="666"/>
    <n v="1"/>
    <n v="331"/>
    <s v="THEFT FROM MOTOR VEHICLE - GRAND ($950.01 AND OVER)"/>
    <s v="1822 1300 1601 1606 0344"/>
    <n v="39"/>
    <s v="F"/>
    <s v="H"/>
    <n v="123"/>
    <s v="PARKING UNDERGROUND/BUILDING"/>
    <m/>
    <m/>
    <s v="IC"/>
    <s v="Invest Cont"/>
    <n v="331"/>
    <m/>
    <m/>
    <m/>
    <s v="1100 N  CAHUENGA                     BL"/>
    <m/>
    <n v="34.090699999999998"/>
    <n v="-118.3289"/>
    <n v="0"/>
    <x v="12"/>
  </r>
  <r>
    <n v="221113458"/>
    <d v="2022-09-03T00:00:00"/>
    <x v="716"/>
    <n v="2100"/>
    <n v="11"/>
    <x v="7"/>
    <n v="1125"/>
    <n v="1"/>
    <n v="420"/>
    <s v="THEFT FROM MOTOR VEHICLE - PETTY ($950 &amp; UNDER)"/>
    <m/>
    <n v="0"/>
    <m/>
    <m/>
    <n v="101"/>
    <s v="STREET"/>
    <m/>
    <m/>
    <s v="IC"/>
    <s v="Invest Cont"/>
    <n v="420"/>
    <m/>
    <m/>
    <m/>
    <s v="1500    TONAWANDA                    AV"/>
    <m/>
    <n v="34.1235"/>
    <n v="-118.21720000000001"/>
    <n v="0"/>
    <x v="12"/>
  </r>
  <r>
    <n v="222106149"/>
    <d v="2022-02-24T00:00:00"/>
    <x v="682"/>
    <n v="1607"/>
    <n v="21"/>
    <x v="15"/>
    <n v="2138"/>
    <n v="1"/>
    <n v="440"/>
    <s v="THEFT PLAIN - PETTY ($950 &amp; UNDER)"/>
    <n v="394"/>
    <n v="45"/>
    <s v="F"/>
    <s v="W"/>
    <n v="109"/>
    <s v="PARK/PLAYGROUND"/>
    <m/>
    <m/>
    <s v="IC"/>
    <s v="Invest Cont"/>
    <n v="440"/>
    <m/>
    <m/>
    <m/>
    <s v="SHERMAN                      WY"/>
    <s v="OSO"/>
    <n v="34.201099999999997"/>
    <n v="-118.5753"/>
    <n v="0"/>
    <x v="12"/>
  </r>
  <r>
    <n v="220505355"/>
    <d v="2022-02-04T00:00:00"/>
    <x v="717"/>
    <n v="1630"/>
    <n v="5"/>
    <x v="10"/>
    <n v="526"/>
    <n v="2"/>
    <n v="354"/>
    <s v="THEFT OF IDENTITY"/>
    <s v="0924 0555 0344 0913 0602"/>
    <n v="23"/>
    <s v="M"/>
    <s v="H"/>
    <n v="501"/>
    <s v="SINGLE FAMILY DWELLING"/>
    <m/>
    <m/>
    <s v="IC"/>
    <s v="Invest Cont"/>
    <n v="354"/>
    <m/>
    <m/>
    <m/>
    <s v="800    ISLAND                       AV"/>
    <m/>
    <n v="33.779800000000002"/>
    <n v="-118.2666"/>
    <n v="0"/>
    <x v="12"/>
  </r>
  <r>
    <n v="220707792"/>
    <d v="2022-04-10T00:00:00"/>
    <x v="718"/>
    <n v="600"/>
    <n v="7"/>
    <x v="0"/>
    <n v="758"/>
    <n v="1"/>
    <n v="331"/>
    <s v="THEFT FROM MOTOR VEHICLE - GRAND ($950.01 AND OVER)"/>
    <s v="0385 1822"/>
    <n v="51"/>
    <s v="F"/>
    <s v="O"/>
    <n v="101"/>
    <s v="STREET"/>
    <m/>
    <m/>
    <s v="IC"/>
    <s v="Invest Cont"/>
    <n v="331"/>
    <m/>
    <m/>
    <m/>
    <s v="12TH                         ST"/>
    <s v="MULLEN                       AV"/>
    <n v="34.052399999999999"/>
    <n v="-118.3343"/>
    <n v="0"/>
    <x v="12"/>
  </r>
  <r>
    <n v="221421724"/>
    <d v="2022-12-29T00:00:00"/>
    <x v="719"/>
    <n v="747"/>
    <n v="14"/>
    <x v="14"/>
    <n v="1444"/>
    <n v="1"/>
    <n v="341"/>
    <s v="THEFT-GRAND ($950.01 &amp; OVER)EXCPT,GUNS,FOWL,LIVESTK,PROD"/>
    <s v="0345 0344"/>
    <n v="35"/>
    <s v="M"/>
    <s v="W"/>
    <n v="501"/>
    <s v="SINGLE FAMILY DWELLING"/>
    <m/>
    <m/>
    <s v="IC"/>
    <s v="Invest Cont"/>
    <n v="341"/>
    <m/>
    <m/>
    <m/>
    <s v="700    OXFORD                       AV"/>
    <m/>
    <n v="33.986600000000003"/>
    <n v="-118.45480000000001"/>
    <n v="0"/>
    <x v="12"/>
  </r>
  <r>
    <n v="230704379"/>
    <d v="2023-01-09T00:00:00"/>
    <x v="720"/>
    <n v="2045"/>
    <n v="7"/>
    <x v="0"/>
    <n v="743"/>
    <n v="1"/>
    <n v="440"/>
    <s v="THEFT PLAIN - PETTY ($950 &amp; UNDER)"/>
    <s v="0394 1822"/>
    <n v="60"/>
    <s v="M"/>
    <s v="O"/>
    <n v="119"/>
    <s v="PORCH, RESIDENTIAL"/>
    <m/>
    <m/>
    <s v="IC"/>
    <s v="Invest Cont"/>
    <n v="440"/>
    <m/>
    <m/>
    <m/>
    <s v="700 S  OGDEN                        DR"/>
    <m/>
    <n v="34.0627"/>
    <n v="-118.3593"/>
    <n v="0"/>
    <x v="12"/>
  </r>
  <r>
    <n v="221614303"/>
    <d v="2022-11-15T00:00:00"/>
    <x v="721"/>
    <n v="821"/>
    <n v="16"/>
    <x v="20"/>
    <n v="1667"/>
    <n v="2"/>
    <n v="354"/>
    <s v="THEFT OF IDENTITY"/>
    <s v="0377 0930"/>
    <n v="61"/>
    <s v="M"/>
    <s v="H"/>
    <n v="501"/>
    <s v="SINGLE FAMILY DWELLING"/>
    <m/>
    <m/>
    <s v="IC"/>
    <s v="Invest Cont"/>
    <n v="354"/>
    <m/>
    <m/>
    <m/>
    <s v="9300    SUNLAND PARK                 DR"/>
    <m/>
    <n v="34.239699999999999"/>
    <n v="-118.3661"/>
    <n v="0"/>
    <x v="12"/>
  </r>
  <r>
    <n v="221408744"/>
    <d v="2022-04-04T00:00:00"/>
    <x v="711"/>
    <n v="2010"/>
    <n v="14"/>
    <x v="14"/>
    <n v="1494"/>
    <n v="1"/>
    <n v="440"/>
    <s v="THEFT PLAIN - PETTY ($950 &amp; UNDER)"/>
    <s v="0344 2004"/>
    <n v="0"/>
    <s v="X"/>
    <s v="X"/>
    <n v="212"/>
    <s v="TRANSPORTATION FACILITY (AIRPORT)"/>
    <m/>
    <m/>
    <s v="IC"/>
    <s v="Invest Cont"/>
    <n v="440"/>
    <m/>
    <m/>
    <m/>
    <s v="300    WORLD WAY"/>
    <m/>
    <n v="33.945500000000003"/>
    <n v="-118.40009999999999"/>
    <n v="0"/>
    <x v="12"/>
  </r>
  <r>
    <n v="220415616"/>
    <d v="2022-11-22T00:00:00"/>
    <x v="722"/>
    <n v="1000"/>
    <n v="4"/>
    <x v="4"/>
    <n v="438"/>
    <n v="1"/>
    <n v="345"/>
    <s v="DISHONEST EMPLOYEE - GRAND THEFT"/>
    <n v="329"/>
    <n v="61"/>
    <s v="F"/>
    <s v="W"/>
    <n v="501"/>
    <s v="SINGLE FAMILY DWELLING"/>
    <m/>
    <m/>
    <s v="AO"/>
    <s v="Adult Other"/>
    <n v="345"/>
    <m/>
    <m/>
    <m/>
    <s v="3000    DORCHESTER                   AV"/>
    <m/>
    <n v="34.080100000000002"/>
    <n v="-118.1643"/>
    <n v="0"/>
    <x v="12"/>
  </r>
  <r>
    <n v="222013130"/>
    <d v="2022-06-02T00:00:00"/>
    <x v="700"/>
    <n v="1130"/>
    <n v="20"/>
    <x v="19"/>
    <n v="2017"/>
    <n v="1"/>
    <n v="442"/>
    <s v="SHOPLIFTING - PETTY THEFT ($950 &amp; UNDER)"/>
    <s v="0344 1822"/>
    <n v="0"/>
    <s v="X"/>
    <s v="X"/>
    <n v="202"/>
    <s v="LIQUOR STORE"/>
    <m/>
    <m/>
    <s v="IC"/>
    <s v="Invest Cont"/>
    <n v="442"/>
    <m/>
    <m/>
    <m/>
    <s v="100 S  VERMONT                      AV"/>
    <m/>
    <n v="34.070900000000002"/>
    <n v="-118.2941"/>
    <n v="0"/>
    <x v="12"/>
  </r>
  <r>
    <n v="220411596"/>
    <d v="2022-08-03T00:00:00"/>
    <x v="723"/>
    <n v="800"/>
    <n v="4"/>
    <x v="4"/>
    <n v="417"/>
    <n v="1"/>
    <n v="420"/>
    <s v="THEFT FROM MOTOR VEHICLE - PETTY ($950 &amp; UNDER)"/>
    <m/>
    <n v="0"/>
    <m/>
    <m/>
    <n v="101"/>
    <s v="STREET"/>
    <m/>
    <m/>
    <s v="IC"/>
    <s v="Invest Cont"/>
    <n v="420"/>
    <m/>
    <m/>
    <m/>
    <s v="3400    GALENA                       ST"/>
    <m/>
    <n v="34.0839"/>
    <n v="-118.1927"/>
    <n v="0"/>
    <x v="12"/>
  </r>
  <r>
    <n v="221114626"/>
    <d v="2022-10-03T00:00:00"/>
    <x v="679"/>
    <n v="2000"/>
    <n v="11"/>
    <x v="7"/>
    <n v="1163"/>
    <n v="1"/>
    <n v="331"/>
    <s v="THEFT FROM MOTOR VEHICLE - GRAND ($950.01 AND OVER)"/>
    <s v="0344 0385"/>
    <n v="39"/>
    <s v="M"/>
    <s v="W"/>
    <n v="101"/>
    <s v="STREET"/>
    <m/>
    <m/>
    <s v="IC"/>
    <s v="Invest Cont"/>
    <n v="331"/>
    <m/>
    <m/>
    <m/>
    <s v="4800    LEXINGTON                    AV"/>
    <m/>
    <n v="34.093400000000003"/>
    <n v="-118.29389999999999"/>
    <n v="0"/>
    <x v="12"/>
  </r>
  <r>
    <n v="220204976"/>
    <d v="2022-01-24T00:00:00"/>
    <x v="724"/>
    <n v="2300"/>
    <n v="2"/>
    <x v="5"/>
    <n v="279"/>
    <n v="1"/>
    <n v="510"/>
    <s v="VEHICLE - STOLEN"/>
    <m/>
    <n v="0"/>
    <m/>
    <m/>
    <n v="101"/>
    <s v="STREET"/>
    <m/>
    <m/>
    <s v="IC"/>
    <s v="Invest Cont"/>
    <n v="510"/>
    <m/>
    <m/>
    <m/>
    <s v="1400 W  OLYMPIC                      BL"/>
    <m/>
    <n v="34.047800000000002"/>
    <n v="-118.2711"/>
    <n v="0"/>
    <x v="12"/>
  </r>
  <r>
    <n v="220611855"/>
    <d v="2022-06-17T00:00:00"/>
    <x v="725"/>
    <n v="1700"/>
    <n v="6"/>
    <x v="9"/>
    <n v="663"/>
    <n v="2"/>
    <n v="626"/>
    <s v="INTIMATE PARTNER - SIMPLE ASSAULT"/>
    <s v="0448 0444 0417 2000 0400 1501"/>
    <n v="20"/>
    <s v="F"/>
    <s v="H"/>
    <n v="502"/>
    <s v="MULTI-UNIT DWELLING (APARTMENT, DUPLEX, ETC)"/>
    <n v="400"/>
    <s v="STRONG-ARM (HANDS, FIST, FEET OR BODILY FORCE)"/>
    <s v="AO"/>
    <s v="Adult Other"/>
    <n v="626"/>
    <m/>
    <m/>
    <m/>
    <s v="6600    SANTA MONICA                 BL"/>
    <m/>
    <n v="34.090699999999998"/>
    <n v="-118.33320000000001"/>
    <n v="0"/>
    <x v="12"/>
  </r>
  <r>
    <n v="221115364"/>
    <d v="2022-10-22T00:00:00"/>
    <x v="726"/>
    <n v="2100"/>
    <n v="11"/>
    <x v="7"/>
    <n v="1159"/>
    <n v="2"/>
    <n v="624"/>
    <s v="BATTERY - SIMPLE ASSAULT"/>
    <s v="0416 0913"/>
    <n v="31"/>
    <s v="M"/>
    <s v="W"/>
    <n v="109"/>
    <s v="PARK/PLAYGROUND"/>
    <n v="400"/>
    <s v="STRONG-ARM (HANDS, FIST, FEET OR BODILY FORCE)"/>
    <s v="AO"/>
    <s v="Adult Other"/>
    <n v="624"/>
    <m/>
    <m/>
    <m/>
    <s v="4700 N  FIGUEROA                     ST"/>
    <m/>
    <n v="34.099800000000002"/>
    <n v="-118.2039"/>
    <n v="0"/>
    <x v="12"/>
  </r>
  <r>
    <n v="222008334"/>
    <d v="2022-04-10T00:00:00"/>
    <x v="718"/>
    <n v="1600"/>
    <n v="20"/>
    <x v="19"/>
    <n v="2022"/>
    <n v="2"/>
    <n v="626"/>
    <s v="INTIMATE PARTNER - SIMPLE ASSAULT"/>
    <s v="2000 1814 2038 0416"/>
    <n v="54"/>
    <s v="F"/>
    <s v="B"/>
    <n v="502"/>
    <s v="MULTI-UNIT DWELLING (APARTMENT, DUPLEX, ETC)"/>
    <n v="400"/>
    <s v="STRONG-ARM (HANDS, FIST, FEET OR BODILY FORCE)"/>
    <s v="AO"/>
    <s v="Adult Other"/>
    <n v="626"/>
    <m/>
    <m/>
    <m/>
    <s v="4200 W  5TH                          ST"/>
    <m/>
    <n v="34.065300000000001"/>
    <n v="-118.3104"/>
    <n v="0"/>
    <x v="12"/>
  </r>
  <r>
    <n v="221808414"/>
    <d v="2022-03-30T00:00:00"/>
    <x v="727"/>
    <n v="1130"/>
    <n v="18"/>
    <x v="17"/>
    <n v="1826"/>
    <n v="1"/>
    <n v="442"/>
    <s v="SHOPLIFTING - PETTY THEFT ($950 &amp; UNDER)"/>
    <s v="0216 0325 1300 1822"/>
    <n v="0"/>
    <s v="X"/>
    <s v="X"/>
    <n v="402"/>
    <s v="MARKET"/>
    <m/>
    <m/>
    <s v="IC"/>
    <s v="Invest Cont"/>
    <n v="442"/>
    <m/>
    <m/>
    <m/>
    <s v="1600 E  103RD                        ST"/>
    <m/>
    <n v="33.948500000000003"/>
    <n v="-118.2461"/>
    <n v="0"/>
    <x v="12"/>
  </r>
  <r>
    <n v="222109483"/>
    <d v="2022-05-22T00:00:00"/>
    <x v="728"/>
    <n v="1500"/>
    <n v="21"/>
    <x v="15"/>
    <n v="2147"/>
    <n v="1"/>
    <n v="310"/>
    <s v="BURGLARY"/>
    <n v="344"/>
    <n v="24"/>
    <s v="M"/>
    <s v="B"/>
    <n v="501"/>
    <s v="SINGLE FAMILY DWELLING"/>
    <m/>
    <m/>
    <s v="IC"/>
    <s v="Invest Cont"/>
    <n v="310"/>
    <m/>
    <m/>
    <m/>
    <s v="20700    SCHOOLCRAFT                  ST"/>
    <m/>
    <n v="34.196800000000003"/>
    <n v="-118.5847"/>
    <n v="0"/>
    <x v="12"/>
  </r>
  <r>
    <n v="221005176"/>
    <d v="2022-02-01T00:00:00"/>
    <x v="729"/>
    <n v="1520"/>
    <n v="10"/>
    <x v="11"/>
    <n v="1015"/>
    <n v="2"/>
    <n v="624"/>
    <s v="BATTERY - SIMPLE ASSAULT"/>
    <s v="0416 0400 1822 0429 0448 0369 0419"/>
    <n v="37"/>
    <s v="F"/>
    <s v="H"/>
    <n v="406"/>
    <s v="OTHER STORE"/>
    <n v="400"/>
    <s v="STRONG-ARM (HANDS, FIST, FEET OR BODILY FORCE)"/>
    <s v="IC"/>
    <s v="Invest Cont"/>
    <n v="624"/>
    <m/>
    <m/>
    <m/>
    <s v="18200    SHERMAN                      WY"/>
    <m/>
    <n v="34.2012"/>
    <n v="-118.5296"/>
    <n v="0"/>
    <x v="12"/>
  </r>
  <r>
    <n v="220705941"/>
    <d v="2022-02-21T00:00:00"/>
    <x v="730"/>
    <n v="1200"/>
    <n v="7"/>
    <x v="0"/>
    <n v="774"/>
    <n v="1"/>
    <n v="230"/>
    <s v="ASSAULT WITH DEADLY WEAPON, AGGRAVATED ASSAULT"/>
    <s v="0913 0416"/>
    <n v="46"/>
    <s v="M"/>
    <s v="B"/>
    <n v="501"/>
    <s v="SINGLE FAMILY DWELLING"/>
    <n v="400"/>
    <s v="STRONG-ARM (HANDS, FIST, FEET OR BODILY FORCE)"/>
    <s v="AA"/>
    <s v="Adult Arrest"/>
    <n v="230"/>
    <m/>
    <m/>
    <m/>
    <s v="1800 S  ORANGE                       DR"/>
    <m/>
    <n v="34.042999999999999"/>
    <n v="-118.3488"/>
    <n v="1"/>
    <x v="12"/>
  </r>
  <r>
    <n v="221406994"/>
    <d v="2022-03-03T00:00:00"/>
    <x v="731"/>
    <n v="1600"/>
    <n v="14"/>
    <x v="14"/>
    <n v="1424"/>
    <n v="1"/>
    <n v="310"/>
    <s v="BURGLARY"/>
    <s v="1607 0344"/>
    <n v="59"/>
    <s v="M"/>
    <s v="W"/>
    <n v="501"/>
    <s v="SINGLE FAMILY DWELLING"/>
    <m/>
    <m/>
    <s v="IC"/>
    <s v="Invest Cont"/>
    <n v="310"/>
    <m/>
    <m/>
    <m/>
    <s v="3200    MOUNTAIN VIEW                AV"/>
    <m/>
    <n v="34.017000000000003"/>
    <n v="-118.4408"/>
    <n v="0"/>
    <x v="12"/>
  </r>
  <r>
    <n v="220320173"/>
    <d v="2022-11-13T00:00:00"/>
    <x v="732"/>
    <n v="1745"/>
    <n v="3"/>
    <x v="2"/>
    <n v="356"/>
    <n v="2"/>
    <n v="626"/>
    <s v="INTIMATE PARTNER - SIMPLE ASSAULT"/>
    <s v="0907 2000 0416 0913 1814 1402"/>
    <n v="54"/>
    <s v="F"/>
    <s v="H"/>
    <n v="501"/>
    <s v="SINGLE FAMILY DWELLING"/>
    <n v="400"/>
    <s v="STRONG-ARM (HANDS, FIST, FEET OR BODILY FORCE)"/>
    <s v="IC"/>
    <s v="Invest Cont"/>
    <n v="626"/>
    <n v="998"/>
    <m/>
    <m/>
    <s v="1500 W  35TH                         ST"/>
    <m/>
    <n v="34.0246"/>
    <n v="-118.3031"/>
    <n v="0"/>
    <x v="12"/>
  </r>
  <r>
    <n v="220807663"/>
    <d v="2022-04-01T00:00:00"/>
    <x v="733"/>
    <n v="1600"/>
    <n v="8"/>
    <x v="12"/>
    <n v="897"/>
    <n v="2"/>
    <n v="900"/>
    <s v="VIOLATION OF COURT ORDER"/>
    <s v="2038 1906"/>
    <n v="43"/>
    <s v="M"/>
    <s v="W"/>
    <n v="502"/>
    <s v="MULTI-UNIT DWELLING (APARTMENT, DUPLEX, ETC)"/>
    <m/>
    <m/>
    <s v="AA"/>
    <s v="Adult Arrest"/>
    <n v="900"/>
    <m/>
    <m/>
    <m/>
    <s v="9700    NATIONAL                     BL"/>
    <m/>
    <n v="34.031399999999998"/>
    <n v="-118.39879999999999"/>
    <n v="1"/>
    <x v="12"/>
  </r>
  <r>
    <n v="221514177"/>
    <d v="2022-08-29T00:00:00"/>
    <x v="734"/>
    <n v="1429"/>
    <n v="15"/>
    <x v="18"/>
    <n v="1505"/>
    <n v="1"/>
    <n v="210"/>
    <s v="ROBBERY"/>
    <s v="0344 0400 1309 1402 0326 0346"/>
    <n v="37"/>
    <s v="F"/>
    <s v="H"/>
    <n v="108"/>
    <s v="PARKING LOT"/>
    <n v="400"/>
    <s v="STRONG-ARM (HANDS, FIST, FEET OR BODILY FORCE)"/>
    <s v="AA"/>
    <s v="Adult Arrest"/>
    <n v="210"/>
    <n v="998"/>
    <m/>
    <m/>
    <s v="11400    SHERMAN                      WY"/>
    <m/>
    <n v="34.2012"/>
    <n v="-118.379"/>
    <n v="1"/>
    <x v="12"/>
  </r>
  <r>
    <n v="221212787"/>
    <d v="2022-05-04T00:00:00"/>
    <x v="685"/>
    <n v="1210"/>
    <n v="12"/>
    <x v="8"/>
    <n v="1208"/>
    <n v="2"/>
    <n v="354"/>
    <s v="THEFT OF IDENTITY"/>
    <n v="100"/>
    <n v="61"/>
    <s v="F"/>
    <s v="B"/>
    <n v="501"/>
    <s v="SINGLE FAMILY DWELLING"/>
    <m/>
    <m/>
    <s v="IC"/>
    <s v="Invest Cont"/>
    <n v="354"/>
    <m/>
    <m/>
    <m/>
    <s v="700 W  50TH                         ST"/>
    <m/>
    <n v="33.997399999999999"/>
    <n v="-118.2856"/>
    <n v="0"/>
    <x v="12"/>
  </r>
  <r>
    <n v="220300538"/>
    <d v="2022-01-27T00:00:00"/>
    <x v="735"/>
    <n v="2215"/>
    <n v="3"/>
    <x v="2"/>
    <n v="376"/>
    <n v="2"/>
    <n v="623"/>
    <s v="BATTERY POLICE (SIMPLE)"/>
    <s v="1212 0444 0917 0906 1816"/>
    <n v="21"/>
    <s v="X"/>
    <s v="X"/>
    <n v="108"/>
    <s v="PARKING LOT"/>
    <n v="400"/>
    <s v="STRONG-ARM (HANDS, FIST, FEET OR BODILY FORCE)"/>
    <s v="IC"/>
    <s v="Invest Cont"/>
    <n v="623"/>
    <m/>
    <m/>
    <m/>
    <s v="3900 S  WESTERN                      AV"/>
    <m/>
    <n v="34.014499999999998"/>
    <n v="-118.30889999999999"/>
    <n v="0"/>
    <x v="12"/>
  </r>
  <r>
    <n v="221017935"/>
    <d v="2022-12-20T00:00:00"/>
    <x v="736"/>
    <n v="1730"/>
    <n v="10"/>
    <x v="11"/>
    <n v="1033"/>
    <n v="1"/>
    <n v="341"/>
    <s v="THEFT-GRAND ($950.01 &amp; OVER)EXCPT,GUNS,FOWL,LIVESTK,PROD"/>
    <s v="1822 0344"/>
    <n v="0"/>
    <s v="M"/>
    <s v="W"/>
    <n v="510"/>
    <s v="NURSING/CONVALESCENT/RETIREMENT HOME"/>
    <m/>
    <m/>
    <s v="IC"/>
    <s v="Invest Cont"/>
    <n v="341"/>
    <m/>
    <m/>
    <m/>
    <s v="18800    VICTORY                      BL"/>
    <m/>
    <n v="34.186599999999999"/>
    <n v="-118.5427"/>
    <n v="0"/>
    <x v="12"/>
  </r>
  <r>
    <n v="221511268"/>
    <d v="2022-06-19T00:00:00"/>
    <x v="737"/>
    <n v="500"/>
    <n v="15"/>
    <x v="18"/>
    <n v="1591"/>
    <n v="2"/>
    <n v="624"/>
    <s v="BATTERY - SIMPLE ASSAULT"/>
    <s v="0416 1822 1309 1218"/>
    <n v="35"/>
    <s v="M"/>
    <s v="O"/>
    <n v="101"/>
    <s v="STREET"/>
    <n v="400"/>
    <s v="STRONG-ARM (HANDS, FIST, FEET OR BODILY FORCE)"/>
    <s v="IC"/>
    <s v="Invest Cont"/>
    <n v="624"/>
    <m/>
    <m/>
    <m/>
    <s v="COLDWATER CA"/>
    <s v="VENTURA"/>
    <n v="34.1325"/>
    <n v="-118.3974"/>
    <n v="0"/>
    <x v="12"/>
  </r>
  <r>
    <n v="220816623"/>
    <d v="2022-11-10T00:00:00"/>
    <x v="738"/>
    <n v="1600"/>
    <n v="8"/>
    <x v="12"/>
    <n v="836"/>
    <n v="1"/>
    <n v="510"/>
    <s v="VEHICLE - STOLEN"/>
    <m/>
    <n v="0"/>
    <m/>
    <m/>
    <n v="707"/>
    <s v="GARAGE/CARPORT"/>
    <m/>
    <m/>
    <s v="IC"/>
    <s v="Invest Cont"/>
    <n v="510"/>
    <m/>
    <m/>
    <m/>
    <s v="1800    PELHAM                       AV"/>
    <m/>
    <n v="34.051900000000003"/>
    <n v="-118.4319"/>
    <n v="0"/>
    <x v="12"/>
  </r>
  <r>
    <n v="220105174"/>
    <d v="2022-01-20T00:00:00"/>
    <x v="702"/>
    <n v="1800"/>
    <n v="1"/>
    <x v="1"/>
    <n v="159"/>
    <n v="1"/>
    <n v="330"/>
    <s v="BURGLARY FROM VEHICLE"/>
    <s v="1609 0344 1307"/>
    <n v="31"/>
    <s v="F"/>
    <s v="W"/>
    <n v="102"/>
    <s v="SIDEWALK"/>
    <m/>
    <m/>
    <s v="IC"/>
    <s v="Invest Cont"/>
    <n v="330"/>
    <m/>
    <m/>
    <m/>
    <s v="800 E  4TH                          ST"/>
    <m/>
    <n v="34.043500000000002"/>
    <n v="-118.2366"/>
    <n v="0"/>
    <x v="12"/>
  </r>
  <r>
    <n v="220814296"/>
    <d v="2022-09-08T00:00:00"/>
    <x v="739"/>
    <n v="945"/>
    <n v="8"/>
    <x v="12"/>
    <n v="882"/>
    <n v="1"/>
    <n v="330"/>
    <s v="BURGLARY FROM VEHICLE"/>
    <s v="0344 0358 1609 1822"/>
    <n v="23"/>
    <s v="F"/>
    <s v="W"/>
    <n v="108"/>
    <s v="PARKING LOT"/>
    <m/>
    <m/>
    <s v="IC"/>
    <s v="Invest Cont"/>
    <n v="330"/>
    <m/>
    <m/>
    <m/>
    <s v="11200 W  OLYMPIC                      BL"/>
    <m/>
    <n v="34.039000000000001"/>
    <n v="-118.44"/>
    <n v="0"/>
    <x v="12"/>
  </r>
  <r>
    <n v="221205286"/>
    <d v="2022-01-25T00:00:00"/>
    <x v="733"/>
    <n v="2000"/>
    <n v="12"/>
    <x v="8"/>
    <n v="1239"/>
    <n v="1"/>
    <n v="510"/>
    <s v="VEHICLE - STOLEN"/>
    <m/>
    <n v="0"/>
    <m/>
    <m/>
    <n v="101"/>
    <s v="STREET"/>
    <m/>
    <m/>
    <s v="IC"/>
    <s v="Invest Cont"/>
    <n v="510"/>
    <m/>
    <m/>
    <m/>
    <s v="600 W  61ST                         ST"/>
    <m/>
    <n v="33.984200000000001"/>
    <n v="-118.2842"/>
    <n v="0"/>
    <x v="12"/>
  </r>
  <r>
    <n v="220604075"/>
    <d v="2022-01-02T00:00:00"/>
    <x v="740"/>
    <n v="940"/>
    <n v="6"/>
    <x v="9"/>
    <n v="615"/>
    <n v="1"/>
    <n v="330"/>
    <s v="BURGLARY FROM VEHICLE"/>
    <s v="1822 1300 0377 1601"/>
    <n v="20"/>
    <s v="F"/>
    <s v="B"/>
    <n v="101"/>
    <s v="STREET"/>
    <m/>
    <m/>
    <s v="IC"/>
    <s v="Invest Cont"/>
    <n v="330"/>
    <m/>
    <m/>
    <m/>
    <s v="6300    INNSDALE                     DR"/>
    <m/>
    <n v="34.130000000000003"/>
    <n v="-118.327"/>
    <n v="0"/>
    <x v="12"/>
  </r>
  <r>
    <n v="222018516"/>
    <d v="2022-12-12T00:00:00"/>
    <x v="720"/>
    <n v="1330"/>
    <n v="20"/>
    <x v="19"/>
    <n v="2024"/>
    <n v="1"/>
    <n v="352"/>
    <s v="PICKPOCKET"/>
    <s v="0344 2049 2051 1822 0910"/>
    <n v="27"/>
    <s v="M"/>
    <s v="O"/>
    <n v="802"/>
    <s v="MUNICIPAL BUS LINE INCLUDES LADOT/DASH"/>
    <m/>
    <m/>
    <s v="IC"/>
    <s v="Invest Cont"/>
    <n v="352"/>
    <m/>
    <m/>
    <m/>
    <s v="600 S  NORMANDIE                    AV"/>
    <m/>
    <n v="34.063600000000001"/>
    <n v="-118.3047"/>
    <n v="0"/>
    <x v="12"/>
  </r>
  <r>
    <n v="220310558"/>
    <d v="2022-05-12T00:00:00"/>
    <x v="657"/>
    <n v="2100"/>
    <n v="3"/>
    <x v="2"/>
    <n v="358"/>
    <n v="2"/>
    <n v="860"/>
    <s v="BATTERY WITH SEXUAL CONTACT"/>
    <s v="0516 0913"/>
    <n v="21"/>
    <s v="F"/>
    <s v="X"/>
    <n v="502"/>
    <s v="MULTI-UNIT DWELLING (APARTMENT, DUPLEX, ETC)"/>
    <n v="400"/>
    <s v="STRONG-ARM (HANDS, FIST, FEET OR BODILY FORCE)"/>
    <s v="AO"/>
    <s v="Adult Other"/>
    <n v="860"/>
    <m/>
    <m/>
    <m/>
    <s v="30TH"/>
    <s v="HOOVER"/>
    <n v="34.021500000000003"/>
    <n v="-118.2868"/>
    <n v="0"/>
    <x v="12"/>
  </r>
  <r>
    <n v="221007174"/>
    <d v="2022-03-25T00:00:00"/>
    <x v="741"/>
    <n v="1800"/>
    <n v="10"/>
    <x v="11"/>
    <n v="1004"/>
    <n v="2"/>
    <n v="627"/>
    <s v="CHILD ABUSE (PHYSICAL) - SIMPLE ASSAULT"/>
    <s v="0400 0416 1822"/>
    <n v="11"/>
    <s v="M"/>
    <s v="H"/>
    <n v="507"/>
    <s v="CONDOMINIUM/TOWNHOUSE"/>
    <n v="400"/>
    <s v="STRONG-ARM (HANDS, FIST, FEET OR BODILY FORCE)"/>
    <s v="AO"/>
    <s v="Adult Other"/>
    <n v="627"/>
    <m/>
    <m/>
    <m/>
    <s v="8000    CANBY                        AV"/>
    <m/>
    <n v="34.215600000000002"/>
    <n v="-118.53440000000001"/>
    <n v="0"/>
    <x v="12"/>
  </r>
  <r>
    <n v="220808578"/>
    <d v="2022-04-20T00:00:00"/>
    <x v="742"/>
    <n v="2015"/>
    <n v="8"/>
    <x v="12"/>
    <n v="889"/>
    <n v="1"/>
    <n v="341"/>
    <s v="THEFT-GRAND ($950.01 &amp; OVER)EXCPT,GUNS,FOWL,LIVESTK,PROD"/>
    <s v="1202 0344 1822 2032"/>
    <n v="62"/>
    <s v="M"/>
    <s v="J"/>
    <n v="717"/>
    <s v="HEALTH SPA/GYM"/>
    <m/>
    <m/>
    <s v="IC"/>
    <s v="Invest Cont"/>
    <n v="341"/>
    <m/>
    <m/>
    <m/>
    <s v="1800 S  LA CIENEGA                   BL"/>
    <m/>
    <n v="34.042499999999997"/>
    <n v="-118.3818"/>
    <n v="0"/>
    <x v="12"/>
  </r>
  <r>
    <n v="220618167"/>
    <d v="2022-10-28T00:00:00"/>
    <x v="743"/>
    <n v="1200"/>
    <n v="6"/>
    <x v="9"/>
    <n v="646"/>
    <n v="1"/>
    <n v="420"/>
    <s v="THEFT FROM MOTOR VEHICLE - PETTY ($950 &amp; UNDER)"/>
    <m/>
    <n v="0"/>
    <m/>
    <m/>
    <n v="101"/>
    <s v="STREET"/>
    <m/>
    <m/>
    <s v="IC"/>
    <s v="Invest Cont"/>
    <n v="420"/>
    <m/>
    <m/>
    <m/>
    <s v="HOLLYWOOD                    BL"/>
    <s v="WILCOX                       AV"/>
    <n v="34.101599999999998"/>
    <n v="-118.331"/>
    <n v="0"/>
    <x v="12"/>
  </r>
  <r>
    <n v="221815115"/>
    <d v="2022-08-02T00:00:00"/>
    <x v="744"/>
    <n v="8"/>
    <n v="18"/>
    <x v="17"/>
    <n v="1838"/>
    <n v="2"/>
    <n v="354"/>
    <s v="THEFT OF IDENTITY"/>
    <s v="0100 1822 0922"/>
    <n v="36"/>
    <s v="F"/>
    <s v="H"/>
    <n v="501"/>
    <s v="SINGLE FAMILY DWELLING"/>
    <m/>
    <m/>
    <s v="IC"/>
    <s v="Invest Cont"/>
    <n v="354"/>
    <m/>
    <m/>
    <m/>
    <s v="10800    HICKORY                      ST"/>
    <m/>
    <n v="33.937899999999999"/>
    <n v="-118.2359"/>
    <n v="0"/>
    <x v="12"/>
  </r>
  <r>
    <n v="220512474"/>
    <d v="2022-08-13T00:00:00"/>
    <x v="745"/>
    <n v="2200"/>
    <n v="5"/>
    <x v="10"/>
    <n v="565"/>
    <n v="2"/>
    <n v="625"/>
    <s v="OTHER ASSAULT"/>
    <s v="0603 1822 0361 0444"/>
    <n v="51"/>
    <s v="M"/>
    <s v="O"/>
    <n v="502"/>
    <s v="MULTI-UNIT DWELLING (APARTMENT, DUPLEX, ETC)"/>
    <n v="400"/>
    <s v="STRONG-ARM (HANDS, FIST, FEET OR BODILY FORCE)"/>
    <s v="IC"/>
    <s v="Invest Cont"/>
    <n v="625"/>
    <m/>
    <m/>
    <m/>
    <s v="800 W  9TH                          ST"/>
    <m/>
    <n v="33.7361"/>
    <n v="-118.2946"/>
    <n v="0"/>
    <x v="12"/>
  </r>
  <r>
    <n v="221200789"/>
    <d v="2022-09-01T00:00:00"/>
    <x v="716"/>
    <n v="1905"/>
    <n v="12"/>
    <x v="8"/>
    <n v="1256"/>
    <n v="2"/>
    <n v="822"/>
    <s v="HUMAN TRAFFICKING - COMMERCIAL SEX ACTS"/>
    <s v="1402 1259 1215 0908 0943"/>
    <n v="15"/>
    <s v="F"/>
    <s v="B"/>
    <n v="101"/>
    <s v="STREET"/>
    <m/>
    <m/>
    <s v="IC"/>
    <s v="Invest Cont"/>
    <n v="822"/>
    <m/>
    <m/>
    <m/>
    <s v="75TH                         ST"/>
    <s v="FIGUEROA                     ST"/>
    <n v="33.971699999999998"/>
    <n v="-118.28270000000001"/>
    <n v="0"/>
    <x v="12"/>
  </r>
  <r>
    <n v="221205910"/>
    <d v="2022-02-06T00:00:00"/>
    <x v="746"/>
    <n v="1500"/>
    <n v="12"/>
    <x v="8"/>
    <n v="1268"/>
    <n v="1"/>
    <n v="510"/>
    <s v="VEHICLE - STOLEN"/>
    <m/>
    <n v="0"/>
    <m/>
    <m/>
    <n v="101"/>
    <s v="STREET"/>
    <m/>
    <m/>
    <s v="IC"/>
    <s v="Invest Cont"/>
    <n v="510"/>
    <m/>
    <m/>
    <m/>
    <s v="8000 S  BROADWAY"/>
    <m/>
    <n v="33.966900000000003"/>
    <n v="-118.2783"/>
    <n v="0"/>
    <x v="12"/>
  </r>
  <r>
    <n v="221218926"/>
    <d v="2022-09-03T00:00:00"/>
    <x v="747"/>
    <n v="1715"/>
    <n v="12"/>
    <x v="8"/>
    <n v="1268"/>
    <n v="2"/>
    <n v="753"/>
    <s v="DISCHARGE FIREARMS/SHOTS FIRED"/>
    <s v="1100 1822"/>
    <n v="0"/>
    <s v="X"/>
    <s v="X"/>
    <n v="101"/>
    <s v="STREET"/>
    <n v="106"/>
    <s v="UNKNOWN FIREARM"/>
    <s v="IC"/>
    <s v="Invest Cont"/>
    <n v="753"/>
    <m/>
    <m/>
    <m/>
    <s v="100 W  85TH                         ST"/>
    <m/>
    <n v="33.961500000000001"/>
    <n v="-118.2739"/>
    <n v="0"/>
    <x v="12"/>
  </r>
  <r>
    <n v="221513064"/>
    <d v="2022-07-26T00:00:00"/>
    <x v="748"/>
    <n v="1045"/>
    <n v="15"/>
    <x v="18"/>
    <n v="1525"/>
    <n v="2"/>
    <n v="740"/>
    <s v="VANDALISM - FELONY ($400 &amp; OVER, ALL CHURCH VANDALISMS)"/>
    <s v="0329 1414 1822"/>
    <n v="0"/>
    <s v="M"/>
    <s v="O"/>
    <n v="702"/>
    <s v="OFFICE BUILDING/OFFICE"/>
    <m/>
    <m/>
    <s v="IC"/>
    <s v="Invest Cont"/>
    <n v="740"/>
    <m/>
    <m/>
    <m/>
    <s v="6300    LAUREL CANYON                BL"/>
    <m/>
    <n v="34.184800000000003"/>
    <n v="-118.3965"/>
    <n v="0"/>
    <x v="12"/>
  </r>
  <r>
    <n v="220105428"/>
    <d v="2022-01-25T00:00:00"/>
    <x v="695"/>
    <n v="1400"/>
    <n v="1"/>
    <x v="1"/>
    <n v="165"/>
    <n v="1"/>
    <n v="440"/>
    <s v="THEFT PLAIN - PETTY ($950 &amp; UNDER)"/>
    <s v="2032 1822 0344"/>
    <n v="31"/>
    <s v="M"/>
    <s v="C"/>
    <n v="719"/>
    <s v="MEDICAL/DENTAL OFFICES"/>
    <m/>
    <m/>
    <s v="IC"/>
    <s v="Invest Cont"/>
    <n v="440"/>
    <m/>
    <m/>
    <m/>
    <s v="300 E  7TH                          ST"/>
    <m/>
    <n v="34.043300000000002"/>
    <n v="-118.2488"/>
    <n v="0"/>
    <x v="12"/>
  </r>
  <r>
    <n v="221405910"/>
    <d v="2022-01-21T00:00:00"/>
    <x v="749"/>
    <n v="1901"/>
    <n v="14"/>
    <x v="14"/>
    <n v="1464"/>
    <n v="1"/>
    <n v="420"/>
    <s v="THEFT FROM MOTOR VEHICLE - PETTY ($950 &amp; UNDER)"/>
    <s v="1606 1300 0344"/>
    <n v="27"/>
    <s v="M"/>
    <s v="W"/>
    <n v="504"/>
    <s v="OTHER RESIDENCE"/>
    <m/>
    <m/>
    <s v="IC"/>
    <s v="Invest Cont"/>
    <n v="420"/>
    <m/>
    <m/>
    <m/>
    <s v="JEFFERSON"/>
    <s v="LINCOLN"/>
    <n v="33.972000000000001"/>
    <n v="-118.4301"/>
    <n v="0"/>
    <x v="12"/>
  </r>
  <r>
    <n v="220124703"/>
    <d v="2022-11-19T00:00:00"/>
    <x v="750"/>
    <n v="225"/>
    <n v="1"/>
    <x v="1"/>
    <n v="159"/>
    <n v="2"/>
    <n v="624"/>
    <s v="BATTERY - SIMPLE ASSAULT"/>
    <s v="0400 0416"/>
    <n v="29"/>
    <s v="F"/>
    <s v="B"/>
    <n v="108"/>
    <s v="PARKING LOT"/>
    <n v="400"/>
    <s v="STRONG-ARM (HANDS, FIST, FEET OR BODILY FORCE)"/>
    <s v="IC"/>
    <s v="Invest Cont"/>
    <n v="624"/>
    <m/>
    <m/>
    <m/>
    <s v="6TH"/>
    <s v="MAIN"/>
    <n v="34.038699999999999"/>
    <n v="-118.23350000000001"/>
    <n v="0"/>
    <x v="12"/>
  </r>
  <r>
    <n v="221110120"/>
    <d v="2022-06-06T00:00:00"/>
    <x v="751"/>
    <n v="2140"/>
    <n v="11"/>
    <x v="7"/>
    <n v="1181"/>
    <n v="1"/>
    <n v="510"/>
    <s v="VEHICLE - STOLEN"/>
    <m/>
    <n v="0"/>
    <m/>
    <m/>
    <n v="101"/>
    <s v="STREET"/>
    <m/>
    <m/>
    <s v="IC"/>
    <s v="Invest Cont"/>
    <n v="510"/>
    <m/>
    <m/>
    <m/>
    <s v="2100 W  SUNSET                       BL"/>
    <m/>
    <n v="34.080800000000004"/>
    <n v="-118.2655"/>
    <n v="0"/>
    <x v="12"/>
  </r>
  <r>
    <n v="232005858"/>
    <d v="2023-02-16T00:00:00"/>
    <x v="752"/>
    <n v="1137"/>
    <n v="20"/>
    <x v="19"/>
    <n v="2014"/>
    <n v="2"/>
    <n v="930"/>
    <s v="CRIMINAL THREATS - NO WEAPON DISPLAYED"/>
    <s v="0443 1822 1310 0432"/>
    <n v="35"/>
    <s v="M"/>
    <s v="H"/>
    <n v="101"/>
    <s v="STREET"/>
    <n v="511"/>
    <s v="VERBAL THREAT"/>
    <s v="IC"/>
    <s v="Invest Cont"/>
    <n v="930"/>
    <m/>
    <m/>
    <m/>
    <s v="100 N  HARVARD                      BL"/>
    <m/>
    <n v="34.073700000000002"/>
    <n v="-118.3043"/>
    <n v="0"/>
    <x v="12"/>
  </r>
  <r>
    <n v="221608793"/>
    <d v="2022-05-26T00:00:00"/>
    <x v="753"/>
    <n v="1800"/>
    <n v="16"/>
    <x v="20"/>
    <n v="1642"/>
    <n v="2"/>
    <n v="627"/>
    <s v="CHILD ABUSE (PHYSICAL) - SIMPLE ASSAULT"/>
    <s v="1259 0416 0446"/>
    <n v="16"/>
    <s v="F"/>
    <s v="H"/>
    <n v="501"/>
    <s v="SINGLE FAMILY DWELLING"/>
    <n v="301"/>
    <s v="BELT FLAILING INSTRUMENT/CHAIN"/>
    <s v="JA"/>
    <s v="Juv Arrest"/>
    <n v="627"/>
    <m/>
    <m/>
    <m/>
    <s v="13100    GLAMIS                       ST"/>
    <m/>
    <n v="34.255600000000001"/>
    <n v="-118.4183"/>
    <n v="1"/>
    <x v="12"/>
  </r>
  <r>
    <n v="220105471"/>
    <d v="2022-01-25T00:00:00"/>
    <x v="754"/>
    <n v="510"/>
    <n v="1"/>
    <x v="1"/>
    <n v="119"/>
    <n v="2"/>
    <n v="624"/>
    <s v="BATTERY - SIMPLE ASSAULT"/>
    <s v="1202 2004 1414 0910 1822 0522 2052 2050"/>
    <n v="62"/>
    <s v="F"/>
    <s v="B"/>
    <n v="900"/>
    <s v="MTA - RED LINE - UNION STATION"/>
    <n v="400"/>
    <s v="STRONG-ARM (HANDS, FIST, FEET OR BODILY FORCE)"/>
    <s v="AA"/>
    <s v="Adult Arrest"/>
    <n v="624"/>
    <m/>
    <m/>
    <m/>
    <s v="800 N  ALAMEDA                      ST"/>
    <m/>
    <n v="34.056100000000001"/>
    <n v="-118.2375"/>
    <n v="1"/>
    <x v="12"/>
  </r>
  <r>
    <n v="221822559"/>
    <d v="2022-12-22T00:00:00"/>
    <x v="755"/>
    <n v="1130"/>
    <n v="18"/>
    <x v="17"/>
    <n v="1834"/>
    <n v="1"/>
    <n v="510"/>
    <s v="VEHICLE - STOLEN"/>
    <m/>
    <n v="0"/>
    <m/>
    <m/>
    <n v="101"/>
    <s v="STREET"/>
    <m/>
    <m/>
    <s v="IC"/>
    <s v="Invest Cont"/>
    <n v="510"/>
    <m/>
    <m/>
    <m/>
    <s v="800 E  104TH                        ST"/>
    <m/>
    <n v="33.941899999999997"/>
    <n v="-118.26090000000001"/>
    <n v="0"/>
    <x v="12"/>
  </r>
  <r>
    <n v="221305244"/>
    <d v="2022-01-27T00:00:00"/>
    <x v="756"/>
    <n v="1100"/>
    <n v="13"/>
    <x v="6"/>
    <n v="1309"/>
    <n v="1"/>
    <n v="331"/>
    <s v="THEFT FROM MOTOR VEHICLE - GRAND ($950.01 AND OVER)"/>
    <s v="0344 0385"/>
    <n v="23"/>
    <s v="F"/>
    <s v="W"/>
    <n v="108"/>
    <s v="PARKING LOT"/>
    <m/>
    <m/>
    <s v="IC"/>
    <s v="Invest Cont"/>
    <n v="331"/>
    <m/>
    <m/>
    <m/>
    <s v="2400 E  24TH                         ST"/>
    <m/>
    <n v="34.016199999999998"/>
    <n v="-118.2299"/>
    <n v="0"/>
    <x v="12"/>
  </r>
  <r>
    <n v="221413716"/>
    <d v="2022-06-19T00:00:00"/>
    <x v="686"/>
    <n v="1148"/>
    <n v="14"/>
    <x v="14"/>
    <n v="1407"/>
    <n v="2"/>
    <n v="740"/>
    <s v="VANDALISM - FELONY ($400 &amp; OVER, ALL CHURCH VANDALISMS)"/>
    <n v="329"/>
    <n v="36"/>
    <s v="M"/>
    <s v="O"/>
    <n v="101"/>
    <s v="STREET"/>
    <m/>
    <m/>
    <s v="IC"/>
    <s v="Invest Cont"/>
    <n v="740"/>
    <m/>
    <m/>
    <m/>
    <s v="9900 W  WASHINGTON                   BL"/>
    <m/>
    <n v="34.025199999999998"/>
    <n v="-118.4041"/>
    <n v="0"/>
    <x v="12"/>
  </r>
  <r>
    <n v="221226261"/>
    <d v="2022-12-30T00:00:00"/>
    <x v="757"/>
    <n v="1500"/>
    <n v="12"/>
    <x v="8"/>
    <n v="1273"/>
    <n v="2"/>
    <n v="940"/>
    <s v="EXTORTION"/>
    <s v="0940 1251 0337 1912 0421 1915 1906 0347 0422 1258"/>
    <n v="11"/>
    <s v="M"/>
    <s v="B"/>
    <n v="501"/>
    <s v="SINGLE FAMILY DWELLING"/>
    <m/>
    <m/>
    <s v="IC"/>
    <s v="Invest Cont"/>
    <n v="940"/>
    <m/>
    <m/>
    <m/>
    <s v="1400 W  87TH                         ST"/>
    <m/>
    <n v="33.959000000000003"/>
    <n v="-118.30029999999999"/>
    <n v="0"/>
    <x v="12"/>
  </r>
  <r>
    <n v="222004439"/>
    <d v="2022-01-13T00:00:00"/>
    <x v="758"/>
    <n v="2000"/>
    <n v="20"/>
    <x v="19"/>
    <n v="2071"/>
    <n v="1"/>
    <n v="510"/>
    <s v="VEHICLE - STOLEN"/>
    <m/>
    <n v="0"/>
    <m/>
    <m/>
    <n v="101"/>
    <s v="STREET"/>
    <m/>
    <m/>
    <s v="IC"/>
    <s v="Invest Cont"/>
    <n v="510"/>
    <m/>
    <m/>
    <m/>
    <s v="1300 S  VAN NESS                     AV"/>
    <m/>
    <n v="34.047199999999997"/>
    <n v="-118.31570000000001"/>
    <n v="0"/>
    <x v="12"/>
  </r>
  <r>
    <n v="221315967"/>
    <d v="2022-08-13T00:00:00"/>
    <x v="673"/>
    <n v="2200"/>
    <n v="13"/>
    <x v="6"/>
    <n v="1345"/>
    <n v="2"/>
    <n v="626"/>
    <s v="INTIMATE PARTNER - SIMPLE ASSAULT"/>
    <s v="2000 1814 0416 0400 0913 0446"/>
    <n v="22"/>
    <s v="M"/>
    <s v="H"/>
    <n v="102"/>
    <s v="SIDEWALK"/>
    <n v="400"/>
    <s v="STRONG-ARM (HANDS, FIST, FEET OR BODILY FORCE)"/>
    <s v="IC"/>
    <s v="Invest Cont"/>
    <n v="626"/>
    <m/>
    <m/>
    <m/>
    <s v="1300 E  33RD                         ST"/>
    <m/>
    <n v="34.013300000000001"/>
    <n v="-118.2522"/>
    <n v="0"/>
    <x v="12"/>
  </r>
  <r>
    <n v="222006396"/>
    <d v="2022-02-24T00:00:00"/>
    <x v="759"/>
    <n v="1600"/>
    <n v="20"/>
    <x v="19"/>
    <n v="2027"/>
    <n v="1"/>
    <n v="210"/>
    <s v="ROBBERY"/>
    <s v="1822 0344 0400 0444"/>
    <n v="25"/>
    <s v="F"/>
    <s v="O"/>
    <n v="101"/>
    <s v="STREET"/>
    <n v="400"/>
    <s v="STRONG-ARM (HANDS, FIST, FEET OR BODILY FORCE)"/>
    <s v="IC"/>
    <s v="Invest Cont"/>
    <n v="210"/>
    <m/>
    <m/>
    <m/>
    <s v="5TH                          ST"/>
    <s v="VERMONT"/>
    <n v="34.065399999999997"/>
    <n v="-118.29170000000001"/>
    <n v="0"/>
    <x v="12"/>
  </r>
  <r>
    <n v="221907138"/>
    <d v="2022-03-18T00:00:00"/>
    <x v="760"/>
    <n v="1835"/>
    <n v="19"/>
    <x v="16"/>
    <n v="1985"/>
    <n v="1"/>
    <n v="442"/>
    <s v="SHOPLIFTING - PETTY THEFT ($950 &amp; UNDER)"/>
    <n v="325"/>
    <n v="0"/>
    <s v="X"/>
    <s v="X"/>
    <n v="402"/>
    <s v="MARKET"/>
    <m/>
    <m/>
    <s v="IC"/>
    <s v="Invest Cont"/>
    <n v="442"/>
    <m/>
    <m/>
    <m/>
    <s v="8500    TOBIAS                       AV"/>
    <m/>
    <n v="34.224800000000002"/>
    <n v="-118.4517"/>
    <n v="0"/>
    <x v="12"/>
  </r>
  <r>
    <n v="220220524"/>
    <d v="2022-11-21T00:00:00"/>
    <x v="670"/>
    <n v="350"/>
    <n v="2"/>
    <x v="5"/>
    <n v="204"/>
    <n v="1"/>
    <n v="310"/>
    <s v="BURGLARY"/>
    <s v="1822 0342 1607 0329 0344"/>
    <n v="0"/>
    <s v="X"/>
    <s v="X"/>
    <n v="203"/>
    <s v="OTHER BUSINESS"/>
    <m/>
    <m/>
    <s v="IC"/>
    <s v="Invest Cont"/>
    <n v="310"/>
    <m/>
    <m/>
    <m/>
    <s v="3500 W  SUNSET                       BL"/>
    <m/>
    <n v="34.0886"/>
    <n v="-118.27630000000001"/>
    <n v="0"/>
    <x v="12"/>
  </r>
  <r>
    <n v="221406840"/>
    <d v="2022-02-27T00:00:00"/>
    <x v="759"/>
    <n v="500"/>
    <n v="14"/>
    <x v="14"/>
    <n v="1454"/>
    <n v="1"/>
    <n v="420"/>
    <s v="THEFT FROM MOTOR VEHICLE - PETTY ($950 &amp; UNDER)"/>
    <s v="0344 0385 1300"/>
    <n v="37"/>
    <s v="M"/>
    <s v="W"/>
    <n v="108"/>
    <s v="PARKING LOT"/>
    <m/>
    <m/>
    <s v="IC"/>
    <s v="Invest Cont"/>
    <n v="420"/>
    <m/>
    <m/>
    <m/>
    <s v="13100    MINDANAO                     WY"/>
    <m/>
    <n v="33.986499999999999"/>
    <n v="-118.4363"/>
    <n v="0"/>
    <x v="12"/>
  </r>
  <r>
    <n v="220916064"/>
    <d v="2022-11-12T00:00:00"/>
    <x v="721"/>
    <n v="130"/>
    <n v="9"/>
    <x v="3"/>
    <n v="946"/>
    <n v="2"/>
    <n v="354"/>
    <s v="THEFT OF IDENTITY"/>
    <s v="0922 1822"/>
    <n v="24"/>
    <s v="F"/>
    <s v="B"/>
    <n v="602"/>
    <s v="BANK"/>
    <m/>
    <m/>
    <s v="AA"/>
    <s v="Adult Arrest"/>
    <n v="354"/>
    <m/>
    <m/>
    <m/>
    <s v="5800    HAZELTINE                    AV"/>
    <m/>
    <n v="34.175699999999999"/>
    <n v="-118.44"/>
    <n v="1"/>
    <x v="12"/>
  </r>
  <r>
    <n v="220607944"/>
    <d v="2022-03-25T00:00:00"/>
    <x v="761"/>
    <n v="1730"/>
    <n v="6"/>
    <x v="9"/>
    <n v="631"/>
    <n v="2"/>
    <n v="745"/>
    <s v="VANDALISM - MISDEAMEANOR ($399 OR UNDER)"/>
    <s v="0329 0400 0913 1814"/>
    <n v="73"/>
    <s v="M"/>
    <s v="W"/>
    <n v="501"/>
    <s v="SINGLE FAMILY DWELLING"/>
    <n v="400"/>
    <s v="STRONG-ARM (HANDS, FIST, FEET OR BODILY FORCE)"/>
    <s v="IC"/>
    <s v="Invest Cont"/>
    <n v="745"/>
    <m/>
    <m/>
    <m/>
    <s v="1100    SUNSET HILLS                 RD"/>
    <m/>
    <n v="34.091700000000003"/>
    <n v="-118.3926"/>
    <n v="0"/>
    <x v="12"/>
  </r>
  <r>
    <n v="221011807"/>
    <d v="2022-07-20T00:00:00"/>
    <x v="762"/>
    <n v="750"/>
    <n v="10"/>
    <x v="11"/>
    <n v="1011"/>
    <n v="2"/>
    <n v="354"/>
    <s v="THEFT OF IDENTITY"/>
    <s v="1822 0922 0930"/>
    <n v="31"/>
    <s v="F"/>
    <s v="H"/>
    <n v="502"/>
    <s v="MULTI-UNIT DWELLING (APARTMENT, DUPLEX, ETC)"/>
    <m/>
    <m/>
    <s v="IC"/>
    <s v="Invest Cont"/>
    <n v="354"/>
    <m/>
    <m/>
    <m/>
    <s v="19100    SHERMAN                      WY"/>
    <m/>
    <n v="34.2012"/>
    <n v="-118.5445"/>
    <n v="0"/>
    <x v="12"/>
  </r>
  <r>
    <n v="220124156"/>
    <d v="2022-11-08T00:00:00"/>
    <x v="763"/>
    <n v="1000"/>
    <n v="1"/>
    <x v="1"/>
    <n v="124"/>
    <n v="1"/>
    <n v="320"/>
    <s v="BURGLARY, ATTEMPTED"/>
    <s v="1606 0344 1822"/>
    <n v="0"/>
    <s v="X"/>
    <s v="X"/>
    <n v="725"/>
    <s v="GOVERNMENT FACILITY (FEDERAL,STATE, COUNTY &amp; CITY)"/>
    <m/>
    <m/>
    <s v="IC"/>
    <s v="Invest Cont"/>
    <n v="320"/>
    <m/>
    <m/>
    <m/>
    <s v="200 N  SPRING                       ST"/>
    <m/>
    <n v="34.053899999999999"/>
    <n v="-118.2436"/>
    <n v="0"/>
    <x v="12"/>
  </r>
  <r>
    <n v="220200958"/>
    <d v="2022-10-01T00:00:00"/>
    <x v="679"/>
    <n v="2150"/>
    <n v="2"/>
    <x v="5"/>
    <n v="201"/>
    <n v="1"/>
    <n v="236"/>
    <s v="INTIMATE PARTNER - AGGRAVATED ASSAULT"/>
    <s v="2000 0913 0400 1251 1309 1310 1814"/>
    <n v="21"/>
    <s v="F"/>
    <s v="H"/>
    <n v="101"/>
    <s v="STREET"/>
    <n v="400"/>
    <s v="STRONG-ARM (HANDS, FIST, FEET OR BODILY FORCE)"/>
    <s v="AO"/>
    <s v="Adult Other"/>
    <n v="236"/>
    <n v="910"/>
    <m/>
    <m/>
    <s v="800 N  HELIOTROPE                   DR"/>
    <m/>
    <n v="34.085799999999999"/>
    <n v="-118.295"/>
    <n v="0"/>
    <x v="12"/>
  </r>
  <r>
    <n v="220611326"/>
    <d v="2022-06-05T00:00:00"/>
    <x v="764"/>
    <n v="1930"/>
    <n v="6"/>
    <x v="9"/>
    <n v="678"/>
    <n v="1"/>
    <n v="330"/>
    <s v="BURGLARY FROM VEHICLE"/>
    <s v="1822 1300 0344 0377 0329 1307 1601 1609"/>
    <n v="47"/>
    <s v="M"/>
    <s v="H"/>
    <n v="101"/>
    <s v="STREET"/>
    <m/>
    <m/>
    <s v="IC"/>
    <s v="Invest Cont"/>
    <n v="330"/>
    <m/>
    <m/>
    <m/>
    <s v="SANTA MONICA"/>
    <s v="OXFORD"/>
    <n v="34.090800000000002"/>
    <n v="-118.3078"/>
    <n v="0"/>
    <x v="12"/>
  </r>
  <r>
    <n v="241714422"/>
    <d v="2024-11-21T00:00:00"/>
    <x v="765"/>
    <n v="1200"/>
    <n v="17"/>
    <x v="13"/>
    <n v="1781"/>
    <n v="2"/>
    <n v="668"/>
    <s v="EMBEZZLEMENT, GRAND THEFT ($950.01 &amp; OVER)"/>
    <s v="0924 0913 1803 0344"/>
    <n v="-1"/>
    <s v="X"/>
    <s v="X"/>
    <n v="203"/>
    <s v="OTHER BUSINESS"/>
    <m/>
    <m/>
    <s v="IC"/>
    <s v="Invest Cont"/>
    <n v="668"/>
    <m/>
    <m/>
    <m/>
    <s v="20500    NORDHOFF                     ST"/>
    <m/>
    <n v="34.2318"/>
    <n v="-118.5797"/>
    <n v="0"/>
    <x v="12"/>
  </r>
  <r>
    <n v="220810339"/>
    <d v="2022-05-29T00:00:00"/>
    <x v="691"/>
    <n v="1330"/>
    <n v="8"/>
    <x v="12"/>
    <n v="885"/>
    <n v="1"/>
    <n v="341"/>
    <s v="THEFT-GRAND ($950.01 &amp; OVER)EXCPT,GUNS,FOWL,LIVESTK,PROD"/>
    <s v="0344 1822"/>
    <n v="40"/>
    <s v="M"/>
    <s v="W"/>
    <n v="109"/>
    <s v="PARK/PLAYGROUND"/>
    <m/>
    <m/>
    <s v="IC"/>
    <s v="Invest Cont"/>
    <n v="341"/>
    <m/>
    <m/>
    <m/>
    <s v="10400 W  PICO                         BL"/>
    <m/>
    <n v="34.046300000000002"/>
    <n v="-118.4171"/>
    <n v="0"/>
    <x v="12"/>
  </r>
  <r>
    <n v="221805438"/>
    <d v="2022-02-02T00:00:00"/>
    <x v="766"/>
    <n v="700"/>
    <n v="18"/>
    <x v="17"/>
    <n v="1804"/>
    <n v="2"/>
    <n v="626"/>
    <s v="INTIMATE PARTNER - SIMPLE ASSAULT"/>
    <s v="2000 0913 1813 1243 0448 0444"/>
    <n v="38"/>
    <s v="F"/>
    <s v="H"/>
    <n v="502"/>
    <s v="MULTI-UNIT DWELLING (APARTMENT, DUPLEX, ETC)"/>
    <n v="400"/>
    <s v="STRONG-ARM (HANDS, FIST, FEET OR BODILY FORCE)"/>
    <s v="IC"/>
    <s v="Invest Cont"/>
    <n v="626"/>
    <m/>
    <m/>
    <m/>
    <s v="700 E  87TH                         ST"/>
    <m/>
    <n v="33.959299999999999"/>
    <n v="-118.2624"/>
    <n v="0"/>
    <x v="12"/>
  </r>
  <r>
    <n v="221223010"/>
    <d v="2022-11-06T00:00:00"/>
    <x v="767"/>
    <n v="1630"/>
    <n v="12"/>
    <x v="8"/>
    <n v="1245"/>
    <n v="2"/>
    <n v="624"/>
    <s v="BATTERY - SIMPLE ASSAULT"/>
    <s v="0400 0416 0913 0602 0562 0401"/>
    <n v="59"/>
    <s v="F"/>
    <s v="B"/>
    <n v="501"/>
    <s v="SINGLE FAMILY DWELLING"/>
    <n v="400"/>
    <s v="STRONG-ARM (HANDS, FIST, FEET OR BODILY FORCE)"/>
    <s v="AA"/>
    <s v="Adult Arrest"/>
    <n v="624"/>
    <m/>
    <m/>
    <m/>
    <s v="1300 W  GAGE                         AV"/>
    <m/>
    <n v="33.982300000000002"/>
    <n v="-118.29810000000001"/>
    <n v="1"/>
    <x v="12"/>
  </r>
  <r>
    <n v="221117138"/>
    <d v="2022-12-06T00:00:00"/>
    <x v="768"/>
    <n v="600"/>
    <n v="11"/>
    <x v="7"/>
    <n v="1102"/>
    <n v="1"/>
    <n v="510"/>
    <s v="VEHICLE - STOLEN"/>
    <m/>
    <n v="0"/>
    <m/>
    <m/>
    <n v="108"/>
    <s v="PARKING LOT"/>
    <m/>
    <m/>
    <s v="IC"/>
    <s v="Invest Cont"/>
    <n v="510"/>
    <m/>
    <m/>
    <m/>
    <s v="4800    SAN FERNANDO                 RD"/>
    <m/>
    <n v="34.138599999999997"/>
    <n v="-118.2685"/>
    <n v="0"/>
    <x v="12"/>
  </r>
  <r>
    <n v="220511615"/>
    <d v="2022-07-22T00:00:00"/>
    <x v="769"/>
    <n v="2200"/>
    <n v="5"/>
    <x v="10"/>
    <n v="529"/>
    <n v="1"/>
    <n v="510"/>
    <s v="VEHICLE - STOLEN"/>
    <m/>
    <n v="0"/>
    <m/>
    <m/>
    <n v="104"/>
    <s v="DRIVEWAY"/>
    <m/>
    <m/>
    <s v="IC"/>
    <s v="Invest Cont"/>
    <n v="510"/>
    <m/>
    <m/>
    <m/>
    <s v="200 E  OPP                          ST"/>
    <m/>
    <n v="33.783000000000001"/>
    <n v="-118.261"/>
    <n v="0"/>
    <x v="12"/>
  </r>
  <r>
    <n v="221200874"/>
    <d v="2022-11-18T00:00:00"/>
    <x v="770"/>
    <n v="2300"/>
    <n v="12"/>
    <x v="8"/>
    <n v="1243"/>
    <n v="1"/>
    <n v="230"/>
    <s v="ASSAULT WITH DEADLY WEAPON, AGGRAVATED ASSAULT"/>
    <s v="1402 2004 1514 2036 0903 2055 0443 0334 0302"/>
    <n v="65"/>
    <s v="M"/>
    <s v="B"/>
    <n v="501"/>
    <s v="SINGLE FAMILY DWELLING"/>
    <n v="109"/>
    <s v="SEMI-AUTOMATIC PISTOL"/>
    <s v="AA"/>
    <s v="Adult Arrest"/>
    <n v="230"/>
    <n v="946"/>
    <m/>
    <m/>
    <s v="2100 W  FLORENCE                     AV"/>
    <m/>
    <n v="33.978999999999999"/>
    <n v="-118.3112"/>
    <n v="1"/>
    <x v="12"/>
  </r>
  <r>
    <n v="221216874"/>
    <d v="2022-08-02T00:00:00"/>
    <x v="771"/>
    <n v="1745"/>
    <n v="12"/>
    <x v="8"/>
    <n v="1249"/>
    <n v="1"/>
    <n v="420"/>
    <s v="THEFT FROM MOTOR VEHICLE - PETTY ($950 &amp; UNDER)"/>
    <m/>
    <n v="0"/>
    <m/>
    <m/>
    <n v="101"/>
    <s v="STREET"/>
    <m/>
    <m/>
    <s v="IC"/>
    <s v="Invest Cont"/>
    <n v="420"/>
    <m/>
    <m/>
    <m/>
    <s v="700 W  70TH                         ST"/>
    <m/>
    <n v="33.976100000000002"/>
    <n v="-118.286"/>
    <n v="0"/>
    <x v="12"/>
  </r>
  <r>
    <n v="220500704"/>
    <d v="2022-05-20T00:00:00"/>
    <x v="728"/>
    <n v="2000"/>
    <n v="5"/>
    <x v="10"/>
    <n v="514"/>
    <n v="1"/>
    <n v="230"/>
    <s v="ASSAULT WITH DEADLY WEAPON, AGGRAVATED ASSAULT"/>
    <s v="1822 0309 0906 1309 0430 1100 1407"/>
    <n v="38"/>
    <s v="M"/>
    <s v="H"/>
    <n v="103"/>
    <s v="ALLEY"/>
    <n v="102"/>
    <s v="HAND GUN"/>
    <s v="AA"/>
    <s v="Adult Arrest"/>
    <n v="230"/>
    <n v="998"/>
    <m/>
    <m/>
    <s v="1300 W  ANAHEIM                      ST"/>
    <m/>
    <n v="33.789700000000003"/>
    <n v="-118.2787"/>
    <n v="1"/>
    <x v="12"/>
  </r>
  <r>
    <n v="221317687"/>
    <d v="2022-09-14T00:00:00"/>
    <x v="772"/>
    <n v="2010"/>
    <n v="13"/>
    <x v="6"/>
    <n v="1385"/>
    <n v="1"/>
    <n v="230"/>
    <s v="ASSAULT WITH DEADLY WEAPON, AGGRAVATED ASSAULT"/>
    <s v="0603 0361 0913 0432"/>
    <n v="19"/>
    <s v="F"/>
    <s v="B"/>
    <n v="501"/>
    <s v="SINGLE FAMILY DWELLING"/>
    <n v="503"/>
    <s v="CAUSTIC CHEMICAL/POISON"/>
    <s v="AA"/>
    <s v="Adult Arrest"/>
    <n v="230"/>
    <m/>
    <m/>
    <m/>
    <s v="400 E  59TH                         PL"/>
    <m/>
    <n v="33.9861"/>
    <n v="-118.2675"/>
    <n v="1"/>
    <x v="12"/>
  </r>
  <r>
    <n v="221515871"/>
    <d v="2022-10-07T00:00:00"/>
    <x v="674"/>
    <n v="1700"/>
    <n v="15"/>
    <x v="18"/>
    <n v="1503"/>
    <n v="2"/>
    <n v="626"/>
    <s v="INTIMATE PARTNER - SIMPLE ASSAULT"/>
    <s v="2000 0416 1814"/>
    <n v="40"/>
    <s v="F"/>
    <s v="H"/>
    <n v="501"/>
    <s v="SINGLE FAMILY DWELLING"/>
    <n v="400"/>
    <s v="STRONG-ARM (HANDS, FIST, FEET OR BODILY FORCE)"/>
    <s v="AO"/>
    <s v="Adult Other"/>
    <n v="626"/>
    <m/>
    <m/>
    <m/>
    <s v="12200    VANOWEN                      ST"/>
    <m/>
    <n v="34.193899999999999"/>
    <n v="-118.39870000000001"/>
    <n v="0"/>
    <x v="12"/>
  </r>
  <r>
    <n v="222012439"/>
    <d v="2022-07-19T00:00:00"/>
    <x v="773"/>
    <n v="1745"/>
    <n v="20"/>
    <x v="19"/>
    <n v="2049"/>
    <n v="1"/>
    <n v="341"/>
    <s v="THEFT-GRAND ($950.01 &amp; OVER)EXCPT,GUNS,FOWL,LIVESTK,PROD"/>
    <s v="0349 1822"/>
    <n v="0"/>
    <s v="X"/>
    <s v="X"/>
    <n v="502"/>
    <s v="MULTI-UNIT DWELLING (APARTMENT, DUPLEX, ETC)"/>
    <m/>
    <m/>
    <s v="IC"/>
    <s v="Invest Cont"/>
    <n v="341"/>
    <m/>
    <m/>
    <m/>
    <s v="2900    FRANCIS                      AV"/>
    <m/>
    <n v="34.056800000000003"/>
    <n v="-118.2891"/>
    <n v="0"/>
    <x v="12"/>
  </r>
  <r>
    <n v="231709914"/>
    <d v="2023-05-17T00:00:00"/>
    <x v="774"/>
    <n v="1750"/>
    <n v="17"/>
    <x v="13"/>
    <n v="1788"/>
    <n v="1"/>
    <n v="442"/>
    <s v="SHOPLIFTING - PETTY THEFT ($950 &amp; UNDER)"/>
    <s v="0325 0378"/>
    <n v="0"/>
    <s v="X"/>
    <s v="X"/>
    <n v="404"/>
    <s v="DEPARTMENT STORE"/>
    <m/>
    <m/>
    <s v="IC"/>
    <s v="Invest Cont"/>
    <n v="442"/>
    <m/>
    <m/>
    <m/>
    <s v="8900    BALBOA                       BL"/>
    <m/>
    <n v="34.232199999999999"/>
    <n v="-118.51130000000001"/>
    <n v="0"/>
    <x v="12"/>
  </r>
  <r>
    <n v="220307283"/>
    <d v="2022-03-10T00:00:00"/>
    <x v="775"/>
    <n v="620"/>
    <n v="3"/>
    <x v="2"/>
    <n v="392"/>
    <n v="1"/>
    <n v="310"/>
    <s v="BURGLARY"/>
    <s v="1822 1609 0344 0329 2004"/>
    <n v="21"/>
    <s v="X"/>
    <s v="X"/>
    <n v="203"/>
    <s v="OTHER BUSINESS"/>
    <m/>
    <m/>
    <s v="AO"/>
    <s v="Adult Other"/>
    <n v="310"/>
    <m/>
    <m/>
    <m/>
    <s v="4400    CRENSHAW                     BL"/>
    <m/>
    <n v="34.003599999999999"/>
    <n v="-118.33199999999999"/>
    <n v="0"/>
    <x v="12"/>
  </r>
  <r>
    <n v="221420324"/>
    <d v="2022-09-30T00:00:00"/>
    <x v="713"/>
    <n v="424"/>
    <n v="14"/>
    <x v="14"/>
    <n v="1488"/>
    <n v="2"/>
    <n v="354"/>
    <s v="THEFT OF IDENTITY"/>
    <n v="100"/>
    <n v="23"/>
    <s v="M"/>
    <s v="B"/>
    <n v="203"/>
    <s v="OTHER BUSINESS"/>
    <m/>
    <m/>
    <s v="IC"/>
    <s v="Invest Cont"/>
    <n v="354"/>
    <m/>
    <m/>
    <m/>
    <s v="8700    RAMSGATE                     AV"/>
    <m/>
    <n v="33.958300000000001"/>
    <n v="-118.3827"/>
    <n v="0"/>
    <x v="12"/>
  </r>
  <r>
    <n v="220508238"/>
    <d v="2022-04-21T00:00:00"/>
    <x v="776"/>
    <n v="1300"/>
    <n v="5"/>
    <x v="10"/>
    <n v="529"/>
    <n v="2"/>
    <n v="740"/>
    <s v="VANDALISM - FELONY ($400 &amp; OVER, ALL CHURCH VANDALISMS)"/>
    <n v="329"/>
    <n v="0"/>
    <s v="X"/>
    <s v="X"/>
    <n v="811"/>
    <s v="OTHER RR TRAIN (UNION PAC, SANTE FE ETC"/>
    <m/>
    <m/>
    <s v="IC"/>
    <s v="Invest Cont"/>
    <n v="740"/>
    <m/>
    <m/>
    <m/>
    <s v="HENRY FORD"/>
    <s v="PIER A"/>
    <n v="33.776600000000002"/>
    <n v="-118.24079999999999"/>
    <n v="0"/>
    <x v="12"/>
  </r>
  <r>
    <n v="221017673"/>
    <d v="2022-12-14T00:00:00"/>
    <x v="777"/>
    <n v="1047"/>
    <n v="10"/>
    <x v="11"/>
    <n v="1015"/>
    <n v="2"/>
    <n v="940"/>
    <s v="EXTORTION"/>
    <s v="1822 0344 0800"/>
    <n v="20"/>
    <s v="M"/>
    <s v="H"/>
    <n v="501"/>
    <s v="SINGLE FAMILY DWELLING"/>
    <m/>
    <m/>
    <s v="IC"/>
    <s v="Invest Cont"/>
    <n v="940"/>
    <m/>
    <m/>
    <m/>
    <s v="17800    SATICOY                      ST"/>
    <m/>
    <n v="34.208399999999997"/>
    <n v="-118.52079999999999"/>
    <n v="0"/>
    <x v="12"/>
  </r>
  <r>
    <n v="220115622"/>
    <d v="2022-07-05T00:00:00"/>
    <x v="762"/>
    <n v="840"/>
    <n v="1"/>
    <x v="1"/>
    <n v="162"/>
    <n v="2"/>
    <n v="740"/>
    <s v="VANDALISM - FELONY ($400 &amp; OVER, ALL CHURCH VANDALISMS)"/>
    <s v="0329 0417"/>
    <n v="0"/>
    <s v="X"/>
    <s v="X"/>
    <n v="502"/>
    <s v="MULTI-UNIT DWELLING (APARTMENT, DUPLEX, ETC)"/>
    <n v="400"/>
    <s v="STRONG-ARM (HANDS, FIST, FEET OR BODILY FORCE)"/>
    <s v="IC"/>
    <s v="Invest Cont"/>
    <n v="740"/>
    <m/>
    <m/>
    <m/>
    <s v="700 S  GRAND                        AV"/>
    <m/>
    <n v="34.0473"/>
    <n v="-118.25660000000001"/>
    <n v="0"/>
    <x v="12"/>
  </r>
  <r>
    <n v="220809167"/>
    <d v="2022-05-04T00:00:00"/>
    <x v="778"/>
    <n v="415"/>
    <n v="8"/>
    <x v="12"/>
    <n v="828"/>
    <n v="1"/>
    <n v="331"/>
    <s v="THEFT FROM MOTOR VEHICLE - GRAND ($950.01 AND OVER)"/>
    <s v="1202 0344 0385 1822"/>
    <n v="76"/>
    <s v="M"/>
    <s v="W"/>
    <n v="101"/>
    <s v="STREET"/>
    <m/>
    <m/>
    <s v="IC"/>
    <s v="Invest Cont"/>
    <n v="331"/>
    <m/>
    <m/>
    <m/>
    <s v="10500    LINDBROOK                    DR"/>
    <m/>
    <n v="34.065199999999997"/>
    <n v="-118.4331"/>
    <n v="0"/>
    <x v="12"/>
  </r>
  <r>
    <n v="221704109"/>
    <d v="2022-01-03T00:00:00"/>
    <x v="740"/>
    <n v="2200"/>
    <n v="17"/>
    <x v="13"/>
    <n v="1766"/>
    <n v="2"/>
    <n v="740"/>
    <s v="VANDALISM - FELONY ($400 &amp; OVER, ALL CHURCH VANDALISMS)"/>
    <n v="329"/>
    <n v="39"/>
    <s v="F"/>
    <s v="A"/>
    <n v="101"/>
    <s v="STREET"/>
    <m/>
    <m/>
    <s v="IC"/>
    <s v="Invest Cont"/>
    <n v="740"/>
    <m/>
    <m/>
    <m/>
    <s v="18600    LASSEN                       ST"/>
    <m/>
    <n v="34.25"/>
    <n v="-118.5381"/>
    <n v="0"/>
    <x v="12"/>
  </r>
  <r>
    <n v="222104541"/>
    <d v="2022-01-17T00:00:00"/>
    <x v="779"/>
    <n v="2245"/>
    <n v="21"/>
    <x v="15"/>
    <n v="2125"/>
    <n v="1"/>
    <n v="420"/>
    <s v="THEFT FROM MOTOR VEHICLE - PETTY ($950 &amp; UNDER)"/>
    <n v="344"/>
    <n v="34"/>
    <s v="M"/>
    <s v="B"/>
    <n v="108"/>
    <s v="PARKING LOT"/>
    <m/>
    <m/>
    <s v="IC"/>
    <s v="Invest Cont"/>
    <n v="420"/>
    <m/>
    <m/>
    <m/>
    <s v="7600    CANOGA                       AV"/>
    <m/>
    <n v="34.2119"/>
    <n v="-118.60169999999999"/>
    <n v="0"/>
    <x v="12"/>
  </r>
  <r>
    <n v="231404066"/>
    <d v="2022-12-29T00:00:00"/>
    <x v="719"/>
    <n v="30"/>
    <n v="14"/>
    <x v="14"/>
    <n v="1494"/>
    <n v="1"/>
    <n v="440"/>
    <s v="THEFT PLAIN - PETTY ($950 &amp; UNDER)"/>
    <s v="1822 0344"/>
    <n v="34"/>
    <s v="F"/>
    <s v="B"/>
    <n v="212"/>
    <s v="TRANSPORTATION FACILITY (AIRPORT)"/>
    <m/>
    <m/>
    <s v="AA"/>
    <s v="Adult Arrest"/>
    <n v="440"/>
    <m/>
    <m/>
    <m/>
    <s v="600    WORLD                        WY"/>
    <m/>
    <n v="33.942900000000002"/>
    <n v="-118.40300000000001"/>
    <n v="1"/>
    <x v="12"/>
  </r>
  <r>
    <n v="220116829"/>
    <d v="2022-07-25T00:00:00"/>
    <x v="780"/>
    <n v="1200"/>
    <n v="1"/>
    <x v="1"/>
    <n v="148"/>
    <n v="2"/>
    <n v="354"/>
    <s v="THEFT OF IDENTITY"/>
    <n v="377"/>
    <n v="35"/>
    <s v="M"/>
    <s v="B"/>
    <n v="101"/>
    <s v="STREET"/>
    <m/>
    <m/>
    <s v="IC"/>
    <s v="Invest Cont"/>
    <n v="354"/>
    <m/>
    <m/>
    <m/>
    <s v="500 E  4TH                          ST"/>
    <m/>
    <n v="34.044899999999998"/>
    <n v="-118.2415"/>
    <n v="0"/>
    <x v="12"/>
  </r>
  <r>
    <n v="220615552"/>
    <d v="2022-09-04T00:00:00"/>
    <x v="781"/>
    <n v="145"/>
    <n v="6"/>
    <x v="9"/>
    <n v="645"/>
    <n v="1"/>
    <n v="510"/>
    <s v="VEHICLE - STOLEN"/>
    <m/>
    <n v="0"/>
    <m/>
    <m/>
    <n v="101"/>
    <s v="STREET"/>
    <m/>
    <m/>
    <s v="IC"/>
    <s v="Invest Cont"/>
    <n v="510"/>
    <m/>
    <m/>
    <m/>
    <s v="1700 N  HIGHLAND                     AV"/>
    <m/>
    <n v="34.1006"/>
    <n v="-118.3417"/>
    <n v="0"/>
    <x v="12"/>
  </r>
  <r>
    <n v="220504700"/>
    <d v="2022-01-19T00:00:00"/>
    <x v="782"/>
    <n v="1908"/>
    <n v="5"/>
    <x v="10"/>
    <n v="559"/>
    <n v="1"/>
    <n v="310"/>
    <s v="BURGLARY"/>
    <s v="0358 1236 1402 1602 0344"/>
    <n v="0"/>
    <s v="M"/>
    <s v="O"/>
    <n v="811"/>
    <s v="OTHER RR TRAIN (UNION PAC, SANTE FE ETC"/>
    <m/>
    <m/>
    <s v="IC"/>
    <s v="Invest Cont"/>
    <n v="310"/>
    <n v="998"/>
    <m/>
    <m/>
    <s v="TERMINAL                     WY"/>
    <s v="NAVY                         WY"/>
    <n v="33.751300000000001"/>
    <n v="-118.2505"/>
    <n v="0"/>
    <x v="12"/>
  </r>
  <r>
    <n v="220306017"/>
    <d v="2022-02-14T00:00:00"/>
    <x v="783"/>
    <n v="2005"/>
    <n v="3"/>
    <x v="2"/>
    <n v="399"/>
    <n v="1"/>
    <n v="210"/>
    <s v="ROBBERY"/>
    <s v="0202 0325 0400 0443 0945 1822 0344 0104"/>
    <n v="21"/>
    <s v="X"/>
    <s v="X"/>
    <n v="403"/>
    <s v="DRUG STORE"/>
    <n v="113"/>
    <s v="SIMULATED GUN"/>
    <s v="IC"/>
    <s v="Invest Cont"/>
    <n v="210"/>
    <m/>
    <m/>
    <m/>
    <s v="4300 S  FIGUEROA                     ST"/>
    <m/>
    <n v="34.005400000000002"/>
    <n v="-118.28270000000001"/>
    <n v="0"/>
    <x v="12"/>
  </r>
  <r>
    <n v="221221271"/>
    <d v="2022-10-01T00:00:00"/>
    <x v="679"/>
    <n v="608"/>
    <n v="12"/>
    <x v="8"/>
    <n v="1266"/>
    <n v="2"/>
    <n v="354"/>
    <s v="THEFT OF IDENTITY"/>
    <m/>
    <n v="25"/>
    <s v="F"/>
    <s v="B"/>
    <n v="501"/>
    <s v="SINGLE FAMILY DWELLING"/>
    <m/>
    <m/>
    <s v="IC"/>
    <s v="Invest Cont"/>
    <n v="354"/>
    <m/>
    <m/>
    <m/>
    <s v="400 W  79TH                         ST"/>
    <m/>
    <n v="33.9679"/>
    <n v="-118.2813"/>
    <n v="0"/>
    <x v="12"/>
  </r>
  <r>
    <n v="221205464"/>
    <d v="2022-01-29T00:00:00"/>
    <x v="657"/>
    <n v="2250"/>
    <n v="12"/>
    <x v="8"/>
    <n v="1268"/>
    <n v="1"/>
    <n v="230"/>
    <s v="ASSAULT WITH DEADLY WEAPON, AGGRAVATED ASSAULT"/>
    <s v="1100 1822 1402 1407 0430"/>
    <n v="66"/>
    <s v="M"/>
    <s v="B"/>
    <n v="101"/>
    <s v="STREET"/>
    <n v="106"/>
    <s v="UNKNOWN FIREARM"/>
    <s v="IC"/>
    <s v="Invest Cont"/>
    <n v="230"/>
    <m/>
    <m/>
    <m/>
    <s v="100 E  84TH                         PL"/>
    <m/>
    <n v="33.9619"/>
    <n v="-118.2717"/>
    <n v="0"/>
    <x v="12"/>
  </r>
  <r>
    <n v="220117072"/>
    <d v="2022-07-28T00:00:00"/>
    <x v="784"/>
    <n v="2100"/>
    <n v="1"/>
    <x v="1"/>
    <n v="182"/>
    <n v="1"/>
    <n v="236"/>
    <s v="INTIMATE PARTNER - AGGRAVATED ASSAULT"/>
    <s v="2000 0400 0416 1814 0913"/>
    <n v="26"/>
    <s v="M"/>
    <s v="B"/>
    <n v="502"/>
    <s v="MULTI-UNIT DWELLING (APARTMENT, DUPLEX, ETC)"/>
    <n v="500"/>
    <s v="UNKNOWN WEAPON/OTHER WEAPON"/>
    <s v="AO"/>
    <s v="Adult Other"/>
    <n v="236"/>
    <m/>
    <m/>
    <m/>
    <s v="600 W  9TH                          ST"/>
    <m/>
    <n v="34.045099999999998"/>
    <n v="-118.2604"/>
    <n v="0"/>
    <x v="12"/>
  </r>
  <r>
    <n v="221211764"/>
    <d v="2022-05-13T00:00:00"/>
    <x v="703"/>
    <n v="2135"/>
    <n v="12"/>
    <x v="8"/>
    <n v="1245"/>
    <n v="1"/>
    <n v="230"/>
    <s v="ASSAULT WITH DEADLY WEAPON, AGGRAVATED ASSAULT"/>
    <s v="1822 0450 1309"/>
    <n v="33"/>
    <s v="M"/>
    <s v="B"/>
    <n v="101"/>
    <s v="STREET"/>
    <n v="106"/>
    <s v="UNKNOWN FIREARM"/>
    <s v="IC"/>
    <s v="Invest Cont"/>
    <n v="230"/>
    <m/>
    <m/>
    <m/>
    <s v="65TH                         ST"/>
    <s v="VERMONT                      AV"/>
    <n v="33.980499999999999"/>
    <n v="-118.29170000000001"/>
    <n v="0"/>
    <x v="12"/>
  </r>
  <r>
    <n v="221014972"/>
    <d v="2022-10-08T00:00:00"/>
    <x v="743"/>
    <n v="155"/>
    <n v="10"/>
    <x v="11"/>
    <n v="1018"/>
    <n v="1"/>
    <n v="310"/>
    <s v="BURGLARY"/>
    <s v="0375 0344 1609 1822 0216 0209"/>
    <n v="0"/>
    <s v="M"/>
    <s v="W"/>
    <n v="210"/>
    <s v="RESTAURANT/FAST FOOD"/>
    <m/>
    <m/>
    <s v="IC"/>
    <s v="Invest Cont"/>
    <n v="310"/>
    <m/>
    <m/>
    <m/>
    <s v="7500    WOODLEY                      AV"/>
    <m/>
    <n v="34.206600000000002"/>
    <n v="-118.4837"/>
    <n v="0"/>
    <x v="12"/>
  </r>
  <r>
    <n v="220213557"/>
    <d v="2022-07-19T00:00:00"/>
    <x v="785"/>
    <n v="1200"/>
    <n v="2"/>
    <x v="5"/>
    <n v="205"/>
    <n v="1"/>
    <n v="510"/>
    <s v="VEHICLE - STOLEN"/>
    <m/>
    <n v="0"/>
    <m/>
    <m/>
    <n v="101"/>
    <s v="STREET"/>
    <m/>
    <m/>
    <s v="IC"/>
    <s v="Invest Cont"/>
    <n v="510"/>
    <m/>
    <m/>
    <m/>
    <s v="600    PARKMAN                      AV"/>
    <m/>
    <n v="34.077399999999997"/>
    <n v="-118.27679999999999"/>
    <n v="0"/>
    <x v="12"/>
  </r>
  <r>
    <n v="221224511"/>
    <d v="2022-12-03T00:00:00"/>
    <x v="786"/>
    <n v="2200"/>
    <n v="12"/>
    <x v="8"/>
    <n v="1245"/>
    <n v="1"/>
    <n v="510"/>
    <s v="VEHICLE - STOLEN"/>
    <m/>
    <n v="0"/>
    <m/>
    <m/>
    <n v="101"/>
    <s v="STREET"/>
    <m/>
    <m/>
    <s v="IC"/>
    <s v="Invest Cont"/>
    <n v="510"/>
    <m/>
    <m/>
    <m/>
    <s v="6300    BUDLONG                      AV"/>
    <m/>
    <n v="33.982300000000002"/>
    <n v="-118.2959"/>
    <n v="0"/>
    <x v="12"/>
  </r>
  <r>
    <n v="222114938"/>
    <d v="2022-10-03T00:00:00"/>
    <x v="787"/>
    <n v="2000"/>
    <n v="21"/>
    <x v="15"/>
    <n v="2158"/>
    <n v="1"/>
    <n v="510"/>
    <s v="VEHICLE - STOLEN"/>
    <m/>
    <n v="0"/>
    <m/>
    <m/>
    <n v="101"/>
    <s v="STREET"/>
    <m/>
    <m/>
    <s v="AA"/>
    <s v="Adult Arrest"/>
    <n v="510"/>
    <m/>
    <m/>
    <m/>
    <s v="6100    CANOGA                       AV"/>
    <m/>
    <n v="34.181399999999996"/>
    <n v="-118.59739999999999"/>
    <n v="1"/>
    <x v="12"/>
  </r>
  <r>
    <n v="221410996"/>
    <d v="2022-05-17T00:00:00"/>
    <x v="788"/>
    <n v="430"/>
    <n v="14"/>
    <x v="14"/>
    <n v="1402"/>
    <n v="1"/>
    <n v="331"/>
    <s v="THEFT FROM MOTOR VEHICLE - GRAND ($950.01 AND OVER)"/>
    <s v="0344 0385 1300"/>
    <n v="79"/>
    <s v="M"/>
    <s v="W"/>
    <n v="501"/>
    <s v="SINGLE FAMILY DWELLING"/>
    <m/>
    <m/>
    <s v="IC"/>
    <s v="Invest Cont"/>
    <n v="331"/>
    <m/>
    <m/>
    <m/>
    <s v="2700    COLBY                        AV"/>
    <m/>
    <n v="34.0276"/>
    <n v="-118.4372"/>
    <n v="0"/>
    <x v="12"/>
  </r>
  <r>
    <n v="221707897"/>
    <d v="2022-04-18T00:00:00"/>
    <x v="742"/>
    <n v="1615"/>
    <n v="17"/>
    <x v="13"/>
    <n v="1762"/>
    <n v="2"/>
    <n v="626"/>
    <s v="INTIMATE PARTNER - SIMPLE ASSAULT"/>
    <s v="0329 0419 0416 2000 0319 0913 1814"/>
    <n v="35"/>
    <s v="F"/>
    <s v="H"/>
    <n v="102"/>
    <s v="SIDEWALK"/>
    <n v="400"/>
    <s v="STRONG-ARM (HANDS, FIST, FEET OR BODILY FORCE)"/>
    <s v="AA"/>
    <s v="Adult Arrest"/>
    <n v="626"/>
    <m/>
    <m/>
    <m/>
    <s v="PLUMMER                      ST"/>
    <s v="LURLINE                      AV"/>
    <n v="34.242699999999999"/>
    <n v="-118.5842"/>
    <n v="1"/>
    <x v="12"/>
  </r>
  <r>
    <n v="221605605"/>
    <d v="2022-02-20T00:00:00"/>
    <x v="789"/>
    <n v="500"/>
    <n v="16"/>
    <x v="20"/>
    <n v="1611"/>
    <n v="1"/>
    <n v="220"/>
    <s v="ATTEMPTED ROBBERY"/>
    <s v="1407 1607 1100 1822"/>
    <n v="31"/>
    <s v="M"/>
    <s v="B"/>
    <n v="203"/>
    <s v="OTHER BUSINESS"/>
    <n v="500"/>
    <s v="UNKNOWN WEAPON/OTHER WEAPON"/>
    <s v="AA"/>
    <s v="Adult Arrest"/>
    <n v="220"/>
    <n v="998"/>
    <m/>
    <m/>
    <s v="13500    DESMOND                      ST"/>
    <m/>
    <n v="34.276400000000002"/>
    <n v="-118.42619999999999"/>
    <n v="1"/>
    <x v="12"/>
  </r>
  <r>
    <n v="220706685"/>
    <d v="2022-03-11T00:00:00"/>
    <x v="790"/>
    <n v="300"/>
    <n v="7"/>
    <x v="0"/>
    <n v="784"/>
    <n v="1"/>
    <n v="110"/>
    <s v="CRIMINAL HOMICIDE"/>
    <s v="1416 1300 1822 1218 0605 0411 1402"/>
    <n v="30"/>
    <s v="M"/>
    <s v="B"/>
    <n v="102"/>
    <s v="SIDEWALK"/>
    <n v="206"/>
    <s v="SWITCH BLADE"/>
    <s v="AA"/>
    <s v="Adult Arrest"/>
    <n v="110"/>
    <n v="998"/>
    <m/>
    <m/>
    <s v="WASHINGTON                   BL"/>
    <s v="LONGWOOD                     AV"/>
    <n v="34.04"/>
    <n v="-118.3454"/>
    <n v="1"/>
    <x v="12"/>
  </r>
  <r>
    <n v="220717794"/>
    <d v="2022-12-14T00:00:00"/>
    <x v="777"/>
    <n v="1550"/>
    <n v="7"/>
    <x v="0"/>
    <n v="701"/>
    <n v="2"/>
    <n v="956"/>
    <s v="LETTERS, LEWD  -  TELEPHONE CALLS, LEWD"/>
    <n v="1906"/>
    <n v="30"/>
    <s v="F"/>
    <s v="W"/>
    <n v="501"/>
    <s v="SINGLE FAMILY DWELLING"/>
    <m/>
    <m/>
    <s v="IC"/>
    <s v="Invest Cont"/>
    <n v="956"/>
    <m/>
    <m/>
    <m/>
    <s v="8000    ROMAINE                      ST"/>
    <m/>
    <n v="34.088799999999999"/>
    <n v="-118.3638"/>
    <n v="0"/>
    <x v="12"/>
  </r>
  <r>
    <n v="220507833"/>
    <d v="2022-04-10T00:00:00"/>
    <x v="718"/>
    <n v="1730"/>
    <n v="5"/>
    <x v="10"/>
    <n v="566"/>
    <n v="2"/>
    <n v="626"/>
    <s v="INTIMATE PARTNER - SIMPLE ASSAULT"/>
    <s v="2000 1813 0408 0913"/>
    <n v="33"/>
    <s v="F"/>
    <s v="W"/>
    <n v="502"/>
    <s v="MULTI-UNIT DWELLING (APARTMENT, DUPLEX, ETC)"/>
    <n v="400"/>
    <s v="STRONG-ARM (HANDS, FIST, FEET OR BODILY FORCE)"/>
    <s v="AA"/>
    <s v="Adult Arrest"/>
    <n v="626"/>
    <m/>
    <m/>
    <m/>
    <s v="200 W  10TH                         ST"/>
    <m/>
    <n v="33.735100000000003"/>
    <n v="-118.2814"/>
    <n v="1"/>
    <x v="12"/>
  </r>
  <r>
    <n v="221614843"/>
    <d v="2022-12-04T00:00:00"/>
    <x v="791"/>
    <n v="2230"/>
    <n v="16"/>
    <x v="20"/>
    <n v="1684"/>
    <n v="1"/>
    <n v="761"/>
    <s v="BRANDISH WEAPON"/>
    <s v="0334 1218"/>
    <n v="30"/>
    <s v="F"/>
    <s v="W"/>
    <n v="101"/>
    <s v="STREET"/>
    <n v="102"/>
    <s v="HAND GUN"/>
    <s v="IC"/>
    <s v="Invest Cont"/>
    <n v="761"/>
    <m/>
    <m/>
    <m/>
    <s v="7600    SIMPSON                      AV"/>
    <m/>
    <n v="34.209499999999998"/>
    <n v="-118.38890000000001"/>
    <n v="0"/>
    <x v="12"/>
  </r>
  <r>
    <n v="220610271"/>
    <d v="2022-05-14T00:00:00"/>
    <x v="792"/>
    <n v="1700"/>
    <n v="6"/>
    <x v="9"/>
    <n v="636"/>
    <n v="1"/>
    <n v="420"/>
    <s v="THEFT FROM MOTOR VEHICLE - PETTY ($950 &amp; UNDER)"/>
    <m/>
    <n v="0"/>
    <m/>
    <m/>
    <n v="101"/>
    <s v="STREET"/>
    <m/>
    <m/>
    <s v="IC"/>
    <s v="Invest Cont"/>
    <n v="420"/>
    <m/>
    <m/>
    <m/>
    <s v="1700    WILCOX                       AV"/>
    <m/>
    <n v="34.101599999999998"/>
    <n v="-118.331"/>
    <n v="0"/>
    <x v="12"/>
  </r>
  <r>
    <n v="221222495"/>
    <d v="2022-10-28T00:00:00"/>
    <x v="763"/>
    <n v="1100"/>
    <n v="12"/>
    <x v="8"/>
    <n v="1239"/>
    <n v="1"/>
    <n v="440"/>
    <s v="THEFT PLAIN - PETTY ($950 &amp; UNDER)"/>
    <n v="325"/>
    <n v="0"/>
    <s v="X"/>
    <s v="X"/>
    <n v="405"/>
    <s v="CLOTHING STORE"/>
    <m/>
    <m/>
    <s v="IC"/>
    <s v="Invest Cont"/>
    <n v="440"/>
    <m/>
    <m/>
    <m/>
    <s v="5800 S  VERMONT                      AV"/>
    <m/>
    <n v="33.985599999999998"/>
    <n v="-118.2915"/>
    <n v="0"/>
    <x v="12"/>
  </r>
  <r>
    <n v="221225462"/>
    <d v="2022-12-16T00:00:00"/>
    <x v="687"/>
    <n v="600"/>
    <n v="12"/>
    <x v="8"/>
    <n v="1215"/>
    <n v="2"/>
    <n v="354"/>
    <s v="THEFT OF IDENTITY"/>
    <m/>
    <n v="41"/>
    <s v="F"/>
    <s v="H"/>
    <n v="501"/>
    <s v="SINGLE FAMILY DWELLING"/>
    <m/>
    <m/>
    <s v="IC"/>
    <s v="Invest Cont"/>
    <n v="354"/>
    <m/>
    <m/>
    <m/>
    <s v="1300 W  58TH                         ST"/>
    <m/>
    <n v="33.989899999999999"/>
    <n v="-118.29810000000001"/>
    <n v="0"/>
    <x v="12"/>
  </r>
  <r>
    <n v="221507237"/>
    <d v="2022-03-18T00:00:00"/>
    <x v="793"/>
    <n v="1530"/>
    <n v="15"/>
    <x v="18"/>
    <n v="1502"/>
    <n v="2"/>
    <n v="930"/>
    <s v="CRIMINAL THREATS - NO WEAPON DISPLAYED"/>
    <m/>
    <n v="0"/>
    <s v="M"/>
    <s v="O"/>
    <n v="710"/>
    <s v="OTHER PREMISE"/>
    <n v="511"/>
    <s v="VERBAL THREAT"/>
    <s v="IC"/>
    <s v="Invest Cont"/>
    <n v="930"/>
    <m/>
    <m/>
    <m/>
    <s v="12500    SATICOY                      ST"/>
    <m/>
    <n v="34.204999999999998"/>
    <n v="-118.4061"/>
    <n v="0"/>
    <x v="12"/>
  </r>
  <r>
    <n v="220507036"/>
    <d v="2022-03-21T00:00:00"/>
    <x v="794"/>
    <n v="1130"/>
    <n v="5"/>
    <x v="10"/>
    <n v="529"/>
    <n v="1"/>
    <n v="230"/>
    <s v="ASSAULT WITH DEADLY WEAPON, AGGRAVATED ASSAULT"/>
    <s v="1822 1202 1218 0411 0345 2024"/>
    <n v="64"/>
    <s v="M"/>
    <s v="H"/>
    <n v="101"/>
    <s v="STREET"/>
    <n v="223"/>
    <s v="UNKNOWN TYPE CUTTING INSTRUMENT"/>
    <s v="IC"/>
    <s v="Invest Cont"/>
    <n v="230"/>
    <m/>
    <m/>
    <m/>
    <s v="ANAHEIM                      ST"/>
    <s v="AVALON                       BL"/>
    <n v="33.78"/>
    <n v="-118.2624"/>
    <n v="0"/>
    <x v="12"/>
  </r>
  <r>
    <n v="222113146"/>
    <d v="2022-08-15T00:00:00"/>
    <x v="795"/>
    <n v="1413"/>
    <n v="21"/>
    <x v="15"/>
    <n v="2114"/>
    <n v="1"/>
    <n v="440"/>
    <s v="THEFT PLAIN - PETTY ($950 &amp; UNDER)"/>
    <s v="0394 1420 0209"/>
    <n v="45"/>
    <s v="M"/>
    <s v="O"/>
    <n v="104"/>
    <s v="DRIVEWAY"/>
    <m/>
    <m/>
    <s v="IC"/>
    <s v="Invest Cont"/>
    <n v="440"/>
    <m/>
    <m/>
    <m/>
    <s v="22300    LANARK                       ST"/>
    <m/>
    <n v="34.217100000000002"/>
    <n v="-118.6123"/>
    <n v="0"/>
    <x v="12"/>
  </r>
  <r>
    <n v="221910913"/>
    <d v="2022-06-16T00:00:00"/>
    <x v="725"/>
    <n v="945"/>
    <n v="19"/>
    <x v="16"/>
    <n v="1944"/>
    <n v="2"/>
    <n v="624"/>
    <s v="BATTERY - SIMPLE ASSAULT"/>
    <s v="0913 0554 0602 0444"/>
    <n v="32"/>
    <s v="F"/>
    <s v="H"/>
    <n v="501"/>
    <s v="SINGLE FAMILY DWELLING"/>
    <n v="400"/>
    <s v="STRONG-ARM (HANDS, FIST, FEET OR BODILY FORCE)"/>
    <s v="AO"/>
    <s v="Adult Other"/>
    <n v="624"/>
    <m/>
    <m/>
    <m/>
    <s v="14000    FOX                          ST"/>
    <m/>
    <n v="34.277200000000001"/>
    <n v="-118.4384"/>
    <n v="0"/>
    <x v="12"/>
  </r>
  <r>
    <n v="220912133"/>
    <d v="2022-07-28T00:00:00"/>
    <x v="796"/>
    <n v="821"/>
    <n v="9"/>
    <x v="3"/>
    <n v="904"/>
    <n v="1"/>
    <n v="420"/>
    <s v="THEFT FROM MOTOR VEHICLE - PETTY ($950 &amp; UNDER)"/>
    <s v="0344 1822"/>
    <n v="38"/>
    <s v="M"/>
    <s v="W"/>
    <n v="101"/>
    <s v="STREET"/>
    <m/>
    <m/>
    <s v="IC"/>
    <s v="Invest Cont"/>
    <n v="420"/>
    <m/>
    <m/>
    <m/>
    <s v="15200    WYANDOTTE                    ST"/>
    <m/>
    <n v="34.203000000000003"/>
    <n v="-118.464"/>
    <n v="0"/>
    <x v="12"/>
  </r>
  <r>
    <n v="221317889"/>
    <d v="2022-09-18T00:00:00"/>
    <x v="797"/>
    <n v="2050"/>
    <n v="13"/>
    <x v="6"/>
    <n v="1364"/>
    <n v="2"/>
    <n v="624"/>
    <s v="BATTERY - SIMPLE ASSAULT"/>
    <s v="0400 0913 0342"/>
    <n v="0"/>
    <s v="M"/>
    <s v="H"/>
    <n v="103"/>
    <s v="ALLEY"/>
    <n v="400"/>
    <s v="STRONG-ARM (HANDS, FIST, FEET OR BODILY FORCE)"/>
    <s v="IC"/>
    <s v="Invest Cont"/>
    <n v="624"/>
    <m/>
    <m/>
    <m/>
    <s v="4900    HOOPER                       AV"/>
    <m/>
    <n v="33.999400000000001"/>
    <n v="-118.2543"/>
    <n v="0"/>
    <x v="12"/>
  </r>
  <r>
    <n v="221517843"/>
    <d v="2022-11-27T00:00:00"/>
    <x v="798"/>
    <n v="640"/>
    <n v="15"/>
    <x v="18"/>
    <n v="1557"/>
    <n v="2"/>
    <n v="626"/>
    <s v="INTIMATE PARTNER - SIMPLE ASSAULT"/>
    <s v="1813 0400 2000 0448 2029 1814"/>
    <n v="24"/>
    <s v="F"/>
    <s v="O"/>
    <n v="502"/>
    <s v="MULTI-UNIT DWELLING (APARTMENT, DUPLEX, ETC)"/>
    <n v="400"/>
    <s v="STRONG-ARM (HANDS, FIST, FEET OR BODILY FORCE)"/>
    <s v="AO"/>
    <s v="Adult Other"/>
    <n v="626"/>
    <m/>
    <m/>
    <m/>
    <s v="10800    MAGNOLIA                     BL"/>
    <m/>
    <n v="34.164900000000003"/>
    <n v="-118.3659"/>
    <n v="0"/>
    <x v="12"/>
  </r>
  <r>
    <n v="221604183"/>
    <d v="2022-01-06T00:00:00"/>
    <x v="799"/>
    <n v="1530"/>
    <n v="16"/>
    <x v="20"/>
    <n v="1684"/>
    <n v="1"/>
    <n v="210"/>
    <s v="ROBBERY"/>
    <s v="1501 0329"/>
    <n v="0"/>
    <s v="M"/>
    <s v="W"/>
    <n v="301"/>
    <s v="GAS STATION"/>
    <n v="511"/>
    <s v="VERBAL THREAT"/>
    <s v="AA"/>
    <s v="Adult Arrest"/>
    <n v="210"/>
    <m/>
    <m/>
    <m/>
    <s v="11800    ROSCOE                       BL"/>
    <m/>
    <n v="34.221600000000002"/>
    <n v="-118.3908"/>
    <n v="1"/>
    <x v="12"/>
  </r>
  <r>
    <n v="230905787"/>
    <d v="2023-02-16T00:00:00"/>
    <x v="699"/>
    <n v="1818"/>
    <n v="9"/>
    <x v="3"/>
    <n v="904"/>
    <n v="1"/>
    <n v="442"/>
    <s v="SHOPLIFTING - PETTY THEFT ($950 &amp; UNDER)"/>
    <n v="325"/>
    <n v="21"/>
    <s v="M"/>
    <s v="W"/>
    <n v="404"/>
    <s v="DEPARTMENT STORE"/>
    <m/>
    <m/>
    <s v="AA"/>
    <s v="Adult Arrest"/>
    <n v="442"/>
    <m/>
    <m/>
    <m/>
    <s v="14900    RAYMER                       ST"/>
    <m/>
    <n v="34.213099999999997"/>
    <n v="-118.4584"/>
    <n v="1"/>
    <x v="12"/>
  </r>
  <r>
    <n v="220221627"/>
    <d v="2022-12-12T00:00:00"/>
    <x v="800"/>
    <n v="245"/>
    <n v="2"/>
    <x v="5"/>
    <n v="212"/>
    <n v="1"/>
    <n v="331"/>
    <s v="THEFT FROM MOTOR VEHICLE - GRAND ($950.01 AND OVER)"/>
    <s v="1822 0344 0385 1602"/>
    <n v="0"/>
    <s v="X"/>
    <s v="X"/>
    <n v="108"/>
    <s v="PARKING LOT"/>
    <m/>
    <m/>
    <s v="IC"/>
    <s v="Invest Cont"/>
    <n v="331"/>
    <m/>
    <m/>
    <m/>
    <s v="300 N  MADISON                      AV"/>
    <m/>
    <n v="34.076300000000003"/>
    <n v="-118.28919999999999"/>
    <n v="0"/>
    <x v="12"/>
  </r>
  <r>
    <n v="220114300"/>
    <d v="2022-06-16T00:00:00"/>
    <x v="751"/>
    <n v="1200"/>
    <n v="1"/>
    <x v="1"/>
    <n v="182"/>
    <n v="2"/>
    <n v="354"/>
    <s v="THEFT OF IDENTITY"/>
    <s v="0377 1822 1501 0929 0930"/>
    <n v="30"/>
    <s v="M"/>
    <s v="O"/>
    <n v="502"/>
    <s v="MULTI-UNIT DWELLING (APARTMENT, DUPLEX, ETC)"/>
    <m/>
    <m/>
    <s v="IC"/>
    <s v="Invest Cont"/>
    <n v="354"/>
    <m/>
    <m/>
    <m/>
    <s v="900 S  FIGUEROA                     ST"/>
    <m/>
    <n v="34.046199999999999"/>
    <n v="-118.2628"/>
    <n v="0"/>
    <x v="12"/>
  </r>
  <r>
    <n v="221410842"/>
    <d v="2022-05-15T00:00:00"/>
    <x v="655"/>
    <n v="600"/>
    <n v="14"/>
    <x v="14"/>
    <n v="1415"/>
    <n v="1"/>
    <n v="442"/>
    <s v="SHOPLIFTING - PETTY THEFT ($950 &amp; UNDER)"/>
    <n v="344"/>
    <n v="0"/>
    <s v="X"/>
    <s v="X"/>
    <n v="710"/>
    <s v="OTHER PREMISE"/>
    <m/>
    <m/>
    <s v="AA"/>
    <s v="Adult Arrest"/>
    <n v="442"/>
    <m/>
    <m/>
    <m/>
    <s v="600    LINCOLN                      BL"/>
    <m/>
    <n v="34"/>
    <n v="-118.465"/>
    <n v="1"/>
    <x v="12"/>
  </r>
  <r>
    <n v="221812197"/>
    <d v="2022-06-06T00:00:00"/>
    <x v="751"/>
    <n v="1530"/>
    <n v="18"/>
    <x v="17"/>
    <n v="1861"/>
    <n v="1"/>
    <n v="210"/>
    <s v="ROBBERY"/>
    <s v="0913 0602 0562 0344 0416 0444 2002"/>
    <n v="50"/>
    <s v="F"/>
    <s v="B"/>
    <n v="501"/>
    <s v="SINGLE FAMILY DWELLING"/>
    <n v="400"/>
    <s v="STRONG-ARM (HANDS, FIST, FEET OR BODILY FORCE)"/>
    <s v="AO"/>
    <s v="Adult Other"/>
    <n v="210"/>
    <m/>
    <m/>
    <m/>
    <s v="600 W  IMPERIAL                     HY"/>
    <m/>
    <n v="33.930999999999997"/>
    <n v="-118.2848"/>
    <n v="0"/>
    <x v="12"/>
  </r>
  <r>
    <n v="220916150"/>
    <d v="2022-11-14T00:00:00"/>
    <x v="801"/>
    <n v="1700"/>
    <n v="9"/>
    <x v="3"/>
    <n v="932"/>
    <n v="2"/>
    <n v="930"/>
    <s v="CRIMINAL THREATS - NO WEAPON DISPLAYED"/>
    <s v="0421 1822"/>
    <n v="54"/>
    <s v="F"/>
    <s v="H"/>
    <n v="502"/>
    <s v="MULTI-UNIT DWELLING (APARTMENT, DUPLEX, ETC)"/>
    <n v="511"/>
    <s v="VERBAL THREAT"/>
    <s v="IC"/>
    <s v="Invest Cont"/>
    <n v="930"/>
    <m/>
    <m/>
    <m/>
    <s v="14700    ERWIN                        ST"/>
    <m/>
    <n v="34.183900000000001"/>
    <n v="-118.4605"/>
    <n v="0"/>
    <x v="12"/>
  </r>
  <r>
    <n v="220318853"/>
    <d v="2022-10-21T00:00:00"/>
    <x v="726"/>
    <n v="1713"/>
    <n v="3"/>
    <x v="2"/>
    <n v="363"/>
    <n v="2"/>
    <n v="624"/>
    <s v="BATTERY - SIMPLE ASSAULT"/>
    <s v="1822 1309 0444 0429 0361 0603 0305"/>
    <n v="30"/>
    <s v="F"/>
    <s v="W"/>
    <n v="121"/>
    <s v="YARD (RESIDENTIAL/BUSINESS)"/>
    <n v="400"/>
    <s v="STRONG-ARM (HANDS, FIST, FEET OR BODILY FORCE)"/>
    <s v="IC"/>
    <s v="Invest Cont"/>
    <n v="624"/>
    <m/>
    <m/>
    <m/>
    <s v="4100    PALMYRA                      RD"/>
    <m/>
    <n v="34.014899999999997"/>
    <n v="-118.3436"/>
    <n v="0"/>
    <x v="12"/>
  </r>
  <r>
    <n v="220806949"/>
    <d v="2022-03-14T00:00:00"/>
    <x v="802"/>
    <n v="2115"/>
    <n v="8"/>
    <x v="12"/>
    <n v="899"/>
    <n v="2"/>
    <n v="624"/>
    <s v="BATTERY - SIMPLE ASSAULT"/>
    <s v="0361 0446"/>
    <n v="47"/>
    <s v="M"/>
    <s v="W"/>
    <n v="502"/>
    <s v="MULTI-UNIT DWELLING (APARTMENT, DUPLEX, ETC)"/>
    <n v="400"/>
    <s v="STRONG-ARM (HANDS, FIST, FEET OR BODILY FORCE)"/>
    <s v="IC"/>
    <s v="Invest Cont"/>
    <n v="624"/>
    <m/>
    <m/>
    <m/>
    <s v="8600    VENICE                       BL"/>
    <m/>
    <n v="34.033700000000003"/>
    <n v="-118.38039999999999"/>
    <n v="0"/>
    <x v="12"/>
  </r>
  <r>
    <n v="222004593"/>
    <d v="2022-01-17T00:00:00"/>
    <x v="717"/>
    <n v="2300"/>
    <n v="20"/>
    <x v="19"/>
    <n v="2014"/>
    <n v="1"/>
    <n v="220"/>
    <s v="ATTEMPTED ROBBERY"/>
    <s v="1822 0342 0337 0429 0416 0417"/>
    <n v="36"/>
    <s v="M"/>
    <s v="H"/>
    <n v="108"/>
    <s v="PARKING LOT"/>
    <n v="400"/>
    <s v="STRONG-ARM (HANDS, FIST, FEET OR BODILY FORCE)"/>
    <s v="IC"/>
    <s v="Invest Cont"/>
    <n v="220"/>
    <m/>
    <m/>
    <m/>
    <s v="BEVERLY"/>
    <s v="NORMANDIE"/>
    <n v="34.076300000000003"/>
    <n v="-118.30119999999999"/>
    <n v="0"/>
    <x v="12"/>
  </r>
  <r>
    <n v="221615255"/>
    <d v="2022-12-18T00:00:00"/>
    <x v="786"/>
    <n v="1530"/>
    <n v="16"/>
    <x v="20"/>
    <n v="1651"/>
    <n v="1"/>
    <n v="442"/>
    <s v="SHOPLIFTING - PETTY THEFT ($950 &amp; UNDER)"/>
    <n v="325"/>
    <n v="0"/>
    <s v="X"/>
    <s v="X"/>
    <n v="404"/>
    <s v="DEPARTMENT STORE"/>
    <m/>
    <m/>
    <s v="AO"/>
    <s v="Adult Other"/>
    <n v="442"/>
    <m/>
    <m/>
    <m/>
    <s v="9700    LAUREL CANYON                BL"/>
    <m/>
    <n v="34.246299999999998"/>
    <n v="-118.41889999999999"/>
    <n v="0"/>
    <x v="12"/>
  </r>
  <r>
    <n v="221806984"/>
    <d v="2022-02-23T00:00:00"/>
    <x v="682"/>
    <n v="30"/>
    <n v="18"/>
    <x v="17"/>
    <n v="1849"/>
    <n v="2"/>
    <n v="624"/>
    <s v="BATTERY - SIMPLE ASSAULT"/>
    <s v="1202 0913 0444 0417 0416 0602 0360"/>
    <n v="61"/>
    <s v="F"/>
    <s v="H"/>
    <n v="502"/>
    <s v="MULTI-UNIT DWELLING (APARTMENT, DUPLEX, ETC)"/>
    <n v="400"/>
    <s v="STRONG-ARM (HANDS, FIST, FEET OR BODILY FORCE)"/>
    <s v="IC"/>
    <s v="Invest Cont"/>
    <n v="624"/>
    <m/>
    <m/>
    <m/>
    <s v="2200 E  111TH                        ST"/>
    <m/>
    <n v="33.9345"/>
    <n v="-118.2329"/>
    <n v="0"/>
    <x v="12"/>
  </r>
  <r>
    <n v="220114722"/>
    <d v="2022-06-21T00:00:00"/>
    <x v="653"/>
    <n v="1900"/>
    <n v="1"/>
    <x v="1"/>
    <n v="162"/>
    <n v="1"/>
    <n v="442"/>
    <s v="SHOPLIFTING - PETTY THEFT ($950 &amp; UNDER)"/>
    <s v="2004 0325 1822"/>
    <n v="0"/>
    <s v="X"/>
    <s v="X"/>
    <n v="404"/>
    <s v="DEPARTMENT STORE"/>
    <m/>
    <m/>
    <s v="IC"/>
    <s v="Invest Cont"/>
    <n v="442"/>
    <m/>
    <m/>
    <m/>
    <s v="700 W  7TH                          ST"/>
    <m/>
    <n v="34.048000000000002"/>
    <n v="-118.2577"/>
    <n v="0"/>
    <x v="12"/>
  </r>
  <r>
    <n v="220113498"/>
    <d v="2022-06-03T00:00:00"/>
    <x v="753"/>
    <n v="1300"/>
    <n v="1"/>
    <x v="1"/>
    <n v="185"/>
    <n v="1"/>
    <n v="522"/>
    <s v="VEHICLE, STOLEN - OTHER (MOTORIZED SCOOTERS, BIKES, ETC)"/>
    <s v="0344 2032"/>
    <n v="55"/>
    <s v="M"/>
    <s v="B"/>
    <n v="102"/>
    <s v="SIDEWALK"/>
    <m/>
    <m/>
    <s v="IC"/>
    <s v="Invest Cont"/>
    <n v="522"/>
    <m/>
    <m/>
    <m/>
    <s v="N  12TH"/>
    <s v="MAIN"/>
    <n v="34.0379"/>
    <n v="-118.2598"/>
    <n v="0"/>
    <x v="12"/>
  </r>
  <r>
    <n v="221809403"/>
    <d v="2022-04-19T00:00:00"/>
    <x v="803"/>
    <n v="20"/>
    <n v="18"/>
    <x v="17"/>
    <n v="1804"/>
    <n v="1"/>
    <n v="230"/>
    <s v="ASSAULT WITH DEADLY WEAPON, AGGRAVATED ASSAULT"/>
    <s v="0601 0302 1300 1822 1100 0450"/>
    <n v="39"/>
    <s v="M"/>
    <s v="B"/>
    <n v="101"/>
    <s v="STREET"/>
    <n v="109"/>
    <s v="SEMI-AUTOMATIC PISTOL"/>
    <s v="IC"/>
    <s v="Invest Cont"/>
    <n v="230"/>
    <m/>
    <m/>
    <m/>
    <s v="700 E  MANCHESTER                   AV"/>
    <m/>
    <n v="33.960099999999997"/>
    <n v="-118.2629"/>
    <n v="0"/>
    <x v="12"/>
  </r>
  <r>
    <n v="221316264"/>
    <d v="2022-08-19T00:00:00"/>
    <x v="804"/>
    <n v="630"/>
    <n v="13"/>
    <x v="6"/>
    <n v="1341"/>
    <n v="1"/>
    <n v="230"/>
    <s v="ASSAULT WITH DEADLY WEAPON, AGGRAVATED ASSAULT"/>
    <s v="0400 0416 0913 1402"/>
    <n v="57"/>
    <s v="F"/>
    <s v="W"/>
    <n v="518"/>
    <s v="TRANSITIONAL HOUSING/HALFWAY HOUSE"/>
    <n v="312"/>
    <s v="PIPE/METAL PIPE"/>
    <s v="AA"/>
    <s v="Adult Arrest"/>
    <n v="230"/>
    <n v="998"/>
    <m/>
    <m/>
    <s v="3800 S  GRAND                        AV"/>
    <m/>
    <n v="34.0152"/>
    <n v="-118.2794"/>
    <n v="1"/>
    <x v="12"/>
  </r>
  <r>
    <n v="221815690"/>
    <d v="2022-08-12T00:00:00"/>
    <x v="805"/>
    <n v="1300"/>
    <n v="18"/>
    <x v="17"/>
    <n v="1822"/>
    <n v="1"/>
    <n v="510"/>
    <s v="VEHICLE - STOLEN"/>
    <m/>
    <n v="0"/>
    <m/>
    <m/>
    <n v="101"/>
    <s v="STREET"/>
    <m/>
    <m/>
    <s v="IC"/>
    <s v="Invest Cont"/>
    <n v="510"/>
    <m/>
    <m/>
    <m/>
    <s v="94TH                         ST"/>
    <s v="BROADWAY"/>
    <n v="33.951000000000001"/>
    <n v="-118.27809999999999"/>
    <n v="0"/>
    <x v="12"/>
  </r>
  <r>
    <n v="220809813"/>
    <d v="2022-05-21T00:00:00"/>
    <x v="806"/>
    <n v="300"/>
    <n v="8"/>
    <x v="12"/>
    <n v="835"/>
    <n v="1"/>
    <n v="480"/>
    <s v="BIKE - STOLEN"/>
    <s v="0344 1822 2032 1606"/>
    <n v="29"/>
    <s v="M"/>
    <s v="B"/>
    <n v="203"/>
    <s v="OTHER BUSINESS"/>
    <m/>
    <m/>
    <s v="IC"/>
    <s v="Invest Cont"/>
    <n v="480"/>
    <m/>
    <m/>
    <m/>
    <s v="10800    SANTA MONICA                 BL"/>
    <m/>
    <n v="34.050199999999997"/>
    <n v="-118.4345"/>
    <n v="0"/>
    <x v="12"/>
  </r>
  <r>
    <n v="220219205"/>
    <d v="2022-10-26T00:00:00"/>
    <x v="807"/>
    <n v="2000"/>
    <n v="2"/>
    <x v="5"/>
    <n v="238"/>
    <n v="1"/>
    <n v="510"/>
    <s v="VEHICLE - STOLEN"/>
    <m/>
    <n v="0"/>
    <m/>
    <m/>
    <n v="101"/>
    <s v="STREET"/>
    <m/>
    <m/>
    <s v="IC"/>
    <s v="Invest Cont"/>
    <n v="510"/>
    <m/>
    <m/>
    <m/>
    <s v="1200 W  COURT                        ST"/>
    <m/>
    <n v="34.063000000000002"/>
    <n v="-118.2543"/>
    <n v="0"/>
    <x v="12"/>
  </r>
  <r>
    <n v="221814395"/>
    <d v="2022-07-17T00:00:00"/>
    <x v="808"/>
    <n v="845"/>
    <n v="18"/>
    <x v="17"/>
    <n v="1838"/>
    <n v="1"/>
    <n v="761"/>
    <s v="BRANDISH WEAPON"/>
    <s v="0334 0329 0555 2004 0913 1300 1307 0602"/>
    <n v="29"/>
    <s v="F"/>
    <s v="H"/>
    <n v="502"/>
    <s v="MULTI-UNIT DWELLING (APARTMENT, DUPLEX, ETC)"/>
    <n v="211"/>
    <s v="AXE"/>
    <s v="AA"/>
    <s v="Adult Arrest"/>
    <n v="761"/>
    <m/>
    <m/>
    <m/>
    <s v="10400    LOU DILLON                   AV"/>
    <m/>
    <n v="33.941600000000001"/>
    <n v="-118.2349"/>
    <n v="1"/>
    <x v="12"/>
  </r>
  <r>
    <n v="221321920"/>
    <d v="2022-12-04T00:00:00"/>
    <x v="687"/>
    <n v="648"/>
    <n v="13"/>
    <x v="6"/>
    <n v="1351"/>
    <n v="2"/>
    <n v="354"/>
    <s v="THEFT OF IDENTITY"/>
    <n v="922"/>
    <n v="40"/>
    <s v="F"/>
    <s v="H"/>
    <n v="602"/>
    <s v="BANK"/>
    <m/>
    <m/>
    <s v="IC"/>
    <s v="Invest Cont"/>
    <n v="354"/>
    <m/>
    <m/>
    <m/>
    <s v="100 W  43RD                         ST"/>
    <m/>
    <n v="34.005600000000001"/>
    <n v="-118.274"/>
    <n v="0"/>
    <x v="12"/>
  </r>
  <r>
    <n v="221708273"/>
    <d v="2022-04-28T00:00:00"/>
    <x v="809"/>
    <n v="2359"/>
    <n v="17"/>
    <x v="13"/>
    <n v="1716"/>
    <n v="1"/>
    <n v="331"/>
    <s v="THEFT FROM MOTOR VEHICLE - GRAND ($950.01 AND OVER)"/>
    <s v="0377 0330 1501 0344 0930 1822"/>
    <n v="35"/>
    <s v="M"/>
    <s v="O"/>
    <n v="101"/>
    <s v="STREET"/>
    <m/>
    <m/>
    <s v="IC"/>
    <s v="Invest Cont"/>
    <n v="331"/>
    <m/>
    <m/>
    <m/>
    <s v="12200    BRADFORD                     PL"/>
    <m/>
    <n v="34.286999999999999"/>
    <n v="-118.50700000000001"/>
    <n v="0"/>
    <x v="12"/>
  </r>
  <r>
    <n v="220115159"/>
    <d v="2022-06-28T00:00:00"/>
    <x v="810"/>
    <n v="1215"/>
    <n v="1"/>
    <x v="1"/>
    <n v="162"/>
    <n v="2"/>
    <n v="745"/>
    <s v="VANDALISM - MISDEAMEANOR ($399 OR UNDER)"/>
    <s v="2004 0329 1822"/>
    <n v="34"/>
    <s v="M"/>
    <s v="H"/>
    <n v="404"/>
    <s v="DEPARTMENT STORE"/>
    <m/>
    <m/>
    <s v="IC"/>
    <s v="Invest Cont"/>
    <n v="745"/>
    <m/>
    <m/>
    <m/>
    <s v="700 W  7TH                          ST"/>
    <m/>
    <n v="34.048000000000002"/>
    <n v="-118.2577"/>
    <n v="0"/>
    <x v="12"/>
  </r>
  <r>
    <n v="220125349"/>
    <d v="2022-11-28T00:00:00"/>
    <x v="701"/>
    <n v="1930"/>
    <n v="1"/>
    <x v="1"/>
    <n v="138"/>
    <n v="1"/>
    <n v="310"/>
    <s v="BURGLARY"/>
    <s v="0344 0329 1609"/>
    <n v="31"/>
    <s v="M"/>
    <s v="B"/>
    <n v="203"/>
    <s v="OTHER BUSINESS"/>
    <m/>
    <m/>
    <s v="IC"/>
    <s v="Invest Cont"/>
    <n v="310"/>
    <m/>
    <m/>
    <m/>
    <s v="200 E  2ND                          ST"/>
    <m/>
    <n v="34.0503"/>
    <n v="-118.24339999999999"/>
    <n v="0"/>
    <x v="12"/>
  </r>
  <r>
    <n v="220511082"/>
    <d v="2022-07-08T00:00:00"/>
    <x v="811"/>
    <n v="1200"/>
    <n v="5"/>
    <x v="10"/>
    <n v="527"/>
    <n v="1"/>
    <n v="510"/>
    <s v="VEHICLE - STOLEN"/>
    <m/>
    <n v="0"/>
    <m/>
    <m/>
    <n v="101"/>
    <s v="STREET"/>
    <m/>
    <m/>
    <s v="IC"/>
    <s v="Invest Cont"/>
    <n v="510"/>
    <m/>
    <m/>
    <m/>
    <s v="100 N  MARINE                       AV"/>
    <m/>
    <n v="33.769799999999996"/>
    <n v="-118.26300000000001"/>
    <n v="0"/>
    <x v="12"/>
  </r>
  <r>
    <n v="220807475"/>
    <d v="2022-03-28T00:00:00"/>
    <x v="680"/>
    <n v="955"/>
    <n v="8"/>
    <x v="12"/>
    <n v="892"/>
    <n v="2"/>
    <n v="624"/>
    <s v="BATTERY - SIMPLE ASSAULT"/>
    <s v="0400 0444 0417 0910"/>
    <n v="34"/>
    <s v="M"/>
    <s v="H"/>
    <n v="953"/>
    <s v="MTA - EXPO LINE - EXPO/SEPULVEDA"/>
    <n v="400"/>
    <s v="STRONG-ARM (HANDS, FIST, FEET OR BODILY FORCE)"/>
    <s v="AO"/>
    <s v="Adult Other"/>
    <n v="624"/>
    <m/>
    <m/>
    <m/>
    <s v="11200    EXPOSITION                   BL"/>
    <m/>
    <n v="34.033999999999999"/>
    <n v="-118.44110000000001"/>
    <n v="0"/>
    <x v="12"/>
  </r>
  <r>
    <n v="220713981"/>
    <d v="2022-09-11T00:00:00"/>
    <x v="812"/>
    <n v="200"/>
    <n v="7"/>
    <x v="0"/>
    <n v="784"/>
    <n v="2"/>
    <n v="740"/>
    <s v="VANDALISM - FELONY ($400 &amp; OVER, ALL CHURCH VANDALISMS)"/>
    <s v="0329 0913"/>
    <n v="52"/>
    <s v="F"/>
    <s v="H"/>
    <n v="122"/>
    <s v="VEHICLE, PASSENGER/TRUCK"/>
    <m/>
    <m/>
    <s v="AA"/>
    <s v="Adult Arrest"/>
    <n v="740"/>
    <m/>
    <m/>
    <m/>
    <s v="2200 S  LONGWOOD                     AV"/>
    <m/>
    <n v="34.037500000000001"/>
    <n v="-118.3506"/>
    <n v="1"/>
    <x v="12"/>
  </r>
  <r>
    <n v="230704024"/>
    <d v="2022-12-31T00:00:00"/>
    <x v="813"/>
    <n v="1419"/>
    <n v="7"/>
    <x v="0"/>
    <n v="724"/>
    <n v="1"/>
    <n v="442"/>
    <s v="SHOPLIFTING - PETTY THEFT ($950 &amp; UNDER)"/>
    <s v="0325 0344 0104 1822 0378"/>
    <n v="0"/>
    <s v="X"/>
    <s v="X"/>
    <n v="415"/>
    <s v="THE GROVE"/>
    <m/>
    <m/>
    <s v="IC"/>
    <s v="Invest Cont"/>
    <n v="442"/>
    <m/>
    <m/>
    <m/>
    <s v="100    THE GROVE                    DR"/>
    <m/>
    <n v="34.073599999999999"/>
    <n v="-118.3563"/>
    <n v="0"/>
    <x v="12"/>
  </r>
  <r>
    <n v="220805877"/>
    <d v="2022-02-15T00:00:00"/>
    <x v="705"/>
    <n v="330"/>
    <n v="8"/>
    <x v="12"/>
    <n v="817"/>
    <n v="1"/>
    <n v="310"/>
    <s v="BURGLARY"/>
    <s v="1609 1822 0344"/>
    <n v="0"/>
    <s v="X"/>
    <s v="X"/>
    <n v="203"/>
    <s v="OTHER BUSINESS"/>
    <n v="500"/>
    <s v="UNKNOWN WEAPON/OTHER WEAPON"/>
    <s v="IC"/>
    <s v="Invest Cont"/>
    <n v="310"/>
    <m/>
    <m/>
    <m/>
    <s v="900    GAYLEY                       AV"/>
    <m/>
    <n v="34.063699999999997"/>
    <n v="-118.4482"/>
    <n v="0"/>
    <x v="12"/>
  </r>
  <r>
    <n v="221225950"/>
    <d v="2022-12-24T00:00:00"/>
    <x v="814"/>
    <n v="1900"/>
    <n v="12"/>
    <x v="8"/>
    <n v="1204"/>
    <n v="2"/>
    <n v="930"/>
    <s v="CRIMINAL THREATS - NO WEAPON DISPLAYED"/>
    <s v="0913 0400 0421 0319 0448 0361"/>
    <n v="30"/>
    <s v="F"/>
    <s v="H"/>
    <n v="502"/>
    <s v="MULTI-UNIT DWELLING (APARTMENT, DUPLEX, ETC)"/>
    <n v="511"/>
    <s v="VERBAL THREAT"/>
    <s v="IC"/>
    <s v="Invest Cont"/>
    <n v="930"/>
    <m/>
    <m/>
    <m/>
    <s v="1000 W  46TH                         ST"/>
    <m/>
    <n v="34.001600000000003"/>
    <n v="-118.2915"/>
    <n v="0"/>
    <x v="12"/>
  </r>
  <r>
    <n v="221112031"/>
    <d v="2022-07-26T00:00:00"/>
    <x v="748"/>
    <n v="950"/>
    <n v="11"/>
    <x v="7"/>
    <n v="1124"/>
    <n v="1"/>
    <n v="510"/>
    <s v="VEHICLE - STOLEN"/>
    <m/>
    <n v="0"/>
    <m/>
    <m/>
    <n v="101"/>
    <s v="STREET"/>
    <m/>
    <m/>
    <s v="IC"/>
    <s v="Invest Cont"/>
    <n v="510"/>
    <m/>
    <m/>
    <m/>
    <s v="3200    WELDON                       AV"/>
    <m/>
    <n v="34.121699999999997"/>
    <n v="-118.2405"/>
    <n v="0"/>
    <x v="12"/>
  </r>
  <r>
    <n v="220511387"/>
    <d v="2022-07-16T00:00:00"/>
    <x v="785"/>
    <n v="2222"/>
    <n v="5"/>
    <x v="10"/>
    <n v="583"/>
    <n v="2"/>
    <n v="745"/>
    <s v="VANDALISM - MISDEAMEANOR ($399 OR UNDER)"/>
    <n v="329"/>
    <n v="52"/>
    <s v="M"/>
    <s v="W"/>
    <n v="121"/>
    <s v="YARD (RESIDENTIAL/BUSINESS)"/>
    <m/>
    <m/>
    <s v="AO"/>
    <s v="Adult Other"/>
    <n v="745"/>
    <m/>
    <m/>
    <m/>
    <s v="1200 W  21ST                         ST"/>
    <m/>
    <n v="33.725200000000001"/>
    <n v="-118.3034"/>
    <n v="0"/>
    <x v="12"/>
  </r>
  <r>
    <n v="221004097"/>
    <d v="2022-01-03T00:00:00"/>
    <x v="815"/>
    <n v="1600"/>
    <n v="10"/>
    <x v="11"/>
    <n v="1097"/>
    <n v="2"/>
    <n v="888"/>
    <s v="TRESPASSING"/>
    <s v="1822 0209"/>
    <n v="80"/>
    <s v="F"/>
    <s v="W"/>
    <n v="501"/>
    <s v="SINGLE FAMILY DWELLING"/>
    <m/>
    <m/>
    <s v="IC"/>
    <s v="Invest Cont"/>
    <n v="888"/>
    <m/>
    <m/>
    <m/>
    <s v="4200    CLEAR VALLEY                 DR"/>
    <m/>
    <n v="34.141300000000001"/>
    <n v="-118.506"/>
    <n v="0"/>
    <x v="12"/>
  </r>
  <r>
    <n v="220816640"/>
    <d v="2022-11-11T00:00:00"/>
    <x v="816"/>
    <n v="2000"/>
    <n v="8"/>
    <x v="12"/>
    <n v="811"/>
    <n v="1"/>
    <n v="510"/>
    <s v="VEHICLE - STOLEN"/>
    <m/>
    <n v="0"/>
    <m/>
    <m/>
    <n v="101"/>
    <s v="STREET"/>
    <m/>
    <m/>
    <s v="IC"/>
    <s v="Invest Cont"/>
    <n v="510"/>
    <m/>
    <m/>
    <m/>
    <s v="1300    BIENVENEDA                   AV"/>
    <m/>
    <n v="34.058399999999999"/>
    <n v="-118.5424"/>
    <n v="0"/>
    <x v="12"/>
  </r>
  <r>
    <n v="221000786"/>
    <d v="2022-07-14T00:00:00"/>
    <x v="785"/>
    <n v="1930"/>
    <n v="10"/>
    <x v="11"/>
    <n v="1008"/>
    <n v="2"/>
    <n v="740"/>
    <s v="VANDALISM - FELONY ($400 &amp; OVER, ALL CHURCH VANDALISMS)"/>
    <s v="1822 0329 2004 1414 1420"/>
    <n v="48"/>
    <s v="M"/>
    <s v="H"/>
    <n v="122"/>
    <s v="VEHICLE, PASSENGER/TRUCK"/>
    <m/>
    <m/>
    <s v="AA"/>
    <s v="Adult Arrest"/>
    <n v="740"/>
    <n v="998"/>
    <m/>
    <m/>
    <s v="16200    VICTORY                      BL"/>
    <m/>
    <n v="34.207700000000003"/>
    <n v="-118.49120000000001"/>
    <n v="1"/>
    <x v="12"/>
  </r>
  <r>
    <n v="222113612"/>
    <d v="2022-08-28T00:00:00"/>
    <x v="804"/>
    <n v="2230"/>
    <n v="21"/>
    <x v="15"/>
    <n v="2189"/>
    <n v="1"/>
    <n v="330"/>
    <s v="BURGLARY FROM VEHICLE"/>
    <s v="0344 0321"/>
    <n v="26"/>
    <s v="M"/>
    <s v="H"/>
    <n v="108"/>
    <s v="PARKING LOT"/>
    <m/>
    <m/>
    <s v="IC"/>
    <s v="Invest Cont"/>
    <n v="330"/>
    <m/>
    <m/>
    <m/>
    <s v="20500    VENTURA                      BL"/>
    <m/>
    <n v="34.167700000000004"/>
    <n v="-118.5808"/>
    <n v="0"/>
    <x v="12"/>
  </r>
  <r>
    <n v="220119182"/>
    <d v="2022-08-25T00:00:00"/>
    <x v="664"/>
    <n v="2300"/>
    <n v="1"/>
    <x v="1"/>
    <n v="119"/>
    <n v="2"/>
    <n v="624"/>
    <s v="BATTERY - SIMPLE ASSAULT"/>
    <s v="1822 0400 0416 0910 1414"/>
    <n v="55"/>
    <s v="M"/>
    <s v="O"/>
    <n v="834"/>
    <s v="LA UNION STATION (NOT LINE SPECIFIC)"/>
    <n v="400"/>
    <s v="STRONG-ARM (HANDS, FIST, FEET OR BODILY FORCE)"/>
    <s v="IC"/>
    <s v="Invest Cont"/>
    <n v="624"/>
    <m/>
    <m/>
    <m/>
    <s v="800 N  ALAMEDA                      ST"/>
    <m/>
    <n v="34.056100000000001"/>
    <n v="-118.2375"/>
    <n v="0"/>
    <x v="12"/>
  </r>
  <r>
    <n v="221718372"/>
    <d v="2022-12-29T00:00:00"/>
    <x v="817"/>
    <n v="1100"/>
    <n v="17"/>
    <x v="13"/>
    <n v="1781"/>
    <n v="1"/>
    <n v="341"/>
    <s v="THEFT-GRAND ($950.01 &amp; OVER)EXCPT,GUNS,FOWL,LIVESTK,PROD"/>
    <s v="0344 1822"/>
    <n v="43"/>
    <s v="F"/>
    <s v="W"/>
    <n v="702"/>
    <s v="OFFICE BUILDING/OFFICE"/>
    <m/>
    <m/>
    <s v="IC"/>
    <s v="Invest Cont"/>
    <n v="341"/>
    <m/>
    <m/>
    <m/>
    <s v="20500    NORDHOFF                     ST"/>
    <m/>
    <n v="34.2318"/>
    <n v="-118.5797"/>
    <n v="0"/>
    <x v="12"/>
  </r>
  <r>
    <n v="220214370"/>
    <d v="2022-08-06T00:00:00"/>
    <x v="668"/>
    <n v="1225"/>
    <n v="2"/>
    <x v="5"/>
    <n v="233"/>
    <n v="2"/>
    <n v="624"/>
    <s v="BATTERY - SIMPLE ASSAULT"/>
    <s v="0913 0416 0446"/>
    <n v="47"/>
    <s v="F"/>
    <s v="W"/>
    <n v="502"/>
    <s v="MULTI-UNIT DWELLING (APARTMENT, DUPLEX, ETC)"/>
    <n v="400"/>
    <s v="STRONG-ARM (HANDS, FIST, FEET OR BODILY FORCE)"/>
    <s v="IC"/>
    <s v="Invest Cont"/>
    <n v="624"/>
    <m/>
    <m/>
    <m/>
    <s v="100 S  LA FAYETTE PARK              PL"/>
    <m/>
    <n v="34.070300000000003"/>
    <n v="-118.2786"/>
    <n v="0"/>
    <x v="12"/>
  </r>
  <r>
    <n v="220917109"/>
    <d v="2022-12-09T00:00:00"/>
    <x v="818"/>
    <n v="2130"/>
    <n v="9"/>
    <x v="3"/>
    <n v="964"/>
    <n v="1"/>
    <n v="341"/>
    <s v="THEFT-GRAND ($950.01 &amp; OVER)EXCPT,GUNS,FOWL,LIVESTK,PROD"/>
    <n v="344"/>
    <n v="30"/>
    <s v="F"/>
    <s v="W"/>
    <n v="119"/>
    <s v="PORCH, RESIDENTIAL"/>
    <m/>
    <m/>
    <s v="IC"/>
    <s v="Invest Cont"/>
    <n v="341"/>
    <m/>
    <m/>
    <m/>
    <s v="14300    RIVERSIDE                    DR"/>
    <m/>
    <n v="34.157600000000002"/>
    <n v="-118.4443"/>
    <n v="0"/>
    <x v="12"/>
  </r>
  <r>
    <n v="220216994"/>
    <d v="2022-09-19T00:00:00"/>
    <x v="819"/>
    <n v="1730"/>
    <n v="2"/>
    <x v="5"/>
    <n v="256"/>
    <n v="1"/>
    <n v="510"/>
    <s v="VEHICLE - STOLEN"/>
    <m/>
    <n v="0"/>
    <m/>
    <m/>
    <n v="101"/>
    <s v="STREET"/>
    <m/>
    <m/>
    <s v="IC"/>
    <s v="Invest Cont"/>
    <n v="510"/>
    <m/>
    <m/>
    <m/>
    <s v="1600    WILSHIRE                     BL"/>
    <m/>
    <n v="34.055399999999999"/>
    <n v="-118.2702"/>
    <n v="0"/>
    <x v="12"/>
  </r>
  <r>
    <n v="221305963"/>
    <d v="2022-02-08T00:00:00"/>
    <x v="820"/>
    <n v="130"/>
    <n v="13"/>
    <x v="6"/>
    <n v="1353"/>
    <n v="1"/>
    <n v="510"/>
    <s v="VEHICLE - STOLEN"/>
    <m/>
    <n v="0"/>
    <m/>
    <m/>
    <n v="101"/>
    <s v="STREET"/>
    <m/>
    <m/>
    <s v="IC"/>
    <s v="Invest Cont"/>
    <n v="510"/>
    <m/>
    <m/>
    <m/>
    <s v="VERNON                       AV"/>
    <s v="MCKINLEY                     AV"/>
    <n v="34.003900000000002"/>
    <n v="-118.26090000000001"/>
    <n v="0"/>
    <x v="12"/>
  </r>
  <r>
    <n v="231407113"/>
    <d v="2023-01-11T00:00:00"/>
    <x v="755"/>
    <n v="1630"/>
    <n v="14"/>
    <x v="14"/>
    <n v="1433"/>
    <n v="2"/>
    <n v="740"/>
    <s v="VANDALISM - FELONY ($400 &amp; OVER, ALL CHURCH VANDALISMS)"/>
    <n v="329"/>
    <n v="58"/>
    <s v="F"/>
    <s v="O"/>
    <n v="101"/>
    <s v="STREET"/>
    <m/>
    <m/>
    <s v="IC"/>
    <s v="Invest Cont"/>
    <n v="740"/>
    <m/>
    <m/>
    <m/>
    <s v="1000    NOWITA                       PL"/>
    <m/>
    <n v="33.996699999999997"/>
    <n v="-118.45820000000001"/>
    <n v="0"/>
    <x v="12"/>
  </r>
  <r>
    <n v="221700718"/>
    <d v="2022-04-21T00:00:00"/>
    <x v="821"/>
    <n v="1500"/>
    <n v="17"/>
    <x v="13"/>
    <n v="1782"/>
    <n v="2"/>
    <n v="902"/>
    <s v="VIOLATION OF TEMPORARY RESTRAINING ORDER"/>
    <s v="2004 0561 1202 2038 0602 0913"/>
    <n v="81"/>
    <s v="M"/>
    <s v="W"/>
    <n v="501"/>
    <s v="SINGLE FAMILY DWELLING"/>
    <m/>
    <m/>
    <s v="IC"/>
    <s v="Invest Cont"/>
    <n v="902"/>
    <m/>
    <m/>
    <m/>
    <s v="19800    ACRE                         ST"/>
    <m/>
    <n v="34.230600000000003"/>
    <n v="-118.5645"/>
    <n v="0"/>
    <x v="12"/>
  </r>
  <r>
    <n v="221308690"/>
    <d v="2022-03-28T00:00:00"/>
    <x v="822"/>
    <n v="1700"/>
    <n v="13"/>
    <x v="6"/>
    <n v="1372"/>
    <n v="1"/>
    <n v="510"/>
    <s v="VEHICLE - STOLEN"/>
    <m/>
    <n v="0"/>
    <m/>
    <m/>
    <n v="101"/>
    <s v="STREET"/>
    <m/>
    <m/>
    <s v="IC"/>
    <s v="Invest Cont"/>
    <n v="510"/>
    <m/>
    <m/>
    <m/>
    <s v="AVALON"/>
    <s v="53RD"/>
    <n v="33.994100000000003"/>
    <n v="-118.26519999999999"/>
    <n v="0"/>
    <x v="12"/>
  </r>
  <r>
    <n v="220321378"/>
    <d v="2022-12-06T00:00:00"/>
    <x v="823"/>
    <n v="2300"/>
    <n v="3"/>
    <x v="2"/>
    <n v="396"/>
    <n v="1"/>
    <n v="510"/>
    <s v="VEHICLE - STOLEN"/>
    <m/>
    <n v="0"/>
    <m/>
    <m/>
    <n v="101"/>
    <s v="STREET"/>
    <m/>
    <m/>
    <s v="AO"/>
    <s v="Adult Other"/>
    <n v="510"/>
    <m/>
    <m/>
    <m/>
    <s v="MARTIN LUTHER KING JR        BL"/>
    <s v="MARTIN LUTHER KING JR        BL"/>
    <n v="34.011099999999999"/>
    <n v="-118.29"/>
    <n v="0"/>
    <x v="12"/>
  </r>
  <r>
    <n v="221611098"/>
    <d v="2022-08-03T00:00:00"/>
    <x v="796"/>
    <n v="1120"/>
    <n v="16"/>
    <x v="20"/>
    <n v="1663"/>
    <n v="1"/>
    <n v="440"/>
    <s v="THEFT PLAIN - PETTY ($950 &amp; UNDER)"/>
    <n v="344"/>
    <n v="38"/>
    <s v="M"/>
    <s v="H"/>
    <n v="501"/>
    <s v="SINGLE FAMILY DWELLING"/>
    <m/>
    <m/>
    <s v="IC"/>
    <s v="Invest Cont"/>
    <n v="440"/>
    <m/>
    <m/>
    <m/>
    <s v="12100    SHELDON                      ST"/>
    <m/>
    <n v="34.237400000000001"/>
    <n v="-118.3964"/>
    <n v="0"/>
    <x v="12"/>
  </r>
  <r>
    <n v="222115512"/>
    <d v="2022-10-17T00:00:00"/>
    <x v="824"/>
    <n v="1400"/>
    <n v="21"/>
    <x v="15"/>
    <n v="2118"/>
    <n v="1"/>
    <n v="510"/>
    <s v="VEHICLE - STOLEN"/>
    <m/>
    <n v="0"/>
    <m/>
    <m/>
    <n v="108"/>
    <s v="PARKING LOT"/>
    <m/>
    <m/>
    <s v="IC"/>
    <s v="Invest Cont"/>
    <n v="510"/>
    <m/>
    <m/>
    <m/>
    <s v="20100    ROSCOE                       BL"/>
    <m/>
    <n v="34.220300000000002"/>
    <n v="-118.571"/>
    <n v="0"/>
    <x v="12"/>
  </r>
  <r>
    <n v="231304400"/>
    <d v="2023-01-08T00:00:00"/>
    <x v="738"/>
    <n v="1726"/>
    <n v="13"/>
    <x v="6"/>
    <n v="1303"/>
    <n v="2"/>
    <n v="354"/>
    <s v="THEFT OF IDENTITY"/>
    <n v="928"/>
    <n v="26"/>
    <s v="M"/>
    <s v="H"/>
    <n v="501"/>
    <s v="SINGLE FAMILY DWELLING"/>
    <m/>
    <m/>
    <s v="IC"/>
    <s v="Invest Cont"/>
    <n v="354"/>
    <m/>
    <m/>
    <m/>
    <s v="1200    WALL                         ST"/>
    <m/>
    <n v="34.034999999999997"/>
    <n v="-118.25539999999999"/>
    <n v="0"/>
    <x v="12"/>
  </r>
  <r>
    <n v="222116607"/>
    <d v="2022-11-13T00:00:00"/>
    <x v="732"/>
    <n v="1450"/>
    <n v="21"/>
    <x v="15"/>
    <n v="2185"/>
    <n v="1"/>
    <n v="230"/>
    <s v="ASSAULT WITH DEADLY WEAPON, AGGRAVATED ASSAULT"/>
    <s v="1822 1402 1100 1407 0430 1309"/>
    <n v="35"/>
    <s v="M"/>
    <s v="B"/>
    <n v="707"/>
    <s v="GARAGE/CARPORT"/>
    <n v="102"/>
    <s v="HAND GUN"/>
    <s v="IC"/>
    <s v="Invest Cont"/>
    <n v="230"/>
    <n v="998"/>
    <m/>
    <m/>
    <s v="22100    CLARENDON                    ST"/>
    <m/>
    <n v="34.169699999999999"/>
    <n v="-118.608"/>
    <n v="0"/>
    <x v="12"/>
  </r>
  <r>
    <n v="221815192"/>
    <d v="2022-08-02T00:00:00"/>
    <x v="744"/>
    <n v="2150"/>
    <n v="18"/>
    <x v="17"/>
    <n v="1846"/>
    <n v="2"/>
    <n v="956"/>
    <s v="LETTERS, LEWD  -  TELEPHONE CALLS, LEWD"/>
    <s v="1202 0913 1906 0602 0360 0422"/>
    <n v="65"/>
    <s v="F"/>
    <s v="H"/>
    <n v="501"/>
    <s v="SINGLE FAMILY DWELLING"/>
    <m/>
    <m/>
    <s v="IC"/>
    <s v="Invest Cont"/>
    <n v="956"/>
    <m/>
    <m/>
    <m/>
    <s v="11300    SUCCESS                      AV"/>
    <m/>
    <n v="33.930799999999998"/>
    <n v="-118.24930000000001"/>
    <n v="0"/>
    <x v="12"/>
  </r>
  <r>
    <n v="221209889"/>
    <d v="2022-04-04T00:00:00"/>
    <x v="711"/>
    <n v="1241"/>
    <n v="12"/>
    <x v="8"/>
    <n v="1208"/>
    <n v="2"/>
    <n v="354"/>
    <s v="THEFT OF IDENTITY"/>
    <s v="0100 0922"/>
    <n v="28"/>
    <s v="F"/>
    <s v="B"/>
    <n v="501"/>
    <s v="SINGLE FAMILY DWELLING"/>
    <m/>
    <m/>
    <s v="IC"/>
    <s v="Invest Cont"/>
    <n v="354"/>
    <m/>
    <m/>
    <m/>
    <s v="600 W  49TH                         ST"/>
    <m/>
    <n v="33.998800000000003"/>
    <n v="-118.28440000000001"/>
    <n v="0"/>
    <x v="12"/>
  </r>
  <r>
    <n v="220109913"/>
    <d v="2022-04-08T00:00:00"/>
    <x v="684"/>
    <n v="1700"/>
    <n v="1"/>
    <x v="1"/>
    <n v="156"/>
    <n v="2"/>
    <n v="354"/>
    <s v="THEFT OF IDENTITY"/>
    <s v="1822 0344 0929"/>
    <n v="36"/>
    <s v="F"/>
    <s v="W"/>
    <n v="502"/>
    <s v="MULTI-UNIT DWELLING (APARTMENT, DUPLEX, ETC)"/>
    <m/>
    <m/>
    <s v="IC"/>
    <s v="Invest Cont"/>
    <n v="354"/>
    <m/>
    <m/>
    <m/>
    <s v="500 S  SAN PEDRO                    ST"/>
    <m/>
    <n v="34.043700000000001"/>
    <n v="-118.24550000000001"/>
    <n v="0"/>
    <x v="12"/>
  </r>
  <r>
    <n v="220608229"/>
    <d v="2022-04-02T00:00:00"/>
    <x v="825"/>
    <n v="1100"/>
    <n v="6"/>
    <x v="9"/>
    <n v="645"/>
    <n v="1"/>
    <n v="341"/>
    <s v="THEFT-GRAND ($950.01 &amp; OVER)EXCPT,GUNS,FOWL,LIVESTK,PROD"/>
    <s v="1822 0344 1501"/>
    <n v="33"/>
    <s v="F"/>
    <s v="B"/>
    <n v="203"/>
    <s v="OTHER BUSINESS"/>
    <m/>
    <m/>
    <s v="IC"/>
    <s v="Invest Cont"/>
    <n v="341"/>
    <m/>
    <m/>
    <m/>
    <s v="6800    HOLLYWOOD                    BL"/>
    <m/>
    <n v="34.101599999999998"/>
    <n v="-118.3387"/>
    <n v="0"/>
    <x v="12"/>
  </r>
  <r>
    <n v="221106819"/>
    <d v="2022-03-18T00:00:00"/>
    <x v="793"/>
    <n v="900"/>
    <n v="11"/>
    <x v="7"/>
    <n v="1109"/>
    <n v="2"/>
    <n v="946"/>
    <s v="OTHER MISCELLANEOUS CRIME"/>
    <s v="1501 1300"/>
    <n v="53"/>
    <s v="M"/>
    <s v="H"/>
    <n v="102"/>
    <s v="SIDEWALK"/>
    <m/>
    <m/>
    <s v="IC"/>
    <s v="Invest Cont"/>
    <n v="946"/>
    <m/>
    <m/>
    <m/>
    <s v="1100    COLORADO                     BL"/>
    <m/>
    <n v="34.143900000000002"/>
    <n v="-118.1955"/>
    <n v="0"/>
    <x v="12"/>
  </r>
  <r>
    <n v="220308105"/>
    <d v="2022-03-26T00:00:00"/>
    <x v="826"/>
    <n v="1600"/>
    <n v="3"/>
    <x v="2"/>
    <n v="333"/>
    <n v="1"/>
    <n v="210"/>
    <s v="ROBBERY"/>
    <s v="1822 0334 0344 0352 0355 0312 0432 0906 0371 1221"/>
    <n v="30"/>
    <s v="M"/>
    <s v="H"/>
    <n v="102"/>
    <s v="SIDEWALK"/>
    <n v="109"/>
    <s v="SEMI-AUTOMATIC PISTOL"/>
    <s v="IC"/>
    <s v="Invest Cont"/>
    <n v="210"/>
    <m/>
    <m/>
    <m/>
    <s v="JEFFERSON                    BL"/>
    <s v="VIRGINIA                     RD"/>
    <n v="34.025599999999997"/>
    <n v="-118.3395"/>
    <n v="0"/>
    <x v="12"/>
  </r>
  <r>
    <n v="220709278"/>
    <d v="2022-05-16T00:00:00"/>
    <x v="827"/>
    <n v="330"/>
    <n v="7"/>
    <x v="0"/>
    <n v="702"/>
    <n v="1"/>
    <n v="331"/>
    <s v="THEFT FROM MOTOR VEHICLE - GRAND ($950.01 AND OVER)"/>
    <s v="1300 1606 0344 1822"/>
    <n v="32"/>
    <s v="F"/>
    <s v="W"/>
    <n v="104"/>
    <s v="DRIVEWAY"/>
    <m/>
    <m/>
    <s v="IC"/>
    <s v="Invest Cont"/>
    <n v="331"/>
    <m/>
    <m/>
    <m/>
    <s v="600 N  FULLER                       AV"/>
    <m/>
    <n v="34.081800000000001"/>
    <n v="-118.3498"/>
    <n v="0"/>
    <x v="12"/>
  </r>
  <r>
    <n v="221321415"/>
    <d v="2022-11-24T00:00:00"/>
    <x v="828"/>
    <n v="1100"/>
    <n v="13"/>
    <x v="6"/>
    <n v="1313"/>
    <n v="1"/>
    <n v="210"/>
    <s v="ROBBERY"/>
    <s v="0344 2004 1218 0334"/>
    <n v="38"/>
    <s v="M"/>
    <s v="H"/>
    <n v="102"/>
    <s v="SIDEWALK"/>
    <n v="216"/>
    <s v="SCISSORS"/>
    <s v="IC"/>
    <s v="Invest Cont"/>
    <n v="210"/>
    <m/>
    <m/>
    <m/>
    <s v="ESSEX                        ST"/>
    <s v="17TH                         ST"/>
    <n v="34.028599999999997"/>
    <n v="-118.25449999999999"/>
    <n v="0"/>
    <x v="12"/>
  </r>
  <r>
    <n v="221711903"/>
    <d v="2022-08-03T00:00:00"/>
    <x v="744"/>
    <n v="2350"/>
    <n v="17"/>
    <x v="13"/>
    <n v="1785"/>
    <n v="2"/>
    <n v="740"/>
    <s v="VANDALISM - FELONY ($400 &amp; OVER, ALL CHURCH VANDALISMS)"/>
    <s v="1300 1609 0329 1822"/>
    <n v="46"/>
    <s v="F"/>
    <s v="A"/>
    <n v="207"/>
    <s v="BAR/COCKTAIL/NIGHTCLUB"/>
    <m/>
    <m/>
    <s v="IC"/>
    <s v="Invest Cont"/>
    <n v="740"/>
    <m/>
    <m/>
    <m/>
    <s v="9100    RESEDA                       BL"/>
    <m/>
    <n v="34.235399999999998"/>
    <n v="-118.5361"/>
    <n v="0"/>
    <x v="12"/>
  </r>
  <r>
    <n v="220221213"/>
    <d v="2022-12-06T00:00:00"/>
    <x v="768"/>
    <n v="1630"/>
    <n v="2"/>
    <x v="5"/>
    <n v="211"/>
    <n v="2"/>
    <n v="627"/>
    <s v="CHILD ABUSE (PHYSICAL) - SIMPLE ASSAULT"/>
    <s v="0602 0913 1259 0416 0446 0553"/>
    <n v="17"/>
    <s v="F"/>
    <s v="O"/>
    <n v="502"/>
    <s v="MULTI-UNIT DWELLING (APARTMENT, DUPLEX, ETC)"/>
    <n v="400"/>
    <s v="STRONG-ARM (HANDS, FIST, FEET OR BODILY FORCE)"/>
    <s v="AO"/>
    <s v="Adult Other"/>
    <n v="627"/>
    <m/>
    <m/>
    <m/>
    <s v="600 N  NEW HAMPSHIRE                AV"/>
    <m/>
    <n v="34.081800000000001"/>
    <n v="-118.2929"/>
    <n v="0"/>
    <x v="12"/>
  </r>
  <r>
    <n v="220204214"/>
    <d v="2022-01-05T00:00:00"/>
    <x v="815"/>
    <n v="2300"/>
    <n v="2"/>
    <x v="5"/>
    <n v="236"/>
    <n v="2"/>
    <n v="740"/>
    <s v="VANDALISM - FELONY ($400 &amp; OVER, ALL CHURCH VANDALISMS)"/>
    <s v="0450 1822 0329 1100"/>
    <n v="40"/>
    <s v="M"/>
    <s v="H"/>
    <n v="210"/>
    <s v="RESTAURANT/FAST FOOD"/>
    <m/>
    <m/>
    <s v="IC"/>
    <s v="Invest Cont"/>
    <n v="740"/>
    <m/>
    <m/>
    <m/>
    <s v="1900    BEVERLY                      BL"/>
    <m/>
    <n v="34.065600000000003"/>
    <n v="-118.268"/>
    <n v="0"/>
    <x v="12"/>
  </r>
  <r>
    <n v="221222503"/>
    <d v="2022-10-28T00:00:00"/>
    <x v="763"/>
    <n v="1210"/>
    <n v="12"/>
    <x v="8"/>
    <n v="1256"/>
    <n v="2"/>
    <n v="805"/>
    <s v="PIMPING"/>
    <n v="1402"/>
    <n v="19"/>
    <s v="F"/>
    <s v="B"/>
    <n v="101"/>
    <s v="STREET"/>
    <m/>
    <m/>
    <s v="AO"/>
    <s v="Adult Other"/>
    <n v="805"/>
    <n v="998"/>
    <m/>
    <m/>
    <s v="FIGUEROA                     ST"/>
    <s v="75TH                         ST"/>
    <n v="33.971699999999998"/>
    <n v="-118.28270000000001"/>
    <n v="0"/>
    <x v="12"/>
  </r>
  <r>
    <n v="221714284"/>
    <d v="2022-09-30T00:00:00"/>
    <x v="829"/>
    <n v="1520"/>
    <n v="17"/>
    <x v="13"/>
    <n v="1775"/>
    <n v="2"/>
    <n v="624"/>
    <s v="BATTERY - SIMPLE ASSAULT"/>
    <s v="0417 0416 1258 2024 0913 1824 1815 1251"/>
    <n v="12"/>
    <s v="F"/>
    <s v="H"/>
    <n v="101"/>
    <s v="STREET"/>
    <n v="400"/>
    <s v="STRONG-ARM (HANDS, FIST, FEET OR BODILY FORCE)"/>
    <s v="IC"/>
    <s v="Invest Cont"/>
    <n v="624"/>
    <m/>
    <m/>
    <m/>
    <s v="NORDHOFF                     BL"/>
    <s v="BALBOA                       BL"/>
    <n v="34.235700000000001"/>
    <n v="-118.5025"/>
    <n v="0"/>
    <x v="12"/>
  </r>
  <r>
    <n v="220905649"/>
    <d v="2022-02-13T00:00:00"/>
    <x v="752"/>
    <n v="537"/>
    <n v="9"/>
    <x v="3"/>
    <n v="931"/>
    <n v="1"/>
    <n v="310"/>
    <s v="BURGLARY"/>
    <s v="1601 1420 1414 1402 0344 2004 0358"/>
    <n v="0"/>
    <s v="X"/>
    <s v="X"/>
    <n v="403"/>
    <s v="DRUG STORE"/>
    <n v="400"/>
    <s v="STRONG-ARM (HANDS, FIST, FEET OR BODILY FORCE)"/>
    <s v="AA"/>
    <s v="Adult Arrest"/>
    <n v="310"/>
    <n v="998"/>
    <m/>
    <m/>
    <s v="6200 N  SEPULVEDA                    BL"/>
    <m/>
    <n v="34.184100000000001"/>
    <n v="-118.4693"/>
    <n v="1"/>
    <x v="12"/>
  </r>
  <r>
    <n v="221008413"/>
    <d v="2022-04-26T00:00:00"/>
    <x v="776"/>
    <n v="830"/>
    <n v="10"/>
    <x v="11"/>
    <n v="1063"/>
    <n v="1"/>
    <n v="420"/>
    <s v="THEFT FROM MOTOR VEHICLE - PETTY ($950 &amp; UNDER)"/>
    <m/>
    <n v="0"/>
    <m/>
    <m/>
    <n v="101"/>
    <s v="STREET"/>
    <m/>
    <m/>
    <s v="IC"/>
    <s v="Invest Cont"/>
    <n v="420"/>
    <m/>
    <m/>
    <m/>
    <s v="5500    RESEDA                       BL"/>
    <m/>
    <n v="34.170099999999998"/>
    <n v="-118.536"/>
    <n v="0"/>
    <x v="12"/>
  </r>
  <r>
    <n v="221206692"/>
    <d v="2022-02-20T00:00:00"/>
    <x v="789"/>
    <n v="1154"/>
    <n v="12"/>
    <x v="8"/>
    <n v="1273"/>
    <n v="1"/>
    <n v="440"/>
    <s v="THEFT PLAIN - PETTY ($950 &amp; UNDER)"/>
    <s v="0344 0913"/>
    <n v="0"/>
    <s v="X"/>
    <s v="X"/>
    <n v="405"/>
    <s v="CLOTHING STORE"/>
    <m/>
    <m/>
    <s v="IC"/>
    <s v="Invest Cont"/>
    <n v="440"/>
    <m/>
    <m/>
    <m/>
    <s v="1800 W  MANCHESTER                   AV"/>
    <m/>
    <n v="33.96"/>
    <n v="-118.309"/>
    <n v="0"/>
    <x v="12"/>
  </r>
  <r>
    <n v="220805486"/>
    <d v="2022-02-05T00:00:00"/>
    <x v="746"/>
    <n v="1250"/>
    <n v="8"/>
    <x v="12"/>
    <n v="834"/>
    <n v="2"/>
    <n v="624"/>
    <s v="BATTERY - SIMPLE ASSAULT"/>
    <n v="445"/>
    <n v="40"/>
    <s v="M"/>
    <s v="W"/>
    <n v="102"/>
    <s v="SIDEWALK"/>
    <n v="400"/>
    <s v="STRONG-ARM (HANDS, FIST, FEET OR BODILY FORCE)"/>
    <s v="IC"/>
    <s v="Invest Cont"/>
    <n v="624"/>
    <m/>
    <m/>
    <m/>
    <s v="SANTA MONICA                 BL"/>
    <s v="BEVERLY GLEN"/>
    <n v="34.057400000000001"/>
    <n v="-118.4332"/>
    <n v="0"/>
    <x v="12"/>
  </r>
  <r>
    <n v="220404594"/>
    <d v="2022-01-19T00:00:00"/>
    <x v="749"/>
    <n v="1830"/>
    <n v="4"/>
    <x v="4"/>
    <n v="427"/>
    <n v="1"/>
    <n v="520"/>
    <s v="VEHICLE - ATTEMPT STOLEN"/>
    <s v="1501 1302"/>
    <n v="40"/>
    <s v="M"/>
    <s v="H"/>
    <n v="108"/>
    <s v="PARKING LOT"/>
    <m/>
    <m/>
    <s v="IC"/>
    <s v="Invest Cont"/>
    <n v="520"/>
    <m/>
    <m/>
    <m/>
    <s v="3400    EDLOFT                       AV"/>
    <m/>
    <n v="34.084099999999999"/>
    <n v="-118.18470000000001"/>
    <n v="0"/>
    <x v="12"/>
  </r>
  <r>
    <n v="220206148"/>
    <d v="2022-02-19T00:00:00"/>
    <x v="830"/>
    <n v="1940"/>
    <n v="2"/>
    <x v="5"/>
    <n v="291"/>
    <n v="1"/>
    <n v="230"/>
    <s v="ASSAULT WITH DEADLY WEAPON, AGGRAVATED ASSAULT"/>
    <s v="0361 0416 0447 0913"/>
    <n v="45"/>
    <s v="M"/>
    <s v="H"/>
    <n v="502"/>
    <s v="MULTI-UNIT DWELLING (APARTMENT, DUPLEX, ETC)"/>
    <n v="212"/>
    <s v="BOTTLE"/>
    <s v="AA"/>
    <s v="Adult Arrest"/>
    <n v="230"/>
    <m/>
    <m/>
    <m/>
    <s v="1500 S  HOOVER                       ST"/>
    <m/>
    <n v="34.045000000000002"/>
    <n v="-118.2842"/>
    <n v="1"/>
    <x v="12"/>
  </r>
  <r>
    <n v="220115451"/>
    <d v="2022-07-02T00:00:00"/>
    <x v="831"/>
    <n v="1800"/>
    <n v="1"/>
    <x v="1"/>
    <n v="135"/>
    <n v="1"/>
    <n v="331"/>
    <s v="THEFT FROM MOTOR VEHICLE - GRAND ($950.01 AND OVER)"/>
    <s v="1602 0397 0344 1822 0327"/>
    <n v="48"/>
    <s v="F"/>
    <s v="H"/>
    <n v="101"/>
    <s v="STREET"/>
    <n v="223"/>
    <s v="UNKNOWN TYPE CUTTING INSTRUMENT"/>
    <s v="IC"/>
    <s v="Invest Cont"/>
    <n v="331"/>
    <m/>
    <m/>
    <m/>
    <s v="OLYMPIC"/>
    <s v="WALL                         ST"/>
    <n v="34.049500000000002"/>
    <n v="-118.2458"/>
    <n v="0"/>
    <x v="12"/>
  </r>
  <r>
    <n v="221213557"/>
    <d v="2022-06-11T00:00:00"/>
    <x v="832"/>
    <n v="500"/>
    <n v="12"/>
    <x v="8"/>
    <n v="1213"/>
    <n v="1"/>
    <n v="230"/>
    <s v="ASSAULT WITH DEADLY WEAPON, AGGRAVATED ASSAULT"/>
    <s v="1100 1218 0430 0400 2033 0853"/>
    <n v="40"/>
    <s v="M"/>
    <s v="B"/>
    <n v="102"/>
    <s v="SIDEWALK"/>
    <n v="106"/>
    <s v="UNKNOWN FIREARM"/>
    <s v="IC"/>
    <s v="Invest Cont"/>
    <n v="230"/>
    <m/>
    <m/>
    <m/>
    <s v="SLAUSON                      AV"/>
    <s v="WESTERN                      AV"/>
    <n v="33.989199999999997"/>
    <n v="-118.30889999999999"/>
    <n v="0"/>
    <x v="12"/>
  </r>
  <r>
    <n v="220105926"/>
    <d v="2022-02-02T00:00:00"/>
    <x v="729"/>
    <n v="2101"/>
    <n v="1"/>
    <x v="1"/>
    <n v="161"/>
    <n v="1"/>
    <n v="330"/>
    <s v="BURGLARY FROM VEHICLE"/>
    <s v="0329 0344 1307 1609 1822 1414"/>
    <n v="35"/>
    <s v="F"/>
    <s v="H"/>
    <n v="101"/>
    <s v="STREET"/>
    <m/>
    <m/>
    <s v="IC"/>
    <s v="Invest Cont"/>
    <n v="330"/>
    <m/>
    <m/>
    <m/>
    <s v="800    JAMES M WOOD                 BL"/>
    <m/>
    <n v="34.048299999999998"/>
    <n v="-118.26309999999999"/>
    <n v="0"/>
    <x v="12"/>
  </r>
  <r>
    <n v="220409553"/>
    <d v="2022-06-08T00:00:00"/>
    <x v="833"/>
    <n v="15"/>
    <n v="4"/>
    <x v="4"/>
    <n v="478"/>
    <n v="2"/>
    <n v="624"/>
    <s v="BATTERY - SIMPLE ASSAULT"/>
    <s v="0913 0555 0400 0448 0419 0429"/>
    <n v="53"/>
    <s v="F"/>
    <s v="H"/>
    <n v="501"/>
    <s v="SINGLE FAMILY DWELLING"/>
    <n v="400"/>
    <s v="STRONG-ARM (HANDS, FIST, FEET OR BODILY FORCE)"/>
    <s v="AA"/>
    <s v="Adult Arrest"/>
    <n v="624"/>
    <m/>
    <m/>
    <m/>
    <s v="1000 S  CONCORD                      ST"/>
    <m/>
    <n v="34.026600000000002"/>
    <n v="-118.2042"/>
    <n v="1"/>
    <x v="12"/>
  </r>
  <r>
    <n v="221500967"/>
    <d v="2022-08-06T00:00:00"/>
    <x v="834"/>
    <n v="2315"/>
    <n v="15"/>
    <x v="18"/>
    <n v="1555"/>
    <n v="1"/>
    <n v="310"/>
    <s v="BURGLARY"/>
    <s v="1822 1607 1414 0344 1402"/>
    <n v="21"/>
    <s v="F"/>
    <s v="H"/>
    <n v="501"/>
    <s v="SINGLE FAMILY DWELLING"/>
    <m/>
    <m/>
    <s v="IC"/>
    <s v="Invest Cont"/>
    <n v="310"/>
    <m/>
    <m/>
    <m/>
    <s v="4900    BAKMAN                       AV"/>
    <m/>
    <n v="34.1599"/>
    <n v="-118.37739999999999"/>
    <n v="0"/>
    <x v="12"/>
  </r>
  <r>
    <n v="222019292"/>
    <d v="2022-12-16T00:00:00"/>
    <x v="835"/>
    <n v="1030"/>
    <n v="20"/>
    <x v="19"/>
    <n v="2034"/>
    <n v="1"/>
    <n v="230"/>
    <s v="ASSAULT WITH DEADLY WEAPON, AGGRAVATED ASSAULT"/>
    <s v="1402 1822 0444 0411 0421 0334 0917 0202"/>
    <n v="42"/>
    <s v="M"/>
    <s v="O"/>
    <n v="406"/>
    <s v="OTHER STORE"/>
    <n v="207"/>
    <s v="OTHER KNIFE"/>
    <s v="IC"/>
    <s v="Invest Cont"/>
    <n v="230"/>
    <n v="998"/>
    <m/>
    <m/>
    <s v="3500    WILSHIRE                     BL"/>
    <m/>
    <n v="34.061700000000002"/>
    <n v="-118.3004"/>
    <n v="0"/>
    <x v="12"/>
  </r>
  <r>
    <n v="220405705"/>
    <d v="2022-02-20T00:00:00"/>
    <x v="789"/>
    <n v="1430"/>
    <n v="4"/>
    <x v="4"/>
    <n v="471"/>
    <n v="2"/>
    <n v="624"/>
    <s v="BATTERY - SIMPLE ASSAULT"/>
    <s v="0913 0400 0416 0419 0429"/>
    <n v="33"/>
    <s v="F"/>
    <s v="H"/>
    <n v="203"/>
    <s v="OTHER BUSINESS"/>
    <n v="400"/>
    <s v="STRONG-ARM (HANDS, FIST, FEET OR BODILY FORCE)"/>
    <s v="IC"/>
    <s v="Invest Cont"/>
    <n v="624"/>
    <m/>
    <m/>
    <m/>
    <s v="2300    SUNRISE                      ST"/>
    <m/>
    <n v="34.035800000000002"/>
    <n v="-118.22239999999999"/>
    <n v="0"/>
    <x v="12"/>
  </r>
  <r>
    <n v="220317335"/>
    <d v="2022-09-24T00:00:00"/>
    <x v="678"/>
    <n v="1100"/>
    <n v="3"/>
    <x v="2"/>
    <n v="379"/>
    <n v="2"/>
    <n v="900"/>
    <s v="VIOLATION OF COURT ORDER"/>
    <s v="1251 2038 0913"/>
    <n v="43"/>
    <s v="F"/>
    <s v="H"/>
    <n v="501"/>
    <s v="SINGLE FAMILY DWELLING"/>
    <m/>
    <m/>
    <s v="IC"/>
    <s v="Invest Cont"/>
    <n v="900"/>
    <m/>
    <m/>
    <m/>
    <s v="3800    WISCONSIN                    ST"/>
    <m/>
    <n v="34.017000000000003"/>
    <n v="-118.2931"/>
    <n v="0"/>
    <x v="12"/>
  </r>
  <r>
    <n v="222000597"/>
    <d v="2022-03-07T00:00:00"/>
    <x v="836"/>
    <n v="1330"/>
    <n v="20"/>
    <x v="19"/>
    <n v="2022"/>
    <n v="1"/>
    <n v="310"/>
    <s v="BURGLARY"/>
    <s v="1822 0342 0327 1402"/>
    <n v="0"/>
    <s v="X"/>
    <s v="X"/>
    <n v="210"/>
    <s v="RESTAURANT/FAST FOOD"/>
    <m/>
    <m/>
    <s v="AA"/>
    <s v="Adult Arrest"/>
    <n v="310"/>
    <n v="998"/>
    <m/>
    <m/>
    <s v="3800    WILSHIRE                     BL"/>
    <m/>
    <n v="34.0655"/>
    <n v="-118.31140000000001"/>
    <n v="1"/>
    <x v="12"/>
  </r>
  <r>
    <n v="221804756"/>
    <d v="2022-01-16T00:00:00"/>
    <x v="837"/>
    <n v="1800"/>
    <n v="18"/>
    <x v="17"/>
    <n v="1849"/>
    <n v="2"/>
    <n v="626"/>
    <s v="INTIMATE PARTNER - SIMPLE ASSAULT"/>
    <s v="2000 0913 1813 1206 2002 2034 0416 0329 2033"/>
    <n v="34"/>
    <s v="M"/>
    <s v="H"/>
    <n v="501"/>
    <s v="SINGLE FAMILY DWELLING"/>
    <n v="400"/>
    <s v="STRONG-ARM (HANDS, FIST, FEET OR BODILY FORCE)"/>
    <s v="IC"/>
    <s v="Invest Cont"/>
    <n v="626"/>
    <m/>
    <m/>
    <m/>
    <s v="1900 E  114TH                        ST"/>
    <m/>
    <n v="33.9315"/>
    <n v="-118.23909999999999"/>
    <n v="0"/>
    <x v="12"/>
  </r>
  <r>
    <n v="220712649"/>
    <d v="2022-08-06T00:00:00"/>
    <x v="668"/>
    <n v="1720"/>
    <n v="7"/>
    <x v="0"/>
    <n v="705"/>
    <n v="2"/>
    <n v="624"/>
    <s v="BATTERY - SIMPLE ASSAULT"/>
    <s v="1202 0416 0446"/>
    <n v="74"/>
    <s v="M"/>
    <s v="H"/>
    <n v="102"/>
    <s v="SIDEWALK"/>
    <n v="400"/>
    <s v="STRONG-ARM (HANDS, FIST, FEET OR BODILY FORCE)"/>
    <s v="IC"/>
    <s v="Invest Cont"/>
    <n v="624"/>
    <m/>
    <m/>
    <m/>
    <s v="700 N  LA BREA                      AV"/>
    <m/>
    <n v="34.084600000000002"/>
    <n v="-118.3464"/>
    <n v="0"/>
    <x v="12"/>
  </r>
  <r>
    <n v="221200828"/>
    <d v="2022-10-11T00:00:00"/>
    <x v="666"/>
    <n v="2105"/>
    <n v="12"/>
    <x v="8"/>
    <n v="1257"/>
    <n v="2"/>
    <n v="930"/>
    <s v="CRIMINAL THREATS - NO WEAPON DISPLAYED"/>
    <s v="0903 0421 2053 2055 1514 1402 0400"/>
    <n v="36"/>
    <s v="F"/>
    <s v="W"/>
    <n v="502"/>
    <s v="MULTI-UNIT DWELLING (APARTMENT, DUPLEX, ETC)"/>
    <n v="511"/>
    <s v="VERBAL THREAT"/>
    <s v="AA"/>
    <s v="Adult Arrest"/>
    <n v="930"/>
    <n v="946"/>
    <n v="998"/>
    <m/>
    <s v="900 W  79TH                         ST"/>
    <m/>
    <n v="33.969299999999997"/>
    <n v="-118.285"/>
    <n v="1"/>
    <x v="12"/>
  </r>
  <r>
    <n v="220321887"/>
    <d v="2022-12-14T00:00:00"/>
    <x v="777"/>
    <n v="2315"/>
    <n v="3"/>
    <x v="2"/>
    <n v="397"/>
    <n v="1"/>
    <n v="520"/>
    <s v="VEHICLE - ATTEMPT STOLEN"/>
    <s v="0329 1300 0342 1822 1307 1302"/>
    <n v="47"/>
    <s v="M"/>
    <s v="H"/>
    <n v="101"/>
    <s v="STREET"/>
    <m/>
    <m/>
    <s v="IC"/>
    <s v="Invest Cont"/>
    <n v="520"/>
    <m/>
    <m/>
    <m/>
    <s v="4200    DALTON                       AV"/>
    <m/>
    <n v="34.007300000000001"/>
    <n v="-118.3035"/>
    <n v="0"/>
    <x v="12"/>
  </r>
  <r>
    <n v="221819393"/>
    <d v="2022-10-20T00:00:00"/>
    <x v="660"/>
    <n v="1430"/>
    <n v="18"/>
    <x v="17"/>
    <n v="1849"/>
    <n v="2"/>
    <n v="626"/>
    <s v="INTIMATE PARTNER - SIMPLE ASSAULT"/>
    <s v="0913 1300 2000 0416 1218 1814 0319 0444"/>
    <n v="25"/>
    <s v="F"/>
    <s v="B"/>
    <n v="102"/>
    <s v="SIDEWALK"/>
    <n v="400"/>
    <s v="STRONG-ARM (HANDS, FIST, FEET OR BODILY FORCE)"/>
    <s v="IC"/>
    <s v="Invest Cont"/>
    <n v="626"/>
    <m/>
    <m/>
    <m/>
    <s v="113TH                        ST"/>
    <s v="BELHAVEN                     AV"/>
    <n v="33.932699999999997"/>
    <n v="-118.2351"/>
    <n v="0"/>
    <x v="12"/>
  </r>
  <r>
    <n v="220117600"/>
    <d v="2022-08-04T00:00:00"/>
    <x v="737"/>
    <n v="1200"/>
    <n v="1"/>
    <x v="1"/>
    <n v="153"/>
    <n v="2"/>
    <n v="649"/>
    <s v="DOCUMENT FORGERY / STOLEN FELONY"/>
    <m/>
    <n v="69"/>
    <s v="M"/>
    <s v="W"/>
    <n v="602"/>
    <s v="BANK"/>
    <m/>
    <m/>
    <s v="IC"/>
    <s v="Invest Cont"/>
    <n v="649"/>
    <m/>
    <m/>
    <m/>
    <s v="500 S  BROADWAY"/>
    <m/>
    <n v="34.048099999999998"/>
    <n v="-118.25069999999999"/>
    <n v="0"/>
    <x v="12"/>
  </r>
  <r>
    <n v="222017221"/>
    <d v="2022-10-02T00:00:00"/>
    <x v="838"/>
    <n v="1100"/>
    <n v="20"/>
    <x v="19"/>
    <n v="2017"/>
    <n v="2"/>
    <n v="626"/>
    <s v="INTIMATE PARTNER - SIMPLE ASSAULT"/>
    <s v="2000 0401 1823"/>
    <n v="45"/>
    <s v="F"/>
    <s v="H"/>
    <n v="502"/>
    <s v="MULTI-UNIT DWELLING (APARTMENT, DUPLEX, ETC)"/>
    <n v="400"/>
    <s v="STRONG-ARM (HANDS, FIST, FEET OR BODILY FORCE)"/>
    <s v="IC"/>
    <s v="Invest Cont"/>
    <n v="626"/>
    <m/>
    <m/>
    <m/>
    <s v="BERENDO                      ST"/>
    <s v="3RD                          ST"/>
    <n v="34.069099999999999"/>
    <n v="-118.2941"/>
    <n v="0"/>
    <x v="12"/>
  </r>
  <r>
    <n v="220307382"/>
    <d v="2022-03-12T00:00:00"/>
    <x v="839"/>
    <n v="1215"/>
    <n v="3"/>
    <x v="2"/>
    <n v="376"/>
    <n v="1"/>
    <n v="440"/>
    <s v="THEFT PLAIN - PETTY ($950 &amp; UNDER)"/>
    <s v="0917 1822 0344 2032 1236 2004"/>
    <n v="53"/>
    <s v="F"/>
    <s v="B"/>
    <n v="210"/>
    <s v="RESTAURANT/FAST FOOD"/>
    <m/>
    <m/>
    <s v="IC"/>
    <s v="Invest Cont"/>
    <n v="440"/>
    <m/>
    <m/>
    <m/>
    <s v="MARTIN LUTHER KING JR        BL"/>
    <s v="NORMANDIE                    AV"/>
    <n v="34.010899999999999"/>
    <n v="-118.3002"/>
    <n v="0"/>
    <x v="12"/>
  </r>
  <r>
    <n v="220313595"/>
    <d v="2022-05-16T00:00:00"/>
    <x v="840"/>
    <n v="1200"/>
    <n v="3"/>
    <x v="2"/>
    <n v="392"/>
    <n v="2"/>
    <n v="354"/>
    <s v="THEFT OF IDENTITY"/>
    <s v="0100 0929"/>
    <n v="56"/>
    <s v="M"/>
    <s v="W"/>
    <n v="602"/>
    <s v="BANK"/>
    <m/>
    <m/>
    <s v="AA"/>
    <s v="Adult Arrest"/>
    <n v="354"/>
    <m/>
    <m/>
    <m/>
    <s v="4400    CRENSHAW                     BL"/>
    <m/>
    <n v="34.003599999999999"/>
    <n v="-118.33199999999999"/>
    <n v="1"/>
    <x v="12"/>
  </r>
  <r>
    <n v="221204198"/>
    <d v="2022-01-04T00:00:00"/>
    <x v="815"/>
    <n v="430"/>
    <n v="12"/>
    <x v="8"/>
    <n v="1241"/>
    <n v="1"/>
    <n v="121"/>
    <s v="RAPE, FORCIBLE"/>
    <s v="0400 0913 2034 0522 0532 0531 0536 0527"/>
    <n v="18"/>
    <s v="F"/>
    <s v="W"/>
    <n v="501"/>
    <s v="SINGLE FAMILY DWELLING"/>
    <n v="400"/>
    <s v="STRONG-ARM (HANDS, FIST, FEET OR BODILY FORCE)"/>
    <s v="IC"/>
    <s v="Invest Cont"/>
    <n v="121"/>
    <n v="910"/>
    <m/>
    <m/>
    <s v="6200 S  VICTORIA                     AV"/>
    <m/>
    <n v="33.983699999999999"/>
    <n v="-118.3323"/>
    <n v="0"/>
    <x v="12"/>
  </r>
  <r>
    <n v="221415550"/>
    <d v="2022-08-22T00:00:00"/>
    <x v="715"/>
    <n v="550"/>
    <n v="14"/>
    <x v="14"/>
    <n v="1466"/>
    <n v="1"/>
    <n v="420"/>
    <s v="THEFT FROM MOTOR VEHICLE - PETTY ($950 &amp; UNDER)"/>
    <m/>
    <n v="0"/>
    <m/>
    <m/>
    <n v="104"/>
    <s v="DRIVEWAY"/>
    <m/>
    <m/>
    <s v="IC"/>
    <s v="Invest Cont"/>
    <n v="420"/>
    <m/>
    <m/>
    <m/>
    <s v="7100    DUNFIELD                     AV"/>
    <m/>
    <n v="33.976999999999997"/>
    <n v="-118.39700000000001"/>
    <n v="0"/>
    <x v="12"/>
  </r>
  <r>
    <n v="220304432"/>
    <d v="2022-01-10T00:00:00"/>
    <x v="754"/>
    <n v="1005"/>
    <n v="3"/>
    <x v="2"/>
    <n v="374"/>
    <n v="2"/>
    <n v="624"/>
    <s v="BATTERY - SIMPLE ASSAULT"/>
    <s v="1822 0444 1309"/>
    <n v="26"/>
    <s v="F"/>
    <s v="H"/>
    <n v="210"/>
    <s v="RESTAURANT/FAST FOOD"/>
    <n v="400"/>
    <s v="STRONG-ARM (HANDS, FIST, FEET OR BODILY FORCE)"/>
    <s v="AO"/>
    <s v="Adult Other"/>
    <n v="624"/>
    <m/>
    <m/>
    <m/>
    <s v="2200 W  MARTIN LUTHER KING JR        BL"/>
    <m/>
    <n v="34.014800000000001"/>
    <n v="-118.3222"/>
    <n v="0"/>
    <x v="12"/>
  </r>
  <r>
    <n v="222113030"/>
    <d v="2022-08-14T00:00:00"/>
    <x v="674"/>
    <n v="1100"/>
    <n v="21"/>
    <x v="15"/>
    <n v="2157"/>
    <n v="2"/>
    <n v="626"/>
    <s v="INTIMATE PARTNER - SIMPLE ASSAULT"/>
    <s v="2000 1814 1243 0447"/>
    <n v="24"/>
    <s v="M"/>
    <s v="W"/>
    <n v="502"/>
    <s v="MULTI-UNIT DWELLING (APARTMENT, DUPLEX, ETC)"/>
    <n v="500"/>
    <s v="UNKNOWN WEAPON/OTHER WEAPON"/>
    <s v="IC"/>
    <s v="Invest Cont"/>
    <n v="626"/>
    <m/>
    <m/>
    <m/>
    <s v="21200    KITTRIDGE                    ST"/>
    <m/>
    <n v="34.191299999999998"/>
    <n v="-118.5942"/>
    <n v="0"/>
    <x v="12"/>
  </r>
  <r>
    <n v="221713184"/>
    <d v="2022-09-01T00:00:00"/>
    <x v="841"/>
    <n v="2245"/>
    <n v="17"/>
    <x v="13"/>
    <n v="1767"/>
    <n v="2"/>
    <n v="625"/>
    <s v="OTHER ASSAULT"/>
    <s v="1300 1822 0447"/>
    <n v="25"/>
    <s v="M"/>
    <s v="O"/>
    <n v="108"/>
    <s v="PARKING LOT"/>
    <n v="500"/>
    <s v="UNKNOWN WEAPON/OTHER WEAPON"/>
    <s v="IC"/>
    <s v="Invest Cont"/>
    <n v="625"/>
    <m/>
    <m/>
    <m/>
    <s v="18400    PLUMMER                      ST"/>
    <m/>
    <n v="34.242800000000003"/>
    <n v="-118.5338"/>
    <n v="0"/>
    <x v="12"/>
  </r>
  <r>
    <n v="220714999"/>
    <d v="2022-10-07T00:00:00"/>
    <x v="842"/>
    <n v="1530"/>
    <n v="7"/>
    <x v="0"/>
    <n v="723"/>
    <n v="1"/>
    <n v="510"/>
    <s v="VEHICLE - STOLEN"/>
    <m/>
    <n v="0"/>
    <m/>
    <m/>
    <n v="108"/>
    <s v="PARKING LOT"/>
    <m/>
    <m/>
    <s v="AA"/>
    <s v="Adult Arrest"/>
    <n v="510"/>
    <m/>
    <m/>
    <m/>
    <s v="8000 W  3RD                          ST"/>
    <m/>
    <n v="34.071800000000003"/>
    <n v="-118.36369999999999"/>
    <n v="1"/>
    <x v="12"/>
  </r>
  <r>
    <n v="221115172"/>
    <d v="2022-10-17T00:00:00"/>
    <x v="843"/>
    <n v="2030"/>
    <n v="11"/>
    <x v="7"/>
    <n v="1116"/>
    <n v="1"/>
    <n v="230"/>
    <s v="ASSAULT WITH DEADLY WEAPON, AGGRAVATED ASSAULT"/>
    <s v="1300 0342 1822 0326 1259 1312 0416"/>
    <n v="15"/>
    <s v="M"/>
    <s v="H"/>
    <n v="101"/>
    <s v="STREET"/>
    <n v="114"/>
    <s v="AIR PISTOL/REVOLVER/RIFLE/BB GUN"/>
    <s v="IC"/>
    <s v="Invest Cont"/>
    <n v="230"/>
    <m/>
    <m/>
    <m/>
    <s v="IRVINGTON                    PL"/>
    <s v="AVE 54"/>
    <n v="34.115200000000002"/>
    <n v="-118.1991"/>
    <n v="0"/>
    <x v="12"/>
  </r>
  <r>
    <n v="220617084"/>
    <d v="2022-10-05T00:00:00"/>
    <x v="787"/>
    <n v="900"/>
    <n v="6"/>
    <x v="9"/>
    <n v="657"/>
    <n v="2"/>
    <n v="354"/>
    <s v="THEFT OF IDENTITY"/>
    <s v="0377 0344 1822 1501"/>
    <n v="46"/>
    <s v="F"/>
    <s v="H"/>
    <n v="501"/>
    <s v="SINGLE FAMILY DWELLING"/>
    <m/>
    <m/>
    <s v="IC"/>
    <s v="Invest Cont"/>
    <n v="354"/>
    <m/>
    <m/>
    <m/>
    <s v="1000 N  ST ANDREWS                   PL"/>
    <m/>
    <n v="34.089500000000001"/>
    <n v="-118.31140000000001"/>
    <n v="0"/>
    <x v="12"/>
  </r>
  <r>
    <n v="221105897"/>
    <d v="2022-02-21T00:00:00"/>
    <x v="730"/>
    <n v="500"/>
    <n v="11"/>
    <x v="7"/>
    <n v="1153"/>
    <n v="1"/>
    <n v="310"/>
    <s v="BURGLARY"/>
    <s v="0344 0351"/>
    <n v="49"/>
    <s v="F"/>
    <s v="W"/>
    <n v="501"/>
    <s v="SINGLE FAMILY DWELLING"/>
    <m/>
    <m/>
    <s v="AA"/>
    <s v="Adult Arrest"/>
    <n v="310"/>
    <m/>
    <m/>
    <m/>
    <s v="5100    FRANKLIN                     AV"/>
    <m/>
    <n v="34.1098"/>
    <n v="-118.3039"/>
    <n v="1"/>
    <x v="12"/>
  </r>
  <r>
    <n v="220304391"/>
    <d v="2022-01-10T00:00:00"/>
    <x v="754"/>
    <n v="800"/>
    <n v="3"/>
    <x v="2"/>
    <n v="354"/>
    <n v="2"/>
    <n v="740"/>
    <s v="VANDALISM - FELONY ($400 &amp; OVER, ALL CHURCH VANDALISMS)"/>
    <s v="0361 0913 0329 1300 0603"/>
    <n v="35"/>
    <s v="M"/>
    <s v="H"/>
    <n v="108"/>
    <s v="PARKING LOT"/>
    <m/>
    <m/>
    <s v="IC"/>
    <s v="Invest Cont"/>
    <n v="740"/>
    <m/>
    <m/>
    <m/>
    <s v="3600    8TH                          AV"/>
    <m/>
    <n v="34.0229"/>
    <n v="-118.32599999999999"/>
    <n v="0"/>
    <x v="12"/>
  </r>
  <r>
    <n v="221210739"/>
    <d v="2022-04-27T00:00:00"/>
    <x v="844"/>
    <n v="1700"/>
    <n v="12"/>
    <x v="8"/>
    <n v="1232"/>
    <n v="1"/>
    <n v="510"/>
    <s v="VEHICLE - STOLEN"/>
    <m/>
    <n v="0"/>
    <m/>
    <m/>
    <n v="101"/>
    <s v="STREET"/>
    <m/>
    <m/>
    <s v="IC"/>
    <s v="Invest Cont"/>
    <n v="510"/>
    <m/>
    <m/>
    <m/>
    <s v="2800 W  SLAUSON                      AV"/>
    <m/>
    <n v="33.989100000000001"/>
    <n v="-118.3237"/>
    <n v="0"/>
    <x v="12"/>
  </r>
  <r>
    <n v="221815687"/>
    <d v="2022-07-04T00:00:00"/>
    <x v="845"/>
    <n v="23"/>
    <n v="18"/>
    <x v="17"/>
    <n v="1821"/>
    <n v="1"/>
    <n v="230"/>
    <s v="ASSAULT WITH DEADLY WEAPON, AGGRAVATED ASSAULT"/>
    <s v="1822 1100"/>
    <n v="18"/>
    <s v="M"/>
    <s v="W"/>
    <n v="108"/>
    <s v="PARKING LOT"/>
    <n v="102"/>
    <s v="HAND GUN"/>
    <s v="AO"/>
    <s v="Adult Other"/>
    <n v="230"/>
    <m/>
    <m/>
    <m/>
    <s v="HOOVER                       ST"/>
    <s v="CENTURY                      BL"/>
    <n v="33.945500000000003"/>
    <n v="-118.28700000000001"/>
    <n v="0"/>
    <x v="12"/>
  </r>
  <r>
    <n v="220712150"/>
    <d v="2022-07-26T00:00:00"/>
    <x v="748"/>
    <n v="2040"/>
    <n v="7"/>
    <x v="0"/>
    <n v="706"/>
    <n v="1"/>
    <n v="210"/>
    <s v="ROBBERY"/>
    <s v="0334 0329 1402 2004"/>
    <n v="21"/>
    <s v="X"/>
    <s v="X"/>
    <n v="203"/>
    <s v="OTHER BUSINESS"/>
    <n v="311"/>
    <s v="HAMMER"/>
    <s v="IC"/>
    <s v="Invest Cont"/>
    <n v="210"/>
    <n v="998"/>
    <m/>
    <m/>
    <s v="800 N  LA BREA                      AV"/>
    <m/>
    <n v="34.085299999999997"/>
    <n v="-118.3441"/>
    <n v="0"/>
    <x v="12"/>
  </r>
  <r>
    <n v="221200841"/>
    <d v="2022-10-28T00:00:00"/>
    <x v="763"/>
    <n v="700"/>
    <n v="12"/>
    <x v="8"/>
    <n v="1248"/>
    <n v="1"/>
    <n v="210"/>
    <s v="ROBBERY"/>
    <s v="0908 1402 1019 0420 0370 0421 0344 0352 0354 1309"/>
    <n v="26"/>
    <s v="M"/>
    <s v="B"/>
    <n v="505"/>
    <s v="MOTEL"/>
    <n v="400"/>
    <s v="STRONG-ARM (HANDS, FIST, FEET OR BODILY FORCE)"/>
    <s v="AO"/>
    <s v="Adult Other"/>
    <n v="210"/>
    <m/>
    <m/>
    <m/>
    <s v="7100 S  HOOVER                       ST"/>
    <m/>
    <n v="33.979199999999999"/>
    <n v="-118.2893"/>
    <n v="0"/>
    <x v="12"/>
  </r>
  <r>
    <n v="220407283"/>
    <d v="2022-04-06T00:00:00"/>
    <x v="825"/>
    <n v="1530"/>
    <n v="4"/>
    <x v="4"/>
    <n v="448"/>
    <n v="2"/>
    <n v="354"/>
    <s v="THEFT OF IDENTITY"/>
    <n v="100"/>
    <n v="35"/>
    <s v="F"/>
    <s v="B"/>
    <n v="605"/>
    <s v="AUTOMATED TELLER MACHINE (ATM)"/>
    <m/>
    <m/>
    <s v="IC"/>
    <s v="Invest Cont"/>
    <n v="354"/>
    <m/>
    <m/>
    <m/>
    <s v="1300    DE NEVE                      LN"/>
    <m/>
    <n v="34.056800000000003"/>
    <n v="-118.1968"/>
    <n v="0"/>
    <x v="12"/>
  </r>
  <r>
    <n v="220106354"/>
    <d v="2022-02-10T00:00:00"/>
    <x v="846"/>
    <n v="2200"/>
    <n v="1"/>
    <x v="1"/>
    <n v="152"/>
    <n v="1"/>
    <n v="341"/>
    <s v="THEFT-GRAND ($950.01 &amp; OVER)EXCPT,GUNS,FOWL,LIVESTK,PROD"/>
    <s v="0344 2032 1822 1606"/>
    <n v="62"/>
    <s v="M"/>
    <s v="H"/>
    <n v="123"/>
    <s v="PARKING UNDERGROUND/BUILDING"/>
    <m/>
    <m/>
    <s v="IC"/>
    <s v="Invest Cont"/>
    <n v="341"/>
    <m/>
    <m/>
    <m/>
    <s v="500 S  OLIVE                        ST"/>
    <m/>
    <n v="34.049500000000002"/>
    <n v="-118.25279999999999"/>
    <n v="0"/>
    <x v="12"/>
  </r>
  <r>
    <n v="221709859"/>
    <d v="2022-06-09T00:00:00"/>
    <x v="847"/>
    <n v="700"/>
    <n v="17"/>
    <x v="13"/>
    <n v="1759"/>
    <n v="1"/>
    <n v="341"/>
    <s v="THEFT-GRAND ($950.01 &amp; OVER)EXCPT,GUNS,FOWL,LIVESTK,PROD"/>
    <n v="344"/>
    <n v="0"/>
    <s v="X"/>
    <s v="X"/>
    <n v="704"/>
    <s v="ELEMENTARY SCHOOL"/>
    <m/>
    <m/>
    <s v="IC"/>
    <s v="Invest Cont"/>
    <n v="341"/>
    <m/>
    <m/>
    <m/>
    <s v="15800    STARE                        ST"/>
    <m/>
    <n v="34.252800000000001"/>
    <n v="-118.47620000000001"/>
    <n v="0"/>
    <x v="12"/>
  </r>
  <r>
    <n v="220618098"/>
    <d v="2022-10-24T00:00:00"/>
    <x v="848"/>
    <n v="300"/>
    <n v="6"/>
    <x v="9"/>
    <n v="663"/>
    <n v="1"/>
    <n v="341"/>
    <s v="THEFT-GRAND ($950.01 &amp; OVER)EXCPT,GUNS,FOWL,LIVESTK,PROD"/>
    <s v="1822 0344"/>
    <n v="26"/>
    <s v="M"/>
    <s v="W"/>
    <n v="507"/>
    <s v="CONDOMINIUM/TOWNHOUSE"/>
    <m/>
    <m/>
    <s v="IC"/>
    <s v="Invest Cont"/>
    <n v="341"/>
    <m/>
    <m/>
    <m/>
    <s v="1200    CHEROKEE                     AV"/>
    <m/>
    <n v="34.092599999999997"/>
    <n v="-118.3352"/>
    <n v="0"/>
    <x v="12"/>
  </r>
  <r>
    <n v="221016773"/>
    <d v="2022-11-21T00:00:00"/>
    <x v="849"/>
    <n v="1400"/>
    <n v="10"/>
    <x v="11"/>
    <n v="1011"/>
    <n v="1"/>
    <n v="420"/>
    <s v="THEFT FROM MOTOR VEHICLE - PETTY ($950 &amp; UNDER)"/>
    <s v="1822 0344 1414"/>
    <n v="66"/>
    <s v="M"/>
    <s v="H"/>
    <n v="101"/>
    <s v="STREET"/>
    <m/>
    <m/>
    <s v="IC"/>
    <s v="Invest Cont"/>
    <n v="420"/>
    <m/>
    <m/>
    <m/>
    <s v="7400    TAMPA                        AV"/>
    <m/>
    <n v="34.204799999999999"/>
    <n v="-118.5535"/>
    <n v="0"/>
    <x v="12"/>
  </r>
  <r>
    <n v="221106582"/>
    <d v="2022-03-11T00:00:00"/>
    <x v="850"/>
    <n v="1200"/>
    <n v="11"/>
    <x v="7"/>
    <n v="1141"/>
    <n v="1"/>
    <n v="440"/>
    <s v="THEFT PLAIN - PETTY ($950 &amp; UNDER)"/>
    <n v="344"/>
    <n v="30"/>
    <s v="M"/>
    <s v="O"/>
    <n v="146"/>
    <s v="PATIO*"/>
    <m/>
    <m/>
    <s v="IC"/>
    <s v="Invest Cont"/>
    <n v="440"/>
    <m/>
    <m/>
    <m/>
    <s v="N  EDGEMONT                     ST"/>
    <s v="HOLLYWOOD                    BL"/>
    <n v="34.101799999999997"/>
    <n v="-118.2962"/>
    <n v="0"/>
    <x v="12"/>
  </r>
  <r>
    <n v="220122934"/>
    <d v="2022-10-20T00:00:00"/>
    <x v="851"/>
    <n v="830"/>
    <n v="1"/>
    <x v="1"/>
    <n v="111"/>
    <n v="1"/>
    <n v="440"/>
    <s v="THEFT PLAIN - PETTY ($950 &amp; UNDER)"/>
    <s v="0344 1259 1251 2032"/>
    <n v="15"/>
    <s v="F"/>
    <s v="H"/>
    <n v="721"/>
    <s v="HIGH SCHOOL"/>
    <m/>
    <m/>
    <s v="IC"/>
    <s v="Invest Cont"/>
    <n v="440"/>
    <m/>
    <m/>
    <m/>
    <s v="400 N  GRAND                        AV"/>
    <m/>
    <n v="34.0595"/>
    <n v="-118.24509999999999"/>
    <n v="0"/>
    <x v="12"/>
  </r>
  <r>
    <n v="220409416"/>
    <d v="2022-06-04T00:00:00"/>
    <x v="852"/>
    <n v="1230"/>
    <n v="4"/>
    <x v="4"/>
    <n v="402"/>
    <n v="1"/>
    <n v="510"/>
    <s v="VEHICLE - STOLEN"/>
    <m/>
    <n v="0"/>
    <m/>
    <m/>
    <n v="101"/>
    <s v="STREET"/>
    <m/>
    <m/>
    <s v="IC"/>
    <s v="Invest Cont"/>
    <n v="510"/>
    <m/>
    <m/>
    <m/>
    <s v="3900    BERENICE                     AV"/>
    <m/>
    <n v="34.088299999999997"/>
    <n v="-118.20569999999999"/>
    <n v="0"/>
    <x v="12"/>
  </r>
  <r>
    <n v="220309932"/>
    <d v="2022-05-01T00:00:00"/>
    <x v="853"/>
    <n v="1400"/>
    <n v="3"/>
    <x v="2"/>
    <n v="375"/>
    <n v="1"/>
    <n v="331"/>
    <s v="THEFT FROM MOTOR VEHICLE - GRAND ($950.01 AND OVER)"/>
    <s v="1300 0344 1822 1606"/>
    <n v="23"/>
    <s v="F"/>
    <s v="B"/>
    <n v="502"/>
    <s v="MULTI-UNIT DWELLING (APARTMENT, DUPLEX, ETC)"/>
    <m/>
    <m/>
    <s v="IC"/>
    <s v="Invest Cont"/>
    <n v="331"/>
    <m/>
    <m/>
    <m/>
    <s v="2000    BROWNING                     BL"/>
    <m/>
    <n v="34.011800000000001"/>
    <n v="-118.3152"/>
    <n v="0"/>
    <x v="12"/>
  </r>
  <r>
    <n v="220706306"/>
    <d v="2022-03-02T00:00:00"/>
    <x v="854"/>
    <n v="1310"/>
    <n v="7"/>
    <x v="0"/>
    <n v="723"/>
    <n v="1"/>
    <n v="310"/>
    <s v="BURGLARY"/>
    <s v="1601 1402 0344 1822"/>
    <n v="56"/>
    <s v="F"/>
    <s v="W"/>
    <n v="502"/>
    <s v="MULTI-UNIT DWELLING (APARTMENT, DUPLEX, ETC)"/>
    <m/>
    <m/>
    <s v="IC"/>
    <s v="Invest Cont"/>
    <n v="310"/>
    <n v="998"/>
    <m/>
    <m/>
    <s v="300 S  CRESCENT HEIGHTS             BL"/>
    <m/>
    <n v="34.072099999999999"/>
    <n v="-118.3659"/>
    <n v="0"/>
    <x v="12"/>
  </r>
  <r>
    <n v="220507936"/>
    <d v="2022-04-13T00:00:00"/>
    <x v="680"/>
    <n v="600"/>
    <n v="5"/>
    <x v="10"/>
    <n v="557"/>
    <n v="1"/>
    <n v="510"/>
    <s v="VEHICLE - STOLEN"/>
    <m/>
    <n v="0"/>
    <m/>
    <m/>
    <n v="108"/>
    <s v="PARKING LOT"/>
    <m/>
    <m/>
    <s v="IC"/>
    <s v="Invest Cont"/>
    <n v="510"/>
    <m/>
    <m/>
    <m/>
    <s v="500 W  5TH                          ST"/>
    <m/>
    <n v="33.739699999999999"/>
    <n v="-118.28789999999999"/>
    <n v="0"/>
    <x v="12"/>
  </r>
  <r>
    <n v="220709621"/>
    <d v="2022-05-24T00:00:00"/>
    <x v="855"/>
    <n v="1"/>
    <n v="7"/>
    <x v="0"/>
    <n v="783"/>
    <n v="2"/>
    <n v="354"/>
    <s v="THEFT OF IDENTITY"/>
    <s v="1822 0100 0930"/>
    <n v="47"/>
    <s v="F"/>
    <s v="B"/>
    <n v="501"/>
    <s v="SINGLE FAMILY DWELLING"/>
    <m/>
    <m/>
    <s v="IC"/>
    <s v="Invest Cont"/>
    <n v="354"/>
    <m/>
    <m/>
    <m/>
    <s v="2000 S  RIDGELEY                     DR"/>
    <m/>
    <n v="34.0398"/>
    <n v="-118.35899999999999"/>
    <n v="0"/>
    <x v="12"/>
  </r>
  <r>
    <n v="221712750"/>
    <d v="2022-08-26T00:00:00"/>
    <x v="664"/>
    <n v="1400"/>
    <n v="17"/>
    <x v="13"/>
    <n v="1751"/>
    <n v="2"/>
    <n v="662"/>
    <s v="BUNCO, GRAND THEFT"/>
    <s v="0701 0800 0344 1202 1501"/>
    <n v="75"/>
    <s v="F"/>
    <s v="W"/>
    <n v="507"/>
    <s v="CONDOMINIUM/TOWNHOUSE"/>
    <m/>
    <m/>
    <s v="IC"/>
    <s v="Invest Cont"/>
    <n v="662"/>
    <m/>
    <m/>
    <m/>
    <s v="21900    LASSEN                       ST"/>
    <m/>
    <n v="34.253399999999999"/>
    <n v="-118.60720000000001"/>
    <n v="0"/>
    <x v="12"/>
  </r>
  <r>
    <n v="220115577"/>
    <d v="2022-07-04T00:00:00"/>
    <x v="845"/>
    <n v="253"/>
    <n v="1"/>
    <x v="1"/>
    <n v="182"/>
    <n v="1"/>
    <n v="330"/>
    <s v="BURGLARY FROM VEHICLE"/>
    <s v="0322 1822"/>
    <n v="27"/>
    <s v="F"/>
    <s v="B"/>
    <n v="108"/>
    <s v="PARKING LOT"/>
    <m/>
    <m/>
    <s v="IC"/>
    <s v="Invest Cont"/>
    <n v="330"/>
    <m/>
    <m/>
    <m/>
    <s v="1000 S  FLOWER                       ST"/>
    <m/>
    <n v="34.044400000000003"/>
    <n v="-118.2628"/>
    <n v="0"/>
    <x v="12"/>
  </r>
  <r>
    <n v="220110776"/>
    <d v="2022-04-21T00:00:00"/>
    <x v="821"/>
    <n v="1000"/>
    <n v="1"/>
    <x v="1"/>
    <n v="142"/>
    <n v="1"/>
    <n v="350"/>
    <s v="THEFT, PERSON"/>
    <s v="0344 0345 0346 1202 1822"/>
    <n v="73"/>
    <s v="F"/>
    <s v="O"/>
    <n v="102"/>
    <s v="SIDEWALK"/>
    <m/>
    <m/>
    <s v="IC"/>
    <s v="Invest Cont"/>
    <n v="350"/>
    <m/>
    <m/>
    <m/>
    <s v="5TH                          ST"/>
    <s v="HILL"/>
    <n v="34.0488"/>
    <n v="-118.2518"/>
    <n v="0"/>
    <x v="12"/>
  </r>
  <r>
    <n v="221715595"/>
    <d v="2022-11-02T00:00:00"/>
    <x v="856"/>
    <n v="2000"/>
    <n v="17"/>
    <x v="13"/>
    <n v="1712"/>
    <n v="2"/>
    <n v="624"/>
    <s v="BATTERY - SIMPLE ASSAULT"/>
    <s v="1300 1206 1822 0416 0444 0429"/>
    <n v="59"/>
    <s v="M"/>
    <s v="O"/>
    <n v="501"/>
    <s v="SINGLE FAMILY DWELLING"/>
    <n v="400"/>
    <s v="STRONG-ARM (HANDS, FIST, FEET OR BODILY FORCE)"/>
    <s v="IC"/>
    <s v="Invest Cont"/>
    <n v="624"/>
    <m/>
    <m/>
    <m/>
    <s v="11400    TWIN HILLS                   AV"/>
    <m/>
    <n v="34.277900000000002"/>
    <n v="-118.5547"/>
    <n v="0"/>
    <x v="12"/>
  </r>
  <r>
    <n v="221515114"/>
    <d v="2022-09-15T00:00:00"/>
    <x v="857"/>
    <n v="1329"/>
    <n v="15"/>
    <x v="18"/>
    <n v="1591"/>
    <n v="1"/>
    <n v="440"/>
    <s v="THEFT PLAIN - PETTY ($950 &amp; UNDER)"/>
    <s v="1822 0394 0344"/>
    <n v="48"/>
    <s v="M"/>
    <s v="H"/>
    <n v="146"/>
    <s v="PATIO*"/>
    <m/>
    <m/>
    <s v="IC"/>
    <s v="Invest Cont"/>
    <n v="440"/>
    <m/>
    <m/>
    <m/>
    <s v="3800    GOODLAND                     AV"/>
    <m/>
    <n v="34.139499999999998"/>
    <n v="-118.4081"/>
    <n v="0"/>
    <x v="12"/>
  </r>
  <r>
    <n v="220311853"/>
    <d v="2022-06-06T00:00:00"/>
    <x v="858"/>
    <n v="1500"/>
    <n v="3"/>
    <x v="2"/>
    <n v="325"/>
    <n v="1"/>
    <n v="420"/>
    <s v="THEFT FROM MOTOR VEHICLE - PETTY ($950 &amp; UNDER)"/>
    <m/>
    <n v="0"/>
    <m/>
    <m/>
    <n v="101"/>
    <s v="STREET"/>
    <m/>
    <m/>
    <s v="IC"/>
    <s v="Invest Cont"/>
    <n v="420"/>
    <m/>
    <m/>
    <m/>
    <s v="VERMONT                      AV"/>
    <s v="ADAMS                        BL"/>
    <n v="34.032800000000002"/>
    <n v="-118.2916"/>
    <n v="0"/>
    <x v="12"/>
  </r>
  <r>
    <n v="221716006"/>
    <d v="2022-07-29T00:00:00"/>
    <x v="769"/>
    <n v="1"/>
    <n v="17"/>
    <x v="13"/>
    <n v="1709"/>
    <n v="2"/>
    <n v="745"/>
    <s v="VANDALISM - MISDEAMEANOR ($399 OR UNDER)"/>
    <n v="329"/>
    <n v="30"/>
    <s v="M"/>
    <s v="F"/>
    <n v="707"/>
    <s v="GARAGE/CARPORT"/>
    <m/>
    <m/>
    <s v="IC"/>
    <s v="Invest Cont"/>
    <n v="745"/>
    <m/>
    <m/>
    <m/>
    <s v="11600    BLUCHER                      AV"/>
    <m/>
    <n v="34.281100000000002"/>
    <n v="-118.4699"/>
    <n v="0"/>
    <x v="12"/>
  </r>
  <r>
    <n v="221710570"/>
    <d v="2022-06-25T00:00:00"/>
    <x v="859"/>
    <n v="1100"/>
    <n v="17"/>
    <x v="13"/>
    <n v="1794"/>
    <n v="2"/>
    <n v="624"/>
    <s v="BATTERY - SIMPLE ASSAULT"/>
    <s v="1822 0416 0447"/>
    <n v="53"/>
    <s v="F"/>
    <s v="B"/>
    <n v="210"/>
    <s v="RESTAURANT/FAST FOOD"/>
    <n v="500"/>
    <s v="UNKNOWN WEAPON/OTHER WEAPON"/>
    <s v="AO"/>
    <s v="Adult Other"/>
    <n v="624"/>
    <m/>
    <m/>
    <m/>
    <s v="8300    RESEDA                       BL"/>
    <m/>
    <n v="34.220799999999997"/>
    <n v="-118.5361"/>
    <n v="0"/>
    <x v="12"/>
  </r>
  <r>
    <n v="220511757"/>
    <d v="2022-07-26T00:00:00"/>
    <x v="860"/>
    <n v="1730"/>
    <n v="5"/>
    <x v="10"/>
    <n v="509"/>
    <n v="2"/>
    <n v="740"/>
    <s v="VANDALISM - FELONY ($400 &amp; OVER, ALL CHURCH VANDALISMS)"/>
    <n v="329"/>
    <n v="0"/>
    <s v="X"/>
    <s v="X"/>
    <n v="738"/>
    <s v="LIBRARY"/>
    <m/>
    <m/>
    <s v="IC"/>
    <s v="Invest Cont"/>
    <n v="740"/>
    <m/>
    <m/>
    <m/>
    <s v="24000    WESTERN                      AV"/>
    <m/>
    <n v="33.807200000000002"/>
    <n v="-118.30759999999999"/>
    <n v="0"/>
    <x v="12"/>
  </r>
  <r>
    <n v="220306731"/>
    <d v="2022-03-01T00:00:00"/>
    <x v="731"/>
    <n v="2200"/>
    <n v="3"/>
    <x v="2"/>
    <n v="315"/>
    <n v="1"/>
    <n v="510"/>
    <s v="VEHICLE - STOLEN"/>
    <m/>
    <n v="0"/>
    <m/>
    <m/>
    <n v="101"/>
    <s v="STREET"/>
    <m/>
    <m/>
    <s v="IC"/>
    <s v="Invest Cont"/>
    <n v="510"/>
    <m/>
    <m/>
    <m/>
    <s v="2000 W  27TH                         ST"/>
    <m/>
    <n v="34.033999999999999"/>
    <n v="-118.3133"/>
    <n v="0"/>
    <x v="12"/>
  </r>
  <r>
    <n v="221207206"/>
    <d v="2022-03-01T00:00:00"/>
    <x v="861"/>
    <n v="1305"/>
    <n v="12"/>
    <x v="8"/>
    <n v="1267"/>
    <n v="1"/>
    <n v="230"/>
    <s v="ASSAULT WITH DEADLY WEAPON, AGGRAVATED ASSAULT"/>
    <s v="0919 1822 0400 0411"/>
    <n v="23"/>
    <s v="F"/>
    <s v="B"/>
    <n v="101"/>
    <s v="STREET"/>
    <n v="218"/>
    <s v="OTHER CUTTING INSTRUMENT"/>
    <s v="IC"/>
    <s v="Invest Cont"/>
    <n v="230"/>
    <m/>
    <m/>
    <m/>
    <s v="900 W  84TH                         ST"/>
    <m/>
    <n v="33.962400000000002"/>
    <n v="-118.2895"/>
    <n v="0"/>
    <x v="12"/>
  </r>
  <r>
    <n v="221515327"/>
    <d v="2022-09-24T00:00:00"/>
    <x v="862"/>
    <n v="1330"/>
    <n v="15"/>
    <x v="18"/>
    <n v="1513"/>
    <n v="1"/>
    <n v="440"/>
    <s v="THEFT PLAIN - PETTY ($950 &amp; UNDER)"/>
    <n v="344"/>
    <n v="39"/>
    <s v="F"/>
    <s v="O"/>
    <n v="502"/>
    <s v="MULTI-UNIT DWELLING (APARTMENT, DUPLEX, ETC)"/>
    <m/>
    <m/>
    <s v="IC"/>
    <s v="Invest Cont"/>
    <n v="440"/>
    <m/>
    <m/>
    <m/>
    <s v="7100    BELLAIRE                     AV"/>
    <m/>
    <n v="34.199399999999997"/>
    <n v="-118.40940000000001"/>
    <n v="0"/>
    <x v="12"/>
  </r>
  <r>
    <n v="221605402"/>
    <d v="2022-02-14T00:00:00"/>
    <x v="863"/>
    <n v="2030"/>
    <n v="16"/>
    <x v="20"/>
    <n v="1601"/>
    <n v="1"/>
    <n v="510"/>
    <s v="VEHICLE - STOLEN"/>
    <m/>
    <n v="0"/>
    <m/>
    <m/>
    <n v="101"/>
    <s v="STREET"/>
    <m/>
    <m/>
    <s v="IC"/>
    <s v="Invest Cont"/>
    <n v="510"/>
    <m/>
    <m/>
    <m/>
    <s v="13000    VAUGHN                       ST"/>
    <m/>
    <n v="34.2866"/>
    <n v="-118.4157"/>
    <n v="0"/>
    <x v="12"/>
  </r>
  <r>
    <n v="220914351"/>
    <d v="2022-09-26T00:00:00"/>
    <x v="838"/>
    <n v="1945"/>
    <n v="9"/>
    <x v="3"/>
    <n v="941"/>
    <n v="2"/>
    <n v="624"/>
    <s v="BATTERY - SIMPLE ASSAULT"/>
    <s v="0444 0910"/>
    <n v="50"/>
    <s v="F"/>
    <s v="B"/>
    <n v="801"/>
    <s v="MTA BUS"/>
    <n v="400"/>
    <s v="STRONG-ARM (HANDS, FIST, FEET OR BODILY FORCE)"/>
    <s v="IC"/>
    <s v="Invest Cont"/>
    <n v="624"/>
    <m/>
    <m/>
    <m/>
    <s v="SEPULVEDA                    BL"/>
    <s v="HATTERAS"/>
    <n v="34.175699999999999"/>
    <n v="-118.4662"/>
    <n v="0"/>
    <x v="12"/>
  </r>
  <r>
    <n v="221914417"/>
    <d v="2022-09-13T00:00:00"/>
    <x v="864"/>
    <n v="1925"/>
    <n v="19"/>
    <x v="16"/>
    <n v="1991"/>
    <n v="2"/>
    <n v="354"/>
    <s v="THEFT OF IDENTITY"/>
    <s v="0935 0929 0922"/>
    <n v="33"/>
    <s v="F"/>
    <s v="H"/>
    <n v="502"/>
    <s v="MULTI-UNIT DWELLING (APARTMENT, DUPLEX, ETC)"/>
    <m/>
    <m/>
    <s v="IC"/>
    <s v="Invest Cont"/>
    <n v="354"/>
    <m/>
    <m/>
    <m/>
    <s v="8100    LANGDON                      AV"/>
    <m/>
    <n v="34.217599999999997"/>
    <n v="-118.4688"/>
    <n v="0"/>
    <x v="12"/>
  </r>
  <r>
    <n v="221418578"/>
    <d v="2022-11-01T00:00:00"/>
    <x v="691"/>
    <n v="400"/>
    <n v="14"/>
    <x v="14"/>
    <n v="1458"/>
    <n v="2"/>
    <n v="930"/>
    <s v="CRIMINAL THREATS - NO WEAPON DISPLAYED"/>
    <n v="421"/>
    <n v="0"/>
    <s v="M"/>
    <s v="H"/>
    <n v="503"/>
    <s v="HOTEL"/>
    <n v="511"/>
    <s v="VERBAL THREAT"/>
    <s v="IC"/>
    <s v="Invest Cont"/>
    <n v="930"/>
    <m/>
    <m/>
    <m/>
    <s v="4700 S  SLAUSON                      AV"/>
    <m/>
    <n v="33.996600000000001"/>
    <n v="-118.41160000000001"/>
    <n v="0"/>
    <x v="12"/>
  </r>
  <r>
    <n v="221717382"/>
    <d v="2022-12-08T00:00:00"/>
    <x v="722"/>
    <n v="1630"/>
    <n v="17"/>
    <x v="13"/>
    <n v="1729"/>
    <n v="1"/>
    <n v="442"/>
    <s v="SHOPLIFTING - PETTY THEFT ($950 &amp; UNDER)"/>
    <n v="325"/>
    <n v="29"/>
    <s v="X"/>
    <s v="H"/>
    <n v="404"/>
    <s v="DEPARTMENT STORE"/>
    <m/>
    <m/>
    <s v="IC"/>
    <s v="Invest Cont"/>
    <n v="442"/>
    <m/>
    <m/>
    <m/>
    <s v="11100    BALBOA                       BL"/>
    <m/>
    <n v="34.275700000000001"/>
    <n v="-118.51439999999999"/>
    <n v="0"/>
    <x v="12"/>
  </r>
  <r>
    <n v="220915812"/>
    <d v="2022-11-05T00:00:00"/>
    <x v="763"/>
    <n v="2230"/>
    <n v="9"/>
    <x v="3"/>
    <n v="901"/>
    <n v="1"/>
    <n v="440"/>
    <s v="THEFT PLAIN - PETTY ($950 &amp; UNDER)"/>
    <s v="0344 0913 1817 1218"/>
    <n v="40"/>
    <s v="F"/>
    <s v="B"/>
    <n v="101"/>
    <s v="STREET"/>
    <m/>
    <m/>
    <s v="AO"/>
    <s v="Adult Other"/>
    <n v="440"/>
    <m/>
    <m/>
    <m/>
    <s v="SHERMAN"/>
    <s v="SAN DIEGO FW"/>
    <n v="34.208500000000001"/>
    <n v="-118.46980000000001"/>
    <n v="0"/>
    <x v="12"/>
  </r>
  <r>
    <n v="221714349"/>
    <d v="2022-10-05T00:00:00"/>
    <x v="865"/>
    <n v="1100"/>
    <n v="17"/>
    <x v="13"/>
    <n v="1705"/>
    <n v="1"/>
    <n v="510"/>
    <s v="VEHICLE - STOLEN"/>
    <m/>
    <n v="0"/>
    <m/>
    <m/>
    <n v="108"/>
    <s v="PARKING LOT"/>
    <m/>
    <m/>
    <s v="IC"/>
    <s v="Invest Cont"/>
    <n v="510"/>
    <m/>
    <m/>
    <m/>
    <s v="15000    SAN FERNANDO                 RD"/>
    <m/>
    <n v="34.329099999999997"/>
    <n v="-118.5046"/>
    <n v="0"/>
    <x v="12"/>
  </r>
  <r>
    <n v="220415627"/>
    <d v="2022-11-22T00:00:00"/>
    <x v="722"/>
    <n v="2048"/>
    <n v="4"/>
    <x v="4"/>
    <n v="497"/>
    <n v="1"/>
    <n v="440"/>
    <s v="THEFT PLAIN - PETTY ($950 &amp; UNDER)"/>
    <n v="325"/>
    <n v="0"/>
    <s v="M"/>
    <s v="X"/>
    <n v="203"/>
    <s v="OTHER BUSINESS"/>
    <m/>
    <m/>
    <s v="IC"/>
    <s v="Invest Cont"/>
    <n v="440"/>
    <m/>
    <m/>
    <m/>
    <s v="2700 E  OLYMPIC                      BL"/>
    <m/>
    <n v="34.024299999999997"/>
    <n v="-118.21980000000001"/>
    <n v="0"/>
    <x v="12"/>
  </r>
  <r>
    <n v="221113018"/>
    <d v="2022-08-22T00:00:00"/>
    <x v="715"/>
    <n v="1700"/>
    <n v="11"/>
    <x v="7"/>
    <n v="1171"/>
    <n v="1"/>
    <n v="341"/>
    <s v="THEFT-GRAND ($950.01 &amp; OVER)EXCPT,GUNS,FOWL,LIVESTK,PROD"/>
    <n v="344"/>
    <n v="32"/>
    <s v="M"/>
    <s v="O"/>
    <n v="118"/>
    <s v="CONSTRUCTION SITE"/>
    <m/>
    <m/>
    <s v="IC"/>
    <s v="Invest Cont"/>
    <n v="341"/>
    <m/>
    <m/>
    <m/>
    <s v="1200    HYPERION                     AV"/>
    <m/>
    <n v="34.093800000000002"/>
    <n v="-118.2784"/>
    <n v="0"/>
    <x v="12"/>
  </r>
  <r>
    <n v="222111328"/>
    <d v="2022-06-28T00:00:00"/>
    <x v="810"/>
    <n v="358"/>
    <n v="21"/>
    <x v="15"/>
    <n v="2187"/>
    <n v="1"/>
    <n v="310"/>
    <s v="BURGLARY"/>
    <s v="1609 0321"/>
    <n v="35"/>
    <s v="M"/>
    <s v="X"/>
    <n v="210"/>
    <s v="RESTAURANT/FAST FOOD"/>
    <m/>
    <m/>
    <s v="IC"/>
    <s v="Invest Cont"/>
    <n v="310"/>
    <m/>
    <m/>
    <m/>
    <s v="20900    VENTURA                      BL"/>
    <m/>
    <n v="34.166400000000003"/>
    <n v="-118.5882"/>
    <n v="0"/>
    <x v="12"/>
  </r>
  <r>
    <n v="220208532"/>
    <d v="2022-04-08T00:00:00"/>
    <x v="866"/>
    <n v="1030"/>
    <n v="2"/>
    <x v="5"/>
    <n v="246"/>
    <n v="2"/>
    <n v="930"/>
    <s v="CRIMINAL THREATS - NO WEAPON DISPLAYED"/>
    <s v="0432 1822 0443 1266"/>
    <n v="33"/>
    <s v="M"/>
    <s v="B"/>
    <n v="502"/>
    <s v="MULTI-UNIT DWELLING (APARTMENT, DUPLEX, ETC)"/>
    <n v="511"/>
    <s v="VERBAL THREAT"/>
    <s v="IC"/>
    <s v="Invest Cont"/>
    <n v="930"/>
    <m/>
    <m/>
    <m/>
    <s v="600 S  ALVARADO                     ST"/>
    <m/>
    <n v="34.0595"/>
    <n v="-118.2749"/>
    <n v="0"/>
    <x v="12"/>
  </r>
  <r>
    <n v="220320151"/>
    <d v="2022-11-11T00:00:00"/>
    <x v="767"/>
    <n v="835"/>
    <n v="3"/>
    <x v="2"/>
    <n v="362"/>
    <n v="2"/>
    <n v="354"/>
    <s v="THEFT OF IDENTITY"/>
    <s v="0100 1822"/>
    <n v="51"/>
    <s v="F"/>
    <s v="B"/>
    <n v="502"/>
    <s v="MULTI-UNIT DWELLING (APARTMENT, DUPLEX, ETC)"/>
    <m/>
    <m/>
    <s v="IC"/>
    <s v="Invest Cont"/>
    <n v="354"/>
    <m/>
    <m/>
    <m/>
    <s v="3800    POTOMAC                      AV"/>
    <m/>
    <n v="34.015999999999998"/>
    <n v="-118.346"/>
    <n v="0"/>
    <x v="12"/>
  </r>
  <r>
    <n v="220210109"/>
    <d v="2022-05-09T00:00:00"/>
    <x v="683"/>
    <n v="1600"/>
    <n v="2"/>
    <x v="5"/>
    <n v="246"/>
    <n v="1"/>
    <n v="761"/>
    <s v="BRANDISH WEAPON"/>
    <s v="0344 0342 0432 1822 1218 0305 0312 0202 0906"/>
    <n v="45"/>
    <s v="M"/>
    <s v="B"/>
    <n v="101"/>
    <s v="STREET"/>
    <n v="102"/>
    <s v="HAND GUN"/>
    <s v="IC"/>
    <s v="Invest Cont"/>
    <n v="761"/>
    <m/>
    <m/>
    <m/>
    <s v="2000 W  3RD                          ST"/>
    <m/>
    <n v="34.0625"/>
    <n v="-118.2715"/>
    <n v="0"/>
    <x v="12"/>
  </r>
  <r>
    <n v="221317517"/>
    <d v="2022-09-12T00:00:00"/>
    <x v="867"/>
    <n v="812"/>
    <n v="13"/>
    <x v="6"/>
    <n v="1313"/>
    <n v="2"/>
    <n v="354"/>
    <s v="THEFT OF IDENTITY"/>
    <n v="922"/>
    <n v="39"/>
    <s v="M"/>
    <s v="B"/>
    <n v="605"/>
    <s v="AUTOMATED TELLER MACHINE (ATM)"/>
    <m/>
    <m/>
    <s v="IC"/>
    <s v="Invest Cont"/>
    <n v="354"/>
    <m/>
    <m/>
    <m/>
    <s v="1300    MYRTLE                       ST"/>
    <m/>
    <n v="34.033799999999999"/>
    <n v="-118.2557"/>
    <n v="0"/>
    <x v="12"/>
  </r>
  <r>
    <n v="221518311"/>
    <d v="2022-12-07T00:00:00"/>
    <x v="823"/>
    <n v="1245"/>
    <n v="15"/>
    <x v="18"/>
    <n v="1512"/>
    <n v="2"/>
    <n v="624"/>
    <s v="BATTERY - SIMPLE ASSAULT"/>
    <s v="0408 1258"/>
    <n v="9"/>
    <s v="F"/>
    <s v="H"/>
    <n v="704"/>
    <s v="ELEMENTARY SCHOOL"/>
    <n v="400"/>
    <s v="STRONG-ARM (HANDS, FIST, FEET OR BODILY FORCE)"/>
    <s v="AO"/>
    <s v="Adult Other"/>
    <n v="624"/>
    <m/>
    <m/>
    <m/>
    <s v="6800    COLDWATER CANYON             AV"/>
    <m/>
    <n v="34.197299999999998"/>
    <n v="-118.41160000000001"/>
    <n v="0"/>
    <x v="12"/>
  </r>
  <r>
    <n v="222117165"/>
    <d v="2022-11-28T00:00:00"/>
    <x v="868"/>
    <n v="1745"/>
    <n v="21"/>
    <x v="15"/>
    <n v="2187"/>
    <n v="1"/>
    <n v="230"/>
    <s v="ASSAULT WITH DEADLY WEAPON, AGGRAVATED ASSAULT"/>
    <s v="1822 1281 1402 0919 0416"/>
    <n v="49"/>
    <s v="M"/>
    <s v="W"/>
    <n v="108"/>
    <s v="PARKING LOT"/>
    <n v="101"/>
    <s v="REVOLVER"/>
    <s v="IC"/>
    <s v="Invest Cont"/>
    <n v="230"/>
    <n v="998"/>
    <m/>
    <m/>
    <s v="21700    VENTURA                      BL"/>
    <m/>
    <n v="34.168300000000002"/>
    <n v="-118.6007"/>
    <n v="0"/>
    <x v="12"/>
  </r>
  <r>
    <n v="220708337"/>
    <d v="2022-04-23T00:00:00"/>
    <x v="869"/>
    <n v="600"/>
    <n v="7"/>
    <x v="0"/>
    <n v="711"/>
    <n v="2"/>
    <n v="626"/>
    <s v="INTIMATE PARTNER - SIMPLE ASSAULT"/>
    <s v="0419 0416 0446 0448 0913"/>
    <n v="30"/>
    <s v="M"/>
    <s v="H"/>
    <n v="501"/>
    <s v="SINGLE FAMILY DWELLING"/>
    <n v="400"/>
    <s v="STRONG-ARM (HANDS, FIST, FEET OR BODILY FORCE)"/>
    <s v="AA"/>
    <s v="Adult Arrest"/>
    <n v="626"/>
    <m/>
    <m/>
    <m/>
    <s v="400 N  ORLANDO                      AV"/>
    <m/>
    <n v="34.078099999999999"/>
    <n v="-118.3732"/>
    <n v="1"/>
    <x v="12"/>
  </r>
  <r>
    <n v="220108600"/>
    <d v="2022-03-18T00:00:00"/>
    <x v="675"/>
    <n v="510"/>
    <n v="1"/>
    <x v="1"/>
    <n v="162"/>
    <n v="2"/>
    <n v="888"/>
    <s v="TRESPASSING"/>
    <s v="1501 0910"/>
    <n v="0"/>
    <s v="X"/>
    <s v="X"/>
    <n v="904"/>
    <s v="MTA - RED LINE - WESTLAKE/MACARTHUR PARK"/>
    <m/>
    <m/>
    <s v="IC"/>
    <s v="Invest Cont"/>
    <n v="888"/>
    <m/>
    <m/>
    <m/>
    <s v="MACARTHUR                    PK"/>
    <s v="WESTLAKE"/>
    <n v="34.046199999999999"/>
    <n v="-118.2585"/>
    <n v="0"/>
    <x v="12"/>
  </r>
  <r>
    <n v="222114564"/>
    <d v="2022-09-22T00:00:00"/>
    <x v="870"/>
    <n v="930"/>
    <n v="21"/>
    <x v="15"/>
    <n v="2146"/>
    <n v="2"/>
    <n v="624"/>
    <s v="BATTERY - SIMPLE ASSAULT"/>
    <n v="417"/>
    <n v="51"/>
    <s v="M"/>
    <s v="H"/>
    <n v="108"/>
    <s v="PARKING LOT"/>
    <n v="400"/>
    <s v="STRONG-ARM (HANDS, FIST, FEET OR BODILY FORCE)"/>
    <s v="IC"/>
    <s v="Invest Cont"/>
    <n v="624"/>
    <m/>
    <m/>
    <m/>
    <s v="21200    SHERMAN                      WY"/>
    <m/>
    <n v="34.201000000000001"/>
    <n v="-118.5943"/>
    <n v="0"/>
    <x v="12"/>
  </r>
  <r>
    <n v="220708122"/>
    <d v="2022-04-15T00:00:00"/>
    <x v="871"/>
    <n v="1000"/>
    <n v="7"/>
    <x v="0"/>
    <n v="719"/>
    <n v="2"/>
    <n v="740"/>
    <s v="VANDALISM - FELONY ($400 &amp; OVER, ALL CHURCH VANDALISMS)"/>
    <n v="329"/>
    <n v="68"/>
    <s v="M"/>
    <s v="W"/>
    <n v="501"/>
    <s v="SINGLE FAMILY DWELLING"/>
    <m/>
    <m/>
    <s v="IC"/>
    <s v="Invest Cont"/>
    <n v="740"/>
    <m/>
    <m/>
    <m/>
    <s v="500    LILLIAN                      WY"/>
    <m/>
    <n v="34.078899999999997"/>
    <n v="-118.3284"/>
    <n v="0"/>
    <x v="12"/>
  </r>
  <r>
    <n v="220910577"/>
    <d v="2022-06-20T00:00:00"/>
    <x v="710"/>
    <n v="1900"/>
    <n v="9"/>
    <x v="3"/>
    <n v="923"/>
    <n v="1"/>
    <n v="210"/>
    <s v="ROBBERY"/>
    <s v="1281 0342 1822 0213 1309 0416 0344 0202"/>
    <n v="29"/>
    <s v="M"/>
    <s v="H"/>
    <n v="101"/>
    <s v="STREET"/>
    <n v="109"/>
    <s v="SEMI-AUTOMATIC PISTOL"/>
    <s v="IC"/>
    <s v="Invest Cont"/>
    <n v="210"/>
    <n v="920"/>
    <m/>
    <m/>
    <s v="VANOWEN                      ST"/>
    <s v="VAN NUYS                     BL"/>
    <n v="34.193899999999999"/>
    <n v="-118.4487"/>
    <n v="0"/>
    <x v="12"/>
  </r>
  <r>
    <n v="220407041"/>
    <d v="2022-03-30T00:00:00"/>
    <x v="872"/>
    <n v="200"/>
    <n v="4"/>
    <x v="4"/>
    <n v="407"/>
    <n v="1"/>
    <n v="310"/>
    <s v="BURGLARY"/>
    <n v="325"/>
    <n v="0"/>
    <s v="X"/>
    <s v="X"/>
    <n v="109"/>
    <s v="PARK/PLAYGROUND"/>
    <m/>
    <m/>
    <s v="IC"/>
    <s v="Invest Cont"/>
    <n v="310"/>
    <m/>
    <m/>
    <m/>
    <s v="4500    MERCURY                      AV"/>
    <m/>
    <n v="34.085900000000002"/>
    <n v="-118.19070000000001"/>
    <n v="0"/>
    <x v="12"/>
  </r>
  <r>
    <n v="222017447"/>
    <d v="2022-11-19T00:00:00"/>
    <x v="750"/>
    <n v="1800"/>
    <n v="20"/>
    <x v="19"/>
    <n v="2015"/>
    <n v="2"/>
    <n v="740"/>
    <s v="VANDALISM - FELONY ($400 &amp; OVER, ALL CHURCH VANDALISMS)"/>
    <s v="0329 0342 0913 1309 1814 0202"/>
    <n v="22"/>
    <s v="F"/>
    <s v="H"/>
    <n v="122"/>
    <s v="VEHICLE, PASSENGER/TRUCK"/>
    <m/>
    <m/>
    <s v="AO"/>
    <s v="Adult Other"/>
    <n v="740"/>
    <m/>
    <m/>
    <m/>
    <s v="1ST                          ST"/>
    <s v="CATALINA                     ST"/>
    <n v="34.072699999999998"/>
    <n v="-118.2954"/>
    <n v="0"/>
    <x v="12"/>
  </r>
  <r>
    <n v="221914782"/>
    <d v="2022-09-22T00:00:00"/>
    <x v="865"/>
    <n v="1735"/>
    <n v="19"/>
    <x v="16"/>
    <n v="1982"/>
    <n v="1"/>
    <n v="510"/>
    <s v="VEHICLE - STOLEN"/>
    <m/>
    <n v="0"/>
    <m/>
    <m/>
    <n v="101"/>
    <s v="STREET"/>
    <m/>
    <m/>
    <s v="IC"/>
    <s v="Invest Cont"/>
    <n v="510"/>
    <m/>
    <m/>
    <m/>
    <s v="8700    PARTHENIA                    PL"/>
    <m/>
    <n v="34.228999999999999"/>
    <n v="-118.4654"/>
    <n v="0"/>
    <x v="12"/>
  </r>
  <r>
    <n v="220609435"/>
    <d v="2022-04-22T00:00:00"/>
    <x v="871"/>
    <n v="1600"/>
    <n v="6"/>
    <x v="9"/>
    <n v="669"/>
    <n v="2"/>
    <n v="740"/>
    <s v="VANDALISM - FELONY ($400 &amp; OVER, ALL CHURCH VANDALISMS)"/>
    <s v="0329 1822 1501 1300"/>
    <n v="36"/>
    <s v="F"/>
    <s v="W"/>
    <n v="502"/>
    <s v="MULTI-UNIT DWELLING (APARTMENT, DUPLEX, ETC)"/>
    <m/>
    <m/>
    <s v="IC"/>
    <s v="Invest Cont"/>
    <n v="740"/>
    <m/>
    <m/>
    <m/>
    <s v="1200 N  HOBART                       BL"/>
    <m/>
    <n v="34.093299999999999"/>
    <n v="-118.30459999999999"/>
    <n v="0"/>
    <x v="12"/>
  </r>
  <r>
    <n v="220716254"/>
    <d v="2022-11-06T00:00:00"/>
    <x v="767"/>
    <n v="1811"/>
    <n v="7"/>
    <x v="0"/>
    <n v="736"/>
    <n v="1"/>
    <n v="341"/>
    <s v="THEFT-GRAND ($950.01 &amp; OVER)EXCPT,GUNS,FOWL,LIVESTK,PROD"/>
    <n v="325"/>
    <n v="0"/>
    <s v="X"/>
    <s v="X"/>
    <n v="404"/>
    <s v="DEPARTMENT STORE"/>
    <m/>
    <m/>
    <s v="IC"/>
    <s v="Invest Cont"/>
    <n v="341"/>
    <m/>
    <m/>
    <m/>
    <s v="400 S  LA BREA                      AV"/>
    <m/>
    <n v="34.066899999999997"/>
    <n v="-118.3456"/>
    <n v="0"/>
    <x v="12"/>
  </r>
  <r>
    <n v="221226258"/>
    <d v="2022-12-31T00:00:00"/>
    <x v="813"/>
    <n v="115"/>
    <n v="12"/>
    <x v="8"/>
    <n v="1218"/>
    <n v="2"/>
    <n v="624"/>
    <s v="BATTERY - SIMPLE ASSAULT"/>
    <s v="0400 0416 0913 1266 0601 0448"/>
    <n v="69"/>
    <s v="M"/>
    <s v="B"/>
    <n v="203"/>
    <s v="OTHER BUSINESS"/>
    <n v="400"/>
    <s v="STRONG-ARM (HANDS, FIST, FEET OR BODILY FORCE)"/>
    <s v="AO"/>
    <s v="Adult Other"/>
    <n v="624"/>
    <m/>
    <m/>
    <m/>
    <s v="5300 S  VERMONT                      AV"/>
    <m/>
    <n v="33.994100000000003"/>
    <n v="-118.2915"/>
    <n v="0"/>
    <x v="12"/>
  </r>
  <r>
    <n v="220409062"/>
    <d v="2022-05-25T00:00:00"/>
    <x v="873"/>
    <n v="1"/>
    <n v="4"/>
    <x v="4"/>
    <n v="439"/>
    <n v="2"/>
    <n v="626"/>
    <s v="INTIMATE PARTNER - SIMPLE ASSAULT"/>
    <s v="2000 1814 0913 1243 0400 0416"/>
    <n v="25"/>
    <s v="F"/>
    <s v="H"/>
    <n v="504"/>
    <s v="OTHER RESIDENCE"/>
    <n v="400"/>
    <s v="STRONG-ARM (HANDS, FIST, FEET OR BODILY FORCE)"/>
    <s v="IC"/>
    <s v="Invest Cont"/>
    <n v="626"/>
    <m/>
    <m/>
    <m/>
    <s v="2300    HIGHBURY                     AV"/>
    <m/>
    <n v="34.072000000000003"/>
    <n v="-118.1623"/>
    <n v="0"/>
    <x v="12"/>
  </r>
  <r>
    <n v="220716401"/>
    <d v="2022-11-10T00:00:00"/>
    <x v="848"/>
    <n v="1500"/>
    <n v="7"/>
    <x v="0"/>
    <n v="762"/>
    <n v="1"/>
    <n v="330"/>
    <s v="BURGLARY FROM VEHICLE"/>
    <s v="0344 1822"/>
    <n v="71"/>
    <s v="F"/>
    <s v="W"/>
    <n v="101"/>
    <s v="STREET"/>
    <m/>
    <m/>
    <s v="IC"/>
    <s v="Invest Cont"/>
    <n v="330"/>
    <m/>
    <m/>
    <m/>
    <s v="1400 S  HAYWORTH                     AV"/>
    <m/>
    <n v="34.051699999999997"/>
    <n v="-118.36750000000001"/>
    <n v="0"/>
    <x v="12"/>
  </r>
  <r>
    <n v="221110729"/>
    <d v="2022-06-23T00:00:00"/>
    <x v="653"/>
    <n v="830"/>
    <n v="11"/>
    <x v="7"/>
    <n v="1145"/>
    <n v="1"/>
    <n v="330"/>
    <s v="BURGLARY FROM VEHICLE"/>
    <s v="0344 1307"/>
    <n v="28"/>
    <s v="F"/>
    <s v="W"/>
    <n v="101"/>
    <s v="STREET"/>
    <m/>
    <m/>
    <s v="IC"/>
    <s v="Invest Cont"/>
    <n v="330"/>
    <m/>
    <m/>
    <m/>
    <s v="RIPPLE"/>
    <s v="WORTHEN                      AV"/>
    <n v="34.106499999999997"/>
    <n v="-118.25239999999999"/>
    <n v="0"/>
    <x v="12"/>
  </r>
  <r>
    <n v="221906430"/>
    <d v="2022-03-02T00:00:00"/>
    <x v="854"/>
    <n v="100"/>
    <n v="19"/>
    <x v="16"/>
    <n v="1921"/>
    <n v="2"/>
    <n v="626"/>
    <s v="INTIMATE PARTNER - SIMPLE ASSAULT"/>
    <s v="0913 1814 2000 0444 0416"/>
    <n v="31"/>
    <s v="F"/>
    <s v="H"/>
    <n v="501"/>
    <s v="SINGLE FAMILY DWELLING"/>
    <n v="400"/>
    <s v="STRONG-ARM (HANDS, FIST, FEET OR BODILY FORCE)"/>
    <s v="AA"/>
    <s v="Adult Arrest"/>
    <n v="626"/>
    <m/>
    <m/>
    <m/>
    <s v="15600    ROSALES                      ST"/>
    <m/>
    <n v="34.299500000000002"/>
    <n v="-118.4723"/>
    <n v="1"/>
    <x v="12"/>
  </r>
  <r>
    <n v="221511134"/>
    <d v="2022-06-15T00:00:00"/>
    <x v="677"/>
    <n v="1530"/>
    <n v="15"/>
    <x v="18"/>
    <n v="1531"/>
    <n v="1"/>
    <n v="330"/>
    <s v="BURGLARY FROM VEHICLE"/>
    <s v="1300 0344"/>
    <n v="23"/>
    <s v="M"/>
    <s v="W"/>
    <n v="101"/>
    <s v="STREET"/>
    <m/>
    <m/>
    <s v="IC"/>
    <s v="Invest Cont"/>
    <n v="330"/>
    <m/>
    <m/>
    <m/>
    <s v="COLDWATER CANYON"/>
    <s v="BURBANK"/>
    <n v="34.1721"/>
    <n v="-118.41370000000001"/>
    <n v="0"/>
    <x v="12"/>
  </r>
  <r>
    <n v="220715294"/>
    <d v="2022-10-14T00:00:00"/>
    <x v="824"/>
    <n v="2215"/>
    <n v="7"/>
    <x v="0"/>
    <n v="782"/>
    <n v="1"/>
    <n v="310"/>
    <s v="BURGLARY"/>
    <s v="0358 0344 1822 1609 0321 0342 0216 0206 0352 1221"/>
    <n v="36"/>
    <s v="M"/>
    <s v="O"/>
    <n v="501"/>
    <s v="SINGLE FAMILY DWELLING"/>
    <m/>
    <m/>
    <s v="IC"/>
    <s v="Invest Cont"/>
    <n v="310"/>
    <m/>
    <m/>
    <m/>
    <s v="1900 S  CRESCENT HEIGHTS             BL"/>
    <m/>
    <n v="34.042299999999997"/>
    <n v="-118.3751"/>
    <n v="0"/>
    <x v="12"/>
  </r>
  <r>
    <n v="220607172"/>
    <d v="2022-03-09T00:00:00"/>
    <x v="874"/>
    <n v="1345"/>
    <n v="6"/>
    <x v="9"/>
    <n v="638"/>
    <n v="2"/>
    <n v="740"/>
    <s v="VANDALISM - FELONY ($400 &amp; OVER, ALL CHURCH VANDALISMS)"/>
    <s v="0329 1822 1501 1300"/>
    <n v="32"/>
    <s v="X"/>
    <s v="H"/>
    <n v="502"/>
    <s v="MULTI-UNIT DWELLING (APARTMENT, DUPLEX, ETC)"/>
    <m/>
    <m/>
    <s v="IC"/>
    <s v="Invest Cont"/>
    <n v="740"/>
    <m/>
    <m/>
    <m/>
    <s v="1800 N  GRAMERCY                     PL"/>
    <m/>
    <n v="34.1038"/>
    <n v="-118.31229999999999"/>
    <n v="0"/>
    <x v="12"/>
  </r>
  <r>
    <n v="221014820"/>
    <d v="2022-10-04T00:00:00"/>
    <x v="875"/>
    <n v="1245"/>
    <n v="10"/>
    <x v="11"/>
    <n v="1088"/>
    <n v="1"/>
    <n v="310"/>
    <s v="BURGLARY"/>
    <s v="1822 0344 1609"/>
    <n v="64"/>
    <s v="M"/>
    <s v="W"/>
    <n v="501"/>
    <s v="SINGLE FAMILY DWELLING"/>
    <n v="500"/>
    <s v="UNKNOWN WEAPON/OTHER WEAPON"/>
    <s v="IC"/>
    <s v="Invest Cont"/>
    <n v="310"/>
    <m/>
    <m/>
    <m/>
    <s v="16600    ADLON                        RD"/>
    <m/>
    <n v="34.153199999999998"/>
    <n v="-118.4983"/>
    <n v="0"/>
    <x v="12"/>
  </r>
  <r>
    <n v="220817506"/>
    <d v="2022-11-29T00:00:00"/>
    <x v="876"/>
    <n v="1440"/>
    <n v="8"/>
    <x v="12"/>
    <n v="839"/>
    <n v="1"/>
    <n v="310"/>
    <s v="BURGLARY"/>
    <s v="0344 0397 1607 1822"/>
    <n v="0"/>
    <s v="X"/>
    <s v="X"/>
    <n v="727"/>
    <s v="SHOPPING MALL (COMMON AREA)"/>
    <n v="312"/>
    <s v="PIPE/METAL PIPE"/>
    <s v="IC"/>
    <s v="Invest Cont"/>
    <n v="310"/>
    <m/>
    <m/>
    <m/>
    <s v="10200    SANTA MONICA                 BL"/>
    <m/>
    <n v="34.061100000000003"/>
    <n v="-118.41840000000001"/>
    <n v="0"/>
    <x v="12"/>
  </r>
  <r>
    <n v="221213098"/>
    <d v="2022-06-04T00:00:00"/>
    <x v="852"/>
    <n v="1645"/>
    <n v="12"/>
    <x v="8"/>
    <n v="1215"/>
    <n v="1"/>
    <n v="220"/>
    <s v="ATTEMPTED ROBBERY"/>
    <s v="0342 1309 0312 1822"/>
    <n v="28"/>
    <s v="M"/>
    <s v="H"/>
    <n v="103"/>
    <s v="ALLEY"/>
    <n v="102"/>
    <s v="HAND GUN"/>
    <s v="IC"/>
    <s v="Invest Cont"/>
    <n v="220"/>
    <m/>
    <m/>
    <m/>
    <s v="1100 W  57TH                         ST"/>
    <m/>
    <n v="33.990499999999997"/>
    <n v="-118.2938"/>
    <n v="0"/>
    <x v="12"/>
  </r>
  <r>
    <n v="220104432"/>
    <d v="2022-01-07T00:00:00"/>
    <x v="697"/>
    <n v="1830"/>
    <n v="1"/>
    <x v="1"/>
    <n v="182"/>
    <n v="1"/>
    <n v="330"/>
    <s v="BURGLARY FROM VEHICLE"/>
    <s v="1414 0329 1822 0344 1307 1609"/>
    <n v="44"/>
    <s v="M"/>
    <s v="W"/>
    <n v="108"/>
    <s v="PARKING LOT"/>
    <m/>
    <m/>
    <s v="IC"/>
    <s v="Invest Cont"/>
    <n v="330"/>
    <m/>
    <m/>
    <m/>
    <s v="1200 S  HOPE                         ST"/>
    <m/>
    <n v="34.040799999999997"/>
    <n v="-118.26439999999999"/>
    <n v="0"/>
    <x v="12"/>
  </r>
  <r>
    <n v="221115178"/>
    <d v="2022-10-17T00:00:00"/>
    <x v="824"/>
    <n v="2330"/>
    <n v="11"/>
    <x v="7"/>
    <n v="1125"/>
    <n v="1"/>
    <n v="331"/>
    <s v="THEFT FROM MOTOR VEHICLE - GRAND ($950.01 AND OVER)"/>
    <s v="0385 0344"/>
    <n v="26"/>
    <s v="F"/>
    <s v="W"/>
    <n v="101"/>
    <s v="STREET"/>
    <m/>
    <m/>
    <s v="IC"/>
    <s v="Invest Cont"/>
    <n v="331"/>
    <m/>
    <m/>
    <m/>
    <s v="1500    HAZELWOOD                    AV"/>
    <m/>
    <n v="34.122999999999998"/>
    <n v="-118.2149"/>
    <n v="0"/>
    <x v="12"/>
  </r>
  <r>
    <n v="220916603"/>
    <d v="2022-11-27T00:00:00"/>
    <x v="701"/>
    <n v="1520"/>
    <n v="9"/>
    <x v="3"/>
    <n v="998"/>
    <n v="1"/>
    <n v="440"/>
    <s v="THEFT PLAIN - PETTY ($950 &amp; UNDER)"/>
    <s v="0344 0394"/>
    <n v="38"/>
    <s v="M"/>
    <s v="O"/>
    <n v="707"/>
    <s v="GARAGE/CARPORT"/>
    <m/>
    <m/>
    <s v="IC"/>
    <s v="Invest Cont"/>
    <n v="440"/>
    <m/>
    <m/>
    <m/>
    <s v="3500    DIXIE CANYON                 PL"/>
    <m/>
    <n v="34.133899999999997"/>
    <n v="-118.4234"/>
    <n v="0"/>
    <x v="12"/>
  </r>
  <r>
    <n v="220917163"/>
    <d v="2022-12-10T00:00:00"/>
    <x v="877"/>
    <n v="1100"/>
    <n v="9"/>
    <x v="3"/>
    <n v="964"/>
    <n v="2"/>
    <n v="624"/>
    <s v="BATTERY - SIMPLE ASSAULT"/>
    <s v="1802 1501 0913 0522"/>
    <n v="28"/>
    <s v="F"/>
    <s v="W"/>
    <n v="203"/>
    <s v="OTHER BUSINESS"/>
    <n v="400"/>
    <s v="STRONG-ARM (HANDS, FIST, FEET OR BODILY FORCE)"/>
    <s v="AO"/>
    <s v="Adult Other"/>
    <n v="624"/>
    <m/>
    <m/>
    <m/>
    <s v="4900    VAN NUYS                     BL"/>
    <m/>
    <n v="34.160299999999999"/>
    <n v="-118.43989999999999"/>
    <n v="0"/>
    <x v="12"/>
  </r>
  <r>
    <n v="221516607"/>
    <d v="2022-10-27T00:00:00"/>
    <x v="878"/>
    <n v="2200"/>
    <n v="15"/>
    <x v="18"/>
    <n v="1562"/>
    <n v="1"/>
    <n v="330"/>
    <s v="BURGLARY FROM VEHICLE"/>
    <s v="0344 1300"/>
    <n v="20"/>
    <s v="F"/>
    <s v="W"/>
    <n v="122"/>
    <s v="VEHICLE, PASSENGER/TRUCK"/>
    <m/>
    <m/>
    <s v="IC"/>
    <s v="Invest Cont"/>
    <n v="330"/>
    <m/>
    <m/>
    <m/>
    <s v="4600    COLDWATER CANYON             AV"/>
    <m/>
    <n v="34.154000000000003"/>
    <n v="-118.41379999999999"/>
    <n v="0"/>
    <x v="12"/>
  </r>
  <r>
    <n v="221309461"/>
    <d v="2022-04-12T00:00:00"/>
    <x v="866"/>
    <n v="1200"/>
    <n v="13"/>
    <x v="6"/>
    <n v="1385"/>
    <n v="1"/>
    <n v="440"/>
    <s v="THEFT PLAIN - PETTY ($950 &amp; UNDER)"/>
    <s v="0394 0344"/>
    <n v="31"/>
    <s v="F"/>
    <s v="B"/>
    <n v="101"/>
    <s v="STREET"/>
    <m/>
    <m/>
    <s v="IC"/>
    <s v="Invest Cont"/>
    <n v="440"/>
    <m/>
    <m/>
    <m/>
    <s v="300 E  61ST                         ST"/>
    <m/>
    <n v="33.984299999999998"/>
    <n v="-118.2696"/>
    <n v="0"/>
    <x v="12"/>
  </r>
  <r>
    <n v="220913292"/>
    <d v="2022-08-31T00:00:00"/>
    <x v="841"/>
    <n v="1645"/>
    <n v="9"/>
    <x v="3"/>
    <n v="915"/>
    <n v="2"/>
    <n v="624"/>
    <s v="BATTERY - SIMPLE ASSAULT"/>
    <s v="0417 1300"/>
    <n v="24"/>
    <s v="M"/>
    <s v="H"/>
    <n v="203"/>
    <s v="OTHER BUSINESS"/>
    <n v="400"/>
    <s v="STRONG-ARM (HANDS, FIST, FEET OR BODILY FORCE)"/>
    <s v="AO"/>
    <s v="Adult Other"/>
    <n v="624"/>
    <m/>
    <m/>
    <m/>
    <s v="7000    VAN NUYS                     BL"/>
    <m/>
    <n v="34.197600000000001"/>
    <n v="-118.4443"/>
    <n v="0"/>
    <x v="12"/>
  </r>
  <r>
    <n v="221421660"/>
    <d v="2022-12-29T00:00:00"/>
    <x v="719"/>
    <n v="1"/>
    <n v="14"/>
    <x v="14"/>
    <n v="1457"/>
    <n v="1"/>
    <n v="310"/>
    <s v="BURGLARY"/>
    <s v="1609 0344"/>
    <n v="51"/>
    <s v="M"/>
    <s v="W"/>
    <n v="411"/>
    <s v="PET STORE"/>
    <m/>
    <m/>
    <s v="IC"/>
    <s v="Invest Cont"/>
    <n v="310"/>
    <m/>
    <m/>
    <m/>
    <s v="12000    BRADDOCK                     DR"/>
    <m/>
    <n v="33.992699999999999"/>
    <n v="-118.4145"/>
    <n v="0"/>
    <x v="12"/>
  </r>
  <r>
    <n v="221707299"/>
    <d v="2022-02-15T00:00:00"/>
    <x v="665"/>
    <n v="700"/>
    <n v="17"/>
    <x v="13"/>
    <n v="1701"/>
    <n v="2"/>
    <n v="354"/>
    <s v="THEFT OF IDENTITY"/>
    <s v="1202 1822 0928"/>
    <n v="64"/>
    <s v="M"/>
    <s v="F"/>
    <n v="710"/>
    <s v="OTHER PREMISE"/>
    <m/>
    <m/>
    <s v="IC"/>
    <s v="Invest Cont"/>
    <n v="354"/>
    <m/>
    <m/>
    <m/>
    <s v="11700    OAKHURST                     WY"/>
    <m/>
    <n v="34.285600000000002"/>
    <n v="-118.56910000000001"/>
    <n v="0"/>
    <x v="12"/>
  </r>
  <r>
    <n v="220813156"/>
    <d v="2022-08-12T00:00:00"/>
    <x v="834"/>
    <n v="1000"/>
    <n v="8"/>
    <x v="12"/>
    <n v="881"/>
    <n v="1"/>
    <n v="510"/>
    <s v="VEHICLE - STOLEN"/>
    <m/>
    <n v="0"/>
    <m/>
    <m/>
    <n v="101"/>
    <s v="STREET"/>
    <m/>
    <m/>
    <s v="IC"/>
    <s v="Invest Cont"/>
    <n v="510"/>
    <m/>
    <m/>
    <m/>
    <s v="11600    EXPOSITION                   BL"/>
    <m/>
    <n v="34.033299999999997"/>
    <n v="-118.44410000000001"/>
    <n v="0"/>
    <x v="12"/>
  </r>
  <r>
    <n v="220319085"/>
    <d v="2022-10-25T00:00:00"/>
    <x v="807"/>
    <n v="345"/>
    <n v="3"/>
    <x v="2"/>
    <n v="326"/>
    <n v="2"/>
    <n v="626"/>
    <s v="INTIMATE PARTNER - SIMPLE ASSAULT"/>
    <s v="2000 0913 1814 0329 0400 1206 2002 0432 2021"/>
    <n v="57"/>
    <s v="M"/>
    <s v="B"/>
    <n v="502"/>
    <s v="MULTI-UNIT DWELLING (APARTMENT, DUPLEX, ETC)"/>
    <n v="400"/>
    <s v="STRONG-ARM (HANDS, FIST, FEET OR BODILY FORCE)"/>
    <s v="AO"/>
    <s v="Adult Other"/>
    <n v="626"/>
    <m/>
    <m/>
    <m/>
    <s v="2600 S  HOBART                       BL"/>
    <m/>
    <n v="34.032699999999998"/>
    <n v="-118.3078"/>
    <n v="0"/>
    <x v="12"/>
  </r>
  <r>
    <n v="221216827"/>
    <d v="2022-07-31T00:00:00"/>
    <x v="723"/>
    <n v="1300"/>
    <n v="12"/>
    <x v="8"/>
    <n v="1211"/>
    <n v="1"/>
    <n v="310"/>
    <s v="BURGLARY"/>
    <s v="0344 1607 0321"/>
    <n v="37"/>
    <s v="F"/>
    <s v="B"/>
    <n v="502"/>
    <s v="MULTI-UNIT DWELLING (APARTMENT, DUPLEX, ETC)"/>
    <m/>
    <m/>
    <s v="IC"/>
    <s v="Invest Cont"/>
    <n v="310"/>
    <m/>
    <m/>
    <m/>
    <s v="3100 W  SLAUSON                      AV"/>
    <m/>
    <n v="33.992199999999997"/>
    <n v="-118.3276"/>
    <n v="0"/>
    <x v="12"/>
  </r>
  <r>
    <n v="221713609"/>
    <d v="2022-09-16T00:00:00"/>
    <x v="688"/>
    <n v="1800"/>
    <n v="17"/>
    <x v="13"/>
    <n v="1745"/>
    <n v="1"/>
    <n v="420"/>
    <s v="THEFT FROM MOTOR VEHICLE - PETTY ($950 &amp; UNDER)"/>
    <m/>
    <n v="0"/>
    <m/>
    <m/>
    <n v="101"/>
    <s v="STREET"/>
    <m/>
    <m/>
    <s v="IC"/>
    <s v="Invest Cont"/>
    <n v="420"/>
    <m/>
    <m/>
    <m/>
    <s v="17500    SAN JOSE                     ST"/>
    <m/>
    <n v="34.261200000000002"/>
    <n v="-118.5154"/>
    <n v="0"/>
    <x v="12"/>
  </r>
  <r>
    <n v="221212810"/>
    <d v="2022-05-31T00:00:00"/>
    <x v="681"/>
    <n v="150"/>
    <n v="12"/>
    <x v="8"/>
    <n v="1208"/>
    <n v="2"/>
    <n v="930"/>
    <s v="CRIMINAL THREATS - NO WEAPON DISPLAYED"/>
    <s v="0448 0421 0444"/>
    <n v="45"/>
    <s v="M"/>
    <s v="H"/>
    <n v="157"/>
    <s v="VEHICLE STORAGE LOT (CARS, TRUCKS, RV'S, BOATS, TRAILERS, ETC.)"/>
    <n v="511"/>
    <s v="VERBAL THREAT"/>
    <s v="AA"/>
    <s v="Adult Arrest"/>
    <n v="930"/>
    <m/>
    <m/>
    <m/>
    <s v="700 W  47TH                         ST"/>
    <m/>
    <n v="34.000599999999999"/>
    <n v="-118.2856"/>
    <n v="1"/>
    <x v="12"/>
  </r>
  <r>
    <n v="220308072"/>
    <d v="2022-03-25T00:00:00"/>
    <x v="793"/>
    <n v="1239"/>
    <n v="3"/>
    <x v="2"/>
    <n v="392"/>
    <n v="1"/>
    <n v="341"/>
    <s v="THEFT-GRAND ($950.01 &amp; OVER)EXCPT,GUNS,FOWL,LIVESTK,PROD"/>
    <s v="0344 1822 0394 1221"/>
    <n v="26"/>
    <s v="F"/>
    <s v="B"/>
    <n v="119"/>
    <s v="PORCH, RESIDENTIAL"/>
    <m/>
    <m/>
    <s v="IC"/>
    <s v="Invest Cont"/>
    <n v="341"/>
    <m/>
    <m/>
    <m/>
    <s v="5100    4TH                          AV"/>
    <m/>
    <n v="33.996200000000002"/>
    <n v="-118.3214"/>
    <n v="0"/>
    <x v="12"/>
  </r>
  <r>
    <n v="220409881"/>
    <d v="2022-06-16T00:00:00"/>
    <x v="677"/>
    <n v="1600"/>
    <n v="4"/>
    <x v="4"/>
    <n v="477"/>
    <n v="1"/>
    <n v="341"/>
    <s v="THEFT-GRAND ($950.01 &amp; OVER)EXCPT,GUNS,FOWL,LIVESTK,PROD"/>
    <s v="0344 0329"/>
    <n v="0"/>
    <s v="M"/>
    <s v="W"/>
    <n v="704"/>
    <s v="ELEMENTARY SCHOOL"/>
    <m/>
    <m/>
    <s v="IC"/>
    <s v="Invest Cont"/>
    <n v="341"/>
    <m/>
    <m/>
    <m/>
    <s v="2800 E  7TH                          ST"/>
    <m/>
    <n v="34.029800000000002"/>
    <n v="-118.2114"/>
    <n v="0"/>
    <x v="12"/>
  </r>
  <r>
    <n v="222012266"/>
    <d v="2022-07-05T00:00:00"/>
    <x v="845"/>
    <n v="1"/>
    <n v="20"/>
    <x v="19"/>
    <n v="2069"/>
    <n v="2"/>
    <n v="649"/>
    <s v="DOCUMENT FORGERY / STOLEN FELONY"/>
    <s v="1822 0929 0930"/>
    <n v="64"/>
    <s v="M"/>
    <s v="B"/>
    <n v="602"/>
    <s v="BANK"/>
    <m/>
    <m/>
    <s v="IC"/>
    <s v="Invest Cont"/>
    <n v="649"/>
    <m/>
    <m/>
    <m/>
    <s v="1100    ARAPAHOE                     ST"/>
    <m/>
    <n v="34.050800000000002"/>
    <n v="-118.2854"/>
    <n v="0"/>
    <x v="12"/>
  </r>
  <r>
    <n v="221404563"/>
    <d v="2022-01-12T00:00:00"/>
    <x v="758"/>
    <n v="1630"/>
    <n v="14"/>
    <x v="14"/>
    <n v="1494"/>
    <n v="2"/>
    <n v="888"/>
    <s v="TRESPASSING"/>
    <n v="2004"/>
    <n v="0"/>
    <s v="X"/>
    <s v="X"/>
    <n v="212"/>
    <s v="TRANSPORTATION FACILITY (AIRPORT)"/>
    <m/>
    <m/>
    <s v="IC"/>
    <s v="Invest Cont"/>
    <n v="888"/>
    <m/>
    <m/>
    <m/>
    <s v="300    WORLD WAY"/>
    <m/>
    <n v="33.945500000000003"/>
    <n v="-118.40009999999999"/>
    <n v="0"/>
    <x v="12"/>
  </r>
  <r>
    <n v="220117634"/>
    <d v="2022-08-05T00:00:00"/>
    <x v="796"/>
    <n v="300"/>
    <n v="1"/>
    <x v="1"/>
    <n v="182"/>
    <n v="2"/>
    <n v="624"/>
    <s v="BATTERY - SIMPLE ASSAULT"/>
    <s v="1266 1309 1414 0913 0416"/>
    <n v="18"/>
    <s v="F"/>
    <s v="B"/>
    <n v="101"/>
    <s v="STREET"/>
    <n v="400"/>
    <s v="STRONG-ARM (HANDS, FIST, FEET OR BODILY FORCE)"/>
    <s v="IC"/>
    <s v="Invest Cont"/>
    <n v="624"/>
    <m/>
    <m/>
    <m/>
    <s v="11TH"/>
    <s v="HILL"/>
    <n v="34.040500000000002"/>
    <n v="-118.2604"/>
    <n v="0"/>
    <x v="12"/>
  </r>
  <r>
    <n v="221117786"/>
    <d v="2022-12-23T00:00:00"/>
    <x v="817"/>
    <n v="950"/>
    <n v="11"/>
    <x v="7"/>
    <n v="1147"/>
    <n v="2"/>
    <n v="745"/>
    <s v="VANDALISM - MISDEAMEANOR ($399 OR UNDER)"/>
    <n v="329"/>
    <n v="32"/>
    <s v="M"/>
    <s v="H"/>
    <n v="101"/>
    <s v="STREET"/>
    <m/>
    <m/>
    <s v="IC"/>
    <s v="Invest Cont"/>
    <n v="745"/>
    <m/>
    <m/>
    <m/>
    <s v="3200    ARVIA                        ST"/>
    <m/>
    <n v="34.097299999999997"/>
    <n v="-118.2283"/>
    <n v="0"/>
    <x v="12"/>
  </r>
  <r>
    <n v="221205245"/>
    <d v="2022-01-24T00:00:00"/>
    <x v="877"/>
    <n v="1330"/>
    <n v="12"/>
    <x v="8"/>
    <n v="1269"/>
    <n v="1"/>
    <n v="310"/>
    <s v="BURGLARY"/>
    <s v="1609 0344"/>
    <n v="26"/>
    <s v="M"/>
    <s v="B"/>
    <n v="501"/>
    <s v="SINGLE FAMILY DWELLING"/>
    <m/>
    <m/>
    <s v="IC"/>
    <s v="Invest Cont"/>
    <n v="310"/>
    <m/>
    <m/>
    <m/>
    <s v="600 E  82ND                         ST"/>
    <m/>
    <n v="33.964700000000001"/>
    <n v="-118.2651"/>
    <n v="0"/>
    <x v="12"/>
  </r>
  <r>
    <n v="220809055"/>
    <d v="2022-05-02T00:00:00"/>
    <x v="669"/>
    <n v="1"/>
    <n v="8"/>
    <x v="12"/>
    <n v="882"/>
    <n v="1"/>
    <n v="442"/>
    <s v="SHOPLIFTING - PETTY THEFT ($950 &amp; UNDER)"/>
    <s v="0344 0325 1822"/>
    <n v="0"/>
    <s v="X"/>
    <s v="X"/>
    <n v="404"/>
    <s v="DEPARTMENT STORE"/>
    <n v="400"/>
    <s v="STRONG-ARM (HANDS, FIST, FEET OR BODILY FORCE)"/>
    <s v="IC"/>
    <s v="Invest Cont"/>
    <n v="442"/>
    <m/>
    <m/>
    <m/>
    <s v="11300 W  PICO                         BL"/>
    <m/>
    <n v="34.037999999999997"/>
    <n v="-118.4436"/>
    <n v="0"/>
    <x v="12"/>
  </r>
  <r>
    <n v="222104250"/>
    <d v="2022-01-08T00:00:00"/>
    <x v="697"/>
    <n v="2000"/>
    <n v="21"/>
    <x v="15"/>
    <n v="2134"/>
    <n v="1"/>
    <n v="310"/>
    <s v="BURGLARY"/>
    <s v="1609 0344"/>
    <n v="35"/>
    <s v="M"/>
    <s v="X"/>
    <n v="242"/>
    <s v="DISCOUNT STORE (99 CENT,DOLLAR,ETC."/>
    <m/>
    <m/>
    <s v="IC"/>
    <s v="Invest Cont"/>
    <n v="310"/>
    <m/>
    <m/>
    <m/>
    <s v="7000    TOPANGA CANYON               BL"/>
    <m/>
    <n v="34.203400000000002"/>
    <n v="-118.6135"/>
    <n v="0"/>
    <x v="12"/>
  </r>
  <r>
    <n v="221419699"/>
    <d v="2022-12-02T00:00:00"/>
    <x v="868"/>
    <n v="805"/>
    <n v="14"/>
    <x v="14"/>
    <n v="1435"/>
    <n v="1"/>
    <n v="341"/>
    <s v="THEFT-GRAND ($950.01 &amp; OVER)EXCPT,GUNS,FOWL,LIVESTK,PROD"/>
    <n v="394"/>
    <n v="47"/>
    <s v="F"/>
    <s v="W"/>
    <n v="501"/>
    <s v="SINGLE FAMILY DWELLING"/>
    <m/>
    <m/>
    <s v="IC"/>
    <s v="Invest Cont"/>
    <n v="341"/>
    <m/>
    <m/>
    <m/>
    <s v="3500    OCEAN VIEW                   AV"/>
    <m/>
    <n v="34.011200000000002"/>
    <n v="-118.43770000000001"/>
    <n v="0"/>
    <x v="12"/>
  </r>
  <r>
    <n v="220222357"/>
    <d v="2022-12-29T00:00:00"/>
    <x v="879"/>
    <n v="1330"/>
    <n v="2"/>
    <x v="5"/>
    <n v="245"/>
    <n v="2"/>
    <n v="354"/>
    <s v="THEFT OF IDENTITY"/>
    <s v="1822 0100 0922"/>
    <n v="29"/>
    <s v="F"/>
    <s v="H"/>
    <n v="203"/>
    <s v="OTHER BUSINESS"/>
    <m/>
    <m/>
    <s v="IC"/>
    <s v="Invest Cont"/>
    <n v="354"/>
    <m/>
    <m/>
    <m/>
    <s v="2400 W  6TH                          ST"/>
    <m/>
    <n v="34.061199999999999"/>
    <n v="-118.27849999999999"/>
    <n v="0"/>
    <x v="12"/>
  </r>
  <r>
    <n v="220705904"/>
    <d v="2022-02-19T00:00:00"/>
    <x v="662"/>
    <n v="1500"/>
    <n v="7"/>
    <x v="0"/>
    <n v="734"/>
    <n v="1"/>
    <n v="761"/>
    <s v="BRANDISH WEAPON"/>
    <s v="1814 0421 1309 0334"/>
    <n v="30"/>
    <s v="F"/>
    <s v="B"/>
    <n v="502"/>
    <s v="MULTI-UNIT DWELLING (APARTMENT, DUPLEX, ETC)"/>
    <n v="102"/>
    <s v="HAND GUN"/>
    <s v="AO"/>
    <s v="Adult Other"/>
    <n v="761"/>
    <n v="930"/>
    <m/>
    <m/>
    <s v="6200 W  3RD                          ST"/>
    <m/>
    <n v="34.070799999999998"/>
    <n v="-118.3563"/>
    <n v="0"/>
    <x v="12"/>
  </r>
  <r>
    <n v="221407452"/>
    <d v="2022-03-13T00:00:00"/>
    <x v="839"/>
    <n v="2000"/>
    <n v="14"/>
    <x v="14"/>
    <n v="1444"/>
    <n v="1"/>
    <n v="330"/>
    <s v="BURGLARY FROM VEHICLE"/>
    <s v="0344 1300 2004 1218"/>
    <n v="29"/>
    <s v="M"/>
    <s v="O"/>
    <n v="101"/>
    <s v="STREET"/>
    <m/>
    <m/>
    <s v="IC"/>
    <s v="Invest Cont"/>
    <n v="330"/>
    <m/>
    <m/>
    <m/>
    <s v="JEFFERSON"/>
    <s v="LINCOLN"/>
    <n v="33.988100000000003"/>
    <n v="-118.4456"/>
    <n v="0"/>
    <x v="12"/>
  </r>
  <r>
    <n v="232010893"/>
    <d v="2023-05-25T00:00:00"/>
    <x v="751"/>
    <n v="800"/>
    <n v="20"/>
    <x v="19"/>
    <n v="2026"/>
    <n v="2"/>
    <n v="810"/>
    <s v="SEX,UNLAWFUL(INC MUTUAL CONSENT, PENETRATION W/ FRGN OBJ"/>
    <s v="0500 1814 1276 1259"/>
    <n v="15"/>
    <s v="F"/>
    <s v="H"/>
    <n v="502"/>
    <s v="MULTI-UNIT DWELLING (APARTMENT, DUPLEX, ETC)"/>
    <m/>
    <m/>
    <s v="AA"/>
    <s v="Adult Arrest"/>
    <n v="810"/>
    <m/>
    <m/>
    <m/>
    <s v="300 S  NEW HAMPSHIRE                AV"/>
    <m/>
    <n v="34.069099999999999"/>
    <n v="-118.2929"/>
    <n v="1"/>
    <x v="12"/>
  </r>
  <r>
    <n v="220106645"/>
    <d v="2022-02-14T00:00:00"/>
    <x v="752"/>
    <n v="1710"/>
    <n v="1"/>
    <x v="1"/>
    <n v="112"/>
    <n v="2"/>
    <n v="740"/>
    <s v="VANDALISM - FELONY ($400 &amp; OVER, ALL CHURCH VANDALISMS)"/>
    <s v="1307 0329"/>
    <n v="73"/>
    <s v="M"/>
    <s v="W"/>
    <n v="122"/>
    <s v="VEHICLE, PASSENGER/TRUCK"/>
    <m/>
    <m/>
    <s v="IC"/>
    <s v="Invest Cont"/>
    <n v="740"/>
    <m/>
    <m/>
    <m/>
    <s v="300 N  HILL                         ST"/>
    <m/>
    <n v="34.0565"/>
    <n v="-118.2445"/>
    <n v="0"/>
    <x v="12"/>
  </r>
  <r>
    <n v="221912856"/>
    <d v="2022-08-05T00:00:00"/>
    <x v="834"/>
    <n v="130"/>
    <n v="19"/>
    <x v="16"/>
    <n v="1969"/>
    <n v="2"/>
    <n v="624"/>
    <s v="BATTERY - SIMPLE ASSAULT"/>
    <s v="0416 0913 1817"/>
    <n v="48"/>
    <s v="F"/>
    <s v="H"/>
    <n v="501"/>
    <s v="SINGLE FAMILY DWELLING"/>
    <n v="400"/>
    <s v="STRONG-ARM (HANDS, FIST, FEET OR BODILY FORCE)"/>
    <s v="AO"/>
    <s v="Adult Other"/>
    <n v="624"/>
    <m/>
    <m/>
    <m/>
    <s v="9200    ARLETA                       AV"/>
    <m/>
    <n v="34.237099999999998"/>
    <n v="-118.4208"/>
    <n v="0"/>
    <x v="12"/>
  </r>
  <r>
    <n v="222108157"/>
    <d v="2022-04-14T00:00:00"/>
    <x v="776"/>
    <n v="2200"/>
    <n v="21"/>
    <x v="15"/>
    <n v="2157"/>
    <n v="1"/>
    <n v="330"/>
    <s v="BURGLARY FROM VEHICLE"/>
    <n v="344"/>
    <n v="18"/>
    <s v="F"/>
    <s v="H"/>
    <n v="102"/>
    <s v="SIDEWALK"/>
    <m/>
    <m/>
    <s v="IC"/>
    <s v="Invest Cont"/>
    <n v="330"/>
    <m/>
    <m/>
    <m/>
    <s v="VANOWEN                      ST"/>
    <s v="INDEPENDENCE                 AV"/>
    <n v="34.193800000000003"/>
    <n v="-118.59059999999999"/>
    <n v="0"/>
    <x v="12"/>
  </r>
  <r>
    <n v="222009869"/>
    <d v="2022-05-11T00:00:00"/>
    <x v="788"/>
    <n v="1000"/>
    <n v="20"/>
    <x v="19"/>
    <n v="2036"/>
    <n v="1"/>
    <n v="330"/>
    <s v="BURGLARY FROM VEHICLE"/>
    <s v="0344 0352 0358 0377 1221 1307 1609 1822 2032 0386"/>
    <n v="26"/>
    <s v="M"/>
    <s v="K"/>
    <n v="108"/>
    <s v="PARKING LOT"/>
    <m/>
    <m/>
    <s v="IC"/>
    <s v="Invest Cont"/>
    <n v="330"/>
    <m/>
    <m/>
    <m/>
    <s v="3200    WILSHIRE                     BL"/>
    <m/>
    <n v="34.061799999999998"/>
    <n v="-118.29170000000001"/>
    <n v="0"/>
    <x v="12"/>
  </r>
  <r>
    <n v="222107334"/>
    <d v="2022-03-27T00:00:00"/>
    <x v="826"/>
    <n v="2130"/>
    <n v="21"/>
    <x v="15"/>
    <n v="2155"/>
    <n v="1"/>
    <n v="510"/>
    <s v="VEHICLE - STOLEN"/>
    <m/>
    <n v="0"/>
    <m/>
    <m/>
    <n v="108"/>
    <s v="PARKING LOT"/>
    <m/>
    <m/>
    <s v="IC"/>
    <s v="Invest Cont"/>
    <n v="510"/>
    <m/>
    <m/>
    <m/>
    <s v="22200    VICTORY                      BL"/>
    <m/>
    <n v="34.186500000000002"/>
    <n v="-118.6103"/>
    <n v="0"/>
    <x v="12"/>
  </r>
  <r>
    <n v="221216337"/>
    <d v="2022-07-22T00:00:00"/>
    <x v="880"/>
    <n v="1520"/>
    <n v="12"/>
    <x v="8"/>
    <n v="1239"/>
    <n v="2"/>
    <n v="624"/>
    <s v="BATTERY - SIMPLE ASSAULT"/>
    <s v="0342 0448 0429 0416 0446 0419"/>
    <n v="26"/>
    <s v="F"/>
    <s v="B"/>
    <n v="108"/>
    <s v="PARKING LOT"/>
    <n v="400"/>
    <s v="STRONG-ARM (HANDS, FIST, FEET OR BODILY FORCE)"/>
    <s v="AO"/>
    <s v="Adult Other"/>
    <n v="624"/>
    <m/>
    <m/>
    <m/>
    <s v="900 W  SLAUSON                      AV"/>
    <m/>
    <n v="33.989100000000001"/>
    <n v="-118.2893"/>
    <n v="0"/>
    <x v="12"/>
  </r>
  <r>
    <n v="220214537"/>
    <d v="2022-08-09T00:00:00"/>
    <x v="881"/>
    <n v="2200"/>
    <n v="2"/>
    <x v="5"/>
    <n v="205"/>
    <n v="1"/>
    <n v="330"/>
    <s v="BURGLARY FROM VEHICLE"/>
    <s v="0344 1302 1822"/>
    <n v="38"/>
    <s v="F"/>
    <s v="W"/>
    <n v="101"/>
    <s v="STREET"/>
    <m/>
    <m/>
    <s v="IC"/>
    <s v="Invest Cont"/>
    <n v="330"/>
    <m/>
    <m/>
    <m/>
    <s v="800 N  VENDOME                      ST"/>
    <m/>
    <n v="34.081099999999999"/>
    <n v="-118.27630000000001"/>
    <n v="0"/>
    <x v="12"/>
  </r>
  <r>
    <n v="220813819"/>
    <d v="2022-08-28T00:00:00"/>
    <x v="774"/>
    <n v="715"/>
    <n v="8"/>
    <x v="12"/>
    <n v="884"/>
    <n v="1"/>
    <n v="310"/>
    <s v="BURGLARY"/>
    <s v="2004 0400 1822 0329 0344 1609"/>
    <n v="0"/>
    <s v="M"/>
    <s v="O"/>
    <n v="418"/>
    <m/>
    <m/>
    <m/>
    <s v="AA"/>
    <s v="Adult Arrest"/>
    <n v="310"/>
    <m/>
    <m/>
    <m/>
    <s v="2400    MILITARY                     AV"/>
    <m/>
    <n v="34.037999999999997"/>
    <n v="-118.4329"/>
    <n v="1"/>
    <x v="12"/>
  </r>
  <r>
    <n v="221220817"/>
    <d v="2022-10-03T00:00:00"/>
    <x v="882"/>
    <n v="1600"/>
    <n v="12"/>
    <x v="8"/>
    <n v="1266"/>
    <n v="2"/>
    <n v="624"/>
    <s v="BATTERY - SIMPLE ASSAULT"/>
    <s v="1822 0400 0416"/>
    <n v="40"/>
    <s v="M"/>
    <s v="B"/>
    <n v="101"/>
    <s v="STREET"/>
    <n v="400"/>
    <s v="STRONG-ARM (HANDS, FIST, FEET OR BODILY FORCE)"/>
    <s v="IC"/>
    <s v="Invest Cont"/>
    <n v="624"/>
    <m/>
    <m/>
    <m/>
    <s v="VERMONT                      AV"/>
    <s v="81ST                         ST"/>
    <n v="33.965499999999999"/>
    <n v="-118.2916"/>
    <n v="0"/>
    <x v="12"/>
  </r>
  <r>
    <n v="220219187"/>
    <d v="2022-10-25T00:00:00"/>
    <x v="807"/>
    <n v="1200"/>
    <n v="2"/>
    <x v="5"/>
    <n v="246"/>
    <n v="1"/>
    <n v="230"/>
    <s v="ASSAULT WITH DEADLY WEAPON, AGGRAVATED ASSAULT"/>
    <s v="1218 0334 0416 0400 0447 0445 1822"/>
    <n v="33"/>
    <s v="M"/>
    <s v="H"/>
    <n v="101"/>
    <s v="STREET"/>
    <n v="306"/>
    <s v="ROCK/THROWN OBJECT"/>
    <s v="IC"/>
    <s v="Invest Cont"/>
    <n v="230"/>
    <m/>
    <m/>
    <m/>
    <s v="WILSHIRE"/>
    <s v="ALVARADO"/>
    <n v="34.057899999999997"/>
    <n v="-118.27589999999999"/>
    <n v="0"/>
    <x v="12"/>
  </r>
  <r>
    <n v="221409041"/>
    <d v="2022-04-10T00:00:00"/>
    <x v="883"/>
    <n v="830"/>
    <n v="14"/>
    <x v="14"/>
    <n v="1412"/>
    <n v="1"/>
    <n v="648"/>
    <s v="ARSON"/>
    <n v="1501"/>
    <n v="0"/>
    <s v="M"/>
    <s v="O"/>
    <n v="101"/>
    <s v="STREET"/>
    <m/>
    <m/>
    <s v="AA"/>
    <s v="Adult Arrest"/>
    <n v="648"/>
    <m/>
    <m/>
    <m/>
    <s v="OCEAN FRONT                  WK"/>
    <s v="KETCH"/>
    <n v="33.993299999999998"/>
    <n v="-118.4765"/>
    <n v="1"/>
    <x v="12"/>
  </r>
  <r>
    <n v="221017855"/>
    <d v="2022-12-20T00:00:00"/>
    <x v="884"/>
    <n v="940"/>
    <n v="10"/>
    <x v="11"/>
    <n v="1008"/>
    <n v="2"/>
    <n v="354"/>
    <s v="THEFT OF IDENTITY"/>
    <m/>
    <n v="27"/>
    <s v="F"/>
    <s v="H"/>
    <n v="501"/>
    <s v="SINGLE FAMILY DWELLING"/>
    <m/>
    <m/>
    <s v="IC"/>
    <s v="Invest Cont"/>
    <n v="354"/>
    <m/>
    <m/>
    <m/>
    <s v="16700    SHERMAN                      WY"/>
    <m/>
    <n v="34.2012"/>
    <n v="-118.4967"/>
    <n v="0"/>
    <x v="12"/>
  </r>
  <r>
    <n v="220220798"/>
    <d v="2022-11-28T00:00:00"/>
    <x v="868"/>
    <n v="1115"/>
    <n v="2"/>
    <x v="5"/>
    <n v="257"/>
    <n v="1"/>
    <n v="350"/>
    <s v="THEFT, PERSON"/>
    <s v="2004 1822 0346"/>
    <n v="39"/>
    <s v="F"/>
    <s v="H"/>
    <n v="102"/>
    <s v="SIDEWALK"/>
    <n v="400"/>
    <s v="STRONG-ARM (HANDS, FIST, FEET OR BODILY FORCE)"/>
    <s v="AA"/>
    <s v="Adult Arrest"/>
    <n v="350"/>
    <m/>
    <m/>
    <m/>
    <s v="6TH                          ST"/>
    <s v="LOMA"/>
    <n v="34.056899999999999"/>
    <n v="-118.2689"/>
    <n v="1"/>
    <x v="12"/>
  </r>
  <r>
    <n v="220415532"/>
    <d v="2022-11-19T00:00:00"/>
    <x v="885"/>
    <n v="1700"/>
    <n v="4"/>
    <x v="4"/>
    <n v="407"/>
    <n v="1"/>
    <n v="310"/>
    <s v="BURGLARY"/>
    <s v="0344 0358"/>
    <n v="0"/>
    <s v="M"/>
    <s v="H"/>
    <n v="118"/>
    <s v="CONSTRUCTION SITE"/>
    <n v="310"/>
    <s v="CONCRETE BLOCK/BRICK"/>
    <s v="IC"/>
    <s v="Invest Cont"/>
    <n v="310"/>
    <m/>
    <m/>
    <m/>
    <s v="4400 N  HUNTINGTON                   DR"/>
    <m/>
    <n v="34.088099999999997"/>
    <n v="-118.18770000000001"/>
    <n v="0"/>
    <x v="12"/>
  </r>
  <r>
    <n v="221811209"/>
    <d v="2022-05-21T00:00:00"/>
    <x v="806"/>
    <n v="2000"/>
    <n v="18"/>
    <x v="17"/>
    <n v="1862"/>
    <n v="2"/>
    <n v="624"/>
    <s v="BATTERY - SIMPLE ASSAULT"/>
    <s v="0416 0913 1202 1810"/>
    <n v="62"/>
    <s v="M"/>
    <s v="W"/>
    <n v="502"/>
    <s v="MULTI-UNIT DWELLING (APARTMENT, DUPLEX, ETC)"/>
    <n v="400"/>
    <s v="STRONG-ARM (HANDS, FIST, FEET OR BODILY FORCE)"/>
    <s v="IC"/>
    <s v="Invest Cont"/>
    <n v="624"/>
    <m/>
    <m/>
    <m/>
    <s v="100 E  119TH                        ST"/>
    <m/>
    <n v="33.924700000000001"/>
    <n v="-118.2739"/>
    <n v="0"/>
    <x v="12"/>
  </r>
  <r>
    <n v="221309011"/>
    <d v="2022-04-03T00:00:00"/>
    <x v="886"/>
    <n v="2200"/>
    <n v="13"/>
    <x v="6"/>
    <n v="1324"/>
    <n v="1"/>
    <n v="420"/>
    <s v="THEFT FROM MOTOR VEHICLE - PETTY ($950 &amp; UNDER)"/>
    <m/>
    <n v="0"/>
    <m/>
    <m/>
    <n v="101"/>
    <s v="STREET"/>
    <m/>
    <m/>
    <s v="IC"/>
    <s v="Invest Cont"/>
    <n v="420"/>
    <m/>
    <m/>
    <m/>
    <s v="1400 E  20TH                         ST"/>
    <m/>
    <n v="34.021799999999999"/>
    <n v="-118.249"/>
    <n v="0"/>
    <x v="12"/>
  </r>
  <r>
    <n v="221511747"/>
    <d v="2022-06-30T00:00:00"/>
    <x v="887"/>
    <n v="900"/>
    <n v="15"/>
    <x v="18"/>
    <n v="1583"/>
    <n v="2"/>
    <n v="662"/>
    <s v="BUNCO, GRAND THEFT"/>
    <s v="0344 1822"/>
    <n v="81"/>
    <s v="F"/>
    <s v="W"/>
    <n v="507"/>
    <s v="CONDOMINIUM/TOWNHOUSE"/>
    <m/>
    <m/>
    <s v="IC"/>
    <s v="Invest Cont"/>
    <n v="662"/>
    <m/>
    <m/>
    <m/>
    <s v="11700    MOORPARK                     ST"/>
    <m/>
    <n v="34.150399999999998"/>
    <n v="-118.3877"/>
    <n v="0"/>
    <x v="12"/>
  </r>
  <r>
    <n v="222017421"/>
    <d v="2022-11-20T00:00:00"/>
    <x v="888"/>
    <n v="1215"/>
    <n v="20"/>
    <x v="19"/>
    <n v="2053"/>
    <n v="1"/>
    <n v="510"/>
    <s v="VEHICLE - STOLEN"/>
    <m/>
    <n v="0"/>
    <m/>
    <m/>
    <n v="101"/>
    <s v="STREET"/>
    <m/>
    <m/>
    <s v="IC"/>
    <s v="Invest Cont"/>
    <n v="510"/>
    <m/>
    <m/>
    <m/>
    <s v="3100 W  OLYMPIC                      BL"/>
    <m/>
    <n v="34.052599999999998"/>
    <n v="-118.3058"/>
    <n v="0"/>
    <x v="12"/>
  </r>
  <r>
    <n v="221511399"/>
    <d v="2022-06-22T00:00:00"/>
    <x v="889"/>
    <n v="915"/>
    <n v="15"/>
    <x v="18"/>
    <n v="1539"/>
    <n v="1"/>
    <n v="510"/>
    <s v="VEHICLE - STOLEN"/>
    <m/>
    <n v="0"/>
    <m/>
    <m/>
    <n v="101"/>
    <s v="STREET"/>
    <m/>
    <m/>
    <s v="IC"/>
    <s v="Invest Cont"/>
    <n v="510"/>
    <m/>
    <m/>
    <m/>
    <s v="CALIFA                       ST"/>
    <s v="CRANER                       ST"/>
    <n v="34.177599999999998"/>
    <n v="-118.36920000000001"/>
    <n v="0"/>
    <x v="12"/>
  </r>
  <r>
    <n v="220117917"/>
    <d v="2022-08-09T00:00:00"/>
    <x v="667"/>
    <n v="1615"/>
    <n v="1"/>
    <x v="1"/>
    <n v="156"/>
    <n v="2"/>
    <n v="888"/>
    <s v="TRESPASSING"/>
    <s v="2004 1501"/>
    <n v="0"/>
    <s v="M"/>
    <s v="O"/>
    <n v="503"/>
    <s v="HOTEL"/>
    <m/>
    <m/>
    <s v="IC"/>
    <s v="Invest Cont"/>
    <n v="888"/>
    <m/>
    <m/>
    <m/>
    <s v="500    SAN JULIAN                   ST"/>
    <m/>
    <n v="34.044600000000003"/>
    <n v="-118.245"/>
    <n v="0"/>
    <x v="12"/>
  </r>
  <r>
    <n v="222111821"/>
    <d v="2022-07-18T00:00:00"/>
    <x v="669"/>
    <n v="1201"/>
    <n v="21"/>
    <x v="15"/>
    <n v="2155"/>
    <n v="2"/>
    <n v="649"/>
    <s v="DOCUMENT FORGERY / STOLEN FELONY"/>
    <s v="0377 1822"/>
    <n v="0"/>
    <s v="M"/>
    <s v="W"/>
    <n v="101"/>
    <s v="STREET"/>
    <m/>
    <m/>
    <s v="IC"/>
    <s v="Invest Cont"/>
    <n v="649"/>
    <m/>
    <m/>
    <m/>
    <s v="6000    TOPANGA CANYON               BL"/>
    <m/>
    <n v="34.1828"/>
    <n v="-118.61020000000001"/>
    <n v="0"/>
    <x v="12"/>
  </r>
  <r>
    <n v="221608223"/>
    <d v="2022-05-11T00:00:00"/>
    <x v="863"/>
    <n v="2230"/>
    <n v="16"/>
    <x v="20"/>
    <n v="1656"/>
    <n v="2"/>
    <n v="354"/>
    <s v="THEFT OF IDENTITY"/>
    <n v="1501"/>
    <n v="46"/>
    <s v="M"/>
    <s v="W"/>
    <n v="605"/>
    <s v="AUTOMATED TELLER MACHINE (ATM)"/>
    <m/>
    <m/>
    <s v="IC"/>
    <s v="Invest Cont"/>
    <n v="354"/>
    <m/>
    <m/>
    <m/>
    <s v="8700    APPERSON                     ST"/>
    <m/>
    <n v="34.256100000000004"/>
    <n v="-118.32259999999999"/>
    <n v="0"/>
    <x v="12"/>
  </r>
  <r>
    <n v="221216888"/>
    <d v="2022-08-02T00:00:00"/>
    <x v="890"/>
    <n v="600"/>
    <n v="12"/>
    <x v="8"/>
    <n v="1257"/>
    <n v="2"/>
    <n v="740"/>
    <s v="VANDALISM - FELONY ($400 &amp; OVER, ALL CHURCH VANDALISMS)"/>
    <s v="0329 1822"/>
    <n v="0"/>
    <s v="X"/>
    <s v="X"/>
    <n v="101"/>
    <s v="STREET"/>
    <m/>
    <m/>
    <s v="IC"/>
    <s v="Invest Cont"/>
    <n v="740"/>
    <m/>
    <m/>
    <m/>
    <s v="77TH"/>
    <s v="FIGUEROA                     ST"/>
    <n v="33.969799999999999"/>
    <n v="-118.28270000000001"/>
    <n v="0"/>
    <x v="12"/>
  </r>
  <r>
    <n v="221213189"/>
    <d v="2022-06-04T00:00:00"/>
    <x v="852"/>
    <n v="1200"/>
    <n v="12"/>
    <x v="8"/>
    <n v="1248"/>
    <n v="2"/>
    <n v="946"/>
    <s v="OTHER MISCELLANEOUS CRIME"/>
    <s v="0603 1501 0913"/>
    <n v="50"/>
    <s v="M"/>
    <s v="B"/>
    <n v="502"/>
    <s v="MULTI-UNIT DWELLING (APARTMENT, DUPLEX, ETC)"/>
    <m/>
    <m/>
    <s v="IC"/>
    <s v="Invest Cont"/>
    <n v="946"/>
    <m/>
    <m/>
    <m/>
    <s v="900 W  66TH                         ST"/>
    <m/>
    <n v="33.979199999999999"/>
    <n v="-118.2893"/>
    <n v="0"/>
    <x v="12"/>
  </r>
  <r>
    <n v="221104680"/>
    <d v="2022-01-19T00:00:00"/>
    <x v="749"/>
    <n v="1700"/>
    <n v="11"/>
    <x v="7"/>
    <n v="1147"/>
    <n v="1"/>
    <n v="330"/>
    <s v="BURGLARY FROM VEHICLE"/>
    <s v="0344 1302 1307"/>
    <n v="24"/>
    <s v="F"/>
    <s v="W"/>
    <n v="108"/>
    <s v="PARKING LOT"/>
    <m/>
    <m/>
    <s v="IC"/>
    <s v="Invest Cont"/>
    <n v="330"/>
    <m/>
    <m/>
    <m/>
    <s v="VERMONT                      AV"/>
    <s v="LOS FELIZ                    BL"/>
    <n v="34.101900000000001"/>
    <n v="-118.2264"/>
    <n v="0"/>
    <x v="12"/>
  </r>
  <r>
    <n v="222009779"/>
    <d v="2022-05-11T00:00:00"/>
    <x v="788"/>
    <n v="1300"/>
    <n v="20"/>
    <x v="19"/>
    <n v="2002"/>
    <n v="2"/>
    <n v="624"/>
    <s v="BATTERY - SIMPLE ASSAULT"/>
    <s v="0429 0432 1822 0400 0444 2004"/>
    <n v="66"/>
    <s v="M"/>
    <s v="W"/>
    <n v="501"/>
    <s v="SINGLE FAMILY DWELLING"/>
    <n v="400"/>
    <s v="STRONG-ARM (HANDS, FIST, FEET OR BODILY FORCE)"/>
    <s v="IC"/>
    <s v="Invest Cont"/>
    <n v="624"/>
    <m/>
    <m/>
    <m/>
    <s v="600 N  WILTON                       PL"/>
    <m/>
    <n v="34.081800000000001"/>
    <n v="-118.3135"/>
    <n v="0"/>
    <x v="12"/>
  </r>
  <r>
    <n v="220813119"/>
    <d v="2022-08-10T00:00:00"/>
    <x v="805"/>
    <n v="1400"/>
    <n v="8"/>
    <x v="12"/>
    <n v="849"/>
    <n v="1"/>
    <n v="440"/>
    <s v="THEFT PLAIN - PETTY ($950 &amp; UNDER)"/>
    <s v="1822 0344"/>
    <n v="58"/>
    <s v="F"/>
    <s v="W"/>
    <n v="121"/>
    <s v="YARD (RESIDENTIAL/BUSINESS)"/>
    <m/>
    <m/>
    <s v="IC"/>
    <s v="Invest Cont"/>
    <n v="440"/>
    <m/>
    <m/>
    <m/>
    <s v="1200 S  SHERBOURNE                   DR"/>
    <m/>
    <n v="34.055300000000003"/>
    <n v="-118.37949999999999"/>
    <n v="0"/>
    <x v="12"/>
  </r>
  <r>
    <n v="220313559"/>
    <d v="2022-07-11T00:00:00"/>
    <x v="890"/>
    <n v="1830"/>
    <n v="3"/>
    <x v="2"/>
    <n v="326"/>
    <n v="1"/>
    <n v="510"/>
    <s v="VEHICLE - STOLEN"/>
    <m/>
    <n v="0"/>
    <m/>
    <m/>
    <n v="101"/>
    <s v="STREET"/>
    <m/>
    <m/>
    <s v="IC"/>
    <s v="Invest Cont"/>
    <n v="510"/>
    <m/>
    <m/>
    <m/>
    <s v="1700 W  ADAMS                        BL"/>
    <m/>
    <n v="34.032699999999998"/>
    <n v="-118.3002"/>
    <n v="0"/>
    <x v="12"/>
  </r>
  <r>
    <n v="221116768"/>
    <d v="2022-11-27T00:00:00"/>
    <x v="828"/>
    <n v="1500"/>
    <n v="11"/>
    <x v="7"/>
    <n v="1172"/>
    <n v="1"/>
    <n v="330"/>
    <s v="BURGLARY FROM VEHICLE"/>
    <s v="0344 0358 1609"/>
    <n v="52"/>
    <s v="F"/>
    <s v="W"/>
    <n v="101"/>
    <s v="STREET"/>
    <m/>
    <m/>
    <s v="IC"/>
    <s v="Invest Cont"/>
    <n v="330"/>
    <m/>
    <m/>
    <m/>
    <s v="SILVER LAKE                  BL"/>
    <s v="DUANE                        ST"/>
    <n v="34.092100000000002"/>
    <n v="-118.264"/>
    <n v="0"/>
    <x v="12"/>
  </r>
  <r>
    <n v="222008145"/>
    <d v="2022-04-03T00:00:00"/>
    <x v="891"/>
    <n v="1000"/>
    <n v="20"/>
    <x v="19"/>
    <n v="2058"/>
    <n v="1"/>
    <n v="310"/>
    <s v="BURGLARY"/>
    <s v="1822 0321 0344"/>
    <n v="36"/>
    <s v="F"/>
    <s v="H"/>
    <n v="502"/>
    <s v="MULTI-UNIT DWELLING (APARTMENT, DUPLEX, ETC)"/>
    <m/>
    <m/>
    <s v="IC"/>
    <s v="Invest Cont"/>
    <n v="310"/>
    <m/>
    <m/>
    <m/>
    <s v="2600    SAN MARINO                   ST"/>
    <m/>
    <n v="34.055"/>
    <n v="-118.2842"/>
    <n v="0"/>
    <x v="12"/>
  </r>
  <r>
    <n v="220320744"/>
    <d v="2022-11-25T00:00:00"/>
    <x v="699"/>
    <n v="1120"/>
    <n v="3"/>
    <x v="2"/>
    <n v="317"/>
    <n v="2"/>
    <n v="624"/>
    <s v="BATTERY - SIMPLE ASSAULT"/>
    <s v="0913 0602 0561 0444"/>
    <n v="51"/>
    <s v="F"/>
    <s v="X"/>
    <n v="501"/>
    <s v="SINGLE FAMILY DWELLING"/>
    <n v="400"/>
    <s v="STRONG-ARM (HANDS, FIST, FEET OR BODILY FORCE)"/>
    <s v="IC"/>
    <s v="Invest Cont"/>
    <n v="624"/>
    <m/>
    <m/>
    <m/>
    <s v="1600 W  23RD                         ST"/>
    <m/>
    <n v="34.035499999999999"/>
    <n v="-118.2975"/>
    <n v="0"/>
    <x v="12"/>
  </r>
  <r>
    <n v="221820503"/>
    <d v="2022-11-11T00:00:00"/>
    <x v="892"/>
    <n v="2200"/>
    <n v="18"/>
    <x v="17"/>
    <n v="1863"/>
    <n v="2"/>
    <n v="624"/>
    <s v="BATTERY - SIMPLE ASSAULT"/>
    <s v="0913 0417 2033 1276 1810"/>
    <n v="30"/>
    <s v="F"/>
    <s v="B"/>
    <n v="518"/>
    <s v="TRANSITIONAL HOUSING/HALFWAY HOUSE"/>
    <n v="400"/>
    <s v="STRONG-ARM (HANDS, FIST, FEET OR BODILY FORCE)"/>
    <s v="IC"/>
    <s v="Invest Cont"/>
    <n v="624"/>
    <m/>
    <m/>
    <m/>
    <s v="600 E  115TH                        ST"/>
    <m/>
    <n v="33.930100000000003"/>
    <n v="-118.26519999999999"/>
    <n v="0"/>
    <x v="12"/>
  </r>
  <r>
    <n v="220414941"/>
    <d v="2022-11-02T00:00:00"/>
    <x v="856"/>
    <n v="1445"/>
    <n v="4"/>
    <x v="4"/>
    <n v="409"/>
    <n v="2"/>
    <n v="745"/>
    <s v="VANDALISM - MISDEAMEANOR ($399 OR UNDER)"/>
    <n v="329"/>
    <n v="41"/>
    <s v="M"/>
    <s v="W"/>
    <n v="101"/>
    <s v="STREET"/>
    <n v="500"/>
    <s v="UNKNOWN WEAPON/OTHER WEAPON"/>
    <s v="IC"/>
    <s v="Invest Cont"/>
    <n v="745"/>
    <m/>
    <m/>
    <m/>
    <s v="3900    BARRETT                      RD"/>
    <m/>
    <n v="34.0899"/>
    <n v="-118.1695"/>
    <n v="0"/>
    <x v="12"/>
  </r>
  <r>
    <n v="220122991"/>
    <d v="2022-10-22T00:00:00"/>
    <x v="726"/>
    <n v="2230"/>
    <n v="1"/>
    <x v="1"/>
    <n v="185"/>
    <n v="1"/>
    <n v="341"/>
    <s v="THEFT-GRAND ($950.01 &amp; OVER)EXCPT,GUNS,FOWL,LIVESTK,PROD"/>
    <s v="1822 0344 2032"/>
    <n v="34"/>
    <s v="F"/>
    <s v="H"/>
    <n v="108"/>
    <s v="PARKING LOT"/>
    <m/>
    <m/>
    <s v="IC"/>
    <s v="Invest Cont"/>
    <n v="341"/>
    <m/>
    <m/>
    <m/>
    <s v="1100 S  MAIN                         ST"/>
    <m/>
    <n v="34.039099999999998"/>
    <n v="-118.2582"/>
    <n v="0"/>
    <x v="12"/>
  </r>
  <r>
    <n v="231607727"/>
    <d v="2023-04-27T00:00:00"/>
    <x v="807"/>
    <n v="1"/>
    <n v="16"/>
    <x v="20"/>
    <n v="1685"/>
    <n v="2"/>
    <n v="649"/>
    <s v="DOCUMENT FORGERY / STOLEN FELONY"/>
    <s v="1822 0924"/>
    <n v="0"/>
    <s v="X"/>
    <s v="X"/>
    <n v="203"/>
    <s v="OTHER BUSINESS"/>
    <m/>
    <m/>
    <s v="IC"/>
    <s v="Invest Cont"/>
    <n v="649"/>
    <m/>
    <m/>
    <m/>
    <s v="8200    LANKERSHIM                   BL"/>
    <m/>
    <n v="34.219299999999997"/>
    <n v="-118.3878"/>
    <n v="0"/>
    <x v="12"/>
  </r>
  <r>
    <n v="221705612"/>
    <d v="2022-01-14T00:00:00"/>
    <x v="893"/>
    <n v="2030"/>
    <n v="17"/>
    <x v="13"/>
    <n v="1722"/>
    <n v="2"/>
    <n v="745"/>
    <s v="VANDALISM - MISDEAMEANOR ($399 OR UNDER)"/>
    <n v="329"/>
    <n v="53"/>
    <s v="M"/>
    <s v="W"/>
    <n v="501"/>
    <s v="SINGLE FAMILY DWELLING"/>
    <m/>
    <m/>
    <s v="IC"/>
    <s v="Invest Cont"/>
    <n v="745"/>
    <m/>
    <m/>
    <m/>
    <s v="10400    JORDAN                       AV"/>
    <m/>
    <n v="34.259"/>
    <n v="-118.6039"/>
    <n v="0"/>
    <x v="12"/>
  </r>
  <r>
    <n v="222104639"/>
    <d v="2022-01-19T00:00:00"/>
    <x v="782"/>
    <n v="1636"/>
    <n v="21"/>
    <x v="15"/>
    <n v="2156"/>
    <n v="1"/>
    <n v="442"/>
    <s v="SHOPLIFTING - PETTY THEFT ($950 &amp; UNDER)"/>
    <n v="325"/>
    <n v="35"/>
    <s v="M"/>
    <s v="X"/>
    <n v="404"/>
    <s v="DEPARTMENT STORE"/>
    <m/>
    <m/>
    <s v="IC"/>
    <s v="Invest Cont"/>
    <n v="442"/>
    <m/>
    <m/>
    <m/>
    <s v="21400    VICTORY                      BL"/>
    <m/>
    <n v="34.188400000000001"/>
    <n v="-118.5975"/>
    <n v="0"/>
    <x v="12"/>
  </r>
  <r>
    <n v="220309704"/>
    <d v="2022-04-27T00:00:00"/>
    <x v="809"/>
    <n v="1430"/>
    <n v="3"/>
    <x v="2"/>
    <n v="397"/>
    <n v="2"/>
    <n v="624"/>
    <s v="BATTERY - SIMPLE ASSAULT"/>
    <s v="0416 0447 1810 0913"/>
    <n v="29"/>
    <s v="F"/>
    <s v="H"/>
    <n v="518"/>
    <s v="TRANSITIONAL HOUSING/HALFWAY HOUSE"/>
    <n v="400"/>
    <s v="STRONG-ARM (HANDS, FIST, FEET OR BODILY FORCE)"/>
    <s v="IC"/>
    <s v="Invest Cont"/>
    <n v="624"/>
    <m/>
    <m/>
    <m/>
    <s v="1100 W  40TH                         PL"/>
    <m/>
    <n v="34.009900000000002"/>
    <n v="-118.2941"/>
    <n v="0"/>
    <x v="12"/>
  </r>
  <r>
    <n v="222016525"/>
    <d v="2022-10-31T00:00:00"/>
    <x v="894"/>
    <n v="1145"/>
    <n v="20"/>
    <x v="19"/>
    <n v="2076"/>
    <n v="2"/>
    <n v="956"/>
    <s v="LETTERS, LEWD  -  TELEPHONE CALLS, LEWD"/>
    <s v="1810 1906"/>
    <n v="21"/>
    <s v="M"/>
    <s v="W"/>
    <n v="501"/>
    <s v="SINGLE FAMILY DWELLING"/>
    <m/>
    <m/>
    <s v="IC"/>
    <s v="Invest Cont"/>
    <n v="956"/>
    <m/>
    <m/>
    <m/>
    <s v="1300 S  CATALINA                     ST"/>
    <m/>
    <n v="34.0473"/>
    <n v="-118.29470000000001"/>
    <n v="0"/>
    <x v="12"/>
  </r>
  <r>
    <n v="221105113"/>
    <d v="2022-01-31T00:00:00"/>
    <x v="895"/>
    <n v="1320"/>
    <n v="11"/>
    <x v="7"/>
    <n v="1145"/>
    <n v="1"/>
    <n v="210"/>
    <s v="ROBBERY"/>
    <s v="1402 1822 1407 0334 0337 0302 1100 0432 0344 1419"/>
    <n v="52"/>
    <s v="M"/>
    <s v="H"/>
    <n v="602"/>
    <s v="BANK"/>
    <n v="102"/>
    <s v="HAND GUN"/>
    <s v="AA"/>
    <s v="Adult Arrest"/>
    <n v="210"/>
    <n v="761"/>
    <n v="998"/>
    <m/>
    <s v="2400    GLENDALE                     BL"/>
    <m/>
    <n v="34.100299999999997"/>
    <n v="-118.25920000000001"/>
    <n v="1"/>
    <x v="12"/>
  </r>
  <r>
    <n v="220514727"/>
    <d v="2022-10-11T00:00:00"/>
    <x v="896"/>
    <n v="2100"/>
    <n v="5"/>
    <x v="10"/>
    <n v="563"/>
    <n v="1"/>
    <n v="320"/>
    <s v="BURGLARY, ATTEMPTED"/>
    <n v="321"/>
    <n v="26"/>
    <s v="F"/>
    <s v="B"/>
    <n v="502"/>
    <s v="MULTI-UNIT DWELLING (APARTMENT, DUPLEX, ETC)"/>
    <m/>
    <m/>
    <s v="IC"/>
    <s v="Invest Cont"/>
    <n v="320"/>
    <m/>
    <m/>
    <m/>
    <s v="600 W  13TH                         ST"/>
    <m/>
    <n v="33.732399999999998"/>
    <n v="-118.2902"/>
    <n v="0"/>
    <x v="12"/>
  </r>
  <r>
    <n v="220221523"/>
    <d v="2022-12-09T00:00:00"/>
    <x v="897"/>
    <n v="2210"/>
    <n v="2"/>
    <x v="5"/>
    <n v="238"/>
    <n v="1"/>
    <n v="330"/>
    <s v="BURGLARY FROM VEHICLE"/>
    <s v="0344 1607 1309"/>
    <n v="37"/>
    <s v="M"/>
    <s v="A"/>
    <n v="101"/>
    <s v="STREET"/>
    <m/>
    <m/>
    <s v="IC"/>
    <s v="Invest Cont"/>
    <n v="330"/>
    <m/>
    <m/>
    <m/>
    <s v="1200 W  TEMPLE                       ST"/>
    <m/>
    <n v="34.064799999999998"/>
    <n v="-118.2527"/>
    <n v="0"/>
    <x v="12"/>
  </r>
  <r>
    <n v="222104948"/>
    <d v="2022-01-28T00:00:00"/>
    <x v="898"/>
    <n v="1700"/>
    <n v="21"/>
    <x v="15"/>
    <n v="2175"/>
    <n v="1"/>
    <n v="310"/>
    <s v="BURGLARY"/>
    <s v="1420 0344 1607"/>
    <n v="41"/>
    <s v="F"/>
    <s v="B"/>
    <n v="507"/>
    <s v="CONDOMINIUM/TOWNHOUSE"/>
    <m/>
    <m/>
    <s v="IC"/>
    <s v="Invest Cont"/>
    <n v="310"/>
    <m/>
    <m/>
    <m/>
    <s v="22100    BURBANK                      BL"/>
    <m/>
    <n v="34.171900000000001"/>
    <n v="-118.60899999999999"/>
    <n v="0"/>
    <x v="12"/>
  </r>
  <r>
    <n v="220510245"/>
    <d v="2022-06-15T00:00:00"/>
    <x v="677"/>
    <n v="520"/>
    <n v="5"/>
    <x v="10"/>
    <n v="519"/>
    <n v="2"/>
    <n v="745"/>
    <s v="VANDALISM - MISDEAMEANOR ($399 OR UNDER)"/>
    <s v="0329 1300"/>
    <n v="40"/>
    <s v="F"/>
    <s v="W"/>
    <n v="122"/>
    <s v="VEHICLE, PASSENGER/TRUCK"/>
    <m/>
    <m/>
    <s v="IC"/>
    <s v="Invest Cont"/>
    <n v="745"/>
    <m/>
    <m/>
    <m/>
    <s v="1400 E  O                            ST"/>
    <m/>
    <n v="33.7926"/>
    <n v="-118.24679999999999"/>
    <n v="0"/>
    <x v="12"/>
  </r>
  <r>
    <n v="222012433"/>
    <d v="2022-07-19T00:00:00"/>
    <x v="882"/>
    <n v="1730"/>
    <n v="20"/>
    <x v="19"/>
    <n v="2004"/>
    <n v="2"/>
    <n v="753"/>
    <s v="DISCHARGE FIREARMS/SHOTS FIRED"/>
    <s v="1100 1402 1822"/>
    <n v="0"/>
    <s v="X"/>
    <s v="X"/>
    <n v="101"/>
    <s v="STREET"/>
    <n v="102"/>
    <s v="HAND GUN"/>
    <s v="IC"/>
    <s v="Invest Cont"/>
    <n v="753"/>
    <n v="998"/>
    <m/>
    <m/>
    <s v="300 N  HOBART                       BL"/>
    <m/>
    <n v="34.076300000000003"/>
    <n v="-118.30540000000001"/>
    <n v="0"/>
    <x v="12"/>
  </r>
  <r>
    <n v="221310623"/>
    <d v="2022-05-05T00:00:00"/>
    <x v="899"/>
    <n v="900"/>
    <n v="13"/>
    <x v="6"/>
    <n v="1343"/>
    <n v="1"/>
    <n v="510"/>
    <s v="VEHICLE - STOLEN"/>
    <m/>
    <n v="0"/>
    <m/>
    <m/>
    <n v="101"/>
    <s v="STREET"/>
    <m/>
    <m/>
    <s v="IC"/>
    <s v="Invest Cont"/>
    <n v="510"/>
    <m/>
    <m/>
    <m/>
    <s v="36TH                         ST"/>
    <s v="AVALON                       BL"/>
    <n v="34.013800000000003"/>
    <n v="-118.2653"/>
    <n v="0"/>
    <x v="12"/>
  </r>
  <r>
    <n v="221309303"/>
    <d v="2022-04-07T00:00:00"/>
    <x v="776"/>
    <n v="853"/>
    <n v="13"/>
    <x v="6"/>
    <n v="1362"/>
    <n v="2"/>
    <n v="354"/>
    <s v="THEFT OF IDENTITY"/>
    <s v="0930 1822 1202 0100"/>
    <n v="65"/>
    <s v="M"/>
    <s v="B"/>
    <n v="750"/>
    <s v="CYBERSPACE"/>
    <m/>
    <m/>
    <s v="IC"/>
    <s v="Invest Cont"/>
    <n v="354"/>
    <m/>
    <m/>
    <m/>
    <s v="400 E  49TH                         ST"/>
    <m/>
    <n v="33.998800000000003"/>
    <n v="-118.2696"/>
    <n v="0"/>
    <x v="12"/>
  </r>
  <r>
    <n v="221819543"/>
    <d v="2022-10-23T00:00:00"/>
    <x v="848"/>
    <n v="1730"/>
    <n v="18"/>
    <x v="17"/>
    <n v="1861"/>
    <n v="1"/>
    <n v="230"/>
    <s v="ASSAULT WITH DEADLY WEAPON, AGGRAVATED ASSAULT"/>
    <s v="1822 0432 1402 1300 0334"/>
    <n v="34"/>
    <s v="M"/>
    <s v="W"/>
    <n v="101"/>
    <s v="STREET"/>
    <n v="114"/>
    <s v="AIR PISTOL/REVOLVER/RIFLE/BB GUN"/>
    <s v="AO"/>
    <s v="Adult Other"/>
    <n v="230"/>
    <n v="998"/>
    <m/>
    <m/>
    <s v="HARBOR                       FY"/>
    <s v="HOOVER                       ST"/>
    <n v="33.927399999999999"/>
    <n v="-118.2871"/>
    <n v="0"/>
    <x v="12"/>
  </r>
  <r>
    <n v="220405753"/>
    <d v="2022-02-22T00:00:00"/>
    <x v="789"/>
    <n v="200"/>
    <n v="4"/>
    <x v="4"/>
    <n v="454"/>
    <n v="1"/>
    <n v="341"/>
    <s v="THEFT-GRAND ($950.01 &amp; OVER)EXCPT,GUNS,FOWL,LIVESTK,PROD"/>
    <n v="344"/>
    <n v="0"/>
    <s v="X"/>
    <s v="X"/>
    <n v="107"/>
    <s v="VACANT LOT"/>
    <m/>
    <m/>
    <s v="IC"/>
    <s v="Invest Cont"/>
    <n v="341"/>
    <m/>
    <m/>
    <m/>
    <s v="200 S  STATE                        ST"/>
    <m/>
    <n v="34.045299999999997"/>
    <n v="-118.2197"/>
    <n v="0"/>
    <x v="12"/>
  </r>
  <r>
    <n v="220512372"/>
    <d v="2022-08-10T00:00:00"/>
    <x v="805"/>
    <n v="600"/>
    <n v="5"/>
    <x v="10"/>
    <n v="521"/>
    <n v="1"/>
    <n v="310"/>
    <s v="BURGLARY"/>
    <s v="0344 0397 0358 1402"/>
    <n v="51"/>
    <s v="F"/>
    <s v="W"/>
    <n v="221"/>
    <s v="PUBLIC STORAGE"/>
    <m/>
    <m/>
    <s v="IC"/>
    <s v="Invest Cont"/>
    <n v="310"/>
    <n v="998"/>
    <m/>
    <m/>
    <s v="1900 N  GAFFEY                       ST"/>
    <m/>
    <n v="33.762"/>
    <n v="-118.2931"/>
    <n v="0"/>
    <x v="12"/>
  </r>
  <r>
    <n v="220126283"/>
    <d v="2022-12-12T00:00:00"/>
    <x v="900"/>
    <n v="1700"/>
    <n v="1"/>
    <x v="1"/>
    <n v="148"/>
    <n v="1"/>
    <n v="330"/>
    <s v="BURGLARY FROM VEHICLE"/>
    <s v="1609 0344 1307 0329 1822"/>
    <n v="48"/>
    <s v="M"/>
    <s v="W"/>
    <n v="101"/>
    <s v="STREET"/>
    <m/>
    <m/>
    <s v="IC"/>
    <s v="Invest Cont"/>
    <n v="330"/>
    <m/>
    <m/>
    <m/>
    <s v="500 E  4TH                          ST"/>
    <m/>
    <n v="34.044899999999998"/>
    <n v="-118.2415"/>
    <n v="0"/>
    <x v="12"/>
  </r>
  <r>
    <n v="221421240"/>
    <d v="2022-12-20T00:00:00"/>
    <x v="676"/>
    <n v="1130"/>
    <n v="14"/>
    <x v="14"/>
    <n v="1414"/>
    <n v="1"/>
    <n v="440"/>
    <s v="THEFT PLAIN - PETTY ($950 &amp; UNDER)"/>
    <n v="344"/>
    <n v="74"/>
    <s v="F"/>
    <s v="A"/>
    <n v="203"/>
    <s v="OTHER BUSINESS"/>
    <m/>
    <m/>
    <s v="IC"/>
    <s v="Invest Cont"/>
    <n v="440"/>
    <m/>
    <m/>
    <m/>
    <s v="200    LINCOLN                      BL"/>
    <m/>
    <n v="33.997599999999998"/>
    <n v="-118.467"/>
    <n v="0"/>
    <x v="12"/>
  </r>
  <r>
    <n v="221009573"/>
    <d v="2022-05-24T00:00:00"/>
    <x v="901"/>
    <n v="430"/>
    <n v="10"/>
    <x v="11"/>
    <n v="1061"/>
    <n v="2"/>
    <n v="888"/>
    <s v="TRESPASSING"/>
    <s v="1822 2004"/>
    <n v="0"/>
    <s v="M"/>
    <s v="O"/>
    <n v="727"/>
    <s v="SHOPPING MALL (COMMON AREA)"/>
    <m/>
    <m/>
    <s v="AA"/>
    <s v="Adult Arrest"/>
    <n v="888"/>
    <m/>
    <m/>
    <m/>
    <s v="19600    VENTURA                      BL"/>
    <m/>
    <n v="34.172800000000002"/>
    <n v="-118.56"/>
    <n v="1"/>
    <x v="12"/>
  </r>
  <r>
    <n v="221313783"/>
    <d v="2022-07-01T00:00:00"/>
    <x v="708"/>
    <n v="1215"/>
    <n v="13"/>
    <x v="6"/>
    <n v="1375"/>
    <n v="2"/>
    <n v="740"/>
    <s v="VANDALISM - FELONY ($400 &amp; OVER, ALL CHURCH VANDALISMS)"/>
    <s v="0329 0416 0913 2000 0334 1813 1300"/>
    <n v="49"/>
    <s v="M"/>
    <s v="H"/>
    <n v="122"/>
    <s v="VEHICLE, PASSENGER/TRUCK"/>
    <n v="205"/>
    <s v="KITCHEN KNIFE"/>
    <s v="IC"/>
    <s v="Invest Cont"/>
    <n v="740"/>
    <m/>
    <m/>
    <m/>
    <s v="1400 E  54TH                         ST"/>
    <m/>
    <n v="33.993899999999996"/>
    <n v="-118.2499"/>
    <n v="0"/>
    <x v="12"/>
  </r>
  <r>
    <n v="222109826"/>
    <d v="2022-05-29T00:00:00"/>
    <x v="691"/>
    <n v="1800"/>
    <n v="21"/>
    <x v="15"/>
    <n v="2139"/>
    <n v="2"/>
    <n v="624"/>
    <s v="BATTERY - SIMPLE ASSAULT"/>
    <s v="0416 1258"/>
    <n v="12"/>
    <s v="F"/>
    <s v="H"/>
    <n v="501"/>
    <s v="SINGLE FAMILY DWELLING"/>
    <n v="400"/>
    <s v="STRONG-ARM (HANDS, FIST, FEET OR BODILY FORCE)"/>
    <s v="IC"/>
    <s v="Invest Cont"/>
    <n v="624"/>
    <m/>
    <m/>
    <m/>
    <s v="7400    OAKDALE                      AV"/>
    <m/>
    <n v="34.204700000000003"/>
    <n v="-118.5671"/>
    <n v="0"/>
    <x v="12"/>
  </r>
  <r>
    <n v="220913832"/>
    <d v="2022-09-14T00:00:00"/>
    <x v="902"/>
    <n v="455"/>
    <n v="9"/>
    <x v="3"/>
    <n v="941"/>
    <n v="1"/>
    <n v="510"/>
    <s v="VEHICLE - STOLEN"/>
    <m/>
    <n v="0"/>
    <m/>
    <m/>
    <n v="101"/>
    <s v="STREET"/>
    <m/>
    <m/>
    <s v="AO"/>
    <s v="Adult Other"/>
    <n v="510"/>
    <m/>
    <m/>
    <m/>
    <s v="5600 N  SEPULVEDA                    BL"/>
    <m/>
    <n v="34.1721"/>
    <n v="-118.4661"/>
    <n v="0"/>
    <x v="12"/>
  </r>
  <r>
    <n v="221209898"/>
    <d v="2022-04-05T00:00:00"/>
    <x v="903"/>
    <n v="1950"/>
    <n v="12"/>
    <x v="8"/>
    <n v="1215"/>
    <n v="2"/>
    <n v="354"/>
    <s v="THEFT OF IDENTITY"/>
    <s v="0100 0922"/>
    <n v="42"/>
    <s v="F"/>
    <s v="H"/>
    <n v="501"/>
    <s v="SINGLE FAMILY DWELLING"/>
    <m/>
    <m/>
    <s v="IC"/>
    <s v="Invest Cont"/>
    <n v="354"/>
    <m/>
    <m/>
    <m/>
    <s v="1100 W  52ND                         ST"/>
    <m/>
    <n v="33.994999999999997"/>
    <n v="-118.2938"/>
    <n v="0"/>
    <x v="12"/>
  </r>
  <r>
    <n v="222005186"/>
    <d v="2022-01-10T00:00:00"/>
    <x v="877"/>
    <n v="1210"/>
    <n v="20"/>
    <x v="19"/>
    <n v="2069"/>
    <n v="2"/>
    <n v="354"/>
    <s v="THEFT OF IDENTITY"/>
    <s v="1822 0922"/>
    <n v="30"/>
    <s v="M"/>
    <s v="B"/>
    <n v="605"/>
    <s v="AUTOMATED TELLER MACHINE (ATM)"/>
    <m/>
    <m/>
    <s v="IC"/>
    <s v="Invest Cont"/>
    <n v="354"/>
    <m/>
    <m/>
    <m/>
    <s v="1200    ELDEN                        AV"/>
    <m/>
    <n v="34.049100000000003"/>
    <n v="-118.2877"/>
    <n v="0"/>
    <x v="12"/>
  </r>
  <r>
    <n v="222108597"/>
    <d v="2022-04-30T00:00:00"/>
    <x v="853"/>
    <n v="1000"/>
    <n v="21"/>
    <x v="15"/>
    <n v="2157"/>
    <n v="1"/>
    <n v="761"/>
    <s v="BRANDISH WEAPON"/>
    <s v="0913 2024 0334 0443"/>
    <n v="40"/>
    <s v="M"/>
    <s v="H"/>
    <n v="502"/>
    <s v="MULTI-UNIT DWELLING (APARTMENT, DUPLEX, ETC)"/>
    <n v="200"/>
    <s v="KNIFE WITH BLADE 6INCHES OR LESS"/>
    <s v="IC"/>
    <s v="Invest Cont"/>
    <n v="761"/>
    <m/>
    <m/>
    <m/>
    <s v="20700    HARTLAND                     ST"/>
    <m/>
    <n v="34.194600000000001"/>
    <n v="-118.5857"/>
    <n v="0"/>
    <x v="12"/>
  </r>
  <r>
    <n v="221404117"/>
    <d v="2022-01-02T00:00:00"/>
    <x v="877"/>
    <n v="2105"/>
    <n v="14"/>
    <x v="14"/>
    <n v="1488"/>
    <n v="1"/>
    <n v="440"/>
    <s v="THEFT PLAIN - PETTY ($950 &amp; UNDER)"/>
    <s v="0344 2032"/>
    <n v="44"/>
    <s v="M"/>
    <s v="H"/>
    <n v="116"/>
    <s v="OTHER/OUTSIDE"/>
    <m/>
    <m/>
    <s v="IC"/>
    <s v="Invest Cont"/>
    <n v="440"/>
    <m/>
    <m/>
    <m/>
    <s v="8800    BELLANCA                     AV"/>
    <m/>
    <n v="33.9574"/>
    <n v="-118.3805"/>
    <n v="0"/>
    <x v="12"/>
  </r>
  <r>
    <n v="222115621"/>
    <d v="2022-10-19T00:00:00"/>
    <x v="679"/>
    <n v="1200"/>
    <n v="21"/>
    <x v="15"/>
    <n v="2107"/>
    <n v="2"/>
    <n v="662"/>
    <s v="BUNCO, GRAND THEFT"/>
    <n v="800"/>
    <n v="81"/>
    <s v="M"/>
    <s v="O"/>
    <n v="501"/>
    <s v="SINGLE FAMILY DWELLING"/>
    <m/>
    <m/>
    <s v="IC"/>
    <s v="Invest Cont"/>
    <n v="662"/>
    <m/>
    <m/>
    <m/>
    <s v="8400    INDEPENDENCE                 AV"/>
    <m/>
    <n v="34.222099999999998"/>
    <n v="-118.5907"/>
    <n v="0"/>
    <x v="12"/>
  </r>
  <r>
    <n v="221715544"/>
    <d v="2022-11-02T00:00:00"/>
    <x v="666"/>
    <n v="1300"/>
    <n v="17"/>
    <x v="13"/>
    <n v="1795"/>
    <n v="1"/>
    <n v="440"/>
    <s v="THEFT PLAIN - PETTY ($950 &amp; UNDER)"/>
    <s v="0394 0344"/>
    <n v="42"/>
    <s v="M"/>
    <s v="Z"/>
    <n v="119"/>
    <s v="PORCH, RESIDENTIAL"/>
    <m/>
    <m/>
    <s v="IC"/>
    <s v="Invest Cont"/>
    <n v="440"/>
    <m/>
    <m/>
    <m/>
    <s v="17900    SCHOENBORN                   ST"/>
    <m/>
    <n v="34.221899999999998"/>
    <n v="-118.523"/>
    <n v="0"/>
    <x v="12"/>
  </r>
  <r>
    <n v="221705046"/>
    <d v="2022-01-27T00:00:00"/>
    <x v="735"/>
    <n v="1430"/>
    <n v="17"/>
    <x v="13"/>
    <n v="1762"/>
    <n v="2"/>
    <n v="626"/>
    <s v="INTIMATE PARTNER - SIMPLE ASSAULT"/>
    <s v="2000 1813 0913 0444 0429 0416 0417"/>
    <n v="52"/>
    <s v="F"/>
    <s v="W"/>
    <n v="101"/>
    <s v="STREET"/>
    <n v="400"/>
    <s v="STRONG-ARM (HANDS, FIST, FEET OR BODILY FORCE)"/>
    <s v="AO"/>
    <s v="Adult Other"/>
    <n v="626"/>
    <m/>
    <m/>
    <m/>
    <s v="9800    DE SOTO                      AV"/>
    <m/>
    <n v="34.248399999999997"/>
    <n v="-118.5886"/>
    <n v="0"/>
    <x v="12"/>
  </r>
  <r>
    <n v="221905760"/>
    <d v="2022-02-14T00:00:00"/>
    <x v="904"/>
    <n v="2000"/>
    <n v="19"/>
    <x v="16"/>
    <n v="1905"/>
    <n v="1"/>
    <n v="420"/>
    <s v="THEFT FROM MOTOR VEHICLE - PETTY ($950 &amp; UNDER)"/>
    <s v="0344 0386 1606"/>
    <n v="29"/>
    <s v="F"/>
    <s v="F"/>
    <n v="101"/>
    <s v="STREET"/>
    <m/>
    <m/>
    <s v="IC"/>
    <s v="Invest Cont"/>
    <n v="420"/>
    <m/>
    <m/>
    <m/>
    <s v="13400    AZORES                       AV"/>
    <m/>
    <n v="34.3155"/>
    <n v="-118.43049999999999"/>
    <n v="0"/>
    <x v="12"/>
  </r>
  <r>
    <n v="222108540"/>
    <d v="2022-04-29T00:00:00"/>
    <x v="711"/>
    <n v="1600"/>
    <n v="21"/>
    <x v="15"/>
    <n v="2196"/>
    <n v="1"/>
    <n v="420"/>
    <s v="THEFT FROM MOTOR VEHICLE - PETTY ($950 &amp; UNDER)"/>
    <m/>
    <n v="0"/>
    <m/>
    <m/>
    <n v="101"/>
    <s v="STREET"/>
    <m/>
    <m/>
    <s v="IC"/>
    <s v="Invest Cont"/>
    <n v="420"/>
    <m/>
    <m/>
    <m/>
    <s v="YBARRA"/>
    <s v="DUMETZ"/>
    <n v="34.154600000000002"/>
    <n v="-118.6015"/>
    <n v="0"/>
    <x v="12"/>
  </r>
  <r>
    <n v="220212343"/>
    <d v="2022-06-25T00:00:00"/>
    <x v="811"/>
    <n v="700"/>
    <n v="2"/>
    <x v="5"/>
    <n v="233"/>
    <n v="1"/>
    <n v="420"/>
    <s v="THEFT FROM MOTOR VEHICLE - PETTY ($950 &amp; UNDER)"/>
    <m/>
    <n v="0"/>
    <m/>
    <m/>
    <n v="101"/>
    <s v="STREET"/>
    <m/>
    <m/>
    <s v="IC"/>
    <s v="Invest Cont"/>
    <n v="420"/>
    <m/>
    <m/>
    <m/>
    <s v="100 N  BENTON                       WY"/>
    <m/>
    <n v="34.069899999999997"/>
    <n v="-118.2777"/>
    <n v="0"/>
    <x v="12"/>
  </r>
  <r>
    <n v="220611400"/>
    <d v="2022-06-06T00:00:00"/>
    <x v="751"/>
    <n v="1335"/>
    <n v="6"/>
    <x v="9"/>
    <n v="679"/>
    <n v="1"/>
    <n v="230"/>
    <s v="ASSAULT WITH DEADLY WEAPON, AGGRAVATED ASSAULT"/>
    <s v="0913 0400 0416"/>
    <n v="44"/>
    <s v="M"/>
    <s v="H"/>
    <n v="103"/>
    <s v="ALLEY"/>
    <n v="400"/>
    <s v="STRONG-ARM (HANDS, FIST, FEET OR BODILY FORCE)"/>
    <s v="AO"/>
    <s v="Adult Other"/>
    <n v="230"/>
    <m/>
    <m/>
    <m/>
    <s v="1000 N  NORMANDIE                    AV"/>
    <m/>
    <n v="34.0886"/>
    <n v="-118.3027"/>
    <n v="0"/>
    <x v="12"/>
  </r>
  <r>
    <n v="220125834"/>
    <d v="2022-12-05T00:00:00"/>
    <x v="823"/>
    <n v="2210"/>
    <n v="1"/>
    <x v="1"/>
    <n v="152"/>
    <n v="1"/>
    <n v="230"/>
    <s v="ASSAULT WITH DEADLY WEAPON, AGGRAVATED ASSAULT"/>
    <s v="0400 0416 2004 1402 0907 1266 1822"/>
    <n v="26"/>
    <s v="M"/>
    <s v="B"/>
    <n v="102"/>
    <s v="SIDEWALK"/>
    <n v="500"/>
    <s v="UNKNOWN WEAPON/OTHER WEAPON"/>
    <s v="AA"/>
    <s v="Adult Arrest"/>
    <n v="230"/>
    <m/>
    <m/>
    <m/>
    <s v="700    WILSHIRE                     BL"/>
    <m/>
    <n v="34.0486"/>
    <n v="-118.25709999999999"/>
    <n v="1"/>
    <x v="12"/>
  </r>
  <r>
    <n v="221315323"/>
    <d v="2022-08-02T00:00:00"/>
    <x v="905"/>
    <n v="2130"/>
    <n v="13"/>
    <x v="6"/>
    <n v="1313"/>
    <n v="1"/>
    <n v="210"/>
    <s v="ROBBERY"/>
    <s v="1822 1313 0355 0416 0429 0344"/>
    <n v="48"/>
    <s v="M"/>
    <s v="A"/>
    <n v="102"/>
    <s v="SIDEWALK"/>
    <n v="400"/>
    <s v="STRONG-ARM (HANDS, FIST, FEET OR BODILY FORCE)"/>
    <s v="IC"/>
    <s v="Invest Cont"/>
    <n v="210"/>
    <m/>
    <m/>
    <m/>
    <s v="700 E  WASHINGTON                   BL"/>
    <m/>
    <n v="34.0276"/>
    <n v="-118.2574"/>
    <n v="0"/>
    <x v="12"/>
  </r>
  <r>
    <n v="220710861"/>
    <d v="2022-06-25T00:00:00"/>
    <x v="906"/>
    <n v="2000"/>
    <n v="7"/>
    <x v="0"/>
    <n v="735"/>
    <n v="1"/>
    <n v="510"/>
    <s v="VEHICLE - STOLEN"/>
    <m/>
    <n v="0"/>
    <m/>
    <m/>
    <n v="101"/>
    <s v="STREET"/>
    <m/>
    <m/>
    <s v="AA"/>
    <s v="Adult Arrest"/>
    <n v="510"/>
    <m/>
    <m/>
    <m/>
    <s v="600 S  DETROIT                      ST"/>
    <m/>
    <n v="34.064900000000002"/>
    <n v="-118.3451"/>
    <n v="1"/>
    <x v="12"/>
  </r>
  <r>
    <n v="220318446"/>
    <d v="2022-10-14T00:00:00"/>
    <x v="824"/>
    <n v="615"/>
    <n v="3"/>
    <x v="2"/>
    <n v="363"/>
    <n v="1"/>
    <n v="236"/>
    <s v="INTIMATE PARTNER - AGGRAVATED ASSAULT"/>
    <s v="0913 1402 2000 1814 0411"/>
    <n v="18"/>
    <s v="M"/>
    <s v="B"/>
    <n v="502"/>
    <s v="MULTI-UNIT DWELLING (APARTMENT, DUPLEX, ETC)"/>
    <n v="200"/>
    <s v="KNIFE WITH BLADE 6INCHES OR LESS"/>
    <s v="AO"/>
    <s v="Adult Other"/>
    <n v="236"/>
    <n v="998"/>
    <m/>
    <m/>
    <s v="4100    PALMYRA                      RD"/>
    <m/>
    <n v="34.014899999999997"/>
    <n v="-118.3436"/>
    <n v="0"/>
    <x v="12"/>
  </r>
  <r>
    <n v="221208938"/>
    <d v="2022-03-30T00:00:00"/>
    <x v="850"/>
    <n v="1227"/>
    <n v="12"/>
    <x v="8"/>
    <n v="1269"/>
    <n v="1"/>
    <n v="440"/>
    <s v="THEFT PLAIN - PETTY ($950 &amp; UNDER)"/>
    <s v="0344 0913 1817"/>
    <n v="26"/>
    <s v="F"/>
    <s v="B"/>
    <n v="501"/>
    <s v="SINGLE FAMILY DWELLING"/>
    <m/>
    <m/>
    <s v="AO"/>
    <s v="Adult Other"/>
    <n v="440"/>
    <m/>
    <m/>
    <m/>
    <s v="400 E  84TH                         PL"/>
    <m/>
    <n v="33.9619"/>
    <n v="-118.26730000000001"/>
    <n v="0"/>
    <x v="12"/>
  </r>
  <r>
    <n v="220610054"/>
    <d v="2022-05-11T00:00:00"/>
    <x v="907"/>
    <n v="1500"/>
    <n v="6"/>
    <x v="9"/>
    <n v="659"/>
    <n v="1"/>
    <n v="510"/>
    <s v="VEHICLE - STOLEN"/>
    <m/>
    <n v="0"/>
    <m/>
    <m/>
    <n v="101"/>
    <s v="STREET"/>
    <m/>
    <m/>
    <s v="IC"/>
    <s v="Invest Cont"/>
    <n v="510"/>
    <m/>
    <m/>
    <m/>
    <s v="SERRANO                      AV"/>
    <s v="SUNSET                       BL"/>
    <n v="34.098100000000002"/>
    <n v="-118.30710000000001"/>
    <n v="0"/>
    <x v="12"/>
  </r>
  <r>
    <n v="221307816"/>
    <d v="2022-03-12T00:00:00"/>
    <x v="790"/>
    <n v="230"/>
    <n v="13"/>
    <x v="6"/>
    <n v="1367"/>
    <n v="1"/>
    <n v="510"/>
    <s v="VEHICLE - STOLEN"/>
    <m/>
    <n v="0"/>
    <m/>
    <m/>
    <n v="101"/>
    <s v="STREET"/>
    <m/>
    <m/>
    <s v="IC"/>
    <s v="Invest Cont"/>
    <n v="510"/>
    <m/>
    <m/>
    <m/>
    <s v="47TH                         ST"/>
    <s v="COMPTON"/>
    <n v="34.000999999999998"/>
    <n v="-118.2478"/>
    <n v="0"/>
    <x v="12"/>
  </r>
  <r>
    <n v="221113570"/>
    <d v="2022-09-06T00:00:00"/>
    <x v="908"/>
    <n v="1201"/>
    <n v="11"/>
    <x v="7"/>
    <n v="1142"/>
    <n v="1"/>
    <n v="331"/>
    <s v="THEFT FROM MOTOR VEHICLE - GRAND ($950.01 AND OVER)"/>
    <s v="0344 0385"/>
    <n v="36"/>
    <s v="M"/>
    <s v="W"/>
    <n v="101"/>
    <s v="STREET"/>
    <m/>
    <m/>
    <s v="IC"/>
    <s v="Invest Cont"/>
    <n v="331"/>
    <m/>
    <m/>
    <m/>
    <s v="4400    FINLEY                       AV"/>
    <m/>
    <n v="34.107700000000001"/>
    <n v="-118.28530000000001"/>
    <n v="0"/>
    <x v="12"/>
  </r>
  <r>
    <n v="221419771"/>
    <d v="2022-12-06T00:00:00"/>
    <x v="768"/>
    <n v="435"/>
    <n v="14"/>
    <x v="14"/>
    <n v="1475"/>
    <n v="1"/>
    <n v="421"/>
    <s v="THEFT FROM MOTOR VEHICLE - ATTEMPT"/>
    <s v="0344 1300"/>
    <n v="20"/>
    <s v="M"/>
    <s v="W"/>
    <n v="101"/>
    <s v="STREET"/>
    <m/>
    <m/>
    <s v="AO"/>
    <s v="Adult Other"/>
    <n v="421"/>
    <m/>
    <m/>
    <m/>
    <s v="8300    WESTLAWN                     AV"/>
    <m/>
    <n v="33.963500000000003"/>
    <n v="-118.4076"/>
    <n v="0"/>
    <x v="12"/>
  </r>
  <r>
    <n v="221207558"/>
    <d v="2022-03-07T00:00:00"/>
    <x v="690"/>
    <n v="1832"/>
    <n v="12"/>
    <x v="8"/>
    <n v="1267"/>
    <n v="2"/>
    <n v="901"/>
    <s v="VIOLATION OF RESTRAINING ORDER"/>
    <s v="0913 2038"/>
    <n v="36"/>
    <s v="F"/>
    <s v="B"/>
    <n v="501"/>
    <s v="SINGLE FAMILY DWELLING"/>
    <m/>
    <m/>
    <s v="AO"/>
    <s v="Adult Other"/>
    <n v="901"/>
    <m/>
    <m/>
    <m/>
    <s v="400 W  83RD                         ST"/>
    <m/>
    <n v="33.964199999999998"/>
    <n v="-118.2814"/>
    <n v="0"/>
    <x v="12"/>
  </r>
  <r>
    <n v="221612030"/>
    <d v="2022-09-03T00:00:00"/>
    <x v="747"/>
    <n v="1100"/>
    <n v="16"/>
    <x v="20"/>
    <n v="1687"/>
    <n v="1"/>
    <n v="310"/>
    <s v="BURGLARY"/>
    <s v="2038 0314 0344 2004"/>
    <n v="45"/>
    <s v="F"/>
    <s v="H"/>
    <n v="501"/>
    <s v="SINGLE FAMILY DWELLING"/>
    <m/>
    <m/>
    <s v="AA"/>
    <s v="Adult Arrest"/>
    <n v="310"/>
    <m/>
    <m/>
    <m/>
    <s v="11100    BURTON                       ST"/>
    <m/>
    <n v="34.220199999999998"/>
    <n v="-118.3725"/>
    <n v="1"/>
    <x v="12"/>
  </r>
  <r>
    <n v="221815226"/>
    <d v="2022-08-03T00:00:00"/>
    <x v="909"/>
    <n v="1930"/>
    <n v="18"/>
    <x v="17"/>
    <n v="1801"/>
    <n v="1"/>
    <n v="350"/>
    <s v="THEFT, PERSON"/>
    <s v="1822 0342 1309 0344 0336 0326"/>
    <n v="18"/>
    <s v="F"/>
    <s v="H"/>
    <n v="102"/>
    <s v="SIDEWALK"/>
    <n v="400"/>
    <s v="STRONG-ARM (HANDS, FIST, FEET OR BODILY FORCE)"/>
    <s v="IC"/>
    <s v="Invest Cont"/>
    <n v="350"/>
    <m/>
    <m/>
    <m/>
    <s v="9200 S  HOOVER                       ST"/>
    <m/>
    <n v="33.952800000000003"/>
    <n v="-118.28700000000001"/>
    <n v="0"/>
    <x v="12"/>
  </r>
  <r>
    <n v="221317716"/>
    <d v="2022-09-16T00:00:00"/>
    <x v="688"/>
    <n v="200"/>
    <n v="13"/>
    <x v="6"/>
    <n v="1341"/>
    <n v="1"/>
    <n v="510"/>
    <s v="VEHICLE - STOLEN"/>
    <m/>
    <n v="0"/>
    <m/>
    <m/>
    <n v="101"/>
    <s v="STREET"/>
    <m/>
    <m/>
    <s v="IC"/>
    <s v="Invest Cont"/>
    <n v="510"/>
    <m/>
    <m/>
    <m/>
    <s v="3800 S  GRAND                        AV"/>
    <m/>
    <n v="34.0152"/>
    <n v="-118.2794"/>
    <n v="0"/>
    <x v="12"/>
  </r>
  <r>
    <n v="220716084"/>
    <d v="2022-11-02T00:00:00"/>
    <x v="910"/>
    <n v="1000"/>
    <n v="7"/>
    <x v="0"/>
    <n v="747"/>
    <n v="1"/>
    <n v="420"/>
    <s v="THEFT FROM MOTOR VEHICLE - PETTY ($950 &amp; UNDER)"/>
    <m/>
    <n v="0"/>
    <m/>
    <m/>
    <n v="101"/>
    <s v="STREET"/>
    <m/>
    <m/>
    <s v="IC"/>
    <s v="Invest Cont"/>
    <n v="420"/>
    <m/>
    <m/>
    <m/>
    <s v="900 S  MANSFIELD                    AV"/>
    <m/>
    <n v="34.058799999999998"/>
    <n v="-118.3419"/>
    <n v="0"/>
    <x v="12"/>
  </r>
  <r>
    <n v="222018357"/>
    <d v="2022-09-23T00:00:00"/>
    <x v="902"/>
    <n v="2230"/>
    <n v="20"/>
    <x v="19"/>
    <n v="2044"/>
    <n v="1"/>
    <n v="440"/>
    <s v="THEFT PLAIN - PETTY ($950 &amp; UNDER)"/>
    <s v="1822 0344 0394 0352 1221"/>
    <n v="31"/>
    <s v="M"/>
    <s v="C"/>
    <n v="502"/>
    <s v="MULTI-UNIT DWELLING (APARTMENT, DUPLEX, ETC)"/>
    <m/>
    <m/>
    <s v="IC"/>
    <s v="Invest Cont"/>
    <n v="440"/>
    <m/>
    <m/>
    <m/>
    <s v="900 S  HARVARD                      BL"/>
    <m/>
    <n v="34.055900000000001"/>
    <n v="-118.30419999999999"/>
    <n v="0"/>
    <x v="12"/>
  </r>
  <r>
    <n v="221909128"/>
    <d v="2022-05-06T00:00:00"/>
    <x v="694"/>
    <n v="25"/>
    <n v="19"/>
    <x v="16"/>
    <n v="1995"/>
    <n v="1"/>
    <n v="310"/>
    <s v="BURGLARY"/>
    <s v="1609 0329 1402"/>
    <n v="0"/>
    <s v="X"/>
    <s v="X"/>
    <n v="405"/>
    <s v="CLOTHING STORE"/>
    <m/>
    <m/>
    <s v="AA"/>
    <s v="Adult Arrest"/>
    <n v="310"/>
    <n v="998"/>
    <m/>
    <m/>
    <s v="7800    VAN NUYS                     BL"/>
    <m/>
    <n v="34.2117"/>
    <n v="-118.44880000000001"/>
    <n v="1"/>
    <x v="12"/>
  </r>
  <r>
    <n v="221213091"/>
    <d v="2022-06-04T00:00:00"/>
    <x v="852"/>
    <n v="220"/>
    <n v="12"/>
    <x v="8"/>
    <n v="1213"/>
    <n v="2"/>
    <n v="626"/>
    <s v="INTIMATE PARTNER - SIMPLE ASSAULT"/>
    <s v="2000 1813 0913 0444 0416"/>
    <n v="20"/>
    <s v="F"/>
    <s v="H"/>
    <n v="501"/>
    <s v="SINGLE FAMILY DWELLING"/>
    <n v="400"/>
    <s v="STRONG-ARM (HANDS, FIST, FEET OR BODILY FORCE)"/>
    <s v="IC"/>
    <s v="Invest Cont"/>
    <n v="626"/>
    <m/>
    <m/>
    <m/>
    <s v="5600 S  WESTERN                      AV"/>
    <m/>
    <n v="33.991500000000002"/>
    <n v="-118.30889999999999"/>
    <n v="0"/>
    <x v="12"/>
  </r>
  <r>
    <n v="221607242"/>
    <d v="2022-04-12T00:00:00"/>
    <x v="911"/>
    <n v="1500"/>
    <n v="16"/>
    <x v="20"/>
    <n v="1622"/>
    <n v="2"/>
    <n v="903"/>
    <s v="CONTEMPT OF COURT"/>
    <n v="2038"/>
    <n v="49"/>
    <s v="F"/>
    <s v="H"/>
    <n v="501"/>
    <s v="SINGLE FAMILY DWELLING"/>
    <m/>
    <m/>
    <s v="IC"/>
    <s v="Invest Cont"/>
    <n v="903"/>
    <m/>
    <m/>
    <m/>
    <s v="11100    TELFAIR                      AV"/>
    <m/>
    <n v="34.271500000000003"/>
    <n v="-118.434"/>
    <n v="0"/>
    <x v="12"/>
  </r>
  <r>
    <n v="221411494"/>
    <d v="2022-05-26T00:00:00"/>
    <x v="753"/>
    <n v="2100"/>
    <n v="14"/>
    <x v="14"/>
    <n v="1406"/>
    <n v="1"/>
    <n v="510"/>
    <s v="VEHICLE - STOLEN"/>
    <m/>
    <n v="0"/>
    <m/>
    <m/>
    <n v="101"/>
    <s v="STREET"/>
    <m/>
    <m/>
    <s v="IC"/>
    <s v="Invest Cont"/>
    <n v="510"/>
    <m/>
    <m/>
    <m/>
    <s v="3700    MENTONE                      AV"/>
    <m/>
    <n v="34.022100000000002"/>
    <n v="-118.4068"/>
    <n v="0"/>
    <x v="12"/>
  </r>
  <r>
    <n v="220604684"/>
    <d v="2022-01-17T00:00:00"/>
    <x v="837"/>
    <n v="2230"/>
    <n v="6"/>
    <x v="9"/>
    <n v="667"/>
    <n v="1"/>
    <n v="510"/>
    <s v="VEHICLE - STOLEN"/>
    <m/>
    <n v="0"/>
    <m/>
    <m/>
    <n v="101"/>
    <s v="STREET"/>
    <m/>
    <m/>
    <s v="IC"/>
    <s v="Invest Cont"/>
    <n v="510"/>
    <m/>
    <m/>
    <m/>
    <s v="1100    GORDON                       ST"/>
    <m/>
    <n v="34.090800000000002"/>
    <n v="-118.3201"/>
    <n v="0"/>
    <x v="12"/>
  </r>
  <r>
    <n v="221407223"/>
    <d v="2022-02-13T00:00:00"/>
    <x v="863"/>
    <n v="2330"/>
    <n v="14"/>
    <x v="14"/>
    <n v="1432"/>
    <n v="1"/>
    <n v="440"/>
    <s v="THEFT PLAIN - PETTY ($950 &amp; UNDER)"/>
    <n v="344"/>
    <n v="22"/>
    <s v="M"/>
    <s v="W"/>
    <n v="207"/>
    <s v="BAR/COCKTAIL/NIGHTCLUB"/>
    <m/>
    <m/>
    <s v="IC"/>
    <s v="Invest Cont"/>
    <n v="440"/>
    <m/>
    <m/>
    <m/>
    <s v="1500    ABBOT KINNEY                 BL"/>
    <m/>
    <n v="33.993400000000001"/>
    <n v="-118.46"/>
    <n v="0"/>
    <x v="12"/>
  </r>
  <r>
    <n v="220313953"/>
    <d v="2022-07-19T00:00:00"/>
    <x v="882"/>
    <n v="1800"/>
    <n v="3"/>
    <x v="2"/>
    <n v="363"/>
    <n v="1"/>
    <n v="210"/>
    <s v="ROBBERY"/>
    <s v="0344 0325 0945 1822 0104 0416 0340 0444"/>
    <n v="21"/>
    <s v="X"/>
    <s v="X"/>
    <n v="404"/>
    <s v="DEPARTMENT STORE"/>
    <n v="400"/>
    <s v="STRONG-ARM (HANDS, FIST, FEET OR BODILY FORCE)"/>
    <s v="IC"/>
    <s v="Invest Cont"/>
    <n v="210"/>
    <m/>
    <m/>
    <m/>
    <s v="4000    CRENSHAW                     BL"/>
    <m/>
    <n v="34.012"/>
    <n v="-118.3351"/>
    <n v="0"/>
    <x v="12"/>
  </r>
  <r>
    <n v="221818982"/>
    <d v="2022-10-12T00:00:00"/>
    <x v="844"/>
    <n v="1400"/>
    <n v="18"/>
    <x v="17"/>
    <n v="1826"/>
    <n v="2"/>
    <n v="662"/>
    <s v="BUNCO, GRAND THEFT"/>
    <s v="1822 0701 0344 1300"/>
    <n v="38"/>
    <s v="F"/>
    <s v="H"/>
    <n v="501"/>
    <s v="SINGLE FAMILY DWELLING"/>
    <m/>
    <m/>
    <s v="IC"/>
    <s v="Invest Cont"/>
    <n v="662"/>
    <m/>
    <m/>
    <m/>
    <s v="9300    FIRTH                        BL"/>
    <m/>
    <n v="33.951999999999998"/>
    <n v="-118.24760000000001"/>
    <n v="0"/>
    <x v="12"/>
  </r>
  <r>
    <n v="220307030"/>
    <d v="2022-03-05T00:00:00"/>
    <x v="690"/>
    <n v="2100"/>
    <n v="3"/>
    <x v="2"/>
    <n v="397"/>
    <n v="2"/>
    <n v="624"/>
    <s v="BATTERY - SIMPLE ASSAULT"/>
    <s v="0342 1822 0446 0416"/>
    <n v="25"/>
    <s v="M"/>
    <s v="W"/>
    <n v="101"/>
    <s v="STREET"/>
    <n v="400"/>
    <s v="STRONG-ARM (HANDS, FIST, FEET OR BODILY FORCE)"/>
    <s v="IC"/>
    <s v="Invest Cont"/>
    <n v="624"/>
    <m/>
    <m/>
    <m/>
    <s v="4100 S  NORMANDIE                    AV"/>
    <m/>
    <n v="34.008899999999997"/>
    <n v="-118.3002"/>
    <n v="0"/>
    <x v="12"/>
  </r>
  <r>
    <n v="220805054"/>
    <d v="2022-01-27T00:00:00"/>
    <x v="665"/>
    <n v="1700"/>
    <n v="8"/>
    <x v="12"/>
    <n v="884"/>
    <n v="1"/>
    <n v="310"/>
    <s v="BURGLARY"/>
    <s v="1607 0321 1822 0344"/>
    <n v="0"/>
    <s v="X"/>
    <s v="X"/>
    <n v="203"/>
    <s v="OTHER BUSINESS"/>
    <n v="500"/>
    <s v="UNKNOWN WEAPON/OTHER WEAPON"/>
    <s v="IC"/>
    <s v="Invest Cont"/>
    <n v="310"/>
    <m/>
    <m/>
    <m/>
    <s v="10700 W  PICO                         BL"/>
    <m/>
    <n v="34.041899999999998"/>
    <n v="-118.4247"/>
    <n v="0"/>
    <x v="12"/>
  </r>
  <r>
    <n v="220120824"/>
    <d v="2022-09-18T00:00:00"/>
    <x v="797"/>
    <n v="300"/>
    <n v="1"/>
    <x v="1"/>
    <n v="128"/>
    <n v="1"/>
    <n v="330"/>
    <s v="BURGLARY FROM VEHICLE"/>
    <s v="1307 1822 0344 1609 0329"/>
    <n v="55"/>
    <s v="M"/>
    <s v="H"/>
    <n v="101"/>
    <s v="STREET"/>
    <m/>
    <m/>
    <s v="IC"/>
    <s v="Invest Cont"/>
    <n v="330"/>
    <m/>
    <m/>
    <m/>
    <s v="DUCOMMUN                     ST"/>
    <s v="GAREY"/>
    <n v="34.049799999999998"/>
    <n v="-118.24"/>
    <n v="0"/>
    <x v="12"/>
  </r>
  <r>
    <n v="222004328"/>
    <d v="2022-01-09T00:00:00"/>
    <x v="912"/>
    <n v="2000"/>
    <n v="20"/>
    <x v="19"/>
    <n v="2044"/>
    <n v="1"/>
    <n v="440"/>
    <s v="THEFT PLAIN - PETTY ($950 &amp; UNDER)"/>
    <s v="0352 1822 0603"/>
    <n v="57"/>
    <s v="M"/>
    <s v="W"/>
    <n v="502"/>
    <s v="MULTI-UNIT DWELLING (APARTMENT, DUPLEX, ETC)"/>
    <m/>
    <m/>
    <s v="IC"/>
    <s v="Invest Cont"/>
    <n v="440"/>
    <m/>
    <m/>
    <m/>
    <s v="800 S  NORMANDIE                    AV"/>
    <m/>
    <n v="34.056100000000001"/>
    <n v="-118.30200000000001"/>
    <n v="0"/>
    <x v="12"/>
  </r>
  <r>
    <n v="221906406"/>
    <d v="2022-02-28T00:00:00"/>
    <x v="850"/>
    <n v="1500"/>
    <n v="19"/>
    <x v="16"/>
    <n v="1907"/>
    <n v="2"/>
    <n v="627"/>
    <s v="CHILD ABUSE (PHYSICAL) - SIMPLE ASSAULT"/>
    <s v="1258 0416 0552 0913"/>
    <n v="18"/>
    <s v="M"/>
    <s v="H"/>
    <n v="501"/>
    <s v="SINGLE FAMILY DWELLING"/>
    <n v="400"/>
    <s v="STRONG-ARM (HANDS, FIST, FEET OR BODILY FORCE)"/>
    <s v="AA"/>
    <s v="Adult Arrest"/>
    <n v="627"/>
    <m/>
    <m/>
    <m/>
    <s v="13000    ALEXANDER                    ST"/>
    <m/>
    <n v="34.304099999999998"/>
    <n v="-118.4162"/>
    <n v="1"/>
    <x v="12"/>
  </r>
  <r>
    <n v="232104515"/>
    <d v="2023-01-15T00:00:00"/>
    <x v="795"/>
    <n v="2100"/>
    <n v="21"/>
    <x v="15"/>
    <n v="2143"/>
    <n v="1"/>
    <n v="442"/>
    <s v="SHOPLIFTING - PETTY THEFT ($950 &amp; UNDER)"/>
    <n v="325"/>
    <n v="34"/>
    <s v="M"/>
    <s v="X"/>
    <n v="404"/>
    <s v="DEPARTMENT STORE"/>
    <m/>
    <m/>
    <s v="IC"/>
    <s v="Invest Cont"/>
    <n v="442"/>
    <m/>
    <m/>
    <m/>
    <s v="6600    FALLBROOK                    AV"/>
    <m/>
    <n v="34.188299999999998"/>
    <n v="-118.62739999999999"/>
    <n v="0"/>
    <x v="12"/>
  </r>
  <r>
    <n v="221117714"/>
    <d v="2022-12-21T00:00:00"/>
    <x v="913"/>
    <n v="1600"/>
    <n v="11"/>
    <x v="7"/>
    <n v="1147"/>
    <n v="1"/>
    <n v="310"/>
    <s v="BURGLARY"/>
    <s v="1608 0344"/>
    <n v="27"/>
    <s v="F"/>
    <s v="H"/>
    <n v="120"/>
    <s v="STORAGE SHED"/>
    <m/>
    <m/>
    <s v="IC"/>
    <s v="Invest Cont"/>
    <n v="310"/>
    <m/>
    <m/>
    <m/>
    <s v="2800    FREDERICK                    ST"/>
    <m/>
    <n v="34.099600000000002"/>
    <n v="-118.2337"/>
    <n v="0"/>
    <x v="12"/>
  </r>
  <r>
    <n v="231713291"/>
    <d v="2023-07-23T00:00:00"/>
    <x v="679"/>
    <n v="1"/>
    <n v="17"/>
    <x v="13"/>
    <n v="1796"/>
    <n v="2"/>
    <n v="354"/>
    <s v="THEFT OF IDENTITY"/>
    <s v="0928 1822"/>
    <n v="29"/>
    <s v="M"/>
    <s v="H"/>
    <n v="501"/>
    <s v="SINGLE FAMILY DWELLING"/>
    <m/>
    <m/>
    <s v="IC"/>
    <s v="Invest Cont"/>
    <n v="354"/>
    <m/>
    <m/>
    <m/>
    <s v="8700    WHITAKER                     AV"/>
    <m/>
    <n v="34.228499999999997"/>
    <n v="-118.49930000000001"/>
    <n v="0"/>
    <x v="12"/>
  </r>
  <r>
    <n v="221820474"/>
    <d v="2022-11-11T00:00:00"/>
    <x v="892"/>
    <n v="1200"/>
    <n v="18"/>
    <x v="17"/>
    <n v="1822"/>
    <n v="1"/>
    <n v="210"/>
    <s v="ROBBERY"/>
    <s v="0344 1822 1300 1313 0371 0449 0319 0352 0906"/>
    <n v="27"/>
    <s v="M"/>
    <s v="B"/>
    <n v="101"/>
    <s v="STREET"/>
    <n v="102"/>
    <s v="HAND GUN"/>
    <s v="IC"/>
    <s v="Invest Cont"/>
    <n v="210"/>
    <m/>
    <m/>
    <m/>
    <s v="FIGUEROA"/>
    <s v="W  97TH                         ST"/>
    <n v="33.948300000000003"/>
    <n v="-118.28270000000001"/>
    <n v="0"/>
    <x v="12"/>
  </r>
  <r>
    <n v="221716479"/>
    <d v="2022-08-31T00:00:00"/>
    <x v="914"/>
    <n v="800"/>
    <n v="17"/>
    <x v="13"/>
    <n v="1794"/>
    <n v="1"/>
    <n v="420"/>
    <s v="THEFT FROM MOTOR VEHICLE - PETTY ($950 &amp; UNDER)"/>
    <s v="0385 1608 1602 1822"/>
    <n v="46"/>
    <s v="M"/>
    <s v="W"/>
    <n v="101"/>
    <s v="STREET"/>
    <m/>
    <m/>
    <s v="IC"/>
    <s v="Invest Cont"/>
    <n v="420"/>
    <m/>
    <m/>
    <m/>
    <s v="NESTLE                       AV"/>
    <s v="CHASE                        ST"/>
    <n v="34.224600000000002"/>
    <n v="-118.5307"/>
    <n v="0"/>
    <x v="12"/>
  </r>
  <r>
    <n v="220123984"/>
    <d v="2022-11-06T00:00:00"/>
    <x v="767"/>
    <n v="2100"/>
    <n v="1"/>
    <x v="1"/>
    <n v="138"/>
    <n v="2"/>
    <n v="901"/>
    <s v="VIOLATION OF RESTRAINING ORDER"/>
    <s v="1912 0913 2038 1501"/>
    <n v="36"/>
    <s v="F"/>
    <s v="H"/>
    <n v="502"/>
    <s v="MULTI-UNIT DWELLING (APARTMENT, DUPLEX, ETC)"/>
    <m/>
    <m/>
    <s v="IC"/>
    <s v="Invest Cont"/>
    <n v="901"/>
    <m/>
    <m/>
    <m/>
    <s v="200 S  LOS ANGELES                  ST"/>
    <m/>
    <n v="34.0503"/>
    <n v="-118.24339999999999"/>
    <n v="0"/>
    <x v="12"/>
  </r>
  <r>
    <n v="221414850"/>
    <d v="2022-07-30T00:00:00"/>
    <x v="784"/>
    <n v="555"/>
    <n v="14"/>
    <x v="14"/>
    <n v="1494"/>
    <n v="1"/>
    <n v="341"/>
    <s v="THEFT-GRAND ($950.01 &amp; OVER)EXCPT,GUNS,FOWL,LIVESTK,PROD"/>
    <s v="1822 0344"/>
    <n v="47"/>
    <s v="F"/>
    <s v="O"/>
    <n v="212"/>
    <s v="TRANSPORTATION FACILITY (AIRPORT)"/>
    <m/>
    <m/>
    <s v="IC"/>
    <s v="Invest Cont"/>
    <n v="341"/>
    <m/>
    <m/>
    <m/>
    <s v="300    WORLD                        WY"/>
    <m/>
    <n v="33.945500000000003"/>
    <n v="-118.40009999999999"/>
    <n v="0"/>
    <x v="12"/>
  </r>
  <r>
    <n v="222118277"/>
    <d v="2022-12-29T00:00:00"/>
    <x v="719"/>
    <n v="1425"/>
    <n v="21"/>
    <x v="15"/>
    <n v="2156"/>
    <n v="1"/>
    <n v="442"/>
    <s v="SHOPLIFTING - PETTY THEFT ($950 &amp; UNDER)"/>
    <s v="0325 0352"/>
    <n v="28"/>
    <s v="M"/>
    <s v="X"/>
    <n v="404"/>
    <s v="DEPARTMENT STORE"/>
    <m/>
    <m/>
    <s v="IC"/>
    <s v="Invest Cont"/>
    <n v="442"/>
    <m/>
    <m/>
    <m/>
    <s v="21900    VANOWEN                      ST"/>
    <m/>
    <n v="34.193800000000003"/>
    <n v="-118.6044"/>
    <n v="0"/>
    <x v="12"/>
  </r>
  <r>
    <n v="220805205"/>
    <d v="2022-01-19T00:00:00"/>
    <x v="904"/>
    <n v="2148"/>
    <n v="8"/>
    <x v="12"/>
    <n v="852"/>
    <n v="1"/>
    <n v="442"/>
    <s v="SHOPLIFTING - PETTY THEFT ($950 &amp; UNDER)"/>
    <s v="0344 0325 0104 0376"/>
    <n v="0"/>
    <s v="X"/>
    <s v="X"/>
    <n v="406"/>
    <s v="OTHER STORE"/>
    <m/>
    <m/>
    <s v="IC"/>
    <s v="Invest Cont"/>
    <n v="442"/>
    <m/>
    <m/>
    <m/>
    <s v="11800    SANTA MONICA                 BL"/>
    <m/>
    <n v="34.0428"/>
    <n v="-118.45820000000001"/>
    <n v="0"/>
    <x v="12"/>
  </r>
  <r>
    <n v="221005723"/>
    <d v="2022-02-15T00:00:00"/>
    <x v="912"/>
    <n v="900"/>
    <n v="10"/>
    <x v="11"/>
    <n v="1063"/>
    <n v="1"/>
    <n v="341"/>
    <s v="THEFT-GRAND ($950.01 &amp; OVER)EXCPT,GUNS,FOWL,LIVESTK,PROD"/>
    <s v="1822 0344"/>
    <n v="26"/>
    <s v="F"/>
    <s v="W"/>
    <n v="501"/>
    <s v="SINGLE FAMILY DWELLING"/>
    <m/>
    <m/>
    <s v="IC"/>
    <s v="Invest Cont"/>
    <n v="341"/>
    <m/>
    <m/>
    <m/>
    <s v="18600    CLARK                        ST"/>
    <m/>
    <n v="34.170900000000003"/>
    <n v="-118.5384"/>
    <n v="0"/>
    <x v="12"/>
  </r>
  <r>
    <n v="220416809"/>
    <d v="2022-12-30T00:00:00"/>
    <x v="719"/>
    <n v="2230"/>
    <n v="4"/>
    <x v="4"/>
    <n v="497"/>
    <n v="1"/>
    <n v="510"/>
    <s v="VEHICLE - STOLEN"/>
    <m/>
    <n v="0"/>
    <m/>
    <m/>
    <n v="101"/>
    <s v="STREET"/>
    <m/>
    <m/>
    <s v="IC"/>
    <s v="Invest Cont"/>
    <n v="510"/>
    <m/>
    <m/>
    <m/>
    <s v="VELASCO                      ST"/>
    <s v="UNION PACIFIC                AV"/>
    <n v="34.016599999999997"/>
    <n v="-118.205"/>
    <n v="0"/>
    <x v="12"/>
  </r>
  <r>
    <n v="220405034"/>
    <d v="2022-02-03T00:00:00"/>
    <x v="704"/>
    <n v="325"/>
    <n v="4"/>
    <x v="4"/>
    <n v="465"/>
    <n v="1"/>
    <n v="310"/>
    <s v="BURGLARY"/>
    <s v="1822 0321"/>
    <n v="0"/>
    <s v="X"/>
    <s v="X"/>
    <n v="402"/>
    <s v="MARKET"/>
    <m/>
    <m/>
    <s v="IC"/>
    <s v="Invest Cont"/>
    <n v="310"/>
    <m/>
    <m/>
    <m/>
    <s v="3100 E  4TH                          ST"/>
    <m/>
    <n v="34.035699999999999"/>
    <n v="-118.2009"/>
    <n v="0"/>
    <x v="12"/>
  </r>
  <r>
    <n v="221819149"/>
    <d v="2022-10-16T00:00:00"/>
    <x v="843"/>
    <n v="1240"/>
    <n v="18"/>
    <x v="17"/>
    <n v="1802"/>
    <n v="1"/>
    <n v="761"/>
    <s v="BRANDISH WEAPON"/>
    <s v="0334 0913 1310"/>
    <n v="22"/>
    <s v="F"/>
    <s v="B"/>
    <n v="101"/>
    <s v="STREET"/>
    <n v="215"/>
    <s v="MACHETE"/>
    <s v="IC"/>
    <s v="Invest Cont"/>
    <n v="761"/>
    <m/>
    <m/>
    <m/>
    <s v="100 E  90TH                         ST"/>
    <m/>
    <n v="33.954599999999999"/>
    <n v="-118.2739"/>
    <n v="0"/>
    <x v="12"/>
  </r>
  <r>
    <n v="222009621"/>
    <d v="2022-05-09T00:00:00"/>
    <x v="683"/>
    <n v="1400"/>
    <n v="20"/>
    <x v="19"/>
    <n v="2023"/>
    <n v="1"/>
    <n v="236"/>
    <s v="INTIMATE PARTNER - AGGRAVATED ASSAULT"/>
    <s v="0913 0408 1813 2000"/>
    <n v="24"/>
    <s v="F"/>
    <s v="B"/>
    <n v="502"/>
    <s v="MULTI-UNIT DWELLING (APARTMENT, DUPLEX, ETC)"/>
    <n v="400"/>
    <s v="STRONG-ARM (HANDS, FIST, FEET OR BODILY FORCE)"/>
    <s v="AO"/>
    <s v="Adult Other"/>
    <n v="236"/>
    <m/>
    <m/>
    <m/>
    <s v="400 S  KINGSLEY                     DR"/>
    <m/>
    <n v="34.0672"/>
    <n v="-118.3028"/>
    <n v="0"/>
    <x v="12"/>
  </r>
  <r>
    <n v="220409388"/>
    <d v="2022-06-03T00:00:00"/>
    <x v="847"/>
    <n v="1900"/>
    <n v="4"/>
    <x v="4"/>
    <n v="408"/>
    <n v="1"/>
    <n v="510"/>
    <s v="VEHICLE - STOLEN"/>
    <m/>
    <n v="0"/>
    <m/>
    <m/>
    <n v="101"/>
    <s v="STREET"/>
    <m/>
    <m/>
    <s v="IC"/>
    <s v="Invest Cont"/>
    <n v="510"/>
    <m/>
    <m/>
    <m/>
    <s v="3600    CASTALIA                     AV"/>
    <m/>
    <n v="34.087200000000003"/>
    <n v="-118.1773"/>
    <n v="0"/>
    <x v="12"/>
  </r>
  <r>
    <n v="221207526"/>
    <d v="2022-03-06T00:00:00"/>
    <x v="874"/>
    <n v="1200"/>
    <n v="12"/>
    <x v="8"/>
    <n v="1265"/>
    <n v="1"/>
    <n v="230"/>
    <s v="ASSAULT WITH DEADLY WEAPON, AGGRAVATED ASSAULT"/>
    <s v="0913 0421 0334 1817 0302"/>
    <n v="34"/>
    <s v="F"/>
    <s v="B"/>
    <n v="101"/>
    <s v="STREET"/>
    <n v="109"/>
    <s v="SEMI-AUTOMATIC PISTOL"/>
    <s v="AO"/>
    <s v="Adult Other"/>
    <n v="230"/>
    <m/>
    <m/>
    <m/>
    <s v="1000 W  84TH                         PL"/>
    <m/>
    <n v="33.961799999999997"/>
    <n v="-118.2919"/>
    <n v="0"/>
    <x v="12"/>
  </r>
  <r>
    <n v="221224913"/>
    <d v="2022-11-26T00:00:00"/>
    <x v="801"/>
    <n v="1310"/>
    <n v="12"/>
    <x v="8"/>
    <n v="1268"/>
    <n v="2"/>
    <n v="354"/>
    <s v="THEFT OF IDENTITY"/>
    <s v="1822 0922"/>
    <n v="38"/>
    <s v="M"/>
    <s v="H"/>
    <n v="502"/>
    <s v="MULTI-UNIT DWELLING (APARTMENT, DUPLEX, ETC)"/>
    <m/>
    <m/>
    <s v="IC"/>
    <s v="Invest Cont"/>
    <n v="354"/>
    <m/>
    <m/>
    <m/>
    <s v="200 W  81ST                         ST"/>
    <m/>
    <n v="33.965899999999998"/>
    <n v="-118.2765"/>
    <n v="0"/>
    <x v="12"/>
  </r>
  <r>
    <n v="221511800"/>
    <d v="2022-07-02T00:00:00"/>
    <x v="831"/>
    <n v="945"/>
    <n v="15"/>
    <x v="18"/>
    <n v="1529"/>
    <n v="1"/>
    <n v="230"/>
    <s v="ASSAULT WITH DEADLY WEAPON, AGGRAVATED ASSAULT"/>
    <s v="0447 1300 0361"/>
    <n v="44"/>
    <s v="M"/>
    <s v="B"/>
    <n v="101"/>
    <s v="STREET"/>
    <n v="306"/>
    <s v="ROCK/THROWN OBJECT"/>
    <s v="AO"/>
    <s v="Adult Other"/>
    <n v="230"/>
    <m/>
    <m/>
    <m/>
    <s v="6200    CAHUENGA                     BL"/>
    <m/>
    <n v="34.183100000000003"/>
    <n v="-118.3616"/>
    <n v="0"/>
    <x v="12"/>
  </r>
  <r>
    <n v="220320587"/>
    <d v="2022-11-21T00:00:00"/>
    <x v="739"/>
    <n v="1930"/>
    <n v="3"/>
    <x v="2"/>
    <n v="392"/>
    <n v="2"/>
    <n v="626"/>
    <s v="INTIMATE PARTNER - SIMPLE ASSAULT"/>
    <s v="0913 0400 0416 2000 0522 1813"/>
    <n v="41"/>
    <s v="F"/>
    <s v="B"/>
    <n v="721"/>
    <s v="HIGH SCHOOL"/>
    <n v="400"/>
    <s v="STRONG-ARM (HANDS, FIST, FEET OR BODILY FORCE)"/>
    <s v="IC"/>
    <s v="Invest Cont"/>
    <n v="626"/>
    <m/>
    <m/>
    <m/>
    <s v="5000    11TH                         AV"/>
    <m/>
    <n v="33.997700000000002"/>
    <n v="-118.32940000000001"/>
    <n v="0"/>
    <x v="12"/>
  </r>
  <r>
    <n v="221608334"/>
    <d v="2022-05-14T00:00:00"/>
    <x v="827"/>
    <n v="100"/>
    <n v="16"/>
    <x v="20"/>
    <n v="1698"/>
    <n v="2"/>
    <n v="740"/>
    <s v="VANDALISM - FELONY ($400 &amp; OVER, ALL CHURCH VANDALISMS)"/>
    <s v="0329 0913 1814"/>
    <n v="35"/>
    <s v="F"/>
    <s v="H"/>
    <n v="501"/>
    <s v="SINGLE FAMILY DWELLING"/>
    <m/>
    <m/>
    <s v="AO"/>
    <s v="Adult Other"/>
    <n v="740"/>
    <m/>
    <m/>
    <m/>
    <s v="10300    ARMINTA                      ST"/>
    <m/>
    <n v="34.213999999999999"/>
    <n v="-118.3553"/>
    <n v="0"/>
    <x v="12"/>
  </r>
  <r>
    <n v="220913689"/>
    <d v="2022-09-10T00:00:00"/>
    <x v="915"/>
    <n v="1645"/>
    <n v="9"/>
    <x v="3"/>
    <n v="946"/>
    <n v="1"/>
    <n v="341"/>
    <s v="THEFT-GRAND ($950.01 &amp; OVER)EXCPT,GUNS,FOWL,LIVESTK,PROD"/>
    <s v="0344 1822"/>
    <n v="32"/>
    <s v="M"/>
    <s v="W"/>
    <n v="102"/>
    <s v="SIDEWALK"/>
    <m/>
    <m/>
    <s v="IC"/>
    <s v="Invest Cont"/>
    <n v="341"/>
    <m/>
    <m/>
    <m/>
    <s v="5600    HAZELTINE                    AV"/>
    <m/>
    <n v="34.1721"/>
    <n v="-118.44"/>
    <n v="0"/>
    <x v="12"/>
  </r>
  <r>
    <n v="222115015"/>
    <d v="2022-10-04T00:00:00"/>
    <x v="707"/>
    <n v="1"/>
    <n v="21"/>
    <x v="15"/>
    <n v="2136"/>
    <n v="2"/>
    <n v="354"/>
    <s v="THEFT OF IDENTITY"/>
    <s v="0930 1822"/>
    <n v="35"/>
    <s v="M"/>
    <s v="W"/>
    <n v="501"/>
    <s v="SINGLE FAMILY DWELLING"/>
    <m/>
    <m/>
    <s v="IC"/>
    <s v="Invest Cont"/>
    <n v="354"/>
    <m/>
    <m/>
    <m/>
    <s v="7200    ALABAMA                      AV"/>
    <m/>
    <n v="34.201000000000001"/>
    <n v="-118.599"/>
    <n v="0"/>
    <x v="12"/>
  </r>
  <r>
    <n v="221706195"/>
    <d v="2022-03-04T00:00:00"/>
    <x v="684"/>
    <n v="2310"/>
    <n v="17"/>
    <x v="13"/>
    <n v="1791"/>
    <n v="1"/>
    <n v="510"/>
    <s v="VEHICLE - STOLEN"/>
    <m/>
    <n v="0"/>
    <m/>
    <m/>
    <n v="104"/>
    <s v="DRIVEWAY"/>
    <m/>
    <m/>
    <s v="IC"/>
    <s v="Invest Cont"/>
    <n v="510"/>
    <m/>
    <m/>
    <m/>
    <s v="8500    LURLINE                      AV"/>
    <m/>
    <n v="34.224600000000002"/>
    <n v="-118.5842"/>
    <n v="0"/>
    <x v="12"/>
  </r>
  <r>
    <n v="221908220"/>
    <d v="2022-04-13T00:00:00"/>
    <x v="891"/>
    <n v="1453"/>
    <n v="19"/>
    <x v="16"/>
    <n v="1974"/>
    <n v="2"/>
    <n v="354"/>
    <s v="THEFT OF IDENTITY"/>
    <n v="925"/>
    <n v="27"/>
    <s v="F"/>
    <s v="H"/>
    <n v="501"/>
    <s v="SINGLE FAMILY DWELLING"/>
    <m/>
    <m/>
    <s v="IC"/>
    <s v="Invest Cont"/>
    <n v="354"/>
    <m/>
    <m/>
    <m/>
    <s v="8900    TOBIAS                       AV"/>
    <m/>
    <n v="34.2318"/>
    <n v="-118.4517"/>
    <n v="0"/>
    <x v="12"/>
  </r>
  <r>
    <n v="221013038"/>
    <d v="2022-08-21T00:00:00"/>
    <x v="715"/>
    <n v="1800"/>
    <n v="10"/>
    <x v="11"/>
    <n v="1008"/>
    <n v="2"/>
    <n v="626"/>
    <s v="INTIMATE PARTNER - SIMPLE ASSAULT"/>
    <s v="0913 1814 0446 0400"/>
    <n v="39"/>
    <s v="F"/>
    <s v="H"/>
    <n v="101"/>
    <s v="STREET"/>
    <n v="400"/>
    <s v="STRONG-ARM (HANDS, FIST, FEET OR BODILY FORCE)"/>
    <s v="AA"/>
    <s v="Adult Arrest"/>
    <n v="626"/>
    <m/>
    <m/>
    <m/>
    <s v="VALJEAN                      AV"/>
    <s v="SHERMAN                      WY"/>
    <n v="34.2012"/>
    <n v="-118.4859"/>
    <n v="1"/>
    <x v="12"/>
  </r>
  <r>
    <n v="220109279"/>
    <d v="2022-03-08T00:00:00"/>
    <x v="661"/>
    <n v="1830"/>
    <n v="1"/>
    <x v="1"/>
    <n v="138"/>
    <n v="1"/>
    <n v="330"/>
    <s v="BURGLARY FROM VEHICLE"/>
    <s v="0329 0344 1609 1307 1822"/>
    <n v="34"/>
    <s v="F"/>
    <s v="O"/>
    <n v="101"/>
    <s v="STREET"/>
    <m/>
    <m/>
    <s v="IC"/>
    <s v="Invest Cont"/>
    <n v="330"/>
    <m/>
    <m/>
    <m/>
    <s v="600 E  3RD                          ST"/>
    <m/>
    <n v="34.046100000000003"/>
    <n v="-118.23950000000001"/>
    <n v="0"/>
    <x v="12"/>
  </r>
  <r>
    <n v="220914092"/>
    <d v="2022-09-21T00:00:00"/>
    <x v="805"/>
    <n v="1200"/>
    <n v="9"/>
    <x v="3"/>
    <n v="971"/>
    <n v="2"/>
    <n v="649"/>
    <s v="DOCUMENT FORGERY / STOLEN FELONY"/>
    <s v="1822 0923"/>
    <n v="39"/>
    <s v="M"/>
    <s v="W"/>
    <n v="501"/>
    <s v="SINGLE FAMILY DWELLING"/>
    <m/>
    <m/>
    <s v="IC"/>
    <s v="Invest Cont"/>
    <n v="649"/>
    <m/>
    <m/>
    <m/>
    <s v="4700    LEMONA                       AV"/>
    <m/>
    <n v="34.1556"/>
    <n v="-118.45959999999999"/>
    <n v="0"/>
    <x v="12"/>
  </r>
  <r>
    <n v="220910219"/>
    <d v="2022-06-12T00:00:00"/>
    <x v="832"/>
    <n v="1446"/>
    <n v="9"/>
    <x v="3"/>
    <n v="985"/>
    <n v="1"/>
    <n v="421"/>
    <s v="THEFT FROM MOTOR VEHICLE - ATTEMPT"/>
    <n v="1300"/>
    <n v="45"/>
    <s v="F"/>
    <s v="H"/>
    <n v="101"/>
    <s v="STREET"/>
    <m/>
    <m/>
    <s v="IC"/>
    <s v="Invest Cont"/>
    <n v="421"/>
    <m/>
    <m/>
    <m/>
    <s v="14000    ROBLAR                       RD"/>
    <m/>
    <n v="34.145699999999998"/>
    <n v="-118.4379"/>
    <n v="0"/>
    <x v="12"/>
  </r>
  <r>
    <n v="221109388"/>
    <d v="2022-05-19T00:00:00"/>
    <x v="764"/>
    <n v="1200"/>
    <n v="11"/>
    <x v="7"/>
    <n v="1135"/>
    <n v="2"/>
    <n v="662"/>
    <s v="BUNCO, GRAND THEFT"/>
    <s v="1822 1501"/>
    <n v="82"/>
    <s v="F"/>
    <s v="B"/>
    <n v="501"/>
    <s v="SINGLE FAMILY DWELLING"/>
    <m/>
    <m/>
    <s v="IC"/>
    <s v="Invest Cont"/>
    <n v="662"/>
    <m/>
    <m/>
    <m/>
    <s v="3900    SCANDIA                      WY"/>
    <m/>
    <n v="34.118000000000002"/>
    <n v="-118.2283"/>
    <n v="0"/>
    <x v="12"/>
  </r>
  <r>
    <n v="221608003"/>
    <d v="2022-05-04T00:00:00"/>
    <x v="669"/>
    <n v="1200"/>
    <n v="16"/>
    <x v="20"/>
    <n v="1663"/>
    <n v="2"/>
    <n v="354"/>
    <s v="THEFT OF IDENTITY"/>
    <s v="0930 0377"/>
    <n v="42"/>
    <s v="F"/>
    <s v="H"/>
    <n v="501"/>
    <s v="SINGLE FAMILY DWELLING"/>
    <m/>
    <m/>
    <s v="IC"/>
    <s v="Invest Cont"/>
    <n v="354"/>
    <m/>
    <m/>
    <m/>
    <s v="12300    SHELDON                      ST"/>
    <m/>
    <n v="34.234400000000001"/>
    <n v="-118.40049999999999"/>
    <n v="0"/>
    <x v="12"/>
  </r>
  <r>
    <n v="220216529"/>
    <d v="2022-09-12T00:00:00"/>
    <x v="857"/>
    <n v="915"/>
    <n v="2"/>
    <x v="5"/>
    <n v="216"/>
    <n v="1"/>
    <n v="310"/>
    <s v="BURGLARY"/>
    <s v="1607 1402 1822 0329"/>
    <n v="35"/>
    <s v="M"/>
    <s v="W"/>
    <n v="501"/>
    <s v="SINGLE FAMILY DWELLING"/>
    <m/>
    <m/>
    <s v="AA"/>
    <s v="Adult Arrest"/>
    <n v="310"/>
    <n v="998"/>
    <m/>
    <m/>
    <s v="1000    WATERLOO                     ST"/>
    <m/>
    <n v="34.077300000000001"/>
    <n v="-118.2677"/>
    <n v="1"/>
    <x v="12"/>
  </r>
  <r>
    <n v="221307031"/>
    <d v="2022-02-27T00:00:00"/>
    <x v="850"/>
    <n v="1400"/>
    <n v="13"/>
    <x v="6"/>
    <n v="1361"/>
    <n v="2"/>
    <n v="624"/>
    <s v="BATTERY - SIMPLE ASSAULT"/>
    <s v="0913 0446 0416 0602"/>
    <n v="54"/>
    <s v="F"/>
    <s v="B"/>
    <n v="501"/>
    <s v="SINGLE FAMILY DWELLING"/>
    <n v="400"/>
    <s v="STRONG-ARM (HANDS, FIST, FEET OR BODILY FORCE)"/>
    <s v="IC"/>
    <s v="Invest Cont"/>
    <n v="624"/>
    <m/>
    <m/>
    <m/>
    <s v="200 W  49TH                         ST"/>
    <m/>
    <n v="33.9983"/>
    <n v="-118.2762"/>
    <n v="0"/>
    <x v="12"/>
  </r>
  <r>
    <n v="221010262"/>
    <d v="2022-06-10T00:00:00"/>
    <x v="916"/>
    <n v="1730"/>
    <n v="10"/>
    <x v="11"/>
    <n v="1041"/>
    <n v="2"/>
    <n v="740"/>
    <s v="VANDALISM - FELONY ($400 &amp; OVER, ALL CHURCH VANDALISMS)"/>
    <s v="1420 1822 0329 0325"/>
    <n v="0"/>
    <s v="M"/>
    <s v="W"/>
    <n v="202"/>
    <s v="LIQUOR STORE"/>
    <m/>
    <m/>
    <s v="IC"/>
    <s v="Invest Cont"/>
    <n v="740"/>
    <m/>
    <m/>
    <m/>
    <s v="6000    TAMPA                        AV"/>
    <m/>
    <n v="34.179600000000001"/>
    <n v="-118.5535"/>
    <n v="0"/>
    <x v="12"/>
  </r>
  <r>
    <n v="220411551"/>
    <d v="2022-07-29T00:00:00"/>
    <x v="771"/>
    <n v="110"/>
    <n v="4"/>
    <x v="4"/>
    <n v="412"/>
    <n v="2"/>
    <n v="740"/>
    <s v="VANDALISM - FELONY ($400 &amp; OVER, ALL CHURCH VANDALISMS)"/>
    <s v="0329 0216"/>
    <n v="0"/>
    <s v="M"/>
    <s v="X"/>
    <n v="101"/>
    <s v="STREET"/>
    <n v="102"/>
    <s v="HAND GUN"/>
    <s v="IC"/>
    <s v="Invest Cont"/>
    <n v="740"/>
    <m/>
    <m/>
    <m/>
    <s v="200 N  AVENUE 25"/>
    <m/>
    <n v="34.078000000000003"/>
    <n v="-118.21810000000001"/>
    <n v="0"/>
    <x v="12"/>
  </r>
  <r>
    <n v="221606110"/>
    <d v="2022-03-08T00:00:00"/>
    <x v="661"/>
    <n v="330"/>
    <n v="16"/>
    <x v="20"/>
    <n v="1633"/>
    <n v="1"/>
    <n v="331"/>
    <s v="THEFT FROM MOTOR VEHICLE - GRAND ($950.01 AND OVER)"/>
    <s v="0385 0344"/>
    <n v="37"/>
    <s v="M"/>
    <s v="H"/>
    <n v="101"/>
    <s v="STREET"/>
    <m/>
    <m/>
    <s v="IC"/>
    <s v="Invest Cont"/>
    <n v="331"/>
    <m/>
    <m/>
    <m/>
    <s v="11200    COMETA                       AV"/>
    <m/>
    <n v="34.2742"/>
    <n v="-118.3995"/>
    <n v="0"/>
    <x v="12"/>
  </r>
  <r>
    <n v="222008646"/>
    <d v="2022-04-16T00:00:00"/>
    <x v="917"/>
    <n v="400"/>
    <n v="20"/>
    <x v="19"/>
    <n v="2022"/>
    <n v="2"/>
    <n v="886"/>
    <s v="DISTURBING THE PEACE"/>
    <s v="0361 0603 0913"/>
    <n v="39"/>
    <s v="F"/>
    <s v="H"/>
    <n v="502"/>
    <s v="MULTI-UNIT DWELLING (APARTMENT, DUPLEX, ETC)"/>
    <m/>
    <m/>
    <s v="IC"/>
    <s v="Invest Cont"/>
    <n v="886"/>
    <m/>
    <m/>
    <m/>
    <s v="300 S  MANHATTAN                    PL"/>
    <m/>
    <n v="34.069000000000003"/>
    <n v="-118.3104"/>
    <n v="0"/>
    <x v="12"/>
  </r>
  <r>
    <n v="220206334"/>
    <d v="2022-02-24T00:00:00"/>
    <x v="759"/>
    <n v="1810"/>
    <n v="2"/>
    <x v="5"/>
    <n v="246"/>
    <n v="1"/>
    <n v="350"/>
    <s v="THEFT, PERSON"/>
    <s v="1402 0346 0400 1822 0344 2050 2004 0910"/>
    <n v="48"/>
    <s v="M"/>
    <s v="A"/>
    <n v="904"/>
    <s v="MTA - RED LINE - WESTLAKE/MACARTHUR PARK"/>
    <n v="400"/>
    <s v="STRONG-ARM (HANDS, FIST, FEET OR BODILY FORCE)"/>
    <s v="AO"/>
    <s v="Adult Other"/>
    <n v="350"/>
    <n v="998"/>
    <m/>
    <m/>
    <s v="600 S  ALVARADO                     ST"/>
    <m/>
    <n v="34.0595"/>
    <n v="-118.2749"/>
    <n v="0"/>
    <x v="12"/>
  </r>
  <r>
    <n v="221211633"/>
    <d v="2022-05-02T00:00:00"/>
    <x v="669"/>
    <n v="1103"/>
    <n v="12"/>
    <x v="8"/>
    <n v="1255"/>
    <n v="2"/>
    <n v="354"/>
    <s v="THEFT OF IDENTITY"/>
    <n v="100"/>
    <n v="37"/>
    <s v="F"/>
    <s v="B"/>
    <n v="501"/>
    <s v="SINGLE FAMILY DWELLING"/>
    <m/>
    <m/>
    <s v="IC"/>
    <s v="Invest Cont"/>
    <n v="354"/>
    <m/>
    <m/>
    <m/>
    <s v="1300 W  FLORENCE                     AV"/>
    <m/>
    <n v="33.974600000000002"/>
    <n v="-118.29810000000001"/>
    <n v="0"/>
    <x v="12"/>
  </r>
  <r>
    <n v="230104351"/>
    <d v="2023-01-06T00:00:00"/>
    <x v="870"/>
    <n v="500"/>
    <n v="1"/>
    <x v="1"/>
    <n v="192"/>
    <n v="1"/>
    <n v="330"/>
    <s v="BURGLARY FROM VEHICLE"/>
    <s v="0344 1822 1609"/>
    <n v="24"/>
    <s v="M"/>
    <s v="W"/>
    <n v="103"/>
    <s v="ALLEY"/>
    <m/>
    <m/>
    <s v="IC"/>
    <s v="Invest Cont"/>
    <n v="330"/>
    <m/>
    <m/>
    <m/>
    <s v="1300    LEBANON                      ST"/>
    <m/>
    <n v="34.0398"/>
    <n v="-118.2677"/>
    <n v="0"/>
    <x v="12"/>
  </r>
  <r>
    <n v="222110082"/>
    <d v="2022-06-03T00:00:00"/>
    <x v="780"/>
    <n v="1206"/>
    <n v="21"/>
    <x v="15"/>
    <n v="2156"/>
    <n v="1"/>
    <n v="442"/>
    <s v="SHOPLIFTING - PETTY THEFT ($950 &amp; UNDER)"/>
    <s v="2028 0325"/>
    <n v="50"/>
    <s v="M"/>
    <s v="W"/>
    <n v="205"/>
    <s v="GUN/SPORTING GOODS"/>
    <m/>
    <m/>
    <s v="IC"/>
    <s v="Invest Cont"/>
    <n v="442"/>
    <m/>
    <m/>
    <m/>
    <s v="6600    TOPANGA CANYON               BL"/>
    <m/>
    <n v="34.190399999999997"/>
    <n v="-118.60590000000001"/>
    <n v="0"/>
    <x v="12"/>
  </r>
  <r>
    <n v="222014570"/>
    <d v="2022-08-28T00:00:00"/>
    <x v="774"/>
    <n v="1700"/>
    <n v="20"/>
    <x v="19"/>
    <n v="2022"/>
    <n v="2"/>
    <n v="626"/>
    <s v="INTIMATE PARTNER - SIMPLE ASSAULT"/>
    <s v="0913 1814 2000 0444 0448 0417 0432"/>
    <n v="29"/>
    <s v="F"/>
    <s v="W"/>
    <n v="502"/>
    <s v="MULTI-UNIT DWELLING (APARTMENT, DUPLEX, ETC)"/>
    <n v="400"/>
    <s v="STRONG-ARM (HANDS, FIST, FEET OR BODILY FORCE)"/>
    <s v="AA"/>
    <s v="Adult Arrest"/>
    <n v="626"/>
    <m/>
    <m/>
    <m/>
    <s v="500 S  ST ANDREWS                   PL"/>
    <m/>
    <n v="34.065300000000001"/>
    <n v="-118.3116"/>
    <n v="1"/>
    <x v="12"/>
  </r>
  <r>
    <n v="221907216"/>
    <d v="2022-03-20T00:00:00"/>
    <x v="918"/>
    <n v="1255"/>
    <n v="19"/>
    <x v="16"/>
    <n v="1984"/>
    <n v="1"/>
    <n v="231"/>
    <s v="ASSAULT WITH DEADLY WEAPON ON POLICE OFFICER"/>
    <s v="1822 2001 1212 0445 0334 1402"/>
    <n v="0"/>
    <s v="M"/>
    <s v="O"/>
    <n v="101"/>
    <s v="STREET"/>
    <n v="304"/>
    <s v="CLUB/BAT"/>
    <s v="AA"/>
    <s v="Adult Arrest"/>
    <n v="231"/>
    <n v="998"/>
    <m/>
    <m/>
    <s v="8700    CEDROS                       AV"/>
    <m/>
    <n v="34.226500000000001"/>
    <n v="-118.45650000000001"/>
    <n v="1"/>
    <x v="12"/>
  </r>
  <r>
    <n v="221813302"/>
    <d v="2022-06-26T00:00:00"/>
    <x v="919"/>
    <n v="900"/>
    <n v="18"/>
    <x v="17"/>
    <n v="1801"/>
    <n v="2"/>
    <n v="626"/>
    <s v="INTIMATE PARTNER - SIMPLE ASSAULT"/>
    <s v="0913 2000 1814 0416 0444"/>
    <n v="31"/>
    <s v="F"/>
    <s v="H"/>
    <n v="501"/>
    <s v="SINGLE FAMILY DWELLING"/>
    <n v="400"/>
    <s v="STRONG-ARM (HANDS, FIST, FEET OR BODILY FORCE)"/>
    <s v="IC"/>
    <s v="Invest Cont"/>
    <n v="626"/>
    <m/>
    <m/>
    <m/>
    <s v="9100 S  FIGUEROA                     ST"/>
    <m/>
    <n v="33.955500000000001"/>
    <n v="-118.2871"/>
    <n v="0"/>
    <x v="12"/>
  </r>
  <r>
    <n v="220513411"/>
    <d v="2022-09-06T00:00:00"/>
    <x v="781"/>
    <n v="1400"/>
    <n v="5"/>
    <x v="10"/>
    <n v="525"/>
    <n v="1"/>
    <n v="310"/>
    <s v="BURGLARY"/>
    <s v="0344 1606"/>
    <n v="55"/>
    <s v="F"/>
    <s v="H"/>
    <n v="501"/>
    <s v="SINGLE FAMILY DWELLING"/>
    <m/>
    <m/>
    <s v="IC"/>
    <s v="Invest Cont"/>
    <n v="310"/>
    <m/>
    <m/>
    <m/>
    <s v="400 W  F                            ST"/>
    <m/>
    <n v="33.776899999999998"/>
    <n v="-118.2662"/>
    <n v="0"/>
    <x v="12"/>
  </r>
  <r>
    <n v="220312694"/>
    <d v="2022-06-22T00:00:00"/>
    <x v="692"/>
    <n v="1430"/>
    <n v="3"/>
    <x v="2"/>
    <n v="308"/>
    <n v="2"/>
    <n v="886"/>
    <s v="DISTURBING THE PEACE"/>
    <s v="1501 0342 1202 1309"/>
    <n v="62"/>
    <s v="F"/>
    <s v="H"/>
    <n v="109"/>
    <s v="PARK/PLAYGROUND"/>
    <m/>
    <m/>
    <s v="AO"/>
    <s v="Adult Other"/>
    <n v="886"/>
    <m/>
    <m/>
    <m/>
    <s v="1000 W  25TH                         ST"/>
    <m/>
    <n v="34.032600000000002"/>
    <n v="-118.2826"/>
    <n v="0"/>
    <x v="12"/>
  </r>
  <r>
    <n v="220712544"/>
    <d v="2022-08-05T00:00:00"/>
    <x v="920"/>
    <n v="1600"/>
    <n v="7"/>
    <x v="0"/>
    <n v="724"/>
    <n v="1"/>
    <n v="341"/>
    <s v="THEFT-GRAND ($950.01 &amp; OVER)EXCPT,GUNS,FOWL,LIVESTK,PROD"/>
    <s v="1218 1822 0344"/>
    <n v="37"/>
    <s v="F"/>
    <s v="A"/>
    <n v="415"/>
    <s v="THE GROVE"/>
    <m/>
    <m/>
    <s v="CC"/>
    <s v="Invest Cont"/>
    <n v="341"/>
    <m/>
    <m/>
    <m/>
    <s v="100    THE GROVE                    DR"/>
    <m/>
    <n v="34.073599999999999"/>
    <n v="-118.3563"/>
    <n v="1"/>
    <x v="12"/>
  </r>
  <r>
    <n v="222016124"/>
    <d v="2022-10-21T00:00:00"/>
    <x v="660"/>
    <n v="1930"/>
    <n v="20"/>
    <x v="19"/>
    <n v="2026"/>
    <n v="2"/>
    <n v="740"/>
    <s v="VANDALISM - FELONY ($400 &amp; OVER, ALL CHURCH VANDALISMS)"/>
    <s v="0329 1822"/>
    <n v="0"/>
    <s v="X"/>
    <s v="X"/>
    <n v="203"/>
    <s v="OTHER BUSINESS"/>
    <m/>
    <m/>
    <s v="IC"/>
    <s v="Invest Cont"/>
    <n v="740"/>
    <m/>
    <m/>
    <m/>
    <s v="3600 W  3RD                          ST"/>
    <m/>
    <n v="34.069099999999999"/>
    <n v="-118.2941"/>
    <n v="0"/>
    <x v="12"/>
  </r>
  <r>
    <n v="221204758"/>
    <d v="2022-01-15T00:00:00"/>
    <x v="912"/>
    <n v="30"/>
    <n v="12"/>
    <x v="8"/>
    <n v="1251"/>
    <n v="1"/>
    <n v="210"/>
    <s v="ROBBERY"/>
    <s v="1822 0416 0445 0429 0337 0316 0344"/>
    <n v="59"/>
    <s v="M"/>
    <s v="W"/>
    <n v="101"/>
    <s v="STREET"/>
    <n v="312"/>
    <s v="PIPE/METAL PIPE"/>
    <s v="IC"/>
    <s v="Invest Cont"/>
    <n v="210"/>
    <m/>
    <m/>
    <m/>
    <s v="CRENSHAW                     BL"/>
    <s v="79TH                         ST"/>
    <n v="33.967300000000002"/>
    <n v="-118.3309"/>
    <n v="0"/>
    <x v="12"/>
  </r>
  <r>
    <n v="221704586"/>
    <d v="2022-01-12T00:00:00"/>
    <x v="754"/>
    <n v="1947"/>
    <n v="17"/>
    <x v="13"/>
    <n v="1787"/>
    <n v="1"/>
    <n v="510"/>
    <s v="VEHICLE - STOLEN"/>
    <m/>
    <n v="0"/>
    <m/>
    <m/>
    <n v="108"/>
    <s v="PARKING LOT"/>
    <m/>
    <m/>
    <s v="AA"/>
    <s v="Adult Arrest"/>
    <n v="510"/>
    <m/>
    <m/>
    <m/>
    <s v="17800    HALSTED                      ST"/>
    <m/>
    <n v="34.244999999999997"/>
    <n v="-118.52160000000001"/>
    <n v="1"/>
    <x v="12"/>
  </r>
  <r>
    <n v="222104234"/>
    <d v="2022-01-07T00:00:00"/>
    <x v="697"/>
    <n v="1100"/>
    <n v="21"/>
    <x v="15"/>
    <n v="2107"/>
    <n v="2"/>
    <n v="624"/>
    <s v="BATTERY - SIMPLE ASSAULT"/>
    <n v="444"/>
    <n v="52"/>
    <s v="F"/>
    <s v="H"/>
    <n v="203"/>
    <s v="OTHER BUSINESS"/>
    <n v="400"/>
    <s v="STRONG-ARM (HANDS, FIST, FEET OR BODILY FORCE)"/>
    <s v="IC"/>
    <s v="Invest Cont"/>
    <n v="624"/>
    <m/>
    <m/>
    <m/>
    <s v="8300    DE SOTO                      AV"/>
    <m/>
    <n v="34.219900000000003"/>
    <n v="-118.5885"/>
    <n v="0"/>
    <x v="12"/>
  </r>
  <r>
    <n v="221812912"/>
    <d v="2022-06-19T00:00:00"/>
    <x v="737"/>
    <n v="115"/>
    <n v="18"/>
    <x v="17"/>
    <n v="1841"/>
    <n v="1"/>
    <n v="210"/>
    <s v="ROBBERY"/>
    <s v="1822 0344 1300 0916 0355 0432 0330"/>
    <n v="43"/>
    <s v="M"/>
    <s v="B"/>
    <n v="101"/>
    <s v="STREET"/>
    <n v="511"/>
    <s v="VERBAL THREAT"/>
    <s v="CC"/>
    <s v="Invest Cont"/>
    <n v="210"/>
    <m/>
    <m/>
    <m/>
    <s v="10900 S  VERMONT                      AV"/>
    <m/>
    <n v="33.9373"/>
    <n v="-118.2916"/>
    <n v="1"/>
    <x v="12"/>
  </r>
  <r>
    <n v="220711253"/>
    <d v="2022-07-04T00:00:00"/>
    <x v="845"/>
    <n v="2045"/>
    <n v="7"/>
    <x v="0"/>
    <n v="706"/>
    <n v="1"/>
    <n v="330"/>
    <s v="BURGLARY FROM VEHICLE"/>
    <s v="0344 1609"/>
    <n v="59"/>
    <s v="F"/>
    <s v="W"/>
    <n v="101"/>
    <s v="STREET"/>
    <m/>
    <m/>
    <s v="IC"/>
    <s v="Invest Cont"/>
    <n v="330"/>
    <m/>
    <m/>
    <m/>
    <s v="7000    ROSEWOOD                     AV"/>
    <m/>
    <n v="34.083799999999997"/>
    <n v="-118.33880000000001"/>
    <n v="0"/>
    <x v="12"/>
  </r>
  <r>
    <n v="220205714"/>
    <d v="2022-02-07T00:00:00"/>
    <x v="760"/>
    <n v="1238"/>
    <n v="2"/>
    <x v="5"/>
    <n v="261"/>
    <n v="1"/>
    <n v="230"/>
    <s v="ASSAULT WITH DEADLY WEAPON, AGGRAVATED ASSAULT"/>
    <s v="1822 2004"/>
    <n v="38"/>
    <s v="M"/>
    <s v="A"/>
    <n v="108"/>
    <s v="PARKING LOT"/>
    <n v="212"/>
    <s v="BOTTLE"/>
    <s v="CC"/>
    <s v="Invest Cont"/>
    <n v="230"/>
    <m/>
    <m/>
    <m/>
    <s v="2500 W  8TH                          ST"/>
    <m/>
    <n v="34.056800000000003"/>
    <n v="-118.2821"/>
    <n v="1"/>
    <x v="12"/>
  </r>
  <r>
    <n v="221116107"/>
    <d v="2022-11-06T00:00:00"/>
    <x v="921"/>
    <n v="1810"/>
    <n v="11"/>
    <x v="7"/>
    <n v="1132"/>
    <n v="1"/>
    <n v="480"/>
    <s v="BIKE - STOLEN"/>
    <s v="1822 0344 1501"/>
    <n v="35"/>
    <s v="F"/>
    <s v="W"/>
    <n v="707"/>
    <s v="GARAGE/CARPORT"/>
    <m/>
    <m/>
    <s v="IC"/>
    <s v="Invest Cont"/>
    <n v="480"/>
    <m/>
    <m/>
    <m/>
    <s v="3900    LOS FELIZ                    BL"/>
    <m/>
    <n v="34.113599999999998"/>
    <n v="-118.2775"/>
    <n v="0"/>
    <x v="12"/>
  </r>
  <r>
    <n v="220112230"/>
    <d v="2022-05-12T00:00:00"/>
    <x v="899"/>
    <n v="630"/>
    <n v="1"/>
    <x v="1"/>
    <n v="166"/>
    <n v="1"/>
    <n v="440"/>
    <s v="THEFT PLAIN - PETTY ($950 &amp; UNDER)"/>
    <s v="0344 1822 1606"/>
    <n v="61"/>
    <s v="F"/>
    <s v="B"/>
    <n v="502"/>
    <s v="MULTI-UNIT DWELLING (APARTMENT, DUPLEX, ETC)"/>
    <m/>
    <m/>
    <s v="IC"/>
    <s v="Invest Cont"/>
    <n v="440"/>
    <m/>
    <m/>
    <m/>
    <s v="600    SAN JULIAN                   ST"/>
    <m/>
    <n v="34.042900000000003"/>
    <n v="-118.2462"/>
    <n v="0"/>
    <x v="12"/>
  </r>
  <r>
    <n v="220221150"/>
    <d v="2022-12-04T00:00:00"/>
    <x v="818"/>
    <n v="2300"/>
    <n v="2"/>
    <x v="5"/>
    <n v="231"/>
    <n v="2"/>
    <n v="624"/>
    <s v="BATTERY - SIMPLE ASSAULT"/>
    <s v="0913 1810 0447"/>
    <n v="87"/>
    <s v="F"/>
    <s v="A"/>
    <n v="501"/>
    <s v="SINGLE FAMILY DWELLING"/>
    <n v="500"/>
    <s v="UNKNOWN WEAPON/OTHER WEAPON"/>
    <s v="AA"/>
    <s v="Adult Arrest"/>
    <n v="624"/>
    <m/>
    <m/>
    <m/>
    <s v="100 S  RENO                         ST"/>
    <m/>
    <n v="34.069899999999997"/>
    <n v="-118.28230000000001"/>
    <n v="1"/>
    <x v="12"/>
  </r>
  <r>
    <n v="220413557"/>
    <d v="2022-09-26T00:00:00"/>
    <x v="922"/>
    <n v="600"/>
    <n v="4"/>
    <x v="4"/>
    <n v="479"/>
    <n v="2"/>
    <n v="740"/>
    <s v="VANDALISM - FELONY ($400 &amp; OVER, ALL CHURCH VANDALISMS)"/>
    <s v="0329 1300"/>
    <n v="29"/>
    <s v="M"/>
    <s v="H"/>
    <n v="101"/>
    <s v="STREET"/>
    <m/>
    <m/>
    <s v="IC"/>
    <s v="Invest Cont"/>
    <n v="740"/>
    <m/>
    <m/>
    <m/>
    <s v="3500    PERCY                        ST"/>
    <m/>
    <n v="34.027700000000003"/>
    <n v="-118.1979"/>
    <n v="0"/>
    <x v="12"/>
  </r>
  <r>
    <n v="231410138"/>
    <d v="2023-05-08T00:00:00"/>
    <x v="804"/>
    <n v="1519"/>
    <n v="14"/>
    <x v="14"/>
    <n v="1437"/>
    <n v="2"/>
    <n v="354"/>
    <s v="THEFT OF IDENTITY"/>
    <n v="1202"/>
    <n v="63"/>
    <s v="F"/>
    <s v="W"/>
    <n v="502"/>
    <s v="MULTI-UNIT DWELLING (APARTMENT, DUPLEX, ETC)"/>
    <m/>
    <m/>
    <s v="IC"/>
    <s v="Invest Cont"/>
    <n v="354"/>
    <m/>
    <m/>
    <m/>
    <s v="3700 S  SEPULVEDA                    BL"/>
    <m/>
    <n v="34.015000000000001"/>
    <n v="-118.4188"/>
    <n v="0"/>
    <x v="12"/>
  </r>
  <r>
    <n v="220125416"/>
    <d v="2022-11-28T00:00:00"/>
    <x v="868"/>
    <n v="1530"/>
    <n v="1"/>
    <x v="1"/>
    <n v="164"/>
    <n v="2"/>
    <n v="740"/>
    <s v="VANDALISM - FELONY ($400 &amp; OVER, ALL CHURCH VANDALISMS)"/>
    <s v="0329 2000 1814 0913"/>
    <n v="30"/>
    <s v="F"/>
    <s v="B"/>
    <n v="502"/>
    <s v="MULTI-UNIT DWELLING (APARTMENT, DUPLEX, ETC)"/>
    <m/>
    <m/>
    <s v="IC"/>
    <s v="Invest Cont"/>
    <n v="740"/>
    <m/>
    <m/>
    <m/>
    <s v="100 W  7TH                          ST"/>
    <m/>
    <n v="34.044600000000003"/>
    <n v="-118.25069999999999"/>
    <n v="0"/>
    <x v="12"/>
  </r>
  <r>
    <n v="221614140"/>
    <d v="2022-11-09T00:00:00"/>
    <x v="856"/>
    <n v="600"/>
    <n v="16"/>
    <x v="20"/>
    <n v="1667"/>
    <n v="2"/>
    <n v="354"/>
    <s v="THEFT OF IDENTITY"/>
    <n v="1822"/>
    <n v="42"/>
    <s v="F"/>
    <s v="H"/>
    <n v="501"/>
    <s v="SINGLE FAMILY DWELLING"/>
    <m/>
    <m/>
    <s v="IC"/>
    <s v="Invest Cont"/>
    <n v="354"/>
    <m/>
    <m/>
    <m/>
    <s v="9300    SUNLAND PARK                 DR"/>
    <m/>
    <n v="34.239699999999999"/>
    <n v="-118.3661"/>
    <n v="0"/>
    <x v="12"/>
  </r>
  <r>
    <n v="222117935"/>
    <d v="2022-12-18T00:00:00"/>
    <x v="676"/>
    <n v="1815"/>
    <n v="21"/>
    <x v="15"/>
    <n v="2144"/>
    <n v="1"/>
    <n v="320"/>
    <s v="BURGLARY, ATTEMPTED"/>
    <n v="1202"/>
    <n v="0"/>
    <s v="M"/>
    <s v="W"/>
    <n v="501"/>
    <s v="SINGLE FAMILY DWELLING"/>
    <m/>
    <m/>
    <s v="IC"/>
    <s v="Invest Cont"/>
    <n v="320"/>
    <m/>
    <m/>
    <m/>
    <s v="22400    OXNARD                       ST"/>
    <m/>
    <n v="34.188499999999998"/>
    <n v="-118.619"/>
    <n v="0"/>
    <x v="12"/>
  </r>
  <r>
    <n v="220313330"/>
    <d v="2022-07-07T00:00:00"/>
    <x v="923"/>
    <n v="445"/>
    <n v="3"/>
    <x v="2"/>
    <n v="355"/>
    <n v="1"/>
    <n v="510"/>
    <s v="VEHICLE - STOLEN"/>
    <m/>
    <n v="0"/>
    <m/>
    <m/>
    <n v="101"/>
    <s v="STREET"/>
    <m/>
    <m/>
    <s v="IC"/>
    <s v="Invest Cont"/>
    <n v="510"/>
    <m/>
    <m/>
    <m/>
    <s v="1900 W  ROCHESTER                    CI"/>
    <m/>
    <n v="34.021099999999997"/>
    <n v="-118.3145"/>
    <n v="0"/>
    <x v="12"/>
  </r>
  <r>
    <n v="231209713"/>
    <d v="2023-04-06T00:00:00"/>
    <x v="924"/>
    <n v="2000"/>
    <n v="12"/>
    <x v="8"/>
    <n v="1215"/>
    <n v="2"/>
    <n v="930"/>
    <s v="CRIMINAL THREATS - NO WEAPON DISPLAYED"/>
    <n v="443"/>
    <n v="29"/>
    <s v="F"/>
    <s v="B"/>
    <n v="501"/>
    <s v="SINGLE FAMILY DWELLING"/>
    <n v="511"/>
    <s v="VERBAL THREAT"/>
    <s v="IC"/>
    <s v="Invest Cont"/>
    <n v="930"/>
    <m/>
    <m/>
    <m/>
    <s v="1500 W  58TH                         ST"/>
    <m/>
    <n v="33.989699999999999"/>
    <n v="-118.3026"/>
    <n v="0"/>
    <x v="12"/>
  </r>
  <r>
    <n v="220507616"/>
    <d v="2022-04-05T00:00:00"/>
    <x v="711"/>
    <n v="1103"/>
    <n v="5"/>
    <x v="10"/>
    <n v="525"/>
    <n v="2"/>
    <n v="354"/>
    <s v="THEFT OF IDENTITY"/>
    <n v="935"/>
    <n v="30"/>
    <s v="F"/>
    <s v="O"/>
    <n v="605"/>
    <s v="AUTOMATED TELLER MACHINE (ATM)"/>
    <m/>
    <m/>
    <s v="IC"/>
    <s v="Invest Cont"/>
    <n v="354"/>
    <m/>
    <m/>
    <m/>
    <s v="400    BAY VIEW                     AV"/>
    <m/>
    <n v="33.773699999999998"/>
    <n v="-118.2698"/>
    <n v="0"/>
    <x v="12"/>
  </r>
  <r>
    <n v="221822236"/>
    <d v="2022-12-15T00:00:00"/>
    <x v="884"/>
    <n v="2200"/>
    <n v="18"/>
    <x v="17"/>
    <n v="1881"/>
    <n v="1"/>
    <n v="420"/>
    <s v="THEFT FROM MOTOR VEHICLE - PETTY ($950 &amp; UNDER)"/>
    <m/>
    <n v="0"/>
    <m/>
    <m/>
    <n v="108"/>
    <s v="PARKING LOT"/>
    <m/>
    <m/>
    <s v="IC"/>
    <s v="Invest Cont"/>
    <n v="420"/>
    <m/>
    <m/>
    <m/>
    <s v="16300 S  VERMONT                      AV"/>
    <m/>
    <n v="33.883400000000002"/>
    <n v="-118.29130000000001"/>
    <n v="0"/>
    <x v="12"/>
  </r>
  <r>
    <n v="222014166"/>
    <d v="2022-08-01T00:00:00"/>
    <x v="867"/>
    <n v="1100"/>
    <n v="20"/>
    <x v="19"/>
    <n v="2025"/>
    <n v="2"/>
    <n v="740"/>
    <s v="VANDALISM - FELONY ($400 &amp; OVER, ALL CHURCH VANDALISMS)"/>
    <s v="1822 0329"/>
    <n v="31"/>
    <s v="M"/>
    <s v="H"/>
    <n v="122"/>
    <s v="VEHICLE, PASSENGER/TRUCK"/>
    <m/>
    <m/>
    <s v="IC"/>
    <s v="Invest Cont"/>
    <n v="740"/>
    <m/>
    <m/>
    <m/>
    <s v="300 S  KENMORE                      AV"/>
    <m/>
    <n v="34.0672"/>
    <n v="-118.2985"/>
    <n v="0"/>
    <x v="12"/>
  </r>
  <r>
    <n v="220305857"/>
    <d v="2022-02-11T00:00:00"/>
    <x v="863"/>
    <n v="1408"/>
    <n v="3"/>
    <x v="2"/>
    <n v="334"/>
    <n v="2"/>
    <n v="624"/>
    <s v="BATTERY - SIMPLE ASSAULT"/>
    <s v="0400 1822"/>
    <n v="28"/>
    <s v="M"/>
    <s v="H"/>
    <n v="501"/>
    <s v="SINGLE FAMILY DWELLING"/>
    <n v="400"/>
    <s v="STRONG-ARM (HANDS, FIST, FEET OR BODILY FORCE)"/>
    <s v="IC"/>
    <s v="Invest Cont"/>
    <n v="624"/>
    <m/>
    <m/>
    <m/>
    <s v="3500 S  BRONSON                      AV"/>
    <m/>
    <n v="34.024500000000003"/>
    <n v="-118.3338"/>
    <n v="0"/>
    <x v="12"/>
  </r>
  <r>
    <n v="220412961"/>
    <d v="2022-09-08T00:00:00"/>
    <x v="925"/>
    <n v="1615"/>
    <n v="4"/>
    <x v="4"/>
    <n v="489"/>
    <n v="2"/>
    <n v="354"/>
    <s v="THEFT OF IDENTITY"/>
    <m/>
    <n v="42"/>
    <s v="F"/>
    <s v="H"/>
    <n v="501"/>
    <s v="SINGLE FAMILY DWELLING"/>
    <m/>
    <m/>
    <s v="IC"/>
    <s v="Invest Cont"/>
    <n v="354"/>
    <m/>
    <m/>
    <m/>
    <s v="2700    CAMULOS                      PL"/>
    <m/>
    <n v="34.025599999999997"/>
    <n v="-118.2178"/>
    <n v="0"/>
    <x v="12"/>
  </r>
  <r>
    <n v="221507123"/>
    <d v="2022-03-17T00:00:00"/>
    <x v="839"/>
    <n v="1900"/>
    <n v="15"/>
    <x v="18"/>
    <n v="1583"/>
    <n v="1"/>
    <n v="331"/>
    <s v="THEFT FROM MOTOR VEHICLE - GRAND ($950.01 AND OVER)"/>
    <s v="1300 0344"/>
    <n v="0"/>
    <s v="M"/>
    <s v="O"/>
    <n v="504"/>
    <s v="OTHER RESIDENCE"/>
    <m/>
    <m/>
    <s v="IC"/>
    <s v="Invest Cont"/>
    <n v="331"/>
    <m/>
    <m/>
    <m/>
    <s v="4300    COLFAX                       AV"/>
    <m/>
    <n v="34.145099999999999"/>
    <n v="-118.3875"/>
    <n v="0"/>
    <x v="12"/>
  </r>
  <r>
    <n v="220123229"/>
    <d v="2022-10-25T00:00:00"/>
    <x v="807"/>
    <n v="1626"/>
    <n v="1"/>
    <x v="1"/>
    <n v="161"/>
    <n v="1"/>
    <n v="220"/>
    <s v="ATTEMPTED ROBBERY"/>
    <s v="1822 2004 0337 0404"/>
    <n v="0"/>
    <s v="F"/>
    <s v="H"/>
    <n v="602"/>
    <s v="BANK"/>
    <n v="500"/>
    <s v="UNKNOWN WEAPON/OTHER WEAPON"/>
    <s v="IC"/>
    <s v="Invest Cont"/>
    <n v="220"/>
    <m/>
    <m/>
    <m/>
    <s v="700 S  FIGUEROA                     ST"/>
    <m/>
    <n v="34.048299999999998"/>
    <n v="-118.26309999999999"/>
    <n v="0"/>
    <x v="12"/>
  </r>
  <r>
    <n v="221314669"/>
    <d v="2022-07-18T00:00:00"/>
    <x v="663"/>
    <n v="1700"/>
    <n v="13"/>
    <x v="6"/>
    <n v="1309"/>
    <n v="1"/>
    <n v="510"/>
    <s v="VEHICLE - STOLEN"/>
    <m/>
    <n v="0"/>
    <m/>
    <m/>
    <n v="101"/>
    <s v="STREET"/>
    <m/>
    <m/>
    <s v="IC"/>
    <s v="Invest Cont"/>
    <n v="510"/>
    <m/>
    <m/>
    <m/>
    <s v="2200    DAMON                        ST"/>
    <m/>
    <n v="34.028700000000001"/>
    <n v="-118.2333"/>
    <n v="0"/>
    <x v="12"/>
  </r>
  <r>
    <n v="222105978"/>
    <d v="2022-02-22T00:00:00"/>
    <x v="926"/>
    <n v="1730"/>
    <n v="21"/>
    <x v="15"/>
    <n v="2126"/>
    <n v="1"/>
    <n v="510"/>
    <s v="VEHICLE - STOLEN"/>
    <m/>
    <n v="0"/>
    <m/>
    <m/>
    <n v="101"/>
    <s v="STREET"/>
    <m/>
    <m/>
    <s v="IC"/>
    <s v="Invest Cont"/>
    <n v="510"/>
    <m/>
    <m/>
    <m/>
    <s v="8100    FAIRCHILD                    AV"/>
    <m/>
    <n v="34.217100000000002"/>
    <n v="-118.5878"/>
    <n v="0"/>
    <x v="12"/>
  </r>
  <r>
    <n v="220715506"/>
    <d v="2022-10-20T00:00:00"/>
    <x v="824"/>
    <n v="314"/>
    <n v="7"/>
    <x v="0"/>
    <n v="722"/>
    <n v="2"/>
    <n v="354"/>
    <s v="THEFT OF IDENTITY"/>
    <s v="1822 0930"/>
    <n v="26"/>
    <s v="M"/>
    <s v="H"/>
    <n v="701"/>
    <s v="HOSPITAL"/>
    <m/>
    <m/>
    <s v="IC"/>
    <s v="Invest Cont"/>
    <n v="354"/>
    <m/>
    <m/>
    <m/>
    <s v="8400    BEVERLY                      BL"/>
    <m/>
    <n v="34.076099999999997"/>
    <n v="-118.3732"/>
    <n v="0"/>
    <x v="12"/>
  </r>
  <r>
    <n v="220806246"/>
    <d v="2022-02-24T00:00:00"/>
    <x v="759"/>
    <n v="1210"/>
    <n v="8"/>
    <x v="12"/>
    <n v="827"/>
    <n v="1"/>
    <n v="341"/>
    <s v="THEFT-GRAND ($950.01 &amp; OVER)EXCPT,GUNS,FOWL,LIVESTK,PROD"/>
    <s v="0344 2032"/>
    <n v="29"/>
    <s v="M"/>
    <s v="W"/>
    <n v="502"/>
    <s v="MULTI-UNIT DWELLING (APARTMENT, DUPLEX, ETC)"/>
    <m/>
    <m/>
    <s v="IC"/>
    <s v="Invest Cont"/>
    <n v="341"/>
    <m/>
    <m/>
    <m/>
    <s v="200 S  BARRINGTON                   AV"/>
    <m/>
    <n v="34.0642"/>
    <n v="-118.4688"/>
    <n v="0"/>
    <x v="12"/>
  </r>
  <r>
    <n v="221912005"/>
    <d v="2022-07-16T00:00:00"/>
    <x v="773"/>
    <n v="320"/>
    <n v="19"/>
    <x v="16"/>
    <n v="1989"/>
    <n v="1"/>
    <n v="310"/>
    <s v="BURGLARY"/>
    <s v="0344 1606"/>
    <n v="0"/>
    <s v="X"/>
    <s v="X"/>
    <n v="708"/>
    <s v="CHURCH/CHAPEL (CHANGED 03-03 FROM CHURCH/TEMPLE)"/>
    <m/>
    <m/>
    <s v="IC"/>
    <s v="Invest Cont"/>
    <n v="310"/>
    <m/>
    <m/>
    <m/>
    <s v="13200    ROSCOE                       BL"/>
    <m/>
    <n v="34.221699999999998"/>
    <n v="-118.42100000000001"/>
    <n v="0"/>
    <x v="12"/>
  </r>
  <r>
    <n v="220615239"/>
    <d v="2022-08-26T00:00:00"/>
    <x v="927"/>
    <n v="1530"/>
    <n v="6"/>
    <x v="9"/>
    <n v="632"/>
    <n v="2"/>
    <n v="624"/>
    <s v="BATTERY - SIMPLE ASSAULT"/>
    <s v="0400 0444 1822"/>
    <n v="44"/>
    <s v="M"/>
    <s v="W"/>
    <n v="707"/>
    <s v="GARAGE/CARPORT"/>
    <n v="400"/>
    <s v="STRONG-ARM (HANDS, FIST, FEET OR BODILY FORCE)"/>
    <s v="IC"/>
    <s v="Invest Cont"/>
    <n v="624"/>
    <m/>
    <m/>
    <m/>
    <s v="1500 N  LAUREL                       AV"/>
    <m/>
    <n v="34.097999999999999"/>
    <n v="-118.3643"/>
    <n v="0"/>
    <x v="12"/>
  </r>
  <r>
    <n v="221714845"/>
    <d v="2022-10-17T00:00:00"/>
    <x v="716"/>
    <n v="1"/>
    <n v="17"/>
    <x v="13"/>
    <n v="1761"/>
    <n v="2"/>
    <n v="930"/>
    <s v="CRIMINAL THREATS - NO WEAPON DISPLAYED"/>
    <s v="0913 0443 1803"/>
    <n v="54"/>
    <s v="M"/>
    <s v="W"/>
    <n v="204"/>
    <s v="MANUFACTURING COMPANY"/>
    <n v="511"/>
    <s v="VERBAL THREAT"/>
    <s v="AO"/>
    <s v="Adult Other"/>
    <n v="930"/>
    <m/>
    <m/>
    <m/>
    <s v="21400    PRAIRIE                      ST"/>
    <m/>
    <n v="34.239100000000001"/>
    <n v="-118.5976"/>
    <n v="0"/>
    <x v="12"/>
  </r>
  <r>
    <n v="221405185"/>
    <d v="2022-01-26T00:00:00"/>
    <x v="733"/>
    <n v="1810"/>
    <n v="14"/>
    <x v="14"/>
    <n v="1446"/>
    <n v="1"/>
    <n v="236"/>
    <s v="INTIMATE PARTNER - AGGRAVATED ASSAULT"/>
    <s v="0913 2000 1814"/>
    <n v="40"/>
    <s v="M"/>
    <s v="O"/>
    <n v="102"/>
    <s v="SIDEWALK"/>
    <n v="400"/>
    <s v="STRONG-ARM (HANDS, FIST, FEET OR BODILY FORCE)"/>
    <s v="AA"/>
    <s v="Adult Arrest"/>
    <n v="236"/>
    <m/>
    <m/>
    <m/>
    <s v="12200    PACIFIC                      AV"/>
    <m/>
    <n v="34.002699999999997"/>
    <n v="-118.4328"/>
    <n v="1"/>
    <x v="12"/>
  </r>
  <r>
    <n v="220116027"/>
    <d v="2022-07-10T00:00:00"/>
    <x v="928"/>
    <n v="1355"/>
    <n v="1"/>
    <x v="1"/>
    <n v="154"/>
    <n v="1"/>
    <n v="341"/>
    <s v="THEFT-GRAND ($950.01 &amp; OVER)EXCPT,GUNS,FOWL,LIVESTK,PROD"/>
    <s v="1822 2032 0344"/>
    <n v="54"/>
    <s v="M"/>
    <s v="B"/>
    <n v="709"/>
    <s v="PUBLIC RESTROOM(INDOORS-INSIDE)"/>
    <m/>
    <m/>
    <s v="IC"/>
    <s v="Invest Cont"/>
    <n v="341"/>
    <m/>
    <m/>
    <m/>
    <s v="500 S  MAIN                         ST"/>
    <m/>
    <n v="34.046700000000001"/>
    <n v="-118.24850000000001"/>
    <n v="0"/>
    <x v="12"/>
  </r>
  <r>
    <n v="221913861"/>
    <d v="2022-08-31T00:00:00"/>
    <x v="908"/>
    <n v="2225"/>
    <n v="19"/>
    <x v="16"/>
    <n v="1984"/>
    <n v="1"/>
    <n v="230"/>
    <s v="ASSAULT WITH DEADLY WEAPON, AGGRAVATED ASSAULT"/>
    <s v="0302 1309 1312 1822"/>
    <n v="27"/>
    <s v="F"/>
    <s v="H"/>
    <n v="101"/>
    <s v="STREET"/>
    <n v="103"/>
    <s v="RIFLE"/>
    <s v="IC"/>
    <s v="Invest Cont"/>
    <n v="230"/>
    <m/>
    <m/>
    <m/>
    <s v="8400    CEDROS                       AV"/>
    <m/>
    <n v="34.226500000000001"/>
    <n v="-118.45650000000001"/>
    <n v="0"/>
    <x v="12"/>
  </r>
  <r>
    <n v="220507750"/>
    <d v="2022-04-08T00:00:00"/>
    <x v="891"/>
    <n v="800"/>
    <n v="5"/>
    <x v="10"/>
    <n v="527"/>
    <n v="1"/>
    <n v="815"/>
    <s v="SEXUAL PENETRATION W/FOREIGN OBJECT"/>
    <s v="1206 1822 2034 1309 1402 1415 1218"/>
    <n v="28"/>
    <s v="F"/>
    <s v="H"/>
    <n v="101"/>
    <s v="STREET"/>
    <n v="500"/>
    <s v="UNKNOWN WEAPON/OTHER WEAPON"/>
    <s v="IC"/>
    <s v="Invest Cont"/>
    <n v="815"/>
    <n v="998"/>
    <m/>
    <m/>
    <s v="HARRY BRIDGE"/>
    <s v="ISLAND"/>
    <n v="33.762599999999999"/>
    <n v="-118.2687"/>
    <n v="0"/>
    <x v="12"/>
  </r>
  <r>
    <n v="221510870"/>
    <d v="2022-06-08T00:00:00"/>
    <x v="780"/>
    <n v="1"/>
    <n v="15"/>
    <x v="18"/>
    <n v="1545"/>
    <n v="2"/>
    <n v="354"/>
    <s v="THEFT OF IDENTITY"/>
    <n v="377"/>
    <n v="33"/>
    <s v="F"/>
    <s v="O"/>
    <n v="602"/>
    <s v="BANK"/>
    <m/>
    <m/>
    <s v="IC"/>
    <s v="Invest Cont"/>
    <n v="354"/>
    <m/>
    <m/>
    <m/>
    <s v="4800    LAUREL CANYON                BL"/>
    <m/>
    <n v="34.157600000000002"/>
    <n v="-118.3965"/>
    <n v="0"/>
    <x v="12"/>
  </r>
  <r>
    <n v="221516234"/>
    <d v="2022-10-18T00:00:00"/>
    <x v="666"/>
    <n v="1900"/>
    <n v="15"/>
    <x v="18"/>
    <n v="1599"/>
    <n v="1"/>
    <n v="330"/>
    <s v="BURGLARY FROM VEHICLE"/>
    <s v="0385 1822"/>
    <n v="39"/>
    <s v="M"/>
    <s v="H"/>
    <n v="101"/>
    <s v="STREET"/>
    <m/>
    <m/>
    <s v="IC"/>
    <s v="Invest Cont"/>
    <n v="330"/>
    <m/>
    <m/>
    <m/>
    <s v="OAKSHIRE                     DR"/>
    <s v="ELLINGTON                    DR"/>
    <n v="34.128700000000002"/>
    <n v="-118.3506"/>
    <n v="0"/>
    <x v="12"/>
  </r>
  <r>
    <n v="220116998"/>
    <d v="2022-07-27T00:00:00"/>
    <x v="769"/>
    <n v="1330"/>
    <n v="1"/>
    <x v="1"/>
    <n v="182"/>
    <n v="2"/>
    <n v="888"/>
    <s v="TRESPASSING"/>
    <n v="1501"/>
    <n v="30"/>
    <s v="M"/>
    <s v="H"/>
    <n v="502"/>
    <s v="MULTI-UNIT DWELLING (APARTMENT, DUPLEX, ETC)"/>
    <m/>
    <m/>
    <s v="IC"/>
    <s v="Invest Cont"/>
    <n v="888"/>
    <m/>
    <m/>
    <m/>
    <s v="1100 S  FLOWER                       ST"/>
    <m/>
    <n v="34.042999999999999"/>
    <n v="-118.2641"/>
    <n v="0"/>
    <x v="12"/>
  </r>
  <r>
    <n v="221600815"/>
    <d v="2022-09-27T00:00:00"/>
    <x v="678"/>
    <n v="45"/>
    <n v="16"/>
    <x v="20"/>
    <n v="1635"/>
    <n v="1"/>
    <n v="230"/>
    <s v="ASSAULT WITH DEADLY WEAPON, AGGRAVATED ASSAULT"/>
    <s v="1822 1100 0450 1419 1407 1402"/>
    <n v="36"/>
    <s v="M"/>
    <s v="H"/>
    <n v="101"/>
    <s v="STREET"/>
    <n v="102"/>
    <s v="HAND GUN"/>
    <s v="IC"/>
    <s v="Invest Cont"/>
    <n v="230"/>
    <n v="998"/>
    <m/>
    <m/>
    <s v="10300    FOOTHILL                     BL"/>
    <m/>
    <n v="34.273499999999999"/>
    <n v="-118.3537"/>
    <n v="0"/>
    <x v="12"/>
  </r>
  <r>
    <n v="220907427"/>
    <d v="2022-04-01T00:00:00"/>
    <x v="654"/>
    <n v="1948"/>
    <n v="9"/>
    <x v="3"/>
    <n v="964"/>
    <n v="1"/>
    <n v="210"/>
    <s v="ROBBERY"/>
    <s v="0344 0352 1822 1420 0444 0945"/>
    <n v="0"/>
    <s v="X"/>
    <s v="X"/>
    <n v="404"/>
    <s v="DEPARTMENT STORE"/>
    <n v="400"/>
    <s v="STRONG-ARM (HANDS, FIST, FEET OR BODILY FORCE)"/>
    <s v="IC"/>
    <s v="Invest Cont"/>
    <n v="210"/>
    <m/>
    <m/>
    <m/>
    <s v="14000    RIVERSIDE                    DR"/>
    <m/>
    <n v="34.157600000000002"/>
    <n v="-118.4387"/>
    <n v="0"/>
    <x v="12"/>
  </r>
  <r>
    <n v="221507993"/>
    <d v="2022-04-07T00:00:00"/>
    <x v="776"/>
    <n v="2000"/>
    <n v="15"/>
    <x v="18"/>
    <n v="1543"/>
    <n v="2"/>
    <n v="626"/>
    <s v="INTIMATE PARTNER - SIMPLE ASSAULT"/>
    <s v="2000 0400 0416 1813 1814"/>
    <n v="38"/>
    <s v="F"/>
    <s v="W"/>
    <n v="502"/>
    <s v="MULTI-UNIT DWELLING (APARTMENT, DUPLEX, ETC)"/>
    <n v="400"/>
    <s v="STRONG-ARM (HANDS, FIST, FEET OR BODILY FORCE)"/>
    <s v="AO"/>
    <s v="Adult Other"/>
    <n v="626"/>
    <m/>
    <m/>
    <m/>
    <s v="12400    MAGNOLIA                     BL"/>
    <m/>
    <n v="34.168500000000002"/>
    <n v="-118.4008"/>
    <n v="0"/>
    <x v="12"/>
  </r>
  <r>
    <n v="222105284"/>
    <d v="2022-02-05T00:00:00"/>
    <x v="746"/>
    <n v="1510"/>
    <n v="21"/>
    <x v="15"/>
    <n v="2157"/>
    <n v="2"/>
    <n v="930"/>
    <s v="CRIMINAL THREATS - NO WEAPON DISPLAYED"/>
    <s v="0444 0447 0421"/>
    <n v="31"/>
    <s v="F"/>
    <s v="H"/>
    <n v="301"/>
    <s v="GAS STATION"/>
    <n v="511"/>
    <s v="VERBAL THREAT"/>
    <s v="IC"/>
    <s v="Invest Cont"/>
    <n v="930"/>
    <m/>
    <m/>
    <m/>
    <s v="20900    VANOWEN                      ST"/>
    <m/>
    <n v="34.193800000000003"/>
    <n v="-118.58839999999999"/>
    <n v="0"/>
    <x v="12"/>
  </r>
  <r>
    <n v="221308724"/>
    <d v="2022-03-26T00:00:00"/>
    <x v="761"/>
    <n v="1400"/>
    <n v="13"/>
    <x v="6"/>
    <n v="1385"/>
    <n v="2"/>
    <n v="624"/>
    <s v="BATTERY - SIMPLE ASSAULT"/>
    <s v="0446 3004 4013 0605 0416 1822"/>
    <n v="23"/>
    <s v="M"/>
    <s v="H"/>
    <n v="101"/>
    <s v="STREET"/>
    <n v="400"/>
    <s v="STRONG-ARM (HANDS, FIST, FEET OR BODILY FORCE)"/>
    <s v="AO"/>
    <s v="Adult Other"/>
    <n v="624"/>
    <m/>
    <m/>
    <m/>
    <s v="N  CENTRAL                      AV"/>
    <s v="W  SLAUSON                      ST"/>
    <n v="33.9893"/>
    <n v="-118.2565"/>
    <n v="0"/>
    <x v="12"/>
  </r>
  <r>
    <n v="222109190"/>
    <d v="2022-05-15T00:00:00"/>
    <x v="703"/>
    <n v="1040"/>
    <n v="21"/>
    <x v="15"/>
    <n v="2147"/>
    <n v="2"/>
    <n v="745"/>
    <s v="VANDALISM - MISDEAMEANOR ($399 OR UNDER)"/>
    <n v="329"/>
    <n v="74"/>
    <s v="F"/>
    <s v="W"/>
    <n v="101"/>
    <s v="STREET"/>
    <m/>
    <m/>
    <s v="IC"/>
    <s v="Invest Cont"/>
    <n v="745"/>
    <m/>
    <m/>
    <m/>
    <s v="20700    BASSETT                      ST"/>
    <m/>
    <n v="34.195999999999998"/>
    <n v="-118.5848"/>
    <n v="0"/>
    <x v="12"/>
  </r>
  <r>
    <n v="221306079"/>
    <d v="2022-02-10T00:00:00"/>
    <x v="929"/>
    <n v="2200"/>
    <n v="13"/>
    <x v="6"/>
    <n v="1343"/>
    <n v="1"/>
    <n v="510"/>
    <s v="VEHICLE - STOLEN"/>
    <m/>
    <n v="0"/>
    <m/>
    <m/>
    <n v="101"/>
    <s v="STREET"/>
    <m/>
    <m/>
    <s v="IC"/>
    <s v="Invest Cont"/>
    <n v="510"/>
    <m/>
    <m/>
    <m/>
    <s v="600 E  MARTIN LUTHER KING JR        BL"/>
    <m/>
    <n v="34.011099999999999"/>
    <n v="-118.2653"/>
    <n v="0"/>
    <x v="12"/>
  </r>
  <r>
    <n v="222017904"/>
    <d v="2022-12-02T00:00:00"/>
    <x v="767"/>
    <n v="900"/>
    <n v="20"/>
    <x v="19"/>
    <n v="2055"/>
    <n v="1"/>
    <n v="310"/>
    <s v="BURGLARY"/>
    <s v="0344 1822"/>
    <n v="22"/>
    <s v="M"/>
    <s v="B"/>
    <n v="501"/>
    <s v="SINGLE FAMILY DWELLING"/>
    <m/>
    <m/>
    <s v="IC"/>
    <s v="Invest Cont"/>
    <n v="310"/>
    <m/>
    <m/>
    <m/>
    <s v="900    FEDORA                       ST"/>
    <m/>
    <n v="34.053600000000003"/>
    <n v="-118.2979"/>
    <n v="0"/>
    <x v="12"/>
  </r>
  <r>
    <n v="240316608"/>
    <d v="2024-11-28T00:00:00"/>
    <x v="867"/>
    <n v="1"/>
    <n v="3"/>
    <x v="2"/>
    <n v="312"/>
    <n v="2"/>
    <n v="354"/>
    <s v="THEFT OF IDENTITY"/>
    <s v="0100 1822"/>
    <n v="20"/>
    <s v="F"/>
    <s v="H"/>
    <n v="501"/>
    <s v="SINGLE FAMILY DWELLING"/>
    <m/>
    <m/>
    <s v="IC"/>
    <s v="Invest Cont"/>
    <n v="354"/>
    <m/>
    <m/>
    <m/>
    <s v="3000 S  ORANGE                       DR"/>
    <m/>
    <n v="34.026299999999999"/>
    <n v="-118.3558"/>
    <n v="0"/>
    <x v="12"/>
  </r>
  <r>
    <n v="221706203"/>
    <d v="2022-03-03T00:00:00"/>
    <x v="717"/>
    <n v="1200"/>
    <n v="17"/>
    <x v="13"/>
    <n v="1764"/>
    <n v="1"/>
    <n v="341"/>
    <s v="THEFT-GRAND ($950.01 &amp; OVER)EXCPT,GUNS,FOWL,LIVESTK,PROD"/>
    <s v="2032 0344"/>
    <n v="60"/>
    <s v="M"/>
    <s v="O"/>
    <n v="502"/>
    <s v="MULTI-UNIT DWELLING (APARTMENT, DUPLEX, ETC)"/>
    <m/>
    <m/>
    <s v="IC"/>
    <s v="Invest Cont"/>
    <n v="341"/>
    <m/>
    <m/>
    <m/>
    <s v="9400    CORBIN                       AV"/>
    <m/>
    <n v="34.241"/>
    <n v="-118.56229999999999"/>
    <n v="0"/>
    <x v="12"/>
  </r>
  <r>
    <n v="220805631"/>
    <d v="2022-02-09T00:00:00"/>
    <x v="760"/>
    <n v="1430"/>
    <n v="8"/>
    <x v="12"/>
    <n v="854"/>
    <n v="2"/>
    <n v="740"/>
    <s v="VANDALISM - FELONY ($400 &amp; OVER, ALL CHURCH VANDALISMS)"/>
    <n v="329"/>
    <n v="37"/>
    <s v="F"/>
    <s v="A"/>
    <n v="101"/>
    <s v="STREET"/>
    <m/>
    <m/>
    <s v="IC"/>
    <s v="Invest Cont"/>
    <n v="740"/>
    <m/>
    <m/>
    <m/>
    <s v="1600    PONTIUS                      AV"/>
    <m/>
    <n v="34.0488"/>
    <n v="-118.4461"/>
    <n v="0"/>
    <x v="12"/>
  </r>
  <r>
    <n v="221513476"/>
    <d v="2022-08-10T00:00:00"/>
    <x v="805"/>
    <n v="1245"/>
    <n v="15"/>
    <x v="18"/>
    <n v="1548"/>
    <n v="2"/>
    <n v="930"/>
    <s v="CRIMINAL THREATS - NO WEAPON DISPLAYED"/>
    <s v="1822 0432 0421"/>
    <n v="52"/>
    <s v="F"/>
    <s v="H"/>
    <n v="101"/>
    <s v="STREET"/>
    <n v="511"/>
    <s v="VERBAL THREAT"/>
    <s v="IC"/>
    <s v="Invest Cont"/>
    <n v="930"/>
    <m/>
    <m/>
    <m/>
    <s v="LANKERSHIM                   BL"/>
    <s v="CHANDLER                     BL"/>
    <n v="34.168100000000003"/>
    <n v="-118.3766"/>
    <n v="0"/>
    <x v="12"/>
  </r>
  <r>
    <n v="221913648"/>
    <d v="2022-08-25T00:00:00"/>
    <x v="664"/>
    <n v="445"/>
    <n v="19"/>
    <x v="16"/>
    <n v="1954"/>
    <n v="1"/>
    <n v="510"/>
    <s v="VEHICLE - STOLEN"/>
    <m/>
    <n v="0"/>
    <m/>
    <m/>
    <n v="101"/>
    <s v="STREET"/>
    <m/>
    <m/>
    <s v="IC"/>
    <s v="Invest Cont"/>
    <n v="510"/>
    <m/>
    <m/>
    <m/>
    <s v="BURNET                       AV"/>
    <s v="KINGSBURY                    ST"/>
    <n v="34.263300000000001"/>
    <n v="-118.4622"/>
    <n v="0"/>
    <x v="12"/>
  </r>
  <r>
    <n v="222019219"/>
    <d v="2022-11-08T00:00:00"/>
    <x v="743"/>
    <n v="1000"/>
    <n v="20"/>
    <x v="19"/>
    <n v="2031"/>
    <n v="1"/>
    <n v="440"/>
    <s v="THEFT PLAIN - PETTY ($950 &amp; UNDER)"/>
    <s v="0377 1822 0344"/>
    <n v="44"/>
    <s v="M"/>
    <s v="H"/>
    <n v="202"/>
    <s v="LIQUOR STORE"/>
    <m/>
    <m/>
    <s v="IC"/>
    <s v="Invest Cont"/>
    <n v="440"/>
    <m/>
    <m/>
    <m/>
    <s v="700 S  WESTERN                      AV"/>
    <m/>
    <n v="34.059899999999999"/>
    <n v="-118.3139"/>
    <n v="0"/>
    <x v="12"/>
  </r>
  <r>
    <n v="221909382"/>
    <d v="2022-05-11T00:00:00"/>
    <x v="683"/>
    <n v="900"/>
    <n v="19"/>
    <x v="16"/>
    <n v="1974"/>
    <n v="2"/>
    <n v="740"/>
    <s v="VANDALISM - FELONY ($400 &amp; OVER, ALL CHURCH VANDALISMS)"/>
    <s v="0329 1300 1822"/>
    <n v="40"/>
    <s v="M"/>
    <s v="H"/>
    <n v="108"/>
    <s v="PARKING LOT"/>
    <m/>
    <m/>
    <s v="IC"/>
    <s v="Invest Cont"/>
    <n v="740"/>
    <m/>
    <m/>
    <m/>
    <s v="14500    NORDHOFF                     ST"/>
    <m/>
    <n v="34.235399999999998"/>
    <n v="-118.44799999999999"/>
    <n v="0"/>
    <x v="12"/>
  </r>
  <r>
    <n v="221008445"/>
    <d v="2022-04-25T00:00:00"/>
    <x v="830"/>
    <n v="1200"/>
    <n v="10"/>
    <x v="11"/>
    <n v="1065"/>
    <n v="2"/>
    <n v="922"/>
    <s v="CHILD STEALING"/>
    <s v="0913 1814 2038"/>
    <n v="49"/>
    <s v="F"/>
    <s v="B"/>
    <n v="501"/>
    <s v="SINGLE FAMILY DWELLING"/>
    <m/>
    <m/>
    <s v="AO"/>
    <s v="Adult Other"/>
    <n v="922"/>
    <m/>
    <m/>
    <m/>
    <s v="17800    MARGATE                      ST"/>
    <m/>
    <n v="34.168599999999998"/>
    <n v="-118.52030000000001"/>
    <n v="0"/>
    <x v="12"/>
  </r>
  <r>
    <n v="221809343"/>
    <d v="2022-04-17T00:00:00"/>
    <x v="930"/>
    <n v="1600"/>
    <n v="18"/>
    <x v="17"/>
    <n v="1827"/>
    <n v="2"/>
    <n v="740"/>
    <s v="VANDALISM - FELONY ($400 &amp; OVER, ALL CHURCH VANDALISMS)"/>
    <s v="0329 0360 0603 0913 1202"/>
    <n v="78"/>
    <s v="F"/>
    <s v="H"/>
    <n v="501"/>
    <s v="SINGLE FAMILY DWELLING"/>
    <m/>
    <m/>
    <s v="IC"/>
    <s v="Invest Cont"/>
    <n v="740"/>
    <m/>
    <m/>
    <m/>
    <s v="9400    WILMINGTON                   AV"/>
    <m/>
    <n v="33.951300000000003"/>
    <n v="-118.23860000000001"/>
    <n v="0"/>
    <x v="12"/>
  </r>
  <r>
    <n v="221006049"/>
    <d v="2022-02-24T00:00:00"/>
    <x v="682"/>
    <n v="1200"/>
    <n v="10"/>
    <x v="11"/>
    <n v="1018"/>
    <n v="2"/>
    <n v="354"/>
    <s v="THEFT OF IDENTITY"/>
    <s v="1822 0922"/>
    <n v="91"/>
    <s v="F"/>
    <s v="W"/>
    <n v="501"/>
    <s v="SINGLE FAMILY DWELLING"/>
    <m/>
    <m/>
    <s v="IC"/>
    <s v="Invest Cont"/>
    <n v="354"/>
    <m/>
    <m/>
    <m/>
    <s v="7200    COLLETT                      AV"/>
    <m/>
    <n v="34.2057"/>
    <n v="-118.4825"/>
    <n v="0"/>
    <x v="12"/>
  </r>
  <r>
    <n v="221419686"/>
    <d v="2022-12-04T00:00:00"/>
    <x v="816"/>
    <n v="1600"/>
    <n v="14"/>
    <x v="14"/>
    <n v="1466"/>
    <n v="1"/>
    <n v="310"/>
    <s v="BURGLARY"/>
    <s v="0344 1602"/>
    <n v="55"/>
    <s v="M"/>
    <s v="H"/>
    <n v="707"/>
    <s v="GARAGE/CARPORT"/>
    <m/>
    <m/>
    <s v="IC"/>
    <s v="Invest Cont"/>
    <n v="310"/>
    <m/>
    <m/>
    <m/>
    <s v="7400    ARIZONA                      AV"/>
    <m/>
    <n v="33.973999999999997"/>
    <n v="-118.3961"/>
    <n v="0"/>
    <x v="12"/>
  </r>
  <r>
    <n v="220404047"/>
    <d v="2022-01-02T00:00:00"/>
    <x v="740"/>
    <n v="1824"/>
    <n v="4"/>
    <x v="4"/>
    <n v="426"/>
    <n v="1"/>
    <n v="510"/>
    <s v="VEHICLE - STOLEN"/>
    <m/>
    <n v="0"/>
    <m/>
    <m/>
    <n v="104"/>
    <s v="DRIVEWAY"/>
    <m/>
    <m/>
    <s v="IC"/>
    <s v="Invest Cont"/>
    <n v="510"/>
    <m/>
    <m/>
    <m/>
    <s v="4900    TWINING                      ST"/>
    <m/>
    <n v="34.083399999999997"/>
    <n v="-118.1769"/>
    <n v="0"/>
    <x v="12"/>
  </r>
  <r>
    <n v="220905669"/>
    <d v="2022-02-14T00:00:00"/>
    <x v="783"/>
    <n v="340"/>
    <n v="9"/>
    <x v="3"/>
    <n v="911"/>
    <n v="1"/>
    <n v="236"/>
    <s v="INTIMATE PARTNER - AGGRAVATED ASSAULT"/>
    <s v="2000 0416 0401 1814 0446 0447 0913 1218 2002"/>
    <n v="23"/>
    <s v="M"/>
    <s v="H"/>
    <n v="108"/>
    <s v="PARKING LOT"/>
    <n v="306"/>
    <s v="ROCK/THROWN OBJECT"/>
    <s v="AA"/>
    <s v="Adult Arrest"/>
    <n v="236"/>
    <m/>
    <m/>
    <m/>
    <s v="15600    VANOWEN                      ST"/>
    <m/>
    <n v="34.193899999999999"/>
    <n v="-118.4729"/>
    <n v="1"/>
    <x v="12"/>
  </r>
  <r>
    <n v="221220029"/>
    <d v="2022-09-20T00:00:00"/>
    <x v="819"/>
    <n v="1830"/>
    <n v="12"/>
    <x v="8"/>
    <n v="1259"/>
    <n v="1"/>
    <n v="230"/>
    <s v="ASSAULT WITH DEADLY WEAPON, AGGRAVATED ASSAULT"/>
    <s v="0400 0416 1822"/>
    <n v="41"/>
    <s v="M"/>
    <s v="B"/>
    <n v="102"/>
    <s v="SIDEWALK"/>
    <n v="114"/>
    <s v="AIR PISTOL/REVOLVER/RIFLE/BB GUN"/>
    <s v="IC"/>
    <s v="Invest Cont"/>
    <n v="230"/>
    <m/>
    <m/>
    <m/>
    <s v="MCKINLEY                     AV"/>
    <s v="E  78TH                         ST"/>
    <n v="33.968499999999999"/>
    <n v="-118.2608"/>
    <n v="0"/>
    <x v="12"/>
  </r>
  <r>
    <n v="221223487"/>
    <d v="2022-11-04T00:00:00"/>
    <x v="924"/>
    <n v="622"/>
    <n v="12"/>
    <x v="8"/>
    <n v="1273"/>
    <n v="2"/>
    <n v="354"/>
    <s v="THEFT OF IDENTITY"/>
    <s v="0100 0922"/>
    <n v="37"/>
    <s v="F"/>
    <s v="B"/>
    <n v="501"/>
    <s v="SINGLE FAMILY DWELLING"/>
    <m/>
    <m/>
    <s v="IC"/>
    <s v="Invest Cont"/>
    <n v="354"/>
    <m/>
    <m/>
    <m/>
    <s v="9100 S  VAN NESS                     AV"/>
    <m/>
    <n v="33.9544"/>
    <n v="-118.3177"/>
    <n v="0"/>
    <x v="12"/>
  </r>
  <r>
    <n v="220313577"/>
    <d v="2022-07-11T00:00:00"/>
    <x v="931"/>
    <n v="1700"/>
    <n v="3"/>
    <x v="2"/>
    <n v="395"/>
    <n v="1"/>
    <n v="330"/>
    <s v="BURGLARY FROM VEHICLE"/>
    <s v="1822 1601 1300 0344"/>
    <n v="58"/>
    <s v="F"/>
    <s v="B"/>
    <n v="108"/>
    <s v="PARKING LOT"/>
    <m/>
    <m/>
    <s v="IC"/>
    <s v="Invest Cont"/>
    <n v="330"/>
    <m/>
    <m/>
    <m/>
    <s v="1600 W  MARTIN LUTHER KING JR        BL"/>
    <m/>
    <n v="34.010899999999999"/>
    <n v="-118.30670000000001"/>
    <n v="0"/>
    <x v="12"/>
  </r>
  <r>
    <n v="221800785"/>
    <d v="2022-09-26T00:00:00"/>
    <x v="838"/>
    <n v="2200"/>
    <n v="18"/>
    <x v="17"/>
    <n v="1836"/>
    <n v="1"/>
    <n v="230"/>
    <s v="ASSAULT WITH DEADLY WEAPON, AGGRAVATED ASSAULT"/>
    <s v="0906 1822 1100 1313 1402 1407 0430 0432 0342 0855"/>
    <n v="44"/>
    <s v="M"/>
    <s v="B"/>
    <n v="502"/>
    <s v="MULTI-UNIT DWELLING (APARTMENT, DUPLEX, ETC)"/>
    <n v="106"/>
    <s v="UNKNOWN FIREARM"/>
    <s v="AA"/>
    <s v="Adult Arrest"/>
    <n v="230"/>
    <n v="998"/>
    <m/>
    <m/>
    <s v="105TH                        ST"/>
    <s v="ANTWERP                      ST"/>
    <n v="33.940600000000003"/>
    <n v="-118.24809999999999"/>
    <n v="1"/>
    <x v="12"/>
  </r>
  <r>
    <n v="230804040"/>
    <d v="2023-01-01T00:00:00"/>
    <x v="813"/>
    <n v="1630"/>
    <n v="8"/>
    <x v="12"/>
    <n v="832"/>
    <n v="2"/>
    <n v="740"/>
    <s v="VANDALISM - FELONY ($400 &amp; OVER, ALL CHURCH VANDALISMS)"/>
    <n v="329"/>
    <n v="35"/>
    <s v="F"/>
    <s v="B"/>
    <n v="122"/>
    <s v="VEHICLE, PASSENGER/TRUCK"/>
    <m/>
    <m/>
    <s v="IC"/>
    <s v="Invest Cont"/>
    <n v="740"/>
    <m/>
    <m/>
    <m/>
    <s v="11600    MAYFIELD                     AV"/>
    <m/>
    <n v="34.053400000000003"/>
    <n v="-118.4615"/>
    <n v="0"/>
    <x v="12"/>
  </r>
  <r>
    <n v="220107474"/>
    <d v="2022-02-28T00:00:00"/>
    <x v="932"/>
    <n v="100"/>
    <n v="1"/>
    <x v="1"/>
    <n v="176"/>
    <n v="1"/>
    <n v="331"/>
    <s v="THEFT FROM MOTOR VEHICLE - GRAND ($950.01 AND OVER)"/>
    <s v="1606 0344 1300 1822 1414"/>
    <n v="23"/>
    <s v="M"/>
    <s v="H"/>
    <n v="101"/>
    <s v="STREET"/>
    <m/>
    <m/>
    <s v="IC"/>
    <s v="Invest Cont"/>
    <n v="331"/>
    <m/>
    <m/>
    <m/>
    <s v="800    WALL                         ST"/>
    <m/>
    <n v="34.040100000000002"/>
    <n v="-118.2504"/>
    <n v="0"/>
    <x v="12"/>
  </r>
  <r>
    <n v="230404187"/>
    <d v="2023-01-05T00:00:00"/>
    <x v="933"/>
    <n v="1"/>
    <n v="4"/>
    <x v="4"/>
    <n v="443"/>
    <n v="2"/>
    <n v="354"/>
    <s v="THEFT OF IDENTITY"/>
    <s v="0100 0935 1822"/>
    <n v="81"/>
    <s v="F"/>
    <s v="K"/>
    <n v="701"/>
    <s v="HOSPITAL"/>
    <m/>
    <m/>
    <s v="IC"/>
    <s v="Invest Cont"/>
    <n v="354"/>
    <m/>
    <m/>
    <m/>
    <s v="1500    SAN PABLO                    ST"/>
    <m/>
    <n v="34.062399999999997"/>
    <n v="-118.20310000000001"/>
    <n v="0"/>
    <x v="12"/>
  </r>
  <r>
    <n v="221216356"/>
    <d v="2022-07-23T00:00:00"/>
    <x v="860"/>
    <n v="2130"/>
    <n v="12"/>
    <x v="8"/>
    <n v="1215"/>
    <n v="1"/>
    <n v="210"/>
    <s v="ROBBERY"/>
    <s v="0916 1822 0449 0355 0344"/>
    <n v="31"/>
    <s v="M"/>
    <s v="H"/>
    <n v="103"/>
    <s v="ALLEY"/>
    <n v="102"/>
    <s v="HAND GUN"/>
    <s v="IC"/>
    <s v="Invest Cont"/>
    <n v="210"/>
    <m/>
    <m/>
    <m/>
    <s v="5700 S  VERMONT                      AV"/>
    <m/>
    <n v="33.992100000000001"/>
    <n v="-118.298"/>
    <n v="0"/>
    <x v="12"/>
  </r>
  <r>
    <n v="220806869"/>
    <d v="2022-03-12T00:00:00"/>
    <x v="706"/>
    <n v="1500"/>
    <n v="8"/>
    <x v="12"/>
    <n v="854"/>
    <n v="1"/>
    <n v="420"/>
    <s v="THEFT FROM MOTOR VEHICLE - PETTY ($950 &amp; UNDER)"/>
    <s v="1606 0344 1822"/>
    <n v="23"/>
    <s v="M"/>
    <s v="C"/>
    <n v="108"/>
    <s v="PARKING LOT"/>
    <m/>
    <m/>
    <s v="IC"/>
    <s v="Invest Cont"/>
    <n v="420"/>
    <m/>
    <m/>
    <m/>
    <s v="1800 S  SEPULVEDA                    BL"/>
    <m/>
    <n v="34.046900000000001"/>
    <n v="-118.4451"/>
    <n v="0"/>
    <x v="12"/>
  </r>
  <r>
    <n v="221015306"/>
    <d v="2022-10-15T00:00:00"/>
    <x v="712"/>
    <n v="1800"/>
    <n v="10"/>
    <x v="11"/>
    <n v="1035"/>
    <n v="2"/>
    <n v="740"/>
    <s v="VANDALISM - FELONY ($400 &amp; OVER, ALL CHURCH VANDALISMS)"/>
    <s v="1822 2004 0329 1300 0918"/>
    <n v="21"/>
    <s v="M"/>
    <s v="H"/>
    <n v="122"/>
    <s v="VEHICLE, PASSENGER/TRUCK"/>
    <m/>
    <m/>
    <s v="AA"/>
    <s v="Adult Arrest"/>
    <n v="740"/>
    <m/>
    <m/>
    <m/>
    <s v="6600    DARBY                        AV"/>
    <m/>
    <n v="34.190199999999997"/>
    <n v="-118.5335"/>
    <n v="1"/>
    <x v="12"/>
  </r>
  <r>
    <n v="222100872"/>
    <d v="2022-09-16T00:00:00"/>
    <x v="688"/>
    <n v="900"/>
    <n v="21"/>
    <x v="15"/>
    <n v="2107"/>
    <n v="1"/>
    <n v="310"/>
    <s v="BURGLARY"/>
    <s v="0344 1609 1202 1402"/>
    <n v="65"/>
    <s v="F"/>
    <s v="W"/>
    <n v="501"/>
    <s v="SINGLE FAMILY DWELLING"/>
    <m/>
    <m/>
    <s v="IC"/>
    <s v="Invest Cont"/>
    <n v="310"/>
    <n v="998"/>
    <m/>
    <m/>
    <s v="20800    COMMUNITY                    ST"/>
    <m/>
    <n v="34.222200000000001"/>
    <n v="-118.59690000000001"/>
    <n v="0"/>
    <x v="12"/>
  </r>
  <r>
    <n v="220115493"/>
    <d v="2022-07-03T00:00:00"/>
    <x v="934"/>
    <n v="520"/>
    <n v="1"/>
    <x v="1"/>
    <n v="162"/>
    <n v="1"/>
    <n v="310"/>
    <s v="BURGLARY"/>
    <s v="1822 0344 0394"/>
    <n v="0"/>
    <s v="M"/>
    <s v="O"/>
    <n v="502"/>
    <s v="MULTI-UNIT DWELLING (APARTMENT, DUPLEX, ETC)"/>
    <m/>
    <m/>
    <s v="IC"/>
    <s v="Invest Cont"/>
    <n v="310"/>
    <m/>
    <m/>
    <m/>
    <s v="800 S  HILL                         ST"/>
    <m/>
    <n v="34.046199999999999"/>
    <n v="-118.2585"/>
    <n v="0"/>
    <x v="12"/>
  </r>
  <r>
    <n v="221918484"/>
    <d v="2022-12-28T00:00:00"/>
    <x v="935"/>
    <n v="320"/>
    <n v="19"/>
    <x v="16"/>
    <n v="1955"/>
    <n v="1"/>
    <n v="331"/>
    <s v="THEFT FROM MOTOR VEHICLE - GRAND ($950.01 AND OVER)"/>
    <n v="385"/>
    <n v="28"/>
    <s v="M"/>
    <s v="H"/>
    <n v="101"/>
    <s v="STREET"/>
    <m/>
    <m/>
    <s v="IC"/>
    <s v="Invest Cont"/>
    <n v="331"/>
    <m/>
    <m/>
    <m/>
    <s v="10500    WINNEBAGO                    AV"/>
    <m/>
    <n v="34.261400000000002"/>
    <n v="-118.4508"/>
    <n v="0"/>
    <x v="12"/>
  </r>
  <r>
    <n v="222014202"/>
    <d v="2022-08-24T00:00:00"/>
    <x v="936"/>
    <n v="1900"/>
    <n v="20"/>
    <x v="19"/>
    <n v="2023"/>
    <n v="1"/>
    <n v="510"/>
    <s v="VEHICLE - STOLEN"/>
    <m/>
    <n v="0"/>
    <m/>
    <m/>
    <n v="101"/>
    <s v="STREET"/>
    <m/>
    <m/>
    <s v="IC"/>
    <s v="Invest Cont"/>
    <n v="510"/>
    <m/>
    <m/>
    <m/>
    <s v="300 S  OXFORD                       AV"/>
    <m/>
    <n v="34.069000000000003"/>
    <n v="-118.3079"/>
    <n v="0"/>
    <x v="12"/>
  </r>
  <r>
    <n v="221905601"/>
    <d v="2022-02-11T00:00:00"/>
    <x v="760"/>
    <n v="152"/>
    <n v="19"/>
    <x v="16"/>
    <n v="1974"/>
    <n v="1"/>
    <n v="330"/>
    <s v="BURGLARY FROM VEHICLE"/>
    <n v="385"/>
    <n v="30"/>
    <s v="M"/>
    <s v="F"/>
    <n v="101"/>
    <s v="STREET"/>
    <m/>
    <m/>
    <s v="IC"/>
    <s v="Invest Cont"/>
    <n v="330"/>
    <m/>
    <m/>
    <m/>
    <s v="8900    WILLIS                       AV"/>
    <m/>
    <n v="34.2318"/>
    <n v="-118.45529999999999"/>
    <n v="0"/>
    <x v="12"/>
  </r>
  <r>
    <n v="222109541"/>
    <d v="2022-05-23T00:00:00"/>
    <x v="672"/>
    <n v="1854"/>
    <n v="21"/>
    <x v="15"/>
    <n v="2156"/>
    <n v="1"/>
    <n v="440"/>
    <s v="THEFT PLAIN - PETTY ($950 &amp; UNDER)"/>
    <n v="344"/>
    <n v="30"/>
    <s v="M"/>
    <s v="B"/>
    <n v="108"/>
    <s v="PARKING LOT"/>
    <m/>
    <m/>
    <s v="AO"/>
    <s v="Adult Other"/>
    <n v="440"/>
    <m/>
    <m/>
    <m/>
    <s v="21400    VICTORY                      BL"/>
    <m/>
    <n v="34.188400000000001"/>
    <n v="-118.5975"/>
    <n v="0"/>
    <x v="12"/>
  </r>
  <r>
    <n v="220415709"/>
    <d v="2022-11-26T00:00:00"/>
    <x v="798"/>
    <n v="1520"/>
    <n v="4"/>
    <x v="4"/>
    <n v="448"/>
    <n v="2"/>
    <n v="930"/>
    <s v="CRIMINAL THREATS - NO WEAPON DISPLAYED"/>
    <n v="421"/>
    <n v="28"/>
    <s v="M"/>
    <s v="H"/>
    <n v="501"/>
    <s v="SINGLE FAMILY DWELLING"/>
    <n v="511"/>
    <s v="VERBAL THREAT"/>
    <s v="IC"/>
    <s v="Invest Cont"/>
    <n v="930"/>
    <m/>
    <m/>
    <m/>
    <s v="2500    CHELSEA                      ST"/>
    <m/>
    <n v="34.056199999999997"/>
    <n v="-118.1985"/>
    <n v="0"/>
    <x v="12"/>
  </r>
  <r>
    <n v="222117346"/>
    <d v="2022-12-03T00:00:00"/>
    <x v="687"/>
    <n v="1200"/>
    <n v="21"/>
    <x v="15"/>
    <n v="2141"/>
    <n v="2"/>
    <n v="740"/>
    <s v="VANDALISM - FELONY ($400 &amp; OVER, ALL CHURCH VANDALISMS)"/>
    <n v="329"/>
    <n v="63"/>
    <s v="F"/>
    <s v="O"/>
    <n v="501"/>
    <s v="SINGLE FAMILY DWELLING"/>
    <m/>
    <m/>
    <s v="AO"/>
    <s v="Adult Other"/>
    <n v="740"/>
    <m/>
    <m/>
    <m/>
    <s v="23900    ARCHWOOD                     ST"/>
    <m/>
    <n v="34.191800000000001"/>
    <n v="-118.6467"/>
    <n v="0"/>
    <x v="12"/>
  </r>
  <r>
    <n v="221408608"/>
    <d v="2022-04-02T00:00:00"/>
    <x v="872"/>
    <n v="900"/>
    <n v="14"/>
    <x v="14"/>
    <n v="1479"/>
    <n v="2"/>
    <n v="354"/>
    <s v="THEFT OF IDENTITY"/>
    <n v="1822"/>
    <n v="59"/>
    <s v="M"/>
    <s v="O"/>
    <n v="501"/>
    <s v="SINGLE FAMILY DWELLING"/>
    <m/>
    <m/>
    <s v="IC"/>
    <s v="Invest Cont"/>
    <n v="354"/>
    <m/>
    <m/>
    <m/>
    <s v="5400 W  77TH                         ST"/>
    <m/>
    <n v="33.967300000000002"/>
    <n v="-118.37479999999999"/>
    <n v="0"/>
    <x v="12"/>
  </r>
  <r>
    <n v="221106350"/>
    <d v="2022-03-05T00:00:00"/>
    <x v="746"/>
    <n v="1845"/>
    <n v="11"/>
    <x v="7"/>
    <n v="1124"/>
    <n v="2"/>
    <n v="354"/>
    <s v="THEFT OF IDENTITY"/>
    <s v="0922 1822"/>
    <n v="34"/>
    <s v="M"/>
    <s v="H"/>
    <n v="605"/>
    <s v="AUTOMATED TELLER MACHINE (ATM)"/>
    <m/>
    <m/>
    <s v="IC"/>
    <s v="Invest Cont"/>
    <n v="354"/>
    <m/>
    <m/>
    <m/>
    <s v="3300    DREW                         ST"/>
    <m/>
    <n v="34.119900000000001"/>
    <n v="-118.2431"/>
    <n v="0"/>
    <x v="12"/>
  </r>
  <r>
    <n v="220917386"/>
    <d v="2022-12-16T00:00:00"/>
    <x v="835"/>
    <n v="745"/>
    <n v="9"/>
    <x v="3"/>
    <n v="985"/>
    <n v="2"/>
    <n v="740"/>
    <s v="VANDALISM - FELONY ($400 &amp; OVER, ALL CHURCH VANDALISMS)"/>
    <s v="0329 1300"/>
    <n v="60"/>
    <s v="F"/>
    <s v="H"/>
    <n v="101"/>
    <s v="STREET"/>
    <m/>
    <m/>
    <s v="IC"/>
    <s v="Invest Cont"/>
    <n v="740"/>
    <m/>
    <m/>
    <m/>
    <s v="4400    VAN NUYS                     BL"/>
    <m/>
    <n v="34.15"/>
    <n v="-118.44240000000001"/>
    <n v="0"/>
    <x v="12"/>
  </r>
  <r>
    <n v="220111482"/>
    <d v="2022-05-02T00:00:00"/>
    <x v="937"/>
    <n v="2230"/>
    <n v="1"/>
    <x v="1"/>
    <n v="152"/>
    <n v="2"/>
    <n v="740"/>
    <s v="VANDALISM - FELONY ($400 &amp; OVER, ALL CHURCH VANDALISMS)"/>
    <s v="1609 1822 1414 0329"/>
    <n v="0"/>
    <s v="M"/>
    <s v="O"/>
    <n v="203"/>
    <s v="OTHER BUSINESS"/>
    <m/>
    <m/>
    <s v="IC"/>
    <s v="Invest Cont"/>
    <n v="740"/>
    <m/>
    <m/>
    <m/>
    <s v="700    WILSHIRE                     BL"/>
    <m/>
    <n v="34.0486"/>
    <n v="-118.25709999999999"/>
    <n v="0"/>
    <x v="12"/>
  </r>
  <r>
    <n v="221009592"/>
    <d v="2022-05-24T00:00:00"/>
    <x v="901"/>
    <n v="1215"/>
    <n v="10"/>
    <x v="11"/>
    <n v="1075"/>
    <n v="2"/>
    <n v="624"/>
    <s v="BATTERY - SIMPLE ASSAULT"/>
    <s v="1822 0400 0446 0417 1266 1309"/>
    <n v="37"/>
    <s v="M"/>
    <s v="B"/>
    <n v="402"/>
    <s v="MARKET"/>
    <n v="400"/>
    <s v="STRONG-ARM (HANDS, FIST, FEET OR BODILY FORCE)"/>
    <s v="AA"/>
    <s v="Adult Arrest"/>
    <n v="624"/>
    <m/>
    <m/>
    <m/>
    <s v="17800    VENTURA                      BL"/>
    <m/>
    <n v="34.1629"/>
    <n v="-118.5202"/>
    <n v="1"/>
    <x v="12"/>
  </r>
  <r>
    <n v="220909715"/>
    <d v="2022-05-29T00:00:00"/>
    <x v="938"/>
    <n v="1030"/>
    <n v="9"/>
    <x v="3"/>
    <n v="901"/>
    <n v="2"/>
    <n v="954"/>
    <s v="CONTRIBUTING"/>
    <s v="1020 1815 1258"/>
    <n v="11"/>
    <s v="M"/>
    <s v="X"/>
    <n v="720"/>
    <s v="JUNIOR HIGH SCHOOL"/>
    <m/>
    <m/>
    <s v="IC"/>
    <s v="Invest Cont"/>
    <n v="954"/>
    <m/>
    <m/>
    <m/>
    <s v="15300    SATICOY                      ST"/>
    <m/>
    <n v="34.208500000000001"/>
    <n v="-118.4662"/>
    <n v="0"/>
    <x v="12"/>
  </r>
  <r>
    <n v="221813096"/>
    <d v="2022-06-22T00:00:00"/>
    <x v="847"/>
    <n v="14"/>
    <n v="18"/>
    <x v="17"/>
    <n v="1837"/>
    <n v="2"/>
    <n v="354"/>
    <s v="THEFT OF IDENTITY"/>
    <s v="0100 1822 0929 0922"/>
    <n v="47"/>
    <s v="M"/>
    <s v="B"/>
    <n v="501"/>
    <s v="SINGLE FAMILY DWELLING"/>
    <m/>
    <m/>
    <s v="IC"/>
    <s v="Invest Cont"/>
    <n v="354"/>
    <m/>
    <m/>
    <m/>
    <s v="1800 E  108TH                        ST"/>
    <m/>
    <n v="33.937899999999999"/>
    <n v="-118.2407"/>
    <n v="0"/>
    <x v="12"/>
  </r>
  <r>
    <n v="220221372"/>
    <d v="2022-12-10T00:00:00"/>
    <x v="900"/>
    <n v="35"/>
    <n v="2"/>
    <x v="5"/>
    <n v="236"/>
    <n v="2"/>
    <n v="624"/>
    <s v="BATTERY - SIMPLE ASSAULT"/>
    <s v="1822 1206 1237 0416"/>
    <n v="34"/>
    <s v="M"/>
    <s v="H"/>
    <n v="202"/>
    <s v="LIQUOR STORE"/>
    <n v="400"/>
    <s v="STRONG-ARM (HANDS, FIST, FEET OR BODILY FORCE)"/>
    <s v="IC"/>
    <s v="Invest Cont"/>
    <n v="624"/>
    <m/>
    <m/>
    <m/>
    <s v="1700    BEVERLY                      BL"/>
    <m/>
    <n v="34.064700000000002"/>
    <n v="-118.2658"/>
    <n v="0"/>
    <x v="12"/>
  </r>
  <r>
    <n v="221401393"/>
    <d v="2022-12-18T00:00:00"/>
    <x v="939"/>
    <n v="1845"/>
    <n v="14"/>
    <x v="14"/>
    <n v="1464"/>
    <n v="1"/>
    <n v="310"/>
    <s v="BURGLARY"/>
    <s v="0344 1609"/>
    <n v="66"/>
    <s v="M"/>
    <s v="H"/>
    <n v="507"/>
    <s v="CONDOMINIUM/TOWNHOUSE"/>
    <m/>
    <m/>
    <s v="IC"/>
    <s v="Invest Cont"/>
    <n v="310"/>
    <m/>
    <m/>
    <m/>
    <s v="6600    SEABLUFF                     DR"/>
    <m/>
    <n v="33.972000000000001"/>
    <n v="-118.4218"/>
    <n v="0"/>
    <x v="12"/>
  </r>
  <r>
    <n v="221716754"/>
    <d v="2022-11-27T00:00:00"/>
    <x v="798"/>
    <n v="1"/>
    <n v="17"/>
    <x v="13"/>
    <n v="1785"/>
    <n v="1"/>
    <n v="330"/>
    <s v="BURGLARY FROM VEHICLE"/>
    <s v="0344 1608 1609 1822"/>
    <n v="28"/>
    <s v="M"/>
    <s v="B"/>
    <n v="504"/>
    <s v="OTHER RESIDENCE"/>
    <m/>
    <m/>
    <s v="IC"/>
    <s v="Invest Cont"/>
    <n v="330"/>
    <m/>
    <m/>
    <m/>
    <s v="8800    ETIWANDA                     AV"/>
    <m/>
    <n v="34.230800000000002"/>
    <n v="-118.5324"/>
    <n v="0"/>
    <x v="12"/>
  </r>
  <r>
    <n v="221711303"/>
    <d v="2022-07-18T00:00:00"/>
    <x v="785"/>
    <n v="1520"/>
    <n v="17"/>
    <x v="13"/>
    <n v="1764"/>
    <n v="1"/>
    <n v="343"/>
    <s v="SHOPLIFTING-GRAND THEFT ($950.01 &amp; OVER)"/>
    <s v="0352 1402 0325"/>
    <n v="0"/>
    <s v="X"/>
    <s v="X"/>
    <n v="404"/>
    <s v="DEPARTMENT STORE"/>
    <m/>
    <m/>
    <s v="IC"/>
    <s v="Invest Cont"/>
    <n v="343"/>
    <n v="998"/>
    <m/>
    <m/>
    <s v="9300    TAMPA                        AV"/>
    <m/>
    <n v="34.244"/>
    <n v="-118.5583"/>
    <n v="0"/>
    <x v="12"/>
  </r>
  <r>
    <n v="221004410"/>
    <d v="2022-01-12T00:00:00"/>
    <x v="758"/>
    <n v="4"/>
    <n v="10"/>
    <x v="11"/>
    <n v="1005"/>
    <n v="2"/>
    <n v="740"/>
    <s v="VANDALISM - FELONY ($400 &amp; OVER, ALL CHURCH VANDALISMS)"/>
    <s v="1822 0329 1420 0361"/>
    <n v="22"/>
    <s v="M"/>
    <s v="H"/>
    <n v="121"/>
    <s v="YARD (RESIDENTIAL/BUSINESS)"/>
    <m/>
    <m/>
    <s v="AO"/>
    <s v="Adult Other"/>
    <n v="740"/>
    <m/>
    <m/>
    <m/>
    <s v="SATICOY                      ST"/>
    <s v="WHITE OAK"/>
    <n v="34.208399999999997"/>
    <n v="-118.51860000000001"/>
    <n v="0"/>
    <x v="12"/>
  </r>
  <r>
    <n v="220107798"/>
    <d v="2022-03-06T00:00:00"/>
    <x v="874"/>
    <n v="1445"/>
    <n v="1"/>
    <x v="1"/>
    <n v="161"/>
    <n v="2"/>
    <n v="740"/>
    <s v="VANDALISM - FELONY ($400 &amp; OVER, ALL CHURCH VANDALISMS)"/>
    <s v="0329 1822 2004"/>
    <n v="31"/>
    <s v="M"/>
    <s v="H"/>
    <n v="122"/>
    <s v="VEHICLE, PASSENGER/TRUCK"/>
    <m/>
    <m/>
    <s v="IC"/>
    <s v="Invest Cont"/>
    <n v="740"/>
    <m/>
    <m/>
    <m/>
    <s v="9TH                          ST"/>
    <s v="FIGUEROA                     ST"/>
    <n v="34.048299999999998"/>
    <n v="-118.26309999999999"/>
    <n v="0"/>
    <x v="12"/>
  </r>
  <r>
    <n v="221806924"/>
    <d v="2022-03-05T00:00:00"/>
    <x v="940"/>
    <n v="2249"/>
    <n v="18"/>
    <x v="17"/>
    <n v="1871"/>
    <n v="2"/>
    <n v="940"/>
    <s v="EXTORTION"/>
    <s v="1822 0443 0337 1912 0432 1915"/>
    <n v="48"/>
    <s v="M"/>
    <s v="H"/>
    <n v="501"/>
    <s v="SINGLE FAMILY DWELLING"/>
    <m/>
    <m/>
    <s v="IC"/>
    <s v="Invest Cont"/>
    <n v="940"/>
    <m/>
    <m/>
    <m/>
    <s v="14700    ESTRELLA                     AV"/>
    <m/>
    <n v="33.8977"/>
    <n v="-118.28570000000001"/>
    <n v="0"/>
    <x v="12"/>
  </r>
  <r>
    <n v="220114437"/>
    <d v="2022-06-18T00:00:00"/>
    <x v="941"/>
    <n v="1"/>
    <n v="1"/>
    <x v="1"/>
    <n v="152"/>
    <n v="1"/>
    <n v="341"/>
    <s v="THEFT-GRAND ($950.01 &amp; OVER)EXCPT,GUNS,FOWL,LIVESTK,PROD"/>
    <s v="2032 1822 0344"/>
    <n v="30"/>
    <s v="F"/>
    <s v="C"/>
    <n v="207"/>
    <s v="BAR/COCKTAIL/NIGHTCLUB"/>
    <m/>
    <m/>
    <s v="IC"/>
    <s v="Invest Cont"/>
    <n v="341"/>
    <m/>
    <m/>
    <m/>
    <s v="800 W  7TH                          ST"/>
    <m/>
    <n v="34.049100000000003"/>
    <n v="-118.25579999999999"/>
    <n v="0"/>
    <x v="12"/>
  </r>
  <r>
    <n v="221822059"/>
    <d v="2022-12-12T00:00:00"/>
    <x v="736"/>
    <n v="1800"/>
    <n v="18"/>
    <x v="17"/>
    <n v="1837"/>
    <n v="1"/>
    <n v="510"/>
    <s v="VEHICLE - STOLEN"/>
    <m/>
    <n v="0"/>
    <m/>
    <m/>
    <n v="101"/>
    <s v="STREET"/>
    <m/>
    <m/>
    <s v="IC"/>
    <s v="Invest Cont"/>
    <n v="510"/>
    <m/>
    <m/>
    <m/>
    <s v="1800 E  107TH                        ST"/>
    <m/>
    <n v="33.939"/>
    <n v="-118.239"/>
    <n v="0"/>
    <x v="12"/>
  </r>
  <r>
    <n v="221717135"/>
    <d v="2022-12-05T00:00:00"/>
    <x v="786"/>
    <n v="1205"/>
    <n v="17"/>
    <x v="13"/>
    <n v="1745"/>
    <n v="2"/>
    <n v="354"/>
    <s v="THEFT OF IDENTITY"/>
    <s v="0922 1822"/>
    <n v="43"/>
    <s v="M"/>
    <s v="H"/>
    <n v="501"/>
    <s v="SINGLE FAMILY DWELLING"/>
    <m/>
    <m/>
    <s v="IC"/>
    <s v="Invest Cont"/>
    <n v="354"/>
    <m/>
    <m/>
    <m/>
    <s v="17100    SAN JOSE                     ST"/>
    <m/>
    <n v="34.261200000000002"/>
    <n v="-118.50579999999999"/>
    <n v="0"/>
    <x v="12"/>
  </r>
  <r>
    <n v="221111895"/>
    <d v="2022-07-24T00:00:00"/>
    <x v="882"/>
    <n v="2200"/>
    <n v="11"/>
    <x v="7"/>
    <n v="1123"/>
    <n v="1"/>
    <n v="331"/>
    <s v="THEFT FROM MOTOR VEHICLE - GRAND ($950.01 AND OVER)"/>
    <s v="0344 0385"/>
    <n v="37"/>
    <s v="M"/>
    <s v="W"/>
    <n v="101"/>
    <s v="STREET"/>
    <m/>
    <m/>
    <s v="CC"/>
    <s v="Invest Cont"/>
    <n v="331"/>
    <m/>
    <m/>
    <m/>
    <s v="3000    GLENMANOR                    PL"/>
    <m/>
    <n v="34.116"/>
    <n v="-118.2646"/>
    <n v="1"/>
    <x v="12"/>
  </r>
  <r>
    <n v="222011813"/>
    <d v="2022-06-29T00:00:00"/>
    <x v="887"/>
    <n v="2115"/>
    <n v="20"/>
    <x v="19"/>
    <n v="2025"/>
    <n v="1"/>
    <n v="230"/>
    <s v="ASSAULT WITH DEADLY WEAPON, AGGRAVATED ASSAULT"/>
    <s v="1822 2004 0446 0416"/>
    <n v="18"/>
    <s v="M"/>
    <s v="H"/>
    <n v="101"/>
    <s v="STREET"/>
    <n v="400"/>
    <s v="STRONG-ARM (HANDS, FIST, FEET OR BODILY FORCE)"/>
    <s v="AA"/>
    <s v="Adult Arrest"/>
    <n v="230"/>
    <m/>
    <m/>
    <m/>
    <s v="NORMANDIE"/>
    <s v="3RD                          ST"/>
    <n v="34.069000000000003"/>
    <n v="-118.3004"/>
    <n v="1"/>
    <x v="12"/>
  </r>
  <r>
    <n v="220616834"/>
    <d v="2022-09-30T00:00:00"/>
    <x v="707"/>
    <n v="2300"/>
    <n v="6"/>
    <x v="9"/>
    <n v="644"/>
    <n v="1"/>
    <n v="330"/>
    <s v="BURGLARY FROM VEHICLE"/>
    <s v="1300 1822 0344"/>
    <n v="39"/>
    <s v="M"/>
    <s v="W"/>
    <n v="101"/>
    <s v="STREET"/>
    <n v="400"/>
    <s v="STRONG-ARM (HANDS, FIST, FEET OR BODILY FORCE)"/>
    <s v="CC"/>
    <s v="Invest Cont"/>
    <n v="330"/>
    <m/>
    <m/>
    <m/>
    <s v="1400 N  VISTA                        ST"/>
    <m/>
    <n v="34.096299999999999"/>
    <n v="-118.35169999999999"/>
    <n v="1"/>
    <x v="12"/>
  </r>
  <r>
    <n v="221225835"/>
    <d v="2022-12-22T00:00:00"/>
    <x v="755"/>
    <n v="1332"/>
    <n v="12"/>
    <x v="8"/>
    <n v="1239"/>
    <n v="1"/>
    <n v="442"/>
    <s v="SHOPLIFTING - PETTY THEFT ($950 &amp; UNDER)"/>
    <s v="0344 0328 1309"/>
    <n v="0"/>
    <s v="X"/>
    <s v="X"/>
    <n v="405"/>
    <s v="CLOTHING STORE"/>
    <m/>
    <m/>
    <s v="CC"/>
    <s v="Invest Cont"/>
    <n v="442"/>
    <m/>
    <m/>
    <m/>
    <s v="5800 S  VERMONT                      AV"/>
    <m/>
    <n v="33.985599999999998"/>
    <n v="-118.2915"/>
    <n v="1"/>
    <x v="12"/>
  </r>
  <r>
    <n v="222001007"/>
    <d v="2022-09-30T00:00:00"/>
    <x v="829"/>
    <n v="1400"/>
    <n v="20"/>
    <x v="19"/>
    <n v="2071"/>
    <n v="2"/>
    <n v="626"/>
    <s v="INTIMATE PARTNER - SIMPLE ASSAULT"/>
    <s v="0400 0444 2000 0448 0432 1203 1243 1813"/>
    <n v="36"/>
    <s v="F"/>
    <s v="B"/>
    <n v="501"/>
    <s v="SINGLE FAMILY DWELLING"/>
    <n v="400"/>
    <s v="STRONG-ARM (HANDS, FIST, FEET OR BODILY FORCE)"/>
    <s v="CC"/>
    <s v="Invest Cont"/>
    <n v="626"/>
    <m/>
    <m/>
    <m/>
    <s v="1500 S  WILTON                       PL"/>
    <m/>
    <n v="34.045299999999997"/>
    <n v="-118.3145"/>
    <n v="1"/>
    <x v="12"/>
  </r>
  <r>
    <n v="220512675"/>
    <d v="2022-08-19T00:00:00"/>
    <x v="942"/>
    <n v="2100"/>
    <n v="5"/>
    <x v="10"/>
    <n v="509"/>
    <n v="1"/>
    <n v="510"/>
    <s v="VEHICLE - STOLEN"/>
    <m/>
    <n v="0"/>
    <m/>
    <m/>
    <n v="108"/>
    <s v="PARKING LOT"/>
    <m/>
    <m/>
    <s v="CC"/>
    <s v="Invest Cont"/>
    <n v="510"/>
    <m/>
    <m/>
    <m/>
    <s v="1500 W  LOMITA                       BL"/>
    <m/>
    <n v="33.797800000000002"/>
    <n v="-118.3034"/>
    <n v="1"/>
    <x v="12"/>
  </r>
  <r>
    <n v="220511202"/>
    <d v="2022-07-11T00:00:00"/>
    <x v="928"/>
    <n v="1008"/>
    <n v="5"/>
    <x v="10"/>
    <n v="528"/>
    <n v="2"/>
    <n v="901"/>
    <s v="VIOLATION OF RESTRAINING ORDER"/>
    <s v="2038 0913 2000"/>
    <n v="29"/>
    <s v="F"/>
    <s v="H"/>
    <n v="501"/>
    <s v="SINGLE FAMILY DWELLING"/>
    <m/>
    <m/>
    <s v="CC"/>
    <s v="Adult Other"/>
    <n v="901"/>
    <m/>
    <m/>
    <m/>
    <s v="1100    BLINN                        AV"/>
    <m/>
    <n v="33.785400000000003"/>
    <n v="-118.245"/>
    <n v="1"/>
    <x v="12"/>
  </r>
  <r>
    <n v="220206035"/>
    <d v="2022-02-17T00:00:00"/>
    <x v="752"/>
    <n v="2300"/>
    <n v="2"/>
    <x v="5"/>
    <n v="237"/>
    <n v="1"/>
    <n v="510"/>
    <s v="VEHICLE - STOLEN"/>
    <m/>
    <n v="0"/>
    <m/>
    <m/>
    <n v="101"/>
    <s v="STREET"/>
    <m/>
    <m/>
    <s v="CC"/>
    <s v="Invest Cont"/>
    <n v="510"/>
    <m/>
    <m/>
    <m/>
    <s v="BELMONT                      AV"/>
    <s v="ROCKWOOD                     ST"/>
    <n v="34.064599999999999"/>
    <n v="-118.26300000000001"/>
    <n v="1"/>
    <x v="12"/>
  </r>
  <r>
    <n v="221914728"/>
    <d v="2022-09-22T00:00:00"/>
    <x v="865"/>
    <n v="2100"/>
    <n v="19"/>
    <x v="16"/>
    <n v="1962"/>
    <n v="1"/>
    <n v="761"/>
    <s v="BRANDISH WEAPON"/>
    <s v="1822 0919 0334 0421"/>
    <n v="32"/>
    <s v="M"/>
    <s v="H"/>
    <n v="101"/>
    <s v="STREET"/>
    <n v="102"/>
    <s v="HAND GUN"/>
    <s v="CC"/>
    <s v="Invest Cont"/>
    <n v="761"/>
    <n v="930"/>
    <m/>
    <m/>
    <s v="NORDHOFF"/>
    <s v="SEPULVEDA"/>
    <n v="34.235500000000002"/>
    <n v="-118.4675"/>
    <n v="1"/>
    <x v="12"/>
  </r>
  <r>
    <n v="220604219"/>
    <d v="2022-01-06T00:00:00"/>
    <x v="799"/>
    <n v="2100"/>
    <n v="6"/>
    <x v="9"/>
    <n v="666"/>
    <n v="1"/>
    <n v="420"/>
    <s v="THEFT FROM MOTOR VEHICLE - PETTY ($950 &amp; UNDER)"/>
    <m/>
    <n v="0"/>
    <m/>
    <m/>
    <n v="101"/>
    <s v="STREET"/>
    <m/>
    <m/>
    <s v="CC"/>
    <s v="Invest Cont"/>
    <n v="420"/>
    <m/>
    <m/>
    <m/>
    <s v="6200    LEXINGTON                    AV"/>
    <m/>
    <n v="34.092599999999997"/>
    <n v="-118.3245"/>
    <n v="1"/>
    <x v="12"/>
  </r>
  <r>
    <n v="220204162"/>
    <d v="2022-01-04T00:00:00"/>
    <x v="916"/>
    <n v="1000"/>
    <n v="2"/>
    <x v="5"/>
    <n v="215"/>
    <n v="2"/>
    <n v="662"/>
    <s v="BUNCO, GRAND THEFT"/>
    <s v="0800 0701 1822 1823 1309 0940 1210"/>
    <n v="39"/>
    <s v="F"/>
    <s v="H"/>
    <n v="101"/>
    <s v="STREET"/>
    <m/>
    <m/>
    <s v="CC"/>
    <s v="Adult Other"/>
    <n v="662"/>
    <m/>
    <m/>
    <m/>
    <s v="500    SILVER LAKE                  BL"/>
    <m/>
    <n v="34.077800000000003"/>
    <n v="-118.2801"/>
    <n v="1"/>
    <x v="12"/>
  </r>
  <r>
    <n v="220705681"/>
    <d v="2022-02-14T00:00:00"/>
    <x v="783"/>
    <n v="1815"/>
    <n v="7"/>
    <x v="0"/>
    <n v="722"/>
    <n v="1"/>
    <n v="440"/>
    <s v="THEFT PLAIN - PETTY ($950 &amp; UNDER)"/>
    <s v="0325 1822 0216"/>
    <n v="0"/>
    <s v="X"/>
    <s v="X"/>
    <n v="203"/>
    <s v="OTHER BUSINESS"/>
    <m/>
    <m/>
    <s v="CC"/>
    <s v="Invest Cont"/>
    <n v="440"/>
    <n v="442"/>
    <m/>
    <m/>
    <s v="8400    BEVERLY                      BL"/>
    <m/>
    <n v="34.076099999999997"/>
    <n v="-118.3732"/>
    <n v="1"/>
    <x v="12"/>
  </r>
  <r>
    <n v="221211992"/>
    <d v="2022-05-15T00:00:00"/>
    <x v="827"/>
    <n v="1530"/>
    <n v="12"/>
    <x v="8"/>
    <n v="1259"/>
    <n v="1"/>
    <n v="231"/>
    <s v="ASSAULT WITH DEADLY WEAPON ON POLICE OFFICER"/>
    <s v="1212 0342 1309"/>
    <n v="0"/>
    <s v="X"/>
    <s v="X"/>
    <n v="103"/>
    <s v="ALLEY"/>
    <n v="307"/>
    <s v="VEHICLE"/>
    <s v="CC"/>
    <s v="Adult Arrest"/>
    <n v="231"/>
    <m/>
    <m/>
    <m/>
    <s v="MCKINLEY"/>
    <s v="76TH                         ST"/>
    <n v="33.971200000000003"/>
    <n v="-118.2608"/>
    <n v="1"/>
    <x v="12"/>
  </r>
  <r>
    <n v="221713231"/>
    <d v="2022-09-06T00:00:00"/>
    <x v="717"/>
    <n v="2000"/>
    <n v="17"/>
    <x v="13"/>
    <n v="1798"/>
    <n v="2"/>
    <n v="860"/>
    <s v="BATTERY WITH SEXUAL CONTACT"/>
    <s v="0913 0360 2024 1258 1251 0522"/>
    <n v="11"/>
    <s v="F"/>
    <s v="H"/>
    <n v="501"/>
    <s v="SINGLE FAMILY DWELLING"/>
    <n v="400"/>
    <s v="STRONG-ARM (HANDS, FIST, FEET OR BODILY FORCE)"/>
    <s v="CC"/>
    <s v="Invest Cont"/>
    <n v="860"/>
    <m/>
    <m/>
    <m/>
    <s v="8900    COLLETT                      AV"/>
    <m/>
    <n v="34.231999999999999"/>
    <n v="-118.48399999999999"/>
    <n v="1"/>
    <x v="12"/>
  </r>
  <r>
    <n v="220709449"/>
    <d v="2022-05-19T00:00:00"/>
    <x v="943"/>
    <n v="2300"/>
    <n v="7"/>
    <x v="0"/>
    <n v="782"/>
    <n v="1"/>
    <n v="420"/>
    <s v="THEFT FROM MOTOR VEHICLE - PETTY ($950 &amp; UNDER)"/>
    <s v="0906 1300 0344 1606 2004"/>
    <n v="28"/>
    <s v="M"/>
    <s v="W"/>
    <n v="104"/>
    <s v="DRIVEWAY"/>
    <m/>
    <m/>
    <s v="CC"/>
    <s v="Invest Cont"/>
    <n v="420"/>
    <m/>
    <m/>
    <m/>
    <s v="1800    THURMAN                      AV"/>
    <m/>
    <n v="34.042499999999997"/>
    <n v="-118.3648"/>
    <n v="1"/>
    <x v="12"/>
  </r>
  <r>
    <n v="220711421"/>
    <d v="2022-07-09T00:00:00"/>
    <x v="919"/>
    <n v="1500"/>
    <n v="7"/>
    <x v="0"/>
    <n v="767"/>
    <n v="1"/>
    <n v="310"/>
    <s v="BURGLARY"/>
    <s v="1606 1822 0344"/>
    <n v="65"/>
    <s v="F"/>
    <s v="K"/>
    <n v="501"/>
    <s v="SINGLE FAMILY DWELLING"/>
    <m/>
    <m/>
    <s v="CC"/>
    <s v="Invest Cont"/>
    <n v="310"/>
    <m/>
    <m/>
    <m/>
    <s v="1400    12TH                         AV"/>
    <m/>
    <n v="34.046399999999998"/>
    <n v="-118.3252"/>
    <n v="1"/>
    <x v="12"/>
  </r>
  <r>
    <n v="220618918"/>
    <d v="2022-11-13T00:00:00"/>
    <x v="732"/>
    <n v="2030"/>
    <n v="6"/>
    <x v="9"/>
    <n v="632"/>
    <n v="2"/>
    <n v="626"/>
    <s v="INTIMATE PARTNER - SIMPLE ASSAULT"/>
    <s v="0913 2000 0400 0416"/>
    <n v="25"/>
    <s v="F"/>
    <s v="W"/>
    <n v="501"/>
    <s v="SINGLE FAMILY DWELLING"/>
    <n v="400"/>
    <s v="STRONG-ARM (HANDS, FIST, FEET OR BODILY FORCE)"/>
    <s v="AO"/>
    <s v="Adult Other"/>
    <n v="626"/>
    <m/>
    <m/>
    <m/>
    <s v="8900    WONDERLAND                   AV"/>
    <m/>
    <n v="34.107799999999997"/>
    <n v="-118.3904"/>
    <n v="0"/>
    <x v="12"/>
  </r>
  <r>
    <n v="222015324"/>
    <d v="2022-09-27T00:00:00"/>
    <x v="838"/>
    <n v="1930"/>
    <n v="20"/>
    <x v="19"/>
    <n v="2034"/>
    <n v="2"/>
    <n v="956"/>
    <s v="LETTERS, LEWD  -  TELEPHONE CALLS, LEWD"/>
    <s v="1906 0913"/>
    <n v="25"/>
    <s v="F"/>
    <s v="A"/>
    <n v="502"/>
    <s v="MULTI-UNIT DWELLING (APARTMENT, DUPLEX, ETC)"/>
    <m/>
    <m/>
    <s v="AO"/>
    <s v="Adult Other"/>
    <n v="956"/>
    <m/>
    <m/>
    <m/>
    <s v="3500    WILSHIRE                     BL"/>
    <m/>
    <n v="34.061700000000002"/>
    <n v="-118.3004"/>
    <n v="0"/>
    <x v="12"/>
  </r>
  <r>
    <n v="221514715"/>
    <d v="2022-09-08T00:00:00"/>
    <x v="944"/>
    <n v="1335"/>
    <n v="15"/>
    <x v="18"/>
    <n v="1581"/>
    <n v="1"/>
    <n v="331"/>
    <s v="THEFT FROM MOTOR VEHICLE - GRAND ($950.01 AND OVER)"/>
    <s v="1300 0344"/>
    <n v="65"/>
    <s v="M"/>
    <s v="W"/>
    <n v="101"/>
    <s v="STREET"/>
    <m/>
    <m/>
    <s v="IC"/>
    <s v="Invest Cont"/>
    <n v="331"/>
    <m/>
    <m/>
    <m/>
    <s v="4100    RHODES                       AV"/>
    <m/>
    <n v="34.145400000000002"/>
    <n v="-118.40309999999999"/>
    <n v="0"/>
    <x v="12"/>
  </r>
  <r>
    <n v="220505397"/>
    <d v="2022-02-04T00:00:00"/>
    <x v="704"/>
    <n v="1930"/>
    <n v="5"/>
    <x v="10"/>
    <n v="541"/>
    <n v="1"/>
    <n v="330"/>
    <s v="BURGLARY FROM VEHICLE"/>
    <s v="1307 1609 1300 0344"/>
    <n v="40"/>
    <s v="M"/>
    <s v="H"/>
    <n v="101"/>
    <s v="STREET"/>
    <m/>
    <m/>
    <s v="IC"/>
    <s v="Invest Cont"/>
    <n v="330"/>
    <m/>
    <m/>
    <m/>
    <s v="1400    BRETT                        PL"/>
    <m/>
    <n v="33.755299999999998"/>
    <n v="-118.3056"/>
    <n v="0"/>
    <x v="12"/>
  </r>
  <r>
    <n v="221913470"/>
    <d v="2022-08-20T00:00:00"/>
    <x v="804"/>
    <n v="1018"/>
    <n v="19"/>
    <x v="16"/>
    <n v="1954"/>
    <n v="1"/>
    <n v="442"/>
    <s v="SHOPLIFTING - PETTY THEFT ($950 &amp; UNDER)"/>
    <s v="2028 0345 0325"/>
    <n v="46"/>
    <s v="M"/>
    <s v="X"/>
    <n v="404"/>
    <s v="DEPARTMENT STORE"/>
    <m/>
    <m/>
    <s v="IC"/>
    <s v="Invest Cont"/>
    <n v="442"/>
    <m/>
    <m/>
    <m/>
    <s v="10300 N  SEPULVEDA                    BL"/>
    <m/>
    <n v="34.257300000000001"/>
    <n v="-118.46729999999999"/>
    <n v="0"/>
    <x v="12"/>
  </r>
  <r>
    <n v="221819822"/>
    <d v="2022-10-29T00:00:00"/>
    <x v="945"/>
    <n v="115"/>
    <n v="18"/>
    <x v="17"/>
    <n v="1837"/>
    <n v="1"/>
    <n v="210"/>
    <s v="ROBBERY"/>
    <s v="1409 1310 0416 0344 0342 0337 1822 0858"/>
    <n v="54"/>
    <s v="M"/>
    <s v="H"/>
    <n v="101"/>
    <s v="STREET"/>
    <n v="400"/>
    <s v="STRONG-ARM (HANDS, FIST, FEET OR BODILY FORCE)"/>
    <s v="IC"/>
    <s v="Invest Cont"/>
    <n v="210"/>
    <n v="998"/>
    <m/>
    <m/>
    <s v="IMPERIAL"/>
    <s v="COMPTON                      AV"/>
    <n v="33.929499999999997"/>
    <n v="-118.24630000000001"/>
    <n v="0"/>
    <x v="12"/>
  </r>
  <r>
    <n v="220717785"/>
    <d v="2022-12-13T00:00:00"/>
    <x v="720"/>
    <n v="1007"/>
    <n v="7"/>
    <x v="0"/>
    <n v="717"/>
    <n v="1"/>
    <n v="440"/>
    <s v="THEFT PLAIN - PETTY ($950 &amp; UNDER)"/>
    <s v="1822 0394"/>
    <n v="39"/>
    <s v="F"/>
    <s v="W"/>
    <n v="501"/>
    <s v="SINGLE FAMILY DWELLING"/>
    <m/>
    <m/>
    <s v="IC"/>
    <s v="Invest Cont"/>
    <n v="440"/>
    <m/>
    <m/>
    <m/>
    <s v="300 N  ORANGE                       DR"/>
    <m/>
    <n v="34.0762"/>
    <n v="-118.3419"/>
    <n v="0"/>
    <x v="12"/>
  </r>
  <r>
    <n v="221600539"/>
    <d v="2022-02-09T00:00:00"/>
    <x v="820"/>
    <n v="800"/>
    <n v="16"/>
    <x v="20"/>
    <n v="1656"/>
    <n v="2"/>
    <n v="888"/>
    <s v="TRESPASSING"/>
    <s v="1501 1402"/>
    <n v="0"/>
    <s v="X"/>
    <s v="X"/>
    <n v="502"/>
    <s v="MULTI-UNIT DWELLING (APARTMENT, DUPLEX, ETC)"/>
    <m/>
    <m/>
    <s v="IC"/>
    <s v="Invest Cont"/>
    <n v="888"/>
    <n v="998"/>
    <m/>
    <m/>
    <s v="8200    WYNGATE                      ST"/>
    <m/>
    <n v="34.257800000000003"/>
    <n v="-118.31229999999999"/>
    <n v="0"/>
    <x v="12"/>
  </r>
  <r>
    <n v="221406390"/>
    <d v="2022-02-20T00:00:00"/>
    <x v="789"/>
    <n v="1715"/>
    <n v="14"/>
    <x v="14"/>
    <n v="1453"/>
    <n v="1"/>
    <n v="330"/>
    <s v="BURGLARY FROM VEHICLE"/>
    <s v="1609 0344 1300"/>
    <n v="44"/>
    <s v="M"/>
    <s v="B"/>
    <n v="108"/>
    <s v="PARKING LOT"/>
    <n v="500"/>
    <s v="UNKNOWN WEAPON/OTHER WEAPON"/>
    <s v="IC"/>
    <s v="Invest Cont"/>
    <n v="330"/>
    <m/>
    <m/>
    <m/>
    <s v="13400    MAXELLA                      AV"/>
    <m/>
    <n v="33.990600000000001"/>
    <n v="-118.4391"/>
    <n v="0"/>
    <x v="12"/>
  </r>
  <r>
    <n v="221100588"/>
    <d v="2022-03-03T00:00:00"/>
    <x v="684"/>
    <n v="1520"/>
    <n v="11"/>
    <x v="7"/>
    <n v="1128"/>
    <n v="2"/>
    <n v="740"/>
    <s v="VANDALISM - FELONY ($400 &amp; OVER, ALL CHURCH VANDALISMS)"/>
    <s v="2004 0329 1402 1020"/>
    <n v="14"/>
    <s v="M"/>
    <s v="H"/>
    <n v="101"/>
    <s v="STREET"/>
    <m/>
    <m/>
    <s v="AO"/>
    <s v="Adult Other"/>
    <n v="740"/>
    <n v="998"/>
    <m/>
    <m/>
    <s v="500 N  AVENUE 63"/>
    <m/>
    <n v="34.118600000000001"/>
    <n v="-118.18049999999999"/>
    <n v="0"/>
    <x v="12"/>
  </r>
  <r>
    <n v="221910340"/>
    <d v="2022-06-01T00:00:00"/>
    <x v="700"/>
    <n v="2130"/>
    <n v="19"/>
    <x v="16"/>
    <n v="1966"/>
    <n v="2"/>
    <n v="626"/>
    <s v="INTIMATE PARTNER - SIMPLE ASSAULT"/>
    <s v="2000 1814 0416 1300"/>
    <n v="39"/>
    <s v="F"/>
    <s v="H"/>
    <n v="101"/>
    <s v="STREET"/>
    <n v="400"/>
    <s v="STRONG-ARM (HANDS, FIST, FEET OR BODILY FORCE)"/>
    <s v="AO"/>
    <s v="Adult Other"/>
    <n v="626"/>
    <m/>
    <m/>
    <m/>
    <s v="9400    SYLMAR                       AV"/>
    <m/>
    <n v="34.241300000000003"/>
    <n v="-118.4477"/>
    <n v="0"/>
    <x v="12"/>
  </r>
  <r>
    <n v="220616359"/>
    <d v="2022-08-27T00:00:00"/>
    <x v="927"/>
    <n v="155"/>
    <n v="6"/>
    <x v="9"/>
    <n v="636"/>
    <n v="1"/>
    <n v="440"/>
    <s v="THEFT PLAIN - PETTY ($950 &amp; UNDER)"/>
    <s v="0344 1822 1501"/>
    <n v="30"/>
    <s v="M"/>
    <s v="B"/>
    <n v="733"/>
    <s v="BAR/SPORTS BAR (OPEN DAY &amp; NIGHT)"/>
    <m/>
    <m/>
    <s v="IC"/>
    <s v="Invest Cont"/>
    <n v="440"/>
    <m/>
    <m/>
    <m/>
    <s v="1700 N  LAS PALMAS                   AV"/>
    <m/>
    <n v="34.101599999999998"/>
    <n v="-118.3361"/>
    <n v="0"/>
    <x v="12"/>
  </r>
  <r>
    <n v="221510165"/>
    <d v="2022-05-24T00:00:00"/>
    <x v="946"/>
    <n v="1723"/>
    <n v="15"/>
    <x v="18"/>
    <n v="1521"/>
    <n v="1"/>
    <n v="442"/>
    <s v="SHOPLIFTING - PETTY THEFT ($950 &amp; UNDER)"/>
    <s v="0325 2004"/>
    <n v="0"/>
    <s v="M"/>
    <s v="O"/>
    <n v="401"/>
    <s v="MINI-MART"/>
    <m/>
    <m/>
    <s v="IC"/>
    <s v="Invest Cont"/>
    <n v="442"/>
    <m/>
    <m/>
    <m/>
    <s v="13200    SHERMAN                      WY"/>
    <m/>
    <n v="34.2012"/>
    <n v="-118.4205"/>
    <n v="0"/>
    <x v="12"/>
  </r>
  <r>
    <n v="221504794"/>
    <d v="2022-01-16T00:00:00"/>
    <x v="717"/>
    <n v="1930"/>
    <n v="15"/>
    <x v="18"/>
    <n v="1512"/>
    <n v="1"/>
    <n v="442"/>
    <s v="SHOPLIFTING - PETTY THEFT ($950 &amp; UNDER)"/>
    <n v="344"/>
    <n v="0"/>
    <s v="M"/>
    <s v="O"/>
    <n v="248"/>
    <s v="CELL PHONE STORE"/>
    <m/>
    <m/>
    <s v="IC"/>
    <s v="Invest Cont"/>
    <n v="442"/>
    <m/>
    <m/>
    <m/>
    <s v="12800    SHERMAN                      WY"/>
    <m/>
    <n v="34.2012"/>
    <n v="-118.41160000000001"/>
    <n v="0"/>
    <x v="12"/>
  </r>
  <r>
    <n v="222113262"/>
    <d v="2022-08-19T00:00:00"/>
    <x v="942"/>
    <n v="2300"/>
    <n v="21"/>
    <x v="15"/>
    <n v="2187"/>
    <n v="2"/>
    <n v="745"/>
    <s v="VANDALISM - MISDEAMEANOR ($399 OR UNDER)"/>
    <s v="0329 1300"/>
    <n v="27"/>
    <s v="M"/>
    <s v="B"/>
    <n v="101"/>
    <s v="STREET"/>
    <m/>
    <m/>
    <s v="IC"/>
    <s v="Invest Cont"/>
    <n v="745"/>
    <m/>
    <m/>
    <m/>
    <s v="5000    ESCOBEDO                     DR"/>
    <m/>
    <n v="34.160899999999998"/>
    <n v="-118.5915"/>
    <n v="0"/>
    <x v="12"/>
  </r>
  <r>
    <n v="221608020"/>
    <d v="2022-05-03T00:00:00"/>
    <x v="669"/>
    <n v="1200"/>
    <n v="16"/>
    <x v="20"/>
    <n v="1684"/>
    <n v="2"/>
    <n v="354"/>
    <s v="THEFT OF IDENTITY"/>
    <n v="922"/>
    <n v="38"/>
    <s v="F"/>
    <s v="W"/>
    <n v="501"/>
    <s v="SINGLE FAMILY DWELLING"/>
    <m/>
    <m/>
    <s v="IC"/>
    <s v="Invest Cont"/>
    <n v="354"/>
    <m/>
    <m/>
    <m/>
    <s v="7800    LANKERSHIM                   BL"/>
    <m/>
    <n v="34.2166"/>
    <n v="-118.39190000000001"/>
    <n v="0"/>
    <x v="12"/>
  </r>
  <r>
    <n v="220805848"/>
    <d v="2022-02-14T00:00:00"/>
    <x v="863"/>
    <n v="1600"/>
    <n v="8"/>
    <x v="12"/>
    <n v="809"/>
    <n v="1"/>
    <n v="310"/>
    <s v="BURGLARY"/>
    <s v="1822 1609 0329"/>
    <n v="0"/>
    <s v="M"/>
    <s v="O"/>
    <n v="203"/>
    <s v="OTHER BUSINESS"/>
    <m/>
    <m/>
    <s v="IC"/>
    <s v="Invest Cont"/>
    <n v="310"/>
    <m/>
    <m/>
    <m/>
    <s v="2500    BRIARCREST                   RD"/>
    <m/>
    <n v="34.116500000000002"/>
    <n v="-118.39230000000001"/>
    <n v="0"/>
    <x v="12"/>
  </r>
  <r>
    <n v="221106032"/>
    <d v="2022-02-25T00:00:00"/>
    <x v="749"/>
    <n v="500"/>
    <n v="11"/>
    <x v="7"/>
    <n v="1173"/>
    <n v="1"/>
    <n v="330"/>
    <s v="BURGLARY FROM VEHICLE"/>
    <n v="344"/>
    <n v="36"/>
    <s v="M"/>
    <s v="W"/>
    <n v="501"/>
    <s v="SINGLE FAMILY DWELLING"/>
    <m/>
    <m/>
    <s v="IC"/>
    <s v="Invest Cont"/>
    <n v="330"/>
    <m/>
    <m/>
    <m/>
    <s v="BAXTER                       ST"/>
    <s v="LEMOYNE                      ST"/>
    <n v="34.090499999999999"/>
    <n v="-118.2526"/>
    <n v="0"/>
    <x v="12"/>
  </r>
  <r>
    <n v="221505839"/>
    <d v="2022-02-14T00:00:00"/>
    <x v="783"/>
    <n v="1120"/>
    <n v="15"/>
    <x v="18"/>
    <n v="1599"/>
    <n v="2"/>
    <n v="930"/>
    <s v="CRIMINAL THREATS - NO WEAPON DISPLAYED"/>
    <s v="0421 2004"/>
    <n v="62"/>
    <s v="M"/>
    <s v="W"/>
    <n v="101"/>
    <s v="STREET"/>
    <n v="511"/>
    <s v="VERBAL THREAT"/>
    <s v="AA"/>
    <s v="Adult Arrest"/>
    <n v="930"/>
    <m/>
    <m/>
    <m/>
    <s v="3800    FREDONIA                     DR"/>
    <m/>
    <n v="34.132899999999999"/>
    <n v="-118.36450000000001"/>
    <n v="1"/>
    <x v="12"/>
  </r>
  <r>
    <n v="221905055"/>
    <d v="2022-01-29T00:00:00"/>
    <x v="898"/>
    <n v="2000"/>
    <n v="19"/>
    <x v="16"/>
    <n v="1984"/>
    <n v="1"/>
    <n v="510"/>
    <s v="VEHICLE - STOLEN"/>
    <m/>
    <n v="0"/>
    <m/>
    <m/>
    <n v="101"/>
    <s v="STREET"/>
    <m/>
    <m/>
    <s v="AA"/>
    <s v="Adult Arrest"/>
    <n v="510"/>
    <m/>
    <m/>
    <m/>
    <s v="14800    PARTHENIA                    ST"/>
    <m/>
    <n v="34.228099999999998"/>
    <n v="-118.45529999999999"/>
    <n v="1"/>
    <x v="12"/>
  </r>
  <r>
    <n v="221806024"/>
    <d v="2022-02-14T00:00:00"/>
    <x v="783"/>
    <n v="1745"/>
    <n v="18"/>
    <x v="17"/>
    <n v="1844"/>
    <n v="1"/>
    <n v="210"/>
    <s v="ROBBERY"/>
    <s v="0337 1822 2024 0334 0344 0443 0432"/>
    <n v="26"/>
    <s v="F"/>
    <s v="H"/>
    <n v="248"/>
    <s v="CELL PHONE STORE"/>
    <n v="512"/>
    <s v="MACE/PEPPER SPRAY"/>
    <s v="IC"/>
    <s v="Invest Cont"/>
    <n v="210"/>
    <m/>
    <m/>
    <m/>
    <s v="600 E  IMPERIAL                     HY"/>
    <m/>
    <n v="33.9345"/>
    <n v="-118.2623"/>
    <n v="0"/>
    <x v="12"/>
  </r>
  <r>
    <n v="221714664"/>
    <d v="2022-10-14T00:00:00"/>
    <x v="947"/>
    <n v="1800"/>
    <n v="17"/>
    <x v="13"/>
    <n v="1761"/>
    <n v="1"/>
    <n v="331"/>
    <s v="THEFT FROM MOTOR VEHICLE - GRAND ($950.01 AND OVER)"/>
    <s v="0344 0385"/>
    <n v="34"/>
    <s v="F"/>
    <s v="H"/>
    <n v="108"/>
    <s v="PARKING LOT"/>
    <m/>
    <m/>
    <s v="IC"/>
    <s v="Invest Cont"/>
    <n v="331"/>
    <m/>
    <m/>
    <m/>
    <s v="21400    PLUMMER                      ST"/>
    <m/>
    <n v="34.242699999999999"/>
    <n v="-118.5976"/>
    <n v="0"/>
    <x v="12"/>
  </r>
  <r>
    <n v="220908181"/>
    <d v="2022-04-19T00:00:00"/>
    <x v="803"/>
    <n v="1500"/>
    <n v="9"/>
    <x v="3"/>
    <n v="971"/>
    <n v="1"/>
    <n v="440"/>
    <s v="THEFT PLAIN - PETTY ($950 &amp; UNDER)"/>
    <s v="0344 1822"/>
    <n v="40"/>
    <s v="M"/>
    <s v="W"/>
    <n v="717"/>
    <s v="HEALTH SPA/GYM"/>
    <m/>
    <m/>
    <s v="IC"/>
    <s v="Invest Cont"/>
    <n v="440"/>
    <m/>
    <m/>
    <m/>
    <s v="15300    VENTURA                      BL"/>
    <m/>
    <n v="34.156399999999998"/>
    <n v="-118.46299999999999"/>
    <n v="0"/>
    <x v="12"/>
  </r>
  <r>
    <n v="222000905"/>
    <d v="2022-08-24T00:00:00"/>
    <x v="862"/>
    <n v="39"/>
    <n v="20"/>
    <x v="19"/>
    <n v="2022"/>
    <n v="1"/>
    <n v="310"/>
    <s v="BURGLARY"/>
    <s v="1822 0344 1601 1402"/>
    <n v="0"/>
    <s v="X"/>
    <s v="X"/>
    <n v="402"/>
    <s v="MARKET"/>
    <m/>
    <m/>
    <s v="IC"/>
    <s v="Invest Cont"/>
    <n v="310"/>
    <m/>
    <m/>
    <m/>
    <s v="300 S  WESTERN                      AV"/>
    <m/>
    <n v="34.0655"/>
    <n v="-118.31140000000001"/>
    <n v="0"/>
    <x v="12"/>
  </r>
  <r>
    <n v="220400510"/>
    <d v="2022-01-13T00:00:00"/>
    <x v="893"/>
    <n v="1220"/>
    <n v="4"/>
    <x v="4"/>
    <n v="491"/>
    <n v="1"/>
    <n v="210"/>
    <s v="ROBBERY"/>
    <s v="0945 0334 0325 1402"/>
    <n v="0"/>
    <s v="M"/>
    <s v="X"/>
    <n v="202"/>
    <s v="LIQUOR STORE"/>
    <n v="207"/>
    <s v="OTHER KNIFE"/>
    <s v="AA"/>
    <s v="Adult Arrest"/>
    <n v="210"/>
    <n v="998"/>
    <m/>
    <m/>
    <s v="S  SOTO                         ST"/>
    <s v="E  8TH                          ST"/>
    <n v="34.028100000000002"/>
    <n v="-118.21939999999999"/>
    <n v="1"/>
    <x v="12"/>
  </r>
  <r>
    <n v="221306958"/>
    <d v="2022-02-26T00:00:00"/>
    <x v="682"/>
    <n v="1800"/>
    <n v="13"/>
    <x v="6"/>
    <n v="1313"/>
    <n v="1"/>
    <n v="320"/>
    <s v="BURGLARY, ATTEMPTED"/>
    <s v="0329 1607 1822"/>
    <n v="61"/>
    <s v="M"/>
    <s v="O"/>
    <n v="203"/>
    <s v="OTHER BUSINESS"/>
    <m/>
    <m/>
    <s v="IC"/>
    <s v="Invest Cont"/>
    <n v="320"/>
    <m/>
    <m/>
    <m/>
    <s v="1400    GRIFFITH                     AV"/>
    <m/>
    <n v="34.03"/>
    <n v="-118.2501"/>
    <n v="0"/>
    <x v="12"/>
  </r>
  <r>
    <n v="220817387"/>
    <d v="2022-11-15T00:00:00"/>
    <x v="716"/>
    <n v="1805"/>
    <n v="8"/>
    <x v="12"/>
    <n v="899"/>
    <n v="2"/>
    <n v="354"/>
    <s v="THEFT OF IDENTITY"/>
    <s v="0100 0929 1822"/>
    <n v="33"/>
    <s v="F"/>
    <s v="K"/>
    <n v="501"/>
    <s v="SINGLE FAMILY DWELLING"/>
    <m/>
    <m/>
    <s v="IC"/>
    <s v="Invest Cont"/>
    <n v="354"/>
    <m/>
    <m/>
    <m/>
    <s v="8200    ARIA                         DR"/>
    <m/>
    <n v="34.032499999999999"/>
    <n v="-118.3813"/>
    <n v="0"/>
    <x v="12"/>
  </r>
  <r>
    <n v="221407665"/>
    <d v="2022-03-16T00:00:00"/>
    <x v="790"/>
    <n v="417"/>
    <n v="14"/>
    <x v="14"/>
    <n v="1407"/>
    <n v="1"/>
    <n v="310"/>
    <s v="BURGLARY"/>
    <s v="0324 1609 0344"/>
    <n v="0"/>
    <s v="X"/>
    <s v="X"/>
    <n v="210"/>
    <s v="RESTAURANT/FAST FOOD"/>
    <n v="500"/>
    <s v="UNKNOWN WEAPON/OTHER WEAPON"/>
    <s v="IC"/>
    <s v="Invest Cont"/>
    <n v="310"/>
    <m/>
    <m/>
    <m/>
    <s v="10000    VENICE                       BL"/>
    <m/>
    <n v="34.0229"/>
    <n v="-118.3995"/>
    <n v="0"/>
    <x v="12"/>
  </r>
  <r>
    <n v="220319070"/>
    <d v="2022-10-25T00:00:00"/>
    <x v="726"/>
    <n v="200"/>
    <n v="3"/>
    <x v="2"/>
    <n v="358"/>
    <n v="1"/>
    <n v="510"/>
    <s v="VEHICLE - STOLEN"/>
    <m/>
    <n v="0"/>
    <m/>
    <m/>
    <n v="101"/>
    <s v="STREET"/>
    <m/>
    <m/>
    <s v="IC"/>
    <s v="Invest Cont"/>
    <n v="510"/>
    <m/>
    <m/>
    <m/>
    <s v="3600    MCCLINTOCK                   AV"/>
    <m/>
    <n v="34.0212"/>
    <n v="-118.2895"/>
    <n v="0"/>
    <x v="12"/>
  </r>
  <r>
    <n v="222108418"/>
    <d v="2022-04-26T00:00:00"/>
    <x v="742"/>
    <n v="1600"/>
    <n v="21"/>
    <x v="15"/>
    <n v="2146"/>
    <n v="1"/>
    <n v="330"/>
    <s v="BURGLARY FROM VEHICLE"/>
    <s v="0344 0352"/>
    <n v="41"/>
    <s v="F"/>
    <s v="B"/>
    <n v="108"/>
    <s v="PARKING LOT"/>
    <m/>
    <m/>
    <s v="IC"/>
    <s v="Invest Cont"/>
    <n v="330"/>
    <m/>
    <m/>
    <m/>
    <s v="21400    VANOWEN                      ST"/>
    <m/>
    <n v="34.197400000000002"/>
    <n v="-118.5994"/>
    <n v="0"/>
    <x v="12"/>
  </r>
  <r>
    <n v="220406974"/>
    <d v="2022-03-29T00:00:00"/>
    <x v="680"/>
    <n v="900"/>
    <n v="4"/>
    <x v="4"/>
    <n v="499"/>
    <n v="2"/>
    <n v="624"/>
    <s v="BATTERY - SIMPLE ASSAULT"/>
    <n v="446"/>
    <n v="41"/>
    <s v="M"/>
    <s v="H"/>
    <n v="101"/>
    <s v="STREET"/>
    <n v="400"/>
    <s v="STRONG-ARM (HANDS, FIST, FEET OR BODILY FORCE)"/>
    <s v="IC"/>
    <s v="Invest Cont"/>
    <n v="624"/>
    <m/>
    <m/>
    <m/>
    <s v="3500    UNION PACIFIC                AV"/>
    <m/>
    <n v="34.016599999999997"/>
    <n v="-118.2028"/>
    <n v="0"/>
    <x v="12"/>
  </r>
  <r>
    <n v="220113210"/>
    <d v="2022-05-28T00:00:00"/>
    <x v="691"/>
    <n v="1845"/>
    <n v="1"/>
    <x v="1"/>
    <n v="119"/>
    <n v="2"/>
    <n v="888"/>
    <s v="TRESPASSING"/>
    <s v="0910 1501 2004"/>
    <n v="0"/>
    <s v="X"/>
    <s v="X"/>
    <n v="834"/>
    <s v="LA UNION STATION (NOT LINE SPECIFIC)"/>
    <m/>
    <m/>
    <s v="IC"/>
    <s v="Invest Cont"/>
    <n v="888"/>
    <m/>
    <m/>
    <m/>
    <s v="800 N  ALAMEDA                      ST"/>
    <m/>
    <n v="34.056100000000001"/>
    <n v="-118.2375"/>
    <n v="0"/>
    <x v="12"/>
  </r>
  <r>
    <n v="220706871"/>
    <d v="2022-03-17T00:00:00"/>
    <x v="793"/>
    <n v="345"/>
    <n v="7"/>
    <x v="0"/>
    <n v="721"/>
    <n v="2"/>
    <n v="626"/>
    <s v="INTIMATE PARTNER - SIMPLE ASSAULT"/>
    <s v="1814 0400 0448"/>
    <n v="28"/>
    <s v="F"/>
    <s v="A"/>
    <n v="502"/>
    <s v="MULTI-UNIT DWELLING (APARTMENT, DUPLEX, ETC)"/>
    <n v="400"/>
    <s v="STRONG-ARM (HANDS, FIST, FEET OR BODILY FORCE)"/>
    <s v="AO"/>
    <s v="Adult Other"/>
    <n v="626"/>
    <m/>
    <m/>
    <m/>
    <s v="100 S  DOHENY                       DR"/>
    <m/>
    <n v="34.075000000000003"/>
    <n v="-118.3897"/>
    <n v="0"/>
    <x v="12"/>
  </r>
  <r>
    <n v="221210429"/>
    <d v="2022-04-22T00:00:00"/>
    <x v="765"/>
    <n v="1600"/>
    <n v="12"/>
    <x v="8"/>
    <n v="1249"/>
    <n v="2"/>
    <n v="910"/>
    <s v="KIDNAPPING"/>
    <s v="0418 1215 0359 0421 0400"/>
    <n v="22"/>
    <s v="F"/>
    <s v="B"/>
    <n v="101"/>
    <s v="STREET"/>
    <n v="400"/>
    <s v="STRONG-ARM (HANDS, FIST, FEET OR BODILY FORCE)"/>
    <s v="IC"/>
    <s v="Invest Cont"/>
    <n v="910"/>
    <m/>
    <m/>
    <m/>
    <s v="70TH                         ST"/>
    <s v="FIGUEROA                     ST"/>
    <n v="33.976500000000001"/>
    <n v="-118.28270000000001"/>
    <n v="0"/>
    <x v="12"/>
  </r>
  <r>
    <n v="222104489"/>
    <d v="2022-01-16T00:00:00"/>
    <x v="717"/>
    <n v="1200"/>
    <n v="21"/>
    <x v="15"/>
    <n v="2105"/>
    <n v="1"/>
    <n v="440"/>
    <s v="THEFT PLAIN - PETTY ($950 &amp; UNDER)"/>
    <n v="394"/>
    <n v="38"/>
    <s v="F"/>
    <s v="H"/>
    <n v="501"/>
    <s v="SINGLE FAMILY DWELLING"/>
    <m/>
    <m/>
    <s v="AA"/>
    <s v="Adult Arrest"/>
    <n v="440"/>
    <m/>
    <m/>
    <m/>
    <s v="21800    ROSCOE                       BL"/>
    <m/>
    <n v="34.2239"/>
    <n v="-118.60169999999999"/>
    <n v="1"/>
    <x v="12"/>
  </r>
  <r>
    <n v="220310466"/>
    <d v="2022-05-10T00:00:00"/>
    <x v="948"/>
    <n v="1930"/>
    <n v="3"/>
    <x v="2"/>
    <n v="338"/>
    <n v="1"/>
    <n v="522"/>
    <s v="VEHICLE, STOLEN - OTHER (MOTORIZED SCOOTERS, BIKES, ETC)"/>
    <s v="1251 0344 1822"/>
    <n v="18"/>
    <s v="M"/>
    <s v="W"/>
    <n v="502"/>
    <s v="MULTI-UNIT DWELLING (APARTMENT, DUPLEX, ETC)"/>
    <m/>
    <m/>
    <s v="IC"/>
    <s v="Invest Cont"/>
    <n v="522"/>
    <m/>
    <m/>
    <m/>
    <s v="1200 W  29TH                         ST"/>
    <m/>
    <n v="34.028399999999998"/>
    <n v="-118.28660000000001"/>
    <n v="0"/>
    <x v="12"/>
  </r>
  <r>
    <n v="220311890"/>
    <d v="2022-06-07T00:00:00"/>
    <x v="692"/>
    <n v="900"/>
    <n v="3"/>
    <x v="2"/>
    <n v="379"/>
    <n v="2"/>
    <n v="901"/>
    <s v="VIOLATION OF RESTRAINING ORDER"/>
    <s v="0913 2000 1814 2038 1309"/>
    <n v="30"/>
    <s v="F"/>
    <s v="B"/>
    <n v="502"/>
    <s v="MULTI-UNIT DWELLING (APARTMENT, DUPLEX, ETC)"/>
    <m/>
    <m/>
    <s v="IC"/>
    <s v="Invest Cont"/>
    <n v="901"/>
    <m/>
    <m/>
    <m/>
    <s v="1000 W  39TH                         PL"/>
    <m/>
    <n v="34.014200000000002"/>
    <n v="-118.2915"/>
    <n v="0"/>
    <x v="12"/>
  </r>
  <r>
    <n v="221611447"/>
    <d v="2022-08-15T00:00:00"/>
    <x v="673"/>
    <n v="1700"/>
    <n v="16"/>
    <x v="20"/>
    <n v="1654"/>
    <n v="1"/>
    <n v="230"/>
    <s v="ASSAULT WITH DEADLY WEAPON, AGGRAVATED ASSAULT"/>
    <s v="0913 0444 0416 1817"/>
    <n v="32"/>
    <s v="M"/>
    <s v="H"/>
    <n v="101"/>
    <s v="STREET"/>
    <n v="400"/>
    <s v="STRONG-ARM (HANDS, FIST, FEET OR BODILY FORCE)"/>
    <s v="AO"/>
    <s v="Adult Other"/>
    <n v="230"/>
    <m/>
    <m/>
    <m/>
    <s v="12400    MONTAGUE                     ST"/>
    <m/>
    <n v="34.253500000000003"/>
    <n v="-118.4032"/>
    <n v="0"/>
    <x v="12"/>
  </r>
  <r>
    <n v="221224351"/>
    <d v="2022-11-29T00:00:00"/>
    <x v="876"/>
    <n v="1900"/>
    <n v="12"/>
    <x v="8"/>
    <n v="1215"/>
    <n v="1"/>
    <n v="310"/>
    <s v="BURGLARY"/>
    <s v="0344 0913 1609 0361"/>
    <n v="58"/>
    <s v="M"/>
    <s v="B"/>
    <n v="501"/>
    <s v="SINGLE FAMILY DWELLING"/>
    <m/>
    <m/>
    <s v="IC"/>
    <s v="Invest Cont"/>
    <n v="310"/>
    <m/>
    <m/>
    <m/>
    <s v="1500 W  53RD                         ST"/>
    <m/>
    <n v="33.994100000000003"/>
    <n v="-118.30240000000001"/>
    <n v="0"/>
    <x v="12"/>
  </r>
  <r>
    <n v="220413580"/>
    <d v="2022-09-26T00:00:00"/>
    <x v="678"/>
    <n v="1800"/>
    <n v="4"/>
    <x v="4"/>
    <n v="423"/>
    <n v="1"/>
    <n v="510"/>
    <s v="VEHICLE - STOLEN"/>
    <m/>
    <n v="0"/>
    <m/>
    <m/>
    <n v="101"/>
    <s v="STREET"/>
    <m/>
    <m/>
    <s v="IC"/>
    <s v="Invest Cont"/>
    <n v="510"/>
    <m/>
    <m/>
    <m/>
    <s v="2900 N  MAIN                         ST"/>
    <m/>
    <n v="34.066000000000003"/>
    <n v="-118.2116"/>
    <n v="0"/>
    <x v="12"/>
  </r>
  <r>
    <n v="220619262"/>
    <d v="2022-11-20T00:00:00"/>
    <x v="750"/>
    <n v="1800"/>
    <n v="6"/>
    <x v="9"/>
    <n v="615"/>
    <n v="1"/>
    <n v="420"/>
    <s v="THEFT FROM MOTOR VEHICLE - PETTY ($950 &amp; UNDER)"/>
    <s v="1300 1822 0344 1606 1205"/>
    <n v="33"/>
    <s v="F"/>
    <s v="B"/>
    <n v="101"/>
    <s v="STREET"/>
    <m/>
    <m/>
    <s v="IC"/>
    <s v="Invest Cont"/>
    <n v="420"/>
    <m/>
    <m/>
    <m/>
    <s v="CHEROKEE"/>
    <s v="FRANKLIN"/>
    <n v="34.1267"/>
    <n v="-118.33159999999999"/>
    <n v="0"/>
    <x v="12"/>
  </r>
  <r>
    <n v="221012377"/>
    <d v="2022-08-03T00:00:00"/>
    <x v="909"/>
    <n v="600"/>
    <n v="10"/>
    <x v="11"/>
    <n v="1005"/>
    <n v="1"/>
    <n v="420"/>
    <s v="THEFT FROM MOTOR VEHICLE - PETTY ($950 &amp; UNDER)"/>
    <m/>
    <n v="0"/>
    <m/>
    <m/>
    <n v="101"/>
    <s v="STREET"/>
    <m/>
    <m/>
    <s v="IC"/>
    <s v="Invest Cont"/>
    <n v="420"/>
    <m/>
    <m/>
    <m/>
    <s v="7900    NEWCASTLE                    AV"/>
    <m/>
    <n v="34.214599999999997"/>
    <n v="-118.5252"/>
    <n v="0"/>
    <x v="12"/>
  </r>
  <r>
    <n v="222009532"/>
    <d v="2022-05-06T00:00:00"/>
    <x v="669"/>
    <n v="700"/>
    <n v="20"/>
    <x v="19"/>
    <n v="2019"/>
    <n v="2"/>
    <n v="354"/>
    <s v="THEFT OF IDENTITY"/>
    <n v="1822"/>
    <n v="29"/>
    <s v="F"/>
    <s v="H"/>
    <n v="501"/>
    <s v="SINGLE FAMILY DWELLING"/>
    <m/>
    <m/>
    <s v="IC"/>
    <s v="Invest Cont"/>
    <n v="354"/>
    <m/>
    <m/>
    <m/>
    <s v="3300    BEVERLY                      BL"/>
    <m/>
    <n v="34.072800000000001"/>
    <n v="-118.28440000000001"/>
    <n v="0"/>
    <x v="12"/>
  </r>
  <r>
    <n v="220717061"/>
    <d v="2022-11-27T00:00:00"/>
    <x v="701"/>
    <n v="1200"/>
    <n v="7"/>
    <x v="0"/>
    <n v="702"/>
    <n v="1"/>
    <n v="310"/>
    <s v="BURGLARY"/>
    <n v="344"/>
    <n v="31"/>
    <s v="F"/>
    <s v="W"/>
    <n v="502"/>
    <s v="MULTI-UNIT DWELLING (APARTMENT, DUPLEX, ETC)"/>
    <m/>
    <m/>
    <s v="IC"/>
    <s v="Invest Cont"/>
    <n v="310"/>
    <m/>
    <m/>
    <m/>
    <s v="7400    CLINTON                      ST"/>
    <m/>
    <n v="34.081800000000001"/>
    <n v="-118.3511"/>
    <n v="0"/>
    <x v="12"/>
  </r>
  <r>
    <n v="220117602"/>
    <d v="2022-08-04T00:00:00"/>
    <x v="920"/>
    <n v="1700"/>
    <n v="1"/>
    <x v="1"/>
    <n v="182"/>
    <n v="1"/>
    <n v="210"/>
    <s v="ROBBERY"/>
    <s v="0400 1822 0344 0432 0355"/>
    <n v="27"/>
    <s v="M"/>
    <s v="B"/>
    <n v="108"/>
    <s v="PARKING LOT"/>
    <n v="113"/>
    <s v="SIMULATED GUN"/>
    <s v="IC"/>
    <s v="Invest Cont"/>
    <n v="210"/>
    <m/>
    <m/>
    <m/>
    <s v="1000 S  GRAND                        AV"/>
    <m/>
    <n v="34.042999999999999"/>
    <n v="-118.2606"/>
    <n v="0"/>
    <x v="12"/>
  </r>
  <r>
    <n v="220908424"/>
    <d v="2022-04-26T00:00:00"/>
    <x v="869"/>
    <n v="1700"/>
    <n v="9"/>
    <x v="3"/>
    <n v="941"/>
    <n v="1"/>
    <n v="510"/>
    <s v="VEHICLE - STOLEN"/>
    <m/>
    <n v="0"/>
    <m/>
    <m/>
    <n v="101"/>
    <s v="STREET"/>
    <m/>
    <m/>
    <s v="IC"/>
    <s v="Invest Cont"/>
    <n v="510"/>
    <m/>
    <m/>
    <m/>
    <s v="5800    TOBIAS                       AV"/>
    <m/>
    <n v="34.175800000000002"/>
    <n v="-118.4521"/>
    <n v="0"/>
    <x v="12"/>
  </r>
  <r>
    <n v="221712040"/>
    <d v="2022-08-07T00:00:00"/>
    <x v="881"/>
    <n v="2100"/>
    <n v="17"/>
    <x v="13"/>
    <n v="1785"/>
    <n v="1"/>
    <n v="210"/>
    <s v="ROBBERY"/>
    <s v="1416 1402 0344 0940 0913 1817 0416 0417 1913 0429"/>
    <n v="18"/>
    <s v="M"/>
    <s v="A"/>
    <n v="101"/>
    <s v="STREET"/>
    <n v="400"/>
    <s v="STRONG-ARM (HANDS, FIST, FEET OR BODILY FORCE)"/>
    <s v="AO"/>
    <s v="Adult Other"/>
    <n v="210"/>
    <n v="998"/>
    <m/>
    <m/>
    <s v="SUNBURST"/>
    <s v="DARBY"/>
    <n v="34.234099999999998"/>
    <n v="-118.5339"/>
    <n v="0"/>
    <x v="12"/>
  </r>
  <r>
    <n v="221908722"/>
    <d v="2022-04-26T00:00:00"/>
    <x v="949"/>
    <n v="900"/>
    <n v="19"/>
    <x v="16"/>
    <n v="1904"/>
    <n v="2"/>
    <n v="354"/>
    <s v="THEFT OF IDENTITY"/>
    <s v="0929 0935 1822"/>
    <n v="69"/>
    <s v="M"/>
    <s v="H"/>
    <n v="501"/>
    <s v="SINGLE FAMILY DWELLING"/>
    <m/>
    <m/>
    <s v="IC"/>
    <s v="Invest Cont"/>
    <n v="354"/>
    <m/>
    <m/>
    <m/>
    <s v="13800    KINBROOK                     ST"/>
    <m/>
    <n v="34.325699999999998"/>
    <n v="-118.43519999999999"/>
    <n v="0"/>
    <x v="12"/>
  </r>
  <r>
    <n v="221411109"/>
    <d v="2022-05-19T00:00:00"/>
    <x v="764"/>
    <n v="1650"/>
    <n v="14"/>
    <x v="14"/>
    <n v="1483"/>
    <n v="1"/>
    <n v="341"/>
    <s v="THEFT-GRAND ($950.01 &amp; OVER)EXCPT,GUNS,FOWL,LIVESTK,PROD"/>
    <s v="0394 0344"/>
    <n v="36"/>
    <s v="M"/>
    <s v="H"/>
    <n v="502"/>
    <s v="MULTI-UNIT DWELLING (APARTMENT, DUPLEX, ETC)"/>
    <m/>
    <m/>
    <s v="IC"/>
    <s v="Invest Cont"/>
    <n v="341"/>
    <m/>
    <m/>
    <m/>
    <s v="9400    LA TIJERA                    BL"/>
    <m/>
    <n v="33.956499999999998"/>
    <n v="-118.4161"/>
    <n v="0"/>
    <x v="12"/>
  </r>
  <r>
    <n v="220814652"/>
    <d v="2022-09-15T00:00:00"/>
    <x v="857"/>
    <n v="2000"/>
    <n v="8"/>
    <x v="12"/>
    <n v="831"/>
    <n v="1"/>
    <n v="330"/>
    <s v="BURGLARY FROM VEHICLE"/>
    <s v="1822 1302 0344 1609 1307"/>
    <n v="24"/>
    <s v="M"/>
    <s v="W"/>
    <n v="104"/>
    <s v="DRIVEWAY"/>
    <m/>
    <m/>
    <s v="IC"/>
    <s v="Invest Cont"/>
    <n v="330"/>
    <m/>
    <m/>
    <m/>
    <s v="11900    DARLINGTON                   AV"/>
    <m/>
    <n v="34.049999999999997"/>
    <n v="-118.4674"/>
    <n v="0"/>
    <x v="12"/>
  </r>
  <r>
    <n v="221706083"/>
    <d v="2022-02-21T00:00:00"/>
    <x v="730"/>
    <n v="1"/>
    <n v="17"/>
    <x v="13"/>
    <n v="1783"/>
    <n v="1"/>
    <n v="330"/>
    <s v="BURGLARY FROM VEHICLE"/>
    <s v="1501 0344"/>
    <n v="31"/>
    <s v="M"/>
    <s v="H"/>
    <n v="108"/>
    <s v="PARKING LOT"/>
    <m/>
    <m/>
    <s v="IC"/>
    <s v="Invest Cont"/>
    <n v="330"/>
    <m/>
    <m/>
    <m/>
    <s v="9100    TAMPA                        AV"/>
    <m/>
    <n v="34.235500000000002"/>
    <n v="-118.5536"/>
    <n v="0"/>
    <x v="12"/>
  </r>
  <r>
    <n v="220315958"/>
    <d v="2022-08-31T00:00:00"/>
    <x v="841"/>
    <n v="720"/>
    <n v="3"/>
    <x v="2"/>
    <n v="334"/>
    <n v="2"/>
    <n v="745"/>
    <s v="VANDALISM - MISDEAMEANOR ($399 OR UNDER)"/>
    <s v="0329 1300 1822"/>
    <n v="21"/>
    <s v="X"/>
    <s v="X"/>
    <n v="122"/>
    <s v="VEHICLE, PASSENGER/TRUCK"/>
    <m/>
    <m/>
    <s v="IC"/>
    <s v="Invest Cont"/>
    <n v="745"/>
    <m/>
    <m/>
    <m/>
    <s v="3600    CRENSHAW                     BL"/>
    <m/>
    <n v="34.023899999999998"/>
    <n v="-118.3351"/>
    <n v="0"/>
    <x v="12"/>
  </r>
  <r>
    <n v="221706280"/>
    <d v="2022-01-27T00:00:00"/>
    <x v="782"/>
    <n v="1349"/>
    <n v="17"/>
    <x v="13"/>
    <n v="1793"/>
    <n v="2"/>
    <n v="354"/>
    <s v="THEFT OF IDENTITY"/>
    <s v="1822 0930"/>
    <n v="59"/>
    <s v="F"/>
    <s v="F"/>
    <n v="301"/>
    <s v="GAS STATION"/>
    <m/>
    <m/>
    <s v="IC"/>
    <s v="Invest Cont"/>
    <n v="354"/>
    <m/>
    <m/>
    <m/>
    <s v="8800    TAMPA                        AV"/>
    <m/>
    <n v="34.229900000000001"/>
    <n v="-118.5535"/>
    <n v="0"/>
    <x v="12"/>
  </r>
  <r>
    <n v="221611808"/>
    <d v="2022-08-26T00:00:00"/>
    <x v="927"/>
    <n v="850"/>
    <n v="16"/>
    <x v="20"/>
    <n v="1601"/>
    <n v="2"/>
    <n v="850"/>
    <s v="INDECENT EXPOSURE"/>
    <n v="1822"/>
    <n v="14"/>
    <s v="F"/>
    <s v="H"/>
    <n v="101"/>
    <s v="STREET"/>
    <m/>
    <m/>
    <s v="IC"/>
    <s v="Invest Cont"/>
    <n v="850"/>
    <m/>
    <m/>
    <m/>
    <s v="BORDEN                       AV"/>
    <s v="CORCORAN                     ST"/>
    <n v="34.287300000000002"/>
    <n v="-118.4203"/>
    <n v="0"/>
    <x v="12"/>
  </r>
  <r>
    <n v="221114521"/>
    <d v="2022-09-30T00:00:00"/>
    <x v="829"/>
    <n v="630"/>
    <n v="11"/>
    <x v="7"/>
    <n v="1142"/>
    <n v="1"/>
    <n v="310"/>
    <s v="BURGLARY"/>
    <s v="0344 0329 1822 1609 0216 1300"/>
    <n v="0"/>
    <s v="X"/>
    <s v="X"/>
    <n v="210"/>
    <s v="RESTAURANT/FAST FOOD"/>
    <m/>
    <m/>
    <s v="IC"/>
    <s v="Invest Cont"/>
    <n v="310"/>
    <m/>
    <m/>
    <m/>
    <s v="2100    HILLHURST                    AV"/>
    <m/>
    <n v="34.11"/>
    <n v="-118.28740000000001"/>
    <n v="0"/>
    <x v="12"/>
  </r>
  <r>
    <n v="220416536"/>
    <d v="2022-12-20T00:00:00"/>
    <x v="913"/>
    <n v="900"/>
    <n v="4"/>
    <x v="4"/>
    <n v="448"/>
    <n v="2"/>
    <n v="624"/>
    <s v="BATTERY - SIMPLE ASSAULT"/>
    <s v="0416 0334"/>
    <n v="43"/>
    <s v="M"/>
    <s v="H"/>
    <n v="504"/>
    <s v="OTHER RESIDENCE"/>
    <n v="500"/>
    <s v="UNKNOWN WEAPON/OTHER WEAPON"/>
    <s v="IC"/>
    <s v="Invest Cont"/>
    <n v="624"/>
    <m/>
    <m/>
    <m/>
    <s v="2400    CHELSEA                      ST"/>
    <m/>
    <n v="34.0565"/>
    <n v="-118.20059999999999"/>
    <n v="0"/>
    <x v="12"/>
  </r>
  <r>
    <n v="220313246"/>
    <d v="2022-07-05T00:00:00"/>
    <x v="762"/>
    <n v="1515"/>
    <n v="3"/>
    <x v="2"/>
    <n v="378"/>
    <n v="2"/>
    <n v="626"/>
    <s v="INTIMATE PARTNER - SIMPLE ASSAULT"/>
    <s v="0913 2000 1813 0305 0416 0447 1309"/>
    <n v="46"/>
    <s v="F"/>
    <s v="B"/>
    <n v="101"/>
    <s v="STREET"/>
    <n v="500"/>
    <s v="UNKNOWN WEAPON/OTHER WEAPON"/>
    <s v="IC"/>
    <s v="Invest Cont"/>
    <n v="626"/>
    <m/>
    <m/>
    <m/>
    <s v="VERMONT                      AV"/>
    <s v="MARTIN LUTHER KING JR        BL"/>
    <n v="34.010899999999999"/>
    <n v="-118.2915"/>
    <n v="0"/>
    <x v="12"/>
  </r>
  <r>
    <n v="221606386"/>
    <d v="2022-03-16T00:00:00"/>
    <x v="693"/>
    <n v="1948"/>
    <n v="16"/>
    <x v="20"/>
    <n v="1602"/>
    <n v="2"/>
    <n v="354"/>
    <s v="THEFT OF IDENTITY"/>
    <s v="0377 0930"/>
    <n v="28"/>
    <s v="F"/>
    <s v="H"/>
    <n v="501"/>
    <s v="SINGLE FAMILY DWELLING"/>
    <m/>
    <m/>
    <s v="IC"/>
    <s v="Invest Cont"/>
    <n v="354"/>
    <m/>
    <m/>
    <m/>
    <s v="12500    FILMORE                      ST"/>
    <m/>
    <n v="34.283499999999997"/>
    <n v="-118.4054"/>
    <n v="0"/>
    <x v="12"/>
  </r>
  <r>
    <n v="221306924"/>
    <d v="2022-02-25T00:00:00"/>
    <x v="759"/>
    <n v="540"/>
    <n v="13"/>
    <x v="6"/>
    <n v="1395"/>
    <n v="1"/>
    <n v="510"/>
    <s v="VEHICLE - STOLEN"/>
    <m/>
    <n v="0"/>
    <m/>
    <m/>
    <n v="102"/>
    <s v="SIDEWALK"/>
    <m/>
    <m/>
    <s v="IC"/>
    <s v="Invest Cont"/>
    <n v="510"/>
    <m/>
    <m/>
    <m/>
    <s v="67TH                         ST"/>
    <s v="AVALON                       BL"/>
    <n v="33.9788"/>
    <n v="-118.26519999999999"/>
    <n v="0"/>
    <x v="12"/>
  </r>
  <r>
    <n v="220211273"/>
    <d v="2022-05-21T00:00:00"/>
    <x v="728"/>
    <n v="2040"/>
    <n v="2"/>
    <x v="5"/>
    <n v="237"/>
    <n v="1"/>
    <n v="330"/>
    <s v="BURGLARY FROM VEHICLE"/>
    <s v="1822 1307 0329 1302 0344"/>
    <n v="25"/>
    <s v="F"/>
    <s v="B"/>
    <n v="101"/>
    <s v="STREET"/>
    <m/>
    <m/>
    <s v="IC"/>
    <s v="Invest Cont"/>
    <n v="330"/>
    <m/>
    <m/>
    <m/>
    <s v="300    BELMONT                      AV"/>
    <m/>
    <n v="34.066899999999997"/>
    <n v="-118.2632"/>
    <n v="0"/>
    <x v="12"/>
  </r>
  <r>
    <n v="221420854"/>
    <d v="2022-12-14T00:00:00"/>
    <x v="777"/>
    <n v="300"/>
    <n v="14"/>
    <x v="14"/>
    <n v="1474"/>
    <n v="1"/>
    <n v="310"/>
    <s v="BURGLARY"/>
    <s v="0321 0344"/>
    <n v="0"/>
    <s v="X"/>
    <s v="X"/>
    <n v="203"/>
    <s v="OTHER BUSINESS"/>
    <m/>
    <m/>
    <s v="IC"/>
    <s v="Invest Cont"/>
    <n v="310"/>
    <m/>
    <m/>
    <m/>
    <s v="7100 W  MANCHESTER                   AV"/>
    <m/>
    <n v="33.959899999999998"/>
    <n v="-118.4191"/>
    <n v="0"/>
    <x v="12"/>
  </r>
  <r>
    <n v="220905761"/>
    <d v="2022-02-16T00:00:00"/>
    <x v="695"/>
    <n v="2000"/>
    <n v="9"/>
    <x v="3"/>
    <n v="946"/>
    <n v="2"/>
    <n v="354"/>
    <s v="THEFT OF IDENTITY"/>
    <s v="0930 0928"/>
    <n v="50"/>
    <s v="M"/>
    <s v="W"/>
    <n v="751"/>
    <s v="WEBSITE"/>
    <m/>
    <m/>
    <s v="IC"/>
    <s v="Invest Cont"/>
    <n v="354"/>
    <m/>
    <m/>
    <m/>
    <s v="5700    CANTALOUPE                   AV"/>
    <m/>
    <n v="34.173900000000003"/>
    <n v="-118.4345"/>
    <n v="0"/>
    <x v="12"/>
  </r>
  <r>
    <n v="220906689"/>
    <d v="2022-03-13T00:00:00"/>
    <x v="839"/>
    <n v="1800"/>
    <n v="9"/>
    <x v="3"/>
    <n v="901"/>
    <n v="1"/>
    <n v="236"/>
    <s v="INTIMATE PARTNER - AGGRAVATED ASSAULT"/>
    <s v="1813 0444 0416 1414 0913 2000 0448 0447"/>
    <n v="29"/>
    <s v="F"/>
    <s v="H"/>
    <n v="502"/>
    <s v="MULTI-UNIT DWELLING (APARTMENT, DUPLEX, ETC)"/>
    <n v="400"/>
    <s v="STRONG-ARM (HANDS, FIST, FEET OR BODILY FORCE)"/>
    <s v="AA"/>
    <s v="Adult Arrest"/>
    <n v="236"/>
    <m/>
    <m/>
    <m/>
    <s v="7600 N  SEPULVEDA                    BL"/>
    <m/>
    <n v="34.208500000000001"/>
    <n v="-118.46980000000001"/>
    <n v="1"/>
    <x v="12"/>
  </r>
  <r>
    <n v="220613957"/>
    <d v="2022-07-30T00:00:00"/>
    <x v="928"/>
    <n v="2145"/>
    <n v="6"/>
    <x v="9"/>
    <n v="626"/>
    <n v="1"/>
    <n v="341"/>
    <s v="THEFT-GRAND ($950.01 &amp; OVER)EXCPT,GUNS,FOWL,LIVESTK,PROD"/>
    <s v="1822 0344 1501"/>
    <n v="21"/>
    <s v="F"/>
    <s v="O"/>
    <n v="501"/>
    <s v="SINGLE FAMILY DWELLING"/>
    <m/>
    <m/>
    <s v="AO"/>
    <s v="Adult Other"/>
    <n v="341"/>
    <m/>
    <m/>
    <m/>
    <s v="6300    QUEBEC                       DR"/>
    <m/>
    <n v="34.113300000000002"/>
    <n v="-118.32559999999999"/>
    <n v="0"/>
    <x v="12"/>
  </r>
  <r>
    <n v="220515331"/>
    <d v="2022-10-28T00:00:00"/>
    <x v="763"/>
    <n v="100"/>
    <n v="5"/>
    <x v="10"/>
    <n v="587"/>
    <n v="1"/>
    <n v="341"/>
    <s v="THEFT-GRAND ($950.01 &amp; OVER)EXCPT,GUNS,FOWL,LIVESTK,PROD"/>
    <s v="0344 1310 2014 1309"/>
    <n v="22"/>
    <s v="F"/>
    <s v="W"/>
    <n v="101"/>
    <s v="STREET"/>
    <m/>
    <m/>
    <s v="AO"/>
    <s v="Adult Other"/>
    <n v="341"/>
    <m/>
    <m/>
    <m/>
    <s v="700 W  39TH                         ST"/>
    <m/>
    <n v="33.708799999999997"/>
    <n v="-118.2919"/>
    <n v="0"/>
    <x v="12"/>
  </r>
  <r>
    <n v="220124493"/>
    <d v="2022-11-13T00:00:00"/>
    <x v="801"/>
    <n v="2030"/>
    <n v="1"/>
    <x v="1"/>
    <n v="159"/>
    <n v="1"/>
    <n v="330"/>
    <s v="BURGLARY FROM VEHICLE"/>
    <s v="0344 1822 1307 1609 0329"/>
    <n v="58"/>
    <s v="M"/>
    <s v="W"/>
    <n v="108"/>
    <s v="PARKING LOT"/>
    <m/>
    <m/>
    <s v="IC"/>
    <s v="Invest Cont"/>
    <n v="330"/>
    <m/>
    <m/>
    <m/>
    <s v="400    MOLINO                       ST"/>
    <m/>
    <n v="34.042000000000002"/>
    <n v="-118.23399999999999"/>
    <n v="0"/>
    <x v="12"/>
  </r>
  <r>
    <n v="221905411"/>
    <d v="2022-02-06T00:00:00"/>
    <x v="746"/>
    <n v="1900"/>
    <n v="19"/>
    <x v="16"/>
    <n v="1982"/>
    <n v="1"/>
    <n v="510"/>
    <s v="VEHICLE - STOLEN"/>
    <m/>
    <n v="0"/>
    <m/>
    <m/>
    <n v="101"/>
    <s v="STREET"/>
    <m/>
    <m/>
    <s v="IC"/>
    <s v="Invest Cont"/>
    <n v="510"/>
    <m/>
    <m/>
    <m/>
    <s v="8700 N  SEPULVEDA                    BL"/>
    <m/>
    <n v="34.228299999999997"/>
    <n v="-118.46769999999999"/>
    <n v="0"/>
    <x v="12"/>
  </r>
  <r>
    <n v="221318778"/>
    <d v="2022-10-04T00:00:00"/>
    <x v="875"/>
    <n v="1205"/>
    <n v="13"/>
    <x v="6"/>
    <n v="1362"/>
    <n v="1"/>
    <n v="236"/>
    <s v="INTIMATE PARTNER - AGGRAVATED ASSAULT"/>
    <s v="2000 1243 0334 1813 0445 0913"/>
    <n v="32"/>
    <s v="M"/>
    <s v="B"/>
    <n v="501"/>
    <s v="SINGLE FAMILY DWELLING"/>
    <n v="205"/>
    <s v="KITCHEN KNIFE"/>
    <s v="AO"/>
    <s v="Adult Other"/>
    <n v="236"/>
    <m/>
    <m/>
    <m/>
    <s v="100 E  47TH                         PL"/>
    <m/>
    <n v="34.000100000000003"/>
    <n v="-118.274"/>
    <n v="0"/>
    <x v="12"/>
  </r>
  <r>
    <n v="220306208"/>
    <d v="2022-02-16T00:00:00"/>
    <x v="705"/>
    <n v="1915"/>
    <n v="3"/>
    <x v="2"/>
    <n v="336"/>
    <n v="1"/>
    <n v="331"/>
    <s v="THEFT FROM MOTOR VEHICLE - GRAND ($950.01 AND OVER)"/>
    <s v="1300 0344 1822 0386 1606"/>
    <n v="29"/>
    <s v="M"/>
    <s v="H"/>
    <n v="104"/>
    <s v="DRIVEWAY"/>
    <m/>
    <m/>
    <s v="IC"/>
    <s v="Invest Cont"/>
    <n v="331"/>
    <m/>
    <m/>
    <m/>
    <s v="2000 W  29TH                         ST"/>
    <m/>
    <n v="34.0291"/>
    <n v="-118.30889999999999"/>
    <n v="0"/>
    <x v="12"/>
  </r>
  <r>
    <n v="220615858"/>
    <d v="2022-09-11T00:00:00"/>
    <x v="812"/>
    <n v="205"/>
    <n v="6"/>
    <x v="9"/>
    <n v="642"/>
    <n v="1"/>
    <n v="230"/>
    <s v="ASSAULT WITH DEADLY WEAPON, AGGRAVATED ASSAULT"/>
    <s v="0448 0446 2034 0400 1601 0416 0429 1501 1300"/>
    <n v="40"/>
    <s v="M"/>
    <s v="O"/>
    <n v="102"/>
    <s v="SIDEWALK"/>
    <n v="400"/>
    <s v="STRONG-ARM (HANDS, FIST, FEET OR BODILY FORCE)"/>
    <s v="IC"/>
    <s v="Invest Cont"/>
    <n v="230"/>
    <m/>
    <m/>
    <m/>
    <s v="7600 W  SUNSET                       BL"/>
    <m/>
    <n v="34.097999999999999"/>
    <n v="-118.355"/>
    <n v="0"/>
    <x v="12"/>
  </r>
  <r>
    <n v="220712264"/>
    <d v="2022-07-29T00:00:00"/>
    <x v="771"/>
    <n v="2045"/>
    <n v="7"/>
    <x v="0"/>
    <n v="737"/>
    <n v="1"/>
    <n v="310"/>
    <s v="BURGLARY"/>
    <s v="0344 0329 1309 1609"/>
    <n v="34"/>
    <s v="F"/>
    <s v="A"/>
    <n v="501"/>
    <s v="SINGLE FAMILY DWELLING"/>
    <m/>
    <m/>
    <s v="IC"/>
    <s v="Invest Cont"/>
    <n v="310"/>
    <m/>
    <m/>
    <m/>
    <s v="600 S  MANSFIELD                    AV"/>
    <m/>
    <n v="34.064700000000002"/>
    <n v="-118.3424"/>
    <n v="0"/>
    <x v="12"/>
  </r>
  <r>
    <n v="221216571"/>
    <d v="2022-07-27T00:00:00"/>
    <x v="748"/>
    <n v="1800"/>
    <n v="12"/>
    <x v="8"/>
    <n v="1215"/>
    <n v="2"/>
    <n v="745"/>
    <s v="VANDALISM - MISDEAMEANOR ($399 OR UNDER)"/>
    <s v="1402 1407 1100 0329 1822"/>
    <n v="34"/>
    <s v="M"/>
    <s v="H"/>
    <n v="122"/>
    <s v="VEHICLE, PASSENGER/TRUCK"/>
    <m/>
    <m/>
    <s v="IC"/>
    <s v="Invest Cont"/>
    <n v="745"/>
    <n v="998"/>
    <m/>
    <m/>
    <s v="57TH                         ST"/>
    <s v="VERMONT"/>
    <n v="33.990499999999997"/>
    <n v="-118.2915"/>
    <n v="0"/>
    <x v="12"/>
  </r>
  <r>
    <n v="221819653"/>
    <d v="2022-10-25T00:00:00"/>
    <x v="726"/>
    <n v="300"/>
    <n v="18"/>
    <x v="17"/>
    <n v="1822"/>
    <n v="1"/>
    <n v="510"/>
    <s v="VEHICLE - STOLEN"/>
    <m/>
    <n v="0"/>
    <m/>
    <m/>
    <n v="101"/>
    <s v="STREET"/>
    <m/>
    <m/>
    <s v="IC"/>
    <s v="Invest Cont"/>
    <n v="510"/>
    <m/>
    <m/>
    <m/>
    <s v="100 E  103RD                        ST"/>
    <m/>
    <n v="33.942900000000002"/>
    <n v="-118.2739"/>
    <n v="0"/>
    <x v="12"/>
  </r>
  <r>
    <n v="221706610"/>
    <d v="2022-02-03T00:00:00"/>
    <x v="837"/>
    <n v="2216"/>
    <n v="17"/>
    <x v="13"/>
    <n v="1758"/>
    <n v="2"/>
    <n v="956"/>
    <s v="LETTERS, LEWD  -  TELEPHONE CALLS, LEWD"/>
    <s v="1501 1906 1822"/>
    <n v="40"/>
    <s v="M"/>
    <s v="O"/>
    <n v="504"/>
    <s v="OTHER RESIDENCE"/>
    <m/>
    <m/>
    <s v="IC"/>
    <s v="Invest Cont"/>
    <n v="956"/>
    <m/>
    <m/>
    <m/>
    <s v="9900    COLLETT                      AV"/>
    <m/>
    <n v="34.251100000000001"/>
    <n v="-118.4837"/>
    <n v="0"/>
    <x v="12"/>
  </r>
  <r>
    <n v="220806685"/>
    <d v="2022-03-07T00:00:00"/>
    <x v="874"/>
    <n v="630"/>
    <n v="8"/>
    <x v="12"/>
    <n v="831"/>
    <n v="1"/>
    <n v="330"/>
    <s v="BURGLARY FROM VEHICLE"/>
    <s v="0344 0342 0216 1822"/>
    <n v="47"/>
    <s v="F"/>
    <s v="O"/>
    <n v="707"/>
    <s v="GARAGE/CARPORT"/>
    <m/>
    <m/>
    <s v="IC"/>
    <s v="Invest Cont"/>
    <n v="330"/>
    <m/>
    <m/>
    <m/>
    <s v="11900 W  GORHAM                       AV"/>
    <m/>
    <n v="34.051499999999997"/>
    <n v="-118.4692"/>
    <n v="0"/>
    <x v="12"/>
  </r>
  <r>
    <n v="222114576"/>
    <d v="2022-09-22T00:00:00"/>
    <x v="772"/>
    <n v="1"/>
    <n v="21"/>
    <x v="15"/>
    <n v="2144"/>
    <n v="2"/>
    <n v="354"/>
    <s v="THEFT OF IDENTITY"/>
    <m/>
    <n v="52"/>
    <s v="F"/>
    <s v="W"/>
    <n v="501"/>
    <s v="SINGLE FAMILY DWELLING"/>
    <m/>
    <m/>
    <s v="IC"/>
    <s v="Invest Cont"/>
    <n v="354"/>
    <m/>
    <m/>
    <m/>
    <s v="6700    SHOUP                        AV"/>
    <m/>
    <n v="34.188499999999998"/>
    <n v="-118.619"/>
    <n v="0"/>
    <x v="12"/>
  </r>
  <r>
    <n v="220308853"/>
    <d v="2022-04-09T00:00:00"/>
    <x v="866"/>
    <n v="2000"/>
    <n v="3"/>
    <x v="2"/>
    <n v="311"/>
    <n v="1"/>
    <n v="310"/>
    <s v="BURGLARY"/>
    <s v="1822 0344 1601"/>
    <n v="38"/>
    <s v="M"/>
    <s v="H"/>
    <n v="707"/>
    <s v="GARAGE/CARPORT"/>
    <m/>
    <m/>
    <s v="IC"/>
    <s v="Invest Cont"/>
    <n v="310"/>
    <m/>
    <m/>
    <m/>
    <s v="5500    HOMESIDE                     AV"/>
    <m/>
    <n v="34.027900000000002"/>
    <n v="-118.3644"/>
    <n v="0"/>
    <x v="12"/>
  </r>
  <r>
    <n v="220904439"/>
    <d v="2022-01-13T00:00:00"/>
    <x v="758"/>
    <n v="1800"/>
    <n v="9"/>
    <x v="3"/>
    <n v="901"/>
    <n v="1"/>
    <n v="331"/>
    <s v="THEFT FROM MOTOR VEHICLE - GRAND ($950.01 AND OVER)"/>
    <s v="0344 1300"/>
    <n v="36"/>
    <s v="M"/>
    <s v="W"/>
    <n v="108"/>
    <s v="PARKING LOT"/>
    <m/>
    <m/>
    <s v="IC"/>
    <s v="Invest Cont"/>
    <n v="331"/>
    <m/>
    <m/>
    <m/>
    <s v="15400    SHERMAN                      WY"/>
    <m/>
    <n v="34.201300000000003"/>
    <n v="-118.4688"/>
    <n v="0"/>
    <x v="12"/>
  </r>
  <r>
    <n v="220116451"/>
    <d v="2022-07-18T00:00:00"/>
    <x v="808"/>
    <n v="900"/>
    <n v="1"/>
    <x v="1"/>
    <n v="162"/>
    <n v="2"/>
    <n v="624"/>
    <s v="BATTERY - SIMPLE ASSAULT"/>
    <s v="1218 0305 0416 0356"/>
    <n v="31"/>
    <s v="M"/>
    <s v="B"/>
    <n v="101"/>
    <s v="STREET"/>
    <n v="400"/>
    <s v="STRONG-ARM (HANDS, FIST, FEET OR BODILY FORCE)"/>
    <s v="IC"/>
    <s v="Invest Cont"/>
    <n v="624"/>
    <m/>
    <m/>
    <m/>
    <s v="9TH"/>
    <s v="FLOWER"/>
    <n v="34.0458"/>
    <n v="-118.26139999999999"/>
    <n v="0"/>
    <x v="12"/>
  </r>
  <r>
    <n v="221211572"/>
    <d v="2022-05-10T00:00:00"/>
    <x v="950"/>
    <n v="1700"/>
    <n v="12"/>
    <x v="8"/>
    <n v="1266"/>
    <n v="1"/>
    <n v="230"/>
    <s v="ASSAULT WITH DEADLY WEAPON, AGGRAVATED ASSAULT"/>
    <s v="0334 0913"/>
    <n v="39"/>
    <s v="M"/>
    <s v="B"/>
    <n v="501"/>
    <s v="SINGLE FAMILY DWELLING"/>
    <n v="207"/>
    <s v="OTHER KNIFE"/>
    <s v="AO"/>
    <s v="Adult Other"/>
    <n v="230"/>
    <m/>
    <m/>
    <m/>
    <s v="900 W  81ST                         ST"/>
    <m/>
    <n v="33.965499999999999"/>
    <n v="-118.2897"/>
    <n v="0"/>
    <x v="12"/>
  </r>
  <r>
    <n v="220109186"/>
    <d v="2022-03-29T00:00:00"/>
    <x v="872"/>
    <n v="959"/>
    <n v="1"/>
    <x v="1"/>
    <n v="119"/>
    <n v="2"/>
    <n v="740"/>
    <s v="VANDALISM - FELONY ($400 &amp; OVER, ALL CHURCH VANDALISMS)"/>
    <s v="0910 0329 2004"/>
    <n v="59"/>
    <s v="M"/>
    <s v="O"/>
    <n v="834"/>
    <s v="LA UNION STATION (NOT LINE SPECIFIC)"/>
    <m/>
    <m/>
    <s v="AA"/>
    <s v="Adult Arrest"/>
    <n v="740"/>
    <m/>
    <m/>
    <m/>
    <s v="800 N  ALAMEDA                      ST"/>
    <m/>
    <n v="34.056100000000001"/>
    <n v="-118.2375"/>
    <n v="1"/>
    <x v="12"/>
  </r>
  <r>
    <n v="221114279"/>
    <d v="2022-09-23T00:00:00"/>
    <x v="870"/>
    <n v="1600"/>
    <n v="11"/>
    <x v="7"/>
    <n v="1102"/>
    <n v="1"/>
    <n v="331"/>
    <s v="THEFT FROM MOTOR VEHICLE - GRAND ($950.01 AND OVER)"/>
    <s v="1300 1822 0329 0385 0344"/>
    <n v="0"/>
    <s v="X"/>
    <s v="X"/>
    <n v="108"/>
    <s v="PARKING LOT"/>
    <m/>
    <m/>
    <s v="IC"/>
    <s v="Invest Cont"/>
    <n v="331"/>
    <m/>
    <m/>
    <m/>
    <s v="3900    CHEVY CHASE                  DR"/>
    <m/>
    <n v="34.133800000000001"/>
    <n v="-118.273"/>
    <n v="0"/>
    <x v="12"/>
  </r>
  <r>
    <n v="221310509"/>
    <d v="2022-05-02T00:00:00"/>
    <x v="669"/>
    <n v="400"/>
    <n v="13"/>
    <x v="6"/>
    <n v="1303"/>
    <n v="1"/>
    <n v="648"/>
    <s v="ARSON"/>
    <s v="1822 0329 0202"/>
    <n v="0"/>
    <s v="X"/>
    <s v="X"/>
    <n v="203"/>
    <s v="OTHER BUSINESS"/>
    <m/>
    <m/>
    <s v="IC"/>
    <s v="Invest Cont"/>
    <n v="648"/>
    <m/>
    <m/>
    <m/>
    <s v="1200    STANFORD                     AV"/>
    <m/>
    <n v="34.0321"/>
    <n v="-118.2499"/>
    <n v="0"/>
    <x v="12"/>
  </r>
  <r>
    <n v="221515976"/>
    <d v="2022-10-08T00:00:00"/>
    <x v="842"/>
    <n v="400"/>
    <n v="15"/>
    <x v="18"/>
    <n v="1549"/>
    <n v="1"/>
    <n v="331"/>
    <s v="THEFT FROM MOTOR VEHICLE - GRAND ($950.01 AND OVER)"/>
    <s v="1300 0344"/>
    <n v="27"/>
    <s v="F"/>
    <s v="O"/>
    <n v="504"/>
    <s v="OTHER RESIDENCE"/>
    <m/>
    <m/>
    <s v="IC"/>
    <s v="Invest Cont"/>
    <n v="331"/>
    <m/>
    <m/>
    <m/>
    <s v="5500    BONNER                       AV"/>
    <m/>
    <n v="34.17"/>
    <n v="-118.3741"/>
    <n v="0"/>
    <x v="12"/>
  </r>
  <r>
    <n v="220604272"/>
    <d v="2022-01-07T00:00:00"/>
    <x v="697"/>
    <n v="1829"/>
    <n v="6"/>
    <x v="9"/>
    <n v="647"/>
    <n v="1"/>
    <n v="440"/>
    <s v="THEFT PLAIN - PETTY ($950 &amp; UNDER)"/>
    <s v="1822 0344"/>
    <n v="30"/>
    <s v="M"/>
    <s v="W"/>
    <n v="119"/>
    <s v="PORCH, RESIDENTIAL"/>
    <m/>
    <m/>
    <s v="IC"/>
    <s v="Invest Cont"/>
    <n v="440"/>
    <m/>
    <m/>
    <m/>
    <s v="5800    HAROLD                       WY"/>
    <m/>
    <n v="34.099299999999999"/>
    <n v="-118.3158"/>
    <n v="0"/>
    <x v="12"/>
  </r>
  <r>
    <n v="221907028"/>
    <d v="2022-03-15T00:00:00"/>
    <x v="951"/>
    <n v="1500"/>
    <n v="19"/>
    <x v="16"/>
    <n v="1912"/>
    <n v="1"/>
    <n v="331"/>
    <s v="THEFT FROM MOTOR VEHICLE - GRAND ($950.01 AND OVER)"/>
    <s v="0385 1822"/>
    <n v="53"/>
    <s v="M"/>
    <s v="W"/>
    <n v="101"/>
    <s v="STREET"/>
    <m/>
    <m/>
    <s v="IC"/>
    <s v="Invest Cont"/>
    <n v="331"/>
    <m/>
    <m/>
    <m/>
    <s v="13700    NORRIS                       AV"/>
    <m/>
    <n v="34.317900000000002"/>
    <n v="-118.4765"/>
    <n v="0"/>
    <x v="12"/>
  </r>
  <r>
    <n v="220317217"/>
    <d v="2022-09-22T00:00:00"/>
    <x v="870"/>
    <n v="1440"/>
    <n v="3"/>
    <x v="2"/>
    <n v="356"/>
    <n v="1"/>
    <n v="341"/>
    <s v="THEFT-GRAND ($950.01 &amp; OVER)EXCPT,GUNS,FOWL,LIVESTK,PROD"/>
    <s v="0910 1251 0346 0344 1822 2048"/>
    <n v="18"/>
    <s v="M"/>
    <s v="H"/>
    <n v="946"/>
    <s v="MTA - EXPO LINE - EXPO/WESTERN"/>
    <m/>
    <m/>
    <s v="IC"/>
    <s v="Invest Cont"/>
    <n v="341"/>
    <m/>
    <m/>
    <m/>
    <s v="1500    EXPOSITION                   BL"/>
    <m/>
    <n v="34.0184"/>
    <n v="-118.3043"/>
    <n v="0"/>
    <x v="12"/>
  </r>
  <r>
    <n v="220712082"/>
    <d v="2022-07-25T00:00:00"/>
    <x v="769"/>
    <n v="1030"/>
    <n v="7"/>
    <x v="0"/>
    <n v="701"/>
    <n v="1"/>
    <n v="330"/>
    <s v="BURGLARY FROM VEHICLE"/>
    <s v="1609 1307 0358 0344 1822"/>
    <n v="0"/>
    <s v="X"/>
    <s v="X"/>
    <n v="101"/>
    <s v="STREET"/>
    <m/>
    <m/>
    <s v="IC"/>
    <s v="Invest Cont"/>
    <n v="330"/>
    <m/>
    <m/>
    <m/>
    <s v="500 N  FAIRFAX                      AV"/>
    <m/>
    <n v="34.084699999999998"/>
    <n v="-118.3686"/>
    <n v="0"/>
    <x v="12"/>
  </r>
  <r>
    <n v="231104367"/>
    <d v="2023-01-10T00:00:00"/>
    <x v="952"/>
    <n v="1420"/>
    <n v="11"/>
    <x v="7"/>
    <n v="1176"/>
    <n v="2"/>
    <n v="623"/>
    <s v="BATTERY POLICE (SIMPLE)"/>
    <s v="1212 1822 0400 0444"/>
    <n v="0"/>
    <s v="X"/>
    <s v="X"/>
    <n v="101"/>
    <s v="STREET"/>
    <n v="400"/>
    <s v="STRONG-ARM (HANDS, FIST, FEET OR BODILY FORCE)"/>
    <s v="AA"/>
    <s v="Adult Arrest"/>
    <n v="623"/>
    <m/>
    <m/>
    <m/>
    <s v="MEADOWVALE                   AV"/>
    <s v="RIVERSIDE                    DR"/>
    <n v="34.088700000000003"/>
    <n v="-118.23609999999999"/>
    <n v="1"/>
    <x v="12"/>
  </r>
  <r>
    <n v="231312927"/>
    <d v="2023-06-10T00:00:00"/>
    <x v="953"/>
    <n v="530"/>
    <n v="13"/>
    <x v="6"/>
    <n v="1367"/>
    <n v="1"/>
    <n v="341"/>
    <s v="THEFT-GRAND ($950.01 &amp; OVER)EXCPT,GUNS,FOWL,LIVESTK,PROD"/>
    <s v="0398 0344 1822"/>
    <n v="31"/>
    <s v="M"/>
    <s v="W"/>
    <n v="213"/>
    <s v="WAREHOUSE"/>
    <m/>
    <m/>
    <s v="IC"/>
    <s v="Invest Cont"/>
    <n v="341"/>
    <m/>
    <m/>
    <m/>
    <s v="4600 S  ALAMEDA                      ST"/>
    <m/>
    <n v="34.000100000000003"/>
    <n v="-118.2389"/>
    <n v="0"/>
    <x v="12"/>
  </r>
  <r>
    <n v="230312187"/>
    <d v="2023-06-13T00:00:00"/>
    <x v="954"/>
    <n v="1835"/>
    <n v="3"/>
    <x v="2"/>
    <n v="319"/>
    <n v="1"/>
    <n v="210"/>
    <s v="ROBBERY"/>
    <s v="1822 0344 0444 0940 1913"/>
    <n v="33"/>
    <s v="F"/>
    <s v="W"/>
    <n v="210"/>
    <s v="RESTAURANT/FAST FOOD"/>
    <n v="400"/>
    <s v="STRONG-ARM (HANDS, FIST, FEET OR BODILY FORCE)"/>
    <s v="IC"/>
    <s v="Invest Cont"/>
    <n v="210"/>
    <m/>
    <m/>
    <m/>
    <s v="2300 S  FIGUEROA                     ST"/>
    <m/>
    <n v="34.029499999999999"/>
    <n v="-118.2752"/>
    <n v="0"/>
    <x v="12"/>
  </r>
  <r>
    <n v="231320822"/>
    <d v="2023-11-19T00:00:00"/>
    <x v="955"/>
    <n v="1900"/>
    <n v="13"/>
    <x v="6"/>
    <n v="1324"/>
    <n v="1"/>
    <n v="510"/>
    <s v="VEHICLE - STOLEN"/>
    <m/>
    <n v="0"/>
    <m/>
    <m/>
    <n v="101"/>
    <s v="STREET"/>
    <m/>
    <m/>
    <s v="IC"/>
    <s v="Invest Cont"/>
    <n v="510"/>
    <m/>
    <m/>
    <m/>
    <s v="NAOMI                        AV"/>
    <s v="21ST                         ST"/>
    <n v="34.020600000000002"/>
    <n v="-118.2501"/>
    <n v="0"/>
    <x v="12"/>
  </r>
  <r>
    <n v="231222317"/>
    <d v="2023-10-31T00:00:00"/>
    <x v="956"/>
    <n v="1745"/>
    <n v="12"/>
    <x v="8"/>
    <n v="1267"/>
    <n v="1"/>
    <n v="210"/>
    <s v="ROBBERY"/>
    <s v="0344 0342 0400 0370 0429 0417 1218"/>
    <n v="39"/>
    <s v="M"/>
    <s v="B"/>
    <n v="101"/>
    <s v="STREET"/>
    <n v="400"/>
    <s v="STRONG-ARM (HANDS, FIST, FEET OR BODILY FORCE)"/>
    <s v="IC"/>
    <s v="Invest Cont"/>
    <n v="210"/>
    <m/>
    <m/>
    <m/>
    <s v="83RD                         ST"/>
    <s v="HOOVER                       ST"/>
    <n v="33.9636"/>
    <n v="-118.2871"/>
    <n v="0"/>
    <x v="12"/>
  </r>
  <r>
    <n v="232001021"/>
    <d v="2023-10-27T00:00:00"/>
    <x v="957"/>
    <n v="1530"/>
    <n v="20"/>
    <x v="19"/>
    <n v="2024"/>
    <n v="1"/>
    <n v="230"/>
    <s v="ASSAULT WITH DEADLY WEAPON, AGGRAVATED ASSAULT"/>
    <s v="0323 0334 0416 0445 0446 1266 1822 2048 1402 0910"/>
    <n v="23"/>
    <s v="M"/>
    <s v="H"/>
    <n v="922"/>
    <s v="MTA - PURPLE LINE - WILSHIRE/WESTERN"/>
    <n v="302"/>
    <s v="BLUNT INSTRUMENT"/>
    <s v="AA"/>
    <s v="Adult Arrest"/>
    <n v="230"/>
    <n v="998"/>
    <m/>
    <m/>
    <s v="3700    WILSHIRE                     BL"/>
    <m/>
    <n v="34.063600000000001"/>
    <n v="-118.3047"/>
    <n v="1"/>
    <x v="12"/>
  </r>
  <r>
    <n v="231913555"/>
    <d v="2023-08-14T00:00:00"/>
    <x v="958"/>
    <n v="1845"/>
    <n v="19"/>
    <x v="16"/>
    <n v="1985"/>
    <n v="1"/>
    <n v="210"/>
    <s v="ROBBERY"/>
    <s v="1259 0411 0449 0355 2032 0913 1817 0344"/>
    <n v="17"/>
    <s v="M"/>
    <s v="H"/>
    <n v="102"/>
    <s v="SIDEWALK"/>
    <n v="204"/>
    <s v="FOLDING KNIFE"/>
    <s v="IC"/>
    <s v="Invest Cont"/>
    <n v="210"/>
    <m/>
    <m/>
    <m/>
    <s v="PANORAMA"/>
    <s v="PANORAMA"/>
    <n v="34.226399999999998"/>
    <n v="-118.44929999999999"/>
    <n v="0"/>
    <x v="12"/>
  </r>
  <r>
    <n v="231811005"/>
    <d v="2023-05-26T00:00:00"/>
    <x v="959"/>
    <n v="1"/>
    <n v="18"/>
    <x v="17"/>
    <n v="1863"/>
    <n v="1"/>
    <n v="510"/>
    <s v="VEHICLE - STOLEN"/>
    <m/>
    <n v="0"/>
    <m/>
    <m/>
    <n v="101"/>
    <s v="STREET"/>
    <m/>
    <m/>
    <s v="IC"/>
    <s v="Invest Cont"/>
    <n v="510"/>
    <m/>
    <m/>
    <m/>
    <s v="118TH                        ST"/>
    <s v="SANFORD                      ST"/>
    <n v="33.927100000000003"/>
    <n v="-118.2659"/>
    <n v="0"/>
    <x v="12"/>
  </r>
  <r>
    <n v="231409358"/>
    <d v="2023-04-29T00:00:00"/>
    <x v="960"/>
    <n v="1050"/>
    <n v="14"/>
    <x v="14"/>
    <n v="1494"/>
    <n v="1"/>
    <n v="341"/>
    <s v="THEFT-GRAND ($950.01 &amp; OVER)EXCPT,GUNS,FOWL,LIVESTK,PROD"/>
    <s v="1822 0344"/>
    <n v="34"/>
    <s v="F"/>
    <s v="W"/>
    <n v="212"/>
    <s v="TRANSPORTATION FACILITY (AIRPORT)"/>
    <m/>
    <m/>
    <s v="IC"/>
    <s v="Invest Cont"/>
    <n v="341"/>
    <m/>
    <m/>
    <m/>
    <s v="300    WORLD                        WY"/>
    <m/>
    <n v="33.945500000000003"/>
    <n v="-118.40009999999999"/>
    <n v="0"/>
    <x v="12"/>
  </r>
  <r>
    <n v="231407295"/>
    <d v="2023-03-20T00:00:00"/>
    <x v="961"/>
    <n v="1300"/>
    <n v="14"/>
    <x v="14"/>
    <n v="1464"/>
    <n v="1"/>
    <n v="310"/>
    <s v="BURGLARY"/>
    <s v="0397 0344 1602"/>
    <n v="72"/>
    <s v="F"/>
    <s v="A"/>
    <n v="707"/>
    <s v="GARAGE/CARPORT"/>
    <n v="223"/>
    <s v="UNKNOWN TYPE CUTTING INSTRUMENT"/>
    <s v="IC"/>
    <s v="Invest Cont"/>
    <n v="310"/>
    <m/>
    <m/>
    <m/>
    <s v="12400    FIELDING CIR"/>
    <m/>
    <n v="33.979100000000003"/>
    <n v="-118.4092"/>
    <n v="0"/>
    <x v="12"/>
  </r>
  <r>
    <n v="230904456"/>
    <d v="2023-01-13T00:00:00"/>
    <x v="962"/>
    <n v="1020"/>
    <n v="9"/>
    <x v="3"/>
    <n v="941"/>
    <n v="1"/>
    <n v="331"/>
    <s v="THEFT FROM MOTOR VEHICLE - GRAND ($950.01 AND OVER)"/>
    <s v="0385 1300 0344"/>
    <n v="84"/>
    <s v="M"/>
    <s v="O"/>
    <n v="101"/>
    <s v="STREET"/>
    <m/>
    <m/>
    <s v="IC"/>
    <s v="Invest Cont"/>
    <n v="331"/>
    <m/>
    <m/>
    <m/>
    <s v="5700    COLUMBUS                     AV"/>
    <m/>
    <n v="34.174399999999999"/>
    <n v="-118.464"/>
    <n v="0"/>
    <x v="12"/>
  </r>
  <r>
    <n v="231505876"/>
    <d v="2023-02-15T00:00:00"/>
    <x v="963"/>
    <n v="430"/>
    <n v="15"/>
    <x v="18"/>
    <n v="1503"/>
    <n v="1"/>
    <n v="510"/>
    <s v="VEHICLE - STOLEN"/>
    <m/>
    <n v="0"/>
    <m/>
    <m/>
    <n v="101"/>
    <s v="STREET"/>
    <m/>
    <m/>
    <s v="AO"/>
    <s v="Adult Other"/>
    <n v="510"/>
    <m/>
    <m/>
    <m/>
    <s v="12300    SHERMAN                      WY"/>
    <m/>
    <n v="34.2012"/>
    <n v="-118.40089999999999"/>
    <n v="0"/>
    <x v="12"/>
  </r>
  <r>
    <n v="231219680"/>
    <d v="2023-09-18T00:00:00"/>
    <x v="964"/>
    <n v="2041"/>
    <n v="12"/>
    <x v="8"/>
    <n v="1213"/>
    <n v="1"/>
    <n v="110"/>
    <s v="CRIMINAL HOMICIDE"/>
    <s v="1100 0430 1822 0342 0334 0906 2004 1218"/>
    <n v="32"/>
    <s v="M"/>
    <s v="B"/>
    <n v="101"/>
    <s v="STREET"/>
    <n v="102"/>
    <s v="HAND GUN"/>
    <s v="IC"/>
    <s v="Invest Cont"/>
    <n v="110"/>
    <m/>
    <m/>
    <m/>
    <s v="5800 S  WESTERN                      AV"/>
    <m/>
    <n v="33.9893"/>
    <n v="-118.30889999999999"/>
    <n v="0"/>
    <x v="12"/>
  </r>
  <r>
    <n v="230105637"/>
    <d v="2023-01-26T00:00:00"/>
    <x v="965"/>
    <n v="55"/>
    <n v="1"/>
    <x v="1"/>
    <n v="162"/>
    <n v="2"/>
    <n v="623"/>
    <s v="BATTERY POLICE (SIMPLE)"/>
    <s v="1212 0910"/>
    <n v="0"/>
    <s v="X"/>
    <s v="X"/>
    <n v="903"/>
    <s v="MTA - RED LINE - 7TH AND METRO CENTER"/>
    <n v="500"/>
    <s v="UNKNOWN WEAPON/OTHER WEAPON"/>
    <s v="IC"/>
    <s v="Invest Cont"/>
    <n v="623"/>
    <m/>
    <m/>
    <m/>
    <s v="600 W  7TH                          ST"/>
    <m/>
    <n v="34.0473"/>
    <n v="-118.25660000000001"/>
    <n v="0"/>
    <x v="12"/>
  </r>
  <r>
    <n v="241005858"/>
    <d v="2024-02-20T00:00:00"/>
    <x v="966"/>
    <n v="1700"/>
    <n v="10"/>
    <x v="11"/>
    <n v="1099"/>
    <n v="2"/>
    <n v="740"/>
    <s v="VANDALISM - FELONY ($400 &amp; OVER, ALL CHURCH VANDALISMS)"/>
    <s v="1300 1822 0329"/>
    <n v="44"/>
    <s v="M"/>
    <s v="F"/>
    <n v="122"/>
    <s v="VEHICLE, PASSENGER/TRUCK"/>
    <m/>
    <m/>
    <s v="IC"/>
    <s v="Invest Cont"/>
    <n v="740"/>
    <m/>
    <m/>
    <m/>
    <s v="15600    CASTLEWOODS                  DR"/>
    <m/>
    <n v="34.133600000000001"/>
    <n v="-118.477"/>
    <n v="0"/>
    <x v="12"/>
  </r>
  <r>
    <n v="230211659"/>
    <d v="2023-06-01T00:00:00"/>
    <x v="967"/>
    <n v="1609"/>
    <n v="2"/>
    <x v="5"/>
    <n v="205"/>
    <n v="1"/>
    <n v="442"/>
    <s v="SHOPLIFTING - PETTY THEFT ($950 &amp; UNDER)"/>
    <n v="325"/>
    <n v="0"/>
    <s v="X"/>
    <s v="X"/>
    <n v="203"/>
    <s v="OTHER BUSINESS"/>
    <m/>
    <m/>
    <s v="AA"/>
    <s v="Adult Arrest"/>
    <n v="442"/>
    <m/>
    <m/>
    <m/>
    <s v="600 N  DILLON                       ST"/>
    <m/>
    <n v="34.078600000000002"/>
    <n v="-118.2788"/>
    <n v="1"/>
    <x v="12"/>
  </r>
  <r>
    <n v="231711347"/>
    <d v="2023-06-13T00:00:00"/>
    <x v="954"/>
    <n v="1130"/>
    <n v="17"/>
    <x v="13"/>
    <n v="1794"/>
    <n v="2"/>
    <n v="626"/>
    <s v="INTIMATE PARTNER - SIMPLE ASSAULT"/>
    <s v="1300 0913 2000 0448 1814"/>
    <n v="25"/>
    <s v="F"/>
    <s v="H"/>
    <n v="203"/>
    <s v="OTHER BUSINESS"/>
    <n v="400"/>
    <s v="STRONG-ARM (HANDS, FIST, FEET OR BODILY FORCE)"/>
    <s v="AO"/>
    <s v="Adult Other"/>
    <n v="626"/>
    <m/>
    <m/>
    <m/>
    <s v="8500    RESEDA                       BL"/>
    <m/>
    <n v="34.224600000000002"/>
    <n v="-118.5361"/>
    <n v="0"/>
    <x v="12"/>
  </r>
  <r>
    <n v="231216931"/>
    <d v="2023-08-01T00:00:00"/>
    <x v="968"/>
    <n v="1650"/>
    <n v="12"/>
    <x v="8"/>
    <n v="1248"/>
    <n v="1"/>
    <n v="440"/>
    <s v="THEFT PLAIN - PETTY ($950 &amp; UNDER)"/>
    <s v="0344 0394"/>
    <n v="21"/>
    <s v="M"/>
    <s v="B"/>
    <n v="502"/>
    <s v="MULTI-UNIT DWELLING (APARTMENT, DUPLEX, ETC)"/>
    <m/>
    <m/>
    <s v="IC"/>
    <s v="Invest Cont"/>
    <n v="440"/>
    <m/>
    <m/>
    <m/>
    <s v="900 W  62ND                         PL"/>
    <m/>
    <n v="33.982799999999997"/>
    <n v="-118.28919999999999"/>
    <n v="0"/>
    <x v="12"/>
  </r>
  <r>
    <n v="230810056"/>
    <d v="2023-05-24T00:00:00"/>
    <x v="969"/>
    <n v="1736"/>
    <n v="8"/>
    <x v="12"/>
    <n v="881"/>
    <n v="1"/>
    <n v="440"/>
    <s v="THEFT PLAIN - PETTY ($950 &amp; UNDER)"/>
    <s v="0394 1822"/>
    <n v="31"/>
    <s v="M"/>
    <s v="C"/>
    <n v="502"/>
    <s v="MULTI-UNIT DWELLING (APARTMENT, DUPLEX, ETC)"/>
    <m/>
    <m/>
    <s v="IC"/>
    <s v="Invest Cont"/>
    <n v="440"/>
    <m/>
    <m/>
    <m/>
    <s v="12300 W  PICO                         BL"/>
    <m/>
    <n v="34.034100000000002"/>
    <n v="-118.4525"/>
    <n v="0"/>
    <x v="12"/>
  </r>
  <r>
    <n v="230909386"/>
    <d v="2023-05-15T00:00:00"/>
    <x v="970"/>
    <n v="1200"/>
    <n v="9"/>
    <x v="3"/>
    <n v="932"/>
    <n v="2"/>
    <n v="740"/>
    <s v="VANDALISM - FELONY ($400 &amp; OVER, ALL CHURCH VANDALISMS)"/>
    <s v="0329 1300 1822"/>
    <n v="37"/>
    <s v="M"/>
    <s v="W"/>
    <n v="108"/>
    <s v="PARKING LOT"/>
    <m/>
    <m/>
    <s v="IC"/>
    <s v="Invest Cont"/>
    <n v="740"/>
    <m/>
    <m/>
    <m/>
    <s v="HALBRENT                     AV"/>
    <s v="ERWIN                        ST"/>
    <n v="34.183"/>
    <n v="-118.465"/>
    <n v="0"/>
    <x v="12"/>
  </r>
  <r>
    <n v="231108952"/>
    <d v="2023-05-13T00:00:00"/>
    <x v="971"/>
    <n v="1600"/>
    <n v="11"/>
    <x v="7"/>
    <n v="1171"/>
    <n v="1"/>
    <n v="121"/>
    <s v="RAPE, FORCIBLE"/>
    <s v="2000 2033 0429 0448 1813 0913 0527 0444 0532"/>
    <n v="37"/>
    <s v="F"/>
    <s v="W"/>
    <n v="501"/>
    <s v="SINGLE FAMILY DWELLING"/>
    <n v="400"/>
    <s v="STRONG-ARM (HANDS, FIST, FEET OR BODILY FORCE)"/>
    <s v="AO"/>
    <s v="Adult Other"/>
    <n v="121"/>
    <m/>
    <m/>
    <m/>
    <s v="1200    HYPERION                     AV"/>
    <m/>
    <n v="34.093800000000002"/>
    <n v="-118.2784"/>
    <n v="0"/>
    <x v="12"/>
  </r>
  <r>
    <n v="231225679"/>
    <d v="2023-12-28T00:00:00"/>
    <x v="972"/>
    <n v="2250"/>
    <n v="12"/>
    <x v="8"/>
    <n v="1241"/>
    <n v="1"/>
    <n v="510"/>
    <s v="VEHICLE - STOLEN"/>
    <m/>
    <n v="0"/>
    <m/>
    <m/>
    <n v="101"/>
    <s v="STREET"/>
    <m/>
    <m/>
    <s v="IC"/>
    <s v="Invest Cont"/>
    <n v="510"/>
    <m/>
    <m/>
    <m/>
    <s v="63RD                         ST"/>
    <s v="CRENSHAW"/>
    <n v="33.982900000000001"/>
    <n v="-118.3309"/>
    <n v="0"/>
    <x v="12"/>
  </r>
  <r>
    <n v="232106876"/>
    <d v="2023-03-18T00:00:00"/>
    <x v="973"/>
    <n v="1645"/>
    <n v="21"/>
    <x v="15"/>
    <n v="2156"/>
    <n v="2"/>
    <n v="647"/>
    <s v="THROWING OBJECT AT MOVING VEHICLE"/>
    <n v="447"/>
    <n v="58"/>
    <s v="F"/>
    <s v="W"/>
    <n v="707"/>
    <s v="GARAGE/CARPORT"/>
    <n v="500"/>
    <s v="UNKNOWN WEAPON/OTHER WEAPON"/>
    <s v="IC"/>
    <s v="Invest Cont"/>
    <n v="647"/>
    <m/>
    <m/>
    <m/>
    <s v="6600    TOPANGA CANYON               BL"/>
    <m/>
    <n v="34.190399999999997"/>
    <n v="-118.60590000000001"/>
    <n v="0"/>
    <x v="12"/>
  </r>
  <r>
    <n v="230810454"/>
    <d v="2023-06-04T00:00:00"/>
    <x v="974"/>
    <n v="1640"/>
    <n v="8"/>
    <x v="12"/>
    <n v="882"/>
    <n v="1"/>
    <n v="440"/>
    <s v="THEFT PLAIN - PETTY ($950 &amp; UNDER)"/>
    <s v="1822 0344"/>
    <n v="0"/>
    <s v="M"/>
    <s v="O"/>
    <n v="210"/>
    <s v="RESTAURANT/FAST FOOD"/>
    <m/>
    <m/>
    <s v="IC"/>
    <s v="Invest Cont"/>
    <n v="440"/>
    <m/>
    <m/>
    <m/>
    <s v="2000    SAWTELLE                     BL"/>
    <m/>
    <n v="34.040999999999997"/>
    <n v="-118.44370000000001"/>
    <n v="0"/>
    <x v="12"/>
  </r>
  <r>
    <n v="231014488"/>
    <d v="2023-10-05T00:00:00"/>
    <x v="975"/>
    <n v="2020"/>
    <n v="10"/>
    <x v="11"/>
    <n v="1008"/>
    <n v="2"/>
    <n v="740"/>
    <s v="VANDALISM - FELONY ($400 &amp; OVER, ALL CHURCH VANDALISMS)"/>
    <s v="1309 1300 1822 0919 0329 0605"/>
    <n v="33"/>
    <s v="F"/>
    <s v="H"/>
    <n v="122"/>
    <s v="VEHICLE, PASSENGER/TRUCK"/>
    <m/>
    <m/>
    <s v="IC"/>
    <s v="Invest Cont"/>
    <n v="740"/>
    <m/>
    <m/>
    <m/>
    <s v="GLORIA                       AV"/>
    <s v="SATICOY                      ST"/>
    <n v="34.208500000000001"/>
    <n v="-118.47929999999999"/>
    <n v="0"/>
    <x v="12"/>
  </r>
  <r>
    <n v="230806663"/>
    <d v="2023-03-03T00:00:00"/>
    <x v="976"/>
    <n v="640"/>
    <n v="8"/>
    <x v="12"/>
    <n v="839"/>
    <n v="1"/>
    <n v="522"/>
    <s v="VEHICLE, STOLEN - OTHER (MOTORIZED SCOOTERS, BIKES, ETC)"/>
    <m/>
    <n v="0"/>
    <m/>
    <m/>
    <n v="101"/>
    <s v="STREET"/>
    <m/>
    <m/>
    <s v="IC"/>
    <s v="Invest Cont"/>
    <n v="522"/>
    <m/>
    <m/>
    <m/>
    <s v="10100    SANTA MONICA                 BL"/>
    <m/>
    <n v="34.062899999999999"/>
    <n v="-118.4158"/>
    <n v="0"/>
    <x v="12"/>
  </r>
  <r>
    <n v="231419691"/>
    <d v="2023-11-01T00:00:00"/>
    <x v="957"/>
    <n v="800"/>
    <n v="14"/>
    <x v="14"/>
    <n v="1428"/>
    <n v="2"/>
    <n v="354"/>
    <s v="THEFT OF IDENTITY"/>
    <n v="1822"/>
    <n v="59"/>
    <s v="M"/>
    <s v="W"/>
    <n v="502"/>
    <s v="MULTI-UNIT DWELLING (APARTMENT, DUPLEX, ETC)"/>
    <m/>
    <m/>
    <s v="IC"/>
    <s v="Invest Cont"/>
    <n v="354"/>
    <m/>
    <m/>
    <m/>
    <s v="10700    ROSE                         AV"/>
    <m/>
    <n v="34.026899999999998"/>
    <n v="-118.41330000000001"/>
    <n v="0"/>
    <x v="12"/>
  </r>
  <r>
    <n v="230321725"/>
    <d v="2023-12-19T00:00:00"/>
    <x v="977"/>
    <n v="830"/>
    <n v="3"/>
    <x v="2"/>
    <n v="393"/>
    <n v="2"/>
    <n v="740"/>
    <s v="VANDALISM - FELONY ($400 &amp; OVER, ALL CHURCH VANDALISMS)"/>
    <s v="0329 0913 1817"/>
    <n v="40"/>
    <s v="F"/>
    <s v="H"/>
    <n v="122"/>
    <s v="VEHICLE, PASSENGER/TRUCK"/>
    <m/>
    <m/>
    <s v="IC"/>
    <s v="Invest Cont"/>
    <n v="740"/>
    <m/>
    <m/>
    <m/>
    <s v="2800 W  42ND                         ST"/>
    <m/>
    <n v="34.007300000000001"/>
    <n v="-118.32389999999999"/>
    <n v="0"/>
    <x v="12"/>
  </r>
  <r>
    <n v="230516918"/>
    <d v="2023-12-15T00:00:00"/>
    <x v="966"/>
    <n v="1700"/>
    <n v="5"/>
    <x v="10"/>
    <n v="565"/>
    <n v="1"/>
    <n v="310"/>
    <s v="BURGLARY"/>
    <s v="0344 1822 1607"/>
    <n v="60"/>
    <s v="M"/>
    <s v="W"/>
    <n v="702"/>
    <s v="OFFICE BUILDING/OFFICE"/>
    <m/>
    <m/>
    <s v="IC"/>
    <s v="Invest Cont"/>
    <n v="310"/>
    <m/>
    <m/>
    <m/>
    <s v="500 W  9TH                          ST"/>
    <m/>
    <n v="33.735999999999997"/>
    <n v="-118.28789999999999"/>
    <n v="0"/>
    <x v="12"/>
  </r>
  <r>
    <n v="231408316"/>
    <d v="2023-04-12T00:00:00"/>
    <x v="978"/>
    <n v="2300"/>
    <n v="14"/>
    <x v="14"/>
    <n v="1469"/>
    <n v="1"/>
    <n v="510"/>
    <s v="VEHICLE - STOLEN"/>
    <m/>
    <n v="0"/>
    <m/>
    <m/>
    <n v="707"/>
    <s v="GARAGE/CARPORT"/>
    <m/>
    <m/>
    <s v="IC"/>
    <s v="Invest Cont"/>
    <n v="510"/>
    <m/>
    <m/>
    <m/>
    <s v="7100    FLIGHT                       AV"/>
    <m/>
    <n v="33.974699999999999"/>
    <n v="-118.3764"/>
    <n v="0"/>
    <x v="12"/>
  </r>
  <r>
    <n v="230111310"/>
    <d v="2023-04-26T00:00:00"/>
    <x v="960"/>
    <n v="800"/>
    <n v="1"/>
    <x v="1"/>
    <n v="131"/>
    <n v="2"/>
    <n v="900"/>
    <s v="VIOLATION OF COURT ORDER"/>
    <s v="2038 0913"/>
    <n v="40"/>
    <s v="M"/>
    <s v="B"/>
    <n v="502"/>
    <s v="MULTI-UNIT DWELLING (APARTMENT, DUPLEX, ETC)"/>
    <n v="511"/>
    <s v="VERBAL THREAT"/>
    <s v="AA"/>
    <s v="Adult Arrest"/>
    <n v="900"/>
    <m/>
    <m/>
    <m/>
    <s v="100 S  FIGUEROA                     ST"/>
    <m/>
    <n v="34.056899999999999"/>
    <n v="-118.254"/>
    <n v="1"/>
    <x v="12"/>
  </r>
  <r>
    <n v="231309295"/>
    <d v="2023-04-17T00:00:00"/>
    <x v="979"/>
    <n v="630"/>
    <n v="13"/>
    <x v="6"/>
    <n v="1362"/>
    <n v="1"/>
    <n v="510"/>
    <s v="VEHICLE - STOLEN"/>
    <m/>
    <n v="0"/>
    <m/>
    <m/>
    <n v="101"/>
    <s v="STREET"/>
    <m/>
    <m/>
    <s v="IC"/>
    <s v="Invest Cont"/>
    <n v="510"/>
    <m/>
    <m/>
    <m/>
    <s v="47TH"/>
    <s v="MAIN                         ST"/>
    <n v="34.001100000000001"/>
    <n v="-118.274"/>
    <n v="0"/>
    <x v="12"/>
  </r>
  <r>
    <n v="240204048"/>
    <d v="2023-12-31T00:00:00"/>
    <x v="980"/>
    <n v="1500"/>
    <n v="2"/>
    <x v="5"/>
    <n v="251"/>
    <n v="2"/>
    <n v="627"/>
    <s v="CHILD ABUSE (PHYSICAL) - SIMPLE ASSAULT"/>
    <s v="0602 0334 0432 0913 0553 1251 1258 0416 0445"/>
    <n v="9"/>
    <s v="M"/>
    <s v="H"/>
    <n v="502"/>
    <s v="MULTI-UNIT DWELLING (APARTMENT, DUPLEX, ETC)"/>
    <n v="301"/>
    <s v="BELT FLAILING INSTRUMENT/CHAIN"/>
    <s v="AA"/>
    <s v="Adult Arrest"/>
    <n v="627"/>
    <m/>
    <m/>
    <m/>
    <s v="600 S  RAMPART                      BL"/>
    <m/>
    <n v="34.062399999999997"/>
    <n v="-118.2813"/>
    <n v="1"/>
    <x v="12"/>
  </r>
  <r>
    <n v="231211538"/>
    <d v="2023-05-05T00:00:00"/>
    <x v="981"/>
    <n v="1750"/>
    <n v="12"/>
    <x v="8"/>
    <n v="1283"/>
    <n v="2"/>
    <n v="901"/>
    <s v="VIOLATION OF RESTRAINING ORDER"/>
    <n v="2038"/>
    <n v="38"/>
    <s v="F"/>
    <s v="B"/>
    <n v="501"/>
    <s v="SINGLE FAMILY DWELLING"/>
    <m/>
    <m/>
    <s v="IC"/>
    <s v="Invest Cont"/>
    <n v="901"/>
    <m/>
    <m/>
    <m/>
    <s v="1700 W  104TH                        ST"/>
    <m/>
    <n v="33.948599999999999"/>
    <n v="-118.3094"/>
    <n v="0"/>
    <x v="12"/>
  </r>
  <r>
    <n v="230307652"/>
    <d v="2023-03-12T00:00:00"/>
    <x v="982"/>
    <n v="100"/>
    <n v="3"/>
    <x v="2"/>
    <n v="373"/>
    <n v="1"/>
    <n v="440"/>
    <s v="THEFT PLAIN - PETTY ($950 &amp; UNDER)"/>
    <s v="1822 0344"/>
    <n v="20"/>
    <s v="F"/>
    <s v="W"/>
    <n v="207"/>
    <s v="BAR/COCKTAIL/NIGHTCLUB"/>
    <m/>
    <m/>
    <s v="IC"/>
    <s v="Invest Cont"/>
    <n v="440"/>
    <m/>
    <m/>
    <m/>
    <s v="3800    CRENSHAW                     BL"/>
    <m/>
    <n v="34.017299999999999"/>
    <n v="-118.3349"/>
    <n v="0"/>
    <x v="12"/>
  </r>
  <r>
    <n v="230715083"/>
    <d v="2023-09-26T00:00:00"/>
    <x v="983"/>
    <n v="435"/>
    <n v="7"/>
    <x v="0"/>
    <n v="765"/>
    <n v="1"/>
    <n v="236"/>
    <s v="INTIMATE PARTNER - AGGRAVATED ASSAULT"/>
    <s v="1218 0416 0446 0913 2000"/>
    <n v="26"/>
    <s v="F"/>
    <s v="B"/>
    <n v="101"/>
    <s v="STREET"/>
    <n v="400"/>
    <s v="STRONG-ARM (HANDS, FIST, FEET OR BODILY FORCE)"/>
    <s v="AO"/>
    <s v="Adult Other"/>
    <n v="236"/>
    <m/>
    <m/>
    <m/>
    <s v="1300 S  MANSFIELD                    AV"/>
    <m/>
    <n v="34.0503"/>
    <n v="-118.34480000000001"/>
    <n v="0"/>
    <x v="12"/>
  </r>
  <r>
    <n v="230127270"/>
    <d v="2023-12-27T00:00:00"/>
    <x v="984"/>
    <n v="915"/>
    <n v="1"/>
    <x v="1"/>
    <n v="158"/>
    <n v="2"/>
    <n v="624"/>
    <s v="BATTERY - SIMPLE ASSAULT"/>
    <s v="0361 0913 0416"/>
    <n v="58"/>
    <s v="M"/>
    <s v="B"/>
    <n v="102"/>
    <s v="SIDEWALK"/>
    <n v="400"/>
    <s v="STRONG-ARM (HANDS, FIST, FEET OR BODILY FORCE)"/>
    <s v="IC"/>
    <s v="Invest Cont"/>
    <n v="624"/>
    <m/>
    <m/>
    <m/>
    <s v="800 E  6TH                          ST"/>
    <m/>
    <n v="34.040799999999997"/>
    <n v="-118.2428"/>
    <n v="0"/>
    <x v="12"/>
  </r>
  <r>
    <n v="230209770"/>
    <d v="2023-04-28T00:00:00"/>
    <x v="985"/>
    <n v="825"/>
    <n v="2"/>
    <x v="5"/>
    <n v="256"/>
    <n v="2"/>
    <n v="624"/>
    <s v="BATTERY - SIMPLE ASSAULT"/>
    <s v="0400 0416 1822 0417"/>
    <n v="36"/>
    <s v="M"/>
    <s v="W"/>
    <n v="203"/>
    <s v="OTHER BUSINESS"/>
    <n v="400"/>
    <s v="STRONG-ARM (HANDS, FIST, FEET OR BODILY FORCE)"/>
    <s v="IC"/>
    <s v="Invest Cont"/>
    <n v="624"/>
    <m/>
    <m/>
    <m/>
    <s v="1600    WILSHIRE                     BL"/>
    <m/>
    <n v="34.055399999999999"/>
    <n v="-118.2702"/>
    <n v="0"/>
    <x v="12"/>
  </r>
  <r>
    <n v="230717734"/>
    <d v="2023-11-29T00:00:00"/>
    <x v="986"/>
    <n v="1430"/>
    <n v="7"/>
    <x v="0"/>
    <n v="782"/>
    <n v="1"/>
    <n v="440"/>
    <s v="THEFT PLAIN - PETTY ($950 &amp; UNDER)"/>
    <s v="0344 1822"/>
    <n v="87"/>
    <s v="F"/>
    <s v="B"/>
    <n v="701"/>
    <s v="HOSPITAL"/>
    <m/>
    <m/>
    <s v="IC"/>
    <s v="Invest Cont"/>
    <n v="440"/>
    <m/>
    <m/>
    <m/>
    <s v="6000    CADILLAC                     AV"/>
    <m/>
    <n v="34.037399999999998"/>
    <n v="-118.3742"/>
    <n v="0"/>
    <x v="12"/>
  </r>
  <r>
    <n v="230210388"/>
    <d v="2023-05-10T00:00:00"/>
    <x v="987"/>
    <n v="2109"/>
    <n v="2"/>
    <x v="5"/>
    <n v="235"/>
    <n v="2"/>
    <n v="237"/>
    <s v="CHILD NEGLECT (SEE 300 W.I.C.)"/>
    <s v="0602 0552 0913 1258"/>
    <n v="7"/>
    <s v="M"/>
    <s v="O"/>
    <n v="502"/>
    <s v="MULTI-UNIT DWELLING (APARTMENT, DUPLEX, ETC)"/>
    <m/>
    <m/>
    <s v="IC"/>
    <s v="Invest Cont"/>
    <n v="237"/>
    <m/>
    <m/>
    <m/>
    <s v="2100 W  COURT                        ST"/>
    <m/>
    <n v="34.069299999999998"/>
    <n v="-118.2687"/>
    <n v="0"/>
    <x v="12"/>
  </r>
  <r>
    <n v="232106772"/>
    <d v="2023-03-15T00:00:00"/>
    <x v="988"/>
    <n v="1550"/>
    <n v="21"/>
    <x v="15"/>
    <n v="2107"/>
    <n v="2"/>
    <n v="888"/>
    <s v="TRESPASSING"/>
    <m/>
    <n v="77"/>
    <s v="M"/>
    <s v="W"/>
    <n v="501"/>
    <s v="SINGLE FAMILY DWELLING"/>
    <m/>
    <m/>
    <s v="IC"/>
    <s v="Invest Cont"/>
    <n v="888"/>
    <m/>
    <m/>
    <m/>
    <s v="21200    BRYANT                       ST"/>
    <m/>
    <n v="34.226999999999997"/>
    <n v="-118.5941"/>
    <n v="0"/>
    <x v="12"/>
  </r>
  <r>
    <n v="230127182"/>
    <d v="2023-12-25T00:00:00"/>
    <x v="989"/>
    <n v="2120"/>
    <n v="1"/>
    <x v="1"/>
    <n v="111"/>
    <n v="1"/>
    <n v="210"/>
    <s v="ROBBERY"/>
    <s v="0355 0334 1822"/>
    <n v="32"/>
    <s v="M"/>
    <s v="W"/>
    <n v="102"/>
    <s v="SIDEWALK"/>
    <n v="207"/>
    <s v="OTHER KNIFE"/>
    <s v="AO"/>
    <s v="Adult Other"/>
    <n v="210"/>
    <m/>
    <m/>
    <m/>
    <s v="ALISO"/>
    <s v="LOS ANGELES"/>
    <n v="34.061500000000002"/>
    <n v="-118.24120000000001"/>
    <n v="0"/>
    <x v="12"/>
  </r>
  <r>
    <n v="230222843"/>
    <d v="2023-12-18T00:00:00"/>
    <x v="990"/>
    <n v="2200"/>
    <n v="2"/>
    <x v="5"/>
    <n v="257"/>
    <n v="1"/>
    <n v="331"/>
    <s v="THEFT FROM MOTOR VEHICLE - GRAND ($950.01 AND OVER)"/>
    <s v="1822 0344 0352 1221"/>
    <n v="42"/>
    <s v="F"/>
    <s v="K"/>
    <n v="108"/>
    <s v="PARKING LOT"/>
    <m/>
    <m/>
    <s v="IC"/>
    <s v="Invest Cont"/>
    <n v="331"/>
    <m/>
    <m/>
    <m/>
    <s v="1300 W  7TH                          ST"/>
    <m/>
    <n v="34.055199999999999"/>
    <n v="-118.2675"/>
    <n v="0"/>
    <x v="12"/>
  </r>
  <r>
    <n v="231612935"/>
    <d v="2023-10-11T00:00:00"/>
    <x v="975"/>
    <n v="1300"/>
    <n v="16"/>
    <x v="20"/>
    <n v="1636"/>
    <n v="2"/>
    <n v="662"/>
    <s v="BUNCO, GRAND THEFT"/>
    <n v="701"/>
    <n v="26"/>
    <s v="F"/>
    <s v="W"/>
    <n v="501"/>
    <s v="SINGLE FAMILY DWELLING"/>
    <m/>
    <m/>
    <s v="IC"/>
    <s v="Invest Cont"/>
    <n v="662"/>
    <m/>
    <m/>
    <m/>
    <s v="9700    FOOTHILL                     PL"/>
    <m/>
    <n v="34.273200000000003"/>
    <n v="-118.3443"/>
    <n v="0"/>
    <x v="12"/>
  </r>
  <r>
    <n v="231306162"/>
    <d v="2023-02-11T00:00:00"/>
    <x v="991"/>
    <n v="1555"/>
    <n v="13"/>
    <x v="6"/>
    <n v="1362"/>
    <n v="2"/>
    <n v="753"/>
    <s v="DISCHARGE FIREARMS/SHOTS FIRED"/>
    <s v="1100 1407"/>
    <n v="0"/>
    <s v="M"/>
    <s v="W"/>
    <n v="101"/>
    <s v="STREET"/>
    <n v="102"/>
    <s v="HAND GUN"/>
    <s v="IC"/>
    <s v="Invest Cont"/>
    <n v="753"/>
    <n v="998"/>
    <m/>
    <m/>
    <s v="400 E  49TH                         ST"/>
    <m/>
    <n v="33.998800000000003"/>
    <n v="-118.2696"/>
    <n v="0"/>
    <x v="12"/>
  </r>
  <r>
    <n v="231116627"/>
    <d v="2023-12-07T00:00:00"/>
    <x v="992"/>
    <n v="500"/>
    <n v="11"/>
    <x v="7"/>
    <n v="1136"/>
    <n v="1"/>
    <n v="520"/>
    <s v="VEHICLE - ATTEMPT STOLEN"/>
    <n v="1822"/>
    <n v="55"/>
    <s v="M"/>
    <s v="O"/>
    <n v="108"/>
    <s v="PARKING LOT"/>
    <m/>
    <m/>
    <s v="IC"/>
    <s v="Invest Cont"/>
    <n v="520"/>
    <m/>
    <m/>
    <m/>
    <s v="4500    MONT EAGLE                   PL"/>
    <m/>
    <n v="34.119100000000003"/>
    <n v="-118.2174"/>
    <n v="0"/>
    <x v="12"/>
  </r>
  <r>
    <n v="231508289"/>
    <d v="2023-04-14T00:00:00"/>
    <x v="993"/>
    <n v="130"/>
    <n v="15"/>
    <x v="18"/>
    <n v="1544"/>
    <n v="1"/>
    <n v="510"/>
    <s v="VEHICLE - STOLEN"/>
    <m/>
    <n v="0"/>
    <m/>
    <m/>
    <n v="101"/>
    <s v="STREET"/>
    <m/>
    <m/>
    <s v="CC"/>
    <s v="Invest Cont"/>
    <n v="510"/>
    <m/>
    <m/>
    <m/>
    <s v="12100    HUSTON                       ST"/>
    <m/>
    <n v="34.159399999999998"/>
    <n v="-118.3965"/>
    <n v="1"/>
    <x v="12"/>
  </r>
  <r>
    <n v="232006319"/>
    <d v="2023-02-26T00:00:00"/>
    <x v="994"/>
    <n v="1400"/>
    <n v="20"/>
    <x v="19"/>
    <n v="2033"/>
    <n v="1"/>
    <n v="510"/>
    <s v="VEHICLE - STOLEN"/>
    <m/>
    <n v="0"/>
    <m/>
    <m/>
    <n v="108"/>
    <s v="PARKING LOT"/>
    <m/>
    <m/>
    <s v="IC"/>
    <s v="Invest Cont"/>
    <n v="510"/>
    <m/>
    <m/>
    <m/>
    <s v="600 S  HOBART                       BL"/>
    <m/>
    <n v="34.056600000000003"/>
    <n v="-118.3053"/>
    <n v="0"/>
    <x v="12"/>
  </r>
  <r>
    <n v="231224408"/>
    <d v="2023-12-06T00:00:00"/>
    <x v="995"/>
    <n v="1000"/>
    <n v="12"/>
    <x v="8"/>
    <n v="1251"/>
    <n v="1"/>
    <n v="121"/>
    <s v="RAPE, FORCIBLE"/>
    <s v="0913 0527 0510 0448 0507 0400"/>
    <n v="18"/>
    <s v="F"/>
    <s v="H"/>
    <n v="118"/>
    <s v="CONSTRUCTION SITE"/>
    <n v="400"/>
    <s v="STRONG-ARM (HANDS, FIST, FEET OR BODILY FORCE)"/>
    <s v="IC"/>
    <s v="Invest Cont"/>
    <n v="121"/>
    <m/>
    <m/>
    <m/>
    <s v="NORMANDIE"/>
    <s v="48TH                         ST"/>
    <n v="33.973100000000002"/>
    <n v="-118.3304"/>
    <n v="0"/>
    <x v="12"/>
  </r>
  <r>
    <n v="230915816"/>
    <d v="2023-10-30T00:00:00"/>
    <x v="996"/>
    <n v="1000"/>
    <n v="9"/>
    <x v="3"/>
    <n v="941"/>
    <n v="1"/>
    <n v="420"/>
    <s v="THEFT FROM MOTOR VEHICLE - PETTY ($950 &amp; UNDER)"/>
    <m/>
    <n v="0"/>
    <m/>
    <m/>
    <n v="101"/>
    <s v="STREET"/>
    <m/>
    <m/>
    <s v="IC"/>
    <s v="Invest Cont"/>
    <n v="420"/>
    <m/>
    <m/>
    <m/>
    <s v="15000    BURBANK                      BL"/>
    <m/>
    <n v="34.176600000000001"/>
    <n v="-118.4589"/>
    <n v="0"/>
    <x v="12"/>
  </r>
  <r>
    <n v="231115475"/>
    <d v="2023-11-07T00:00:00"/>
    <x v="997"/>
    <n v="2015"/>
    <n v="11"/>
    <x v="7"/>
    <n v="1147"/>
    <n v="2"/>
    <n v="901"/>
    <s v="VIOLATION OF RESTRAINING ORDER"/>
    <n v="2038"/>
    <n v="47"/>
    <s v="M"/>
    <s v="H"/>
    <n v="501"/>
    <s v="SINGLE FAMILY DWELLING"/>
    <m/>
    <m/>
    <s v="IC"/>
    <s v="Invest Cont"/>
    <n v="901"/>
    <m/>
    <m/>
    <m/>
    <s v="2800    FREDERICK                    ST"/>
    <m/>
    <n v="34.099600000000002"/>
    <n v="-118.2337"/>
    <n v="0"/>
    <x v="12"/>
  </r>
  <r>
    <n v="231225024"/>
    <d v="2023-12-15T00:00:00"/>
    <x v="998"/>
    <n v="1045"/>
    <n v="12"/>
    <x v="8"/>
    <n v="1252"/>
    <n v="1"/>
    <n v="230"/>
    <s v="ASSAULT WITH DEADLY WEAPON, AGGRAVATED ASSAULT"/>
    <s v="0302 0334 0443 0353 1309 0913 0603"/>
    <n v="52"/>
    <s v="F"/>
    <s v="B"/>
    <n v="501"/>
    <s v="SINGLE FAMILY DWELLING"/>
    <n v="102"/>
    <s v="HAND GUN"/>
    <s v="AO"/>
    <s v="Adult Other"/>
    <n v="230"/>
    <m/>
    <m/>
    <m/>
    <s v="2400 W  75TH                         ST"/>
    <m/>
    <n v="33.971899999999998"/>
    <n v="-118.3199"/>
    <n v="0"/>
    <x v="12"/>
  </r>
  <r>
    <n v="231016572"/>
    <d v="2023-11-26T00:00:00"/>
    <x v="997"/>
    <n v="1200"/>
    <n v="10"/>
    <x v="11"/>
    <n v="1063"/>
    <n v="1"/>
    <n v="330"/>
    <s v="BURGLARY FROM VEHICLE"/>
    <s v="1300 0358 1307 1609 1822 0344"/>
    <n v="35"/>
    <s v="F"/>
    <s v="W"/>
    <n v="101"/>
    <s v="STREET"/>
    <m/>
    <m/>
    <s v="IC"/>
    <s v="Invest Cont"/>
    <n v="330"/>
    <m/>
    <m/>
    <m/>
    <s v="18700    VENTURA                      BL"/>
    <m/>
    <n v="34.170699999999997"/>
    <n v="-118.5407"/>
    <n v="0"/>
    <x v="12"/>
  </r>
  <r>
    <n v="232104251"/>
    <d v="2023-01-06T00:00:00"/>
    <x v="999"/>
    <n v="815"/>
    <n v="21"/>
    <x v="15"/>
    <n v="2138"/>
    <n v="1"/>
    <n v="230"/>
    <s v="ASSAULT WITH DEADLY WEAPON, AGGRAVATED ASSAULT"/>
    <s v="0913 1810 0416"/>
    <n v="53"/>
    <s v="M"/>
    <s v="W"/>
    <n v="501"/>
    <s v="SINGLE FAMILY DWELLING"/>
    <n v="500"/>
    <s v="UNKNOWN WEAPON/OTHER WEAPON"/>
    <s v="AO"/>
    <s v="Adult Other"/>
    <n v="230"/>
    <m/>
    <m/>
    <m/>
    <s v="20600    COHASSET                     ST"/>
    <m/>
    <n v="34.206499999999998"/>
    <n v="-118.5819"/>
    <n v="0"/>
    <x v="12"/>
  </r>
  <r>
    <n v="230217994"/>
    <d v="2023-09-25T00:00:00"/>
    <x v="1000"/>
    <n v="2045"/>
    <n v="2"/>
    <x v="5"/>
    <n v="257"/>
    <n v="1"/>
    <n v="510"/>
    <s v="VEHICLE - STOLEN"/>
    <m/>
    <n v="0"/>
    <m/>
    <m/>
    <n v="101"/>
    <s v="STREET"/>
    <m/>
    <m/>
    <s v="IC"/>
    <s v="Invest Cont"/>
    <n v="510"/>
    <m/>
    <m/>
    <m/>
    <s v="1200    INGRAHAM                     ST"/>
    <m/>
    <n v="34.052300000000002"/>
    <n v="-118.2653"/>
    <n v="0"/>
    <x v="12"/>
  </r>
  <r>
    <n v="231917628"/>
    <d v="2023-12-08T00:00:00"/>
    <x v="1001"/>
    <n v="1200"/>
    <n v="19"/>
    <x v="16"/>
    <n v="1921"/>
    <n v="2"/>
    <n v="437"/>
    <s v="RESISTING ARREST"/>
    <n v="1212"/>
    <n v="0"/>
    <s v="M"/>
    <s v="H"/>
    <n v="501"/>
    <s v="SINGLE FAMILY DWELLING"/>
    <n v="400"/>
    <s v="STRONG-ARM (HANDS, FIST, FEET OR BODILY FORCE)"/>
    <s v="IC"/>
    <s v="Invest Cont"/>
    <n v="437"/>
    <m/>
    <m/>
    <m/>
    <s v="12700    ENCINITAS                    AV"/>
    <m/>
    <n v="34.300800000000002"/>
    <n v="-118.47490000000001"/>
    <n v="0"/>
    <x v="12"/>
  </r>
  <r>
    <n v="231205469"/>
    <d v="2023-01-26T00:00:00"/>
    <x v="965"/>
    <n v="1000"/>
    <n v="12"/>
    <x v="8"/>
    <n v="1256"/>
    <n v="2"/>
    <n v="903"/>
    <s v="CONTEMPT OF COURT"/>
    <s v="2038 0913 1814 2004 2000"/>
    <n v="30"/>
    <s v="F"/>
    <s v="B"/>
    <n v="502"/>
    <s v="MULTI-UNIT DWELLING (APARTMENT, DUPLEX, ETC)"/>
    <n v="515"/>
    <s v="PHYSICAL PRESENCE"/>
    <s v="IC"/>
    <s v="Invest Cont"/>
    <n v="903"/>
    <m/>
    <m/>
    <m/>
    <s v="800 W  75TH                         ST"/>
    <m/>
    <n v="33.971699999999998"/>
    <n v="-118.2871"/>
    <n v="0"/>
    <x v="12"/>
  </r>
  <r>
    <n v="241409321"/>
    <d v="2024-05-07T00:00:00"/>
    <x v="962"/>
    <n v="1345"/>
    <n v="14"/>
    <x v="14"/>
    <n v="1466"/>
    <n v="2"/>
    <n v="354"/>
    <s v="THEFT OF IDENTITY"/>
    <n v="377"/>
    <n v="32"/>
    <s v="M"/>
    <s v="W"/>
    <n v="501"/>
    <s v="SINGLE FAMILY DWELLING"/>
    <m/>
    <m/>
    <s v="IC"/>
    <s v="Invest Cont"/>
    <n v="354"/>
    <m/>
    <m/>
    <m/>
    <s v="7200    ARIZONA                      AV"/>
    <m/>
    <n v="33.975499999999997"/>
    <n v="-118.396"/>
    <n v="0"/>
    <x v="12"/>
  </r>
  <r>
    <n v="232011266"/>
    <d v="2023-06-06T00:00:00"/>
    <x v="1002"/>
    <n v="2330"/>
    <n v="20"/>
    <x v="19"/>
    <n v="2022"/>
    <n v="2"/>
    <n v="930"/>
    <s v="CRIMINAL THREATS - NO WEAPON DISPLAYED"/>
    <s v="0421 0344 1822 0432 1912"/>
    <n v="27"/>
    <s v="F"/>
    <s v="W"/>
    <n v="735"/>
    <s v="NIGHT CLUB (OPEN EVENINGS ONLY)"/>
    <n v="511"/>
    <s v="VERBAL THREAT"/>
    <s v="IC"/>
    <s v="Invest Cont"/>
    <n v="930"/>
    <m/>
    <m/>
    <m/>
    <s v="600 S  WESTERN                      AV"/>
    <m/>
    <n v="34.0655"/>
    <n v="-118.31140000000001"/>
    <n v="0"/>
    <x v="12"/>
  </r>
  <r>
    <n v="231006576"/>
    <d v="2023-03-08T00:00:00"/>
    <x v="994"/>
    <n v="1200"/>
    <n v="10"/>
    <x v="11"/>
    <n v="1023"/>
    <n v="1"/>
    <n v="420"/>
    <s v="THEFT FROM MOTOR VEHICLE - PETTY ($950 &amp; UNDER)"/>
    <m/>
    <n v="0"/>
    <m/>
    <m/>
    <n v="101"/>
    <s v="STREET"/>
    <m/>
    <m/>
    <s v="IC"/>
    <s v="Invest Cont"/>
    <n v="420"/>
    <m/>
    <m/>
    <m/>
    <s v="19200    ARCHWOOD                     ST"/>
    <m/>
    <n v="34.1922"/>
    <n v="-118.5508"/>
    <n v="0"/>
    <x v="12"/>
  </r>
  <r>
    <n v="231015585"/>
    <d v="2023-11-07T00:00:00"/>
    <x v="1003"/>
    <n v="1000"/>
    <n v="10"/>
    <x v="11"/>
    <n v="1018"/>
    <n v="1"/>
    <n v="330"/>
    <s v="BURGLARY FROM VEHICLE"/>
    <s v="1822 1307 0344 1300 1609"/>
    <n v="38"/>
    <s v="M"/>
    <s v="O"/>
    <n v="108"/>
    <s v="PARKING LOT"/>
    <m/>
    <m/>
    <s v="IC"/>
    <s v="Invest Cont"/>
    <n v="330"/>
    <m/>
    <m/>
    <m/>
    <s v="15800    STRATHERN                    ST"/>
    <m/>
    <n v="34.215699999999998"/>
    <n v="-118.47709999999999"/>
    <n v="0"/>
    <x v="12"/>
  </r>
  <r>
    <n v="230208711"/>
    <d v="2023-04-08T00:00:00"/>
    <x v="1004"/>
    <n v="17"/>
    <n v="2"/>
    <x v="5"/>
    <n v="269"/>
    <n v="2"/>
    <n v="946"/>
    <s v="OTHER MISCELLANEOUS CRIME"/>
    <s v="1309 1300 1822"/>
    <n v="34"/>
    <s v="M"/>
    <s v="H"/>
    <n v="101"/>
    <s v="STREET"/>
    <m/>
    <m/>
    <s v="AO"/>
    <s v="Adult Other"/>
    <n v="946"/>
    <m/>
    <m/>
    <m/>
    <s v="1500 W  8TH                          ST"/>
    <m/>
    <n v="34.051099999999998"/>
    <n v="-118.27070000000001"/>
    <n v="0"/>
    <x v="12"/>
  </r>
  <r>
    <n v="230221110"/>
    <d v="2023-11-17T00:00:00"/>
    <x v="955"/>
    <n v="235"/>
    <n v="2"/>
    <x v="5"/>
    <n v="256"/>
    <n v="1"/>
    <n v="230"/>
    <s v="ASSAULT WITH DEADLY WEAPON, AGGRAVATED ASSAULT"/>
    <n v="1822"/>
    <n v="51"/>
    <s v="F"/>
    <s v="B"/>
    <n v="101"/>
    <s v="STREET"/>
    <n v="114"/>
    <s v="AIR PISTOL/REVOLVER/RIFLE/BB GUN"/>
    <s v="IC"/>
    <s v="Invest Cont"/>
    <n v="230"/>
    <m/>
    <m/>
    <m/>
    <s v="1700 W  6TH                          ST"/>
    <m/>
    <n v="34.057299999999998"/>
    <n v="-118.26990000000001"/>
    <n v="0"/>
    <x v="12"/>
  </r>
  <r>
    <n v="230916944"/>
    <d v="2023-12-01T00:00:00"/>
    <x v="1005"/>
    <n v="1600"/>
    <n v="9"/>
    <x v="3"/>
    <n v="901"/>
    <n v="1"/>
    <n v="420"/>
    <s v="THEFT FROM MOTOR VEHICLE - PETTY ($950 &amp; UNDER)"/>
    <m/>
    <n v="0"/>
    <m/>
    <m/>
    <n v="101"/>
    <s v="STREET"/>
    <m/>
    <m/>
    <s v="IC"/>
    <s v="Invest Cont"/>
    <n v="420"/>
    <m/>
    <m/>
    <m/>
    <s v="7800 N  SEPULVEDA                    BL"/>
    <m/>
    <n v="34.208500000000001"/>
    <n v="-118.46980000000001"/>
    <n v="0"/>
    <x v="12"/>
  </r>
  <r>
    <n v="231320196"/>
    <d v="2023-11-06T00:00:00"/>
    <x v="997"/>
    <n v="700"/>
    <n v="13"/>
    <x v="6"/>
    <n v="1342"/>
    <n v="2"/>
    <n v="624"/>
    <s v="BATTERY - SIMPLE ASSAULT"/>
    <s v="0416 0447 0913 1300"/>
    <n v="25"/>
    <s v="M"/>
    <s v="H"/>
    <n v="101"/>
    <s v="STREET"/>
    <n v="400"/>
    <s v="STRONG-ARM (HANDS, FIST, FEET OR BODILY FORCE)"/>
    <s v="IC"/>
    <s v="Invest Cont"/>
    <n v="624"/>
    <m/>
    <m/>
    <m/>
    <s v="3700    CRAWFORD                     ST"/>
    <m/>
    <n v="34.013599999999997"/>
    <n v="-118.2697"/>
    <n v="0"/>
    <x v="12"/>
  </r>
  <r>
    <n v="231706293"/>
    <d v="2023-02-19T00:00:00"/>
    <x v="1006"/>
    <n v="2015"/>
    <n v="17"/>
    <x v="13"/>
    <n v="1708"/>
    <n v="1"/>
    <n v="343"/>
    <s v="SHOPLIFTING-GRAND THEFT ($950.01 &amp; OVER)"/>
    <s v="0325 0378"/>
    <n v="0"/>
    <s v="X"/>
    <s v="X"/>
    <n v="403"/>
    <s v="DRUG STORE"/>
    <m/>
    <m/>
    <s v="AA"/>
    <s v="Adult Arrest"/>
    <n v="343"/>
    <m/>
    <m/>
    <m/>
    <s v="11900    BALBOA                       BL"/>
    <m/>
    <n v="34.2864"/>
    <n v="-118.5021"/>
    <n v="1"/>
    <x v="12"/>
  </r>
  <r>
    <n v="230121256"/>
    <d v="2023-10-04T00:00:00"/>
    <x v="1007"/>
    <n v="1905"/>
    <n v="1"/>
    <x v="1"/>
    <n v="159"/>
    <n v="2"/>
    <n v="956"/>
    <s v="LETTERS, LEWD  -  TELEPHONE CALLS, LEWD"/>
    <s v="1822 1906"/>
    <n v="30"/>
    <s v="M"/>
    <s v="W"/>
    <n v="502"/>
    <s v="MULTI-UNIT DWELLING (APARTMENT, DUPLEX, ETC)"/>
    <m/>
    <m/>
    <s v="IC"/>
    <s v="Invest Cont"/>
    <n v="956"/>
    <m/>
    <m/>
    <m/>
    <s v="600 S  SANTA FE                     AV"/>
    <m/>
    <n v="34.0383"/>
    <n v="-118.23050000000001"/>
    <n v="0"/>
    <x v="12"/>
  </r>
  <r>
    <n v="230217270"/>
    <d v="2023-09-12T00:00:00"/>
    <x v="1008"/>
    <n v="2100"/>
    <n v="2"/>
    <x v="5"/>
    <n v="218"/>
    <n v="2"/>
    <n v="740"/>
    <s v="VANDALISM - FELONY ($400 &amp; OVER, ALL CHURCH VANDALISMS)"/>
    <s v="0329 1307"/>
    <n v="28"/>
    <s v="F"/>
    <s v="W"/>
    <n v="122"/>
    <s v="VEHICLE, PASSENGER/TRUCK"/>
    <m/>
    <m/>
    <s v="IC"/>
    <s v="Invest Cont"/>
    <n v="740"/>
    <m/>
    <m/>
    <m/>
    <s v="1100    ECHO PARK                    AV"/>
    <m/>
    <n v="34.075200000000002"/>
    <n v="-118.25830000000001"/>
    <n v="0"/>
    <x v="12"/>
  </r>
  <r>
    <n v="231514289"/>
    <d v="2023-09-03T00:00:00"/>
    <x v="1009"/>
    <n v="2110"/>
    <n v="15"/>
    <x v="18"/>
    <n v="1526"/>
    <n v="1"/>
    <n v="210"/>
    <s v="ROBBERY"/>
    <s v="1822 0302 0334 0337 0443 0312 0327 0906 2004"/>
    <n v="27"/>
    <s v="M"/>
    <s v="H"/>
    <n v="210"/>
    <s v="RESTAURANT/FAST FOOD"/>
    <n v="102"/>
    <s v="HAND GUN"/>
    <s v="AA"/>
    <s v="Adult Arrest"/>
    <n v="210"/>
    <m/>
    <m/>
    <m/>
    <s v="11600    VICTORY                      BL"/>
    <m/>
    <n v="34.186700000000002"/>
    <n v="-118.38509999999999"/>
    <n v="1"/>
    <x v="12"/>
  </r>
  <r>
    <n v="230608712"/>
    <d v="2023-04-20T00:00:00"/>
    <x v="1010"/>
    <n v="100"/>
    <n v="6"/>
    <x v="9"/>
    <n v="678"/>
    <n v="2"/>
    <n v="626"/>
    <s v="INTIMATE PARTNER - SIMPLE ASSAULT"/>
    <s v="0400 2000 1813 1814 0416"/>
    <n v="52"/>
    <s v="F"/>
    <s v="H"/>
    <n v="101"/>
    <s v="STREET"/>
    <n v="400"/>
    <s v="STRONG-ARM (HANDS, FIST, FEET OR BODILY FORCE)"/>
    <s v="IC"/>
    <s v="Invest Cont"/>
    <n v="626"/>
    <m/>
    <m/>
    <m/>
    <s v="800 N  HARVARD                      BL"/>
    <m/>
    <n v="34.084899999999998"/>
    <n v="-118.304"/>
    <n v="0"/>
    <x v="12"/>
  </r>
  <r>
    <n v="232106999"/>
    <d v="2023-03-21T00:00:00"/>
    <x v="1011"/>
    <n v="1350"/>
    <n v="21"/>
    <x v="15"/>
    <n v="2143"/>
    <n v="1"/>
    <n v="220"/>
    <s v="ATTEMPTED ROBBERY"/>
    <s v="1822 0945 2024 0325 0443"/>
    <n v="35"/>
    <s v="M"/>
    <s v="X"/>
    <n v="243"/>
    <s v="DIY CENTER (LOWE'S,HOME DEPOT,OSH,CONTRACTORS WAREHOUSE)"/>
    <n v="511"/>
    <s v="VERBAL THREAT"/>
    <s v="IC"/>
    <s v="Invest Cont"/>
    <n v="220"/>
    <m/>
    <m/>
    <m/>
    <s v="22800    VICTORY                      BL"/>
    <m/>
    <n v="34.186500000000002"/>
    <n v="-118.62350000000001"/>
    <n v="0"/>
    <x v="12"/>
  </r>
  <r>
    <n v="231012867"/>
    <d v="2023-08-24T00:00:00"/>
    <x v="1012"/>
    <n v="218"/>
    <n v="10"/>
    <x v="11"/>
    <n v="1067"/>
    <n v="2"/>
    <n v="740"/>
    <s v="VANDALISM - FELONY ($400 &amp; OVER, ALL CHURCH VANDALISMS)"/>
    <s v="1822 0329 1420 1414"/>
    <n v="0"/>
    <s v="M"/>
    <s v="W"/>
    <n v="404"/>
    <s v="DEPARTMENT STORE"/>
    <n v="500"/>
    <s v="UNKNOWN WEAPON/OTHER WEAPON"/>
    <s v="IC"/>
    <s v="Invest Cont"/>
    <n v="740"/>
    <m/>
    <m/>
    <m/>
    <s v="17400    VENTURA                      BL"/>
    <m/>
    <n v="34.165999999999997"/>
    <n v="-118.5095"/>
    <n v="0"/>
    <x v="12"/>
  </r>
  <r>
    <n v="230811813"/>
    <d v="2023-07-11T00:00:00"/>
    <x v="1013"/>
    <n v="1520"/>
    <n v="8"/>
    <x v="12"/>
    <n v="861"/>
    <n v="2"/>
    <n v="437"/>
    <s v="RESISTING ARREST"/>
    <s v="1402 0907 2004"/>
    <n v="0"/>
    <s v="X"/>
    <s v="X"/>
    <n v="117"/>
    <s v="BEACH"/>
    <n v="400"/>
    <s v="STRONG-ARM (HANDS, FIST, FEET OR BODILY FORCE)"/>
    <s v="IC"/>
    <s v="Invest Cont"/>
    <n v="437"/>
    <n v="998"/>
    <m/>
    <m/>
    <s v="PACIFIC COAST"/>
    <s v="PACIFIC COAST"/>
    <n v="34.038499999999999"/>
    <n v="-118.5556"/>
    <n v="0"/>
    <x v="12"/>
  </r>
  <r>
    <n v="241314106"/>
    <d v="2024-10-21T00:00:00"/>
    <x v="1014"/>
    <n v="330"/>
    <n v="13"/>
    <x v="6"/>
    <n v="1321"/>
    <n v="1"/>
    <n v="330"/>
    <s v="BURGLARY FROM VEHICLE"/>
    <s v="0344 0358 1307 1822"/>
    <n v="34"/>
    <s v="M"/>
    <s v="H"/>
    <n v="101"/>
    <s v="STREET"/>
    <n v="500"/>
    <s v="UNKNOWN WEAPON/OTHER WEAPON"/>
    <s v="IC"/>
    <s v="Invest Cont"/>
    <n v="330"/>
    <m/>
    <m/>
    <m/>
    <m/>
    <m/>
    <m/>
    <m/>
    <n v="0"/>
    <x v="12"/>
  </r>
  <r>
    <n v="241607224"/>
    <d v="2024-04-13T00:00:00"/>
    <x v="1015"/>
    <n v="1900"/>
    <n v="16"/>
    <x v="20"/>
    <n v="1615"/>
    <n v="2"/>
    <n v="662"/>
    <s v="BUNCO, GRAND THEFT"/>
    <n v="701"/>
    <n v="26"/>
    <s v="M"/>
    <s v="A"/>
    <n v="750"/>
    <s v="CYBERSPACE"/>
    <m/>
    <m/>
    <s v="IC"/>
    <s v="Invest Cont"/>
    <n v="662"/>
    <m/>
    <m/>
    <m/>
    <m/>
    <m/>
    <m/>
    <m/>
    <n v="0"/>
    <x v="12"/>
  </r>
  <r>
    <n v="240108778"/>
    <d v="2024-03-10T00:00:00"/>
    <x v="1016"/>
    <n v="800"/>
    <n v="1"/>
    <x v="1"/>
    <n v="162"/>
    <n v="1"/>
    <n v="510"/>
    <s v="VEHICLE - STOLEN"/>
    <m/>
    <n v="0"/>
    <m/>
    <m/>
    <n v="101"/>
    <s v="STREET"/>
    <m/>
    <m/>
    <s v="CC"/>
    <s v="Invest Cont"/>
    <n v="510"/>
    <m/>
    <m/>
    <m/>
    <m/>
    <m/>
    <m/>
    <m/>
    <n v="1"/>
    <x v="12"/>
  </r>
  <r>
    <n v="240314150"/>
    <d v="2024-09-10T00:00:00"/>
    <x v="1017"/>
    <n v="1900"/>
    <n v="3"/>
    <x v="2"/>
    <n v="328"/>
    <n v="1"/>
    <n v="522"/>
    <s v="VEHICLE, STOLEN - OTHER (MOTORIZED SCOOTERS, BIKES, ETC)"/>
    <m/>
    <n v="0"/>
    <m/>
    <m/>
    <n v="108"/>
    <s v="PARKING LOT"/>
    <m/>
    <m/>
    <s v="IC"/>
    <s v="Invest Cont"/>
    <n v="522"/>
    <m/>
    <m/>
    <m/>
    <m/>
    <m/>
    <m/>
    <m/>
    <n v="0"/>
    <x v="12"/>
  </r>
  <r>
    <n v="241907952"/>
    <d v="2024-04-17T00:00:00"/>
    <x v="1018"/>
    <n v="340"/>
    <n v="19"/>
    <x v="16"/>
    <n v="1952"/>
    <n v="1"/>
    <n v="310"/>
    <s v="BURGLARY"/>
    <s v="1609 0344 1822 0321 0216 0213 0206"/>
    <n v="57"/>
    <s v="M"/>
    <s v="O"/>
    <n v="244"/>
    <s v="TOBACCO SHOP"/>
    <m/>
    <m/>
    <s v="IC"/>
    <s v="Invest Cont"/>
    <n v="310"/>
    <m/>
    <m/>
    <m/>
    <m/>
    <m/>
    <m/>
    <m/>
    <n v="0"/>
    <x v="12"/>
  </r>
  <r>
    <n v="240305749"/>
    <d v="2024-02-01T00:00:00"/>
    <x v="1019"/>
    <n v="700"/>
    <n v="3"/>
    <x v="2"/>
    <n v="317"/>
    <n v="2"/>
    <n v="354"/>
    <s v="THEFT OF IDENTITY"/>
    <s v="0100 0929 1822"/>
    <n v="31"/>
    <s v="F"/>
    <s v="H"/>
    <n v="501"/>
    <s v="SINGLE FAMILY DWELLING"/>
    <m/>
    <m/>
    <s v="IC"/>
    <s v="Invest Cont"/>
    <n v="354"/>
    <m/>
    <m/>
    <m/>
    <m/>
    <m/>
    <m/>
    <m/>
    <n v="0"/>
    <x v="12"/>
  </r>
  <r>
    <n v="241008434"/>
    <d v="2024-05-02T00:00:00"/>
    <x v="1020"/>
    <n v="2230"/>
    <n v="10"/>
    <x v="11"/>
    <n v="1088"/>
    <n v="2"/>
    <n v="888"/>
    <s v="TRESPASSING"/>
    <s v="1822 2004 1275 1420"/>
    <n v="62"/>
    <s v="M"/>
    <s v="O"/>
    <n v="501"/>
    <s v="SINGLE FAMILY DWELLING"/>
    <m/>
    <m/>
    <s v="IC"/>
    <s v="Invest Cont"/>
    <n v="888"/>
    <m/>
    <m/>
    <m/>
    <m/>
    <m/>
    <m/>
    <m/>
    <n v="0"/>
    <x v="12"/>
  </r>
  <r>
    <n v="241808900"/>
    <d v="2024-04-16T00:00:00"/>
    <x v="1021"/>
    <n v="1500"/>
    <n v="18"/>
    <x v="17"/>
    <n v="1827"/>
    <n v="2"/>
    <n v="930"/>
    <s v="CRIMINAL THREATS - NO WEAPON DISPLAYED"/>
    <s v="0913 0443 0432 0603 1202"/>
    <n v="74"/>
    <s v="M"/>
    <s v="B"/>
    <n v="501"/>
    <s v="SINGLE FAMILY DWELLING"/>
    <n v="511"/>
    <s v="VERBAL THREAT"/>
    <s v="AO"/>
    <s v="Adult Other"/>
    <n v="930"/>
    <m/>
    <m/>
    <m/>
    <m/>
    <m/>
    <m/>
    <m/>
    <n v="0"/>
    <x v="12"/>
  </r>
  <r>
    <n v="240811170"/>
    <d v="2024-10-04T00:00:00"/>
    <x v="1022"/>
    <n v="1830"/>
    <n v="8"/>
    <x v="12"/>
    <n v="882"/>
    <n v="1"/>
    <n v="331"/>
    <s v="THEFT FROM MOTOR VEHICLE - GRAND ($950.01 AND OVER)"/>
    <s v="0344 1300 1822"/>
    <n v="31"/>
    <s v="F"/>
    <s v="C"/>
    <n v="108"/>
    <s v="PARKING LOT"/>
    <m/>
    <m/>
    <s v="IC"/>
    <s v="Invest Cont"/>
    <n v="331"/>
    <m/>
    <m/>
    <m/>
    <m/>
    <m/>
    <m/>
    <m/>
    <n v="0"/>
    <x v="12"/>
  </r>
  <r>
    <n v="240811210"/>
    <d v="2024-10-06T00:00:00"/>
    <x v="1023"/>
    <n v="1425"/>
    <n v="8"/>
    <x v="12"/>
    <n v="821"/>
    <n v="1"/>
    <n v="480"/>
    <s v="BIKE - STOLEN"/>
    <s v="1822 0344"/>
    <n v="31"/>
    <s v="F"/>
    <s v="O"/>
    <n v="108"/>
    <s v="PARKING LOT"/>
    <m/>
    <m/>
    <s v="IC"/>
    <s v="Invest Cont"/>
    <n v="480"/>
    <m/>
    <m/>
    <m/>
    <m/>
    <m/>
    <m/>
    <m/>
    <n v="0"/>
    <x v="12"/>
  </r>
  <r>
    <n v="241411232"/>
    <d v="2024-07-14T00:00:00"/>
    <x v="1024"/>
    <n v="1145"/>
    <n v="14"/>
    <x v="14"/>
    <n v="1483"/>
    <n v="2"/>
    <n v="354"/>
    <s v="THEFT OF IDENTITY"/>
    <n v="1501"/>
    <n v="44"/>
    <s v="F"/>
    <s v="W"/>
    <n v="501"/>
    <s v="SINGLE FAMILY DWELLING"/>
    <m/>
    <m/>
    <s v="IC"/>
    <s v="Invest Cont"/>
    <n v="354"/>
    <m/>
    <m/>
    <m/>
    <m/>
    <m/>
    <m/>
    <m/>
    <n v="0"/>
    <x v="12"/>
  </r>
  <r>
    <n v="240712914"/>
    <d v="2024-11-27T00:00:00"/>
    <x v="1025"/>
    <n v="1630"/>
    <n v="7"/>
    <x v="0"/>
    <n v="724"/>
    <n v="1"/>
    <n v="341"/>
    <s v="THEFT-GRAND ($950.01 &amp; OVER)EXCPT,GUNS,FOWL,LIVESTK,PROD"/>
    <s v="0344 1822"/>
    <n v="36"/>
    <s v="F"/>
    <s v="W"/>
    <n v="109"/>
    <s v="PARK/PLAYGROUND"/>
    <m/>
    <m/>
    <s v="IC"/>
    <s v="Invest Cont"/>
    <n v="341"/>
    <m/>
    <m/>
    <m/>
    <m/>
    <m/>
    <m/>
    <m/>
    <n v="0"/>
    <x v="12"/>
  </r>
  <r>
    <n v="241905099"/>
    <d v="2024-01-28T00:00:00"/>
    <x v="1026"/>
    <n v="930"/>
    <n v="19"/>
    <x v="16"/>
    <n v="1921"/>
    <n v="2"/>
    <n v="626"/>
    <s v="INTIMATE PARTNER - SIMPLE ASSAULT"/>
    <s v="2000 0913 1814 0448 0444"/>
    <n v="44"/>
    <s v="F"/>
    <s v="B"/>
    <n v="502"/>
    <s v="MULTI-UNIT DWELLING (APARTMENT, DUPLEX, ETC)"/>
    <n v="400"/>
    <s v="STRONG-ARM (HANDS, FIST, FEET OR BODILY FORCE)"/>
    <s v="AO"/>
    <s v="Adult Other"/>
    <n v="626"/>
    <m/>
    <m/>
    <m/>
    <m/>
    <m/>
    <m/>
    <m/>
    <n v="0"/>
    <x v="12"/>
  </r>
  <r>
    <n v="241509272"/>
    <d v="2024-04-19T00:00:00"/>
    <x v="1027"/>
    <n v="1207"/>
    <n v="15"/>
    <x v="18"/>
    <n v="1524"/>
    <n v="1"/>
    <n v="442"/>
    <s v="SHOPLIFTING - PETTY THEFT ($950 &amp; UNDER)"/>
    <n v="325"/>
    <n v="22"/>
    <s v="F"/>
    <s v="H"/>
    <n v="404"/>
    <s v="DEPARTMENT STORE"/>
    <m/>
    <m/>
    <s v="IC"/>
    <s v="Invest Cont"/>
    <n v="442"/>
    <m/>
    <m/>
    <m/>
    <m/>
    <m/>
    <m/>
    <m/>
    <n v="0"/>
    <x v="12"/>
  </r>
  <r>
    <n v="240809395"/>
    <d v="2024-07-05T00:00:00"/>
    <x v="1028"/>
    <n v="1000"/>
    <n v="8"/>
    <x v="12"/>
    <n v="833"/>
    <n v="2"/>
    <n v="740"/>
    <s v="VANDALISM - FELONY ($400 &amp; OVER, ALL CHURCH VANDALISMS)"/>
    <s v="0329 1300 1307"/>
    <n v="24"/>
    <s v="F"/>
    <s v="B"/>
    <n v="101"/>
    <s v="STREET"/>
    <m/>
    <m/>
    <s v="IC"/>
    <s v="Invest Cont"/>
    <n v="740"/>
    <m/>
    <m/>
    <m/>
    <m/>
    <m/>
    <m/>
    <m/>
    <n v="0"/>
    <x v="12"/>
  </r>
  <r>
    <n v="241106154"/>
    <d v="2024-02-26T00:00:00"/>
    <x v="1029"/>
    <n v="1640"/>
    <n v="11"/>
    <x v="7"/>
    <n v="1118"/>
    <n v="1"/>
    <n v="442"/>
    <s v="SHOPLIFTING - PETTY THEFT ($950 &amp; UNDER)"/>
    <n v="325"/>
    <n v="0"/>
    <s v="X"/>
    <s v="X"/>
    <n v="203"/>
    <s v="OTHER BUSINESS"/>
    <m/>
    <m/>
    <s v="IC"/>
    <s v="Invest Cont"/>
    <n v="442"/>
    <m/>
    <m/>
    <m/>
    <m/>
    <m/>
    <m/>
    <m/>
    <n v="0"/>
    <x v="12"/>
  </r>
  <r>
    <n v="241910440"/>
    <d v="2024-07-26T00:00:00"/>
    <x v="1030"/>
    <n v="1600"/>
    <n v="19"/>
    <x v="16"/>
    <n v="1917"/>
    <n v="1"/>
    <n v="420"/>
    <s v="THEFT FROM MOTOR VEHICLE - PETTY ($950 &amp; UNDER)"/>
    <m/>
    <n v="0"/>
    <m/>
    <m/>
    <n v="101"/>
    <s v="STREET"/>
    <m/>
    <m/>
    <s v="IC"/>
    <s v="Invest Cont"/>
    <n v="420"/>
    <m/>
    <m/>
    <m/>
    <m/>
    <m/>
    <m/>
    <m/>
    <n v="0"/>
    <x v="12"/>
  </r>
  <r>
    <n v="241511279"/>
    <d v="2024-06-13T00:00:00"/>
    <x v="1031"/>
    <n v="310"/>
    <n v="15"/>
    <x v="18"/>
    <n v="1569"/>
    <n v="1"/>
    <n v="341"/>
    <s v="THEFT-GRAND ($950.01 &amp; OVER)EXCPT,GUNS,FOWL,LIVESTK,PROD"/>
    <s v="1822 0325 1309 0344"/>
    <n v="48"/>
    <s v="M"/>
    <s v="W"/>
    <n v="507"/>
    <s v="CONDOMINIUM/TOWNHOUSE"/>
    <m/>
    <m/>
    <s v="IC"/>
    <s v="Invest Cont"/>
    <n v="341"/>
    <m/>
    <m/>
    <m/>
    <m/>
    <m/>
    <m/>
    <m/>
    <n v="0"/>
    <x v="12"/>
  </r>
  <r>
    <n v="240115103"/>
    <d v="2024-07-20T00:00:00"/>
    <x v="1032"/>
    <n v="635"/>
    <n v="1"/>
    <x v="1"/>
    <n v="119"/>
    <n v="2"/>
    <n v="888"/>
    <s v="TRESPASSING"/>
    <n v="910"/>
    <n v="0"/>
    <s v="X"/>
    <s v="X"/>
    <n v="900"/>
    <s v="MTA - RED LINE - UNION STATION"/>
    <m/>
    <m/>
    <s v="IC"/>
    <s v="Invest Cont"/>
    <n v="888"/>
    <m/>
    <m/>
    <m/>
    <m/>
    <m/>
    <m/>
    <m/>
    <n v="0"/>
    <x v="12"/>
  </r>
  <r>
    <n v="242106091"/>
    <d v="2024-02-21T00:00:00"/>
    <x v="1033"/>
    <n v="1320"/>
    <n v="21"/>
    <x v="15"/>
    <n v="2156"/>
    <n v="1"/>
    <n v="442"/>
    <s v="SHOPLIFTING - PETTY THEFT ($950 &amp; UNDER)"/>
    <s v="0325 0352"/>
    <n v="30"/>
    <s v="M"/>
    <s v="X"/>
    <n v="404"/>
    <s v="DEPARTMENT STORE"/>
    <m/>
    <m/>
    <s v="JO"/>
    <s v="Juv Other"/>
    <n v="442"/>
    <m/>
    <m/>
    <m/>
    <m/>
    <m/>
    <m/>
    <m/>
    <n v="0"/>
    <x v="12"/>
  </r>
  <r>
    <n v="240613842"/>
    <d v="2024-12-08T00:00:00"/>
    <x v="1034"/>
    <n v="1640"/>
    <n v="6"/>
    <x v="9"/>
    <n v="648"/>
    <n v="1"/>
    <n v="420"/>
    <s v="THEFT FROM MOTOR VEHICLE - PETTY ($950 &amp; UNDER)"/>
    <s v="1822 0344 1300 1501"/>
    <n v="26"/>
    <s v="F"/>
    <s v="W"/>
    <n v="502"/>
    <s v="MULTI-UNIT DWELLING (APARTMENT, DUPLEX, ETC)"/>
    <m/>
    <m/>
    <s v="IC"/>
    <s v="Invest Cont"/>
    <n v="420"/>
    <m/>
    <m/>
    <m/>
    <m/>
    <m/>
    <m/>
    <m/>
    <n v="0"/>
    <x v="12"/>
  </r>
  <r>
    <n v="242113446"/>
    <d v="2024-11-29T00:00:00"/>
    <x v="1035"/>
    <n v="1830"/>
    <n v="21"/>
    <x v="15"/>
    <n v="2158"/>
    <n v="1"/>
    <n v="330"/>
    <s v="BURGLARY FROM VEHICLE"/>
    <n v="344"/>
    <n v="37"/>
    <s v="F"/>
    <s v="C"/>
    <n v="108"/>
    <s v="PARKING LOT"/>
    <m/>
    <m/>
    <s v="IC"/>
    <s v="Invest Cont"/>
    <n v="330"/>
    <m/>
    <m/>
    <m/>
    <m/>
    <m/>
    <m/>
    <m/>
    <n v="0"/>
    <x v="12"/>
  </r>
  <r>
    <n v="241008369"/>
    <d v="2024-04-30T00:00:00"/>
    <x v="1036"/>
    <n v="1340"/>
    <n v="10"/>
    <x v="11"/>
    <n v="1065"/>
    <n v="1"/>
    <n v="440"/>
    <s v="THEFT PLAIN - PETTY ($950 &amp; UNDER)"/>
    <s v="1822 0344"/>
    <n v="39"/>
    <s v="F"/>
    <s v="K"/>
    <n v="507"/>
    <s v="CONDOMINIUM/TOWNHOUSE"/>
    <m/>
    <m/>
    <s v="IC"/>
    <s v="Invest Cont"/>
    <n v="440"/>
    <m/>
    <m/>
    <m/>
    <m/>
    <m/>
    <m/>
    <m/>
    <n v="0"/>
    <x v="12"/>
  </r>
  <r>
    <n v="240810431"/>
    <d v="2024-08-26T00:00:00"/>
    <x v="1037"/>
    <n v="1933"/>
    <n v="8"/>
    <x v="12"/>
    <n v="852"/>
    <n v="1"/>
    <n v="442"/>
    <s v="SHOPLIFTING - PETTY THEFT ($950 &amp; UNDER)"/>
    <s v="1822 0325"/>
    <n v="0"/>
    <s v="X"/>
    <s v="X"/>
    <n v="203"/>
    <s v="OTHER BUSINESS"/>
    <m/>
    <m/>
    <s v="CC"/>
    <s v="Invest Cont"/>
    <n v="442"/>
    <m/>
    <m/>
    <m/>
    <m/>
    <m/>
    <m/>
    <m/>
    <n v="1"/>
    <x v="12"/>
  </r>
  <r>
    <n v="241410490"/>
    <d v="2024-06-18T00:00:00"/>
    <x v="1038"/>
    <n v="2130"/>
    <n v="14"/>
    <x v="14"/>
    <n v="1441"/>
    <n v="1"/>
    <n v="330"/>
    <s v="BURGLARY FROM VEHICLE"/>
    <n v="344"/>
    <n v="28"/>
    <s v="M"/>
    <s v="H"/>
    <n v="101"/>
    <s v="STREET"/>
    <m/>
    <m/>
    <s v="IC"/>
    <s v="Invest Cont"/>
    <n v="330"/>
    <m/>
    <m/>
    <m/>
    <m/>
    <m/>
    <m/>
    <m/>
    <n v="0"/>
    <x v="12"/>
  </r>
  <r>
    <n v="240508576"/>
    <d v="2024-05-01T00:00:00"/>
    <x v="1039"/>
    <n v="1400"/>
    <n v="5"/>
    <x v="10"/>
    <n v="557"/>
    <n v="1"/>
    <n v="330"/>
    <s v="BURGLARY FROM VEHICLE"/>
    <s v="1822 1609 0344 1307"/>
    <n v="61"/>
    <s v="M"/>
    <s v="B"/>
    <n v="101"/>
    <s v="STREET"/>
    <m/>
    <m/>
    <s v="IC"/>
    <s v="Invest Cont"/>
    <n v="330"/>
    <m/>
    <m/>
    <m/>
    <m/>
    <m/>
    <m/>
    <m/>
    <n v="0"/>
    <x v="12"/>
  </r>
  <r>
    <n v="242006447"/>
    <d v="2024-02-27T00:00:00"/>
    <x v="1040"/>
    <n v="1200"/>
    <n v="20"/>
    <x v="19"/>
    <n v="2035"/>
    <n v="2"/>
    <n v="901"/>
    <s v="VIOLATION OF RESTRAINING ORDER"/>
    <s v="2038 1814"/>
    <n v="28"/>
    <s v="F"/>
    <s v="H"/>
    <n v="502"/>
    <s v="MULTI-UNIT DWELLING (APARTMENT, DUPLEX, ETC)"/>
    <m/>
    <m/>
    <s v="AO"/>
    <s v="Adult Other"/>
    <n v="901"/>
    <m/>
    <m/>
    <m/>
    <m/>
    <m/>
    <m/>
    <m/>
    <n v="0"/>
    <x v="12"/>
  </r>
  <r>
    <n v="241604226"/>
    <d v="2024-01-07T00:00:00"/>
    <x v="1041"/>
    <n v="2100"/>
    <n v="16"/>
    <x v="20"/>
    <n v="1642"/>
    <n v="2"/>
    <n v="940"/>
    <s v="EXTORTION"/>
    <n v="1501"/>
    <n v="37"/>
    <s v="M"/>
    <s v="H"/>
    <n v="501"/>
    <s v="SINGLE FAMILY DWELLING"/>
    <m/>
    <m/>
    <s v="IC"/>
    <s v="Invest Cont"/>
    <n v="940"/>
    <m/>
    <m/>
    <m/>
    <m/>
    <m/>
    <m/>
    <m/>
    <n v="0"/>
    <x v="12"/>
  </r>
  <r>
    <n v="241306340"/>
    <d v="2024-02-19T00:00:00"/>
    <x v="1042"/>
    <n v="2330"/>
    <n v="13"/>
    <x v="6"/>
    <n v="1317"/>
    <n v="1"/>
    <n v="330"/>
    <s v="BURGLARY FROM VEHICLE"/>
    <s v="0344 0358 1307 1822"/>
    <n v="27"/>
    <s v="M"/>
    <s v="W"/>
    <n v="101"/>
    <s v="STREET"/>
    <n v="500"/>
    <s v="UNKNOWN WEAPON/OTHER WEAPON"/>
    <s v="IC"/>
    <s v="Invest Cont"/>
    <n v="330"/>
    <m/>
    <m/>
    <m/>
    <m/>
    <m/>
    <m/>
    <m/>
    <n v="0"/>
    <x v="12"/>
  </r>
  <r>
    <n v="241810698"/>
    <d v="2024-06-13T00:00:00"/>
    <x v="1031"/>
    <n v="700"/>
    <n v="18"/>
    <x v="17"/>
    <n v="1851"/>
    <n v="1"/>
    <n v="510"/>
    <s v="VEHICLE - STOLEN"/>
    <m/>
    <n v="0"/>
    <m/>
    <m/>
    <n v="101"/>
    <s v="STREET"/>
    <m/>
    <m/>
    <s v="IC"/>
    <s v="Invest Cont"/>
    <n v="510"/>
    <m/>
    <m/>
    <m/>
    <m/>
    <m/>
    <m/>
    <m/>
    <n v="0"/>
    <x v="12"/>
  </r>
  <r>
    <m/>
    <m/>
    <x v="1043"/>
    <m/>
    <m/>
    <x v="21"/>
    <m/>
    <m/>
    <m/>
    <m/>
    <m/>
    <m/>
    <m/>
    <m/>
    <m/>
    <m/>
    <m/>
    <m/>
    <m/>
    <m/>
    <m/>
    <m/>
    <m/>
    <m/>
    <m/>
    <m/>
    <m/>
    <m/>
    <m/>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26" firstHeaderRow="1" firstDataRow="1" firstDataCol="1"/>
  <pivotFields count="32">
    <pivotField showAll="0"/>
    <pivotField showAll="0"/>
    <pivotField showAll="0">
      <items count="15">
        <item x="0"/>
        <item x="1"/>
        <item x="2"/>
        <item x="3"/>
        <item x="4"/>
        <item x="5"/>
        <item x="6"/>
        <item x="7"/>
        <item x="8"/>
        <item x="9"/>
        <item x="10"/>
        <item x="11"/>
        <item x="12"/>
        <item x="13"/>
        <item t="default"/>
      </items>
    </pivotField>
    <pivotField showAll="0"/>
    <pivotField showAll="0"/>
    <pivotField axis="axisRow" dataField="1" showAll="0">
      <items count="23">
        <item x="8"/>
        <item x="1"/>
        <item x="13"/>
        <item x="20"/>
        <item x="10"/>
        <item x="4"/>
        <item x="9"/>
        <item x="16"/>
        <item x="18"/>
        <item x="6"/>
        <item x="7"/>
        <item x="19"/>
        <item x="14"/>
        <item x="5"/>
        <item x="17"/>
        <item x="2"/>
        <item x="15"/>
        <item x="3"/>
        <item x="12"/>
        <item x="11"/>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4">
        <item x="7"/>
        <item x="9"/>
        <item x="1"/>
        <item x="6"/>
        <item x="3"/>
        <item x="2"/>
        <item x="5"/>
        <item x="0"/>
        <item x="8"/>
        <item x="10"/>
        <item x="4"/>
        <item x="11"/>
        <item x="12"/>
        <item t="default"/>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5"/>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AREA NAME" fld="5" subtotal="count" baseField="0" baseItem="0"/>
  </dataFields>
  <chartFormats count="2">
    <chartFormat chart="5"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1" firstHeaderRow="1" firstDataRow="1" firstDataCol="1"/>
  <pivotFields count="32">
    <pivotField dataField="1" showAll="0"/>
    <pivotField showAll="0"/>
    <pivotField showAll="0"/>
    <pivotField showAll="0"/>
    <pivotField showAll="0"/>
    <pivotField showAll="0">
      <items count="23">
        <item x="8"/>
        <item x="1"/>
        <item x="13"/>
        <item x="20"/>
        <item x="10"/>
        <item x="4"/>
        <item x="9"/>
        <item x="16"/>
        <item x="18"/>
        <item x="6"/>
        <item x="7"/>
        <item x="19"/>
        <item x="14"/>
        <item x="5"/>
        <item x="17"/>
        <item x="2"/>
        <item x="15"/>
        <item x="3"/>
        <item x="12"/>
        <item x="11"/>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6">
        <item x="0"/>
        <item x="1"/>
        <item x="2"/>
        <item x="3"/>
        <item x="4"/>
        <item x="5"/>
      </items>
    </pivotField>
    <pivotField axis="axisRow" showAll="0" defaultSubtotal="0">
      <items count="7">
        <item sd="0" x="0"/>
        <item sd="0" x="1"/>
        <item sd="0" x="2"/>
        <item sd="0" x="3"/>
        <item sd="0" x="4"/>
        <item sd="0" x="5"/>
        <item x="6"/>
      </items>
    </pivotField>
  </pivotFields>
  <rowFields count="2">
    <field x="31"/>
    <field x="30"/>
  </rowFields>
  <rowItems count="7">
    <i>
      <x/>
    </i>
    <i>
      <x v="1"/>
    </i>
    <i>
      <x v="2"/>
    </i>
    <i>
      <x v="3"/>
    </i>
    <i>
      <x v="4"/>
    </i>
    <i>
      <x v="5"/>
    </i>
    <i t="grand">
      <x/>
    </i>
  </rowItems>
  <colItems count="1">
    <i/>
  </colItems>
  <dataFields count="1">
    <dataField name="Count of DR_NO" fld="0" subtotal="count"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11" firstHeaderRow="1" firstDataRow="1" firstDataCol="1"/>
  <pivotFields count="32">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axis="axisRow" showAll="0">
      <items count="23">
        <item x="8"/>
        <item x="1"/>
        <item x="13"/>
        <item x="20"/>
        <item x="10"/>
        <item x="4"/>
        <item x="9"/>
        <item x="16"/>
        <item x="18"/>
        <item x="6"/>
        <item x="7"/>
        <item x="19"/>
        <item x="14"/>
        <item x="5"/>
        <item x="17"/>
        <item x="2"/>
        <item x="15"/>
        <item x="3"/>
        <item x="12"/>
        <item x="11"/>
        <item x="0"/>
        <item x="2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4">
    <field x="31"/>
    <field x="30"/>
    <field x="2"/>
    <field x="5"/>
  </rowFields>
  <rowItems count="7">
    <i>
      <x/>
    </i>
    <i>
      <x v="1"/>
    </i>
    <i>
      <x v="2"/>
    </i>
    <i>
      <x v="3"/>
    </i>
    <i>
      <x v="4"/>
    </i>
    <i>
      <x v="5"/>
    </i>
    <i t="grand">
      <x/>
    </i>
  </rowItems>
  <colItems count="1">
    <i/>
  </colItems>
  <dataFields count="1">
    <dataField name="Sum of Crm Cd" fld="8" baseField="0" baseItem="0"/>
  </dataFields>
  <chartFormats count="14">
    <chartFormat chart="3"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 chart="15" format="10">
      <pivotArea type="data" outline="0" fieldPosition="0">
        <references count="2">
          <reference field="4294967294" count="1" selected="0">
            <x v="0"/>
          </reference>
          <reference field="31" count="1" selected="0">
            <x v="0"/>
          </reference>
        </references>
      </pivotArea>
    </chartFormat>
    <chartFormat chart="15" format="11">
      <pivotArea type="data" outline="0" fieldPosition="0">
        <references count="2">
          <reference field="4294967294" count="1" selected="0">
            <x v="0"/>
          </reference>
          <reference field="31" count="1" selected="0">
            <x v="1"/>
          </reference>
        </references>
      </pivotArea>
    </chartFormat>
    <chartFormat chart="15" format="12">
      <pivotArea type="data" outline="0" fieldPosition="0">
        <references count="2">
          <reference field="4294967294" count="1" selected="0">
            <x v="0"/>
          </reference>
          <reference field="31" count="1" selected="0">
            <x v="2"/>
          </reference>
        </references>
      </pivotArea>
    </chartFormat>
    <chartFormat chart="15" format="13">
      <pivotArea type="data" outline="0" fieldPosition="0">
        <references count="2">
          <reference field="4294967294" count="1" selected="0">
            <x v="0"/>
          </reference>
          <reference field="31" count="1" selected="0">
            <x v="3"/>
          </reference>
        </references>
      </pivotArea>
    </chartFormat>
    <chartFormat chart="15" format="14">
      <pivotArea type="data" outline="0" fieldPosition="0">
        <references count="2">
          <reference field="4294967294" count="1" selected="0">
            <x v="0"/>
          </reference>
          <reference field="31" count="1" selected="0">
            <x v="4"/>
          </reference>
        </references>
      </pivotArea>
    </chartFormat>
    <chartFormat chart="15" format="15">
      <pivotArea type="data" outline="0" fieldPosition="0">
        <references count="2">
          <reference field="4294967294" count="1" selected="0">
            <x v="0"/>
          </reference>
          <reference field="31" count="1" selected="0">
            <x v="5"/>
          </reference>
        </references>
      </pivotArea>
    </chartFormat>
    <chartFormat chart="7" format="2">
      <pivotArea type="data" outline="0" fieldPosition="0">
        <references count="2">
          <reference field="4294967294" count="1" selected="0">
            <x v="0"/>
          </reference>
          <reference field="31" count="1" selected="0">
            <x v="1"/>
          </reference>
        </references>
      </pivotArea>
    </chartFormat>
    <chartFormat chart="7" format="3">
      <pivotArea type="data" outline="0" fieldPosition="0">
        <references count="2">
          <reference field="4294967294" count="1" selected="0">
            <x v="0"/>
          </reference>
          <reference field="31" count="1" selected="0">
            <x v="2"/>
          </reference>
        </references>
      </pivotArea>
    </chartFormat>
    <chartFormat chart="7" format="4">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W26" firstHeaderRow="1" firstDataRow="2" firstDataCol="1"/>
  <pivotFields count="31">
    <pivotField dataField="1" showAll="0"/>
    <pivotField numFmtId="22" showAll="0"/>
    <pivotField numFmtId="22" showAll="0"/>
    <pivotField showAll="0"/>
    <pivotField showAll="0"/>
    <pivotField axis="axisRow" showAll="0" sortType="descending">
      <items count="22">
        <item x="0"/>
        <item x="11"/>
        <item x="12"/>
        <item x="3"/>
        <item x="15"/>
        <item x="2"/>
        <item x="17"/>
        <item x="5"/>
        <item x="14"/>
        <item x="19"/>
        <item x="7"/>
        <item x="6"/>
        <item x="18"/>
        <item x="16"/>
        <item x="9"/>
        <item x="4"/>
        <item x="10"/>
        <item x="20"/>
        <item x="13"/>
        <item x="1"/>
        <item x="8"/>
        <item t="default"/>
      </items>
    </pivotField>
    <pivotField showAll="0"/>
    <pivotField showAll="0"/>
    <pivotField showAll="0"/>
    <pivotField axis="axisCol" showAll="0">
      <items count="100">
        <item x="4"/>
        <item x="51"/>
        <item x="13"/>
        <item x="50"/>
        <item x="15"/>
        <item x="38"/>
        <item x="66"/>
        <item x="2"/>
        <item x="47"/>
        <item x="35"/>
        <item x="88"/>
        <item x="17"/>
        <item x="53"/>
        <item x="5"/>
        <item x="1"/>
        <item x="28"/>
        <item x="36"/>
        <item x="61"/>
        <item x="43"/>
        <item x="68"/>
        <item x="63"/>
        <item x="81"/>
        <item x="56"/>
        <item x="49"/>
        <item x="98"/>
        <item x="87"/>
        <item x="76"/>
        <item x="30"/>
        <item x="34"/>
        <item x="90"/>
        <item x="57"/>
        <item x="89"/>
        <item x="37"/>
        <item x="93"/>
        <item x="45"/>
        <item x="52"/>
        <item x="69"/>
        <item x="83"/>
        <item x="27"/>
        <item x="62"/>
        <item x="48"/>
        <item x="71"/>
        <item x="91"/>
        <item x="67"/>
        <item x="41"/>
        <item x="46"/>
        <item x="10"/>
        <item x="75"/>
        <item x="58"/>
        <item x="29"/>
        <item x="73"/>
        <item x="40"/>
        <item x="44"/>
        <item x="8"/>
        <item x="7"/>
        <item x="74"/>
        <item x="85"/>
        <item x="6"/>
        <item x="92"/>
        <item x="97"/>
        <item x="70"/>
        <item x="22"/>
        <item x="95"/>
        <item x="26"/>
        <item x="11"/>
        <item x="31"/>
        <item x="65"/>
        <item x="54"/>
        <item x="86"/>
        <item x="16"/>
        <item x="3"/>
        <item x="55"/>
        <item x="59"/>
        <item x="79"/>
        <item x="77"/>
        <item x="84"/>
        <item x="23"/>
        <item x="33"/>
        <item x="42"/>
        <item x="14"/>
        <item x="78"/>
        <item x="20"/>
        <item x="60"/>
        <item x="12"/>
        <item x="94"/>
        <item x="72"/>
        <item x="64"/>
        <item x="96"/>
        <item x="24"/>
        <item x="32"/>
        <item x="21"/>
        <item x="9"/>
        <item x="25"/>
        <item x="0"/>
        <item x="39"/>
        <item x="18"/>
        <item x="19"/>
        <item x="80"/>
        <item x="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s>
  <rowFields count="1">
    <field x="5"/>
  </rowFields>
  <rowItems count="22">
    <i>
      <x/>
    </i>
    <i>
      <x v="1"/>
    </i>
    <i>
      <x v="2"/>
    </i>
    <i>
      <x v="3"/>
    </i>
    <i>
      <x v="4"/>
    </i>
    <i>
      <x v="5"/>
    </i>
    <i>
      <x v="6"/>
    </i>
    <i>
      <x v="7"/>
    </i>
    <i>
      <x v="8"/>
    </i>
    <i>
      <x v="9"/>
    </i>
    <i>
      <x v="10"/>
    </i>
    <i>
      <x v="11"/>
    </i>
    <i>
      <x v="12"/>
    </i>
    <i>
      <x v="13"/>
    </i>
    <i>
      <x v="14"/>
    </i>
    <i>
      <x v="15"/>
    </i>
    <i>
      <x v="16"/>
    </i>
    <i>
      <x v="17"/>
    </i>
    <i>
      <x v="18"/>
    </i>
    <i>
      <x v="19"/>
    </i>
    <i>
      <x v="20"/>
    </i>
    <i t="grand">
      <x/>
    </i>
  </rowItems>
  <colFields count="1">
    <field x="9"/>
  </colFields>
  <col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t="grand">
      <x/>
    </i>
  </colItems>
  <dataFields count="1">
    <dataField name="Count of DR_NO"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5" firstHeaderRow="0" firstDataRow="1" firstDataCol="1"/>
  <pivotFields count="29">
    <pivotField showAll="0"/>
    <pivotField numFmtId="22" showAll="0"/>
    <pivotField numFmtId="22" showAll="0"/>
    <pivotField showAll="0"/>
    <pivotField showAll="0"/>
    <pivotField axis="axisRow" showAll="0">
      <items count="22">
        <item x="8"/>
        <item x="1"/>
        <item x="13"/>
        <item x="20"/>
        <item x="10"/>
        <item x="4"/>
        <item x="9"/>
        <item x="16"/>
        <item x="18"/>
        <item x="6"/>
        <item x="7"/>
        <item x="19"/>
        <item x="14"/>
        <item x="5"/>
        <item x="17"/>
        <item x="2"/>
        <item x="15"/>
        <item x="3"/>
        <item x="12"/>
        <item x="1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Sum of RESOLVED" fld="28" baseField="0" baseItem="0"/>
    <dataField name="Count of RESOLVED" fld="28"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REA_NAME" sourceName="AREA NAME">
  <pivotTables>
    <pivotTable tabId="2" name="PivotTable1"/>
    <pivotTable tabId="4" name="PivotTable2"/>
    <pivotTable tabId="3" name="PivotTable3"/>
  </pivotTables>
  <data>
    <tabular pivotCacheId="4">
      <items count="22">
        <i x="8" s="1"/>
        <i x="1" s="1"/>
        <i x="13" s="1"/>
        <i x="20" s="1"/>
        <i x="10" s="1"/>
        <i x="4" s="1"/>
        <i x="9" s="1"/>
        <i x="16" s="1"/>
        <i x="18" s="1"/>
        <i x="6" s="1"/>
        <i x="7" s="1"/>
        <i x="19" s="1"/>
        <i x="14" s="1"/>
        <i x="5" s="1"/>
        <i x="17" s="1"/>
        <i x="2" s="1"/>
        <i x="15" s="1"/>
        <i x="3" s="1"/>
        <i x="12" s="1"/>
        <i x="11"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REA NAME 1" cache="Slicer_AREA_NAME" caption="AREA NAME" columnCount="14"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853"/>
  <sheetViews>
    <sheetView workbookViewId="0">
      <selection activeCell="C18" sqref="C18"/>
    </sheetView>
  </sheetViews>
  <sheetFormatPr defaultRowHeight="14.5" x14ac:dyDescent="0.35"/>
  <cols>
    <col min="2" max="3" width="14.54296875" bestFit="1"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12214</v>
      </c>
      <c r="AD1" s="3" t="s">
        <v>12218</v>
      </c>
    </row>
    <row r="2" spans="1:30" x14ac:dyDescent="0.35">
      <c r="A2">
        <v>190326475</v>
      </c>
      <c r="B2" s="1">
        <v>43891</v>
      </c>
      <c r="C2" s="1">
        <v>43891</v>
      </c>
      <c r="D2">
        <v>2130</v>
      </c>
      <c r="E2">
        <v>7</v>
      </c>
      <c r="F2" t="s">
        <v>28</v>
      </c>
      <c r="G2">
        <v>784</v>
      </c>
      <c r="H2">
        <v>1</v>
      </c>
      <c r="I2">
        <v>510</v>
      </c>
      <c r="J2" t="s">
        <v>29</v>
      </c>
      <c r="L2">
        <v>0</v>
      </c>
      <c r="M2" t="s">
        <v>30</v>
      </c>
      <c r="N2" t="s">
        <v>31</v>
      </c>
      <c r="O2">
        <v>101</v>
      </c>
      <c r="P2" t="s">
        <v>32</v>
      </c>
      <c r="S2" t="s">
        <v>33</v>
      </c>
      <c r="T2" t="s">
        <v>34</v>
      </c>
      <c r="U2">
        <v>510</v>
      </c>
      <c r="V2">
        <v>998</v>
      </c>
      <c r="Y2" t="s">
        <v>35</v>
      </c>
      <c r="AA2">
        <v>34.037500000000001</v>
      </c>
      <c r="AB2">
        <v>-118.3506</v>
      </c>
      <c r="AC2">
        <f>IF(OR((S:S)="CC", S:S="AA",S:S="JA"), 1, 0)</f>
        <v>1</v>
      </c>
      <c r="AD2" s="3">
        <v>586</v>
      </c>
    </row>
    <row r="3" spans="1:30" x14ac:dyDescent="0.35">
      <c r="A3">
        <v>200106753</v>
      </c>
      <c r="B3" s="1">
        <v>43870</v>
      </c>
      <c r="C3" s="1">
        <v>43869</v>
      </c>
      <c r="D3">
        <v>1800</v>
      </c>
      <c r="E3">
        <v>1</v>
      </c>
      <c r="F3" t="s">
        <v>36</v>
      </c>
      <c r="G3">
        <v>182</v>
      </c>
      <c r="H3">
        <v>1</v>
      </c>
      <c r="I3">
        <v>330</v>
      </c>
      <c r="J3" t="s">
        <v>37</v>
      </c>
      <c r="K3" t="s">
        <v>38</v>
      </c>
      <c r="L3">
        <v>47</v>
      </c>
      <c r="M3" t="s">
        <v>30</v>
      </c>
      <c r="N3" t="s">
        <v>31</v>
      </c>
      <c r="O3">
        <v>128</v>
      </c>
      <c r="P3" t="s">
        <v>39</v>
      </c>
      <c r="S3" t="s">
        <v>40</v>
      </c>
      <c r="T3" t="s">
        <v>41</v>
      </c>
      <c r="U3">
        <v>330</v>
      </c>
      <c r="V3">
        <v>998</v>
      </c>
      <c r="Y3" t="s">
        <v>42</v>
      </c>
      <c r="AA3">
        <v>34.044400000000003</v>
      </c>
      <c r="AB3">
        <v>-118.2628</v>
      </c>
      <c r="AC3">
        <f t="shared" ref="AC3:AC66" si="0">IF(OR((S:S)="CC", S:S="AA",S:S="JA"), 1, 0)</f>
        <v>0</v>
      </c>
      <c r="AD3" s="3">
        <v>483</v>
      </c>
    </row>
    <row r="4" spans="1:30" x14ac:dyDescent="0.35">
      <c r="A4">
        <v>200320258</v>
      </c>
      <c r="B4" s="1">
        <v>44146</v>
      </c>
      <c r="C4" s="1">
        <v>44139</v>
      </c>
      <c r="D4">
        <v>1700</v>
      </c>
      <c r="E4">
        <v>3</v>
      </c>
      <c r="F4" t="s">
        <v>43</v>
      </c>
      <c r="G4">
        <v>356</v>
      </c>
      <c r="H4">
        <v>1</v>
      </c>
      <c r="I4">
        <v>480</v>
      </c>
      <c r="J4" t="s">
        <v>44</v>
      </c>
      <c r="K4" t="s">
        <v>45</v>
      </c>
      <c r="L4">
        <v>19</v>
      </c>
      <c r="M4" t="s">
        <v>46</v>
      </c>
      <c r="N4" t="s">
        <v>46</v>
      </c>
      <c r="O4">
        <v>502</v>
      </c>
      <c r="P4" t="s">
        <v>47</v>
      </c>
      <c r="S4" t="s">
        <v>40</v>
      </c>
      <c r="T4" t="s">
        <v>41</v>
      </c>
      <c r="U4">
        <v>480</v>
      </c>
      <c r="Y4" t="s">
        <v>48</v>
      </c>
      <c r="AA4">
        <v>34.021000000000001</v>
      </c>
      <c r="AB4">
        <v>-118.3002</v>
      </c>
      <c r="AC4">
        <f t="shared" si="0"/>
        <v>0</v>
      </c>
      <c r="AD4" s="3">
        <v>563</v>
      </c>
    </row>
    <row r="5" spans="1:30" x14ac:dyDescent="0.35">
      <c r="A5">
        <v>200907217</v>
      </c>
      <c r="B5" s="1">
        <v>45056</v>
      </c>
      <c r="C5" s="1">
        <v>43900</v>
      </c>
      <c r="D5">
        <v>2037</v>
      </c>
      <c r="E5">
        <v>9</v>
      </c>
      <c r="F5" t="s">
        <v>49</v>
      </c>
      <c r="G5">
        <v>964</v>
      </c>
      <c r="H5">
        <v>1</v>
      </c>
      <c r="I5">
        <v>343</v>
      </c>
      <c r="J5" t="s">
        <v>50</v>
      </c>
      <c r="K5" t="s">
        <v>51</v>
      </c>
      <c r="L5">
        <v>19</v>
      </c>
      <c r="M5" t="s">
        <v>30</v>
      </c>
      <c r="N5" t="s">
        <v>31</v>
      </c>
      <c r="O5">
        <v>405</v>
      </c>
      <c r="P5" t="s">
        <v>52</v>
      </c>
      <c r="S5" t="s">
        <v>40</v>
      </c>
      <c r="T5" t="s">
        <v>41</v>
      </c>
      <c r="U5">
        <v>343</v>
      </c>
      <c r="Y5" t="s">
        <v>53</v>
      </c>
      <c r="AA5">
        <v>34.157600000000002</v>
      </c>
      <c r="AB5">
        <v>-118.4387</v>
      </c>
      <c r="AC5">
        <f t="shared" si="0"/>
        <v>0</v>
      </c>
      <c r="AD5" s="3">
        <v>553</v>
      </c>
    </row>
    <row r="6" spans="1:30" x14ac:dyDescent="0.35">
      <c r="A6">
        <v>200412582</v>
      </c>
      <c r="B6" s="1">
        <v>44083</v>
      </c>
      <c r="C6" s="1">
        <v>44083</v>
      </c>
      <c r="D6">
        <v>630</v>
      </c>
      <c r="E6">
        <v>4</v>
      </c>
      <c r="F6" t="s">
        <v>54</v>
      </c>
      <c r="G6">
        <v>413</v>
      </c>
      <c r="H6">
        <v>1</v>
      </c>
      <c r="I6">
        <v>510</v>
      </c>
      <c r="J6" t="s">
        <v>29</v>
      </c>
      <c r="L6">
        <v>0</v>
      </c>
      <c r="O6">
        <v>101</v>
      </c>
      <c r="P6" t="s">
        <v>32</v>
      </c>
      <c r="S6" t="s">
        <v>40</v>
      </c>
      <c r="T6" t="s">
        <v>41</v>
      </c>
      <c r="U6">
        <v>510</v>
      </c>
      <c r="Y6" t="s">
        <v>55</v>
      </c>
      <c r="AA6">
        <v>34.082000000000001</v>
      </c>
      <c r="AB6">
        <v>-118.21299999999999</v>
      </c>
      <c r="AC6">
        <f t="shared" si="0"/>
        <v>0</v>
      </c>
      <c r="AD6" s="3">
        <v>759</v>
      </c>
    </row>
    <row r="7" spans="1:30" x14ac:dyDescent="0.35">
      <c r="A7">
        <v>200209713</v>
      </c>
      <c r="B7" s="1">
        <v>43954</v>
      </c>
      <c r="C7" s="1">
        <v>43953</v>
      </c>
      <c r="D7">
        <v>1800</v>
      </c>
      <c r="E7">
        <v>2</v>
      </c>
      <c r="F7" t="s">
        <v>56</v>
      </c>
      <c r="G7">
        <v>245</v>
      </c>
      <c r="H7">
        <v>1</v>
      </c>
      <c r="I7">
        <v>510</v>
      </c>
      <c r="J7" t="s">
        <v>29</v>
      </c>
      <c r="L7">
        <v>0</v>
      </c>
      <c r="O7">
        <v>101</v>
      </c>
      <c r="P7" t="s">
        <v>32</v>
      </c>
      <c r="S7" t="s">
        <v>40</v>
      </c>
      <c r="T7" t="s">
        <v>41</v>
      </c>
      <c r="U7">
        <v>510</v>
      </c>
      <c r="Y7" t="s">
        <v>57</v>
      </c>
      <c r="AA7">
        <v>34.0642</v>
      </c>
      <c r="AB7">
        <v>-118.2771</v>
      </c>
      <c r="AC7">
        <f t="shared" si="0"/>
        <v>0</v>
      </c>
      <c r="AD7" s="3">
        <v>582</v>
      </c>
    </row>
    <row r="8" spans="1:30" x14ac:dyDescent="0.35">
      <c r="A8">
        <v>200200759</v>
      </c>
      <c r="B8" s="1">
        <v>44019</v>
      </c>
      <c r="C8" s="1">
        <v>44019</v>
      </c>
      <c r="D8">
        <v>1340</v>
      </c>
      <c r="E8">
        <v>2</v>
      </c>
      <c r="F8" t="s">
        <v>56</v>
      </c>
      <c r="G8">
        <v>265</v>
      </c>
      <c r="H8">
        <v>1</v>
      </c>
      <c r="I8">
        <v>648</v>
      </c>
      <c r="J8" t="s">
        <v>58</v>
      </c>
      <c r="K8" t="s">
        <v>59</v>
      </c>
      <c r="L8">
        <v>0</v>
      </c>
      <c r="M8" t="s">
        <v>46</v>
      </c>
      <c r="N8" t="s">
        <v>46</v>
      </c>
      <c r="O8">
        <v>101</v>
      </c>
      <c r="P8" t="s">
        <v>32</v>
      </c>
      <c r="S8" t="s">
        <v>40</v>
      </c>
      <c r="T8" t="s">
        <v>41</v>
      </c>
      <c r="U8">
        <v>648</v>
      </c>
      <c r="V8">
        <v>998</v>
      </c>
      <c r="Y8" t="s">
        <v>60</v>
      </c>
      <c r="Z8" t="s">
        <v>61</v>
      </c>
      <c r="AA8">
        <v>34.053600000000003</v>
      </c>
      <c r="AB8">
        <v>-118.2788</v>
      </c>
      <c r="AC8">
        <f t="shared" si="0"/>
        <v>0</v>
      </c>
      <c r="AD8" s="3">
        <v>518</v>
      </c>
    </row>
    <row r="9" spans="1:30" x14ac:dyDescent="0.35">
      <c r="A9">
        <v>201308739</v>
      </c>
      <c r="B9" s="1">
        <v>43917</v>
      </c>
      <c r="C9" s="1">
        <v>43917</v>
      </c>
      <c r="D9">
        <v>1210</v>
      </c>
      <c r="E9">
        <v>13</v>
      </c>
      <c r="F9" t="s">
        <v>62</v>
      </c>
      <c r="G9">
        <v>1333</v>
      </c>
      <c r="H9">
        <v>1</v>
      </c>
      <c r="I9">
        <v>510</v>
      </c>
      <c r="J9" t="s">
        <v>29</v>
      </c>
      <c r="L9">
        <v>0</v>
      </c>
      <c r="O9">
        <v>101</v>
      </c>
      <c r="P9" t="s">
        <v>32</v>
      </c>
      <c r="S9" t="s">
        <v>40</v>
      </c>
      <c r="T9" t="s">
        <v>41</v>
      </c>
      <c r="U9">
        <v>510</v>
      </c>
      <c r="Y9" t="s">
        <v>63</v>
      </c>
      <c r="AA9">
        <v>34.017000000000003</v>
      </c>
      <c r="AB9">
        <v>-118.26430000000001</v>
      </c>
      <c r="AC9">
        <f t="shared" si="0"/>
        <v>0</v>
      </c>
      <c r="AD9" s="3">
        <v>201</v>
      </c>
    </row>
    <row r="10" spans="1:30" x14ac:dyDescent="0.35">
      <c r="A10">
        <v>201112065</v>
      </c>
      <c r="B10" s="1">
        <v>44043</v>
      </c>
      <c r="C10" s="1">
        <v>44042</v>
      </c>
      <c r="D10">
        <v>2030</v>
      </c>
      <c r="E10">
        <v>11</v>
      </c>
      <c r="F10" t="s">
        <v>64</v>
      </c>
      <c r="G10">
        <v>1161</v>
      </c>
      <c r="H10">
        <v>1</v>
      </c>
      <c r="I10">
        <v>510</v>
      </c>
      <c r="J10" t="s">
        <v>29</v>
      </c>
      <c r="L10">
        <v>0</v>
      </c>
      <c r="O10">
        <v>101</v>
      </c>
      <c r="P10" t="s">
        <v>32</v>
      </c>
      <c r="S10" t="s">
        <v>33</v>
      </c>
      <c r="T10" t="s">
        <v>34</v>
      </c>
      <c r="U10">
        <v>510</v>
      </c>
      <c r="Y10" t="s">
        <v>65</v>
      </c>
      <c r="Z10" t="s">
        <v>66</v>
      </c>
      <c r="AA10">
        <v>34.095300000000002</v>
      </c>
      <c r="AB10">
        <v>-118.2974</v>
      </c>
      <c r="AC10">
        <f t="shared" si="0"/>
        <v>1</v>
      </c>
      <c r="AD10" s="3">
        <v>618</v>
      </c>
    </row>
    <row r="11" spans="1:30" x14ac:dyDescent="0.35">
      <c r="A11">
        <v>200121929</v>
      </c>
      <c r="B11" s="1">
        <v>44169</v>
      </c>
      <c r="C11" s="1">
        <v>44168</v>
      </c>
      <c r="D11">
        <v>2300</v>
      </c>
      <c r="E11">
        <v>1</v>
      </c>
      <c r="F11" t="s">
        <v>36</v>
      </c>
      <c r="G11">
        <v>105</v>
      </c>
      <c r="H11">
        <v>1</v>
      </c>
      <c r="I11">
        <v>510</v>
      </c>
      <c r="J11" t="s">
        <v>29</v>
      </c>
      <c r="L11">
        <v>0</v>
      </c>
      <c r="O11">
        <v>101</v>
      </c>
      <c r="P11" t="s">
        <v>32</v>
      </c>
      <c r="S11" t="s">
        <v>40</v>
      </c>
      <c r="T11" t="s">
        <v>41</v>
      </c>
      <c r="U11">
        <v>510</v>
      </c>
      <c r="Y11" t="s">
        <v>67</v>
      </c>
      <c r="AA11">
        <v>34.070999999999998</v>
      </c>
      <c r="AB11">
        <v>-118.2302</v>
      </c>
      <c r="AC11">
        <f t="shared" si="0"/>
        <v>0</v>
      </c>
      <c r="AD11" s="3">
        <v>482</v>
      </c>
    </row>
    <row r="12" spans="1:30" x14ac:dyDescent="0.35">
      <c r="A12">
        <v>201215394</v>
      </c>
      <c r="B12" s="1">
        <v>44008</v>
      </c>
      <c r="C12" s="1">
        <v>44007</v>
      </c>
      <c r="D12">
        <v>2200</v>
      </c>
      <c r="E12">
        <v>12</v>
      </c>
      <c r="F12" t="s">
        <v>68</v>
      </c>
      <c r="G12">
        <v>1259</v>
      </c>
      <c r="H12">
        <v>1</v>
      </c>
      <c r="I12">
        <v>510</v>
      </c>
      <c r="J12" t="s">
        <v>29</v>
      </c>
      <c r="L12">
        <v>0</v>
      </c>
      <c r="O12">
        <v>101</v>
      </c>
      <c r="P12" t="s">
        <v>32</v>
      </c>
      <c r="S12" t="s">
        <v>40</v>
      </c>
      <c r="T12" t="s">
        <v>41</v>
      </c>
      <c r="U12">
        <v>510</v>
      </c>
      <c r="Y12" t="s">
        <v>69</v>
      </c>
      <c r="Z12" t="s">
        <v>70</v>
      </c>
      <c r="AA12">
        <v>33.974699999999999</v>
      </c>
      <c r="AB12">
        <v>-118.2587</v>
      </c>
      <c r="AC12">
        <f t="shared" si="0"/>
        <v>0</v>
      </c>
      <c r="AD12" s="3">
        <v>553</v>
      </c>
    </row>
    <row r="13" spans="1:30" x14ac:dyDescent="0.35">
      <c r="A13">
        <v>200406391</v>
      </c>
      <c r="B13" s="1">
        <v>43892</v>
      </c>
      <c r="C13" s="1">
        <v>43891</v>
      </c>
      <c r="D13">
        <v>1430</v>
      </c>
      <c r="E13">
        <v>4</v>
      </c>
      <c r="F13" t="s">
        <v>54</v>
      </c>
      <c r="G13">
        <v>407</v>
      </c>
      <c r="H13">
        <v>1</v>
      </c>
      <c r="I13">
        <v>310</v>
      </c>
      <c r="J13" t="s">
        <v>71</v>
      </c>
      <c r="K13" t="s">
        <v>72</v>
      </c>
      <c r="L13">
        <v>27</v>
      </c>
      <c r="M13" t="s">
        <v>30</v>
      </c>
      <c r="N13" t="s">
        <v>73</v>
      </c>
      <c r="O13">
        <v>221</v>
      </c>
      <c r="P13" t="s">
        <v>74</v>
      </c>
      <c r="S13" t="s">
        <v>40</v>
      </c>
      <c r="T13" t="s">
        <v>41</v>
      </c>
      <c r="U13">
        <v>310</v>
      </c>
      <c r="Y13" t="s">
        <v>75</v>
      </c>
      <c r="AA13">
        <v>34.088099999999997</v>
      </c>
      <c r="AB13">
        <v>-118.18770000000001</v>
      </c>
      <c r="AC13">
        <f t="shared" si="0"/>
        <v>0</v>
      </c>
      <c r="AD13" s="3">
        <v>746</v>
      </c>
    </row>
    <row r="14" spans="1:30" x14ac:dyDescent="0.35">
      <c r="A14">
        <v>200114396</v>
      </c>
      <c r="B14" s="1">
        <v>44018</v>
      </c>
      <c r="C14" s="1">
        <v>44016</v>
      </c>
      <c r="D14">
        <v>100</v>
      </c>
      <c r="E14">
        <v>1</v>
      </c>
      <c r="F14" t="s">
        <v>36</v>
      </c>
      <c r="G14">
        <v>157</v>
      </c>
      <c r="H14">
        <v>1</v>
      </c>
      <c r="I14">
        <v>510</v>
      </c>
      <c r="J14" t="s">
        <v>29</v>
      </c>
      <c r="L14">
        <v>0</v>
      </c>
      <c r="O14">
        <v>101</v>
      </c>
      <c r="P14" t="s">
        <v>32</v>
      </c>
      <c r="S14" t="s">
        <v>40</v>
      </c>
      <c r="T14" t="s">
        <v>41</v>
      </c>
      <c r="U14">
        <v>510</v>
      </c>
      <c r="Y14" t="s">
        <v>76</v>
      </c>
      <c r="Z14" t="s">
        <v>77</v>
      </c>
      <c r="AA14">
        <v>34.042299999999997</v>
      </c>
      <c r="AB14">
        <v>-118.2453</v>
      </c>
      <c r="AC14">
        <f t="shared" si="0"/>
        <v>0</v>
      </c>
      <c r="AD14" s="3">
        <v>812</v>
      </c>
    </row>
    <row r="15" spans="1:30" x14ac:dyDescent="0.35">
      <c r="A15">
        <v>200912561</v>
      </c>
      <c r="B15" s="1">
        <v>44032</v>
      </c>
      <c r="C15" s="1">
        <v>44032</v>
      </c>
      <c r="D15">
        <v>700</v>
      </c>
      <c r="E15">
        <v>9</v>
      </c>
      <c r="F15" t="s">
        <v>49</v>
      </c>
      <c r="G15">
        <v>937</v>
      </c>
      <c r="H15">
        <v>1</v>
      </c>
      <c r="I15">
        <v>510</v>
      </c>
      <c r="J15" t="s">
        <v>29</v>
      </c>
      <c r="L15">
        <v>0</v>
      </c>
      <c r="O15">
        <v>101</v>
      </c>
      <c r="P15" t="s">
        <v>32</v>
      </c>
      <c r="S15" t="s">
        <v>40</v>
      </c>
      <c r="T15" t="s">
        <v>41</v>
      </c>
      <c r="U15">
        <v>510</v>
      </c>
      <c r="Y15" t="s">
        <v>78</v>
      </c>
      <c r="Z15" t="s">
        <v>79</v>
      </c>
      <c r="AA15">
        <v>34.181199999999997</v>
      </c>
      <c r="AB15">
        <v>-118.43559999999999</v>
      </c>
      <c r="AC15">
        <f t="shared" si="0"/>
        <v>0</v>
      </c>
    </row>
    <row r="16" spans="1:30" x14ac:dyDescent="0.35">
      <c r="A16">
        <v>200207955</v>
      </c>
      <c r="B16" s="1">
        <v>43909</v>
      </c>
      <c r="C16" s="1">
        <v>43909</v>
      </c>
      <c r="D16">
        <v>130</v>
      </c>
      <c r="E16">
        <v>2</v>
      </c>
      <c r="F16" t="s">
        <v>56</v>
      </c>
      <c r="G16">
        <v>236</v>
      </c>
      <c r="H16">
        <v>1</v>
      </c>
      <c r="I16">
        <v>510</v>
      </c>
      <c r="J16" t="s">
        <v>29</v>
      </c>
      <c r="L16">
        <v>0</v>
      </c>
      <c r="O16">
        <v>101</v>
      </c>
      <c r="P16" t="s">
        <v>32</v>
      </c>
      <c r="S16" t="s">
        <v>40</v>
      </c>
      <c r="T16" t="s">
        <v>41</v>
      </c>
      <c r="U16">
        <v>510</v>
      </c>
      <c r="Y16" t="s">
        <v>80</v>
      </c>
      <c r="AA16">
        <v>34.063200000000002</v>
      </c>
      <c r="AB16">
        <v>-118.2693</v>
      </c>
      <c r="AC16">
        <f t="shared" si="0"/>
        <v>0</v>
      </c>
    </row>
    <row r="17" spans="1:29" x14ac:dyDescent="0.35">
      <c r="A17">
        <v>200112598</v>
      </c>
      <c r="B17" s="1">
        <v>43983</v>
      </c>
      <c r="C17" s="1">
        <v>43981</v>
      </c>
      <c r="D17">
        <v>30</v>
      </c>
      <c r="E17">
        <v>1</v>
      </c>
      <c r="F17" t="s">
        <v>36</v>
      </c>
      <c r="G17">
        <v>153</v>
      </c>
      <c r="H17">
        <v>1</v>
      </c>
      <c r="I17">
        <v>310</v>
      </c>
      <c r="J17" t="s">
        <v>71</v>
      </c>
      <c r="K17" t="s">
        <v>81</v>
      </c>
      <c r="L17">
        <v>0</v>
      </c>
      <c r="M17" t="s">
        <v>30</v>
      </c>
      <c r="N17" t="s">
        <v>73</v>
      </c>
      <c r="O17">
        <v>201</v>
      </c>
      <c r="P17" t="s">
        <v>82</v>
      </c>
      <c r="S17" t="s">
        <v>33</v>
      </c>
      <c r="T17" t="s">
        <v>34</v>
      </c>
      <c r="U17">
        <v>310</v>
      </c>
      <c r="Y17" t="s">
        <v>83</v>
      </c>
      <c r="AA17">
        <v>34.046700000000001</v>
      </c>
      <c r="AB17">
        <v>-118.252</v>
      </c>
      <c r="AC17">
        <f t="shared" si="0"/>
        <v>1</v>
      </c>
    </row>
    <row r="18" spans="1:29" x14ac:dyDescent="0.35">
      <c r="A18">
        <v>200905707</v>
      </c>
      <c r="B18" s="1">
        <v>43869</v>
      </c>
      <c r="C18" s="1">
        <v>43868</v>
      </c>
      <c r="D18">
        <v>2000</v>
      </c>
      <c r="E18">
        <v>9</v>
      </c>
      <c r="F18" t="s">
        <v>49</v>
      </c>
      <c r="G18">
        <v>939</v>
      </c>
      <c r="H18">
        <v>1</v>
      </c>
      <c r="I18">
        <v>510</v>
      </c>
      <c r="J18" t="s">
        <v>29</v>
      </c>
      <c r="L18">
        <v>0</v>
      </c>
      <c r="O18">
        <v>101</v>
      </c>
      <c r="P18" t="s">
        <v>32</v>
      </c>
      <c r="S18" t="s">
        <v>84</v>
      </c>
      <c r="T18" t="s">
        <v>85</v>
      </c>
      <c r="U18">
        <v>510</v>
      </c>
      <c r="Y18" t="s">
        <v>86</v>
      </c>
      <c r="Z18" t="s">
        <v>87</v>
      </c>
      <c r="AA18">
        <v>34.180300000000003</v>
      </c>
      <c r="AB18">
        <v>-118.4204</v>
      </c>
      <c r="AC18">
        <f t="shared" si="0"/>
        <v>0</v>
      </c>
    </row>
    <row r="19" spans="1:29" x14ac:dyDescent="0.35">
      <c r="A19">
        <v>200215463</v>
      </c>
      <c r="B19" s="1">
        <v>44100</v>
      </c>
      <c r="C19" s="1">
        <v>44099</v>
      </c>
      <c r="D19">
        <v>1900</v>
      </c>
      <c r="E19">
        <v>2</v>
      </c>
      <c r="F19" t="s">
        <v>56</v>
      </c>
      <c r="G19">
        <v>237</v>
      </c>
      <c r="H19">
        <v>1</v>
      </c>
      <c r="I19">
        <v>510</v>
      </c>
      <c r="J19" t="s">
        <v>29</v>
      </c>
      <c r="L19">
        <v>0</v>
      </c>
      <c r="O19">
        <v>101</v>
      </c>
      <c r="P19" t="s">
        <v>32</v>
      </c>
      <c r="S19" t="s">
        <v>40</v>
      </c>
      <c r="T19" t="s">
        <v>41</v>
      </c>
      <c r="U19">
        <v>510</v>
      </c>
      <c r="Y19" t="s">
        <v>88</v>
      </c>
      <c r="AA19">
        <v>34.066800000000001</v>
      </c>
      <c r="AB19">
        <v>-118.2627</v>
      </c>
      <c r="AC19">
        <f t="shared" si="0"/>
        <v>0</v>
      </c>
    </row>
    <row r="20" spans="1:29" x14ac:dyDescent="0.35">
      <c r="A20">
        <v>200308100</v>
      </c>
      <c r="B20" s="1">
        <v>43897</v>
      </c>
      <c r="C20" s="1">
        <v>43896</v>
      </c>
      <c r="D20">
        <v>2200</v>
      </c>
      <c r="E20">
        <v>3</v>
      </c>
      <c r="F20" t="s">
        <v>43</v>
      </c>
      <c r="G20">
        <v>317</v>
      </c>
      <c r="H20">
        <v>1</v>
      </c>
      <c r="I20">
        <v>510</v>
      </c>
      <c r="J20" t="s">
        <v>29</v>
      </c>
      <c r="L20">
        <v>0</v>
      </c>
      <c r="O20">
        <v>101</v>
      </c>
      <c r="P20" t="s">
        <v>32</v>
      </c>
      <c r="S20" t="s">
        <v>40</v>
      </c>
      <c r="T20" t="s">
        <v>41</v>
      </c>
      <c r="U20">
        <v>510</v>
      </c>
      <c r="Y20" t="s">
        <v>89</v>
      </c>
      <c r="Z20" t="s">
        <v>90</v>
      </c>
      <c r="AA20">
        <v>34.034399999999998</v>
      </c>
      <c r="AB20">
        <v>-118.2915</v>
      </c>
      <c r="AC20">
        <f t="shared" si="0"/>
        <v>0</v>
      </c>
    </row>
    <row r="21" spans="1:29" x14ac:dyDescent="0.35">
      <c r="A21">
        <v>200606074</v>
      </c>
      <c r="B21" s="1">
        <v>43873</v>
      </c>
      <c r="C21" s="1">
        <v>43868</v>
      </c>
      <c r="D21">
        <v>1615</v>
      </c>
      <c r="E21">
        <v>6</v>
      </c>
      <c r="F21" t="s">
        <v>91</v>
      </c>
      <c r="G21">
        <v>646</v>
      </c>
      <c r="H21">
        <v>2</v>
      </c>
      <c r="I21">
        <v>805</v>
      </c>
      <c r="J21" t="s">
        <v>92</v>
      </c>
      <c r="K21" t="s">
        <v>93</v>
      </c>
      <c r="L21">
        <v>23</v>
      </c>
      <c r="M21" t="s">
        <v>94</v>
      </c>
      <c r="N21" t="s">
        <v>95</v>
      </c>
      <c r="O21">
        <v>101</v>
      </c>
      <c r="P21" t="s">
        <v>32</v>
      </c>
      <c r="S21" t="s">
        <v>33</v>
      </c>
      <c r="T21" t="s">
        <v>34</v>
      </c>
      <c r="U21">
        <v>805</v>
      </c>
      <c r="V21">
        <v>998</v>
      </c>
      <c r="Y21" t="s">
        <v>96</v>
      </c>
      <c r="Z21" t="s">
        <v>97</v>
      </c>
      <c r="AA21">
        <v>34.101599999999998</v>
      </c>
      <c r="AB21">
        <v>-118.337</v>
      </c>
      <c r="AC21">
        <f t="shared" si="0"/>
        <v>1</v>
      </c>
    </row>
    <row r="22" spans="1:29" x14ac:dyDescent="0.35">
      <c r="A22">
        <v>200517540</v>
      </c>
      <c r="B22" s="1">
        <v>44172</v>
      </c>
      <c r="C22" s="1">
        <v>44165</v>
      </c>
      <c r="D22">
        <v>2255</v>
      </c>
      <c r="E22">
        <v>5</v>
      </c>
      <c r="F22" t="s">
        <v>98</v>
      </c>
      <c r="G22">
        <v>541</v>
      </c>
      <c r="H22">
        <v>1</v>
      </c>
      <c r="I22">
        <v>510</v>
      </c>
      <c r="J22" t="s">
        <v>29</v>
      </c>
      <c r="L22">
        <v>0</v>
      </c>
      <c r="O22">
        <v>101</v>
      </c>
      <c r="P22" t="s">
        <v>32</v>
      </c>
      <c r="S22" t="s">
        <v>40</v>
      </c>
      <c r="T22" t="s">
        <v>41</v>
      </c>
      <c r="U22">
        <v>510</v>
      </c>
      <c r="Y22" t="s">
        <v>99</v>
      </c>
      <c r="AA22">
        <v>33.755299999999998</v>
      </c>
      <c r="AB22">
        <v>-118.3056</v>
      </c>
      <c r="AC22">
        <f t="shared" si="0"/>
        <v>0</v>
      </c>
    </row>
    <row r="23" spans="1:29" x14ac:dyDescent="0.35">
      <c r="A23">
        <v>200506977</v>
      </c>
      <c r="B23" s="1">
        <v>43900</v>
      </c>
      <c r="C23" s="1">
        <v>43883</v>
      </c>
      <c r="D23">
        <v>30</v>
      </c>
      <c r="E23">
        <v>5</v>
      </c>
      <c r="F23" t="s">
        <v>98</v>
      </c>
      <c r="G23">
        <v>511</v>
      </c>
      <c r="H23">
        <v>1</v>
      </c>
      <c r="I23">
        <v>510</v>
      </c>
      <c r="J23" t="s">
        <v>29</v>
      </c>
      <c r="L23">
        <v>0</v>
      </c>
      <c r="O23">
        <v>101</v>
      </c>
      <c r="P23" t="s">
        <v>32</v>
      </c>
      <c r="S23" t="s">
        <v>33</v>
      </c>
      <c r="T23" t="s">
        <v>34</v>
      </c>
      <c r="U23">
        <v>510</v>
      </c>
      <c r="Y23" t="s">
        <v>100</v>
      </c>
      <c r="AA23">
        <v>33.7926</v>
      </c>
      <c r="AB23">
        <v>-118.3043</v>
      </c>
      <c r="AC23">
        <f t="shared" si="0"/>
        <v>1</v>
      </c>
    </row>
    <row r="24" spans="1:29" x14ac:dyDescent="0.35">
      <c r="A24">
        <v>201110303</v>
      </c>
      <c r="B24" s="1">
        <v>43993</v>
      </c>
      <c r="C24" s="1">
        <v>43990</v>
      </c>
      <c r="D24">
        <v>2000</v>
      </c>
      <c r="E24">
        <v>11</v>
      </c>
      <c r="F24" t="s">
        <v>64</v>
      </c>
      <c r="G24">
        <v>1118</v>
      </c>
      <c r="H24">
        <v>1</v>
      </c>
      <c r="I24">
        <v>310</v>
      </c>
      <c r="J24" t="s">
        <v>71</v>
      </c>
      <c r="K24" t="s">
        <v>72</v>
      </c>
      <c r="L24">
        <v>0</v>
      </c>
      <c r="M24" t="s">
        <v>30</v>
      </c>
      <c r="N24" t="s">
        <v>31</v>
      </c>
      <c r="O24">
        <v>203</v>
      </c>
      <c r="P24" t="s">
        <v>101</v>
      </c>
      <c r="S24" t="s">
        <v>40</v>
      </c>
      <c r="T24" t="s">
        <v>41</v>
      </c>
      <c r="U24">
        <v>310</v>
      </c>
      <c r="Y24" t="s">
        <v>102</v>
      </c>
      <c r="AA24">
        <v>34.108899999999998</v>
      </c>
      <c r="AB24">
        <v>-118.1942</v>
      </c>
      <c r="AC24">
        <f t="shared" si="0"/>
        <v>0</v>
      </c>
    </row>
    <row r="25" spans="1:29" x14ac:dyDescent="0.35">
      <c r="A25">
        <v>201000767</v>
      </c>
      <c r="B25" s="1">
        <v>44026</v>
      </c>
      <c r="C25" s="1">
        <v>44025</v>
      </c>
      <c r="D25">
        <v>2000</v>
      </c>
      <c r="E25">
        <v>10</v>
      </c>
      <c r="F25" t="s">
        <v>103</v>
      </c>
      <c r="G25">
        <v>1043</v>
      </c>
      <c r="H25">
        <v>1</v>
      </c>
      <c r="I25">
        <v>330</v>
      </c>
      <c r="J25" t="s">
        <v>37</v>
      </c>
      <c r="K25" t="s">
        <v>104</v>
      </c>
      <c r="L25">
        <v>41</v>
      </c>
      <c r="M25" t="s">
        <v>30</v>
      </c>
      <c r="N25" t="s">
        <v>73</v>
      </c>
      <c r="O25">
        <v>108</v>
      </c>
      <c r="P25" t="s">
        <v>105</v>
      </c>
      <c r="S25" t="s">
        <v>33</v>
      </c>
      <c r="T25" t="s">
        <v>34</v>
      </c>
      <c r="U25">
        <v>330</v>
      </c>
      <c r="V25">
        <v>998</v>
      </c>
      <c r="Y25" t="s">
        <v>106</v>
      </c>
      <c r="AA25">
        <v>34.177399999999999</v>
      </c>
      <c r="AB25">
        <v>-118.53870000000001</v>
      </c>
      <c r="AC25">
        <f t="shared" si="0"/>
        <v>1</v>
      </c>
    </row>
    <row r="26" spans="1:29" x14ac:dyDescent="0.35">
      <c r="A26">
        <v>200510354</v>
      </c>
      <c r="B26" s="1">
        <v>43990</v>
      </c>
      <c r="C26" s="1">
        <v>43990</v>
      </c>
      <c r="D26">
        <v>330</v>
      </c>
      <c r="E26">
        <v>5</v>
      </c>
      <c r="F26" t="s">
        <v>98</v>
      </c>
      <c r="G26">
        <v>587</v>
      </c>
      <c r="H26">
        <v>1</v>
      </c>
      <c r="I26">
        <v>510</v>
      </c>
      <c r="J26" t="s">
        <v>29</v>
      </c>
      <c r="L26">
        <v>0</v>
      </c>
      <c r="O26">
        <v>101</v>
      </c>
      <c r="P26" t="s">
        <v>32</v>
      </c>
      <c r="S26" t="s">
        <v>40</v>
      </c>
      <c r="T26" t="s">
        <v>41</v>
      </c>
      <c r="U26">
        <v>510</v>
      </c>
      <c r="Y26" t="s">
        <v>107</v>
      </c>
      <c r="AA26">
        <v>33.7179</v>
      </c>
      <c r="AB26">
        <v>-118.2898</v>
      </c>
      <c r="AC26">
        <f t="shared" si="0"/>
        <v>0</v>
      </c>
    </row>
    <row r="27" spans="1:29" x14ac:dyDescent="0.35">
      <c r="A27">
        <v>200410136</v>
      </c>
      <c r="B27" s="1">
        <v>44006</v>
      </c>
      <c r="C27" s="1">
        <v>44006</v>
      </c>
      <c r="D27">
        <v>700</v>
      </c>
      <c r="E27">
        <v>4</v>
      </c>
      <c r="F27" t="s">
        <v>54</v>
      </c>
      <c r="G27">
        <v>413</v>
      </c>
      <c r="H27">
        <v>1</v>
      </c>
      <c r="I27">
        <v>510</v>
      </c>
      <c r="J27" t="s">
        <v>29</v>
      </c>
      <c r="L27">
        <v>0</v>
      </c>
      <c r="O27">
        <v>101</v>
      </c>
      <c r="P27" t="s">
        <v>32</v>
      </c>
      <c r="S27" t="s">
        <v>40</v>
      </c>
      <c r="T27" t="s">
        <v>41</v>
      </c>
      <c r="U27">
        <v>510</v>
      </c>
      <c r="Y27" t="s">
        <v>108</v>
      </c>
      <c r="AA27">
        <v>34.0809</v>
      </c>
      <c r="AB27">
        <v>-118.2132</v>
      </c>
      <c r="AC27">
        <f t="shared" si="0"/>
        <v>0</v>
      </c>
    </row>
    <row r="28" spans="1:29" x14ac:dyDescent="0.35">
      <c r="A28">
        <v>200814461</v>
      </c>
      <c r="B28" s="1">
        <v>44098</v>
      </c>
      <c r="C28" s="1">
        <v>44098</v>
      </c>
      <c r="D28">
        <v>1710</v>
      </c>
      <c r="E28">
        <v>8</v>
      </c>
      <c r="F28" t="s">
        <v>109</v>
      </c>
      <c r="G28">
        <v>898</v>
      </c>
      <c r="H28">
        <v>1</v>
      </c>
      <c r="I28">
        <v>510</v>
      </c>
      <c r="J28" t="s">
        <v>29</v>
      </c>
      <c r="L28">
        <v>0</v>
      </c>
      <c r="O28">
        <v>101</v>
      </c>
      <c r="P28" t="s">
        <v>32</v>
      </c>
      <c r="S28" t="s">
        <v>40</v>
      </c>
      <c r="T28" t="s">
        <v>41</v>
      </c>
      <c r="U28">
        <v>510</v>
      </c>
      <c r="Y28" t="s">
        <v>110</v>
      </c>
      <c r="Z28" t="s">
        <v>111</v>
      </c>
      <c r="AA28">
        <v>34.037500000000001</v>
      </c>
      <c r="AB28">
        <v>-118.3886</v>
      </c>
      <c r="AC28">
        <f t="shared" si="0"/>
        <v>0</v>
      </c>
    </row>
    <row r="29" spans="1:29" x14ac:dyDescent="0.35">
      <c r="A29">
        <v>201215562</v>
      </c>
      <c r="B29" s="1">
        <v>44011</v>
      </c>
      <c r="C29" s="1">
        <v>44011</v>
      </c>
      <c r="D29">
        <v>730</v>
      </c>
      <c r="E29">
        <v>12</v>
      </c>
      <c r="F29" t="s">
        <v>68</v>
      </c>
      <c r="G29">
        <v>1263</v>
      </c>
      <c r="H29">
        <v>1</v>
      </c>
      <c r="I29">
        <v>510</v>
      </c>
      <c r="J29" t="s">
        <v>29</v>
      </c>
      <c r="L29">
        <v>0</v>
      </c>
      <c r="O29">
        <v>101</v>
      </c>
      <c r="P29" t="s">
        <v>32</v>
      </c>
      <c r="S29" t="s">
        <v>40</v>
      </c>
      <c r="T29" t="s">
        <v>41</v>
      </c>
      <c r="U29">
        <v>510</v>
      </c>
      <c r="Y29" t="s">
        <v>112</v>
      </c>
      <c r="Z29" t="s">
        <v>113</v>
      </c>
      <c r="AA29">
        <v>33.965499999999999</v>
      </c>
      <c r="AB29">
        <v>-118.30459999999999</v>
      </c>
      <c r="AC29">
        <f t="shared" si="0"/>
        <v>0</v>
      </c>
    </row>
    <row r="30" spans="1:29" x14ac:dyDescent="0.35">
      <c r="A30">
        <v>200210168</v>
      </c>
      <c r="B30" s="1">
        <v>43965</v>
      </c>
      <c r="C30" s="1">
        <v>43963</v>
      </c>
      <c r="D30">
        <v>2100</v>
      </c>
      <c r="E30">
        <v>2</v>
      </c>
      <c r="F30" t="s">
        <v>56</v>
      </c>
      <c r="G30">
        <v>266</v>
      </c>
      <c r="H30">
        <v>1</v>
      </c>
      <c r="I30">
        <v>510</v>
      </c>
      <c r="J30" t="s">
        <v>29</v>
      </c>
      <c r="L30">
        <v>0</v>
      </c>
      <c r="O30">
        <v>101</v>
      </c>
      <c r="P30" t="s">
        <v>32</v>
      </c>
      <c r="S30" t="s">
        <v>40</v>
      </c>
      <c r="T30" t="s">
        <v>41</v>
      </c>
      <c r="U30">
        <v>510</v>
      </c>
      <c r="Y30" t="s">
        <v>114</v>
      </c>
      <c r="AA30">
        <v>34.053100000000001</v>
      </c>
      <c r="AB30">
        <v>-118.27379999999999</v>
      </c>
      <c r="AC30">
        <f t="shared" si="0"/>
        <v>0</v>
      </c>
    </row>
    <row r="31" spans="1:29" x14ac:dyDescent="0.35">
      <c r="A31">
        <v>200714301</v>
      </c>
      <c r="B31" s="1">
        <v>44101</v>
      </c>
      <c r="C31" s="1">
        <v>44096</v>
      </c>
      <c r="D31">
        <v>1430</v>
      </c>
      <c r="E31">
        <v>7</v>
      </c>
      <c r="F31" t="s">
        <v>28</v>
      </c>
      <c r="G31">
        <v>702</v>
      </c>
      <c r="H31">
        <v>1</v>
      </c>
      <c r="I31">
        <v>510</v>
      </c>
      <c r="J31" t="s">
        <v>29</v>
      </c>
      <c r="L31">
        <v>0</v>
      </c>
      <c r="O31">
        <v>101</v>
      </c>
      <c r="P31" t="s">
        <v>32</v>
      </c>
      <c r="S31" t="s">
        <v>40</v>
      </c>
      <c r="T31" t="s">
        <v>41</v>
      </c>
      <c r="U31">
        <v>510</v>
      </c>
      <c r="Y31" t="s">
        <v>115</v>
      </c>
      <c r="AA31">
        <v>34.085299999999997</v>
      </c>
      <c r="AB31">
        <v>-118.34990000000001</v>
      </c>
      <c r="AC31">
        <f t="shared" si="0"/>
        <v>0</v>
      </c>
    </row>
    <row r="32" spans="1:29" x14ac:dyDescent="0.35">
      <c r="A32">
        <v>200906009</v>
      </c>
      <c r="B32" s="1">
        <v>43875</v>
      </c>
      <c r="C32" s="1">
        <v>43874</v>
      </c>
      <c r="D32">
        <v>2230</v>
      </c>
      <c r="E32">
        <v>9</v>
      </c>
      <c r="F32" t="s">
        <v>49</v>
      </c>
      <c r="G32">
        <v>914</v>
      </c>
      <c r="H32">
        <v>2</v>
      </c>
      <c r="I32">
        <v>806</v>
      </c>
      <c r="J32" t="s">
        <v>116</v>
      </c>
      <c r="K32" t="s">
        <v>117</v>
      </c>
      <c r="L32">
        <v>0</v>
      </c>
      <c r="M32" t="s">
        <v>94</v>
      </c>
      <c r="N32" t="s">
        <v>46</v>
      </c>
      <c r="O32">
        <v>101</v>
      </c>
      <c r="P32" t="s">
        <v>32</v>
      </c>
      <c r="S32" t="s">
        <v>84</v>
      </c>
      <c r="T32" t="s">
        <v>85</v>
      </c>
      <c r="U32">
        <v>806</v>
      </c>
      <c r="V32">
        <v>998</v>
      </c>
      <c r="Y32" t="s">
        <v>118</v>
      </c>
      <c r="Z32" t="s">
        <v>119</v>
      </c>
      <c r="AA32">
        <v>34.195799999999998</v>
      </c>
      <c r="AB32">
        <v>-118.4662</v>
      </c>
      <c r="AC32">
        <f t="shared" si="0"/>
        <v>0</v>
      </c>
    </row>
    <row r="33" spans="1:29" x14ac:dyDescent="0.35">
      <c r="A33">
        <v>200218448</v>
      </c>
      <c r="B33" s="1">
        <v>44176</v>
      </c>
      <c r="C33" s="1">
        <v>44175</v>
      </c>
      <c r="D33">
        <v>2000</v>
      </c>
      <c r="E33">
        <v>2</v>
      </c>
      <c r="F33" t="s">
        <v>56</v>
      </c>
      <c r="G33">
        <v>271</v>
      </c>
      <c r="H33">
        <v>1</v>
      </c>
      <c r="I33">
        <v>510</v>
      </c>
      <c r="J33" t="s">
        <v>29</v>
      </c>
      <c r="L33">
        <v>0</v>
      </c>
      <c r="O33">
        <v>101</v>
      </c>
      <c r="P33" t="s">
        <v>32</v>
      </c>
      <c r="S33" t="s">
        <v>40</v>
      </c>
      <c r="T33" t="s">
        <v>41</v>
      </c>
      <c r="U33">
        <v>510</v>
      </c>
      <c r="Y33" t="s">
        <v>120</v>
      </c>
      <c r="AA33">
        <v>34.052900000000001</v>
      </c>
      <c r="AB33">
        <v>-118.28189999999999</v>
      </c>
      <c r="AC33">
        <f t="shared" si="0"/>
        <v>0</v>
      </c>
    </row>
    <row r="34" spans="1:29" x14ac:dyDescent="0.35">
      <c r="A34">
        <v>200618540</v>
      </c>
      <c r="B34" s="1">
        <v>44162</v>
      </c>
      <c r="C34" s="1">
        <v>44162</v>
      </c>
      <c r="D34">
        <v>950</v>
      </c>
      <c r="E34">
        <v>6</v>
      </c>
      <c r="F34" t="s">
        <v>91</v>
      </c>
      <c r="G34">
        <v>642</v>
      </c>
      <c r="H34">
        <v>1</v>
      </c>
      <c r="I34">
        <v>510</v>
      </c>
      <c r="J34" t="s">
        <v>29</v>
      </c>
      <c r="L34">
        <v>0</v>
      </c>
      <c r="O34">
        <v>101</v>
      </c>
      <c r="P34" t="s">
        <v>32</v>
      </c>
      <c r="S34" t="s">
        <v>40</v>
      </c>
      <c r="T34" t="s">
        <v>41</v>
      </c>
      <c r="U34">
        <v>510</v>
      </c>
      <c r="Y34" t="s">
        <v>121</v>
      </c>
      <c r="Z34" t="s">
        <v>122</v>
      </c>
      <c r="AA34">
        <v>34.098100000000002</v>
      </c>
      <c r="AB34">
        <v>-118.35769999999999</v>
      </c>
      <c r="AC34">
        <f t="shared" si="0"/>
        <v>0</v>
      </c>
    </row>
    <row r="35" spans="1:29" x14ac:dyDescent="0.35">
      <c r="A35">
        <v>200316510</v>
      </c>
      <c r="B35" s="1">
        <v>44073</v>
      </c>
      <c r="C35" s="1">
        <v>44072</v>
      </c>
      <c r="D35">
        <v>2050</v>
      </c>
      <c r="E35">
        <v>3</v>
      </c>
      <c r="F35" t="s">
        <v>43</v>
      </c>
      <c r="G35">
        <v>333</v>
      </c>
      <c r="H35">
        <v>1</v>
      </c>
      <c r="I35">
        <v>510</v>
      </c>
      <c r="J35" t="s">
        <v>29</v>
      </c>
      <c r="L35">
        <v>0</v>
      </c>
      <c r="O35">
        <v>101</v>
      </c>
      <c r="P35" t="s">
        <v>32</v>
      </c>
      <c r="S35" t="s">
        <v>84</v>
      </c>
      <c r="T35" t="s">
        <v>85</v>
      </c>
      <c r="U35">
        <v>510</v>
      </c>
      <c r="Y35" t="s">
        <v>123</v>
      </c>
      <c r="Z35" t="s">
        <v>124</v>
      </c>
      <c r="AA35">
        <v>34.027799999999999</v>
      </c>
      <c r="AB35">
        <v>-118.3378</v>
      </c>
      <c r="AC35">
        <f t="shared" si="0"/>
        <v>0</v>
      </c>
    </row>
    <row r="36" spans="1:29" x14ac:dyDescent="0.35">
      <c r="A36">
        <v>200504009</v>
      </c>
      <c r="B36" s="1">
        <v>43831</v>
      </c>
      <c r="C36" s="1">
        <v>43831</v>
      </c>
      <c r="D36">
        <v>2100</v>
      </c>
      <c r="E36">
        <v>5</v>
      </c>
      <c r="F36" t="s">
        <v>98</v>
      </c>
      <c r="G36">
        <v>526</v>
      </c>
      <c r="H36">
        <v>2</v>
      </c>
      <c r="I36">
        <v>946</v>
      </c>
      <c r="J36" t="s">
        <v>125</v>
      </c>
      <c r="K36" t="s">
        <v>126</v>
      </c>
      <c r="L36">
        <v>0</v>
      </c>
      <c r="M36" t="s">
        <v>46</v>
      </c>
      <c r="N36" t="s">
        <v>46</v>
      </c>
      <c r="O36">
        <v>101</v>
      </c>
      <c r="P36" t="s">
        <v>32</v>
      </c>
      <c r="S36" t="s">
        <v>33</v>
      </c>
      <c r="T36" t="s">
        <v>34</v>
      </c>
      <c r="U36">
        <v>946</v>
      </c>
      <c r="Y36" t="s">
        <v>127</v>
      </c>
      <c r="Z36" t="s">
        <v>128</v>
      </c>
      <c r="AA36">
        <v>33.778300000000002</v>
      </c>
      <c r="AB36">
        <v>-118.2662</v>
      </c>
      <c r="AC36">
        <f t="shared" si="0"/>
        <v>1</v>
      </c>
    </row>
    <row r="37" spans="1:29" x14ac:dyDescent="0.35">
      <c r="A37">
        <v>200808682</v>
      </c>
      <c r="B37" s="1">
        <v>43946</v>
      </c>
      <c r="C37" s="1">
        <v>43942</v>
      </c>
      <c r="D37">
        <v>1400</v>
      </c>
      <c r="E37">
        <v>8</v>
      </c>
      <c r="F37" t="s">
        <v>109</v>
      </c>
      <c r="G37">
        <v>858</v>
      </c>
      <c r="H37">
        <v>1</v>
      </c>
      <c r="I37">
        <v>510</v>
      </c>
      <c r="J37" t="s">
        <v>29</v>
      </c>
      <c r="L37">
        <v>0</v>
      </c>
      <c r="O37">
        <v>101</v>
      </c>
      <c r="P37" t="s">
        <v>32</v>
      </c>
      <c r="S37" t="s">
        <v>40</v>
      </c>
      <c r="T37" t="s">
        <v>41</v>
      </c>
      <c r="U37">
        <v>510</v>
      </c>
      <c r="Y37" t="s">
        <v>129</v>
      </c>
      <c r="AA37">
        <v>34.0548</v>
      </c>
      <c r="AB37">
        <v>-118.3837</v>
      </c>
      <c r="AC37">
        <f t="shared" si="0"/>
        <v>0</v>
      </c>
    </row>
    <row r="38" spans="1:29" x14ac:dyDescent="0.35">
      <c r="A38">
        <v>200810737</v>
      </c>
      <c r="B38" s="1">
        <v>43999</v>
      </c>
      <c r="C38" s="1">
        <v>43998</v>
      </c>
      <c r="D38">
        <v>1600</v>
      </c>
      <c r="E38">
        <v>8</v>
      </c>
      <c r="F38" t="s">
        <v>109</v>
      </c>
      <c r="G38">
        <v>829</v>
      </c>
      <c r="H38">
        <v>1</v>
      </c>
      <c r="I38">
        <v>510</v>
      </c>
      <c r="J38" t="s">
        <v>29</v>
      </c>
      <c r="L38">
        <v>0</v>
      </c>
      <c r="O38">
        <v>101</v>
      </c>
      <c r="P38" t="s">
        <v>32</v>
      </c>
      <c r="S38" t="s">
        <v>40</v>
      </c>
      <c r="T38" t="s">
        <v>41</v>
      </c>
      <c r="U38">
        <v>510</v>
      </c>
      <c r="Y38" t="s">
        <v>130</v>
      </c>
      <c r="AA38">
        <v>34.063299999999998</v>
      </c>
      <c r="AB38">
        <v>-118.42919999999999</v>
      </c>
      <c r="AC38">
        <f t="shared" si="0"/>
        <v>0</v>
      </c>
    </row>
    <row r="39" spans="1:29" x14ac:dyDescent="0.35">
      <c r="A39">
        <v>201116973</v>
      </c>
      <c r="B39" s="1">
        <v>44191</v>
      </c>
      <c r="C39" s="1">
        <v>44191</v>
      </c>
      <c r="D39">
        <v>332</v>
      </c>
      <c r="E39">
        <v>11</v>
      </c>
      <c r="F39" t="s">
        <v>64</v>
      </c>
      <c r="G39">
        <v>1169</v>
      </c>
      <c r="H39">
        <v>1</v>
      </c>
      <c r="I39">
        <v>510</v>
      </c>
      <c r="J39" t="s">
        <v>29</v>
      </c>
      <c r="L39">
        <v>0</v>
      </c>
      <c r="O39">
        <v>101</v>
      </c>
      <c r="P39" t="s">
        <v>32</v>
      </c>
      <c r="S39" t="s">
        <v>40</v>
      </c>
      <c r="T39" t="s">
        <v>41</v>
      </c>
      <c r="U39">
        <v>510</v>
      </c>
      <c r="Y39" t="s">
        <v>131</v>
      </c>
      <c r="AA39">
        <v>34.1038</v>
      </c>
      <c r="AB39">
        <v>-118.1987</v>
      </c>
      <c r="AC39">
        <f t="shared" si="0"/>
        <v>0</v>
      </c>
    </row>
    <row r="40" spans="1:29" x14ac:dyDescent="0.35">
      <c r="A40">
        <v>200510994</v>
      </c>
      <c r="B40" s="1">
        <v>44007</v>
      </c>
      <c r="C40" s="1">
        <v>44007</v>
      </c>
      <c r="D40">
        <v>230</v>
      </c>
      <c r="E40">
        <v>5</v>
      </c>
      <c r="F40" t="s">
        <v>98</v>
      </c>
      <c r="G40">
        <v>563</v>
      </c>
      <c r="H40">
        <v>1</v>
      </c>
      <c r="I40">
        <v>510</v>
      </c>
      <c r="J40" t="s">
        <v>29</v>
      </c>
      <c r="L40">
        <v>0</v>
      </c>
      <c r="O40">
        <v>108</v>
      </c>
      <c r="P40" t="s">
        <v>105</v>
      </c>
      <c r="S40" t="s">
        <v>40</v>
      </c>
      <c r="T40" t="s">
        <v>41</v>
      </c>
      <c r="U40">
        <v>510</v>
      </c>
      <c r="Y40" t="s">
        <v>132</v>
      </c>
      <c r="Z40" t="s">
        <v>133</v>
      </c>
      <c r="AA40">
        <v>33.731499999999997</v>
      </c>
      <c r="AB40">
        <v>-118.28789999999999</v>
      </c>
      <c r="AC40">
        <f t="shared" si="0"/>
        <v>0</v>
      </c>
    </row>
    <row r="41" spans="1:29" x14ac:dyDescent="0.35">
      <c r="A41">
        <v>201107590</v>
      </c>
      <c r="B41" s="1">
        <v>43912</v>
      </c>
      <c r="C41" s="1">
        <v>43911</v>
      </c>
      <c r="D41">
        <v>2000</v>
      </c>
      <c r="E41">
        <v>11</v>
      </c>
      <c r="F41" t="s">
        <v>64</v>
      </c>
      <c r="G41">
        <v>1137</v>
      </c>
      <c r="H41">
        <v>1</v>
      </c>
      <c r="I41">
        <v>510</v>
      </c>
      <c r="J41" t="s">
        <v>29</v>
      </c>
      <c r="L41">
        <v>0</v>
      </c>
      <c r="O41">
        <v>101</v>
      </c>
      <c r="P41" t="s">
        <v>32</v>
      </c>
      <c r="S41" t="s">
        <v>40</v>
      </c>
      <c r="T41" t="s">
        <v>41</v>
      </c>
      <c r="U41">
        <v>510</v>
      </c>
      <c r="Y41" t="s">
        <v>134</v>
      </c>
      <c r="AA41">
        <v>34.110900000000001</v>
      </c>
      <c r="AB41">
        <v>-118.2016</v>
      </c>
      <c r="AC41">
        <f t="shared" si="0"/>
        <v>0</v>
      </c>
    </row>
    <row r="42" spans="1:29" x14ac:dyDescent="0.35">
      <c r="A42">
        <v>200119680</v>
      </c>
      <c r="B42" s="1">
        <v>44123</v>
      </c>
      <c r="C42" s="1">
        <v>44122</v>
      </c>
      <c r="D42">
        <v>1800</v>
      </c>
      <c r="E42">
        <v>1</v>
      </c>
      <c r="F42" t="s">
        <v>36</v>
      </c>
      <c r="G42">
        <v>159</v>
      </c>
      <c r="H42">
        <v>1</v>
      </c>
      <c r="I42">
        <v>510</v>
      </c>
      <c r="J42" t="s">
        <v>29</v>
      </c>
      <c r="L42">
        <v>0</v>
      </c>
      <c r="O42">
        <v>108</v>
      </c>
      <c r="P42" t="s">
        <v>105</v>
      </c>
      <c r="S42" t="s">
        <v>40</v>
      </c>
      <c r="T42" t="s">
        <v>41</v>
      </c>
      <c r="U42">
        <v>510</v>
      </c>
      <c r="Y42" t="s">
        <v>135</v>
      </c>
      <c r="AA42">
        <v>34.0366</v>
      </c>
      <c r="AB42">
        <v>-118.2325</v>
      </c>
      <c r="AC42">
        <f t="shared" si="0"/>
        <v>0</v>
      </c>
    </row>
    <row r="43" spans="1:29" x14ac:dyDescent="0.35">
      <c r="A43">
        <v>200410224</v>
      </c>
      <c r="B43" s="1">
        <v>44009</v>
      </c>
      <c r="C43" s="1">
        <v>44009</v>
      </c>
      <c r="D43">
        <v>400</v>
      </c>
      <c r="E43">
        <v>4</v>
      </c>
      <c r="F43" t="s">
        <v>54</v>
      </c>
      <c r="G43">
        <v>471</v>
      </c>
      <c r="H43">
        <v>1</v>
      </c>
      <c r="I43">
        <v>510</v>
      </c>
      <c r="J43" t="s">
        <v>29</v>
      </c>
      <c r="L43">
        <v>0</v>
      </c>
      <c r="O43">
        <v>108</v>
      </c>
      <c r="P43" t="s">
        <v>105</v>
      </c>
      <c r="S43" t="s">
        <v>40</v>
      </c>
      <c r="T43" t="s">
        <v>41</v>
      </c>
      <c r="U43">
        <v>510</v>
      </c>
      <c r="Y43" t="s">
        <v>136</v>
      </c>
      <c r="Z43" t="s">
        <v>137</v>
      </c>
      <c r="AA43">
        <v>34.042700000000004</v>
      </c>
      <c r="AB43">
        <v>-118.22369999999999</v>
      </c>
      <c r="AC43">
        <f t="shared" si="0"/>
        <v>0</v>
      </c>
    </row>
    <row r="44" spans="1:29" x14ac:dyDescent="0.35">
      <c r="A44">
        <v>200412621</v>
      </c>
      <c r="B44" s="1">
        <v>44084</v>
      </c>
      <c r="C44" s="1">
        <v>44083</v>
      </c>
      <c r="D44">
        <v>1800</v>
      </c>
      <c r="E44">
        <v>4</v>
      </c>
      <c r="F44" t="s">
        <v>54</v>
      </c>
      <c r="G44">
        <v>467</v>
      </c>
      <c r="H44">
        <v>1</v>
      </c>
      <c r="I44">
        <v>510</v>
      </c>
      <c r="J44" t="s">
        <v>29</v>
      </c>
      <c r="L44">
        <v>0</v>
      </c>
      <c r="O44">
        <v>101</v>
      </c>
      <c r="P44" t="s">
        <v>32</v>
      </c>
      <c r="S44" t="s">
        <v>40</v>
      </c>
      <c r="T44" t="s">
        <v>41</v>
      </c>
      <c r="U44">
        <v>510</v>
      </c>
      <c r="Y44" t="s">
        <v>138</v>
      </c>
      <c r="AA44">
        <v>34.042400000000001</v>
      </c>
      <c r="AB44">
        <v>-118.2107</v>
      </c>
      <c r="AC44">
        <f t="shared" si="0"/>
        <v>0</v>
      </c>
    </row>
    <row r="45" spans="1:29" x14ac:dyDescent="0.35">
      <c r="A45">
        <v>201106871</v>
      </c>
      <c r="B45" s="1">
        <v>43894</v>
      </c>
      <c r="C45" s="1">
        <v>43892</v>
      </c>
      <c r="D45">
        <v>2130</v>
      </c>
      <c r="E45">
        <v>11</v>
      </c>
      <c r="F45" t="s">
        <v>64</v>
      </c>
      <c r="G45">
        <v>1107</v>
      </c>
      <c r="H45">
        <v>2</v>
      </c>
      <c r="I45">
        <v>745</v>
      </c>
      <c r="J45" t="s">
        <v>139</v>
      </c>
      <c r="L45">
        <v>50</v>
      </c>
      <c r="M45" t="s">
        <v>30</v>
      </c>
      <c r="N45" t="s">
        <v>95</v>
      </c>
      <c r="O45">
        <v>101</v>
      </c>
      <c r="P45" t="s">
        <v>32</v>
      </c>
      <c r="S45" t="s">
        <v>40</v>
      </c>
      <c r="T45" t="s">
        <v>41</v>
      </c>
      <c r="U45">
        <v>745</v>
      </c>
      <c r="Y45" t="s">
        <v>140</v>
      </c>
      <c r="AA45">
        <v>34.124099999999999</v>
      </c>
      <c r="AB45">
        <v>-118.1878</v>
      </c>
      <c r="AC45">
        <f t="shared" si="0"/>
        <v>0</v>
      </c>
    </row>
    <row r="46" spans="1:29" x14ac:dyDescent="0.35">
      <c r="A46">
        <v>200111627</v>
      </c>
      <c r="B46" s="1">
        <v>43963</v>
      </c>
      <c r="C46" s="1">
        <v>43961</v>
      </c>
      <c r="D46">
        <v>2200</v>
      </c>
      <c r="E46">
        <v>1</v>
      </c>
      <c r="F46" t="s">
        <v>36</v>
      </c>
      <c r="G46">
        <v>111</v>
      </c>
      <c r="H46">
        <v>2</v>
      </c>
      <c r="I46">
        <v>626</v>
      </c>
      <c r="J46" t="s">
        <v>141</v>
      </c>
      <c r="K46" t="s">
        <v>142</v>
      </c>
      <c r="L46">
        <v>30</v>
      </c>
      <c r="M46" t="s">
        <v>94</v>
      </c>
      <c r="N46" t="s">
        <v>73</v>
      </c>
      <c r="O46">
        <v>502</v>
      </c>
      <c r="P46" t="s">
        <v>47</v>
      </c>
      <c r="Q46">
        <v>400</v>
      </c>
      <c r="R46" t="s">
        <v>143</v>
      </c>
      <c r="S46" t="s">
        <v>33</v>
      </c>
      <c r="T46" t="s">
        <v>34</v>
      </c>
      <c r="U46">
        <v>626</v>
      </c>
      <c r="V46">
        <v>998</v>
      </c>
      <c r="Y46" t="s">
        <v>144</v>
      </c>
      <c r="AA46">
        <v>34.061799999999998</v>
      </c>
      <c r="AB46">
        <v>-118.2424</v>
      </c>
      <c r="AC46">
        <f t="shared" si="0"/>
        <v>1</v>
      </c>
    </row>
    <row r="47" spans="1:29" x14ac:dyDescent="0.35">
      <c r="A47">
        <v>200109800</v>
      </c>
      <c r="B47" s="1">
        <v>43919</v>
      </c>
      <c r="C47" s="1">
        <v>43919</v>
      </c>
      <c r="D47">
        <v>930</v>
      </c>
      <c r="E47">
        <v>1</v>
      </c>
      <c r="F47" t="s">
        <v>36</v>
      </c>
      <c r="G47">
        <v>163</v>
      </c>
      <c r="H47">
        <v>1</v>
      </c>
      <c r="I47">
        <v>330</v>
      </c>
      <c r="J47" t="s">
        <v>37</v>
      </c>
      <c r="K47" t="s">
        <v>145</v>
      </c>
      <c r="L47">
        <v>0</v>
      </c>
      <c r="M47" t="s">
        <v>30</v>
      </c>
      <c r="N47" t="s">
        <v>73</v>
      </c>
      <c r="O47">
        <v>103</v>
      </c>
      <c r="P47" t="s">
        <v>146</v>
      </c>
      <c r="S47" t="s">
        <v>40</v>
      </c>
      <c r="T47" t="s">
        <v>41</v>
      </c>
      <c r="U47">
        <v>330</v>
      </c>
      <c r="Y47" t="s">
        <v>147</v>
      </c>
      <c r="Z47" t="s">
        <v>148</v>
      </c>
      <c r="AA47">
        <v>34.041600000000003</v>
      </c>
      <c r="AB47">
        <v>-118.255</v>
      </c>
      <c r="AC47">
        <f t="shared" si="0"/>
        <v>0</v>
      </c>
    </row>
    <row r="48" spans="1:29" x14ac:dyDescent="0.35">
      <c r="A48">
        <v>201225656</v>
      </c>
      <c r="B48" s="1">
        <v>44167</v>
      </c>
      <c r="C48" s="1">
        <v>44167</v>
      </c>
      <c r="D48">
        <v>2245</v>
      </c>
      <c r="E48">
        <v>12</v>
      </c>
      <c r="F48" t="s">
        <v>68</v>
      </c>
      <c r="G48">
        <v>1268</v>
      </c>
      <c r="H48">
        <v>1</v>
      </c>
      <c r="I48">
        <v>210</v>
      </c>
      <c r="J48" t="s">
        <v>149</v>
      </c>
      <c r="K48" t="s">
        <v>150</v>
      </c>
      <c r="L48">
        <v>21</v>
      </c>
      <c r="M48" t="s">
        <v>30</v>
      </c>
      <c r="N48" t="s">
        <v>95</v>
      </c>
      <c r="O48">
        <v>101</v>
      </c>
      <c r="P48" t="s">
        <v>32</v>
      </c>
      <c r="Q48">
        <v>511</v>
      </c>
      <c r="R48" t="s">
        <v>151</v>
      </c>
      <c r="S48" t="s">
        <v>40</v>
      </c>
      <c r="T48" t="s">
        <v>41</v>
      </c>
      <c r="U48">
        <v>210</v>
      </c>
      <c r="Y48" t="s">
        <v>152</v>
      </c>
      <c r="Z48" t="s">
        <v>153</v>
      </c>
      <c r="AA48">
        <v>33.960999999999999</v>
      </c>
      <c r="AB48">
        <v>-118.26949999999999</v>
      </c>
      <c r="AC48">
        <f t="shared" si="0"/>
        <v>0</v>
      </c>
    </row>
    <row r="49" spans="1:29" x14ac:dyDescent="0.35">
      <c r="A49">
        <v>200309451</v>
      </c>
      <c r="B49" s="1">
        <v>43925</v>
      </c>
      <c r="C49" s="1">
        <v>43925</v>
      </c>
      <c r="D49">
        <v>1210</v>
      </c>
      <c r="E49">
        <v>3</v>
      </c>
      <c r="F49" t="s">
        <v>43</v>
      </c>
      <c r="G49">
        <v>361</v>
      </c>
      <c r="H49">
        <v>1</v>
      </c>
      <c r="I49">
        <v>310</v>
      </c>
      <c r="J49" t="s">
        <v>71</v>
      </c>
      <c r="K49" t="s">
        <v>154</v>
      </c>
      <c r="L49">
        <v>19</v>
      </c>
      <c r="M49" t="s">
        <v>46</v>
      </c>
      <c r="N49" t="s">
        <v>46</v>
      </c>
      <c r="O49">
        <v>301</v>
      </c>
      <c r="P49" t="s">
        <v>155</v>
      </c>
      <c r="S49" t="s">
        <v>40</v>
      </c>
      <c r="T49" t="s">
        <v>41</v>
      </c>
      <c r="U49">
        <v>310</v>
      </c>
      <c r="Y49" t="s">
        <v>156</v>
      </c>
      <c r="AA49">
        <v>34.0199</v>
      </c>
      <c r="AB49">
        <v>-118.3556</v>
      </c>
      <c r="AC49">
        <f t="shared" si="0"/>
        <v>0</v>
      </c>
    </row>
    <row r="50" spans="1:29" x14ac:dyDescent="0.35">
      <c r="A50">
        <v>200211094</v>
      </c>
      <c r="B50" s="1">
        <v>43990</v>
      </c>
      <c r="C50" s="1">
        <v>43988</v>
      </c>
      <c r="D50">
        <v>1200</v>
      </c>
      <c r="E50">
        <v>2</v>
      </c>
      <c r="F50" t="s">
        <v>56</v>
      </c>
      <c r="G50">
        <v>237</v>
      </c>
      <c r="H50">
        <v>1</v>
      </c>
      <c r="I50">
        <v>341</v>
      </c>
      <c r="J50" t="s">
        <v>157</v>
      </c>
      <c r="K50" t="s">
        <v>158</v>
      </c>
      <c r="L50">
        <v>0</v>
      </c>
      <c r="M50" t="s">
        <v>46</v>
      </c>
      <c r="N50" t="s">
        <v>46</v>
      </c>
      <c r="O50">
        <v>247</v>
      </c>
      <c r="P50" t="s">
        <v>159</v>
      </c>
      <c r="S50" t="s">
        <v>40</v>
      </c>
      <c r="T50" t="s">
        <v>41</v>
      </c>
      <c r="U50">
        <v>341</v>
      </c>
      <c r="Y50" t="s">
        <v>160</v>
      </c>
      <c r="AA50">
        <v>34.068199999999997</v>
      </c>
      <c r="AB50">
        <v>-118.26090000000001</v>
      </c>
      <c r="AC50">
        <f t="shared" si="0"/>
        <v>0</v>
      </c>
    </row>
    <row r="51" spans="1:29" x14ac:dyDescent="0.35">
      <c r="A51">
        <v>201212036</v>
      </c>
      <c r="B51" s="1">
        <v>43953</v>
      </c>
      <c r="C51" s="1">
        <v>43952</v>
      </c>
      <c r="D51">
        <v>2330</v>
      </c>
      <c r="E51">
        <v>12</v>
      </c>
      <c r="F51" t="s">
        <v>68</v>
      </c>
      <c r="G51">
        <v>1268</v>
      </c>
      <c r="H51">
        <v>1</v>
      </c>
      <c r="I51">
        <v>230</v>
      </c>
      <c r="J51" t="s">
        <v>161</v>
      </c>
      <c r="K51" t="s">
        <v>162</v>
      </c>
      <c r="L51">
        <v>28</v>
      </c>
      <c r="M51" t="s">
        <v>94</v>
      </c>
      <c r="N51" t="s">
        <v>163</v>
      </c>
      <c r="O51">
        <v>501</v>
      </c>
      <c r="P51" t="s">
        <v>164</v>
      </c>
      <c r="Q51">
        <v>201</v>
      </c>
      <c r="R51" t="s">
        <v>165</v>
      </c>
      <c r="S51" t="s">
        <v>40</v>
      </c>
      <c r="T51" t="s">
        <v>41</v>
      </c>
      <c r="U51">
        <v>230</v>
      </c>
      <c r="Y51" t="s">
        <v>166</v>
      </c>
      <c r="AA51">
        <v>33.965400000000002</v>
      </c>
      <c r="AB51">
        <v>-118.2739</v>
      </c>
      <c r="AC51">
        <f t="shared" si="0"/>
        <v>0</v>
      </c>
    </row>
    <row r="52" spans="1:29" x14ac:dyDescent="0.35">
      <c r="A52">
        <v>200914517</v>
      </c>
      <c r="B52" s="1">
        <v>44084</v>
      </c>
      <c r="C52" s="1">
        <v>44083</v>
      </c>
      <c r="D52">
        <v>1735</v>
      </c>
      <c r="E52">
        <v>9</v>
      </c>
      <c r="F52" t="s">
        <v>49</v>
      </c>
      <c r="G52">
        <v>909</v>
      </c>
      <c r="H52">
        <v>2</v>
      </c>
      <c r="I52">
        <v>354</v>
      </c>
      <c r="J52" t="s">
        <v>167</v>
      </c>
      <c r="K52" t="s">
        <v>168</v>
      </c>
      <c r="L52">
        <v>40</v>
      </c>
      <c r="M52" t="s">
        <v>30</v>
      </c>
      <c r="N52" t="s">
        <v>31</v>
      </c>
      <c r="O52">
        <v>507</v>
      </c>
      <c r="P52" t="s">
        <v>169</v>
      </c>
      <c r="S52" t="s">
        <v>40</v>
      </c>
      <c r="T52" t="s">
        <v>41</v>
      </c>
      <c r="U52">
        <v>354</v>
      </c>
      <c r="Y52" t="s">
        <v>170</v>
      </c>
      <c r="AA52">
        <v>34.203899999999997</v>
      </c>
      <c r="AB52">
        <v>-118.4312</v>
      </c>
      <c r="AC52">
        <f t="shared" si="0"/>
        <v>0</v>
      </c>
    </row>
    <row r="53" spans="1:29" x14ac:dyDescent="0.35">
      <c r="A53">
        <v>200105246</v>
      </c>
      <c r="B53" s="1">
        <v>43848</v>
      </c>
      <c r="C53" s="1">
        <v>43848</v>
      </c>
      <c r="D53">
        <v>940</v>
      </c>
      <c r="E53">
        <v>1</v>
      </c>
      <c r="F53" t="s">
        <v>36</v>
      </c>
      <c r="G53">
        <v>118</v>
      </c>
      <c r="H53">
        <v>2</v>
      </c>
      <c r="I53">
        <v>624</v>
      </c>
      <c r="J53" t="s">
        <v>171</v>
      </c>
      <c r="K53" t="s">
        <v>172</v>
      </c>
      <c r="L53">
        <v>42</v>
      </c>
      <c r="M53" t="s">
        <v>30</v>
      </c>
      <c r="N53" t="s">
        <v>173</v>
      </c>
      <c r="O53">
        <v>502</v>
      </c>
      <c r="P53" t="s">
        <v>47</v>
      </c>
      <c r="Q53">
        <v>400</v>
      </c>
      <c r="R53" t="s">
        <v>143</v>
      </c>
      <c r="S53" t="s">
        <v>33</v>
      </c>
      <c r="T53" t="s">
        <v>34</v>
      </c>
      <c r="U53">
        <v>624</v>
      </c>
      <c r="Y53" t="s">
        <v>174</v>
      </c>
      <c r="AA53">
        <v>34.063899999999997</v>
      </c>
      <c r="AB53">
        <v>-118.2295</v>
      </c>
      <c r="AC53">
        <f t="shared" si="0"/>
        <v>1</v>
      </c>
    </row>
    <row r="54" spans="1:29" x14ac:dyDescent="0.35">
      <c r="A54">
        <v>201106067</v>
      </c>
      <c r="B54" s="1">
        <v>43876</v>
      </c>
      <c r="C54" s="1">
        <v>43876</v>
      </c>
      <c r="D54">
        <v>1830</v>
      </c>
      <c r="E54">
        <v>11</v>
      </c>
      <c r="F54" t="s">
        <v>64</v>
      </c>
      <c r="G54">
        <v>1101</v>
      </c>
      <c r="H54">
        <v>1</v>
      </c>
      <c r="I54">
        <v>330</v>
      </c>
      <c r="J54" t="s">
        <v>37</v>
      </c>
      <c r="K54" t="s">
        <v>175</v>
      </c>
      <c r="L54">
        <v>43</v>
      </c>
      <c r="M54" t="s">
        <v>30</v>
      </c>
      <c r="N54" t="s">
        <v>173</v>
      </c>
      <c r="O54">
        <v>108</v>
      </c>
      <c r="P54" t="s">
        <v>105</v>
      </c>
      <c r="S54" t="s">
        <v>40</v>
      </c>
      <c r="T54" t="s">
        <v>41</v>
      </c>
      <c r="U54">
        <v>330</v>
      </c>
      <c r="Y54" t="s">
        <v>176</v>
      </c>
      <c r="AA54">
        <v>34.117899999999999</v>
      </c>
      <c r="AB54">
        <v>-118.29300000000001</v>
      </c>
      <c r="AC54">
        <f t="shared" si="0"/>
        <v>0</v>
      </c>
    </row>
    <row r="55" spans="1:29" x14ac:dyDescent="0.35">
      <c r="A55">
        <v>201116118</v>
      </c>
      <c r="B55" s="1">
        <v>44162</v>
      </c>
      <c r="C55" s="1">
        <v>44158</v>
      </c>
      <c r="D55">
        <v>1200</v>
      </c>
      <c r="E55">
        <v>11</v>
      </c>
      <c r="F55" t="s">
        <v>64</v>
      </c>
      <c r="G55">
        <v>1141</v>
      </c>
      <c r="H55">
        <v>2</v>
      </c>
      <c r="I55">
        <v>354</v>
      </c>
      <c r="J55" t="s">
        <v>167</v>
      </c>
      <c r="K55" t="s">
        <v>177</v>
      </c>
      <c r="L55">
        <v>26</v>
      </c>
      <c r="M55" t="s">
        <v>30</v>
      </c>
      <c r="N55" t="s">
        <v>73</v>
      </c>
      <c r="O55">
        <v>501</v>
      </c>
      <c r="P55" t="s">
        <v>164</v>
      </c>
      <c r="S55" t="s">
        <v>40</v>
      </c>
      <c r="T55" t="s">
        <v>41</v>
      </c>
      <c r="U55">
        <v>354</v>
      </c>
      <c r="Y55" t="s">
        <v>178</v>
      </c>
      <c r="AA55">
        <v>34.109499999999997</v>
      </c>
      <c r="AB55">
        <v>-118.2958</v>
      </c>
      <c r="AC55">
        <f t="shared" si="0"/>
        <v>0</v>
      </c>
    </row>
    <row r="56" spans="1:29" x14ac:dyDescent="0.35">
      <c r="A56">
        <v>200716724</v>
      </c>
      <c r="B56" s="1">
        <v>44169</v>
      </c>
      <c r="C56" s="1">
        <v>44168</v>
      </c>
      <c r="D56">
        <v>811</v>
      </c>
      <c r="E56">
        <v>7</v>
      </c>
      <c r="F56" t="s">
        <v>28</v>
      </c>
      <c r="G56">
        <v>722</v>
      </c>
      <c r="H56">
        <v>1</v>
      </c>
      <c r="I56">
        <v>442</v>
      </c>
      <c r="J56" t="s">
        <v>179</v>
      </c>
      <c r="K56" t="s">
        <v>180</v>
      </c>
      <c r="L56">
        <v>19</v>
      </c>
      <c r="M56" t="s">
        <v>30</v>
      </c>
      <c r="N56" t="s">
        <v>31</v>
      </c>
      <c r="O56">
        <v>203</v>
      </c>
      <c r="P56" t="s">
        <v>101</v>
      </c>
      <c r="S56" t="s">
        <v>40</v>
      </c>
      <c r="T56" t="s">
        <v>41</v>
      </c>
      <c r="U56">
        <v>442</v>
      </c>
      <c r="Y56" t="s">
        <v>181</v>
      </c>
      <c r="AA56">
        <v>34.076099999999997</v>
      </c>
      <c r="AB56">
        <v>-118.3737</v>
      </c>
      <c r="AC56">
        <f t="shared" si="0"/>
        <v>0</v>
      </c>
    </row>
    <row r="57" spans="1:29" x14ac:dyDescent="0.35">
      <c r="A57">
        <v>200217442</v>
      </c>
      <c r="B57" s="1">
        <v>44150</v>
      </c>
      <c r="C57" s="1">
        <v>44150</v>
      </c>
      <c r="D57">
        <v>310</v>
      </c>
      <c r="E57">
        <v>2</v>
      </c>
      <c r="F57" t="s">
        <v>56</v>
      </c>
      <c r="G57">
        <v>218</v>
      </c>
      <c r="H57">
        <v>1</v>
      </c>
      <c r="I57">
        <v>310</v>
      </c>
      <c r="J57" t="s">
        <v>71</v>
      </c>
      <c r="K57" t="s">
        <v>182</v>
      </c>
      <c r="L57">
        <v>36</v>
      </c>
      <c r="M57" t="s">
        <v>30</v>
      </c>
      <c r="N57" t="s">
        <v>73</v>
      </c>
      <c r="O57">
        <v>210</v>
      </c>
      <c r="P57" t="s">
        <v>183</v>
      </c>
      <c r="Q57">
        <v>500</v>
      </c>
      <c r="R57" t="s">
        <v>184</v>
      </c>
      <c r="S57" t="s">
        <v>40</v>
      </c>
      <c r="T57" t="s">
        <v>41</v>
      </c>
      <c r="U57">
        <v>310</v>
      </c>
      <c r="Y57" t="s">
        <v>185</v>
      </c>
      <c r="AA57">
        <v>34.075800000000001</v>
      </c>
      <c r="AB57">
        <v>-118.2552</v>
      </c>
      <c r="AC57">
        <f t="shared" si="0"/>
        <v>0</v>
      </c>
    </row>
    <row r="58" spans="1:29" x14ac:dyDescent="0.35">
      <c r="A58">
        <v>200914052</v>
      </c>
      <c r="B58" s="1">
        <v>44070</v>
      </c>
      <c r="C58" s="1">
        <v>44070</v>
      </c>
      <c r="D58">
        <v>1255</v>
      </c>
      <c r="E58">
        <v>9</v>
      </c>
      <c r="F58" t="s">
        <v>49</v>
      </c>
      <c r="G58">
        <v>935</v>
      </c>
      <c r="H58">
        <v>2</v>
      </c>
      <c r="I58">
        <v>624</v>
      </c>
      <c r="J58" t="s">
        <v>171</v>
      </c>
      <c r="K58">
        <v>444</v>
      </c>
      <c r="L58">
        <v>57</v>
      </c>
      <c r="M58" t="s">
        <v>94</v>
      </c>
      <c r="N58" t="s">
        <v>95</v>
      </c>
      <c r="O58">
        <v>102</v>
      </c>
      <c r="P58" t="s">
        <v>186</v>
      </c>
      <c r="Q58">
        <v>400</v>
      </c>
      <c r="R58" t="s">
        <v>143</v>
      </c>
      <c r="S58" t="s">
        <v>40</v>
      </c>
      <c r="T58" t="s">
        <v>41</v>
      </c>
      <c r="U58">
        <v>624</v>
      </c>
      <c r="Y58" t="s">
        <v>187</v>
      </c>
      <c r="AA58">
        <v>34.184699999999999</v>
      </c>
      <c r="AB58">
        <v>-118.44</v>
      </c>
      <c r="AC58">
        <f t="shared" si="0"/>
        <v>0</v>
      </c>
    </row>
    <row r="59" spans="1:29" x14ac:dyDescent="0.35">
      <c r="A59">
        <v>200810920</v>
      </c>
      <c r="B59" s="1">
        <v>44002</v>
      </c>
      <c r="C59" s="1">
        <v>44002</v>
      </c>
      <c r="D59">
        <v>1000</v>
      </c>
      <c r="E59">
        <v>8</v>
      </c>
      <c r="F59" t="s">
        <v>109</v>
      </c>
      <c r="G59">
        <v>841</v>
      </c>
      <c r="H59">
        <v>2</v>
      </c>
      <c r="I59">
        <v>624</v>
      </c>
      <c r="J59" t="s">
        <v>171</v>
      </c>
      <c r="K59" t="s">
        <v>188</v>
      </c>
      <c r="L59">
        <v>78</v>
      </c>
      <c r="M59" t="s">
        <v>94</v>
      </c>
      <c r="N59" t="s">
        <v>73</v>
      </c>
      <c r="O59">
        <v>510</v>
      </c>
      <c r="P59" t="s">
        <v>189</v>
      </c>
      <c r="Q59">
        <v>400</v>
      </c>
      <c r="R59" t="s">
        <v>143</v>
      </c>
      <c r="S59" t="s">
        <v>84</v>
      </c>
      <c r="T59" t="s">
        <v>85</v>
      </c>
      <c r="U59">
        <v>624</v>
      </c>
      <c r="Y59" t="s">
        <v>190</v>
      </c>
      <c r="AA59">
        <v>34.042299999999997</v>
      </c>
      <c r="AB59">
        <v>-118.46559999999999</v>
      </c>
      <c r="AC59">
        <f t="shared" si="0"/>
        <v>0</v>
      </c>
    </row>
    <row r="60" spans="1:29" x14ac:dyDescent="0.35">
      <c r="A60">
        <v>201112187</v>
      </c>
      <c r="B60" s="1">
        <v>44047</v>
      </c>
      <c r="C60" s="1">
        <v>44028</v>
      </c>
      <c r="D60">
        <v>1900</v>
      </c>
      <c r="E60">
        <v>11</v>
      </c>
      <c r="F60" t="s">
        <v>64</v>
      </c>
      <c r="G60">
        <v>1144</v>
      </c>
      <c r="H60">
        <v>2</v>
      </c>
      <c r="I60">
        <v>662</v>
      </c>
      <c r="J60" t="s">
        <v>191</v>
      </c>
      <c r="K60" t="s">
        <v>192</v>
      </c>
      <c r="L60">
        <v>51</v>
      </c>
      <c r="M60" t="s">
        <v>94</v>
      </c>
      <c r="N60" t="s">
        <v>73</v>
      </c>
      <c r="O60">
        <v>501</v>
      </c>
      <c r="P60" t="s">
        <v>164</v>
      </c>
      <c r="S60" t="s">
        <v>40</v>
      </c>
      <c r="T60" t="s">
        <v>41</v>
      </c>
      <c r="U60">
        <v>662</v>
      </c>
      <c r="Y60" t="s">
        <v>193</v>
      </c>
      <c r="AA60">
        <v>34.098999999999997</v>
      </c>
      <c r="AB60">
        <v>-118.27379999999999</v>
      </c>
      <c r="AC60">
        <f t="shared" si="0"/>
        <v>0</v>
      </c>
    </row>
    <row r="61" spans="1:29" x14ac:dyDescent="0.35">
      <c r="A61">
        <v>201212259</v>
      </c>
      <c r="B61" s="1">
        <v>43956</v>
      </c>
      <c r="C61" s="1">
        <v>43956</v>
      </c>
      <c r="D61">
        <v>932</v>
      </c>
      <c r="E61">
        <v>12</v>
      </c>
      <c r="F61" t="s">
        <v>68</v>
      </c>
      <c r="G61">
        <v>1239</v>
      </c>
      <c r="H61">
        <v>1</v>
      </c>
      <c r="I61">
        <v>343</v>
      </c>
      <c r="J61" t="s">
        <v>50</v>
      </c>
      <c r="K61" t="s">
        <v>194</v>
      </c>
      <c r="L61">
        <v>0</v>
      </c>
      <c r="M61" t="s">
        <v>46</v>
      </c>
      <c r="N61" t="s">
        <v>46</v>
      </c>
      <c r="O61">
        <v>402</v>
      </c>
      <c r="P61" t="s">
        <v>195</v>
      </c>
      <c r="S61" t="s">
        <v>40</v>
      </c>
      <c r="T61" t="s">
        <v>41</v>
      </c>
      <c r="U61">
        <v>343</v>
      </c>
      <c r="Y61" t="s">
        <v>196</v>
      </c>
      <c r="AA61">
        <v>33.987400000000001</v>
      </c>
      <c r="AB61">
        <v>-118.28270000000001</v>
      </c>
      <c r="AC61">
        <f t="shared" si="0"/>
        <v>0</v>
      </c>
    </row>
    <row r="62" spans="1:29" x14ac:dyDescent="0.35">
      <c r="A62">
        <v>200918185</v>
      </c>
      <c r="B62" s="1">
        <v>44172</v>
      </c>
      <c r="C62" s="1">
        <v>44172</v>
      </c>
      <c r="D62">
        <v>1203</v>
      </c>
      <c r="E62">
        <v>9</v>
      </c>
      <c r="F62" t="s">
        <v>49</v>
      </c>
      <c r="G62">
        <v>935</v>
      </c>
      <c r="H62">
        <v>2</v>
      </c>
      <c r="I62">
        <v>900</v>
      </c>
      <c r="J62" t="s">
        <v>197</v>
      </c>
      <c r="K62" t="s">
        <v>198</v>
      </c>
      <c r="L62">
        <v>52</v>
      </c>
      <c r="M62" t="s">
        <v>94</v>
      </c>
      <c r="N62" t="s">
        <v>73</v>
      </c>
      <c r="O62">
        <v>725</v>
      </c>
      <c r="P62" t="s">
        <v>199</v>
      </c>
      <c r="S62" t="s">
        <v>33</v>
      </c>
      <c r="T62" t="s">
        <v>34</v>
      </c>
      <c r="U62">
        <v>900</v>
      </c>
      <c r="Y62" t="s">
        <v>200</v>
      </c>
      <c r="AA62">
        <v>34.183700000000002</v>
      </c>
      <c r="AB62">
        <v>-118.4465</v>
      </c>
      <c r="AC62">
        <f t="shared" si="0"/>
        <v>1</v>
      </c>
    </row>
    <row r="63" spans="1:29" x14ac:dyDescent="0.35">
      <c r="A63">
        <v>200105289</v>
      </c>
      <c r="B63" s="1">
        <v>43849</v>
      </c>
      <c r="C63" s="1">
        <v>43846</v>
      </c>
      <c r="D63">
        <v>1700</v>
      </c>
      <c r="E63">
        <v>1</v>
      </c>
      <c r="F63" t="s">
        <v>36</v>
      </c>
      <c r="G63">
        <v>119</v>
      </c>
      <c r="H63">
        <v>1</v>
      </c>
      <c r="I63">
        <v>510</v>
      </c>
      <c r="J63" t="s">
        <v>29</v>
      </c>
      <c r="L63">
        <v>0</v>
      </c>
      <c r="O63">
        <v>104</v>
      </c>
      <c r="P63" t="s">
        <v>201</v>
      </c>
      <c r="S63" t="s">
        <v>40</v>
      </c>
      <c r="T63" t="s">
        <v>41</v>
      </c>
      <c r="U63">
        <v>510</v>
      </c>
      <c r="Y63" t="s">
        <v>202</v>
      </c>
      <c r="AA63">
        <v>34.058700000000002</v>
      </c>
      <c r="AB63">
        <v>-118.233</v>
      </c>
      <c r="AC63">
        <f t="shared" si="0"/>
        <v>0</v>
      </c>
    </row>
    <row r="64" spans="1:29" x14ac:dyDescent="0.35">
      <c r="A64">
        <v>200516527</v>
      </c>
      <c r="B64" s="1">
        <v>44147</v>
      </c>
      <c r="C64" s="1">
        <v>44147</v>
      </c>
      <c r="D64">
        <v>430</v>
      </c>
      <c r="E64">
        <v>5</v>
      </c>
      <c r="F64" t="s">
        <v>98</v>
      </c>
      <c r="G64">
        <v>508</v>
      </c>
      <c r="H64">
        <v>1</v>
      </c>
      <c r="I64">
        <v>510</v>
      </c>
      <c r="J64" t="s">
        <v>29</v>
      </c>
      <c r="L64">
        <v>0</v>
      </c>
      <c r="O64">
        <v>104</v>
      </c>
      <c r="P64" t="s">
        <v>201</v>
      </c>
      <c r="S64" t="s">
        <v>40</v>
      </c>
      <c r="T64" t="s">
        <v>41</v>
      </c>
      <c r="U64">
        <v>510</v>
      </c>
      <c r="Y64" t="s">
        <v>203</v>
      </c>
      <c r="AA64">
        <v>33.812899999999999</v>
      </c>
      <c r="AB64">
        <v>-118.30710000000001</v>
      </c>
      <c r="AC64">
        <f t="shared" si="0"/>
        <v>0</v>
      </c>
    </row>
    <row r="65" spans="1:29" x14ac:dyDescent="0.35">
      <c r="A65">
        <v>200609101</v>
      </c>
      <c r="B65" s="1">
        <v>43936</v>
      </c>
      <c r="C65" s="1">
        <v>43933</v>
      </c>
      <c r="D65">
        <v>1300</v>
      </c>
      <c r="E65">
        <v>6</v>
      </c>
      <c r="F65" t="s">
        <v>91</v>
      </c>
      <c r="G65">
        <v>648</v>
      </c>
      <c r="H65">
        <v>1</v>
      </c>
      <c r="I65">
        <v>510</v>
      </c>
      <c r="J65" t="s">
        <v>29</v>
      </c>
      <c r="L65">
        <v>0</v>
      </c>
      <c r="O65">
        <v>108</v>
      </c>
      <c r="P65" t="s">
        <v>105</v>
      </c>
      <c r="S65" t="s">
        <v>84</v>
      </c>
      <c r="T65" t="s">
        <v>85</v>
      </c>
      <c r="U65">
        <v>510</v>
      </c>
      <c r="Y65" t="s">
        <v>204</v>
      </c>
      <c r="AA65">
        <v>34.101700000000001</v>
      </c>
      <c r="AB65">
        <v>-118.31359999999999</v>
      </c>
      <c r="AC65">
        <f t="shared" si="0"/>
        <v>0</v>
      </c>
    </row>
    <row r="66" spans="1:29" x14ac:dyDescent="0.35">
      <c r="A66">
        <v>201210786</v>
      </c>
      <c r="B66" s="1">
        <v>43932</v>
      </c>
      <c r="C66" s="1">
        <v>43932</v>
      </c>
      <c r="D66">
        <v>2035</v>
      </c>
      <c r="E66">
        <v>12</v>
      </c>
      <c r="F66" t="s">
        <v>68</v>
      </c>
      <c r="G66">
        <v>1259</v>
      </c>
      <c r="H66">
        <v>1</v>
      </c>
      <c r="I66">
        <v>230</v>
      </c>
      <c r="J66" t="s">
        <v>161</v>
      </c>
      <c r="K66" t="s">
        <v>205</v>
      </c>
      <c r="L66">
        <v>26</v>
      </c>
      <c r="M66" t="s">
        <v>94</v>
      </c>
      <c r="N66" t="s">
        <v>163</v>
      </c>
      <c r="O66">
        <v>103</v>
      </c>
      <c r="P66" t="s">
        <v>146</v>
      </c>
      <c r="Q66">
        <v>215</v>
      </c>
      <c r="R66" t="s">
        <v>206</v>
      </c>
      <c r="S66" t="s">
        <v>40</v>
      </c>
      <c r="T66" t="s">
        <v>41</v>
      </c>
      <c r="U66">
        <v>230</v>
      </c>
      <c r="Y66" t="s">
        <v>207</v>
      </c>
      <c r="Z66" t="s">
        <v>208</v>
      </c>
      <c r="AA66">
        <v>33.972999999999999</v>
      </c>
      <c r="AB66">
        <v>-118.26519999999999</v>
      </c>
      <c r="AC66">
        <f t="shared" si="0"/>
        <v>0</v>
      </c>
    </row>
    <row r="67" spans="1:29" x14ac:dyDescent="0.35">
      <c r="A67">
        <v>200706211</v>
      </c>
      <c r="B67" s="1">
        <v>43878</v>
      </c>
      <c r="C67" s="1">
        <v>43877</v>
      </c>
      <c r="D67">
        <v>2350</v>
      </c>
      <c r="E67">
        <v>7</v>
      </c>
      <c r="F67" t="s">
        <v>28</v>
      </c>
      <c r="G67">
        <v>734</v>
      </c>
      <c r="H67">
        <v>2</v>
      </c>
      <c r="I67">
        <v>624</v>
      </c>
      <c r="J67" t="s">
        <v>171</v>
      </c>
      <c r="K67">
        <v>444</v>
      </c>
      <c r="L67">
        <v>29</v>
      </c>
      <c r="M67" t="s">
        <v>94</v>
      </c>
      <c r="N67" t="s">
        <v>95</v>
      </c>
      <c r="O67">
        <v>502</v>
      </c>
      <c r="P67" t="s">
        <v>47</v>
      </c>
      <c r="Q67">
        <v>400</v>
      </c>
      <c r="R67" t="s">
        <v>143</v>
      </c>
      <c r="S67" t="s">
        <v>84</v>
      </c>
      <c r="T67" t="s">
        <v>85</v>
      </c>
      <c r="U67">
        <v>624</v>
      </c>
      <c r="Y67" t="s">
        <v>209</v>
      </c>
      <c r="AA67">
        <v>34.067700000000002</v>
      </c>
      <c r="AB67">
        <v>-118.3548</v>
      </c>
      <c r="AC67">
        <f t="shared" ref="AC67:AC130" si="1">IF(OR((S:S)="CC", S:S="AA",S:S="JA"), 1, 0)</f>
        <v>0</v>
      </c>
    </row>
    <row r="68" spans="1:29" x14ac:dyDescent="0.35">
      <c r="A68">
        <v>200514277</v>
      </c>
      <c r="B68" s="1">
        <v>44091</v>
      </c>
      <c r="C68" s="1">
        <v>44091</v>
      </c>
      <c r="D68">
        <v>2255</v>
      </c>
      <c r="E68">
        <v>5</v>
      </c>
      <c r="F68" t="s">
        <v>98</v>
      </c>
      <c r="G68">
        <v>558</v>
      </c>
      <c r="H68">
        <v>2</v>
      </c>
      <c r="I68">
        <v>901</v>
      </c>
      <c r="J68" t="s">
        <v>210</v>
      </c>
      <c r="K68" t="s">
        <v>211</v>
      </c>
      <c r="L68">
        <v>46</v>
      </c>
      <c r="M68" t="s">
        <v>94</v>
      </c>
      <c r="N68" t="s">
        <v>95</v>
      </c>
      <c r="O68">
        <v>502</v>
      </c>
      <c r="P68" t="s">
        <v>47</v>
      </c>
      <c r="S68" t="s">
        <v>84</v>
      </c>
      <c r="T68" t="s">
        <v>85</v>
      </c>
      <c r="U68">
        <v>901</v>
      </c>
      <c r="Y68" t="s">
        <v>212</v>
      </c>
      <c r="AA68">
        <v>33.747799999999998</v>
      </c>
      <c r="AB68">
        <v>-118.2822</v>
      </c>
      <c r="AC68">
        <f t="shared" si="1"/>
        <v>0</v>
      </c>
    </row>
    <row r="69" spans="1:29" x14ac:dyDescent="0.35">
      <c r="A69">
        <v>200506268</v>
      </c>
      <c r="B69" s="1">
        <v>43883</v>
      </c>
      <c r="C69" s="1">
        <v>43883</v>
      </c>
      <c r="D69">
        <v>1900</v>
      </c>
      <c r="E69">
        <v>5</v>
      </c>
      <c r="F69" t="s">
        <v>98</v>
      </c>
      <c r="G69">
        <v>511</v>
      </c>
      <c r="H69">
        <v>1</v>
      </c>
      <c r="I69">
        <v>440</v>
      </c>
      <c r="J69" t="s">
        <v>213</v>
      </c>
      <c r="K69" t="s">
        <v>214</v>
      </c>
      <c r="L69">
        <v>29</v>
      </c>
      <c r="M69" t="s">
        <v>94</v>
      </c>
      <c r="N69" t="s">
        <v>73</v>
      </c>
      <c r="O69">
        <v>102</v>
      </c>
      <c r="P69" t="s">
        <v>186</v>
      </c>
      <c r="Q69">
        <v>400</v>
      </c>
      <c r="R69" t="s">
        <v>143</v>
      </c>
      <c r="S69" t="s">
        <v>40</v>
      </c>
      <c r="T69" t="s">
        <v>41</v>
      </c>
      <c r="U69">
        <v>440</v>
      </c>
      <c r="V69">
        <v>624</v>
      </c>
      <c r="Y69" t="s">
        <v>215</v>
      </c>
      <c r="Z69" t="s">
        <v>89</v>
      </c>
      <c r="AA69">
        <v>33.7926</v>
      </c>
      <c r="AB69">
        <v>-118.3043</v>
      </c>
      <c r="AC69">
        <f t="shared" si="1"/>
        <v>0</v>
      </c>
    </row>
    <row r="70" spans="1:29" x14ac:dyDescent="0.35">
      <c r="A70">
        <v>200119908</v>
      </c>
      <c r="B70" s="1">
        <v>44128</v>
      </c>
      <c r="C70" s="1">
        <v>44127</v>
      </c>
      <c r="D70">
        <v>2330</v>
      </c>
      <c r="E70">
        <v>1</v>
      </c>
      <c r="F70" t="s">
        <v>36</v>
      </c>
      <c r="G70">
        <v>185</v>
      </c>
      <c r="H70">
        <v>1</v>
      </c>
      <c r="I70">
        <v>330</v>
      </c>
      <c r="J70" t="s">
        <v>37</v>
      </c>
      <c r="K70" t="s">
        <v>216</v>
      </c>
      <c r="L70">
        <v>0</v>
      </c>
      <c r="M70" t="s">
        <v>94</v>
      </c>
      <c r="N70" t="s">
        <v>163</v>
      </c>
      <c r="O70">
        <v>108</v>
      </c>
      <c r="P70" t="s">
        <v>105</v>
      </c>
      <c r="S70" t="s">
        <v>40</v>
      </c>
      <c r="T70" t="s">
        <v>41</v>
      </c>
      <c r="U70">
        <v>330</v>
      </c>
      <c r="Y70" t="s">
        <v>217</v>
      </c>
      <c r="AA70">
        <v>34.040599999999998</v>
      </c>
      <c r="AB70">
        <v>-118.2578</v>
      </c>
      <c r="AC70">
        <f t="shared" si="1"/>
        <v>0</v>
      </c>
    </row>
    <row r="71" spans="1:29" x14ac:dyDescent="0.35">
      <c r="A71">
        <v>200206940</v>
      </c>
      <c r="B71" s="1">
        <v>43888</v>
      </c>
      <c r="C71" s="1">
        <v>43888</v>
      </c>
      <c r="D71">
        <v>1255</v>
      </c>
      <c r="E71">
        <v>2</v>
      </c>
      <c r="F71" t="s">
        <v>56</v>
      </c>
      <c r="G71">
        <v>216</v>
      </c>
      <c r="H71">
        <v>1</v>
      </c>
      <c r="I71">
        <v>230</v>
      </c>
      <c r="J71" t="s">
        <v>161</v>
      </c>
      <c r="K71" t="s">
        <v>218</v>
      </c>
      <c r="L71">
        <v>28</v>
      </c>
      <c r="M71" t="s">
        <v>30</v>
      </c>
      <c r="N71" t="s">
        <v>95</v>
      </c>
      <c r="O71">
        <v>101</v>
      </c>
      <c r="P71" t="s">
        <v>32</v>
      </c>
      <c r="Q71">
        <v>102</v>
      </c>
      <c r="R71" t="s">
        <v>219</v>
      </c>
      <c r="S71" t="s">
        <v>40</v>
      </c>
      <c r="T71" t="s">
        <v>41</v>
      </c>
      <c r="U71">
        <v>230</v>
      </c>
      <c r="Y71" t="s">
        <v>220</v>
      </c>
      <c r="Z71" t="s">
        <v>221</v>
      </c>
      <c r="AA71">
        <v>34.075099999999999</v>
      </c>
      <c r="AB71">
        <v>-118.2717</v>
      </c>
      <c r="AC71">
        <f t="shared" si="1"/>
        <v>0</v>
      </c>
    </row>
    <row r="72" spans="1:29" x14ac:dyDescent="0.35">
      <c r="A72">
        <v>200709456</v>
      </c>
      <c r="B72" s="1">
        <v>43971</v>
      </c>
      <c r="C72" s="1">
        <v>43971</v>
      </c>
      <c r="D72">
        <v>1250</v>
      </c>
      <c r="E72">
        <v>7</v>
      </c>
      <c r="F72" t="s">
        <v>28</v>
      </c>
      <c r="G72">
        <v>773</v>
      </c>
      <c r="H72">
        <v>1</v>
      </c>
      <c r="I72">
        <v>330</v>
      </c>
      <c r="J72" t="s">
        <v>37</v>
      </c>
      <c r="K72" t="s">
        <v>222</v>
      </c>
      <c r="L72">
        <v>53</v>
      </c>
      <c r="M72" t="s">
        <v>94</v>
      </c>
      <c r="N72" t="s">
        <v>73</v>
      </c>
      <c r="O72">
        <v>501</v>
      </c>
      <c r="P72" t="s">
        <v>164</v>
      </c>
      <c r="S72" t="s">
        <v>40</v>
      </c>
      <c r="T72" t="s">
        <v>41</v>
      </c>
      <c r="U72">
        <v>330</v>
      </c>
      <c r="Y72" t="s">
        <v>223</v>
      </c>
      <c r="AA72">
        <v>34.0443</v>
      </c>
      <c r="AB72">
        <v>-118.35380000000001</v>
      </c>
      <c r="AC72">
        <f t="shared" si="1"/>
        <v>0</v>
      </c>
    </row>
    <row r="73" spans="1:29" x14ac:dyDescent="0.35">
      <c r="A73">
        <v>201014375</v>
      </c>
      <c r="B73" s="1">
        <v>44128</v>
      </c>
      <c r="C73" s="1">
        <v>44127</v>
      </c>
      <c r="D73">
        <v>2330</v>
      </c>
      <c r="E73">
        <v>10</v>
      </c>
      <c r="F73" t="s">
        <v>103</v>
      </c>
      <c r="G73">
        <v>1025</v>
      </c>
      <c r="H73">
        <v>2</v>
      </c>
      <c r="I73">
        <v>740</v>
      </c>
      <c r="J73" t="s">
        <v>224</v>
      </c>
      <c r="K73" t="s">
        <v>225</v>
      </c>
      <c r="L73">
        <v>0</v>
      </c>
      <c r="M73" t="s">
        <v>30</v>
      </c>
      <c r="N73" t="s">
        <v>73</v>
      </c>
      <c r="O73">
        <v>210</v>
      </c>
      <c r="P73" t="s">
        <v>183</v>
      </c>
      <c r="S73" t="s">
        <v>40</v>
      </c>
      <c r="T73" t="s">
        <v>41</v>
      </c>
      <c r="U73">
        <v>740</v>
      </c>
      <c r="Y73" t="s">
        <v>226</v>
      </c>
      <c r="AA73">
        <v>34.193899999999999</v>
      </c>
      <c r="AB73">
        <v>-118.536</v>
      </c>
      <c r="AC73">
        <f t="shared" si="1"/>
        <v>0</v>
      </c>
    </row>
    <row r="74" spans="1:29" x14ac:dyDescent="0.35">
      <c r="A74">
        <v>200117110</v>
      </c>
      <c r="B74" s="1">
        <v>44071</v>
      </c>
      <c r="C74" s="1">
        <v>43952</v>
      </c>
      <c r="D74">
        <v>100</v>
      </c>
      <c r="E74">
        <v>1</v>
      </c>
      <c r="F74" t="s">
        <v>36</v>
      </c>
      <c r="G74">
        <v>154</v>
      </c>
      <c r="H74">
        <v>1</v>
      </c>
      <c r="I74">
        <v>121</v>
      </c>
      <c r="J74" t="s">
        <v>227</v>
      </c>
      <c r="K74" t="s">
        <v>228</v>
      </c>
      <c r="L74">
        <v>22</v>
      </c>
      <c r="M74" t="s">
        <v>94</v>
      </c>
      <c r="N74" t="s">
        <v>95</v>
      </c>
      <c r="O74">
        <v>502</v>
      </c>
      <c r="P74" t="s">
        <v>47</v>
      </c>
      <c r="Q74">
        <v>400</v>
      </c>
      <c r="R74" t="s">
        <v>143</v>
      </c>
      <c r="S74" t="s">
        <v>40</v>
      </c>
      <c r="T74" t="s">
        <v>41</v>
      </c>
      <c r="U74">
        <v>121</v>
      </c>
      <c r="Y74" t="s">
        <v>229</v>
      </c>
      <c r="AA74">
        <v>34.046500000000002</v>
      </c>
      <c r="AB74">
        <v>-118.2488</v>
      </c>
      <c r="AC74">
        <f t="shared" si="1"/>
        <v>0</v>
      </c>
    </row>
    <row r="75" spans="1:29" x14ac:dyDescent="0.35">
      <c r="A75">
        <v>200610130</v>
      </c>
      <c r="B75" s="1">
        <v>43962</v>
      </c>
      <c r="C75" s="1">
        <v>43962</v>
      </c>
      <c r="D75">
        <v>1130</v>
      </c>
      <c r="E75">
        <v>6</v>
      </c>
      <c r="F75" t="s">
        <v>91</v>
      </c>
      <c r="G75">
        <v>645</v>
      </c>
      <c r="H75">
        <v>1</v>
      </c>
      <c r="I75">
        <v>210</v>
      </c>
      <c r="J75" t="s">
        <v>149</v>
      </c>
      <c r="K75" t="s">
        <v>230</v>
      </c>
      <c r="L75">
        <v>0</v>
      </c>
      <c r="M75" t="s">
        <v>46</v>
      </c>
      <c r="N75" t="s">
        <v>46</v>
      </c>
      <c r="O75">
        <v>401</v>
      </c>
      <c r="P75" t="s">
        <v>231</v>
      </c>
      <c r="Q75">
        <v>400</v>
      </c>
      <c r="R75" t="s">
        <v>143</v>
      </c>
      <c r="S75" t="s">
        <v>33</v>
      </c>
      <c r="T75" t="s">
        <v>34</v>
      </c>
      <c r="U75">
        <v>210</v>
      </c>
      <c r="Y75" t="s">
        <v>232</v>
      </c>
      <c r="AA75">
        <v>34.097999999999999</v>
      </c>
      <c r="AB75">
        <v>-118.3416</v>
      </c>
      <c r="AC75">
        <f t="shared" si="1"/>
        <v>1</v>
      </c>
    </row>
    <row r="76" spans="1:29" x14ac:dyDescent="0.35">
      <c r="A76">
        <v>200714035</v>
      </c>
      <c r="B76" s="1">
        <v>44094</v>
      </c>
      <c r="C76" s="1">
        <v>44075</v>
      </c>
      <c r="D76">
        <v>1</v>
      </c>
      <c r="E76">
        <v>7</v>
      </c>
      <c r="F76" t="s">
        <v>28</v>
      </c>
      <c r="G76">
        <v>715</v>
      </c>
      <c r="H76">
        <v>1</v>
      </c>
      <c r="I76">
        <v>331</v>
      </c>
      <c r="J76" t="s">
        <v>233</v>
      </c>
      <c r="K76" t="s">
        <v>234</v>
      </c>
      <c r="L76">
        <v>70</v>
      </c>
      <c r="M76" t="s">
        <v>94</v>
      </c>
      <c r="N76" t="s">
        <v>73</v>
      </c>
      <c r="O76">
        <v>101</v>
      </c>
      <c r="P76" t="s">
        <v>32</v>
      </c>
      <c r="S76" t="s">
        <v>40</v>
      </c>
      <c r="T76" t="s">
        <v>41</v>
      </c>
      <c r="U76">
        <v>331</v>
      </c>
      <c r="Y76" t="s">
        <v>235</v>
      </c>
      <c r="AA76">
        <v>34.078299999999999</v>
      </c>
      <c r="AB76">
        <v>-118.34739999999999</v>
      </c>
      <c r="AC76">
        <f t="shared" si="1"/>
        <v>0</v>
      </c>
    </row>
    <row r="77" spans="1:29" x14ac:dyDescent="0.35">
      <c r="A77">
        <v>200210863</v>
      </c>
      <c r="B77" s="1">
        <v>43983</v>
      </c>
      <c r="C77" s="1">
        <v>43983</v>
      </c>
      <c r="D77">
        <v>1525</v>
      </c>
      <c r="E77">
        <v>2</v>
      </c>
      <c r="F77" t="s">
        <v>56</v>
      </c>
      <c r="G77">
        <v>235</v>
      </c>
      <c r="H77">
        <v>1</v>
      </c>
      <c r="I77">
        <v>510</v>
      </c>
      <c r="J77" t="s">
        <v>29</v>
      </c>
      <c r="L77">
        <v>0</v>
      </c>
      <c r="O77">
        <v>101</v>
      </c>
      <c r="P77" t="s">
        <v>32</v>
      </c>
      <c r="S77" t="s">
        <v>40</v>
      </c>
      <c r="T77" t="s">
        <v>41</v>
      </c>
      <c r="U77">
        <v>510</v>
      </c>
      <c r="Y77" t="s">
        <v>236</v>
      </c>
      <c r="AA77">
        <v>34.065300000000001</v>
      </c>
      <c r="AB77">
        <v>-118.27249999999999</v>
      </c>
      <c r="AC77">
        <f t="shared" si="1"/>
        <v>0</v>
      </c>
    </row>
    <row r="78" spans="1:29" x14ac:dyDescent="0.35">
      <c r="A78">
        <v>200911839</v>
      </c>
      <c r="B78" s="1">
        <v>44014</v>
      </c>
      <c r="C78" s="1">
        <v>44008</v>
      </c>
      <c r="D78">
        <v>1200</v>
      </c>
      <c r="E78">
        <v>9</v>
      </c>
      <c r="F78" t="s">
        <v>49</v>
      </c>
      <c r="G78">
        <v>974</v>
      </c>
      <c r="H78">
        <v>1</v>
      </c>
      <c r="I78">
        <v>331</v>
      </c>
      <c r="J78" t="s">
        <v>233</v>
      </c>
      <c r="K78" t="s">
        <v>237</v>
      </c>
      <c r="L78">
        <v>36</v>
      </c>
      <c r="M78" t="s">
        <v>30</v>
      </c>
      <c r="N78" t="s">
        <v>73</v>
      </c>
      <c r="O78">
        <v>101</v>
      </c>
      <c r="P78" t="s">
        <v>32</v>
      </c>
      <c r="S78" t="s">
        <v>40</v>
      </c>
      <c r="T78" t="s">
        <v>41</v>
      </c>
      <c r="U78">
        <v>331</v>
      </c>
      <c r="Y78" t="s">
        <v>238</v>
      </c>
      <c r="AA78">
        <v>34.154499999999999</v>
      </c>
      <c r="AB78">
        <v>-118.4552</v>
      </c>
      <c r="AC78">
        <f t="shared" si="1"/>
        <v>0</v>
      </c>
    </row>
    <row r="79" spans="1:29" x14ac:dyDescent="0.35">
      <c r="A79">
        <v>200615995</v>
      </c>
      <c r="B79" s="1">
        <v>44102</v>
      </c>
      <c r="C79" s="1">
        <v>44101</v>
      </c>
      <c r="D79">
        <v>35</v>
      </c>
      <c r="E79">
        <v>6</v>
      </c>
      <c r="F79" t="s">
        <v>91</v>
      </c>
      <c r="G79">
        <v>646</v>
      </c>
      <c r="H79">
        <v>2</v>
      </c>
      <c r="I79">
        <v>740</v>
      </c>
      <c r="J79" t="s">
        <v>224</v>
      </c>
      <c r="K79" t="s">
        <v>239</v>
      </c>
      <c r="L79">
        <v>0</v>
      </c>
      <c r="M79" t="s">
        <v>46</v>
      </c>
      <c r="N79" t="s">
        <v>46</v>
      </c>
      <c r="O79">
        <v>203</v>
      </c>
      <c r="P79" t="s">
        <v>101</v>
      </c>
      <c r="S79" t="s">
        <v>40</v>
      </c>
      <c r="T79" t="s">
        <v>41</v>
      </c>
      <c r="U79">
        <v>740</v>
      </c>
      <c r="Y79" t="s">
        <v>240</v>
      </c>
      <c r="AA79">
        <v>34.097999999999999</v>
      </c>
      <c r="AB79">
        <v>-118.3335</v>
      </c>
      <c r="AC79">
        <f t="shared" si="1"/>
        <v>0</v>
      </c>
    </row>
    <row r="80" spans="1:29" x14ac:dyDescent="0.35">
      <c r="A80">
        <v>200200760</v>
      </c>
      <c r="B80" s="1">
        <v>44019</v>
      </c>
      <c r="C80" s="1">
        <v>44019</v>
      </c>
      <c r="D80">
        <v>1620</v>
      </c>
      <c r="E80">
        <v>2</v>
      </c>
      <c r="F80" t="s">
        <v>56</v>
      </c>
      <c r="G80">
        <v>241</v>
      </c>
      <c r="H80">
        <v>1</v>
      </c>
      <c r="I80">
        <v>230</v>
      </c>
      <c r="J80" t="s">
        <v>161</v>
      </c>
      <c r="K80" t="s">
        <v>241</v>
      </c>
      <c r="L80">
        <v>45</v>
      </c>
      <c r="M80" t="s">
        <v>30</v>
      </c>
      <c r="N80" t="s">
        <v>163</v>
      </c>
      <c r="O80">
        <v>102</v>
      </c>
      <c r="P80" t="s">
        <v>186</v>
      </c>
      <c r="Q80">
        <v>500</v>
      </c>
      <c r="R80" t="s">
        <v>184</v>
      </c>
      <c r="S80" t="s">
        <v>40</v>
      </c>
      <c r="T80" t="s">
        <v>41</v>
      </c>
      <c r="U80">
        <v>230</v>
      </c>
      <c r="Y80" t="s">
        <v>76</v>
      </c>
      <c r="Z80" t="s">
        <v>242</v>
      </c>
      <c r="AA80">
        <v>34.062800000000003</v>
      </c>
      <c r="AB80">
        <v>-118.2821</v>
      </c>
      <c r="AC80">
        <f t="shared" si="1"/>
        <v>0</v>
      </c>
    </row>
    <row r="81" spans="1:29" x14ac:dyDescent="0.35">
      <c r="A81">
        <v>201115543</v>
      </c>
      <c r="B81" s="1">
        <v>44143</v>
      </c>
      <c r="C81" s="1">
        <v>44143</v>
      </c>
      <c r="D81">
        <v>1500</v>
      </c>
      <c r="E81">
        <v>11</v>
      </c>
      <c r="F81" t="s">
        <v>64</v>
      </c>
      <c r="G81">
        <v>1183</v>
      </c>
      <c r="H81">
        <v>1</v>
      </c>
      <c r="I81">
        <v>330</v>
      </c>
      <c r="J81" t="s">
        <v>37</v>
      </c>
      <c r="K81" t="s">
        <v>243</v>
      </c>
      <c r="L81">
        <v>42</v>
      </c>
      <c r="M81" t="s">
        <v>30</v>
      </c>
      <c r="N81" t="s">
        <v>73</v>
      </c>
      <c r="O81">
        <v>101</v>
      </c>
      <c r="P81" t="s">
        <v>32</v>
      </c>
      <c r="S81" t="s">
        <v>40</v>
      </c>
      <c r="T81" t="s">
        <v>41</v>
      </c>
      <c r="U81">
        <v>330</v>
      </c>
      <c r="Y81" t="s">
        <v>244</v>
      </c>
      <c r="AA81">
        <v>34.083399999999997</v>
      </c>
      <c r="AB81">
        <v>-118.2599</v>
      </c>
      <c r="AC81">
        <f t="shared" si="1"/>
        <v>0</v>
      </c>
    </row>
    <row r="82" spans="1:29" x14ac:dyDescent="0.35">
      <c r="A82">
        <v>200320615</v>
      </c>
      <c r="B82" s="1">
        <v>44153</v>
      </c>
      <c r="C82" s="1">
        <v>44146</v>
      </c>
      <c r="D82">
        <v>2300</v>
      </c>
      <c r="E82">
        <v>3</v>
      </c>
      <c r="F82" t="s">
        <v>43</v>
      </c>
      <c r="G82">
        <v>327</v>
      </c>
      <c r="H82">
        <v>1</v>
      </c>
      <c r="I82">
        <v>480</v>
      </c>
      <c r="J82" t="s">
        <v>44</v>
      </c>
      <c r="K82" t="s">
        <v>245</v>
      </c>
      <c r="L82">
        <v>22</v>
      </c>
      <c r="M82" t="s">
        <v>30</v>
      </c>
      <c r="N82" t="s">
        <v>73</v>
      </c>
      <c r="O82">
        <v>121</v>
      </c>
      <c r="P82" t="s">
        <v>246</v>
      </c>
      <c r="S82" t="s">
        <v>40</v>
      </c>
      <c r="T82" t="s">
        <v>41</v>
      </c>
      <c r="U82">
        <v>480</v>
      </c>
      <c r="Y82" t="s">
        <v>247</v>
      </c>
      <c r="AA82">
        <v>34.030299999999997</v>
      </c>
      <c r="AB82">
        <v>-118.28740000000001</v>
      </c>
      <c r="AC82">
        <f t="shared" si="1"/>
        <v>0</v>
      </c>
    </row>
    <row r="83" spans="1:29" x14ac:dyDescent="0.35">
      <c r="A83">
        <v>200200724</v>
      </c>
      <c r="B83" s="1">
        <v>43987</v>
      </c>
      <c r="C83" s="1">
        <v>43986</v>
      </c>
      <c r="D83">
        <v>1850</v>
      </c>
      <c r="E83">
        <v>2</v>
      </c>
      <c r="F83" t="s">
        <v>56</v>
      </c>
      <c r="G83">
        <v>202</v>
      </c>
      <c r="H83">
        <v>2</v>
      </c>
      <c r="I83">
        <v>624</v>
      </c>
      <c r="J83" t="s">
        <v>171</v>
      </c>
      <c r="K83" t="s">
        <v>248</v>
      </c>
      <c r="L83">
        <v>39</v>
      </c>
      <c r="M83" t="s">
        <v>30</v>
      </c>
      <c r="N83" t="s">
        <v>95</v>
      </c>
      <c r="O83">
        <v>502</v>
      </c>
      <c r="P83" t="s">
        <v>47</v>
      </c>
      <c r="Q83">
        <v>400</v>
      </c>
      <c r="R83" t="s">
        <v>143</v>
      </c>
      <c r="S83" t="s">
        <v>33</v>
      </c>
      <c r="T83" t="s">
        <v>34</v>
      </c>
      <c r="U83">
        <v>624</v>
      </c>
      <c r="Y83" t="s">
        <v>249</v>
      </c>
      <c r="AA83">
        <v>34.088799999999999</v>
      </c>
      <c r="AB83">
        <v>-118.2881</v>
      </c>
      <c r="AC83">
        <f t="shared" si="1"/>
        <v>1</v>
      </c>
    </row>
    <row r="84" spans="1:29" x14ac:dyDescent="0.35">
      <c r="A84">
        <v>201007153</v>
      </c>
      <c r="B84" s="1">
        <v>43902</v>
      </c>
      <c r="C84" s="1">
        <v>43902</v>
      </c>
      <c r="D84">
        <v>640</v>
      </c>
      <c r="E84">
        <v>10</v>
      </c>
      <c r="F84" t="s">
        <v>103</v>
      </c>
      <c r="G84">
        <v>1001</v>
      </c>
      <c r="H84">
        <v>2</v>
      </c>
      <c r="I84">
        <v>888</v>
      </c>
      <c r="J84" t="s">
        <v>250</v>
      </c>
      <c r="K84" t="s">
        <v>251</v>
      </c>
      <c r="L84">
        <v>45</v>
      </c>
      <c r="M84" t="s">
        <v>94</v>
      </c>
      <c r="N84" t="s">
        <v>95</v>
      </c>
      <c r="O84">
        <v>501</v>
      </c>
      <c r="P84" t="s">
        <v>164</v>
      </c>
      <c r="S84" t="s">
        <v>33</v>
      </c>
      <c r="T84" t="s">
        <v>34</v>
      </c>
      <c r="U84">
        <v>888</v>
      </c>
      <c r="Y84" t="s">
        <v>252</v>
      </c>
      <c r="AA84">
        <v>34.212000000000003</v>
      </c>
      <c r="AB84">
        <v>-118.5579</v>
      </c>
      <c r="AC84">
        <f t="shared" si="1"/>
        <v>1</v>
      </c>
    </row>
    <row r="85" spans="1:29" x14ac:dyDescent="0.35">
      <c r="A85">
        <v>201308239</v>
      </c>
      <c r="B85" s="1">
        <v>43906</v>
      </c>
      <c r="C85" s="1">
        <v>43889</v>
      </c>
      <c r="D85">
        <v>2300</v>
      </c>
      <c r="E85">
        <v>13</v>
      </c>
      <c r="F85" t="s">
        <v>62</v>
      </c>
      <c r="G85">
        <v>1333</v>
      </c>
      <c r="H85">
        <v>2</v>
      </c>
      <c r="I85">
        <v>745</v>
      </c>
      <c r="J85" t="s">
        <v>139</v>
      </c>
      <c r="K85" t="s">
        <v>253</v>
      </c>
      <c r="L85">
        <v>62</v>
      </c>
      <c r="M85" t="s">
        <v>30</v>
      </c>
      <c r="N85" t="s">
        <v>73</v>
      </c>
      <c r="O85">
        <v>510</v>
      </c>
      <c r="P85" t="s">
        <v>189</v>
      </c>
      <c r="S85" t="s">
        <v>40</v>
      </c>
      <c r="T85" t="s">
        <v>41</v>
      </c>
      <c r="U85">
        <v>745</v>
      </c>
      <c r="Y85" t="s">
        <v>254</v>
      </c>
      <c r="AA85">
        <v>34.017499999999998</v>
      </c>
      <c r="AB85">
        <v>-118.2574</v>
      </c>
      <c r="AC85">
        <f t="shared" si="1"/>
        <v>0</v>
      </c>
    </row>
    <row r="86" spans="1:29" x14ac:dyDescent="0.35">
      <c r="A86">
        <v>200506936</v>
      </c>
      <c r="B86" s="1">
        <v>43899</v>
      </c>
      <c r="C86" s="1">
        <v>43898</v>
      </c>
      <c r="D86">
        <v>1830</v>
      </c>
      <c r="E86">
        <v>5</v>
      </c>
      <c r="F86" t="s">
        <v>98</v>
      </c>
      <c r="G86">
        <v>506</v>
      </c>
      <c r="H86">
        <v>1</v>
      </c>
      <c r="I86">
        <v>510</v>
      </c>
      <c r="J86" t="s">
        <v>29</v>
      </c>
      <c r="L86">
        <v>0</v>
      </c>
      <c r="O86">
        <v>101</v>
      </c>
      <c r="P86" t="s">
        <v>32</v>
      </c>
      <c r="S86" t="s">
        <v>40</v>
      </c>
      <c r="T86" t="s">
        <v>41</v>
      </c>
      <c r="U86">
        <v>510</v>
      </c>
      <c r="Y86" t="s">
        <v>255</v>
      </c>
      <c r="Z86" t="s">
        <v>256</v>
      </c>
      <c r="AA86">
        <v>33.826799999999999</v>
      </c>
      <c r="AB86">
        <v>-118.309</v>
      </c>
      <c r="AC86">
        <f t="shared" si="1"/>
        <v>0</v>
      </c>
    </row>
    <row r="87" spans="1:29" x14ac:dyDescent="0.35">
      <c r="A87">
        <v>201217850</v>
      </c>
      <c r="B87" s="1">
        <v>44047</v>
      </c>
      <c r="C87" s="1">
        <v>44047</v>
      </c>
      <c r="D87">
        <v>1000</v>
      </c>
      <c r="E87">
        <v>12</v>
      </c>
      <c r="F87" t="s">
        <v>68</v>
      </c>
      <c r="G87">
        <v>1249</v>
      </c>
      <c r="H87">
        <v>2</v>
      </c>
      <c r="I87">
        <v>626</v>
      </c>
      <c r="J87" t="s">
        <v>141</v>
      </c>
      <c r="K87" t="s">
        <v>257</v>
      </c>
      <c r="L87">
        <v>31</v>
      </c>
      <c r="M87" t="s">
        <v>94</v>
      </c>
      <c r="N87" t="s">
        <v>95</v>
      </c>
      <c r="O87">
        <v>501</v>
      </c>
      <c r="P87" t="s">
        <v>164</v>
      </c>
      <c r="Q87">
        <v>400</v>
      </c>
      <c r="R87" t="s">
        <v>143</v>
      </c>
      <c r="S87" t="s">
        <v>84</v>
      </c>
      <c r="T87" t="s">
        <v>85</v>
      </c>
      <c r="U87">
        <v>626</v>
      </c>
      <c r="Y87" t="s">
        <v>258</v>
      </c>
      <c r="AA87">
        <v>33.9786</v>
      </c>
      <c r="AB87">
        <v>-118.28270000000001</v>
      </c>
      <c r="AC87">
        <f t="shared" si="1"/>
        <v>0</v>
      </c>
    </row>
    <row r="88" spans="1:29" x14ac:dyDescent="0.35">
      <c r="A88">
        <v>200310566</v>
      </c>
      <c r="B88" s="1">
        <v>43946</v>
      </c>
      <c r="C88" s="1">
        <v>43946</v>
      </c>
      <c r="D88">
        <v>950</v>
      </c>
      <c r="E88">
        <v>3</v>
      </c>
      <c r="F88" t="s">
        <v>43</v>
      </c>
      <c r="G88">
        <v>356</v>
      </c>
      <c r="H88">
        <v>1</v>
      </c>
      <c r="I88">
        <v>440</v>
      </c>
      <c r="J88" t="s">
        <v>213</v>
      </c>
      <c r="K88" t="s">
        <v>259</v>
      </c>
      <c r="L88">
        <v>37</v>
      </c>
      <c r="M88" t="s">
        <v>30</v>
      </c>
      <c r="N88" t="s">
        <v>163</v>
      </c>
      <c r="O88">
        <v>402</v>
      </c>
      <c r="P88" t="s">
        <v>195</v>
      </c>
      <c r="S88" t="s">
        <v>40</v>
      </c>
      <c r="T88" t="s">
        <v>41</v>
      </c>
      <c r="U88">
        <v>440</v>
      </c>
      <c r="Y88" t="s">
        <v>260</v>
      </c>
      <c r="AA88">
        <v>34.025599999999997</v>
      </c>
      <c r="AB88">
        <v>-118.3061</v>
      </c>
      <c r="AC88">
        <f t="shared" si="1"/>
        <v>0</v>
      </c>
    </row>
    <row r="89" spans="1:29" x14ac:dyDescent="0.35">
      <c r="A89">
        <v>201222029</v>
      </c>
      <c r="B89" s="1">
        <v>44108</v>
      </c>
      <c r="C89" s="1">
        <v>44108</v>
      </c>
      <c r="D89">
        <v>1800</v>
      </c>
      <c r="E89">
        <v>12</v>
      </c>
      <c r="F89" t="s">
        <v>68</v>
      </c>
      <c r="G89">
        <v>1268</v>
      </c>
      <c r="H89">
        <v>2</v>
      </c>
      <c r="I89">
        <v>626</v>
      </c>
      <c r="J89" t="s">
        <v>141</v>
      </c>
      <c r="K89" t="s">
        <v>261</v>
      </c>
      <c r="L89">
        <v>32</v>
      </c>
      <c r="M89" t="s">
        <v>94</v>
      </c>
      <c r="N89" t="s">
        <v>95</v>
      </c>
      <c r="O89">
        <v>101</v>
      </c>
      <c r="P89" t="s">
        <v>32</v>
      </c>
      <c r="Q89">
        <v>400</v>
      </c>
      <c r="R89" t="s">
        <v>143</v>
      </c>
      <c r="S89" t="s">
        <v>40</v>
      </c>
      <c r="T89" t="s">
        <v>41</v>
      </c>
      <c r="U89">
        <v>626</v>
      </c>
      <c r="Y89" t="s">
        <v>262</v>
      </c>
      <c r="AA89">
        <v>33.9619</v>
      </c>
      <c r="AB89">
        <v>-118.2717</v>
      </c>
      <c r="AC89">
        <f t="shared" si="1"/>
        <v>0</v>
      </c>
    </row>
    <row r="90" spans="1:29" x14ac:dyDescent="0.35">
      <c r="A90">
        <v>201211083</v>
      </c>
      <c r="B90" s="1">
        <v>43938</v>
      </c>
      <c r="C90" s="1">
        <v>43937</v>
      </c>
      <c r="D90">
        <v>1700</v>
      </c>
      <c r="E90">
        <v>12</v>
      </c>
      <c r="F90" t="s">
        <v>68</v>
      </c>
      <c r="G90">
        <v>1209</v>
      </c>
      <c r="H90">
        <v>1</v>
      </c>
      <c r="I90">
        <v>510</v>
      </c>
      <c r="J90" t="s">
        <v>29</v>
      </c>
      <c r="L90">
        <v>0</v>
      </c>
      <c r="O90">
        <v>101</v>
      </c>
      <c r="P90" t="s">
        <v>32</v>
      </c>
      <c r="S90" t="s">
        <v>40</v>
      </c>
      <c r="T90" t="s">
        <v>41</v>
      </c>
      <c r="U90">
        <v>510</v>
      </c>
      <c r="Y90" t="s">
        <v>263</v>
      </c>
      <c r="Z90" t="s">
        <v>264</v>
      </c>
      <c r="AA90">
        <v>33.9983</v>
      </c>
      <c r="AB90">
        <v>-118.2813</v>
      </c>
      <c r="AC90">
        <f t="shared" si="1"/>
        <v>0</v>
      </c>
    </row>
    <row r="91" spans="1:29" x14ac:dyDescent="0.35">
      <c r="A91">
        <v>201209876</v>
      </c>
      <c r="B91" s="1">
        <v>43917</v>
      </c>
      <c r="C91" s="1">
        <v>43917</v>
      </c>
      <c r="D91">
        <v>1650</v>
      </c>
      <c r="E91">
        <v>12</v>
      </c>
      <c r="F91" t="s">
        <v>68</v>
      </c>
      <c r="G91">
        <v>1263</v>
      </c>
      <c r="H91">
        <v>1</v>
      </c>
      <c r="I91">
        <v>210</v>
      </c>
      <c r="J91" t="s">
        <v>149</v>
      </c>
      <c r="L91">
        <v>0</v>
      </c>
      <c r="M91" t="s">
        <v>30</v>
      </c>
      <c r="N91" t="s">
        <v>73</v>
      </c>
      <c r="O91">
        <v>101</v>
      </c>
      <c r="P91" t="s">
        <v>32</v>
      </c>
      <c r="Q91">
        <v>109</v>
      </c>
      <c r="R91" t="s">
        <v>265</v>
      </c>
      <c r="S91" t="s">
        <v>40</v>
      </c>
      <c r="T91" t="s">
        <v>41</v>
      </c>
      <c r="U91">
        <v>210</v>
      </c>
      <c r="Y91" t="s">
        <v>266</v>
      </c>
      <c r="AA91">
        <v>33.9664</v>
      </c>
      <c r="AB91">
        <v>-118.3134</v>
      </c>
      <c r="AC91">
        <f t="shared" si="1"/>
        <v>0</v>
      </c>
    </row>
    <row r="92" spans="1:29" x14ac:dyDescent="0.35">
      <c r="A92">
        <v>201009044</v>
      </c>
      <c r="B92" s="1">
        <v>43966</v>
      </c>
      <c r="C92" s="1">
        <v>43964</v>
      </c>
      <c r="D92">
        <v>1315</v>
      </c>
      <c r="E92">
        <v>10</v>
      </c>
      <c r="F92" t="s">
        <v>103</v>
      </c>
      <c r="G92">
        <v>1049</v>
      </c>
      <c r="H92">
        <v>1</v>
      </c>
      <c r="I92">
        <v>331</v>
      </c>
      <c r="J92" t="s">
        <v>233</v>
      </c>
      <c r="K92" t="s">
        <v>267</v>
      </c>
      <c r="L92">
        <v>0</v>
      </c>
      <c r="M92" t="s">
        <v>30</v>
      </c>
      <c r="N92" t="s">
        <v>73</v>
      </c>
      <c r="O92">
        <v>104</v>
      </c>
      <c r="P92" t="s">
        <v>201</v>
      </c>
      <c r="S92" t="s">
        <v>40</v>
      </c>
      <c r="T92" t="s">
        <v>41</v>
      </c>
      <c r="U92">
        <v>331</v>
      </c>
      <c r="Y92" t="s">
        <v>268</v>
      </c>
      <c r="AA92">
        <v>34.171799999999998</v>
      </c>
      <c r="AB92">
        <v>-118.49930000000001</v>
      </c>
      <c r="AC92">
        <f t="shared" si="1"/>
        <v>0</v>
      </c>
    </row>
    <row r="93" spans="1:29" x14ac:dyDescent="0.35">
      <c r="A93">
        <v>201110399</v>
      </c>
      <c r="B93" s="1">
        <v>43995</v>
      </c>
      <c r="C93" s="1">
        <v>43993</v>
      </c>
      <c r="D93">
        <v>1700</v>
      </c>
      <c r="E93">
        <v>11</v>
      </c>
      <c r="F93" t="s">
        <v>64</v>
      </c>
      <c r="G93">
        <v>1145</v>
      </c>
      <c r="H93">
        <v>1</v>
      </c>
      <c r="I93">
        <v>330</v>
      </c>
      <c r="J93" t="s">
        <v>37</v>
      </c>
      <c r="K93">
        <v>385</v>
      </c>
      <c r="L93">
        <v>34</v>
      </c>
      <c r="M93" t="s">
        <v>94</v>
      </c>
      <c r="N93" t="s">
        <v>31</v>
      </c>
      <c r="O93">
        <v>101</v>
      </c>
      <c r="P93" t="s">
        <v>32</v>
      </c>
      <c r="S93" t="s">
        <v>40</v>
      </c>
      <c r="T93" t="s">
        <v>41</v>
      </c>
      <c r="U93">
        <v>330</v>
      </c>
      <c r="Y93" t="s">
        <v>269</v>
      </c>
      <c r="AA93">
        <v>34.097000000000001</v>
      </c>
      <c r="AB93">
        <v>-118.2518</v>
      </c>
      <c r="AC93">
        <f t="shared" si="1"/>
        <v>0</v>
      </c>
    </row>
    <row r="94" spans="1:29" x14ac:dyDescent="0.35">
      <c r="A94">
        <v>201307829</v>
      </c>
      <c r="B94" s="1">
        <v>43899</v>
      </c>
      <c r="C94" s="1">
        <v>43889</v>
      </c>
      <c r="D94">
        <v>1600</v>
      </c>
      <c r="E94">
        <v>13</v>
      </c>
      <c r="F94" t="s">
        <v>62</v>
      </c>
      <c r="G94">
        <v>1309</v>
      </c>
      <c r="H94">
        <v>1</v>
      </c>
      <c r="I94">
        <v>510</v>
      </c>
      <c r="J94" t="s">
        <v>29</v>
      </c>
      <c r="L94">
        <v>0</v>
      </c>
      <c r="O94">
        <v>104</v>
      </c>
      <c r="P94" t="s">
        <v>201</v>
      </c>
      <c r="S94" t="s">
        <v>40</v>
      </c>
      <c r="T94" t="s">
        <v>41</v>
      </c>
      <c r="U94">
        <v>510</v>
      </c>
      <c r="Y94" t="s">
        <v>270</v>
      </c>
      <c r="AA94">
        <v>34.032600000000002</v>
      </c>
      <c r="AB94">
        <v>-118.23220000000001</v>
      </c>
      <c r="AC94">
        <f t="shared" si="1"/>
        <v>0</v>
      </c>
    </row>
    <row r="95" spans="1:29" x14ac:dyDescent="0.35">
      <c r="A95">
        <v>200311518</v>
      </c>
      <c r="B95" s="1">
        <v>43969</v>
      </c>
      <c r="C95" s="1">
        <v>43965</v>
      </c>
      <c r="D95">
        <v>1900</v>
      </c>
      <c r="E95">
        <v>3</v>
      </c>
      <c r="F95" t="s">
        <v>43</v>
      </c>
      <c r="G95">
        <v>373</v>
      </c>
      <c r="H95">
        <v>1</v>
      </c>
      <c r="I95">
        <v>520</v>
      </c>
      <c r="J95" t="s">
        <v>271</v>
      </c>
      <c r="K95" t="s">
        <v>272</v>
      </c>
      <c r="L95">
        <v>65</v>
      </c>
      <c r="M95" t="s">
        <v>30</v>
      </c>
      <c r="N95" t="s">
        <v>163</v>
      </c>
      <c r="O95">
        <v>101</v>
      </c>
      <c r="P95" t="s">
        <v>32</v>
      </c>
      <c r="S95" t="s">
        <v>40</v>
      </c>
      <c r="T95" t="s">
        <v>41</v>
      </c>
      <c r="U95">
        <v>520</v>
      </c>
      <c r="Y95" t="s">
        <v>273</v>
      </c>
      <c r="AA95">
        <v>34.014200000000002</v>
      </c>
      <c r="AB95">
        <v>-118.32810000000001</v>
      </c>
      <c r="AC95">
        <f t="shared" si="1"/>
        <v>0</v>
      </c>
    </row>
    <row r="96" spans="1:29" x14ac:dyDescent="0.35">
      <c r="A96">
        <v>200304274</v>
      </c>
      <c r="B96" s="1">
        <v>43835</v>
      </c>
      <c r="C96" s="1">
        <v>43834</v>
      </c>
      <c r="D96">
        <v>2030</v>
      </c>
      <c r="E96">
        <v>3</v>
      </c>
      <c r="F96" t="s">
        <v>43</v>
      </c>
      <c r="G96">
        <v>377</v>
      </c>
      <c r="H96">
        <v>2</v>
      </c>
      <c r="I96">
        <v>740</v>
      </c>
      <c r="J96" t="s">
        <v>224</v>
      </c>
      <c r="K96" t="s">
        <v>274</v>
      </c>
      <c r="L96">
        <v>60</v>
      </c>
      <c r="M96" t="s">
        <v>94</v>
      </c>
      <c r="N96" t="s">
        <v>163</v>
      </c>
      <c r="O96">
        <v>122</v>
      </c>
      <c r="P96" t="s">
        <v>275</v>
      </c>
      <c r="S96" t="s">
        <v>40</v>
      </c>
      <c r="T96" t="s">
        <v>41</v>
      </c>
      <c r="U96">
        <v>740</v>
      </c>
      <c r="Y96" t="s">
        <v>276</v>
      </c>
      <c r="AA96">
        <v>34.012099999999997</v>
      </c>
      <c r="AB96">
        <v>-118.2968</v>
      </c>
      <c r="AC96">
        <f t="shared" si="1"/>
        <v>0</v>
      </c>
    </row>
    <row r="97" spans="1:29" x14ac:dyDescent="0.35">
      <c r="A97">
        <v>200119934</v>
      </c>
      <c r="B97" s="1">
        <v>44128</v>
      </c>
      <c r="C97" s="1">
        <v>44128</v>
      </c>
      <c r="D97">
        <v>645</v>
      </c>
      <c r="E97">
        <v>1</v>
      </c>
      <c r="F97" t="s">
        <v>36</v>
      </c>
      <c r="G97">
        <v>128</v>
      </c>
      <c r="H97">
        <v>2</v>
      </c>
      <c r="I97">
        <v>354</v>
      </c>
      <c r="J97" t="s">
        <v>167</v>
      </c>
      <c r="K97">
        <v>377</v>
      </c>
      <c r="L97">
        <v>49</v>
      </c>
      <c r="M97" t="s">
        <v>30</v>
      </c>
      <c r="N97" t="s">
        <v>95</v>
      </c>
      <c r="O97">
        <v>502</v>
      </c>
      <c r="P97" t="s">
        <v>47</v>
      </c>
      <c r="S97" t="s">
        <v>40</v>
      </c>
      <c r="T97" t="s">
        <v>41</v>
      </c>
      <c r="U97">
        <v>354</v>
      </c>
      <c r="Y97" t="s">
        <v>277</v>
      </c>
      <c r="AA97">
        <v>34.051200000000001</v>
      </c>
      <c r="AB97">
        <v>-118.2419</v>
      </c>
      <c r="AC97">
        <f t="shared" si="1"/>
        <v>0</v>
      </c>
    </row>
    <row r="98" spans="1:29" x14ac:dyDescent="0.35">
      <c r="A98">
        <v>200814436</v>
      </c>
      <c r="B98" s="1">
        <v>44097</v>
      </c>
      <c r="C98" s="1">
        <v>44097</v>
      </c>
      <c r="D98">
        <v>1100</v>
      </c>
      <c r="E98">
        <v>8</v>
      </c>
      <c r="F98" t="s">
        <v>109</v>
      </c>
      <c r="G98">
        <v>885</v>
      </c>
      <c r="H98">
        <v>1</v>
      </c>
      <c r="I98">
        <v>510</v>
      </c>
      <c r="J98" t="s">
        <v>29</v>
      </c>
      <c r="L98">
        <v>0</v>
      </c>
      <c r="O98">
        <v>101</v>
      </c>
      <c r="P98" t="s">
        <v>32</v>
      </c>
      <c r="S98" t="s">
        <v>40</v>
      </c>
      <c r="T98" t="s">
        <v>41</v>
      </c>
      <c r="U98">
        <v>510</v>
      </c>
      <c r="Y98" t="s">
        <v>278</v>
      </c>
      <c r="AA98">
        <v>34.041699999999999</v>
      </c>
      <c r="AB98">
        <v>-118.4041</v>
      </c>
      <c r="AC98">
        <f t="shared" si="1"/>
        <v>0</v>
      </c>
    </row>
    <row r="99" spans="1:29" x14ac:dyDescent="0.35">
      <c r="A99">
        <v>200316872</v>
      </c>
      <c r="B99" s="1">
        <v>44078</v>
      </c>
      <c r="C99" s="1">
        <v>44077</v>
      </c>
      <c r="D99">
        <v>900</v>
      </c>
      <c r="E99">
        <v>3</v>
      </c>
      <c r="F99" t="s">
        <v>43</v>
      </c>
      <c r="G99">
        <v>392</v>
      </c>
      <c r="H99">
        <v>1</v>
      </c>
      <c r="I99">
        <v>330</v>
      </c>
      <c r="J99" t="s">
        <v>37</v>
      </c>
      <c r="K99" t="s">
        <v>279</v>
      </c>
      <c r="L99">
        <v>38</v>
      </c>
      <c r="M99" t="s">
        <v>30</v>
      </c>
      <c r="N99" t="s">
        <v>163</v>
      </c>
      <c r="O99">
        <v>707</v>
      </c>
      <c r="P99" t="s">
        <v>280</v>
      </c>
      <c r="S99" t="s">
        <v>40</v>
      </c>
      <c r="T99" t="s">
        <v>41</v>
      </c>
      <c r="U99">
        <v>330</v>
      </c>
      <c r="Y99" t="s">
        <v>281</v>
      </c>
      <c r="AA99">
        <v>33.996699999999997</v>
      </c>
      <c r="AB99">
        <v>-118.3306</v>
      </c>
      <c r="AC99">
        <f t="shared" si="1"/>
        <v>0</v>
      </c>
    </row>
    <row r="100" spans="1:29" x14ac:dyDescent="0.35">
      <c r="A100">
        <v>200911119</v>
      </c>
      <c r="B100" s="1">
        <v>43998</v>
      </c>
      <c r="C100" s="1">
        <v>43997</v>
      </c>
      <c r="D100">
        <v>2300</v>
      </c>
      <c r="E100">
        <v>9</v>
      </c>
      <c r="F100" t="s">
        <v>49</v>
      </c>
      <c r="G100">
        <v>906</v>
      </c>
      <c r="H100">
        <v>1</v>
      </c>
      <c r="I100">
        <v>330</v>
      </c>
      <c r="J100" t="s">
        <v>37</v>
      </c>
      <c r="K100">
        <v>344</v>
      </c>
      <c r="L100">
        <v>37</v>
      </c>
      <c r="M100" t="s">
        <v>30</v>
      </c>
      <c r="N100" t="s">
        <v>31</v>
      </c>
      <c r="O100">
        <v>101</v>
      </c>
      <c r="P100" t="s">
        <v>32</v>
      </c>
      <c r="S100" t="s">
        <v>40</v>
      </c>
      <c r="T100" t="s">
        <v>41</v>
      </c>
      <c r="U100">
        <v>330</v>
      </c>
      <c r="Y100" t="s">
        <v>282</v>
      </c>
      <c r="AA100">
        <v>34.204099999999997</v>
      </c>
      <c r="AB100">
        <v>-118.4425</v>
      </c>
      <c r="AC100">
        <f t="shared" si="1"/>
        <v>0</v>
      </c>
    </row>
    <row r="101" spans="1:29" x14ac:dyDescent="0.35">
      <c r="A101">
        <v>201212066</v>
      </c>
      <c r="B101" s="1">
        <v>43954</v>
      </c>
      <c r="C101" s="1">
        <v>43954</v>
      </c>
      <c r="D101">
        <v>1235</v>
      </c>
      <c r="E101">
        <v>12</v>
      </c>
      <c r="F101" t="s">
        <v>68</v>
      </c>
      <c r="G101">
        <v>1252</v>
      </c>
      <c r="H101">
        <v>2</v>
      </c>
      <c r="I101">
        <v>437</v>
      </c>
      <c r="J101" t="s">
        <v>283</v>
      </c>
      <c r="K101">
        <v>1309</v>
      </c>
      <c r="L101">
        <v>0</v>
      </c>
      <c r="M101" t="s">
        <v>46</v>
      </c>
      <c r="N101" t="s">
        <v>46</v>
      </c>
      <c r="O101">
        <v>101</v>
      </c>
      <c r="P101" t="s">
        <v>32</v>
      </c>
      <c r="Q101">
        <v>400</v>
      </c>
      <c r="R101" t="s">
        <v>143</v>
      </c>
      <c r="S101" t="s">
        <v>33</v>
      </c>
      <c r="T101" t="s">
        <v>34</v>
      </c>
      <c r="U101">
        <v>437</v>
      </c>
      <c r="Y101" t="s">
        <v>284</v>
      </c>
      <c r="Z101" t="s">
        <v>285</v>
      </c>
      <c r="AA101">
        <v>33.974600000000002</v>
      </c>
      <c r="AB101">
        <v>-118.3177</v>
      </c>
      <c r="AC101">
        <f t="shared" si="1"/>
        <v>1</v>
      </c>
    </row>
    <row r="102" spans="1:29" x14ac:dyDescent="0.35">
      <c r="A102">
        <v>200410047</v>
      </c>
      <c r="B102" s="1">
        <v>44004</v>
      </c>
      <c r="C102" s="1">
        <v>43862</v>
      </c>
      <c r="D102">
        <v>1</v>
      </c>
      <c r="E102">
        <v>4</v>
      </c>
      <c r="F102" t="s">
        <v>54</v>
      </c>
      <c r="G102">
        <v>429</v>
      </c>
      <c r="H102">
        <v>1</v>
      </c>
      <c r="I102">
        <v>510</v>
      </c>
      <c r="J102" t="s">
        <v>29</v>
      </c>
      <c r="L102">
        <v>0</v>
      </c>
      <c r="O102">
        <v>101</v>
      </c>
      <c r="P102" t="s">
        <v>32</v>
      </c>
      <c r="S102" t="s">
        <v>40</v>
      </c>
      <c r="T102" t="s">
        <v>41</v>
      </c>
      <c r="U102">
        <v>510</v>
      </c>
      <c r="Y102" t="s">
        <v>286</v>
      </c>
      <c r="AA102">
        <v>34.091200000000001</v>
      </c>
      <c r="AB102">
        <v>-118.16240000000001</v>
      </c>
      <c r="AC102">
        <f t="shared" si="1"/>
        <v>0</v>
      </c>
    </row>
    <row r="103" spans="1:29" x14ac:dyDescent="0.35">
      <c r="A103">
        <v>200312493</v>
      </c>
      <c r="B103" s="1">
        <v>43992</v>
      </c>
      <c r="C103" s="1">
        <v>43976</v>
      </c>
      <c r="D103">
        <v>1500</v>
      </c>
      <c r="E103">
        <v>3</v>
      </c>
      <c r="F103" t="s">
        <v>43</v>
      </c>
      <c r="G103">
        <v>374</v>
      </c>
      <c r="H103">
        <v>2</v>
      </c>
      <c r="I103">
        <v>668</v>
      </c>
      <c r="J103" t="s">
        <v>287</v>
      </c>
      <c r="L103">
        <v>0</v>
      </c>
      <c r="O103">
        <v>203</v>
      </c>
      <c r="P103" t="s">
        <v>101</v>
      </c>
      <c r="S103" t="s">
        <v>40</v>
      </c>
      <c r="T103" t="s">
        <v>41</v>
      </c>
      <c r="U103">
        <v>668</v>
      </c>
      <c r="Y103" t="s">
        <v>288</v>
      </c>
      <c r="AA103">
        <v>34.018300000000004</v>
      </c>
      <c r="AB103">
        <v>-118.32040000000001</v>
      </c>
      <c r="AC103">
        <f t="shared" si="1"/>
        <v>0</v>
      </c>
    </row>
    <row r="104" spans="1:29" x14ac:dyDescent="0.35">
      <c r="A104">
        <v>200513373</v>
      </c>
      <c r="B104" s="1">
        <v>44068</v>
      </c>
      <c r="C104" s="1">
        <v>44054</v>
      </c>
      <c r="D104">
        <v>246</v>
      </c>
      <c r="E104">
        <v>5</v>
      </c>
      <c r="F104" t="s">
        <v>98</v>
      </c>
      <c r="G104">
        <v>564</v>
      </c>
      <c r="H104">
        <v>1</v>
      </c>
      <c r="I104">
        <v>310</v>
      </c>
      <c r="J104" t="s">
        <v>71</v>
      </c>
      <c r="K104" t="s">
        <v>289</v>
      </c>
      <c r="L104">
        <v>0</v>
      </c>
      <c r="M104" t="s">
        <v>46</v>
      </c>
      <c r="N104" t="s">
        <v>46</v>
      </c>
      <c r="O104">
        <v>123</v>
      </c>
      <c r="P104" t="s">
        <v>290</v>
      </c>
      <c r="S104" t="s">
        <v>40</v>
      </c>
      <c r="T104" t="s">
        <v>41</v>
      </c>
      <c r="U104">
        <v>310</v>
      </c>
      <c r="Y104" t="s">
        <v>291</v>
      </c>
      <c r="AA104">
        <v>33.738700000000001</v>
      </c>
      <c r="AB104">
        <v>-118.2814</v>
      </c>
      <c r="AC104">
        <f t="shared" si="1"/>
        <v>0</v>
      </c>
    </row>
    <row r="105" spans="1:29" x14ac:dyDescent="0.35">
      <c r="A105">
        <v>201220752</v>
      </c>
      <c r="B105" s="1">
        <v>44090</v>
      </c>
      <c r="C105" s="1">
        <v>44090</v>
      </c>
      <c r="D105">
        <v>1230</v>
      </c>
      <c r="E105">
        <v>12</v>
      </c>
      <c r="F105" t="s">
        <v>68</v>
      </c>
      <c r="G105">
        <v>1259</v>
      </c>
      <c r="H105">
        <v>2</v>
      </c>
      <c r="I105">
        <v>745</v>
      </c>
      <c r="J105" t="s">
        <v>139</v>
      </c>
      <c r="K105" t="s">
        <v>292</v>
      </c>
      <c r="L105">
        <v>62</v>
      </c>
      <c r="M105" t="s">
        <v>30</v>
      </c>
      <c r="N105" t="s">
        <v>163</v>
      </c>
      <c r="O105">
        <v>502</v>
      </c>
      <c r="P105" t="s">
        <v>47</v>
      </c>
      <c r="S105" t="s">
        <v>40</v>
      </c>
      <c r="T105" t="s">
        <v>41</v>
      </c>
      <c r="U105">
        <v>745</v>
      </c>
      <c r="Y105" t="s">
        <v>293</v>
      </c>
      <c r="AA105">
        <v>33.9739</v>
      </c>
      <c r="AB105">
        <v>-118.26300000000001</v>
      </c>
      <c r="AC105">
        <f t="shared" si="1"/>
        <v>0</v>
      </c>
    </row>
    <row r="106" spans="1:29" x14ac:dyDescent="0.35">
      <c r="A106">
        <v>200318436</v>
      </c>
      <c r="B106" s="1">
        <v>44109</v>
      </c>
      <c r="C106" s="1">
        <v>44109</v>
      </c>
      <c r="D106">
        <v>2250</v>
      </c>
      <c r="E106">
        <v>3</v>
      </c>
      <c r="F106" t="s">
        <v>43</v>
      </c>
      <c r="G106">
        <v>361</v>
      </c>
      <c r="H106">
        <v>2</v>
      </c>
      <c r="I106">
        <v>624</v>
      </c>
      <c r="J106" t="s">
        <v>171</v>
      </c>
      <c r="K106" t="s">
        <v>294</v>
      </c>
      <c r="L106">
        <v>29</v>
      </c>
      <c r="M106" t="s">
        <v>94</v>
      </c>
      <c r="N106" t="s">
        <v>95</v>
      </c>
      <c r="O106">
        <v>101</v>
      </c>
      <c r="P106" t="s">
        <v>32</v>
      </c>
      <c r="Q106">
        <v>400</v>
      </c>
      <c r="R106" t="s">
        <v>143</v>
      </c>
      <c r="S106" t="s">
        <v>33</v>
      </c>
      <c r="T106" t="s">
        <v>34</v>
      </c>
      <c r="U106">
        <v>624</v>
      </c>
      <c r="Y106" t="s">
        <v>295</v>
      </c>
      <c r="AA106">
        <v>34.018300000000004</v>
      </c>
      <c r="AB106">
        <v>-118.35039999999999</v>
      </c>
      <c r="AC106">
        <f t="shared" si="1"/>
        <v>1</v>
      </c>
    </row>
    <row r="107" spans="1:29" x14ac:dyDescent="0.35">
      <c r="A107">
        <v>200618244</v>
      </c>
      <c r="B107" s="1">
        <v>44155</v>
      </c>
      <c r="C107" s="1">
        <v>44154</v>
      </c>
      <c r="D107">
        <v>2030</v>
      </c>
      <c r="E107">
        <v>6</v>
      </c>
      <c r="F107" t="s">
        <v>91</v>
      </c>
      <c r="G107">
        <v>643</v>
      </c>
      <c r="H107">
        <v>1</v>
      </c>
      <c r="I107">
        <v>510</v>
      </c>
      <c r="J107" t="s">
        <v>29</v>
      </c>
      <c r="L107">
        <v>0</v>
      </c>
      <c r="O107">
        <v>101</v>
      </c>
      <c r="P107" t="s">
        <v>32</v>
      </c>
      <c r="S107" t="s">
        <v>40</v>
      </c>
      <c r="T107" t="s">
        <v>41</v>
      </c>
      <c r="U107">
        <v>510</v>
      </c>
      <c r="Y107" t="s">
        <v>296</v>
      </c>
      <c r="AA107">
        <v>34.100700000000003</v>
      </c>
      <c r="AB107">
        <v>-118.3494</v>
      </c>
      <c r="AC107">
        <f t="shared" si="1"/>
        <v>0</v>
      </c>
    </row>
    <row r="108" spans="1:29" x14ac:dyDescent="0.35">
      <c r="A108">
        <v>200214497</v>
      </c>
      <c r="B108" s="1">
        <v>44075</v>
      </c>
      <c r="C108" s="1">
        <v>43995</v>
      </c>
      <c r="D108">
        <v>1340</v>
      </c>
      <c r="E108">
        <v>2</v>
      </c>
      <c r="F108" t="s">
        <v>56</v>
      </c>
      <c r="G108">
        <v>248</v>
      </c>
      <c r="H108">
        <v>2</v>
      </c>
      <c r="I108">
        <v>668</v>
      </c>
      <c r="J108" t="s">
        <v>287</v>
      </c>
      <c r="K108" t="s">
        <v>297</v>
      </c>
      <c r="L108">
        <v>0</v>
      </c>
      <c r="M108" t="s">
        <v>46</v>
      </c>
      <c r="N108" t="s">
        <v>46</v>
      </c>
      <c r="O108">
        <v>108</v>
      </c>
      <c r="P108" t="s">
        <v>105</v>
      </c>
      <c r="S108" t="s">
        <v>40</v>
      </c>
      <c r="T108" t="s">
        <v>41</v>
      </c>
      <c r="U108">
        <v>668</v>
      </c>
      <c r="Y108" t="s">
        <v>298</v>
      </c>
      <c r="AA108">
        <v>34.057899999999997</v>
      </c>
      <c r="AB108">
        <v>-118.2649</v>
      </c>
      <c r="AC108">
        <f t="shared" si="1"/>
        <v>0</v>
      </c>
    </row>
    <row r="109" spans="1:29" x14ac:dyDescent="0.35">
      <c r="A109">
        <v>200805831</v>
      </c>
      <c r="B109" s="1">
        <v>43871</v>
      </c>
      <c r="C109" s="1">
        <v>43860</v>
      </c>
      <c r="D109">
        <v>5</v>
      </c>
      <c r="E109">
        <v>8</v>
      </c>
      <c r="F109" t="s">
        <v>109</v>
      </c>
      <c r="G109">
        <v>831</v>
      </c>
      <c r="H109">
        <v>2</v>
      </c>
      <c r="I109">
        <v>354</v>
      </c>
      <c r="J109" t="s">
        <v>167</v>
      </c>
      <c r="K109" t="s">
        <v>299</v>
      </c>
      <c r="L109">
        <v>57</v>
      </c>
      <c r="M109" t="s">
        <v>94</v>
      </c>
      <c r="N109" t="s">
        <v>73</v>
      </c>
      <c r="O109">
        <v>501</v>
      </c>
      <c r="P109" t="s">
        <v>164</v>
      </c>
      <c r="S109" t="s">
        <v>40</v>
      </c>
      <c r="T109" t="s">
        <v>41</v>
      </c>
      <c r="U109">
        <v>354</v>
      </c>
      <c r="Y109" t="s">
        <v>300</v>
      </c>
      <c r="AA109">
        <v>34.049399999999999</v>
      </c>
      <c r="AB109">
        <v>-118.4866</v>
      </c>
      <c r="AC109">
        <f t="shared" si="1"/>
        <v>0</v>
      </c>
    </row>
    <row r="110" spans="1:29" x14ac:dyDescent="0.35">
      <c r="A110">
        <v>200616504</v>
      </c>
      <c r="B110" s="1">
        <v>44114</v>
      </c>
      <c r="C110" s="1">
        <v>44113</v>
      </c>
      <c r="D110">
        <v>2345</v>
      </c>
      <c r="E110">
        <v>6</v>
      </c>
      <c r="F110" t="s">
        <v>91</v>
      </c>
      <c r="G110">
        <v>647</v>
      </c>
      <c r="H110">
        <v>1</v>
      </c>
      <c r="I110">
        <v>210</v>
      </c>
      <c r="J110" t="s">
        <v>149</v>
      </c>
      <c r="K110" t="s">
        <v>301</v>
      </c>
      <c r="L110">
        <v>29</v>
      </c>
      <c r="M110" t="s">
        <v>94</v>
      </c>
      <c r="N110" t="s">
        <v>163</v>
      </c>
      <c r="O110">
        <v>707</v>
      </c>
      <c r="P110" t="s">
        <v>280</v>
      </c>
      <c r="Q110">
        <v>109</v>
      </c>
      <c r="R110" t="s">
        <v>265</v>
      </c>
      <c r="S110" t="s">
        <v>40</v>
      </c>
      <c r="T110" t="s">
        <v>41</v>
      </c>
      <c r="U110">
        <v>210</v>
      </c>
      <c r="V110">
        <v>998</v>
      </c>
      <c r="Y110" t="s">
        <v>302</v>
      </c>
      <c r="AA110">
        <v>34.099800000000002</v>
      </c>
      <c r="AB110">
        <v>-118.3211</v>
      </c>
      <c r="AC110">
        <f t="shared" si="1"/>
        <v>0</v>
      </c>
    </row>
    <row r="111" spans="1:29" x14ac:dyDescent="0.35">
      <c r="A111">
        <v>201309446</v>
      </c>
      <c r="B111" s="1">
        <v>43936</v>
      </c>
      <c r="C111" s="1">
        <v>43936</v>
      </c>
      <c r="D111">
        <v>1730</v>
      </c>
      <c r="E111">
        <v>13</v>
      </c>
      <c r="F111" t="s">
        <v>62</v>
      </c>
      <c r="G111">
        <v>1324</v>
      </c>
      <c r="H111">
        <v>1</v>
      </c>
      <c r="I111">
        <v>410</v>
      </c>
      <c r="J111" t="s">
        <v>303</v>
      </c>
      <c r="K111" t="s">
        <v>304</v>
      </c>
      <c r="L111">
        <v>30</v>
      </c>
      <c r="M111" t="s">
        <v>30</v>
      </c>
      <c r="N111" t="s">
        <v>95</v>
      </c>
      <c r="O111">
        <v>101</v>
      </c>
      <c r="P111" t="s">
        <v>32</v>
      </c>
      <c r="S111" t="s">
        <v>33</v>
      </c>
      <c r="T111" t="s">
        <v>34</v>
      </c>
      <c r="U111">
        <v>410</v>
      </c>
      <c r="V111">
        <v>998</v>
      </c>
      <c r="Y111" t="s">
        <v>305</v>
      </c>
      <c r="Z111" t="s">
        <v>306</v>
      </c>
      <c r="AA111">
        <v>34.023299999999999</v>
      </c>
      <c r="AB111">
        <v>-118.2516</v>
      </c>
      <c r="AC111">
        <f t="shared" si="1"/>
        <v>1</v>
      </c>
    </row>
    <row r="112" spans="1:29" x14ac:dyDescent="0.35">
      <c r="A112">
        <v>200717189</v>
      </c>
      <c r="B112" s="1">
        <v>44181</v>
      </c>
      <c r="C112" s="1">
        <v>44178</v>
      </c>
      <c r="D112">
        <v>1500</v>
      </c>
      <c r="E112">
        <v>7</v>
      </c>
      <c r="F112" t="s">
        <v>28</v>
      </c>
      <c r="G112">
        <v>765</v>
      </c>
      <c r="H112">
        <v>1</v>
      </c>
      <c r="I112">
        <v>330</v>
      </c>
      <c r="J112" t="s">
        <v>37</v>
      </c>
      <c r="K112" t="s">
        <v>307</v>
      </c>
      <c r="L112">
        <v>43</v>
      </c>
      <c r="M112" t="s">
        <v>94</v>
      </c>
      <c r="N112" t="s">
        <v>163</v>
      </c>
      <c r="O112">
        <v>102</v>
      </c>
      <c r="P112" t="s">
        <v>186</v>
      </c>
      <c r="S112" t="s">
        <v>40</v>
      </c>
      <c r="T112" t="s">
        <v>41</v>
      </c>
      <c r="U112">
        <v>330</v>
      </c>
      <c r="Y112" t="s">
        <v>308</v>
      </c>
      <c r="Z112" t="s">
        <v>309</v>
      </c>
      <c r="AA112">
        <v>34.049599999999998</v>
      </c>
      <c r="AB112">
        <v>-118.3425</v>
      </c>
      <c r="AC112">
        <f t="shared" si="1"/>
        <v>0</v>
      </c>
    </row>
    <row r="113" spans="1:29" x14ac:dyDescent="0.35">
      <c r="A113">
        <v>200817626</v>
      </c>
      <c r="B113" s="1">
        <v>44182</v>
      </c>
      <c r="C113" s="1">
        <v>44181</v>
      </c>
      <c r="D113">
        <v>1600</v>
      </c>
      <c r="E113">
        <v>8</v>
      </c>
      <c r="F113" t="s">
        <v>109</v>
      </c>
      <c r="G113">
        <v>855</v>
      </c>
      <c r="H113">
        <v>1</v>
      </c>
      <c r="I113">
        <v>510</v>
      </c>
      <c r="J113" t="s">
        <v>29</v>
      </c>
      <c r="L113">
        <v>0</v>
      </c>
      <c r="O113">
        <v>101</v>
      </c>
      <c r="P113" t="s">
        <v>32</v>
      </c>
      <c r="S113" t="s">
        <v>40</v>
      </c>
      <c r="T113" t="s">
        <v>41</v>
      </c>
      <c r="U113">
        <v>510</v>
      </c>
      <c r="Y113" t="s">
        <v>310</v>
      </c>
      <c r="AA113">
        <v>34.048400000000001</v>
      </c>
      <c r="AB113">
        <v>-118.44370000000001</v>
      </c>
      <c r="AC113">
        <f t="shared" si="1"/>
        <v>0</v>
      </c>
    </row>
    <row r="114" spans="1:29" x14ac:dyDescent="0.35">
      <c r="A114">
        <v>201110326</v>
      </c>
      <c r="B114" s="1">
        <v>43994</v>
      </c>
      <c r="C114" s="1">
        <v>43993</v>
      </c>
      <c r="D114">
        <v>2000</v>
      </c>
      <c r="E114">
        <v>11</v>
      </c>
      <c r="F114" t="s">
        <v>64</v>
      </c>
      <c r="G114">
        <v>1138</v>
      </c>
      <c r="H114">
        <v>1</v>
      </c>
      <c r="I114">
        <v>510</v>
      </c>
      <c r="J114" t="s">
        <v>29</v>
      </c>
      <c r="L114">
        <v>0</v>
      </c>
      <c r="O114">
        <v>101</v>
      </c>
      <c r="P114" t="s">
        <v>32</v>
      </c>
      <c r="S114" t="s">
        <v>40</v>
      </c>
      <c r="T114" t="s">
        <v>41</v>
      </c>
      <c r="U114">
        <v>510</v>
      </c>
      <c r="Y114" t="s">
        <v>311</v>
      </c>
      <c r="AA114">
        <v>34.114800000000002</v>
      </c>
      <c r="AB114">
        <v>-118.18689999999999</v>
      </c>
      <c r="AC114">
        <f t="shared" si="1"/>
        <v>0</v>
      </c>
    </row>
    <row r="115" spans="1:29" x14ac:dyDescent="0.35">
      <c r="A115">
        <v>201106089</v>
      </c>
      <c r="B115" s="1">
        <v>43877</v>
      </c>
      <c r="C115" s="1">
        <v>43877</v>
      </c>
      <c r="D115">
        <v>915</v>
      </c>
      <c r="E115">
        <v>11</v>
      </c>
      <c r="F115" t="s">
        <v>64</v>
      </c>
      <c r="G115">
        <v>1107</v>
      </c>
      <c r="H115">
        <v>2</v>
      </c>
      <c r="I115">
        <v>624</v>
      </c>
      <c r="J115" t="s">
        <v>171</v>
      </c>
      <c r="K115" t="s">
        <v>312</v>
      </c>
      <c r="L115">
        <v>24</v>
      </c>
      <c r="M115" t="s">
        <v>94</v>
      </c>
      <c r="N115" t="s">
        <v>95</v>
      </c>
      <c r="O115">
        <v>501</v>
      </c>
      <c r="P115" t="s">
        <v>164</v>
      </c>
      <c r="Q115">
        <v>400</v>
      </c>
      <c r="R115" t="s">
        <v>143</v>
      </c>
      <c r="S115" t="s">
        <v>33</v>
      </c>
      <c r="T115" t="s">
        <v>34</v>
      </c>
      <c r="U115">
        <v>624</v>
      </c>
      <c r="Y115" t="s">
        <v>313</v>
      </c>
      <c r="AA115">
        <v>34.130699999999997</v>
      </c>
      <c r="AB115">
        <v>-118.19070000000001</v>
      </c>
      <c r="AC115">
        <f t="shared" si="1"/>
        <v>1</v>
      </c>
    </row>
    <row r="116" spans="1:29" x14ac:dyDescent="0.35">
      <c r="A116">
        <v>200106948</v>
      </c>
      <c r="B116" s="1">
        <v>43872</v>
      </c>
      <c r="C116" s="1">
        <v>43872</v>
      </c>
      <c r="D116">
        <v>1915</v>
      </c>
      <c r="E116">
        <v>1</v>
      </c>
      <c r="F116" t="s">
        <v>36</v>
      </c>
      <c r="G116">
        <v>154</v>
      </c>
      <c r="H116">
        <v>2</v>
      </c>
      <c r="I116">
        <v>626</v>
      </c>
      <c r="J116" t="s">
        <v>141</v>
      </c>
      <c r="K116" t="s">
        <v>314</v>
      </c>
      <c r="L116">
        <v>34</v>
      </c>
      <c r="M116" t="s">
        <v>30</v>
      </c>
      <c r="N116" t="s">
        <v>31</v>
      </c>
      <c r="O116">
        <v>502</v>
      </c>
      <c r="P116" t="s">
        <v>47</v>
      </c>
      <c r="Q116">
        <v>400</v>
      </c>
      <c r="R116" t="s">
        <v>143</v>
      </c>
      <c r="S116" t="s">
        <v>40</v>
      </c>
      <c r="T116" t="s">
        <v>41</v>
      </c>
      <c r="U116">
        <v>626</v>
      </c>
      <c r="Y116" t="s">
        <v>315</v>
      </c>
      <c r="AA116">
        <v>34.045999999999999</v>
      </c>
      <c r="AB116">
        <v>-118.24930000000001</v>
      </c>
      <c r="AC116">
        <f t="shared" si="1"/>
        <v>0</v>
      </c>
    </row>
    <row r="117" spans="1:29" x14ac:dyDescent="0.35">
      <c r="A117">
        <v>200806568</v>
      </c>
      <c r="B117" s="1">
        <v>43888</v>
      </c>
      <c r="C117" s="1">
        <v>43881</v>
      </c>
      <c r="D117">
        <v>1200</v>
      </c>
      <c r="E117">
        <v>8</v>
      </c>
      <c r="F117" t="s">
        <v>109</v>
      </c>
      <c r="G117">
        <v>852</v>
      </c>
      <c r="H117">
        <v>1</v>
      </c>
      <c r="I117">
        <v>480</v>
      </c>
      <c r="J117" t="s">
        <v>44</v>
      </c>
      <c r="K117" t="s">
        <v>316</v>
      </c>
      <c r="L117">
        <v>35</v>
      </c>
      <c r="M117" t="s">
        <v>30</v>
      </c>
      <c r="N117" t="s">
        <v>73</v>
      </c>
      <c r="O117">
        <v>707</v>
      </c>
      <c r="P117" t="s">
        <v>280</v>
      </c>
      <c r="S117" t="s">
        <v>40</v>
      </c>
      <c r="T117" t="s">
        <v>41</v>
      </c>
      <c r="U117">
        <v>480</v>
      </c>
      <c r="Y117" t="s">
        <v>317</v>
      </c>
      <c r="AA117">
        <v>34.045000000000002</v>
      </c>
      <c r="AB117">
        <v>-118.45569999999999</v>
      </c>
      <c r="AC117">
        <f t="shared" si="1"/>
        <v>0</v>
      </c>
    </row>
    <row r="118" spans="1:29" x14ac:dyDescent="0.35">
      <c r="A118">
        <v>200212443</v>
      </c>
      <c r="B118" s="1">
        <v>44023</v>
      </c>
      <c r="C118" s="1">
        <v>44017</v>
      </c>
      <c r="D118">
        <v>900</v>
      </c>
      <c r="E118">
        <v>2</v>
      </c>
      <c r="F118" t="s">
        <v>56</v>
      </c>
      <c r="G118">
        <v>218</v>
      </c>
      <c r="H118">
        <v>1</v>
      </c>
      <c r="I118">
        <v>510</v>
      </c>
      <c r="J118" t="s">
        <v>29</v>
      </c>
      <c r="L118">
        <v>0</v>
      </c>
      <c r="O118">
        <v>101</v>
      </c>
      <c r="P118" t="s">
        <v>32</v>
      </c>
      <c r="S118" t="s">
        <v>40</v>
      </c>
      <c r="T118" t="s">
        <v>41</v>
      </c>
      <c r="U118">
        <v>510</v>
      </c>
      <c r="Y118" t="s">
        <v>220</v>
      </c>
      <c r="Z118" t="s">
        <v>318</v>
      </c>
      <c r="AA118">
        <v>34.069800000000001</v>
      </c>
      <c r="AB118">
        <v>-118.2595</v>
      </c>
      <c r="AC118">
        <f t="shared" si="1"/>
        <v>0</v>
      </c>
    </row>
    <row r="119" spans="1:29" x14ac:dyDescent="0.35">
      <c r="A119">
        <v>201216960</v>
      </c>
      <c r="B119" s="1">
        <v>44033</v>
      </c>
      <c r="C119" s="1">
        <v>44033</v>
      </c>
      <c r="D119">
        <v>1820</v>
      </c>
      <c r="E119">
        <v>12</v>
      </c>
      <c r="F119" t="s">
        <v>68</v>
      </c>
      <c r="G119">
        <v>1203</v>
      </c>
      <c r="H119">
        <v>1</v>
      </c>
      <c r="I119">
        <v>230</v>
      </c>
      <c r="J119" t="s">
        <v>161</v>
      </c>
      <c r="K119" t="s">
        <v>319</v>
      </c>
      <c r="L119">
        <v>61</v>
      </c>
      <c r="M119" t="s">
        <v>30</v>
      </c>
      <c r="N119" t="s">
        <v>95</v>
      </c>
      <c r="O119">
        <v>501</v>
      </c>
      <c r="P119" t="s">
        <v>164</v>
      </c>
      <c r="Q119">
        <v>400</v>
      </c>
      <c r="R119" t="s">
        <v>143</v>
      </c>
      <c r="S119" t="s">
        <v>33</v>
      </c>
      <c r="T119" t="s">
        <v>34</v>
      </c>
      <c r="U119">
        <v>230</v>
      </c>
      <c r="Y119" t="s">
        <v>320</v>
      </c>
      <c r="AA119">
        <v>34.000100000000003</v>
      </c>
      <c r="AB119">
        <v>-118.3096</v>
      </c>
      <c r="AC119">
        <f t="shared" si="1"/>
        <v>1</v>
      </c>
    </row>
    <row r="120" spans="1:29" x14ac:dyDescent="0.35">
      <c r="A120">
        <v>200914159</v>
      </c>
      <c r="B120" s="1">
        <v>44073</v>
      </c>
      <c r="C120" s="1">
        <v>44073</v>
      </c>
      <c r="D120">
        <v>1420</v>
      </c>
      <c r="E120">
        <v>9</v>
      </c>
      <c r="F120" t="s">
        <v>49</v>
      </c>
      <c r="G120">
        <v>906</v>
      </c>
      <c r="H120">
        <v>2</v>
      </c>
      <c r="I120">
        <v>626</v>
      </c>
      <c r="J120" t="s">
        <v>141</v>
      </c>
      <c r="K120" t="s">
        <v>321</v>
      </c>
      <c r="L120">
        <v>23</v>
      </c>
      <c r="M120" t="s">
        <v>30</v>
      </c>
      <c r="N120" t="s">
        <v>163</v>
      </c>
      <c r="O120">
        <v>501</v>
      </c>
      <c r="P120" t="s">
        <v>164</v>
      </c>
      <c r="Q120">
        <v>400</v>
      </c>
      <c r="R120" t="s">
        <v>143</v>
      </c>
      <c r="S120" t="s">
        <v>84</v>
      </c>
      <c r="T120" t="s">
        <v>85</v>
      </c>
      <c r="U120">
        <v>626</v>
      </c>
      <c r="Y120" t="s">
        <v>322</v>
      </c>
      <c r="AA120">
        <v>34.2012</v>
      </c>
      <c r="AB120">
        <v>-118.4432</v>
      </c>
      <c r="AC120">
        <f t="shared" si="1"/>
        <v>0</v>
      </c>
    </row>
    <row r="121" spans="1:29" x14ac:dyDescent="0.35">
      <c r="A121">
        <v>201104052</v>
      </c>
      <c r="B121" s="1">
        <v>43831</v>
      </c>
      <c r="C121" s="1">
        <v>43831</v>
      </c>
      <c r="D121">
        <v>2030</v>
      </c>
      <c r="E121">
        <v>11</v>
      </c>
      <c r="F121" t="s">
        <v>64</v>
      </c>
      <c r="G121">
        <v>1105</v>
      </c>
      <c r="H121">
        <v>2</v>
      </c>
      <c r="I121">
        <v>740</v>
      </c>
      <c r="J121" t="s">
        <v>224</v>
      </c>
      <c r="K121" t="s">
        <v>323</v>
      </c>
      <c r="L121">
        <v>0</v>
      </c>
      <c r="M121" t="s">
        <v>46</v>
      </c>
      <c r="N121" t="s">
        <v>46</v>
      </c>
      <c r="O121">
        <v>502</v>
      </c>
      <c r="P121" t="s">
        <v>47</v>
      </c>
      <c r="S121" t="s">
        <v>33</v>
      </c>
      <c r="T121" t="s">
        <v>34</v>
      </c>
      <c r="U121">
        <v>740</v>
      </c>
      <c r="V121">
        <v>998</v>
      </c>
      <c r="Y121" t="s">
        <v>324</v>
      </c>
      <c r="AA121">
        <v>34.144199999999998</v>
      </c>
      <c r="AB121">
        <v>-118.218</v>
      </c>
      <c r="AC121">
        <f t="shared" si="1"/>
        <v>1</v>
      </c>
    </row>
    <row r="122" spans="1:29" x14ac:dyDescent="0.35">
      <c r="A122">
        <v>201007391</v>
      </c>
      <c r="B122" s="1">
        <v>43909</v>
      </c>
      <c r="C122" s="1">
        <v>43908</v>
      </c>
      <c r="D122">
        <v>1800</v>
      </c>
      <c r="E122">
        <v>10</v>
      </c>
      <c r="F122" t="s">
        <v>103</v>
      </c>
      <c r="G122">
        <v>1063</v>
      </c>
      <c r="H122">
        <v>1</v>
      </c>
      <c r="I122">
        <v>310</v>
      </c>
      <c r="J122" t="s">
        <v>71</v>
      </c>
      <c r="K122" t="s">
        <v>325</v>
      </c>
      <c r="L122">
        <v>0</v>
      </c>
      <c r="M122" t="s">
        <v>30</v>
      </c>
      <c r="N122" t="s">
        <v>73</v>
      </c>
      <c r="O122">
        <v>220</v>
      </c>
      <c r="P122" t="s">
        <v>326</v>
      </c>
      <c r="S122" t="s">
        <v>40</v>
      </c>
      <c r="T122" t="s">
        <v>41</v>
      </c>
      <c r="U122">
        <v>310</v>
      </c>
      <c r="Y122" t="s">
        <v>327</v>
      </c>
      <c r="AA122">
        <v>34.172499999999999</v>
      </c>
      <c r="AB122">
        <v>-118.5475</v>
      </c>
      <c r="AC122">
        <f t="shared" si="1"/>
        <v>0</v>
      </c>
    </row>
    <row r="123" spans="1:29" x14ac:dyDescent="0.35">
      <c r="A123">
        <v>200906435</v>
      </c>
      <c r="B123" s="1">
        <v>43885</v>
      </c>
      <c r="C123" s="1">
        <v>43884</v>
      </c>
      <c r="D123">
        <v>1800</v>
      </c>
      <c r="E123">
        <v>9</v>
      </c>
      <c r="F123" t="s">
        <v>49</v>
      </c>
      <c r="G123">
        <v>914</v>
      </c>
      <c r="H123">
        <v>2</v>
      </c>
      <c r="I123">
        <v>956</v>
      </c>
      <c r="J123" t="s">
        <v>328</v>
      </c>
      <c r="K123">
        <v>1912</v>
      </c>
      <c r="L123">
        <v>34</v>
      </c>
      <c r="M123" t="s">
        <v>94</v>
      </c>
      <c r="N123" t="s">
        <v>73</v>
      </c>
      <c r="O123">
        <v>502</v>
      </c>
      <c r="P123" t="s">
        <v>47</v>
      </c>
      <c r="S123" t="s">
        <v>40</v>
      </c>
      <c r="T123" t="s">
        <v>41</v>
      </c>
      <c r="U123">
        <v>956</v>
      </c>
      <c r="Y123" t="s">
        <v>329</v>
      </c>
      <c r="AA123">
        <v>34.2012</v>
      </c>
      <c r="AB123">
        <v>-118.45740000000001</v>
      </c>
      <c r="AC123">
        <f t="shared" si="1"/>
        <v>0</v>
      </c>
    </row>
    <row r="124" spans="1:29" x14ac:dyDescent="0.35">
      <c r="A124">
        <v>201114637</v>
      </c>
      <c r="B124" s="1">
        <v>44118</v>
      </c>
      <c r="C124" s="1">
        <v>44117</v>
      </c>
      <c r="D124">
        <v>2200</v>
      </c>
      <c r="E124">
        <v>11</v>
      </c>
      <c r="F124" t="s">
        <v>64</v>
      </c>
      <c r="G124">
        <v>1184</v>
      </c>
      <c r="H124">
        <v>1</v>
      </c>
      <c r="I124">
        <v>510</v>
      </c>
      <c r="J124" t="s">
        <v>29</v>
      </c>
      <c r="L124">
        <v>0</v>
      </c>
      <c r="O124">
        <v>101</v>
      </c>
      <c r="P124" t="s">
        <v>32</v>
      </c>
      <c r="S124" t="s">
        <v>40</v>
      </c>
      <c r="T124" t="s">
        <v>41</v>
      </c>
      <c r="U124">
        <v>510</v>
      </c>
      <c r="Y124" t="s">
        <v>330</v>
      </c>
      <c r="AA124">
        <v>34.081499999999998</v>
      </c>
      <c r="AB124">
        <v>-118.2546</v>
      </c>
      <c r="AC124">
        <f t="shared" si="1"/>
        <v>0</v>
      </c>
    </row>
    <row r="125" spans="1:29" x14ac:dyDescent="0.35">
      <c r="A125">
        <v>200414361</v>
      </c>
      <c r="B125" s="1">
        <v>44132</v>
      </c>
      <c r="C125" s="1">
        <v>44119</v>
      </c>
      <c r="D125">
        <v>1200</v>
      </c>
      <c r="E125">
        <v>4</v>
      </c>
      <c r="F125" t="s">
        <v>54</v>
      </c>
      <c r="G125">
        <v>487</v>
      </c>
      <c r="H125">
        <v>2</v>
      </c>
      <c r="I125">
        <v>354</v>
      </c>
      <c r="J125" t="s">
        <v>167</v>
      </c>
      <c r="K125">
        <v>100</v>
      </c>
      <c r="L125">
        <v>49</v>
      </c>
      <c r="M125" t="s">
        <v>30</v>
      </c>
      <c r="N125" t="s">
        <v>73</v>
      </c>
      <c r="O125">
        <v>501</v>
      </c>
      <c r="P125" t="s">
        <v>164</v>
      </c>
      <c r="S125" t="s">
        <v>40</v>
      </c>
      <c r="T125" t="s">
        <v>41</v>
      </c>
      <c r="U125">
        <v>354</v>
      </c>
      <c r="Y125" t="s">
        <v>331</v>
      </c>
      <c r="AA125">
        <v>34.027299999999997</v>
      </c>
      <c r="AB125">
        <v>-118.2176</v>
      </c>
      <c r="AC125">
        <f t="shared" si="1"/>
        <v>0</v>
      </c>
    </row>
    <row r="126" spans="1:29" x14ac:dyDescent="0.35">
      <c r="A126">
        <v>200911049</v>
      </c>
      <c r="B126" s="1">
        <v>43997</v>
      </c>
      <c r="C126" s="1">
        <v>43991</v>
      </c>
      <c r="D126">
        <v>1025</v>
      </c>
      <c r="E126">
        <v>9</v>
      </c>
      <c r="F126" t="s">
        <v>49</v>
      </c>
      <c r="G126">
        <v>963</v>
      </c>
      <c r="H126">
        <v>1</v>
      </c>
      <c r="I126">
        <v>440</v>
      </c>
      <c r="J126" t="s">
        <v>213</v>
      </c>
      <c r="K126" t="s">
        <v>332</v>
      </c>
      <c r="L126">
        <v>35</v>
      </c>
      <c r="M126" t="s">
        <v>94</v>
      </c>
      <c r="N126" t="s">
        <v>73</v>
      </c>
      <c r="O126">
        <v>119</v>
      </c>
      <c r="P126" t="s">
        <v>333</v>
      </c>
      <c r="S126" t="s">
        <v>40</v>
      </c>
      <c r="T126" t="s">
        <v>41</v>
      </c>
      <c r="U126">
        <v>440</v>
      </c>
      <c r="Y126" t="s">
        <v>334</v>
      </c>
      <c r="Z126" t="s">
        <v>335</v>
      </c>
      <c r="AA126">
        <v>34.164900000000003</v>
      </c>
      <c r="AB126">
        <v>-118.45740000000001</v>
      </c>
      <c r="AC126">
        <f t="shared" si="1"/>
        <v>0</v>
      </c>
    </row>
    <row r="127" spans="1:29" x14ac:dyDescent="0.35">
      <c r="A127">
        <v>200312753</v>
      </c>
      <c r="B127" s="1">
        <v>43998</v>
      </c>
      <c r="C127" s="1">
        <v>43998</v>
      </c>
      <c r="D127">
        <v>720</v>
      </c>
      <c r="E127">
        <v>3</v>
      </c>
      <c r="F127" t="s">
        <v>43</v>
      </c>
      <c r="G127">
        <v>353</v>
      </c>
      <c r="H127">
        <v>1</v>
      </c>
      <c r="I127">
        <v>442</v>
      </c>
      <c r="J127" t="s">
        <v>179</v>
      </c>
      <c r="K127" t="s">
        <v>336</v>
      </c>
      <c r="L127">
        <v>19</v>
      </c>
      <c r="M127" t="s">
        <v>46</v>
      </c>
      <c r="N127" t="s">
        <v>46</v>
      </c>
      <c r="O127">
        <v>403</v>
      </c>
      <c r="P127" t="s">
        <v>337</v>
      </c>
      <c r="S127" t="s">
        <v>40</v>
      </c>
      <c r="T127" t="s">
        <v>41</v>
      </c>
      <c r="U127">
        <v>442</v>
      </c>
      <c r="Y127" t="s">
        <v>338</v>
      </c>
      <c r="AA127">
        <v>34.019100000000002</v>
      </c>
      <c r="AB127">
        <v>-118.3351</v>
      </c>
      <c r="AC127">
        <f t="shared" si="1"/>
        <v>0</v>
      </c>
    </row>
    <row r="128" spans="1:29" x14ac:dyDescent="0.35">
      <c r="A128">
        <v>200517895</v>
      </c>
      <c r="B128" s="1">
        <v>44181</v>
      </c>
      <c r="C128" s="1">
        <v>44181</v>
      </c>
      <c r="D128">
        <v>2125</v>
      </c>
      <c r="E128">
        <v>5</v>
      </c>
      <c r="F128" t="s">
        <v>98</v>
      </c>
      <c r="G128">
        <v>526</v>
      </c>
      <c r="H128">
        <v>2</v>
      </c>
      <c r="I128">
        <v>930</v>
      </c>
      <c r="J128" t="s">
        <v>339</v>
      </c>
      <c r="K128" t="s">
        <v>340</v>
      </c>
      <c r="L128">
        <v>40</v>
      </c>
      <c r="M128" t="s">
        <v>30</v>
      </c>
      <c r="N128" t="s">
        <v>95</v>
      </c>
      <c r="O128">
        <v>502</v>
      </c>
      <c r="P128" t="s">
        <v>47</v>
      </c>
      <c r="Q128">
        <v>511</v>
      </c>
      <c r="R128" t="s">
        <v>151</v>
      </c>
      <c r="S128" t="s">
        <v>84</v>
      </c>
      <c r="T128" t="s">
        <v>85</v>
      </c>
      <c r="U128">
        <v>930</v>
      </c>
      <c r="Y128" t="s">
        <v>341</v>
      </c>
      <c r="AA128">
        <v>33.781500000000001</v>
      </c>
      <c r="AB128">
        <v>-118.265</v>
      </c>
      <c r="AC128">
        <f t="shared" si="1"/>
        <v>0</v>
      </c>
    </row>
    <row r="129" spans="1:29" x14ac:dyDescent="0.35">
      <c r="A129">
        <v>200321494</v>
      </c>
      <c r="B129" s="1">
        <v>44173</v>
      </c>
      <c r="C129" s="1">
        <v>44172</v>
      </c>
      <c r="D129">
        <v>1700</v>
      </c>
      <c r="E129">
        <v>3</v>
      </c>
      <c r="F129" t="s">
        <v>43</v>
      </c>
      <c r="G129">
        <v>315</v>
      </c>
      <c r="H129">
        <v>1</v>
      </c>
      <c r="I129">
        <v>330</v>
      </c>
      <c r="J129" t="s">
        <v>37</v>
      </c>
      <c r="K129" t="s">
        <v>342</v>
      </c>
      <c r="L129">
        <v>67</v>
      </c>
      <c r="M129" t="s">
        <v>30</v>
      </c>
      <c r="N129" t="s">
        <v>163</v>
      </c>
      <c r="O129">
        <v>501</v>
      </c>
      <c r="P129" t="s">
        <v>164</v>
      </c>
      <c r="S129" t="s">
        <v>40</v>
      </c>
      <c r="T129" t="s">
        <v>41</v>
      </c>
      <c r="U129">
        <v>330</v>
      </c>
      <c r="Y129" t="s">
        <v>343</v>
      </c>
      <c r="Z129" t="s">
        <v>344</v>
      </c>
      <c r="AA129">
        <v>34.0349</v>
      </c>
      <c r="AB129">
        <v>-118.3177</v>
      </c>
      <c r="AC129">
        <f t="shared" si="1"/>
        <v>0</v>
      </c>
    </row>
    <row r="130" spans="1:29" x14ac:dyDescent="0.35">
      <c r="A130">
        <v>201012706</v>
      </c>
      <c r="B130" s="1">
        <v>44077</v>
      </c>
      <c r="C130" s="1">
        <v>44039</v>
      </c>
      <c r="D130">
        <v>700</v>
      </c>
      <c r="E130">
        <v>10</v>
      </c>
      <c r="F130" t="s">
        <v>103</v>
      </c>
      <c r="G130">
        <v>1008</v>
      </c>
      <c r="H130">
        <v>2</v>
      </c>
      <c r="I130">
        <v>845</v>
      </c>
      <c r="J130" t="s">
        <v>345</v>
      </c>
      <c r="K130">
        <v>1501</v>
      </c>
      <c r="L130">
        <v>46</v>
      </c>
      <c r="M130" t="s">
        <v>30</v>
      </c>
      <c r="N130" t="s">
        <v>95</v>
      </c>
      <c r="O130">
        <v>501</v>
      </c>
      <c r="P130" t="s">
        <v>164</v>
      </c>
      <c r="S130" t="s">
        <v>33</v>
      </c>
      <c r="T130" t="s">
        <v>34</v>
      </c>
      <c r="U130">
        <v>845</v>
      </c>
      <c r="Y130" t="s">
        <v>346</v>
      </c>
      <c r="AA130">
        <v>34.2179</v>
      </c>
      <c r="AB130">
        <v>-118.5014</v>
      </c>
      <c r="AC130">
        <f t="shared" si="1"/>
        <v>1</v>
      </c>
    </row>
    <row r="131" spans="1:29" x14ac:dyDescent="0.35">
      <c r="A131">
        <v>201111473</v>
      </c>
      <c r="B131" s="1">
        <v>44027</v>
      </c>
      <c r="C131" s="1">
        <v>44027</v>
      </c>
      <c r="D131">
        <v>1134</v>
      </c>
      <c r="E131">
        <v>11</v>
      </c>
      <c r="F131" t="s">
        <v>64</v>
      </c>
      <c r="G131">
        <v>1117</v>
      </c>
      <c r="H131">
        <v>2</v>
      </c>
      <c r="I131">
        <v>661</v>
      </c>
      <c r="J131" t="s">
        <v>347</v>
      </c>
      <c r="K131" t="s">
        <v>348</v>
      </c>
      <c r="L131">
        <v>40</v>
      </c>
      <c r="M131" t="s">
        <v>94</v>
      </c>
      <c r="N131" t="s">
        <v>95</v>
      </c>
      <c r="O131">
        <v>501</v>
      </c>
      <c r="P131" t="s">
        <v>164</v>
      </c>
      <c r="S131" t="s">
        <v>40</v>
      </c>
      <c r="T131" t="s">
        <v>41</v>
      </c>
      <c r="U131">
        <v>661</v>
      </c>
      <c r="Y131" t="s">
        <v>349</v>
      </c>
      <c r="AA131">
        <v>34.129300000000001</v>
      </c>
      <c r="AB131">
        <v>-118.21899999999999</v>
      </c>
      <c r="AC131">
        <f t="shared" ref="AC131:AC194" si="2">IF(OR((S:S)="CC", S:S="AA",S:S="JA"), 1, 0)</f>
        <v>0</v>
      </c>
    </row>
    <row r="132" spans="1:29" x14ac:dyDescent="0.35">
      <c r="A132">
        <v>200310910</v>
      </c>
      <c r="B132" s="1">
        <v>43956</v>
      </c>
      <c r="C132" s="1">
        <v>43956</v>
      </c>
      <c r="D132">
        <v>1130</v>
      </c>
      <c r="E132">
        <v>3</v>
      </c>
      <c r="F132" t="s">
        <v>43</v>
      </c>
      <c r="G132">
        <v>395</v>
      </c>
      <c r="H132">
        <v>2</v>
      </c>
      <c r="I132">
        <v>624</v>
      </c>
      <c r="J132" t="s">
        <v>171</v>
      </c>
      <c r="K132" t="s">
        <v>350</v>
      </c>
      <c r="L132">
        <v>29</v>
      </c>
      <c r="M132" t="s">
        <v>30</v>
      </c>
      <c r="N132" t="s">
        <v>73</v>
      </c>
      <c r="O132">
        <v>501</v>
      </c>
      <c r="P132" t="s">
        <v>164</v>
      </c>
      <c r="Q132">
        <v>400</v>
      </c>
      <c r="R132" t="s">
        <v>143</v>
      </c>
      <c r="S132" t="s">
        <v>84</v>
      </c>
      <c r="T132" t="s">
        <v>85</v>
      </c>
      <c r="U132">
        <v>624</v>
      </c>
      <c r="Y132" t="s">
        <v>351</v>
      </c>
      <c r="AA132">
        <v>34.010899999999999</v>
      </c>
      <c r="AB132">
        <v>-118.3113</v>
      </c>
      <c r="AC132">
        <f t="shared" si="2"/>
        <v>0</v>
      </c>
    </row>
    <row r="133" spans="1:29" x14ac:dyDescent="0.35">
      <c r="A133">
        <v>200609150</v>
      </c>
      <c r="B133" s="1">
        <v>43937</v>
      </c>
      <c r="C133" s="1">
        <v>43937</v>
      </c>
      <c r="D133">
        <v>1900</v>
      </c>
      <c r="E133">
        <v>6</v>
      </c>
      <c r="F133" t="s">
        <v>91</v>
      </c>
      <c r="G133">
        <v>648</v>
      </c>
      <c r="H133">
        <v>1</v>
      </c>
      <c r="I133">
        <v>420</v>
      </c>
      <c r="J133" t="s">
        <v>352</v>
      </c>
      <c r="K133" t="s">
        <v>245</v>
      </c>
      <c r="L133">
        <v>26</v>
      </c>
      <c r="M133" t="s">
        <v>94</v>
      </c>
      <c r="N133" t="s">
        <v>31</v>
      </c>
      <c r="O133">
        <v>104</v>
      </c>
      <c r="P133" t="s">
        <v>201</v>
      </c>
      <c r="S133" t="s">
        <v>40</v>
      </c>
      <c r="T133" t="s">
        <v>41</v>
      </c>
      <c r="U133">
        <v>420</v>
      </c>
      <c r="Y133" t="s">
        <v>353</v>
      </c>
      <c r="AA133">
        <v>34.098100000000002</v>
      </c>
      <c r="AB133">
        <v>-118.31140000000001</v>
      </c>
      <c r="AC133">
        <f t="shared" si="2"/>
        <v>0</v>
      </c>
    </row>
    <row r="134" spans="1:29" x14ac:dyDescent="0.35">
      <c r="A134">
        <v>200118692</v>
      </c>
      <c r="B134" s="1">
        <v>44104</v>
      </c>
      <c r="C134" s="1">
        <v>44104</v>
      </c>
      <c r="D134">
        <v>410</v>
      </c>
      <c r="E134">
        <v>1</v>
      </c>
      <c r="F134" t="s">
        <v>36</v>
      </c>
      <c r="G134">
        <v>185</v>
      </c>
      <c r="H134">
        <v>1</v>
      </c>
      <c r="I134">
        <v>210</v>
      </c>
      <c r="J134" t="s">
        <v>149</v>
      </c>
      <c r="K134" t="s">
        <v>354</v>
      </c>
      <c r="L134">
        <v>29</v>
      </c>
      <c r="M134" t="s">
        <v>30</v>
      </c>
      <c r="N134" t="s">
        <v>95</v>
      </c>
      <c r="O134">
        <v>101</v>
      </c>
      <c r="P134" t="s">
        <v>32</v>
      </c>
      <c r="Q134">
        <v>109</v>
      </c>
      <c r="R134" t="s">
        <v>265</v>
      </c>
      <c r="S134" t="s">
        <v>355</v>
      </c>
      <c r="T134" t="s">
        <v>356</v>
      </c>
      <c r="U134">
        <v>210</v>
      </c>
      <c r="Y134" t="s">
        <v>357</v>
      </c>
      <c r="Z134" t="s">
        <v>358</v>
      </c>
      <c r="AA134">
        <v>34.037700000000001</v>
      </c>
      <c r="AB134">
        <v>-118.2607</v>
      </c>
      <c r="AC134">
        <f t="shared" si="2"/>
        <v>1</v>
      </c>
    </row>
    <row r="135" spans="1:29" x14ac:dyDescent="0.35">
      <c r="A135">
        <v>201212836</v>
      </c>
      <c r="B135" s="1">
        <v>43966</v>
      </c>
      <c r="C135" s="1">
        <v>43966</v>
      </c>
      <c r="D135">
        <v>540</v>
      </c>
      <c r="E135">
        <v>12</v>
      </c>
      <c r="F135" t="s">
        <v>68</v>
      </c>
      <c r="G135">
        <v>1268</v>
      </c>
      <c r="H135">
        <v>1</v>
      </c>
      <c r="I135">
        <v>420</v>
      </c>
      <c r="J135" t="s">
        <v>352</v>
      </c>
      <c r="K135" t="s">
        <v>359</v>
      </c>
      <c r="L135">
        <v>25</v>
      </c>
      <c r="M135" t="s">
        <v>94</v>
      </c>
      <c r="N135" t="s">
        <v>163</v>
      </c>
      <c r="O135">
        <v>301</v>
      </c>
      <c r="P135" t="s">
        <v>155</v>
      </c>
      <c r="S135" t="s">
        <v>40</v>
      </c>
      <c r="T135" t="s">
        <v>41</v>
      </c>
      <c r="U135">
        <v>420</v>
      </c>
      <c r="Y135" t="s">
        <v>360</v>
      </c>
      <c r="AA135">
        <v>33.963999999999999</v>
      </c>
      <c r="AB135">
        <v>-118.2739</v>
      </c>
      <c r="AC135">
        <f t="shared" si="2"/>
        <v>0</v>
      </c>
    </row>
    <row r="136" spans="1:29" x14ac:dyDescent="0.35">
      <c r="A136">
        <v>200917497</v>
      </c>
      <c r="B136" s="1">
        <v>44155</v>
      </c>
      <c r="C136" s="1">
        <v>44155</v>
      </c>
      <c r="D136">
        <v>1130</v>
      </c>
      <c r="E136">
        <v>9</v>
      </c>
      <c r="F136" t="s">
        <v>49</v>
      </c>
      <c r="G136">
        <v>966</v>
      </c>
      <c r="H136">
        <v>2</v>
      </c>
      <c r="I136">
        <v>624</v>
      </c>
      <c r="J136" t="s">
        <v>171</v>
      </c>
      <c r="K136" t="s">
        <v>361</v>
      </c>
      <c r="L136">
        <v>33</v>
      </c>
      <c r="M136" t="s">
        <v>94</v>
      </c>
      <c r="N136" t="s">
        <v>73</v>
      </c>
      <c r="O136">
        <v>220</v>
      </c>
      <c r="P136" t="s">
        <v>326</v>
      </c>
      <c r="Q136">
        <v>500</v>
      </c>
      <c r="R136" t="s">
        <v>184</v>
      </c>
      <c r="S136" t="s">
        <v>40</v>
      </c>
      <c r="T136" t="s">
        <v>41</v>
      </c>
      <c r="U136">
        <v>624</v>
      </c>
      <c r="Y136" t="s">
        <v>362</v>
      </c>
      <c r="AA136">
        <v>34.157600000000002</v>
      </c>
      <c r="AB136">
        <v>-118.42310000000001</v>
      </c>
      <c r="AC136">
        <f t="shared" si="2"/>
        <v>0</v>
      </c>
    </row>
    <row r="137" spans="1:29" x14ac:dyDescent="0.35">
      <c r="A137">
        <v>201011914</v>
      </c>
      <c r="B137" s="1">
        <v>44053</v>
      </c>
      <c r="C137" s="1">
        <v>44045</v>
      </c>
      <c r="D137">
        <v>1005</v>
      </c>
      <c r="E137">
        <v>10</v>
      </c>
      <c r="F137" t="s">
        <v>103</v>
      </c>
      <c r="G137">
        <v>1001</v>
      </c>
      <c r="H137">
        <v>1</v>
      </c>
      <c r="I137">
        <v>330</v>
      </c>
      <c r="J137" t="s">
        <v>37</v>
      </c>
      <c r="K137" t="s">
        <v>363</v>
      </c>
      <c r="L137">
        <v>0</v>
      </c>
      <c r="M137" t="s">
        <v>30</v>
      </c>
      <c r="N137" t="s">
        <v>73</v>
      </c>
      <c r="O137">
        <v>101</v>
      </c>
      <c r="P137" t="s">
        <v>32</v>
      </c>
      <c r="S137" t="s">
        <v>40</v>
      </c>
      <c r="T137" t="s">
        <v>41</v>
      </c>
      <c r="U137">
        <v>330</v>
      </c>
      <c r="Y137" t="s">
        <v>364</v>
      </c>
      <c r="AA137">
        <v>34.214100000000002</v>
      </c>
      <c r="AB137">
        <v>-118.5612</v>
      </c>
      <c r="AC137">
        <f t="shared" si="2"/>
        <v>0</v>
      </c>
    </row>
    <row r="138" spans="1:29" x14ac:dyDescent="0.35">
      <c r="A138">
        <v>200613614</v>
      </c>
      <c r="B138" s="1">
        <v>44049</v>
      </c>
      <c r="C138" s="1">
        <v>44049</v>
      </c>
      <c r="D138">
        <v>2300</v>
      </c>
      <c r="E138">
        <v>6</v>
      </c>
      <c r="F138" t="s">
        <v>91</v>
      </c>
      <c r="G138">
        <v>647</v>
      </c>
      <c r="H138">
        <v>2</v>
      </c>
      <c r="I138">
        <v>624</v>
      </c>
      <c r="J138" t="s">
        <v>171</v>
      </c>
      <c r="K138" t="s">
        <v>365</v>
      </c>
      <c r="L138">
        <v>19</v>
      </c>
      <c r="M138" t="s">
        <v>94</v>
      </c>
      <c r="N138" t="s">
        <v>163</v>
      </c>
      <c r="O138">
        <v>501</v>
      </c>
      <c r="P138" t="s">
        <v>164</v>
      </c>
      <c r="Q138">
        <v>400</v>
      </c>
      <c r="R138" t="s">
        <v>143</v>
      </c>
      <c r="S138" t="s">
        <v>40</v>
      </c>
      <c r="T138" t="s">
        <v>41</v>
      </c>
      <c r="U138">
        <v>624</v>
      </c>
      <c r="Y138" t="s">
        <v>366</v>
      </c>
      <c r="AA138">
        <v>34.097999999999999</v>
      </c>
      <c r="AB138">
        <v>-118.3266</v>
      </c>
      <c r="AC138">
        <f t="shared" si="2"/>
        <v>0</v>
      </c>
    </row>
    <row r="139" spans="1:29" x14ac:dyDescent="0.35">
      <c r="A139">
        <v>200307284</v>
      </c>
      <c r="B139" s="1">
        <v>43885</v>
      </c>
      <c r="C139" s="1">
        <v>43884</v>
      </c>
      <c r="D139">
        <v>1200</v>
      </c>
      <c r="E139">
        <v>3</v>
      </c>
      <c r="F139" t="s">
        <v>43</v>
      </c>
      <c r="G139">
        <v>393</v>
      </c>
      <c r="H139">
        <v>1</v>
      </c>
      <c r="I139">
        <v>121</v>
      </c>
      <c r="J139" t="s">
        <v>227</v>
      </c>
      <c r="K139" t="s">
        <v>367</v>
      </c>
      <c r="L139">
        <v>46</v>
      </c>
      <c r="M139" t="s">
        <v>94</v>
      </c>
      <c r="N139" t="s">
        <v>95</v>
      </c>
      <c r="O139">
        <v>502</v>
      </c>
      <c r="P139" t="s">
        <v>47</v>
      </c>
      <c r="Q139">
        <v>400</v>
      </c>
      <c r="R139" t="s">
        <v>143</v>
      </c>
      <c r="S139" t="s">
        <v>84</v>
      </c>
      <c r="T139" t="s">
        <v>85</v>
      </c>
      <c r="U139">
        <v>121</v>
      </c>
      <c r="Y139" t="s">
        <v>368</v>
      </c>
      <c r="AA139">
        <v>34.008000000000003</v>
      </c>
      <c r="AB139">
        <v>-118.3314</v>
      </c>
      <c r="AC139">
        <f t="shared" si="2"/>
        <v>0</v>
      </c>
    </row>
    <row r="140" spans="1:29" x14ac:dyDescent="0.35">
      <c r="A140">
        <v>200315866</v>
      </c>
      <c r="B140" s="1">
        <v>44059</v>
      </c>
      <c r="C140" s="1">
        <v>44059</v>
      </c>
      <c r="D140">
        <v>1310</v>
      </c>
      <c r="E140">
        <v>3</v>
      </c>
      <c r="F140" t="s">
        <v>43</v>
      </c>
      <c r="G140">
        <v>362</v>
      </c>
      <c r="H140">
        <v>2</v>
      </c>
      <c r="I140">
        <v>745</v>
      </c>
      <c r="J140" t="s">
        <v>139</v>
      </c>
      <c r="K140">
        <v>329</v>
      </c>
      <c r="L140">
        <v>30</v>
      </c>
      <c r="M140" t="s">
        <v>30</v>
      </c>
      <c r="N140" t="s">
        <v>163</v>
      </c>
      <c r="O140">
        <v>502</v>
      </c>
      <c r="P140" t="s">
        <v>47</v>
      </c>
      <c r="S140" t="s">
        <v>40</v>
      </c>
      <c r="T140" t="s">
        <v>41</v>
      </c>
      <c r="U140">
        <v>745</v>
      </c>
      <c r="Y140" t="s">
        <v>369</v>
      </c>
      <c r="AA140">
        <v>34.017000000000003</v>
      </c>
      <c r="AB140">
        <v>-118.3477</v>
      </c>
      <c r="AC140">
        <f t="shared" si="2"/>
        <v>0</v>
      </c>
    </row>
    <row r="141" spans="1:29" x14ac:dyDescent="0.35">
      <c r="A141">
        <v>200516175</v>
      </c>
      <c r="B141" s="1">
        <v>44139</v>
      </c>
      <c r="C141" s="1">
        <v>44139</v>
      </c>
      <c r="D141">
        <v>1300</v>
      </c>
      <c r="E141">
        <v>5</v>
      </c>
      <c r="F141" t="s">
        <v>98</v>
      </c>
      <c r="G141">
        <v>509</v>
      </c>
      <c r="H141">
        <v>1</v>
      </c>
      <c r="I141">
        <v>510</v>
      </c>
      <c r="J141" t="s">
        <v>29</v>
      </c>
      <c r="L141">
        <v>0</v>
      </c>
      <c r="O141">
        <v>108</v>
      </c>
      <c r="P141" t="s">
        <v>105</v>
      </c>
      <c r="S141" t="s">
        <v>40</v>
      </c>
      <c r="T141" t="s">
        <v>41</v>
      </c>
      <c r="U141">
        <v>510</v>
      </c>
      <c r="Y141" t="s">
        <v>370</v>
      </c>
      <c r="AA141">
        <v>33.798299999999998</v>
      </c>
      <c r="AB141">
        <v>-118.2992</v>
      </c>
      <c r="AC141">
        <f t="shared" si="2"/>
        <v>0</v>
      </c>
    </row>
    <row r="142" spans="1:29" x14ac:dyDescent="0.35">
      <c r="A142">
        <v>200408306</v>
      </c>
      <c r="B142" s="1">
        <v>43949</v>
      </c>
      <c r="C142" s="1">
        <v>43949</v>
      </c>
      <c r="D142">
        <v>1650</v>
      </c>
      <c r="E142">
        <v>4</v>
      </c>
      <c r="F142" t="s">
        <v>54</v>
      </c>
      <c r="G142">
        <v>488</v>
      </c>
      <c r="H142">
        <v>2</v>
      </c>
      <c r="I142">
        <v>624</v>
      </c>
      <c r="J142" t="s">
        <v>171</v>
      </c>
      <c r="K142">
        <v>446</v>
      </c>
      <c r="L142">
        <v>43</v>
      </c>
      <c r="M142" t="s">
        <v>94</v>
      </c>
      <c r="N142" t="s">
        <v>95</v>
      </c>
      <c r="O142">
        <v>102</v>
      </c>
      <c r="P142" t="s">
        <v>186</v>
      </c>
      <c r="Q142">
        <v>400</v>
      </c>
      <c r="R142" t="s">
        <v>143</v>
      </c>
      <c r="S142" t="s">
        <v>40</v>
      </c>
      <c r="T142" t="s">
        <v>41</v>
      </c>
      <c r="U142">
        <v>624</v>
      </c>
      <c r="Y142" t="s">
        <v>371</v>
      </c>
      <c r="Z142" t="s">
        <v>372</v>
      </c>
      <c r="AA142">
        <v>34.022599999999997</v>
      </c>
      <c r="AB142">
        <v>-118.20699999999999</v>
      </c>
      <c r="AC142">
        <f t="shared" si="2"/>
        <v>0</v>
      </c>
    </row>
    <row r="143" spans="1:29" x14ac:dyDescent="0.35">
      <c r="A143">
        <v>200517231</v>
      </c>
      <c r="B143" s="1">
        <v>44164</v>
      </c>
      <c r="C143" s="1">
        <v>44164</v>
      </c>
      <c r="D143">
        <v>1900</v>
      </c>
      <c r="E143">
        <v>5</v>
      </c>
      <c r="F143" t="s">
        <v>98</v>
      </c>
      <c r="G143">
        <v>506</v>
      </c>
      <c r="H143">
        <v>2</v>
      </c>
      <c r="I143">
        <v>624</v>
      </c>
      <c r="J143" t="s">
        <v>171</v>
      </c>
      <c r="K143" t="s">
        <v>373</v>
      </c>
      <c r="L143">
        <v>41</v>
      </c>
      <c r="M143" t="s">
        <v>30</v>
      </c>
      <c r="N143" t="s">
        <v>95</v>
      </c>
      <c r="O143">
        <v>301</v>
      </c>
      <c r="P143" t="s">
        <v>155</v>
      </c>
      <c r="Q143">
        <v>400</v>
      </c>
      <c r="R143" t="s">
        <v>143</v>
      </c>
      <c r="S143" t="s">
        <v>84</v>
      </c>
      <c r="T143" t="s">
        <v>85</v>
      </c>
      <c r="U143">
        <v>624</v>
      </c>
      <c r="Y143" t="s">
        <v>374</v>
      </c>
      <c r="Z143" t="s">
        <v>375</v>
      </c>
      <c r="AA143">
        <v>33.831499999999998</v>
      </c>
      <c r="AB143">
        <v>-118.3065</v>
      </c>
      <c r="AC143">
        <f t="shared" si="2"/>
        <v>0</v>
      </c>
    </row>
    <row r="144" spans="1:29" x14ac:dyDescent="0.35">
      <c r="A144">
        <v>200205286</v>
      </c>
      <c r="B144" s="1">
        <v>43857</v>
      </c>
      <c r="C144" s="1">
        <v>43856</v>
      </c>
      <c r="D144">
        <v>2000</v>
      </c>
      <c r="E144">
        <v>2</v>
      </c>
      <c r="F144" t="s">
        <v>56</v>
      </c>
      <c r="G144">
        <v>241</v>
      </c>
      <c r="H144">
        <v>1</v>
      </c>
      <c r="I144">
        <v>510</v>
      </c>
      <c r="J144" t="s">
        <v>29</v>
      </c>
      <c r="L144">
        <v>0</v>
      </c>
      <c r="O144">
        <v>101</v>
      </c>
      <c r="P144" t="s">
        <v>32</v>
      </c>
      <c r="S144" t="s">
        <v>40</v>
      </c>
      <c r="T144" t="s">
        <v>41</v>
      </c>
      <c r="U144">
        <v>510</v>
      </c>
      <c r="Y144" t="s">
        <v>376</v>
      </c>
      <c r="AA144">
        <v>34.066499999999998</v>
      </c>
      <c r="AB144">
        <v>-118.28279999999999</v>
      </c>
      <c r="AC144">
        <f t="shared" si="2"/>
        <v>0</v>
      </c>
    </row>
    <row r="145" spans="1:29" x14ac:dyDescent="0.35">
      <c r="A145">
        <v>201012938</v>
      </c>
      <c r="B145" s="1">
        <v>44084</v>
      </c>
      <c r="C145" s="1">
        <v>44079</v>
      </c>
      <c r="D145">
        <v>1800</v>
      </c>
      <c r="E145">
        <v>10</v>
      </c>
      <c r="F145" t="s">
        <v>103</v>
      </c>
      <c r="G145">
        <v>1029</v>
      </c>
      <c r="H145">
        <v>1</v>
      </c>
      <c r="I145">
        <v>510</v>
      </c>
      <c r="J145" t="s">
        <v>29</v>
      </c>
      <c r="L145">
        <v>0</v>
      </c>
      <c r="O145">
        <v>101</v>
      </c>
      <c r="P145" t="s">
        <v>32</v>
      </c>
      <c r="S145" t="s">
        <v>84</v>
      </c>
      <c r="T145" t="s">
        <v>85</v>
      </c>
      <c r="U145">
        <v>510</v>
      </c>
      <c r="Y145" t="s">
        <v>377</v>
      </c>
      <c r="AA145">
        <v>34.197499999999998</v>
      </c>
      <c r="AB145">
        <v>-118.4837</v>
      </c>
      <c r="AC145">
        <f t="shared" si="2"/>
        <v>0</v>
      </c>
    </row>
    <row r="146" spans="1:29" x14ac:dyDescent="0.35">
      <c r="A146">
        <v>200614026</v>
      </c>
      <c r="B146" s="1">
        <v>44059</v>
      </c>
      <c r="C146" s="1">
        <v>44059</v>
      </c>
      <c r="D146">
        <v>40</v>
      </c>
      <c r="E146">
        <v>6</v>
      </c>
      <c r="F146" t="s">
        <v>91</v>
      </c>
      <c r="G146">
        <v>645</v>
      </c>
      <c r="H146">
        <v>1</v>
      </c>
      <c r="I146">
        <v>310</v>
      </c>
      <c r="J146" t="s">
        <v>71</v>
      </c>
      <c r="K146" t="s">
        <v>378</v>
      </c>
      <c r="L146">
        <v>0</v>
      </c>
      <c r="M146" t="s">
        <v>46</v>
      </c>
      <c r="N146" t="s">
        <v>46</v>
      </c>
      <c r="O146">
        <v>210</v>
      </c>
      <c r="P146" t="s">
        <v>183</v>
      </c>
      <c r="S146" t="s">
        <v>33</v>
      </c>
      <c r="T146" t="s">
        <v>34</v>
      </c>
      <c r="U146">
        <v>310</v>
      </c>
      <c r="Y146" t="s">
        <v>379</v>
      </c>
      <c r="AA146">
        <v>34.101500000000001</v>
      </c>
      <c r="AB146">
        <v>-118.3425</v>
      </c>
      <c r="AC146">
        <f t="shared" si="2"/>
        <v>1</v>
      </c>
    </row>
    <row r="147" spans="1:29" x14ac:dyDescent="0.35">
      <c r="A147">
        <v>200122014</v>
      </c>
      <c r="B147" s="1">
        <v>44171</v>
      </c>
      <c r="C147" s="1">
        <v>44171</v>
      </c>
      <c r="D147">
        <v>1930</v>
      </c>
      <c r="E147">
        <v>1</v>
      </c>
      <c r="F147" t="s">
        <v>36</v>
      </c>
      <c r="G147">
        <v>162</v>
      </c>
      <c r="H147">
        <v>2</v>
      </c>
      <c r="I147">
        <v>624</v>
      </c>
      <c r="J147" t="s">
        <v>171</v>
      </c>
      <c r="K147" t="s">
        <v>380</v>
      </c>
      <c r="L147">
        <v>66</v>
      </c>
      <c r="M147" t="s">
        <v>94</v>
      </c>
      <c r="N147" t="s">
        <v>73</v>
      </c>
      <c r="O147">
        <v>801</v>
      </c>
      <c r="P147" t="s">
        <v>381</v>
      </c>
      <c r="Q147">
        <v>500</v>
      </c>
      <c r="R147" t="s">
        <v>184</v>
      </c>
      <c r="S147" t="s">
        <v>40</v>
      </c>
      <c r="T147" t="s">
        <v>41</v>
      </c>
      <c r="U147">
        <v>624</v>
      </c>
      <c r="Y147" t="s">
        <v>371</v>
      </c>
      <c r="Z147" t="s">
        <v>382</v>
      </c>
      <c r="AA147">
        <v>34.045200000000001</v>
      </c>
      <c r="AB147">
        <v>-118.2569</v>
      </c>
      <c r="AC147">
        <f t="shared" si="2"/>
        <v>0</v>
      </c>
    </row>
    <row r="148" spans="1:29" x14ac:dyDescent="0.35">
      <c r="A148">
        <v>200320495</v>
      </c>
      <c r="B148" s="1">
        <v>44152</v>
      </c>
      <c r="C148" s="1">
        <v>44151</v>
      </c>
      <c r="D148">
        <v>2115</v>
      </c>
      <c r="E148">
        <v>3</v>
      </c>
      <c r="F148" t="s">
        <v>43</v>
      </c>
      <c r="G148">
        <v>394</v>
      </c>
      <c r="H148">
        <v>1</v>
      </c>
      <c r="I148">
        <v>420</v>
      </c>
      <c r="J148" t="s">
        <v>352</v>
      </c>
      <c r="L148">
        <v>0</v>
      </c>
      <c r="O148">
        <v>101</v>
      </c>
      <c r="P148" t="s">
        <v>32</v>
      </c>
      <c r="S148" t="s">
        <v>40</v>
      </c>
      <c r="T148" t="s">
        <v>41</v>
      </c>
      <c r="U148">
        <v>420</v>
      </c>
      <c r="Y148" t="s">
        <v>383</v>
      </c>
      <c r="AA148">
        <v>34.004100000000001</v>
      </c>
      <c r="AB148">
        <v>-118.3193</v>
      </c>
      <c r="AC148">
        <f t="shared" si="2"/>
        <v>0</v>
      </c>
    </row>
    <row r="149" spans="1:29" x14ac:dyDescent="0.35">
      <c r="A149">
        <v>200211325</v>
      </c>
      <c r="B149" s="1">
        <v>43996</v>
      </c>
      <c r="C149" s="1">
        <v>43996</v>
      </c>
      <c r="D149">
        <v>1830</v>
      </c>
      <c r="E149">
        <v>2</v>
      </c>
      <c r="F149" t="s">
        <v>56</v>
      </c>
      <c r="G149">
        <v>221</v>
      </c>
      <c r="H149">
        <v>1</v>
      </c>
      <c r="I149">
        <v>210</v>
      </c>
      <c r="J149" t="s">
        <v>149</v>
      </c>
      <c r="K149" t="s">
        <v>384</v>
      </c>
      <c r="L149">
        <v>51</v>
      </c>
      <c r="M149" t="s">
        <v>30</v>
      </c>
      <c r="N149" t="s">
        <v>163</v>
      </c>
      <c r="O149">
        <v>906</v>
      </c>
      <c r="P149" t="s">
        <v>385</v>
      </c>
      <c r="Q149">
        <v>113</v>
      </c>
      <c r="R149" t="s">
        <v>386</v>
      </c>
      <c r="S149" t="s">
        <v>40</v>
      </c>
      <c r="T149" t="s">
        <v>41</v>
      </c>
      <c r="U149">
        <v>210</v>
      </c>
      <c r="Y149" t="s">
        <v>387</v>
      </c>
      <c r="AA149">
        <v>34.0777</v>
      </c>
      <c r="AB149">
        <v>-118.2961</v>
      </c>
      <c r="AC149">
        <f t="shared" si="2"/>
        <v>0</v>
      </c>
    </row>
    <row r="150" spans="1:29" x14ac:dyDescent="0.35">
      <c r="A150">
        <v>200406978</v>
      </c>
      <c r="B150" s="1">
        <v>43906</v>
      </c>
      <c r="C150" s="1">
        <v>43904</v>
      </c>
      <c r="D150">
        <v>58</v>
      </c>
      <c r="E150">
        <v>4</v>
      </c>
      <c r="F150" t="s">
        <v>54</v>
      </c>
      <c r="G150">
        <v>443</v>
      </c>
      <c r="H150">
        <v>1</v>
      </c>
      <c r="I150">
        <v>510</v>
      </c>
      <c r="J150" t="s">
        <v>29</v>
      </c>
      <c r="L150">
        <v>0</v>
      </c>
      <c r="O150">
        <v>108</v>
      </c>
      <c r="P150" t="s">
        <v>105</v>
      </c>
      <c r="S150" t="s">
        <v>40</v>
      </c>
      <c r="T150" t="s">
        <v>41</v>
      </c>
      <c r="U150">
        <v>510</v>
      </c>
      <c r="Y150" t="s">
        <v>388</v>
      </c>
      <c r="AA150">
        <v>34.056699999999999</v>
      </c>
      <c r="AB150">
        <v>-118.2024</v>
      </c>
      <c r="AC150">
        <f t="shared" si="2"/>
        <v>0</v>
      </c>
    </row>
    <row r="151" spans="1:29" x14ac:dyDescent="0.35">
      <c r="A151">
        <v>200512066</v>
      </c>
      <c r="B151" s="1">
        <v>44032</v>
      </c>
      <c r="C151" s="1">
        <v>44032</v>
      </c>
      <c r="D151">
        <v>750</v>
      </c>
      <c r="E151">
        <v>5</v>
      </c>
      <c r="F151" t="s">
        <v>98</v>
      </c>
      <c r="G151">
        <v>585</v>
      </c>
      <c r="H151">
        <v>1</v>
      </c>
      <c r="I151">
        <v>230</v>
      </c>
      <c r="J151" t="s">
        <v>161</v>
      </c>
      <c r="K151" t="s">
        <v>389</v>
      </c>
      <c r="L151">
        <v>60</v>
      </c>
      <c r="M151" t="s">
        <v>94</v>
      </c>
      <c r="N151" t="s">
        <v>163</v>
      </c>
      <c r="O151">
        <v>501</v>
      </c>
      <c r="P151" t="s">
        <v>164</v>
      </c>
      <c r="Q151">
        <v>311</v>
      </c>
      <c r="R151" t="s">
        <v>390</v>
      </c>
      <c r="S151" t="s">
        <v>33</v>
      </c>
      <c r="T151" t="s">
        <v>34</v>
      </c>
      <c r="U151">
        <v>230</v>
      </c>
      <c r="V151">
        <v>998</v>
      </c>
      <c r="Y151" t="s">
        <v>391</v>
      </c>
      <c r="AA151">
        <v>33.723399999999998</v>
      </c>
      <c r="AB151">
        <v>-118.2907</v>
      </c>
      <c r="AC151">
        <f t="shared" si="2"/>
        <v>1</v>
      </c>
    </row>
    <row r="152" spans="1:29" x14ac:dyDescent="0.35">
      <c r="A152">
        <v>200607168</v>
      </c>
      <c r="B152" s="1">
        <v>43890</v>
      </c>
      <c r="C152" s="1">
        <v>43890</v>
      </c>
      <c r="D152">
        <v>1915</v>
      </c>
      <c r="E152">
        <v>6</v>
      </c>
      <c r="F152" t="s">
        <v>91</v>
      </c>
      <c r="G152">
        <v>678</v>
      </c>
      <c r="H152">
        <v>2</v>
      </c>
      <c r="I152">
        <v>930</v>
      </c>
      <c r="J152" t="s">
        <v>339</v>
      </c>
      <c r="K152" t="s">
        <v>392</v>
      </c>
      <c r="L152">
        <v>38</v>
      </c>
      <c r="M152" t="s">
        <v>94</v>
      </c>
      <c r="N152" t="s">
        <v>95</v>
      </c>
      <c r="O152">
        <v>501</v>
      </c>
      <c r="P152" t="s">
        <v>164</v>
      </c>
      <c r="Q152">
        <v>511</v>
      </c>
      <c r="R152" t="s">
        <v>151</v>
      </c>
      <c r="S152" t="s">
        <v>40</v>
      </c>
      <c r="T152" t="s">
        <v>41</v>
      </c>
      <c r="U152">
        <v>930</v>
      </c>
      <c r="Y152" t="s">
        <v>393</v>
      </c>
      <c r="AA152">
        <v>34.083599999999997</v>
      </c>
      <c r="AB152">
        <v>-118.30159999999999</v>
      </c>
      <c r="AC152">
        <f t="shared" si="2"/>
        <v>0</v>
      </c>
    </row>
    <row r="153" spans="1:29" x14ac:dyDescent="0.35">
      <c r="A153">
        <v>200306462</v>
      </c>
      <c r="B153" s="1">
        <v>43871</v>
      </c>
      <c r="C153" s="1">
        <v>43869</v>
      </c>
      <c r="D153">
        <v>45</v>
      </c>
      <c r="E153">
        <v>3</v>
      </c>
      <c r="F153" t="s">
        <v>43</v>
      </c>
      <c r="G153">
        <v>328</v>
      </c>
      <c r="H153">
        <v>1</v>
      </c>
      <c r="I153">
        <v>341</v>
      </c>
      <c r="J153" t="s">
        <v>157</v>
      </c>
      <c r="K153">
        <v>344</v>
      </c>
      <c r="L153">
        <v>35</v>
      </c>
      <c r="M153" t="s">
        <v>94</v>
      </c>
      <c r="N153" t="s">
        <v>73</v>
      </c>
      <c r="O153">
        <v>710</v>
      </c>
      <c r="P153" t="s">
        <v>394</v>
      </c>
      <c r="S153" t="s">
        <v>40</v>
      </c>
      <c r="T153" t="s">
        <v>41</v>
      </c>
      <c r="U153">
        <v>341</v>
      </c>
      <c r="Y153" t="s">
        <v>395</v>
      </c>
      <c r="AA153">
        <v>34.026800000000001</v>
      </c>
      <c r="AB153">
        <v>-118.2808</v>
      </c>
      <c r="AC153">
        <f t="shared" si="2"/>
        <v>0</v>
      </c>
    </row>
    <row r="154" spans="1:29" x14ac:dyDescent="0.35">
      <c r="A154">
        <v>201215770</v>
      </c>
      <c r="B154" s="1">
        <v>44013</v>
      </c>
      <c r="C154" s="1">
        <v>43891</v>
      </c>
      <c r="D154">
        <v>700</v>
      </c>
      <c r="E154">
        <v>12</v>
      </c>
      <c r="F154" t="s">
        <v>68</v>
      </c>
      <c r="G154">
        <v>1204</v>
      </c>
      <c r="H154">
        <v>2</v>
      </c>
      <c r="I154">
        <v>812</v>
      </c>
      <c r="J154" t="s">
        <v>396</v>
      </c>
      <c r="K154" t="s">
        <v>397</v>
      </c>
      <c r="L154">
        <v>7</v>
      </c>
      <c r="M154" t="s">
        <v>94</v>
      </c>
      <c r="N154" t="s">
        <v>95</v>
      </c>
      <c r="O154">
        <v>501</v>
      </c>
      <c r="P154" t="s">
        <v>164</v>
      </c>
      <c r="Q154">
        <v>400</v>
      </c>
      <c r="R154" t="s">
        <v>143</v>
      </c>
      <c r="S154" t="s">
        <v>33</v>
      </c>
      <c r="T154" t="s">
        <v>34</v>
      </c>
      <c r="U154">
        <v>237</v>
      </c>
      <c r="V154">
        <v>812</v>
      </c>
      <c r="Y154" t="s">
        <v>398</v>
      </c>
      <c r="AA154">
        <v>34.002800000000001</v>
      </c>
      <c r="AB154">
        <v>-118.30070000000001</v>
      </c>
      <c r="AC154">
        <f t="shared" si="2"/>
        <v>1</v>
      </c>
    </row>
    <row r="155" spans="1:29" x14ac:dyDescent="0.35">
      <c r="A155">
        <v>201108617</v>
      </c>
      <c r="B155" s="1">
        <v>43943</v>
      </c>
      <c r="C155" s="1">
        <v>43928</v>
      </c>
      <c r="D155">
        <v>1420</v>
      </c>
      <c r="E155">
        <v>11</v>
      </c>
      <c r="F155" t="s">
        <v>64</v>
      </c>
      <c r="G155">
        <v>1143</v>
      </c>
      <c r="H155">
        <v>2</v>
      </c>
      <c r="I155">
        <v>354</v>
      </c>
      <c r="J155" t="s">
        <v>167</v>
      </c>
      <c r="K155" t="s">
        <v>177</v>
      </c>
      <c r="L155">
        <v>48</v>
      </c>
      <c r="M155" t="s">
        <v>30</v>
      </c>
      <c r="N155" t="s">
        <v>95</v>
      </c>
      <c r="O155">
        <v>707</v>
      </c>
      <c r="P155" t="s">
        <v>280</v>
      </c>
      <c r="S155" t="s">
        <v>40</v>
      </c>
      <c r="T155" t="s">
        <v>41</v>
      </c>
      <c r="U155">
        <v>354</v>
      </c>
      <c r="Y155" t="s">
        <v>399</v>
      </c>
      <c r="AA155">
        <v>34.109699999999997</v>
      </c>
      <c r="AB155">
        <v>-118.2739</v>
      </c>
      <c r="AC155">
        <f t="shared" si="2"/>
        <v>0</v>
      </c>
    </row>
    <row r="156" spans="1:29" x14ac:dyDescent="0.35">
      <c r="A156">
        <v>201008496</v>
      </c>
      <c r="B156" s="1">
        <v>43949</v>
      </c>
      <c r="C156" s="1">
        <v>43946</v>
      </c>
      <c r="D156">
        <v>1800</v>
      </c>
      <c r="E156">
        <v>10</v>
      </c>
      <c r="F156" t="s">
        <v>103</v>
      </c>
      <c r="G156">
        <v>1021</v>
      </c>
      <c r="H156">
        <v>1</v>
      </c>
      <c r="I156">
        <v>420</v>
      </c>
      <c r="J156" t="s">
        <v>352</v>
      </c>
      <c r="K156" t="s">
        <v>400</v>
      </c>
      <c r="L156">
        <v>59</v>
      </c>
      <c r="M156" t="s">
        <v>30</v>
      </c>
      <c r="N156" t="s">
        <v>31</v>
      </c>
      <c r="O156">
        <v>101</v>
      </c>
      <c r="P156" t="s">
        <v>32</v>
      </c>
      <c r="S156" t="s">
        <v>84</v>
      </c>
      <c r="T156" t="s">
        <v>85</v>
      </c>
      <c r="U156">
        <v>420</v>
      </c>
      <c r="Y156" t="s">
        <v>401</v>
      </c>
      <c r="AA156">
        <v>34.197499999999998</v>
      </c>
      <c r="AB156">
        <v>-118.56229999999999</v>
      </c>
      <c r="AC156">
        <f t="shared" si="2"/>
        <v>0</v>
      </c>
    </row>
    <row r="157" spans="1:29" x14ac:dyDescent="0.35">
      <c r="A157">
        <v>200111454</v>
      </c>
      <c r="B157" s="1">
        <v>43958</v>
      </c>
      <c r="C157" s="1">
        <v>43860</v>
      </c>
      <c r="D157">
        <v>1800</v>
      </c>
      <c r="E157">
        <v>1</v>
      </c>
      <c r="F157" t="s">
        <v>36</v>
      </c>
      <c r="G157">
        <v>174</v>
      </c>
      <c r="H157">
        <v>1</v>
      </c>
      <c r="I157">
        <v>510</v>
      </c>
      <c r="J157" t="s">
        <v>29</v>
      </c>
      <c r="L157">
        <v>0</v>
      </c>
      <c r="O157">
        <v>707</v>
      </c>
      <c r="P157" t="s">
        <v>280</v>
      </c>
      <c r="S157" t="s">
        <v>40</v>
      </c>
      <c r="T157" t="s">
        <v>41</v>
      </c>
      <c r="U157">
        <v>510</v>
      </c>
      <c r="Y157" t="s">
        <v>402</v>
      </c>
      <c r="AA157">
        <v>34.044499999999999</v>
      </c>
      <c r="AB157">
        <v>-118.25230000000001</v>
      </c>
      <c r="AC157">
        <f t="shared" si="2"/>
        <v>0</v>
      </c>
    </row>
    <row r="158" spans="1:29" x14ac:dyDescent="0.35">
      <c r="A158">
        <v>200321686</v>
      </c>
      <c r="B158" s="1">
        <v>44178</v>
      </c>
      <c r="C158" s="1">
        <v>44178</v>
      </c>
      <c r="D158">
        <v>2125</v>
      </c>
      <c r="E158">
        <v>3</v>
      </c>
      <c r="F158" t="s">
        <v>43</v>
      </c>
      <c r="G158">
        <v>341</v>
      </c>
      <c r="H158">
        <v>1</v>
      </c>
      <c r="I158">
        <v>761</v>
      </c>
      <c r="J158" t="s">
        <v>403</v>
      </c>
      <c r="K158" t="s">
        <v>404</v>
      </c>
      <c r="L158">
        <v>53</v>
      </c>
      <c r="M158" t="s">
        <v>30</v>
      </c>
      <c r="N158" t="s">
        <v>95</v>
      </c>
      <c r="O158">
        <v>301</v>
      </c>
      <c r="P158" t="s">
        <v>155</v>
      </c>
      <c r="Q158">
        <v>500</v>
      </c>
      <c r="R158" t="s">
        <v>184</v>
      </c>
      <c r="S158" t="s">
        <v>33</v>
      </c>
      <c r="T158" t="s">
        <v>34</v>
      </c>
      <c r="U158">
        <v>761</v>
      </c>
      <c r="V158">
        <v>930</v>
      </c>
      <c r="Y158" t="s">
        <v>405</v>
      </c>
      <c r="Z158" t="s">
        <v>406</v>
      </c>
      <c r="AA158">
        <v>34.018300000000004</v>
      </c>
      <c r="AB158">
        <v>-118.3556</v>
      </c>
      <c r="AC158">
        <f t="shared" si="2"/>
        <v>1</v>
      </c>
    </row>
    <row r="159" spans="1:29" x14ac:dyDescent="0.35">
      <c r="A159">
        <v>200308939</v>
      </c>
      <c r="B159" s="1">
        <v>43913</v>
      </c>
      <c r="C159" s="1">
        <v>43913</v>
      </c>
      <c r="D159">
        <v>1200</v>
      </c>
      <c r="E159">
        <v>3</v>
      </c>
      <c r="F159" t="s">
        <v>43</v>
      </c>
      <c r="G159">
        <v>363</v>
      </c>
      <c r="H159">
        <v>2</v>
      </c>
      <c r="I159">
        <v>900</v>
      </c>
      <c r="J159" t="s">
        <v>197</v>
      </c>
      <c r="K159" t="s">
        <v>407</v>
      </c>
      <c r="L159">
        <v>21</v>
      </c>
      <c r="M159" t="s">
        <v>94</v>
      </c>
      <c r="N159" t="s">
        <v>163</v>
      </c>
      <c r="O159">
        <v>231</v>
      </c>
      <c r="P159" t="s">
        <v>408</v>
      </c>
      <c r="Q159">
        <v>400</v>
      </c>
      <c r="R159" t="s">
        <v>143</v>
      </c>
      <c r="S159" t="s">
        <v>84</v>
      </c>
      <c r="T159" t="s">
        <v>85</v>
      </c>
      <c r="U159">
        <v>900</v>
      </c>
      <c r="Y159" t="s">
        <v>409</v>
      </c>
      <c r="AA159">
        <v>34.014499999999998</v>
      </c>
      <c r="AB159">
        <v>-118.3408</v>
      </c>
      <c r="AC159">
        <f t="shared" si="2"/>
        <v>0</v>
      </c>
    </row>
    <row r="160" spans="1:29" x14ac:dyDescent="0.35">
      <c r="A160">
        <v>201007631</v>
      </c>
      <c r="B160" s="1">
        <v>43918</v>
      </c>
      <c r="C160" s="1">
        <v>43918</v>
      </c>
      <c r="D160">
        <v>1645</v>
      </c>
      <c r="E160">
        <v>10</v>
      </c>
      <c r="F160" t="s">
        <v>103</v>
      </c>
      <c r="G160">
        <v>1033</v>
      </c>
      <c r="H160">
        <v>1</v>
      </c>
      <c r="I160">
        <v>761</v>
      </c>
      <c r="J160" t="s">
        <v>403</v>
      </c>
      <c r="K160" t="s">
        <v>410</v>
      </c>
      <c r="L160">
        <v>24</v>
      </c>
      <c r="M160" t="s">
        <v>94</v>
      </c>
      <c r="N160" t="s">
        <v>73</v>
      </c>
      <c r="O160">
        <v>124</v>
      </c>
      <c r="P160" t="s">
        <v>411</v>
      </c>
      <c r="Q160">
        <v>208</v>
      </c>
      <c r="R160" t="s">
        <v>412</v>
      </c>
      <c r="S160" t="s">
        <v>40</v>
      </c>
      <c r="T160" t="s">
        <v>41</v>
      </c>
      <c r="U160">
        <v>761</v>
      </c>
      <c r="Y160" t="s">
        <v>413</v>
      </c>
      <c r="Z160" t="s">
        <v>414</v>
      </c>
      <c r="AA160">
        <v>34.186599999999999</v>
      </c>
      <c r="AB160">
        <v>-118.5535</v>
      </c>
      <c r="AC160">
        <f t="shared" si="2"/>
        <v>0</v>
      </c>
    </row>
    <row r="161" spans="1:29" x14ac:dyDescent="0.35">
      <c r="A161">
        <v>200813946</v>
      </c>
      <c r="B161" s="1">
        <v>44084</v>
      </c>
      <c r="C161" s="1">
        <v>44082</v>
      </c>
      <c r="D161">
        <v>1430</v>
      </c>
      <c r="E161">
        <v>8</v>
      </c>
      <c r="F161" t="s">
        <v>109</v>
      </c>
      <c r="G161">
        <v>886</v>
      </c>
      <c r="H161">
        <v>1</v>
      </c>
      <c r="I161">
        <v>310</v>
      </c>
      <c r="J161" t="s">
        <v>71</v>
      </c>
      <c r="K161" t="s">
        <v>415</v>
      </c>
      <c r="L161">
        <v>66</v>
      </c>
      <c r="M161" t="s">
        <v>94</v>
      </c>
      <c r="N161" t="s">
        <v>73</v>
      </c>
      <c r="O161">
        <v>501</v>
      </c>
      <c r="P161" t="s">
        <v>164</v>
      </c>
      <c r="S161" t="s">
        <v>40</v>
      </c>
      <c r="T161" t="s">
        <v>41</v>
      </c>
      <c r="U161">
        <v>310</v>
      </c>
      <c r="Y161" t="s">
        <v>416</v>
      </c>
      <c r="AA161">
        <v>34.044499999999999</v>
      </c>
      <c r="AB161">
        <v>-118.40349999999999</v>
      </c>
      <c r="AC161">
        <f t="shared" si="2"/>
        <v>0</v>
      </c>
    </row>
    <row r="162" spans="1:29" x14ac:dyDescent="0.35">
      <c r="A162">
        <v>200516455</v>
      </c>
      <c r="B162" s="1">
        <v>44145</v>
      </c>
      <c r="C162" s="1">
        <v>44145</v>
      </c>
      <c r="D162">
        <v>1130</v>
      </c>
      <c r="E162">
        <v>5</v>
      </c>
      <c r="F162" t="s">
        <v>98</v>
      </c>
      <c r="G162">
        <v>507</v>
      </c>
      <c r="H162">
        <v>2</v>
      </c>
      <c r="I162">
        <v>626</v>
      </c>
      <c r="J162" t="s">
        <v>141</v>
      </c>
      <c r="K162" t="s">
        <v>417</v>
      </c>
      <c r="L162">
        <v>29</v>
      </c>
      <c r="M162" t="s">
        <v>94</v>
      </c>
      <c r="N162" t="s">
        <v>73</v>
      </c>
      <c r="O162">
        <v>122</v>
      </c>
      <c r="P162" t="s">
        <v>275</v>
      </c>
      <c r="Q162">
        <v>400</v>
      </c>
      <c r="R162" t="s">
        <v>143</v>
      </c>
      <c r="S162" t="s">
        <v>33</v>
      </c>
      <c r="T162" t="s">
        <v>34</v>
      </c>
      <c r="U162">
        <v>626</v>
      </c>
      <c r="V162">
        <v>740</v>
      </c>
      <c r="Y162" t="s">
        <v>418</v>
      </c>
      <c r="AA162">
        <v>33.823300000000003</v>
      </c>
      <c r="AB162">
        <v>-118.3064</v>
      </c>
      <c r="AC162">
        <f t="shared" si="2"/>
        <v>1</v>
      </c>
    </row>
    <row r="163" spans="1:29" x14ac:dyDescent="0.35">
      <c r="A163">
        <v>200122119</v>
      </c>
      <c r="B163" s="1">
        <v>44173</v>
      </c>
      <c r="C163" s="1">
        <v>44173</v>
      </c>
      <c r="D163">
        <v>2007</v>
      </c>
      <c r="E163">
        <v>1</v>
      </c>
      <c r="F163" t="s">
        <v>36</v>
      </c>
      <c r="G163">
        <v>164</v>
      </c>
      <c r="H163">
        <v>2</v>
      </c>
      <c r="I163">
        <v>930</v>
      </c>
      <c r="J163" t="s">
        <v>339</v>
      </c>
      <c r="K163" t="s">
        <v>419</v>
      </c>
      <c r="L163">
        <v>25</v>
      </c>
      <c r="M163" t="s">
        <v>94</v>
      </c>
      <c r="N163" t="s">
        <v>73</v>
      </c>
      <c r="O163">
        <v>502</v>
      </c>
      <c r="P163" t="s">
        <v>47</v>
      </c>
      <c r="Q163">
        <v>500</v>
      </c>
      <c r="R163" t="s">
        <v>184</v>
      </c>
      <c r="S163" t="s">
        <v>40</v>
      </c>
      <c r="T163" t="s">
        <v>41</v>
      </c>
      <c r="U163">
        <v>930</v>
      </c>
      <c r="Y163" t="s">
        <v>420</v>
      </c>
      <c r="AA163">
        <v>34.044800000000002</v>
      </c>
      <c r="AB163">
        <v>-118.2504</v>
      </c>
      <c r="AC163">
        <f t="shared" si="2"/>
        <v>0</v>
      </c>
    </row>
    <row r="164" spans="1:29" x14ac:dyDescent="0.35">
      <c r="A164">
        <v>200304583</v>
      </c>
      <c r="B164" s="1">
        <v>43840</v>
      </c>
      <c r="C164" s="1">
        <v>43840</v>
      </c>
      <c r="D164">
        <v>705</v>
      </c>
      <c r="E164">
        <v>3</v>
      </c>
      <c r="F164" t="s">
        <v>43</v>
      </c>
      <c r="G164">
        <v>361</v>
      </c>
      <c r="H164">
        <v>2</v>
      </c>
      <c r="I164">
        <v>901</v>
      </c>
      <c r="J164" t="s">
        <v>210</v>
      </c>
      <c r="K164" t="s">
        <v>421</v>
      </c>
      <c r="L164">
        <v>37</v>
      </c>
      <c r="M164" t="s">
        <v>94</v>
      </c>
      <c r="N164" t="s">
        <v>163</v>
      </c>
      <c r="O164">
        <v>502</v>
      </c>
      <c r="P164" t="s">
        <v>47</v>
      </c>
      <c r="S164" t="s">
        <v>84</v>
      </c>
      <c r="T164" t="s">
        <v>85</v>
      </c>
      <c r="U164">
        <v>901</v>
      </c>
      <c r="Y164" t="s">
        <v>422</v>
      </c>
      <c r="AA164">
        <v>34.016300000000001</v>
      </c>
      <c r="AB164">
        <v>-118.3523</v>
      </c>
      <c r="AC164">
        <f t="shared" si="2"/>
        <v>0</v>
      </c>
    </row>
    <row r="165" spans="1:29" x14ac:dyDescent="0.35">
      <c r="A165">
        <v>200315476</v>
      </c>
      <c r="B165" s="1">
        <v>44052</v>
      </c>
      <c r="C165" s="1">
        <v>44052</v>
      </c>
      <c r="D165">
        <v>1515</v>
      </c>
      <c r="E165">
        <v>3</v>
      </c>
      <c r="F165" t="s">
        <v>43</v>
      </c>
      <c r="G165">
        <v>392</v>
      </c>
      <c r="H165">
        <v>1</v>
      </c>
      <c r="I165">
        <v>230</v>
      </c>
      <c r="J165" t="s">
        <v>161</v>
      </c>
      <c r="K165" t="s">
        <v>423</v>
      </c>
      <c r="L165">
        <v>21</v>
      </c>
      <c r="M165" t="s">
        <v>30</v>
      </c>
      <c r="N165" t="s">
        <v>163</v>
      </c>
      <c r="O165">
        <v>101</v>
      </c>
      <c r="P165" t="s">
        <v>32</v>
      </c>
      <c r="Q165">
        <v>109</v>
      </c>
      <c r="R165" t="s">
        <v>265</v>
      </c>
      <c r="S165" t="s">
        <v>40</v>
      </c>
      <c r="T165" t="s">
        <v>41</v>
      </c>
      <c r="U165">
        <v>230</v>
      </c>
      <c r="Y165" t="s">
        <v>424</v>
      </c>
      <c r="Z165" t="s">
        <v>425</v>
      </c>
      <c r="AA165">
        <v>34</v>
      </c>
      <c r="AB165">
        <v>-118.33069999999999</v>
      </c>
      <c r="AC165">
        <f t="shared" si="2"/>
        <v>0</v>
      </c>
    </row>
    <row r="166" spans="1:29" x14ac:dyDescent="0.35">
      <c r="A166">
        <v>201207213</v>
      </c>
      <c r="B166" s="1">
        <v>43866</v>
      </c>
      <c r="C166" s="1">
        <v>43866</v>
      </c>
      <c r="D166">
        <v>800</v>
      </c>
      <c r="E166">
        <v>12</v>
      </c>
      <c r="F166" t="s">
        <v>68</v>
      </c>
      <c r="G166">
        <v>1241</v>
      </c>
      <c r="H166">
        <v>2</v>
      </c>
      <c r="I166">
        <v>626</v>
      </c>
      <c r="J166" t="s">
        <v>141</v>
      </c>
      <c r="K166" t="s">
        <v>426</v>
      </c>
      <c r="L166">
        <v>48</v>
      </c>
      <c r="M166" t="s">
        <v>94</v>
      </c>
      <c r="N166" t="s">
        <v>163</v>
      </c>
      <c r="O166">
        <v>101</v>
      </c>
      <c r="P166" t="s">
        <v>32</v>
      </c>
      <c r="Q166">
        <v>400</v>
      </c>
      <c r="R166" t="s">
        <v>143</v>
      </c>
      <c r="S166" t="s">
        <v>40</v>
      </c>
      <c r="T166" t="s">
        <v>41</v>
      </c>
      <c r="U166">
        <v>626</v>
      </c>
      <c r="Y166" t="s">
        <v>427</v>
      </c>
      <c r="AA166">
        <v>33.981699999999996</v>
      </c>
      <c r="AB166">
        <v>-118.32940000000001</v>
      </c>
      <c r="AC166">
        <f t="shared" si="2"/>
        <v>0</v>
      </c>
    </row>
    <row r="167" spans="1:29" x14ac:dyDescent="0.35">
      <c r="A167">
        <v>200809562</v>
      </c>
      <c r="B167" s="1">
        <v>43968</v>
      </c>
      <c r="C167" s="1">
        <v>43968</v>
      </c>
      <c r="D167">
        <v>1430</v>
      </c>
      <c r="E167">
        <v>8</v>
      </c>
      <c r="F167" t="s">
        <v>109</v>
      </c>
      <c r="G167">
        <v>826</v>
      </c>
      <c r="H167">
        <v>1</v>
      </c>
      <c r="I167">
        <v>442</v>
      </c>
      <c r="J167" t="s">
        <v>179</v>
      </c>
      <c r="K167" t="s">
        <v>428</v>
      </c>
      <c r="L167">
        <v>0</v>
      </c>
      <c r="M167" t="s">
        <v>46</v>
      </c>
      <c r="N167" t="s">
        <v>46</v>
      </c>
      <c r="O167">
        <v>403</v>
      </c>
      <c r="P167" t="s">
        <v>337</v>
      </c>
      <c r="S167" t="s">
        <v>40</v>
      </c>
      <c r="T167" t="s">
        <v>41</v>
      </c>
      <c r="U167">
        <v>442</v>
      </c>
      <c r="Y167" t="s">
        <v>429</v>
      </c>
      <c r="AA167">
        <v>34.057099999999998</v>
      </c>
      <c r="AB167">
        <v>-118.474</v>
      </c>
      <c r="AC167">
        <f t="shared" si="2"/>
        <v>0</v>
      </c>
    </row>
    <row r="168" spans="1:29" x14ac:dyDescent="0.35">
      <c r="A168">
        <v>201108104</v>
      </c>
      <c r="B168" s="1">
        <v>43928</v>
      </c>
      <c r="C168" s="1">
        <v>43927</v>
      </c>
      <c r="D168">
        <v>1900</v>
      </c>
      <c r="E168">
        <v>11</v>
      </c>
      <c r="F168" t="s">
        <v>64</v>
      </c>
      <c r="G168">
        <v>1162</v>
      </c>
      <c r="H168">
        <v>1</v>
      </c>
      <c r="I168">
        <v>510</v>
      </c>
      <c r="J168" t="s">
        <v>29</v>
      </c>
      <c r="L168">
        <v>0</v>
      </c>
      <c r="O168">
        <v>101</v>
      </c>
      <c r="P168" t="s">
        <v>32</v>
      </c>
      <c r="S168" t="s">
        <v>40</v>
      </c>
      <c r="T168" t="s">
        <v>41</v>
      </c>
      <c r="U168">
        <v>510</v>
      </c>
      <c r="Y168" t="s">
        <v>430</v>
      </c>
      <c r="AA168">
        <v>34.094099999999997</v>
      </c>
      <c r="AB168">
        <v>-118.2835</v>
      </c>
      <c r="AC168">
        <f t="shared" si="2"/>
        <v>0</v>
      </c>
    </row>
    <row r="169" spans="1:29" x14ac:dyDescent="0.35">
      <c r="A169">
        <v>200116579</v>
      </c>
      <c r="B169" s="1">
        <v>44061</v>
      </c>
      <c r="C169" s="1">
        <v>44061</v>
      </c>
      <c r="D169">
        <v>405</v>
      </c>
      <c r="E169">
        <v>1</v>
      </c>
      <c r="F169" t="s">
        <v>36</v>
      </c>
      <c r="G169">
        <v>151</v>
      </c>
      <c r="H169">
        <v>1</v>
      </c>
      <c r="I169">
        <v>310</v>
      </c>
      <c r="J169" t="s">
        <v>71</v>
      </c>
      <c r="K169" t="s">
        <v>431</v>
      </c>
      <c r="L169">
        <v>0</v>
      </c>
      <c r="M169" t="s">
        <v>46</v>
      </c>
      <c r="N169" t="s">
        <v>46</v>
      </c>
      <c r="O169">
        <v>108</v>
      </c>
      <c r="P169" t="s">
        <v>105</v>
      </c>
      <c r="Q169">
        <v>400</v>
      </c>
      <c r="R169" t="s">
        <v>143</v>
      </c>
      <c r="S169" t="s">
        <v>40</v>
      </c>
      <c r="T169" t="s">
        <v>41</v>
      </c>
      <c r="U169">
        <v>310</v>
      </c>
      <c r="Y169" t="s">
        <v>432</v>
      </c>
      <c r="AA169">
        <v>34.052599999999998</v>
      </c>
      <c r="AB169">
        <v>-118.2582</v>
      </c>
      <c r="AC169">
        <f t="shared" si="2"/>
        <v>0</v>
      </c>
    </row>
    <row r="170" spans="1:29" x14ac:dyDescent="0.35">
      <c r="A170">
        <v>200321584</v>
      </c>
      <c r="B170" s="1">
        <v>44176</v>
      </c>
      <c r="C170" s="1">
        <v>44013</v>
      </c>
      <c r="D170">
        <v>900</v>
      </c>
      <c r="E170">
        <v>3</v>
      </c>
      <c r="F170" t="s">
        <v>43</v>
      </c>
      <c r="G170">
        <v>398</v>
      </c>
      <c r="H170">
        <v>2</v>
      </c>
      <c r="I170">
        <v>354</v>
      </c>
      <c r="J170" t="s">
        <v>167</v>
      </c>
      <c r="K170" t="s">
        <v>433</v>
      </c>
      <c r="L170">
        <v>27</v>
      </c>
      <c r="M170" t="s">
        <v>94</v>
      </c>
      <c r="N170" t="s">
        <v>163</v>
      </c>
      <c r="O170">
        <v>502</v>
      </c>
      <c r="P170" t="s">
        <v>47</v>
      </c>
      <c r="S170" t="s">
        <v>40</v>
      </c>
      <c r="T170" t="s">
        <v>41</v>
      </c>
      <c r="U170">
        <v>354</v>
      </c>
      <c r="Y170" t="s">
        <v>434</v>
      </c>
      <c r="AA170">
        <v>34.008699999999997</v>
      </c>
      <c r="AB170">
        <v>-118.28660000000001</v>
      </c>
      <c r="AC170">
        <f t="shared" si="2"/>
        <v>0</v>
      </c>
    </row>
    <row r="171" spans="1:29" x14ac:dyDescent="0.35">
      <c r="A171">
        <v>200815069</v>
      </c>
      <c r="B171" s="1">
        <v>44113</v>
      </c>
      <c r="C171" s="1">
        <v>44113</v>
      </c>
      <c r="D171">
        <v>1400</v>
      </c>
      <c r="E171">
        <v>8</v>
      </c>
      <c r="F171" t="s">
        <v>109</v>
      </c>
      <c r="G171">
        <v>819</v>
      </c>
      <c r="H171">
        <v>1</v>
      </c>
      <c r="I171">
        <v>320</v>
      </c>
      <c r="J171" t="s">
        <v>435</v>
      </c>
      <c r="K171" t="s">
        <v>436</v>
      </c>
      <c r="L171">
        <v>68</v>
      </c>
      <c r="M171" t="s">
        <v>94</v>
      </c>
      <c r="N171" t="s">
        <v>31</v>
      </c>
      <c r="O171">
        <v>501</v>
      </c>
      <c r="P171" t="s">
        <v>164</v>
      </c>
      <c r="S171" t="s">
        <v>40</v>
      </c>
      <c r="T171" t="s">
        <v>41</v>
      </c>
      <c r="U171">
        <v>320</v>
      </c>
      <c r="Y171" t="s">
        <v>437</v>
      </c>
      <c r="AA171">
        <v>34.076799999999999</v>
      </c>
      <c r="AB171">
        <v>-118.43519999999999</v>
      </c>
      <c r="AC171">
        <f t="shared" si="2"/>
        <v>0</v>
      </c>
    </row>
    <row r="172" spans="1:29" x14ac:dyDescent="0.35">
      <c r="A172">
        <v>201214966</v>
      </c>
      <c r="B172" s="1">
        <v>44001</v>
      </c>
      <c r="C172" s="1">
        <v>43991</v>
      </c>
      <c r="D172">
        <v>1</v>
      </c>
      <c r="E172">
        <v>12</v>
      </c>
      <c r="F172" t="s">
        <v>68</v>
      </c>
      <c r="G172">
        <v>1255</v>
      </c>
      <c r="H172">
        <v>2</v>
      </c>
      <c r="I172">
        <v>745</v>
      </c>
      <c r="J172" t="s">
        <v>139</v>
      </c>
      <c r="K172" t="s">
        <v>438</v>
      </c>
      <c r="L172">
        <v>63</v>
      </c>
      <c r="M172" t="s">
        <v>30</v>
      </c>
      <c r="N172" t="s">
        <v>95</v>
      </c>
      <c r="O172">
        <v>122</v>
      </c>
      <c r="P172" t="s">
        <v>275</v>
      </c>
      <c r="S172" t="s">
        <v>40</v>
      </c>
      <c r="T172" t="s">
        <v>41</v>
      </c>
      <c r="U172">
        <v>745</v>
      </c>
      <c r="Y172" t="s">
        <v>439</v>
      </c>
      <c r="Z172" t="s">
        <v>440</v>
      </c>
      <c r="AA172">
        <v>33.9711</v>
      </c>
      <c r="AB172">
        <v>-118.29179999999999</v>
      </c>
      <c r="AC172">
        <f t="shared" si="2"/>
        <v>0</v>
      </c>
    </row>
    <row r="173" spans="1:29" x14ac:dyDescent="0.35">
      <c r="A173">
        <v>201108147</v>
      </c>
      <c r="B173" s="1">
        <v>43929</v>
      </c>
      <c r="C173" s="1">
        <v>43929</v>
      </c>
      <c r="D173">
        <v>745</v>
      </c>
      <c r="E173">
        <v>11</v>
      </c>
      <c r="F173" t="s">
        <v>64</v>
      </c>
      <c r="G173">
        <v>1135</v>
      </c>
      <c r="H173">
        <v>2</v>
      </c>
      <c r="I173">
        <v>745</v>
      </c>
      <c r="J173" t="s">
        <v>139</v>
      </c>
      <c r="K173" t="s">
        <v>441</v>
      </c>
      <c r="L173">
        <v>63</v>
      </c>
      <c r="M173" t="s">
        <v>94</v>
      </c>
      <c r="N173" t="s">
        <v>73</v>
      </c>
      <c r="O173">
        <v>501</v>
      </c>
      <c r="P173" t="s">
        <v>164</v>
      </c>
      <c r="S173" t="s">
        <v>84</v>
      </c>
      <c r="T173" t="s">
        <v>85</v>
      </c>
      <c r="U173">
        <v>745</v>
      </c>
      <c r="Y173" t="s">
        <v>442</v>
      </c>
      <c r="AA173">
        <v>34.110500000000002</v>
      </c>
      <c r="AB173">
        <v>-118.2239</v>
      </c>
      <c r="AC173">
        <f t="shared" si="2"/>
        <v>0</v>
      </c>
    </row>
    <row r="174" spans="1:29" x14ac:dyDescent="0.35">
      <c r="A174">
        <v>200808438</v>
      </c>
      <c r="B174" s="1">
        <v>43939</v>
      </c>
      <c r="C174" s="1">
        <v>43939</v>
      </c>
      <c r="D174">
        <v>1930</v>
      </c>
      <c r="E174">
        <v>8</v>
      </c>
      <c r="F174" t="s">
        <v>109</v>
      </c>
      <c r="G174">
        <v>842</v>
      </c>
      <c r="H174">
        <v>1</v>
      </c>
      <c r="I174">
        <v>330</v>
      </c>
      <c r="J174" t="s">
        <v>37</v>
      </c>
      <c r="K174" t="s">
        <v>443</v>
      </c>
      <c r="L174">
        <v>25</v>
      </c>
      <c r="M174" t="s">
        <v>94</v>
      </c>
      <c r="N174" t="s">
        <v>73</v>
      </c>
      <c r="O174">
        <v>707</v>
      </c>
      <c r="P174" t="s">
        <v>280</v>
      </c>
      <c r="S174" t="s">
        <v>33</v>
      </c>
      <c r="T174" t="s">
        <v>34</v>
      </c>
      <c r="U174">
        <v>330</v>
      </c>
      <c r="V174">
        <v>998</v>
      </c>
      <c r="Y174" t="s">
        <v>444</v>
      </c>
      <c r="AA174">
        <v>34.047199999999997</v>
      </c>
      <c r="AB174">
        <v>-118.459</v>
      </c>
      <c r="AC174">
        <f t="shared" si="2"/>
        <v>1</v>
      </c>
    </row>
    <row r="175" spans="1:29" x14ac:dyDescent="0.35">
      <c r="A175">
        <v>201004548</v>
      </c>
      <c r="B175" s="1">
        <v>43844</v>
      </c>
      <c r="C175" s="1">
        <v>43844</v>
      </c>
      <c r="D175">
        <v>1316</v>
      </c>
      <c r="E175">
        <v>10</v>
      </c>
      <c r="F175" t="s">
        <v>103</v>
      </c>
      <c r="G175">
        <v>1043</v>
      </c>
      <c r="H175">
        <v>2</v>
      </c>
      <c r="I175">
        <v>930</v>
      </c>
      <c r="J175" t="s">
        <v>339</v>
      </c>
      <c r="K175" t="s">
        <v>445</v>
      </c>
      <c r="L175">
        <v>18</v>
      </c>
      <c r="M175" t="s">
        <v>94</v>
      </c>
      <c r="N175" t="s">
        <v>31</v>
      </c>
      <c r="O175">
        <v>502</v>
      </c>
      <c r="P175" t="s">
        <v>47</v>
      </c>
      <c r="Q175">
        <v>102</v>
      </c>
      <c r="R175" t="s">
        <v>219</v>
      </c>
      <c r="S175" t="s">
        <v>33</v>
      </c>
      <c r="T175" t="s">
        <v>34</v>
      </c>
      <c r="U175">
        <v>930</v>
      </c>
      <c r="Y175" t="s">
        <v>106</v>
      </c>
      <c r="AA175">
        <v>34.177399999999999</v>
      </c>
      <c r="AB175">
        <v>-118.53870000000001</v>
      </c>
      <c r="AC175">
        <f t="shared" si="2"/>
        <v>1</v>
      </c>
    </row>
    <row r="176" spans="1:29" x14ac:dyDescent="0.35">
      <c r="A176">
        <v>201109103</v>
      </c>
      <c r="B176" s="1">
        <v>43958</v>
      </c>
      <c r="C176" s="1">
        <v>43958</v>
      </c>
      <c r="D176">
        <v>140</v>
      </c>
      <c r="E176">
        <v>11</v>
      </c>
      <c r="F176" t="s">
        <v>64</v>
      </c>
      <c r="G176">
        <v>1109</v>
      </c>
      <c r="H176">
        <v>2</v>
      </c>
      <c r="I176">
        <v>888</v>
      </c>
      <c r="J176" t="s">
        <v>250</v>
      </c>
      <c r="K176" t="s">
        <v>446</v>
      </c>
      <c r="L176">
        <v>60</v>
      </c>
      <c r="M176" t="s">
        <v>30</v>
      </c>
      <c r="N176" t="s">
        <v>95</v>
      </c>
      <c r="O176">
        <v>501</v>
      </c>
      <c r="P176" t="s">
        <v>164</v>
      </c>
      <c r="S176" t="s">
        <v>40</v>
      </c>
      <c r="T176" t="s">
        <v>41</v>
      </c>
      <c r="U176">
        <v>888</v>
      </c>
      <c r="Y176" t="s">
        <v>447</v>
      </c>
      <c r="AA176">
        <v>34.144100000000002</v>
      </c>
      <c r="AB176">
        <v>-118.1952</v>
      </c>
      <c r="AC176">
        <f t="shared" si="2"/>
        <v>0</v>
      </c>
    </row>
    <row r="177" spans="1:29" x14ac:dyDescent="0.35">
      <c r="A177">
        <v>200310106</v>
      </c>
      <c r="B177" s="1">
        <v>43940</v>
      </c>
      <c r="C177" s="1">
        <v>43937</v>
      </c>
      <c r="D177">
        <v>1600</v>
      </c>
      <c r="E177">
        <v>3</v>
      </c>
      <c r="F177" t="s">
        <v>43</v>
      </c>
      <c r="G177">
        <v>314</v>
      </c>
      <c r="H177">
        <v>1</v>
      </c>
      <c r="I177">
        <v>420</v>
      </c>
      <c r="J177" t="s">
        <v>352</v>
      </c>
      <c r="K177" t="s">
        <v>448</v>
      </c>
      <c r="L177">
        <v>38</v>
      </c>
      <c r="M177" t="s">
        <v>30</v>
      </c>
      <c r="N177" t="s">
        <v>95</v>
      </c>
      <c r="O177">
        <v>101</v>
      </c>
      <c r="P177" t="s">
        <v>32</v>
      </c>
      <c r="S177" t="s">
        <v>40</v>
      </c>
      <c r="T177" t="s">
        <v>41</v>
      </c>
      <c r="U177">
        <v>420</v>
      </c>
      <c r="Y177" t="s">
        <v>449</v>
      </c>
      <c r="AA177">
        <v>34.034399999999998</v>
      </c>
      <c r="AB177">
        <v>-118.3212</v>
      </c>
      <c r="AC177">
        <f t="shared" si="2"/>
        <v>0</v>
      </c>
    </row>
    <row r="178" spans="1:29" x14ac:dyDescent="0.35">
      <c r="A178">
        <v>201008883</v>
      </c>
      <c r="B178" s="1">
        <v>43960</v>
      </c>
      <c r="C178" s="1">
        <v>43960</v>
      </c>
      <c r="D178">
        <v>540</v>
      </c>
      <c r="E178">
        <v>10</v>
      </c>
      <c r="F178" t="s">
        <v>103</v>
      </c>
      <c r="G178">
        <v>1047</v>
      </c>
      <c r="H178">
        <v>2</v>
      </c>
      <c r="I178">
        <v>626</v>
      </c>
      <c r="J178" t="s">
        <v>141</v>
      </c>
      <c r="K178" t="s">
        <v>450</v>
      </c>
      <c r="L178">
        <v>38</v>
      </c>
      <c r="M178" t="s">
        <v>94</v>
      </c>
      <c r="N178" t="s">
        <v>31</v>
      </c>
      <c r="O178">
        <v>501</v>
      </c>
      <c r="P178" t="s">
        <v>164</v>
      </c>
      <c r="Q178">
        <v>400</v>
      </c>
      <c r="R178" t="s">
        <v>143</v>
      </c>
      <c r="S178" t="s">
        <v>33</v>
      </c>
      <c r="T178" t="s">
        <v>34</v>
      </c>
      <c r="U178">
        <v>626</v>
      </c>
      <c r="Y178" t="s">
        <v>451</v>
      </c>
      <c r="AA178">
        <v>34.174799999999998</v>
      </c>
      <c r="AB178">
        <v>-118.5123</v>
      </c>
      <c r="AC178">
        <f t="shared" si="2"/>
        <v>1</v>
      </c>
    </row>
    <row r="179" spans="1:29" x14ac:dyDescent="0.35">
      <c r="A179">
        <v>200913781</v>
      </c>
      <c r="B179" s="1">
        <v>44064</v>
      </c>
      <c r="C179" s="1">
        <v>44063</v>
      </c>
      <c r="D179">
        <v>503</v>
      </c>
      <c r="E179">
        <v>9</v>
      </c>
      <c r="F179" t="s">
        <v>49</v>
      </c>
      <c r="G179">
        <v>923</v>
      </c>
      <c r="H179">
        <v>2</v>
      </c>
      <c r="I179">
        <v>753</v>
      </c>
      <c r="J179" t="s">
        <v>452</v>
      </c>
      <c r="K179" t="s">
        <v>453</v>
      </c>
      <c r="L179">
        <v>0</v>
      </c>
      <c r="M179" t="s">
        <v>46</v>
      </c>
      <c r="N179" t="s">
        <v>46</v>
      </c>
      <c r="O179">
        <v>101</v>
      </c>
      <c r="P179" t="s">
        <v>32</v>
      </c>
      <c r="Q179">
        <v>107</v>
      </c>
      <c r="R179" t="s">
        <v>454</v>
      </c>
      <c r="S179" t="s">
        <v>84</v>
      </c>
      <c r="T179" t="s">
        <v>85</v>
      </c>
      <c r="U179">
        <v>753</v>
      </c>
      <c r="V179">
        <v>998</v>
      </c>
      <c r="Y179" t="s">
        <v>455</v>
      </c>
      <c r="AA179">
        <v>34.1907</v>
      </c>
      <c r="AB179">
        <v>-118.4509</v>
      </c>
      <c r="AC179">
        <f t="shared" si="2"/>
        <v>0</v>
      </c>
    </row>
    <row r="180" spans="1:29" x14ac:dyDescent="0.35">
      <c r="A180">
        <v>200812870</v>
      </c>
      <c r="B180" s="1">
        <v>44054</v>
      </c>
      <c r="C180" s="1">
        <v>44045</v>
      </c>
      <c r="D180">
        <v>2300</v>
      </c>
      <c r="E180">
        <v>8</v>
      </c>
      <c r="F180" t="s">
        <v>109</v>
      </c>
      <c r="G180">
        <v>835</v>
      </c>
      <c r="H180">
        <v>2</v>
      </c>
      <c r="I180">
        <v>745</v>
      </c>
      <c r="J180" t="s">
        <v>139</v>
      </c>
      <c r="K180" t="s">
        <v>456</v>
      </c>
      <c r="L180">
        <v>22</v>
      </c>
      <c r="M180" t="s">
        <v>94</v>
      </c>
      <c r="N180" t="s">
        <v>73</v>
      </c>
      <c r="O180">
        <v>501</v>
      </c>
      <c r="P180" t="s">
        <v>164</v>
      </c>
      <c r="S180" t="s">
        <v>40</v>
      </c>
      <c r="T180" t="s">
        <v>41</v>
      </c>
      <c r="U180">
        <v>745</v>
      </c>
      <c r="Y180" t="s">
        <v>457</v>
      </c>
      <c r="AA180">
        <v>34.046199999999999</v>
      </c>
      <c r="AB180">
        <v>-118.4361</v>
      </c>
      <c r="AC180">
        <f t="shared" si="2"/>
        <v>0</v>
      </c>
    </row>
    <row r="181" spans="1:29" x14ac:dyDescent="0.35">
      <c r="A181">
        <v>201113281</v>
      </c>
      <c r="B181" s="1">
        <v>44078</v>
      </c>
      <c r="C181" s="1">
        <v>44076</v>
      </c>
      <c r="D181">
        <v>1800</v>
      </c>
      <c r="E181">
        <v>11</v>
      </c>
      <c r="F181" t="s">
        <v>64</v>
      </c>
      <c r="G181">
        <v>1171</v>
      </c>
      <c r="H181">
        <v>1</v>
      </c>
      <c r="I181">
        <v>310</v>
      </c>
      <c r="J181" t="s">
        <v>71</v>
      </c>
      <c r="K181" t="s">
        <v>458</v>
      </c>
      <c r="L181">
        <v>37</v>
      </c>
      <c r="M181" t="s">
        <v>94</v>
      </c>
      <c r="N181" t="s">
        <v>95</v>
      </c>
      <c r="O181">
        <v>707</v>
      </c>
      <c r="P181" t="s">
        <v>280</v>
      </c>
      <c r="S181" t="s">
        <v>40</v>
      </c>
      <c r="T181" t="s">
        <v>41</v>
      </c>
      <c r="U181">
        <v>310</v>
      </c>
      <c r="Y181" t="s">
        <v>459</v>
      </c>
      <c r="AA181">
        <v>34.092399999999998</v>
      </c>
      <c r="AB181">
        <v>-118.2752</v>
      </c>
      <c r="AC181">
        <f t="shared" si="2"/>
        <v>0</v>
      </c>
    </row>
    <row r="182" spans="1:29" x14ac:dyDescent="0.35">
      <c r="A182">
        <v>200407198</v>
      </c>
      <c r="B182" s="1">
        <v>43912</v>
      </c>
      <c r="C182" s="1">
        <v>43912</v>
      </c>
      <c r="D182">
        <v>430</v>
      </c>
      <c r="E182">
        <v>4</v>
      </c>
      <c r="F182" t="s">
        <v>54</v>
      </c>
      <c r="G182">
        <v>466</v>
      </c>
      <c r="H182">
        <v>2</v>
      </c>
      <c r="I182">
        <v>626</v>
      </c>
      <c r="J182" t="s">
        <v>141</v>
      </c>
      <c r="K182" t="s">
        <v>460</v>
      </c>
      <c r="L182">
        <v>27</v>
      </c>
      <c r="M182" t="s">
        <v>94</v>
      </c>
      <c r="N182" t="s">
        <v>95</v>
      </c>
      <c r="O182">
        <v>501</v>
      </c>
      <c r="P182" t="s">
        <v>164</v>
      </c>
      <c r="Q182">
        <v>400</v>
      </c>
      <c r="R182" t="s">
        <v>143</v>
      </c>
      <c r="S182" t="s">
        <v>84</v>
      </c>
      <c r="T182" t="s">
        <v>85</v>
      </c>
      <c r="U182">
        <v>626</v>
      </c>
      <c r="Y182" t="s">
        <v>461</v>
      </c>
      <c r="AA182">
        <v>34.043599999999998</v>
      </c>
      <c r="AB182">
        <v>-118.2051</v>
      </c>
      <c r="AC182">
        <f t="shared" si="2"/>
        <v>0</v>
      </c>
    </row>
    <row r="183" spans="1:29" x14ac:dyDescent="0.35">
      <c r="A183">
        <v>200104316</v>
      </c>
      <c r="B183" s="1">
        <v>43835</v>
      </c>
      <c r="C183" s="1">
        <v>43834</v>
      </c>
      <c r="D183">
        <v>747</v>
      </c>
      <c r="E183">
        <v>1</v>
      </c>
      <c r="F183" t="s">
        <v>36</v>
      </c>
      <c r="G183">
        <v>162</v>
      </c>
      <c r="H183">
        <v>2</v>
      </c>
      <c r="I183">
        <v>930</v>
      </c>
      <c r="J183" t="s">
        <v>339</v>
      </c>
      <c r="K183">
        <v>421</v>
      </c>
      <c r="L183">
        <v>32</v>
      </c>
      <c r="M183" t="s">
        <v>94</v>
      </c>
      <c r="N183" t="s">
        <v>73</v>
      </c>
      <c r="O183">
        <v>502</v>
      </c>
      <c r="P183" t="s">
        <v>47</v>
      </c>
      <c r="Q183">
        <v>511</v>
      </c>
      <c r="R183" t="s">
        <v>151</v>
      </c>
      <c r="S183" t="s">
        <v>40</v>
      </c>
      <c r="T183" t="s">
        <v>41</v>
      </c>
      <c r="U183">
        <v>930</v>
      </c>
      <c r="Y183" t="s">
        <v>462</v>
      </c>
      <c r="AA183">
        <v>34.046700000000001</v>
      </c>
      <c r="AB183">
        <v>-118.2556</v>
      </c>
      <c r="AC183">
        <f t="shared" si="2"/>
        <v>0</v>
      </c>
    </row>
    <row r="184" spans="1:29" x14ac:dyDescent="0.35">
      <c r="A184">
        <v>200815799</v>
      </c>
      <c r="B184" s="1">
        <v>44132</v>
      </c>
      <c r="C184" s="1">
        <v>44132</v>
      </c>
      <c r="D184">
        <v>730</v>
      </c>
      <c r="E184">
        <v>8</v>
      </c>
      <c r="F184" t="s">
        <v>109</v>
      </c>
      <c r="G184">
        <v>828</v>
      </c>
      <c r="H184">
        <v>2</v>
      </c>
      <c r="I184">
        <v>354</v>
      </c>
      <c r="J184" t="s">
        <v>167</v>
      </c>
      <c r="K184" t="s">
        <v>463</v>
      </c>
      <c r="L184">
        <v>80</v>
      </c>
      <c r="M184" t="s">
        <v>94</v>
      </c>
      <c r="N184" t="s">
        <v>73</v>
      </c>
      <c r="O184">
        <v>501</v>
      </c>
      <c r="P184" t="s">
        <v>164</v>
      </c>
      <c r="S184" t="s">
        <v>40</v>
      </c>
      <c r="T184" t="s">
        <v>41</v>
      </c>
      <c r="U184">
        <v>354</v>
      </c>
      <c r="Y184" t="s">
        <v>464</v>
      </c>
      <c r="AA184">
        <v>34.061399999999999</v>
      </c>
      <c r="AB184">
        <v>-118.43810000000001</v>
      </c>
      <c r="AC184">
        <f t="shared" si="2"/>
        <v>0</v>
      </c>
    </row>
    <row r="185" spans="1:29" x14ac:dyDescent="0.35">
      <c r="A185">
        <v>201211062</v>
      </c>
      <c r="B185" s="1">
        <v>43937</v>
      </c>
      <c r="C185" s="1">
        <v>43937</v>
      </c>
      <c r="D185">
        <v>1900</v>
      </c>
      <c r="E185">
        <v>12</v>
      </c>
      <c r="F185" t="s">
        <v>68</v>
      </c>
      <c r="G185">
        <v>1258</v>
      </c>
      <c r="H185">
        <v>2</v>
      </c>
      <c r="I185">
        <v>623</v>
      </c>
      <c r="J185" t="s">
        <v>465</v>
      </c>
      <c r="K185" t="s">
        <v>466</v>
      </c>
      <c r="L185">
        <v>0</v>
      </c>
      <c r="M185" t="s">
        <v>46</v>
      </c>
      <c r="N185" t="s">
        <v>46</v>
      </c>
      <c r="O185">
        <v>726</v>
      </c>
      <c r="P185" t="s">
        <v>467</v>
      </c>
      <c r="Q185">
        <v>400</v>
      </c>
      <c r="R185" t="s">
        <v>143</v>
      </c>
      <c r="S185" t="s">
        <v>40</v>
      </c>
      <c r="T185" t="s">
        <v>41</v>
      </c>
      <c r="U185">
        <v>623</v>
      </c>
      <c r="Y185" t="s">
        <v>468</v>
      </c>
      <c r="AA185">
        <v>33.970799999999997</v>
      </c>
      <c r="AB185">
        <v>-118.2783</v>
      </c>
      <c r="AC185">
        <f t="shared" si="2"/>
        <v>0</v>
      </c>
    </row>
    <row r="186" spans="1:29" x14ac:dyDescent="0.35">
      <c r="A186">
        <v>200512280</v>
      </c>
      <c r="B186" s="1">
        <v>44036</v>
      </c>
      <c r="C186" s="1">
        <v>44036</v>
      </c>
      <c r="D186">
        <v>1600</v>
      </c>
      <c r="E186">
        <v>5</v>
      </c>
      <c r="F186" t="s">
        <v>98</v>
      </c>
      <c r="G186">
        <v>564</v>
      </c>
      <c r="H186">
        <v>2</v>
      </c>
      <c r="I186">
        <v>626</v>
      </c>
      <c r="J186" t="s">
        <v>141</v>
      </c>
      <c r="K186" t="s">
        <v>469</v>
      </c>
      <c r="L186">
        <v>55</v>
      </c>
      <c r="M186" t="s">
        <v>94</v>
      </c>
      <c r="N186" t="s">
        <v>95</v>
      </c>
      <c r="O186">
        <v>517</v>
      </c>
      <c r="P186" t="s">
        <v>470</v>
      </c>
      <c r="Q186">
        <v>400</v>
      </c>
      <c r="R186" t="s">
        <v>143</v>
      </c>
      <c r="S186" t="s">
        <v>33</v>
      </c>
      <c r="T186" t="s">
        <v>34</v>
      </c>
      <c r="U186">
        <v>626</v>
      </c>
      <c r="Y186" t="s">
        <v>471</v>
      </c>
      <c r="AA186">
        <v>33.741</v>
      </c>
      <c r="AB186">
        <v>-118.2838</v>
      </c>
      <c r="AC186">
        <f t="shared" si="2"/>
        <v>1</v>
      </c>
    </row>
    <row r="187" spans="1:29" x14ac:dyDescent="0.35">
      <c r="A187">
        <v>200216646</v>
      </c>
      <c r="B187" s="1">
        <v>44129</v>
      </c>
      <c r="C187" s="1">
        <v>44114</v>
      </c>
      <c r="D187">
        <v>1200</v>
      </c>
      <c r="E187">
        <v>2</v>
      </c>
      <c r="F187" t="s">
        <v>56</v>
      </c>
      <c r="G187">
        <v>269</v>
      </c>
      <c r="H187">
        <v>2</v>
      </c>
      <c r="I187">
        <v>354</v>
      </c>
      <c r="J187" t="s">
        <v>167</v>
      </c>
      <c r="K187" t="s">
        <v>472</v>
      </c>
      <c r="L187">
        <v>31</v>
      </c>
      <c r="M187" t="s">
        <v>30</v>
      </c>
      <c r="N187" t="s">
        <v>163</v>
      </c>
      <c r="O187">
        <v>710</v>
      </c>
      <c r="P187" t="s">
        <v>394</v>
      </c>
      <c r="S187" t="s">
        <v>40</v>
      </c>
      <c r="T187" t="s">
        <v>41</v>
      </c>
      <c r="U187">
        <v>354</v>
      </c>
      <c r="Y187" t="s">
        <v>473</v>
      </c>
      <c r="AA187">
        <v>34.049599999999998</v>
      </c>
      <c r="AB187">
        <v>-118.2677</v>
      </c>
      <c r="AC187">
        <f t="shared" si="2"/>
        <v>0</v>
      </c>
    </row>
    <row r="188" spans="1:29" x14ac:dyDescent="0.35">
      <c r="A188">
        <v>201219692</v>
      </c>
      <c r="B188" s="1">
        <v>44074</v>
      </c>
      <c r="C188" s="1">
        <v>43987</v>
      </c>
      <c r="D188">
        <v>1800</v>
      </c>
      <c r="E188">
        <v>12</v>
      </c>
      <c r="F188" t="s">
        <v>68</v>
      </c>
      <c r="G188">
        <v>1268</v>
      </c>
      <c r="H188">
        <v>1</v>
      </c>
      <c r="I188">
        <v>420</v>
      </c>
      <c r="J188" t="s">
        <v>352</v>
      </c>
      <c r="L188">
        <v>0</v>
      </c>
      <c r="O188">
        <v>101</v>
      </c>
      <c r="P188" t="s">
        <v>32</v>
      </c>
      <c r="S188" t="s">
        <v>40</v>
      </c>
      <c r="T188" t="s">
        <v>41</v>
      </c>
      <c r="U188">
        <v>420</v>
      </c>
      <c r="Y188" t="s">
        <v>474</v>
      </c>
      <c r="Z188" t="s">
        <v>475</v>
      </c>
      <c r="AA188">
        <v>33.9651</v>
      </c>
      <c r="AB188">
        <v>-118.2739</v>
      </c>
      <c r="AC188">
        <f t="shared" si="2"/>
        <v>0</v>
      </c>
    </row>
    <row r="189" spans="1:29" x14ac:dyDescent="0.35">
      <c r="A189">
        <v>200413464</v>
      </c>
      <c r="B189" s="1">
        <v>44108</v>
      </c>
      <c r="C189" s="1">
        <v>44108</v>
      </c>
      <c r="D189">
        <v>1745</v>
      </c>
      <c r="E189">
        <v>4</v>
      </c>
      <c r="F189" t="s">
        <v>54</v>
      </c>
      <c r="G189">
        <v>408</v>
      </c>
      <c r="H189">
        <v>2</v>
      </c>
      <c r="I189">
        <v>626</v>
      </c>
      <c r="J189" t="s">
        <v>141</v>
      </c>
      <c r="K189" t="s">
        <v>476</v>
      </c>
      <c r="L189">
        <v>43</v>
      </c>
      <c r="M189" t="s">
        <v>94</v>
      </c>
      <c r="N189" t="s">
        <v>95</v>
      </c>
      <c r="O189">
        <v>501</v>
      </c>
      <c r="P189" t="s">
        <v>164</v>
      </c>
      <c r="Q189">
        <v>400</v>
      </c>
      <c r="R189" t="s">
        <v>143</v>
      </c>
      <c r="S189" t="s">
        <v>84</v>
      </c>
      <c r="T189" t="s">
        <v>85</v>
      </c>
      <c r="U189">
        <v>626</v>
      </c>
      <c r="Y189" t="s">
        <v>477</v>
      </c>
      <c r="AA189">
        <v>34.086500000000001</v>
      </c>
      <c r="AB189">
        <v>-118.1806</v>
      </c>
      <c r="AC189">
        <f t="shared" si="2"/>
        <v>0</v>
      </c>
    </row>
    <row r="190" spans="1:29" x14ac:dyDescent="0.35">
      <c r="A190">
        <v>200713539</v>
      </c>
      <c r="B190" s="1">
        <v>44078</v>
      </c>
      <c r="C190" s="1">
        <v>44074</v>
      </c>
      <c r="D190">
        <v>1000</v>
      </c>
      <c r="E190">
        <v>7</v>
      </c>
      <c r="F190" t="s">
        <v>28</v>
      </c>
      <c r="G190">
        <v>784</v>
      </c>
      <c r="H190">
        <v>1</v>
      </c>
      <c r="I190">
        <v>440</v>
      </c>
      <c r="J190" t="s">
        <v>213</v>
      </c>
      <c r="K190" t="s">
        <v>478</v>
      </c>
      <c r="L190">
        <v>64</v>
      </c>
      <c r="M190" t="s">
        <v>30</v>
      </c>
      <c r="N190" t="s">
        <v>31</v>
      </c>
      <c r="O190">
        <v>101</v>
      </c>
      <c r="P190" t="s">
        <v>32</v>
      </c>
      <c r="S190" t="s">
        <v>40</v>
      </c>
      <c r="T190" t="s">
        <v>41</v>
      </c>
      <c r="U190">
        <v>440</v>
      </c>
      <c r="Y190" t="s">
        <v>479</v>
      </c>
      <c r="Z190" t="s">
        <v>480</v>
      </c>
      <c r="AA190">
        <v>34.036099999999998</v>
      </c>
      <c r="AB190">
        <v>-118.3505</v>
      </c>
      <c r="AC190">
        <f t="shared" si="2"/>
        <v>0</v>
      </c>
    </row>
    <row r="191" spans="1:29" x14ac:dyDescent="0.35">
      <c r="A191">
        <v>200120973</v>
      </c>
      <c r="B191" s="1">
        <v>44148</v>
      </c>
      <c r="C191" s="1">
        <v>44147</v>
      </c>
      <c r="D191">
        <v>2100</v>
      </c>
      <c r="E191">
        <v>1</v>
      </c>
      <c r="F191" t="s">
        <v>36</v>
      </c>
      <c r="G191">
        <v>152</v>
      </c>
      <c r="H191">
        <v>1</v>
      </c>
      <c r="I191">
        <v>330</v>
      </c>
      <c r="J191" t="s">
        <v>37</v>
      </c>
      <c r="K191" t="s">
        <v>481</v>
      </c>
      <c r="L191">
        <v>30</v>
      </c>
      <c r="M191" t="s">
        <v>30</v>
      </c>
      <c r="N191" t="s">
        <v>163</v>
      </c>
      <c r="O191">
        <v>101</v>
      </c>
      <c r="P191" t="s">
        <v>32</v>
      </c>
      <c r="S191" t="s">
        <v>40</v>
      </c>
      <c r="T191" t="s">
        <v>41</v>
      </c>
      <c r="U191">
        <v>330</v>
      </c>
      <c r="Y191" t="s">
        <v>482</v>
      </c>
      <c r="Z191" t="s">
        <v>483</v>
      </c>
      <c r="AA191">
        <v>34.047600000000003</v>
      </c>
      <c r="AB191">
        <v>-118.2564</v>
      </c>
      <c r="AC191">
        <f t="shared" si="2"/>
        <v>0</v>
      </c>
    </row>
    <row r="192" spans="1:29" x14ac:dyDescent="0.35">
      <c r="A192">
        <v>201108111</v>
      </c>
      <c r="B192" s="1">
        <v>43928</v>
      </c>
      <c r="C192" s="1">
        <v>43928</v>
      </c>
      <c r="D192">
        <v>500</v>
      </c>
      <c r="E192">
        <v>11</v>
      </c>
      <c r="F192" t="s">
        <v>64</v>
      </c>
      <c r="G192">
        <v>1107</v>
      </c>
      <c r="H192">
        <v>2</v>
      </c>
      <c r="I192">
        <v>624</v>
      </c>
      <c r="J192" t="s">
        <v>171</v>
      </c>
      <c r="K192" t="s">
        <v>484</v>
      </c>
      <c r="L192">
        <v>70</v>
      </c>
      <c r="M192" t="s">
        <v>94</v>
      </c>
      <c r="N192" t="s">
        <v>73</v>
      </c>
      <c r="O192">
        <v>501</v>
      </c>
      <c r="P192" t="s">
        <v>164</v>
      </c>
      <c r="Q192">
        <v>400</v>
      </c>
      <c r="R192" t="s">
        <v>143</v>
      </c>
      <c r="S192" t="s">
        <v>84</v>
      </c>
      <c r="T192" t="s">
        <v>85</v>
      </c>
      <c r="U192">
        <v>624</v>
      </c>
      <c r="Y192" t="s">
        <v>485</v>
      </c>
      <c r="AA192">
        <v>34.131799999999998</v>
      </c>
      <c r="AB192">
        <v>-118.1957</v>
      </c>
      <c r="AC192">
        <f t="shared" si="2"/>
        <v>0</v>
      </c>
    </row>
    <row r="193" spans="1:29" x14ac:dyDescent="0.35">
      <c r="A193">
        <v>200608531</v>
      </c>
      <c r="B193" s="1">
        <v>43920</v>
      </c>
      <c r="C193" s="1">
        <v>43920</v>
      </c>
      <c r="D193">
        <v>1305</v>
      </c>
      <c r="E193">
        <v>6</v>
      </c>
      <c r="F193" t="s">
        <v>91</v>
      </c>
      <c r="G193">
        <v>643</v>
      </c>
      <c r="H193">
        <v>1</v>
      </c>
      <c r="I193">
        <v>442</v>
      </c>
      <c r="J193" t="s">
        <v>179</v>
      </c>
      <c r="K193" t="s">
        <v>245</v>
      </c>
      <c r="L193">
        <v>0</v>
      </c>
      <c r="M193" t="s">
        <v>46</v>
      </c>
      <c r="N193" t="s">
        <v>46</v>
      </c>
      <c r="O193">
        <v>402</v>
      </c>
      <c r="P193" t="s">
        <v>195</v>
      </c>
      <c r="S193" t="s">
        <v>40</v>
      </c>
      <c r="T193" t="s">
        <v>41</v>
      </c>
      <c r="U193">
        <v>442</v>
      </c>
      <c r="Y193" t="s">
        <v>486</v>
      </c>
      <c r="AA193">
        <v>34.100700000000003</v>
      </c>
      <c r="AB193">
        <v>-118.3494</v>
      </c>
      <c r="AC193">
        <f t="shared" si="2"/>
        <v>0</v>
      </c>
    </row>
    <row r="194" spans="1:29" x14ac:dyDescent="0.35">
      <c r="A194">
        <v>200711738</v>
      </c>
      <c r="B194" s="1">
        <v>44029</v>
      </c>
      <c r="C194" s="1">
        <v>44014</v>
      </c>
      <c r="D194">
        <v>400</v>
      </c>
      <c r="E194">
        <v>7</v>
      </c>
      <c r="F194" t="s">
        <v>28</v>
      </c>
      <c r="G194">
        <v>721</v>
      </c>
      <c r="H194">
        <v>2</v>
      </c>
      <c r="I194">
        <v>661</v>
      </c>
      <c r="J194" t="s">
        <v>347</v>
      </c>
      <c r="K194">
        <v>344</v>
      </c>
      <c r="L194">
        <v>25</v>
      </c>
      <c r="M194" t="s">
        <v>30</v>
      </c>
      <c r="N194" t="s">
        <v>73</v>
      </c>
      <c r="O194">
        <v>502</v>
      </c>
      <c r="P194" t="s">
        <v>47</v>
      </c>
      <c r="S194" t="s">
        <v>40</v>
      </c>
      <c r="T194" t="s">
        <v>41</v>
      </c>
      <c r="U194">
        <v>661</v>
      </c>
      <c r="Y194" t="s">
        <v>487</v>
      </c>
      <c r="AA194">
        <v>34.075299999999999</v>
      </c>
      <c r="AB194">
        <v>-118.3849</v>
      </c>
      <c r="AC194">
        <f t="shared" si="2"/>
        <v>0</v>
      </c>
    </row>
    <row r="195" spans="1:29" x14ac:dyDescent="0.35">
      <c r="A195">
        <v>200513966</v>
      </c>
      <c r="B195" s="1">
        <v>44082</v>
      </c>
      <c r="C195" s="1">
        <v>44078</v>
      </c>
      <c r="D195">
        <v>1430</v>
      </c>
      <c r="E195">
        <v>5</v>
      </c>
      <c r="F195" t="s">
        <v>98</v>
      </c>
      <c r="G195">
        <v>564</v>
      </c>
      <c r="H195">
        <v>2</v>
      </c>
      <c r="I195">
        <v>745</v>
      </c>
      <c r="J195" t="s">
        <v>139</v>
      </c>
      <c r="K195" t="s">
        <v>488</v>
      </c>
      <c r="L195">
        <v>0</v>
      </c>
      <c r="M195" t="s">
        <v>30</v>
      </c>
      <c r="N195" t="s">
        <v>31</v>
      </c>
      <c r="O195">
        <v>708</v>
      </c>
      <c r="P195" t="s">
        <v>489</v>
      </c>
      <c r="S195" t="s">
        <v>40</v>
      </c>
      <c r="T195" t="s">
        <v>41</v>
      </c>
      <c r="U195">
        <v>745</v>
      </c>
      <c r="Y195" t="s">
        <v>490</v>
      </c>
      <c r="AA195">
        <v>33.738799999999998</v>
      </c>
      <c r="AB195">
        <v>-118.2869</v>
      </c>
      <c r="AC195">
        <f t="shared" ref="AC195:AC258" si="3">IF(OR((S:S)="CC", S:S="AA",S:S="JA"), 1, 0)</f>
        <v>0</v>
      </c>
    </row>
    <row r="196" spans="1:29" x14ac:dyDescent="0.35">
      <c r="A196">
        <v>200119228</v>
      </c>
      <c r="B196" s="1">
        <v>44115</v>
      </c>
      <c r="C196" s="1">
        <v>44115</v>
      </c>
      <c r="D196">
        <v>2045</v>
      </c>
      <c r="E196">
        <v>1</v>
      </c>
      <c r="F196" t="s">
        <v>36</v>
      </c>
      <c r="G196">
        <v>164</v>
      </c>
      <c r="H196">
        <v>1</v>
      </c>
      <c r="I196">
        <v>310</v>
      </c>
      <c r="J196" t="s">
        <v>71</v>
      </c>
      <c r="K196" t="s">
        <v>491</v>
      </c>
      <c r="L196">
        <v>0</v>
      </c>
      <c r="M196" t="s">
        <v>46</v>
      </c>
      <c r="N196" t="s">
        <v>46</v>
      </c>
      <c r="O196">
        <v>203</v>
      </c>
      <c r="P196" t="s">
        <v>101</v>
      </c>
      <c r="Q196">
        <v>500</v>
      </c>
      <c r="R196" t="s">
        <v>184</v>
      </c>
      <c r="S196" t="s">
        <v>33</v>
      </c>
      <c r="T196" t="s">
        <v>34</v>
      </c>
      <c r="U196">
        <v>310</v>
      </c>
      <c r="V196">
        <v>998</v>
      </c>
      <c r="Y196" t="s">
        <v>492</v>
      </c>
      <c r="AA196">
        <v>34.044600000000003</v>
      </c>
      <c r="AB196">
        <v>-118.25069999999999</v>
      </c>
      <c r="AC196">
        <f t="shared" si="3"/>
        <v>1</v>
      </c>
    </row>
    <row r="197" spans="1:29" x14ac:dyDescent="0.35">
      <c r="A197">
        <v>200409389</v>
      </c>
      <c r="B197" s="1">
        <v>43982</v>
      </c>
      <c r="C197" s="1">
        <v>43982</v>
      </c>
      <c r="D197">
        <v>1800</v>
      </c>
      <c r="E197">
        <v>4</v>
      </c>
      <c r="F197" t="s">
        <v>54</v>
      </c>
      <c r="G197">
        <v>455</v>
      </c>
      <c r="H197">
        <v>1</v>
      </c>
      <c r="I197">
        <v>761</v>
      </c>
      <c r="J197" t="s">
        <v>403</v>
      </c>
      <c r="K197" t="s">
        <v>493</v>
      </c>
      <c r="L197">
        <v>25</v>
      </c>
      <c r="M197" t="s">
        <v>94</v>
      </c>
      <c r="N197" t="s">
        <v>95</v>
      </c>
      <c r="O197">
        <v>501</v>
      </c>
      <c r="P197" t="s">
        <v>164</v>
      </c>
      <c r="Q197">
        <v>400</v>
      </c>
      <c r="R197" t="s">
        <v>143</v>
      </c>
      <c r="S197" t="s">
        <v>84</v>
      </c>
      <c r="T197" t="s">
        <v>85</v>
      </c>
      <c r="U197">
        <v>626</v>
      </c>
      <c r="V197">
        <v>761</v>
      </c>
      <c r="Y197" t="s">
        <v>494</v>
      </c>
      <c r="AA197">
        <v>34.051499999999997</v>
      </c>
      <c r="AB197">
        <v>-118.2073</v>
      </c>
      <c r="AC197">
        <f t="shared" si="3"/>
        <v>0</v>
      </c>
    </row>
    <row r="198" spans="1:29" x14ac:dyDescent="0.35">
      <c r="A198">
        <v>200107228</v>
      </c>
      <c r="B198" s="1">
        <v>43876</v>
      </c>
      <c r="C198" s="1">
        <v>43876</v>
      </c>
      <c r="D198">
        <v>2200</v>
      </c>
      <c r="E198">
        <v>1</v>
      </c>
      <c r="F198" t="s">
        <v>36</v>
      </c>
      <c r="G198">
        <v>153</v>
      </c>
      <c r="H198">
        <v>2</v>
      </c>
      <c r="I198">
        <v>745</v>
      </c>
      <c r="J198" t="s">
        <v>139</v>
      </c>
      <c r="K198">
        <v>329</v>
      </c>
      <c r="L198">
        <v>26</v>
      </c>
      <c r="M198" t="s">
        <v>94</v>
      </c>
      <c r="N198" t="s">
        <v>163</v>
      </c>
      <c r="O198">
        <v>502</v>
      </c>
      <c r="P198" t="s">
        <v>47</v>
      </c>
      <c r="S198" t="s">
        <v>40</v>
      </c>
      <c r="T198" t="s">
        <v>41</v>
      </c>
      <c r="U198">
        <v>745</v>
      </c>
      <c r="Y198" t="s">
        <v>291</v>
      </c>
      <c r="AA198">
        <v>34.045999999999999</v>
      </c>
      <c r="AB198">
        <v>-118.2509</v>
      </c>
      <c r="AC198">
        <f t="shared" si="3"/>
        <v>0</v>
      </c>
    </row>
    <row r="199" spans="1:29" x14ac:dyDescent="0.35">
      <c r="A199">
        <v>200321313</v>
      </c>
      <c r="B199" s="1">
        <v>44171</v>
      </c>
      <c r="C199" s="1">
        <v>44171</v>
      </c>
      <c r="D199">
        <v>1530</v>
      </c>
      <c r="E199">
        <v>3</v>
      </c>
      <c r="F199" t="s">
        <v>43</v>
      </c>
      <c r="G199">
        <v>361</v>
      </c>
      <c r="H199">
        <v>1</v>
      </c>
      <c r="I199">
        <v>510</v>
      </c>
      <c r="J199" t="s">
        <v>29</v>
      </c>
      <c r="L199">
        <v>0</v>
      </c>
      <c r="O199">
        <v>101</v>
      </c>
      <c r="P199" t="s">
        <v>32</v>
      </c>
      <c r="S199" t="s">
        <v>84</v>
      </c>
      <c r="T199" t="s">
        <v>85</v>
      </c>
      <c r="U199">
        <v>510</v>
      </c>
      <c r="Y199" t="s">
        <v>495</v>
      </c>
      <c r="AA199">
        <v>34.015900000000002</v>
      </c>
      <c r="AB199">
        <v>-118.3536</v>
      </c>
      <c r="AC199">
        <f t="shared" si="3"/>
        <v>0</v>
      </c>
    </row>
    <row r="200" spans="1:29" x14ac:dyDescent="0.35">
      <c r="A200">
        <v>200109910</v>
      </c>
      <c r="B200" s="1">
        <v>43921</v>
      </c>
      <c r="C200" s="1">
        <v>43921</v>
      </c>
      <c r="D200">
        <v>2240</v>
      </c>
      <c r="E200">
        <v>1</v>
      </c>
      <c r="F200" t="s">
        <v>36</v>
      </c>
      <c r="G200">
        <v>156</v>
      </c>
      <c r="H200">
        <v>2</v>
      </c>
      <c r="I200">
        <v>624</v>
      </c>
      <c r="J200" t="s">
        <v>171</v>
      </c>
      <c r="K200" t="s">
        <v>496</v>
      </c>
      <c r="L200">
        <v>60</v>
      </c>
      <c r="M200" t="s">
        <v>30</v>
      </c>
      <c r="N200" t="s">
        <v>163</v>
      </c>
      <c r="O200">
        <v>102</v>
      </c>
      <c r="P200" t="s">
        <v>186</v>
      </c>
      <c r="Q200">
        <v>500</v>
      </c>
      <c r="R200" t="s">
        <v>184</v>
      </c>
      <c r="S200" t="s">
        <v>40</v>
      </c>
      <c r="T200" t="s">
        <v>41</v>
      </c>
      <c r="U200">
        <v>624</v>
      </c>
      <c r="Y200" t="s">
        <v>497</v>
      </c>
      <c r="AA200">
        <v>34.044899999999998</v>
      </c>
      <c r="AB200">
        <v>-118.2458</v>
      </c>
      <c r="AC200">
        <f t="shared" si="3"/>
        <v>0</v>
      </c>
    </row>
    <row r="201" spans="1:29" x14ac:dyDescent="0.35">
      <c r="A201">
        <v>200705720</v>
      </c>
      <c r="B201" s="1">
        <v>43866</v>
      </c>
      <c r="C201" s="1">
        <v>43862</v>
      </c>
      <c r="D201">
        <v>1400</v>
      </c>
      <c r="E201">
        <v>7</v>
      </c>
      <c r="F201" t="s">
        <v>28</v>
      </c>
      <c r="G201">
        <v>732</v>
      </c>
      <c r="H201">
        <v>1</v>
      </c>
      <c r="I201">
        <v>341</v>
      </c>
      <c r="J201" t="s">
        <v>157</v>
      </c>
      <c r="L201">
        <v>0</v>
      </c>
      <c r="M201" t="s">
        <v>30</v>
      </c>
      <c r="N201" t="s">
        <v>31</v>
      </c>
      <c r="O201">
        <v>203</v>
      </c>
      <c r="P201" t="s">
        <v>101</v>
      </c>
      <c r="S201" t="s">
        <v>40</v>
      </c>
      <c r="T201" t="s">
        <v>41</v>
      </c>
      <c r="U201">
        <v>341</v>
      </c>
      <c r="Y201" t="s">
        <v>498</v>
      </c>
      <c r="AA201">
        <v>34.066499999999998</v>
      </c>
      <c r="AB201">
        <v>-118.36620000000001</v>
      </c>
      <c r="AC201">
        <f t="shared" si="3"/>
        <v>0</v>
      </c>
    </row>
    <row r="202" spans="1:29" x14ac:dyDescent="0.35">
      <c r="A202">
        <v>200912278</v>
      </c>
      <c r="B202" s="1">
        <v>44025</v>
      </c>
      <c r="C202" s="1">
        <v>44024</v>
      </c>
      <c r="D202">
        <v>2230</v>
      </c>
      <c r="E202">
        <v>9</v>
      </c>
      <c r="F202" t="s">
        <v>49</v>
      </c>
      <c r="G202">
        <v>911</v>
      </c>
      <c r="H202">
        <v>2</v>
      </c>
      <c r="I202">
        <v>624</v>
      </c>
      <c r="J202" t="s">
        <v>171</v>
      </c>
      <c r="K202">
        <v>400</v>
      </c>
      <c r="L202">
        <v>30</v>
      </c>
      <c r="M202" t="s">
        <v>94</v>
      </c>
      <c r="N202" t="s">
        <v>95</v>
      </c>
      <c r="O202">
        <v>119</v>
      </c>
      <c r="P202" t="s">
        <v>333</v>
      </c>
      <c r="Q202">
        <v>400</v>
      </c>
      <c r="R202" t="s">
        <v>143</v>
      </c>
      <c r="S202" t="s">
        <v>84</v>
      </c>
      <c r="T202" t="s">
        <v>85</v>
      </c>
      <c r="U202">
        <v>624</v>
      </c>
      <c r="Y202" t="s">
        <v>499</v>
      </c>
      <c r="AA202">
        <v>34.199300000000001</v>
      </c>
      <c r="AB202">
        <v>-118.47239999999999</v>
      </c>
      <c r="AC202">
        <f t="shared" si="3"/>
        <v>0</v>
      </c>
    </row>
    <row r="203" spans="1:29" x14ac:dyDescent="0.35">
      <c r="A203">
        <v>200208642</v>
      </c>
      <c r="B203" s="1">
        <v>43927</v>
      </c>
      <c r="C203" s="1">
        <v>43927</v>
      </c>
      <c r="D203">
        <v>1</v>
      </c>
      <c r="E203">
        <v>2</v>
      </c>
      <c r="F203" t="s">
        <v>56</v>
      </c>
      <c r="G203">
        <v>217</v>
      </c>
      <c r="H203">
        <v>1</v>
      </c>
      <c r="I203">
        <v>522</v>
      </c>
      <c r="J203" t="s">
        <v>500</v>
      </c>
      <c r="L203">
        <v>0</v>
      </c>
      <c r="O203">
        <v>121</v>
      </c>
      <c r="P203" t="s">
        <v>246</v>
      </c>
      <c r="S203" t="s">
        <v>40</v>
      </c>
      <c r="T203" t="s">
        <v>41</v>
      </c>
      <c r="U203">
        <v>522</v>
      </c>
      <c r="Y203" t="s">
        <v>501</v>
      </c>
      <c r="AA203">
        <v>34.072099999999999</v>
      </c>
      <c r="AB203">
        <v>-118.262</v>
      </c>
      <c r="AC203">
        <f t="shared" si="3"/>
        <v>0</v>
      </c>
    </row>
    <row r="204" spans="1:29" x14ac:dyDescent="0.35">
      <c r="A204">
        <v>200709141</v>
      </c>
      <c r="B204" s="1">
        <v>43962</v>
      </c>
      <c r="C204" s="1">
        <v>43962</v>
      </c>
      <c r="D204">
        <v>950</v>
      </c>
      <c r="E204">
        <v>7</v>
      </c>
      <c r="F204" t="s">
        <v>28</v>
      </c>
      <c r="G204">
        <v>702</v>
      </c>
      <c r="H204">
        <v>1</v>
      </c>
      <c r="I204">
        <v>440</v>
      </c>
      <c r="J204" t="s">
        <v>213</v>
      </c>
      <c r="K204" t="s">
        <v>502</v>
      </c>
      <c r="L204">
        <v>48</v>
      </c>
      <c r="M204" t="s">
        <v>30</v>
      </c>
      <c r="N204" t="s">
        <v>95</v>
      </c>
      <c r="O204">
        <v>235</v>
      </c>
      <c r="P204" t="s">
        <v>503</v>
      </c>
      <c r="S204" t="s">
        <v>40</v>
      </c>
      <c r="T204" t="s">
        <v>41</v>
      </c>
      <c r="U204">
        <v>440</v>
      </c>
      <c r="Y204" t="s">
        <v>504</v>
      </c>
      <c r="AA204">
        <v>34.0837</v>
      </c>
      <c r="AB204">
        <v>-118.3532</v>
      </c>
      <c r="AC204">
        <f t="shared" si="3"/>
        <v>0</v>
      </c>
    </row>
    <row r="205" spans="1:29" x14ac:dyDescent="0.35">
      <c r="A205">
        <v>200605994</v>
      </c>
      <c r="B205" s="1">
        <v>43872</v>
      </c>
      <c r="C205" s="1">
        <v>43871</v>
      </c>
      <c r="D205">
        <v>900</v>
      </c>
      <c r="E205">
        <v>6</v>
      </c>
      <c r="F205" t="s">
        <v>91</v>
      </c>
      <c r="G205">
        <v>649</v>
      </c>
      <c r="H205">
        <v>1</v>
      </c>
      <c r="I205">
        <v>440</v>
      </c>
      <c r="J205" t="s">
        <v>213</v>
      </c>
      <c r="K205" t="s">
        <v>505</v>
      </c>
      <c r="L205">
        <v>31</v>
      </c>
      <c r="M205" t="s">
        <v>94</v>
      </c>
      <c r="N205" t="s">
        <v>31</v>
      </c>
      <c r="O205">
        <v>121</v>
      </c>
      <c r="P205" t="s">
        <v>246</v>
      </c>
      <c r="S205" t="s">
        <v>40</v>
      </c>
      <c r="T205" t="s">
        <v>41</v>
      </c>
      <c r="U205">
        <v>440</v>
      </c>
      <c r="Y205" t="s">
        <v>506</v>
      </c>
      <c r="AA205">
        <v>34.098100000000002</v>
      </c>
      <c r="AB205">
        <v>-118.3044</v>
      </c>
      <c r="AC205">
        <f t="shared" si="3"/>
        <v>0</v>
      </c>
    </row>
    <row r="206" spans="1:29" x14ac:dyDescent="0.35">
      <c r="A206">
        <v>200707378</v>
      </c>
      <c r="B206" s="1">
        <v>43903</v>
      </c>
      <c r="C206" s="1">
        <v>43902</v>
      </c>
      <c r="D206">
        <v>915</v>
      </c>
      <c r="E206">
        <v>7</v>
      </c>
      <c r="F206" t="s">
        <v>28</v>
      </c>
      <c r="G206">
        <v>734</v>
      </c>
      <c r="H206">
        <v>1</v>
      </c>
      <c r="I206">
        <v>341</v>
      </c>
      <c r="J206" t="s">
        <v>157</v>
      </c>
      <c r="K206" t="s">
        <v>245</v>
      </c>
      <c r="L206">
        <v>31</v>
      </c>
      <c r="M206" t="s">
        <v>94</v>
      </c>
      <c r="N206" t="s">
        <v>173</v>
      </c>
      <c r="O206">
        <v>502</v>
      </c>
      <c r="P206" t="s">
        <v>47</v>
      </c>
      <c r="S206" t="s">
        <v>40</v>
      </c>
      <c r="T206" t="s">
        <v>41</v>
      </c>
      <c r="U206">
        <v>341</v>
      </c>
      <c r="Y206" t="s">
        <v>507</v>
      </c>
      <c r="AA206">
        <v>34.069899999999997</v>
      </c>
      <c r="AB206">
        <v>-118.3511</v>
      </c>
      <c r="AC206">
        <f t="shared" si="3"/>
        <v>0</v>
      </c>
    </row>
    <row r="207" spans="1:29" x14ac:dyDescent="0.35">
      <c r="A207">
        <v>200715141</v>
      </c>
      <c r="B207" s="1">
        <v>44125</v>
      </c>
      <c r="C207" s="1">
        <v>44124</v>
      </c>
      <c r="D207">
        <v>1200</v>
      </c>
      <c r="E207">
        <v>7</v>
      </c>
      <c r="F207" t="s">
        <v>28</v>
      </c>
      <c r="G207">
        <v>775</v>
      </c>
      <c r="H207">
        <v>1</v>
      </c>
      <c r="I207">
        <v>420</v>
      </c>
      <c r="J207" t="s">
        <v>352</v>
      </c>
      <c r="L207">
        <v>0</v>
      </c>
      <c r="O207">
        <v>101</v>
      </c>
      <c r="P207" t="s">
        <v>32</v>
      </c>
      <c r="S207" t="s">
        <v>40</v>
      </c>
      <c r="T207" t="s">
        <v>41</v>
      </c>
      <c r="U207">
        <v>420</v>
      </c>
      <c r="Y207" t="s">
        <v>508</v>
      </c>
      <c r="AA207">
        <v>34.044899999999998</v>
      </c>
      <c r="AB207">
        <v>-118.3411</v>
      </c>
      <c r="AC207">
        <f t="shared" si="3"/>
        <v>0</v>
      </c>
    </row>
    <row r="208" spans="1:29" x14ac:dyDescent="0.35">
      <c r="A208">
        <v>201105686</v>
      </c>
      <c r="B208" s="1">
        <v>43869</v>
      </c>
      <c r="C208" s="1">
        <v>43868</v>
      </c>
      <c r="D208">
        <v>1550</v>
      </c>
      <c r="E208">
        <v>11</v>
      </c>
      <c r="F208" t="s">
        <v>64</v>
      </c>
      <c r="G208">
        <v>1113</v>
      </c>
      <c r="H208">
        <v>1</v>
      </c>
      <c r="I208">
        <v>440</v>
      </c>
      <c r="J208" t="s">
        <v>213</v>
      </c>
      <c r="K208" t="s">
        <v>509</v>
      </c>
      <c r="L208">
        <v>0</v>
      </c>
      <c r="M208" t="s">
        <v>30</v>
      </c>
      <c r="N208" t="s">
        <v>31</v>
      </c>
      <c r="O208">
        <v>203</v>
      </c>
      <c r="P208" t="s">
        <v>101</v>
      </c>
      <c r="S208" t="s">
        <v>40</v>
      </c>
      <c r="T208" t="s">
        <v>41</v>
      </c>
      <c r="U208">
        <v>440</v>
      </c>
      <c r="Y208" t="s">
        <v>510</v>
      </c>
      <c r="AA208">
        <v>34.142800000000001</v>
      </c>
      <c r="AB208">
        <v>-118.226</v>
      </c>
      <c r="AC208">
        <f t="shared" si="3"/>
        <v>0</v>
      </c>
    </row>
    <row r="209" spans="1:29" x14ac:dyDescent="0.35">
      <c r="A209">
        <v>200407426</v>
      </c>
      <c r="B209" s="1">
        <v>43920</v>
      </c>
      <c r="C209" s="1">
        <v>43920</v>
      </c>
      <c r="D209">
        <v>1830</v>
      </c>
      <c r="E209">
        <v>4</v>
      </c>
      <c r="F209" t="s">
        <v>54</v>
      </c>
      <c r="G209">
        <v>407</v>
      </c>
      <c r="H209">
        <v>1</v>
      </c>
      <c r="I209">
        <v>442</v>
      </c>
      <c r="J209" t="s">
        <v>179</v>
      </c>
      <c r="K209">
        <v>325</v>
      </c>
      <c r="L209">
        <v>0</v>
      </c>
      <c r="M209" t="s">
        <v>46</v>
      </c>
      <c r="N209" t="s">
        <v>46</v>
      </c>
      <c r="O209">
        <v>242</v>
      </c>
      <c r="P209" t="s">
        <v>511</v>
      </c>
      <c r="S209" t="s">
        <v>40</v>
      </c>
      <c r="T209" t="s">
        <v>41</v>
      </c>
      <c r="U209">
        <v>442</v>
      </c>
      <c r="Y209" t="s">
        <v>512</v>
      </c>
      <c r="AA209">
        <v>34.088099999999997</v>
      </c>
      <c r="AB209">
        <v>-118.18770000000001</v>
      </c>
      <c r="AC209">
        <f t="shared" si="3"/>
        <v>0</v>
      </c>
    </row>
    <row r="210" spans="1:29" x14ac:dyDescent="0.35">
      <c r="A210">
        <v>201014312</v>
      </c>
      <c r="B210" s="1">
        <v>44126</v>
      </c>
      <c r="C210" s="1">
        <v>44125</v>
      </c>
      <c r="D210">
        <v>2000</v>
      </c>
      <c r="E210">
        <v>10</v>
      </c>
      <c r="F210" t="s">
        <v>103</v>
      </c>
      <c r="G210">
        <v>1003</v>
      </c>
      <c r="H210">
        <v>2</v>
      </c>
      <c r="I210">
        <v>740</v>
      </c>
      <c r="J210" t="s">
        <v>224</v>
      </c>
      <c r="K210" t="s">
        <v>513</v>
      </c>
      <c r="L210">
        <v>34</v>
      </c>
      <c r="M210" t="s">
        <v>30</v>
      </c>
      <c r="N210" t="s">
        <v>95</v>
      </c>
      <c r="O210">
        <v>122</v>
      </c>
      <c r="P210" t="s">
        <v>275</v>
      </c>
      <c r="S210" t="s">
        <v>40</v>
      </c>
      <c r="T210" t="s">
        <v>41</v>
      </c>
      <c r="U210">
        <v>740</v>
      </c>
      <c r="V210">
        <v>998</v>
      </c>
      <c r="Y210" t="s">
        <v>514</v>
      </c>
      <c r="AA210">
        <v>34.214799999999997</v>
      </c>
      <c r="AB210">
        <v>-118.54040000000001</v>
      </c>
      <c r="AC210">
        <f t="shared" si="3"/>
        <v>0</v>
      </c>
    </row>
    <row r="211" spans="1:29" x14ac:dyDescent="0.35">
      <c r="A211">
        <v>200217634</v>
      </c>
      <c r="B211" s="1">
        <v>44154</v>
      </c>
      <c r="C211" s="1">
        <v>44154</v>
      </c>
      <c r="D211">
        <v>1840</v>
      </c>
      <c r="E211">
        <v>2</v>
      </c>
      <c r="F211" t="s">
        <v>56</v>
      </c>
      <c r="G211">
        <v>245</v>
      </c>
      <c r="H211">
        <v>2</v>
      </c>
      <c r="I211">
        <v>624</v>
      </c>
      <c r="J211" t="s">
        <v>171</v>
      </c>
      <c r="K211" t="s">
        <v>515</v>
      </c>
      <c r="L211">
        <v>52</v>
      </c>
      <c r="M211" t="s">
        <v>94</v>
      </c>
      <c r="N211" t="s">
        <v>73</v>
      </c>
      <c r="O211">
        <v>502</v>
      </c>
      <c r="P211" t="s">
        <v>47</v>
      </c>
      <c r="Q211">
        <v>400</v>
      </c>
      <c r="R211" t="s">
        <v>143</v>
      </c>
      <c r="S211" t="s">
        <v>84</v>
      </c>
      <c r="T211" t="s">
        <v>85</v>
      </c>
      <c r="U211">
        <v>624</v>
      </c>
      <c r="Y211" t="s">
        <v>516</v>
      </c>
      <c r="AA211">
        <v>34.061700000000002</v>
      </c>
      <c r="AB211">
        <v>-118.2795</v>
      </c>
      <c r="AC211">
        <f t="shared" si="3"/>
        <v>0</v>
      </c>
    </row>
    <row r="212" spans="1:29" x14ac:dyDescent="0.35">
      <c r="A212">
        <v>201212398</v>
      </c>
      <c r="B212" s="1">
        <v>43958</v>
      </c>
      <c r="C212" s="1">
        <v>43957</v>
      </c>
      <c r="D212">
        <v>1800</v>
      </c>
      <c r="E212">
        <v>12</v>
      </c>
      <c r="F212" t="s">
        <v>68</v>
      </c>
      <c r="G212">
        <v>1203</v>
      </c>
      <c r="H212">
        <v>1</v>
      </c>
      <c r="I212">
        <v>341</v>
      </c>
      <c r="J212" t="s">
        <v>157</v>
      </c>
      <c r="K212">
        <v>344</v>
      </c>
      <c r="L212">
        <v>32</v>
      </c>
      <c r="M212" t="s">
        <v>30</v>
      </c>
      <c r="N212" t="s">
        <v>95</v>
      </c>
      <c r="O212">
        <v>108</v>
      </c>
      <c r="P212" t="s">
        <v>105</v>
      </c>
      <c r="S212" t="s">
        <v>40</v>
      </c>
      <c r="T212" t="s">
        <v>41</v>
      </c>
      <c r="U212">
        <v>341</v>
      </c>
      <c r="Y212" t="s">
        <v>517</v>
      </c>
      <c r="AA212">
        <v>33.997999999999998</v>
      </c>
      <c r="AB212">
        <v>-118.30889999999999</v>
      </c>
      <c r="AC212">
        <f t="shared" si="3"/>
        <v>0</v>
      </c>
    </row>
    <row r="213" spans="1:29" x14ac:dyDescent="0.35">
      <c r="A213">
        <v>200505875</v>
      </c>
      <c r="B213" s="1">
        <v>43875</v>
      </c>
      <c r="C213" s="1">
        <v>43874</v>
      </c>
      <c r="D213">
        <v>2030</v>
      </c>
      <c r="E213">
        <v>5</v>
      </c>
      <c r="F213" t="s">
        <v>98</v>
      </c>
      <c r="G213">
        <v>566</v>
      </c>
      <c r="H213">
        <v>1</v>
      </c>
      <c r="I213">
        <v>510</v>
      </c>
      <c r="J213" t="s">
        <v>29</v>
      </c>
      <c r="L213">
        <v>0</v>
      </c>
      <c r="O213">
        <v>108</v>
      </c>
      <c r="P213" t="s">
        <v>105</v>
      </c>
      <c r="S213" t="s">
        <v>40</v>
      </c>
      <c r="T213" t="s">
        <v>41</v>
      </c>
      <c r="U213">
        <v>510</v>
      </c>
      <c r="Y213" t="s">
        <v>518</v>
      </c>
      <c r="AA213">
        <v>33.735199999999999</v>
      </c>
      <c r="AB213">
        <v>-118.28789999999999</v>
      </c>
      <c r="AC213">
        <f t="shared" si="3"/>
        <v>0</v>
      </c>
    </row>
    <row r="214" spans="1:29" x14ac:dyDescent="0.35">
      <c r="A214">
        <v>201221820</v>
      </c>
      <c r="B214" s="1">
        <v>44106</v>
      </c>
      <c r="C214" s="1">
        <v>44106</v>
      </c>
      <c r="D214">
        <v>600</v>
      </c>
      <c r="E214">
        <v>12</v>
      </c>
      <c r="F214" t="s">
        <v>68</v>
      </c>
      <c r="G214">
        <v>1273</v>
      </c>
      <c r="H214">
        <v>2</v>
      </c>
      <c r="I214">
        <v>624</v>
      </c>
      <c r="J214" t="s">
        <v>171</v>
      </c>
      <c r="K214" t="s">
        <v>519</v>
      </c>
      <c r="L214">
        <v>85</v>
      </c>
      <c r="M214" t="s">
        <v>94</v>
      </c>
      <c r="N214" t="s">
        <v>163</v>
      </c>
      <c r="O214">
        <v>501</v>
      </c>
      <c r="P214" t="s">
        <v>164</v>
      </c>
      <c r="Q214">
        <v>400</v>
      </c>
      <c r="R214" t="s">
        <v>143</v>
      </c>
      <c r="S214" t="s">
        <v>84</v>
      </c>
      <c r="T214" t="s">
        <v>85</v>
      </c>
      <c r="U214">
        <v>624</v>
      </c>
      <c r="Y214" t="s">
        <v>520</v>
      </c>
      <c r="AA214">
        <v>33.9574</v>
      </c>
      <c r="AB214">
        <v>-118.30249999999999</v>
      </c>
      <c r="AC214">
        <f t="shared" si="3"/>
        <v>0</v>
      </c>
    </row>
    <row r="215" spans="1:29" x14ac:dyDescent="0.35">
      <c r="A215">
        <v>200715653</v>
      </c>
      <c r="B215" s="1">
        <v>44140</v>
      </c>
      <c r="C215" s="1">
        <v>44140</v>
      </c>
      <c r="D215">
        <v>1600</v>
      </c>
      <c r="E215">
        <v>7</v>
      </c>
      <c r="F215" t="s">
        <v>28</v>
      </c>
      <c r="G215">
        <v>701</v>
      </c>
      <c r="H215">
        <v>1</v>
      </c>
      <c r="I215">
        <v>510</v>
      </c>
      <c r="J215" t="s">
        <v>29</v>
      </c>
      <c r="L215">
        <v>0</v>
      </c>
      <c r="O215">
        <v>101</v>
      </c>
      <c r="P215" t="s">
        <v>32</v>
      </c>
      <c r="S215" t="s">
        <v>40</v>
      </c>
      <c r="T215" t="s">
        <v>41</v>
      </c>
      <c r="U215">
        <v>510</v>
      </c>
      <c r="Y215" t="s">
        <v>521</v>
      </c>
      <c r="Z215" t="s">
        <v>522</v>
      </c>
      <c r="AA215">
        <v>34.085500000000003</v>
      </c>
      <c r="AB215">
        <v>-118.3638</v>
      </c>
      <c r="AC215">
        <f t="shared" si="3"/>
        <v>0</v>
      </c>
    </row>
    <row r="216" spans="1:29" x14ac:dyDescent="0.35">
      <c r="A216">
        <v>201109241</v>
      </c>
      <c r="B216" s="1">
        <v>43962</v>
      </c>
      <c r="C216" s="1">
        <v>43959</v>
      </c>
      <c r="D216">
        <v>1500</v>
      </c>
      <c r="E216">
        <v>11</v>
      </c>
      <c r="F216" t="s">
        <v>64</v>
      </c>
      <c r="G216">
        <v>1172</v>
      </c>
      <c r="H216">
        <v>1</v>
      </c>
      <c r="I216">
        <v>420</v>
      </c>
      <c r="J216" t="s">
        <v>352</v>
      </c>
      <c r="L216">
        <v>0</v>
      </c>
      <c r="O216">
        <v>101</v>
      </c>
      <c r="P216" t="s">
        <v>32</v>
      </c>
      <c r="S216" t="s">
        <v>40</v>
      </c>
      <c r="T216" t="s">
        <v>41</v>
      </c>
      <c r="U216">
        <v>420</v>
      </c>
      <c r="Y216" t="s">
        <v>523</v>
      </c>
      <c r="AA216">
        <v>34.0867</v>
      </c>
      <c r="AB216">
        <v>-118.2701</v>
      </c>
      <c r="AC216">
        <f t="shared" si="3"/>
        <v>0</v>
      </c>
    </row>
    <row r="217" spans="1:29" x14ac:dyDescent="0.35">
      <c r="A217">
        <v>200816363</v>
      </c>
      <c r="B217" s="1">
        <v>44148</v>
      </c>
      <c r="C217" s="1">
        <v>44141</v>
      </c>
      <c r="D217">
        <v>836</v>
      </c>
      <c r="E217">
        <v>8</v>
      </c>
      <c r="F217" t="s">
        <v>109</v>
      </c>
      <c r="G217">
        <v>881</v>
      </c>
      <c r="H217">
        <v>2</v>
      </c>
      <c r="I217">
        <v>956</v>
      </c>
      <c r="J217" t="s">
        <v>328</v>
      </c>
      <c r="K217">
        <v>337</v>
      </c>
      <c r="L217">
        <v>73</v>
      </c>
      <c r="M217" t="s">
        <v>30</v>
      </c>
      <c r="N217" t="s">
        <v>73</v>
      </c>
      <c r="O217">
        <v>502</v>
      </c>
      <c r="P217" t="s">
        <v>47</v>
      </c>
      <c r="S217" t="s">
        <v>40</v>
      </c>
      <c r="T217" t="s">
        <v>41</v>
      </c>
      <c r="U217">
        <v>956</v>
      </c>
      <c r="Y217" t="s">
        <v>524</v>
      </c>
      <c r="AA217">
        <v>34.039099999999998</v>
      </c>
      <c r="AB217">
        <v>-118.45059999999999</v>
      </c>
      <c r="AC217">
        <f t="shared" si="3"/>
        <v>0</v>
      </c>
    </row>
    <row r="218" spans="1:29" x14ac:dyDescent="0.35">
      <c r="A218">
        <v>200815583</v>
      </c>
      <c r="B218" s="1">
        <v>44126</v>
      </c>
      <c r="C218" s="1">
        <v>44126</v>
      </c>
      <c r="D218">
        <v>1700</v>
      </c>
      <c r="E218">
        <v>8</v>
      </c>
      <c r="F218" t="s">
        <v>109</v>
      </c>
      <c r="G218">
        <v>857</v>
      </c>
      <c r="H218">
        <v>1</v>
      </c>
      <c r="I218">
        <v>310</v>
      </c>
      <c r="J218" t="s">
        <v>71</v>
      </c>
      <c r="K218" t="s">
        <v>267</v>
      </c>
      <c r="L218">
        <v>32</v>
      </c>
      <c r="M218" t="s">
        <v>30</v>
      </c>
      <c r="N218" t="s">
        <v>73</v>
      </c>
      <c r="O218">
        <v>707</v>
      </c>
      <c r="P218" t="s">
        <v>280</v>
      </c>
      <c r="S218" t="s">
        <v>40</v>
      </c>
      <c r="T218" t="s">
        <v>41</v>
      </c>
      <c r="U218">
        <v>310</v>
      </c>
      <c r="Y218" t="s">
        <v>525</v>
      </c>
      <c r="AA218">
        <v>34.055700000000002</v>
      </c>
      <c r="AB218">
        <v>-118.39279999999999</v>
      </c>
      <c r="AC218">
        <f t="shared" si="3"/>
        <v>0</v>
      </c>
    </row>
    <row r="219" spans="1:29" x14ac:dyDescent="0.35">
      <c r="A219">
        <v>200709021</v>
      </c>
      <c r="B219" s="1">
        <v>43958</v>
      </c>
      <c r="C219" s="1">
        <v>43957</v>
      </c>
      <c r="D219">
        <v>1730</v>
      </c>
      <c r="E219">
        <v>7</v>
      </c>
      <c r="F219" t="s">
        <v>28</v>
      </c>
      <c r="G219">
        <v>735</v>
      </c>
      <c r="H219">
        <v>2</v>
      </c>
      <c r="I219">
        <v>930</v>
      </c>
      <c r="J219" t="s">
        <v>339</v>
      </c>
      <c r="K219">
        <v>421</v>
      </c>
      <c r="L219">
        <v>41</v>
      </c>
      <c r="M219" t="s">
        <v>94</v>
      </c>
      <c r="N219" t="s">
        <v>173</v>
      </c>
      <c r="O219">
        <v>203</v>
      </c>
      <c r="P219" t="s">
        <v>101</v>
      </c>
      <c r="Q219">
        <v>511</v>
      </c>
      <c r="R219" t="s">
        <v>151</v>
      </c>
      <c r="S219" t="s">
        <v>84</v>
      </c>
      <c r="T219" t="s">
        <v>85</v>
      </c>
      <c r="U219">
        <v>930</v>
      </c>
      <c r="Y219" t="s">
        <v>526</v>
      </c>
      <c r="AA219">
        <v>34.063299999999998</v>
      </c>
      <c r="AB219">
        <v>-118.3473</v>
      </c>
      <c r="AC219">
        <f t="shared" si="3"/>
        <v>0</v>
      </c>
    </row>
    <row r="220" spans="1:29" x14ac:dyDescent="0.35">
      <c r="A220">
        <v>200200671</v>
      </c>
      <c r="B220" s="1">
        <v>43943</v>
      </c>
      <c r="C220" s="1">
        <v>43943</v>
      </c>
      <c r="D220">
        <v>1030</v>
      </c>
      <c r="E220">
        <v>2</v>
      </c>
      <c r="F220" t="s">
        <v>56</v>
      </c>
      <c r="G220">
        <v>292</v>
      </c>
      <c r="H220">
        <v>1</v>
      </c>
      <c r="I220">
        <v>310</v>
      </c>
      <c r="J220" t="s">
        <v>71</v>
      </c>
      <c r="K220" t="s">
        <v>527</v>
      </c>
      <c r="L220">
        <v>64</v>
      </c>
      <c r="M220" t="s">
        <v>30</v>
      </c>
      <c r="N220" t="s">
        <v>95</v>
      </c>
      <c r="O220">
        <v>221</v>
      </c>
      <c r="P220" t="s">
        <v>74</v>
      </c>
      <c r="S220" t="s">
        <v>40</v>
      </c>
      <c r="T220" t="s">
        <v>41</v>
      </c>
      <c r="U220">
        <v>310</v>
      </c>
      <c r="Y220" t="s">
        <v>528</v>
      </c>
      <c r="AA220">
        <v>34.0396</v>
      </c>
      <c r="AB220">
        <v>-118.2833</v>
      </c>
      <c r="AC220">
        <f t="shared" si="3"/>
        <v>0</v>
      </c>
    </row>
    <row r="221" spans="1:29" x14ac:dyDescent="0.35">
      <c r="A221">
        <v>200106175</v>
      </c>
      <c r="B221" s="1">
        <v>43861</v>
      </c>
      <c r="C221" s="1">
        <v>43861</v>
      </c>
      <c r="D221">
        <v>830</v>
      </c>
      <c r="E221">
        <v>1</v>
      </c>
      <c r="F221" t="s">
        <v>36</v>
      </c>
      <c r="G221">
        <v>157</v>
      </c>
      <c r="H221">
        <v>1</v>
      </c>
      <c r="I221">
        <v>341</v>
      </c>
      <c r="J221" t="s">
        <v>157</v>
      </c>
      <c r="K221" t="s">
        <v>529</v>
      </c>
      <c r="L221">
        <v>49</v>
      </c>
      <c r="M221" t="s">
        <v>94</v>
      </c>
      <c r="N221" t="s">
        <v>95</v>
      </c>
      <c r="O221">
        <v>502</v>
      </c>
      <c r="P221" t="s">
        <v>47</v>
      </c>
      <c r="S221" t="s">
        <v>40</v>
      </c>
      <c r="T221" t="s">
        <v>41</v>
      </c>
      <c r="U221">
        <v>341</v>
      </c>
      <c r="Y221" t="s">
        <v>530</v>
      </c>
      <c r="AA221">
        <v>34.044199999999996</v>
      </c>
      <c r="AB221">
        <v>-118.2439</v>
      </c>
      <c r="AC221">
        <f t="shared" si="3"/>
        <v>0</v>
      </c>
    </row>
    <row r="222" spans="1:29" x14ac:dyDescent="0.35">
      <c r="A222">
        <v>200617010</v>
      </c>
      <c r="B222" s="1">
        <v>44126</v>
      </c>
      <c r="C222" s="1">
        <v>44105</v>
      </c>
      <c r="D222">
        <v>1400</v>
      </c>
      <c r="E222">
        <v>6</v>
      </c>
      <c r="F222" t="s">
        <v>91</v>
      </c>
      <c r="G222">
        <v>647</v>
      </c>
      <c r="H222">
        <v>2</v>
      </c>
      <c r="I222">
        <v>668</v>
      </c>
      <c r="J222" t="s">
        <v>287</v>
      </c>
      <c r="K222" t="s">
        <v>531</v>
      </c>
      <c r="L222">
        <v>27</v>
      </c>
      <c r="M222" t="s">
        <v>30</v>
      </c>
      <c r="N222" t="s">
        <v>95</v>
      </c>
      <c r="O222">
        <v>203</v>
      </c>
      <c r="P222" t="s">
        <v>101</v>
      </c>
      <c r="S222" t="s">
        <v>40</v>
      </c>
      <c r="T222" t="s">
        <v>41</v>
      </c>
      <c r="U222">
        <v>668</v>
      </c>
      <c r="Y222" t="s">
        <v>532</v>
      </c>
      <c r="AA222">
        <v>34.099800000000002</v>
      </c>
      <c r="AB222">
        <v>-118.3223</v>
      </c>
      <c r="AC222">
        <f t="shared" si="3"/>
        <v>0</v>
      </c>
    </row>
    <row r="223" spans="1:29" x14ac:dyDescent="0.35">
      <c r="A223">
        <v>201013217</v>
      </c>
      <c r="B223" s="1">
        <v>44092</v>
      </c>
      <c r="C223" s="1">
        <v>44086</v>
      </c>
      <c r="D223">
        <v>1</v>
      </c>
      <c r="E223">
        <v>10</v>
      </c>
      <c r="F223" t="s">
        <v>103</v>
      </c>
      <c r="G223">
        <v>1017</v>
      </c>
      <c r="H223">
        <v>1</v>
      </c>
      <c r="I223">
        <v>820</v>
      </c>
      <c r="J223" t="s">
        <v>533</v>
      </c>
      <c r="K223" t="s">
        <v>534</v>
      </c>
      <c r="L223">
        <v>30</v>
      </c>
      <c r="M223" t="s">
        <v>30</v>
      </c>
      <c r="N223" t="s">
        <v>73</v>
      </c>
      <c r="O223">
        <v>501</v>
      </c>
      <c r="P223" t="s">
        <v>164</v>
      </c>
      <c r="Q223">
        <v>400</v>
      </c>
      <c r="R223" t="s">
        <v>143</v>
      </c>
      <c r="S223" t="s">
        <v>40</v>
      </c>
      <c r="T223" t="s">
        <v>41</v>
      </c>
      <c r="U223">
        <v>820</v>
      </c>
      <c r="Y223" t="s">
        <v>535</v>
      </c>
      <c r="AA223">
        <v>34.207500000000003</v>
      </c>
      <c r="AB223">
        <v>-118.5068</v>
      </c>
      <c r="AC223">
        <f t="shared" si="3"/>
        <v>0</v>
      </c>
    </row>
    <row r="224" spans="1:29" x14ac:dyDescent="0.35">
      <c r="A224">
        <v>200104594</v>
      </c>
      <c r="B224" s="1">
        <v>43838</v>
      </c>
      <c r="C224" s="1">
        <v>43838</v>
      </c>
      <c r="D224">
        <v>2145</v>
      </c>
      <c r="E224">
        <v>1</v>
      </c>
      <c r="F224" t="s">
        <v>36</v>
      </c>
      <c r="G224">
        <v>152</v>
      </c>
      <c r="H224">
        <v>2</v>
      </c>
      <c r="I224">
        <v>624</v>
      </c>
      <c r="J224" t="s">
        <v>171</v>
      </c>
      <c r="K224" t="s">
        <v>536</v>
      </c>
      <c r="L224">
        <v>20</v>
      </c>
      <c r="M224" t="s">
        <v>30</v>
      </c>
      <c r="N224" t="s">
        <v>95</v>
      </c>
      <c r="O224">
        <v>903</v>
      </c>
      <c r="P224" t="s">
        <v>537</v>
      </c>
      <c r="Q224">
        <v>400</v>
      </c>
      <c r="R224" t="s">
        <v>143</v>
      </c>
      <c r="S224" t="s">
        <v>40</v>
      </c>
      <c r="T224" t="s">
        <v>41</v>
      </c>
      <c r="U224">
        <v>624</v>
      </c>
      <c r="Y224" t="s">
        <v>538</v>
      </c>
      <c r="AA224">
        <v>34.050899999999999</v>
      </c>
      <c r="AB224">
        <v>-118.2585</v>
      </c>
      <c r="AC224">
        <f t="shared" si="3"/>
        <v>0</v>
      </c>
    </row>
    <row r="225" spans="1:29" x14ac:dyDescent="0.35">
      <c r="A225">
        <v>200110052</v>
      </c>
      <c r="B225" s="1">
        <v>43925</v>
      </c>
      <c r="C225" s="1">
        <v>43923</v>
      </c>
      <c r="D225">
        <v>2000</v>
      </c>
      <c r="E225">
        <v>1</v>
      </c>
      <c r="F225" t="s">
        <v>36</v>
      </c>
      <c r="G225">
        <v>101</v>
      </c>
      <c r="H225">
        <v>1</v>
      </c>
      <c r="I225">
        <v>510</v>
      </c>
      <c r="J225" t="s">
        <v>29</v>
      </c>
      <c r="L225">
        <v>0</v>
      </c>
      <c r="O225">
        <v>101</v>
      </c>
      <c r="P225" t="s">
        <v>32</v>
      </c>
      <c r="S225" t="s">
        <v>40</v>
      </c>
      <c r="T225" t="s">
        <v>41</v>
      </c>
      <c r="U225">
        <v>510</v>
      </c>
      <c r="Y225" t="s">
        <v>539</v>
      </c>
      <c r="AA225">
        <v>34.066299999999998</v>
      </c>
      <c r="AB225">
        <v>-118.2441</v>
      </c>
      <c r="AC225">
        <f t="shared" si="3"/>
        <v>0</v>
      </c>
    </row>
    <row r="226" spans="1:29" x14ac:dyDescent="0.35">
      <c r="A226">
        <v>200517669</v>
      </c>
      <c r="B226" s="1">
        <v>44175</v>
      </c>
      <c r="C226" s="1">
        <v>44172</v>
      </c>
      <c r="D226">
        <v>1100</v>
      </c>
      <c r="E226">
        <v>5</v>
      </c>
      <c r="F226" t="s">
        <v>98</v>
      </c>
      <c r="G226">
        <v>517</v>
      </c>
      <c r="H226">
        <v>1</v>
      </c>
      <c r="I226">
        <v>510</v>
      </c>
      <c r="J226" t="s">
        <v>29</v>
      </c>
      <c r="L226">
        <v>0</v>
      </c>
      <c r="O226">
        <v>101</v>
      </c>
      <c r="P226" t="s">
        <v>32</v>
      </c>
      <c r="S226" t="s">
        <v>40</v>
      </c>
      <c r="T226" t="s">
        <v>41</v>
      </c>
      <c r="U226">
        <v>510</v>
      </c>
      <c r="Y226" t="s">
        <v>540</v>
      </c>
      <c r="AA226">
        <v>33.7849</v>
      </c>
      <c r="AB226">
        <v>-118.2612</v>
      </c>
      <c r="AC226">
        <f t="shared" si="3"/>
        <v>0</v>
      </c>
    </row>
    <row r="227" spans="1:29" x14ac:dyDescent="0.35">
      <c r="A227">
        <v>200510674</v>
      </c>
      <c r="B227" s="1">
        <v>43998</v>
      </c>
      <c r="C227" s="1">
        <v>43997</v>
      </c>
      <c r="D227">
        <v>1800</v>
      </c>
      <c r="E227">
        <v>5</v>
      </c>
      <c r="F227" t="s">
        <v>98</v>
      </c>
      <c r="G227">
        <v>526</v>
      </c>
      <c r="H227">
        <v>1</v>
      </c>
      <c r="I227">
        <v>510</v>
      </c>
      <c r="J227" t="s">
        <v>29</v>
      </c>
      <c r="L227">
        <v>0</v>
      </c>
      <c r="O227">
        <v>101</v>
      </c>
      <c r="P227" t="s">
        <v>32</v>
      </c>
      <c r="S227" t="s">
        <v>40</v>
      </c>
      <c r="T227" t="s">
        <v>41</v>
      </c>
      <c r="U227">
        <v>510</v>
      </c>
      <c r="Y227" t="s">
        <v>541</v>
      </c>
      <c r="Z227" t="s">
        <v>542</v>
      </c>
      <c r="AA227">
        <v>33.779899999999998</v>
      </c>
      <c r="AB227">
        <v>-118.265</v>
      </c>
      <c r="AC227">
        <f t="shared" si="3"/>
        <v>0</v>
      </c>
    </row>
    <row r="228" spans="1:29" x14ac:dyDescent="0.35">
      <c r="A228">
        <v>200916925</v>
      </c>
      <c r="B228" s="1">
        <v>44141</v>
      </c>
      <c r="C228" s="1">
        <v>44141</v>
      </c>
      <c r="D228">
        <v>700</v>
      </c>
      <c r="E228">
        <v>9</v>
      </c>
      <c r="F228" t="s">
        <v>49</v>
      </c>
      <c r="G228">
        <v>981</v>
      </c>
      <c r="H228">
        <v>1</v>
      </c>
      <c r="I228">
        <v>440</v>
      </c>
      <c r="J228" t="s">
        <v>213</v>
      </c>
      <c r="K228">
        <v>344</v>
      </c>
      <c r="L228">
        <v>52</v>
      </c>
      <c r="M228" t="s">
        <v>30</v>
      </c>
      <c r="N228" t="s">
        <v>73</v>
      </c>
      <c r="O228">
        <v>108</v>
      </c>
      <c r="P228" t="s">
        <v>105</v>
      </c>
      <c r="S228" t="s">
        <v>40</v>
      </c>
      <c r="T228" t="s">
        <v>41</v>
      </c>
      <c r="U228">
        <v>440</v>
      </c>
      <c r="Y228" t="s">
        <v>543</v>
      </c>
      <c r="AA228">
        <v>34.154000000000003</v>
      </c>
      <c r="AB228">
        <v>-118.4674</v>
      </c>
      <c r="AC228">
        <f t="shared" si="3"/>
        <v>0</v>
      </c>
    </row>
    <row r="229" spans="1:29" x14ac:dyDescent="0.35">
      <c r="A229">
        <v>200321746</v>
      </c>
      <c r="B229" s="1">
        <v>44179</v>
      </c>
      <c r="C229" s="1">
        <v>44159</v>
      </c>
      <c r="D229">
        <v>1355</v>
      </c>
      <c r="E229">
        <v>3</v>
      </c>
      <c r="F229" t="s">
        <v>43</v>
      </c>
      <c r="G229">
        <v>311</v>
      </c>
      <c r="H229">
        <v>2</v>
      </c>
      <c r="I229">
        <v>354</v>
      </c>
      <c r="J229" t="s">
        <v>167</v>
      </c>
      <c r="K229" t="s">
        <v>544</v>
      </c>
      <c r="L229">
        <v>41</v>
      </c>
      <c r="M229" t="s">
        <v>30</v>
      </c>
      <c r="N229" t="s">
        <v>95</v>
      </c>
      <c r="O229">
        <v>501</v>
      </c>
      <c r="P229" t="s">
        <v>164</v>
      </c>
      <c r="S229" t="s">
        <v>40</v>
      </c>
      <c r="T229" t="s">
        <v>41</v>
      </c>
      <c r="U229">
        <v>354</v>
      </c>
      <c r="Y229" t="s">
        <v>545</v>
      </c>
      <c r="AA229">
        <v>34.029899999999998</v>
      </c>
      <c r="AB229">
        <v>-118.3595</v>
      </c>
      <c r="AC229">
        <f t="shared" si="3"/>
        <v>0</v>
      </c>
    </row>
    <row r="230" spans="1:29" x14ac:dyDescent="0.35">
      <c r="A230">
        <v>201110606</v>
      </c>
      <c r="B230" s="1">
        <v>44001</v>
      </c>
      <c r="C230" s="1">
        <v>43998</v>
      </c>
      <c r="D230">
        <v>2002</v>
      </c>
      <c r="E230">
        <v>11</v>
      </c>
      <c r="F230" t="s">
        <v>64</v>
      </c>
      <c r="G230">
        <v>1123</v>
      </c>
      <c r="H230">
        <v>1</v>
      </c>
      <c r="I230">
        <v>331</v>
      </c>
      <c r="J230" t="s">
        <v>233</v>
      </c>
      <c r="K230">
        <v>344</v>
      </c>
      <c r="L230">
        <v>40</v>
      </c>
      <c r="M230" t="s">
        <v>94</v>
      </c>
      <c r="N230" t="s">
        <v>73</v>
      </c>
      <c r="O230">
        <v>101</v>
      </c>
      <c r="P230" t="s">
        <v>32</v>
      </c>
      <c r="S230" t="s">
        <v>84</v>
      </c>
      <c r="T230" t="s">
        <v>85</v>
      </c>
      <c r="U230">
        <v>331</v>
      </c>
      <c r="Y230" t="s">
        <v>546</v>
      </c>
      <c r="Z230" t="s">
        <v>547</v>
      </c>
      <c r="AA230">
        <v>34.121000000000002</v>
      </c>
      <c r="AB230">
        <v>-118.2685</v>
      </c>
      <c r="AC230">
        <f t="shared" si="3"/>
        <v>0</v>
      </c>
    </row>
    <row r="231" spans="1:29" x14ac:dyDescent="0.35">
      <c r="A231">
        <v>200116446</v>
      </c>
      <c r="B231" s="1">
        <v>44058</v>
      </c>
      <c r="C231" s="1">
        <v>44055</v>
      </c>
      <c r="D231">
        <v>1700</v>
      </c>
      <c r="E231">
        <v>1</v>
      </c>
      <c r="F231" t="s">
        <v>36</v>
      </c>
      <c r="G231">
        <v>164</v>
      </c>
      <c r="H231">
        <v>1</v>
      </c>
      <c r="I231">
        <v>440</v>
      </c>
      <c r="J231" t="s">
        <v>213</v>
      </c>
      <c r="K231" t="s">
        <v>548</v>
      </c>
      <c r="L231">
        <v>41</v>
      </c>
      <c r="M231" t="s">
        <v>94</v>
      </c>
      <c r="N231" t="s">
        <v>31</v>
      </c>
      <c r="O231">
        <v>502</v>
      </c>
      <c r="P231" t="s">
        <v>47</v>
      </c>
      <c r="S231" t="s">
        <v>40</v>
      </c>
      <c r="T231" t="s">
        <v>41</v>
      </c>
      <c r="U231">
        <v>440</v>
      </c>
      <c r="Y231" t="s">
        <v>420</v>
      </c>
      <c r="AA231">
        <v>34.044800000000002</v>
      </c>
      <c r="AB231">
        <v>-118.2504</v>
      </c>
      <c r="AC231">
        <f t="shared" si="3"/>
        <v>0</v>
      </c>
    </row>
    <row r="232" spans="1:29" x14ac:dyDescent="0.35">
      <c r="A232">
        <v>200708242</v>
      </c>
      <c r="B232" s="1">
        <v>43934</v>
      </c>
      <c r="C232" s="1">
        <v>43929</v>
      </c>
      <c r="D232">
        <v>1700</v>
      </c>
      <c r="E232">
        <v>7</v>
      </c>
      <c r="F232" t="s">
        <v>28</v>
      </c>
      <c r="G232">
        <v>725</v>
      </c>
      <c r="H232">
        <v>1</v>
      </c>
      <c r="I232">
        <v>310</v>
      </c>
      <c r="J232" t="s">
        <v>71</v>
      </c>
      <c r="K232" t="s">
        <v>549</v>
      </c>
      <c r="L232">
        <v>52</v>
      </c>
      <c r="M232" t="s">
        <v>30</v>
      </c>
      <c r="N232" t="s">
        <v>73</v>
      </c>
      <c r="O232">
        <v>501</v>
      </c>
      <c r="P232" t="s">
        <v>164</v>
      </c>
      <c r="S232" t="s">
        <v>40</v>
      </c>
      <c r="T232" t="s">
        <v>41</v>
      </c>
      <c r="U232">
        <v>310</v>
      </c>
      <c r="Y232" t="s">
        <v>550</v>
      </c>
      <c r="AA232">
        <v>34.073599999999999</v>
      </c>
      <c r="AB232">
        <v>-118.3522</v>
      </c>
      <c r="AC232">
        <f t="shared" si="3"/>
        <v>0</v>
      </c>
    </row>
    <row r="233" spans="1:29" x14ac:dyDescent="0.35">
      <c r="A233">
        <v>200617231</v>
      </c>
      <c r="B233" s="1">
        <v>44130</v>
      </c>
      <c r="C233" s="1">
        <v>44130</v>
      </c>
      <c r="D233">
        <v>1900</v>
      </c>
      <c r="E233">
        <v>6</v>
      </c>
      <c r="F233" t="s">
        <v>91</v>
      </c>
      <c r="G233">
        <v>667</v>
      </c>
      <c r="H233">
        <v>2</v>
      </c>
      <c r="I233">
        <v>930</v>
      </c>
      <c r="J233" t="s">
        <v>339</v>
      </c>
      <c r="K233" t="s">
        <v>551</v>
      </c>
      <c r="L233">
        <v>62</v>
      </c>
      <c r="M233" t="s">
        <v>30</v>
      </c>
      <c r="N233" t="s">
        <v>73</v>
      </c>
      <c r="O233">
        <v>702</v>
      </c>
      <c r="P233" t="s">
        <v>552</v>
      </c>
      <c r="Q233">
        <v>511</v>
      </c>
      <c r="R233" t="s">
        <v>151</v>
      </c>
      <c r="S233" t="s">
        <v>84</v>
      </c>
      <c r="T233" t="s">
        <v>85</v>
      </c>
      <c r="U233">
        <v>930</v>
      </c>
      <c r="Y233" t="s">
        <v>302</v>
      </c>
      <c r="AA233">
        <v>34.098100000000002</v>
      </c>
      <c r="AB233">
        <v>-118.3158</v>
      </c>
      <c r="AC233">
        <f t="shared" si="3"/>
        <v>0</v>
      </c>
    </row>
    <row r="234" spans="1:29" x14ac:dyDescent="0.35">
      <c r="A234">
        <v>200716147</v>
      </c>
      <c r="B234" s="1">
        <v>44154</v>
      </c>
      <c r="C234" s="1">
        <v>44154</v>
      </c>
      <c r="D234">
        <v>1800</v>
      </c>
      <c r="E234">
        <v>7</v>
      </c>
      <c r="F234" t="s">
        <v>28</v>
      </c>
      <c r="G234">
        <v>729</v>
      </c>
      <c r="H234">
        <v>1</v>
      </c>
      <c r="I234">
        <v>210</v>
      </c>
      <c r="J234" t="s">
        <v>149</v>
      </c>
      <c r="K234" t="s">
        <v>553</v>
      </c>
      <c r="L234">
        <v>34</v>
      </c>
      <c r="M234" t="s">
        <v>94</v>
      </c>
      <c r="N234" t="s">
        <v>73</v>
      </c>
      <c r="O234">
        <v>102</v>
      </c>
      <c r="P234" t="s">
        <v>186</v>
      </c>
      <c r="Q234">
        <v>102</v>
      </c>
      <c r="R234" t="s">
        <v>219</v>
      </c>
      <c r="S234" t="s">
        <v>40</v>
      </c>
      <c r="T234" t="s">
        <v>41</v>
      </c>
      <c r="U234">
        <v>210</v>
      </c>
      <c r="Y234" t="s">
        <v>554</v>
      </c>
      <c r="Z234" t="s">
        <v>555</v>
      </c>
      <c r="AA234">
        <v>34.072600000000001</v>
      </c>
      <c r="AB234">
        <v>-118.3279</v>
      </c>
      <c r="AC234">
        <f t="shared" si="3"/>
        <v>0</v>
      </c>
    </row>
    <row r="235" spans="1:29" x14ac:dyDescent="0.35">
      <c r="A235">
        <v>200807585</v>
      </c>
      <c r="B235" s="1">
        <v>43912</v>
      </c>
      <c r="C235" s="1">
        <v>43908</v>
      </c>
      <c r="D235">
        <v>1030</v>
      </c>
      <c r="E235">
        <v>8</v>
      </c>
      <c r="F235" t="s">
        <v>109</v>
      </c>
      <c r="G235">
        <v>833</v>
      </c>
      <c r="H235">
        <v>1</v>
      </c>
      <c r="I235">
        <v>440</v>
      </c>
      <c r="J235" t="s">
        <v>213</v>
      </c>
      <c r="K235" t="s">
        <v>556</v>
      </c>
      <c r="L235">
        <v>50</v>
      </c>
      <c r="M235" t="s">
        <v>94</v>
      </c>
      <c r="N235" t="s">
        <v>73</v>
      </c>
      <c r="O235">
        <v>702</v>
      </c>
      <c r="P235" t="s">
        <v>552</v>
      </c>
      <c r="S235" t="s">
        <v>40</v>
      </c>
      <c r="T235" t="s">
        <v>41</v>
      </c>
      <c r="U235">
        <v>440</v>
      </c>
      <c r="Y235" t="s">
        <v>557</v>
      </c>
      <c r="AA235">
        <v>34.058799999999998</v>
      </c>
      <c r="AB235">
        <v>-118.4439</v>
      </c>
      <c r="AC235">
        <f t="shared" si="3"/>
        <v>0</v>
      </c>
    </row>
    <row r="236" spans="1:29" x14ac:dyDescent="0.35">
      <c r="A236">
        <v>200709741</v>
      </c>
      <c r="B236" s="1">
        <v>43979</v>
      </c>
      <c r="C236" s="1">
        <v>43979</v>
      </c>
      <c r="D236">
        <v>1453</v>
      </c>
      <c r="E236">
        <v>7</v>
      </c>
      <c r="F236" t="s">
        <v>28</v>
      </c>
      <c r="G236">
        <v>701</v>
      </c>
      <c r="H236">
        <v>2</v>
      </c>
      <c r="I236">
        <v>624</v>
      </c>
      <c r="J236" t="s">
        <v>171</v>
      </c>
      <c r="K236" t="s">
        <v>558</v>
      </c>
      <c r="L236">
        <v>31</v>
      </c>
      <c r="M236" t="s">
        <v>94</v>
      </c>
      <c r="N236" t="s">
        <v>73</v>
      </c>
      <c r="O236">
        <v>203</v>
      </c>
      <c r="P236" t="s">
        <v>101</v>
      </c>
      <c r="Q236">
        <v>400</v>
      </c>
      <c r="R236" t="s">
        <v>143</v>
      </c>
      <c r="S236" t="s">
        <v>40</v>
      </c>
      <c r="T236" t="s">
        <v>41</v>
      </c>
      <c r="U236">
        <v>624</v>
      </c>
      <c r="Y236" t="s">
        <v>559</v>
      </c>
      <c r="AA236">
        <v>34.083500000000001</v>
      </c>
      <c r="AB236">
        <v>-118.3734</v>
      </c>
      <c r="AC236">
        <f t="shared" si="3"/>
        <v>0</v>
      </c>
    </row>
    <row r="237" spans="1:29" x14ac:dyDescent="0.35">
      <c r="A237">
        <v>200111101</v>
      </c>
      <c r="B237" s="1">
        <v>43949</v>
      </c>
      <c r="C237" s="1">
        <v>43949</v>
      </c>
      <c r="D237">
        <v>830</v>
      </c>
      <c r="E237">
        <v>1</v>
      </c>
      <c r="F237" t="s">
        <v>36</v>
      </c>
      <c r="G237">
        <v>154</v>
      </c>
      <c r="H237">
        <v>2</v>
      </c>
      <c r="I237">
        <v>740</v>
      </c>
      <c r="J237" t="s">
        <v>224</v>
      </c>
      <c r="K237" t="s">
        <v>560</v>
      </c>
      <c r="L237">
        <v>57</v>
      </c>
      <c r="M237" t="s">
        <v>94</v>
      </c>
      <c r="N237" t="s">
        <v>163</v>
      </c>
      <c r="O237">
        <v>710</v>
      </c>
      <c r="P237" t="s">
        <v>394</v>
      </c>
      <c r="S237" t="s">
        <v>84</v>
      </c>
      <c r="T237" t="s">
        <v>85</v>
      </c>
      <c r="U237">
        <v>740</v>
      </c>
      <c r="Y237" t="s">
        <v>229</v>
      </c>
      <c r="AA237">
        <v>34.046700000000001</v>
      </c>
      <c r="AB237">
        <v>-118.24850000000001</v>
      </c>
      <c r="AC237">
        <f t="shared" si="3"/>
        <v>0</v>
      </c>
    </row>
    <row r="238" spans="1:29" x14ac:dyDescent="0.35">
      <c r="A238">
        <v>201005417</v>
      </c>
      <c r="B238" s="1">
        <v>43864</v>
      </c>
      <c r="C238" s="1">
        <v>43862</v>
      </c>
      <c r="D238">
        <v>1</v>
      </c>
      <c r="E238">
        <v>10</v>
      </c>
      <c r="F238" t="s">
        <v>103</v>
      </c>
      <c r="G238">
        <v>1008</v>
      </c>
      <c r="H238">
        <v>2</v>
      </c>
      <c r="I238">
        <v>354</v>
      </c>
      <c r="J238" t="s">
        <v>167</v>
      </c>
      <c r="K238" t="s">
        <v>561</v>
      </c>
      <c r="L238">
        <v>74</v>
      </c>
      <c r="M238" t="s">
        <v>30</v>
      </c>
      <c r="N238" t="s">
        <v>173</v>
      </c>
      <c r="O238">
        <v>502</v>
      </c>
      <c r="P238" t="s">
        <v>47</v>
      </c>
      <c r="S238" t="s">
        <v>40</v>
      </c>
      <c r="T238" t="s">
        <v>41</v>
      </c>
      <c r="U238">
        <v>354</v>
      </c>
      <c r="Y238" t="s">
        <v>562</v>
      </c>
      <c r="AA238">
        <v>34.207700000000003</v>
      </c>
      <c r="AB238">
        <v>-118.49120000000001</v>
      </c>
      <c r="AC238">
        <f t="shared" si="3"/>
        <v>0</v>
      </c>
    </row>
    <row r="239" spans="1:29" x14ac:dyDescent="0.35">
      <c r="A239">
        <v>200215572</v>
      </c>
      <c r="B239" s="1">
        <v>44101</v>
      </c>
      <c r="C239" s="1">
        <v>44039</v>
      </c>
      <c r="D239">
        <v>1600</v>
      </c>
      <c r="E239">
        <v>2</v>
      </c>
      <c r="F239" t="s">
        <v>56</v>
      </c>
      <c r="G239">
        <v>248</v>
      </c>
      <c r="H239">
        <v>2</v>
      </c>
      <c r="I239">
        <v>850</v>
      </c>
      <c r="J239" t="s">
        <v>563</v>
      </c>
      <c r="K239" t="s">
        <v>564</v>
      </c>
      <c r="L239">
        <v>42</v>
      </c>
      <c r="M239" t="s">
        <v>94</v>
      </c>
      <c r="N239" t="s">
        <v>95</v>
      </c>
      <c r="O239">
        <v>502</v>
      </c>
      <c r="P239" t="s">
        <v>47</v>
      </c>
      <c r="S239" t="s">
        <v>40</v>
      </c>
      <c r="T239" t="s">
        <v>41</v>
      </c>
      <c r="U239">
        <v>850</v>
      </c>
      <c r="Y239" t="s">
        <v>565</v>
      </c>
      <c r="AA239">
        <v>34.057200000000002</v>
      </c>
      <c r="AB239">
        <v>-118.2658</v>
      </c>
      <c r="AC239">
        <f t="shared" si="3"/>
        <v>0</v>
      </c>
    </row>
    <row r="240" spans="1:29" x14ac:dyDescent="0.35">
      <c r="A240">
        <v>200105054</v>
      </c>
      <c r="B240" s="1">
        <v>43845</v>
      </c>
      <c r="C240" s="1">
        <v>43840</v>
      </c>
      <c r="D240">
        <v>1700</v>
      </c>
      <c r="E240">
        <v>1</v>
      </c>
      <c r="F240" t="s">
        <v>36</v>
      </c>
      <c r="G240">
        <v>192</v>
      </c>
      <c r="H240">
        <v>1</v>
      </c>
      <c r="I240">
        <v>420</v>
      </c>
      <c r="J240" t="s">
        <v>352</v>
      </c>
      <c r="K240" t="s">
        <v>566</v>
      </c>
      <c r="L240">
        <v>32</v>
      </c>
      <c r="M240" t="s">
        <v>94</v>
      </c>
      <c r="N240" t="s">
        <v>95</v>
      </c>
      <c r="O240">
        <v>707</v>
      </c>
      <c r="P240" t="s">
        <v>280</v>
      </c>
      <c r="S240" t="s">
        <v>40</v>
      </c>
      <c r="T240" t="s">
        <v>41</v>
      </c>
      <c r="U240">
        <v>420</v>
      </c>
      <c r="Y240" t="s">
        <v>567</v>
      </c>
      <c r="AA240">
        <v>34.038899999999998</v>
      </c>
      <c r="AB240">
        <v>-118.26430000000001</v>
      </c>
      <c r="AC240">
        <f t="shared" si="3"/>
        <v>0</v>
      </c>
    </row>
    <row r="241" spans="1:29" x14ac:dyDescent="0.35">
      <c r="A241">
        <v>200319565</v>
      </c>
      <c r="B241" s="1">
        <v>44133</v>
      </c>
      <c r="C241" s="1">
        <v>44133</v>
      </c>
      <c r="D241">
        <v>1600</v>
      </c>
      <c r="E241">
        <v>3</v>
      </c>
      <c r="F241" t="s">
        <v>43</v>
      </c>
      <c r="G241">
        <v>334</v>
      </c>
      <c r="H241">
        <v>2</v>
      </c>
      <c r="I241">
        <v>624</v>
      </c>
      <c r="J241" t="s">
        <v>171</v>
      </c>
      <c r="K241" t="s">
        <v>568</v>
      </c>
      <c r="L241">
        <v>31</v>
      </c>
      <c r="M241" t="s">
        <v>94</v>
      </c>
      <c r="N241" t="s">
        <v>31</v>
      </c>
      <c r="O241">
        <v>108</v>
      </c>
      <c r="P241" t="s">
        <v>105</v>
      </c>
      <c r="Q241">
        <v>400</v>
      </c>
      <c r="R241" t="s">
        <v>143</v>
      </c>
      <c r="S241" t="s">
        <v>40</v>
      </c>
      <c r="T241" t="s">
        <v>41</v>
      </c>
      <c r="U241">
        <v>624</v>
      </c>
      <c r="Y241" t="s">
        <v>569</v>
      </c>
      <c r="AA241">
        <v>34.021599999999999</v>
      </c>
      <c r="AB241">
        <v>-118.3296</v>
      </c>
      <c r="AC241">
        <f t="shared" si="3"/>
        <v>0</v>
      </c>
    </row>
    <row r="242" spans="1:29" x14ac:dyDescent="0.35">
      <c r="A242">
        <v>200316589</v>
      </c>
      <c r="B242" s="1">
        <v>44074</v>
      </c>
      <c r="C242" s="1">
        <v>44074</v>
      </c>
      <c r="D242">
        <v>1245</v>
      </c>
      <c r="E242">
        <v>3</v>
      </c>
      <c r="F242" t="s">
        <v>43</v>
      </c>
      <c r="G242">
        <v>357</v>
      </c>
      <c r="H242">
        <v>2</v>
      </c>
      <c r="I242">
        <v>624</v>
      </c>
      <c r="J242" t="s">
        <v>171</v>
      </c>
      <c r="K242" t="s">
        <v>570</v>
      </c>
      <c r="L242">
        <v>19</v>
      </c>
      <c r="M242" t="s">
        <v>94</v>
      </c>
      <c r="N242" t="s">
        <v>163</v>
      </c>
      <c r="O242">
        <v>502</v>
      </c>
      <c r="P242" t="s">
        <v>47</v>
      </c>
      <c r="Q242">
        <v>500</v>
      </c>
      <c r="R242" t="s">
        <v>184</v>
      </c>
      <c r="S242" t="s">
        <v>33</v>
      </c>
      <c r="T242" t="s">
        <v>34</v>
      </c>
      <c r="U242">
        <v>624</v>
      </c>
      <c r="Y242" t="s">
        <v>571</v>
      </c>
      <c r="AA242">
        <v>34.0184</v>
      </c>
      <c r="AB242">
        <v>-118.29519999999999</v>
      </c>
      <c r="AC242">
        <f t="shared" si="3"/>
        <v>1</v>
      </c>
    </row>
    <row r="243" spans="1:29" x14ac:dyDescent="0.35">
      <c r="A243">
        <v>200708689</v>
      </c>
      <c r="B243" s="1">
        <v>43949</v>
      </c>
      <c r="C243" s="1">
        <v>43948</v>
      </c>
      <c r="D243">
        <v>1030</v>
      </c>
      <c r="E243">
        <v>7</v>
      </c>
      <c r="F243" t="s">
        <v>28</v>
      </c>
      <c r="G243">
        <v>745</v>
      </c>
      <c r="H243">
        <v>1</v>
      </c>
      <c r="I243">
        <v>330</v>
      </c>
      <c r="J243" t="s">
        <v>37</v>
      </c>
      <c r="K243" t="s">
        <v>572</v>
      </c>
      <c r="L243">
        <v>52</v>
      </c>
      <c r="M243" t="s">
        <v>94</v>
      </c>
      <c r="N243" t="s">
        <v>73</v>
      </c>
      <c r="O243">
        <v>123</v>
      </c>
      <c r="P243" t="s">
        <v>290</v>
      </c>
      <c r="S243" t="s">
        <v>40</v>
      </c>
      <c r="T243" t="s">
        <v>41</v>
      </c>
      <c r="U243">
        <v>330</v>
      </c>
      <c r="Y243" t="s">
        <v>573</v>
      </c>
      <c r="AA243">
        <v>34.062399999999997</v>
      </c>
      <c r="AB243">
        <v>-118.35039999999999</v>
      </c>
      <c r="AC243">
        <f t="shared" si="3"/>
        <v>0</v>
      </c>
    </row>
    <row r="244" spans="1:29" x14ac:dyDescent="0.35">
      <c r="A244">
        <v>201111404</v>
      </c>
      <c r="B244" s="1">
        <v>44026</v>
      </c>
      <c r="C244" s="1">
        <v>44025</v>
      </c>
      <c r="D244">
        <v>1630</v>
      </c>
      <c r="E244">
        <v>11</v>
      </c>
      <c r="F244" t="s">
        <v>64</v>
      </c>
      <c r="G244">
        <v>1162</v>
      </c>
      <c r="H244">
        <v>1</v>
      </c>
      <c r="I244">
        <v>450</v>
      </c>
      <c r="J244" t="s">
        <v>574</v>
      </c>
      <c r="K244">
        <v>355</v>
      </c>
      <c r="L244">
        <v>14</v>
      </c>
      <c r="M244" t="s">
        <v>94</v>
      </c>
      <c r="N244" t="s">
        <v>95</v>
      </c>
      <c r="O244">
        <v>101</v>
      </c>
      <c r="P244" t="s">
        <v>32</v>
      </c>
      <c r="Q244">
        <v>400</v>
      </c>
      <c r="R244" t="s">
        <v>143</v>
      </c>
      <c r="S244" t="s">
        <v>33</v>
      </c>
      <c r="T244" t="s">
        <v>34</v>
      </c>
      <c r="U244">
        <v>450</v>
      </c>
      <c r="Y244" t="s">
        <v>575</v>
      </c>
      <c r="AA244">
        <v>34.090899999999998</v>
      </c>
      <c r="AB244">
        <v>-118.29170000000001</v>
      </c>
      <c r="AC244">
        <f t="shared" si="3"/>
        <v>1</v>
      </c>
    </row>
    <row r="245" spans="1:29" x14ac:dyDescent="0.35">
      <c r="A245">
        <v>200708936</v>
      </c>
      <c r="B245" s="1">
        <v>43956</v>
      </c>
      <c r="C245" s="1">
        <v>43955</v>
      </c>
      <c r="D245">
        <v>920</v>
      </c>
      <c r="E245">
        <v>7</v>
      </c>
      <c r="F245" t="s">
        <v>28</v>
      </c>
      <c r="G245">
        <v>701</v>
      </c>
      <c r="H245">
        <v>2</v>
      </c>
      <c r="I245">
        <v>354</v>
      </c>
      <c r="J245" t="s">
        <v>167</v>
      </c>
      <c r="K245" t="s">
        <v>576</v>
      </c>
      <c r="L245">
        <v>35</v>
      </c>
      <c r="M245" t="s">
        <v>94</v>
      </c>
      <c r="N245" t="s">
        <v>73</v>
      </c>
      <c r="O245">
        <v>501</v>
      </c>
      <c r="P245" t="s">
        <v>164</v>
      </c>
      <c r="S245" t="s">
        <v>40</v>
      </c>
      <c r="T245" t="s">
        <v>41</v>
      </c>
      <c r="U245">
        <v>354</v>
      </c>
      <c r="Y245" t="s">
        <v>577</v>
      </c>
      <c r="AA245">
        <v>34.083799999999997</v>
      </c>
      <c r="AB245">
        <v>-118.3627</v>
      </c>
      <c r="AC245">
        <f t="shared" si="3"/>
        <v>0</v>
      </c>
    </row>
    <row r="246" spans="1:29" x14ac:dyDescent="0.35">
      <c r="A246">
        <v>201300868</v>
      </c>
      <c r="B246" s="1">
        <v>44032</v>
      </c>
      <c r="C246" s="1">
        <v>44032</v>
      </c>
      <c r="D246">
        <v>215</v>
      </c>
      <c r="E246">
        <v>13</v>
      </c>
      <c r="F246" t="s">
        <v>62</v>
      </c>
      <c r="G246">
        <v>1344</v>
      </c>
      <c r="H246">
        <v>1</v>
      </c>
      <c r="I246">
        <v>210</v>
      </c>
      <c r="J246" t="s">
        <v>149</v>
      </c>
      <c r="K246" t="s">
        <v>578</v>
      </c>
      <c r="L246">
        <v>0</v>
      </c>
      <c r="M246" t="s">
        <v>30</v>
      </c>
      <c r="N246" t="s">
        <v>95</v>
      </c>
      <c r="O246">
        <v>101</v>
      </c>
      <c r="P246" t="s">
        <v>32</v>
      </c>
      <c r="Q246">
        <v>205</v>
      </c>
      <c r="R246" t="s">
        <v>579</v>
      </c>
      <c r="S246" t="s">
        <v>33</v>
      </c>
      <c r="T246" t="s">
        <v>34</v>
      </c>
      <c r="U246">
        <v>210</v>
      </c>
      <c r="V246">
        <v>998</v>
      </c>
      <c r="Y246" t="s">
        <v>305</v>
      </c>
      <c r="Z246" t="s">
        <v>580</v>
      </c>
      <c r="AA246">
        <v>34.0075</v>
      </c>
      <c r="AB246">
        <v>-118.2565</v>
      </c>
      <c r="AC246">
        <f t="shared" si="3"/>
        <v>1</v>
      </c>
    </row>
    <row r="247" spans="1:29" x14ac:dyDescent="0.35">
      <c r="A247">
        <v>200711610</v>
      </c>
      <c r="B247" s="1">
        <v>44026</v>
      </c>
      <c r="C247" s="1">
        <v>44025</v>
      </c>
      <c r="D247">
        <v>1430</v>
      </c>
      <c r="E247">
        <v>7</v>
      </c>
      <c r="F247" t="s">
        <v>28</v>
      </c>
      <c r="G247">
        <v>721</v>
      </c>
      <c r="H247">
        <v>1</v>
      </c>
      <c r="I247">
        <v>341</v>
      </c>
      <c r="J247" t="s">
        <v>157</v>
      </c>
      <c r="K247" t="s">
        <v>581</v>
      </c>
      <c r="L247">
        <v>29</v>
      </c>
      <c r="M247" t="s">
        <v>30</v>
      </c>
      <c r="N247" t="s">
        <v>163</v>
      </c>
      <c r="O247">
        <v>406</v>
      </c>
      <c r="P247" t="s">
        <v>582</v>
      </c>
      <c r="S247" t="s">
        <v>40</v>
      </c>
      <c r="T247" t="s">
        <v>41</v>
      </c>
      <c r="U247">
        <v>341</v>
      </c>
      <c r="Y247" t="s">
        <v>583</v>
      </c>
      <c r="AA247">
        <v>34.076099999999997</v>
      </c>
      <c r="AB247">
        <v>-118.3772</v>
      </c>
      <c r="AC247">
        <f t="shared" si="3"/>
        <v>0</v>
      </c>
    </row>
    <row r="248" spans="1:29" x14ac:dyDescent="0.35">
      <c r="A248">
        <v>200619489</v>
      </c>
      <c r="B248" s="1">
        <v>44186</v>
      </c>
      <c r="C248" s="1">
        <v>44186</v>
      </c>
      <c r="D248">
        <v>300</v>
      </c>
      <c r="E248">
        <v>6</v>
      </c>
      <c r="F248" t="s">
        <v>91</v>
      </c>
      <c r="G248">
        <v>668</v>
      </c>
      <c r="H248">
        <v>1</v>
      </c>
      <c r="I248">
        <v>761</v>
      </c>
      <c r="J248" t="s">
        <v>403</v>
      </c>
      <c r="K248" t="s">
        <v>584</v>
      </c>
      <c r="L248">
        <v>51</v>
      </c>
      <c r="M248" t="s">
        <v>30</v>
      </c>
      <c r="N248" t="s">
        <v>163</v>
      </c>
      <c r="O248">
        <v>502</v>
      </c>
      <c r="P248" t="s">
        <v>47</v>
      </c>
      <c r="Q248">
        <v>102</v>
      </c>
      <c r="R248" t="s">
        <v>219</v>
      </c>
      <c r="S248" t="s">
        <v>33</v>
      </c>
      <c r="T248" t="s">
        <v>34</v>
      </c>
      <c r="U248">
        <v>753</v>
      </c>
      <c r="V248">
        <v>761</v>
      </c>
      <c r="W248">
        <v>930</v>
      </c>
      <c r="X248">
        <v>998</v>
      </c>
      <c r="Y248" t="s">
        <v>585</v>
      </c>
      <c r="AA248">
        <v>34.095799999999997</v>
      </c>
      <c r="AB248">
        <v>-118.31100000000001</v>
      </c>
      <c r="AC248">
        <f t="shared" si="3"/>
        <v>1</v>
      </c>
    </row>
    <row r="249" spans="1:29" x14ac:dyDescent="0.35">
      <c r="A249">
        <v>200614630</v>
      </c>
      <c r="B249" s="1">
        <v>44071</v>
      </c>
      <c r="C249" s="1">
        <v>44071</v>
      </c>
      <c r="D249">
        <v>1500</v>
      </c>
      <c r="E249">
        <v>6</v>
      </c>
      <c r="F249" t="s">
        <v>91</v>
      </c>
      <c r="G249">
        <v>625</v>
      </c>
      <c r="H249">
        <v>2</v>
      </c>
      <c r="I249">
        <v>888</v>
      </c>
      <c r="J249" t="s">
        <v>250</v>
      </c>
      <c r="K249" t="s">
        <v>586</v>
      </c>
      <c r="L249">
        <v>82</v>
      </c>
      <c r="M249" t="s">
        <v>94</v>
      </c>
      <c r="N249" t="s">
        <v>73</v>
      </c>
      <c r="O249">
        <v>121</v>
      </c>
      <c r="P249" t="s">
        <v>246</v>
      </c>
      <c r="S249" t="s">
        <v>40</v>
      </c>
      <c r="T249" t="s">
        <v>41</v>
      </c>
      <c r="U249">
        <v>888</v>
      </c>
      <c r="Y249" t="s">
        <v>587</v>
      </c>
      <c r="AA249">
        <v>34.109099999999998</v>
      </c>
      <c r="AB249">
        <v>-118.34310000000001</v>
      </c>
      <c r="AC249">
        <f t="shared" si="3"/>
        <v>0</v>
      </c>
    </row>
    <row r="250" spans="1:29" x14ac:dyDescent="0.35">
      <c r="A250">
        <v>201213202</v>
      </c>
      <c r="B250" s="1">
        <v>43971</v>
      </c>
      <c r="C250" s="1">
        <v>43971</v>
      </c>
      <c r="D250">
        <v>2230</v>
      </c>
      <c r="E250">
        <v>12</v>
      </c>
      <c r="F250" t="s">
        <v>68</v>
      </c>
      <c r="G250">
        <v>1235</v>
      </c>
      <c r="H250">
        <v>2</v>
      </c>
      <c r="I250">
        <v>930</v>
      </c>
      <c r="J250" t="s">
        <v>339</v>
      </c>
      <c r="K250" t="s">
        <v>588</v>
      </c>
      <c r="L250">
        <v>45</v>
      </c>
      <c r="M250" t="s">
        <v>30</v>
      </c>
      <c r="N250" t="s">
        <v>95</v>
      </c>
      <c r="O250">
        <v>101</v>
      </c>
      <c r="P250" t="s">
        <v>32</v>
      </c>
      <c r="Q250">
        <v>308</v>
      </c>
      <c r="R250" t="s">
        <v>589</v>
      </c>
      <c r="S250" t="s">
        <v>40</v>
      </c>
      <c r="T250" t="s">
        <v>41</v>
      </c>
      <c r="U250">
        <v>930</v>
      </c>
      <c r="Y250" t="s">
        <v>590</v>
      </c>
      <c r="AA250">
        <v>33.9876</v>
      </c>
      <c r="AB250">
        <v>-118.30240000000001</v>
      </c>
      <c r="AC250">
        <f t="shared" si="3"/>
        <v>0</v>
      </c>
    </row>
    <row r="251" spans="1:29" x14ac:dyDescent="0.35">
      <c r="A251">
        <v>201224533</v>
      </c>
      <c r="B251" s="1">
        <v>44151</v>
      </c>
      <c r="C251" s="1">
        <v>44151</v>
      </c>
      <c r="D251">
        <v>5</v>
      </c>
      <c r="E251">
        <v>12</v>
      </c>
      <c r="F251" t="s">
        <v>68</v>
      </c>
      <c r="G251">
        <v>1256</v>
      </c>
      <c r="H251">
        <v>1</v>
      </c>
      <c r="I251">
        <v>230</v>
      </c>
      <c r="J251" t="s">
        <v>161</v>
      </c>
      <c r="K251" t="s">
        <v>591</v>
      </c>
      <c r="L251">
        <v>53</v>
      </c>
      <c r="M251" t="s">
        <v>30</v>
      </c>
      <c r="N251" t="s">
        <v>95</v>
      </c>
      <c r="O251">
        <v>108</v>
      </c>
      <c r="P251" t="s">
        <v>105</v>
      </c>
      <c r="Q251">
        <v>106</v>
      </c>
      <c r="R251" t="s">
        <v>592</v>
      </c>
      <c r="S251" t="s">
        <v>84</v>
      </c>
      <c r="T251" t="s">
        <v>85</v>
      </c>
      <c r="U251">
        <v>230</v>
      </c>
      <c r="Y251" t="s">
        <v>284</v>
      </c>
      <c r="Z251" t="s">
        <v>593</v>
      </c>
      <c r="AA251">
        <v>33.974600000000002</v>
      </c>
      <c r="AB251">
        <v>-118.28919999999999</v>
      </c>
      <c r="AC251">
        <f t="shared" si="3"/>
        <v>0</v>
      </c>
    </row>
    <row r="252" spans="1:29" x14ac:dyDescent="0.35">
      <c r="A252">
        <v>200412397</v>
      </c>
      <c r="B252" s="1">
        <v>44076</v>
      </c>
      <c r="C252" s="1">
        <v>44064</v>
      </c>
      <c r="D252">
        <v>800</v>
      </c>
      <c r="E252">
        <v>4</v>
      </c>
      <c r="F252" t="s">
        <v>54</v>
      </c>
      <c r="G252">
        <v>459</v>
      </c>
      <c r="H252">
        <v>1</v>
      </c>
      <c r="I252">
        <v>440</v>
      </c>
      <c r="J252" t="s">
        <v>213</v>
      </c>
      <c r="K252">
        <v>344</v>
      </c>
      <c r="L252">
        <v>46</v>
      </c>
      <c r="M252" t="s">
        <v>30</v>
      </c>
      <c r="N252" t="s">
        <v>95</v>
      </c>
      <c r="O252">
        <v>232</v>
      </c>
      <c r="P252" t="s">
        <v>594</v>
      </c>
      <c r="S252" t="s">
        <v>40</v>
      </c>
      <c r="T252" t="s">
        <v>41</v>
      </c>
      <c r="U252">
        <v>440</v>
      </c>
      <c r="Y252" t="s">
        <v>595</v>
      </c>
      <c r="AA252">
        <v>34.0441</v>
      </c>
      <c r="AB252">
        <v>-118.1978</v>
      </c>
      <c r="AC252">
        <f t="shared" si="3"/>
        <v>0</v>
      </c>
    </row>
    <row r="253" spans="1:29" x14ac:dyDescent="0.35">
      <c r="A253">
        <v>201204978</v>
      </c>
      <c r="B253" s="1">
        <v>43845</v>
      </c>
      <c r="C253" s="1">
        <v>43844</v>
      </c>
      <c r="D253">
        <v>1730</v>
      </c>
      <c r="E253">
        <v>12</v>
      </c>
      <c r="F253" t="s">
        <v>68</v>
      </c>
      <c r="G253">
        <v>1269</v>
      </c>
      <c r="H253">
        <v>1</v>
      </c>
      <c r="I253">
        <v>330</v>
      </c>
      <c r="J253" t="s">
        <v>37</v>
      </c>
      <c r="K253" t="s">
        <v>596</v>
      </c>
      <c r="L253">
        <v>38</v>
      </c>
      <c r="M253" t="s">
        <v>30</v>
      </c>
      <c r="N253" t="s">
        <v>95</v>
      </c>
      <c r="O253">
        <v>501</v>
      </c>
      <c r="P253" t="s">
        <v>164</v>
      </c>
      <c r="S253" t="s">
        <v>40</v>
      </c>
      <c r="T253" t="s">
        <v>41</v>
      </c>
      <c r="U253">
        <v>330</v>
      </c>
      <c r="Y253" t="s">
        <v>597</v>
      </c>
      <c r="AA253">
        <v>33.963799999999999</v>
      </c>
      <c r="AB253">
        <v>-118.26730000000001</v>
      </c>
      <c r="AC253">
        <f t="shared" si="3"/>
        <v>0</v>
      </c>
    </row>
    <row r="254" spans="1:29" x14ac:dyDescent="0.35">
      <c r="A254">
        <v>200506064</v>
      </c>
      <c r="B254" s="1">
        <v>43879</v>
      </c>
      <c r="C254" s="1">
        <v>43879</v>
      </c>
      <c r="D254">
        <v>1730</v>
      </c>
      <c r="E254">
        <v>5</v>
      </c>
      <c r="F254" t="s">
        <v>98</v>
      </c>
      <c r="G254">
        <v>529</v>
      </c>
      <c r="H254">
        <v>2</v>
      </c>
      <c r="I254">
        <v>624</v>
      </c>
      <c r="J254" t="s">
        <v>171</v>
      </c>
      <c r="K254" t="s">
        <v>598</v>
      </c>
      <c r="L254">
        <v>31</v>
      </c>
      <c r="M254" t="s">
        <v>94</v>
      </c>
      <c r="N254" t="s">
        <v>95</v>
      </c>
      <c r="O254">
        <v>502</v>
      </c>
      <c r="P254" t="s">
        <v>47</v>
      </c>
      <c r="Q254">
        <v>400</v>
      </c>
      <c r="R254" t="s">
        <v>143</v>
      </c>
      <c r="S254" t="s">
        <v>355</v>
      </c>
      <c r="T254" t="s">
        <v>356</v>
      </c>
      <c r="U254">
        <v>624</v>
      </c>
      <c r="Y254" t="s">
        <v>599</v>
      </c>
      <c r="AA254">
        <v>33.781700000000001</v>
      </c>
      <c r="AB254">
        <v>-118.2574</v>
      </c>
      <c r="AC254">
        <f t="shared" si="3"/>
        <v>1</v>
      </c>
    </row>
    <row r="255" spans="1:29" x14ac:dyDescent="0.35">
      <c r="A255">
        <v>200118974</v>
      </c>
      <c r="B255" s="1">
        <v>44110</v>
      </c>
      <c r="C255" s="1">
        <v>44103</v>
      </c>
      <c r="D255">
        <v>1340</v>
      </c>
      <c r="E255">
        <v>1</v>
      </c>
      <c r="F255" t="s">
        <v>36</v>
      </c>
      <c r="G255">
        <v>124</v>
      </c>
      <c r="H255">
        <v>2</v>
      </c>
      <c r="I255">
        <v>930</v>
      </c>
      <c r="J255" t="s">
        <v>339</v>
      </c>
      <c r="K255" t="s">
        <v>600</v>
      </c>
      <c r="L255">
        <v>22</v>
      </c>
      <c r="M255" t="s">
        <v>30</v>
      </c>
      <c r="N255" t="s">
        <v>95</v>
      </c>
      <c r="O255">
        <v>102</v>
      </c>
      <c r="P255" t="s">
        <v>186</v>
      </c>
      <c r="Q255">
        <v>511</v>
      </c>
      <c r="R255" t="s">
        <v>151</v>
      </c>
      <c r="S255" t="s">
        <v>40</v>
      </c>
      <c r="T255" t="s">
        <v>41</v>
      </c>
      <c r="U255">
        <v>930</v>
      </c>
      <c r="Y255" t="s">
        <v>601</v>
      </c>
      <c r="AA255">
        <v>34.052199999999999</v>
      </c>
      <c r="AB255">
        <v>-118.24339999999999</v>
      </c>
      <c r="AC255">
        <f t="shared" si="3"/>
        <v>0</v>
      </c>
    </row>
    <row r="256" spans="1:29" x14ac:dyDescent="0.35">
      <c r="A256">
        <v>201113027</v>
      </c>
      <c r="B256" s="1">
        <v>44072</v>
      </c>
      <c r="C256" s="1">
        <v>44071</v>
      </c>
      <c r="D256">
        <v>2335</v>
      </c>
      <c r="E256">
        <v>11</v>
      </c>
      <c r="F256" t="s">
        <v>64</v>
      </c>
      <c r="G256">
        <v>1184</v>
      </c>
      <c r="H256">
        <v>1</v>
      </c>
      <c r="I256">
        <v>331</v>
      </c>
      <c r="J256" t="s">
        <v>233</v>
      </c>
      <c r="K256">
        <v>385</v>
      </c>
      <c r="L256">
        <v>58</v>
      </c>
      <c r="M256" t="s">
        <v>94</v>
      </c>
      <c r="N256" t="s">
        <v>73</v>
      </c>
      <c r="O256">
        <v>104</v>
      </c>
      <c r="P256" t="s">
        <v>201</v>
      </c>
      <c r="S256" t="s">
        <v>40</v>
      </c>
      <c r="T256" t="s">
        <v>41</v>
      </c>
      <c r="U256">
        <v>331</v>
      </c>
      <c r="Y256" t="s">
        <v>602</v>
      </c>
      <c r="AA256">
        <v>34.081200000000003</v>
      </c>
      <c r="AB256">
        <v>-118.252</v>
      </c>
      <c r="AC256">
        <f t="shared" si="3"/>
        <v>0</v>
      </c>
    </row>
    <row r="257" spans="1:29" x14ac:dyDescent="0.35">
      <c r="A257">
        <v>200915605</v>
      </c>
      <c r="B257" s="1">
        <v>44110</v>
      </c>
      <c r="C257" s="1">
        <v>44110</v>
      </c>
      <c r="D257">
        <v>930</v>
      </c>
      <c r="E257">
        <v>9</v>
      </c>
      <c r="F257" t="s">
        <v>49</v>
      </c>
      <c r="G257">
        <v>964</v>
      </c>
      <c r="H257">
        <v>2</v>
      </c>
      <c r="I257">
        <v>354</v>
      </c>
      <c r="J257" t="s">
        <v>167</v>
      </c>
      <c r="K257" t="s">
        <v>245</v>
      </c>
      <c r="L257">
        <v>33</v>
      </c>
      <c r="M257" t="s">
        <v>30</v>
      </c>
      <c r="N257" t="s">
        <v>95</v>
      </c>
      <c r="O257">
        <v>108</v>
      </c>
      <c r="P257" t="s">
        <v>105</v>
      </c>
      <c r="S257" t="s">
        <v>40</v>
      </c>
      <c r="T257" t="s">
        <v>41</v>
      </c>
      <c r="U257">
        <v>354</v>
      </c>
      <c r="Y257" t="s">
        <v>603</v>
      </c>
      <c r="AA257">
        <v>34.160299999999999</v>
      </c>
      <c r="AB257">
        <v>-118.43989999999999</v>
      </c>
      <c r="AC257">
        <f t="shared" si="3"/>
        <v>0</v>
      </c>
    </row>
    <row r="258" spans="1:29" x14ac:dyDescent="0.35">
      <c r="A258">
        <v>200809661</v>
      </c>
      <c r="B258" s="1">
        <v>43970</v>
      </c>
      <c r="C258" s="1">
        <v>43969</v>
      </c>
      <c r="D258">
        <v>1730</v>
      </c>
      <c r="E258">
        <v>8</v>
      </c>
      <c r="F258" t="s">
        <v>109</v>
      </c>
      <c r="G258">
        <v>852</v>
      </c>
      <c r="H258">
        <v>1</v>
      </c>
      <c r="I258">
        <v>330</v>
      </c>
      <c r="J258" t="s">
        <v>37</v>
      </c>
      <c r="K258" t="s">
        <v>604</v>
      </c>
      <c r="L258">
        <v>33</v>
      </c>
      <c r="M258" t="s">
        <v>94</v>
      </c>
      <c r="N258" t="s">
        <v>73</v>
      </c>
      <c r="O258">
        <v>104</v>
      </c>
      <c r="P258" t="s">
        <v>201</v>
      </c>
      <c r="S258" t="s">
        <v>40</v>
      </c>
      <c r="T258" t="s">
        <v>41</v>
      </c>
      <c r="U258">
        <v>330</v>
      </c>
      <c r="Y258" t="s">
        <v>605</v>
      </c>
      <c r="AA258">
        <v>34.043199999999999</v>
      </c>
      <c r="AB258">
        <v>-118.4541</v>
      </c>
      <c r="AC258">
        <f t="shared" si="3"/>
        <v>0</v>
      </c>
    </row>
    <row r="259" spans="1:29" x14ac:dyDescent="0.35">
      <c r="A259">
        <v>200604700</v>
      </c>
      <c r="B259" s="1">
        <v>43846</v>
      </c>
      <c r="C259" s="1">
        <v>43845</v>
      </c>
      <c r="D259">
        <v>1</v>
      </c>
      <c r="E259">
        <v>6</v>
      </c>
      <c r="F259" t="s">
        <v>91</v>
      </c>
      <c r="G259">
        <v>645</v>
      </c>
      <c r="H259">
        <v>1</v>
      </c>
      <c r="I259">
        <v>330</v>
      </c>
      <c r="J259" t="s">
        <v>37</v>
      </c>
      <c r="K259" t="s">
        <v>606</v>
      </c>
      <c r="L259">
        <v>35</v>
      </c>
      <c r="M259" t="s">
        <v>30</v>
      </c>
      <c r="N259" t="s">
        <v>31</v>
      </c>
      <c r="O259">
        <v>101</v>
      </c>
      <c r="P259" t="s">
        <v>32</v>
      </c>
      <c r="S259" t="s">
        <v>40</v>
      </c>
      <c r="T259" t="s">
        <v>41</v>
      </c>
      <c r="U259">
        <v>330</v>
      </c>
      <c r="Y259" t="s">
        <v>607</v>
      </c>
      <c r="Z259" t="s">
        <v>608</v>
      </c>
      <c r="AA259">
        <v>34.1004</v>
      </c>
      <c r="AB259">
        <v>-118.3433</v>
      </c>
      <c r="AC259">
        <f t="shared" ref="AC259:AC322" si="4">IF(OR((S:S)="CC", S:S="AA",S:S="JA"), 1, 0)</f>
        <v>0</v>
      </c>
    </row>
    <row r="260" spans="1:29" x14ac:dyDescent="0.35">
      <c r="A260">
        <v>200305025</v>
      </c>
      <c r="B260" s="1">
        <v>43848</v>
      </c>
      <c r="C260" s="1">
        <v>43848</v>
      </c>
      <c r="D260">
        <v>1400</v>
      </c>
      <c r="E260">
        <v>3</v>
      </c>
      <c r="F260" t="s">
        <v>43</v>
      </c>
      <c r="G260">
        <v>398</v>
      </c>
      <c r="H260">
        <v>1</v>
      </c>
      <c r="I260">
        <v>510</v>
      </c>
      <c r="J260" t="s">
        <v>29</v>
      </c>
      <c r="L260">
        <v>0</v>
      </c>
      <c r="O260">
        <v>101</v>
      </c>
      <c r="P260" t="s">
        <v>32</v>
      </c>
      <c r="S260" t="s">
        <v>40</v>
      </c>
      <c r="T260" t="s">
        <v>41</v>
      </c>
      <c r="U260">
        <v>510</v>
      </c>
      <c r="Y260" t="s">
        <v>609</v>
      </c>
      <c r="AA260">
        <v>34.007399999999997</v>
      </c>
      <c r="AB260">
        <v>-118.285</v>
      </c>
      <c r="AC260">
        <f t="shared" si="4"/>
        <v>0</v>
      </c>
    </row>
    <row r="261" spans="1:29" x14ac:dyDescent="0.35">
      <c r="A261">
        <v>200409165</v>
      </c>
      <c r="B261" s="1">
        <v>43975</v>
      </c>
      <c r="C261" s="1">
        <v>43975</v>
      </c>
      <c r="D261">
        <v>135</v>
      </c>
      <c r="E261">
        <v>4</v>
      </c>
      <c r="F261" t="s">
        <v>54</v>
      </c>
      <c r="G261">
        <v>416</v>
      </c>
      <c r="H261">
        <v>2</v>
      </c>
      <c r="I261">
        <v>753</v>
      </c>
      <c r="J261" t="s">
        <v>452</v>
      </c>
      <c r="K261" t="s">
        <v>610</v>
      </c>
      <c r="L261">
        <v>0</v>
      </c>
      <c r="M261" t="s">
        <v>30</v>
      </c>
      <c r="N261" t="s">
        <v>46</v>
      </c>
      <c r="O261">
        <v>101</v>
      </c>
      <c r="P261" t="s">
        <v>32</v>
      </c>
      <c r="Q261">
        <v>106</v>
      </c>
      <c r="R261" t="s">
        <v>592</v>
      </c>
      <c r="S261" t="s">
        <v>40</v>
      </c>
      <c r="T261" t="s">
        <v>41</v>
      </c>
      <c r="U261">
        <v>753</v>
      </c>
      <c r="V261">
        <v>998</v>
      </c>
      <c r="Y261" t="s">
        <v>611</v>
      </c>
      <c r="Z261" t="s">
        <v>612</v>
      </c>
      <c r="AA261">
        <v>34.078699999999998</v>
      </c>
      <c r="AB261">
        <v>-118.2028</v>
      </c>
      <c r="AC261">
        <f t="shared" si="4"/>
        <v>0</v>
      </c>
    </row>
    <row r="262" spans="1:29" x14ac:dyDescent="0.35">
      <c r="A262">
        <v>200908879</v>
      </c>
      <c r="B262" s="1">
        <v>43945</v>
      </c>
      <c r="C262" s="1">
        <v>43866</v>
      </c>
      <c r="D262">
        <v>800</v>
      </c>
      <c r="E262">
        <v>9</v>
      </c>
      <c r="F262" t="s">
        <v>49</v>
      </c>
      <c r="G262">
        <v>926</v>
      </c>
      <c r="H262">
        <v>2</v>
      </c>
      <c r="I262">
        <v>662</v>
      </c>
      <c r="J262" t="s">
        <v>191</v>
      </c>
      <c r="K262" t="s">
        <v>613</v>
      </c>
      <c r="L262">
        <v>34</v>
      </c>
      <c r="M262" t="s">
        <v>30</v>
      </c>
      <c r="N262" t="s">
        <v>31</v>
      </c>
      <c r="O262">
        <v>710</v>
      </c>
      <c r="P262" t="s">
        <v>394</v>
      </c>
      <c r="S262" t="s">
        <v>40</v>
      </c>
      <c r="T262" t="s">
        <v>41</v>
      </c>
      <c r="U262">
        <v>662</v>
      </c>
      <c r="Y262" t="s">
        <v>614</v>
      </c>
      <c r="AA262">
        <v>34.188699999999997</v>
      </c>
      <c r="AB262">
        <v>-118.4465</v>
      </c>
      <c r="AC262">
        <f t="shared" si="4"/>
        <v>0</v>
      </c>
    </row>
    <row r="263" spans="1:29" x14ac:dyDescent="0.35">
      <c r="A263">
        <v>200613265</v>
      </c>
      <c r="B263" s="1">
        <v>44042</v>
      </c>
      <c r="C263" s="1">
        <v>44041</v>
      </c>
      <c r="D263">
        <v>730</v>
      </c>
      <c r="E263">
        <v>6</v>
      </c>
      <c r="F263" t="s">
        <v>91</v>
      </c>
      <c r="G263">
        <v>628</v>
      </c>
      <c r="H263">
        <v>1</v>
      </c>
      <c r="I263">
        <v>510</v>
      </c>
      <c r="J263" t="s">
        <v>29</v>
      </c>
      <c r="L263">
        <v>0</v>
      </c>
      <c r="O263">
        <v>101</v>
      </c>
      <c r="P263" t="s">
        <v>32</v>
      </c>
      <c r="S263" t="s">
        <v>40</v>
      </c>
      <c r="T263" t="s">
        <v>41</v>
      </c>
      <c r="U263">
        <v>510</v>
      </c>
      <c r="Y263" t="s">
        <v>615</v>
      </c>
      <c r="AA263">
        <v>34.107399999999998</v>
      </c>
      <c r="AB263">
        <v>-118.3193</v>
      </c>
      <c r="AC263">
        <f t="shared" si="4"/>
        <v>0</v>
      </c>
    </row>
    <row r="264" spans="1:29" x14ac:dyDescent="0.35">
      <c r="A264">
        <v>200507119</v>
      </c>
      <c r="B264" s="1">
        <v>43902</v>
      </c>
      <c r="C264" s="1">
        <v>43862</v>
      </c>
      <c r="D264">
        <v>1</v>
      </c>
      <c r="E264">
        <v>5</v>
      </c>
      <c r="F264" t="s">
        <v>98</v>
      </c>
      <c r="G264">
        <v>567</v>
      </c>
      <c r="H264">
        <v>2</v>
      </c>
      <c r="I264">
        <v>627</v>
      </c>
      <c r="J264" t="s">
        <v>616</v>
      </c>
      <c r="K264" t="s">
        <v>617</v>
      </c>
      <c r="L264">
        <v>10</v>
      </c>
      <c r="M264" t="s">
        <v>94</v>
      </c>
      <c r="N264" t="s">
        <v>31</v>
      </c>
      <c r="O264">
        <v>502</v>
      </c>
      <c r="P264" t="s">
        <v>47</v>
      </c>
      <c r="Q264">
        <v>400</v>
      </c>
      <c r="R264" t="s">
        <v>143</v>
      </c>
      <c r="S264" t="s">
        <v>33</v>
      </c>
      <c r="T264" t="s">
        <v>34</v>
      </c>
      <c r="U264">
        <v>627</v>
      </c>
      <c r="Y264" t="s">
        <v>618</v>
      </c>
      <c r="AA264">
        <v>33.7288</v>
      </c>
      <c r="AB264">
        <v>-118.288</v>
      </c>
      <c r="AC264">
        <f t="shared" si="4"/>
        <v>1</v>
      </c>
    </row>
    <row r="265" spans="1:29" x14ac:dyDescent="0.35">
      <c r="A265">
        <v>201107194</v>
      </c>
      <c r="B265" s="1">
        <v>43901</v>
      </c>
      <c r="C265" s="1">
        <v>43901</v>
      </c>
      <c r="D265">
        <v>1100</v>
      </c>
      <c r="E265">
        <v>11</v>
      </c>
      <c r="F265" t="s">
        <v>64</v>
      </c>
      <c r="G265">
        <v>1118</v>
      </c>
      <c r="H265">
        <v>1</v>
      </c>
      <c r="I265">
        <v>510</v>
      </c>
      <c r="J265" t="s">
        <v>29</v>
      </c>
      <c r="L265">
        <v>0</v>
      </c>
      <c r="O265">
        <v>108</v>
      </c>
      <c r="P265" t="s">
        <v>105</v>
      </c>
      <c r="S265" t="s">
        <v>40</v>
      </c>
      <c r="T265" t="s">
        <v>41</v>
      </c>
      <c r="U265">
        <v>510</v>
      </c>
      <c r="Y265" t="s">
        <v>619</v>
      </c>
      <c r="AA265">
        <v>34.113999999999997</v>
      </c>
      <c r="AB265">
        <v>-118.1949</v>
      </c>
      <c r="AC265">
        <f t="shared" si="4"/>
        <v>0</v>
      </c>
    </row>
    <row r="266" spans="1:29" x14ac:dyDescent="0.35">
      <c r="A266">
        <v>200416216</v>
      </c>
      <c r="B266" s="1">
        <v>44188</v>
      </c>
      <c r="C266" s="1">
        <v>44187</v>
      </c>
      <c r="D266">
        <v>1800</v>
      </c>
      <c r="E266">
        <v>4</v>
      </c>
      <c r="F266" t="s">
        <v>54</v>
      </c>
      <c r="G266">
        <v>412</v>
      </c>
      <c r="H266">
        <v>1</v>
      </c>
      <c r="I266">
        <v>330</v>
      </c>
      <c r="J266" t="s">
        <v>37</v>
      </c>
      <c r="K266" t="s">
        <v>620</v>
      </c>
      <c r="L266">
        <v>40</v>
      </c>
      <c r="M266" t="s">
        <v>94</v>
      </c>
      <c r="N266" t="s">
        <v>163</v>
      </c>
      <c r="O266">
        <v>101</v>
      </c>
      <c r="P266" t="s">
        <v>32</v>
      </c>
      <c r="S266" t="s">
        <v>40</v>
      </c>
      <c r="T266" t="s">
        <v>41</v>
      </c>
      <c r="U266">
        <v>330</v>
      </c>
      <c r="Y266" t="s">
        <v>621</v>
      </c>
      <c r="AA266">
        <v>34.075699999999998</v>
      </c>
      <c r="AB266">
        <v>-118.21769999999999</v>
      </c>
      <c r="AC266">
        <f t="shared" si="4"/>
        <v>0</v>
      </c>
    </row>
    <row r="267" spans="1:29" x14ac:dyDescent="0.35">
      <c r="A267">
        <v>200608743</v>
      </c>
      <c r="B267" s="1">
        <v>43926</v>
      </c>
      <c r="C267" s="1">
        <v>43926</v>
      </c>
      <c r="D267">
        <v>1600</v>
      </c>
      <c r="E267">
        <v>6</v>
      </c>
      <c r="F267" t="s">
        <v>91</v>
      </c>
      <c r="G267">
        <v>645</v>
      </c>
      <c r="H267">
        <v>2</v>
      </c>
      <c r="I267">
        <v>740</v>
      </c>
      <c r="J267" t="s">
        <v>224</v>
      </c>
      <c r="K267" t="s">
        <v>622</v>
      </c>
      <c r="L267">
        <v>52</v>
      </c>
      <c r="M267" t="s">
        <v>94</v>
      </c>
      <c r="N267" t="s">
        <v>95</v>
      </c>
      <c r="O267">
        <v>403</v>
      </c>
      <c r="P267" t="s">
        <v>337</v>
      </c>
      <c r="S267" t="s">
        <v>84</v>
      </c>
      <c r="T267" t="s">
        <v>85</v>
      </c>
      <c r="U267">
        <v>740</v>
      </c>
      <c r="Y267" t="s">
        <v>623</v>
      </c>
      <c r="AA267">
        <v>34.101500000000001</v>
      </c>
      <c r="AB267">
        <v>-118.3425</v>
      </c>
      <c r="AC267">
        <f t="shared" si="4"/>
        <v>0</v>
      </c>
    </row>
    <row r="268" spans="1:29" x14ac:dyDescent="0.35">
      <c r="A268">
        <v>200618728</v>
      </c>
      <c r="B268" s="1">
        <v>44166</v>
      </c>
      <c r="C268" s="1">
        <v>44166</v>
      </c>
      <c r="D268">
        <v>235</v>
      </c>
      <c r="E268">
        <v>6</v>
      </c>
      <c r="F268" t="s">
        <v>91</v>
      </c>
      <c r="G268">
        <v>663</v>
      </c>
      <c r="H268">
        <v>1</v>
      </c>
      <c r="I268">
        <v>230</v>
      </c>
      <c r="J268" t="s">
        <v>161</v>
      </c>
      <c r="K268" t="s">
        <v>624</v>
      </c>
      <c r="L268">
        <v>40</v>
      </c>
      <c r="M268" t="s">
        <v>94</v>
      </c>
      <c r="N268" t="s">
        <v>173</v>
      </c>
      <c r="O268">
        <v>102</v>
      </c>
      <c r="P268" t="s">
        <v>186</v>
      </c>
      <c r="Q268">
        <v>500</v>
      </c>
      <c r="R268" t="s">
        <v>184</v>
      </c>
      <c r="S268" t="s">
        <v>40</v>
      </c>
      <c r="T268" t="s">
        <v>41</v>
      </c>
      <c r="U268">
        <v>230</v>
      </c>
      <c r="Y268" t="s">
        <v>625</v>
      </c>
      <c r="AA268">
        <v>34.088900000000002</v>
      </c>
      <c r="AB268">
        <v>-118.34050000000001</v>
      </c>
      <c r="AC268">
        <f t="shared" si="4"/>
        <v>0</v>
      </c>
    </row>
    <row r="269" spans="1:29" x14ac:dyDescent="0.35">
      <c r="A269">
        <v>200321294</v>
      </c>
      <c r="B269" s="1">
        <v>44170</v>
      </c>
      <c r="C269" s="1">
        <v>44170</v>
      </c>
      <c r="D269">
        <v>1230</v>
      </c>
      <c r="E269">
        <v>3</v>
      </c>
      <c r="F269" t="s">
        <v>43</v>
      </c>
      <c r="G269">
        <v>397</v>
      </c>
      <c r="H269">
        <v>2</v>
      </c>
      <c r="I269">
        <v>624</v>
      </c>
      <c r="J269" t="s">
        <v>171</v>
      </c>
      <c r="K269" t="s">
        <v>626</v>
      </c>
      <c r="L269">
        <v>46</v>
      </c>
      <c r="M269" t="s">
        <v>94</v>
      </c>
      <c r="N269" t="s">
        <v>95</v>
      </c>
      <c r="O269">
        <v>242</v>
      </c>
      <c r="P269" t="s">
        <v>511</v>
      </c>
      <c r="Q269">
        <v>400</v>
      </c>
      <c r="R269" t="s">
        <v>143</v>
      </c>
      <c r="S269" t="s">
        <v>84</v>
      </c>
      <c r="T269" t="s">
        <v>85</v>
      </c>
      <c r="U269">
        <v>624</v>
      </c>
      <c r="Y269" t="s">
        <v>627</v>
      </c>
      <c r="AA269">
        <v>34.007300000000001</v>
      </c>
      <c r="AB269">
        <v>-118.298</v>
      </c>
      <c r="AC269">
        <f t="shared" si="4"/>
        <v>0</v>
      </c>
    </row>
    <row r="270" spans="1:29" x14ac:dyDescent="0.35">
      <c r="A270">
        <v>200322296</v>
      </c>
      <c r="B270" s="1">
        <v>44191</v>
      </c>
      <c r="C270" s="1">
        <v>44191</v>
      </c>
      <c r="D270">
        <v>1900</v>
      </c>
      <c r="E270">
        <v>3</v>
      </c>
      <c r="F270" t="s">
        <v>43</v>
      </c>
      <c r="G270">
        <v>397</v>
      </c>
      <c r="H270">
        <v>2</v>
      </c>
      <c r="I270">
        <v>625</v>
      </c>
      <c r="J270" t="s">
        <v>628</v>
      </c>
      <c r="K270" t="s">
        <v>629</v>
      </c>
      <c r="L270">
        <v>58</v>
      </c>
      <c r="M270" t="s">
        <v>30</v>
      </c>
      <c r="N270" t="s">
        <v>95</v>
      </c>
      <c r="O270">
        <v>102</v>
      </c>
      <c r="P270" t="s">
        <v>186</v>
      </c>
      <c r="Q270">
        <v>400</v>
      </c>
      <c r="R270" t="s">
        <v>143</v>
      </c>
      <c r="S270" t="s">
        <v>40</v>
      </c>
      <c r="T270" t="s">
        <v>41</v>
      </c>
      <c r="U270">
        <v>625</v>
      </c>
      <c r="Y270" t="s">
        <v>630</v>
      </c>
      <c r="AA270">
        <v>34.010300000000001</v>
      </c>
      <c r="AB270">
        <v>-118.3002</v>
      </c>
      <c r="AC270">
        <f t="shared" si="4"/>
        <v>0</v>
      </c>
    </row>
    <row r="271" spans="1:29" x14ac:dyDescent="0.35">
      <c r="A271">
        <v>201113970</v>
      </c>
      <c r="B271" s="1">
        <v>44099</v>
      </c>
      <c r="C271" s="1">
        <v>44095</v>
      </c>
      <c r="D271">
        <v>942</v>
      </c>
      <c r="E271">
        <v>11</v>
      </c>
      <c r="F271" t="s">
        <v>64</v>
      </c>
      <c r="G271">
        <v>1162</v>
      </c>
      <c r="H271">
        <v>2</v>
      </c>
      <c r="I271">
        <v>668</v>
      </c>
      <c r="J271" t="s">
        <v>287</v>
      </c>
      <c r="K271" t="s">
        <v>631</v>
      </c>
      <c r="L271">
        <v>0</v>
      </c>
      <c r="M271" t="s">
        <v>46</v>
      </c>
      <c r="N271" t="s">
        <v>46</v>
      </c>
      <c r="O271">
        <v>203</v>
      </c>
      <c r="P271" t="s">
        <v>101</v>
      </c>
      <c r="S271" t="s">
        <v>40</v>
      </c>
      <c r="T271" t="s">
        <v>41</v>
      </c>
      <c r="U271">
        <v>668</v>
      </c>
      <c r="Y271" t="s">
        <v>632</v>
      </c>
      <c r="AA271">
        <v>34.098399999999998</v>
      </c>
      <c r="AB271">
        <v>-118.28740000000001</v>
      </c>
      <c r="AC271">
        <f t="shared" si="4"/>
        <v>0</v>
      </c>
    </row>
    <row r="272" spans="1:29" x14ac:dyDescent="0.35">
      <c r="A272">
        <v>200219047</v>
      </c>
      <c r="B272" s="1">
        <v>44192</v>
      </c>
      <c r="C272" s="1">
        <v>44192</v>
      </c>
      <c r="D272">
        <v>1630</v>
      </c>
      <c r="E272">
        <v>2</v>
      </c>
      <c r="F272" t="s">
        <v>56</v>
      </c>
      <c r="G272">
        <v>218</v>
      </c>
      <c r="H272">
        <v>1</v>
      </c>
      <c r="I272">
        <v>510</v>
      </c>
      <c r="J272" t="s">
        <v>29</v>
      </c>
      <c r="L272">
        <v>0</v>
      </c>
      <c r="O272">
        <v>101</v>
      </c>
      <c r="P272" t="s">
        <v>32</v>
      </c>
      <c r="S272" t="s">
        <v>40</v>
      </c>
      <c r="T272" t="s">
        <v>41</v>
      </c>
      <c r="U272">
        <v>510</v>
      </c>
      <c r="Y272" t="s">
        <v>633</v>
      </c>
      <c r="Z272" t="s">
        <v>634</v>
      </c>
      <c r="AA272">
        <v>34.076300000000003</v>
      </c>
      <c r="AB272">
        <v>-118.26130000000001</v>
      </c>
      <c r="AC272">
        <f t="shared" si="4"/>
        <v>0</v>
      </c>
    </row>
    <row r="273" spans="1:29" x14ac:dyDescent="0.35">
      <c r="A273">
        <v>200407117</v>
      </c>
      <c r="B273" s="1">
        <v>43910</v>
      </c>
      <c r="C273" s="1">
        <v>43910</v>
      </c>
      <c r="D273">
        <v>230</v>
      </c>
      <c r="E273">
        <v>4</v>
      </c>
      <c r="F273" t="s">
        <v>54</v>
      </c>
      <c r="G273">
        <v>455</v>
      </c>
      <c r="H273">
        <v>2</v>
      </c>
      <c r="I273">
        <v>740</v>
      </c>
      <c r="J273" t="s">
        <v>224</v>
      </c>
      <c r="K273">
        <v>329</v>
      </c>
      <c r="L273">
        <v>44</v>
      </c>
      <c r="M273" t="s">
        <v>30</v>
      </c>
      <c r="N273" t="s">
        <v>95</v>
      </c>
      <c r="O273">
        <v>502</v>
      </c>
      <c r="P273" t="s">
        <v>47</v>
      </c>
      <c r="S273" t="s">
        <v>40</v>
      </c>
      <c r="T273" t="s">
        <v>41</v>
      </c>
      <c r="U273">
        <v>740</v>
      </c>
      <c r="Y273" t="s">
        <v>635</v>
      </c>
      <c r="AA273">
        <v>34.052300000000002</v>
      </c>
      <c r="AB273">
        <v>-118.2068</v>
      </c>
      <c r="AC273">
        <f t="shared" si="4"/>
        <v>0</v>
      </c>
    </row>
    <row r="274" spans="1:29" x14ac:dyDescent="0.35">
      <c r="A274">
        <v>200117988</v>
      </c>
      <c r="B274" s="1">
        <v>44089</v>
      </c>
      <c r="C274" s="1">
        <v>44077</v>
      </c>
      <c r="D274">
        <v>2000</v>
      </c>
      <c r="E274">
        <v>1</v>
      </c>
      <c r="F274" t="s">
        <v>36</v>
      </c>
      <c r="G274">
        <v>111</v>
      </c>
      <c r="H274">
        <v>1</v>
      </c>
      <c r="I274">
        <v>510</v>
      </c>
      <c r="J274" t="s">
        <v>29</v>
      </c>
      <c r="L274">
        <v>0</v>
      </c>
      <c r="O274">
        <v>707</v>
      </c>
      <c r="P274" t="s">
        <v>280</v>
      </c>
      <c r="S274" t="s">
        <v>40</v>
      </c>
      <c r="T274" t="s">
        <v>41</v>
      </c>
      <c r="U274">
        <v>510</v>
      </c>
      <c r="Y274" t="s">
        <v>636</v>
      </c>
      <c r="AA274">
        <v>34.061500000000002</v>
      </c>
      <c r="AB274">
        <v>-118.247</v>
      </c>
      <c r="AC274">
        <f t="shared" si="4"/>
        <v>0</v>
      </c>
    </row>
    <row r="275" spans="1:29" x14ac:dyDescent="0.35">
      <c r="A275">
        <v>201306108</v>
      </c>
      <c r="B275" s="1">
        <v>43867</v>
      </c>
      <c r="C275" s="1">
        <v>43867</v>
      </c>
      <c r="D275">
        <v>1225</v>
      </c>
      <c r="E275">
        <v>13</v>
      </c>
      <c r="F275" t="s">
        <v>62</v>
      </c>
      <c r="G275">
        <v>1303</v>
      </c>
      <c r="H275">
        <v>1</v>
      </c>
      <c r="I275">
        <v>330</v>
      </c>
      <c r="J275" t="s">
        <v>37</v>
      </c>
      <c r="K275" t="s">
        <v>637</v>
      </c>
      <c r="L275">
        <v>24</v>
      </c>
      <c r="M275" t="s">
        <v>94</v>
      </c>
      <c r="N275" t="s">
        <v>95</v>
      </c>
      <c r="O275">
        <v>101</v>
      </c>
      <c r="P275" t="s">
        <v>32</v>
      </c>
      <c r="S275" t="s">
        <v>40</v>
      </c>
      <c r="T275" t="s">
        <v>41</v>
      </c>
      <c r="U275">
        <v>330</v>
      </c>
      <c r="Y275" t="s">
        <v>638</v>
      </c>
      <c r="AA275">
        <v>34.037599999999998</v>
      </c>
      <c r="AB275">
        <v>-118.2531</v>
      </c>
      <c r="AC275">
        <f t="shared" si="4"/>
        <v>0</v>
      </c>
    </row>
    <row r="276" spans="1:29" x14ac:dyDescent="0.35">
      <c r="A276">
        <v>201215288</v>
      </c>
      <c r="B276" s="1">
        <v>44006</v>
      </c>
      <c r="C276" s="1">
        <v>44006</v>
      </c>
      <c r="D276">
        <v>930</v>
      </c>
      <c r="E276">
        <v>12</v>
      </c>
      <c r="F276" t="s">
        <v>68</v>
      </c>
      <c r="G276">
        <v>1253</v>
      </c>
      <c r="H276">
        <v>1</v>
      </c>
      <c r="I276">
        <v>761</v>
      </c>
      <c r="J276" t="s">
        <v>403</v>
      </c>
      <c r="K276" t="s">
        <v>639</v>
      </c>
      <c r="L276">
        <v>66</v>
      </c>
      <c r="M276" t="s">
        <v>30</v>
      </c>
      <c r="N276" t="s">
        <v>163</v>
      </c>
      <c r="O276">
        <v>101</v>
      </c>
      <c r="P276" t="s">
        <v>32</v>
      </c>
      <c r="Q276">
        <v>109</v>
      </c>
      <c r="R276" t="s">
        <v>265</v>
      </c>
      <c r="S276" t="s">
        <v>84</v>
      </c>
      <c r="T276" t="s">
        <v>85</v>
      </c>
      <c r="U276">
        <v>761</v>
      </c>
      <c r="Y276" t="s">
        <v>640</v>
      </c>
      <c r="Z276" t="s">
        <v>641</v>
      </c>
      <c r="AA276">
        <v>33.967300000000002</v>
      </c>
      <c r="AB276">
        <v>-118.3156</v>
      </c>
      <c r="AC276">
        <f t="shared" si="4"/>
        <v>0</v>
      </c>
    </row>
    <row r="277" spans="1:29" x14ac:dyDescent="0.35">
      <c r="A277">
        <v>200115686</v>
      </c>
      <c r="B277" s="1">
        <v>44044</v>
      </c>
      <c r="C277" s="1">
        <v>44044</v>
      </c>
      <c r="D277">
        <v>100</v>
      </c>
      <c r="E277">
        <v>1</v>
      </c>
      <c r="F277" t="s">
        <v>36</v>
      </c>
      <c r="G277">
        <v>162</v>
      </c>
      <c r="H277">
        <v>1</v>
      </c>
      <c r="I277">
        <v>330</v>
      </c>
      <c r="J277" t="s">
        <v>37</v>
      </c>
      <c r="K277" t="s">
        <v>642</v>
      </c>
      <c r="L277">
        <v>21</v>
      </c>
      <c r="M277" t="s">
        <v>94</v>
      </c>
      <c r="N277" t="s">
        <v>163</v>
      </c>
      <c r="O277">
        <v>123</v>
      </c>
      <c r="P277" t="s">
        <v>290</v>
      </c>
      <c r="S277" t="s">
        <v>40</v>
      </c>
      <c r="T277" t="s">
        <v>41</v>
      </c>
      <c r="U277">
        <v>330</v>
      </c>
      <c r="Y277" t="s">
        <v>643</v>
      </c>
      <c r="AA277">
        <v>34.043700000000001</v>
      </c>
      <c r="AB277">
        <v>-118.2582</v>
      </c>
      <c r="AC277">
        <f t="shared" si="4"/>
        <v>0</v>
      </c>
    </row>
    <row r="278" spans="1:29" x14ac:dyDescent="0.35">
      <c r="A278">
        <v>200615196</v>
      </c>
      <c r="B278" s="1">
        <v>44081</v>
      </c>
      <c r="C278" s="1">
        <v>44081</v>
      </c>
      <c r="D278">
        <v>1830</v>
      </c>
      <c r="E278">
        <v>6</v>
      </c>
      <c r="F278" t="s">
        <v>91</v>
      </c>
      <c r="G278">
        <v>679</v>
      </c>
      <c r="H278">
        <v>1</v>
      </c>
      <c r="I278">
        <v>341</v>
      </c>
      <c r="J278" t="s">
        <v>157</v>
      </c>
      <c r="K278" t="s">
        <v>245</v>
      </c>
      <c r="L278">
        <v>34</v>
      </c>
      <c r="M278" t="s">
        <v>30</v>
      </c>
      <c r="N278" t="s">
        <v>95</v>
      </c>
      <c r="O278">
        <v>108</v>
      </c>
      <c r="P278" t="s">
        <v>105</v>
      </c>
      <c r="S278" t="s">
        <v>40</v>
      </c>
      <c r="T278" t="s">
        <v>41</v>
      </c>
      <c r="U278">
        <v>341</v>
      </c>
      <c r="Y278" t="s">
        <v>644</v>
      </c>
      <c r="AA278">
        <v>34.090800000000002</v>
      </c>
      <c r="AB278">
        <v>-118.303</v>
      </c>
      <c r="AC278">
        <f t="shared" si="4"/>
        <v>0</v>
      </c>
    </row>
    <row r="279" spans="1:29" x14ac:dyDescent="0.35">
      <c r="A279">
        <v>200205103</v>
      </c>
      <c r="B279" s="1">
        <v>43852</v>
      </c>
      <c r="C279" s="1">
        <v>43851</v>
      </c>
      <c r="D279">
        <v>2200</v>
      </c>
      <c r="E279">
        <v>2</v>
      </c>
      <c r="F279" t="s">
        <v>56</v>
      </c>
      <c r="G279">
        <v>217</v>
      </c>
      <c r="H279">
        <v>2</v>
      </c>
      <c r="I279">
        <v>740</v>
      </c>
      <c r="J279" t="s">
        <v>224</v>
      </c>
      <c r="K279" t="s">
        <v>645</v>
      </c>
      <c r="L279">
        <v>25</v>
      </c>
      <c r="M279" t="s">
        <v>94</v>
      </c>
      <c r="N279" t="s">
        <v>73</v>
      </c>
      <c r="O279">
        <v>122</v>
      </c>
      <c r="P279" t="s">
        <v>275</v>
      </c>
      <c r="S279" t="s">
        <v>40</v>
      </c>
      <c r="T279" t="s">
        <v>41</v>
      </c>
      <c r="U279">
        <v>740</v>
      </c>
      <c r="Y279" t="s">
        <v>646</v>
      </c>
      <c r="AA279">
        <v>34.069699999999997</v>
      </c>
      <c r="AB279">
        <v>-118.26260000000001</v>
      </c>
      <c r="AC279">
        <f t="shared" si="4"/>
        <v>0</v>
      </c>
    </row>
    <row r="280" spans="1:29" x14ac:dyDescent="0.35">
      <c r="A280">
        <v>201016381</v>
      </c>
      <c r="B280" s="1">
        <v>44189</v>
      </c>
      <c r="C280" s="1">
        <v>44189</v>
      </c>
      <c r="D280">
        <v>2254</v>
      </c>
      <c r="E280">
        <v>10</v>
      </c>
      <c r="F280" t="s">
        <v>103</v>
      </c>
      <c r="G280">
        <v>1001</v>
      </c>
      <c r="H280">
        <v>2</v>
      </c>
      <c r="I280">
        <v>956</v>
      </c>
      <c r="J280" t="s">
        <v>328</v>
      </c>
      <c r="K280" t="s">
        <v>647</v>
      </c>
      <c r="L280">
        <v>50</v>
      </c>
      <c r="M280" t="s">
        <v>94</v>
      </c>
      <c r="N280" t="s">
        <v>73</v>
      </c>
      <c r="O280">
        <v>101</v>
      </c>
      <c r="P280" t="s">
        <v>32</v>
      </c>
      <c r="S280" t="s">
        <v>40</v>
      </c>
      <c r="T280" t="s">
        <v>41</v>
      </c>
      <c r="U280">
        <v>956</v>
      </c>
      <c r="Y280" t="s">
        <v>648</v>
      </c>
      <c r="AA280">
        <v>34.212000000000003</v>
      </c>
      <c r="AB280">
        <v>-118.5475</v>
      </c>
      <c r="AC280">
        <f t="shared" si="4"/>
        <v>0</v>
      </c>
    </row>
    <row r="281" spans="1:29" x14ac:dyDescent="0.35">
      <c r="A281">
        <v>200712903</v>
      </c>
      <c r="B281" s="1">
        <v>44061</v>
      </c>
      <c r="C281" s="1">
        <v>44061</v>
      </c>
      <c r="D281">
        <v>2015</v>
      </c>
      <c r="E281">
        <v>7</v>
      </c>
      <c r="F281" t="s">
        <v>28</v>
      </c>
      <c r="G281">
        <v>711</v>
      </c>
      <c r="H281">
        <v>2</v>
      </c>
      <c r="I281">
        <v>626</v>
      </c>
      <c r="J281" t="s">
        <v>141</v>
      </c>
      <c r="K281" t="s">
        <v>649</v>
      </c>
      <c r="L281">
        <v>25</v>
      </c>
      <c r="M281" t="s">
        <v>30</v>
      </c>
      <c r="N281" t="s">
        <v>163</v>
      </c>
      <c r="O281">
        <v>503</v>
      </c>
      <c r="P281" t="s">
        <v>650</v>
      </c>
      <c r="Q281">
        <v>400</v>
      </c>
      <c r="R281" t="s">
        <v>143</v>
      </c>
      <c r="S281" t="s">
        <v>84</v>
      </c>
      <c r="T281" t="s">
        <v>85</v>
      </c>
      <c r="U281">
        <v>626</v>
      </c>
      <c r="Y281" t="s">
        <v>181</v>
      </c>
      <c r="AA281">
        <v>34.078200000000002</v>
      </c>
      <c r="AB281">
        <v>-118.3695</v>
      </c>
      <c r="AC281">
        <f t="shared" si="4"/>
        <v>0</v>
      </c>
    </row>
    <row r="282" spans="1:29" x14ac:dyDescent="0.35">
      <c r="A282">
        <v>201307940</v>
      </c>
      <c r="B282" s="1">
        <v>43901</v>
      </c>
      <c r="C282" s="1">
        <v>43901</v>
      </c>
      <c r="D282">
        <v>900</v>
      </c>
      <c r="E282">
        <v>13</v>
      </c>
      <c r="F282" t="s">
        <v>62</v>
      </c>
      <c r="G282">
        <v>1317</v>
      </c>
      <c r="H282">
        <v>1</v>
      </c>
      <c r="I282">
        <v>420</v>
      </c>
      <c r="J282" t="s">
        <v>352</v>
      </c>
      <c r="L282">
        <v>0</v>
      </c>
      <c r="O282">
        <v>101</v>
      </c>
      <c r="P282" t="s">
        <v>32</v>
      </c>
      <c r="S282" t="s">
        <v>40</v>
      </c>
      <c r="T282" t="s">
        <v>41</v>
      </c>
      <c r="U282">
        <v>420</v>
      </c>
      <c r="Y282" t="s">
        <v>651</v>
      </c>
      <c r="Z282" t="s">
        <v>652</v>
      </c>
      <c r="AA282">
        <v>34.029299999999999</v>
      </c>
      <c r="AB282">
        <v>-118.241</v>
      </c>
      <c r="AC282">
        <f t="shared" si="4"/>
        <v>0</v>
      </c>
    </row>
    <row r="283" spans="1:29" x14ac:dyDescent="0.35">
      <c r="A283">
        <v>200604861</v>
      </c>
      <c r="B283" s="1">
        <v>43850</v>
      </c>
      <c r="C283" s="1">
        <v>43850</v>
      </c>
      <c r="D283">
        <v>210</v>
      </c>
      <c r="E283">
        <v>6</v>
      </c>
      <c r="F283" t="s">
        <v>91</v>
      </c>
      <c r="G283">
        <v>646</v>
      </c>
      <c r="H283">
        <v>2</v>
      </c>
      <c r="I283">
        <v>740</v>
      </c>
      <c r="J283" t="s">
        <v>224</v>
      </c>
      <c r="K283" t="s">
        <v>653</v>
      </c>
      <c r="L283">
        <v>35</v>
      </c>
      <c r="M283" t="s">
        <v>30</v>
      </c>
      <c r="N283" t="s">
        <v>73</v>
      </c>
      <c r="O283">
        <v>101</v>
      </c>
      <c r="P283" t="s">
        <v>32</v>
      </c>
      <c r="S283" t="s">
        <v>40</v>
      </c>
      <c r="T283" t="s">
        <v>41</v>
      </c>
      <c r="U283">
        <v>740</v>
      </c>
      <c r="Y283" t="s">
        <v>96</v>
      </c>
      <c r="Z283" t="s">
        <v>654</v>
      </c>
      <c r="AA283">
        <v>34.101599999999998</v>
      </c>
      <c r="AB283">
        <v>-118.3267</v>
      </c>
      <c r="AC283">
        <f t="shared" si="4"/>
        <v>0</v>
      </c>
    </row>
    <row r="284" spans="1:29" x14ac:dyDescent="0.35">
      <c r="A284">
        <v>200304189</v>
      </c>
      <c r="B284" s="1">
        <v>43832</v>
      </c>
      <c r="C284" s="1">
        <v>43832</v>
      </c>
      <c r="D284">
        <v>100</v>
      </c>
      <c r="E284">
        <v>3</v>
      </c>
      <c r="F284" t="s">
        <v>43</v>
      </c>
      <c r="G284">
        <v>393</v>
      </c>
      <c r="H284">
        <v>2</v>
      </c>
      <c r="I284">
        <v>930</v>
      </c>
      <c r="J284" t="s">
        <v>339</v>
      </c>
      <c r="K284" t="s">
        <v>655</v>
      </c>
      <c r="L284">
        <v>38</v>
      </c>
      <c r="M284" t="s">
        <v>94</v>
      </c>
      <c r="N284" t="s">
        <v>163</v>
      </c>
      <c r="O284">
        <v>710</v>
      </c>
      <c r="P284" t="s">
        <v>394</v>
      </c>
      <c r="Q284">
        <v>511</v>
      </c>
      <c r="R284" t="s">
        <v>151</v>
      </c>
      <c r="S284" t="s">
        <v>84</v>
      </c>
      <c r="T284" t="s">
        <v>85</v>
      </c>
      <c r="U284">
        <v>930</v>
      </c>
      <c r="Y284" t="s">
        <v>656</v>
      </c>
      <c r="AA284">
        <v>34.007100000000001</v>
      </c>
      <c r="AB284">
        <v>-118.32599999999999</v>
      </c>
      <c r="AC284">
        <f t="shared" si="4"/>
        <v>0</v>
      </c>
    </row>
    <row r="285" spans="1:29" x14ac:dyDescent="0.35">
      <c r="A285">
        <v>201307077</v>
      </c>
      <c r="B285" s="1">
        <v>43885</v>
      </c>
      <c r="C285" s="1">
        <v>43875</v>
      </c>
      <c r="D285">
        <v>40</v>
      </c>
      <c r="E285">
        <v>13</v>
      </c>
      <c r="F285" t="s">
        <v>62</v>
      </c>
      <c r="G285">
        <v>1371</v>
      </c>
      <c r="H285">
        <v>2</v>
      </c>
      <c r="I285">
        <v>886</v>
      </c>
      <c r="J285" t="s">
        <v>657</v>
      </c>
      <c r="K285" t="s">
        <v>658</v>
      </c>
      <c r="L285">
        <v>15</v>
      </c>
      <c r="M285" t="s">
        <v>94</v>
      </c>
      <c r="N285" t="s">
        <v>95</v>
      </c>
      <c r="O285">
        <v>253</v>
      </c>
      <c r="P285" t="s">
        <v>659</v>
      </c>
      <c r="S285" t="s">
        <v>40</v>
      </c>
      <c r="T285" t="s">
        <v>41</v>
      </c>
      <c r="U285">
        <v>886</v>
      </c>
      <c r="Y285" t="s">
        <v>660</v>
      </c>
      <c r="AA285">
        <v>33.990600000000001</v>
      </c>
      <c r="AB285">
        <v>-118.2783</v>
      </c>
      <c r="AC285">
        <f t="shared" si="4"/>
        <v>0</v>
      </c>
    </row>
    <row r="286" spans="1:29" x14ac:dyDescent="0.35">
      <c r="A286">
        <v>200404296</v>
      </c>
      <c r="B286" s="1">
        <v>43838</v>
      </c>
      <c r="C286" s="1">
        <v>43837</v>
      </c>
      <c r="D286">
        <v>1530</v>
      </c>
      <c r="E286">
        <v>4</v>
      </c>
      <c r="F286" t="s">
        <v>54</v>
      </c>
      <c r="G286">
        <v>437</v>
      </c>
      <c r="H286">
        <v>2</v>
      </c>
      <c r="I286">
        <v>740</v>
      </c>
      <c r="J286" t="s">
        <v>224</v>
      </c>
      <c r="K286">
        <v>329</v>
      </c>
      <c r="L286">
        <v>0</v>
      </c>
      <c r="M286" t="s">
        <v>46</v>
      </c>
      <c r="N286" t="s">
        <v>46</v>
      </c>
      <c r="O286">
        <v>203</v>
      </c>
      <c r="P286" t="s">
        <v>101</v>
      </c>
      <c r="S286" t="s">
        <v>40</v>
      </c>
      <c r="T286" t="s">
        <v>41</v>
      </c>
      <c r="U286">
        <v>740</v>
      </c>
      <c r="Y286" t="s">
        <v>661</v>
      </c>
      <c r="AA286">
        <v>34.0627</v>
      </c>
      <c r="AB286">
        <v>-118.18689999999999</v>
      </c>
      <c r="AC286">
        <f t="shared" si="4"/>
        <v>0</v>
      </c>
    </row>
    <row r="287" spans="1:29" x14ac:dyDescent="0.35">
      <c r="A287">
        <v>200209181</v>
      </c>
      <c r="B287" s="1">
        <v>43941</v>
      </c>
      <c r="C287" s="1">
        <v>43941</v>
      </c>
      <c r="D287">
        <v>1610</v>
      </c>
      <c r="E287">
        <v>2</v>
      </c>
      <c r="F287" t="s">
        <v>56</v>
      </c>
      <c r="G287">
        <v>256</v>
      </c>
      <c r="H287">
        <v>1</v>
      </c>
      <c r="I287">
        <v>230</v>
      </c>
      <c r="J287" t="s">
        <v>161</v>
      </c>
      <c r="K287" t="s">
        <v>662</v>
      </c>
      <c r="L287">
        <v>33</v>
      </c>
      <c r="M287" t="s">
        <v>30</v>
      </c>
      <c r="N287" t="s">
        <v>95</v>
      </c>
      <c r="O287">
        <v>102</v>
      </c>
      <c r="P287" t="s">
        <v>186</v>
      </c>
      <c r="Q287">
        <v>200</v>
      </c>
      <c r="R287" t="s">
        <v>663</v>
      </c>
      <c r="S287" t="s">
        <v>33</v>
      </c>
      <c r="T287" t="s">
        <v>34</v>
      </c>
      <c r="U287">
        <v>230</v>
      </c>
      <c r="V287">
        <v>998</v>
      </c>
      <c r="Y287" t="s">
        <v>664</v>
      </c>
      <c r="Z287" t="s">
        <v>665</v>
      </c>
      <c r="AA287">
        <v>34.056399999999996</v>
      </c>
      <c r="AB287">
        <v>-118.27249999999999</v>
      </c>
      <c r="AC287">
        <f t="shared" si="4"/>
        <v>1</v>
      </c>
    </row>
    <row r="288" spans="1:29" x14ac:dyDescent="0.35">
      <c r="A288">
        <v>201007567</v>
      </c>
      <c r="B288" s="1">
        <v>43916</v>
      </c>
      <c r="C288" s="1">
        <v>43916</v>
      </c>
      <c r="D288">
        <v>1840</v>
      </c>
      <c r="E288">
        <v>10</v>
      </c>
      <c r="F288" t="s">
        <v>103</v>
      </c>
      <c r="G288">
        <v>1047</v>
      </c>
      <c r="H288">
        <v>2</v>
      </c>
      <c r="I288">
        <v>888</v>
      </c>
      <c r="J288" t="s">
        <v>250</v>
      </c>
      <c r="K288" t="s">
        <v>666</v>
      </c>
      <c r="L288">
        <v>66</v>
      </c>
      <c r="M288" t="s">
        <v>94</v>
      </c>
      <c r="N288" t="s">
        <v>73</v>
      </c>
      <c r="O288">
        <v>502</v>
      </c>
      <c r="P288" t="s">
        <v>47</v>
      </c>
      <c r="S288" t="s">
        <v>84</v>
      </c>
      <c r="T288" t="s">
        <v>85</v>
      </c>
      <c r="U288">
        <v>888</v>
      </c>
      <c r="Y288" t="s">
        <v>667</v>
      </c>
      <c r="AA288">
        <v>34.171900000000001</v>
      </c>
      <c r="AB288">
        <v>-118.5055</v>
      </c>
      <c r="AC288">
        <f t="shared" si="4"/>
        <v>0</v>
      </c>
    </row>
    <row r="289" spans="1:29" x14ac:dyDescent="0.35">
      <c r="A289">
        <v>200505250</v>
      </c>
      <c r="B289" s="1">
        <v>43860</v>
      </c>
      <c r="C289" s="1">
        <v>43860</v>
      </c>
      <c r="D289">
        <v>1600</v>
      </c>
      <c r="E289">
        <v>5</v>
      </c>
      <c r="F289" t="s">
        <v>98</v>
      </c>
      <c r="G289">
        <v>525</v>
      </c>
      <c r="H289">
        <v>2</v>
      </c>
      <c r="I289">
        <v>626</v>
      </c>
      <c r="J289" t="s">
        <v>141</v>
      </c>
      <c r="K289" t="s">
        <v>668</v>
      </c>
      <c r="L289">
        <v>39</v>
      </c>
      <c r="M289" t="s">
        <v>94</v>
      </c>
      <c r="N289" t="s">
        <v>163</v>
      </c>
      <c r="O289">
        <v>502</v>
      </c>
      <c r="P289" t="s">
        <v>47</v>
      </c>
      <c r="Q289">
        <v>400</v>
      </c>
      <c r="R289" t="s">
        <v>143</v>
      </c>
      <c r="S289" t="s">
        <v>84</v>
      </c>
      <c r="T289" t="s">
        <v>85</v>
      </c>
      <c r="U289">
        <v>626</v>
      </c>
      <c r="Y289" t="s">
        <v>669</v>
      </c>
      <c r="AA289">
        <v>33.773899999999998</v>
      </c>
      <c r="AB289">
        <v>-118.26779999999999</v>
      </c>
      <c r="AC289">
        <f t="shared" si="4"/>
        <v>0</v>
      </c>
    </row>
    <row r="290" spans="1:29" x14ac:dyDescent="0.35">
      <c r="A290">
        <v>200605740</v>
      </c>
      <c r="B290" s="1">
        <v>43867</v>
      </c>
      <c r="C290" s="1">
        <v>43867</v>
      </c>
      <c r="D290">
        <v>720</v>
      </c>
      <c r="E290">
        <v>6</v>
      </c>
      <c r="F290" t="s">
        <v>91</v>
      </c>
      <c r="G290">
        <v>646</v>
      </c>
      <c r="H290">
        <v>1</v>
      </c>
      <c r="I290">
        <v>341</v>
      </c>
      <c r="J290" t="s">
        <v>157</v>
      </c>
      <c r="K290" t="s">
        <v>670</v>
      </c>
      <c r="L290">
        <v>0</v>
      </c>
      <c r="M290" t="s">
        <v>46</v>
      </c>
      <c r="N290" t="s">
        <v>46</v>
      </c>
      <c r="O290">
        <v>101</v>
      </c>
      <c r="P290" t="s">
        <v>32</v>
      </c>
      <c r="S290" t="s">
        <v>33</v>
      </c>
      <c r="T290" t="s">
        <v>34</v>
      </c>
      <c r="U290">
        <v>341</v>
      </c>
      <c r="Y290" t="s">
        <v>671</v>
      </c>
      <c r="AA290">
        <v>34.101599999999998</v>
      </c>
      <c r="AB290">
        <v>-118.331</v>
      </c>
      <c r="AC290">
        <f t="shared" si="4"/>
        <v>1</v>
      </c>
    </row>
    <row r="291" spans="1:29" x14ac:dyDescent="0.35">
      <c r="A291">
        <v>200416028</v>
      </c>
      <c r="B291" s="1">
        <v>44182</v>
      </c>
      <c r="C291" s="1">
        <v>44182</v>
      </c>
      <c r="D291">
        <v>1525</v>
      </c>
      <c r="E291">
        <v>4</v>
      </c>
      <c r="F291" t="s">
        <v>54</v>
      </c>
      <c r="G291">
        <v>473</v>
      </c>
      <c r="H291">
        <v>2</v>
      </c>
      <c r="I291">
        <v>900</v>
      </c>
      <c r="J291" t="s">
        <v>197</v>
      </c>
      <c r="K291" t="s">
        <v>672</v>
      </c>
      <c r="L291">
        <v>65</v>
      </c>
      <c r="M291" t="s">
        <v>30</v>
      </c>
      <c r="N291" t="s">
        <v>95</v>
      </c>
      <c r="O291">
        <v>504</v>
      </c>
      <c r="P291" t="s">
        <v>673</v>
      </c>
      <c r="S291" t="s">
        <v>40</v>
      </c>
      <c r="T291" t="s">
        <v>41</v>
      </c>
      <c r="U291">
        <v>900</v>
      </c>
      <c r="Y291" t="s">
        <v>674</v>
      </c>
      <c r="AA291">
        <v>0</v>
      </c>
      <c r="AB291">
        <v>0</v>
      </c>
      <c r="AC291">
        <f t="shared" si="4"/>
        <v>0</v>
      </c>
    </row>
    <row r="292" spans="1:29" x14ac:dyDescent="0.35">
      <c r="A292">
        <v>200109244</v>
      </c>
      <c r="B292" s="1">
        <v>43906</v>
      </c>
      <c r="C292" s="1">
        <v>43904</v>
      </c>
      <c r="D292">
        <v>2000</v>
      </c>
      <c r="E292">
        <v>1</v>
      </c>
      <c r="F292" t="s">
        <v>36</v>
      </c>
      <c r="G292">
        <v>147</v>
      </c>
      <c r="H292">
        <v>1</v>
      </c>
      <c r="I292">
        <v>210</v>
      </c>
      <c r="J292" t="s">
        <v>149</v>
      </c>
      <c r="K292" t="s">
        <v>675</v>
      </c>
      <c r="L292">
        <v>48</v>
      </c>
      <c r="M292" t="s">
        <v>30</v>
      </c>
      <c r="N292" t="s">
        <v>163</v>
      </c>
      <c r="O292">
        <v>102</v>
      </c>
      <c r="P292" t="s">
        <v>186</v>
      </c>
      <c r="Q292">
        <v>102</v>
      </c>
      <c r="R292" t="s">
        <v>219</v>
      </c>
      <c r="S292" t="s">
        <v>40</v>
      </c>
      <c r="T292" t="s">
        <v>41</v>
      </c>
      <c r="U292">
        <v>210</v>
      </c>
      <c r="Y292" t="s">
        <v>676</v>
      </c>
      <c r="Z292" t="s">
        <v>677</v>
      </c>
      <c r="AA292">
        <v>34.044199999999996</v>
      </c>
      <c r="AB292">
        <v>-118.2439</v>
      </c>
      <c r="AC292">
        <f t="shared" si="4"/>
        <v>0</v>
      </c>
    </row>
    <row r="293" spans="1:29" x14ac:dyDescent="0.35">
      <c r="A293">
        <v>201116336</v>
      </c>
      <c r="B293" s="1">
        <v>44170</v>
      </c>
      <c r="C293" s="1">
        <v>44127</v>
      </c>
      <c r="D293">
        <v>2000</v>
      </c>
      <c r="E293">
        <v>11</v>
      </c>
      <c r="F293" t="s">
        <v>64</v>
      </c>
      <c r="G293">
        <v>1138</v>
      </c>
      <c r="H293">
        <v>1</v>
      </c>
      <c r="I293">
        <v>761</v>
      </c>
      <c r="J293" t="s">
        <v>403</v>
      </c>
      <c r="K293" t="s">
        <v>678</v>
      </c>
      <c r="L293">
        <v>25</v>
      </c>
      <c r="M293" t="s">
        <v>30</v>
      </c>
      <c r="N293" t="s">
        <v>95</v>
      </c>
      <c r="O293">
        <v>101</v>
      </c>
      <c r="P293" t="s">
        <v>32</v>
      </c>
      <c r="Q293">
        <v>200</v>
      </c>
      <c r="R293" t="s">
        <v>663</v>
      </c>
      <c r="S293" t="s">
        <v>40</v>
      </c>
      <c r="T293" t="s">
        <v>41</v>
      </c>
      <c r="U293">
        <v>761</v>
      </c>
      <c r="Y293" t="s">
        <v>679</v>
      </c>
      <c r="Z293" t="s">
        <v>680</v>
      </c>
      <c r="AA293">
        <v>34.113100000000003</v>
      </c>
      <c r="AB293">
        <v>-118.18940000000001</v>
      </c>
      <c r="AC293">
        <f t="shared" si="4"/>
        <v>0</v>
      </c>
    </row>
    <row r="294" spans="1:29" x14ac:dyDescent="0.35">
      <c r="A294">
        <v>201114782</v>
      </c>
      <c r="B294" s="1">
        <v>44121</v>
      </c>
      <c r="C294" s="1">
        <v>44120</v>
      </c>
      <c r="D294">
        <v>1805</v>
      </c>
      <c r="E294">
        <v>11</v>
      </c>
      <c r="F294" t="s">
        <v>64</v>
      </c>
      <c r="G294">
        <v>1115</v>
      </c>
      <c r="H294">
        <v>2</v>
      </c>
      <c r="I294">
        <v>740</v>
      </c>
      <c r="J294" t="s">
        <v>224</v>
      </c>
      <c r="K294" t="s">
        <v>681</v>
      </c>
      <c r="L294">
        <v>50</v>
      </c>
      <c r="M294" t="s">
        <v>30</v>
      </c>
      <c r="N294" t="s">
        <v>73</v>
      </c>
      <c r="O294">
        <v>108</v>
      </c>
      <c r="P294" t="s">
        <v>105</v>
      </c>
      <c r="S294" t="s">
        <v>40</v>
      </c>
      <c r="T294" t="s">
        <v>41</v>
      </c>
      <c r="U294">
        <v>740</v>
      </c>
      <c r="Y294" t="s">
        <v>682</v>
      </c>
      <c r="AA294">
        <v>34.139099999999999</v>
      </c>
      <c r="AB294">
        <v>-118.2141</v>
      </c>
      <c r="AC294">
        <f t="shared" si="4"/>
        <v>0</v>
      </c>
    </row>
    <row r="295" spans="1:29" x14ac:dyDescent="0.35">
      <c r="A295">
        <v>200310416</v>
      </c>
      <c r="B295" s="1">
        <v>43945</v>
      </c>
      <c r="C295" s="1">
        <v>43937</v>
      </c>
      <c r="D295">
        <v>900</v>
      </c>
      <c r="E295">
        <v>3</v>
      </c>
      <c r="F295" t="s">
        <v>43</v>
      </c>
      <c r="G295">
        <v>337</v>
      </c>
      <c r="H295">
        <v>2</v>
      </c>
      <c r="I295">
        <v>354</v>
      </c>
      <c r="J295" t="s">
        <v>167</v>
      </c>
      <c r="K295" t="s">
        <v>683</v>
      </c>
      <c r="L295">
        <v>45</v>
      </c>
      <c r="M295" t="s">
        <v>94</v>
      </c>
      <c r="N295" t="s">
        <v>95</v>
      </c>
      <c r="O295">
        <v>502</v>
      </c>
      <c r="P295" t="s">
        <v>47</v>
      </c>
      <c r="S295" t="s">
        <v>40</v>
      </c>
      <c r="T295" t="s">
        <v>41</v>
      </c>
      <c r="U295">
        <v>354</v>
      </c>
      <c r="Y295" t="s">
        <v>684</v>
      </c>
      <c r="AA295">
        <v>34.027299999999997</v>
      </c>
      <c r="AB295">
        <v>-118.29810000000001</v>
      </c>
      <c r="AC295">
        <f t="shared" si="4"/>
        <v>0</v>
      </c>
    </row>
    <row r="296" spans="1:29" x14ac:dyDescent="0.35">
      <c r="A296">
        <v>200707342</v>
      </c>
      <c r="B296" s="1">
        <v>43901</v>
      </c>
      <c r="C296" s="1">
        <v>43900</v>
      </c>
      <c r="D296">
        <v>1515</v>
      </c>
      <c r="E296">
        <v>7</v>
      </c>
      <c r="F296" t="s">
        <v>28</v>
      </c>
      <c r="G296">
        <v>702</v>
      </c>
      <c r="H296">
        <v>1</v>
      </c>
      <c r="I296">
        <v>310</v>
      </c>
      <c r="J296" t="s">
        <v>71</v>
      </c>
      <c r="K296" t="s">
        <v>685</v>
      </c>
      <c r="L296">
        <v>41</v>
      </c>
      <c r="M296" t="s">
        <v>30</v>
      </c>
      <c r="N296" t="s">
        <v>73</v>
      </c>
      <c r="O296">
        <v>501</v>
      </c>
      <c r="P296" t="s">
        <v>164</v>
      </c>
      <c r="S296" t="s">
        <v>40</v>
      </c>
      <c r="T296" t="s">
        <v>41</v>
      </c>
      <c r="U296">
        <v>310</v>
      </c>
      <c r="Y296" t="s">
        <v>686</v>
      </c>
      <c r="AA296">
        <v>34.0837</v>
      </c>
      <c r="AB296">
        <v>-118.35429999999999</v>
      </c>
      <c r="AC296">
        <f t="shared" si="4"/>
        <v>0</v>
      </c>
    </row>
    <row r="297" spans="1:29" x14ac:dyDescent="0.35">
      <c r="A297">
        <v>201014283</v>
      </c>
      <c r="B297" s="1">
        <v>44125</v>
      </c>
      <c r="C297" s="1">
        <v>44112</v>
      </c>
      <c r="D297">
        <v>1330</v>
      </c>
      <c r="E297">
        <v>10</v>
      </c>
      <c r="F297" t="s">
        <v>103</v>
      </c>
      <c r="G297">
        <v>1004</v>
      </c>
      <c r="H297">
        <v>1</v>
      </c>
      <c r="I297">
        <v>331</v>
      </c>
      <c r="J297" t="s">
        <v>233</v>
      </c>
      <c r="K297" t="s">
        <v>687</v>
      </c>
      <c r="L297">
        <v>66</v>
      </c>
      <c r="M297" t="s">
        <v>30</v>
      </c>
      <c r="N297" t="s">
        <v>95</v>
      </c>
      <c r="O297">
        <v>108</v>
      </c>
      <c r="P297" t="s">
        <v>105</v>
      </c>
      <c r="S297" t="s">
        <v>40</v>
      </c>
      <c r="T297" t="s">
        <v>41</v>
      </c>
      <c r="U297">
        <v>331</v>
      </c>
      <c r="Y297" t="s">
        <v>688</v>
      </c>
      <c r="AA297">
        <v>34.2102</v>
      </c>
      <c r="AB297">
        <v>-118.5361</v>
      </c>
      <c r="AC297">
        <f t="shared" si="4"/>
        <v>0</v>
      </c>
    </row>
    <row r="298" spans="1:29" x14ac:dyDescent="0.35">
      <c r="A298">
        <v>200414791</v>
      </c>
      <c r="B298" s="1">
        <v>44146</v>
      </c>
      <c r="C298" s="1">
        <v>44146</v>
      </c>
      <c r="D298">
        <v>1400</v>
      </c>
      <c r="E298">
        <v>4</v>
      </c>
      <c r="F298" t="s">
        <v>54</v>
      </c>
      <c r="G298">
        <v>409</v>
      </c>
      <c r="H298">
        <v>2</v>
      </c>
      <c r="I298">
        <v>901</v>
      </c>
      <c r="J298" t="s">
        <v>210</v>
      </c>
      <c r="K298">
        <v>2038</v>
      </c>
      <c r="L298">
        <v>37</v>
      </c>
      <c r="M298" t="s">
        <v>94</v>
      </c>
      <c r="N298" t="s">
        <v>95</v>
      </c>
      <c r="O298">
        <v>501</v>
      </c>
      <c r="P298" t="s">
        <v>164</v>
      </c>
      <c r="S298" t="s">
        <v>84</v>
      </c>
      <c r="T298" t="s">
        <v>85</v>
      </c>
      <c r="U298">
        <v>901</v>
      </c>
      <c r="Y298" t="s">
        <v>689</v>
      </c>
      <c r="AA298">
        <v>34.091099999999997</v>
      </c>
      <c r="AB298">
        <v>-118.1678</v>
      </c>
      <c r="AC298">
        <f t="shared" si="4"/>
        <v>0</v>
      </c>
    </row>
    <row r="299" spans="1:29" x14ac:dyDescent="0.35">
      <c r="A299">
        <v>200408618</v>
      </c>
      <c r="B299" s="1">
        <v>43958</v>
      </c>
      <c r="C299" s="1">
        <v>43957</v>
      </c>
      <c r="D299">
        <v>1800</v>
      </c>
      <c r="E299">
        <v>4</v>
      </c>
      <c r="F299" t="s">
        <v>54</v>
      </c>
      <c r="G299">
        <v>424</v>
      </c>
      <c r="H299">
        <v>1</v>
      </c>
      <c r="I299">
        <v>330</v>
      </c>
      <c r="J299" t="s">
        <v>37</v>
      </c>
      <c r="K299" t="s">
        <v>690</v>
      </c>
      <c r="L299">
        <v>53</v>
      </c>
      <c r="M299" t="s">
        <v>30</v>
      </c>
      <c r="N299" t="s">
        <v>95</v>
      </c>
      <c r="O299">
        <v>101</v>
      </c>
      <c r="P299" t="s">
        <v>32</v>
      </c>
      <c r="S299" t="s">
        <v>40</v>
      </c>
      <c r="T299" t="s">
        <v>41</v>
      </c>
      <c r="U299">
        <v>330</v>
      </c>
      <c r="Y299" t="s">
        <v>691</v>
      </c>
      <c r="AA299">
        <v>34.069299999999998</v>
      </c>
      <c r="AB299">
        <v>-118.2</v>
      </c>
      <c r="AC299">
        <f t="shared" si="4"/>
        <v>0</v>
      </c>
    </row>
    <row r="300" spans="1:29" x14ac:dyDescent="0.35">
      <c r="A300">
        <v>200407521</v>
      </c>
      <c r="B300" s="1">
        <v>43923</v>
      </c>
      <c r="C300" s="1">
        <v>43923</v>
      </c>
      <c r="D300">
        <v>1240</v>
      </c>
      <c r="E300">
        <v>4</v>
      </c>
      <c r="F300" t="s">
        <v>54</v>
      </c>
      <c r="G300">
        <v>473</v>
      </c>
      <c r="H300">
        <v>1</v>
      </c>
      <c r="I300">
        <v>236</v>
      </c>
      <c r="J300" t="s">
        <v>692</v>
      </c>
      <c r="K300" t="s">
        <v>693</v>
      </c>
      <c r="L300">
        <v>21</v>
      </c>
      <c r="M300" t="s">
        <v>94</v>
      </c>
      <c r="N300" t="s">
        <v>95</v>
      </c>
      <c r="O300">
        <v>504</v>
      </c>
      <c r="P300" t="s">
        <v>673</v>
      </c>
      <c r="Q300">
        <v>500</v>
      </c>
      <c r="R300" t="s">
        <v>184</v>
      </c>
      <c r="S300" t="s">
        <v>84</v>
      </c>
      <c r="T300" t="s">
        <v>85</v>
      </c>
      <c r="U300">
        <v>236</v>
      </c>
      <c r="Y300" t="s">
        <v>694</v>
      </c>
      <c r="AA300">
        <v>34.040500000000002</v>
      </c>
      <c r="AB300">
        <v>-118.2165</v>
      </c>
      <c r="AC300">
        <f t="shared" si="4"/>
        <v>0</v>
      </c>
    </row>
    <row r="301" spans="1:29" x14ac:dyDescent="0.35">
      <c r="A301">
        <v>200208350</v>
      </c>
      <c r="B301" s="1">
        <v>43920</v>
      </c>
      <c r="C301" s="1">
        <v>43919</v>
      </c>
      <c r="D301">
        <v>1700</v>
      </c>
      <c r="E301">
        <v>2</v>
      </c>
      <c r="F301" t="s">
        <v>56</v>
      </c>
      <c r="G301">
        <v>289</v>
      </c>
      <c r="H301">
        <v>1</v>
      </c>
      <c r="I301">
        <v>510</v>
      </c>
      <c r="J301" t="s">
        <v>29</v>
      </c>
      <c r="L301">
        <v>0</v>
      </c>
      <c r="O301">
        <v>101</v>
      </c>
      <c r="P301" t="s">
        <v>32</v>
      </c>
      <c r="S301" t="s">
        <v>40</v>
      </c>
      <c r="T301" t="s">
        <v>41</v>
      </c>
      <c r="U301">
        <v>510</v>
      </c>
      <c r="Y301" t="s">
        <v>695</v>
      </c>
      <c r="Z301" t="s">
        <v>696</v>
      </c>
      <c r="AA301">
        <v>34.044899999999998</v>
      </c>
      <c r="AB301">
        <v>-118.2731</v>
      </c>
      <c r="AC301">
        <f t="shared" si="4"/>
        <v>0</v>
      </c>
    </row>
    <row r="302" spans="1:29" x14ac:dyDescent="0.35">
      <c r="A302">
        <v>200414488</v>
      </c>
      <c r="B302" s="1">
        <v>44134</v>
      </c>
      <c r="C302" s="1">
        <v>44133</v>
      </c>
      <c r="D302">
        <v>2200</v>
      </c>
      <c r="E302">
        <v>4</v>
      </c>
      <c r="F302" t="s">
        <v>54</v>
      </c>
      <c r="G302">
        <v>477</v>
      </c>
      <c r="H302">
        <v>2</v>
      </c>
      <c r="I302">
        <v>624</v>
      </c>
      <c r="J302" t="s">
        <v>171</v>
      </c>
      <c r="K302" t="s">
        <v>697</v>
      </c>
      <c r="L302">
        <v>20</v>
      </c>
      <c r="M302" t="s">
        <v>94</v>
      </c>
      <c r="N302" t="s">
        <v>95</v>
      </c>
      <c r="O302">
        <v>501</v>
      </c>
      <c r="P302" t="s">
        <v>164</v>
      </c>
      <c r="Q302">
        <v>400</v>
      </c>
      <c r="R302" t="s">
        <v>143</v>
      </c>
      <c r="S302" t="s">
        <v>40</v>
      </c>
      <c r="T302" t="s">
        <v>41</v>
      </c>
      <c r="U302">
        <v>624</v>
      </c>
      <c r="Y302" t="s">
        <v>698</v>
      </c>
      <c r="AA302">
        <v>34.0319</v>
      </c>
      <c r="AB302">
        <v>-118.21129999999999</v>
      </c>
      <c r="AC302">
        <f t="shared" si="4"/>
        <v>0</v>
      </c>
    </row>
    <row r="303" spans="1:29" x14ac:dyDescent="0.35">
      <c r="A303">
        <v>200808302</v>
      </c>
      <c r="B303" s="1">
        <v>43935</v>
      </c>
      <c r="C303" s="1">
        <v>43935</v>
      </c>
      <c r="D303">
        <v>1930</v>
      </c>
      <c r="E303">
        <v>8</v>
      </c>
      <c r="F303" t="s">
        <v>109</v>
      </c>
      <c r="G303">
        <v>838</v>
      </c>
      <c r="H303">
        <v>1</v>
      </c>
      <c r="I303">
        <v>341</v>
      </c>
      <c r="J303" t="s">
        <v>157</v>
      </c>
      <c r="K303" t="s">
        <v>699</v>
      </c>
      <c r="L303">
        <v>22</v>
      </c>
      <c r="M303" t="s">
        <v>30</v>
      </c>
      <c r="N303" t="s">
        <v>73</v>
      </c>
      <c r="O303">
        <v>707</v>
      </c>
      <c r="P303" t="s">
        <v>280</v>
      </c>
      <c r="S303" t="s">
        <v>84</v>
      </c>
      <c r="T303" t="s">
        <v>85</v>
      </c>
      <c r="U303">
        <v>341</v>
      </c>
      <c r="Y303" t="s">
        <v>700</v>
      </c>
      <c r="AA303">
        <v>34.066099999999999</v>
      </c>
      <c r="AB303">
        <v>-118.4485</v>
      </c>
      <c r="AC303">
        <f t="shared" si="4"/>
        <v>0</v>
      </c>
    </row>
    <row r="304" spans="1:29" x14ac:dyDescent="0.35">
      <c r="A304">
        <v>200408755</v>
      </c>
      <c r="B304" s="1">
        <v>43962</v>
      </c>
      <c r="C304" s="1">
        <v>43962</v>
      </c>
      <c r="D304">
        <v>2030</v>
      </c>
      <c r="E304">
        <v>4</v>
      </c>
      <c r="F304" t="s">
        <v>54</v>
      </c>
      <c r="G304">
        <v>455</v>
      </c>
      <c r="H304">
        <v>1</v>
      </c>
      <c r="I304">
        <v>230</v>
      </c>
      <c r="J304" t="s">
        <v>161</v>
      </c>
      <c r="K304" t="s">
        <v>701</v>
      </c>
      <c r="L304">
        <v>17</v>
      </c>
      <c r="M304" t="s">
        <v>30</v>
      </c>
      <c r="N304" t="s">
        <v>95</v>
      </c>
      <c r="O304">
        <v>116</v>
      </c>
      <c r="P304" t="s">
        <v>702</v>
      </c>
      <c r="Q304">
        <v>106</v>
      </c>
      <c r="R304" t="s">
        <v>592</v>
      </c>
      <c r="S304" t="s">
        <v>40</v>
      </c>
      <c r="T304" t="s">
        <v>41</v>
      </c>
      <c r="U304">
        <v>230</v>
      </c>
      <c r="V304">
        <v>998</v>
      </c>
      <c r="Y304" t="s">
        <v>703</v>
      </c>
      <c r="AA304">
        <v>34.052900000000001</v>
      </c>
      <c r="AB304">
        <v>-118.2133</v>
      </c>
      <c r="AC304">
        <f t="shared" si="4"/>
        <v>0</v>
      </c>
    </row>
    <row r="305" spans="1:29" x14ac:dyDescent="0.35">
      <c r="A305">
        <v>200505068</v>
      </c>
      <c r="B305" s="1">
        <v>43856</v>
      </c>
      <c r="C305" s="1">
        <v>43856</v>
      </c>
      <c r="D305">
        <v>1000</v>
      </c>
      <c r="E305">
        <v>5</v>
      </c>
      <c r="F305" t="s">
        <v>98</v>
      </c>
      <c r="G305">
        <v>507</v>
      </c>
      <c r="H305">
        <v>2</v>
      </c>
      <c r="I305">
        <v>626</v>
      </c>
      <c r="J305" t="s">
        <v>141</v>
      </c>
      <c r="K305" t="s">
        <v>704</v>
      </c>
      <c r="L305">
        <v>43</v>
      </c>
      <c r="M305" t="s">
        <v>94</v>
      </c>
      <c r="N305" t="s">
        <v>163</v>
      </c>
      <c r="O305">
        <v>502</v>
      </c>
      <c r="P305" t="s">
        <v>47</v>
      </c>
      <c r="Q305">
        <v>400</v>
      </c>
      <c r="R305" t="s">
        <v>143</v>
      </c>
      <c r="S305" t="s">
        <v>33</v>
      </c>
      <c r="T305" t="s">
        <v>34</v>
      </c>
      <c r="U305">
        <v>626</v>
      </c>
      <c r="Y305" t="s">
        <v>705</v>
      </c>
      <c r="AA305">
        <v>33.820399999999999</v>
      </c>
      <c r="AB305">
        <v>-118.30370000000001</v>
      </c>
      <c r="AC305">
        <f t="shared" si="4"/>
        <v>1</v>
      </c>
    </row>
    <row r="306" spans="1:29" x14ac:dyDescent="0.35">
      <c r="A306">
        <v>200614595</v>
      </c>
      <c r="B306" s="1">
        <v>44067</v>
      </c>
      <c r="C306" s="1">
        <v>44067</v>
      </c>
      <c r="D306">
        <v>40</v>
      </c>
      <c r="E306">
        <v>6</v>
      </c>
      <c r="F306" t="s">
        <v>91</v>
      </c>
      <c r="G306">
        <v>635</v>
      </c>
      <c r="H306">
        <v>2</v>
      </c>
      <c r="I306">
        <v>740</v>
      </c>
      <c r="J306" t="s">
        <v>224</v>
      </c>
      <c r="K306" t="s">
        <v>706</v>
      </c>
      <c r="L306">
        <v>44</v>
      </c>
      <c r="M306" t="s">
        <v>30</v>
      </c>
      <c r="N306" t="s">
        <v>73</v>
      </c>
      <c r="O306">
        <v>707</v>
      </c>
      <c r="P306" t="s">
        <v>280</v>
      </c>
      <c r="S306" t="s">
        <v>40</v>
      </c>
      <c r="T306" t="s">
        <v>41</v>
      </c>
      <c r="U306">
        <v>740</v>
      </c>
      <c r="Y306" t="s">
        <v>707</v>
      </c>
      <c r="AA306">
        <v>34.107900000000001</v>
      </c>
      <c r="AB306">
        <v>-118.33369999999999</v>
      </c>
      <c r="AC306">
        <f t="shared" si="4"/>
        <v>0</v>
      </c>
    </row>
    <row r="307" spans="1:29" x14ac:dyDescent="0.35">
      <c r="A307">
        <v>200615043</v>
      </c>
      <c r="B307" s="1">
        <v>44080</v>
      </c>
      <c r="C307" s="1">
        <v>44078</v>
      </c>
      <c r="D307">
        <v>1700</v>
      </c>
      <c r="E307">
        <v>6</v>
      </c>
      <c r="F307" t="s">
        <v>91</v>
      </c>
      <c r="G307">
        <v>643</v>
      </c>
      <c r="H307">
        <v>1</v>
      </c>
      <c r="I307">
        <v>330</v>
      </c>
      <c r="J307" t="s">
        <v>37</v>
      </c>
      <c r="K307" t="s">
        <v>708</v>
      </c>
      <c r="L307">
        <v>58</v>
      </c>
      <c r="M307" t="s">
        <v>30</v>
      </c>
      <c r="N307" t="s">
        <v>73</v>
      </c>
      <c r="O307">
        <v>123</v>
      </c>
      <c r="P307" t="s">
        <v>290</v>
      </c>
      <c r="S307" t="s">
        <v>40</v>
      </c>
      <c r="T307" t="s">
        <v>41</v>
      </c>
      <c r="U307">
        <v>330</v>
      </c>
      <c r="Y307" t="s">
        <v>709</v>
      </c>
      <c r="AA307">
        <v>34.101599999999998</v>
      </c>
      <c r="AB307">
        <v>-118.3471</v>
      </c>
      <c r="AC307">
        <f t="shared" si="4"/>
        <v>0</v>
      </c>
    </row>
    <row r="308" spans="1:29" x14ac:dyDescent="0.35">
      <c r="A308">
        <v>200616644</v>
      </c>
      <c r="B308" s="1">
        <v>44117</v>
      </c>
      <c r="C308" s="1">
        <v>44116</v>
      </c>
      <c r="D308">
        <v>2030</v>
      </c>
      <c r="E308">
        <v>6</v>
      </c>
      <c r="F308" t="s">
        <v>91</v>
      </c>
      <c r="G308">
        <v>628</v>
      </c>
      <c r="H308">
        <v>1</v>
      </c>
      <c r="I308">
        <v>420</v>
      </c>
      <c r="J308" t="s">
        <v>352</v>
      </c>
      <c r="K308" t="s">
        <v>710</v>
      </c>
      <c r="L308">
        <v>59</v>
      </c>
      <c r="M308" t="s">
        <v>94</v>
      </c>
      <c r="N308" t="s">
        <v>73</v>
      </c>
      <c r="O308">
        <v>101</v>
      </c>
      <c r="P308" t="s">
        <v>32</v>
      </c>
      <c r="S308" t="s">
        <v>40</v>
      </c>
      <c r="T308" t="s">
        <v>41</v>
      </c>
      <c r="U308">
        <v>420</v>
      </c>
      <c r="Y308" t="s">
        <v>711</v>
      </c>
      <c r="AA308">
        <v>34.108600000000003</v>
      </c>
      <c r="AB308">
        <v>-118.3236</v>
      </c>
      <c r="AC308">
        <f t="shared" si="4"/>
        <v>0</v>
      </c>
    </row>
    <row r="309" spans="1:29" x14ac:dyDescent="0.35">
      <c r="A309">
        <v>200216455</v>
      </c>
      <c r="B309" s="1">
        <v>44125</v>
      </c>
      <c r="C309" s="1">
        <v>44117</v>
      </c>
      <c r="D309">
        <v>900</v>
      </c>
      <c r="E309">
        <v>2</v>
      </c>
      <c r="F309" t="s">
        <v>56</v>
      </c>
      <c r="G309">
        <v>201</v>
      </c>
      <c r="H309">
        <v>2</v>
      </c>
      <c r="I309">
        <v>745</v>
      </c>
      <c r="J309" t="s">
        <v>139</v>
      </c>
      <c r="K309" t="s">
        <v>712</v>
      </c>
      <c r="L309">
        <v>53</v>
      </c>
      <c r="M309" t="s">
        <v>30</v>
      </c>
      <c r="N309" t="s">
        <v>95</v>
      </c>
      <c r="O309">
        <v>108</v>
      </c>
      <c r="P309" t="s">
        <v>105</v>
      </c>
      <c r="Q309">
        <v>400</v>
      </c>
      <c r="R309" t="s">
        <v>143</v>
      </c>
      <c r="S309" t="s">
        <v>40</v>
      </c>
      <c r="T309" t="s">
        <v>41</v>
      </c>
      <c r="U309">
        <v>745</v>
      </c>
      <c r="Y309" t="s">
        <v>713</v>
      </c>
      <c r="AA309">
        <v>34.087299999999999</v>
      </c>
      <c r="AB309">
        <v>-118.29600000000001</v>
      </c>
      <c r="AC309">
        <f t="shared" si="4"/>
        <v>0</v>
      </c>
    </row>
    <row r="310" spans="1:29" x14ac:dyDescent="0.35">
      <c r="A310">
        <v>200712594</v>
      </c>
      <c r="B310" s="1">
        <v>44052</v>
      </c>
      <c r="C310" s="1">
        <v>44052</v>
      </c>
      <c r="D310">
        <v>1930</v>
      </c>
      <c r="E310">
        <v>7</v>
      </c>
      <c r="F310" t="s">
        <v>28</v>
      </c>
      <c r="G310">
        <v>753</v>
      </c>
      <c r="H310">
        <v>2</v>
      </c>
      <c r="I310">
        <v>740</v>
      </c>
      <c r="J310" t="s">
        <v>224</v>
      </c>
      <c r="K310" t="s">
        <v>714</v>
      </c>
      <c r="L310">
        <v>55</v>
      </c>
      <c r="M310" t="s">
        <v>30</v>
      </c>
      <c r="N310" t="s">
        <v>95</v>
      </c>
      <c r="O310">
        <v>101</v>
      </c>
      <c r="P310" t="s">
        <v>32</v>
      </c>
      <c r="S310" t="s">
        <v>84</v>
      </c>
      <c r="T310" t="s">
        <v>85</v>
      </c>
      <c r="U310">
        <v>740</v>
      </c>
      <c r="V310">
        <v>998</v>
      </c>
      <c r="Y310" t="s">
        <v>715</v>
      </c>
      <c r="AA310">
        <v>34.053699999999999</v>
      </c>
      <c r="AB310">
        <v>-118.36190000000001</v>
      </c>
      <c r="AC310">
        <f t="shared" si="4"/>
        <v>0</v>
      </c>
    </row>
    <row r="311" spans="1:29" x14ac:dyDescent="0.35">
      <c r="A311">
        <v>200915696</v>
      </c>
      <c r="B311" s="1">
        <v>44113</v>
      </c>
      <c r="C311" s="1">
        <v>44113</v>
      </c>
      <c r="D311">
        <v>220</v>
      </c>
      <c r="E311">
        <v>9</v>
      </c>
      <c r="F311" t="s">
        <v>49</v>
      </c>
      <c r="G311">
        <v>941</v>
      </c>
      <c r="H311">
        <v>1</v>
      </c>
      <c r="I311">
        <v>230</v>
      </c>
      <c r="J311" t="s">
        <v>161</v>
      </c>
      <c r="K311" t="s">
        <v>716</v>
      </c>
      <c r="L311">
        <v>59</v>
      </c>
      <c r="M311" t="s">
        <v>30</v>
      </c>
      <c r="N311" t="s">
        <v>163</v>
      </c>
      <c r="O311">
        <v>101</v>
      </c>
      <c r="P311" t="s">
        <v>32</v>
      </c>
      <c r="Q311">
        <v>312</v>
      </c>
      <c r="R311" t="s">
        <v>717</v>
      </c>
      <c r="S311" t="s">
        <v>84</v>
      </c>
      <c r="T311" t="s">
        <v>85</v>
      </c>
      <c r="U311">
        <v>230</v>
      </c>
      <c r="V311">
        <v>998</v>
      </c>
      <c r="Y311" t="s">
        <v>86</v>
      </c>
      <c r="Z311" t="s">
        <v>718</v>
      </c>
      <c r="AA311">
        <v>34.180199999999999</v>
      </c>
      <c r="AB311">
        <v>-118.4487</v>
      </c>
      <c r="AC311">
        <f t="shared" si="4"/>
        <v>0</v>
      </c>
    </row>
    <row r="312" spans="1:29" x14ac:dyDescent="0.35">
      <c r="A312">
        <v>200108556</v>
      </c>
      <c r="B312" s="1">
        <v>43895</v>
      </c>
      <c r="C312" s="1">
        <v>43894</v>
      </c>
      <c r="D312">
        <v>1435</v>
      </c>
      <c r="E312">
        <v>1</v>
      </c>
      <c r="F312" t="s">
        <v>36</v>
      </c>
      <c r="G312">
        <v>185</v>
      </c>
      <c r="H312">
        <v>1</v>
      </c>
      <c r="I312">
        <v>330</v>
      </c>
      <c r="J312" t="s">
        <v>37</v>
      </c>
      <c r="K312" t="s">
        <v>719</v>
      </c>
      <c r="L312">
        <v>30</v>
      </c>
      <c r="M312" t="s">
        <v>30</v>
      </c>
      <c r="N312" t="s">
        <v>73</v>
      </c>
      <c r="O312">
        <v>116</v>
      </c>
      <c r="P312" t="s">
        <v>702</v>
      </c>
      <c r="S312" t="s">
        <v>40</v>
      </c>
      <c r="T312" t="s">
        <v>41</v>
      </c>
      <c r="U312">
        <v>330</v>
      </c>
      <c r="Y312" t="s">
        <v>720</v>
      </c>
      <c r="Z312" t="s">
        <v>721</v>
      </c>
      <c r="AA312">
        <v>34.040500000000002</v>
      </c>
      <c r="AB312">
        <v>-118.2567</v>
      </c>
      <c r="AC312">
        <f t="shared" si="4"/>
        <v>0</v>
      </c>
    </row>
    <row r="313" spans="1:29" x14ac:dyDescent="0.35">
      <c r="A313">
        <v>200116354</v>
      </c>
      <c r="B313" s="1">
        <v>44056</v>
      </c>
      <c r="C313" s="1">
        <v>44056</v>
      </c>
      <c r="D313">
        <v>1425</v>
      </c>
      <c r="E313">
        <v>1</v>
      </c>
      <c r="F313" t="s">
        <v>36</v>
      </c>
      <c r="G313">
        <v>158</v>
      </c>
      <c r="H313">
        <v>2</v>
      </c>
      <c r="I313">
        <v>930</v>
      </c>
      <c r="J313" t="s">
        <v>339</v>
      </c>
      <c r="K313" t="s">
        <v>722</v>
      </c>
      <c r="L313">
        <v>35</v>
      </c>
      <c r="M313" t="s">
        <v>30</v>
      </c>
      <c r="N313" t="s">
        <v>163</v>
      </c>
      <c r="O313">
        <v>102</v>
      </c>
      <c r="P313" t="s">
        <v>186</v>
      </c>
      <c r="Q313">
        <v>511</v>
      </c>
      <c r="R313" t="s">
        <v>151</v>
      </c>
      <c r="S313" t="s">
        <v>84</v>
      </c>
      <c r="T313" t="s">
        <v>85</v>
      </c>
      <c r="U313">
        <v>930</v>
      </c>
      <c r="Y313" t="s">
        <v>723</v>
      </c>
      <c r="AA313">
        <v>34.040700000000001</v>
      </c>
      <c r="AB313">
        <v>-118.2427</v>
      </c>
      <c r="AC313">
        <f t="shared" si="4"/>
        <v>0</v>
      </c>
    </row>
    <row r="314" spans="1:29" x14ac:dyDescent="0.35">
      <c r="A314">
        <v>200412172</v>
      </c>
      <c r="B314" s="1">
        <v>44069</v>
      </c>
      <c r="C314" s="1">
        <v>44069</v>
      </c>
      <c r="D314">
        <v>1030</v>
      </c>
      <c r="E314">
        <v>4</v>
      </c>
      <c r="F314" t="s">
        <v>54</v>
      </c>
      <c r="G314">
        <v>449</v>
      </c>
      <c r="H314">
        <v>2</v>
      </c>
      <c r="I314">
        <v>624</v>
      </c>
      <c r="J314" t="s">
        <v>171</v>
      </c>
      <c r="K314" t="s">
        <v>724</v>
      </c>
      <c r="L314">
        <v>65</v>
      </c>
      <c r="M314" t="s">
        <v>94</v>
      </c>
      <c r="N314" t="s">
        <v>95</v>
      </c>
      <c r="O314">
        <v>501</v>
      </c>
      <c r="P314" t="s">
        <v>164</v>
      </c>
      <c r="Q314">
        <v>400</v>
      </c>
      <c r="R314" t="s">
        <v>143</v>
      </c>
      <c r="S314" t="s">
        <v>40</v>
      </c>
      <c r="T314" t="s">
        <v>41</v>
      </c>
      <c r="U314">
        <v>624</v>
      </c>
      <c r="Y314" t="s">
        <v>725</v>
      </c>
      <c r="AA314">
        <v>34.052399999999999</v>
      </c>
      <c r="AB314">
        <v>-118.1969</v>
      </c>
      <c r="AC314">
        <f t="shared" si="4"/>
        <v>0</v>
      </c>
    </row>
    <row r="315" spans="1:29" x14ac:dyDescent="0.35">
      <c r="A315">
        <v>200512111</v>
      </c>
      <c r="B315" s="1">
        <v>44033</v>
      </c>
      <c r="C315" s="1">
        <v>44033</v>
      </c>
      <c r="D315">
        <v>1900</v>
      </c>
      <c r="E315">
        <v>5</v>
      </c>
      <c r="F315" t="s">
        <v>98</v>
      </c>
      <c r="G315">
        <v>514</v>
      </c>
      <c r="H315">
        <v>1</v>
      </c>
      <c r="I315">
        <v>510</v>
      </c>
      <c r="J315" t="s">
        <v>29</v>
      </c>
      <c r="L315">
        <v>0</v>
      </c>
      <c r="O315">
        <v>121</v>
      </c>
      <c r="P315" t="s">
        <v>246</v>
      </c>
      <c r="S315" t="s">
        <v>40</v>
      </c>
      <c r="T315" t="s">
        <v>41</v>
      </c>
      <c r="U315">
        <v>510</v>
      </c>
      <c r="Y315" t="s">
        <v>726</v>
      </c>
      <c r="AA315">
        <v>33.786900000000003</v>
      </c>
      <c r="AB315">
        <v>-118.2778</v>
      </c>
      <c r="AC315">
        <f t="shared" si="4"/>
        <v>0</v>
      </c>
    </row>
    <row r="316" spans="1:29" x14ac:dyDescent="0.35">
      <c r="A316">
        <v>201113064</v>
      </c>
      <c r="B316" s="1">
        <v>44073</v>
      </c>
      <c r="C316" s="1">
        <v>44073</v>
      </c>
      <c r="D316">
        <v>1500</v>
      </c>
      <c r="E316">
        <v>11</v>
      </c>
      <c r="F316" t="s">
        <v>64</v>
      </c>
      <c r="G316">
        <v>1152</v>
      </c>
      <c r="H316">
        <v>2</v>
      </c>
      <c r="I316">
        <v>745</v>
      </c>
      <c r="J316" t="s">
        <v>139</v>
      </c>
      <c r="K316">
        <v>329</v>
      </c>
      <c r="L316">
        <v>51</v>
      </c>
      <c r="M316" t="s">
        <v>94</v>
      </c>
      <c r="N316" t="s">
        <v>73</v>
      </c>
      <c r="O316">
        <v>501</v>
      </c>
      <c r="P316" t="s">
        <v>164</v>
      </c>
      <c r="S316" t="s">
        <v>40</v>
      </c>
      <c r="T316" t="s">
        <v>41</v>
      </c>
      <c r="U316">
        <v>745</v>
      </c>
      <c r="Y316" t="s">
        <v>727</v>
      </c>
      <c r="AA316">
        <v>34.1</v>
      </c>
      <c r="AB316">
        <v>-118.28740000000001</v>
      </c>
      <c r="AC316">
        <f t="shared" si="4"/>
        <v>0</v>
      </c>
    </row>
    <row r="317" spans="1:29" x14ac:dyDescent="0.35">
      <c r="A317">
        <v>200708317</v>
      </c>
      <c r="B317" s="1">
        <v>43937</v>
      </c>
      <c r="C317" s="1">
        <v>43917</v>
      </c>
      <c r="D317">
        <v>1800</v>
      </c>
      <c r="E317">
        <v>7</v>
      </c>
      <c r="F317" t="s">
        <v>28</v>
      </c>
      <c r="G317">
        <v>745</v>
      </c>
      <c r="H317">
        <v>1</v>
      </c>
      <c r="I317">
        <v>420</v>
      </c>
      <c r="J317" t="s">
        <v>352</v>
      </c>
      <c r="K317">
        <v>344</v>
      </c>
      <c r="L317">
        <v>67</v>
      </c>
      <c r="M317" t="s">
        <v>30</v>
      </c>
      <c r="N317" t="s">
        <v>73</v>
      </c>
      <c r="O317">
        <v>104</v>
      </c>
      <c r="P317" t="s">
        <v>201</v>
      </c>
      <c r="S317" t="s">
        <v>84</v>
      </c>
      <c r="T317" t="s">
        <v>85</v>
      </c>
      <c r="U317">
        <v>420</v>
      </c>
      <c r="Y317" t="s">
        <v>728</v>
      </c>
      <c r="AA317">
        <v>34.054900000000004</v>
      </c>
      <c r="AB317">
        <v>-118.3501</v>
      </c>
      <c r="AC317">
        <f t="shared" si="4"/>
        <v>0</v>
      </c>
    </row>
    <row r="318" spans="1:29" x14ac:dyDescent="0.35">
      <c r="A318">
        <v>201015685</v>
      </c>
      <c r="B318" s="1">
        <v>44167</v>
      </c>
      <c r="C318" s="1">
        <v>44157</v>
      </c>
      <c r="D318">
        <v>1900</v>
      </c>
      <c r="E318">
        <v>10</v>
      </c>
      <c r="F318" t="s">
        <v>103</v>
      </c>
      <c r="G318">
        <v>1025</v>
      </c>
      <c r="H318">
        <v>1</v>
      </c>
      <c r="I318">
        <v>331</v>
      </c>
      <c r="J318" t="s">
        <v>233</v>
      </c>
      <c r="K318" t="s">
        <v>729</v>
      </c>
      <c r="L318">
        <v>64</v>
      </c>
      <c r="M318" t="s">
        <v>30</v>
      </c>
      <c r="N318" t="s">
        <v>73</v>
      </c>
      <c r="O318">
        <v>101</v>
      </c>
      <c r="P318" t="s">
        <v>32</v>
      </c>
      <c r="S318" t="s">
        <v>40</v>
      </c>
      <c r="T318" t="s">
        <v>41</v>
      </c>
      <c r="U318">
        <v>331</v>
      </c>
      <c r="Y318" t="s">
        <v>730</v>
      </c>
      <c r="Z318" t="s">
        <v>731</v>
      </c>
      <c r="AA318">
        <v>34.199300000000001</v>
      </c>
      <c r="AB318">
        <v>-118.52249999999999</v>
      </c>
      <c r="AC318">
        <f t="shared" si="4"/>
        <v>0</v>
      </c>
    </row>
    <row r="319" spans="1:29" x14ac:dyDescent="0.35">
      <c r="A319">
        <v>200808801</v>
      </c>
      <c r="B319" s="1">
        <v>43949</v>
      </c>
      <c r="C319" s="1">
        <v>43944</v>
      </c>
      <c r="D319">
        <v>1030</v>
      </c>
      <c r="E319">
        <v>8</v>
      </c>
      <c r="F319" t="s">
        <v>109</v>
      </c>
      <c r="G319">
        <v>848</v>
      </c>
      <c r="H319">
        <v>2</v>
      </c>
      <c r="I319">
        <v>662</v>
      </c>
      <c r="J319" t="s">
        <v>191</v>
      </c>
      <c r="K319" t="s">
        <v>732</v>
      </c>
      <c r="L319">
        <v>81</v>
      </c>
      <c r="M319" t="s">
        <v>30</v>
      </c>
      <c r="N319" t="s">
        <v>73</v>
      </c>
      <c r="O319">
        <v>501</v>
      </c>
      <c r="P319" t="s">
        <v>164</v>
      </c>
      <c r="S319" t="s">
        <v>40</v>
      </c>
      <c r="T319" t="s">
        <v>41</v>
      </c>
      <c r="U319">
        <v>662</v>
      </c>
      <c r="Y319" t="s">
        <v>733</v>
      </c>
      <c r="AA319">
        <v>34.058500000000002</v>
      </c>
      <c r="AB319">
        <v>-118.4119</v>
      </c>
      <c r="AC319">
        <f t="shared" si="4"/>
        <v>0</v>
      </c>
    </row>
    <row r="320" spans="1:29" x14ac:dyDescent="0.35">
      <c r="A320">
        <v>200212736</v>
      </c>
      <c r="B320" s="1">
        <v>44031</v>
      </c>
      <c r="C320" s="1">
        <v>44031</v>
      </c>
      <c r="D320">
        <v>15</v>
      </c>
      <c r="E320">
        <v>2</v>
      </c>
      <c r="F320" t="s">
        <v>56</v>
      </c>
      <c r="G320">
        <v>235</v>
      </c>
      <c r="H320">
        <v>2</v>
      </c>
      <c r="I320">
        <v>956</v>
      </c>
      <c r="J320" t="s">
        <v>328</v>
      </c>
      <c r="K320" t="s">
        <v>734</v>
      </c>
      <c r="L320">
        <v>23</v>
      </c>
      <c r="M320" t="s">
        <v>94</v>
      </c>
      <c r="N320" t="s">
        <v>95</v>
      </c>
      <c r="O320">
        <v>501</v>
      </c>
      <c r="P320" t="s">
        <v>164</v>
      </c>
      <c r="S320" t="s">
        <v>40</v>
      </c>
      <c r="T320" t="s">
        <v>41</v>
      </c>
      <c r="U320">
        <v>956</v>
      </c>
      <c r="Y320" t="s">
        <v>735</v>
      </c>
      <c r="AA320">
        <v>34.069699999999997</v>
      </c>
      <c r="AB320">
        <v>-118.273</v>
      </c>
      <c r="AC320">
        <f t="shared" si="4"/>
        <v>0</v>
      </c>
    </row>
    <row r="321" spans="1:29" x14ac:dyDescent="0.35">
      <c r="A321">
        <v>200515258</v>
      </c>
      <c r="B321" s="1">
        <v>44118</v>
      </c>
      <c r="C321" s="1">
        <v>44116</v>
      </c>
      <c r="D321">
        <v>1230</v>
      </c>
      <c r="E321">
        <v>5</v>
      </c>
      <c r="F321" t="s">
        <v>98</v>
      </c>
      <c r="G321">
        <v>516</v>
      </c>
      <c r="H321">
        <v>2</v>
      </c>
      <c r="I321">
        <v>624</v>
      </c>
      <c r="J321" t="s">
        <v>171</v>
      </c>
      <c r="K321" t="s">
        <v>736</v>
      </c>
      <c r="L321">
        <v>50</v>
      </c>
      <c r="M321" t="s">
        <v>94</v>
      </c>
      <c r="N321" t="s">
        <v>95</v>
      </c>
      <c r="O321">
        <v>121</v>
      </c>
      <c r="P321" t="s">
        <v>246</v>
      </c>
      <c r="Q321">
        <v>400</v>
      </c>
      <c r="R321" t="s">
        <v>143</v>
      </c>
      <c r="S321" t="s">
        <v>40</v>
      </c>
      <c r="T321" t="s">
        <v>41</v>
      </c>
      <c r="U321">
        <v>624</v>
      </c>
      <c r="Y321" t="s">
        <v>737</v>
      </c>
      <c r="AA321">
        <v>33.786799999999999</v>
      </c>
      <c r="AB321">
        <v>-118.2658</v>
      </c>
      <c r="AC321">
        <f t="shared" si="4"/>
        <v>0</v>
      </c>
    </row>
    <row r="322" spans="1:29" x14ac:dyDescent="0.35">
      <c r="A322">
        <v>200716781</v>
      </c>
      <c r="B322" s="1">
        <v>44171</v>
      </c>
      <c r="C322" s="1">
        <v>44171</v>
      </c>
      <c r="D322">
        <v>1230</v>
      </c>
      <c r="E322">
        <v>7</v>
      </c>
      <c r="F322" t="s">
        <v>28</v>
      </c>
      <c r="G322">
        <v>702</v>
      </c>
      <c r="H322">
        <v>2</v>
      </c>
      <c r="I322">
        <v>740</v>
      </c>
      <c r="J322" t="s">
        <v>224</v>
      </c>
      <c r="K322" t="s">
        <v>738</v>
      </c>
      <c r="L322">
        <v>26</v>
      </c>
      <c r="M322" t="s">
        <v>94</v>
      </c>
      <c r="N322" t="s">
        <v>73</v>
      </c>
      <c r="O322">
        <v>501</v>
      </c>
      <c r="P322" t="s">
        <v>164</v>
      </c>
      <c r="S322" t="s">
        <v>40</v>
      </c>
      <c r="T322" t="s">
        <v>41</v>
      </c>
      <c r="U322">
        <v>740</v>
      </c>
      <c r="V322">
        <v>998</v>
      </c>
      <c r="Y322" t="s">
        <v>686</v>
      </c>
      <c r="AA322">
        <v>34.0837</v>
      </c>
      <c r="AB322">
        <v>-118.35429999999999</v>
      </c>
      <c r="AC322">
        <f t="shared" si="4"/>
        <v>0</v>
      </c>
    </row>
    <row r="323" spans="1:29" x14ac:dyDescent="0.35">
      <c r="A323">
        <v>200304700</v>
      </c>
      <c r="B323" s="1">
        <v>43842</v>
      </c>
      <c r="C323" s="1">
        <v>43842</v>
      </c>
      <c r="D323">
        <v>2030</v>
      </c>
      <c r="E323">
        <v>3</v>
      </c>
      <c r="F323" t="s">
        <v>43</v>
      </c>
      <c r="G323">
        <v>351</v>
      </c>
      <c r="H323">
        <v>1</v>
      </c>
      <c r="I323">
        <v>341</v>
      </c>
      <c r="J323" t="s">
        <v>157</v>
      </c>
      <c r="K323" t="s">
        <v>739</v>
      </c>
      <c r="L323">
        <v>49</v>
      </c>
      <c r="M323" t="s">
        <v>94</v>
      </c>
      <c r="N323" t="s">
        <v>163</v>
      </c>
      <c r="O323">
        <v>949</v>
      </c>
      <c r="P323" t="s">
        <v>740</v>
      </c>
      <c r="S323" t="s">
        <v>40</v>
      </c>
      <c r="T323" t="s">
        <v>41</v>
      </c>
      <c r="U323">
        <v>341</v>
      </c>
      <c r="Y323" t="s">
        <v>741</v>
      </c>
      <c r="AA323">
        <v>34.024700000000003</v>
      </c>
      <c r="AB323">
        <v>-118.352</v>
      </c>
      <c r="AC323">
        <f t="shared" ref="AC323:AC386" si="5">IF(OR((S:S)="CC", S:S="AA",S:S="JA"), 1, 0)</f>
        <v>0</v>
      </c>
    </row>
    <row r="324" spans="1:29" x14ac:dyDescent="0.35">
      <c r="A324">
        <v>200409594</v>
      </c>
      <c r="B324" s="1">
        <v>43990</v>
      </c>
      <c r="C324" s="1">
        <v>43988</v>
      </c>
      <c r="D324">
        <v>2000</v>
      </c>
      <c r="E324">
        <v>4</v>
      </c>
      <c r="F324" t="s">
        <v>54</v>
      </c>
      <c r="G324">
        <v>428</v>
      </c>
      <c r="H324">
        <v>2</v>
      </c>
      <c r="I324">
        <v>745</v>
      </c>
      <c r="J324" t="s">
        <v>139</v>
      </c>
      <c r="K324" t="s">
        <v>456</v>
      </c>
      <c r="L324">
        <v>35</v>
      </c>
      <c r="M324" t="s">
        <v>94</v>
      </c>
      <c r="N324" t="s">
        <v>163</v>
      </c>
      <c r="O324">
        <v>707</v>
      </c>
      <c r="P324" t="s">
        <v>280</v>
      </c>
      <c r="S324" t="s">
        <v>40</v>
      </c>
      <c r="T324" t="s">
        <v>41</v>
      </c>
      <c r="U324">
        <v>745</v>
      </c>
      <c r="Y324" t="s">
        <v>742</v>
      </c>
      <c r="AA324">
        <v>34.08</v>
      </c>
      <c r="AB324">
        <v>-118.1756</v>
      </c>
      <c r="AC324">
        <f t="shared" si="5"/>
        <v>0</v>
      </c>
    </row>
    <row r="325" spans="1:29" x14ac:dyDescent="0.35">
      <c r="A325">
        <v>200208066</v>
      </c>
      <c r="B325" s="1">
        <v>43912</v>
      </c>
      <c r="C325" s="1">
        <v>43912</v>
      </c>
      <c r="D325">
        <v>440</v>
      </c>
      <c r="E325">
        <v>2</v>
      </c>
      <c r="F325" t="s">
        <v>56</v>
      </c>
      <c r="G325">
        <v>269</v>
      </c>
      <c r="H325">
        <v>1</v>
      </c>
      <c r="I325">
        <v>520</v>
      </c>
      <c r="J325" t="s">
        <v>271</v>
      </c>
      <c r="K325" t="s">
        <v>743</v>
      </c>
      <c r="L325">
        <v>27</v>
      </c>
      <c r="M325" t="s">
        <v>30</v>
      </c>
      <c r="N325" t="s">
        <v>95</v>
      </c>
      <c r="O325">
        <v>123</v>
      </c>
      <c r="P325" t="s">
        <v>290</v>
      </c>
      <c r="Q325">
        <v>500</v>
      </c>
      <c r="R325" t="s">
        <v>184</v>
      </c>
      <c r="S325" t="s">
        <v>40</v>
      </c>
      <c r="T325" t="s">
        <v>41</v>
      </c>
      <c r="U325">
        <v>520</v>
      </c>
      <c r="Y325" t="s">
        <v>744</v>
      </c>
      <c r="AA325">
        <v>34.052300000000002</v>
      </c>
      <c r="AB325">
        <v>-118.2676</v>
      </c>
      <c r="AC325">
        <f t="shared" si="5"/>
        <v>0</v>
      </c>
    </row>
    <row r="326" spans="1:29" x14ac:dyDescent="0.35">
      <c r="A326">
        <v>200618580</v>
      </c>
      <c r="B326" s="1">
        <v>44163</v>
      </c>
      <c r="C326" s="1">
        <v>44162</v>
      </c>
      <c r="D326">
        <v>1500</v>
      </c>
      <c r="E326">
        <v>6</v>
      </c>
      <c r="F326" t="s">
        <v>91</v>
      </c>
      <c r="G326">
        <v>666</v>
      </c>
      <c r="H326">
        <v>2</v>
      </c>
      <c r="I326">
        <v>930</v>
      </c>
      <c r="J326" t="s">
        <v>339</v>
      </c>
      <c r="K326" t="s">
        <v>745</v>
      </c>
      <c r="L326">
        <v>53</v>
      </c>
      <c r="M326" t="s">
        <v>94</v>
      </c>
      <c r="N326" t="s">
        <v>163</v>
      </c>
      <c r="O326">
        <v>501</v>
      </c>
      <c r="P326" t="s">
        <v>164</v>
      </c>
      <c r="Q326">
        <v>511</v>
      </c>
      <c r="R326" t="s">
        <v>151</v>
      </c>
      <c r="S326" t="s">
        <v>40</v>
      </c>
      <c r="T326" t="s">
        <v>41</v>
      </c>
      <c r="U326">
        <v>930</v>
      </c>
      <c r="Y326" t="s">
        <v>746</v>
      </c>
      <c r="AA326">
        <v>34.092500000000001</v>
      </c>
      <c r="AB326">
        <v>-118.3291</v>
      </c>
      <c r="AC326">
        <f t="shared" si="5"/>
        <v>0</v>
      </c>
    </row>
    <row r="327" spans="1:29" x14ac:dyDescent="0.35">
      <c r="A327">
        <v>200816680</v>
      </c>
      <c r="B327" s="1">
        <v>44151</v>
      </c>
      <c r="C327" s="1">
        <v>44150</v>
      </c>
      <c r="D327">
        <v>1900</v>
      </c>
      <c r="E327">
        <v>8</v>
      </c>
      <c r="F327" t="s">
        <v>109</v>
      </c>
      <c r="G327">
        <v>827</v>
      </c>
      <c r="H327">
        <v>2</v>
      </c>
      <c r="I327">
        <v>740</v>
      </c>
      <c r="J327" t="s">
        <v>224</v>
      </c>
      <c r="K327" t="s">
        <v>747</v>
      </c>
      <c r="L327">
        <v>76</v>
      </c>
      <c r="M327" t="s">
        <v>94</v>
      </c>
      <c r="N327" t="s">
        <v>73</v>
      </c>
      <c r="O327">
        <v>123</v>
      </c>
      <c r="P327" t="s">
        <v>290</v>
      </c>
      <c r="S327" t="s">
        <v>40</v>
      </c>
      <c r="T327" t="s">
        <v>41</v>
      </c>
      <c r="U327">
        <v>740</v>
      </c>
      <c r="Y327" t="s">
        <v>748</v>
      </c>
      <c r="AA327">
        <v>34.060400000000001</v>
      </c>
      <c r="AB327">
        <v>-118.4684</v>
      </c>
      <c r="AC327">
        <f t="shared" si="5"/>
        <v>0</v>
      </c>
    </row>
    <row r="328" spans="1:29" x14ac:dyDescent="0.35">
      <c r="A328">
        <v>201212144</v>
      </c>
      <c r="B328" s="1">
        <v>43955</v>
      </c>
      <c r="C328" s="1">
        <v>43955</v>
      </c>
      <c r="D328">
        <v>100</v>
      </c>
      <c r="E328">
        <v>12</v>
      </c>
      <c r="F328" t="s">
        <v>68</v>
      </c>
      <c r="G328">
        <v>1241</v>
      </c>
      <c r="H328">
        <v>1</v>
      </c>
      <c r="I328">
        <v>510</v>
      </c>
      <c r="J328" t="s">
        <v>29</v>
      </c>
      <c r="L328">
        <v>0</v>
      </c>
      <c r="O328">
        <v>101</v>
      </c>
      <c r="P328" t="s">
        <v>32</v>
      </c>
      <c r="S328" t="s">
        <v>84</v>
      </c>
      <c r="T328" t="s">
        <v>85</v>
      </c>
      <c r="U328">
        <v>510</v>
      </c>
      <c r="Y328" t="s">
        <v>749</v>
      </c>
      <c r="AA328">
        <v>33.982900000000001</v>
      </c>
      <c r="AB328">
        <v>-118.32940000000001</v>
      </c>
      <c r="AC328">
        <f t="shared" si="5"/>
        <v>0</v>
      </c>
    </row>
    <row r="329" spans="1:29" x14ac:dyDescent="0.35">
      <c r="A329">
        <v>201219304</v>
      </c>
      <c r="B329" s="1">
        <v>44069</v>
      </c>
      <c r="C329" s="1">
        <v>44065</v>
      </c>
      <c r="D329">
        <v>1700</v>
      </c>
      <c r="E329">
        <v>12</v>
      </c>
      <c r="F329" t="s">
        <v>68</v>
      </c>
      <c r="G329">
        <v>1263</v>
      </c>
      <c r="H329">
        <v>1</v>
      </c>
      <c r="I329">
        <v>510</v>
      </c>
      <c r="J329" t="s">
        <v>29</v>
      </c>
      <c r="L329">
        <v>0</v>
      </c>
      <c r="O329">
        <v>101</v>
      </c>
      <c r="P329" t="s">
        <v>32</v>
      </c>
      <c r="S329" t="s">
        <v>33</v>
      </c>
      <c r="T329" t="s">
        <v>34</v>
      </c>
      <c r="U329">
        <v>510</v>
      </c>
      <c r="Y329" t="s">
        <v>750</v>
      </c>
      <c r="AA329">
        <v>33.961799999999997</v>
      </c>
      <c r="AB329">
        <v>-118.3156</v>
      </c>
      <c r="AC329">
        <f t="shared" si="5"/>
        <v>1</v>
      </c>
    </row>
    <row r="330" spans="1:29" x14ac:dyDescent="0.35">
      <c r="A330">
        <v>200317571</v>
      </c>
      <c r="B330" s="1">
        <v>44093</v>
      </c>
      <c r="C330" s="1">
        <v>44093</v>
      </c>
      <c r="D330">
        <v>1040</v>
      </c>
      <c r="E330">
        <v>3</v>
      </c>
      <c r="F330" t="s">
        <v>43</v>
      </c>
      <c r="G330">
        <v>353</v>
      </c>
      <c r="H330">
        <v>1</v>
      </c>
      <c r="I330">
        <v>210</v>
      </c>
      <c r="J330" t="s">
        <v>149</v>
      </c>
      <c r="K330" t="s">
        <v>751</v>
      </c>
      <c r="L330">
        <v>23</v>
      </c>
      <c r="M330" t="s">
        <v>30</v>
      </c>
      <c r="N330" t="s">
        <v>163</v>
      </c>
      <c r="O330">
        <v>101</v>
      </c>
      <c r="P330" t="s">
        <v>32</v>
      </c>
      <c r="Q330">
        <v>102</v>
      </c>
      <c r="R330" t="s">
        <v>219</v>
      </c>
      <c r="S330" t="s">
        <v>40</v>
      </c>
      <c r="T330" t="s">
        <v>41</v>
      </c>
      <c r="U330">
        <v>210</v>
      </c>
      <c r="Y330" t="s">
        <v>752</v>
      </c>
      <c r="Z330" t="s">
        <v>753</v>
      </c>
      <c r="AA330">
        <v>34.021500000000003</v>
      </c>
      <c r="AB330">
        <v>-118.33929999999999</v>
      </c>
      <c r="AC330">
        <f t="shared" si="5"/>
        <v>0</v>
      </c>
    </row>
    <row r="331" spans="1:29" x14ac:dyDescent="0.35">
      <c r="A331">
        <v>201109063</v>
      </c>
      <c r="B331" s="1">
        <v>43957</v>
      </c>
      <c r="C331" s="1">
        <v>43956</v>
      </c>
      <c r="D331">
        <v>240</v>
      </c>
      <c r="E331">
        <v>11</v>
      </c>
      <c r="F331" t="s">
        <v>64</v>
      </c>
      <c r="G331">
        <v>1129</v>
      </c>
      <c r="H331">
        <v>1</v>
      </c>
      <c r="I331">
        <v>520</v>
      </c>
      <c r="J331" t="s">
        <v>271</v>
      </c>
      <c r="K331" t="s">
        <v>754</v>
      </c>
      <c r="L331">
        <v>56</v>
      </c>
      <c r="M331" t="s">
        <v>30</v>
      </c>
      <c r="N331" t="s">
        <v>73</v>
      </c>
      <c r="O331">
        <v>101</v>
      </c>
      <c r="P331" t="s">
        <v>32</v>
      </c>
      <c r="S331" t="s">
        <v>40</v>
      </c>
      <c r="T331" t="s">
        <v>41</v>
      </c>
      <c r="U331">
        <v>520</v>
      </c>
      <c r="Y331" t="s">
        <v>755</v>
      </c>
      <c r="Z331" t="s">
        <v>756</v>
      </c>
      <c r="AA331">
        <v>34.116399999999999</v>
      </c>
      <c r="AB331">
        <v>-118.1776</v>
      </c>
      <c r="AC331">
        <f t="shared" si="5"/>
        <v>0</v>
      </c>
    </row>
    <row r="332" spans="1:29" x14ac:dyDescent="0.35">
      <c r="A332">
        <v>200109962</v>
      </c>
      <c r="B332" s="1">
        <v>43923</v>
      </c>
      <c r="C332" s="1">
        <v>43916</v>
      </c>
      <c r="D332">
        <v>1030</v>
      </c>
      <c r="E332">
        <v>1</v>
      </c>
      <c r="F332" t="s">
        <v>36</v>
      </c>
      <c r="G332">
        <v>111</v>
      </c>
      <c r="H332">
        <v>1</v>
      </c>
      <c r="I332">
        <v>330</v>
      </c>
      <c r="J332" t="s">
        <v>37</v>
      </c>
      <c r="K332" t="s">
        <v>757</v>
      </c>
      <c r="L332">
        <v>33</v>
      </c>
      <c r="M332" t="s">
        <v>30</v>
      </c>
      <c r="N332" t="s">
        <v>73</v>
      </c>
      <c r="O332">
        <v>101</v>
      </c>
      <c r="P332" t="s">
        <v>32</v>
      </c>
      <c r="S332" t="s">
        <v>40</v>
      </c>
      <c r="T332" t="s">
        <v>41</v>
      </c>
      <c r="U332">
        <v>330</v>
      </c>
      <c r="Y332" t="s">
        <v>758</v>
      </c>
      <c r="AA332">
        <v>34.063499999999998</v>
      </c>
      <c r="AB332">
        <v>-118.2458</v>
      </c>
      <c r="AC332">
        <f t="shared" si="5"/>
        <v>0</v>
      </c>
    </row>
    <row r="333" spans="1:29" x14ac:dyDescent="0.35">
      <c r="A333">
        <v>201307804</v>
      </c>
      <c r="B333" s="1">
        <v>43899</v>
      </c>
      <c r="C333" s="1">
        <v>43857</v>
      </c>
      <c r="D333">
        <v>2140</v>
      </c>
      <c r="E333">
        <v>13</v>
      </c>
      <c r="F333" t="s">
        <v>62</v>
      </c>
      <c r="G333">
        <v>1375</v>
      </c>
      <c r="H333">
        <v>1</v>
      </c>
      <c r="I333">
        <v>230</v>
      </c>
      <c r="J333" t="s">
        <v>161</v>
      </c>
      <c r="K333" t="s">
        <v>759</v>
      </c>
      <c r="L333">
        <v>37</v>
      </c>
      <c r="M333" t="s">
        <v>94</v>
      </c>
      <c r="N333" t="s">
        <v>95</v>
      </c>
      <c r="O333">
        <v>101</v>
      </c>
      <c r="P333" t="s">
        <v>32</v>
      </c>
      <c r="Q333">
        <v>109</v>
      </c>
      <c r="R333" t="s">
        <v>265</v>
      </c>
      <c r="S333" t="s">
        <v>33</v>
      </c>
      <c r="T333" t="s">
        <v>34</v>
      </c>
      <c r="U333">
        <v>230</v>
      </c>
      <c r="Y333" t="s">
        <v>760</v>
      </c>
      <c r="AA333">
        <v>33.994799999999998</v>
      </c>
      <c r="AB333">
        <v>-118.2565</v>
      </c>
      <c r="AC333">
        <f t="shared" si="5"/>
        <v>1</v>
      </c>
    </row>
    <row r="334" spans="1:29" x14ac:dyDescent="0.35">
      <c r="A334">
        <v>201214594</v>
      </c>
      <c r="B334" s="1">
        <v>43995</v>
      </c>
      <c r="C334" s="1">
        <v>43994</v>
      </c>
      <c r="D334">
        <v>2215</v>
      </c>
      <c r="E334">
        <v>12</v>
      </c>
      <c r="F334" t="s">
        <v>68</v>
      </c>
      <c r="G334">
        <v>1267</v>
      </c>
      <c r="H334">
        <v>1</v>
      </c>
      <c r="I334">
        <v>330</v>
      </c>
      <c r="J334" t="s">
        <v>37</v>
      </c>
      <c r="K334" t="s">
        <v>761</v>
      </c>
      <c r="L334">
        <v>66</v>
      </c>
      <c r="M334" t="s">
        <v>30</v>
      </c>
      <c r="N334" t="s">
        <v>163</v>
      </c>
      <c r="O334">
        <v>122</v>
      </c>
      <c r="P334" t="s">
        <v>275</v>
      </c>
      <c r="S334" t="s">
        <v>40</v>
      </c>
      <c r="T334" t="s">
        <v>41</v>
      </c>
      <c r="U334">
        <v>330</v>
      </c>
      <c r="Y334" t="s">
        <v>762</v>
      </c>
      <c r="AA334">
        <v>33.963200000000001</v>
      </c>
      <c r="AB334">
        <v>-118.28270000000001</v>
      </c>
      <c r="AC334">
        <f t="shared" si="5"/>
        <v>0</v>
      </c>
    </row>
    <row r="335" spans="1:29" x14ac:dyDescent="0.35">
      <c r="A335">
        <v>200716734</v>
      </c>
      <c r="B335" s="1">
        <v>44170</v>
      </c>
      <c r="C335" s="1">
        <v>44170</v>
      </c>
      <c r="D335">
        <v>915</v>
      </c>
      <c r="E335">
        <v>7</v>
      </c>
      <c r="F335" t="s">
        <v>28</v>
      </c>
      <c r="G335">
        <v>765</v>
      </c>
      <c r="H335">
        <v>2</v>
      </c>
      <c r="I335">
        <v>930</v>
      </c>
      <c r="J335" t="s">
        <v>339</v>
      </c>
      <c r="K335" t="s">
        <v>763</v>
      </c>
      <c r="L335">
        <v>59</v>
      </c>
      <c r="M335" t="s">
        <v>94</v>
      </c>
      <c r="N335" t="s">
        <v>73</v>
      </c>
      <c r="O335">
        <v>108</v>
      </c>
      <c r="P335" t="s">
        <v>105</v>
      </c>
      <c r="Q335">
        <v>511</v>
      </c>
      <c r="R335" t="s">
        <v>151</v>
      </c>
      <c r="S335" t="s">
        <v>40</v>
      </c>
      <c r="T335" t="s">
        <v>41</v>
      </c>
      <c r="U335">
        <v>930</v>
      </c>
      <c r="Y335" t="s">
        <v>764</v>
      </c>
      <c r="Z335" t="s">
        <v>765</v>
      </c>
      <c r="AA335">
        <v>34.046700000000001</v>
      </c>
      <c r="AB335">
        <v>-118.34059999999999</v>
      </c>
      <c r="AC335">
        <f t="shared" si="5"/>
        <v>0</v>
      </c>
    </row>
    <row r="336" spans="1:29" x14ac:dyDescent="0.35">
      <c r="A336">
        <v>201212831</v>
      </c>
      <c r="B336" s="1">
        <v>43966</v>
      </c>
      <c r="C336" s="1">
        <v>43955</v>
      </c>
      <c r="D336">
        <v>700</v>
      </c>
      <c r="E336">
        <v>12</v>
      </c>
      <c r="F336" t="s">
        <v>68</v>
      </c>
      <c r="G336">
        <v>1239</v>
      </c>
      <c r="H336">
        <v>2</v>
      </c>
      <c r="I336">
        <v>740</v>
      </c>
      <c r="J336" t="s">
        <v>224</v>
      </c>
      <c r="K336" t="s">
        <v>766</v>
      </c>
      <c r="L336">
        <v>57</v>
      </c>
      <c r="M336" t="s">
        <v>30</v>
      </c>
      <c r="N336" t="s">
        <v>163</v>
      </c>
      <c r="O336">
        <v>720</v>
      </c>
      <c r="P336" t="s">
        <v>767</v>
      </c>
      <c r="S336" t="s">
        <v>40</v>
      </c>
      <c r="T336" t="s">
        <v>41</v>
      </c>
      <c r="U336">
        <v>740</v>
      </c>
      <c r="Y336" t="s">
        <v>768</v>
      </c>
      <c r="AA336">
        <v>33.987499999999997</v>
      </c>
      <c r="AB336">
        <v>-118.2915</v>
      </c>
      <c r="AC336">
        <f t="shared" si="5"/>
        <v>0</v>
      </c>
    </row>
    <row r="337" spans="1:29" x14ac:dyDescent="0.35">
      <c r="A337">
        <v>200906646</v>
      </c>
      <c r="B337" s="1">
        <v>43889</v>
      </c>
      <c r="C337" s="1">
        <v>43888</v>
      </c>
      <c r="D337">
        <v>1030</v>
      </c>
      <c r="E337">
        <v>9</v>
      </c>
      <c r="F337" t="s">
        <v>49</v>
      </c>
      <c r="G337">
        <v>991</v>
      </c>
      <c r="H337">
        <v>1</v>
      </c>
      <c r="I337">
        <v>310</v>
      </c>
      <c r="J337" t="s">
        <v>71</v>
      </c>
      <c r="K337" t="s">
        <v>670</v>
      </c>
      <c r="L337">
        <v>44</v>
      </c>
      <c r="M337" t="s">
        <v>30</v>
      </c>
      <c r="N337" t="s">
        <v>73</v>
      </c>
      <c r="O337">
        <v>501</v>
      </c>
      <c r="P337" t="s">
        <v>164</v>
      </c>
      <c r="S337" t="s">
        <v>40</v>
      </c>
      <c r="T337" t="s">
        <v>41</v>
      </c>
      <c r="U337">
        <v>310</v>
      </c>
      <c r="Y337" t="s">
        <v>769</v>
      </c>
      <c r="AA337">
        <v>34.146599999999999</v>
      </c>
      <c r="AB337">
        <v>-118.462</v>
      </c>
      <c r="AC337">
        <f t="shared" si="5"/>
        <v>0</v>
      </c>
    </row>
    <row r="338" spans="1:29" x14ac:dyDescent="0.35">
      <c r="A338">
        <v>200816285</v>
      </c>
      <c r="B338" s="1">
        <v>44146</v>
      </c>
      <c r="C338" s="1">
        <v>44145</v>
      </c>
      <c r="D338">
        <v>1700</v>
      </c>
      <c r="E338">
        <v>8</v>
      </c>
      <c r="F338" t="s">
        <v>109</v>
      </c>
      <c r="G338">
        <v>897</v>
      </c>
      <c r="H338">
        <v>1</v>
      </c>
      <c r="I338">
        <v>310</v>
      </c>
      <c r="J338" t="s">
        <v>71</v>
      </c>
      <c r="K338" t="s">
        <v>770</v>
      </c>
      <c r="L338">
        <v>31</v>
      </c>
      <c r="M338" t="s">
        <v>30</v>
      </c>
      <c r="N338" t="s">
        <v>73</v>
      </c>
      <c r="O338">
        <v>707</v>
      </c>
      <c r="P338" t="s">
        <v>280</v>
      </c>
      <c r="S338" t="s">
        <v>40</v>
      </c>
      <c r="T338" t="s">
        <v>41</v>
      </c>
      <c r="U338">
        <v>310</v>
      </c>
      <c r="V338">
        <v>998</v>
      </c>
      <c r="Y338" t="s">
        <v>771</v>
      </c>
      <c r="AA338">
        <v>34.030999999999999</v>
      </c>
      <c r="AB338">
        <v>-118.3989</v>
      </c>
      <c r="AC338">
        <f t="shared" si="5"/>
        <v>0</v>
      </c>
    </row>
    <row r="339" spans="1:29" x14ac:dyDescent="0.35">
      <c r="A339">
        <v>200616417</v>
      </c>
      <c r="B339" s="1">
        <v>44112</v>
      </c>
      <c r="C339" s="1">
        <v>44112</v>
      </c>
      <c r="D339">
        <v>230</v>
      </c>
      <c r="E339">
        <v>6</v>
      </c>
      <c r="F339" t="s">
        <v>91</v>
      </c>
      <c r="G339">
        <v>648</v>
      </c>
      <c r="H339">
        <v>1</v>
      </c>
      <c r="I339">
        <v>230</v>
      </c>
      <c r="J339" t="s">
        <v>161</v>
      </c>
      <c r="K339" t="s">
        <v>772</v>
      </c>
      <c r="L339">
        <v>34</v>
      </c>
      <c r="M339" t="s">
        <v>30</v>
      </c>
      <c r="N339" t="s">
        <v>73</v>
      </c>
      <c r="O339">
        <v>101</v>
      </c>
      <c r="P339" t="s">
        <v>32</v>
      </c>
      <c r="Q339">
        <v>114</v>
      </c>
      <c r="R339" t="s">
        <v>773</v>
      </c>
      <c r="S339" t="s">
        <v>40</v>
      </c>
      <c r="T339" t="s">
        <v>41</v>
      </c>
      <c r="U339">
        <v>230</v>
      </c>
      <c r="Y339" t="s">
        <v>774</v>
      </c>
      <c r="AA339">
        <v>34.101700000000001</v>
      </c>
      <c r="AB339">
        <v>-118.3141</v>
      </c>
      <c r="AC339">
        <f t="shared" si="5"/>
        <v>0</v>
      </c>
    </row>
    <row r="340" spans="1:29" x14ac:dyDescent="0.35">
      <c r="A340">
        <v>201014150</v>
      </c>
      <c r="B340" s="1">
        <v>44121</v>
      </c>
      <c r="C340" s="1">
        <v>44114</v>
      </c>
      <c r="D340">
        <v>1</v>
      </c>
      <c r="E340">
        <v>10</v>
      </c>
      <c r="F340" t="s">
        <v>103</v>
      </c>
      <c r="G340">
        <v>1006</v>
      </c>
      <c r="H340">
        <v>2</v>
      </c>
      <c r="I340">
        <v>354</v>
      </c>
      <c r="J340" t="s">
        <v>167</v>
      </c>
      <c r="K340" t="s">
        <v>775</v>
      </c>
      <c r="L340">
        <v>29</v>
      </c>
      <c r="M340" t="s">
        <v>94</v>
      </c>
      <c r="N340" t="s">
        <v>31</v>
      </c>
      <c r="O340">
        <v>501</v>
      </c>
      <c r="P340" t="s">
        <v>164</v>
      </c>
      <c r="S340" t="s">
        <v>40</v>
      </c>
      <c r="T340" t="s">
        <v>41</v>
      </c>
      <c r="U340">
        <v>354</v>
      </c>
      <c r="Y340" t="s">
        <v>776</v>
      </c>
      <c r="AA340">
        <v>34.212000000000003</v>
      </c>
      <c r="AB340">
        <v>-118.5154</v>
      </c>
      <c r="AC340">
        <f t="shared" si="5"/>
        <v>0</v>
      </c>
    </row>
    <row r="341" spans="1:29" x14ac:dyDescent="0.35">
      <c r="A341">
        <v>200212614</v>
      </c>
      <c r="B341" s="1">
        <v>44028</v>
      </c>
      <c r="C341" s="1">
        <v>43942</v>
      </c>
      <c r="D341">
        <v>900</v>
      </c>
      <c r="E341">
        <v>2</v>
      </c>
      <c r="F341" t="s">
        <v>56</v>
      </c>
      <c r="G341">
        <v>233</v>
      </c>
      <c r="H341">
        <v>1</v>
      </c>
      <c r="I341">
        <v>420</v>
      </c>
      <c r="J341" t="s">
        <v>352</v>
      </c>
      <c r="L341">
        <v>0</v>
      </c>
      <c r="O341">
        <v>101</v>
      </c>
      <c r="P341" t="s">
        <v>32</v>
      </c>
      <c r="S341" t="s">
        <v>40</v>
      </c>
      <c r="T341" t="s">
        <v>41</v>
      </c>
      <c r="U341">
        <v>420</v>
      </c>
      <c r="Y341" t="s">
        <v>777</v>
      </c>
      <c r="AA341">
        <v>34.069499999999998</v>
      </c>
      <c r="AB341">
        <v>-118.27679999999999</v>
      </c>
      <c r="AC341">
        <f t="shared" si="5"/>
        <v>0</v>
      </c>
    </row>
    <row r="342" spans="1:29" x14ac:dyDescent="0.35">
      <c r="A342">
        <v>200605329</v>
      </c>
      <c r="B342" s="1">
        <v>43859</v>
      </c>
      <c r="C342" s="1">
        <v>43855</v>
      </c>
      <c r="D342">
        <v>1400</v>
      </c>
      <c r="E342">
        <v>6</v>
      </c>
      <c r="F342" t="s">
        <v>91</v>
      </c>
      <c r="G342">
        <v>647</v>
      </c>
      <c r="H342">
        <v>1</v>
      </c>
      <c r="I342">
        <v>440</v>
      </c>
      <c r="J342" t="s">
        <v>213</v>
      </c>
      <c r="K342" t="s">
        <v>245</v>
      </c>
      <c r="L342">
        <v>75</v>
      </c>
      <c r="M342" t="s">
        <v>94</v>
      </c>
      <c r="N342" t="s">
        <v>173</v>
      </c>
      <c r="O342">
        <v>735</v>
      </c>
      <c r="P342" t="s">
        <v>778</v>
      </c>
      <c r="S342" t="s">
        <v>40</v>
      </c>
      <c r="T342" t="s">
        <v>41</v>
      </c>
      <c r="U342">
        <v>440</v>
      </c>
      <c r="Y342" t="s">
        <v>779</v>
      </c>
      <c r="AA342">
        <v>34.099800000000002</v>
      </c>
      <c r="AB342">
        <v>-118.3237</v>
      </c>
      <c r="AC342">
        <f t="shared" si="5"/>
        <v>0</v>
      </c>
    </row>
    <row r="343" spans="1:29" x14ac:dyDescent="0.35">
      <c r="A343">
        <v>200706186</v>
      </c>
      <c r="B343" s="1">
        <v>43877</v>
      </c>
      <c r="C343" s="1">
        <v>43875</v>
      </c>
      <c r="D343">
        <v>1615</v>
      </c>
      <c r="E343">
        <v>7</v>
      </c>
      <c r="F343" t="s">
        <v>28</v>
      </c>
      <c r="G343">
        <v>782</v>
      </c>
      <c r="H343">
        <v>1</v>
      </c>
      <c r="I343">
        <v>341</v>
      </c>
      <c r="J343" t="s">
        <v>157</v>
      </c>
      <c r="K343" t="s">
        <v>780</v>
      </c>
      <c r="L343">
        <v>32</v>
      </c>
      <c r="M343" t="s">
        <v>30</v>
      </c>
      <c r="N343" t="s">
        <v>73</v>
      </c>
      <c r="O343">
        <v>203</v>
      </c>
      <c r="P343" t="s">
        <v>101</v>
      </c>
      <c r="S343" t="s">
        <v>40</v>
      </c>
      <c r="T343" t="s">
        <v>41</v>
      </c>
      <c r="U343">
        <v>341</v>
      </c>
      <c r="Y343" t="s">
        <v>781</v>
      </c>
      <c r="AA343">
        <v>34.0426</v>
      </c>
      <c r="AB343">
        <v>-118.3764</v>
      </c>
      <c r="AC343">
        <f t="shared" si="5"/>
        <v>0</v>
      </c>
    </row>
    <row r="344" spans="1:29" x14ac:dyDescent="0.35">
      <c r="A344">
        <v>200815198</v>
      </c>
      <c r="B344" s="1">
        <v>44113</v>
      </c>
      <c r="C344" s="1">
        <v>44113</v>
      </c>
      <c r="D344">
        <v>1330</v>
      </c>
      <c r="E344">
        <v>8</v>
      </c>
      <c r="F344" t="s">
        <v>109</v>
      </c>
      <c r="G344">
        <v>827</v>
      </c>
      <c r="H344">
        <v>2</v>
      </c>
      <c r="I344">
        <v>624</v>
      </c>
      <c r="J344" t="s">
        <v>171</v>
      </c>
      <c r="K344" t="s">
        <v>782</v>
      </c>
      <c r="L344">
        <v>29</v>
      </c>
      <c r="M344" t="s">
        <v>94</v>
      </c>
      <c r="N344" t="s">
        <v>73</v>
      </c>
      <c r="O344">
        <v>252</v>
      </c>
      <c r="P344" t="s">
        <v>783</v>
      </c>
      <c r="Q344">
        <v>400</v>
      </c>
      <c r="R344" t="s">
        <v>143</v>
      </c>
      <c r="S344" t="s">
        <v>84</v>
      </c>
      <c r="T344" t="s">
        <v>85</v>
      </c>
      <c r="U344">
        <v>624</v>
      </c>
      <c r="Y344" t="s">
        <v>784</v>
      </c>
      <c r="AA344">
        <v>34.053600000000003</v>
      </c>
      <c r="AB344">
        <v>-118.4662</v>
      </c>
      <c r="AC344">
        <f t="shared" si="5"/>
        <v>0</v>
      </c>
    </row>
    <row r="345" spans="1:29" x14ac:dyDescent="0.35">
      <c r="A345">
        <v>201218195</v>
      </c>
      <c r="B345" s="1">
        <v>44052</v>
      </c>
      <c r="C345" s="1">
        <v>44052</v>
      </c>
      <c r="D345">
        <v>200</v>
      </c>
      <c r="E345">
        <v>12</v>
      </c>
      <c r="F345" t="s">
        <v>68</v>
      </c>
      <c r="G345">
        <v>1256</v>
      </c>
      <c r="H345">
        <v>1</v>
      </c>
      <c r="I345">
        <v>236</v>
      </c>
      <c r="J345" t="s">
        <v>692</v>
      </c>
      <c r="K345" t="s">
        <v>785</v>
      </c>
      <c r="L345">
        <v>35</v>
      </c>
      <c r="M345" t="s">
        <v>94</v>
      </c>
      <c r="N345" t="s">
        <v>163</v>
      </c>
      <c r="O345">
        <v>502</v>
      </c>
      <c r="P345" t="s">
        <v>47</v>
      </c>
      <c r="Q345">
        <v>400</v>
      </c>
      <c r="R345" t="s">
        <v>143</v>
      </c>
      <c r="S345" t="s">
        <v>33</v>
      </c>
      <c r="T345" t="s">
        <v>34</v>
      </c>
      <c r="U345">
        <v>236</v>
      </c>
      <c r="Y345" t="s">
        <v>786</v>
      </c>
      <c r="AA345">
        <v>33.972700000000003</v>
      </c>
      <c r="AB345">
        <v>-118.2846</v>
      </c>
      <c r="AC345">
        <f t="shared" si="5"/>
        <v>1</v>
      </c>
    </row>
    <row r="346" spans="1:29" x14ac:dyDescent="0.35">
      <c r="A346">
        <v>200408096</v>
      </c>
      <c r="B346" s="1">
        <v>43943</v>
      </c>
      <c r="C346" s="1">
        <v>43943</v>
      </c>
      <c r="D346">
        <v>1900</v>
      </c>
      <c r="E346">
        <v>4</v>
      </c>
      <c r="F346" t="s">
        <v>54</v>
      </c>
      <c r="G346">
        <v>471</v>
      </c>
      <c r="H346">
        <v>1</v>
      </c>
      <c r="I346">
        <v>230</v>
      </c>
      <c r="J346" t="s">
        <v>161</v>
      </c>
      <c r="K346" t="s">
        <v>787</v>
      </c>
      <c r="L346">
        <v>32</v>
      </c>
      <c r="M346" t="s">
        <v>30</v>
      </c>
      <c r="N346" t="s">
        <v>95</v>
      </c>
      <c r="O346">
        <v>101</v>
      </c>
      <c r="P346" t="s">
        <v>32</v>
      </c>
      <c r="Q346">
        <v>205</v>
      </c>
      <c r="R346" t="s">
        <v>579</v>
      </c>
      <c r="S346" t="s">
        <v>33</v>
      </c>
      <c r="T346" t="s">
        <v>34</v>
      </c>
      <c r="U346">
        <v>230</v>
      </c>
      <c r="V346">
        <v>998</v>
      </c>
      <c r="Y346" t="s">
        <v>788</v>
      </c>
      <c r="Z346" t="s">
        <v>789</v>
      </c>
      <c r="AA346">
        <v>34.039099999999998</v>
      </c>
      <c r="AB346">
        <v>-118.2236</v>
      </c>
      <c r="AC346">
        <f t="shared" si="5"/>
        <v>1</v>
      </c>
    </row>
    <row r="347" spans="1:29" x14ac:dyDescent="0.35">
      <c r="A347">
        <v>200508431</v>
      </c>
      <c r="B347" s="1">
        <v>43939</v>
      </c>
      <c r="C347" s="1">
        <v>43939</v>
      </c>
      <c r="D347">
        <v>2200</v>
      </c>
      <c r="E347">
        <v>5</v>
      </c>
      <c r="F347" t="s">
        <v>98</v>
      </c>
      <c r="G347">
        <v>515</v>
      </c>
      <c r="H347">
        <v>2</v>
      </c>
      <c r="I347">
        <v>946</v>
      </c>
      <c r="J347" t="s">
        <v>125</v>
      </c>
      <c r="K347" t="s">
        <v>790</v>
      </c>
      <c r="L347">
        <v>58</v>
      </c>
      <c r="M347" t="s">
        <v>94</v>
      </c>
      <c r="N347" t="s">
        <v>95</v>
      </c>
      <c r="O347">
        <v>502</v>
      </c>
      <c r="P347" t="s">
        <v>47</v>
      </c>
      <c r="S347" t="s">
        <v>40</v>
      </c>
      <c r="T347" t="s">
        <v>41</v>
      </c>
      <c r="U347">
        <v>946</v>
      </c>
      <c r="Y347" t="s">
        <v>791</v>
      </c>
      <c r="AA347">
        <v>33.795099999999998</v>
      </c>
      <c r="AB347">
        <v>-118.2752</v>
      </c>
      <c r="AC347">
        <f t="shared" si="5"/>
        <v>0</v>
      </c>
    </row>
    <row r="348" spans="1:29" x14ac:dyDescent="0.35">
      <c r="A348">
        <v>201219454</v>
      </c>
      <c r="B348" s="1">
        <v>44071</v>
      </c>
      <c r="C348" s="1">
        <v>44071</v>
      </c>
      <c r="D348">
        <v>20</v>
      </c>
      <c r="E348">
        <v>12</v>
      </c>
      <c r="F348" t="s">
        <v>68</v>
      </c>
      <c r="G348">
        <v>1259</v>
      </c>
      <c r="H348">
        <v>2</v>
      </c>
      <c r="I348">
        <v>888</v>
      </c>
      <c r="J348" t="s">
        <v>250</v>
      </c>
      <c r="K348" t="s">
        <v>792</v>
      </c>
      <c r="L348">
        <v>68</v>
      </c>
      <c r="M348" t="s">
        <v>94</v>
      </c>
      <c r="N348" t="s">
        <v>163</v>
      </c>
      <c r="O348">
        <v>501</v>
      </c>
      <c r="P348" t="s">
        <v>164</v>
      </c>
      <c r="S348" t="s">
        <v>40</v>
      </c>
      <c r="T348" t="s">
        <v>41</v>
      </c>
      <c r="U348">
        <v>888</v>
      </c>
      <c r="V348">
        <v>998</v>
      </c>
      <c r="Y348" t="s">
        <v>793</v>
      </c>
      <c r="AA348">
        <v>33.971200000000003</v>
      </c>
      <c r="AB348">
        <v>-118.26300000000001</v>
      </c>
      <c r="AC348">
        <f t="shared" si="5"/>
        <v>0</v>
      </c>
    </row>
    <row r="349" spans="1:29" x14ac:dyDescent="0.35">
      <c r="A349">
        <v>201219885</v>
      </c>
      <c r="B349" s="1">
        <v>44077</v>
      </c>
      <c r="C349" s="1">
        <v>44077</v>
      </c>
      <c r="D349">
        <v>835</v>
      </c>
      <c r="E349">
        <v>12</v>
      </c>
      <c r="F349" t="s">
        <v>68</v>
      </c>
      <c r="G349">
        <v>1253</v>
      </c>
      <c r="H349">
        <v>2</v>
      </c>
      <c r="I349">
        <v>626</v>
      </c>
      <c r="J349" t="s">
        <v>141</v>
      </c>
      <c r="K349" t="s">
        <v>794</v>
      </c>
      <c r="L349">
        <v>81</v>
      </c>
      <c r="M349" t="s">
        <v>94</v>
      </c>
      <c r="N349" t="s">
        <v>163</v>
      </c>
      <c r="O349">
        <v>501</v>
      </c>
      <c r="P349" t="s">
        <v>164</v>
      </c>
      <c r="Q349">
        <v>400</v>
      </c>
      <c r="R349" t="s">
        <v>143</v>
      </c>
      <c r="S349" t="s">
        <v>84</v>
      </c>
      <c r="T349" t="s">
        <v>85</v>
      </c>
      <c r="U349">
        <v>626</v>
      </c>
      <c r="V349">
        <v>930</v>
      </c>
      <c r="Y349" t="s">
        <v>795</v>
      </c>
      <c r="AA349">
        <v>33.9741</v>
      </c>
      <c r="AB349">
        <v>-118.3068</v>
      </c>
      <c r="AC349">
        <f t="shared" si="5"/>
        <v>0</v>
      </c>
    </row>
    <row r="350" spans="1:29" x14ac:dyDescent="0.35">
      <c r="A350">
        <v>200913371</v>
      </c>
      <c r="B350" s="1">
        <v>44053</v>
      </c>
      <c r="C350" s="1">
        <v>43910</v>
      </c>
      <c r="D350">
        <v>600</v>
      </c>
      <c r="E350">
        <v>9</v>
      </c>
      <c r="F350" t="s">
        <v>49</v>
      </c>
      <c r="G350">
        <v>911</v>
      </c>
      <c r="H350">
        <v>2</v>
      </c>
      <c r="I350">
        <v>845</v>
      </c>
      <c r="J350" t="s">
        <v>345</v>
      </c>
      <c r="K350">
        <v>1501</v>
      </c>
      <c r="L350">
        <v>0</v>
      </c>
      <c r="M350" t="s">
        <v>30</v>
      </c>
      <c r="N350" t="s">
        <v>46</v>
      </c>
      <c r="O350">
        <v>501</v>
      </c>
      <c r="P350" t="s">
        <v>164</v>
      </c>
      <c r="S350" t="s">
        <v>33</v>
      </c>
      <c r="T350" t="s">
        <v>34</v>
      </c>
      <c r="U350">
        <v>845</v>
      </c>
      <c r="Y350" t="s">
        <v>796</v>
      </c>
      <c r="AA350">
        <v>34.201099999999997</v>
      </c>
      <c r="AB350">
        <v>-118.4669</v>
      </c>
      <c r="AC350">
        <f t="shared" si="5"/>
        <v>1</v>
      </c>
    </row>
    <row r="351" spans="1:29" x14ac:dyDescent="0.35">
      <c r="A351">
        <v>200909092</v>
      </c>
      <c r="B351" s="1">
        <v>43950</v>
      </c>
      <c r="C351" s="1">
        <v>43948</v>
      </c>
      <c r="D351">
        <v>2100</v>
      </c>
      <c r="E351">
        <v>9</v>
      </c>
      <c r="F351" t="s">
        <v>49</v>
      </c>
      <c r="G351">
        <v>919</v>
      </c>
      <c r="H351">
        <v>1</v>
      </c>
      <c r="I351">
        <v>330</v>
      </c>
      <c r="J351" t="s">
        <v>37</v>
      </c>
      <c r="K351" t="s">
        <v>797</v>
      </c>
      <c r="L351">
        <v>54</v>
      </c>
      <c r="M351" t="s">
        <v>30</v>
      </c>
      <c r="N351" t="s">
        <v>163</v>
      </c>
      <c r="O351">
        <v>101</v>
      </c>
      <c r="P351" t="s">
        <v>32</v>
      </c>
      <c r="S351" t="s">
        <v>40</v>
      </c>
      <c r="T351" t="s">
        <v>41</v>
      </c>
      <c r="U351">
        <v>330</v>
      </c>
      <c r="Y351" t="s">
        <v>798</v>
      </c>
      <c r="AA351">
        <v>34.2012</v>
      </c>
      <c r="AB351">
        <v>-118.4294</v>
      </c>
      <c r="AC351">
        <f t="shared" si="5"/>
        <v>0</v>
      </c>
    </row>
    <row r="352" spans="1:29" x14ac:dyDescent="0.35">
      <c r="A352">
        <v>200717236</v>
      </c>
      <c r="B352" s="1">
        <v>44183</v>
      </c>
      <c r="C352" s="1">
        <v>44183</v>
      </c>
      <c r="D352">
        <v>1100</v>
      </c>
      <c r="E352">
        <v>7</v>
      </c>
      <c r="F352" t="s">
        <v>28</v>
      </c>
      <c r="G352">
        <v>752</v>
      </c>
      <c r="H352">
        <v>1</v>
      </c>
      <c r="I352">
        <v>320</v>
      </c>
      <c r="J352" t="s">
        <v>435</v>
      </c>
      <c r="K352" t="s">
        <v>799</v>
      </c>
      <c r="L352">
        <v>84</v>
      </c>
      <c r="M352" t="s">
        <v>94</v>
      </c>
      <c r="N352" t="s">
        <v>163</v>
      </c>
      <c r="O352">
        <v>501</v>
      </c>
      <c r="P352" t="s">
        <v>164</v>
      </c>
      <c r="S352" t="s">
        <v>40</v>
      </c>
      <c r="T352" t="s">
        <v>41</v>
      </c>
      <c r="U352">
        <v>320</v>
      </c>
      <c r="Y352" t="s">
        <v>800</v>
      </c>
      <c r="AA352">
        <v>34.053199999999997</v>
      </c>
      <c r="AB352">
        <v>-118.3729</v>
      </c>
      <c r="AC352">
        <f t="shared" si="5"/>
        <v>0</v>
      </c>
    </row>
    <row r="353" spans="1:29" x14ac:dyDescent="0.35">
      <c r="A353">
        <v>200115046</v>
      </c>
      <c r="B353" s="1">
        <v>44031</v>
      </c>
      <c r="C353" s="1">
        <v>44031</v>
      </c>
      <c r="D353">
        <v>1425</v>
      </c>
      <c r="E353">
        <v>1</v>
      </c>
      <c r="F353" t="s">
        <v>36</v>
      </c>
      <c r="G353">
        <v>166</v>
      </c>
      <c r="H353">
        <v>2</v>
      </c>
      <c r="I353">
        <v>624</v>
      </c>
      <c r="J353" t="s">
        <v>171</v>
      </c>
      <c r="K353" t="s">
        <v>801</v>
      </c>
      <c r="L353">
        <v>54</v>
      </c>
      <c r="M353" t="s">
        <v>94</v>
      </c>
      <c r="N353" t="s">
        <v>95</v>
      </c>
      <c r="O353">
        <v>102</v>
      </c>
      <c r="P353" t="s">
        <v>186</v>
      </c>
      <c r="Q353">
        <v>400</v>
      </c>
      <c r="R353" t="s">
        <v>143</v>
      </c>
      <c r="S353" t="s">
        <v>33</v>
      </c>
      <c r="T353" t="s">
        <v>34</v>
      </c>
      <c r="U353">
        <v>624</v>
      </c>
      <c r="Y353" t="s">
        <v>802</v>
      </c>
      <c r="Z353" t="s">
        <v>676</v>
      </c>
      <c r="AA353">
        <v>34.041200000000003</v>
      </c>
      <c r="AB353">
        <v>-118.2474</v>
      </c>
      <c r="AC353">
        <f t="shared" si="5"/>
        <v>1</v>
      </c>
    </row>
    <row r="354" spans="1:29" x14ac:dyDescent="0.35">
      <c r="A354">
        <v>200319472</v>
      </c>
      <c r="B354" s="1">
        <v>44131</v>
      </c>
      <c r="C354" s="1">
        <v>44131</v>
      </c>
      <c r="D354">
        <v>1330</v>
      </c>
      <c r="E354">
        <v>3</v>
      </c>
      <c r="F354" t="s">
        <v>43</v>
      </c>
      <c r="G354">
        <v>314</v>
      </c>
      <c r="H354">
        <v>2</v>
      </c>
      <c r="I354">
        <v>740</v>
      </c>
      <c r="J354" t="s">
        <v>224</v>
      </c>
      <c r="K354" t="s">
        <v>803</v>
      </c>
      <c r="L354">
        <v>18</v>
      </c>
      <c r="M354" t="s">
        <v>30</v>
      </c>
      <c r="N354" t="s">
        <v>163</v>
      </c>
      <c r="O354">
        <v>122</v>
      </c>
      <c r="P354" t="s">
        <v>275</v>
      </c>
      <c r="S354" t="s">
        <v>33</v>
      </c>
      <c r="T354" t="s">
        <v>34</v>
      </c>
      <c r="U354">
        <v>740</v>
      </c>
      <c r="Y354" t="s">
        <v>804</v>
      </c>
      <c r="AA354">
        <v>34.032600000000002</v>
      </c>
      <c r="AB354">
        <v>-118.3284</v>
      </c>
      <c r="AC354">
        <f t="shared" si="5"/>
        <v>1</v>
      </c>
    </row>
    <row r="355" spans="1:29" x14ac:dyDescent="0.35">
      <c r="A355">
        <v>200610699</v>
      </c>
      <c r="B355" s="1">
        <v>43978</v>
      </c>
      <c r="C355" s="1">
        <v>43975</v>
      </c>
      <c r="D355">
        <v>1730</v>
      </c>
      <c r="E355">
        <v>6</v>
      </c>
      <c r="F355" t="s">
        <v>91</v>
      </c>
      <c r="G355">
        <v>648</v>
      </c>
      <c r="H355">
        <v>1</v>
      </c>
      <c r="I355">
        <v>440</v>
      </c>
      <c r="J355" t="s">
        <v>213</v>
      </c>
      <c r="K355">
        <v>344</v>
      </c>
      <c r="L355">
        <v>24</v>
      </c>
      <c r="M355" t="s">
        <v>30</v>
      </c>
      <c r="N355" t="s">
        <v>73</v>
      </c>
      <c r="O355">
        <v>502</v>
      </c>
      <c r="P355" t="s">
        <v>47</v>
      </c>
      <c r="S355" t="s">
        <v>40</v>
      </c>
      <c r="T355" t="s">
        <v>41</v>
      </c>
      <c r="U355">
        <v>440</v>
      </c>
      <c r="Y355" t="s">
        <v>805</v>
      </c>
      <c r="AA355">
        <v>34.100499999999997</v>
      </c>
      <c r="AB355">
        <v>-118.3115</v>
      </c>
      <c r="AC355">
        <f t="shared" si="5"/>
        <v>0</v>
      </c>
    </row>
    <row r="356" spans="1:29" x14ac:dyDescent="0.35">
      <c r="A356">
        <v>201005330</v>
      </c>
      <c r="B356" s="1">
        <v>43862</v>
      </c>
      <c r="C356" s="1">
        <v>43862</v>
      </c>
      <c r="D356">
        <v>945</v>
      </c>
      <c r="E356">
        <v>10</v>
      </c>
      <c r="F356" t="s">
        <v>103</v>
      </c>
      <c r="G356">
        <v>1065</v>
      </c>
      <c r="H356">
        <v>1</v>
      </c>
      <c r="I356">
        <v>420</v>
      </c>
      <c r="J356" t="s">
        <v>352</v>
      </c>
      <c r="K356" t="s">
        <v>806</v>
      </c>
      <c r="L356">
        <v>43</v>
      </c>
      <c r="M356" t="s">
        <v>30</v>
      </c>
      <c r="N356" t="s">
        <v>31</v>
      </c>
      <c r="O356">
        <v>101</v>
      </c>
      <c r="P356" t="s">
        <v>32</v>
      </c>
      <c r="S356" t="s">
        <v>40</v>
      </c>
      <c r="T356" t="s">
        <v>41</v>
      </c>
      <c r="U356">
        <v>420</v>
      </c>
      <c r="Y356" t="s">
        <v>807</v>
      </c>
      <c r="AA356">
        <v>34.168599999999998</v>
      </c>
      <c r="AB356">
        <v>-118.52030000000001</v>
      </c>
      <c r="AC356">
        <f t="shared" si="5"/>
        <v>0</v>
      </c>
    </row>
    <row r="357" spans="1:29" x14ac:dyDescent="0.35">
      <c r="A357">
        <v>200504809</v>
      </c>
      <c r="B357" s="1">
        <v>43850</v>
      </c>
      <c r="C357" s="1">
        <v>43850</v>
      </c>
      <c r="D357">
        <v>945</v>
      </c>
      <c r="E357">
        <v>5</v>
      </c>
      <c r="F357" t="s">
        <v>98</v>
      </c>
      <c r="G357">
        <v>507</v>
      </c>
      <c r="H357">
        <v>2</v>
      </c>
      <c r="I357">
        <v>626</v>
      </c>
      <c r="J357" t="s">
        <v>141</v>
      </c>
      <c r="K357" t="s">
        <v>808</v>
      </c>
      <c r="L357">
        <v>42</v>
      </c>
      <c r="M357" t="s">
        <v>94</v>
      </c>
      <c r="N357" t="s">
        <v>163</v>
      </c>
      <c r="O357">
        <v>101</v>
      </c>
      <c r="P357" t="s">
        <v>32</v>
      </c>
      <c r="Q357">
        <v>400</v>
      </c>
      <c r="R357" t="s">
        <v>143</v>
      </c>
      <c r="S357" t="s">
        <v>40</v>
      </c>
      <c r="T357" t="s">
        <v>41</v>
      </c>
      <c r="U357">
        <v>626</v>
      </c>
      <c r="Y357" t="s">
        <v>809</v>
      </c>
      <c r="AA357">
        <v>33.819000000000003</v>
      </c>
      <c r="AB357">
        <v>-118.3066</v>
      </c>
      <c r="AC357">
        <f t="shared" si="5"/>
        <v>0</v>
      </c>
    </row>
    <row r="358" spans="1:29" x14ac:dyDescent="0.35">
      <c r="A358">
        <v>200705134</v>
      </c>
      <c r="B358" s="1">
        <v>43850</v>
      </c>
      <c r="C358" s="1">
        <v>43849</v>
      </c>
      <c r="D358">
        <v>1930</v>
      </c>
      <c r="E358">
        <v>7</v>
      </c>
      <c r="F358" t="s">
        <v>28</v>
      </c>
      <c r="G358">
        <v>702</v>
      </c>
      <c r="H358">
        <v>1</v>
      </c>
      <c r="I358">
        <v>480</v>
      </c>
      <c r="J358" t="s">
        <v>44</v>
      </c>
      <c r="K358">
        <v>344</v>
      </c>
      <c r="L358">
        <v>30</v>
      </c>
      <c r="M358" t="s">
        <v>94</v>
      </c>
      <c r="N358" t="s">
        <v>73</v>
      </c>
      <c r="O358">
        <v>501</v>
      </c>
      <c r="P358" t="s">
        <v>164</v>
      </c>
      <c r="S358" t="s">
        <v>40</v>
      </c>
      <c r="T358" t="s">
        <v>41</v>
      </c>
      <c r="U358">
        <v>480</v>
      </c>
      <c r="Y358" t="s">
        <v>810</v>
      </c>
      <c r="AA358">
        <v>34.0854</v>
      </c>
      <c r="AB358">
        <v>-118.3522</v>
      </c>
      <c r="AC358">
        <f t="shared" si="5"/>
        <v>0</v>
      </c>
    </row>
    <row r="359" spans="1:29" x14ac:dyDescent="0.35">
      <c r="A359">
        <v>200812232</v>
      </c>
      <c r="B359" s="1">
        <v>44034</v>
      </c>
      <c r="C359" s="1">
        <v>44034</v>
      </c>
      <c r="D359">
        <v>1100</v>
      </c>
      <c r="E359">
        <v>8</v>
      </c>
      <c r="F359" t="s">
        <v>109</v>
      </c>
      <c r="G359">
        <v>815</v>
      </c>
      <c r="H359">
        <v>2</v>
      </c>
      <c r="I359">
        <v>354</v>
      </c>
      <c r="J359" t="s">
        <v>167</v>
      </c>
      <c r="K359">
        <v>930</v>
      </c>
      <c r="L359">
        <v>45</v>
      </c>
      <c r="M359" t="s">
        <v>30</v>
      </c>
      <c r="N359" t="s">
        <v>73</v>
      </c>
      <c r="O359">
        <v>501</v>
      </c>
      <c r="P359" t="s">
        <v>164</v>
      </c>
      <c r="S359" t="s">
        <v>40</v>
      </c>
      <c r="T359" t="s">
        <v>41</v>
      </c>
      <c r="U359">
        <v>354</v>
      </c>
      <c r="Y359" t="s">
        <v>811</v>
      </c>
      <c r="AA359">
        <v>34.069099999999999</v>
      </c>
      <c r="AB359">
        <v>-118.4619</v>
      </c>
      <c r="AC359">
        <f t="shared" si="5"/>
        <v>0</v>
      </c>
    </row>
    <row r="360" spans="1:29" x14ac:dyDescent="0.35">
      <c r="A360">
        <v>200611438</v>
      </c>
      <c r="B360" s="1">
        <v>43997</v>
      </c>
      <c r="C360" s="1">
        <v>43996</v>
      </c>
      <c r="D360">
        <v>1300</v>
      </c>
      <c r="E360">
        <v>6</v>
      </c>
      <c r="F360" t="s">
        <v>91</v>
      </c>
      <c r="G360">
        <v>667</v>
      </c>
      <c r="H360">
        <v>2</v>
      </c>
      <c r="I360">
        <v>755</v>
      </c>
      <c r="J360" t="s">
        <v>812</v>
      </c>
      <c r="K360" t="s">
        <v>813</v>
      </c>
      <c r="L360">
        <v>0</v>
      </c>
      <c r="M360" t="s">
        <v>46</v>
      </c>
      <c r="N360" t="s">
        <v>46</v>
      </c>
      <c r="O360">
        <v>203</v>
      </c>
      <c r="P360" t="s">
        <v>101</v>
      </c>
      <c r="Q360">
        <v>511</v>
      </c>
      <c r="R360" t="s">
        <v>151</v>
      </c>
      <c r="S360" t="s">
        <v>40</v>
      </c>
      <c r="T360" t="s">
        <v>41</v>
      </c>
      <c r="U360">
        <v>755</v>
      </c>
      <c r="Y360" t="s">
        <v>302</v>
      </c>
      <c r="AA360">
        <v>34.098100000000002</v>
      </c>
      <c r="AB360">
        <v>-118.3158</v>
      </c>
      <c r="AC360">
        <f t="shared" si="5"/>
        <v>0</v>
      </c>
    </row>
    <row r="361" spans="1:29" x14ac:dyDescent="0.35">
      <c r="A361">
        <v>200111209</v>
      </c>
      <c r="B361" s="1">
        <v>43952</v>
      </c>
      <c r="C361" s="1">
        <v>43951</v>
      </c>
      <c r="D361">
        <v>1803</v>
      </c>
      <c r="E361">
        <v>1</v>
      </c>
      <c r="F361" t="s">
        <v>36</v>
      </c>
      <c r="G361">
        <v>162</v>
      </c>
      <c r="H361">
        <v>1</v>
      </c>
      <c r="I361">
        <v>210</v>
      </c>
      <c r="J361" t="s">
        <v>149</v>
      </c>
      <c r="K361" t="s">
        <v>814</v>
      </c>
      <c r="L361">
        <v>37</v>
      </c>
      <c r="M361" t="s">
        <v>30</v>
      </c>
      <c r="N361" t="s">
        <v>95</v>
      </c>
      <c r="O361">
        <v>123</v>
      </c>
      <c r="P361" t="s">
        <v>290</v>
      </c>
      <c r="Q361">
        <v>102</v>
      </c>
      <c r="R361" t="s">
        <v>219</v>
      </c>
      <c r="S361" t="s">
        <v>40</v>
      </c>
      <c r="T361" t="s">
        <v>41</v>
      </c>
      <c r="U361">
        <v>210</v>
      </c>
      <c r="Y361" t="s">
        <v>815</v>
      </c>
      <c r="AA361">
        <v>34.046199999999999</v>
      </c>
      <c r="AB361">
        <v>-118.2585</v>
      </c>
      <c r="AC361">
        <f t="shared" si="5"/>
        <v>0</v>
      </c>
    </row>
    <row r="362" spans="1:29" x14ac:dyDescent="0.35">
      <c r="A362">
        <v>200415454</v>
      </c>
      <c r="B362" s="1">
        <v>44166</v>
      </c>
      <c r="C362" s="1">
        <v>44151</v>
      </c>
      <c r="D362">
        <v>1200</v>
      </c>
      <c r="E362">
        <v>4</v>
      </c>
      <c r="F362" t="s">
        <v>54</v>
      </c>
      <c r="G362">
        <v>409</v>
      </c>
      <c r="H362">
        <v>2</v>
      </c>
      <c r="I362">
        <v>354</v>
      </c>
      <c r="J362" t="s">
        <v>167</v>
      </c>
      <c r="K362">
        <v>100</v>
      </c>
      <c r="L362">
        <v>47</v>
      </c>
      <c r="M362" t="s">
        <v>94</v>
      </c>
      <c r="N362" t="s">
        <v>95</v>
      </c>
      <c r="O362">
        <v>750</v>
      </c>
      <c r="P362" t="s">
        <v>816</v>
      </c>
      <c r="S362" t="s">
        <v>40</v>
      </c>
      <c r="T362" t="s">
        <v>41</v>
      </c>
      <c r="U362">
        <v>354</v>
      </c>
      <c r="Y362" t="s">
        <v>817</v>
      </c>
      <c r="AA362">
        <v>34.0976</v>
      </c>
      <c r="AB362">
        <v>-118.1602</v>
      </c>
      <c r="AC362">
        <f t="shared" si="5"/>
        <v>0</v>
      </c>
    </row>
    <row r="363" spans="1:29" x14ac:dyDescent="0.35">
      <c r="A363">
        <v>200605686</v>
      </c>
      <c r="B363" s="1">
        <v>43866</v>
      </c>
      <c r="C363" s="1">
        <v>43864</v>
      </c>
      <c r="D363">
        <v>1</v>
      </c>
      <c r="E363">
        <v>6</v>
      </c>
      <c r="F363" t="s">
        <v>91</v>
      </c>
      <c r="G363">
        <v>648</v>
      </c>
      <c r="H363">
        <v>1</v>
      </c>
      <c r="I363">
        <v>341</v>
      </c>
      <c r="J363" t="s">
        <v>157</v>
      </c>
      <c r="K363" t="s">
        <v>245</v>
      </c>
      <c r="L363">
        <v>22</v>
      </c>
      <c r="M363" t="s">
        <v>30</v>
      </c>
      <c r="N363" t="s">
        <v>95</v>
      </c>
      <c r="O363">
        <v>108</v>
      </c>
      <c r="P363" t="s">
        <v>105</v>
      </c>
      <c r="S363" t="s">
        <v>40</v>
      </c>
      <c r="T363" t="s">
        <v>41</v>
      </c>
      <c r="U363">
        <v>341</v>
      </c>
      <c r="Y363" t="s">
        <v>818</v>
      </c>
      <c r="AA363">
        <v>34.099400000000003</v>
      </c>
      <c r="AB363">
        <v>-118.30929999999999</v>
      </c>
      <c r="AC363">
        <f t="shared" si="5"/>
        <v>0</v>
      </c>
    </row>
    <row r="364" spans="1:29" x14ac:dyDescent="0.35">
      <c r="A364">
        <v>200508796</v>
      </c>
      <c r="B364" s="1">
        <v>43948</v>
      </c>
      <c r="C364" s="1">
        <v>43946</v>
      </c>
      <c r="D364">
        <v>1700</v>
      </c>
      <c r="E364">
        <v>5</v>
      </c>
      <c r="F364" t="s">
        <v>98</v>
      </c>
      <c r="G364">
        <v>515</v>
      </c>
      <c r="H364">
        <v>2</v>
      </c>
      <c r="I364">
        <v>740</v>
      </c>
      <c r="J364" t="s">
        <v>224</v>
      </c>
      <c r="K364" t="s">
        <v>819</v>
      </c>
      <c r="L364">
        <v>40</v>
      </c>
      <c r="M364" t="s">
        <v>94</v>
      </c>
      <c r="N364" t="s">
        <v>95</v>
      </c>
      <c r="O364">
        <v>122</v>
      </c>
      <c r="P364" t="s">
        <v>275</v>
      </c>
      <c r="S364" t="s">
        <v>40</v>
      </c>
      <c r="T364" t="s">
        <v>41</v>
      </c>
      <c r="U364">
        <v>740</v>
      </c>
      <c r="Y364" t="s">
        <v>820</v>
      </c>
      <c r="AA364">
        <v>33.794800000000002</v>
      </c>
      <c r="AB364">
        <v>-118.2694</v>
      </c>
      <c r="AC364">
        <f t="shared" si="5"/>
        <v>0</v>
      </c>
    </row>
    <row r="365" spans="1:29" x14ac:dyDescent="0.35">
      <c r="A365">
        <v>200909232</v>
      </c>
      <c r="B365" s="1">
        <v>43953</v>
      </c>
      <c r="C365" s="1">
        <v>43952</v>
      </c>
      <c r="D365">
        <v>2200</v>
      </c>
      <c r="E365">
        <v>9</v>
      </c>
      <c r="F365" t="s">
        <v>49</v>
      </c>
      <c r="G365">
        <v>926</v>
      </c>
      <c r="H365">
        <v>1</v>
      </c>
      <c r="I365">
        <v>330</v>
      </c>
      <c r="J365" t="s">
        <v>37</v>
      </c>
      <c r="K365">
        <v>344</v>
      </c>
      <c r="L365">
        <v>38</v>
      </c>
      <c r="M365" t="s">
        <v>94</v>
      </c>
      <c r="N365" t="s">
        <v>95</v>
      </c>
      <c r="O365">
        <v>101</v>
      </c>
      <c r="P365" t="s">
        <v>32</v>
      </c>
      <c r="S365" t="s">
        <v>40</v>
      </c>
      <c r="T365" t="s">
        <v>41</v>
      </c>
      <c r="U365">
        <v>330</v>
      </c>
      <c r="Y365" t="s">
        <v>821</v>
      </c>
      <c r="AA365">
        <v>34.190300000000001</v>
      </c>
      <c r="AB365">
        <v>-118.4378</v>
      </c>
      <c r="AC365">
        <f t="shared" si="5"/>
        <v>0</v>
      </c>
    </row>
    <row r="366" spans="1:29" x14ac:dyDescent="0.35">
      <c r="A366">
        <v>200605833</v>
      </c>
      <c r="B366" s="1">
        <v>43868</v>
      </c>
      <c r="C366" s="1">
        <v>43866</v>
      </c>
      <c r="D366">
        <v>1300</v>
      </c>
      <c r="E366">
        <v>6</v>
      </c>
      <c r="F366" t="s">
        <v>91</v>
      </c>
      <c r="G366">
        <v>622</v>
      </c>
      <c r="H366">
        <v>1</v>
      </c>
      <c r="I366">
        <v>331</v>
      </c>
      <c r="J366" t="s">
        <v>233</v>
      </c>
      <c r="K366" t="s">
        <v>822</v>
      </c>
      <c r="L366">
        <v>34</v>
      </c>
      <c r="M366" t="s">
        <v>30</v>
      </c>
      <c r="N366" t="s">
        <v>95</v>
      </c>
      <c r="O366">
        <v>707</v>
      </c>
      <c r="P366" t="s">
        <v>280</v>
      </c>
      <c r="S366" t="s">
        <v>40</v>
      </c>
      <c r="T366" t="s">
        <v>41</v>
      </c>
      <c r="U366">
        <v>331</v>
      </c>
      <c r="Y366" t="s">
        <v>823</v>
      </c>
      <c r="AA366">
        <v>34.104599999999998</v>
      </c>
      <c r="AB366">
        <v>-118.34610000000001</v>
      </c>
      <c r="AC366">
        <f t="shared" si="5"/>
        <v>0</v>
      </c>
    </row>
    <row r="367" spans="1:29" x14ac:dyDescent="0.35">
      <c r="A367">
        <v>200313632</v>
      </c>
      <c r="B367" s="1">
        <v>44013</v>
      </c>
      <c r="C367" s="1">
        <v>44012</v>
      </c>
      <c r="D367">
        <v>2030</v>
      </c>
      <c r="E367">
        <v>3</v>
      </c>
      <c r="F367" t="s">
        <v>43</v>
      </c>
      <c r="G367">
        <v>307</v>
      </c>
      <c r="H367">
        <v>1</v>
      </c>
      <c r="I367">
        <v>331</v>
      </c>
      <c r="J367" t="s">
        <v>233</v>
      </c>
      <c r="K367" t="s">
        <v>824</v>
      </c>
      <c r="L367">
        <v>38</v>
      </c>
      <c r="M367" t="s">
        <v>94</v>
      </c>
      <c r="N367" t="s">
        <v>95</v>
      </c>
      <c r="O367">
        <v>122</v>
      </c>
      <c r="P367" t="s">
        <v>275</v>
      </c>
      <c r="S367" t="s">
        <v>40</v>
      </c>
      <c r="T367" t="s">
        <v>41</v>
      </c>
      <c r="U367">
        <v>331</v>
      </c>
      <c r="Y367" t="s">
        <v>825</v>
      </c>
      <c r="AA367">
        <v>34.033900000000003</v>
      </c>
      <c r="AB367">
        <v>-118.337</v>
      </c>
      <c r="AC367">
        <f t="shared" si="5"/>
        <v>0</v>
      </c>
    </row>
    <row r="368" spans="1:29" x14ac:dyDescent="0.35">
      <c r="A368">
        <v>200116174</v>
      </c>
      <c r="B368" s="1">
        <v>44053</v>
      </c>
      <c r="C368" s="1">
        <v>44051</v>
      </c>
      <c r="D368">
        <v>1300</v>
      </c>
      <c r="E368">
        <v>1</v>
      </c>
      <c r="F368" t="s">
        <v>36</v>
      </c>
      <c r="G368">
        <v>152</v>
      </c>
      <c r="H368">
        <v>1</v>
      </c>
      <c r="I368">
        <v>330</v>
      </c>
      <c r="J368" t="s">
        <v>37</v>
      </c>
      <c r="K368" t="s">
        <v>826</v>
      </c>
      <c r="L368">
        <v>31</v>
      </c>
      <c r="M368" t="s">
        <v>94</v>
      </c>
      <c r="N368" t="s">
        <v>173</v>
      </c>
      <c r="O368">
        <v>101</v>
      </c>
      <c r="P368" t="s">
        <v>32</v>
      </c>
      <c r="S368" t="s">
        <v>40</v>
      </c>
      <c r="T368" t="s">
        <v>41</v>
      </c>
      <c r="U368">
        <v>330</v>
      </c>
      <c r="Y368" t="s">
        <v>827</v>
      </c>
      <c r="Z368" t="s">
        <v>76</v>
      </c>
      <c r="AA368">
        <v>34.049500000000002</v>
      </c>
      <c r="AB368">
        <v>-118.2564</v>
      </c>
      <c r="AC368">
        <f t="shared" si="5"/>
        <v>0</v>
      </c>
    </row>
    <row r="369" spans="1:29" x14ac:dyDescent="0.35">
      <c r="A369">
        <v>200606007</v>
      </c>
      <c r="B369" s="1">
        <v>43872</v>
      </c>
      <c r="C369" s="1">
        <v>43872</v>
      </c>
      <c r="D369">
        <v>1055</v>
      </c>
      <c r="E369">
        <v>6</v>
      </c>
      <c r="F369" t="s">
        <v>91</v>
      </c>
      <c r="G369">
        <v>668</v>
      </c>
      <c r="H369">
        <v>1</v>
      </c>
      <c r="I369">
        <v>440</v>
      </c>
      <c r="J369" t="s">
        <v>213</v>
      </c>
      <c r="K369" t="s">
        <v>245</v>
      </c>
      <c r="L369">
        <v>16</v>
      </c>
      <c r="M369" t="s">
        <v>30</v>
      </c>
      <c r="N369" t="s">
        <v>73</v>
      </c>
      <c r="O369">
        <v>721</v>
      </c>
      <c r="P369" t="s">
        <v>828</v>
      </c>
      <c r="S369" t="s">
        <v>40</v>
      </c>
      <c r="T369" t="s">
        <v>41</v>
      </c>
      <c r="U369">
        <v>440</v>
      </c>
      <c r="Y369" t="s">
        <v>829</v>
      </c>
      <c r="AA369">
        <v>34.094799999999999</v>
      </c>
      <c r="AB369">
        <v>-118.31359999999999</v>
      </c>
      <c r="AC369">
        <f t="shared" si="5"/>
        <v>0</v>
      </c>
    </row>
    <row r="370" spans="1:29" x14ac:dyDescent="0.35">
      <c r="A370">
        <v>200608399</v>
      </c>
      <c r="B370" s="1">
        <v>43918</v>
      </c>
      <c r="C370" s="1">
        <v>43917</v>
      </c>
      <c r="D370">
        <v>1700</v>
      </c>
      <c r="E370">
        <v>6</v>
      </c>
      <c r="F370" t="s">
        <v>91</v>
      </c>
      <c r="G370">
        <v>615</v>
      </c>
      <c r="H370">
        <v>1</v>
      </c>
      <c r="I370">
        <v>330</v>
      </c>
      <c r="J370" t="s">
        <v>37</v>
      </c>
      <c r="K370" t="s">
        <v>830</v>
      </c>
      <c r="L370">
        <v>30</v>
      </c>
      <c r="M370" t="s">
        <v>30</v>
      </c>
      <c r="N370" t="s">
        <v>95</v>
      </c>
      <c r="O370">
        <v>101</v>
      </c>
      <c r="P370" t="s">
        <v>32</v>
      </c>
      <c r="S370" t="s">
        <v>40</v>
      </c>
      <c r="T370" t="s">
        <v>41</v>
      </c>
      <c r="U370">
        <v>330</v>
      </c>
      <c r="Y370" t="s">
        <v>831</v>
      </c>
      <c r="Z370" t="s">
        <v>832</v>
      </c>
      <c r="AA370">
        <v>34.132199999999997</v>
      </c>
      <c r="AB370">
        <v>-118.33839999999999</v>
      </c>
      <c r="AC370">
        <f t="shared" si="5"/>
        <v>0</v>
      </c>
    </row>
    <row r="371" spans="1:29" x14ac:dyDescent="0.35">
      <c r="A371">
        <v>200122630</v>
      </c>
      <c r="B371" s="1">
        <v>44185</v>
      </c>
      <c r="C371" s="1">
        <v>44184</v>
      </c>
      <c r="D371">
        <v>200</v>
      </c>
      <c r="E371">
        <v>1</v>
      </c>
      <c r="F371" t="s">
        <v>36</v>
      </c>
      <c r="G371">
        <v>185</v>
      </c>
      <c r="H371">
        <v>2</v>
      </c>
      <c r="I371">
        <v>740</v>
      </c>
      <c r="J371" t="s">
        <v>224</v>
      </c>
      <c r="K371">
        <v>329</v>
      </c>
      <c r="L371">
        <v>0</v>
      </c>
      <c r="M371" t="s">
        <v>46</v>
      </c>
      <c r="N371" t="s">
        <v>46</v>
      </c>
      <c r="O371">
        <v>122</v>
      </c>
      <c r="P371" t="s">
        <v>275</v>
      </c>
      <c r="S371" t="s">
        <v>40</v>
      </c>
      <c r="T371" t="s">
        <v>41</v>
      </c>
      <c r="U371">
        <v>740</v>
      </c>
      <c r="Y371" t="s">
        <v>833</v>
      </c>
      <c r="AA371">
        <v>34.041899999999998</v>
      </c>
      <c r="AB371">
        <v>-118.2564</v>
      </c>
      <c r="AC371">
        <f t="shared" si="5"/>
        <v>0</v>
      </c>
    </row>
    <row r="372" spans="1:29" x14ac:dyDescent="0.35">
      <c r="A372">
        <v>201208742</v>
      </c>
      <c r="B372" s="1">
        <v>43898</v>
      </c>
      <c r="C372" s="1">
        <v>43898</v>
      </c>
      <c r="D372">
        <v>1300</v>
      </c>
      <c r="E372">
        <v>12</v>
      </c>
      <c r="F372" t="s">
        <v>68</v>
      </c>
      <c r="G372">
        <v>1239</v>
      </c>
      <c r="H372">
        <v>1</v>
      </c>
      <c r="I372">
        <v>230</v>
      </c>
      <c r="J372" t="s">
        <v>161</v>
      </c>
      <c r="K372" t="s">
        <v>834</v>
      </c>
      <c r="L372">
        <v>46</v>
      </c>
      <c r="M372" t="s">
        <v>94</v>
      </c>
      <c r="N372" t="s">
        <v>163</v>
      </c>
      <c r="O372">
        <v>101</v>
      </c>
      <c r="P372" t="s">
        <v>32</v>
      </c>
      <c r="Q372">
        <v>500</v>
      </c>
      <c r="R372" t="s">
        <v>184</v>
      </c>
      <c r="S372" t="s">
        <v>84</v>
      </c>
      <c r="T372" t="s">
        <v>85</v>
      </c>
      <c r="U372">
        <v>230</v>
      </c>
      <c r="Y372" t="s">
        <v>196</v>
      </c>
      <c r="AA372">
        <v>33.987099999999998</v>
      </c>
      <c r="AB372">
        <v>-118.28270000000001</v>
      </c>
      <c r="AC372">
        <f t="shared" si="5"/>
        <v>0</v>
      </c>
    </row>
    <row r="373" spans="1:29" x14ac:dyDescent="0.35">
      <c r="A373">
        <v>200314858</v>
      </c>
      <c r="B373" s="1">
        <v>44040</v>
      </c>
      <c r="C373" s="1">
        <v>44039</v>
      </c>
      <c r="D373">
        <v>2130</v>
      </c>
      <c r="E373">
        <v>3</v>
      </c>
      <c r="F373" t="s">
        <v>43</v>
      </c>
      <c r="G373">
        <v>319</v>
      </c>
      <c r="H373">
        <v>1</v>
      </c>
      <c r="I373">
        <v>510</v>
      </c>
      <c r="J373" t="s">
        <v>29</v>
      </c>
      <c r="L373">
        <v>0</v>
      </c>
      <c r="O373">
        <v>101</v>
      </c>
      <c r="P373" t="s">
        <v>32</v>
      </c>
      <c r="S373" t="s">
        <v>33</v>
      </c>
      <c r="T373" t="s">
        <v>34</v>
      </c>
      <c r="U373">
        <v>510</v>
      </c>
      <c r="Y373" t="s">
        <v>835</v>
      </c>
      <c r="AA373">
        <v>34.032299999999999</v>
      </c>
      <c r="AB373">
        <v>-118.27760000000001</v>
      </c>
      <c r="AC373">
        <f t="shared" si="5"/>
        <v>1</v>
      </c>
    </row>
    <row r="374" spans="1:29" x14ac:dyDescent="0.35">
      <c r="A374">
        <v>200315958</v>
      </c>
      <c r="B374" s="1">
        <v>44061</v>
      </c>
      <c r="C374" s="1">
        <v>44061</v>
      </c>
      <c r="D374">
        <v>12</v>
      </c>
      <c r="E374">
        <v>3</v>
      </c>
      <c r="F374" t="s">
        <v>43</v>
      </c>
      <c r="G374">
        <v>373</v>
      </c>
      <c r="H374">
        <v>2</v>
      </c>
      <c r="I374">
        <v>890</v>
      </c>
      <c r="J374" t="s">
        <v>836</v>
      </c>
      <c r="K374" t="s">
        <v>837</v>
      </c>
      <c r="L374">
        <v>19</v>
      </c>
      <c r="M374" t="s">
        <v>46</v>
      </c>
      <c r="N374" t="s">
        <v>46</v>
      </c>
      <c r="O374">
        <v>101</v>
      </c>
      <c r="P374" t="s">
        <v>32</v>
      </c>
      <c r="S374" t="s">
        <v>40</v>
      </c>
      <c r="T374" t="s">
        <v>41</v>
      </c>
      <c r="U374">
        <v>890</v>
      </c>
      <c r="Y374" t="s">
        <v>838</v>
      </c>
      <c r="Z374" t="s">
        <v>425</v>
      </c>
      <c r="AA374">
        <v>34.010899999999999</v>
      </c>
      <c r="AB374">
        <v>-118.3351</v>
      </c>
      <c r="AC374">
        <f t="shared" si="5"/>
        <v>0</v>
      </c>
    </row>
    <row r="375" spans="1:29" x14ac:dyDescent="0.35">
      <c r="A375">
        <v>200313281</v>
      </c>
      <c r="B375" s="1">
        <v>44009</v>
      </c>
      <c r="C375" s="1">
        <v>44008</v>
      </c>
      <c r="D375">
        <v>2305</v>
      </c>
      <c r="E375">
        <v>3</v>
      </c>
      <c r="F375" t="s">
        <v>43</v>
      </c>
      <c r="G375">
        <v>331</v>
      </c>
      <c r="H375">
        <v>1</v>
      </c>
      <c r="I375">
        <v>331</v>
      </c>
      <c r="J375" t="s">
        <v>233</v>
      </c>
      <c r="K375" t="s">
        <v>839</v>
      </c>
      <c r="L375">
        <v>44</v>
      </c>
      <c r="M375" t="s">
        <v>30</v>
      </c>
      <c r="N375" t="s">
        <v>163</v>
      </c>
      <c r="O375">
        <v>101</v>
      </c>
      <c r="P375" t="s">
        <v>32</v>
      </c>
      <c r="S375" t="s">
        <v>40</v>
      </c>
      <c r="T375" t="s">
        <v>41</v>
      </c>
      <c r="U375">
        <v>331</v>
      </c>
      <c r="Y375" t="s">
        <v>840</v>
      </c>
      <c r="AA375">
        <v>34.026400000000002</v>
      </c>
      <c r="AB375">
        <v>-118.3481</v>
      </c>
      <c r="AC375">
        <f t="shared" si="5"/>
        <v>0</v>
      </c>
    </row>
    <row r="376" spans="1:29" x14ac:dyDescent="0.35">
      <c r="A376">
        <v>200707668</v>
      </c>
      <c r="B376" s="1">
        <v>43912</v>
      </c>
      <c r="C376" s="1">
        <v>43911</v>
      </c>
      <c r="D376">
        <v>550</v>
      </c>
      <c r="E376">
        <v>7</v>
      </c>
      <c r="F376" t="s">
        <v>28</v>
      </c>
      <c r="G376">
        <v>759</v>
      </c>
      <c r="H376">
        <v>1</v>
      </c>
      <c r="I376">
        <v>510</v>
      </c>
      <c r="J376" t="s">
        <v>29</v>
      </c>
      <c r="L376">
        <v>0</v>
      </c>
      <c r="O376">
        <v>101</v>
      </c>
      <c r="P376" t="s">
        <v>32</v>
      </c>
      <c r="S376" t="s">
        <v>40</v>
      </c>
      <c r="T376" t="s">
        <v>41</v>
      </c>
      <c r="U376">
        <v>510</v>
      </c>
      <c r="Y376" t="s">
        <v>841</v>
      </c>
      <c r="AA376">
        <v>34.049900000000001</v>
      </c>
      <c r="AB376">
        <v>-118.3242</v>
      </c>
      <c r="AC376">
        <f t="shared" si="5"/>
        <v>0</v>
      </c>
    </row>
    <row r="377" spans="1:29" x14ac:dyDescent="0.35">
      <c r="A377">
        <v>200413270</v>
      </c>
      <c r="B377" s="1">
        <v>44103</v>
      </c>
      <c r="C377" s="1">
        <v>44103</v>
      </c>
      <c r="D377">
        <v>215</v>
      </c>
      <c r="E377">
        <v>4</v>
      </c>
      <c r="F377" t="s">
        <v>54</v>
      </c>
      <c r="G377">
        <v>467</v>
      </c>
      <c r="H377">
        <v>2</v>
      </c>
      <c r="I377">
        <v>900</v>
      </c>
      <c r="J377" t="s">
        <v>197</v>
      </c>
      <c r="K377">
        <v>2038</v>
      </c>
      <c r="L377">
        <v>47</v>
      </c>
      <c r="M377" t="s">
        <v>94</v>
      </c>
      <c r="N377" t="s">
        <v>95</v>
      </c>
      <c r="O377">
        <v>501</v>
      </c>
      <c r="P377" t="s">
        <v>164</v>
      </c>
      <c r="S377" t="s">
        <v>84</v>
      </c>
      <c r="T377" t="s">
        <v>85</v>
      </c>
      <c r="U377">
        <v>900</v>
      </c>
      <c r="Y377" t="s">
        <v>842</v>
      </c>
      <c r="AA377">
        <v>34.038899999999998</v>
      </c>
      <c r="AB377">
        <v>-118.208</v>
      </c>
      <c r="AC377">
        <f t="shared" si="5"/>
        <v>0</v>
      </c>
    </row>
    <row r="378" spans="1:29" x14ac:dyDescent="0.35">
      <c r="A378">
        <v>201113788</v>
      </c>
      <c r="B378" s="1">
        <v>44094</v>
      </c>
      <c r="C378" s="1">
        <v>44094</v>
      </c>
      <c r="D378">
        <v>30</v>
      </c>
      <c r="E378">
        <v>11</v>
      </c>
      <c r="F378" t="s">
        <v>64</v>
      </c>
      <c r="G378">
        <v>1126</v>
      </c>
      <c r="H378">
        <v>1</v>
      </c>
      <c r="I378">
        <v>230</v>
      </c>
      <c r="J378" t="s">
        <v>161</v>
      </c>
      <c r="K378" t="s">
        <v>843</v>
      </c>
      <c r="L378">
        <v>17</v>
      </c>
      <c r="M378" t="s">
        <v>30</v>
      </c>
      <c r="N378" t="s">
        <v>95</v>
      </c>
      <c r="O378">
        <v>102</v>
      </c>
      <c r="P378" t="s">
        <v>186</v>
      </c>
      <c r="Q378">
        <v>500</v>
      </c>
      <c r="R378" t="s">
        <v>184</v>
      </c>
      <c r="S378" t="s">
        <v>40</v>
      </c>
      <c r="T378" t="s">
        <v>41</v>
      </c>
      <c r="U378">
        <v>230</v>
      </c>
      <c r="Y378" t="s">
        <v>844</v>
      </c>
      <c r="Z378" t="s">
        <v>845</v>
      </c>
      <c r="AA378">
        <v>34.120699999999999</v>
      </c>
      <c r="AB378">
        <v>-118.2026</v>
      </c>
      <c r="AC378">
        <f t="shared" si="5"/>
        <v>0</v>
      </c>
    </row>
    <row r="379" spans="1:29" x14ac:dyDescent="0.35">
      <c r="A379">
        <v>201011314</v>
      </c>
      <c r="B379" s="1">
        <v>44036</v>
      </c>
      <c r="C379" s="1">
        <v>44036</v>
      </c>
      <c r="D379">
        <v>1540</v>
      </c>
      <c r="E379">
        <v>10</v>
      </c>
      <c r="F379" t="s">
        <v>103</v>
      </c>
      <c r="G379">
        <v>1021</v>
      </c>
      <c r="H379">
        <v>2</v>
      </c>
      <c r="I379">
        <v>930</v>
      </c>
      <c r="J379" t="s">
        <v>339</v>
      </c>
      <c r="K379" t="s">
        <v>846</v>
      </c>
      <c r="L379">
        <v>34</v>
      </c>
      <c r="M379" t="s">
        <v>30</v>
      </c>
      <c r="N379" t="s">
        <v>73</v>
      </c>
      <c r="O379">
        <v>406</v>
      </c>
      <c r="P379" t="s">
        <v>582</v>
      </c>
      <c r="Q379">
        <v>511</v>
      </c>
      <c r="R379" t="s">
        <v>151</v>
      </c>
      <c r="S379" t="s">
        <v>33</v>
      </c>
      <c r="T379" t="s">
        <v>34</v>
      </c>
      <c r="U379">
        <v>930</v>
      </c>
      <c r="Y379" t="s">
        <v>847</v>
      </c>
      <c r="AA379">
        <v>34.193800000000003</v>
      </c>
      <c r="AB379">
        <v>-118.5534</v>
      </c>
      <c r="AC379">
        <f t="shared" si="5"/>
        <v>1</v>
      </c>
    </row>
    <row r="380" spans="1:29" x14ac:dyDescent="0.35">
      <c r="A380">
        <v>201220280</v>
      </c>
      <c r="B380" s="1">
        <v>44082</v>
      </c>
      <c r="C380" s="1">
        <v>44082</v>
      </c>
      <c r="D380">
        <v>1900</v>
      </c>
      <c r="E380">
        <v>12</v>
      </c>
      <c r="F380" t="s">
        <v>68</v>
      </c>
      <c r="G380">
        <v>1231</v>
      </c>
      <c r="H380">
        <v>2</v>
      </c>
      <c r="I380">
        <v>624</v>
      </c>
      <c r="J380" t="s">
        <v>171</v>
      </c>
      <c r="K380" t="s">
        <v>848</v>
      </c>
      <c r="L380">
        <v>66</v>
      </c>
      <c r="M380" t="s">
        <v>30</v>
      </c>
      <c r="N380" t="s">
        <v>163</v>
      </c>
      <c r="O380">
        <v>501</v>
      </c>
      <c r="P380" t="s">
        <v>164</v>
      </c>
      <c r="Q380">
        <v>400</v>
      </c>
      <c r="R380" t="s">
        <v>143</v>
      </c>
      <c r="S380" t="s">
        <v>40</v>
      </c>
      <c r="T380" t="s">
        <v>41</v>
      </c>
      <c r="U380">
        <v>624</v>
      </c>
      <c r="Y380" t="s">
        <v>849</v>
      </c>
      <c r="AA380">
        <v>33.987099999999998</v>
      </c>
      <c r="AB380">
        <v>-118.3519</v>
      </c>
      <c r="AC380">
        <f t="shared" si="5"/>
        <v>0</v>
      </c>
    </row>
    <row r="381" spans="1:29" x14ac:dyDescent="0.35">
      <c r="A381">
        <v>201011557</v>
      </c>
      <c r="B381" s="1">
        <v>44044</v>
      </c>
      <c r="C381" s="1">
        <v>44044</v>
      </c>
      <c r="D381">
        <v>1</v>
      </c>
      <c r="E381">
        <v>10</v>
      </c>
      <c r="F381" t="s">
        <v>103</v>
      </c>
      <c r="G381">
        <v>1029</v>
      </c>
      <c r="H381">
        <v>1</v>
      </c>
      <c r="I381">
        <v>520</v>
      </c>
      <c r="J381" t="s">
        <v>271</v>
      </c>
      <c r="K381" t="s">
        <v>850</v>
      </c>
      <c r="L381">
        <v>40</v>
      </c>
      <c r="M381" t="s">
        <v>94</v>
      </c>
      <c r="N381" t="s">
        <v>95</v>
      </c>
      <c r="O381">
        <v>108</v>
      </c>
      <c r="P381" t="s">
        <v>105</v>
      </c>
      <c r="S381" t="s">
        <v>40</v>
      </c>
      <c r="T381" t="s">
        <v>41</v>
      </c>
      <c r="U381">
        <v>520</v>
      </c>
      <c r="Y381" t="s">
        <v>851</v>
      </c>
      <c r="AA381">
        <v>34.197600000000001</v>
      </c>
      <c r="AB381">
        <v>-118.4799</v>
      </c>
      <c r="AC381">
        <f t="shared" si="5"/>
        <v>0</v>
      </c>
    </row>
    <row r="382" spans="1:29" x14ac:dyDescent="0.35">
      <c r="A382">
        <v>201110895</v>
      </c>
      <c r="B382" s="1">
        <v>44009</v>
      </c>
      <c r="C382" s="1">
        <v>44008</v>
      </c>
      <c r="D382">
        <v>2200</v>
      </c>
      <c r="E382">
        <v>11</v>
      </c>
      <c r="F382" t="s">
        <v>64</v>
      </c>
      <c r="G382">
        <v>1141</v>
      </c>
      <c r="H382">
        <v>1</v>
      </c>
      <c r="I382">
        <v>420</v>
      </c>
      <c r="J382" t="s">
        <v>352</v>
      </c>
      <c r="L382">
        <v>0</v>
      </c>
      <c r="O382">
        <v>707</v>
      </c>
      <c r="P382" t="s">
        <v>280</v>
      </c>
      <c r="S382" t="s">
        <v>40</v>
      </c>
      <c r="T382" t="s">
        <v>41</v>
      </c>
      <c r="U382">
        <v>420</v>
      </c>
      <c r="Y382" t="s">
        <v>852</v>
      </c>
      <c r="AA382">
        <v>34.109900000000003</v>
      </c>
      <c r="AB382">
        <v>-118.2923</v>
      </c>
      <c r="AC382">
        <f t="shared" si="5"/>
        <v>0</v>
      </c>
    </row>
    <row r="383" spans="1:29" x14ac:dyDescent="0.35">
      <c r="A383">
        <v>200209757</v>
      </c>
      <c r="B383" s="1">
        <v>43954</v>
      </c>
      <c r="C383" s="1">
        <v>43954</v>
      </c>
      <c r="D383">
        <v>1130</v>
      </c>
      <c r="E383">
        <v>2</v>
      </c>
      <c r="F383" t="s">
        <v>56</v>
      </c>
      <c r="G383">
        <v>269</v>
      </c>
      <c r="H383">
        <v>1</v>
      </c>
      <c r="I383">
        <v>210</v>
      </c>
      <c r="J383" t="s">
        <v>149</v>
      </c>
      <c r="K383" t="s">
        <v>853</v>
      </c>
      <c r="L383">
        <v>35</v>
      </c>
      <c r="M383" t="s">
        <v>30</v>
      </c>
      <c r="N383" t="s">
        <v>95</v>
      </c>
      <c r="O383">
        <v>102</v>
      </c>
      <c r="P383" t="s">
        <v>186</v>
      </c>
      <c r="Q383">
        <v>200</v>
      </c>
      <c r="R383" t="s">
        <v>663</v>
      </c>
      <c r="S383" t="s">
        <v>33</v>
      </c>
      <c r="T383" t="s">
        <v>34</v>
      </c>
      <c r="U383">
        <v>210</v>
      </c>
      <c r="V383">
        <v>998</v>
      </c>
      <c r="Y383" t="s">
        <v>60</v>
      </c>
      <c r="Z383" t="s">
        <v>854</v>
      </c>
      <c r="AA383">
        <v>34.050400000000003</v>
      </c>
      <c r="AB383">
        <v>-118.2722</v>
      </c>
      <c r="AC383">
        <f t="shared" si="5"/>
        <v>1</v>
      </c>
    </row>
    <row r="384" spans="1:29" x14ac:dyDescent="0.35">
      <c r="A384">
        <v>200317128</v>
      </c>
      <c r="B384" s="1">
        <v>44084</v>
      </c>
      <c r="C384" s="1">
        <v>44084</v>
      </c>
      <c r="D384">
        <v>1930</v>
      </c>
      <c r="E384">
        <v>3</v>
      </c>
      <c r="F384" t="s">
        <v>43</v>
      </c>
      <c r="G384">
        <v>357</v>
      </c>
      <c r="H384">
        <v>2</v>
      </c>
      <c r="I384">
        <v>956</v>
      </c>
      <c r="J384" t="s">
        <v>328</v>
      </c>
      <c r="K384">
        <v>1822</v>
      </c>
      <c r="L384">
        <v>39</v>
      </c>
      <c r="M384" t="s">
        <v>30</v>
      </c>
      <c r="N384" t="s">
        <v>95</v>
      </c>
      <c r="O384">
        <v>501</v>
      </c>
      <c r="P384" t="s">
        <v>164</v>
      </c>
      <c r="S384" t="s">
        <v>40</v>
      </c>
      <c r="T384" t="s">
        <v>41</v>
      </c>
      <c r="U384">
        <v>956</v>
      </c>
      <c r="Y384" t="s">
        <v>855</v>
      </c>
      <c r="AA384">
        <v>34.0242</v>
      </c>
      <c r="AB384">
        <v>-118.3002</v>
      </c>
      <c r="AC384">
        <f t="shared" si="5"/>
        <v>0</v>
      </c>
    </row>
    <row r="385" spans="1:29" x14ac:dyDescent="0.35">
      <c r="A385">
        <v>200320465</v>
      </c>
      <c r="B385" s="1">
        <v>44151</v>
      </c>
      <c r="C385" s="1">
        <v>44150</v>
      </c>
      <c r="D385">
        <v>1000</v>
      </c>
      <c r="E385">
        <v>3</v>
      </c>
      <c r="F385" t="s">
        <v>43</v>
      </c>
      <c r="G385">
        <v>329</v>
      </c>
      <c r="H385">
        <v>1</v>
      </c>
      <c r="I385">
        <v>510</v>
      </c>
      <c r="J385" t="s">
        <v>29</v>
      </c>
      <c r="L385">
        <v>0</v>
      </c>
      <c r="O385">
        <v>101</v>
      </c>
      <c r="P385" t="s">
        <v>32</v>
      </c>
      <c r="S385" t="s">
        <v>40</v>
      </c>
      <c r="T385" t="s">
        <v>41</v>
      </c>
      <c r="U385">
        <v>510</v>
      </c>
      <c r="Y385" t="s">
        <v>856</v>
      </c>
      <c r="Z385" t="s">
        <v>263</v>
      </c>
      <c r="AA385">
        <v>34.026000000000003</v>
      </c>
      <c r="AB385">
        <v>-118.2758</v>
      </c>
      <c r="AC385">
        <f t="shared" si="5"/>
        <v>0</v>
      </c>
    </row>
    <row r="386" spans="1:29" x14ac:dyDescent="0.35">
      <c r="A386">
        <v>200919016</v>
      </c>
      <c r="B386" s="1">
        <v>44196</v>
      </c>
      <c r="C386" s="1">
        <v>44188</v>
      </c>
      <c r="D386">
        <v>1200</v>
      </c>
      <c r="E386">
        <v>9</v>
      </c>
      <c r="F386" t="s">
        <v>49</v>
      </c>
      <c r="G386">
        <v>915</v>
      </c>
      <c r="H386">
        <v>1</v>
      </c>
      <c r="I386">
        <v>310</v>
      </c>
      <c r="J386" t="s">
        <v>71</v>
      </c>
      <c r="K386" t="s">
        <v>857</v>
      </c>
      <c r="L386">
        <v>0</v>
      </c>
      <c r="M386" t="s">
        <v>46</v>
      </c>
      <c r="N386" t="s">
        <v>46</v>
      </c>
      <c r="O386">
        <v>118</v>
      </c>
      <c r="P386" t="s">
        <v>858</v>
      </c>
      <c r="S386" t="s">
        <v>40</v>
      </c>
      <c r="T386" t="s">
        <v>41</v>
      </c>
      <c r="U386">
        <v>310</v>
      </c>
      <c r="Y386" t="s">
        <v>859</v>
      </c>
      <c r="AA386">
        <v>34.199399999999997</v>
      </c>
      <c r="AB386">
        <v>-118.44880000000001</v>
      </c>
      <c r="AC386">
        <f t="shared" si="5"/>
        <v>0</v>
      </c>
    </row>
    <row r="387" spans="1:29" x14ac:dyDescent="0.35">
      <c r="A387">
        <v>200610306</v>
      </c>
      <c r="B387" s="1">
        <v>43968</v>
      </c>
      <c r="C387" s="1">
        <v>43968</v>
      </c>
      <c r="D387">
        <v>50</v>
      </c>
      <c r="E387">
        <v>6</v>
      </c>
      <c r="F387" t="s">
        <v>91</v>
      </c>
      <c r="G387">
        <v>668</v>
      </c>
      <c r="H387">
        <v>2</v>
      </c>
      <c r="I387">
        <v>626</v>
      </c>
      <c r="J387" t="s">
        <v>141</v>
      </c>
      <c r="K387" t="s">
        <v>860</v>
      </c>
      <c r="L387">
        <v>34</v>
      </c>
      <c r="M387" t="s">
        <v>94</v>
      </c>
      <c r="N387" t="s">
        <v>95</v>
      </c>
      <c r="O387">
        <v>502</v>
      </c>
      <c r="P387" t="s">
        <v>47</v>
      </c>
      <c r="Q387">
        <v>400</v>
      </c>
      <c r="R387" t="s">
        <v>143</v>
      </c>
      <c r="S387" t="s">
        <v>33</v>
      </c>
      <c r="T387" t="s">
        <v>34</v>
      </c>
      <c r="U387">
        <v>626</v>
      </c>
      <c r="Y387" t="s">
        <v>861</v>
      </c>
      <c r="AA387">
        <v>34.091799999999999</v>
      </c>
      <c r="AB387">
        <v>-118.3109</v>
      </c>
      <c r="AC387">
        <f t="shared" ref="AC387:AC450" si="6">IF(OR((S:S)="CC", S:S="AA",S:S="JA"), 1, 0)</f>
        <v>1</v>
      </c>
    </row>
    <row r="388" spans="1:29" x14ac:dyDescent="0.35">
      <c r="A388">
        <v>200219096</v>
      </c>
      <c r="B388" s="1">
        <v>44193</v>
      </c>
      <c r="C388" s="1">
        <v>44192</v>
      </c>
      <c r="D388">
        <v>1645</v>
      </c>
      <c r="E388">
        <v>2</v>
      </c>
      <c r="F388" t="s">
        <v>56</v>
      </c>
      <c r="G388">
        <v>237</v>
      </c>
      <c r="H388">
        <v>2</v>
      </c>
      <c r="I388">
        <v>662</v>
      </c>
      <c r="J388" t="s">
        <v>191</v>
      </c>
      <c r="K388" t="s">
        <v>862</v>
      </c>
      <c r="L388">
        <v>38</v>
      </c>
      <c r="M388" t="s">
        <v>94</v>
      </c>
      <c r="N388" t="s">
        <v>73</v>
      </c>
      <c r="O388">
        <v>502</v>
      </c>
      <c r="P388" t="s">
        <v>47</v>
      </c>
      <c r="S388" t="s">
        <v>40</v>
      </c>
      <c r="T388" t="s">
        <v>41</v>
      </c>
      <c r="U388">
        <v>662</v>
      </c>
      <c r="Y388" t="s">
        <v>863</v>
      </c>
      <c r="AA388">
        <v>34.065600000000003</v>
      </c>
      <c r="AB388">
        <v>-118.2616</v>
      </c>
      <c r="AC388">
        <f t="shared" si="6"/>
        <v>0</v>
      </c>
    </row>
    <row r="389" spans="1:29" x14ac:dyDescent="0.35">
      <c r="A389">
        <v>201305867</v>
      </c>
      <c r="B389" s="1">
        <v>43863</v>
      </c>
      <c r="C389" s="1">
        <v>43863</v>
      </c>
      <c r="D389">
        <v>1210</v>
      </c>
      <c r="E389">
        <v>13</v>
      </c>
      <c r="F389" t="s">
        <v>62</v>
      </c>
      <c r="G389">
        <v>1385</v>
      </c>
      <c r="H389">
        <v>1</v>
      </c>
      <c r="I389">
        <v>420</v>
      </c>
      <c r="J389" t="s">
        <v>352</v>
      </c>
      <c r="K389" t="s">
        <v>864</v>
      </c>
      <c r="L389">
        <v>49</v>
      </c>
      <c r="M389" t="s">
        <v>94</v>
      </c>
      <c r="N389" t="s">
        <v>95</v>
      </c>
      <c r="O389">
        <v>104</v>
      </c>
      <c r="P389" t="s">
        <v>201</v>
      </c>
      <c r="S389" t="s">
        <v>40</v>
      </c>
      <c r="T389" t="s">
        <v>41</v>
      </c>
      <c r="U389">
        <v>420</v>
      </c>
      <c r="Y389" t="s">
        <v>865</v>
      </c>
      <c r="AA389">
        <v>33.985700000000001</v>
      </c>
      <c r="AB389">
        <v>-118.2628</v>
      </c>
      <c r="AC389">
        <f t="shared" si="6"/>
        <v>0</v>
      </c>
    </row>
    <row r="390" spans="1:29" x14ac:dyDescent="0.35">
      <c r="A390">
        <v>201213641</v>
      </c>
      <c r="B390" s="1">
        <v>43978</v>
      </c>
      <c r="C390" s="1">
        <v>43976</v>
      </c>
      <c r="D390">
        <v>1640</v>
      </c>
      <c r="E390">
        <v>12</v>
      </c>
      <c r="F390" t="s">
        <v>68</v>
      </c>
      <c r="G390">
        <v>1208</v>
      </c>
      <c r="H390">
        <v>1</v>
      </c>
      <c r="I390">
        <v>510</v>
      </c>
      <c r="J390" t="s">
        <v>29</v>
      </c>
      <c r="L390">
        <v>0</v>
      </c>
      <c r="O390">
        <v>101</v>
      </c>
      <c r="P390" t="s">
        <v>32</v>
      </c>
      <c r="S390" t="s">
        <v>40</v>
      </c>
      <c r="T390" t="s">
        <v>41</v>
      </c>
      <c r="U390">
        <v>510</v>
      </c>
      <c r="Y390" t="s">
        <v>424</v>
      </c>
      <c r="Z390" t="s">
        <v>866</v>
      </c>
      <c r="AA390">
        <v>33.999699999999997</v>
      </c>
      <c r="AB390">
        <v>-118.28270000000001</v>
      </c>
      <c r="AC390">
        <f t="shared" si="6"/>
        <v>0</v>
      </c>
    </row>
    <row r="391" spans="1:29" x14ac:dyDescent="0.35">
      <c r="A391">
        <v>201013650</v>
      </c>
      <c r="B391" s="1">
        <v>44106</v>
      </c>
      <c r="C391" s="1">
        <v>44106</v>
      </c>
      <c r="D391">
        <v>845</v>
      </c>
      <c r="E391">
        <v>10</v>
      </c>
      <c r="F391" t="s">
        <v>103</v>
      </c>
      <c r="G391">
        <v>1012</v>
      </c>
      <c r="H391">
        <v>1</v>
      </c>
      <c r="I391">
        <v>236</v>
      </c>
      <c r="J391" t="s">
        <v>692</v>
      </c>
      <c r="K391" t="s">
        <v>867</v>
      </c>
      <c r="L391">
        <v>22</v>
      </c>
      <c r="M391" t="s">
        <v>30</v>
      </c>
      <c r="N391" t="s">
        <v>31</v>
      </c>
      <c r="O391">
        <v>102</v>
      </c>
      <c r="P391" t="s">
        <v>186</v>
      </c>
      <c r="Q391">
        <v>218</v>
      </c>
      <c r="R391" t="s">
        <v>868</v>
      </c>
      <c r="S391" t="s">
        <v>33</v>
      </c>
      <c r="T391" t="s">
        <v>34</v>
      </c>
      <c r="U391">
        <v>236</v>
      </c>
      <c r="Y391" t="s">
        <v>869</v>
      </c>
      <c r="Z391" t="s">
        <v>870</v>
      </c>
      <c r="AA391">
        <v>34.204799999999999</v>
      </c>
      <c r="AB391">
        <v>-118.536</v>
      </c>
      <c r="AC391">
        <f t="shared" si="6"/>
        <v>1</v>
      </c>
    </row>
    <row r="392" spans="1:29" x14ac:dyDescent="0.35">
      <c r="A392">
        <v>201208702</v>
      </c>
      <c r="B392" s="1">
        <v>43898</v>
      </c>
      <c r="C392" s="1">
        <v>43898</v>
      </c>
      <c r="D392">
        <v>1300</v>
      </c>
      <c r="E392">
        <v>12</v>
      </c>
      <c r="F392" t="s">
        <v>68</v>
      </c>
      <c r="G392">
        <v>1243</v>
      </c>
      <c r="H392">
        <v>1</v>
      </c>
      <c r="I392">
        <v>510</v>
      </c>
      <c r="J392" t="s">
        <v>29</v>
      </c>
      <c r="L392">
        <v>0</v>
      </c>
      <c r="O392">
        <v>101</v>
      </c>
      <c r="P392" t="s">
        <v>32</v>
      </c>
      <c r="S392" t="s">
        <v>40</v>
      </c>
      <c r="T392" t="s">
        <v>41</v>
      </c>
      <c r="U392">
        <v>510</v>
      </c>
      <c r="Y392" t="s">
        <v>871</v>
      </c>
      <c r="AA392">
        <v>33.979199999999999</v>
      </c>
      <c r="AB392">
        <v>-118.30459999999999</v>
      </c>
      <c r="AC392">
        <f t="shared" si="6"/>
        <v>0</v>
      </c>
    </row>
    <row r="393" spans="1:29" x14ac:dyDescent="0.35">
      <c r="A393">
        <v>201005390</v>
      </c>
      <c r="B393" s="1">
        <v>43864</v>
      </c>
      <c r="C393" s="1">
        <v>43861</v>
      </c>
      <c r="D393">
        <v>1500</v>
      </c>
      <c r="E393">
        <v>10</v>
      </c>
      <c r="F393" t="s">
        <v>103</v>
      </c>
      <c r="G393">
        <v>1008</v>
      </c>
      <c r="H393">
        <v>1</v>
      </c>
      <c r="I393">
        <v>420</v>
      </c>
      <c r="J393" t="s">
        <v>352</v>
      </c>
      <c r="K393" t="s">
        <v>872</v>
      </c>
      <c r="L393">
        <v>0</v>
      </c>
      <c r="M393" t="s">
        <v>30</v>
      </c>
      <c r="N393" t="s">
        <v>31</v>
      </c>
      <c r="O393">
        <v>121</v>
      </c>
      <c r="P393" t="s">
        <v>246</v>
      </c>
      <c r="S393" t="s">
        <v>40</v>
      </c>
      <c r="T393" t="s">
        <v>41</v>
      </c>
      <c r="U393">
        <v>420</v>
      </c>
      <c r="Y393" t="s">
        <v>873</v>
      </c>
      <c r="AA393">
        <v>34.215699999999998</v>
      </c>
      <c r="AB393">
        <v>-118.50109999999999</v>
      </c>
      <c r="AC393">
        <f t="shared" si="6"/>
        <v>0</v>
      </c>
    </row>
    <row r="394" spans="1:29" x14ac:dyDescent="0.35">
      <c r="A394">
        <v>200400819</v>
      </c>
      <c r="B394" s="1">
        <v>43975</v>
      </c>
      <c r="C394" s="1">
        <v>43975</v>
      </c>
      <c r="D394">
        <v>2145</v>
      </c>
      <c r="E394">
        <v>4</v>
      </c>
      <c r="F394" t="s">
        <v>54</v>
      </c>
      <c r="G394">
        <v>491</v>
      </c>
      <c r="H394">
        <v>1</v>
      </c>
      <c r="I394">
        <v>210</v>
      </c>
      <c r="J394" t="s">
        <v>149</v>
      </c>
      <c r="K394" t="s">
        <v>874</v>
      </c>
      <c r="L394">
        <v>0</v>
      </c>
      <c r="M394" t="s">
        <v>46</v>
      </c>
      <c r="N394" t="s">
        <v>46</v>
      </c>
      <c r="O394">
        <v>203</v>
      </c>
      <c r="P394" t="s">
        <v>101</v>
      </c>
      <c r="Q394">
        <v>500</v>
      </c>
      <c r="R394" t="s">
        <v>184</v>
      </c>
      <c r="S394" t="s">
        <v>40</v>
      </c>
      <c r="T394" t="s">
        <v>41</v>
      </c>
      <c r="U394">
        <v>210</v>
      </c>
      <c r="Y394" t="s">
        <v>875</v>
      </c>
      <c r="AA394">
        <v>34.023299999999999</v>
      </c>
      <c r="AB394">
        <v>-118.2222</v>
      </c>
      <c r="AC394">
        <f t="shared" si="6"/>
        <v>0</v>
      </c>
    </row>
    <row r="395" spans="1:29" x14ac:dyDescent="0.35">
      <c r="A395">
        <v>200404133</v>
      </c>
      <c r="B395" s="1">
        <v>43833</v>
      </c>
      <c r="C395" s="1">
        <v>43833</v>
      </c>
      <c r="D395">
        <v>2045</v>
      </c>
      <c r="E395">
        <v>4</v>
      </c>
      <c r="F395" t="s">
        <v>54</v>
      </c>
      <c r="G395">
        <v>453</v>
      </c>
      <c r="H395">
        <v>2</v>
      </c>
      <c r="I395">
        <v>624</v>
      </c>
      <c r="J395" t="s">
        <v>171</v>
      </c>
      <c r="K395" t="s">
        <v>876</v>
      </c>
      <c r="L395">
        <v>40</v>
      </c>
      <c r="M395" t="s">
        <v>30</v>
      </c>
      <c r="N395" t="s">
        <v>163</v>
      </c>
      <c r="O395">
        <v>501</v>
      </c>
      <c r="P395" t="s">
        <v>164</v>
      </c>
      <c r="Q395">
        <v>500</v>
      </c>
      <c r="R395" t="s">
        <v>184</v>
      </c>
      <c r="S395" t="s">
        <v>33</v>
      </c>
      <c r="T395" t="s">
        <v>34</v>
      </c>
      <c r="U395">
        <v>624</v>
      </c>
      <c r="Y395" t="s">
        <v>877</v>
      </c>
      <c r="AA395">
        <v>34.052799999999998</v>
      </c>
      <c r="AB395">
        <v>-118.22150000000001</v>
      </c>
      <c r="AC395">
        <f t="shared" si="6"/>
        <v>1</v>
      </c>
    </row>
    <row r="396" spans="1:29" x14ac:dyDescent="0.35">
      <c r="A396">
        <v>200813949</v>
      </c>
      <c r="B396" s="1">
        <v>44085</v>
      </c>
      <c r="C396" s="1">
        <v>44078</v>
      </c>
      <c r="D396">
        <v>1458</v>
      </c>
      <c r="E396">
        <v>8</v>
      </c>
      <c r="F396" t="s">
        <v>109</v>
      </c>
      <c r="G396">
        <v>835</v>
      </c>
      <c r="H396">
        <v>1</v>
      </c>
      <c r="I396">
        <v>341</v>
      </c>
      <c r="J396" t="s">
        <v>157</v>
      </c>
      <c r="K396" t="s">
        <v>878</v>
      </c>
      <c r="L396">
        <v>37</v>
      </c>
      <c r="M396" t="s">
        <v>94</v>
      </c>
      <c r="N396" t="s">
        <v>73</v>
      </c>
      <c r="O396">
        <v>502</v>
      </c>
      <c r="P396" t="s">
        <v>47</v>
      </c>
      <c r="S396" t="s">
        <v>40</v>
      </c>
      <c r="T396" t="s">
        <v>41</v>
      </c>
      <c r="U396">
        <v>341</v>
      </c>
      <c r="Y396" t="s">
        <v>879</v>
      </c>
      <c r="AA396">
        <v>34.048699999999997</v>
      </c>
      <c r="AB396">
        <v>-118.4319</v>
      </c>
      <c r="AC396">
        <f t="shared" si="6"/>
        <v>0</v>
      </c>
    </row>
    <row r="397" spans="1:29" x14ac:dyDescent="0.35">
      <c r="A397">
        <v>200300601</v>
      </c>
      <c r="B397" s="1">
        <v>43909</v>
      </c>
      <c r="C397" s="1">
        <v>43908</v>
      </c>
      <c r="D397">
        <v>1200</v>
      </c>
      <c r="E397">
        <v>3</v>
      </c>
      <c r="F397" t="s">
        <v>43</v>
      </c>
      <c r="G397">
        <v>335</v>
      </c>
      <c r="H397">
        <v>1</v>
      </c>
      <c r="I397">
        <v>330</v>
      </c>
      <c r="J397" t="s">
        <v>37</v>
      </c>
      <c r="K397" t="s">
        <v>880</v>
      </c>
      <c r="L397">
        <v>29</v>
      </c>
      <c r="M397" t="s">
        <v>30</v>
      </c>
      <c r="N397" t="s">
        <v>73</v>
      </c>
      <c r="O397">
        <v>101</v>
      </c>
      <c r="P397" t="s">
        <v>32</v>
      </c>
      <c r="S397" t="s">
        <v>40</v>
      </c>
      <c r="T397" t="s">
        <v>41</v>
      </c>
      <c r="U397">
        <v>330</v>
      </c>
      <c r="Y397" t="s">
        <v>881</v>
      </c>
      <c r="AA397">
        <v>34.0276</v>
      </c>
      <c r="AB397">
        <v>-118.3236</v>
      </c>
      <c r="AC397">
        <f t="shared" si="6"/>
        <v>0</v>
      </c>
    </row>
    <row r="398" spans="1:29" x14ac:dyDescent="0.35">
      <c r="A398">
        <v>200211375</v>
      </c>
      <c r="B398" s="1">
        <v>43997</v>
      </c>
      <c r="C398" s="1">
        <v>43997</v>
      </c>
      <c r="D398">
        <v>1630</v>
      </c>
      <c r="E398">
        <v>2</v>
      </c>
      <c r="F398" t="s">
        <v>56</v>
      </c>
      <c r="G398">
        <v>249</v>
      </c>
      <c r="H398">
        <v>1</v>
      </c>
      <c r="I398">
        <v>440</v>
      </c>
      <c r="J398" t="s">
        <v>213</v>
      </c>
      <c r="K398" t="s">
        <v>882</v>
      </c>
      <c r="L398">
        <v>0</v>
      </c>
      <c r="M398" t="s">
        <v>30</v>
      </c>
      <c r="N398" t="s">
        <v>73</v>
      </c>
      <c r="O398">
        <v>502</v>
      </c>
      <c r="P398" t="s">
        <v>47</v>
      </c>
      <c r="S398" t="s">
        <v>40</v>
      </c>
      <c r="T398" t="s">
        <v>41</v>
      </c>
      <c r="U398">
        <v>440</v>
      </c>
      <c r="Y398" t="s">
        <v>883</v>
      </c>
      <c r="AA398">
        <v>34.054099999999998</v>
      </c>
      <c r="AB398">
        <v>-118.2621</v>
      </c>
      <c r="AC398">
        <f t="shared" si="6"/>
        <v>0</v>
      </c>
    </row>
    <row r="399" spans="1:29" x14ac:dyDescent="0.35">
      <c r="A399">
        <v>200618301</v>
      </c>
      <c r="B399" s="1">
        <v>44156</v>
      </c>
      <c r="C399" s="1">
        <v>44156</v>
      </c>
      <c r="D399">
        <v>600</v>
      </c>
      <c r="E399">
        <v>6</v>
      </c>
      <c r="F399" t="s">
        <v>91</v>
      </c>
      <c r="G399">
        <v>622</v>
      </c>
      <c r="H399">
        <v>1</v>
      </c>
      <c r="I399">
        <v>510</v>
      </c>
      <c r="J399" t="s">
        <v>29</v>
      </c>
      <c r="L399">
        <v>0</v>
      </c>
      <c r="O399">
        <v>108</v>
      </c>
      <c r="P399" t="s">
        <v>105</v>
      </c>
      <c r="S399" t="s">
        <v>40</v>
      </c>
      <c r="T399" t="s">
        <v>41</v>
      </c>
      <c r="U399">
        <v>510</v>
      </c>
      <c r="Y399" t="s">
        <v>884</v>
      </c>
      <c r="AA399">
        <v>34.110599999999998</v>
      </c>
      <c r="AB399">
        <v>-118.3646</v>
      </c>
      <c r="AC399">
        <f t="shared" si="6"/>
        <v>0</v>
      </c>
    </row>
    <row r="400" spans="1:29" x14ac:dyDescent="0.35">
      <c r="A400">
        <v>201210589</v>
      </c>
      <c r="B400" s="1">
        <v>43924</v>
      </c>
      <c r="C400" s="1">
        <v>43924</v>
      </c>
      <c r="D400">
        <v>2030</v>
      </c>
      <c r="E400">
        <v>12</v>
      </c>
      <c r="F400" t="s">
        <v>68</v>
      </c>
      <c r="G400">
        <v>1203</v>
      </c>
      <c r="H400">
        <v>2</v>
      </c>
      <c r="I400">
        <v>745</v>
      </c>
      <c r="J400" t="s">
        <v>139</v>
      </c>
      <c r="K400" t="s">
        <v>885</v>
      </c>
      <c r="L400">
        <v>22</v>
      </c>
      <c r="M400" t="s">
        <v>94</v>
      </c>
      <c r="N400" t="s">
        <v>95</v>
      </c>
      <c r="O400">
        <v>101</v>
      </c>
      <c r="P400" t="s">
        <v>32</v>
      </c>
      <c r="S400" t="s">
        <v>40</v>
      </c>
      <c r="T400" t="s">
        <v>41</v>
      </c>
      <c r="U400">
        <v>745</v>
      </c>
      <c r="Y400" t="s">
        <v>886</v>
      </c>
      <c r="AA400">
        <v>34.001899999999999</v>
      </c>
      <c r="AB400">
        <v>-118.3056</v>
      </c>
      <c r="AC400">
        <f t="shared" si="6"/>
        <v>0</v>
      </c>
    </row>
    <row r="401" spans="1:29" x14ac:dyDescent="0.35">
      <c r="A401">
        <v>201116284</v>
      </c>
      <c r="B401" s="1">
        <v>44168</v>
      </c>
      <c r="C401" s="1">
        <v>44168</v>
      </c>
      <c r="D401">
        <v>805</v>
      </c>
      <c r="E401">
        <v>11</v>
      </c>
      <c r="F401" t="s">
        <v>64</v>
      </c>
      <c r="G401">
        <v>1147</v>
      </c>
      <c r="H401">
        <v>2</v>
      </c>
      <c r="I401">
        <v>626</v>
      </c>
      <c r="J401" t="s">
        <v>141</v>
      </c>
      <c r="K401" t="s">
        <v>887</v>
      </c>
      <c r="L401">
        <v>24</v>
      </c>
      <c r="M401" t="s">
        <v>94</v>
      </c>
      <c r="N401" t="s">
        <v>95</v>
      </c>
      <c r="O401">
        <v>254</v>
      </c>
      <c r="P401" t="s">
        <v>888</v>
      </c>
      <c r="Q401">
        <v>400</v>
      </c>
      <c r="R401" t="s">
        <v>143</v>
      </c>
      <c r="S401" t="s">
        <v>84</v>
      </c>
      <c r="T401" t="s">
        <v>85</v>
      </c>
      <c r="U401">
        <v>626</v>
      </c>
      <c r="Y401" t="s">
        <v>889</v>
      </c>
      <c r="AA401">
        <v>34.101799999999997</v>
      </c>
      <c r="AB401">
        <v>-118.2325</v>
      </c>
      <c r="AC401">
        <f t="shared" si="6"/>
        <v>0</v>
      </c>
    </row>
    <row r="402" spans="1:29" x14ac:dyDescent="0.35">
      <c r="A402">
        <v>200406644</v>
      </c>
      <c r="B402" s="1">
        <v>43898</v>
      </c>
      <c r="C402" s="1">
        <v>43895</v>
      </c>
      <c r="D402">
        <v>2200</v>
      </c>
      <c r="E402">
        <v>4</v>
      </c>
      <c r="F402" t="s">
        <v>54</v>
      </c>
      <c r="G402">
        <v>455</v>
      </c>
      <c r="H402">
        <v>1</v>
      </c>
      <c r="I402">
        <v>331</v>
      </c>
      <c r="J402" t="s">
        <v>233</v>
      </c>
      <c r="K402">
        <v>344</v>
      </c>
      <c r="L402">
        <v>28</v>
      </c>
      <c r="M402" t="s">
        <v>94</v>
      </c>
      <c r="N402" t="s">
        <v>73</v>
      </c>
      <c r="O402">
        <v>101</v>
      </c>
      <c r="P402" t="s">
        <v>32</v>
      </c>
      <c r="S402" t="s">
        <v>40</v>
      </c>
      <c r="T402" t="s">
        <v>41</v>
      </c>
      <c r="U402">
        <v>331</v>
      </c>
      <c r="Y402" t="s">
        <v>890</v>
      </c>
      <c r="AA402">
        <v>34.049300000000002</v>
      </c>
      <c r="AB402">
        <v>-118.2133</v>
      </c>
      <c r="AC402">
        <f t="shared" si="6"/>
        <v>0</v>
      </c>
    </row>
    <row r="403" spans="1:29" x14ac:dyDescent="0.35">
      <c r="A403">
        <v>200617539</v>
      </c>
      <c r="B403" s="1">
        <v>44138</v>
      </c>
      <c r="C403" s="1">
        <v>44137</v>
      </c>
      <c r="D403">
        <v>500</v>
      </c>
      <c r="E403">
        <v>6</v>
      </c>
      <c r="F403" t="s">
        <v>91</v>
      </c>
      <c r="G403">
        <v>648</v>
      </c>
      <c r="H403">
        <v>2</v>
      </c>
      <c r="I403">
        <v>624</v>
      </c>
      <c r="J403" t="s">
        <v>171</v>
      </c>
      <c r="K403" t="s">
        <v>891</v>
      </c>
      <c r="L403">
        <v>57</v>
      </c>
      <c r="M403" t="s">
        <v>30</v>
      </c>
      <c r="N403" t="s">
        <v>73</v>
      </c>
      <c r="O403">
        <v>108</v>
      </c>
      <c r="P403" t="s">
        <v>105</v>
      </c>
      <c r="Q403">
        <v>400</v>
      </c>
      <c r="R403" t="s">
        <v>143</v>
      </c>
      <c r="S403" t="s">
        <v>40</v>
      </c>
      <c r="T403" t="s">
        <v>41</v>
      </c>
      <c r="U403">
        <v>624</v>
      </c>
      <c r="Y403" t="s">
        <v>892</v>
      </c>
      <c r="AA403">
        <v>34.1</v>
      </c>
      <c r="AB403">
        <v>-118.3113</v>
      </c>
      <c r="AC403">
        <f t="shared" si="6"/>
        <v>0</v>
      </c>
    </row>
    <row r="404" spans="1:29" x14ac:dyDescent="0.35">
      <c r="A404">
        <v>201222549</v>
      </c>
      <c r="B404" s="1">
        <v>44117</v>
      </c>
      <c r="C404" s="1">
        <v>44117</v>
      </c>
      <c r="D404">
        <v>1620</v>
      </c>
      <c r="E404">
        <v>12</v>
      </c>
      <c r="F404" t="s">
        <v>68</v>
      </c>
      <c r="G404">
        <v>1249</v>
      </c>
      <c r="H404">
        <v>2</v>
      </c>
      <c r="I404">
        <v>903</v>
      </c>
      <c r="J404" t="s">
        <v>893</v>
      </c>
      <c r="K404" t="s">
        <v>894</v>
      </c>
      <c r="L404">
        <v>39</v>
      </c>
      <c r="M404" t="s">
        <v>94</v>
      </c>
      <c r="N404" t="s">
        <v>95</v>
      </c>
      <c r="O404">
        <v>101</v>
      </c>
      <c r="P404" t="s">
        <v>32</v>
      </c>
      <c r="S404" t="s">
        <v>84</v>
      </c>
      <c r="T404" t="s">
        <v>85</v>
      </c>
      <c r="U404">
        <v>903</v>
      </c>
      <c r="Y404" t="s">
        <v>895</v>
      </c>
      <c r="AA404">
        <v>33.982399999999998</v>
      </c>
      <c r="AB404">
        <v>-118.28440000000001</v>
      </c>
      <c r="AC404">
        <f t="shared" si="6"/>
        <v>0</v>
      </c>
    </row>
    <row r="405" spans="1:29" x14ac:dyDescent="0.35">
      <c r="A405">
        <v>200313886</v>
      </c>
      <c r="B405" s="1">
        <v>44021</v>
      </c>
      <c r="C405" s="1">
        <v>44021</v>
      </c>
      <c r="D405">
        <v>315</v>
      </c>
      <c r="E405">
        <v>3</v>
      </c>
      <c r="F405" t="s">
        <v>43</v>
      </c>
      <c r="G405">
        <v>397</v>
      </c>
      <c r="H405">
        <v>1</v>
      </c>
      <c r="I405">
        <v>230</v>
      </c>
      <c r="J405" t="s">
        <v>161</v>
      </c>
      <c r="K405" t="s">
        <v>896</v>
      </c>
      <c r="L405">
        <v>19</v>
      </c>
      <c r="M405" t="s">
        <v>94</v>
      </c>
      <c r="N405" t="s">
        <v>95</v>
      </c>
      <c r="O405">
        <v>502</v>
      </c>
      <c r="P405" t="s">
        <v>47</v>
      </c>
      <c r="Q405">
        <v>200</v>
      </c>
      <c r="R405" t="s">
        <v>663</v>
      </c>
      <c r="S405" t="s">
        <v>40</v>
      </c>
      <c r="T405" t="s">
        <v>41</v>
      </c>
      <c r="U405">
        <v>230</v>
      </c>
      <c r="Y405" t="s">
        <v>897</v>
      </c>
      <c r="AA405">
        <v>34.007300000000001</v>
      </c>
      <c r="AB405">
        <v>-118.298</v>
      </c>
      <c r="AC405">
        <f t="shared" si="6"/>
        <v>0</v>
      </c>
    </row>
    <row r="406" spans="1:29" x14ac:dyDescent="0.35">
      <c r="A406">
        <v>200314030</v>
      </c>
      <c r="B406" s="1">
        <v>44023</v>
      </c>
      <c r="C406" s="1">
        <v>44023</v>
      </c>
      <c r="D406">
        <v>1500</v>
      </c>
      <c r="E406">
        <v>3</v>
      </c>
      <c r="F406" t="s">
        <v>43</v>
      </c>
      <c r="G406">
        <v>363</v>
      </c>
      <c r="H406">
        <v>2</v>
      </c>
      <c r="I406">
        <v>354</v>
      </c>
      <c r="J406" t="s">
        <v>167</v>
      </c>
      <c r="K406" t="s">
        <v>898</v>
      </c>
      <c r="L406">
        <v>90</v>
      </c>
      <c r="M406" t="s">
        <v>94</v>
      </c>
      <c r="N406" t="s">
        <v>163</v>
      </c>
      <c r="O406">
        <v>502</v>
      </c>
      <c r="P406" t="s">
        <v>47</v>
      </c>
      <c r="S406" t="s">
        <v>40</v>
      </c>
      <c r="T406" t="s">
        <v>41</v>
      </c>
      <c r="U406">
        <v>354</v>
      </c>
      <c r="Y406" t="s">
        <v>899</v>
      </c>
      <c r="AA406">
        <v>34.013300000000001</v>
      </c>
      <c r="AB406">
        <v>-118.337</v>
      </c>
      <c r="AC406">
        <f t="shared" si="6"/>
        <v>0</v>
      </c>
    </row>
    <row r="407" spans="1:29" x14ac:dyDescent="0.35">
      <c r="A407">
        <v>200304179</v>
      </c>
      <c r="B407" s="1">
        <v>43834</v>
      </c>
      <c r="C407" s="1">
        <v>43834</v>
      </c>
      <c r="D407">
        <v>147</v>
      </c>
      <c r="E407">
        <v>3</v>
      </c>
      <c r="F407" t="s">
        <v>43</v>
      </c>
      <c r="G407">
        <v>374</v>
      </c>
      <c r="H407">
        <v>1</v>
      </c>
      <c r="I407">
        <v>210</v>
      </c>
      <c r="J407" t="s">
        <v>149</v>
      </c>
      <c r="K407" t="s">
        <v>900</v>
      </c>
      <c r="L407">
        <v>20</v>
      </c>
      <c r="M407" t="s">
        <v>94</v>
      </c>
      <c r="N407" t="s">
        <v>163</v>
      </c>
      <c r="O407">
        <v>101</v>
      </c>
      <c r="P407" t="s">
        <v>32</v>
      </c>
      <c r="Q407">
        <v>400</v>
      </c>
      <c r="R407" t="s">
        <v>143</v>
      </c>
      <c r="S407" t="s">
        <v>40</v>
      </c>
      <c r="T407" t="s">
        <v>41</v>
      </c>
      <c r="U407">
        <v>210</v>
      </c>
      <c r="Y407" t="s">
        <v>901</v>
      </c>
      <c r="AA407">
        <v>34.017299999999999</v>
      </c>
      <c r="AB407">
        <v>-118.3261</v>
      </c>
      <c r="AC407">
        <f t="shared" si="6"/>
        <v>0</v>
      </c>
    </row>
    <row r="408" spans="1:29" x14ac:dyDescent="0.35">
      <c r="A408">
        <v>200817734</v>
      </c>
      <c r="B408" s="1">
        <v>44185</v>
      </c>
      <c r="C408" s="1">
        <v>44185</v>
      </c>
      <c r="D408">
        <v>1050</v>
      </c>
      <c r="E408">
        <v>8</v>
      </c>
      <c r="F408" t="s">
        <v>109</v>
      </c>
      <c r="G408">
        <v>854</v>
      </c>
      <c r="H408">
        <v>2</v>
      </c>
      <c r="I408">
        <v>740</v>
      </c>
      <c r="J408" t="s">
        <v>224</v>
      </c>
      <c r="K408" t="s">
        <v>902</v>
      </c>
      <c r="L408">
        <v>0</v>
      </c>
      <c r="M408" t="s">
        <v>46</v>
      </c>
      <c r="N408" t="s">
        <v>46</v>
      </c>
      <c r="O408">
        <v>252</v>
      </c>
      <c r="P408" t="s">
        <v>783</v>
      </c>
      <c r="S408" t="s">
        <v>40</v>
      </c>
      <c r="T408" t="s">
        <v>41</v>
      </c>
      <c r="U408">
        <v>740</v>
      </c>
      <c r="V408">
        <v>998</v>
      </c>
      <c r="Y408" t="s">
        <v>903</v>
      </c>
      <c r="AA408">
        <v>34.047400000000003</v>
      </c>
      <c r="AB408">
        <v>-118.44499999999999</v>
      </c>
      <c r="AC408">
        <f t="shared" si="6"/>
        <v>0</v>
      </c>
    </row>
    <row r="409" spans="1:29" x14ac:dyDescent="0.35">
      <c r="A409">
        <v>200217162</v>
      </c>
      <c r="B409" s="1">
        <v>44142</v>
      </c>
      <c r="C409" s="1">
        <v>44142</v>
      </c>
      <c r="D409">
        <v>950</v>
      </c>
      <c r="E409">
        <v>2</v>
      </c>
      <c r="F409" t="s">
        <v>56</v>
      </c>
      <c r="G409">
        <v>295</v>
      </c>
      <c r="H409">
        <v>1</v>
      </c>
      <c r="I409">
        <v>510</v>
      </c>
      <c r="J409" t="s">
        <v>29</v>
      </c>
      <c r="L409">
        <v>0</v>
      </c>
      <c r="O409">
        <v>101</v>
      </c>
      <c r="P409" t="s">
        <v>32</v>
      </c>
      <c r="S409" t="s">
        <v>40</v>
      </c>
      <c r="T409" t="s">
        <v>41</v>
      </c>
      <c r="U409">
        <v>510</v>
      </c>
      <c r="Y409" t="s">
        <v>904</v>
      </c>
      <c r="AA409">
        <v>34.040199999999999</v>
      </c>
      <c r="AB409">
        <v>-118.28360000000001</v>
      </c>
      <c r="AC409">
        <f t="shared" si="6"/>
        <v>0</v>
      </c>
    </row>
    <row r="410" spans="1:29" x14ac:dyDescent="0.35">
      <c r="A410">
        <v>200616654</v>
      </c>
      <c r="B410" s="1">
        <v>44117</v>
      </c>
      <c r="C410" s="1">
        <v>44117</v>
      </c>
      <c r="D410">
        <v>2120</v>
      </c>
      <c r="E410">
        <v>6</v>
      </c>
      <c r="F410" t="s">
        <v>91</v>
      </c>
      <c r="G410">
        <v>666</v>
      </c>
      <c r="H410">
        <v>1</v>
      </c>
      <c r="I410">
        <v>420</v>
      </c>
      <c r="J410" t="s">
        <v>352</v>
      </c>
      <c r="K410" t="s">
        <v>905</v>
      </c>
      <c r="L410">
        <v>27</v>
      </c>
      <c r="M410" t="s">
        <v>30</v>
      </c>
      <c r="N410" t="s">
        <v>95</v>
      </c>
      <c r="O410">
        <v>101</v>
      </c>
      <c r="P410" t="s">
        <v>32</v>
      </c>
      <c r="S410" t="s">
        <v>40</v>
      </c>
      <c r="T410" t="s">
        <v>41</v>
      </c>
      <c r="U410">
        <v>420</v>
      </c>
      <c r="V410">
        <v>480</v>
      </c>
      <c r="Y410" t="s">
        <v>66</v>
      </c>
      <c r="Z410" t="s">
        <v>906</v>
      </c>
      <c r="AA410">
        <v>34.0944</v>
      </c>
      <c r="AB410">
        <v>-118.3288</v>
      </c>
      <c r="AC410">
        <f t="shared" si="6"/>
        <v>0</v>
      </c>
    </row>
    <row r="411" spans="1:29" x14ac:dyDescent="0.35">
      <c r="A411">
        <v>201113171</v>
      </c>
      <c r="B411" s="1">
        <v>44076</v>
      </c>
      <c r="C411" s="1">
        <v>44067</v>
      </c>
      <c r="D411">
        <v>1630</v>
      </c>
      <c r="E411">
        <v>11</v>
      </c>
      <c r="F411" t="s">
        <v>64</v>
      </c>
      <c r="G411">
        <v>1115</v>
      </c>
      <c r="H411">
        <v>1</v>
      </c>
      <c r="I411">
        <v>310</v>
      </c>
      <c r="J411" t="s">
        <v>71</v>
      </c>
      <c r="K411" t="s">
        <v>907</v>
      </c>
      <c r="L411">
        <v>0</v>
      </c>
      <c r="M411" t="s">
        <v>46</v>
      </c>
      <c r="N411" t="s">
        <v>46</v>
      </c>
      <c r="O411">
        <v>203</v>
      </c>
      <c r="P411" t="s">
        <v>101</v>
      </c>
      <c r="S411" t="s">
        <v>40</v>
      </c>
      <c r="T411" t="s">
        <v>41</v>
      </c>
      <c r="U411">
        <v>310</v>
      </c>
      <c r="Y411" t="s">
        <v>908</v>
      </c>
      <c r="AA411">
        <v>34.136099999999999</v>
      </c>
      <c r="AB411">
        <v>-118.215</v>
      </c>
      <c r="AC411">
        <f t="shared" si="6"/>
        <v>0</v>
      </c>
    </row>
    <row r="412" spans="1:29" x14ac:dyDescent="0.35">
      <c r="A412">
        <v>201210975</v>
      </c>
      <c r="B412" s="1">
        <v>43936</v>
      </c>
      <c r="C412" s="1">
        <v>43936</v>
      </c>
      <c r="D412">
        <v>520</v>
      </c>
      <c r="E412">
        <v>12</v>
      </c>
      <c r="F412" t="s">
        <v>68</v>
      </c>
      <c r="G412">
        <v>1251</v>
      </c>
      <c r="H412">
        <v>1</v>
      </c>
      <c r="I412">
        <v>520</v>
      </c>
      <c r="J412" t="s">
        <v>271</v>
      </c>
      <c r="K412" t="s">
        <v>909</v>
      </c>
      <c r="L412">
        <v>48</v>
      </c>
      <c r="M412" t="s">
        <v>30</v>
      </c>
      <c r="N412" t="s">
        <v>95</v>
      </c>
      <c r="O412">
        <v>101</v>
      </c>
      <c r="P412" t="s">
        <v>32</v>
      </c>
      <c r="S412" t="s">
        <v>40</v>
      </c>
      <c r="T412" t="s">
        <v>41</v>
      </c>
      <c r="U412">
        <v>520</v>
      </c>
      <c r="Y412" t="s">
        <v>910</v>
      </c>
      <c r="Z412" t="s">
        <v>439</v>
      </c>
      <c r="AA412">
        <v>33.9709</v>
      </c>
      <c r="AB412">
        <v>-118.3287</v>
      </c>
      <c r="AC412">
        <f t="shared" si="6"/>
        <v>0</v>
      </c>
    </row>
    <row r="413" spans="1:29" x14ac:dyDescent="0.35">
      <c r="A413">
        <v>200910474</v>
      </c>
      <c r="B413" s="1">
        <v>43985</v>
      </c>
      <c r="C413" s="1">
        <v>43984</v>
      </c>
      <c r="D413">
        <v>2000</v>
      </c>
      <c r="E413">
        <v>9</v>
      </c>
      <c r="F413" t="s">
        <v>49</v>
      </c>
      <c r="G413">
        <v>926</v>
      </c>
      <c r="H413">
        <v>1</v>
      </c>
      <c r="I413">
        <v>510</v>
      </c>
      <c r="J413" t="s">
        <v>29</v>
      </c>
      <c r="L413">
        <v>0</v>
      </c>
      <c r="O413">
        <v>101</v>
      </c>
      <c r="P413" t="s">
        <v>32</v>
      </c>
      <c r="S413" t="s">
        <v>40</v>
      </c>
      <c r="T413" t="s">
        <v>41</v>
      </c>
      <c r="U413">
        <v>510</v>
      </c>
      <c r="Y413" t="s">
        <v>911</v>
      </c>
      <c r="AA413">
        <v>34.193899999999999</v>
      </c>
      <c r="AB413">
        <v>-118.4444</v>
      </c>
      <c r="AC413">
        <f t="shared" si="6"/>
        <v>0</v>
      </c>
    </row>
    <row r="414" spans="1:29" x14ac:dyDescent="0.35">
      <c r="A414">
        <v>200206684</v>
      </c>
      <c r="B414" s="1">
        <v>43884</v>
      </c>
      <c r="C414" s="1">
        <v>43884</v>
      </c>
      <c r="D414">
        <v>315</v>
      </c>
      <c r="E414">
        <v>2</v>
      </c>
      <c r="F414" t="s">
        <v>56</v>
      </c>
      <c r="G414">
        <v>256</v>
      </c>
      <c r="H414">
        <v>1</v>
      </c>
      <c r="I414">
        <v>236</v>
      </c>
      <c r="J414" t="s">
        <v>692</v>
      </c>
      <c r="K414" t="s">
        <v>912</v>
      </c>
      <c r="L414">
        <v>37</v>
      </c>
      <c r="M414" t="s">
        <v>30</v>
      </c>
      <c r="N414" t="s">
        <v>95</v>
      </c>
      <c r="O414">
        <v>502</v>
      </c>
      <c r="P414" t="s">
        <v>47</v>
      </c>
      <c r="Q414">
        <v>200</v>
      </c>
      <c r="R414" t="s">
        <v>663</v>
      </c>
      <c r="S414" t="s">
        <v>84</v>
      </c>
      <c r="T414" t="s">
        <v>85</v>
      </c>
      <c r="U414">
        <v>236</v>
      </c>
      <c r="Y414" t="s">
        <v>913</v>
      </c>
      <c r="AA414">
        <v>34.0565</v>
      </c>
      <c r="AB414">
        <v>-118.2724</v>
      </c>
      <c r="AC414">
        <f t="shared" si="6"/>
        <v>0</v>
      </c>
    </row>
    <row r="415" spans="1:29" x14ac:dyDescent="0.35">
      <c r="A415">
        <v>200817902</v>
      </c>
      <c r="B415" s="1">
        <v>44190</v>
      </c>
      <c r="C415" s="1">
        <v>44184</v>
      </c>
      <c r="D415">
        <v>1200</v>
      </c>
      <c r="E415">
        <v>8</v>
      </c>
      <c r="F415" t="s">
        <v>109</v>
      </c>
      <c r="G415">
        <v>832</v>
      </c>
      <c r="H415">
        <v>2</v>
      </c>
      <c r="I415">
        <v>745</v>
      </c>
      <c r="J415" t="s">
        <v>139</v>
      </c>
      <c r="K415">
        <v>329</v>
      </c>
      <c r="L415">
        <v>38</v>
      </c>
      <c r="M415" t="s">
        <v>30</v>
      </c>
      <c r="N415" t="s">
        <v>73</v>
      </c>
      <c r="O415">
        <v>123</v>
      </c>
      <c r="P415" t="s">
        <v>290</v>
      </c>
      <c r="S415" t="s">
        <v>40</v>
      </c>
      <c r="T415" t="s">
        <v>41</v>
      </c>
      <c r="U415">
        <v>745</v>
      </c>
      <c r="Y415" t="s">
        <v>914</v>
      </c>
      <c r="AA415">
        <v>34.052100000000003</v>
      </c>
      <c r="AB415">
        <v>-118.4699</v>
      </c>
      <c r="AC415">
        <f t="shared" si="6"/>
        <v>0</v>
      </c>
    </row>
    <row r="416" spans="1:29" x14ac:dyDescent="0.35">
      <c r="A416">
        <v>201109834</v>
      </c>
      <c r="B416" s="1">
        <v>43978</v>
      </c>
      <c r="C416" s="1">
        <v>43978</v>
      </c>
      <c r="D416">
        <v>1230</v>
      </c>
      <c r="E416">
        <v>11</v>
      </c>
      <c r="F416" t="s">
        <v>64</v>
      </c>
      <c r="G416">
        <v>1199</v>
      </c>
      <c r="H416">
        <v>2</v>
      </c>
      <c r="I416">
        <v>888</v>
      </c>
      <c r="J416" t="s">
        <v>250</v>
      </c>
      <c r="K416" t="s">
        <v>915</v>
      </c>
      <c r="L416">
        <v>45</v>
      </c>
      <c r="M416" t="s">
        <v>94</v>
      </c>
      <c r="N416" t="s">
        <v>73</v>
      </c>
      <c r="O416">
        <v>501</v>
      </c>
      <c r="P416" t="s">
        <v>164</v>
      </c>
      <c r="S416" t="s">
        <v>40</v>
      </c>
      <c r="T416" t="s">
        <v>41</v>
      </c>
      <c r="U416">
        <v>888</v>
      </c>
      <c r="Y416" t="s">
        <v>916</v>
      </c>
      <c r="AA416">
        <v>34.076300000000003</v>
      </c>
      <c r="AB416">
        <v>-118.2336</v>
      </c>
      <c r="AC416">
        <f t="shared" si="6"/>
        <v>0</v>
      </c>
    </row>
    <row r="417" spans="1:29" x14ac:dyDescent="0.35">
      <c r="A417">
        <v>200710378</v>
      </c>
      <c r="B417" s="1">
        <v>43994</v>
      </c>
      <c r="C417" s="1">
        <v>43993</v>
      </c>
      <c r="D417">
        <v>2232</v>
      </c>
      <c r="E417">
        <v>7</v>
      </c>
      <c r="F417" t="s">
        <v>28</v>
      </c>
      <c r="G417">
        <v>782</v>
      </c>
      <c r="H417">
        <v>1</v>
      </c>
      <c r="I417">
        <v>420</v>
      </c>
      <c r="J417" t="s">
        <v>352</v>
      </c>
      <c r="K417" t="s">
        <v>917</v>
      </c>
      <c r="L417">
        <v>49</v>
      </c>
      <c r="M417" t="s">
        <v>30</v>
      </c>
      <c r="N417" t="s">
        <v>173</v>
      </c>
      <c r="O417">
        <v>104</v>
      </c>
      <c r="P417" t="s">
        <v>201</v>
      </c>
      <c r="S417" t="s">
        <v>40</v>
      </c>
      <c r="T417" t="s">
        <v>41</v>
      </c>
      <c r="U417">
        <v>420</v>
      </c>
      <c r="Y417" t="s">
        <v>918</v>
      </c>
      <c r="AA417">
        <v>34.041200000000003</v>
      </c>
      <c r="AB417">
        <v>-118.3711</v>
      </c>
      <c r="AC417">
        <f t="shared" si="6"/>
        <v>0</v>
      </c>
    </row>
    <row r="418" spans="1:29" x14ac:dyDescent="0.35">
      <c r="A418">
        <v>200707946</v>
      </c>
      <c r="B418" s="1">
        <v>43923</v>
      </c>
      <c r="C418" s="1">
        <v>43923</v>
      </c>
      <c r="D418">
        <v>1450</v>
      </c>
      <c r="E418">
        <v>7</v>
      </c>
      <c r="F418" t="s">
        <v>28</v>
      </c>
      <c r="G418">
        <v>782</v>
      </c>
      <c r="H418">
        <v>1</v>
      </c>
      <c r="I418">
        <v>220</v>
      </c>
      <c r="J418" t="s">
        <v>919</v>
      </c>
      <c r="K418" t="s">
        <v>920</v>
      </c>
      <c r="L418">
        <v>17</v>
      </c>
      <c r="M418" t="s">
        <v>30</v>
      </c>
      <c r="N418" t="s">
        <v>95</v>
      </c>
      <c r="O418">
        <v>101</v>
      </c>
      <c r="P418" t="s">
        <v>32</v>
      </c>
      <c r="Q418">
        <v>113</v>
      </c>
      <c r="R418" t="s">
        <v>386</v>
      </c>
      <c r="S418" t="s">
        <v>355</v>
      </c>
      <c r="T418" t="s">
        <v>356</v>
      </c>
      <c r="U418">
        <v>220</v>
      </c>
      <c r="Y418" t="s">
        <v>921</v>
      </c>
      <c r="AA418">
        <v>34.033900000000003</v>
      </c>
      <c r="AB418">
        <v>-118.3747</v>
      </c>
      <c r="AC418">
        <f t="shared" si="6"/>
        <v>1</v>
      </c>
    </row>
    <row r="419" spans="1:29" x14ac:dyDescent="0.35">
      <c r="A419">
        <v>200410108</v>
      </c>
      <c r="B419" s="1">
        <v>44005</v>
      </c>
      <c r="C419" s="1">
        <v>44005</v>
      </c>
      <c r="D419">
        <v>750</v>
      </c>
      <c r="E419">
        <v>4</v>
      </c>
      <c r="F419" t="s">
        <v>54</v>
      </c>
      <c r="G419">
        <v>445</v>
      </c>
      <c r="H419">
        <v>1</v>
      </c>
      <c r="I419">
        <v>510</v>
      </c>
      <c r="J419" t="s">
        <v>29</v>
      </c>
      <c r="L419">
        <v>0</v>
      </c>
      <c r="O419">
        <v>108</v>
      </c>
      <c r="P419" t="s">
        <v>105</v>
      </c>
      <c r="S419" t="s">
        <v>40</v>
      </c>
      <c r="T419" t="s">
        <v>41</v>
      </c>
      <c r="U419">
        <v>510</v>
      </c>
      <c r="Y419" t="s">
        <v>922</v>
      </c>
      <c r="AA419">
        <v>34.057499999999997</v>
      </c>
      <c r="AB419">
        <v>-118.2093</v>
      </c>
      <c r="AC419">
        <f t="shared" si="6"/>
        <v>0</v>
      </c>
    </row>
    <row r="420" spans="1:29" x14ac:dyDescent="0.35">
      <c r="A420">
        <v>200121645</v>
      </c>
      <c r="B420" s="1">
        <v>44163</v>
      </c>
      <c r="C420" s="1">
        <v>44141</v>
      </c>
      <c r="D420">
        <v>800</v>
      </c>
      <c r="E420">
        <v>1</v>
      </c>
      <c r="F420" t="s">
        <v>36</v>
      </c>
      <c r="G420">
        <v>176</v>
      </c>
      <c r="H420">
        <v>1</v>
      </c>
      <c r="I420">
        <v>341</v>
      </c>
      <c r="J420" t="s">
        <v>157</v>
      </c>
      <c r="K420" t="s">
        <v>780</v>
      </c>
      <c r="L420">
        <v>24</v>
      </c>
      <c r="M420" t="s">
        <v>30</v>
      </c>
      <c r="N420" t="s">
        <v>163</v>
      </c>
      <c r="O420">
        <v>502</v>
      </c>
      <c r="P420" t="s">
        <v>47</v>
      </c>
      <c r="S420" t="s">
        <v>40</v>
      </c>
      <c r="T420" t="s">
        <v>41</v>
      </c>
      <c r="U420">
        <v>341</v>
      </c>
      <c r="Y420" t="s">
        <v>923</v>
      </c>
      <c r="AA420">
        <v>34.0426</v>
      </c>
      <c r="AB420">
        <v>-118.2513</v>
      </c>
      <c r="AC420">
        <f t="shared" si="6"/>
        <v>0</v>
      </c>
    </row>
    <row r="421" spans="1:29" x14ac:dyDescent="0.35">
      <c r="A421">
        <v>200306662</v>
      </c>
      <c r="B421" s="1">
        <v>43875</v>
      </c>
      <c r="C421" s="1">
        <v>43865</v>
      </c>
      <c r="D421">
        <v>2330</v>
      </c>
      <c r="E421">
        <v>3</v>
      </c>
      <c r="F421" t="s">
        <v>43</v>
      </c>
      <c r="G421">
        <v>356</v>
      </c>
      <c r="H421">
        <v>2</v>
      </c>
      <c r="I421">
        <v>626</v>
      </c>
      <c r="J421" t="s">
        <v>141</v>
      </c>
      <c r="K421" t="s">
        <v>924</v>
      </c>
      <c r="L421">
        <v>30</v>
      </c>
      <c r="M421" t="s">
        <v>94</v>
      </c>
      <c r="N421" t="s">
        <v>73</v>
      </c>
      <c r="O421">
        <v>501</v>
      </c>
      <c r="P421" t="s">
        <v>164</v>
      </c>
      <c r="Q421">
        <v>400</v>
      </c>
      <c r="R421" t="s">
        <v>143</v>
      </c>
      <c r="S421" t="s">
        <v>84</v>
      </c>
      <c r="T421" t="s">
        <v>85</v>
      </c>
      <c r="U421">
        <v>626</v>
      </c>
      <c r="Y421" t="s">
        <v>925</v>
      </c>
      <c r="AA421">
        <v>34.022799999999997</v>
      </c>
      <c r="AB421">
        <v>-118.3002</v>
      </c>
      <c r="AC421">
        <f t="shared" si="6"/>
        <v>0</v>
      </c>
    </row>
    <row r="422" spans="1:29" x14ac:dyDescent="0.35">
      <c r="A422">
        <v>200313179</v>
      </c>
      <c r="B422" s="1">
        <v>44007</v>
      </c>
      <c r="C422" s="1">
        <v>44006</v>
      </c>
      <c r="D422">
        <v>1900</v>
      </c>
      <c r="E422">
        <v>3</v>
      </c>
      <c r="F422" t="s">
        <v>43</v>
      </c>
      <c r="G422">
        <v>337</v>
      </c>
      <c r="H422">
        <v>1</v>
      </c>
      <c r="I422">
        <v>520</v>
      </c>
      <c r="J422" t="s">
        <v>271</v>
      </c>
      <c r="K422" t="s">
        <v>926</v>
      </c>
      <c r="L422">
        <v>44</v>
      </c>
      <c r="M422" t="s">
        <v>30</v>
      </c>
      <c r="N422" t="s">
        <v>95</v>
      </c>
      <c r="O422">
        <v>101</v>
      </c>
      <c r="P422" t="s">
        <v>32</v>
      </c>
      <c r="S422" t="s">
        <v>40</v>
      </c>
      <c r="T422" t="s">
        <v>41</v>
      </c>
      <c r="U422">
        <v>520</v>
      </c>
      <c r="Y422" t="s">
        <v>927</v>
      </c>
      <c r="Z422" t="s">
        <v>928</v>
      </c>
      <c r="AA422">
        <v>34.0274</v>
      </c>
      <c r="AB422">
        <v>-118.2959</v>
      </c>
      <c r="AC422">
        <f t="shared" si="6"/>
        <v>0</v>
      </c>
    </row>
    <row r="423" spans="1:29" x14ac:dyDescent="0.35">
      <c r="A423">
        <v>201014056</v>
      </c>
      <c r="B423" s="1">
        <v>44119</v>
      </c>
      <c r="C423" s="1">
        <v>44104</v>
      </c>
      <c r="D423">
        <v>1330</v>
      </c>
      <c r="E423">
        <v>10</v>
      </c>
      <c r="F423" t="s">
        <v>103</v>
      </c>
      <c r="G423">
        <v>1018</v>
      </c>
      <c r="H423">
        <v>1</v>
      </c>
      <c r="I423">
        <v>510</v>
      </c>
      <c r="J423" t="s">
        <v>29</v>
      </c>
      <c r="L423">
        <v>0</v>
      </c>
      <c r="O423">
        <v>101</v>
      </c>
      <c r="P423" t="s">
        <v>32</v>
      </c>
      <c r="S423" t="s">
        <v>40</v>
      </c>
      <c r="T423" t="s">
        <v>41</v>
      </c>
      <c r="U423">
        <v>510</v>
      </c>
      <c r="Y423" t="s">
        <v>929</v>
      </c>
      <c r="Z423" t="s">
        <v>930</v>
      </c>
      <c r="AA423">
        <v>34.201300000000003</v>
      </c>
      <c r="AB423">
        <v>-118.47929999999999</v>
      </c>
      <c r="AC423">
        <f t="shared" si="6"/>
        <v>0</v>
      </c>
    </row>
    <row r="424" spans="1:29" x14ac:dyDescent="0.35">
      <c r="A424">
        <v>200214424</v>
      </c>
      <c r="B424" s="1">
        <v>44074</v>
      </c>
      <c r="C424" s="1">
        <v>44073</v>
      </c>
      <c r="D424">
        <v>1900</v>
      </c>
      <c r="E424">
        <v>2</v>
      </c>
      <c r="F424" t="s">
        <v>56</v>
      </c>
      <c r="G424">
        <v>246</v>
      </c>
      <c r="H424">
        <v>1</v>
      </c>
      <c r="I424">
        <v>510</v>
      </c>
      <c r="J424" t="s">
        <v>29</v>
      </c>
      <c r="L424">
        <v>0</v>
      </c>
      <c r="O424">
        <v>101</v>
      </c>
      <c r="P424" t="s">
        <v>32</v>
      </c>
      <c r="S424" t="s">
        <v>40</v>
      </c>
      <c r="T424" t="s">
        <v>41</v>
      </c>
      <c r="U424">
        <v>510</v>
      </c>
      <c r="Y424" t="s">
        <v>931</v>
      </c>
      <c r="AA424">
        <v>34.059800000000003</v>
      </c>
      <c r="AB424">
        <v>-118.2734</v>
      </c>
      <c r="AC424">
        <f t="shared" si="6"/>
        <v>0</v>
      </c>
    </row>
    <row r="425" spans="1:29" x14ac:dyDescent="0.35">
      <c r="A425">
        <v>200305373</v>
      </c>
      <c r="B425" s="1">
        <v>43854</v>
      </c>
      <c r="C425" s="1">
        <v>43854</v>
      </c>
      <c r="D425">
        <v>1330</v>
      </c>
      <c r="E425">
        <v>3</v>
      </c>
      <c r="F425" t="s">
        <v>43</v>
      </c>
      <c r="G425">
        <v>397</v>
      </c>
      <c r="H425">
        <v>2</v>
      </c>
      <c r="I425">
        <v>626</v>
      </c>
      <c r="J425" t="s">
        <v>141</v>
      </c>
      <c r="K425" t="s">
        <v>932</v>
      </c>
      <c r="L425">
        <v>35</v>
      </c>
      <c r="M425" t="s">
        <v>94</v>
      </c>
      <c r="N425" t="s">
        <v>163</v>
      </c>
      <c r="O425">
        <v>102</v>
      </c>
      <c r="P425" t="s">
        <v>186</v>
      </c>
      <c r="Q425">
        <v>400</v>
      </c>
      <c r="R425" t="s">
        <v>143</v>
      </c>
      <c r="S425" t="s">
        <v>40</v>
      </c>
      <c r="T425" t="s">
        <v>41</v>
      </c>
      <c r="U425">
        <v>626</v>
      </c>
      <c r="Y425" t="s">
        <v>838</v>
      </c>
      <c r="Z425" t="s">
        <v>933</v>
      </c>
      <c r="AA425">
        <v>34.010899999999999</v>
      </c>
      <c r="AB425">
        <v>-118.3002</v>
      </c>
      <c r="AC425">
        <f t="shared" si="6"/>
        <v>0</v>
      </c>
    </row>
    <row r="426" spans="1:29" x14ac:dyDescent="0.35">
      <c r="A426">
        <v>200113649</v>
      </c>
      <c r="B426" s="1">
        <v>44001</v>
      </c>
      <c r="C426" s="1">
        <v>44000</v>
      </c>
      <c r="D426">
        <v>1900</v>
      </c>
      <c r="E426">
        <v>1</v>
      </c>
      <c r="F426" t="s">
        <v>36</v>
      </c>
      <c r="G426">
        <v>111</v>
      </c>
      <c r="H426">
        <v>1</v>
      </c>
      <c r="I426">
        <v>310</v>
      </c>
      <c r="J426" t="s">
        <v>71</v>
      </c>
      <c r="K426" t="s">
        <v>934</v>
      </c>
      <c r="L426">
        <v>48</v>
      </c>
      <c r="M426" t="s">
        <v>94</v>
      </c>
      <c r="N426" t="s">
        <v>173</v>
      </c>
      <c r="O426">
        <v>218</v>
      </c>
      <c r="P426" t="s">
        <v>935</v>
      </c>
      <c r="S426" t="s">
        <v>40</v>
      </c>
      <c r="T426" t="s">
        <v>41</v>
      </c>
      <c r="U426">
        <v>310</v>
      </c>
      <c r="V426">
        <v>998</v>
      </c>
      <c r="Y426" t="s">
        <v>936</v>
      </c>
      <c r="AA426">
        <v>34.062800000000003</v>
      </c>
      <c r="AB426">
        <v>-118.23950000000001</v>
      </c>
      <c r="AC426">
        <f t="shared" si="6"/>
        <v>0</v>
      </c>
    </row>
    <row r="427" spans="1:29" x14ac:dyDescent="0.35">
      <c r="A427">
        <v>200214882</v>
      </c>
      <c r="B427" s="1">
        <v>44081</v>
      </c>
      <c r="C427" s="1">
        <v>44080</v>
      </c>
      <c r="D427">
        <v>2100</v>
      </c>
      <c r="E427">
        <v>2</v>
      </c>
      <c r="F427" t="s">
        <v>56</v>
      </c>
      <c r="G427">
        <v>269</v>
      </c>
      <c r="H427">
        <v>1</v>
      </c>
      <c r="I427">
        <v>330</v>
      </c>
      <c r="J427" t="s">
        <v>37</v>
      </c>
      <c r="K427" t="s">
        <v>937</v>
      </c>
      <c r="L427">
        <v>52</v>
      </c>
      <c r="M427" t="s">
        <v>30</v>
      </c>
      <c r="N427" t="s">
        <v>95</v>
      </c>
      <c r="O427">
        <v>108</v>
      </c>
      <c r="P427" t="s">
        <v>105</v>
      </c>
      <c r="S427" t="s">
        <v>40</v>
      </c>
      <c r="T427" t="s">
        <v>41</v>
      </c>
      <c r="U427">
        <v>330</v>
      </c>
      <c r="Y427" t="s">
        <v>938</v>
      </c>
      <c r="AA427">
        <v>34.052700000000002</v>
      </c>
      <c r="AB427">
        <v>-118.2696</v>
      </c>
      <c r="AC427">
        <f t="shared" si="6"/>
        <v>0</v>
      </c>
    </row>
    <row r="428" spans="1:29" x14ac:dyDescent="0.35">
      <c r="A428">
        <v>200411610</v>
      </c>
      <c r="B428" s="1">
        <v>44052</v>
      </c>
      <c r="C428" s="1">
        <v>44052</v>
      </c>
      <c r="D428">
        <v>1730</v>
      </c>
      <c r="E428">
        <v>4</v>
      </c>
      <c r="F428" t="s">
        <v>54</v>
      </c>
      <c r="G428">
        <v>453</v>
      </c>
      <c r="H428">
        <v>2</v>
      </c>
      <c r="I428">
        <v>930</v>
      </c>
      <c r="J428" t="s">
        <v>339</v>
      </c>
      <c r="K428" t="s">
        <v>939</v>
      </c>
      <c r="L428">
        <v>24</v>
      </c>
      <c r="M428" t="s">
        <v>94</v>
      </c>
      <c r="N428" t="s">
        <v>95</v>
      </c>
      <c r="O428">
        <v>102</v>
      </c>
      <c r="P428" t="s">
        <v>186</v>
      </c>
      <c r="Q428">
        <v>511</v>
      </c>
      <c r="R428" t="s">
        <v>151</v>
      </c>
      <c r="S428" t="s">
        <v>33</v>
      </c>
      <c r="T428" t="s">
        <v>34</v>
      </c>
      <c r="U428">
        <v>930</v>
      </c>
      <c r="Y428" t="s">
        <v>940</v>
      </c>
      <c r="Z428" t="s">
        <v>941</v>
      </c>
      <c r="AA428">
        <v>34.048000000000002</v>
      </c>
      <c r="AB428">
        <v>-118.21810000000001</v>
      </c>
      <c r="AC428">
        <f t="shared" si="6"/>
        <v>1</v>
      </c>
    </row>
    <row r="429" spans="1:29" x14ac:dyDescent="0.35">
      <c r="A429">
        <v>200110192</v>
      </c>
      <c r="B429" s="1">
        <v>43929</v>
      </c>
      <c r="C429" s="1">
        <v>43929</v>
      </c>
      <c r="D429">
        <v>1100</v>
      </c>
      <c r="E429">
        <v>1</v>
      </c>
      <c r="F429" t="s">
        <v>36</v>
      </c>
      <c r="G429">
        <v>152</v>
      </c>
      <c r="H429">
        <v>1</v>
      </c>
      <c r="I429">
        <v>341</v>
      </c>
      <c r="J429" t="s">
        <v>157</v>
      </c>
      <c r="K429" t="s">
        <v>942</v>
      </c>
      <c r="L429">
        <v>79</v>
      </c>
      <c r="M429" t="s">
        <v>30</v>
      </c>
      <c r="N429" t="s">
        <v>163</v>
      </c>
      <c r="O429">
        <v>102</v>
      </c>
      <c r="P429" t="s">
        <v>186</v>
      </c>
      <c r="Q429">
        <v>400</v>
      </c>
      <c r="R429" t="s">
        <v>143</v>
      </c>
      <c r="S429" t="s">
        <v>40</v>
      </c>
      <c r="T429" t="s">
        <v>41</v>
      </c>
      <c r="U429">
        <v>341</v>
      </c>
      <c r="Y429" t="s">
        <v>76</v>
      </c>
      <c r="Z429" t="s">
        <v>866</v>
      </c>
      <c r="AA429">
        <v>34.050899999999999</v>
      </c>
      <c r="AB429">
        <v>-118.2585</v>
      </c>
      <c r="AC429">
        <f t="shared" si="6"/>
        <v>0</v>
      </c>
    </row>
    <row r="430" spans="1:29" x14ac:dyDescent="0.35">
      <c r="A430">
        <v>201008401</v>
      </c>
      <c r="B430" s="1">
        <v>43943</v>
      </c>
      <c r="C430" s="1">
        <v>43940</v>
      </c>
      <c r="D430">
        <v>1600</v>
      </c>
      <c r="E430">
        <v>10</v>
      </c>
      <c r="F430" t="s">
        <v>103</v>
      </c>
      <c r="G430">
        <v>1004</v>
      </c>
      <c r="H430">
        <v>2</v>
      </c>
      <c r="I430">
        <v>740</v>
      </c>
      <c r="J430" t="s">
        <v>224</v>
      </c>
      <c r="K430" t="s">
        <v>943</v>
      </c>
      <c r="L430">
        <v>35</v>
      </c>
      <c r="M430" t="s">
        <v>94</v>
      </c>
      <c r="N430" t="s">
        <v>95</v>
      </c>
      <c r="O430">
        <v>122</v>
      </c>
      <c r="P430" t="s">
        <v>275</v>
      </c>
      <c r="S430" t="s">
        <v>40</v>
      </c>
      <c r="T430" t="s">
        <v>41</v>
      </c>
      <c r="U430">
        <v>740</v>
      </c>
      <c r="Y430" t="s">
        <v>944</v>
      </c>
      <c r="Z430" t="s">
        <v>945</v>
      </c>
      <c r="AA430">
        <v>34.2164</v>
      </c>
      <c r="AB430">
        <v>-118.5334</v>
      </c>
      <c r="AC430">
        <f t="shared" si="6"/>
        <v>0</v>
      </c>
    </row>
    <row r="431" spans="1:29" x14ac:dyDescent="0.35">
      <c r="A431">
        <v>200405985</v>
      </c>
      <c r="B431" s="1">
        <v>43881</v>
      </c>
      <c r="C431" s="1">
        <v>43876</v>
      </c>
      <c r="D431">
        <v>1500</v>
      </c>
      <c r="E431">
        <v>4</v>
      </c>
      <c r="F431" t="s">
        <v>54</v>
      </c>
      <c r="G431">
        <v>438</v>
      </c>
      <c r="H431">
        <v>2</v>
      </c>
      <c r="I431">
        <v>740</v>
      </c>
      <c r="J431" t="s">
        <v>224</v>
      </c>
      <c r="K431">
        <v>329</v>
      </c>
      <c r="L431">
        <v>47</v>
      </c>
      <c r="M431" t="s">
        <v>30</v>
      </c>
      <c r="N431" t="s">
        <v>95</v>
      </c>
      <c r="O431">
        <v>101</v>
      </c>
      <c r="P431" t="s">
        <v>32</v>
      </c>
      <c r="S431" t="s">
        <v>40</v>
      </c>
      <c r="T431" t="s">
        <v>41</v>
      </c>
      <c r="U431">
        <v>740</v>
      </c>
      <c r="Y431" t="s">
        <v>946</v>
      </c>
      <c r="AA431">
        <v>34.078800000000001</v>
      </c>
      <c r="AB431">
        <v>-118.1653</v>
      </c>
      <c r="AC431">
        <f t="shared" si="6"/>
        <v>0</v>
      </c>
    </row>
    <row r="432" spans="1:29" x14ac:dyDescent="0.35">
      <c r="A432">
        <v>200509288</v>
      </c>
      <c r="B432" s="1">
        <v>43961</v>
      </c>
      <c r="C432" s="1">
        <v>43960</v>
      </c>
      <c r="D432">
        <v>2100</v>
      </c>
      <c r="E432">
        <v>5</v>
      </c>
      <c r="F432" t="s">
        <v>98</v>
      </c>
      <c r="G432">
        <v>524</v>
      </c>
      <c r="H432">
        <v>1</v>
      </c>
      <c r="I432">
        <v>330</v>
      </c>
      <c r="J432" t="s">
        <v>37</v>
      </c>
      <c r="K432" t="s">
        <v>947</v>
      </c>
      <c r="L432">
        <v>43</v>
      </c>
      <c r="M432" t="s">
        <v>30</v>
      </c>
      <c r="N432" t="s">
        <v>95</v>
      </c>
      <c r="O432">
        <v>101</v>
      </c>
      <c r="P432" t="s">
        <v>32</v>
      </c>
      <c r="S432" t="s">
        <v>40</v>
      </c>
      <c r="T432" t="s">
        <v>41</v>
      </c>
      <c r="U432">
        <v>330</v>
      </c>
      <c r="Y432" t="s">
        <v>948</v>
      </c>
      <c r="AA432">
        <v>33.771900000000002</v>
      </c>
      <c r="AB432">
        <v>-118.2775</v>
      </c>
      <c r="AC432">
        <f t="shared" si="6"/>
        <v>0</v>
      </c>
    </row>
    <row r="433" spans="1:29" x14ac:dyDescent="0.35">
      <c r="A433">
        <v>201204576</v>
      </c>
      <c r="B433" s="1">
        <v>43839</v>
      </c>
      <c r="C433" s="1">
        <v>43839</v>
      </c>
      <c r="D433">
        <v>525</v>
      </c>
      <c r="E433">
        <v>12</v>
      </c>
      <c r="F433" t="s">
        <v>68</v>
      </c>
      <c r="G433">
        <v>1215</v>
      </c>
      <c r="H433">
        <v>1</v>
      </c>
      <c r="I433">
        <v>220</v>
      </c>
      <c r="J433" t="s">
        <v>919</v>
      </c>
      <c r="K433" t="s">
        <v>949</v>
      </c>
      <c r="L433">
        <v>18</v>
      </c>
      <c r="M433" t="s">
        <v>30</v>
      </c>
      <c r="N433" t="s">
        <v>95</v>
      </c>
      <c r="O433">
        <v>102</v>
      </c>
      <c r="P433" t="s">
        <v>186</v>
      </c>
      <c r="Q433">
        <v>400</v>
      </c>
      <c r="R433" t="s">
        <v>143</v>
      </c>
      <c r="S433" t="s">
        <v>40</v>
      </c>
      <c r="T433" t="s">
        <v>41</v>
      </c>
      <c r="U433">
        <v>220</v>
      </c>
      <c r="Y433" t="s">
        <v>950</v>
      </c>
      <c r="Z433" t="s">
        <v>933</v>
      </c>
      <c r="AA433">
        <v>33.989199999999997</v>
      </c>
      <c r="AB433">
        <v>-118.3002</v>
      </c>
      <c r="AC433">
        <f t="shared" si="6"/>
        <v>0</v>
      </c>
    </row>
    <row r="434" spans="1:29" x14ac:dyDescent="0.35">
      <c r="A434">
        <v>201214447</v>
      </c>
      <c r="B434" s="1">
        <v>43992</v>
      </c>
      <c r="C434" s="1">
        <v>43991</v>
      </c>
      <c r="D434">
        <v>1800</v>
      </c>
      <c r="E434">
        <v>12</v>
      </c>
      <c r="F434" t="s">
        <v>68</v>
      </c>
      <c r="G434">
        <v>1203</v>
      </c>
      <c r="H434">
        <v>1</v>
      </c>
      <c r="I434">
        <v>440</v>
      </c>
      <c r="J434" t="s">
        <v>213</v>
      </c>
      <c r="K434" t="s">
        <v>951</v>
      </c>
      <c r="L434">
        <v>28</v>
      </c>
      <c r="M434" t="s">
        <v>94</v>
      </c>
      <c r="N434" t="s">
        <v>163</v>
      </c>
      <c r="O434">
        <v>501</v>
      </c>
      <c r="P434" t="s">
        <v>164</v>
      </c>
      <c r="S434" t="s">
        <v>40</v>
      </c>
      <c r="T434" t="s">
        <v>41</v>
      </c>
      <c r="U434">
        <v>440</v>
      </c>
      <c r="Y434" t="s">
        <v>952</v>
      </c>
      <c r="AA434">
        <v>34.003700000000002</v>
      </c>
      <c r="AB434">
        <v>-118.30889999999999</v>
      </c>
      <c r="AC434">
        <f t="shared" si="6"/>
        <v>0</v>
      </c>
    </row>
    <row r="435" spans="1:29" x14ac:dyDescent="0.35">
      <c r="A435">
        <v>200512410</v>
      </c>
      <c r="B435" s="1">
        <v>44041</v>
      </c>
      <c r="C435" s="1">
        <v>44041</v>
      </c>
      <c r="D435">
        <v>1345</v>
      </c>
      <c r="E435">
        <v>5</v>
      </c>
      <c r="F435" t="s">
        <v>98</v>
      </c>
      <c r="G435">
        <v>587</v>
      </c>
      <c r="H435">
        <v>1</v>
      </c>
      <c r="I435">
        <v>440</v>
      </c>
      <c r="J435" t="s">
        <v>213</v>
      </c>
      <c r="K435">
        <v>344</v>
      </c>
      <c r="L435">
        <v>39</v>
      </c>
      <c r="M435" t="s">
        <v>30</v>
      </c>
      <c r="N435" t="s">
        <v>95</v>
      </c>
      <c r="O435">
        <v>505</v>
      </c>
      <c r="P435" t="s">
        <v>953</v>
      </c>
      <c r="S435" t="s">
        <v>40</v>
      </c>
      <c r="T435" t="s">
        <v>41</v>
      </c>
      <c r="U435">
        <v>440</v>
      </c>
      <c r="Y435" t="s">
        <v>954</v>
      </c>
      <c r="AA435">
        <v>33.709600000000002</v>
      </c>
      <c r="AB435">
        <v>-118.2885</v>
      </c>
      <c r="AC435">
        <f t="shared" si="6"/>
        <v>0</v>
      </c>
    </row>
    <row r="436" spans="1:29" x14ac:dyDescent="0.35">
      <c r="A436">
        <v>200305663</v>
      </c>
      <c r="B436" s="1">
        <v>43858</v>
      </c>
      <c r="C436" s="1">
        <v>43858</v>
      </c>
      <c r="D436">
        <v>1310</v>
      </c>
      <c r="E436">
        <v>3</v>
      </c>
      <c r="F436" t="s">
        <v>43</v>
      </c>
      <c r="G436">
        <v>314</v>
      </c>
      <c r="H436">
        <v>2</v>
      </c>
      <c r="I436">
        <v>354</v>
      </c>
      <c r="J436" t="s">
        <v>167</v>
      </c>
      <c r="K436" t="s">
        <v>955</v>
      </c>
      <c r="L436">
        <v>39</v>
      </c>
      <c r="M436" t="s">
        <v>30</v>
      </c>
      <c r="N436" t="s">
        <v>73</v>
      </c>
      <c r="O436">
        <v>501</v>
      </c>
      <c r="P436" t="s">
        <v>164</v>
      </c>
      <c r="S436" t="s">
        <v>40</v>
      </c>
      <c r="T436" t="s">
        <v>41</v>
      </c>
      <c r="U436">
        <v>354</v>
      </c>
      <c r="Y436" t="s">
        <v>956</v>
      </c>
      <c r="AA436">
        <v>34.031199999999998</v>
      </c>
      <c r="AB436">
        <v>-118.3262</v>
      </c>
      <c r="AC436">
        <f t="shared" si="6"/>
        <v>0</v>
      </c>
    </row>
    <row r="437" spans="1:29" x14ac:dyDescent="0.35">
      <c r="A437">
        <v>200300943</v>
      </c>
      <c r="B437" s="1">
        <v>44182</v>
      </c>
      <c r="C437" s="1">
        <v>44182</v>
      </c>
      <c r="D437">
        <v>550</v>
      </c>
      <c r="E437">
        <v>3</v>
      </c>
      <c r="F437" t="s">
        <v>43</v>
      </c>
      <c r="G437">
        <v>391</v>
      </c>
      <c r="H437">
        <v>2</v>
      </c>
      <c r="I437">
        <v>624</v>
      </c>
      <c r="J437" t="s">
        <v>171</v>
      </c>
      <c r="K437" t="s">
        <v>957</v>
      </c>
      <c r="L437">
        <v>50</v>
      </c>
      <c r="M437" t="s">
        <v>30</v>
      </c>
      <c r="N437" t="s">
        <v>163</v>
      </c>
      <c r="O437">
        <v>108</v>
      </c>
      <c r="P437" t="s">
        <v>105</v>
      </c>
      <c r="Q437">
        <v>400</v>
      </c>
      <c r="R437" t="s">
        <v>143</v>
      </c>
      <c r="S437" t="s">
        <v>40</v>
      </c>
      <c r="T437" t="s">
        <v>41</v>
      </c>
      <c r="U437">
        <v>624</v>
      </c>
      <c r="Y437" t="s">
        <v>958</v>
      </c>
      <c r="Z437" t="s">
        <v>959</v>
      </c>
      <c r="AA437">
        <v>33.997399999999999</v>
      </c>
      <c r="AB437">
        <v>-118.3579</v>
      </c>
      <c r="AC437">
        <f t="shared" si="6"/>
        <v>0</v>
      </c>
    </row>
    <row r="438" spans="1:29" x14ac:dyDescent="0.35">
      <c r="A438">
        <v>200113869</v>
      </c>
      <c r="B438" s="1">
        <v>44006</v>
      </c>
      <c r="C438" s="1">
        <v>44006</v>
      </c>
      <c r="D438">
        <v>650</v>
      </c>
      <c r="E438">
        <v>1</v>
      </c>
      <c r="F438" t="s">
        <v>36</v>
      </c>
      <c r="G438">
        <v>171</v>
      </c>
      <c r="H438">
        <v>1</v>
      </c>
      <c r="I438">
        <v>230</v>
      </c>
      <c r="J438" t="s">
        <v>161</v>
      </c>
      <c r="K438" t="s">
        <v>960</v>
      </c>
      <c r="L438">
        <v>24</v>
      </c>
      <c r="M438" t="s">
        <v>30</v>
      </c>
      <c r="N438" t="s">
        <v>163</v>
      </c>
      <c r="O438">
        <v>101</v>
      </c>
      <c r="P438" t="s">
        <v>32</v>
      </c>
      <c r="Q438">
        <v>200</v>
      </c>
      <c r="R438" t="s">
        <v>663</v>
      </c>
      <c r="S438" t="s">
        <v>84</v>
      </c>
      <c r="T438" t="s">
        <v>85</v>
      </c>
      <c r="U438">
        <v>230</v>
      </c>
      <c r="V438">
        <v>998</v>
      </c>
      <c r="Y438" t="s">
        <v>961</v>
      </c>
      <c r="Z438" t="s">
        <v>962</v>
      </c>
      <c r="AA438">
        <v>34.045099999999998</v>
      </c>
      <c r="AB438">
        <v>-118.2701</v>
      </c>
      <c r="AC438">
        <f t="shared" si="6"/>
        <v>0</v>
      </c>
    </row>
    <row r="439" spans="1:29" x14ac:dyDescent="0.35">
      <c r="A439">
        <v>201113583</v>
      </c>
      <c r="B439" s="1">
        <v>44088</v>
      </c>
      <c r="C439" s="1">
        <v>44087</v>
      </c>
      <c r="D439">
        <v>1700</v>
      </c>
      <c r="E439">
        <v>11</v>
      </c>
      <c r="F439" t="s">
        <v>64</v>
      </c>
      <c r="G439">
        <v>1173</v>
      </c>
      <c r="H439">
        <v>1</v>
      </c>
      <c r="I439">
        <v>310</v>
      </c>
      <c r="J439" t="s">
        <v>71</v>
      </c>
      <c r="K439" t="s">
        <v>963</v>
      </c>
      <c r="L439">
        <v>35</v>
      </c>
      <c r="M439" t="s">
        <v>30</v>
      </c>
      <c r="N439" t="s">
        <v>95</v>
      </c>
      <c r="O439">
        <v>501</v>
      </c>
      <c r="P439" t="s">
        <v>164</v>
      </c>
      <c r="S439" t="s">
        <v>40</v>
      </c>
      <c r="T439" t="s">
        <v>41</v>
      </c>
      <c r="U439">
        <v>310</v>
      </c>
      <c r="V439">
        <v>998</v>
      </c>
      <c r="Y439" t="s">
        <v>964</v>
      </c>
      <c r="AA439">
        <v>34.091500000000003</v>
      </c>
      <c r="AB439">
        <v>-118.255</v>
      </c>
      <c r="AC439">
        <f t="shared" si="6"/>
        <v>0</v>
      </c>
    </row>
    <row r="440" spans="1:29" x14ac:dyDescent="0.35">
      <c r="A440">
        <v>200313965</v>
      </c>
      <c r="B440" s="1">
        <v>44022</v>
      </c>
      <c r="C440" s="1">
        <v>44015</v>
      </c>
      <c r="D440">
        <v>2300</v>
      </c>
      <c r="E440">
        <v>3</v>
      </c>
      <c r="F440" t="s">
        <v>43</v>
      </c>
      <c r="G440">
        <v>332</v>
      </c>
      <c r="H440">
        <v>2</v>
      </c>
      <c r="I440">
        <v>740</v>
      </c>
      <c r="J440" t="s">
        <v>224</v>
      </c>
      <c r="K440" t="s">
        <v>456</v>
      </c>
      <c r="L440">
        <v>39</v>
      </c>
      <c r="M440" t="s">
        <v>30</v>
      </c>
      <c r="N440" t="s">
        <v>95</v>
      </c>
      <c r="O440">
        <v>101</v>
      </c>
      <c r="P440" t="s">
        <v>32</v>
      </c>
      <c r="S440" t="s">
        <v>40</v>
      </c>
      <c r="T440" t="s">
        <v>41</v>
      </c>
      <c r="U440">
        <v>740</v>
      </c>
      <c r="Y440" t="s">
        <v>965</v>
      </c>
      <c r="AA440">
        <v>34.0276</v>
      </c>
      <c r="AB440">
        <v>-118.3429</v>
      </c>
      <c r="AC440">
        <f t="shared" si="6"/>
        <v>0</v>
      </c>
    </row>
    <row r="441" spans="1:29" x14ac:dyDescent="0.35">
      <c r="A441">
        <v>200804664</v>
      </c>
      <c r="B441" s="1">
        <v>43846</v>
      </c>
      <c r="C441" s="1">
        <v>43846</v>
      </c>
      <c r="D441">
        <v>1810</v>
      </c>
      <c r="E441">
        <v>8</v>
      </c>
      <c r="F441" t="s">
        <v>109</v>
      </c>
      <c r="G441">
        <v>831</v>
      </c>
      <c r="H441">
        <v>1</v>
      </c>
      <c r="I441">
        <v>230</v>
      </c>
      <c r="J441" t="s">
        <v>161</v>
      </c>
      <c r="K441" t="s">
        <v>966</v>
      </c>
      <c r="L441">
        <v>61</v>
      </c>
      <c r="M441" t="s">
        <v>94</v>
      </c>
      <c r="N441" t="s">
        <v>73</v>
      </c>
      <c r="O441">
        <v>102</v>
      </c>
      <c r="P441" t="s">
        <v>186</v>
      </c>
      <c r="Q441">
        <v>400</v>
      </c>
      <c r="R441" t="s">
        <v>143</v>
      </c>
      <c r="S441" t="s">
        <v>40</v>
      </c>
      <c r="T441" t="s">
        <v>41</v>
      </c>
      <c r="U441">
        <v>230</v>
      </c>
      <c r="Y441" t="s">
        <v>967</v>
      </c>
      <c r="AA441">
        <v>34.0473</v>
      </c>
      <c r="AB441">
        <v>-118.4768</v>
      </c>
      <c r="AC441">
        <f t="shared" si="6"/>
        <v>0</v>
      </c>
    </row>
    <row r="442" spans="1:29" x14ac:dyDescent="0.35">
      <c r="A442">
        <v>200708413</v>
      </c>
      <c r="B442" s="1">
        <v>43940</v>
      </c>
      <c r="C442" s="1">
        <v>43939</v>
      </c>
      <c r="D442">
        <v>1600</v>
      </c>
      <c r="E442">
        <v>7</v>
      </c>
      <c r="F442" t="s">
        <v>28</v>
      </c>
      <c r="G442">
        <v>759</v>
      </c>
      <c r="H442">
        <v>1</v>
      </c>
      <c r="I442">
        <v>330</v>
      </c>
      <c r="J442" t="s">
        <v>37</v>
      </c>
      <c r="K442" t="s">
        <v>81</v>
      </c>
      <c r="L442">
        <v>38</v>
      </c>
      <c r="M442" t="s">
        <v>30</v>
      </c>
      <c r="N442" t="s">
        <v>95</v>
      </c>
      <c r="O442">
        <v>108</v>
      </c>
      <c r="P442" t="s">
        <v>105</v>
      </c>
      <c r="S442" t="s">
        <v>40</v>
      </c>
      <c r="T442" t="s">
        <v>41</v>
      </c>
      <c r="U442">
        <v>330</v>
      </c>
      <c r="Y442" t="s">
        <v>968</v>
      </c>
      <c r="AA442">
        <v>34.049500000000002</v>
      </c>
      <c r="AB442">
        <v>-118.3215</v>
      </c>
      <c r="AC442">
        <f t="shared" si="6"/>
        <v>0</v>
      </c>
    </row>
    <row r="443" spans="1:29" x14ac:dyDescent="0.35">
      <c r="A443">
        <v>200413927</v>
      </c>
      <c r="B443" s="1">
        <v>44121</v>
      </c>
      <c r="C443" s="1">
        <v>44120</v>
      </c>
      <c r="D443">
        <v>2100</v>
      </c>
      <c r="E443">
        <v>4</v>
      </c>
      <c r="F443" t="s">
        <v>54</v>
      </c>
      <c r="G443">
        <v>412</v>
      </c>
      <c r="H443">
        <v>2</v>
      </c>
      <c r="I443">
        <v>740</v>
      </c>
      <c r="J443" t="s">
        <v>224</v>
      </c>
      <c r="K443" t="s">
        <v>885</v>
      </c>
      <c r="L443">
        <v>50</v>
      </c>
      <c r="M443" t="s">
        <v>30</v>
      </c>
      <c r="N443" t="s">
        <v>73</v>
      </c>
      <c r="O443">
        <v>108</v>
      </c>
      <c r="P443" t="s">
        <v>105</v>
      </c>
      <c r="S443" t="s">
        <v>40</v>
      </c>
      <c r="T443" t="s">
        <v>41</v>
      </c>
      <c r="U443">
        <v>740</v>
      </c>
      <c r="Y443" t="s">
        <v>969</v>
      </c>
      <c r="AA443">
        <v>34.078000000000003</v>
      </c>
      <c r="AB443">
        <v>-118.21810000000001</v>
      </c>
      <c r="AC443">
        <f t="shared" si="6"/>
        <v>0</v>
      </c>
    </row>
    <row r="444" spans="1:29" x14ac:dyDescent="0.35">
      <c r="A444">
        <v>200814785</v>
      </c>
      <c r="B444" s="1">
        <v>44106</v>
      </c>
      <c r="C444" s="1">
        <v>44106</v>
      </c>
      <c r="D444">
        <v>1045</v>
      </c>
      <c r="E444">
        <v>8</v>
      </c>
      <c r="F444" t="s">
        <v>109</v>
      </c>
      <c r="G444">
        <v>855</v>
      </c>
      <c r="H444">
        <v>1</v>
      </c>
      <c r="I444">
        <v>210</v>
      </c>
      <c r="J444" t="s">
        <v>149</v>
      </c>
      <c r="K444" t="s">
        <v>970</v>
      </c>
      <c r="L444">
        <v>0</v>
      </c>
      <c r="M444" t="s">
        <v>46</v>
      </c>
      <c r="N444" t="s">
        <v>46</v>
      </c>
      <c r="O444">
        <v>301</v>
      </c>
      <c r="P444" t="s">
        <v>155</v>
      </c>
      <c r="Q444">
        <v>500</v>
      </c>
      <c r="R444" t="s">
        <v>184</v>
      </c>
      <c r="S444" t="s">
        <v>40</v>
      </c>
      <c r="T444" t="s">
        <v>41</v>
      </c>
      <c r="U444">
        <v>210</v>
      </c>
      <c r="V444">
        <v>998</v>
      </c>
      <c r="Y444" t="s">
        <v>971</v>
      </c>
      <c r="AA444">
        <v>34.0503</v>
      </c>
      <c r="AB444">
        <v>-118.43519999999999</v>
      </c>
      <c r="AC444">
        <f t="shared" si="6"/>
        <v>0</v>
      </c>
    </row>
    <row r="445" spans="1:29" x14ac:dyDescent="0.35">
      <c r="A445">
        <v>200115887</v>
      </c>
      <c r="B445" s="1">
        <v>44048</v>
      </c>
      <c r="C445" s="1">
        <v>44041</v>
      </c>
      <c r="D445">
        <v>2100</v>
      </c>
      <c r="E445">
        <v>1</v>
      </c>
      <c r="F445" t="s">
        <v>36</v>
      </c>
      <c r="G445">
        <v>162</v>
      </c>
      <c r="H445">
        <v>1</v>
      </c>
      <c r="I445">
        <v>510</v>
      </c>
      <c r="J445" t="s">
        <v>29</v>
      </c>
      <c r="L445">
        <v>0</v>
      </c>
      <c r="O445">
        <v>101</v>
      </c>
      <c r="P445" t="s">
        <v>32</v>
      </c>
      <c r="S445" t="s">
        <v>40</v>
      </c>
      <c r="T445" t="s">
        <v>41</v>
      </c>
      <c r="U445">
        <v>510</v>
      </c>
      <c r="Y445" t="s">
        <v>643</v>
      </c>
      <c r="AA445">
        <v>34.043700000000001</v>
      </c>
      <c r="AB445">
        <v>-118.2582</v>
      </c>
      <c r="AC445">
        <f t="shared" si="6"/>
        <v>0</v>
      </c>
    </row>
    <row r="446" spans="1:29" x14ac:dyDescent="0.35">
      <c r="A446">
        <v>201223062</v>
      </c>
      <c r="B446" s="1">
        <v>44125</v>
      </c>
      <c r="C446" s="1">
        <v>44125</v>
      </c>
      <c r="D446">
        <v>2130</v>
      </c>
      <c r="E446">
        <v>12</v>
      </c>
      <c r="F446" t="s">
        <v>68</v>
      </c>
      <c r="G446">
        <v>1263</v>
      </c>
      <c r="H446">
        <v>1</v>
      </c>
      <c r="I446">
        <v>230</v>
      </c>
      <c r="J446" t="s">
        <v>161</v>
      </c>
      <c r="K446" t="s">
        <v>972</v>
      </c>
      <c r="L446">
        <v>0</v>
      </c>
      <c r="M446" t="s">
        <v>30</v>
      </c>
      <c r="N446" t="s">
        <v>163</v>
      </c>
      <c r="O446">
        <v>101</v>
      </c>
      <c r="P446" t="s">
        <v>32</v>
      </c>
      <c r="Q446">
        <v>106</v>
      </c>
      <c r="R446" t="s">
        <v>592</v>
      </c>
      <c r="S446" t="s">
        <v>40</v>
      </c>
      <c r="T446" t="s">
        <v>41</v>
      </c>
      <c r="U446">
        <v>230</v>
      </c>
      <c r="Y446" t="s">
        <v>973</v>
      </c>
      <c r="Z446" t="s">
        <v>974</v>
      </c>
      <c r="AA446">
        <v>33.96</v>
      </c>
      <c r="AB446">
        <v>-118.3047</v>
      </c>
      <c r="AC446">
        <f t="shared" si="6"/>
        <v>0</v>
      </c>
    </row>
    <row r="447" spans="1:29" x14ac:dyDescent="0.35">
      <c r="A447">
        <v>200322320</v>
      </c>
      <c r="B447" s="1">
        <v>44192</v>
      </c>
      <c r="C447" s="1">
        <v>44192</v>
      </c>
      <c r="D447">
        <v>2030</v>
      </c>
      <c r="E447">
        <v>3</v>
      </c>
      <c r="F447" t="s">
        <v>43</v>
      </c>
      <c r="G447">
        <v>312</v>
      </c>
      <c r="H447">
        <v>2</v>
      </c>
      <c r="I447">
        <v>901</v>
      </c>
      <c r="J447" t="s">
        <v>210</v>
      </c>
      <c r="K447" t="s">
        <v>975</v>
      </c>
      <c r="L447">
        <v>39</v>
      </c>
      <c r="M447" t="s">
        <v>94</v>
      </c>
      <c r="N447" t="s">
        <v>95</v>
      </c>
      <c r="O447">
        <v>502</v>
      </c>
      <c r="P447" t="s">
        <v>47</v>
      </c>
      <c r="S447" t="s">
        <v>40</v>
      </c>
      <c r="T447" t="s">
        <v>41</v>
      </c>
      <c r="U447">
        <v>901</v>
      </c>
      <c r="Y447" t="s">
        <v>976</v>
      </c>
      <c r="AA447">
        <v>34.027299999999997</v>
      </c>
      <c r="AB447">
        <v>-118.35939999999999</v>
      </c>
      <c r="AC447">
        <f t="shared" si="6"/>
        <v>0</v>
      </c>
    </row>
    <row r="448" spans="1:29" x14ac:dyDescent="0.35">
      <c r="A448">
        <v>200415366</v>
      </c>
      <c r="B448" s="1">
        <v>44164</v>
      </c>
      <c r="C448" s="1">
        <v>44164</v>
      </c>
      <c r="D448">
        <v>130</v>
      </c>
      <c r="E448">
        <v>4</v>
      </c>
      <c r="F448" t="s">
        <v>54</v>
      </c>
      <c r="G448">
        <v>415</v>
      </c>
      <c r="H448">
        <v>2</v>
      </c>
      <c r="I448">
        <v>745</v>
      </c>
      <c r="J448" t="s">
        <v>139</v>
      </c>
      <c r="K448">
        <v>329</v>
      </c>
      <c r="L448">
        <v>0</v>
      </c>
      <c r="M448" t="s">
        <v>46</v>
      </c>
      <c r="N448" t="s">
        <v>46</v>
      </c>
      <c r="O448">
        <v>301</v>
      </c>
      <c r="P448" t="s">
        <v>155</v>
      </c>
      <c r="S448" t="s">
        <v>40</v>
      </c>
      <c r="T448" t="s">
        <v>41</v>
      </c>
      <c r="U448">
        <v>745</v>
      </c>
      <c r="Y448" t="s">
        <v>977</v>
      </c>
      <c r="AA448">
        <v>34.0762</v>
      </c>
      <c r="AB448">
        <v>-118.2119</v>
      </c>
      <c r="AC448">
        <f t="shared" si="6"/>
        <v>0</v>
      </c>
    </row>
    <row r="449" spans="1:29" x14ac:dyDescent="0.35">
      <c r="A449">
        <v>200617078</v>
      </c>
      <c r="B449" s="1">
        <v>44126</v>
      </c>
      <c r="C449" s="1">
        <v>44106</v>
      </c>
      <c r="D449">
        <v>1235</v>
      </c>
      <c r="E449">
        <v>6</v>
      </c>
      <c r="F449" t="s">
        <v>91</v>
      </c>
      <c r="G449">
        <v>667</v>
      </c>
      <c r="H449">
        <v>2</v>
      </c>
      <c r="I449">
        <v>354</v>
      </c>
      <c r="J449" t="s">
        <v>167</v>
      </c>
      <c r="K449" t="s">
        <v>978</v>
      </c>
      <c r="L449">
        <v>28</v>
      </c>
      <c r="M449" t="s">
        <v>30</v>
      </c>
      <c r="N449" t="s">
        <v>31</v>
      </c>
      <c r="O449">
        <v>501</v>
      </c>
      <c r="P449" t="s">
        <v>164</v>
      </c>
      <c r="S449" t="s">
        <v>40</v>
      </c>
      <c r="T449" t="s">
        <v>41</v>
      </c>
      <c r="U449">
        <v>354</v>
      </c>
      <c r="Y449" t="s">
        <v>979</v>
      </c>
      <c r="AA449">
        <v>34.093699999999998</v>
      </c>
      <c r="AB449">
        <v>-118.3175</v>
      </c>
      <c r="AC449">
        <f t="shared" si="6"/>
        <v>0</v>
      </c>
    </row>
    <row r="450" spans="1:29" x14ac:dyDescent="0.35">
      <c r="A450">
        <v>200907410</v>
      </c>
      <c r="B450" s="1">
        <v>43903</v>
      </c>
      <c r="C450" s="1">
        <v>43903</v>
      </c>
      <c r="D450">
        <v>300</v>
      </c>
      <c r="E450">
        <v>9</v>
      </c>
      <c r="F450" t="s">
        <v>49</v>
      </c>
      <c r="G450">
        <v>964</v>
      </c>
      <c r="H450">
        <v>1</v>
      </c>
      <c r="I450">
        <v>331</v>
      </c>
      <c r="J450" t="s">
        <v>233</v>
      </c>
      <c r="K450" t="s">
        <v>980</v>
      </c>
      <c r="L450">
        <v>19</v>
      </c>
      <c r="M450" t="s">
        <v>30</v>
      </c>
      <c r="N450" t="s">
        <v>31</v>
      </c>
      <c r="O450">
        <v>101</v>
      </c>
      <c r="P450" t="s">
        <v>32</v>
      </c>
      <c r="S450" t="s">
        <v>40</v>
      </c>
      <c r="T450" t="s">
        <v>41</v>
      </c>
      <c r="U450">
        <v>331</v>
      </c>
      <c r="V450">
        <v>740</v>
      </c>
      <c r="Y450" t="s">
        <v>981</v>
      </c>
      <c r="AA450">
        <v>34.157600000000002</v>
      </c>
      <c r="AB450">
        <v>-118.4422</v>
      </c>
      <c r="AC450">
        <f t="shared" si="6"/>
        <v>0</v>
      </c>
    </row>
    <row r="451" spans="1:29" x14ac:dyDescent="0.35">
      <c r="A451">
        <v>200712536</v>
      </c>
      <c r="B451" s="1">
        <v>44051</v>
      </c>
      <c r="C451" s="1">
        <v>44042</v>
      </c>
      <c r="D451">
        <v>2105</v>
      </c>
      <c r="E451">
        <v>7</v>
      </c>
      <c r="F451" t="s">
        <v>28</v>
      </c>
      <c r="G451">
        <v>747</v>
      </c>
      <c r="H451">
        <v>2</v>
      </c>
      <c r="I451">
        <v>354</v>
      </c>
      <c r="J451" t="s">
        <v>167</v>
      </c>
      <c r="K451" t="s">
        <v>982</v>
      </c>
      <c r="L451">
        <v>39</v>
      </c>
      <c r="M451" t="s">
        <v>94</v>
      </c>
      <c r="N451" t="s">
        <v>73</v>
      </c>
      <c r="O451">
        <v>501</v>
      </c>
      <c r="P451" t="s">
        <v>164</v>
      </c>
      <c r="S451" t="s">
        <v>40</v>
      </c>
      <c r="T451" t="s">
        <v>41</v>
      </c>
      <c r="U451">
        <v>354</v>
      </c>
      <c r="Y451" t="s">
        <v>983</v>
      </c>
      <c r="AA451">
        <v>34.057099999999998</v>
      </c>
      <c r="AB451">
        <v>-118.34</v>
      </c>
      <c r="AC451">
        <f t="shared" ref="AC451:AC514" si="7">IF(OR((S:S)="CC", S:S="AA",S:S="JA"), 1, 0)</f>
        <v>0</v>
      </c>
    </row>
    <row r="452" spans="1:29" x14ac:dyDescent="0.35">
      <c r="A452">
        <v>200908380</v>
      </c>
      <c r="B452" s="1">
        <v>43933</v>
      </c>
      <c r="C452" s="1">
        <v>43910</v>
      </c>
      <c r="D452">
        <v>224</v>
      </c>
      <c r="E452">
        <v>9</v>
      </c>
      <c r="F452" t="s">
        <v>49</v>
      </c>
      <c r="G452">
        <v>941</v>
      </c>
      <c r="H452">
        <v>1</v>
      </c>
      <c r="I452">
        <v>341</v>
      </c>
      <c r="J452" t="s">
        <v>157</v>
      </c>
      <c r="K452">
        <v>344</v>
      </c>
      <c r="L452">
        <v>48</v>
      </c>
      <c r="M452" t="s">
        <v>30</v>
      </c>
      <c r="N452" t="s">
        <v>163</v>
      </c>
      <c r="O452">
        <v>210</v>
      </c>
      <c r="P452" t="s">
        <v>183</v>
      </c>
      <c r="S452" t="s">
        <v>40</v>
      </c>
      <c r="T452" t="s">
        <v>41</v>
      </c>
      <c r="U452">
        <v>341</v>
      </c>
      <c r="Y452" t="s">
        <v>984</v>
      </c>
      <c r="AA452">
        <v>34.176600000000001</v>
      </c>
      <c r="AB452">
        <v>-118.4589</v>
      </c>
      <c r="AC452">
        <f t="shared" si="7"/>
        <v>0</v>
      </c>
    </row>
    <row r="453" spans="1:29" x14ac:dyDescent="0.35">
      <c r="A453">
        <v>201225510</v>
      </c>
      <c r="B453" s="1">
        <v>44166</v>
      </c>
      <c r="C453" s="1">
        <v>44166</v>
      </c>
      <c r="D453">
        <v>210</v>
      </c>
      <c r="E453">
        <v>12</v>
      </c>
      <c r="F453" t="s">
        <v>68</v>
      </c>
      <c r="G453">
        <v>1258</v>
      </c>
      <c r="H453">
        <v>1</v>
      </c>
      <c r="I453">
        <v>510</v>
      </c>
      <c r="J453" t="s">
        <v>29</v>
      </c>
      <c r="L453">
        <v>0</v>
      </c>
      <c r="O453">
        <v>108</v>
      </c>
      <c r="P453" t="s">
        <v>105</v>
      </c>
      <c r="S453" t="s">
        <v>40</v>
      </c>
      <c r="T453" t="s">
        <v>41</v>
      </c>
      <c r="U453">
        <v>510</v>
      </c>
      <c r="Y453" t="s">
        <v>284</v>
      </c>
      <c r="Z453" t="s">
        <v>676</v>
      </c>
      <c r="AA453">
        <v>33.974699999999999</v>
      </c>
      <c r="AB453">
        <v>-118.2696</v>
      </c>
      <c r="AC453">
        <f t="shared" si="7"/>
        <v>0</v>
      </c>
    </row>
    <row r="454" spans="1:29" x14ac:dyDescent="0.35">
      <c r="A454">
        <v>200216018</v>
      </c>
      <c r="B454" s="1">
        <v>44114</v>
      </c>
      <c r="C454" s="1">
        <v>44114</v>
      </c>
      <c r="D454">
        <v>2345</v>
      </c>
      <c r="E454">
        <v>2</v>
      </c>
      <c r="F454" t="s">
        <v>56</v>
      </c>
      <c r="G454">
        <v>237</v>
      </c>
      <c r="H454">
        <v>1</v>
      </c>
      <c r="I454">
        <v>230</v>
      </c>
      <c r="J454" t="s">
        <v>161</v>
      </c>
      <c r="K454" t="s">
        <v>985</v>
      </c>
      <c r="L454">
        <v>23</v>
      </c>
      <c r="M454" t="s">
        <v>30</v>
      </c>
      <c r="N454" t="s">
        <v>95</v>
      </c>
      <c r="O454">
        <v>702</v>
      </c>
      <c r="P454" t="s">
        <v>552</v>
      </c>
      <c r="Q454">
        <v>109</v>
      </c>
      <c r="R454" t="s">
        <v>265</v>
      </c>
      <c r="S454" t="s">
        <v>84</v>
      </c>
      <c r="T454" t="s">
        <v>85</v>
      </c>
      <c r="U454">
        <v>230</v>
      </c>
      <c r="Y454" t="s">
        <v>986</v>
      </c>
      <c r="AA454">
        <v>34.060899999999997</v>
      </c>
      <c r="AB454">
        <v>-118.2586</v>
      </c>
      <c r="AC454">
        <f t="shared" si="7"/>
        <v>0</v>
      </c>
    </row>
    <row r="455" spans="1:29" x14ac:dyDescent="0.35">
      <c r="A455">
        <v>201215291</v>
      </c>
      <c r="B455" s="1">
        <v>44006</v>
      </c>
      <c r="C455" s="1">
        <v>44005</v>
      </c>
      <c r="D455">
        <v>900</v>
      </c>
      <c r="E455">
        <v>12</v>
      </c>
      <c r="F455" t="s">
        <v>68</v>
      </c>
      <c r="G455">
        <v>1265</v>
      </c>
      <c r="H455">
        <v>1</v>
      </c>
      <c r="I455">
        <v>440</v>
      </c>
      <c r="J455" t="s">
        <v>213</v>
      </c>
      <c r="K455" t="s">
        <v>987</v>
      </c>
      <c r="L455">
        <v>49</v>
      </c>
      <c r="M455" t="s">
        <v>94</v>
      </c>
      <c r="N455" t="s">
        <v>163</v>
      </c>
      <c r="O455">
        <v>501</v>
      </c>
      <c r="P455" t="s">
        <v>164</v>
      </c>
      <c r="S455" t="s">
        <v>40</v>
      </c>
      <c r="T455" t="s">
        <v>41</v>
      </c>
      <c r="U455">
        <v>440</v>
      </c>
      <c r="Y455" t="s">
        <v>988</v>
      </c>
      <c r="AA455">
        <v>33.965400000000002</v>
      </c>
      <c r="AB455">
        <v>-118.2937</v>
      </c>
      <c r="AC455">
        <f t="shared" si="7"/>
        <v>0</v>
      </c>
    </row>
    <row r="456" spans="1:29" x14ac:dyDescent="0.35">
      <c r="A456">
        <v>200714563</v>
      </c>
      <c r="B456" s="1">
        <v>44107</v>
      </c>
      <c r="C456" s="1">
        <v>44107</v>
      </c>
      <c r="D456">
        <v>1730</v>
      </c>
      <c r="E456">
        <v>7</v>
      </c>
      <c r="F456" t="s">
        <v>28</v>
      </c>
      <c r="G456">
        <v>706</v>
      </c>
      <c r="H456">
        <v>1</v>
      </c>
      <c r="I456">
        <v>330</v>
      </c>
      <c r="J456" t="s">
        <v>37</v>
      </c>
      <c r="K456" t="s">
        <v>989</v>
      </c>
      <c r="L456">
        <v>40</v>
      </c>
      <c r="M456" t="s">
        <v>30</v>
      </c>
      <c r="N456" t="s">
        <v>73</v>
      </c>
      <c r="O456">
        <v>101</v>
      </c>
      <c r="P456" t="s">
        <v>32</v>
      </c>
      <c r="S456" t="s">
        <v>40</v>
      </c>
      <c r="T456" t="s">
        <v>41</v>
      </c>
      <c r="U456">
        <v>330</v>
      </c>
      <c r="Y456" t="s">
        <v>990</v>
      </c>
      <c r="Z456" t="s">
        <v>991</v>
      </c>
      <c r="AA456">
        <v>34.083500000000001</v>
      </c>
      <c r="AB456">
        <v>-118.33969999999999</v>
      </c>
      <c r="AC456">
        <f t="shared" si="7"/>
        <v>0</v>
      </c>
    </row>
    <row r="457" spans="1:29" x14ac:dyDescent="0.35">
      <c r="A457">
        <v>200315742</v>
      </c>
      <c r="B457" s="1">
        <v>44057</v>
      </c>
      <c r="C457" s="1">
        <v>44055</v>
      </c>
      <c r="D457">
        <v>2100</v>
      </c>
      <c r="E457">
        <v>3</v>
      </c>
      <c r="F457" t="s">
        <v>43</v>
      </c>
      <c r="G457">
        <v>397</v>
      </c>
      <c r="H457">
        <v>1</v>
      </c>
      <c r="I457">
        <v>310</v>
      </c>
      <c r="J457" t="s">
        <v>71</v>
      </c>
      <c r="K457" t="s">
        <v>670</v>
      </c>
      <c r="L457">
        <v>57</v>
      </c>
      <c r="M457" t="s">
        <v>94</v>
      </c>
      <c r="N457" t="s">
        <v>163</v>
      </c>
      <c r="O457">
        <v>502</v>
      </c>
      <c r="P457" t="s">
        <v>47</v>
      </c>
      <c r="S457" t="s">
        <v>40</v>
      </c>
      <c r="T457" t="s">
        <v>41</v>
      </c>
      <c r="U457">
        <v>310</v>
      </c>
      <c r="Y457" t="s">
        <v>630</v>
      </c>
      <c r="AA457">
        <v>34.010300000000001</v>
      </c>
      <c r="AB457">
        <v>-118.3002</v>
      </c>
      <c r="AC457">
        <f t="shared" si="7"/>
        <v>0</v>
      </c>
    </row>
    <row r="458" spans="1:29" x14ac:dyDescent="0.35">
      <c r="A458">
        <v>200511995</v>
      </c>
      <c r="B458" s="1">
        <v>44030</v>
      </c>
      <c r="C458" s="1">
        <v>44030</v>
      </c>
      <c r="D458">
        <v>800</v>
      </c>
      <c r="E458">
        <v>5</v>
      </c>
      <c r="F458" t="s">
        <v>98</v>
      </c>
      <c r="G458">
        <v>563</v>
      </c>
      <c r="H458">
        <v>1</v>
      </c>
      <c r="I458">
        <v>510</v>
      </c>
      <c r="J458" t="s">
        <v>29</v>
      </c>
      <c r="L458">
        <v>0</v>
      </c>
      <c r="O458">
        <v>101</v>
      </c>
      <c r="P458" t="s">
        <v>32</v>
      </c>
      <c r="S458" t="s">
        <v>40</v>
      </c>
      <c r="T458" t="s">
        <v>41</v>
      </c>
      <c r="U458">
        <v>510</v>
      </c>
      <c r="Y458" t="s">
        <v>992</v>
      </c>
      <c r="AA458">
        <v>33.7288</v>
      </c>
      <c r="AB458">
        <v>-118.29730000000001</v>
      </c>
      <c r="AC458">
        <f t="shared" si="7"/>
        <v>0</v>
      </c>
    </row>
    <row r="459" spans="1:29" x14ac:dyDescent="0.35">
      <c r="A459">
        <v>201105172</v>
      </c>
      <c r="B459" s="1">
        <v>43858</v>
      </c>
      <c r="C459" s="1">
        <v>43857</v>
      </c>
      <c r="D459">
        <v>1540</v>
      </c>
      <c r="E459">
        <v>11</v>
      </c>
      <c r="F459" t="s">
        <v>64</v>
      </c>
      <c r="G459">
        <v>1149</v>
      </c>
      <c r="H459">
        <v>1</v>
      </c>
      <c r="I459">
        <v>440</v>
      </c>
      <c r="J459" t="s">
        <v>213</v>
      </c>
      <c r="K459" t="s">
        <v>993</v>
      </c>
      <c r="L459">
        <v>40</v>
      </c>
      <c r="M459" t="s">
        <v>94</v>
      </c>
      <c r="N459" t="s">
        <v>95</v>
      </c>
      <c r="O459">
        <v>102</v>
      </c>
      <c r="P459" t="s">
        <v>186</v>
      </c>
      <c r="S459" t="s">
        <v>40</v>
      </c>
      <c r="T459" t="s">
        <v>41</v>
      </c>
      <c r="U459">
        <v>440</v>
      </c>
      <c r="Y459" t="s">
        <v>994</v>
      </c>
      <c r="Z459" t="s">
        <v>995</v>
      </c>
      <c r="AA459">
        <v>34.107599999999998</v>
      </c>
      <c r="AB459">
        <v>-118.1968</v>
      </c>
      <c r="AC459">
        <f t="shared" si="7"/>
        <v>0</v>
      </c>
    </row>
    <row r="460" spans="1:29" x14ac:dyDescent="0.35">
      <c r="A460">
        <v>200104750</v>
      </c>
      <c r="B460" s="1">
        <v>43841</v>
      </c>
      <c r="C460" s="1">
        <v>43841</v>
      </c>
      <c r="D460">
        <v>720</v>
      </c>
      <c r="E460">
        <v>1</v>
      </c>
      <c r="F460" t="s">
        <v>36</v>
      </c>
      <c r="G460">
        <v>143</v>
      </c>
      <c r="H460">
        <v>2</v>
      </c>
      <c r="I460">
        <v>740</v>
      </c>
      <c r="J460" t="s">
        <v>224</v>
      </c>
      <c r="K460" t="s">
        <v>996</v>
      </c>
      <c r="L460">
        <v>0</v>
      </c>
      <c r="M460" t="s">
        <v>30</v>
      </c>
      <c r="N460" t="s">
        <v>73</v>
      </c>
      <c r="O460">
        <v>124</v>
      </c>
      <c r="P460" t="s">
        <v>411</v>
      </c>
      <c r="S460" t="s">
        <v>40</v>
      </c>
      <c r="T460" t="s">
        <v>41</v>
      </c>
      <c r="U460">
        <v>740</v>
      </c>
      <c r="Y460" t="s">
        <v>997</v>
      </c>
      <c r="Z460" t="s">
        <v>357</v>
      </c>
      <c r="AA460">
        <v>34.048099999999998</v>
      </c>
      <c r="AB460">
        <v>-118.25069999999999</v>
      </c>
      <c r="AC460">
        <f t="shared" si="7"/>
        <v>0</v>
      </c>
    </row>
    <row r="461" spans="1:29" x14ac:dyDescent="0.35">
      <c r="A461">
        <v>200712273</v>
      </c>
      <c r="B461" s="1">
        <v>44043</v>
      </c>
      <c r="C461" s="1">
        <v>44043</v>
      </c>
      <c r="D461">
        <v>2020</v>
      </c>
      <c r="E461">
        <v>7</v>
      </c>
      <c r="F461" t="s">
        <v>28</v>
      </c>
      <c r="G461">
        <v>775</v>
      </c>
      <c r="H461">
        <v>2</v>
      </c>
      <c r="I461">
        <v>626</v>
      </c>
      <c r="J461" t="s">
        <v>141</v>
      </c>
      <c r="K461" t="s">
        <v>998</v>
      </c>
      <c r="L461">
        <v>38</v>
      </c>
      <c r="M461" t="s">
        <v>94</v>
      </c>
      <c r="N461" t="s">
        <v>163</v>
      </c>
      <c r="O461">
        <v>101</v>
      </c>
      <c r="P461" t="s">
        <v>32</v>
      </c>
      <c r="S461" t="s">
        <v>84</v>
      </c>
      <c r="T461" t="s">
        <v>85</v>
      </c>
      <c r="U461">
        <v>626</v>
      </c>
      <c r="Y461" t="s">
        <v>999</v>
      </c>
      <c r="Z461" t="s">
        <v>1000</v>
      </c>
      <c r="AA461">
        <v>34.042700000000004</v>
      </c>
      <c r="AB461">
        <v>-118.34229999999999</v>
      </c>
      <c r="AC461">
        <f t="shared" si="7"/>
        <v>0</v>
      </c>
    </row>
    <row r="462" spans="1:29" x14ac:dyDescent="0.35">
      <c r="A462">
        <v>200116884</v>
      </c>
      <c r="B462" s="1">
        <v>44067</v>
      </c>
      <c r="C462" s="1">
        <v>44067</v>
      </c>
      <c r="D462">
        <v>2245</v>
      </c>
      <c r="E462">
        <v>1</v>
      </c>
      <c r="F462" t="s">
        <v>36</v>
      </c>
      <c r="G462">
        <v>124</v>
      </c>
      <c r="H462">
        <v>1</v>
      </c>
      <c r="I462">
        <v>231</v>
      </c>
      <c r="J462" t="s">
        <v>1001</v>
      </c>
      <c r="K462" t="s">
        <v>1002</v>
      </c>
      <c r="L462">
        <v>0</v>
      </c>
      <c r="M462" t="s">
        <v>30</v>
      </c>
      <c r="N462" t="s">
        <v>95</v>
      </c>
      <c r="O462">
        <v>726</v>
      </c>
      <c r="P462" t="s">
        <v>467</v>
      </c>
      <c r="Q462">
        <v>500</v>
      </c>
      <c r="R462" t="s">
        <v>184</v>
      </c>
      <c r="S462" t="s">
        <v>40</v>
      </c>
      <c r="T462" t="s">
        <v>41</v>
      </c>
      <c r="U462">
        <v>231</v>
      </c>
      <c r="Y462" t="s">
        <v>601</v>
      </c>
      <c r="AA462">
        <v>34.052199999999999</v>
      </c>
      <c r="AB462">
        <v>-118.24339999999999</v>
      </c>
      <c r="AC462">
        <f t="shared" si="7"/>
        <v>0</v>
      </c>
    </row>
    <row r="463" spans="1:29" x14ac:dyDescent="0.35">
      <c r="A463">
        <v>200509761</v>
      </c>
      <c r="B463" s="1">
        <v>43972</v>
      </c>
      <c r="C463" s="1">
        <v>43972</v>
      </c>
      <c r="D463">
        <v>1330</v>
      </c>
      <c r="E463">
        <v>5</v>
      </c>
      <c r="F463" t="s">
        <v>98</v>
      </c>
      <c r="G463">
        <v>526</v>
      </c>
      <c r="H463">
        <v>1</v>
      </c>
      <c r="I463">
        <v>330</v>
      </c>
      <c r="J463" t="s">
        <v>37</v>
      </c>
      <c r="K463" t="s">
        <v>1003</v>
      </c>
      <c r="L463">
        <v>57</v>
      </c>
      <c r="M463" t="s">
        <v>94</v>
      </c>
      <c r="N463" t="s">
        <v>95</v>
      </c>
      <c r="O463">
        <v>103</v>
      </c>
      <c r="P463" t="s">
        <v>146</v>
      </c>
      <c r="S463" t="s">
        <v>40</v>
      </c>
      <c r="T463" t="s">
        <v>41</v>
      </c>
      <c r="U463">
        <v>330</v>
      </c>
      <c r="Y463" t="s">
        <v>1004</v>
      </c>
      <c r="AA463">
        <v>33.779800000000002</v>
      </c>
      <c r="AB463">
        <v>-118.26560000000001</v>
      </c>
      <c r="AC463">
        <f t="shared" si="7"/>
        <v>0</v>
      </c>
    </row>
    <row r="464" spans="1:29" x14ac:dyDescent="0.35">
      <c r="A464">
        <v>200115928</v>
      </c>
      <c r="B464" s="1">
        <v>44048</v>
      </c>
      <c r="C464" s="1">
        <v>44048</v>
      </c>
      <c r="D464">
        <v>1230</v>
      </c>
      <c r="E464">
        <v>1</v>
      </c>
      <c r="F464" t="s">
        <v>36</v>
      </c>
      <c r="G464">
        <v>146</v>
      </c>
      <c r="H464">
        <v>2</v>
      </c>
      <c r="I464">
        <v>740</v>
      </c>
      <c r="J464" t="s">
        <v>224</v>
      </c>
      <c r="K464">
        <v>329</v>
      </c>
      <c r="L464">
        <v>32</v>
      </c>
      <c r="M464" t="s">
        <v>94</v>
      </c>
      <c r="N464" t="s">
        <v>95</v>
      </c>
      <c r="O464">
        <v>122</v>
      </c>
      <c r="P464" t="s">
        <v>275</v>
      </c>
      <c r="S464" t="s">
        <v>40</v>
      </c>
      <c r="T464" t="s">
        <v>41</v>
      </c>
      <c r="U464">
        <v>740</v>
      </c>
      <c r="Y464" t="s">
        <v>1005</v>
      </c>
      <c r="AA464">
        <v>34.046300000000002</v>
      </c>
      <c r="AB464">
        <v>-118.2467</v>
      </c>
      <c r="AC464">
        <f t="shared" si="7"/>
        <v>0</v>
      </c>
    </row>
    <row r="465" spans="1:29" x14ac:dyDescent="0.35">
      <c r="A465">
        <v>200611658</v>
      </c>
      <c r="B465" s="1">
        <v>44004</v>
      </c>
      <c r="C465" s="1">
        <v>44004</v>
      </c>
      <c r="D465">
        <v>628</v>
      </c>
      <c r="E465">
        <v>6</v>
      </c>
      <c r="F465" t="s">
        <v>91</v>
      </c>
      <c r="G465">
        <v>632</v>
      </c>
      <c r="H465">
        <v>1</v>
      </c>
      <c r="I465">
        <v>761</v>
      </c>
      <c r="J465" t="s">
        <v>403</v>
      </c>
      <c r="K465" t="s">
        <v>678</v>
      </c>
      <c r="L465">
        <v>59</v>
      </c>
      <c r="M465" t="s">
        <v>94</v>
      </c>
      <c r="N465" t="s">
        <v>31</v>
      </c>
      <c r="O465">
        <v>101</v>
      </c>
      <c r="P465" t="s">
        <v>32</v>
      </c>
      <c r="Q465">
        <v>216</v>
      </c>
      <c r="R465" t="s">
        <v>1006</v>
      </c>
      <c r="S465" t="s">
        <v>40</v>
      </c>
      <c r="T465" t="s">
        <v>41</v>
      </c>
      <c r="U465">
        <v>761</v>
      </c>
      <c r="Y465" t="s">
        <v>122</v>
      </c>
      <c r="Z465" t="s">
        <v>1007</v>
      </c>
      <c r="AA465">
        <v>34.097999999999999</v>
      </c>
      <c r="AB465">
        <v>-118.36450000000001</v>
      </c>
      <c r="AC465">
        <f t="shared" si="7"/>
        <v>0</v>
      </c>
    </row>
    <row r="466" spans="1:29" x14ac:dyDescent="0.35">
      <c r="A466">
        <v>200205356</v>
      </c>
      <c r="B466" s="1">
        <v>43858</v>
      </c>
      <c r="C466" s="1">
        <v>43858</v>
      </c>
      <c r="D466">
        <v>1545</v>
      </c>
      <c r="E466">
        <v>2</v>
      </c>
      <c r="F466" t="s">
        <v>56</v>
      </c>
      <c r="G466">
        <v>245</v>
      </c>
      <c r="H466">
        <v>1</v>
      </c>
      <c r="I466">
        <v>480</v>
      </c>
      <c r="J466" t="s">
        <v>44</v>
      </c>
      <c r="K466" t="s">
        <v>1008</v>
      </c>
      <c r="L466">
        <v>99</v>
      </c>
      <c r="M466" t="s">
        <v>30</v>
      </c>
      <c r="N466" t="s">
        <v>95</v>
      </c>
      <c r="O466">
        <v>801</v>
      </c>
      <c r="P466" t="s">
        <v>381</v>
      </c>
      <c r="S466" t="s">
        <v>40</v>
      </c>
      <c r="T466" t="s">
        <v>41</v>
      </c>
      <c r="U466">
        <v>480</v>
      </c>
      <c r="Y466" t="s">
        <v>802</v>
      </c>
      <c r="Z466" t="s">
        <v>1009</v>
      </c>
      <c r="AA466">
        <v>34.057000000000002</v>
      </c>
      <c r="AB466">
        <v>-118.2779</v>
      </c>
      <c r="AC466">
        <f t="shared" si="7"/>
        <v>0</v>
      </c>
    </row>
    <row r="467" spans="1:29" x14ac:dyDescent="0.35">
      <c r="A467">
        <v>200100612</v>
      </c>
      <c r="B467" s="1">
        <v>43880</v>
      </c>
      <c r="C467" s="1">
        <v>43880</v>
      </c>
      <c r="D467">
        <v>2110</v>
      </c>
      <c r="E467">
        <v>1</v>
      </c>
      <c r="F467" t="s">
        <v>36</v>
      </c>
      <c r="G467">
        <v>171</v>
      </c>
      <c r="H467">
        <v>2</v>
      </c>
      <c r="I467">
        <v>662</v>
      </c>
      <c r="J467" t="s">
        <v>191</v>
      </c>
      <c r="K467" t="s">
        <v>1010</v>
      </c>
      <c r="L467">
        <v>26</v>
      </c>
      <c r="M467" t="s">
        <v>30</v>
      </c>
      <c r="N467" t="s">
        <v>31</v>
      </c>
      <c r="O467">
        <v>156</v>
      </c>
      <c r="P467" t="s">
        <v>1011</v>
      </c>
      <c r="Q467">
        <v>500</v>
      </c>
      <c r="R467" t="s">
        <v>184</v>
      </c>
      <c r="S467" t="s">
        <v>40</v>
      </c>
      <c r="T467" t="s">
        <v>41</v>
      </c>
      <c r="U467">
        <v>662</v>
      </c>
      <c r="V467">
        <v>998</v>
      </c>
      <c r="Y467" t="s">
        <v>1012</v>
      </c>
      <c r="AA467">
        <v>34.045400000000001</v>
      </c>
      <c r="AB467">
        <v>-118.2657</v>
      </c>
      <c r="AC467">
        <f t="shared" si="7"/>
        <v>0</v>
      </c>
    </row>
    <row r="468" spans="1:29" x14ac:dyDescent="0.35">
      <c r="A468">
        <v>200401034</v>
      </c>
      <c r="B468" s="1">
        <v>44082</v>
      </c>
      <c r="C468" s="1">
        <v>44082</v>
      </c>
      <c r="D468">
        <v>700</v>
      </c>
      <c r="E468">
        <v>4</v>
      </c>
      <c r="F468" t="s">
        <v>54</v>
      </c>
      <c r="G468">
        <v>479</v>
      </c>
      <c r="H468">
        <v>1</v>
      </c>
      <c r="I468">
        <v>310</v>
      </c>
      <c r="J468" t="s">
        <v>71</v>
      </c>
      <c r="K468" t="s">
        <v>1013</v>
      </c>
      <c r="L468">
        <v>0</v>
      </c>
      <c r="M468" t="s">
        <v>30</v>
      </c>
      <c r="N468" t="s">
        <v>73</v>
      </c>
      <c r="O468">
        <v>203</v>
      </c>
      <c r="P468" t="s">
        <v>101</v>
      </c>
      <c r="S468" t="s">
        <v>40</v>
      </c>
      <c r="T468" t="s">
        <v>41</v>
      </c>
      <c r="U468">
        <v>310</v>
      </c>
      <c r="V468">
        <v>998</v>
      </c>
      <c r="Y468" t="s">
        <v>1014</v>
      </c>
      <c r="AA468">
        <v>34.0244</v>
      </c>
      <c r="AB468">
        <v>-118.1934</v>
      </c>
      <c r="AC468">
        <f t="shared" si="7"/>
        <v>0</v>
      </c>
    </row>
    <row r="469" spans="1:29" x14ac:dyDescent="0.35">
      <c r="A469">
        <v>200908452</v>
      </c>
      <c r="B469" s="1">
        <v>43936</v>
      </c>
      <c r="C469" s="1">
        <v>43936</v>
      </c>
      <c r="D469">
        <v>2123</v>
      </c>
      <c r="E469">
        <v>9</v>
      </c>
      <c r="F469" t="s">
        <v>49</v>
      </c>
      <c r="G469">
        <v>952</v>
      </c>
      <c r="H469">
        <v>2</v>
      </c>
      <c r="I469">
        <v>624</v>
      </c>
      <c r="J469" t="s">
        <v>171</v>
      </c>
      <c r="K469">
        <v>400</v>
      </c>
      <c r="L469">
        <v>31</v>
      </c>
      <c r="M469" t="s">
        <v>30</v>
      </c>
      <c r="N469" t="s">
        <v>95</v>
      </c>
      <c r="O469">
        <v>502</v>
      </c>
      <c r="P469" t="s">
        <v>47</v>
      </c>
      <c r="Q469">
        <v>400</v>
      </c>
      <c r="R469" t="s">
        <v>143</v>
      </c>
      <c r="S469" t="s">
        <v>33</v>
      </c>
      <c r="T469" t="s">
        <v>34</v>
      </c>
      <c r="U469">
        <v>624</v>
      </c>
      <c r="Y469" t="s">
        <v>984</v>
      </c>
      <c r="AA469">
        <v>34.1721</v>
      </c>
      <c r="AB469">
        <v>-118.45529999999999</v>
      </c>
      <c r="AC469">
        <f t="shared" si="7"/>
        <v>1</v>
      </c>
    </row>
    <row r="470" spans="1:29" x14ac:dyDescent="0.35">
      <c r="A470">
        <v>201207405</v>
      </c>
      <c r="B470" s="1">
        <v>43879</v>
      </c>
      <c r="C470" s="1">
        <v>43879</v>
      </c>
      <c r="D470">
        <v>945</v>
      </c>
      <c r="E470">
        <v>12</v>
      </c>
      <c r="F470" t="s">
        <v>68</v>
      </c>
      <c r="G470">
        <v>1268</v>
      </c>
      <c r="H470">
        <v>1</v>
      </c>
      <c r="I470">
        <v>420</v>
      </c>
      <c r="J470" t="s">
        <v>352</v>
      </c>
      <c r="L470">
        <v>0</v>
      </c>
      <c r="O470">
        <v>101</v>
      </c>
      <c r="P470" t="s">
        <v>32</v>
      </c>
      <c r="S470" t="s">
        <v>40</v>
      </c>
      <c r="T470" t="s">
        <v>41</v>
      </c>
      <c r="U470">
        <v>420</v>
      </c>
      <c r="Y470" t="s">
        <v>1015</v>
      </c>
      <c r="Z470" t="s">
        <v>357</v>
      </c>
      <c r="AA470">
        <v>33.963299999999997</v>
      </c>
      <c r="AB470">
        <v>-118.2783</v>
      </c>
      <c r="AC470">
        <f t="shared" si="7"/>
        <v>0</v>
      </c>
    </row>
    <row r="471" spans="1:29" x14ac:dyDescent="0.35">
      <c r="A471">
        <v>200315653</v>
      </c>
      <c r="B471" s="1">
        <v>44055</v>
      </c>
      <c r="C471" s="1">
        <v>44053</v>
      </c>
      <c r="D471">
        <v>1600</v>
      </c>
      <c r="E471">
        <v>3</v>
      </c>
      <c r="F471" t="s">
        <v>43</v>
      </c>
      <c r="G471">
        <v>336</v>
      </c>
      <c r="H471">
        <v>1</v>
      </c>
      <c r="I471">
        <v>510</v>
      </c>
      <c r="J471" t="s">
        <v>29</v>
      </c>
      <c r="L471">
        <v>0</v>
      </c>
      <c r="O471">
        <v>101</v>
      </c>
      <c r="P471" t="s">
        <v>32</v>
      </c>
      <c r="S471" t="s">
        <v>40</v>
      </c>
      <c r="T471" t="s">
        <v>41</v>
      </c>
      <c r="U471">
        <v>510</v>
      </c>
      <c r="Y471" t="s">
        <v>1016</v>
      </c>
      <c r="AA471">
        <v>34.0274</v>
      </c>
      <c r="AB471">
        <v>-118.3151</v>
      </c>
      <c r="AC471">
        <f t="shared" si="7"/>
        <v>0</v>
      </c>
    </row>
    <row r="472" spans="1:29" x14ac:dyDescent="0.35">
      <c r="A472">
        <v>200915186</v>
      </c>
      <c r="B472" s="1">
        <v>44101</v>
      </c>
      <c r="C472" s="1">
        <v>44100</v>
      </c>
      <c r="D472">
        <v>1930</v>
      </c>
      <c r="E472">
        <v>9</v>
      </c>
      <c r="F472" t="s">
        <v>49</v>
      </c>
      <c r="G472">
        <v>932</v>
      </c>
      <c r="H472">
        <v>1</v>
      </c>
      <c r="I472">
        <v>420</v>
      </c>
      <c r="J472" t="s">
        <v>352</v>
      </c>
      <c r="K472" t="s">
        <v>245</v>
      </c>
      <c r="L472">
        <v>41</v>
      </c>
      <c r="M472" t="s">
        <v>94</v>
      </c>
      <c r="N472" t="s">
        <v>73</v>
      </c>
      <c r="O472">
        <v>123</v>
      </c>
      <c r="P472" t="s">
        <v>290</v>
      </c>
      <c r="S472" t="s">
        <v>40</v>
      </c>
      <c r="T472" t="s">
        <v>41</v>
      </c>
      <c r="U472">
        <v>420</v>
      </c>
      <c r="Y472" t="s">
        <v>1017</v>
      </c>
      <c r="AA472">
        <v>34.186700000000002</v>
      </c>
      <c r="AB472">
        <v>-118.45820000000001</v>
      </c>
      <c r="AC472">
        <f t="shared" si="7"/>
        <v>0</v>
      </c>
    </row>
    <row r="473" spans="1:29" x14ac:dyDescent="0.35">
      <c r="A473">
        <v>200609594</v>
      </c>
      <c r="B473" s="1">
        <v>43943</v>
      </c>
      <c r="C473" s="1">
        <v>43929</v>
      </c>
      <c r="D473">
        <v>700</v>
      </c>
      <c r="E473">
        <v>6</v>
      </c>
      <c r="F473" t="s">
        <v>91</v>
      </c>
      <c r="G473">
        <v>646</v>
      </c>
      <c r="H473">
        <v>2</v>
      </c>
      <c r="I473">
        <v>354</v>
      </c>
      <c r="J473" t="s">
        <v>167</v>
      </c>
      <c r="K473">
        <v>1822</v>
      </c>
      <c r="L473">
        <v>41</v>
      </c>
      <c r="M473" t="s">
        <v>30</v>
      </c>
      <c r="N473" t="s">
        <v>163</v>
      </c>
      <c r="O473">
        <v>750</v>
      </c>
      <c r="P473" t="s">
        <v>816</v>
      </c>
      <c r="S473" t="s">
        <v>40</v>
      </c>
      <c r="T473" t="s">
        <v>41</v>
      </c>
      <c r="U473">
        <v>354</v>
      </c>
      <c r="Y473" t="s">
        <v>1018</v>
      </c>
      <c r="AA473">
        <v>34.099800000000002</v>
      </c>
      <c r="AB473">
        <v>-118.33240000000001</v>
      </c>
      <c r="AC473">
        <f t="shared" si="7"/>
        <v>0</v>
      </c>
    </row>
    <row r="474" spans="1:29" x14ac:dyDescent="0.35">
      <c r="A474">
        <v>200113263</v>
      </c>
      <c r="B474" s="1">
        <v>43993</v>
      </c>
      <c r="C474" s="1">
        <v>43993</v>
      </c>
      <c r="D474">
        <v>1200</v>
      </c>
      <c r="E474">
        <v>1</v>
      </c>
      <c r="F474" t="s">
        <v>36</v>
      </c>
      <c r="G474">
        <v>185</v>
      </c>
      <c r="H474">
        <v>1</v>
      </c>
      <c r="I474">
        <v>210</v>
      </c>
      <c r="J474" t="s">
        <v>149</v>
      </c>
      <c r="K474" t="s">
        <v>1019</v>
      </c>
      <c r="L474">
        <v>63</v>
      </c>
      <c r="M474" t="s">
        <v>30</v>
      </c>
      <c r="N474" t="s">
        <v>95</v>
      </c>
      <c r="O474">
        <v>102</v>
      </c>
      <c r="P474" t="s">
        <v>186</v>
      </c>
      <c r="Q474">
        <v>400</v>
      </c>
      <c r="R474" t="s">
        <v>143</v>
      </c>
      <c r="S474" t="s">
        <v>40</v>
      </c>
      <c r="T474" t="s">
        <v>41</v>
      </c>
      <c r="U474">
        <v>210</v>
      </c>
      <c r="Y474" t="s">
        <v>1020</v>
      </c>
      <c r="Z474" t="s">
        <v>1021</v>
      </c>
      <c r="AA474">
        <v>34.037100000000002</v>
      </c>
      <c r="AB474">
        <v>-118.2551</v>
      </c>
      <c r="AC474">
        <f t="shared" si="7"/>
        <v>0</v>
      </c>
    </row>
    <row r="475" spans="1:29" x14ac:dyDescent="0.35">
      <c r="A475">
        <v>200614366</v>
      </c>
      <c r="B475" s="1">
        <v>44066</v>
      </c>
      <c r="C475" s="1">
        <v>44066</v>
      </c>
      <c r="D475">
        <v>920</v>
      </c>
      <c r="E475">
        <v>6</v>
      </c>
      <c r="F475" t="s">
        <v>91</v>
      </c>
      <c r="G475">
        <v>646</v>
      </c>
      <c r="H475">
        <v>1</v>
      </c>
      <c r="I475">
        <v>341</v>
      </c>
      <c r="J475" t="s">
        <v>157</v>
      </c>
      <c r="K475">
        <v>344</v>
      </c>
      <c r="L475">
        <v>48</v>
      </c>
      <c r="M475" t="s">
        <v>30</v>
      </c>
      <c r="N475" t="s">
        <v>163</v>
      </c>
      <c r="O475">
        <v>101</v>
      </c>
      <c r="P475" t="s">
        <v>32</v>
      </c>
      <c r="S475" t="s">
        <v>40</v>
      </c>
      <c r="T475" t="s">
        <v>41</v>
      </c>
      <c r="U475">
        <v>341</v>
      </c>
      <c r="Y475" t="s">
        <v>96</v>
      </c>
      <c r="Z475" t="s">
        <v>1022</v>
      </c>
      <c r="AA475">
        <v>34.101599999999998</v>
      </c>
      <c r="AB475">
        <v>-118.33329999999999</v>
      </c>
      <c r="AC475">
        <f t="shared" si="7"/>
        <v>0</v>
      </c>
    </row>
    <row r="476" spans="1:29" x14ac:dyDescent="0.35">
      <c r="A476">
        <v>200508664</v>
      </c>
      <c r="B476" s="1">
        <v>43945</v>
      </c>
      <c r="C476" s="1">
        <v>43945</v>
      </c>
      <c r="D476">
        <v>800</v>
      </c>
      <c r="E476">
        <v>5</v>
      </c>
      <c r="F476" t="s">
        <v>98</v>
      </c>
      <c r="G476">
        <v>506</v>
      </c>
      <c r="H476">
        <v>1</v>
      </c>
      <c r="I476">
        <v>761</v>
      </c>
      <c r="J476" t="s">
        <v>403</v>
      </c>
      <c r="K476" t="s">
        <v>1023</v>
      </c>
      <c r="L476">
        <v>49</v>
      </c>
      <c r="M476" t="s">
        <v>30</v>
      </c>
      <c r="N476" t="s">
        <v>95</v>
      </c>
      <c r="O476">
        <v>502</v>
      </c>
      <c r="P476" t="s">
        <v>47</v>
      </c>
      <c r="Q476">
        <v>511</v>
      </c>
      <c r="R476" t="s">
        <v>151</v>
      </c>
      <c r="S476" t="s">
        <v>84</v>
      </c>
      <c r="T476" t="s">
        <v>85</v>
      </c>
      <c r="U476">
        <v>761</v>
      </c>
      <c r="Y476" t="s">
        <v>1024</v>
      </c>
      <c r="AA476">
        <v>33.836500000000001</v>
      </c>
      <c r="AB476">
        <v>-118.3092</v>
      </c>
      <c r="AC476">
        <f t="shared" si="7"/>
        <v>0</v>
      </c>
    </row>
    <row r="477" spans="1:29" x14ac:dyDescent="0.35">
      <c r="A477">
        <v>200216132</v>
      </c>
      <c r="B477" s="1">
        <v>44117</v>
      </c>
      <c r="C477" s="1">
        <v>44117</v>
      </c>
      <c r="D477">
        <v>2000</v>
      </c>
      <c r="E477">
        <v>2</v>
      </c>
      <c r="F477" t="s">
        <v>56</v>
      </c>
      <c r="G477">
        <v>205</v>
      </c>
      <c r="H477">
        <v>2</v>
      </c>
      <c r="I477">
        <v>624</v>
      </c>
      <c r="J477" t="s">
        <v>171</v>
      </c>
      <c r="K477" t="s">
        <v>1025</v>
      </c>
      <c r="L477">
        <v>51</v>
      </c>
      <c r="M477" t="s">
        <v>94</v>
      </c>
      <c r="N477" t="s">
        <v>95</v>
      </c>
      <c r="O477">
        <v>102</v>
      </c>
      <c r="P477" t="s">
        <v>186</v>
      </c>
      <c r="Q477">
        <v>400</v>
      </c>
      <c r="R477" t="s">
        <v>143</v>
      </c>
      <c r="S477" t="s">
        <v>84</v>
      </c>
      <c r="T477" t="s">
        <v>85</v>
      </c>
      <c r="U477">
        <v>624</v>
      </c>
      <c r="Y477" t="s">
        <v>1026</v>
      </c>
      <c r="Z477" t="s">
        <v>1027</v>
      </c>
      <c r="AA477">
        <v>34.0824</v>
      </c>
      <c r="AB477">
        <v>-118.27679999999999</v>
      </c>
      <c r="AC477">
        <f t="shared" si="7"/>
        <v>0</v>
      </c>
    </row>
    <row r="478" spans="1:29" x14ac:dyDescent="0.35">
      <c r="A478">
        <v>201215480</v>
      </c>
      <c r="B478" s="1">
        <v>44009</v>
      </c>
      <c r="C478" s="1">
        <v>44009</v>
      </c>
      <c r="D478">
        <v>1115</v>
      </c>
      <c r="E478">
        <v>12</v>
      </c>
      <c r="F478" t="s">
        <v>68</v>
      </c>
      <c r="G478">
        <v>1251</v>
      </c>
      <c r="H478">
        <v>2</v>
      </c>
      <c r="I478">
        <v>625</v>
      </c>
      <c r="J478" t="s">
        <v>628</v>
      </c>
      <c r="K478" t="s">
        <v>1028</v>
      </c>
      <c r="L478">
        <v>65</v>
      </c>
      <c r="M478" t="s">
        <v>94</v>
      </c>
      <c r="N478" t="s">
        <v>163</v>
      </c>
      <c r="O478">
        <v>501</v>
      </c>
      <c r="P478" t="s">
        <v>164</v>
      </c>
      <c r="Q478">
        <v>400</v>
      </c>
      <c r="R478" t="s">
        <v>143</v>
      </c>
      <c r="S478" t="s">
        <v>84</v>
      </c>
      <c r="T478" t="s">
        <v>85</v>
      </c>
      <c r="U478">
        <v>625</v>
      </c>
      <c r="Y478" t="s">
        <v>1029</v>
      </c>
      <c r="AA478">
        <v>33.9681</v>
      </c>
      <c r="AB478">
        <v>-118.333</v>
      </c>
      <c r="AC478">
        <f t="shared" si="7"/>
        <v>0</v>
      </c>
    </row>
    <row r="479" spans="1:29" x14ac:dyDescent="0.35">
      <c r="A479">
        <v>200316094</v>
      </c>
      <c r="B479" s="1">
        <v>44064</v>
      </c>
      <c r="C479" s="1">
        <v>44064</v>
      </c>
      <c r="D479">
        <v>330</v>
      </c>
      <c r="E479">
        <v>3</v>
      </c>
      <c r="F479" t="s">
        <v>43</v>
      </c>
      <c r="G479">
        <v>376</v>
      </c>
      <c r="H479">
        <v>2</v>
      </c>
      <c r="I479">
        <v>740</v>
      </c>
      <c r="J479" t="s">
        <v>224</v>
      </c>
      <c r="K479" t="s">
        <v>1030</v>
      </c>
      <c r="L479">
        <v>47</v>
      </c>
      <c r="M479" t="s">
        <v>94</v>
      </c>
      <c r="N479" t="s">
        <v>163</v>
      </c>
      <c r="O479">
        <v>122</v>
      </c>
      <c r="P479" t="s">
        <v>275</v>
      </c>
      <c r="S479" t="s">
        <v>33</v>
      </c>
      <c r="T479" t="s">
        <v>34</v>
      </c>
      <c r="U479">
        <v>740</v>
      </c>
      <c r="Y479" t="s">
        <v>1031</v>
      </c>
      <c r="Z479" t="s">
        <v>255</v>
      </c>
      <c r="AA479">
        <v>34.018300000000004</v>
      </c>
      <c r="AB479">
        <v>-118.30889999999999</v>
      </c>
      <c r="AC479">
        <f t="shared" si="7"/>
        <v>1</v>
      </c>
    </row>
    <row r="480" spans="1:29" x14ac:dyDescent="0.35">
      <c r="A480">
        <v>200315220</v>
      </c>
      <c r="B480" s="1">
        <v>44047</v>
      </c>
      <c r="C480" s="1">
        <v>44044</v>
      </c>
      <c r="D480">
        <v>2000</v>
      </c>
      <c r="E480">
        <v>3</v>
      </c>
      <c r="F480" t="s">
        <v>43</v>
      </c>
      <c r="G480">
        <v>311</v>
      </c>
      <c r="H480">
        <v>1</v>
      </c>
      <c r="I480">
        <v>510</v>
      </c>
      <c r="J480" t="s">
        <v>29</v>
      </c>
      <c r="L480">
        <v>0</v>
      </c>
      <c r="O480">
        <v>101</v>
      </c>
      <c r="P480" t="s">
        <v>32</v>
      </c>
      <c r="S480" t="s">
        <v>40</v>
      </c>
      <c r="T480" t="s">
        <v>41</v>
      </c>
      <c r="U480">
        <v>510</v>
      </c>
      <c r="Y480" t="s">
        <v>1032</v>
      </c>
      <c r="AA480">
        <v>34.029400000000003</v>
      </c>
      <c r="AB480">
        <v>-118.3639</v>
      </c>
      <c r="AC480">
        <f t="shared" si="7"/>
        <v>0</v>
      </c>
    </row>
    <row r="481" spans="1:29" x14ac:dyDescent="0.35">
      <c r="A481">
        <v>200317915</v>
      </c>
      <c r="B481" s="1">
        <v>44100</v>
      </c>
      <c r="C481" s="1">
        <v>44100</v>
      </c>
      <c r="D481">
        <v>1420</v>
      </c>
      <c r="E481">
        <v>3</v>
      </c>
      <c r="F481" t="s">
        <v>43</v>
      </c>
      <c r="G481">
        <v>333</v>
      </c>
      <c r="H481">
        <v>2</v>
      </c>
      <c r="I481">
        <v>624</v>
      </c>
      <c r="J481" t="s">
        <v>171</v>
      </c>
      <c r="K481" t="s">
        <v>1033</v>
      </c>
      <c r="L481">
        <v>34</v>
      </c>
      <c r="M481" t="s">
        <v>94</v>
      </c>
      <c r="N481" t="s">
        <v>95</v>
      </c>
      <c r="O481">
        <v>210</v>
      </c>
      <c r="P481" t="s">
        <v>183</v>
      </c>
      <c r="Q481">
        <v>400</v>
      </c>
      <c r="R481" t="s">
        <v>143</v>
      </c>
      <c r="S481" t="s">
        <v>40</v>
      </c>
      <c r="T481" t="s">
        <v>41</v>
      </c>
      <c r="U481">
        <v>624</v>
      </c>
      <c r="Y481" t="s">
        <v>1034</v>
      </c>
      <c r="AA481">
        <v>34.027799999999999</v>
      </c>
      <c r="AB481">
        <v>-118.3378</v>
      </c>
      <c r="AC481">
        <f t="shared" si="7"/>
        <v>0</v>
      </c>
    </row>
    <row r="482" spans="1:29" x14ac:dyDescent="0.35">
      <c r="A482">
        <v>200812103</v>
      </c>
      <c r="B482" s="1">
        <v>44033</v>
      </c>
      <c r="C482" s="1">
        <v>44033</v>
      </c>
      <c r="D482">
        <v>110</v>
      </c>
      <c r="E482">
        <v>8</v>
      </c>
      <c r="F482" t="s">
        <v>109</v>
      </c>
      <c r="G482">
        <v>847</v>
      </c>
      <c r="H482">
        <v>1</v>
      </c>
      <c r="I482">
        <v>210</v>
      </c>
      <c r="J482" t="s">
        <v>149</v>
      </c>
      <c r="K482" t="s">
        <v>1035</v>
      </c>
      <c r="L482">
        <v>39</v>
      </c>
      <c r="M482" t="s">
        <v>30</v>
      </c>
      <c r="N482" t="s">
        <v>73</v>
      </c>
      <c r="O482">
        <v>101</v>
      </c>
      <c r="P482" t="s">
        <v>32</v>
      </c>
      <c r="Q482">
        <v>206</v>
      </c>
      <c r="R482" t="s">
        <v>1036</v>
      </c>
      <c r="S482" t="s">
        <v>40</v>
      </c>
      <c r="T482" t="s">
        <v>41</v>
      </c>
      <c r="U482">
        <v>210</v>
      </c>
      <c r="Y482" t="s">
        <v>1037</v>
      </c>
      <c r="AA482">
        <v>34.051499999999997</v>
      </c>
      <c r="AB482">
        <v>-118.41800000000001</v>
      </c>
      <c r="AC482">
        <f t="shared" si="7"/>
        <v>0</v>
      </c>
    </row>
    <row r="483" spans="1:29" x14ac:dyDescent="0.35">
      <c r="A483">
        <v>200911420</v>
      </c>
      <c r="B483" s="1">
        <v>44004</v>
      </c>
      <c r="C483" s="1">
        <v>43924</v>
      </c>
      <c r="D483">
        <v>1</v>
      </c>
      <c r="E483">
        <v>9</v>
      </c>
      <c r="F483" t="s">
        <v>49</v>
      </c>
      <c r="G483">
        <v>916</v>
      </c>
      <c r="H483">
        <v>2</v>
      </c>
      <c r="I483">
        <v>649</v>
      </c>
      <c r="J483" t="s">
        <v>1038</v>
      </c>
      <c r="K483" t="s">
        <v>1039</v>
      </c>
      <c r="L483">
        <v>56</v>
      </c>
      <c r="M483" t="s">
        <v>30</v>
      </c>
      <c r="N483" t="s">
        <v>95</v>
      </c>
      <c r="O483">
        <v>501</v>
      </c>
      <c r="P483" t="s">
        <v>164</v>
      </c>
      <c r="S483" t="s">
        <v>40</v>
      </c>
      <c r="T483" t="s">
        <v>41</v>
      </c>
      <c r="U483">
        <v>649</v>
      </c>
      <c r="Y483" t="s">
        <v>1040</v>
      </c>
      <c r="AA483">
        <v>34.2012</v>
      </c>
      <c r="AB483">
        <v>-118.4335</v>
      </c>
      <c r="AC483">
        <f t="shared" si="7"/>
        <v>0</v>
      </c>
    </row>
    <row r="484" spans="1:29" x14ac:dyDescent="0.35">
      <c r="A484">
        <v>200804371</v>
      </c>
      <c r="B484" s="1">
        <v>43838</v>
      </c>
      <c r="C484" s="1">
        <v>43835</v>
      </c>
      <c r="D484">
        <v>800</v>
      </c>
      <c r="E484">
        <v>8</v>
      </c>
      <c r="F484" t="s">
        <v>109</v>
      </c>
      <c r="G484">
        <v>854</v>
      </c>
      <c r="H484">
        <v>2</v>
      </c>
      <c r="I484">
        <v>740</v>
      </c>
      <c r="J484" t="s">
        <v>224</v>
      </c>
      <c r="K484" t="s">
        <v>239</v>
      </c>
      <c r="L484">
        <v>77</v>
      </c>
      <c r="M484" t="s">
        <v>30</v>
      </c>
      <c r="N484" t="s">
        <v>73</v>
      </c>
      <c r="O484">
        <v>203</v>
      </c>
      <c r="P484" t="s">
        <v>101</v>
      </c>
      <c r="S484" t="s">
        <v>40</v>
      </c>
      <c r="T484" t="s">
        <v>41</v>
      </c>
      <c r="U484">
        <v>740</v>
      </c>
      <c r="Y484" t="s">
        <v>1041</v>
      </c>
      <c r="AA484">
        <v>34.049500000000002</v>
      </c>
      <c r="AB484">
        <v>-118.4481</v>
      </c>
      <c r="AC484">
        <f t="shared" si="7"/>
        <v>0</v>
      </c>
    </row>
    <row r="485" spans="1:29" x14ac:dyDescent="0.35">
      <c r="A485">
        <v>201111795</v>
      </c>
      <c r="B485" s="1">
        <v>44036</v>
      </c>
      <c r="C485" s="1">
        <v>44036</v>
      </c>
      <c r="D485">
        <v>915</v>
      </c>
      <c r="E485">
        <v>11</v>
      </c>
      <c r="F485" t="s">
        <v>64</v>
      </c>
      <c r="G485">
        <v>1153</v>
      </c>
      <c r="H485">
        <v>2</v>
      </c>
      <c r="I485">
        <v>625</v>
      </c>
      <c r="J485" t="s">
        <v>628</v>
      </c>
      <c r="K485" t="s">
        <v>1042</v>
      </c>
      <c r="L485">
        <v>69</v>
      </c>
      <c r="M485" t="s">
        <v>30</v>
      </c>
      <c r="N485" t="s">
        <v>31</v>
      </c>
      <c r="O485">
        <v>109</v>
      </c>
      <c r="P485" t="s">
        <v>1043</v>
      </c>
      <c r="Q485">
        <v>500</v>
      </c>
      <c r="R485" t="s">
        <v>184</v>
      </c>
      <c r="S485" t="s">
        <v>40</v>
      </c>
      <c r="T485" t="s">
        <v>41</v>
      </c>
      <c r="U485">
        <v>625</v>
      </c>
      <c r="Y485" t="s">
        <v>1044</v>
      </c>
      <c r="Z485" t="s">
        <v>1045</v>
      </c>
      <c r="AA485">
        <v>34.1081</v>
      </c>
      <c r="AB485">
        <v>-118.3079</v>
      </c>
      <c r="AC485">
        <f t="shared" si="7"/>
        <v>0</v>
      </c>
    </row>
    <row r="486" spans="1:29" x14ac:dyDescent="0.35">
      <c r="A486">
        <v>200210233</v>
      </c>
      <c r="B486" s="1">
        <v>43966</v>
      </c>
      <c r="C486" s="1">
        <v>43966</v>
      </c>
      <c r="D486">
        <v>2100</v>
      </c>
      <c r="E486">
        <v>2</v>
      </c>
      <c r="F486" t="s">
        <v>56</v>
      </c>
      <c r="G486">
        <v>245</v>
      </c>
      <c r="H486">
        <v>1</v>
      </c>
      <c r="I486">
        <v>330</v>
      </c>
      <c r="J486" t="s">
        <v>37</v>
      </c>
      <c r="K486" t="s">
        <v>1046</v>
      </c>
      <c r="L486">
        <v>29</v>
      </c>
      <c r="M486" t="s">
        <v>94</v>
      </c>
      <c r="N486" t="s">
        <v>95</v>
      </c>
      <c r="O486">
        <v>101</v>
      </c>
      <c r="P486" t="s">
        <v>32</v>
      </c>
      <c r="S486" t="s">
        <v>40</v>
      </c>
      <c r="T486" t="s">
        <v>41</v>
      </c>
      <c r="U486">
        <v>330</v>
      </c>
      <c r="Y486" t="s">
        <v>1047</v>
      </c>
      <c r="AA486">
        <v>34.062100000000001</v>
      </c>
      <c r="AB486">
        <v>-118.2747</v>
      </c>
      <c r="AC486">
        <f t="shared" si="7"/>
        <v>0</v>
      </c>
    </row>
    <row r="487" spans="1:29" x14ac:dyDescent="0.35">
      <c r="A487">
        <v>200708114</v>
      </c>
      <c r="B487" s="1">
        <v>43929</v>
      </c>
      <c r="C487" s="1">
        <v>43929</v>
      </c>
      <c r="D487">
        <v>1845</v>
      </c>
      <c r="E487">
        <v>7</v>
      </c>
      <c r="F487" t="s">
        <v>28</v>
      </c>
      <c r="G487">
        <v>722</v>
      </c>
      <c r="H487">
        <v>1</v>
      </c>
      <c r="I487">
        <v>310</v>
      </c>
      <c r="J487" t="s">
        <v>71</v>
      </c>
      <c r="K487">
        <v>325</v>
      </c>
      <c r="L487">
        <v>0</v>
      </c>
      <c r="M487" t="s">
        <v>94</v>
      </c>
      <c r="N487" t="s">
        <v>73</v>
      </c>
      <c r="O487">
        <v>242</v>
      </c>
      <c r="P487" t="s">
        <v>511</v>
      </c>
      <c r="S487" t="s">
        <v>33</v>
      </c>
      <c r="T487" t="s">
        <v>34</v>
      </c>
      <c r="U487">
        <v>310</v>
      </c>
      <c r="Y487" t="s">
        <v>181</v>
      </c>
      <c r="AA487">
        <v>34.076099999999997</v>
      </c>
      <c r="AB487">
        <v>-118.37309999999999</v>
      </c>
      <c r="AC487">
        <f t="shared" si="7"/>
        <v>1</v>
      </c>
    </row>
    <row r="488" spans="1:29" x14ac:dyDescent="0.35">
      <c r="A488">
        <v>200413565</v>
      </c>
      <c r="B488" s="1">
        <v>44111</v>
      </c>
      <c r="C488" s="1">
        <v>44111</v>
      </c>
      <c r="D488">
        <v>1300</v>
      </c>
      <c r="E488">
        <v>4</v>
      </c>
      <c r="F488" t="s">
        <v>54</v>
      </c>
      <c r="G488">
        <v>448</v>
      </c>
      <c r="H488">
        <v>2</v>
      </c>
      <c r="I488">
        <v>740</v>
      </c>
      <c r="J488" t="s">
        <v>224</v>
      </c>
      <c r="K488">
        <v>329</v>
      </c>
      <c r="L488">
        <v>0</v>
      </c>
      <c r="M488" t="s">
        <v>46</v>
      </c>
      <c r="N488" t="s">
        <v>46</v>
      </c>
      <c r="O488">
        <v>101</v>
      </c>
      <c r="P488" t="s">
        <v>32</v>
      </c>
      <c r="S488" t="s">
        <v>40</v>
      </c>
      <c r="T488" t="s">
        <v>41</v>
      </c>
      <c r="U488">
        <v>740</v>
      </c>
      <c r="Y488" t="s">
        <v>1048</v>
      </c>
      <c r="AA488">
        <v>34.057200000000002</v>
      </c>
      <c r="AB488">
        <v>-118.1942</v>
      </c>
      <c r="AC488">
        <f t="shared" si="7"/>
        <v>0</v>
      </c>
    </row>
    <row r="489" spans="1:29" x14ac:dyDescent="0.35">
      <c r="A489">
        <v>201206824</v>
      </c>
      <c r="B489" s="1">
        <v>43871</v>
      </c>
      <c r="C489" s="1">
        <v>43871</v>
      </c>
      <c r="D489">
        <v>445</v>
      </c>
      <c r="E489">
        <v>12</v>
      </c>
      <c r="F489" t="s">
        <v>68</v>
      </c>
      <c r="G489">
        <v>1215</v>
      </c>
      <c r="H489">
        <v>2</v>
      </c>
      <c r="I489">
        <v>626</v>
      </c>
      <c r="J489" t="s">
        <v>141</v>
      </c>
      <c r="K489" t="s">
        <v>1049</v>
      </c>
      <c r="L489">
        <v>37</v>
      </c>
      <c r="M489" t="s">
        <v>94</v>
      </c>
      <c r="N489" t="s">
        <v>95</v>
      </c>
      <c r="O489">
        <v>501</v>
      </c>
      <c r="P489" t="s">
        <v>164</v>
      </c>
      <c r="Q489">
        <v>400</v>
      </c>
      <c r="R489" t="s">
        <v>143</v>
      </c>
      <c r="S489" t="s">
        <v>40</v>
      </c>
      <c r="T489" t="s">
        <v>41</v>
      </c>
      <c r="U489">
        <v>626</v>
      </c>
      <c r="Y489" t="s">
        <v>1050</v>
      </c>
      <c r="AA489">
        <v>33.991</v>
      </c>
      <c r="AB489">
        <v>-118.2958</v>
      </c>
      <c r="AC489">
        <f t="shared" si="7"/>
        <v>0</v>
      </c>
    </row>
    <row r="490" spans="1:29" x14ac:dyDescent="0.35">
      <c r="A490">
        <v>201105065</v>
      </c>
      <c r="B490" s="1">
        <v>43854</v>
      </c>
      <c r="C490" s="1">
        <v>43847</v>
      </c>
      <c r="D490">
        <v>1530</v>
      </c>
      <c r="E490">
        <v>11</v>
      </c>
      <c r="F490" t="s">
        <v>64</v>
      </c>
      <c r="G490">
        <v>1148</v>
      </c>
      <c r="H490">
        <v>1</v>
      </c>
      <c r="I490">
        <v>341</v>
      </c>
      <c r="J490" t="s">
        <v>157</v>
      </c>
      <c r="K490" t="s">
        <v>237</v>
      </c>
      <c r="L490">
        <v>56</v>
      </c>
      <c r="M490" t="s">
        <v>30</v>
      </c>
      <c r="N490" t="s">
        <v>95</v>
      </c>
      <c r="O490">
        <v>101</v>
      </c>
      <c r="P490" t="s">
        <v>32</v>
      </c>
      <c r="S490" t="s">
        <v>40</v>
      </c>
      <c r="T490" t="s">
        <v>41</v>
      </c>
      <c r="U490">
        <v>341</v>
      </c>
      <c r="Y490" t="s">
        <v>1051</v>
      </c>
      <c r="AA490">
        <v>34.104799999999997</v>
      </c>
      <c r="AB490">
        <v>-118.2043</v>
      </c>
      <c r="AC490">
        <f t="shared" si="7"/>
        <v>0</v>
      </c>
    </row>
    <row r="491" spans="1:29" x14ac:dyDescent="0.35">
      <c r="A491">
        <v>201004415</v>
      </c>
      <c r="B491" s="1">
        <v>43841</v>
      </c>
      <c r="C491" s="1">
        <v>43840</v>
      </c>
      <c r="D491">
        <v>2230</v>
      </c>
      <c r="E491">
        <v>10</v>
      </c>
      <c r="F491" t="s">
        <v>103</v>
      </c>
      <c r="G491">
        <v>1015</v>
      </c>
      <c r="H491">
        <v>1</v>
      </c>
      <c r="I491">
        <v>331</v>
      </c>
      <c r="J491" t="s">
        <v>233</v>
      </c>
      <c r="K491" t="s">
        <v>1052</v>
      </c>
      <c r="L491">
        <v>52</v>
      </c>
      <c r="M491" t="s">
        <v>30</v>
      </c>
      <c r="N491" t="s">
        <v>31</v>
      </c>
      <c r="O491">
        <v>101</v>
      </c>
      <c r="P491" t="s">
        <v>32</v>
      </c>
      <c r="S491" t="s">
        <v>40</v>
      </c>
      <c r="T491" t="s">
        <v>41</v>
      </c>
      <c r="U491">
        <v>331</v>
      </c>
      <c r="Y491" t="s">
        <v>1053</v>
      </c>
      <c r="AA491">
        <v>34.204799999999999</v>
      </c>
      <c r="AB491">
        <v>-118.5273</v>
      </c>
      <c r="AC491">
        <f t="shared" si="7"/>
        <v>0</v>
      </c>
    </row>
    <row r="492" spans="1:29" x14ac:dyDescent="0.35">
      <c r="A492">
        <v>200817301</v>
      </c>
      <c r="B492" s="1">
        <v>44172</v>
      </c>
      <c r="C492" s="1">
        <v>44172</v>
      </c>
      <c r="D492">
        <v>1530</v>
      </c>
      <c r="E492">
        <v>8</v>
      </c>
      <c r="F492" t="s">
        <v>109</v>
      </c>
      <c r="G492">
        <v>897</v>
      </c>
      <c r="H492">
        <v>1</v>
      </c>
      <c r="I492">
        <v>320</v>
      </c>
      <c r="J492" t="s">
        <v>435</v>
      </c>
      <c r="K492" t="s">
        <v>1054</v>
      </c>
      <c r="L492">
        <v>54</v>
      </c>
      <c r="M492" t="s">
        <v>94</v>
      </c>
      <c r="N492" t="s">
        <v>73</v>
      </c>
      <c r="O492">
        <v>501</v>
      </c>
      <c r="P492" t="s">
        <v>164</v>
      </c>
      <c r="S492" t="s">
        <v>40</v>
      </c>
      <c r="T492" t="s">
        <v>41</v>
      </c>
      <c r="U492">
        <v>320</v>
      </c>
      <c r="Y492" t="s">
        <v>771</v>
      </c>
      <c r="AA492">
        <v>34.030999999999999</v>
      </c>
      <c r="AB492">
        <v>-118.3989</v>
      </c>
      <c r="AC492">
        <f t="shared" si="7"/>
        <v>0</v>
      </c>
    </row>
    <row r="493" spans="1:29" x14ac:dyDescent="0.35">
      <c r="A493">
        <v>201224761</v>
      </c>
      <c r="B493" s="1">
        <v>44153</v>
      </c>
      <c r="C493" s="1">
        <v>44153</v>
      </c>
      <c r="D493">
        <v>1940</v>
      </c>
      <c r="E493">
        <v>12</v>
      </c>
      <c r="F493" t="s">
        <v>68</v>
      </c>
      <c r="G493">
        <v>1203</v>
      </c>
      <c r="H493">
        <v>2</v>
      </c>
      <c r="I493">
        <v>753</v>
      </c>
      <c r="J493" t="s">
        <v>452</v>
      </c>
      <c r="K493" t="s">
        <v>1055</v>
      </c>
      <c r="L493">
        <v>0</v>
      </c>
      <c r="M493" t="s">
        <v>46</v>
      </c>
      <c r="N493" t="s">
        <v>46</v>
      </c>
      <c r="O493">
        <v>101</v>
      </c>
      <c r="P493" t="s">
        <v>32</v>
      </c>
      <c r="Q493">
        <v>106</v>
      </c>
      <c r="R493" t="s">
        <v>592</v>
      </c>
      <c r="S493" t="s">
        <v>40</v>
      </c>
      <c r="T493" t="s">
        <v>41</v>
      </c>
      <c r="U493">
        <v>753</v>
      </c>
      <c r="V493">
        <v>998</v>
      </c>
      <c r="Y493" t="s">
        <v>1056</v>
      </c>
      <c r="AA493">
        <v>33.998199999999997</v>
      </c>
      <c r="AB493">
        <v>-118.3086</v>
      </c>
      <c r="AC493">
        <f t="shared" si="7"/>
        <v>0</v>
      </c>
    </row>
    <row r="494" spans="1:29" x14ac:dyDescent="0.35">
      <c r="A494">
        <v>200705874</v>
      </c>
      <c r="B494" s="1">
        <v>43870</v>
      </c>
      <c r="C494" s="1">
        <v>43866</v>
      </c>
      <c r="D494">
        <v>1700</v>
      </c>
      <c r="E494">
        <v>7</v>
      </c>
      <c r="F494" t="s">
        <v>28</v>
      </c>
      <c r="G494">
        <v>762</v>
      </c>
      <c r="H494">
        <v>1</v>
      </c>
      <c r="I494">
        <v>310</v>
      </c>
      <c r="J494" t="s">
        <v>71</v>
      </c>
      <c r="K494" t="s">
        <v>1057</v>
      </c>
      <c r="L494">
        <v>76</v>
      </c>
      <c r="M494" t="s">
        <v>30</v>
      </c>
      <c r="N494" t="s">
        <v>73</v>
      </c>
      <c r="O494">
        <v>501</v>
      </c>
      <c r="P494" t="s">
        <v>164</v>
      </c>
      <c r="S494" t="s">
        <v>40</v>
      </c>
      <c r="T494" t="s">
        <v>41</v>
      </c>
      <c r="U494">
        <v>310</v>
      </c>
      <c r="Y494" t="s">
        <v>1058</v>
      </c>
      <c r="AA494">
        <v>34.047800000000002</v>
      </c>
      <c r="AB494">
        <v>-118.3686</v>
      </c>
      <c r="AC494">
        <f t="shared" si="7"/>
        <v>0</v>
      </c>
    </row>
    <row r="495" spans="1:29" x14ac:dyDescent="0.35">
      <c r="A495">
        <v>200617967</v>
      </c>
      <c r="B495" s="1">
        <v>44148</v>
      </c>
      <c r="C495" s="1">
        <v>44147</v>
      </c>
      <c r="D495">
        <v>1230</v>
      </c>
      <c r="E495">
        <v>6</v>
      </c>
      <c r="F495" t="s">
        <v>91</v>
      </c>
      <c r="G495">
        <v>677</v>
      </c>
      <c r="H495">
        <v>1</v>
      </c>
      <c r="I495">
        <v>341</v>
      </c>
      <c r="J495" t="s">
        <v>157</v>
      </c>
      <c r="K495" t="s">
        <v>1059</v>
      </c>
      <c r="L495">
        <v>0</v>
      </c>
      <c r="M495" t="s">
        <v>46</v>
      </c>
      <c r="N495" t="s">
        <v>46</v>
      </c>
      <c r="O495">
        <v>203</v>
      </c>
      <c r="P495" t="s">
        <v>101</v>
      </c>
      <c r="S495" t="s">
        <v>40</v>
      </c>
      <c r="T495" t="s">
        <v>41</v>
      </c>
      <c r="U495">
        <v>341</v>
      </c>
      <c r="Y495" t="s">
        <v>1060</v>
      </c>
      <c r="AA495">
        <v>34.086500000000001</v>
      </c>
      <c r="AB495">
        <v>-118.3169</v>
      </c>
      <c r="AC495">
        <f t="shared" si="7"/>
        <v>0</v>
      </c>
    </row>
    <row r="496" spans="1:29" x14ac:dyDescent="0.35">
      <c r="A496">
        <v>201112838</v>
      </c>
      <c r="B496" s="1">
        <v>44067</v>
      </c>
      <c r="C496" s="1">
        <v>44067</v>
      </c>
      <c r="D496">
        <v>800</v>
      </c>
      <c r="E496">
        <v>11</v>
      </c>
      <c r="F496" t="s">
        <v>64</v>
      </c>
      <c r="G496">
        <v>1163</v>
      </c>
      <c r="H496">
        <v>2</v>
      </c>
      <c r="I496">
        <v>624</v>
      </c>
      <c r="J496" t="s">
        <v>171</v>
      </c>
      <c r="K496" t="s">
        <v>1061</v>
      </c>
      <c r="L496">
        <v>41</v>
      </c>
      <c r="M496" t="s">
        <v>94</v>
      </c>
      <c r="N496" t="s">
        <v>163</v>
      </c>
      <c r="O496">
        <v>502</v>
      </c>
      <c r="P496" t="s">
        <v>47</v>
      </c>
      <c r="Q496">
        <v>400</v>
      </c>
      <c r="R496" t="s">
        <v>143</v>
      </c>
      <c r="S496" t="s">
        <v>40</v>
      </c>
      <c r="T496" t="s">
        <v>41</v>
      </c>
      <c r="U496">
        <v>624</v>
      </c>
      <c r="Y496" t="s">
        <v>1062</v>
      </c>
      <c r="AA496">
        <v>34.093400000000003</v>
      </c>
      <c r="AB496">
        <v>-118.2961</v>
      </c>
      <c r="AC496">
        <f t="shared" si="7"/>
        <v>0</v>
      </c>
    </row>
    <row r="497" spans="1:29" x14ac:dyDescent="0.35">
      <c r="A497">
        <v>200512288</v>
      </c>
      <c r="B497" s="1">
        <v>44038</v>
      </c>
      <c r="C497" s="1">
        <v>44038</v>
      </c>
      <c r="D497">
        <v>400</v>
      </c>
      <c r="E497">
        <v>5</v>
      </c>
      <c r="F497" t="s">
        <v>98</v>
      </c>
      <c r="G497">
        <v>532</v>
      </c>
      <c r="H497">
        <v>1</v>
      </c>
      <c r="I497">
        <v>330</v>
      </c>
      <c r="J497" t="s">
        <v>37</v>
      </c>
      <c r="K497" t="s">
        <v>1063</v>
      </c>
      <c r="L497">
        <v>21</v>
      </c>
      <c r="M497" t="s">
        <v>30</v>
      </c>
      <c r="N497" t="s">
        <v>95</v>
      </c>
      <c r="O497">
        <v>104</v>
      </c>
      <c r="P497" t="s">
        <v>201</v>
      </c>
      <c r="S497" t="s">
        <v>40</v>
      </c>
      <c r="T497" t="s">
        <v>41</v>
      </c>
      <c r="U497">
        <v>330</v>
      </c>
      <c r="Y497" t="s">
        <v>1064</v>
      </c>
      <c r="AA497">
        <v>33.786700000000003</v>
      </c>
      <c r="AB497">
        <v>-118.2705</v>
      </c>
      <c r="AC497">
        <f t="shared" si="7"/>
        <v>0</v>
      </c>
    </row>
    <row r="498" spans="1:29" x14ac:dyDescent="0.35">
      <c r="A498">
        <v>200312831</v>
      </c>
      <c r="B498" s="1">
        <v>43999</v>
      </c>
      <c r="C498" s="1">
        <v>43997</v>
      </c>
      <c r="D498">
        <v>1700</v>
      </c>
      <c r="E498">
        <v>3</v>
      </c>
      <c r="F498" t="s">
        <v>43</v>
      </c>
      <c r="G498">
        <v>362</v>
      </c>
      <c r="H498">
        <v>1</v>
      </c>
      <c r="I498">
        <v>330</v>
      </c>
      <c r="J498" t="s">
        <v>37</v>
      </c>
      <c r="K498" t="s">
        <v>1065</v>
      </c>
      <c r="L498">
        <v>33</v>
      </c>
      <c r="M498" t="s">
        <v>94</v>
      </c>
      <c r="N498" t="s">
        <v>163</v>
      </c>
      <c r="O498">
        <v>707</v>
      </c>
      <c r="P498" t="s">
        <v>280</v>
      </c>
      <c r="S498" t="s">
        <v>40</v>
      </c>
      <c r="T498" t="s">
        <v>41</v>
      </c>
      <c r="U498">
        <v>330</v>
      </c>
      <c r="Y498" t="s">
        <v>1066</v>
      </c>
      <c r="Z498" t="s">
        <v>1067</v>
      </c>
      <c r="AA498">
        <v>34.012900000000002</v>
      </c>
      <c r="AB498">
        <v>-118.35129999999999</v>
      </c>
      <c r="AC498">
        <f t="shared" si="7"/>
        <v>0</v>
      </c>
    </row>
    <row r="499" spans="1:29" x14ac:dyDescent="0.35">
      <c r="A499">
        <v>200218879</v>
      </c>
      <c r="B499" s="1">
        <v>44187</v>
      </c>
      <c r="C499" s="1">
        <v>44185</v>
      </c>
      <c r="D499">
        <v>700</v>
      </c>
      <c r="E499">
        <v>2</v>
      </c>
      <c r="F499" t="s">
        <v>56</v>
      </c>
      <c r="G499">
        <v>245</v>
      </c>
      <c r="H499">
        <v>2</v>
      </c>
      <c r="I499">
        <v>626</v>
      </c>
      <c r="J499" t="s">
        <v>141</v>
      </c>
      <c r="K499" t="s">
        <v>1068</v>
      </c>
      <c r="L499">
        <v>32</v>
      </c>
      <c r="M499" t="s">
        <v>94</v>
      </c>
      <c r="N499" t="s">
        <v>163</v>
      </c>
      <c r="O499">
        <v>502</v>
      </c>
      <c r="P499" t="s">
        <v>47</v>
      </c>
      <c r="Q499">
        <v>400</v>
      </c>
      <c r="R499" t="s">
        <v>143</v>
      </c>
      <c r="S499" t="s">
        <v>40</v>
      </c>
      <c r="T499" t="s">
        <v>41</v>
      </c>
      <c r="U499">
        <v>626</v>
      </c>
      <c r="Y499" t="s">
        <v>1069</v>
      </c>
      <c r="AA499">
        <v>34.063000000000002</v>
      </c>
      <c r="AB499">
        <v>-118.2754</v>
      </c>
      <c r="AC499">
        <f t="shared" si="7"/>
        <v>0</v>
      </c>
    </row>
    <row r="500" spans="1:29" x14ac:dyDescent="0.35">
      <c r="A500">
        <v>200808920</v>
      </c>
      <c r="B500" s="1">
        <v>43951</v>
      </c>
      <c r="C500" s="1">
        <v>43951</v>
      </c>
      <c r="D500">
        <v>1040</v>
      </c>
      <c r="E500">
        <v>8</v>
      </c>
      <c r="F500" t="s">
        <v>109</v>
      </c>
      <c r="G500">
        <v>817</v>
      </c>
      <c r="H500">
        <v>1</v>
      </c>
      <c r="I500">
        <v>210</v>
      </c>
      <c r="J500" t="s">
        <v>149</v>
      </c>
      <c r="K500" t="s">
        <v>1070</v>
      </c>
      <c r="L500">
        <v>0</v>
      </c>
      <c r="M500" t="s">
        <v>46</v>
      </c>
      <c r="N500" t="s">
        <v>46</v>
      </c>
      <c r="O500">
        <v>203</v>
      </c>
      <c r="P500" t="s">
        <v>101</v>
      </c>
      <c r="Q500">
        <v>500</v>
      </c>
      <c r="R500" t="s">
        <v>184</v>
      </c>
      <c r="S500" t="s">
        <v>40</v>
      </c>
      <c r="T500" t="s">
        <v>41</v>
      </c>
      <c r="U500">
        <v>210</v>
      </c>
      <c r="Y500" t="s">
        <v>1071</v>
      </c>
      <c r="AA500">
        <v>34.0623</v>
      </c>
      <c r="AB500">
        <v>-118.4434</v>
      </c>
      <c r="AC500">
        <f t="shared" si="7"/>
        <v>0</v>
      </c>
    </row>
    <row r="501" spans="1:29" x14ac:dyDescent="0.35">
      <c r="A501">
        <v>200121312</v>
      </c>
      <c r="B501" s="1">
        <v>44155</v>
      </c>
      <c r="C501" s="1">
        <v>44155</v>
      </c>
      <c r="D501">
        <v>100</v>
      </c>
      <c r="E501">
        <v>1</v>
      </c>
      <c r="F501" t="s">
        <v>36</v>
      </c>
      <c r="G501">
        <v>162</v>
      </c>
      <c r="H501">
        <v>2</v>
      </c>
      <c r="I501">
        <v>740</v>
      </c>
      <c r="J501" t="s">
        <v>224</v>
      </c>
      <c r="K501">
        <v>329</v>
      </c>
      <c r="L501">
        <v>24</v>
      </c>
      <c r="M501" t="s">
        <v>94</v>
      </c>
      <c r="N501" t="s">
        <v>163</v>
      </c>
      <c r="O501">
        <v>122</v>
      </c>
      <c r="P501" t="s">
        <v>275</v>
      </c>
      <c r="S501" t="s">
        <v>40</v>
      </c>
      <c r="T501" t="s">
        <v>41</v>
      </c>
      <c r="U501">
        <v>740</v>
      </c>
      <c r="Y501" t="s">
        <v>1072</v>
      </c>
      <c r="AA501">
        <v>34.046199999999999</v>
      </c>
      <c r="AB501">
        <v>-118.2585</v>
      </c>
      <c r="AC501">
        <f t="shared" si="7"/>
        <v>0</v>
      </c>
    </row>
    <row r="502" spans="1:29" x14ac:dyDescent="0.35">
      <c r="A502">
        <v>200410794</v>
      </c>
      <c r="B502" s="1">
        <v>44027</v>
      </c>
      <c r="C502" s="1">
        <v>44027</v>
      </c>
      <c r="D502">
        <v>1100</v>
      </c>
      <c r="E502">
        <v>4</v>
      </c>
      <c r="F502" t="s">
        <v>54</v>
      </c>
      <c r="G502">
        <v>464</v>
      </c>
      <c r="H502">
        <v>1</v>
      </c>
      <c r="I502">
        <v>331</v>
      </c>
      <c r="J502" t="s">
        <v>233</v>
      </c>
      <c r="K502">
        <v>344</v>
      </c>
      <c r="L502">
        <v>46</v>
      </c>
      <c r="M502" t="s">
        <v>30</v>
      </c>
      <c r="N502" t="s">
        <v>95</v>
      </c>
      <c r="O502">
        <v>101</v>
      </c>
      <c r="P502" t="s">
        <v>32</v>
      </c>
      <c r="S502" t="s">
        <v>40</v>
      </c>
      <c r="T502" t="s">
        <v>41</v>
      </c>
      <c r="U502">
        <v>331</v>
      </c>
      <c r="Y502" t="s">
        <v>1073</v>
      </c>
      <c r="Z502" t="s">
        <v>1074</v>
      </c>
      <c r="AA502">
        <v>34.047899999999998</v>
      </c>
      <c r="AB502">
        <v>-118.2103</v>
      </c>
      <c r="AC502">
        <f t="shared" si="7"/>
        <v>0</v>
      </c>
    </row>
    <row r="503" spans="1:29" x14ac:dyDescent="0.35">
      <c r="A503">
        <v>200306510</v>
      </c>
      <c r="B503" s="1">
        <v>43872</v>
      </c>
      <c r="C503" s="1">
        <v>43872</v>
      </c>
      <c r="D503">
        <v>2120</v>
      </c>
      <c r="E503">
        <v>3</v>
      </c>
      <c r="F503" t="s">
        <v>43</v>
      </c>
      <c r="G503">
        <v>396</v>
      </c>
      <c r="H503">
        <v>2</v>
      </c>
      <c r="I503">
        <v>624</v>
      </c>
      <c r="J503" t="s">
        <v>171</v>
      </c>
      <c r="K503" t="s">
        <v>1075</v>
      </c>
      <c r="L503">
        <v>43</v>
      </c>
      <c r="M503" t="s">
        <v>30</v>
      </c>
      <c r="N503" t="s">
        <v>163</v>
      </c>
      <c r="O503">
        <v>518</v>
      </c>
      <c r="P503" t="s">
        <v>1076</v>
      </c>
      <c r="Q503">
        <v>400</v>
      </c>
      <c r="R503" t="s">
        <v>143</v>
      </c>
      <c r="S503" t="s">
        <v>40</v>
      </c>
      <c r="T503" t="s">
        <v>41</v>
      </c>
      <c r="U503">
        <v>624</v>
      </c>
      <c r="Y503" t="s">
        <v>1077</v>
      </c>
      <c r="AA503">
        <v>34.007300000000001</v>
      </c>
      <c r="AB503">
        <v>-118.2894</v>
      </c>
      <c r="AC503">
        <f t="shared" si="7"/>
        <v>0</v>
      </c>
    </row>
    <row r="504" spans="1:29" x14ac:dyDescent="0.35">
      <c r="A504">
        <v>201307641</v>
      </c>
      <c r="B504" s="1">
        <v>43895</v>
      </c>
      <c r="C504" s="1">
        <v>43895</v>
      </c>
      <c r="D504">
        <v>1200</v>
      </c>
      <c r="E504">
        <v>13</v>
      </c>
      <c r="F504" t="s">
        <v>62</v>
      </c>
      <c r="G504">
        <v>1342</v>
      </c>
      <c r="H504">
        <v>1</v>
      </c>
      <c r="I504">
        <v>510</v>
      </c>
      <c r="J504" t="s">
        <v>29</v>
      </c>
      <c r="L504">
        <v>0</v>
      </c>
      <c r="O504">
        <v>101</v>
      </c>
      <c r="P504" t="s">
        <v>32</v>
      </c>
      <c r="S504" t="s">
        <v>40</v>
      </c>
      <c r="T504" t="s">
        <v>41</v>
      </c>
      <c r="U504">
        <v>510</v>
      </c>
      <c r="Y504" t="s">
        <v>1078</v>
      </c>
      <c r="AA504">
        <v>34.017099999999999</v>
      </c>
      <c r="AB504">
        <v>-118.2736</v>
      </c>
      <c r="AC504">
        <f t="shared" si="7"/>
        <v>0</v>
      </c>
    </row>
    <row r="505" spans="1:29" x14ac:dyDescent="0.35">
      <c r="A505">
        <v>200111785</v>
      </c>
      <c r="B505" s="1">
        <v>43967</v>
      </c>
      <c r="C505" s="1">
        <v>43967</v>
      </c>
      <c r="D505">
        <v>1150</v>
      </c>
      <c r="E505">
        <v>1</v>
      </c>
      <c r="F505" t="s">
        <v>36</v>
      </c>
      <c r="G505">
        <v>154</v>
      </c>
      <c r="H505">
        <v>2</v>
      </c>
      <c r="I505">
        <v>624</v>
      </c>
      <c r="J505" t="s">
        <v>171</v>
      </c>
      <c r="K505" t="s">
        <v>1079</v>
      </c>
      <c r="L505">
        <v>2</v>
      </c>
      <c r="M505" t="s">
        <v>30</v>
      </c>
      <c r="N505" t="s">
        <v>163</v>
      </c>
      <c r="O505">
        <v>102</v>
      </c>
      <c r="P505" t="s">
        <v>186</v>
      </c>
      <c r="Q505">
        <v>400</v>
      </c>
      <c r="R505" t="s">
        <v>143</v>
      </c>
      <c r="S505" t="s">
        <v>40</v>
      </c>
      <c r="T505" t="s">
        <v>41</v>
      </c>
      <c r="U505">
        <v>624</v>
      </c>
      <c r="Y505" t="s">
        <v>229</v>
      </c>
      <c r="AA505">
        <v>34.046700000000001</v>
      </c>
      <c r="AB505">
        <v>-118.24850000000001</v>
      </c>
      <c r="AC505">
        <f t="shared" si="7"/>
        <v>0</v>
      </c>
    </row>
    <row r="506" spans="1:29" x14ac:dyDescent="0.35">
      <c r="A506">
        <v>201222324</v>
      </c>
      <c r="B506" s="1">
        <v>44114</v>
      </c>
      <c r="C506" s="1">
        <v>44113</v>
      </c>
      <c r="D506">
        <v>2200</v>
      </c>
      <c r="E506">
        <v>12</v>
      </c>
      <c r="F506" t="s">
        <v>68</v>
      </c>
      <c r="G506">
        <v>1283</v>
      </c>
      <c r="H506">
        <v>1</v>
      </c>
      <c r="I506">
        <v>510</v>
      </c>
      <c r="J506" t="s">
        <v>29</v>
      </c>
      <c r="L506">
        <v>0</v>
      </c>
      <c r="O506">
        <v>101</v>
      </c>
      <c r="P506" t="s">
        <v>32</v>
      </c>
      <c r="S506" t="s">
        <v>40</v>
      </c>
      <c r="T506" t="s">
        <v>41</v>
      </c>
      <c r="U506">
        <v>510</v>
      </c>
      <c r="Y506" t="s">
        <v>1080</v>
      </c>
      <c r="AA506">
        <v>33.948</v>
      </c>
      <c r="AB506">
        <v>-118.309</v>
      </c>
      <c r="AC506">
        <f t="shared" si="7"/>
        <v>0</v>
      </c>
    </row>
    <row r="507" spans="1:29" x14ac:dyDescent="0.35">
      <c r="A507">
        <v>201110029</v>
      </c>
      <c r="B507" s="1">
        <v>43985</v>
      </c>
      <c r="C507" s="1">
        <v>43981</v>
      </c>
      <c r="D507">
        <v>1710</v>
      </c>
      <c r="E507">
        <v>11</v>
      </c>
      <c r="F507" t="s">
        <v>64</v>
      </c>
      <c r="G507">
        <v>1161</v>
      </c>
      <c r="H507">
        <v>1</v>
      </c>
      <c r="I507">
        <v>480</v>
      </c>
      <c r="J507" t="s">
        <v>44</v>
      </c>
      <c r="K507" t="s">
        <v>1081</v>
      </c>
      <c r="L507">
        <v>27</v>
      </c>
      <c r="M507" t="s">
        <v>94</v>
      </c>
      <c r="N507" t="s">
        <v>31</v>
      </c>
      <c r="O507">
        <v>501</v>
      </c>
      <c r="P507" t="s">
        <v>164</v>
      </c>
      <c r="S507" t="s">
        <v>40</v>
      </c>
      <c r="T507" t="s">
        <v>41</v>
      </c>
      <c r="U507">
        <v>480</v>
      </c>
      <c r="Y507" t="s">
        <v>1082</v>
      </c>
      <c r="AA507">
        <v>34.0931</v>
      </c>
      <c r="AB507">
        <v>-118.29940000000001</v>
      </c>
      <c r="AC507">
        <f t="shared" si="7"/>
        <v>0</v>
      </c>
    </row>
    <row r="508" spans="1:29" x14ac:dyDescent="0.35">
      <c r="A508">
        <v>200704537</v>
      </c>
      <c r="B508" s="1">
        <v>43841</v>
      </c>
      <c r="C508" s="1">
        <v>43836</v>
      </c>
      <c r="D508">
        <v>1845</v>
      </c>
      <c r="E508">
        <v>7</v>
      </c>
      <c r="F508" t="s">
        <v>28</v>
      </c>
      <c r="G508">
        <v>734</v>
      </c>
      <c r="H508">
        <v>2</v>
      </c>
      <c r="I508">
        <v>624</v>
      </c>
      <c r="J508" t="s">
        <v>171</v>
      </c>
      <c r="K508" t="s">
        <v>1083</v>
      </c>
      <c r="L508">
        <v>63</v>
      </c>
      <c r="M508" t="s">
        <v>94</v>
      </c>
      <c r="N508" t="s">
        <v>73</v>
      </c>
      <c r="O508">
        <v>203</v>
      </c>
      <c r="P508" t="s">
        <v>101</v>
      </c>
      <c r="Q508">
        <v>400</v>
      </c>
      <c r="R508" t="s">
        <v>143</v>
      </c>
      <c r="S508" t="s">
        <v>40</v>
      </c>
      <c r="T508" t="s">
        <v>41</v>
      </c>
      <c r="U508">
        <v>624</v>
      </c>
      <c r="Y508" t="s">
        <v>1084</v>
      </c>
      <c r="AA508">
        <v>34.070799999999998</v>
      </c>
      <c r="AB508">
        <v>-118.3563</v>
      </c>
      <c r="AC508">
        <f t="shared" si="7"/>
        <v>0</v>
      </c>
    </row>
    <row r="509" spans="1:29" x14ac:dyDescent="0.35">
      <c r="A509">
        <v>201223034</v>
      </c>
      <c r="B509" s="1">
        <v>44125</v>
      </c>
      <c r="C509" s="1">
        <v>44112</v>
      </c>
      <c r="D509">
        <v>1200</v>
      </c>
      <c r="E509">
        <v>12</v>
      </c>
      <c r="F509" t="s">
        <v>68</v>
      </c>
      <c r="G509">
        <v>1265</v>
      </c>
      <c r="H509">
        <v>2</v>
      </c>
      <c r="I509">
        <v>888</v>
      </c>
      <c r="J509" t="s">
        <v>250</v>
      </c>
      <c r="K509">
        <v>1822</v>
      </c>
      <c r="L509">
        <v>0</v>
      </c>
      <c r="M509" t="s">
        <v>46</v>
      </c>
      <c r="N509" t="s">
        <v>46</v>
      </c>
      <c r="O509">
        <v>502</v>
      </c>
      <c r="P509" t="s">
        <v>47</v>
      </c>
      <c r="S509" t="s">
        <v>40</v>
      </c>
      <c r="T509" t="s">
        <v>41</v>
      </c>
      <c r="U509">
        <v>888</v>
      </c>
      <c r="Y509" t="s">
        <v>1085</v>
      </c>
      <c r="AA509">
        <v>33.96</v>
      </c>
      <c r="AB509">
        <v>-118.29859999999999</v>
      </c>
      <c r="AC509">
        <f t="shared" si="7"/>
        <v>0</v>
      </c>
    </row>
    <row r="510" spans="1:29" x14ac:dyDescent="0.35">
      <c r="A510">
        <v>201107834</v>
      </c>
      <c r="B510" s="1">
        <v>43918</v>
      </c>
      <c r="C510" s="1">
        <v>43917</v>
      </c>
      <c r="D510">
        <v>2130</v>
      </c>
      <c r="E510">
        <v>11</v>
      </c>
      <c r="F510" t="s">
        <v>64</v>
      </c>
      <c r="G510">
        <v>1128</v>
      </c>
      <c r="H510">
        <v>2</v>
      </c>
      <c r="I510">
        <v>740</v>
      </c>
      <c r="J510" t="s">
        <v>224</v>
      </c>
      <c r="K510">
        <v>329</v>
      </c>
      <c r="L510">
        <v>0</v>
      </c>
      <c r="M510" t="s">
        <v>46</v>
      </c>
      <c r="N510" t="s">
        <v>46</v>
      </c>
      <c r="O510">
        <v>402</v>
      </c>
      <c r="P510" t="s">
        <v>195</v>
      </c>
      <c r="S510" t="s">
        <v>40</v>
      </c>
      <c r="T510" t="s">
        <v>41</v>
      </c>
      <c r="U510">
        <v>740</v>
      </c>
      <c r="Y510" t="s">
        <v>1086</v>
      </c>
      <c r="AA510">
        <v>34.122500000000002</v>
      </c>
      <c r="AB510">
        <v>-118.1818</v>
      </c>
      <c r="AC510">
        <f t="shared" si="7"/>
        <v>0</v>
      </c>
    </row>
    <row r="511" spans="1:29" x14ac:dyDescent="0.35">
      <c r="A511">
        <v>200410168</v>
      </c>
      <c r="B511" s="1">
        <v>44007</v>
      </c>
      <c r="C511" s="1">
        <v>44007</v>
      </c>
      <c r="D511">
        <v>10</v>
      </c>
      <c r="E511">
        <v>4</v>
      </c>
      <c r="F511" t="s">
        <v>54</v>
      </c>
      <c r="G511">
        <v>473</v>
      </c>
      <c r="H511">
        <v>2</v>
      </c>
      <c r="I511">
        <v>745</v>
      </c>
      <c r="J511" t="s">
        <v>139</v>
      </c>
      <c r="K511" t="s">
        <v>456</v>
      </c>
      <c r="L511">
        <v>32</v>
      </c>
      <c r="M511" t="s">
        <v>94</v>
      </c>
      <c r="N511" t="s">
        <v>95</v>
      </c>
      <c r="O511">
        <v>101</v>
      </c>
      <c r="P511" t="s">
        <v>32</v>
      </c>
      <c r="S511" t="s">
        <v>40</v>
      </c>
      <c r="T511" t="s">
        <v>41</v>
      </c>
      <c r="U511">
        <v>745</v>
      </c>
      <c r="Y511" t="s">
        <v>1087</v>
      </c>
      <c r="Z511" t="s">
        <v>1088</v>
      </c>
      <c r="AA511">
        <v>34.036499999999997</v>
      </c>
      <c r="AB511">
        <v>-118.2144</v>
      </c>
      <c r="AC511">
        <f t="shared" si="7"/>
        <v>0</v>
      </c>
    </row>
    <row r="512" spans="1:29" x14ac:dyDescent="0.35">
      <c r="A512">
        <v>200114908</v>
      </c>
      <c r="B512" s="1">
        <v>44028</v>
      </c>
      <c r="C512" s="1">
        <v>44027</v>
      </c>
      <c r="D512">
        <v>2045</v>
      </c>
      <c r="E512">
        <v>1</v>
      </c>
      <c r="F512" t="s">
        <v>36</v>
      </c>
      <c r="G512">
        <v>101</v>
      </c>
      <c r="H512">
        <v>2</v>
      </c>
      <c r="I512">
        <v>354</v>
      </c>
      <c r="J512" t="s">
        <v>167</v>
      </c>
      <c r="K512" t="s">
        <v>1089</v>
      </c>
      <c r="L512">
        <v>28</v>
      </c>
      <c r="M512" t="s">
        <v>94</v>
      </c>
      <c r="N512" t="s">
        <v>31</v>
      </c>
      <c r="O512">
        <v>501</v>
      </c>
      <c r="P512" t="s">
        <v>164</v>
      </c>
      <c r="S512" t="s">
        <v>40</v>
      </c>
      <c r="T512" t="s">
        <v>41</v>
      </c>
      <c r="U512">
        <v>354</v>
      </c>
      <c r="Y512" t="s">
        <v>1090</v>
      </c>
      <c r="AA512">
        <v>34.067100000000003</v>
      </c>
      <c r="AB512">
        <v>-118.2483</v>
      </c>
      <c r="AC512">
        <f t="shared" si="7"/>
        <v>0</v>
      </c>
    </row>
    <row r="513" spans="1:29" x14ac:dyDescent="0.35">
      <c r="A513">
        <v>200712242</v>
      </c>
      <c r="B513" s="1">
        <v>44043</v>
      </c>
      <c r="C513" s="1">
        <v>44043</v>
      </c>
      <c r="D513">
        <v>5</v>
      </c>
      <c r="E513">
        <v>7</v>
      </c>
      <c r="F513" t="s">
        <v>28</v>
      </c>
      <c r="G513">
        <v>784</v>
      </c>
      <c r="H513">
        <v>1</v>
      </c>
      <c r="I513">
        <v>510</v>
      </c>
      <c r="J513" t="s">
        <v>29</v>
      </c>
      <c r="L513">
        <v>0</v>
      </c>
      <c r="O513">
        <v>101</v>
      </c>
      <c r="P513" t="s">
        <v>32</v>
      </c>
      <c r="S513" t="s">
        <v>40</v>
      </c>
      <c r="T513" t="s">
        <v>41</v>
      </c>
      <c r="U513">
        <v>510</v>
      </c>
      <c r="Y513" t="s">
        <v>1091</v>
      </c>
      <c r="AA513">
        <v>34.038499999999999</v>
      </c>
      <c r="AB513">
        <v>-118.3485</v>
      </c>
      <c r="AC513">
        <f t="shared" si="7"/>
        <v>0</v>
      </c>
    </row>
    <row r="514" spans="1:29" x14ac:dyDescent="0.35">
      <c r="A514">
        <v>200817762</v>
      </c>
      <c r="B514" s="1">
        <v>44185</v>
      </c>
      <c r="C514" s="1">
        <v>44184</v>
      </c>
      <c r="D514">
        <v>1430</v>
      </c>
      <c r="E514">
        <v>8</v>
      </c>
      <c r="F514" t="s">
        <v>109</v>
      </c>
      <c r="G514">
        <v>882</v>
      </c>
      <c r="H514">
        <v>1</v>
      </c>
      <c r="I514">
        <v>331</v>
      </c>
      <c r="J514" t="s">
        <v>233</v>
      </c>
      <c r="K514" t="s">
        <v>1092</v>
      </c>
      <c r="L514">
        <v>49</v>
      </c>
      <c r="M514" t="s">
        <v>94</v>
      </c>
      <c r="N514" t="s">
        <v>31</v>
      </c>
      <c r="O514">
        <v>101</v>
      </c>
      <c r="P514" t="s">
        <v>32</v>
      </c>
      <c r="S514" t="s">
        <v>40</v>
      </c>
      <c r="T514" t="s">
        <v>41</v>
      </c>
      <c r="U514">
        <v>331</v>
      </c>
      <c r="Y514" t="s">
        <v>1093</v>
      </c>
      <c r="AA514">
        <v>34.0379</v>
      </c>
      <c r="AB514">
        <v>-118.4453</v>
      </c>
      <c r="AC514">
        <f t="shared" si="7"/>
        <v>0</v>
      </c>
    </row>
    <row r="515" spans="1:29" x14ac:dyDescent="0.35">
      <c r="A515">
        <v>200308567</v>
      </c>
      <c r="B515" s="1">
        <v>43904</v>
      </c>
      <c r="C515" s="1">
        <v>43904</v>
      </c>
      <c r="D515">
        <v>2250</v>
      </c>
      <c r="E515">
        <v>3</v>
      </c>
      <c r="F515" t="s">
        <v>43</v>
      </c>
      <c r="G515">
        <v>375</v>
      </c>
      <c r="H515">
        <v>2</v>
      </c>
      <c r="I515">
        <v>624</v>
      </c>
      <c r="J515" t="s">
        <v>171</v>
      </c>
      <c r="K515" t="s">
        <v>1094</v>
      </c>
      <c r="L515">
        <v>28</v>
      </c>
      <c r="M515" t="s">
        <v>94</v>
      </c>
      <c r="N515" t="s">
        <v>95</v>
      </c>
      <c r="O515">
        <v>222</v>
      </c>
      <c r="P515" t="s">
        <v>1095</v>
      </c>
      <c r="Q515">
        <v>400</v>
      </c>
      <c r="R515" t="s">
        <v>143</v>
      </c>
      <c r="S515" t="s">
        <v>40</v>
      </c>
      <c r="T515" t="s">
        <v>41</v>
      </c>
      <c r="U515">
        <v>624</v>
      </c>
      <c r="Y515" t="s">
        <v>1096</v>
      </c>
      <c r="AA515">
        <v>34.014600000000002</v>
      </c>
      <c r="AB515">
        <v>-118.313</v>
      </c>
      <c r="AC515">
        <f t="shared" ref="AC515:AC578" si="8">IF(OR((S:S)="CC", S:S="AA",S:S="JA"), 1, 0)</f>
        <v>0</v>
      </c>
    </row>
    <row r="516" spans="1:29" x14ac:dyDescent="0.35">
      <c r="A516">
        <v>200119622</v>
      </c>
      <c r="B516" s="1">
        <v>44121</v>
      </c>
      <c r="C516" s="1">
        <v>44081</v>
      </c>
      <c r="D516">
        <v>1200</v>
      </c>
      <c r="E516">
        <v>1</v>
      </c>
      <c r="F516" t="s">
        <v>36</v>
      </c>
      <c r="G516">
        <v>182</v>
      </c>
      <c r="H516">
        <v>1</v>
      </c>
      <c r="I516">
        <v>330</v>
      </c>
      <c r="J516" t="s">
        <v>37</v>
      </c>
      <c r="K516" t="s">
        <v>1097</v>
      </c>
      <c r="L516">
        <v>23</v>
      </c>
      <c r="M516" t="s">
        <v>30</v>
      </c>
      <c r="N516" t="s">
        <v>73</v>
      </c>
      <c r="O516">
        <v>707</v>
      </c>
      <c r="P516" t="s">
        <v>280</v>
      </c>
      <c r="S516" t="s">
        <v>40</v>
      </c>
      <c r="T516" t="s">
        <v>41</v>
      </c>
      <c r="U516">
        <v>330</v>
      </c>
      <c r="Y516" t="s">
        <v>42</v>
      </c>
      <c r="AA516">
        <v>34.043799999999997</v>
      </c>
      <c r="AB516">
        <v>-118.2634</v>
      </c>
      <c r="AC516">
        <f t="shared" si="8"/>
        <v>0</v>
      </c>
    </row>
    <row r="517" spans="1:29" x14ac:dyDescent="0.35">
      <c r="A517">
        <v>200211437</v>
      </c>
      <c r="B517" s="1">
        <v>43996</v>
      </c>
      <c r="C517" s="1">
        <v>43985</v>
      </c>
      <c r="D517">
        <v>1</v>
      </c>
      <c r="E517">
        <v>2</v>
      </c>
      <c r="F517" t="s">
        <v>56</v>
      </c>
      <c r="G517">
        <v>249</v>
      </c>
      <c r="H517">
        <v>2</v>
      </c>
      <c r="I517">
        <v>668</v>
      </c>
      <c r="J517" t="s">
        <v>287</v>
      </c>
      <c r="K517" t="s">
        <v>1098</v>
      </c>
      <c r="L517">
        <v>0</v>
      </c>
      <c r="M517" t="s">
        <v>30</v>
      </c>
      <c r="N517" t="s">
        <v>31</v>
      </c>
      <c r="O517">
        <v>101</v>
      </c>
      <c r="P517" t="s">
        <v>32</v>
      </c>
      <c r="S517" t="s">
        <v>40</v>
      </c>
      <c r="T517" t="s">
        <v>41</v>
      </c>
      <c r="U517">
        <v>668</v>
      </c>
      <c r="Y517" t="s">
        <v>1099</v>
      </c>
      <c r="AA517">
        <v>34.0535</v>
      </c>
      <c r="AB517">
        <v>-118.26090000000001</v>
      </c>
      <c r="AC517">
        <f t="shared" si="8"/>
        <v>0</v>
      </c>
    </row>
    <row r="518" spans="1:29" x14ac:dyDescent="0.35">
      <c r="A518">
        <v>200415682</v>
      </c>
      <c r="B518" s="1">
        <v>44171</v>
      </c>
      <c r="C518" s="1">
        <v>44171</v>
      </c>
      <c r="D518">
        <v>2130</v>
      </c>
      <c r="E518">
        <v>4</v>
      </c>
      <c r="F518" t="s">
        <v>54</v>
      </c>
      <c r="G518">
        <v>407</v>
      </c>
      <c r="H518">
        <v>2</v>
      </c>
      <c r="I518">
        <v>900</v>
      </c>
      <c r="J518" t="s">
        <v>197</v>
      </c>
      <c r="K518" t="s">
        <v>1100</v>
      </c>
      <c r="L518">
        <v>67</v>
      </c>
      <c r="M518" t="s">
        <v>94</v>
      </c>
      <c r="N518" t="s">
        <v>95</v>
      </c>
      <c r="O518">
        <v>501</v>
      </c>
      <c r="P518" t="s">
        <v>164</v>
      </c>
      <c r="Q518">
        <v>400</v>
      </c>
      <c r="R518" t="s">
        <v>143</v>
      </c>
      <c r="S518" t="s">
        <v>40</v>
      </c>
      <c r="T518" t="s">
        <v>41</v>
      </c>
      <c r="U518">
        <v>900</v>
      </c>
      <c r="Y518" t="s">
        <v>1101</v>
      </c>
      <c r="AA518">
        <v>34.091799999999999</v>
      </c>
      <c r="AB518">
        <v>-118.1887</v>
      </c>
      <c r="AC518">
        <f t="shared" si="8"/>
        <v>0</v>
      </c>
    </row>
    <row r="519" spans="1:29" x14ac:dyDescent="0.35">
      <c r="A519">
        <v>200904935</v>
      </c>
      <c r="B519" s="1">
        <v>43853</v>
      </c>
      <c r="C519" s="1">
        <v>43848</v>
      </c>
      <c r="D519">
        <v>1450</v>
      </c>
      <c r="E519">
        <v>9</v>
      </c>
      <c r="F519" t="s">
        <v>49</v>
      </c>
      <c r="G519">
        <v>914</v>
      </c>
      <c r="H519">
        <v>1</v>
      </c>
      <c r="I519">
        <v>440</v>
      </c>
      <c r="J519" t="s">
        <v>213</v>
      </c>
      <c r="K519" t="s">
        <v>332</v>
      </c>
      <c r="L519">
        <v>30</v>
      </c>
      <c r="M519" t="s">
        <v>94</v>
      </c>
      <c r="N519" t="s">
        <v>95</v>
      </c>
      <c r="O519">
        <v>119</v>
      </c>
      <c r="P519" t="s">
        <v>333</v>
      </c>
      <c r="S519" t="s">
        <v>40</v>
      </c>
      <c r="T519" t="s">
        <v>41</v>
      </c>
      <c r="U519">
        <v>440</v>
      </c>
      <c r="Y519" t="s">
        <v>1102</v>
      </c>
      <c r="AA519">
        <v>34.2012</v>
      </c>
      <c r="AB519">
        <v>-118.4618</v>
      </c>
      <c r="AC519">
        <f t="shared" si="8"/>
        <v>0</v>
      </c>
    </row>
    <row r="520" spans="1:29" x14ac:dyDescent="0.35">
      <c r="A520">
        <v>200518024</v>
      </c>
      <c r="B520" s="1">
        <v>44185</v>
      </c>
      <c r="C520" s="1">
        <v>44185</v>
      </c>
      <c r="D520">
        <v>1630</v>
      </c>
      <c r="E520">
        <v>5</v>
      </c>
      <c r="F520" t="s">
        <v>98</v>
      </c>
      <c r="G520">
        <v>517</v>
      </c>
      <c r="H520">
        <v>2</v>
      </c>
      <c r="I520">
        <v>626</v>
      </c>
      <c r="J520" t="s">
        <v>141</v>
      </c>
      <c r="K520" t="s">
        <v>1103</v>
      </c>
      <c r="L520">
        <v>33</v>
      </c>
      <c r="M520" t="s">
        <v>94</v>
      </c>
      <c r="N520" t="s">
        <v>95</v>
      </c>
      <c r="O520">
        <v>502</v>
      </c>
      <c r="P520" t="s">
        <v>47</v>
      </c>
      <c r="Q520">
        <v>400</v>
      </c>
      <c r="R520" t="s">
        <v>143</v>
      </c>
      <c r="S520" t="s">
        <v>33</v>
      </c>
      <c r="T520" t="s">
        <v>34</v>
      </c>
      <c r="U520">
        <v>626</v>
      </c>
      <c r="Y520" t="s">
        <v>1104</v>
      </c>
      <c r="AA520">
        <v>33.783000000000001</v>
      </c>
      <c r="AB520">
        <v>-118.261</v>
      </c>
      <c r="AC520">
        <f t="shared" si="8"/>
        <v>1</v>
      </c>
    </row>
    <row r="521" spans="1:29" x14ac:dyDescent="0.35">
      <c r="A521">
        <v>201209427</v>
      </c>
      <c r="B521" s="1">
        <v>43909</v>
      </c>
      <c r="C521" s="1">
        <v>43908</v>
      </c>
      <c r="D521">
        <v>1300</v>
      </c>
      <c r="E521">
        <v>12</v>
      </c>
      <c r="F521" t="s">
        <v>68</v>
      </c>
      <c r="G521">
        <v>1208</v>
      </c>
      <c r="H521">
        <v>2</v>
      </c>
      <c r="I521">
        <v>745</v>
      </c>
      <c r="J521" t="s">
        <v>139</v>
      </c>
      <c r="K521" t="s">
        <v>1105</v>
      </c>
      <c r="L521">
        <v>26</v>
      </c>
      <c r="M521" t="s">
        <v>94</v>
      </c>
      <c r="N521" t="s">
        <v>95</v>
      </c>
      <c r="O521">
        <v>122</v>
      </c>
      <c r="P521" t="s">
        <v>275</v>
      </c>
      <c r="S521" t="s">
        <v>40</v>
      </c>
      <c r="T521" t="s">
        <v>41</v>
      </c>
      <c r="U521">
        <v>745</v>
      </c>
      <c r="Y521" t="s">
        <v>1106</v>
      </c>
      <c r="AA521">
        <v>33.998800000000003</v>
      </c>
      <c r="AB521">
        <v>-118.2842</v>
      </c>
      <c r="AC521">
        <f t="shared" si="8"/>
        <v>0</v>
      </c>
    </row>
    <row r="522" spans="1:29" x14ac:dyDescent="0.35">
      <c r="A522">
        <v>200411004</v>
      </c>
      <c r="B522" s="1">
        <v>44033</v>
      </c>
      <c r="C522" s="1">
        <v>44030</v>
      </c>
      <c r="D522">
        <v>1900</v>
      </c>
      <c r="E522">
        <v>4</v>
      </c>
      <c r="F522" t="s">
        <v>54</v>
      </c>
      <c r="G522">
        <v>443</v>
      </c>
      <c r="H522">
        <v>1</v>
      </c>
      <c r="I522">
        <v>230</v>
      </c>
      <c r="J522" t="s">
        <v>161</v>
      </c>
      <c r="K522" t="s">
        <v>1107</v>
      </c>
      <c r="L522">
        <v>56</v>
      </c>
      <c r="M522" t="s">
        <v>30</v>
      </c>
      <c r="N522" t="s">
        <v>95</v>
      </c>
      <c r="O522">
        <v>101</v>
      </c>
      <c r="P522" t="s">
        <v>32</v>
      </c>
      <c r="Q522">
        <v>306</v>
      </c>
      <c r="R522" t="s">
        <v>1108</v>
      </c>
      <c r="S522" t="s">
        <v>40</v>
      </c>
      <c r="T522" t="s">
        <v>41</v>
      </c>
      <c r="U522">
        <v>230</v>
      </c>
      <c r="Y522" t="s">
        <v>1073</v>
      </c>
      <c r="Z522" t="s">
        <v>1087</v>
      </c>
      <c r="AA522">
        <v>34.060899999999997</v>
      </c>
      <c r="AB522">
        <v>-118.2052</v>
      </c>
      <c r="AC522">
        <f t="shared" si="8"/>
        <v>0</v>
      </c>
    </row>
    <row r="523" spans="1:29" x14ac:dyDescent="0.35">
      <c r="A523">
        <v>200913246</v>
      </c>
      <c r="B523" s="1">
        <v>44051</v>
      </c>
      <c r="C523" s="1">
        <v>44050</v>
      </c>
      <c r="D523">
        <v>1900</v>
      </c>
      <c r="E523">
        <v>9</v>
      </c>
      <c r="F523" t="s">
        <v>49</v>
      </c>
      <c r="G523">
        <v>905</v>
      </c>
      <c r="H523">
        <v>1</v>
      </c>
      <c r="I523">
        <v>230</v>
      </c>
      <c r="J523" t="s">
        <v>161</v>
      </c>
      <c r="K523" t="s">
        <v>1109</v>
      </c>
      <c r="L523">
        <v>19</v>
      </c>
      <c r="M523" t="s">
        <v>30</v>
      </c>
      <c r="N523" t="s">
        <v>95</v>
      </c>
      <c r="O523">
        <v>108</v>
      </c>
      <c r="P523" t="s">
        <v>105</v>
      </c>
      <c r="Q523">
        <v>207</v>
      </c>
      <c r="R523" t="s">
        <v>1110</v>
      </c>
      <c r="S523" t="s">
        <v>33</v>
      </c>
      <c r="T523" t="s">
        <v>34</v>
      </c>
      <c r="U523">
        <v>230</v>
      </c>
      <c r="V523">
        <v>998</v>
      </c>
      <c r="Y523" t="s">
        <v>718</v>
      </c>
      <c r="Z523" t="s">
        <v>930</v>
      </c>
      <c r="AA523">
        <v>34.2012</v>
      </c>
      <c r="AB523">
        <v>-118.4487</v>
      </c>
      <c r="AC523">
        <f t="shared" si="8"/>
        <v>1</v>
      </c>
    </row>
    <row r="524" spans="1:29" x14ac:dyDescent="0.35">
      <c r="A524">
        <v>200705401</v>
      </c>
      <c r="B524" s="1">
        <v>43860</v>
      </c>
      <c r="C524" s="1">
        <v>43857</v>
      </c>
      <c r="D524">
        <v>1800</v>
      </c>
      <c r="E524">
        <v>7</v>
      </c>
      <c r="F524" t="s">
        <v>28</v>
      </c>
      <c r="G524">
        <v>787</v>
      </c>
      <c r="H524">
        <v>1</v>
      </c>
      <c r="I524">
        <v>440</v>
      </c>
      <c r="J524" t="s">
        <v>213</v>
      </c>
      <c r="K524">
        <v>344</v>
      </c>
      <c r="L524">
        <v>22</v>
      </c>
      <c r="M524" t="s">
        <v>30</v>
      </c>
      <c r="N524" t="s">
        <v>163</v>
      </c>
      <c r="O524">
        <v>101</v>
      </c>
      <c r="P524" t="s">
        <v>32</v>
      </c>
      <c r="S524" t="s">
        <v>40</v>
      </c>
      <c r="T524" t="s">
        <v>41</v>
      </c>
      <c r="U524">
        <v>440</v>
      </c>
      <c r="Y524" t="s">
        <v>1111</v>
      </c>
      <c r="AA524">
        <v>34.037500000000001</v>
      </c>
      <c r="AB524">
        <v>-118.33499999999999</v>
      </c>
      <c r="AC524">
        <f t="shared" si="8"/>
        <v>0</v>
      </c>
    </row>
    <row r="525" spans="1:29" x14ac:dyDescent="0.35">
      <c r="A525">
        <v>201214563</v>
      </c>
      <c r="B525" s="1">
        <v>43994</v>
      </c>
      <c r="C525" s="1">
        <v>43994</v>
      </c>
      <c r="D525">
        <v>800</v>
      </c>
      <c r="E525">
        <v>12</v>
      </c>
      <c r="F525" t="s">
        <v>68</v>
      </c>
      <c r="G525">
        <v>1268</v>
      </c>
      <c r="H525">
        <v>1</v>
      </c>
      <c r="I525">
        <v>341</v>
      </c>
      <c r="J525" t="s">
        <v>157</v>
      </c>
      <c r="K525" t="s">
        <v>1112</v>
      </c>
      <c r="L525">
        <v>0</v>
      </c>
      <c r="M525" t="s">
        <v>46</v>
      </c>
      <c r="N525" t="s">
        <v>46</v>
      </c>
      <c r="O525">
        <v>402</v>
      </c>
      <c r="P525" t="s">
        <v>195</v>
      </c>
      <c r="S525" t="s">
        <v>40</v>
      </c>
      <c r="T525" t="s">
        <v>41</v>
      </c>
      <c r="U525">
        <v>341</v>
      </c>
      <c r="Y525" t="s">
        <v>1113</v>
      </c>
      <c r="AA525">
        <v>33.963999999999999</v>
      </c>
      <c r="AB525">
        <v>-118.2739</v>
      </c>
      <c r="AC525">
        <f t="shared" si="8"/>
        <v>0</v>
      </c>
    </row>
    <row r="526" spans="1:29" x14ac:dyDescent="0.35">
      <c r="A526">
        <v>200213814</v>
      </c>
      <c r="B526" s="1">
        <v>44060</v>
      </c>
      <c r="C526" s="1">
        <v>44059</v>
      </c>
      <c r="D526">
        <v>1900</v>
      </c>
      <c r="E526">
        <v>2</v>
      </c>
      <c r="F526" t="s">
        <v>56</v>
      </c>
      <c r="G526">
        <v>266</v>
      </c>
      <c r="H526">
        <v>2</v>
      </c>
      <c r="I526">
        <v>740</v>
      </c>
      <c r="J526" t="s">
        <v>224</v>
      </c>
      <c r="K526" t="s">
        <v>1114</v>
      </c>
      <c r="L526">
        <v>85</v>
      </c>
      <c r="M526" t="s">
        <v>94</v>
      </c>
      <c r="N526" t="s">
        <v>95</v>
      </c>
      <c r="O526">
        <v>502</v>
      </c>
      <c r="P526" t="s">
        <v>47</v>
      </c>
      <c r="Q526">
        <v>500</v>
      </c>
      <c r="R526" t="s">
        <v>184</v>
      </c>
      <c r="S526" t="s">
        <v>33</v>
      </c>
      <c r="T526" t="s">
        <v>34</v>
      </c>
      <c r="U526">
        <v>740</v>
      </c>
      <c r="Y526" t="s">
        <v>1115</v>
      </c>
      <c r="AA526">
        <v>34.053100000000001</v>
      </c>
      <c r="AB526">
        <v>-118.27379999999999</v>
      </c>
      <c r="AC526">
        <f t="shared" si="8"/>
        <v>1</v>
      </c>
    </row>
    <row r="527" spans="1:29" x14ac:dyDescent="0.35">
      <c r="A527">
        <v>200100882</v>
      </c>
      <c r="B527" s="1">
        <v>44019</v>
      </c>
      <c r="C527" s="1">
        <v>44019</v>
      </c>
      <c r="D527">
        <v>2020</v>
      </c>
      <c r="E527">
        <v>1</v>
      </c>
      <c r="F527" t="s">
        <v>36</v>
      </c>
      <c r="G527">
        <v>174</v>
      </c>
      <c r="H527">
        <v>1</v>
      </c>
      <c r="I527">
        <v>330</v>
      </c>
      <c r="J527" t="s">
        <v>37</v>
      </c>
      <c r="K527" t="s">
        <v>1116</v>
      </c>
      <c r="L527">
        <v>0</v>
      </c>
      <c r="M527" t="s">
        <v>46</v>
      </c>
      <c r="N527" t="s">
        <v>46</v>
      </c>
      <c r="O527">
        <v>203</v>
      </c>
      <c r="P527" t="s">
        <v>101</v>
      </c>
      <c r="S527" t="s">
        <v>33</v>
      </c>
      <c r="T527" t="s">
        <v>34</v>
      </c>
      <c r="U527">
        <v>330</v>
      </c>
      <c r="V527">
        <v>998</v>
      </c>
      <c r="Y527" t="s">
        <v>1117</v>
      </c>
      <c r="Z527" t="s">
        <v>1118</v>
      </c>
      <c r="AA527">
        <v>34.041899999999998</v>
      </c>
      <c r="AB527">
        <v>-118.25230000000001</v>
      </c>
      <c r="AC527">
        <f t="shared" si="8"/>
        <v>1</v>
      </c>
    </row>
    <row r="528" spans="1:29" x14ac:dyDescent="0.35">
      <c r="A528">
        <v>201009466</v>
      </c>
      <c r="B528" s="1">
        <v>43979</v>
      </c>
      <c r="C528" s="1">
        <v>43952</v>
      </c>
      <c r="D528">
        <v>1200</v>
      </c>
      <c r="E528">
        <v>10</v>
      </c>
      <c r="F528" t="s">
        <v>103</v>
      </c>
      <c r="G528">
        <v>1047</v>
      </c>
      <c r="H528">
        <v>2</v>
      </c>
      <c r="I528">
        <v>649</v>
      </c>
      <c r="J528" t="s">
        <v>1038</v>
      </c>
      <c r="K528" t="s">
        <v>1119</v>
      </c>
      <c r="L528">
        <v>33</v>
      </c>
      <c r="M528" t="s">
        <v>94</v>
      </c>
      <c r="N528" t="s">
        <v>31</v>
      </c>
      <c r="O528">
        <v>501</v>
      </c>
      <c r="P528" t="s">
        <v>164</v>
      </c>
      <c r="S528" t="s">
        <v>40</v>
      </c>
      <c r="T528" t="s">
        <v>41</v>
      </c>
      <c r="U528">
        <v>649</v>
      </c>
      <c r="Y528" t="s">
        <v>1120</v>
      </c>
      <c r="AA528">
        <v>34.1723</v>
      </c>
      <c r="AB528">
        <v>-118.5185</v>
      </c>
      <c r="AC528">
        <f t="shared" si="8"/>
        <v>0</v>
      </c>
    </row>
    <row r="529" spans="1:29" x14ac:dyDescent="0.35">
      <c r="A529">
        <v>200614849</v>
      </c>
      <c r="B529" s="1">
        <v>44076</v>
      </c>
      <c r="C529" s="1">
        <v>44076</v>
      </c>
      <c r="D529">
        <v>2000</v>
      </c>
      <c r="E529">
        <v>6</v>
      </c>
      <c r="F529" t="s">
        <v>91</v>
      </c>
      <c r="G529">
        <v>667</v>
      </c>
      <c r="H529">
        <v>1</v>
      </c>
      <c r="I529">
        <v>230</v>
      </c>
      <c r="J529" t="s">
        <v>161</v>
      </c>
      <c r="K529" t="s">
        <v>1121</v>
      </c>
      <c r="L529">
        <v>21</v>
      </c>
      <c r="M529" t="s">
        <v>94</v>
      </c>
      <c r="N529" t="s">
        <v>95</v>
      </c>
      <c r="O529">
        <v>101</v>
      </c>
      <c r="P529" t="s">
        <v>32</v>
      </c>
      <c r="Q529">
        <v>106</v>
      </c>
      <c r="R529" t="s">
        <v>592</v>
      </c>
      <c r="S529" t="s">
        <v>40</v>
      </c>
      <c r="T529" t="s">
        <v>41</v>
      </c>
      <c r="U529">
        <v>230</v>
      </c>
      <c r="Y529" t="s">
        <v>122</v>
      </c>
      <c r="Z529" t="s">
        <v>1122</v>
      </c>
      <c r="AA529">
        <v>34.098100000000002</v>
      </c>
      <c r="AB529">
        <v>-118.3158</v>
      </c>
      <c r="AC529">
        <f t="shared" si="8"/>
        <v>0</v>
      </c>
    </row>
    <row r="530" spans="1:29" x14ac:dyDescent="0.35">
      <c r="A530">
        <v>200613294</v>
      </c>
      <c r="B530" s="1">
        <v>44043</v>
      </c>
      <c r="C530" s="1">
        <v>44042</v>
      </c>
      <c r="D530">
        <v>1915</v>
      </c>
      <c r="E530">
        <v>6</v>
      </c>
      <c r="F530" t="s">
        <v>91</v>
      </c>
      <c r="G530">
        <v>636</v>
      </c>
      <c r="H530">
        <v>1</v>
      </c>
      <c r="I530">
        <v>761</v>
      </c>
      <c r="J530" t="s">
        <v>403</v>
      </c>
      <c r="K530" t="s">
        <v>678</v>
      </c>
      <c r="L530">
        <v>27</v>
      </c>
      <c r="M530" t="s">
        <v>30</v>
      </c>
      <c r="N530" t="s">
        <v>163</v>
      </c>
      <c r="O530">
        <v>102</v>
      </c>
      <c r="P530" t="s">
        <v>186</v>
      </c>
      <c r="Q530">
        <v>102</v>
      </c>
      <c r="R530" t="s">
        <v>219</v>
      </c>
      <c r="S530" t="s">
        <v>84</v>
      </c>
      <c r="T530" t="s">
        <v>85</v>
      </c>
      <c r="U530">
        <v>761</v>
      </c>
      <c r="Y530" t="s">
        <v>1123</v>
      </c>
      <c r="Z530" t="s">
        <v>1124</v>
      </c>
      <c r="AA530">
        <v>34.101599999999998</v>
      </c>
      <c r="AB530">
        <v>-118.33329999999999</v>
      </c>
      <c r="AC530">
        <f t="shared" si="8"/>
        <v>0</v>
      </c>
    </row>
    <row r="531" spans="1:29" x14ac:dyDescent="0.35">
      <c r="A531">
        <v>200210888</v>
      </c>
      <c r="B531" s="1">
        <v>43984</v>
      </c>
      <c r="C531" s="1">
        <v>43979</v>
      </c>
      <c r="D531">
        <v>900</v>
      </c>
      <c r="E531">
        <v>2</v>
      </c>
      <c r="F531" t="s">
        <v>56</v>
      </c>
      <c r="G531">
        <v>248</v>
      </c>
      <c r="H531">
        <v>2</v>
      </c>
      <c r="I531">
        <v>664</v>
      </c>
      <c r="J531" t="s">
        <v>1125</v>
      </c>
      <c r="K531" t="s">
        <v>1126</v>
      </c>
      <c r="L531">
        <v>28</v>
      </c>
      <c r="M531" t="s">
        <v>94</v>
      </c>
      <c r="N531" t="s">
        <v>95</v>
      </c>
      <c r="O531">
        <v>502</v>
      </c>
      <c r="P531" t="s">
        <v>47</v>
      </c>
      <c r="S531" t="s">
        <v>40</v>
      </c>
      <c r="T531" t="s">
        <v>41</v>
      </c>
      <c r="U531">
        <v>664</v>
      </c>
      <c r="Y531" t="s">
        <v>1127</v>
      </c>
      <c r="AA531">
        <v>34.057600000000001</v>
      </c>
      <c r="AB531">
        <v>-118.26439999999999</v>
      </c>
      <c r="AC531">
        <f t="shared" si="8"/>
        <v>0</v>
      </c>
    </row>
    <row r="532" spans="1:29" x14ac:dyDescent="0.35">
      <c r="A532">
        <v>200122480</v>
      </c>
      <c r="B532" s="1">
        <v>44182</v>
      </c>
      <c r="C532" s="1">
        <v>44182</v>
      </c>
      <c r="D532">
        <v>1815</v>
      </c>
      <c r="E532">
        <v>1</v>
      </c>
      <c r="F532" t="s">
        <v>36</v>
      </c>
      <c r="G532">
        <v>185</v>
      </c>
      <c r="H532">
        <v>1</v>
      </c>
      <c r="I532">
        <v>330</v>
      </c>
      <c r="J532" t="s">
        <v>37</v>
      </c>
      <c r="K532" t="s">
        <v>1128</v>
      </c>
      <c r="L532">
        <v>23</v>
      </c>
      <c r="M532" t="s">
        <v>30</v>
      </c>
      <c r="N532" t="s">
        <v>73</v>
      </c>
      <c r="O532">
        <v>108</v>
      </c>
      <c r="P532" t="s">
        <v>105</v>
      </c>
      <c r="S532" t="s">
        <v>40</v>
      </c>
      <c r="T532" t="s">
        <v>41</v>
      </c>
      <c r="U532">
        <v>330</v>
      </c>
      <c r="Y532" t="s">
        <v>833</v>
      </c>
      <c r="AA532">
        <v>34.041899999999998</v>
      </c>
      <c r="AB532">
        <v>-118.2564</v>
      </c>
      <c r="AC532">
        <f t="shared" si="8"/>
        <v>0</v>
      </c>
    </row>
    <row r="533" spans="1:29" x14ac:dyDescent="0.35">
      <c r="A533">
        <v>200811623</v>
      </c>
      <c r="B533" s="1">
        <v>44020</v>
      </c>
      <c r="C533" s="1">
        <v>44019</v>
      </c>
      <c r="D533">
        <v>2000</v>
      </c>
      <c r="E533">
        <v>8</v>
      </c>
      <c r="F533" t="s">
        <v>109</v>
      </c>
      <c r="G533">
        <v>823</v>
      </c>
      <c r="H533">
        <v>1</v>
      </c>
      <c r="I533">
        <v>510</v>
      </c>
      <c r="J533" t="s">
        <v>29</v>
      </c>
      <c r="L533">
        <v>0</v>
      </c>
      <c r="O533">
        <v>101</v>
      </c>
      <c r="P533" t="s">
        <v>32</v>
      </c>
      <c r="S533" t="s">
        <v>40</v>
      </c>
      <c r="T533" t="s">
        <v>41</v>
      </c>
      <c r="U533">
        <v>510</v>
      </c>
      <c r="Y533" t="s">
        <v>1129</v>
      </c>
      <c r="AA533">
        <v>34.0364</v>
      </c>
      <c r="AB533">
        <v>-118.5254</v>
      </c>
      <c r="AC533">
        <f t="shared" si="8"/>
        <v>0</v>
      </c>
    </row>
    <row r="534" spans="1:29" x14ac:dyDescent="0.35">
      <c r="A534">
        <v>200120187</v>
      </c>
      <c r="B534" s="1">
        <v>44132</v>
      </c>
      <c r="C534" s="1">
        <v>44131</v>
      </c>
      <c r="D534">
        <v>1700</v>
      </c>
      <c r="E534">
        <v>1</v>
      </c>
      <c r="F534" t="s">
        <v>36</v>
      </c>
      <c r="G534">
        <v>162</v>
      </c>
      <c r="H534">
        <v>1</v>
      </c>
      <c r="I534">
        <v>341</v>
      </c>
      <c r="J534" t="s">
        <v>157</v>
      </c>
      <c r="K534" t="s">
        <v>1130</v>
      </c>
      <c r="L534">
        <v>67</v>
      </c>
      <c r="M534" t="s">
        <v>30</v>
      </c>
      <c r="N534" t="s">
        <v>73</v>
      </c>
      <c r="O534">
        <v>102</v>
      </c>
      <c r="P534" t="s">
        <v>186</v>
      </c>
      <c r="S534" t="s">
        <v>40</v>
      </c>
      <c r="T534" t="s">
        <v>41</v>
      </c>
      <c r="U534">
        <v>341</v>
      </c>
      <c r="Y534" t="s">
        <v>483</v>
      </c>
      <c r="Z534" t="s">
        <v>482</v>
      </c>
      <c r="AA534">
        <v>34.0473</v>
      </c>
      <c r="AB534">
        <v>-118.25660000000001</v>
      </c>
      <c r="AC534">
        <f t="shared" si="8"/>
        <v>0</v>
      </c>
    </row>
    <row r="535" spans="1:29" x14ac:dyDescent="0.35">
      <c r="A535">
        <v>200911999</v>
      </c>
      <c r="B535" s="1">
        <v>44017</v>
      </c>
      <c r="C535" s="1">
        <v>44016</v>
      </c>
      <c r="D535">
        <v>2330</v>
      </c>
      <c r="E535">
        <v>9</v>
      </c>
      <c r="F535" t="s">
        <v>49</v>
      </c>
      <c r="G535">
        <v>916</v>
      </c>
      <c r="H535">
        <v>2</v>
      </c>
      <c r="I535">
        <v>900</v>
      </c>
      <c r="J535" t="s">
        <v>197</v>
      </c>
      <c r="K535" t="s">
        <v>1131</v>
      </c>
      <c r="L535">
        <v>57</v>
      </c>
      <c r="M535" t="s">
        <v>30</v>
      </c>
      <c r="N535" t="s">
        <v>95</v>
      </c>
      <c r="O535">
        <v>502</v>
      </c>
      <c r="P535" t="s">
        <v>47</v>
      </c>
      <c r="S535" t="s">
        <v>40</v>
      </c>
      <c r="T535" t="s">
        <v>41</v>
      </c>
      <c r="U535">
        <v>900</v>
      </c>
      <c r="Y535" t="s">
        <v>1132</v>
      </c>
      <c r="AA535">
        <v>34.197600000000001</v>
      </c>
      <c r="AB535">
        <v>-118.4378</v>
      </c>
      <c r="AC535">
        <f t="shared" si="8"/>
        <v>0</v>
      </c>
    </row>
    <row r="536" spans="1:29" x14ac:dyDescent="0.35">
      <c r="A536">
        <v>200211831</v>
      </c>
      <c r="B536" s="1">
        <v>44008</v>
      </c>
      <c r="C536" s="1">
        <v>44008</v>
      </c>
      <c r="D536">
        <v>1800</v>
      </c>
      <c r="E536">
        <v>2</v>
      </c>
      <c r="F536" t="s">
        <v>56</v>
      </c>
      <c r="G536">
        <v>279</v>
      </c>
      <c r="H536">
        <v>2</v>
      </c>
      <c r="I536">
        <v>624</v>
      </c>
      <c r="J536" t="s">
        <v>171</v>
      </c>
      <c r="K536" t="s">
        <v>1133</v>
      </c>
      <c r="L536">
        <v>54</v>
      </c>
      <c r="M536" t="s">
        <v>30</v>
      </c>
      <c r="N536" t="s">
        <v>95</v>
      </c>
      <c r="O536">
        <v>502</v>
      </c>
      <c r="P536" t="s">
        <v>47</v>
      </c>
      <c r="Q536">
        <v>400</v>
      </c>
      <c r="R536" t="s">
        <v>143</v>
      </c>
      <c r="S536" t="s">
        <v>84</v>
      </c>
      <c r="T536" t="s">
        <v>85</v>
      </c>
      <c r="U536">
        <v>624</v>
      </c>
      <c r="Y536" t="s">
        <v>1134</v>
      </c>
      <c r="AA536">
        <v>34.049199999999999</v>
      </c>
      <c r="AB536">
        <v>-118.2702</v>
      </c>
      <c r="AC536">
        <f t="shared" si="8"/>
        <v>0</v>
      </c>
    </row>
    <row r="537" spans="1:29" x14ac:dyDescent="0.35">
      <c r="A537">
        <v>201112727</v>
      </c>
      <c r="B537" s="1">
        <v>44064</v>
      </c>
      <c r="C537" s="1">
        <v>44064</v>
      </c>
      <c r="D537">
        <v>50</v>
      </c>
      <c r="E537">
        <v>11</v>
      </c>
      <c r="F537" t="s">
        <v>64</v>
      </c>
      <c r="G537">
        <v>1189</v>
      </c>
      <c r="H537">
        <v>2</v>
      </c>
      <c r="I537">
        <v>900</v>
      </c>
      <c r="J537" t="s">
        <v>197</v>
      </c>
      <c r="K537" t="s">
        <v>1135</v>
      </c>
      <c r="L537">
        <v>77</v>
      </c>
      <c r="M537" t="s">
        <v>94</v>
      </c>
      <c r="N537" t="s">
        <v>95</v>
      </c>
      <c r="O537">
        <v>501</v>
      </c>
      <c r="P537" t="s">
        <v>164</v>
      </c>
      <c r="S537" t="s">
        <v>84</v>
      </c>
      <c r="T537" t="s">
        <v>85</v>
      </c>
      <c r="U537">
        <v>900</v>
      </c>
      <c r="Y537" t="s">
        <v>1136</v>
      </c>
      <c r="AA537">
        <v>34.086399999999998</v>
      </c>
      <c r="AB537">
        <v>-118.21550000000001</v>
      </c>
      <c r="AC537">
        <f t="shared" si="8"/>
        <v>0</v>
      </c>
    </row>
    <row r="538" spans="1:29" x14ac:dyDescent="0.35">
      <c r="A538">
        <v>201105588</v>
      </c>
      <c r="B538" s="1">
        <v>43867</v>
      </c>
      <c r="C538" s="1">
        <v>43866</v>
      </c>
      <c r="D538">
        <v>1500</v>
      </c>
      <c r="E538">
        <v>11</v>
      </c>
      <c r="F538" t="s">
        <v>64</v>
      </c>
      <c r="G538">
        <v>1172</v>
      </c>
      <c r="H538">
        <v>1</v>
      </c>
      <c r="I538">
        <v>310</v>
      </c>
      <c r="J538" t="s">
        <v>71</v>
      </c>
      <c r="K538" t="s">
        <v>1137</v>
      </c>
      <c r="L538">
        <v>77</v>
      </c>
      <c r="M538" t="s">
        <v>30</v>
      </c>
      <c r="N538" t="s">
        <v>73</v>
      </c>
      <c r="O538">
        <v>502</v>
      </c>
      <c r="P538" t="s">
        <v>47</v>
      </c>
      <c r="S538" t="s">
        <v>40</v>
      </c>
      <c r="T538" t="s">
        <v>41</v>
      </c>
      <c r="U538">
        <v>310</v>
      </c>
      <c r="Y538" t="s">
        <v>1138</v>
      </c>
      <c r="AA538">
        <v>34.091099999999997</v>
      </c>
      <c r="AB538">
        <v>-118.2619</v>
      </c>
      <c r="AC538">
        <f t="shared" si="8"/>
        <v>0</v>
      </c>
    </row>
    <row r="539" spans="1:29" x14ac:dyDescent="0.35">
      <c r="A539">
        <v>200711696</v>
      </c>
      <c r="B539" s="1">
        <v>44026</v>
      </c>
      <c r="C539" s="1">
        <v>44026</v>
      </c>
      <c r="D539">
        <v>1235</v>
      </c>
      <c r="E539">
        <v>7</v>
      </c>
      <c r="F539" t="s">
        <v>28</v>
      </c>
      <c r="G539">
        <v>705</v>
      </c>
      <c r="H539">
        <v>2</v>
      </c>
      <c r="I539">
        <v>624</v>
      </c>
      <c r="J539" t="s">
        <v>171</v>
      </c>
      <c r="K539" t="s">
        <v>1139</v>
      </c>
      <c r="L539">
        <v>44</v>
      </c>
      <c r="M539" t="s">
        <v>30</v>
      </c>
      <c r="N539" t="s">
        <v>73</v>
      </c>
      <c r="O539">
        <v>102</v>
      </c>
      <c r="P539" t="s">
        <v>186</v>
      </c>
      <c r="Q539">
        <v>400</v>
      </c>
      <c r="R539" t="s">
        <v>143</v>
      </c>
      <c r="S539" t="s">
        <v>40</v>
      </c>
      <c r="T539" t="s">
        <v>41</v>
      </c>
      <c r="U539">
        <v>624</v>
      </c>
      <c r="Y539" t="s">
        <v>1140</v>
      </c>
      <c r="Z539" t="s">
        <v>1141</v>
      </c>
      <c r="AA539">
        <v>34.088900000000002</v>
      </c>
      <c r="AB539">
        <v>-118.3462</v>
      </c>
      <c r="AC539">
        <f t="shared" si="8"/>
        <v>0</v>
      </c>
    </row>
    <row r="540" spans="1:29" x14ac:dyDescent="0.35">
      <c r="A540">
        <v>200518007</v>
      </c>
      <c r="B540" s="1">
        <v>44185</v>
      </c>
      <c r="C540" s="1">
        <v>44184</v>
      </c>
      <c r="D540">
        <v>2200</v>
      </c>
      <c r="E540">
        <v>5</v>
      </c>
      <c r="F540" t="s">
        <v>98</v>
      </c>
      <c r="G540">
        <v>562</v>
      </c>
      <c r="H540">
        <v>1</v>
      </c>
      <c r="I540">
        <v>510</v>
      </c>
      <c r="J540" t="s">
        <v>29</v>
      </c>
      <c r="L540">
        <v>0</v>
      </c>
      <c r="O540">
        <v>101</v>
      </c>
      <c r="P540" t="s">
        <v>32</v>
      </c>
      <c r="S540" t="s">
        <v>40</v>
      </c>
      <c r="T540" t="s">
        <v>41</v>
      </c>
      <c r="U540">
        <v>510</v>
      </c>
      <c r="Y540" t="s">
        <v>1142</v>
      </c>
      <c r="AA540">
        <v>33.7361</v>
      </c>
      <c r="AB540">
        <v>-118.3039</v>
      </c>
      <c r="AC540">
        <f t="shared" si="8"/>
        <v>0</v>
      </c>
    </row>
    <row r="541" spans="1:29" x14ac:dyDescent="0.35">
      <c r="A541">
        <v>200411203</v>
      </c>
      <c r="B541" s="1">
        <v>44039</v>
      </c>
      <c r="C541" s="1">
        <v>44038</v>
      </c>
      <c r="D541">
        <v>2355</v>
      </c>
      <c r="E541">
        <v>4</v>
      </c>
      <c r="F541" t="s">
        <v>54</v>
      </c>
      <c r="G541">
        <v>489</v>
      </c>
      <c r="H541">
        <v>1</v>
      </c>
      <c r="I541">
        <v>510</v>
      </c>
      <c r="J541" t="s">
        <v>29</v>
      </c>
      <c r="L541">
        <v>0</v>
      </c>
      <c r="O541">
        <v>101</v>
      </c>
      <c r="P541" t="s">
        <v>32</v>
      </c>
      <c r="S541" t="s">
        <v>40</v>
      </c>
      <c r="T541" t="s">
        <v>41</v>
      </c>
      <c r="U541">
        <v>510</v>
      </c>
      <c r="Y541" t="s">
        <v>1143</v>
      </c>
      <c r="AA541">
        <v>34.026400000000002</v>
      </c>
      <c r="AB541">
        <v>-118.2171</v>
      </c>
      <c r="AC541">
        <f t="shared" si="8"/>
        <v>0</v>
      </c>
    </row>
    <row r="542" spans="1:29" x14ac:dyDescent="0.35">
      <c r="A542">
        <v>200808108</v>
      </c>
      <c r="B542" s="1">
        <v>43927</v>
      </c>
      <c r="C542" s="1">
        <v>43927</v>
      </c>
      <c r="D542">
        <v>1</v>
      </c>
      <c r="E542">
        <v>8</v>
      </c>
      <c r="F542" t="s">
        <v>109</v>
      </c>
      <c r="G542">
        <v>835</v>
      </c>
      <c r="H542">
        <v>1</v>
      </c>
      <c r="I542">
        <v>480</v>
      </c>
      <c r="J542" t="s">
        <v>44</v>
      </c>
      <c r="K542" t="s">
        <v>1144</v>
      </c>
      <c r="L542">
        <v>35</v>
      </c>
      <c r="M542" t="s">
        <v>30</v>
      </c>
      <c r="N542" t="s">
        <v>1145</v>
      </c>
      <c r="O542">
        <v>101</v>
      </c>
      <c r="P542" t="s">
        <v>32</v>
      </c>
      <c r="S542" t="s">
        <v>40</v>
      </c>
      <c r="T542" t="s">
        <v>41</v>
      </c>
      <c r="U542">
        <v>480</v>
      </c>
      <c r="Y542" t="s">
        <v>1146</v>
      </c>
      <c r="Z542" t="s">
        <v>1147</v>
      </c>
      <c r="AA542">
        <v>34.048099999999998</v>
      </c>
      <c r="AB542">
        <v>-118.4421</v>
      </c>
      <c r="AC542">
        <f t="shared" si="8"/>
        <v>0</v>
      </c>
    </row>
    <row r="543" spans="1:29" x14ac:dyDescent="0.35">
      <c r="A543">
        <v>200109311</v>
      </c>
      <c r="B543" s="1">
        <v>43907</v>
      </c>
      <c r="C543" s="1">
        <v>43907</v>
      </c>
      <c r="D543">
        <v>445</v>
      </c>
      <c r="E543">
        <v>1</v>
      </c>
      <c r="F543" t="s">
        <v>36</v>
      </c>
      <c r="G543">
        <v>111</v>
      </c>
      <c r="H543">
        <v>1</v>
      </c>
      <c r="I543">
        <v>230</v>
      </c>
      <c r="J543" t="s">
        <v>161</v>
      </c>
      <c r="K543" t="s">
        <v>1148</v>
      </c>
      <c r="L543">
        <v>26</v>
      </c>
      <c r="M543" t="s">
        <v>94</v>
      </c>
      <c r="N543" t="s">
        <v>163</v>
      </c>
      <c r="O543">
        <v>502</v>
      </c>
      <c r="P543" t="s">
        <v>47</v>
      </c>
      <c r="Q543">
        <v>102</v>
      </c>
      <c r="R543" t="s">
        <v>219</v>
      </c>
      <c r="S543" t="s">
        <v>40</v>
      </c>
      <c r="T543" t="s">
        <v>41</v>
      </c>
      <c r="U543">
        <v>230</v>
      </c>
      <c r="Y543" t="s">
        <v>636</v>
      </c>
      <c r="AA543">
        <v>34.061700000000002</v>
      </c>
      <c r="AB543">
        <v>-118.2469</v>
      </c>
      <c r="AC543">
        <f t="shared" si="8"/>
        <v>0</v>
      </c>
    </row>
    <row r="544" spans="1:29" x14ac:dyDescent="0.35">
      <c r="A544">
        <v>201011299</v>
      </c>
      <c r="B544" s="1">
        <v>44035</v>
      </c>
      <c r="C544" s="1">
        <v>44035</v>
      </c>
      <c r="D544">
        <v>930</v>
      </c>
      <c r="E544">
        <v>10</v>
      </c>
      <c r="F544" t="s">
        <v>103</v>
      </c>
      <c r="G544">
        <v>1041</v>
      </c>
      <c r="H544">
        <v>2</v>
      </c>
      <c r="I544">
        <v>900</v>
      </c>
      <c r="J544" t="s">
        <v>197</v>
      </c>
      <c r="K544" t="s">
        <v>1149</v>
      </c>
      <c r="L544">
        <v>70</v>
      </c>
      <c r="M544" t="s">
        <v>94</v>
      </c>
      <c r="N544" t="s">
        <v>73</v>
      </c>
      <c r="O544">
        <v>501</v>
      </c>
      <c r="P544" t="s">
        <v>164</v>
      </c>
      <c r="S544" t="s">
        <v>84</v>
      </c>
      <c r="T544" t="s">
        <v>85</v>
      </c>
      <c r="U544">
        <v>900</v>
      </c>
      <c r="Y544" t="s">
        <v>1150</v>
      </c>
      <c r="AA544">
        <v>34.177599999999998</v>
      </c>
      <c r="AB544">
        <v>-118.55410000000001</v>
      </c>
      <c r="AC544">
        <f t="shared" si="8"/>
        <v>0</v>
      </c>
    </row>
    <row r="545" spans="1:29" x14ac:dyDescent="0.35">
      <c r="A545">
        <v>200320956</v>
      </c>
      <c r="B545" s="1">
        <v>44162</v>
      </c>
      <c r="C545" s="1">
        <v>44160</v>
      </c>
      <c r="D545">
        <v>800</v>
      </c>
      <c r="E545">
        <v>3</v>
      </c>
      <c r="F545" t="s">
        <v>43</v>
      </c>
      <c r="G545">
        <v>308</v>
      </c>
      <c r="H545">
        <v>1</v>
      </c>
      <c r="I545">
        <v>510</v>
      </c>
      <c r="J545" t="s">
        <v>29</v>
      </c>
      <c r="L545">
        <v>0</v>
      </c>
      <c r="O545">
        <v>101</v>
      </c>
      <c r="P545" t="s">
        <v>32</v>
      </c>
      <c r="S545" t="s">
        <v>40</v>
      </c>
      <c r="T545" t="s">
        <v>41</v>
      </c>
      <c r="U545">
        <v>510</v>
      </c>
      <c r="Y545" t="s">
        <v>1151</v>
      </c>
      <c r="Z545" t="s">
        <v>1152</v>
      </c>
      <c r="AA545">
        <v>34.035699999999999</v>
      </c>
      <c r="AB545">
        <v>-118.2829</v>
      </c>
      <c r="AC545">
        <f t="shared" si="8"/>
        <v>0</v>
      </c>
    </row>
    <row r="546" spans="1:29" x14ac:dyDescent="0.35">
      <c r="A546">
        <v>200714797</v>
      </c>
      <c r="B546" s="1">
        <v>44115</v>
      </c>
      <c r="C546" s="1">
        <v>44115</v>
      </c>
      <c r="D546">
        <v>1140</v>
      </c>
      <c r="E546">
        <v>7</v>
      </c>
      <c r="F546" t="s">
        <v>28</v>
      </c>
      <c r="G546">
        <v>711</v>
      </c>
      <c r="H546">
        <v>2</v>
      </c>
      <c r="I546">
        <v>745</v>
      </c>
      <c r="J546" t="s">
        <v>139</v>
      </c>
      <c r="K546">
        <v>329</v>
      </c>
      <c r="L546">
        <v>80</v>
      </c>
      <c r="M546" t="s">
        <v>94</v>
      </c>
      <c r="N546" t="s">
        <v>73</v>
      </c>
      <c r="O546">
        <v>101</v>
      </c>
      <c r="P546" t="s">
        <v>32</v>
      </c>
      <c r="S546" t="s">
        <v>40</v>
      </c>
      <c r="T546" t="s">
        <v>41</v>
      </c>
      <c r="U546">
        <v>745</v>
      </c>
      <c r="Y546" t="s">
        <v>1153</v>
      </c>
      <c r="AA546">
        <v>34.076099999999997</v>
      </c>
      <c r="AB546">
        <v>-118.3753</v>
      </c>
      <c r="AC546">
        <f t="shared" si="8"/>
        <v>0</v>
      </c>
    </row>
    <row r="547" spans="1:29" x14ac:dyDescent="0.35">
      <c r="A547">
        <v>200905915</v>
      </c>
      <c r="B547" s="1">
        <v>43872</v>
      </c>
      <c r="C547" s="1">
        <v>43871</v>
      </c>
      <c r="D547">
        <v>1700</v>
      </c>
      <c r="E547">
        <v>9</v>
      </c>
      <c r="F547" t="s">
        <v>49</v>
      </c>
      <c r="G547">
        <v>904</v>
      </c>
      <c r="H547">
        <v>1</v>
      </c>
      <c r="I547">
        <v>330</v>
      </c>
      <c r="J547" t="s">
        <v>37</v>
      </c>
      <c r="K547" t="s">
        <v>620</v>
      </c>
      <c r="L547">
        <v>29</v>
      </c>
      <c r="M547" t="s">
        <v>30</v>
      </c>
      <c r="N547" t="s">
        <v>95</v>
      </c>
      <c r="O547">
        <v>101</v>
      </c>
      <c r="P547" t="s">
        <v>32</v>
      </c>
      <c r="Q547">
        <v>500</v>
      </c>
      <c r="R547" t="s">
        <v>184</v>
      </c>
      <c r="S547" t="s">
        <v>40</v>
      </c>
      <c r="T547" t="s">
        <v>41</v>
      </c>
      <c r="U547">
        <v>330</v>
      </c>
      <c r="Y547" t="s">
        <v>1154</v>
      </c>
      <c r="AA547">
        <v>34.208399999999997</v>
      </c>
      <c r="AB547">
        <v>-118.4599</v>
      </c>
      <c r="AC547">
        <f t="shared" si="8"/>
        <v>0</v>
      </c>
    </row>
    <row r="548" spans="1:29" x14ac:dyDescent="0.35">
      <c r="A548">
        <v>200913093</v>
      </c>
      <c r="B548" s="1">
        <v>44047</v>
      </c>
      <c r="C548" s="1">
        <v>44040</v>
      </c>
      <c r="D548">
        <v>800</v>
      </c>
      <c r="E548">
        <v>9</v>
      </c>
      <c r="F548" t="s">
        <v>49</v>
      </c>
      <c r="G548">
        <v>914</v>
      </c>
      <c r="H548">
        <v>1</v>
      </c>
      <c r="I548">
        <v>420</v>
      </c>
      <c r="J548" t="s">
        <v>352</v>
      </c>
      <c r="L548">
        <v>0</v>
      </c>
      <c r="O548">
        <v>101</v>
      </c>
      <c r="P548" t="s">
        <v>32</v>
      </c>
      <c r="S548" t="s">
        <v>40</v>
      </c>
      <c r="T548" t="s">
        <v>41</v>
      </c>
      <c r="U548">
        <v>420</v>
      </c>
      <c r="Y548" t="s">
        <v>1155</v>
      </c>
      <c r="AA548">
        <v>34.197600000000001</v>
      </c>
      <c r="AB548">
        <v>-118.45740000000001</v>
      </c>
      <c r="AC548">
        <f t="shared" si="8"/>
        <v>0</v>
      </c>
    </row>
    <row r="549" spans="1:29" x14ac:dyDescent="0.35">
      <c r="A549">
        <v>200706789</v>
      </c>
      <c r="B549" s="1">
        <v>43885</v>
      </c>
      <c r="C549" s="1">
        <v>43854</v>
      </c>
      <c r="D549">
        <v>1</v>
      </c>
      <c r="E549">
        <v>7</v>
      </c>
      <c r="F549" t="s">
        <v>28</v>
      </c>
      <c r="G549">
        <v>753</v>
      </c>
      <c r="H549">
        <v>2</v>
      </c>
      <c r="I549">
        <v>354</v>
      </c>
      <c r="J549" t="s">
        <v>167</v>
      </c>
      <c r="K549" t="s">
        <v>177</v>
      </c>
      <c r="L549">
        <v>30</v>
      </c>
      <c r="M549" t="s">
        <v>30</v>
      </c>
      <c r="N549" t="s">
        <v>73</v>
      </c>
      <c r="O549">
        <v>501</v>
      </c>
      <c r="P549" t="s">
        <v>164</v>
      </c>
      <c r="S549" t="s">
        <v>40</v>
      </c>
      <c r="T549" t="s">
        <v>41</v>
      </c>
      <c r="U549">
        <v>354</v>
      </c>
      <c r="Y549" t="s">
        <v>1156</v>
      </c>
      <c r="AA549">
        <v>34.057400000000001</v>
      </c>
      <c r="AB549">
        <v>-118.36190000000001</v>
      </c>
      <c r="AC549">
        <f t="shared" si="8"/>
        <v>0</v>
      </c>
    </row>
    <row r="550" spans="1:29" x14ac:dyDescent="0.35">
      <c r="A550">
        <v>200814291</v>
      </c>
      <c r="B550" s="1">
        <v>44094</v>
      </c>
      <c r="C550" s="1">
        <v>44094</v>
      </c>
      <c r="D550">
        <v>130</v>
      </c>
      <c r="E550">
        <v>8</v>
      </c>
      <c r="F550" t="s">
        <v>109</v>
      </c>
      <c r="G550">
        <v>802</v>
      </c>
      <c r="H550">
        <v>2</v>
      </c>
      <c r="I550">
        <v>624</v>
      </c>
      <c r="J550" t="s">
        <v>171</v>
      </c>
      <c r="K550" t="s">
        <v>1157</v>
      </c>
      <c r="L550">
        <v>25</v>
      </c>
      <c r="M550" t="s">
        <v>94</v>
      </c>
      <c r="N550" t="s">
        <v>73</v>
      </c>
      <c r="O550">
        <v>501</v>
      </c>
      <c r="P550" t="s">
        <v>164</v>
      </c>
      <c r="Q550">
        <v>400</v>
      </c>
      <c r="R550" t="s">
        <v>143</v>
      </c>
      <c r="S550" t="s">
        <v>84</v>
      </c>
      <c r="T550" t="s">
        <v>85</v>
      </c>
      <c r="U550">
        <v>624</v>
      </c>
      <c r="Y550" t="s">
        <v>1158</v>
      </c>
      <c r="AA550">
        <v>34.054000000000002</v>
      </c>
      <c r="AB550">
        <v>-118.51909999999999</v>
      </c>
      <c r="AC550">
        <f t="shared" si="8"/>
        <v>0</v>
      </c>
    </row>
    <row r="551" spans="1:29" x14ac:dyDescent="0.35">
      <c r="A551">
        <v>201206297</v>
      </c>
      <c r="B551" s="1">
        <v>43863</v>
      </c>
      <c r="C551" s="1">
        <v>43861</v>
      </c>
      <c r="D551">
        <v>2000</v>
      </c>
      <c r="E551">
        <v>12</v>
      </c>
      <c r="F551" t="s">
        <v>68</v>
      </c>
      <c r="G551">
        <v>1259</v>
      </c>
      <c r="H551">
        <v>1</v>
      </c>
      <c r="I551">
        <v>510</v>
      </c>
      <c r="J551" t="s">
        <v>29</v>
      </c>
      <c r="L551">
        <v>0</v>
      </c>
      <c r="O551">
        <v>101</v>
      </c>
      <c r="P551" t="s">
        <v>32</v>
      </c>
      <c r="S551" t="s">
        <v>40</v>
      </c>
      <c r="T551" t="s">
        <v>41</v>
      </c>
      <c r="U551">
        <v>510</v>
      </c>
      <c r="Y551" t="s">
        <v>1159</v>
      </c>
      <c r="AA551">
        <v>33.9711</v>
      </c>
      <c r="AB551">
        <v>-118.2629</v>
      </c>
      <c r="AC551">
        <f t="shared" si="8"/>
        <v>0</v>
      </c>
    </row>
    <row r="552" spans="1:29" x14ac:dyDescent="0.35">
      <c r="A552">
        <v>200507569</v>
      </c>
      <c r="B552" s="1">
        <v>43914</v>
      </c>
      <c r="C552" s="1">
        <v>43907</v>
      </c>
      <c r="D552">
        <v>2200</v>
      </c>
      <c r="E552">
        <v>5</v>
      </c>
      <c r="F552" t="s">
        <v>98</v>
      </c>
      <c r="G552">
        <v>524</v>
      </c>
      <c r="H552">
        <v>2</v>
      </c>
      <c r="I552">
        <v>930</v>
      </c>
      <c r="J552" t="s">
        <v>339</v>
      </c>
      <c r="K552" t="s">
        <v>1160</v>
      </c>
      <c r="L552">
        <v>34</v>
      </c>
      <c r="M552" t="s">
        <v>30</v>
      </c>
      <c r="N552" t="s">
        <v>95</v>
      </c>
      <c r="O552">
        <v>102</v>
      </c>
      <c r="P552" t="s">
        <v>186</v>
      </c>
      <c r="Q552">
        <v>400</v>
      </c>
      <c r="R552" t="s">
        <v>143</v>
      </c>
      <c r="S552" t="s">
        <v>40</v>
      </c>
      <c r="T552" t="s">
        <v>41</v>
      </c>
      <c r="U552">
        <v>930</v>
      </c>
      <c r="Y552" t="s">
        <v>1161</v>
      </c>
      <c r="AA552">
        <v>33.777799999999999</v>
      </c>
      <c r="AB552">
        <v>-118.2753</v>
      </c>
      <c r="AC552">
        <f t="shared" si="8"/>
        <v>0</v>
      </c>
    </row>
    <row r="553" spans="1:29" x14ac:dyDescent="0.35">
      <c r="A553">
        <v>200517068</v>
      </c>
      <c r="B553" s="1">
        <v>44158</v>
      </c>
      <c r="C553" s="1">
        <v>44158</v>
      </c>
      <c r="D553">
        <v>1100</v>
      </c>
      <c r="E553">
        <v>5</v>
      </c>
      <c r="F553" t="s">
        <v>98</v>
      </c>
      <c r="G553">
        <v>526</v>
      </c>
      <c r="H553">
        <v>2</v>
      </c>
      <c r="I553">
        <v>740</v>
      </c>
      <c r="J553" t="s">
        <v>224</v>
      </c>
      <c r="K553" t="s">
        <v>1162</v>
      </c>
      <c r="L553">
        <v>60</v>
      </c>
      <c r="M553" t="s">
        <v>94</v>
      </c>
      <c r="N553" t="s">
        <v>95</v>
      </c>
      <c r="O553">
        <v>122</v>
      </c>
      <c r="P553" t="s">
        <v>275</v>
      </c>
      <c r="S553" t="s">
        <v>40</v>
      </c>
      <c r="T553" t="s">
        <v>41</v>
      </c>
      <c r="U553">
        <v>740</v>
      </c>
      <c r="Y553" t="s">
        <v>542</v>
      </c>
      <c r="Z553" t="s">
        <v>541</v>
      </c>
      <c r="AA553">
        <v>33.779800000000002</v>
      </c>
      <c r="AB553">
        <v>-118.2651</v>
      </c>
      <c r="AC553">
        <f t="shared" si="8"/>
        <v>0</v>
      </c>
    </row>
    <row r="554" spans="1:29" x14ac:dyDescent="0.35">
      <c r="A554">
        <v>201115225</v>
      </c>
      <c r="B554" s="1">
        <v>44133</v>
      </c>
      <c r="C554" s="1">
        <v>44133</v>
      </c>
      <c r="D554">
        <v>530</v>
      </c>
      <c r="E554">
        <v>11</v>
      </c>
      <c r="F554" t="s">
        <v>64</v>
      </c>
      <c r="G554">
        <v>1177</v>
      </c>
      <c r="H554">
        <v>1</v>
      </c>
      <c r="I554">
        <v>510</v>
      </c>
      <c r="J554" t="s">
        <v>29</v>
      </c>
      <c r="L554">
        <v>0</v>
      </c>
      <c r="O554">
        <v>108</v>
      </c>
      <c r="P554" t="s">
        <v>105</v>
      </c>
      <c r="S554" t="s">
        <v>40</v>
      </c>
      <c r="T554" t="s">
        <v>41</v>
      </c>
      <c r="U554">
        <v>510</v>
      </c>
      <c r="Y554" t="s">
        <v>1163</v>
      </c>
      <c r="AA554">
        <v>34.0884</v>
      </c>
      <c r="AB554">
        <v>-118.22580000000001</v>
      </c>
      <c r="AC554">
        <f t="shared" si="8"/>
        <v>0</v>
      </c>
    </row>
    <row r="555" spans="1:29" x14ac:dyDescent="0.35">
      <c r="A555">
        <v>201206986</v>
      </c>
      <c r="B555" s="1">
        <v>43872</v>
      </c>
      <c r="C555" s="1">
        <v>43872</v>
      </c>
      <c r="D555">
        <v>10</v>
      </c>
      <c r="E555">
        <v>12</v>
      </c>
      <c r="F555" t="s">
        <v>68</v>
      </c>
      <c r="G555">
        <v>1257</v>
      </c>
      <c r="H555">
        <v>1</v>
      </c>
      <c r="I555">
        <v>210</v>
      </c>
      <c r="J555" t="s">
        <v>149</v>
      </c>
      <c r="K555" t="s">
        <v>1164</v>
      </c>
      <c r="L555">
        <v>28</v>
      </c>
      <c r="M555" t="s">
        <v>94</v>
      </c>
      <c r="N555" t="s">
        <v>95</v>
      </c>
      <c r="O555">
        <v>501</v>
      </c>
      <c r="P555" t="s">
        <v>164</v>
      </c>
      <c r="Q555">
        <v>400</v>
      </c>
      <c r="R555" t="s">
        <v>143</v>
      </c>
      <c r="S555" t="s">
        <v>40</v>
      </c>
      <c r="T555" t="s">
        <v>41</v>
      </c>
      <c r="U555">
        <v>210</v>
      </c>
      <c r="Y555" t="s">
        <v>1165</v>
      </c>
      <c r="AA555">
        <v>33.969299999999997</v>
      </c>
      <c r="AB555">
        <v>-118.285</v>
      </c>
      <c r="AC555">
        <f t="shared" si="8"/>
        <v>0</v>
      </c>
    </row>
    <row r="556" spans="1:29" x14ac:dyDescent="0.35">
      <c r="A556">
        <v>200912584</v>
      </c>
      <c r="B556" s="1">
        <v>44032</v>
      </c>
      <c r="C556" s="1">
        <v>44032</v>
      </c>
      <c r="D556">
        <v>1445</v>
      </c>
      <c r="E556">
        <v>9</v>
      </c>
      <c r="F556" t="s">
        <v>49</v>
      </c>
      <c r="G556">
        <v>935</v>
      </c>
      <c r="H556">
        <v>1</v>
      </c>
      <c r="I556">
        <v>230</v>
      </c>
      <c r="J556" t="s">
        <v>161</v>
      </c>
      <c r="K556" t="s">
        <v>1166</v>
      </c>
      <c r="L556">
        <v>46</v>
      </c>
      <c r="M556" t="s">
        <v>30</v>
      </c>
      <c r="N556" t="s">
        <v>73</v>
      </c>
      <c r="O556">
        <v>101</v>
      </c>
      <c r="P556" t="s">
        <v>32</v>
      </c>
      <c r="Q556">
        <v>212</v>
      </c>
      <c r="R556" t="s">
        <v>1167</v>
      </c>
      <c r="S556" t="s">
        <v>40</v>
      </c>
      <c r="T556" t="s">
        <v>41</v>
      </c>
      <c r="U556">
        <v>230</v>
      </c>
      <c r="Y556" t="s">
        <v>1168</v>
      </c>
      <c r="Z556" t="s">
        <v>1169</v>
      </c>
      <c r="AA556">
        <v>34.186700000000002</v>
      </c>
      <c r="AB556">
        <v>-118.4443</v>
      </c>
      <c r="AC556">
        <f t="shared" si="8"/>
        <v>0</v>
      </c>
    </row>
    <row r="557" spans="1:29" x14ac:dyDescent="0.35">
      <c r="A557">
        <v>200517191</v>
      </c>
      <c r="B557" s="1">
        <v>44163</v>
      </c>
      <c r="C557" s="1">
        <v>44163</v>
      </c>
      <c r="D557">
        <v>1500</v>
      </c>
      <c r="E557">
        <v>5</v>
      </c>
      <c r="F557" t="s">
        <v>98</v>
      </c>
      <c r="G557">
        <v>511</v>
      </c>
      <c r="H557">
        <v>1</v>
      </c>
      <c r="I557">
        <v>815</v>
      </c>
      <c r="J557" t="s">
        <v>1170</v>
      </c>
      <c r="K557" t="s">
        <v>1171</v>
      </c>
      <c r="L557">
        <v>34</v>
      </c>
      <c r="M557" t="s">
        <v>94</v>
      </c>
      <c r="N557" t="s">
        <v>95</v>
      </c>
      <c r="O557">
        <v>501</v>
      </c>
      <c r="P557" t="s">
        <v>164</v>
      </c>
      <c r="Q557">
        <v>400</v>
      </c>
      <c r="R557" t="s">
        <v>143</v>
      </c>
      <c r="S557" t="s">
        <v>40</v>
      </c>
      <c r="T557" t="s">
        <v>41</v>
      </c>
      <c r="U557">
        <v>815</v>
      </c>
      <c r="Y557" t="s">
        <v>1172</v>
      </c>
      <c r="AA557">
        <v>33.791499999999999</v>
      </c>
      <c r="AB557">
        <v>-118.3043</v>
      </c>
      <c r="AC557">
        <f t="shared" si="8"/>
        <v>0</v>
      </c>
    </row>
    <row r="558" spans="1:29" x14ac:dyDescent="0.35">
      <c r="A558">
        <v>200508143</v>
      </c>
      <c r="B558" s="1">
        <v>43932</v>
      </c>
      <c r="C558" s="1">
        <v>43931</v>
      </c>
      <c r="D558">
        <v>2000</v>
      </c>
      <c r="E558">
        <v>5</v>
      </c>
      <c r="F558" t="s">
        <v>98</v>
      </c>
      <c r="G558">
        <v>566</v>
      </c>
      <c r="H558">
        <v>1</v>
      </c>
      <c r="I558">
        <v>510</v>
      </c>
      <c r="J558" t="s">
        <v>29</v>
      </c>
      <c r="L558">
        <v>0</v>
      </c>
      <c r="O558">
        <v>101</v>
      </c>
      <c r="P558" t="s">
        <v>32</v>
      </c>
      <c r="S558" t="s">
        <v>40</v>
      </c>
      <c r="T558" t="s">
        <v>41</v>
      </c>
      <c r="U558">
        <v>510</v>
      </c>
      <c r="Y558" t="s">
        <v>1173</v>
      </c>
      <c r="AA558">
        <v>33.7333</v>
      </c>
      <c r="AB558">
        <v>-118.2814</v>
      </c>
      <c r="AC558">
        <f t="shared" si="8"/>
        <v>0</v>
      </c>
    </row>
    <row r="559" spans="1:29" x14ac:dyDescent="0.35">
      <c r="A559">
        <v>200304718</v>
      </c>
      <c r="B559" s="1">
        <v>43843</v>
      </c>
      <c r="C559" s="1">
        <v>43842</v>
      </c>
      <c r="D559">
        <v>400</v>
      </c>
      <c r="E559">
        <v>3</v>
      </c>
      <c r="F559" t="s">
        <v>43</v>
      </c>
      <c r="G559">
        <v>312</v>
      </c>
      <c r="H559">
        <v>1</v>
      </c>
      <c r="I559">
        <v>121</v>
      </c>
      <c r="J559" t="s">
        <v>227</v>
      </c>
      <c r="K559" t="s">
        <v>1174</v>
      </c>
      <c r="L559">
        <v>19</v>
      </c>
      <c r="M559" t="s">
        <v>94</v>
      </c>
      <c r="N559" t="s">
        <v>95</v>
      </c>
      <c r="O559">
        <v>501</v>
      </c>
      <c r="P559" t="s">
        <v>164</v>
      </c>
      <c r="Q559">
        <v>400</v>
      </c>
      <c r="R559" t="s">
        <v>143</v>
      </c>
      <c r="S559" t="s">
        <v>40</v>
      </c>
      <c r="T559" t="s">
        <v>41</v>
      </c>
      <c r="U559">
        <v>121</v>
      </c>
      <c r="Y559" t="s">
        <v>1175</v>
      </c>
      <c r="Z559" t="s">
        <v>1176</v>
      </c>
      <c r="AA559">
        <v>34.032499999999999</v>
      </c>
      <c r="AB559">
        <v>-118.3557</v>
      </c>
      <c r="AC559">
        <f t="shared" si="8"/>
        <v>0</v>
      </c>
    </row>
    <row r="560" spans="1:29" x14ac:dyDescent="0.35">
      <c r="A560">
        <v>200616545</v>
      </c>
      <c r="B560" s="1">
        <v>44113</v>
      </c>
      <c r="C560" s="1">
        <v>44113</v>
      </c>
      <c r="D560">
        <v>500</v>
      </c>
      <c r="E560">
        <v>6</v>
      </c>
      <c r="F560" t="s">
        <v>91</v>
      </c>
      <c r="G560">
        <v>647</v>
      </c>
      <c r="H560">
        <v>1</v>
      </c>
      <c r="I560">
        <v>440</v>
      </c>
      <c r="J560" t="s">
        <v>213</v>
      </c>
      <c r="K560" t="s">
        <v>1177</v>
      </c>
      <c r="L560">
        <v>20</v>
      </c>
      <c r="M560" t="s">
        <v>94</v>
      </c>
      <c r="N560" t="s">
        <v>163</v>
      </c>
      <c r="O560">
        <v>501</v>
      </c>
      <c r="P560" t="s">
        <v>164</v>
      </c>
      <c r="S560" t="s">
        <v>40</v>
      </c>
      <c r="T560" t="s">
        <v>41</v>
      </c>
      <c r="U560">
        <v>440</v>
      </c>
      <c r="Y560" t="s">
        <v>1178</v>
      </c>
      <c r="AA560">
        <v>34.097999999999999</v>
      </c>
      <c r="AB560">
        <v>-118.318</v>
      </c>
      <c r="AC560">
        <f t="shared" si="8"/>
        <v>0</v>
      </c>
    </row>
    <row r="561" spans="1:29" x14ac:dyDescent="0.35">
      <c r="A561">
        <v>201112958</v>
      </c>
      <c r="B561" s="1">
        <v>44070</v>
      </c>
      <c r="C561" s="1">
        <v>44065</v>
      </c>
      <c r="D561">
        <v>1600</v>
      </c>
      <c r="E561">
        <v>11</v>
      </c>
      <c r="F561" t="s">
        <v>64</v>
      </c>
      <c r="G561">
        <v>1151</v>
      </c>
      <c r="H561">
        <v>1</v>
      </c>
      <c r="I561">
        <v>210</v>
      </c>
      <c r="J561" t="s">
        <v>149</v>
      </c>
      <c r="K561" t="s">
        <v>1179</v>
      </c>
      <c r="L561">
        <v>61</v>
      </c>
      <c r="M561" t="s">
        <v>30</v>
      </c>
      <c r="N561" t="s">
        <v>95</v>
      </c>
      <c r="O561">
        <v>101</v>
      </c>
      <c r="P561" t="s">
        <v>32</v>
      </c>
      <c r="Q561">
        <v>400</v>
      </c>
      <c r="R561" t="s">
        <v>143</v>
      </c>
      <c r="S561" t="s">
        <v>40</v>
      </c>
      <c r="T561" t="s">
        <v>41</v>
      </c>
      <c r="U561">
        <v>210</v>
      </c>
      <c r="Y561" t="s">
        <v>1180</v>
      </c>
      <c r="AA561">
        <v>34.101799999999997</v>
      </c>
      <c r="AB561">
        <v>-118.2953</v>
      </c>
      <c r="AC561">
        <f t="shared" si="8"/>
        <v>0</v>
      </c>
    </row>
    <row r="562" spans="1:29" x14ac:dyDescent="0.35">
      <c r="A562">
        <v>200508041</v>
      </c>
      <c r="B562" s="1">
        <v>43929</v>
      </c>
      <c r="C562" s="1">
        <v>43929</v>
      </c>
      <c r="D562">
        <v>345</v>
      </c>
      <c r="E562">
        <v>5</v>
      </c>
      <c r="F562" t="s">
        <v>98</v>
      </c>
      <c r="G562">
        <v>563</v>
      </c>
      <c r="H562">
        <v>2</v>
      </c>
      <c r="I562">
        <v>626</v>
      </c>
      <c r="J562" t="s">
        <v>141</v>
      </c>
      <c r="K562" t="s">
        <v>1181</v>
      </c>
      <c r="L562">
        <v>38</v>
      </c>
      <c r="M562" t="s">
        <v>94</v>
      </c>
      <c r="N562" t="s">
        <v>95</v>
      </c>
      <c r="O562">
        <v>502</v>
      </c>
      <c r="P562" t="s">
        <v>47</v>
      </c>
      <c r="Q562">
        <v>400</v>
      </c>
      <c r="R562" t="s">
        <v>143</v>
      </c>
      <c r="S562" t="s">
        <v>84</v>
      </c>
      <c r="T562" t="s">
        <v>85</v>
      </c>
      <c r="U562">
        <v>626</v>
      </c>
      <c r="Y562" t="s">
        <v>1182</v>
      </c>
      <c r="AA562">
        <v>33.7288</v>
      </c>
      <c r="AB562">
        <v>-118.2929</v>
      </c>
      <c r="AC562">
        <f t="shared" si="8"/>
        <v>0</v>
      </c>
    </row>
    <row r="563" spans="1:29" x14ac:dyDescent="0.35">
      <c r="A563">
        <v>200506941</v>
      </c>
      <c r="B563" s="1">
        <v>43899</v>
      </c>
      <c r="C563" s="1">
        <v>43898</v>
      </c>
      <c r="D563">
        <v>1800</v>
      </c>
      <c r="E563">
        <v>5</v>
      </c>
      <c r="F563" t="s">
        <v>98</v>
      </c>
      <c r="G563">
        <v>569</v>
      </c>
      <c r="H563">
        <v>1</v>
      </c>
      <c r="I563">
        <v>510</v>
      </c>
      <c r="J563" t="s">
        <v>29</v>
      </c>
      <c r="L563">
        <v>0</v>
      </c>
      <c r="O563">
        <v>108</v>
      </c>
      <c r="P563" t="s">
        <v>105</v>
      </c>
      <c r="S563" t="s">
        <v>40</v>
      </c>
      <c r="T563" t="s">
        <v>41</v>
      </c>
      <c r="U563">
        <v>510</v>
      </c>
      <c r="Y563" t="s">
        <v>1183</v>
      </c>
      <c r="AA563">
        <v>33.720999999999997</v>
      </c>
      <c r="AB563">
        <v>-118.2764</v>
      </c>
      <c r="AC563">
        <f t="shared" si="8"/>
        <v>0</v>
      </c>
    </row>
    <row r="564" spans="1:29" x14ac:dyDescent="0.35">
      <c r="A564">
        <v>201304825</v>
      </c>
      <c r="B564" s="1">
        <v>43845</v>
      </c>
      <c r="C564" s="1">
        <v>43834</v>
      </c>
      <c r="D564">
        <v>1200</v>
      </c>
      <c r="E564">
        <v>13</v>
      </c>
      <c r="F564" t="s">
        <v>62</v>
      </c>
      <c r="G564">
        <v>1311</v>
      </c>
      <c r="H564">
        <v>1</v>
      </c>
      <c r="I564">
        <v>510</v>
      </c>
      <c r="J564" t="s">
        <v>29</v>
      </c>
      <c r="L564">
        <v>0</v>
      </c>
      <c r="O564">
        <v>208</v>
      </c>
      <c r="P564" t="s">
        <v>1184</v>
      </c>
      <c r="S564" t="s">
        <v>40</v>
      </c>
      <c r="T564" t="s">
        <v>41</v>
      </c>
      <c r="U564">
        <v>510</v>
      </c>
      <c r="Y564" t="s">
        <v>1185</v>
      </c>
      <c r="AA564">
        <v>34.033499999999997</v>
      </c>
      <c r="AB564">
        <v>-118.27370000000001</v>
      </c>
      <c r="AC564">
        <f t="shared" si="8"/>
        <v>0</v>
      </c>
    </row>
    <row r="565" spans="1:29" x14ac:dyDescent="0.35">
      <c r="A565">
        <v>200405424</v>
      </c>
      <c r="B565" s="1">
        <v>43867</v>
      </c>
      <c r="C565" s="1">
        <v>43865</v>
      </c>
      <c r="D565">
        <v>1400</v>
      </c>
      <c r="E565">
        <v>4</v>
      </c>
      <c r="F565" t="s">
        <v>54</v>
      </c>
      <c r="G565">
        <v>402</v>
      </c>
      <c r="H565">
        <v>1</v>
      </c>
      <c r="I565">
        <v>310</v>
      </c>
      <c r="J565" t="s">
        <v>71</v>
      </c>
      <c r="K565" t="s">
        <v>1186</v>
      </c>
      <c r="L565">
        <v>0</v>
      </c>
      <c r="M565" t="s">
        <v>30</v>
      </c>
      <c r="N565" t="s">
        <v>73</v>
      </c>
      <c r="O565">
        <v>725</v>
      </c>
      <c r="P565" t="s">
        <v>199</v>
      </c>
      <c r="S565" t="s">
        <v>40</v>
      </c>
      <c r="T565" t="s">
        <v>41</v>
      </c>
      <c r="U565">
        <v>310</v>
      </c>
      <c r="Y565" t="s">
        <v>1187</v>
      </c>
      <c r="AA565">
        <v>34.092300000000002</v>
      </c>
      <c r="AB565">
        <v>-118.1978</v>
      </c>
      <c r="AC565">
        <f t="shared" si="8"/>
        <v>0</v>
      </c>
    </row>
    <row r="566" spans="1:29" x14ac:dyDescent="0.35">
      <c r="A566">
        <v>200512756</v>
      </c>
      <c r="B566" s="1">
        <v>44050</v>
      </c>
      <c r="C566" s="1">
        <v>44050</v>
      </c>
      <c r="D566">
        <v>1935</v>
      </c>
      <c r="E566">
        <v>5</v>
      </c>
      <c r="F566" t="s">
        <v>98</v>
      </c>
      <c r="G566">
        <v>503</v>
      </c>
      <c r="H566">
        <v>2</v>
      </c>
      <c r="I566">
        <v>624</v>
      </c>
      <c r="J566" t="s">
        <v>171</v>
      </c>
      <c r="K566" t="s">
        <v>1188</v>
      </c>
      <c r="L566">
        <v>63</v>
      </c>
      <c r="M566" t="s">
        <v>30</v>
      </c>
      <c r="N566" t="s">
        <v>95</v>
      </c>
      <c r="O566">
        <v>301</v>
      </c>
      <c r="P566" t="s">
        <v>155</v>
      </c>
      <c r="Q566">
        <v>400</v>
      </c>
      <c r="R566" t="s">
        <v>143</v>
      </c>
      <c r="S566" t="s">
        <v>40</v>
      </c>
      <c r="T566" t="s">
        <v>41</v>
      </c>
      <c r="U566">
        <v>624</v>
      </c>
      <c r="Y566" t="s">
        <v>1189</v>
      </c>
      <c r="AA566">
        <v>33.7941</v>
      </c>
      <c r="AB566">
        <v>-118.29</v>
      </c>
      <c r="AC566">
        <f t="shared" si="8"/>
        <v>0</v>
      </c>
    </row>
    <row r="567" spans="1:29" x14ac:dyDescent="0.35">
      <c r="A567">
        <v>200716533</v>
      </c>
      <c r="B567" s="1">
        <v>44165</v>
      </c>
      <c r="C567" s="1">
        <v>44161</v>
      </c>
      <c r="D567">
        <v>1130</v>
      </c>
      <c r="E567">
        <v>7</v>
      </c>
      <c r="F567" t="s">
        <v>28</v>
      </c>
      <c r="G567">
        <v>745</v>
      </c>
      <c r="H567">
        <v>2</v>
      </c>
      <c r="I567">
        <v>740</v>
      </c>
      <c r="J567" t="s">
        <v>224</v>
      </c>
      <c r="K567">
        <v>329</v>
      </c>
      <c r="L567">
        <v>42</v>
      </c>
      <c r="M567" t="s">
        <v>30</v>
      </c>
      <c r="N567" t="s">
        <v>95</v>
      </c>
      <c r="O567">
        <v>101</v>
      </c>
      <c r="P567" t="s">
        <v>32</v>
      </c>
      <c r="S567" t="s">
        <v>40</v>
      </c>
      <c r="T567" t="s">
        <v>41</v>
      </c>
      <c r="U567">
        <v>740</v>
      </c>
      <c r="Y567" t="s">
        <v>1190</v>
      </c>
      <c r="Z567" t="s">
        <v>1191</v>
      </c>
      <c r="AA567">
        <v>34.052700000000002</v>
      </c>
      <c r="AB567">
        <v>-118.3509</v>
      </c>
      <c r="AC567">
        <f t="shared" si="8"/>
        <v>0</v>
      </c>
    </row>
    <row r="568" spans="1:29" x14ac:dyDescent="0.35">
      <c r="A568">
        <v>200908411</v>
      </c>
      <c r="B568" s="1">
        <v>43934</v>
      </c>
      <c r="C568" s="1">
        <v>43934</v>
      </c>
      <c r="D568">
        <v>1320</v>
      </c>
      <c r="E568">
        <v>9</v>
      </c>
      <c r="F568" t="s">
        <v>49</v>
      </c>
      <c r="G568">
        <v>971</v>
      </c>
      <c r="H568">
        <v>1</v>
      </c>
      <c r="I568">
        <v>310</v>
      </c>
      <c r="J568" t="s">
        <v>71</v>
      </c>
      <c r="K568" t="s">
        <v>1192</v>
      </c>
      <c r="L568">
        <v>63</v>
      </c>
      <c r="M568" t="s">
        <v>94</v>
      </c>
      <c r="N568" t="s">
        <v>163</v>
      </c>
      <c r="O568">
        <v>501</v>
      </c>
      <c r="P568" t="s">
        <v>164</v>
      </c>
      <c r="S568" t="s">
        <v>33</v>
      </c>
      <c r="T568" t="s">
        <v>34</v>
      </c>
      <c r="U568">
        <v>310</v>
      </c>
      <c r="V568">
        <v>998</v>
      </c>
      <c r="Y568" t="s">
        <v>1193</v>
      </c>
      <c r="AA568">
        <v>34.156399999999998</v>
      </c>
      <c r="AB568">
        <v>-118.46299999999999</v>
      </c>
      <c r="AC568">
        <f t="shared" si="8"/>
        <v>1</v>
      </c>
    </row>
    <row r="569" spans="1:29" x14ac:dyDescent="0.35">
      <c r="A569">
        <v>200407318</v>
      </c>
      <c r="B569" s="1">
        <v>43917</v>
      </c>
      <c r="C569" s="1">
        <v>43917</v>
      </c>
      <c r="D569">
        <v>315</v>
      </c>
      <c r="E569">
        <v>4</v>
      </c>
      <c r="F569" t="s">
        <v>54</v>
      </c>
      <c r="G569">
        <v>422</v>
      </c>
      <c r="H569">
        <v>2</v>
      </c>
      <c r="I569">
        <v>740</v>
      </c>
      <c r="J569" t="s">
        <v>224</v>
      </c>
      <c r="K569">
        <v>329</v>
      </c>
      <c r="L569">
        <v>40</v>
      </c>
      <c r="M569" t="s">
        <v>30</v>
      </c>
      <c r="N569" t="s">
        <v>31</v>
      </c>
      <c r="O569">
        <v>203</v>
      </c>
      <c r="P569" t="s">
        <v>101</v>
      </c>
      <c r="S569" t="s">
        <v>40</v>
      </c>
      <c r="T569" t="s">
        <v>41</v>
      </c>
      <c r="U569">
        <v>740</v>
      </c>
      <c r="Y569" t="s">
        <v>1194</v>
      </c>
      <c r="AA569">
        <v>34.073599999999999</v>
      </c>
      <c r="AB569">
        <v>-118.21559999999999</v>
      </c>
      <c r="AC569">
        <f t="shared" si="8"/>
        <v>0</v>
      </c>
    </row>
    <row r="570" spans="1:29" x14ac:dyDescent="0.35">
      <c r="A570">
        <v>200811367</v>
      </c>
      <c r="B570" s="1">
        <v>44013</v>
      </c>
      <c r="C570" s="1">
        <v>44013</v>
      </c>
      <c r="D570">
        <v>1000</v>
      </c>
      <c r="E570">
        <v>8</v>
      </c>
      <c r="F570" t="s">
        <v>109</v>
      </c>
      <c r="G570">
        <v>828</v>
      </c>
      <c r="H570">
        <v>2</v>
      </c>
      <c r="I570">
        <v>745</v>
      </c>
      <c r="J570" t="s">
        <v>139</v>
      </c>
      <c r="K570">
        <v>329</v>
      </c>
      <c r="L570">
        <v>0</v>
      </c>
      <c r="M570" t="s">
        <v>46</v>
      </c>
      <c r="N570" t="s">
        <v>46</v>
      </c>
      <c r="O570">
        <v>502</v>
      </c>
      <c r="P570" t="s">
        <v>47</v>
      </c>
      <c r="S570" t="s">
        <v>40</v>
      </c>
      <c r="T570" t="s">
        <v>41</v>
      </c>
      <c r="U570">
        <v>745</v>
      </c>
      <c r="Y570" t="s">
        <v>1195</v>
      </c>
      <c r="AA570">
        <v>34.064900000000002</v>
      </c>
      <c r="AB570">
        <v>-118.4372</v>
      </c>
      <c r="AC570">
        <f t="shared" si="8"/>
        <v>0</v>
      </c>
    </row>
    <row r="571" spans="1:29" x14ac:dyDescent="0.35">
      <c r="A571">
        <v>200216757</v>
      </c>
      <c r="B571" s="1">
        <v>44131</v>
      </c>
      <c r="C571" s="1">
        <v>44125</v>
      </c>
      <c r="D571">
        <v>600</v>
      </c>
      <c r="E571">
        <v>2</v>
      </c>
      <c r="F571" t="s">
        <v>56</v>
      </c>
      <c r="G571">
        <v>261</v>
      </c>
      <c r="H571">
        <v>2</v>
      </c>
      <c r="I571">
        <v>354</v>
      </c>
      <c r="J571" t="s">
        <v>167</v>
      </c>
      <c r="K571" t="s">
        <v>1196</v>
      </c>
      <c r="L571">
        <v>56</v>
      </c>
      <c r="M571" t="s">
        <v>30</v>
      </c>
      <c r="N571" t="s">
        <v>1145</v>
      </c>
      <c r="O571">
        <v>502</v>
      </c>
      <c r="P571" t="s">
        <v>47</v>
      </c>
      <c r="S571" t="s">
        <v>40</v>
      </c>
      <c r="T571" t="s">
        <v>41</v>
      </c>
      <c r="U571">
        <v>354</v>
      </c>
      <c r="Y571" t="s">
        <v>1197</v>
      </c>
      <c r="AA571">
        <v>34.058399999999999</v>
      </c>
      <c r="AB571">
        <v>-118.2824</v>
      </c>
      <c r="AC571">
        <f t="shared" si="8"/>
        <v>0</v>
      </c>
    </row>
    <row r="572" spans="1:29" x14ac:dyDescent="0.35">
      <c r="A572">
        <v>201005802</v>
      </c>
      <c r="B572" s="1">
        <v>43872</v>
      </c>
      <c r="C572" s="1">
        <v>43871</v>
      </c>
      <c r="D572">
        <v>1143</v>
      </c>
      <c r="E572">
        <v>10</v>
      </c>
      <c r="F572" t="s">
        <v>103</v>
      </c>
      <c r="G572">
        <v>1029</v>
      </c>
      <c r="H572">
        <v>2</v>
      </c>
      <c r="I572">
        <v>956</v>
      </c>
      <c r="J572" t="s">
        <v>328</v>
      </c>
      <c r="K572">
        <v>1501</v>
      </c>
      <c r="L572">
        <v>44</v>
      </c>
      <c r="M572" t="s">
        <v>30</v>
      </c>
      <c r="N572" t="s">
        <v>31</v>
      </c>
      <c r="O572">
        <v>502</v>
      </c>
      <c r="P572" t="s">
        <v>47</v>
      </c>
      <c r="S572" t="s">
        <v>84</v>
      </c>
      <c r="T572" t="s">
        <v>85</v>
      </c>
      <c r="U572">
        <v>956</v>
      </c>
      <c r="Y572" t="s">
        <v>377</v>
      </c>
      <c r="AA572">
        <v>34.197600000000001</v>
      </c>
      <c r="AB572">
        <v>-118.4837</v>
      </c>
      <c r="AC572">
        <f t="shared" si="8"/>
        <v>0</v>
      </c>
    </row>
    <row r="573" spans="1:29" x14ac:dyDescent="0.35">
      <c r="A573">
        <v>201306017</v>
      </c>
      <c r="B573" s="1">
        <v>43867</v>
      </c>
      <c r="C573" s="1">
        <v>43866</v>
      </c>
      <c r="D573">
        <v>930</v>
      </c>
      <c r="E573">
        <v>13</v>
      </c>
      <c r="F573" t="s">
        <v>62</v>
      </c>
      <c r="G573">
        <v>1364</v>
      </c>
      <c r="H573">
        <v>2</v>
      </c>
      <c r="I573">
        <v>624</v>
      </c>
      <c r="J573" t="s">
        <v>171</v>
      </c>
      <c r="K573">
        <v>446</v>
      </c>
      <c r="L573">
        <v>18</v>
      </c>
      <c r="M573" t="s">
        <v>30</v>
      </c>
      <c r="N573" t="s">
        <v>95</v>
      </c>
      <c r="O573">
        <v>101</v>
      </c>
      <c r="P573" t="s">
        <v>32</v>
      </c>
      <c r="Q573">
        <v>400</v>
      </c>
      <c r="R573" t="s">
        <v>143</v>
      </c>
      <c r="S573" t="s">
        <v>40</v>
      </c>
      <c r="T573" t="s">
        <v>41</v>
      </c>
      <c r="U573">
        <v>624</v>
      </c>
      <c r="Y573" t="s">
        <v>305</v>
      </c>
      <c r="Z573" t="s">
        <v>1198</v>
      </c>
      <c r="AA573">
        <v>33.996699999999997</v>
      </c>
      <c r="AB573">
        <v>-118.2565</v>
      </c>
      <c r="AC573">
        <f t="shared" si="8"/>
        <v>0</v>
      </c>
    </row>
    <row r="574" spans="1:29" x14ac:dyDescent="0.35">
      <c r="A574">
        <v>201214933</v>
      </c>
      <c r="B574" s="1">
        <v>44000</v>
      </c>
      <c r="C574" s="1">
        <v>44000</v>
      </c>
      <c r="D574">
        <v>100</v>
      </c>
      <c r="E574">
        <v>12</v>
      </c>
      <c r="F574" t="s">
        <v>68</v>
      </c>
      <c r="G574">
        <v>1255</v>
      </c>
      <c r="H574">
        <v>1</v>
      </c>
      <c r="I574">
        <v>210</v>
      </c>
      <c r="J574" t="s">
        <v>149</v>
      </c>
      <c r="K574" t="s">
        <v>1199</v>
      </c>
      <c r="L574">
        <v>24</v>
      </c>
      <c r="M574" t="s">
        <v>30</v>
      </c>
      <c r="N574" t="s">
        <v>95</v>
      </c>
      <c r="O574">
        <v>101</v>
      </c>
      <c r="P574" t="s">
        <v>32</v>
      </c>
      <c r="Q574">
        <v>102</v>
      </c>
      <c r="R574" t="s">
        <v>219</v>
      </c>
      <c r="S574" t="s">
        <v>40</v>
      </c>
      <c r="T574" t="s">
        <v>41</v>
      </c>
      <c r="U574">
        <v>210</v>
      </c>
      <c r="Y574" t="s">
        <v>1200</v>
      </c>
      <c r="AA574">
        <v>33.9694</v>
      </c>
      <c r="AB574">
        <v>-118.29810000000001</v>
      </c>
      <c r="AC574">
        <f t="shared" si="8"/>
        <v>0</v>
      </c>
    </row>
    <row r="575" spans="1:29" x14ac:dyDescent="0.35">
      <c r="A575">
        <v>200406517</v>
      </c>
      <c r="B575" s="1">
        <v>43894</v>
      </c>
      <c r="C575" s="1">
        <v>43894</v>
      </c>
      <c r="D575">
        <v>1405</v>
      </c>
      <c r="E575">
        <v>4</v>
      </c>
      <c r="F575" t="s">
        <v>54</v>
      </c>
      <c r="G575">
        <v>491</v>
      </c>
      <c r="H575">
        <v>2</v>
      </c>
      <c r="I575">
        <v>740</v>
      </c>
      <c r="J575" t="s">
        <v>224</v>
      </c>
      <c r="K575" t="s">
        <v>1201</v>
      </c>
      <c r="L575">
        <v>47</v>
      </c>
      <c r="M575" t="s">
        <v>94</v>
      </c>
      <c r="N575" t="s">
        <v>95</v>
      </c>
      <c r="O575">
        <v>108</v>
      </c>
      <c r="P575" t="s">
        <v>105</v>
      </c>
      <c r="S575" t="s">
        <v>40</v>
      </c>
      <c r="T575" t="s">
        <v>41</v>
      </c>
      <c r="U575">
        <v>740</v>
      </c>
      <c r="Y575" t="s">
        <v>1202</v>
      </c>
      <c r="AA575">
        <v>34.025300000000001</v>
      </c>
      <c r="AB575">
        <v>-118.22239999999999</v>
      </c>
      <c r="AC575">
        <f t="shared" si="8"/>
        <v>0</v>
      </c>
    </row>
    <row r="576" spans="1:29" x14ac:dyDescent="0.35">
      <c r="A576">
        <v>200410977</v>
      </c>
      <c r="B576" s="1">
        <v>44032</v>
      </c>
      <c r="C576" s="1">
        <v>44025</v>
      </c>
      <c r="D576">
        <v>1330</v>
      </c>
      <c r="E576">
        <v>4</v>
      </c>
      <c r="F576" t="s">
        <v>54</v>
      </c>
      <c r="G576">
        <v>463</v>
      </c>
      <c r="H576">
        <v>1</v>
      </c>
      <c r="I576">
        <v>310</v>
      </c>
      <c r="J576" t="s">
        <v>71</v>
      </c>
      <c r="K576" t="s">
        <v>1203</v>
      </c>
      <c r="L576">
        <v>0</v>
      </c>
      <c r="M576" t="s">
        <v>30</v>
      </c>
      <c r="N576" t="s">
        <v>73</v>
      </c>
      <c r="O576">
        <v>704</v>
      </c>
      <c r="P576" t="s">
        <v>1204</v>
      </c>
      <c r="S576" t="s">
        <v>40</v>
      </c>
      <c r="T576" t="s">
        <v>41</v>
      </c>
      <c r="U576">
        <v>310</v>
      </c>
      <c r="Y576" t="s">
        <v>1205</v>
      </c>
      <c r="AA576">
        <v>34.045000000000002</v>
      </c>
      <c r="AB576">
        <v>-118.2165</v>
      </c>
      <c r="AC576">
        <f t="shared" si="8"/>
        <v>0</v>
      </c>
    </row>
    <row r="577" spans="1:29" x14ac:dyDescent="0.35">
      <c r="A577">
        <v>200710724</v>
      </c>
      <c r="B577" s="1">
        <v>44001</v>
      </c>
      <c r="C577" s="1">
        <v>43974</v>
      </c>
      <c r="D577">
        <v>1330</v>
      </c>
      <c r="E577">
        <v>7</v>
      </c>
      <c r="F577" t="s">
        <v>28</v>
      </c>
      <c r="G577">
        <v>705</v>
      </c>
      <c r="H577">
        <v>1</v>
      </c>
      <c r="I577">
        <v>310</v>
      </c>
      <c r="J577" t="s">
        <v>71</v>
      </c>
      <c r="K577" t="s">
        <v>670</v>
      </c>
      <c r="L577">
        <v>54</v>
      </c>
      <c r="M577" t="s">
        <v>30</v>
      </c>
      <c r="N577" t="s">
        <v>73</v>
      </c>
      <c r="O577">
        <v>501</v>
      </c>
      <c r="P577" t="s">
        <v>164</v>
      </c>
      <c r="S577" t="s">
        <v>40</v>
      </c>
      <c r="T577" t="s">
        <v>41</v>
      </c>
      <c r="U577">
        <v>310</v>
      </c>
      <c r="Y577" t="s">
        <v>1206</v>
      </c>
      <c r="AA577">
        <v>34.081899999999997</v>
      </c>
      <c r="AB577">
        <v>-118.34739999999999</v>
      </c>
      <c r="AC577">
        <f t="shared" si="8"/>
        <v>0</v>
      </c>
    </row>
    <row r="578" spans="1:29" x14ac:dyDescent="0.35">
      <c r="A578">
        <v>200714668</v>
      </c>
      <c r="B578" s="1">
        <v>44112</v>
      </c>
      <c r="C578" s="1">
        <v>44110</v>
      </c>
      <c r="D578">
        <v>1340</v>
      </c>
      <c r="E578">
        <v>7</v>
      </c>
      <c r="F578" t="s">
        <v>28</v>
      </c>
      <c r="G578">
        <v>745</v>
      </c>
      <c r="H578">
        <v>1</v>
      </c>
      <c r="I578">
        <v>440</v>
      </c>
      <c r="J578" t="s">
        <v>213</v>
      </c>
      <c r="K578">
        <v>344</v>
      </c>
      <c r="L578">
        <v>33</v>
      </c>
      <c r="M578" t="s">
        <v>94</v>
      </c>
      <c r="N578" t="s">
        <v>163</v>
      </c>
      <c r="O578">
        <v>720</v>
      </c>
      <c r="P578" t="s">
        <v>767</v>
      </c>
      <c r="S578" t="s">
        <v>40</v>
      </c>
      <c r="T578" t="s">
        <v>41</v>
      </c>
      <c r="U578">
        <v>440</v>
      </c>
      <c r="Y578" t="s">
        <v>1207</v>
      </c>
      <c r="AA578">
        <v>34.057200000000002</v>
      </c>
      <c r="AB578">
        <v>-118.3428</v>
      </c>
      <c r="AC578">
        <f t="shared" si="8"/>
        <v>0</v>
      </c>
    </row>
    <row r="579" spans="1:29" x14ac:dyDescent="0.35">
      <c r="A579">
        <v>200120169</v>
      </c>
      <c r="B579" s="1">
        <v>44132</v>
      </c>
      <c r="C579" s="1">
        <v>44131</v>
      </c>
      <c r="D579">
        <v>1600</v>
      </c>
      <c r="E579">
        <v>1</v>
      </c>
      <c r="F579" t="s">
        <v>36</v>
      </c>
      <c r="G579">
        <v>153</v>
      </c>
      <c r="H579">
        <v>1</v>
      </c>
      <c r="I579">
        <v>310</v>
      </c>
      <c r="J579" t="s">
        <v>71</v>
      </c>
      <c r="K579" t="s">
        <v>1208</v>
      </c>
      <c r="L579">
        <v>32</v>
      </c>
      <c r="M579" t="s">
        <v>30</v>
      </c>
      <c r="N579" t="s">
        <v>73</v>
      </c>
      <c r="O579">
        <v>118</v>
      </c>
      <c r="P579" t="s">
        <v>858</v>
      </c>
      <c r="S579" t="s">
        <v>40</v>
      </c>
      <c r="T579" t="s">
        <v>41</v>
      </c>
      <c r="U579">
        <v>310</v>
      </c>
      <c r="Y579" t="s">
        <v>83</v>
      </c>
      <c r="AA579">
        <v>34.045900000000003</v>
      </c>
      <c r="AB579">
        <v>-118.2526</v>
      </c>
      <c r="AC579">
        <f t="shared" ref="AC579:AC642" si="9">IF(OR((S:S)="CC", S:S="AA",S:S="JA"), 1, 0)</f>
        <v>0</v>
      </c>
    </row>
    <row r="580" spans="1:29" x14ac:dyDescent="0.35">
      <c r="A580">
        <v>200515535</v>
      </c>
      <c r="B580" s="1">
        <v>44124</v>
      </c>
      <c r="C580" s="1">
        <v>44124</v>
      </c>
      <c r="D580">
        <v>1007</v>
      </c>
      <c r="E580">
        <v>5</v>
      </c>
      <c r="F580" t="s">
        <v>98</v>
      </c>
      <c r="G580">
        <v>564</v>
      </c>
      <c r="H580">
        <v>1</v>
      </c>
      <c r="I580">
        <v>510</v>
      </c>
      <c r="J580" t="s">
        <v>29</v>
      </c>
      <c r="L580">
        <v>0</v>
      </c>
      <c r="O580">
        <v>108</v>
      </c>
      <c r="P580" t="s">
        <v>105</v>
      </c>
      <c r="S580" t="s">
        <v>33</v>
      </c>
      <c r="T580" t="s">
        <v>34</v>
      </c>
      <c r="U580">
        <v>510</v>
      </c>
      <c r="Y580" t="s">
        <v>291</v>
      </c>
      <c r="AA580">
        <v>33.738700000000001</v>
      </c>
      <c r="AB580">
        <v>-118.2814</v>
      </c>
      <c r="AC580">
        <f t="shared" si="9"/>
        <v>1</v>
      </c>
    </row>
    <row r="581" spans="1:29" x14ac:dyDescent="0.35">
      <c r="A581">
        <v>201008887</v>
      </c>
      <c r="B581" s="1">
        <v>43961</v>
      </c>
      <c r="C581" s="1">
        <v>43956</v>
      </c>
      <c r="D581">
        <v>2030</v>
      </c>
      <c r="E581">
        <v>10</v>
      </c>
      <c r="F581" t="s">
        <v>103</v>
      </c>
      <c r="G581">
        <v>1004</v>
      </c>
      <c r="H581">
        <v>1</v>
      </c>
      <c r="I581">
        <v>341</v>
      </c>
      <c r="J581" t="s">
        <v>157</v>
      </c>
      <c r="K581" t="s">
        <v>1209</v>
      </c>
      <c r="L581">
        <v>60</v>
      </c>
      <c r="M581" t="s">
        <v>94</v>
      </c>
      <c r="N581" t="s">
        <v>163</v>
      </c>
      <c r="O581">
        <v>502</v>
      </c>
      <c r="P581" t="s">
        <v>47</v>
      </c>
      <c r="S581" t="s">
        <v>40</v>
      </c>
      <c r="T581" t="s">
        <v>41</v>
      </c>
      <c r="U581">
        <v>341</v>
      </c>
      <c r="Y581" t="s">
        <v>688</v>
      </c>
      <c r="AA581">
        <v>34.2102</v>
      </c>
      <c r="AB581">
        <v>-118.5361</v>
      </c>
      <c r="AC581">
        <f t="shared" si="9"/>
        <v>0</v>
      </c>
    </row>
    <row r="582" spans="1:29" x14ac:dyDescent="0.35">
      <c r="A582">
        <v>201013600</v>
      </c>
      <c r="B582" s="1">
        <v>44104</v>
      </c>
      <c r="C582" s="1">
        <v>44102</v>
      </c>
      <c r="D582">
        <v>1900</v>
      </c>
      <c r="E582">
        <v>10</v>
      </c>
      <c r="F582" t="s">
        <v>103</v>
      </c>
      <c r="G582">
        <v>1025</v>
      </c>
      <c r="H582">
        <v>2</v>
      </c>
      <c r="I582">
        <v>627</v>
      </c>
      <c r="J582" t="s">
        <v>616</v>
      </c>
      <c r="K582" t="s">
        <v>1210</v>
      </c>
      <c r="L582">
        <v>9</v>
      </c>
      <c r="M582" t="s">
        <v>30</v>
      </c>
      <c r="N582" t="s">
        <v>31</v>
      </c>
      <c r="O582">
        <v>502</v>
      </c>
      <c r="P582" t="s">
        <v>47</v>
      </c>
      <c r="Q582">
        <v>400</v>
      </c>
      <c r="R582" t="s">
        <v>143</v>
      </c>
      <c r="S582" t="s">
        <v>84</v>
      </c>
      <c r="T582" t="s">
        <v>85</v>
      </c>
      <c r="U582">
        <v>627</v>
      </c>
      <c r="Y582" t="s">
        <v>1211</v>
      </c>
      <c r="AA582">
        <v>34.197499999999998</v>
      </c>
      <c r="AB582">
        <v>-118.5273</v>
      </c>
      <c r="AC582">
        <f t="shared" si="9"/>
        <v>0</v>
      </c>
    </row>
    <row r="583" spans="1:29" x14ac:dyDescent="0.35">
      <c r="A583">
        <v>201111371</v>
      </c>
      <c r="B583" s="1">
        <v>44025</v>
      </c>
      <c r="C583" s="1">
        <v>44022</v>
      </c>
      <c r="D583">
        <v>1420</v>
      </c>
      <c r="E583">
        <v>11</v>
      </c>
      <c r="F583" t="s">
        <v>64</v>
      </c>
      <c r="G583">
        <v>1148</v>
      </c>
      <c r="H583">
        <v>2</v>
      </c>
      <c r="I583">
        <v>888</v>
      </c>
      <c r="J583" t="s">
        <v>250</v>
      </c>
      <c r="K583" t="s">
        <v>1212</v>
      </c>
      <c r="L583">
        <v>0</v>
      </c>
      <c r="M583" t="s">
        <v>46</v>
      </c>
      <c r="N583" t="s">
        <v>46</v>
      </c>
      <c r="O583">
        <v>203</v>
      </c>
      <c r="P583" t="s">
        <v>101</v>
      </c>
      <c r="S583" t="s">
        <v>40</v>
      </c>
      <c r="T583" t="s">
        <v>41</v>
      </c>
      <c r="U583">
        <v>888</v>
      </c>
      <c r="Y583" t="s">
        <v>1213</v>
      </c>
      <c r="AA583">
        <v>34.0959</v>
      </c>
      <c r="AB583">
        <v>-118.2073</v>
      </c>
      <c r="AC583">
        <f t="shared" si="9"/>
        <v>0</v>
      </c>
    </row>
    <row r="584" spans="1:29" x14ac:dyDescent="0.35">
      <c r="A584">
        <v>200313942</v>
      </c>
      <c r="B584" s="1">
        <v>44022</v>
      </c>
      <c r="C584" s="1">
        <v>44021</v>
      </c>
      <c r="D584">
        <v>1700</v>
      </c>
      <c r="E584">
        <v>3</v>
      </c>
      <c r="F584" t="s">
        <v>43</v>
      </c>
      <c r="G584">
        <v>334</v>
      </c>
      <c r="H584">
        <v>1</v>
      </c>
      <c r="I584">
        <v>510</v>
      </c>
      <c r="J584" t="s">
        <v>29</v>
      </c>
      <c r="L584">
        <v>0</v>
      </c>
      <c r="O584">
        <v>101</v>
      </c>
      <c r="P584" t="s">
        <v>32</v>
      </c>
      <c r="S584" t="s">
        <v>40</v>
      </c>
      <c r="T584" t="s">
        <v>41</v>
      </c>
      <c r="U584">
        <v>510</v>
      </c>
      <c r="Y584" t="s">
        <v>1214</v>
      </c>
      <c r="AA584">
        <v>34.023099999999999</v>
      </c>
      <c r="AB584">
        <v>-118.3305</v>
      </c>
      <c r="AC584">
        <f t="shared" si="9"/>
        <v>0</v>
      </c>
    </row>
    <row r="585" spans="1:29" x14ac:dyDescent="0.35">
      <c r="A585">
        <v>200708167</v>
      </c>
      <c r="B585" s="1">
        <v>43931</v>
      </c>
      <c r="C585" s="1">
        <v>43930</v>
      </c>
      <c r="D585">
        <v>1558</v>
      </c>
      <c r="E585">
        <v>7</v>
      </c>
      <c r="F585" t="s">
        <v>28</v>
      </c>
      <c r="G585">
        <v>722</v>
      </c>
      <c r="H585">
        <v>1</v>
      </c>
      <c r="I585">
        <v>440</v>
      </c>
      <c r="J585" t="s">
        <v>213</v>
      </c>
      <c r="K585" t="s">
        <v>1215</v>
      </c>
      <c r="L585">
        <v>30</v>
      </c>
      <c r="M585" t="s">
        <v>94</v>
      </c>
      <c r="N585" t="s">
        <v>95</v>
      </c>
      <c r="O585">
        <v>501</v>
      </c>
      <c r="P585" t="s">
        <v>164</v>
      </c>
      <c r="S585" t="s">
        <v>40</v>
      </c>
      <c r="T585" t="s">
        <v>41</v>
      </c>
      <c r="U585">
        <v>440</v>
      </c>
      <c r="Y585" t="s">
        <v>1216</v>
      </c>
      <c r="AA585">
        <v>34.066000000000003</v>
      </c>
      <c r="AB585">
        <v>-118.3711</v>
      </c>
      <c r="AC585">
        <f t="shared" si="9"/>
        <v>0</v>
      </c>
    </row>
    <row r="586" spans="1:29" x14ac:dyDescent="0.35">
      <c r="A586">
        <v>200709574</v>
      </c>
      <c r="B586" s="1">
        <v>43974</v>
      </c>
      <c r="C586" s="1">
        <v>43974</v>
      </c>
      <c r="D586">
        <v>1920</v>
      </c>
      <c r="E586">
        <v>7</v>
      </c>
      <c r="F586" t="s">
        <v>28</v>
      </c>
      <c r="G586">
        <v>732</v>
      </c>
      <c r="H586">
        <v>1</v>
      </c>
      <c r="I586">
        <v>210</v>
      </c>
      <c r="J586" t="s">
        <v>149</v>
      </c>
      <c r="K586" t="s">
        <v>1217</v>
      </c>
      <c r="L586">
        <v>0</v>
      </c>
      <c r="M586" t="s">
        <v>30</v>
      </c>
      <c r="N586" t="s">
        <v>31</v>
      </c>
      <c r="O586">
        <v>203</v>
      </c>
      <c r="P586" t="s">
        <v>101</v>
      </c>
      <c r="Q586">
        <v>511</v>
      </c>
      <c r="R586" t="s">
        <v>151</v>
      </c>
      <c r="S586" t="s">
        <v>33</v>
      </c>
      <c r="T586" t="s">
        <v>34</v>
      </c>
      <c r="U586">
        <v>210</v>
      </c>
      <c r="Y586" t="s">
        <v>1218</v>
      </c>
      <c r="AA586">
        <v>34.066499999999998</v>
      </c>
      <c r="AB586">
        <v>-118.36620000000001</v>
      </c>
      <c r="AC586">
        <f t="shared" si="9"/>
        <v>1</v>
      </c>
    </row>
    <row r="587" spans="1:29" x14ac:dyDescent="0.35">
      <c r="A587">
        <v>200904337</v>
      </c>
      <c r="B587" s="1">
        <v>43838</v>
      </c>
      <c r="C587" s="1">
        <v>43837</v>
      </c>
      <c r="D587">
        <v>2200</v>
      </c>
      <c r="E587">
        <v>9</v>
      </c>
      <c r="F587" t="s">
        <v>49</v>
      </c>
      <c r="G587">
        <v>932</v>
      </c>
      <c r="H587">
        <v>1</v>
      </c>
      <c r="I587">
        <v>420</v>
      </c>
      <c r="J587" t="s">
        <v>352</v>
      </c>
      <c r="K587" t="s">
        <v>670</v>
      </c>
      <c r="L587">
        <v>36</v>
      </c>
      <c r="M587" t="s">
        <v>30</v>
      </c>
      <c r="N587" t="s">
        <v>163</v>
      </c>
      <c r="O587">
        <v>108</v>
      </c>
      <c r="P587" t="s">
        <v>105</v>
      </c>
      <c r="S587" t="s">
        <v>40</v>
      </c>
      <c r="T587" t="s">
        <v>41</v>
      </c>
      <c r="U587">
        <v>420</v>
      </c>
      <c r="Y587" t="s">
        <v>1219</v>
      </c>
      <c r="AA587">
        <v>34.182600000000001</v>
      </c>
      <c r="AB587">
        <v>-118.45959999999999</v>
      </c>
      <c r="AC587">
        <f t="shared" si="9"/>
        <v>0</v>
      </c>
    </row>
    <row r="588" spans="1:29" x14ac:dyDescent="0.35">
      <c r="A588">
        <v>200609026</v>
      </c>
      <c r="B588" s="1">
        <v>43934</v>
      </c>
      <c r="C588" s="1">
        <v>43927</v>
      </c>
      <c r="D588">
        <v>200</v>
      </c>
      <c r="E588">
        <v>6</v>
      </c>
      <c r="F588" t="s">
        <v>91</v>
      </c>
      <c r="G588">
        <v>648</v>
      </c>
      <c r="H588">
        <v>1</v>
      </c>
      <c r="I588">
        <v>440</v>
      </c>
      <c r="J588" t="s">
        <v>213</v>
      </c>
      <c r="K588" t="s">
        <v>245</v>
      </c>
      <c r="L588">
        <v>60</v>
      </c>
      <c r="M588" t="s">
        <v>30</v>
      </c>
      <c r="N588" t="s">
        <v>73</v>
      </c>
      <c r="O588">
        <v>503</v>
      </c>
      <c r="P588" t="s">
        <v>650</v>
      </c>
      <c r="S588" t="s">
        <v>40</v>
      </c>
      <c r="T588" t="s">
        <v>41</v>
      </c>
      <c r="U588">
        <v>440</v>
      </c>
      <c r="Y588" t="s">
        <v>1220</v>
      </c>
      <c r="AA588">
        <v>34.101799999999997</v>
      </c>
      <c r="AB588">
        <v>-118.30710000000001</v>
      </c>
      <c r="AC588">
        <f t="shared" si="9"/>
        <v>0</v>
      </c>
    </row>
    <row r="589" spans="1:29" x14ac:dyDescent="0.35">
      <c r="A589">
        <v>200205402</v>
      </c>
      <c r="B589" s="1">
        <v>43847</v>
      </c>
      <c r="C589" s="1">
        <v>43846</v>
      </c>
      <c r="D589">
        <v>1600</v>
      </c>
      <c r="E589">
        <v>2</v>
      </c>
      <c r="F589" t="s">
        <v>56</v>
      </c>
      <c r="G589">
        <v>261</v>
      </c>
      <c r="H589">
        <v>1</v>
      </c>
      <c r="I589">
        <v>331</v>
      </c>
      <c r="J589" t="s">
        <v>233</v>
      </c>
      <c r="K589" t="s">
        <v>1221</v>
      </c>
      <c r="L589">
        <v>65</v>
      </c>
      <c r="M589" t="s">
        <v>30</v>
      </c>
      <c r="N589" t="s">
        <v>95</v>
      </c>
      <c r="O589">
        <v>108</v>
      </c>
      <c r="P589" t="s">
        <v>105</v>
      </c>
      <c r="S589" t="s">
        <v>40</v>
      </c>
      <c r="T589" t="s">
        <v>41</v>
      </c>
      <c r="U589">
        <v>331</v>
      </c>
      <c r="Y589" t="s">
        <v>1222</v>
      </c>
      <c r="AA589">
        <v>34.056699999999999</v>
      </c>
      <c r="AB589">
        <v>-118.28149999999999</v>
      </c>
      <c r="AC589">
        <f t="shared" si="9"/>
        <v>0</v>
      </c>
    </row>
    <row r="590" spans="1:29" x14ac:dyDescent="0.35">
      <c r="A590">
        <v>201209121</v>
      </c>
      <c r="B590" s="1">
        <v>43904</v>
      </c>
      <c r="C590" s="1">
        <v>43903</v>
      </c>
      <c r="D590">
        <v>2100</v>
      </c>
      <c r="E590">
        <v>12</v>
      </c>
      <c r="F590" t="s">
        <v>68</v>
      </c>
      <c r="G590">
        <v>1267</v>
      </c>
      <c r="H590">
        <v>1</v>
      </c>
      <c r="I590">
        <v>330</v>
      </c>
      <c r="J590" t="s">
        <v>37</v>
      </c>
      <c r="K590" t="s">
        <v>1223</v>
      </c>
      <c r="L590">
        <v>22</v>
      </c>
      <c r="M590" t="s">
        <v>30</v>
      </c>
      <c r="N590" t="s">
        <v>163</v>
      </c>
      <c r="O590">
        <v>101</v>
      </c>
      <c r="P590" t="s">
        <v>32</v>
      </c>
      <c r="S590" t="s">
        <v>40</v>
      </c>
      <c r="T590" t="s">
        <v>41</v>
      </c>
      <c r="U590">
        <v>330</v>
      </c>
      <c r="Y590" t="s">
        <v>1224</v>
      </c>
      <c r="AA590">
        <v>33.961300000000001</v>
      </c>
      <c r="AB590">
        <v>-118.2893</v>
      </c>
      <c r="AC590">
        <f t="shared" si="9"/>
        <v>0</v>
      </c>
    </row>
    <row r="591" spans="1:29" x14ac:dyDescent="0.35">
      <c r="A591">
        <v>201215423</v>
      </c>
      <c r="B591" s="1">
        <v>44008</v>
      </c>
      <c r="C591" s="1">
        <v>44008</v>
      </c>
      <c r="D591">
        <v>1000</v>
      </c>
      <c r="E591">
        <v>12</v>
      </c>
      <c r="F591" t="s">
        <v>68</v>
      </c>
      <c r="G591">
        <v>1215</v>
      </c>
      <c r="H591">
        <v>2</v>
      </c>
      <c r="I591">
        <v>626</v>
      </c>
      <c r="J591" t="s">
        <v>141</v>
      </c>
      <c r="K591" t="s">
        <v>1225</v>
      </c>
      <c r="L591">
        <v>21</v>
      </c>
      <c r="M591" t="s">
        <v>94</v>
      </c>
      <c r="N591" t="s">
        <v>163</v>
      </c>
      <c r="O591">
        <v>518</v>
      </c>
      <c r="P591" t="s">
        <v>1076</v>
      </c>
      <c r="Q591">
        <v>400</v>
      </c>
      <c r="R591" t="s">
        <v>143</v>
      </c>
      <c r="S591" t="s">
        <v>33</v>
      </c>
      <c r="T591" t="s">
        <v>34</v>
      </c>
      <c r="U591">
        <v>626</v>
      </c>
      <c r="Y591" t="s">
        <v>1226</v>
      </c>
      <c r="AA591">
        <v>33.991500000000002</v>
      </c>
      <c r="AB591">
        <v>-118.2959</v>
      </c>
      <c r="AC591">
        <f t="shared" si="9"/>
        <v>1</v>
      </c>
    </row>
    <row r="592" spans="1:29" x14ac:dyDescent="0.35">
      <c r="A592">
        <v>200804730</v>
      </c>
      <c r="B592" s="1">
        <v>43847</v>
      </c>
      <c r="C592" s="1">
        <v>43846</v>
      </c>
      <c r="D592">
        <v>1900</v>
      </c>
      <c r="E592">
        <v>8</v>
      </c>
      <c r="F592" t="s">
        <v>109</v>
      </c>
      <c r="G592">
        <v>835</v>
      </c>
      <c r="H592">
        <v>1</v>
      </c>
      <c r="I592">
        <v>331</v>
      </c>
      <c r="J592" t="s">
        <v>233</v>
      </c>
      <c r="K592" t="s">
        <v>1227</v>
      </c>
      <c r="L592">
        <v>31</v>
      </c>
      <c r="M592" t="s">
        <v>30</v>
      </c>
      <c r="N592" t="s">
        <v>73</v>
      </c>
      <c r="O592">
        <v>101</v>
      </c>
      <c r="P592" t="s">
        <v>32</v>
      </c>
      <c r="S592" t="s">
        <v>40</v>
      </c>
      <c r="T592" t="s">
        <v>41</v>
      </c>
      <c r="U592">
        <v>331</v>
      </c>
      <c r="Y592" t="s">
        <v>1228</v>
      </c>
      <c r="Z592" t="s">
        <v>1229</v>
      </c>
      <c r="AA592">
        <v>34.047199999999997</v>
      </c>
      <c r="AB592">
        <v>-118.4333</v>
      </c>
      <c r="AC592">
        <f t="shared" si="9"/>
        <v>0</v>
      </c>
    </row>
    <row r="593" spans="1:29" x14ac:dyDescent="0.35">
      <c r="A593">
        <v>200909717</v>
      </c>
      <c r="B593" s="1">
        <v>43966</v>
      </c>
      <c r="C593" s="1">
        <v>43963</v>
      </c>
      <c r="D593">
        <v>1605</v>
      </c>
      <c r="E593">
        <v>9</v>
      </c>
      <c r="F593" t="s">
        <v>49</v>
      </c>
      <c r="G593">
        <v>998</v>
      </c>
      <c r="H593">
        <v>2</v>
      </c>
      <c r="I593">
        <v>850</v>
      </c>
      <c r="J593" t="s">
        <v>563</v>
      </c>
      <c r="K593">
        <v>529</v>
      </c>
      <c r="L593">
        <v>26</v>
      </c>
      <c r="M593" t="s">
        <v>94</v>
      </c>
      <c r="N593" t="s">
        <v>73</v>
      </c>
      <c r="O593">
        <v>502</v>
      </c>
      <c r="P593" t="s">
        <v>47</v>
      </c>
      <c r="S593" t="s">
        <v>40</v>
      </c>
      <c r="T593" t="s">
        <v>41</v>
      </c>
      <c r="U593">
        <v>850</v>
      </c>
      <c r="Y593" t="s">
        <v>1230</v>
      </c>
      <c r="AA593">
        <v>34.147399999999998</v>
      </c>
      <c r="AB593">
        <v>-118.4183</v>
      </c>
      <c r="AC593">
        <f t="shared" si="9"/>
        <v>0</v>
      </c>
    </row>
    <row r="594" spans="1:29" x14ac:dyDescent="0.35">
      <c r="A594">
        <v>200618640</v>
      </c>
      <c r="B594" s="1">
        <v>44165</v>
      </c>
      <c r="C594" s="1">
        <v>44162</v>
      </c>
      <c r="D594">
        <v>1900</v>
      </c>
      <c r="E594">
        <v>6</v>
      </c>
      <c r="F594" t="s">
        <v>91</v>
      </c>
      <c r="G594">
        <v>663</v>
      </c>
      <c r="H594">
        <v>1</v>
      </c>
      <c r="I594">
        <v>210</v>
      </c>
      <c r="J594" t="s">
        <v>149</v>
      </c>
      <c r="K594" t="s">
        <v>1231</v>
      </c>
      <c r="L594">
        <v>20</v>
      </c>
      <c r="M594" t="s">
        <v>30</v>
      </c>
      <c r="N594" t="s">
        <v>163</v>
      </c>
      <c r="O594">
        <v>401</v>
      </c>
      <c r="P594" t="s">
        <v>231</v>
      </c>
      <c r="Q594">
        <v>102</v>
      </c>
      <c r="R594" t="s">
        <v>219</v>
      </c>
      <c r="S594" t="s">
        <v>40</v>
      </c>
      <c r="T594" t="s">
        <v>41</v>
      </c>
      <c r="U594">
        <v>210</v>
      </c>
      <c r="Y594" t="s">
        <v>1232</v>
      </c>
      <c r="AA594">
        <v>34.090699999999998</v>
      </c>
      <c r="AB594">
        <v>-118.3368</v>
      </c>
      <c r="AC594">
        <f t="shared" si="9"/>
        <v>0</v>
      </c>
    </row>
    <row r="595" spans="1:29" x14ac:dyDescent="0.35">
      <c r="A595">
        <v>201014895</v>
      </c>
      <c r="B595" s="1">
        <v>44144</v>
      </c>
      <c r="C595" s="1">
        <v>44134</v>
      </c>
      <c r="D595">
        <v>1145</v>
      </c>
      <c r="E595">
        <v>10</v>
      </c>
      <c r="F595" t="s">
        <v>103</v>
      </c>
      <c r="G595">
        <v>1021</v>
      </c>
      <c r="H595">
        <v>1</v>
      </c>
      <c r="I595">
        <v>331</v>
      </c>
      <c r="J595" t="s">
        <v>233</v>
      </c>
      <c r="K595" t="s">
        <v>363</v>
      </c>
      <c r="L595">
        <v>44</v>
      </c>
      <c r="M595" t="s">
        <v>30</v>
      </c>
      <c r="N595" t="s">
        <v>1233</v>
      </c>
      <c r="O595">
        <v>101</v>
      </c>
      <c r="P595" t="s">
        <v>32</v>
      </c>
      <c r="S595" t="s">
        <v>40</v>
      </c>
      <c r="T595" t="s">
        <v>41</v>
      </c>
      <c r="U595">
        <v>331</v>
      </c>
      <c r="Y595" t="s">
        <v>1234</v>
      </c>
      <c r="AA595">
        <v>34.195999999999998</v>
      </c>
      <c r="AB595">
        <v>-118.56</v>
      </c>
      <c r="AC595">
        <f t="shared" si="9"/>
        <v>0</v>
      </c>
    </row>
    <row r="596" spans="1:29" x14ac:dyDescent="0.35">
      <c r="A596">
        <v>201116312</v>
      </c>
      <c r="B596" s="1">
        <v>44169</v>
      </c>
      <c r="C596" s="1">
        <v>44167</v>
      </c>
      <c r="D596">
        <v>2330</v>
      </c>
      <c r="E596">
        <v>11</v>
      </c>
      <c r="F596" t="s">
        <v>64</v>
      </c>
      <c r="G596">
        <v>1153</v>
      </c>
      <c r="H596">
        <v>1</v>
      </c>
      <c r="I596">
        <v>331</v>
      </c>
      <c r="J596" t="s">
        <v>233</v>
      </c>
      <c r="K596">
        <v>385</v>
      </c>
      <c r="L596">
        <v>56</v>
      </c>
      <c r="M596" t="s">
        <v>30</v>
      </c>
      <c r="N596" t="s">
        <v>73</v>
      </c>
      <c r="O596">
        <v>101</v>
      </c>
      <c r="P596" t="s">
        <v>32</v>
      </c>
      <c r="S596" t="s">
        <v>40</v>
      </c>
      <c r="T596" t="s">
        <v>41</v>
      </c>
      <c r="U596">
        <v>331</v>
      </c>
      <c r="Y596" t="s">
        <v>1235</v>
      </c>
      <c r="AA596">
        <v>34.105400000000003</v>
      </c>
      <c r="AB596">
        <v>-118.30710000000001</v>
      </c>
      <c r="AC596">
        <f t="shared" si="9"/>
        <v>0</v>
      </c>
    </row>
    <row r="597" spans="1:29" x14ac:dyDescent="0.35">
      <c r="A597">
        <v>201015594</v>
      </c>
      <c r="B597" s="1">
        <v>44165</v>
      </c>
      <c r="C597" s="1">
        <v>44165</v>
      </c>
      <c r="D597">
        <v>1300</v>
      </c>
      <c r="E597">
        <v>10</v>
      </c>
      <c r="F597" t="s">
        <v>103</v>
      </c>
      <c r="G597">
        <v>1077</v>
      </c>
      <c r="H597">
        <v>1</v>
      </c>
      <c r="I597">
        <v>331</v>
      </c>
      <c r="J597" t="s">
        <v>233</v>
      </c>
      <c r="K597" t="s">
        <v>1236</v>
      </c>
      <c r="L597">
        <v>23</v>
      </c>
      <c r="M597" t="s">
        <v>94</v>
      </c>
      <c r="N597" t="s">
        <v>31</v>
      </c>
      <c r="O597">
        <v>108</v>
      </c>
      <c r="P597" t="s">
        <v>105</v>
      </c>
      <c r="S597" t="s">
        <v>40</v>
      </c>
      <c r="T597" t="s">
        <v>41</v>
      </c>
      <c r="U597">
        <v>331</v>
      </c>
      <c r="Y597" t="s">
        <v>1237</v>
      </c>
      <c r="AA597">
        <v>34.160200000000003</v>
      </c>
      <c r="AB597">
        <v>-118.50539999999999</v>
      </c>
      <c r="AC597">
        <f t="shared" si="9"/>
        <v>0</v>
      </c>
    </row>
    <row r="598" spans="1:29" x14ac:dyDescent="0.35">
      <c r="A598">
        <v>200712307</v>
      </c>
      <c r="B598" s="1">
        <v>44045</v>
      </c>
      <c r="C598" s="1">
        <v>44044</v>
      </c>
      <c r="D598">
        <v>800</v>
      </c>
      <c r="E598">
        <v>7</v>
      </c>
      <c r="F598" t="s">
        <v>28</v>
      </c>
      <c r="G598">
        <v>766</v>
      </c>
      <c r="H598">
        <v>2</v>
      </c>
      <c r="I598">
        <v>664</v>
      </c>
      <c r="J598" t="s">
        <v>1125</v>
      </c>
      <c r="K598">
        <v>701</v>
      </c>
      <c r="L598">
        <v>36</v>
      </c>
      <c r="M598" t="s">
        <v>94</v>
      </c>
      <c r="N598" t="s">
        <v>163</v>
      </c>
      <c r="O598">
        <v>501</v>
      </c>
      <c r="P598" t="s">
        <v>164</v>
      </c>
      <c r="S598" t="s">
        <v>40</v>
      </c>
      <c r="T598" t="s">
        <v>41</v>
      </c>
      <c r="U598">
        <v>664</v>
      </c>
      <c r="Y598" t="s">
        <v>1238</v>
      </c>
      <c r="AA598">
        <v>34.048200000000001</v>
      </c>
      <c r="AB598">
        <v>-118.3308</v>
      </c>
      <c r="AC598">
        <f t="shared" si="9"/>
        <v>0</v>
      </c>
    </row>
    <row r="599" spans="1:29" x14ac:dyDescent="0.35">
      <c r="A599">
        <v>200505760</v>
      </c>
      <c r="B599" s="1">
        <v>43872</v>
      </c>
      <c r="C599" s="1">
        <v>43872</v>
      </c>
      <c r="D599">
        <v>2100</v>
      </c>
      <c r="E599">
        <v>5</v>
      </c>
      <c r="F599" t="s">
        <v>98</v>
      </c>
      <c r="G599">
        <v>551</v>
      </c>
      <c r="H599">
        <v>2</v>
      </c>
      <c r="I599">
        <v>624</v>
      </c>
      <c r="J599" t="s">
        <v>171</v>
      </c>
      <c r="K599" t="s">
        <v>1239</v>
      </c>
      <c r="L599">
        <v>43</v>
      </c>
      <c r="M599" t="s">
        <v>30</v>
      </c>
      <c r="N599" t="s">
        <v>95</v>
      </c>
      <c r="O599">
        <v>502</v>
      </c>
      <c r="P599" t="s">
        <v>47</v>
      </c>
      <c r="Q599">
        <v>400</v>
      </c>
      <c r="R599" t="s">
        <v>143</v>
      </c>
      <c r="S599" t="s">
        <v>40</v>
      </c>
      <c r="T599" t="s">
        <v>41</v>
      </c>
      <c r="U599">
        <v>624</v>
      </c>
      <c r="Y599" t="s">
        <v>1240</v>
      </c>
      <c r="AA599">
        <v>33.738500000000002</v>
      </c>
      <c r="AB599">
        <v>-118.3171</v>
      </c>
      <c r="AC599">
        <f t="shared" si="9"/>
        <v>0</v>
      </c>
    </row>
    <row r="600" spans="1:29" x14ac:dyDescent="0.35">
      <c r="A600">
        <v>201308570</v>
      </c>
      <c r="B600" s="1">
        <v>43913</v>
      </c>
      <c r="C600" s="1">
        <v>43912</v>
      </c>
      <c r="D600">
        <v>2000</v>
      </c>
      <c r="E600">
        <v>13</v>
      </c>
      <c r="F600" t="s">
        <v>62</v>
      </c>
      <c r="G600">
        <v>1333</v>
      </c>
      <c r="H600">
        <v>1</v>
      </c>
      <c r="I600">
        <v>510</v>
      </c>
      <c r="J600" t="s">
        <v>29</v>
      </c>
      <c r="L600">
        <v>0</v>
      </c>
      <c r="O600">
        <v>101</v>
      </c>
      <c r="P600" t="s">
        <v>32</v>
      </c>
      <c r="S600" t="s">
        <v>40</v>
      </c>
      <c r="T600" t="s">
        <v>41</v>
      </c>
      <c r="U600">
        <v>510</v>
      </c>
      <c r="Y600" t="s">
        <v>1241</v>
      </c>
      <c r="AA600">
        <v>34.021599999999999</v>
      </c>
      <c r="AB600">
        <v>-118.2638</v>
      </c>
      <c r="AC600">
        <f t="shared" si="9"/>
        <v>0</v>
      </c>
    </row>
    <row r="601" spans="1:29" x14ac:dyDescent="0.35">
      <c r="A601">
        <v>200210793</v>
      </c>
      <c r="B601" s="1">
        <v>43980</v>
      </c>
      <c r="C601" s="1">
        <v>43979</v>
      </c>
      <c r="D601">
        <v>1230</v>
      </c>
      <c r="E601">
        <v>2</v>
      </c>
      <c r="F601" t="s">
        <v>56</v>
      </c>
      <c r="G601">
        <v>266</v>
      </c>
      <c r="H601">
        <v>1</v>
      </c>
      <c r="I601">
        <v>236</v>
      </c>
      <c r="J601" t="s">
        <v>692</v>
      </c>
      <c r="K601" t="s">
        <v>1242</v>
      </c>
      <c r="L601">
        <v>24</v>
      </c>
      <c r="M601" t="s">
        <v>94</v>
      </c>
      <c r="N601" t="s">
        <v>95</v>
      </c>
      <c r="O601">
        <v>502</v>
      </c>
      <c r="P601" t="s">
        <v>47</v>
      </c>
      <c r="Q601">
        <v>400</v>
      </c>
      <c r="R601" t="s">
        <v>143</v>
      </c>
      <c r="S601" t="s">
        <v>84</v>
      </c>
      <c r="T601" t="s">
        <v>85</v>
      </c>
      <c r="U601">
        <v>236</v>
      </c>
      <c r="Y601" t="s">
        <v>1243</v>
      </c>
      <c r="AA601">
        <v>34.052100000000003</v>
      </c>
      <c r="AB601">
        <v>-118.27379999999999</v>
      </c>
      <c r="AC601">
        <f t="shared" si="9"/>
        <v>0</v>
      </c>
    </row>
    <row r="602" spans="1:29" x14ac:dyDescent="0.35">
      <c r="A602">
        <v>200405314</v>
      </c>
      <c r="B602" s="1">
        <v>43864</v>
      </c>
      <c r="C602" s="1">
        <v>43864</v>
      </c>
      <c r="D602">
        <v>1615</v>
      </c>
      <c r="E602">
        <v>4</v>
      </c>
      <c r="F602" t="s">
        <v>54</v>
      </c>
      <c r="G602">
        <v>449</v>
      </c>
      <c r="H602">
        <v>1</v>
      </c>
      <c r="I602">
        <v>510</v>
      </c>
      <c r="J602" t="s">
        <v>29</v>
      </c>
      <c r="L602">
        <v>0</v>
      </c>
      <c r="O602">
        <v>104</v>
      </c>
      <c r="P602" t="s">
        <v>201</v>
      </c>
      <c r="S602" t="s">
        <v>40</v>
      </c>
      <c r="T602" t="s">
        <v>41</v>
      </c>
      <c r="U602">
        <v>510</v>
      </c>
      <c r="Y602" t="s">
        <v>1244</v>
      </c>
      <c r="AA602">
        <v>34.052900000000001</v>
      </c>
      <c r="AB602">
        <v>-118.1931</v>
      </c>
      <c r="AC602">
        <f t="shared" si="9"/>
        <v>0</v>
      </c>
    </row>
    <row r="603" spans="1:29" x14ac:dyDescent="0.35">
      <c r="A603">
        <v>200313761</v>
      </c>
      <c r="B603" s="1">
        <v>44018</v>
      </c>
      <c r="C603" s="1">
        <v>44018</v>
      </c>
      <c r="D603">
        <v>2200</v>
      </c>
      <c r="E603">
        <v>3</v>
      </c>
      <c r="F603" t="s">
        <v>43</v>
      </c>
      <c r="G603">
        <v>377</v>
      </c>
      <c r="H603">
        <v>2</v>
      </c>
      <c r="I603">
        <v>624</v>
      </c>
      <c r="J603" t="s">
        <v>171</v>
      </c>
      <c r="K603" t="s">
        <v>1245</v>
      </c>
      <c r="L603">
        <v>22</v>
      </c>
      <c r="M603" t="s">
        <v>30</v>
      </c>
      <c r="N603" t="s">
        <v>95</v>
      </c>
      <c r="O603">
        <v>101</v>
      </c>
      <c r="P603" t="s">
        <v>32</v>
      </c>
      <c r="Q603">
        <v>400</v>
      </c>
      <c r="R603" t="s">
        <v>143</v>
      </c>
      <c r="S603" t="s">
        <v>40</v>
      </c>
      <c r="T603" t="s">
        <v>41</v>
      </c>
      <c r="U603">
        <v>624</v>
      </c>
      <c r="Y603" t="s">
        <v>1246</v>
      </c>
      <c r="AA603">
        <v>34.014499999999998</v>
      </c>
      <c r="AB603">
        <v>-118.298</v>
      </c>
      <c r="AC603">
        <f t="shared" si="9"/>
        <v>0</v>
      </c>
    </row>
    <row r="604" spans="1:29" x14ac:dyDescent="0.35">
      <c r="A604">
        <v>200514132</v>
      </c>
      <c r="B604" s="1">
        <v>44088</v>
      </c>
      <c r="C604" s="1">
        <v>44080</v>
      </c>
      <c r="D604">
        <v>1000</v>
      </c>
      <c r="E604">
        <v>5</v>
      </c>
      <c r="F604" t="s">
        <v>98</v>
      </c>
      <c r="G604">
        <v>562</v>
      </c>
      <c r="H604">
        <v>1</v>
      </c>
      <c r="I604">
        <v>440</v>
      </c>
      <c r="J604" t="s">
        <v>213</v>
      </c>
      <c r="K604">
        <v>344</v>
      </c>
      <c r="L604">
        <v>49</v>
      </c>
      <c r="M604" t="s">
        <v>94</v>
      </c>
      <c r="N604" t="s">
        <v>95</v>
      </c>
      <c r="O604">
        <v>501</v>
      </c>
      <c r="P604" t="s">
        <v>164</v>
      </c>
      <c r="S604" t="s">
        <v>40</v>
      </c>
      <c r="T604" t="s">
        <v>41</v>
      </c>
      <c r="U604">
        <v>440</v>
      </c>
      <c r="Y604" t="s">
        <v>1247</v>
      </c>
      <c r="AA604">
        <v>33.734299999999998</v>
      </c>
      <c r="AB604">
        <v>-118.3056</v>
      </c>
      <c r="AC604">
        <f t="shared" si="9"/>
        <v>0</v>
      </c>
    </row>
    <row r="605" spans="1:29" x14ac:dyDescent="0.35">
      <c r="A605">
        <v>200110957</v>
      </c>
      <c r="B605" s="1">
        <v>43945</v>
      </c>
      <c r="C605" s="1">
        <v>43945</v>
      </c>
      <c r="D605">
        <v>255</v>
      </c>
      <c r="E605">
        <v>1</v>
      </c>
      <c r="F605" t="s">
        <v>36</v>
      </c>
      <c r="G605">
        <v>119</v>
      </c>
      <c r="H605">
        <v>1</v>
      </c>
      <c r="I605">
        <v>341</v>
      </c>
      <c r="J605" t="s">
        <v>157</v>
      </c>
      <c r="K605" t="s">
        <v>1248</v>
      </c>
      <c r="L605">
        <v>0</v>
      </c>
      <c r="M605" t="s">
        <v>46</v>
      </c>
      <c r="N605" t="s">
        <v>46</v>
      </c>
      <c r="O605">
        <v>834</v>
      </c>
      <c r="P605" t="s">
        <v>1249</v>
      </c>
      <c r="S605" t="s">
        <v>40</v>
      </c>
      <c r="T605" t="s">
        <v>41</v>
      </c>
      <c r="U605">
        <v>341</v>
      </c>
      <c r="Y605" t="s">
        <v>1250</v>
      </c>
      <c r="AA605">
        <v>34.0563</v>
      </c>
      <c r="AB605">
        <v>-118.23739999999999</v>
      </c>
      <c r="AC605">
        <f t="shared" si="9"/>
        <v>0</v>
      </c>
    </row>
    <row r="606" spans="1:29" x14ac:dyDescent="0.35">
      <c r="A606">
        <v>200116609</v>
      </c>
      <c r="B606" s="1">
        <v>44061</v>
      </c>
      <c r="C606" s="1">
        <v>44061</v>
      </c>
      <c r="D606">
        <v>1800</v>
      </c>
      <c r="E606">
        <v>1</v>
      </c>
      <c r="F606" t="s">
        <v>36</v>
      </c>
      <c r="G606">
        <v>166</v>
      </c>
      <c r="H606">
        <v>2</v>
      </c>
      <c r="I606">
        <v>624</v>
      </c>
      <c r="J606" t="s">
        <v>171</v>
      </c>
      <c r="K606" t="s">
        <v>1251</v>
      </c>
      <c r="L606">
        <v>58</v>
      </c>
      <c r="M606" t="s">
        <v>94</v>
      </c>
      <c r="N606" t="s">
        <v>163</v>
      </c>
      <c r="O606">
        <v>102</v>
      </c>
      <c r="P606" t="s">
        <v>186</v>
      </c>
      <c r="Q606">
        <v>500</v>
      </c>
      <c r="R606" t="s">
        <v>184</v>
      </c>
      <c r="S606" t="s">
        <v>40</v>
      </c>
      <c r="T606" t="s">
        <v>41</v>
      </c>
      <c r="U606">
        <v>624</v>
      </c>
      <c r="Y606" t="s">
        <v>1252</v>
      </c>
      <c r="AA606">
        <v>34.042099999999998</v>
      </c>
      <c r="AB606">
        <v>-118.2469</v>
      </c>
      <c r="AC606">
        <f t="shared" si="9"/>
        <v>0</v>
      </c>
    </row>
    <row r="607" spans="1:29" x14ac:dyDescent="0.35">
      <c r="A607">
        <v>200312028</v>
      </c>
      <c r="B607" s="1">
        <v>43980</v>
      </c>
      <c r="C607" s="1">
        <v>43980</v>
      </c>
      <c r="D607">
        <v>125</v>
      </c>
      <c r="E607">
        <v>3</v>
      </c>
      <c r="F607" t="s">
        <v>43</v>
      </c>
      <c r="G607">
        <v>312</v>
      </c>
      <c r="H607">
        <v>1</v>
      </c>
      <c r="I607">
        <v>251</v>
      </c>
      <c r="J607" t="s">
        <v>1253</v>
      </c>
      <c r="K607" t="s">
        <v>1254</v>
      </c>
      <c r="L607">
        <v>60</v>
      </c>
      <c r="M607" t="s">
        <v>94</v>
      </c>
      <c r="N607" t="s">
        <v>95</v>
      </c>
      <c r="O607">
        <v>502</v>
      </c>
      <c r="P607" t="s">
        <v>47</v>
      </c>
      <c r="Q607">
        <v>102</v>
      </c>
      <c r="R607" t="s">
        <v>219</v>
      </c>
      <c r="S607" t="s">
        <v>40</v>
      </c>
      <c r="T607" t="s">
        <v>41</v>
      </c>
      <c r="U607">
        <v>251</v>
      </c>
      <c r="Y607" t="s">
        <v>1255</v>
      </c>
      <c r="AA607">
        <v>34.027099999999997</v>
      </c>
      <c r="AB607">
        <v>-118.35850000000001</v>
      </c>
      <c r="AC607">
        <f t="shared" si="9"/>
        <v>0</v>
      </c>
    </row>
    <row r="608" spans="1:29" x14ac:dyDescent="0.35">
      <c r="A608">
        <v>201222162</v>
      </c>
      <c r="B608" s="1">
        <v>44111</v>
      </c>
      <c r="C608" s="1">
        <v>44111</v>
      </c>
      <c r="D608">
        <v>900</v>
      </c>
      <c r="E608">
        <v>12</v>
      </c>
      <c r="F608" t="s">
        <v>68</v>
      </c>
      <c r="G608">
        <v>1205</v>
      </c>
      <c r="H608">
        <v>1</v>
      </c>
      <c r="I608">
        <v>230</v>
      </c>
      <c r="J608" t="s">
        <v>161</v>
      </c>
      <c r="K608" t="s">
        <v>1256</v>
      </c>
      <c r="L608">
        <v>24</v>
      </c>
      <c r="M608" t="s">
        <v>30</v>
      </c>
      <c r="N608" t="s">
        <v>163</v>
      </c>
      <c r="O608">
        <v>101</v>
      </c>
      <c r="P608" t="s">
        <v>32</v>
      </c>
      <c r="Q608">
        <v>102</v>
      </c>
      <c r="R608" t="s">
        <v>219</v>
      </c>
      <c r="S608" t="s">
        <v>40</v>
      </c>
      <c r="T608" t="s">
        <v>41</v>
      </c>
      <c r="U608">
        <v>230</v>
      </c>
      <c r="V608">
        <v>761</v>
      </c>
      <c r="Y608" t="s">
        <v>440</v>
      </c>
      <c r="Z608" t="s">
        <v>1257</v>
      </c>
      <c r="AA608">
        <v>33.997799999999998</v>
      </c>
      <c r="AB608">
        <v>-118.2915</v>
      </c>
      <c r="AC608">
        <f t="shared" si="9"/>
        <v>0</v>
      </c>
    </row>
    <row r="609" spans="1:29" x14ac:dyDescent="0.35">
      <c r="A609">
        <v>200208387</v>
      </c>
      <c r="B609" s="1">
        <v>43921</v>
      </c>
      <c r="C609" s="1">
        <v>43920</v>
      </c>
      <c r="D609">
        <v>1900</v>
      </c>
      <c r="E609">
        <v>2</v>
      </c>
      <c r="F609" t="s">
        <v>56</v>
      </c>
      <c r="G609">
        <v>261</v>
      </c>
      <c r="H609">
        <v>1</v>
      </c>
      <c r="I609">
        <v>510</v>
      </c>
      <c r="J609" t="s">
        <v>29</v>
      </c>
      <c r="L609">
        <v>0</v>
      </c>
      <c r="O609">
        <v>101</v>
      </c>
      <c r="P609" t="s">
        <v>32</v>
      </c>
      <c r="S609" t="s">
        <v>40</v>
      </c>
      <c r="T609" t="s">
        <v>41</v>
      </c>
      <c r="U609">
        <v>510</v>
      </c>
      <c r="Y609" t="s">
        <v>1258</v>
      </c>
      <c r="AA609">
        <v>34.058399999999999</v>
      </c>
      <c r="AB609">
        <v>-118.28100000000001</v>
      </c>
      <c r="AC609">
        <f t="shared" si="9"/>
        <v>0</v>
      </c>
    </row>
    <row r="610" spans="1:29" x14ac:dyDescent="0.35">
      <c r="A610">
        <v>200909837</v>
      </c>
      <c r="B610" s="1">
        <v>43969</v>
      </c>
      <c r="C610" s="1">
        <v>43963</v>
      </c>
      <c r="D610">
        <v>1810</v>
      </c>
      <c r="E610">
        <v>9</v>
      </c>
      <c r="F610" t="s">
        <v>49</v>
      </c>
      <c r="G610">
        <v>963</v>
      </c>
      <c r="H610">
        <v>1</v>
      </c>
      <c r="I610">
        <v>440</v>
      </c>
      <c r="J610" t="s">
        <v>213</v>
      </c>
      <c r="K610" t="s">
        <v>1259</v>
      </c>
      <c r="L610">
        <v>34</v>
      </c>
      <c r="M610" t="s">
        <v>94</v>
      </c>
      <c r="N610" t="s">
        <v>94</v>
      </c>
      <c r="O610">
        <v>119</v>
      </c>
      <c r="P610" t="s">
        <v>333</v>
      </c>
      <c r="S610" t="s">
        <v>40</v>
      </c>
      <c r="T610" t="s">
        <v>41</v>
      </c>
      <c r="U610">
        <v>440</v>
      </c>
      <c r="Y610" t="s">
        <v>1260</v>
      </c>
      <c r="AA610">
        <v>34.164900000000003</v>
      </c>
      <c r="AB610">
        <v>-118.4618</v>
      </c>
      <c r="AC610">
        <f t="shared" si="9"/>
        <v>0</v>
      </c>
    </row>
    <row r="611" spans="1:29" x14ac:dyDescent="0.35">
      <c r="A611">
        <v>201008675</v>
      </c>
      <c r="B611" s="1">
        <v>43955</v>
      </c>
      <c r="C611" s="1">
        <v>43955</v>
      </c>
      <c r="D611">
        <v>1000</v>
      </c>
      <c r="E611">
        <v>10</v>
      </c>
      <c r="F611" t="s">
        <v>103</v>
      </c>
      <c r="G611">
        <v>1008</v>
      </c>
      <c r="H611">
        <v>2</v>
      </c>
      <c r="I611">
        <v>624</v>
      </c>
      <c r="J611" t="s">
        <v>171</v>
      </c>
      <c r="K611" t="s">
        <v>1261</v>
      </c>
      <c r="L611">
        <v>47</v>
      </c>
      <c r="M611" t="s">
        <v>30</v>
      </c>
      <c r="N611" t="s">
        <v>95</v>
      </c>
      <c r="O611">
        <v>108</v>
      </c>
      <c r="P611" t="s">
        <v>105</v>
      </c>
      <c r="Q611">
        <v>400</v>
      </c>
      <c r="R611" t="s">
        <v>143</v>
      </c>
      <c r="S611" t="s">
        <v>84</v>
      </c>
      <c r="T611" t="s">
        <v>85</v>
      </c>
      <c r="U611">
        <v>624</v>
      </c>
      <c r="Y611" t="s">
        <v>1262</v>
      </c>
      <c r="Z611" t="s">
        <v>1263</v>
      </c>
      <c r="AA611">
        <v>34.221200000000003</v>
      </c>
      <c r="AB611">
        <v>-118.5027</v>
      </c>
      <c r="AC611">
        <f t="shared" si="9"/>
        <v>0</v>
      </c>
    </row>
    <row r="612" spans="1:29" x14ac:dyDescent="0.35">
      <c r="A612">
        <v>201011604</v>
      </c>
      <c r="B612" s="1">
        <v>44043</v>
      </c>
      <c r="C612" s="1">
        <v>44021</v>
      </c>
      <c r="D612">
        <v>1340</v>
      </c>
      <c r="E612">
        <v>10</v>
      </c>
      <c r="F612" t="s">
        <v>103</v>
      </c>
      <c r="G612">
        <v>1065</v>
      </c>
      <c r="H612">
        <v>1</v>
      </c>
      <c r="I612">
        <v>440</v>
      </c>
      <c r="J612" t="s">
        <v>213</v>
      </c>
      <c r="K612" t="s">
        <v>1264</v>
      </c>
      <c r="L612">
        <v>39</v>
      </c>
      <c r="M612" t="s">
        <v>94</v>
      </c>
      <c r="N612" t="s">
        <v>73</v>
      </c>
      <c r="O612">
        <v>501</v>
      </c>
      <c r="P612" t="s">
        <v>164</v>
      </c>
      <c r="S612" t="s">
        <v>40</v>
      </c>
      <c r="T612" t="s">
        <v>41</v>
      </c>
      <c r="U612">
        <v>440</v>
      </c>
      <c r="Y612" t="s">
        <v>1265</v>
      </c>
      <c r="Z612" t="s">
        <v>1266</v>
      </c>
      <c r="AA612">
        <v>34.1648</v>
      </c>
      <c r="AB612">
        <v>-118.5244</v>
      </c>
      <c r="AC612">
        <f t="shared" si="9"/>
        <v>0</v>
      </c>
    </row>
    <row r="613" spans="1:29" x14ac:dyDescent="0.35">
      <c r="A613">
        <v>201218009</v>
      </c>
      <c r="B613" s="1">
        <v>44050</v>
      </c>
      <c r="C613" s="1">
        <v>44050</v>
      </c>
      <c r="D613">
        <v>550</v>
      </c>
      <c r="E613">
        <v>12</v>
      </c>
      <c r="F613" t="s">
        <v>68</v>
      </c>
      <c r="G613">
        <v>1269</v>
      </c>
      <c r="H613">
        <v>1</v>
      </c>
      <c r="I613">
        <v>210</v>
      </c>
      <c r="J613" t="s">
        <v>149</v>
      </c>
      <c r="K613" t="s">
        <v>1267</v>
      </c>
      <c r="L613">
        <v>34</v>
      </c>
      <c r="M613" t="s">
        <v>94</v>
      </c>
      <c r="N613" t="s">
        <v>163</v>
      </c>
      <c r="O613">
        <v>101</v>
      </c>
      <c r="P613" t="s">
        <v>32</v>
      </c>
      <c r="Q613">
        <v>400</v>
      </c>
      <c r="R613" t="s">
        <v>143</v>
      </c>
      <c r="S613" t="s">
        <v>40</v>
      </c>
      <c r="T613" t="s">
        <v>41</v>
      </c>
      <c r="U613">
        <v>210</v>
      </c>
      <c r="Y613" t="s">
        <v>974</v>
      </c>
      <c r="Z613" t="s">
        <v>305</v>
      </c>
      <c r="AA613">
        <v>33.9602</v>
      </c>
      <c r="AB613">
        <v>-118.2564</v>
      </c>
      <c r="AC613">
        <f t="shared" si="9"/>
        <v>0</v>
      </c>
    </row>
    <row r="614" spans="1:29" x14ac:dyDescent="0.35">
      <c r="A614">
        <v>200405697</v>
      </c>
      <c r="B614" s="1">
        <v>43874</v>
      </c>
      <c r="C614" s="1">
        <v>43874</v>
      </c>
      <c r="D614">
        <v>2300</v>
      </c>
      <c r="E614">
        <v>4</v>
      </c>
      <c r="F614" t="s">
        <v>54</v>
      </c>
      <c r="G614">
        <v>461</v>
      </c>
      <c r="H614">
        <v>2</v>
      </c>
      <c r="I614">
        <v>740</v>
      </c>
      <c r="J614" t="s">
        <v>224</v>
      </c>
      <c r="K614" t="s">
        <v>1268</v>
      </c>
      <c r="L614">
        <v>0</v>
      </c>
      <c r="M614" t="s">
        <v>94</v>
      </c>
      <c r="N614" t="s">
        <v>95</v>
      </c>
      <c r="O614">
        <v>101</v>
      </c>
      <c r="P614" t="s">
        <v>32</v>
      </c>
      <c r="S614" t="s">
        <v>40</v>
      </c>
      <c r="T614" t="s">
        <v>41</v>
      </c>
      <c r="U614">
        <v>740</v>
      </c>
      <c r="V614">
        <v>998</v>
      </c>
      <c r="Y614" t="s">
        <v>1269</v>
      </c>
      <c r="AA614">
        <v>34.045299999999997</v>
      </c>
      <c r="AB614">
        <v>-118.2218</v>
      </c>
      <c r="AC614">
        <f t="shared" si="9"/>
        <v>0</v>
      </c>
    </row>
    <row r="615" spans="1:29" x14ac:dyDescent="0.35">
      <c r="A615">
        <v>200407822</v>
      </c>
      <c r="B615" s="1">
        <v>43935</v>
      </c>
      <c r="C615" s="1">
        <v>43927</v>
      </c>
      <c r="D615">
        <v>1100</v>
      </c>
      <c r="E615">
        <v>4</v>
      </c>
      <c r="F615" t="s">
        <v>54</v>
      </c>
      <c r="G615">
        <v>451</v>
      </c>
      <c r="H615">
        <v>1</v>
      </c>
      <c r="I615">
        <v>510</v>
      </c>
      <c r="J615" t="s">
        <v>29</v>
      </c>
      <c r="L615">
        <v>0</v>
      </c>
      <c r="O615">
        <v>101</v>
      </c>
      <c r="P615" t="s">
        <v>32</v>
      </c>
      <c r="S615" t="s">
        <v>40</v>
      </c>
      <c r="T615" t="s">
        <v>41</v>
      </c>
      <c r="U615">
        <v>510</v>
      </c>
      <c r="Y615" t="s">
        <v>1270</v>
      </c>
      <c r="AA615">
        <v>34.047800000000002</v>
      </c>
      <c r="AB615">
        <v>-118.22880000000001</v>
      </c>
      <c r="AC615">
        <f t="shared" si="9"/>
        <v>0</v>
      </c>
    </row>
    <row r="616" spans="1:29" x14ac:dyDescent="0.35">
      <c r="A616">
        <v>201226495</v>
      </c>
      <c r="B616" s="1">
        <v>44181</v>
      </c>
      <c r="C616" s="1">
        <v>44180</v>
      </c>
      <c r="D616">
        <v>2200</v>
      </c>
      <c r="E616">
        <v>12</v>
      </c>
      <c r="F616" t="s">
        <v>68</v>
      </c>
      <c r="G616">
        <v>1211</v>
      </c>
      <c r="H616">
        <v>1</v>
      </c>
      <c r="I616">
        <v>510</v>
      </c>
      <c r="J616" t="s">
        <v>29</v>
      </c>
      <c r="L616">
        <v>0</v>
      </c>
      <c r="O616">
        <v>101</v>
      </c>
      <c r="P616" t="s">
        <v>32</v>
      </c>
      <c r="S616" t="s">
        <v>40</v>
      </c>
      <c r="T616" t="s">
        <v>41</v>
      </c>
      <c r="U616">
        <v>510</v>
      </c>
      <c r="Y616" t="s">
        <v>1271</v>
      </c>
      <c r="AA616">
        <v>33.990900000000003</v>
      </c>
      <c r="AB616">
        <v>-118.33329999999999</v>
      </c>
      <c r="AC616">
        <f t="shared" si="9"/>
        <v>0</v>
      </c>
    </row>
    <row r="617" spans="1:29" x14ac:dyDescent="0.35">
      <c r="A617">
        <v>200412026</v>
      </c>
      <c r="B617" s="1">
        <v>44065</v>
      </c>
      <c r="C617" s="1">
        <v>44064</v>
      </c>
      <c r="D617">
        <v>1850</v>
      </c>
      <c r="E617">
        <v>4</v>
      </c>
      <c r="F617" t="s">
        <v>54</v>
      </c>
      <c r="G617">
        <v>468</v>
      </c>
      <c r="H617">
        <v>2</v>
      </c>
      <c r="I617">
        <v>745</v>
      </c>
      <c r="J617" t="s">
        <v>139</v>
      </c>
      <c r="K617" t="s">
        <v>1272</v>
      </c>
      <c r="L617">
        <v>41</v>
      </c>
      <c r="M617" t="s">
        <v>94</v>
      </c>
      <c r="N617" t="s">
        <v>31</v>
      </c>
      <c r="O617">
        <v>501</v>
      </c>
      <c r="P617" t="s">
        <v>164</v>
      </c>
      <c r="S617" t="s">
        <v>40</v>
      </c>
      <c r="T617" t="s">
        <v>41</v>
      </c>
      <c r="U617">
        <v>745</v>
      </c>
      <c r="Y617" t="s">
        <v>1273</v>
      </c>
      <c r="AA617">
        <v>34.037500000000001</v>
      </c>
      <c r="AB617">
        <v>-118.1969</v>
      </c>
      <c r="AC617">
        <f t="shared" si="9"/>
        <v>0</v>
      </c>
    </row>
    <row r="618" spans="1:29" x14ac:dyDescent="0.35">
      <c r="A618">
        <v>200910314</v>
      </c>
      <c r="B618" s="1">
        <v>43981</v>
      </c>
      <c r="C618" s="1">
        <v>43980</v>
      </c>
      <c r="D618">
        <v>2215</v>
      </c>
      <c r="E618">
        <v>9</v>
      </c>
      <c r="F618" t="s">
        <v>49</v>
      </c>
      <c r="G618">
        <v>914</v>
      </c>
      <c r="H618">
        <v>2</v>
      </c>
      <c r="I618">
        <v>740</v>
      </c>
      <c r="J618" t="s">
        <v>224</v>
      </c>
      <c r="K618" t="s">
        <v>456</v>
      </c>
      <c r="L618">
        <v>25</v>
      </c>
      <c r="M618" t="s">
        <v>94</v>
      </c>
      <c r="N618" t="s">
        <v>95</v>
      </c>
      <c r="O618">
        <v>108</v>
      </c>
      <c r="P618" t="s">
        <v>105</v>
      </c>
      <c r="S618" t="s">
        <v>84</v>
      </c>
      <c r="T618" t="s">
        <v>85</v>
      </c>
      <c r="U618">
        <v>740</v>
      </c>
      <c r="Y618" t="s">
        <v>1155</v>
      </c>
      <c r="AA618">
        <v>34.197600000000001</v>
      </c>
      <c r="AB618">
        <v>-118.45740000000001</v>
      </c>
      <c r="AC618">
        <f t="shared" si="9"/>
        <v>0</v>
      </c>
    </row>
    <row r="619" spans="1:29" x14ac:dyDescent="0.35">
      <c r="A619">
        <v>201213261</v>
      </c>
      <c r="B619" s="1">
        <v>43967</v>
      </c>
      <c r="C619" s="1">
        <v>43967</v>
      </c>
      <c r="D619">
        <v>1800</v>
      </c>
      <c r="E619">
        <v>12</v>
      </c>
      <c r="F619" t="s">
        <v>68</v>
      </c>
      <c r="G619">
        <v>1205</v>
      </c>
      <c r="H619">
        <v>2</v>
      </c>
      <c r="I619">
        <v>922</v>
      </c>
      <c r="J619" t="s">
        <v>1274</v>
      </c>
      <c r="K619">
        <v>913</v>
      </c>
      <c r="L619">
        <v>41</v>
      </c>
      <c r="M619" t="s">
        <v>30</v>
      </c>
      <c r="N619" t="s">
        <v>95</v>
      </c>
      <c r="O619">
        <v>501</v>
      </c>
      <c r="P619" t="s">
        <v>164</v>
      </c>
      <c r="S619" t="s">
        <v>84</v>
      </c>
      <c r="T619" t="s">
        <v>85</v>
      </c>
      <c r="U619">
        <v>922</v>
      </c>
      <c r="Y619" t="s">
        <v>1275</v>
      </c>
      <c r="AA619">
        <v>33.999200000000002</v>
      </c>
      <c r="AB619">
        <v>-118.2959</v>
      </c>
      <c r="AC619">
        <f t="shared" si="9"/>
        <v>0</v>
      </c>
    </row>
    <row r="620" spans="1:29" x14ac:dyDescent="0.35">
      <c r="A620">
        <v>200508408</v>
      </c>
      <c r="B620" s="1">
        <v>43939</v>
      </c>
      <c r="C620" s="1">
        <v>43939</v>
      </c>
      <c r="D620">
        <v>1200</v>
      </c>
      <c r="E620">
        <v>5</v>
      </c>
      <c r="F620" t="s">
        <v>98</v>
      </c>
      <c r="G620">
        <v>528</v>
      </c>
      <c r="H620">
        <v>1</v>
      </c>
      <c r="I620">
        <v>420</v>
      </c>
      <c r="J620" t="s">
        <v>352</v>
      </c>
      <c r="L620">
        <v>0</v>
      </c>
      <c r="O620">
        <v>108</v>
      </c>
      <c r="P620" t="s">
        <v>105</v>
      </c>
      <c r="S620" t="s">
        <v>40</v>
      </c>
      <c r="T620" t="s">
        <v>41</v>
      </c>
      <c r="U620">
        <v>420</v>
      </c>
      <c r="Y620" t="s">
        <v>1276</v>
      </c>
      <c r="AA620">
        <v>33.787599999999998</v>
      </c>
      <c r="AB620">
        <v>-118.2452</v>
      </c>
      <c r="AC620">
        <f t="shared" si="9"/>
        <v>0</v>
      </c>
    </row>
    <row r="621" spans="1:29" x14ac:dyDescent="0.35">
      <c r="A621">
        <v>200517938</v>
      </c>
      <c r="B621" s="1">
        <v>44183</v>
      </c>
      <c r="C621" s="1">
        <v>44183</v>
      </c>
      <c r="D621">
        <v>342</v>
      </c>
      <c r="E621">
        <v>5</v>
      </c>
      <c r="F621" t="s">
        <v>98</v>
      </c>
      <c r="G621">
        <v>501</v>
      </c>
      <c r="H621">
        <v>1</v>
      </c>
      <c r="I621">
        <v>310</v>
      </c>
      <c r="J621" t="s">
        <v>71</v>
      </c>
      <c r="K621" t="s">
        <v>1277</v>
      </c>
      <c r="L621">
        <v>0</v>
      </c>
      <c r="M621" t="s">
        <v>46</v>
      </c>
      <c r="N621" t="s">
        <v>46</v>
      </c>
      <c r="O621">
        <v>221</v>
      </c>
      <c r="P621" t="s">
        <v>74</v>
      </c>
      <c r="S621" t="s">
        <v>40</v>
      </c>
      <c r="T621" t="s">
        <v>41</v>
      </c>
      <c r="U621">
        <v>310</v>
      </c>
      <c r="Y621" t="s">
        <v>1278</v>
      </c>
      <c r="AA621">
        <v>33.868400000000001</v>
      </c>
      <c r="AB621">
        <v>-118.2842</v>
      </c>
      <c r="AC621">
        <f t="shared" si="9"/>
        <v>0</v>
      </c>
    </row>
    <row r="622" spans="1:29" x14ac:dyDescent="0.35">
      <c r="A622">
        <v>200912991</v>
      </c>
      <c r="B622" s="1">
        <v>44044</v>
      </c>
      <c r="C622" s="1">
        <v>44044</v>
      </c>
      <c r="D622">
        <v>530</v>
      </c>
      <c r="E622">
        <v>9</v>
      </c>
      <c r="F622" t="s">
        <v>49</v>
      </c>
      <c r="G622">
        <v>964</v>
      </c>
      <c r="H622">
        <v>1</v>
      </c>
      <c r="I622">
        <v>510</v>
      </c>
      <c r="J622" t="s">
        <v>29</v>
      </c>
      <c r="L622">
        <v>0</v>
      </c>
      <c r="O622">
        <v>104</v>
      </c>
      <c r="P622" t="s">
        <v>201</v>
      </c>
      <c r="S622" t="s">
        <v>40</v>
      </c>
      <c r="T622" t="s">
        <v>41</v>
      </c>
      <c r="U622">
        <v>510</v>
      </c>
      <c r="Y622" t="s">
        <v>1279</v>
      </c>
      <c r="AA622">
        <v>34.161200000000001</v>
      </c>
      <c r="AB622">
        <v>-118.4346</v>
      </c>
      <c r="AC622">
        <f t="shared" si="9"/>
        <v>0</v>
      </c>
    </row>
    <row r="623" spans="1:29" x14ac:dyDescent="0.35">
      <c r="A623">
        <v>200704920</v>
      </c>
      <c r="B623" s="1">
        <v>43844</v>
      </c>
      <c r="C623" s="1">
        <v>43844</v>
      </c>
      <c r="D623">
        <v>2130</v>
      </c>
      <c r="E623">
        <v>7</v>
      </c>
      <c r="F623" t="s">
        <v>28</v>
      </c>
      <c r="G623">
        <v>723</v>
      </c>
      <c r="H623">
        <v>1</v>
      </c>
      <c r="I623">
        <v>330</v>
      </c>
      <c r="J623" t="s">
        <v>37</v>
      </c>
      <c r="K623" t="s">
        <v>1280</v>
      </c>
      <c r="L623">
        <v>26</v>
      </c>
      <c r="M623" t="s">
        <v>94</v>
      </c>
      <c r="N623" t="s">
        <v>73</v>
      </c>
      <c r="O623">
        <v>101</v>
      </c>
      <c r="P623" t="s">
        <v>32</v>
      </c>
      <c r="S623" t="s">
        <v>40</v>
      </c>
      <c r="T623" t="s">
        <v>41</v>
      </c>
      <c r="U623">
        <v>330</v>
      </c>
      <c r="Y623" t="s">
        <v>1281</v>
      </c>
      <c r="Z623" t="s">
        <v>1282</v>
      </c>
      <c r="AA623">
        <v>34.071899999999999</v>
      </c>
      <c r="AB623">
        <v>-118.36369999999999</v>
      </c>
      <c r="AC623">
        <f t="shared" si="9"/>
        <v>0</v>
      </c>
    </row>
    <row r="624" spans="1:29" x14ac:dyDescent="0.35">
      <c r="A624">
        <v>201224479</v>
      </c>
      <c r="B624" s="1">
        <v>44150</v>
      </c>
      <c r="C624" s="1">
        <v>44150</v>
      </c>
      <c r="D624">
        <v>200</v>
      </c>
      <c r="E624">
        <v>12</v>
      </c>
      <c r="F624" t="s">
        <v>68</v>
      </c>
      <c r="G624">
        <v>1208</v>
      </c>
      <c r="H624">
        <v>1</v>
      </c>
      <c r="I624">
        <v>230</v>
      </c>
      <c r="J624" t="s">
        <v>161</v>
      </c>
      <c r="K624" t="s">
        <v>1283</v>
      </c>
      <c r="L624">
        <v>47</v>
      </c>
      <c r="M624" t="s">
        <v>30</v>
      </c>
      <c r="N624" t="s">
        <v>163</v>
      </c>
      <c r="O624">
        <v>101</v>
      </c>
      <c r="P624" t="s">
        <v>32</v>
      </c>
      <c r="Q624">
        <v>109</v>
      </c>
      <c r="R624" t="s">
        <v>265</v>
      </c>
      <c r="S624" t="s">
        <v>84</v>
      </c>
      <c r="T624" t="s">
        <v>85</v>
      </c>
      <c r="U624">
        <v>230</v>
      </c>
      <c r="Y624" t="s">
        <v>1284</v>
      </c>
      <c r="Z624" t="s">
        <v>424</v>
      </c>
      <c r="AA624">
        <v>33.999600000000001</v>
      </c>
      <c r="AB624">
        <v>-118.2871</v>
      </c>
      <c r="AC624">
        <f t="shared" si="9"/>
        <v>0</v>
      </c>
    </row>
    <row r="625" spans="1:29" x14ac:dyDescent="0.35">
      <c r="A625">
        <v>200712310</v>
      </c>
      <c r="B625" s="1">
        <v>44045</v>
      </c>
      <c r="C625" s="1">
        <v>44044</v>
      </c>
      <c r="D625">
        <v>1230</v>
      </c>
      <c r="E625">
        <v>7</v>
      </c>
      <c r="F625" t="s">
        <v>28</v>
      </c>
      <c r="G625">
        <v>735</v>
      </c>
      <c r="H625">
        <v>1</v>
      </c>
      <c r="I625">
        <v>341</v>
      </c>
      <c r="J625" t="s">
        <v>157</v>
      </c>
      <c r="K625" t="s">
        <v>1285</v>
      </c>
      <c r="L625">
        <v>81</v>
      </c>
      <c r="M625" t="s">
        <v>94</v>
      </c>
      <c r="N625" t="s">
        <v>73</v>
      </c>
      <c r="O625">
        <v>203</v>
      </c>
      <c r="P625" t="s">
        <v>101</v>
      </c>
      <c r="S625" t="s">
        <v>40</v>
      </c>
      <c r="T625" t="s">
        <v>41</v>
      </c>
      <c r="U625">
        <v>341</v>
      </c>
      <c r="V625">
        <v>998</v>
      </c>
      <c r="Y625" t="s">
        <v>1286</v>
      </c>
      <c r="Z625" t="s">
        <v>1287</v>
      </c>
      <c r="AA625">
        <v>34.062399999999997</v>
      </c>
      <c r="AB625">
        <v>-118.3514</v>
      </c>
      <c r="AC625">
        <f t="shared" si="9"/>
        <v>0</v>
      </c>
    </row>
    <row r="626" spans="1:29" x14ac:dyDescent="0.35">
      <c r="A626">
        <v>201009608</v>
      </c>
      <c r="B626" s="1">
        <v>43984</v>
      </c>
      <c r="C626" s="1">
        <v>43984</v>
      </c>
      <c r="D626">
        <v>10</v>
      </c>
      <c r="E626">
        <v>10</v>
      </c>
      <c r="F626" t="s">
        <v>103</v>
      </c>
      <c r="G626">
        <v>1003</v>
      </c>
      <c r="H626">
        <v>1</v>
      </c>
      <c r="I626">
        <v>230</v>
      </c>
      <c r="J626" t="s">
        <v>161</v>
      </c>
      <c r="K626" t="s">
        <v>1288</v>
      </c>
      <c r="L626">
        <v>38</v>
      </c>
      <c r="M626" t="s">
        <v>30</v>
      </c>
      <c r="N626" t="s">
        <v>95</v>
      </c>
      <c r="O626">
        <v>502</v>
      </c>
      <c r="P626" t="s">
        <v>47</v>
      </c>
      <c r="Q626">
        <v>500</v>
      </c>
      <c r="R626" t="s">
        <v>184</v>
      </c>
      <c r="S626" t="s">
        <v>40</v>
      </c>
      <c r="T626" t="s">
        <v>41</v>
      </c>
      <c r="U626">
        <v>230</v>
      </c>
      <c r="Y626" t="s">
        <v>1289</v>
      </c>
      <c r="AA626">
        <v>34.212000000000003</v>
      </c>
      <c r="AB626">
        <v>-118.53740000000001</v>
      </c>
      <c r="AC626">
        <f t="shared" si="9"/>
        <v>0</v>
      </c>
    </row>
    <row r="627" spans="1:29" x14ac:dyDescent="0.35">
      <c r="A627">
        <v>200504057</v>
      </c>
      <c r="B627" s="1">
        <v>43832</v>
      </c>
      <c r="C627" s="1">
        <v>43831</v>
      </c>
      <c r="D627">
        <v>2030</v>
      </c>
      <c r="E627">
        <v>5</v>
      </c>
      <c r="F627" t="s">
        <v>98</v>
      </c>
      <c r="G627">
        <v>514</v>
      </c>
      <c r="H627">
        <v>1</v>
      </c>
      <c r="I627">
        <v>420</v>
      </c>
      <c r="J627" t="s">
        <v>352</v>
      </c>
      <c r="K627" t="s">
        <v>1290</v>
      </c>
      <c r="L627">
        <v>33</v>
      </c>
      <c r="M627" t="s">
        <v>94</v>
      </c>
      <c r="N627" t="s">
        <v>95</v>
      </c>
      <c r="O627">
        <v>707</v>
      </c>
      <c r="P627" t="s">
        <v>280</v>
      </c>
      <c r="S627" t="s">
        <v>40</v>
      </c>
      <c r="T627" t="s">
        <v>41</v>
      </c>
      <c r="U627">
        <v>420</v>
      </c>
      <c r="Y627" t="s">
        <v>1291</v>
      </c>
      <c r="AA627">
        <v>33.789700000000003</v>
      </c>
      <c r="AB627">
        <v>-118.2787</v>
      </c>
      <c r="AC627">
        <f t="shared" si="9"/>
        <v>0</v>
      </c>
    </row>
    <row r="628" spans="1:29" x14ac:dyDescent="0.35">
      <c r="A628">
        <v>200710521</v>
      </c>
      <c r="B628" s="1">
        <v>43997</v>
      </c>
      <c r="C628" s="1">
        <v>43981</v>
      </c>
      <c r="D628">
        <v>1420</v>
      </c>
      <c r="E628">
        <v>7</v>
      </c>
      <c r="F628" t="s">
        <v>28</v>
      </c>
      <c r="G628">
        <v>723</v>
      </c>
      <c r="H628">
        <v>2</v>
      </c>
      <c r="I628">
        <v>623</v>
      </c>
      <c r="J628" t="s">
        <v>465</v>
      </c>
      <c r="K628" t="s">
        <v>1292</v>
      </c>
      <c r="L628">
        <v>0</v>
      </c>
      <c r="M628" t="s">
        <v>30</v>
      </c>
      <c r="N628" t="s">
        <v>46</v>
      </c>
      <c r="O628">
        <v>101</v>
      </c>
      <c r="P628" t="s">
        <v>32</v>
      </c>
      <c r="Q628">
        <v>500</v>
      </c>
      <c r="R628" t="s">
        <v>184</v>
      </c>
      <c r="S628" t="s">
        <v>40</v>
      </c>
      <c r="T628" t="s">
        <v>41</v>
      </c>
      <c r="U628">
        <v>623</v>
      </c>
      <c r="Y628" t="s">
        <v>1281</v>
      </c>
      <c r="Z628" t="s">
        <v>1293</v>
      </c>
      <c r="AA628">
        <v>34.071899999999999</v>
      </c>
      <c r="AB628">
        <v>-118.3614</v>
      </c>
      <c r="AC628">
        <f t="shared" si="9"/>
        <v>0</v>
      </c>
    </row>
    <row r="629" spans="1:29" x14ac:dyDescent="0.35">
      <c r="A629">
        <v>201207530</v>
      </c>
      <c r="B629" s="1">
        <v>43881</v>
      </c>
      <c r="C629" s="1">
        <v>43881</v>
      </c>
      <c r="D629">
        <v>1620</v>
      </c>
      <c r="E629">
        <v>12</v>
      </c>
      <c r="F629" t="s">
        <v>68</v>
      </c>
      <c r="G629">
        <v>1266</v>
      </c>
      <c r="H629">
        <v>1</v>
      </c>
      <c r="I629">
        <v>341</v>
      </c>
      <c r="J629" t="s">
        <v>157</v>
      </c>
      <c r="K629" t="s">
        <v>1294</v>
      </c>
      <c r="L629">
        <v>17</v>
      </c>
      <c r="M629" t="s">
        <v>94</v>
      </c>
      <c r="N629" t="s">
        <v>95</v>
      </c>
      <c r="O629">
        <v>801</v>
      </c>
      <c r="P629" t="s">
        <v>381</v>
      </c>
      <c r="S629" t="s">
        <v>40</v>
      </c>
      <c r="T629" t="s">
        <v>41</v>
      </c>
      <c r="U629">
        <v>341</v>
      </c>
      <c r="Y629" t="s">
        <v>994</v>
      </c>
      <c r="Z629" t="s">
        <v>640</v>
      </c>
      <c r="AA629">
        <v>33.9679</v>
      </c>
      <c r="AB629">
        <v>-118.28270000000001</v>
      </c>
      <c r="AC629">
        <f t="shared" si="9"/>
        <v>0</v>
      </c>
    </row>
    <row r="630" spans="1:29" x14ac:dyDescent="0.35">
      <c r="A630">
        <v>201305498</v>
      </c>
      <c r="B630" s="1">
        <v>43857</v>
      </c>
      <c r="C630" s="1">
        <v>43857</v>
      </c>
      <c r="D630">
        <v>1000</v>
      </c>
      <c r="E630">
        <v>13</v>
      </c>
      <c r="F630" t="s">
        <v>62</v>
      </c>
      <c r="G630">
        <v>1365</v>
      </c>
      <c r="H630">
        <v>2</v>
      </c>
      <c r="I630">
        <v>626</v>
      </c>
      <c r="J630" t="s">
        <v>141</v>
      </c>
      <c r="K630" t="s">
        <v>1295</v>
      </c>
      <c r="L630">
        <v>28</v>
      </c>
      <c r="M630" t="s">
        <v>94</v>
      </c>
      <c r="N630" t="s">
        <v>95</v>
      </c>
      <c r="O630">
        <v>101</v>
      </c>
      <c r="P630" t="s">
        <v>32</v>
      </c>
      <c r="Q630">
        <v>400</v>
      </c>
      <c r="R630" t="s">
        <v>143</v>
      </c>
      <c r="S630" t="s">
        <v>84</v>
      </c>
      <c r="T630" t="s">
        <v>85</v>
      </c>
      <c r="U630">
        <v>626</v>
      </c>
      <c r="Y630" t="s">
        <v>1296</v>
      </c>
      <c r="Z630" t="s">
        <v>424</v>
      </c>
      <c r="AA630">
        <v>34.0002</v>
      </c>
      <c r="AB630">
        <v>-118.2521</v>
      </c>
      <c r="AC630">
        <f t="shared" si="9"/>
        <v>0</v>
      </c>
    </row>
    <row r="631" spans="1:29" x14ac:dyDescent="0.35">
      <c r="A631">
        <v>200307640</v>
      </c>
      <c r="B631" s="1">
        <v>43891</v>
      </c>
      <c r="C631" s="1">
        <v>43891</v>
      </c>
      <c r="D631">
        <v>845</v>
      </c>
      <c r="E631">
        <v>3</v>
      </c>
      <c r="F631" t="s">
        <v>43</v>
      </c>
      <c r="G631">
        <v>357</v>
      </c>
      <c r="H631">
        <v>1</v>
      </c>
      <c r="I631">
        <v>450</v>
      </c>
      <c r="J631" t="s">
        <v>574</v>
      </c>
      <c r="K631" t="s">
        <v>1297</v>
      </c>
      <c r="L631">
        <v>55</v>
      </c>
      <c r="M631" t="s">
        <v>94</v>
      </c>
      <c r="N631" t="s">
        <v>95</v>
      </c>
      <c r="O631">
        <v>945</v>
      </c>
      <c r="P631" t="s">
        <v>1298</v>
      </c>
      <c r="S631" t="s">
        <v>40</v>
      </c>
      <c r="T631" t="s">
        <v>41</v>
      </c>
      <c r="U631">
        <v>450</v>
      </c>
      <c r="Y631" t="s">
        <v>1299</v>
      </c>
      <c r="AA631">
        <v>34.021900000000002</v>
      </c>
      <c r="AB631">
        <v>-118.2959</v>
      </c>
      <c r="AC631">
        <f t="shared" si="9"/>
        <v>0</v>
      </c>
    </row>
    <row r="632" spans="1:29" x14ac:dyDescent="0.35">
      <c r="A632">
        <v>200706917</v>
      </c>
      <c r="B632" s="1">
        <v>43893</v>
      </c>
      <c r="C632" s="1">
        <v>43893</v>
      </c>
      <c r="D632">
        <v>1140</v>
      </c>
      <c r="E632">
        <v>7</v>
      </c>
      <c r="F632" t="s">
        <v>28</v>
      </c>
      <c r="G632">
        <v>773</v>
      </c>
      <c r="H632">
        <v>1</v>
      </c>
      <c r="I632">
        <v>761</v>
      </c>
      <c r="J632" t="s">
        <v>403</v>
      </c>
      <c r="K632" t="s">
        <v>1300</v>
      </c>
      <c r="L632">
        <v>47</v>
      </c>
      <c r="M632" t="s">
        <v>30</v>
      </c>
      <c r="N632" t="s">
        <v>95</v>
      </c>
      <c r="O632">
        <v>502</v>
      </c>
      <c r="P632" t="s">
        <v>47</v>
      </c>
      <c r="Q632">
        <v>102</v>
      </c>
      <c r="R632" t="s">
        <v>219</v>
      </c>
      <c r="S632" t="s">
        <v>40</v>
      </c>
      <c r="T632" t="s">
        <v>41</v>
      </c>
      <c r="U632">
        <v>761</v>
      </c>
      <c r="Y632" t="s">
        <v>1301</v>
      </c>
      <c r="AA632">
        <v>34.041699999999999</v>
      </c>
      <c r="AB632">
        <v>-118.3588</v>
      </c>
      <c r="AC632">
        <f t="shared" si="9"/>
        <v>0</v>
      </c>
    </row>
    <row r="633" spans="1:29" x14ac:dyDescent="0.35">
      <c r="A633">
        <v>200616577</v>
      </c>
      <c r="B633" s="1">
        <v>44116</v>
      </c>
      <c r="C633" s="1">
        <v>44116</v>
      </c>
      <c r="D633">
        <v>115</v>
      </c>
      <c r="E633">
        <v>6</v>
      </c>
      <c r="F633" t="s">
        <v>91</v>
      </c>
      <c r="G633">
        <v>643</v>
      </c>
      <c r="H633">
        <v>2</v>
      </c>
      <c r="I633">
        <v>951</v>
      </c>
      <c r="J633" t="s">
        <v>1302</v>
      </c>
      <c r="K633" t="s">
        <v>1303</v>
      </c>
      <c r="L633">
        <v>0</v>
      </c>
      <c r="M633" t="s">
        <v>46</v>
      </c>
      <c r="N633" t="s">
        <v>46</v>
      </c>
      <c r="O633">
        <v>210</v>
      </c>
      <c r="P633" t="s">
        <v>183</v>
      </c>
      <c r="S633" t="s">
        <v>40</v>
      </c>
      <c r="T633" t="s">
        <v>41</v>
      </c>
      <c r="U633">
        <v>951</v>
      </c>
      <c r="Y633" t="s">
        <v>1304</v>
      </c>
      <c r="AA633">
        <v>34.100700000000003</v>
      </c>
      <c r="AB633">
        <v>-118.3494</v>
      </c>
      <c r="AC633">
        <f t="shared" si="9"/>
        <v>0</v>
      </c>
    </row>
    <row r="634" spans="1:29" x14ac:dyDescent="0.35">
      <c r="A634">
        <v>200711079</v>
      </c>
      <c r="B634" s="1">
        <v>44012</v>
      </c>
      <c r="C634" s="1">
        <v>44011</v>
      </c>
      <c r="D634">
        <v>1550</v>
      </c>
      <c r="E634">
        <v>7</v>
      </c>
      <c r="F634" t="s">
        <v>28</v>
      </c>
      <c r="G634">
        <v>769</v>
      </c>
      <c r="H634">
        <v>2</v>
      </c>
      <c r="I634">
        <v>930</v>
      </c>
      <c r="J634" t="s">
        <v>339</v>
      </c>
      <c r="K634" t="s">
        <v>1305</v>
      </c>
      <c r="L634">
        <v>26</v>
      </c>
      <c r="M634" t="s">
        <v>94</v>
      </c>
      <c r="N634" t="s">
        <v>95</v>
      </c>
      <c r="O634">
        <v>502</v>
      </c>
      <c r="P634" t="s">
        <v>47</v>
      </c>
      <c r="Q634">
        <v>511</v>
      </c>
      <c r="R634" t="s">
        <v>151</v>
      </c>
      <c r="S634" t="s">
        <v>33</v>
      </c>
      <c r="T634" t="s">
        <v>34</v>
      </c>
      <c r="U634">
        <v>930</v>
      </c>
      <c r="Y634" t="s">
        <v>1306</v>
      </c>
      <c r="AA634">
        <v>34.043599999999998</v>
      </c>
      <c r="AB634">
        <v>-118.32129999999999</v>
      </c>
      <c r="AC634">
        <f t="shared" si="9"/>
        <v>1</v>
      </c>
    </row>
    <row r="635" spans="1:29" x14ac:dyDescent="0.35">
      <c r="A635">
        <v>200411607</v>
      </c>
      <c r="B635" s="1">
        <v>44051</v>
      </c>
      <c r="C635" s="1">
        <v>44051</v>
      </c>
      <c r="D635">
        <v>1830</v>
      </c>
      <c r="E635">
        <v>4</v>
      </c>
      <c r="F635" t="s">
        <v>54</v>
      </c>
      <c r="G635">
        <v>464</v>
      </c>
      <c r="H635">
        <v>2</v>
      </c>
      <c r="I635">
        <v>624</v>
      </c>
      <c r="J635" t="s">
        <v>171</v>
      </c>
      <c r="K635" t="s">
        <v>1307</v>
      </c>
      <c r="L635">
        <v>61</v>
      </c>
      <c r="M635" t="s">
        <v>94</v>
      </c>
      <c r="N635" t="s">
        <v>95</v>
      </c>
      <c r="O635">
        <v>501</v>
      </c>
      <c r="P635" t="s">
        <v>164</v>
      </c>
      <c r="Q635">
        <v>400</v>
      </c>
      <c r="R635" t="s">
        <v>143</v>
      </c>
      <c r="S635" t="s">
        <v>40</v>
      </c>
      <c r="T635" t="s">
        <v>41</v>
      </c>
      <c r="U635">
        <v>624</v>
      </c>
      <c r="Y635" t="s">
        <v>1308</v>
      </c>
      <c r="AA635">
        <v>34.0441</v>
      </c>
      <c r="AB635">
        <v>-118.2105</v>
      </c>
      <c r="AC635">
        <f t="shared" si="9"/>
        <v>0</v>
      </c>
    </row>
    <row r="636" spans="1:29" x14ac:dyDescent="0.35">
      <c r="A636">
        <v>200606525</v>
      </c>
      <c r="B636" s="1">
        <v>43880</v>
      </c>
      <c r="C636" s="1">
        <v>43880</v>
      </c>
      <c r="D636">
        <v>937</v>
      </c>
      <c r="E636">
        <v>6</v>
      </c>
      <c r="F636" t="s">
        <v>91</v>
      </c>
      <c r="G636">
        <v>647</v>
      </c>
      <c r="H636">
        <v>2</v>
      </c>
      <c r="I636">
        <v>626</v>
      </c>
      <c r="J636" t="s">
        <v>141</v>
      </c>
      <c r="K636" t="s">
        <v>1309</v>
      </c>
      <c r="L636">
        <v>32</v>
      </c>
      <c r="M636" t="s">
        <v>94</v>
      </c>
      <c r="N636" t="s">
        <v>95</v>
      </c>
      <c r="O636">
        <v>501</v>
      </c>
      <c r="P636" t="s">
        <v>164</v>
      </c>
      <c r="Q636">
        <v>400</v>
      </c>
      <c r="R636" t="s">
        <v>143</v>
      </c>
      <c r="S636" t="s">
        <v>84</v>
      </c>
      <c r="T636" t="s">
        <v>85</v>
      </c>
      <c r="U636">
        <v>626</v>
      </c>
      <c r="Y636" t="s">
        <v>1310</v>
      </c>
      <c r="AA636">
        <v>34.097999999999999</v>
      </c>
      <c r="AB636">
        <v>-118.3237</v>
      </c>
      <c r="AC636">
        <f t="shared" si="9"/>
        <v>0</v>
      </c>
    </row>
    <row r="637" spans="1:29" x14ac:dyDescent="0.35">
      <c r="A637">
        <v>200909957</v>
      </c>
      <c r="B637" s="1">
        <v>43972</v>
      </c>
      <c r="C637" s="1">
        <v>43966</v>
      </c>
      <c r="D637">
        <v>2205</v>
      </c>
      <c r="E637">
        <v>9</v>
      </c>
      <c r="F637" t="s">
        <v>49</v>
      </c>
      <c r="G637">
        <v>989</v>
      </c>
      <c r="H637">
        <v>1</v>
      </c>
      <c r="I637">
        <v>420</v>
      </c>
      <c r="J637" t="s">
        <v>352</v>
      </c>
      <c r="K637" t="s">
        <v>245</v>
      </c>
      <c r="L637">
        <v>26</v>
      </c>
      <c r="M637" t="s">
        <v>94</v>
      </c>
      <c r="N637" t="s">
        <v>73</v>
      </c>
      <c r="O637">
        <v>101</v>
      </c>
      <c r="P637" t="s">
        <v>32</v>
      </c>
      <c r="S637" t="s">
        <v>40</v>
      </c>
      <c r="T637" t="s">
        <v>41</v>
      </c>
      <c r="U637">
        <v>420</v>
      </c>
      <c r="Y637" t="s">
        <v>1311</v>
      </c>
      <c r="AA637">
        <v>34.147799999999997</v>
      </c>
      <c r="AB637">
        <v>-118.42959999999999</v>
      </c>
      <c r="AC637">
        <f t="shared" si="9"/>
        <v>0</v>
      </c>
    </row>
    <row r="638" spans="1:29" x14ac:dyDescent="0.35">
      <c r="A638">
        <v>200218229</v>
      </c>
      <c r="B638" s="1">
        <v>44170</v>
      </c>
      <c r="C638" s="1">
        <v>44169</v>
      </c>
      <c r="D638">
        <v>2300</v>
      </c>
      <c r="E638">
        <v>2</v>
      </c>
      <c r="F638" t="s">
        <v>56</v>
      </c>
      <c r="G638">
        <v>249</v>
      </c>
      <c r="H638">
        <v>1</v>
      </c>
      <c r="I638">
        <v>510</v>
      </c>
      <c r="J638" t="s">
        <v>29</v>
      </c>
      <c r="L638">
        <v>0</v>
      </c>
      <c r="O638">
        <v>101</v>
      </c>
      <c r="P638" t="s">
        <v>32</v>
      </c>
      <c r="S638" t="s">
        <v>40</v>
      </c>
      <c r="T638" t="s">
        <v>41</v>
      </c>
      <c r="U638">
        <v>510</v>
      </c>
      <c r="Y638" t="s">
        <v>1281</v>
      </c>
      <c r="Z638" t="s">
        <v>1312</v>
      </c>
      <c r="AA638">
        <v>34.057600000000001</v>
      </c>
      <c r="AB638">
        <v>-118.2598</v>
      </c>
      <c r="AC638">
        <f t="shared" si="9"/>
        <v>0</v>
      </c>
    </row>
    <row r="639" spans="1:29" x14ac:dyDescent="0.35">
      <c r="A639">
        <v>201218738</v>
      </c>
      <c r="B639" s="1">
        <v>44033</v>
      </c>
      <c r="C639" s="1">
        <v>44033</v>
      </c>
      <c r="D639">
        <v>1750</v>
      </c>
      <c r="E639">
        <v>12</v>
      </c>
      <c r="F639" t="s">
        <v>68</v>
      </c>
      <c r="G639">
        <v>1251</v>
      </c>
      <c r="H639">
        <v>2</v>
      </c>
      <c r="I639">
        <v>956</v>
      </c>
      <c r="J639" t="s">
        <v>328</v>
      </c>
      <c r="L639">
        <v>59</v>
      </c>
      <c r="M639" t="s">
        <v>94</v>
      </c>
      <c r="N639" t="s">
        <v>163</v>
      </c>
      <c r="O639">
        <v>501</v>
      </c>
      <c r="P639" t="s">
        <v>164</v>
      </c>
      <c r="S639" t="s">
        <v>40</v>
      </c>
      <c r="T639" t="s">
        <v>41</v>
      </c>
      <c r="U639">
        <v>956</v>
      </c>
      <c r="Y639" t="s">
        <v>1313</v>
      </c>
      <c r="AA639">
        <v>33.969099999999997</v>
      </c>
      <c r="AB639">
        <v>-118.3265</v>
      </c>
      <c r="AC639">
        <f t="shared" si="9"/>
        <v>0</v>
      </c>
    </row>
    <row r="640" spans="1:29" x14ac:dyDescent="0.35">
      <c r="A640">
        <v>200808741</v>
      </c>
      <c r="B640" s="1">
        <v>43948</v>
      </c>
      <c r="C640" s="1">
        <v>43947</v>
      </c>
      <c r="D640">
        <v>1900</v>
      </c>
      <c r="E640">
        <v>8</v>
      </c>
      <c r="F640" t="s">
        <v>109</v>
      </c>
      <c r="G640">
        <v>826</v>
      </c>
      <c r="H640">
        <v>1</v>
      </c>
      <c r="I640">
        <v>510</v>
      </c>
      <c r="J640" t="s">
        <v>29</v>
      </c>
      <c r="L640">
        <v>0</v>
      </c>
      <c r="O640">
        <v>104</v>
      </c>
      <c r="P640" t="s">
        <v>201</v>
      </c>
      <c r="S640" t="s">
        <v>40</v>
      </c>
      <c r="T640" t="s">
        <v>41</v>
      </c>
      <c r="U640">
        <v>510</v>
      </c>
      <c r="Y640" t="s">
        <v>1314</v>
      </c>
      <c r="AA640">
        <v>34.062899999999999</v>
      </c>
      <c r="AB640">
        <v>-118.47280000000001</v>
      </c>
      <c r="AC640">
        <f t="shared" si="9"/>
        <v>0</v>
      </c>
    </row>
    <row r="641" spans="1:29" x14ac:dyDescent="0.35">
      <c r="A641">
        <v>200710996</v>
      </c>
      <c r="B641" s="1">
        <v>44008</v>
      </c>
      <c r="C641" s="1">
        <v>44008</v>
      </c>
      <c r="D641">
        <v>1315</v>
      </c>
      <c r="E641">
        <v>7</v>
      </c>
      <c r="F641" t="s">
        <v>28</v>
      </c>
      <c r="G641">
        <v>705</v>
      </c>
      <c r="H641">
        <v>2</v>
      </c>
      <c r="I641">
        <v>930</v>
      </c>
      <c r="J641" t="s">
        <v>339</v>
      </c>
      <c r="K641">
        <v>421</v>
      </c>
      <c r="L641">
        <v>30</v>
      </c>
      <c r="M641" t="s">
        <v>94</v>
      </c>
      <c r="N641" t="s">
        <v>73</v>
      </c>
      <c r="O641">
        <v>210</v>
      </c>
      <c r="P641" t="s">
        <v>183</v>
      </c>
      <c r="Q641">
        <v>511</v>
      </c>
      <c r="R641" t="s">
        <v>151</v>
      </c>
      <c r="S641" t="s">
        <v>84</v>
      </c>
      <c r="T641" t="s">
        <v>85</v>
      </c>
      <c r="U641">
        <v>930</v>
      </c>
      <c r="Y641" t="s">
        <v>1315</v>
      </c>
      <c r="AA641">
        <v>34.083500000000001</v>
      </c>
      <c r="AB641">
        <v>-118.3462</v>
      </c>
      <c r="AC641">
        <f t="shared" si="9"/>
        <v>0</v>
      </c>
    </row>
    <row r="642" spans="1:29" x14ac:dyDescent="0.35">
      <c r="A642">
        <v>201115112</v>
      </c>
      <c r="B642" s="1">
        <v>44130</v>
      </c>
      <c r="C642" s="1">
        <v>44128</v>
      </c>
      <c r="D642">
        <v>1800</v>
      </c>
      <c r="E642">
        <v>11</v>
      </c>
      <c r="F642" t="s">
        <v>64</v>
      </c>
      <c r="G642">
        <v>1173</v>
      </c>
      <c r="H642">
        <v>1</v>
      </c>
      <c r="I642">
        <v>510</v>
      </c>
      <c r="J642" t="s">
        <v>29</v>
      </c>
      <c r="L642">
        <v>0</v>
      </c>
      <c r="O642">
        <v>101</v>
      </c>
      <c r="P642" t="s">
        <v>32</v>
      </c>
      <c r="S642" t="s">
        <v>40</v>
      </c>
      <c r="T642" t="s">
        <v>41</v>
      </c>
      <c r="U642">
        <v>510</v>
      </c>
      <c r="Y642" t="s">
        <v>1316</v>
      </c>
      <c r="AA642">
        <v>34.092399999999998</v>
      </c>
      <c r="AB642">
        <v>-118.2568</v>
      </c>
      <c r="AC642">
        <f t="shared" si="9"/>
        <v>0</v>
      </c>
    </row>
    <row r="643" spans="1:29" x14ac:dyDescent="0.35">
      <c r="A643">
        <v>201108692</v>
      </c>
      <c r="B643" s="1">
        <v>43945</v>
      </c>
      <c r="C643" s="1">
        <v>43943</v>
      </c>
      <c r="D643">
        <v>1500</v>
      </c>
      <c r="E643">
        <v>11</v>
      </c>
      <c r="F643" t="s">
        <v>64</v>
      </c>
      <c r="G643">
        <v>1101</v>
      </c>
      <c r="H643">
        <v>2</v>
      </c>
      <c r="I643">
        <v>626</v>
      </c>
      <c r="J643" t="s">
        <v>141</v>
      </c>
      <c r="K643" t="s">
        <v>1317</v>
      </c>
      <c r="L643">
        <v>40</v>
      </c>
      <c r="M643" t="s">
        <v>94</v>
      </c>
      <c r="N643" t="s">
        <v>73</v>
      </c>
      <c r="O643">
        <v>109</v>
      </c>
      <c r="P643" t="s">
        <v>1043</v>
      </c>
      <c r="Q643">
        <v>400</v>
      </c>
      <c r="R643" t="s">
        <v>143</v>
      </c>
      <c r="S643" t="s">
        <v>84</v>
      </c>
      <c r="T643" t="s">
        <v>85</v>
      </c>
      <c r="U643">
        <v>626</v>
      </c>
      <c r="Y643" t="s">
        <v>1318</v>
      </c>
      <c r="AA643">
        <v>34.153399999999998</v>
      </c>
      <c r="AB643">
        <v>-118.30970000000001</v>
      </c>
      <c r="AC643">
        <f t="shared" ref="AC643:AC706" si="10">IF(OR((S:S)="CC", S:S="AA",S:S="JA"), 1, 0)</f>
        <v>0</v>
      </c>
    </row>
    <row r="644" spans="1:29" x14ac:dyDescent="0.35">
      <c r="A644">
        <v>200116512</v>
      </c>
      <c r="B644" s="1">
        <v>44060</v>
      </c>
      <c r="C644" s="1">
        <v>44054</v>
      </c>
      <c r="D644">
        <v>1657</v>
      </c>
      <c r="E644">
        <v>1</v>
      </c>
      <c r="F644" t="s">
        <v>36</v>
      </c>
      <c r="G644">
        <v>121</v>
      </c>
      <c r="H644">
        <v>1</v>
      </c>
      <c r="I644">
        <v>510</v>
      </c>
      <c r="J644" t="s">
        <v>29</v>
      </c>
      <c r="L644">
        <v>0</v>
      </c>
      <c r="O644">
        <v>101</v>
      </c>
      <c r="P644" t="s">
        <v>32</v>
      </c>
      <c r="S644" t="s">
        <v>40</v>
      </c>
      <c r="T644" t="s">
        <v>41</v>
      </c>
      <c r="U644">
        <v>510</v>
      </c>
      <c r="Y644" t="s">
        <v>1319</v>
      </c>
      <c r="AA644">
        <v>34.058399999999999</v>
      </c>
      <c r="AB644">
        <v>-118.2531</v>
      </c>
      <c r="AC644">
        <f t="shared" si="10"/>
        <v>0</v>
      </c>
    </row>
    <row r="645" spans="1:29" x14ac:dyDescent="0.35">
      <c r="A645">
        <v>201107660</v>
      </c>
      <c r="B645" s="1">
        <v>43914</v>
      </c>
      <c r="C645" s="1">
        <v>43885</v>
      </c>
      <c r="D645">
        <v>910</v>
      </c>
      <c r="E645">
        <v>11</v>
      </c>
      <c r="F645" t="s">
        <v>64</v>
      </c>
      <c r="G645">
        <v>1181</v>
      </c>
      <c r="H645">
        <v>1</v>
      </c>
      <c r="I645">
        <v>341</v>
      </c>
      <c r="J645" t="s">
        <v>157</v>
      </c>
      <c r="K645" t="s">
        <v>332</v>
      </c>
      <c r="L645">
        <v>35</v>
      </c>
      <c r="M645" t="s">
        <v>94</v>
      </c>
      <c r="N645" t="s">
        <v>73</v>
      </c>
      <c r="O645">
        <v>501</v>
      </c>
      <c r="P645" t="s">
        <v>164</v>
      </c>
      <c r="S645" t="s">
        <v>40</v>
      </c>
      <c r="T645" t="s">
        <v>41</v>
      </c>
      <c r="U645">
        <v>341</v>
      </c>
      <c r="Y645" t="s">
        <v>1320</v>
      </c>
      <c r="AA645">
        <v>34.082000000000001</v>
      </c>
      <c r="AB645">
        <v>-118.2694</v>
      </c>
      <c r="AC645">
        <f t="shared" si="10"/>
        <v>0</v>
      </c>
    </row>
    <row r="646" spans="1:29" x14ac:dyDescent="0.35">
      <c r="A646">
        <v>201307831</v>
      </c>
      <c r="B646" s="1">
        <v>43899</v>
      </c>
      <c r="C646" s="1">
        <v>43899</v>
      </c>
      <c r="D646">
        <v>1000</v>
      </c>
      <c r="E646">
        <v>13</v>
      </c>
      <c r="F646" t="s">
        <v>62</v>
      </c>
      <c r="G646">
        <v>1371</v>
      </c>
      <c r="H646">
        <v>1</v>
      </c>
      <c r="I646">
        <v>310</v>
      </c>
      <c r="J646" t="s">
        <v>71</v>
      </c>
      <c r="K646" t="s">
        <v>1321</v>
      </c>
      <c r="L646">
        <v>40</v>
      </c>
      <c r="M646" t="s">
        <v>94</v>
      </c>
      <c r="N646" t="s">
        <v>163</v>
      </c>
      <c r="O646">
        <v>501</v>
      </c>
      <c r="P646" t="s">
        <v>164</v>
      </c>
      <c r="S646" t="s">
        <v>40</v>
      </c>
      <c r="T646" t="s">
        <v>41</v>
      </c>
      <c r="U646">
        <v>310</v>
      </c>
      <c r="Y646" t="s">
        <v>1322</v>
      </c>
      <c r="AA646">
        <v>33.990600000000001</v>
      </c>
      <c r="AB646">
        <v>-118.2739</v>
      </c>
      <c r="AC646">
        <f t="shared" si="10"/>
        <v>0</v>
      </c>
    </row>
    <row r="647" spans="1:29" x14ac:dyDescent="0.35">
      <c r="A647">
        <v>200500566</v>
      </c>
      <c r="B647" s="1">
        <v>43885</v>
      </c>
      <c r="C647" s="1">
        <v>43885</v>
      </c>
      <c r="D647">
        <v>330</v>
      </c>
      <c r="E647">
        <v>5</v>
      </c>
      <c r="F647" t="s">
        <v>98</v>
      </c>
      <c r="G647">
        <v>565</v>
      </c>
      <c r="H647">
        <v>1</v>
      </c>
      <c r="I647">
        <v>761</v>
      </c>
      <c r="J647" t="s">
        <v>403</v>
      </c>
      <c r="K647" t="s">
        <v>1323</v>
      </c>
      <c r="L647">
        <v>35</v>
      </c>
      <c r="M647" t="s">
        <v>30</v>
      </c>
      <c r="N647" t="s">
        <v>73</v>
      </c>
      <c r="O647">
        <v>108</v>
      </c>
      <c r="P647" t="s">
        <v>105</v>
      </c>
      <c r="Q647">
        <v>304</v>
      </c>
      <c r="R647" t="s">
        <v>1324</v>
      </c>
      <c r="S647" t="s">
        <v>84</v>
      </c>
      <c r="T647" t="s">
        <v>85</v>
      </c>
      <c r="U647">
        <v>761</v>
      </c>
      <c r="V647">
        <v>998</v>
      </c>
      <c r="Y647" t="s">
        <v>1325</v>
      </c>
      <c r="AA647">
        <v>33.7361</v>
      </c>
      <c r="AB647">
        <v>-118.2946</v>
      </c>
      <c r="AC647">
        <f t="shared" si="10"/>
        <v>0</v>
      </c>
    </row>
    <row r="648" spans="1:29" x14ac:dyDescent="0.35">
      <c r="A648">
        <v>200712725</v>
      </c>
      <c r="B648" s="1">
        <v>44056</v>
      </c>
      <c r="C648" s="1">
        <v>44052</v>
      </c>
      <c r="D648">
        <v>1500</v>
      </c>
      <c r="E648">
        <v>7</v>
      </c>
      <c r="F648" t="s">
        <v>28</v>
      </c>
      <c r="G648">
        <v>721</v>
      </c>
      <c r="H648">
        <v>1</v>
      </c>
      <c r="I648">
        <v>331</v>
      </c>
      <c r="J648" t="s">
        <v>233</v>
      </c>
      <c r="K648" t="s">
        <v>917</v>
      </c>
      <c r="L648">
        <v>65</v>
      </c>
      <c r="M648" t="s">
        <v>94</v>
      </c>
      <c r="N648" t="s">
        <v>73</v>
      </c>
      <c r="O648">
        <v>123</v>
      </c>
      <c r="P648" t="s">
        <v>290</v>
      </c>
      <c r="S648" t="s">
        <v>40</v>
      </c>
      <c r="T648" t="s">
        <v>41</v>
      </c>
      <c r="U648">
        <v>331</v>
      </c>
      <c r="Y648" t="s">
        <v>1326</v>
      </c>
      <c r="AA648">
        <v>34.073599999999999</v>
      </c>
      <c r="AB648">
        <v>-118.3848</v>
      </c>
      <c r="AC648">
        <f t="shared" si="10"/>
        <v>0</v>
      </c>
    </row>
    <row r="649" spans="1:29" x14ac:dyDescent="0.35">
      <c r="A649">
        <v>200411904</v>
      </c>
      <c r="B649" s="1">
        <v>44062</v>
      </c>
      <c r="C649" s="1">
        <v>44062</v>
      </c>
      <c r="D649">
        <v>1345</v>
      </c>
      <c r="E649">
        <v>4</v>
      </c>
      <c r="F649" t="s">
        <v>54</v>
      </c>
      <c r="G649">
        <v>477</v>
      </c>
      <c r="H649">
        <v>2</v>
      </c>
      <c r="I649">
        <v>624</v>
      </c>
      <c r="J649" t="s">
        <v>171</v>
      </c>
      <c r="K649">
        <v>446</v>
      </c>
      <c r="L649">
        <v>43</v>
      </c>
      <c r="M649" t="s">
        <v>30</v>
      </c>
      <c r="N649" t="s">
        <v>95</v>
      </c>
      <c r="O649">
        <v>103</v>
      </c>
      <c r="P649" t="s">
        <v>146</v>
      </c>
      <c r="Q649">
        <v>400</v>
      </c>
      <c r="R649" t="s">
        <v>143</v>
      </c>
      <c r="S649" t="s">
        <v>33</v>
      </c>
      <c r="T649" t="s">
        <v>34</v>
      </c>
      <c r="U649">
        <v>624</v>
      </c>
      <c r="Y649" t="s">
        <v>1327</v>
      </c>
      <c r="AA649">
        <v>34.031700000000001</v>
      </c>
      <c r="AB649">
        <v>-118.2097</v>
      </c>
      <c r="AC649">
        <f t="shared" si="10"/>
        <v>1</v>
      </c>
    </row>
    <row r="650" spans="1:29" x14ac:dyDescent="0.35">
      <c r="A650">
        <v>200815772</v>
      </c>
      <c r="B650" s="1">
        <v>44131</v>
      </c>
      <c r="C650" s="1">
        <v>44129</v>
      </c>
      <c r="D650">
        <v>1930</v>
      </c>
      <c r="E650">
        <v>8</v>
      </c>
      <c r="F650" t="s">
        <v>109</v>
      </c>
      <c r="G650">
        <v>855</v>
      </c>
      <c r="H650">
        <v>1</v>
      </c>
      <c r="I650">
        <v>420</v>
      </c>
      <c r="J650" t="s">
        <v>352</v>
      </c>
      <c r="L650">
        <v>0</v>
      </c>
      <c r="O650">
        <v>101</v>
      </c>
      <c r="P650" t="s">
        <v>32</v>
      </c>
      <c r="S650" t="s">
        <v>40</v>
      </c>
      <c r="T650" t="s">
        <v>41</v>
      </c>
      <c r="U650">
        <v>420</v>
      </c>
      <c r="Y650" t="s">
        <v>1328</v>
      </c>
      <c r="AA650">
        <v>34.051699999999997</v>
      </c>
      <c r="AB650">
        <v>-118.44199999999999</v>
      </c>
      <c r="AC650">
        <f t="shared" si="10"/>
        <v>0</v>
      </c>
    </row>
    <row r="651" spans="1:29" x14ac:dyDescent="0.35">
      <c r="A651">
        <v>201006193</v>
      </c>
      <c r="B651" s="1">
        <v>43880</v>
      </c>
      <c r="C651" s="1">
        <v>43880</v>
      </c>
      <c r="D651">
        <v>745</v>
      </c>
      <c r="E651">
        <v>10</v>
      </c>
      <c r="F651" t="s">
        <v>103</v>
      </c>
      <c r="G651">
        <v>1063</v>
      </c>
      <c r="H651">
        <v>2</v>
      </c>
      <c r="I651">
        <v>901</v>
      </c>
      <c r="J651" t="s">
        <v>210</v>
      </c>
      <c r="K651" t="s">
        <v>672</v>
      </c>
      <c r="L651">
        <v>23</v>
      </c>
      <c r="M651" t="s">
        <v>94</v>
      </c>
      <c r="N651" t="s">
        <v>95</v>
      </c>
      <c r="O651">
        <v>102</v>
      </c>
      <c r="P651" t="s">
        <v>186</v>
      </c>
      <c r="S651" t="s">
        <v>84</v>
      </c>
      <c r="T651" t="s">
        <v>85</v>
      </c>
      <c r="U651">
        <v>901</v>
      </c>
      <c r="Y651" t="s">
        <v>1329</v>
      </c>
      <c r="AA651">
        <v>34.170400000000001</v>
      </c>
      <c r="AB651">
        <v>-118.536</v>
      </c>
      <c r="AC651">
        <f t="shared" si="10"/>
        <v>0</v>
      </c>
    </row>
    <row r="652" spans="1:29" x14ac:dyDescent="0.35">
      <c r="A652">
        <v>200321450</v>
      </c>
      <c r="B652" s="1">
        <v>44174</v>
      </c>
      <c r="C652" s="1">
        <v>44174</v>
      </c>
      <c r="D652">
        <v>300</v>
      </c>
      <c r="E652">
        <v>3</v>
      </c>
      <c r="F652" t="s">
        <v>43</v>
      </c>
      <c r="G652">
        <v>333</v>
      </c>
      <c r="H652">
        <v>1</v>
      </c>
      <c r="I652">
        <v>236</v>
      </c>
      <c r="J652" t="s">
        <v>692</v>
      </c>
      <c r="K652" t="s">
        <v>1330</v>
      </c>
      <c r="L652">
        <v>54</v>
      </c>
      <c r="M652" t="s">
        <v>94</v>
      </c>
      <c r="N652" t="s">
        <v>73</v>
      </c>
      <c r="O652">
        <v>501</v>
      </c>
      <c r="P652" t="s">
        <v>164</v>
      </c>
      <c r="Q652">
        <v>400</v>
      </c>
      <c r="R652" t="s">
        <v>143</v>
      </c>
      <c r="S652" t="s">
        <v>84</v>
      </c>
      <c r="T652" t="s">
        <v>85</v>
      </c>
      <c r="U652">
        <v>236</v>
      </c>
      <c r="Y652" t="s">
        <v>1331</v>
      </c>
      <c r="AA652">
        <v>34.0261</v>
      </c>
      <c r="AB652">
        <v>-118.33839999999999</v>
      </c>
      <c r="AC652">
        <f t="shared" si="10"/>
        <v>0</v>
      </c>
    </row>
    <row r="653" spans="1:29" x14ac:dyDescent="0.35">
      <c r="A653">
        <v>200900618</v>
      </c>
      <c r="B653" s="1">
        <v>43891</v>
      </c>
      <c r="C653" s="1">
        <v>43891</v>
      </c>
      <c r="D653">
        <v>800</v>
      </c>
      <c r="E653">
        <v>9</v>
      </c>
      <c r="F653" t="s">
        <v>49</v>
      </c>
      <c r="G653">
        <v>946</v>
      </c>
      <c r="H653">
        <v>1</v>
      </c>
      <c r="I653">
        <v>210</v>
      </c>
      <c r="J653" t="s">
        <v>149</v>
      </c>
      <c r="K653" t="s">
        <v>1332</v>
      </c>
      <c r="L653">
        <v>40</v>
      </c>
      <c r="M653" t="s">
        <v>94</v>
      </c>
      <c r="N653" t="s">
        <v>95</v>
      </c>
      <c r="O653">
        <v>502</v>
      </c>
      <c r="P653" t="s">
        <v>47</v>
      </c>
      <c r="Q653">
        <v>400</v>
      </c>
      <c r="R653" t="s">
        <v>143</v>
      </c>
      <c r="S653" t="s">
        <v>84</v>
      </c>
      <c r="T653" t="s">
        <v>85</v>
      </c>
      <c r="U653">
        <v>210</v>
      </c>
      <c r="V653">
        <v>626</v>
      </c>
      <c r="Y653" t="s">
        <v>1333</v>
      </c>
      <c r="AA653">
        <v>34.179400000000001</v>
      </c>
      <c r="AB653">
        <v>-118.43770000000001</v>
      </c>
      <c r="AC653">
        <f t="shared" si="10"/>
        <v>0</v>
      </c>
    </row>
    <row r="654" spans="1:29" x14ac:dyDescent="0.35">
      <c r="A654">
        <v>201006630</v>
      </c>
      <c r="B654" s="1">
        <v>43890</v>
      </c>
      <c r="C654" s="1">
        <v>43889</v>
      </c>
      <c r="D654">
        <v>2340</v>
      </c>
      <c r="E654">
        <v>10</v>
      </c>
      <c r="F654" t="s">
        <v>103</v>
      </c>
      <c r="G654">
        <v>1039</v>
      </c>
      <c r="H654">
        <v>2</v>
      </c>
      <c r="I654">
        <v>740</v>
      </c>
      <c r="J654" t="s">
        <v>224</v>
      </c>
      <c r="K654" t="s">
        <v>1334</v>
      </c>
      <c r="L654">
        <v>0</v>
      </c>
      <c r="M654" t="s">
        <v>30</v>
      </c>
      <c r="N654" t="s">
        <v>73</v>
      </c>
      <c r="O654">
        <v>502</v>
      </c>
      <c r="P654" t="s">
        <v>47</v>
      </c>
      <c r="S654" t="s">
        <v>40</v>
      </c>
      <c r="T654" t="s">
        <v>41</v>
      </c>
      <c r="U654">
        <v>740</v>
      </c>
      <c r="Y654" t="s">
        <v>1335</v>
      </c>
      <c r="AA654">
        <v>34.193899999999999</v>
      </c>
      <c r="AB654">
        <v>-118.47929999999999</v>
      </c>
      <c r="AC654">
        <f t="shared" si="10"/>
        <v>0</v>
      </c>
    </row>
    <row r="655" spans="1:29" x14ac:dyDescent="0.35">
      <c r="A655">
        <v>201211594</v>
      </c>
      <c r="B655" s="1">
        <v>43947</v>
      </c>
      <c r="C655" s="1">
        <v>43945</v>
      </c>
      <c r="D655">
        <v>1820</v>
      </c>
      <c r="E655">
        <v>12</v>
      </c>
      <c r="F655" t="s">
        <v>68</v>
      </c>
      <c r="G655">
        <v>1242</v>
      </c>
      <c r="H655">
        <v>1</v>
      </c>
      <c r="I655">
        <v>510</v>
      </c>
      <c r="J655" t="s">
        <v>29</v>
      </c>
      <c r="L655">
        <v>0</v>
      </c>
      <c r="O655">
        <v>101</v>
      </c>
      <c r="P655" t="s">
        <v>32</v>
      </c>
      <c r="S655" t="s">
        <v>40</v>
      </c>
      <c r="T655" t="s">
        <v>41</v>
      </c>
      <c r="U655">
        <v>510</v>
      </c>
      <c r="Y655" t="s">
        <v>1336</v>
      </c>
      <c r="AA655">
        <v>33.985500000000002</v>
      </c>
      <c r="AB655">
        <v>-118.3186</v>
      </c>
      <c r="AC655">
        <f t="shared" si="10"/>
        <v>0</v>
      </c>
    </row>
    <row r="656" spans="1:29" x14ac:dyDescent="0.35">
      <c r="A656">
        <v>201100605</v>
      </c>
      <c r="B656" s="1">
        <v>43927</v>
      </c>
      <c r="C656" s="1">
        <v>43926</v>
      </c>
      <c r="D656">
        <v>1617</v>
      </c>
      <c r="E656">
        <v>11</v>
      </c>
      <c r="F656" t="s">
        <v>64</v>
      </c>
      <c r="G656">
        <v>1124</v>
      </c>
      <c r="H656">
        <v>1</v>
      </c>
      <c r="I656">
        <v>310</v>
      </c>
      <c r="J656" t="s">
        <v>71</v>
      </c>
      <c r="K656" t="s">
        <v>1285</v>
      </c>
      <c r="L656">
        <v>0</v>
      </c>
      <c r="M656" t="s">
        <v>46</v>
      </c>
      <c r="N656" t="s">
        <v>46</v>
      </c>
      <c r="O656">
        <v>203</v>
      </c>
      <c r="P656" t="s">
        <v>101</v>
      </c>
      <c r="S656" t="s">
        <v>40</v>
      </c>
      <c r="T656" t="s">
        <v>41</v>
      </c>
      <c r="U656">
        <v>310</v>
      </c>
      <c r="V656">
        <v>998</v>
      </c>
      <c r="Y656" t="s">
        <v>1337</v>
      </c>
      <c r="AA656">
        <v>34.114899999999999</v>
      </c>
      <c r="AB656">
        <v>-118.2458</v>
      </c>
      <c r="AC656">
        <f t="shared" si="10"/>
        <v>0</v>
      </c>
    </row>
    <row r="657" spans="1:29" x14ac:dyDescent="0.35">
      <c r="A657">
        <v>200915687</v>
      </c>
      <c r="B657" s="1">
        <v>44112</v>
      </c>
      <c r="C657" s="1">
        <v>44102</v>
      </c>
      <c r="D657">
        <v>1900</v>
      </c>
      <c r="E657">
        <v>9</v>
      </c>
      <c r="F657" t="s">
        <v>49</v>
      </c>
      <c r="G657">
        <v>931</v>
      </c>
      <c r="H657">
        <v>1</v>
      </c>
      <c r="I657">
        <v>331</v>
      </c>
      <c r="J657" t="s">
        <v>233</v>
      </c>
      <c r="K657" t="s">
        <v>237</v>
      </c>
      <c r="L657">
        <v>34</v>
      </c>
      <c r="M657" t="s">
        <v>94</v>
      </c>
      <c r="N657" t="s">
        <v>73</v>
      </c>
      <c r="O657">
        <v>101</v>
      </c>
      <c r="P657" t="s">
        <v>32</v>
      </c>
      <c r="S657" t="s">
        <v>40</v>
      </c>
      <c r="T657" t="s">
        <v>41</v>
      </c>
      <c r="U657">
        <v>331</v>
      </c>
      <c r="Y657" t="s">
        <v>1338</v>
      </c>
      <c r="Z657" t="s">
        <v>1168</v>
      </c>
      <c r="AA657">
        <v>34.186599999999999</v>
      </c>
      <c r="AB657">
        <v>-118.47190000000001</v>
      </c>
      <c r="AC657">
        <f t="shared" si="10"/>
        <v>0</v>
      </c>
    </row>
    <row r="658" spans="1:29" x14ac:dyDescent="0.35">
      <c r="A658">
        <v>200511560</v>
      </c>
      <c r="B658" s="1">
        <v>44019</v>
      </c>
      <c r="C658" s="1">
        <v>44019</v>
      </c>
      <c r="D658">
        <v>100</v>
      </c>
      <c r="E658">
        <v>5</v>
      </c>
      <c r="F658" t="s">
        <v>98</v>
      </c>
      <c r="G658">
        <v>514</v>
      </c>
      <c r="H658">
        <v>1</v>
      </c>
      <c r="I658">
        <v>420</v>
      </c>
      <c r="J658" t="s">
        <v>352</v>
      </c>
      <c r="K658" t="s">
        <v>1339</v>
      </c>
      <c r="L658">
        <v>33</v>
      </c>
      <c r="M658" t="s">
        <v>30</v>
      </c>
      <c r="N658" t="s">
        <v>95</v>
      </c>
      <c r="O658">
        <v>104</v>
      </c>
      <c r="P658" t="s">
        <v>201</v>
      </c>
      <c r="S658" t="s">
        <v>40</v>
      </c>
      <c r="T658" t="s">
        <v>41</v>
      </c>
      <c r="U658">
        <v>420</v>
      </c>
      <c r="Y658" t="s">
        <v>1340</v>
      </c>
      <c r="AA658">
        <v>33.793199999999999</v>
      </c>
      <c r="AB658">
        <v>-118.2792</v>
      </c>
      <c r="AC658">
        <f t="shared" si="10"/>
        <v>0</v>
      </c>
    </row>
    <row r="659" spans="1:29" x14ac:dyDescent="0.35">
      <c r="A659">
        <v>200111713</v>
      </c>
      <c r="B659" s="1">
        <v>43965</v>
      </c>
      <c r="C659" s="1">
        <v>43964</v>
      </c>
      <c r="D659">
        <v>1400</v>
      </c>
      <c r="E659">
        <v>1</v>
      </c>
      <c r="F659" t="s">
        <v>36</v>
      </c>
      <c r="G659">
        <v>165</v>
      </c>
      <c r="H659">
        <v>1</v>
      </c>
      <c r="I659">
        <v>341</v>
      </c>
      <c r="J659" t="s">
        <v>157</v>
      </c>
      <c r="K659" t="s">
        <v>1341</v>
      </c>
      <c r="L659">
        <v>56</v>
      </c>
      <c r="M659" t="s">
        <v>30</v>
      </c>
      <c r="N659" t="s">
        <v>95</v>
      </c>
      <c r="O659">
        <v>214</v>
      </c>
      <c r="P659" t="s">
        <v>1342</v>
      </c>
      <c r="S659" t="s">
        <v>40</v>
      </c>
      <c r="T659" t="s">
        <v>41</v>
      </c>
      <c r="U659">
        <v>341</v>
      </c>
      <c r="V659">
        <v>998</v>
      </c>
      <c r="Y659" t="s">
        <v>1343</v>
      </c>
      <c r="AA659">
        <v>34.044600000000003</v>
      </c>
      <c r="AB659">
        <v>-118.249</v>
      </c>
      <c r="AC659">
        <f t="shared" si="10"/>
        <v>0</v>
      </c>
    </row>
    <row r="660" spans="1:29" x14ac:dyDescent="0.35">
      <c r="A660">
        <v>201106617</v>
      </c>
      <c r="B660" s="1">
        <v>43889</v>
      </c>
      <c r="C660" s="1">
        <v>43889</v>
      </c>
      <c r="D660">
        <v>1</v>
      </c>
      <c r="E660">
        <v>11</v>
      </c>
      <c r="F660" t="s">
        <v>64</v>
      </c>
      <c r="G660">
        <v>1186</v>
      </c>
      <c r="H660">
        <v>1</v>
      </c>
      <c r="I660">
        <v>310</v>
      </c>
      <c r="J660" t="s">
        <v>71</v>
      </c>
      <c r="K660" t="s">
        <v>1344</v>
      </c>
      <c r="L660">
        <v>0</v>
      </c>
      <c r="M660" t="s">
        <v>46</v>
      </c>
      <c r="N660" t="s">
        <v>46</v>
      </c>
      <c r="O660">
        <v>726</v>
      </c>
      <c r="P660" t="s">
        <v>467</v>
      </c>
      <c r="S660" t="s">
        <v>40</v>
      </c>
      <c r="T660" t="s">
        <v>41</v>
      </c>
      <c r="U660">
        <v>310</v>
      </c>
      <c r="V660">
        <v>998</v>
      </c>
      <c r="Y660" t="s">
        <v>1345</v>
      </c>
      <c r="AA660">
        <v>34.0807</v>
      </c>
      <c r="AB660">
        <v>-118.24250000000001</v>
      </c>
      <c r="AC660">
        <f t="shared" si="10"/>
        <v>0</v>
      </c>
    </row>
    <row r="661" spans="1:29" x14ac:dyDescent="0.35">
      <c r="A661">
        <v>200510041</v>
      </c>
      <c r="B661" s="1">
        <v>43979</v>
      </c>
      <c r="C661" s="1">
        <v>43979</v>
      </c>
      <c r="D661">
        <v>1530</v>
      </c>
      <c r="E661">
        <v>5</v>
      </c>
      <c r="F661" t="s">
        <v>98</v>
      </c>
      <c r="G661">
        <v>528</v>
      </c>
      <c r="H661">
        <v>1</v>
      </c>
      <c r="I661">
        <v>510</v>
      </c>
      <c r="J661" t="s">
        <v>29</v>
      </c>
      <c r="L661">
        <v>0</v>
      </c>
      <c r="O661">
        <v>108</v>
      </c>
      <c r="P661" t="s">
        <v>105</v>
      </c>
      <c r="S661" t="s">
        <v>40</v>
      </c>
      <c r="T661" t="s">
        <v>41</v>
      </c>
      <c r="U661">
        <v>510</v>
      </c>
      <c r="Y661" t="s">
        <v>1276</v>
      </c>
      <c r="AA661">
        <v>33.787599999999998</v>
      </c>
      <c r="AB661">
        <v>-118.2452</v>
      </c>
      <c r="AC661">
        <f t="shared" si="10"/>
        <v>0</v>
      </c>
    </row>
    <row r="662" spans="1:29" x14ac:dyDescent="0.35">
      <c r="A662">
        <v>201217288</v>
      </c>
      <c r="B662" s="1">
        <v>44039</v>
      </c>
      <c r="C662" s="1">
        <v>44032</v>
      </c>
      <c r="D662">
        <v>800</v>
      </c>
      <c r="E662">
        <v>12</v>
      </c>
      <c r="F662" t="s">
        <v>68</v>
      </c>
      <c r="G662">
        <v>1252</v>
      </c>
      <c r="H662">
        <v>1</v>
      </c>
      <c r="I662">
        <v>330</v>
      </c>
      <c r="J662" t="s">
        <v>37</v>
      </c>
      <c r="K662" t="s">
        <v>1346</v>
      </c>
      <c r="L662">
        <v>0</v>
      </c>
      <c r="M662" t="s">
        <v>46</v>
      </c>
      <c r="N662" t="s">
        <v>46</v>
      </c>
      <c r="O662">
        <v>501</v>
      </c>
      <c r="P662" t="s">
        <v>164</v>
      </c>
      <c r="S662" t="s">
        <v>40</v>
      </c>
      <c r="T662" t="s">
        <v>41</v>
      </c>
      <c r="U662">
        <v>330</v>
      </c>
      <c r="Y662" t="s">
        <v>1347</v>
      </c>
      <c r="AA662">
        <v>33.972799999999999</v>
      </c>
      <c r="AB662">
        <v>-118.32429999999999</v>
      </c>
      <c r="AC662">
        <f t="shared" si="10"/>
        <v>0</v>
      </c>
    </row>
    <row r="663" spans="1:29" x14ac:dyDescent="0.35">
      <c r="A663">
        <v>201207841</v>
      </c>
      <c r="B663" s="1">
        <v>43886</v>
      </c>
      <c r="C663" s="1">
        <v>43886</v>
      </c>
      <c r="D663">
        <v>1200</v>
      </c>
      <c r="E663">
        <v>12</v>
      </c>
      <c r="F663" t="s">
        <v>68</v>
      </c>
      <c r="G663">
        <v>1243</v>
      </c>
      <c r="H663">
        <v>1</v>
      </c>
      <c r="I663">
        <v>230</v>
      </c>
      <c r="J663" t="s">
        <v>161</v>
      </c>
      <c r="K663" t="s">
        <v>1348</v>
      </c>
      <c r="L663">
        <v>58</v>
      </c>
      <c r="M663" t="s">
        <v>94</v>
      </c>
      <c r="N663" t="s">
        <v>163</v>
      </c>
      <c r="O663">
        <v>101</v>
      </c>
      <c r="P663" t="s">
        <v>32</v>
      </c>
      <c r="Q663">
        <v>500</v>
      </c>
      <c r="R663" t="s">
        <v>184</v>
      </c>
      <c r="S663" t="s">
        <v>40</v>
      </c>
      <c r="T663" t="s">
        <v>41</v>
      </c>
      <c r="U663">
        <v>230</v>
      </c>
      <c r="Y663" t="s">
        <v>1349</v>
      </c>
      <c r="AA663">
        <v>33.981999999999999</v>
      </c>
      <c r="AB663">
        <v>-118.30889999999999</v>
      </c>
      <c r="AC663">
        <f t="shared" si="10"/>
        <v>0</v>
      </c>
    </row>
    <row r="664" spans="1:29" x14ac:dyDescent="0.35">
      <c r="A664">
        <v>200415653</v>
      </c>
      <c r="B664" s="1">
        <v>44170</v>
      </c>
      <c r="C664" s="1">
        <v>44170</v>
      </c>
      <c r="D664">
        <v>2310</v>
      </c>
      <c r="E664">
        <v>4</v>
      </c>
      <c r="F664" t="s">
        <v>54</v>
      </c>
      <c r="G664">
        <v>424</v>
      </c>
      <c r="H664">
        <v>1</v>
      </c>
      <c r="I664">
        <v>440</v>
      </c>
      <c r="J664" t="s">
        <v>213</v>
      </c>
      <c r="K664">
        <v>344</v>
      </c>
      <c r="L664">
        <v>21</v>
      </c>
      <c r="M664" t="s">
        <v>30</v>
      </c>
      <c r="N664" t="s">
        <v>173</v>
      </c>
      <c r="O664">
        <v>101</v>
      </c>
      <c r="P664" t="s">
        <v>32</v>
      </c>
      <c r="S664" t="s">
        <v>40</v>
      </c>
      <c r="T664" t="s">
        <v>41</v>
      </c>
      <c r="U664">
        <v>440</v>
      </c>
      <c r="Y664" t="s">
        <v>1350</v>
      </c>
      <c r="Z664" t="s">
        <v>1351</v>
      </c>
      <c r="AA664">
        <v>34.0655</v>
      </c>
      <c r="AB664">
        <v>-118.2022</v>
      </c>
      <c r="AC664">
        <f t="shared" si="10"/>
        <v>0</v>
      </c>
    </row>
    <row r="665" spans="1:29" x14ac:dyDescent="0.35">
      <c r="A665">
        <v>200605905</v>
      </c>
      <c r="B665" s="1">
        <v>43871</v>
      </c>
      <c r="C665" s="1">
        <v>43870</v>
      </c>
      <c r="D665">
        <v>1200</v>
      </c>
      <c r="E665">
        <v>6</v>
      </c>
      <c r="F665" t="s">
        <v>91</v>
      </c>
      <c r="G665">
        <v>645</v>
      </c>
      <c r="H665">
        <v>1</v>
      </c>
      <c r="I665">
        <v>510</v>
      </c>
      <c r="J665" t="s">
        <v>29</v>
      </c>
      <c r="L665">
        <v>0</v>
      </c>
      <c r="O665">
        <v>101</v>
      </c>
      <c r="P665" t="s">
        <v>32</v>
      </c>
      <c r="S665" t="s">
        <v>40</v>
      </c>
      <c r="T665" t="s">
        <v>41</v>
      </c>
      <c r="U665">
        <v>510</v>
      </c>
      <c r="Y665" t="s">
        <v>1352</v>
      </c>
      <c r="Z665" t="s">
        <v>1353</v>
      </c>
      <c r="AA665">
        <v>34.096200000000003</v>
      </c>
      <c r="AB665">
        <v>-118.3398</v>
      </c>
      <c r="AC665">
        <f t="shared" si="10"/>
        <v>0</v>
      </c>
    </row>
    <row r="666" spans="1:29" x14ac:dyDescent="0.35">
      <c r="A666">
        <v>200507876</v>
      </c>
      <c r="B666" s="1">
        <v>43923</v>
      </c>
      <c r="C666" s="1">
        <v>43923</v>
      </c>
      <c r="D666">
        <v>620</v>
      </c>
      <c r="E666">
        <v>5</v>
      </c>
      <c r="F666" t="s">
        <v>98</v>
      </c>
      <c r="G666">
        <v>504</v>
      </c>
      <c r="H666">
        <v>1</v>
      </c>
      <c r="I666">
        <v>330</v>
      </c>
      <c r="J666" t="s">
        <v>37</v>
      </c>
      <c r="K666" t="s">
        <v>1354</v>
      </c>
      <c r="L666">
        <v>56</v>
      </c>
      <c r="M666" t="s">
        <v>94</v>
      </c>
      <c r="N666" t="s">
        <v>173</v>
      </c>
      <c r="O666">
        <v>108</v>
      </c>
      <c r="P666" t="s">
        <v>105</v>
      </c>
      <c r="S666" t="s">
        <v>40</v>
      </c>
      <c r="T666" t="s">
        <v>41</v>
      </c>
      <c r="U666">
        <v>330</v>
      </c>
      <c r="Y666" t="s">
        <v>1355</v>
      </c>
      <c r="AA666">
        <v>33.85</v>
      </c>
      <c r="AB666">
        <v>-118.3032</v>
      </c>
      <c r="AC666">
        <f t="shared" si="10"/>
        <v>0</v>
      </c>
    </row>
    <row r="667" spans="1:29" x14ac:dyDescent="0.35">
      <c r="A667">
        <v>201307623</v>
      </c>
      <c r="B667" s="1">
        <v>43895</v>
      </c>
      <c r="C667" s="1">
        <v>43894</v>
      </c>
      <c r="D667">
        <v>1500</v>
      </c>
      <c r="E667">
        <v>13</v>
      </c>
      <c r="F667" t="s">
        <v>62</v>
      </c>
      <c r="G667">
        <v>1325</v>
      </c>
      <c r="H667">
        <v>1</v>
      </c>
      <c r="I667">
        <v>440</v>
      </c>
      <c r="J667" t="s">
        <v>213</v>
      </c>
      <c r="K667">
        <v>344</v>
      </c>
      <c r="L667">
        <v>64</v>
      </c>
      <c r="M667" t="s">
        <v>30</v>
      </c>
      <c r="N667" t="s">
        <v>163</v>
      </c>
      <c r="O667">
        <v>502</v>
      </c>
      <c r="P667" t="s">
        <v>47</v>
      </c>
      <c r="S667" t="s">
        <v>40</v>
      </c>
      <c r="T667" t="s">
        <v>41</v>
      </c>
      <c r="U667">
        <v>440</v>
      </c>
      <c r="Y667" t="s">
        <v>1356</v>
      </c>
      <c r="AA667">
        <v>34.014600000000002</v>
      </c>
      <c r="AB667">
        <v>-118.2565</v>
      </c>
      <c r="AC667">
        <f t="shared" si="10"/>
        <v>0</v>
      </c>
    </row>
    <row r="668" spans="1:29" x14ac:dyDescent="0.35">
      <c r="A668">
        <v>200817064</v>
      </c>
      <c r="B668" s="1">
        <v>44166</v>
      </c>
      <c r="C668" s="1">
        <v>44166</v>
      </c>
      <c r="D668">
        <v>1340</v>
      </c>
      <c r="E668">
        <v>8</v>
      </c>
      <c r="F668" t="s">
        <v>109</v>
      </c>
      <c r="G668">
        <v>882</v>
      </c>
      <c r="H668">
        <v>1</v>
      </c>
      <c r="I668">
        <v>440</v>
      </c>
      <c r="J668" t="s">
        <v>213</v>
      </c>
      <c r="K668" t="s">
        <v>1357</v>
      </c>
      <c r="L668">
        <v>0</v>
      </c>
      <c r="M668" t="s">
        <v>46</v>
      </c>
      <c r="N668" t="s">
        <v>46</v>
      </c>
      <c r="O668">
        <v>101</v>
      </c>
      <c r="P668" t="s">
        <v>32</v>
      </c>
      <c r="S668" t="s">
        <v>40</v>
      </c>
      <c r="T668" t="s">
        <v>41</v>
      </c>
      <c r="U668">
        <v>440</v>
      </c>
      <c r="V668">
        <v>998</v>
      </c>
      <c r="Y668" t="s">
        <v>651</v>
      </c>
      <c r="Z668" t="s">
        <v>1358</v>
      </c>
      <c r="AA668">
        <v>0</v>
      </c>
      <c r="AB668">
        <v>0</v>
      </c>
      <c r="AC668">
        <f t="shared" si="10"/>
        <v>0</v>
      </c>
    </row>
    <row r="669" spans="1:29" x14ac:dyDescent="0.35">
      <c r="A669">
        <v>201112056</v>
      </c>
      <c r="B669" s="1">
        <v>44043</v>
      </c>
      <c r="C669" s="1">
        <v>44043</v>
      </c>
      <c r="D669">
        <v>1250</v>
      </c>
      <c r="E669">
        <v>11</v>
      </c>
      <c r="F669" t="s">
        <v>64</v>
      </c>
      <c r="G669">
        <v>1149</v>
      </c>
      <c r="H669">
        <v>1</v>
      </c>
      <c r="I669">
        <v>210</v>
      </c>
      <c r="J669" t="s">
        <v>149</v>
      </c>
      <c r="K669" t="s">
        <v>1359</v>
      </c>
      <c r="L669">
        <v>25</v>
      </c>
      <c r="M669" t="s">
        <v>30</v>
      </c>
      <c r="N669" t="s">
        <v>95</v>
      </c>
      <c r="O669">
        <v>108</v>
      </c>
      <c r="P669" t="s">
        <v>105</v>
      </c>
      <c r="Q669">
        <v>304</v>
      </c>
      <c r="R669" t="s">
        <v>1324</v>
      </c>
      <c r="S669" t="s">
        <v>40</v>
      </c>
      <c r="T669" t="s">
        <v>41</v>
      </c>
      <c r="U669">
        <v>210</v>
      </c>
      <c r="Y669" t="s">
        <v>619</v>
      </c>
      <c r="AA669">
        <v>34.109000000000002</v>
      </c>
      <c r="AB669">
        <v>-118.194</v>
      </c>
      <c r="AC669">
        <f t="shared" si="10"/>
        <v>0</v>
      </c>
    </row>
    <row r="670" spans="1:29" x14ac:dyDescent="0.35">
      <c r="A670">
        <v>200315282</v>
      </c>
      <c r="B670" s="1">
        <v>44048</v>
      </c>
      <c r="C670" s="1">
        <v>44047</v>
      </c>
      <c r="D670">
        <v>1830</v>
      </c>
      <c r="E670">
        <v>3</v>
      </c>
      <c r="F670" t="s">
        <v>43</v>
      </c>
      <c r="G670">
        <v>398</v>
      </c>
      <c r="H670">
        <v>1</v>
      </c>
      <c r="I670">
        <v>510</v>
      </c>
      <c r="J670" t="s">
        <v>29</v>
      </c>
      <c r="L670">
        <v>0</v>
      </c>
      <c r="O670">
        <v>101</v>
      </c>
      <c r="P670" t="s">
        <v>32</v>
      </c>
      <c r="S670" t="s">
        <v>40</v>
      </c>
      <c r="T670" t="s">
        <v>41</v>
      </c>
      <c r="U670">
        <v>510</v>
      </c>
      <c r="Y670" t="s">
        <v>1360</v>
      </c>
      <c r="AA670">
        <v>34.0045</v>
      </c>
      <c r="AB670">
        <v>-118.2869</v>
      </c>
      <c r="AC670">
        <f t="shared" si="10"/>
        <v>0</v>
      </c>
    </row>
    <row r="671" spans="1:29" x14ac:dyDescent="0.35">
      <c r="A671">
        <v>201100565</v>
      </c>
      <c r="B671" s="1">
        <v>43893</v>
      </c>
      <c r="C671" s="1">
        <v>43893</v>
      </c>
      <c r="D671">
        <v>1400</v>
      </c>
      <c r="E671">
        <v>11</v>
      </c>
      <c r="F671" t="s">
        <v>64</v>
      </c>
      <c r="G671">
        <v>1183</v>
      </c>
      <c r="H671">
        <v>2</v>
      </c>
      <c r="I671">
        <v>888</v>
      </c>
      <c r="J671" t="s">
        <v>250</v>
      </c>
      <c r="K671">
        <v>2004</v>
      </c>
      <c r="L671">
        <v>0</v>
      </c>
      <c r="M671" t="s">
        <v>94</v>
      </c>
      <c r="N671" t="s">
        <v>73</v>
      </c>
      <c r="O671">
        <v>729</v>
      </c>
      <c r="P671" t="s">
        <v>1361</v>
      </c>
      <c r="S671" t="s">
        <v>40</v>
      </c>
      <c r="T671" t="s">
        <v>41</v>
      </c>
      <c r="U671">
        <v>888</v>
      </c>
      <c r="Y671" t="s">
        <v>1362</v>
      </c>
      <c r="AA671">
        <v>34.078400000000002</v>
      </c>
      <c r="AB671">
        <v>-118.2577</v>
      </c>
      <c r="AC671">
        <f t="shared" si="10"/>
        <v>0</v>
      </c>
    </row>
    <row r="672" spans="1:29" x14ac:dyDescent="0.35">
      <c r="A672">
        <v>200400694</v>
      </c>
      <c r="B672" s="1">
        <v>43916</v>
      </c>
      <c r="C672" s="1">
        <v>43916</v>
      </c>
      <c r="D672">
        <v>1435</v>
      </c>
      <c r="E672">
        <v>4</v>
      </c>
      <c r="F672" t="s">
        <v>54</v>
      </c>
      <c r="G672">
        <v>422</v>
      </c>
      <c r="H672">
        <v>1</v>
      </c>
      <c r="I672">
        <v>230</v>
      </c>
      <c r="J672" t="s">
        <v>161</v>
      </c>
      <c r="K672" t="s">
        <v>1363</v>
      </c>
      <c r="L672">
        <v>23</v>
      </c>
      <c r="M672" t="s">
        <v>30</v>
      </c>
      <c r="N672" t="s">
        <v>95</v>
      </c>
      <c r="O672">
        <v>102</v>
      </c>
      <c r="P672" t="s">
        <v>186</v>
      </c>
      <c r="Q672">
        <v>102</v>
      </c>
      <c r="R672" t="s">
        <v>219</v>
      </c>
      <c r="S672" t="s">
        <v>40</v>
      </c>
      <c r="T672" t="s">
        <v>41</v>
      </c>
      <c r="U672">
        <v>230</v>
      </c>
      <c r="V672">
        <v>998</v>
      </c>
      <c r="Y672" t="s">
        <v>1364</v>
      </c>
      <c r="AA672">
        <v>34.070700000000002</v>
      </c>
      <c r="AB672">
        <v>-118.2103</v>
      </c>
      <c r="AC672">
        <f t="shared" si="10"/>
        <v>0</v>
      </c>
    </row>
    <row r="673" spans="1:29" x14ac:dyDescent="0.35">
      <c r="A673">
        <v>201013089</v>
      </c>
      <c r="B673" s="1">
        <v>44088</v>
      </c>
      <c r="C673" s="1">
        <v>44084</v>
      </c>
      <c r="D673">
        <v>930</v>
      </c>
      <c r="E673">
        <v>10</v>
      </c>
      <c r="F673" t="s">
        <v>103</v>
      </c>
      <c r="G673">
        <v>1008</v>
      </c>
      <c r="H673">
        <v>2</v>
      </c>
      <c r="I673">
        <v>930</v>
      </c>
      <c r="J673" t="s">
        <v>339</v>
      </c>
      <c r="K673" t="s">
        <v>1365</v>
      </c>
      <c r="L673">
        <v>56</v>
      </c>
      <c r="M673" t="s">
        <v>94</v>
      </c>
      <c r="N673" t="s">
        <v>73</v>
      </c>
      <c r="O673">
        <v>702</v>
      </c>
      <c r="P673" t="s">
        <v>552</v>
      </c>
      <c r="Q673">
        <v>511</v>
      </c>
      <c r="R673" t="s">
        <v>151</v>
      </c>
      <c r="S673" t="s">
        <v>33</v>
      </c>
      <c r="T673" t="s">
        <v>34</v>
      </c>
      <c r="U673">
        <v>930</v>
      </c>
      <c r="Y673" t="s">
        <v>1366</v>
      </c>
      <c r="AA673">
        <v>34.217599999999997</v>
      </c>
      <c r="AB673">
        <v>-118.5013</v>
      </c>
      <c r="AC673">
        <f t="shared" si="10"/>
        <v>1</v>
      </c>
    </row>
    <row r="674" spans="1:29" x14ac:dyDescent="0.35">
      <c r="A674">
        <v>200105026</v>
      </c>
      <c r="B674" s="1">
        <v>43836</v>
      </c>
      <c r="C674" s="1">
        <v>43835</v>
      </c>
      <c r="D674">
        <v>1910</v>
      </c>
      <c r="E674">
        <v>1</v>
      </c>
      <c r="F674" t="s">
        <v>36</v>
      </c>
      <c r="G674">
        <v>132</v>
      </c>
      <c r="H674">
        <v>1</v>
      </c>
      <c r="I674">
        <v>341</v>
      </c>
      <c r="J674" t="s">
        <v>157</v>
      </c>
      <c r="K674" t="s">
        <v>699</v>
      </c>
      <c r="L674">
        <v>22</v>
      </c>
      <c r="M674" t="s">
        <v>30</v>
      </c>
      <c r="N674" t="s">
        <v>1145</v>
      </c>
      <c r="O674">
        <v>102</v>
      </c>
      <c r="P674" t="s">
        <v>186</v>
      </c>
      <c r="S674" t="s">
        <v>40</v>
      </c>
      <c r="T674" t="s">
        <v>41</v>
      </c>
      <c r="U674">
        <v>341</v>
      </c>
      <c r="Y674" t="s">
        <v>1367</v>
      </c>
      <c r="AA674">
        <v>34.055700000000002</v>
      </c>
      <c r="AB674">
        <v>-118.2488</v>
      </c>
      <c r="AC674">
        <f t="shared" si="10"/>
        <v>0</v>
      </c>
    </row>
    <row r="675" spans="1:29" x14ac:dyDescent="0.35">
      <c r="A675">
        <v>200517520</v>
      </c>
      <c r="B675" s="1">
        <v>44171</v>
      </c>
      <c r="C675" s="1">
        <v>44171</v>
      </c>
      <c r="D675">
        <v>1510</v>
      </c>
      <c r="E675">
        <v>5</v>
      </c>
      <c r="F675" t="s">
        <v>98</v>
      </c>
      <c r="G675">
        <v>507</v>
      </c>
      <c r="H675">
        <v>2</v>
      </c>
      <c r="I675">
        <v>745</v>
      </c>
      <c r="J675" t="s">
        <v>139</v>
      </c>
      <c r="K675" t="s">
        <v>1368</v>
      </c>
      <c r="L675">
        <v>28</v>
      </c>
      <c r="M675" t="s">
        <v>30</v>
      </c>
      <c r="N675" t="s">
        <v>173</v>
      </c>
      <c r="O675">
        <v>122</v>
      </c>
      <c r="P675" t="s">
        <v>275</v>
      </c>
      <c r="Q675">
        <v>302</v>
      </c>
      <c r="R675" t="s">
        <v>1369</v>
      </c>
      <c r="S675" t="s">
        <v>84</v>
      </c>
      <c r="T675" t="s">
        <v>85</v>
      </c>
      <c r="U675">
        <v>745</v>
      </c>
      <c r="Y675" t="s">
        <v>1370</v>
      </c>
      <c r="AA675">
        <v>33.822200000000002</v>
      </c>
      <c r="AB675">
        <v>-118.3015</v>
      </c>
      <c r="AC675">
        <f t="shared" si="10"/>
        <v>0</v>
      </c>
    </row>
    <row r="676" spans="1:29" x14ac:dyDescent="0.35">
      <c r="A676">
        <v>201215860</v>
      </c>
      <c r="B676" s="1">
        <v>44013</v>
      </c>
      <c r="C676" s="1">
        <v>44009</v>
      </c>
      <c r="D676">
        <v>1900</v>
      </c>
      <c r="E676">
        <v>12</v>
      </c>
      <c r="F676" t="s">
        <v>68</v>
      </c>
      <c r="G676">
        <v>1215</v>
      </c>
      <c r="H676">
        <v>2</v>
      </c>
      <c r="I676">
        <v>850</v>
      </c>
      <c r="J676" t="s">
        <v>563</v>
      </c>
      <c r="K676" t="s">
        <v>1371</v>
      </c>
      <c r="L676">
        <v>10</v>
      </c>
      <c r="M676" t="s">
        <v>94</v>
      </c>
      <c r="N676" t="s">
        <v>95</v>
      </c>
      <c r="O676">
        <v>502</v>
      </c>
      <c r="P676" t="s">
        <v>47</v>
      </c>
      <c r="Q676">
        <v>400</v>
      </c>
      <c r="R676" t="s">
        <v>143</v>
      </c>
      <c r="S676" t="s">
        <v>84</v>
      </c>
      <c r="T676" t="s">
        <v>85</v>
      </c>
      <c r="U676">
        <v>850</v>
      </c>
      <c r="Y676" t="s">
        <v>1372</v>
      </c>
      <c r="AA676">
        <v>33.990900000000003</v>
      </c>
      <c r="AB676">
        <v>-118.3002</v>
      </c>
      <c r="AC676">
        <f t="shared" si="10"/>
        <v>0</v>
      </c>
    </row>
    <row r="677" spans="1:29" x14ac:dyDescent="0.35">
      <c r="A677">
        <v>200117954</v>
      </c>
      <c r="B677" s="1">
        <v>44088</v>
      </c>
      <c r="C677" s="1">
        <v>44088</v>
      </c>
      <c r="D677">
        <v>1245</v>
      </c>
      <c r="E677">
        <v>1</v>
      </c>
      <c r="F677" t="s">
        <v>36</v>
      </c>
      <c r="G677">
        <v>163</v>
      </c>
      <c r="H677">
        <v>1</v>
      </c>
      <c r="I677">
        <v>442</v>
      </c>
      <c r="J677" t="s">
        <v>179</v>
      </c>
      <c r="K677" t="s">
        <v>1373</v>
      </c>
      <c r="L677">
        <v>25</v>
      </c>
      <c r="M677" t="s">
        <v>30</v>
      </c>
      <c r="N677" t="s">
        <v>95</v>
      </c>
      <c r="O677">
        <v>203</v>
      </c>
      <c r="P677" t="s">
        <v>101</v>
      </c>
      <c r="S677" t="s">
        <v>40</v>
      </c>
      <c r="T677" t="s">
        <v>41</v>
      </c>
      <c r="U677">
        <v>442</v>
      </c>
      <c r="Y677" t="s">
        <v>1374</v>
      </c>
      <c r="AA677">
        <v>34.044400000000003</v>
      </c>
      <c r="AB677">
        <v>-118.25409999999999</v>
      </c>
      <c r="AC677">
        <f t="shared" si="10"/>
        <v>0</v>
      </c>
    </row>
    <row r="678" spans="1:29" x14ac:dyDescent="0.35">
      <c r="A678">
        <v>201005196</v>
      </c>
      <c r="B678" s="1">
        <v>43858</v>
      </c>
      <c r="C678" s="1">
        <v>43833</v>
      </c>
      <c r="D678">
        <v>1400</v>
      </c>
      <c r="E678">
        <v>10</v>
      </c>
      <c r="F678" t="s">
        <v>103</v>
      </c>
      <c r="G678">
        <v>1008</v>
      </c>
      <c r="H678">
        <v>2</v>
      </c>
      <c r="I678">
        <v>354</v>
      </c>
      <c r="J678" t="s">
        <v>167</v>
      </c>
      <c r="K678" t="s">
        <v>1375</v>
      </c>
      <c r="L678">
        <v>37</v>
      </c>
      <c r="M678" t="s">
        <v>30</v>
      </c>
      <c r="N678" t="s">
        <v>31</v>
      </c>
      <c r="O678">
        <v>501</v>
      </c>
      <c r="P678" t="s">
        <v>164</v>
      </c>
      <c r="S678" t="s">
        <v>40</v>
      </c>
      <c r="T678" t="s">
        <v>41</v>
      </c>
      <c r="U678">
        <v>354</v>
      </c>
      <c r="Y678" t="s">
        <v>1376</v>
      </c>
      <c r="AA678">
        <v>34.206400000000002</v>
      </c>
      <c r="AB678">
        <v>-118.498</v>
      </c>
      <c r="AC678">
        <f t="shared" si="10"/>
        <v>0</v>
      </c>
    </row>
    <row r="679" spans="1:29" x14ac:dyDescent="0.35">
      <c r="A679">
        <v>200306830</v>
      </c>
      <c r="B679" s="1">
        <v>43877</v>
      </c>
      <c r="C679" s="1">
        <v>43877</v>
      </c>
      <c r="D679">
        <v>1800</v>
      </c>
      <c r="E679">
        <v>3</v>
      </c>
      <c r="F679" t="s">
        <v>43</v>
      </c>
      <c r="G679">
        <v>396</v>
      </c>
      <c r="H679">
        <v>1</v>
      </c>
      <c r="I679">
        <v>310</v>
      </c>
      <c r="J679" t="s">
        <v>71</v>
      </c>
      <c r="K679" t="s">
        <v>1377</v>
      </c>
      <c r="L679">
        <v>25</v>
      </c>
      <c r="M679" t="s">
        <v>30</v>
      </c>
      <c r="N679" t="s">
        <v>95</v>
      </c>
      <c r="O679">
        <v>501</v>
      </c>
      <c r="P679" t="s">
        <v>164</v>
      </c>
      <c r="S679" t="s">
        <v>40</v>
      </c>
      <c r="T679" t="s">
        <v>41</v>
      </c>
      <c r="U679">
        <v>310</v>
      </c>
      <c r="Y679" t="s">
        <v>1378</v>
      </c>
      <c r="AA679">
        <v>34.0092</v>
      </c>
      <c r="AB679">
        <v>-118.2872</v>
      </c>
      <c r="AC679">
        <f t="shared" si="10"/>
        <v>0</v>
      </c>
    </row>
    <row r="680" spans="1:29" x14ac:dyDescent="0.35">
      <c r="A680">
        <v>201213943</v>
      </c>
      <c r="B680" s="1">
        <v>43983</v>
      </c>
      <c r="C680" s="1">
        <v>43983</v>
      </c>
      <c r="D680">
        <v>1000</v>
      </c>
      <c r="E680">
        <v>12</v>
      </c>
      <c r="F680" t="s">
        <v>68</v>
      </c>
      <c r="G680">
        <v>1267</v>
      </c>
      <c r="H680">
        <v>1</v>
      </c>
      <c r="I680">
        <v>251</v>
      </c>
      <c r="J680" t="s">
        <v>1253</v>
      </c>
      <c r="K680" t="s">
        <v>1379</v>
      </c>
      <c r="L680">
        <v>49</v>
      </c>
      <c r="M680" t="s">
        <v>94</v>
      </c>
      <c r="N680" t="s">
        <v>163</v>
      </c>
      <c r="O680">
        <v>501</v>
      </c>
      <c r="P680" t="s">
        <v>164</v>
      </c>
      <c r="Q680">
        <v>102</v>
      </c>
      <c r="R680" t="s">
        <v>219</v>
      </c>
      <c r="S680" t="s">
        <v>33</v>
      </c>
      <c r="T680" t="s">
        <v>34</v>
      </c>
      <c r="U680">
        <v>251</v>
      </c>
      <c r="Y680" t="s">
        <v>1380</v>
      </c>
      <c r="AA680">
        <v>33.964399999999998</v>
      </c>
      <c r="AB680">
        <v>-118.2842</v>
      </c>
      <c r="AC680">
        <f t="shared" si="10"/>
        <v>1</v>
      </c>
    </row>
    <row r="681" spans="1:29" x14ac:dyDescent="0.35">
      <c r="A681">
        <v>200105709</v>
      </c>
      <c r="B681" s="1">
        <v>43855</v>
      </c>
      <c r="C681" s="1">
        <v>43855</v>
      </c>
      <c r="D681">
        <v>1040</v>
      </c>
      <c r="E681">
        <v>1</v>
      </c>
      <c r="F681" t="s">
        <v>36</v>
      </c>
      <c r="G681">
        <v>181</v>
      </c>
      <c r="H681">
        <v>1</v>
      </c>
      <c r="I681">
        <v>341</v>
      </c>
      <c r="J681" t="s">
        <v>157</v>
      </c>
      <c r="K681" t="s">
        <v>245</v>
      </c>
      <c r="L681">
        <v>29</v>
      </c>
      <c r="M681" t="s">
        <v>30</v>
      </c>
      <c r="N681" t="s">
        <v>31</v>
      </c>
      <c r="O681">
        <v>713</v>
      </c>
      <c r="P681" t="s">
        <v>1381</v>
      </c>
      <c r="S681" t="s">
        <v>40</v>
      </c>
      <c r="T681" t="s">
        <v>41</v>
      </c>
      <c r="U681">
        <v>341</v>
      </c>
      <c r="Y681" t="s">
        <v>1382</v>
      </c>
      <c r="AA681">
        <v>34.043100000000003</v>
      </c>
      <c r="AB681">
        <v>-118.2692</v>
      </c>
      <c r="AC681">
        <f t="shared" si="10"/>
        <v>0</v>
      </c>
    </row>
    <row r="682" spans="1:29" x14ac:dyDescent="0.35">
      <c r="A682">
        <v>200612288</v>
      </c>
      <c r="B682" s="1">
        <v>44019</v>
      </c>
      <c r="C682" s="1">
        <v>44019</v>
      </c>
      <c r="D682">
        <v>1525</v>
      </c>
      <c r="E682">
        <v>6</v>
      </c>
      <c r="F682" t="s">
        <v>91</v>
      </c>
      <c r="G682">
        <v>631</v>
      </c>
      <c r="H682">
        <v>1</v>
      </c>
      <c r="I682">
        <v>510</v>
      </c>
      <c r="J682" t="s">
        <v>29</v>
      </c>
      <c r="L682">
        <v>0</v>
      </c>
      <c r="O682">
        <v>101</v>
      </c>
      <c r="P682" t="s">
        <v>32</v>
      </c>
      <c r="S682" t="s">
        <v>40</v>
      </c>
      <c r="T682" t="s">
        <v>41</v>
      </c>
      <c r="U682">
        <v>510</v>
      </c>
      <c r="Y682" t="s">
        <v>1383</v>
      </c>
      <c r="AA682">
        <v>34.094000000000001</v>
      </c>
      <c r="AB682">
        <v>-118.39</v>
      </c>
      <c r="AC682">
        <f t="shared" si="10"/>
        <v>0</v>
      </c>
    </row>
    <row r="683" spans="1:29" x14ac:dyDescent="0.35">
      <c r="A683">
        <v>200611886</v>
      </c>
      <c r="B683" s="1">
        <v>44009</v>
      </c>
      <c r="C683" s="1">
        <v>44009</v>
      </c>
      <c r="D683">
        <v>220</v>
      </c>
      <c r="E683">
        <v>6</v>
      </c>
      <c r="F683" t="s">
        <v>91</v>
      </c>
      <c r="G683">
        <v>677</v>
      </c>
      <c r="H683">
        <v>2</v>
      </c>
      <c r="I683">
        <v>626</v>
      </c>
      <c r="J683" t="s">
        <v>141</v>
      </c>
      <c r="K683" t="s">
        <v>1384</v>
      </c>
      <c r="L683">
        <v>22</v>
      </c>
      <c r="M683" t="s">
        <v>94</v>
      </c>
      <c r="N683" t="s">
        <v>95</v>
      </c>
      <c r="O683">
        <v>502</v>
      </c>
      <c r="P683" t="s">
        <v>47</v>
      </c>
      <c r="Q683">
        <v>400</v>
      </c>
      <c r="R683" t="s">
        <v>143</v>
      </c>
      <c r="S683" t="s">
        <v>84</v>
      </c>
      <c r="T683" t="s">
        <v>85</v>
      </c>
      <c r="U683">
        <v>626</v>
      </c>
      <c r="Y683" t="s">
        <v>1385</v>
      </c>
      <c r="AA683">
        <v>34.086500000000001</v>
      </c>
      <c r="AB683">
        <v>-118.3169</v>
      </c>
      <c r="AC683">
        <f t="shared" si="10"/>
        <v>0</v>
      </c>
    </row>
    <row r="684" spans="1:29" x14ac:dyDescent="0.35">
      <c r="A684">
        <v>201226612</v>
      </c>
      <c r="B684" s="1">
        <v>44174</v>
      </c>
      <c r="C684" s="1">
        <v>44173</v>
      </c>
      <c r="D684">
        <v>1500</v>
      </c>
      <c r="E684">
        <v>12</v>
      </c>
      <c r="F684" t="s">
        <v>68</v>
      </c>
      <c r="G684">
        <v>1258</v>
      </c>
      <c r="H684">
        <v>2</v>
      </c>
      <c r="I684">
        <v>623</v>
      </c>
      <c r="J684" t="s">
        <v>465</v>
      </c>
      <c r="K684" t="s">
        <v>1386</v>
      </c>
      <c r="L684">
        <v>0</v>
      </c>
      <c r="M684" t="s">
        <v>94</v>
      </c>
      <c r="N684" t="s">
        <v>73</v>
      </c>
      <c r="O684">
        <v>753</v>
      </c>
      <c r="P684" t="s">
        <v>1387</v>
      </c>
      <c r="Q684">
        <v>400</v>
      </c>
      <c r="R684" t="s">
        <v>143</v>
      </c>
      <c r="S684" t="s">
        <v>33</v>
      </c>
      <c r="T684" t="s">
        <v>34</v>
      </c>
      <c r="U684">
        <v>623</v>
      </c>
      <c r="Y684" t="s">
        <v>468</v>
      </c>
      <c r="AA684">
        <v>33.970300000000002</v>
      </c>
      <c r="AB684">
        <v>-118.2783</v>
      </c>
      <c r="AC684">
        <f t="shared" si="10"/>
        <v>1</v>
      </c>
    </row>
    <row r="685" spans="1:29" x14ac:dyDescent="0.35">
      <c r="A685">
        <v>200916764</v>
      </c>
      <c r="B685" s="1">
        <v>44138</v>
      </c>
      <c r="C685" s="1">
        <v>44138</v>
      </c>
      <c r="D685">
        <v>300</v>
      </c>
      <c r="E685">
        <v>9</v>
      </c>
      <c r="F685" t="s">
        <v>49</v>
      </c>
      <c r="G685">
        <v>981</v>
      </c>
      <c r="H685">
        <v>2</v>
      </c>
      <c r="I685">
        <v>624</v>
      </c>
      <c r="J685" t="s">
        <v>171</v>
      </c>
      <c r="K685">
        <v>416</v>
      </c>
      <c r="L685">
        <v>31</v>
      </c>
      <c r="M685" t="s">
        <v>30</v>
      </c>
      <c r="N685" t="s">
        <v>73</v>
      </c>
      <c r="O685">
        <v>502</v>
      </c>
      <c r="P685" t="s">
        <v>47</v>
      </c>
      <c r="Q685">
        <v>400</v>
      </c>
      <c r="R685" t="s">
        <v>143</v>
      </c>
      <c r="S685" t="s">
        <v>84</v>
      </c>
      <c r="T685" t="s">
        <v>85</v>
      </c>
      <c r="U685">
        <v>624</v>
      </c>
      <c r="Y685" t="s">
        <v>1388</v>
      </c>
      <c r="AA685">
        <v>34.151499999999999</v>
      </c>
      <c r="AB685">
        <v>-118.4601</v>
      </c>
      <c r="AC685">
        <f t="shared" si="10"/>
        <v>0</v>
      </c>
    </row>
    <row r="686" spans="1:29" x14ac:dyDescent="0.35">
      <c r="A686">
        <v>200321099</v>
      </c>
      <c r="B686" s="1">
        <v>44165</v>
      </c>
      <c r="C686" s="1">
        <v>44165</v>
      </c>
      <c r="D686">
        <v>805</v>
      </c>
      <c r="E686">
        <v>3</v>
      </c>
      <c r="F686" t="s">
        <v>43</v>
      </c>
      <c r="G686">
        <v>393</v>
      </c>
      <c r="H686">
        <v>2</v>
      </c>
      <c r="I686">
        <v>740</v>
      </c>
      <c r="J686" t="s">
        <v>224</v>
      </c>
      <c r="K686" t="s">
        <v>1389</v>
      </c>
      <c r="L686">
        <v>19</v>
      </c>
      <c r="M686" t="s">
        <v>46</v>
      </c>
      <c r="N686" t="s">
        <v>46</v>
      </c>
      <c r="O686">
        <v>122</v>
      </c>
      <c r="P686" t="s">
        <v>275</v>
      </c>
      <c r="Q686">
        <v>304</v>
      </c>
      <c r="R686" t="s">
        <v>1324</v>
      </c>
      <c r="S686" t="s">
        <v>40</v>
      </c>
      <c r="T686" t="s">
        <v>41</v>
      </c>
      <c r="U686">
        <v>740</v>
      </c>
      <c r="Y686" t="s">
        <v>1390</v>
      </c>
      <c r="Z686" t="s">
        <v>425</v>
      </c>
      <c r="AA686">
        <v>34.004100000000001</v>
      </c>
      <c r="AB686">
        <v>-118.3325</v>
      </c>
      <c r="AC686">
        <f t="shared" si="10"/>
        <v>0</v>
      </c>
    </row>
    <row r="687" spans="1:29" x14ac:dyDescent="0.35">
      <c r="A687">
        <v>200816822</v>
      </c>
      <c r="B687" s="1">
        <v>44159</v>
      </c>
      <c r="C687" s="1">
        <v>44134</v>
      </c>
      <c r="D687">
        <v>921</v>
      </c>
      <c r="E687">
        <v>8</v>
      </c>
      <c r="F687" t="s">
        <v>109</v>
      </c>
      <c r="G687">
        <v>855</v>
      </c>
      <c r="H687">
        <v>2</v>
      </c>
      <c r="I687">
        <v>668</v>
      </c>
      <c r="J687" t="s">
        <v>287</v>
      </c>
      <c r="L687">
        <v>0</v>
      </c>
      <c r="O687">
        <v>203</v>
      </c>
      <c r="P687" t="s">
        <v>101</v>
      </c>
      <c r="S687" t="s">
        <v>40</v>
      </c>
      <c r="T687" t="s">
        <v>41</v>
      </c>
      <c r="U687">
        <v>668</v>
      </c>
      <c r="Y687" t="s">
        <v>1391</v>
      </c>
      <c r="AA687">
        <v>34.049199999999999</v>
      </c>
      <c r="AB687">
        <v>-118.43940000000001</v>
      </c>
      <c r="AC687">
        <f t="shared" si="10"/>
        <v>0</v>
      </c>
    </row>
    <row r="688" spans="1:29" x14ac:dyDescent="0.35">
      <c r="A688">
        <v>201216955</v>
      </c>
      <c r="B688" s="1">
        <v>44034</v>
      </c>
      <c r="C688" s="1">
        <v>44032</v>
      </c>
      <c r="D688">
        <v>1700</v>
      </c>
      <c r="E688">
        <v>12</v>
      </c>
      <c r="F688" t="s">
        <v>68</v>
      </c>
      <c r="G688">
        <v>1215</v>
      </c>
      <c r="H688">
        <v>1</v>
      </c>
      <c r="I688">
        <v>440</v>
      </c>
      <c r="J688" t="s">
        <v>213</v>
      </c>
      <c r="K688" t="s">
        <v>1392</v>
      </c>
      <c r="L688">
        <v>29</v>
      </c>
      <c r="M688" t="s">
        <v>30</v>
      </c>
      <c r="N688" t="s">
        <v>163</v>
      </c>
      <c r="O688">
        <v>501</v>
      </c>
      <c r="P688" t="s">
        <v>164</v>
      </c>
      <c r="S688" t="s">
        <v>40</v>
      </c>
      <c r="T688" t="s">
        <v>41</v>
      </c>
      <c r="U688">
        <v>440</v>
      </c>
      <c r="Y688" t="s">
        <v>1393</v>
      </c>
      <c r="AA688">
        <v>33.994100000000003</v>
      </c>
      <c r="AB688">
        <v>-118.2985</v>
      </c>
      <c r="AC688">
        <f t="shared" si="10"/>
        <v>0</v>
      </c>
    </row>
    <row r="689" spans="1:29" x14ac:dyDescent="0.35">
      <c r="A689">
        <v>200609358</v>
      </c>
      <c r="B689" s="1">
        <v>43943</v>
      </c>
      <c r="C689" s="1">
        <v>43943</v>
      </c>
      <c r="D689">
        <v>100</v>
      </c>
      <c r="E689">
        <v>6</v>
      </c>
      <c r="F689" t="s">
        <v>91</v>
      </c>
      <c r="G689">
        <v>649</v>
      </c>
      <c r="H689">
        <v>1</v>
      </c>
      <c r="I689">
        <v>320</v>
      </c>
      <c r="J689" t="s">
        <v>435</v>
      </c>
      <c r="K689" t="s">
        <v>72</v>
      </c>
      <c r="L689">
        <v>0</v>
      </c>
      <c r="M689" t="s">
        <v>46</v>
      </c>
      <c r="N689" t="s">
        <v>46</v>
      </c>
      <c r="O689">
        <v>210</v>
      </c>
      <c r="P689" t="s">
        <v>183</v>
      </c>
      <c r="S689" t="s">
        <v>33</v>
      </c>
      <c r="T689" t="s">
        <v>34</v>
      </c>
      <c r="U689">
        <v>320</v>
      </c>
      <c r="Y689" t="s">
        <v>1394</v>
      </c>
      <c r="AA689">
        <v>34.101799999999997</v>
      </c>
      <c r="AB689">
        <v>-118.3009</v>
      </c>
      <c r="AC689">
        <f t="shared" si="10"/>
        <v>1</v>
      </c>
    </row>
    <row r="690" spans="1:29" x14ac:dyDescent="0.35">
      <c r="A690">
        <v>200804757</v>
      </c>
      <c r="B690" s="1">
        <v>43845</v>
      </c>
      <c r="C690" s="1">
        <v>43845</v>
      </c>
      <c r="D690">
        <v>1030</v>
      </c>
      <c r="E690">
        <v>8</v>
      </c>
      <c r="F690" t="s">
        <v>109</v>
      </c>
      <c r="G690">
        <v>855</v>
      </c>
      <c r="H690">
        <v>2</v>
      </c>
      <c r="I690">
        <v>740</v>
      </c>
      <c r="J690" t="s">
        <v>224</v>
      </c>
      <c r="K690" t="s">
        <v>1395</v>
      </c>
      <c r="L690">
        <v>53</v>
      </c>
      <c r="M690" t="s">
        <v>94</v>
      </c>
      <c r="N690" t="s">
        <v>173</v>
      </c>
      <c r="O690">
        <v>108</v>
      </c>
      <c r="P690" t="s">
        <v>105</v>
      </c>
      <c r="S690" t="s">
        <v>40</v>
      </c>
      <c r="T690" t="s">
        <v>41</v>
      </c>
      <c r="U690">
        <v>740</v>
      </c>
      <c r="Y690" t="s">
        <v>1396</v>
      </c>
      <c r="AA690">
        <v>34.049199999999999</v>
      </c>
      <c r="AB690">
        <v>-118.4397</v>
      </c>
      <c r="AC690">
        <f t="shared" si="10"/>
        <v>0</v>
      </c>
    </row>
    <row r="691" spans="1:29" x14ac:dyDescent="0.35">
      <c r="A691">
        <v>200204557</v>
      </c>
      <c r="B691" s="1">
        <v>43842</v>
      </c>
      <c r="C691" s="1">
        <v>43842</v>
      </c>
      <c r="D691">
        <v>1650</v>
      </c>
      <c r="E691">
        <v>2</v>
      </c>
      <c r="F691" t="s">
        <v>56</v>
      </c>
      <c r="G691">
        <v>247</v>
      </c>
      <c r="H691">
        <v>2</v>
      </c>
      <c r="I691">
        <v>740</v>
      </c>
      <c r="J691" t="s">
        <v>224</v>
      </c>
      <c r="K691" t="s">
        <v>1397</v>
      </c>
      <c r="L691">
        <v>0</v>
      </c>
      <c r="M691" t="s">
        <v>46</v>
      </c>
      <c r="N691" t="s">
        <v>46</v>
      </c>
      <c r="O691">
        <v>502</v>
      </c>
      <c r="P691" t="s">
        <v>47</v>
      </c>
      <c r="Q691">
        <v>500</v>
      </c>
      <c r="R691" t="s">
        <v>184</v>
      </c>
      <c r="S691" t="s">
        <v>355</v>
      </c>
      <c r="T691" t="s">
        <v>356</v>
      </c>
      <c r="U691">
        <v>740</v>
      </c>
      <c r="V691">
        <v>998</v>
      </c>
      <c r="Y691" t="s">
        <v>1398</v>
      </c>
      <c r="AA691">
        <v>34.059600000000003</v>
      </c>
      <c r="AB691">
        <v>-118.2701</v>
      </c>
      <c r="AC691">
        <f t="shared" si="10"/>
        <v>1</v>
      </c>
    </row>
    <row r="692" spans="1:29" x14ac:dyDescent="0.35">
      <c r="A692">
        <v>201224191</v>
      </c>
      <c r="B692" s="1">
        <v>44144</v>
      </c>
      <c r="C692" s="1">
        <v>44144</v>
      </c>
      <c r="D692">
        <v>1730</v>
      </c>
      <c r="E692">
        <v>12</v>
      </c>
      <c r="F692" t="s">
        <v>68</v>
      </c>
      <c r="G692">
        <v>1259</v>
      </c>
      <c r="H692">
        <v>2</v>
      </c>
      <c r="I692">
        <v>920</v>
      </c>
      <c r="J692" t="s">
        <v>1399</v>
      </c>
      <c r="K692" t="s">
        <v>1400</v>
      </c>
      <c r="L692">
        <v>4</v>
      </c>
      <c r="M692" t="s">
        <v>30</v>
      </c>
      <c r="N692" t="s">
        <v>95</v>
      </c>
      <c r="O692">
        <v>102</v>
      </c>
      <c r="P692" t="s">
        <v>186</v>
      </c>
      <c r="Q692">
        <v>400</v>
      </c>
      <c r="R692" t="s">
        <v>143</v>
      </c>
      <c r="S692" t="s">
        <v>40</v>
      </c>
      <c r="T692" t="s">
        <v>41</v>
      </c>
      <c r="U692">
        <v>920</v>
      </c>
      <c r="Y692" t="s">
        <v>1401</v>
      </c>
      <c r="AA692">
        <v>33.970500000000001</v>
      </c>
      <c r="AB692">
        <v>-118.2696</v>
      </c>
      <c r="AC692">
        <f t="shared" si="10"/>
        <v>0</v>
      </c>
    </row>
    <row r="693" spans="1:29" x14ac:dyDescent="0.35">
      <c r="A693">
        <v>201307162</v>
      </c>
      <c r="B693" s="1">
        <v>43884</v>
      </c>
      <c r="C693" s="1">
        <v>43883</v>
      </c>
      <c r="D693">
        <v>900</v>
      </c>
      <c r="E693">
        <v>13</v>
      </c>
      <c r="F693" t="s">
        <v>62</v>
      </c>
      <c r="G693">
        <v>1309</v>
      </c>
      <c r="H693">
        <v>1</v>
      </c>
      <c r="I693">
        <v>330</v>
      </c>
      <c r="J693" t="s">
        <v>37</v>
      </c>
      <c r="K693">
        <v>344</v>
      </c>
      <c r="L693">
        <v>26</v>
      </c>
      <c r="M693" t="s">
        <v>94</v>
      </c>
      <c r="N693" t="s">
        <v>73</v>
      </c>
      <c r="O693">
        <v>101</v>
      </c>
      <c r="P693" t="s">
        <v>32</v>
      </c>
      <c r="S693" t="s">
        <v>40</v>
      </c>
      <c r="T693" t="s">
        <v>41</v>
      </c>
      <c r="U693">
        <v>330</v>
      </c>
      <c r="Y693" t="s">
        <v>1402</v>
      </c>
      <c r="Z693" t="s">
        <v>1403</v>
      </c>
      <c r="AA693">
        <v>34.032600000000002</v>
      </c>
      <c r="AB693">
        <v>-118.23</v>
      </c>
      <c r="AC693">
        <f t="shared" si="10"/>
        <v>0</v>
      </c>
    </row>
    <row r="694" spans="1:29" x14ac:dyDescent="0.35">
      <c r="A694">
        <v>200315092</v>
      </c>
      <c r="B694" s="1">
        <v>44044</v>
      </c>
      <c r="C694" s="1">
        <v>44044</v>
      </c>
      <c r="D694">
        <v>2320</v>
      </c>
      <c r="E694">
        <v>3</v>
      </c>
      <c r="F694" t="s">
        <v>43</v>
      </c>
      <c r="G694">
        <v>325</v>
      </c>
      <c r="H694">
        <v>1</v>
      </c>
      <c r="I694">
        <v>761</v>
      </c>
      <c r="J694" t="s">
        <v>403</v>
      </c>
      <c r="K694" t="s">
        <v>1404</v>
      </c>
      <c r="L694">
        <v>34</v>
      </c>
      <c r="M694" t="s">
        <v>30</v>
      </c>
      <c r="N694" t="s">
        <v>95</v>
      </c>
      <c r="O694">
        <v>108</v>
      </c>
      <c r="P694" t="s">
        <v>105</v>
      </c>
      <c r="Q694">
        <v>201</v>
      </c>
      <c r="R694" t="s">
        <v>165</v>
      </c>
      <c r="S694" t="s">
        <v>40</v>
      </c>
      <c r="T694" t="s">
        <v>41</v>
      </c>
      <c r="U694">
        <v>761</v>
      </c>
      <c r="V694">
        <v>930</v>
      </c>
      <c r="Y694" t="s">
        <v>1405</v>
      </c>
      <c r="AA694">
        <v>34.0291</v>
      </c>
      <c r="AB694">
        <v>-118.2915</v>
      </c>
      <c r="AC694">
        <f t="shared" si="10"/>
        <v>0</v>
      </c>
    </row>
    <row r="695" spans="1:29" x14ac:dyDescent="0.35">
      <c r="A695">
        <v>200714705</v>
      </c>
      <c r="B695" s="1">
        <v>44113</v>
      </c>
      <c r="C695" s="1">
        <v>44113</v>
      </c>
      <c r="D695">
        <v>1000</v>
      </c>
      <c r="E695">
        <v>7</v>
      </c>
      <c r="F695" t="s">
        <v>28</v>
      </c>
      <c r="G695">
        <v>782</v>
      </c>
      <c r="H695">
        <v>1</v>
      </c>
      <c r="I695">
        <v>510</v>
      </c>
      <c r="J695" t="s">
        <v>29</v>
      </c>
      <c r="L695">
        <v>0</v>
      </c>
      <c r="O695">
        <v>108</v>
      </c>
      <c r="P695" t="s">
        <v>105</v>
      </c>
      <c r="S695" t="s">
        <v>40</v>
      </c>
      <c r="T695" t="s">
        <v>41</v>
      </c>
      <c r="U695">
        <v>510</v>
      </c>
      <c r="Y695" t="s">
        <v>1406</v>
      </c>
      <c r="AA695">
        <v>34.037100000000002</v>
      </c>
      <c r="AB695">
        <v>-118.3687</v>
      </c>
      <c r="AC695">
        <f t="shared" si="10"/>
        <v>0</v>
      </c>
    </row>
    <row r="696" spans="1:29" x14ac:dyDescent="0.35">
      <c r="A696">
        <v>200209184</v>
      </c>
      <c r="B696" s="1">
        <v>43941</v>
      </c>
      <c r="C696" s="1">
        <v>43832</v>
      </c>
      <c r="D696">
        <v>935</v>
      </c>
      <c r="E696">
        <v>2</v>
      </c>
      <c r="F696" t="s">
        <v>56</v>
      </c>
      <c r="G696">
        <v>291</v>
      </c>
      <c r="H696">
        <v>1</v>
      </c>
      <c r="I696">
        <v>480</v>
      </c>
      <c r="J696" t="s">
        <v>44</v>
      </c>
      <c r="K696" t="s">
        <v>1407</v>
      </c>
      <c r="L696">
        <v>32</v>
      </c>
      <c r="M696" t="s">
        <v>30</v>
      </c>
      <c r="N696" t="s">
        <v>31</v>
      </c>
      <c r="O696">
        <v>502</v>
      </c>
      <c r="P696" t="s">
        <v>47</v>
      </c>
      <c r="S696" t="s">
        <v>40</v>
      </c>
      <c r="T696" t="s">
        <v>41</v>
      </c>
      <c r="U696">
        <v>480</v>
      </c>
      <c r="Y696" t="s">
        <v>1408</v>
      </c>
      <c r="AA696">
        <v>34.045000000000002</v>
      </c>
      <c r="AB696">
        <v>-118.2818</v>
      </c>
      <c r="AC696">
        <f t="shared" si="10"/>
        <v>0</v>
      </c>
    </row>
    <row r="697" spans="1:29" x14ac:dyDescent="0.35">
      <c r="A697">
        <v>200211061</v>
      </c>
      <c r="B697" s="1">
        <v>43989</v>
      </c>
      <c r="C697" s="1">
        <v>43989</v>
      </c>
      <c r="D697">
        <v>2200</v>
      </c>
      <c r="E697">
        <v>2</v>
      </c>
      <c r="F697" t="s">
        <v>56</v>
      </c>
      <c r="G697">
        <v>257</v>
      </c>
      <c r="H697">
        <v>2</v>
      </c>
      <c r="I697">
        <v>624</v>
      </c>
      <c r="J697" t="s">
        <v>171</v>
      </c>
      <c r="K697" t="s">
        <v>1409</v>
      </c>
      <c r="L697">
        <v>27</v>
      </c>
      <c r="M697" t="s">
        <v>30</v>
      </c>
      <c r="N697" t="s">
        <v>95</v>
      </c>
      <c r="O697">
        <v>108</v>
      </c>
      <c r="P697" t="s">
        <v>105</v>
      </c>
      <c r="Q697">
        <v>400</v>
      </c>
      <c r="R697" t="s">
        <v>143</v>
      </c>
      <c r="S697" t="s">
        <v>40</v>
      </c>
      <c r="T697" t="s">
        <v>41</v>
      </c>
      <c r="U697">
        <v>624</v>
      </c>
      <c r="Y697" t="s">
        <v>1410</v>
      </c>
      <c r="AA697">
        <v>34.056199999999997</v>
      </c>
      <c r="AB697">
        <v>-118.26730000000001</v>
      </c>
      <c r="AC697">
        <f t="shared" si="10"/>
        <v>0</v>
      </c>
    </row>
    <row r="698" spans="1:29" x14ac:dyDescent="0.35">
      <c r="A698">
        <v>201307981</v>
      </c>
      <c r="B698" s="1">
        <v>43901</v>
      </c>
      <c r="C698" s="1">
        <v>43898</v>
      </c>
      <c r="D698">
        <v>1800</v>
      </c>
      <c r="E698">
        <v>13</v>
      </c>
      <c r="F698" t="s">
        <v>62</v>
      </c>
      <c r="G698">
        <v>1309</v>
      </c>
      <c r="H698">
        <v>2</v>
      </c>
      <c r="I698">
        <v>740</v>
      </c>
      <c r="J698" t="s">
        <v>224</v>
      </c>
      <c r="K698" t="s">
        <v>1411</v>
      </c>
      <c r="L698">
        <v>0</v>
      </c>
      <c r="M698" t="s">
        <v>30</v>
      </c>
      <c r="N698" t="s">
        <v>31</v>
      </c>
      <c r="O698">
        <v>108</v>
      </c>
      <c r="P698" t="s">
        <v>105</v>
      </c>
      <c r="S698" t="s">
        <v>40</v>
      </c>
      <c r="T698" t="s">
        <v>41</v>
      </c>
      <c r="U698">
        <v>740</v>
      </c>
      <c r="Y698" t="s">
        <v>1412</v>
      </c>
      <c r="AA698">
        <v>34.028700000000001</v>
      </c>
      <c r="AB698">
        <v>-118.23220000000001</v>
      </c>
      <c r="AC698">
        <f t="shared" si="10"/>
        <v>0</v>
      </c>
    </row>
    <row r="699" spans="1:29" x14ac:dyDescent="0.35">
      <c r="A699">
        <v>201006192</v>
      </c>
      <c r="B699" s="1">
        <v>43880</v>
      </c>
      <c r="C699" s="1">
        <v>43880</v>
      </c>
      <c r="D699">
        <v>1309</v>
      </c>
      <c r="E699">
        <v>10</v>
      </c>
      <c r="F699" t="s">
        <v>103</v>
      </c>
      <c r="G699">
        <v>1008</v>
      </c>
      <c r="H699">
        <v>1</v>
      </c>
      <c r="I699">
        <v>442</v>
      </c>
      <c r="J699" t="s">
        <v>179</v>
      </c>
      <c r="K699" t="s">
        <v>1413</v>
      </c>
      <c r="L699">
        <v>0</v>
      </c>
      <c r="M699" t="s">
        <v>30</v>
      </c>
      <c r="N699" t="s">
        <v>73</v>
      </c>
      <c r="O699">
        <v>243</v>
      </c>
      <c r="P699" t="s">
        <v>1414</v>
      </c>
      <c r="S699" t="s">
        <v>40</v>
      </c>
      <c r="T699" t="s">
        <v>41</v>
      </c>
      <c r="U699">
        <v>442</v>
      </c>
      <c r="Y699" t="s">
        <v>1415</v>
      </c>
      <c r="AA699">
        <v>34.220999999999997</v>
      </c>
      <c r="AB699">
        <v>-118.49890000000001</v>
      </c>
      <c r="AC699">
        <f t="shared" si="10"/>
        <v>0</v>
      </c>
    </row>
    <row r="700" spans="1:29" x14ac:dyDescent="0.35">
      <c r="A700">
        <v>201223646</v>
      </c>
      <c r="B700" s="1">
        <v>44134</v>
      </c>
      <c r="C700" s="1">
        <v>44134</v>
      </c>
      <c r="D700">
        <v>2240</v>
      </c>
      <c r="E700">
        <v>12</v>
      </c>
      <c r="F700" t="s">
        <v>68</v>
      </c>
      <c r="G700">
        <v>1268</v>
      </c>
      <c r="H700">
        <v>2</v>
      </c>
      <c r="I700">
        <v>626</v>
      </c>
      <c r="J700" t="s">
        <v>141</v>
      </c>
      <c r="K700" t="s">
        <v>1416</v>
      </c>
      <c r="L700">
        <v>22</v>
      </c>
      <c r="M700" t="s">
        <v>94</v>
      </c>
      <c r="N700" t="s">
        <v>95</v>
      </c>
      <c r="O700">
        <v>502</v>
      </c>
      <c r="P700" t="s">
        <v>47</v>
      </c>
      <c r="Q700">
        <v>400</v>
      </c>
      <c r="R700" t="s">
        <v>143</v>
      </c>
      <c r="S700" t="s">
        <v>33</v>
      </c>
      <c r="T700" t="s">
        <v>34</v>
      </c>
      <c r="U700">
        <v>626</v>
      </c>
      <c r="Y700" t="s">
        <v>1417</v>
      </c>
      <c r="AA700">
        <v>33.965899999999998</v>
      </c>
      <c r="AB700">
        <v>-118.2765</v>
      </c>
      <c r="AC700">
        <f t="shared" si="10"/>
        <v>1</v>
      </c>
    </row>
    <row r="701" spans="1:29" x14ac:dyDescent="0.35">
      <c r="A701">
        <v>200912679</v>
      </c>
      <c r="B701" s="1">
        <v>44035</v>
      </c>
      <c r="C701" s="1">
        <v>43888</v>
      </c>
      <c r="D701">
        <v>900</v>
      </c>
      <c r="E701">
        <v>9</v>
      </c>
      <c r="F701" t="s">
        <v>49</v>
      </c>
      <c r="G701">
        <v>942</v>
      </c>
      <c r="H701">
        <v>2</v>
      </c>
      <c r="I701">
        <v>888</v>
      </c>
      <c r="J701" t="s">
        <v>250</v>
      </c>
      <c r="K701">
        <v>1501</v>
      </c>
      <c r="L701">
        <v>0</v>
      </c>
      <c r="M701" t="s">
        <v>46</v>
      </c>
      <c r="N701" t="s">
        <v>46</v>
      </c>
      <c r="O701">
        <v>101</v>
      </c>
      <c r="P701" t="s">
        <v>32</v>
      </c>
      <c r="S701" t="s">
        <v>40</v>
      </c>
      <c r="T701" t="s">
        <v>41</v>
      </c>
      <c r="U701">
        <v>888</v>
      </c>
      <c r="Y701" t="s">
        <v>1169</v>
      </c>
      <c r="Z701" t="s">
        <v>86</v>
      </c>
      <c r="AA701">
        <v>34.180199999999999</v>
      </c>
      <c r="AB701">
        <v>-118.4443</v>
      </c>
      <c r="AC701">
        <f t="shared" si="10"/>
        <v>0</v>
      </c>
    </row>
    <row r="702" spans="1:29" x14ac:dyDescent="0.35">
      <c r="A702">
        <v>201309884</v>
      </c>
      <c r="B702" s="1">
        <v>43946</v>
      </c>
      <c r="C702" s="1">
        <v>43944</v>
      </c>
      <c r="D702">
        <v>2030</v>
      </c>
      <c r="E702">
        <v>13</v>
      </c>
      <c r="F702" t="s">
        <v>62</v>
      </c>
      <c r="G702">
        <v>1372</v>
      </c>
      <c r="H702">
        <v>1</v>
      </c>
      <c r="I702">
        <v>210</v>
      </c>
      <c r="J702" t="s">
        <v>149</v>
      </c>
      <c r="K702" t="s">
        <v>1418</v>
      </c>
      <c r="L702">
        <v>54</v>
      </c>
      <c r="M702" t="s">
        <v>30</v>
      </c>
      <c r="N702" t="s">
        <v>95</v>
      </c>
      <c r="O702">
        <v>101</v>
      </c>
      <c r="P702" t="s">
        <v>32</v>
      </c>
      <c r="Q702">
        <v>400</v>
      </c>
      <c r="R702" t="s">
        <v>143</v>
      </c>
      <c r="S702" t="s">
        <v>40</v>
      </c>
      <c r="T702" t="s">
        <v>41</v>
      </c>
      <c r="U702">
        <v>210</v>
      </c>
      <c r="Y702" t="s">
        <v>1419</v>
      </c>
      <c r="Z702" t="s">
        <v>152</v>
      </c>
      <c r="AA702">
        <v>33.9925</v>
      </c>
      <c r="AB702">
        <v>-118.2701</v>
      </c>
      <c r="AC702">
        <f t="shared" si="10"/>
        <v>0</v>
      </c>
    </row>
    <row r="703" spans="1:29" x14ac:dyDescent="0.35">
      <c r="A703">
        <v>200704937</v>
      </c>
      <c r="B703" s="1">
        <v>43849</v>
      </c>
      <c r="C703" s="1">
        <v>43849</v>
      </c>
      <c r="D703">
        <v>300</v>
      </c>
      <c r="E703">
        <v>7</v>
      </c>
      <c r="F703" t="s">
        <v>28</v>
      </c>
      <c r="G703">
        <v>705</v>
      </c>
      <c r="H703">
        <v>2</v>
      </c>
      <c r="I703">
        <v>624</v>
      </c>
      <c r="J703" t="s">
        <v>171</v>
      </c>
      <c r="K703" t="s">
        <v>1420</v>
      </c>
      <c r="L703">
        <v>31</v>
      </c>
      <c r="M703" t="s">
        <v>30</v>
      </c>
      <c r="N703" t="s">
        <v>73</v>
      </c>
      <c r="O703">
        <v>103</v>
      </c>
      <c r="P703" t="s">
        <v>146</v>
      </c>
      <c r="Q703">
        <v>400</v>
      </c>
      <c r="R703" t="s">
        <v>143</v>
      </c>
      <c r="S703" t="s">
        <v>40</v>
      </c>
      <c r="T703" t="s">
        <v>41</v>
      </c>
      <c r="U703">
        <v>624</v>
      </c>
      <c r="Y703" t="s">
        <v>1421</v>
      </c>
      <c r="Z703" t="s">
        <v>1422</v>
      </c>
      <c r="AA703">
        <v>34.0871</v>
      </c>
      <c r="AB703">
        <v>-118.3441</v>
      </c>
      <c r="AC703">
        <f t="shared" si="10"/>
        <v>0</v>
      </c>
    </row>
    <row r="704" spans="1:29" x14ac:dyDescent="0.35">
      <c r="A704">
        <v>200511633</v>
      </c>
      <c r="B704" s="1">
        <v>44021</v>
      </c>
      <c r="C704" s="1">
        <v>44020</v>
      </c>
      <c r="D704">
        <v>1700</v>
      </c>
      <c r="E704">
        <v>5</v>
      </c>
      <c r="F704" t="s">
        <v>98</v>
      </c>
      <c r="G704">
        <v>515</v>
      </c>
      <c r="H704">
        <v>1</v>
      </c>
      <c r="I704">
        <v>510</v>
      </c>
      <c r="J704" t="s">
        <v>29</v>
      </c>
      <c r="L704">
        <v>0</v>
      </c>
      <c r="O704">
        <v>101</v>
      </c>
      <c r="P704" t="s">
        <v>32</v>
      </c>
      <c r="S704" t="s">
        <v>40</v>
      </c>
      <c r="T704" t="s">
        <v>41</v>
      </c>
      <c r="U704">
        <v>510</v>
      </c>
      <c r="Y704" t="s">
        <v>1423</v>
      </c>
      <c r="AA704">
        <v>33.794800000000002</v>
      </c>
      <c r="AB704">
        <v>-118.2694</v>
      </c>
      <c r="AC704">
        <f t="shared" si="10"/>
        <v>0</v>
      </c>
    </row>
    <row r="705" spans="1:29" x14ac:dyDescent="0.35">
      <c r="A705">
        <v>200111581</v>
      </c>
      <c r="B705" s="1">
        <v>43962</v>
      </c>
      <c r="C705" s="1">
        <v>43950</v>
      </c>
      <c r="D705">
        <v>1030</v>
      </c>
      <c r="E705">
        <v>1</v>
      </c>
      <c r="F705" t="s">
        <v>36</v>
      </c>
      <c r="G705">
        <v>138</v>
      </c>
      <c r="H705">
        <v>2</v>
      </c>
      <c r="I705">
        <v>740</v>
      </c>
      <c r="J705" t="s">
        <v>224</v>
      </c>
      <c r="K705">
        <v>329</v>
      </c>
      <c r="L705">
        <v>46</v>
      </c>
      <c r="M705" t="s">
        <v>94</v>
      </c>
      <c r="N705" t="s">
        <v>1233</v>
      </c>
      <c r="O705">
        <v>122</v>
      </c>
      <c r="P705" t="s">
        <v>275</v>
      </c>
      <c r="S705" t="s">
        <v>40</v>
      </c>
      <c r="T705" t="s">
        <v>41</v>
      </c>
      <c r="U705">
        <v>740</v>
      </c>
      <c r="Y705" t="s">
        <v>1424</v>
      </c>
      <c r="AA705">
        <v>34.0503</v>
      </c>
      <c r="AB705">
        <v>-118.2433</v>
      </c>
      <c r="AC705">
        <f t="shared" si="10"/>
        <v>0</v>
      </c>
    </row>
    <row r="706" spans="1:29" x14ac:dyDescent="0.35">
      <c r="A706">
        <v>200608099</v>
      </c>
      <c r="B706" s="1">
        <v>43909</v>
      </c>
      <c r="C706" s="1">
        <v>43909</v>
      </c>
      <c r="D706">
        <v>545</v>
      </c>
      <c r="E706">
        <v>6</v>
      </c>
      <c r="F706" t="s">
        <v>91</v>
      </c>
      <c r="G706">
        <v>666</v>
      </c>
      <c r="H706">
        <v>2</v>
      </c>
      <c r="I706">
        <v>740</v>
      </c>
      <c r="J706" t="s">
        <v>224</v>
      </c>
      <c r="K706">
        <v>1402</v>
      </c>
      <c r="L706">
        <v>0</v>
      </c>
      <c r="M706" t="s">
        <v>46</v>
      </c>
      <c r="N706" t="s">
        <v>46</v>
      </c>
      <c r="O706">
        <v>726</v>
      </c>
      <c r="P706" t="s">
        <v>467</v>
      </c>
      <c r="S706" t="s">
        <v>40</v>
      </c>
      <c r="T706" t="s">
        <v>41</v>
      </c>
      <c r="U706">
        <v>740</v>
      </c>
      <c r="V706">
        <v>998</v>
      </c>
      <c r="Y706" t="s">
        <v>1425</v>
      </c>
      <c r="AA706">
        <v>34.0944</v>
      </c>
      <c r="AB706">
        <v>-118.331</v>
      </c>
      <c r="AC706">
        <f t="shared" si="10"/>
        <v>0</v>
      </c>
    </row>
    <row r="707" spans="1:29" x14ac:dyDescent="0.35">
      <c r="A707">
        <v>200610376</v>
      </c>
      <c r="B707" s="1">
        <v>43965</v>
      </c>
      <c r="C707" s="1">
        <v>43956</v>
      </c>
      <c r="D707">
        <v>1200</v>
      </c>
      <c r="E707">
        <v>6</v>
      </c>
      <c r="F707" t="s">
        <v>91</v>
      </c>
      <c r="G707">
        <v>625</v>
      </c>
      <c r="H707">
        <v>1</v>
      </c>
      <c r="I707">
        <v>341</v>
      </c>
      <c r="J707" t="s">
        <v>157</v>
      </c>
      <c r="K707" t="s">
        <v>1426</v>
      </c>
      <c r="L707">
        <v>34</v>
      </c>
      <c r="M707" t="s">
        <v>30</v>
      </c>
      <c r="N707" t="s">
        <v>73</v>
      </c>
      <c r="O707">
        <v>501</v>
      </c>
      <c r="P707" t="s">
        <v>164</v>
      </c>
      <c r="S707" t="s">
        <v>40</v>
      </c>
      <c r="T707" t="s">
        <v>41</v>
      </c>
      <c r="U707">
        <v>341</v>
      </c>
      <c r="Y707" t="s">
        <v>1427</v>
      </c>
      <c r="AA707">
        <v>34.1173</v>
      </c>
      <c r="AB707">
        <v>-118.3379</v>
      </c>
      <c r="AC707">
        <f t="shared" ref="AC707:AC770" si="11">IF(OR((S:S)="CC", S:S="AA",S:S="JA"), 1, 0)</f>
        <v>0</v>
      </c>
    </row>
    <row r="708" spans="1:29" x14ac:dyDescent="0.35">
      <c r="A708">
        <v>200312335</v>
      </c>
      <c r="B708" s="1">
        <v>43987</v>
      </c>
      <c r="C708" s="1">
        <v>43987</v>
      </c>
      <c r="D708">
        <v>1635</v>
      </c>
      <c r="E708">
        <v>3</v>
      </c>
      <c r="F708" t="s">
        <v>43</v>
      </c>
      <c r="G708">
        <v>397</v>
      </c>
      <c r="H708">
        <v>2</v>
      </c>
      <c r="I708">
        <v>624</v>
      </c>
      <c r="J708" t="s">
        <v>171</v>
      </c>
      <c r="K708" t="s">
        <v>1428</v>
      </c>
      <c r="L708">
        <v>66</v>
      </c>
      <c r="M708" t="s">
        <v>30</v>
      </c>
      <c r="N708" t="s">
        <v>163</v>
      </c>
      <c r="O708">
        <v>502</v>
      </c>
      <c r="P708" t="s">
        <v>47</v>
      </c>
      <c r="Q708">
        <v>400</v>
      </c>
      <c r="R708" t="s">
        <v>143</v>
      </c>
      <c r="S708" t="s">
        <v>84</v>
      </c>
      <c r="T708" t="s">
        <v>85</v>
      </c>
      <c r="U708">
        <v>624</v>
      </c>
      <c r="Y708" t="s">
        <v>1429</v>
      </c>
      <c r="AA708">
        <v>34.009900000000002</v>
      </c>
      <c r="AB708">
        <v>-118.2959</v>
      </c>
      <c r="AC708">
        <f t="shared" si="11"/>
        <v>0</v>
      </c>
    </row>
    <row r="709" spans="1:29" x14ac:dyDescent="0.35">
      <c r="A709">
        <v>200809925</v>
      </c>
      <c r="B709" s="1">
        <v>43958</v>
      </c>
      <c r="C709" s="1">
        <v>43958</v>
      </c>
      <c r="D709">
        <v>1500</v>
      </c>
      <c r="E709">
        <v>8</v>
      </c>
      <c r="F709" t="s">
        <v>109</v>
      </c>
      <c r="G709">
        <v>832</v>
      </c>
      <c r="H709">
        <v>2</v>
      </c>
      <c r="I709">
        <v>354</v>
      </c>
      <c r="J709" t="s">
        <v>167</v>
      </c>
      <c r="K709" t="s">
        <v>463</v>
      </c>
      <c r="L709">
        <v>85</v>
      </c>
      <c r="M709" t="s">
        <v>30</v>
      </c>
      <c r="N709" t="s">
        <v>73</v>
      </c>
      <c r="O709">
        <v>502</v>
      </c>
      <c r="P709" t="s">
        <v>47</v>
      </c>
      <c r="S709" t="s">
        <v>40</v>
      </c>
      <c r="T709" t="s">
        <v>41</v>
      </c>
      <c r="U709">
        <v>354</v>
      </c>
      <c r="Y709" t="s">
        <v>1430</v>
      </c>
      <c r="AA709">
        <v>34.052</v>
      </c>
      <c r="AB709">
        <v>-118.4667</v>
      </c>
      <c r="AC709">
        <f t="shared" si="11"/>
        <v>0</v>
      </c>
    </row>
    <row r="710" spans="1:29" x14ac:dyDescent="0.35">
      <c r="A710">
        <v>201109222</v>
      </c>
      <c r="B710" s="1">
        <v>43961</v>
      </c>
      <c r="C710" s="1">
        <v>43938</v>
      </c>
      <c r="D710">
        <v>1200</v>
      </c>
      <c r="E710">
        <v>11</v>
      </c>
      <c r="F710" t="s">
        <v>64</v>
      </c>
      <c r="G710">
        <v>1172</v>
      </c>
      <c r="H710">
        <v>1</v>
      </c>
      <c r="I710">
        <v>510</v>
      </c>
      <c r="J710" t="s">
        <v>29</v>
      </c>
      <c r="L710">
        <v>0</v>
      </c>
      <c r="O710">
        <v>707</v>
      </c>
      <c r="P710" t="s">
        <v>280</v>
      </c>
      <c r="S710" t="s">
        <v>40</v>
      </c>
      <c r="T710" t="s">
        <v>41</v>
      </c>
      <c r="U710">
        <v>510</v>
      </c>
      <c r="Y710" t="s">
        <v>1431</v>
      </c>
      <c r="AA710">
        <v>34.086500000000001</v>
      </c>
      <c r="AB710">
        <v>-118.2694</v>
      </c>
      <c r="AC710">
        <f t="shared" si="11"/>
        <v>0</v>
      </c>
    </row>
    <row r="711" spans="1:29" x14ac:dyDescent="0.35">
      <c r="A711">
        <v>201015689</v>
      </c>
      <c r="B711" s="1">
        <v>44168</v>
      </c>
      <c r="C711" s="1">
        <v>44167</v>
      </c>
      <c r="D711">
        <v>1730</v>
      </c>
      <c r="E711">
        <v>10</v>
      </c>
      <c r="F711" t="s">
        <v>103</v>
      </c>
      <c r="G711">
        <v>1033</v>
      </c>
      <c r="H711">
        <v>1</v>
      </c>
      <c r="I711">
        <v>341</v>
      </c>
      <c r="J711" t="s">
        <v>157</v>
      </c>
      <c r="K711" t="s">
        <v>1432</v>
      </c>
      <c r="L711">
        <v>0</v>
      </c>
      <c r="M711" t="s">
        <v>30</v>
      </c>
      <c r="N711" t="s">
        <v>73</v>
      </c>
      <c r="O711">
        <v>249</v>
      </c>
      <c r="P711" t="s">
        <v>1433</v>
      </c>
      <c r="S711" t="s">
        <v>40</v>
      </c>
      <c r="T711" t="s">
        <v>41</v>
      </c>
      <c r="U711">
        <v>341</v>
      </c>
      <c r="Y711" t="s">
        <v>1434</v>
      </c>
      <c r="AA711">
        <v>34.186599999999999</v>
      </c>
      <c r="AB711">
        <v>-118.54219999999999</v>
      </c>
      <c r="AC711">
        <f t="shared" si="11"/>
        <v>0</v>
      </c>
    </row>
    <row r="712" spans="1:29" x14ac:dyDescent="0.35">
      <c r="A712">
        <v>200507310</v>
      </c>
      <c r="B712" s="1">
        <v>43907</v>
      </c>
      <c r="C712" s="1">
        <v>43907</v>
      </c>
      <c r="D712">
        <v>1930</v>
      </c>
      <c r="E712">
        <v>5</v>
      </c>
      <c r="F712" t="s">
        <v>98</v>
      </c>
      <c r="G712">
        <v>509</v>
      </c>
      <c r="H712">
        <v>2</v>
      </c>
      <c r="I712">
        <v>626</v>
      </c>
      <c r="J712" t="s">
        <v>141</v>
      </c>
      <c r="K712" t="s">
        <v>1435</v>
      </c>
      <c r="L712">
        <v>33</v>
      </c>
      <c r="M712" t="s">
        <v>94</v>
      </c>
      <c r="N712" t="s">
        <v>31</v>
      </c>
      <c r="O712">
        <v>501</v>
      </c>
      <c r="P712" t="s">
        <v>164</v>
      </c>
      <c r="Q712">
        <v>400</v>
      </c>
      <c r="R712" t="s">
        <v>143</v>
      </c>
      <c r="S712" t="s">
        <v>40</v>
      </c>
      <c r="T712" t="s">
        <v>41</v>
      </c>
      <c r="U712">
        <v>626</v>
      </c>
      <c r="Y712" t="s">
        <v>1436</v>
      </c>
      <c r="AA712">
        <v>33.797600000000003</v>
      </c>
      <c r="AB712">
        <v>-118.30110000000001</v>
      </c>
      <c r="AC712">
        <f t="shared" si="11"/>
        <v>0</v>
      </c>
    </row>
    <row r="713" spans="1:29" x14ac:dyDescent="0.35">
      <c r="A713">
        <v>201205748</v>
      </c>
      <c r="B713" s="1">
        <v>43855</v>
      </c>
      <c r="C713" s="1">
        <v>43854</v>
      </c>
      <c r="D713">
        <v>801</v>
      </c>
      <c r="E713">
        <v>12</v>
      </c>
      <c r="F713" t="s">
        <v>68</v>
      </c>
      <c r="G713">
        <v>1273</v>
      </c>
      <c r="H713">
        <v>2</v>
      </c>
      <c r="I713">
        <v>930</v>
      </c>
      <c r="J713" t="s">
        <v>339</v>
      </c>
      <c r="K713" t="s">
        <v>1437</v>
      </c>
      <c r="L713">
        <v>44</v>
      </c>
      <c r="M713" t="s">
        <v>94</v>
      </c>
      <c r="N713" t="s">
        <v>163</v>
      </c>
      <c r="O713">
        <v>301</v>
      </c>
      <c r="P713" t="s">
        <v>155</v>
      </c>
      <c r="Q713">
        <v>511</v>
      </c>
      <c r="R713" t="s">
        <v>151</v>
      </c>
      <c r="S713" t="s">
        <v>84</v>
      </c>
      <c r="T713" t="s">
        <v>85</v>
      </c>
      <c r="U713">
        <v>930</v>
      </c>
      <c r="Y713" t="s">
        <v>1438</v>
      </c>
      <c r="AA713">
        <v>33.96</v>
      </c>
      <c r="AB713">
        <v>-118.309</v>
      </c>
      <c r="AC713">
        <f t="shared" si="11"/>
        <v>0</v>
      </c>
    </row>
    <row r="714" spans="1:29" x14ac:dyDescent="0.35">
      <c r="A714">
        <v>201100811</v>
      </c>
      <c r="B714" s="1">
        <v>44185</v>
      </c>
      <c r="C714" s="1">
        <v>44185</v>
      </c>
      <c r="D714">
        <v>1700</v>
      </c>
      <c r="E714">
        <v>11</v>
      </c>
      <c r="F714" t="s">
        <v>64</v>
      </c>
      <c r="G714">
        <v>1136</v>
      </c>
      <c r="H714">
        <v>1</v>
      </c>
      <c r="I714">
        <v>520</v>
      </c>
      <c r="J714" t="s">
        <v>271</v>
      </c>
      <c r="K714" t="s">
        <v>1439</v>
      </c>
      <c r="L714">
        <v>53</v>
      </c>
      <c r="M714" t="s">
        <v>30</v>
      </c>
      <c r="N714" t="s">
        <v>95</v>
      </c>
      <c r="O714">
        <v>108</v>
      </c>
      <c r="P714" t="s">
        <v>105</v>
      </c>
      <c r="S714" t="s">
        <v>40</v>
      </c>
      <c r="T714" t="s">
        <v>41</v>
      </c>
      <c r="U714">
        <v>520</v>
      </c>
      <c r="V714">
        <v>998</v>
      </c>
      <c r="Y714" t="s">
        <v>1440</v>
      </c>
      <c r="AA714">
        <v>34.1218</v>
      </c>
      <c r="AB714">
        <v>-118.2251</v>
      </c>
      <c r="AC714">
        <f t="shared" si="11"/>
        <v>0</v>
      </c>
    </row>
    <row r="715" spans="1:29" x14ac:dyDescent="0.35">
      <c r="A715">
        <v>201304422</v>
      </c>
      <c r="B715" s="1">
        <v>43839</v>
      </c>
      <c r="C715" s="1">
        <v>43838</v>
      </c>
      <c r="D715">
        <v>2100</v>
      </c>
      <c r="E715">
        <v>13</v>
      </c>
      <c r="F715" t="s">
        <v>62</v>
      </c>
      <c r="G715">
        <v>1345</v>
      </c>
      <c r="H715">
        <v>1</v>
      </c>
      <c r="I715">
        <v>230</v>
      </c>
      <c r="J715" t="s">
        <v>161</v>
      </c>
      <c r="K715" t="s">
        <v>1441</v>
      </c>
      <c r="L715">
        <v>20</v>
      </c>
      <c r="M715" t="s">
        <v>94</v>
      </c>
      <c r="N715" t="s">
        <v>95</v>
      </c>
      <c r="O715">
        <v>501</v>
      </c>
      <c r="P715" t="s">
        <v>164</v>
      </c>
      <c r="Q715">
        <v>200</v>
      </c>
      <c r="R715" t="s">
        <v>663</v>
      </c>
      <c r="S715" t="s">
        <v>33</v>
      </c>
      <c r="T715" t="s">
        <v>34</v>
      </c>
      <c r="U715">
        <v>230</v>
      </c>
      <c r="V715">
        <v>998</v>
      </c>
      <c r="Y715" t="s">
        <v>1442</v>
      </c>
      <c r="AA715">
        <v>34.012799999999999</v>
      </c>
      <c r="AB715">
        <v>-118.2565</v>
      </c>
      <c r="AC715">
        <f t="shared" si="11"/>
        <v>1</v>
      </c>
    </row>
    <row r="716" spans="1:29" x14ac:dyDescent="0.35">
      <c r="A716">
        <v>201007123</v>
      </c>
      <c r="B716" s="1">
        <v>43901</v>
      </c>
      <c r="C716" s="1">
        <v>43901</v>
      </c>
      <c r="D716">
        <v>1655</v>
      </c>
      <c r="E716">
        <v>10</v>
      </c>
      <c r="F716" t="s">
        <v>103</v>
      </c>
      <c r="G716">
        <v>1023</v>
      </c>
      <c r="H716">
        <v>2</v>
      </c>
      <c r="I716">
        <v>624</v>
      </c>
      <c r="J716" t="s">
        <v>171</v>
      </c>
      <c r="K716" t="s">
        <v>1443</v>
      </c>
      <c r="L716">
        <v>47</v>
      </c>
      <c r="M716" t="s">
        <v>30</v>
      </c>
      <c r="N716" t="s">
        <v>31</v>
      </c>
      <c r="O716">
        <v>102</v>
      </c>
      <c r="P716" t="s">
        <v>186</v>
      </c>
      <c r="Q716">
        <v>400</v>
      </c>
      <c r="R716" t="s">
        <v>143</v>
      </c>
      <c r="S716" t="s">
        <v>84</v>
      </c>
      <c r="T716" t="s">
        <v>85</v>
      </c>
      <c r="U716">
        <v>624</v>
      </c>
      <c r="Y716" t="s">
        <v>1444</v>
      </c>
      <c r="AA716">
        <v>34.199300000000001</v>
      </c>
      <c r="AB716">
        <v>-118.5535</v>
      </c>
      <c r="AC716">
        <f t="shared" si="11"/>
        <v>0</v>
      </c>
    </row>
    <row r="717" spans="1:29" x14ac:dyDescent="0.35">
      <c r="A717">
        <v>201214881</v>
      </c>
      <c r="B717" s="1">
        <v>44000</v>
      </c>
      <c r="C717" s="1">
        <v>43999</v>
      </c>
      <c r="D717">
        <v>1000</v>
      </c>
      <c r="E717">
        <v>12</v>
      </c>
      <c r="F717" t="s">
        <v>68</v>
      </c>
      <c r="G717">
        <v>1248</v>
      </c>
      <c r="H717">
        <v>1</v>
      </c>
      <c r="I717">
        <v>510</v>
      </c>
      <c r="J717" t="s">
        <v>29</v>
      </c>
      <c r="L717">
        <v>0</v>
      </c>
      <c r="O717">
        <v>101</v>
      </c>
      <c r="P717" t="s">
        <v>32</v>
      </c>
      <c r="S717" t="s">
        <v>40</v>
      </c>
      <c r="T717" t="s">
        <v>41</v>
      </c>
      <c r="U717">
        <v>510</v>
      </c>
      <c r="Y717" t="s">
        <v>1445</v>
      </c>
      <c r="AA717">
        <v>33.979199999999999</v>
      </c>
      <c r="AB717">
        <v>-118.28919999999999</v>
      </c>
      <c r="AC717">
        <f t="shared" si="11"/>
        <v>0</v>
      </c>
    </row>
    <row r="718" spans="1:29" x14ac:dyDescent="0.35">
      <c r="A718">
        <v>200505655</v>
      </c>
      <c r="B718" s="1">
        <v>43870</v>
      </c>
      <c r="C718" s="1">
        <v>43870</v>
      </c>
      <c r="D718">
        <v>1845</v>
      </c>
      <c r="E718">
        <v>5</v>
      </c>
      <c r="F718" t="s">
        <v>98</v>
      </c>
      <c r="G718">
        <v>585</v>
      </c>
      <c r="H718">
        <v>2</v>
      </c>
      <c r="I718">
        <v>624</v>
      </c>
      <c r="J718" t="s">
        <v>171</v>
      </c>
      <c r="K718" t="s">
        <v>1446</v>
      </c>
      <c r="L718">
        <v>31</v>
      </c>
      <c r="M718" t="s">
        <v>94</v>
      </c>
      <c r="N718" t="s">
        <v>95</v>
      </c>
      <c r="O718">
        <v>222</v>
      </c>
      <c r="P718" t="s">
        <v>1095</v>
      </c>
      <c r="Q718">
        <v>400</v>
      </c>
      <c r="R718" t="s">
        <v>143</v>
      </c>
      <c r="S718" t="s">
        <v>40</v>
      </c>
      <c r="T718" t="s">
        <v>41</v>
      </c>
      <c r="U718">
        <v>624</v>
      </c>
      <c r="Y718" t="s">
        <v>1447</v>
      </c>
      <c r="AA718">
        <v>33.724299999999999</v>
      </c>
      <c r="AB718">
        <v>-118.2963</v>
      </c>
      <c r="AC718">
        <f t="shared" si="11"/>
        <v>0</v>
      </c>
    </row>
    <row r="719" spans="1:29" x14ac:dyDescent="0.35">
      <c r="A719">
        <v>201204813</v>
      </c>
      <c r="B719" s="1">
        <v>43842</v>
      </c>
      <c r="C719" s="1">
        <v>43842</v>
      </c>
      <c r="D719">
        <v>1530</v>
      </c>
      <c r="E719">
        <v>12</v>
      </c>
      <c r="F719" t="s">
        <v>68</v>
      </c>
      <c r="G719">
        <v>1213</v>
      </c>
      <c r="H719">
        <v>2</v>
      </c>
      <c r="I719">
        <v>624</v>
      </c>
      <c r="J719" t="s">
        <v>171</v>
      </c>
      <c r="K719" t="s">
        <v>1448</v>
      </c>
      <c r="L719">
        <v>61</v>
      </c>
      <c r="M719" t="s">
        <v>30</v>
      </c>
      <c r="N719" t="s">
        <v>163</v>
      </c>
      <c r="O719">
        <v>501</v>
      </c>
      <c r="P719" t="s">
        <v>164</v>
      </c>
      <c r="Q719">
        <v>400</v>
      </c>
      <c r="R719" t="s">
        <v>143</v>
      </c>
      <c r="S719" t="s">
        <v>33</v>
      </c>
      <c r="T719" t="s">
        <v>34</v>
      </c>
      <c r="U719">
        <v>624</v>
      </c>
      <c r="Y719" t="s">
        <v>1449</v>
      </c>
      <c r="AA719">
        <v>33.993299999999998</v>
      </c>
      <c r="AB719">
        <v>-118.307</v>
      </c>
      <c r="AC719">
        <f t="shared" si="11"/>
        <v>1</v>
      </c>
    </row>
    <row r="720" spans="1:29" x14ac:dyDescent="0.35">
      <c r="A720">
        <v>201012465</v>
      </c>
      <c r="B720" s="1">
        <v>44069</v>
      </c>
      <c r="C720" s="1">
        <v>44068</v>
      </c>
      <c r="D720">
        <v>1800</v>
      </c>
      <c r="E720">
        <v>10</v>
      </c>
      <c r="F720" t="s">
        <v>103</v>
      </c>
      <c r="G720">
        <v>1023</v>
      </c>
      <c r="H720">
        <v>2</v>
      </c>
      <c r="I720">
        <v>740</v>
      </c>
      <c r="J720" t="s">
        <v>224</v>
      </c>
      <c r="K720" t="s">
        <v>1450</v>
      </c>
      <c r="L720">
        <v>55</v>
      </c>
      <c r="M720" t="s">
        <v>30</v>
      </c>
      <c r="N720" t="s">
        <v>73</v>
      </c>
      <c r="O720">
        <v>122</v>
      </c>
      <c r="P720" t="s">
        <v>275</v>
      </c>
      <c r="S720" t="s">
        <v>40</v>
      </c>
      <c r="T720" t="s">
        <v>41</v>
      </c>
      <c r="U720">
        <v>740</v>
      </c>
      <c r="Y720" t="s">
        <v>1451</v>
      </c>
      <c r="AA720">
        <v>34.193800000000003</v>
      </c>
      <c r="AB720">
        <v>-118.55240000000001</v>
      </c>
      <c r="AC720">
        <f t="shared" si="11"/>
        <v>0</v>
      </c>
    </row>
    <row r="721" spans="1:29" x14ac:dyDescent="0.35">
      <c r="A721">
        <v>201210854</v>
      </c>
      <c r="B721" s="1">
        <v>43934</v>
      </c>
      <c r="C721" s="1">
        <v>43934</v>
      </c>
      <c r="D721">
        <v>100</v>
      </c>
      <c r="E721">
        <v>12</v>
      </c>
      <c r="F721" t="s">
        <v>68</v>
      </c>
      <c r="G721">
        <v>1207</v>
      </c>
      <c r="H721">
        <v>2</v>
      </c>
      <c r="I721">
        <v>624</v>
      </c>
      <c r="J721" t="s">
        <v>171</v>
      </c>
      <c r="K721" t="s">
        <v>1452</v>
      </c>
      <c r="L721">
        <v>42</v>
      </c>
      <c r="M721" t="s">
        <v>94</v>
      </c>
      <c r="N721" t="s">
        <v>95</v>
      </c>
      <c r="O721">
        <v>102</v>
      </c>
      <c r="P721" t="s">
        <v>186</v>
      </c>
      <c r="Q721">
        <v>400</v>
      </c>
      <c r="R721" t="s">
        <v>143</v>
      </c>
      <c r="S721" t="s">
        <v>84</v>
      </c>
      <c r="T721" t="s">
        <v>85</v>
      </c>
      <c r="U721">
        <v>624</v>
      </c>
      <c r="Y721" t="s">
        <v>1453</v>
      </c>
      <c r="AA721">
        <v>33.997</v>
      </c>
      <c r="AB721">
        <v>-118.2886</v>
      </c>
      <c r="AC721">
        <f t="shared" si="11"/>
        <v>0</v>
      </c>
    </row>
    <row r="722" spans="1:29" x14ac:dyDescent="0.35">
      <c r="A722">
        <v>201305189</v>
      </c>
      <c r="B722" s="1">
        <v>43852</v>
      </c>
      <c r="C722" s="1">
        <v>43851</v>
      </c>
      <c r="D722">
        <v>1800</v>
      </c>
      <c r="E722">
        <v>13</v>
      </c>
      <c r="F722" t="s">
        <v>62</v>
      </c>
      <c r="G722">
        <v>1385</v>
      </c>
      <c r="H722">
        <v>2</v>
      </c>
      <c r="I722">
        <v>626</v>
      </c>
      <c r="J722" t="s">
        <v>141</v>
      </c>
      <c r="K722" t="s">
        <v>1454</v>
      </c>
      <c r="L722">
        <v>26</v>
      </c>
      <c r="M722" t="s">
        <v>94</v>
      </c>
      <c r="N722" t="s">
        <v>163</v>
      </c>
      <c r="O722">
        <v>203</v>
      </c>
      <c r="P722" t="s">
        <v>101</v>
      </c>
      <c r="Q722">
        <v>400</v>
      </c>
      <c r="R722" t="s">
        <v>143</v>
      </c>
      <c r="S722" t="s">
        <v>40</v>
      </c>
      <c r="T722" t="s">
        <v>41</v>
      </c>
      <c r="U722">
        <v>626</v>
      </c>
      <c r="Y722" t="s">
        <v>1455</v>
      </c>
      <c r="AA722">
        <v>33.985199999999999</v>
      </c>
      <c r="AB722">
        <v>-118.2696</v>
      </c>
      <c r="AC722">
        <f t="shared" si="11"/>
        <v>0</v>
      </c>
    </row>
    <row r="723" spans="1:29" x14ac:dyDescent="0.35">
      <c r="A723">
        <v>201207670</v>
      </c>
      <c r="B723" s="1">
        <v>43884</v>
      </c>
      <c r="C723" s="1">
        <v>43884</v>
      </c>
      <c r="D723">
        <v>200</v>
      </c>
      <c r="E723">
        <v>12</v>
      </c>
      <c r="F723" t="s">
        <v>68</v>
      </c>
      <c r="G723">
        <v>1266</v>
      </c>
      <c r="H723">
        <v>1</v>
      </c>
      <c r="I723">
        <v>210</v>
      </c>
      <c r="J723" t="s">
        <v>149</v>
      </c>
      <c r="K723" t="s">
        <v>1456</v>
      </c>
      <c r="L723">
        <v>29</v>
      </c>
      <c r="M723" t="s">
        <v>30</v>
      </c>
      <c r="N723" t="s">
        <v>95</v>
      </c>
      <c r="O723">
        <v>101</v>
      </c>
      <c r="P723" t="s">
        <v>32</v>
      </c>
      <c r="Q723">
        <v>400</v>
      </c>
      <c r="R723" t="s">
        <v>143</v>
      </c>
      <c r="S723" t="s">
        <v>40</v>
      </c>
      <c r="T723" t="s">
        <v>41</v>
      </c>
      <c r="U723">
        <v>210</v>
      </c>
      <c r="Y723" t="s">
        <v>1457</v>
      </c>
      <c r="Z723" t="s">
        <v>1458</v>
      </c>
      <c r="AA723">
        <v>33.966700000000003</v>
      </c>
      <c r="AB723">
        <v>-118.2871</v>
      </c>
      <c r="AC723">
        <f t="shared" si="11"/>
        <v>0</v>
      </c>
    </row>
    <row r="724" spans="1:29" x14ac:dyDescent="0.35">
      <c r="A724">
        <v>200318844</v>
      </c>
      <c r="B724" s="1">
        <v>44118</v>
      </c>
      <c r="C724" s="1">
        <v>44111</v>
      </c>
      <c r="D724">
        <v>800</v>
      </c>
      <c r="E724">
        <v>3</v>
      </c>
      <c r="F724" t="s">
        <v>43</v>
      </c>
      <c r="G724">
        <v>357</v>
      </c>
      <c r="H724">
        <v>2</v>
      </c>
      <c r="I724">
        <v>354</v>
      </c>
      <c r="J724" t="s">
        <v>167</v>
      </c>
      <c r="K724" t="s">
        <v>1459</v>
      </c>
      <c r="L724">
        <v>80</v>
      </c>
      <c r="M724" t="s">
        <v>94</v>
      </c>
      <c r="N724" t="s">
        <v>95</v>
      </c>
      <c r="O724">
        <v>501</v>
      </c>
      <c r="P724" t="s">
        <v>164</v>
      </c>
      <c r="S724" t="s">
        <v>40</v>
      </c>
      <c r="T724" t="s">
        <v>41</v>
      </c>
      <c r="U724">
        <v>354</v>
      </c>
      <c r="Y724" t="s">
        <v>1460</v>
      </c>
      <c r="AA724">
        <v>34.023699999999998</v>
      </c>
      <c r="AB724">
        <v>-118.29770000000001</v>
      </c>
      <c r="AC724">
        <f t="shared" si="11"/>
        <v>0</v>
      </c>
    </row>
    <row r="725" spans="1:29" x14ac:dyDescent="0.35">
      <c r="A725">
        <v>200709908</v>
      </c>
      <c r="B725" s="1">
        <v>43982</v>
      </c>
      <c r="C725" s="1">
        <v>43982</v>
      </c>
      <c r="D725">
        <v>130</v>
      </c>
      <c r="E725">
        <v>7</v>
      </c>
      <c r="F725" t="s">
        <v>28</v>
      </c>
      <c r="G725">
        <v>702</v>
      </c>
      <c r="H725">
        <v>1</v>
      </c>
      <c r="I725">
        <v>310</v>
      </c>
      <c r="J725" t="s">
        <v>71</v>
      </c>
      <c r="K725" t="s">
        <v>1461</v>
      </c>
      <c r="L725">
        <v>0</v>
      </c>
      <c r="M725" t="s">
        <v>94</v>
      </c>
      <c r="N725" t="s">
        <v>31</v>
      </c>
      <c r="O725">
        <v>406</v>
      </c>
      <c r="P725" t="s">
        <v>582</v>
      </c>
      <c r="S725" t="s">
        <v>84</v>
      </c>
      <c r="T725" t="s">
        <v>85</v>
      </c>
      <c r="U725">
        <v>310</v>
      </c>
      <c r="Y725" t="s">
        <v>1462</v>
      </c>
      <c r="AA725">
        <v>34.083599999999997</v>
      </c>
      <c r="AB725">
        <v>-118.34869999999999</v>
      </c>
      <c r="AC725">
        <f t="shared" si="11"/>
        <v>0</v>
      </c>
    </row>
    <row r="726" spans="1:29" x14ac:dyDescent="0.35">
      <c r="A726">
        <v>200507899</v>
      </c>
      <c r="B726" s="1">
        <v>43924</v>
      </c>
      <c r="C726" s="1">
        <v>43924</v>
      </c>
      <c r="D726">
        <v>1200</v>
      </c>
      <c r="E726">
        <v>5</v>
      </c>
      <c r="F726" t="s">
        <v>98</v>
      </c>
      <c r="G726">
        <v>585</v>
      </c>
      <c r="H726">
        <v>1</v>
      </c>
      <c r="I726">
        <v>230</v>
      </c>
      <c r="J726" t="s">
        <v>161</v>
      </c>
      <c r="K726" t="s">
        <v>1463</v>
      </c>
      <c r="L726">
        <v>29</v>
      </c>
      <c r="M726" t="s">
        <v>30</v>
      </c>
      <c r="N726" t="s">
        <v>163</v>
      </c>
      <c r="O726">
        <v>103</v>
      </c>
      <c r="P726" t="s">
        <v>146</v>
      </c>
      <c r="Q726">
        <v>302</v>
      </c>
      <c r="R726" t="s">
        <v>1369</v>
      </c>
      <c r="S726" t="s">
        <v>84</v>
      </c>
      <c r="T726" t="s">
        <v>85</v>
      </c>
      <c r="U726">
        <v>230</v>
      </c>
      <c r="Y726" t="s">
        <v>1464</v>
      </c>
      <c r="AA726">
        <v>33.726999999999997</v>
      </c>
      <c r="AB726">
        <v>-118.2902</v>
      </c>
      <c r="AC726">
        <f t="shared" si="11"/>
        <v>0</v>
      </c>
    </row>
    <row r="727" spans="1:29" x14ac:dyDescent="0.35">
      <c r="A727">
        <v>201008392</v>
      </c>
      <c r="B727" s="1">
        <v>43946</v>
      </c>
      <c r="C727" s="1">
        <v>43946</v>
      </c>
      <c r="D727">
        <v>2000</v>
      </c>
      <c r="E727">
        <v>10</v>
      </c>
      <c r="F727" t="s">
        <v>103</v>
      </c>
      <c r="G727">
        <v>1003</v>
      </c>
      <c r="H727">
        <v>2</v>
      </c>
      <c r="I727">
        <v>740</v>
      </c>
      <c r="J727" t="s">
        <v>224</v>
      </c>
      <c r="K727" t="s">
        <v>1465</v>
      </c>
      <c r="L727">
        <v>30</v>
      </c>
      <c r="M727" t="s">
        <v>94</v>
      </c>
      <c r="N727" t="s">
        <v>95</v>
      </c>
      <c r="O727">
        <v>502</v>
      </c>
      <c r="P727" t="s">
        <v>47</v>
      </c>
      <c r="S727" t="s">
        <v>40</v>
      </c>
      <c r="T727" t="s">
        <v>41</v>
      </c>
      <c r="U727">
        <v>740</v>
      </c>
      <c r="Y727" t="s">
        <v>1289</v>
      </c>
      <c r="AA727">
        <v>34.212000000000003</v>
      </c>
      <c r="AB727">
        <v>-118.53740000000001</v>
      </c>
      <c r="AC727">
        <f t="shared" si="11"/>
        <v>0</v>
      </c>
    </row>
    <row r="728" spans="1:29" x14ac:dyDescent="0.35">
      <c r="A728">
        <v>200909336</v>
      </c>
      <c r="B728" s="1">
        <v>43956</v>
      </c>
      <c r="C728" s="1">
        <v>43956</v>
      </c>
      <c r="D728">
        <v>315</v>
      </c>
      <c r="E728">
        <v>9</v>
      </c>
      <c r="F728" t="s">
        <v>49</v>
      </c>
      <c r="G728">
        <v>963</v>
      </c>
      <c r="H728">
        <v>1</v>
      </c>
      <c r="I728">
        <v>330</v>
      </c>
      <c r="J728" t="s">
        <v>37</v>
      </c>
      <c r="K728" t="s">
        <v>1466</v>
      </c>
      <c r="L728">
        <v>41</v>
      </c>
      <c r="M728" t="s">
        <v>30</v>
      </c>
      <c r="N728" t="s">
        <v>95</v>
      </c>
      <c r="O728">
        <v>101</v>
      </c>
      <c r="P728" t="s">
        <v>32</v>
      </c>
      <c r="S728" t="s">
        <v>40</v>
      </c>
      <c r="T728" t="s">
        <v>41</v>
      </c>
      <c r="U728">
        <v>330</v>
      </c>
      <c r="Y728" t="s">
        <v>1467</v>
      </c>
      <c r="AA728">
        <v>34.161200000000001</v>
      </c>
      <c r="AB728">
        <v>-118.45740000000001</v>
      </c>
      <c r="AC728">
        <f t="shared" si="11"/>
        <v>0</v>
      </c>
    </row>
    <row r="729" spans="1:29" x14ac:dyDescent="0.35">
      <c r="A729">
        <v>200716814</v>
      </c>
      <c r="B729" s="1">
        <v>44172</v>
      </c>
      <c r="C729" s="1">
        <v>44171</v>
      </c>
      <c r="D729">
        <v>1800</v>
      </c>
      <c r="E729">
        <v>7</v>
      </c>
      <c r="F729" t="s">
        <v>28</v>
      </c>
      <c r="G729">
        <v>788</v>
      </c>
      <c r="H729">
        <v>1</v>
      </c>
      <c r="I729">
        <v>331</v>
      </c>
      <c r="J729" t="s">
        <v>233</v>
      </c>
      <c r="K729" t="s">
        <v>1468</v>
      </c>
      <c r="L729">
        <v>57</v>
      </c>
      <c r="M729" t="s">
        <v>30</v>
      </c>
      <c r="N729" t="s">
        <v>95</v>
      </c>
      <c r="O729">
        <v>101</v>
      </c>
      <c r="P729" t="s">
        <v>32</v>
      </c>
      <c r="S729" t="s">
        <v>40</v>
      </c>
      <c r="T729" t="s">
        <v>41</v>
      </c>
      <c r="U729">
        <v>331</v>
      </c>
      <c r="Y729" t="s">
        <v>1469</v>
      </c>
      <c r="AA729">
        <v>34.035699999999999</v>
      </c>
      <c r="AB729">
        <v>-118.33199999999999</v>
      </c>
      <c r="AC729">
        <f t="shared" si="11"/>
        <v>0</v>
      </c>
    </row>
    <row r="730" spans="1:29" x14ac:dyDescent="0.35">
      <c r="A730">
        <v>200204562</v>
      </c>
      <c r="B730" s="1">
        <v>43841</v>
      </c>
      <c r="C730" s="1">
        <v>43841</v>
      </c>
      <c r="D730">
        <v>2040</v>
      </c>
      <c r="E730">
        <v>2</v>
      </c>
      <c r="F730" t="s">
        <v>56</v>
      </c>
      <c r="G730">
        <v>249</v>
      </c>
      <c r="H730">
        <v>2</v>
      </c>
      <c r="I730">
        <v>624</v>
      </c>
      <c r="J730" t="s">
        <v>171</v>
      </c>
      <c r="K730" t="s">
        <v>1470</v>
      </c>
      <c r="L730">
        <v>30</v>
      </c>
      <c r="M730" t="s">
        <v>94</v>
      </c>
      <c r="N730" t="s">
        <v>73</v>
      </c>
      <c r="O730">
        <v>502</v>
      </c>
      <c r="P730" t="s">
        <v>47</v>
      </c>
      <c r="Q730">
        <v>400</v>
      </c>
      <c r="R730" t="s">
        <v>143</v>
      </c>
      <c r="S730" t="s">
        <v>40</v>
      </c>
      <c r="T730" t="s">
        <v>41</v>
      </c>
      <c r="U730">
        <v>624</v>
      </c>
      <c r="Y730" t="s">
        <v>1471</v>
      </c>
      <c r="AA730">
        <v>34.0535</v>
      </c>
      <c r="AB730">
        <v>-118.26090000000001</v>
      </c>
      <c r="AC730">
        <f t="shared" si="11"/>
        <v>0</v>
      </c>
    </row>
    <row r="731" spans="1:29" x14ac:dyDescent="0.35">
      <c r="A731">
        <v>200315504</v>
      </c>
      <c r="B731" s="1">
        <v>44052</v>
      </c>
      <c r="C731" s="1">
        <v>44052</v>
      </c>
      <c r="D731">
        <v>1950</v>
      </c>
      <c r="E731">
        <v>3</v>
      </c>
      <c r="F731" t="s">
        <v>43</v>
      </c>
      <c r="G731">
        <v>397</v>
      </c>
      <c r="H731">
        <v>1</v>
      </c>
      <c r="I731">
        <v>440</v>
      </c>
      <c r="J731" t="s">
        <v>213</v>
      </c>
      <c r="K731" t="s">
        <v>1472</v>
      </c>
      <c r="L731">
        <v>57</v>
      </c>
      <c r="M731" t="s">
        <v>94</v>
      </c>
      <c r="N731" t="s">
        <v>163</v>
      </c>
      <c r="O731">
        <v>102</v>
      </c>
      <c r="P731" t="s">
        <v>186</v>
      </c>
      <c r="S731" t="s">
        <v>40</v>
      </c>
      <c r="T731" t="s">
        <v>41</v>
      </c>
      <c r="U731">
        <v>440</v>
      </c>
      <c r="Y731" t="s">
        <v>630</v>
      </c>
      <c r="AA731">
        <v>34.010300000000001</v>
      </c>
      <c r="AB731">
        <v>-118.3002</v>
      </c>
      <c r="AC731">
        <f t="shared" si="11"/>
        <v>0</v>
      </c>
    </row>
    <row r="732" spans="1:29" x14ac:dyDescent="0.35">
      <c r="A732">
        <v>201009982</v>
      </c>
      <c r="B732" s="1">
        <v>43996</v>
      </c>
      <c r="C732" s="1">
        <v>43994</v>
      </c>
      <c r="D732">
        <v>1119</v>
      </c>
      <c r="E732">
        <v>10</v>
      </c>
      <c r="F732" t="s">
        <v>103</v>
      </c>
      <c r="G732">
        <v>1088</v>
      </c>
      <c r="H732">
        <v>2</v>
      </c>
      <c r="I732">
        <v>930</v>
      </c>
      <c r="J732" t="s">
        <v>339</v>
      </c>
      <c r="K732" t="s">
        <v>1473</v>
      </c>
      <c r="L732">
        <v>38</v>
      </c>
      <c r="M732" t="s">
        <v>94</v>
      </c>
      <c r="N732" t="s">
        <v>73</v>
      </c>
      <c r="O732">
        <v>501</v>
      </c>
      <c r="P732" t="s">
        <v>164</v>
      </c>
      <c r="Q732">
        <v>500</v>
      </c>
      <c r="R732" t="s">
        <v>184</v>
      </c>
      <c r="S732" t="s">
        <v>40</v>
      </c>
      <c r="T732" t="s">
        <v>41</v>
      </c>
      <c r="U732">
        <v>930</v>
      </c>
      <c r="Y732" t="s">
        <v>1474</v>
      </c>
      <c r="AA732">
        <v>34.1541</v>
      </c>
      <c r="AB732">
        <v>-118.501</v>
      </c>
      <c r="AC732">
        <f t="shared" si="11"/>
        <v>0</v>
      </c>
    </row>
    <row r="733" spans="1:29" x14ac:dyDescent="0.35">
      <c r="A733">
        <v>200909368</v>
      </c>
      <c r="B733" s="1">
        <v>43957</v>
      </c>
      <c r="C733" s="1">
        <v>43956</v>
      </c>
      <c r="D733">
        <v>830</v>
      </c>
      <c r="E733">
        <v>9</v>
      </c>
      <c r="F733" t="s">
        <v>49</v>
      </c>
      <c r="G733">
        <v>914</v>
      </c>
      <c r="H733">
        <v>2</v>
      </c>
      <c r="I733">
        <v>930</v>
      </c>
      <c r="J733" t="s">
        <v>339</v>
      </c>
      <c r="K733">
        <v>432</v>
      </c>
      <c r="L733">
        <v>41</v>
      </c>
      <c r="M733" t="s">
        <v>30</v>
      </c>
      <c r="N733" t="s">
        <v>95</v>
      </c>
      <c r="O733">
        <v>502</v>
      </c>
      <c r="P733" t="s">
        <v>47</v>
      </c>
      <c r="Q733">
        <v>511</v>
      </c>
      <c r="R733" t="s">
        <v>151</v>
      </c>
      <c r="S733" t="s">
        <v>40</v>
      </c>
      <c r="T733" t="s">
        <v>41</v>
      </c>
      <c r="U733">
        <v>930</v>
      </c>
      <c r="Y733" t="s">
        <v>329</v>
      </c>
      <c r="AA733">
        <v>34.2012</v>
      </c>
      <c r="AB733">
        <v>-118.45740000000001</v>
      </c>
      <c r="AC733">
        <f t="shared" si="11"/>
        <v>0</v>
      </c>
    </row>
    <row r="734" spans="1:29" x14ac:dyDescent="0.35">
      <c r="A734">
        <v>201221512</v>
      </c>
      <c r="B734" s="1">
        <v>44101</v>
      </c>
      <c r="C734" s="1">
        <v>44099</v>
      </c>
      <c r="D734">
        <v>520</v>
      </c>
      <c r="E734">
        <v>12</v>
      </c>
      <c r="F734" t="s">
        <v>68</v>
      </c>
      <c r="G734">
        <v>1248</v>
      </c>
      <c r="H734">
        <v>1</v>
      </c>
      <c r="I734">
        <v>440</v>
      </c>
      <c r="J734" t="s">
        <v>213</v>
      </c>
      <c r="K734" t="s">
        <v>1475</v>
      </c>
      <c r="L734">
        <v>0</v>
      </c>
      <c r="M734" t="s">
        <v>46</v>
      </c>
      <c r="N734" t="s">
        <v>46</v>
      </c>
      <c r="O734">
        <v>210</v>
      </c>
      <c r="P734" t="s">
        <v>183</v>
      </c>
      <c r="S734" t="s">
        <v>40</v>
      </c>
      <c r="T734" t="s">
        <v>41</v>
      </c>
      <c r="U734">
        <v>440</v>
      </c>
      <c r="Y734" t="s">
        <v>1476</v>
      </c>
      <c r="AA734">
        <v>33.979199999999999</v>
      </c>
      <c r="AB734">
        <v>-118.2893</v>
      </c>
      <c r="AC734">
        <f t="shared" si="11"/>
        <v>0</v>
      </c>
    </row>
    <row r="735" spans="1:29" x14ac:dyDescent="0.35">
      <c r="A735">
        <v>200320945</v>
      </c>
      <c r="B735" s="1">
        <v>44161</v>
      </c>
      <c r="C735" s="1">
        <v>44161</v>
      </c>
      <c r="D735">
        <v>1230</v>
      </c>
      <c r="E735">
        <v>3</v>
      </c>
      <c r="F735" t="s">
        <v>43</v>
      </c>
      <c r="G735">
        <v>396</v>
      </c>
      <c r="H735">
        <v>2</v>
      </c>
      <c r="I735">
        <v>740</v>
      </c>
      <c r="J735" t="s">
        <v>224</v>
      </c>
      <c r="K735" t="s">
        <v>1477</v>
      </c>
      <c r="L735">
        <v>42</v>
      </c>
      <c r="M735" t="s">
        <v>94</v>
      </c>
      <c r="N735" t="s">
        <v>163</v>
      </c>
      <c r="O735">
        <v>122</v>
      </c>
      <c r="P735" t="s">
        <v>275</v>
      </c>
      <c r="Q735">
        <v>500</v>
      </c>
      <c r="R735" t="s">
        <v>184</v>
      </c>
      <c r="S735" t="s">
        <v>40</v>
      </c>
      <c r="T735" t="s">
        <v>41</v>
      </c>
      <c r="U735">
        <v>740</v>
      </c>
      <c r="Y735" t="s">
        <v>1478</v>
      </c>
      <c r="AA735">
        <v>34.006399999999999</v>
      </c>
      <c r="AB735">
        <v>-118.28789999999999</v>
      </c>
      <c r="AC735">
        <f t="shared" si="11"/>
        <v>0</v>
      </c>
    </row>
    <row r="736" spans="1:29" x14ac:dyDescent="0.35">
      <c r="A736">
        <v>201108544</v>
      </c>
      <c r="B736" s="1">
        <v>43941</v>
      </c>
      <c r="C736" s="1">
        <v>43939</v>
      </c>
      <c r="D736">
        <v>1700</v>
      </c>
      <c r="E736">
        <v>11</v>
      </c>
      <c r="F736" t="s">
        <v>64</v>
      </c>
      <c r="G736">
        <v>1126</v>
      </c>
      <c r="H736">
        <v>1</v>
      </c>
      <c r="I736">
        <v>420</v>
      </c>
      <c r="J736" t="s">
        <v>352</v>
      </c>
      <c r="L736">
        <v>0</v>
      </c>
      <c r="O736">
        <v>101</v>
      </c>
      <c r="P736" t="s">
        <v>32</v>
      </c>
      <c r="S736" t="s">
        <v>40</v>
      </c>
      <c r="T736" t="s">
        <v>41</v>
      </c>
      <c r="U736">
        <v>420</v>
      </c>
      <c r="Y736" t="s">
        <v>1479</v>
      </c>
      <c r="AA736">
        <v>34.118899999999996</v>
      </c>
      <c r="AB736">
        <v>-118.20310000000001</v>
      </c>
      <c r="AC736">
        <f t="shared" si="11"/>
        <v>0</v>
      </c>
    </row>
    <row r="737" spans="1:29" x14ac:dyDescent="0.35">
      <c r="A737">
        <v>200700649</v>
      </c>
      <c r="B737" s="1">
        <v>43925</v>
      </c>
      <c r="C737" s="1">
        <v>43924</v>
      </c>
      <c r="D737">
        <v>2300</v>
      </c>
      <c r="E737">
        <v>7</v>
      </c>
      <c r="F737" t="s">
        <v>28</v>
      </c>
      <c r="G737">
        <v>719</v>
      </c>
      <c r="H737">
        <v>1</v>
      </c>
      <c r="I737">
        <v>440</v>
      </c>
      <c r="J737" t="s">
        <v>213</v>
      </c>
      <c r="K737" t="s">
        <v>1285</v>
      </c>
      <c r="L737">
        <v>45</v>
      </c>
      <c r="M737" t="s">
        <v>94</v>
      </c>
      <c r="N737" t="s">
        <v>95</v>
      </c>
      <c r="O737">
        <v>203</v>
      </c>
      <c r="P737" t="s">
        <v>101</v>
      </c>
      <c r="S737" t="s">
        <v>40</v>
      </c>
      <c r="T737" t="s">
        <v>41</v>
      </c>
      <c r="U737">
        <v>440</v>
      </c>
      <c r="V737">
        <v>998</v>
      </c>
      <c r="Y737" t="s">
        <v>1480</v>
      </c>
      <c r="AA737">
        <v>34.076099999999997</v>
      </c>
      <c r="AB737">
        <v>-118.3272</v>
      </c>
      <c r="AC737">
        <f t="shared" si="11"/>
        <v>0</v>
      </c>
    </row>
    <row r="738" spans="1:29" x14ac:dyDescent="0.35">
      <c r="A738">
        <v>200300896</v>
      </c>
      <c r="B738" s="1">
        <v>44158</v>
      </c>
      <c r="C738" s="1">
        <v>44158</v>
      </c>
      <c r="D738">
        <v>915</v>
      </c>
      <c r="E738">
        <v>3</v>
      </c>
      <c r="F738" t="s">
        <v>43</v>
      </c>
      <c r="G738">
        <v>356</v>
      </c>
      <c r="H738">
        <v>1</v>
      </c>
      <c r="I738">
        <v>331</v>
      </c>
      <c r="J738" t="s">
        <v>233</v>
      </c>
      <c r="K738" t="s">
        <v>1481</v>
      </c>
      <c r="L738">
        <v>47</v>
      </c>
      <c r="M738" t="s">
        <v>30</v>
      </c>
      <c r="N738" t="s">
        <v>95</v>
      </c>
      <c r="O738">
        <v>101</v>
      </c>
      <c r="P738" t="s">
        <v>32</v>
      </c>
      <c r="S738" t="s">
        <v>33</v>
      </c>
      <c r="T738" t="s">
        <v>34</v>
      </c>
      <c r="U738">
        <v>331</v>
      </c>
      <c r="Y738" t="s">
        <v>1482</v>
      </c>
      <c r="Z738" t="s">
        <v>1483</v>
      </c>
      <c r="AA738">
        <v>34.020000000000003</v>
      </c>
      <c r="AB738">
        <v>-118.30289999999999</v>
      </c>
      <c r="AC738">
        <f t="shared" si="11"/>
        <v>1</v>
      </c>
    </row>
    <row r="739" spans="1:29" x14ac:dyDescent="0.35">
      <c r="A739">
        <v>201210465</v>
      </c>
      <c r="B739" s="1">
        <v>43916</v>
      </c>
      <c r="C739" s="1">
        <v>43916</v>
      </c>
      <c r="D739">
        <v>2020</v>
      </c>
      <c r="E739">
        <v>12</v>
      </c>
      <c r="F739" t="s">
        <v>68</v>
      </c>
      <c r="G739">
        <v>1269</v>
      </c>
      <c r="H739">
        <v>1</v>
      </c>
      <c r="I739">
        <v>341</v>
      </c>
      <c r="J739" t="s">
        <v>157</v>
      </c>
      <c r="K739">
        <v>344</v>
      </c>
      <c r="L739">
        <v>32</v>
      </c>
      <c r="M739" t="s">
        <v>30</v>
      </c>
      <c r="N739" t="s">
        <v>163</v>
      </c>
      <c r="O739">
        <v>514</v>
      </c>
      <c r="P739" t="s">
        <v>1484</v>
      </c>
      <c r="S739" t="s">
        <v>40</v>
      </c>
      <c r="T739" t="s">
        <v>41</v>
      </c>
      <c r="U739">
        <v>341</v>
      </c>
      <c r="Y739" t="s">
        <v>1485</v>
      </c>
      <c r="AA739">
        <v>33.965600000000002</v>
      </c>
      <c r="AB739">
        <v>-118.26730000000001</v>
      </c>
      <c r="AC739">
        <f t="shared" si="11"/>
        <v>0</v>
      </c>
    </row>
    <row r="740" spans="1:29" x14ac:dyDescent="0.35">
      <c r="A740">
        <v>201214515</v>
      </c>
      <c r="B740" s="1">
        <v>43993</v>
      </c>
      <c r="C740" s="1">
        <v>43993</v>
      </c>
      <c r="D740">
        <v>2130</v>
      </c>
      <c r="E740">
        <v>12</v>
      </c>
      <c r="F740" t="s">
        <v>68</v>
      </c>
      <c r="G740">
        <v>1239</v>
      </c>
      <c r="H740">
        <v>1</v>
      </c>
      <c r="I740">
        <v>230</v>
      </c>
      <c r="J740" t="s">
        <v>161</v>
      </c>
      <c r="K740" t="s">
        <v>1486</v>
      </c>
      <c r="L740">
        <v>27</v>
      </c>
      <c r="M740" t="s">
        <v>94</v>
      </c>
      <c r="N740" t="s">
        <v>95</v>
      </c>
      <c r="O740">
        <v>501</v>
      </c>
      <c r="P740" t="s">
        <v>164</v>
      </c>
      <c r="Q740">
        <v>207</v>
      </c>
      <c r="R740" t="s">
        <v>1110</v>
      </c>
      <c r="S740" t="s">
        <v>33</v>
      </c>
      <c r="T740" t="s">
        <v>34</v>
      </c>
      <c r="U740">
        <v>230</v>
      </c>
      <c r="V740">
        <v>998</v>
      </c>
      <c r="Y740" t="s">
        <v>1487</v>
      </c>
      <c r="AA740">
        <v>33.985999999999997</v>
      </c>
      <c r="AB740">
        <v>-118.2859</v>
      </c>
      <c r="AC740">
        <f t="shared" si="11"/>
        <v>1</v>
      </c>
    </row>
    <row r="741" spans="1:29" x14ac:dyDescent="0.35">
      <c r="A741">
        <v>200411785</v>
      </c>
      <c r="B741" s="1">
        <v>44059</v>
      </c>
      <c r="C741" s="1">
        <v>44059</v>
      </c>
      <c r="D741">
        <v>455</v>
      </c>
      <c r="E741">
        <v>4</v>
      </c>
      <c r="F741" t="s">
        <v>54</v>
      </c>
      <c r="G741">
        <v>423</v>
      </c>
      <c r="H741">
        <v>1</v>
      </c>
      <c r="I741">
        <v>230</v>
      </c>
      <c r="J741" t="s">
        <v>161</v>
      </c>
      <c r="K741" t="s">
        <v>1488</v>
      </c>
      <c r="L741">
        <v>35</v>
      </c>
      <c r="M741" t="s">
        <v>94</v>
      </c>
      <c r="N741" t="s">
        <v>95</v>
      </c>
      <c r="O741">
        <v>101</v>
      </c>
      <c r="P741" t="s">
        <v>32</v>
      </c>
      <c r="Q741">
        <v>102</v>
      </c>
      <c r="R741" t="s">
        <v>219</v>
      </c>
      <c r="S741" t="s">
        <v>40</v>
      </c>
      <c r="T741" t="s">
        <v>41</v>
      </c>
      <c r="U741">
        <v>230</v>
      </c>
      <c r="Y741" t="s">
        <v>1489</v>
      </c>
      <c r="Z741" t="s">
        <v>1490</v>
      </c>
      <c r="AA741">
        <v>34.060600000000001</v>
      </c>
      <c r="AB741">
        <v>-118.2144</v>
      </c>
      <c r="AC741">
        <f t="shared" si="11"/>
        <v>0</v>
      </c>
    </row>
    <row r="742" spans="1:29" x14ac:dyDescent="0.35">
      <c r="A742">
        <v>201011570</v>
      </c>
      <c r="B742" s="1">
        <v>44044</v>
      </c>
      <c r="C742" s="1">
        <v>44044</v>
      </c>
      <c r="D742">
        <v>1400</v>
      </c>
      <c r="E742">
        <v>10</v>
      </c>
      <c r="F742" t="s">
        <v>103</v>
      </c>
      <c r="G742">
        <v>1039</v>
      </c>
      <c r="H742">
        <v>1</v>
      </c>
      <c r="I742">
        <v>210</v>
      </c>
      <c r="J742" t="s">
        <v>149</v>
      </c>
      <c r="K742" t="s">
        <v>1491</v>
      </c>
      <c r="L742">
        <v>18</v>
      </c>
      <c r="M742" t="s">
        <v>30</v>
      </c>
      <c r="N742" t="s">
        <v>163</v>
      </c>
      <c r="O742">
        <v>502</v>
      </c>
      <c r="P742" t="s">
        <v>47</v>
      </c>
      <c r="Q742">
        <v>200</v>
      </c>
      <c r="R742" t="s">
        <v>663</v>
      </c>
      <c r="S742" t="s">
        <v>40</v>
      </c>
      <c r="T742" t="s">
        <v>41</v>
      </c>
      <c r="U742">
        <v>210</v>
      </c>
      <c r="Y742" t="s">
        <v>1492</v>
      </c>
      <c r="AA742">
        <v>34.192399999999999</v>
      </c>
      <c r="AB742">
        <v>-118.4837</v>
      </c>
      <c r="AC742">
        <f t="shared" si="11"/>
        <v>0</v>
      </c>
    </row>
    <row r="743" spans="1:29" x14ac:dyDescent="0.35">
      <c r="A743">
        <v>200611456</v>
      </c>
      <c r="B743" s="1">
        <v>43998</v>
      </c>
      <c r="C743" s="1">
        <v>43997</v>
      </c>
      <c r="D743">
        <v>1430</v>
      </c>
      <c r="E743">
        <v>6</v>
      </c>
      <c r="F743" t="s">
        <v>91</v>
      </c>
      <c r="G743">
        <v>645</v>
      </c>
      <c r="H743">
        <v>2</v>
      </c>
      <c r="I743">
        <v>626</v>
      </c>
      <c r="J743" t="s">
        <v>141</v>
      </c>
      <c r="K743" t="s">
        <v>1493</v>
      </c>
      <c r="L743">
        <v>22</v>
      </c>
      <c r="M743" t="s">
        <v>94</v>
      </c>
      <c r="N743" t="s">
        <v>95</v>
      </c>
      <c r="O743">
        <v>503</v>
      </c>
      <c r="P743" t="s">
        <v>650</v>
      </c>
      <c r="Q743">
        <v>400</v>
      </c>
      <c r="R743" t="s">
        <v>143</v>
      </c>
      <c r="S743" t="s">
        <v>40</v>
      </c>
      <c r="T743" t="s">
        <v>41</v>
      </c>
      <c r="U743">
        <v>626</v>
      </c>
      <c r="Y743" t="s">
        <v>1494</v>
      </c>
      <c r="AA743">
        <v>34.097999999999999</v>
      </c>
      <c r="AB743">
        <v>-118.33929999999999</v>
      </c>
      <c r="AC743">
        <f t="shared" si="11"/>
        <v>0</v>
      </c>
    </row>
    <row r="744" spans="1:29" x14ac:dyDescent="0.35">
      <c r="A744">
        <v>200817047</v>
      </c>
      <c r="B744" s="1">
        <v>44166</v>
      </c>
      <c r="C744" s="1">
        <v>44155</v>
      </c>
      <c r="D744">
        <v>1145</v>
      </c>
      <c r="E744">
        <v>8</v>
      </c>
      <c r="F744" t="s">
        <v>109</v>
      </c>
      <c r="G744">
        <v>858</v>
      </c>
      <c r="H744">
        <v>2</v>
      </c>
      <c r="I744">
        <v>624</v>
      </c>
      <c r="J744" t="s">
        <v>171</v>
      </c>
      <c r="K744" t="s">
        <v>1495</v>
      </c>
      <c r="L744">
        <v>62</v>
      </c>
      <c r="M744" t="s">
        <v>30</v>
      </c>
      <c r="N744" t="s">
        <v>73</v>
      </c>
      <c r="O744">
        <v>502</v>
      </c>
      <c r="P744" t="s">
        <v>47</v>
      </c>
      <c r="Q744">
        <v>400</v>
      </c>
      <c r="R744" t="s">
        <v>143</v>
      </c>
      <c r="S744" t="s">
        <v>84</v>
      </c>
      <c r="T744" t="s">
        <v>85</v>
      </c>
      <c r="U744">
        <v>624</v>
      </c>
      <c r="Y744" t="s">
        <v>1496</v>
      </c>
      <c r="AA744">
        <v>34.049599999999998</v>
      </c>
      <c r="AB744">
        <v>-118.3875</v>
      </c>
      <c r="AC744">
        <f t="shared" si="11"/>
        <v>0</v>
      </c>
    </row>
    <row r="745" spans="1:29" x14ac:dyDescent="0.35">
      <c r="A745">
        <v>200404183</v>
      </c>
      <c r="B745" s="1">
        <v>43835</v>
      </c>
      <c r="C745" s="1">
        <v>43835</v>
      </c>
      <c r="D745">
        <v>2010</v>
      </c>
      <c r="E745">
        <v>4</v>
      </c>
      <c r="F745" t="s">
        <v>54</v>
      </c>
      <c r="G745">
        <v>456</v>
      </c>
      <c r="H745">
        <v>2</v>
      </c>
      <c r="I745">
        <v>745</v>
      </c>
      <c r="J745" t="s">
        <v>139</v>
      </c>
      <c r="K745">
        <v>329</v>
      </c>
      <c r="L745">
        <v>63</v>
      </c>
      <c r="M745" t="s">
        <v>94</v>
      </c>
      <c r="N745" t="s">
        <v>95</v>
      </c>
      <c r="O745">
        <v>501</v>
      </c>
      <c r="P745" t="s">
        <v>164</v>
      </c>
      <c r="S745" t="s">
        <v>84</v>
      </c>
      <c r="T745" t="s">
        <v>85</v>
      </c>
      <c r="U745">
        <v>745</v>
      </c>
      <c r="Y745" t="s">
        <v>1497</v>
      </c>
      <c r="AA745">
        <v>34.049900000000001</v>
      </c>
      <c r="AB745">
        <v>-118.2009</v>
      </c>
      <c r="AC745">
        <f t="shared" si="11"/>
        <v>0</v>
      </c>
    </row>
    <row r="746" spans="1:29" x14ac:dyDescent="0.35">
      <c r="A746">
        <v>201223136</v>
      </c>
      <c r="B746" s="1">
        <v>44126</v>
      </c>
      <c r="C746" s="1">
        <v>44126</v>
      </c>
      <c r="D746">
        <v>1915</v>
      </c>
      <c r="E746">
        <v>12</v>
      </c>
      <c r="F746" t="s">
        <v>68</v>
      </c>
      <c r="G746">
        <v>1283</v>
      </c>
      <c r="H746">
        <v>1</v>
      </c>
      <c r="I746">
        <v>230</v>
      </c>
      <c r="J746" t="s">
        <v>161</v>
      </c>
      <c r="K746" t="s">
        <v>1498</v>
      </c>
      <c r="L746">
        <v>20</v>
      </c>
      <c r="M746" t="s">
        <v>94</v>
      </c>
      <c r="N746" t="s">
        <v>163</v>
      </c>
      <c r="O746">
        <v>102</v>
      </c>
      <c r="P746" t="s">
        <v>186</v>
      </c>
      <c r="Q746">
        <v>106</v>
      </c>
      <c r="R746" t="s">
        <v>592</v>
      </c>
      <c r="S746" t="s">
        <v>40</v>
      </c>
      <c r="T746" t="s">
        <v>41</v>
      </c>
      <c r="U746">
        <v>230</v>
      </c>
      <c r="Y746" t="s">
        <v>255</v>
      </c>
      <c r="Z746" t="s">
        <v>1499</v>
      </c>
      <c r="AA746">
        <v>33.945500000000003</v>
      </c>
      <c r="AB746">
        <v>-118.309</v>
      </c>
      <c r="AC746">
        <f t="shared" si="11"/>
        <v>0</v>
      </c>
    </row>
    <row r="747" spans="1:29" x14ac:dyDescent="0.35">
      <c r="A747">
        <v>200107564</v>
      </c>
      <c r="B747" s="1">
        <v>43874</v>
      </c>
      <c r="C747" s="1">
        <v>43873</v>
      </c>
      <c r="D747">
        <v>1930</v>
      </c>
      <c r="E747">
        <v>1</v>
      </c>
      <c r="F747" t="s">
        <v>36</v>
      </c>
      <c r="G747">
        <v>133</v>
      </c>
      <c r="H747">
        <v>1</v>
      </c>
      <c r="I747">
        <v>330</v>
      </c>
      <c r="J747" t="s">
        <v>37</v>
      </c>
      <c r="K747" t="s">
        <v>1500</v>
      </c>
      <c r="L747">
        <v>33</v>
      </c>
      <c r="M747" t="s">
        <v>30</v>
      </c>
      <c r="N747" t="s">
        <v>1501</v>
      </c>
      <c r="O747">
        <v>101</v>
      </c>
      <c r="P747" t="s">
        <v>32</v>
      </c>
      <c r="S747" t="s">
        <v>40</v>
      </c>
      <c r="T747" t="s">
        <v>41</v>
      </c>
      <c r="U747">
        <v>330</v>
      </c>
      <c r="Y747" t="s">
        <v>1502</v>
      </c>
      <c r="AA747">
        <v>34.051699999999997</v>
      </c>
      <c r="AB747">
        <v>-118.2474</v>
      </c>
      <c r="AC747">
        <f t="shared" si="11"/>
        <v>0</v>
      </c>
    </row>
    <row r="748" spans="1:29" x14ac:dyDescent="0.35">
      <c r="A748">
        <v>200608304</v>
      </c>
      <c r="B748" s="1">
        <v>43914</v>
      </c>
      <c r="C748" s="1">
        <v>43914</v>
      </c>
      <c r="D748">
        <v>1550</v>
      </c>
      <c r="E748">
        <v>6</v>
      </c>
      <c r="F748" t="s">
        <v>91</v>
      </c>
      <c r="G748">
        <v>666</v>
      </c>
      <c r="H748">
        <v>2</v>
      </c>
      <c r="I748">
        <v>624</v>
      </c>
      <c r="J748" t="s">
        <v>171</v>
      </c>
      <c r="K748" t="s">
        <v>1503</v>
      </c>
      <c r="L748">
        <v>20</v>
      </c>
      <c r="M748" t="s">
        <v>94</v>
      </c>
      <c r="N748" t="s">
        <v>163</v>
      </c>
      <c r="O748">
        <v>101</v>
      </c>
      <c r="P748" t="s">
        <v>32</v>
      </c>
      <c r="Q748">
        <v>400</v>
      </c>
      <c r="R748" t="s">
        <v>143</v>
      </c>
      <c r="S748" t="s">
        <v>40</v>
      </c>
      <c r="T748" t="s">
        <v>41</v>
      </c>
      <c r="U748">
        <v>624</v>
      </c>
      <c r="Y748" t="s">
        <v>96</v>
      </c>
      <c r="Z748" t="s">
        <v>654</v>
      </c>
      <c r="AA748">
        <v>34.0944</v>
      </c>
      <c r="AB748">
        <v>-118.32769999999999</v>
      </c>
      <c r="AC748">
        <f t="shared" si="11"/>
        <v>0</v>
      </c>
    </row>
    <row r="749" spans="1:29" x14ac:dyDescent="0.35">
      <c r="A749">
        <v>201205074</v>
      </c>
      <c r="B749" s="1">
        <v>43846</v>
      </c>
      <c r="C749" s="1">
        <v>43846</v>
      </c>
      <c r="D749">
        <v>1625</v>
      </c>
      <c r="E749">
        <v>12</v>
      </c>
      <c r="F749" t="s">
        <v>68</v>
      </c>
      <c r="G749">
        <v>1213</v>
      </c>
      <c r="H749">
        <v>1</v>
      </c>
      <c r="I749">
        <v>761</v>
      </c>
      <c r="J749" t="s">
        <v>403</v>
      </c>
      <c r="K749" t="s">
        <v>1504</v>
      </c>
      <c r="L749">
        <v>69</v>
      </c>
      <c r="M749" t="s">
        <v>30</v>
      </c>
      <c r="N749" t="s">
        <v>163</v>
      </c>
      <c r="O749">
        <v>251</v>
      </c>
      <c r="P749" t="s">
        <v>1505</v>
      </c>
      <c r="Q749">
        <v>201</v>
      </c>
      <c r="R749" t="s">
        <v>165</v>
      </c>
      <c r="S749" t="s">
        <v>33</v>
      </c>
      <c r="T749" t="s">
        <v>34</v>
      </c>
      <c r="U749">
        <v>761</v>
      </c>
      <c r="V749">
        <v>930</v>
      </c>
      <c r="Y749" t="s">
        <v>1506</v>
      </c>
      <c r="Z749" t="s">
        <v>1507</v>
      </c>
      <c r="AA749">
        <v>33.989100000000001</v>
      </c>
      <c r="AB749">
        <v>-118.3139</v>
      </c>
      <c r="AC749">
        <f t="shared" si="11"/>
        <v>1</v>
      </c>
    </row>
    <row r="750" spans="1:29" x14ac:dyDescent="0.35">
      <c r="A750">
        <v>200816338</v>
      </c>
      <c r="B750" s="1">
        <v>44146</v>
      </c>
      <c r="C750" s="1">
        <v>44146</v>
      </c>
      <c r="D750">
        <v>2205</v>
      </c>
      <c r="E750">
        <v>8</v>
      </c>
      <c r="F750" t="s">
        <v>109</v>
      </c>
      <c r="G750">
        <v>899</v>
      </c>
      <c r="H750">
        <v>2</v>
      </c>
      <c r="I750">
        <v>626</v>
      </c>
      <c r="J750" t="s">
        <v>141</v>
      </c>
      <c r="K750" t="s">
        <v>1508</v>
      </c>
      <c r="L750">
        <v>0</v>
      </c>
      <c r="M750" t="s">
        <v>30</v>
      </c>
      <c r="N750" t="s">
        <v>95</v>
      </c>
      <c r="O750">
        <v>505</v>
      </c>
      <c r="P750" t="s">
        <v>953</v>
      </c>
      <c r="Q750">
        <v>400</v>
      </c>
      <c r="R750" t="s">
        <v>143</v>
      </c>
      <c r="S750" t="s">
        <v>40</v>
      </c>
      <c r="T750" t="s">
        <v>41</v>
      </c>
      <c r="U750">
        <v>626</v>
      </c>
      <c r="Y750" t="s">
        <v>1509</v>
      </c>
      <c r="AA750">
        <v>34.0336</v>
      </c>
      <c r="AB750">
        <v>-118.3807</v>
      </c>
      <c r="AC750">
        <f t="shared" si="11"/>
        <v>0</v>
      </c>
    </row>
    <row r="751" spans="1:29" x14ac:dyDescent="0.35">
      <c r="A751">
        <v>200101052</v>
      </c>
      <c r="B751" s="1">
        <v>44115</v>
      </c>
      <c r="C751" s="1">
        <v>44114</v>
      </c>
      <c r="D751">
        <v>2130</v>
      </c>
      <c r="E751">
        <v>1</v>
      </c>
      <c r="F751" t="s">
        <v>36</v>
      </c>
      <c r="G751">
        <v>153</v>
      </c>
      <c r="H751">
        <v>2</v>
      </c>
      <c r="I751">
        <v>740</v>
      </c>
      <c r="J751" t="s">
        <v>224</v>
      </c>
      <c r="K751" t="s">
        <v>1510</v>
      </c>
      <c r="L751">
        <v>0</v>
      </c>
      <c r="M751" t="s">
        <v>46</v>
      </c>
      <c r="N751" t="s">
        <v>46</v>
      </c>
      <c r="O751">
        <v>102</v>
      </c>
      <c r="P751" t="s">
        <v>186</v>
      </c>
      <c r="Q751">
        <v>309</v>
      </c>
      <c r="R751" t="s">
        <v>1511</v>
      </c>
      <c r="S751" t="s">
        <v>33</v>
      </c>
      <c r="T751" t="s">
        <v>34</v>
      </c>
      <c r="U751">
        <v>740</v>
      </c>
      <c r="V751">
        <v>998</v>
      </c>
      <c r="Y751" t="s">
        <v>291</v>
      </c>
      <c r="AA751">
        <v>34.045999999999999</v>
      </c>
      <c r="AB751">
        <v>-118.251</v>
      </c>
      <c r="AC751">
        <f t="shared" si="11"/>
        <v>1</v>
      </c>
    </row>
    <row r="752" spans="1:29" x14ac:dyDescent="0.35">
      <c r="A752">
        <v>200305889</v>
      </c>
      <c r="B752" s="1">
        <v>43862</v>
      </c>
      <c r="C752" s="1">
        <v>43861</v>
      </c>
      <c r="D752">
        <v>2000</v>
      </c>
      <c r="E752">
        <v>3</v>
      </c>
      <c r="F752" t="s">
        <v>43</v>
      </c>
      <c r="G752">
        <v>393</v>
      </c>
      <c r="H752">
        <v>1</v>
      </c>
      <c r="I752">
        <v>420</v>
      </c>
      <c r="J752" t="s">
        <v>352</v>
      </c>
      <c r="K752" t="s">
        <v>1512</v>
      </c>
      <c r="L752">
        <v>29</v>
      </c>
      <c r="M752" t="s">
        <v>94</v>
      </c>
      <c r="N752" t="s">
        <v>95</v>
      </c>
      <c r="O752">
        <v>101</v>
      </c>
      <c r="P752" t="s">
        <v>32</v>
      </c>
      <c r="S752" t="s">
        <v>40</v>
      </c>
      <c r="T752" t="s">
        <v>41</v>
      </c>
      <c r="U752">
        <v>420</v>
      </c>
      <c r="Y752" t="s">
        <v>1513</v>
      </c>
      <c r="AA752">
        <v>34.007399999999997</v>
      </c>
      <c r="AB752">
        <v>-118.32899999999999</v>
      </c>
      <c r="AC752">
        <f t="shared" si="11"/>
        <v>0</v>
      </c>
    </row>
    <row r="753" spans="1:29" x14ac:dyDescent="0.35">
      <c r="A753">
        <v>200114073</v>
      </c>
      <c r="B753" s="1">
        <v>44011</v>
      </c>
      <c r="C753" s="1">
        <v>44010</v>
      </c>
      <c r="D753">
        <v>2346</v>
      </c>
      <c r="E753">
        <v>1</v>
      </c>
      <c r="F753" t="s">
        <v>36</v>
      </c>
      <c r="G753">
        <v>152</v>
      </c>
      <c r="H753">
        <v>1</v>
      </c>
      <c r="I753">
        <v>230</v>
      </c>
      <c r="J753" t="s">
        <v>161</v>
      </c>
      <c r="K753" t="s">
        <v>1514</v>
      </c>
      <c r="L753">
        <v>61</v>
      </c>
      <c r="M753" t="s">
        <v>94</v>
      </c>
      <c r="N753" t="s">
        <v>163</v>
      </c>
      <c r="O753">
        <v>835</v>
      </c>
      <c r="P753" t="s">
        <v>1515</v>
      </c>
      <c r="Q753">
        <v>400</v>
      </c>
      <c r="R753" t="s">
        <v>143</v>
      </c>
      <c r="S753" t="s">
        <v>40</v>
      </c>
      <c r="T753" t="s">
        <v>41</v>
      </c>
      <c r="U753">
        <v>230</v>
      </c>
      <c r="Y753" t="s">
        <v>538</v>
      </c>
      <c r="AA753">
        <v>34.0505</v>
      </c>
      <c r="AB753">
        <v>-118.25879999999999</v>
      </c>
      <c r="AC753">
        <f t="shared" si="11"/>
        <v>0</v>
      </c>
    </row>
    <row r="754" spans="1:29" x14ac:dyDescent="0.35">
      <c r="A754">
        <v>200405489</v>
      </c>
      <c r="B754" s="1">
        <v>43868</v>
      </c>
      <c r="C754" s="1">
        <v>43867</v>
      </c>
      <c r="D754">
        <v>2115</v>
      </c>
      <c r="E754">
        <v>4</v>
      </c>
      <c r="F754" t="s">
        <v>54</v>
      </c>
      <c r="G754">
        <v>464</v>
      </c>
      <c r="H754">
        <v>2</v>
      </c>
      <c r="I754">
        <v>946</v>
      </c>
      <c r="J754" t="s">
        <v>125</v>
      </c>
      <c r="K754" t="s">
        <v>1516</v>
      </c>
      <c r="L754">
        <v>12</v>
      </c>
      <c r="M754" t="s">
        <v>94</v>
      </c>
      <c r="N754" t="s">
        <v>95</v>
      </c>
      <c r="O754">
        <v>501</v>
      </c>
      <c r="P754" t="s">
        <v>164</v>
      </c>
      <c r="Q754">
        <v>500</v>
      </c>
      <c r="R754" t="s">
        <v>184</v>
      </c>
      <c r="S754" t="s">
        <v>84</v>
      </c>
      <c r="T754" t="s">
        <v>85</v>
      </c>
      <c r="U754">
        <v>946</v>
      </c>
      <c r="Y754" t="s">
        <v>1517</v>
      </c>
      <c r="AA754">
        <v>34.044499999999999</v>
      </c>
      <c r="AB754">
        <v>-118.2116</v>
      </c>
      <c r="AC754">
        <f t="shared" si="11"/>
        <v>0</v>
      </c>
    </row>
    <row r="755" spans="1:29" x14ac:dyDescent="0.35">
      <c r="A755">
        <v>201211063</v>
      </c>
      <c r="B755" s="1">
        <v>43938</v>
      </c>
      <c r="C755" s="1">
        <v>43938</v>
      </c>
      <c r="D755">
        <v>5</v>
      </c>
      <c r="E755">
        <v>12</v>
      </c>
      <c r="F755" t="s">
        <v>68</v>
      </c>
      <c r="G755">
        <v>1258</v>
      </c>
      <c r="H755">
        <v>1</v>
      </c>
      <c r="I755">
        <v>230</v>
      </c>
      <c r="J755" t="s">
        <v>161</v>
      </c>
      <c r="K755" t="s">
        <v>1518</v>
      </c>
      <c r="L755">
        <v>20</v>
      </c>
      <c r="M755" t="s">
        <v>94</v>
      </c>
      <c r="N755" t="s">
        <v>95</v>
      </c>
      <c r="O755">
        <v>101</v>
      </c>
      <c r="P755" t="s">
        <v>32</v>
      </c>
      <c r="Q755">
        <v>102</v>
      </c>
      <c r="R755" t="s">
        <v>219</v>
      </c>
      <c r="S755" t="s">
        <v>40</v>
      </c>
      <c r="T755" t="s">
        <v>41</v>
      </c>
      <c r="U755">
        <v>230</v>
      </c>
      <c r="V755">
        <v>998</v>
      </c>
      <c r="Y755" t="s">
        <v>640</v>
      </c>
      <c r="Z755" t="s">
        <v>152</v>
      </c>
      <c r="AA755">
        <v>33.9679</v>
      </c>
      <c r="AB755">
        <v>-118.26949999999999</v>
      </c>
      <c r="AC755">
        <f t="shared" si="11"/>
        <v>0</v>
      </c>
    </row>
    <row r="756" spans="1:29" x14ac:dyDescent="0.35">
      <c r="A756">
        <v>200112245</v>
      </c>
      <c r="B756" s="1">
        <v>43979</v>
      </c>
      <c r="C756" s="1">
        <v>43978</v>
      </c>
      <c r="D756">
        <v>100</v>
      </c>
      <c r="E756">
        <v>1</v>
      </c>
      <c r="F756" t="s">
        <v>36</v>
      </c>
      <c r="G756">
        <v>141</v>
      </c>
      <c r="H756">
        <v>1</v>
      </c>
      <c r="I756">
        <v>440</v>
      </c>
      <c r="J756" t="s">
        <v>213</v>
      </c>
      <c r="K756" t="s">
        <v>1519</v>
      </c>
      <c r="L756">
        <v>59</v>
      </c>
      <c r="M756" t="s">
        <v>30</v>
      </c>
      <c r="N756" t="s">
        <v>163</v>
      </c>
      <c r="O756">
        <v>508</v>
      </c>
      <c r="P756" t="s">
        <v>1520</v>
      </c>
      <c r="S756" t="s">
        <v>40</v>
      </c>
      <c r="T756" t="s">
        <v>41</v>
      </c>
      <c r="U756">
        <v>440</v>
      </c>
      <c r="Y756" t="s">
        <v>1521</v>
      </c>
      <c r="AA756">
        <v>34.054200000000002</v>
      </c>
      <c r="AB756">
        <v>-118.25660000000001</v>
      </c>
      <c r="AC756">
        <f t="shared" si="11"/>
        <v>0</v>
      </c>
    </row>
    <row r="757" spans="1:29" x14ac:dyDescent="0.35">
      <c r="A757">
        <v>200117177</v>
      </c>
      <c r="B757" s="1">
        <v>44074</v>
      </c>
      <c r="C757" s="1">
        <v>44072</v>
      </c>
      <c r="D757">
        <v>220</v>
      </c>
      <c r="E757">
        <v>1</v>
      </c>
      <c r="F757" t="s">
        <v>36</v>
      </c>
      <c r="G757">
        <v>162</v>
      </c>
      <c r="H757">
        <v>1</v>
      </c>
      <c r="I757">
        <v>230</v>
      </c>
      <c r="J757" t="s">
        <v>161</v>
      </c>
      <c r="K757" t="s">
        <v>1522</v>
      </c>
      <c r="L757">
        <v>0</v>
      </c>
      <c r="M757" t="s">
        <v>30</v>
      </c>
      <c r="N757" t="s">
        <v>163</v>
      </c>
      <c r="O757">
        <v>101</v>
      </c>
      <c r="P757" t="s">
        <v>32</v>
      </c>
      <c r="Q757">
        <v>102</v>
      </c>
      <c r="R757" t="s">
        <v>219</v>
      </c>
      <c r="S757" t="s">
        <v>40</v>
      </c>
      <c r="T757" t="s">
        <v>41</v>
      </c>
      <c r="U757">
        <v>230</v>
      </c>
      <c r="Y757" t="s">
        <v>643</v>
      </c>
      <c r="AA757">
        <v>34.043700000000001</v>
      </c>
      <c r="AB757">
        <v>-118.2582</v>
      </c>
      <c r="AC757">
        <f t="shared" si="11"/>
        <v>0</v>
      </c>
    </row>
    <row r="758" spans="1:29" x14ac:dyDescent="0.35">
      <c r="A758">
        <v>200317330</v>
      </c>
      <c r="B758" s="1">
        <v>44088</v>
      </c>
      <c r="C758" s="1">
        <v>44086</v>
      </c>
      <c r="D758">
        <v>2000</v>
      </c>
      <c r="E758">
        <v>3</v>
      </c>
      <c r="F758" t="s">
        <v>43</v>
      </c>
      <c r="G758">
        <v>327</v>
      </c>
      <c r="H758">
        <v>1</v>
      </c>
      <c r="I758">
        <v>480</v>
      </c>
      <c r="J758" t="s">
        <v>44</v>
      </c>
      <c r="K758" t="s">
        <v>1523</v>
      </c>
      <c r="L758">
        <v>24</v>
      </c>
      <c r="M758" t="s">
        <v>30</v>
      </c>
      <c r="N758" t="s">
        <v>31</v>
      </c>
      <c r="O758">
        <v>502</v>
      </c>
      <c r="P758" t="s">
        <v>47</v>
      </c>
      <c r="S758" t="s">
        <v>40</v>
      </c>
      <c r="T758" t="s">
        <v>41</v>
      </c>
      <c r="U758">
        <v>480</v>
      </c>
      <c r="Y758" t="s">
        <v>1524</v>
      </c>
      <c r="AA758">
        <v>34.032800000000002</v>
      </c>
      <c r="AB758">
        <v>-118.2865</v>
      </c>
      <c r="AC758">
        <f t="shared" si="11"/>
        <v>0</v>
      </c>
    </row>
    <row r="759" spans="1:29" x14ac:dyDescent="0.35">
      <c r="A759">
        <v>200209078</v>
      </c>
      <c r="B759" s="1">
        <v>43938</v>
      </c>
      <c r="C759" s="1">
        <v>43937</v>
      </c>
      <c r="D759">
        <v>1430</v>
      </c>
      <c r="E759">
        <v>2</v>
      </c>
      <c r="F759" t="s">
        <v>56</v>
      </c>
      <c r="G759">
        <v>256</v>
      </c>
      <c r="H759">
        <v>2</v>
      </c>
      <c r="I759">
        <v>740</v>
      </c>
      <c r="J759" t="s">
        <v>224</v>
      </c>
      <c r="K759" t="s">
        <v>1272</v>
      </c>
      <c r="L759">
        <v>19</v>
      </c>
      <c r="M759" t="s">
        <v>46</v>
      </c>
      <c r="N759" t="s">
        <v>46</v>
      </c>
      <c r="O759">
        <v>704</v>
      </c>
      <c r="P759" t="s">
        <v>1204</v>
      </c>
      <c r="S759" t="s">
        <v>40</v>
      </c>
      <c r="T759" t="s">
        <v>41</v>
      </c>
      <c r="U759">
        <v>740</v>
      </c>
      <c r="Y759" t="s">
        <v>1525</v>
      </c>
      <c r="AA759">
        <v>34.055500000000002</v>
      </c>
      <c r="AB759">
        <v>-118.27249999999999</v>
      </c>
      <c r="AC759">
        <f t="shared" si="11"/>
        <v>0</v>
      </c>
    </row>
    <row r="760" spans="1:29" x14ac:dyDescent="0.35">
      <c r="A760">
        <v>201015278</v>
      </c>
      <c r="B760" s="1">
        <v>44156</v>
      </c>
      <c r="C760" s="1">
        <v>44156</v>
      </c>
      <c r="D760">
        <v>335</v>
      </c>
      <c r="E760">
        <v>10</v>
      </c>
      <c r="F760" t="s">
        <v>103</v>
      </c>
      <c r="G760">
        <v>1088</v>
      </c>
      <c r="H760">
        <v>1</v>
      </c>
      <c r="I760">
        <v>420</v>
      </c>
      <c r="J760" t="s">
        <v>352</v>
      </c>
      <c r="K760" t="s">
        <v>1526</v>
      </c>
      <c r="L760">
        <v>49</v>
      </c>
      <c r="M760" t="s">
        <v>30</v>
      </c>
      <c r="N760" t="s">
        <v>73</v>
      </c>
      <c r="O760">
        <v>101</v>
      </c>
      <c r="P760" t="s">
        <v>32</v>
      </c>
      <c r="S760" t="s">
        <v>40</v>
      </c>
      <c r="T760" t="s">
        <v>41</v>
      </c>
      <c r="U760">
        <v>420</v>
      </c>
      <c r="Y760" t="s">
        <v>1527</v>
      </c>
      <c r="AA760">
        <v>34.151499999999999</v>
      </c>
      <c r="AB760">
        <v>-118.50360000000001</v>
      </c>
      <c r="AC760">
        <f t="shared" si="11"/>
        <v>0</v>
      </c>
    </row>
    <row r="761" spans="1:29" x14ac:dyDescent="0.35">
      <c r="A761">
        <v>200805781</v>
      </c>
      <c r="B761" s="1">
        <v>43870</v>
      </c>
      <c r="C761" s="1">
        <v>43870</v>
      </c>
      <c r="D761">
        <v>1450</v>
      </c>
      <c r="E761">
        <v>8</v>
      </c>
      <c r="F761" t="s">
        <v>109</v>
      </c>
      <c r="G761">
        <v>889</v>
      </c>
      <c r="H761">
        <v>2</v>
      </c>
      <c r="I761">
        <v>946</v>
      </c>
      <c r="J761" t="s">
        <v>125</v>
      </c>
      <c r="K761" t="s">
        <v>1528</v>
      </c>
      <c r="L761">
        <v>37</v>
      </c>
      <c r="M761" t="s">
        <v>30</v>
      </c>
      <c r="N761" t="s">
        <v>73</v>
      </c>
      <c r="O761">
        <v>101</v>
      </c>
      <c r="P761" t="s">
        <v>32</v>
      </c>
      <c r="Q761">
        <v>400</v>
      </c>
      <c r="R761" t="s">
        <v>143</v>
      </c>
      <c r="S761" t="s">
        <v>40</v>
      </c>
      <c r="T761" t="s">
        <v>41</v>
      </c>
      <c r="U761">
        <v>946</v>
      </c>
      <c r="Y761" t="s">
        <v>1529</v>
      </c>
      <c r="AA761">
        <v>34.043199999999999</v>
      </c>
      <c r="AB761">
        <v>-118.3796</v>
      </c>
      <c r="AC761">
        <f t="shared" si="11"/>
        <v>0</v>
      </c>
    </row>
    <row r="762" spans="1:29" x14ac:dyDescent="0.35">
      <c r="A762">
        <v>200614702</v>
      </c>
      <c r="B762" s="1">
        <v>44073</v>
      </c>
      <c r="C762" s="1">
        <v>44070</v>
      </c>
      <c r="D762">
        <v>1400</v>
      </c>
      <c r="E762">
        <v>6</v>
      </c>
      <c r="F762" t="s">
        <v>91</v>
      </c>
      <c r="G762">
        <v>667</v>
      </c>
      <c r="H762">
        <v>2</v>
      </c>
      <c r="I762">
        <v>740</v>
      </c>
      <c r="J762" t="s">
        <v>224</v>
      </c>
      <c r="K762" t="s">
        <v>1530</v>
      </c>
      <c r="L762">
        <v>72</v>
      </c>
      <c r="M762" t="s">
        <v>30</v>
      </c>
      <c r="N762" t="s">
        <v>163</v>
      </c>
      <c r="O762">
        <v>122</v>
      </c>
      <c r="P762" t="s">
        <v>275</v>
      </c>
      <c r="S762" t="s">
        <v>40</v>
      </c>
      <c r="T762" t="s">
        <v>41</v>
      </c>
      <c r="U762">
        <v>740</v>
      </c>
      <c r="Y762" t="s">
        <v>1531</v>
      </c>
      <c r="Z762" t="s">
        <v>1532</v>
      </c>
      <c r="AA762">
        <v>34.097999999999999</v>
      </c>
      <c r="AB762">
        <v>-118.3201</v>
      </c>
      <c r="AC762">
        <f t="shared" si="11"/>
        <v>0</v>
      </c>
    </row>
    <row r="763" spans="1:29" x14ac:dyDescent="0.35">
      <c r="A763">
        <v>200804066</v>
      </c>
      <c r="B763" s="1">
        <v>43832</v>
      </c>
      <c r="C763" s="1">
        <v>43832</v>
      </c>
      <c r="D763">
        <v>1300</v>
      </c>
      <c r="E763">
        <v>8</v>
      </c>
      <c r="F763" t="s">
        <v>109</v>
      </c>
      <c r="G763">
        <v>832</v>
      </c>
      <c r="H763">
        <v>1</v>
      </c>
      <c r="I763">
        <v>330</v>
      </c>
      <c r="J763" t="s">
        <v>37</v>
      </c>
      <c r="K763" t="s">
        <v>1533</v>
      </c>
      <c r="L763">
        <v>28</v>
      </c>
      <c r="M763" t="s">
        <v>94</v>
      </c>
      <c r="N763" t="s">
        <v>95</v>
      </c>
      <c r="O763">
        <v>707</v>
      </c>
      <c r="P763" t="s">
        <v>280</v>
      </c>
      <c r="S763" t="s">
        <v>40</v>
      </c>
      <c r="T763" t="s">
        <v>41</v>
      </c>
      <c r="U763">
        <v>330</v>
      </c>
      <c r="Y763" t="s">
        <v>1534</v>
      </c>
      <c r="AA763">
        <v>34.0505</v>
      </c>
      <c r="AB763">
        <v>-118.465</v>
      </c>
      <c r="AC763">
        <f t="shared" si="11"/>
        <v>0</v>
      </c>
    </row>
    <row r="764" spans="1:29" x14ac:dyDescent="0.35">
      <c r="A764">
        <v>200218813</v>
      </c>
      <c r="B764" s="1">
        <v>44185</v>
      </c>
      <c r="C764" s="1">
        <v>44184</v>
      </c>
      <c r="D764">
        <v>1900</v>
      </c>
      <c r="E764">
        <v>2</v>
      </c>
      <c r="F764" t="s">
        <v>56</v>
      </c>
      <c r="G764">
        <v>235</v>
      </c>
      <c r="H764">
        <v>1</v>
      </c>
      <c r="I764">
        <v>420</v>
      </c>
      <c r="J764" t="s">
        <v>352</v>
      </c>
      <c r="L764">
        <v>0</v>
      </c>
      <c r="O764">
        <v>101</v>
      </c>
      <c r="P764" t="s">
        <v>32</v>
      </c>
      <c r="S764" t="s">
        <v>40</v>
      </c>
      <c r="T764" t="s">
        <v>41</v>
      </c>
      <c r="U764">
        <v>420</v>
      </c>
      <c r="Y764" t="s">
        <v>1535</v>
      </c>
      <c r="Z764" t="s">
        <v>1536</v>
      </c>
      <c r="AA764">
        <v>34.065300000000001</v>
      </c>
      <c r="AB764">
        <v>-118.27249999999999</v>
      </c>
      <c r="AC764">
        <f t="shared" si="11"/>
        <v>0</v>
      </c>
    </row>
    <row r="765" spans="1:29" x14ac:dyDescent="0.35">
      <c r="A765">
        <v>200206644</v>
      </c>
      <c r="B765" s="1">
        <v>43883</v>
      </c>
      <c r="C765" s="1">
        <v>43882</v>
      </c>
      <c r="D765">
        <v>1900</v>
      </c>
      <c r="E765">
        <v>2</v>
      </c>
      <c r="F765" t="s">
        <v>56</v>
      </c>
      <c r="G765">
        <v>237</v>
      </c>
      <c r="H765">
        <v>1</v>
      </c>
      <c r="I765">
        <v>510</v>
      </c>
      <c r="J765" t="s">
        <v>29</v>
      </c>
      <c r="L765">
        <v>0</v>
      </c>
      <c r="O765">
        <v>101</v>
      </c>
      <c r="P765" t="s">
        <v>32</v>
      </c>
      <c r="S765" t="s">
        <v>40</v>
      </c>
      <c r="T765" t="s">
        <v>41</v>
      </c>
      <c r="U765">
        <v>510</v>
      </c>
      <c r="Y765" t="s">
        <v>1537</v>
      </c>
      <c r="Z765" t="s">
        <v>1281</v>
      </c>
      <c r="AA765">
        <v>34.060600000000001</v>
      </c>
      <c r="AB765">
        <v>-118.2672</v>
      </c>
      <c r="AC765">
        <f t="shared" si="11"/>
        <v>0</v>
      </c>
    </row>
    <row r="766" spans="1:29" x14ac:dyDescent="0.35">
      <c r="A766">
        <v>200321043</v>
      </c>
      <c r="B766" s="1">
        <v>44163</v>
      </c>
      <c r="C766" s="1">
        <v>44162</v>
      </c>
      <c r="D766">
        <v>1900</v>
      </c>
      <c r="E766">
        <v>3</v>
      </c>
      <c r="F766" t="s">
        <v>43</v>
      </c>
      <c r="G766">
        <v>361</v>
      </c>
      <c r="H766">
        <v>2</v>
      </c>
      <c r="I766">
        <v>930</v>
      </c>
      <c r="J766" t="s">
        <v>339</v>
      </c>
      <c r="K766" t="s">
        <v>1538</v>
      </c>
      <c r="L766">
        <v>33</v>
      </c>
      <c r="M766" t="s">
        <v>94</v>
      </c>
      <c r="N766" t="s">
        <v>163</v>
      </c>
      <c r="O766">
        <v>502</v>
      </c>
      <c r="P766" t="s">
        <v>47</v>
      </c>
      <c r="Q766">
        <v>511</v>
      </c>
      <c r="R766" t="s">
        <v>151</v>
      </c>
      <c r="S766" t="s">
        <v>84</v>
      </c>
      <c r="T766" t="s">
        <v>85</v>
      </c>
      <c r="U766">
        <v>930</v>
      </c>
      <c r="Y766" t="s">
        <v>1539</v>
      </c>
      <c r="AA766">
        <v>34.016300000000001</v>
      </c>
      <c r="AB766">
        <v>-118.3523</v>
      </c>
      <c r="AC766">
        <f t="shared" si="11"/>
        <v>0</v>
      </c>
    </row>
    <row r="767" spans="1:29" x14ac:dyDescent="0.35">
      <c r="A767">
        <v>200214459</v>
      </c>
      <c r="B767" s="1">
        <v>44075</v>
      </c>
      <c r="C767" s="1">
        <v>44074</v>
      </c>
      <c r="D767">
        <v>1900</v>
      </c>
      <c r="E767">
        <v>2</v>
      </c>
      <c r="F767" t="s">
        <v>56</v>
      </c>
      <c r="G767">
        <v>235</v>
      </c>
      <c r="H767">
        <v>1</v>
      </c>
      <c r="I767">
        <v>510</v>
      </c>
      <c r="J767" t="s">
        <v>29</v>
      </c>
      <c r="L767">
        <v>0</v>
      </c>
      <c r="O767">
        <v>101</v>
      </c>
      <c r="P767" t="s">
        <v>32</v>
      </c>
      <c r="S767" t="s">
        <v>40</v>
      </c>
      <c r="T767" t="s">
        <v>41</v>
      </c>
      <c r="U767">
        <v>510</v>
      </c>
      <c r="Y767" t="s">
        <v>1540</v>
      </c>
      <c r="AA767">
        <v>34.067700000000002</v>
      </c>
      <c r="AB767">
        <v>-118.2731</v>
      </c>
      <c r="AC767">
        <f t="shared" si="11"/>
        <v>0</v>
      </c>
    </row>
    <row r="768" spans="1:29" x14ac:dyDescent="0.35">
      <c r="A768">
        <v>200908604</v>
      </c>
      <c r="B768" s="1">
        <v>43939</v>
      </c>
      <c r="C768" s="1">
        <v>43936</v>
      </c>
      <c r="D768">
        <v>1800</v>
      </c>
      <c r="E768">
        <v>9</v>
      </c>
      <c r="F768" t="s">
        <v>49</v>
      </c>
      <c r="G768">
        <v>906</v>
      </c>
      <c r="H768">
        <v>2</v>
      </c>
      <c r="I768">
        <v>740</v>
      </c>
      <c r="J768" t="s">
        <v>224</v>
      </c>
      <c r="K768" t="s">
        <v>456</v>
      </c>
      <c r="L768">
        <v>34</v>
      </c>
      <c r="M768" t="s">
        <v>30</v>
      </c>
      <c r="N768" t="s">
        <v>95</v>
      </c>
      <c r="O768">
        <v>101</v>
      </c>
      <c r="P768" t="s">
        <v>32</v>
      </c>
      <c r="S768" t="s">
        <v>40</v>
      </c>
      <c r="T768" t="s">
        <v>41</v>
      </c>
      <c r="U768">
        <v>740</v>
      </c>
      <c r="Y768" t="s">
        <v>1541</v>
      </c>
      <c r="AA768">
        <v>34.204799999999999</v>
      </c>
      <c r="AB768">
        <v>-118.4443</v>
      </c>
      <c r="AC768">
        <f t="shared" si="11"/>
        <v>0</v>
      </c>
    </row>
    <row r="769" spans="1:29" x14ac:dyDescent="0.35">
      <c r="A769">
        <v>200300900</v>
      </c>
      <c r="B769" s="1">
        <v>44160</v>
      </c>
      <c r="C769" s="1">
        <v>44160</v>
      </c>
      <c r="D769">
        <v>615</v>
      </c>
      <c r="E769">
        <v>3</v>
      </c>
      <c r="F769" t="s">
        <v>43</v>
      </c>
      <c r="G769">
        <v>399</v>
      </c>
      <c r="H769">
        <v>1</v>
      </c>
      <c r="I769">
        <v>250</v>
      </c>
      <c r="J769" t="s">
        <v>1542</v>
      </c>
      <c r="K769" t="s">
        <v>1543</v>
      </c>
      <c r="L769">
        <v>32</v>
      </c>
      <c r="M769" t="s">
        <v>94</v>
      </c>
      <c r="N769" t="s">
        <v>95</v>
      </c>
      <c r="O769">
        <v>101</v>
      </c>
      <c r="P769" t="s">
        <v>32</v>
      </c>
      <c r="Q769">
        <v>109</v>
      </c>
      <c r="R769" t="s">
        <v>265</v>
      </c>
      <c r="S769" t="s">
        <v>40</v>
      </c>
      <c r="T769" t="s">
        <v>41</v>
      </c>
      <c r="U769">
        <v>250</v>
      </c>
      <c r="Y769" t="s">
        <v>1544</v>
      </c>
      <c r="Z769" t="s">
        <v>866</v>
      </c>
      <c r="AA769">
        <v>34.003799999999998</v>
      </c>
      <c r="AB769">
        <v>-118.28270000000001</v>
      </c>
      <c r="AC769">
        <f t="shared" si="11"/>
        <v>0</v>
      </c>
    </row>
    <row r="770" spans="1:29" x14ac:dyDescent="0.35">
      <c r="A770">
        <v>201116834</v>
      </c>
      <c r="B770" s="1">
        <v>44186</v>
      </c>
      <c r="C770" s="1">
        <v>44183</v>
      </c>
      <c r="D770">
        <v>1800</v>
      </c>
      <c r="E770">
        <v>11</v>
      </c>
      <c r="F770" t="s">
        <v>64</v>
      </c>
      <c r="G770">
        <v>1117</v>
      </c>
      <c r="H770">
        <v>1</v>
      </c>
      <c r="I770">
        <v>331</v>
      </c>
      <c r="J770" t="s">
        <v>233</v>
      </c>
      <c r="K770" t="s">
        <v>1545</v>
      </c>
      <c r="L770">
        <v>56</v>
      </c>
      <c r="M770" t="s">
        <v>30</v>
      </c>
      <c r="N770" t="s">
        <v>95</v>
      </c>
      <c r="O770">
        <v>101</v>
      </c>
      <c r="P770" t="s">
        <v>32</v>
      </c>
      <c r="S770" t="s">
        <v>40</v>
      </c>
      <c r="T770" t="s">
        <v>41</v>
      </c>
      <c r="U770">
        <v>331</v>
      </c>
      <c r="Y770" t="s">
        <v>1546</v>
      </c>
      <c r="Z770" t="s">
        <v>1547</v>
      </c>
      <c r="AA770">
        <v>34.130200000000002</v>
      </c>
      <c r="AB770">
        <v>-118.2174</v>
      </c>
      <c r="AC770">
        <f t="shared" si="11"/>
        <v>0</v>
      </c>
    </row>
    <row r="771" spans="1:29" x14ac:dyDescent="0.35">
      <c r="A771">
        <v>200709995</v>
      </c>
      <c r="B771" s="1">
        <v>43986</v>
      </c>
      <c r="C771" s="1">
        <v>43981</v>
      </c>
      <c r="D771">
        <v>1830</v>
      </c>
      <c r="E771">
        <v>7</v>
      </c>
      <c r="F771" t="s">
        <v>28</v>
      </c>
      <c r="G771">
        <v>722</v>
      </c>
      <c r="H771">
        <v>1</v>
      </c>
      <c r="I771">
        <v>310</v>
      </c>
      <c r="J771" t="s">
        <v>71</v>
      </c>
      <c r="K771" t="s">
        <v>1321</v>
      </c>
      <c r="L771">
        <v>46</v>
      </c>
      <c r="M771" t="s">
        <v>30</v>
      </c>
      <c r="N771" t="s">
        <v>95</v>
      </c>
      <c r="O771">
        <v>403</v>
      </c>
      <c r="P771" t="s">
        <v>337</v>
      </c>
      <c r="S771" t="s">
        <v>40</v>
      </c>
      <c r="T771" t="s">
        <v>41</v>
      </c>
      <c r="U771">
        <v>310</v>
      </c>
      <c r="Y771" t="s">
        <v>1548</v>
      </c>
      <c r="AA771">
        <v>34.0715</v>
      </c>
      <c r="AB771">
        <v>-118.3764</v>
      </c>
      <c r="AC771">
        <f t="shared" ref="AC771:AC834" si="12">IF(OR((S:S)="CC", S:S="AA",S:S="JA"), 1, 0)</f>
        <v>0</v>
      </c>
    </row>
    <row r="772" spans="1:29" x14ac:dyDescent="0.35">
      <c r="A772">
        <v>201105237</v>
      </c>
      <c r="B772" s="1">
        <v>43859</v>
      </c>
      <c r="C772" s="1">
        <v>43858</v>
      </c>
      <c r="D772">
        <v>2300</v>
      </c>
      <c r="E772">
        <v>11</v>
      </c>
      <c r="F772" t="s">
        <v>64</v>
      </c>
      <c r="G772">
        <v>1181</v>
      </c>
      <c r="H772">
        <v>1</v>
      </c>
      <c r="I772">
        <v>331</v>
      </c>
      <c r="J772" t="s">
        <v>233</v>
      </c>
      <c r="K772" t="s">
        <v>237</v>
      </c>
      <c r="L772">
        <v>28</v>
      </c>
      <c r="M772" t="s">
        <v>94</v>
      </c>
      <c r="N772" t="s">
        <v>1145</v>
      </c>
      <c r="O772">
        <v>101</v>
      </c>
      <c r="P772" t="s">
        <v>32</v>
      </c>
      <c r="S772" t="s">
        <v>40</v>
      </c>
      <c r="T772" t="s">
        <v>41</v>
      </c>
      <c r="U772">
        <v>331</v>
      </c>
      <c r="Y772" t="s">
        <v>1549</v>
      </c>
      <c r="Z772" t="s">
        <v>1550</v>
      </c>
      <c r="AA772">
        <v>34.081899999999997</v>
      </c>
      <c r="AB772">
        <v>-118.2649</v>
      </c>
      <c r="AC772">
        <f t="shared" si="12"/>
        <v>0</v>
      </c>
    </row>
    <row r="773" spans="1:29" x14ac:dyDescent="0.35">
      <c r="A773">
        <v>200608036</v>
      </c>
      <c r="B773" s="1">
        <v>43907</v>
      </c>
      <c r="C773" s="1">
        <v>43907</v>
      </c>
      <c r="D773">
        <v>430</v>
      </c>
      <c r="E773">
        <v>6</v>
      </c>
      <c r="F773" t="s">
        <v>91</v>
      </c>
      <c r="G773">
        <v>666</v>
      </c>
      <c r="H773">
        <v>1</v>
      </c>
      <c r="I773">
        <v>220</v>
      </c>
      <c r="J773" t="s">
        <v>919</v>
      </c>
      <c r="K773">
        <v>334</v>
      </c>
      <c r="L773">
        <v>34</v>
      </c>
      <c r="M773" t="s">
        <v>30</v>
      </c>
      <c r="N773" t="s">
        <v>31</v>
      </c>
      <c r="O773">
        <v>114</v>
      </c>
      <c r="P773" t="s">
        <v>1551</v>
      </c>
      <c r="Q773">
        <v>107</v>
      </c>
      <c r="R773" t="s">
        <v>454</v>
      </c>
      <c r="S773" t="s">
        <v>40</v>
      </c>
      <c r="T773" t="s">
        <v>41</v>
      </c>
      <c r="U773">
        <v>220</v>
      </c>
      <c r="Y773" t="s">
        <v>1552</v>
      </c>
      <c r="Z773" t="s">
        <v>654</v>
      </c>
      <c r="AA773">
        <v>34.093499999999999</v>
      </c>
      <c r="AB773">
        <v>-118.3266</v>
      </c>
      <c r="AC773">
        <f t="shared" si="12"/>
        <v>0</v>
      </c>
    </row>
    <row r="774" spans="1:29" x14ac:dyDescent="0.35">
      <c r="A774">
        <v>201107149</v>
      </c>
      <c r="B774" s="1">
        <v>43900</v>
      </c>
      <c r="C774" s="1">
        <v>43899</v>
      </c>
      <c r="D774">
        <v>1300</v>
      </c>
      <c r="E774">
        <v>11</v>
      </c>
      <c r="F774" t="s">
        <v>64</v>
      </c>
      <c r="G774">
        <v>1146</v>
      </c>
      <c r="H774">
        <v>1</v>
      </c>
      <c r="I774">
        <v>510</v>
      </c>
      <c r="J774" t="s">
        <v>29</v>
      </c>
      <c r="L774">
        <v>0</v>
      </c>
      <c r="O774">
        <v>101</v>
      </c>
      <c r="P774" t="s">
        <v>32</v>
      </c>
      <c r="S774" t="s">
        <v>40</v>
      </c>
      <c r="T774" t="s">
        <v>41</v>
      </c>
      <c r="U774">
        <v>510</v>
      </c>
      <c r="Y774" t="s">
        <v>1553</v>
      </c>
      <c r="AA774">
        <v>34.096299999999999</v>
      </c>
      <c r="AB774">
        <v>-118.2431</v>
      </c>
      <c r="AC774">
        <f t="shared" si="12"/>
        <v>0</v>
      </c>
    </row>
    <row r="775" spans="1:29" x14ac:dyDescent="0.35">
      <c r="A775">
        <v>200321894</v>
      </c>
      <c r="B775" s="1">
        <v>44182</v>
      </c>
      <c r="C775" s="1">
        <v>44182</v>
      </c>
      <c r="D775">
        <v>1510</v>
      </c>
      <c r="E775">
        <v>3</v>
      </c>
      <c r="F775" t="s">
        <v>43</v>
      </c>
      <c r="G775">
        <v>356</v>
      </c>
      <c r="H775">
        <v>2</v>
      </c>
      <c r="I775">
        <v>626</v>
      </c>
      <c r="J775" t="s">
        <v>141</v>
      </c>
      <c r="K775" t="s">
        <v>1554</v>
      </c>
      <c r="L775">
        <v>42</v>
      </c>
      <c r="M775" t="s">
        <v>94</v>
      </c>
      <c r="N775" t="s">
        <v>163</v>
      </c>
      <c r="O775">
        <v>501</v>
      </c>
      <c r="P775" t="s">
        <v>164</v>
      </c>
      <c r="Q775">
        <v>400</v>
      </c>
      <c r="R775" t="s">
        <v>143</v>
      </c>
      <c r="S775" t="s">
        <v>40</v>
      </c>
      <c r="T775" t="s">
        <v>41</v>
      </c>
      <c r="U775">
        <v>626</v>
      </c>
      <c r="Y775" t="s">
        <v>1555</v>
      </c>
      <c r="AA775">
        <v>34.0246</v>
      </c>
      <c r="AB775">
        <v>-118.3032</v>
      </c>
      <c r="AC775">
        <f t="shared" si="12"/>
        <v>0</v>
      </c>
    </row>
    <row r="776" spans="1:29" x14ac:dyDescent="0.35">
      <c r="A776">
        <v>200906541</v>
      </c>
      <c r="B776" s="1">
        <v>43887</v>
      </c>
      <c r="C776" s="1">
        <v>43887</v>
      </c>
      <c r="D776">
        <v>625</v>
      </c>
      <c r="E776">
        <v>9</v>
      </c>
      <c r="F776" t="s">
        <v>49</v>
      </c>
      <c r="G776">
        <v>952</v>
      </c>
      <c r="H776">
        <v>2</v>
      </c>
      <c r="I776">
        <v>624</v>
      </c>
      <c r="J776" t="s">
        <v>171</v>
      </c>
      <c r="K776" t="s">
        <v>1556</v>
      </c>
      <c r="L776">
        <v>45</v>
      </c>
      <c r="M776" t="s">
        <v>94</v>
      </c>
      <c r="N776" t="s">
        <v>73</v>
      </c>
      <c r="O776">
        <v>801</v>
      </c>
      <c r="P776" t="s">
        <v>381</v>
      </c>
      <c r="Q776">
        <v>515</v>
      </c>
      <c r="R776" t="s">
        <v>1557</v>
      </c>
      <c r="S776" t="s">
        <v>40</v>
      </c>
      <c r="T776" t="s">
        <v>41</v>
      </c>
      <c r="U776">
        <v>624</v>
      </c>
      <c r="Y776" t="s">
        <v>1558</v>
      </c>
      <c r="Z776" t="s">
        <v>118</v>
      </c>
      <c r="AA776">
        <v>34.168500000000002</v>
      </c>
      <c r="AB776">
        <v>-118.4659</v>
      </c>
      <c r="AC776">
        <f t="shared" si="12"/>
        <v>0</v>
      </c>
    </row>
    <row r="777" spans="1:29" x14ac:dyDescent="0.35">
      <c r="A777">
        <v>200613058</v>
      </c>
      <c r="B777" s="1">
        <v>44037</v>
      </c>
      <c r="C777" s="1">
        <v>44018</v>
      </c>
      <c r="D777">
        <v>1300</v>
      </c>
      <c r="E777">
        <v>6</v>
      </c>
      <c r="F777" t="s">
        <v>91</v>
      </c>
      <c r="G777">
        <v>622</v>
      </c>
      <c r="H777">
        <v>1</v>
      </c>
      <c r="I777">
        <v>510</v>
      </c>
      <c r="J777" t="s">
        <v>29</v>
      </c>
      <c r="L777">
        <v>0</v>
      </c>
      <c r="O777">
        <v>101</v>
      </c>
      <c r="P777" t="s">
        <v>32</v>
      </c>
      <c r="S777" t="s">
        <v>40</v>
      </c>
      <c r="T777" t="s">
        <v>41</v>
      </c>
      <c r="U777">
        <v>510</v>
      </c>
      <c r="Y777" t="s">
        <v>1559</v>
      </c>
      <c r="AA777">
        <v>34.103700000000003</v>
      </c>
      <c r="AB777">
        <v>-118.3659</v>
      </c>
      <c r="AC777">
        <f t="shared" si="12"/>
        <v>0</v>
      </c>
    </row>
    <row r="778" spans="1:29" x14ac:dyDescent="0.35">
      <c r="A778">
        <v>200113642</v>
      </c>
      <c r="B778" s="1">
        <v>44001</v>
      </c>
      <c r="C778" s="1">
        <v>44000</v>
      </c>
      <c r="D778">
        <v>1500</v>
      </c>
      <c r="E778">
        <v>1</v>
      </c>
      <c r="F778" t="s">
        <v>36</v>
      </c>
      <c r="G778">
        <v>152</v>
      </c>
      <c r="H778">
        <v>2</v>
      </c>
      <c r="I778">
        <v>624</v>
      </c>
      <c r="J778" t="s">
        <v>171</v>
      </c>
      <c r="K778" t="s">
        <v>1560</v>
      </c>
      <c r="L778">
        <v>24</v>
      </c>
      <c r="M778" t="s">
        <v>94</v>
      </c>
      <c r="N778" t="s">
        <v>95</v>
      </c>
      <c r="O778">
        <v>403</v>
      </c>
      <c r="P778" t="s">
        <v>337</v>
      </c>
      <c r="Q778">
        <v>400</v>
      </c>
      <c r="R778" t="s">
        <v>143</v>
      </c>
      <c r="S778" t="s">
        <v>40</v>
      </c>
      <c r="T778" t="s">
        <v>41</v>
      </c>
      <c r="U778">
        <v>624</v>
      </c>
      <c r="Y778" t="s">
        <v>1561</v>
      </c>
      <c r="AA778">
        <v>34.049100000000003</v>
      </c>
      <c r="AB778">
        <v>-118.25579999999999</v>
      </c>
      <c r="AC778">
        <f t="shared" si="12"/>
        <v>0</v>
      </c>
    </row>
    <row r="779" spans="1:29" x14ac:dyDescent="0.35">
      <c r="A779">
        <v>200311722</v>
      </c>
      <c r="B779" s="1">
        <v>43972</v>
      </c>
      <c r="C779" s="1">
        <v>43971</v>
      </c>
      <c r="D779">
        <v>2230</v>
      </c>
      <c r="E779">
        <v>3</v>
      </c>
      <c r="F779" t="s">
        <v>43</v>
      </c>
      <c r="G779">
        <v>396</v>
      </c>
      <c r="H779">
        <v>2</v>
      </c>
      <c r="I779">
        <v>627</v>
      </c>
      <c r="J779" t="s">
        <v>616</v>
      </c>
      <c r="K779" t="s">
        <v>1562</v>
      </c>
      <c r="L779">
        <v>13</v>
      </c>
      <c r="M779" t="s">
        <v>94</v>
      </c>
      <c r="N779" t="s">
        <v>95</v>
      </c>
      <c r="O779">
        <v>502</v>
      </c>
      <c r="P779" t="s">
        <v>47</v>
      </c>
      <c r="Q779">
        <v>400</v>
      </c>
      <c r="R779" t="s">
        <v>143</v>
      </c>
      <c r="S779" t="s">
        <v>40</v>
      </c>
      <c r="T779" t="s">
        <v>41</v>
      </c>
      <c r="U779">
        <v>627</v>
      </c>
      <c r="Y779" t="s">
        <v>1563</v>
      </c>
      <c r="AA779">
        <v>34.005499999999998</v>
      </c>
      <c r="AB779">
        <v>-118.2872</v>
      </c>
      <c r="AC779">
        <f t="shared" si="12"/>
        <v>0</v>
      </c>
    </row>
    <row r="780" spans="1:29" x14ac:dyDescent="0.35">
      <c r="A780">
        <v>200619000</v>
      </c>
      <c r="B780" s="1">
        <v>44173</v>
      </c>
      <c r="C780" s="1">
        <v>44163</v>
      </c>
      <c r="D780">
        <v>1550</v>
      </c>
      <c r="E780">
        <v>6</v>
      </c>
      <c r="F780" t="s">
        <v>91</v>
      </c>
      <c r="G780">
        <v>622</v>
      </c>
      <c r="H780">
        <v>1</v>
      </c>
      <c r="I780">
        <v>341</v>
      </c>
      <c r="J780" t="s">
        <v>157</v>
      </c>
      <c r="K780" t="s">
        <v>548</v>
      </c>
      <c r="L780">
        <v>31</v>
      </c>
      <c r="M780" t="s">
        <v>30</v>
      </c>
      <c r="N780" t="s">
        <v>73</v>
      </c>
      <c r="O780">
        <v>502</v>
      </c>
      <c r="P780" t="s">
        <v>47</v>
      </c>
      <c r="S780" t="s">
        <v>40</v>
      </c>
      <c r="T780" t="s">
        <v>41</v>
      </c>
      <c r="U780">
        <v>341</v>
      </c>
      <c r="Y780" t="s">
        <v>1564</v>
      </c>
      <c r="AA780">
        <v>34.101700000000001</v>
      </c>
      <c r="AB780">
        <v>-118.3562</v>
      </c>
      <c r="AC780">
        <f t="shared" si="12"/>
        <v>0</v>
      </c>
    </row>
    <row r="781" spans="1:29" x14ac:dyDescent="0.35">
      <c r="A781">
        <v>200917659</v>
      </c>
      <c r="B781" s="1">
        <v>44159</v>
      </c>
      <c r="C781" s="1">
        <v>44159</v>
      </c>
      <c r="D781">
        <v>1230</v>
      </c>
      <c r="E781">
        <v>9</v>
      </c>
      <c r="F781" t="s">
        <v>49</v>
      </c>
      <c r="G781">
        <v>905</v>
      </c>
      <c r="H781">
        <v>2</v>
      </c>
      <c r="I781">
        <v>627</v>
      </c>
      <c r="J781" t="s">
        <v>616</v>
      </c>
      <c r="K781" t="s">
        <v>1565</v>
      </c>
      <c r="L781">
        <v>15</v>
      </c>
      <c r="M781" t="s">
        <v>94</v>
      </c>
      <c r="N781" t="s">
        <v>95</v>
      </c>
      <c r="O781">
        <v>502</v>
      </c>
      <c r="P781" t="s">
        <v>47</v>
      </c>
      <c r="Q781">
        <v>400</v>
      </c>
      <c r="R781" t="s">
        <v>143</v>
      </c>
      <c r="S781" t="s">
        <v>84</v>
      </c>
      <c r="T781" t="s">
        <v>85</v>
      </c>
      <c r="U781">
        <v>627</v>
      </c>
      <c r="Y781" t="s">
        <v>1566</v>
      </c>
      <c r="AA781">
        <v>34.203000000000003</v>
      </c>
      <c r="AB781">
        <v>-118.45140000000001</v>
      </c>
      <c r="AC781">
        <f t="shared" si="12"/>
        <v>0</v>
      </c>
    </row>
    <row r="782" spans="1:29" x14ac:dyDescent="0.35">
      <c r="A782">
        <v>201224609</v>
      </c>
      <c r="B782" s="1">
        <v>44150</v>
      </c>
      <c r="C782" s="1">
        <v>44150</v>
      </c>
      <c r="D782">
        <v>1730</v>
      </c>
      <c r="E782">
        <v>12</v>
      </c>
      <c r="F782" t="s">
        <v>68</v>
      </c>
      <c r="G782">
        <v>1208</v>
      </c>
      <c r="H782">
        <v>2</v>
      </c>
      <c r="I782">
        <v>903</v>
      </c>
      <c r="J782" t="s">
        <v>893</v>
      </c>
      <c r="K782" t="s">
        <v>1567</v>
      </c>
      <c r="L782">
        <v>14</v>
      </c>
      <c r="M782" t="s">
        <v>94</v>
      </c>
      <c r="N782" t="s">
        <v>95</v>
      </c>
      <c r="O782">
        <v>501</v>
      </c>
      <c r="P782" t="s">
        <v>164</v>
      </c>
      <c r="S782" t="s">
        <v>40</v>
      </c>
      <c r="T782" t="s">
        <v>41</v>
      </c>
      <c r="U782">
        <v>903</v>
      </c>
      <c r="Y782" t="s">
        <v>1568</v>
      </c>
      <c r="AA782">
        <v>33.999699999999997</v>
      </c>
      <c r="AB782">
        <v>-118.28489999999999</v>
      </c>
      <c r="AC782">
        <f t="shared" si="12"/>
        <v>0</v>
      </c>
    </row>
    <row r="783" spans="1:29" x14ac:dyDescent="0.35">
      <c r="A783">
        <v>200716993</v>
      </c>
      <c r="B783" s="1">
        <v>44176</v>
      </c>
      <c r="C783" s="1">
        <v>44168</v>
      </c>
      <c r="D783">
        <v>1630</v>
      </c>
      <c r="E783">
        <v>7</v>
      </c>
      <c r="F783" t="s">
        <v>28</v>
      </c>
      <c r="G783">
        <v>722</v>
      </c>
      <c r="H783">
        <v>1</v>
      </c>
      <c r="I783">
        <v>440</v>
      </c>
      <c r="J783" t="s">
        <v>213</v>
      </c>
      <c r="K783">
        <v>344</v>
      </c>
      <c r="L783">
        <v>19</v>
      </c>
      <c r="M783" t="s">
        <v>30</v>
      </c>
      <c r="N783" t="s">
        <v>95</v>
      </c>
      <c r="O783">
        <v>405</v>
      </c>
      <c r="P783" t="s">
        <v>52</v>
      </c>
      <c r="S783" t="s">
        <v>40</v>
      </c>
      <c r="T783" t="s">
        <v>41</v>
      </c>
      <c r="U783">
        <v>440</v>
      </c>
      <c r="Y783" t="s">
        <v>1569</v>
      </c>
      <c r="AA783">
        <v>34.073399999999999</v>
      </c>
      <c r="AB783">
        <v>-118.37649999999999</v>
      </c>
      <c r="AC783">
        <f t="shared" si="12"/>
        <v>0</v>
      </c>
    </row>
    <row r="784" spans="1:29" x14ac:dyDescent="0.35">
      <c r="A784">
        <v>200508338</v>
      </c>
      <c r="B784" s="1">
        <v>43937</v>
      </c>
      <c r="C784" s="1">
        <v>43937</v>
      </c>
      <c r="D784">
        <v>515</v>
      </c>
      <c r="E784">
        <v>5</v>
      </c>
      <c r="F784" t="s">
        <v>98</v>
      </c>
      <c r="G784">
        <v>555</v>
      </c>
      <c r="H784">
        <v>1</v>
      </c>
      <c r="I784">
        <v>420</v>
      </c>
      <c r="J784" t="s">
        <v>352</v>
      </c>
      <c r="K784" t="s">
        <v>1570</v>
      </c>
      <c r="L784">
        <v>51</v>
      </c>
      <c r="M784" t="s">
        <v>30</v>
      </c>
      <c r="N784" t="s">
        <v>95</v>
      </c>
      <c r="O784">
        <v>101</v>
      </c>
      <c r="P784" t="s">
        <v>32</v>
      </c>
      <c r="S784" t="s">
        <v>40</v>
      </c>
      <c r="T784" t="s">
        <v>41</v>
      </c>
      <c r="U784">
        <v>420</v>
      </c>
      <c r="Y784" t="s">
        <v>1571</v>
      </c>
      <c r="AA784">
        <v>33.744199999999999</v>
      </c>
      <c r="AB784">
        <v>-118.2901</v>
      </c>
      <c r="AC784">
        <f t="shared" si="12"/>
        <v>0</v>
      </c>
    </row>
    <row r="785" spans="1:29" x14ac:dyDescent="0.35">
      <c r="A785">
        <v>200511333</v>
      </c>
      <c r="B785" s="1">
        <v>44014</v>
      </c>
      <c r="C785" s="1">
        <v>44014</v>
      </c>
      <c r="D785">
        <v>700</v>
      </c>
      <c r="E785">
        <v>5</v>
      </c>
      <c r="F785" t="s">
        <v>98</v>
      </c>
      <c r="G785">
        <v>564</v>
      </c>
      <c r="H785">
        <v>1</v>
      </c>
      <c r="I785">
        <v>310</v>
      </c>
      <c r="J785" t="s">
        <v>71</v>
      </c>
      <c r="K785" t="s">
        <v>1572</v>
      </c>
      <c r="L785">
        <v>0</v>
      </c>
      <c r="M785" t="s">
        <v>46</v>
      </c>
      <c r="N785" t="s">
        <v>46</v>
      </c>
      <c r="O785">
        <v>502</v>
      </c>
      <c r="P785" t="s">
        <v>47</v>
      </c>
      <c r="Q785">
        <v>400</v>
      </c>
      <c r="R785" t="s">
        <v>143</v>
      </c>
      <c r="S785" t="s">
        <v>40</v>
      </c>
      <c r="T785" t="s">
        <v>41</v>
      </c>
      <c r="U785">
        <v>310</v>
      </c>
      <c r="Y785" t="s">
        <v>1573</v>
      </c>
      <c r="AA785">
        <v>33.739699999999999</v>
      </c>
      <c r="AB785">
        <v>-118.2835</v>
      </c>
      <c r="AC785">
        <f t="shared" si="12"/>
        <v>0</v>
      </c>
    </row>
    <row r="786" spans="1:29" x14ac:dyDescent="0.35">
      <c r="A786">
        <v>201116110</v>
      </c>
      <c r="B786" s="1">
        <v>44162</v>
      </c>
      <c r="C786" s="1">
        <v>44161</v>
      </c>
      <c r="D786">
        <v>1330</v>
      </c>
      <c r="E786">
        <v>11</v>
      </c>
      <c r="F786" t="s">
        <v>64</v>
      </c>
      <c r="G786">
        <v>1161</v>
      </c>
      <c r="H786">
        <v>1</v>
      </c>
      <c r="I786">
        <v>480</v>
      </c>
      <c r="J786" t="s">
        <v>44</v>
      </c>
      <c r="K786">
        <v>344</v>
      </c>
      <c r="L786">
        <v>46</v>
      </c>
      <c r="M786" t="s">
        <v>30</v>
      </c>
      <c r="N786" t="s">
        <v>31</v>
      </c>
      <c r="O786">
        <v>121</v>
      </c>
      <c r="P786" t="s">
        <v>246</v>
      </c>
      <c r="S786" t="s">
        <v>40</v>
      </c>
      <c r="T786" t="s">
        <v>41</v>
      </c>
      <c r="U786">
        <v>480</v>
      </c>
      <c r="Y786" t="s">
        <v>1574</v>
      </c>
      <c r="AA786">
        <v>34.090800000000002</v>
      </c>
      <c r="AB786">
        <v>-118.2984</v>
      </c>
      <c r="AC786">
        <f t="shared" si="12"/>
        <v>0</v>
      </c>
    </row>
    <row r="787" spans="1:29" x14ac:dyDescent="0.35">
      <c r="A787">
        <v>200607338</v>
      </c>
      <c r="B787" s="1">
        <v>43894</v>
      </c>
      <c r="C787" s="1">
        <v>43850</v>
      </c>
      <c r="D787">
        <v>1700</v>
      </c>
      <c r="E787">
        <v>6</v>
      </c>
      <c r="F787" t="s">
        <v>91</v>
      </c>
      <c r="G787">
        <v>646</v>
      </c>
      <c r="H787">
        <v>2</v>
      </c>
      <c r="I787">
        <v>661</v>
      </c>
      <c r="J787" t="s">
        <v>347</v>
      </c>
      <c r="K787" t="s">
        <v>1575</v>
      </c>
      <c r="L787">
        <v>50</v>
      </c>
      <c r="M787" t="s">
        <v>94</v>
      </c>
      <c r="N787" t="s">
        <v>73</v>
      </c>
      <c r="O787">
        <v>203</v>
      </c>
      <c r="P787" t="s">
        <v>101</v>
      </c>
      <c r="S787" t="s">
        <v>40</v>
      </c>
      <c r="T787" t="s">
        <v>41</v>
      </c>
      <c r="U787">
        <v>661</v>
      </c>
      <c r="Y787" t="s">
        <v>240</v>
      </c>
      <c r="AA787">
        <v>34.097999999999999</v>
      </c>
      <c r="AB787">
        <v>-118.33320000000001</v>
      </c>
      <c r="AC787">
        <f t="shared" si="12"/>
        <v>0</v>
      </c>
    </row>
    <row r="788" spans="1:29" x14ac:dyDescent="0.35">
      <c r="A788">
        <v>200918506</v>
      </c>
      <c r="B788" s="1">
        <v>44181</v>
      </c>
      <c r="C788" s="1">
        <v>44179</v>
      </c>
      <c r="D788">
        <v>1200</v>
      </c>
      <c r="E788">
        <v>9</v>
      </c>
      <c r="F788" t="s">
        <v>49</v>
      </c>
      <c r="G788">
        <v>932</v>
      </c>
      <c r="H788">
        <v>2</v>
      </c>
      <c r="I788">
        <v>354</v>
      </c>
      <c r="J788" t="s">
        <v>167</v>
      </c>
      <c r="K788" t="s">
        <v>1576</v>
      </c>
      <c r="L788">
        <v>45</v>
      </c>
      <c r="M788" t="s">
        <v>30</v>
      </c>
      <c r="N788" t="s">
        <v>95</v>
      </c>
      <c r="O788">
        <v>502</v>
      </c>
      <c r="P788" t="s">
        <v>47</v>
      </c>
      <c r="S788" t="s">
        <v>40</v>
      </c>
      <c r="T788" t="s">
        <v>41</v>
      </c>
      <c r="U788">
        <v>354</v>
      </c>
      <c r="Y788" t="s">
        <v>1577</v>
      </c>
      <c r="AA788">
        <v>34.186700000000002</v>
      </c>
      <c r="AB788">
        <v>-118.4567</v>
      </c>
      <c r="AC788">
        <f t="shared" si="12"/>
        <v>0</v>
      </c>
    </row>
    <row r="789" spans="1:29" x14ac:dyDescent="0.35">
      <c r="A789">
        <v>200109159</v>
      </c>
      <c r="B789" s="1">
        <v>43904</v>
      </c>
      <c r="C789" s="1">
        <v>43904</v>
      </c>
      <c r="D789">
        <v>1330</v>
      </c>
      <c r="E789">
        <v>1</v>
      </c>
      <c r="F789" t="s">
        <v>36</v>
      </c>
      <c r="G789">
        <v>134</v>
      </c>
      <c r="H789">
        <v>2</v>
      </c>
      <c r="I789">
        <v>624</v>
      </c>
      <c r="J789" t="s">
        <v>171</v>
      </c>
      <c r="K789" t="s">
        <v>1578</v>
      </c>
      <c r="L789">
        <v>47</v>
      </c>
      <c r="M789" t="s">
        <v>30</v>
      </c>
      <c r="N789" t="s">
        <v>95</v>
      </c>
      <c r="O789">
        <v>402</v>
      </c>
      <c r="P789" t="s">
        <v>195</v>
      </c>
      <c r="Q789">
        <v>500</v>
      </c>
      <c r="R789" t="s">
        <v>184</v>
      </c>
      <c r="S789" t="s">
        <v>40</v>
      </c>
      <c r="T789" t="s">
        <v>41</v>
      </c>
      <c r="U789">
        <v>624</v>
      </c>
      <c r="Y789" t="s">
        <v>1579</v>
      </c>
      <c r="AA789">
        <v>34.051000000000002</v>
      </c>
      <c r="AB789">
        <v>-118.248</v>
      </c>
      <c r="AC789">
        <f t="shared" si="12"/>
        <v>0</v>
      </c>
    </row>
    <row r="790" spans="1:29" x14ac:dyDescent="0.35">
      <c r="A790">
        <v>200212860</v>
      </c>
      <c r="B790" s="1">
        <v>44033</v>
      </c>
      <c r="C790" s="1">
        <v>44033</v>
      </c>
      <c r="D790">
        <v>2250</v>
      </c>
      <c r="E790">
        <v>2</v>
      </c>
      <c r="F790" t="s">
        <v>56</v>
      </c>
      <c r="G790">
        <v>233</v>
      </c>
      <c r="H790">
        <v>1</v>
      </c>
      <c r="I790">
        <v>440</v>
      </c>
      <c r="J790" t="s">
        <v>213</v>
      </c>
      <c r="K790" t="s">
        <v>1580</v>
      </c>
      <c r="L790">
        <v>38</v>
      </c>
      <c r="M790" t="s">
        <v>94</v>
      </c>
      <c r="N790" t="s">
        <v>95</v>
      </c>
      <c r="O790">
        <v>502</v>
      </c>
      <c r="P790" t="s">
        <v>47</v>
      </c>
      <c r="Q790">
        <v>400</v>
      </c>
      <c r="R790" t="s">
        <v>143</v>
      </c>
      <c r="S790" t="s">
        <v>84</v>
      </c>
      <c r="T790" t="s">
        <v>85</v>
      </c>
      <c r="U790">
        <v>440</v>
      </c>
      <c r="V790">
        <v>626</v>
      </c>
      <c r="Y790" t="s">
        <v>1581</v>
      </c>
      <c r="AA790">
        <v>34.072899999999997</v>
      </c>
      <c r="AB790">
        <v>-118.2757</v>
      </c>
      <c r="AC790">
        <f t="shared" si="12"/>
        <v>0</v>
      </c>
    </row>
    <row r="791" spans="1:29" x14ac:dyDescent="0.35">
      <c r="A791">
        <v>201007656</v>
      </c>
      <c r="B791" s="1">
        <v>43919</v>
      </c>
      <c r="C791" s="1">
        <v>43895</v>
      </c>
      <c r="D791">
        <v>2010</v>
      </c>
      <c r="E791">
        <v>10</v>
      </c>
      <c r="F791" t="s">
        <v>103</v>
      </c>
      <c r="G791">
        <v>1004</v>
      </c>
      <c r="H791">
        <v>2</v>
      </c>
      <c r="I791">
        <v>662</v>
      </c>
      <c r="J791" t="s">
        <v>191</v>
      </c>
      <c r="K791">
        <v>701</v>
      </c>
      <c r="L791">
        <v>46</v>
      </c>
      <c r="M791" t="s">
        <v>30</v>
      </c>
      <c r="N791" t="s">
        <v>95</v>
      </c>
      <c r="O791">
        <v>501</v>
      </c>
      <c r="P791" t="s">
        <v>164</v>
      </c>
      <c r="S791" t="s">
        <v>40</v>
      </c>
      <c r="T791" t="s">
        <v>41</v>
      </c>
      <c r="U791">
        <v>662</v>
      </c>
      <c r="Y791" t="s">
        <v>1582</v>
      </c>
      <c r="AA791">
        <v>34.216500000000003</v>
      </c>
      <c r="AB791">
        <v>-118.5287</v>
      </c>
      <c r="AC791">
        <f t="shared" si="12"/>
        <v>0</v>
      </c>
    </row>
    <row r="792" spans="1:29" x14ac:dyDescent="0.35">
      <c r="A792">
        <v>200516945</v>
      </c>
      <c r="B792" s="1">
        <v>44156</v>
      </c>
      <c r="C792" s="1">
        <v>44147</v>
      </c>
      <c r="D792">
        <v>1900</v>
      </c>
      <c r="E792">
        <v>5</v>
      </c>
      <c r="F792" t="s">
        <v>98</v>
      </c>
      <c r="G792">
        <v>519</v>
      </c>
      <c r="H792">
        <v>1</v>
      </c>
      <c r="I792">
        <v>510</v>
      </c>
      <c r="J792" t="s">
        <v>29</v>
      </c>
      <c r="L792">
        <v>0</v>
      </c>
      <c r="O792">
        <v>101</v>
      </c>
      <c r="P792" t="s">
        <v>32</v>
      </c>
      <c r="S792" t="s">
        <v>40</v>
      </c>
      <c r="T792" t="s">
        <v>41</v>
      </c>
      <c r="U792">
        <v>510</v>
      </c>
      <c r="Y792" t="s">
        <v>1583</v>
      </c>
      <c r="AA792">
        <v>33.797600000000003</v>
      </c>
      <c r="AB792">
        <v>-118.2385</v>
      </c>
      <c r="AC792">
        <f t="shared" si="12"/>
        <v>0</v>
      </c>
    </row>
    <row r="793" spans="1:29" x14ac:dyDescent="0.35">
      <c r="A793">
        <v>200114101</v>
      </c>
      <c r="B793" s="1">
        <v>44011</v>
      </c>
      <c r="C793" s="1">
        <v>44011</v>
      </c>
      <c r="D793">
        <v>700</v>
      </c>
      <c r="E793">
        <v>1</v>
      </c>
      <c r="F793" t="s">
        <v>36</v>
      </c>
      <c r="G793">
        <v>156</v>
      </c>
      <c r="H793">
        <v>2</v>
      </c>
      <c r="I793">
        <v>626</v>
      </c>
      <c r="J793" t="s">
        <v>141</v>
      </c>
      <c r="K793" t="s">
        <v>1584</v>
      </c>
      <c r="L793">
        <v>31</v>
      </c>
      <c r="M793" t="s">
        <v>30</v>
      </c>
      <c r="N793" t="s">
        <v>95</v>
      </c>
      <c r="O793">
        <v>502</v>
      </c>
      <c r="P793" t="s">
        <v>47</v>
      </c>
      <c r="Q793">
        <v>400</v>
      </c>
      <c r="R793" t="s">
        <v>143</v>
      </c>
      <c r="S793" t="s">
        <v>84</v>
      </c>
      <c r="T793" t="s">
        <v>85</v>
      </c>
      <c r="U793">
        <v>626</v>
      </c>
      <c r="Y793" t="s">
        <v>1585</v>
      </c>
      <c r="AA793">
        <v>34.042900000000003</v>
      </c>
      <c r="AB793">
        <v>-118.2462</v>
      </c>
      <c r="AC793">
        <f t="shared" si="12"/>
        <v>0</v>
      </c>
    </row>
    <row r="794" spans="1:29" x14ac:dyDescent="0.35">
      <c r="A794">
        <v>200619576</v>
      </c>
      <c r="B794" s="1">
        <v>44187</v>
      </c>
      <c r="C794" s="1">
        <v>44187</v>
      </c>
      <c r="D794">
        <v>1810</v>
      </c>
      <c r="E794">
        <v>6</v>
      </c>
      <c r="F794" t="s">
        <v>91</v>
      </c>
      <c r="G794">
        <v>638</v>
      </c>
      <c r="H794">
        <v>1</v>
      </c>
      <c r="I794">
        <v>210</v>
      </c>
      <c r="J794" t="s">
        <v>149</v>
      </c>
      <c r="K794" t="s">
        <v>1586</v>
      </c>
      <c r="L794">
        <v>0</v>
      </c>
      <c r="M794" t="s">
        <v>46</v>
      </c>
      <c r="N794" t="s">
        <v>46</v>
      </c>
      <c r="O794">
        <v>403</v>
      </c>
      <c r="P794" t="s">
        <v>337</v>
      </c>
      <c r="Q794">
        <v>200</v>
      </c>
      <c r="R794" t="s">
        <v>663</v>
      </c>
      <c r="S794" t="s">
        <v>40</v>
      </c>
      <c r="T794" t="s">
        <v>41</v>
      </c>
      <c r="U794">
        <v>210</v>
      </c>
      <c r="Y794" t="s">
        <v>1587</v>
      </c>
      <c r="AA794">
        <v>34.1038</v>
      </c>
      <c r="AB794">
        <v>-118.3151</v>
      </c>
      <c r="AC794">
        <f t="shared" si="12"/>
        <v>0</v>
      </c>
    </row>
    <row r="795" spans="1:29" x14ac:dyDescent="0.35">
      <c r="A795">
        <v>200617466</v>
      </c>
      <c r="B795" s="1">
        <v>44136</v>
      </c>
      <c r="C795" s="1">
        <v>44135</v>
      </c>
      <c r="D795">
        <v>1700</v>
      </c>
      <c r="E795">
        <v>6</v>
      </c>
      <c r="F795" t="s">
        <v>91</v>
      </c>
      <c r="G795">
        <v>645</v>
      </c>
      <c r="H795">
        <v>1</v>
      </c>
      <c r="I795">
        <v>330</v>
      </c>
      <c r="J795" t="s">
        <v>37</v>
      </c>
      <c r="K795" t="s">
        <v>1588</v>
      </c>
      <c r="L795">
        <v>63</v>
      </c>
      <c r="M795" t="s">
        <v>30</v>
      </c>
      <c r="N795" t="s">
        <v>73</v>
      </c>
      <c r="O795">
        <v>101</v>
      </c>
      <c r="P795" t="s">
        <v>32</v>
      </c>
      <c r="S795" t="s">
        <v>40</v>
      </c>
      <c r="T795" t="s">
        <v>41</v>
      </c>
      <c r="U795">
        <v>330</v>
      </c>
      <c r="Y795" t="s">
        <v>1589</v>
      </c>
      <c r="AA795">
        <v>34.101500000000001</v>
      </c>
      <c r="AB795">
        <v>-118.3417</v>
      </c>
      <c r="AC795">
        <f t="shared" si="12"/>
        <v>0</v>
      </c>
    </row>
    <row r="796" spans="1:29" x14ac:dyDescent="0.35">
      <c r="A796">
        <v>201014693</v>
      </c>
      <c r="B796" s="1">
        <v>44138</v>
      </c>
      <c r="C796" s="1">
        <v>44138</v>
      </c>
      <c r="D796">
        <v>1330</v>
      </c>
      <c r="E796">
        <v>10</v>
      </c>
      <c r="F796" t="s">
        <v>103</v>
      </c>
      <c r="G796">
        <v>1008</v>
      </c>
      <c r="H796">
        <v>1</v>
      </c>
      <c r="I796">
        <v>343</v>
      </c>
      <c r="J796" t="s">
        <v>50</v>
      </c>
      <c r="K796" t="s">
        <v>1590</v>
      </c>
      <c r="L796">
        <v>0</v>
      </c>
      <c r="M796" t="s">
        <v>30</v>
      </c>
      <c r="N796" t="s">
        <v>73</v>
      </c>
      <c r="O796">
        <v>243</v>
      </c>
      <c r="P796" t="s">
        <v>1414</v>
      </c>
      <c r="Q796">
        <v>400</v>
      </c>
      <c r="R796" t="s">
        <v>143</v>
      </c>
      <c r="S796" t="s">
        <v>33</v>
      </c>
      <c r="T796" t="s">
        <v>34</v>
      </c>
      <c r="U796">
        <v>343</v>
      </c>
      <c r="V796">
        <v>998</v>
      </c>
      <c r="Y796" t="s">
        <v>1415</v>
      </c>
      <c r="AA796">
        <v>34.220599999999997</v>
      </c>
      <c r="AB796">
        <v>-118.4982</v>
      </c>
      <c r="AC796">
        <f t="shared" si="12"/>
        <v>1</v>
      </c>
    </row>
    <row r="797" spans="1:29" x14ac:dyDescent="0.35">
      <c r="A797">
        <v>200604022</v>
      </c>
      <c r="B797" s="1">
        <v>43831</v>
      </c>
      <c r="C797" s="1">
        <v>43831</v>
      </c>
      <c r="D797">
        <v>2030</v>
      </c>
      <c r="E797">
        <v>6</v>
      </c>
      <c r="F797" t="s">
        <v>91</v>
      </c>
      <c r="G797">
        <v>679</v>
      </c>
      <c r="H797">
        <v>1</v>
      </c>
      <c r="I797">
        <v>350</v>
      </c>
      <c r="J797" t="s">
        <v>1591</v>
      </c>
      <c r="K797">
        <v>344</v>
      </c>
      <c r="L797">
        <v>52</v>
      </c>
      <c r="M797" t="s">
        <v>30</v>
      </c>
      <c r="N797" t="s">
        <v>95</v>
      </c>
      <c r="O797">
        <v>101</v>
      </c>
      <c r="P797" t="s">
        <v>32</v>
      </c>
      <c r="S797" t="s">
        <v>40</v>
      </c>
      <c r="T797" t="s">
        <v>41</v>
      </c>
      <c r="U797">
        <v>350</v>
      </c>
      <c r="Y797" t="s">
        <v>1592</v>
      </c>
      <c r="Z797" t="s">
        <v>1141</v>
      </c>
      <c r="AA797">
        <v>34.0886</v>
      </c>
      <c r="AB797">
        <v>-118.3027</v>
      </c>
      <c r="AC797">
        <f t="shared" si="12"/>
        <v>0</v>
      </c>
    </row>
    <row r="798" spans="1:29" x14ac:dyDescent="0.35">
      <c r="A798">
        <v>200615861</v>
      </c>
      <c r="B798" s="1">
        <v>44099</v>
      </c>
      <c r="C798" s="1">
        <v>44098</v>
      </c>
      <c r="D798">
        <v>2050</v>
      </c>
      <c r="E798">
        <v>6</v>
      </c>
      <c r="F798" t="s">
        <v>91</v>
      </c>
      <c r="G798">
        <v>643</v>
      </c>
      <c r="H798">
        <v>2</v>
      </c>
      <c r="I798">
        <v>740</v>
      </c>
      <c r="J798" t="s">
        <v>224</v>
      </c>
      <c r="K798" t="s">
        <v>239</v>
      </c>
      <c r="L798">
        <v>37</v>
      </c>
      <c r="M798" t="s">
        <v>30</v>
      </c>
      <c r="N798" t="s">
        <v>163</v>
      </c>
      <c r="O798">
        <v>116</v>
      </c>
      <c r="P798" t="s">
        <v>702</v>
      </c>
      <c r="Q798">
        <v>500</v>
      </c>
      <c r="R798" t="s">
        <v>184</v>
      </c>
      <c r="S798" t="s">
        <v>40</v>
      </c>
      <c r="T798" t="s">
        <v>41</v>
      </c>
      <c r="U798">
        <v>740</v>
      </c>
      <c r="Y798" t="s">
        <v>1593</v>
      </c>
      <c r="Z798" t="s">
        <v>1594</v>
      </c>
      <c r="AA798">
        <v>34.099800000000002</v>
      </c>
      <c r="AB798">
        <v>-118.349</v>
      </c>
      <c r="AC798">
        <f t="shared" si="12"/>
        <v>0</v>
      </c>
    </row>
    <row r="799" spans="1:29" x14ac:dyDescent="0.35">
      <c r="A799">
        <v>200504333</v>
      </c>
      <c r="B799" s="1">
        <v>43838</v>
      </c>
      <c r="C799" s="1">
        <v>43838</v>
      </c>
      <c r="D799">
        <v>805</v>
      </c>
      <c r="E799">
        <v>5</v>
      </c>
      <c r="F799" t="s">
        <v>98</v>
      </c>
      <c r="G799">
        <v>563</v>
      </c>
      <c r="H799">
        <v>1</v>
      </c>
      <c r="I799">
        <v>510</v>
      </c>
      <c r="J799" t="s">
        <v>29</v>
      </c>
      <c r="L799">
        <v>0</v>
      </c>
      <c r="O799">
        <v>103</v>
      </c>
      <c r="P799" t="s">
        <v>146</v>
      </c>
      <c r="S799" t="s">
        <v>40</v>
      </c>
      <c r="T799" t="s">
        <v>41</v>
      </c>
      <c r="U799">
        <v>510</v>
      </c>
      <c r="Y799" t="s">
        <v>1595</v>
      </c>
      <c r="AA799">
        <v>33.732399999999998</v>
      </c>
      <c r="AB799">
        <v>-118.2924</v>
      </c>
      <c r="AC799">
        <f t="shared" si="12"/>
        <v>0</v>
      </c>
    </row>
    <row r="800" spans="1:29" x14ac:dyDescent="0.35">
      <c r="A800">
        <v>201108056</v>
      </c>
      <c r="B800" s="1">
        <v>43927</v>
      </c>
      <c r="C800" s="1">
        <v>43926</v>
      </c>
      <c r="D800">
        <v>1350</v>
      </c>
      <c r="E800">
        <v>11</v>
      </c>
      <c r="F800" t="s">
        <v>64</v>
      </c>
      <c r="G800">
        <v>1139</v>
      </c>
      <c r="H800">
        <v>1</v>
      </c>
      <c r="I800">
        <v>440</v>
      </c>
      <c r="J800" t="s">
        <v>213</v>
      </c>
      <c r="K800" t="s">
        <v>1596</v>
      </c>
      <c r="L800">
        <v>0</v>
      </c>
      <c r="M800" t="s">
        <v>46</v>
      </c>
      <c r="N800" t="s">
        <v>46</v>
      </c>
      <c r="O800">
        <v>402</v>
      </c>
      <c r="P800" t="s">
        <v>195</v>
      </c>
      <c r="S800" t="s">
        <v>40</v>
      </c>
      <c r="T800" t="s">
        <v>41</v>
      </c>
      <c r="U800">
        <v>440</v>
      </c>
      <c r="Y800" t="s">
        <v>1597</v>
      </c>
      <c r="AA800">
        <v>34.1113</v>
      </c>
      <c r="AB800">
        <v>-118.1893</v>
      </c>
      <c r="AC800">
        <f t="shared" si="12"/>
        <v>0</v>
      </c>
    </row>
    <row r="801" spans="1:29" x14ac:dyDescent="0.35">
      <c r="A801">
        <v>200414980</v>
      </c>
      <c r="B801" s="1">
        <v>44152</v>
      </c>
      <c r="C801" s="1">
        <v>44137</v>
      </c>
      <c r="D801">
        <v>1600</v>
      </c>
      <c r="E801">
        <v>4</v>
      </c>
      <c r="F801" t="s">
        <v>54</v>
      </c>
      <c r="G801">
        <v>406</v>
      </c>
      <c r="H801">
        <v>1</v>
      </c>
      <c r="I801">
        <v>330</v>
      </c>
      <c r="J801" t="s">
        <v>37</v>
      </c>
      <c r="K801" t="s">
        <v>690</v>
      </c>
      <c r="L801">
        <v>41</v>
      </c>
      <c r="M801" t="s">
        <v>30</v>
      </c>
      <c r="N801" t="s">
        <v>95</v>
      </c>
      <c r="O801">
        <v>507</v>
      </c>
      <c r="P801" t="s">
        <v>169</v>
      </c>
      <c r="S801" t="s">
        <v>40</v>
      </c>
      <c r="T801" t="s">
        <v>41</v>
      </c>
      <c r="U801">
        <v>330</v>
      </c>
      <c r="Y801" t="s">
        <v>1598</v>
      </c>
      <c r="Z801" t="s">
        <v>1599</v>
      </c>
      <c r="AA801">
        <v>34.0976</v>
      </c>
      <c r="AB801">
        <v>-118.18389999999999</v>
      </c>
      <c r="AC801">
        <f t="shared" si="12"/>
        <v>0</v>
      </c>
    </row>
    <row r="802" spans="1:29" x14ac:dyDescent="0.35">
      <c r="A802">
        <v>201109104</v>
      </c>
      <c r="B802" s="1">
        <v>43958</v>
      </c>
      <c r="C802" s="1">
        <v>43949</v>
      </c>
      <c r="D802">
        <v>30</v>
      </c>
      <c r="E802">
        <v>11</v>
      </c>
      <c r="F802" t="s">
        <v>64</v>
      </c>
      <c r="G802">
        <v>1143</v>
      </c>
      <c r="H802">
        <v>1</v>
      </c>
      <c r="I802">
        <v>330</v>
      </c>
      <c r="J802" t="s">
        <v>37</v>
      </c>
      <c r="K802" t="s">
        <v>1600</v>
      </c>
      <c r="L802">
        <v>34</v>
      </c>
      <c r="M802" t="s">
        <v>94</v>
      </c>
      <c r="N802" t="s">
        <v>73</v>
      </c>
      <c r="O802">
        <v>101</v>
      </c>
      <c r="P802" t="s">
        <v>32</v>
      </c>
      <c r="S802" t="s">
        <v>40</v>
      </c>
      <c r="T802" t="s">
        <v>41</v>
      </c>
      <c r="U802">
        <v>330</v>
      </c>
      <c r="Y802" t="s">
        <v>1601</v>
      </c>
      <c r="AA802">
        <v>34.105400000000003</v>
      </c>
      <c r="AB802">
        <v>-118.283</v>
      </c>
      <c r="AC802">
        <f t="shared" si="12"/>
        <v>0</v>
      </c>
    </row>
    <row r="803" spans="1:29" x14ac:dyDescent="0.35">
      <c r="A803">
        <v>200716544</v>
      </c>
      <c r="B803" s="1">
        <v>44165</v>
      </c>
      <c r="C803" s="1">
        <v>44165</v>
      </c>
      <c r="D803">
        <v>1718</v>
      </c>
      <c r="E803">
        <v>7</v>
      </c>
      <c r="F803" t="s">
        <v>28</v>
      </c>
      <c r="G803">
        <v>722</v>
      </c>
      <c r="H803">
        <v>1</v>
      </c>
      <c r="I803">
        <v>420</v>
      </c>
      <c r="J803" t="s">
        <v>352</v>
      </c>
      <c r="L803">
        <v>0</v>
      </c>
      <c r="O803">
        <v>101</v>
      </c>
      <c r="P803" t="s">
        <v>32</v>
      </c>
      <c r="S803" t="s">
        <v>40</v>
      </c>
      <c r="T803" t="s">
        <v>41</v>
      </c>
      <c r="U803">
        <v>420</v>
      </c>
      <c r="Y803" t="s">
        <v>1602</v>
      </c>
      <c r="Z803" t="s">
        <v>1603</v>
      </c>
      <c r="AA803">
        <v>34.076099999999997</v>
      </c>
      <c r="AB803">
        <v>-118.3742</v>
      </c>
      <c r="AC803">
        <f t="shared" si="12"/>
        <v>0</v>
      </c>
    </row>
    <row r="804" spans="1:29" x14ac:dyDescent="0.35">
      <c r="A804">
        <v>200116319</v>
      </c>
      <c r="B804" s="1">
        <v>44056</v>
      </c>
      <c r="C804" s="1">
        <v>44055</v>
      </c>
      <c r="D804">
        <v>2030</v>
      </c>
      <c r="E804">
        <v>1</v>
      </c>
      <c r="F804" t="s">
        <v>36</v>
      </c>
      <c r="G804">
        <v>138</v>
      </c>
      <c r="H804">
        <v>2</v>
      </c>
      <c r="I804">
        <v>626</v>
      </c>
      <c r="J804" t="s">
        <v>141</v>
      </c>
      <c r="K804" t="s">
        <v>1604</v>
      </c>
      <c r="L804">
        <v>54</v>
      </c>
      <c r="M804" t="s">
        <v>94</v>
      </c>
      <c r="N804" t="s">
        <v>163</v>
      </c>
      <c r="O804">
        <v>102</v>
      </c>
      <c r="P804" t="s">
        <v>186</v>
      </c>
      <c r="Q804">
        <v>400</v>
      </c>
      <c r="R804" t="s">
        <v>143</v>
      </c>
      <c r="S804" t="s">
        <v>84</v>
      </c>
      <c r="T804" t="s">
        <v>85</v>
      </c>
      <c r="U804">
        <v>626</v>
      </c>
      <c r="Y804" t="s">
        <v>136</v>
      </c>
      <c r="Z804" t="s">
        <v>1605</v>
      </c>
      <c r="AA804">
        <v>34.045400000000001</v>
      </c>
      <c r="AB804">
        <v>-118.2422</v>
      </c>
      <c r="AC804">
        <f t="shared" si="12"/>
        <v>0</v>
      </c>
    </row>
    <row r="805" spans="1:29" x14ac:dyDescent="0.35">
      <c r="A805">
        <v>200216270</v>
      </c>
      <c r="B805" s="1">
        <v>44121</v>
      </c>
      <c r="C805" s="1">
        <v>44114</v>
      </c>
      <c r="D805">
        <v>2000</v>
      </c>
      <c r="E805">
        <v>2</v>
      </c>
      <c r="F805" t="s">
        <v>56</v>
      </c>
      <c r="G805">
        <v>289</v>
      </c>
      <c r="H805">
        <v>1</v>
      </c>
      <c r="I805">
        <v>510</v>
      </c>
      <c r="J805" t="s">
        <v>29</v>
      </c>
      <c r="L805">
        <v>0</v>
      </c>
      <c r="O805">
        <v>101</v>
      </c>
      <c r="P805" t="s">
        <v>32</v>
      </c>
      <c r="S805" t="s">
        <v>40</v>
      </c>
      <c r="T805" t="s">
        <v>41</v>
      </c>
      <c r="U805">
        <v>510</v>
      </c>
      <c r="Y805" t="s">
        <v>1606</v>
      </c>
      <c r="AA805">
        <v>34.0441</v>
      </c>
      <c r="AB805">
        <v>-118.2735</v>
      </c>
      <c r="AC805">
        <f t="shared" si="12"/>
        <v>0</v>
      </c>
    </row>
    <row r="806" spans="1:29" x14ac:dyDescent="0.35">
      <c r="A806">
        <v>201300955</v>
      </c>
      <c r="B806" s="1">
        <v>44075</v>
      </c>
      <c r="C806" s="1">
        <v>44075</v>
      </c>
      <c r="D806">
        <v>2030</v>
      </c>
      <c r="E806">
        <v>13</v>
      </c>
      <c r="F806" t="s">
        <v>62</v>
      </c>
      <c r="G806">
        <v>1394</v>
      </c>
      <c r="H806">
        <v>1</v>
      </c>
      <c r="I806">
        <v>210</v>
      </c>
      <c r="J806" t="s">
        <v>149</v>
      </c>
      <c r="K806" t="s">
        <v>1607</v>
      </c>
      <c r="L806">
        <v>0</v>
      </c>
      <c r="M806" t="s">
        <v>30</v>
      </c>
      <c r="N806" t="s">
        <v>95</v>
      </c>
      <c r="O806">
        <v>418</v>
      </c>
      <c r="Q806">
        <v>103</v>
      </c>
      <c r="R806" t="s">
        <v>1608</v>
      </c>
      <c r="S806" t="s">
        <v>40</v>
      </c>
      <c r="T806" t="s">
        <v>41</v>
      </c>
      <c r="U806">
        <v>210</v>
      </c>
      <c r="V806">
        <v>998</v>
      </c>
      <c r="Y806" t="s">
        <v>1609</v>
      </c>
      <c r="AA806">
        <v>33.980200000000004</v>
      </c>
      <c r="AB806">
        <v>-118.2739</v>
      </c>
      <c r="AC806">
        <f t="shared" si="12"/>
        <v>0</v>
      </c>
    </row>
    <row r="807" spans="1:29" x14ac:dyDescent="0.35">
      <c r="A807">
        <v>201105774</v>
      </c>
      <c r="B807" s="1">
        <v>43872</v>
      </c>
      <c r="C807" s="1">
        <v>43871</v>
      </c>
      <c r="D807">
        <v>1000</v>
      </c>
      <c r="E807">
        <v>11</v>
      </c>
      <c r="F807" t="s">
        <v>64</v>
      </c>
      <c r="G807">
        <v>1162</v>
      </c>
      <c r="H807">
        <v>2</v>
      </c>
      <c r="I807">
        <v>930</v>
      </c>
      <c r="J807" t="s">
        <v>339</v>
      </c>
      <c r="K807" t="s">
        <v>600</v>
      </c>
      <c r="L807">
        <v>26</v>
      </c>
      <c r="M807" t="s">
        <v>30</v>
      </c>
      <c r="N807" t="s">
        <v>73</v>
      </c>
      <c r="O807">
        <v>701</v>
      </c>
      <c r="P807" t="s">
        <v>1610</v>
      </c>
      <c r="Q807">
        <v>511</v>
      </c>
      <c r="R807" t="s">
        <v>151</v>
      </c>
      <c r="S807" t="s">
        <v>33</v>
      </c>
      <c r="T807" t="s">
        <v>34</v>
      </c>
      <c r="U807">
        <v>930</v>
      </c>
      <c r="Y807" t="s">
        <v>1611</v>
      </c>
      <c r="AA807">
        <v>34.095599999999997</v>
      </c>
      <c r="AB807">
        <v>-118.29179999999999</v>
      </c>
      <c r="AC807">
        <f t="shared" si="12"/>
        <v>1</v>
      </c>
    </row>
    <row r="808" spans="1:29" x14ac:dyDescent="0.35">
      <c r="A808">
        <v>200105425</v>
      </c>
      <c r="B808" s="1">
        <v>43852</v>
      </c>
      <c r="C808" s="1">
        <v>43852</v>
      </c>
      <c r="D808">
        <v>5</v>
      </c>
      <c r="E808">
        <v>1</v>
      </c>
      <c r="F808" t="s">
        <v>36</v>
      </c>
      <c r="G808">
        <v>119</v>
      </c>
      <c r="H808">
        <v>1</v>
      </c>
      <c r="I808">
        <v>440</v>
      </c>
      <c r="J808" t="s">
        <v>213</v>
      </c>
      <c r="K808" t="s">
        <v>1612</v>
      </c>
      <c r="L808">
        <v>61</v>
      </c>
      <c r="M808" t="s">
        <v>30</v>
      </c>
      <c r="N808" t="s">
        <v>95</v>
      </c>
      <c r="O808">
        <v>210</v>
      </c>
      <c r="P808" t="s">
        <v>183</v>
      </c>
      <c r="S808" t="s">
        <v>40</v>
      </c>
      <c r="T808" t="s">
        <v>41</v>
      </c>
      <c r="U808">
        <v>440</v>
      </c>
      <c r="Y808" t="s">
        <v>1613</v>
      </c>
      <c r="AA808">
        <v>34.055199999999999</v>
      </c>
      <c r="AB808">
        <v>-118.23220000000001</v>
      </c>
      <c r="AC808">
        <f t="shared" si="12"/>
        <v>0</v>
      </c>
    </row>
    <row r="809" spans="1:29" x14ac:dyDescent="0.35">
      <c r="A809">
        <v>201222212</v>
      </c>
      <c r="B809" s="1">
        <v>44112</v>
      </c>
      <c r="C809" s="1">
        <v>44112</v>
      </c>
      <c r="D809">
        <v>930</v>
      </c>
      <c r="E809">
        <v>12</v>
      </c>
      <c r="F809" t="s">
        <v>68</v>
      </c>
      <c r="G809">
        <v>1203</v>
      </c>
      <c r="H809">
        <v>1</v>
      </c>
      <c r="I809">
        <v>230</v>
      </c>
      <c r="J809" t="s">
        <v>161</v>
      </c>
      <c r="K809" t="s">
        <v>1614</v>
      </c>
      <c r="L809">
        <v>64</v>
      </c>
      <c r="M809" t="s">
        <v>94</v>
      </c>
      <c r="N809" t="s">
        <v>163</v>
      </c>
      <c r="O809">
        <v>501</v>
      </c>
      <c r="P809" t="s">
        <v>164</v>
      </c>
      <c r="Q809">
        <v>500</v>
      </c>
      <c r="R809" t="s">
        <v>184</v>
      </c>
      <c r="S809" t="s">
        <v>33</v>
      </c>
      <c r="T809" t="s">
        <v>34</v>
      </c>
      <c r="U809">
        <v>230</v>
      </c>
      <c r="Y809" t="s">
        <v>1615</v>
      </c>
      <c r="AA809">
        <v>34.002800000000001</v>
      </c>
      <c r="AB809">
        <v>-118.3113</v>
      </c>
      <c r="AC809">
        <f t="shared" si="12"/>
        <v>1</v>
      </c>
    </row>
    <row r="810" spans="1:29" x14ac:dyDescent="0.35">
      <c r="A810">
        <v>200907147</v>
      </c>
      <c r="B810" s="1">
        <v>43899</v>
      </c>
      <c r="C810" s="1">
        <v>43898</v>
      </c>
      <c r="D810">
        <v>1830</v>
      </c>
      <c r="E810">
        <v>9</v>
      </c>
      <c r="F810" t="s">
        <v>49</v>
      </c>
      <c r="G810">
        <v>963</v>
      </c>
      <c r="H810">
        <v>1</v>
      </c>
      <c r="I810">
        <v>331</v>
      </c>
      <c r="J810" t="s">
        <v>233</v>
      </c>
      <c r="K810">
        <v>344</v>
      </c>
      <c r="L810">
        <v>41</v>
      </c>
      <c r="M810" t="s">
        <v>94</v>
      </c>
      <c r="N810" t="s">
        <v>73</v>
      </c>
      <c r="O810">
        <v>101</v>
      </c>
      <c r="P810" t="s">
        <v>32</v>
      </c>
      <c r="S810" t="s">
        <v>40</v>
      </c>
      <c r="T810" t="s">
        <v>41</v>
      </c>
      <c r="U810">
        <v>331</v>
      </c>
      <c r="Y810" t="s">
        <v>1616</v>
      </c>
      <c r="Z810" t="s">
        <v>1617</v>
      </c>
      <c r="AA810">
        <v>34.161299999999997</v>
      </c>
      <c r="AB810">
        <v>-118.4486</v>
      </c>
      <c r="AC810">
        <f t="shared" si="12"/>
        <v>0</v>
      </c>
    </row>
    <row r="811" spans="1:29" x14ac:dyDescent="0.35">
      <c r="A811">
        <v>200118445</v>
      </c>
      <c r="B811" s="1">
        <v>44098</v>
      </c>
      <c r="C811" s="1">
        <v>44096</v>
      </c>
      <c r="D811">
        <v>1148</v>
      </c>
      <c r="E811">
        <v>1</v>
      </c>
      <c r="F811" t="s">
        <v>36</v>
      </c>
      <c r="G811">
        <v>124</v>
      </c>
      <c r="H811">
        <v>2</v>
      </c>
      <c r="I811">
        <v>740</v>
      </c>
      <c r="J811" t="s">
        <v>224</v>
      </c>
      <c r="K811">
        <v>329</v>
      </c>
      <c r="L811">
        <v>0</v>
      </c>
      <c r="M811" t="s">
        <v>30</v>
      </c>
      <c r="N811" t="s">
        <v>73</v>
      </c>
      <c r="O811">
        <v>101</v>
      </c>
      <c r="P811" t="s">
        <v>32</v>
      </c>
      <c r="S811" t="s">
        <v>40</v>
      </c>
      <c r="T811" t="s">
        <v>41</v>
      </c>
      <c r="U811">
        <v>740</v>
      </c>
      <c r="Y811" t="s">
        <v>1618</v>
      </c>
      <c r="Z811" t="s">
        <v>148</v>
      </c>
      <c r="AA811">
        <v>34.051000000000002</v>
      </c>
      <c r="AB811">
        <v>-118.2445</v>
      </c>
      <c r="AC811">
        <f t="shared" si="12"/>
        <v>0</v>
      </c>
    </row>
    <row r="812" spans="1:29" x14ac:dyDescent="0.35">
      <c r="A812">
        <v>200211796</v>
      </c>
      <c r="B812" s="1">
        <v>44007</v>
      </c>
      <c r="C812" s="1">
        <v>43999</v>
      </c>
      <c r="D812">
        <v>900</v>
      </c>
      <c r="E812">
        <v>2</v>
      </c>
      <c r="F812" t="s">
        <v>56</v>
      </c>
      <c r="G812">
        <v>247</v>
      </c>
      <c r="H812">
        <v>2</v>
      </c>
      <c r="I812">
        <v>662</v>
      </c>
      <c r="J812" t="s">
        <v>191</v>
      </c>
      <c r="K812" t="s">
        <v>1619</v>
      </c>
      <c r="L812">
        <v>19</v>
      </c>
      <c r="M812" t="s">
        <v>94</v>
      </c>
      <c r="N812" t="s">
        <v>95</v>
      </c>
      <c r="O812">
        <v>502</v>
      </c>
      <c r="P812" t="s">
        <v>47</v>
      </c>
      <c r="S812" t="s">
        <v>40</v>
      </c>
      <c r="T812" t="s">
        <v>41</v>
      </c>
      <c r="U812">
        <v>662</v>
      </c>
      <c r="Y812" t="s">
        <v>1620</v>
      </c>
      <c r="AA812">
        <v>34.059600000000003</v>
      </c>
      <c r="AB812">
        <v>-118.2701</v>
      </c>
      <c r="AC812">
        <f t="shared" si="12"/>
        <v>0</v>
      </c>
    </row>
    <row r="813" spans="1:29" x14ac:dyDescent="0.35">
      <c r="A813">
        <v>200710282</v>
      </c>
      <c r="B813" s="1">
        <v>43989</v>
      </c>
      <c r="C813" s="1">
        <v>43989</v>
      </c>
      <c r="D813">
        <v>1</v>
      </c>
      <c r="E813">
        <v>7</v>
      </c>
      <c r="F813" t="s">
        <v>28</v>
      </c>
      <c r="G813">
        <v>721</v>
      </c>
      <c r="H813">
        <v>2</v>
      </c>
      <c r="I813">
        <v>354</v>
      </c>
      <c r="J813" t="s">
        <v>167</v>
      </c>
      <c r="K813" t="s">
        <v>1621</v>
      </c>
      <c r="L813">
        <v>25</v>
      </c>
      <c r="M813" t="s">
        <v>94</v>
      </c>
      <c r="N813" t="s">
        <v>73</v>
      </c>
      <c r="O813">
        <v>501</v>
      </c>
      <c r="P813" t="s">
        <v>164</v>
      </c>
      <c r="S813" t="s">
        <v>40</v>
      </c>
      <c r="T813" t="s">
        <v>41</v>
      </c>
      <c r="U813">
        <v>354</v>
      </c>
      <c r="Y813" t="s">
        <v>1622</v>
      </c>
      <c r="Z813" t="s">
        <v>1623</v>
      </c>
      <c r="AA813">
        <v>34.070799999999998</v>
      </c>
      <c r="AB813">
        <v>-118.3827</v>
      </c>
      <c r="AC813">
        <f t="shared" si="12"/>
        <v>0</v>
      </c>
    </row>
    <row r="814" spans="1:29" x14ac:dyDescent="0.35">
      <c r="A814">
        <v>201016369</v>
      </c>
      <c r="B814" s="1">
        <v>44190</v>
      </c>
      <c r="C814" s="1">
        <v>44189</v>
      </c>
      <c r="D814">
        <v>2200</v>
      </c>
      <c r="E814">
        <v>10</v>
      </c>
      <c r="F814" t="s">
        <v>103</v>
      </c>
      <c r="G814">
        <v>1001</v>
      </c>
      <c r="H814">
        <v>1</v>
      </c>
      <c r="I814">
        <v>235</v>
      </c>
      <c r="J814" t="s">
        <v>1624</v>
      </c>
      <c r="L814">
        <v>0</v>
      </c>
      <c r="M814" t="s">
        <v>46</v>
      </c>
      <c r="N814" t="s">
        <v>46</v>
      </c>
      <c r="O814">
        <v>501</v>
      </c>
      <c r="P814" t="s">
        <v>164</v>
      </c>
      <c r="Q814">
        <v>500</v>
      </c>
      <c r="R814" t="s">
        <v>184</v>
      </c>
      <c r="S814" t="s">
        <v>33</v>
      </c>
      <c r="T814" t="s">
        <v>34</v>
      </c>
      <c r="U814">
        <v>235</v>
      </c>
      <c r="Y814" t="s">
        <v>648</v>
      </c>
      <c r="AA814">
        <v>34.212000000000003</v>
      </c>
      <c r="AB814">
        <v>-118.5475</v>
      </c>
      <c r="AC814">
        <f t="shared" si="12"/>
        <v>1</v>
      </c>
    </row>
    <row r="815" spans="1:29" x14ac:dyDescent="0.35">
      <c r="A815">
        <v>200107715</v>
      </c>
      <c r="B815" s="1">
        <v>43884</v>
      </c>
      <c r="C815" s="1">
        <v>43884</v>
      </c>
      <c r="D815">
        <v>130</v>
      </c>
      <c r="E815">
        <v>1</v>
      </c>
      <c r="F815" t="s">
        <v>36</v>
      </c>
      <c r="G815">
        <v>185</v>
      </c>
      <c r="H815">
        <v>1</v>
      </c>
      <c r="I815">
        <v>230</v>
      </c>
      <c r="J815" t="s">
        <v>161</v>
      </c>
      <c r="K815" t="s">
        <v>1560</v>
      </c>
      <c r="L815">
        <v>32</v>
      </c>
      <c r="M815" t="s">
        <v>30</v>
      </c>
      <c r="N815" t="s">
        <v>163</v>
      </c>
      <c r="O815">
        <v>203</v>
      </c>
      <c r="P815" t="s">
        <v>101</v>
      </c>
      <c r="Q815">
        <v>400</v>
      </c>
      <c r="R815" t="s">
        <v>143</v>
      </c>
      <c r="S815" t="s">
        <v>33</v>
      </c>
      <c r="T815" t="s">
        <v>34</v>
      </c>
      <c r="U815">
        <v>230</v>
      </c>
      <c r="Y815" t="s">
        <v>1625</v>
      </c>
      <c r="AA815">
        <v>34.040199999999999</v>
      </c>
      <c r="AB815">
        <v>-118.2598</v>
      </c>
      <c r="AC815">
        <f t="shared" si="12"/>
        <v>1</v>
      </c>
    </row>
    <row r="816" spans="1:29" x14ac:dyDescent="0.35">
      <c r="A816">
        <v>200412273</v>
      </c>
      <c r="B816" s="1">
        <v>44072</v>
      </c>
      <c r="C816" s="1">
        <v>44072</v>
      </c>
      <c r="D816">
        <v>540</v>
      </c>
      <c r="E816">
        <v>4</v>
      </c>
      <c r="F816" t="s">
        <v>54</v>
      </c>
      <c r="G816">
        <v>413</v>
      </c>
      <c r="H816">
        <v>1</v>
      </c>
      <c r="I816">
        <v>510</v>
      </c>
      <c r="J816" t="s">
        <v>29</v>
      </c>
      <c r="L816">
        <v>0</v>
      </c>
      <c r="O816">
        <v>101</v>
      </c>
      <c r="P816" t="s">
        <v>32</v>
      </c>
      <c r="S816" t="s">
        <v>40</v>
      </c>
      <c r="T816" t="s">
        <v>41</v>
      </c>
      <c r="U816">
        <v>510</v>
      </c>
      <c r="Y816" t="s">
        <v>1626</v>
      </c>
      <c r="AA816">
        <v>34.082999999999998</v>
      </c>
      <c r="AB816">
        <v>-118.2137</v>
      </c>
      <c r="AC816">
        <f t="shared" si="12"/>
        <v>0</v>
      </c>
    </row>
    <row r="817" spans="1:29" x14ac:dyDescent="0.35">
      <c r="A817">
        <v>200308845</v>
      </c>
      <c r="B817" s="1">
        <v>43910</v>
      </c>
      <c r="C817" s="1">
        <v>43910</v>
      </c>
      <c r="D817">
        <v>1030</v>
      </c>
      <c r="E817">
        <v>3</v>
      </c>
      <c r="F817" t="s">
        <v>43</v>
      </c>
      <c r="G817">
        <v>321</v>
      </c>
      <c r="H817">
        <v>1</v>
      </c>
      <c r="I817">
        <v>341</v>
      </c>
      <c r="J817" t="s">
        <v>157</v>
      </c>
      <c r="K817" t="s">
        <v>1627</v>
      </c>
      <c r="L817">
        <v>43</v>
      </c>
      <c r="M817" t="s">
        <v>94</v>
      </c>
      <c r="N817" t="s">
        <v>163</v>
      </c>
      <c r="O817">
        <v>402</v>
      </c>
      <c r="P817" t="s">
        <v>195</v>
      </c>
      <c r="S817" t="s">
        <v>40</v>
      </c>
      <c r="T817" t="s">
        <v>41</v>
      </c>
      <c r="U817">
        <v>341</v>
      </c>
      <c r="Y817" t="s">
        <v>1628</v>
      </c>
      <c r="AA817">
        <v>34.0242</v>
      </c>
      <c r="AB817">
        <v>-118.37220000000001</v>
      </c>
      <c r="AC817">
        <f t="shared" si="12"/>
        <v>0</v>
      </c>
    </row>
    <row r="818" spans="1:29" x14ac:dyDescent="0.35">
      <c r="A818">
        <v>201300890</v>
      </c>
      <c r="B818" s="1">
        <v>44044</v>
      </c>
      <c r="C818" s="1">
        <v>44044</v>
      </c>
      <c r="D818">
        <v>2300</v>
      </c>
      <c r="E818">
        <v>13</v>
      </c>
      <c r="F818" t="s">
        <v>62</v>
      </c>
      <c r="G818">
        <v>1373</v>
      </c>
      <c r="H818">
        <v>2</v>
      </c>
      <c r="I818">
        <v>740</v>
      </c>
      <c r="J818" t="s">
        <v>224</v>
      </c>
      <c r="K818" t="s">
        <v>1629</v>
      </c>
      <c r="L818">
        <v>39</v>
      </c>
      <c r="M818" t="s">
        <v>94</v>
      </c>
      <c r="N818" t="s">
        <v>163</v>
      </c>
      <c r="O818">
        <v>122</v>
      </c>
      <c r="P818" t="s">
        <v>275</v>
      </c>
      <c r="S818" t="s">
        <v>40</v>
      </c>
      <c r="T818" t="s">
        <v>41</v>
      </c>
      <c r="U818">
        <v>740</v>
      </c>
      <c r="V818">
        <v>998</v>
      </c>
      <c r="Y818" t="s">
        <v>1630</v>
      </c>
      <c r="AA818">
        <v>33.993299999999998</v>
      </c>
      <c r="AB818">
        <v>-118.26300000000001</v>
      </c>
      <c r="AC818">
        <f t="shared" si="12"/>
        <v>0</v>
      </c>
    </row>
    <row r="819" spans="1:29" x14ac:dyDescent="0.35">
      <c r="A819">
        <v>200122487</v>
      </c>
      <c r="B819" s="1">
        <v>44182</v>
      </c>
      <c r="C819" s="1">
        <v>44182</v>
      </c>
      <c r="D819">
        <v>1625</v>
      </c>
      <c r="E819">
        <v>1</v>
      </c>
      <c r="F819" t="s">
        <v>36</v>
      </c>
      <c r="G819">
        <v>153</v>
      </c>
      <c r="H819">
        <v>2</v>
      </c>
      <c r="I819">
        <v>624</v>
      </c>
      <c r="J819" t="s">
        <v>171</v>
      </c>
      <c r="K819" t="s">
        <v>1631</v>
      </c>
      <c r="L819">
        <v>32</v>
      </c>
      <c r="M819" t="s">
        <v>30</v>
      </c>
      <c r="N819" t="s">
        <v>163</v>
      </c>
      <c r="O819">
        <v>405</v>
      </c>
      <c r="P819" t="s">
        <v>52</v>
      </c>
      <c r="Q819">
        <v>400</v>
      </c>
      <c r="R819" t="s">
        <v>143</v>
      </c>
      <c r="S819" t="s">
        <v>40</v>
      </c>
      <c r="T819" t="s">
        <v>41</v>
      </c>
      <c r="U819">
        <v>624</v>
      </c>
      <c r="Y819" t="s">
        <v>83</v>
      </c>
      <c r="AA819">
        <v>34.045900000000003</v>
      </c>
      <c r="AB819">
        <v>-118.2526</v>
      </c>
      <c r="AC819">
        <f t="shared" si="12"/>
        <v>0</v>
      </c>
    </row>
    <row r="820" spans="1:29" x14ac:dyDescent="0.35">
      <c r="A820">
        <v>201224065</v>
      </c>
      <c r="B820" s="1">
        <v>44141</v>
      </c>
      <c r="C820" s="1">
        <v>44130</v>
      </c>
      <c r="D820">
        <v>800</v>
      </c>
      <c r="E820">
        <v>12</v>
      </c>
      <c r="F820" t="s">
        <v>68</v>
      </c>
      <c r="G820">
        <v>1203</v>
      </c>
      <c r="H820">
        <v>1</v>
      </c>
      <c r="I820">
        <v>440</v>
      </c>
      <c r="J820" t="s">
        <v>213</v>
      </c>
      <c r="K820" t="s">
        <v>780</v>
      </c>
      <c r="L820">
        <v>25</v>
      </c>
      <c r="M820" t="s">
        <v>94</v>
      </c>
      <c r="N820" t="s">
        <v>95</v>
      </c>
      <c r="O820">
        <v>501</v>
      </c>
      <c r="P820" t="s">
        <v>164</v>
      </c>
      <c r="S820" t="s">
        <v>40</v>
      </c>
      <c r="T820" t="s">
        <v>41</v>
      </c>
      <c r="U820">
        <v>440</v>
      </c>
      <c r="Y820" t="s">
        <v>1632</v>
      </c>
      <c r="AA820">
        <v>34.000999999999998</v>
      </c>
      <c r="AB820">
        <v>-118.3138</v>
      </c>
      <c r="AC820">
        <f t="shared" si="12"/>
        <v>0</v>
      </c>
    </row>
    <row r="821" spans="1:29" x14ac:dyDescent="0.35">
      <c r="A821">
        <v>200608336</v>
      </c>
      <c r="B821" s="1">
        <v>43915</v>
      </c>
      <c r="C821" s="1">
        <v>43915</v>
      </c>
      <c r="D821">
        <v>1120</v>
      </c>
      <c r="E821">
        <v>6</v>
      </c>
      <c r="F821" t="s">
        <v>91</v>
      </c>
      <c r="G821">
        <v>647</v>
      </c>
      <c r="H821">
        <v>2</v>
      </c>
      <c r="I821">
        <v>624</v>
      </c>
      <c r="J821" t="s">
        <v>171</v>
      </c>
      <c r="K821" t="s">
        <v>1633</v>
      </c>
      <c r="L821">
        <v>40</v>
      </c>
      <c r="M821" t="s">
        <v>30</v>
      </c>
      <c r="N821" t="s">
        <v>31</v>
      </c>
      <c r="O821">
        <v>502</v>
      </c>
      <c r="P821" t="s">
        <v>47</v>
      </c>
      <c r="Q821">
        <v>400</v>
      </c>
      <c r="R821" t="s">
        <v>143</v>
      </c>
      <c r="S821" t="s">
        <v>40</v>
      </c>
      <c r="T821" t="s">
        <v>41</v>
      </c>
      <c r="U821">
        <v>624</v>
      </c>
      <c r="Y821" t="s">
        <v>302</v>
      </c>
      <c r="AA821">
        <v>34.099800000000002</v>
      </c>
      <c r="AB821">
        <v>-118.3211</v>
      </c>
      <c r="AC821">
        <f t="shared" si="12"/>
        <v>0</v>
      </c>
    </row>
    <row r="822" spans="1:29" x14ac:dyDescent="0.35">
      <c r="A822">
        <v>200413246</v>
      </c>
      <c r="B822" s="1">
        <v>44102</v>
      </c>
      <c r="C822" s="1">
        <v>44102</v>
      </c>
      <c r="D822">
        <v>30</v>
      </c>
      <c r="E822">
        <v>4</v>
      </c>
      <c r="F822" t="s">
        <v>54</v>
      </c>
      <c r="G822">
        <v>409</v>
      </c>
      <c r="H822">
        <v>1</v>
      </c>
      <c r="I822">
        <v>331</v>
      </c>
      <c r="J822" t="s">
        <v>233</v>
      </c>
      <c r="K822">
        <v>344</v>
      </c>
      <c r="L822">
        <v>31</v>
      </c>
      <c r="M822" t="s">
        <v>30</v>
      </c>
      <c r="N822" t="s">
        <v>94</v>
      </c>
      <c r="O822">
        <v>101</v>
      </c>
      <c r="P822" t="s">
        <v>32</v>
      </c>
      <c r="S822" t="s">
        <v>40</v>
      </c>
      <c r="T822" t="s">
        <v>41</v>
      </c>
      <c r="U822">
        <v>331</v>
      </c>
      <c r="Y822" t="s">
        <v>1634</v>
      </c>
      <c r="AA822">
        <v>34.094499999999996</v>
      </c>
      <c r="AB822">
        <v>-118.1593</v>
      </c>
      <c r="AC822">
        <f t="shared" si="12"/>
        <v>0</v>
      </c>
    </row>
    <row r="823" spans="1:29" x14ac:dyDescent="0.35">
      <c r="A823">
        <v>200911713</v>
      </c>
      <c r="B823" s="1">
        <v>44011</v>
      </c>
      <c r="C823" s="1">
        <v>44009</v>
      </c>
      <c r="D823">
        <v>1700</v>
      </c>
      <c r="E823">
        <v>9</v>
      </c>
      <c r="F823" t="s">
        <v>49</v>
      </c>
      <c r="G823">
        <v>933</v>
      </c>
      <c r="H823">
        <v>2</v>
      </c>
      <c r="I823">
        <v>745</v>
      </c>
      <c r="J823" t="s">
        <v>139</v>
      </c>
      <c r="K823">
        <v>329</v>
      </c>
      <c r="L823">
        <v>0</v>
      </c>
      <c r="M823" t="s">
        <v>46</v>
      </c>
      <c r="N823" t="s">
        <v>46</v>
      </c>
      <c r="O823">
        <v>108</v>
      </c>
      <c r="P823" t="s">
        <v>105</v>
      </c>
      <c r="S823" t="s">
        <v>40</v>
      </c>
      <c r="T823" t="s">
        <v>41</v>
      </c>
      <c r="U823">
        <v>745</v>
      </c>
      <c r="Y823" t="s">
        <v>1635</v>
      </c>
      <c r="AA823">
        <v>34.183599999999998</v>
      </c>
      <c r="AB823">
        <v>-118.4575</v>
      </c>
      <c r="AC823">
        <f t="shared" si="12"/>
        <v>0</v>
      </c>
    </row>
    <row r="824" spans="1:29" x14ac:dyDescent="0.35">
      <c r="A824">
        <v>200909909</v>
      </c>
      <c r="B824" s="1">
        <v>43970</v>
      </c>
      <c r="C824" s="1">
        <v>43970</v>
      </c>
      <c r="D824">
        <v>2030</v>
      </c>
      <c r="E824">
        <v>9</v>
      </c>
      <c r="F824" t="s">
        <v>49</v>
      </c>
      <c r="G824">
        <v>964</v>
      </c>
      <c r="H824">
        <v>2</v>
      </c>
      <c r="I824">
        <v>956</v>
      </c>
      <c r="J824" t="s">
        <v>328</v>
      </c>
      <c r="K824" t="s">
        <v>647</v>
      </c>
      <c r="L824">
        <v>34</v>
      </c>
      <c r="M824" t="s">
        <v>94</v>
      </c>
      <c r="N824" t="s">
        <v>73</v>
      </c>
      <c r="O824">
        <v>502</v>
      </c>
      <c r="P824" t="s">
        <v>47</v>
      </c>
      <c r="S824" t="s">
        <v>40</v>
      </c>
      <c r="T824" t="s">
        <v>41</v>
      </c>
      <c r="U824">
        <v>956</v>
      </c>
      <c r="Y824" t="s">
        <v>1636</v>
      </c>
      <c r="AA824">
        <v>34.160299999999999</v>
      </c>
      <c r="AB824">
        <v>-118.43989999999999</v>
      </c>
      <c r="AC824">
        <f t="shared" si="12"/>
        <v>0</v>
      </c>
    </row>
    <row r="825" spans="1:29" x14ac:dyDescent="0.35">
      <c r="A825">
        <v>201116142</v>
      </c>
      <c r="B825" s="1">
        <v>44163</v>
      </c>
      <c r="C825" s="1">
        <v>44160</v>
      </c>
      <c r="D825">
        <v>1000</v>
      </c>
      <c r="E825">
        <v>11</v>
      </c>
      <c r="F825" t="s">
        <v>64</v>
      </c>
      <c r="G825">
        <v>1113</v>
      </c>
      <c r="H825">
        <v>1</v>
      </c>
      <c r="I825">
        <v>341</v>
      </c>
      <c r="J825" t="s">
        <v>157</v>
      </c>
      <c r="K825" t="s">
        <v>1596</v>
      </c>
      <c r="L825">
        <v>0</v>
      </c>
      <c r="M825" t="s">
        <v>46</v>
      </c>
      <c r="N825" t="s">
        <v>46</v>
      </c>
      <c r="O825">
        <v>404</v>
      </c>
      <c r="P825" t="s">
        <v>1637</v>
      </c>
      <c r="S825" t="s">
        <v>40</v>
      </c>
      <c r="T825" t="s">
        <v>41</v>
      </c>
      <c r="U825">
        <v>341</v>
      </c>
      <c r="Y825" t="s">
        <v>1638</v>
      </c>
      <c r="AA825">
        <v>34.142499999999998</v>
      </c>
      <c r="AB825">
        <v>-118.2239</v>
      </c>
      <c r="AC825">
        <f t="shared" si="12"/>
        <v>0</v>
      </c>
    </row>
    <row r="826" spans="1:29" x14ac:dyDescent="0.35">
      <c r="A826">
        <v>200904592</v>
      </c>
      <c r="B826" s="1">
        <v>43844</v>
      </c>
      <c r="C826" s="1">
        <v>43844</v>
      </c>
      <c r="D826">
        <v>1100</v>
      </c>
      <c r="E826">
        <v>9</v>
      </c>
      <c r="F826" t="s">
        <v>49</v>
      </c>
      <c r="G826">
        <v>904</v>
      </c>
      <c r="H826">
        <v>1</v>
      </c>
      <c r="I826">
        <v>510</v>
      </c>
      <c r="J826" t="s">
        <v>29</v>
      </c>
      <c r="L826">
        <v>0</v>
      </c>
      <c r="O826">
        <v>101</v>
      </c>
      <c r="P826" t="s">
        <v>32</v>
      </c>
      <c r="S826" t="s">
        <v>40</v>
      </c>
      <c r="T826" t="s">
        <v>41</v>
      </c>
      <c r="U826">
        <v>510</v>
      </c>
      <c r="Y826" t="s">
        <v>1639</v>
      </c>
      <c r="AA826">
        <v>34.203899999999997</v>
      </c>
      <c r="AB826">
        <v>-118.464</v>
      </c>
      <c r="AC826">
        <f t="shared" si="12"/>
        <v>0</v>
      </c>
    </row>
    <row r="827" spans="1:29" x14ac:dyDescent="0.35">
      <c r="A827">
        <v>200308248</v>
      </c>
      <c r="B827" s="1">
        <v>43898</v>
      </c>
      <c r="C827" s="1">
        <v>43897</v>
      </c>
      <c r="D827">
        <v>1320</v>
      </c>
      <c r="E827">
        <v>3</v>
      </c>
      <c r="F827" t="s">
        <v>43</v>
      </c>
      <c r="G827">
        <v>315</v>
      </c>
      <c r="H827">
        <v>2</v>
      </c>
      <c r="I827">
        <v>901</v>
      </c>
      <c r="J827" t="s">
        <v>210</v>
      </c>
      <c r="K827" t="s">
        <v>1640</v>
      </c>
      <c r="L827">
        <v>29</v>
      </c>
      <c r="M827" t="s">
        <v>94</v>
      </c>
      <c r="N827" t="s">
        <v>163</v>
      </c>
      <c r="O827">
        <v>502</v>
      </c>
      <c r="P827" t="s">
        <v>47</v>
      </c>
      <c r="S827" t="s">
        <v>84</v>
      </c>
      <c r="T827" t="s">
        <v>85</v>
      </c>
      <c r="U827">
        <v>901</v>
      </c>
      <c r="Y827" t="s">
        <v>1641</v>
      </c>
      <c r="AA827">
        <v>34.030900000000003</v>
      </c>
      <c r="AB827">
        <v>-118.31010000000001</v>
      </c>
      <c r="AC827">
        <f t="shared" si="12"/>
        <v>0</v>
      </c>
    </row>
    <row r="828" spans="1:29" x14ac:dyDescent="0.35">
      <c r="A828">
        <v>200912011</v>
      </c>
      <c r="B828" s="1">
        <v>44018</v>
      </c>
      <c r="C828" s="1">
        <v>44016</v>
      </c>
      <c r="D828">
        <v>1200</v>
      </c>
      <c r="E828">
        <v>9</v>
      </c>
      <c r="F828" t="s">
        <v>49</v>
      </c>
      <c r="G828">
        <v>914</v>
      </c>
      <c r="H828">
        <v>1</v>
      </c>
      <c r="I828">
        <v>510</v>
      </c>
      <c r="J828" t="s">
        <v>29</v>
      </c>
      <c r="L828">
        <v>0</v>
      </c>
      <c r="O828">
        <v>101</v>
      </c>
      <c r="P828" t="s">
        <v>32</v>
      </c>
      <c r="S828" t="s">
        <v>40</v>
      </c>
      <c r="T828" t="s">
        <v>41</v>
      </c>
      <c r="U828">
        <v>510</v>
      </c>
      <c r="Y828" t="s">
        <v>1642</v>
      </c>
      <c r="AA828">
        <v>34.198500000000003</v>
      </c>
      <c r="AB828">
        <v>-118.45910000000001</v>
      </c>
      <c r="AC828">
        <f t="shared" si="12"/>
        <v>0</v>
      </c>
    </row>
    <row r="829" spans="1:29" x14ac:dyDescent="0.35">
      <c r="A829">
        <v>201213516</v>
      </c>
      <c r="B829" s="1">
        <v>43975</v>
      </c>
      <c r="C829" s="1">
        <v>43975</v>
      </c>
      <c r="D829">
        <v>300</v>
      </c>
      <c r="E829">
        <v>12</v>
      </c>
      <c r="F829" t="s">
        <v>68</v>
      </c>
      <c r="G829">
        <v>1251</v>
      </c>
      <c r="H829">
        <v>2</v>
      </c>
      <c r="I829">
        <v>624</v>
      </c>
      <c r="J829" t="s">
        <v>171</v>
      </c>
      <c r="K829" t="s">
        <v>1560</v>
      </c>
      <c r="L829">
        <v>44</v>
      </c>
      <c r="M829" t="s">
        <v>94</v>
      </c>
      <c r="N829" t="s">
        <v>163</v>
      </c>
      <c r="O829">
        <v>401</v>
      </c>
      <c r="P829" t="s">
        <v>231</v>
      </c>
      <c r="Q829">
        <v>400</v>
      </c>
      <c r="R829" t="s">
        <v>143</v>
      </c>
      <c r="S829" t="s">
        <v>40</v>
      </c>
      <c r="T829" t="s">
        <v>41</v>
      </c>
      <c r="U829">
        <v>624</v>
      </c>
      <c r="Y829" t="s">
        <v>1643</v>
      </c>
      <c r="AA829">
        <v>33.974600000000002</v>
      </c>
      <c r="AB829">
        <v>-118.32940000000001</v>
      </c>
      <c r="AC829">
        <f t="shared" si="12"/>
        <v>0</v>
      </c>
    </row>
    <row r="830" spans="1:29" x14ac:dyDescent="0.35">
      <c r="A830">
        <v>200500685</v>
      </c>
      <c r="B830" s="1">
        <v>43996</v>
      </c>
      <c r="C830" s="1">
        <v>43996</v>
      </c>
      <c r="D830">
        <v>1851</v>
      </c>
      <c r="E830">
        <v>5</v>
      </c>
      <c r="F830" t="s">
        <v>98</v>
      </c>
      <c r="G830">
        <v>504</v>
      </c>
      <c r="H830">
        <v>1</v>
      </c>
      <c r="I830">
        <v>442</v>
      </c>
      <c r="J830" t="s">
        <v>179</v>
      </c>
      <c r="K830" t="s">
        <v>1644</v>
      </c>
      <c r="L830">
        <v>0</v>
      </c>
      <c r="M830" t="s">
        <v>46</v>
      </c>
      <c r="N830" t="s">
        <v>46</v>
      </c>
      <c r="O830">
        <v>404</v>
      </c>
      <c r="P830" t="s">
        <v>1637</v>
      </c>
      <c r="S830" t="s">
        <v>33</v>
      </c>
      <c r="T830" t="s">
        <v>34</v>
      </c>
      <c r="U830">
        <v>442</v>
      </c>
      <c r="V830">
        <v>998</v>
      </c>
      <c r="Y830" t="s">
        <v>1645</v>
      </c>
      <c r="Z830" t="s">
        <v>1646</v>
      </c>
      <c r="AA830">
        <v>33.8583</v>
      </c>
      <c r="AB830">
        <v>-118.2992</v>
      </c>
      <c r="AC830">
        <f t="shared" si="12"/>
        <v>1</v>
      </c>
    </row>
    <row r="831" spans="1:29" x14ac:dyDescent="0.35">
      <c r="A831">
        <v>201106632</v>
      </c>
      <c r="B831" s="1">
        <v>43889</v>
      </c>
      <c r="C831" s="1">
        <v>43889</v>
      </c>
      <c r="D831">
        <v>1320</v>
      </c>
      <c r="E831">
        <v>11</v>
      </c>
      <c r="F831" t="s">
        <v>64</v>
      </c>
      <c r="G831">
        <v>1144</v>
      </c>
      <c r="H831">
        <v>1</v>
      </c>
      <c r="I831">
        <v>330</v>
      </c>
      <c r="J831" t="s">
        <v>37</v>
      </c>
      <c r="K831" t="s">
        <v>1647</v>
      </c>
      <c r="L831">
        <v>32</v>
      </c>
      <c r="M831" t="s">
        <v>30</v>
      </c>
      <c r="N831" t="s">
        <v>73</v>
      </c>
      <c r="O831">
        <v>101</v>
      </c>
      <c r="P831" t="s">
        <v>32</v>
      </c>
      <c r="Q831">
        <v>500</v>
      </c>
      <c r="R831" t="s">
        <v>184</v>
      </c>
      <c r="S831" t="s">
        <v>40</v>
      </c>
      <c r="T831" t="s">
        <v>41</v>
      </c>
      <c r="U831">
        <v>330</v>
      </c>
      <c r="Y831" t="s">
        <v>1648</v>
      </c>
      <c r="AA831">
        <v>34.104199999999999</v>
      </c>
      <c r="AB831">
        <v>-118.26390000000001</v>
      </c>
      <c r="AC831">
        <f t="shared" si="12"/>
        <v>0</v>
      </c>
    </row>
    <row r="832" spans="1:29" x14ac:dyDescent="0.35">
      <c r="A832">
        <v>200605491</v>
      </c>
      <c r="B832" s="1">
        <v>43862</v>
      </c>
      <c r="C832" s="1">
        <v>43862</v>
      </c>
      <c r="D832">
        <v>330</v>
      </c>
      <c r="E832">
        <v>6</v>
      </c>
      <c r="F832" t="s">
        <v>91</v>
      </c>
      <c r="G832">
        <v>632</v>
      </c>
      <c r="H832">
        <v>1</v>
      </c>
      <c r="I832">
        <v>330</v>
      </c>
      <c r="J832" t="s">
        <v>37</v>
      </c>
      <c r="K832" t="s">
        <v>1649</v>
      </c>
      <c r="L832">
        <v>30</v>
      </c>
      <c r="M832" t="s">
        <v>30</v>
      </c>
      <c r="N832" t="s">
        <v>73</v>
      </c>
      <c r="O832">
        <v>101</v>
      </c>
      <c r="P832" t="s">
        <v>32</v>
      </c>
      <c r="S832" t="s">
        <v>40</v>
      </c>
      <c r="T832" t="s">
        <v>41</v>
      </c>
      <c r="U832">
        <v>330</v>
      </c>
      <c r="Y832" t="s">
        <v>1650</v>
      </c>
      <c r="Z832" t="s">
        <v>1651</v>
      </c>
      <c r="AA832">
        <v>34.103999999999999</v>
      </c>
      <c r="AB832">
        <v>-118.3755</v>
      </c>
      <c r="AC832">
        <f t="shared" si="12"/>
        <v>0</v>
      </c>
    </row>
    <row r="833" spans="1:29" x14ac:dyDescent="0.35">
      <c r="A833">
        <v>200116039</v>
      </c>
      <c r="B833" s="1">
        <v>44051</v>
      </c>
      <c r="C833" s="1">
        <v>44051</v>
      </c>
      <c r="D833">
        <v>200</v>
      </c>
      <c r="E833">
        <v>1</v>
      </c>
      <c r="F833" t="s">
        <v>36</v>
      </c>
      <c r="G833">
        <v>191</v>
      </c>
      <c r="H833">
        <v>2</v>
      </c>
      <c r="I833">
        <v>624</v>
      </c>
      <c r="J833" t="s">
        <v>171</v>
      </c>
      <c r="K833" t="s">
        <v>1652</v>
      </c>
      <c r="L833">
        <v>43</v>
      </c>
      <c r="M833" t="s">
        <v>30</v>
      </c>
      <c r="N833" t="s">
        <v>95</v>
      </c>
      <c r="O833">
        <v>502</v>
      </c>
      <c r="P833" t="s">
        <v>47</v>
      </c>
      <c r="Q833">
        <v>400</v>
      </c>
      <c r="R833" t="s">
        <v>143</v>
      </c>
      <c r="S833" t="s">
        <v>40</v>
      </c>
      <c r="T833" t="s">
        <v>41</v>
      </c>
      <c r="U833">
        <v>624</v>
      </c>
      <c r="Y833" t="s">
        <v>1653</v>
      </c>
      <c r="AA833">
        <v>34.0396</v>
      </c>
      <c r="AB833">
        <v>-118.2726</v>
      </c>
      <c r="AC833">
        <f t="shared" si="12"/>
        <v>0</v>
      </c>
    </row>
    <row r="834" spans="1:29" x14ac:dyDescent="0.35">
      <c r="A834">
        <v>201207883</v>
      </c>
      <c r="B834" s="1">
        <v>43887</v>
      </c>
      <c r="C834" s="1">
        <v>43887</v>
      </c>
      <c r="D834">
        <v>1425</v>
      </c>
      <c r="E834">
        <v>12</v>
      </c>
      <c r="F834" t="s">
        <v>68</v>
      </c>
      <c r="G834">
        <v>1233</v>
      </c>
      <c r="H834">
        <v>1</v>
      </c>
      <c r="I834">
        <v>230</v>
      </c>
      <c r="J834" t="s">
        <v>161</v>
      </c>
      <c r="K834" t="s">
        <v>1654</v>
      </c>
      <c r="L834">
        <v>53</v>
      </c>
      <c r="M834" t="s">
        <v>30</v>
      </c>
      <c r="N834" t="s">
        <v>163</v>
      </c>
      <c r="O834">
        <v>108</v>
      </c>
      <c r="P834" t="s">
        <v>105</v>
      </c>
      <c r="Q834">
        <v>311</v>
      </c>
      <c r="R834" t="s">
        <v>390</v>
      </c>
      <c r="S834" t="s">
        <v>40</v>
      </c>
      <c r="T834" t="s">
        <v>41</v>
      </c>
      <c r="U834">
        <v>230</v>
      </c>
      <c r="V834">
        <v>998</v>
      </c>
      <c r="Y834" t="s">
        <v>1655</v>
      </c>
      <c r="AA834">
        <v>33.989199999999997</v>
      </c>
      <c r="AB834">
        <v>-118.30889999999999</v>
      </c>
      <c r="AC834">
        <f t="shared" si="12"/>
        <v>0</v>
      </c>
    </row>
    <row r="835" spans="1:29" x14ac:dyDescent="0.35">
      <c r="A835">
        <v>200918905</v>
      </c>
      <c r="B835" s="1">
        <v>44193</v>
      </c>
      <c r="C835" s="1">
        <v>44191</v>
      </c>
      <c r="D835">
        <v>2040</v>
      </c>
      <c r="E835">
        <v>9</v>
      </c>
      <c r="F835" t="s">
        <v>49</v>
      </c>
      <c r="G835">
        <v>935</v>
      </c>
      <c r="H835">
        <v>2</v>
      </c>
      <c r="I835">
        <v>626</v>
      </c>
      <c r="J835" t="s">
        <v>141</v>
      </c>
      <c r="K835" t="s">
        <v>1656</v>
      </c>
      <c r="L835">
        <v>25</v>
      </c>
      <c r="M835" t="s">
        <v>94</v>
      </c>
      <c r="N835" t="s">
        <v>95</v>
      </c>
      <c r="O835">
        <v>502</v>
      </c>
      <c r="P835" t="s">
        <v>47</v>
      </c>
      <c r="Q835">
        <v>400</v>
      </c>
      <c r="R835" t="s">
        <v>143</v>
      </c>
      <c r="S835" t="s">
        <v>84</v>
      </c>
      <c r="T835" t="s">
        <v>85</v>
      </c>
      <c r="U835">
        <v>626</v>
      </c>
      <c r="Y835" t="s">
        <v>187</v>
      </c>
      <c r="AA835">
        <v>34.184699999999999</v>
      </c>
      <c r="AB835">
        <v>-118.44</v>
      </c>
      <c r="AC835">
        <f t="shared" ref="AC835:AC898" si="13">IF(OR((S:S)="CC", S:S="AA",S:S="JA"), 1, 0)</f>
        <v>0</v>
      </c>
    </row>
    <row r="836" spans="1:29" x14ac:dyDescent="0.35">
      <c r="A836">
        <v>200915292</v>
      </c>
      <c r="B836" s="1">
        <v>44102</v>
      </c>
      <c r="C836" s="1">
        <v>44102</v>
      </c>
      <c r="D836">
        <v>1730</v>
      </c>
      <c r="E836">
        <v>9</v>
      </c>
      <c r="F836" t="s">
        <v>49</v>
      </c>
      <c r="G836">
        <v>935</v>
      </c>
      <c r="H836">
        <v>2</v>
      </c>
      <c r="I836">
        <v>624</v>
      </c>
      <c r="J836" t="s">
        <v>171</v>
      </c>
      <c r="K836" t="s">
        <v>1657</v>
      </c>
      <c r="L836">
        <v>57</v>
      </c>
      <c r="M836" t="s">
        <v>94</v>
      </c>
      <c r="N836" t="s">
        <v>95</v>
      </c>
      <c r="O836">
        <v>502</v>
      </c>
      <c r="P836" t="s">
        <v>47</v>
      </c>
      <c r="Q836">
        <v>308</v>
      </c>
      <c r="R836" t="s">
        <v>589</v>
      </c>
      <c r="S836" t="s">
        <v>84</v>
      </c>
      <c r="T836" t="s">
        <v>85</v>
      </c>
      <c r="U836">
        <v>624</v>
      </c>
      <c r="Y836" t="s">
        <v>1658</v>
      </c>
      <c r="AA836">
        <v>34.182600000000001</v>
      </c>
      <c r="AB836">
        <v>-118.4444</v>
      </c>
      <c r="AC836">
        <f t="shared" si="13"/>
        <v>0</v>
      </c>
    </row>
    <row r="837" spans="1:29" x14ac:dyDescent="0.35">
      <c r="A837">
        <v>200911790</v>
      </c>
      <c r="B837" s="1">
        <v>44012</v>
      </c>
      <c r="C837" s="1">
        <v>44012</v>
      </c>
      <c r="D837">
        <v>2020</v>
      </c>
      <c r="E837">
        <v>9</v>
      </c>
      <c r="F837" t="s">
        <v>49</v>
      </c>
      <c r="G837">
        <v>909</v>
      </c>
      <c r="H837">
        <v>2</v>
      </c>
      <c r="I837">
        <v>740</v>
      </c>
      <c r="J837" t="s">
        <v>224</v>
      </c>
      <c r="K837" t="s">
        <v>1659</v>
      </c>
      <c r="L837">
        <v>54</v>
      </c>
      <c r="M837" t="s">
        <v>30</v>
      </c>
      <c r="N837" t="s">
        <v>73</v>
      </c>
      <c r="O837">
        <v>406</v>
      </c>
      <c r="P837" t="s">
        <v>582</v>
      </c>
      <c r="S837" t="s">
        <v>40</v>
      </c>
      <c r="T837" t="s">
        <v>41</v>
      </c>
      <c r="U837">
        <v>740</v>
      </c>
      <c r="Y837" t="s">
        <v>1660</v>
      </c>
      <c r="AA837">
        <v>34.2012</v>
      </c>
      <c r="AB837">
        <v>-118.4312</v>
      </c>
      <c r="AC837">
        <f t="shared" si="13"/>
        <v>0</v>
      </c>
    </row>
    <row r="838" spans="1:29" x14ac:dyDescent="0.35">
      <c r="A838">
        <v>201216112</v>
      </c>
      <c r="B838" s="1">
        <v>44020</v>
      </c>
      <c r="C838" s="1">
        <v>44020</v>
      </c>
      <c r="D838">
        <v>555</v>
      </c>
      <c r="E838">
        <v>12</v>
      </c>
      <c r="F838" t="s">
        <v>68</v>
      </c>
      <c r="G838">
        <v>1241</v>
      </c>
      <c r="H838">
        <v>2</v>
      </c>
      <c r="I838">
        <v>740</v>
      </c>
      <c r="J838" t="s">
        <v>224</v>
      </c>
      <c r="K838" t="s">
        <v>1661</v>
      </c>
      <c r="L838">
        <v>50</v>
      </c>
      <c r="M838" t="s">
        <v>94</v>
      </c>
      <c r="N838" t="s">
        <v>95</v>
      </c>
      <c r="O838">
        <v>502</v>
      </c>
      <c r="P838" t="s">
        <v>47</v>
      </c>
      <c r="S838" t="s">
        <v>40</v>
      </c>
      <c r="T838" t="s">
        <v>41</v>
      </c>
      <c r="U838">
        <v>740</v>
      </c>
      <c r="Y838" t="s">
        <v>1662</v>
      </c>
      <c r="AA838">
        <v>33.982900000000001</v>
      </c>
      <c r="AB838">
        <v>-118.3338</v>
      </c>
      <c r="AC838">
        <f t="shared" si="13"/>
        <v>0</v>
      </c>
    </row>
    <row r="839" spans="1:29" x14ac:dyDescent="0.35">
      <c r="A839">
        <v>200214549</v>
      </c>
      <c r="B839" s="1">
        <v>44076</v>
      </c>
      <c r="C839" s="1">
        <v>44075</v>
      </c>
      <c r="D839">
        <v>2000</v>
      </c>
      <c r="E839">
        <v>2</v>
      </c>
      <c r="F839" t="s">
        <v>56</v>
      </c>
      <c r="G839">
        <v>218</v>
      </c>
      <c r="H839">
        <v>1</v>
      </c>
      <c r="I839">
        <v>310</v>
      </c>
      <c r="J839" t="s">
        <v>71</v>
      </c>
      <c r="K839" t="s">
        <v>1663</v>
      </c>
      <c r="L839">
        <v>0</v>
      </c>
      <c r="M839" t="s">
        <v>46</v>
      </c>
      <c r="N839" t="s">
        <v>46</v>
      </c>
      <c r="O839">
        <v>210</v>
      </c>
      <c r="P839" t="s">
        <v>183</v>
      </c>
      <c r="S839" t="s">
        <v>40</v>
      </c>
      <c r="T839" t="s">
        <v>41</v>
      </c>
      <c r="U839">
        <v>310</v>
      </c>
      <c r="Y839" t="s">
        <v>185</v>
      </c>
      <c r="AA839">
        <v>34.075800000000001</v>
      </c>
      <c r="AB839">
        <v>-118.2552</v>
      </c>
      <c r="AC839">
        <f t="shared" si="13"/>
        <v>0</v>
      </c>
    </row>
    <row r="840" spans="1:29" x14ac:dyDescent="0.35">
      <c r="A840">
        <v>200615818</v>
      </c>
      <c r="B840" s="1">
        <v>44098</v>
      </c>
      <c r="C840" s="1">
        <v>44098</v>
      </c>
      <c r="D840">
        <v>700</v>
      </c>
      <c r="E840">
        <v>6</v>
      </c>
      <c r="F840" t="s">
        <v>91</v>
      </c>
      <c r="G840">
        <v>646</v>
      </c>
      <c r="H840">
        <v>1</v>
      </c>
      <c r="I840">
        <v>510</v>
      </c>
      <c r="J840" t="s">
        <v>29</v>
      </c>
      <c r="L840">
        <v>0</v>
      </c>
      <c r="O840">
        <v>108</v>
      </c>
      <c r="P840" t="s">
        <v>105</v>
      </c>
      <c r="S840" t="s">
        <v>40</v>
      </c>
      <c r="T840" t="s">
        <v>41</v>
      </c>
      <c r="U840">
        <v>510</v>
      </c>
      <c r="Y840" t="s">
        <v>1664</v>
      </c>
      <c r="AA840">
        <v>34.097999999999999</v>
      </c>
      <c r="AB840">
        <v>-118.3365</v>
      </c>
      <c r="AC840">
        <f t="shared" si="13"/>
        <v>0</v>
      </c>
    </row>
    <row r="841" spans="1:29" x14ac:dyDescent="0.35">
      <c r="A841">
        <v>200610004</v>
      </c>
      <c r="B841" s="1">
        <v>43947</v>
      </c>
      <c r="C841" s="1">
        <v>43946</v>
      </c>
      <c r="D841">
        <v>1945</v>
      </c>
      <c r="E841">
        <v>6</v>
      </c>
      <c r="F841" t="s">
        <v>91</v>
      </c>
      <c r="G841">
        <v>615</v>
      </c>
      <c r="H841">
        <v>1</v>
      </c>
      <c r="I841">
        <v>330</v>
      </c>
      <c r="J841" t="s">
        <v>37</v>
      </c>
      <c r="K841" t="s">
        <v>1665</v>
      </c>
      <c r="L841">
        <v>48</v>
      </c>
      <c r="M841" t="s">
        <v>30</v>
      </c>
      <c r="N841" t="s">
        <v>173</v>
      </c>
      <c r="O841">
        <v>101</v>
      </c>
      <c r="P841" t="s">
        <v>32</v>
      </c>
      <c r="S841" t="s">
        <v>40</v>
      </c>
      <c r="T841" t="s">
        <v>41</v>
      </c>
      <c r="U841">
        <v>330</v>
      </c>
      <c r="Y841" t="s">
        <v>1666</v>
      </c>
      <c r="Z841" t="s">
        <v>1667</v>
      </c>
      <c r="AA841">
        <v>34.127600000000001</v>
      </c>
      <c r="AB841">
        <v>-118.32689999999999</v>
      </c>
      <c r="AC841">
        <f t="shared" si="13"/>
        <v>0</v>
      </c>
    </row>
    <row r="842" spans="1:29" x14ac:dyDescent="0.35">
      <c r="A842">
        <v>201220162</v>
      </c>
      <c r="B842" s="1">
        <v>44081</v>
      </c>
      <c r="C842" s="1">
        <v>44081</v>
      </c>
      <c r="D842">
        <v>1340</v>
      </c>
      <c r="E842">
        <v>12</v>
      </c>
      <c r="F842" t="s">
        <v>68</v>
      </c>
      <c r="G842">
        <v>1266</v>
      </c>
      <c r="H842">
        <v>2</v>
      </c>
      <c r="I842">
        <v>624</v>
      </c>
      <c r="J842" t="s">
        <v>171</v>
      </c>
      <c r="K842" t="s">
        <v>1668</v>
      </c>
      <c r="L842">
        <v>22</v>
      </c>
      <c r="M842" t="s">
        <v>30</v>
      </c>
      <c r="N842" t="s">
        <v>95</v>
      </c>
      <c r="O842">
        <v>501</v>
      </c>
      <c r="P842" t="s">
        <v>164</v>
      </c>
      <c r="Q842">
        <v>400</v>
      </c>
      <c r="R842" t="s">
        <v>143</v>
      </c>
      <c r="S842" t="s">
        <v>40</v>
      </c>
      <c r="T842" t="s">
        <v>41</v>
      </c>
      <c r="U842">
        <v>624</v>
      </c>
      <c r="Y842" t="s">
        <v>1669</v>
      </c>
      <c r="AA842">
        <v>33.966200000000001</v>
      </c>
      <c r="AB842">
        <v>-118.2871</v>
      </c>
      <c r="AC842">
        <f t="shared" si="13"/>
        <v>0</v>
      </c>
    </row>
    <row r="843" spans="1:29" x14ac:dyDescent="0.35">
      <c r="A843">
        <v>200312848</v>
      </c>
      <c r="B843" s="1">
        <v>44000</v>
      </c>
      <c r="C843" s="1">
        <v>43999</v>
      </c>
      <c r="D843">
        <v>700</v>
      </c>
      <c r="E843">
        <v>3</v>
      </c>
      <c r="F843" t="s">
        <v>43</v>
      </c>
      <c r="G843">
        <v>397</v>
      </c>
      <c r="H843">
        <v>1</v>
      </c>
      <c r="I843">
        <v>510</v>
      </c>
      <c r="J843" t="s">
        <v>29</v>
      </c>
      <c r="L843">
        <v>0</v>
      </c>
      <c r="O843">
        <v>101</v>
      </c>
      <c r="P843" t="s">
        <v>32</v>
      </c>
      <c r="S843" t="s">
        <v>40</v>
      </c>
      <c r="T843" t="s">
        <v>41</v>
      </c>
      <c r="U843">
        <v>510</v>
      </c>
      <c r="Y843" t="s">
        <v>1670</v>
      </c>
      <c r="Z843" t="s">
        <v>89</v>
      </c>
      <c r="AA843">
        <v>34.005499999999998</v>
      </c>
      <c r="AB843">
        <v>-118.2915</v>
      </c>
      <c r="AC843">
        <f t="shared" si="13"/>
        <v>0</v>
      </c>
    </row>
    <row r="844" spans="1:29" x14ac:dyDescent="0.35">
      <c r="A844">
        <v>201210401</v>
      </c>
      <c r="B844" s="1">
        <v>43921</v>
      </c>
      <c r="C844" s="1">
        <v>43921</v>
      </c>
      <c r="D844">
        <v>2123</v>
      </c>
      <c r="E844">
        <v>12</v>
      </c>
      <c r="F844" t="s">
        <v>68</v>
      </c>
      <c r="G844">
        <v>1268</v>
      </c>
      <c r="H844">
        <v>1</v>
      </c>
      <c r="I844">
        <v>648</v>
      </c>
      <c r="J844" t="s">
        <v>58</v>
      </c>
      <c r="K844" t="s">
        <v>1671</v>
      </c>
      <c r="L844">
        <v>56</v>
      </c>
      <c r="M844" t="s">
        <v>94</v>
      </c>
      <c r="N844" t="s">
        <v>46</v>
      </c>
      <c r="O844">
        <v>501</v>
      </c>
      <c r="P844" t="s">
        <v>164</v>
      </c>
      <c r="S844" t="s">
        <v>40</v>
      </c>
      <c r="T844" t="s">
        <v>41</v>
      </c>
      <c r="U844">
        <v>648</v>
      </c>
      <c r="Y844" t="s">
        <v>1672</v>
      </c>
      <c r="AA844">
        <v>33.9679</v>
      </c>
      <c r="AB844">
        <v>-118.2739</v>
      </c>
      <c r="AC844">
        <f t="shared" si="13"/>
        <v>0</v>
      </c>
    </row>
    <row r="845" spans="1:29" x14ac:dyDescent="0.35">
      <c r="A845">
        <v>200411060</v>
      </c>
      <c r="B845" s="1">
        <v>44034</v>
      </c>
      <c r="C845" s="1">
        <v>44034</v>
      </c>
      <c r="D845">
        <v>2210</v>
      </c>
      <c r="E845">
        <v>4</v>
      </c>
      <c r="F845" t="s">
        <v>54</v>
      </c>
      <c r="G845">
        <v>497</v>
      </c>
      <c r="H845">
        <v>2</v>
      </c>
      <c r="I845">
        <v>740</v>
      </c>
      <c r="J845" t="s">
        <v>224</v>
      </c>
      <c r="K845" t="s">
        <v>456</v>
      </c>
      <c r="L845">
        <v>0</v>
      </c>
      <c r="M845" t="s">
        <v>46</v>
      </c>
      <c r="N845" t="s">
        <v>46</v>
      </c>
      <c r="O845">
        <v>511</v>
      </c>
      <c r="P845" t="s">
        <v>1673</v>
      </c>
      <c r="S845" t="s">
        <v>40</v>
      </c>
      <c r="T845" t="s">
        <v>41</v>
      </c>
      <c r="U845">
        <v>740</v>
      </c>
      <c r="Y845" t="s">
        <v>1674</v>
      </c>
      <c r="Z845" t="s">
        <v>1675</v>
      </c>
      <c r="AA845">
        <v>34.018799999999999</v>
      </c>
      <c r="AB845">
        <v>-118.20659999999999</v>
      </c>
      <c r="AC845">
        <f t="shared" si="13"/>
        <v>0</v>
      </c>
    </row>
    <row r="846" spans="1:29" x14ac:dyDescent="0.35">
      <c r="A846">
        <v>200816451</v>
      </c>
      <c r="B846" s="1">
        <v>44149</v>
      </c>
      <c r="C846" s="1">
        <v>44148</v>
      </c>
      <c r="D846">
        <v>200</v>
      </c>
      <c r="E846">
        <v>8</v>
      </c>
      <c r="F846" t="s">
        <v>109</v>
      </c>
      <c r="G846">
        <v>833</v>
      </c>
      <c r="H846">
        <v>1</v>
      </c>
      <c r="I846">
        <v>440</v>
      </c>
      <c r="J846" t="s">
        <v>213</v>
      </c>
      <c r="K846" t="s">
        <v>1676</v>
      </c>
      <c r="L846">
        <v>0</v>
      </c>
      <c r="M846" t="s">
        <v>46</v>
      </c>
      <c r="N846" t="s">
        <v>46</v>
      </c>
      <c r="O846">
        <v>507</v>
      </c>
      <c r="P846" t="s">
        <v>169</v>
      </c>
      <c r="S846" t="s">
        <v>40</v>
      </c>
      <c r="T846" t="s">
        <v>41</v>
      </c>
      <c r="U846">
        <v>440</v>
      </c>
      <c r="Y846" t="s">
        <v>1677</v>
      </c>
      <c r="AA846">
        <v>34.054299999999998</v>
      </c>
      <c r="AB846">
        <v>-118.4435</v>
      </c>
      <c r="AC846">
        <f t="shared" si="13"/>
        <v>0</v>
      </c>
    </row>
    <row r="847" spans="1:29" x14ac:dyDescent="0.35">
      <c r="A847">
        <v>200506572</v>
      </c>
      <c r="B847" s="1">
        <v>43891</v>
      </c>
      <c r="C847" s="1">
        <v>43890</v>
      </c>
      <c r="D847">
        <v>2100</v>
      </c>
      <c r="E847">
        <v>5</v>
      </c>
      <c r="F847" t="s">
        <v>98</v>
      </c>
      <c r="G847">
        <v>509</v>
      </c>
      <c r="H847">
        <v>1</v>
      </c>
      <c r="I847">
        <v>330</v>
      </c>
      <c r="J847" t="s">
        <v>37</v>
      </c>
      <c r="K847" t="s">
        <v>1678</v>
      </c>
      <c r="L847">
        <v>55</v>
      </c>
      <c r="M847" t="s">
        <v>94</v>
      </c>
      <c r="N847" t="s">
        <v>73</v>
      </c>
      <c r="O847">
        <v>108</v>
      </c>
      <c r="P847" t="s">
        <v>105</v>
      </c>
      <c r="S847" t="s">
        <v>40</v>
      </c>
      <c r="T847" t="s">
        <v>41</v>
      </c>
      <c r="U847">
        <v>330</v>
      </c>
      <c r="Y847" t="s">
        <v>1592</v>
      </c>
      <c r="Z847" t="s">
        <v>1679</v>
      </c>
      <c r="AA847">
        <v>33.797800000000002</v>
      </c>
      <c r="AB847">
        <v>-118.30759999999999</v>
      </c>
      <c r="AC847">
        <f t="shared" si="13"/>
        <v>0</v>
      </c>
    </row>
    <row r="848" spans="1:29" x14ac:dyDescent="0.35">
      <c r="A848">
        <v>200309303</v>
      </c>
      <c r="B848" s="1">
        <v>43922</v>
      </c>
      <c r="C848" s="1">
        <v>43922</v>
      </c>
      <c r="D848">
        <v>555</v>
      </c>
      <c r="E848">
        <v>3</v>
      </c>
      <c r="F848" t="s">
        <v>43</v>
      </c>
      <c r="G848">
        <v>396</v>
      </c>
      <c r="H848">
        <v>2</v>
      </c>
      <c r="I848">
        <v>753</v>
      </c>
      <c r="J848" t="s">
        <v>452</v>
      </c>
      <c r="K848" t="s">
        <v>610</v>
      </c>
      <c r="L848">
        <v>19</v>
      </c>
      <c r="M848" t="s">
        <v>46</v>
      </c>
      <c r="N848" t="s">
        <v>46</v>
      </c>
      <c r="O848">
        <v>103</v>
      </c>
      <c r="P848" t="s">
        <v>146</v>
      </c>
      <c r="Q848">
        <v>107</v>
      </c>
      <c r="R848" t="s">
        <v>454</v>
      </c>
      <c r="S848" t="s">
        <v>40</v>
      </c>
      <c r="T848" t="s">
        <v>41</v>
      </c>
      <c r="U848">
        <v>753</v>
      </c>
      <c r="V848">
        <v>998</v>
      </c>
      <c r="Y848" t="s">
        <v>580</v>
      </c>
      <c r="Z848" t="s">
        <v>440</v>
      </c>
      <c r="AA848">
        <v>34.007300000000001</v>
      </c>
      <c r="AB848">
        <v>-118.2915</v>
      </c>
      <c r="AC848">
        <f t="shared" si="13"/>
        <v>0</v>
      </c>
    </row>
    <row r="849" spans="1:29" x14ac:dyDescent="0.35">
      <c r="A849">
        <v>201223852</v>
      </c>
      <c r="B849" s="1">
        <v>44138</v>
      </c>
      <c r="C849" s="1">
        <v>44138</v>
      </c>
      <c r="D849">
        <v>1225</v>
      </c>
      <c r="E849">
        <v>12</v>
      </c>
      <c r="F849" t="s">
        <v>68</v>
      </c>
      <c r="G849">
        <v>1215</v>
      </c>
      <c r="H849">
        <v>1</v>
      </c>
      <c r="I849">
        <v>350</v>
      </c>
      <c r="J849" t="s">
        <v>1591</v>
      </c>
      <c r="K849" t="s">
        <v>1680</v>
      </c>
      <c r="L849">
        <v>29</v>
      </c>
      <c r="M849" t="s">
        <v>94</v>
      </c>
      <c r="N849" t="s">
        <v>163</v>
      </c>
      <c r="O849">
        <v>101</v>
      </c>
      <c r="P849" t="s">
        <v>32</v>
      </c>
      <c r="Q849">
        <v>400</v>
      </c>
      <c r="R849" t="s">
        <v>143</v>
      </c>
      <c r="S849" t="s">
        <v>40</v>
      </c>
      <c r="T849" t="s">
        <v>41</v>
      </c>
      <c r="U849">
        <v>350</v>
      </c>
      <c r="Y849" t="s">
        <v>950</v>
      </c>
      <c r="Z849" t="s">
        <v>1645</v>
      </c>
      <c r="AA849">
        <v>33.989100000000001</v>
      </c>
      <c r="AB849">
        <v>-118.3002</v>
      </c>
      <c r="AC849">
        <f t="shared" si="13"/>
        <v>0</v>
      </c>
    </row>
    <row r="850" spans="1:29" x14ac:dyDescent="0.35">
      <c r="A850">
        <v>200709746</v>
      </c>
      <c r="B850" s="1">
        <v>43979</v>
      </c>
      <c r="C850" s="1">
        <v>43979</v>
      </c>
      <c r="D850">
        <v>1115</v>
      </c>
      <c r="E850">
        <v>7</v>
      </c>
      <c r="F850" t="s">
        <v>28</v>
      </c>
      <c r="G850">
        <v>784</v>
      </c>
      <c r="H850">
        <v>2</v>
      </c>
      <c r="I850">
        <v>624</v>
      </c>
      <c r="J850" t="s">
        <v>171</v>
      </c>
      <c r="K850" t="s">
        <v>1681</v>
      </c>
      <c r="L850">
        <v>67</v>
      </c>
      <c r="M850" t="s">
        <v>94</v>
      </c>
      <c r="N850" t="s">
        <v>163</v>
      </c>
      <c r="O850">
        <v>501</v>
      </c>
      <c r="P850" t="s">
        <v>164</v>
      </c>
      <c r="Q850">
        <v>400</v>
      </c>
      <c r="R850" t="s">
        <v>143</v>
      </c>
      <c r="S850" t="s">
        <v>40</v>
      </c>
      <c r="T850" t="s">
        <v>41</v>
      </c>
      <c r="U850">
        <v>624</v>
      </c>
      <c r="Y850" t="s">
        <v>1682</v>
      </c>
      <c r="AA850">
        <v>34.035800000000002</v>
      </c>
      <c r="AB850">
        <v>-118.35169999999999</v>
      </c>
      <c r="AC850">
        <f t="shared" si="13"/>
        <v>0</v>
      </c>
    </row>
    <row r="851" spans="1:29" x14ac:dyDescent="0.35">
      <c r="A851">
        <v>200806342</v>
      </c>
      <c r="B851" s="1">
        <v>43883</v>
      </c>
      <c r="C851" s="1">
        <v>43881</v>
      </c>
      <c r="D851">
        <v>2100</v>
      </c>
      <c r="E851">
        <v>8</v>
      </c>
      <c r="F851" t="s">
        <v>109</v>
      </c>
      <c r="G851">
        <v>898</v>
      </c>
      <c r="H851">
        <v>1</v>
      </c>
      <c r="I851">
        <v>510</v>
      </c>
      <c r="J851" t="s">
        <v>29</v>
      </c>
      <c r="L851">
        <v>0</v>
      </c>
      <c r="O851">
        <v>103</v>
      </c>
      <c r="P851" t="s">
        <v>146</v>
      </c>
      <c r="S851" t="s">
        <v>40</v>
      </c>
      <c r="T851" t="s">
        <v>41</v>
      </c>
      <c r="U851">
        <v>510</v>
      </c>
      <c r="Y851" t="s">
        <v>1683</v>
      </c>
      <c r="AA851">
        <v>34.037399999999998</v>
      </c>
      <c r="AB851">
        <v>-118.3886</v>
      </c>
      <c r="AC851">
        <f t="shared" si="13"/>
        <v>0</v>
      </c>
    </row>
    <row r="852" spans="1:29" x14ac:dyDescent="0.35">
      <c r="A852">
        <v>200310293</v>
      </c>
      <c r="B852" s="1">
        <v>43943</v>
      </c>
      <c r="C852" s="1">
        <v>43943</v>
      </c>
      <c r="D852">
        <v>1000</v>
      </c>
      <c r="E852">
        <v>3</v>
      </c>
      <c r="F852" t="s">
        <v>43</v>
      </c>
      <c r="G852">
        <v>319</v>
      </c>
      <c r="H852">
        <v>2</v>
      </c>
      <c r="I852">
        <v>940</v>
      </c>
      <c r="J852" t="s">
        <v>1684</v>
      </c>
      <c r="K852" t="s">
        <v>1685</v>
      </c>
      <c r="L852">
        <v>22</v>
      </c>
      <c r="M852" t="s">
        <v>94</v>
      </c>
      <c r="N852" t="s">
        <v>95</v>
      </c>
      <c r="O852">
        <v>501</v>
      </c>
      <c r="P852" t="s">
        <v>164</v>
      </c>
      <c r="Q852">
        <v>511</v>
      </c>
      <c r="R852" t="s">
        <v>151</v>
      </c>
      <c r="S852" t="s">
        <v>40</v>
      </c>
      <c r="T852" t="s">
        <v>41</v>
      </c>
      <c r="U852">
        <v>940</v>
      </c>
      <c r="Y852" t="s">
        <v>1686</v>
      </c>
      <c r="AA852">
        <v>34.033900000000003</v>
      </c>
      <c r="AB852">
        <v>-118.27549999999999</v>
      </c>
      <c r="AC852">
        <f t="shared" si="13"/>
        <v>0</v>
      </c>
    </row>
    <row r="853" spans="1:29" x14ac:dyDescent="0.35">
      <c r="A853">
        <v>200113636</v>
      </c>
      <c r="B853" s="1">
        <v>44001</v>
      </c>
      <c r="C853" s="1">
        <v>43998</v>
      </c>
      <c r="D853">
        <v>1400</v>
      </c>
      <c r="E853">
        <v>1</v>
      </c>
      <c r="F853" t="s">
        <v>36</v>
      </c>
      <c r="G853">
        <v>135</v>
      </c>
      <c r="H853">
        <v>1</v>
      </c>
      <c r="I853">
        <v>330</v>
      </c>
      <c r="J853" t="s">
        <v>37</v>
      </c>
      <c r="K853" t="s">
        <v>637</v>
      </c>
      <c r="L853">
        <v>41</v>
      </c>
      <c r="M853" t="s">
        <v>30</v>
      </c>
      <c r="N853" t="s">
        <v>73</v>
      </c>
      <c r="O853">
        <v>707</v>
      </c>
      <c r="P853" t="s">
        <v>280</v>
      </c>
      <c r="S853" t="s">
        <v>40</v>
      </c>
      <c r="T853" t="s">
        <v>41</v>
      </c>
      <c r="U853">
        <v>330</v>
      </c>
      <c r="Y853" t="s">
        <v>1687</v>
      </c>
      <c r="AA853">
        <v>34.048099999999998</v>
      </c>
      <c r="AB853">
        <v>-118.24720000000001</v>
      </c>
      <c r="AC853">
        <f t="shared" si="13"/>
        <v>0</v>
      </c>
    </row>
    <row r="854" spans="1:29" x14ac:dyDescent="0.35">
      <c r="A854">
        <v>200808746</v>
      </c>
      <c r="B854" s="1">
        <v>43947</v>
      </c>
      <c r="C854" s="1">
        <v>43947</v>
      </c>
      <c r="D854">
        <v>1444</v>
      </c>
      <c r="E854">
        <v>8</v>
      </c>
      <c r="F854" t="s">
        <v>109</v>
      </c>
      <c r="G854">
        <v>859</v>
      </c>
      <c r="H854">
        <v>1</v>
      </c>
      <c r="I854">
        <v>442</v>
      </c>
      <c r="J854" t="s">
        <v>179</v>
      </c>
      <c r="K854" t="s">
        <v>1688</v>
      </c>
      <c r="L854">
        <v>0</v>
      </c>
      <c r="M854" t="s">
        <v>46</v>
      </c>
      <c r="N854" t="s">
        <v>46</v>
      </c>
      <c r="O854">
        <v>203</v>
      </c>
      <c r="P854" t="s">
        <v>101</v>
      </c>
      <c r="S854" t="s">
        <v>40</v>
      </c>
      <c r="T854" t="s">
        <v>41</v>
      </c>
      <c r="U854">
        <v>442</v>
      </c>
      <c r="Y854" t="s">
        <v>1689</v>
      </c>
      <c r="AA854">
        <v>34.054400000000001</v>
      </c>
      <c r="AB854">
        <v>-118.38160000000001</v>
      </c>
      <c r="AC854">
        <f t="shared" si="13"/>
        <v>0</v>
      </c>
    </row>
    <row r="855" spans="1:29" x14ac:dyDescent="0.35">
      <c r="A855">
        <v>200118182</v>
      </c>
      <c r="B855" s="1">
        <v>44092</v>
      </c>
      <c r="C855" s="1">
        <v>44092</v>
      </c>
      <c r="D855">
        <v>1800</v>
      </c>
      <c r="E855">
        <v>1</v>
      </c>
      <c r="F855" t="s">
        <v>36</v>
      </c>
      <c r="G855">
        <v>139</v>
      </c>
      <c r="H855">
        <v>1</v>
      </c>
      <c r="I855">
        <v>330</v>
      </c>
      <c r="J855" t="s">
        <v>37</v>
      </c>
      <c r="K855" t="s">
        <v>1690</v>
      </c>
      <c r="L855">
        <v>23</v>
      </c>
      <c r="M855" t="s">
        <v>94</v>
      </c>
      <c r="N855" t="s">
        <v>73</v>
      </c>
      <c r="O855">
        <v>102</v>
      </c>
      <c r="P855" t="s">
        <v>186</v>
      </c>
      <c r="Q855">
        <v>500</v>
      </c>
      <c r="R855" t="s">
        <v>184</v>
      </c>
      <c r="S855" t="s">
        <v>40</v>
      </c>
      <c r="T855" t="s">
        <v>41</v>
      </c>
      <c r="U855">
        <v>330</v>
      </c>
      <c r="Y855" t="s">
        <v>1618</v>
      </c>
      <c r="Z855" t="s">
        <v>1691</v>
      </c>
      <c r="AA855">
        <v>34.047199999999997</v>
      </c>
      <c r="AB855">
        <v>-118.23520000000001</v>
      </c>
      <c r="AC855">
        <f t="shared" si="13"/>
        <v>0</v>
      </c>
    </row>
    <row r="856" spans="1:29" x14ac:dyDescent="0.35">
      <c r="A856">
        <v>200609109</v>
      </c>
      <c r="B856" s="1">
        <v>43936</v>
      </c>
      <c r="C856" s="1">
        <v>43936</v>
      </c>
      <c r="D856">
        <v>1610</v>
      </c>
      <c r="E856">
        <v>6</v>
      </c>
      <c r="F856" t="s">
        <v>91</v>
      </c>
      <c r="G856">
        <v>642</v>
      </c>
      <c r="H856">
        <v>1</v>
      </c>
      <c r="I856">
        <v>331</v>
      </c>
      <c r="J856" t="s">
        <v>233</v>
      </c>
      <c r="K856" t="s">
        <v>1692</v>
      </c>
      <c r="L856">
        <v>30</v>
      </c>
      <c r="M856" t="s">
        <v>30</v>
      </c>
      <c r="N856" t="s">
        <v>73</v>
      </c>
      <c r="O856">
        <v>101</v>
      </c>
      <c r="P856" t="s">
        <v>32</v>
      </c>
      <c r="S856" t="s">
        <v>33</v>
      </c>
      <c r="T856" t="s">
        <v>34</v>
      </c>
      <c r="U856">
        <v>331</v>
      </c>
      <c r="V856">
        <v>998</v>
      </c>
      <c r="Y856" t="s">
        <v>1693</v>
      </c>
      <c r="Z856" t="s">
        <v>122</v>
      </c>
      <c r="AA856">
        <v>34.098100000000002</v>
      </c>
      <c r="AB856">
        <v>-118.3582</v>
      </c>
      <c r="AC856">
        <f t="shared" si="13"/>
        <v>1</v>
      </c>
    </row>
    <row r="857" spans="1:29" x14ac:dyDescent="0.35">
      <c r="A857">
        <v>201014870</v>
      </c>
      <c r="B857" s="1">
        <v>44143</v>
      </c>
      <c r="C857" s="1">
        <v>44143</v>
      </c>
      <c r="D857">
        <v>1821</v>
      </c>
      <c r="E857">
        <v>10</v>
      </c>
      <c r="F857" t="s">
        <v>103</v>
      </c>
      <c r="G857">
        <v>1044</v>
      </c>
      <c r="H857">
        <v>2</v>
      </c>
      <c r="I857">
        <v>354</v>
      </c>
      <c r="J857" t="s">
        <v>167</v>
      </c>
      <c r="K857" t="s">
        <v>1694</v>
      </c>
      <c r="L857">
        <v>33</v>
      </c>
      <c r="M857" t="s">
        <v>30</v>
      </c>
      <c r="N857" t="s">
        <v>73</v>
      </c>
      <c r="O857">
        <v>502</v>
      </c>
      <c r="P857" t="s">
        <v>47</v>
      </c>
      <c r="S857" t="s">
        <v>40</v>
      </c>
      <c r="T857" t="s">
        <v>41</v>
      </c>
      <c r="U857">
        <v>354</v>
      </c>
      <c r="Y857" t="s">
        <v>1695</v>
      </c>
      <c r="AA857">
        <v>34.177500000000002</v>
      </c>
      <c r="AB857">
        <v>-118.5337</v>
      </c>
      <c r="AC857">
        <f t="shared" si="13"/>
        <v>0</v>
      </c>
    </row>
    <row r="858" spans="1:29" x14ac:dyDescent="0.35">
      <c r="A858">
        <v>200811000</v>
      </c>
      <c r="B858" s="1">
        <v>44004</v>
      </c>
      <c r="C858" s="1">
        <v>44003</v>
      </c>
      <c r="D858">
        <v>2120</v>
      </c>
      <c r="E858">
        <v>8</v>
      </c>
      <c r="F858" t="s">
        <v>109</v>
      </c>
      <c r="G858">
        <v>881</v>
      </c>
      <c r="H858">
        <v>2</v>
      </c>
      <c r="I858">
        <v>624</v>
      </c>
      <c r="J858" t="s">
        <v>171</v>
      </c>
      <c r="K858" t="s">
        <v>1696</v>
      </c>
      <c r="L858">
        <v>22</v>
      </c>
      <c r="M858" t="s">
        <v>30</v>
      </c>
      <c r="N858" t="s">
        <v>31</v>
      </c>
      <c r="O858">
        <v>101</v>
      </c>
      <c r="P858" t="s">
        <v>32</v>
      </c>
      <c r="Q858">
        <v>400</v>
      </c>
      <c r="R858" t="s">
        <v>143</v>
      </c>
      <c r="S858" t="s">
        <v>40</v>
      </c>
      <c r="T858" t="s">
        <v>41</v>
      </c>
      <c r="U858">
        <v>624</v>
      </c>
      <c r="Y858" t="s">
        <v>1697</v>
      </c>
      <c r="Z858" t="s">
        <v>1698</v>
      </c>
      <c r="AA858">
        <v>34.035299999999999</v>
      </c>
      <c r="AB858">
        <v>-118.4571</v>
      </c>
      <c r="AC858">
        <f t="shared" si="13"/>
        <v>0</v>
      </c>
    </row>
    <row r="859" spans="1:29" x14ac:dyDescent="0.35">
      <c r="A859">
        <v>200711605</v>
      </c>
      <c r="B859" s="1">
        <v>44026</v>
      </c>
      <c r="C859" s="1">
        <v>43970</v>
      </c>
      <c r="D859">
        <v>1000</v>
      </c>
      <c r="E859">
        <v>7</v>
      </c>
      <c r="F859" t="s">
        <v>28</v>
      </c>
      <c r="G859">
        <v>732</v>
      </c>
      <c r="H859">
        <v>2</v>
      </c>
      <c r="I859">
        <v>354</v>
      </c>
      <c r="J859" t="s">
        <v>167</v>
      </c>
      <c r="K859" t="s">
        <v>978</v>
      </c>
      <c r="L859">
        <v>34</v>
      </c>
      <c r="M859" t="s">
        <v>94</v>
      </c>
      <c r="N859" t="s">
        <v>95</v>
      </c>
      <c r="O859">
        <v>501</v>
      </c>
      <c r="P859" t="s">
        <v>164</v>
      </c>
      <c r="S859" t="s">
        <v>40</v>
      </c>
      <c r="T859" t="s">
        <v>41</v>
      </c>
      <c r="U859">
        <v>354</v>
      </c>
      <c r="Y859" t="s">
        <v>1699</v>
      </c>
      <c r="AA859">
        <v>34.069000000000003</v>
      </c>
      <c r="AB859">
        <v>-118.3614</v>
      </c>
      <c r="AC859">
        <f t="shared" si="13"/>
        <v>0</v>
      </c>
    </row>
    <row r="860" spans="1:29" x14ac:dyDescent="0.35">
      <c r="A860">
        <v>200607457</v>
      </c>
      <c r="B860" s="1">
        <v>43896</v>
      </c>
      <c r="C860" s="1">
        <v>43896</v>
      </c>
      <c r="D860">
        <v>1720</v>
      </c>
      <c r="E860">
        <v>6</v>
      </c>
      <c r="F860" t="s">
        <v>91</v>
      </c>
      <c r="G860">
        <v>656</v>
      </c>
      <c r="H860">
        <v>1</v>
      </c>
      <c r="I860">
        <v>480</v>
      </c>
      <c r="J860" t="s">
        <v>44</v>
      </c>
      <c r="K860" t="s">
        <v>1700</v>
      </c>
      <c r="L860">
        <v>70</v>
      </c>
      <c r="M860" t="s">
        <v>30</v>
      </c>
      <c r="N860" t="s">
        <v>73</v>
      </c>
      <c r="O860">
        <v>108</v>
      </c>
      <c r="P860" t="s">
        <v>105</v>
      </c>
      <c r="S860" t="s">
        <v>40</v>
      </c>
      <c r="T860" t="s">
        <v>41</v>
      </c>
      <c r="U860">
        <v>480</v>
      </c>
      <c r="Y860" t="s">
        <v>1701</v>
      </c>
      <c r="Z860" t="s">
        <v>1141</v>
      </c>
      <c r="AA860">
        <v>34.088900000000002</v>
      </c>
      <c r="AB860">
        <v>-118.32989999999999</v>
      </c>
      <c r="AC860">
        <f t="shared" si="13"/>
        <v>0</v>
      </c>
    </row>
    <row r="861" spans="1:29" x14ac:dyDescent="0.35">
      <c r="A861">
        <v>200415554</v>
      </c>
      <c r="B861" s="1">
        <v>44168</v>
      </c>
      <c r="C861" s="1">
        <v>44165</v>
      </c>
      <c r="D861">
        <v>400</v>
      </c>
      <c r="E861">
        <v>4</v>
      </c>
      <c r="F861" t="s">
        <v>54</v>
      </c>
      <c r="G861">
        <v>404</v>
      </c>
      <c r="H861">
        <v>2</v>
      </c>
      <c r="I861">
        <v>745</v>
      </c>
      <c r="J861" t="s">
        <v>139</v>
      </c>
      <c r="K861">
        <v>329</v>
      </c>
      <c r="L861">
        <v>0</v>
      </c>
      <c r="M861" t="s">
        <v>30</v>
      </c>
      <c r="N861" t="s">
        <v>46</v>
      </c>
      <c r="O861">
        <v>301</v>
      </c>
      <c r="P861" t="s">
        <v>155</v>
      </c>
      <c r="S861" t="s">
        <v>40</v>
      </c>
      <c r="T861" t="s">
        <v>41</v>
      </c>
      <c r="U861">
        <v>745</v>
      </c>
      <c r="Y861" t="s">
        <v>1702</v>
      </c>
      <c r="AA861">
        <v>34.107399999999998</v>
      </c>
      <c r="AB861">
        <v>-118.1858</v>
      </c>
      <c r="AC861">
        <f t="shared" si="13"/>
        <v>0</v>
      </c>
    </row>
    <row r="862" spans="1:29" x14ac:dyDescent="0.35">
      <c r="A862">
        <v>201305363</v>
      </c>
      <c r="B862" s="1">
        <v>43854</v>
      </c>
      <c r="C862" s="1">
        <v>43854</v>
      </c>
      <c r="D862">
        <v>1640</v>
      </c>
      <c r="E862">
        <v>13</v>
      </c>
      <c r="F862" t="s">
        <v>62</v>
      </c>
      <c r="G862">
        <v>1395</v>
      </c>
      <c r="H862">
        <v>2</v>
      </c>
      <c r="I862">
        <v>626</v>
      </c>
      <c r="J862" t="s">
        <v>141</v>
      </c>
      <c r="K862" t="s">
        <v>1703</v>
      </c>
      <c r="L862">
        <v>20</v>
      </c>
      <c r="M862" t="s">
        <v>94</v>
      </c>
      <c r="N862" t="s">
        <v>95</v>
      </c>
      <c r="O862">
        <v>501</v>
      </c>
      <c r="P862" t="s">
        <v>164</v>
      </c>
      <c r="Q862">
        <v>400</v>
      </c>
      <c r="R862" t="s">
        <v>143</v>
      </c>
      <c r="S862" t="s">
        <v>40</v>
      </c>
      <c r="T862" t="s">
        <v>41</v>
      </c>
      <c r="U862">
        <v>626</v>
      </c>
      <c r="Y862" t="s">
        <v>1704</v>
      </c>
      <c r="AA862">
        <v>33.977899999999998</v>
      </c>
      <c r="AB862">
        <v>-118.2666</v>
      </c>
      <c r="AC862">
        <f t="shared" si="13"/>
        <v>0</v>
      </c>
    </row>
    <row r="863" spans="1:29" x14ac:dyDescent="0.35">
      <c r="A863">
        <v>201010267</v>
      </c>
      <c r="B863" s="1">
        <v>44004</v>
      </c>
      <c r="C863" s="1">
        <v>44004</v>
      </c>
      <c r="D863">
        <v>1140</v>
      </c>
      <c r="E863">
        <v>10</v>
      </c>
      <c r="F863" t="s">
        <v>103</v>
      </c>
      <c r="G863">
        <v>1024</v>
      </c>
      <c r="H863">
        <v>2</v>
      </c>
      <c r="I863">
        <v>624</v>
      </c>
      <c r="J863" t="s">
        <v>171</v>
      </c>
      <c r="K863" t="s">
        <v>1705</v>
      </c>
      <c r="L863">
        <v>51</v>
      </c>
      <c r="M863" t="s">
        <v>94</v>
      </c>
      <c r="N863" t="s">
        <v>73</v>
      </c>
      <c r="O863">
        <v>104</v>
      </c>
      <c r="P863" t="s">
        <v>201</v>
      </c>
      <c r="Q863">
        <v>400</v>
      </c>
      <c r="R863" t="s">
        <v>143</v>
      </c>
      <c r="S863" t="s">
        <v>84</v>
      </c>
      <c r="T863" t="s">
        <v>85</v>
      </c>
      <c r="U863">
        <v>624</v>
      </c>
      <c r="Y863" t="s">
        <v>1706</v>
      </c>
      <c r="AA863">
        <v>34.197600000000001</v>
      </c>
      <c r="AB863">
        <v>-118.54040000000001</v>
      </c>
      <c r="AC863">
        <f t="shared" si="13"/>
        <v>0</v>
      </c>
    </row>
    <row r="864" spans="1:29" x14ac:dyDescent="0.35">
      <c r="A864">
        <v>200807899</v>
      </c>
      <c r="B864" s="1">
        <v>43922</v>
      </c>
      <c r="C864" s="1">
        <v>43922</v>
      </c>
      <c r="D864">
        <v>1830</v>
      </c>
      <c r="E864">
        <v>8</v>
      </c>
      <c r="F864" t="s">
        <v>109</v>
      </c>
      <c r="G864">
        <v>832</v>
      </c>
      <c r="H864">
        <v>1</v>
      </c>
      <c r="I864">
        <v>510</v>
      </c>
      <c r="J864" t="s">
        <v>29</v>
      </c>
      <c r="L864">
        <v>0</v>
      </c>
      <c r="O864">
        <v>123</v>
      </c>
      <c r="P864" t="s">
        <v>290</v>
      </c>
      <c r="S864" t="s">
        <v>40</v>
      </c>
      <c r="T864" t="s">
        <v>41</v>
      </c>
      <c r="U864">
        <v>510</v>
      </c>
      <c r="Y864" t="s">
        <v>1707</v>
      </c>
      <c r="AA864">
        <v>34.053400000000003</v>
      </c>
      <c r="AB864">
        <v>-118.46129999999999</v>
      </c>
      <c r="AC864">
        <f t="shared" si="13"/>
        <v>0</v>
      </c>
    </row>
    <row r="865" spans="1:29" x14ac:dyDescent="0.35">
      <c r="A865">
        <v>201221702</v>
      </c>
      <c r="B865" s="1">
        <v>44104</v>
      </c>
      <c r="C865" s="1">
        <v>44104</v>
      </c>
      <c r="D865">
        <v>2130</v>
      </c>
      <c r="E865">
        <v>12</v>
      </c>
      <c r="F865" t="s">
        <v>68</v>
      </c>
      <c r="G865">
        <v>1255</v>
      </c>
      <c r="H865">
        <v>1</v>
      </c>
      <c r="I865">
        <v>230</v>
      </c>
      <c r="J865" t="s">
        <v>161</v>
      </c>
      <c r="K865" t="s">
        <v>1708</v>
      </c>
      <c r="L865">
        <v>58</v>
      </c>
      <c r="M865" t="s">
        <v>30</v>
      </c>
      <c r="N865" t="s">
        <v>163</v>
      </c>
      <c r="O865">
        <v>101</v>
      </c>
      <c r="P865" t="s">
        <v>32</v>
      </c>
      <c r="Q865">
        <v>102</v>
      </c>
      <c r="R865" t="s">
        <v>219</v>
      </c>
      <c r="S865" t="s">
        <v>40</v>
      </c>
      <c r="T865" t="s">
        <v>41</v>
      </c>
      <c r="U865">
        <v>230</v>
      </c>
      <c r="Y865" t="s">
        <v>439</v>
      </c>
      <c r="Z865" t="s">
        <v>89</v>
      </c>
      <c r="AA865">
        <v>33.9711</v>
      </c>
      <c r="AB865">
        <v>-118.29170000000001</v>
      </c>
      <c r="AC865">
        <f t="shared" si="13"/>
        <v>0</v>
      </c>
    </row>
    <row r="866" spans="1:29" x14ac:dyDescent="0.35">
      <c r="A866">
        <v>201217557</v>
      </c>
      <c r="B866" s="1">
        <v>44043</v>
      </c>
      <c r="C866" s="1">
        <v>44043</v>
      </c>
      <c r="D866">
        <v>1855</v>
      </c>
      <c r="E866">
        <v>12</v>
      </c>
      <c r="F866" t="s">
        <v>68</v>
      </c>
      <c r="G866">
        <v>1283</v>
      </c>
      <c r="H866">
        <v>2</v>
      </c>
      <c r="I866">
        <v>626</v>
      </c>
      <c r="J866" t="s">
        <v>141</v>
      </c>
      <c r="K866" t="s">
        <v>1709</v>
      </c>
      <c r="L866">
        <v>38</v>
      </c>
      <c r="M866" t="s">
        <v>94</v>
      </c>
      <c r="N866" t="s">
        <v>95</v>
      </c>
      <c r="O866">
        <v>501</v>
      </c>
      <c r="P866" t="s">
        <v>164</v>
      </c>
      <c r="Q866">
        <v>400</v>
      </c>
      <c r="R866" t="s">
        <v>143</v>
      </c>
      <c r="S866" t="s">
        <v>84</v>
      </c>
      <c r="T866" t="s">
        <v>85</v>
      </c>
      <c r="U866">
        <v>626</v>
      </c>
      <c r="Y866" t="s">
        <v>1710</v>
      </c>
      <c r="AA866">
        <v>33.951500000000003</v>
      </c>
      <c r="AB866">
        <v>-118.309</v>
      </c>
      <c r="AC866">
        <f t="shared" si="13"/>
        <v>0</v>
      </c>
    </row>
    <row r="867" spans="1:29" x14ac:dyDescent="0.35">
      <c r="A867">
        <v>200305032</v>
      </c>
      <c r="B867" s="1">
        <v>43848</v>
      </c>
      <c r="C867" s="1">
        <v>43848</v>
      </c>
      <c r="D867">
        <v>1310</v>
      </c>
      <c r="E867">
        <v>3</v>
      </c>
      <c r="F867" t="s">
        <v>43</v>
      </c>
      <c r="G867">
        <v>343</v>
      </c>
      <c r="H867">
        <v>1</v>
      </c>
      <c r="I867">
        <v>210</v>
      </c>
      <c r="J867" t="s">
        <v>149</v>
      </c>
      <c r="K867" t="s">
        <v>1711</v>
      </c>
      <c r="L867">
        <v>19</v>
      </c>
      <c r="M867" t="s">
        <v>46</v>
      </c>
      <c r="N867" t="s">
        <v>46</v>
      </c>
      <c r="O867">
        <v>210</v>
      </c>
      <c r="P867" t="s">
        <v>183</v>
      </c>
      <c r="Q867">
        <v>102</v>
      </c>
      <c r="R867" t="s">
        <v>219</v>
      </c>
      <c r="S867" t="s">
        <v>355</v>
      </c>
      <c r="T867" t="s">
        <v>356</v>
      </c>
      <c r="U867">
        <v>210</v>
      </c>
      <c r="Y867" t="s">
        <v>156</v>
      </c>
      <c r="AA867">
        <v>34.0199</v>
      </c>
      <c r="AB867">
        <v>-118.3608</v>
      </c>
      <c r="AC867">
        <f t="shared" si="13"/>
        <v>1</v>
      </c>
    </row>
    <row r="868" spans="1:29" x14ac:dyDescent="0.35">
      <c r="A868">
        <v>200907646</v>
      </c>
      <c r="B868" s="1">
        <v>43910</v>
      </c>
      <c r="C868" s="1">
        <v>43908</v>
      </c>
      <c r="D868">
        <v>1630</v>
      </c>
      <c r="E868">
        <v>9</v>
      </c>
      <c r="F868" t="s">
        <v>49</v>
      </c>
      <c r="G868">
        <v>933</v>
      </c>
      <c r="H868">
        <v>2</v>
      </c>
      <c r="I868">
        <v>354</v>
      </c>
      <c r="J868" t="s">
        <v>167</v>
      </c>
      <c r="K868" t="s">
        <v>1712</v>
      </c>
      <c r="L868">
        <v>0</v>
      </c>
      <c r="M868" t="s">
        <v>30</v>
      </c>
      <c r="N868" t="s">
        <v>95</v>
      </c>
      <c r="O868">
        <v>101</v>
      </c>
      <c r="P868" t="s">
        <v>32</v>
      </c>
      <c r="S868" t="s">
        <v>40</v>
      </c>
      <c r="T868" t="s">
        <v>41</v>
      </c>
      <c r="U868">
        <v>354</v>
      </c>
      <c r="Y868" t="s">
        <v>1713</v>
      </c>
      <c r="AA868">
        <v>34.185699999999997</v>
      </c>
      <c r="AB868">
        <v>-118.4509</v>
      </c>
      <c r="AC868">
        <f t="shared" si="13"/>
        <v>0</v>
      </c>
    </row>
    <row r="869" spans="1:29" x14ac:dyDescent="0.35">
      <c r="A869">
        <v>201015320</v>
      </c>
      <c r="B869" s="1">
        <v>44158</v>
      </c>
      <c r="C869" s="1">
        <v>44157</v>
      </c>
      <c r="D869">
        <v>2200</v>
      </c>
      <c r="E869">
        <v>10</v>
      </c>
      <c r="F869" t="s">
        <v>103</v>
      </c>
      <c r="G869">
        <v>1035</v>
      </c>
      <c r="H869">
        <v>1</v>
      </c>
      <c r="I869">
        <v>331</v>
      </c>
      <c r="J869" t="s">
        <v>233</v>
      </c>
      <c r="K869" t="s">
        <v>234</v>
      </c>
      <c r="L869">
        <v>51</v>
      </c>
      <c r="M869" t="s">
        <v>94</v>
      </c>
      <c r="N869" t="s">
        <v>73</v>
      </c>
      <c r="O869">
        <v>501</v>
      </c>
      <c r="P869" t="s">
        <v>164</v>
      </c>
      <c r="S869" t="s">
        <v>40</v>
      </c>
      <c r="T869" t="s">
        <v>41</v>
      </c>
      <c r="U869">
        <v>331</v>
      </c>
      <c r="Y869" t="s">
        <v>1714</v>
      </c>
      <c r="AA869">
        <v>34.186799999999998</v>
      </c>
      <c r="AB869">
        <v>-118.52549999999999</v>
      </c>
      <c r="AC869">
        <f t="shared" si="13"/>
        <v>0</v>
      </c>
    </row>
    <row r="870" spans="1:29" x14ac:dyDescent="0.35">
      <c r="A870">
        <v>200205661</v>
      </c>
      <c r="B870" s="1">
        <v>43859</v>
      </c>
      <c r="C870" s="1">
        <v>43858</v>
      </c>
      <c r="D870">
        <v>1430</v>
      </c>
      <c r="E870">
        <v>2</v>
      </c>
      <c r="F870" t="s">
        <v>56</v>
      </c>
      <c r="G870">
        <v>256</v>
      </c>
      <c r="H870">
        <v>2</v>
      </c>
      <c r="I870">
        <v>745</v>
      </c>
      <c r="J870" t="s">
        <v>139</v>
      </c>
      <c r="K870">
        <v>329</v>
      </c>
      <c r="L870">
        <v>0</v>
      </c>
      <c r="M870" t="s">
        <v>46</v>
      </c>
      <c r="N870" t="s">
        <v>46</v>
      </c>
      <c r="O870">
        <v>704</v>
      </c>
      <c r="P870" t="s">
        <v>1204</v>
      </c>
      <c r="S870" t="s">
        <v>40</v>
      </c>
      <c r="T870" t="s">
        <v>41</v>
      </c>
      <c r="U870">
        <v>745</v>
      </c>
      <c r="Y870" t="s">
        <v>1525</v>
      </c>
      <c r="AA870">
        <v>34.055500000000002</v>
      </c>
      <c r="AB870">
        <v>-118.27249999999999</v>
      </c>
      <c r="AC870">
        <f t="shared" si="13"/>
        <v>0</v>
      </c>
    </row>
    <row r="871" spans="1:29" x14ac:dyDescent="0.35">
      <c r="A871">
        <v>200615303</v>
      </c>
      <c r="B871" s="1">
        <v>44086</v>
      </c>
      <c r="C871" s="1">
        <v>44064</v>
      </c>
      <c r="D871">
        <v>1500</v>
      </c>
      <c r="E871">
        <v>6</v>
      </c>
      <c r="F871" t="s">
        <v>91</v>
      </c>
      <c r="G871">
        <v>643</v>
      </c>
      <c r="H871">
        <v>1</v>
      </c>
      <c r="I871">
        <v>480</v>
      </c>
      <c r="J871" t="s">
        <v>44</v>
      </c>
      <c r="K871">
        <v>344</v>
      </c>
      <c r="L871">
        <v>46</v>
      </c>
      <c r="M871" t="s">
        <v>94</v>
      </c>
      <c r="N871" t="s">
        <v>73</v>
      </c>
      <c r="O871">
        <v>123</v>
      </c>
      <c r="P871" t="s">
        <v>290</v>
      </c>
      <c r="S871" t="s">
        <v>40</v>
      </c>
      <c r="T871" t="s">
        <v>41</v>
      </c>
      <c r="U871">
        <v>480</v>
      </c>
      <c r="Y871" t="s">
        <v>1715</v>
      </c>
      <c r="AA871">
        <v>34.097999999999999</v>
      </c>
      <c r="AB871">
        <v>-118.3479</v>
      </c>
      <c r="AC871">
        <f t="shared" si="13"/>
        <v>0</v>
      </c>
    </row>
    <row r="872" spans="1:29" x14ac:dyDescent="0.35">
      <c r="A872">
        <v>200205914</v>
      </c>
      <c r="B872" s="1">
        <v>43869</v>
      </c>
      <c r="C872" s="1">
        <v>43869</v>
      </c>
      <c r="D872">
        <v>1040</v>
      </c>
      <c r="E872">
        <v>2</v>
      </c>
      <c r="F872" t="s">
        <v>56</v>
      </c>
      <c r="G872">
        <v>201</v>
      </c>
      <c r="H872">
        <v>1</v>
      </c>
      <c r="I872">
        <v>230</v>
      </c>
      <c r="J872" t="s">
        <v>161</v>
      </c>
      <c r="K872" t="s">
        <v>1716</v>
      </c>
      <c r="L872">
        <v>23</v>
      </c>
      <c r="M872" t="s">
        <v>30</v>
      </c>
      <c r="N872" t="s">
        <v>95</v>
      </c>
      <c r="O872">
        <v>102</v>
      </c>
      <c r="P872" t="s">
        <v>186</v>
      </c>
      <c r="Q872">
        <v>101</v>
      </c>
      <c r="R872" t="s">
        <v>1717</v>
      </c>
      <c r="S872" t="s">
        <v>40</v>
      </c>
      <c r="T872" t="s">
        <v>41</v>
      </c>
      <c r="U872">
        <v>230</v>
      </c>
      <c r="Y872" t="s">
        <v>440</v>
      </c>
      <c r="Z872" t="s">
        <v>1718</v>
      </c>
      <c r="AA872">
        <v>34.088799999999999</v>
      </c>
      <c r="AB872">
        <v>-118.29170000000001</v>
      </c>
      <c r="AC872">
        <f t="shared" si="13"/>
        <v>0</v>
      </c>
    </row>
    <row r="873" spans="1:29" x14ac:dyDescent="0.35">
      <c r="A873">
        <v>200317171</v>
      </c>
      <c r="B873" s="1">
        <v>44086</v>
      </c>
      <c r="C873" s="1">
        <v>44085</v>
      </c>
      <c r="D873">
        <v>1900</v>
      </c>
      <c r="E873">
        <v>3</v>
      </c>
      <c r="F873" t="s">
        <v>43</v>
      </c>
      <c r="G873">
        <v>353</v>
      </c>
      <c r="H873">
        <v>1</v>
      </c>
      <c r="I873">
        <v>420</v>
      </c>
      <c r="J873" t="s">
        <v>352</v>
      </c>
      <c r="L873">
        <v>0</v>
      </c>
      <c r="O873">
        <v>108</v>
      </c>
      <c r="P873" t="s">
        <v>105</v>
      </c>
      <c r="S873" t="s">
        <v>40</v>
      </c>
      <c r="T873" t="s">
        <v>41</v>
      </c>
      <c r="U873">
        <v>420</v>
      </c>
      <c r="Y873" t="s">
        <v>338</v>
      </c>
      <c r="AA873">
        <v>34.020899999999997</v>
      </c>
      <c r="AB873">
        <v>-118.34059999999999</v>
      </c>
      <c r="AC873">
        <f t="shared" si="13"/>
        <v>0</v>
      </c>
    </row>
    <row r="874" spans="1:29" x14ac:dyDescent="0.35">
      <c r="A874">
        <v>201221933</v>
      </c>
      <c r="B874" s="1">
        <v>44107</v>
      </c>
      <c r="C874" s="1">
        <v>44107</v>
      </c>
      <c r="D874">
        <v>2245</v>
      </c>
      <c r="E874">
        <v>12</v>
      </c>
      <c r="F874" t="s">
        <v>68</v>
      </c>
      <c r="G874">
        <v>1256</v>
      </c>
      <c r="H874">
        <v>2</v>
      </c>
      <c r="I874">
        <v>626</v>
      </c>
      <c r="J874" t="s">
        <v>141</v>
      </c>
      <c r="K874" t="s">
        <v>1719</v>
      </c>
      <c r="L874">
        <v>33</v>
      </c>
      <c r="M874" t="s">
        <v>94</v>
      </c>
      <c r="N874" t="s">
        <v>95</v>
      </c>
      <c r="O874">
        <v>501</v>
      </c>
      <c r="P874" t="s">
        <v>164</v>
      </c>
      <c r="Q874">
        <v>400</v>
      </c>
      <c r="R874" t="s">
        <v>143</v>
      </c>
      <c r="S874" t="s">
        <v>84</v>
      </c>
      <c r="T874" t="s">
        <v>85</v>
      </c>
      <c r="U874">
        <v>626</v>
      </c>
      <c r="Y874" t="s">
        <v>1720</v>
      </c>
      <c r="AA874">
        <v>33.971699999999998</v>
      </c>
      <c r="AB874">
        <v>-118.28870000000001</v>
      </c>
      <c r="AC874">
        <f t="shared" si="13"/>
        <v>0</v>
      </c>
    </row>
    <row r="875" spans="1:29" x14ac:dyDescent="0.35">
      <c r="A875">
        <v>200406662</v>
      </c>
      <c r="B875" s="1">
        <v>43898</v>
      </c>
      <c r="C875" s="1">
        <v>43896</v>
      </c>
      <c r="D875">
        <v>1800</v>
      </c>
      <c r="E875">
        <v>4</v>
      </c>
      <c r="F875" t="s">
        <v>54</v>
      </c>
      <c r="G875">
        <v>457</v>
      </c>
      <c r="H875">
        <v>1</v>
      </c>
      <c r="I875">
        <v>440</v>
      </c>
      <c r="J875" t="s">
        <v>213</v>
      </c>
      <c r="K875">
        <v>344</v>
      </c>
      <c r="L875">
        <v>33</v>
      </c>
      <c r="M875" t="s">
        <v>30</v>
      </c>
      <c r="N875" t="s">
        <v>95</v>
      </c>
      <c r="O875">
        <v>501</v>
      </c>
      <c r="P875" t="s">
        <v>164</v>
      </c>
      <c r="S875" t="s">
        <v>40</v>
      </c>
      <c r="T875" t="s">
        <v>41</v>
      </c>
      <c r="U875">
        <v>440</v>
      </c>
      <c r="Y875" t="s">
        <v>1721</v>
      </c>
      <c r="AA875">
        <v>34.044499999999999</v>
      </c>
      <c r="AB875">
        <v>-118.2025</v>
      </c>
      <c r="AC875">
        <f t="shared" si="13"/>
        <v>0</v>
      </c>
    </row>
    <row r="876" spans="1:29" x14ac:dyDescent="0.35">
      <c r="A876">
        <v>200212426</v>
      </c>
      <c r="B876" s="1">
        <v>44023</v>
      </c>
      <c r="C876" s="1">
        <v>44022</v>
      </c>
      <c r="D876">
        <v>2230</v>
      </c>
      <c r="E876">
        <v>2</v>
      </c>
      <c r="F876" t="s">
        <v>56</v>
      </c>
      <c r="G876">
        <v>249</v>
      </c>
      <c r="H876">
        <v>1</v>
      </c>
      <c r="I876">
        <v>220</v>
      </c>
      <c r="J876" t="s">
        <v>919</v>
      </c>
      <c r="K876" t="s">
        <v>1722</v>
      </c>
      <c r="L876">
        <v>27</v>
      </c>
      <c r="M876" t="s">
        <v>30</v>
      </c>
      <c r="N876" t="s">
        <v>95</v>
      </c>
      <c r="O876">
        <v>102</v>
      </c>
      <c r="P876" t="s">
        <v>186</v>
      </c>
      <c r="Q876">
        <v>400</v>
      </c>
      <c r="R876" t="s">
        <v>143</v>
      </c>
      <c r="S876" t="s">
        <v>40</v>
      </c>
      <c r="T876" t="s">
        <v>41</v>
      </c>
      <c r="U876">
        <v>220</v>
      </c>
      <c r="Y876" t="s">
        <v>76</v>
      </c>
      <c r="Z876" t="s">
        <v>1723</v>
      </c>
      <c r="AA876">
        <v>34.054099999999998</v>
      </c>
      <c r="AB876">
        <v>-118.2621</v>
      </c>
      <c r="AC876">
        <f t="shared" si="13"/>
        <v>0</v>
      </c>
    </row>
    <row r="877" spans="1:29" x14ac:dyDescent="0.35">
      <c r="A877">
        <v>201207118</v>
      </c>
      <c r="B877" s="1">
        <v>43874</v>
      </c>
      <c r="C877" s="1">
        <v>43874</v>
      </c>
      <c r="D877">
        <v>1736</v>
      </c>
      <c r="E877">
        <v>12</v>
      </c>
      <c r="F877" t="s">
        <v>68</v>
      </c>
      <c r="G877">
        <v>1258</v>
      </c>
      <c r="H877">
        <v>1</v>
      </c>
      <c r="I877">
        <v>341</v>
      </c>
      <c r="J877" t="s">
        <v>157</v>
      </c>
      <c r="K877" t="s">
        <v>1724</v>
      </c>
      <c r="L877">
        <v>0</v>
      </c>
      <c r="M877" t="s">
        <v>46</v>
      </c>
      <c r="N877" t="s">
        <v>46</v>
      </c>
      <c r="O877">
        <v>203</v>
      </c>
      <c r="P877" t="s">
        <v>101</v>
      </c>
      <c r="S877" t="s">
        <v>355</v>
      </c>
      <c r="T877" t="s">
        <v>356</v>
      </c>
      <c r="U877">
        <v>341</v>
      </c>
      <c r="V877">
        <v>998</v>
      </c>
      <c r="Y877" t="s">
        <v>1725</v>
      </c>
      <c r="AA877">
        <v>33.974699999999999</v>
      </c>
      <c r="AB877">
        <v>-118.2783</v>
      </c>
      <c r="AC877">
        <f t="shared" si="13"/>
        <v>1</v>
      </c>
    </row>
    <row r="878" spans="1:29" x14ac:dyDescent="0.35">
      <c r="A878">
        <v>200710645</v>
      </c>
      <c r="B878" s="1">
        <v>43982</v>
      </c>
      <c r="C878" s="1">
        <v>43981</v>
      </c>
      <c r="D878">
        <v>1625</v>
      </c>
      <c r="E878">
        <v>7</v>
      </c>
      <c r="F878" t="s">
        <v>28</v>
      </c>
      <c r="G878">
        <v>711</v>
      </c>
      <c r="H878">
        <v>1</v>
      </c>
      <c r="I878">
        <v>231</v>
      </c>
      <c r="J878" t="s">
        <v>1001</v>
      </c>
      <c r="K878" t="s">
        <v>1726</v>
      </c>
      <c r="L878">
        <v>0</v>
      </c>
      <c r="M878" t="s">
        <v>46</v>
      </c>
      <c r="N878" t="s">
        <v>46</v>
      </c>
      <c r="O878">
        <v>101</v>
      </c>
      <c r="P878" t="s">
        <v>32</v>
      </c>
      <c r="Q878">
        <v>212</v>
      </c>
      <c r="R878" t="s">
        <v>1167</v>
      </c>
      <c r="S878" t="s">
        <v>40</v>
      </c>
      <c r="T878" t="s">
        <v>41</v>
      </c>
      <c r="U878">
        <v>231</v>
      </c>
      <c r="Y878" t="s">
        <v>1727</v>
      </c>
      <c r="Z878" t="s">
        <v>1728</v>
      </c>
      <c r="AA878">
        <v>34.076099999999997</v>
      </c>
      <c r="AB878">
        <v>-118.3614</v>
      </c>
      <c r="AC878">
        <f t="shared" si="13"/>
        <v>0</v>
      </c>
    </row>
    <row r="879" spans="1:29" x14ac:dyDescent="0.35">
      <c r="A879">
        <v>200108686</v>
      </c>
      <c r="B879" s="1">
        <v>43897</v>
      </c>
      <c r="C879" s="1">
        <v>43895</v>
      </c>
      <c r="D879">
        <v>2030</v>
      </c>
      <c r="E879">
        <v>1</v>
      </c>
      <c r="F879" t="s">
        <v>36</v>
      </c>
      <c r="G879">
        <v>134</v>
      </c>
      <c r="H879">
        <v>1</v>
      </c>
      <c r="I879">
        <v>440</v>
      </c>
      <c r="J879" t="s">
        <v>213</v>
      </c>
      <c r="K879" t="s">
        <v>1729</v>
      </c>
      <c r="L879">
        <v>33</v>
      </c>
      <c r="M879" t="s">
        <v>30</v>
      </c>
      <c r="N879" t="s">
        <v>73</v>
      </c>
      <c r="O879">
        <v>402</v>
      </c>
      <c r="P879" t="s">
        <v>195</v>
      </c>
      <c r="S879" t="s">
        <v>40</v>
      </c>
      <c r="T879" t="s">
        <v>41</v>
      </c>
      <c r="U879">
        <v>440</v>
      </c>
      <c r="Y879" t="s">
        <v>1730</v>
      </c>
      <c r="AA879">
        <v>34.051699999999997</v>
      </c>
      <c r="AB879">
        <v>-118.2491</v>
      </c>
      <c r="AC879">
        <f t="shared" si="13"/>
        <v>0</v>
      </c>
    </row>
    <row r="880" spans="1:29" x14ac:dyDescent="0.35">
      <c r="A880">
        <v>201219590</v>
      </c>
      <c r="B880" s="1">
        <v>44072</v>
      </c>
      <c r="C880" s="1">
        <v>44072</v>
      </c>
      <c r="D880">
        <v>1720</v>
      </c>
      <c r="E880">
        <v>12</v>
      </c>
      <c r="F880" t="s">
        <v>68</v>
      </c>
      <c r="G880">
        <v>1251</v>
      </c>
      <c r="H880">
        <v>1</v>
      </c>
      <c r="I880">
        <v>761</v>
      </c>
      <c r="J880" t="s">
        <v>403</v>
      </c>
      <c r="K880" t="s">
        <v>1731</v>
      </c>
      <c r="L880">
        <v>50</v>
      </c>
      <c r="M880" t="s">
        <v>30</v>
      </c>
      <c r="N880" t="s">
        <v>163</v>
      </c>
      <c r="O880">
        <v>101</v>
      </c>
      <c r="P880" t="s">
        <v>32</v>
      </c>
      <c r="Q880">
        <v>200</v>
      </c>
      <c r="R880" t="s">
        <v>663</v>
      </c>
      <c r="S880" t="s">
        <v>40</v>
      </c>
      <c r="T880" t="s">
        <v>41</v>
      </c>
      <c r="U880">
        <v>761</v>
      </c>
      <c r="Y880" t="s">
        <v>1732</v>
      </c>
      <c r="Z880" t="s">
        <v>69</v>
      </c>
      <c r="AA880">
        <v>33.974499999999999</v>
      </c>
      <c r="AB880">
        <v>-118.3309</v>
      </c>
      <c r="AC880">
        <f t="shared" si="13"/>
        <v>0</v>
      </c>
    </row>
    <row r="881" spans="1:29" x14ac:dyDescent="0.35">
      <c r="A881">
        <v>200910010</v>
      </c>
      <c r="B881" s="1">
        <v>43973</v>
      </c>
      <c r="C881" s="1">
        <v>43972</v>
      </c>
      <c r="D881">
        <v>1800</v>
      </c>
      <c r="E881">
        <v>9</v>
      </c>
      <c r="F881" t="s">
        <v>49</v>
      </c>
      <c r="G881">
        <v>909</v>
      </c>
      <c r="H881">
        <v>1</v>
      </c>
      <c r="I881">
        <v>510</v>
      </c>
      <c r="J881" t="s">
        <v>29</v>
      </c>
      <c r="L881">
        <v>0</v>
      </c>
      <c r="O881">
        <v>101</v>
      </c>
      <c r="P881" t="s">
        <v>32</v>
      </c>
      <c r="S881" t="s">
        <v>40</v>
      </c>
      <c r="T881" t="s">
        <v>41</v>
      </c>
      <c r="U881">
        <v>510</v>
      </c>
      <c r="Y881" t="s">
        <v>1733</v>
      </c>
      <c r="Z881" t="s">
        <v>1734</v>
      </c>
      <c r="AA881">
        <v>34.2072</v>
      </c>
      <c r="AB881">
        <v>-118.4312</v>
      </c>
      <c r="AC881">
        <f t="shared" si="13"/>
        <v>0</v>
      </c>
    </row>
    <row r="882" spans="1:29" x14ac:dyDescent="0.35">
      <c r="A882">
        <v>201011121</v>
      </c>
      <c r="B882" s="1">
        <v>44031</v>
      </c>
      <c r="C882" s="1">
        <v>44030</v>
      </c>
      <c r="D882">
        <v>1800</v>
      </c>
      <c r="E882">
        <v>10</v>
      </c>
      <c r="F882" t="s">
        <v>103</v>
      </c>
      <c r="G882">
        <v>1045</v>
      </c>
      <c r="H882">
        <v>1</v>
      </c>
      <c r="I882">
        <v>510</v>
      </c>
      <c r="J882" t="s">
        <v>29</v>
      </c>
      <c r="L882">
        <v>0</v>
      </c>
      <c r="O882">
        <v>101</v>
      </c>
      <c r="P882" t="s">
        <v>32</v>
      </c>
      <c r="S882" t="s">
        <v>40</v>
      </c>
      <c r="T882" t="s">
        <v>41</v>
      </c>
      <c r="U882">
        <v>510</v>
      </c>
      <c r="Y882" t="s">
        <v>1735</v>
      </c>
      <c r="Z882" t="s">
        <v>1736</v>
      </c>
      <c r="AA882">
        <v>34.180199999999999</v>
      </c>
      <c r="AB882">
        <v>-118.5308</v>
      </c>
      <c r="AC882">
        <f t="shared" si="13"/>
        <v>0</v>
      </c>
    </row>
    <row r="883" spans="1:29" x14ac:dyDescent="0.35">
      <c r="A883">
        <v>200505252</v>
      </c>
      <c r="B883" s="1">
        <v>43860</v>
      </c>
      <c r="C883" s="1">
        <v>43858</v>
      </c>
      <c r="D883">
        <v>1900</v>
      </c>
      <c r="E883">
        <v>5</v>
      </c>
      <c r="F883" t="s">
        <v>98</v>
      </c>
      <c r="G883">
        <v>565</v>
      </c>
      <c r="H883">
        <v>1</v>
      </c>
      <c r="I883">
        <v>420</v>
      </c>
      <c r="J883" t="s">
        <v>352</v>
      </c>
      <c r="K883" t="s">
        <v>1737</v>
      </c>
      <c r="L883">
        <v>46</v>
      </c>
      <c r="M883" t="s">
        <v>94</v>
      </c>
      <c r="N883" t="s">
        <v>163</v>
      </c>
      <c r="O883">
        <v>707</v>
      </c>
      <c r="P883" t="s">
        <v>280</v>
      </c>
      <c r="S883" t="s">
        <v>40</v>
      </c>
      <c r="T883" t="s">
        <v>41</v>
      </c>
      <c r="U883">
        <v>420</v>
      </c>
      <c r="Y883" t="s">
        <v>1738</v>
      </c>
      <c r="AA883">
        <v>33.737000000000002</v>
      </c>
      <c r="AB883">
        <v>-118.2901</v>
      </c>
      <c r="AC883">
        <f t="shared" si="13"/>
        <v>0</v>
      </c>
    </row>
    <row r="884" spans="1:29" x14ac:dyDescent="0.35">
      <c r="A884">
        <v>200905992</v>
      </c>
      <c r="B884" s="1">
        <v>43875</v>
      </c>
      <c r="C884" s="1">
        <v>43874</v>
      </c>
      <c r="D884">
        <v>1050</v>
      </c>
      <c r="E884">
        <v>9</v>
      </c>
      <c r="F884" t="s">
        <v>49</v>
      </c>
      <c r="G884">
        <v>923</v>
      </c>
      <c r="H884">
        <v>1</v>
      </c>
      <c r="I884">
        <v>350</v>
      </c>
      <c r="J884" t="s">
        <v>1591</v>
      </c>
      <c r="K884" t="s">
        <v>1739</v>
      </c>
      <c r="L884">
        <v>46</v>
      </c>
      <c r="M884" t="s">
        <v>30</v>
      </c>
      <c r="N884" t="s">
        <v>95</v>
      </c>
      <c r="O884">
        <v>101</v>
      </c>
      <c r="P884" t="s">
        <v>32</v>
      </c>
      <c r="Q884">
        <v>400</v>
      </c>
      <c r="R884" t="s">
        <v>143</v>
      </c>
      <c r="S884" t="s">
        <v>40</v>
      </c>
      <c r="T884" t="s">
        <v>41</v>
      </c>
      <c r="U884">
        <v>350</v>
      </c>
      <c r="Y884" t="s">
        <v>1740</v>
      </c>
      <c r="Z884" t="s">
        <v>1741</v>
      </c>
      <c r="AA884">
        <v>34.188699999999997</v>
      </c>
      <c r="AB884">
        <v>-118.4509</v>
      </c>
      <c r="AC884">
        <f t="shared" si="13"/>
        <v>0</v>
      </c>
    </row>
    <row r="885" spans="1:29" x14ac:dyDescent="0.35">
      <c r="A885">
        <v>201212199</v>
      </c>
      <c r="B885" s="1">
        <v>43956</v>
      </c>
      <c r="C885" s="1">
        <v>43955</v>
      </c>
      <c r="D885">
        <v>1700</v>
      </c>
      <c r="E885">
        <v>12</v>
      </c>
      <c r="F885" t="s">
        <v>68</v>
      </c>
      <c r="G885">
        <v>1273</v>
      </c>
      <c r="H885">
        <v>1</v>
      </c>
      <c r="I885">
        <v>510</v>
      </c>
      <c r="J885" t="s">
        <v>29</v>
      </c>
      <c r="L885">
        <v>0</v>
      </c>
      <c r="O885">
        <v>108</v>
      </c>
      <c r="P885" t="s">
        <v>105</v>
      </c>
      <c r="S885" t="s">
        <v>40</v>
      </c>
      <c r="T885" t="s">
        <v>41</v>
      </c>
      <c r="U885">
        <v>510</v>
      </c>
      <c r="Y885" t="s">
        <v>1742</v>
      </c>
      <c r="AA885">
        <v>33.958199999999998</v>
      </c>
      <c r="AB885">
        <v>-118.309</v>
      </c>
      <c r="AC885">
        <f t="shared" si="13"/>
        <v>0</v>
      </c>
    </row>
    <row r="886" spans="1:29" x14ac:dyDescent="0.35">
      <c r="A886">
        <v>200910755</v>
      </c>
      <c r="B886" s="1">
        <v>43988</v>
      </c>
      <c r="C886" s="1">
        <v>43988</v>
      </c>
      <c r="D886">
        <v>1830</v>
      </c>
      <c r="E886">
        <v>9</v>
      </c>
      <c r="F886" t="s">
        <v>49</v>
      </c>
      <c r="G886">
        <v>943</v>
      </c>
      <c r="H886">
        <v>2</v>
      </c>
      <c r="I886">
        <v>624</v>
      </c>
      <c r="J886" t="s">
        <v>171</v>
      </c>
      <c r="K886" t="s">
        <v>1743</v>
      </c>
      <c r="L886">
        <v>57</v>
      </c>
      <c r="M886" t="s">
        <v>30</v>
      </c>
      <c r="N886" t="s">
        <v>73</v>
      </c>
      <c r="O886">
        <v>701</v>
      </c>
      <c r="P886" t="s">
        <v>1610</v>
      </c>
      <c r="Q886">
        <v>400</v>
      </c>
      <c r="R886" t="s">
        <v>143</v>
      </c>
      <c r="S886" t="s">
        <v>84</v>
      </c>
      <c r="T886" t="s">
        <v>85</v>
      </c>
      <c r="U886">
        <v>624</v>
      </c>
      <c r="Y886" t="s">
        <v>1744</v>
      </c>
      <c r="AA886">
        <v>34.176699999999997</v>
      </c>
      <c r="AB886">
        <v>-118.4465</v>
      </c>
      <c r="AC886">
        <f t="shared" si="13"/>
        <v>0</v>
      </c>
    </row>
    <row r="887" spans="1:29" x14ac:dyDescent="0.35">
      <c r="A887">
        <v>200616407</v>
      </c>
      <c r="B887" s="1">
        <v>44111</v>
      </c>
      <c r="C887" s="1">
        <v>44111</v>
      </c>
      <c r="D887">
        <v>830</v>
      </c>
      <c r="E887">
        <v>6</v>
      </c>
      <c r="F887" t="s">
        <v>91</v>
      </c>
      <c r="G887">
        <v>645</v>
      </c>
      <c r="H887">
        <v>1</v>
      </c>
      <c r="I887">
        <v>230</v>
      </c>
      <c r="J887" t="s">
        <v>161</v>
      </c>
      <c r="K887" t="s">
        <v>1745</v>
      </c>
      <c r="L887">
        <v>49</v>
      </c>
      <c r="M887" t="s">
        <v>30</v>
      </c>
      <c r="N887" t="s">
        <v>95</v>
      </c>
      <c r="O887">
        <v>203</v>
      </c>
      <c r="P887" t="s">
        <v>101</v>
      </c>
      <c r="Q887">
        <v>500</v>
      </c>
      <c r="R887" t="s">
        <v>184</v>
      </c>
      <c r="S887" t="s">
        <v>33</v>
      </c>
      <c r="T887" t="s">
        <v>34</v>
      </c>
      <c r="U887">
        <v>230</v>
      </c>
      <c r="V887">
        <v>930</v>
      </c>
      <c r="Y887" t="s">
        <v>232</v>
      </c>
      <c r="AA887">
        <v>34.097999999999999</v>
      </c>
      <c r="AB887">
        <v>-118.342</v>
      </c>
      <c r="AC887">
        <f t="shared" si="13"/>
        <v>1</v>
      </c>
    </row>
    <row r="888" spans="1:29" x14ac:dyDescent="0.35">
      <c r="A888">
        <v>200211432</v>
      </c>
      <c r="B888" s="1">
        <v>43999</v>
      </c>
      <c r="C888" s="1">
        <v>43998</v>
      </c>
      <c r="D888">
        <v>2000</v>
      </c>
      <c r="E888">
        <v>2</v>
      </c>
      <c r="F888" t="s">
        <v>56</v>
      </c>
      <c r="G888">
        <v>215</v>
      </c>
      <c r="H888">
        <v>1</v>
      </c>
      <c r="I888">
        <v>510</v>
      </c>
      <c r="J888" t="s">
        <v>29</v>
      </c>
      <c r="L888">
        <v>0</v>
      </c>
      <c r="O888">
        <v>101</v>
      </c>
      <c r="P888" t="s">
        <v>32</v>
      </c>
      <c r="S888" t="s">
        <v>40</v>
      </c>
      <c r="T888" t="s">
        <v>41</v>
      </c>
      <c r="U888">
        <v>510</v>
      </c>
      <c r="Y888" t="s">
        <v>1746</v>
      </c>
      <c r="Z888" t="s">
        <v>1747</v>
      </c>
      <c r="AA888">
        <v>34.075499999999998</v>
      </c>
      <c r="AB888">
        <v>-118.2727</v>
      </c>
      <c r="AC888">
        <f t="shared" si="13"/>
        <v>0</v>
      </c>
    </row>
    <row r="889" spans="1:29" x14ac:dyDescent="0.35">
      <c r="A889">
        <v>200811205</v>
      </c>
      <c r="B889" s="1">
        <v>44010</v>
      </c>
      <c r="C889" s="1">
        <v>44009</v>
      </c>
      <c r="D889">
        <v>2100</v>
      </c>
      <c r="E889">
        <v>8</v>
      </c>
      <c r="F889" t="s">
        <v>109</v>
      </c>
      <c r="G889">
        <v>842</v>
      </c>
      <c r="H889">
        <v>2</v>
      </c>
      <c r="I889">
        <v>626</v>
      </c>
      <c r="J889" t="s">
        <v>141</v>
      </c>
      <c r="K889" t="s">
        <v>1748</v>
      </c>
      <c r="L889">
        <v>35</v>
      </c>
      <c r="M889" t="s">
        <v>30</v>
      </c>
      <c r="N889" t="s">
        <v>95</v>
      </c>
      <c r="O889">
        <v>502</v>
      </c>
      <c r="P889" t="s">
        <v>47</v>
      </c>
      <c r="Q889">
        <v>400</v>
      </c>
      <c r="R889" t="s">
        <v>143</v>
      </c>
      <c r="S889" t="s">
        <v>84</v>
      </c>
      <c r="T889" t="s">
        <v>85</v>
      </c>
      <c r="U889">
        <v>626</v>
      </c>
      <c r="Y889" t="s">
        <v>1749</v>
      </c>
      <c r="AA889">
        <v>34.043100000000003</v>
      </c>
      <c r="AB889">
        <v>-118.4599</v>
      </c>
      <c r="AC889">
        <f t="shared" si="13"/>
        <v>0</v>
      </c>
    </row>
    <row r="890" spans="1:29" x14ac:dyDescent="0.35">
      <c r="A890">
        <v>200507883</v>
      </c>
      <c r="B890" s="1">
        <v>43923</v>
      </c>
      <c r="C890" s="1">
        <v>43916</v>
      </c>
      <c r="D890">
        <v>1755</v>
      </c>
      <c r="E890">
        <v>5</v>
      </c>
      <c r="F890" t="s">
        <v>98</v>
      </c>
      <c r="G890">
        <v>566</v>
      </c>
      <c r="H890">
        <v>1</v>
      </c>
      <c r="I890">
        <v>330</v>
      </c>
      <c r="J890" t="s">
        <v>37</v>
      </c>
      <c r="K890" t="s">
        <v>1750</v>
      </c>
      <c r="L890">
        <v>45</v>
      </c>
      <c r="M890" t="s">
        <v>94</v>
      </c>
      <c r="N890" t="s">
        <v>73</v>
      </c>
      <c r="O890">
        <v>123</v>
      </c>
      <c r="P890" t="s">
        <v>290</v>
      </c>
      <c r="S890" t="s">
        <v>40</v>
      </c>
      <c r="T890" t="s">
        <v>41</v>
      </c>
      <c r="U890">
        <v>330</v>
      </c>
      <c r="Y890" t="s">
        <v>1751</v>
      </c>
      <c r="AA890">
        <v>33.734699999999997</v>
      </c>
      <c r="AB890">
        <v>-118.2842</v>
      </c>
      <c r="AC890">
        <f t="shared" si="13"/>
        <v>0</v>
      </c>
    </row>
    <row r="891" spans="1:29" x14ac:dyDescent="0.35">
      <c r="A891">
        <v>200912549</v>
      </c>
      <c r="B891" s="1">
        <v>44032</v>
      </c>
      <c r="C891" s="1">
        <v>44031</v>
      </c>
      <c r="D891">
        <v>545</v>
      </c>
      <c r="E891">
        <v>9</v>
      </c>
      <c r="F891" t="s">
        <v>49</v>
      </c>
      <c r="G891">
        <v>969</v>
      </c>
      <c r="H891">
        <v>1</v>
      </c>
      <c r="I891">
        <v>330</v>
      </c>
      <c r="J891" t="s">
        <v>37</v>
      </c>
      <c r="K891" t="s">
        <v>1752</v>
      </c>
      <c r="L891">
        <v>36</v>
      </c>
      <c r="M891" t="s">
        <v>94</v>
      </c>
      <c r="N891" t="s">
        <v>46</v>
      </c>
      <c r="O891">
        <v>108</v>
      </c>
      <c r="P891" t="s">
        <v>105</v>
      </c>
      <c r="S891" t="s">
        <v>33</v>
      </c>
      <c r="T891" t="s">
        <v>34</v>
      </c>
      <c r="U891">
        <v>330</v>
      </c>
      <c r="Y891" t="s">
        <v>1753</v>
      </c>
      <c r="AA891">
        <v>34.159700000000001</v>
      </c>
      <c r="AB891">
        <v>-118.41379999999999</v>
      </c>
      <c r="AC891">
        <f t="shared" si="13"/>
        <v>1</v>
      </c>
    </row>
    <row r="892" spans="1:29" x14ac:dyDescent="0.35">
      <c r="A892">
        <v>200210575</v>
      </c>
      <c r="B892" s="1">
        <v>43975</v>
      </c>
      <c r="C892" s="1">
        <v>43975</v>
      </c>
      <c r="D892">
        <v>830</v>
      </c>
      <c r="E892">
        <v>2</v>
      </c>
      <c r="F892" t="s">
        <v>56</v>
      </c>
      <c r="G892">
        <v>215</v>
      </c>
      <c r="H892">
        <v>1</v>
      </c>
      <c r="I892">
        <v>761</v>
      </c>
      <c r="J892" t="s">
        <v>403</v>
      </c>
      <c r="K892" t="s">
        <v>1754</v>
      </c>
      <c r="L892">
        <v>49</v>
      </c>
      <c r="M892" t="s">
        <v>30</v>
      </c>
      <c r="N892" t="s">
        <v>73</v>
      </c>
      <c r="O892">
        <v>158</v>
      </c>
      <c r="P892" t="s">
        <v>1755</v>
      </c>
      <c r="Q892">
        <v>213</v>
      </c>
      <c r="R892" t="s">
        <v>1756</v>
      </c>
      <c r="S892" t="s">
        <v>84</v>
      </c>
      <c r="T892" t="s">
        <v>85</v>
      </c>
      <c r="U892">
        <v>761</v>
      </c>
      <c r="Y892" t="s">
        <v>1757</v>
      </c>
      <c r="Z892" t="s">
        <v>1758</v>
      </c>
      <c r="AA892">
        <v>34.077199999999998</v>
      </c>
      <c r="AB892">
        <v>-118.2818</v>
      </c>
      <c r="AC892">
        <f t="shared" si="13"/>
        <v>0</v>
      </c>
    </row>
    <row r="893" spans="1:29" x14ac:dyDescent="0.35">
      <c r="A893">
        <v>200514509</v>
      </c>
      <c r="B893" s="1">
        <v>44099</v>
      </c>
      <c r="C893" s="1">
        <v>44098</v>
      </c>
      <c r="D893">
        <v>2200</v>
      </c>
      <c r="E893">
        <v>5</v>
      </c>
      <c r="F893" t="s">
        <v>98</v>
      </c>
      <c r="G893">
        <v>513</v>
      </c>
      <c r="H893">
        <v>1</v>
      </c>
      <c r="I893">
        <v>440</v>
      </c>
      <c r="J893" t="s">
        <v>213</v>
      </c>
      <c r="K893" t="s">
        <v>1759</v>
      </c>
      <c r="L893">
        <v>44</v>
      </c>
      <c r="M893" t="s">
        <v>30</v>
      </c>
      <c r="N893" t="s">
        <v>73</v>
      </c>
      <c r="O893">
        <v>108</v>
      </c>
      <c r="P893" t="s">
        <v>105</v>
      </c>
      <c r="S893" t="s">
        <v>40</v>
      </c>
      <c r="T893" t="s">
        <v>41</v>
      </c>
      <c r="U893">
        <v>440</v>
      </c>
      <c r="Y893" t="s">
        <v>1760</v>
      </c>
      <c r="AA893">
        <v>33.790700000000001</v>
      </c>
      <c r="AB893">
        <v>-118.2829</v>
      </c>
      <c r="AC893">
        <f t="shared" si="13"/>
        <v>0</v>
      </c>
    </row>
    <row r="894" spans="1:29" x14ac:dyDescent="0.35">
      <c r="A894">
        <v>200811770</v>
      </c>
      <c r="B894" s="1">
        <v>44023</v>
      </c>
      <c r="C894" s="1">
        <v>44023</v>
      </c>
      <c r="D894">
        <v>330</v>
      </c>
      <c r="E894">
        <v>8</v>
      </c>
      <c r="F894" t="s">
        <v>109</v>
      </c>
      <c r="G894">
        <v>852</v>
      </c>
      <c r="H894">
        <v>2</v>
      </c>
      <c r="I894">
        <v>745</v>
      </c>
      <c r="J894" t="s">
        <v>139</v>
      </c>
      <c r="K894">
        <v>329</v>
      </c>
      <c r="L894">
        <v>0</v>
      </c>
      <c r="M894" t="s">
        <v>46</v>
      </c>
      <c r="N894" t="s">
        <v>46</v>
      </c>
      <c r="O894">
        <v>301</v>
      </c>
      <c r="P894" t="s">
        <v>155</v>
      </c>
      <c r="S894" t="s">
        <v>40</v>
      </c>
      <c r="T894" t="s">
        <v>41</v>
      </c>
      <c r="U894">
        <v>745</v>
      </c>
      <c r="Y894" t="s">
        <v>1761</v>
      </c>
      <c r="AA894">
        <v>34.043500000000002</v>
      </c>
      <c r="AB894">
        <v>-118.45650000000001</v>
      </c>
      <c r="AC894">
        <f t="shared" si="13"/>
        <v>0</v>
      </c>
    </row>
    <row r="895" spans="1:29" x14ac:dyDescent="0.35">
      <c r="A895">
        <v>200216352</v>
      </c>
      <c r="B895" s="1">
        <v>44123</v>
      </c>
      <c r="C895" s="1">
        <v>44123</v>
      </c>
      <c r="D895">
        <v>1630</v>
      </c>
      <c r="E895">
        <v>2</v>
      </c>
      <c r="F895" t="s">
        <v>56</v>
      </c>
      <c r="G895">
        <v>235</v>
      </c>
      <c r="H895">
        <v>1</v>
      </c>
      <c r="I895">
        <v>210</v>
      </c>
      <c r="J895" t="s">
        <v>149</v>
      </c>
      <c r="K895" t="s">
        <v>1762</v>
      </c>
      <c r="L895">
        <v>64</v>
      </c>
      <c r="M895" t="s">
        <v>94</v>
      </c>
      <c r="N895" t="s">
        <v>31</v>
      </c>
      <c r="O895">
        <v>102</v>
      </c>
      <c r="P895" t="s">
        <v>186</v>
      </c>
      <c r="Q895">
        <v>400</v>
      </c>
      <c r="R895" t="s">
        <v>143</v>
      </c>
      <c r="S895" t="s">
        <v>40</v>
      </c>
      <c r="T895" t="s">
        <v>41</v>
      </c>
      <c r="U895">
        <v>210</v>
      </c>
      <c r="Y895" t="s">
        <v>1763</v>
      </c>
      <c r="AA895">
        <v>34.067700000000002</v>
      </c>
      <c r="AB895">
        <v>-118.2731</v>
      </c>
      <c r="AC895">
        <f t="shared" si="13"/>
        <v>0</v>
      </c>
    </row>
    <row r="896" spans="1:29" x14ac:dyDescent="0.35">
      <c r="A896">
        <v>200612537</v>
      </c>
      <c r="B896" s="1">
        <v>44025</v>
      </c>
      <c r="C896" s="1">
        <v>44023</v>
      </c>
      <c r="D896">
        <v>2100</v>
      </c>
      <c r="E896">
        <v>6</v>
      </c>
      <c r="F896" t="s">
        <v>91</v>
      </c>
      <c r="G896">
        <v>646</v>
      </c>
      <c r="H896">
        <v>1</v>
      </c>
      <c r="I896">
        <v>330</v>
      </c>
      <c r="J896" t="s">
        <v>37</v>
      </c>
      <c r="K896" t="s">
        <v>1764</v>
      </c>
      <c r="L896">
        <v>38</v>
      </c>
      <c r="M896" t="s">
        <v>94</v>
      </c>
      <c r="N896" t="s">
        <v>73</v>
      </c>
      <c r="O896">
        <v>108</v>
      </c>
      <c r="P896" t="s">
        <v>105</v>
      </c>
      <c r="S896" t="s">
        <v>40</v>
      </c>
      <c r="T896" t="s">
        <v>41</v>
      </c>
      <c r="U896">
        <v>330</v>
      </c>
      <c r="Y896" t="s">
        <v>1018</v>
      </c>
      <c r="AA896">
        <v>34.099800000000002</v>
      </c>
      <c r="AB896">
        <v>-118.3325</v>
      </c>
      <c r="AC896">
        <f t="shared" si="13"/>
        <v>0</v>
      </c>
    </row>
    <row r="897" spans="1:29" x14ac:dyDescent="0.35">
      <c r="A897">
        <v>200616009</v>
      </c>
      <c r="B897" s="1">
        <v>44102</v>
      </c>
      <c r="C897" s="1">
        <v>44102</v>
      </c>
      <c r="D897">
        <v>1220</v>
      </c>
      <c r="E897">
        <v>6</v>
      </c>
      <c r="F897" t="s">
        <v>91</v>
      </c>
      <c r="G897">
        <v>663</v>
      </c>
      <c r="H897">
        <v>1</v>
      </c>
      <c r="I897">
        <v>420</v>
      </c>
      <c r="J897" t="s">
        <v>352</v>
      </c>
      <c r="K897" t="s">
        <v>1765</v>
      </c>
      <c r="L897">
        <v>0</v>
      </c>
      <c r="M897" t="s">
        <v>46</v>
      </c>
      <c r="N897" t="s">
        <v>46</v>
      </c>
      <c r="O897">
        <v>101</v>
      </c>
      <c r="P897" t="s">
        <v>32</v>
      </c>
      <c r="S897" t="s">
        <v>40</v>
      </c>
      <c r="T897" t="s">
        <v>41</v>
      </c>
      <c r="U897">
        <v>420</v>
      </c>
      <c r="Y897" t="s">
        <v>1766</v>
      </c>
      <c r="Z897" t="s">
        <v>1767</v>
      </c>
      <c r="AA897">
        <v>34.092599999999997</v>
      </c>
      <c r="AB897">
        <v>-118.33629999999999</v>
      </c>
      <c r="AC897">
        <f t="shared" si="13"/>
        <v>0</v>
      </c>
    </row>
    <row r="898" spans="1:29" x14ac:dyDescent="0.35">
      <c r="A898">
        <v>200216535</v>
      </c>
      <c r="B898" s="1">
        <v>44127</v>
      </c>
      <c r="C898" s="1">
        <v>44127</v>
      </c>
      <c r="D898">
        <v>245</v>
      </c>
      <c r="E898">
        <v>2</v>
      </c>
      <c r="F898" t="s">
        <v>56</v>
      </c>
      <c r="G898">
        <v>202</v>
      </c>
      <c r="H898">
        <v>2</v>
      </c>
      <c r="I898">
        <v>745</v>
      </c>
      <c r="J898" t="s">
        <v>139</v>
      </c>
      <c r="K898" t="s">
        <v>1768</v>
      </c>
      <c r="L898">
        <v>29</v>
      </c>
      <c r="M898" t="s">
        <v>30</v>
      </c>
      <c r="N898" t="s">
        <v>95</v>
      </c>
      <c r="O898">
        <v>122</v>
      </c>
      <c r="P898" t="s">
        <v>275</v>
      </c>
      <c r="S898" t="s">
        <v>40</v>
      </c>
      <c r="T898" t="s">
        <v>41</v>
      </c>
      <c r="U898">
        <v>745</v>
      </c>
      <c r="Y898" t="s">
        <v>1147</v>
      </c>
      <c r="Z898" t="s">
        <v>1769</v>
      </c>
      <c r="AA898">
        <v>34.090899999999998</v>
      </c>
      <c r="AB898">
        <v>-118.2867</v>
      </c>
      <c r="AC898">
        <f t="shared" si="13"/>
        <v>0</v>
      </c>
    </row>
    <row r="899" spans="1:29" x14ac:dyDescent="0.35">
      <c r="A899">
        <v>200811087</v>
      </c>
      <c r="B899" s="1">
        <v>44006</v>
      </c>
      <c r="C899" s="1">
        <v>44005</v>
      </c>
      <c r="D899">
        <v>2200</v>
      </c>
      <c r="E899">
        <v>8</v>
      </c>
      <c r="F899" t="s">
        <v>109</v>
      </c>
      <c r="G899">
        <v>898</v>
      </c>
      <c r="H899">
        <v>2</v>
      </c>
      <c r="I899">
        <v>624</v>
      </c>
      <c r="J899" t="s">
        <v>171</v>
      </c>
      <c r="K899">
        <v>416</v>
      </c>
      <c r="L899">
        <v>24</v>
      </c>
      <c r="M899" t="s">
        <v>30</v>
      </c>
      <c r="N899" t="s">
        <v>73</v>
      </c>
      <c r="O899">
        <v>514</v>
      </c>
      <c r="P899" t="s">
        <v>1484</v>
      </c>
      <c r="Q899">
        <v>400</v>
      </c>
      <c r="R899" t="s">
        <v>143</v>
      </c>
      <c r="S899" t="s">
        <v>84</v>
      </c>
      <c r="T899" t="s">
        <v>85</v>
      </c>
      <c r="U899">
        <v>624</v>
      </c>
      <c r="Y899" t="s">
        <v>1770</v>
      </c>
      <c r="AA899">
        <v>34.035200000000003</v>
      </c>
      <c r="AB899">
        <v>-118.387</v>
      </c>
      <c r="AC899">
        <f t="shared" ref="AC899:AC962" si="14">IF(OR((S:S)="CC", S:S="AA",S:S="JA"), 1, 0)</f>
        <v>0</v>
      </c>
    </row>
    <row r="900" spans="1:29" x14ac:dyDescent="0.35">
      <c r="A900">
        <v>200614091</v>
      </c>
      <c r="B900" s="1">
        <v>44060</v>
      </c>
      <c r="C900" s="1">
        <v>44060</v>
      </c>
      <c r="D900">
        <v>230</v>
      </c>
      <c r="E900">
        <v>6</v>
      </c>
      <c r="F900" t="s">
        <v>91</v>
      </c>
      <c r="G900">
        <v>657</v>
      </c>
      <c r="H900">
        <v>2</v>
      </c>
      <c r="I900">
        <v>740</v>
      </c>
      <c r="J900" t="s">
        <v>224</v>
      </c>
      <c r="K900" t="s">
        <v>1771</v>
      </c>
      <c r="L900">
        <v>52</v>
      </c>
      <c r="M900" t="s">
        <v>30</v>
      </c>
      <c r="N900" t="s">
        <v>95</v>
      </c>
      <c r="O900">
        <v>108</v>
      </c>
      <c r="P900" t="s">
        <v>105</v>
      </c>
      <c r="S900" t="s">
        <v>40</v>
      </c>
      <c r="T900" t="s">
        <v>41</v>
      </c>
      <c r="U900">
        <v>740</v>
      </c>
      <c r="Y900" t="s">
        <v>1772</v>
      </c>
      <c r="AA900">
        <v>34.088500000000003</v>
      </c>
      <c r="AB900">
        <v>-118.31359999999999</v>
      </c>
      <c r="AC900">
        <f t="shared" si="14"/>
        <v>0</v>
      </c>
    </row>
    <row r="901" spans="1:29" x14ac:dyDescent="0.35">
      <c r="A901">
        <v>200711930</v>
      </c>
      <c r="B901" s="1">
        <v>44009</v>
      </c>
      <c r="C901" s="1">
        <v>44009</v>
      </c>
      <c r="D901">
        <v>1320</v>
      </c>
      <c r="E901">
        <v>7</v>
      </c>
      <c r="F901" t="s">
        <v>28</v>
      </c>
      <c r="G901">
        <v>721</v>
      </c>
      <c r="H901">
        <v>1</v>
      </c>
      <c r="I901">
        <v>440</v>
      </c>
      <c r="J901" t="s">
        <v>213</v>
      </c>
      <c r="K901">
        <v>344</v>
      </c>
      <c r="L901">
        <v>33</v>
      </c>
      <c r="M901" t="s">
        <v>94</v>
      </c>
      <c r="N901" t="s">
        <v>73</v>
      </c>
      <c r="O901">
        <v>404</v>
      </c>
      <c r="P901" t="s">
        <v>1637</v>
      </c>
      <c r="S901" t="s">
        <v>40</v>
      </c>
      <c r="T901" t="s">
        <v>41</v>
      </c>
      <c r="U901">
        <v>440</v>
      </c>
      <c r="Y901" t="s">
        <v>1602</v>
      </c>
      <c r="Z901" t="s">
        <v>1773</v>
      </c>
      <c r="AA901">
        <v>34.076099999999997</v>
      </c>
      <c r="AB901">
        <v>-118.3766</v>
      </c>
      <c r="AC901">
        <f t="shared" si="14"/>
        <v>0</v>
      </c>
    </row>
    <row r="902" spans="1:29" x14ac:dyDescent="0.35">
      <c r="A902">
        <v>200305928</v>
      </c>
      <c r="B902" s="1">
        <v>43863</v>
      </c>
      <c r="C902" s="1">
        <v>43863</v>
      </c>
      <c r="D902">
        <v>1227</v>
      </c>
      <c r="E902">
        <v>3</v>
      </c>
      <c r="F902" t="s">
        <v>43</v>
      </c>
      <c r="G902">
        <v>375</v>
      </c>
      <c r="H902">
        <v>1</v>
      </c>
      <c r="I902">
        <v>442</v>
      </c>
      <c r="J902" t="s">
        <v>179</v>
      </c>
      <c r="K902" t="s">
        <v>1774</v>
      </c>
      <c r="L902">
        <v>19</v>
      </c>
      <c r="M902" t="s">
        <v>46</v>
      </c>
      <c r="N902" t="s">
        <v>46</v>
      </c>
      <c r="O902">
        <v>402</v>
      </c>
      <c r="P902" t="s">
        <v>195</v>
      </c>
      <c r="S902" t="s">
        <v>40</v>
      </c>
      <c r="T902" t="s">
        <v>41</v>
      </c>
      <c r="U902">
        <v>442</v>
      </c>
      <c r="Y902" t="s">
        <v>1775</v>
      </c>
      <c r="AA902">
        <v>34.014600000000002</v>
      </c>
      <c r="AB902">
        <v>-118.313</v>
      </c>
      <c r="AC902">
        <f t="shared" si="14"/>
        <v>0</v>
      </c>
    </row>
    <row r="903" spans="1:29" x14ac:dyDescent="0.35">
      <c r="A903">
        <v>200917073</v>
      </c>
      <c r="B903" s="1">
        <v>44146</v>
      </c>
      <c r="C903" s="1">
        <v>44145</v>
      </c>
      <c r="D903">
        <v>2150</v>
      </c>
      <c r="E903">
        <v>9</v>
      </c>
      <c r="F903" t="s">
        <v>49</v>
      </c>
      <c r="G903">
        <v>911</v>
      </c>
      <c r="H903">
        <v>2</v>
      </c>
      <c r="I903">
        <v>626</v>
      </c>
      <c r="J903" t="s">
        <v>141</v>
      </c>
      <c r="K903" t="s">
        <v>1776</v>
      </c>
      <c r="L903">
        <v>37</v>
      </c>
      <c r="M903" t="s">
        <v>30</v>
      </c>
      <c r="N903" t="s">
        <v>95</v>
      </c>
      <c r="O903">
        <v>501</v>
      </c>
      <c r="P903" t="s">
        <v>164</v>
      </c>
      <c r="Q903">
        <v>400</v>
      </c>
      <c r="R903" t="s">
        <v>143</v>
      </c>
      <c r="S903" t="s">
        <v>40</v>
      </c>
      <c r="T903" t="s">
        <v>41</v>
      </c>
      <c r="U903">
        <v>626</v>
      </c>
      <c r="Y903" t="s">
        <v>1777</v>
      </c>
      <c r="AA903">
        <v>34.193899999999999</v>
      </c>
      <c r="AB903">
        <v>-118.471</v>
      </c>
      <c r="AC903">
        <f t="shared" si="14"/>
        <v>0</v>
      </c>
    </row>
    <row r="904" spans="1:29" x14ac:dyDescent="0.35">
      <c r="A904">
        <v>200618475</v>
      </c>
      <c r="B904" s="1">
        <v>44160</v>
      </c>
      <c r="C904" s="1">
        <v>44158</v>
      </c>
      <c r="D904">
        <v>2300</v>
      </c>
      <c r="E904">
        <v>6</v>
      </c>
      <c r="F904" t="s">
        <v>91</v>
      </c>
      <c r="G904">
        <v>647</v>
      </c>
      <c r="H904">
        <v>1</v>
      </c>
      <c r="I904">
        <v>330</v>
      </c>
      <c r="J904" t="s">
        <v>37</v>
      </c>
      <c r="K904" t="s">
        <v>1778</v>
      </c>
      <c r="L904">
        <v>26</v>
      </c>
      <c r="M904" t="s">
        <v>94</v>
      </c>
      <c r="N904" t="s">
        <v>163</v>
      </c>
      <c r="O904">
        <v>101</v>
      </c>
      <c r="P904" t="s">
        <v>32</v>
      </c>
      <c r="S904" t="s">
        <v>40</v>
      </c>
      <c r="T904" t="s">
        <v>41</v>
      </c>
      <c r="U904">
        <v>330</v>
      </c>
      <c r="Y904" t="s">
        <v>1779</v>
      </c>
      <c r="Z904" t="s">
        <v>1780</v>
      </c>
      <c r="AA904">
        <v>34.099800000000002</v>
      </c>
      <c r="AB904">
        <v>-118.3252</v>
      </c>
      <c r="AC904">
        <f t="shared" si="14"/>
        <v>0</v>
      </c>
    </row>
    <row r="905" spans="1:29" x14ac:dyDescent="0.35">
      <c r="A905">
        <v>201210267</v>
      </c>
      <c r="B905" s="1">
        <v>43924</v>
      </c>
      <c r="C905" s="1">
        <v>43923</v>
      </c>
      <c r="D905">
        <v>2000</v>
      </c>
      <c r="E905">
        <v>12</v>
      </c>
      <c r="F905" t="s">
        <v>68</v>
      </c>
      <c r="G905">
        <v>1269</v>
      </c>
      <c r="H905">
        <v>2</v>
      </c>
      <c r="I905">
        <v>745</v>
      </c>
      <c r="J905" t="s">
        <v>139</v>
      </c>
      <c r="K905">
        <v>329</v>
      </c>
      <c r="L905">
        <v>28</v>
      </c>
      <c r="M905" t="s">
        <v>94</v>
      </c>
      <c r="N905" t="s">
        <v>95</v>
      </c>
      <c r="O905">
        <v>501</v>
      </c>
      <c r="P905" t="s">
        <v>164</v>
      </c>
      <c r="S905" t="s">
        <v>84</v>
      </c>
      <c r="T905" t="s">
        <v>85</v>
      </c>
      <c r="U905">
        <v>745</v>
      </c>
      <c r="Y905" t="s">
        <v>1781</v>
      </c>
      <c r="AA905">
        <v>33.960999999999999</v>
      </c>
      <c r="AB905">
        <v>-118.2651</v>
      </c>
      <c r="AC905">
        <f t="shared" si="14"/>
        <v>0</v>
      </c>
    </row>
    <row r="906" spans="1:29" x14ac:dyDescent="0.35">
      <c r="A906">
        <v>201225434</v>
      </c>
      <c r="B906" s="1">
        <v>44160</v>
      </c>
      <c r="C906" s="1">
        <v>44160</v>
      </c>
      <c r="D906">
        <v>1800</v>
      </c>
      <c r="E906">
        <v>12</v>
      </c>
      <c r="F906" t="s">
        <v>68</v>
      </c>
      <c r="G906">
        <v>1241</v>
      </c>
      <c r="H906">
        <v>2</v>
      </c>
      <c r="I906">
        <v>922</v>
      </c>
      <c r="J906" t="s">
        <v>1274</v>
      </c>
      <c r="K906">
        <v>1501</v>
      </c>
      <c r="L906">
        <v>20</v>
      </c>
      <c r="M906" t="s">
        <v>94</v>
      </c>
      <c r="N906" t="s">
        <v>163</v>
      </c>
      <c r="O906">
        <v>502</v>
      </c>
      <c r="P906" t="s">
        <v>47</v>
      </c>
      <c r="S906" t="s">
        <v>84</v>
      </c>
      <c r="T906" t="s">
        <v>85</v>
      </c>
      <c r="U906">
        <v>922</v>
      </c>
      <c r="Y906" t="s">
        <v>1782</v>
      </c>
      <c r="AA906">
        <v>33.980600000000003</v>
      </c>
      <c r="AB906">
        <v>-118.3323</v>
      </c>
      <c r="AC906">
        <f t="shared" si="14"/>
        <v>0</v>
      </c>
    </row>
    <row r="907" spans="1:29" x14ac:dyDescent="0.35">
      <c r="A907">
        <v>200115355</v>
      </c>
      <c r="B907" s="1">
        <v>44037</v>
      </c>
      <c r="C907" s="1">
        <v>44037</v>
      </c>
      <c r="D907">
        <v>1200</v>
      </c>
      <c r="E907">
        <v>1</v>
      </c>
      <c r="F907" t="s">
        <v>36</v>
      </c>
      <c r="G907">
        <v>174</v>
      </c>
      <c r="H907">
        <v>2</v>
      </c>
      <c r="I907">
        <v>626</v>
      </c>
      <c r="J907" t="s">
        <v>141</v>
      </c>
      <c r="K907" t="s">
        <v>1783</v>
      </c>
      <c r="L907">
        <v>41</v>
      </c>
      <c r="M907" t="s">
        <v>94</v>
      </c>
      <c r="N907" t="s">
        <v>163</v>
      </c>
      <c r="O907">
        <v>502</v>
      </c>
      <c r="P907" t="s">
        <v>47</v>
      </c>
      <c r="Q907">
        <v>500</v>
      </c>
      <c r="R907" t="s">
        <v>184</v>
      </c>
      <c r="S907" t="s">
        <v>33</v>
      </c>
      <c r="T907" t="s">
        <v>34</v>
      </c>
      <c r="U907">
        <v>626</v>
      </c>
      <c r="Y907" t="s">
        <v>1784</v>
      </c>
      <c r="AA907">
        <v>34.043700000000001</v>
      </c>
      <c r="AB907">
        <v>-118.2518</v>
      </c>
      <c r="AC907">
        <f t="shared" si="14"/>
        <v>1</v>
      </c>
    </row>
    <row r="908" spans="1:29" x14ac:dyDescent="0.35">
      <c r="A908">
        <v>200214111</v>
      </c>
      <c r="B908" s="1">
        <v>44065</v>
      </c>
      <c r="C908" s="1">
        <v>44037</v>
      </c>
      <c r="D908">
        <v>1300</v>
      </c>
      <c r="E908">
        <v>2</v>
      </c>
      <c r="F908" t="s">
        <v>56</v>
      </c>
      <c r="G908">
        <v>285</v>
      </c>
      <c r="H908">
        <v>2</v>
      </c>
      <c r="I908">
        <v>354</v>
      </c>
      <c r="J908" t="s">
        <v>167</v>
      </c>
      <c r="K908" t="s">
        <v>1576</v>
      </c>
      <c r="L908">
        <v>38</v>
      </c>
      <c r="M908" t="s">
        <v>30</v>
      </c>
      <c r="N908" t="s">
        <v>95</v>
      </c>
      <c r="O908">
        <v>501</v>
      </c>
      <c r="P908" t="s">
        <v>164</v>
      </c>
      <c r="S908" t="s">
        <v>40</v>
      </c>
      <c r="T908" t="s">
        <v>41</v>
      </c>
      <c r="U908">
        <v>354</v>
      </c>
      <c r="Y908" t="s">
        <v>1785</v>
      </c>
      <c r="AA908">
        <v>34.0473</v>
      </c>
      <c r="AB908">
        <v>-118.2784</v>
      </c>
      <c r="AC908">
        <f t="shared" si="14"/>
        <v>0</v>
      </c>
    </row>
    <row r="909" spans="1:29" x14ac:dyDescent="0.35">
      <c r="A909">
        <v>201007576</v>
      </c>
      <c r="B909" s="1">
        <v>43916</v>
      </c>
      <c r="C909" s="1">
        <v>43916</v>
      </c>
      <c r="D909">
        <v>1845</v>
      </c>
      <c r="E909">
        <v>10</v>
      </c>
      <c r="F909" t="s">
        <v>103</v>
      </c>
      <c r="G909">
        <v>1021</v>
      </c>
      <c r="H909">
        <v>2</v>
      </c>
      <c r="I909">
        <v>940</v>
      </c>
      <c r="J909" t="s">
        <v>1684</v>
      </c>
      <c r="K909" t="s">
        <v>1786</v>
      </c>
      <c r="L909">
        <v>75</v>
      </c>
      <c r="M909" t="s">
        <v>30</v>
      </c>
      <c r="N909" t="s">
        <v>95</v>
      </c>
      <c r="O909">
        <v>501</v>
      </c>
      <c r="P909" t="s">
        <v>164</v>
      </c>
      <c r="S909" t="s">
        <v>84</v>
      </c>
      <c r="T909" t="s">
        <v>85</v>
      </c>
      <c r="U909">
        <v>940</v>
      </c>
      <c r="Y909" t="s">
        <v>1787</v>
      </c>
      <c r="AA909">
        <v>34.197499999999998</v>
      </c>
      <c r="AB909">
        <v>-118.55459999999999</v>
      </c>
      <c r="AC909">
        <f t="shared" si="14"/>
        <v>0</v>
      </c>
    </row>
    <row r="910" spans="1:29" x14ac:dyDescent="0.35">
      <c r="A910">
        <v>200807638</v>
      </c>
      <c r="B910" s="1">
        <v>43912</v>
      </c>
      <c r="C910" s="1">
        <v>43911</v>
      </c>
      <c r="D910">
        <v>2330</v>
      </c>
      <c r="E910">
        <v>8</v>
      </c>
      <c r="F910" t="s">
        <v>109</v>
      </c>
      <c r="G910">
        <v>859</v>
      </c>
      <c r="H910">
        <v>2</v>
      </c>
      <c r="I910">
        <v>740</v>
      </c>
      <c r="J910" t="s">
        <v>224</v>
      </c>
      <c r="K910">
        <v>329</v>
      </c>
      <c r="L910">
        <v>30</v>
      </c>
      <c r="M910" t="s">
        <v>30</v>
      </c>
      <c r="N910" t="s">
        <v>73</v>
      </c>
      <c r="O910">
        <v>122</v>
      </c>
      <c r="P910" t="s">
        <v>275</v>
      </c>
      <c r="S910" t="s">
        <v>40</v>
      </c>
      <c r="T910" t="s">
        <v>41</v>
      </c>
      <c r="U910">
        <v>740</v>
      </c>
      <c r="Y910" t="s">
        <v>308</v>
      </c>
      <c r="Z910" t="s">
        <v>1788</v>
      </c>
      <c r="AA910">
        <v>34.054000000000002</v>
      </c>
      <c r="AB910">
        <v>-118.37949999999999</v>
      </c>
      <c r="AC910">
        <f t="shared" si="14"/>
        <v>0</v>
      </c>
    </row>
    <row r="911" spans="1:29" x14ac:dyDescent="0.35">
      <c r="A911">
        <v>200516239</v>
      </c>
      <c r="B911" s="1">
        <v>44140</v>
      </c>
      <c r="C911" s="1">
        <v>44132</v>
      </c>
      <c r="D911">
        <v>954</v>
      </c>
      <c r="E911">
        <v>5</v>
      </c>
      <c r="F911" t="s">
        <v>98</v>
      </c>
      <c r="G911">
        <v>551</v>
      </c>
      <c r="H911">
        <v>1</v>
      </c>
      <c r="I911">
        <v>310</v>
      </c>
      <c r="J911" t="s">
        <v>71</v>
      </c>
      <c r="K911" t="s">
        <v>1789</v>
      </c>
      <c r="L911">
        <v>35</v>
      </c>
      <c r="M911" t="s">
        <v>30</v>
      </c>
      <c r="N911" t="s">
        <v>73</v>
      </c>
      <c r="O911">
        <v>501</v>
      </c>
      <c r="P911" t="s">
        <v>164</v>
      </c>
      <c r="S911" t="s">
        <v>40</v>
      </c>
      <c r="T911" t="s">
        <v>41</v>
      </c>
      <c r="U911">
        <v>310</v>
      </c>
      <c r="Y911" t="s">
        <v>1790</v>
      </c>
      <c r="AA911">
        <v>33.744300000000003</v>
      </c>
      <c r="AB911">
        <v>-118.30880000000001</v>
      </c>
      <c r="AC911">
        <f t="shared" si="14"/>
        <v>0</v>
      </c>
    </row>
    <row r="912" spans="1:29" x14ac:dyDescent="0.35">
      <c r="A912">
        <v>200317549</v>
      </c>
      <c r="B912" s="1">
        <v>44093</v>
      </c>
      <c r="C912" s="1">
        <v>44093</v>
      </c>
      <c r="D912">
        <v>630</v>
      </c>
      <c r="E912">
        <v>3</v>
      </c>
      <c r="F912" t="s">
        <v>43</v>
      </c>
      <c r="G912">
        <v>398</v>
      </c>
      <c r="H912">
        <v>1</v>
      </c>
      <c r="I912">
        <v>510</v>
      </c>
      <c r="J912" t="s">
        <v>29</v>
      </c>
      <c r="L912">
        <v>0</v>
      </c>
      <c r="O912">
        <v>108</v>
      </c>
      <c r="P912" t="s">
        <v>105</v>
      </c>
      <c r="S912" t="s">
        <v>40</v>
      </c>
      <c r="T912" t="s">
        <v>41</v>
      </c>
      <c r="U912">
        <v>510</v>
      </c>
      <c r="Y912" t="s">
        <v>1791</v>
      </c>
      <c r="AA912">
        <v>34.005099999999999</v>
      </c>
      <c r="AB912">
        <v>-118.28270000000001</v>
      </c>
      <c r="AC912">
        <f t="shared" si="14"/>
        <v>0</v>
      </c>
    </row>
    <row r="913" spans="1:29" x14ac:dyDescent="0.35">
      <c r="A913">
        <v>200317830</v>
      </c>
      <c r="B913" s="1">
        <v>44098</v>
      </c>
      <c r="C913" s="1">
        <v>44097</v>
      </c>
      <c r="D913">
        <v>1500</v>
      </c>
      <c r="E913">
        <v>3</v>
      </c>
      <c r="F913" t="s">
        <v>43</v>
      </c>
      <c r="G913">
        <v>308</v>
      </c>
      <c r="H913">
        <v>1</v>
      </c>
      <c r="I913">
        <v>220</v>
      </c>
      <c r="J913" t="s">
        <v>919</v>
      </c>
      <c r="K913" t="s">
        <v>1792</v>
      </c>
      <c r="L913">
        <v>19</v>
      </c>
      <c r="M913" t="s">
        <v>30</v>
      </c>
      <c r="N913" t="s">
        <v>95</v>
      </c>
      <c r="O913">
        <v>101</v>
      </c>
      <c r="P913" t="s">
        <v>32</v>
      </c>
      <c r="Q913">
        <v>102</v>
      </c>
      <c r="R913" t="s">
        <v>219</v>
      </c>
      <c r="S913" t="s">
        <v>40</v>
      </c>
      <c r="T913" t="s">
        <v>41</v>
      </c>
      <c r="U913">
        <v>220</v>
      </c>
      <c r="Y913" t="s">
        <v>1793</v>
      </c>
      <c r="Z913" t="s">
        <v>1284</v>
      </c>
      <c r="AA913">
        <v>34.035200000000003</v>
      </c>
      <c r="AB913">
        <v>-118.28400000000001</v>
      </c>
      <c r="AC913">
        <f t="shared" si="14"/>
        <v>0</v>
      </c>
    </row>
    <row r="914" spans="1:29" x14ac:dyDescent="0.35">
      <c r="A914">
        <v>200309844</v>
      </c>
      <c r="B914" s="1">
        <v>43934</v>
      </c>
      <c r="C914" s="1">
        <v>43934</v>
      </c>
      <c r="D914">
        <v>1230</v>
      </c>
      <c r="E914">
        <v>3</v>
      </c>
      <c r="F914" t="s">
        <v>43</v>
      </c>
      <c r="G914">
        <v>362</v>
      </c>
      <c r="H914">
        <v>2</v>
      </c>
      <c r="I914">
        <v>624</v>
      </c>
      <c r="J914" t="s">
        <v>171</v>
      </c>
      <c r="K914" t="s">
        <v>1794</v>
      </c>
      <c r="L914">
        <v>76</v>
      </c>
      <c r="M914" t="s">
        <v>94</v>
      </c>
      <c r="N914" t="s">
        <v>163</v>
      </c>
      <c r="O914">
        <v>502</v>
      </c>
      <c r="P914" t="s">
        <v>47</v>
      </c>
      <c r="Q914">
        <v>400</v>
      </c>
      <c r="R914" t="s">
        <v>143</v>
      </c>
      <c r="S914" t="s">
        <v>40</v>
      </c>
      <c r="T914" t="s">
        <v>41</v>
      </c>
      <c r="U914">
        <v>624</v>
      </c>
      <c r="Y914" t="s">
        <v>1795</v>
      </c>
      <c r="AA914">
        <v>34.016199999999998</v>
      </c>
      <c r="AB914">
        <v>-118.34820000000001</v>
      </c>
      <c r="AC914">
        <f t="shared" si="14"/>
        <v>0</v>
      </c>
    </row>
    <row r="915" spans="1:29" x14ac:dyDescent="0.35">
      <c r="A915">
        <v>200406717</v>
      </c>
      <c r="B915" s="1">
        <v>43900</v>
      </c>
      <c r="C915" s="1">
        <v>43899</v>
      </c>
      <c r="D915">
        <v>2200</v>
      </c>
      <c r="E915">
        <v>4</v>
      </c>
      <c r="F915" t="s">
        <v>54</v>
      </c>
      <c r="G915">
        <v>408</v>
      </c>
      <c r="H915">
        <v>1</v>
      </c>
      <c r="I915">
        <v>510</v>
      </c>
      <c r="J915" t="s">
        <v>29</v>
      </c>
      <c r="L915">
        <v>0</v>
      </c>
      <c r="O915">
        <v>101</v>
      </c>
      <c r="P915" t="s">
        <v>32</v>
      </c>
      <c r="S915" t="s">
        <v>40</v>
      </c>
      <c r="T915" t="s">
        <v>41</v>
      </c>
      <c r="U915">
        <v>510</v>
      </c>
      <c r="Y915" t="s">
        <v>1796</v>
      </c>
      <c r="AA915">
        <v>34.090000000000003</v>
      </c>
      <c r="AB915">
        <v>-118.179</v>
      </c>
      <c r="AC915">
        <f t="shared" si="14"/>
        <v>0</v>
      </c>
    </row>
    <row r="916" spans="1:29" x14ac:dyDescent="0.35">
      <c r="A916">
        <v>200407998</v>
      </c>
      <c r="B916" s="1">
        <v>43940</v>
      </c>
      <c r="C916" s="1">
        <v>43940</v>
      </c>
      <c r="D916">
        <v>125</v>
      </c>
      <c r="E916">
        <v>4</v>
      </c>
      <c r="F916" t="s">
        <v>54</v>
      </c>
      <c r="G916">
        <v>491</v>
      </c>
      <c r="H916">
        <v>2</v>
      </c>
      <c r="I916">
        <v>740</v>
      </c>
      <c r="J916" t="s">
        <v>224</v>
      </c>
      <c r="K916">
        <v>329</v>
      </c>
      <c r="L916">
        <v>0</v>
      </c>
      <c r="M916" t="s">
        <v>46</v>
      </c>
      <c r="N916" t="s">
        <v>46</v>
      </c>
      <c r="O916">
        <v>729</v>
      </c>
      <c r="P916" t="s">
        <v>1361</v>
      </c>
      <c r="S916" t="s">
        <v>40</v>
      </c>
      <c r="T916" t="s">
        <v>41</v>
      </c>
      <c r="U916">
        <v>740</v>
      </c>
      <c r="Y916" t="s">
        <v>1797</v>
      </c>
      <c r="AA916">
        <v>34.023299999999999</v>
      </c>
      <c r="AB916">
        <v>-118.2222</v>
      </c>
      <c r="AC916">
        <f t="shared" si="14"/>
        <v>0</v>
      </c>
    </row>
    <row r="917" spans="1:29" x14ac:dyDescent="0.35">
      <c r="A917">
        <v>200304898</v>
      </c>
      <c r="B917" s="1">
        <v>43846</v>
      </c>
      <c r="C917" s="1">
        <v>43845</v>
      </c>
      <c r="D917">
        <v>2100</v>
      </c>
      <c r="E917">
        <v>3</v>
      </c>
      <c r="F917" t="s">
        <v>43</v>
      </c>
      <c r="G917">
        <v>375</v>
      </c>
      <c r="H917">
        <v>1</v>
      </c>
      <c r="I917">
        <v>440</v>
      </c>
      <c r="J917" t="s">
        <v>213</v>
      </c>
      <c r="K917" t="s">
        <v>1798</v>
      </c>
      <c r="L917">
        <v>24</v>
      </c>
      <c r="M917" t="s">
        <v>94</v>
      </c>
      <c r="N917" t="s">
        <v>163</v>
      </c>
      <c r="O917">
        <v>203</v>
      </c>
      <c r="P917" t="s">
        <v>101</v>
      </c>
      <c r="S917" t="s">
        <v>40</v>
      </c>
      <c r="T917" t="s">
        <v>41</v>
      </c>
      <c r="U917">
        <v>440</v>
      </c>
      <c r="Y917" t="s">
        <v>1799</v>
      </c>
      <c r="AA917">
        <v>34.014600000000002</v>
      </c>
      <c r="AB917">
        <v>-118.313</v>
      </c>
      <c r="AC917">
        <f t="shared" si="14"/>
        <v>0</v>
      </c>
    </row>
    <row r="918" spans="1:29" x14ac:dyDescent="0.35">
      <c r="A918">
        <v>201009803</v>
      </c>
      <c r="B918" s="1">
        <v>43989</v>
      </c>
      <c r="C918" s="1">
        <v>43987</v>
      </c>
      <c r="D918">
        <v>1700</v>
      </c>
      <c r="E918">
        <v>10</v>
      </c>
      <c r="F918" t="s">
        <v>103</v>
      </c>
      <c r="G918">
        <v>1012</v>
      </c>
      <c r="H918">
        <v>2</v>
      </c>
      <c r="I918">
        <v>753</v>
      </c>
      <c r="J918" t="s">
        <v>452</v>
      </c>
      <c r="K918" t="s">
        <v>1800</v>
      </c>
      <c r="L918">
        <v>0</v>
      </c>
      <c r="M918" t="s">
        <v>30</v>
      </c>
      <c r="N918" t="s">
        <v>73</v>
      </c>
      <c r="O918">
        <v>502</v>
      </c>
      <c r="P918" t="s">
        <v>47</v>
      </c>
      <c r="Q918">
        <v>102</v>
      </c>
      <c r="R918" t="s">
        <v>219</v>
      </c>
      <c r="S918" t="s">
        <v>33</v>
      </c>
      <c r="T918" t="s">
        <v>34</v>
      </c>
      <c r="U918">
        <v>753</v>
      </c>
      <c r="Y918" t="s">
        <v>1801</v>
      </c>
      <c r="AA918">
        <v>34.2029</v>
      </c>
      <c r="AB918">
        <v>-118.5367</v>
      </c>
      <c r="AC918">
        <f t="shared" si="14"/>
        <v>1</v>
      </c>
    </row>
    <row r="919" spans="1:29" x14ac:dyDescent="0.35">
      <c r="A919">
        <v>200209879</v>
      </c>
      <c r="B919" s="1">
        <v>43957</v>
      </c>
      <c r="C919" s="1">
        <v>43957</v>
      </c>
      <c r="D919">
        <v>2045</v>
      </c>
      <c r="E919">
        <v>2</v>
      </c>
      <c r="F919" t="s">
        <v>56</v>
      </c>
      <c r="G919">
        <v>246</v>
      </c>
      <c r="H919">
        <v>1</v>
      </c>
      <c r="I919">
        <v>210</v>
      </c>
      <c r="J919" t="s">
        <v>149</v>
      </c>
      <c r="K919" t="s">
        <v>1802</v>
      </c>
      <c r="L919">
        <v>34</v>
      </c>
      <c r="M919" t="s">
        <v>30</v>
      </c>
      <c r="N919" t="s">
        <v>73</v>
      </c>
      <c r="O919">
        <v>904</v>
      </c>
      <c r="P919" t="s">
        <v>1803</v>
      </c>
      <c r="Q919">
        <v>109</v>
      </c>
      <c r="R919" t="s">
        <v>265</v>
      </c>
      <c r="S919" t="s">
        <v>84</v>
      </c>
      <c r="T919" t="s">
        <v>85</v>
      </c>
      <c r="U919">
        <v>210</v>
      </c>
      <c r="Y919" t="s">
        <v>1804</v>
      </c>
      <c r="AA919">
        <v>34.059600000000003</v>
      </c>
      <c r="AB919">
        <v>-118.2749</v>
      </c>
      <c r="AC919">
        <f t="shared" si="14"/>
        <v>0</v>
      </c>
    </row>
    <row r="920" spans="1:29" x14ac:dyDescent="0.35">
      <c r="A920">
        <v>200811934</v>
      </c>
      <c r="B920" s="1">
        <v>44028</v>
      </c>
      <c r="C920" s="1">
        <v>44026</v>
      </c>
      <c r="D920">
        <v>1735</v>
      </c>
      <c r="E920">
        <v>8</v>
      </c>
      <c r="F920" t="s">
        <v>109</v>
      </c>
      <c r="G920">
        <v>859</v>
      </c>
      <c r="H920">
        <v>1</v>
      </c>
      <c r="I920">
        <v>440</v>
      </c>
      <c r="J920" t="s">
        <v>213</v>
      </c>
      <c r="K920" t="s">
        <v>1805</v>
      </c>
      <c r="L920">
        <v>32</v>
      </c>
      <c r="M920" t="s">
        <v>30</v>
      </c>
      <c r="N920" t="s">
        <v>31</v>
      </c>
      <c r="O920">
        <v>501</v>
      </c>
      <c r="P920" t="s">
        <v>164</v>
      </c>
      <c r="S920" t="s">
        <v>40</v>
      </c>
      <c r="T920" t="s">
        <v>41</v>
      </c>
      <c r="U920">
        <v>440</v>
      </c>
      <c r="Y920" t="s">
        <v>1806</v>
      </c>
      <c r="AA920">
        <v>34.051499999999997</v>
      </c>
      <c r="AB920">
        <v>-118.3762</v>
      </c>
      <c r="AC920">
        <f t="shared" si="14"/>
        <v>0</v>
      </c>
    </row>
    <row r="921" spans="1:29" x14ac:dyDescent="0.35">
      <c r="A921">
        <v>200310639</v>
      </c>
      <c r="B921" s="1">
        <v>43950</v>
      </c>
      <c r="C921" s="1">
        <v>43950</v>
      </c>
      <c r="D921">
        <v>2315</v>
      </c>
      <c r="E921">
        <v>3</v>
      </c>
      <c r="F921" t="s">
        <v>43</v>
      </c>
      <c r="G921">
        <v>321</v>
      </c>
      <c r="H921">
        <v>2</v>
      </c>
      <c r="I921">
        <v>626</v>
      </c>
      <c r="J921" t="s">
        <v>141</v>
      </c>
      <c r="K921" t="s">
        <v>1807</v>
      </c>
      <c r="L921">
        <v>38</v>
      </c>
      <c r="M921" t="s">
        <v>94</v>
      </c>
      <c r="N921" t="s">
        <v>73</v>
      </c>
      <c r="O921">
        <v>501</v>
      </c>
      <c r="P921" t="s">
        <v>164</v>
      </c>
      <c r="Q921">
        <v>400</v>
      </c>
      <c r="R921" t="s">
        <v>143</v>
      </c>
      <c r="S921" t="s">
        <v>84</v>
      </c>
      <c r="T921" t="s">
        <v>85</v>
      </c>
      <c r="U921">
        <v>626</v>
      </c>
      <c r="Y921" t="s">
        <v>1808</v>
      </c>
      <c r="AA921">
        <v>34.024700000000003</v>
      </c>
      <c r="AB921">
        <v>-118.3669</v>
      </c>
      <c r="AC921">
        <f t="shared" si="14"/>
        <v>0</v>
      </c>
    </row>
    <row r="922" spans="1:29" x14ac:dyDescent="0.35">
      <c r="A922">
        <v>200611832</v>
      </c>
      <c r="B922" s="1">
        <v>44006</v>
      </c>
      <c r="C922" s="1">
        <v>44001</v>
      </c>
      <c r="D922">
        <v>1600</v>
      </c>
      <c r="E922">
        <v>6</v>
      </c>
      <c r="F922" t="s">
        <v>91</v>
      </c>
      <c r="G922">
        <v>646</v>
      </c>
      <c r="H922">
        <v>1</v>
      </c>
      <c r="I922">
        <v>310</v>
      </c>
      <c r="J922" t="s">
        <v>71</v>
      </c>
      <c r="K922" t="s">
        <v>1809</v>
      </c>
      <c r="L922">
        <v>0</v>
      </c>
      <c r="M922" t="s">
        <v>46</v>
      </c>
      <c r="N922" t="s">
        <v>46</v>
      </c>
      <c r="O922">
        <v>729</v>
      </c>
      <c r="P922" t="s">
        <v>1361</v>
      </c>
      <c r="Q922">
        <v>500</v>
      </c>
      <c r="R922" t="s">
        <v>184</v>
      </c>
      <c r="S922" t="s">
        <v>40</v>
      </c>
      <c r="T922" t="s">
        <v>41</v>
      </c>
      <c r="U922">
        <v>310</v>
      </c>
      <c r="Y922" t="s">
        <v>1810</v>
      </c>
      <c r="AA922">
        <v>34.098700000000001</v>
      </c>
      <c r="AB922">
        <v>-118.33369999999999</v>
      </c>
      <c r="AC922">
        <f t="shared" si="14"/>
        <v>0</v>
      </c>
    </row>
    <row r="923" spans="1:29" x14ac:dyDescent="0.35">
      <c r="A923">
        <v>200711844</v>
      </c>
      <c r="B923" s="1">
        <v>44032</v>
      </c>
      <c r="C923" s="1">
        <v>44030</v>
      </c>
      <c r="D923">
        <v>1915</v>
      </c>
      <c r="E923">
        <v>7</v>
      </c>
      <c r="F923" t="s">
        <v>28</v>
      </c>
      <c r="G923">
        <v>724</v>
      </c>
      <c r="H923">
        <v>1</v>
      </c>
      <c r="I923">
        <v>440</v>
      </c>
      <c r="J923" t="s">
        <v>213</v>
      </c>
      <c r="K923" t="s">
        <v>1811</v>
      </c>
      <c r="L923">
        <v>64</v>
      </c>
      <c r="M923" t="s">
        <v>30</v>
      </c>
      <c r="N923" t="s">
        <v>73</v>
      </c>
      <c r="O923">
        <v>415</v>
      </c>
      <c r="P923" t="s">
        <v>1812</v>
      </c>
      <c r="S923" t="s">
        <v>40</v>
      </c>
      <c r="T923" t="s">
        <v>41</v>
      </c>
      <c r="U923">
        <v>440</v>
      </c>
      <c r="Y923" t="s">
        <v>1813</v>
      </c>
      <c r="AA923">
        <v>34.073500000000003</v>
      </c>
      <c r="AB923">
        <v>-118.3571</v>
      </c>
      <c r="AC923">
        <f t="shared" si="14"/>
        <v>0</v>
      </c>
    </row>
    <row r="924" spans="1:29" x14ac:dyDescent="0.35">
      <c r="A924">
        <v>201309901</v>
      </c>
      <c r="B924" s="1">
        <v>43946</v>
      </c>
      <c r="C924" s="1">
        <v>43946</v>
      </c>
      <c r="D924">
        <v>2300</v>
      </c>
      <c r="E924">
        <v>13</v>
      </c>
      <c r="F924" t="s">
        <v>62</v>
      </c>
      <c r="G924">
        <v>1351</v>
      </c>
      <c r="H924">
        <v>2</v>
      </c>
      <c r="I924">
        <v>237</v>
      </c>
      <c r="J924" t="s">
        <v>1814</v>
      </c>
      <c r="K924">
        <v>1258</v>
      </c>
      <c r="L924">
        <v>4</v>
      </c>
      <c r="M924" t="s">
        <v>94</v>
      </c>
      <c r="N924" t="s">
        <v>95</v>
      </c>
      <c r="O924">
        <v>503</v>
      </c>
      <c r="P924" t="s">
        <v>650</v>
      </c>
      <c r="S924" t="s">
        <v>40</v>
      </c>
      <c r="T924" t="s">
        <v>41</v>
      </c>
      <c r="U924">
        <v>237</v>
      </c>
      <c r="Y924" t="s">
        <v>1815</v>
      </c>
      <c r="AA924">
        <v>34.011099999999999</v>
      </c>
      <c r="AB924">
        <v>-118.274</v>
      </c>
      <c r="AC924">
        <f t="shared" si="14"/>
        <v>0</v>
      </c>
    </row>
    <row r="925" spans="1:29" x14ac:dyDescent="0.35">
      <c r="A925">
        <v>201113049</v>
      </c>
      <c r="B925" s="1">
        <v>44072</v>
      </c>
      <c r="C925" s="1">
        <v>44072</v>
      </c>
      <c r="D925">
        <v>2000</v>
      </c>
      <c r="E925">
        <v>11</v>
      </c>
      <c r="F925" t="s">
        <v>64</v>
      </c>
      <c r="G925">
        <v>1115</v>
      </c>
      <c r="H925">
        <v>1</v>
      </c>
      <c r="I925">
        <v>440</v>
      </c>
      <c r="J925" t="s">
        <v>213</v>
      </c>
      <c r="K925" t="s">
        <v>1816</v>
      </c>
      <c r="L925">
        <v>65</v>
      </c>
      <c r="M925" t="s">
        <v>30</v>
      </c>
      <c r="N925" t="s">
        <v>73</v>
      </c>
      <c r="O925">
        <v>101</v>
      </c>
      <c r="P925" t="s">
        <v>32</v>
      </c>
      <c r="S925" t="s">
        <v>40</v>
      </c>
      <c r="T925" t="s">
        <v>41</v>
      </c>
      <c r="U925">
        <v>440</v>
      </c>
      <c r="Y925" t="s">
        <v>1817</v>
      </c>
      <c r="Z925" t="s">
        <v>1818</v>
      </c>
      <c r="AA925">
        <v>34.136699999999998</v>
      </c>
      <c r="AB925">
        <v>-118.2089</v>
      </c>
      <c r="AC925">
        <f t="shared" si="14"/>
        <v>0</v>
      </c>
    </row>
    <row r="926" spans="1:29" x14ac:dyDescent="0.35">
      <c r="A926">
        <v>200716491</v>
      </c>
      <c r="B926" s="1">
        <v>44164</v>
      </c>
      <c r="C926" s="1">
        <v>44164</v>
      </c>
      <c r="D926">
        <v>600</v>
      </c>
      <c r="E926">
        <v>7</v>
      </c>
      <c r="F926" t="s">
        <v>28</v>
      </c>
      <c r="G926">
        <v>783</v>
      </c>
      <c r="H926">
        <v>2</v>
      </c>
      <c r="I926">
        <v>740</v>
      </c>
      <c r="J926" t="s">
        <v>224</v>
      </c>
      <c r="K926" t="s">
        <v>712</v>
      </c>
      <c r="L926">
        <v>31</v>
      </c>
      <c r="M926" t="s">
        <v>94</v>
      </c>
      <c r="N926" t="s">
        <v>73</v>
      </c>
      <c r="O926">
        <v>122</v>
      </c>
      <c r="P926" t="s">
        <v>275</v>
      </c>
      <c r="S926" t="s">
        <v>40</v>
      </c>
      <c r="T926" t="s">
        <v>41</v>
      </c>
      <c r="U926">
        <v>740</v>
      </c>
      <c r="Y926" t="s">
        <v>1819</v>
      </c>
      <c r="AA926">
        <v>34.038699999999999</v>
      </c>
      <c r="AB926">
        <v>-118.35939999999999</v>
      </c>
      <c r="AC926">
        <f t="shared" si="14"/>
        <v>0</v>
      </c>
    </row>
    <row r="927" spans="1:29" x14ac:dyDescent="0.35">
      <c r="A927">
        <v>200406875</v>
      </c>
      <c r="B927" s="1">
        <v>43903</v>
      </c>
      <c r="C927" s="1">
        <v>43903</v>
      </c>
      <c r="D927">
        <v>1330</v>
      </c>
      <c r="E927">
        <v>4</v>
      </c>
      <c r="F927" t="s">
        <v>54</v>
      </c>
      <c r="G927">
        <v>429</v>
      </c>
      <c r="H927">
        <v>1</v>
      </c>
      <c r="I927">
        <v>236</v>
      </c>
      <c r="J927" t="s">
        <v>692</v>
      </c>
      <c r="K927" t="s">
        <v>1820</v>
      </c>
      <c r="L927">
        <v>46</v>
      </c>
      <c r="M927" t="s">
        <v>94</v>
      </c>
      <c r="N927" t="s">
        <v>95</v>
      </c>
      <c r="O927">
        <v>501</v>
      </c>
      <c r="P927" t="s">
        <v>164</v>
      </c>
      <c r="Q927">
        <v>400</v>
      </c>
      <c r="R927" t="s">
        <v>143</v>
      </c>
      <c r="S927" t="s">
        <v>33</v>
      </c>
      <c r="T927" t="s">
        <v>34</v>
      </c>
      <c r="U927">
        <v>236</v>
      </c>
      <c r="Y927" t="s">
        <v>1821</v>
      </c>
      <c r="AA927">
        <v>34.081099999999999</v>
      </c>
      <c r="AB927">
        <v>-118.1614</v>
      </c>
      <c r="AC927">
        <f t="shared" si="14"/>
        <v>1</v>
      </c>
    </row>
    <row r="928" spans="1:29" x14ac:dyDescent="0.35">
      <c r="A928">
        <v>200210961</v>
      </c>
      <c r="B928" s="1">
        <v>43986</v>
      </c>
      <c r="C928" s="1">
        <v>43986</v>
      </c>
      <c r="D928">
        <v>1700</v>
      </c>
      <c r="E928">
        <v>2</v>
      </c>
      <c r="F928" t="s">
        <v>56</v>
      </c>
      <c r="G928">
        <v>247</v>
      </c>
      <c r="H928">
        <v>2</v>
      </c>
      <c r="I928">
        <v>745</v>
      </c>
      <c r="J928" t="s">
        <v>139</v>
      </c>
      <c r="K928" t="s">
        <v>1822</v>
      </c>
      <c r="L928">
        <v>21</v>
      </c>
      <c r="M928" t="s">
        <v>30</v>
      </c>
      <c r="N928" t="s">
        <v>95</v>
      </c>
      <c r="O928">
        <v>122</v>
      </c>
      <c r="P928" t="s">
        <v>275</v>
      </c>
      <c r="S928" t="s">
        <v>40</v>
      </c>
      <c r="T928" t="s">
        <v>41</v>
      </c>
      <c r="U928">
        <v>745</v>
      </c>
      <c r="Y928" t="s">
        <v>1823</v>
      </c>
      <c r="AA928">
        <v>34.059600000000003</v>
      </c>
      <c r="AB928">
        <v>-118.2701</v>
      </c>
      <c r="AC928">
        <f t="shared" si="14"/>
        <v>0</v>
      </c>
    </row>
    <row r="929" spans="1:29" x14ac:dyDescent="0.35">
      <c r="A929">
        <v>200213008</v>
      </c>
      <c r="B929" s="1">
        <v>44037</v>
      </c>
      <c r="C929" s="1">
        <v>44037</v>
      </c>
      <c r="D929">
        <v>1215</v>
      </c>
      <c r="E929">
        <v>2</v>
      </c>
      <c r="F929" t="s">
        <v>56</v>
      </c>
      <c r="G929">
        <v>256</v>
      </c>
      <c r="H929">
        <v>2</v>
      </c>
      <c r="I929">
        <v>624</v>
      </c>
      <c r="J929" t="s">
        <v>171</v>
      </c>
      <c r="K929" t="s">
        <v>1824</v>
      </c>
      <c r="L929">
        <v>56</v>
      </c>
      <c r="M929" t="s">
        <v>94</v>
      </c>
      <c r="N929" t="s">
        <v>95</v>
      </c>
      <c r="O929">
        <v>102</v>
      </c>
      <c r="P929" t="s">
        <v>186</v>
      </c>
      <c r="Q929">
        <v>400</v>
      </c>
      <c r="R929" t="s">
        <v>143</v>
      </c>
      <c r="S929" t="s">
        <v>33</v>
      </c>
      <c r="T929" t="s">
        <v>34</v>
      </c>
      <c r="U929">
        <v>624</v>
      </c>
      <c r="Y929" t="s">
        <v>76</v>
      </c>
      <c r="Z929" t="s">
        <v>1825</v>
      </c>
      <c r="AA929">
        <v>34.058</v>
      </c>
      <c r="AB929">
        <v>-118.2715</v>
      </c>
      <c r="AC929">
        <f t="shared" si="14"/>
        <v>1</v>
      </c>
    </row>
    <row r="930" spans="1:29" x14ac:dyDescent="0.35">
      <c r="A930">
        <v>200106825</v>
      </c>
      <c r="B930" s="1">
        <v>43871</v>
      </c>
      <c r="C930" s="1">
        <v>43869</v>
      </c>
      <c r="D930">
        <v>845</v>
      </c>
      <c r="E930">
        <v>1</v>
      </c>
      <c r="F930" t="s">
        <v>36</v>
      </c>
      <c r="G930">
        <v>148</v>
      </c>
      <c r="H930">
        <v>2</v>
      </c>
      <c r="I930">
        <v>624</v>
      </c>
      <c r="J930" t="s">
        <v>171</v>
      </c>
      <c r="K930">
        <v>416</v>
      </c>
      <c r="L930">
        <v>41</v>
      </c>
      <c r="M930" t="s">
        <v>94</v>
      </c>
      <c r="N930" t="s">
        <v>163</v>
      </c>
      <c r="O930">
        <v>102</v>
      </c>
      <c r="P930" t="s">
        <v>186</v>
      </c>
      <c r="Q930">
        <v>400</v>
      </c>
      <c r="R930" t="s">
        <v>143</v>
      </c>
      <c r="S930" t="s">
        <v>40</v>
      </c>
      <c r="T930" t="s">
        <v>41</v>
      </c>
      <c r="U930">
        <v>624</v>
      </c>
      <c r="Y930" t="s">
        <v>1826</v>
      </c>
      <c r="AA930">
        <v>34.0458</v>
      </c>
      <c r="AB930">
        <v>-118.24299999999999</v>
      </c>
      <c r="AC930">
        <f t="shared" si="14"/>
        <v>0</v>
      </c>
    </row>
    <row r="931" spans="1:29" x14ac:dyDescent="0.35">
      <c r="A931">
        <v>201011779</v>
      </c>
      <c r="B931" s="1">
        <v>44048</v>
      </c>
      <c r="C931" s="1">
        <v>44045</v>
      </c>
      <c r="D931">
        <v>30</v>
      </c>
      <c r="E931">
        <v>10</v>
      </c>
      <c r="F931" t="s">
        <v>103</v>
      </c>
      <c r="G931">
        <v>1031</v>
      </c>
      <c r="H931">
        <v>2</v>
      </c>
      <c r="I931">
        <v>956</v>
      </c>
      <c r="J931" t="s">
        <v>328</v>
      </c>
      <c r="K931" t="s">
        <v>1827</v>
      </c>
      <c r="L931">
        <v>29</v>
      </c>
      <c r="M931" t="s">
        <v>30</v>
      </c>
      <c r="N931" t="s">
        <v>95</v>
      </c>
      <c r="O931">
        <v>501</v>
      </c>
      <c r="P931" t="s">
        <v>164</v>
      </c>
      <c r="S931" t="s">
        <v>40</v>
      </c>
      <c r="T931" t="s">
        <v>41</v>
      </c>
      <c r="U931">
        <v>956</v>
      </c>
      <c r="Y931" t="s">
        <v>414</v>
      </c>
      <c r="Z931" t="s">
        <v>413</v>
      </c>
      <c r="AA931">
        <v>34.186599999999999</v>
      </c>
      <c r="AB931">
        <v>-118.5535</v>
      </c>
      <c r="AC931">
        <f t="shared" si="14"/>
        <v>0</v>
      </c>
    </row>
    <row r="932" spans="1:29" x14ac:dyDescent="0.35">
      <c r="A932">
        <v>200411135</v>
      </c>
      <c r="B932" s="1">
        <v>44037</v>
      </c>
      <c r="C932" s="1">
        <v>44037</v>
      </c>
      <c r="D932">
        <v>1</v>
      </c>
      <c r="E932">
        <v>4</v>
      </c>
      <c r="F932" t="s">
        <v>54</v>
      </c>
      <c r="G932">
        <v>406</v>
      </c>
      <c r="H932">
        <v>2</v>
      </c>
      <c r="I932">
        <v>745</v>
      </c>
      <c r="J932" t="s">
        <v>139</v>
      </c>
      <c r="K932" t="s">
        <v>1828</v>
      </c>
      <c r="L932">
        <v>56</v>
      </c>
      <c r="M932" t="s">
        <v>30</v>
      </c>
      <c r="N932" t="s">
        <v>95</v>
      </c>
      <c r="O932">
        <v>501</v>
      </c>
      <c r="P932" t="s">
        <v>164</v>
      </c>
      <c r="Q932">
        <v>500</v>
      </c>
      <c r="R932" t="s">
        <v>184</v>
      </c>
      <c r="S932" t="s">
        <v>40</v>
      </c>
      <c r="T932" t="s">
        <v>41</v>
      </c>
      <c r="U932">
        <v>745</v>
      </c>
      <c r="Y932" t="s">
        <v>1829</v>
      </c>
      <c r="AA932">
        <v>34.101599999999998</v>
      </c>
      <c r="AB932">
        <v>-118.18429999999999</v>
      </c>
      <c r="AC932">
        <f t="shared" si="14"/>
        <v>0</v>
      </c>
    </row>
    <row r="933" spans="1:29" x14ac:dyDescent="0.35">
      <c r="A933">
        <v>201212750</v>
      </c>
      <c r="B933" s="1">
        <v>43965</v>
      </c>
      <c r="C933" s="1">
        <v>43965</v>
      </c>
      <c r="D933">
        <v>120</v>
      </c>
      <c r="E933">
        <v>12</v>
      </c>
      <c r="F933" t="s">
        <v>68</v>
      </c>
      <c r="G933">
        <v>1231</v>
      </c>
      <c r="H933">
        <v>2</v>
      </c>
      <c r="I933">
        <v>626</v>
      </c>
      <c r="J933" t="s">
        <v>141</v>
      </c>
      <c r="K933" t="s">
        <v>1830</v>
      </c>
      <c r="L933">
        <v>44</v>
      </c>
      <c r="M933" t="s">
        <v>94</v>
      </c>
      <c r="N933" t="s">
        <v>163</v>
      </c>
      <c r="O933">
        <v>502</v>
      </c>
      <c r="P933" t="s">
        <v>47</v>
      </c>
      <c r="Q933">
        <v>400</v>
      </c>
      <c r="R933" t="s">
        <v>143</v>
      </c>
      <c r="S933" t="s">
        <v>84</v>
      </c>
      <c r="T933" t="s">
        <v>85</v>
      </c>
      <c r="U933">
        <v>626</v>
      </c>
      <c r="Y933" t="s">
        <v>1831</v>
      </c>
      <c r="AA933">
        <v>33.988900000000001</v>
      </c>
      <c r="AB933">
        <v>-118.3467</v>
      </c>
      <c r="AC933">
        <f t="shared" si="14"/>
        <v>0</v>
      </c>
    </row>
    <row r="934" spans="1:29" x14ac:dyDescent="0.35">
      <c r="A934">
        <v>200216277</v>
      </c>
      <c r="B934" s="1">
        <v>44121</v>
      </c>
      <c r="C934" s="1">
        <v>44120</v>
      </c>
      <c r="D934">
        <v>730</v>
      </c>
      <c r="E934">
        <v>2</v>
      </c>
      <c r="F934" t="s">
        <v>56</v>
      </c>
      <c r="G934">
        <v>235</v>
      </c>
      <c r="H934">
        <v>1</v>
      </c>
      <c r="I934">
        <v>510</v>
      </c>
      <c r="J934" t="s">
        <v>29</v>
      </c>
      <c r="L934">
        <v>0</v>
      </c>
      <c r="O934">
        <v>101</v>
      </c>
      <c r="P934" t="s">
        <v>32</v>
      </c>
      <c r="S934" t="s">
        <v>40</v>
      </c>
      <c r="T934" t="s">
        <v>41</v>
      </c>
      <c r="U934">
        <v>510</v>
      </c>
      <c r="Y934" t="s">
        <v>1832</v>
      </c>
      <c r="AA934">
        <v>34.067700000000002</v>
      </c>
      <c r="AB934">
        <v>-118.2731</v>
      </c>
      <c r="AC934">
        <f t="shared" si="14"/>
        <v>0</v>
      </c>
    </row>
    <row r="935" spans="1:29" x14ac:dyDescent="0.35">
      <c r="A935">
        <v>200111085</v>
      </c>
      <c r="B935" s="1">
        <v>43949</v>
      </c>
      <c r="C935" s="1">
        <v>43948</v>
      </c>
      <c r="D935">
        <v>1030</v>
      </c>
      <c r="E935">
        <v>1</v>
      </c>
      <c r="F935" t="s">
        <v>36</v>
      </c>
      <c r="G935">
        <v>147</v>
      </c>
      <c r="H935">
        <v>1</v>
      </c>
      <c r="I935">
        <v>440</v>
      </c>
      <c r="J935" t="s">
        <v>213</v>
      </c>
      <c r="K935" t="s">
        <v>987</v>
      </c>
      <c r="L935">
        <v>60</v>
      </c>
      <c r="M935" t="s">
        <v>30</v>
      </c>
      <c r="N935" t="s">
        <v>163</v>
      </c>
      <c r="O935">
        <v>516</v>
      </c>
      <c r="P935" t="s">
        <v>1833</v>
      </c>
      <c r="S935" t="s">
        <v>40</v>
      </c>
      <c r="T935" t="s">
        <v>41</v>
      </c>
      <c r="U935">
        <v>440</v>
      </c>
      <c r="Y935" t="s">
        <v>1834</v>
      </c>
      <c r="AA935">
        <v>34.045299999999997</v>
      </c>
      <c r="AB935">
        <v>-118.2443</v>
      </c>
      <c r="AC935">
        <f t="shared" si="14"/>
        <v>0</v>
      </c>
    </row>
    <row r="936" spans="1:29" x14ac:dyDescent="0.35">
      <c r="A936">
        <v>200909470</v>
      </c>
      <c r="B936" s="1">
        <v>43959</v>
      </c>
      <c r="C936" s="1">
        <v>43959</v>
      </c>
      <c r="D936">
        <v>700</v>
      </c>
      <c r="E936">
        <v>9</v>
      </c>
      <c r="F936" t="s">
        <v>49</v>
      </c>
      <c r="G936">
        <v>989</v>
      </c>
      <c r="H936">
        <v>1</v>
      </c>
      <c r="I936">
        <v>510</v>
      </c>
      <c r="J936" t="s">
        <v>29</v>
      </c>
      <c r="L936">
        <v>0</v>
      </c>
      <c r="O936">
        <v>101</v>
      </c>
      <c r="P936" t="s">
        <v>32</v>
      </c>
      <c r="S936" t="s">
        <v>40</v>
      </c>
      <c r="T936" t="s">
        <v>41</v>
      </c>
      <c r="U936">
        <v>510</v>
      </c>
      <c r="Y936" t="s">
        <v>1835</v>
      </c>
      <c r="AA936">
        <v>34.149299999999997</v>
      </c>
      <c r="AB936">
        <v>-118.4307</v>
      </c>
      <c r="AC936">
        <f t="shared" si="14"/>
        <v>0</v>
      </c>
    </row>
    <row r="937" spans="1:29" x14ac:dyDescent="0.35">
      <c r="A937">
        <v>200307436</v>
      </c>
      <c r="B937" s="1">
        <v>43887</v>
      </c>
      <c r="C937" s="1">
        <v>43887</v>
      </c>
      <c r="D937">
        <v>1130</v>
      </c>
      <c r="E937">
        <v>3</v>
      </c>
      <c r="F937" t="s">
        <v>43</v>
      </c>
      <c r="G937">
        <v>338</v>
      </c>
      <c r="H937">
        <v>1</v>
      </c>
      <c r="I937">
        <v>440</v>
      </c>
      <c r="J937" t="s">
        <v>213</v>
      </c>
      <c r="K937" t="s">
        <v>1836</v>
      </c>
      <c r="L937">
        <v>26</v>
      </c>
      <c r="M937" t="s">
        <v>94</v>
      </c>
      <c r="N937" t="s">
        <v>95</v>
      </c>
      <c r="O937">
        <v>722</v>
      </c>
      <c r="P937" t="s">
        <v>1837</v>
      </c>
      <c r="S937" t="s">
        <v>40</v>
      </c>
      <c r="T937" t="s">
        <v>41</v>
      </c>
      <c r="U937">
        <v>440</v>
      </c>
      <c r="Y937" t="s">
        <v>1838</v>
      </c>
      <c r="AA937">
        <v>34.026800000000001</v>
      </c>
      <c r="AB937">
        <v>-118.28959999999999</v>
      </c>
      <c r="AC937">
        <f t="shared" si="14"/>
        <v>0</v>
      </c>
    </row>
    <row r="938" spans="1:29" x14ac:dyDescent="0.35">
      <c r="A938">
        <v>201112278</v>
      </c>
      <c r="B938" s="1">
        <v>44050</v>
      </c>
      <c r="C938" s="1">
        <v>44050</v>
      </c>
      <c r="D938">
        <v>1315</v>
      </c>
      <c r="E938">
        <v>11</v>
      </c>
      <c r="F938" t="s">
        <v>64</v>
      </c>
      <c r="G938">
        <v>1137</v>
      </c>
      <c r="H938">
        <v>2</v>
      </c>
      <c r="I938">
        <v>624</v>
      </c>
      <c r="J938" t="s">
        <v>171</v>
      </c>
      <c r="K938" t="s">
        <v>1839</v>
      </c>
      <c r="L938">
        <v>88</v>
      </c>
      <c r="M938" t="s">
        <v>94</v>
      </c>
      <c r="N938" t="s">
        <v>73</v>
      </c>
      <c r="O938">
        <v>510</v>
      </c>
      <c r="P938" t="s">
        <v>189</v>
      </c>
      <c r="Q938">
        <v>400</v>
      </c>
      <c r="R938" t="s">
        <v>143</v>
      </c>
      <c r="S938" t="s">
        <v>84</v>
      </c>
      <c r="T938" t="s">
        <v>85</v>
      </c>
      <c r="U938">
        <v>624</v>
      </c>
      <c r="Y938" t="s">
        <v>1840</v>
      </c>
      <c r="AA938">
        <v>34.110900000000001</v>
      </c>
      <c r="AB938">
        <v>-118.2016</v>
      </c>
      <c r="AC938">
        <f t="shared" si="14"/>
        <v>0</v>
      </c>
    </row>
    <row r="939" spans="1:29" x14ac:dyDescent="0.35">
      <c r="A939">
        <v>201104839</v>
      </c>
      <c r="B939" s="1">
        <v>43851</v>
      </c>
      <c r="C939" s="1">
        <v>43850</v>
      </c>
      <c r="D939">
        <v>1800</v>
      </c>
      <c r="E939">
        <v>11</v>
      </c>
      <c r="F939" t="s">
        <v>64</v>
      </c>
      <c r="G939">
        <v>1162</v>
      </c>
      <c r="H939">
        <v>1</v>
      </c>
      <c r="I939">
        <v>210</v>
      </c>
      <c r="J939" t="s">
        <v>149</v>
      </c>
      <c r="K939" t="s">
        <v>1841</v>
      </c>
      <c r="L939">
        <v>0</v>
      </c>
      <c r="M939" t="s">
        <v>46</v>
      </c>
      <c r="N939" t="s">
        <v>46</v>
      </c>
      <c r="O939">
        <v>301</v>
      </c>
      <c r="P939" t="s">
        <v>155</v>
      </c>
      <c r="Q939">
        <v>500</v>
      </c>
      <c r="R939" t="s">
        <v>184</v>
      </c>
      <c r="S939" t="s">
        <v>33</v>
      </c>
      <c r="T939" t="s">
        <v>34</v>
      </c>
      <c r="U939">
        <v>210</v>
      </c>
      <c r="V939">
        <v>998</v>
      </c>
      <c r="Y939" t="s">
        <v>1842</v>
      </c>
      <c r="AA939">
        <v>34.100200000000001</v>
      </c>
      <c r="AB939">
        <v>-118.29179999999999</v>
      </c>
      <c r="AC939">
        <f t="shared" si="14"/>
        <v>1</v>
      </c>
    </row>
    <row r="940" spans="1:29" x14ac:dyDescent="0.35">
      <c r="A940">
        <v>200114870</v>
      </c>
      <c r="B940" s="1">
        <v>44027</v>
      </c>
      <c r="C940" s="1">
        <v>44027</v>
      </c>
      <c r="D940">
        <v>1000</v>
      </c>
      <c r="E940">
        <v>1</v>
      </c>
      <c r="F940" t="s">
        <v>36</v>
      </c>
      <c r="G940">
        <v>163</v>
      </c>
      <c r="H940">
        <v>1</v>
      </c>
      <c r="I940">
        <v>510</v>
      </c>
      <c r="J940" t="s">
        <v>29</v>
      </c>
      <c r="L940">
        <v>0</v>
      </c>
      <c r="O940">
        <v>707</v>
      </c>
      <c r="P940" t="s">
        <v>280</v>
      </c>
      <c r="S940" t="s">
        <v>40</v>
      </c>
      <c r="T940" t="s">
        <v>41</v>
      </c>
      <c r="U940">
        <v>510</v>
      </c>
      <c r="Y940" t="s">
        <v>402</v>
      </c>
      <c r="AA940">
        <v>34.043799999999997</v>
      </c>
      <c r="AB940">
        <v>-118.2547</v>
      </c>
      <c r="AC940">
        <f t="shared" si="14"/>
        <v>0</v>
      </c>
    </row>
    <row r="941" spans="1:29" x14ac:dyDescent="0.35">
      <c r="A941">
        <v>200116924</v>
      </c>
      <c r="B941" s="1">
        <v>44068</v>
      </c>
      <c r="C941" s="1">
        <v>44068</v>
      </c>
      <c r="D941">
        <v>250</v>
      </c>
      <c r="E941">
        <v>1</v>
      </c>
      <c r="F941" t="s">
        <v>36</v>
      </c>
      <c r="G941">
        <v>162</v>
      </c>
      <c r="H941">
        <v>1</v>
      </c>
      <c r="I941">
        <v>310</v>
      </c>
      <c r="J941" t="s">
        <v>71</v>
      </c>
      <c r="K941" t="s">
        <v>1843</v>
      </c>
      <c r="L941">
        <v>0</v>
      </c>
      <c r="M941" t="s">
        <v>46</v>
      </c>
      <c r="N941" t="s">
        <v>46</v>
      </c>
      <c r="O941">
        <v>210</v>
      </c>
      <c r="P941" t="s">
        <v>183</v>
      </c>
      <c r="Q941">
        <v>500</v>
      </c>
      <c r="R941" t="s">
        <v>184</v>
      </c>
      <c r="S941" t="s">
        <v>33</v>
      </c>
      <c r="T941" t="s">
        <v>34</v>
      </c>
      <c r="U941">
        <v>310</v>
      </c>
      <c r="Y941" t="s">
        <v>1844</v>
      </c>
      <c r="AA941">
        <v>34.044499999999999</v>
      </c>
      <c r="AB941">
        <v>-118.25579999999999</v>
      </c>
      <c r="AC941">
        <f t="shared" si="14"/>
        <v>1</v>
      </c>
    </row>
    <row r="942" spans="1:29" x14ac:dyDescent="0.35">
      <c r="A942">
        <v>200509715</v>
      </c>
      <c r="B942" s="1">
        <v>43971</v>
      </c>
      <c r="C942" s="1">
        <v>43963</v>
      </c>
      <c r="D942">
        <v>1305</v>
      </c>
      <c r="E942">
        <v>5</v>
      </c>
      <c r="F942" t="s">
        <v>98</v>
      </c>
      <c r="G942">
        <v>526</v>
      </c>
      <c r="H942">
        <v>1</v>
      </c>
      <c r="I942">
        <v>442</v>
      </c>
      <c r="J942" t="s">
        <v>179</v>
      </c>
      <c r="K942">
        <v>325</v>
      </c>
      <c r="L942">
        <v>0</v>
      </c>
      <c r="M942" t="s">
        <v>46</v>
      </c>
      <c r="N942" t="s">
        <v>46</v>
      </c>
      <c r="O942">
        <v>402</v>
      </c>
      <c r="P942" t="s">
        <v>195</v>
      </c>
      <c r="S942" t="s">
        <v>33</v>
      </c>
      <c r="T942" t="s">
        <v>34</v>
      </c>
      <c r="U942">
        <v>442</v>
      </c>
      <c r="Y942" t="s">
        <v>1845</v>
      </c>
      <c r="AA942">
        <v>33.779800000000002</v>
      </c>
      <c r="AB942">
        <v>-118.2649</v>
      </c>
      <c r="AC942">
        <f t="shared" si="14"/>
        <v>1</v>
      </c>
    </row>
    <row r="943" spans="1:29" x14ac:dyDescent="0.35">
      <c r="A943">
        <v>200219013</v>
      </c>
      <c r="B943" s="1">
        <v>44190</v>
      </c>
      <c r="C943" s="1">
        <v>44190</v>
      </c>
      <c r="D943">
        <v>1845</v>
      </c>
      <c r="E943">
        <v>2</v>
      </c>
      <c r="F943" t="s">
        <v>56</v>
      </c>
      <c r="G943">
        <v>203</v>
      </c>
      <c r="H943">
        <v>2</v>
      </c>
      <c r="I943">
        <v>740</v>
      </c>
      <c r="J943" t="s">
        <v>224</v>
      </c>
      <c r="K943" t="s">
        <v>1846</v>
      </c>
      <c r="L943">
        <v>0</v>
      </c>
      <c r="M943" t="s">
        <v>46</v>
      </c>
      <c r="N943" t="s">
        <v>46</v>
      </c>
      <c r="O943">
        <v>210</v>
      </c>
      <c r="P943" t="s">
        <v>183</v>
      </c>
      <c r="Q943">
        <v>500</v>
      </c>
      <c r="R943" t="s">
        <v>184</v>
      </c>
      <c r="S943" t="s">
        <v>40</v>
      </c>
      <c r="T943" t="s">
        <v>41</v>
      </c>
      <c r="U943">
        <v>740</v>
      </c>
      <c r="Y943" t="s">
        <v>1847</v>
      </c>
      <c r="AA943">
        <v>34.085900000000002</v>
      </c>
      <c r="AB943">
        <v>-118.29170000000001</v>
      </c>
      <c r="AC943">
        <f t="shared" si="14"/>
        <v>0</v>
      </c>
    </row>
    <row r="944" spans="1:29" x14ac:dyDescent="0.35">
      <c r="A944">
        <v>200208604</v>
      </c>
      <c r="B944" s="1">
        <v>43926</v>
      </c>
      <c r="C944" s="1">
        <v>43926</v>
      </c>
      <c r="D944">
        <v>2045</v>
      </c>
      <c r="E944">
        <v>2</v>
      </c>
      <c r="F944" t="s">
        <v>56</v>
      </c>
      <c r="G944">
        <v>216</v>
      </c>
      <c r="H944">
        <v>2</v>
      </c>
      <c r="I944">
        <v>740</v>
      </c>
      <c r="J944" t="s">
        <v>224</v>
      </c>
      <c r="K944" t="s">
        <v>1848</v>
      </c>
      <c r="L944">
        <v>29</v>
      </c>
      <c r="M944" t="s">
        <v>94</v>
      </c>
      <c r="N944" t="s">
        <v>95</v>
      </c>
      <c r="O944">
        <v>122</v>
      </c>
      <c r="P944" t="s">
        <v>275</v>
      </c>
      <c r="S944" t="s">
        <v>84</v>
      </c>
      <c r="T944" t="s">
        <v>85</v>
      </c>
      <c r="U944">
        <v>740</v>
      </c>
      <c r="V944">
        <v>998</v>
      </c>
      <c r="Y944" t="s">
        <v>1747</v>
      </c>
      <c r="Z944" t="s">
        <v>1849</v>
      </c>
      <c r="AA944">
        <v>34.073599999999999</v>
      </c>
      <c r="AB944">
        <v>-118.2713</v>
      </c>
      <c r="AC944">
        <f t="shared" si="14"/>
        <v>0</v>
      </c>
    </row>
    <row r="945" spans="1:29" x14ac:dyDescent="0.35">
      <c r="A945">
        <v>201208602</v>
      </c>
      <c r="B945" s="1">
        <v>43896</v>
      </c>
      <c r="C945" s="1">
        <v>43895</v>
      </c>
      <c r="D945">
        <v>2100</v>
      </c>
      <c r="E945">
        <v>12</v>
      </c>
      <c r="F945" t="s">
        <v>68</v>
      </c>
      <c r="G945">
        <v>1249</v>
      </c>
      <c r="H945">
        <v>1</v>
      </c>
      <c r="I945">
        <v>330</v>
      </c>
      <c r="J945" t="s">
        <v>37</v>
      </c>
      <c r="K945" t="s">
        <v>1850</v>
      </c>
      <c r="L945">
        <v>55</v>
      </c>
      <c r="M945" t="s">
        <v>94</v>
      </c>
      <c r="N945" t="s">
        <v>95</v>
      </c>
      <c r="O945">
        <v>101</v>
      </c>
      <c r="P945" t="s">
        <v>32</v>
      </c>
      <c r="S945" t="s">
        <v>40</v>
      </c>
      <c r="T945" t="s">
        <v>41</v>
      </c>
      <c r="U945">
        <v>330</v>
      </c>
      <c r="Y945" t="s">
        <v>1851</v>
      </c>
      <c r="AA945">
        <v>33.981999999999999</v>
      </c>
      <c r="AB945">
        <v>-118.28270000000001</v>
      </c>
      <c r="AC945">
        <f t="shared" si="14"/>
        <v>0</v>
      </c>
    </row>
    <row r="946" spans="1:29" x14ac:dyDescent="0.35">
      <c r="A946">
        <v>200815580</v>
      </c>
      <c r="B946" s="1">
        <v>44126</v>
      </c>
      <c r="C946" s="1">
        <v>44126</v>
      </c>
      <c r="D946">
        <v>1300</v>
      </c>
      <c r="E946">
        <v>8</v>
      </c>
      <c r="F946" t="s">
        <v>109</v>
      </c>
      <c r="G946">
        <v>811</v>
      </c>
      <c r="H946">
        <v>1</v>
      </c>
      <c r="I946">
        <v>310</v>
      </c>
      <c r="J946" t="s">
        <v>71</v>
      </c>
      <c r="K946" t="s">
        <v>1852</v>
      </c>
      <c r="L946">
        <v>67</v>
      </c>
      <c r="M946" t="s">
        <v>94</v>
      </c>
      <c r="N946" t="s">
        <v>31</v>
      </c>
      <c r="O946">
        <v>501</v>
      </c>
      <c r="P946" t="s">
        <v>164</v>
      </c>
      <c r="S946" t="s">
        <v>40</v>
      </c>
      <c r="T946" t="s">
        <v>41</v>
      </c>
      <c r="U946">
        <v>310</v>
      </c>
      <c r="Y946" t="s">
        <v>1853</v>
      </c>
      <c r="AA946">
        <v>34.056100000000001</v>
      </c>
      <c r="AB946">
        <v>-118.55119999999999</v>
      </c>
      <c r="AC946">
        <f t="shared" si="14"/>
        <v>0</v>
      </c>
    </row>
    <row r="947" spans="1:29" x14ac:dyDescent="0.35">
      <c r="A947">
        <v>200918956</v>
      </c>
      <c r="B947" s="1">
        <v>44193</v>
      </c>
      <c r="C947" s="1">
        <v>44191</v>
      </c>
      <c r="D947">
        <v>1700</v>
      </c>
      <c r="E947">
        <v>9</v>
      </c>
      <c r="F947" t="s">
        <v>49</v>
      </c>
      <c r="G947">
        <v>952</v>
      </c>
      <c r="H947">
        <v>1</v>
      </c>
      <c r="I947">
        <v>330</v>
      </c>
      <c r="J947" t="s">
        <v>37</v>
      </c>
      <c r="K947" t="s">
        <v>245</v>
      </c>
      <c r="L947">
        <v>33</v>
      </c>
      <c r="M947" t="s">
        <v>30</v>
      </c>
      <c r="N947" t="s">
        <v>95</v>
      </c>
      <c r="O947">
        <v>123</v>
      </c>
      <c r="P947" t="s">
        <v>290</v>
      </c>
      <c r="S947" t="s">
        <v>40</v>
      </c>
      <c r="T947" t="s">
        <v>41</v>
      </c>
      <c r="U947">
        <v>330</v>
      </c>
      <c r="Y947" t="s">
        <v>1854</v>
      </c>
      <c r="AA947">
        <v>34.168399999999998</v>
      </c>
      <c r="AB947">
        <v>-118.4586</v>
      </c>
      <c r="AC947">
        <f t="shared" si="14"/>
        <v>0</v>
      </c>
    </row>
    <row r="948" spans="1:29" x14ac:dyDescent="0.35">
      <c r="A948">
        <v>200212259</v>
      </c>
      <c r="B948" s="1">
        <v>44018</v>
      </c>
      <c r="C948" s="1">
        <v>44018</v>
      </c>
      <c r="D948">
        <v>1200</v>
      </c>
      <c r="E948">
        <v>2</v>
      </c>
      <c r="F948" t="s">
        <v>56</v>
      </c>
      <c r="G948">
        <v>215</v>
      </c>
      <c r="H948">
        <v>1</v>
      </c>
      <c r="I948">
        <v>230</v>
      </c>
      <c r="J948" t="s">
        <v>161</v>
      </c>
      <c r="K948" t="s">
        <v>1855</v>
      </c>
      <c r="L948">
        <v>21</v>
      </c>
      <c r="M948" t="s">
        <v>94</v>
      </c>
      <c r="N948" t="s">
        <v>95</v>
      </c>
      <c r="O948">
        <v>502</v>
      </c>
      <c r="P948" t="s">
        <v>47</v>
      </c>
      <c r="Q948">
        <v>513</v>
      </c>
      <c r="R948" t="s">
        <v>1856</v>
      </c>
      <c r="S948" t="s">
        <v>33</v>
      </c>
      <c r="T948" t="s">
        <v>34</v>
      </c>
      <c r="U948">
        <v>230</v>
      </c>
      <c r="Y948" t="s">
        <v>1857</v>
      </c>
      <c r="AA948">
        <v>34.075699999999998</v>
      </c>
      <c r="AB948">
        <v>-118.2777</v>
      </c>
      <c r="AC948">
        <f t="shared" si="14"/>
        <v>1</v>
      </c>
    </row>
    <row r="949" spans="1:29" x14ac:dyDescent="0.35">
      <c r="A949">
        <v>200320849</v>
      </c>
      <c r="B949" s="1">
        <v>44159</v>
      </c>
      <c r="C949" s="1">
        <v>44159</v>
      </c>
      <c r="D949">
        <v>1300</v>
      </c>
      <c r="E949">
        <v>3</v>
      </c>
      <c r="F949" t="s">
        <v>43</v>
      </c>
      <c r="G949">
        <v>356</v>
      </c>
      <c r="H949">
        <v>2</v>
      </c>
      <c r="I949">
        <v>624</v>
      </c>
      <c r="J949" t="s">
        <v>171</v>
      </c>
      <c r="K949" t="s">
        <v>1858</v>
      </c>
      <c r="L949">
        <v>49</v>
      </c>
      <c r="M949" t="s">
        <v>94</v>
      </c>
      <c r="N949" t="s">
        <v>95</v>
      </c>
      <c r="O949">
        <v>502</v>
      </c>
      <c r="P949" t="s">
        <v>47</v>
      </c>
      <c r="Q949">
        <v>400</v>
      </c>
      <c r="R949" t="s">
        <v>143</v>
      </c>
      <c r="S949" t="s">
        <v>40</v>
      </c>
      <c r="T949" t="s">
        <v>41</v>
      </c>
      <c r="U949">
        <v>624</v>
      </c>
      <c r="Y949" t="s">
        <v>1859</v>
      </c>
      <c r="AA949">
        <v>34.023699999999998</v>
      </c>
      <c r="AB949">
        <v>-118.3002</v>
      </c>
      <c r="AC949">
        <f t="shared" si="14"/>
        <v>0</v>
      </c>
    </row>
    <row r="950" spans="1:29" x14ac:dyDescent="0.35">
      <c r="A950">
        <v>201116830</v>
      </c>
      <c r="B950" s="1">
        <v>44186</v>
      </c>
      <c r="C950" s="1">
        <v>44185</v>
      </c>
      <c r="D950">
        <v>2215</v>
      </c>
      <c r="E950">
        <v>11</v>
      </c>
      <c r="F950" t="s">
        <v>64</v>
      </c>
      <c r="G950">
        <v>1102</v>
      </c>
      <c r="H950">
        <v>2</v>
      </c>
      <c r="I950">
        <v>745</v>
      </c>
      <c r="J950" t="s">
        <v>139</v>
      </c>
      <c r="K950" t="s">
        <v>239</v>
      </c>
      <c r="L950">
        <v>0</v>
      </c>
      <c r="M950" t="s">
        <v>46</v>
      </c>
      <c r="N950" t="s">
        <v>46</v>
      </c>
      <c r="O950">
        <v>755</v>
      </c>
      <c r="P950" t="s">
        <v>1860</v>
      </c>
      <c r="S950" t="s">
        <v>40</v>
      </c>
      <c r="T950" t="s">
        <v>41</v>
      </c>
      <c r="U950">
        <v>745</v>
      </c>
      <c r="Y950" t="s">
        <v>1861</v>
      </c>
      <c r="AA950">
        <v>34.140799999999999</v>
      </c>
      <c r="AB950">
        <v>-118.2741</v>
      </c>
      <c r="AC950">
        <f t="shared" si="14"/>
        <v>0</v>
      </c>
    </row>
    <row r="951" spans="1:29" x14ac:dyDescent="0.35">
      <c r="A951">
        <v>200122724</v>
      </c>
      <c r="B951" s="1">
        <v>44189</v>
      </c>
      <c r="C951" s="1">
        <v>44186</v>
      </c>
      <c r="D951">
        <v>5</v>
      </c>
      <c r="E951">
        <v>1</v>
      </c>
      <c r="F951" t="s">
        <v>36</v>
      </c>
      <c r="G951">
        <v>138</v>
      </c>
      <c r="H951">
        <v>2</v>
      </c>
      <c r="I951">
        <v>745</v>
      </c>
      <c r="J951" t="s">
        <v>139</v>
      </c>
      <c r="K951">
        <v>329</v>
      </c>
      <c r="L951">
        <v>0</v>
      </c>
      <c r="M951" t="s">
        <v>46</v>
      </c>
      <c r="N951" t="s">
        <v>46</v>
      </c>
      <c r="O951">
        <v>725</v>
      </c>
      <c r="P951" t="s">
        <v>199</v>
      </c>
      <c r="S951" t="s">
        <v>40</v>
      </c>
      <c r="T951" t="s">
        <v>41</v>
      </c>
      <c r="U951">
        <v>745</v>
      </c>
      <c r="Y951" t="s">
        <v>1862</v>
      </c>
      <c r="AA951">
        <v>34.048299999999998</v>
      </c>
      <c r="AB951">
        <v>-118.2443</v>
      </c>
      <c r="AC951">
        <f t="shared" si="14"/>
        <v>0</v>
      </c>
    </row>
    <row r="952" spans="1:29" x14ac:dyDescent="0.35">
      <c r="A952">
        <v>200112148</v>
      </c>
      <c r="B952" s="1">
        <v>43976</v>
      </c>
      <c r="C952" s="1">
        <v>43976</v>
      </c>
      <c r="D952">
        <v>1430</v>
      </c>
      <c r="E952">
        <v>1</v>
      </c>
      <c r="F952" t="s">
        <v>36</v>
      </c>
      <c r="G952">
        <v>111</v>
      </c>
      <c r="H952">
        <v>1</v>
      </c>
      <c r="I952">
        <v>236</v>
      </c>
      <c r="J952" t="s">
        <v>692</v>
      </c>
      <c r="K952" t="s">
        <v>1863</v>
      </c>
      <c r="L952">
        <v>29</v>
      </c>
      <c r="M952" t="s">
        <v>94</v>
      </c>
      <c r="N952" t="s">
        <v>95</v>
      </c>
      <c r="O952">
        <v>102</v>
      </c>
      <c r="P952" t="s">
        <v>186</v>
      </c>
      <c r="Q952">
        <v>308</v>
      </c>
      <c r="R952" t="s">
        <v>589</v>
      </c>
      <c r="S952" t="s">
        <v>40</v>
      </c>
      <c r="T952" t="s">
        <v>41</v>
      </c>
      <c r="U952">
        <v>236</v>
      </c>
      <c r="Y952" t="s">
        <v>1864</v>
      </c>
      <c r="Z952" t="s">
        <v>1865</v>
      </c>
      <c r="AA952">
        <v>34.058300000000003</v>
      </c>
      <c r="AB952">
        <v>-118.23950000000001</v>
      </c>
      <c r="AC952">
        <f t="shared" si="14"/>
        <v>0</v>
      </c>
    </row>
    <row r="953" spans="1:29" x14ac:dyDescent="0.35">
      <c r="A953">
        <v>200810460</v>
      </c>
      <c r="B953" s="1">
        <v>43992</v>
      </c>
      <c r="C953" s="1">
        <v>43991</v>
      </c>
      <c r="D953">
        <v>2317</v>
      </c>
      <c r="E953">
        <v>8</v>
      </c>
      <c r="F953" t="s">
        <v>109</v>
      </c>
      <c r="G953">
        <v>857</v>
      </c>
      <c r="H953">
        <v>2</v>
      </c>
      <c r="I953">
        <v>745</v>
      </c>
      <c r="J953" t="s">
        <v>139</v>
      </c>
      <c r="K953">
        <v>329</v>
      </c>
      <c r="L953">
        <v>39</v>
      </c>
      <c r="M953" t="s">
        <v>94</v>
      </c>
      <c r="N953" t="s">
        <v>173</v>
      </c>
      <c r="O953">
        <v>103</v>
      </c>
      <c r="P953" t="s">
        <v>146</v>
      </c>
      <c r="S953" t="s">
        <v>40</v>
      </c>
      <c r="T953" t="s">
        <v>41</v>
      </c>
      <c r="U953">
        <v>745</v>
      </c>
      <c r="Y953" t="s">
        <v>1866</v>
      </c>
      <c r="AA953">
        <v>34.057099999999998</v>
      </c>
      <c r="AB953">
        <v>-118.3907</v>
      </c>
      <c r="AC953">
        <f t="shared" si="14"/>
        <v>0</v>
      </c>
    </row>
    <row r="954" spans="1:29" x14ac:dyDescent="0.35">
      <c r="A954">
        <v>200607108</v>
      </c>
      <c r="B954" s="1">
        <v>43889</v>
      </c>
      <c r="C954" s="1">
        <v>43889</v>
      </c>
      <c r="D954">
        <v>1425</v>
      </c>
      <c r="E954">
        <v>6</v>
      </c>
      <c r="F954" t="s">
        <v>91</v>
      </c>
      <c r="G954">
        <v>642</v>
      </c>
      <c r="H954">
        <v>2</v>
      </c>
      <c r="I954">
        <v>626</v>
      </c>
      <c r="J954" t="s">
        <v>141</v>
      </c>
      <c r="K954" t="s">
        <v>1867</v>
      </c>
      <c r="L954">
        <v>21</v>
      </c>
      <c r="M954" t="s">
        <v>30</v>
      </c>
      <c r="N954" t="s">
        <v>95</v>
      </c>
      <c r="O954">
        <v>101</v>
      </c>
      <c r="P954" t="s">
        <v>32</v>
      </c>
      <c r="Q954">
        <v>400</v>
      </c>
      <c r="R954" t="s">
        <v>143</v>
      </c>
      <c r="S954" t="s">
        <v>84</v>
      </c>
      <c r="T954" t="s">
        <v>85</v>
      </c>
      <c r="U954">
        <v>626</v>
      </c>
      <c r="Y954" t="s">
        <v>1868</v>
      </c>
      <c r="AA954">
        <v>34.101700000000001</v>
      </c>
      <c r="AB954">
        <v>-118.3553</v>
      </c>
      <c r="AC954">
        <f t="shared" si="14"/>
        <v>0</v>
      </c>
    </row>
    <row r="955" spans="1:29" x14ac:dyDescent="0.35">
      <c r="A955">
        <v>201115929</v>
      </c>
      <c r="B955" s="1">
        <v>44155</v>
      </c>
      <c r="C955" s="1">
        <v>44155</v>
      </c>
      <c r="D955">
        <v>2150</v>
      </c>
      <c r="E955">
        <v>11</v>
      </c>
      <c r="F955" t="s">
        <v>64</v>
      </c>
      <c r="G955">
        <v>1135</v>
      </c>
      <c r="H955">
        <v>1</v>
      </c>
      <c r="I955">
        <v>210</v>
      </c>
      <c r="J955" t="s">
        <v>149</v>
      </c>
      <c r="K955" t="s">
        <v>1869</v>
      </c>
      <c r="L955">
        <v>22</v>
      </c>
      <c r="M955" t="s">
        <v>30</v>
      </c>
      <c r="N955" t="s">
        <v>95</v>
      </c>
      <c r="O955">
        <v>101</v>
      </c>
      <c r="P955" t="s">
        <v>32</v>
      </c>
      <c r="Q955">
        <v>102</v>
      </c>
      <c r="R955" t="s">
        <v>219</v>
      </c>
      <c r="S955" t="s">
        <v>40</v>
      </c>
      <c r="T955" t="s">
        <v>41</v>
      </c>
      <c r="U955">
        <v>210</v>
      </c>
      <c r="Y955" t="s">
        <v>1870</v>
      </c>
      <c r="AA955">
        <v>34.112900000000003</v>
      </c>
      <c r="AB955">
        <v>-118.2304</v>
      </c>
      <c r="AC955">
        <f t="shared" si="14"/>
        <v>0</v>
      </c>
    </row>
    <row r="956" spans="1:29" x14ac:dyDescent="0.35">
      <c r="A956">
        <v>201216732</v>
      </c>
      <c r="B956" s="1">
        <v>44030</v>
      </c>
      <c r="C956" s="1">
        <v>44030</v>
      </c>
      <c r="D956">
        <v>1900</v>
      </c>
      <c r="E956">
        <v>12</v>
      </c>
      <c r="F956" t="s">
        <v>68</v>
      </c>
      <c r="G956">
        <v>1263</v>
      </c>
      <c r="H956">
        <v>1</v>
      </c>
      <c r="I956">
        <v>230</v>
      </c>
      <c r="J956" t="s">
        <v>161</v>
      </c>
      <c r="K956" t="s">
        <v>1871</v>
      </c>
      <c r="L956">
        <v>68</v>
      </c>
      <c r="M956" t="s">
        <v>94</v>
      </c>
      <c r="N956" t="s">
        <v>95</v>
      </c>
      <c r="O956">
        <v>501</v>
      </c>
      <c r="P956" t="s">
        <v>164</v>
      </c>
      <c r="Q956">
        <v>500</v>
      </c>
      <c r="R956" t="s">
        <v>184</v>
      </c>
      <c r="S956" t="s">
        <v>33</v>
      </c>
      <c r="T956" t="s">
        <v>34</v>
      </c>
      <c r="U956">
        <v>230</v>
      </c>
      <c r="Y956" t="s">
        <v>1872</v>
      </c>
      <c r="AA956">
        <v>33.961799999999997</v>
      </c>
      <c r="AB956">
        <v>-118.309</v>
      </c>
      <c r="AC956">
        <f t="shared" si="14"/>
        <v>1</v>
      </c>
    </row>
    <row r="957" spans="1:29" x14ac:dyDescent="0.35">
      <c r="A957">
        <v>201004764</v>
      </c>
      <c r="B957" s="1">
        <v>43849</v>
      </c>
      <c r="C957" s="1">
        <v>43848</v>
      </c>
      <c r="D957">
        <v>1530</v>
      </c>
      <c r="E957">
        <v>10</v>
      </c>
      <c r="F957" t="s">
        <v>103</v>
      </c>
      <c r="G957">
        <v>1008</v>
      </c>
      <c r="H957">
        <v>1</v>
      </c>
      <c r="I957">
        <v>420</v>
      </c>
      <c r="J957" t="s">
        <v>352</v>
      </c>
      <c r="K957" t="s">
        <v>1873</v>
      </c>
      <c r="L957">
        <v>45</v>
      </c>
      <c r="M957" t="s">
        <v>30</v>
      </c>
      <c r="N957" t="s">
        <v>95</v>
      </c>
      <c r="O957">
        <v>104</v>
      </c>
      <c r="P957" t="s">
        <v>201</v>
      </c>
      <c r="S957" t="s">
        <v>40</v>
      </c>
      <c r="T957" t="s">
        <v>41</v>
      </c>
      <c r="U957">
        <v>420</v>
      </c>
      <c r="Y957" t="s">
        <v>1874</v>
      </c>
      <c r="AA957">
        <v>34.2029</v>
      </c>
      <c r="AB957">
        <v>-118.4957</v>
      </c>
      <c r="AC957">
        <f t="shared" si="14"/>
        <v>0</v>
      </c>
    </row>
    <row r="958" spans="1:29" x14ac:dyDescent="0.35">
      <c r="A958">
        <v>200415153</v>
      </c>
      <c r="B958" s="1">
        <v>44158</v>
      </c>
      <c r="C958" s="1">
        <v>44158</v>
      </c>
      <c r="D958">
        <v>100</v>
      </c>
      <c r="E958">
        <v>4</v>
      </c>
      <c r="F958" t="s">
        <v>54</v>
      </c>
      <c r="G958">
        <v>426</v>
      </c>
      <c r="H958">
        <v>1</v>
      </c>
      <c r="I958">
        <v>230</v>
      </c>
      <c r="J958" t="s">
        <v>161</v>
      </c>
      <c r="K958" t="s">
        <v>1875</v>
      </c>
      <c r="L958">
        <v>19</v>
      </c>
      <c r="M958" t="s">
        <v>30</v>
      </c>
      <c r="N958" t="s">
        <v>95</v>
      </c>
      <c r="O958">
        <v>101</v>
      </c>
      <c r="P958" t="s">
        <v>32</v>
      </c>
      <c r="Q958">
        <v>500</v>
      </c>
      <c r="R958" t="s">
        <v>184</v>
      </c>
      <c r="S958" t="s">
        <v>40</v>
      </c>
      <c r="T958" t="s">
        <v>41</v>
      </c>
      <c r="U958">
        <v>230</v>
      </c>
      <c r="Y958" t="s">
        <v>1876</v>
      </c>
      <c r="Z958" t="s">
        <v>1877</v>
      </c>
      <c r="AA958">
        <v>34.084800000000001</v>
      </c>
      <c r="AB958">
        <v>-118.17</v>
      </c>
      <c r="AC958">
        <f t="shared" si="14"/>
        <v>0</v>
      </c>
    </row>
    <row r="959" spans="1:29" x14ac:dyDescent="0.35">
      <c r="A959">
        <v>201219015</v>
      </c>
      <c r="B959" s="1">
        <v>44064</v>
      </c>
      <c r="C959" s="1">
        <v>44063</v>
      </c>
      <c r="D959">
        <v>1600</v>
      </c>
      <c r="E959">
        <v>12</v>
      </c>
      <c r="F959" t="s">
        <v>68</v>
      </c>
      <c r="G959">
        <v>1255</v>
      </c>
      <c r="H959">
        <v>2</v>
      </c>
      <c r="I959">
        <v>740</v>
      </c>
      <c r="J959" t="s">
        <v>224</v>
      </c>
      <c r="K959" t="s">
        <v>1878</v>
      </c>
      <c r="L959">
        <v>0</v>
      </c>
      <c r="M959" t="s">
        <v>46</v>
      </c>
      <c r="N959" t="s">
        <v>46</v>
      </c>
      <c r="O959">
        <v>704</v>
      </c>
      <c r="P959" t="s">
        <v>1204</v>
      </c>
      <c r="S959" t="s">
        <v>40</v>
      </c>
      <c r="T959" t="s">
        <v>41</v>
      </c>
      <c r="U959">
        <v>740</v>
      </c>
      <c r="Y959" t="s">
        <v>1879</v>
      </c>
      <c r="AA959">
        <v>33.970999999999997</v>
      </c>
      <c r="AB959">
        <v>-118.29810000000001</v>
      </c>
      <c r="AC959">
        <f t="shared" si="14"/>
        <v>0</v>
      </c>
    </row>
    <row r="960" spans="1:29" x14ac:dyDescent="0.35">
      <c r="A960">
        <v>200313153</v>
      </c>
      <c r="B960" s="1">
        <v>44005</v>
      </c>
      <c r="C960" s="1">
        <v>44000</v>
      </c>
      <c r="D960">
        <v>1130</v>
      </c>
      <c r="E960">
        <v>3</v>
      </c>
      <c r="F960" t="s">
        <v>43</v>
      </c>
      <c r="G960">
        <v>338</v>
      </c>
      <c r="H960">
        <v>1</v>
      </c>
      <c r="I960">
        <v>330</v>
      </c>
      <c r="J960" t="s">
        <v>37</v>
      </c>
      <c r="K960" t="s">
        <v>1880</v>
      </c>
      <c r="L960">
        <v>58</v>
      </c>
      <c r="M960" t="s">
        <v>30</v>
      </c>
      <c r="N960" t="s">
        <v>163</v>
      </c>
      <c r="O960">
        <v>101</v>
      </c>
      <c r="P960" t="s">
        <v>32</v>
      </c>
      <c r="S960" t="s">
        <v>40</v>
      </c>
      <c r="T960" t="s">
        <v>41</v>
      </c>
      <c r="U960">
        <v>330</v>
      </c>
      <c r="Y960" t="s">
        <v>440</v>
      </c>
      <c r="Z960" t="s">
        <v>927</v>
      </c>
      <c r="AA960">
        <v>34.027799999999999</v>
      </c>
      <c r="AB960">
        <v>-118.2915</v>
      </c>
      <c r="AC960">
        <f t="shared" si="14"/>
        <v>0</v>
      </c>
    </row>
    <row r="961" spans="1:29" x14ac:dyDescent="0.35">
      <c r="A961">
        <v>200614196</v>
      </c>
      <c r="B961" s="1">
        <v>44063</v>
      </c>
      <c r="C961" s="1">
        <v>44060</v>
      </c>
      <c r="D961">
        <v>1800</v>
      </c>
      <c r="E961">
        <v>6</v>
      </c>
      <c r="F961" t="s">
        <v>91</v>
      </c>
      <c r="G961">
        <v>639</v>
      </c>
      <c r="H961">
        <v>1</v>
      </c>
      <c r="I961">
        <v>420</v>
      </c>
      <c r="J961" t="s">
        <v>352</v>
      </c>
      <c r="L961">
        <v>0</v>
      </c>
      <c r="O961">
        <v>101</v>
      </c>
      <c r="P961" t="s">
        <v>32</v>
      </c>
      <c r="S961" t="s">
        <v>40</v>
      </c>
      <c r="T961" t="s">
        <v>41</v>
      </c>
      <c r="U961">
        <v>420</v>
      </c>
      <c r="Y961" t="s">
        <v>1881</v>
      </c>
      <c r="Z961" t="s">
        <v>1882</v>
      </c>
      <c r="AA961">
        <v>34.103000000000002</v>
      </c>
      <c r="AB961">
        <v>-118.30719999999999</v>
      </c>
      <c r="AC961">
        <f t="shared" si="14"/>
        <v>0</v>
      </c>
    </row>
    <row r="962" spans="1:29" x14ac:dyDescent="0.35">
      <c r="A962">
        <v>201004709</v>
      </c>
      <c r="B962" s="1">
        <v>43848</v>
      </c>
      <c r="C962" s="1">
        <v>43847</v>
      </c>
      <c r="D962">
        <v>2100</v>
      </c>
      <c r="E962">
        <v>10</v>
      </c>
      <c r="F962" t="s">
        <v>103</v>
      </c>
      <c r="G962">
        <v>1088</v>
      </c>
      <c r="H962">
        <v>1</v>
      </c>
      <c r="I962">
        <v>310</v>
      </c>
      <c r="J962" t="s">
        <v>71</v>
      </c>
      <c r="K962" t="s">
        <v>1883</v>
      </c>
      <c r="L962">
        <v>63</v>
      </c>
      <c r="M962" t="s">
        <v>94</v>
      </c>
      <c r="N962" t="s">
        <v>31</v>
      </c>
      <c r="O962">
        <v>501</v>
      </c>
      <c r="P962" t="s">
        <v>164</v>
      </c>
      <c r="S962" t="s">
        <v>40</v>
      </c>
      <c r="T962" t="s">
        <v>41</v>
      </c>
      <c r="U962">
        <v>310</v>
      </c>
      <c r="Y962" t="s">
        <v>1884</v>
      </c>
      <c r="AA962">
        <v>34.151499999999999</v>
      </c>
      <c r="AB962">
        <v>-118.5017</v>
      </c>
      <c r="AC962">
        <f t="shared" si="14"/>
        <v>0</v>
      </c>
    </row>
    <row r="963" spans="1:29" x14ac:dyDescent="0.35">
      <c r="A963">
        <v>201305787</v>
      </c>
      <c r="B963" s="1">
        <v>43862</v>
      </c>
      <c r="C963" s="1">
        <v>43861</v>
      </c>
      <c r="D963">
        <v>1950</v>
      </c>
      <c r="E963">
        <v>13</v>
      </c>
      <c r="F963" t="s">
        <v>62</v>
      </c>
      <c r="G963">
        <v>1309</v>
      </c>
      <c r="H963">
        <v>1</v>
      </c>
      <c r="I963">
        <v>330</v>
      </c>
      <c r="J963" t="s">
        <v>37</v>
      </c>
      <c r="K963" t="s">
        <v>797</v>
      </c>
      <c r="L963">
        <v>41</v>
      </c>
      <c r="M963" t="s">
        <v>30</v>
      </c>
      <c r="N963" t="s">
        <v>31</v>
      </c>
      <c r="O963">
        <v>101</v>
      </c>
      <c r="P963" t="s">
        <v>32</v>
      </c>
      <c r="S963" t="s">
        <v>40</v>
      </c>
      <c r="T963" t="s">
        <v>41</v>
      </c>
      <c r="U963">
        <v>330</v>
      </c>
      <c r="Y963" t="s">
        <v>1885</v>
      </c>
      <c r="Z963" t="s">
        <v>1403</v>
      </c>
      <c r="AA963">
        <v>34.032600000000002</v>
      </c>
      <c r="AB963">
        <v>-118.23</v>
      </c>
      <c r="AC963">
        <f t="shared" ref="AC963:AC1026" si="15">IF(OR((S:S)="CC", S:S="AA",S:S="JA"), 1, 0)</f>
        <v>0</v>
      </c>
    </row>
    <row r="964" spans="1:29" x14ac:dyDescent="0.35">
      <c r="A964">
        <v>200711695</v>
      </c>
      <c r="B964" s="1">
        <v>44028</v>
      </c>
      <c r="C964" s="1">
        <v>44019</v>
      </c>
      <c r="D964">
        <v>1400</v>
      </c>
      <c r="E964">
        <v>7</v>
      </c>
      <c r="F964" t="s">
        <v>28</v>
      </c>
      <c r="G964">
        <v>719</v>
      </c>
      <c r="H964">
        <v>2</v>
      </c>
      <c r="I964">
        <v>624</v>
      </c>
      <c r="J964" t="s">
        <v>171</v>
      </c>
      <c r="K964" t="s">
        <v>1886</v>
      </c>
      <c r="L964">
        <v>60</v>
      </c>
      <c r="M964" t="s">
        <v>30</v>
      </c>
      <c r="N964" t="s">
        <v>73</v>
      </c>
      <c r="O964">
        <v>101</v>
      </c>
      <c r="P964" t="s">
        <v>32</v>
      </c>
      <c r="Q964">
        <v>400</v>
      </c>
      <c r="R964" t="s">
        <v>143</v>
      </c>
      <c r="S964" t="s">
        <v>40</v>
      </c>
      <c r="T964" t="s">
        <v>41</v>
      </c>
      <c r="U964">
        <v>624</v>
      </c>
      <c r="Y964" t="s">
        <v>1887</v>
      </c>
      <c r="Z964" t="s">
        <v>1602</v>
      </c>
      <c r="AA964">
        <v>34.0762</v>
      </c>
      <c r="AB964">
        <v>-118.32599999999999</v>
      </c>
      <c r="AC964">
        <f t="shared" si="15"/>
        <v>0</v>
      </c>
    </row>
    <row r="965" spans="1:29" x14ac:dyDescent="0.35">
      <c r="A965">
        <v>201012798</v>
      </c>
      <c r="B965" s="1">
        <v>44080</v>
      </c>
      <c r="C965" s="1">
        <v>44079</v>
      </c>
      <c r="D965">
        <v>30</v>
      </c>
      <c r="E965">
        <v>10</v>
      </c>
      <c r="F965" t="s">
        <v>103</v>
      </c>
      <c r="G965">
        <v>1003</v>
      </c>
      <c r="H965">
        <v>2</v>
      </c>
      <c r="I965">
        <v>930</v>
      </c>
      <c r="J965" t="s">
        <v>339</v>
      </c>
      <c r="K965" t="s">
        <v>1888</v>
      </c>
      <c r="L965">
        <v>33</v>
      </c>
      <c r="M965" t="s">
        <v>94</v>
      </c>
      <c r="N965" t="s">
        <v>73</v>
      </c>
      <c r="O965">
        <v>501</v>
      </c>
      <c r="P965" t="s">
        <v>164</v>
      </c>
      <c r="Q965">
        <v>511</v>
      </c>
      <c r="R965" t="s">
        <v>151</v>
      </c>
      <c r="S965" t="s">
        <v>33</v>
      </c>
      <c r="T965" t="s">
        <v>34</v>
      </c>
      <c r="U965">
        <v>930</v>
      </c>
      <c r="Y965" t="s">
        <v>1889</v>
      </c>
      <c r="AA965">
        <v>34.2102</v>
      </c>
      <c r="AB965">
        <v>-118.5415</v>
      </c>
      <c r="AC965">
        <f t="shared" si="15"/>
        <v>1</v>
      </c>
    </row>
    <row r="966" spans="1:29" x14ac:dyDescent="0.35">
      <c r="A966">
        <v>200109519</v>
      </c>
      <c r="B966" s="1">
        <v>43912</v>
      </c>
      <c r="C966" s="1">
        <v>43912</v>
      </c>
      <c r="D966">
        <v>1326</v>
      </c>
      <c r="E966">
        <v>1</v>
      </c>
      <c r="F966" t="s">
        <v>36</v>
      </c>
      <c r="G966">
        <v>164</v>
      </c>
      <c r="H966">
        <v>2</v>
      </c>
      <c r="I966">
        <v>740</v>
      </c>
      <c r="J966" t="s">
        <v>224</v>
      </c>
      <c r="K966" t="s">
        <v>1890</v>
      </c>
      <c r="L966">
        <v>0</v>
      </c>
      <c r="M966" t="s">
        <v>46</v>
      </c>
      <c r="N966" t="s">
        <v>46</v>
      </c>
      <c r="O966">
        <v>203</v>
      </c>
      <c r="P966" t="s">
        <v>101</v>
      </c>
      <c r="Q966">
        <v>500</v>
      </c>
      <c r="R966" t="s">
        <v>184</v>
      </c>
      <c r="S966" t="s">
        <v>40</v>
      </c>
      <c r="T966" t="s">
        <v>41</v>
      </c>
      <c r="U966">
        <v>740</v>
      </c>
      <c r="Y966" t="s">
        <v>1891</v>
      </c>
      <c r="AA966">
        <v>34.044600000000003</v>
      </c>
      <c r="AB966">
        <v>-118.25069999999999</v>
      </c>
      <c r="AC966">
        <f t="shared" si="15"/>
        <v>0</v>
      </c>
    </row>
    <row r="967" spans="1:29" x14ac:dyDescent="0.35">
      <c r="A967">
        <v>201208645</v>
      </c>
      <c r="B967" s="1">
        <v>43892</v>
      </c>
      <c r="C967" s="1">
        <v>43892</v>
      </c>
      <c r="D967">
        <v>1330</v>
      </c>
      <c r="E967">
        <v>12</v>
      </c>
      <c r="F967" t="s">
        <v>68</v>
      </c>
      <c r="G967">
        <v>1213</v>
      </c>
      <c r="H967">
        <v>1</v>
      </c>
      <c r="I967">
        <v>442</v>
      </c>
      <c r="J967" t="s">
        <v>179</v>
      </c>
      <c r="K967" t="s">
        <v>1892</v>
      </c>
      <c r="L967">
        <v>0</v>
      </c>
      <c r="M967" t="s">
        <v>46</v>
      </c>
      <c r="N967" t="s">
        <v>46</v>
      </c>
      <c r="O967">
        <v>242</v>
      </c>
      <c r="P967" t="s">
        <v>511</v>
      </c>
      <c r="S967" t="s">
        <v>40</v>
      </c>
      <c r="T967" t="s">
        <v>41</v>
      </c>
      <c r="U967">
        <v>442</v>
      </c>
      <c r="Y967" t="s">
        <v>1893</v>
      </c>
      <c r="AA967">
        <v>33.992100000000001</v>
      </c>
      <c r="AB967">
        <v>-118.3108</v>
      </c>
      <c r="AC967">
        <f t="shared" si="15"/>
        <v>0</v>
      </c>
    </row>
    <row r="968" spans="1:29" x14ac:dyDescent="0.35">
      <c r="A968">
        <v>200716541</v>
      </c>
      <c r="B968" s="1">
        <v>44164</v>
      </c>
      <c r="C968" s="1">
        <v>44161</v>
      </c>
      <c r="D968">
        <v>1200</v>
      </c>
      <c r="E968">
        <v>7</v>
      </c>
      <c r="F968" t="s">
        <v>28</v>
      </c>
      <c r="G968">
        <v>759</v>
      </c>
      <c r="H968">
        <v>1</v>
      </c>
      <c r="I968">
        <v>330</v>
      </c>
      <c r="J968" t="s">
        <v>37</v>
      </c>
      <c r="K968" t="s">
        <v>1894</v>
      </c>
      <c r="L968">
        <v>22</v>
      </c>
      <c r="M968" t="s">
        <v>30</v>
      </c>
      <c r="N968" t="s">
        <v>73</v>
      </c>
      <c r="O968">
        <v>101</v>
      </c>
      <c r="P968" t="s">
        <v>32</v>
      </c>
      <c r="S968" t="s">
        <v>40</v>
      </c>
      <c r="T968" t="s">
        <v>41</v>
      </c>
      <c r="U968">
        <v>330</v>
      </c>
      <c r="Y968" t="s">
        <v>1895</v>
      </c>
      <c r="AA968">
        <v>34.052700000000002</v>
      </c>
      <c r="AB968">
        <v>-118.3241</v>
      </c>
      <c r="AC968">
        <f t="shared" si="15"/>
        <v>0</v>
      </c>
    </row>
    <row r="969" spans="1:29" x14ac:dyDescent="0.35">
      <c r="A969">
        <v>200400627</v>
      </c>
      <c r="B969" s="1">
        <v>43882</v>
      </c>
      <c r="C969" s="1">
        <v>43847</v>
      </c>
      <c r="D969">
        <v>1730</v>
      </c>
      <c r="E969">
        <v>4</v>
      </c>
      <c r="F969" t="s">
        <v>54</v>
      </c>
      <c r="G969">
        <v>497</v>
      </c>
      <c r="H969">
        <v>2</v>
      </c>
      <c r="I969">
        <v>649</v>
      </c>
      <c r="J969" t="s">
        <v>1038</v>
      </c>
      <c r="K969" t="s">
        <v>1896</v>
      </c>
      <c r="L969">
        <v>0</v>
      </c>
      <c r="M969" t="s">
        <v>30</v>
      </c>
      <c r="N969" t="s">
        <v>73</v>
      </c>
      <c r="O969">
        <v>229</v>
      </c>
      <c r="P969" t="s">
        <v>1897</v>
      </c>
      <c r="S969" t="s">
        <v>40</v>
      </c>
      <c r="T969" t="s">
        <v>41</v>
      </c>
      <c r="U969">
        <v>649</v>
      </c>
      <c r="V969">
        <v>998</v>
      </c>
      <c r="Y969" t="s">
        <v>1898</v>
      </c>
      <c r="AA969">
        <v>34.019100000000002</v>
      </c>
      <c r="AB969">
        <v>-118.2081</v>
      </c>
      <c r="AC969">
        <f t="shared" si="15"/>
        <v>0</v>
      </c>
    </row>
    <row r="970" spans="1:29" x14ac:dyDescent="0.35">
      <c r="A970">
        <v>201216786</v>
      </c>
      <c r="B970" s="1">
        <v>44030</v>
      </c>
      <c r="C970" s="1">
        <v>43986</v>
      </c>
      <c r="D970">
        <v>400</v>
      </c>
      <c r="E970">
        <v>12</v>
      </c>
      <c r="F970" t="s">
        <v>68</v>
      </c>
      <c r="G970">
        <v>1235</v>
      </c>
      <c r="H970">
        <v>1</v>
      </c>
      <c r="I970">
        <v>815</v>
      </c>
      <c r="J970" t="s">
        <v>1170</v>
      </c>
      <c r="K970" t="s">
        <v>1899</v>
      </c>
      <c r="L970">
        <v>19</v>
      </c>
      <c r="M970" t="s">
        <v>94</v>
      </c>
      <c r="N970" t="s">
        <v>95</v>
      </c>
      <c r="O970">
        <v>122</v>
      </c>
      <c r="P970" t="s">
        <v>275</v>
      </c>
      <c r="Q970">
        <v>400</v>
      </c>
      <c r="R970" t="s">
        <v>143</v>
      </c>
      <c r="S970" t="s">
        <v>84</v>
      </c>
      <c r="T970" t="s">
        <v>85</v>
      </c>
      <c r="U970">
        <v>815</v>
      </c>
      <c r="V970">
        <v>820</v>
      </c>
      <c r="Y970" t="s">
        <v>1900</v>
      </c>
      <c r="AA970">
        <v>33.985900000000001</v>
      </c>
      <c r="AB970">
        <v>-118.3002</v>
      </c>
      <c r="AC970">
        <f t="shared" si="15"/>
        <v>0</v>
      </c>
    </row>
    <row r="971" spans="1:29" x14ac:dyDescent="0.35">
      <c r="A971">
        <v>200319158</v>
      </c>
      <c r="B971" s="1">
        <v>44113</v>
      </c>
      <c r="C971" s="1">
        <v>43976</v>
      </c>
      <c r="D971">
        <v>2215</v>
      </c>
      <c r="E971">
        <v>3</v>
      </c>
      <c r="F971" t="s">
        <v>43</v>
      </c>
      <c r="G971">
        <v>354</v>
      </c>
      <c r="H971">
        <v>2</v>
      </c>
      <c r="I971">
        <v>624</v>
      </c>
      <c r="J971" t="s">
        <v>171</v>
      </c>
      <c r="K971" t="s">
        <v>1901</v>
      </c>
      <c r="L971">
        <v>16</v>
      </c>
      <c r="M971" t="s">
        <v>94</v>
      </c>
      <c r="N971" t="s">
        <v>95</v>
      </c>
      <c r="O971">
        <v>501</v>
      </c>
      <c r="P971" t="s">
        <v>164</v>
      </c>
      <c r="Q971">
        <v>400</v>
      </c>
      <c r="R971" t="s">
        <v>143</v>
      </c>
      <c r="S971" t="s">
        <v>40</v>
      </c>
      <c r="T971" t="s">
        <v>41</v>
      </c>
      <c r="U971">
        <v>624</v>
      </c>
      <c r="Y971" t="s">
        <v>1902</v>
      </c>
      <c r="AA971">
        <v>34.025500000000001</v>
      </c>
      <c r="AB971">
        <v>-118.318</v>
      </c>
      <c r="AC971">
        <f t="shared" si="15"/>
        <v>0</v>
      </c>
    </row>
    <row r="972" spans="1:29" x14ac:dyDescent="0.35">
      <c r="A972">
        <v>201217384</v>
      </c>
      <c r="B972" s="1">
        <v>44041</v>
      </c>
      <c r="C972" s="1">
        <v>44041</v>
      </c>
      <c r="D972">
        <v>615</v>
      </c>
      <c r="E972">
        <v>12</v>
      </c>
      <c r="F972" t="s">
        <v>68</v>
      </c>
      <c r="G972">
        <v>1213</v>
      </c>
      <c r="H972">
        <v>2</v>
      </c>
      <c r="I972">
        <v>930</v>
      </c>
      <c r="J972" t="s">
        <v>339</v>
      </c>
      <c r="K972" t="s">
        <v>1903</v>
      </c>
      <c r="L972">
        <v>41</v>
      </c>
      <c r="M972" t="s">
        <v>30</v>
      </c>
      <c r="N972" t="s">
        <v>163</v>
      </c>
      <c r="O972">
        <v>103</v>
      </c>
      <c r="P972" t="s">
        <v>146</v>
      </c>
      <c r="Q972">
        <v>511</v>
      </c>
      <c r="R972" t="s">
        <v>151</v>
      </c>
      <c r="S972" t="s">
        <v>84</v>
      </c>
      <c r="T972" t="s">
        <v>85</v>
      </c>
      <c r="U972">
        <v>930</v>
      </c>
      <c r="Y972" t="s">
        <v>1904</v>
      </c>
      <c r="AA972">
        <v>33.991</v>
      </c>
      <c r="AB972">
        <v>-118.312</v>
      </c>
      <c r="AC972">
        <f t="shared" si="15"/>
        <v>0</v>
      </c>
    </row>
    <row r="973" spans="1:29" x14ac:dyDescent="0.35">
      <c r="A973">
        <v>200813168</v>
      </c>
      <c r="B973" s="1">
        <v>44064</v>
      </c>
      <c r="C973" s="1">
        <v>44063</v>
      </c>
      <c r="D973">
        <v>2200</v>
      </c>
      <c r="E973">
        <v>8</v>
      </c>
      <c r="F973" t="s">
        <v>109</v>
      </c>
      <c r="G973">
        <v>889</v>
      </c>
      <c r="H973">
        <v>1</v>
      </c>
      <c r="I973">
        <v>510</v>
      </c>
      <c r="J973" t="s">
        <v>29</v>
      </c>
      <c r="L973">
        <v>0</v>
      </c>
      <c r="O973">
        <v>101</v>
      </c>
      <c r="P973" t="s">
        <v>32</v>
      </c>
      <c r="S973" t="s">
        <v>40</v>
      </c>
      <c r="T973" t="s">
        <v>41</v>
      </c>
      <c r="U973">
        <v>510</v>
      </c>
      <c r="Y973" t="s">
        <v>1529</v>
      </c>
      <c r="AA973">
        <v>34.040999999999997</v>
      </c>
      <c r="AB973">
        <v>-118.3802</v>
      </c>
      <c r="AC973">
        <f t="shared" si="15"/>
        <v>0</v>
      </c>
    </row>
    <row r="974" spans="1:29" x14ac:dyDescent="0.35">
      <c r="A974">
        <v>200811353</v>
      </c>
      <c r="B974" s="1">
        <v>44012</v>
      </c>
      <c r="C974" s="1">
        <v>44010</v>
      </c>
      <c r="D974">
        <v>2200</v>
      </c>
      <c r="E974">
        <v>8</v>
      </c>
      <c r="F974" t="s">
        <v>109</v>
      </c>
      <c r="G974">
        <v>855</v>
      </c>
      <c r="H974">
        <v>1</v>
      </c>
      <c r="I974">
        <v>480</v>
      </c>
      <c r="J974" t="s">
        <v>44</v>
      </c>
      <c r="K974" t="s">
        <v>1144</v>
      </c>
      <c r="L974">
        <v>29</v>
      </c>
      <c r="M974" t="s">
        <v>30</v>
      </c>
      <c r="N974" t="s">
        <v>1233</v>
      </c>
      <c r="O974">
        <v>707</v>
      </c>
      <c r="P974" t="s">
        <v>280</v>
      </c>
      <c r="S974" t="s">
        <v>40</v>
      </c>
      <c r="T974" t="s">
        <v>41</v>
      </c>
      <c r="U974">
        <v>480</v>
      </c>
      <c r="Y974" t="s">
        <v>1905</v>
      </c>
      <c r="AA974">
        <v>34.048699999999997</v>
      </c>
      <c r="AB974">
        <v>-118.4426</v>
      </c>
      <c r="AC974">
        <f t="shared" si="15"/>
        <v>0</v>
      </c>
    </row>
    <row r="975" spans="1:29" x14ac:dyDescent="0.35">
      <c r="A975">
        <v>200114835</v>
      </c>
      <c r="B975" s="1">
        <v>44026</v>
      </c>
      <c r="C975" s="1">
        <v>44026</v>
      </c>
      <c r="D975">
        <v>2120</v>
      </c>
      <c r="E975">
        <v>1</v>
      </c>
      <c r="F975" t="s">
        <v>36</v>
      </c>
      <c r="G975">
        <v>152</v>
      </c>
      <c r="H975">
        <v>2</v>
      </c>
      <c r="I975">
        <v>624</v>
      </c>
      <c r="J975" t="s">
        <v>171</v>
      </c>
      <c r="K975" t="s">
        <v>1906</v>
      </c>
      <c r="L975">
        <v>32</v>
      </c>
      <c r="M975" t="s">
        <v>94</v>
      </c>
      <c r="N975" t="s">
        <v>31</v>
      </c>
      <c r="O975">
        <v>210</v>
      </c>
      <c r="P975" t="s">
        <v>183</v>
      </c>
      <c r="Q975">
        <v>400</v>
      </c>
      <c r="R975" t="s">
        <v>143</v>
      </c>
      <c r="S975" t="s">
        <v>84</v>
      </c>
      <c r="T975" t="s">
        <v>85</v>
      </c>
      <c r="U975">
        <v>624</v>
      </c>
      <c r="Y975" t="s">
        <v>1907</v>
      </c>
      <c r="AA975">
        <v>34.049100000000003</v>
      </c>
      <c r="AB975">
        <v>-118.25579999999999</v>
      </c>
      <c r="AC975">
        <f t="shared" si="15"/>
        <v>0</v>
      </c>
    </row>
    <row r="976" spans="1:29" x14ac:dyDescent="0.35">
      <c r="A976">
        <v>200310501</v>
      </c>
      <c r="B976" s="1">
        <v>43948</v>
      </c>
      <c r="C976" s="1">
        <v>43947</v>
      </c>
      <c r="D976">
        <v>1900</v>
      </c>
      <c r="E976">
        <v>3</v>
      </c>
      <c r="F976" t="s">
        <v>43</v>
      </c>
      <c r="G976">
        <v>331</v>
      </c>
      <c r="H976">
        <v>1</v>
      </c>
      <c r="I976">
        <v>510</v>
      </c>
      <c r="J976" t="s">
        <v>29</v>
      </c>
      <c r="L976">
        <v>0</v>
      </c>
      <c r="O976">
        <v>101</v>
      </c>
      <c r="P976" t="s">
        <v>32</v>
      </c>
      <c r="S976" t="s">
        <v>40</v>
      </c>
      <c r="T976" t="s">
        <v>41</v>
      </c>
      <c r="U976">
        <v>510</v>
      </c>
      <c r="Y976" t="s">
        <v>1908</v>
      </c>
      <c r="AA976">
        <v>34.0274</v>
      </c>
      <c r="AB976">
        <v>-118.34990000000001</v>
      </c>
      <c r="AC976">
        <f t="shared" si="15"/>
        <v>0</v>
      </c>
    </row>
    <row r="977" spans="1:29" x14ac:dyDescent="0.35">
      <c r="A977">
        <v>200708904</v>
      </c>
      <c r="B977" s="1">
        <v>43955</v>
      </c>
      <c r="C977" s="1">
        <v>43955</v>
      </c>
      <c r="D977">
        <v>1500</v>
      </c>
      <c r="E977">
        <v>7</v>
      </c>
      <c r="F977" t="s">
        <v>28</v>
      </c>
      <c r="G977">
        <v>765</v>
      </c>
      <c r="H977">
        <v>2</v>
      </c>
      <c r="I977">
        <v>624</v>
      </c>
      <c r="J977" t="s">
        <v>171</v>
      </c>
      <c r="K977" t="s">
        <v>1909</v>
      </c>
      <c r="L977">
        <v>23</v>
      </c>
      <c r="M977" t="s">
        <v>94</v>
      </c>
      <c r="N977" t="s">
        <v>95</v>
      </c>
      <c r="O977">
        <v>501</v>
      </c>
      <c r="P977" t="s">
        <v>164</v>
      </c>
      <c r="Q977">
        <v>400</v>
      </c>
      <c r="R977" t="s">
        <v>143</v>
      </c>
      <c r="S977" t="s">
        <v>33</v>
      </c>
      <c r="T977" t="s">
        <v>34</v>
      </c>
      <c r="U977">
        <v>624</v>
      </c>
      <c r="Y977" t="s">
        <v>1910</v>
      </c>
      <c r="AA977">
        <v>34.051200000000001</v>
      </c>
      <c r="AB977">
        <v>-118.3386</v>
      </c>
      <c r="AC977">
        <f t="shared" si="15"/>
        <v>1</v>
      </c>
    </row>
    <row r="978" spans="1:29" x14ac:dyDescent="0.35">
      <c r="A978">
        <v>201109429</v>
      </c>
      <c r="B978" s="1">
        <v>43967</v>
      </c>
      <c r="C978" s="1">
        <v>43967</v>
      </c>
      <c r="D978">
        <v>1250</v>
      </c>
      <c r="E978">
        <v>11</v>
      </c>
      <c r="F978" t="s">
        <v>64</v>
      </c>
      <c r="G978">
        <v>1124</v>
      </c>
      <c r="H978">
        <v>2</v>
      </c>
      <c r="I978">
        <v>745</v>
      </c>
      <c r="J978" t="s">
        <v>139</v>
      </c>
      <c r="K978" t="s">
        <v>1911</v>
      </c>
      <c r="L978">
        <v>43</v>
      </c>
      <c r="M978" t="s">
        <v>30</v>
      </c>
      <c r="N978" t="s">
        <v>95</v>
      </c>
      <c r="O978">
        <v>108</v>
      </c>
      <c r="P978" t="s">
        <v>105</v>
      </c>
      <c r="S978" t="s">
        <v>84</v>
      </c>
      <c r="T978" t="s">
        <v>85</v>
      </c>
      <c r="U978">
        <v>745</v>
      </c>
      <c r="Y978" t="s">
        <v>1912</v>
      </c>
      <c r="AA978">
        <v>34.113300000000002</v>
      </c>
      <c r="AB978">
        <v>-118.2443</v>
      </c>
      <c r="AC978">
        <f t="shared" si="15"/>
        <v>0</v>
      </c>
    </row>
    <row r="979" spans="1:29" x14ac:dyDescent="0.35">
      <c r="A979">
        <v>200411816</v>
      </c>
      <c r="B979" s="1">
        <v>44060</v>
      </c>
      <c r="C979" s="1">
        <v>44042</v>
      </c>
      <c r="D979">
        <v>325</v>
      </c>
      <c r="E979">
        <v>4</v>
      </c>
      <c r="F979" t="s">
        <v>54</v>
      </c>
      <c r="G979">
        <v>404</v>
      </c>
      <c r="H979">
        <v>2</v>
      </c>
      <c r="I979">
        <v>740</v>
      </c>
      <c r="J979" t="s">
        <v>224</v>
      </c>
      <c r="K979">
        <v>329</v>
      </c>
      <c r="L979">
        <v>0</v>
      </c>
      <c r="M979" t="s">
        <v>30</v>
      </c>
      <c r="N979" t="s">
        <v>73</v>
      </c>
      <c r="O979">
        <v>502</v>
      </c>
      <c r="P979" t="s">
        <v>47</v>
      </c>
      <c r="S979" t="s">
        <v>40</v>
      </c>
      <c r="T979" t="s">
        <v>41</v>
      </c>
      <c r="U979">
        <v>740</v>
      </c>
      <c r="Y979" t="s">
        <v>1913</v>
      </c>
      <c r="AA979">
        <v>34.106900000000003</v>
      </c>
      <c r="AB979">
        <v>-118.18340000000001</v>
      </c>
      <c r="AC979">
        <f t="shared" si="15"/>
        <v>0</v>
      </c>
    </row>
    <row r="980" spans="1:29" x14ac:dyDescent="0.35">
      <c r="A980">
        <v>201007901</v>
      </c>
      <c r="B980" s="1">
        <v>43930</v>
      </c>
      <c r="C980" s="1">
        <v>43929</v>
      </c>
      <c r="D980">
        <v>1500</v>
      </c>
      <c r="E980">
        <v>10</v>
      </c>
      <c r="F980" t="s">
        <v>103</v>
      </c>
      <c r="G980">
        <v>1018</v>
      </c>
      <c r="H980">
        <v>1</v>
      </c>
      <c r="I980">
        <v>510</v>
      </c>
      <c r="J980" t="s">
        <v>29</v>
      </c>
      <c r="L980">
        <v>0</v>
      </c>
      <c r="O980">
        <v>101</v>
      </c>
      <c r="P980" t="s">
        <v>32</v>
      </c>
      <c r="S980" t="s">
        <v>40</v>
      </c>
      <c r="T980" t="s">
        <v>41</v>
      </c>
      <c r="U980">
        <v>510</v>
      </c>
      <c r="Y980" t="s">
        <v>1914</v>
      </c>
      <c r="AA980">
        <v>34.203000000000003</v>
      </c>
      <c r="AB980">
        <v>-118.4837</v>
      </c>
      <c r="AC980">
        <f t="shared" si="15"/>
        <v>0</v>
      </c>
    </row>
    <row r="981" spans="1:29" x14ac:dyDescent="0.35">
      <c r="A981">
        <v>200918722</v>
      </c>
      <c r="B981" s="1">
        <v>44187</v>
      </c>
      <c r="C981" s="1">
        <v>44184</v>
      </c>
      <c r="D981">
        <v>800</v>
      </c>
      <c r="E981">
        <v>9</v>
      </c>
      <c r="F981" t="s">
        <v>49</v>
      </c>
      <c r="G981">
        <v>946</v>
      </c>
      <c r="H981">
        <v>1</v>
      </c>
      <c r="I981">
        <v>510</v>
      </c>
      <c r="J981" t="s">
        <v>29</v>
      </c>
      <c r="L981">
        <v>0</v>
      </c>
      <c r="O981">
        <v>101</v>
      </c>
      <c r="P981" t="s">
        <v>32</v>
      </c>
      <c r="S981" t="s">
        <v>40</v>
      </c>
      <c r="T981" t="s">
        <v>41</v>
      </c>
      <c r="U981">
        <v>510</v>
      </c>
      <c r="Y981" t="s">
        <v>1915</v>
      </c>
      <c r="AA981">
        <v>34.174500000000002</v>
      </c>
      <c r="AB981">
        <v>-118.43559999999999</v>
      </c>
      <c r="AC981">
        <f t="shared" si="15"/>
        <v>0</v>
      </c>
    </row>
    <row r="982" spans="1:29" x14ac:dyDescent="0.35">
      <c r="A982">
        <v>201226244</v>
      </c>
      <c r="B982" s="1">
        <v>44177</v>
      </c>
      <c r="C982" s="1">
        <v>44177</v>
      </c>
      <c r="D982">
        <v>800</v>
      </c>
      <c r="E982">
        <v>12</v>
      </c>
      <c r="F982" t="s">
        <v>68</v>
      </c>
      <c r="G982">
        <v>1203</v>
      </c>
      <c r="H982">
        <v>1</v>
      </c>
      <c r="I982">
        <v>510</v>
      </c>
      <c r="J982" t="s">
        <v>29</v>
      </c>
      <c r="L982">
        <v>0</v>
      </c>
      <c r="O982">
        <v>101</v>
      </c>
      <c r="P982" t="s">
        <v>32</v>
      </c>
      <c r="S982" t="s">
        <v>40</v>
      </c>
      <c r="T982" t="s">
        <v>41</v>
      </c>
      <c r="U982">
        <v>510</v>
      </c>
      <c r="Y982" t="s">
        <v>517</v>
      </c>
      <c r="AA982">
        <v>33.998199999999997</v>
      </c>
      <c r="AB982">
        <v>-118.30889999999999</v>
      </c>
      <c r="AC982">
        <f t="shared" si="15"/>
        <v>0</v>
      </c>
    </row>
    <row r="983" spans="1:29" x14ac:dyDescent="0.35">
      <c r="A983">
        <v>200318645</v>
      </c>
      <c r="B983" s="1">
        <v>44113</v>
      </c>
      <c r="C983" s="1">
        <v>44113</v>
      </c>
      <c r="D983">
        <v>2140</v>
      </c>
      <c r="E983">
        <v>3</v>
      </c>
      <c r="F983" t="s">
        <v>43</v>
      </c>
      <c r="G983">
        <v>363</v>
      </c>
      <c r="H983">
        <v>2</v>
      </c>
      <c r="I983">
        <v>625</v>
      </c>
      <c r="J983" t="s">
        <v>628</v>
      </c>
      <c r="K983" t="s">
        <v>1916</v>
      </c>
      <c r="L983">
        <v>38</v>
      </c>
      <c r="M983" t="s">
        <v>94</v>
      </c>
      <c r="N983" t="s">
        <v>95</v>
      </c>
      <c r="O983">
        <v>801</v>
      </c>
      <c r="P983" t="s">
        <v>381</v>
      </c>
      <c r="Q983">
        <v>500</v>
      </c>
      <c r="R983" t="s">
        <v>184</v>
      </c>
      <c r="S983" t="s">
        <v>40</v>
      </c>
      <c r="T983" t="s">
        <v>41</v>
      </c>
      <c r="U983">
        <v>625</v>
      </c>
      <c r="Y983" t="s">
        <v>1917</v>
      </c>
      <c r="Z983" t="s">
        <v>1918</v>
      </c>
      <c r="AA983">
        <v>34.013800000000003</v>
      </c>
      <c r="AB983">
        <v>-118.34650000000001</v>
      </c>
      <c r="AC983">
        <f t="shared" si="15"/>
        <v>0</v>
      </c>
    </row>
    <row r="984" spans="1:29" x14ac:dyDescent="0.35">
      <c r="A984">
        <v>200709854</v>
      </c>
      <c r="B984" s="1">
        <v>43983</v>
      </c>
      <c r="C984" s="1">
        <v>43981</v>
      </c>
      <c r="D984">
        <v>1100</v>
      </c>
      <c r="E984">
        <v>7</v>
      </c>
      <c r="F984" t="s">
        <v>28</v>
      </c>
      <c r="G984">
        <v>765</v>
      </c>
      <c r="H984">
        <v>1</v>
      </c>
      <c r="I984">
        <v>510</v>
      </c>
      <c r="J984" t="s">
        <v>29</v>
      </c>
      <c r="L984">
        <v>0</v>
      </c>
      <c r="O984">
        <v>101</v>
      </c>
      <c r="P984" t="s">
        <v>32</v>
      </c>
      <c r="S984" t="s">
        <v>40</v>
      </c>
      <c r="T984" t="s">
        <v>41</v>
      </c>
      <c r="U984">
        <v>510</v>
      </c>
      <c r="Y984" t="s">
        <v>1919</v>
      </c>
      <c r="AA984">
        <v>34.049599999999998</v>
      </c>
      <c r="AB984">
        <v>-118.3425</v>
      </c>
      <c r="AC984">
        <f t="shared" si="15"/>
        <v>0</v>
      </c>
    </row>
    <row r="985" spans="1:29" x14ac:dyDescent="0.35">
      <c r="A985">
        <v>200113521</v>
      </c>
      <c r="B985" s="1">
        <v>43999</v>
      </c>
      <c r="C985" s="1">
        <v>43999</v>
      </c>
      <c r="D985">
        <v>218</v>
      </c>
      <c r="E985">
        <v>1</v>
      </c>
      <c r="F985" t="s">
        <v>36</v>
      </c>
      <c r="G985">
        <v>139</v>
      </c>
      <c r="H985">
        <v>1</v>
      </c>
      <c r="I985">
        <v>510</v>
      </c>
      <c r="J985" t="s">
        <v>29</v>
      </c>
      <c r="L985">
        <v>0</v>
      </c>
      <c r="O985">
        <v>707</v>
      </c>
      <c r="P985" t="s">
        <v>280</v>
      </c>
      <c r="S985" t="s">
        <v>40</v>
      </c>
      <c r="T985" t="s">
        <v>41</v>
      </c>
      <c r="U985">
        <v>510</v>
      </c>
      <c r="Y985" t="s">
        <v>1920</v>
      </c>
      <c r="AA985">
        <v>34.047199999999997</v>
      </c>
      <c r="AB985">
        <v>-118.23260000000001</v>
      </c>
      <c r="AC985">
        <f t="shared" si="15"/>
        <v>0</v>
      </c>
    </row>
    <row r="986" spans="1:29" x14ac:dyDescent="0.35">
      <c r="A986">
        <v>200704861</v>
      </c>
      <c r="B986" s="1">
        <v>43848</v>
      </c>
      <c r="C986" s="1">
        <v>43848</v>
      </c>
      <c r="D986">
        <v>2200</v>
      </c>
      <c r="E986">
        <v>7</v>
      </c>
      <c r="F986" t="s">
        <v>28</v>
      </c>
      <c r="G986">
        <v>785</v>
      </c>
      <c r="H986">
        <v>2</v>
      </c>
      <c r="I986">
        <v>626</v>
      </c>
      <c r="J986" t="s">
        <v>141</v>
      </c>
      <c r="K986" t="s">
        <v>1921</v>
      </c>
      <c r="L986">
        <v>59</v>
      </c>
      <c r="M986" t="s">
        <v>94</v>
      </c>
      <c r="N986" t="s">
        <v>163</v>
      </c>
      <c r="O986">
        <v>501</v>
      </c>
      <c r="P986" t="s">
        <v>164</v>
      </c>
      <c r="Q986">
        <v>400</v>
      </c>
      <c r="R986" t="s">
        <v>143</v>
      </c>
      <c r="S986" t="s">
        <v>84</v>
      </c>
      <c r="T986" t="s">
        <v>85</v>
      </c>
      <c r="U986">
        <v>626</v>
      </c>
      <c r="Y986" t="s">
        <v>1922</v>
      </c>
      <c r="AA986">
        <v>34.038499999999999</v>
      </c>
      <c r="AB986">
        <v>-118.34399999999999</v>
      </c>
      <c r="AC986">
        <f t="shared" si="15"/>
        <v>0</v>
      </c>
    </row>
    <row r="987" spans="1:29" x14ac:dyDescent="0.35">
      <c r="A987">
        <v>200809276</v>
      </c>
      <c r="B987" s="1">
        <v>43961</v>
      </c>
      <c r="C987" s="1">
        <v>43961</v>
      </c>
      <c r="D987">
        <v>930</v>
      </c>
      <c r="E987">
        <v>8</v>
      </c>
      <c r="F987" t="s">
        <v>109</v>
      </c>
      <c r="G987">
        <v>802</v>
      </c>
      <c r="H987">
        <v>1</v>
      </c>
      <c r="I987">
        <v>330</v>
      </c>
      <c r="J987" t="s">
        <v>37</v>
      </c>
      <c r="K987" t="s">
        <v>1923</v>
      </c>
      <c r="L987">
        <v>43</v>
      </c>
      <c r="M987" t="s">
        <v>30</v>
      </c>
      <c r="N987" t="s">
        <v>73</v>
      </c>
      <c r="O987">
        <v>108</v>
      </c>
      <c r="P987" t="s">
        <v>105</v>
      </c>
      <c r="S987" t="s">
        <v>40</v>
      </c>
      <c r="T987" t="s">
        <v>41</v>
      </c>
      <c r="U987">
        <v>330</v>
      </c>
      <c r="Y987" t="s">
        <v>1924</v>
      </c>
      <c r="Z987" t="s">
        <v>1532</v>
      </c>
      <c r="AA987">
        <v>34.088900000000002</v>
      </c>
      <c r="AB987">
        <v>-118.5325</v>
      </c>
      <c r="AC987">
        <f t="shared" si="15"/>
        <v>0</v>
      </c>
    </row>
    <row r="988" spans="1:29" x14ac:dyDescent="0.35">
      <c r="A988">
        <v>200717386</v>
      </c>
      <c r="B988" s="1">
        <v>44187</v>
      </c>
      <c r="C988" s="1">
        <v>44187</v>
      </c>
      <c r="D988">
        <v>400</v>
      </c>
      <c r="E988">
        <v>7</v>
      </c>
      <c r="F988" t="s">
        <v>28</v>
      </c>
      <c r="G988">
        <v>734</v>
      </c>
      <c r="H988">
        <v>1</v>
      </c>
      <c r="I988">
        <v>310</v>
      </c>
      <c r="J988" t="s">
        <v>71</v>
      </c>
      <c r="K988" t="s">
        <v>1925</v>
      </c>
      <c r="L988">
        <v>27</v>
      </c>
      <c r="M988" t="s">
        <v>94</v>
      </c>
      <c r="N988" t="s">
        <v>73</v>
      </c>
      <c r="O988">
        <v>710</v>
      </c>
      <c r="P988" t="s">
        <v>394</v>
      </c>
      <c r="S988" t="s">
        <v>40</v>
      </c>
      <c r="T988" t="s">
        <v>41</v>
      </c>
      <c r="U988">
        <v>310</v>
      </c>
      <c r="Y988" t="s">
        <v>507</v>
      </c>
      <c r="AA988">
        <v>34.069299999999998</v>
      </c>
      <c r="AB988">
        <v>-118.351</v>
      </c>
      <c r="AC988">
        <f t="shared" si="15"/>
        <v>0</v>
      </c>
    </row>
    <row r="989" spans="1:29" x14ac:dyDescent="0.35">
      <c r="A989">
        <v>201217768</v>
      </c>
      <c r="B989" s="1">
        <v>44012</v>
      </c>
      <c r="C989" s="1">
        <v>44012</v>
      </c>
      <c r="D989">
        <v>1150</v>
      </c>
      <c r="E989">
        <v>12</v>
      </c>
      <c r="F989" t="s">
        <v>68</v>
      </c>
      <c r="G989">
        <v>1243</v>
      </c>
      <c r="H989">
        <v>2</v>
      </c>
      <c r="I989">
        <v>354</v>
      </c>
      <c r="J989" t="s">
        <v>167</v>
      </c>
      <c r="K989" t="s">
        <v>1926</v>
      </c>
      <c r="L989">
        <v>62</v>
      </c>
      <c r="M989" t="s">
        <v>30</v>
      </c>
      <c r="N989" t="s">
        <v>95</v>
      </c>
      <c r="O989">
        <v>501</v>
      </c>
      <c r="P989" t="s">
        <v>164</v>
      </c>
      <c r="S989" t="s">
        <v>40</v>
      </c>
      <c r="T989" t="s">
        <v>41</v>
      </c>
      <c r="U989">
        <v>354</v>
      </c>
      <c r="Y989" t="s">
        <v>1927</v>
      </c>
      <c r="AA989">
        <v>33.979799999999997</v>
      </c>
      <c r="AB989">
        <v>-118.3134</v>
      </c>
      <c r="AC989">
        <f t="shared" si="15"/>
        <v>0</v>
      </c>
    </row>
    <row r="990" spans="1:29" x14ac:dyDescent="0.35">
      <c r="A990">
        <v>201107515</v>
      </c>
      <c r="B990" s="1">
        <v>43909</v>
      </c>
      <c r="C990" s="1">
        <v>43905</v>
      </c>
      <c r="D990">
        <v>1630</v>
      </c>
      <c r="E990">
        <v>11</v>
      </c>
      <c r="F990" t="s">
        <v>64</v>
      </c>
      <c r="G990">
        <v>1169</v>
      </c>
      <c r="H990">
        <v>1</v>
      </c>
      <c r="I990">
        <v>510</v>
      </c>
      <c r="J990" t="s">
        <v>29</v>
      </c>
      <c r="L990">
        <v>0</v>
      </c>
      <c r="O990">
        <v>101</v>
      </c>
      <c r="P990" t="s">
        <v>32</v>
      </c>
      <c r="S990" t="s">
        <v>40</v>
      </c>
      <c r="T990" t="s">
        <v>41</v>
      </c>
      <c r="U990">
        <v>510</v>
      </c>
      <c r="Y990" t="s">
        <v>1928</v>
      </c>
      <c r="AA990">
        <v>34.105899999999998</v>
      </c>
      <c r="AB990">
        <v>-118.19580000000001</v>
      </c>
      <c r="AC990">
        <f t="shared" si="15"/>
        <v>0</v>
      </c>
    </row>
    <row r="991" spans="1:29" x14ac:dyDescent="0.35">
      <c r="A991">
        <v>201216066</v>
      </c>
      <c r="B991" s="1">
        <v>44019</v>
      </c>
      <c r="C991" s="1">
        <v>44018</v>
      </c>
      <c r="D991">
        <v>2300</v>
      </c>
      <c r="E991">
        <v>12</v>
      </c>
      <c r="F991" t="s">
        <v>68</v>
      </c>
      <c r="G991">
        <v>1268</v>
      </c>
      <c r="H991">
        <v>2</v>
      </c>
      <c r="I991">
        <v>745</v>
      </c>
      <c r="J991" t="s">
        <v>139</v>
      </c>
      <c r="K991" t="s">
        <v>1929</v>
      </c>
      <c r="L991">
        <v>22</v>
      </c>
      <c r="M991" t="s">
        <v>94</v>
      </c>
      <c r="N991" t="s">
        <v>163</v>
      </c>
      <c r="O991">
        <v>122</v>
      </c>
      <c r="P991" t="s">
        <v>275</v>
      </c>
      <c r="S991" t="s">
        <v>40</v>
      </c>
      <c r="T991" t="s">
        <v>41</v>
      </c>
      <c r="U991">
        <v>745</v>
      </c>
      <c r="Y991" t="s">
        <v>1015</v>
      </c>
      <c r="Z991" t="s">
        <v>475</v>
      </c>
      <c r="AA991">
        <v>33.963299999999997</v>
      </c>
      <c r="AB991">
        <v>-118.2739</v>
      </c>
      <c r="AC991">
        <f t="shared" si="15"/>
        <v>0</v>
      </c>
    </row>
    <row r="992" spans="1:29" x14ac:dyDescent="0.35">
      <c r="A992">
        <v>201304405</v>
      </c>
      <c r="B992" s="1">
        <v>43838</v>
      </c>
      <c r="C992" s="1">
        <v>43838</v>
      </c>
      <c r="D992">
        <v>1720</v>
      </c>
      <c r="E992">
        <v>13</v>
      </c>
      <c r="F992" t="s">
        <v>62</v>
      </c>
      <c r="G992">
        <v>1325</v>
      </c>
      <c r="H992">
        <v>1</v>
      </c>
      <c r="I992">
        <v>761</v>
      </c>
      <c r="J992" t="s">
        <v>403</v>
      </c>
      <c r="K992" t="s">
        <v>1930</v>
      </c>
      <c r="L992">
        <v>0</v>
      </c>
      <c r="M992" t="s">
        <v>30</v>
      </c>
      <c r="N992" t="s">
        <v>95</v>
      </c>
      <c r="O992">
        <v>101</v>
      </c>
      <c r="P992" t="s">
        <v>32</v>
      </c>
      <c r="Q992">
        <v>109</v>
      </c>
      <c r="R992" t="s">
        <v>265</v>
      </c>
      <c r="S992" t="s">
        <v>84</v>
      </c>
      <c r="T992" t="s">
        <v>85</v>
      </c>
      <c r="U992">
        <v>761</v>
      </c>
      <c r="Y992" t="s">
        <v>305</v>
      </c>
      <c r="Z992" t="s">
        <v>1931</v>
      </c>
      <c r="AA992">
        <v>34.018999999999998</v>
      </c>
      <c r="AB992">
        <v>-118.25490000000001</v>
      </c>
      <c r="AC992">
        <f t="shared" si="15"/>
        <v>0</v>
      </c>
    </row>
    <row r="993" spans="1:29" x14ac:dyDescent="0.35">
      <c r="A993">
        <v>200406332</v>
      </c>
      <c r="B993" s="1">
        <v>43890</v>
      </c>
      <c r="C993" s="1">
        <v>43888</v>
      </c>
      <c r="D993">
        <v>2100</v>
      </c>
      <c r="E993">
        <v>4</v>
      </c>
      <c r="F993" t="s">
        <v>54</v>
      </c>
      <c r="G993">
        <v>411</v>
      </c>
      <c r="H993">
        <v>1</v>
      </c>
      <c r="I993">
        <v>510</v>
      </c>
      <c r="J993" t="s">
        <v>29</v>
      </c>
      <c r="L993">
        <v>0</v>
      </c>
      <c r="O993">
        <v>101</v>
      </c>
      <c r="P993" t="s">
        <v>32</v>
      </c>
      <c r="S993" t="s">
        <v>40</v>
      </c>
      <c r="T993" t="s">
        <v>41</v>
      </c>
      <c r="U993">
        <v>510</v>
      </c>
      <c r="Y993" t="s">
        <v>357</v>
      </c>
      <c r="Z993" t="s">
        <v>1932</v>
      </c>
      <c r="AA993">
        <v>34.072000000000003</v>
      </c>
      <c r="AB993">
        <v>-118.2242</v>
      </c>
      <c r="AC993">
        <f t="shared" si="15"/>
        <v>0</v>
      </c>
    </row>
    <row r="994" spans="1:29" x14ac:dyDescent="0.35">
      <c r="A994">
        <v>200410246</v>
      </c>
      <c r="B994" s="1">
        <v>44009</v>
      </c>
      <c r="C994" s="1">
        <v>44009</v>
      </c>
      <c r="D994">
        <v>915</v>
      </c>
      <c r="E994">
        <v>4</v>
      </c>
      <c r="F994" t="s">
        <v>54</v>
      </c>
      <c r="G994">
        <v>421</v>
      </c>
      <c r="H994">
        <v>1</v>
      </c>
      <c r="I994">
        <v>210</v>
      </c>
      <c r="J994" t="s">
        <v>149</v>
      </c>
      <c r="K994" t="s">
        <v>1933</v>
      </c>
      <c r="L994">
        <v>52</v>
      </c>
      <c r="M994" t="s">
        <v>94</v>
      </c>
      <c r="N994" t="s">
        <v>95</v>
      </c>
      <c r="O994">
        <v>152</v>
      </c>
      <c r="P994" t="s">
        <v>1934</v>
      </c>
      <c r="Q994">
        <v>207</v>
      </c>
      <c r="R994" t="s">
        <v>1110</v>
      </c>
      <c r="S994" t="s">
        <v>40</v>
      </c>
      <c r="T994" t="s">
        <v>41</v>
      </c>
      <c r="U994">
        <v>210</v>
      </c>
      <c r="Y994" t="s">
        <v>1864</v>
      </c>
      <c r="Z994" t="s">
        <v>357</v>
      </c>
      <c r="AA994">
        <v>34.0717</v>
      </c>
      <c r="AB994">
        <v>-118.22239999999999</v>
      </c>
      <c r="AC994">
        <f t="shared" si="15"/>
        <v>0</v>
      </c>
    </row>
    <row r="995" spans="1:29" x14ac:dyDescent="0.35">
      <c r="A995">
        <v>200517620</v>
      </c>
      <c r="B995" s="1">
        <v>44174</v>
      </c>
      <c r="C995" s="1">
        <v>44140</v>
      </c>
      <c r="D995">
        <v>900</v>
      </c>
      <c r="E995">
        <v>5</v>
      </c>
      <c r="F995" t="s">
        <v>98</v>
      </c>
      <c r="G995">
        <v>529</v>
      </c>
      <c r="H995">
        <v>1</v>
      </c>
      <c r="I995">
        <v>510</v>
      </c>
      <c r="J995" t="s">
        <v>29</v>
      </c>
      <c r="L995">
        <v>0</v>
      </c>
      <c r="O995">
        <v>101</v>
      </c>
      <c r="P995" t="s">
        <v>32</v>
      </c>
      <c r="S995" t="s">
        <v>40</v>
      </c>
      <c r="T995" t="s">
        <v>41</v>
      </c>
      <c r="U995">
        <v>510</v>
      </c>
      <c r="Y995" t="s">
        <v>1935</v>
      </c>
      <c r="Z995" t="s">
        <v>1936</v>
      </c>
      <c r="AA995">
        <v>33.775300000000001</v>
      </c>
      <c r="AB995">
        <v>-118.2456</v>
      </c>
      <c r="AC995">
        <f t="shared" si="15"/>
        <v>0</v>
      </c>
    </row>
    <row r="996" spans="1:29" x14ac:dyDescent="0.35">
      <c r="A996">
        <v>200618038</v>
      </c>
      <c r="B996" s="1">
        <v>44150</v>
      </c>
      <c r="C996" s="1">
        <v>44150</v>
      </c>
      <c r="D996">
        <v>650</v>
      </c>
      <c r="E996">
        <v>6</v>
      </c>
      <c r="F996" t="s">
        <v>91</v>
      </c>
      <c r="G996">
        <v>649</v>
      </c>
      <c r="H996">
        <v>1</v>
      </c>
      <c r="I996">
        <v>310</v>
      </c>
      <c r="J996" t="s">
        <v>71</v>
      </c>
      <c r="K996" t="s">
        <v>1937</v>
      </c>
      <c r="L996">
        <v>0</v>
      </c>
      <c r="M996" t="s">
        <v>46</v>
      </c>
      <c r="N996" t="s">
        <v>46</v>
      </c>
      <c r="O996">
        <v>203</v>
      </c>
      <c r="P996" t="s">
        <v>101</v>
      </c>
      <c r="Q996">
        <v>302</v>
      </c>
      <c r="R996" t="s">
        <v>1369</v>
      </c>
      <c r="S996" t="s">
        <v>40</v>
      </c>
      <c r="T996" t="s">
        <v>41</v>
      </c>
      <c r="U996">
        <v>310</v>
      </c>
      <c r="Y996" t="s">
        <v>1938</v>
      </c>
      <c r="AA996">
        <v>34.099899999999998</v>
      </c>
      <c r="AB996">
        <v>-118.3038</v>
      </c>
      <c r="AC996">
        <f t="shared" si="15"/>
        <v>0</v>
      </c>
    </row>
    <row r="997" spans="1:29" x14ac:dyDescent="0.35">
      <c r="A997">
        <v>200414957</v>
      </c>
      <c r="B997" s="1">
        <v>44152</v>
      </c>
      <c r="C997" s="1">
        <v>44145</v>
      </c>
      <c r="D997">
        <v>1500</v>
      </c>
      <c r="E997">
        <v>4</v>
      </c>
      <c r="F997" t="s">
        <v>54</v>
      </c>
      <c r="G997">
        <v>453</v>
      </c>
      <c r="H997">
        <v>1</v>
      </c>
      <c r="I997">
        <v>420</v>
      </c>
      <c r="J997" t="s">
        <v>352</v>
      </c>
      <c r="L997">
        <v>0</v>
      </c>
      <c r="O997">
        <v>101</v>
      </c>
      <c r="P997" t="s">
        <v>32</v>
      </c>
      <c r="S997" t="s">
        <v>40</v>
      </c>
      <c r="T997" t="s">
        <v>41</v>
      </c>
      <c r="U997">
        <v>420</v>
      </c>
      <c r="Y997" t="s">
        <v>1939</v>
      </c>
      <c r="Z997" t="s">
        <v>1940</v>
      </c>
      <c r="AA997">
        <v>34.052700000000002</v>
      </c>
      <c r="AB997">
        <v>-118.2183</v>
      </c>
      <c r="AC997">
        <f t="shared" si="15"/>
        <v>0</v>
      </c>
    </row>
    <row r="998" spans="1:29" x14ac:dyDescent="0.35">
      <c r="A998">
        <v>200311424</v>
      </c>
      <c r="B998" s="1">
        <v>43965</v>
      </c>
      <c r="C998" s="1">
        <v>43965</v>
      </c>
      <c r="D998">
        <v>1400</v>
      </c>
      <c r="E998">
        <v>3</v>
      </c>
      <c r="F998" t="s">
        <v>43</v>
      </c>
      <c r="G998">
        <v>397</v>
      </c>
      <c r="H998">
        <v>2</v>
      </c>
      <c r="I998">
        <v>624</v>
      </c>
      <c r="J998" t="s">
        <v>171</v>
      </c>
      <c r="K998" t="s">
        <v>876</v>
      </c>
      <c r="L998">
        <v>31</v>
      </c>
      <c r="M998" t="s">
        <v>94</v>
      </c>
      <c r="N998" t="s">
        <v>95</v>
      </c>
      <c r="O998">
        <v>501</v>
      </c>
      <c r="P998" t="s">
        <v>164</v>
      </c>
      <c r="Q998">
        <v>500</v>
      </c>
      <c r="R998" t="s">
        <v>184</v>
      </c>
      <c r="S998" t="s">
        <v>84</v>
      </c>
      <c r="T998" t="s">
        <v>85</v>
      </c>
      <c r="U998">
        <v>624</v>
      </c>
      <c r="Y998" t="s">
        <v>1941</v>
      </c>
      <c r="AA998">
        <v>34.009900000000002</v>
      </c>
      <c r="AB998">
        <v>-118.2941</v>
      </c>
      <c r="AC998">
        <f t="shared" si="15"/>
        <v>0</v>
      </c>
    </row>
    <row r="999" spans="1:29" x14ac:dyDescent="0.35">
      <c r="A999">
        <v>201213837</v>
      </c>
      <c r="B999" s="1">
        <v>43981</v>
      </c>
      <c r="C999" s="1">
        <v>43980</v>
      </c>
      <c r="D999">
        <v>2130</v>
      </c>
      <c r="E999">
        <v>12</v>
      </c>
      <c r="F999" t="s">
        <v>68</v>
      </c>
      <c r="G999">
        <v>1215</v>
      </c>
      <c r="H999">
        <v>1</v>
      </c>
      <c r="I999">
        <v>330</v>
      </c>
      <c r="J999" t="s">
        <v>37</v>
      </c>
      <c r="K999" t="s">
        <v>1942</v>
      </c>
      <c r="L999">
        <v>62</v>
      </c>
      <c r="M999" t="s">
        <v>94</v>
      </c>
      <c r="N999" t="s">
        <v>163</v>
      </c>
      <c r="O999">
        <v>101</v>
      </c>
      <c r="P999" t="s">
        <v>32</v>
      </c>
      <c r="S999" t="s">
        <v>40</v>
      </c>
      <c r="T999" t="s">
        <v>41</v>
      </c>
      <c r="U999">
        <v>330</v>
      </c>
      <c r="Y999" t="s">
        <v>1943</v>
      </c>
      <c r="Z999" t="s">
        <v>89</v>
      </c>
      <c r="AA999">
        <v>33.994100000000003</v>
      </c>
      <c r="AB999">
        <v>-118.2915</v>
      </c>
      <c r="AC999">
        <f t="shared" si="15"/>
        <v>0</v>
      </c>
    </row>
    <row r="1000" spans="1:29" x14ac:dyDescent="0.35">
      <c r="A1000">
        <v>200312417</v>
      </c>
      <c r="B1000" s="1">
        <v>43990</v>
      </c>
      <c r="C1000" s="1">
        <v>43990</v>
      </c>
      <c r="D1000">
        <v>1000</v>
      </c>
      <c r="E1000">
        <v>3</v>
      </c>
      <c r="F1000" t="s">
        <v>43</v>
      </c>
      <c r="G1000">
        <v>326</v>
      </c>
      <c r="H1000">
        <v>2</v>
      </c>
      <c r="I1000">
        <v>624</v>
      </c>
      <c r="J1000" t="s">
        <v>171</v>
      </c>
      <c r="K1000" t="s">
        <v>1944</v>
      </c>
      <c r="L1000">
        <v>55</v>
      </c>
      <c r="M1000" t="s">
        <v>94</v>
      </c>
      <c r="N1000" t="s">
        <v>163</v>
      </c>
      <c r="O1000">
        <v>102</v>
      </c>
      <c r="P1000" t="s">
        <v>186</v>
      </c>
      <c r="Q1000">
        <v>400</v>
      </c>
      <c r="R1000" t="s">
        <v>143</v>
      </c>
      <c r="S1000" t="s">
        <v>40</v>
      </c>
      <c r="T1000" t="s">
        <v>41</v>
      </c>
      <c r="U1000">
        <v>624</v>
      </c>
      <c r="Y1000" t="s">
        <v>1931</v>
      </c>
      <c r="Z1000" t="s">
        <v>933</v>
      </c>
      <c r="AA1000">
        <v>34.032699999999998</v>
      </c>
      <c r="AB1000">
        <v>-118.3002</v>
      </c>
      <c r="AC1000">
        <f t="shared" si="15"/>
        <v>0</v>
      </c>
    </row>
    <row r="1001" spans="1:29" x14ac:dyDescent="0.35">
      <c r="A1001">
        <v>200810164</v>
      </c>
      <c r="B1001" s="1">
        <v>43983</v>
      </c>
      <c r="C1001" s="1">
        <v>43981</v>
      </c>
      <c r="D1001">
        <v>1200</v>
      </c>
      <c r="E1001">
        <v>8</v>
      </c>
      <c r="F1001" t="s">
        <v>109</v>
      </c>
      <c r="G1001">
        <v>835</v>
      </c>
      <c r="H1001">
        <v>1</v>
      </c>
      <c r="I1001">
        <v>310</v>
      </c>
      <c r="J1001" t="s">
        <v>71</v>
      </c>
      <c r="K1001" t="s">
        <v>1945</v>
      </c>
      <c r="L1001">
        <v>0</v>
      </c>
      <c r="M1001" t="s">
        <v>46</v>
      </c>
      <c r="N1001" t="s">
        <v>46</v>
      </c>
      <c r="O1001">
        <v>717</v>
      </c>
      <c r="P1001" t="s">
        <v>1946</v>
      </c>
      <c r="S1001" t="s">
        <v>40</v>
      </c>
      <c r="T1001" t="s">
        <v>41</v>
      </c>
      <c r="U1001">
        <v>310</v>
      </c>
      <c r="Y1001" t="s">
        <v>1947</v>
      </c>
      <c r="AA1001">
        <v>34.045299999999997</v>
      </c>
      <c r="AB1001">
        <v>-118.4329</v>
      </c>
      <c r="AC1001">
        <f t="shared" si="15"/>
        <v>0</v>
      </c>
    </row>
    <row r="1002" spans="1:29" x14ac:dyDescent="0.35">
      <c r="A1002">
        <v>200213056</v>
      </c>
      <c r="B1002" s="1">
        <v>44039</v>
      </c>
      <c r="C1002" s="1">
        <v>44039</v>
      </c>
      <c r="D1002">
        <v>245</v>
      </c>
      <c r="E1002">
        <v>2</v>
      </c>
      <c r="F1002" t="s">
        <v>56</v>
      </c>
      <c r="G1002">
        <v>245</v>
      </c>
      <c r="H1002">
        <v>1</v>
      </c>
      <c r="I1002">
        <v>230</v>
      </c>
      <c r="J1002" t="s">
        <v>161</v>
      </c>
      <c r="K1002" t="s">
        <v>1948</v>
      </c>
      <c r="L1002">
        <v>36</v>
      </c>
      <c r="M1002" t="s">
        <v>30</v>
      </c>
      <c r="N1002" t="s">
        <v>73</v>
      </c>
      <c r="O1002">
        <v>101</v>
      </c>
      <c r="P1002" t="s">
        <v>32</v>
      </c>
      <c r="Q1002">
        <v>109</v>
      </c>
      <c r="R1002" t="s">
        <v>265</v>
      </c>
      <c r="S1002" t="s">
        <v>40</v>
      </c>
      <c r="T1002" t="s">
        <v>41</v>
      </c>
      <c r="U1002">
        <v>230</v>
      </c>
      <c r="V1002">
        <v>761</v>
      </c>
      <c r="Y1002" t="s">
        <v>61</v>
      </c>
      <c r="Z1002" t="s">
        <v>802</v>
      </c>
      <c r="AA1002">
        <v>34.056899999999999</v>
      </c>
      <c r="AB1002">
        <v>-118.2765</v>
      </c>
      <c r="AC1002">
        <f t="shared" si="15"/>
        <v>0</v>
      </c>
    </row>
    <row r="1003" spans="1:29" x14ac:dyDescent="0.35">
      <c r="A1003">
        <v>201211089</v>
      </c>
      <c r="B1003" s="1">
        <v>43938</v>
      </c>
      <c r="C1003" s="1">
        <v>43938</v>
      </c>
      <c r="D1003">
        <v>830</v>
      </c>
      <c r="E1003">
        <v>12</v>
      </c>
      <c r="F1003" t="s">
        <v>68</v>
      </c>
      <c r="G1003">
        <v>1256</v>
      </c>
      <c r="H1003">
        <v>1</v>
      </c>
      <c r="I1003">
        <v>210</v>
      </c>
      <c r="J1003" t="s">
        <v>149</v>
      </c>
      <c r="K1003" t="s">
        <v>1949</v>
      </c>
      <c r="L1003">
        <v>24</v>
      </c>
      <c r="M1003" t="s">
        <v>30</v>
      </c>
      <c r="N1003" t="s">
        <v>95</v>
      </c>
      <c r="O1003">
        <v>101</v>
      </c>
      <c r="P1003" t="s">
        <v>32</v>
      </c>
      <c r="Q1003">
        <v>219</v>
      </c>
      <c r="R1003" t="s">
        <v>1950</v>
      </c>
      <c r="S1003" t="s">
        <v>84</v>
      </c>
      <c r="T1003" t="s">
        <v>85</v>
      </c>
      <c r="U1003">
        <v>210</v>
      </c>
      <c r="Y1003" t="s">
        <v>1951</v>
      </c>
      <c r="Z1003" t="s">
        <v>866</v>
      </c>
      <c r="AA1003">
        <v>33.973700000000001</v>
      </c>
      <c r="AB1003">
        <v>-118.28270000000001</v>
      </c>
      <c r="AC1003">
        <f t="shared" si="15"/>
        <v>0</v>
      </c>
    </row>
    <row r="1004" spans="1:29" x14ac:dyDescent="0.35">
      <c r="A1004">
        <v>200506728</v>
      </c>
      <c r="B1004" s="1">
        <v>43894</v>
      </c>
      <c r="C1004" s="1">
        <v>43894</v>
      </c>
      <c r="D1004">
        <v>930</v>
      </c>
      <c r="E1004">
        <v>5</v>
      </c>
      <c r="F1004" t="s">
        <v>98</v>
      </c>
      <c r="G1004">
        <v>504</v>
      </c>
      <c r="H1004">
        <v>1</v>
      </c>
      <c r="I1004">
        <v>236</v>
      </c>
      <c r="J1004" t="s">
        <v>692</v>
      </c>
      <c r="K1004" t="s">
        <v>1952</v>
      </c>
      <c r="L1004">
        <v>39</v>
      </c>
      <c r="M1004" t="s">
        <v>94</v>
      </c>
      <c r="N1004" t="s">
        <v>163</v>
      </c>
      <c r="O1004">
        <v>501</v>
      </c>
      <c r="P1004" t="s">
        <v>164</v>
      </c>
      <c r="Q1004">
        <v>400</v>
      </c>
      <c r="R1004" t="s">
        <v>143</v>
      </c>
      <c r="S1004" t="s">
        <v>33</v>
      </c>
      <c r="T1004" t="s">
        <v>34</v>
      </c>
      <c r="U1004">
        <v>236</v>
      </c>
      <c r="Y1004" t="s">
        <v>1953</v>
      </c>
      <c r="AA1004">
        <v>33.8429</v>
      </c>
      <c r="AB1004">
        <v>-118.304</v>
      </c>
      <c r="AC1004">
        <f t="shared" si="15"/>
        <v>1</v>
      </c>
    </row>
    <row r="1005" spans="1:29" x14ac:dyDescent="0.35">
      <c r="A1005">
        <v>201112534</v>
      </c>
      <c r="B1005" s="1">
        <v>44058</v>
      </c>
      <c r="C1005" s="1">
        <v>44041</v>
      </c>
      <c r="D1005">
        <v>1030</v>
      </c>
      <c r="E1005">
        <v>11</v>
      </c>
      <c r="F1005" t="s">
        <v>64</v>
      </c>
      <c r="G1005">
        <v>1123</v>
      </c>
      <c r="H1005">
        <v>1</v>
      </c>
      <c r="I1005">
        <v>331</v>
      </c>
      <c r="J1005" t="s">
        <v>233</v>
      </c>
      <c r="K1005">
        <v>385</v>
      </c>
      <c r="L1005">
        <v>68</v>
      </c>
      <c r="M1005" t="s">
        <v>94</v>
      </c>
      <c r="N1005" t="s">
        <v>73</v>
      </c>
      <c r="O1005">
        <v>101</v>
      </c>
      <c r="P1005" t="s">
        <v>32</v>
      </c>
      <c r="S1005" t="s">
        <v>40</v>
      </c>
      <c r="T1005" t="s">
        <v>41</v>
      </c>
      <c r="U1005">
        <v>331</v>
      </c>
      <c r="Y1005" t="s">
        <v>1954</v>
      </c>
      <c r="AA1005">
        <v>34.122999999999998</v>
      </c>
      <c r="AB1005">
        <v>-118.26390000000001</v>
      </c>
      <c r="AC1005">
        <f t="shared" si="15"/>
        <v>0</v>
      </c>
    </row>
    <row r="1006" spans="1:29" x14ac:dyDescent="0.35">
      <c r="A1006">
        <v>200414493</v>
      </c>
      <c r="B1006" s="1">
        <v>44135</v>
      </c>
      <c r="C1006" s="1">
        <v>44135</v>
      </c>
      <c r="D1006">
        <v>2047</v>
      </c>
      <c r="E1006">
        <v>4</v>
      </c>
      <c r="F1006" t="s">
        <v>54</v>
      </c>
      <c r="G1006">
        <v>402</v>
      </c>
      <c r="H1006">
        <v>2</v>
      </c>
      <c r="I1006">
        <v>900</v>
      </c>
      <c r="J1006" t="s">
        <v>197</v>
      </c>
      <c r="K1006">
        <v>2038</v>
      </c>
      <c r="L1006">
        <v>45</v>
      </c>
      <c r="M1006" t="s">
        <v>94</v>
      </c>
      <c r="N1006" t="s">
        <v>95</v>
      </c>
      <c r="O1006">
        <v>101</v>
      </c>
      <c r="P1006" t="s">
        <v>32</v>
      </c>
      <c r="S1006" t="s">
        <v>40</v>
      </c>
      <c r="T1006" t="s">
        <v>41</v>
      </c>
      <c r="U1006">
        <v>900</v>
      </c>
      <c r="Y1006" t="s">
        <v>1955</v>
      </c>
      <c r="Z1006" t="s">
        <v>1956</v>
      </c>
      <c r="AA1006">
        <v>34.091000000000001</v>
      </c>
      <c r="AB1006">
        <v>-118.2003</v>
      </c>
      <c r="AC1006">
        <f t="shared" si="15"/>
        <v>0</v>
      </c>
    </row>
    <row r="1007" spans="1:29" x14ac:dyDescent="0.35">
      <c r="A1007">
        <v>200206520</v>
      </c>
      <c r="B1007" s="1">
        <v>43881</v>
      </c>
      <c r="C1007" s="1">
        <v>43872</v>
      </c>
      <c r="D1007">
        <v>612</v>
      </c>
      <c r="E1007">
        <v>2</v>
      </c>
      <c r="F1007" t="s">
        <v>56</v>
      </c>
      <c r="G1007">
        <v>211</v>
      </c>
      <c r="H1007">
        <v>1</v>
      </c>
      <c r="I1007">
        <v>440</v>
      </c>
      <c r="J1007" t="s">
        <v>213</v>
      </c>
      <c r="K1007" t="s">
        <v>1957</v>
      </c>
      <c r="L1007">
        <v>42</v>
      </c>
      <c r="M1007" t="s">
        <v>30</v>
      </c>
      <c r="N1007" t="s">
        <v>163</v>
      </c>
      <c r="O1007">
        <v>145</v>
      </c>
      <c r="P1007" t="s">
        <v>1958</v>
      </c>
      <c r="S1007" t="s">
        <v>40</v>
      </c>
      <c r="T1007" t="s">
        <v>41</v>
      </c>
      <c r="U1007">
        <v>440</v>
      </c>
      <c r="Y1007" t="s">
        <v>1959</v>
      </c>
      <c r="AA1007">
        <v>34.081299999999999</v>
      </c>
      <c r="AB1007">
        <v>-118.2992</v>
      </c>
      <c r="AC1007">
        <f t="shared" si="15"/>
        <v>0</v>
      </c>
    </row>
    <row r="1008" spans="1:29" x14ac:dyDescent="0.35">
      <c r="A1008">
        <v>200810910</v>
      </c>
      <c r="B1008" s="1">
        <v>44002</v>
      </c>
      <c r="C1008" s="1">
        <v>44001</v>
      </c>
      <c r="D1008">
        <v>1830</v>
      </c>
      <c r="E1008">
        <v>8</v>
      </c>
      <c r="F1008" t="s">
        <v>109</v>
      </c>
      <c r="G1008">
        <v>841</v>
      </c>
      <c r="H1008">
        <v>1</v>
      </c>
      <c r="I1008">
        <v>330</v>
      </c>
      <c r="J1008" t="s">
        <v>37</v>
      </c>
      <c r="K1008" t="s">
        <v>1960</v>
      </c>
      <c r="L1008">
        <v>29</v>
      </c>
      <c r="M1008" t="s">
        <v>94</v>
      </c>
      <c r="N1008" t="s">
        <v>73</v>
      </c>
      <c r="O1008">
        <v>707</v>
      </c>
      <c r="P1008" t="s">
        <v>280</v>
      </c>
      <c r="S1008" t="s">
        <v>40</v>
      </c>
      <c r="T1008" t="s">
        <v>41</v>
      </c>
      <c r="U1008">
        <v>330</v>
      </c>
      <c r="Y1008" t="s">
        <v>1961</v>
      </c>
      <c r="AA1008">
        <v>34.040799999999997</v>
      </c>
      <c r="AB1008">
        <v>-118.46850000000001</v>
      </c>
      <c r="AC1008">
        <f t="shared" si="15"/>
        <v>0</v>
      </c>
    </row>
    <row r="1009" spans="1:29" x14ac:dyDescent="0.35">
      <c r="A1009">
        <v>201009886</v>
      </c>
      <c r="B1009" s="1">
        <v>43993</v>
      </c>
      <c r="C1009" s="1">
        <v>43992</v>
      </c>
      <c r="D1009">
        <v>2100</v>
      </c>
      <c r="E1009">
        <v>10</v>
      </c>
      <c r="F1009" t="s">
        <v>103</v>
      </c>
      <c r="G1009">
        <v>1065</v>
      </c>
      <c r="H1009">
        <v>1</v>
      </c>
      <c r="I1009">
        <v>330</v>
      </c>
      <c r="J1009" t="s">
        <v>37</v>
      </c>
      <c r="K1009" t="s">
        <v>1962</v>
      </c>
      <c r="L1009">
        <v>46</v>
      </c>
      <c r="M1009" t="s">
        <v>30</v>
      </c>
      <c r="N1009" t="s">
        <v>31</v>
      </c>
      <c r="O1009">
        <v>123</v>
      </c>
      <c r="P1009" t="s">
        <v>290</v>
      </c>
      <c r="S1009" t="s">
        <v>40</v>
      </c>
      <c r="T1009" t="s">
        <v>41</v>
      </c>
      <c r="U1009">
        <v>330</v>
      </c>
      <c r="Y1009" t="s">
        <v>1963</v>
      </c>
      <c r="AA1009">
        <v>34.170699999999997</v>
      </c>
      <c r="AB1009">
        <v>-118.5244</v>
      </c>
      <c r="AC1009">
        <f t="shared" si="15"/>
        <v>0</v>
      </c>
    </row>
    <row r="1010" spans="1:29" x14ac:dyDescent="0.35">
      <c r="A1010">
        <v>200211951</v>
      </c>
      <c r="B1010" s="1">
        <v>44011</v>
      </c>
      <c r="C1010" s="1">
        <v>44010</v>
      </c>
      <c r="D1010">
        <v>1745</v>
      </c>
      <c r="E1010">
        <v>2</v>
      </c>
      <c r="F1010" t="s">
        <v>56</v>
      </c>
      <c r="G1010">
        <v>257</v>
      </c>
      <c r="H1010">
        <v>1</v>
      </c>
      <c r="I1010">
        <v>310</v>
      </c>
      <c r="J1010" t="s">
        <v>71</v>
      </c>
      <c r="K1010" t="s">
        <v>1964</v>
      </c>
      <c r="L1010">
        <v>0</v>
      </c>
      <c r="M1010" t="s">
        <v>46</v>
      </c>
      <c r="N1010" t="s">
        <v>46</v>
      </c>
      <c r="O1010">
        <v>719</v>
      </c>
      <c r="P1010" t="s">
        <v>1965</v>
      </c>
      <c r="S1010" t="s">
        <v>40</v>
      </c>
      <c r="T1010" t="s">
        <v>41</v>
      </c>
      <c r="U1010">
        <v>310</v>
      </c>
      <c r="Y1010" t="s">
        <v>1966</v>
      </c>
      <c r="AA1010">
        <v>34.054600000000001</v>
      </c>
      <c r="AB1010">
        <v>-118.2684</v>
      </c>
      <c r="AC1010">
        <f t="shared" si="15"/>
        <v>0</v>
      </c>
    </row>
    <row r="1011" spans="1:29" x14ac:dyDescent="0.35">
      <c r="A1011">
        <v>200705108</v>
      </c>
      <c r="B1011" s="1">
        <v>43854</v>
      </c>
      <c r="C1011" s="1">
        <v>43854</v>
      </c>
      <c r="D1011">
        <v>2015</v>
      </c>
      <c r="E1011">
        <v>7</v>
      </c>
      <c r="F1011" t="s">
        <v>28</v>
      </c>
      <c r="G1011">
        <v>735</v>
      </c>
      <c r="H1011">
        <v>1</v>
      </c>
      <c r="I1011">
        <v>210</v>
      </c>
      <c r="J1011" t="s">
        <v>149</v>
      </c>
      <c r="K1011" t="s">
        <v>1967</v>
      </c>
      <c r="L1011">
        <v>0</v>
      </c>
      <c r="M1011" t="s">
        <v>30</v>
      </c>
      <c r="N1011" t="s">
        <v>73</v>
      </c>
      <c r="O1011">
        <v>402</v>
      </c>
      <c r="P1011" t="s">
        <v>195</v>
      </c>
      <c r="Q1011">
        <v>400</v>
      </c>
      <c r="R1011" t="s">
        <v>143</v>
      </c>
      <c r="S1011" t="s">
        <v>84</v>
      </c>
      <c r="T1011" t="s">
        <v>85</v>
      </c>
      <c r="U1011">
        <v>210</v>
      </c>
      <c r="Y1011" t="s">
        <v>573</v>
      </c>
      <c r="AA1011">
        <v>34.063299999999998</v>
      </c>
      <c r="AB1011">
        <v>-118.3473</v>
      </c>
      <c r="AC1011">
        <f t="shared" si="15"/>
        <v>0</v>
      </c>
    </row>
    <row r="1012" spans="1:29" x14ac:dyDescent="0.35">
      <c r="A1012">
        <v>200406514</v>
      </c>
      <c r="B1012" s="1">
        <v>43894</v>
      </c>
      <c r="C1012" s="1">
        <v>43894</v>
      </c>
      <c r="D1012">
        <v>2245</v>
      </c>
      <c r="E1012">
        <v>4</v>
      </c>
      <c r="F1012" t="s">
        <v>54</v>
      </c>
      <c r="G1012">
        <v>449</v>
      </c>
      <c r="H1012">
        <v>2</v>
      </c>
      <c r="I1012">
        <v>624</v>
      </c>
      <c r="J1012" t="s">
        <v>171</v>
      </c>
      <c r="K1012" t="s">
        <v>1921</v>
      </c>
      <c r="L1012">
        <v>28</v>
      </c>
      <c r="M1012" t="s">
        <v>94</v>
      </c>
      <c r="N1012" t="s">
        <v>95</v>
      </c>
      <c r="O1012">
        <v>501</v>
      </c>
      <c r="P1012" t="s">
        <v>164</v>
      </c>
      <c r="Q1012">
        <v>400</v>
      </c>
      <c r="R1012" t="s">
        <v>143</v>
      </c>
      <c r="S1012" t="s">
        <v>84</v>
      </c>
      <c r="T1012" t="s">
        <v>85</v>
      </c>
      <c r="U1012">
        <v>624</v>
      </c>
      <c r="Y1012" t="s">
        <v>1968</v>
      </c>
      <c r="AA1012">
        <v>34.054499999999997</v>
      </c>
      <c r="AB1012">
        <v>-118.1949</v>
      </c>
      <c r="AC1012">
        <f t="shared" si="15"/>
        <v>0</v>
      </c>
    </row>
    <row r="1013" spans="1:29" x14ac:dyDescent="0.35">
      <c r="A1013">
        <v>200214008</v>
      </c>
      <c r="B1013" s="1">
        <v>44063</v>
      </c>
      <c r="C1013" s="1">
        <v>44062</v>
      </c>
      <c r="D1013">
        <v>2100</v>
      </c>
      <c r="E1013">
        <v>2</v>
      </c>
      <c r="F1013" t="s">
        <v>56</v>
      </c>
      <c r="G1013">
        <v>241</v>
      </c>
      <c r="H1013">
        <v>1</v>
      </c>
      <c r="I1013">
        <v>310</v>
      </c>
      <c r="J1013" t="s">
        <v>71</v>
      </c>
      <c r="K1013" t="s">
        <v>1969</v>
      </c>
      <c r="L1013">
        <v>0</v>
      </c>
      <c r="M1013" t="s">
        <v>46</v>
      </c>
      <c r="N1013" t="s">
        <v>46</v>
      </c>
      <c r="O1013">
        <v>202</v>
      </c>
      <c r="P1013" t="s">
        <v>1970</v>
      </c>
      <c r="S1013" t="s">
        <v>40</v>
      </c>
      <c r="T1013" t="s">
        <v>41</v>
      </c>
      <c r="U1013">
        <v>310</v>
      </c>
      <c r="Y1013" t="s">
        <v>1971</v>
      </c>
      <c r="AA1013">
        <v>34.066800000000001</v>
      </c>
      <c r="AB1013">
        <v>-118.28279999999999</v>
      </c>
      <c r="AC1013">
        <f t="shared" si="15"/>
        <v>0</v>
      </c>
    </row>
    <row r="1014" spans="1:29" x14ac:dyDescent="0.35">
      <c r="A1014">
        <v>200716081</v>
      </c>
      <c r="B1014" s="1">
        <v>44152</v>
      </c>
      <c r="C1014" s="1">
        <v>44150</v>
      </c>
      <c r="D1014">
        <v>1200</v>
      </c>
      <c r="E1014">
        <v>7</v>
      </c>
      <c r="F1014" t="s">
        <v>28</v>
      </c>
      <c r="G1014">
        <v>764</v>
      </c>
      <c r="H1014">
        <v>1</v>
      </c>
      <c r="I1014">
        <v>331</v>
      </c>
      <c r="J1014" t="s">
        <v>233</v>
      </c>
      <c r="K1014" t="s">
        <v>1972</v>
      </c>
      <c r="L1014">
        <v>55</v>
      </c>
      <c r="M1014" t="s">
        <v>94</v>
      </c>
      <c r="N1014" t="s">
        <v>73</v>
      </c>
      <c r="O1014">
        <v>502</v>
      </c>
      <c r="P1014" t="s">
        <v>47</v>
      </c>
      <c r="S1014" t="s">
        <v>40</v>
      </c>
      <c r="T1014" t="s">
        <v>41</v>
      </c>
      <c r="U1014">
        <v>331</v>
      </c>
      <c r="Y1014" t="s">
        <v>358</v>
      </c>
      <c r="Z1014" t="s">
        <v>1973</v>
      </c>
      <c r="AA1014">
        <v>34.048200000000001</v>
      </c>
      <c r="AB1014">
        <v>-118.3515</v>
      </c>
      <c r="AC1014">
        <f t="shared" si="15"/>
        <v>0</v>
      </c>
    </row>
    <row r="1015" spans="1:29" x14ac:dyDescent="0.35">
      <c r="A1015">
        <v>200205078</v>
      </c>
      <c r="B1015" s="1">
        <v>43853</v>
      </c>
      <c r="C1015" s="1">
        <v>43853</v>
      </c>
      <c r="D1015">
        <v>1335</v>
      </c>
      <c r="E1015">
        <v>2</v>
      </c>
      <c r="F1015" t="s">
        <v>56</v>
      </c>
      <c r="G1015">
        <v>221</v>
      </c>
      <c r="H1015">
        <v>1</v>
      </c>
      <c r="I1015">
        <v>210</v>
      </c>
      <c r="J1015" t="s">
        <v>149</v>
      </c>
      <c r="K1015" t="s">
        <v>1974</v>
      </c>
      <c r="L1015">
        <v>26</v>
      </c>
      <c r="M1015" t="s">
        <v>94</v>
      </c>
      <c r="N1015" t="s">
        <v>95</v>
      </c>
      <c r="O1015">
        <v>906</v>
      </c>
      <c r="P1015" t="s">
        <v>385</v>
      </c>
      <c r="Q1015">
        <v>400</v>
      </c>
      <c r="R1015" t="s">
        <v>143</v>
      </c>
      <c r="S1015" t="s">
        <v>40</v>
      </c>
      <c r="T1015" t="s">
        <v>41</v>
      </c>
      <c r="U1015">
        <v>210</v>
      </c>
      <c r="Y1015" t="s">
        <v>440</v>
      </c>
      <c r="Z1015" t="s">
        <v>1602</v>
      </c>
      <c r="AA1015">
        <v>34.0777</v>
      </c>
      <c r="AB1015">
        <v>-118.29170000000001</v>
      </c>
      <c r="AC1015">
        <f t="shared" si="15"/>
        <v>0</v>
      </c>
    </row>
    <row r="1016" spans="1:29" x14ac:dyDescent="0.35">
      <c r="A1016">
        <v>201010322</v>
      </c>
      <c r="B1016" s="1">
        <v>44005</v>
      </c>
      <c r="C1016" s="1">
        <v>44004</v>
      </c>
      <c r="D1016">
        <v>200</v>
      </c>
      <c r="E1016">
        <v>10</v>
      </c>
      <c r="F1016" t="s">
        <v>103</v>
      </c>
      <c r="G1016">
        <v>1088</v>
      </c>
      <c r="H1016">
        <v>1</v>
      </c>
      <c r="I1016">
        <v>121</v>
      </c>
      <c r="J1016" t="s">
        <v>227</v>
      </c>
      <c r="K1016" t="s">
        <v>1975</v>
      </c>
      <c r="L1016">
        <v>27</v>
      </c>
      <c r="M1016" t="s">
        <v>94</v>
      </c>
      <c r="N1016" t="s">
        <v>95</v>
      </c>
      <c r="O1016">
        <v>501</v>
      </c>
      <c r="P1016" t="s">
        <v>164</v>
      </c>
      <c r="Q1016">
        <v>400</v>
      </c>
      <c r="R1016" t="s">
        <v>143</v>
      </c>
      <c r="S1016" t="s">
        <v>84</v>
      </c>
      <c r="T1016" t="s">
        <v>85</v>
      </c>
      <c r="U1016">
        <v>121</v>
      </c>
      <c r="Y1016" t="s">
        <v>1976</v>
      </c>
      <c r="AA1016">
        <v>34.1526</v>
      </c>
      <c r="AB1016">
        <v>-118.5013</v>
      </c>
      <c r="AC1016">
        <f t="shared" si="15"/>
        <v>0</v>
      </c>
    </row>
    <row r="1017" spans="1:29" x14ac:dyDescent="0.35">
      <c r="A1017">
        <v>201216525</v>
      </c>
      <c r="B1017" s="1">
        <v>44026</v>
      </c>
      <c r="C1017" s="1">
        <v>44026</v>
      </c>
      <c r="D1017">
        <v>1630</v>
      </c>
      <c r="E1017">
        <v>12</v>
      </c>
      <c r="F1017" t="s">
        <v>68</v>
      </c>
      <c r="G1017">
        <v>1256</v>
      </c>
      <c r="H1017">
        <v>1</v>
      </c>
      <c r="I1017">
        <v>236</v>
      </c>
      <c r="J1017" t="s">
        <v>692</v>
      </c>
      <c r="K1017" t="s">
        <v>1977</v>
      </c>
      <c r="L1017">
        <v>33</v>
      </c>
      <c r="M1017" t="s">
        <v>94</v>
      </c>
      <c r="N1017" t="s">
        <v>163</v>
      </c>
      <c r="O1017">
        <v>102</v>
      </c>
      <c r="P1017" t="s">
        <v>186</v>
      </c>
      <c r="Q1017">
        <v>400</v>
      </c>
      <c r="R1017" t="s">
        <v>143</v>
      </c>
      <c r="S1017" t="s">
        <v>84</v>
      </c>
      <c r="T1017" t="s">
        <v>85</v>
      </c>
      <c r="U1017">
        <v>236</v>
      </c>
      <c r="Y1017" t="s">
        <v>1978</v>
      </c>
      <c r="Z1017" t="s">
        <v>1979</v>
      </c>
      <c r="AA1017">
        <v>33.970799999999997</v>
      </c>
      <c r="AB1017">
        <v>-118.2871</v>
      </c>
      <c r="AC1017">
        <f t="shared" si="15"/>
        <v>0</v>
      </c>
    </row>
    <row r="1018" spans="1:29" x14ac:dyDescent="0.35">
      <c r="A1018">
        <v>200312475</v>
      </c>
      <c r="B1018" s="1">
        <v>43991</v>
      </c>
      <c r="C1018" s="1">
        <v>43991</v>
      </c>
      <c r="D1018">
        <v>1145</v>
      </c>
      <c r="E1018">
        <v>3</v>
      </c>
      <c r="F1018" t="s">
        <v>43</v>
      </c>
      <c r="G1018">
        <v>357</v>
      </c>
      <c r="H1018">
        <v>2</v>
      </c>
      <c r="I1018">
        <v>745</v>
      </c>
      <c r="J1018" t="s">
        <v>139</v>
      </c>
      <c r="K1018" t="s">
        <v>1980</v>
      </c>
      <c r="L1018">
        <v>19</v>
      </c>
      <c r="M1018" t="s">
        <v>46</v>
      </c>
      <c r="N1018" t="s">
        <v>46</v>
      </c>
      <c r="O1018">
        <v>122</v>
      </c>
      <c r="P1018" t="s">
        <v>275</v>
      </c>
      <c r="S1018" t="s">
        <v>40</v>
      </c>
      <c r="T1018" t="s">
        <v>41</v>
      </c>
      <c r="U1018">
        <v>745</v>
      </c>
      <c r="Y1018" t="s">
        <v>440</v>
      </c>
      <c r="Z1018" t="s">
        <v>1031</v>
      </c>
      <c r="AA1018">
        <v>34.0184</v>
      </c>
      <c r="AB1018">
        <v>-118.2915</v>
      </c>
      <c r="AC1018">
        <f t="shared" si="15"/>
        <v>0</v>
      </c>
    </row>
    <row r="1019" spans="1:29" x14ac:dyDescent="0.35">
      <c r="A1019">
        <v>201208493</v>
      </c>
      <c r="B1019" s="1">
        <v>43893</v>
      </c>
      <c r="C1019" s="1">
        <v>43893</v>
      </c>
      <c r="D1019">
        <v>1100</v>
      </c>
      <c r="E1019">
        <v>12</v>
      </c>
      <c r="F1019" t="s">
        <v>68</v>
      </c>
      <c r="G1019">
        <v>1283</v>
      </c>
      <c r="H1019">
        <v>2</v>
      </c>
      <c r="I1019">
        <v>740</v>
      </c>
      <c r="J1019" t="s">
        <v>224</v>
      </c>
      <c r="K1019" t="s">
        <v>239</v>
      </c>
      <c r="L1019">
        <v>51</v>
      </c>
      <c r="M1019" t="s">
        <v>94</v>
      </c>
      <c r="N1019" t="s">
        <v>163</v>
      </c>
      <c r="O1019">
        <v>501</v>
      </c>
      <c r="P1019" t="s">
        <v>164</v>
      </c>
      <c r="S1019" t="s">
        <v>40</v>
      </c>
      <c r="T1019" t="s">
        <v>41</v>
      </c>
      <c r="U1019">
        <v>740</v>
      </c>
      <c r="Y1019" t="s">
        <v>1981</v>
      </c>
      <c r="AA1019">
        <v>33.944000000000003</v>
      </c>
      <c r="AB1019">
        <v>-118.3079</v>
      </c>
      <c r="AC1019">
        <f t="shared" si="15"/>
        <v>0</v>
      </c>
    </row>
    <row r="1020" spans="1:29" x14ac:dyDescent="0.35">
      <c r="A1020">
        <v>200915974</v>
      </c>
      <c r="B1020" s="1">
        <v>44120</v>
      </c>
      <c r="C1020" s="1">
        <v>44119</v>
      </c>
      <c r="D1020">
        <v>2150</v>
      </c>
      <c r="E1020">
        <v>9</v>
      </c>
      <c r="F1020" t="s">
        <v>49</v>
      </c>
      <c r="G1020">
        <v>909</v>
      </c>
      <c r="H1020">
        <v>2</v>
      </c>
      <c r="I1020">
        <v>626</v>
      </c>
      <c r="J1020" t="s">
        <v>141</v>
      </c>
      <c r="K1020" t="s">
        <v>1982</v>
      </c>
      <c r="L1020">
        <v>50</v>
      </c>
      <c r="M1020" t="s">
        <v>94</v>
      </c>
      <c r="N1020" t="s">
        <v>95</v>
      </c>
      <c r="O1020">
        <v>502</v>
      </c>
      <c r="P1020" t="s">
        <v>47</v>
      </c>
      <c r="Q1020">
        <v>400</v>
      </c>
      <c r="R1020" t="s">
        <v>143</v>
      </c>
      <c r="S1020" t="s">
        <v>40</v>
      </c>
      <c r="T1020" t="s">
        <v>41</v>
      </c>
      <c r="U1020">
        <v>626</v>
      </c>
      <c r="Y1020" t="s">
        <v>1983</v>
      </c>
      <c r="AA1020">
        <v>34.204799999999999</v>
      </c>
      <c r="AB1020">
        <v>-118.4312</v>
      </c>
      <c r="AC1020">
        <f t="shared" si="15"/>
        <v>0</v>
      </c>
    </row>
    <row r="1021" spans="1:29" x14ac:dyDescent="0.35">
      <c r="A1021">
        <v>200404677</v>
      </c>
      <c r="B1021" s="1">
        <v>43848</v>
      </c>
      <c r="C1021" s="1">
        <v>43848</v>
      </c>
      <c r="D1021">
        <v>1215</v>
      </c>
      <c r="E1021">
        <v>4</v>
      </c>
      <c r="F1021" t="s">
        <v>54</v>
      </c>
      <c r="G1021">
        <v>412</v>
      </c>
      <c r="H1021">
        <v>2</v>
      </c>
      <c r="I1021">
        <v>901</v>
      </c>
      <c r="J1021" t="s">
        <v>210</v>
      </c>
      <c r="K1021" t="s">
        <v>1984</v>
      </c>
      <c r="L1021">
        <v>35</v>
      </c>
      <c r="M1021" t="s">
        <v>94</v>
      </c>
      <c r="N1021" t="s">
        <v>95</v>
      </c>
      <c r="O1021">
        <v>502</v>
      </c>
      <c r="P1021" t="s">
        <v>47</v>
      </c>
      <c r="S1021" t="s">
        <v>33</v>
      </c>
      <c r="T1021" t="s">
        <v>34</v>
      </c>
      <c r="U1021">
        <v>901</v>
      </c>
      <c r="Y1021" t="s">
        <v>1985</v>
      </c>
      <c r="AA1021">
        <v>34.078800000000001</v>
      </c>
      <c r="AB1021">
        <v>-118.2197</v>
      </c>
      <c r="AC1021">
        <f t="shared" si="15"/>
        <v>1</v>
      </c>
    </row>
    <row r="1022" spans="1:29" x14ac:dyDescent="0.35">
      <c r="A1022">
        <v>200112811</v>
      </c>
      <c r="B1022" s="1">
        <v>43985</v>
      </c>
      <c r="C1022" s="1">
        <v>43980</v>
      </c>
      <c r="D1022">
        <v>1800</v>
      </c>
      <c r="E1022">
        <v>1</v>
      </c>
      <c r="F1022" t="s">
        <v>36</v>
      </c>
      <c r="G1022">
        <v>185</v>
      </c>
      <c r="H1022">
        <v>1</v>
      </c>
      <c r="I1022">
        <v>310</v>
      </c>
      <c r="J1022" t="s">
        <v>71</v>
      </c>
      <c r="K1022" t="s">
        <v>1986</v>
      </c>
      <c r="L1022">
        <v>0</v>
      </c>
      <c r="M1022" t="s">
        <v>46</v>
      </c>
      <c r="N1022" t="s">
        <v>46</v>
      </c>
      <c r="O1022">
        <v>203</v>
      </c>
      <c r="P1022" t="s">
        <v>101</v>
      </c>
      <c r="Q1022">
        <v>500</v>
      </c>
      <c r="R1022" t="s">
        <v>184</v>
      </c>
      <c r="S1022" t="s">
        <v>40</v>
      </c>
      <c r="T1022" t="s">
        <v>41</v>
      </c>
      <c r="U1022">
        <v>310</v>
      </c>
      <c r="Y1022" t="s">
        <v>1987</v>
      </c>
      <c r="AA1022">
        <v>34.038800000000002</v>
      </c>
      <c r="AB1022">
        <v>-118.2574</v>
      </c>
      <c r="AC1022">
        <f t="shared" si="15"/>
        <v>0</v>
      </c>
    </row>
    <row r="1023" spans="1:29" x14ac:dyDescent="0.35">
      <c r="A1023">
        <v>200715540</v>
      </c>
      <c r="B1023" s="1">
        <v>44136</v>
      </c>
      <c r="C1023" s="1">
        <v>44136</v>
      </c>
      <c r="D1023">
        <v>1010</v>
      </c>
      <c r="E1023">
        <v>7</v>
      </c>
      <c r="F1023" t="s">
        <v>28</v>
      </c>
      <c r="G1023">
        <v>783</v>
      </c>
      <c r="H1023">
        <v>1</v>
      </c>
      <c r="I1023">
        <v>230</v>
      </c>
      <c r="J1023" t="s">
        <v>161</v>
      </c>
      <c r="K1023" t="s">
        <v>1988</v>
      </c>
      <c r="L1023">
        <v>55</v>
      </c>
      <c r="M1023" t="s">
        <v>94</v>
      </c>
      <c r="N1023" t="s">
        <v>163</v>
      </c>
      <c r="O1023">
        <v>101</v>
      </c>
      <c r="P1023" t="s">
        <v>32</v>
      </c>
      <c r="Q1023">
        <v>306</v>
      </c>
      <c r="R1023" t="s">
        <v>1108</v>
      </c>
      <c r="S1023" t="s">
        <v>33</v>
      </c>
      <c r="T1023" t="s">
        <v>34</v>
      </c>
      <c r="U1023">
        <v>230</v>
      </c>
      <c r="Y1023" t="s">
        <v>1989</v>
      </c>
      <c r="Z1023" t="s">
        <v>1990</v>
      </c>
      <c r="AA1023">
        <v>34.037599999999998</v>
      </c>
      <c r="AB1023">
        <v>-118.35850000000001</v>
      </c>
      <c r="AC1023">
        <f t="shared" si="15"/>
        <v>1</v>
      </c>
    </row>
    <row r="1024" spans="1:29" x14ac:dyDescent="0.35">
      <c r="A1024">
        <v>200812886</v>
      </c>
      <c r="B1024" s="1">
        <v>44055</v>
      </c>
      <c r="C1024" s="1">
        <v>44054</v>
      </c>
      <c r="D1024">
        <v>2000</v>
      </c>
      <c r="E1024">
        <v>8</v>
      </c>
      <c r="F1024" t="s">
        <v>109</v>
      </c>
      <c r="G1024">
        <v>802</v>
      </c>
      <c r="H1024">
        <v>1</v>
      </c>
      <c r="I1024">
        <v>331</v>
      </c>
      <c r="J1024" t="s">
        <v>233</v>
      </c>
      <c r="K1024" t="s">
        <v>1991</v>
      </c>
      <c r="L1024">
        <v>59</v>
      </c>
      <c r="M1024" t="s">
        <v>30</v>
      </c>
      <c r="N1024" t="s">
        <v>73</v>
      </c>
      <c r="O1024">
        <v>501</v>
      </c>
      <c r="P1024" t="s">
        <v>164</v>
      </c>
      <c r="S1024" t="s">
        <v>84</v>
      </c>
      <c r="T1024" t="s">
        <v>85</v>
      </c>
      <c r="U1024">
        <v>331</v>
      </c>
      <c r="Y1024" t="s">
        <v>1992</v>
      </c>
      <c r="AA1024">
        <v>34.047800000000002</v>
      </c>
      <c r="AB1024">
        <v>-118.5181</v>
      </c>
      <c r="AC1024">
        <f t="shared" si="15"/>
        <v>0</v>
      </c>
    </row>
    <row r="1025" spans="1:29" x14ac:dyDescent="0.35">
      <c r="A1025">
        <v>200607298</v>
      </c>
      <c r="B1025" s="1">
        <v>43893</v>
      </c>
      <c r="C1025" s="1">
        <v>43892</v>
      </c>
      <c r="D1025">
        <v>900</v>
      </c>
      <c r="E1025">
        <v>6</v>
      </c>
      <c r="F1025" t="s">
        <v>91</v>
      </c>
      <c r="G1025">
        <v>621</v>
      </c>
      <c r="H1025">
        <v>1</v>
      </c>
      <c r="I1025">
        <v>341</v>
      </c>
      <c r="J1025" t="s">
        <v>157</v>
      </c>
      <c r="K1025" t="s">
        <v>1993</v>
      </c>
      <c r="L1025">
        <v>38</v>
      </c>
      <c r="M1025" t="s">
        <v>30</v>
      </c>
      <c r="N1025" t="s">
        <v>73</v>
      </c>
      <c r="O1025">
        <v>501</v>
      </c>
      <c r="P1025" t="s">
        <v>164</v>
      </c>
      <c r="S1025" t="s">
        <v>40</v>
      </c>
      <c r="T1025" t="s">
        <v>41</v>
      </c>
      <c r="U1025">
        <v>341</v>
      </c>
      <c r="Y1025" t="s">
        <v>1994</v>
      </c>
      <c r="AA1025">
        <v>34.117100000000001</v>
      </c>
      <c r="AB1025">
        <v>-118.3843</v>
      </c>
      <c r="AC1025">
        <f t="shared" si="15"/>
        <v>0</v>
      </c>
    </row>
    <row r="1026" spans="1:29" x14ac:dyDescent="0.35">
      <c r="A1026">
        <v>200510510</v>
      </c>
      <c r="B1026" s="1">
        <v>43993</v>
      </c>
      <c r="C1026" s="1">
        <v>43993</v>
      </c>
      <c r="D1026">
        <v>1745</v>
      </c>
      <c r="E1026">
        <v>5</v>
      </c>
      <c r="F1026" t="s">
        <v>98</v>
      </c>
      <c r="G1026">
        <v>511</v>
      </c>
      <c r="H1026">
        <v>2</v>
      </c>
      <c r="I1026">
        <v>437</v>
      </c>
      <c r="J1026" t="s">
        <v>283</v>
      </c>
      <c r="K1026" t="s">
        <v>1995</v>
      </c>
      <c r="L1026">
        <v>0</v>
      </c>
      <c r="M1026" t="s">
        <v>46</v>
      </c>
      <c r="N1026" t="s">
        <v>46</v>
      </c>
      <c r="O1026">
        <v>104</v>
      </c>
      <c r="P1026" t="s">
        <v>201</v>
      </c>
      <c r="Q1026">
        <v>400</v>
      </c>
      <c r="R1026" t="s">
        <v>143</v>
      </c>
      <c r="S1026" t="s">
        <v>33</v>
      </c>
      <c r="T1026" t="s">
        <v>34</v>
      </c>
      <c r="U1026">
        <v>437</v>
      </c>
      <c r="Y1026" t="s">
        <v>1996</v>
      </c>
      <c r="AA1026">
        <v>33.790500000000002</v>
      </c>
      <c r="AB1026">
        <v>-118.3075</v>
      </c>
      <c r="AC1026">
        <f t="shared" si="15"/>
        <v>1</v>
      </c>
    </row>
    <row r="1027" spans="1:29" x14ac:dyDescent="0.35">
      <c r="A1027">
        <v>201107274</v>
      </c>
      <c r="B1027" s="1">
        <v>43903</v>
      </c>
      <c r="C1027" s="1">
        <v>43902</v>
      </c>
      <c r="D1027">
        <v>2200</v>
      </c>
      <c r="E1027">
        <v>11</v>
      </c>
      <c r="F1027" t="s">
        <v>64</v>
      </c>
      <c r="G1027">
        <v>1148</v>
      </c>
      <c r="H1027">
        <v>1</v>
      </c>
      <c r="I1027">
        <v>330</v>
      </c>
      <c r="J1027" t="s">
        <v>37</v>
      </c>
      <c r="K1027">
        <v>344</v>
      </c>
      <c r="L1027">
        <v>36</v>
      </c>
      <c r="M1027" t="s">
        <v>30</v>
      </c>
      <c r="N1027" t="s">
        <v>73</v>
      </c>
      <c r="O1027">
        <v>101</v>
      </c>
      <c r="P1027" t="s">
        <v>32</v>
      </c>
      <c r="S1027" t="s">
        <v>40</v>
      </c>
      <c r="T1027" t="s">
        <v>41</v>
      </c>
      <c r="U1027">
        <v>330</v>
      </c>
      <c r="Y1027" t="s">
        <v>1997</v>
      </c>
      <c r="Z1027" t="s">
        <v>1998</v>
      </c>
      <c r="AA1027">
        <v>34.1098</v>
      </c>
      <c r="AB1027">
        <v>-118.2056</v>
      </c>
      <c r="AC1027">
        <f t="shared" ref="AC1027:AC1090" si="16">IF(OR((S:S)="CC", S:S="AA",S:S="JA"), 1, 0)</f>
        <v>0</v>
      </c>
    </row>
    <row r="1028" spans="1:29" x14ac:dyDescent="0.35">
      <c r="A1028">
        <v>200504784</v>
      </c>
      <c r="B1028" s="1">
        <v>43849</v>
      </c>
      <c r="C1028" s="1">
        <v>43849</v>
      </c>
      <c r="D1028">
        <v>115</v>
      </c>
      <c r="E1028">
        <v>5</v>
      </c>
      <c r="F1028" t="s">
        <v>98</v>
      </c>
      <c r="G1028">
        <v>585</v>
      </c>
      <c r="H1028">
        <v>1</v>
      </c>
      <c r="I1028">
        <v>236</v>
      </c>
      <c r="J1028" t="s">
        <v>692</v>
      </c>
      <c r="K1028" t="s">
        <v>1999</v>
      </c>
      <c r="L1028">
        <v>48</v>
      </c>
      <c r="M1028" t="s">
        <v>30</v>
      </c>
      <c r="N1028" t="s">
        <v>95</v>
      </c>
      <c r="O1028">
        <v>502</v>
      </c>
      <c r="P1028" t="s">
        <v>47</v>
      </c>
      <c r="Q1028">
        <v>400</v>
      </c>
      <c r="R1028" t="s">
        <v>143</v>
      </c>
      <c r="S1028" t="s">
        <v>33</v>
      </c>
      <c r="T1028" t="s">
        <v>34</v>
      </c>
      <c r="U1028">
        <v>236</v>
      </c>
      <c r="Y1028" t="s">
        <v>2000</v>
      </c>
      <c r="AA1028">
        <v>33.724299999999999</v>
      </c>
      <c r="AB1028">
        <v>-118.2963</v>
      </c>
      <c r="AC1028">
        <f t="shared" si="16"/>
        <v>1</v>
      </c>
    </row>
    <row r="1029" spans="1:29" x14ac:dyDescent="0.35">
      <c r="A1029">
        <v>200515196</v>
      </c>
      <c r="B1029" s="1">
        <v>44116</v>
      </c>
      <c r="C1029" s="1">
        <v>44116</v>
      </c>
      <c r="D1029">
        <v>1900</v>
      </c>
      <c r="E1029">
        <v>5</v>
      </c>
      <c r="F1029" t="s">
        <v>98</v>
      </c>
      <c r="G1029">
        <v>513</v>
      </c>
      <c r="H1029">
        <v>1</v>
      </c>
      <c r="I1029">
        <v>230</v>
      </c>
      <c r="J1029" t="s">
        <v>161</v>
      </c>
      <c r="K1029" t="s">
        <v>2001</v>
      </c>
      <c r="L1029">
        <v>39</v>
      </c>
      <c r="M1029" t="s">
        <v>94</v>
      </c>
      <c r="N1029" t="s">
        <v>95</v>
      </c>
      <c r="O1029">
        <v>101</v>
      </c>
      <c r="P1029" t="s">
        <v>32</v>
      </c>
      <c r="Q1029">
        <v>223</v>
      </c>
      <c r="R1029" t="s">
        <v>2002</v>
      </c>
      <c r="S1029" t="s">
        <v>40</v>
      </c>
      <c r="T1029" t="s">
        <v>41</v>
      </c>
      <c r="U1029">
        <v>230</v>
      </c>
      <c r="Y1029" t="s">
        <v>2003</v>
      </c>
      <c r="Z1029" t="s">
        <v>2004</v>
      </c>
      <c r="AA1029">
        <v>33.786200000000001</v>
      </c>
      <c r="AB1029">
        <v>-118.2908</v>
      </c>
      <c r="AC1029">
        <f t="shared" si="16"/>
        <v>0</v>
      </c>
    </row>
    <row r="1030" spans="1:29" x14ac:dyDescent="0.35">
      <c r="A1030">
        <v>200215434</v>
      </c>
      <c r="B1030" s="1">
        <v>44099</v>
      </c>
      <c r="C1030" s="1">
        <v>44099</v>
      </c>
      <c r="D1030">
        <v>900</v>
      </c>
      <c r="E1030">
        <v>2</v>
      </c>
      <c r="F1030" t="s">
        <v>56</v>
      </c>
      <c r="G1030">
        <v>249</v>
      </c>
      <c r="H1030">
        <v>2</v>
      </c>
      <c r="I1030">
        <v>626</v>
      </c>
      <c r="J1030" t="s">
        <v>141</v>
      </c>
      <c r="K1030" t="s">
        <v>2005</v>
      </c>
      <c r="L1030">
        <v>34</v>
      </c>
      <c r="M1030" t="s">
        <v>94</v>
      </c>
      <c r="N1030" t="s">
        <v>163</v>
      </c>
      <c r="O1030">
        <v>502</v>
      </c>
      <c r="P1030" t="s">
        <v>47</v>
      </c>
      <c r="Q1030">
        <v>400</v>
      </c>
      <c r="R1030" t="s">
        <v>143</v>
      </c>
      <c r="S1030" t="s">
        <v>84</v>
      </c>
      <c r="T1030" t="s">
        <v>85</v>
      </c>
      <c r="U1030">
        <v>626</v>
      </c>
      <c r="Y1030" t="s">
        <v>2006</v>
      </c>
      <c r="AA1030">
        <v>34.051900000000003</v>
      </c>
      <c r="AB1030">
        <v>-118.2624</v>
      </c>
      <c r="AC1030">
        <f t="shared" si="16"/>
        <v>0</v>
      </c>
    </row>
    <row r="1031" spans="1:29" x14ac:dyDescent="0.35">
      <c r="A1031">
        <v>200215063</v>
      </c>
      <c r="B1031" s="1">
        <v>44090</v>
      </c>
      <c r="C1031" s="1">
        <v>44089</v>
      </c>
      <c r="D1031">
        <v>1800</v>
      </c>
      <c r="E1031">
        <v>2</v>
      </c>
      <c r="F1031" t="s">
        <v>56</v>
      </c>
      <c r="G1031">
        <v>204</v>
      </c>
      <c r="H1031">
        <v>1</v>
      </c>
      <c r="I1031">
        <v>510</v>
      </c>
      <c r="J1031" t="s">
        <v>29</v>
      </c>
      <c r="L1031">
        <v>0</v>
      </c>
      <c r="O1031">
        <v>101</v>
      </c>
      <c r="P1031" t="s">
        <v>32</v>
      </c>
      <c r="S1031" t="s">
        <v>40</v>
      </c>
      <c r="T1031" t="s">
        <v>41</v>
      </c>
      <c r="U1031">
        <v>510</v>
      </c>
      <c r="Y1031" t="s">
        <v>2007</v>
      </c>
      <c r="AA1031">
        <v>34.090000000000003</v>
      </c>
      <c r="AB1031">
        <v>-118.2807</v>
      </c>
      <c r="AC1031">
        <f t="shared" si="16"/>
        <v>0</v>
      </c>
    </row>
    <row r="1032" spans="1:29" x14ac:dyDescent="0.35">
      <c r="A1032">
        <v>200515050</v>
      </c>
      <c r="B1032" s="1">
        <v>44113</v>
      </c>
      <c r="C1032" s="1">
        <v>44109</v>
      </c>
      <c r="D1032">
        <v>1200</v>
      </c>
      <c r="E1032">
        <v>5</v>
      </c>
      <c r="F1032" t="s">
        <v>98</v>
      </c>
      <c r="G1032">
        <v>517</v>
      </c>
      <c r="H1032">
        <v>2</v>
      </c>
      <c r="I1032">
        <v>354</v>
      </c>
      <c r="J1032" t="s">
        <v>167</v>
      </c>
      <c r="K1032">
        <v>1822</v>
      </c>
      <c r="L1032">
        <v>60</v>
      </c>
      <c r="M1032" t="s">
        <v>30</v>
      </c>
      <c r="N1032" t="s">
        <v>95</v>
      </c>
      <c r="O1032">
        <v>501</v>
      </c>
      <c r="P1032" t="s">
        <v>164</v>
      </c>
      <c r="S1032" t="s">
        <v>40</v>
      </c>
      <c r="T1032" t="s">
        <v>41</v>
      </c>
      <c r="U1032">
        <v>354</v>
      </c>
      <c r="Y1032" t="s">
        <v>2008</v>
      </c>
      <c r="AA1032">
        <v>33.783000000000001</v>
      </c>
      <c r="AB1032">
        <v>-118.2572</v>
      </c>
      <c r="AC1032">
        <f t="shared" si="16"/>
        <v>0</v>
      </c>
    </row>
    <row r="1033" spans="1:29" x14ac:dyDescent="0.35">
      <c r="A1033">
        <v>201000810</v>
      </c>
      <c r="B1033" s="1">
        <v>44057</v>
      </c>
      <c r="C1033" s="1">
        <v>44057</v>
      </c>
      <c r="D1033">
        <v>1950</v>
      </c>
      <c r="E1033">
        <v>10</v>
      </c>
      <c r="F1033" t="s">
        <v>103</v>
      </c>
      <c r="G1033">
        <v>1043</v>
      </c>
      <c r="H1033">
        <v>2</v>
      </c>
      <c r="I1033">
        <v>888</v>
      </c>
      <c r="J1033" t="s">
        <v>250</v>
      </c>
      <c r="K1033" t="s">
        <v>2009</v>
      </c>
      <c r="L1033">
        <v>0</v>
      </c>
      <c r="M1033" t="s">
        <v>30</v>
      </c>
      <c r="N1033" t="s">
        <v>31</v>
      </c>
      <c r="O1033">
        <v>502</v>
      </c>
      <c r="P1033" t="s">
        <v>47</v>
      </c>
      <c r="S1033" t="s">
        <v>33</v>
      </c>
      <c r="T1033" t="s">
        <v>34</v>
      </c>
      <c r="U1033">
        <v>888</v>
      </c>
      <c r="Y1033" t="s">
        <v>106</v>
      </c>
      <c r="AA1033">
        <v>34.177199999999999</v>
      </c>
      <c r="AB1033">
        <v>-118.5395</v>
      </c>
      <c r="AC1033">
        <f t="shared" si="16"/>
        <v>1</v>
      </c>
    </row>
    <row r="1034" spans="1:29" x14ac:dyDescent="0.35">
      <c r="A1034">
        <v>200506070</v>
      </c>
      <c r="B1034" s="1">
        <v>43879</v>
      </c>
      <c r="C1034" s="1">
        <v>43878</v>
      </c>
      <c r="D1034">
        <v>1600</v>
      </c>
      <c r="E1034">
        <v>5</v>
      </c>
      <c r="F1034" t="s">
        <v>98</v>
      </c>
      <c r="G1034">
        <v>509</v>
      </c>
      <c r="H1034">
        <v>1</v>
      </c>
      <c r="I1034">
        <v>480</v>
      </c>
      <c r="J1034" t="s">
        <v>44</v>
      </c>
      <c r="K1034" t="s">
        <v>1407</v>
      </c>
      <c r="L1034">
        <v>32</v>
      </c>
      <c r="M1034" t="s">
        <v>94</v>
      </c>
      <c r="N1034" t="s">
        <v>173</v>
      </c>
      <c r="O1034">
        <v>108</v>
      </c>
      <c r="P1034" t="s">
        <v>105</v>
      </c>
      <c r="S1034" t="s">
        <v>40</v>
      </c>
      <c r="T1034" t="s">
        <v>41</v>
      </c>
      <c r="U1034">
        <v>480</v>
      </c>
      <c r="Y1034" t="s">
        <v>370</v>
      </c>
      <c r="AA1034">
        <v>33.801600000000001</v>
      </c>
      <c r="AB1034">
        <v>-118.30419999999999</v>
      </c>
      <c r="AC1034">
        <f t="shared" si="16"/>
        <v>0</v>
      </c>
    </row>
    <row r="1035" spans="1:29" x14ac:dyDescent="0.35">
      <c r="A1035">
        <v>200217941</v>
      </c>
      <c r="B1035" s="1">
        <v>44163</v>
      </c>
      <c r="C1035" s="1">
        <v>44163</v>
      </c>
      <c r="D1035">
        <v>1615</v>
      </c>
      <c r="E1035">
        <v>2</v>
      </c>
      <c r="F1035" t="s">
        <v>56</v>
      </c>
      <c r="G1035">
        <v>249</v>
      </c>
      <c r="H1035">
        <v>2</v>
      </c>
      <c r="I1035">
        <v>624</v>
      </c>
      <c r="J1035" t="s">
        <v>171</v>
      </c>
      <c r="K1035" t="s">
        <v>2010</v>
      </c>
      <c r="L1035">
        <v>56</v>
      </c>
      <c r="M1035" t="s">
        <v>30</v>
      </c>
      <c r="N1035" t="s">
        <v>31</v>
      </c>
      <c r="O1035">
        <v>101</v>
      </c>
      <c r="P1035" t="s">
        <v>32</v>
      </c>
      <c r="Q1035">
        <v>500</v>
      </c>
      <c r="R1035" t="s">
        <v>184</v>
      </c>
      <c r="S1035" t="s">
        <v>40</v>
      </c>
      <c r="T1035" t="s">
        <v>41</v>
      </c>
      <c r="U1035">
        <v>624</v>
      </c>
      <c r="Y1035" t="s">
        <v>1099</v>
      </c>
      <c r="AA1035">
        <v>34.054200000000002</v>
      </c>
      <c r="AB1035">
        <v>-118.2611</v>
      </c>
      <c r="AC1035">
        <f t="shared" si="16"/>
        <v>0</v>
      </c>
    </row>
    <row r="1036" spans="1:29" x14ac:dyDescent="0.35">
      <c r="A1036">
        <v>200408689</v>
      </c>
      <c r="B1036" s="1">
        <v>43961</v>
      </c>
      <c r="C1036" s="1">
        <v>43930</v>
      </c>
      <c r="D1036">
        <v>1900</v>
      </c>
      <c r="E1036">
        <v>4</v>
      </c>
      <c r="F1036" t="s">
        <v>54</v>
      </c>
      <c r="G1036">
        <v>427</v>
      </c>
      <c r="H1036">
        <v>1</v>
      </c>
      <c r="I1036">
        <v>310</v>
      </c>
      <c r="J1036" t="s">
        <v>71</v>
      </c>
      <c r="K1036" t="s">
        <v>2011</v>
      </c>
      <c r="L1036">
        <v>51</v>
      </c>
      <c r="M1036" t="s">
        <v>94</v>
      </c>
      <c r="N1036" t="s">
        <v>31</v>
      </c>
      <c r="O1036">
        <v>504</v>
      </c>
      <c r="P1036" t="s">
        <v>673</v>
      </c>
      <c r="S1036" t="s">
        <v>40</v>
      </c>
      <c r="T1036" t="s">
        <v>41</v>
      </c>
      <c r="U1036">
        <v>310</v>
      </c>
      <c r="Y1036" t="s">
        <v>2012</v>
      </c>
      <c r="AA1036">
        <v>34.079599999999999</v>
      </c>
      <c r="AB1036">
        <v>-118.1879</v>
      </c>
      <c r="AC1036">
        <f t="shared" si="16"/>
        <v>0</v>
      </c>
    </row>
    <row r="1037" spans="1:29" x14ac:dyDescent="0.35">
      <c r="A1037">
        <v>200816372</v>
      </c>
      <c r="B1037" s="1">
        <v>44147</v>
      </c>
      <c r="C1037" s="1">
        <v>44147</v>
      </c>
      <c r="D1037">
        <v>2055</v>
      </c>
      <c r="E1037">
        <v>8</v>
      </c>
      <c r="F1037" t="s">
        <v>109</v>
      </c>
      <c r="G1037">
        <v>835</v>
      </c>
      <c r="H1037">
        <v>2</v>
      </c>
      <c r="I1037">
        <v>930</v>
      </c>
      <c r="J1037" t="s">
        <v>339</v>
      </c>
      <c r="K1037" t="s">
        <v>2013</v>
      </c>
      <c r="L1037">
        <v>18</v>
      </c>
      <c r="M1037" t="s">
        <v>30</v>
      </c>
      <c r="N1037" t="s">
        <v>95</v>
      </c>
      <c r="O1037">
        <v>203</v>
      </c>
      <c r="P1037" t="s">
        <v>101</v>
      </c>
      <c r="Q1037">
        <v>511</v>
      </c>
      <c r="R1037" t="s">
        <v>151</v>
      </c>
      <c r="S1037" t="s">
        <v>40</v>
      </c>
      <c r="T1037" t="s">
        <v>41</v>
      </c>
      <c r="U1037">
        <v>930</v>
      </c>
      <c r="Y1037" t="s">
        <v>2014</v>
      </c>
      <c r="AA1037">
        <v>34.046199999999999</v>
      </c>
      <c r="AB1037">
        <v>-118.4418</v>
      </c>
      <c r="AC1037">
        <f t="shared" si="16"/>
        <v>0</v>
      </c>
    </row>
    <row r="1038" spans="1:29" x14ac:dyDescent="0.35">
      <c r="A1038">
        <v>200913459</v>
      </c>
      <c r="B1038" s="1">
        <v>44056</v>
      </c>
      <c r="C1038" s="1">
        <v>44047</v>
      </c>
      <c r="D1038">
        <v>1730</v>
      </c>
      <c r="E1038">
        <v>9</v>
      </c>
      <c r="F1038" t="s">
        <v>49</v>
      </c>
      <c r="G1038">
        <v>937</v>
      </c>
      <c r="H1038">
        <v>2</v>
      </c>
      <c r="I1038">
        <v>664</v>
      </c>
      <c r="J1038" t="s">
        <v>1125</v>
      </c>
      <c r="K1038" t="s">
        <v>2015</v>
      </c>
      <c r="L1038">
        <v>50</v>
      </c>
      <c r="M1038" t="s">
        <v>30</v>
      </c>
      <c r="N1038" t="s">
        <v>95</v>
      </c>
      <c r="O1038">
        <v>119</v>
      </c>
      <c r="P1038" t="s">
        <v>333</v>
      </c>
      <c r="S1038" t="s">
        <v>40</v>
      </c>
      <c r="T1038" t="s">
        <v>41</v>
      </c>
      <c r="U1038">
        <v>664</v>
      </c>
      <c r="Y1038" t="s">
        <v>2016</v>
      </c>
      <c r="AA1038">
        <v>34.181199999999997</v>
      </c>
      <c r="AB1038">
        <v>-118.43559999999999</v>
      </c>
      <c r="AC1038">
        <f t="shared" si="16"/>
        <v>0</v>
      </c>
    </row>
    <row r="1039" spans="1:29" x14ac:dyDescent="0.35">
      <c r="A1039">
        <v>200515571</v>
      </c>
      <c r="B1039" s="1">
        <v>44124</v>
      </c>
      <c r="C1039" s="1">
        <v>44123</v>
      </c>
      <c r="D1039">
        <v>1445</v>
      </c>
      <c r="E1039">
        <v>5</v>
      </c>
      <c r="F1039" t="s">
        <v>98</v>
      </c>
      <c r="G1039">
        <v>521</v>
      </c>
      <c r="H1039">
        <v>1</v>
      </c>
      <c r="I1039">
        <v>470</v>
      </c>
      <c r="J1039" t="s">
        <v>2017</v>
      </c>
      <c r="K1039" t="s">
        <v>2018</v>
      </c>
      <c r="L1039">
        <v>0</v>
      </c>
      <c r="M1039" t="s">
        <v>30</v>
      </c>
      <c r="N1039" t="s">
        <v>31</v>
      </c>
      <c r="O1039">
        <v>203</v>
      </c>
      <c r="P1039" t="s">
        <v>101</v>
      </c>
      <c r="S1039" t="s">
        <v>40</v>
      </c>
      <c r="T1039" t="s">
        <v>41</v>
      </c>
      <c r="U1039">
        <v>470</v>
      </c>
      <c r="Y1039" t="s">
        <v>2019</v>
      </c>
      <c r="AA1039">
        <v>33.7639</v>
      </c>
      <c r="AB1039">
        <v>-118.29340000000001</v>
      </c>
      <c r="AC1039">
        <f t="shared" si="16"/>
        <v>0</v>
      </c>
    </row>
    <row r="1040" spans="1:29" x14ac:dyDescent="0.35">
      <c r="A1040">
        <v>200115917</v>
      </c>
      <c r="B1040" s="1">
        <v>44049</v>
      </c>
      <c r="C1040" s="1">
        <v>44049</v>
      </c>
      <c r="D1040">
        <v>615</v>
      </c>
      <c r="E1040">
        <v>1</v>
      </c>
      <c r="F1040" t="s">
        <v>36</v>
      </c>
      <c r="G1040">
        <v>119</v>
      </c>
      <c r="H1040">
        <v>2</v>
      </c>
      <c r="I1040">
        <v>624</v>
      </c>
      <c r="J1040" t="s">
        <v>171</v>
      </c>
      <c r="K1040" t="s">
        <v>2020</v>
      </c>
      <c r="L1040">
        <v>56</v>
      </c>
      <c r="M1040" t="s">
        <v>30</v>
      </c>
      <c r="N1040" t="s">
        <v>163</v>
      </c>
      <c r="O1040">
        <v>834</v>
      </c>
      <c r="P1040" t="s">
        <v>1249</v>
      </c>
      <c r="Q1040">
        <v>400</v>
      </c>
      <c r="R1040" t="s">
        <v>143</v>
      </c>
      <c r="S1040" t="s">
        <v>40</v>
      </c>
      <c r="T1040" t="s">
        <v>41</v>
      </c>
      <c r="U1040">
        <v>624</v>
      </c>
      <c r="Y1040" t="s">
        <v>2021</v>
      </c>
      <c r="AA1040">
        <v>34.055900000000001</v>
      </c>
      <c r="AB1040">
        <v>-118.232</v>
      </c>
      <c r="AC1040">
        <f t="shared" si="16"/>
        <v>0</v>
      </c>
    </row>
    <row r="1041" spans="1:29" x14ac:dyDescent="0.35">
      <c r="A1041">
        <v>201106428</v>
      </c>
      <c r="B1041" s="1">
        <v>43885</v>
      </c>
      <c r="C1041" s="1">
        <v>43882</v>
      </c>
      <c r="D1041">
        <v>1145</v>
      </c>
      <c r="E1041">
        <v>11</v>
      </c>
      <c r="F1041" t="s">
        <v>64</v>
      </c>
      <c r="G1041">
        <v>1141</v>
      </c>
      <c r="H1041">
        <v>2</v>
      </c>
      <c r="I1041">
        <v>354</v>
      </c>
      <c r="J1041" t="s">
        <v>167</v>
      </c>
      <c r="K1041" t="s">
        <v>2022</v>
      </c>
      <c r="L1041">
        <v>32</v>
      </c>
      <c r="M1041" t="s">
        <v>30</v>
      </c>
      <c r="N1041" t="s">
        <v>163</v>
      </c>
      <c r="O1041">
        <v>501</v>
      </c>
      <c r="P1041" t="s">
        <v>164</v>
      </c>
      <c r="S1041" t="s">
        <v>40</v>
      </c>
      <c r="T1041" t="s">
        <v>41</v>
      </c>
      <c r="U1041">
        <v>354</v>
      </c>
      <c r="Y1041" t="s">
        <v>2023</v>
      </c>
      <c r="AA1041">
        <v>34.101799999999997</v>
      </c>
      <c r="AB1041">
        <v>-118.2972</v>
      </c>
      <c r="AC1041">
        <f t="shared" si="16"/>
        <v>0</v>
      </c>
    </row>
    <row r="1042" spans="1:29" x14ac:dyDescent="0.35">
      <c r="A1042">
        <v>201218494</v>
      </c>
      <c r="B1042" s="1">
        <v>44056</v>
      </c>
      <c r="C1042" s="1">
        <v>44056</v>
      </c>
      <c r="D1042">
        <v>2050</v>
      </c>
      <c r="E1042">
        <v>12</v>
      </c>
      <c r="F1042" t="s">
        <v>68</v>
      </c>
      <c r="G1042">
        <v>1213</v>
      </c>
      <c r="H1042">
        <v>2</v>
      </c>
      <c r="I1042">
        <v>930</v>
      </c>
      <c r="J1042" t="s">
        <v>339</v>
      </c>
      <c r="K1042" t="s">
        <v>2024</v>
      </c>
      <c r="L1042">
        <v>35</v>
      </c>
      <c r="M1042" t="s">
        <v>30</v>
      </c>
      <c r="N1042" t="s">
        <v>163</v>
      </c>
      <c r="O1042">
        <v>501</v>
      </c>
      <c r="P1042" t="s">
        <v>164</v>
      </c>
      <c r="Q1042">
        <v>511</v>
      </c>
      <c r="R1042" t="s">
        <v>151</v>
      </c>
      <c r="S1042" t="s">
        <v>40</v>
      </c>
      <c r="T1042" t="s">
        <v>41</v>
      </c>
      <c r="U1042">
        <v>930</v>
      </c>
      <c r="Y1042" t="s">
        <v>2025</v>
      </c>
      <c r="AA1042">
        <v>33.991599999999998</v>
      </c>
      <c r="AB1042">
        <v>-118.31019999999999</v>
      </c>
      <c r="AC1042">
        <f t="shared" si="16"/>
        <v>0</v>
      </c>
    </row>
    <row r="1043" spans="1:29" x14ac:dyDescent="0.35">
      <c r="A1043">
        <v>200318863</v>
      </c>
      <c r="B1043" s="1">
        <v>44118</v>
      </c>
      <c r="C1043" s="1">
        <v>44118</v>
      </c>
      <c r="D1043">
        <v>1630</v>
      </c>
      <c r="E1043">
        <v>3</v>
      </c>
      <c r="F1043" t="s">
        <v>43</v>
      </c>
      <c r="G1043">
        <v>397</v>
      </c>
      <c r="H1043">
        <v>2</v>
      </c>
      <c r="I1043">
        <v>624</v>
      </c>
      <c r="J1043" t="s">
        <v>171</v>
      </c>
      <c r="K1043" t="s">
        <v>2026</v>
      </c>
      <c r="L1043">
        <v>60</v>
      </c>
      <c r="M1043" t="s">
        <v>30</v>
      </c>
      <c r="N1043" t="s">
        <v>163</v>
      </c>
      <c r="O1043">
        <v>301</v>
      </c>
      <c r="P1043" t="s">
        <v>155</v>
      </c>
      <c r="Q1043">
        <v>400</v>
      </c>
      <c r="R1043" t="s">
        <v>143</v>
      </c>
      <c r="S1043" t="s">
        <v>40</v>
      </c>
      <c r="T1043" t="s">
        <v>41</v>
      </c>
      <c r="U1043">
        <v>624</v>
      </c>
      <c r="Y1043" t="s">
        <v>2027</v>
      </c>
      <c r="AA1043">
        <v>34.010899999999999</v>
      </c>
      <c r="AB1043">
        <v>-118.30070000000001</v>
      </c>
      <c r="AC1043">
        <f t="shared" si="16"/>
        <v>0</v>
      </c>
    </row>
    <row r="1044" spans="1:29" x14ac:dyDescent="0.35">
      <c r="A1044">
        <v>201227304</v>
      </c>
      <c r="B1044" s="1">
        <v>44194</v>
      </c>
      <c r="C1044" s="1">
        <v>43983</v>
      </c>
      <c r="D1044">
        <v>1</v>
      </c>
      <c r="E1044">
        <v>12</v>
      </c>
      <c r="F1044" t="s">
        <v>68</v>
      </c>
      <c r="G1044">
        <v>1266</v>
      </c>
      <c r="H1044">
        <v>2</v>
      </c>
      <c r="I1044">
        <v>810</v>
      </c>
      <c r="J1044" t="s">
        <v>2028</v>
      </c>
      <c r="K1044" t="s">
        <v>2029</v>
      </c>
      <c r="L1044">
        <v>15</v>
      </c>
      <c r="M1044" t="s">
        <v>94</v>
      </c>
      <c r="N1044" t="s">
        <v>163</v>
      </c>
      <c r="O1044">
        <v>217</v>
      </c>
      <c r="P1044" t="s">
        <v>2030</v>
      </c>
      <c r="Q1044">
        <v>400</v>
      </c>
      <c r="R1044" t="s">
        <v>143</v>
      </c>
      <c r="S1044" t="s">
        <v>40</v>
      </c>
      <c r="T1044" t="s">
        <v>41</v>
      </c>
      <c r="U1044">
        <v>810</v>
      </c>
      <c r="V1044">
        <v>812</v>
      </c>
      <c r="Y1044" t="s">
        <v>2031</v>
      </c>
      <c r="AA1044">
        <v>33.964399999999998</v>
      </c>
      <c r="AB1044">
        <v>-118.28270000000001</v>
      </c>
      <c r="AC1044">
        <f t="shared" si="16"/>
        <v>0</v>
      </c>
    </row>
    <row r="1045" spans="1:29" x14ac:dyDescent="0.35">
      <c r="A1045">
        <v>200707725</v>
      </c>
      <c r="B1045" s="1">
        <v>43915</v>
      </c>
      <c r="C1045" s="1">
        <v>43912</v>
      </c>
      <c r="D1045">
        <v>2000</v>
      </c>
      <c r="E1045">
        <v>7</v>
      </c>
      <c r="F1045" t="s">
        <v>28</v>
      </c>
      <c r="G1045">
        <v>701</v>
      </c>
      <c r="H1045">
        <v>1</v>
      </c>
      <c r="I1045">
        <v>330</v>
      </c>
      <c r="J1045" t="s">
        <v>37</v>
      </c>
      <c r="K1045" t="s">
        <v>1063</v>
      </c>
      <c r="L1045">
        <v>39</v>
      </c>
      <c r="M1045" t="s">
        <v>30</v>
      </c>
      <c r="N1045" t="s">
        <v>163</v>
      </c>
      <c r="O1045">
        <v>502</v>
      </c>
      <c r="P1045" t="s">
        <v>47</v>
      </c>
      <c r="S1045" t="s">
        <v>40</v>
      </c>
      <c r="T1045" t="s">
        <v>41</v>
      </c>
      <c r="U1045">
        <v>330</v>
      </c>
      <c r="Y1045" t="s">
        <v>2032</v>
      </c>
      <c r="AA1045">
        <v>34.082000000000001</v>
      </c>
      <c r="AB1045">
        <v>-118.3703</v>
      </c>
      <c r="AC1045">
        <f t="shared" si="16"/>
        <v>0</v>
      </c>
    </row>
    <row r="1046" spans="1:29" x14ac:dyDescent="0.35">
      <c r="A1046">
        <v>200906746</v>
      </c>
      <c r="B1046" s="1">
        <v>43891</v>
      </c>
      <c r="C1046" s="1">
        <v>43881</v>
      </c>
      <c r="D1046">
        <v>1800</v>
      </c>
      <c r="E1046">
        <v>9</v>
      </c>
      <c r="F1046" t="s">
        <v>49</v>
      </c>
      <c r="G1046">
        <v>966</v>
      </c>
      <c r="H1046">
        <v>1</v>
      </c>
      <c r="I1046">
        <v>331</v>
      </c>
      <c r="J1046" t="s">
        <v>233</v>
      </c>
      <c r="K1046" t="s">
        <v>670</v>
      </c>
      <c r="L1046">
        <v>39</v>
      </c>
      <c r="M1046" t="s">
        <v>30</v>
      </c>
      <c r="N1046" t="s">
        <v>73</v>
      </c>
      <c r="O1046">
        <v>104</v>
      </c>
      <c r="P1046" t="s">
        <v>201</v>
      </c>
      <c r="S1046" t="s">
        <v>40</v>
      </c>
      <c r="T1046" t="s">
        <v>41</v>
      </c>
      <c r="U1046">
        <v>331</v>
      </c>
      <c r="Y1046" t="s">
        <v>2033</v>
      </c>
      <c r="AA1046">
        <v>34.161299999999997</v>
      </c>
      <c r="AB1046">
        <v>-118.4246</v>
      </c>
      <c r="AC1046">
        <f t="shared" si="16"/>
        <v>0</v>
      </c>
    </row>
    <row r="1047" spans="1:29" x14ac:dyDescent="0.35">
      <c r="A1047">
        <v>201208225</v>
      </c>
      <c r="B1047" s="1">
        <v>43891</v>
      </c>
      <c r="C1047" s="1">
        <v>43891</v>
      </c>
      <c r="D1047">
        <v>1330</v>
      </c>
      <c r="E1047">
        <v>12</v>
      </c>
      <c r="F1047" t="s">
        <v>68</v>
      </c>
      <c r="G1047">
        <v>1283</v>
      </c>
      <c r="H1047">
        <v>1</v>
      </c>
      <c r="I1047">
        <v>231</v>
      </c>
      <c r="J1047" t="s">
        <v>1001</v>
      </c>
      <c r="K1047" t="s">
        <v>2034</v>
      </c>
      <c r="L1047">
        <v>0</v>
      </c>
      <c r="M1047" t="s">
        <v>46</v>
      </c>
      <c r="N1047" t="s">
        <v>46</v>
      </c>
      <c r="O1047">
        <v>104</v>
      </c>
      <c r="P1047" t="s">
        <v>201</v>
      </c>
      <c r="Q1047">
        <v>400</v>
      </c>
      <c r="R1047" t="s">
        <v>143</v>
      </c>
      <c r="S1047" t="s">
        <v>33</v>
      </c>
      <c r="T1047" t="s">
        <v>34</v>
      </c>
      <c r="U1047">
        <v>231</v>
      </c>
      <c r="Y1047" t="s">
        <v>2035</v>
      </c>
      <c r="AA1047">
        <v>33.951999999999998</v>
      </c>
      <c r="AB1047">
        <v>-118.3134</v>
      </c>
      <c r="AC1047">
        <f t="shared" si="16"/>
        <v>1</v>
      </c>
    </row>
    <row r="1048" spans="1:29" x14ac:dyDescent="0.35">
      <c r="A1048">
        <v>200318361</v>
      </c>
      <c r="B1048" s="1">
        <v>44106</v>
      </c>
      <c r="C1048" s="1">
        <v>44062</v>
      </c>
      <c r="D1048">
        <v>1500</v>
      </c>
      <c r="E1048">
        <v>3</v>
      </c>
      <c r="F1048" t="s">
        <v>43</v>
      </c>
      <c r="G1048">
        <v>373</v>
      </c>
      <c r="H1048">
        <v>2</v>
      </c>
      <c r="I1048">
        <v>668</v>
      </c>
      <c r="J1048" t="s">
        <v>287</v>
      </c>
      <c r="K1048">
        <v>929</v>
      </c>
      <c r="L1048">
        <v>0</v>
      </c>
      <c r="M1048" t="s">
        <v>46</v>
      </c>
      <c r="N1048" t="s">
        <v>46</v>
      </c>
      <c r="O1048">
        <v>203</v>
      </c>
      <c r="P1048" t="s">
        <v>101</v>
      </c>
      <c r="S1048" t="s">
        <v>40</v>
      </c>
      <c r="T1048" t="s">
        <v>41</v>
      </c>
      <c r="U1048">
        <v>668</v>
      </c>
      <c r="Y1048" t="s">
        <v>2036</v>
      </c>
      <c r="AA1048">
        <v>34.017000000000003</v>
      </c>
      <c r="AB1048">
        <v>-118.3349</v>
      </c>
      <c r="AC1048">
        <f t="shared" si="16"/>
        <v>0</v>
      </c>
    </row>
    <row r="1049" spans="1:29" x14ac:dyDescent="0.35">
      <c r="A1049">
        <v>200312243</v>
      </c>
      <c r="B1049" s="1">
        <v>43985</v>
      </c>
      <c r="C1049" s="1">
        <v>43985</v>
      </c>
      <c r="D1049">
        <v>200</v>
      </c>
      <c r="E1049">
        <v>3</v>
      </c>
      <c r="F1049" t="s">
        <v>43</v>
      </c>
      <c r="G1049">
        <v>312</v>
      </c>
      <c r="H1049">
        <v>1</v>
      </c>
      <c r="I1049">
        <v>510</v>
      </c>
      <c r="J1049" t="s">
        <v>29</v>
      </c>
      <c r="L1049">
        <v>0</v>
      </c>
      <c r="O1049">
        <v>101</v>
      </c>
      <c r="P1049" t="s">
        <v>32</v>
      </c>
      <c r="S1049" t="s">
        <v>40</v>
      </c>
      <c r="T1049" t="s">
        <v>41</v>
      </c>
      <c r="U1049">
        <v>510</v>
      </c>
      <c r="Y1049" t="s">
        <v>123</v>
      </c>
      <c r="Z1049" t="s">
        <v>1973</v>
      </c>
      <c r="AA1049">
        <v>34.025500000000001</v>
      </c>
      <c r="AB1049">
        <v>-118.3601</v>
      </c>
      <c r="AC1049">
        <f t="shared" si="16"/>
        <v>0</v>
      </c>
    </row>
    <row r="1050" spans="1:29" x14ac:dyDescent="0.35">
      <c r="A1050">
        <v>200804196</v>
      </c>
      <c r="B1050" s="1">
        <v>43836</v>
      </c>
      <c r="C1050" s="1">
        <v>43835</v>
      </c>
      <c r="D1050">
        <v>1900</v>
      </c>
      <c r="E1050">
        <v>8</v>
      </c>
      <c r="F1050" t="s">
        <v>109</v>
      </c>
      <c r="G1050">
        <v>847</v>
      </c>
      <c r="H1050">
        <v>1</v>
      </c>
      <c r="I1050">
        <v>331</v>
      </c>
      <c r="J1050" t="s">
        <v>233</v>
      </c>
      <c r="K1050" t="s">
        <v>2037</v>
      </c>
      <c r="L1050">
        <v>76</v>
      </c>
      <c r="M1050" t="s">
        <v>30</v>
      </c>
      <c r="N1050" t="s">
        <v>73</v>
      </c>
      <c r="O1050">
        <v>101</v>
      </c>
      <c r="P1050" t="s">
        <v>32</v>
      </c>
      <c r="S1050" t="s">
        <v>40</v>
      </c>
      <c r="T1050" t="s">
        <v>41</v>
      </c>
      <c r="U1050">
        <v>331</v>
      </c>
      <c r="Y1050" t="s">
        <v>2038</v>
      </c>
      <c r="AA1050">
        <v>34.045999999999999</v>
      </c>
      <c r="AB1050">
        <v>-118.4196</v>
      </c>
      <c r="AC1050">
        <f t="shared" si="16"/>
        <v>0</v>
      </c>
    </row>
    <row r="1051" spans="1:29" x14ac:dyDescent="0.35">
      <c r="A1051">
        <v>200408111</v>
      </c>
      <c r="B1051" s="1">
        <v>43944</v>
      </c>
      <c r="C1051" s="1">
        <v>43944</v>
      </c>
      <c r="D1051">
        <v>300</v>
      </c>
      <c r="E1051">
        <v>4</v>
      </c>
      <c r="F1051" t="s">
        <v>54</v>
      </c>
      <c r="G1051">
        <v>417</v>
      </c>
      <c r="H1051">
        <v>1</v>
      </c>
      <c r="I1051">
        <v>420</v>
      </c>
      <c r="J1051" t="s">
        <v>352</v>
      </c>
      <c r="K1051">
        <v>344</v>
      </c>
      <c r="L1051">
        <v>40</v>
      </c>
      <c r="M1051" t="s">
        <v>30</v>
      </c>
      <c r="N1051" t="s">
        <v>95</v>
      </c>
      <c r="O1051">
        <v>108</v>
      </c>
      <c r="P1051" t="s">
        <v>105</v>
      </c>
      <c r="S1051" t="s">
        <v>40</v>
      </c>
      <c r="T1051" t="s">
        <v>41</v>
      </c>
      <c r="U1051">
        <v>420</v>
      </c>
      <c r="Y1051" t="s">
        <v>2039</v>
      </c>
      <c r="AA1051">
        <v>34.082000000000001</v>
      </c>
      <c r="AB1051">
        <v>-118.1932</v>
      </c>
      <c r="AC1051">
        <f t="shared" si="16"/>
        <v>0</v>
      </c>
    </row>
    <row r="1052" spans="1:29" x14ac:dyDescent="0.35">
      <c r="A1052">
        <v>200613330</v>
      </c>
      <c r="B1052" s="1">
        <v>44036</v>
      </c>
      <c r="C1052" s="1">
        <v>44031</v>
      </c>
      <c r="D1052">
        <v>953</v>
      </c>
      <c r="E1052">
        <v>6</v>
      </c>
      <c r="F1052" t="s">
        <v>91</v>
      </c>
      <c r="G1052">
        <v>657</v>
      </c>
      <c r="H1052">
        <v>1</v>
      </c>
      <c r="I1052">
        <v>341</v>
      </c>
      <c r="J1052" t="s">
        <v>157</v>
      </c>
      <c r="K1052" t="s">
        <v>2040</v>
      </c>
      <c r="L1052">
        <v>40</v>
      </c>
      <c r="M1052" t="s">
        <v>30</v>
      </c>
      <c r="N1052" t="s">
        <v>1233</v>
      </c>
      <c r="O1052">
        <v>502</v>
      </c>
      <c r="P1052" t="s">
        <v>47</v>
      </c>
      <c r="S1052" t="s">
        <v>40</v>
      </c>
      <c r="T1052" t="s">
        <v>41</v>
      </c>
      <c r="U1052">
        <v>341</v>
      </c>
      <c r="Y1052" t="s">
        <v>1592</v>
      </c>
      <c r="Z1052" t="s">
        <v>2041</v>
      </c>
      <c r="AA1052">
        <v>34.087600000000002</v>
      </c>
      <c r="AB1052">
        <v>-118.3092</v>
      </c>
      <c r="AC1052">
        <f t="shared" si="16"/>
        <v>0</v>
      </c>
    </row>
    <row r="1053" spans="1:29" x14ac:dyDescent="0.35">
      <c r="A1053">
        <v>200710942</v>
      </c>
      <c r="B1053" s="1">
        <v>44007</v>
      </c>
      <c r="C1053" s="1">
        <v>44007</v>
      </c>
      <c r="D1053">
        <v>1040</v>
      </c>
      <c r="E1053">
        <v>7</v>
      </c>
      <c r="F1053" t="s">
        <v>28</v>
      </c>
      <c r="G1053">
        <v>721</v>
      </c>
      <c r="H1053">
        <v>2</v>
      </c>
      <c r="I1053">
        <v>624</v>
      </c>
      <c r="J1053" t="s">
        <v>171</v>
      </c>
      <c r="K1053">
        <v>356</v>
      </c>
      <c r="L1053">
        <v>34</v>
      </c>
      <c r="M1053" t="s">
        <v>30</v>
      </c>
      <c r="N1053" t="s">
        <v>95</v>
      </c>
      <c r="O1053">
        <v>701</v>
      </c>
      <c r="P1053" t="s">
        <v>1610</v>
      </c>
      <c r="Q1053">
        <v>500</v>
      </c>
      <c r="R1053" t="s">
        <v>184</v>
      </c>
      <c r="S1053" t="s">
        <v>84</v>
      </c>
      <c r="T1053" t="s">
        <v>85</v>
      </c>
      <c r="U1053">
        <v>624</v>
      </c>
      <c r="Y1053" t="s">
        <v>2042</v>
      </c>
      <c r="AA1053">
        <v>34.076799999999999</v>
      </c>
      <c r="AB1053">
        <v>-118.3806</v>
      </c>
      <c r="AC1053">
        <f t="shared" si="16"/>
        <v>0</v>
      </c>
    </row>
    <row r="1054" spans="1:29" x14ac:dyDescent="0.35">
      <c r="A1054">
        <v>201300951</v>
      </c>
      <c r="B1054" s="1">
        <v>44074</v>
      </c>
      <c r="C1054" s="1">
        <v>44074</v>
      </c>
      <c r="D1054">
        <v>400</v>
      </c>
      <c r="E1054">
        <v>13</v>
      </c>
      <c r="F1054" t="s">
        <v>62</v>
      </c>
      <c r="G1054">
        <v>1395</v>
      </c>
      <c r="H1054">
        <v>2</v>
      </c>
      <c r="I1054">
        <v>740</v>
      </c>
      <c r="J1054" t="s">
        <v>224</v>
      </c>
      <c r="K1054" t="s">
        <v>2043</v>
      </c>
      <c r="L1054">
        <v>28</v>
      </c>
      <c r="M1054" t="s">
        <v>94</v>
      </c>
      <c r="N1054" t="s">
        <v>95</v>
      </c>
      <c r="O1054">
        <v>122</v>
      </c>
      <c r="P1054" t="s">
        <v>275</v>
      </c>
      <c r="S1054" t="s">
        <v>33</v>
      </c>
      <c r="T1054" t="s">
        <v>34</v>
      </c>
      <c r="U1054">
        <v>740</v>
      </c>
      <c r="V1054">
        <v>998</v>
      </c>
      <c r="Y1054" t="s">
        <v>2044</v>
      </c>
      <c r="AA1054">
        <v>33.982500000000002</v>
      </c>
      <c r="AB1054">
        <v>-118.26730000000001</v>
      </c>
      <c r="AC1054">
        <f t="shared" si="16"/>
        <v>1</v>
      </c>
    </row>
    <row r="1055" spans="1:29" x14ac:dyDescent="0.35">
      <c r="A1055">
        <v>200711512</v>
      </c>
      <c r="B1055" s="1">
        <v>44022</v>
      </c>
      <c r="C1055" s="1">
        <v>44017</v>
      </c>
      <c r="D1055">
        <v>1645</v>
      </c>
      <c r="E1055">
        <v>7</v>
      </c>
      <c r="F1055" t="s">
        <v>28</v>
      </c>
      <c r="G1055">
        <v>711</v>
      </c>
      <c r="H1055">
        <v>1</v>
      </c>
      <c r="I1055">
        <v>440</v>
      </c>
      <c r="J1055" t="s">
        <v>213</v>
      </c>
      <c r="K1055">
        <v>344</v>
      </c>
      <c r="L1055">
        <v>68</v>
      </c>
      <c r="M1055" t="s">
        <v>94</v>
      </c>
      <c r="N1055" t="s">
        <v>163</v>
      </c>
      <c r="O1055">
        <v>203</v>
      </c>
      <c r="P1055" t="s">
        <v>101</v>
      </c>
      <c r="S1055" t="s">
        <v>40</v>
      </c>
      <c r="T1055" t="s">
        <v>41</v>
      </c>
      <c r="U1055">
        <v>440</v>
      </c>
      <c r="Y1055" t="s">
        <v>2045</v>
      </c>
      <c r="AA1055">
        <v>34.078200000000002</v>
      </c>
      <c r="AB1055">
        <v>-118.3695</v>
      </c>
      <c r="AC1055">
        <f t="shared" si="16"/>
        <v>0</v>
      </c>
    </row>
    <row r="1056" spans="1:29" x14ac:dyDescent="0.35">
      <c r="A1056">
        <v>200116369</v>
      </c>
      <c r="B1056" s="1">
        <v>44056</v>
      </c>
      <c r="C1056" s="1">
        <v>44051</v>
      </c>
      <c r="D1056">
        <v>1000</v>
      </c>
      <c r="E1056">
        <v>1</v>
      </c>
      <c r="F1056" t="s">
        <v>36</v>
      </c>
      <c r="G1056">
        <v>101</v>
      </c>
      <c r="H1056">
        <v>1</v>
      </c>
      <c r="I1056">
        <v>330</v>
      </c>
      <c r="J1056" t="s">
        <v>37</v>
      </c>
      <c r="K1056" t="s">
        <v>2046</v>
      </c>
      <c r="L1056">
        <v>31</v>
      </c>
      <c r="M1056" t="s">
        <v>94</v>
      </c>
      <c r="N1056" t="s">
        <v>173</v>
      </c>
      <c r="O1056">
        <v>108</v>
      </c>
      <c r="P1056" t="s">
        <v>105</v>
      </c>
      <c r="S1056" t="s">
        <v>40</v>
      </c>
      <c r="T1056" t="s">
        <v>41</v>
      </c>
      <c r="U1056">
        <v>330</v>
      </c>
      <c r="Y1056" t="s">
        <v>2047</v>
      </c>
      <c r="AA1056">
        <v>34.0685</v>
      </c>
      <c r="AB1056">
        <v>-118.246</v>
      </c>
      <c r="AC1056">
        <f t="shared" si="16"/>
        <v>0</v>
      </c>
    </row>
    <row r="1057" spans="1:29" x14ac:dyDescent="0.35">
      <c r="A1057">
        <v>201209066</v>
      </c>
      <c r="B1057" s="1">
        <v>43903</v>
      </c>
      <c r="C1057" s="1">
        <v>43902</v>
      </c>
      <c r="D1057">
        <v>2230</v>
      </c>
      <c r="E1057">
        <v>12</v>
      </c>
      <c r="F1057" t="s">
        <v>68</v>
      </c>
      <c r="G1057">
        <v>1258</v>
      </c>
      <c r="H1057">
        <v>1</v>
      </c>
      <c r="I1057">
        <v>330</v>
      </c>
      <c r="J1057" t="s">
        <v>37</v>
      </c>
      <c r="K1057" t="s">
        <v>2048</v>
      </c>
      <c r="L1057">
        <v>36</v>
      </c>
      <c r="M1057" t="s">
        <v>30</v>
      </c>
      <c r="N1057" t="s">
        <v>95</v>
      </c>
      <c r="O1057">
        <v>108</v>
      </c>
      <c r="P1057" t="s">
        <v>105</v>
      </c>
      <c r="S1057" t="s">
        <v>40</v>
      </c>
      <c r="T1057" t="s">
        <v>41</v>
      </c>
      <c r="U1057">
        <v>330</v>
      </c>
      <c r="Y1057" t="s">
        <v>2049</v>
      </c>
      <c r="AA1057">
        <v>33.971800000000002</v>
      </c>
      <c r="AB1057">
        <v>-118.2783</v>
      </c>
      <c r="AC1057">
        <f t="shared" si="16"/>
        <v>0</v>
      </c>
    </row>
    <row r="1058" spans="1:29" x14ac:dyDescent="0.35">
      <c r="A1058">
        <v>200411934</v>
      </c>
      <c r="B1058" s="1">
        <v>44062</v>
      </c>
      <c r="C1058" s="1">
        <v>44062</v>
      </c>
      <c r="D1058">
        <v>1940</v>
      </c>
      <c r="E1058">
        <v>4</v>
      </c>
      <c r="F1058" t="s">
        <v>54</v>
      </c>
      <c r="G1058">
        <v>491</v>
      </c>
      <c r="H1058">
        <v>2</v>
      </c>
      <c r="I1058">
        <v>627</v>
      </c>
      <c r="J1058" t="s">
        <v>616</v>
      </c>
      <c r="K1058" t="s">
        <v>2050</v>
      </c>
      <c r="L1058">
        <v>0</v>
      </c>
      <c r="M1058" t="s">
        <v>30</v>
      </c>
      <c r="N1058" t="s">
        <v>95</v>
      </c>
      <c r="O1058">
        <v>203</v>
      </c>
      <c r="P1058" t="s">
        <v>101</v>
      </c>
      <c r="Q1058">
        <v>400</v>
      </c>
      <c r="R1058" t="s">
        <v>143</v>
      </c>
      <c r="S1058" t="s">
        <v>40</v>
      </c>
      <c r="T1058" t="s">
        <v>41</v>
      </c>
      <c r="U1058">
        <v>627</v>
      </c>
      <c r="Y1058" t="s">
        <v>2051</v>
      </c>
      <c r="AA1058">
        <v>34.023299999999999</v>
      </c>
      <c r="AB1058">
        <v>-118.2222</v>
      </c>
      <c r="AC1058">
        <f t="shared" si="16"/>
        <v>0</v>
      </c>
    </row>
    <row r="1059" spans="1:29" x14ac:dyDescent="0.35">
      <c r="A1059">
        <v>200117607</v>
      </c>
      <c r="B1059" s="1">
        <v>44082</v>
      </c>
      <c r="C1059" s="1">
        <v>44055</v>
      </c>
      <c r="D1059">
        <v>1700</v>
      </c>
      <c r="E1059">
        <v>1</v>
      </c>
      <c r="F1059" t="s">
        <v>36</v>
      </c>
      <c r="G1059">
        <v>153</v>
      </c>
      <c r="H1059">
        <v>2</v>
      </c>
      <c r="I1059">
        <v>930</v>
      </c>
      <c r="J1059" t="s">
        <v>339</v>
      </c>
      <c r="K1059" t="s">
        <v>2052</v>
      </c>
      <c r="L1059">
        <v>34</v>
      </c>
      <c r="M1059" t="s">
        <v>94</v>
      </c>
      <c r="N1059" t="s">
        <v>163</v>
      </c>
      <c r="O1059">
        <v>502</v>
      </c>
      <c r="P1059" t="s">
        <v>47</v>
      </c>
      <c r="Q1059">
        <v>511</v>
      </c>
      <c r="R1059" t="s">
        <v>151</v>
      </c>
      <c r="S1059" t="s">
        <v>84</v>
      </c>
      <c r="T1059" t="s">
        <v>85</v>
      </c>
      <c r="U1059">
        <v>930</v>
      </c>
      <c r="Y1059" t="s">
        <v>291</v>
      </c>
      <c r="AA1059">
        <v>34.045999999999999</v>
      </c>
      <c r="AB1059">
        <v>-118.251</v>
      </c>
      <c r="AC1059">
        <f t="shared" si="16"/>
        <v>0</v>
      </c>
    </row>
    <row r="1060" spans="1:29" x14ac:dyDescent="0.35">
      <c r="A1060">
        <v>200506626</v>
      </c>
      <c r="B1060" s="1">
        <v>43892</v>
      </c>
      <c r="C1060" s="1">
        <v>43889</v>
      </c>
      <c r="D1060">
        <v>1830</v>
      </c>
      <c r="E1060">
        <v>5</v>
      </c>
      <c r="F1060" t="s">
        <v>98</v>
      </c>
      <c r="G1060">
        <v>531</v>
      </c>
      <c r="H1060">
        <v>1</v>
      </c>
      <c r="I1060">
        <v>341</v>
      </c>
      <c r="J1060" t="s">
        <v>157</v>
      </c>
      <c r="K1060" t="s">
        <v>2053</v>
      </c>
      <c r="L1060">
        <v>0</v>
      </c>
      <c r="M1060" t="s">
        <v>30</v>
      </c>
      <c r="N1060" t="s">
        <v>31</v>
      </c>
      <c r="O1060">
        <v>121</v>
      </c>
      <c r="P1060" t="s">
        <v>246</v>
      </c>
      <c r="S1060" t="s">
        <v>40</v>
      </c>
      <c r="T1060" t="s">
        <v>41</v>
      </c>
      <c r="U1060">
        <v>341</v>
      </c>
      <c r="Y1060" t="s">
        <v>2054</v>
      </c>
      <c r="AA1060">
        <v>33.7866</v>
      </c>
      <c r="AB1060">
        <v>-118.3044</v>
      </c>
      <c r="AC1060">
        <f t="shared" si="16"/>
        <v>0</v>
      </c>
    </row>
    <row r="1061" spans="1:29" x14ac:dyDescent="0.35">
      <c r="A1061">
        <v>201010396</v>
      </c>
      <c r="B1061" s="1">
        <v>44007</v>
      </c>
      <c r="C1061" s="1">
        <v>44007</v>
      </c>
      <c r="D1061">
        <v>1730</v>
      </c>
      <c r="E1061">
        <v>10</v>
      </c>
      <c r="F1061" t="s">
        <v>103</v>
      </c>
      <c r="G1061">
        <v>1008</v>
      </c>
      <c r="H1061">
        <v>2</v>
      </c>
      <c r="I1061">
        <v>624</v>
      </c>
      <c r="J1061" t="s">
        <v>171</v>
      </c>
      <c r="K1061" t="s">
        <v>2055</v>
      </c>
      <c r="L1061">
        <v>49</v>
      </c>
      <c r="M1061" t="s">
        <v>94</v>
      </c>
      <c r="N1061" t="s">
        <v>73</v>
      </c>
      <c r="O1061">
        <v>503</v>
      </c>
      <c r="P1061" t="s">
        <v>650</v>
      </c>
      <c r="Q1061">
        <v>400</v>
      </c>
      <c r="R1061" t="s">
        <v>143</v>
      </c>
      <c r="S1061" t="s">
        <v>40</v>
      </c>
      <c r="T1061" t="s">
        <v>41</v>
      </c>
      <c r="U1061">
        <v>624</v>
      </c>
      <c r="Y1061" t="s">
        <v>2056</v>
      </c>
      <c r="AA1061">
        <v>34.207700000000003</v>
      </c>
      <c r="AB1061">
        <v>-118.49120000000001</v>
      </c>
      <c r="AC1061">
        <f t="shared" si="16"/>
        <v>0</v>
      </c>
    </row>
    <row r="1062" spans="1:29" x14ac:dyDescent="0.35">
      <c r="A1062">
        <v>200713597</v>
      </c>
      <c r="B1062" s="1">
        <v>44081</v>
      </c>
      <c r="C1062" s="1">
        <v>44080</v>
      </c>
      <c r="D1062">
        <v>1800</v>
      </c>
      <c r="E1062">
        <v>7</v>
      </c>
      <c r="F1062" t="s">
        <v>28</v>
      </c>
      <c r="G1062">
        <v>745</v>
      </c>
      <c r="H1062">
        <v>1</v>
      </c>
      <c r="I1062">
        <v>510</v>
      </c>
      <c r="J1062" t="s">
        <v>29</v>
      </c>
      <c r="L1062">
        <v>0</v>
      </c>
      <c r="O1062">
        <v>101</v>
      </c>
      <c r="P1062" t="s">
        <v>32</v>
      </c>
      <c r="S1062" t="s">
        <v>40</v>
      </c>
      <c r="T1062" t="s">
        <v>41</v>
      </c>
      <c r="U1062">
        <v>510</v>
      </c>
      <c r="Y1062" t="s">
        <v>608</v>
      </c>
      <c r="Z1062" t="s">
        <v>999</v>
      </c>
      <c r="AA1062">
        <v>34.057200000000002</v>
      </c>
      <c r="AB1062">
        <v>-118.34820000000001</v>
      </c>
      <c r="AC1062">
        <f t="shared" si="16"/>
        <v>0</v>
      </c>
    </row>
    <row r="1063" spans="1:29" x14ac:dyDescent="0.35">
      <c r="A1063">
        <v>201109418</v>
      </c>
      <c r="B1063" s="1">
        <v>43967</v>
      </c>
      <c r="C1063" s="1">
        <v>43967</v>
      </c>
      <c r="D1063">
        <v>645</v>
      </c>
      <c r="E1063">
        <v>11</v>
      </c>
      <c r="F1063" t="s">
        <v>64</v>
      </c>
      <c r="G1063">
        <v>1124</v>
      </c>
      <c r="H1063">
        <v>2</v>
      </c>
      <c r="I1063">
        <v>626</v>
      </c>
      <c r="J1063" t="s">
        <v>141</v>
      </c>
      <c r="K1063" t="s">
        <v>2057</v>
      </c>
      <c r="L1063">
        <v>28</v>
      </c>
      <c r="M1063" t="s">
        <v>94</v>
      </c>
      <c r="N1063" t="s">
        <v>95</v>
      </c>
      <c r="O1063">
        <v>502</v>
      </c>
      <c r="P1063" t="s">
        <v>47</v>
      </c>
      <c r="Q1063">
        <v>400</v>
      </c>
      <c r="R1063" t="s">
        <v>143</v>
      </c>
      <c r="S1063" t="s">
        <v>33</v>
      </c>
      <c r="T1063" t="s">
        <v>34</v>
      </c>
      <c r="U1063">
        <v>626</v>
      </c>
      <c r="Y1063" t="s">
        <v>2058</v>
      </c>
      <c r="AA1063">
        <v>34.119300000000003</v>
      </c>
      <c r="AB1063">
        <v>-118.2441</v>
      </c>
      <c r="AC1063">
        <f t="shared" si="16"/>
        <v>1</v>
      </c>
    </row>
    <row r="1064" spans="1:29" x14ac:dyDescent="0.35">
      <c r="A1064">
        <v>200314706</v>
      </c>
      <c r="B1064" s="1">
        <v>44037</v>
      </c>
      <c r="C1064" s="1">
        <v>44034</v>
      </c>
      <c r="D1064">
        <v>2300</v>
      </c>
      <c r="E1064">
        <v>3</v>
      </c>
      <c r="F1064" t="s">
        <v>43</v>
      </c>
      <c r="G1064">
        <v>355</v>
      </c>
      <c r="H1064">
        <v>1</v>
      </c>
      <c r="I1064">
        <v>420</v>
      </c>
      <c r="J1064" t="s">
        <v>352</v>
      </c>
      <c r="L1064">
        <v>0</v>
      </c>
      <c r="O1064">
        <v>103</v>
      </c>
      <c r="P1064" t="s">
        <v>146</v>
      </c>
      <c r="S1064" t="s">
        <v>40</v>
      </c>
      <c r="T1064" t="s">
        <v>41</v>
      </c>
      <c r="U1064">
        <v>420</v>
      </c>
      <c r="Y1064" t="s">
        <v>2059</v>
      </c>
      <c r="AA1064">
        <v>34.019399999999997</v>
      </c>
      <c r="AB1064">
        <v>-118.30929999999999</v>
      </c>
      <c r="AC1064">
        <f t="shared" si="16"/>
        <v>0</v>
      </c>
    </row>
    <row r="1065" spans="1:29" x14ac:dyDescent="0.35">
      <c r="A1065">
        <v>201211598</v>
      </c>
      <c r="B1065" s="1">
        <v>43947</v>
      </c>
      <c r="C1065" s="1">
        <v>43947</v>
      </c>
      <c r="D1065">
        <v>924</v>
      </c>
      <c r="E1065">
        <v>12</v>
      </c>
      <c r="F1065" t="s">
        <v>68</v>
      </c>
      <c r="G1065">
        <v>1215</v>
      </c>
      <c r="H1065">
        <v>1</v>
      </c>
      <c r="I1065">
        <v>442</v>
      </c>
      <c r="J1065" t="s">
        <v>179</v>
      </c>
      <c r="K1065" t="s">
        <v>2060</v>
      </c>
      <c r="L1065">
        <v>0</v>
      </c>
      <c r="M1065" t="s">
        <v>46</v>
      </c>
      <c r="N1065" t="s">
        <v>46</v>
      </c>
      <c r="O1065">
        <v>202</v>
      </c>
      <c r="P1065" t="s">
        <v>1970</v>
      </c>
      <c r="S1065" t="s">
        <v>40</v>
      </c>
      <c r="T1065" t="s">
        <v>41</v>
      </c>
      <c r="U1065">
        <v>442</v>
      </c>
      <c r="Y1065" t="s">
        <v>2061</v>
      </c>
      <c r="AA1065">
        <v>33.993200000000002</v>
      </c>
      <c r="AB1065">
        <v>-118.3002</v>
      </c>
      <c r="AC1065">
        <f t="shared" si="16"/>
        <v>0</v>
      </c>
    </row>
    <row r="1066" spans="1:29" x14ac:dyDescent="0.35">
      <c r="A1066">
        <v>201226437</v>
      </c>
      <c r="B1066" s="1">
        <v>44179</v>
      </c>
      <c r="C1066" s="1">
        <v>44179</v>
      </c>
      <c r="D1066">
        <v>1500</v>
      </c>
      <c r="E1066">
        <v>12</v>
      </c>
      <c r="F1066" t="s">
        <v>68</v>
      </c>
      <c r="G1066">
        <v>1268</v>
      </c>
      <c r="H1066">
        <v>2</v>
      </c>
      <c r="I1066">
        <v>626</v>
      </c>
      <c r="J1066" t="s">
        <v>141</v>
      </c>
      <c r="K1066" t="s">
        <v>2062</v>
      </c>
      <c r="L1066">
        <v>33</v>
      </c>
      <c r="M1066" t="s">
        <v>94</v>
      </c>
      <c r="N1066" t="s">
        <v>95</v>
      </c>
      <c r="O1066">
        <v>501</v>
      </c>
      <c r="P1066" t="s">
        <v>164</v>
      </c>
      <c r="Q1066">
        <v>400</v>
      </c>
      <c r="R1066" t="s">
        <v>143</v>
      </c>
      <c r="S1066" t="s">
        <v>40</v>
      </c>
      <c r="T1066" t="s">
        <v>41</v>
      </c>
      <c r="U1066">
        <v>626</v>
      </c>
      <c r="Y1066" t="s">
        <v>2063</v>
      </c>
      <c r="AA1066">
        <v>33.960999999999999</v>
      </c>
      <c r="AB1066">
        <v>-118.2739</v>
      </c>
      <c r="AC1066">
        <f t="shared" si="16"/>
        <v>0</v>
      </c>
    </row>
    <row r="1067" spans="1:29" x14ac:dyDescent="0.35">
      <c r="A1067">
        <v>200306052</v>
      </c>
      <c r="B1067" s="1">
        <v>43865</v>
      </c>
      <c r="C1067" s="1">
        <v>43865</v>
      </c>
      <c r="D1067">
        <v>845</v>
      </c>
      <c r="E1067">
        <v>3</v>
      </c>
      <c r="F1067" t="s">
        <v>43</v>
      </c>
      <c r="G1067">
        <v>307</v>
      </c>
      <c r="H1067">
        <v>2</v>
      </c>
      <c r="I1067">
        <v>745</v>
      </c>
      <c r="J1067" t="s">
        <v>139</v>
      </c>
      <c r="K1067" t="s">
        <v>2064</v>
      </c>
      <c r="L1067">
        <v>0</v>
      </c>
      <c r="M1067" t="s">
        <v>46</v>
      </c>
      <c r="N1067" t="s">
        <v>46</v>
      </c>
      <c r="O1067">
        <v>502</v>
      </c>
      <c r="P1067" t="s">
        <v>47</v>
      </c>
      <c r="Q1067">
        <v>200</v>
      </c>
      <c r="R1067" t="s">
        <v>663</v>
      </c>
      <c r="S1067" t="s">
        <v>40</v>
      </c>
      <c r="T1067" t="s">
        <v>41</v>
      </c>
      <c r="U1067">
        <v>745</v>
      </c>
      <c r="Y1067" t="s">
        <v>2065</v>
      </c>
      <c r="AA1067">
        <v>34.033799999999999</v>
      </c>
      <c r="AB1067">
        <v>-118.337</v>
      </c>
      <c r="AC1067">
        <f t="shared" si="16"/>
        <v>0</v>
      </c>
    </row>
    <row r="1068" spans="1:29" x14ac:dyDescent="0.35">
      <c r="A1068">
        <v>200217092</v>
      </c>
      <c r="B1068" s="1">
        <v>44140</v>
      </c>
      <c r="C1068" s="1">
        <v>44140</v>
      </c>
      <c r="D1068">
        <v>1430</v>
      </c>
      <c r="E1068">
        <v>2</v>
      </c>
      <c r="F1068" t="s">
        <v>56</v>
      </c>
      <c r="G1068">
        <v>221</v>
      </c>
      <c r="H1068">
        <v>1</v>
      </c>
      <c r="I1068">
        <v>210</v>
      </c>
      <c r="J1068" t="s">
        <v>149</v>
      </c>
      <c r="K1068" t="s">
        <v>2066</v>
      </c>
      <c r="L1068">
        <v>43</v>
      </c>
      <c r="M1068" t="s">
        <v>94</v>
      </c>
      <c r="N1068" t="s">
        <v>95</v>
      </c>
      <c r="O1068">
        <v>210</v>
      </c>
      <c r="P1068" t="s">
        <v>183</v>
      </c>
      <c r="Q1068">
        <v>400</v>
      </c>
      <c r="R1068" t="s">
        <v>143</v>
      </c>
      <c r="S1068" t="s">
        <v>40</v>
      </c>
      <c r="T1068" t="s">
        <v>41</v>
      </c>
      <c r="U1068">
        <v>210</v>
      </c>
      <c r="V1068">
        <v>998</v>
      </c>
      <c r="Y1068" t="s">
        <v>2067</v>
      </c>
      <c r="Z1068" t="s">
        <v>89</v>
      </c>
      <c r="AA1068">
        <v>34.076300000000003</v>
      </c>
      <c r="AB1068">
        <v>-118.29170000000001</v>
      </c>
      <c r="AC1068">
        <f t="shared" si="16"/>
        <v>0</v>
      </c>
    </row>
    <row r="1069" spans="1:29" x14ac:dyDescent="0.35">
      <c r="A1069">
        <v>200607526</v>
      </c>
      <c r="B1069" s="1">
        <v>43898</v>
      </c>
      <c r="C1069" s="1">
        <v>43898</v>
      </c>
      <c r="D1069">
        <v>1</v>
      </c>
      <c r="E1069">
        <v>6</v>
      </c>
      <c r="F1069" t="s">
        <v>91</v>
      </c>
      <c r="G1069">
        <v>666</v>
      </c>
      <c r="H1069">
        <v>1</v>
      </c>
      <c r="I1069">
        <v>330</v>
      </c>
      <c r="J1069" t="s">
        <v>37</v>
      </c>
      <c r="K1069" t="s">
        <v>2068</v>
      </c>
      <c r="L1069">
        <v>33</v>
      </c>
      <c r="M1069" t="s">
        <v>30</v>
      </c>
      <c r="N1069" t="s">
        <v>95</v>
      </c>
      <c r="O1069">
        <v>108</v>
      </c>
      <c r="P1069" t="s">
        <v>105</v>
      </c>
      <c r="S1069" t="s">
        <v>40</v>
      </c>
      <c r="T1069" t="s">
        <v>41</v>
      </c>
      <c r="U1069">
        <v>330</v>
      </c>
      <c r="Y1069" t="s">
        <v>2069</v>
      </c>
      <c r="AA1069">
        <v>34.097999999999999</v>
      </c>
      <c r="AB1069">
        <v>-118.3223</v>
      </c>
      <c r="AC1069">
        <f t="shared" si="16"/>
        <v>0</v>
      </c>
    </row>
    <row r="1070" spans="1:29" x14ac:dyDescent="0.35">
      <c r="A1070">
        <v>201225158</v>
      </c>
      <c r="B1070" s="1">
        <v>44158</v>
      </c>
      <c r="C1070" s="1">
        <v>44158</v>
      </c>
      <c r="D1070">
        <v>2130</v>
      </c>
      <c r="E1070">
        <v>12</v>
      </c>
      <c r="F1070" t="s">
        <v>68</v>
      </c>
      <c r="G1070">
        <v>1265</v>
      </c>
      <c r="H1070">
        <v>1</v>
      </c>
      <c r="I1070">
        <v>761</v>
      </c>
      <c r="J1070" t="s">
        <v>403</v>
      </c>
      <c r="K1070" t="s">
        <v>2070</v>
      </c>
      <c r="L1070">
        <v>27</v>
      </c>
      <c r="M1070" t="s">
        <v>94</v>
      </c>
      <c r="N1070" t="s">
        <v>95</v>
      </c>
      <c r="O1070">
        <v>104</v>
      </c>
      <c r="P1070" t="s">
        <v>201</v>
      </c>
      <c r="Q1070">
        <v>102</v>
      </c>
      <c r="R1070" t="s">
        <v>219</v>
      </c>
      <c r="S1070" t="s">
        <v>84</v>
      </c>
      <c r="T1070" t="s">
        <v>85</v>
      </c>
      <c r="U1070">
        <v>761</v>
      </c>
      <c r="Y1070" t="s">
        <v>2071</v>
      </c>
      <c r="AA1070">
        <v>33.962699999999998</v>
      </c>
      <c r="AB1070">
        <v>-118.2976</v>
      </c>
      <c r="AC1070">
        <f t="shared" si="16"/>
        <v>0</v>
      </c>
    </row>
    <row r="1071" spans="1:29" x14ac:dyDescent="0.35">
      <c r="A1071">
        <v>200812873</v>
      </c>
      <c r="B1071" s="1">
        <v>44054</v>
      </c>
      <c r="C1071" s="1">
        <v>44053</v>
      </c>
      <c r="D1071">
        <v>1700</v>
      </c>
      <c r="E1071">
        <v>8</v>
      </c>
      <c r="F1071" t="s">
        <v>109</v>
      </c>
      <c r="G1071">
        <v>842</v>
      </c>
      <c r="H1071">
        <v>1</v>
      </c>
      <c r="I1071">
        <v>330</v>
      </c>
      <c r="J1071" t="s">
        <v>37</v>
      </c>
      <c r="K1071" t="s">
        <v>2072</v>
      </c>
      <c r="L1071">
        <v>29</v>
      </c>
      <c r="M1071" t="s">
        <v>30</v>
      </c>
      <c r="N1071" t="s">
        <v>73</v>
      </c>
      <c r="O1071">
        <v>101</v>
      </c>
      <c r="P1071" t="s">
        <v>32</v>
      </c>
      <c r="S1071" t="s">
        <v>40</v>
      </c>
      <c r="T1071" t="s">
        <v>41</v>
      </c>
      <c r="U1071">
        <v>330</v>
      </c>
      <c r="Y1071" t="s">
        <v>1749</v>
      </c>
      <c r="AA1071">
        <v>34.043100000000003</v>
      </c>
      <c r="AB1071">
        <v>-118.4599</v>
      </c>
      <c r="AC1071">
        <f t="shared" si="16"/>
        <v>0</v>
      </c>
    </row>
    <row r="1072" spans="1:29" x14ac:dyDescent="0.35">
      <c r="A1072">
        <v>200812794</v>
      </c>
      <c r="B1072" s="1">
        <v>44052</v>
      </c>
      <c r="C1072" s="1">
        <v>44045</v>
      </c>
      <c r="D1072">
        <v>1348</v>
      </c>
      <c r="E1072">
        <v>8</v>
      </c>
      <c r="F1072" t="s">
        <v>109</v>
      </c>
      <c r="G1072">
        <v>852</v>
      </c>
      <c r="H1072">
        <v>1</v>
      </c>
      <c r="I1072">
        <v>341</v>
      </c>
      <c r="J1072" t="s">
        <v>157</v>
      </c>
      <c r="K1072" t="s">
        <v>548</v>
      </c>
      <c r="L1072">
        <v>37</v>
      </c>
      <c r="M1072" t="s">
        <v>30</v>
      </c>
      <c r="N1072" t="s">
        <v>173</v>
      </c>
      <c r="O1072">
        <v>502</v>
      </c>
      <c r="P1072" t="s">
        <v>47</v>
      </c>
      <c r="S1072" t="s">
        <v>40</v>
      </c>
      <c r="T1072" t="s">
        <v>41</v>
      </c>
      <c r="U1072">
        <v>341</v>
      </c>
      <c r="Y1072" t="s">
        <v>2073</v>
      </c>
      <c r="AA1072">
        <v>34.042499999999997</v>
      </c>
      <c r="AB1072">
        <v>-118.4552</v>
      </c>
      <c r="AC1072">
        <f t="shared" si="16"/>
        <v>0</v>
      </c>
    </row>
    <row r="1073" spans="1:29" x14ac:dyDescent="0.35">
      <c r="A1073">
        <v>200614568</v>
      </c>
      <c r="B1073" s="1">
        <v>44070</v>
      </c>
      <c r="C1073" s="1">
        <v>44070</v>
      </c>
      <c r="D1073">
        <v>205</v>
      </c>
      <c r="E1073">
        <v>6</v>
      </c>
      <c r="F1073" t="s">
        <v>91</v>
      </c>
      <c r="G1073">
        <v>666</v>
      </c>
      <c r="H1073">
        <v>1</v>
      </c>
      <c r="I1073">
        <v>310</v>
      </c>
      <c r="J1073" t="s">
        <v>71</v>
      </c>
      <c r="K1073" t="s">
        <v>2074</v>
      </c>
      <c r="L1073">
        <v>0</v>
      </c>
      <c r="M1073" t="s">
        <v>46</v>
      </c>
      <c r="N1073" t="s">
        <v>46</v>
      </c>
      <c r="O1073">
        <v>501</v>
      </c>
      <c r="P1073" t="s">
        <v>164</v>
      </c>
      <c r="S1073" t="s">
        <v>33</v>
      </c>
      <c r="T1073" t="s">
        <v>34</v>
      </c>
      <c r="U1073">
        <v>310</v>
      </c>
      <c r="Y1073" t="s">
        <v>2075</v>
      </c>
      <c r="AA1073">
        <v>34.096200000000003</v>
      </c>
      <c r="AB1073">
        <v>-118.3237</v>
      </c>
      <c r="AC1073">
        <f t="shared" si="16"/>
        <v>1</v>
      </c>
    </row>
    <row r="1074" spans="1:29" x14ac:dyDescent="0.35">
      <c r="A1074">
        <v>200714588</v>
      </c>
      <c r="B1074" s="1">
        <v>44109</v>
      </c>
      <c r="C1074" s="1">
        <v>44109</v>
      </c>
      <c r="D1074">
        <v>1115</v>
      </c>
      <c r="E1074">
        <v>7</v>
      </c>
      <c r="F1074" t="s">
        <v>28</v>
      </c>
      <c r="G1074">
        <v>711</v>
      </c>
      <c r="H1074">
        <v>2</v>
      </c>
      <c r="I1074">
        <v>745</v>
      </c>
      <c r="J1074" t="s">
        <v>139</v>
      </c>
      <c r="K1074" t="s">
        <v>239</v>
      </c>
      <c r="L1074">
        <v>27</v>
      </c>
      <c r="M1074" t="s">
        <v>30</v>
      </c>
      <c r="N1074" t="s">
        <v>31</v>
      </c>
      <c r="O1074">
        <v>710</v>
      </c>
      <c r="P1074" t="s">
        <v>394</v>
      </c>
      <c r="S1074" t="s">
        <v>40</v>
      </c>
      <c r="T1074" t="s">
        <v>41</v>
      </c>
      <c r="U1074">
        <v>745</v>
      </c>
      <c r="Y1074" t="s">
        <v>2076</v>
      </c>
      <c r="AA1074">
        <v>34.078099999999999</v>
      </c>
      <c r="AB1074">
        <v>-118.3742</v>
      </c>
      <c r="AC1074">
        <f t="shared" si="16"/>
        <v>0</v>
      </c>
    </row>
    <row r="1075" spans="1:29" x14ac:dyDescent="0.35">
      <c r="A1075">
        <v>201225101</v>
      </c>
      <c r="B1075" s="1">
        <v>44159</v>
      </c>
      <c r="C1075" s="1">
        <v>44159</v>
      </c>
      <c r="D1075">
        <v>230</v>
      </c>
      <c r="E1075">
        <v>12</v>
      </c>
      <c r="F1075" t="s">
        <v>68</v>
      </c>
      <c r="G1075">
        <v>1283</v>
      </c>
      <c r="H1075">
        <v>2</v>
      </c>
      <c r="I1075">
        <v>626</v>
      </c>
      <c r="J1075" t="s">
        <v>141</v>
      </c>
      <c r="K1075" t="s">
        <v>2077</v>
      </c>
      <c r="L1075">
        <v>62</v>
      </c>
      <c r="M1075" t="s">
        <v>94</v>
      </c>
      <c r="N1075" t="s">
        <v>163</v>
      </c>
      <c r="O1075">
        <v>501</v>
      </c>
      <c r="P1075" t="s">
        <v>164</v>
      </c>
      <c r="Q1075">
        <v>400</v>
      </c>
      <c r="R1075" t="s">
        <v>143</v>
      </c>
      <c r="S1075" t="s">
        <v>40</v>
      </c>
      <c r="T1075" t="s">
        <v>41</v>
      </c>
      <c r="U1075">
        <v>626</v>
      </c>
      <c r="Y1075" t="s">
        <v>2078</v>
      </c>
      <c r="AA1075">
        <v>33.950699999999998</v>
      </c>
      <c r="AB1075">
        <v>-118.309</v>
      </c>
      <c r="AC1075">
        <f t="shared" si="16"/>
        <v>0</v>
      </c>
    </row>
    <row r="1076" spans="1:29" x14ac:dyDescent="0.35">
      <c r="A1076">
        <v>200307803</v>
      </c>
      <c r="B1076" s="1">
        <v>43893</v>
      </c>
      <c r="C1076" s="1">
        <v>43876</v>
      </c>
      <c r="D1076">
        <v>1800</v>
      </c>
      <c r="E1076">
        <v>3</v>
      </c>
      <c r="F1076" t="s">
        <v>43</v>
      </c>
      <c r="G1076">
        <v>358</v>
      </c>
      <c r="H1076">
        <v>1</v>
      </c>
      <c r="I1076">
        <v>480</v>
      </c>
      <c r="J1076" t="s">
        <v>44</v>
      </c>
      <c r="K1076" t="s">
        <v>45</v>
      </c>
      <c r="L1076">
        <v>19</v>
      </c>
      <c r="M1076" t="s">
        <v>30</v>
      </c>
      <c r="N1076" t="s">
        <v>173</v>
      </c>
      <c r="O1076">
        <v>722</v>
      </c>
      <c r="P1076" t="s">
        <v>1837</v>
      </c>
      <c r="S1076" t="s">
        <v>40</v>
      </c>
      <c r="T1076" t="s">
        <v>41</v>
      </c>
      <c r="U1076">
        <v>480</v>
      </c>
      <c r="Y1076" t="s">
        <v>2079</v>
      </c>
      <c r="AA1076">
        <v>34.021000000000001</v>
      </c>
      <c r="AB1076">
        <v>-118.28230000000001</v>
      </c>
      <c r="AC1076">
        <f t="shared" si="16"/>
        <v>0</v>
      </c>
    </row>
    <row r="1077" spans="1:29" x14ac:dyDescent="0.35">
      <c r="A1077">
        <v>200314689</v>
      </c>
      <c r="B1077" s="1">
        <v>44036</v>
      </c>
      <c r="C1077" s="1">
        <v>44036</v>
      </c>
      <c r="D1077">
        <v>930</v>
      </c>
      <c r="E1077">
        <v>3</v>
      </c>
      <c r="F1077" t="s">
        <v>43</v>
      </c>
      <c r="G1077">
        <v>341</v>
      </c>
      <c r="H1077">
        <v>1</v>
      </c>
      <c r="I1077">
        <v>330</v>
      </c>
      <c r="J1077" t="s">
        <v>37</v>
      </c>
      <c r="K1077" t="s">
        <v>2080</v>
      </c>
      <c r="L1077">
        <v>32</v>
      </c>
      <c r="M1077" t="s">
        <v>94</v>
      </c>
      <c r="N1077" t="s">
        <v>163</v>
      </c>
      <c r="O1077">
        <v>101</v>
      </c>
      <c r="P1077" t="s">
        <v>32</v>
      </c>
      <c r="S1077" t="s">
        <v>40</v>
      </c>
      <c r="T1077" t="s">
        <v>41</v>
      </c>
      <c r="U1077">
        <v>330</v>
      </c>
      <c r="Y1077" t="s">
        <v>2081</v>
      </c>
      <c r="Z1077" t="s">
        <v>2082</v>
      </c>
      <c r="AA1077">
        <v>34.0212</v>
      </c>
      <c r="AB1077">
        <v>-118.3781</v>
      </c>
      <c r="AC1077">
        <f t="shared" si="16"/>
        <v>0</v>
      </c>
    </row>
    <row r="1078" spans="1:29" x14ac:dyDescent="0.35">
      <c r="A1078">
        <v>200904951</v>
      </c>
      <c r="B1078" s="1">
        <v>43853</v>
      </c>
      <c r="C1078" s="1">
        <v>43852</v>
      </c>
      <c r="D1078">
        <v>2030</v>
      </c>
      <c r="E1078">
        <v>9</v>
      </c>
      <c r="F1078" t="s">
        <v>49</v>
      </c>
      <c r="G1078">
        <v>941</v>
      </c>
      <c r="H1078">
        <v>1</v>
      </c>
      <c r="I1078">
        <v>510</v>
      </c>
      <c r="J1078" t="s">
        <v>29</v>
      </c>
      <c r="L1078">
        <v>0</v>
      </c>
      <c r="O1078">
        <v>101</v>
      </c>
      <c r="P1078" t="s">
        <v>32</v>
      </c>
      <c r="S1078" t="s">
        <v>40</v>
      </c>
      <c r="T1078" t="s">
        <v>41</v>
      </c>
      <c r="U1078">
        <v>510</v>
      </c>
      <c r="Y1078" t="s">
        <v>2083</v>
      </c>
      <c r="AA1078">
        <v>34.174500000000002</v>
      </c>
      <c r="AB1078">
        <v>-118.465</v>
      </c>
      <c r="AC1078">
        <f t="shared" si="16"/>
        <v>0</v>
      </c>
    </row>
    <row r="1079" spans="1:29" x14ac:dyDescent="0.35">
      <c r="A1079">
        <v>200300726</v>
      </c>
      <c r="B1079" s="1">
        <v>44023</v>
      </c>
      <c r="C1079" s="1">
        <v>44023</v>
      </c>
      <c r="D1079">
        <v>400</v>
      </c>
      <c r="E1079">
        <v>3</v>
      </c>
      <c r="F1079" t="s">
        <v>43</v>
      </c>
      <c r="G1079">
        <v>361</v>
      </c>
      <c r="H1079">
        <v>1</v>
      </c>
      <c r="I1079">
        <v>310</v>
      </c>
      <c r="J1079" t="s">
        <v>71</v>
      </c>
      <c r="K1079" t="s">
        <v>2084</v>
      </c>
      <c r="L1079">
        <v>42</v>
      </c>
      <c r="M1079" t="s">
        <v>94</v>
      </c>
      <c r="N1079" t="s">
        <v>163</v>
      </c>
      <c r="O1079">
        <v>502</v>
      </c>
      <c r="P1079" t="s">
        <v>47</v>
      </c>
      <c r="S1079" t="s">
        <v>33</v>
      </c>
      <c r="T1079" t="s">
        <v>34</v>
      </c>
      <c r="U1079">
        <v>310</v>
      </c>
      <c r="Y1079" t="s">
        <v>2085</v>
      </c>
      <c r="AA1079">
        <v>34.017099999999999</v>
      </c>
      <c r="AB1079">
        <v>-118.3531</v>
      </c>
      <c r="AC1079">
        <f t="shared" si="16"/>
        <v>1</v>
      </c>
    </row>
    <row r="1080" spans="1:29" x14ac:dyDescent="0.35">
      <c r="A1080">
        <v>201220568</v>
      </c>
      <c r="B1080" s="1">
        <v>44086</v>
      </c>
      <c r="C1080" s="1">
        <v>44086</v>
      </c>
      <c r="D1080">
        <v>1945</v>
      </c>
      <c r="E1080">
        <v>12</v>
      </c>
      <c r="F1080" t="s">
        <v>68</v>
      </c>
      <c r="G1080">
        <v>1267</v>
      </c>
      <c r="H1080">
        <v>1</v>
      </c>
      <c r="I1080">
        <v>440</v>
      </c>
      <c r="J1080" t="s">
        <v>213</v>
      </c>
      <c r="K1080" t="s">
        <v>2086</v>
      </c>
      <c r="L1080">
        <v>25</v>
      </c>
      <c r="M1080" t="s">
        <v>94</v>
      </c>
      <c r="N1080" t="s">
        <v>163</v>
      </c>
      <c r="O1080">
        <v>122</v>
      </c>
      <c r="P1080" t="s">
        <v>275</v>
      </c>
      <c r="Q1080">
        <v>400</v>
      </c>
      <c r="R1080" t="s">
        <v>143</v>
      </c>
      <c r="S1080" t="s">
        <v>40</v>
      </c>
      <c r="T1080" t="s">
        <v>41</v>
      </c>
      <c r="U1080">
        <v>440</v>
      </c>
      <c r="Y1080" t="s">
        <v>2087</v>
      </c>
      <c r="AA1080">
        <v>33.9621</v>
      </c>
      <c r="AB1080">
        <v>-118.28530000000001</v>
      </c>
      <c r="AC1080">
        <f t="shared" si="16"/>
        <v>0</v>
      </c>
    </row>
    <row r="1081" spans="1:29" x14ac:dyDescent="0.35">
      <c r="A1081">
        <v>200408198</v>
      </c>
      <c r="B1081" s="1">
        <v>43946</v>
      </c>
      <c r="C1081" s="1">
        <v>43946</v>
      </c>
      <c r="D1081">
        <v>2150</v>
      </c>
      <c r="E1081">
        <v>4</v>
      </c>
      <c r="F1081" t="s">
        <v>54</v>
      </c>
      <c r="G1081">
        <v>445</v>
      </c>
      <c r="H1081">
        <v>2</v>
      </c>
      <c r="I1081">
        <v>745</v>
      </c>
      <c r="J1081" t="s">
        <v>139</v>
      </c>
      <c r="K1081">
        <v>329</v>
      </c>
      <c r="L1081">
        <v>54</v>
      </c>
      <c r="M1081" t="s">
        <v>30</v>
      </c>
      <c r="N1081" t="s">
        <v>95</v>
      </c>
      <c r="O1081">
        <v>108</v>
      </c>
      <c r="P1081" t="s">
        <v>105</v>
      </c>
      <c r="S1081" t="s">
        <v>84</v>
      </c>
      <c r="T1081" t="s">
        <v>85</v>
      </c>
      <c r="U1081">
        <v>745</v>
      </c>
      <c r="Y1081" t="s">
        <v>2088</v>
      </c>
      <c r="AA1081">
        <v>34.057000000000002</v>
      </c>
      <c r="AB1081">
        <v>-118.20820000000001</v>
      </c>
      <c r="AC1081">
        <f t="shared" si="16"/>
        <v>0</v>
      </c>
    </row>
    <row r="1082" spans="1:29" x14ac:dyDescent="0.35">
      <c r="A1082">
        <v>200104267</v>
      </c>
      <c r="B1082" s="1">
        <v>43834</v>
      </c>
      <c r="C1082" s="1">
        <v>43833</v>
      </c>
      <c r="D1082">
        <v>2330</v>
      </c>
      <c r="E1082">
        <v>1</v>
      </c>
      <c r="F1082" t="s">
        <v>36</v>
      </c>
      <c r="G1082">
        <v>182</v>
      </c>
      <c r="H1082">
        <v>2</v>
      </c>
      <c r="I1082">
        <v>626</v>
      </c>
      <c r="J1082" t="s">
        <v>141</v>
      </c>
      <c r="K1082" t="s">
        <v>2089</v>
      </c>
      <c r="L1082">
        <v>18</v>
      </c>
      <c r="M1082" t="s">
        <v>94</v>
      </c>
      <c r="N1082" t="s">
        <v>163</v>
      </c>
      <c r="O1082">
        <v>106</v>
      </c>
      <c r="P1082" t="s">
        <v>2090</v>
      </c>
      <c r="Q1082">
        <v>400</v>
      </c>
      <c r="R1082" t="s">
        <v>143</v>
      </c>
      <c r="S1082" t="s">
        <v>84</v>
      </c>
      <c r="T1082" t="s">
        <v>85</v>
      </c>
      <c r="U1082">
        <v>626</v>
      </c>
      <c r="Y1082" t="s">
        <v>2091</v>
      </c>
      <c r="Z1082" t="s">
        <v>2092</v>
      </c>
      <c r="AA1082">
        <v>34.042000000000002</v>
      </c>
      <c r="AB1082">
        <v>-118.2625</v>
      </c>
      <c r="AC1082">
        <f t="shared" si="16"/>
        <v>0</v>
      </c>
    </row>
    <row r="1083" spans="1:29" x14ac:dyDescent="0.35">
      <c r="A1083">
        <v>200309522</v>
      </c>
      <c r="B1083" s="1">
        <v>43926</v>
      </c>
      <c r="C1083" s="1">
        <v>43926</v>
      </c>
      <c r="D1083">
        <v>1920</v>
      </c>
      <c r="E1083">
        <v>3</v>
      </c>
      <c r="F1083" t="s">
        <v>43</v>
      </c>
      <c r="G1083">
        <v>356</v>
      </c>
      <c r="H1083">
        <v>1</v>
      </c>
      <c r="I1083">
        <v>330</v>
      </c>
      <c r="J1083" t="s">
        <v>37</v>
      </c>
      <c r="K1083" t="s">
        <v>2093</v>
      </c>
      <c r="L1083">
        <v>52</v>
      </c>
      <c r="M1083" t="s">
        <v>94</v>
      </c>
      <c r="N1083" t="s">
        <v>95</v>
      </c>
      <c r="O1083">
        <v>101</v>
      </c>
      <c r="P1083" t="s">
        <v>32</v>
      </c>
      <c r="S1083" t="s">
        <v>40</v>
      </c>
      <c r="T1083" t="s">
        <v>41</v>
      </c>
      <c r="U1083">
        <v>330</v>
      </c>
      <c r="Y1083" t="s">
        <v>2094</v>
      </c>
      <c r="AA1083">
        <v>34.020000000000003</v>
      </c>
      <c r="AB1083">
        <v>-118.3002</v>
      </c>
      <c r="AC1083">
        <f t="shared" si="16"/>
        <v>0</v>
      </c>
    </row>
    <row r="1084" spans="1:29" x14ac:dyDescent="0.35">
      <c r="A1084">
        <v>200115212</v>
      </c>
      <c r="B1084" s="1">
        <v>44034</v>
      </c>
      <c r="C1084" s="1">
        <v>43941</v>
      </c>
      <c r="D1084">
        <v>1200</v>
      </c>
      <c r="E1084">
        <v>1</v>
      </c>
      <c r="F1084" t="s">
        <v>36</v>
      </c>
      <c r="G1084">
        <v>163</v>
      </c>
      <c r="H1084">
        <v>1</v>
      </c>
      <c r="I1084">
        <v>480</v>
      </c>
      <c r="J1084" t="s">
        <v>44</v>
      </c>
      <c r="K1084" t="s">
        <v>2095</v>
      </c>
      <c r="L1084">
        <v>34</v>
      </c>
      <c r="M1084" t="s">
        <v>30</v>
      </c>
      <c r="N1084" t="s">
        <v>73</v>
      </c>
      <c r="O1084">
        <v>502</v>
      </c>
      <c r="P1084" t="s">
        <v>47</v>
      </c>
      <c r="S1084" t="s">
        <v>40</v>
      </c>
      <c r="T1084" t="s">
        <v>41</v>
      </c>
      <c r="U1084">
        <v>480</v>
      </c>
      <c r="Y1084" t="s">
        <v>402</v>
      </c>
      <c r="AA1084">
        <v>34.043799999999997</v>
      </c>
      <c r="AB1084">
        <v>-118.2547</v>
      </c>
      <c r="AC1084">
        <f t="shared" si="16"/>
        <v>0</v>
      </c>
    </row>
    <row r="1085" spans="1:29" x14ac:dyDescent="0.35">
      <c r="A1085">
        <v>200807257</v>
      </c>
      <c r="B1085" s="1">
        <v>43901</v>
      </c>
      <c r="C1085" s="1">
        <v>43900</v>
      </c>
      <c r="D1085">
        <v>2200</v>
      </c>
      <c r="E1085">
        <v>8</v>
      </c>
      <c r="F1085" t="s">
        <v>109</v>
      </c>
      <c r="G1085">
        <v>835</v>
      </c>
      <c r="H1085">
        <v>2</v>
      </c>
      <c r="I1085">
        <v>740</v>
      </c>
      <c r="J1085" t="s">
        <v>224</v>
      </c>
      <c r="K1085" t="s">
        <v>2096</v>
      </c>
      <c r="L1085">
        <v>0</v>
      </c>
      <c r="M1085" t="s">
        <v>46</v>
      </c>
      <c r="N1085" t="s">
        <v>46</v>
      </c>
      <c r="O1085">
        <v>252</v>
      </c>
      <c r="P1085" t="s">
        <v>783</v>
      </c>
      <c r="S1085" t="s">
        <v>40</v>
      </c>
      <c r="T1085" t="s">
        <v>41</v>
      </c>
      <c r="U1085">
        <v>740</v>
      </c>
      <c r="Y1085" t="s">
        <v>2097</v>
      </c>
      <c r="AA1085">
        <v>34.046700000000001</v>
      </c>
      <c r="AB1085">
        <v>-118.4341</v>
      </c>
      <c r="AC1085">
        <f t="shared" si="16"/>
        <v>0</v>
      </c>
    </row>
    <row r="1086" spans="1:29" x14ac:dyDescent="0.35">
      <c r="A1086">
        <v>200305846</v>
      </c>
      <c r="B1086" s="1">
        <v>43861</v>
      </c>
      <c r="C1086" s="1">
        <v>43861</v>
      </c>
      <c r="D1086">
        <v>1100</v>
      </c>
      <c r="E1086">
        <v>3</v>
      </c>
      <c r="F1086" t="s">
        <v>43</v>
      </c>
      <c r="G1086">
        <v>363</v>
      </c>
      <c r="H1086">
        <v>1</v>
      </c>
      <c r="I1086">
        <v>442</v>
      </c>
      <c r="J1086" t="s">
        <v>179</v>
      </c>
      <c r="K1086" t="s">
        <v>180</v>
      </c>
      <c r="L1086">
        <v>19</v>
      </c>
      <c r="M1086" t="s">
        <v>46</v>
      </c>
      <c r="N1086" t="s">
        <v>46</v>
      </c>
      <c r="O1086">
        <v>408</v>
      </c>
      <c r="P1086" t="s">
        <v>2098</v>
      </c>
      <c r="S1086" t="s">
        <v>40</v>
      </c>
      <c r="T1086" t="s">
        <v>41</v>
      </c>
      <c r="U1086">
        <v>442</v>
      </c>
      <c r="Y1086" t="s">
        <v>2099</v>
      </c>
      <c r="AA1086">
        <v>34.015099999999997</v>
      </c>
      <c r="AB1086">
        <v>-118.34220000000001</v>
      </c>
      <c r="AC1086">
        <f t="shared" si="16"/>
        <v>0</v>
      </c>
    </row>
    <row r="1087" spans="1:29" x14ac:dyDescent="0.35">
      <c r="A1087">
        <v>200215138</v>
      </c>
      <c r="B1087" s="1">
        <v>44091</v>
      </c>
      <c r="C1087" s="1">
        <v>44025</v>
      </c>
      <c r="D1087">
        <v>800</v>
      </c>
      <c r="E1087">
        <v>2</v>
      </c>
      <c r="F1087" t="s">
        <v>56</v>
      </c>
      <c r="G1087">
        <v>246</v>
      </c>
      <c r="H1087">
        <v>1</v>
      </c>
      <c r="I1087">
        <v>331</v>
      </c>
      <c r="J1087" t="s">
        <v>233</v>
      </c>
      <c r="K1087" t="s">
        <v>2100</v>
      </c>
      <c r="L1087">
        <v>31</v>
      </c>
      <c r="M1087" t="s">
        <v>30</v>
      </c>
      <c r="N1087" t="s">
        <v>95</v>
      </c>
      <c r="O1087">
        <v>122</v>
      </c>
      <c r="P1087" t="s">
        <v>275</v>
      </c>
      <c r="S1087" t="s">
        <v>40</v>
      </c>
      <c r="T1087" t="s">
        <v>41</v>
      </c>
      <c r="U1087">
        <v>331</v>
      </c>
      <c r="V1087">
        <v>998</v>
      </c>
      <c r="Y1087" t="s">
        <v>2101</v>
      </c>
      <c r="AA1087">
        <v>34.061900000000001</v>
      </c>
      <c r="AB1087">
        <v>-118.2702</v>
      </c>
      <c r="AC1087">
        <f t="shared" si="16"/>
        <v>0</v>
      </c>
    </row>
    <row r="1088" spans="1:29" x14ac:dyDescent="0.35">
      <c r="A1088">
        <v>200506623</v>
      </c>
      <c r="B1088" s="1">
        <v>43892</v>
      </c>
      <c r="C1088" s="1">
        <v>43891</v>
      </c>
      <c r="D1088">
        <v>1230</v>
      </c>
      <c r="E1088">
        <v>5</v>
      </c>
      <c r="F1088" t="s">
        <v>98</v>
      </c>
      <c r="G1088">
        <v>565</v>
      </c>
      <c r="H1088">
        <v>2</v>
      </c>
      <c r="I1088">
        <v>624</v>
      </c>
      <c r="J1088" t="s">
        <v>171</v>
      </c>
      <c r="K1088" t="s">
        <v>2102</v>
      </c>
      <c r="L1088">
        <v>27</v>
      </c>
      <c r="M1088" t="s">
        <v>94</v>
      </c>
      <c r="N1088" t="s">
        <v>163</v>
      </c>
      <c r="O1088">
        <v>501</v>
      </c>
      <c r="P1088" t="s">
        <v>164</v>
      </c>
      <c r="Q1088">
        <v>400</v>
      </c>
      <c r="R1088" t="s">
        <v>143</v>
      </c>
      <c r="S1088" t="s">
        <v>84</v>
      </c>
      <c r="T1088" t="s">
        <v>85</v>
      </c>
      <c r="U1088">
        <v>624</v>
      </c>
      <c r="Y1088" t="s">
        <v>2103</v>
      </c>
      <c r="AA1088">
        <v>33.737000000000002</v>
      </c>
      <c r="AB1088">
        <v>-118.28789999999999</v>
      </c>
      <c r="AC1088">
        <f t="shared" si="16"/>
        <v>0</v>
      </c>
    </row>
    <row r="1089" spans="1:29" x14ac:dyDescent="0.35">
      <c r="A1089">
        <v>201016206</v>
      </c>
      <c r="B1089" s="1">
        <v>44181</v>
      </c>
      <c r="C1089" s="1">
        <v>44179</v>
      </c>
      <c r="D1089">
        <v>1540</v>
      </c>
      <c r="E1089">
        <v>10</v>
      </c>
      <c r="F1089" t="s">
        <v>103</v>
      </c>
      <c r="G1089">
        <v>1088</v>
      </c>
      <c r="H1089">
        <v>1</v>
      </c>
      <c r="I1089">
        <v>440</v>
      </c>
      <c r="J1089" t="s">
        <v>213</v>
      </c>
      <c r="K1089" t="s">
        <v>2104</v>
      </c>
      <c r="L1089">
        <v>61</v>
      </c>
      <c r="M1089" t="s">
        <v>30</v>
      </c>
      <c r="N1089" t="s">
        <v>73</v>
      </c>
      <c r="O1089">
        <v>232</v>
      </c>
      <c r="P1089" t="s">
        <v>594</v>
      </c>
      <c r="S1089" t="s">
        <v>40</v>
      </c>
      <c r="T1089" t="s">
        <v>41</v>
      </c>
      <c r="U1089">
        <v>440</v>
      </c>
      <c r="Y1089" t="s">
        <v>2105</v>
      </c>
      <c r="AA1089">
        <v>34.156999999999996</v>
      </c>
      <c r="AB1089">
        <v>-118.488</v>
      </c>
      <c r="AC1089">
        <f t="shared" si="16"/>
        <v>0</v>
      </c>
    </row>
    <row r="1090" spans="1:29" x14ac:dyDescent="0.35">
      <c r="A1090">
        <v>201015631</v>
      </c>
      <c r="B1090" s="1">
        <v>44165</v>
      </c>
      <c r="C1090" s="1">
        <v>44165</v>
      </c>
      <c r="D1090">
        <v>315</v>
      </c>
      <c r="E1090">
        <v>10</v>
      </c>
      <c r="F1090" t="s">
        <v>103</v>
      </c>
      <c r="G1090">
        <v>1007</v>
      </c>
      <c r="H1090">
        <v>2</v>
      </c>
      <c r="I1090">
        <v>354</v>
      </c>
      <c r="J1090" t="s">
        <v>167</v>
      </c>
      <c r="K1090" t="s">
        <v>2106</v>
      </c>
      <c r="L1090">
        <v>0</v>
      </c>
      <c r="M1090" t="s">
        <v>94</v>
      </c>
      <c r="N1090" t="s">
        <v>73</v>
      </c>
      <c r="O1090">
        <v>501</v>
      </c>
      <c r="P1090" t="s">
        <v>164</v>
      </c>
      <c r="S1090" t="s">
        <v>40</v>
      </c>
      <c r="T1090" t="s">
        <v>41</v>
      </c>
      <c r="U1090">
        <v>354</v>
      </c>
      <c r="Y1090" t="s">
        <v>2107</v>
      </c>
      <c r="AA1090">
        <v>34.213900000000002</v>
      </c>
      <c r="AB1090">
        <v>-118.5063</v>
      </c>
      <c r="AC1090">
        <f t="shared" si="16"/>
        <v>0</v>
      </c>
    </row>
    <row r="1091" spans="1:29" x14ac:dyDescent="0.35">
      <c r="A1091">
        <v>200408874</v>
      </c>
      <c r="B1091" s="1">
        <v>43964</v>
      </c>
      <c r="C1091" s="1">
        <v>43964</v>
      </c>
      <c r="D1091">
        <v>630</v>
      </c>
      <c r="E1091">
        <v>4</v>
      </c>
      <c r="F1091" t="s">
        <v>54</v>
      </c>
      <c r="G1091">
        <v>464</v>
      </c>
      <c r="H1091">
        <v>2</v>
      </c>
      <c r="I1091">
        <v>626</v>
      </c>
      <c r="J1091" t="s">
        <v>141</v>
      </c>
      <c r="K1091" t="s">
        <v>2108</v>
      </c>
      <c r="L1091">
        <v>29</v>
      </c>
      <c r="M1091" t="s">
        <v>30</v>
      </c>
      <c r="N1091" t="s">
        <v>163</v>
      </c>
      <c r="O1091">
        <v>505</v>
      </c>
      <c r="P1091" t="s">
        <v>953</v>
      </c>
      <c r="Q1091">
        <v>400</v>
      </c>
      <c r="R1091" t="s">
        <v>143</v>
      </c>
      <c r="S1091" t="s">
        <v>40</v>
      </c>
      <c r="T1091" t="s">
        <v>41</v>
      </c>
      <c r="U1091">
        <v>626</v>
      </c>
      <c r="Y1091" t="s">
        <v>1517</v>
      </c>
      <c r="AA1091">
        <v>34.044499999999999</v>
      </c>
      <c r="AB1091">
        <v>-118.2116</v>
      </c>
      <c r="AC1091">
        <f t="shared" ref="AC1091:AC1154" si="17">IF(OR((S:S)="CC", S:S="AA",S:S="JA"), 1, 0)</f>
        <v>0</v>
      </c>
    </row>
    <row r="1092" spans="1:29" x14ac:dyDescent="0.35">
      <c r="A1092">
        <v>200105240</v>
      </c>
      <c r="B1092" s="1">
        <v>43848</v>
      </c>
      <c r="C1092" s="1">
        <v>43846</v>
      </c>
      <c r="D1092">
        <v>1900</v>
      </c>
      <c r="E1092">
        <v>1</v>
      </c>
      <c r="F1092" t="s">
        <v>36</v>
      </c>
      <c r="G1092">
        <v>139</v>
      </c>
      <c r="H1092">
        <v>1</v>
      </c>
      <c r="I1092">
        <v>330</v>
      </c>
      <c r="J1092" t="s">
        <v>37</v>
      </c>
      <c r="K1092" t="s">
        <v>2109</v>
      </c>
      <c r="L1092">
        <v>61</v>
      </c>
      <c r="M1092" t="s">
        <v>30</v>
      </c>
      <c r="N1092" t="s">
        <v>73</v>
      </c>
      <c r="O1092">
        <v>123</v>
      </c>
      <c r="P1092" t="s">
        <v>290</v>
      </c>
      <c r="S1092" t="s">
        <v>40</v>
      </c>
      <c r="T1092" t="s">
        <v>41</v>
      </c>
      <c r="U1092">
        <v>330</v>
      </c>
      <c r="Y1092" t="s">
        <v>2110</v>
      </c>
      <c r="AA1092">
        <v>34.045999999999999</v>
      </c>
      <c r="AB1092">
        <v>-118.23260000000001</v>
      </c>
      <c r="AC1092">
        <f t="shared" si="17"/>
        <v>0</v>
      </c>
    </row>
    <row r="1093" spans="1:29" x14ac:dyDescent="0.35">
      <c r="A1093">
        <v>200415884</v>
      </c>
      <c r="B1093" s="1">
        <v>44170</v>
      </c>
      <c r="C1093" s="1">
        <v>44170</v>
      </c>
      <c r="D1093">
        <v>1900</v>
      </c>
      <c r="E1093">
        <v>4</v>
      </c>
      <c r="F1093" t="s">
        <v>54</v>
      </c>
      <c r="G1093">
        <v>449</v>
      </c>
      <c r="H1093">
        <v>2</v>
      </c>
      <c r="I1093">
        <v>812</v>
      </c>
      <c r="J1093" t="s">
        <v>396</v>
      </c>
      <c r="K1093" t="s">
        <v>2111</v>
      </c>
      <c r="L1093">
        <v>14</v>
      </c>
      <c r="M1093" t="s">
        <v>94</v>
      </c>
      <c r="N1093" t="s">
        <v>95</v>
      </c>
      <c r="O1093">
        <v>502</v>
      </c>
      <c r="P1093" t="s">
        <v>47</v>
      </c>
      <c r="Q1093">
        <v>400</v>
      </c>
      <c r="R1093" t="s">
        <v>143</v>
      </c>
      <c r="S1093" t="s">
        <v>84</v>
      </c>
      <c r="T1093" t="s">
        <v>85</v>
      </c>
      <c r="U1093">
        <v>812</v>
      </c>
      <c r="V1093">
        <v>860</v>
      </c>
      <c r="Y1093" t="s">
        <v>2112</v>
      </c>
      <c r="AA1093">
        <v>34.049300000000002</v>
      </c>
      <c r="AB1093">
        <v>-118.1953</v>
      </c>
      <c r="AC1093">
        <f t="shared" si="17"/>
        <v>0</v>
      </c>
    </row>
    <row r="1094" spans="1:29" x14ac:dyDescent="0.35">
      <c r="A1094">
        <v>200611617</v>
      </c>
      <c r="B1094" s="1">
        <v>44003</v>
      </c>
      <c r="C1094" s="1">
        <v>44002</v>
      </c>
      <c r="D1094">
        <v>1200</v>
      </c>
      <c r="E1094">
        <v>6</v>
      </c>
      <c r="F1094" t="s">
        <v>91</v>
      </c>
      <c r="G1094">
        <v>642</v>
      </c>
      <c r="H1094">
        <v>1</v>
      </c>
      <c r="I1094">
        <v>420</v>
      </c>
      <c r="J1094" t="s">
        <v>352</v>
      </c>
      <c r="L1094">
        <v>0</v>
      </c>
      <c r="O1094">
        <v>101</v>
      </c>
      <c r="P1094" t="s">
        <v>32</v>
      </c>
      <c r="S1094" t="s">
        <v>40</v>
      </c>
      <c r="T1094" t="s">
        <v>41</v>
      </c>
      <c r="U1094">
        <v>420</v>
      </c>
      <c r="Y1094" t="s">
        <v>2113</v>
      </c>
      <c r="AA1094">
        <v>34.098100000000002</v>
      </c>
      <c r="AB1094">
        <v>-118.35939999999999</v>
      </c>
      <c r="AC1094">
        <f t="shared" si="17"/>
        <v>0</v>
      </c>
    </row>
    <row r="1095" spans="1:29" x14ac:dyDescent="0.35">
      <c r="A1095">
        <v>201008941</v>
      </c>
      <c r="B1095" s="1">
        <v>43963</v>
      </c>
      <c r="C1095" s="1">
        <v>43963</v>
      </c>
      <c r="D1095">
        <v>130</v>
      </c>
      <c r="E1095">
        <v>10</v>
      </c>
      <c r="F1095" t="s">
        <v>103</v>
      </c>
      <c r="G1095">
        <v>1003</v>
      </c>
      <c r="H1095">
        <v>1</v>
      </c>
      <c r="I1095">
        <v>761</v>
      </c>
      <c r="J1095" t="s">
        <v>403</v>
      </c>
      <c r="K1095" t="s">
        <v>2114</v>
      </c>
      <c r="L1095">
        <v>21</v>
      </c>
      <c r="M1095" t="s">
        <v>30</v>
      </c>
      <c r="N1095" t="s">
        <v>95</v>
      </c>
      <c r="O1095">
        <v>101</v>
      </c>
      <c r="P1095" t="s">
        <v>32</v>
      </c>
      <c r="Q1095">
        <v>102</v>
      </c>
      <c r="R1095" t="s">
        <v>219</v>
      </c>
      <c r="S1095" t="s">
        <v>40</v>
      </c>
      <c r="T1095" t="s">
        <v>41</v>
      </c>
      <c r="U1095">
        <v>761</v>
      </c>
      <c r="Y1095" t="s">
        <v>2115</v>
      </c>
      <c r="AA1095">
        <v>34.215699999999998</v>
      </c>
      <c r="AB1095">
        <v>-118.53830000000001</v>
      </c>
      <c r="AC1095">
        <f t="shared" si="17"/>
        <v>0</v>
      </c>
    </row>
    <row r="1096" spans="1:29" x14ac:dyDescent="0.35">
      <c r="A1096">
        <v>201305831</v>
      </c>
      <c r="B1096" s="1">
        <v>43862</v>
      </c>
      <c r="C1096" s="1">
        <v>43862</v>
      </c>
      <c r="D1096">
        <v>1545</v>
      </c>
      <c r="E1096">
        <v>13</v>
      </c>
      <c r="F1096" t="s">
        <v>62</v>
      </c>
      <c r="G1096">
        <v>1351</v>
      </c>
      <c r="H1096">
        <v>2</v>
      </c>
      <c r="I1096">
        <v>901</v>
      </c>
      <c r="J1096" t="s">
        <v>210</v>
      </c>
      <c r="K1096">
        <v>2038</v>
      </c>
      <c r="L1096">
        <v>0</v>
      </c>
      <c r="M1096" t="s">
        <v>30</v>
      </c>
      <c r="N1096" t="s">
        <v>95</v>
      </c>
      <c r="O1096">
        <v>501</v>
      </c>
      <c r="P1096" t="s">
        <v>164</v>
      </c>
      <c r="S1096" t="s">
        <v>40</v>
      </c>
      <c r="T1096" t="s">
        <v>41</v>
      </c>
      <c r="U1096">
        <v>901</v>
      </c>
      <c r="Y1096" t="s">
        <v>2116</v>
      </c>
      <c r="AA1096">
        <v>34.006599999999999</v>
      </c>
      <c r="AB1096">
        <v>-118.274</v>
      </c>
      <c r="AC1096">
        <f t="shared" si="17"/>
        <v>0</v>
      </c>
    </row>
    <row r="1097" spans="1:29" x14ac:dyDescent="0.35">
      <c r="A1097">
        <v>200210296</v>
      </c>
      <c r="B1097" s="1">
        <v>43968</v>
      </c>
      <c r="C1097" s="1">
        <v>43967</v>
      </c>
      <c r="D1097">
        <v>2300</v>
      </c>
      <c r="E1097">
        <v>2</v>
      </c>
      <c r="F1097" t="s">
        <v>56</v>
      </c>
      <c r="G1097">
        <v>205</v>
      </c>
      <c r="H1097">
        <v>2</v>
      </c>
      <c r="I1097">
        <v>930</v>
      </c>
      <c r="J1097" t="s">
        <v>339</v>
      </c>
      <c r="K1097" t="s">
        <v>2117</v>
      </c>
      <c r="L1097">
        <v>30</v>
      </c>
      <c r="M1097" t="s">
        <v>30</v>
      </c>
      <c r="N1097" t="s">
        <v>163</v>
      </c>
      <c r="O1097">
        <v>502</v>
      </c>
      <c r="P1097" t="s">
        <v>47</v>
      </c>
      <c r="Q1097">
        <v>511</v>
      </c>
      <c r="R1097" t="s">
        <v>151</v>
      </c>
      <c r="S1097" t="s">
        <v>84</v>
      </c>
      <c r="T1097" t="s">
        <v>85</v>
      </c>
      <c r="U1097">
        <v>930</v>
      </c>
      <c r="Y1097" t="s">
        <v>2118</v>
      </c>
      <c r="AA1097">
        <v>34.082500000000003</v>
      </c>
      <c r="AB1097">
        <v>-118.2753</v>
      </c>
      <c r="AC1097">
        <f t="shared" si="17"/>
        <v>0</v>
      </c>
    </row>
    <row r="1098" spans="1:29" x14ac:dyDescent="0.35">
      <c r="A1098">
        <v>200506397</v>
      </c>
      <c r="B1098" s="1">
        <v>43887</v>
      </c>
      <c r="C1098" s="1">
        <v>43886</v>
      </c>
      <c r="D1098">
        <v>1730</v>
      </c>
      <c r="E1098">
        <v>5</v>
      </c>
      <c r="F1098" t="s">
        <v>98</v>
      </c>
      <c r="G1098">
        <v>566</v>
      </c>
      <c r="H1098">
        <v>1</v>
      </c>
      <c r="I1098">
        <v>510</v>
      </c>
      <c r="J1098" t="s">
        <v>29</v>
      </c>
      <c r="L1098">
        <v>0</v>
      </c>
      <c r="O1098">
        <v>101</v>
      </c>
      <c r="P1098" t="s">
        <v>32</v>
      </c>
      <c r="S1098" t="s">
        <v>40</v>
      </c>
      <c r="T1098" t="s">
        <v>41</v>
      </c>
      <c r="U1098">
        <v>510</v>
      </c>
      <c r="Y1098" t="s">
        <v>2119</v>
      </c>
      <c r="AA1098">
        <v>33.731499999999997</v>
      </c>
      <c r="AB1098">
        <v>-118.2814</v>
      </c>
      <c r="AC1098">
        <f t="shared" si="17"/>
        <v>0</v>
      </c>
    </row>
    <row r="1099" spans="1:29" x14ac:dyDescent="0.35">
      <c r="A1099">
        <v>200406105</v>
      </c>
      <c r="B1099" s="1">
        <v>43885</v>
      </c>
      <c r="C1099" s="1">
        <v>43872</v>
      </c>
      <c r="D1099">
        <v>230</v>
      </c>
      <c r="E1099">
        <v>4</v>
      </c>
      <c r="F1099" t="s">
        <v>54</v>
      </c>
      <c r="G1099">
        <v>479</v>
      </c>
      <c r="H1099">
        <v>1</v>
      </c>
      <c r="I1099">
        <v>230</v>
      </c>
      <c r="J1099" t="s">
        <v>161</v>
      </c>
      <c r="K1099" t="s">
        <v>2120</v>
      </c>
      <c r="L1099">
        <v>27</v>
      </c>
      <c r="M1099" t="s">
        <v>30</v>
      </c>
      <c r="N1099" t="s">
        <v>95</v>
      </c>
      <c r="O1099">
        <v>101</v>
      </c>
      <c r="P1099" t="s">
        <v>32</v>
      </c>
      <c r="Q1099">
        <v>400</v>
      </c>
      <c r="R1099" t="s">
        <v>143</v>
      </c>
      <c r="S1099" t="s">
        <v>84</v>
      </c>
      <c r="T1099" t="s">
        <v>85</v>
      </c>
      <c r="U1099">
        <v>230</v>
      </c>
      <c r="Y1099" t="s">
        <v>2121</v>
      </c>
      <c r="AA1099">
        <v>34.027700000000003</v>
      </c>
      <c r="AB1099">
        <v>-118.1978</v>
      </c>
      <c r="AC1099">
        <f t="shared" si="17"/>
        <v>0</v>
      </c>
    </row>
    <row r="1100" spans="1:29" x14ac:dyDescent="0.35">
      <c r="A1100">
        <v>201225777</v>
      </c>
      <c r="B1100" s="1">
        <v>44169</v>
      </c>
      <c r="C1100" s="1">
        <v>44169</v>
      </c>
      <c r="D1100">
        <v>1715</v>
      </c>
      <c r="E1100">
        <v>12</v>
      </c>
      <c r="F1100" t="s">
        <v>68</v>
      </c>
      <c r="G1100">
        <v>1258</v>
      </c>
      <c r="H1100">
        <v>2</v>
      </c>
      <c r="I1100">
        <v>626</v>
      </c>
      <c r="J1100" t="s">
        <v>141</v>
      </c>
      <c r="K1100" t="s">
        <v>2122</v>
      </c>
      <c r="L1100">
        <v>57</v>
      </c>
      <c r="M1100" t="s">
        <v>30</v>
      </c>
      <c r="N1100" t="s">
        <v>163</v>
      </c>
      <c r="O1100">
        <v>102</v>
      </c>
      <c r="P1100" t="s">
        <v>186</v>
      </c>
      <c r="Q1100">
        <v>400</v>
      </c>
      <c r="R1100" t="s">
        <v>143</v>
      </c>
      <c r="S1100" t="s">
        <v>84</v>
      </c>
      <c r="T1100" t="s">
        <v>85</v>
      </c>
      <c r="U1100">
        <v>626</v>
      </c>
      <c r="Y1100" t="s">
        <v>1951</v>
      </c>
      <c r="Z1100" t="s">
        <v>676</v>
      </c>
      <c r="AA1100">
        <v>33.9739</v>
      </c>
      <c r="AB1100">
        <v>-118.2696</v>
      </c>
      <c r="AC1100">
        <f t="shared" si="17"/>
        <v>0</v>
      </c>
    </row>
    <row r="1101" spans="1:29" x14ac:dyDescent="0.35">
      <c r="A1101">
        <v>200806296</v>
      </c>
      <c r="B1101" s="1">
        <v>43881</v>
      </c>
      <c r="C1101" s="1">
        <v>43880</v>
      </c>
      <c r="D1101">
        <v>1830</v>
      </c>
      <c r="E1101">
        <v>8</v>
      </c>
      <c r="F1101" t="s">
        <v>109</v>
      </c>
      <c r="G1101">
        <v>834</v>
      </c>
      <c r="H1101">
        <v>1</v>
      </c>
      <c r="I1101">
        <v>331</v>
      </c>
      <c r="J1101" t="s">
        <v>233</v>
      </c>
      <c r="K1101" t="s">
        <v>1227</v>
      </c>
      <c r="L1101">
        <v>36</v>
      </c>
      <c r="M1101" t="s">
        <v>30</v>
      </c>
      <c r="N1101" t="s">
        <v>73</v>
      </c>
      <c r="O1101">
        <v>101</v>
      </c>
      <c r="P1101" t="s">
        <v>32</v>
      </c>
      <c r="S1101" t="s">
        <v>40</v>
      </c>
      <c r="T1101" t="s">
        <v>41</v>
      </c>
      <c r="U1101">
        <v>331</v>
      </c>
      <c r="Y1101" t="s">
        <v>2123</v>
      </c>
      <c r="AA1101">
        <v>34.059800000000003</v>
      </c>
      <c r="AB1101">
        <v>-118.4327</v>
      </c>
      <c r="AC1101">
        <f t="shared" si="17"/>
        <v>0</v>
      </c>
    </row>
    <row r="1102" spans="1:29" x14ac:dyDescent="0.35">
      <c r="A1102">
        <v>200616082</v>
      </c>
      <c r="B1102" s="1">
        <v>44104</v>
      </c>
      <c r="C1102" s="1">
        <v>44103</v>
      </c>
      <c r="D1102">
        <v>1500</v>
      </c>
      <c r="E1102">
        <v>6</v>
      </c>
      <c r="F1102" t="s">
        <v>91</v>
      </c>
      <c r="G1102">
        <v>656</v>
      </c>
      <c r="H1102">
        <v>2</v>
      </c>
      <c r="I1102">
        <v>664</v>
      </c>
      <c r="J1102" t="s">
        <v>1125</v>
      </c>
      <c r="K1102" t="s">
        <v>2124</v>
      </c>
      <c r="L1102">
        <v>38</v>
      </c>
      <c r="M1102" t="s">
        <v>94</v>
      </c>
      <c r="N1102" t="s">
        <v>31</v>
      </c>
      <c r="O1102">
        <v>501</v>
      </c>
      <c r="P1102" t="s">
        <v>164</v>
      </c>
      <c r="S1102" t="s">
        <v>40</v>
      </c>
      <c r="T1102" t="s">
        <v>41</v>
      </c>
      <c r="U1102">
        <v>664</v>
      </c>
      <c r="Y1102" t="s">
        <v>2125</v>
      </c>
      <c r="AA1102">
        <v>34.088000000000001</v>
      </c>
      <c r="AB1102">
        <v>-118.3223</v>
      </c>
      <c r="AC1102">
        <f t="shared" si="17"/>
        <v>0</v>
      </c>
    </row>
    <row r="1103" spans="1:29" x14ac:dyDescent="0.35">
      <c r="A1103">
        <v>200410780</v>
      </c>
      <c r="B1103" s="1">
        <v>44027</v>
      </c>
      <c r="C1103" s="1">
        <v>44026</v>
      </c>
      <c r="D1103">
        <v>2245</v>
      </c>
      <c r="E1103">
        <v>4</v>
      </c>
      <c r="F1103" t="s">
        <v>54</v>
      </c>
      <c r="G1103">
        <v>479</v>
      </c>
      <c r="H1103">
        <v>1</v>
      </c>
      <c r="I1103">
        <v>210</v>
      </c>
      <c r="J1103" t="s">
        <v>149</v>
      </c>
      <c r="K1103" t="s">
        <v>2126</v>
      </c>
      <c r="L1103">
        <v>32</v>
      </c>
      <c r="M1103" t="s">
        <v>30</v>
      </c>
      <c r="N1103" t="s">
        <v>95</v>
      </c>
      <c r="O1103">
        <v>101</v>
      </c>
      <c r="P1103" t="s">
        <v>32</v>
      </c>
      <c r="Q1103">
        <v>102</v>
      </c>
      <c r="R1103" t="s">
        <v>219</v>
      </c>
      <c r="S1103" t="s">
        <v>40</v>
      </c>
      <c r="T1103" t="s">
        <v>41</v>
      </c>
      <c r="U1103">
        <v>210</v>
      </c>
      <c r="Y1103" t="s">
        <v>2127</v>
      </c>
      <c r="AA1103">
        <v>34.023400000000002</v>
      </c>
      <c r="AB1103">
        <v>-118.1999</v>
      </c>
      <c r="AC1103">
        <f t="shared" si="17"/>
        <v>0</v>
      </c>
    </row>
    <row r="1104" spans="1:29" x14ac:dyDescent="0.35">
      <c r="A1104">
        <v>201006289</v>
      </c>
      <c r="B1104" s="1">
        <v>43882</v>
      </c>
      <c r="C1104" s="1">
        <v>43881</v>
      </c>
      <c r="D1104">
        <v>2100</v>
      </c>
      <c r="E1104">
        <v>10</v>
      </c>
      <c r="F1104" t="s">
        <v>103</v>
      </c>
      <c r="G1104">
        <v>1024</v>
      </c>
      <c r="H1104">
        <v>1</v>
      </c>
      <c r="I1104">
        <v>330</v>
      </c>
      <c r="J1104" t="s">
        <v>37</v>
      </c>
      <c r="K1104" t="s">
        <v>1894</v>
      </c>
      <c r="L1104">
        <v>34</v>
      </c>
      <c r="M1104" t="s">
        <v>30</v>
      </c>
      <c r="N1104" t="s">
        <v>95</v>
      </c>
      <c r="O1104">
        <v>101</v>
      </c>
      <c r="P1104" t="s">
        <v>32</v>
      </c>
      <c r="S1104" t="s">
        <v>40</v>
      </c>
      <c r="T1104" t="s">
        <v>41</v>
      </c>
      <c r="U1104">
        <v>330</v>
      </c>
      <c r="Y1104" t="s">
        <v>2128</v>
      </c>
      <c r="AA1104">
        <v>34.199300000000001</v>
      </c>
      <c r="AB1104">
        <v>-118.536</v>
      </c>
      <c r="AC1104">
        <f t="shared" si="17"/>
        <v>0</v>
      </c>
    </row>
    <row r="1105" spans="1:29" x14ac:dyDescent="0.35">
      <c r="A1105">
        <v>200911573</v>
      </c>
      <c r="B1105" s="1">
        <v>44007</v>
      </c>
      <c r="C1105" s="1">
        <v>44003</v>
      </c>
      <c r="D1105">
        <v>2315</v>
      </c>
      <c r="E1105">
        <v>9</v>
      </c>
      <c r="F1105" t="s">
        <v>49</v>
      </c>
      <c r="G1105">
        <v>909</v>
      </c>
      <c r="H1105">
        <v>1</v>
      </c>
      <c r="I1105">
        <v>330</v>
      </c>
      <c r="J1105" t="s">
        <v>37</v>
      </c>
      <c r="K1105" t="s">
        <v>1063</v>
      </c>
      <c r="L1105">
        <v>66</v>
      </c>
      <c r="M1105" t="s">
        <v>30</v>
      </c>
      <c r="N1105" t="s">
        <v>95</v>
      </c>
      <c r="O1105">
        <v>123</v>
      </c>
      <c r="P1105" t="s">
        <v>290</v>
      </c>
      <c r="S1105" t="s">
        <v>40</v>
      </c>
      <c r="T1105" t="s">
        <v>41</v>
      </c>
      <c r="U1105">
        <v>330</v>
      </c>
      <c r="Y1105" t="s">
        <v>2129</v>
      </c>
      <c r="AA1105">
        <v>34.203099999999999</v>
      </c>
      <c r="AB1105">
        <v>-118.43129999999999</v>
      </c>
      <c r="AC1105">
        <f t="shared" si="17"/>
        <v>0</v>
      </c>
    </row>
    <row r="1106" spans="1:29" x14ac:dyDescent="0.35">
      <c r="A1106">
        <v>200412210</v>
      </c>
      <c r="B1106" s="1">
        <v>44070</v>
      </c>
      <c r="C1106" s="1">
        <v>44070</v>
      </c>
      <c r="D1106">
        <v>1330</v>
      </c>
      <c r="E1106">
        <v>4</v>
      </c>
      <c r="F1106" t="s">
        <v>54</v>
      </c>
      <c r="G1106">
        <v>448</v>
      </c>
      <c r="H1106">
        <v>2</v>
      </c>
      <c r="I1106">
        <v>626</v>
      </c>
      <c r="J1106" t="s">
        <v>141</v>
      </c>
      <c r="K1106" t="s">
        <v>2130</v>
      </c>
      <c r="L1106">
        <v>44</v>
      </c>
      <c r="M1106" t="s">
        <v>94</v>
      </c>
      <c r="N1106" t="s">
        <v>95</v>
      </c>
      <c r="O1106">
        <v>504</v>
      </c>
      <c r="P1106" t="s">
        <v>673</v>
      </c>
      <c r="Q1106">
        <v>400</v>
      </c>
      <c r="R1106" t="s">
        <v>143</v>
      </c>
      <c r="S1106" t="s">
        <v>40</v>
      </c>
      <c r="T1106" t="s">
        <v>41</v>
      </c>
      <c r="U1106">
        <v>626</v>
      </c>
      <c r="Y1106" t="s">
        <v>2131</v>
      </c>
      <c r="AA1106">
        <v>34.056699999999999</v>
      </c>
      <c r="AB1106">
        <v>-118.2016</v>
      </c>
      <c r="AC1106">
        <f t="shared" si="17"/>
        <v>0</v>
      </c>
    </row>
    <row r="1107" spans="1:29" x14ac:dyDescent="0.35">
      <c r="A1107">
        <v>201224324</v>
      </c>
      <c r="B1107" s="1">
        <v>44146</v>
      </c>
      <c r="C1107" s="1">
        <v>44146</v>
      </c>
      <c r="D1107">
        <v>900</v>
      </c>
      <c r="E1107">
        <v>12</v>
      </c>
      <c r="F1107" t="s">
        <v>68</v>
      </c>
      <c r="G1107">
        <v>1239</v>
      </c>
      <c r="H1107">
        <v>2</v>
      </c>
      <c r="I1107">
        <v>930</v>
      </c>
      <c r="J1107" t="s">
        <v>339</v>
      </c>
      <c r="K1107" t="s">
        <v>2132</v>
      </c>
      <c r="L1107">
        <v>48</v>
      </c>
      <c r="M1107" t="s">
        <v>94</v>
      </c>
      <c r="N1107" t="s">
        <v>163</v>
      </c>
      <c r="O1107">
        <v>501</v>
      </c>
      <c r="P1107" t="s">
        <v>164</v>
      </c>
      <c r="Q1107">
        <v>511</v>
      </c>
      <c r="R1107" t="s">
        <v>151</v>
      </c>
      <c r="S1107" t="s">
        <v>40</v>
      </c>
      <c r="T1107" t="s">
        <v>41</v>
      </c>
      <c r="U1107">
        <v>930</v>
      </c>
      <c r="Y1107" t="s">
        <v>2133</v>
      </c>
      <c r="AA1107">
        <v>33.984999999999999</v>
      </c>
      <c r="AB1107">
        <v>-118.2937</v>
      </c>
      <c r="AC1107">
        <f t="shared" si="17"/>
        <v>0</v>
      </c>
    </row>
    <row r="1108" spans="1:29" x14ac:dyDescent="0.35">
      <c r="A1108">
        <v>200914535</v>
      </c>
      <c r="B1108" s="1">
        <v>44084</v>
      </c>
      <c r="C1108" s="1">
        <v>44082</v>
      </c>
      <c r="D1108">
        <v>1730</v>
      </c>
      <c r="E1108">
        <v>9</v>
      </c>
      <c r="F1108" t="s">
        <v>49</v>
      </c>
      <c r="G1108">
        <v>948</v>
      </c>
      <c r="H1108">
        <v>1</v>
      </c>
      <c r="I1108">
        <v>310</v>
      </c>
      <c r="J1108" t="s">
        <v>71</v>
      </c>
      <c r="K1108" t="s">
        <v>2134</v>
      </c>
      <c r="L1108">
        <v>71</v>
      </c>
      <c r="M1108" t="s">
        <v>30</v>
      </c>
      <c r="N1108" t="s">
        <v>95</v>
      </c>
      <c r="O1108">
        <v>501</v>
      </c>
      <c r="P1108" t="s">
        <v>164</v>
      </c>
      <c r="S1108" t="s">
        <v>40</v>
      </c>
      <c r="T1108" t="s">
        <v>41</v>
      </c>
      <c r="U1108">
        <v>310</v>
      </c>
      <c r="Y1108" t="s">
        <v>2135</v>
      </c>
      <c r="AA1108">
        <v>34.169699999999999</v>
      </c>
      <c r="AB1108">
        <v>-118.4208</v>
      </c>
      <c r="AC1108">
        <f t="shared" si="17"/>
        <v>0</v>
      </c>
    </row>
    <row r="1109" spans="1:29" x14ac:dyDescent="0.35">
      <c r="A1109">
        <v>200316010</v>
      </c>
      <c r="B1109" s="1">
        <v>44062</v>
      </c>
      <c r="C1109" s="1">
        <v>44062</v>
      </c>
      <c r="D1109">
        <v>1100</v>
      </c>
      <c r="E1109">
        <v>3</v>
      </c>
      <c r="F1109" t="s">
        <v>43</v>
      </c>
      <c r="G1109">
        <v>356</v>
      </c>
      <c r="H1109">
        <v>1</v>
      </c>
      <c r="I1109">
        <v>761</v>
      </c>
      <c r="J1109" t="s">
        <v>403</v>
      </c>
      <c r="K1109" t="s">
        <v>2136</v>
      </c>
      <c r="L1109">
        <v>58</v>
      </c>
      <c r="M1109" t="s">
        <v>30</v>
      </c>
      <c r="N1109" t="s">
        <v>73</v>
      </c>
      <c r="O1109">
        <v>946</v>
      </c>
      <c r="P1109" t="s">
        <v>2137</v>
      </c>
      <c r="Q1109">
        <v>204</v>
      </c>
      <c r="R1109" t="s">
        <v>2138</v>
      </c>
      <c r="S1109" t="s">
        <v>40</v>
      </c>
      <c r="T1109" t="s">
        <v>41</v>
      </c>
      <c r="U1109">
        <v>761</v>
      </c>
      <c r="V1109">
        <v>930</v>
      </c>
      <c r="Y1109" t="s">
        <v>2139</v>
      </c>
      <c r="AA1109">
        <v>34.021900000000002</v>
      </c>
      <c r="AB1109">
        <v>-118.3045</v>
      </c>
      <c r="AC1109">
        <f t="shared" si="17"/>
        <v>0</v>
      </c>
    </row>
    <row r="1110" spans="1:29" x14ac:dyDescent="0.35">
      <c r="A1110">
        <v>200907110</v>
      </c>
      <c r="B1110" s="1">
        <v>43898</v>
      </c>
      <c r="C1110" s="1">
        <v>43895</v>
      </c>
      <c r="D1110">
        <v>1700</v>
      </c>
      <c r="E1110">
        <v>9</v>
      </c>
      <c r="F1110" t="s">
        <v>49</v>
      </c>
      <c r="G1110">
        <v>933</v>
      </c>
      <c r="H1110">
        <v>2</v>
      </c>
      <c r="I1110">
        <v>740</v>
      </c>
      <c r="J1110" t="s">
        <v>224</v>
      </c>
      <c r="K1110" t="s">
        <v>456</v>
      </c>
      <c r="L1110">
        <v>60</v>
      </c>
      <c r="M1110" t="s">
        <v>30</v>
      </c>
      <c r="N1110" t="s">
        <v>95</v>
      </c>
      <c r="O1110">
        <v>101</v>
      </c>
      <c r="P1110" t="s">
        <v>32</v>
      </c>
      <c r="S1110" t="s">
        <v>40</v>
      </c>
      <c r="T1110" t="s">
        <v>41</v>
      </c>
      <c r="U1110">
        <v>740</v>
      </c>
      <c r="Y1110" t="s">
        <v>2140</v>
      </c>
      <c r="AA1110">
        <v>34.182699999999997</v>
      </c>
      <c r="AB1110">
        <v>-118.4509</v>
      </c>
      <c r="AC1110">
        <f t="shared" si="17"/>
        <v>0</v>
      </c>
    </row>
    <row r="1111" spans="1:29" x14ac:dyDescent="0.35">
      <c r="A1111">
        <v>201204778</v>
      </c>
      <c r="B1111" s="1">
        <v>43842</v>
      </c>
      <c r="C1111" s="1">
        <v>43841</v>
      </c>
      <c r="D1111">
        <v>1200</v>
      </c>
      <c r="E1111">
        <v>12</v>
      </c>
      <c r="F1111" t="s">
        <v>68</v>
      </c>
      <c r="G1111">
        <v>1268</v>
      </c>
      <c r="H1111">
        <v>1</v>
      </c>
      <c r="I1111">
        <v>510</v>
      </c>
      <c r="J1111" t="s">
        <v>29</v>
      </c>
      <c r="L1111">
        <v>0</v>
      </c>
      <c r="O1111">
        <v>101</v>
      </c>
      <c r="P1111" t="s">
        <v>32</v>
      </c>
      <c r="S1111" t="s">
        <v>40</v>
      </c>
      <c r="T1111" t="s">
        <v>41</v>
      </c>
      <c r="U1111">
        <v>510</v>
      </c>
      <c r="Y1111" t="s">
        <v>1457</v>
      </c>
      <c r="Z1111" t="s">
        <v>148</v>
      </c>
      <c r="AA1111">
        <v>33.966999999999999</v>
      </c>
      <c r="AB1111">
        <v>-118.2739</v>
      </c>
      <c r="AC1111">
        <f t="shared" si="17"/>
        <v>0</v>
      </c>
    </row>
    <row r="1112" spans="1:29" x14ac:dyDescent="0.35">
      <c r="A1112">
        <v>200509190</v>
      </c>
      <c r="B1112" s="1">
        <v>43959</v>
      </c>
      <c r="C1112" s="1">
        <v>43959</v>
      </c>
      <c r="D1112">
        <v>240</v>
      </c>
      <c r="E1112">
        <v>5</v>
      </c>
      <c r="F1112" t="s">
        <v>98</v>
      </c>
      <c r="G1112">
        <v>561</v>
      </c>
      <c r="H1112">
        <v>1</v>
      </c>
      <c r="I1112">
        <v>420</v>
      </c>
      <c r="J1112" t="s">
        <v>352</v>
      </c>
      <c r="K1112" t="s">
        <v>2141</v>
      </c>
      <c r="L1112">
        <v>31</v>
      </c>
      <c r="M1112" t="s">
        <v>94</v>
      </c>
      <c r="N1112" t="s">
        <v>73</v>
      </c>
      <c r="O1112">
        <v>104</v>
      </c>
      <c r="P1112" t="s">
        <v>201</v>
      </c>
      <c r="S1112" t="s">
        <v>40</v>
      </c>
      <c r="T1112" t="s">
        <v>41</v>
      </c>
      <c r="U1112">
        <v>420</v>
      </c>
      <c r="Y1112" t="s">
        <v>2142</v>
      </c>
      <c r="AA1112">
        <v>33.7316</v>
      </c>
      <c r="AB1112">
        <v>-118.31189999999999</v>
      </c>
      <c r="AC1112">
        <f t="shared" si="17"/>
        <v>0</v>
      </c>
    </row>
    <row r="1113" spans="1:29" x14ac:dyDescent="0.35">
      <c r="A1113">
        <v>200914981</v>
      </c>
      <c r="B1113" s="1">
        <v>44095</v>
      </c>
      <c r="C1113" s="1">
        <v>44095</v>
      </c>
      <c r="D1113">
        <v>1220</v>
      </c>
      <c r="E1113">
        <v>9</v>
      </c>
      <c r="F1113" t="s">
        <v>49</v>
      </c>
      <c r="G1113">
        <v>984</v>
      </c>
      <c r="H1113">
        <v>1</v>
      </c>
      <c r="I1113">
        <v>442</v>
      </c>
      <c r="J1113" t="s">
        <v>179</v>
      </c>
      <c r="K1113" t="s">
        <v>2143</v>
      </c>
      <c r="L1113">
        <v>27</v>
      </c>
      <c r="M1113" t="s">
        <v>94</v>
      </c>
      <c r="N1113" t="s">
        <v>95</v>
      </c>
      <c r="O1113">
        <v>242</v>
      </c>
      <c r="P1113" t="s">
        <v>511</v>
      </c>
      <c r="S1113" t="s">
        <v>40</v>
      </c>
      <c r="T1113" t="s">
        <v>41</v>
      </c>
      <c r="U1113">
        <v>442</v>
      </c>
      <c r="Y1113" t="s">
        <v>2144</v>
      </c>
      <c r="AA1113">
        <v>34.151699999999998</v>
      </c>
      <c r="AB1113">
        <v>-118.4534</v>
      </c>
      <c r="AC1113">
        <f t="shared" si="17"/>
        <v>0</v>
      </c>
    </row>
    <row r="1114" spans="1:29" x14ac:dyDescent="0.35">
      <c r="A1114">
        <v>200607746</v>
      </c>
      <c r="B1114" s="1">
        <v>43901</v>
      </c>
      <c r="C1114" s="1">
        <v>43900</v>
      </c>
      <c r="D1114">
        <v>2000</v>
      </c>
      <c r="E1114">
        <v>6</v>
      </c>
      <c r="F1114" t="s">
        <v>91</v>
      </c>
      <c r="G1114">
        <v>646</v>
      </c>
      <c r="H1114">
        <v>2</v>
      </c>
      <c r="I1114">
        <v>740</v>
      </c>
      <c r="J1114" t="s">
        <v>224</v>
      </c>
      <c r="K1114" t="s">
        <v>2145</v>
      </c>
      <c r="L1114">
        <v>35</v>
      </c>
      <c r="M1114" t="s">
        <v>94</v>
      </c>
      <c r="N1114" t="s">
        <v>31</v>
      </c>
      <c r="O1114">
        <v>101</v>
      </c>
      <c r="P1114" t="s">
        <v>32</v>
      </c>
      <c r="S1114" t="s">
        <v>40</v>
      </c>
      <c r="T1114" t="s">
        <v>41</v>
      </c>
      <c r="U1114">
        <v>740</v>
      </c>
      <c r="Y1114" t="s">
        <v>2146</v>
      </c>
      <c r="Z1114" t="s">
        <v>2147</v>
      </c>
      <c r="AA1114">
        <v>34.099800000000002</v>
      </c>
      <c r="AB1114">
        <v>-118.3267</v>
      </c>
      <c r="AC1114">
        <f t="shared" si="17"/>
        <v>0</v>
      </c>
    </row>
    <row r="1115" spans="1:29" x14ac:dyDescent="0.35">
      <c r="A1115">
        <v>200413970</v>
      </c>
      <c r="B1115" s="1">
        <v>44122</v>
      </c>
      <c r="C1115" s="1">
        <v>44122</v>
      </c>
      <c r="D1115">
        <v>2000</v>
      </c>
      <c r="E1115">
        <v>4</v>
      </c>
      <c r="F1115" t="s">
        <v>54</v>
      </c>
      <c r="G1115">
        <v>459</v>
      </c>
      <c r="H1115">
        <v>1</v>
      </c>
      <c r="I1115">
        <v>510</v>
      </c>
      <c r="J1115" t="s">
        <v>29</v>
      </c>
      <c r="L1115">
        <v>0</v>
      </c>
      <c r="O1115">
        <v>108</v>
      </c>
      <c r="P1115" t="s">
        <v>105</v>
      </c>
      <c r="S1115" t="s">
        <v>40</v>
      </c>
      <c r="T1115" t="s">
        <v>41</v>
      </c>
      <c r="U1115">
        <v>510</v>
      </c>
      <c r="Y1115" t="s">
        <v>2148</v>
      </c>
      <c r="AA1115">
        <v>34.041800000000002</v>
      </c>
      <c r="AB1115">
        <v>-118.1964</v>
      </c>
      <c r="AC1115">
        <f t="shared" si="17"/>
        <v>0</v>
      </c>
    </row>
    <row r="1116" spans="1:29" x14ac:dyDescent="0.35">
      <c r="A1116">
        <v>201305418</v>
      </c>
      <c r="B1116" s="1">
        <v>43855</v>
      </c>
      <c r="C1116" s="1">
        <v>43855</v>
      </c>
      <c r="D1116">
        <v>2330</v>
      </c>
      <c r="E1116">
        <v>13</v>
      </c>
      <c r="F1116" t="s">
        <v>62</v>
      </c>
      <c r="G1116">
        <v>1377</v>
      </c>
      <c r="H1116">
        <v>2</v>
      </c>
      <c r="I1116">
        <v>626</v>
      </c>
      <c r="J1116" t="s">
        <v>141</v>
      </c>
      <c r="K1116" t="s">
        <v>2149</v>
      </c>
      <c r="L1116">
        <v>29</v>
      </c>
      <c r="M1116" t="s">
        <v>94</v>
      </c>
      <c r="N1116" t="s">
        <v>95</v>
      </c>
      <c r="O1116">
        <v>501</v>
      </c>
      <c r="P1116" t="s">
        <v>164</v>
      </c>
      <c r="Q1116">
        <v>400</v>
      </c>
      <c r="R1116" t="s">
        <v>143</v>
      </c>
      <c r="S1116" t="s">
        <v>40</v>
      </c>
      <c r="T1116" t="s">
        <v>41</v>
      </c>
      <c r="U1116">
        <v>626</v>
      </c>
      <c r="Y1116" t="s">
        <v>2150</v>
      </c>
      <c r="AA1116">
        <v>33.990699999999997</v>
      </c>
      <c r="AB1116">
        <v>-118.2422</v>
      </c>
      <c r="AC1116">
        <f t="shared" si="17"/>
        <v>0</v>
      </c>
    </row>
    <row r="1117" spans="1:29" x14ac:dyDescent="0.35">
      <c r="A1117">
        <v>200105663</v>
      </c>
      <c r="B1117" s="1">
        <v>43855</v>
      </c>
      <c r="C1117" s="1">
        <v>43854</v>
      </c>
      <c r="D1117">
        <v>2215</v>
      </c>
      <c r="E1117">
        <v>1</v>
      </c>
      <c r="F1117" t="s">
        <v>36</v>
      </c>
      <c r="G1117">
        <v>191</v>
      </c>
      <c r="H1117">
        <v>1</v>
      </c>
      <c r="I1117">
        <v>330</v>
      </c>
      <c r="J1117" t="s">
        <v>37</v>
      </c>
      <c r="K1117" t="s">
        <v>2151</v>
      </c>
      <c r="L1117">
        <v>23</v>
      </c>
      <c r="M1117" t="s">
        <v>94</v>
      </c>
      <c r="N1117" t="s">
        <v>73</v>
      </c>
      <c r="O1117">
        <v>108</v>
      </c>
      <c r="P1117" t="s">
        <v>105</v>
      </c>
      <c r="S1117" t="s">
        <v>40</v>
      </c>
      <c r="T1117" t="s">
        <v>41</v>
      </c>
      <c r="U1117">
        <v>330</v>
      </c>
      <c r="Y1117" t="s">
        <v>994</v>
      </c>
      <c r="Z1117" t="s">
        <v>2152</v>
      </c>
      <c r="AA1117">
        <v>34.037399999999998</v>
      </c>
      <c r="AB1117">
        <v>-118.2701</v>
      </c>
      <c r="AC1117">
        <f t="shared" si="17"/>
        <v>0</v>
      </c>
    </row>
    <row r="1118" spans="1:29" x14ac:dyDescent="0.35">
      <c r="A1118">
        <v>200812621</v>
      </c>
      <c r="B1118" s="1">
        <v>44047</v>
      </c>
      <c r="C1118" s="1">
        <v>44047</v>
      </c>
      <c r="D1118">
        <v>230</v>
      </c>
      <c r="E1118">
        <v>8</v>
      </c>
      <c r="F1118" t="s">
        <v>109</v>
      </c>
      <c r="G1118">
        <v>805</v>
      </c>
      <c r="H1118">
        <v>1</v>
      </c>
      <c r="I1118">
        <v>341</v>
      </c>
      <c r="J1118" t="s">
        <v>157</v>
      </c>
      <c r="K1118" t="s">
        <v>2153</v>
      </c>
      <c r="L1118">
        <v>0</v>
      </c>
      <c r="M1118" t="s">
        <v>46</v>
      </c>
      <c r="N1118" t="s">
        <v>46</v>
      </c>
      <c r="O1118">
        <v>118</v>
      </c>
      <c r="P1118" t="s">
        <v>858</v>
      </c>
      <c r="S1118" t="s">
        <v>40</v>
      </c>
      <c r="T1118" t="s">
        <v>41</v>
      </c>
      <c r="U1118">
        <v>341</v>
      </c>
      <c r="Y1118" t="s">
        <v>2154</v>
      </c>
      <c r="AA1118">
        <v>34.0745</v>
      </c>
      <c r="AB1118">
        <v>-118.4589</v>
      </c>
      <c r="AC1118">
        <f t="shared" si="17"/>
        <v>0</v>
      </c>
    </row>
    <row r="1119" spans="1:29" x14ac:dyDescent="0.35">
      <c r="A1119">
        <v>200311662</v>
      </c>
      <c r="B1119" s="1">
        <v>43972</v>
      </c>
      <c r="C1119" s="1">
        <v>43972</v>
      </c>
      <c r="D1119">
        <v>641</v>
      </c>
      <c r="E1119">
        <v>3</v>
      </c>
      <c r="F1119" t="s">
        <v>43</v>
      </c>
      <c r="G1119">
        <v>393</v>
      </c>
      <c r="H1119">
        <v>1</v>
      </c>
      <c r="I1119">
        <v>230</v>
      </c>
      <c r="J1119" t="s">
        <v>161</v>
      </c>
      <c r="K1119" t="s">
        <v>2155</v>
      </c>
      <c r="L1119">
        <v>46</v>
      </c>
      <c r="M1119" t="s">
        <v>94</v>
      </c>
      <c r="N1119" t="s">
        <v>163</v>
      </c>
      <c r="O1119">
        <v>101</v>
      </c>
      <c r="P1119" t="s">
        <v>32</v>
      </c>
      <c r="Q1119">
        <v>204</v>
      </c>
      <c r="R1119" t="s">
        <v>2138</v>
      </c>
      <c r="S1119" t="s">
        <v>40</v>
      </c>
      <c r="T1119" t="s">
        <v>41</v>
      </c>
      <c r="U1119">
        <v>230</v>
      </c>
      <c r="Y1119" t="s">
        <v>2156</v>
      </c>
      <c r="Z1119" t="s">
        <v>2157</v>
      </c>
      <c r="AA1119">
        <v>34.004399999999997</v>
      </c>
      <c r="AB1119">
        <v>-118.32940000000001</v>
      </c>
      <c r="AC1119">
        <f t="shared" si="17"/>
        <v>0</v>
      </c>
    </row>
    <row r="1120" spans="1:29" x14ac:dyDescent="0.35">
      <c r="A1120">
        <v>200618506</v>
      </c>
      <c r="B1120" s="1">
        <v>44159</v>
      </c>
      <c r="C1120" s="1">
        <v>44157</v>
      </c>
      <c r="D1120">
        <v>1200</v>
      </c>
      <c r="E1120">
        <v>6</v>
      </c>
      <c r="F1120" t="s">
        <v>91</v>
      </c>
      <c r="G1120">
        <v>647</v>
      </c>
      <c r="H1120">
        <v>1</v>
      </c>
      <c r="I1120">
        <v>341</v>
      </c>
      <c r="J1120" t="s">
        <v>157</v>
      </c>
      <c r="K1120" t="s">
        <v>761</v>
      </c>
      <c r="L1120">
        <v>56</v>
      </c>
      <c r="M1120" t="s">
        <v>30</v>
      </c>
      <c r="N1120" t="s">
        <v>73</v>
      </c>
      <c r="O1120">
        <v>502</v>
      </c>
      <c r="P1120" t="s">
        <v>47</v>
      </c>
      <c r="S1120" t="s">
        <v>40</v>
      </c>
      <c r="T1120" t="s">
        <v>41</v>
      </c>
      <c r="U1120">
        <v>341</v>
      </c>
      <c r="Y1120" t="s">
        <v>302</v>
      </c>
      <c r="AA1120">
        <v>34.099800000000002</v>
      </c>
      <c r="AB1120">
        <v>-118.3211</v>
      </c>
      <c r="AC1120">
        <f t="shared" si="17"/>
        <v>0</v>
      </c>
    </row>
    <row r="1121" spans="1:29" x14ac:dyDescent="0.35">
      <c r="A1121">
        <v>200118281</v>
      </c>
      <c r="B1121" s="1">
        <v>44094</v>
      </c>
      <c r="C1121" s="1">
        <v>44094</v>
      </c>
      <c r="D1121">
        <v>2130</v>
      </c>
      <c r="E1121">
        <v>1</v>
      </c>
      <c r="F1121" t="s">
        <v>36</v>
      </c>
      <c r="G1121">
        <v>164</v>
      </c>
      <c r="H1121">
        <v>2</v>
      </c>
      <c r="I1121">
        <v>624</v>
      </c>
      <c r="J1121" t="s">
        <v>171</v>
      </c>
      <c r="K1121" t="s">
        <v>2158</v>
      </c>
      <c r="L1121">
        <v>50</v>
      </c>
      <c r="M1121" t="s">
        <v>94</v>
      </c>
      <c r="N1121" t="s">
        <v>73</v>
      </c>
      <c r="O1121">
        <v>102</v>
      </c>
      <c r="P1121" t="s">
        <v>186</v>
      </c>
      <c r="Q1121">
        <v>400</v>
      </c>
      <c r="R1121" t="s">
        <v>143</v>
      </c>
      <c r="S1121" t="s">
        <v>40</v>
      </c>
      <c r="T1121" t="s">
        <v>41</v>
      </c>
      <c r="U1121">
        <v>624</v>
      </c>
      <c r="Y1121" t="s">
        <v>2159</v>
      </c>
      <c r="AA1121">
        <v>34.044499999999999</v>
      </c>
      <c r="AB1121">
        <v>-118.25230000000001</v>
      </c>
      <c r="AC1121">
        <f t="shared" si="17"/>
        <v>0</v>
      </c>
    </row>
    <row r="1122" spans="1:29" x14ac:dyDescent="0.35">
      <c r="A1122">
        <v>200312165</v>
      </c>
      <c r="B1122" s="1">
        <v>43983</v>
      </c>
      <c r="C1122" s="1">
        <v>43983</v>
      </c>
      <c r="D1122">
        <v>1540</v>
      </c>
      <c r="E1122">
        <v>3</v>
      </c>
      <c r="F1122" t="s">
        <v>43</v>
      </c>
      <c r="G1122">
        <v>362</v>
      </c>
      <c r="H1122">
        <v>1</v>
      </c>
      <c r="I1122">
        <v>230</v>
      </c>
      <c r="J1122" t="s">
        <v>161</v>
      </c>
      <c r="K1122" t="s">
        <v>2160</v>
      </c>
      <c r="L1122">
        <v>56</v>
      </c>
      <c r="M1122" t="s">
        <v>94</v>
      </c>
      <c r="N1122" t="s">
        <v>163</v>
      </c>
      <c r="O1122">
        <v>502</v>
      </c>
      <c r="P1122" t="s">
        <v>47</v>
      </c>
      <c r="Q1122">
        <v>311</v>
      </c>
      <c r="R1122" t="s">
        <v>390</v>
      </c>
      <c r="S1122" t="s">
        <v>33</v>
      </c>
      <c r="T1122" t="s">
        <v>34</v>
      </c>
      <c r="U1122">
        <v>230</v>
      </c>
      <c r="Y1122" t="s">
        <v>2161</v>
      </c>
      <c r="Z1122" t="s">
        <v>838</v>
      </c>
      <c r="AA1122">
        <v>34.017000000000003</v>
      </c>
      <c r="AB1122">
        <v>-118.3477</v>
      </c>
      <c r="AC1122">
        <f t="shared" si="17"/>
        <v>1</v>
      </c>
    </row>
    <row r="1123" spans="1:29" x14ac:dyDescent="0.35">
      <c r="A1123">
        <v>201206832</v>
      </c>
      <c r="B1123" s="1">
        <v>43871</v>
      </c>
      <c r="C1123" s="1">
        <v>43871</v>
      </c>
      <c r="D1123">
        <v>1032</v>
      </c>
      <c r="E1123">
        <v>12</v>
      </c>
      <c r="F1123" t="s">
        <v>68</v>
      </c>
      <c r="G1123">
        <v>1266</v>
      </c>
      <c r="H1123">
        <v>1</v>
      </c>
      <c r="I1123">
        <v>761</v>
      </c>
      <c r="J1123" t="s">
        <v>403</v>
      </c>
      <c r="K1123" t="s">
        <v>2162</v>
      </c>
      <c r="L1123">
        <v>24</v>
      </c>
      <c r="M1123" t="s">
        <v>30</v>
      </c>
      <c r="N1123" t="s">
        <v>95</v>
      </c>
      <c r="O1123">
        <v>101</v>
      </c>
      <c r="P1123" t="s">
        <v>32</v>
      </c>
      <c r="Q1123">
        <v>109</v>
      </c>
      <c r="R1123" t="s">
        <v>265</v>
      </c>
      <c r="S1123" t="s">
        <v>40</v>
      </c>
      <c r="T1123" t="s">
        <v>41</v>
      </c>
      <c r="U1123">
        <v>761</v>
      </c>
      <c r="Y1123" t="s">
        <v>1015</v>
      </c>
      <c r="Z1123" t="s">
        <v>2163</v>
      </c>
      <c r="AA1123">
        <v>33.966099999999997</v>
      </c>
      <c r="AB1123">
        <v>-118.28489999999999</v>
      </c>
      <c r="AC1123">
        <f t="shared" si="17"/>
        <v>0</v>
      </c>
    </row>
    <row r="1124" spans="1:29" x14ac:dyDescent="0.35">
      <c r="A1124">
        <v>200313451</v>
      </c>
      <c r="B1124" s="1">
        <v>44011</v>
      </c>
      <c r="C1124" s="1">
        <v>44010</v>
      </c>
      <c r="D1124">
        <v>100</v>
      </c>
      <c r="E1124">
        <v>3</v>
      </c>
      <c r="F1124" t="s">
        <v>43</v>
      </c>
      <c r="G1124">
        <v>353</v>
      </c>
      <c r="H1124">
        <v>1</v>
      </c>
      <c r="I1124">
        <v>330</v>
      </c>
      <c r="J1124" t="s">
        <v>37</v>
      </c>
      <c r="K1124" t="s">
        <v>2164</v>
      </c>
      <c r="L1124">
        <v>45</v>
      </c>
      <c r="M1124" t="s">
        <v>94</v>
      </c>
      <c r="N1124" t="s">
        <v>163</v>
      </c>
      <c r="O1124">
        <v>707</v>
      </c>
      <c r="P1124" t="s">
        <v>280</v>
      </c>
      <c r="S1124" t="s">
        <v>40</v>
      </c>
      <c r="T1124" t="s">
        <v>41</v>
      </c>
      <c r="U1124">
        <v>330</v>
      </c>
      <c r="Y1124" t="s">
        <v>2165</v>
      </c>
      <c r="AA1124">
        <v>34.021999999999998</v>
      </c>
      <c r="AB1124">
        <v>-118.3364</v>
      </c>
      <c r="AC1124">
        <f t="shared" si="17"/>
        <v>0</v>
      </c>
    </row>
    <row r="1125" spans="1:29" x14ac:dyDescent="0.35">
      <c r="A1125">
        <v>201207355</v>
      </c>
      <c r="B1125" s="1">
        <v>43879</v>
      </c>
      <c r="C1125" s="1">
        <v>43879</v>
      </c>
      <c r="D1125">
        <v>140</v>
      </c>
      <c r="E1125">
        <v>12</v>
      </c>
      <c r="F1125" t="s">
        <v>68</v>
      </c>
      <c r="G1125">
        <v>1249</v>
      </c>
      <c r="H1125">
        <v>2</v>
      </c>
      <c r="I1125">
        <v>625</v>
      </c>
      <c r="J1125" t="s">
        <v>628</v>
      </c>
      <c r="K1125" t="s">
        <v>2166</v>
      </c>
      <c r="L1125">
        <v>21</v>
      </c>
      <c r="M1125" t="s">
        <v>94</v>
      </c>
      <c r="N1125" t="s">
        <v>163</v>
      </c>
      <c r="O1125">
        <v>101</v>
      </c>
      <c r="P1125" t="s">
        <v>32</v>
      </c>
      <c r="Q1125">
        <v>400</v>
      </c>
      <c r="R1125" t="s">
        <v>143</v>
      </c>
      <c r="S1125" t="s">
        <v>40</v>
      </c>
      <c r="T1125" t="s">
        <v>41</v>
      </c>
      <c r="U1125">
        <v>625</v>
      </c>
      <c r="Y1125" t="s">
        <v>263</v>
      </c>
      <c r="Z1125" t="s">
        <v>284</v>
      </c>
      <c r="AA1125">
        <v>33.974699999999999</v>
      </c>
      <c r="AB1125">
        <v>-118.2812</v>
      </c>
      <c r="AC1125">
        <f t="shared" si="17"/>
        <v>0</v>
      </c>
    </row>
    <row r="1126" spans="1:29" x14ac:dyDescent="0.35">
      <c r="A1126">
        <v>200814536</v>
      </c>
      <c r="B1126" s="1">
        <v>44099</v>
      </c>
      <c r="C1126" s="1">
        <v>44096</v>
      </c>
      <c r="D1126">
        <v>1700</v>
      </c>
      <c r="E1126">
        <v>8</v>
      </c>
      <c r="F1126" t="s">
        <v>109</v>
      </c>
      <c r="G1126">
        <v>885</v>
      </c>
      <c r="H1126">
        <v>2</v>
      </c>
      <c r="I1126">
        <v>354</v>
      </c>
      <c r="J1126" t="s">
        <v>167</v>
      </c>
      <c r="K1126" t="s">
        <v>2167</v>
      </c>
      <c r="L1126">
        <v>69</v>
      </c>
      <c r="M1126" t="s">
        <v>30</v>
      </c>
      <c r="N1126" t="s">
        <v>73</v>
      </c>
      <c r="O1126">
        <v>727</v>
      </c>
      <c r="P1126" t="s">
        <v>2168</v>
      </c>
      <c r="S1126" t="s">
        <v>40</v>
      </c>
      <c r="T1126" t="s">
        <v>41</v>
      </c>
      <c r="U1126">
        <v>354</v>
      </c>
      <c r="Y1126" t="s">
        <v>2169</v>
      </c>
      <c r="AA1126">
        <v>34.035400000000003</v>
      </c>
      <c r="AB1126">
        <v>-118.4136</v>
      </c>
      <c r="AC1126">
        <f t="shared" si="17"/>
        <v>0</v>
      </c>
    </row>
    <row r="1127" spans="1:29" x14ac:dyDescent="0.35">
      <c r="A1127">
        <v>200114029</v>
      </c>
      <c r="B1127" s="1">
        <v>44009</v>
      </c>
      <c r="C1127" s="1">
        <v>44009</v>
      </c>
      <c r="D1127">
        <v>1510</v>
      </c>
      <c r="E1127">
        <v>1</v>
      </c>
      <c r="F1127" t="s">
        <v>36</v>
      </c>
      <c r="G1127">
        <v>145</v>
      </c>
      <c r="H1127">
        <v>2</v>
      </c>
      <c r="I1127">
        <v>624</v>
      </c>
      <c r="J1127" t="s">
        <v>171</v>
      </c>
      <c r="K1127" t="s">
        <v>843</v>
      </c>
      <c r="L1127">
        <v>35</v>
      </c>
      <c r="M1127" t="s">
        <v>30</v>
      </c>
      <c r="N1127" t="s">
        <v>73</v>
      </c>
      <c r="O1127">
        <v>102</v>
      </c>
      <c r="P1127" t="s">
        <v>186</v>
      </c>
      <c r="Q1127">
        <v>400</v>
      </c>
      <c r="R1127" t="s">
        <v>143</v>
      </c>
      <c r="S1127" t="s">
        <v>40</v>
      </c>
      <c r="T1127" t="s">
        <v>41</v>
      </c>
      <c r="U1127">
        <v>624</v>
      </c>
      <c r="Y1127" t="s">
        <v>2170</v>
      </c>
      <c r="AA1127">
        <v>34.0471</v>
      </c>
      <c r="AB1127">
        <v>-118.2474</v>
      </c>
      <c r="AC1127">
        <f t="shared" si="17"/>
        <v>0</v>
      </c>
    </row>
    <row r="1128" spans="1:29" x14ac:dyDescent="0.35">
      <c r="A1128">
        <v>200404663</v>
      </c>
      <c r="B1128" s="1">
        <v>43848</v>
      </c>
      <c r="C1128" s="1">
        <v>43848</v>
      </c>
      <c r="D1128">
        <v>1</v>
      </c>
      <c r="E1128">
        <v>4</v>
      </c>
      <c r="F1128" t="s">
        <v>54</v>
      </c>
      <c r="G1128">
        <v>473</v>
      </c>
      <c r="H1128">
        <v>1</v>
      </c>
      <c r="I1128">
        <v>420</v>
      </c>
      <c r="J1128" t="s">
        <v>352</v>
      </c>
      <c r="L1128">
        <v>0</v>
      </c>
      <c r="O1128">
        <v>101</v>
      </c>
      <c r="P1128" t="s">
        <v>32</v>
      </c>
      <c r="S1128" t="s">
        <v>40</v>
      </c>
      <c r="T1128" t="s">
        <v>41</v>
      </c>
      <c r="U1128">
        <v>420</v>
      </c>
      <c r="Y1128" t="s">
        <v>2171</v>
      </c>
      <c r="AA1128">
        <v>34.037599999999998</v>
      </c>
      <c r="AB1128">
        <v>-118.2166</v>
      </c>
      <c r="AC1128">
        <f t="shared" si="17"/>
        <v>0</v>
      </c>
    </row>
    <row r="1129" spans="1:29" x14ac:dyDescent="0.35">
      <c r="A1129">
        <v>200116947</v>
      </c>
      <c r="B1129" s="1">
        <v>44068</v>
      </c>
      <c r="C1129" s="1">
        <v>44068</v>
      </c>
      <c r="D1129">
        <v>1530</v>
      </c>
      <c r="E1129">
        <v>1</v>
      </c>
      <c r="F1129" t="s">
        <v>36</v>
      </c>
      <c r="G1129">
        <v>164</v>
      </c>
      <c r="H1129">
        <v>2</v>
      </c>
      <c r="I1129">
        <v>624</v>
      </c>
      <c r="J1129" t="s">
        <v>171</v>
      </c>
      <c r="K1129" t="s">
        <v>2172</v>
      </c>
      <c r="L1129">
        <v>23</v>
      </c>
      <c r="M1129" t="s">
        <v>94</v>
      </c>
      <c r="N1129" t="s">
        <v>73</v>
      </c>
      <c r="O1129">
        <v>101</v>
      </c>
      <c r="P1129" t="s">
        <v>32</v>
      </c>
      <c r="Q1129">
        <v>400</v>
      </c>
      <c r="R1129" t="s">
        <v>143</v>
      </c>
      <c r="S1129" t="s">
        <v>84</v>
      </c>
      <c r="T1129" t="s">
        <v>85</v>
      </c>
      <c r="U1129">
        <v>624</v>
      </c>
      <c r="Y1129" t="s">
        <v>2173</v>
      </c>
      <c r="Z1129" t="s">
        <v>802</v>
      </c>
      <c r="AA1129">
        <v>34.043900000000001</v>
      </c>
      <c r="AB1129">
        <v>-118.2497</v>
      </c>
      <c r="AC1129">
        <f t="shared" si="17"/>
        <v>0</v>
      </c>
    </row>
    <row r="1130" spans="1:29" x14ac:dyDescent="0.35">
      <c r="A1130">
        <v>201305529</v>
      </c>
      <c r="B1130" s="1">
        <v>43858</v>
      </c>
      <c r="C1130" s="1">
        <v>43858</v>
      </c>
      <c r="D1130">
        <v>1720</v>
      </c>
      <c r="E1130">
        <v>13</v>
      </c>
      <c r="F1130" t="s">
        <v>62</v>
      </c>
      <c r="G1130">
        <v>1371</v>
      </c>
      <c r="H1130">
        <v>2</v>
      </c>
      <c r="I1130">
        <v>624</v>
      </c>
      <c r="J1130" t="s">
        <v>171</v>
      </c>
      <c r="K1130" t="s">
        <v>2174</v>
      </c>
      <c r="L1130">
        <v>32</v>
      </c>
      <c r="M1130" t="s">
        <v>94</v>
      </c>
      <c r="N1130" t="s">
        <v>163</v>
      </c>
      <c r="O1130">
        <v>801</v>
      </c>
      <c r="P1130" t="s">
        <v>381</v>
      </c>
      <c r="Q1130">
        <v>500</v>
      </c>
      <c r="R1130" t="s">
        <v>184</v>
      </c>
      <c r="S1130" t="s">
        <v>40</v>
      </c>
      <c r="T1130" t="s">
        <v>41</v>
      </c>
      <c r="U1130">
        <v>624</v>
      </c>
      <c r="Y1130" t="s">
        <v>950</v>
      </c>
      <c r="Z1130" t="s">
        <v>357</v>
      </c>
      <c r="AA1130">
        <v>33.989199999999997</v>
      </c>
      <c r="AB1130">
        <v>-118.2783</v>
      </c>
      <c r="AC1130">
        <f t="shared" si="17"/>
        <v>0</v>
      </c>
    </row>
    <row r="1131" spans="1:29" x14ac:dyDescent="0.35">
      <c r="A1131">
        <v>200918367</v>
      </c>
      <c r="B1131" s="1">
        <v>44177</v>
      </c>
      <c r="C1131" s="1">
        <v>44177</v>
      </c>
      <c r="D1131">
        <v>15</v>
      </c>
      <c r="E1131">
        <v>9</v>
      </c>
      <c r="F1131" t="s">
        <v>49</v>
      </c>
      <c r="G1131">
        <v>914</v>
      </c>
      <c r="H1131">
        <v>1</v>
      </c>
      <c r="I1131">
        <v>230</v>
      </c>
      <c r="J1131" t="s">
        <v>161</v>
      </c>
      <c r="K1131" t="s">
        <v>2175</v>
      </c>
      <c r="L1131">
        <v>45</v>
      </c>
      <c r="M1131" t="s">
        <v>30</v>
      </c>
      <c r="N1131" t="s">
        <v>95</v>
      </c>
      <c r="O1131">
        <v>102</v>
      </c>
      <c r="P1131" t="s">
        <v>186</v>
      </c>
      <c r="Q1131">
        <v>500</v>
      </c>
      <c r="R1131" t="s">
        <v>184</v>
      </c>
      <c r="S1131" t="s">
        <v>40</v>
      </c>
      <c r="T1131" t="s">
        <v>41</v>
      </c>
      <c r="U1131">
        <v>230</v>
      </c>
      <c r="Y1131" t="s">
        <v>2176</v>
      </c>
      <c r="AA1131">
        <v>34.197600000000001</v>
      </c>
      <c r="AB1131">
        <v>-118.45740000000001</v>
      </c>
      <c r="AC1131">
        <f t="shared" si="17"/>
        <v>0</v>
      </c>
    </row>
    <row r="1132" spans="1:29" x14ac:dyDescent="0.35">
      <c r="A1132">
        <v>200810240</v>
      </c>
      <c r="B1132" s="1">
        <v>43985</v>
      </c>
      <c r="C1132" s="1">
        <v>43984</v>
      </c>
      <c r="D1132">
        <v>1645</v>
      </c>
      <c r="E1132">
        <v>8</v>
      </c>
      <c r="F1132" t="s">
        <v>109</v>
      </c>
      <c r="G1132">
        <v>811</v>
      </c>
      <c r="H1132">
        <v>2</v>
      </c>
      <c r="I1132">
        <v>930</v>
      </c>
      <c r="J1132" t="s">
        <v>339</v>
      </c>
      <c r="K1132" t="s">
        <v>2177</v>
      </c>
      <c r="L1132">
        <v>48</v>
      </c>
      <c r="M1132" t="s">
        <v>94</v>
      </c>
      <c r="N1132" t="s">
        <v>73</v>
      </c>
      <c r="O1132">
        <v>501</v>
      </c>
      <c r="P1132" t="s">
        <v>164</v>
      </c>
      <c r="Q1132">
        <v>511</v>
      </c>
      <c r="R1132" t="s">
        <v>151</v>
      </c>
      <c r="S1132" t="s">
        <v>84</v>
      </c>
      <c r="T1132" t="s">
        <v>85</v>
      </c>
      <c r="U1132">
        <v>930</v>
      </c>
      <c r="Y1132" t="s">
        <v>2178</v>
      </c>
      <c r="AA1132">
        <v>34.056100000000001</v>
      </c>
      <c r="AB1132">
        <v>-118.55119999999999</v>
      </c>
      <c r="AC1132">
        <f t="shared" si="17"/>
        <v>0</v>
      </c>
    </row>
    <row r="1133" spans="1:29" x14ac:dyDescent="0.35">
      <c r="A1133">
        <v>200312261</v>
      </c>
      <c r="B1133" s="1">
        <v>43985</v>
      </c>
      <c r="C1133" s="1">
        <v>43984</v>
      </c>
      <c r="D1133">
        <v>1800</v>
      </c>
      <c r="E1133">
        <v>3</v>
      </c>
      <c r="F1133" t="s">
        <v>43</v>
      </c>
      <c r="G1133">
        <v>356</v>
      </c>
      <c r="H1133">
        <v>1</v>
      </c>
      <c r="I1133">
        <v>330</v>
      </c>
      <c r="J1133" t="s">
        <v>37</v>
      </c>
      <c r="K1133" t="s">
        <v>2179</v>
      </c>
      <c r="L1133">
        <v>28</v>
      </c>
      <c r="M1133" t="s">
        <v>94</v>
      </c>
      <c r="N1133" t="s">
        <v>95</v>
      </c>
      <c r="O1133">
        <v>502</v>
      </c>
      <c r="P1133" t="s">
        <v>47</v>
      </c>
      <c r="S1133" t="s">
        <v>40</v>
      </c>
      <c r="T1133" t="s">
        <v>41</v>
      </c>
      <c r="U1133">
        <v>330</v>
      </c>
      <c r="Y1133" t="s">
        <v>1859</v>
      </c>
      <c r="AA1133">
        <v>34.023699999999998</v>
      </c>
      <c r="AB1133">
        <v>-118.3002</v>
      </c>
      <c r="AC1133">
        <f t="shared" si="17"/>
        <v>0</v>
      </c>
    </row>
    <row r="1134" spans="1:29" x14ac:dyDescent="0.35">
      <c r="A1134">
        <v>201010661</v>
      </c>
      <c r="B1134" s="1">
        <v>44016</v>
      </c>
      <c r="C1134" s="1">
        <v>44016</v>
      </c>
      <c r="D1134">
        <v>820</v>
      </c>
      <c r="E1134">
        <v>10</v>
      </c>
      <c r="F1134" t="s">
        <v>103</v>
      </c>
      <c r="G1134">
        <v>1003</v>
      </c>
      <c r="H1134">
        <v>2</v>
      </c>
      <c r="I1134">
        <v>626</v>
      </c>
      <c r="J1134" t="s">
        <v>141</v>
      </c>
      <c r="K1134" t="s">
        <v>2180</v>
      </c>
      <c r="L1134">
        <v>25</v>
      </c>
      <c r="M1134" t="s">
        <v>30</v>
      </c>
      <c r="N1134" t="s">
        <v>95</v>
      </c>
      <c r="O1134">
        <v>502</v>
      </c>
      <c r="P1134" t="s">
        <v>47</v>
      </c>
      <c r="Q1134">
        <v>400</v>
      </c>
      <c r="R1134" t="s">
        <v>143</v>
      </c>
      <c r="S1134" t="s">
        <v>40</v>
      </c>
      <c r="T1134" t="s">
        <v>41</v>
      </c>
      <c r="U1134">
        <v>626</v>
      </c>
      <c r="Y1134" t="s">
        <v>2181</v>
      </c>
      <c r="AA1134">
        <v>34.214799999999997</v>
      </c>
      <c r="AB1134">
        <v>-118.54040000000001</v>
      </c>
      <c r="AC1134">
        <f t="shared" si="17"/>
        <v>0</v>
      </c>
    </row>
    <row r="1135" spans="1:29" x14ac:dyDescent="0.35">
      <c r="A1135">
        <v>200105212</v>
      </c>
      <c r="B1135" s="1">
        <v>43847</v>
      </c>
      <c r="C1135" s="1">
        <v>43844</v>
      </c>
      <c r="D1135">
        <v>2000</v>
      </c>
      <c r="E1135">
        <v>1</v>
      </c>
      <c r="F1135" t="s">
        <v>36</v>
      </c>
      <c r="G1135">
        <v>138</v>
      </c>
      <c r="H1135">
        <v>1</v>
      </c>
      <c r="I1135">
        <v>330</v>
      </c>
      <c r="J1135" t="s">
        <v>37</v>
      </c>
      <c r="K1135" t="s">
        <v>72</v>
      </c>
      <c r="L1135">
        <v>68</v>
      </c>
      <c r="M1135" t="s">
        <v>94</v>
      </c>
      <c r="N1135" t="s">
        <v>73</v>
      </c>
      <c r="O1135">
        <v>727</v>
      </c>
      <c r="P1135" t="s">
        <v>2168</v>
      </c>
      <c r="S1135" t="s">
        <v>40</v>
      </c>
      <c r="T1135" t="s">
        <v>41</v>
      </c>
      <c r="U1135">
        <v>330</v>
      </c>
      <c r="Y1135" t="s">
        <v>2182</v>
      </c>
      <c r="AA1135">
        <v>34.047699999999999</v>
      </c>
      <c r="AB1135">
        <v>-118.2393</v>
      </c>
      <c r="AC1135">
        <f t="shared" si="17"/>
        <v>0</v>
      </c>
    </row>
    <row r="1136" spans="1:29" x14ac:dyDescent="0.35">
      <c r="A1136">
        <v>200206498</v>
      </c>
      <c r="B1136" s="1">
        <v>43881</v>
      </c>
      <c r="C1136" s="1">
        <v>43880</v>
      </c>
      <c r="D1136">
        <v>1730</v>
      </c>
      <c r="E1136">
        <v>2</v>
      </c>
      <c r="F1136" t="s">
        <v>56</v>
      </c>
      <c r="G1136">
        <v>249</v>
      </c>
      <c r="H1136">
        <v>1</v>
      </c>
      <c r="I1136">
        <v>330</v>
      </c>
      <c r="J1136" t="s">
        <v>37</v>
      </c>
      <c r="K1136" t="s">
        <v>2183</v>
      </c>
      <c r="L1136">
        <v>51</v>
      </c>
      <c r="M1136" t="s">
        <v>30</v>
      </c>
      <c r="N1136" t="s">
        <v>95</v>
      </c>
      <c r="O1136">
        <v>101</v>
      </c>
      <c r="P1136" t="s">
        <v>32</v>
      </c>
      <c r="S1136" t="s">
        <v>40</v>
      </c>
      <c r="T1136" t="s">
        <v>41</v>
      </c>
      <c r="U1136">
        <v>330</v>
      </c>
      <c r="Y1136" t="s">
        <v>1312</v>
      </c>
      <c r="Z1136" t="s">
        <v>2184</v>
      </c>
      <c r="AA1136">
        <v>34.055799999999998</v>
      </c>
      <c r="AB1136">
        <v>-118.26090000000001</v>
      </c>
      <c r="AC1136">
        <f t="shared" si="17"/>
        <v>0</v>
      </c>
    </row>
    <row r="1137" spans="1:29" x14ac:dyDescent="0.35">
      <c r="A1137">
        <v>200510802</v>
      </c>
      <c r="B1137" s="1">
        <v>44001</v>
      </c>
      <c r="C1137" s="1">
        <v>44001</v>
      </c>
      <c r="D1137">
        <v>510</v>
      </c>
      <c r="E1137">
        <v>5</v>
      </c>
      <c r="F1137" t="s">
        <v>98</v>
      </c>
      <c r="G1137">
        <v>585</v>
      </c>
      <c r="H1137">
        <v>1</v>
      </c>
      <c r="I1137">
        <v>648</v>
      </c>
      <c r="J1137" t="s">
        <v>58</v>
      </c>
      <c r="K1137">
        <v>329</v>
      </c>
      <c r="L1137">
        <v>63</v>
      </c>
      <c r="M1137" t="s">
        <v>94</v>
      </c>
      <c r="N1137" t="s">
        <v>73</v>
      </c>
      <c r="O1137">
        <v>501</v>
      </c>
      <c r="P1137" t="s">
        <v>164</v>
      </c>
      <c r="S1137" t="s">
        <v>40</v>
      </c>
      <c r="T1137" t="s">
        <v>41</v>
      </c>
      <c r="U1137">
        <v>648</v>
      </c>
      <c r="V1137">
        <v>740</v>
      </c>
      <c r="Y1137" t="s">
        <v>2185</v>
      </c>
      <c r="AA1137">
        <v>33.727400000000003</v>
      </c>
      <c r="AB1137">
        <v>-118.2902</v>
      </c>
      <c r="AC1137">
        <f t="shared" si="17"/>
        <v>0</v>
      </c>
    </row>
    <row r="1138" spans="1:29" x14ac:dyDescent="0.35">
      <c r="A1138">
        <v>200218340</v>
      </c>
      <c r="B1138" s="1">
        <v>44173</v>
      </c>
      <c r="C1138" s="1">
        <v>44172</v>
      </c>
      <c r="D1138">
        <v>1900</v>
      </c>
      <c r="E1138">
        <v>2</v>
      </c>
      <c r="F1138" t="s">
        <v>56</v>
      </c>
      <c r="G1138">
        <v>233</v>
      </c>
      <c r="H1138">
        <v>1</v>
      </c>
      <c r="I1138">
        <v>510</v>
      </c>
      <c r="J1138" t="s">
        <v>29</v>
      </c>
      <c r="L1138">
        <v>0</v>
      </c>
      <c r="O1138">
        <v>101</v>
      </c>
      <c r="P1138" t="s">
        <v>32</v>
      </c>
      <c r="S1138" t="s">
        <v>40</v>
      </c>
      <c r="T1138" t="s">
        <v>41</v>
      </c>
      <c r="U1138">
        <v>510</v>
      </c>
      <c r="Y1138" t="s">
        <v>2186</v>
      </c>
      <c r="AA1138">
        <v>34.069699999999997</v>
      </c>
      <c r="AB1138">
        <v>-118.2779</v>
      </c>
      <c r="AC1138">
        <f t="shared" si="17"/>
        <v>0</v>
      </c>
    </row>
    <row r="1139" spans="1:29" x14ac:dyDescent="0.35">
      <c r="A1139">
        <v>200705664</v>
      </c>
      <c r="B1139" s="1">
        <v>43865</v>
      </c>
      <c r="C1139" s="1">
        <v>43850</v>
      </c>
      <c r="D1139">
        <v>800</v>
      </c>
      <c r="E1139">
        <v>7</v>
      </c>
      <c r="F1139" t="s">
        <v>28</v>
      </c>
      <c r="G1139">
        <v>734</v>
      </c>
      <c r="H1139">
        <v>2</v>
      </c>
      <c r="I1139">
        <v>354</v>
      </c>
      <c r="J1139" t="s">
        <v>167</v>
      </c>
      <c r="K1139" t="s">
        <v>2187</v>
      </c>
      <c r="L1139">
        <v>50</v>
      </c>
      <c r="M1139" t="s">
        <v>94</v>
      </c>
      <c r="N1139" t="s">
        <v>31</v>
      </c>
      <c r="O1139">
        <v>502</v>
      </c>
      <c r="P1139" t="s">
        <v>47</v>
      </c>
      <c r="S1139" t="s">
        <v>40</v>
      </c>
      <c r="T1139" t="s">
        <v>41</v>
      </c>
      <c r="U1139">
        <v>354</v>
      </c>
      <c r="Y1139" t="s">
        <v>2188</v>
      </c>
      <c r="AA1139">
        <v>34.069099999999999</v>
      </c>
      <c r="AB1139">
        <v>-118.3552</v>
      </c>
      <c r="AC1139">
        <f t="shared" si="17"/>
        <v>0</v>
      </c>
    </row>
    <row r="1140" spans="1:29" x14ac:dyDescent="0.35">
      <c r="A1140">
        <v>200604631</v>
      </c>
      <c r="B1140" s="1">
        <v>43844</v>
      </c>
      <c r="C1140" s="1">
        <v>43844</v>
      </c>
      <c r="D1140">
        <v>2210</v>
      </c>
      <c r="E1140">
        <v>6</v>
      </c>
      <c r="F1140" t="s">
        <v>91</v>
      </c>
      <c r="G1140">
        <v>646</v>
      </c>
      <c r="H1140">
        <v>1</v>
      </c>
      <c r="I1140">
        <v>210</v>
      </c>
      <c r="J1140" t="s">
        <v>149</v>
      </c>
      <c r="K1140" t="s">
        <v>2189</v>
      </c>
      <c r="L1140">
        <v>0</v>
      </c>
      <c r="M1140" t="s">
        <v>46</v>
      </c>
      <c r="N1140" t="s">
        <v>46</v>
      </c>
      <c r="O1140">
        <v>405</v>
      </c>
      <c r="P1140" t="s">
        <v>52</v>
      </c>
      <c r="Q1140">
        <v>400</v>
      </c>
      <c r="R1140" t="s">
        <v>143</v>
      </c>
      <c r="S1140" t="s">
        <v>84</v>
      </c>
      <c r="T1140" t="s">
        <v>85</v>
      </c>
      <c r="U1140">
        <v>210</v>
      </c>
      <c r="V1140">
        <v>998</v>
      </c>
      <c r="Y1140" t="s">
        <v>2190</v>
      </c>
      <c r="AA1140">
        <v>34.097999999999999</v>
      </c>
      <c r="AB1140">
        <v>-118.3295</v>
      </c>
      <c r="AC1140">
        <f t="shared" si="17"/>
        <v>0</v>
      </c>
    </row>
    <row r="1141" spans="1:29" x14ac:dyDescent="0.35">
      <c r="A1141">
        <v>200905028</v>
      </c>
      <c r="B1141" s="1">
        <v>43854</v>
      </c>
      <c r="C1141" s="1">
        <v>43853</v>
      </c>
      <c r="D1141">
        <v>1800</v>
      </c>
      <c r="E1141">
        <v>9</v>
      </c>
      <c r="F1141" t="s">
        <v>49</v>
      </c>
      <c r="G1141">
        <v>915</v>
      </c>
      <c r="H1141">
        <v>1</v>
      </c>
      <c r="I1141">
        <v>420</v>
      </c>
      <c r="J1141" t="s">
        <v>352</v>
      </c>
      <c r="K1141" t="s">
        <v>670</v>
      </c>
      <c r="L1141">
        <v>31</v>
      </c>
      <c r="M1141" t="s">
        <v>30</v>
      </c>
      <c r="N1141" t="s">
        <v>95</v>
      </c>
      <c r="O1141">
        <v>101</v>
      </c>
      <c r="P1141" t="s">
        <v>32</v>
      </c>
      <c r="S1141" t="s">
        <v>40</v>
      </c>
      <c r="T1141" t="s">
        <v>41</v>
      </c>
      <c r="U1141">
        <v>420</v>
      </c>
      <c r="Y1141" t="s">
        <v>2191</v>
      </c>
      <c r="Z1141" t="s">
        <v>2192</v>
      </c>
      <c r="AA1141">
        <v>34.193899999999999</v>
      </c>
      <c r="AB1141">
        <v>-118.44</v>
      </c>
      <c r="AC1141">
        <f t="shared" si="17"/>
        <v>0</v>
      </c>
    </row>
    <row r="1142" spans="1:29" x14ac:dyDescent="0.35">
      <c r="A1142">
        <v>200217233</v>
      </c>
      <c r="B1142" s="1">
        <v>44144</v>
      </c>
      <c r="C1142" s="1">
        <v>44144</v>
      </c>
      <c r="D1142">
        <v>2130</v>
      </c>
      <c r="E1142">
        <v>2</v>
      </c>
      <c r="F1142" t="s">
        <v>56</v>
      </c>
      <c r="G1142">
        <v>266</v>
      </c>
      <c r="H1142">
        <v>2</v>
      </c>
      <c r="I1142">
        <v>626</v>
      </c>
      <c r="J1142" t="s">
        <v>141</v>
      </c>
      <c r="K1142" t="s">
        <v>2193</v>
      </c>
      <c r="L1142">
        <v>35</v>
      </c>
      <c r="M1142" t="s">
        <v>94</v>
      </c>
      <c r="N1142" t="s">
        <v>95</v>
      </c>
      <c r="O1142">
        <v>101</v>
      </c>
      <c r="P1142" t="s">
        <v>32</v>
      </c>
      <c r="Q1142">
        <v>400</v>
      </c>
      <c r="R1142" t="s">
        <v>143</v>
      </c>
      <c r="S1142" t="s">
        <v>33</v>
      </c>
      <c r="T1142" t="s">
        <v>34</v>
      </c>
      <c r="U1142">
        <v>626</v>
      </c>
      <c r="Y1142" t="s">
        <v>114</v>
      </c>
      <c r="AA1142">
        <v>34.053100000000001</v>
      </c>
      <c r="AB1142">
        <v>-118.27379999999999</v>
      </c>
      <c r="AC1142">
        <f t="shared" si="17"/>
        <v>1</v>
      </c>
    </row>
    <row r="1143" spans="1:29" x14ac:dyDescent="0.35">
      <c r="A1143">
        <v>200107120</v>
      </c>
      <c r="B1143" s="1">
        <v>43875</v>
      </c>
      <c r="C1143" s="1">
        <v>43851</v>
      </c>
      <c r="D1143">
        <v>845</v>
      </c>
      <c r="E1143">
        <v>1</v>
      </c>
      <c r="F1143" t="s">
        <v>36</v>
      </c>
      <c r="G1143">
        <v>162</v>
      </c>
      <c r="H1143">
        <v>1</v>
      </c>
      <c r="I1143">
        <v>440</v>
      </c>
      <c r="J1143" t="s">
        <v>213</v>
      </c>
      <c r="K1143" t="s">
        <v>2194</v>
      </c>
      <c r="L1143">
        <v>71</v>
      </c>
      <c r="M1143" t="s">
        <v>94</v>
      </c>
      <c r="N1143" t="s">
        <v>73</v>
      </c>
      <c r="O1143">
        <v>406</v>
      </c>
      <c r="P1143" t="s">
        <v>582</v>
      </c>
      <c r="S1143" t="s">
        <v>40</v>
      </c>
      <c r="T1143" t="s">
        <v>41</v>
      </c>
      <c r="U1143">
        <v>440</v>
      </c>
      <c r="Y1143" t="s">
        <v>1561</v>
      </c>
      <c r="AA1143">
        <v>34.0473</v>
      </c>
      <c r="AB1143">
        <v>-118.25660000000001</v>
      </c>
      <c r="AC1143">
        <f t="shared" si="17"/>
        <v>0</v>
      </c>
    </row>
    <row r="1144" spans="1:29" x14ac:dyDescent="0.35">
      <c r="A1144">
        <v>200609022</v>
      </c>
      <c r="B1144" s="1">
        <v>43934</v>
      </c>
      <c r="C1144" s="1">
        <v>43934</v>
      </c>
      <c r="D1144">
        <v>1000</v>
      </c>
      <c r="E1144">
        <v>6</v>
      </c>
      <c r="F1144" t="s">
        <v>91</v>
      </c>
      <c r="G1144">
        <v>663</v>
      </c>
      <c r="H1144">
        <v>2</v>
      </c>
      <c r="I1144">
        <v>624</v>
      </c>
      <c r="J1144" t="s">
        <v>171</v>
      </c>
      <c r="K1144" t="s">
        <v>2195</v>
      </c>
      <c r="L1144">
        <v>44</v>
      </c>
      <c r="M1144" t="s">
        <v>94</v>
      </c>
      <c r="N1144" t="s">
        <v>31</v>
      </c>
      <c r="O1144">
        <v>502</v>
      </c>
      <c r="P1144" t="s">
        <v>47</v>
      </c>
      <c r="Q1144">
        <v>400</v>
      </c>
      <c r="R1144" t="s">
        <v>143</v>
      </c>
      <c r="S1144" t="s">
        <v>84</v>
      </c>
      <c r="T1144" t="s">
        <v>85</v>
      </c>
      <c r="U1144">
        <v>624</v>
      </c>
      <c r="Y1144" t="s">
        <v>2196</v>
      </c>
      <c r="AA1144">
        <v>34.093200000000003</v>
      </c>
      <c r="AB1144">
        <v>-118.33750000000001</v>
      </c>
      <c r="AC1144">
        <f t="shared" si="17"/>
        <v>0</v>
      </c>
    </row>
    <row r="1145" spans="1:29" x14ac:dyDescent="0.35">
      <c r="A1145">
        <v>200906313</v>
      </c>
      <c r="B1145" s="1">
        <v>43882</v>
      </c>
      <c r="C1145" s="1">
        <v>43881</v>
      </c>
      <c r="D1145">
        <v>2200</v>
      </c>
      <c r="E1145">
        <v>9</v>
      </c>
      <c r="F1145" t="s">
        <v>49</v>
      </c>
      <c r="G1145">
        <v>901</v>
      </c>
      <c r="H1145">
        <v>1</v>
      </c>
      <c r="I1145">
        <v>510</v>
      </c>
      <c r="J1145" t="s">
        <v>29</v>
      </c>
      <c r="L1145">
        <v>0</v>
      </c>
      <c r="O1145">
        <v>101</v>
      </c>
      <c r="P1145" t="s">
        <v>32</v>
      </c>
      <c r="S1145" t="s">
        <v>40</v>
      </c>
      <c r="T1145" t="s">
        <v>41</v>
      </c>
      <c r="U1145">
        <v>510</v>
      </c>
      <c r="Y1145" t="s">
        <v>2197</v>
      </c>
      <c r="AA1145">
        <v>34.208500000000001</v>
      </c>
      <c r="AB1145">
        <v>-118.46980000000001</v>
      </c>
      <c r="AC1145">
        <f t="shared" si="17"/>
        <v>0</v>
      </c>
    </row>
    <row r="1146" spans="1:29" x14ac:dyDescent="0.35">
      <c r="A1146">
        <v>200511656</v>
      </c>
      <c r="B1146" s="1">
        <v>44022</v>
      </c>
      <c r="C1146" s="1">
        <v>44022</v>
      </c>
      <c r="D1146">
        <v>930</v>
      </c>
      <c r="E1146">
        <v>5</v>
      </c>
      <c r="F1146" t="s">
        <v>98</v>
      </c>
      <c r="G1146">
        <v>519</v>
      </c>
      <c r="H1146">
        <v>1</v>
      </c>
      <c r="I1146">
        <v>510</v>
      </c>
      <c r="J1146" t="s">
        <v>29</v>
      </c>
      <c r="L1146">
        <v>0</v>
      </c>
      <c r="O1146">
        <v>101</v>
      </c>
      <c r="P1146" t="s">
        <v>32</v>
      </c>
      <c r="S1146" t="s">
        <v>40</v>
      </c>
      <c r="T1146" t="s">
        <v>41</v>
      </c>
      <c r="U1146">
        <v>510</v>
      </c>
      <c r="Y1146" t="s">
        <v>2198</v>
      </c>
      <c r="AA1146">
        <v>33.791499999999999</v>
      </c>
      <c r="AB1146">
        <v>-118.25109999999999</v>
      </c>
      <c r="AC1146">
        <f t="shared" si="17"/>
        <v>0</v>
      </c>
    </row>
    <row r="1147" spans="1:29" x14ac:dyDescent="0.35">
      <c r="A1147">
        <v>200405027</v>
      </c>
      <c r="B1147" s="1">
        <v>43852</v>
      </c>
      <c r="C1147" s="1">
        <v>43851</v>
      </c>
      <c r="D1147">
        <v>1000</v>
      </c>
      <c r="E1147">
        <v>4</v>
      </c>
      <c r="F1147" t="s">
        <v>54</v>
      </c>
      <c r="G1147">
        <v>412</v>
      </c>
      <c r="H1147">
        <v>1</v>
      </c>
      <c r="I1147">
        <v>341</v>
      </c>
      <c r="J1147" t="s">
        <v>157</v>
      </c>
      <c r="K1147" t="s">
        <v>2199</v>
      </c>
      <c r="L1147">
        <v>82</v>
      </c>
      <c r="M1147" t="s">
        <v>30</v>
      </c>
      <c r="N1147" t="s">
        <v>95</v>
      </c>
      <c r="O1147">
        <v>504</v>
      </c>
      <c r="P1147" t="s">
        <v>673</v>
      </c>
      <c r="S1147" t="s">
        <v>40</v>
      </c>
      <c r="T1147" t="s">
        <v>41</v>
      </c>
      <c r="U1147">
        <v>341</v>
      </c>
      <c r="Y1147" t="s">
        <v>2200</v>
      </c>
      <c r="AA1147">
        <v>34.0762</v>
      </c>
      <c r="AB1147">
        <v>-118.2167</v>
      </c>
      <c r="AC1147">
        <f t="shared" si="17"/>
        <v>0</v>
      </c>
    </row>
    <row r="1148" spans="1:29" x14ac:dyDescent="0.35">
      <c r="A1148">
        <v>200619238</v>
      </c>
      <c r="B1148" s="1">
        <v>44179</v>
      </c>
      <c r="C1148" s="1">
        <v>44175</v>
      </c>
      <c r="D1148">
        <v>1500</v>
      </c>
      <c r="E1148">
        <v>6</v>
      </c>
      <c r="F1148" t="s">
        <v>91</v>
      </c>
      <c r="G1148">
        <v>647</v>
      </c>
      <c r="H1148">
        <v>1</v>
      </c>
      <c r="I1148">
        <v>341</v>
      </c>
      <c r="J1148" t="s">
        <v>157</v>
      </c>
      <c r="K1148" t="s">
        <v>2201</v>
      </c>
      <c r="L1148">
        <v>0</v>
      </c>
      <c r="M1148" t="s">
        <v>46</v>
      </c>
      <c r="N1148" t="s">
        <v>46</v>
      </c>
      <c r="O1148">
        <v>102</v>
      </c>
      <c r="P1148" t="s">
        <v>186</v>
      </c>
      <c r="S1148" t="s">
        <v>40</v>
      </c>
      <c r="T1148" t="s">
        <v>41</v>
      </c>
      <c r="U1148">
        <v>341</v>
      </c>
      <c r="Y1148" t="s">
        <v>2202</v>
      </c>
      <c r="AA1148">
        <v>34.101599999999998</v>
      </c>
      <c r="AB1148">
        <v>-118.3252</v>
      </c>
      <c r="AC1148">
        <f t="shared" si="17"/>
        <v>0</v>
      </c>
    </row>
    <row r="1149" spans="1:29" x14ac:dyDescent="0.35">
      <c r="A1149">
        <v>200511868</v>
      </c>
      <c r="B1149" s="1">
        <v>44027</v>
      </c>
      <c r="C1149" s="1">
        <v>44023</v>
      </c>
      <c r="D1149">
        <v>1900</v>
      </c>
      <c r="E1149">
        <v>5</v>
      </c>
      <c r="F1149" t="s">
        <v>98</v>
      </c>
      <c r="G1149">
        <v>587</v>
      </c>
      <c r="H1149">
        <v>1</v>
      </c>
      <c r="I1149">
        <v>230</v>
      </c>
      <c r="J1149" t="s">
        <v>161</v>
      </c>
      <c r="K1149" t="s">
        <v>2203</v>
      </c>
      <c r="L1149">
        <v>54</v>
      </c>
      <c r="M1149" t="s">
        <v>30</v>
      </c>
      <c r="N1149" t="s">
        <v>73</v>
      </c>
      <c r="O1149">
        <v>101</v>
      </c>
      <c r="P1149" t="s">
        <v>32</v>
      </c>
      <c r="Q1149">
        <v>400</v>
      </c>
      <c r="R1149" t="s">
        <v>143</v>
      </c>
      <c r="S1149" t="s">
        <v>40</v>
      </c>
      <c r="T1149" t="s">
        <v>41</v>
      </c>
      <c r="U1149">
        <v>230</v>
      </c>
      <c r="Y1149" t="s">
        <v>2204</v>
      </c>
      <c r="AA1149">
        <v>33.711500000000001</v>
      </c>
      <c r="AB1149">
        <v>-118.2889</v>
      </c>
      <c r="AC1149">
        <f t="shared" si="17"/>
        <v>0</v>
      </c>
    </row>
    <row r="1150" spans="1:29" x14ac:dyDescent="0.35">
      <c r="A1150">
        <v>200512783</v>
      </c>
      <c r="B1150" s="1">
        <v>44051</v>
      </c>
      <c r="C1150" s="1">
        <v>44051</v>
      </c>
      <c r="D1150">
        <v>2120</v>
      </c>
      <c r="E1150">
        <v>5</v>
      </c>
      <c r="F1150" t="s">
        <v>98</v>
      </c>
      <c r="G1150">
        <v>567</v>
      </c>
      <c r="H1150">
        <v>2</v>
      </c>
      <c r="I1150">
        <v>624</v>
      </c>
      <c r="J1150" t="s">
        <v>171</v>
      </c>
      <c r="K1150" t="s">
        <v>2205</v>
      </c>
      <c r="L1150">
        <v>24</v>
      </c>
      <c r="M1150" t="s">
        <v>94</v>
      </c>
      <c r="N1150" t="s">
        <v>95</v>
      </c>
      <c r="O1150">
        <v>203</v>
      </c>
      <c r="P1150" t="s">
        <v>101</v>
      </c>
      <c r="Q1150">
        <v>400</v>
      </c>
      <c r="R1150" t="s">
        <v>143</v>
      </c>
      <c r="S1150" t="s">
        <v>40</v>
      </c>
      <c r="T1150" t="s">
        <v>41</v>
      </c>
      <c r="U1150">
        <v>624</v>
      </c>
      <c r="Y1150" t="s">
        <v>133</v>
      </c>
      <c r="Z1150" t="s">
        <v>1151</v>
      </c>
      <c r="AA1150">
        <v>33.724299999999999</v>
      </c>
      <c r="AB1150">
        <v>-118.288</v>
      </c>
      <c r="AC1150">
        <f t="shared" si="17"/>
        <v>0</v>
      </c>
    </row>
    <row r="1151" spans="1:29" x14ac:dyDescent="0.35">
      <c r="A1151">
        <v>200812213</v>
      </c>
      <c r="B1151" s="1">
        <v>44035</v>
      </c>
      <c r="C1151" s="1">
        <v>44004</v>
      </c>
      <c r="D1151">
        <v>2005</v>
      </c>
      <c r="E1151">
        <v>8</v>
      </c>
      <c r="F1151" t="s">
        <v>109</v>
      </c>
      <c r="G1151">
        <v>898</v>
      </c>
      <c r="H1151">
        <v>2</v>
      </c>
      <c r="I1151">
        <v>956</v>
      </c>
      <c r="J1151" t="s">
        <v>328</v>
      </c>
      <c r="K1151">
        <v>913</v>
      </c>
      <c r="L1151">
        <v>42</v>
      </c>
      <c r="M1151" t="s">
        <v>94</v>
      </c>
      <c r="N1151" t="s">
        <v>73</v>
      </c>
      <c r="O1151">
        <v>501</v>
      </c>
      <c r="P1151" t="s">
        <v>164</v>
      </c>
      <c r="S1151" t="s">
        <v>84</v>
      </c>
      <c r="T1151" t="s">
        <v>85</v>
      </c>
      <c r="U1151">
        <v>956</v>
      </c>
      <c r="Y1151" t="s">
        <v>2206</v>
      </c>
      <c r="AA1151">
        <v>34.034599999999998</v>
      </c>
      <c r="AB1151">
        <v>-118.3857</v>
      </c>
      <c r="AC1151">
        <f t="shared" si="17"/>
        <v>0</v>
      </c>
    </row>
    <row r="1152" spans="1:29" x14ac:dyDescent="0.35">
      <c r="A1152">
        <v>201005385</v>
      </c>
      <c r="B1152" s="1">
        <v>43863</v>
      </c>
      <c r="C1152" s="1">
        <v>43855</v>
      </c>
      <c r="D1152">
        <v>900</v>
      </c>
      <c r="E1152">
        <v>10</v>
      </c>
      <c r="F1152" t="s">
        <v>103</v>
      </c>
      <c r="G1152">
        <v>1033</v>
      </c>
      <c r="H1152">
        <v>2</v>
      </c>
      <c r="I1152">
        <v>649</v>
      </c>
      <c r="J1152" t="s">
        <v>1038</v>
      </c>
      <c r="K1152" t="s">
        <v>2207</v>
      </c>
      <c r="L1152">
        <v>50</v>
      </c>
      <c r="M1152" t="s">
        <v>94</v>
      </c>
      <c r="N1152" t="s">
        <v>73</v>
      </c>
      <c r="O1152">
        <v>501</v>
      </c>
      <c r="P1152" t="s">
        <v>164</v>
      </c>
      <c r="S1152" t="s">
        <v>40</v>
      </c>
      <c r="T1152" t="s">
        <v>41</v>
      </c>
      <c r="U1152">
        <v>649</v>
      </c>
      <c r="Y1152" t="s">
        <v>2208</v>
      </c>
      <c r="AA1152">
        <v>34.180599999999998</v>
      </c>
      <c r="AB1152">
        <v>-118.5432</v>
      </c>
      <c r="AC1152">
        <f t="shared" si="17"/>
        <v>0</v>
      </c>
    </row>
    <row r="1153" spans="1:29" x14ac:dyDescent="0.35">
      <c r="A1153">
        <v>200706765</v>
      </c>
      <c r="B1153" s="1">
        <v>43890</v>
      </c>
      <c r="C1153" s="1">
        <v>43889</v>
      </c>
      <c r="D1153">
        <v>1730</v>
      </c>
      <c r="E1153">
        <v>7</v>
      </c>
      <c r="F1153" t="s">
        <v>28</v>
      </c>
      <c r="G1153">
        <v>765</v>
      </c>
      <c r="H1153">
        <v>2</v>
      </c>
      <c r="I1153">
        <v>740</v>
      </c>
      <c r="J1153" t="s">
        <v>224</v>
      </c>
      <c r="K1153" t="s">
        <v>2209</v>
      </c>
      <c r="L1153">
        <v>41</v>
      </c>
      <c r="M1153" t="s">
        <v>94</v>
      </c>
      <c r="N1153" t="s">
        <v>95</v>
      </c>
      <c r="O1153">
        <v>108</v>
      </c>
      <c r="P1153" t="s">
        <v>105</v>
      </c>
      <c r="S1153" t="s">
        <v>40</v>
      </c>
      <c r="T1153" t="s">
        <v>41</v>
      </c>
      <c r="U1153">
        <v>740</v>
      </c>
      <c r="Y1153" t="s">
        <v>2210</v>
      </c>
      <c r="AA1153">
        <v>34.0486</v>
      </c>
      <c r="AB1153">
        <v>-118.3385</v>
      </c>
      <c r="AC1153">
        <f t="shared" si="17"/>
        <v>0</v>
      </c>
    </row>
    <row r="1154" spans="1:29" x14ac:dyDescent="0.35">
      <c r="A1154">
        <v>200512754</v>
      </c>
      <c r="B1154" s="1">
        <v>44051</v>
      </c>
      <c r="C1154" s="1">
        <v>44051</v>
      </c>
      <c r="D1154">
        <v>120</v>
      </c>
      <c r="E1154">
        <v>5</v>
      </c>
      <c r="F1154" t="s">
        <v>98</v>
      </c>
      <c r="G1154">
        <v>557</v>
      </c>
      <c r="H1154">
        <v>2</v>
      </c>
      <c r="I1154">
        <v>626</v>
      </c>
      <c r="J1154" t="s">
        <v>141</v>
      </c>
      <c r="K1154" t="s">
        <v>2211</v>
      </c>
      <c r="L1154">
        <v>23</v>
      </c>
      <c r="M1154" t="s">
        <v>94</v>
      </c>
      <c r="N1154" t="s">
        <v>95</v>
      </c>
      <c r="O1154">
        <v>503</v>
      </c>
      <c r="P1154" t="s">
        <v>650</v>
      </c>
      <c r="Q1154">
        <v>400</v>
      </c>
      <c r="R1154" t="s">
        <v>143</v>
      </c>
      <c r="S1154" t="s">
        <v>84</v>
      </c>
      <c r="T1154" t="s">
        <v>85</v>
      </c>
      <c r="U1154">
        <v>626</v>
      </c>
      <c r="Y1154" t="s">
        <v>2212</v>
      </c>
      <c r="AA1154">
        <v>33.741900000000001</v>
      </c>
      <c r="AB1154">
        <v>-118.2923</v>
      </c>
      <c r="AC1154">
        <f t="shared" si="17"/>
        <v>0</v>
      </c>
    </row>
    <row r="1155" spans="1:29" x14ac:dyDescent="0.35">
      <c r="A1155">
        <v>201225578</v>
      </c>
      <c r="B1155" s="1">
        <v>44167</v>
      </c>
      <c r="C1155" s="1">
        <v>44166</v>
      </c>
      <c r="D1155">
        <v>2300</v>
      </c>
      <c r="E1155">
        <v>12</v>
      </c>
      <c r="F1155" t="s">
        <v>68</v>
      </c>
      <c r="G1155">
        <v>1257</v>
      </c>
      <c r="H1155">
        <v>1</v>
      </c>
      <c r="I1155">
        <v>510</v>
      </c>
      <c r="J1155" t="s">
        <v>29</v>
      </c>
      <c r="L1155">
        <v>0</v>
      </c>
      <c r="O1155">
        <v>103</v>
      </c>
      <c r="P1155" t="s">
        <v>146</v>
      </c>
      <c r="S1155" t="s">
        <v>40</v>
      </c>
      <c r="T1155" t="s">
        <v>41</v>
      </c>
      <c r="U1155">
        <v>510</v>
      </c>
      <c r="Y1155" t="s">
        <v>2213</v>
      </c>
      <c r="AA1155">
        <v>33.968800000000002</v>
      </c>
      <c r="AB1155">
        <v>-118.2873</v>
      </c>
      <c r="AC1155">
        <f t="shared" ref="AC1155:AC1218" si="18">IF(OR((S:S)="CC", S:S="AA",S:S="JA"), 1, 0)</f>
        <v>0</v>
      </c>
    </row>
    <row r="1156" spans="1:29" x14ac:dyDescent="0.35">
      <c r="A1156">
        <v>200408949</v>
      </c>
      <c r="B1156" s="1">
        <v>43969</v>
      </c>
      <c r="C1156" s="1">
        <v>43968</v>
      </c>
      <c r="D1156">
        <v>1800</v>
      </c>
      <c r="E1156">
        <v>4</v>
      </c>
      <c r="F1156" t="s">
        <v>54</v>
      </c>
      <c r="G1156">
        <v>409</v>
      </c>
      <c r="H1156">
        <v>2</v>
      </c>
      <c r="I1156">
        <v>354</v>
      </c>
      <c r="J1156" t="s">
        <v>167</v>
      </c>
      <c r="L1156">
        <v>66</v>
      </c>
      <c r="M1156" t="s">
        <v>30</v>
      </c>
      <c r="N1156" t="s">
        <v>1233</v>
      </c>
      <c r="O1156">
        <v>502</v>
      </c>
      <c r="P1156" t="s">
        <v>47</v>
      </c>
      <c r="S1156" t="s">
        <v>40</v>
      </c>
      <c r="T1156" t="s">
        <v>41</v>
      </c>
      <c r="U1156">
        <v>354</v>
      </c>
      <c r="Y1156" t="s">
        <v>2214</v>
      </c>
      <c r="AA1156">
        <v>34.093800000000002</v>
      </c>
      <c r="AB1156">
        <v>-118.16240000000001</v>
      </c>
      <c r="AC1156">
        <f t="shared" si="18"/>
        <v>0</v>
      </c>
    </row>
    <row r="1157" spans="1:29" x14ac:dyDescent="0.35">
      <c r="A1157">
        <v>200814504</v>
      </c>
      <c r="B1157" s="1">
        <v>44098</v>
      </c>
      <c r="C1157" s="1">
        <v>43997</v>
      </c>
      <c r="D1157">
        <v>5</v>
      </c>
      <c r="E1157">
        <v>8</v>
      </c>
      <c r="F1157" t="s">
        <v>109</v>
      </c>
      <c r="G1157">
        <v>824</v>
      </c>
      <c r="H1157">
        <v>2</v>
      </c>
      <c r="I1157">
        <v>354</v>
      </c>
      <c r="J1157" t="s">
        <v>167</v>
      </c>
      <c r="K1157" t="s">
        <v>463</v>
      </c>
      <c r="L1157">
        <v>57</v>
      </c>
      <c r="M1157" t="s">
        <v>94</v>
      </c>
      <c r="N1157" t="s">
        <v>73</v>
      </c>
      <c r="O1157">
        <v>501</v>
      </c>
      <c r="P1157" t="s">
        <v>164</v>
      </c>
      <c r="S1157" t="s">
        <v>40</v>
      </c>
      <c r="T1157" t="s">
        <v>41</v>
      </c>
      <c r="U1157">
        <v>354</v>
      </c>
      <c r="Y1157" t="s">
        <v>2215</v>
      </c>
      <c r="AA1157">
        <v>34.034399999999998</v>
      </c>
      <c r="AB1157">
        <v>-118.5094</v>
      </c>
      <c r="AC1157">
        <f t="shared" si="18"/>
        <v>0</v>
      </c>
    </row>
    <row r="1158" spans="1:29" x14ac:dyDescent="0.35">
      <c r="A1158">
        <v>200708527</v>
      </c>
      <c r="B1158" s="1">
        <v>43943</v>
      </c>
      <c r="C1158" s="1">
        <v>43943</v>
      </c>
      <c r="D1158">
        <v>1939</v>
      </c>
      <c r="E1158">
        <v>7</v>
      </c>
      <c r="F1158" t="s">
        <v>28</v>
      </c>
      <c r="G1158">
        <v>715</v>
      </c>
      <c r="H1158">
        <v>2</v>
      </c>
      <c r="I1158">
        <v>740</v>
      </c>
      <c r="J1158" t="s">
        <v>224</v>
      </c>
      <c r="K1158">
        <v>329</v>
      </c>
      <c r="L1158">
        <v>19</v>
      </c>
      <c r="M1158" t="s">
        <v>30</v>
      </c>
      <c r="N1158" t="s">
        <v>31</v>
      </c>
      <c r="O1158">
        <v>102</v>
      </c>
      <c r="P1158" t="s">
        <v>186</v>
      </c>
      <c r="S1158" t="s">
        <v>40</v>
      </c>
      <c r="T1158" t="s">
        <v>41</v>
      </c>
      <c r="U1158">
        <v>740</v>
      </c>
      <c r="Y1158" t="s">
        <v>2216</v>
      </c>
      <c r="AA1158">
        <v>34.078200000000002</v>
      </c>
      <c r="AB1158">
        <v>-118.3463</v>
      </c>
      <c r="AC1158">
        <f t="shared" si="18"/>
        <v>0</v>
      </c>
    </row>
    <row r="1159" spans="1:29" x14ac:dyDescent="0.35">
      <c r="A1159">
        <v>200306504</v>
      </c>
      <c r="B1159" s="1">
        <v>43872</v>
      </c>
      <c r="C1159" s="1">
        <v>43872</v>
      </c>
      <c r="D1159">
        <v>1225</v>
      </c>
      <c r="E1159">
        <v>3</v>
      </c>
      <c r="F1159" t="s">
        <v>43</v>
      </c>
      <c r="G1159">
        <v>341</v>
      </c>
      <c r="H1159">
        <v>1</v>
      </c>
      <c r="I1159">
        <v>210</v>
      </c>
      <c r="J1159" t="s">
        <v>149</v>
      </c>
      <c r="K1159" t="s">
        <v>2217</v>
      </c>
      <c r="L1159">
        <v>19</v>
      </c>
      <c r="M1159" t="s">
        <v>46</v>
      </c>
      <c r="N1159" t="s">
        <v>46</v>
      </c>
      <c r="O1159">
        <v>409</v>
      </c>
      <c r="P1159" t="s">
        <v>2218</v>
      </c>
      <c r="Q1159">
        <v>400</v>
      </c>
      <c r="R1159" t="s">
        <v>143</v>
      </c>
      <c r="S1159" t="s">
        <v>40</v>
      </c>
      <c r="T1159" t="s">
        <v>41</v>
      </c>
      <c r="U1159">
        <v>210</v>
      </c>
      <c r="Y1159" t="s">
        <v>2219</v>
      </c>
      <c r="AA1159">
        <v>34.015099999999997</v>
      </c>
      <c r="AB1159">
        <v>-118.3657</v>
      </c>
      <c r="AC1159">
        <f t="shared" si="18"/>
        <v>0</v>
      </c>
    </row>
    <row r="1160" spans="1:29" x14ac:dyDescent="0.35">
      <c r="A1160">
        <v>200805392</v>
      </c>
      <c r="B1160" s="1">
        <v>43861</v>
      </c>
      <c r="C1160" s="1">
        <v>43855</v>
      </c>
      <c r="D1160">
        <v>1600</v>
      </c>
      <c r="E1160">
        <v>8</v>
      </c>
      <c r="F1160" t="s">
        <v>109</v>
      </c>
      <c r="G1160">
        <v>852</v>
      </c>
      <c r="H1160">
        <v>2</v>
      </c>
      <c r="I1160">
        <v>860</v>
      </c>
      <c r="J1160" t="s">
        <v>2220</v>
      </c>
      <c r="K1160" t="s">
        <v>2221</v>
      </c>
      <c r="L1160">
        <v>26</v>
      </c>
      <c r="M1160" t="s">
        <v>94</v>
      </c>
      <c r="N1160" t="s">
        <v>173</v>
      </c>
      <c r="O1160">
        <v>404</v>
      </c>
      <c r="P1160" t="s">
        <v>1637</v>
      </c>
      <c r="Q1160">
        <v>400</v>
      </c>
      <c r="R1160" t="s">
        <v>143</v>
      </c>
      <c r="S1160" t="s">
        <v>33</v>
      </c>
      <c r="T1160" t="s">
        <v>34</v>
      </c>
      <c r="U1160">
        <v>860</v>
      </c>
      <c r="Y1160" t="s">
        <v>2222</v>
      </c>
      <c r="AA1160">
        <v>34.042700000000004</v>
      </c>
      <c r="AB1160">
        <v>-118.4585</v>
      </c>
      <c r="AC1160">
        <f t="shared" si="18"/>
        <v>1</v>
      </c>
    </row>
    <row r="1161" spans="1:29" x14ac:dyDescent="0.35">
      <c r="A1161">
        <v>200605883</v>
      </c>
      <c r="B1161" s="1">
        <v>43868</v>
      </c>
      <c r="C1161" s="1">
        <v>43868</v>
      </c>
      <c r="D1161">
        <v>2020</v>
      </c>
      <c r="E1161">
        <v>6</v>
      </c>
      <c r="F1161" t="s">
        <v>91</v>
      </c>
      <c r="G1161">
        <v>668</v>
      </c>
      <c r="H1161">
        <v>2</v>
      </c>
      <c r="I1161">
        <v>951</v>
      </c>
      <c r="J1161" t="s">
        <v>1302</v>
      </c>
      <c r="K1161" t="s">
        <v>2223</v>
      </c>
      <c r="L1161">
        <v>58</v>
      </c>
      <c r="M1161" t="s">
        <v>30</v>
      </c>
      <c r="N1161" t="s">
        <v>31</v>
      </c>
      <c r="O1161">
        <v>114</v>
      </c>
      <c r="P1161" t="s">
        <v>1551</v>
      </c>
      <c r="S1161" t="s">
        <v>40</v>
      </c>
      <c r="T1161" t="s">
        <v>41</v>
      </c>
      <c r="U1161">
        <v>951</v>
      </c>
      <c r="Y1161" t="s">
        <v>66</v>
      </c>
      <c r="Z1161" t="s">
        <v>2224</v>
      </c>
      <c r="AA1161">
        <v>34.094799999999999</v>
      </c>
      <c r="AB1161">
        <v>-118.31140000000001</v>
      </c>
      <c r="AC1161">
        <f t="shared" si="18"/>
        <v>0</v>
      </c>
    </row>
    <row r="1162" spans="1:29" x14ac:dyDescent="0.35">
      <c r="A1162">
        <v>201306730</v>
      </c>
      <c r="B1162" s="1">
        <v>43879</v>
      </c>
      <c r="C1162" s="1">
        <v>43879</v>
      </c>
      <c r="D1162">
        <v>1750</v>
      </c>
      <c r="E1162">
        <v>13</v>
      </c>
      <c r="F1162" t="s">
        <v>62</v>
      </c>
      <c r="G1162">
        <v>1375</v>
      </c>
      <c r="H1162">
        <v>1</v>
      </c>
      <c r="I1162">
        <v>761</v>
      </c>
      <c r="J1162" t="s">
        <v>403</v>
      </c>
      <c r="K1162" t="s">
        <v>2225</v>
      </c>
      <c r="L1162">
        <v>24</v>
      </c>
      <c r="M1162" t="s">
        <v>94</v>
      </c>
      <c r="N1162" t="s">
        <v>95</v>
      </c>
      <c r="O1162">
        <v>501</v>
      </c>
      <c r="P1162" t="s">
        <v>164</v>
      </c>
      <c r="Q1162">
        <v>200</v>
      </c>
      <c r="R1162" t="s">
        <v>663</v>
      </c>
      <c r="S1162" t="s">
        <v>40</v>
      </c>
      <c r="T1162" t="s">
        <v>41</v>
      </c>
      <c r="U1162">
        <v>626</v>
      </c>
      <c r="V1162">
        <v>761</v>
      </c>
      <c r="Y1162" t="s">
        <v>2226</v>
      </c>
      <c r="AA1162">
        <v>33.993000000000002</v>
      </c>
      <c r="AB1162">
        <v>-118.2521</v>
      </c>
      <c r="AC1162">
        <f t="shared" si="18"/>
        <v>0</v>
      </c>
    </row>
    <row r="1163" spans="1:29" x14ac:dyDescent="0.35">
      <c r="A1163">
        <v>200210574</v>
      </c>
      <c r="B1163" s="1">
        <v>43975</v>
      </c>
      <c r="C1163" s="1">
        <v>43975</v>
      </c>
      <c r="D1163">
        <v>830</v>
      </c>
      <c r="E1163">
        <v>2</v>
      </c>
      <c r="F1163" t="s">
        <v>56</v>
      </c>
      <c r="G1163">
        <v>215</v>
      </c>
      <c r="H1163">
        <v>1</v>
      </c>
      <c r="I1163">
        <v>230</v>
      </c>
      <c r="J1163" t="s">
        <v>161</v>
      </c>
      <c r="K1163" t="s">
        <v>2227</v>
      </c>
      <c r="L1163">
        <v>41</v>
      </c>
      <c r="M1163" t="s">
        <v>30</v>
      </c>
      <c r="N1163" t="s">
        <v>95</v>
      </c>
      <c r="O1163">
        <v>158</v>
      </c>
      <c r="P1163" t="s">
        <v>1755</v>
      </c>
      <c r="Q1163">
        <v>114</v>
      </c>
      <c r="R1163" t="s">
        <v>773</v>
      </c>
      <c r="S1163" t="s">
        <v>84</v>
      </c>
      <c r="T1163" t="s">
        <v>85</v>
      </c>
      <c r="U1163">
        <v>230</v>
      </c>
      <c r="Y1163" t="s">
        <v>1757</v>
      </c>
      <c r="Z1163" t="s">
        <v>1758</v>
      </c>
      <c r="AA1163">
        <v>34.077199999999998</v>
      </c>
      <c r="AB1163">
        <v>-118.2818</v>
      </c>
      <c r="AC1163">
        <f t="shared" si="18"/>
        <v>0</v>
      </c>
    </row>
    <row r="1164" spans="1:29" x14ac:dyDescent="0.35">
      <c r="A1164">
        <v>200810621</v>
      </c>
      <c r="B1164" s="1">
        <v>43996</v>
      </c>
      <c r="C1164" s="1">
        <v>43996</v>
      </c>
      <c r="D1164">
        <v>1855</v>
      </c>
      <c r="E1164">
        <v>8</v>
      </c>
      <c r="F1164" t="s">
        <v>109</v>
      </c>
      <c r="G1164">
        <v>857</v>
      </c>
      <c r="H1164">
        <v>1</v>
      </c>
      <c r="I1164">
        <v>442</v>
      </c>
      <c r="J1164" t="s">
        <v>179</v>
      </c>
      <c r="K1164" t="s">
        <v>2228</v>
      </c>
      <c r="L1164">
        <v>0</v>
      </c>
      <c r="M1164" t="s">
        <v>46</v>
      </c>
      <c r="N1164" t="s">
        <v>46</v>
      </c>
      <c r="O1164">
        <v>402</v>
      </c>
      <c r="P1164" t="s">
        <v>195</v>
      </c>
      <c r="S1164" t="s">
        <v>40</v>
      </c>
      <c r="T1164" t="s">
        <v>41</v>
      </c>
      <c r="U1164">
        <v>442</v>
      </c>
      <c r="Y1164" t="s">
        <v>2229</v>
      </c>
      <c r="AA1164">
        <v>34.055199999999999</v>
      </c>
      <c r="AB1164">
        <v>-118.39790000000001</v>
      </c>
      <c r="AC1164">
        <f t="shared" si="18"/>
        <v>0</v>
      </c>
    </row>
    <row r="1165" spans="1:29" x14ac:dyDescent="0.35">
      <c r="A1165">
        <v>201218536</v>
      </c>
      <c r="B1165" s="1">
        <v>44057</v>
      </c>
      <c r="C1165" s="1">
        <v>44057</v>
      </c>
      <c r="D1165">
        <v>1445</v>
      </c>
      <c r="E1165">
        <v>12</v>
      </c>
      <c r="F1165" t="s">
        <v>68</v>
      </c>
      <c r="G1165">
        <v>1239</v>
      </c>
      <c r="H1165">
        <v>2</v>
      </c>
      <c r="I1165">
        <v>624</v>
      </c>
      <c r="J1165" t="s">
        <v>171</v>
      </c>
      <c r="K1165" t="s">
        <v>1560</v>
      </c>
      <c r="L1165">
        <v>44</v>
      </c>
      <c r="M1165" t="s">
        <v>30</v>
      </c>
      <c r="N1165" t="s">
        <v>95</v>
      </c>
      <c r="O1165">
        <v>102</v>
      </c>
      <c r="P1165" t="s">
        <v>186</v>
      </c>
      <c r="Q1165">
        <v>400</v>
      </c>
      <c r="R1165" t="s">
        <v>143</v>
      </c>
      <c r="S1165" t="s">
        <v>40</v>
      </c>
      <c r="T1165" t="s">
        <v>41</v>
      </c>
      <c r="U1165">
        <v>624</v>
      </c>
      <c r="Y1165" t="s">
        <v>950</v>
      </c>
      <c r="Z1165" t="s">
        <v>440</v>
      </c>
      <c r="AA1165">
        <v>33.989100000000001</v>
      </c>
      <c r="AB1165">
        <v>-118.2915</v>
      </c>
      <c r="AC1165">
        <f t="shared" si="18"/>
        <v>0</v>
      </c>
    </row>
    <row r="1166" spans="1:29" x14ac:dyDescent="0.35">
      <c r="A1166">
        <v>200900955</v>
      </c>
      <c r="B1166" s="1">
        <v>44190</v>
      </c>
      <c r="C1166" s="1">
        <v>44189</v>
      </c>
      <c r="D1166">
        <v>2045</v>
      </c>
      <c r="E1166">
        <v>9</v>
      </c>
      <c r="F1166" t="s">
        <v>49</v>
      </c>
      <c r="G1166">
        <v>904</v>
      </c>
      <c r="H1166">
        <v>1</v>
      </c>
      <c r="I1166">
        <v>230</v>
      </c>
      <c r="J1166" t="s">
        <v>161</v>
      </c>
      <c r="K1166" t="s">
        <v>2230</v>
      </c>
      <c r="L1166">
        <v>35</v>
      </c>
      <c r="M1166" t="s">
        <v>30</v>
      </c>
      <c r="N1166" t="s">
        <v>95</v>
      </c>
      <c r="O1166">
        <v>502</v>
      </c>
      <c r="P1166" t="s">
        <v>47</v>
      </c>
      <c r="Q1166">
        <v>204</v>
      </c>
      <c r="R1166" t="s">
        <v>2138</v>
      </c>
      <c r="S1166" t="s">
        <v>33</v>
      </c>
      <c r="T1166" t="s">
        <v>34</v>
      </c>
      <c r="U1166">
        <v>230</v>
      </c>
      <c r="V1166">
        <v>998</v>
      </c>
      <c r="Y1166" t="s">
        <v>2231</v>
      </c>
      <c r="AA1166">
        <v>34.208399999999997</v>
      </c>
      <c r="AB1166">
        <v>-118.4599</v>
      </c>
      <c r="AC1166">
        <f t="shared" si="18"/>
        <v>1</v>
      </c>
    </row>
    <row r="1167" spans="1:29" x14ac:dyDescent="0.35">
      <c r="A1167">
        <v>201200563</v>
      </c>
      <c r="B1167" s="1">
        <v>43894</v>
      </c>
      <c r="C1167" s="1">
        <v>43894</v>
      </c>
      <c r="D1167">
        <v>2222</v>
      </c>
      <c r="E1167">
        <v>12</v>
      </c>
      <c r="F1167" t="s">
        <v>68</v>
      </c>
      <c r="G1167">
        <v>1249</v>
      </c>
      <c r="H1167">
        <v>1</v>
      </c>
      <c r="I1167">
        <v>230</v>
      </c>
      <c r="J1167" t="s">
        <v>161</v>
      </c>
      <c r="K1167" t="s">
        <v>2232</v>
      </c>
      <c r="L1167">
        <v>37</v>
      </c>
      <c r="M1167" t="s">
        <v>30</v>
      </c>
      <c r="N1167" t="s">
        <v>95</v>
      </c>
      <c r="O1167">
        <v>142</v>
      </c>
      <c r="P1167" t="s">
        <v>2233</v>
      </c>
      <c r="Q1167">
        <v>204</v>
      </c>
      <c r="R1167" t="s">
        <v>2138</v>
      </c>
      <c r="S1167" t="s">
        <v>33</v>
      </c>
      <c r="T1167" t="s">
        <v>34</v>
      </c>
      <c r="U1167">
        <v>230</v>
      </c>
      <c r="Y1167" t="s">
        <v>2234</v>
      </c>
      <c r="AA1167">
        <v>33.978999999999999</v>
      </c>
      <c r="AB1167">
        <v>-118.2839</v>
      </c>
      <c r="AC1167">
        <f t="shared" si="18"/>
        <v>1</v>
      </c>
    </row>
    <row r="1168" spans="1:29" x14ac:dyDescent="0.35">
      <c r="A1168">
        <v>200105947</v>
      </c>
      <c r="B1168" s="1">
        <v>43859</v>
      </c>
      <c r="C1168" s="1">
        <v>43858</v>
      </c>
      <c r="D1168">
        <v>1730</v>
      </c>
      <c r="E1168">
        <v>1</v>
      </c>
      <c r="F1168" t="s">
        <v>36</v>
      </c>
      <c r="G1168">
        <v>159</v>
      </c>
      <c r="H1168">
        <v>1</v>
      </c>
      <c r="I1168">
        <v>510</v>
      </c>
      <c r="J1168" t="s">
        <v>29</v>
      </c>
      <c r="L1168">
        <v>0</v>
      </c>
      <c r="O1168">
        <v>101</v>
      </c>
      <c r="P1168" t="s">
        <v>32</v>
      </c>
      <c r="S1168" t="s">
        <v>40</v>
      </c>
      <c r="T1168" t="s">
        <v>41</v>
      </c>
      <c r="U1168">
        <v>510</v>
      </c>
      <c r="Y1168" t="s">
        <v>2235</v>
      </c>
      <c r="AA1168">
        <v>34.035899999999998</v>
      </c>
      <c r="AB1168">
        <v>-118.23439999999999</v>
      </c>
      <c r="AC1168">
        <f t="shared" si="18"/>
        <v>0</v>
      </c>
    </row>
    <row r="1169" spans="1:29" x14ac:dyDescent="0.35">
      <c r="A1169">
        <v>201209460</v>
      </c>
      <c r="B1169" s="1">
        <v>43910</v>
      </c>
      <c r="C1169" s="1">
        <v>43910</v>
      </c>
      <c r="D1169">
        <v>430</v>
      </c>
      <c r="E1169">
        <v>12</v>
      </c>
      <c r="F1169" t="s">
        <v>68</v>
      </c>
      <c r="G1169">
        <v>1232</v>
      </c>
      <c r="H1169">
        <v>2</v>
      </c>
      <c r="I1169">
        <v>626</v>
      </c>
      <c r="J1169" t="s">
        <v>141</v>
      </c>
      <c r="K1169" t="s">
        <v>2236</v>
      </c>
      <c r="L1169">
        <v>48</v>
      </c>
      <c r="M1169" t="s">
        <v>94</v>
      </c>
      <c r="N1169" t="s">
        <v>163</v>
      </c>
      <c r="O1169">
        <v>501</v>
      </c>
      <c r="P1169" t="s">
        <v>164</v>
      </c>
      <c r="Q1169">
        <v>302</v>
      </c>
      <c r="R1169" t="s">
        <v>1369</v>
      </c>
      <c r="S1169" t="s">
        <v>40</v>
      </c>
      <c r="T1169" t="s">
        <v>41</v>
      </c>
      <c r="U1169">
        <v>626</v>
      </c>
      <c r="Y1169" t="s">
        <v>2237</v>
      </c>
      <c r="AA1169">
        <v>33.989100000000001</v>
      </c>
      <c r="AB1169">
        <v>-118.32550000000001</v>
      </c>
      <c r="AC1169">
        <f t="shared" si="18"/>
        <v>0</v>
      </c>
    </row>
    <row r="1170" spans="1:29" x14ac:dyDescent="0.35">
      <c r="A1170">
        <v>200315977</v>
      </c>
      <c r="B1170" s="1">
        <v>44061</v>
      </c>
      <c r="C1170" s="1">
        <v>44061</v>
      </c>
      <c r="D1170">
        <v>2300</v>
      </c>
      <c r="E1170">
        <v>3</v>
      </c>
      <c r="F1170" t="s">
        <v>43</v>
      </c>
      <c r="G1170">
        <v>353</v>
      </c>
      <c r="H1170">
        <v>2</v>
      </c>
      <c r="I1170">
        <v>740</v>
      </c>
      <c r="J1170" t="s">
        <v>224</v>
      </c>
      <c r="K1170" t="s">
        <v>819</v>
      </c>
      <c r="L1170">
        <v>19</v>
      </c>
      <c r="M1170" t="s">
        <v>46</v>
      </c>
      <c r="N1170" t="s">
        <v>46</v>
      </c>
      <c r="O1170">
        <v>122</v>
      </c>
      <c r="P1170" t="s">
        <v>275</v>
      </c>
      <c r="S1170" t="s">
        <v>40</v>
      </c>
      <c r="T1170" t="s">
        <v>41</v>
      </c>
      <c r="U1170">
        <v>740</v>
      </c>
      <c r="Y1170" t="s">
        <v>2238</v>
      </c>
      <c r="AA1170">
        <v>34.023699999999998</v>
      </c>
      <c r="AB1170">
        <v>-118.34610000000001</v>
      </c>
      <c r="AC1170">
        <f t="shared" si="18"/>
        <v>0</v>
      </c>
    </row>
    <row r="1171" spans="1:29" x14ac:dyDescent="0.35">
      <c r="A1171">
        <v>200706332</v>
      </c>
      <c r="B1171" s="1">
        <v>43880</v>
      </c>
      <c r="C1171" s="1">
        <v>43874</v>
      </c>
      <c r="D1171">
        <v>2200</v>
      </c>
      <c r="E1171">
        <v>7</v>
      </c>
      <c r="F1171" t="s">
        <v>28</v>
      </c>
      <c r="G1171">
        <v>734</v>
      </c>
      <c r="H1171">
        <v>1</v>
      </c>
      <c r="I1171">
        <v>510</v>
      </c>
      <c r="J1171" t="s">
        <v>29</v>
      </c>
      <c r="L1171">
        <v>0</v>
      </c>
      <c r="O1171">
        <v>104</v>
      </c>
      <c r="P1171" t="s">
        <v>201</v>
      </c>
      <c r="S1171" t="s">
        <v>40</v>
      </c>
      <c r="T1171" t="s">
        <v>41</v>
      </c>
      <c r="U1171">
        <v>510</v>
      </c>
      <c r="Y1171" t="s">
        <v>2239</v>
      </c>
      <c r="AA1171">
        <v>34.067700000000002</v>
      </c>
      <c r="AB1171">
        <v>-118.3548</v>
      </c>
      <c r="AC1171">
        <f t="shared" si="18"/>
        <v>0</v>
      </c>
    </row>
    <row r="1172" spans="1:29" x14ac:dyDescent="0.35">
      <c r="A1172">
        <v>200211811</v>
      </c>
      <c r="B1172" s="1">
        <v>44008</v>
      </c>
      <c r="C1172" s="1">
        <v>44008</v>
      </c>
      <c r="D1172">
        <v>430</v>
      </c>
      <c r="E1172">
        <v>2</v>
      </c>
      <c r="F1172" t="s">
        <v>56</v>
      </c>
      <c r="G1172">
        <v>291</v>
      </c>
      <c r="H1172">
        <v>1</v>
      </c>
      <c r="I1172">
        <v>210</v>
      </c>
      <c r="J1172" t="s">
        <v>149</v>
      </c>
      <c r="K1172" t="s">
        <v>2240</v>
      </c>
      <c r="L1172">
        <v>0</v>
      </c>
      <c r="M1172" t="s">
        <v>46</v>
      </c>
      <c r="N1172" t="s">
        <v>46</v>
      </c>
      <c r="O1172">
        <v>210</v>
      </c>
      <c r="P1172" t="s">
        <v>183</v>
      </c>
      <c r="Q1172">
        <v>400</v>
      </c>
      <c r="R1172" t="s">
        <v>143</v>
      </c>
      <c r="S1172" t="s">
        <v>40</v>
      </c>
      <c r="T1172" t="s">
        <v>41</v>
      </c>
      <c r="U1172">
        <v>210</v>
      </c>
      <c r="Y1172" t="s">
        <v>2241</v>
      </c>
      <c r="AA1172">
        <v>34.043300000000002</v>
      </c>
      <c r="AB1172">
        <v>-118.2841</v>
      </c>
      <c r="AC1172">
        <f t="shared" si="18"/>
        <v>0</v>
      </c>
    </row>
    <row r="1173" spans="1:29" x14ac:dyDescent="0.35">
      <c r="A1173">
        <v>200411380</v>
      </c>
      <c r="B1173" s="1">
        <v>44044</v>
      </c>
      <c r="C1173" s="1">
        <v>44044</v>
      </c>
      <c r="D1173">
        <v>545</v>
      </c>
      <c r="E1173">
        <v>4</v>
      </c>
      <c r="F1173" t="s">
        <v>54</v>
      </c>
      <c r="G1173">
        <v>415</v>
      </c>
      <c r="H1173">
        <v>2</v>
      </c>
      <c r="I1173">
        <v>900</v>
      </c>
      <c r="J1173" t="s">
        <v>197</v>
      </c>
      <c r="K1173" t="s">
        <v>2242</v>
      </c>
      <c r="L1173">
        <v>34</v>
      </c>
      <c r="M1173" t="s">
        <v>94</v>
      </c>
      <c r="N1173" t="s">
        <v>95</v>
      </c>
      <c r="O1173">
        <v>502</v>
      </c>
      <c r="P1173" t="s">
        <v>47</v>
      </c>
      <c r="S1173" t="s">
        <v>84</v>
      </c>
      <c r="T1173" t="s">
        <v>85</v>
      </c>
      <c r="U1173">
        <v>900</v>
      </c>
      <c r="Y1173" t="s">
        <v>2243</v>
      </c>
      <c r="AA1173">
        <v>34.075499999999998</v>
      </c>
      <c r="AB1173">
        <v>-118.2092</v>
      </c>
      <c r="AC1173">
        <f t="shared" si="18"/>
        <v>0</v>
      </c>
    </row>
    <row r="1174" spans="1:29" x14ac:dyDescent="0.35">
      <c r="A1174">
        <v>200609268</v>
      </c>
      <c r="B1174" s="1">
        <v>43941</v>
      </c>
      <c r="C1174" s="1">
        <v>43927</v>
      </c>
      <c r="D1174">
        <v>1900</v>
      </c>
      <c r="E1174">
        <v>6</v>
      </c>
      <c r="F1174" t="s">
        <v>91</v>
      </c>
      <c r="G1174">
        <v>643</v>
      </c>
      <c r="H1174">
        <v>2</v>
      </c>
      <c r="I1174">
        <v>956</v>
      </c>
      <c r="J1174" t="s">
        <v>328</v>
      </c>
      <c r="K1174" t="s">
        <v>2244</v>
      </c>
      <c r="L1174">
        <v>24</v>
      </c>
      <c r="M1174" t="s">
        <v>94</v>
      </c>
      <c r="N1174" t="s">
        <v>31</v>
      </c>
      <c r="O1174">
        <v>501</v>
      </c>
      <c r="P1174" t="s">
        <v>164</v>
      </c>
      <c r="S1174" t="s">
        <v>40</v>
      </c>
      <c r="T1174" t="s">
        <v>41</v>
      </c>
      <c r="U1174">
        <v>956</v>
      </c>
      <c r="Y1174" t="s">
        <v>2245</v>
      </c>
      <c r="AA1174">
        <v>34.097999999999999</v>
      </c>
      <c r="AB1174">
        <v>-118.3468</v>
      </c>
      <c r="AC1174">
        <f t="shared" si="18"/>
        <v>0</v>
      </c>
    </row>
    <row r="1175" spans="1:29" x14ac:dyDescent="0.35">
      <c r="A1175">
        <v>200900691</v>
      </c>
      <c r="B1175" s="1">
        <v>43942</v>
      </c>
      <c r="C1175" s="1">
        <v>43942</v>
      </c>
      <c r="D1175">
        <v>30</v>
      </c>
      <c r="E1175">
        <v>9</v>
      </c>
      <c r="F1175" t="s">
        <v>49</v>
      </c>
      <c r="G1175">
        <v>901</v>
      </c>
      <c r="H1175">
        <v>2</v>
      </c>
      <c r="I1175">
        <v>626</v>
      </c>
      <c r="J1175" t="s">
        <v>141</v>
      </c>
      <c r="K1175" t="s">
        <v>2246</v>
      </c>
      <c r="L1175">
        <v>54</v>
      </c>
      <c r="M1175" t="s">
        <v>94</v>
      </c>
      <c r="N1175" t="s">
        <v>73</v>
      </c>
      <c r="O1175">
        <v>502</v>
      </c>
      <c r="P1175" t="s">
        <v>47</v>
      </c>
      <c r="Q1175">
        <v>400</v>
      </c>
      <c r="R1175" t="s">
        <v>143</v>
      </c>
      <c r="S1175" t="s">
        <v>33</v>
      </c>
      <c r="T1175" t="s">
        <v>34</v>
      </c>
      <c r="U1175">
        <v>626</v>
      </c>
      <c r="V1175">
        <v>998</v>
      </c>
      <c r="Y1175" t="s">
        <v>2247</v>
      </c>
      <c r="AA1175">
        <v>34.206600000000002</v>
      </c>
      <c r="AB1175">
        <v>-118.46729999999999</v>
      </c>
      <c r="AC1175">
        <f t="shared" si="18"/>
        <v>1</v>
      </c>
    </row>
    <row r="1176" spans="1:29" x14ac:dyDescent="0.35">
      <c r="A1176">
        <v>201111576</v>
      </c>
      <c r="B1176" s="1">
        <v>44030</v>
      </c>
      <c r="C1176" s="1">
        <v>43931</v>
      </c>
      <c r="D1176">
        <v>1200</v>
      </c>
      <c r="E1176">
        <v>11</v>
      </c>
      <c r="F1176" t="s">
        <v>64</v>
      </c>
      <c r="G1176">
        <v>1117</v>
      </c>
      <c r="H1176">
        <v>1</v>
      </c>
      <c r="I1176">
        <v>420</v>
      </c>
      <c r="J1176" t="s">
        <v>352</v>
      </c>
      <c r="L1176">
        <v>0</v>
      </c>
      <c r="O1176">
        <v>108</v>
      </c>
      <c r="P1176" t="s">
        <v>105</v>
      </c>
      <c r="S1176" t="s">
        <v>40</v>
      </c>
      <c r="T1176" t="s">
        <v>41</v>
      </c>
      <c r="U1176">
        <v>420</v>
      </c>
      <c r="Y1176" t="s">
        <v>2248</v>
      </c>
      <c r="AA1176">
        <v>34.132399999999997</v>
      </c>
      <c r="AB1176">
        <v>-118.21599999999999</v>
      </c>
      <c r="AC1176">
        <f t="shared" si="18"/>
        <v>0</v>
      </c>
    </row>
    <row r="1177" spans="1:29" x14ac:dyDescent="0.35">
      <c r="A1177">
        <v>201111997</v>
      </c>
      <c r="B1177" s="1">
        <v>44042</v>
      </c>
      <c r="C1177" s="1">
        <v>44041</v>
      </c>
      <c r="D1177">
        <v>2220</v>
      </c>
      <c r="E1177">
        <v>11</v>
      </c>
      <c r="F1177" t="s">
        <v>64</v>
      </c>
      <c r="G1177">
        <v>1147</v>
      </c>
      <c r="H1177">
        <v>2</v>
      </c>
      <c r="I1177">
        <v>626</v>
      </c>
      <c r="J1177" t="s">
        <v>141</v>
      </c>
      <c r="K1177" t="s">
        <v>2249</v>
      </c>
      <c r="L1177">
        <v>55</v>
      </c>
      <c r="M1177" t="s">
        <v>30</v>
      </c>
      <c r="N1177" t="s">
        <v>95</v>
      </c>
      <c r="O1177">
        <v>501</v>
      </c>
      <c r="P1177" t="s">
        <v>164</v>
      </c>
      <c r="Q1177">
        <v>400</v>
      </c>
      <c r="R1177" t="s">
        <v>143</v>
      </c>
      <c r="S1177" t="s">
        <v>84</v>
      </c>
      <c r="T1177" t="s">
        <v>85</v>
      </c>
      <c r="U1177">
        <v>626</v>
      </c>
      <c r="Y1177" t="s">
        <v>2250</v>
      </c>
      <c r="AA1177">
        <v>34.102699999999999</v>
      </c>
      <c r="AB1177">
        <v>-118.2363</v>
      </c>
      <c r="AC1177">
        <f t="shared" si="18"/>
        <v>0</v>
      </c>
    </row>
    <row r="1178" spans="1:29" x14ac:dyDescent="0.35">
      <c r="A1178">
        <v>201107215</v>
      </c>
      <c r="B1178" s="1">
        <v>43902</v>
      </c>
      <c r="C1178" s="1">
        <v>43901</v>
      </c>
      <c r="D1178">
        <v>1630</v>
      </c>
      <c r="E1178">
        <v>11</v>
      </c>
      <c r="F1178" t="s">
        <v>64</v>
      </c>
      <c r="G1178">
        <v>1135</v>
      </c>
      <c r="H1178">
        <v>2</v>
      </c>
      <c r="I1178">
        <v>745</v>
      </c>
      <c r="J1178" t="s">
        <v>139</v>
      </c>
      <c r="K1178">
        <v>329</v>
      </c>
      <c r="L1178">
        <v>37</v>
      </c>
      <c r="M1178" t="s">
        <v>30</v>
      </c>
      <c r="N1178" t="s">
        <v>95</v>
      </c>
      <c r="O1178">
        <v>108</v>
      </c>
      <c r="P1178" t="s">
        <v>105</v>
      </c>
      <c r="S1178" t="s">
        <v>40</v>
      </c>
      <c r="T1178" t="s">
        <v>41</v>
      </c>
      <c r="U1178">
        <v>745</v>
      </c>
      <c r="Y1178" t="s">
        <v>2251</v>
      </c>
      <c r="AA1178">
        <v>34.1051</v>
      </c>
      <c r="AB1178">
        <v>-118.2313</v>
      </c>
      <c r="AC1178">
        <f t="shared" si="18"/>
        <v>0</v>
      </c>
    </row>
    <row r="1179" spans="1:29" x14ac:dyDescent="0.35">
      <c r="A1179">
        <v>200612184</v>
      </c>
      <c r="B1179" s="1">
        <v>44015</v>
      </c>
      <c r="C1179" s="1">
        <v>44015</v>
      </c>
      <c r="D1179">
        <v>300</v>
      </c>
      <c r="E1179">
        <v>6</v>
      </c>
      <c r="F1179" t="s">
        <v>91</v>
      </c>
      <c r="G1179">
        <v>644</v>
      </c>
      <c r="H1179">
        <v>1</v>
      </c>
      <c r="I1179">
        <v>420</v>
      </c>
      <c r="J1179" t="s">
        <v>352</v>
      </c>
      <c r="K1179" t="s">
        <v>2252</v>
      </c>
      <c r="L1179">
        <v>28</v>
      </c>
      <c r="M1179" t="s">
        <v>94</v>
      </c>
      <c r="N1179" t="s">
        <v>73</v>
      </c>
      <c r="O1179">
        <v>123</v>
      </c>
      <c r="P1179" t="s">
        <v>290</v>
      </c>
      <c r="S1179" t="s">
        <v>40</v>
      </c>
      <c r="T1179" t="s">
        <v>41</v>
      </c>
      <c r="U1179">
        <v>420</v>
      </c>
      <c r="Y1179" t="s">
        <v>2253</v>
      </c>
      <c r="AA1179">
        <v>34.096200000000003</v>
      </c>
      <c r="AB1179">
        <v>-118.34829999999999</v>
      </c>
      <c r="AC1179">
        <f t="shared" si="18"/>
        <v>0</v>
      </c>
    </row>
    <row r="1180" spans="1:29" x14ac:dyDescent="0.35">
      <c r="A1180">
        <v>200705431</v>
      </c>
      <c r="B1180" s="1">
        <v>43861</v>
      </c>
      <c r="C1180" s="1">
        <v>43860</v>
      </c>
      <c r="D1180">
        <v>2340</v>
      </c>
      <c r="E1180">
        <v>7</v>
      </c>
      <c r="F1180" t="s">
        <v>28</v>
      </c>
      <c r="G1180">
        <v>782</v>
      </c>
      <c r="H1180">
        <v>2</v>
      </c>
      <c r="I1180">
        <v>627</v>
      </c>
      <c r="J1180" t="s">
        <v>616</v>
      </c>
      <c r="K1180">
        <v>444</v>
      </c>
      <c r="L1180">
        <v>16</v>
      </c>
      <c r="M1180" t="s">
        <v>30</v>
      </c>
      <c r="N1180" t="s">
        <v>73</v>
      </c>
      <c r="O1180">
        <v>406</v>
      </c>
      <c r="P1180" t="s">
        <v>582</v>
      </c>
      <c r="Q1180">
        <v>400</v>
      </c>
      <c r="R1180" t="s">
        <v>143</v>
      </c>
      <c r="S1180" t="s">
        <v>84</v>
      </c>
      <c r="T1180" t="s">
        <v>85</v>
      </c>
      <c r="U1180">
        <v>627</v>
      </c>
      <c r="Y1180" t="s">
        <v>781</v>
      </c>
      <c r="AA1180">
        <v>34.0426</v>
      </c>
      <c r="AB1180">
        <v>-118.3764</v>
      </c>
      <c r="AC1180">
        <f t="shared" si="18"/>
        <v>0</v>
      </c>
    </row>
    <row r="1181" spans="1:29" x14ac:dyDescent="0.35">
      <c r="A1181">
        <v>200207335</v>
      </c>
      <c r="B1181" s="1">
        <v>43876</v>
      </c>
      <c r="C1181" s="1">
        <v>43876</v>
      </c>
      <c r="D1181">
        <v>1730</v>
      </c>
      <c r="E1181">
        <v>2</v>
      </c>
      <c r="F1181" t="s">
        <v>56</v>
      </c>
      <c r="G1181">
        <v>246</v>
      </c>
      <c r="H1181">
        <v>2</v>
      </c>
      <c r="I1181">
        <v>626</v>
      </c>
      <c r="J1181" t="s">
        <v>141</v>
      </c>
      <c r="K1181" t="s">
        <v>2254</v>
      </c>
      <c r="L1181">
        <v>18</v>
      </c>
      <c r="M1181" t="s">
        <v>30</v>
      </c>
      <c r="N1181" t="s">
        <v>95</v>
      </c>
      <c r="O1181">
        <v>904</v>
      </c>
      <c r="P1181" t="s">
        <v>1803</v>
      </c>
      <c r="Q1181">
        <v>400</v>
      </c>
      <c r="R1181" t="s">
        <v>143</v>
      </c>
      <c r="S1181" t="s">
        <v>40</v>
      </c>
      <c r="T1181" t="s">
        <v>41</v>
      </c>
      <c r="U1181">
        <v>626</v>
      </c>
      <c r="Y1181" t="s">
        <v>1804</v>
      </c>
      <c r="AA1181">
        <v>34.059600000000003</v>
      </c>
      <c r="AB1181">
        <v>-118.2749</v>
      </c>
      <c r="AC1181">
        <f t="shared" si="18"/>
        <v>0</v>
      </c>
    </row>
    <row r="1182" spans="1:29" x14ac:dyDescent="0.35">
      <c r="A1182">
        <v>201212518</v>
      </c>
      <c r="B1182" s="1">
        <v>43960</v>
      </c>
      <c r="C1182" s="1">
        <v>43959</v>
      </c>
      <c r="D1182">
        <v>1900</v>
      </c>
      <c r="E1182">
        <v>12</v>
      </c>
      <c r="F1182" t="s">
        <v>68</v>
      </c>
      <c r="G1182">
        <v>1233</v>
      </c>
      <c r="H1182">
        <v>1</v>
      </c>
      <c r="I1182">
        <v>330</v>
      </c>
      <c r="J1182" t="s">
        <v>37</v>
      </c>
      <c r="K1182" t="s">
        <v>2255</v>
      </c>
      <c r="L1182">
        <v>46</v>
      </c>
      <c r="M1182" t="s">
        <v>94</v>
      </c>
      <c r="N1182" t="s">
        <v>95</v>
      </c>
      <c r="O1182">
        <v>101</v>
      </c>
      <c r="P1182" t="s">
        <v>32</v>
      </c>
      <c r="S1182" t="s">
        <v>40</v>
      </c>
      <c r="T1182" t="s">
        <v>41</v>
      </c>
      <c r="U1182">
        <v>330</v>
      </c>
      <c r="Y1182" t="s">
        <v>2256</v>
      </c>
      <c r="AA1182">
        <v>33.985900000000001</v>
      </c>
      <c r="AB1182">
        <v>-118.3068</v>
      </c>
      <c r="AC1182">
        <f t="shared" si="18"/>
        <v>0</v>
      </c>
    </row>
    <row r="1183" spans="1:29" x14ac:dyDescent="0.35">
      <c r="A1183">
        <v>200413050</v>
      </c>
      <c r="B1183" s="1">
        <v>44096</v>
      </c>
      <c r="C1183" s="1">
        <v>44096</v>
      </c>
      <c r="D1183">
        <v>900</v>
      </c>
      <c r="E1183">
        <v>4</v>
      </c>
      <c r="F1183" t="s">
        <v>54</v>
      </c>
      <c r="G1183">
        <v>478</v>
      </c>
      <c r="H1183">
        <v>2</v>
      </c>
      <c r="I1183">
        <v>624</v>
      </c>
      <c r="J1183" t="s">
        <v>171</v>
      </c>
      <c r="K1183" t="s">
        <v>2257</v>
      </c>
      <c r="L1183">
        <v>45</v>
      </c>
      <c r="M1183" t="s">
        <v>94</v>
      </c>
      <c r="N1183" t="s">
        <v>73</v>
      </c>
      <c r="O1183">
        <v>504</v>
      </c>
      <c r="P1183" t="s">
        <v>673</v>
      </c>
      <c r="Q1183">
        <v>400</v>
      </c>
      <c r="R1183" t="s">
        <v>143</v>
      </c>
      <c r="S1183" t="s">
        <v>40</v>
      </c>
      <c r="T1183" t="s">
        <v>41</v>
      </c>
      <c r="U1183">
        <v>624</v>
      </c>
      <c r="Y1183" t="s">
        <v>2258</v>
      </c>
      <c r="AA1183">
        <v>34.027700000000003</v>
      </c>
      <c r="AB1183">
        <v>-118.1979</v>
      </c>
      <c r="AC1183">
        <f t="shared" si="18"/>
        <v>0</v>
      </c>
    </row>
    <row r="1184" spans="1:29" x14ac:dyDescent="0.35">
      <c r="A1184">
        <v>201219428</v>
      </c>
      <c r="B1184" s="1">
        <v>44070</v>
      </c>
      <c r="C1184" s="1">
        <v>44070</v>
      </c>
      <c r="D1184">
        <v>10</v>
      </c>
      <c r="E1184">
        <v>12</v>
      </c>
      <c r="F1184" t="s">
        <v>68</v>
      </c>
      <c r="G1184">
        <v>1218</v>
      </c>
      <c r="H1184">
        <v>1</v>
      </c>
      <c r="I1184">
        <v>251</v>
      </c>
      <c r="J1184" t="s">
        <v>1253</v>
      </c>
      <c r="K1184" t="s">
        <v>2259</v>
      </c>
      <c r="L1184">
        <v>64</v>
      </c>
      <c r="M1184" t="s">
        <v>30</v>
      </c>
      <c r="N1184" t="s">
        <v>95</v>
      </c>
      <c r="O1184">
        <v>401</v>
      </c>
      <c r="P1184" t="s">
        <v>231</v>
      </c>
      <c r="Q1184">
        <v>106</v>
      </c>
      <c r="R1184" t="s">
        <v>592</v>
      </c>
      <c r="S1184" t="s">
        <v>40</v>
      </c>
      <c r="T1184" t="s">
        <v>41</v>
      </c>
      <c r="U1184">
        <v>251</v>
      </c>
      <c r="Y1184" t="s">
        <v>2260</v>
      </c>
      <c r="AA1184">
        <v>33.9923</v>
      </c>
      <c r="AB1184">
        <v>-118.28700000000001</v>
      </c>
      <c r="AC1184">
        <f t="shared" si="18"/>
        <v>0</v>
      </c>
    </row>
    <row r="1185" spans="1:29" x14ac:dyDescent="0.35">
      <c r="A1185">
        <v>200206499</v>
      </c>
      <c r="B1185" s="1">
        <v>43880</v>
      </c>
      <c r="C1185" s="1">
        <v>43880</v>
      </c>
      <c r="D1185">
        <v>1200</v>
      </c>
      <c r="E1185">
        <v>2</v>
      </c>
      <c r="F1185" t="s">
        <v>56</v>
      </c>
      <c r="G1185">
        <v>236</v>
      </c>
      <c r="H1185">
        <v>1</v>
      </c>
      <c r="I1185">
        <v>330</v>
      </c>
      <c r="J1185" t="s">
        <v>37</v>
      </c>
      <c r="K1185" t="s">
        <v>2261</v>
      </c>
      <c r="L1185">
        <v>25</v>
      </c>
      <c r="M1185" t="s">
        <v>30</v>
      </c>
      <c r="N1185" t="s">
        <v>95</v>
      </c>
      <c r="O1185">
        <v>101</v>
      </c>
      <c r="P1185" t="s">
        <v>32</v>
      </c>
      <c r="S1185" t="s">
        <v>40</v>
      </c>
      <c r="T1185" t="s">
        <v>41</v>
      </c>
      <c r="U1185">
        <v>330</v>
      </c>
      <c r="Y1185" t="s">
        <v>2262</v>
      </c>
      <c r="AA1185">
        <v>34.061599999999999</v>
      </c>
      <c r="AB1185">
        <v>-118.2675</v>
      </c>
      <c r="AC1185">
        <f t="shared" si="18"/>
        <v>0</v>
      </c>
    </row>
    <row r="1186" spans="1:29" x14ac:dyDescent="0.35">
      <c r="A1186">
        <v>200814006</v>
      </c>
      <c r="B1186" s="1">
        <v>44086</v>
      </c>
      <c r="C1186" s="1">
        <v>44079</v>
      </c>
      <c r="D1186">
        <v>2040</v>
      </c>
      <c r="E1186">
        <v>8</v>
      </c>
      <c r="F1186" t="s">
        <v>109</v>
      </c>
      <c r="G1186">
        <v>808</v>
      </c>
      <c r="H1186">
        <v>2</v>
      </c>
      <c r="I1186">
        <v>740</v>
      </c>
      <c r="J1186" t="s">
        <v>224</v>
      </c>
      <c r="K1186" t="s">
        <v>2263</v>
      </c>
      <c r="L1186">
        <v>62</v>
      </c>
      <c r="M1186" t="s">
        <v>94</v>
      </c>
      <c r="N1186" t="s">
        <v>173</v>
      </c>
      <c r="O1186">
        <v>501</v>
      </c>
      <c r="P1186" t="s">
        <v>164</v>
      </c>
      <c r="S1186" t="s">
        <v>40</v>
      </c>
      <c r="T1186" t="s">
        <v>41</v>
      </c>
      <c r="U1186">
        <v>740</v>
      </c>
      <c r="Y1186" t="s">
        <v>2264</v>
      </c>
      <c r="AA1186">
        <v>34.128700000000002</v>
      </c>
      <c r="AB1186">
        <v>-118.4302</v>
      </c>
      <c r="AC1186">
        <f t="shared" si="18"/>
        <v>0</v>
      </c>
    </row>
    <row r="1187" spans="1:29" x14ac:dyDescent="0.35">
      <c r="A1187">
        <v>200316143</v>
      </c>
      <c r="B1187" s="1">
        <v>44065</v>
      </c>
      <c r="C1187" s="1">
        <v>44064</v>
      </c>
      <c r="D1187">
        <v>2000</v>
      </c>
      <c r="E1187">
        <v>3</v>
      </c>
      <c r="F1187" t="s">
        <v>43</v>
      </c>
      <c r="G1187">
        <v>395</v>
      </c>
      <c r="H1187">
        <v>2</v>
      </c>
      <c r="I1187">
        <v>740</v>
      </c>
      <c r="J1187" t="s">
        <v>224</v>
      </c>
      <c r="K1187" t="s">
        <v>1530</v>
      </c>
      <c r="L1187">
        <v>52</v>
      </c>
      <c r="M1187" t="s">
        <v>94</v>
      </c>
      <c r="N1187" t="s">
        <v>163</v>
      </c>
      <c r="O1187">
        <v>122</v>
      </c>
      <c r="P1187" t="s">
        <v>275</v>
      </c>
      <c r="S1187" t="s">
        <v>40</v>
      </c>
      <c r="T1187" t="s">
        <v>41</v>
      </c>
      <c r="U1187">
        <v>740</v>
      </c>
      <c r="Y1187" t="s">
        <v>2265</v>
      </c>
      <c r="AA1187">
        <v>34.005499999999998</v>
      </c>
      <c r="AB1187">
        <v>-118.3095</v>
      </c>
      <c r="AC1187">
        <f t="shared" si="18"/>
        <v>0</v>
      </c>
    </row>
    <row r="1188" spans="1:29" x14ac:dyDescent="0.35">
      <c r="A1188">
        <v>200204647</v>
      </c>
      <c r="B1188" s="1">
        <v>43844</v>
      </c>
      <c r="C1188" s="1">
        <v>43843</v>
      </c>
      <c r="D1188">
        <v>1155</v>
      </c>
      <c r="E1188">
        <v>2</v>
      </c>
      <c r="F1188" t="s">
        <v>56</v>
      </c>
      <c r="G1188">
        <v>265</v>
      </c>
      <c r="H1188">
        <v>1</v>
      </c>
      <c r="I1188">
        <v>230</v>
      </c>
      <c r="J1188" t="s">
        <v>161</v>
      </c>
      <c r="K1188" t="s">
        <v>2266</v>
      </c>
      <c r="L1188">
        <v>53</v>
      </c>
      <c r="M1188" t="s">
        <v>30</v>
      </c>
      <c r="N1188" t="s">
        <v>95</v>
      </c>
      <c r="O1188">
        <v>102</v>
      </c>
      <c r="P1188" t="s">
        <v>186</v>
      </c>
      <c r="Q1188">
        <v>102</v>
      </c>
      <c r="R1188" t="s">
        <v>219</v>
      </c>
      <c r="S1188" t="s">
        <v>40</v>
      </c>
      <c r="T1188" t="s">
        <v>41</v>
      </c>
      <c r="U1188">
        <v>230</v>
      </c>
      <c r="Y1188" t="s">
        <v>371</v>
      </c>
      <c r="Z1188" t="s">
        <v>1009</v>
      </c>
      <c r="AA1188">
        <v>34.054900000000004</v>
      </c>
      <c r="AB1188">
        <v>-118.2778</v>
      </c>
      <c r="AC1188">
        <f t="shared" si="18"/>
        <v>0</v>
      </c>
    </row>
    <row r="1189" spans="1:29" x14ac:dyDescent="0.35">
      <c r="A1189">
        <v>200215459</v>
      </c>
      <c r="B1189" s="1">
        <v>44099</v>
      </c>
      <c r="C1189" s="1">
        <v>44079</v>
      </c>
      <c r="D1189">
        <v>1840</v>
      </c>
      <c r="E1189">
        <v>2</v>
      </c>
      <c r="F1189" t="s">
        <v>56</v>
      </c>
      <c r="G1189">
        <v>236</v>
      </c>
      <c r="H1189">
        <v>1</v>
      </c>
      <c r="I1189">
        <v>310</v>
      </c>
      <c r="J1189" t="s">
        <v>71</v>
      </c>
      <c r="K1189" t="s">
        <v>2267</v>
      </c>
      <c r="L1189">
        <v>33</v>
      </c>
      <c r="M1189" t="s">
        <v>30</v>
      </c>
      <c r="N1189" t="s">
        <v>163</v>
      </c>
      <c r="O1189">
        <v>502</v>
      </c>
      <c r="P1189" t="s">
        <v>47</v>
      </c>
      <c r="S1189" t="s">
        <v>40</v>
      </c>
      <c r="T1189" t="s">
        <v>41</v>
      </c>
      <c r="U1189">
        <v>310</v>
      </c>
      <c r="Y1189" t="s">
        <v>1763</v>
      </c>
      <c r="AA1189">
        <v>34.066699999999997</v>
      </c>
      <c r="AB1189">
        <v>-118.27030000000001</v>
      </c>
      <c r="AC1189">
        <f t="shared" si="18"/>
        <v>0</v>
      </c>
    </row>
    <row r="1190" spans="1:29" x14ac:dyDescent="0.35">
      <c r="A1190">
        <v>200510842</v>
      </c>
      <c r="B1190" s="1">
        <v>44003</v>
      </c>
      <c r="C1190" s="1">
        <v>44003</v>
      </c>
      <c r="D1190">
        <v>640</v>
      </c>
      <c r="E1190">
        <v>5</v>
      </c>
      <c r="F1190" t="s">
        <v>98</v>
      </c>
      <c r="G1190">
        <v>565</v>
      </c>
      <c r="H1190">
        <v>2</v>
      </c>
      <c r="I1190">
        <v>888</v>
      </c>
      <c r="J1190" t="s">
        <v>250</v>
      </c>
      <c r="K1190" t="s">
        <v>2268</v>
      </c>
      <c r="L1190">
        <v>0</v>
      </c>
      <c r="M1190" t="s">
        <v>46</v>
      </c>
      <c r="N1190" t="s">
        <v>46</v>
      </c>
      <c r="O1190">
        <v>401</v>
      </c>
      <c r="P1190" t="s">
        <v>231</v>
      </c>
      <c r="S1190" t="s">
        <v>33</v>
      </c>
      <c r="T1190" t="s">
        <v>34</v>
      </c>
      <c r="U1190">
        <v>888</v>
      </c>
      <c r="Y1190" t="s">
        <v>2269</v>
      </c>
      <c r="AA1190">
        <v>33.736600000000003</v>
      </c>
      <c r="AB1190">
        <v>-118.2923</v>
      </c>
      <c r="AC1190">
        <f t="shared" si="18"/>
        <v>1</v>
      </c>
    </row>
    <row r="1191" spans="1:29" x14ac:dyDescent="0.35">
      <c r="A1191">
        <v>200808837</v>
      </c>
      <c r="B1191" s="1">
        <v>43950</v>
      </c>
      <c r="C1191" s="1">
        <v>43949</v>
      </c>
      <c r="D1191">
        <v>1930</v>
      </c>
      <c r="E1191">
        <v>8</v>
      </c>
      <c r="F1191" t="s">
        <v>109</v>
      </c>
      <c r="G1191">
        <v>835</v>
      </c>
      <c r="H1191">
        <v>1</v>
      </c>
      <c r="I1191">
        <v>331</v>
      </c>
      <c r="J1191" t="s">
        <v>233</v>
      </c>
      <c r="K1191" t="s">
        <v>2270</v>
      </c>
      <c r="L1191">
        <v>47</v>
      </c>
      <c r="M1191" t="s">
        <v>94</v>
      </c>
      <c r="N1191" t="s">
        <v>31</v>
      </c>
      <c r="O1191">
        <v>501</v>
      </c>
      <c r="P1191" t="s">
        <v>164</v>
      </c>
      <c r="Q1191">
        <v>500</v>
      </c>
      <c r="R1191" t="s">
        <v>184</v>
      </c>
      <c r="S1191" t="s">
        <v>40</v>
      </c>
      <c r="T1191" t="s">
        <v>41</v>
      </c>
      <c r="U1191">
        <v>331</v>
      </c>
      <c r="Y1191" t="s">
        <v>2271</v>
      </c>
      <c r="AA1191">
        <v>34.043999999999997</v>
      </c>
      <c r="AB1191">
        <v>-118.43859999999999</v>
      </c>
      <c r="AC1191">
        <f t="shared" si="18"/>
        <v>0</v>
      </c>
    </row>
    <row r="1192" spans="1:29" x14ac:dyDescent="0.35">
      <c r="A1192">
        <v>200306481</v>
      </c>
      <c r="B1192" s="1">
        <v>43872</v>
      </c>
      <c r="C1192" s="1">
        <v>43867</v>
      </c>
      <c r="D1192">
        <v>1200</v>
      </c>
      <c r="E1192">
        <v>3</v>
      </c>
      <c r="F1192" t="s">
        <v>43</v>
      </c>
      <c r="G1192">
        <v>314</v>
      </c>
      <c r="H1192">
        <v>2</v>
      </c>
      <c r="I1192">
        <v>649</v>
      </c>
      <c r="J1192" t="s">
        <v>1038</v>
      </c>
      <c r="K1192" t="s">
        <v>2272</v>
      </c>
      <c r="L1192">
        <v>35</v>
      </c>
      <c r="M1192" t="s">
        <v>30</v>
      </c>
      <c r="N1192" t="s">
        <v>95</v>
      </c>
      <c r="O1192">
        <v>501</v>
      </c>
      <c r="P1192" t="s">
        <v>164</v>
      </c>
      <c r="S1192" t="s">
        <v>40</v>
      </c>
      <c r="T1192" t="s">
        <v>41</v>
      </c>
      <c r="U1192">
        <v>649</v>
      </c>
      <c r="Y1192" t="s">
        <v>2273</v>
      </c>
      <c r="AA1192">
        <v>34.030200000000001</v>
      </c>
      <c r="AB1192">
        <v>-118.3267</v>
      </c>
      <c r="AC1192">
        <f t="shared" si="18"/>
        <v>0</v>
      </c>
    </row>
    <row r="1193" spans="1:29" x14ac:dyDescent="0.35">
      <c r="A1193">
        <v>200615161</v>
      </c>
      <c r="B1193" s="1">
        <v>44083</v>
      </c>
      <c r="C1193" s="1">
        <v>44083</v>
      </c>
      <c r="D1193">
        <v>1210</v>
      </c>
      <c r="E1193">
        <v>6</v>
      </c>
      <c r="F1193" t="s">
        <v>91</v>
      </c>
      <c r="G1193">
        <v>644</v>
      </c>
      <c r="H1193">
        <v>2</v>
      </c>
      <c r="I1193">
        <v>946</v>
      </c>
      <c r="J1193" t="s">
        <v>125</v>
      </c>
      <c r="K1193">
        <v>1501</v>
      </c>
      <c r="L1193">
        <v>0</v>
      </c>
      <c r="M1193" t="s">
        <v>46</v>
      </c>
      <c r="N1193" t="s">
        <v>46</v>
      </c>
      <c r="O1193">
        <v>502</v>
      </c>
      <c r="P1193" t="s">
        <v>47</v>
      </c>
      <c r="S1193" t="s">
        <v>33</v>
      </c>
      <c r="T1193" t="s">
        <v>34</v>
      </c>
      <c r="U1193">
        <v>946</v>
      </c>
      <c r="Y1193" t="s">
        <v>2274</v>
      </c>
      <c r="AA1193">
        <v>34.096200000000003</v>
      </c>
      <c r="AB1193">
        <v>-118.34520000000001</v>
      </c>
      <c r="AC1193">
        <f t="shared" si="18"/>
        <v>1</v>
      </c>
    </row>
    <row r="1194" spans="1:29" x14ac:dyDescent="0.35">
      <c r="A1194">
        <v>200310332</v>
      </c>
      <c r="B1194" s="1">
        <v>43945</v>
      </c>
      <c r="C1194" s="1">
        <v>43943</v>
      </c>
      <c r="D1194">
        <v>1800</v>
      </c>
      <c r="E1194">
        <v>3</v>
      </c>
      <c r="F1194" t="s">
        <v>43</v>
      </c>
      <c r="G1194">
        <v>396</v>
      </c>
      <c r="H1194">
        <v>1</v>
      </c>
      <c r="I1194">
        <v>510</v>
      </c>
      <c r="J1194" t="s">
        <v>29</v>
      </c>
      <c r="L1194">
        <v>0</v>
      </c>
      <c r="O1194">
        <v>101</v>
      </c>
      <c r="P1194" t="s">
        <v>32</v>
      </c>
      <c r="S1194" t="s">
        <v>40</v>
      </c>
      <c r="T1194" t="s">
        <v>41</v>
      </c>
      <c r="U1194">
        <v>510</v>
      </c>
      <c r="Y1194" t="s">
        <v>1378</v>
      </c>
      <c r="AA1194">
        <v>34.0092</v>
      </c>
      <c r="AB1194">
        <v>-118.2872</v>
      </c>
      <c r="AC1194">
        <f t="shared" si="18"/>
        <v>0</v>
      </c>
    </row>
    <row r="1195" spans="1:29" x14ac:dyDescent="0.35">
      <c r="A1195">
        <v>201214794</v>
      </c>
      <c r="B1195" s="1">
        <v>43997</v>
      </c>
      <c r="C1195" s="1">
        <v>43997</v>
      </c>
      <c r="D1195">
        <v>600</v>
      </c>
      <c r="E1195">
        <v>12</v>
      </c>
      <c r="F1195" t="s">
        <v>68</v>
      </c>
      <c r="G1195">
        <v>1241</v>
      </c>
      <c r="H1195">
        <v>1</v>
      </c>
      <c r="I1195">
        <v>230</v>
      </c>
      <c r="J1195" t="s">
        <v>161</v>
      </c>
      <c r="K1195" t="s">
        <v>2275</v>
      </c>
      <c r="L1195">
        <v>25</v>
      </c>
      <c r="M1195" t="s">
        <v>94</v>
      </c>
      <c r="N1195" t="s">
        <v>163</v>
      </c>
      <c r="O1195">
        <v>101</v>
      </c>
      <c r="P1195" t="s">
        <v>32</v>
      </c>
      <c r="Q1195">
        <v>307</v>
      </c>
      <c r="R1195" t="s">
        <v>2276</v>
      </c>
      <c r="S1195" t="s">
        <v>33</v>
      </c>
      <c r="T1195" t="s">
        <v>34</v>
      </c>
      <c r="U1195">
        <v>230</v>
      </c>
      <c r="Y1195" t="s">
        <v>2277</v>
      </c>
      <c r="Z1195" t="s">
        <v>2156</v>
      </c>
      <c r="AA1195">
        <v>33.979700000000001</v>
      </c>
      <c r="AB1195">
        <v>-118.32940000000001</v>
      </c>
      <c r="AC1195">
        <f t="shared" si="18"/>
        <v>1</v>
      </c>
    </row>
    <row r="1196" spans="1:29" x14ac:dyDescent="0.35">
      <c r="A1196">
        <v>200610874</v>
      </c>
      <c r="B1196" s="1">
        <v>43984</v>
      </c>
      <c r="C1196" s="1">
        <v>43983</v>
      </c>
      <c r="D1196">
        <v>2000</v>
      </c>
      <c r="E1196">
        <v>6</v>
      </c>
      <c r="F1196" t="s">
        <v>91</v>
      </c>
      <c r="G1196">
        <v>666</v>
      </c>
      <c r="H1196">
        <v>1</v>
      </c>
      <c r="I1196">
        <v>231</v>
      </c>
      <c r="J1196" t="s">
        <v>1001</v>
      </c>
      <c r="K1196" t="s">
        <v>2278</v>
      </c>
      <c r="L1196">
        <v>0</v>
      </c>
      <c r="M1196" t="s">
        <v>46</v>
      </c>
      <c r="N1196" t="s">
        <v>46</v>
      </c>
      <c r="O1196">
        <v>101</v>
      </c>
      <c r="P1196" t="s">
        <v>32</v>
      </c>
      <c r="Q1196">
        <v>500</v>
      </c>
      <c r="R1196" t="s">
        <v>184</v>
      </c>
      <c r="S1196" t="s">
        <v>84</v>
      </c>
      <c r="T1196" t="s">
        <v>85</v>
      </c>
      <c r="U1196">
        <v>231</v>
      </c>
      <c r="Y1196" t="s">
        <v>1425</v>
      </c>
      <c r="AA1196">
        <v>34.094299999999997</v>
      </c>
      <c r="AB1196">
        <v>-118.331</v>
      </c>
      <c r="AC1196">
        <f t="shared" si="18"/>
        <v>0</v>
      </c>
    </row>
    <row r="1197" spans="1:29" x14ac:dyDescent="0.35">
      <c r="A1197">
        <v>200918541</v>
      </c>
      <c r="B1197" s="1">
        <v>44182</v>
      </c>
      <c r="C1197" s="1">
        <v>44182</v>
      </c>
      <c r="D1197">
        <v>1000</v>
      </c>
      <c r="E1197">
        <v>9</v>
      </c>
      <c r="F1197" t="s">
        <v>49</v>
      </c>
      <c r="G1197">
        <v>904</v>
      </c>
      <c r="H1197">
        <v>2</v>
      </c>
      <c r="I1197">
        <v>625</v>
      </c>
      <c r="J1197" t="s">
        <v>628</v>
      </c>
      <c r="K1197" t="s">
        <v>2279</v>
      </c>
      <c r="L1197">
        <v>34</v>
      </c>
      <c r="M1197" t="s">
        <v>30</v>
      </c>
      <c r="N1197" t="s">
        <v>95</v>
      </c>
      <c r="O1197">
        <v>102</v>
      </c>
      <c r="P1197" t="s">
        <v>186</v>
      </c>
      <c r="Q1197">
        <v>500</v>
      </c>
      <c r="R1197" t="s">
        <v>184</v>
      </c>
      <c r="S1197" t="s">
        <v>40</v>
      </c>
      <c r="T1197" t="s">
        <v>41</v>
      </c>
      <c r="U1197">
        <v>625</v>
      </c>
      <c r="Y1197" t="s">
        <v>718</v>
      </c>
      <c r="Z1197" t="s">
        <v>2280</v>
      </c>
      <c r="AA1197">
        <v>34.208500000000001</v>
      </c>
      <c r="AB1197">
        <v>-118.44880000000001</v>
      </c>
      <c r="AC1197">
        <f t="shared" si="18"/>
        <v>0</v>
      </c>
    </row>
    <row r="1198" spans="1:29" x14ac:dyDescent="0.35">
      <c r="A1198">
        <v>201008140</v>
      </c>
      <c r="B1198" s="1">
        <v>43938</v>
      </c>
      <c r="C1198" s="1">
        <v>43938</v>
      </c>
      <c r="D1198">
        <v>1430</v>
      </c>
      <c r="E1198">
        <v>10</v>
      </c>
      <c r="F1198" t="s">
        <v>103</v>
      </c>
      <c r="G1198">
        <v>1035</v>
      </c>
      <c r="H1198">
        <v>1</v>
      </c>
      <c r="I1198">
        <v>331</v>
      </c>
      <c r="J1198" t="s">
        <v>233</v>
      </c>
      <c r="K1198" t="s">
        <v>2281</v>
      </c>
      <c r="L1198">
        <v>45</v>
      </c>
      <c r="M1198" t="s">
        <v>30</v>
      </c>
      <c r="N1198" t="s">
        <v>73</v>
      </c>
      <c r="O1198">
        <v>104</v>
      </c>
      <c r="P1198" t="s">
        <v>201</v>
      </c>
      <c r="S1198" t="s">
        <v>40</v>
      </c>
      <c r="T1198" t="s">
        <v>41</v>
      </c>
      <c r="U1198">
        <v>331</v>
      </c>
      <c r="Y1198" t="s">
        <v>2282</v>
      </c>
      <c r="AA1198">
        <v>34.185899999999997</v>
      </c>
      <c r="AB1198">
        <v>-118.52290000000001</v>
      </c>
      <c r="AC1198">
        <f t="shared" si="18"/>
        <v>0</v>
      </c>
    </row>
    <row r="1199" spans="1:29" x14ac:dyDescent="0.35">
      <c r="A1199">
        <v>200918386</v>
      </c>
      <c r="B1199" s="1">
        <v>44177</v>
      </c>
      <c r="C1199" s="1">
        <v>44177</v>
      </c>
      <c r="D1199">
        <v>1700</v>
      </c>
      <c r="E1199">
        <v>9</v>
      </c>
      <c r="F1199" t="s">
        <v>49</v>
      </c>
      <c r="G1199">
        <v>923</v>
      </c>
      <c r="H1199">
        <v>2</v>
      </c>
      <c r="I1199">
        <v>624</v>
      </c>
      <c r="J1199" t="s">
        <v>171</v>
      </c>
      <c r="K1199" t="s">
        <v>2283</v>
      </c>
      <c r="L1199">
        <v>22</v>
      </c>
      <c r="M1199" t="s">
        <v>30</v>
      </c>
      <c r="N1199" t="s">
        <v>31</v>
      </c>
      <c r="O1199">
        <v>401</v>
      </c>
      <c r="P1199" t="s">
        <v>231</v>
      </c>
      <c r="Q1199">
        <v>400</v>
      </c>
      <c r="R1199" t="s">
        <v>143</v>
      </c>
      <c r="S1199" t="s">
        <v>84</v>
      </c>
      <c r="T1199" t="s">
        <v>85</v>
      </c>
      <c r="U1199">
        <v>624</v>
      </c>
      <c r="Y1199" t="s">
        <v>2284</v>
      </c>
      <c r="AA1199">
        <v>34.190300000000001</v>
      </c>
      <c r="AB1199">
        <v>-118.45740000000001</v>
      </c>
      <c r="AC1199">
        <f t="shared" si="18"/>
        <v>0</v>
      </c>
    </row>
    <row r="1200" spans="1:29" x14ac:dyDescent="0.35">
      <c r="A1200">
        <v>200305050</v>
      </c>
      <c r="B1200" s="1">
        <v>43848</v>
      </c>
      <c r="C1200" s="1">
        <v>43848</v>
      </c>
      <c r="D1200">
        <v>200</v>
      </c>
      <c r="E1200">
        <v>3</v>
      </c>
      <c r="F1200" t="s">
        <v>43</v>
      </c>
      <c r="G1200">
        <v>379</v>
      </c>
      <c r="H1200">
        <v>2</v>
      </c>
      <c r="I1200">
        <v>624</v>
      </c>
      <c r="J1200" t="s">
        <v>171</v>
      </c>
      <c r="K1200" t="s">
        <v>2285</v>
      </c>
      <c r="L1200">
        <v>26</v>
      </c>
      <c r="M1200" t="s">
        <v>30</v>
      </c>
      <c r="N1200" t="s">
        <v>95</v>
      </c>
      <c r="O1200">
        <v>502</v>
      </c>
      <c r="P1200" t="s">
        <v>47</v>
      </c>
      <c r="Q1200">
        <v>400</v>
      </c>
      <c r="R1200" t="s">
        <v>143</v>
      </c>
      <c r="S1200" t="s">
        <v>40</v>
      </c>
      <c r="T1200" t="s">
        <v>41</v>
      </c>
      <c r="U1200">
        <v>624</v>
      </c>
      <c r="Y1200" t="s">
        <v>2286</v>
      </c>
      <c r="AA1200">
        <v>34.014499999999998</v>
      </c>
      <c r="AB1200">
        <v>-118.2937</v>
      </c>
      <c r="AC1200">
        <f t="shared" si="18"/>
        <v>0</v>
      </c>
    </row>
    <row r="1201" spans="1:29" x14ac:dyDescent="0.35">
      <c r="A1201">
        <v>200500577</v>
      </c>
      <c r="B1201" s="1">
        <v>43900</v>
      </c>
      <c r="C1201" s="1">
        <v>43900</v>
      </c>
      <c r="D1201">
        <v>1900</v>
      </c>
      <c r="E1201">
        <v>5</v>
      </c>
      <c r="F1201" t="s">
        <v>98</v>
      </c>
      <c r="G1201">
        <v>503</v>
      </c>
      <c r="H1201">
        <v>2</v>
      </c>
      <c r="I1201">
        <v>888</v>
      </c>
      <c r="J1201" t="s">
        <v>250</v>
      </c>
      <c r="K1201" t="s">
        <v>2287</v>
      </c>
      <c r="L1201">
        <v>53</v>
      </c>
      <c r="M1201" t="s">
        <v>30</v>
      </c>
      <c r="N1201" t="s">
        <v>173</v>
      </c>
      <c r="O1201">
        <v>501</v>
      </c>
      <c r="P1201" t="s">
        <v>164</v>
      </c>
      <c r="S1201" t="s">
        <v>40</v>
      </c>
      <c r="T1201" t="s">
        <v>41</v>
      </c>
      <c r="U1201">
        <v>888</v>
      </c>
      <c r="V1201">
        <v>998</v>
      </c>
      <c r="Y1201" t="s">
        <v>2288</v>
      </c>
      <c r="AA1201">
        <v>33.7928</v>
      </c>
      <c r="AB1201">
        <v>-118.29040000000001</v>
      </c>
      <c r="AC1201">
        <f t="shared" si="18"/>
        <v>0</v>
      </c>
    </row>
    <row r="1202" spans="1:29" x14ac:dyDescent="0.35">
      <c r="A1202">
        <v>200317339</v>
      </c>
      <c r="B1202" s="1">
        <v>44088</v>
      </c>
      <c r="C1202" s="1">
        <v>44088</v>
      </c>
      <c r="D1202">
        <v>1500</v>
      </c>
      <c r="E1202">
        <v>3</v>
      </c>
      <c r="F1202" t="s">
        <v>43</v>
      </c>
      <c r="G1202">
        <v>393</v>
      </c>
      <c r="H1202">
        <v>1</v>
      </c>
      <c r="I1202">
        <v>341</v>
      </c>
      <c r="J1202" t="s">
        <v>157</v>
      </c>
      <c r="K1202" t="s">
        <v>1729</v>
      </c>
      <c r="L1202">
        <v>32</v>
      </c>
      <c r="M1202" t="s">
        <v>30</v>
      </c>
      <c r="N1202" t="s">
        <v>163</v>
      </c>
      <c r="O1202">
        <v>101</v>
      </c>
      <c r="P1202" t="s">
        <v>32</v>
      </c>
      <c r="S1202" t="s">
        <v>40</v>
      </c>
      <c r="T1202" t="s">
        <v>41</v>
      </c>
      <c r="U1202">
        <v>341</v>
      </c>
      <c r="Y1202" t="s">
        <v>2289</v>
      </c>
      <c r="Z1202" t="s">
        <v>2290</v>
      </c>
      <c r="AA1202">
        <v>34.005400000000002</v>
      </c>
      <c r="AB1202">
        <v>-118.3297</v>
      </c>
      <c r="AC1202">
        <f t="shared" si="18"/>
        <v>0</v>
      </c>
    </row>
    <row r="1203" spans="1:29" x14ac:dyDescent="0.35">
      <c r="A1203">
        <v>201216102</v>
      </c>
      <c r="B1203" s="1">
        <v>44020</v>
      </c>
      <c r="C1203" s="1">
        <v>44020</v>
      </c>
      <c r="D1203">
        <v>115</v>
      </c>
      <c r="E1203">
        <v>12</v>
      </c>
      <c r="F1203" t="s">
        <v>68</v>
      </c>
      <c r="G1203">
        <v>1293</v>
      </c>
      <c r="H1203">
        <v>2</v>
      </c>
      <c r="I1203">
        <v>740</v>
      </c>
      <c r="J1203" t="s">
        <v>224</v>
      </c>
      <c r="K1203" t="s">
        <v>2291</v>
      </c>
      <c r="L1203">
        <v>41</v>
      </c>
      <c r="M1203" t="s">
        <v>94</v>
      </c>
      <c r="N1203" t="s">
        <v>163</v>
      </c>
      <c r="O1203">
        <v>101</v>
      </c>
      <c r="P1203" t="s">
        <v>32</v>
      </c>
      <c r="S1203" t="s">
        <v>40</v>
      </c>
      <c r="T1203" t="s">
        <v>41</v>
      </c>
      <c r="U1203">
        <v>740</v>
      </c>
      <c r="Y1203" t="s">
        <v>2292</v>
      </c>
      <c r="AA1203">
        <v>33.940899999999999</v>
      </c>
      <c r="AB1203">
        <v>-118.31229999999999</v>
      </c>
      <c r="AC1203">
        <f t="shared" si="18"/>
        <v>0</v>
      </c>
    </row>
    <row r="1204" spans="1:29" x14ac:dyDescent="0.35">
      <c r="A1204">
        <v>201007646</v>
      </c>
      <c r="B1204" s="1">
        <v>43919</v>
      </c>
      <c r="C1204" s="1">
        <v>43918</v>
      </c>
      <c r="D1204">
        <v>1800</v>
      </c>
      <c r="E1204">
        <v>10</v>
      </c>
      <c r="F1204" t="s">
        <v>103</v>
      </c>
      <c r="G1204">
        <v>1018</v>
      </c>
      <c r="H1204">
        <v>2</v>
      </c>
      <c r="I1204">
        <v>740</v>
      </c>
      <c r="J1204" t="s">
        <v>224</v>
      </c>
      <c r="K1204" t="s">
        <v>239</v>
      </c>
      <c r="L1204">
        <v>0</v>
      </c>
      <c r="M1204" t="s">
        <v>30</v>
      </c>
      <c r="N1204" t="s">
        <v>31</v>
      </c>
      <c r="O1204">
        <v>501</v>
      </c>
      <c r="P1204" t="s">
        <v>164</v>
      </c>
      <c r="S1204" t="s">
        <v>40</v>
      </c>
      <c r="T1204" t="s">
        <v>41</v>
      </c>
      <c r="U1204">
        <v>740</v>
      </c>
      <c r="Y1204" t="s">
        <v>2293</v>
      </c>
      <c r="AA1204">
        <v>34.2074</v>
      </c>
      <c r="AB1204">
        <v>-118.4794</v>
      </c>
      <c r="AC1204">
        <f t="shared" si="18"/>
        <v>0</v>
      </c>
    </row>
    <row r="1205" spans="1:29" x14ac:dyDescent="0.35">
      <c r="A1205">
        <v>200100554</v>
      </c>
      <c r="B1205" s="1">
        <v>43850</v>
      </c>
      <c r="C1205" s="1">
        <v>43850</v>
      </c>
      <c r="D1205">
        <v>2205</v>
      </c>
      <c r="E1205">
        <v>1</v>
      </c>
      <c r="F1205" t="s">
        <v>36</v>
      </c>
      <c r="G1205">
        <v>157</v>
      </c>
      <c r="H1205">
        <v>1</v>
      </c>
      <c r="I1205">
        <v>230</v>
      </c>
      <c r="J1205" t="s">
        <v>161</v>
      </c>
      <c r="K1205" t="s">
        <v>2294</v>
      </c>
      <c r="L1205">
        <v>40</v>
      </c>
      <c r="M1205" t="s">
        <v>94</v>
      </c>
      <c r="N1205" t="s">
        <v>163</v>
      </c>
      <c r="O1205">
        <v>101</v>
      </c>
      <c r="P1205" t="s">
        <v>32</v>
      </c>
      <c r="Q1205">
        <v>109</v>
      </c>
      <c r="R1205" t="s">
        <v>265</v>
      </c>
      <c r="S1205" t="s">
        <v>40</v>
      </c>
      <c r="T1205" t="s">
        <v>41</v>
      </c>
      <c r="U1205">
        <v>230</v>
      </c>
      <c r="V1205">
        <v>998</v>
      </c>
      <c r="Y1205" t="s">
        <v>788</v>
      </c>
      <c r="Z1205" t="s">
        <v>77</v>
      </c>
      <c r="AA1205">
        <v>34.041200000000003</v>
      </c>
      <c r="AB1205">
        <v>-118.2436</v>
      </c>
      <c r="AC1205">
        <f t="shared" si="18"/>
        <v>0</v>
      </c>
    </row>
    <row r="1206" spans="1:29" x14ac:dyDescent="0.35">
      <c r="A1206">
        <v>200122222</v>
      </c>
      <c r="B1206" s="1">
        <v>44175</v>
      </c>
      <c r="C1206" s="1">
        <v>44174</v>
      </c>
      <c r="D1206">
        <v>1900</v>
      </c>
      <c r="E1206">
        <v>1</v>
      </c>
      <c r="F1206" t="s">
        <v>36</v>
      </c>
      <c r="G1206">
        <v>159</v>
      </c>
      <c r="H1206">
        <v>1</v>
      </c>
      <c r="I1206">
        <v>330</v>
      </c>
      <c r="J1206" t="s">
        <v>37</v>
      </c>
      <c r="K1206" t="s">
        <v>2295</v>
      </c>
      <c r="L1206">
        <v>32</v>
      </c>
      <c r="M1206" t="s">
        <v>94</v>
      </c>
      <c r="N1206" t="s">
        <v>73</v>
      </c>
      <c r="O1206">
        <v>101</v>
      </c>
      <c r="P1206" t="s">
        <v>32</v>
      </c>
      <c r="S1206" t="s">
        <v>40</v>
      </c>
      <c r="T1206" t="s">
        <v>41</v>
      </c>
      <c r="U1206">
        <v>330</v>
      </c>
      <c r="Y1206" t="s">
        <v>2296</v>
      </c>
      <c r="Z1206" t="s">
        <v>2297</v>
      </c>
      <c r="AA1206">
        <v>34.036299999999997</v>
      </c>
      <c r="AB1206">
        <v>-118.23139999999999</v>
      </c>
      <c r="AC1206">
        <f t="shared" si="18"/>
        <v>0</v>
      </c>
    </row>
    <row r="1207" spans="1:29" x14ac:dyDescent="0.35">
      <c r="A1207">
        <v>200205512</v>
      </c>
      <c r="B1207" s="1">
        <v>43861</v>
      </c>
      <c r="C1207" s="1">
        <v>43861</v>
      </c>
      <c r="D1207">
        <v>850</v>
      </c>
      <c r="E1207">
        <v>2</v>
      </c>
      <c r="F1207" t="s">
        <v>56</v>
      </c>
      <c r="G1207">
        <v>218</v>
      </c>
      <c r="H1207">
        <v>2</v>
      </c>
      <c r="I1207">
        <v>624</v>
      </c>
      <c r="J1207" t="s">
        <v>171</v>
      </c>
      <c r="K1207" t="s">
        <v>2298</v>
      </c>
      <c r="L1207">
        <v>27</v>
      </c>
      <c r="M1207" t="s">
        <v>30</v>
      </c>
      <c r="N1207" t="s">
        <v>73</v>
      </c>
      <c r="O1207">
        <v>109</v>
      </c>
      <c r="P1207" t="s">
        <v>1043</v>
      </c>
      <c r="Q1207">
        <v>400</v>
      </c>
      <c r="R1207" t="s">
        <v>143</v>
      </c>
      <c r="S1207" t="s">
        <v>84</v>
      </c>
      <c r="T1207" t="s">
        <v>85</v>
      </c>
      <c r="U1207">
        <v>624</v>
      </c>
      <c r="Y1207" t="s">
        <v>1849</v>
      </c>
      <c r="Z1207" t="s">
        <v>2299</v>
      </c>
      <c r="AA1207">
        <v>34.072600000000001</v>
      </c>
      <c r="AB1207">
        <v>-118.2578</v>
      </c>
      <c r="AC1207">
        <f t="shared" si="18"/>
        <v>0</v>
      </c>
    </row>
    <row r="1208" spans="1:29" x14ac:dyDescent="0.35">
      <c r="A1208">
        <v>201306528</v>
      </c>
      <c r="B1208" s="1">
        <v>43875</v>
      </c>
      <c r="C1208" s="1">
        <v>43875</v>
      </c>
      <c r="D1208">
        <v>1900</v>
      </c>
      <c r="E1208">
        <v>13</v>
      </c>
      <c r="F1208" t="s">
        <v>62</v>
      </c>
      <c r="G1208">
        <v>1363</v>
      </c>
      <c r="H1208">
        <v>1</v>
      </c>
      <c r="I1208">
        <v>210</v>
      </c>
      <c r="J1208" t="s">
        <v>149</v>
      </c>
      <c r="K1208" t="s">
        <v>2300</v>
      </c>
      <c r="L1208">
        <v>12</v>
      </c>
      <c r="M1208" t="s">
        <v>94</v>
      </c>
      <c r="N1208" t="s">
        <v>95</v>
      </c>
      <c r="O1208">
        <v>102</v>
      </c>
      <c r="P1208" t="s">
        <v>186</v>
      </c>
      <c r="Q1208">
        <v>400</v>
      </c>
      <c r="R1208" t="s">
        <v>143</v>
      </c>
      <c r="S1208" t="s">
        <v>40</v>
      </c>
      <c r="T1208" t="s">
        <v>41</v>
      </c>
      <c r="U1208">
        <v>210</v>
      </c>
      <c r="Y1208" t="s">
        <v>2301</v>
      </c>
      <c r="Z1208" t="s">
        <v>1198</v>
      </c>
      <c r="AA1208">
        <v>33.996600000000001</v>
      </c>
      <c r="AB1208">
        <v>-118.26519999999999</v>
      </c>
      <c r="AC1208">
        <f t="shared" si="18"/>
        <v>0</v>
      </c>
    </row>
    <row r="1209" spans="1:29" x14ac:dyDescent="0.35">
      <c r="A1209">
        <v>201207376</v>
      </c>
      <c r="B1209" s="1">
        <v>43879</v>
      </c>
      <c r="C1209" s="1">
        <v>43878</v>
      </c>
      <c r="D1209">
        <v>2000</v>
      </c>
      <c r="E1209">
        <v>12</v>
      </c>
      <c r="F1209" t="s">
        <v>68</v>
      </c>
      <c r="G1209">
        <v>1218</v>
      </c>
      <c r="H1209">
        <v>1</v>
      </c>
      <c r="I1209">
        <v>510</v>
      </c>
      <c r="J1209" t="s">
        <v>29</v>
      </c>
      <c r="L1209">
        <v>0</v>
      </c>
      <c r="O1209">
        <v>101</v>
      </c>
      <c r="P1209" t="s">
        <v>32</v>
      </c>
      <c r="S1209" t="s">
        <v>40</v>
      </c>
      <c r="T1209" t="s">
        <v>41</v>
      </c>
      <c r="U1209">
        <v>510</v>
      </c>
      <c r="Y1209" t="s">
        <v>2302</v>
      </c>
      <c r="AA1209">
        <v>33.991500000000002</v>
      </c>
      <c r="AB1209">
        <v>-118.2856</v>
      </c>
      <c r="AC1209">
        <f t="shared" si="18"/>
        <v>0</v>
      </c>
    </row>
    <row r="1210" spans="1:29" x14ac:dyDescent="0.35">
      <c r="A1210">
        <v>200814813</v>
      </c>
      <c r="B1210" s="1">
        <v>44107</v>
      </c>
      <c r="C1210" s="1">
        <v>44106</v>
      </c>
      <c r="D1210">
        <v>2200</v>
      </c>
      <c r="E1210">
        <v>8</v>
      </c>
      <c r="F1210" t="s">
        <v>109</v>
      </c>
      <c r="G1210">
        <v>855</v>
      </c>
      <c r="H1210">
        <v>1</v>
      </c>
      <c r="I1210">
        <v>440</v>
      </c>
      <c r="J1210" t="s">
        <v>213</v>
      </c>
      <c r="K1210" t="s">
        <v>2303</v>
      </c>
      <c r="L1210">
        <v>56</v>
      </c>
      <c r="M1210" t="s">
        <v>30</v>
      </c>
      <c r="N1210" t="s">
        <v>31</v>
      </c>
      <c r="O1210">
        <v>502</v>
      </c>
      <c r="P1210" t="s">
        <v>47</v>
      </c>
      <c r="S1210" t="s">
        <v>84</v>
      </c>
      <c r="T1210" t="s">
        <v>85</v>
      </c>
      <c r="U1210">
        <v>440</v>
      </c>
      <c r="Y1210" t="s">
        <v>310</v>
      </c>
      <c r="AA1210">
        <v>34.048400000000001</v>
      </c>
      <c r="AB1210">
        <v>-118.44370000000001</v>
      </c>
      <c r="AC1210">
        <f t="shared" si="18"/>
        <v>0</v>
      </c>
    </row>
    <row r="1211" spans="1:29" x14ac:dyDescent="0.35">
      <c r="A1211">
        <v>200312455</v>
      </c>
      <c r="B1211" s="1">
        <v>43991</v>
      </c>
      <c r="C1211" s="1">
        <v>43982</v>
      </c>
      <c r="D1211">
        <v>1500</v>
      </c>
      <c r="E1211">
        <v>3</v>
      </c>
      <c r="F1211" t="s">
        <v>43</v>
      </c>
      <c r="G1211">
        <v>359</v>
      </c>
      <c r="H1211">
        <v>1</v>
      </c>
      <c r="I1211">
        <v>510</v>
      </c>
      <c r="J1211" t="s">
        <v>29</v>
      </c>
      <c r="L1211">
        <v>0</v>
      </c>
      <c r="O1211">
        <v>108</v>
      </c>
      <c r="P1211" t="s">
        <v>105</v>
      </c>
      <c r="S1211" t="s">
        <v>40</v>
      </c>
      <c r="T1211" t="s">
        <v>41</v>
      </c>
      <c r="U1211">
        <v>510</v>
      </c>
      <c r="Y1211" t="s">
        <v>2304</v>
      </c>
      <c r="AA1211">
        <v>34.0199</v>
      </c>
      <c r="AB1211">
        <v>-118.27970000000001</v>
      </c>
      <c r="AC1211">
        <f t="shared" si="18"/>
        <v>0</v>
      </c>
    </row>
    <row r="1212" spans="1:29" x14ac:dyDescent="0.35">
      <c r="A1212">
        <v>201210024</v>
      </c>
      <c r="B1212" s="1">
        <v>43920</v>
      </c>
      <c r="C1212" s="1">
        <v>43920</v>
      </c>
      <c r="D1212">
        <v>2020</v>
      </c>
      <c r="E1212">
        <v>12</v>
      </c>
      <c r="F1212" t="s">
        <v>68</v>
      </c>
      <c r="G1212">
        <v>1268</v>
      </c>
      <c r="H1212">
        <v>2</v>
      </c>
      <c r="I1212">
        <v>745</v>
      </c>
      <c r="J1212" t="s">
        <v>139</v>
      </c>
      <c r="K1212" t="s">
        <v>239</v>
      </c>
      <c r="L1212">
        <v>42</v>
      </c>
      <c r="M1212" t="s">
        <v>94</v>
      </c>
      <c r="N1212" t="s">
        <v>95</v>
      </c>
      <c r="O1212">
        <v>501</v>
      </c>
      <c r="P1212" t="s">
        <v>164</v>
      </c>
      <c r="S1212" t="s">
        <v>40</v>
      </c>
      <c r="T1212" t="s">
        <v>41</v>
      </c>
      <c r="U1212">
        <v>745</v>
      </c>
      <c r="Y1212" t="s">
        <v>2305</v>
      </c>
      <c r="AA1212">
        <v>33.965400000000002</v>
      </c>
      <c r="AB1212">
        <v>-118.2717</v>
      </c>
      <c r="AC1212">
        <f t="shared" si="18"/>
        <v>0</v>
      </c>
    </row>
    <row r="1213" spans="1:29" x14ac:dyDescent="0.35">
      <c r="A1213">
        <v>200908510</v>
      </c>
      <c r="B1213" s="1">
        <v>43937</v>
      </c>
      <c r="C1213" s="1">
        <v>43937</v>
      </c>
      <c r="D1213">
        <v>15</v>
      </c>
      <c r="E1213">
        <v>9</v>
      </c>
      <c r="F1213" t="s">
        <v>49</v>
      </c>
      <c r="G1213">
        <v>998</v>
      </c>
      <c r="H1213">
        <v>2</v>
      </c>
      <c r="I1213">
        <v>946</v>
      </c>
      <c r="J1213" t="s">
        <v>125</v>
      </c>
      <c r="K1213" t="s">
        <v>2306</v>
      </c>
      <c r="L1213">
        <v>36</v>
      </c>
      <c r="M1213" t="s">
        <v>94</v>
      </c>
      <c r="N1213" t="s">
        <v>31</v>
      </c>
      <c r="O1213">
        <v>502</v>
      </c>
      <c r="P1213" t="s">
        <v>47</v>
      </c>
      <c r="S1213" t="s">
        <v>40</v>
      </c>
      <c r="T1213" t="s">
        <v>41</v>
      </c>
      <c r="U1213">
        <v>946</v>
      </c>
      <c r="Y1213" t="s">
        <v>2307</v>
      </c>
      <c r="AA1213">
        <v>34.1464</v>
      </c>
      <c r="AB1213">
        <v>-118.4213</v>
      </c>
      <c r="AC1213">
        <f t="shared" si="18"/>
        <v>0</v>
      </c>
    </row>
    <row r="1214" spans="1:29" x14ac:dyDescent="0.35">
      <c r="A1214">
        <v>201000503</v>
      </c>
      <c r="B1214" s="1">
        <v>43833</v>
      </c>
      <c r="C1214" s="1">
        <v>43833</v>
      </c>
      <c r="D1214">
        <v>1645</v>
      </c>
      <c r="E1214">
        <v>10</v>
      </c>
      <c r="F1214" t="s">
        <v>103</v>
      </c>
      <c r="G1214">
        <v>1041</v>
      </c>
      <c r="H1214">
        <v>1</v>
      </c>
      <c r="I1214">
        <v>310</v>
      </c>
      <c r="J1214" t="s">
        <v>71</v>
      </c>
      <c r="K1214" t="s">
        <v>2308</v>
      </c>
      <c r="L1214">
        <v>55</v>
      </c>
      <c r="M1214" t="s">
        <v>30</v>
      </c>
      <c r="N1214" t="s">
        <v>73</v>
      </c>
      <c r="O1214">
        <v>501</v>
      </c>
      <c r="P1214" t="s">
        <v>164</v>
      </c>
      <c r="S1214" t="s">
        <v>33</v>
      </c>
      <c r="T1214" t="s">
        <v>34</v>
      </c>
      <c r="U1214">
        <v>310</v>
      </c>
      <c r="V1214">
        <v>998</v>
      </c>
      <c r="Y1214" t="s">
        <v>2309</v>
      </c>
      <c r="AA1214">
        <v>34.174199999999999</v>
      </c>
      <c r="AB1214">
        <v>-118.5461</v>
      </c>
      <c r="AC1214">
        <f t="shared" si="18"/>
        <v>1</v>
      </c>
    </row>
    <row r="1215" spans="1:29" x14ac:dyDescent="0.35">
      <c r="A1215">
        <v>200816479</v>
      </c>
      <c r="B1215" s="1">
        <v>44150</v>
      </c>
      <c r="C1215" s="1">
        <v>44149</v>
      </c>
      <c r="D1215">
        <v>2330</v>
      </c>
      <c r="E1215">
        <v>8</v>
      </c>
      <c r="F1215" t="s">
        <v>109</v>
      </c>
      <c r="G1215">
        <v>836</v>
      </c>
      <c r="H1215">
        <v>1</v>
      </c>
      <c r="I1215">
        <v>330</v>
      </c>
      <c r="J1215" t="s">
        <v>37</v>
      </c>
      <c r="K1215" t="s">
        <v>2310</v>
      </c>
      <c r="L1215">
        <v>35</v>
      </c>
      <c r="M1215" t="s">
        <v>94</v>
      </c>
      <c r="N1215" t="s">
        <v>73</v>
      </c>
      <c r="O1215">
        <v>123</v>
      </c>
      <c r="P1215" t="s">
        <v>290</v>
      </c>
      <c r="S1215" t="s">
        <v>40</v>
      </c>
      <c r="T1215" t="s">
        <v>41</v>
      </c>
      <c r="U1215">
        <v>330</v>
      </c>
      <c r="Y1215" t="s">
        <v>2311</v>
      </c>
      <c r="AA1215">
        <v>34.055700000000002</v>
      </c>
      <c r="AB1215">
        <v>-118.4255</v>
      </c>
      <c r="AC1215">
        <f t="shared" si="18"/>
        <v>0</v>
      </c>
    </row>
    <row r="1216" spans="1:29" x14ac:dyDescent="0.35">
      <c r="A1216">
        <v>200710079</v>
      </c>
      <c r="B1216" s="1">
        <v>43987</v>
      </c>
      <c r="C1216" s="1">
        <v>43981</v>
      </c>
      <c r="D1216">
        <v>2145</v>
      </c>
      <c r="E1216">
        <v>7</v>
      </c>
      <c r="F1216" t="s">
        <v>28</v>
      </c>
      <c r="G1216">
        <v>702</v>
      </c>
      <c r="H1216">
        <v>1</v>
      </c>
      <c r="I1216">
        <v>231</v>
      </c>
      <c r="J1216" t="s">
        <v>1001</v>
      </c>
      <c r="K1216" t="s">
        <v>2312</v>
      </c>
      <c r="L1216">
        <v>0</v>
      </c>
      <c r="M1216" t="s">
        <v>30</v>
      </c>
      <c r="N1216" t="s">
        <v>46</v>
      </c>
      <c r="O1216">
        <v>101</v>
      </c>
      <c r="P1216" t="s">
        <v>32</v>
      </c>
      <c r="Q1216">
        <v>500</v>
      </c>
      <c r="R1216" t="s">
        <v>184</v>
      </c>
      <c r="S1216" t="s">
        <v>40</v>
      </c>
      <c r="T1216" t="s">
        <v>41</v>
      </c>
      <c r="U1216">
        <v>231</v>
      </c>
      <c r="Y1216" t="s">
        <v>2313</v>
      </c>
      <c r="AA1216">
        <v>34.0837</v>
      </c>
      <c r="AB1216">
        <v>-118.3532</v>
      </c>
      <c r="AC1216">
        <f t="shared" si="18"/>
        <v>0</v>
      </c>
    </row>
    <row r="1217" spans="1:29" x14ac:dyDescent="0.35">
      <c r="A1217">
        <v>200504465</v>
      </c>
      <c r="B1217" s="1">
        <v>43840</v>
      </c>
      <c r="C1217" s="1">
        <v>43840</v>
      </c>
      <c r="D1217">
        <v>1440</v>
      </c>
      <c r="E1217">
        <v>5</v>
      </c>
      <c r="F1217" t="s">
        <v>98</v>
      </c>
      <c r="G1217">
        <v>509</v>
      </c>
      <c r="H1217">
        <v>2</v>
      </c>
      <c r="I1217">
        <v>625</v>
      </c>
      <c r="J1217" t="s">
        <v>628</v>
      </c>
      <c r="K1217" t="s">
        <v>2314</v>
      </c>
      <c r="L1217">
        <v>50</v>
      </c>
      <c r="M1217" t="s">
        <v>94</v>
      </c>
      <c r="N1217" t="s">
        <v>73</v>
      </c>
      <c r="O1217">
        <v>103</v>
      </c>
      <c r="P1217" t="s">
        <v>146</v>
      </c>
      <c r="Q1217">
        <v>500</v>
      </c>
      <c r="R1217" t="s">
        <v>184</v>
      </c>
      <c r="S1217" t="s">
        <v>40</v>
      </c>
      <c r="T1217" t="s">
        <v>41</v>
      </c>
      <c r="U1217">
        <v>625</v>
      </c>
      <c r="Y1217" t="s">
        <v>1592</v>
      </c>
      <c r="Z1217" t="s">
        <v>2003</v>
      </c>
      <c r="AA1217">
        <v>33.796799999999998</v>
      </c>
      <c r="AB1217">
        <v>-118.30759999999999</v>
      </c>
      <c r="AC1217">
        <f t="shared" si="18"/>
        <v>0</v>
      </c>
    </row>
    <row r="1218" spans="1:29" x14ac:dyDescent="0.35">
      <c r="A1218">
        <v>200611732</v>
      </c>
      <c r="B1218" s="1">
        <v>44005</v>
      </c>
      <c r="C1218" s="1">
        <v>44005</v>
      </c>
      <c r="D1218">
        <v>1530</v>
      </c>
      <c r="E1218">
        <v>6</v>
      </c>
      <c r="F1218" t="s">
        <v>91</v>
      </c>
      <c r="G1218">
        <v>647</v>
      </c>
      <c r="H1218">
        <v>1</v>
      </c>
      <c r="I1218">
        <v>440</v>
      </c>
      <c r="J1218" t="s">
        <v>213</v>
      </c>
      <c r="K1218" t="s">
        <v>2315</v>
      </c>
      <c r="L1218">
        <v>61</v>
      </c>
      <c r="M1218" t="s">
        <v>94</v>
      </c>
      <c r="N1218" t="s">
        <v>31</v>
      </c>
      <c r="O1218">
        <v>717</v>
      </c>
      <c r="P1218" t="s">
        <v>1946</v>
      </c>
      <c r="S1218" t="s">
        <v>40</v>
      </c>
      <c r="T1218" t="s">
        <v>41</v>
      </c>
      <c r="U1218">
        <v>440</v>
      </c>
      <c r="Y1218" t="s">
        <v>779</v>
      </c>
      <c r="AA1218">
        <v>34.099800000000002</v>
      </c>
      <c r="AB1218">
        <v>-118.3237</v>
      </c>
      <c r="AC1218">
        <f t="shared" si="18"/>
        <v>0</v>
      </c>
    </row>
    <row r="1219" spans="1:29" x14ac:dyDescent="0.35">
      <c r="A1219">
        <v>201309690</v>
      </c>
      <c r="B1219" s="1">
        <v>43941</v>
      </c>
      <c r="C1219" s="1">
        <v>43941</v>
      </c>
      <c r="D1219">
        <v>130</v>
      </c>
      <c r="E1219">
        <v>13</v>
      </c>
      <c r="F1219" t="s">
        <v>62</v>
      </c>
      <c r="G1219">
        <v>1377</v>
      </c>
      <c r="H1219">
        <v>2</v>
      </c>
      <c r="I1219">
        <v>740</v>
      </c>
      <c r="J1219" t="s">
        <v>224</v>
      </c>
      <c r="K1219" t="s">
        <v>2316</v>
      </c>
      <c r="L1219">
        <v>45</v>
      </c>
      <c r="M1219" t="s">
        <v>94</v>
      </c>
      <c r="N1219" t="s">
        <v>163</v>
      </c>
      <c r="O1219">
        <v>122</v>
      </c>
      <c r="P1219" t="s">
        <v>275</v>
      </c>
      <c r="S1219" t="s">
        <v>84</v>
      </c>
      <c r="T1219" t="s">
        <v>85</v>
      </c>
      <c r="U1219">
        <v>740</v>
      </c>
      <c r="Y1219" t="s">
        <v>2317</v>
      </c>
      <c r="AA1219">
        <v>33.9938</v>
      </c>
      <c r="AB1219">
        <v>-118.2424</v>
      </c>
      <c r="AC1219">
        <f t="shared" ref="AC1219:AC1282" si="19">IF(OR((S:S)="CC", S:S="AA",S:S="JA"), 1, 0)</f>
        <v>0</v>
      </c>
    </row>
    <row r="1220" spans="1:29" x14ac:dyDescent="0.35">
      <c r="A1220">
        <v>200517972</v>
      </c>
      <c r="B1220" s="1">
        <v>44183</v>
      </c>
      <c r="C1220" s="1">
        <v>43985</v>
      </c>
      <c r="D1220">
        <v>1200</v>
      </c>
      <c r="E1220">
        <v>5</v>
      </c>
      <c r="F1220" t="s">
        <v>98</v>
      </c>
      <c r="G1220">
        <v>557</v>
      </c>
      <c r="H1220">
        <v>1</v>
      </c>
      <c r="I1220">
        <v>440</v>
      </c>
      <c r="J1220" t="s">
        <v>213</v>
      </c>
      <c r="K1220" t="s">
        <v>2318</v>
      </c>
      <c r="L1220">
        <v>66</v>
      </c>
      <c r="M1220" t="s">
        <v>94</v>
      </c>
      <c r="N1220" t="s">
        <v>95</v>
      </c>
      <c r="O1220">
        <v>501</v>
      </c>
      <c r="P1220" t="s">
        <v>164</v>
      </c>
      <c r="S1220" t="s">
        <v>40</v>
      </c>
      <c r="T1220" t="s">
        <v>41</v>
      </c>
      <c r="U1220">
        <v>440</v>
      </c>
      <c r="V1220">
        <v>998</v>
      </c>
      <c r="Y1220" t="s">
        <v>1571</v>
      </c>
      <c r="AA1220">
        <v>33.741199999999999</v>
      </c>
      <c r="AB1220">
        <v>-118.2924</v>
      </c>
      <c r="AC1220">
        <f t="shared" si="19"/>
        <v>0</v>
      </c>
    </row>
    <row r="1221" spans="1:29" x14ac:dyDescent="0.35">
      <c r="A1221">
        <v>200910984</v>
      </c>
      <c r="B1221" s="1">
        <v>43995</v>
      </c>
      <c r="C1221" s="1">
        <v>43994</v>
      </c>
      <c r="D1221">
        <v>2230</v>
      </c>
      <c r="E1221">
        <v>9</v>
      </c>
      <c r="F1221" t="s">
        <v>49</v>
      </c>
      <c r="G1221">
        <v>914</v>
      </c>
      <c r="H1221">
        <v>1</v>
      </c>
      <c r="I1221">
        <v>510</v>
      </c>
      <c r="J1221" t="s">
        <v>29</v>
      </c>
      <c r="L1221">
        <v>0</v>
      </c>
      <c r="O1221">
        <v>123</v>
      </c>
      <c r="P1221" t="s">
        <v>290</v>
      </c>
      <c r="S1221" t="s">
        <v>40</v>
      </c>
      <c r="T1221" t="s">
        <v>41</v>
      </c>
      <c r="U1221">
        <v>510</v>
      </c>
      <c r="Y1221" t="s">
        <v>2319</v>
      </c>
      <c r="AA1221">
        <v>34.2012</v>
      </c>
      <c r="AB1221">
        <v>-118.45959999999999</v>
      </c>
      <c r="AC1221">
        <f t="shared" si="19"/>
        <v>0</v>
      </c>
    </row>
    <row r="1222" spans="1:29" x14ac:dyDescent="0.35">
      <c r="A1222">
        <v>201012093</v>
      </c>
      <c r="B1222" s="1">
        <v>44058</v>
      </c>
      <c r="C1222" s="1">
        <v>44058</v>
      </c>
      <c r="D1222">
        <v>1150</v>
      </c>
      <c r="E1222">
        <v>10</v>
      </c>
      <c r="F1222" t="s">
        <v>103</v>
      </c>
      <c r="G1222">
        <v>1024</v>
      </c>
      <c r="H1222">
        <v>2</v>
      </c>
      <c r="I1222">
        <v>624</v>
      </c>
      <c r="J1222" t="s">
        <v>171</v>
      </c>
      <c r="K1222" t="s">
        <v>2320</v>
      </c>
      <c r="L1222">
        <v>60</v>
      </c>
      <c r="M1222" t="s">
        <v>94</v>
      </c>
      <c r="N1222" t="s">
        <v>163</v>
      </c>
      <c r="O1222">
        <v>502</v>
      </c>
      <c r="P1222" t="s">
        <v>47</v>
      </c>
      <c r="Q1222">
        <v>400</v>
      </c>
      <c r="R1222" t="s">
        <v>143</v>
      </c>
      <c r="S1222" t="s">
        <v>84</v>
      </c>
      <c r="T1222" t="s">
        <v>85</v>
      </c>
      <c r="U1222">
        <v>624</v>
      </c>
      <c r="Y1222" t="s">
        <v>2321</v>
      </c>
      <c r="AA1222">
        <v>34.193899999999999</v>
      </c>
      <c r="AB1222">
        <v>-118.5373</v>
      </c>
      <c r="AC1222">
        <f t="shared" si="19"/>
        <v>0</v>
      </c>
    </row>
    <row r="1223" spans="1:29" x14ac:dyDescent="0.35">
      <c r="A1223">
        <v>201107548</v>
      </c>
      <c r="B1223" s="1">
        <v>43910</v>
      </c>
      <c r="C1223" s="1">
        <v>43908</v>
      </c>
      <c r="D1223">
        <v>1400</v>
      </c>
      <c r="E1223">
        <v>11</v>
      </c>
      <c r="F1223" t="s">
        <v>64</v>
      </c>
      <c r="G1223">
        <v>1151</v>
      </c>
      <c r="H1223">
        <v>2</v>
      </c>
      <c r="I1223">
        <v>745</v>
      </c>
      <c r="J1223" t="s">
        <v>139</v>
      </c>
      <c r="K1223" t="s">
        <v>885</v>
      </c>
      <c r="L1223">
        <v>36</v>
      </c>
      <c r="M1223" t="s">
        <v>30</v>
      </c>
      <c r="N1223" t="s">
        <v>73</v>
      </c>
      <c r="O1223">
        <v>104</v>
      </c>
      <c r="P1223" t="s">
        <v>201</v>
      </c>
      <c r="S1223" t="s">
        <v>40</v>
      </c>
      <c r="T1223" t="s">
        <v>41</v>
      </c>
      <c r="U1223">
        <v>745</v>
      </c>
      <c r="Y1223" t="s">
        <v>2322</v>
      </c>
      <c r="AA1223">
        <v>34.096800000000002</v>
      </c>
      <c r="AB1223">
        <v>-118.2961</v>
      </c>
      <c r="AC1223">
        <f t="shared" si="19"/>
        <v>0</v>
      </c>
    </row>
    <row r="1224" spans="1:29" x14ac:dyDescent="0.35">
      <c r="A1224">
        <v>200712651</v>
      </c>
      <c r="B1224" s="1">
        <v>44054</v>
      </c>
      <c r="C1224" s="1">
        <v>44054</v>
      </c>
      <c r="D1224">
        <v>1525</v>
      </c>
      <c r="E1224">
        <v>7</v>
      </c>
      <c r="F1224" t="s">
        <v>28</v>
      </c>
      <c r="G1224">
        <v>749</v>
      </c>
      <c r="H1224">
        <v>2</v>
      </c>
      <c r="I1224">
        <v>740</v>
      </c>
      <c r="J1224" t="s">
        <v>224</v>
      </c>
      <c r="K1224" t="s">
        <v>2323</v>
      </c>
      <c r="L1224">
        <v>50</v>
      </c>
      <c r="M1224" t="s">
        <v>30</v>
      </c>
      <c r="N1224" t="s">
        <v>31</v>
      </c>
      <c r="O1224">
        <v>301</v>
      </c>
      <c r="P1224" t="s">
        <v>155</v>
      </c>
      <c r="S1224" t="s">
        <v>84</v>
      </c>
      <c r="T1224" t="s">
        <v>85</v>
      </c>
      <c r="U1224">
        <v>740</v>
      </c>
      <c r="V1224">
        <v>998</v>
      </c>
      <c r="Y1224" t="s">
        <v>1732</v>
      </c>
      <c r="Z1224" t="s">
        <v>1674</v>
      </c>
      <c r="AA1224">
        <v>34.054699999999997</v>
      </c>
      <c r="AB1224">
        <v>-118.32299999999999</v>
      </c>
      <c r="AC1224">
        <f t="shared" si="19"/>
        <v>0</v>
      </c>
    </row>
    <row r="1225" spans="1:29" x14ac:dyDescent="0.35">
      <c r="A1225">
        <v>201212355</v>
      </c>
      <c r="B1225" s="1">
        <v>43958</v>
      </c>
      <c r="C1225" s="1">
        <v>43957</v>
      </c>
      <c r="D1225">
        <v>1825</v>
      </c>
      <c r="E1225">
        <v>12</v>
      </c>
      <c r="F1225" t="s">
        <v>68</v>
      </c>
      <c r="G1225">
        <v>1268</v>
      </c>
      <c r="H1225">
        <v>1</v>
      </c>
      <c r="I1225">
        <v>230</v>
      </c>
      <c r="J1225" t="s">
        <v>161</v>
      </c>
      <c r="K1225" t="s">
        <v>2324</v>
      </c>
      <c r="L1225">
        <v>50</v>
      </c>
      <c r="M1225" t="s">
        <v>94</v>
      </c>
      <c r="N1225" t="s">
        <v>95</v>
      </c>
      <c r="O1225">
        <v>102</v>
      </c>
      <c r="P1225" t="s">
        <v>186</v>
      </c>
      <c r="Q1225">
        <v>114</v>
      </c>
      <c r="R1225" t="s">
        <v>773</v>
      </c>
      <c r="S1225" t="s">
        <v>40</v>
      </c>
      <c r="T1225" t="s">
        <v>41</v>
      </c>
      <c r="U1225">
        <v>230</v>
      </c>
      <c r="Y1225" t="s">
        <v>152</v>
      </c>
      <c r="Z1225" t="s">
        <v>2325</v>
      </c>
      <c r="AA1225">
        <v>33.963799999999999</v>
      </c>
      <c r="AB1225">
        <v>-118.26949999999999</v>
      </c>
      <c r="AC1225">
        <f t="shared" si="19"/>
        <v>0</v>
      </c>
    </row>
    <row r="1226" spans="1:29" x14ac:dyDescent="0.35">
      <c r="A1226">
        <v>200811130</v>
      </c>
      <c r="B1226" s="1">
        <v>44006</v>
      </c>
      <c r="C1226" s="1">
        <v>44006</v>
      </c>
      <c r="D1226">
        <v>1900</v>
      </c>
      <c r="E1226">
        <v>8</v>
      </c>
      <c r="F1226" t="s">
        <v>109</v>
      </c>
      <c r="G1226">
        <v>847</v>
      </c>
      <c r="H1226">
        <v>1</v>
      </c>
      <c r="I1226">
        <v>440</v>
      </c>
      <c r="J1226" t="s">
        <v>213</v>
      </c>
      <c r="K1226" t="s">
        <v>2326</v>
      </c>
      <c r="L1226">
        <v>26</v>
      </c>
      <c r="M1226" t="s">
        <v>94</v>
      </c>
      <c r="N1226" t="s">
        <v>73</v>
      </c>
      <c r="O1226">
        <v>502</v>
      </c>
      <c r="P1226" t="s">
        <v>47</v>
      </c>
      <c r="S1226" t="s">
        <v>40</v>
      </c>
      <c r="T1226" t="s">
        <v>41</v>
      </c>
      <c r="U1226">
        <v>440</v>
      </c>
      <c r="Y1226" t="s">
        <v>2327</v>
      </c>
      <c r="AA1226">
        <v>34.049999999999997</v>
      </c>
      <c r="AB1226">
        <v>-118.42019999999999</v>
      </c>
      <c r="AC1226">
        <f t="shared" si="19"/>
        <v>0</v>
      </c>
    </row>
    <row r="1227" spans="1:29" x14ac:dyDescent="0.35">
      <c r="A1227">
        <v>200710820</v>
      </c>
      <c r="B1227" s="1">
        <v>44004</v>
      </c>
      <c r="C1227" s="1">
        <v>44004</v>
      </c>
      <c r="D1227">
        <v>1800</v>
      </c>
      <c r="E1227">
        <v>7</v>
      </c>
      <c r="F1227" t="s">
        <v>28</v>
      </c>
      <c r="G1227">
        <v>778</v>
      </c>
      <c r="H1227">
        <v>2</v>
      </c>
      <c r="I1227">
        <v>930</v>
      </c>
      <c r="J1227" t="s">
        <v>339</v>
      </c>
      <c r="K1227" t="s">
        <v>2328</v>
      </c>
      <c r="L1227">
        <v>58</v>
      </c>
      <c r="M1227" t="s">
        <v>30</v>
      </c>
      <c r="N1227" t="s">
        <v>95</v>
      </c>
      <c r="O1227">
        <v>102</v>
      </c>
      <c r="P1227" t="s">
        <v>186</v>
      </c>
      <c r="Q1227">
        <v>500</v>
      </c>
      <c r="R1227" t="s">
        <v>184</v>
      </c>
      <c r="S1227" t="s">
        <v>40</v>
      </c>
      <c r="T1227" t="s">
        <v>41</v>
      </c>
      <c r="U1227">
        <v>930</v>
      </c>
      <c r="Y1227" t="s">
        <v>2329</v>
      </c>
      <c r="AA1227">
        <v>34.043199999999999</v>
      </c>
      <c r="AB1227">
        <v>-118.328</v>
      </c>
      <c r="AC1227">
        <f t="shared" si="19"/>
        <v>0</v>
      </c>
    </row>
    <row r="1228" spans="1:29" x14ac:dyDescent="0.35">
      <c r="A1228">
        <v>201223309</v>
      </c>
      <c r="B1228" s="1">
        <v>44128</v>
      </c>
      <c r="C1228" s="1">
        <v>44128</v>
      </c>
      <c r="D1228">
        <v>1600</v>
      </c>
      <c r="E1228">
        <v>12</v>
      </c>
      <c r="F1228" t="s">
        <v>68</v>
      </c>
      <c r="G1228">
        <v>1259</v>
      </c>
      <c r="H1228">
        <v>2</v>
      </c>
      <c r="I1228">
        <v>624</v>
      </c>
      <c r="J1228" t="s">
        <v>171</v>
      </c>
      <c r="K1228" t="s">
        <v>2330</v>
      </c>
      <c r="L1228">
        <v>43</v>
      </c>
      <c r="M1228" t="s">
        <v>94</v>
      </c>
      <c r="N1228" t="s">
        <v>163</v>
      </c>
      <c r="O1228">
        <v>501</v>
      </c>
      <c r="P1228" t="s">
        <v>164</v>
      </c>
      <c r="Q1228">
        <v>400</v>
      </c>
      <c r="R1228" t="s">
        <v>143</v>
      </c>
      <c r="S1228" t="s">
        <v>84</v>
      </c>
      <c r="T1228" t="s">
        <v>85</v>
      </c>
      <c r="U1228">
        <v>624</v>
      </c>
      <c r="Y1228" t="s">
        <v>2331</v>
      </c>
      <c r="AA1228">
        <v>33.971200000000003</v>
      </c>
      <c r="AB1228">
        <v>-118.2586</v>
      </c>
      <c r="AC1228">
        <f t="shared" si="19"/>
        <v>0</v>
      </c>
    </row>
    <row r="1229" spans="1:29" x14ac:dyDescent="0.35">
      <c r="A1229">
        <v>200113717</v>
      </c>
      <c r="B1229" s="1">
        <v>44003</v>
      </c>
      <c r="C1229" s="1">
        <v>44002</v>
      </c>
      <c r="D1229">
        <v>2000</v>
      </c>
      <c r="E1229">
        <v>1</v>
      </c>
      <c r="F1229" t="s">
        <v>36</v>
      </c>
      <c r="G1229">
        <v>156</v>
      </c>
      <c r="H1229">
        <v>2</v>
      </c>
      <c r="I1229">
        <v>624</v>
      </c>
      <c r="J1229" t="s">
        <v>171</v>
      </c>
      <c r="K1229" t="s">
        <v>350</v>
      </c>
      <c r="L1229">
        <v>45</v>
      </c>
      <c r="M1229" t="s">
        <v>94</v>
      </c>
      <c r="N1229" t="s">
        <v>163</v>
      </c>
      <c r="O1229">
        <v>710</v>
      </c>
      <c r="P1229" t="s">
        <v>394</v>
      </c>
      <c r="Q1229">
        <v>400</v>
      </c>
      <c r="R1229" t="s">
        <v>143</v>
      </c>
      <c r="S1229" t="s">
        <v>40</v>
      </c>
      <c r="T1229" t="s">
        <v>41</v>
      </c>
      <c r="U1229">
        <v>624</v>
      </c>
      <c r="Y1229" t="s">
        <v>2332</v>
      </c>
      <c r="Z1229" t="s">
        <v>997</v>
      </c>
      <c r="AA1229">
        <v>34.044600000000003</v>
      </c>
      <c r="AB1229">
        <v>-118.245</v>
      </c>
      <c r="AC1229">
        <f t="shared" si="19"/>
        <v>0</v>
      </c>
    </row>
    <row r="1230" spans="1:29" x14ac:dyDescent="0.35">
      <c r="A1230">
        <v>201217883</v>
      </c>
      <c r="B1230" s="1">
        <v>44048</v>
      </c>
      <c r="C1230" s="1">
        <v>44047</v>
      </c>
      <c r="D1230">
        <v>1500</v>
      </c>
      <c r="E1230">
        <v>12</v>
      </c>
      <c r="F1230" t="s">
        <v>68</v>
      </c>
      <c r="G1230">
        <v>1208</v>
      </c>
      <c r="H1230">
        <v>1</v>
      </c>
      <c r="I1230">
        <v>510</v>
      </c>
      <c r="J1230" t="s">
        <v>29</v>
      </c>
      <c r="L1230">
        <v>0</v>
      </c>
      <c r="O1230">
        <v>101</v>
      </c>
      <c r="P1230" t="s">
        <v>32</v>
      </c>
      <c r="S1230" t="s">
        <v>40</v>
      </c>
      <c r="T1230" t="s">
        <v>41</v>
      </c>
      <c r="U1230">
        <v>510</v>
      </c>
      <c r="Y1230" t="s">
        <v>2333</v>
      </c>
      <c r="AA1230">
        <v>33.997999999999998</v>
      </c>
      <c r="AB1230">
        <v>-118.2856</v>
      </c>
      <c r="AC1230">
        <f t="shared" si="19"/>
        <v>0</v>
      </c>
    </row>
    <row r="1231" spans="1:29" x14ac:dyDescent="0.35">
      <c r="A1231">
        <v>200617482</v>
      </c>
      <c r="B1231" s="1">
        <v>44136</v>
      </c>
      <c r="C1231" s="1">
        <v>44135</v>
      </c>
      <c r="D1231">
        <v>2300</v>
      </c>
      <c r="E1231">
        <v>6</v>
      </c>
      <c r="F1231" t="s">
        <v>91</v>
      </c>
      <c r="G1231">
        <v>622</v>
      </c>
      <c r="H1231">
        <v>1</v>
      </c>
      <c r="I1231">
        <v>330</v>
      </c>
      <c r="J1231" t="s">
        <v>37</v>
      </c>
      <c r="K1231" t="s">
        <v>2334</v>
      </c>
      <c r="L1231">
        <v>30</v>
      </c>
      <c r="M1231" t="s">
        <v>94</v>
      </c>
      <c r="N1231" t="s">
        <v>73</v>
      </c>
      <c r="O1231">
        <v>101</v>
      </c>
      <c r="P1231" t="s">
        <v>32</v>
      </c>
      <c r="Q1231">
        <v>500</v>
      </c>
      <c r="R1231" t="s">
        <v>184</v>
      </c>
      <c r="S1231" t="s">
        <v>40</v>
      </c>
      <c r="T1231" t="s">
        <v>41</v>
      </c>
      <c r="U1231">
        <v>330</v>
      </c>
      <c r="Y1231" t="s">
        <v>2335</v>
      </c>
      <c r="AA1231">
        <v>34.1175</v>
      </c>
      <c r="AB1231">
        <v>-118.35599999999999</v>
      </c>
      <c r="AC1231">
        <f t="shared" si="19"/>
        <v>0</v>
      </c>
    </row>
    <row r="1232" spans="1:29" x14ac:dyDescent="0.35">
      <c r="A1232">
        <v>200315538</v>
      </c>
      <c r="B1232" s="1">
        <v>44053</v>
      </c>
      <c r="C1232" s="1">
        <v>44044</v>
      </c>
      <c r="D1232">
        <v>1500</v>
      </c>
      <c r="E1232">
        <v>3</v>
      </c>
      <c r="F1232" t="s">
        <v>43</v>
      </c>
      <c r="G1232">
        <v>363</v>
      </c>
      <c r="H1232">
        <v>2</v>
      </c>
      <c r="I1232">
        <v>745</v>
      </c>
      <c r="J1232" t="s">
        <v>139</v>
      </c>
      <c r="K1232" t="s">
        <v>2336</v>
      </c>
      <c r="L1232">
        <v>73</v>
      </c>
      <c r="M1232" t="s">
        <v>94</v>
      </c>
      <c r="N1232" t="s">
        <v>163</v>
      </c>
      <c r="O1232">
        <v>122</v>
      </c>
      <c r="P1232" t="s">
        <v>275</v>
      </c>
      <c r="S1232" t="s">
        <v>40</v>
      </c>
      <c r="T1232" t="s">
        <v>41</v>
      </c>
      <c r="U1232">
        <v>745</v>
      </c>
      <c r="Y1232" t="s">
        <v>899</v>
      </c>
      <c r="AA1232">
        <v>34.013300000000001</v>
      </c>
      <c r="AB1232">
        <v>-118.337</v>
      </c>
      <c r="AC1232">
        <f t="shared" si="19"/>
        <v>0</v>
      </c>
    </row>
    <row r="1233" spans="1:29" x14ac:dyDescent="0.35">
      <c r="A1233">
        <v>200307687</v>
      </c>
      <c r="B1233" s="1">
        <v>43887</v>
      </c>
      <c r="C1233" s="1">
        <v>43887</v>
      </c>
      <c r="D1233">
        <v>1740</v>
      </c>
      <c r="E1233">
        <v>3</v>
      </c>
      <c r="F1233" t="s">
        <v>43</v>
      </c>
      <c r="G1233">
        <v>362</v>
      </c>
      <c r="H1233">
        <v>2</v>
      </c>
      <c r="I1233">
        <v>930</v>
      </c>
      <c r="J1233" t="s">
        <v>339</v>
      </c>
      <c r="K1233" t="s">
        <v>2337</v>
      </c>
      <c r="L1233">
        <v>22</v>
      </c>
      <c r="M1233" t="s">
        <v>94</v>
      </c>
      <c r="N1233" t="s">
        <v>95</v>
      </c>
      <c r="O1233">
        <v>502</v>
      </c>
      <c r="P1233" t="s">
        <v>47</v>
      </c>
      <c r="Q1233">
        <v>511</v>
      </c>
      <c r="R1233" t="s">
        <v>151</v>
      </c>
      <c r="S1233" t="s">
        <v>40</v>
      </c>
      <c r="T1233" t="s">
        <v>41</v>
      </c>
      <c r="U1233">
        <v>930</v>
      </c>
      <c r="Y1233" t="s">
        <v>2338</v>
      </c>
      <c r="AA1233">
        <v>34.020600000000002</v>
      </c>
      <c r="AB1233">
        <v>-118.3473</v>
      </c>
      <c r="AC1233">
        <f t="shared" si="19"/>
        <v>0</v>
      </c>
    </row>
    <row r="1234" spans="1:29" x14ac:dyDescent="0.35">
      <c r="A1234">
        <v>200108251</v>
      </c>
      <c r="B1234" s="1">
        <v>43892</v>
      </c>
      <c r="C1234" s="1">
        <v>43891</v>
      </c>
      <c r="D1234">
        <v>1600</v>
      </c>
      <c r="E1234">
        <v>1</v>
      </c>
      <c r="F1234" t="s">
        <v>36</v>
      </c>
      <c r="G1234">
        <v>176</v>
      </c>
      <c r="H1234">
        <v>2</v>
      </c>
      <c r="I1234">
        <v>745</v>
      </c>
      <c r="J1234" t="s">
        <v>139</v>
      </c>
      <c r="K1234" t="s">
        <v>2339</v>
      </c>
      <c r="L1234">
        <v>22</v>
      </c>
      <c r="M1234" t="s">
        <v>94</v>
      </c>
      <c r="N1234" t="s">
        <v>163</v>
      </c>
      <c r="O1234">
        <v>122</v>
      </c>
      <c r="P1234" t="s">
        <v>275</v>
      </c>
      <c r="S1234" t="s">
        <v>40</v>
      </c>
      <c r="T1234" t="s">
        <v>41</v>
      </c>
      <c r="U1234">
        <v>745</v>
      </c>
      <c r="Y1234" t="s">
        <v>1117</v>
      </c>
      <c r="Z1234" t="s">
        <v>1118</v>
      </c>
      <c r="AA1234">
        <v>34.041899999999998</v>
      </c>
      <c r="AB1234">
        <v>-118.25230000000001</v>
      </c>
      <c r="AC1234">
        <f t="shared" si="19"/>
        <v>0</v>
      </c>
    </row>
    <row r="1235" spans="1:29" x14ac:dyDescent="0.35">
      <c r="A1235">
        <v>200712856</v>
      </c>
      <c r="B1235" s="1">
        <v>44060</v>
      </c>
      <c r="C1235" s="1">
        <v>44060</v>
      </c>
      <c r="D1235">
        <v>1220</v>
      </c>
      <c r="E1235">
        <v>7</v>
      </c>
      <c r="F1235" t="s">
        <v>28</v>
      </c>
      <c r="G1235">
        <v>733</v>
      </c>
      <c r="H1235">
        <v>1</v>
      </c>
      <c r="I1235">
        <v>230</v>
      </c>
      <c r="J1235" t="s">
        <v>161</v>
      </c>
      <c r="K1235" t="s">
        <v>2340</v>
      </c>
      <c r="L1235">
        <v>51</v>
      </c>
      <c r="M1235" t="s">
        <v>30</v>
      </c>
      <c r="N1235" t="s">
        <v>95</v>
      </c>
      <c r="O1235">
        <v>210</v>
      </c>
      <c r="P1235" t="s">
        <v>183</v>
      </c>
      <c r="Q1235">
        <v>400</v>
      </c>
      <c r="R1235" t="s">
        <v>143</v>
      </c>
      <c r="S1235" t="s">
        <v>40</v>
      </c>
      <c r="T1235" t="s">
        <v>41</v>
      </c>
      <c r="U1235">
        <v>230</v>
      </c>
      <c r="Y1235" t="s">
        <v>573</v>
      </c>
      <c r="AA1235">
        <v>34.062399999999997</v>
      </c>
      <c r="AB1235">
        <v>-118.3548</v>
      </c>
      <c r="AC1235">
        <f t="shared" si="19"/>
        <v>0</v>
      </c>
    </row>
    <row r="1236" spans="1:29" x14ac:dyDescent="0.35">
      <c r="A1236">
        <v>200817723</v>
      </c>
      <c r="B1236" s="1">
        <v>44184</v>
      </c>
      <c r="C1236" s="1">
        <v>44136</v>
      </c>
      <c r="D1236">
        <v>700</v>
      </c>
      <c r="E1236">
        <v>8</v>
      </c>
      <c r="F1236" t="s">
        <v>109</v>
      </c>
      <c r="G1236">
        <v>881</v>
      </c>
      <c r="H1236">
        <v>1</v>
      </c>
      <c r="I1236">
        <v>310</v>
      </c>
      <c r="J1236" t="s">
        <v>71</v>
      </c>
      <c r="K1236" t="s">
        <v>2341</v>
      </c>
      <c r="L1236">
        <v>61</v>
      </c>
      <c r="M1236" t="s">
        <v>94</v>
      </c>
      <c r="N1236" t="s">
        <v>73</v>
      </c>
      <c r="O1236">
        <v>221</v>
      </c>
      <c r="P1236" t="s">
        <v>74</v>
      </c>
      <c r="S1236" t="s">
        <v>84</v>
      </c>
      <c r="T1236" t="s">
        <v>85</v>
      </c>
      <c r="U1236">
        <v>310</v>
      </c>
      <c r="V1236">
        <v>998</v>
      </c>
      <c r="Y1236" t="s">
        <v>2342</v>
      </c>
      <c r="AA1236">
        <v>34.033000000000001</v>
      </c>
      <c r="AB1236">
        <v>-118.4504</v>
      </c>
      <c r="AC1236">
        <f t="shared" si="19"/>
        <v>0</v>
      </c>
    </row>
    <row r="1237" spans="1:29" x14ac:dyDescent="0.35">
      <c r="A1237">
        <v>200609201</v>
      </c>
      <c r="B1237" s="1">
        <v>43937</v>
      </c>
      <c r="C1237" s="1">
        <v>43920</v>
      </c>
      <c r="D1237">
        <v>1400</v>
      </c>
      <c r="E1237">
        <v>6</v>
      </c>
      <c r="F1237" t="s">
        <v>91</v>
      </c>
      <c r="G1237">
        <v>626</v>
      </c>
      <c r="H1237">
        <v>2</v>
      </c>
      <c r="I1237">
        <v>946</v>
      </c>
      <c r="J1237" t="s">
        <v>125</v>
      </c>
      <c r="K1237" t="s">
        <v>2343</v>
      </c>
      <c r="L1237">
        <v>13</v>
      </c>
      <c r="M1237" t="s">
        <v>94</v>
      </c>
      <c r="N1237" t="s">
        <v>73</v>
      </c>
      <c r="O1237">
        <v>501</v>
      </c>
      <c r="P1237" t="s">
        <v>164</v>
      </c>
      <c r="S1237" t="s">
        <v>40</v>
      </c>
      <c r="T1237" t="s">
        <v>41</v>
      </c>
      <c r="U1237">
        <v>946</v>
      </c>
      <c r="Y1237" t="s">
        <v>2344</v>
      </c>
      <c r="AA1237">
        <v>34.112900000000003</v>
      </c>
      <c r="AB1237">
        <v>-118.3287</v>
      </c>
      <c r="AC1237">
        <f t="shared" si="19"/>
        <v>0</v>
      </c>
    </row>
    <row r="1238" spans="1:29" x14ac:dyDescent="0.35">
      <c r="A1238">
        <v>200317003</v>
      </c>
      <c r="B1238" s="1">
        <v>44082</v>
      </c>
      <c r="C1238" s="1">
        <v>44081</v>
      </c>
      <c r="D1238">
        <v>1840</v>
      </c>
      <c r="E1238">
        <v>3</v>
      </c>
      <c r="F1238" t="s">
        <v>43</v>
      </c>
      <c r="G1238">
        <v>393</v>
      </c>
      <c r="H1238">
        <v>2</v>
      </c>
      <c r="I1238">
        <v>624</v>
      </c>
      <c r="J1238" t="s">
        <v>171</v>
      </c>
      <c r="K1238" t="s">
        <v>843</v>
      </c>
      <c r="L1238">
        <v>34</v>
      </c>
      <c r="M1238" t="s">
        <v>30</v>
      </c>
      <c r="N1238" t="s">
        <v>95</v>
      </c>
      <c r="O1238">
        <v>501</v>
      </c>
      <c r="P1238" t="s">
        <v>164</v>
      </c>
      <c r="Q1238">
        <v>400</v>
      </c>
      <c r="R1238" t="s">
        <v>143</v>
      </c>
      <c r="S1238" t="s">
        <v>40</v>
      </c>
      <c r="T1238" t="s">
        <v>41</v>
      </c>
      <c r="U1238">
        <v>624</v>
      </c>
      <c r="Y1238" t="s">
        <v>2345</v>
      </c>
      <c r="AA1238">
        <v>34.008299999999998</v>
      </c>
      <c r="AB1238">
        <v>-118.3304</v>
      </c>
      <c r="AC1238">
        <f t="shared" si="19"/>
        <v>0</v>
      </c>
    </row>
    <row r="1239" spans="1:29" x14ac:dyDescent="0.35">
      <c r="A1239">
        <v>201113717</v>
      </c>
      <c r="B1239" s="1">
        <v>44091</v>
      </c>
      <c r="C1239" s="1">
        <v>44091</v>
      </c>
      <c r="D1239">
        <v>1340</v>
      </c>
      <c r="E1239">
        <v>11</v>
      </c>
      <c r="F1239" t="s">
        <v>64</v>
      </c>
      <c r="G1239">
        <v>1119</v>
      </c>
      <c r="H1239">
        <v>1</v>
      </c>
      <c r="I1239">
        <v>230</v>
      </c>
      <c r="J1239" t="s">
        <v>161</v>
      </c>
      <c r="K1239" t="s">
        <v>2346</v>
      </c>
      <c r="L1239">
        <v>55</v>
      </c>
      <c r="M1239" t="s">
        <v>30</v>
      </c>
      <c r="N1239" t="s">
        <v>73</v>
      </c>
      <c r="O1239">
        <v>101</v>
      </c>
      <c r="P1239" t="s">
        <v>32</v>
      </c>
      <c r="Q1239">
        <v>500</v>
      </c>
      <c r="R1239" t="s">
        <v>184</v>
      </c>
      <c r="S1239" t="s">
        <v>33</v>
      </c>
      <c r="T1239" t="s">
        <v>34</v>
      </c>
      <c r="U1239">
        <v>230</v>
      </c>
      <c r="V1239">
        <v>998</v>
      </c>
      <c r="Y1239" t="s">
        <v>2347</v>
      </c>
      <c r="AA1239">
        <v>34.133299999999998</v>
      </c>
      <c r="AB1239">
        <v>-118.1994</v>
      </c>
      <c r="AC1239">
        <f t="shared" si="19"/>
        <v>1</v>
      </c>
    </row>
    <row r="1240" spans="1:29" x14ac:dyDescent="0.35">
      <c r="A1240">
        <v>200113466</v>
      </c>
      <c r="B1240" s="1">
        <v>43998</v>
      </c>
      <c r="C1240" s="1">
        <v>43998</v>
      </c>
      <c r="D1240">
        <v>138</v>
      </c>
      <c r="E1240">
        <v>1</v>
      </c>
      <c r="F1240" t="s">
        <v>36</v>
      </c>
      <c r="G1240">
        <v>162</v>
      </c>
      <c r="H1240">
        <v>1</v>
      </c>
      <c r="I1240">
        <v>310</v>
      </c>
      <c r="J1240" t="s">
        <v>71</v>
      </c>
      <c r="K1240" t="s">
        <v>2348</v>
      </c>
      <c r="L1240">
        <v>0</v>
      </c>
      <c r="M1240" t="s">
        <v>46</v>
      </c>
      <c r="N1240" t="s">
        <v>46</v>
      </c>
      <c r="O1240">
        <v>210</v>
      </c>
      <c r="P1240" t="s">
        <v>183</v>
      </c>
      <c r="S1240" t="s">
        <v>40</v>
      </c>
      <c r="T1240" t="s">
        <v>41</v>
      </c>
      <c r="U1240">
        <v>310</v>
      </c>
      <c r="V1240">
        <v>998</v>
      </c>
      <c r="Y1240" t="s">
        <v>2349</v>
      </c>
      <c r="AA1240">
        <v>34.0473</v>
      </c>
      <c r="AB1240">
        <v>-118.26009999999999</v>
      </c>
      <c r="AC1240">
        <f t="shared" si="19"/>
        <v>0</v>
      </c>
    </row>
    <row r="1241" spans="1:29" x14ac:dyDescent="0.35">
      <c r="A1241">
        <v>201208572</v>
      </c>
      <c r="B1241" s="1">
        <v>43895</v>
      </c>
      <c r="C1241" s="1">
        <v>43895</v>
      </c>
      <c r="D1241">
        <v>1730</v>
      </c>
      <c r="E1241">
        <v>12</v>
      </c>
      <c r="F1241" t="s">
        <v>68</v>
      </c>
      <c r="G1241">
        <v>1249</v>
      </c>
      <c r="H1241">
        <v>2</v>
      </c>
      <c r="I1241">
        <v>624</v>
      </c>
      <c r="J1241" t="s">
        <v>171</v>
      </c>
      <c r="K1241" t="s">
        <v>2350</v>
      </c>
      <c r="L1241">
        <v>38</v>
      </c>
      <c r="M1241" t="s">
        <v>30</v>
      </c>
      <c r="N1241" t="s">
        <v>95</v>
      </c>
      <c r="O1241">
        <v>101</v>
      </c>
      <c r="P1241" t="s">
        <v>32</v>
      </c>
      <c r="Q1241">
        <v>400</v>
      </c>
      <c r="R1241" t="s">
        <v>143</v>
      </c>
      <c r="S1241" t="s">
        <v>40</v>
      </c>
      <c r="T1241" t="s">
        <v>41</v>
      </c>
      <c r="U1241">
        <v>624</v>
      </c>
      <c r="Y1241" t="s">
        <v>2351</v>
      </c>
      <c r="Z1241" t="s">
        <v>866</v>
      </c>
      <c r="AA1241">
        <v>33.9833</v>
      </c>
      <c r="AB1241">
        <v>-118.28270000000001</v>
      </c>
      <c r="AC1241">
        <f t="shared" si="19"/>
        <v>0</v>
      </c>
    </row>
    <row r="1242" spans="1:29" x14ac:dyDescent="0.35">
      <c r="A1242">
        <v>201110170</v>
      </c>
      <c r="B1242" s="1">
        <v>43988</v>
      </c>
      <c r="C1242" s="1">
        <v>43988</v>
      </c>
      <c r="D1242">
        <v>933</v>
      </c>
      <c r="E1242">
        <v>11</v>
      </c>
      <c r="F1242" t="s">
        <v>64</v>
      </c>
      <c r="G1242">
        <v>1172</v>
      </c>
      <c r="H1242">
        <v>1</v>
      </c>
      <c r="I1242">
        <v>236</v>
      </c>
      <c r="J1242" t="s">
        <v>692</v>
      </c>
      <c r="K1242" t="s">
        <v>2352</v>
      </c>
      <c r="L1242">
        <v>34</v>
      </c>
      <c r="M1242" t="s">
        <v>30</v>
      </c>
      <c r="N1242" t="s">
        <v>73</v>
      </c>
      <c r="O1242">
        <v>121</v>
      </c>
      <c r="P1242" t="s">
        <v>246</v>
      </c>
      <c r="Q1242">
        <v>500</v>
      </c>
      <c r="R1242" t="s">
        <v>184</v>
      </c>
      <c r="S1242" t="s">
        <v>33</v>
      </c>
      <c r="T1242" t="s">
        <v>34</v>
      </c>
      <c r="U1242">
        <v>236</v>
      </c>
      <c r="Y1242" t="s">
        <v>2353</v>
      </c>
      <c r="AA1242">
        <v>34.089300000000001</v>
      </c>
      <c r="AB1242">
        <v>-118.2685</v>
      </c>
      <c r="AC1242">
        <f t="shared" si="19"/>
        <v>1</v>
      </c>
    </row>
    <row r="1243" spans="1:29" x14ac:dyDescent="0.35">
      <c r="A1243">
        <v>201004142</v>
      </c>
      <c r="B1243" s="1">
        <v>43834</v>
      </c>
      <c r="C1243" s="1">
        <v>43834</v>
      </c>
      <c r="D1243">
        <v>2000</v>
      </c>
      <c r="E1243">
        <v>10</v>
      </c>
      <c r="F1243" t="s">
        <v>103</v>
      </c>
      <c r="G1243">
        <v>1078</v>
      </c>
      <c r="H1243">
        <v>1</v>
      </c>
      <c r="I1243">
        <v>510</v>
      </c>
      <c r="J1243" t="s">
        <v>29</v>
      </c>
      <c r="L1243">
        <v>0</v>
      </c>
      <c r="O1243">
        <v>108</v>
      </c>
      <c r="P1243" t="s">
        <v>105</v>
      </c>
      <c r="S1243" t="s">
        <v>84</v>
      </c>
      <c r="T1243" t="s">
        <v>85</v>
      </c>
      <c r="U1243">
        <v>510</v>
      </c>
      <c r="Y1243" t="s">
        <v>2354</v>
      </c>
      <c r="AA1243">
        <v>34.161299999999997</v>
      </c>
      <c r="AB1243">
        <v>-118.49169999999999</v>
      </c>
      <c r="AC1243">
        <f t="shared" si="19"/>
        <v>0</v>
      </c>
    </row>
    <row r="1244" spans="1:29" x14ac:dyDescent="0.35">
      <c r="A1244">
        <v>200614069</v>
      </c>
      <c r="B1244" s="1">
        <v>44060</v>
      </c>
      <c r="C1244" s="1">
        <v>44059</v>
      </c>
      <c r="D1244">
        <v>1400</v>
      </c>
      <c r="E1244">
        <v>6</v>
      </c>
      <c r="F1244" t="s">
        <v>91</v>
      </c>
      <c r="G1244">
        <v>638</v>
      </c>
      <c r="H1244">
        <v>1</v>
      </c>
      <c r="I1244">
        <v>330</v>
      </c>
      <c r="J1244" t="s">
        <v>37</v>
      </c>
      <c r="K1244" t="s">
        <v>1649</v>
      </c>
      <c r="L1244">
        <v>26</v>
      </c>
      <c r="M1244" t="s">
        <v>30</v>
      </c>
      <c r="N1244" t="s">
        <v>95</v>
      </c>
      <c r="O1244">
        <v>123</v>
      </c>
      <c r="P1244" t="s">
        <v>290</v>
      </c>
      <c r="S1244" t="s">
        <v>40</v>
      </c>
      <c r="T1244" t="s">
        <v>41</v>
      </c>
      <c r="U1244">
        <v>330</v>
      </c>
      <c r="Y1244" t="s">
        <v>2355</v>
      </c>
      <c r="AA1244">
        <v>34.1038</v>
      </c>
      <c r="AB1244">
        <v>-118.3151</v>
      </c>
      <c r="AC1244">
        <f t="shared" si="19"/>
        <v>0</v>
      </c>
    </row>
    <row r="1245" spans="1:29" x14ac:dyDescent="0.35">
      <c r="A1245">
        <v>200115035</v>
      </c>
      <c r="B1245" s="1">
        <v>44025</v>
      </c>
      <c r="C1245" s="1">
        <v>44007</v>
      </c>
      <c r="D1245">
        <v>2230</v>
      </c>
      <c r="E1245">
        <v>1</v>
      </c>
      <c r="F1245" t="s">
        <v>36</v>
      </c>
      <c r="G1245">
        <v>182</v>
      </c>
      <c r="H1245">
        <v>1</v>
      </c>
      <c r="I1245">
        <v>330</v>
      </c>
      <c r="J1245" t="s">
        <v>37</v>
      </c>
      <c r="K1245" t="s">
        <v>2356</v>
      </c>
      <c r="L1245">
        <v>34</v>
      </c>
      <c r="M1245" t="s">
        <v>94</v>
      </c>
      <c r="N1245" t="s">
        <v>73</v>
      </c>
      <c r="O1245">
        <v>707</v>
      </c>
      <c r="P1245" t="s">
        <v>280</v>
      </c>
      <c r="S1245" t="s">
        <v>40</v>
      </c>
      <c r="T1245" t="s">
        <v>41</v>
      </c>
      <c r="U1245">
        <v>330</v>
      </c>
      <c r="Y1245" t="s">
        <v>2357</v>
      </c>
      <c r="AA1245">
        <v>34.039700000000003</v>
      </c>
      <c r="AB1245">
        <v>-118.2637</v>
      </c>
      <c r="AC1245">
        <f t="shared" si="19"/>
        <v>0</v>
      </c>
    </row>
    <row r="1246" spans="1:29" x14ac:dyDescent="0.35">
      <c r="A1246">
        <v>200710642</v>
      </c>
      <c r="B1246" s="1">
        <v>43994</v>
      </c>
      <c r="C1246" s="1">
        <v>43989</v>
      </c>
      <c r="D1246">
        <v>300</v>
      </c>
      <c r="E1246">
        <v>7</v>
      </c>
      <c r="F1246" t="s">
        <v>28</v>
      </c>
      <c r="G1246">
        <v>747</v>
      </c>
      <c r="H1246">
        <v>1</v>
      </c>
      <c r="I1246">
        <v>330</v>
      </c>
      <c r="J1246" t="s">
        <v>37</v>
      </c>
      <c r="K1246" t="s">
        <v>2358</v>
      </c>
      <c r="L1246">
        <v>41</v>
      </c>
      <c r="M1246" t="s">
        <v>94</v>
      </c>
      <c r="N1246" t="s">
        <v>73</v>
      </c>
      <c r="O1246">
        <v>101</v>
      </c>
      <c r="P1246" t="s">
        <v>32</v>
      </c>
      <c r="S1246" t="s">
        <v>40</v>
      </c>
      <c r="T1246" t="s">
        <v>41</v>
      </c>
      <c r="U1246">
        <v>330</v>
      </c>
      <c r="Y1246" t="s">
        <v>2359</v>
      </c>
      <c r="AA1246">
        <v>34.057099999999998</v>
      </c>
      <c r="AB1246">
        <v>-118.33839999999999</v>
      </c>
      <c r="AC1246">
        <f t="shared" si="19"/>
        <v>0</v>
      </c>
    </row>
    <row r="1247" spans="1:29" x14ac:dyDescent="0.35">
      <c r="A1247">
        <v>200917286</v>
      </c>
      <c r="B1247" s="1">
        <v>44150</v>
      </c>
      <c r="C1247" s="1">
        <v>44150</v>
      </c>
      <c r="D1247">
        <v>1030</v>
      </c>
      <c r="E1247">
        <v>9</v>
      </c>
      <c r="F1247" t="s">
        <v>49</v>
      </c>
      <c r="G1247">
        <v>914</v>
      </c>
      <c r="H1247">
        <v>2</v>
      </c>
      <c r="I1247">
        <v>930</v>
      </c>
      <c r="J1247" t="s">
        <v>339</v>
      </c>
      <c r="K1247" t="s">
        <v>2360</v>
      </c>
      <c r="L1247">
        <v>31</v>
      </c>
      <c r="M1247" t="s">
        <v>94</v>
      </c>
      <c r="N1247" t="s">
        <v>95</v>
      </c>
      <c r="O1247">
        <v>502</v>
      </c>
      <c r="P1247" t="s">
        <v>47</v>
      </c>
      <c r="Q1247">
        <v>400</v>
      </c>
      <c r="R1247" t="s">
        <v>143</v>
      </c>
      <c r="S1247" t="s">
        <v>33</v>
      </c>
      <c r="T1247" t="s">
        <v>34</v>
      </c>
      <c r="U1247">
        <v>930</v>
      </c>
      <c r="Y1247" t="s">
        <v>2361</v>
      </c>
      <c r="AA1247">
        <v>34.197499999999998</v>
      </c>
      <c r="AB1247">
        <v>-118.4575</v>
      </c>
      <c r="AC1247">
        <f t="shared" si="19"/>
        <v>1</v>
      </c>
    </row>
    <row r="1248" spans="1:29" x14ac:dyDescent="0.35">
      <c r="A1248">
        <v>201014827</v>
      </c>
      <c r="B1248" s="1">
        <v>44143</v>
      </c>
      <c r="C1248" s="1">
        <v>44143</v>
      </c>
      <c r="D1248">
        <v>245</v>
      </c>
      <c r="E1248">
        <v>10</v>
      </c>
      <c r="F1248" t="s">
        <v>103</v>
      </c>
      <c r="G1248">
        <v>1035</v>
      </c>
      <c r="H1248">
        <v>2</v>
      </c>
      <c r="I1248">
        <v>626</v>
      </c>
      <c r="J1248" t="s">
        <v>141</v>
      </c>
      <c r="K1248" t="s">
        <v>2362</v>
      </c>
      <c r="L1248">
        <v>37</v>
      </c>
      <c r="M1248" t="s">
        <v>30</v>
      </c>
      <c r="N1248" t="s">
        <v>95</v>
      </c>
      <c r="O1248">
        <v>502</v>
      </c>
      <c r="P1248" t="s">
        <v>47</v>
      </c>
      <c r="Q1248">
        <v>400</v>
      </c>
      <c r="R1248" t="s">
        <v>143</v>
      </c>
      <c r="S1248" t="s">
        <v>33</v>
      </c>
      <c r="T1248" t="s">
        <v>34</v>
      </c>
      <c r="U1248">
        <v>626</v>
      </c>
      <c r="Y1248" t="s">
        <v>2363</v>
      </c>
      <c r="AA1248">
        <v>34.190199999999997</v>
      </c>
      <c r="AB1248">
        <v>-118.5335</v>
      </c>
      <c r="AC1248">
        <f t="shared" si="19"/>
        <v>1</v>
      </c>
    </row>
    <row r="1249" spans="1:29" x14ac:dyDescent="0.35">
      <c r="A1249">
        <v>201222597</v>
      </c>
      <c r="B1249" s="1">
        <v>44110</v>
      </c>
      <c r="C1249" s="1">
        <v>44110</v>
      </c>
      <c r="D1249">
        <v>1150</v>
      </c>
      <c r="E1249">
        <v>12</v>
      </c>
      <c r="F1249" t="s">
        <v>68</v>
      </c>
      <c r="G1249">
        <v>1256</v>
      </c>
      <c r="H1249">
        <v>1</v>
      </c>
      <c r="I1249">
        <v>230</v>
      </c>
      <c r="J1249" t="s">
        <v>161</v>
      </c>
      <c r="K1249" t="s">
        <v>2364</v>
      </c>
      <c r="L1249">
        <v>13</v>
      </c>
      <c r="M1249" t="s">
        <v>30</v>
      </c>
      <c r="N1249" t="s">
        <v>163</v>
      </c>
      <c r="O1249">
        <v>501</v>
      </c>
      <c r="P1249" t="s">
        <v>164</v>
      </c>
      <c r="Q1249">
        <v>109</v>
      </c>
      <c r="R1249" t="s">
        <v>265</v>
      </c>
      <c r="S1249" t="s">
        <v>40</v>
      </c>
      <c r="T1249" t="s">
        <v>41</v>
      </c>
      <c r="U1249">
        <v>230</v>
      </c>
      <c r="Y1249" t="s">
        <v>2365</v>
      </c>
      <c r="AA1249">
        <v>33.973700000000001</v>
      </c>
      <c r="AB1249">
        <v>-118.2846</v>
      </c>
      <c r="AC1249">
        <f t="shared" si="19"/>
        <v>0</v>
      </c>
    </row>
    <row r="1250" spans="1:29" x14ac:dyDescent="0.35">
      <c r="A1250">
        <v>200113451</v>
      </c>
      <c r="B1250" s="1">
        <v>43997</v>
      </c>
      <c r="C1250" s="1">
        <v>43996</v>
      </c>
      <c r="D1250">
        <v>800</v>
      </c>
      <c r="E1250">
        <v>1</v>
      </c>
      <c r="F1250" t="s">
        <v>36</v>
      </c>
      <c r="G1250">
        <v>123</v>
      </c>
      <c r="H1250">
        <v>2</v>
      </c>
      <c r="I1250">
        <v>740</v>
      </c>
      <c r="J1250" t="s">
        <v>224</v>
      </c>
      <c r="K1250">
        <v>329</v>
      </c>
      <c r="L1250">
        <v>54</v>
      </c>
      <c r="M1250" t="s">
        <v>30</v>
      </c>
      <c r="N1250" t="s">
        <v>95</v>
      </c>
      <c r="O1250">
        <v>104</v>
      </c>
      <c r="P1250" t="s">
        <v>201</v>
      </c>
      <c r="S1250" t="s">
        <v>40</v>
      </c>
      <c r="T1250" t="s">
        <v>41</v>
      </c>
      <c r="U1250">
        <v>740</v>
      </c>
      <c r="Y1250" t="s">
        <v>2366</v>
      </c>
      <c r="AA1250">
        <v>34.053699999999999</v>
      </c>
      <c r="AB1250">
        <v>-118.24550000000001</v>
      </c>
      <c r="AC1250">
        <f t="shared" si="19"/>
        <v>0</v>
      </c>
    </row>
    <row r="1251" spans="1:29" x14ac:dyDescent="0.35">
      <c r="A1251">
        <v>201212630</v>
      </c>
      <c r="B1251" s="1">
        <v>43962</v>
      </c>
      <c r="C1251" s="1">
        <v>43962</v>
      </c>
      <c r="D1251">
        <v>2020</v>
      </c>
      <c r="E1251">
        <v>12</v>
      </c>
      <c r="F1251" t="s">
        <v>68</v>
      </c>
      <c r="G1251">
        <v>1211</v>
      </c>
      <c r="H1251">
        <v>2</v>
      </c>
      <c r="I1251">
        <v>626</v>
      </c>
      <c r="J1251" t="s">
        <v>141</v>
      </c>
      <c r="K1251" t="s">
        <v>2367</v>
      </c>
      <c r="L1251">
        <v>42</v>
      </c>
      <c r="M1251" t="s">
        <v>94</v>
      </c>
      <c r="N1251" t="s">
        <v>163</v>
      </c>
      <c r="O1251">
        <v>502</v>
      </c>
      <c r="P1251" t="s">
        <v>47</v>
      </c>
      <c r="Q1251">
        <v>400</v>
      </c>
      <c r="R1251" t="s">
        <v>143</v>
      </c>
      <c r="S1251" t="s">
        <v>40</v>
      </c>
      <c r="T1251" t="s">
        <v>41</v>
      </c>
      <c r="U1251">
        <v>626</v>
      </c>
      <c r="Y1251" t="s">
        <v>2368</v>
      </c>
      <c r="AA1251">
        <v>33.993200000000002</v>
      </c>
      <c r="AB1251">
        <v>-118.3203</v>
      </c>
      <c r="AC1251">
        <f t="shared" si="19"/>
        <v>0</v>
      </c>
    </row>
    <row r="1252" spans="1:29" x14ac:dyDescent="0.35">
      <c r="A1252">
        <v>200608658</v>
      </c>
      <c r="B1252" s="1">
        <v>43924</v>
      </c>
      <c r="C1252" s="1">
        <v>43918</v>
      </c>
      <c r="D1252">
        <v>1400</v>
      </c>
      <c r="E1252">
        <v>6</v>
      </c>
      <c r="F1252" t="s">
        <v>91</v>
      </c>
      <c r="G1252">
        <v>669</v>
      </c>
      <c r="H1252">
        <v>2</v>
      </c>
      <c r="I1252">
        <v>662</v>
      </c>
      <c r="J1252" t="s">
        <v>191</v>
      </c>
      <c r="K1252" t="s">
        <v>2369</v>
      </c>
      <c r="L1252">
        <v>22</v>
      </c>
      <c r="M1252" t="s">
        <v>94</v>
      </c>
      <c r="N1252" t="s">
        <v>31</v>
      </c>
      <c r="O1252">
        <v>501</v>
      </c>
      <c r="P1252" t="s">
        <v>164</v>
      </c>
      <c r="S1252" t="s">
        <v>40</v>
      </c>
      <c r="T1252" t="s">
        <v>41</v>
      </c>
      <c r="U1252">
        <v>662</v>
      </c>
      <c r="Y1252" t="s">
        <v>2370</v>
      </c>
      <c r="AA1252">
        <v>34.0929</v>
      </c>
      <c r="AB1252">
        <v>-118.3048</v>
      </c>
      <c r="AC1252">
        <f t="shared" si="19"/>
        <v>0</v>
      </c>
    </row>
    <row r="1253" spans="1:29" x14ac:dyDescent="0.35">
      <c r="A1253">
        <v>201305727</v>
      </c>
      <c r="B1253" s="1">
        <v>43861</v>
      </c>
      <c r="C1253" s="1">
        <v>43861</v>
      </c>
      <c r="D1253">
        <v>810</v>
      </c>
      <c r="E1253">
        <v>13</v>
      </c>
      <c r="F1253" t="s">
        <v>62</v>
      </c>
      <c r="G1253">
        <v>1361</v>
      </c>
      <c r="H1253">
        <v>1</v>
      </c>
      <c r="I1253">
        <v>230</v>
      </c>
      <c r="J1253" t="s">
        <v>161</v>
      </c>
      <c r="K1253" t="s">
        <v>2371</v>
      </c>
      <c r="L1253">
        <v>60</v>
      </c>
      <c r="M1253" t="s">
        <v>30</v>
      </c>
      <c r="N1253" t="s">
        <v>73</v>
      </c>
      <c r="O1253">
        <v>122</v>
      </c>
      <c r="P1253" t="s">
        <v>275</v>
      </c>
      <c r="Q1253">
        <v>207</v>
      </c>
      <c r="R1253" t="s">
        <v>1110</v>
      </c>
      <c r="S1253" t="s">
        <v>84</v>
      </c>
      <c r="T1253" t="s">
        <v>85</v>
      </c>
      <c r="U1253">
        <v>230</v>
      </c>
      <c r="V1253">
        <v>998</v>
      </c>
      <c r="Y1253" t="s">
        <v>2372</v>
      </c>
      <c r="Z1253" t="s">
        <v>2373</v>
      </c>
      <c r="AA1253">
        <v>34.001100000000001</v>
      </c>
      <c r="AB1253">
        <v>-118.2783</v>
      </c>
      <c r="AC1253">
        <f t="shared" si="19"/>
        <v>0</v>
      </c>
    </row>
    <row r="1254" spans="1:29" x14ac:dyDescent="0.35">
      <c r="A1254">
        <v>201111893</v>
      </c>
      <c r="B1254" s="1">
        <v>44039</v>
      </c>
      <c r="C1254" s="1">
        <v>44039</v>
      </c>
      <c r="D1254">
        <v>1530</v>
      </c>
      <c r="E1254">
        <v>11</v>
      </c>
      <c r="F1254" t="s">
        <v>64</v>
      </c>
      <c r="G1254">
        <v>1142</v>
      </c>
      <c r="H1254">
        <v>1</v>
      </c>
      <c r="I1254">
        <v>310</v>
      </c>
      <c r="J1254" t="s">
        <v>71</v>
      </c>
      <c r="K1254" t="s">
        <v>2374</v>
      </c>
      <c r="L1254">
        <v>0</v>
      </c>
      <c r="M1254" t="s">
        <v>46</v>
      </c>
      <c r="N1254" t="s">
        <v>46</v>
      </c>
      <c r="O1254">
        <v>203</v>
      </c>
      <c r="P1254" t="s">
        <v>101</v>
      </c>
      <c r="Q1254">
        <v>312</v>
      </c>
      <c r="R1254" t="s">
        <v>717</v>
      </c>
      <c r="S1254" t="s">
        <v>40</v>
      </c>
      <c r="T1254" t="s">
        <v>41</v>
      </c>
      <c r="U1254">
        <v>310</v>
      </c>
      <c r="Y1254" t="s">
        <v>2375</v>
      </c>
      <c r="AA1254">
        <v>34.105400000000003</v>
      </c>
      <c r="AB1254">
        <v>-118.28740000000001</v>
      </c>
      <c r="AC1254">
        <f t="shared" si="19"/>
        <v>0</v>
      </c>
    </row>
    <row r="1255" spans="1:29" x14ac:dyDescent="0.35">
      <c r="A1255">
        <v>200414348</v>
      </c>
      <c r="B1255" s="1">
        <v>44131</v>
      </c>
      <c r="C1255" s="1">
        <v>44131</v>
      </c>
      <c r="D1255">
        <v>1030</v>
      </c>
      <c r="E1255">
        <v>4</v>
      </c>
      <c r="F1255" t="s">
        <v>54</v>
      </c>
      <c r="G1255">
        <v>437</v>
      </c>
      <c r="H1255">
        <v>1</v>
      </c>
      <c r="I1255">
        <v>341</v>
      </c>
      <c r="J1255" t="s">
        <v>157</v>
      </c>
      <c r="K1255">
        <v>344</v>
      </c>
      <c r="L1255">
        <v>45</v>
      </c>
      <c r="M1255" t="s">
        <v>30</v>
      </c>
      <c r="N1255" t="s">
        <v>95</v>
      </c>
      <c r="O1255">
        <v>121</v>
      </c>
      <c r="P1255" t="s">
        <v>246</v>
      </c>
      <c r="Q1255">
        <v>400</v>
      </c>
      <c r="R1255" t="s">
        <v>143</v>
      </c>
      <c r="S1255" t="s">
        <v>40</v>
      </c>
      <c r="T1255" t="s">
        <v>41</v>
      </c>
      <c r="U1255">
        <v>341</v>
      </c>
      <c r="Y1255" t="s">
        <v>2376</v>
      </c>
      <c r="AA1255">
        <v>34.065300000000001</v>
      </c>
      <c r="AB1255">
        <v>-118.18049999999999</v>
      </c>
      <c r="AC1255">
        <f t="shared" si="19"/>
        <v>0</v>
      </c>
    </row>
    <row r="1256" spans="1:29" x14ac:dyDescent="0.35">
      <c r="A1256">
        <v>200508713</v>
      </c>
      <c r="B1256" s="1">
        <v>43947</v>
      </c>
      <c r="C1256" s="1">
        <v>43939</v>
      </c>
      <c r="D1256">
        <v>1500</v>
      </c>
      <c r="E1256">
        <v>5</v>
      </c>
      <c r="F1256" t="s">
        <v>98</v>
      </c>
      <c r="G1256">
        <v>514</v>
      </c>
      <c r="H1256">
        <v>1</v>
      </c>
      <c r="I1256">
        <v>510</v>
      </c>
      <c r="J1256" t="s">
        <v>29</v>
      </c>
      <c r="L1256">
        <v>0</v>
      </c>
      <c r="O1256">
        <v>101</v>
      </c>
      <c r="P1256" t="s">
        <v>32</v>
      </c>
      <c r="S1256" t="s">
        <v>40</v>
      </c>
      <c r="T1256" t="s">
        <v>41</v>
      </c>
      <c r="U1256">
        <v>510</v>
      </c>
      <c r="Y1256" t="s">
        <v>2377</v>
      </c>
      <c r="AA1256">
        <v>33.791499999999999</v>
      </c>
      <c r="AB1256">
        <v>-118.27509999999999</v>
      </c>
      <c r="AC1256">
        <f t="shared" si="19"/>
        <v>0</v>
      </c>
    </row>
    <row r="1257" spans="1:29" x14ac:dyDescent="0.35">
      <c r="A1257">
        <v>200605280</v>
      </c>
      <c r="B1257" s="1">
        <v>43858</v>
      </c>
      <c r="C1257" s="1">
        <v>43858</v>
      </c>
      <c r="D1257">
        <v>2230</v>
      </c>
      <c r="E1257">
        <v>6</v>
      </c>
      <c r="F1257" t="s">
        <v>91</v>
      </c>
      <c r="G1257">
        <v>647</v>
      </c>
      <c r="H1257">
        <v>1</v>
      </c>
      <c r="I1257">
        <v>230</v>
      </c>
      <c r="J1257" t="s">
        <v>161</v>
      </c>
      <c r="K1257" t="s">
        <v>2378</v>
      </c>
      <c r="L1257">
        <v>61</v>
      </c>
      <c r="M1257" t="s">
        <v>30</v>
      </c>
      <c r="N1257" t="s">
        <v>73</v>
      </c>
      <c r="O1257">
        <v>502</v>
      </c>
      <c r="P1257" t="s">
        <v>47</v>
      </c>
      <c r="Q1257">
        <v>200</v>
      </c>
      <c r="R1257" t="s">
        <v>663</v>
      </c>
      <c r="S1257" t="s">
        <v>40</v>
      </c>
      <c r="T1257" t="s">
        <v>41</v>
      </c>
      <c r="U1257">
        <v>230</v>
      </c>
      <c r="V1257">
        <v>745</v>
      </c>
      <c r="Y1257" t="s">
        <v>2379</v>
      </c>
      <c r="AA1257">
        <v>34.099299999999999</v>
      </c>
      <c r="AB1257">
        <v>-118.31659999999999</v>
      </c>
      <c r="AC1257">
        <f t="shared" si="19"/>
        <v>0</v>
      </c>
    </row>
    <row r="1258" spans="1:29" x14ac:dyDescent="0.35">
      <c r="A1258">
        <v>200616779</v>
      </c>
      <c r="B1258" s="1">
        <v>44120</v>
      </c>
      <c r="C1258" s="1">
        <v>44120</v>
      </c>
      <c r="D1258">
        <v>915</v>
      </c>
      <c r="E1258">
        <v>6</v>
      </c>
      <c r="F1258" t="s">
        <v>91</v>
      </c>
      <c r="G1258">
        <v>663</v>
      </c>
      <c r="H1258">
        <v>1</v>
      </c>
      <c r="I1258">
        <v>440</v>
      </c>
      <c r="J1258" t="s">
        <v>213</v>
      </c>
      <c r="K1258" t="s">
        <v>2380</v>
      </c>
      <c r="L1258">
        <v>0</v>
      </c>
      <c r="M1258" t="s">
        <v>46</v>
      </c>
      <c r="N1258" t="s">
        <v>46</v>
      </c>
      <c r="O1258">
        <v>403</v>
      </c>
      <c r="P1258" t="s">
        <v>337</v>
      </c>
      <c r="S1258" t="s">
        <v>40</v>
      </c>
      <c r="T1258" t="s">
        <v>41</v>
      </c>
      <c r="U1258">
        <v>440</v>
      </c>
      <c r="Y1258" t="s">
        <v>2381</v>
      </c>
      <c r="AA1258">
        <v>34.088900000000002</v>
      </c>
      <c r="AB1258">
        <v>-118.3386</v>
      </c>
      <c r="AC1258">
        <f t="shared" si="19"/>
        <v>0</v>
      </c>
    </row>
    <row r="1259" spans="1:29" x14ac:dyDescent="0.35">
      <c r="A1259">
        <v>201005606</v>
      </c>
      <c r="B1259" s="1">
        <v>43867</v>
      </c>
      <c r="C1259" s="1">
        <v>43840</v>
      </c>
      <c r="D1259">
        <v>1500</v>
      </c>
      <c r="E1259">
        <v>10</v>
      </c>
      <c r="F1259" t="s">
        <v>103</v>
      </c>
      <c r="G1259">
        <v>1017</v>
      </c>
      <c r="H1259">
        <v>1</v>
      </c>
      <c r="I1259">
        <v>420</v>
      </c>
      <c r="J1259" t="s">
        <v>352</v>
      </c>
      <c r="L1259">
        <v>0</v>
      </c>
      <c r="O1259">
        <v>101</v>
      </c>
      <c r="P1259" t="s">
        <v>32</v>
      </c>
      <c r="S1259" t="s">
        <v>40</v>
      </c>
      <c r="T1259" t="s">
        <v>41</v>
      </c>
      <c r="U1259">
        <v>420</v>
      </c>
      <c r="Y1259" t="s">
        <v>2382</v>
      </c>
      <c r="AA1259">
        <v>34.208399999999997</v>
      </c>
      <c r="AB1259">
        <v>-118.50109999999999</v>
      </c>
      <c r="AC1259">
        <f t="shared" si="19"/>
        <v>0</v>
      </c>
    </row>
    <row r="1260" spans="1:29" x14ac:dyDescent="0.35">
      <c r="A1260">
        <v>200713038</v>
      </c>
      <c r="B1260" s="1">
        <v>44065</v>
      </c>
      <c r="C1260" s="1">
        <v>44065</v>
      </c>
      <c r="D1260">
        <v>1120</v>
      </c>
      <c r="E1260">
        <v>7</v>
      </c>
      <c r="F1260" t="s">
        <v>28</v>
      </c>
      <c r="G1260">
        <v>702</v>
      </c>
      <c r="H1260">
        <v>2</v>
      </c>
      <c r="I1260">
        <v>740</v>
      </c>
      <c r="J1260" t="s">
        <v>224</v>
      </c>
      <c r="K1260" t="s">
        <v>2383</v>
      </c>
      <c r="L1260">
        <v>60</v>
      </c>
      <c r="M1260" t="s">
        <v>30</v>
      </c>
      <c r="N1260" t="s">
        <v>95</v>
      </c>
      <c r="O1260">
        <v>122</v>
      </c>
      <c r="P1260" t="s">
        <v>275</v>
      </c>
      <c r="S1260" t="s">
        <v>40</v>
      </c>
      <c r="T1260" t="s">
        <v>41</v>
      </c>
      <c r="U1260">
        <v>740</v>
      </c>
      <c r="Y1260" t="s">
        <v>2384</v>
      </c>
      <c r="Z1260" t="s">
        <v>2385</v>
      </c>
      <c r="AA1260">
        <v>34.0871</v>
      </c>
      <c r="AB1260">
        <v>-118.3527</v>
      </c>
      <c r="AC1260">
        <f t="shared" si="19"/>
        <v>0</v>
      </c>
    </row>
    <row r="1261" spans="1:29" x14ac:dyDescent="0.35">
      <c r="A1261">
        <v>201309188</v>
      </c>
      <c r="B1261" s="1">
        <v>43929</v>
      </c>
      <c r="C1261" s="1">
        <v>43928</v>
      </c>
      <c r="D1261">
        <v>300</v>
      </c>
      <c r="E1261">
        <v>13</v>
      </c>
      <c r="F1261" t="s">
        <v>62</v>
      </c>
      <c r="G1261">
        <v>1341</v>
      </c>
      <c r="H1261">
        <v>1</v>
      </c>
      <c r="I1261">
        <v>510</v>
      </c>
      <c r="J1261" t="s">
        <v>29</v>
      </c>
      <c r="L1261">
        <v>0</v>
      </c>
      <c r="O1261">
        <v>101</v>
      </c>
      <c r="P1261" t="s">
        <v>32</v>
      </c>
      <c r="S1261" t="s">
        <v>40</v>
      </c>
      <c r="T1261" t="s">
        <v>41</v>
      </c>
      <c r="U1261">
        <v>510</v>
      </c>
      <c r="Y1261" t="s">
        <v>2386</v>
      </c>
      <c r="Z1261" t="s">
        <v>357</v>
      </c>
      <c r="AA1261">
        <v>34.011099999999999</v>
      </c>
      <c r="AB1261">
        <v>-118.27889999999999</v>
      </c>
      <c r="AC1261">
        <f t="shared" si="19"/>
        <v>0</v>
      </c>
    </row>
    <row r="1262" spans="1:29" x14ac:dyDescent="0.35">
      <c r="A1262">
        <v>201012662</v>
      </c>
      <c r="B1262" s="1">
        <v>44075</v>
      </c>
      <c r="C1262" s="1">
        <v>44074</v>
      </c>
      <c r="D1262">
        <v>300</v>
      </c>
      <c r="E1262">
        <v>10</v>
      </c>
      <c r="F1262" t="s">
        <v>103</v>
      </c>
      <c r="G1262">
        <v>1065</v>
      </c>
      <c r="H1262">
        <v>1</v>
      </c>
      <c r="I1262">
        <v>480</v>
      </c>
      <c r="J1262" t="s">
        <v>44</v>
      </c>
      <c r="K1262" t="s">
        <v>2387</v>
      </c>
      <c r="L1262">
        <v>51</v>
      </c>
      <c r="M1262" t="s">
        <v>30</v>
      </c>
      <c r="N1262" t="s">
        <v>73</v>
      </c>
      <c r="O1262">
        <v>707</v>
      </c>
      <c r="P1262" t="s">
        <v>280</v>
      </c>
      <c r="S1262" t="s">
        <v>40</v>
      </c>
      <c r="T1262" t="s">
        <v>41</v>
      </c>
      <c r="U1262">
        <v>480</v>
      </c>
      <c r="Y1262" t="s">
        <v>2388</v>
      </c>
      <c r="AA1262">
        <v>34.168700000000001</v>
      </c>
      <c r="AB1262">
        <v>-118.5244</v>
      </c>
      <c r="AC1262">
        <f t="shared" si="19"/>
        <v>0</v>
      </c>
    </row>
    <row r="1263" spans="1:29" x14ac:dyDescent="0.35">
      <c r="A1263">
        <v>201214502</v>
      </c>
      <c r="B1263" s="1">
        <v>43993</v>
      </c>
      <c r="C1263" s="1">
        <v>43993</v>
      </c>
      <c r="D1263">
        <v>1730</v>
      </c>
      <c r="E1263">
        <v>12</v>
      </c>
      <c r="F1263" t="s">
        <v>68</v>
      </c>
      <c r="G1263">
        <v>1257</v>
      </c>
      <c r="H1263">
        <v>2</v>
      </c>
      <c r="I1263">
        <v>625</v>
      </c>
      <c r="J1263" t="s">
        <v>628</v>
      </c>
      <c r="K1263" t="s">
        <v>2389</v>
      </c>
      <c r="L1263">
        <v>67</v>
      </c>
      <c r="M1263" t="s">
        <v>94</v>
      </c>
      <c r="N1263" t="s">
        <v>73</v>
      </c>
      <c r="O1263">
        <v>501</v>
      </c>
      <c r="P1263" t="s">
        <v>164</v>
      </c>
      <c r="Q1263">
        <v>400</v>
      </c>
      <c r="R1263" t="s">
        <v>143</v>
      </c>
      <c r="S1263" t="s">
        <v>33</v>
      </c>
      <c r="T1263" t="s">
        <v>34</v>
      </c>
      <c r="U1263">
        <v>625</v>
      </c>
      <c r="Y1263" t="s">
        <v>2390</v>
      </c>
      <c r="AA1263">
        <v>33.970799999999997</v>
      </c>
      <c r="AB1263">
        <v>-118.28879999999999</v>
      </c>
      <c r="AC1263">
        <f t="shared" si="19"/>
        <v>1</v>
      </c>
    </row>
    <row r="1264" spans="1:29" x14ac:dyDescent="0.35">
      <c r="A1264">
        <v>200708141</v>
      </c>
      <c r="B1264" s="1">
        <v>43930</v>
      </c>
      <c r="C1264" s="1">
        <v>43930</v>
      </c>
      <c r="D1264">
        <v>1700</v>
      </c>
      <c r="E1264">
        <v>7</v>
      </c>
      <c r="F1264" t="s">
        <v>28</v>
      </c>
      <c r="G1264">
        <v>766</v>
      </c>
      <c r="H1264">
        <v>2</v>
      </c>
      <c r="I1264">
        <v>888</v>
      </c>
      <c r="J1264" t="s">
        <v>250</v>
      </c>
      <c r="K1264">
        <v>1501</v>
      </c>
      <c r="L1264">
        <v>41</v>
      </c>
      <c r="M1264" t="s">
        <v>30</v>
      </c>
      <c r="N1264" t="s">
        <v>73</v>
      </c>
      <c r="O1264">
        <v>501</v>
      </c>
      <c r="P1264" t="s">
        <v>164</v>
      </c>
      <c r="S1264" t="s">
        <v>40</v>
      </c>
      <c r="T1264" t="s">
        <v>41</v>
      </c>
      <c r="U1264">
        <v>888</v>
      </c>
      <c r="Y1264" t="s">
        <v>2391</v>
      </c>
      <c r="AA1264">
        <v>34.047199999999997</v>
      </c>
      <c r="AB1264">
        <v>-118.3326</v>
      </c>
      <c r="AC1264">
        <f t="shared" si="19"/>
        <v>0</v>
      </c>
    </row>
    <row r="1265" spans="1:29" x14ac:dyDescent="0.35">
      <c r="A1265">
        <v>200812013</v>
      </c>
      <c r="B1265" s="1">
        <v>44030</v>
      </c>
      <c r="C1265" s="1">
        <v>44029</v>
      </c>
      <c r="D1265">
        <v>1600</v>
      </c>
      <c r="E1265">
        <v>8</v>
      </c>
      <c r="F1265" t="s">
        <v>109</v>
      </c>
      <c r="G1265">
        <v>806</v>
      </c>
      <c r="H1265">
        <v>1</v>
      </c>
      <c r="I1265">
        <v>420</v>
      </c>
      <c r="J1265" t="s">
        <v>352</v>
      </c>
      <c r="K1265" t="s">
        <v>2392</v>
      </c>
      <c r="L1265">
        <v>52</v>
      </c>
      <c r="M1265" t="s">
        <v>94</v>
      </c>
      <c r="N1265" t="s">
        <v>73</v>
      </c>
      <c r="O1265">
        <v>101</v>
      </c>
      <c r="P1265" t="s">
        <v>32</v>
      </c>
      <c r="S1265" t="s">
        <v>40</v>
      </c>
      <c r="T1265" t="s">
        <v>41</v>
      </c>
      <c r="U1265">
        <v>420</v>
      </c>
      <c r="Y1265" t="s">
        <v>2393</v>
      </c>
      <c r="AA1265">
        <v>34.103499999999997</v>
      </c>
      <c r="AB1265">
        <v>-118.46080000000001</v>
      </c>
      <c r="AC1265">
        <f t="shared" si="19"/>
        <v>0</v>
      </c>
    </row>
    <row r="1266" spans="1:29" x14ac:dyDescent="0.35">
      <c r="A1266">
        <v>200212372</v>
      </c>
      <c r="B1266" s="1">
        <v>44021</v>
      </c>
      <c r="C1266" s="1">
        <v>44021</v>
      </c>
      <c r="D1266">
        <v>1615</v>
      </c>
      <c r="E1266">
        <v>2</v>
      </c>
      <c r="F1266" t="s">
        <v>56</v>
      </c>
      <c r="G1266">
        <v>245</v>
      </c>
      <c r="H1266">
        <v>1</v>
      </c>
      <c r="I1266">
        <v>761</v>
      </c>
      <c r="J1266" t="s">
        <v>403</v>
      </c>
      <c r="K1266" t="s">
        <v>2394</v>
      </c>
      <c r="L1266">
        <v>21</v>
      </c>
      <c r="M1266" t="s">
        <v>94</v>
      </c>
      <c r="N1266" t="s">
        <v>95</v>
      </c>
      <c r="O1266">
        <v>109</v>
      </c>
      <c r="P1266" t="s">
        <v>1043</v>
      </c>
      <c r="Q1266">
        <v>200</v>
      </c>
      <c r="R1266" t="s">
        <v>663</v>
      </c>
      <c r="S1266" t="s">
        <v>40</v>
      </c>
      <c r="T1266" t="s">
        <v>41</v>
      </c>
      <c r="U1266">
        <v>761</v>
      </c>
      <c r="V1266">
        <v>930</v>
      </c>
      <c r="Y1266" t="s">
        <v>2395</v>
      </c>
      <c r="AA1266">
        <v>34.060099999999998</v>
      </c>
      <c r="AB1266">
        <v>-118.2761</v>
      </c>
      <c r="AC1266">
        <f t="shared" si="19"/>
        <v>0</v>
      </c>
    </row>
    <row r="1267" spans="1:29" x14ac:dyDescent="0.35">
      <c r="A1267">
        <v>200319971</v>
      </c>
      <c r="B1267" s="1">
        <v>44141</v>
      </c>
      <c r="C1267" s="1">
        <v>44141</v>
      </c>
      <c r="D1267">
        <v>1235</v>
      </c>
      <c r="E1267">
        <v>3</v>
      </c>
      <c r="F1267" t="s">
        <v>43</v>
      </c>
      <c r="G1267">
        <v>325</v>
      </c>
      <c r="H1267">
        <v>1</v>
      </c>
      <c r="I1267">
        <v>210</v>
      </c>
      <c r="J1267" t="s">
        <v>149</v>
      </c>
      <c r="K1267" t="s">
        <v>2396</v>
      </c>
      <c r="L1267">
        <v>19</v>
      </c>
      <c r="M1267" t="s">
        <v>46</v>
      </c>
      <c r="N1267" t="s">
        <v>46</v>
      </c>
      <c r="O1267">
        <v>403</v>
      </c>
      <c r="P1267" t="s">
        <v>337</v>
      </c>
      <c r="Q1267">
        <v>102</v>
      </c>
      <c r="R1267" t="s">
        <v>219</v>
      </c>
      <c r="S1267" t="s">
        <v>33</v>
      </c>
      <c r="T1267" t="s">
        <v>34</v>
      </c>
      <c r="U1267">
        <v>210</v>
      </c>
      <c r="V1267">
        <v>998</v>
      </c>
      <c r="Y1267" t="s">
        <v>2397</v>
      </c>
      <c r="AA1267">
        <v>34.030700000000003</v>
      </c>
      <c r="AB1267">
        <v>-118.2923</v>
      </c>
      <c r="AC1267">
        <f t="shared" si="19"/>
        <v>1</v>
      </c>
    </row>
    <row r="1268" spans="1:29" x14ac:dyDescent="0.35">
      <c r="A1268">
        <v>200404211</v>
      </c>
      <c r="B1268" s="1">
        <v>43836</v>
      </c>
      <c r="C1268" s="1">
        <v>43835</v>
      </c>
      <c r="D1268">
        <v>2130</v>
      </c>
      <c r="E1268">
        <v>4</v>
      </c>
      <c r="F1268" t="s">
        <v>54</v>
      </c>
      <c r="G1268">
        <v>439</v>
      </c>
      <c r="H1268">
        <v>1</v>
      </c>
      <c r="I1268">
        <v>330</v>
      </c>
      <c r="J1268" t="s">
        <v>37</v>
      </c>
      <c r="K1268" t="s">
        <v>2398</v>
      </c>
      <c r="L1268">
        <v>63</v>
      </c>
      <c r="M1268" t="s">
        <v>30</v>
      </c>
      <c r="N1268" t="s">
        <v>95</v>
      </c>
      <c r="O1268">
        <v>502</v>
      </c>
      <c r="P1268" t="s">
        <v>47</v>
      </c>
      <c r="S1268" t="s">
        <v>40</v>
      </c>
      <c r="T1268" t="s">
        <v>41</v>
      </c>
      <c r="U1268">
        <v>330</v>
      </c>
      <c r="Y1268" t="s">
        <v>2399</v>
      </c>
      <c r="AA1268">
        <v>34.072000000000003</v>
      </c>
      <c r="AB1268">
        <v>-118.1643</v>
      </c>
      <c r="AC1268">
        <f t="shared" si="19"/>
        <v>0</v>
      </c>
    </row>
    <row r="1269" spans="1:29" x14ac:dyDescent="0.35">
      <c r="A1269">
        <v>201010736</v>
      </c>
      <c r="B1269" s="1">
        <v>44018</v>
      </c>
      <c r="C1269" s="1">
        <v>43981</v>
      </c>
      <c r="D1269">
        <v>1727</v>
      </c>
      <c r="E1269">
        <v>10</v>
      </c>
      <c r="F1269" t="s">
        <v>103</v>
      </c>
      <c r="G1269">
        <v>1023</v>
      </c>
      <c r="H1269">
        <v>2</v>
      </c>
      <c r="I1269">
        <v>956</v>
      </c>
      <c r="J1269" t="s">
        <v>328</v>
      </c>
      <c r="K1269" t="s">
        <v>2400</v>
      </c>
      <c r="L1269">
        <v>36</v>
      </c>
      <c r="M1269" t="s">
        <v>94</v>
      </c>
      <c r="N1269" t="s">
        <v>73</v>
      </c>
      <c r="O1269">
        <v>501</v>
      </c>
      <c r="P1269" t="s">
        <v>164</v>
      </c>
      <c r="S1269" t="s">
        <v>84</v>
      </c>
      <c r="T1269" t="s">
        <v>85</v>
      </c>
      <c r="U1269">
        <v>956</v>
      </c>
      <c r="Y1269" t="s">
        <v>2401</v>
      </c>
      <c r="AA1269">
        <v>34.190199999999997</v>
      </c>
      <c r="AB1269">
        <v>-118.5491</v>
      </c>
      <c r="AC1269">
        <f t="shared" si="19"/>
        <v>0</v>
      </c>
    </row>
    <row r="1270" spans="1:29" x14ac:dyDescent="0.35">
      <c r="A1270">
        <v>201206663</v>
      </c>
      <c r="B1270" s="1">
        <v>43868</v>
      </c>
      <c r="C1270" s="1">
        <v>43868</v>
      </c>
      <c r="D1270">
        <v>1645</v>
      </c>
      <c r="E1270">
        <v>12</v>
      </c>
      <c r="F1270" t="s">
        <v>68</v>
      </c>
      <c r="G1270">
        <v>1263</v>
      </c>
      <c r="H1270">
        <v>1</v>
      </c>
      <c r="I1270">
        <v>230</v>
      </c>
      <c r="J1270" t="s">
        <v>161</v>
      </c>
      <c r="K1270" t="s">
        <v>2402</v>
      </c>
      <c r="L1270">
        <v>32</v>
      </c>
      <c r="M1270" t="s">
        <v>94</v>
      </c>
      <c r="N1270" t="s">
        <v>163</v>
      </c>
      <c r="O1270">
        <v>108</v>
      </c>
      <c r="P1270" t="s">
        <v>105</v>
      </c>
      <c r="Q1270">
        <v>307</v>
      </c>
      <c r="R1270" t="s">
        <v>2276</v>
      </c>
      <c r="S1270" t="s">
        <v>40</v>
      </c>
      <c r="T1270" t="s">
        <v>41</v>
      </c>
      <c r="U1270">
        <v>230</v>
      </c>
      <c r="Y1270" t="s">
        <v>2403</v>
      </c>
      <c r="Z1270" t="s">
        <v>1592</v>
      </c>
      <c r="AA1270">
        <v>33.96</v>
      </c>
      <c r="AB1270">
        <v>-118.309</v>
      </c>
      <c r="AC1270">
        <f t="shared" si="19"/>
        <v>0</v>
      </c>
    </row>
    <row r="1271" spans="1:29" x14ac:dyDescent="0.35">
      <c r="A1271">
        <v>201215887</v>
      </c>
      <c r="B1271" s="1">
        <v>44016</v>
      </c>
      <c r="C1271" s="1">
        <v>44016</v>
      </c>
      <c r="D1271">
        <v>1100</v>
      </c>
      <c r="E1271">
        <v>12</v>
      </c>
      <c r="F1271" t="s">
        <v>68</v>
      </c>
      <c r="G1271">
        <v>1256</v>
      </c>
      <c r="H1271">
        <v>1</v>
      </c>
      <c r="I1271">
        <v>350</v>
      </c>
      <c r="J1271" t="s">
        <v>1591</v>
      </c>
      <c r="K1271" t="s">
        <v>2404</v>
      </c>
      <c r="L1271">
        <v>37</v>
      </c>
      <c r="M1271" t="s">
        <v>94</v>
      </c>
      <c r="N1271" t="s">
        <v>163</v>
      </c>
      <c r="O1271">
        <v>101</v>
      </c>
      <c r="P1271" t="s">
        <v>32</v>
      </c>
      <c r="Q1271">
        <v>400</v>
      </c>
      <c r="R1271" t="s">
        <v>143</v>
      </c>
      <c r="S1271" t="s">
        <v>40</v>
      </c>
      <c r="T1271" t="s">
        <v>41</v>
      </c>
      <c r="U1271">
        <v>350</v>
      </c>
      <c r="Y1271" t="s">
        <v>2405</v>
      </c>
      <c r="Z1271" t="s">
        <v>1284</v>
      </c>
      <c r="AA1271">
        <v>33.971699999999998</v>
      </c>
      <c r="AB1271">
        <v>-118.2871</v>
      </c>
      <c r="AC1271">
        <f t="shared" si="19"/>
        <v>0</v>
      </c>
    </row>
    <row r="1272" spans="1:29" x14ac:dyDescent="0.35">
      <c r="A1272">
        <v>201104160</v>
      </c>
      <c r="B1272" s="1">
        <v>43835</v>
      </c>
      <c r="C1272" s="1">
        <v>43834</v>
      </c>
      <c r="D1272">
        <v>2115</v>
      </c>
      <c r="E1272">
        <v>11</v>
      </c>
      <c r="F1272" t="s">
        <v>64</v>
      </c>
      <c r="G1272">
        <v>1101</v>
      </c>
      <c r="H1272">
        <v>1</v>
      </c>
      <c r="I1272">
        <v>330</v>
      </c>
      <c r="J1272" t="s">
        <v>37</v>
      </c>
      <c r="K1272" t="s">
        <v>2406</v>
      </c>
      <c r="L1272">
        <v>24</v>
      </c>
      <c r="M1272" t="s">
        <v>30</v>
      </c>
      <c r="N1272" t="s">
        <v>31</v>
      </c>
      <c r="O1272">
        <v>108</v>
      </c>
      <c r="P1272" t="s">
        <v>105</v>
      </c>
      <c r="Q1272">
        <v>500</v>
      </c>
      <c r="R1272" t="s">
        <v>184</v>
      </c>
      <c r="S1272" t="s">
        <v>40</v>
      </c>
      <c r="T1272" t="s">
        <v>41</v>
      </c>
      <c r="U1272">
        <v>330</v>
      </c>
      <c r="Y1272" t="s">
        <v>2407</v>
      </c>
      <c r="AA1272">
        <v>34.119199999999999</v>
      </c>
      <c r="AB1272">
        <v>-118.3004</v>
      </c>
      <c r="AC1272">
        <f t="shared" si="19"/>
        <v>0</v>
      </c>
    </row>
    <row r="1273" spans="1:29" x14ac:dyDescent="0.35">
      <c r="A1273">
        <v>200709080</v>
      </c>
      <c r="B1273" s="1">
        <v>43960</v>
      </c>
      <c r="C1273" s="1">
        <v>43960</v>
      </c>
      <c r="D1273">
        <v>1100</v>
      </c>
      <c r="E1273">
        <v>7</v>
      </c>
      <c r="F1273" t="s">
        <v>28</v>
      </c>
      <c r="G1273">
        <v>763</v>
      </c>
      <c r="H1273">
        <v>2</v>
      </c>
      <c r="I1273">
        <v>930</v>
      </c>
      <c r="J1273" t="s">
        <v>339</v>
      </c>
      <c r="K1273">
        <v>421</v>
      </c>
      <c r="L1273">
        <v>23</v>
      </c>
      <c r="M1273" t="s">
        <v>94</v>
      </c>
      <c r="N1273" t="s">
        <v>95</v>
      </c>
      <c r="O1273">
        <v>101</v>
      </c>
      <c r="P1273" t="s">
        <v>32</v>
      </c>
      <c r="Q1273">
        <v>511</v>
      </c>
      <c r="R1273" t="s">
        <v>151</v>
      </c>
      <c r="S1273" t="s">
        <v>84</v>
      </c>
      <c r="T1273" t="s">
        <v>85</v>
      </c>
      <c r="U1273">
        <v>930</v>
      </c>
      <c r="Y1273" t="s">
        <v>2408</v>
      </c>
      <c r="AA1273">
        <v>34.044499999999999</v>
      </c>
      <c r="AB1273">
        <v>-118.3623</v>
      </c>
      <c r="AC1273">
        <f t="shared" si="19"/>
        <v>0</v>
      </c>
    </row>
    <row r="1274" spans="1:29" x14ac:dyDescent="0.35">
      <c r="A1274">
        <v>200604182</v>
      </c>
      <c r="B1274" s="1">
        <v>43835</v>
      </c>
      <c r="C1274" s="1">
        <v>43835</v>
      </c>
      <c r="D1274">
        <v>1</v>
      </c>
      <c r="E1274">
        <v>6</v>
      </c>
      <c r="F1274" t="s">
        <v>91</v>
      </c>
      <c r="G1274">
        <v>666</v>
      </c>
      <c r="H1274">
        <v>2</v>
      </c>
      <c r="I1274">
        <v>624</v>
      </c>
      <c r="J1274" t="s">
        <v>171</v>
      </c>
      <c r="K1274" t="s">
        <v>2409</v>
      </c>
      <c r="L1274">
        <v>31</v>
      </c>
      <c r="M1274" t="s">
        <v>30</v>
      </c>
      <c r="N1274" t="s">
        <v>163</v>
      </c>
      <c r="O1274">
        <v>101</v>
      </c>
      <c r="P1274" t="s">
        <v>32</v>
      </c>
      <c r="Q1274">
        <v>400</v>
      </c>
      <c r="R1274" t="s">
        <v>143</v>
      </c>
      <c r="S1274" t="s">
        <v>40</v>
      </c>
      <c r="T1274" t="s">
        <v>41</v>
      </c>
      <c r="U1274">
        <v>624</v>
      </c>
      <c r="Y1274" t="s">
        <v>2410</v>
      </c>
      <c r="AA1274">
        <v>34.0944</v>
      </c>
      <c r="AB1274">
        <v>-118.331</v>
      </c>
      <c r="AC1274">
        <f t="shared" si="19"/>
        <v>0</v>
      </c>
    </row>
    <row r="1275" spans="1:29" x14ac:dyDescent="0.35">
      <c r="A1275">
        <v>200909850</v>
      </c>
      <c r="B1275" s="1">
        <v>43969</v>
      </c>
      <c r="C1275" s="1">
        <v>43966</v>
      </c>
      <c r="D1275">
        <v>1200</v>
      </c>
      <c r="E1275">
        <v>9</v>
      </c>
      <c r="F1275" t="s">
        <v>49</v>
      </c>
      <c r="G1275">
        <v>971</v>
      </c>
      <c r="H1275">
        <v>1</v>
      </c>
      <c r="I1275">
        <v>330</v>
      </c>
      <c r="J1275" t="s">
        <v>37</v>
      </c>
      <c r="K1275">
        <v>344</v>
      </c>
      <c r="L1275">
        <v>25</v>
      </c>
      <c r="M1275" t="s">
        <v>30</v>
      </c>
      <c r="N1275" t="s">
        <v>73</v>
      </c>
      <c r="O1275">
        <v>123</v>
      </c>
      <c r="P1275" t="s">
        <v>290</v>
      </c>
      <c r="S1275" t="s">
        <v>40</v>
      </c>
      <c r="T1275" t="s">
        <v>41</v>
      </c>
      <c r="U1275">
        <v>330</v>
      </c>
      <c r="Y1275" t="s">
        <v>2411</v>
      </c>
      <c r="AA1275">
        <v>34.155999999999999</v>
      </c>
      <c r="AB1275">
        <v>-118.4662</v>
      </c>
      <c r="AC1275">
        <f t="shared" si="19"/>
        <v>0</v>
      </c>
    </row>
    <row r="1276" spans="1:29" x14ac:dyDescent="0.35">
      <c r="A1276">
        <v>200409340</v>
      </c>
      <c r="B1276" s="1">
        <v>43980</v>
      </c>
      <c r="C1276" s="1">
        <v>43978</v>
      </c>
      <c r="D1276">
        <v>1230</v>
      </c>
      <c r="E1276">
        <v>4</v>
      </c>
      <c r="F1276" t="s">
        <v>54</v>
      </c>
      <c r="G1276">
        <v>439</v>
      </c>
      <c r="H1276">
        <v>1</v>
      </c>
      <c r="I1276">
        <v>420</v>
      </c>
      <c r="J1276" t="s">
        <v>352</v>
      </c>
      <c r="L1276">
        <v>0</v>
      </c>
      <c r="O1276">
        <v>101</v>
      </c>
      <c r="P1276" t="s">
        <v>32</v>
      </c>
      <c r="S1276" t="s">
        <v>40</v>
      </c>
      <c r="T1276" t="s">
        <v>41</v>
      </c>
      <c r="U1276">
        <v>420</v>
      </c>
      <c r="Y1276" t="s">
        <v>2412</v>
      </c>
      <c r="AA1276">
        <v>34.066400000000002</v>
      </c>
      <c r="AB1276">
        <v>-118.1722</v>
      </c>
      <c r="AC1276">
        <f t="shared" si="19"/>
        <v>0</v>
      </c>
    </row>
    <row r="1277" spans="1:29" x14ac:dyDescent="0.35">
      <c r="A1277">
        <v>200406042</v>
      </c>
      <c r="B1277" s="1">
        <v>43883</v>
      </c>
      <c r="C1277" s="1">
        <v>43883</v>
      </c>
      <c r="D1277">
        <v>245</v>
      </c>
      <c r="E1277">
        <v>4</v>
      </c>
      <c r="F1277" t="s">
        <v>54</v>
      </c>
      <c r="G1277">
        <v>412</v>
      </c>
      <c r="H1277">
        <v>2</v>
      </c>
      <c r="I1277">
        <v>745</v>
      </c>
      <c r="J1277" t="s">
        <v>139</v>
      </c>
      <c r="K1277">
        <v>329</v>
      </c>
      <c r="L1277">
        <v>45</v>
      </c>
      <c r="M1277" t="s">
        <v>30</v>
      </c>
      <c r="N1277" t="s">
        <v>95</v>
      </c>
      <c r="O1277">
        <v>502</v>
      </c>
      <c r="P1277" t="s">
        <v>47</v>
      </c>
      <c r="S1277" t="s">
        <v>40</v>
      </c>
      <c r="T1277" t="s">
        <v>41</v>
      </c>
      <c r="U1277">
        <v>745</v>
      </c>
      <c r="Y1277" t="s">
        <v>2413</v>
      </c>
      <c r="AA1277">
        <v>34.080599999999997</v>
      </c>
      <c r="AB1277">
        <v>-118.2176</v>
      </c>
      <c r="AC1277">
        <f t="shared" si="19"/>
        <v>0</v>
      </c>
    </row>
    <row r="1278" spans="1:29" x14ac:dyDescent="0.35">
      <c r="A1278">
        <v>200116190</v>
      </c>
      <c r="B1278" s="1">
        <v>44054</v>
      </c>
      <c r="C1278" s="1">
        <v>44054</v>
      </c>
      <c r="D1278">
        <v>130</v>
      </c>
      <c r="E1278">
        <v>1</v>
      </c>
      <c r="F1278" t="s">
        <v>36</v>
      </c>
      <c r="G1278">
        <v>127</v>
      </c>
      <c r="H1278">
        <v>2</v>
      </c>
      <c r="I1278">
        <v>626</v>
      </c>
      <c r="J1278" t="s">
        <v>141</v>
      </c>
      <c r="K1278" t="s">
        <v>2414</v>
      </c>
      <c r="L1278">
        <v>27</v>
      </c>
      <c r="M1278" t="s">
        <v>94</v>
      </c>
      <c r="N1278" t="s">
        <v>73</v>
      </c>
      <c r="O1278">
        <v>503</v>
      </c>
      <c r="P1278" t="s">
        <v>650</v>
      </c>
      <c r="Q1278">
        <v>400</v>
      </c>
      <c r="R1278" t="s">
        <v>143</v>
      </c>
      <c r="S1278" t="s">
        <v>40</v>
      </c>
      <c r="T1278" t="s">
        <v>41</v>
      </c>
      <c r="U1278">
        <v>626</v>
      </c>
      <c r="Y1278" t="s">
        <v>2415</v>
      </c>
      <c r="AA1278">
        <v>34.051499999999997</v>
      </c>
      <c r="AB1278">
        <v>-118.2424</v>
      </c>
      <c r="AC1278">
        <f t="shared" si="19"/>
        <v>0</v>
      </c>
    </row>
    <row r="1279" spans="1:29" x14ac:dyDescent="0.35">
      <c r="A1279">
        <v>200613040</v>
      </c>
      <c r="B1279" s="1">
        <v>44036</v>
      </c>
      <c r="C1279" s="1">
        <v>44036</v>
      </c>
      <c r="D1279">
        <v>2100</v>
      </c>
      <c r="E1279">
        <v>6</v>
      </c>
      <c r="F1279" t="s">
        <v>91</v>
      </c>
      <c r="G1279">
        <v>646</v>
      </c>
      <c r="H1279">
        <v>2</v>
      </c>
      <c r="I1279">
        <v>626</v>
      </c>
      <c r="J1279" t="s">
        <v>141</v>
      </c>
      <c r="K1279" t="s">
        <v>2416</v>
      </c>
      <c r="L1279">
        <v>42</v>
      </c>
      <c r="M1279" t="s">
        <v>94</v>
      </c>
      <c r="N1279" t="s">
        <v>163</v>
      </c>
      <c r="O1279">
        <v>502</v>
      </c>
      <c r="P1279" t="s">
        <v>47</v>
      </c>
      <c r="Q1279">
        <v>400</v>
      </c>
      <c r="R1279" t="s">
        <v>143</v>
      </c>
      <c r="S1279" t="s">
        <v>40</v>
      </c>
      <c r="T1279" t="s">
        <v>41</v>
      </c>
      <c r="U1279">
        <v>626</v>
      </c>
      <c r="Y1279" t="s">
        <v>2417</v>
      </c>
      <c r="AA1279">
        <v>34.098700000000001</v>
      </c>
      <c r="AB1279">
        <v>-118.33369999999999</v>
      </c>
      <c r="AC1279">
        <f t="shared" si="19"/>
        <v>0</v>
      </c>
    </row>
    <row r="1280" spans="1:29" x14ac:dyDescent="0.35">
      <c r="A1280">
        <v>200207210</v>
      </c>
      <c r="B1280" s="1">
        <v>43893</v>
      </c>
      <c r="C1280" s="1">
        <v>43837</v>
      </c>
      <c r="D1280">
        <v>1200</v>
      </c>
      <c r="E1280">
        <v>2</v>
      </c>
      <c r="F1280" t="s">
        <v>56</v>
      </c>
      <c r="G1280">
        <v>257</v>
      </c>
      <c r="H1280">
        <v>2</v>
      </c>
      <c r="I1280">
        <v>354</v>
      </c>
      <c r="J1280" t="s">
        <v>167</v>
      </c>
      <c r="K1280" t="s">
        <v>2418</v>
      </c>
      <c r="L1280">
        <v>41</v>
      </c>
      <c r="M1280" t="s">
        <v>94</v>
      </c>
      <c r="N1280" t="s">
        <v>95</v>
      </c>
      <c r="O1280">
        <v>502</v>
      </c>
      <c r="P1280" t="s">
        <v>47</v>
      </c>
      <c r="S1280" t="s">
        <v>40</v>
      </c>
      <c r="T1280" t="s">
        <v>41</v>
      </c>
      <c r="U1280">
        <v>354</v>
      </c>
      <c r="Y1280" t="s">
        <v>2419</v>
      </c>
      <c r="AA1280">
        <v>34.053100000000001</v>
      </c>
      <c r="AB1280">
        <v>-118.2671</v>
      </c>
      <c r="AC1280">
        <f t="shared" si="19"/>
        <v>0</v>
      </c>
    </row>
    <row r="1281" spans="1:29" x14ac:dyDescent="0.35">
      <c r="A1281">
        <v>200610484</v>
      </c>
      <c r="B1281" s="1">
        <v>43973</v>
      </c>
      <c r="C1281" s="1">
        <v>43973</v>
      </c>
      <c r="D1281">
        <v>1500</v>
      </c>
      <c r="E1281">
        <v>6</v>
      </c>
      <c r="F1281" t="s">
        <v>91</v>
      </c>
      <c r="G1281">
        <v>649</v>
      </c>
      <c r="H1281">
        <v>2</v>
      </c>
      <c r="I1281">
        <v>930</v>
      </c>
      <c r="J1281" t="s">
        <v>339</v>
      </c>
      <c r="K1281" t="s">
        <v>2420</v>
      </c>
      <c r="L1281">
        <v>69</v>
      </c>
      <c r="M1281" t="s">
        <v>94</v>
      </c>
      <c r="N1281" t="s">
        <v>31</v>
      </c>
      <c r="O1281">
        <v>501</v>
      </c>
      <c r="P1281" t="s">
        <v>164</v>
      </c>
      <c r="Q1281">
        <v>511</v>
      </c>
      <c r="R1281" t="s">
        <v>151</v>
      </c>
      <c r="S1281" t="s">
        <v>33</v>
      </c>
      <c r="T1281" t="s">
        <v>34</v>
      </c>
      <c r="U1281">
        <v>930</v>
      </c>
      <c r="Y1281" t="s">
        <v>2421</v>
      </c>
      <c r="AA1281">
        <v>34.098100000000002</v>
      </c>
      <c r="AB1281">
        <v>-118.30329999999999</v>
      </c>
      <c r="AC1281">
        <f t="shared" si="19"/>
        <v>1</v>
      </c>
    </row>
    <row r="1282" spans="1:29" x14ac:dyDescent="0.35">
      <c r="A1282">
        <v>200320020</v>
      </c>
      <c r="B1282" s="1">
        <v>44142</v>
      </c>
      <c r="C1282" s="1">
        <v>44142</v>
      </c>
      <c r="D1282">
        <v>1030</v>
      </c>
      <c r="E1282">
        <v>3</v>
      </c>
      <c r="F1282" t="s">
        <v>43</v>
      </c>
      <c r="G1282">
        <v>376</v>
      </c>
      <c r="H1282">
        <v>2</v>
      </c>
      <c r="I1282">
        <v>901</v>
      </c>
      <c r="J1282" t="s">
        <v>210</v>
      </c>
      <c r="K1282" t="s">
        <v>2422</v>
      </c>
      <c r="L1282">
        <v>25</v>
      </c>
      <c r="M1282" t="s">
        <v>30</v>
      </c>
      <c r="N1282" t="s">
        <v>163</v>
      </c>
      <c r="O1282">
        <v>501</v>
      </c>
      <c r="P1282" t="s">
        <v>164</v>
      </c>
      <c r="S1282" t="s">
        <v>84</v>
      </c>
      <c r="T1282" t="s">
        <v>85</v>
      </c>
      <c r="U1282">
        <v>901</v>
      </c>
      <c r="Y1282" t="s">
        <v>2423</v>
      </c>
      <c r="AA1282">
        <v>34.015300000000003</v>
      </c>
      <c r="AB1282">
        <v>-118.3045</v>
      </c>
      <c r="AC1282">
        <f t="shared" si="19"/>
        <v>0</v>
      </c>
    </row>
    <row r="1283" spans="1:29" x14ac:dyDescent="0.35">
      <c r="A1283">
        <v>200804830</v>
      </c>
      <c r="B1283" s="1">
        <v>43848</v>
      </c>
      <c r="C1283" s="1">
        <v>43848</v>
      </c>
      <c r="D1283">
        <v>400</v>
      </c>
      <c r="E1283">
        <v>8</v>
      </c>
      <c r="F1283" t="s">
        <v>109</v>
      </c>
      <c r="G1283">
        <v>898</v>
      </c>
      <c r="H1283">
        <v>1</v>
      </c>
      <c r="I1283">
        <v>331</v>
      </c>
      <c r="J1283" t="s">
        <v>233</v>
      </c>
      <c r="K1283" t="s">
        <v>2424</v>
      </c>
      <c r="L1283">
        <v>33</v>
      </c>
      <c r="M1283" t="s">
        <v>94</v>
      </c>
      <c r="N1283" t="s">
        <v>95</v>
      </c>
      <c r="O1283">
        <v>101</v>
      </c>
      <c r="P1283" t="s">
        <v>32</v>
      </c>
      <c r="S1283" t="s">
        <v>40</v>
      </c>
      <c r="T1283" t="s">
        <v>41</v>
      </c>
      <c r="U1283">
        <v>331</v>
      </c>
      <c r="Y1283" t="s">
        <v>2425</v>
      </c>
      <c r="AA1283">
        <v>34.039099999999998</v>
      </c>
      <c r="AB1283">
        <v>-118.3802</v>
      </c>
      <c r="AC1283">
        <f t="shared" ref="AC1283:AC1346" si="20">IF(OR((S:S)="CC", S:S="AA",S:S="JA"), 1, 0)</f>
        <v>0</v>
      </c>
    </row>
    <row r="1284" spans="1:29" x14ac:dyDescent="0.35">
      <c r="A1284">
        <v>201109255</v>
      </c>
      <c r="B1284" s="1">
        <v>43963</v>
      </c>
      <c r="C1284" s="1">
        <v>43961</v>
      </c>
      <c r="D1284">
        <v>1900</v>
      </c>
      <c r="E1284">
        <v>11</v>
      </c>
      <c r="F1284" t="s">
        <v>64</v>
      </c>
      <c r="G1284">
        <v>1145</v>
      </c>
      <c r="H1284">
        <v>1</v>
      </c>
      <c r="I1284">
        <v>310</v>
      </c>
      <c r="J1284" t="s">
        <v>71</v>
      </c>
      <c r="K1284">
        <v>344</v>
      </c>
      <c r="L1284">
        <v>36</v>
      </c>
      <c r="M1284" t="s">
        <v>30</v>
      </c>
      <c r="N1284" t="s">
        <v>73</v>
      </c>
      <c r="O1284">
        <v>707</v>
      </c>
      <c r="P1284" t="s">
        <v>280</v>
      </c>
      <c r="S1284" t="s">
        <v>40</v>
      </c>
      <c r="T1284" t="s">
        <v>41</v>
      </c>
      <c r="U1284">
        <v>310</v>
      </c>
      <c r="Y1284" t="s">
        <v>2426</v>
      </c>
      <c r="AA1284">
        <v>34.100900000000003</v>
      </c>
      <c r="AB1284">
        <v>-118.25920000000001</v>
      </c>
      <c r="AC1284">
        <f t="shared" si="20"/>
        <v>0</v>
      </c>
    </row>
    <row r="1285" spans="1:29" x14ac:dyDescent="0.35">
      <c r="A1285">
        <v>200513050</v>
      </c>
      <c r="B1285" s="1">
        <v>44059</v>
      </c>
      <c r="C1285" s="1">
        <v>44059</v>
      </c>
      <c r="D1285">
        <v>1500</v>
      </c>
      <c r="E1285">
        <v>5</v>
      </c>
      <c r="F1285" t="s">
        <v>98</v>
      </c>
      <c r="G1285">
        <v>521</v>
      </c>
      <c r="H1285">
        <v>2</v>
      </c>
      <c r="I1285">
        <v>740</v>
      </c>
      <c r="J1285" t="s">
        <v>224</v>
      </c>
      <c r="K1285" t="s">
        <v>438</v>
      </c>
      <c r="L1285">
        <v>63</v>
      </c>
      <c r="M1285" t="s">
        <v>94</v>
      </c>
      <c r="N1285" t="s">
        <v>73</v>
      </c>
      <c r="O1285">
        <v>501</v>
      </c>
      <c r="P1285" t="s">
        <v>164</v>
      </c>
      <c r="S1285" t="s">
        <v>40</v>
      </c>
      <c r="T1285" t="s">
        <v>41</v>
      </c>
      <c r="U1285">
        <v>740</v>
      </c>
      <c r="Y1285" t="s">
        <v>2427</v>
      </c>
      <c r="AA1285">
        <v>33.758200000000002</v>
      </c>
      <c r="AB1285">
        <v>-118.30070000000001</v>
      </c>
      <c r="AC1285">
        <f t="shared" si="20"/>
        <v>0</v>
      </c>
    </row>
    <row r="1286" spans="1:29" x14ac:dyDescent="0.35">
      <c r="A1286">
        <v>201221464</v>
      </c>
      <c r="B1286" s="1">
        <v>44100</v>
      </c>
      <c r="C1286" s="1">
        <v>43928</v>
      </c>
      <c r="D1286">
        <v>1200</v>
      </c>
      <c r="E1286">
        <v>12</v>
      </c>
      <c r="F1286" t="s">
        <v>68</v>
      </c>
      <c r="G1286">
        <v>1208</v>
      </c>
      <c r="H1286">
        <v>2</v>
      </c>
      <c r="I1286">
        <v>624</v>
      </c>
      <c r="J1286" t="s">
        <v>171</v>
      </c>
      <c r="K1286" t="s">
        <v>2428</v>
      </c>
      <c r="L1286">
        <v>75</v>
      </c>
      <c r="M1286" t="s">
        <v>30</v>
      </c>
      <c r="N1286" t="s">
        <v>95</v>
      </c>
      <c r="O1286">
        <v>104</v>
      </c>
      <c r="P1286" t="s">
        <v>201</v>
      </c>
      <c r="Q1286">
        <v>400</v>
      </c>
      <c r="R1286" t="s">
        <v>143</v>
      </c>
      <c r="S1286" t="s">
        <v>40</v>
      </c>
      <c r="T1286" t="s">
        <v>41</v>
      </c>
      <c r="U1286">
        <v>624</v>
      </c>
      <c r="Y1286" t="s">
        <v>2429</v>
      </c>
      <c r="AA1286">
        <v>34.0017</v>
      </c>
      <c r="AB1286">
        <v>-118.2871</v>
      </c>
      <c r="AC1286">
        <f t="shared" si="20"/>
        <v>0</v>
      </c>
    </row>
    <row r="1287" spans="1:29" x14ac:dyDescent="0.35">
      <c r="A1287">
        <v>200319949</v>
      </c>
      <c r="B1287" s="1">
        <v>44140</v>
      </c>
      <c r="C1287" s="1">
        <v>44140</v>
      </c>
      <c r="D1287">
        <v>1925</v>
      </c>
      <c r="E1287">
        <v>3</v>
      </c>
      <c r="F1287" t="s">
        <v>43</v>
      </c>
      <c r="G1287">
        <v>397</v>
      </c>
      <c r="H1287">
        <v>2</v>
      </c>
      <c r="I1287">
        <v>901</v>
      </c>
      <c r="J1287" t="s">
        <v>210</v>
      </c>
      <c r="K1287" t="s">
        <v>2430</v>
      </c>
      <c r="L1287">
        <v>28</v>
      </c>
      <c r="M1287" t="s">
        <v>94</v>
      </c>
      <c r="N1287" t="s">
        <v>95</v>
      </c>
      <c r="O1287">
        <v>203</v>
      </c>
      <c r="P1287" t="s">
        <v>101</v>
      </c>
      <c r="S1287" t="s">
        <v>40</v>
      </c>
      <c r="T1287" t="s">
        <v>41</v>
      </c>
      <c r="U1287">
        <v>901</v>
      </c>
      <c r="Y1287" t="s">
        <v>897</v>
      </c>
      <c r="AA1287">
        <v>34.007300000000001</v>
      </c>
      <c r="AB1287">
        <v>-118.298</v>
      </c>
      <c r="AC1287">
        <f t="shared" si="20"/>
        <v>0</v>
      </c>
    </row>
    <row r="1288" spans="1:29" x14ac:dyDescent="0.35">
      <c r="A1288">
        <v>201000898</v>
      </c>
      <c r="B1288" s="1">
        <v>44107</v>
      </c>
      <c r="C1288" s="1">
        <v>44107</v>
      </c>
      <c r="D1288">
        <v>345</v>
      </c>
      <c r="E1288">
        <v>10</v>
      </c>
      <c r="F1288" t="s">
        <v>103</v>
      </c>
      <c r="G1288">
        <v>1018</v>
      </c>
      <c r="H1288">
        <v>1</v>
      </c>
      <c r="I1288">
        <v>310</v>
      </c>
      <c r="J1288" t="s">
        <v>71</v>
      </c>
      <c r="K1288" t="s">
        <v>2431</v>
      </c>
      <c r="L1288">
        <v>0</v>
      </c>
      <c r="M1288" t="s">
        <v>30</v>
      </c>
      <c r="N1288" t="s">
        <v>73</v>
      </c>
      <c r="O1288">
        <v>418</v>
      </c>
      <c r="S1288" t="s">
        <v>40</v>
      </c>
      <c r="T1288" t="s">
        <v>41</v>
      </c>
      <c r="U1288">
        <v>310</v>
      </c>
      <c r="Y1288" t="s">
        <v>2432</v>
      </c>
      <c r="AA1288">
        <v>34.206600000000002</v>
      </c>
      <c r="AB1288">
        <v>-118.4837</v>
      </c>
      <c r="AC1288">
        <f t="shared" si="20"/>
        <v>0</v>
      </c>
    </row>
    <row r="1289" spans="1:29" x14ac:dyDescent="0.35">
      <c r="A1289">
        <v>200108428</v>
      </c>
      <c r="B1289" s="1">
        <v>43894</v>
      </c>
      <c r="C1289" s="1">
        <v>43894</v>
      </c>
      <c r="D1289">
        <v>700</v>
      </c>
      <c r="E1289">
        <v>1</v>
      </c>
      <c r="F1289" t="s">
        <v>36</v>
      </c>
      <c r="G1289">
        <v>134</v>
      </c>
      <c r="H1289">
        <v>1</v>
      </c>
      <c r="I1289">
        <v>440</v>
      </c>
      <c r="J1289" t="s">
        <v>213</v>
      </c>
      <c r="K1289" t="s">
        <v>1472</v>
      </c>
      <c r="L1289">
        <v>28</v>
      </c>
      <c r="M1289" t="s">
        <v>30</v>
      </c>
      <c r="N1289" t="s">
        <v>73</v>
      </c>
      <c r="O1289">
        <v>402</v>
      </c>
      <c r="P1289" t="s">
        <v>195</v>
      </c>
      <c r="S1289" t="s">
        <v>40</v>
      </c>
      <c r="T1289" t="s">
        <v>41</v>
      </c>
      <c r="U1289">
        <v>440</v>
      </c>
      <c r="Y1289" t="s">
        <v>1579</v>
      </c>
      <c r="AA1289">
        <v>34.051000000000002</v>
      </c>
      <c r="AB1289">
        <v>-118.248</v>
      </c>
      <c r="AC1289">
        <f t="shared" si="20"/>
        <v>0</v>
      </c>
    </row>
    <row r="1290" spans="1:29" x14ac:dyDescent="0.35">
      <c r="A1290">
        <v>200515253</v>
      </c>
      <c r="B1290" s="1">
        <v>44118</v>
      </c>
      <c r="C1290" s="1">
        <v>44118</v>
      </c>
      <c r="D1290">
        <v>602</v>
      </c>
      <c r="E1290">
        <v>5</v>
      </c>
      <c r="F1290" t="s">
        <v>98</v>
      </c>
      <c r="G1290">
        <v>569</v>
      </c>
      <c r="H1290">
        <v>2</v>
      </c>
      <c r="I1290">
        <v>946</v>
      </c>
      <c r="J1290" t="s">
        <v>125</v>
      </c>
      <c r="L1290">
        <v>0</v>
      </c>
      <c r="M1290" t="s">
        <v>46</v>
      </c>
      <c r="N1290" t="s">
        <v>46</v>
      </c>
      <c r="O1290">
        <v>109</v>
      </c>
      <c r="P1290" t="s">
        <v>1043</v>
      </c>
      <c r="S1290" t="s">
        <v>40</v>
      </c>
      <c r="T1290" t="s">
        <v>41</v>
      </c>
      <c r="U1290">
        <v>946</v>
      </c>
      <c r="Y1290" t="s">
        <v>2433</v>
      </c>
      <c r="AA1290">
        <v>33.725000000000001</v>
      </c>
      <c r="AB1290">
        <v>-118.2825</v>
      </c>
      <c r="AC1290">
        <f t="shared" si="20"/>
        <v>0</v>
      </c>
    </row>
    <row r="1291" spans="1:29" x14ac:dyDescent="0.35">
      <c r="A1291">
        <v>200218507</v>
      </c>
      <c r="B1291" s="1">
        <v>44177</v>
      </c>
      <c r="C1291" s="1">
        <v>44176</v>
      </c>
      <c r="D1291">
        <v>1930</v>
      </c>
      <c r="E1291">
        <v>2</v>
      </c>
      <c r="F1291" t="s">
        <v>56</v>
      </c>
      <c r="G1291">
        <v>251</v>
      </c>
      <c r="H1291">
        <v>1</v>
      </c>
      <c r="I1291">
        <v>510</v>
      </c>
      <c r="J1291" t="s">
        <v>29</v>
      </c>
      <c r="L1291">
        <v>0</v>
      </c>
      <c r="O1291">
        <v>101</v>
      </c>
      <c r="P1291" t="s">
        <v>32</v>
      </c>
      <c r="S1291" t="s">
        <v>40</v>
      </c>
      <c r="T1291" t="s">
        <v>41</v>
      </c>
      <c r="U1291">
        <v>510</v>
      </c>
      <c r="Y1291" t="s">
        <v>2434</v>
      </c>
      <c r="AA1291">
        <v>34.0657</v>
      </c>
      <c r="AB1291">
        <v>-118.2792</v>
      </c>
      <c r="AC1291">
        <f t="shared" si="20"/>
        <v>0</v>
      </c>
    </row>
    <row r="1292" spans="1:29" x14ac:dyDescent="0.35">
      <c r="A1292">
        <v>201013303</v>
      </c>
      <c r="B1292" s="1">
        <v>44095</v>
      </c>
      <c r="C1292" s="1">
        <v>44095</v>
      </c>
      <c r="D1292">
        <v>830</v>
      </c>
      <c r="E1292">
        <v>10</v>
      </c>
      <c r="F1292" t="s">
        <v>103</v>
      </c>
      <c r="G1292">
        <v>1011</v>
      </c>
      <c r="H1292">
        <v>2</v>
      </c>
      <c r="I1292">
        <v>664</v>
      </c>
      <c r="J1292" t="s">
        <v>1125</v>
      </c>
      <c r="L1292">
        <v>32</v>
      </c>
      <c r="M1292" t="s">
        <v>94</v>
      </c>
      <c r="N1292" t="s">
        <v>95</v>
      </c>
      <c r="O1292">
        <v>502</v>
      </c>
      <c r="P1292" t="s">
        <v>47</v>
      </c>
      <c r="S1292" t="s">
        <v>40</v>
      </c>
      <c r="T1292" t="s">
        <v>41</v>
      </c>
      <c r="U1292">
        <v>664</v>
      </c>
      <c r="Y1292" t="s">
        <v>2435</v>
      </c>
      <c r="AA1292">
        <v>34.2012</v>
      </c>
      <c r="AB1292">
        <v>-118.54640000000001</v>
      </c>
      <c r="AC1292">
        <f t="shared" si="20"/>
        <v>0</v>
      </c>
    </row>
    <row r="1293" spans="1:29" x14ac:dyDescent="0.35">
      <c r="A1293">
        <v>200314959</v>
      </c>
      <c r="B1293" s="1">
        <v>44042</v>
      </c>
      <c r="C1293" s="1">
        <v>44042</v>
      </c>
      <c r="D1293">
        <v>2110</v>
      </c>
      <c r="E1293">
        <v>3</v>
      </c>
      <c r="F1293" t="s">
        <v>43</v>
      </c>
      <c r="G1293">
        <v>326</v>
      </c>
      <c r="H1293">
        <v>2</v>
      </c>
      <c r="I1293">
        <v>890</v>
      </c>
      <c r="J1293" t="s">
        <v>836</v>
      </c>
      <c r="K1293" t="s">
        <v>2436</v>
      </c>
      <c r="L1293">
        <v>19</v>
      </c>
      <c r="M1293" t="s">
        <v>46</v>
      </c>
      <c r="N1293" t="s">
        <v>46</v>
      </c>
      <c r="O1293">
        <v>101</v>
      </c>
      <c r="P1293" t="s">
        <v>32</v>
      </c>
      <c r="S1293" t="s">
        <v>33</v>
      </c>
      <c r="T1293" t="s">
        <v>34</v>
      </c>
      <c r="U1293">
        <v>890</v>
      </c>
      <c r="Y1293" t="s">
        <v>2437</v>
      </c>
      <c r="Z1293" t="s">
        <v>2438</v>
      </c>
      <c r="AA1293">
        <v>34.030900000000003</v>
      </c>
      <c r="AB1293">
        <v>-118.30410000000001</v>
      </c>
      <c r="AC1293">
        <f t="shared" si="20"/>
        <v>1</v>
      </c>
    </row>
    <row r="1294" spans="1:29" x14ac:dyDescent="0.35">
      <c r="A1294">
        <v>200618033</v>
      </c>
      <c r="B1294" s="1">
        <v>44149</v>
      </c>
      <c r="C1294" s="1">
        <v>44149</v>
      </c>
      <c r="D1294">
        <v>1940</v>
      </c>
      <c r="E1294">
        <v>6</v>
      </c>
      <c r="F1294" t="s">
        <v>91</v>
      </c>
      <c r="G1294">
        <v>646</v>
      </c>
      <c r="H1294">
        <v>1</v>
      </c>
      <c r="I1294">
        <v>480</v>
      </c>
      <c r="J1294" t="s">
        <v>44</v>
      </c>
      <c r="K1294" t="s">
        <v>2439</v>
      </c>
      <c r="L1294">
        <v>26</v>
      </c>
      <c r="M1294" t="s">
        <v>30</v>
      </c>
      <c r="N1294" t="s">
        <v>31</v>
      </c>
      <c r="O1294">
        <v>101</v>
      </c>
      <c r="P1294" t="s">
        <v>32</v>
      </c>
      <c r="S1294" t="s">
        <v>40</v>
      </c>
      <c r="T1294" t="s">
        <v>41</v>
      </c>
      <c r="U1294">
        <v>480</v>
      </c>
      <c r="Y1294" t="s">
        <v>2440</v>
      </c>
      <c r="AA1294">
        <v>34.101599999999998</v>
      </c>
      <c r="AB1294">
        <v>-118.3271</v>
      </c>
      <c r="AC1294">
        <f t="shared" si="20"/>
        <v>0</v>
      </c>
    </row>
    <row r="1295" spans="1:29" x14ac:dyDescent="0.35">
      <c r="A1295">
        <v>201305511</v>
      </c>
      <c r="B1295" s="1">
        <v>43858</v>
      </c>
      <c r="C1295" s="1">
        <v>43857</v>
      </c>
      <c r="D1295">
        <v>1400</v>
      </c>
      <c r="E1295">
        <v>13</v>
      </c>
      <c r="F1295" t="s">
        <v>62</v>
      </c>
      <c r="G1295">
        <v>1351</v>
      </c>
      <c r="H1295">
        <v>1</v>
      </c>
      <c r="I1295">
        <v>510</v>
      </c>
      <c r="J1295" t="s">
        <v>29</v>
      </c>
      <c r="L1295">
        <v>0</v>
      </c>
      <c r="O1295">
        <v>101</v>
      </c>
      <c r="P1295" t="s">
        <v>32</v>
      </c>
      <c r="S1295" t="s">
        <v>40</v>
      </c>
      <c r="T1295" t="s">
        <v>41</v>
      </c>
      <c r="U1295">
        <v>510</v>
      </c>
      <c r="Y1295" t="s">
        <v>2290</v>
      </c>
      <c r="Z1295" t="s">
        <v>2372</v>
      </c>
      <c r="AA1295">
        <v>34.005600000000001</v>
      </c>
      <c r="AB1295">
        <v>-118.2784</v>
      </c>
      <c r="AC1295">
        <f t="shared" si="20"/>
        <v>0</v>
      </c>
    </row>
    <row r="1296" spans="1:29" x14ac:dyDescent="0.35">
      <c r="A1296">
        <v>201305652</v>
      </c>
      <c r="B1296" s="1">
        <v>43860</v>
      </c>
      <c r="C1296" s="1">
        <v>43859</v>
      </c>
      <c r="D1296">
        <v>1200</v>
      </c>
      <c r="E1296">
        <v>13</v>
      </c>
      <c r="F1296" t="s">
        <v>62</v>
      </c>
      <c r="G1296">
        <v>1365</v>
      </c>
      <c r="H1296">
        <v>2</v>
      </c>
      <c r="I1296">
        <v>626</v>
      </c>
      <c r="J1296" t="s">
        <v>141</v>
      </c>
      <c r="K1296" t="s">
        <v>2441</v>
      </c>
      <c r="L1296">
        <v>20</v>
      </c>
      <c r="M1296" t="s">
        <v>30</v>
      </c>
      <c r="N1296" t="s">
        <v>163</v>
      </c>
      <c r="O1296">
        <v>501</v>
      </c>
      <c r="P1296" t="s">
        <v>164</v>
      </c>
      <c r="Q1296">
        <v>400</v>
      </c>
      <c r="R1296" t="s">
        <v>143</v>
      </c>
      <c r="S1296" t="s">
        <v>84</v>
      </c>
      <c r="T1296" t="s">
        <v>85</v>
      </c>
      <c r="U1296">
        <v>626</v>
      </c>
      <c r="Y1296" t="s">
        <v>2442</v>
      </c>
      <c r="AA1296">
        <v>33.999299999999998</v>
      </c>
      <c r="AB1296">
        <v>-118.2499</v>
      </c>
      <c r="AC1296">
        <f t="shared" si="20"/>
        <v>0</v>
      </c>
    </row>
    <row r="1297" spans="1:29" x14ac:dyDescent="0.35">
      <c r="A1297">
        <v>200305132</v>
      </c>
      <c r="B1297" s="1">
        <v>43851</v>
      </c>
      <c r="C1297" s="1">
        <v>43851</v>
      </c>
      <c r="D1297">
        <v>530</v>
      </c>
      <c r="E1297">
        <v>3</v>
      </c>
      <c r="F1297" t="s">
        <v>43</v>
      </c>
      <c r="G1297">
        <v>392</v>
      </c>
      <c r="H1297">
        <v>2</v>
      </c>
      <c r="I1297">
        <v>624</v>
      </c>
      <c r="J1297" t="s">
        <v>171</v>
      </c>
      <c r="K1297" t="s">
        <v>2443</v>
      </c>
      <c r="L1297">
        <v>30</v>
      </c>
      <c r="M1297" t="s">
        <v>30</v>
      </c>
      <c r="N1297" t="s">
        <v>163</v>
      </c>
      <c r="O1297">
        <v>101</v>
      </c>
      <c r="P1297" t="s">
        <v>32</v>
      </c>
      <c r="Q1297">
        <v>400</v>
      </c>
      <c r="R1297" t="s">
        <v>143</v>
      </c>
      <c r="S1297" t="s">
        <v>33</v>
      </c>
      <c r="T1297" t="s">
        <v>34</v>
      </c>
      <c r="U1297">
        <v>624</v>
      </c>
      <c r="Y1297" t="s">
        <v>2444</v>
      </c>
      <c r="AA1297">
        <v>34.003700000000002</v>
      </c>
      <c r="AB1297">
        <v>-118.318</v>
      </c>
      <c r="AC1297">
        <f t="shared" si="20"/>
        <v>1</v>
      </c>
    </row>
    <row r="1298" spans="1:29" x14ac:dyDescent="0.35">
      <c r="A1298">
        <v>200705873</v>
      </c>
      <c r="B1298" s="1">
        <v>43870</v>
      </c>
      <c r="C1298" s="1">
        <v>43870</v>
      </c>
      <c r="D1298">
        <v>1230</v>
      </c>
      <c r="E1298">
        <v>7</v>
      </c>
      <c r="F1298" t="s">
        <v>28</v>
      </c>
      <c r="G1298">
        <v>706</v>
      </c>
      <c r="H1298">
        <v>2</v>
      </c>
      <c r="I1298">
        <v>745</v>
      </c>
      <c r="J1298" t="s">
        <v>139</v>
      </c>
      <c r="K1298" t="s">
        <v>2445</v>
      </c>
      <c r="L1298">
        <v>0</v>
      </c>
      <c r="M1298" t="s">
        <v>30</v>
      </c>
      <c r="N1298" t="s">
        <v>73</v>
      </c>
      <c r="O1298">
        <v>708</v>
      </c>
      <c r="P1298" t="s">
        <v>489</v>
      </c>
      <c r="S1298" t="s">
        <v>33</v>
      </c>
      <c r="T1298" t="s">
        <v>34</v>
      </c>
      <c r="U1298">
        <v>745</v>
      </c>
      <c r="V1298">
        <v>998</v>
      </c>
      <c r="Y1298" t="s">
        <v>2446</v>
      </c>
      <c r="AA1298">
        <v>34.081899999999997</v>
      </c>
      <c r="AB1298">
        <v>-118.3441</v>
      </c>
      <c r="AC1298">
        <f t="shared" si="20"/>
        <v>1</v>
      </c>
    </row>
    <row r="1299" spans="1:29" x14ac:dyDescent="0.35">
      <c r="A1299">
        <v>201210296</v>
      </c>
      <c r="B1299" s="1">
        <v>43924</v>
      </c>
      <c r="C1299" s="1">
        <v>43924</v>
      </c>
      <c r="D1299">
        <v>2020</v>
      </c>
      <c r="E1299">
        <v>12</v>
      </c>
      <c r="F1299" t="s">
        <v>68</v>
      </c>
      <c r="G1299">
        <v>1213</v>
      </c>
      <c r="H1299">
        <v>2</v>
      </c>
      <c r="I1299">
        <v>753</v>
      </c>
      <c r="J1299" t="s">
        <v>452</v>
      </c>
      <c r="K1299" t="s">
        <v>2447</v>
      </c>
      <c r="L1299">
        <v>0</v>
      </c>
      <c r="M1299" t="s">
        <v>46</v>
      </c>
      <c r="N1299" t="s">
        <v>46</v>
      </c>
      <c r="O1299">
        <v>501</v>
      </c>
      <c r="P1299" t="s">
        <v>164</v>
      </c>
      <c r="Q1299">
        <v>102</v>
      </c>
      <c r="R1299" t="s">
        <v>219</v>
      </c>
      <c r="S1299" t="s">
        <v>40</v>
      </c>
      <c r="T1299" t="s">
        <v>41</v>
      </c>
      <c r="U1299">
        <v>753</v>
      </c>
      <c r="V1299">
        <v>998</v>
      </c>
      <c r="Y1299" t="s">
        <v>2448</v>
      </c>
      <c r="AA1299">
        <v>33.995100000000001</v>
      </c>
      <c r="AB1299">
        <v>-118.3113</v>
      </c>
      <c r="AC1299">
        <f t="shared" si="20"/>
        <v>0</v>
      </c>
    </row>
    <row r="1300" spans="1:29" x14ac:dyDescent="0.35">
      <c r="A1300">
        <v>200814018</v>
      </c>
      <c r="B1300" s="1">
        <v>44087</v>
      </c>
      <c r="C1300" s="1">
        <v>44087</v>
      </c>
      <c r="D1300">
        <v>200</v>
      </c>
      <c r="E1300">
        <v>8</v>
      </c>
      <c r="F1300" t="s">
        <v>109</v>
      </c>
      <c r="G1300">
        <v>843</v>
      </c>
      <c r="H1300">
        <v>2</v>
      </c>
      <c r="I1300">
        <v>626</v>
      </c>
      <c r="J1300" t="s">
        <v>141</v>
      </c>
      <c r="K1300" t="s">
        <v>2449</v>
      </c>
      <c r="L1300">
        <v>20</v>
      </c>
      <c r="M1300" t="s">
        <v>94</v>
      </c>
      <c r="N1300" t="s">
        <v>163</v>
      </c>
      <c r="O1300">
        <v>101</v>
      </c>
      <c r="P1300" t="s">
        <v>32</v>
      </c>
      <c r="Q1300">
        <v>400</v>
      </c>
      <c r="R1300" t="s">
        <v>143</v>
      </c>
      <c r="S1300" t="s">
        <v>84</v>
      </c>
      <c r="T1300" t="s">
        <v>85</v>
      </c>
      <c r="U1300">
        <v>626</v>
      </c>
      <c r="Y1300" t="s">
        <v>2450</v>
      </c>
      <c r="Z1300" t="s">
        <v>2451</v>
      </c>
      <c r="AA1300">
        <v>34.125999999999998</v>
      </c>
      <c r="AB1300">
        <v>-118.47839999999999</v>
      </c>
      <c r="AC1300">
        <f t="shared" si="20"/>
        <v>0</v>
      </c>
    </row>
    <row r="1301" spans="1:29" x14ac:dyDescent="0.35">
      <c r="A1301">
        <v>200706040</v>
      </c>
      <c r="B1301" s="1">
        <v>43873</v>
      </c>
      <c r="C1301" s="1">
        <v>43871</v>
      </c>
      <c r="D1301">
        <v>1500</v>
      </c>
      <c r="E1301">
        <v>7</v>
      </c>
      <c r="F1301" t="s">
        <v>28</v>
      </c>
      <c r="G1301">
        <v>762</v>
      </c>
      <c r="H1301">
        <v>2</v>
      </c>
      <c r="I1301">
        <v>930</v>
      </c>
      <c r="J1301" t="s">
        <v>339</v>
      </c>
      <c r="K1301">
        <v>443</v>
      </c>
      <c r="L1301">
        <v>38</v>
      </c>
      <c r="M1301" t="s">
        <v>30</v>
      </c>
      <c r="N1301" t="s">
        <v>73</v>
      </c>
      <c r="O1301">
        <v>108</v>
      </c>
      <c r="P1301" t="s">
        <v>105</v>
      </c>
      <c r="Q1301">
        <v>511</v>
      </c>
      <c r="R1301" t="s">
        <v>151</v>
      </c>
      <c r="S1301" t="s">
        <v>40</v>
      </c>
      <c r="T1301" t="s">
        <v>41</v>
      </c>
      <c r="U1301">
        <v>930</v>
      </c>
      <c r="Y1301" t="s">
        <v>2452</v>
      </c>
      <c r="AA1301">
        <v>34.053400000000003</v>
      </c>
      <c r="AB1301">
        <v>-118.3762</v>
      </c>
      <c r="AC1301">
        <f t="shared" si="20"/>
        <v>0</v>
      </c>
    </row>
    <row r="1302" spans="1:29" x14ac:dyDescent="0.35">
      <c r="A1302">
        <v>200106897</v>
      </c>
      <c r="B1302" s="1">
        <v>43872</v>
      </c>
      <c r="C1302" s="1">
        <v>43872</v>
      </c>
      <c r="D1302">
        <v>800</v>
      </c>
      <c r="E1302">
        <v>1</v>
      </c>
      <c r="F1302" t="s">
        <v>36</v>
      </c>
      <c r="G1302">
        <v>134</v>
      </c>
      <c r="H1302">
        <v>1</v>
      </c>
      <c r="I1302">
        <v>230</v>
      </c>
      <c r="J1302" t="s">
        <v>161</v>
      </c>
      <c r="K1302" t="s">
        <v>2453</v>
      </c>
      <c r="L1302">
        <v>31</v>
      </c>
      <c r="M1302" t="s">
        <v>30</v>
      </c>
      <c r="N1302" t="s">
        <v>95</v>
      </c>
      <c r="O1302">
        <v>101</v>
      </c>
      <c r="P1302" t="s">
        <v>32</v>
      </c>
      <c r="Q1302">
        <v>216</v>
      </c>
      <c r="R1302" t="s">
        <v>1006</v>
      </c>
      <c r="S1302" t="s">
        <v>33</v>
      </c>
      <c r="T1302" t="s">
        <v>34</v>
      </c>
      <c r="U1302">
        <v>230</v>
      </c>
      <c r="V1302">
        <v>998</v>
      </c>
      <c r="Y1302" t="s">
        <v>2454</v>
      </c>
      <c r="AA1302">
        <v>34.050199999999997</v>
      </c>
      <c r="AB1302">
        <v>-118.2487</v>
      </c>
      <c r="AC1302">
        <f t="shared" si="20"/>
        <v>1</v>
      </c>
    </row>
    <row r="1303" spans="1:29" x14ac:dyDescent="0.35">
      <c r="A1303">
        <v>200314826</v>
      </c>
      <c r="B1303" s="1">
        <v>44039</v>
      </c>
      <c r="C1303" s="1">
        <v>44039</v>
      </c>
      <c r="D1303">
        <v>1340</v>
      </c>
      <c r="E1303">
        <v>3</v>
      </c>
      <c r="F1303" t="s">
        <v>43</v>
      </c>
      <c r="G1303">
        <v>325</v>
      </c>
      <c r="H1303">
        <v>1</v>
      </c>
      <c r="I1303">
        <v>480</v>
      </c>
      <c r="J1303" t="s">
        <v>44</v>
      </c>
      <c r="K1303" t="s">
        <v>2455</v>
      </c>
      <c r="L1303">
        <v>23</v>
      </c>
      <c r="M1303" t="s">
        <v>30</v>
      </c>
      <c r="N1303" t="s">
        <v>173</v>
      </c>
      <c r="O1303">
        <v>502</v>
      </c>
      <c r="P1303" t="s">
        <v>47</v>
      </c>
      <c r="S1303" t="s">
        <v>40</v>
      </c>
      <c r="T1303" t="s">
        <v>41</v>
      </c>
      <c r="U1303">
        <v>480</v>
      </c>
      <c r="Y1303" t="s">
        <v>2456</v>
      </c>
      <c r="AA1303">
        <v>34.030700000000003</v>
      </c>
      <c r="AB1303">
        <v>-118.2923</v>
      </c>
      <c r="AC1303">
        <f t="shared" si="20"/>
        <v>0</v>
      </c>
    </row>
    <row r="1304" spans="1:29" x14ac:dyDescent="0.35">
      <c r="A1304">
        <v>200404380</v>
      </c>
      <c r="B1304" s="1">
        <v>43841</v>
      </c>
      <c r="C1304" s="1">
        <v>43839</v>
      </c>
      <c r="D1304">
        <v>1600</v>
      </c>
      <c r="E1304">
        <v>4</v>
      </c>
      <c r="F1304" t="s">
        <v>54</v>
      </c>
      <c r="G1304">
        <v>489</v>
      </c>
      <c r="H1304">
        <v>1</v>
      </c>
      <c r="I1304">
        <v>510</v>
      </c>
      <c r="J1304" t="s">
        <v>29</v>
      </c>
      <c r="L1304">
        <v>0</v>
      </c>
      <c r="O1304">
        <v>101</v>
      </c>
      <c r="P1304" t="s">
        <v>32</v>
      </c>
      <c r="S1304" t="s">
        <v>40</v>
      </c>
      <c r="T1304" t="s">
        <v>41</v>
      </c>
      <c r="U1304">
        <v>510</v>
      </c>
      <c r="Y1304" t="s">
        <v>2457</v>
      </c>
      <c r="Z1304" t="s">
        <v>2458</v>
      </c>
      <c r="AA1304">
        <v>34.0227</v>
      </c>
      <c r="AB1304">
        <v>-118.21129999999999</v>
      </c>
      <c r="AC1304">
        <f t="shared" si="20"/>
        <v>0</v>
      </c>
    </row>
    <row r="1305" spans="1:29" x14ac:dyDescent="0.35">
      <c r="A1305">
        <v>200413335</v>
      </c>
      <c r="B1305" s="1">
        <v>44105</v>
      </c>
      <c r="C1305" s="1">
        <v>44104</v>
      </c>
      <c r="D1305">
        <v>2130</v>
      </c>
      <c r="E1305">
        <v>4</v>
      </c>
      <c r="F1305" t="s">
        <v>54</v>
      </c>
      <c r="G1305">
        <v>442</v>
      </c>
      <c r="H1305">
        <v>2</v>
      </c>
      <c r="I1305">
        <v>740</v>
      </c>
      <c r="J1305" t="s">
        <v>224</v>
      </c>
      <c r="K1305">
        <v>329</v>
      </c>
      <c r="L1305">
        <v>0</v>
      </c>
      <c r="M1305" t="s">
        <v>46</v>
      </c>
      <c r="N1305" t="s">
        <v>46</v>
      </c>
      <c r="O1305">
        <v>210</v>
      </c>
      <c r="P1305" t="s">
        <v>183</v>
      </c>
      <c r="S1305" t="s">
        <v>40</v>
      </c>
      <c r="T1305" t="s">
        <v>41</v>
      </c>
      <c r="U1305">
        <v>740</v>
      </c>
      <c r="Y1305" t="s">
        <v>2459</v>
      </c>
      <c r="AA1305">
        <v>34.058300000000003</v>
      </c>
      <c r="AB1305">
        <v>-118.21129999999999</v>
      </c>
      <c r="AC1305">
        <f t="shared" si="20"/>
        <v>0</v>
      </c>
    </row>
    <row r="1306" spans="1:29" x14ac:dyDescent="0.35">
      <c r="A1306">
        <v>201011831</v>
      </c>
      <c r="B1306" s="1">
        <v>44051</v>
      </c>
      <c r="C1306" s="1">
        <v>44044</v>
      </c>
      <c r="D1306">
        <v>2000</v>
      </c>
      <c r="E1306">
        <v>10</v>
      </c>
      <c r="F1306" t="s">
        <v>103</v>
      </c>
      <c r="G1306">
        <v>1033</v>
      </c>
      <c r="H1306">
        <v>2</v>
      </c>
      <c r="I1306">
        <v>624</v>
      </c>
      <c r="J1306" t="s">
        <v>171</v>
      </c>
      <c r="K1306" t="s">
        <v>2460</v>
      </c>
      <c r="L1306">
        <v>59</v>
      </c>
      <c r="M1306" t="s">
        <v>30</v>
      </c>
      <c r="N1306" t="s">
        <v>31</v>
      </c>
      <c r="O1306">
        <v>502</v>
      </c>
      <c r="P1306" t="s">
        <v>47</v>
      </c>
      <c r="Q1306">
        <v>400</v>
      </c>
      <c r="R1306" t="s">
        <v>143</v>
      </c>
      <c r="S1306" t="s">
        <v>84</v>
      </c>
      <c r="T1306" t="s">
        <v>85</v>
      </c>
      <c r="U1306">
        <v>624</v>
      </c>
      <c r="Y1306" t="s">
        <v>2461</v>
      </c>
      <c r="AA1306">
        <v>34.184699999999999</v>
      </c>
      <c r="AB1306">
        <v>-118.5441</v>
      </c>
      <c r="AC1306">
        <f t="shared" si="20"/>
        <v>0</v>
      </c>
    </row>
    <row r="1307" spans="1:29" x14ac:dyDescent="0.35">
      <c r="A1307">
        <v>200806550</v>
      </c>
      <c r="B1307" s="1">
        <v>43887</v>
      </c>
      <c r="C1307" s="1">
        <v>43887</v>
      </c>
      <c r="D1307">
        <v>1030</v>
      </c>
      <c r="E1307">
        <v>8</v>
      </c>
      <c r="F1307" t="s">
        <v>109</v>
      </c>
      <c r="G1307">
        <v>827</v>
      </c>
      <c r="H1307">
        <v>1</v>
      </c>
      <c r="I1307">
        <v>442</v>
      </c>
      <c r="J1307" t="s">
        <v>179</v>
      </c>
      <c r="K1307" t="s">
        <v>2462</v>
      </c>
      <c r="L1307">
        <v>0</v>
      </c>
      <c r="M1307" t="s">
        <v>46</v>
      </c>
      <c r="N1307" t="s">
        <v>46</v>
      </c>
      <c r="O1307">
        <v>252</v>
      </c>
      <c r="P1307" t="s">
        <v>783</v>
      </c>
      <c r="S1307" t="s">
        <v>40</v>
      </c>
      <c r="T1307" t="s">
        <v>41</v>
      </c>
      <c r="U1307">
        <v>442</v>
      </c>
      <c r="Y1307" t="s">
        <v>784</v>
      </c>
      <c r="AA1307">
        <v>34.057899999999997</v>
      </c>
      <c r="AB1307">
        <v>-118.4683</v>
      </c>
      <c r="AC1307">
        <f t="shared" si="20"/>
        <v>0</v>
      </c>
    </row>
    <row r="1308" spans="1:29" x14ac:dyDescent="0.35">
      <c r="A1308">
        <v>200215862</v>
      </c>
      <c r="B1308" s="1">
        <v>44110</v>
      </c>
      <c r="C1308" s="1">
        <v>44101</v>
      </c>
      <c r="D1308">
        <v>2200</v>
      </c>
      <c r="E1308">
        <v>2</v>
      </c>
      <c r="F1308" t="s">
        <v>56</v>
      </c>
      <c r="G1308">
        <v>245</v>
      </c>
      <c r="H1308">
        <v>1</v>
      </c>
      <c r="I1308">
        <v>210</v>
      </c>
      <c r="J1308" t="s">
        <v>149</v>
      </c>
      <c r="K1308" t="s">
        <v>2463</v>
      </c>
      <c r="L1308">
        <v>75</v>
      </c>
      <c r="M1308" t="s">
        <v>30</v>
      </c>
      <c r="N1308" t="s">
        <v>95</v>
      </c>
      <c r="O1308">
        <v>109</v>
      </c>
      <c r="P1308" t="s">
        <v>1043</v>
      </c>
      <c r="Q1308">
        <v>400</v>
      </c>
      <c r="R1308" t="s">
        <v>143</v>
      </c>
      <c r="S1308" t="s">
        <v>40</v>
      </c>
      <c r="T1308" t="s">
        <v>41</v>
      </c>
      <c r="U1308">
        <v>210</v>
      </c>
      <c r="Y1308" t="s">
        <v>802</v>
      </c>
      <c r="Z1308" t="s">
        <v>1849</v>
      </c>
      <c r="AA1308">
        <v>34.057699999999997</v>
      </c>
      <c r="AB1308">
        <v>-118.2799</v>
      </c>
      <c r="AC1308">
        <f t="shared" si="20"/>
        <v>0</v>
      </c>
    </row>
    <row r="1309" spans="1:29" x14ac:dyDescent="0.35">
      <c r="A1309">
        <v>200909229</v>
      </c>
      <c r="B1309" s="1">
        <v>43953</v>
      </c>
      <c r="C1309" s="1">
        <v>43952</v>
      </c>
      <c r="D1309">
        <v>1600</v>
      </c>
      <c r="E1309">
        <v>9</v>
      </c>
      <c r="F1309" t="s">
        <v>49</v>
      </c>
      <c r="G1309">
        <v>943</v>
      </c>
      <c r="H1309">
        <v>1</v>
      </c>
      <c r="I1309">
        <v>310</v>
      </c>
      <c r="J1309" t="s">
        <v>71</v>
      </c>
      <c r="K1309" t="s">
        <v>2464</v>
      </c>
      <c r="L1309">
        <v>0</v>
      </c>
      <c r="M1309" t="s">
        <v>46</v>
      </c>
      <c r="N1309" t="s">
        <v>46</v>
      </c>
      <c r="O1309">
        <v>507</v>
      </c>
      <c r="P1309" t="s">
        <v>169</v>
      </c>
      <c r="S1309" t="s">
        <v>40</v>
      </c>
      <c r="T1309" t="s">
        <v>41</v>
      </c>
      <c r="U1309">
        <v>310</v>
      </c>
      <c r="V1309">
        <v>998</v>
      </c>
      <c r="Y1309" t="s">
        <v>2465</v>
      </c>
      <c r="AA1309">
        <v>34.1785</v>
      </c>
      <c r="AB1309">
        <v>-118.4465</v>
      </c>
      <c r="AC1309">
        <f t="shared" si="20"/>
        <v>0</v>
      </c>
    </row>
    <row r="1310" spans="1:29" x14ac:dyDescent="0.35">
      <c r="A1310">
        <v>201011142</v>
      </c>
      <c r="B1310" s="1">
        <v>44031</v>
      </c>
      <c r="C1310" s="1">
        <v>44031</v>
      </c>
      <c r="D1310">
        <v>1140</v>
      </c>
      <c r="E1310">
        <v>10</v>
      </c>
      <c r="F1310" t="s">
        <v>103</v>
      </c>
      <c r="G1310">
        <v>1088</v>
      </c>
      <c r="H1310">
        <v>1</v>
      </c>
      <c r="I1310">
        <v>442</v>
      </c>
      <c r="J1310" t="s">
        <v>179</v>
      </c>
      <c r="K1310" t="s">
        <v>2466</v>
      </c>
      <c r="L1310">
        <v>0</v>
      </c>
      <c r="M1310" t="s">
        <v>30</v>
      </c>
      <c r="N1310" t="s">
        <v>31</v>
      </c>
      <c r="O1310">
        <v>402</v>
      </c>
      <c r="P1310" t="s">
        <v>195</v>
      </c>
      <c r="Q1310">
        <v>212</v>
      </c>
      <c r="R1310" t="s">
        <v>1167</v>
      </c>
      <c r="S1310" t="s">
        <v>40</v>
      </c>
      <c r="T1310" t="s">
        <v>41</v>
      </c>
      <c r="U1310">
        <v>442</v>
      </c>
      <c r="Y1310" t="s">
        <v>2467</v>
      </c>
      <c r="AA1310">
        <v>34.157299999999999</v>
      </c>
      <c r="AB1310">
        <v>-118.4901</v>
      </c>
      <c r="AC1310">
        <f t="shared" si="20"/>
        <v>0</v>
      </c>
    </row>
    <row r="1311" spans="1:29" x14ac:dyDescent="0.35">
      <c r="A1311">
        <v>200808010</v>
      </c>
      <c r="B1311" s="1">
        <v>43925</v>
      </c>
      <c r="C1311" s="1">
        <v>43922</v>
      </c>
      <c r="D1311">
        <v>1905</v>
      </c>
      <c r="E1311">
        <v>8</v>
      </c>
      <c r="F1311" t="s">
        <v>109</v>
      </c>
      <c r="G1311">
        <v>812</v>
      </c>
      <c r="H1311">
        <v>2</v>
      </c>
      <c r="I1311">
        <v>354</v>
      </c>
      <c r="J1311" t="s">
        <v>167</v>
      </c>
      <c r="K1311" t="s">
        <v>2468</v>
      </c>
      <c r="L1311">
        <v>65</v>
      </c>
      <c r="M1311" t="s">
        <v>30</v>
      </c>
      <c r="N1311" t="s">
        <v>73</v>
      </c>
      <c r="O1311">
        <v>501</v>
      </c>
      <c r="P1311" t="s">
        <v>164</v>
      </c>
      <c r="S1311" t="s">
        <v>40</v>
      </c>
      <c r="T1311" t="s">
        <v>41</v>
      </c>
      <c r="U1311">
        <v>354</v>
      </c>
      <c r="Y1311" t="s">
        <v>2469</v>
      </c>
      <c r="AA1311">
        <v>34.063600000000001</v>
      </c>
      <c r="AB1311">
        <v>-118.4819</v>
      </c>
      <c r="AC1311">
        <f t="shared" si="20"/>
        <v>0</v>
      </c>
    </row>
    <row r="1312" spans="1:29" x14ac:dyDescent="0.35">
      <c r="A1312">
        <v>200704339</v>
      </c>
      <c r="B1312" s="1">
        <v>43838</v>
      </c>
      <c r="C1312" s="1">
        <v>43838</v>
      </c>
      <c r="D1312">
        <v>1</v>
      </c>
      <c r="E1312">
        <v>7</v>
      </c>
      <c r="F1312" t="s">
        <v>28</v>
      </c>
      <c r="G1312">
        <v>759</v>
      </c>
      <c r="H1312">
        <v>2</v>
      </c>
      <c r="I1312">
        <v>626</v>
      </c>
      <c r="J1312" t="s">
        <v>141</v>
      </c>
      <c r="K1312" t="s">
        <v>1309</v>
      </c>
      <c r="L1312">
        <v>40</v>
      </c>
      <c r="M1312" t="s">
        <v>30</v>
      </c>
      <c r="N1312" t="s">
        <v>95</v>
      </c>
      <c r="O1312">
        <v>502</v>
      </c>
      <c r="P1312" t="s">
        <v>47</v>
      </c>
      <c r="Q1312">
        <v>400</v>
      </c>
      <c r="R1312" t="s">
        <v>143</v>
      </c>
      <c r="S1312" t="s">
        <v>84</v>
      </c>
      <c r="T1312" t="s">
        <v>85</v>
      </c>
      <c r="U1312">
        <v>626</v>
      </c>
      <c r="Y1312" t="s">
        <v>2470</v>
      </c>
      <c r="AA1312">
        <v>34.051600000000001</v>
      </c>
      <c r="AB1312">
        <v>-118.3219</v>
      </c>
      <c r="AC1312">
        <f t="shared" si="20"/>
        <v>0</v>
      </c>
    </row>
    <row r="1313" spans="1:29" x14ac:dyDescent="0.35">
      <c r="A1313">
        <v>200404890</v>
      </c>
      <c r="B1313" s="1">
        <v>43853</v>
      </c>
      <c r="C1313" s="1">
        <v>43853</v>
      </c>
      <c r="D1313">
        <v>1200</v>
      </c>
      <c r="E1313">
        <v>4</v>
      </c>
      <c r="F1313" t="s">
        <v>54</v>
      </c>
      <c r="G1313">
        <v>409</v>
      </c>
      <c r="H1313">
        <v>2</v>
      </c>
      <c r="I1313">
        <v>626</v>
      </c>
      <c r="J1313" t="s">
        <v>141</v>
      </c>
      <c r="K1313" t="s">
        <v>2471</v>
      </c>
      <c r="L1313">
        <v>18</v>
      </c>
      <c r="M1313" t="s">
        <v>94</v>
      </c>
      <c r="N1313" t="s">
        <v>95</v>
      </c>
      <c r="O1313">
        <v>502</v>
      </c>
      <c r="P1313" t="s">
        <v>47</v>
      </c>
      <c r="Q1313">
        <v>400</v>
      </c>
      <c r="R1313" t="s">
        <v>143</v>
      </c>
      <c r="S1313" t="s">
        <v>84</v>
      </c>
      <c r="T1313" t="s">
        <v>85</v>
      </c>
      <c r="U1313">
        <v>626</v>
      </c>
      <c r="Y1313" t="s">
        <v>2472</v>
      </c>
      <c r="AA1313">
        <v>34.089399999999998</v>
      </c>
      <c r="AB1313">
        <v>-118.1705</v>
      </c>
      <c r="AC1313">
        <f t="shared" si="20"/>
        <v>0</v>
      </c>
    </row>
    <row r="1314" spans="1:29" x14ac:dyDescent="0.35">
      <c r="A1314">
        <v>200208416</v>
      </c>
      <c r="B1314" s="1">
        <v>43921</v>
      </c>
      <c r="C1314" s="1">
        <v>43920</v>
      </c>
      <c r="D1314">
        <v>1700</v>
      </c>
      <c r="E1314">
        <v>2</v>
      </c>
      <c r="F1314" t="s">
        <v>56</v>
      </c>
      <c r="G1314">
        <v>275</v>
      </c>
      <c r="H1314">
        <v>2</v>
      </c>
      <c r="I1314">
        <v>740</v>
      </c>
      <c r="J1314" t="s">
        <v>224</v>
      </c>
      <c r="K1314" t="s">
        <v>819</v>
      </c>
      <c r="L1314">
        <v>26</v>
      </c>
      <c r="M1314" t="s">
        <v>94</v>
      </c>
      <c r="N1314" t="s">
        <v>73</v>
      </c>
      <c r="O1314">
        <v>122</v>
      </c>
      <c r="P1314" t="s">
        <v>275</v>
      </c>
      <c r="S1314" t="s">
        <v>40</v>
      </c>
      <c r="T1314" t="s">
        <v>41</v>
      </c>
      <c r="U1314">
        <v>740</v>
      </c>
      <c r="Y1314" t="s">
        <v>120</v>
      </c>
      <c r="AA1314">
        <v>34.053400000000003</v>
      </c>
      <c r="AB1314">
        <v>-118.2788</v>
      </c>
      <c r="AC1314">
        <f t="shared" si="20"/>
        <v>0</v>
      </c>
    </row>
    <row r="1315" spans="1:29" x14ac:dyDescent="0.35">
      <c r="A1315">
        <v>200806609</v>
      </c>
      <c r="B1315" s="1">
        <v>43884</v>
      </c>
      <c r="C1315" s="1">
        <v>43883</v>
      </c>
      <c r="D1315">
        <v>1645</v>
      </c>
      <c r="E1315">
        <v>8</v>
      </c>
      <c r="F1315" t="s">
        <v>109</v>
      </c>
      <c r="G1315">
        <v>882</v>
      </c>
      <c r="H1315">
        <v>1</v>
      </c>
      <c r="I1315">
        <v>330</v>
      </c>
      <c r="J1315" t="s">
        <v>37</v>
      </c>
      <c r="K1315" t="s">
        <v>2473</v>
      </c>
      <c r="L1315">
        <v>31</v>
      </c>
      <c r="M1315" t="s">
        <v>30</v>
      </c>
      <c r="N1315" t="s">
        <v>31</v>
      </c>
      <c r="O1315">
        <v>101</v>
      </c>
      <c r="P1315" t="s">
        <v>32</v>
      </c>
      <c r="S1315" t="s">
        <v>40</v>
      </c>
      <c r="T1315" t="s">
        <v>41</v>
      </c>
      <c r="U1315">
        <v>330</v>
      </c>
      <c r="Y1315" t="s">
        <v>2474</v>
      </c>
      <c r="Z1315" t="s">
        <v>2475</v>
      </c>
      <c r="AA1315">
        <v>34.038200000000003</v>
      </c>
      <c r="AB1315">
        <v>-118.44119999999999</v>
      </c>
      <c r="AC1315">
        <f t="shared" si="20"/>
        <v>0</v>
      </c>
    </row>
    <row r="1316" spans="1:29" x14ac:dyDescent="0.35">
      <c r="A1316">
        <v>200705863</v>
      </c>
      <c r="B1316" s="1">
        <v>43869</v>
      </c>
      <c r="C1316" s="1">
        <v>43869</v>
      </c>
      <c r="D1316">
        <v>1510</v>
      </c>
      <c r="E1316">
        <v>7</v>
      </c>
      <c r="F1316" t="s">
        <v>28</v>
      </c>
      <c r="G1316">
        <v>722</v>
      </c>
      <c r="H1316">
        <v>1</v>
      </c>
      <c r="I1316">
        <v>330</v>
      </c>
      <c r="J1316" t="s">
        <v>37</v>
      </c>
      <c r="K1316" t="s">
        <v>989</v>
      </c>
      <c r="L1316">
        <v>36</v>
      </c>
      <c r="M1316" t="s">
        <v>30</v>
      </c>
      <c r="N1316" t="s">
        <v>31</v>
      </c>
      <c r="O1316">
        <v>417</v>
      </c>
      <c r="P1316" t="s">
        <v>2476</v>
      </c>
      <c r="S1316" t="s">
        <v>40</v>
      </c>
      <c r="T1316" t="s">
        <v>41</v>
      </c>
      <c r="U1316">
        <v>330</v>
      </c>
      <c r="Y1316" t="s">
        <v>181</v>
      </c>
      <c r="AA1316">
        <v>34.076099999999997</v>
      </c>
      <c r="AB1316">
        <v>-118.37309999999999</v>
      </c>
      <c r="AC1316">
        <f t="shared" si="20"/>
        <v>0</v>
      </c>
    </row>
    <row r="1317" spans="1:29" x14ac:dyDescent="0.35">
      <c r="A1317">
        <v>200316396</v>
      </c>
      <c r="B1317" s="1">
        <v>44070</v>
      </c>
      <c r="C1317" s="1">
        <v>44067</v>
      </c>
      <c r="D1317">
        <v>1045</v>
      </c>
      <c r="E1317">
        <v>3</v>
      </c>
      <c r="F1317" t="s">
        <v>43</v>
      </c>
      <c r="G1317">
        <v>361</v>
      </c>
      <c r="H1317">
        <v>2</v>
      </c>
      <c r="I1317">
        <v>930</v>
      </c>
      <c r="J1317" t="s">
        <v>339</v>
      </c>
      <c r="K1317" t="s">
        <v>2477</v>
      </c>
      <c r="L1317">
        <v>41</v>
      </c>
      <c r="M1317" t="s">
        <v>94</v>
      </c>
      <c r="N1317" t="s">
        <v>163</v>
      </c>
      <c r="O1317">
        <v>502</v>
      </c>
      <c r="P1317" t="s">
        <v>47</v>
      </c>
      <c r="Q1317">
        <v>511</v>
      </c>
      <c r="R1317" t="s">
        <v>151</v>
      </c>
      <c r="S1317" t="s">
        <v>40</v>
      </c>
      <c r="T1317" t="s">
        <v>41</v>
      </c>
      <c r="U1317">
        <v>930</v>
      </c>
      <c r="Y1317" t="s">
        <v>2478</v>
      </c>
      <c r="AA1317">
        <v>34.016100000000002</v>
      </c>
      <c r="AB1317">
        <v>-118.3546</v>
      </c>
      <c r="AC1317">
        <f t="shared" si="20"/>
        <v>0</v>
      </c>
    </row>
    <row r="1318" spans="1:29" x14ac:dyDescent="0.35">
      <c r="A1318">
        <v>201013323</v>
      </c>
      <c r="B1318" s="1">
        <v>44096</v>
      </c>
      <c r="C1318" s="1">
        <v>44096</v>
      </c>
      <c r="D1318">
        <v>1</v>
      </c>
      <c r="E1318">
        <v>10</v>
      </c>
      <c r="F1318" t="s">
        <v>103</v>
      </c>
      <c r="G1318">
        <v>1024</v>
      </c>
      <c r="H1318">
        <v>1</v>
      </c>
      <c r="I1318">
        <v>330</v>
      </c>
      <c r="J1318" t="s">
        <v>37</v>
      </c>
      <c r="K1318" t="s">
        <v>2479</v>
      </c>
      <c r="L1318">
        <v>72</v>
      </c>
      <c r="M1318" t="s">
        <v>30</v>
      </c>
      <c r="N1318" t="s">
        <v>95</v>
      </c>
      <c r="O1318">
        <v>101</v>
      </c>
      <c r="P1318" t="s">
        <v>32</v>
      </c>
      <c r="S1318" t="s">
        <v>40</v>
      </c>
      <c r="T1318" t="s">
        <v>41</v>
      </c>
      <c r="U1318">
        <v>330</v>
      </c>
      <c r="Y1318" t="s">
        <v>2480</v>
      </c>
      <c r="AA1318">
        <v>34.191000000000003</v>
      </c>
      <c r="AB1318">
        <v>-118.5386</v>
      </c>
      <c r="AC1318">
        <f t="shared" si="20"/>
        <v>0</v>
      </c>
    </row>
    <row r="1319" spans="1:29" x14ac:dyDescent="0.35">
      <c r="A1319">
        <v>200817174</v>
      </c>
      <c r="B1319" s="1">
        <v>44168</v>
      </c>
      <c r="C1319" s="1">
        <v>44168</v>
      </c>
      <c r="D1319">
        <v>1400</v>
      </c>
      <c r="E1319">
        <v>8</v>
      </c>
      <c r="F1319" t="s">
        <v>109</v>
      </c>
      <c r="G1319">
        <v>812</v>
      </c>
      <c r="H1319">
        <v>1</v>
      </c>
      <c r="I1319">
        <v>440</v>
      </c>
      <c r="J1319" t="s">
        <v>213</v>
      </c>
      <c r="K1319" t="s">
        <v>2481</v>
      </c>
      <c r="L1319">
        <v>35</v>
      </c>
      <c r="M1319" t="s">
        <v>94</v>
      </c>
      <c r="N1319" t="s">
        <v>73</v>
      </c>
      <c r="O1319">
        <v>501</v>
      </c>
      <c r="P1319" t="s">
        <v>164</v>
      </c>
      <c r="S1319" t="s">
        <v>40</v>
      </c>
      <c r="T1319" t="s">
        <v>41</v>
      </c>
      <c r="U1319">
        <v>440</v>
      </c>
      <c r="Y1319" t="s">
        <v>2482</v>
      </c>
      <c r="AA1319">
        <v>34.063499999999998</v>
      </c>
      <c r="AB1319">
        <v>-118.4819</v>
      </c>
      <c r="AC1319">
        <f t="shared" si="20"/>
        <v>0</v>
      </c>
    </row>
    <row r="1320" spans="1:29" x14ac:dyDescent="0.35">
      <c r="A1320">
        <v>200611992</v>
      </c>
      <c r="B1320" s="1">
        <v>44011</v>
      </c>
      <c r="C1320" s="1">
        <v>44010</v>
      </c>
      <c r="D1320">
        <v>2300</v>
      </c>
      <c r="E1320">
        <v>6</v>
      </c>
      <c r="F1320" t="s">
        <v>91</v>
      </c>
      <c r="G1320">
        <v>639</v>
      </c>
      <c r="H1320">
        <v>1</v>
      </c>
      <c r="I1320">
        <v>420</v>
      </c>
      <c r="J1320" t="s">
        <v>352</v>
      </c>
      <c r="K1320" t="s">
        <v>2483</v>
      </c>
      <c r="L1320">
        <v>47</v>
      </c>
      <c r="M1320" t="s">
        <v>30</v>
      </c>
      <c r="N1320" t="s">
        <v>73</v>
      </c>
      <c r="O1320">
        <v>123</v>
      </c>
      <c r="P1320" t="s">
        <v>290</v>
      </c>
      <c r="S1320" t="s">
        <v>40</v>
      </c>
      <c r="T1320" t="s">
        <v>41</v>
      </c>
      <c r="U1320">
        <v>420</v>
      </c>
      <c r="Y1320" t="s">
        <v>2484</v>
      </c>
      <c r="AA1320">
        <v>34.101799999999997</v>
      </c>
      <c r="AB1320">
        <v>-118.30500000000001</v>
      </c>
      <c r="AC1320">
        <f t="shared" si="20"/>
        <v>0</v>
      </c>
    </row>
    <row r="1321" spans="1:29" x14ac:dyDescent="0.35">
      <c r="A1321">
        <v>200613787</v>
      </c>
      <c r="B1321" s="1">
        <v>44053</v>
      </c>
      <c r="C1321" s="1">
        <v>44053</v>
      </c>
      <c r="D1321">
        <v>1535</v>
      </c>
      <c r="E1321">
        <v>6</v>
      </c>
      <c r="F1321" t="s">
        <v>91</v>
      </c>
      <c r="G1321">
        <v>639</v>
      </c>
      <c r="H1321">
        <v>1</v>
      </c>
      <c r="I1321">
        <v>442</v>
      </c>
      <c r="J1321" t="s">
        <v>179</v>
      </c>
      <c r="K1321" t="s">
        <v>2485</v>
      </c>
      <c r="L1321">
        <v>0</v>
      </c>
      <c r="M1321" t="s">
        <v>46</v>
      </c>
      <c r="N1321" t="s">
        <v>46</v>
      </c>
      <c r="O1321">
        <v>405</v>
      </c>
      <c r="P1321" t="s">
        <v>52</v>
      </c>
      <c r="S1321" t="s">
        <v>84</v>
      </c>
      <c r="T1321" t="s">
        <v>85</v>
      </c>
      <c r="U1321">
        <v>442</v>
      </c>
      <c r="Y1321" t="s">
        <v>1220</v>
      </c>
      <c r="AA1321">
        <v>34.1036</v>
      </c>
      <c r="AB1321">
        <v>-118.3049</v>
      </c>
      <c r="AC1321">
        <f t="shared" si="20"/>
        <v>0</v>
      </c>
    </row>
    <row r="1322" spans="1:29" x14ac:dyDescent="0.35">
      <c r="A1322">
        <v>201213326</v>
      </c>
      <c r="B1322" s="1">
        <v>43973</v>
      </c>
      <c r="C1322" s="1">
        <v>43973</v>
      </c>
      <c r="D1322">
        <v>345</v>
      </c>
      <c r="E1322">
        <v>12</v>
      </c>
      <c r="F1322" t="s">
        <v>68</v>
      </c>
      <c r="G1322">
        <v>1215</v>
      </c>
      <c r="H1322">
        <v>1</v>
      </c>
      <c r="I1322">
        <v>350</v>
      </c>
      <c r="J1322" t="s">
        <v>1591</v>
      </c>
      <c r="K1322" t="s">
        <v>2486</v>
      </c>
      <c r="L1322">
        <v>51</v>
      </c>
      <c r="M1322" t="s">
        <v>30</v>
      </c>
      <c r="N1322" t="s">
        <v>95</v>
      </c>
      <c r="O1322">
        <v>101</v>
      </c>
      <c r="P1322" t="s">
        <v>32</v>
      </c>
      <c r="Q1322">
        <v>400</v>
      </c>
      <c r="R1322" t="s">
        <v>143</v>
      </c>
      <c r="S1322" t="s">
        <v>40</v>
      </c>
      <c r="T1322" t="s">
        <v>41</v>
      </c>
      <c r="U1322">
        <v>350</v>
      </c>
      <c r="Y1322" t="s">
        <v>2487</v>
      </c>
      <c r="AA1322">
        <v>33.990600000000001</v>
      </c>
      <c r="AB1322">
        <v>-118.3023</v>
      </c>
      <c r="AC1322">
        <f t="shared" si="20"/>
        <v>0</v>
      </c>
    </row>
    <row r="1323" spans="1:29" x14ac:dyDescent="0.35">
      <c r="A1323">
        <v>200218790</v>
      </c>
      <c r="B1323" s="1">
        <v>44184</v>
      </c>
      <c r="C1323" s="1">
        <v>44184</v>
      </c>
      <c r="D1323">
        <v>730</v>
      </c>
      <c r="E1323">
        <v>2</v>
      </c>
      <c r="F1323" t="s">
        <v>56</v>
      </c>
      <c r="G1323">
        <v>299</v>
      </c>
      <c r="H1323">
        <v>2</v>
      </c>
      <c r="I1323">
        <v>624</v>
      </c>
      <c r="J1323" t="s">
        <v>171</v>
      </c>
      <c r="K1323" t="s">
        <v>2488</v>
      </c>
      <c r="L1323">
        <v>40</v>
      </c>
      <c r="M1323" t="s">
        <v>94</v>
      </c>
      <c r="N1323" t="s">
        <v>73</v>
      </c>
      <c r="O1323">
        <v>501</v>
      </c>
      <c r="P1323" t="s">
        <v>164</v>
      </c>
      <c r="Q1323">
        <v>400</v>
      </c>
      <c r="R1323" t="s">
        <v>143</v>
      </c>
      <c r="S1323" t="s">
        <v>33</v>
      </c>
      <c r="T1323" t="s">
        <v>34</v>
      </c>
      <c r="U1323">
        <v>624</v>
      </c>
      <c r="Y1323" t="s">
        <v>2489</v>
      </c>
      <c r="AA1323">
        <v>34.038699999999999</v>
      </c>
      <c r="AB1323">
        <v>-118.2786</v>
      </c>
      <c r="AC1323">
        <f t="shared" si="20"/>
        <v>1</v>
      </c>
    </row>
    <row r="1324" spans="1:29" x14ac:dyDescent="0.35">
      <c r="A1324">
        <v>200216975</v>
      </c>
      <c r="B1324" s="1">
        <v>44136</v>
      </c>
      <c r="C1324" s="1">
        <v>44136</v>
      </c>
      <c r="D1324">
        <v>1740</v>
      </c>
      <c r="E1324">
        <v>2</v>
      </c>
      <c r="F1324" t="s">
        <v>56</v>
      </c>
      <c r="G1324">
        <v>235</v>
      </c>
      <c r="H1324">
        <v>2</v>
      </c>
      <c r="I1324">
        <v>740</v>
      </c>
      <c r="J1324" t="s">
        <v>224</v>
      </c>
      <c r="K1324" t="s">
        <v>2490</v>
      </c>
      <c r="L1324">
        <v>0</v>
      </c>
      <c r="M1324" t="s">
        <v>46</v>
      </c>
      <c r="N1324" t="s">
        <v>46</v>
      </c>
      <c r="O1324">
        <v>210</v>
      </c>
      <c r="P1324" t="s">
        <v>183</v>
      </c>
      <c r="S1324" t="s">
        <v>84</v>
      </c>
      <c r="T1324" t="s">
        <v>85</v>
      </c>
      <c r="U1324">
        <v>740</v>
      </c>
      <c r="Y1324" t="s">
        <v>2491</v>
      </c>
      <c r="AA1324">
        <v>34.0715</v>
      </c>
      <c r="AB1324">
        <v>-118.2719</v>
      </c>
      <c r="AC1324">
        <f t="shared" si="20"/>
        <v>0</v>
      </c>
    </row>
    <row r="1325" spans="1:29" x14ac:dyDescent="0.35">
      <c r="A1325">
        <v>200317798</v>
      </c>
      <c r="B1325" s="1">
        <v>44097</v>
      </c>
      <c r="C1325" s="1">
        <v>44097</v>
      </c>
      <c r="D1325">
        <v>2050</v>
      </c>
      <c r="E1325">
        <v>3</v>
      </c>
      <c r="F1325" t="s">
        <v>43</v>
      </c>
      <c r="G1325">
        <v>321</v>
      </c>
      <c r="H1325">
        <v>2</v>
      </c>
      <c r="I1325">
        <v>624</v>
      </c>
      <c r="J1325" t="s">
        <v>171</v>
      </c>
      <c r="K1325" t="s">
        <v>2492</v>
      </c>
      <c r="L1325">
        <v>25</v>
      </c>
      <c r="M1325" t="s">
        <v>94</v>
      </c>
      <c r="N1325" t="s">
        <v>163</v>
      </c>
      <c r="O1325">
        <v>108</v>
      </c>
      <c r="P1325" t="s">
        <v>105</v>
      </c>
      <c r="Q1325">
        <v>400</v>
      </c>
      <c r="R1325" t="s">
        <v>143</v>
      </c>
      <c r="S1325" t="s">
        <v>40</v>
      </c>
      <c r="T1325" t="s">
        <v>41</v>
      </c>
      <c r="U1325">
        <v>624</v>
      </c>
      <c r="Y1325" t="s">
        <v>1628</v>
      </c>
      <c r="AA1325">
        <v>34.023699999999998</v>
      </c>
      <c r="AB1325">
        <v>-118.37220000000001</v>
      </c>
      <c r="AC1325">
        <f t="shared" si="20"/>
        <v>0</v>
      </c>
    </row>
    <row r="1326" spans="1:29" x14ac:dyDescent="0.35">
      <c r="A1326">
        <v>201221002</v>
      </c>
      <c r="B1326" s="1">
        <v>44094</v>
      </c>
      <c r="C1326" s="1">
        <v>44094</v>
      </c>
      <c r="D1326">
        <v>315</v>
      </c>
      <c r="E1326">
        <v>12</v>
      </c>
      <c r="F1326" t="s">
        <v>68</v>
      </c>
      <c r="G1326">
        <v>1249</v>
      </c>
      <c r="H1326">
        <v>2</v>
      </c>
      <c r="I1326">
        <v>624</v>
      </c>
      <c r="J1326" t="s">
        <v>171</v>
      </c>
      <c r="K1326" t="s">
        <v>2493</v>
      </c>
      <c r="L1326">
        <v>34</v>
      </c>
      <c r="M1326" t="s">
        <v>94</v>
      </c>
      <c r="N1326" t="s">
        <v>95</v>
      </c>
      <c r="O1326">
        <v>101</v>
      </c>
      <c r="P1326" t="s">
        <v>32</v>
      </c>
      <c r="Q1326">
        <v>400</v>
      </c>
      <c r="R1326" t="s">
        <v>143</v>
      </c>
      <c r="S1326" t="s">
        <v>40</v>
      </c>
      <c r="T1326" t="s">
        <v>41</v>
      </c>
      <c r="U1326">
        <v>624</v>
      </c>
      <c r="Y1326" t="s">
        <v>2494</v>
      </c>
      <c r="AA1326">
        <v>33.978900000000003</v>
      </c>
      <c r="AB1326">
        <v>-118.286</v>
      </c>
      <c r="AC1326">
        <f t="shared" si="20"/>
        <v>0</v>
      </c>
    </row>
    <row r="1327" spans="1:29" x14ac:dyDescent="0.35">
      <c r="A1327">
        <v>201004293</v>
      </c>
      <c r="B1327" s="1">
        <v>43838</v>
      </c>
      <c r="C1327" s="1">
        <v>43838</v>
      </c>
      <c r="D1327">
        <v>1840</v>
      </c>
      <c r="E1327">
        <v>10</v>
      </c>
      <c r="F1327" t="s">
        <v>103</v>
      </c>
      <c r="G1327">
        <v>1088</v>
      </c>
      <c r="H1327">
        <v>1</v>
      </c>
      <c r="I1327">
        <v>442</v>
      </c>
      <c r="J1327" t="s">
        <v>179</v>
      </c>
      <c r="K1327" t="s">
        <v>2495</v>
      </c>
      <c r="L1327">
        <v>0</v>
      </c>
      <c r="M1327" t="s">
        <v>30</v>
      </c>
      <c r="N1327" t="s">
        <v>73</v>
      </c>
      <c r="O1327">
        <v>402</v>
      </c>
      <c r="P1327" t="s">
        <v>195</v>
      </c>
      <c r="S1327" t="s">
        <v>33</v>
      </c>
      <c r="T1327" t="s">
        <v>34</v>
      </c>
      <c r="U1327">
        <v>442</v>
      </c>
      <c r="Y1327" t="s">
        <v>2496</v>
      </c>
      <c r="AA1327">
        <v>34.157299999999999</v>
      </c>
      <c r="AB1327">
        <v>-118.4901</v>
      </c>
      <c r="AC1327">
        <f t="shared" si="20"/>
        <v>1</v>
      </c>
    </row>
    <row r="1328" spans="1:29" x14ac:dyDescent="0.35">
      <c r="A1328">
        <v>200118738</v>
      </c>
      <c r="B1328" s="1">
        <v>44105</v>
      </c>
      <c r="C1328" s="1">
        <v>44104</v>
      </c>
      <c r="D1328">
        <v>1900</v>
      </c>
      <c r="E1328">
        <v>1</v>
      </c>
      <c r="F1328" t="s">
        <v>36</v>
      </c>
      <c r="G1328">
        <v>164</v>
      </c>
      <c r="H1328">
        <v>1</v>
      </c>
      <c r="I1328">
        <v>330</v>
      </c>
      <c r="J1328" t="s">
        <v>37</v>
      </c>
      <c r="K1328" t="s">
        <v>2497</v>
      </c>
      <c r="L1328">
        <v>24</v>
      </c>
      <c r="M1328" t="s">
        <v>94</v>
      </c>
      <c r="N1328" t="s">
        <v>173</v>
      </c>
      <c r="O1328">
        <v>102</v>
      </c>
      <c r="P1328" t="s">
        <v>186</v>
      </c>
      <c r="S1328" t="s">
        <v>40</v>
      </c>
      <c r="T1328" t="s">
        <v>41</v>
      </c>
      <c r="U1328">
        <v>330</v>
      </c>
      <c r="Y1328" t="s">
        <v>492</v>
      </c>
      <c r="AA1328">
        <v>34.044600000000003</v>
      </c>
      <c r="AB1328">
        <v>-118.25069999999999</v>
      </c>
      <c r="AC1328">
        <f t="shared" si="20"/>
        <v>0</v>
      </c>
    </row>
    <row r="1329" spans="1:29" x14ac:dyDescent="0.35">
      <c r="A1329">
        <v>200209549</v>
      </c>
      <c r="B1329" s="1">
        <v>43949</v>
      </c>
      <c r="C1329" s="1">
        <v>43949</v>
      </c>
      <c r="D1329">
        <v>1720</v>
      </c>
      <c r="E1329">
        <v>2</v>
      </c>
      <c r="F1329" t="s">
        <v>56</v>
      </c>
      <c r="G1329">
        <v>281</v>
      </c>
      <c r="H1329">
        <v>1</v>
      </c>
      <c r="I1329">
        <v>442</v>
      </c>
      <c r="J1329" t="s">
        <v>179</v>
      </c>
      <c r="K1329" t="s">
        <v>2498</v>
      </c>
      <c r="L1329">
        <v>0</v>
      </c>
      <c r="M1329" t="s">
        <v>46</v>
      </c>
      <c r="N1329" t="s">
        <v>46</v>
      </c>
      <c r="O1329">
        <v>202</v>
      </c>
      <c r="P1329" t="s">
        <v>1970</v>
      </c>
      <c r="S1329" t="s">
        <v>40</v>
      </c>
      <c r="T1329" t="s">
        <v>41</v>
      </c>
      <c r="U1329">
        <v>442</v>
      </c>
      <c r="Y1329" t="s">
        <v>2499</v>
      </c>
      <c r="AA1329">
        <v>34.049100000000003</v>
      </c>
      <c r="AB1329">
        <v>-118.28230000000001</v>
      </c>
      <c r="AC1329">
        <f t="shared" si="20"/>
        <v>0</v>
      </c>
    </row>
    <row r="1330" spans="1:29" x14ac:dyDescent="0.35">
      <c r="A1330">
        <v>200307674</v>
      </c>
      <c r="B1330" s="1">
        <v>43891</v>
      </c>
      <c r="C1330" s="1">
        <v>43890</v>
      </c>
      <c r="D1330">
        <v>1130</v>
      </c>
      <c r="E1330">
        <v>3</v>
      </c>
      <c r="F1330" t="s">
        <v>43</v>
      </c>
      <c r="G1330">
        <v>338</v>
      </c>
      <c r="H1330">
        <v>1</v>
      </c>
      <c r="I1330">
        <v>420</v>
      </c>
      <c r="J1330" t="s">
        <v>352</v>
      </c>
      <c r="L1330">
        <v>0</v>
      </c>
      <c r="O1330">
        <v>101</v>
      </c>
      <c r="P1330" t="s">
        <v>32</v>
      </c>
      <c r="S1330" t="s">
        <v>40</v>
      </c>
      <c r="T1330" t="s">
        <v>41</v>
      </c>
      <c r="U1330">
        <v>420</v>
      </c>
      <c r="Y1330" t="s">
        <v>2500</v>
      </c>
      <c r="AA1330">
        <v>34.026800000000001</v>
      </c>
      <c r="AB1330">
        <v>-118.28959999999999</v>
      </c>
      <c r="AC1330">
        <f t="shared" si="20"/>
        <v>0</v>
      </c>
    </row>
    <row r="1331" spans="1:29" x14ac:dyDescent="0.35">
      <c r="A1331">
        <v>200120570</v>
      </c>
      <c r="B1331" s="1">
        <v>44139</v>
      </c>
      <c r="C1331" s="1">
        <v>44139</v>
      </c>
      <c r="D1331">
        <v>1330</v>
      </c>
      <c r="E1331">
        <v>1</v>
      </c>
      <c r="F1331" t="s">
        <v>36</v>
      </c>
      <c r="G1331">
        <v>195</v>
      </c>
      <c r="H1331">
        <v>2</v>
      </c>
      <c r="I1331">
        <v>740</v>
      </c>
      <c r="J1331" t="s">
        <v>224</v>
      </c>
      <c r="K1331" t="s">
        <v>2501</v>
      </c>
      <c r="L1331">
        <v>36</v>
      </c>
      <c r="M1331" t="s">
        <v>94</v>
      </c>
      <c r="N1331" t="s">
        <v>95</v>
      </c>
      <c r="O1331">
        <v>101</v>
      </c>
      <c r="P1331" t="s">
        <v>32</v>
      </c>
      <c r="S1331" t="s">
        <v>40</v>
      </c>
      <c r="T1331" t="s">
        <v>41</v>
      </c>
      <c r="U1331">
        <v>740</v>
      </c>
      <c r="Y1331" t="s">
        <v>2502</v>
      </c>
      <c r="Z1331" t="s">
        <v>148</v>
      </c>
      <c r="AA1331">
        <v>34.034999999999997</v>
      </c>
      <c r="AB1331">
        <v>-118.2615</v>
      </c>
      <c r="AC1331">
        <f t="shared" si="20"/>
        <v>0</v>
      </c>
    </row>
    <row r="1332" spans="1:29" x14ac:dyDescent="0.35">
      <c r="A1332">
        <v>200120058</v>
      </c>
      <c r="B1332" s="1">
        <v>44131</v>
      </c>
      <c r="C1332" s="1">
        <v>44129</v>
      </c>
      <c r="D1332">
        <v>2200</v>
      </c>
      <c r="E1332">
        <v>1</v>
      </c>
      <c r="F1332" t="s">
        <v>36</v>
      </c>
      <c r="G1332">
        <v>182</v>
      </c>
      <c r="H1332">
        <v>1</v>
      </c>
      <c r="I1332">
        <v>330</v>
      </c>
      <c r="J1332" t="s">
        <v>37</v>
      </c>
      <c r="K1332" t="s">
        <v>2503</v>
      </c>
      <c r="L1332">
        <v>27</v>
      </c>
      <c r="M1332" t="s">
        <v>94</v>
      </c>
      <c r="N1332" t="s">
        <v>2504</v>
      </c>
      <c r="O1332">
        <v>101</v>
      </c>
      <c r="P1332" t="s">
        <v>32</v>
      </c>
      <c r="S1332" t="s">
        <v>40</v>
      </c>
      <c r="T1332" t="s">
        <v>41</v>
      </c>
      <c r="U1332">
        <v>330</v>
      </c>
      <c r="Y1332" t="s">
        <v>827</v>
      </c>
      <c r="Z1332" t="s">
        <v>651</v>
      </c>
      <c r="AA1332">
        <v>34.043700000000001</v>
      </c>
      <c r="AB1332">
        <v>-118.2617</v>
      </c>
      <c r="AC1332">
        <f t="shared" si="20"/>
        <v>0</v>
      </c>
    </row>
    <row r="1333" spans="1:29" x14ac:dyDescent="0.35">
      <c r="A1333">
        <v>200711397</v>
      </c>
      <c r="B1333" s="1">
        <v>44019</v>
      </c>
      <c r="C1333" s="1">
        <v>44018</v>
      </c>
      <c r="D1333">
        <v>2200</v>
      </c>
      <c r="E1333">
        <v>7</v>
      </c>
      <c r="F1333" t="s">
        <v>28</v>
      </c>
      <c r="G1333">
        <v>729</v>
      </c>
      <c r="H1333">
        <v>1</v>
      </c>
      <c r="I1333">
        <v>330</v>
      </c>
      <c r="J1333" t="s">
        <v>37</v>
      </c>
      <c r="K1333" t="s">
        <v>2505</v>
      </c>
      <c r="L1333">
        <v>35</v>
      </c>
      <c r="M1333" t="s">
        <v>30</v>
      </c>
      <c r="N1333" t="s">
        <v>1145</v>
      </c>
      <c r="O1333">
        <v>101</v>
      </c>
      <c r="P1333" t="s">
        <v>32</v>
      </c>
      <c r="S1333" t="s">
        <v>40</v>
      </c>
      <c r="T1333" t="s">
        <v>41</v>
      </c>
      <c r="U1333">
        <v>330</v>
      </c>
      <c r="Y1333" t="s">
        <v>2506</v>
      </c>
      <c r="AA1333">
        <v>34.069000000000003</v>
      </c>
      <c r="AB1333">
        <v>-118.32599999999999</v>
      </c>
      <c r="AC1333">
        <f t="shared" si="20"/>
        <v>0</v>
      </c>
    </row>
    <row r="1334" spans="1:29" x14ac:dyDescent="0.35">
      <c r="A1334">
        <v>200515482</v>
      </c>
      <c r="B1334" s="1">
        <v>44123</v>
      </c>
      <c r="C1334" s="1">
        <v>44058</v>
      </c>
      <c r="D1334">
        <v>1200</v>
      </c>
      <c r="E1334">
        <v>5</v>
      </c>
      <c r="F1334" t="s">
        <v>98</v>
      </c>
      <c r="G1334">
        <v>504</v>
      </c>
      <c r="H1334">
        <v>2</v>
      </c>
      <c r="I1334">
        <v>668</v>
      </c>
      <c r="J1334" t="s">
        <v>287</v>
      </c>
      <c r="K1334" t="s">
        <v>2507</v>
      </c>
      <c r="L1334">
        <v>49</v>
      </c>
      <c r="M1334" t="s">
        <v>94</v>
      </c>
      <c r="N1334" t="s">
        <v>95</v>
      </c>
      <c r="O1334">
        <v>501</v>
      </c>
      <c r="P1334" t="s">
        <v>164</v>
      </c>
      <c r="S1334" t="s">
        <v>84</v>
      </c>
      <c r="T1334" t="s">
        <v>85</v>
      </c>
      <c r="U1334">
        <v>668</v>
      </c>
      <c r="Y1334" t="s">
        <v>2508</v>
      </c>
      <c r="AA1334">
        <v>33.8399</v>
      </c>
      <c r="AB1334">
        <v>-118.3039</v>
      </c>
      <c r="AC1334">
        <f t="shared" si="20"/>
        <v>0</v>
      </c>
    </row>
    <row r="1335" spans="1:29" x14ac:dyDescent="0.35">
      <c r="A1335">
        <v>200508364</v>
      </c>
      <c r="B1335" s="1">
        <v>43938</v>
      </c>
      <c r="C1335" s="1">
        <v>43938</v>
      </c>
      <c r="D1335">
        <v>1200</v>
      </c>
      <c r="E1335">
        <v>5</v>
      </c>
      <c r="F1335" t="s">
        <v>98</v>
      </c>
      <c r="G1335">
        <v>507</v>
      </c>
      <c r="H1335">
        <v>2</v>
      </c>
      <c r="I1335">
        <v>624</v>
      </c>
      <c r="J1335" t="s">
        <v>171</v>
      </c>
      <c r="K1335" t="s">
        <v>2509</v>
      </c>
      <c r="L1335">
        <v>30</v>
      </c>
      <c r="M1335" t="s">
        <v>94</v>
      </c>
      <c r="N1335" t="s">
        <v>95</v>
      </c>
      <c r="O1335">
        <v>501</v>
      </c>
      <c r="P1335" t="s">
        <v>164</v>
      </c>
      <c r="Q1335">
        <v>400</v>
      </c>
      <c r="R1335" t="s">
        <v>143</v>
      </c>
      <c r="S1335" t="s">
        <v>84</v>
      </c>
      <c r="T1335" t="s">
        <v>85</v>
      </c>
      <c r="U1335">
        <v>624</v>
      </c>
      <c r="Y1335" t="s">
        <v>2510</v>
      </c>
      <c r="AA1335">
        <v>33.822299999999998</v>
      </c>
      <c r="AB1335">
        <v>-118.3015</v>
      </c>
      <c r="AC1335">
        <f t="shared" si="20"/>
        <v>0</v>
      </c>
    </row>
    <row r="1336" spans="1:29" x14ac:dyDescent="0.35">
      <c r="A1336">
        <v>200409682</v>
      </c>
      <c r="B1336" s="1">
        <v>43992</v>
      </c>
      <c r="C1336" s="1">
        <v>43992</v>
      </c>
      <c r="D1336">
        <v>1900</v>
      </c>
      <c r="E1336">
        <v>4</v>
      </c>
      <c r="F1336" t="s">
        <v>54</v>
      </c>
      <c r="G1336">
        <v>412</v>
      </c>
      <c r="H1336">
        <v>1</v>
      </c>
      <c r="I1336">
        <v>210</v>
      </c>
      <c r="J1336" t="s">
        <v>149</v>
      </c>
      <c r="K1336" t="s">
        <v>2511</v>
      </c>
      <c r="L1336">
        <v>24</v>
      </c>
      <c r="M1336" t="s">
        <v>94</v>
      </c>
      <c r="N1336" t="s">
        <v>95</v>
      </c>
      <c r="O1336">
        <v>501</v>
      </c>
      <c r="P1336" t="s">
        <v>164</v>
      </c>
      <c r="Q1336">
        <v>400</v>
      </c>
      <c r="R1336" t="s">
        <v>143</v>
      </c>
      <c r="S1336" t="s">
        <v>33</v>
      </c>
      <c r="T1336" t="s">
        <v>34</v>
      </c>
      <c r="U1336">
        <v>210</v>
      </c>
      <c r="Y1336" t="s">
        <v>969</v>
      </c>
      <c r="AA1336">
        <v>34.078000000000003</v>
      </c>
      <c r="AB1336">
        <v>-118.21810000000001</v>
      </c>
      <c r="AC1336">
        <f t="shared" si="20"/>
        <v>1</v>
      </c>
    </row>
    <row r="1337" spans="1:29" x14ac:dyDescent="0.35">
      <c r="A1337">
        <v>200617978</v>
      </c>
      <c r="B1337" s="1">
        <v>44148</v>
      </c>
      <c r="C1337" s="1">
        <v>44146</v>
      </c>
      <c r="D1337">
        <v>2200</v>
      </c>
      <c r="E1337">
        <v>6</v>
      </c>
      <c r="F1337" t="s">
        <v>91</v>
      </c>
      <c r="G1337">
        <v>647</v>
      </c>
      <c r="H1337">
        <v>1</v>
      </c>
      <c r="I1337">
        <v>341</v>
      </c>
      <c r="J1337" t="s">
        <v>157</v>
      </c>
      <c r="K1337" t="s">
        <v>2512</v>
      </c>
      <c r="L1337">
        <v>29</v>
      </c>
      <c r="M1337" t="s">
        <v>30</v>
      </c>
      <c r="N1337" t="s">
        <v>173</v>
      </c>
      <c r="O1337">
        <v>502</v>
      </c>
      <c r="P1337" t="s">
        <v>47</v>
      </c>
      <c r="S1337" t="s">
        <v>40</v>
      </c>
      <c r="T1337" t="s">
        <v>41</v>
      </c>
      <c r="U1337">
        <v>341</v>
      </c>
      <c r="Y1337" t="s">
        <v>2513</v>
      </c>
      <c r="AA1337">
        <v>34.101599999999998</v>
      </c>
      <c r="AB1337">
        <v>-118.3252</v>
      </c>
      <c r="AC1337">
        <f t="shared" si="20"/>
        <v>0</v>
      </c>
    </row>
    <row r="1338" spans="1:29" x14ac:dyDescent="0.35">
      <c r="A1338">
        <v>201216023</v>
      </c>
      <c r="B1338" s="1">
        <v>44018</v>
      </c>
      <c r="C1338" s="1">
        <v>44017</v>
      </c>
      <c r="D1338">
        <v>1900</v>
      </c>
      <c r="E1338">
        <v>12</v>
      </c>
      <c r="F1338" t="s">
        <v>68</v>
      </c>
      <c r="G1338">
        <v>1213</v>
      </c>
      <c r="H1338">
        <v>2</v>
      </c>
      <c r="I1338">
        <v>745</v>
      </c>
      <c r="J1338" t="s">
        <v>139</v>
      </c>
      <c r="K1338" t="s">
        <v>2514</v>
      </c>
      <c r="L1338">
        <v>40</v>
      </c>
      <c r="M1338" t="s">
        <v>30</v>
      </c>
      <c r="N1338" t="s">
        <v>95</v>
      </c>
      <c r="O1338">
        <v>122</v>
      </c>
      <c r="P1338" t="s">
        <v>275</v>
      </c>
      <c r="S1338" t="s">
        <v>40</v>
      </c>
      <c r="T1338" t="s">
        <v>41</v>
      </c>
      <c r="U1338">
        <v>745</v>
      </c>
      <c r="Y1338" t="s">
        <v>2515</v>
      </c>
      <c r="AA1338">
        <v>33.991500000000002</v>
      </c>
      <c r="AB1338">
        <v>-118.30889999999999</v>
      </c>
      <c r="AC1338">
        <f t="shared" si="20"/>
        <v>0</v>
      </c>
    </row>
    <row r="1339" spans="1:29" x14ac:dyDescent="0.35">
      <c r="A1339">
        <v>201012649</v>
      </c>
      <c r="B1339" s="1">
        <v>44075</v>
      </c>
      <c r="C1339" s="1">
        <v>44075</v>
      </c>
      <c r="D1339">
        <v>245</v>
      </c>
      <c r="E1339">
        <v>10</v>
      </c>
      <c r="F1339" t="s">
        <v>103</v>
      </c>
      <c r="G1339">
        <v>1011</v>
      </c>
      <c r="H1339">
        <v>2</v>
      </c>
      <c r="I1339">
        <v>946</v>
      </c>
      <c r="J1339" t="s">
        <v>125</v>
      </c>
      <c r="L1339">
        <v>0</v>
      </c>
      <c r="M1339" t="s">
        <v>30</v>
      </c>
      <c r="N1339" t="s">
        <v>73</v>
      </c>
      <c r="O1339">
        <v>101</v>
      </c>
      <c r="P1339" t="s">
        <v>32</v>
      </c>
      <c r="S1339" t="s">
        <v>40</v>
      </c>
      <c r="T1339" t="s">
        <v>41</v>
      </c>
      <c r="U1339">
        <v>946</v>
      </c>
      <c r="Y1339" t="s">
        <v>2516</v>
      </c>
      <c r="AA1339">
        <v>34.2012</v>
      </c>
      <c r="AB1339">
        <v>-118.54689999999999</v>
      </c>
      <c r="AC1339">
        <f t="shared" si="20"/>
        <v>0</v>
      </c>
    </row>
    <row r="1340" spans="1:29" x14ac:dyDescent="0.35">
      <c r="A1340">
        <v>200415988</v>
      </c>
      <c r="B1340" s="1">
        <v>44181</v>
      </c>
      <c r="C1340" s="1">
        <v>44181</v>
      </c>
      <c r="D1340">
        <v>325</v>
      </c>
      <c r="E1340">
        <v>4</v>
      </c>
      <c r="F1340" t="s">
        <v>54</v>
      </c>
      <c r="G1340">
        <v>491</v>
      </c>
      <c r="H1340">
        <v>1</v>
      </c>
      <c r="I1340">
        <v>510</v>
      </c>
      <c r="J1340" t="s">
        <v>29</v>
      </c>
      <c r="L1340">
        <v>0</v>
      </c>
      <c r="O1340">
        <v>118</v>
      </c>
      <c r="P1340" t="s">
        <v>858</v>
      </c>
      <c r="S1340" t="s">
        <v>40</v>
      </c>
      <c r="T1340" t="s">
        <v>41</v>
      </c>
      <c r="U1340">
        <v>510</v>
      </c>
      <c r="Y1340" t="s">
        <v>999</v>
      </c>
      <c r="Z1340" t="s">
        <v>2517</v>
      </c>
      <c r="AA1340">
        <v>34.017299999999999</v>
      </c>
      <c r="AB1340">
        <v>-118.22110000000001</v>
      </c>
      <c r="AC1340">
        <f t="shared" si="20"/>
        <v>0</v>
      </c>
    </row>
    <row r="1341" spans="1:29" x14ac:dyDescent="0.35">
      <c r="A1341">
        <v>201007089</v>
      </c>
      <c r="B1341" s="1">
        <v>43901</v>
      </c>
      <c r="C1341" s="1">
        <v>43900</v>
      </c>
      <c r="D1341">
        <v>1430</v>
      </c>
      <c r="E1341">
        <v>10</v>
      </c>
      <c r="F1341" t="s">
        <v>103</v>
      </c>
      <c r="G1341">
        <v>1018</v>
      </c>
      <c r="H1341">
        <v>1</v>
      </c>
      <c r="I1341">
        <v>440</v>
      </c>
      <c r="J1341" t="s">
        <v>213</v>
      </c>
      <c r="K1341" t="s">
        <v>2518</v>
      </c>
      <c r="L1341">
        <v>0</v>
      </c>
      <c r="M1341" t="s">
        <v>30</v>
      </c>
      <c r="N1341" t="s">
        <v>73</v>
      </c>
      <c r="O1341">
        <v>108</v>
      </c>
      <c r="P1341" t="s">
        <v>105</v>
      </c>
      <c r="S1341" t="s">
        <v>40</v>
      </c>
      <c r="T1341" t="s">
        <v>41</v>
      </c>
      <c r="U1341">
        <v>440</v>
      </c>
      <c r="Y1341" t="s">
        <v>2519</v>
      </c>
      <c r="AA1341">
        <v>34.208500000000001</v>
      </c>
      <c r="AB1341">
        <v>-118.47929999999999</v>
      </c>
      <c r="AC1341">
        <f t="shared" si="20"/>
        <v>0</v>
      </c>
    </row>
    <row r="1342" spans="1:29" x14ac:dyDescent="0.35">
      <c r="A1342">
        <v>200512616</v>
      </c>
      <c r="B1342" s="1">
        <v>44046</v>
      </c>
      <c r="C1342" s="1">
        <v>44046</v>
      </c>
      <c r="D1342">
        <v>2020</v>
      </c>
      <c r="E1342">
        <v>5</v>
      </c>
      <c r="F1342" t="s">
        <v>98</v>
      </c>
      <c r="G1342">
        <v>505</v>
      </c>
      <c r="H1342">
        <v>2</v>
      </c>
      <c r="I1342">
        <v>625</v>
      </c>
      <c r="J1342" t="s">
        <v>628</v>
      </c>
      <c r="K1342" t="s">
        <v>2520</v>
      </c>
      <c r="L1342">
        <v>43</v>
      </c>
      <c r="M1342" t="s">
        <v>30</v>
      </c>
      <c r="N1342" t="s">
        <v>163</v>
      </c>
      <c r="O1342">
        <v>203</v>
      </c>
      <c r="P1342" t="s">
        <v>101</v>
      </c>
      <c r="Q1342">
        <v>500</v>
      </c>
      <c r="R1342" t="s">
        <v>184</v>
      </c>
      <c r="S1342" t="s">
        <v>40</v>
      </c>
      <c r="T1342" t="s">
        <v>41</v>
      </c>
      <c r="U1342">
        <v>625</v>
      </c>
      <c r="Y1342" t="s">
        <v>2521</v>
      </c>
      <c r="AA1342">
        <v>33.858699999999999</v>
      </c>
      <c r="AB1342">
        <v>-118.291</v>
      </c>
      <c r="AC1342">
        <f t="shared" si="20"/>
        <v>0</v>
      </c>
    </row>
    <row r="1343" spans="1:29" x14ac:dyDescent="0.35">
      <c r="A1343">
        <v>200116064</v>
      </c>
      <c r="B1343" s="1">
        <v>44051</v>
      </c>
      <c r="C1343" s="1">
        <v>44051</v>
      </c>
      <c r="D1343">
        <v>1400</v>
      </c>
      <c r="E1343">
        <v>1</v>
      </c>
      <c r="F1343" t="s">
        <v>36</v>
      </c>
      <c r="G1343">
        <v>157</v>
      </c>
      <c r="H1343">
        <v>1</v>
      </c>
      <c r="I1343">
        <v>236</v>
      </c>
      <c r="J1343" t="s">
        <v>692</v>
      </c>
      <c r="K1343" t="s">
        <v>2522</v>
      </c>
      <c r="L1343">
        <v>33</v>
      </c>
      <c r="M1343" t="s">
        <v>94</v>
      </c>
      <c r="N1343" t="s">
        <v>163</v>
      </c>
      <c r="O1343">
        <v>102</v>
      </c>
      <c r="P1343" t="s">
        <v>186</v>
      </c>
      <c r="Q1343">
        <v>500</v>
      </c>
      <c r="R1343" t="s">
        <v>184</v>
      </c>
      <c r="S1343" t="s">
        <v>33</v>
      </c>
      <c r="T1343" t="s">
        <v>34</v>
      </c>
      <c r="U1343">
        <v>236</v>
      </c>
      <c r="Y1343" t="s">
        <v>530</v>
      </c>
      <c r="AA1343">
        <v>34.043799999999997</v>
      </c>
      <c r="AB1343">
        <v>-118.2441</v>
      </c>
      <c r="AC1343">
        <f t="shared" si="20"/>
        <v>1</v>
      </c>
    </row>
    <row r="1344" spans="1:29" x14ac:dyDescent="0.35">
      <c r="A1344">
        <v>200215497</v>
      </c>
      <c r="B1344" s="1">
        <v>44100</v>
      </c>
      <c r="C1344" s="1">
        <v>44100</v>
      </c>
      <c r="D1344">
        <v>1</v>
      </c>
      <c r="E1344">
        <v>2</v>
      </c>
      <c r="F1344" t="s">
        <v>56</v>
      </c>
      <c r="G1344">
        <v>275</v>
      </c>
      <c r="H1344">
        <v>1</v>
      </c>
      <c r="I1344">
        <v>350</v>
      </c>
      <c r="J1344" t="s">
        <v>1591</v>
      </c>
      <c r="K1344" t="s">
        <v>2523</v>
      </c>
      <c r="L1344">
        <v>33</v>
      </c>
      <c r="M1344" t="s">
        <v>30</v>
      </c>
      <c r="N1344" t="s">
        <v>95</v>
      </c>
      <c r="O1344">
        <v>101</v>
      </c>
      <c r="P1344" t="s">
        <v>32</v>
      </c>
      <c r="S1344" t="s">
        <v>40</v>
      </c>
      <c r="T1344" t="s">
        <v>41</v>
      </c>
      <c r="U1344">
        <v>350</v>
      </c>
      <c r="Y1344" t="s">
        <v>2524</v>
      </c>
      <c r="AA1344">
        <v>34.050199999999997</v>
      </c>
      <c r="AB1344">
        <v>-118.2765</v>
      </c>
      <c r="AC1344">
        <f t="shared" si="20"/>
        <v>0</v>
      </c>
    </row>
    <row r="1345" spans="1:29" x14ac:dyDescent="0.35">
      <c r="A1345">
        <v>201105646</v>
      </c>
      <c r="B1345" s="1">
        <v>43868</v>
      </c>
      <c r="C1345" s="1">
        <v>43868</v>
      </c>
      <c r="D1345">
        <v>520</v>
      </c>
      <c r="E1345">
        <v>11</v>
      </c>
      <c r="F1345" t="s">
        <v>64</v>
      </c>
      <c r="G1345">
        <v>1162</v>
      </c>
      <c r="H1345">
        <v>1</v>
      </c>
      <c r="I1345">
        <v>510</v>
      </c>
      <c r="J1345" t="s">
        <v>29</v>
      </c>
      <c r="L1345">
        <v>0</v>
      </c>
      <c r="O1345">
        <v>101</v>
      </c>
      <c r="P1345" t="s">
        <v>32</v>
      </c>
      <c r="S1345" t="s">
        <v>40</v>
      </c>
      <c r="T1345" t="s">
        <v>41</v>
      </c>
      <c r="U1345">
        <v>510</v>
      </c>
      <c r="Y1345" t="s">
        <v>2525</v>
      </c>
      <c r="AA1345">
        <v>34.098199999999999</v>
      </c>
      <c r="AB1345">
        <v>-118.29179999999999</v>
      </c>
      <c r="AC1345">
        <f t="shared" si="20"/>
        <v>0</v>
      </c>
    </row>
    <row r="1346" spans="1:29" x14ac:dyDescent="0.35">
      <c r="A1346">
        <v>201009440</v>
      </c>
      <c r="B1346" s="1">
        <v>43978</v>
      </c>
      <c r="C1346" s="1">
        <v>43978</v>
      </c>
      <c r="D1346">
        <v>1040</v>
      </c>
      <c r="E1346">
        <v>10</v>
      </c>
      <c r="F1346" t="s">
        <v>103</v>
      </c>
      <c r="G1346">
        <v>1011</v>
      </c>
      <c r="H1346">
        <v>1</v>
      </c>
      <c r="I1346">
        <v>761</v>
      </c>
      <c r="J1346" t="s">
        <v>403</v>
      </c>
      <c r="K1346" t="s">
        <v>2526</v>
      </c>
      <c r="L1346">
        <v>66</v>
      </c>
      <c r="M1346" t="s">
        <v>30</v>
      </c>
      <c r="N1346" t="s">
        <v>73</v>
      </c>
      <c r="O1346">
        <v>108</v>
      </c>
      <c r="P1346" t="s">
        <v>105</v>
      </c>
      <c r="Q1346">
        <v>200</v>
      </c>
      <c r="R1346" t="s">
        <v>663</v>
      </c>
      <c r="S1346" t="s">
        <v>40</v>
      </c>
      <c r="T1346" t="s">
        <v>41</v>
      </c>
      <c r="U1346">
        <v>761</v>
      </c>
      <c r="Y1346" t="s">
        <v>2280</v>
      </c>
      <c r="Z1346" t="s">
        <v>2527</v>
      </c>
      <c r="AA1346">
        <v>34.208399999999997</v>
      </c>
      <c r="AB1346">
        <v>-118.5535</v>
      </c>
      <c r="AC1346">
        <f t="shared" si="20"/>
        <v>0</v>
      </c>
    </row>
    <row r="1347" spans="1:29" x14ac:dyDescent="0.35">
      <c r="A1347">
        <v>200512914</v>
      </c>
      <c r="B1347" s="1">
        <v>44055</v>
      </c>
      <c r="C1347" s="1">
        <v>44055</v>
      </c>
      <c r="D1347">
        <v>1523</v>
      </c>
      <c r="E1347">
        <v>5</v>
      </c>
      <c r="F1347" t="s">
        <v>98</v>
      </c>
      <c r="G1347">
        <v>531</v>
      </c>
      <c r="H1347">
        <v>1</v>
      </c>
      <c r="I1347">
        <v>442</v>
      </c>
      <c r="J1347" t="s">
        <v>179</v>
      </c>
      <c r="K1347" t="s">
        <v>2528</v>
      </c>
      <c r="L1347">
        <v>0</v>
      </c>
      <c r="M1347" t="s">
        <v>46</v>
      </c>
      <c r="N1347" t="s">
        <v>46</v>
      </c>
      <c r="O1347">
        <v>203</v>
      </c>
      <c r="P1347" t="s">
        <v>101</v>
      </c>
      <c r="S1347" t="s">
        <v>40</v>
      </c>
      <c r="T1347" t="s">
        <v>41</v>
      </c>
      <c r="U1347">
        <v>442</v>
      </c>
      <c r="Y1347" t="s">
        <v>100</v>
      </c>
      <c r="AA1347">
        <v>33.7866</v>
      </c>
      <c r="AB1347">
        <v>-118.3044</v>
      </c>
      <c r="AC1347">
        <f t="shared" ref="AC1347:AC1410" si="21">IF(OR((S:S)="CC", S:S="AA",S:S="JA"), 1, 0)</f>
        <v>0</v>
      </c>
    </row>
    <row r="1348" spans="1:29" x14ac:dyDescent="0.35">
      <c r="A1348">
        <v>200106111</v>
      </c>
      <c r="B1348" s="1">
        <v>43860</v>
      </c>
      <c r="C1348" s="1">
        <v>43860</v>
      </c>
      <c r="D1348">
        <v>2100</v>
      </c>
      <c r="E1348">
        <v>1</v>
      </c>
      <c r="F1348" t="s">
        <v>36</v>
      </c>
      <c r="G1348">
        <v>182</v>
      </c>
      <c r="H1348">
        <v>1</v>
      </c>
      <c r="I1348">
        <v>330</v>
      </c>
      <c r="J1348" t="s">
        <v>37</v>
      </c>
      <c r="K1348" t="s">
        <v>637</v>
      </c>
      <c r="L1348">
        <v>37</v>
      </c>
      <c r="M1348" t="s">
        <v>30</v>
      </c>
      <c r="N1348" t="s">
        <v>1233</v>
      </c>
      <c r="O1348">
        <v>108</v>
      </c>
      <c r="P1348" t="s">
        <v>105</v>
      </c>
      <c r="S1348" t="s">
        <v>40</v>
      </c>
      <c r="T1348" t="s">
        <v>41</v>
      </c>
      <c r="U1348">
        <v>330</v>
      </c>
      <c r="Y1348" t="s">
        <v>2529</v>
      </c>
      <c r="Z1348" t="s">
        <v>2530</v>
      </c>
      <c r="AA1348">
        <v>34.040799999999997</v>
      </c>
      <c r="AB1348">
        <v>-118.26439999999999</v>
      </c>
      <c r="AC1348">
        <f t="shared" si="21"/>
        <v>0</v>
      </c>
    </row>
    <row r="1349" spans="1:29" x14ac:dyDescent="0.35">
      <c r="A1349">
        <v>200814896</v>
      </c>
      <c r="B1349" s="1">
        <v>44108</v>
      </c>
      <c r="C1349" s="1">
        <v>44091</v>
      </c>
      <c r="D1349">
        <v>1025</v>
      </c>
      <c r="E1349">
        <v>8</v>
      </c>
      <c r="F1349" t="s">
        <v>109</v>
      </c>
      <c r="G1349">
        <v>849</v>
      </c>
      <c r="H1349">
        <v>2</v>
      </c>
      <c r="I1349">
        <v>354</v>
      </c>
      <c r="J1349" t="s">
        <v>167</v>
      </c>
      <c r="K1349" t="s">
        <v>2531</v>
      </c>
      <c r="L1349">
        <v>44</v>
      </c>
      <c r="M1349" t="s">
        <v>94</v>
      </c>
      <c r="N1349" t="s">
        <v>73</v>
      </c>
      <c r="O1349">
        <v>502</v>
      </c>
      <c r="P1349" t="s">
        <v>47</v>
      </c>
      <c r="S1349" t="s">
        <v>40</v>
      </c>
      <c r="T1349" t="s">
        <v>41</v>
      </c>
      <c r="U1349">
        <v>354</v>
      </c>
      <c r="Y1349" t="s">
        <v>2532</v>
      </c>
      <c r="AA1349">
        <v>34.057099999999998</v>
      </c>
      <c r="AB1349">
        <v>-118.38249999999999</v>
      </c>
      <c r="AC1349">
        <f t="shared" si="21"/>
        <v>0</v>
      </c>
    </row>
    <row r="1350" spans="1:29" x14ac:dyDescent="0.35">
      <c r="A1350">
        <v>200510123</v>
      </c>
      <c r="B1350" s="1">
        <v>43982</v>
      </c>
      <c r="C1350" s="1">
        <v>43981</v>
      </c>
      <c r="D1350">
        <v>2100</v>
      </c>
      <c r="E1350">
        <v>5</v>
      </c>
      <c r="F1350" t="s">
        <v>98</v>
      </c>
      <c r="G1350">
        <v>541</v>
      </c>
      <c r="H1350">
        <v>1</v>
      </c>
      <c r="I1350">
        <v>510</v>
      </c>
      <c r="J1350" t="s">
        <v>29</v>
      </c>
      <c r="L1350">
        <v>0</v>
      </c>
      <c r="O1350">
        <v>108</v>
      </c>
      <c r="P1350" t="s">
        <v>105</v>
      </c>
      <c r="S1350" t="s">
        <v>40</v>
      </c>
      <c r="T1350" t="s">
        <v>41</v>
      </c>
      <c r="U1350">
        <v>510</v>
      </c>
      <c r="Y1350" t="s">
        <v>2533</v>
      </c>
      <c r="AA1350">
        <v>33.753999999999998</v>
      </c>
      <c r="AB1350">
        <v>-118.3048</v>
      </c>
      <c r="AC1350">
        <f t="shared" si="21"/>
        <v>0</v>
      </c>
    </row>
    <row r="1351" spans="1:29" x14ac:dyDescent="0.35">
      <c r="A1351">
        <v>200506944</v>
      </c>
      <c r="B1351" s="1">
        <v>43899</v>
      </c>
      <c r="C1351" s="1">
        <v>43897</v>
      </c>
      <c r="D1351">
        <v>1300</v>
      </c>
      <c r="E1351">
        <v>5</v>
      </c>
      <c r="F1351" t="s">
        <v>98</v>
      </c>
      <c r="G1351">
        <v>529</v>
      </c>
      <c r="H1351">
        <v>1</v>
      </c>
      <c r="I1351">
        <v>310</v>
      </c>
      <c r="J1351" t="s">
        <v>71</v>
      </c>
      <c r="K1351" t="s">
        <v>2534</v>
      </c>
      <c r="L1351">
        <v>0</v>
      </c>
      <c r="M1351" t="s">
        <v>46</v>
      </c>
      <c r="N1351" t="s">
        <v>46</v>
      </c>
      <c r="O1351">
        <v>118</v>
      </c>
      <c r="P1351" t="s">
        <v>858</v>
      </c>
      <c r="S1351" t="s">
        <v>40</v>
      </c>
      <c r="T1351" t="s">
        <v>41</v>
      </c>
      <c r="U1351">
        <v>310</v>
      </c>
      <c r="Y1351" t="s">
        <v>2535</v>
      </c>
      <c r="AA1351">
        <v>33.7761</v>
      </c>
      <c r="AB1351">
        <v>-118.2529</v>
      </c>
      <c r="AC1351">
        <f t="shared" si="21"/>
        <v>0</v>
      </c>
    </row>
    <row r="1352" spans="1:29" x14ac:dyDescent="0.35">
      <c r="A1352">
        <v>200912090</v>
      </c>
      <c r="B1352" s="1">
        <v>44020</v>
      </c>
      <c r="C1352" s="1">
        <v>44020</v>
      </c>
      <c r="D1352">
        <v>520</v>
      </c>
      <c r="E1352">
        <v>9</v>
      </c>
      <c r="F1352" t="s">
        <v>49</v>
      </c>
      <c r="G1352">
        <v>952</v>
      </c>
      <c r="H1352">
        <v>2</v>
      </c>
      <c r="I1352">
        <v>740</v>
      </c>
      <c r="J1352" t="s">
        <v>224</v>
      </c>
      <c r="K1352" t="s">
        <v>885</v>
      </c>
      <c r="L1352">
        <v>39</v>
      </c>
      <c r="M1352" t="s">
        <v>30</v>
      </c>
      <c r="N1352" t="s">
        <v>73</v>
      </c>
      <c r="O1352">
        <v>101</v>
      </c>
      <c r="P1352" t="s">
        <v>32</v>
      </c>
      <c r="S1352" t="s">
        <v>40</v>
      </c>
      <c r="T1352" t="s">
        <v>41</v>
      </c>
      <c r="U1352">
        <v>740</v>
      </c>
      <c r="Y1352" t="s">
        <v>2536</v>
      </c>
      <c r="AA1352">
        <v>34.168500000000002</v>
      </c>
      <c r="AB1352">
        <v>-118.464</v>
      </c>
      <c r="AC1352">
        <f t="shared" si="21"/>
        <v>0</v>
      </c>
    </row>
    <row r="1353" spans="1:29" x14ac:dyDescent="0.35">
      <c r="A1353">
        <v>200813734</v>
      </c>
      <c r="B1353" s="1">
        <v>44079</v>
      </c>
      <c r="C1353" s="1">
        <v>44079</v>
      </c>
      <c r="D1353">
        <v>615</v>
      </c>
      <c r="E1353">
        <v>8</v>
      </c>
      <c r="F1353" t="s">
        <v>109</v>
      </c>
      <c r="G1353">
        <v>884</v>
      </c>
      <c r="H1353">
        <v>2</v>
      </c>
      <c r="I1353">
        <v>626</v>
      </c>
      <c r="J1353" t="s">
        <v>141</v>
      </c>
      <c r="K1353" t="s">
        <v>2537</v>
      </c>
      <c r="L1353">
        <v>27</v>
      </c>
      <c r="M1353" t="s">
        <v>94</v>
      </c>
      <c r="N1353" t="s">
        <v>163</v>
      </c>
      <c r="O1353">
        <v>503</v>
      </c>
      <c r="P1353" t="s">
        <v>650</v>
      </c>
      <c r="Q1353">
        <v>400</v>
      </c>
      <c r="R1353" t="s">
        <v>143</v>
      </c>
      <c r="S1353" t="s">
        <v>33</v>
      </c>
      <c r="T1353" t="s">
        <v>34</v>
      </c>
      <c r="U1353">
        <v>626</v>
      </c>
      <c r="Y1353" t="s">
        <v>2538</v>
      </c>
      <c r="AA1353">
        <v>34.042299999999997</v>
      </c>
      <c r="AB1353">
        <v>-118.43040000000001</v>
      </c>
      <c r="AC1353">
        <f t="shared" si="21"/>
        <v>1</v>
      </c>
    </row>
    <row r="1354" spans="1:29" x14ac:dyDescent="0.35">
      <c r="A1354">
        <v>201221724</v>
      </c>
      <c r="B1354" s="1">
        <v>44105</v>
      </c>
      <c r="C1354" s="1">
        <v>44104</v>
      </c>
      <c r="D1354">
        <v>2200</v>
      </c>
      <c r="E1354">
        <v>12</v>
      </c>
      <c r="F1354" t="s">
        <v>68</v>
      </c>
      <c r="G1354">
        <v>1266</v>
      </c>
      <c r="H1354">
        <v>2</v>
      </c>
      <c r="I1354">
        <v>822</v>
      </c>
      <c r="J1354" t="s">
        <v>2539</v>
      </c>
      <c r="K1354" t="s">
        <v>2540</v>
      </c>
      <c r="L1354">
        <v>15</v>
      </c>
      <c r="M1354" t="s">
        <v>94</v>
      </c>
      <c r="N1354" t="s">
        <v>163</v>
      </c>
      <c r="O1354">
        <v>101</v>
      </c>
      <c r="P1354" t="s">
        <v>32</v>
      </c>
      <c r="Q1354">
        <v>400</v>
      </c>
      <c r="R1354" t="s">
        <v>143</v>
      </c>
      <c r="S1354" t="s">
        <v>40</v>
      </c>
      <c r="T1354" t="s">
        <v>41</v>
      </c>
      <c r="U1354">
        <v>822</v>
      </c>
      <c r="Y1354" t="s">
        <v>2541</v>
      </c>
      <c r="Z1354" t="s">
        <v>866</v>
      </c>
      <c r="AA1354">
        <v>33.964300000000001</v>
      </c>
      <c r="AB1354">
        <v>-118.28270000000001</v>
      </c>
      <c r="AC1354">
        <f t="shared" si="21"/>
        <v>0</v>
      </c>
    </row>
    <row r="1355" spans="1:29" x14ac:dyDescent="0.35">
      <c r="A1355">
        <v>200404614</v>
      </c>
      <c r="B1355" s="1">
        <v>43846</v>
      </c>
      <c r="C1355" s="1">
        <v>43844</v>
      </c>
      <c r="D1355">
        <v>1345</v>
      </c>
      <c r="E1355">
        <v>4</v>
      </c>
      <c r="F1355" t="s">
        <v>54</v>
      </c>
      <c r="G1355">
        <v>443</v>
      </c>
      <c r="H1355">
        <v>2</v>
      </c>
      <c r="I1355">
        <v>624</v>
      </c>
      <c r="J1355" t="s">
        <v>171</v>
      </c>
      <c r="K1355" t="s">
        <v>2542</v>
      </c>
      <c r="L1355">
        <v>56</v>
      </c>
      <c r="M1355" t="s">
        <v>30</v>
      </c>
      <c r="N1355" t="s">
        <v>73</v>
      </c>
      <c r="O1355">
        <v>753</v>
      </c>
      <c r="P1355" t="s">
        <v>1387</v>
      </c>
      <c r="Q1355">
        <v>400</v>
      </c>
      <c r="R1355" t="s">
        <v>143</v>
      </c>
      <c r="S1355" t="s">
        <v>2543</v>
      </c>
      <c r="T1355" t="s">
        <v>2544</v>
      </c>
      <c r="U1355">
        <v>624</v>
      </c>
      <c r="Y1355" t="s">
        <v>2545</v>
      </c>
      <c r="AA1355">
        <v>34.063499999999998</v>
      </c>
      <c r="AB1355">
        <v>-118.2058</v>
      </c>
      <c r="AC1355">
        <f t="shared" si="21"/>
        <v>0</v>
      </c>
    </row>
    <row r="1356" spans="1:29" x14ac:dyDescent="0.35">
      <c r="A1356">
        <v>200317991</v>
      </c>
      <c r="B1356" s="1">
        <v>44102</v>
      </c>
      <c r="C1356" s="1">
        <v>44102</v>
      </c>
      <c r="D1356">
        <v>1045</v>
      </c>
      <c r="E1356">
        <v>3</v>
      </c>
      <c r="F1356" t="s">
        <v>43</v>
      </c>
      <c r="G1356">
        <v>325</v>
      </c>
      <c r="H1356">
        <v>1</v>
      </c>
      <c r="I1356">
        <v>480</v>
      </c>
      <c r="J1356" t="s">
        <v>44</v>
      </c>
      <c r="K1356" t="s">
        <v>2546</v>
      </c>
      <c r="L1356">
        <v>27</v>
      </c>
      <c r="M1356" t="s">
        <v>30</v>
      </c>
      <c r="N1356" t="s">
        <v>2547</v>
      </c>
      <c r="O1356">
        <v>502</v>
      </c>
      <c r="P1356" t="s">
        <v>47</v>
      </c>
      <c r="S1356" t="s">
        <v>40</v>
      </c>
      <c r="T1356" t="s">
        <v>41</v>
      </c>
      <c r="U1356">
        <v>480</v>
      </c>
      <c r="Y1356" t="s">
        <v>2548</v>
      </c>
      <c r="AA1356">
        <v>34.030700000000003</v>
      </c>
      <c r="AB1356">
        <v>-118.2923</v>
      </c>
      <c r="AC1356">
        <f t="shared" si="21"/>
        <v>0</v>
      </c>
    </row>
    <row r="1357" spans="1:29" x14ac:dyDescent="0.35">
      <c r="A1357">
        <v>201109908</v>
      </c>
      <c r="B1357" s="1">
        <v>43980</v>
      </c>
      <c r="C1357" s="1">
        <v>43980</v>
      </c>
      <c r="D1357">
        <v>1400</v>
      </c>
      <c r="E1357">
        <v>11</v>
      </c>
      <c r="F1357" t="s">
        <v>64</v>
      </c>
      <c r="G1357">
        <v>1144</v>
      </c>
      <c r="H1357">
        <v>1</v>
      </c>
      <c r="I1357">
        <v>330</v>
      </c>
      <c r="J1357" t="s">
        <v>37</v>
      </c>
      <c r="K1357" t="s">
        <v>81</v>
      </c>
      <c r="L1357">
        <v>56</v>
      </c>
      <c r="M1357" t="s">
        <v>94</v>
      </c>
      <c r="N1357" t="s">
        <v>95</v>
      </c>
      <c r="O1357">
        <v>102</v>
      </c>
      <c r="P1357" t="s">
        <v>186</v>
      </c>
      <c r="S1357" t="s">
        <v>40</v>
      </c>
      <c r="T1357" t="s">
        <v>41</v>
      </c>
      <c r="U1357">
        <v>330</v>
      </c>
      <c r="Y1357" t="s">
        <v>1757</v>
      </c>
      <c r="Z1357" t="s">
        <v>2549</v>
      </c>
      <c r="AA1357">
        <v>34.1008</v>
      </c>
      <c r="AB1357">
        <v>-118.25920000000001</v>
      </c>
      <c r="AC1357">
        <f t="shared" si="21"/>
        <v>0</v>
      </c>
    </row>
    <row r="1358" spans="1:29" x14ac:dyDescent="0.35">
      <c r="A1358">
        <v>200312457</v>
      </c>
      <c r="B1358" s="1">
        <v>43991</v>
      </c>
      <c r="C1358" s="1">
        <v>43991</v>
      </c>
      <c r="D1358">
        <v>900</v>
      </c>
      <c r="E1358">
        <v>3</v>
      </c>
      <c r="F1358" t="s">
        <v>43</v>
      </c>
      <c r="G1358">
        <v>305</v>
      </c>
      <c r="H1358">
        <v>2</v>
      </c>
      <c r="I1358">
        <v>745</v>
      </c>
      <c r="J1358" t="s">
        <v>139</v>
      </c>
      <c r="K1358" t="s">
        <v>2550</v>
      </c>
      <c r="L1358">
        <v>40</v>
      </c>
      <c r="M1358" t="s">
        <v>94</v>
      </c>
      <c r="N1358" t="s">
        <v>95</v>
      </c>
      <c r="O1358">
        <v>501</v>
      </c>
      <c r="P1358" t="s">
        <v>164</v>
      </c>
      <c r="Q1358">
        <v>400</v>
      </c>
      <c r="R1358" t="s">
        <v>143</v>
      </c>
      <c r="S1358" t="s">
        <v>40</v>
      </c>
      <c r="T1358" t="s">
        <v>41</v>
      </c>
      <c r="U1358">
        <v>745</v>
      </c>
      <c r="Y1358" t="s">
        <v>2551</v>
      </c>
      <c r="AA1358">
        <v>34.0334</v>
      </c>
      <c r="AB1358">
        <v>-118.3458</v>
      </c>
      <c r="AC1358">
        <f t="shared" si="21"/>
        <v>0</v>
      </c>
    </row>
    <row r="1359" spans="1:29" x14ac:dyDescent="0.35">
      <c r="A1359">
        <v>200512726</v>
      </c>
      <c r="B1359" s="1">
        <v>44050</v>
      </c>
      <c r="C1359" s="1">
        <v>44048</v>
      </c>
      <c r="D1359">
        <v>1200</v>
      </c>
      <c r="E1359">
        <v>5</v>
      </c>
      <c r="F1359" t="s">
        <v>98</v>
      </c>
      <c r="G1359">
        <v>528</v>
      </c>
      <c r="H1359">
        <v>1</v>
      </c>
      <c r="I1359">
        <v>510</v>
      </c>
      <c r="J1359" t="s">
        <v>29</v>
      </c>
      <c r="L1359">
        <v>0</v>
      </c>
      <c r="O1359">
        <v>101</v>
      </c>
      <c r="P1359" t="s">
        <v>32</v>
      </c>
      <c r="S1359" t="s">
        <v>40</v>
      </c>
      <c r="T1359" t="s">
        <v>41</v>
      </c>
      <c r="U1359">
        <v>510</v>
      </c>
      <c r="Y1359" t="s">
        <v>2552</v>
      </c>
      <c r="AA1359">
        <v>33.787500000000001</v>
      </c>
      <c r="AB1359">
        <v>-118.2479</v>
      </c>
      <c r="AC1359">
        <f t="shared" si="21"/>
        <v>0</v>
      </c>
    </row>
    <row r="1360" spans="1:29" x14ac:dyDescent="0.35">
      <c r="A1360">
        <v>200611421</v>
      </c>
      <c r="B1360" s="1">
        <v>43997</v>
      </c>
      <c r="C1360" s="1">
        <v>43983</v>
      </c>
      <c r="D1360">
        <v>1915</v>
      </c>
      <c r="E1360">
        <v>6</v>
      </c>
      <c r="F1360" t="s">
        <v>91</v>
      </c>
      <c r="G1360">
        <v>637</v>
      </c>
      <c r="H1360">
        <v>2</v>
      </c>
      <c r="I1360">
        <v>946</v>
      </c>
      <c r="J1360" t="s">
        <v>125</v>
      </c>
      <c r="K1360" t="s">
        <v>2553</v>
      </c>
      <c r="L1360">
        <v>0</v>
      </c>
      <c r="M1360" t="s">
        <v>46</v>
      </c>
      <c r="N1360" t="s">
        <v>46</v>
      </c>
      <c r="O1360">
        <v>403</v>
      </c>
      <c r="P1360" t="s">
        <v>337</v>
      </c>
      <c r="S1360" t="s">
        <v>40</v>
      </c>
      <c r="T1360" t="s">
        <v>41</v>
      </c>
      <c r="U1360">
        <v>946</v>
      </c>
      <c r="Y1360" t="s">
        <v>2513</v>
      </c>
      <c r="AA1360">
        <v>34.103000000000002</v>
      </c>
      <c r="AB1360">
        <v>-118.32250000000001</v>
      </c>
      <c r="AC1360">
        <f t="shared" si="21"/>
        <v>0</v>
      </c>
    </row>
    <row r="1361" spans="1:29" x14ac:dyDescent="0.35">
      <c r="A1361">
        <v>200107130</v>
      </c>
      <c r="B1361" s="1">
        <v>43875</v>
      </c>
      <c r="C1361" s="1">
        <v>43875</v>
      </c>
      <c r="D1361">
        <v>1600</v>
      </c>
      <c r="E1361">
        <v>1</v>
      </c>
      <c r="F1361" t="s">
        <v>36</v>
      </c>
      <c r="G1361">
        <v>159</v>
      </c>
      <c r="H1361">
        <v>1</v>
      </c>
      <c r="I1361">
        <v>510</v>
      </c>
      <c r="J1361" t="s">
        <v>29</v>
      </c>
      <c r="L1361">
        <v>0</v>
      </c>
      <c r="O1361">
        <v>101</v>
      </c>
      <c r="P1361" t="s">
        <v>32</v>
      </c>
      <c r="S1361" t="s">
        <v>40</v>
      </c>
      <c r="T1361" t="s">
        <v>41</v>
      </c>
      <c r="U1361">
        <v>510</v>
      </c>
      <c r="Y1361" t="s">
        <v>2554</v>
      </c>
      <c r="AA1361">
        <v>34.043599999999998</v>
      </c>
      <c r="AB1361">
        <v>-118.2354</v>
      </c>
      <c r="AC1361">
        <f t="shared" si="21"/>
        <v>0</v>
      </c>
    </row>
    <row r="1362" spans="1:29" x14ac:dyDescent="0.35">
      <c r="A1362">
        <v>200108452</v>
      </c>
      <c r="B1362" s="1">
        <v>43894</v>
      </c>
      <c r="C1362" s="1">
        <v>43873</v>
      </c>
      <c r="D1362">
        <v>1027</v>
      </c>
      <c r="E1362">
        <v>1</v>
      </c>
      <c r="F1362" t="s">
        <v>36</v>
      </c>
      <c r="G1362">
        <v>166</v>
      </c>
      <c r="H1362">
        <v>2</v>
      </c>
      <c r="I1362">
        <v>354</v>
      </c>
      <c r="J1362" t="s">
        <v>167</v>
      </c>
      <c r="K1362" t="s">
        <v>978</v>
      </c>
      <c r="L1362">
        <v>52</v>
      </c>
      <c r="M1362" t="s">
        <v>30</v>
      </c>
      <c r="N1362" t="s">
        <v>163</v>
      </c>
      <c r="O1362">
        <v>502</v>
      </c>
      <c r="P1362" t="s">
        <v>47</v>
      </c>
      <c r="S1362" t="s">
        <v>40</v>
      </c>
      <c r="T1362" t="s">
        <v>41</v>
      </c>
      <c r="U1362">
        <v>354</v>
      </c>
      <c r="Y1362" t="s">
        <v>2555</v>
      </c>
      <c r="AA1362">
        <v>34.042099999999998</v>
      </c>
      <c r="AB1362">
        <v>-118.2469</v>
      </c>
      <c r="AC1362">
        <f t="shared" si="21"/>
        <v>0</v>
      </c>
    </row>
    <row r="1363" spans="1:29" x14ac:dyDescent="0.35">
      <c r="A1363">
        <v>200714914</v>
      </c>
      <c r="B1363" s="1">
        <v>44118</v>
      </c>
      <c r="C1363" s="1">
        <v>44118</v>
      </c>
      <c r="D1363">
        <v>830</v>
      </c>
      <c r="E1363">
        <v>7</v>
      </c>
      <c r="F1363" t="s">
        <v>28</v>
      </c>
      <c r="G1363">
        <v>722</v>
      </c>
      <c r="H1363">
        <v>2</v>
      </c>
      <c r="I1363">
        <v>888</v>
      </c>
      <c r="J1363" t="s">
        <v>250</v>
      </c>
      <c r="K1363">
        <v>1501</v>
      </c>
      <c r="L1363">
        <v>55</v>
      </c>
      <c r="M1363" t="s">
        <v>30</v>
      </c>
      <c r="N1363" t="s">
        <v>73</v>
      </c>
      <c r="O1363">
        <v>501</v>
      </c>
      <c r="P1363" t="s">
        <v>164</v>
      </c>
      <c r="S1363" t="s">
        <v>40</v>
      </c>
      <c r="T1363" t="s">
        <v>41</v>
      </c>
      <c r="U1363">
        <v>888</v>
      </c>
      <c r="Y1363" t="s">
        <v>2556</v>
      </c>
      <c r="AA1363">
        <v>34.066800000000001</v>
      </c>
      <c r="AB1363">
        <v>-118.371</v>
      </c>
      <c r="AC1363">
        <f t="shared" si="21"/>
        <v>0</v>
      </c>
    </row>
    <row r="1364" spans="1:29" x14ac:dyDescent="0.35">
      <c r="A1364">
        <v>200909602</v>
      </c>
      <c r="B1364" s="1">
        <v>43963</v>
      </c>
      <c r="C1364" s="1">
        <v>43962</v>
      </c>
      <c r="D1364">
        <v>2200</v>
      </c>
      <c r="E1364">
        <v>9</v>
      </c>
      <c r="F1364" t="s">
        <v>49</v>
      </c>
      <c r="G1364">
        <v>911</v>
      </c>
      <c r="H1364">
        <v>1</v>
      </c>
      <c r="I1364">
        <v>510</v>
      </c>
      <c r="J1364" t="s">
        <v>29</v>
      </c>
      <c r="L1364">
        <v>0</v>
      </c>
      <c r="O1364">
        <v>101</v>
      </c>
      <c r="P1364" t="s">
        <v>32</v>
      </c>
      <c r="S1364" t="s">
        <v>40</v>
      </c>
      <c r="T1364" t="s">
        <v>41</v>
      </c>
      <c r="U1364">
        <v>510</v>
      </c>
      <c r="Y1364" t="s">
        <v>2557</v>
      </c>
      <c r="AA1364">
        <v>34.2012</v>
      </c>
      <c r="AB1364">
        <v>-118.4684</v>
      </c>
      <c r="AC1364">
        <f t="shared" si="21"/>
        <v>0</v>
      </c>
    </row>
    <row r="1365" spans="1:29" x14ac:dyDescent="0.35">
      <c r="A1365">
        <v>201005409</v>
      </c>
      <c r="B1365" s="1">
        <v>43864</v>
      </c>
      <c r="C1365" s="1">
        <v>43863</v>
      </c>
      <c r="D1365">
        <v>900</v>
      </c>
      <c r="E1365">
        <v>10</v>
      </c>
      <c r="F1365" t="s">
        <v>103</v>
      </c>
      <c r="G1365">
        <v>1067</v>
      </c>
      <c r="H1365">
        <v>2</v>
      </c>
      <c r="I1365">
        <v>740</v>
      </c>
      <c r="J1365" t="s">
        <v>224</v>
      </c>
      <c r="K1365" t="s">
        <v>2558</v>
      </c>
      <c r="L1365">
        <v>30</v>
      </c>
      <c r="M1365" t="s">
        <v>30</v>
      </c>
      <c r="N1365" t="s">
        <v>95</v>
      </c>
      <c r="O1365">
        <v>709</v>
      </c>
      <c r="P1365" t="s">
        <v>2559</v>
      </c>
      <c r="S1365" t="s">
        <v>40</v>
      </c>
      <c r="T1365" t="s">
        <v>41</v>
      </c>
      <c r="U1365">
        <v>740</v>
      </c>
      <c r="Y1365" t="s">
        <v>2560</v>
      </c>
      <c r="AA1365">
        <v>34.165999999999997</v>
      </c>
      <c r="AB1365">
        <v>-118.5095</v>
      </c>
      <c r="AC1365">
        <f t="shared" si="21"/>
        <v>0</v>
      </c>
    </row>
    <row r="1366" spans="1:29" x14ac:dyDescent="0.35">
      <c r="A1366">
        <v>201307082</v>
      </c>
      <c r="B1366" s="1">
        <v>43886</v>
      </c>
      <c r="C1366" s="1">
        <v>43885</v>
      </c>
      <c r="D1366">
        <v>2030</v>
      </c>
      <c r="E1366">
        <v>13</v>
      </c>
      <c r="F1366" t="s">
        <v>62</v>
      </c>
      <c r="G1366">
        <v>1351</v>
      </c>
      <c r="H1366">
        <v>2</v>
      </c>
      <c r="I1366">
        <v>740</v>
      </c>
      <c r="J1366" t="s">
        <v>224</v>
      </c>
      <c r="K1366">
        <v>329</v>
      </c>
      <c r="L1366">
        <v>0</v>
      </c>
      <c r="M1366" t="s">
        <v>30</v>
      </c>
      <c r="N1366" t="s">
        <v>31</v>
      </c>
      <c r="O1366">
        <v>401</v>
      </c>
      <c r="P1366" t="s">
        <v>231</v>
      </c>
      <c r="S1366" t="s">
        <v>40</v>
      </c>
      <c r="T1366" t="s">
        <v>41</v>
      </c>
      <c r="U1366">
        <v>740</v>
      </c>
      <c r="Y1366" t="s">
        <v>2561</v>
      </c>
      <c r="AA1366">
        <v>34.0092</v>
      </c>
      <c r="AB1366">
        <v>-118.2784</v>
      </c>
      <c r="AC1366">
        <f t="shared" si="21"/>
        <v>0</v>
      </c>
    </row>
    <row r="1367" spans="1:29" x14ac:dyDescent="0.35">
      <c r="A1367">
        <v>201224104</v>
      </c>
      <c r="B1367" s="1">
        <v>44142</v>
      </c>
      <c r="C1367" s="1">
        <v>44142</v>
      </c>
      <c r="D1367">
        <v>1945</v>
      </c>
      <c r="E1367">
        <v>12</v>
      </c>
      <c r="F1367" t="s">
        <v>68</v>
      </c>
      <c r="G1367">
        <v>1241</v>
      </c>
      <c r="H1367">
        <v>1</v>
      </c>
      <c r="I1367">
        <v>230</v>
      </c>
      <c r="J1367" t="s">
        <v>161</v>
      </c>
      <c r="K1367" t="s">
        <v>2562</v>
      </c>
      <c r="L1367">
        <v>10</v>
      </c>
      <c r="M1367" t="s">
        <v>94</v>
      </c>
      <c r="N1367" t="s">
        <v>95</v>
      </c>
      <c r="O1367">
        <v>101</v>
      </c>
      <c r="P1367" t="s">
        <v>32</v>
      </c>
      <c r="Q1367">
        <v>114</v>
      </c>
      <c r="R1367" t="s">
        <v>773</v>
      </c>
      <c r="S1367" t="s">
        <v>40</v>
      </c>
      <c r="T1367" t="s">
        <v>41</v>
      </c>
      <c r="U1367">
        <v>230</v>
      </c>
      <c r="Y1367" t="s">
        <v>425</v>
      </c>
      <c r="Z1367" t="s">
        <v>2563</v>
      </c>
      <c r="AA1367">
        <v>33.980600000000003</v>
      </c>
      <c r="AB1367">
        <v>-118.3309</v>
      </c>
      <c r="AC1367">
        <f t="shared" si="21"/>
        <v>0</v>
      </c>
    </row>
    <row r="1368" spans="1:29" x14ac:dyDescent="0.35">
      <c r="A1368">
        <v>200312366</v>
      </c>
      <c r="B1368" s="1">
        <v>43988</v>
      </c>
      <c r="C1368" s="1">
        <v>43988</v>
      </c>
      <c r="D1368">
        <v>250</v>
      </c>
      <c r="E1368">
        <v>3</v>
      </c>
      <c r="F1368" t="s">
        <v>43</v>
      </c>
      <c r="G1368">
        <v>325</v>
      </c>
      <c r="H1368">
        <v>1</v>
      </c>
      <c r="I1368">
        <v>310</v>
      </c>
      <c r="J1368" t="s">
        <v>71</v>
      </c>
      <c r="K1368" t="s">
        <v>2564</v>
      </c>
      <c r="L1368">
        <v>19</v>
      </c>
      <c r="M1368" t="s">
        <v>46</v>
      </c>
      <c r="N1368" t="s">
        <v>46</v>
      </c>
      <c r="O1368">
        <v>203</v>
      </c>
      <c r="P1368" t="s">
        <v>101</v>
      </c>
      <c r="S1368" t="s">
        <v>40</v>
      </c>
      <c r="T1368" t="s">
        <v>41</v>
      </c>
      <c r="U1368">
        <v>310</v>
      </c>
      <c r="Y1368" t="s">
        <v>1405</v>
      </c>
      <c r="AA1368">
        <v>34.029600000000002</v>
      </c>
      <c r="AB1368">
        <v>-118.2915</v>
      </c>
      <c r="AC1368">
        <f t="shared" si="21"/>
        <v>0</v>
      </c>
    </row>
    <row r="1369" spans="1:29" x14ac:dyDescent="0.35">
      <c r="A1369">
        <v>200514941</v>
      </c>
      <c r="B1369" s="1">
        <v>44110</v>
      </c>
      <c r="C1369" s="1">
        <v>43922</v>
      </c>
      <c r="D1369">
        <v>2019</v>
      </c>
      <c r="E1369">
        <v>5</v>
      </c>
      <c r="F1369" t="s">
        <v>98</v>
      </c>
      <c r="G1369">
        <v>531</v>
      </c>
      <c r="H1369">
        <v>2</v>
      </c>
      <c r="I1369">
        <v>813</v>
      </c>
      <c r="J1369" t="s">
        <v>2565</v>
      </c>
      <c r="K1369" t="s">
        <v>2566</v>
      </c>
      <c r="L1369">
        <v>13</v>
      </c>
      <c r="M1369" t="s">
        <v>94</v>
      </c>
      <c r="N1369" t="s">
        <v>95</v>
      </c>
      <c r="O1369">
        <v>502</v>
      </c>
      <c r="P1369" t="s">
        <v>47</v>
      </c>
      <c r="S1369" t="s">
        <v>33</v>
      </c>
      <c r="T1369" t="s">
        <v>34</v>
      </c>
      <c r="U1369">
        <v>813</v>
      </c>
      <c r="Y1369" t="s">
        <v>2567</v>
      </c>
      <c r="AA1369">
        <v>33.785400000000003</v>
      </c>
      <c r="AB1369">
        <v>-118.30419999999999</v>
      </c>
      <c r="AC1369">
        <f t="shared" si="21"/>
        <v>1</v>
      </c>
    </row>
    <row r="1370" spans="1:29" x14ac:dyDescent="0.35">
      <c r="A1370">
        <v>201223121</v>
      </c>
      <c r="B1370" s="1">
        <v>44126</v>
      </c>
      <c r="C1370" s="1">
        <v>44126</v>
      </c>
      <c r="D1370">
        <v>1835</v>
      </c>
      <c r="E1370">
        <v>12</v>
      </c>
      <c r="F1370" t="s">
        <v>68</v>
      </c>
      <c r="G1370">
        <v>1252</v>
      </c>
      <c r="H1370">
        <v>2</v>
      </c>
      <c r="I1370">
        <v>946</v>
      </c>
      <c r="J1370" t="s">
        <v>125</v>
      </c>
      <c r="K1370" t="s">
        <v>2568</v>
      </c>
      <c r="L1370">
        <v>0</v>
      </c>
      <c r="M1370" t="s">
        <v>46</v>
      </c>
      <c r="N1370" t="s">
        <v>46</v>
      </c>
      <c r="O1370">
        <v>501</v>
      </c>
      <c r="P1370" t="s">
        <v>164</v>
      </c>
      <c r="S1370" t="s">
        <v>33</v>
      </c>
      <c r="T1370" t="s">
        <v>34</v>
      </c>
      <c r="U1370">
        <v>946</v>
      </c>
      <c r="V1370">
        <v>998</v>
      </c>
      <c r="Y1370" t="s">
        <v>2569</v>
      </c>
      <c r="AA1370">
        <v>33.972799999999999</v>
      </c>
      <c r="AB1370">
        <v>-118.32210000000001</v>
      </c>
      <c r="AC1370">
        <f t="shared" si="21"/>
        <v>1</v>
      </c>
    </row>
    <row r="1371" spans="1:29" x14ac:dyDescent="0.35">
      <c r="A1371">
        <v>200504703</v>
      </c>
      <c r="B1371" s="1">
        <v>43847</v>
      </c>
      <c r="C1371" s="1">
        <v>43846</v>
      </c>
      <c r="D1371">
        <v>1200</v>
      </c>
      <c r="E1371">
        <v>5</v>
      </c>
      <c r="F1371" t="s">
        <v>98</v>
      </c>
      <c r="G1371">
        <v>517</v>
      </c>
      <c r="H1371">
        <v>1</v>
      </c>
      <c r="I1371">
        <v>510</v>
      </c>
      <c r="J1371" t="s">
        <v>29</v>
      </c>
      <c r="L1371">
        <v>0</v>
      </c>
      <c r="O1371">
        <v>101</v>
      </c>
      <c r="P1371" t="s">
        <v>32</v>
      </c>
      <c r="S1371" t="s">
        <v>40</v>
      </c>
      <c r="T1371" t="s">
        <v>41</v>
      </c>
      <c r="U1371">
        <v>510</v>
      </c>
      <c r="Y1371" t="s">
        <v>540</v>
      </c>
      <c r="AA1371">
        <v>33.7849</v>
      </c>
      <c r="AB1371">
        <v>-118.2612</v>
      </c>
      <c r="AC1371">
        <f t="shared" si="21"/>
        <v>0</v>
      </c>
    </row>
    <row r="1372" spans="1:29" x14ac:dyDescent="0.35">
      <c r="A1372">
        <v>200411814</v>
      </c>
      <c r="B1372" s="1">
        <v>44060</v>
      </c>
      <c r="C1372" s="1">
        <v>44059</v>
      </c>
      <c r="D1372">
        <v>1100</v>
      </c>
      <c r="E1372">
        <v>4</v>
      </c>
      <c r="F1372" t="s">
        <v>54</v>
      </c>
      <c r="G1372">
        <v>457</v>
      </c>
      <c r="H1372">
        <v>1</v>
      </c>
      <c r="I1372">
        <v>510</v>
      </c>
      <c r="J1372" t="s">
        <v>29</v>
      </c>
      <c r="L1372">
        <v>0</v>
      </c>
      <c r="O1372">
        <v>101</v>
      </c>
      <c r="P1372" t="s">
        <v>32</v>
      </c>
      <c r="S1372" t="s">
        <v>40</v>
      </c>
      <c r="T1372" t="s">
        <v>41</v>
      </c>
      <c r="U1372">
        <v>510</v>
      </c>
      <c r="Y1372" t="s">
        <v>2570</v>
      </c>
      <c r="AA1372">
        <v>34.047199999999997</v>
      </c>
      <c r="AB1372">
        <v>-118.2034</v>
      </c>
      <c r="AC1372">
        <f t="shared" si="21"/>
        <v>0</v>
      </c>
    </row>
    <row r="1373" spans="1:29" x14ac:dyDescent="0.35">
      <c r="A1373">
        <v>200208149</v>
      </c>
      <c r="B1373" s="1">
        <v>43914</v>
      </c>
      <c r="C1373" s="1">
        <v>43914</v>
      </c>
      <c r="D1373">
        <v>1126</v>
      </c>
      <c r="E1373">
        <v>2</v>
      </c>
      <c r="F1373" t="s">
        <v>56</v>
      </c>
      <c r="G1373">
        <v>256</v>
      </c>
      <c r="H1373">
        <v>2</v>
      </c>
      <c r="I1373">
        <v>930</v>
      </c>
      <c r="J1373" t="s">
        <v>339</v>
      </c>
      <c r="K1373" t="s">
        <v>2571</v>
      </c>
      <c r="L1373">
        <v>29</v>
      </c>
      <c r="M1373" t="s">
        <v>94</v>
      </c>
      <c r="N1373" t="s">
        <v>95</v>
      </c>
      <c r="O1373">
        <v>502</v>
      </c>
      <c r="P1373" t="s">
        <v>47</v>
      </c>
      <c r="Q1373">
        <v>511</v>
      </c>
      <c r="R1373" t="s">
        <v>151</v>
      </c>
      <c r="S1373" t="s">
        <v>84</v>
      </c>
      <c r="T1373" t="s">
        <v>85</v>
      </c>
      <c r="U1373">
        <v>930</v>
      </c>
      <c r="Y1373" t="s">
        <v>2572</v>
      </c>
      <c r="AA1373">
        <v>34.056899999999999</v>
      </c>
      <c r="AB1373">
        <v>-118.2736</v>
      </c>
      <c r="AC1373">
        <f t="shared" si="21"/>
        <v>0</v>
      </c>
    </row>
    <row r="1374" spans="1:29" x14ac:dyDescent="0.35">
      <c r="A1374">
        <v>200711150</v>
      </c>
      <c r="B1374" s="1">
        <v>44013</v>
      </c>
      <c r="C1374" s="1">
        <v>44003</v>
      </c>
      <c r="D1374">
        <v>1800</v>
      </c>
      <c r="E1374">
        <v>7</v>
      </c>
      <c r="F1374" t="s">
        <v>28</v>
      </c>
      <c r="G1374">
        <v>723</v>
      </c>
      <c r="H1374">
        <v>2</v>
      </c>
      <c r="I1374">
        <v>940</v>
      </c>
      <c r="J1374" t="s">
        <v>1684</v>
      </c>
      <c r="K1374">
        <v>1915</v>
      </c>
      <c r="L1374">
        <v>18</v>
      </c>
      <c r="M1374" t="s">
        <v>30</v>
      </c>
      <c r="N1374" t="s">
        <v>31</v>
      </c>
      <c r="O1374">
        <v>501</v>
      </c>
      <c r="P1374" t="s">
        <v>164</v>
      </c>
      <c r="S1374" t="s">
        <v>40</v>
      </c>
      <c r="T1374" t="s">
        <v>41</v>
      </c>
      <c r="U1374">
        <v>940</v>
      </c>
      <c r="Y1374" t="s">
        <v>2573</v>
      </c>
      <c r="AA1374">
        <v>34.074300000000001</v>
      </c>
      <c r="AB1374">
        <v>-118.3648</v>
      </c>
      <c r="AC1374">
        <f t="shared" si="21"/>
        <v>0</v>
      </c>
    </row>
    <row r="1375" spans="1:29" x14ac:dyDescent="0.35">
      <c r="A1375">
        <v>200414485</v>
      </c>
      <c r="B1375" s="1">
        <v>44134</v>
      </c>
      <c r="C1375" s="1">
        <v>44133</v>
      </c>
      <c r="D1375">
        <v>1200</v>
      </c>
      <c r="E1375">
        <v>4</v>
      </c>
      <c r="F1375" t="s">
        <v>54</v>
      </c>
      <c r="G1375">
        <v>459</v>
      </c>
      <c r="H1375">
        <v>1</v>
      </c>
      <c r="I1375">
        <v>420</v>
      </c>
      <c r="J1375" t="s">
        <v>352</v>
      </c>
      <c r="K1375">
        <v>344</v>
      </c>
      <c r="L1375">
        <v>26</v>
      </c>
      <c r="M1375" t="s">
        <v>30</v>
      </c>
      <c r="N1375" t="s">
        <v>95</v>
      </c>
      <c r="O1375">
        <v>101</v>
      </c>
      <c r="P1375" t="s">
        <v>32</v>
      </c>
      <c r="S1375" t="s">
        <v>40</v>
      </c>
      <c r="T1375" t="s">
        <v>41</v>
      </c>
      <c r="U1375">
        <v>420</v>
      </c>
      <c r="Y1375" t="s">
        <v>2574</v>
      </c>
      <c r="Z1375" t="s">
        <v>2575</v>
      </c>
      <c r="AA1375">
        <v>34.047699999999999</v>
      </c>
      <c r="AB1375">
        <v>-118.19629999999999</v>
      </c>
      <c r="AC1375">
        <f t="shared" si="21"/>
        <v>0</v>
      </c>
    </row>
    <row r="1376" spans="1:29" x14ac:dyDescent="0.35">
      <c r="A1376">
        <v>200615566</v>
      </c>
      <c r="B1376" s="1">
        <v>44093</v>
      </c>
      <c r="C1376" s="1">
        <v>44093</v>
      </c>
      <c r="D1376">
        <v>240</v>
      </c>
      <c r="E1376">
        <v>6</v>
      </c>
      <c r="F1376" t="s">
        <v>91</v>
      </c>
      <c r="G1376">
        <v>666</v>
      </c>
      <c r="H1376">
        <v>1</v>
      </c>
      <c r="I1376">
        <v>510</v>
      </c>
      <c r="J1376" t="s">
        <v>29</v>
      </c>
      <c r="K1376" t="s">
        <v>2576</v>
      </c>
      <c r="L1376">
        <v>0</v>
      </c>
      <c r="M1376" t="s">
        <v>46</v>
      </c>
      <c r="N1376" t="s">
        <v>46</v>
      </c>
      <c r="O1376">
        <v>101</v>
      </c>
      <c r="P1376" t="s">
        <v>32</v>
      </c>
      <c r="S1376" t="s">
        <v>84</v>
      </c>
      <c r="T1376" t="s">
        <v>85</v>
      </c>
      <c r="U1376">
        <v>510</v>
      </c>
      <c r="V1376">
        <v>521</v>
      </c>
      <c r="Y1376" t="s">
        <v>906</v>
      </c>
      <c r="Z1376" t="s">
        <v>122</v>
      </c>
      <c r="AA1376">
        <v>34.097999999999999</v>
      </c>
      <c r="AB1376">
        <v>-118.3295</v>
      </c>
      <c r="AC1376">
        <f t="shared" si="21"/>
        <v>0</v>
      </c>
    </row>
    <row r="1377" spans="1:29" x14ac:dyDescent="0.35">
      <c r="A1377">
        <v>201210269</v>
      </c>
      <c r="B1377" s="1">
        <v>43923</v>
      </c>
      <c r="C1377" s="1">
        <v>43923</v>
      </c>
      <c r="D1377">
        <v>2340</v>
      </c>
      <c r="E1377">
        <v>12</v>
      </c>
      <c r="F1377" t="s">
        <v>68</v>
      </c>
      <c r="G1377">
        <v>1218</v>
      </c>
      <c r="H1377">
        <v>1</v>
      </c>
      <c r="I1377">
        <v>210</v>
      </c>
      <c r="J1377" t="s">
        <v>149</v>
      </c>
      <c r="K1377" t="s">
        <v>2577</v>
      </c>
      <c r="L1377">
        <v>0</v>
      </c>
      <c r="M1377" t="s">
        <v>46</v>
      </c>
      <c r="N1377" t="s">
        <v>46</v>
      </c>
      <c r="O1377">
        <v>121</v>
      </c>
      <c r="P1377" t="s">
        <v>246</v>
      </c>
      <c r="Q1377">
        <v>400</v>
      </c>
      <c r="R1377" t="s">
        <v>143</v>
      </c>
      <c r="S1377" t="s">
        <v>40</v>
      </c>
      <c r="T1377" t="s">
        <v>41</v>
      </c>
      <c r="U1377">
        <v>210</v>
      </c>
      <c r="Y1377" t="s">
        <v>2578</v>
      </c>
      <c r="AA1377">
        <v>33.991500000000002</v>
      </c>
      <c r="AB1377">
        <v>-118.2871</v>
      </c>
      <c r="AC1377">
        <f t="shared" si="21"/>
        <v>0</v>
      </c>
    </row>
    <row r="1378" spans="1:29" x14ac:dyDescent="0.35">
      <c r="A1378">
        <v>200206848</v>
      </c>
      <c r="B1378" s="1">
        <v>43886</v>
      </c>
      <c r="C1378" s="1">
        <v>43886</v>
      </c>
      <c r="D1378">
        <v>2300</v>
      </c>
      <c r="E1378">
        <v>2</v>
      </c>
      <c r="F1378" t="s">
        <v>56</v>
      </c>
      <c r="G1378">
        <v>204</v>
      </c>
      <c r="H1378">
        <v>1</v>
      </c>
      <c r="I1378">
        <v>230</v>
      </c>
      <c r="J1378" t="s">
        <v>161</v>
      </c>
      <c r="K1378" t="s">
        <v>2579</v>
      </c>
      <c r="L1378">
        <v>19</v>
      </c>
      <c r="M1378" t="s">
        <v>30</v>
      </c>
      <c r="N1378" t="s">
        <v>163</v>
      </c>
      <c r="O1378">
        <v>502</v>
      </c>
      <c r="P1378" t="s">
        <v>47</v>
      </c>
      <c r="Q1378">
        <v>102</v>
      </c>
      <c r="R1378" t="s">
        <v>219</v>
      </c>
      <c r="S1378" t="s">
        <v>40</v>
      </c>
      <c r="T1378" t="s">
        <v>41</v>
      </c>
      <c r="U1378">
        <v>230</v>
      </c>
      <c r="Y1378" t="s">
        <v>2580</v>
      </c>
      <c r="AA1378">
        <v>34.0822</v>
      </c>
      <c r="AB1378">
        <v>-118.28319999999999</v>
      </c>
      <c r="AC1378">
        <f t="shared" si="21"/>
        <v>0</v>
      </c>
    </row>
    <row r="1379" spans="1:29" x14ac:dyDescent="0.35">
      <c r="A1379">
        <v>201217735</v>
      </c>
      <c r="B1379" s="1">
        <v>44046</v>
      </c>
      <c r="C1379" s="1">
        <v>44046</v>
      </c>
      <c r="D1379">
        <v>1910</v>
      </c>
      <c r="E1379">
        <v>12</v>
      </c>
      <c r="F1379" t="s">
        <v>68</v>
      </c>
      <c r="G1379">
        <v>1266</v>
      </c>
      <c r="H1379">
        <v>1</v>
      </c>
      <c r="I1379">
        <v>210</v>
      </c>
      <c r="J1379" t="s">
        <v>149</v>
      </c>
      <c r="K1379" t="s">
        <v>2581</v>
      </c>
      <c r="L1379">
        <v>46</v>
      </c>
      <c r="M1379" t="s">
        <v>30</v>
      </c>
      <c r="N1379" t="s">
        <v>95</v>
      </c>
      <c r="O1379">
        <v>101</v>
      </c>
      <c r="P1379" t="s">
        <v>32</v>
      </c>
      <c r="Q1379">
        <v>102</v>
      </c>
      <c r="R1379" t="s">
        <v>219</v>
      </c>
      <c r="S1379" t="s">
        <v>84</v>
      </c>
      <c r="T1379" t="s">
        <v>85</v>
      </c>
      <c r="U1379">
        <v>210</v>
      </c>
      <c r="Y1379" t="s">
        <v>640</v>
      </c>
      <c r="Z1379" t="s">
        <v>1284</v>
      </c>
      <c r="AA1379">
        <v>33.967799999999997</v>
      </c>
      <c r="AB1379">
        <v>-118.2871</v>
      </c>
      <c r="AC1379">
        <f t="shared" si="21"/>
        <v>0</v>
      </c>
    </row>
    <row r="1380" spans="1:29" x14ac:dyDescent="0.35">
      <c r="A1380">
        <v>200508158</v>
      </c>
      <c r="B1380" s="1">
        <v>43932</v>
      </c>
      <c r="C1380" s="1">
        <v>43922</v>
      </c>
      <c r="D1380">
        <v>1500</v>
      </c>
      <c r="E1380">
        <v>5</v>
      </c>
      <c r="F1380" t="s">
        <v>98</v>
      </c>
      <c r="G1380">
        <v>504</v>
      </c>
      <c r="H1380">
        <v>2</v>
      </c>
      <c r="I1380">
        <v>740</v>
      </c>
      <c r="J1380" t="s">
        <v>224</v>
      </c>
      <c r="K1380">
        <v>329</v>
      </c>
      <c r="L1380">
        <v>0</v>
      </c>
      <c r="M1380" t="s">
        <v>46</v>
      </c>
      <c r="N1380" t="s">
        <v>46</v>
      </c>
      <c r="O1380">
        <v>247</v>
      </c>
      <c r="P1380" t="s">
        <v>159</v>
      </c>
      <c r="S1380" t="s">
        <v>40</v>
      </c>
      <c r="T1380" t="s">
        <v>41</v>
      </c>
      <c r="U1380">
        <v>740</v>
      </c>
      <c r="Y1380" t="s">
        <v>2582</v>
      </c>
      <c r="AA1380">
        <v>33.857100000000003</v>
      </c>
      <c r="AB1380">
        <v>-118.3035</v>
      </c>
      <c r="AC1380">
        <f t="shared" si="21"/>
        <v>0</v>
      </c>
    </row>
    <row r="1381" spans="1:29" x14ac:dyDescent="0.35">
      <c r="A1381">
        <v>200207752</v>
      </c>
      <c r="B1381" s="1">
        <v>43904</v>
      </c>
      <c r="C1381" s="1">
        <v>43904</v>
      </c>
      <c r="D1381">
        <v>2040</v>
      </c>
      <c r="E1381">
        <v>2</v>
      </c>
      <c r="F1381" t="s">
        <v>56</v>
      </c>
      <c r="G1381">
        <v>201</v>
      </c>
      <c r="H1381">
        <v>1</v>
      </c>
      <c r="I1381">
        <v>341</v>
      </c>
      <c r="J1381" t="s">
        <v>157</v>
      </c>
      <c r="K1381" t="s">
        <v>2583</v>
      </c>
      <c r="L1381">
        <v>32</v>
      </c>
      <c r="M1381" t="s">
        <v>94</v>
      </c>
      <c r="N1381" t="s">
        <v>163</v>
      </c>
      <c r="O1381">
        <v>203</v>
      </c>
      <c r="P1381" t="s">
        <v>101</v>
      </c>
      <c r="S1381" t="s">
        <v>40</v>
      </c>
      <c r="T1381" t="s">
        <v>41</v>
      </c>
      <c r="U1381">
        <v>341</v>
      </c>
      <c r="Y1381" t="s">
        <v>2584</v>
      </c>
      <c r="AA1381">
        <v>34.087299999999999</v>
      </c>
      <c r="AB1381">
        <v>-118.29600000000001</v>
      </c>
      <c r="AC1381">
        <f t="shared" si="21"/>
        <v>0</v>
      </c>
    </row>
    <row r="1382" spans="1:29" x14ac:dyDescent="0.35">
      <c r="A1382">
        <v>200505526</v>
      </c>
      <c r="B1382" s="1">
        <v>43866</v>
      </c>
      <c r="C1382" s="1">
        <v>43866</v>
      </c>
      <c r="D1382">
        <v>2200</v>
      </c>
      <c r="E1382">
        <v>5</v>
      </c>
      <c r="F1382" t="s">
        <v>98</v>
      </c>
      <c r="G1382">
        <v>503</v>
      </c>
      <c r="H1382">
        <v>2</v>
      </c>
      <c r="I1382">
        <v>627</v>
      </c>
      <c r="J1382" t="s">
        <v>616</v>
      </c>
      <c r="K1382" t="s">
        <v>2585</v>
      </c>
      <c r="L1382">
        <v>0</v>
      </c>
      <c r="M1382" t="s">
        <v>94</v>
      </c>
      <c r="N1382" t="s">
        <v>95</v>
      </c>
      <c r="O1382">
        <v>501</v>
      </c>
      <c r="P1382" t="s">
        <v>164</v>
      </c>
      <c r="Q1382">
        <v>400</v>
      </c>
      <c r="R1382" t="s">
        <v>143</v>
      </c>
      <c r="S1382" t="s">
        <v>40</v>
      </c>
      <c r="T1382" t="s">
        <v>41</v>
      </c>
      <c r="U1382">
        <v>627</v>
      </c>
      <c r="Y1382" t="s">
        <v>2586</v>
      </c>
      <c r="AA1382">
        <v>33.791600000000003</v>
      </c>
      <c r="AB1382">
        <v>-118.2915</v>
      </c>
      <c r="AC1382">
        <f t="shared" si="21"/>
        <v>0</v>
      </c>
    </row>
    <row r="1383" spans="1:29" x14ac:dyDescent="0.35">
      <c r="A1383">
        <v>200514102</v>
      </c>
      <c r="B1383" s="1">
        <v>44088</v>
      </c>
      <c r="C1383" s="1">
        <v>44088</v>
      </c>
      <c r="D1383">
        <v>145</v>
      </c>
      <c r="E1383">
        <v>5</v>
      </c>
      <c r="F1383" t="s">
        <v>98</v>
      </c>
      <c r="G1383">
        <v>528</v>
      </c>
      <c r="H1383">
        <v>2</v>
      </c>
      <c r="I1383">
        <v>745</v>
      </c>
      <c r="J1383" t="s">
        <v>139</v>
      </c>
      <c r="K1383" t="s">
        <v>456</v>
      </c>
      <c r="L1383">
        <v>34</v>
      </c>
      <c r="M1383" t="s">
        <v>30</v>
      </c>
      <c r="N1383" t="s">
        <v>73</v>
      </c>
      <c r="O1383">
        <v>122</v>
      </c>
      <c r="P1383" t="s">
        <v>275</v>
      </c>
      <c r="S1383" t="s">
        <v>40</v>
      </c>
      <c r="T1383" t="s">
        <v>41</v>
      </c>
      <c r="U1383">
        <v>745</v>
      </c>
      <c r="Y1383" t="s">
        <v>2587</v>
      </c>
      <c r="Z1383" t="s">
        <v>2588</v>
      </c>
      <c r="AA1383">
        <v>33.7834</v>
      </c>
      <c r="AB1383">
        <v>-118.2516</v>
      </c>
      <c r="AC1383">
        <f t="shared" si="21"/>
        <v>0</v>
      </c>
    </row>
    <row r="1384" spans="1:29" x14ac:dyDescent="0.35">
      <c r="A1384">
        <v>200616256</v>
      </c>
      <c r="B1384" s="1">
        <v>44107</v>
      </c>
      <c r="C1384" s="1">
        <v>44107</v>
      </c>
      <c r="D1384">
        <v>1045</v>
      </c>
      <c r="E1384">
        <v>6</v>
      </c>
      <c r="F1384" t="s">
        <v>91</v>
      </c>
      <c r="G1384">
        <v>678</v>
      </c>
      <c r="H1384">
        <v>1</v>
      </c>
      <c r="I1384">
        <v>761</v>
      </c>
      <c r="J1384" t="s">
        <v>403</v>
      </c>
      <c r="K1384" t="s">
        <v>2589</v>
      </c>
      <c r="L1384">
        <v>48</v>
      </c>
      <c r="M1384" t="s">
        <v>30</v>
      </c>
      <c r="N1384" t="s">
        <v>95</v>
      </c>
      <c r="O1384">
        <v>101</v>
      </c>
      <c r="P1384" t="s">
        <v>32</v>
      </c>
      <c r="Q1384">
        <v>102</v>
      </c>
      <c r="R1384" t="s">
        <v>219</v>
      </c>
      <c r="S1384" t="s">
        <v>40</v>
      </c>
      <c r="T1384" t="s">
        <v>41</v>
      </c>
      <c r="U1384">
        <v>761</v>
      </c>
      <c r="Y1384" t="s">
        <v>2590</v>
      </c>
      <c r="AA1384">
        <v>34.083500000000001</v>
      </c>
      <c r="AB1384">
        <v>-118.3077</v>
      </c>
      <c r="AC1384">
        <f t="shared" si="21"/>
        <v>0</v>
      </c>
    </row>
    <row r="1385" spans="1:29" x14ac:dyDescent="0.35">
      <c r="A1385">
        <v>200405322</v>
      </c>
      <c r="B1385" s="1">
        <v>43864</v>
      </c>
      <c r="C1385" s="1">
        <v>43864</v>
      </c>
      <c r="D1385">
        <v>1830</v>
      </c>
      <c r="E1385">
        <v>4</v>
      </c>
      <c r="F1385" t="s">
        <v>54</v>
      </c>
      <c r="G1385">
        <v>439</v>
      </c>
      <c r="H1385">
        <v>2</v>
      </c>
      <c r="I1385">
        <v>626</v>
      </c>
      <c r="J1385" t="s">
        <v>141</v>
      </c>
      <c r="K1385" t="s">
        <v>2591</v>
      </c>
      <c r="L1385">
        <v>46</v>
      </c>
      <c r="M1385" t="s">
        <v>30</v>
      </c>
      <c r="N1385" t="s">
        <v>73</v>
      </c>
      <c r="O1385">
        <v>501</v>
      </c>
      <c r="P1385" t="s">
        <v>164</v>
      </c>
      <c r="Q1385">
        <v>400</v>
      </c>
      <c r="R1385" t="s">
        <v>143</v>
      </c>
      <c r="S1385" t="s">
        <v>40</v>
      </c>
      <c r="T1385" t="s">
        <v>41</v>
      </c>
      <c r="U1385">
        <v>626</v>
      </c>
      <c r="Y1385" t="s">
        <v>2592</v>
      </c>
      <c r="AA1385">
        <v>34.072800000000001</v>
      </c>
      <c r="AB1385">
        <v>-118.1673</v>
      </c>
      <c r="AC1385">
        <f t="shared" si="21"/>
        <v>0</v>
      </c>
    </row>
    <row r="1386" spans="1:29" x14ac:dyDescent="0.35">
      <c r="A1386">
        <v>200510675</v>
      </c>
      <c r="B1386" s="1">
        <v>43998</v>
      </c>
      <c r="C1386" s="1">
        <v>43995</v>
      </c>
      <c r="D1386">
        <v>340</v>
      </c>
      <c r="E1386">
        <v>5</v>
      </c>
      <c r="F1386" t="s">
        <v>98</v>
      </c>
      <c r="G1386">
        <v>514</v>
      </c>
      <c r="H1386">
        <v>1</v>
      </c>
      <c r="I1386">
        <v>330</v>
      </c>
      <c r="J1386" t="s">
        <v>37</v>
      </c>
      <c r="K1386" t="s">
        <v>2593</v>
      </c>
      <c r="L1386">
        <v>44</v>
      </c>
      <c r="M1386" t="s">
        <v>94</v>
      </c>
      <c r="N1386" t="s">
        <v>95</v>
      </c>
      <c r="O1386">
        <v>101</v>
      </c>
      <c r="P1386" t="s">
        <v>32</v>
      </c>
      <c r="S1386" t="s">
        <v>40</v>
      </c>
      <c r="T1386" t="s">
        <v>41</v>
      </c>
      <c r="U1386">
        <v>330</v>
      </c>
      <c r="Y1386" t="s">
        <v>2594</v>
      </c>
      <c r="AA1386">
        <v>33.788600000000002</v>
      </c>
      <c r="AB1386">
        <v>-118.27930000000001</v>
      </c>
      <c r="AC1386">
        <f t="shared" si="21"/>
        <v>0</v>
      </c>
    </row>
    <row r="1387" spans="1:29" x14ac:dyDescent="0.35">
      <c r="A1387">
        <v>200211284</v>
      </c>
      <c r="B1387" s="1">
        <v>43994</v>
      </c>
      <c r="C1387" s="1">
        <v>43991</v>
      </c>
      <c r="D1387">
        <v>1700</v>
      </c>
      <c r="E1387">
        <v>2</v>
      </c>
      <c r="F1387" t="s">
        <v>56</v>
      </c>
      <c r="G1387">
        <v>237</v>
      </c>
      <c r="H1387">
        <v>2</v>
      </c>
      <c r="I1387">
        <v>740</v>
      </c>
      <c r="J1387" t="s">
        <v>224</v>
      </c>
      <c r="K1387" t="s">
        <v>819</v>
      </c>
      <c r="L1387">
        <v>30</v>
      </c>
      <c r="M1387" t="s">
        <v>94</v>
      </c>
      <c r="N1387" t="s">
        <v>95</v>
      </c>
      <c r="O1387">
        <v>122</v>
      </c>
      <c r="P1387" t="s">
        <v>275</v>
      </c>
      <c r="S1387" t="s">
        <v>40</v>
      </c>
      <c r="T1387" t="s">
        <v>41</v>
      </c>
      <c r="U1387">
        <v>740</v>
      </c>
      <c r="Y1387" t="s">
        <v>2595</v>
      </c>
      <c r="AA1387">
        <v>34.060899999999997</v>
      </c>
      <c r="AB1387">
        <v>-118.26</v>
      </c>
      <c r="AC1387">
        <f t="shared" si="21"/>
        <v>0</v>
      </c>
    </row>
    <row r="1388" spans="1:29" x14ac:dyDescent="0.35">
      <c r="A1388">
        <v>201221439</v>
      </c>
      <c r="B1388" s="1">
        <v>44100</v>
      </c>
      <c r="C1388" s="1">
        <v>44100</v>
      </c>
      <c r="D1388">
        <v>1020</v>
      </c>
      <c r="E1388">
        <v>12</v>
      </c>
      <c r="F1388" t="s">
        <v>68</v>
      </c>
      <c r="G1388">
        <v>1265</v>
      </c>
      <c r="H1388">
        <v>2</v>
      </c>
      <c r="I1388">
        <v>745</v>
      </c>
      <c r="J1388" t="s">
        <v>139</v>
      </c>
      <c r="K1388" t="s">
        <v>2596</v>
      </c>
      <c r="L1388">
        <v>56</v>
      </c>
      <c r="M1388" t="s">
        <v>30</v>
      </c>
      <c r="N1388" t="s">
        <v>163</v>
      </c>
      <c r="O1388">
        <v>501</v>
      </c>
      <c r="P1388" t="s">
        <v>164</v>
      </c>
      <c r="S1388" t="s">
        <v>40</v>
      </c>
      <c r="T1388" t="s">
        <v>41</v>
      </c>
      <c r="U1388">
        <v>745</v>
      </c>
      <c r="Y1388" t="s">
        <v>2597</v>
      </c>
      <c r="AA1388">
        <v>33.966500000000003</v>
      </c>
      <c r="AB1388">
        <v>-118.2993</v>
      </c>
      <c r="AC1388">
        <f t="shared" si="21"/>
        <v>0</v>
      </c>
    </row>
    <row r="1389" spans="1:29" x14ac:dyDescent="0.35">
      <c r="A1389">
        <v>200113126</v>
      </c>
      <c r="B1389" s="1">
        <v>43991</v>
      </c>
      <c r="C1389" s="1">
        <v>43991</v>
      </c>
      <c r="D1389">
        <v>805</v>
      </c>
      <c r="E1389">
        <v>1</v>
      </c>
      <c r="F1389" t="s">
        <v>36</v>
      </c>
      <c r="G1389">
        <v>133</v>
      </c>
      <c r="H1389">
        <v>1</v>
      </c>
      <c r="I1389">
        <v>230</v>
      </c>
      <c r="J1389" t="s">
        <v>161</v>
      </c>
      <c r="K1389" t="s">
        <v>2598</v>
      </c>
      <c r="L1389">
        <v>0</v>
      </c>
      <c r="M1389" t="s">
        <v>30</v>
      </c>
      <c r="N1389" t="s">
        <v>163</v>
      </c>
      <c r="O1389">
        <v>102</v>
      </c>
      <c r="P1389" t="s">
        <v>186</v>
      </c>
      <c r="Q1389">
        <v>200</v>
      </c>
      <c r="R1389" t="s">
        <v>663</v>
      </c>
      <c r="S1389" t="s">
        <v>33</v>
      </c>
      <c r="T1389" t="s">
        <v>34</v>
      </c>
      <c r="U1389">
        <v>230</v>
      </c>
      <c r="V1389">
        <v>998</v>
      </c>
      <c r="Y1389" t="s">
        <v>1502</v>
      </c>
      <c r="AA1389">
        <v>34.051699999999997</v>
      </c>
      <c r="AB1389">
        <v>-118.2474</v>
      </c>
      <c r="AC1389">
        <f t="shared" si="21"/>
        <v>1</v>
      </c>
    </row>
    <row r="1390" spans="1:29" x14ac:dyDescent="0.35">
      <c r="A1390">
        <v>200706844</v>
      </c>
      <c r="B1390" s="1">
        <v>43892</v>
      </c>
      <c r="C1390" s="1">
        <v>43890</v>
      </c>
      <c r="D1390">
        <v>2230</v>
      </c>
      <c r="E1390">
        <v>7</v>
      </c>
      <c r="F1390" t="s">
        <v>28</v>
      </c>
      <c r="G1390">
        <v>762</v>
      </c>
      <c r="H1390">
        <v>1</v>
      </c>
      <c r="I1390">
        <v>510</v>
      </c>
      <c r="J1390" t="s">
        <v>29</v>
      </c>
      <c r="L1390">
        <v>0</v>
      </c>
      <c r="O1390">
        <v>101</v>
      </c>
      <c r="P1390" t="s">
        <v>32</v>
      </c>
      <c r="S1390" t="s">
        <v>40</v>
      </c>
      <c r="T1390" t="s">
        <v>41</v>
      </c>
      <c r="U1390">
        <v>510</v>
      </c>
      <c r="Y1390" t="s">
        <v>2599</v>
      </c>
      <c r="AA1390">
        <v>34.051699999999997</v>
      </c>
      <c r="AB1390">
        <v>-118.36750000000001</v>
      </c>
      <c r="AC1390">
        <f t="shared" si="21"/>
        <v>0</v>
      </c>
    </row>
    <row r="1391" spans="1:29" x14ac:dyDescent="0.35">
      <c r="A1391">
        <v>201111308</v>
      </c>
      <c r="B1391" s="1">
        <v>44022</v>
      </c>
      <c r="C1391" s="1">
        <v>44022</v>
      </c>
      <c r="D1391">
        <v>1700</v>
      </c>
      <c r="E1391">
        <v>11</v>
      </c>
      <c r="F1391" t="s">
        <v>64</v>
      </c>
      <c r="G1391">
        <v>1147</v>
      </c>
      <c r="H1391">
        <v>1</v>
      </c>
      <c r="I1391">
        <v>236</v>
      </c>
      <c r="J1391" t="s">
        <v>692</v>
      </c>
      <c r="K1391" t="s">
        <v>2600</v>
      </c>
      <c r="L1391">
        <v>31</v>
      </c>
      <c r="M1391" t="s">
        <v>94</v>
      </c>
      <c r="N1391" t="s">
        <v>163</v>
      </c>
      <c r="O1391">
        <v>101</v>
      </c>
      <c r="P1391" t="s">
        <v>32</v>
      </c>
      <c r="Q1391">
        <v>400</v>
      </c>
      <c r="R1391" t="s">
        <v>143</v>
      </c>
      <c r="S1391" t="s">
        <v>33</v>
      </c>
      <c r="T1391" t="s">
        <v>34</v>
      </c>
      <c r="U1391">
        <v>236</v>
      </c>
      <c r="Y1391" t="s">
        <v>2601</v>
      </c>
      <c r="AA1391">
        <v>34.095599999999997</v>
      </c>
      <c r="AB1391">
        <v>-118.2316</v>
      </c>
      <c r="AC1391">
        <f t="shared" si="21"/>
        <v>1</v>
      </c>
    </row>
    <row r="1392" spans="1:29" x14ac:dyDescent="0.35">
      <c r="A1392">
        <v>201225066</v>
      </c>
      <c r="B1392" s="1">
        <v>44157</v>
      </c>
      <c r="C1392" s="1">
        <v>44157</v>
      </c>
      <c r="D1392">
        <v>35</v>
      </c>
      <c r="E1392">
        <v>12</v>
      </c>
      <c r="F1392" t="s">
        <v>68</v>
      </c>
      <c r="G1392">
        <v>1248</v>
      </c>
      <c r="H1392">
        <v>1</v>
      </c>
      <c r="I1392">
        <v>220</v>
      </c>
      <c r="J1392" t="s">
        <v>919</v>
      </c>
      <c r="K1392" t="s">
        <v>2602</v>
      </c>
      <c r="L1392">
        <v>54</v>
      </c>
      <c r="M1392" t="s">
        <v>30</v>
      </c>
      <c r="N1392" t="s">
        <v>95</v>
      </c>
      <c r="O1392">
        <v>101</v>
      </c>
      <c r="P1392" t="s">
        <v>32</v>
      </c>
      <c r="Q1392">
        <v>304</v>
      </c>
      <c r="R1392" t="s">
        <v>1324</v>
      </c>
      <c r="S1392" t="s">
        <v>84</v>
      </c>
      <c r="T1392" t="s">
        <v>85</v>
      </c>
      <c r="U1392">
        <v>220</v>
      </c>
      <c r="Y1392" t="s">
        <v>1284</v>
      </c>
      <c r="Z1392" t="s">
        <v>2603</v>
      </c>
      <c r="AA1392">
        <v>33.982500000000002</v>
      </c>
      <c r="AB1392">
        <v>-118.2871</v>
      </c>
      <c r="AC1392">
        <f t="shared" si="21"/>
        <v>0</v>
      </c>
    </row>
    <row r="1393" spans="1:29" x14ac:dyDescent="0.35">
      <c r="A1393">
        <v>200316693</v>
      </c>
      <c r="B1393" s="1">
        <v>44076</v>
      </c>
      <c r="C1393" s="1">
        <v>44076</v>
      </c>
      <c r="D1393">
        <v>1100</v>
      </c>
      <c r="E1393">
        <v>3</v>
      </c>
      <c r="F1393" t="s">
        <v>43</v>
      </c>
      <c r="G1393">
        <v>329</v>
      </c>
      <c r="H1393">
        <v>1</v>
      </c>
      <c r="I1393">
        <v>230</v>
      </c>
      <c r="J1393" t="s">
        <v>161</v>
      </c>
      <c r="K1393" t="s">
        <v>2604</v>
      </c>
      <c r="L1393">
        <v>50</v>
      </c>
      <c r="M1393" t="s">
        <v>30</v>
      </c>
      <c r="N1393" t="s">
        <v>95</v>
      </c>
      <c r="O1393">
        <v>108</v>
      </c>
      <c r="P1393" t="s">
        <v>105</v>
      </c>
      <c r="Q1393">
        <v>308</v>
      </c>
      <c r="R1393" t="s">
        <v>589</v>
      </c>
      <c r="S1393" t="s">
        <v>33</v>
      </c>
      <c r="T1393" t="s">
        <v>34</v>
      </c>
      <c r="U1393">
        <v>230</v>
      </c>
      <c r="Y1393" t="s">
        <v>2605</v>
      </c>
      <c r="AA1393">
        <v>34.026299999999999</v>
      </c>
      <c r="AB1393">
        <v>-118.27719999999999</v>
      </c>
      <c r="AC1393">
        <f t="shared" si="21"/>
        <v>1</v>
      </c>
    </row>
    <row r="1394" spans="1:29" x14ac:dyDescent="0.35">
      <c r="A1394">
        <v>200709521</v>
      </c>
      <c r="B1394" s="1">
        <v>43971</v>
      </c>
      <c r="C1394" s="1">
        <v>43971</v>
      </c>
      <c r="D1394">
        <v>1630</v>
      </c>
      <c r="E1394">
        <v>7</v>
      </c>
      <c r="F1394" t="s">
        <v>28</v>
      </c>
      <c r="G1394">
        <v>717</v>
      </c>
      <c r="H1394">
        <v>2</v>
      </c>
      <c r="I1394">
        <v>740</v>
      </c>
      <c r="J1394" t="s">
        <v>224</v>
      </c>
      <c r="K1394" t="s">
        <v>456</v>
      </c>
      <c r="L1394">
        <v>28</v>
      </c>
      <c r="M1394" t="s">
        <v>94</v>
      </c>
      <c r="N1394" t="s">
        <v>73</v>
      </c>
      <c r="O1394">
        <v>502</v>
      </c>
      <c r="P1394" t="s">
        <v>47</v>
      </c>
      <c r="S1394" t="s">
        <v>40</v>
      </c>
      <c r="T1394" t="s">
        <v>41</v>
      </c>
      <c r="U1394">
        <v>740</v>
      </c>
      <c r="Y1394" t="s">
        <v>2606</v>
      </c>
      <c r="AA1394">
        <v>34.0762</v>
      </c>
      <c r="AB1394">
        <v>-118.3408</v>
      </c>
      <c r="AC1394">
        <f t="shared" si="21"/>
        <v>0</v>
      </c>
    </row>
    <row r="1395" spans="1:29" x14ac:dyDescent="0.35">
      <c r="A1395">
        <v>200104670</v>
      </c>
      <c r="B1395" s="1">
        <v>43840</v>
      </c>
      <c r="C1395" s="1">
        <v>43839</v>
      </c>
      <c r="D1395">
        <v>2100</v>
      </c>
      <c r="E1395">
        <v>1</v>
      </c>
      <c r="F1395" t="s">
        <v>36</v>
      </c>
      <c r="G1395">
        <v>164</v>
      </c>
      <c r="H1395">
        <v>1</v>
      </c>
      <c r="I1395">
        <v>330</v>
      </c>
      <c r="J1395" t="s">
        <v>37</v>
      </c>
      <c r="K1395" t="s">
        <v>2607</v>
      </c>
      <c r="L1395">
        <v>30</v>
      </c>
      <c r="M1395" t="s">
        <v>94</v>
      </c>
      <c r="N1395" t="s">
        <v>73</v>
      </c>
      <c r="O1395">
        <v>101</v>
      </c>
      <c r="P1395" t="s">
        <v>32</v>
      </c>
      <c r="S1395" t="s">
        <v>40</v>
      </c>
      <c r="T1395" t="s">
        <v>41</v>
      </c>
      <c r="U1395">
        <v>330</v>
      </c>
      <c r="Y1395" t="s">
        <v>788</v>
      </c>
      <c r="Z1395" t="s">
        <v>1118</v>
      </c>
      <c r="AA1395">
        <v>34.044600000000003</v>
      </c>
      <c r="AB1395">
        <v>-118.249</v>
      </c>
      <c r="AC1395">
        <f t="shared" si="21"/>
        <v>0</v>
      </c>
    </row>
    <row r="1396" spans="1:29" x14ac:dyDescent="0.35">
      <c r="A1396">
        <v>200309353</v>
      </c>
      <c r="B1396" s="1">
        <v>43923</v>
      </c>
      <c r="C1396" s="1">
        <v>43922</v>
      </c>
      <c r="D1396">
        <v>1930</v>
      </c>
      <c r="E1396">
        <v>3</v>
      </c>
      <c r="F1396" t="s">
        <v>43</v>
      </c>
      <c r="G1396">
        <v>396</v>
      </c>
      <c r="H1396">
        <v>1</v>
      </c>
      <c r="I1396">
        <v>510</v>
      </c>
      <c r="J1396" t="s">
        <v>29</v>
      </c>
      <c r="L1396">
        <v>0</v>
      </c>
      <c r="O1396">
        <v>101</v>
      </c>
      <c r="P1396" t="s">
        <v>32</v>
      </c>
      <c r="S1396" t="s">
        <v>40</v>
      </c>
      <c r="T1396" t="s">
        <v>41</v>
      </c>
      <c r="U1396">
        <v>510</v>
      </c>
      <c r="Y1396" t="s">
        <v>2608</v>
      </c>
      <c r="AA1396">
        <v>34.009099999999997</v>
      </c>
      <c r="AB1396">
        <v>-118.2915</v>
      </c>
      <c r="AC1396">
        <f t="shared" si="21"/>
        <v>0</v>
      </c>
    </row>
    <row r="1397" spans="1:29" x14ac:dyDescent="0.35">
      <c r="A1397">
        <v>200109836</v>
      </c>
      <c r="B1397" s="1">
        <v>43920</v>
      </c>
      <c r="C1397" s="1">
        <v>43919</v>
      </c>
      <c r="D1397">
        <v>1840</v>
      </c>
      <c r="E1397">
        <v>1</v>
      </c>
      <c r="F1397" t="s">
        <v>36</v>
      </c>
      <c r="G1397">
        <v>158</v>
      </c>
      <c r="H1397">
        <v>1</v>
      </c>
      <c r="I1397">
        <v>341</v>
      </c>
      <c r="J1397" t="s">
        <v>157</v>
      </c>
      <c r="K1397" t="s">
        <v>2609</v>
      </c>
      <c r="L1397">
        <v>0</v>
      </c>
      <c r="M1397" t="s">
        <v>46</v>
      </c>
      <c r="N1397" t="s">
        <v>46</v>
      </c>
      <c r="O1397">
        <v>203</v>
      </c>
      <c r="P1397" t="s">
        <v>101</v>
      </c>
      <c r="Q1397">
        <v>400</v>
      </c>
      <c r="R1397" t="s">
        <v>143</v>
      </c>
      <c r="S1397" t="s">
        <v>40</v>
      </c>
      <c r="T1397" t="s">
        <v>41</v>
      </c>
      <c r="U1397">
        <v>341</v>
      </c>
      <c r="Y1397" t="s">
        <v>2610</v>
      </c>
      <c r="AA1397">
        <v>34.038600000000002</v>
      </c>
      <c r="AB1397">
        <v>-118.2392</v>
      </c>
      <c r="AC1397">
        <f t="shared" si="21"/>
        <v>0</v>
      </c>
    </row>
    <row r="1398" spans="1:29" x14ac:dyDescent="0.35">
      <c r="A1398">
        <v>200507056</v>
      </c>
      <c r="B1398" s="1">
        <v>43901</v>
      </c>
      <c r="C1398" s="1">
        <v>43901</v>
      </c>
      <c r="D1398">
        <v>2105</v>
      </c>
      <c r="E1398">
        <v>5</v>
      </c>
      <c r="F1398" t="s">
        <v>98</v>
      </c>
      <c r="G1398">
        <v>566</v>
      </c>
      <c r="H1398">
        <v>2</v>
      </c>
      <c r="I1398">
        <v>740</v>
      </c>
      <c r="J1398" t="s">
        <v>224</v>
      </c>
      <c r="K1398" t="s">
        <v>2611</v>
      </c>
      <c r="L1398">
        <v>39</v>
      </c>
      <c r="M1398" t="s">
        <v>30</v>
      </c>
      <c r="N1398" t="s">
        <v>163</v>
      </c>
      <c r="O1398">
        <v>122</v>
      </c>
      <c r="P1398" t="s">
        <v>275</v>
      </c>
      <c r="S1398" t="s">
        <v>84</v>
      </c>
      <c r="T1398" t="s">
        <v>85</v>
      </c>
      <c r="U1398">
        <v>740</v>
      </c>
      <c r="Y1398" t="s">
        <v>1844</v>
      </c>
      <c r="AA1398">
        <v>33.737000000000002</v>
      </c>
      <c r="AB1398">
        <v>-118.28570000000001</v>
      </c>
      <c r="AC1398">
        <f t="shared" si="21"/>
        <v>0</v>
      </c>
    </row>
    <row r="1399" spans="1:29" x14ac:dyDescent="0.35">
      <c r="A1399">
        <v>200308014</v>
      </c>
      <c r="B1399" s="1">
        <v>43895</v>
      </c>
      <c r="C1399" s="1">
        <v>43862</v>
      </c>
      <c r="D1399">
        <v>10</v>
      </c>
      <c r="E1399">
        <v>3</v>
      </c>
      <c r="F1399" t="s">
        <v>43</v>
      </c>
      <c r="G1399">
        <v>357</v>
      </c>
      <c r="H1399">
        <v>2</v>
      </c>
      <c r="I1399">
        <v>354</v>
      </c>
      <c r="J1399" t="s">
        <v>167</v>
      </c>
      <c r="K1399" t="s">
        <v>299</v>
      </c>
      <c r="L1399">
        <v>42</v>
      </c>
      <c r="M1399" t="s">
        <v>30</v>
      </c>
      <c r="N1399" t="s">
        <v>163</v>
      </c>
      <c r="O1399">
        <v>501</v>
      </c>
      <c r="P1399" t="s">
        <v>164</v>
      </c>
      <c r="S1399" t="s">
        <v>40</v>
      </c>
      <c r="T1399" t="s">
        <v>41</v>
      </c>
      <c r="U1399">
        <v>354</v>
      </c>
      <c r="Y1399" t="s">
        <v>2612</v>
      </c>
      <c r="AA1399">
        <v>34.021000000000001</v>
      </c>
      <c r="AB1399">
        <v>-118.2944</v>
      </c>
      <c r="AC1399">
        <f t="shared" si="21"/>
        <v>0</v>
      </c>
    </row>
    <row r="1400" spans="1:29" x14ac:dyDescent="0.35">
      <c r="A1400">
        <v>200908424</v>
      </c>
      <c r="B1400" s="1">
        <v>43934</v>
      </c>
      <c r="C1400" s="1">
        <v>43934</v>
      </c>
      <c r="D1400">
        <v>1730</v>
      </c>
      <c r="E1400">
        <v>9</v>
      </c>
      <c r="F1400" t="s">
        <v>49</v>
      </c>
      <c r="G1400">
        <v>941</v>
      </c>
      <c r="H1400">
        <v>2</v>
      </c>
      <c r="I1400">
        <v>745</v>
      </c>
      <c r="J1400" t="s">
        <v>139</v>
      </c>
      <c r="K1400" t="s">
        <v>2613</v>
      </c>
      <c r="L1400">
        <v>0</v>
      </c>
      <c r="M1400" t="s">
        <v>30</v>
      </c>
      <c r="N1400" t="s">
        <v>31</v>
      </c>
      <c r="O1400">
        <v>124</v>
      </c>
      <c r="P1400" t="s">
        <v>411</v>
      </c>
      <c r="Q1400">
        <v>500</v>
      </c>
      <c r="R1400" t="s">
        <v>184</v>
      </c>
      <c r="S1400" t="s">
        <v>40</v>
      </c>
      <c r="T1400" t="s">
        <v>41</v>
      </c>
      <c r="U1400">
        <v>745</v>
      </c>
      <c r="Y1400" t="s">
        <v>118</v>
      </c>
      <c r="Z1400" t="s">
        <v>414</v>
      </c>
      <c r="AA1400">
        <v>34.176600000000001</v>
      </c>
      <c r="AB1400">
        <v>-118.4589</v>
      </c>
      <c r="AC1400">
        <f t="shared" si="21"/>
        <v>0</v>
      </c>
    </row>
    <row r="1401" spans="1:29" x14ac:dyDescent="0.35">
      <c r="A1401">
        <v>200506170</v>
      </c>
      <c r="B1401" s="1">
        <v>43881</v>
      </c>
      <c r="C1401" s="1">
        <v>43881</v>
      </c>
      <c r="D1401">
        <v>2000</v>
      </c>
      <c r="E1401">
        <v>5</v>
      </c>
      <c r="F1401" t="s">
        <v>98</v>
      </c>
      <c r="G1401">
        <v>563</v>
      </c>
      <c r="H1401">
        <v>2</v>
      </c>
      <c r="I1401">
        <v>930</v>
      </c>
      <c r="J1401" t="s">
        <v>339</v>
      </c>
      <c r="K1401" t="s">
        <v>2614</v>
      </c>
      <c r="L1401">
        <v>33</v>
      </c>
      <c r="M1401" t="s">
        <v>94</v>
      </c>
      <c r="N1401" t="s">
        <v>73</v>
      </c>
      <c r="O1401">
        <v>501</v>
      </c>
      <c r="P1401" t="s">
        <v>164</v>
      </c>
      <c r="Q1401">
        <v>511</v>
      </c>
      <c r="R1401" t="s">
        <v>151</v>
      </c>
      <c r="S1401" t="s">
        <v>84</v>
      </c>
      <c r="T1401" t="s">
        <v>85</v>
      </c>
      <c r="U1401">
        <v>930</v>
      </c>
      <c r="Y1401" t="s">
        <v>2615</v>
      </c>
      <c r="AA1401">
        <v>33.733400000000003</v>
      </c>
      <c r="AB1401">
        <v>-118.2902</v>
      </c>
      <c r="AC1401">
        <f t="shared" si="21"/>
        <v>0</v>
      </c>
    </row>
    <row r="1402" spans="1:29" x14ac:dyDescent="0.35">
      <c r="A1402">
        <v>200810082</v>
      </c>
      <c r="B1402" s="1">
        <v>43981</v>
      </c>
      <c r="C1402" s="1">
        <v>43981</v>
      </c>
      <c r="D1402">
        <v>2322</v>
      </c>
      <c r="E1402">
        <v>8</v>
      </c>
      <c r="F1402" t="s">
        <v>109</v>
      </c>
      <c r="G1402">
        <v>857</v>
      </c>
      <c r="H1402">
        <v>1</v>
      </c>
      <c r="I1402">
        <v>310</v>
      </c>
      <c r="J1402" t="s">
        <v>71</v>
      </c>
      <c r="K1402" t="s">
        <v>2616</v>
      </c>
      <c r="L1402">
        <v>0</v>
      </c>
      <c r="M1402" t="s">
        <v>46</v>
      </c>
      <c r="N1402" t="s">
        <v>46</v>
      </c>
      <c r="O1402">
        <v>201</v>
      </c>
      <c r="P1402" t="s">
        <v>82</v>
      </c>
      <c r="S1402" t="s">
        <v>84</v>
      </c>
      <c r="T1402" t="s">
        <v>85</v>
      </c>
      <c r="U1402">
        <v>310</v>
      </c>
      <c r="Y1402" t="s">
        <v>2617</v>
      </c>
      <c r="AA1402">
        <v>34.055300000000003</v>
      </c>
      <c r="AB1402">
        <v>-118.396</v>
      </c>
      <c r="AC1402">
        <f t="shared" si="21"/>
        <v>0</v>
      </c>
    </row>
    <row r="1403" spans="1:29" x14ac:dyDescent="0.35">
      <c r="A1403">
        <v>200808327</v>
      </c>
      <c r="B1403" s="1">
        <v>43935</v>
      </c>
      <c r="C1403" s="1">
        <v>43935</v>
      </c>
      <c r="D1403">
        <v>2000</v>
      </c>
      <c r="E1403">
        <v>8</v>
      </c>
      <c r="F1403" t="s">
        <v>109</v>
      </c>
      <c r="G1403">
        <v>852</v>
      </c>
      <c r="H1403">
        <v>2</v>
      </c>
      <c r="I1403">
        <v>624</v>
      </c>
      <c r="J1403" t="s">
        <v>171</v>
      </c>
      <c r="K1403" t="s">
        <v>2618</v>
      </c>
      <c r="L1403">
        <v>33</v>
      </c>
      <c r="M1403" t="s">
        <v>30</v>
      </c>
      <c r="N1403" t="s">
        <v>95</v>
      </c>
      <c r="O1403">
        <v>502</v>
      </c>
      <c r="P1403" t="s">
        <v>47</v>
      </c>
      <c r="Q1403">
        <v>400</v>
      </c>
      <c r="R1403" t="s">
        <v>143</v>
      </c>
      <c r="S1403" t="s">
        <v>84</v>
      </c>
      <c r="T1403" t="s">
        <v>85</v>
      </c>
      <c r="U1403">
        <v>624</v>
      </c>
      <c r="Y1403" t="s">
        <v>2619</v>
      </c>
      <c r="AA1403">
        <v>34.041400000000003</v>
      </c>
      <c r="AB1403">
        <v>-118.45399999999999</v>
      </c>
      <c r="AC1403">
        <f t="shared" si="21"/>
        <v>0</v>
      </c>
    </row>
    <row r="1404" spans="1:29" x14ac:dyDescent="0.35">
      <c r="A1404">
        <v>200307912</v>
      </c>
      <c r="B1404" s="1">
        <v>43894</v>
      </c>
      <c r="C1404" s="1">
        <v>43894</v>
      </c>
      <c r="D1404">
        <v>1949</v>
      </c>
      <c r="E1404">
        <v>3</v>
      </c>
      <c r="F1404" t="s">
        <v>43</v>
      </c>
      <c r="G1404">
        <v>321</v>
      </c>
      <c r="H1404">
        <v>1</v>
      </c>
      <c r="I1404">
        <v>442</v>
      </c>
      <c r="J1404" t="s">
        <v>179</v>
      </c>
      <c r="K1404" t="s">
        <v>2620</v>
      </c>
      <c r="L1404">
        <v>19</v>
      </c>
      <c r="M1404" t="s">
        <v>46</v>
      </c>
      <c r="N1404" t="s">
        <v>46</v>
      </c>
      <c r="O1404">
        <v>404</v>
      </c>
      <c r="P1404" t="s">
        <v>1637</v>
      </c>
      <c r="S1404" t="s">
        <v>40</v>
      </c>
      <c r="T1404" t="s">
        <v>41</v>
      </c>
      <c r="U1404">
        <v>442</v>
      </c>
      <c r="Y1404" t="s">
        <v>1628</v>
      </c>
      <c r="AA1404">
        <v>34.0242</v>
      </c>
      <c r="AB1404">
        <v>-118.37220000000001</v>
      </c>
      <c r="AC1404">
        <f t="shared" si="21"/>
        <v>0</v>
      </c>
    </row>
    <row r="1405" spans="1:29" x14ac:dyDescent="0.35">
      <c r="A1405">
        <v>200108925</v>
      </c>
      <c r="B1405" s="1">
        <v>43900</v>
      </c>
      <c r="C1405" s="1">
        <v>43900</v>
      </c>
      <c r="D1405">
        <v>1450</v>
      </c>
      <c r="E1405">
        <v>1</v>
      </c>
      <c r="F1405" t="s">
        <v>36</v>
      </c>
      <c r="G1405">
        <v>174</v>
      </c>
      <c r="H1405">
        <v>2</v>
      </c>
      <c r="I1405">
        <v>624</v>
      </c>
      <c r="J1405" t="s">
        <v>171</v>
      </c>
      <c r="K1405" t="s">
        <v>2621</v>
      </c>
      <c r="L1405">
        <v>37</v>
      </c>
      <c r="M1405" t="s">
        <v>94</v>
      </c>
      <c r="N1405" t="s">
        <v>163</v>
      </c>
      <c r="O1405">
        <v>102</v>
      </c>
      <c r="P1405" t="s">
        <v>186</v>
      </c>
      <c r="Q1405">
        <v>400</v>
      </c>
      <c r="R1405" t="s">
        <v>143</v>
      </c>
      <c r="S1405" t="s">
        <v>40</v>
      </c>
      <c r="T1405" t="s">
        <v>41</v>
      </c>
      <c r="U1405">
        <v>624</v>
      </c>
      <c r="Y1405" t="s">
        <v>483</v>
      </c>
      <c r="Z1405" t="s">
        <v>148</v>
      </c>
      <c r="AA1405">
        <v>34.043900000000001</v>
      </c>
      <c r="AB1405">
        <v>-118.2514</v>
      </c>
      <c r="AC1405">
        <f t="shared" si="21"/>
        <v>0</v>
      </c>
    </row>
    <row r="1406" spans="1:29" x14ac:dyDescent="0.35">
      <c r="A1406">
        <v>200114901</v>
      </c>
      <c r="B1406" s="1">
        <v>44028</v>
      </c>
      <c r="C1406" s="1">
        <v>44027</v>
      </c>
      <c r="D1406">
        <v>2130</v>
      </c>
      <c r="E1406">
        <v>1</v>
      </c>
      <c r="F1406" t="s">
        <v>36</v>
      </c>
      <c r="G1406">
        <v>128</v>
      </c>
      <c r="H1406">
        <v>2</v>
      </c>
      <c r="I1406">
        <v>745</v>
      </c>
      <c r="J1406" t="s">
        <v>139</v>
      </c>
      <c r="K1406">
        <v>329</v>
      </c>
      <c r="L1406">
        <v>30</v>
      </c>
      <c r="M1406" t="s">
        <v>30</v>
      </c>
      <c r="N1406" t="s">
        <v>163</v>
      </c>
      <c r="O1406">
        <v>122</v>
      </c>
      <c r="P1406" t="s">
        <v>275</v>
      </c>
      <c r="Q1406">
        <v>311</v>
      </c>
      <c r="R1406" t="s">
        <v>390</v>
      </c>
      <c r="S1406" t="s">
        <v>40</v>
      </c>
      <c r="T1406" t="s">
        <v>41</v>
      </c>
      <c r="U1406">
        <v>745</v>
      </c>
      <c r="Y1406" t="s">
        <v>2622</v>
      </c>
      <c r="AA1406">
        <v>34.049799999999998</v>
      </c>
      <c r="AB1406">
        <v>-118.24</v>
      </c>
      <c r="AC1406">
        <f t="shared" si="21"/>
        <v>0</v>
      </c>
    </row>
    <row r="1407" spans="1:29" x14ac:dyDescent="0.35">
      <c r="A1407">
        <v>201007704</v>
      </c>
      <c r="B1407" s="1">
        <v>43922</v>
      </c>
      <c r="C1407" s="1">
        <v>43922</v>
      </c>
      <c r="D1407">
        <v>1230</v>
      </c>
      <c r="E1407">
        <v>10</v>
      </c>
      <c r="F1407" t="s">
        <v>103</v>
      </c>
      <c r="G1407">
        <v>1007</v>
      </c>
      <c r="H1407">
        <v>2</v>
      </c>
      <c r="I1407">
        <v>354</v>
      </c>
      <c r="J1407" t="s">
        <v>167</v>
      </c>
      <c r="K1407" t="s">
        <v>2623</v>
      </c>
      <c r="L1407">
        <v>64</v>
      </c>
      <c r="M1407" t="s">
        <v>30</v>
      </c>
      <c r="N1407" t="s">
        <v>73</v>
      </c>
      <c r="O1407">
        <v>501</v>
      </c>
      <c r="P1407" t="s">
        <v>164</v>
      </c>
      <c r="S1407" t="s">
        <v>33</v>
      </c>
      <c r="T1407" t="s">
        <v>34</v>
      </c>
      <c r="U1407">
        <v>354</v>
      </c>
      <c r="V1407">
        <v>998</v>
      </c>
      <c r="Y1407" t="s">
        <v>2624</v>
      </c>
      <c r="AA1407">
        <v>34.217199999999998</v>
      </c>
      <c r="AB1407">
        <v>-118.5055</v>
      </c>
      <c r="AC1407">
        <f t="shared" si="21"/>
        <v>1</v>
      </c>
    </row>
    <row r="1408" spans="1:29" x14ac:dyDescent="0.35">
      <c r="A1408">
        <v>201204255</v>
      </c>
      <c r="B1408" s="1">
        <v>43834</v>
      </c>
      <c r="C1408" s="1">
        <v>43834</v>
      </c>
      <c r="D1408">
        <v>1550</v>
      </c>
      <c r="E1408">
        <v>12</v>
      </c>
      <c r="F1408" t="s">
        <v>68</v>
      </c>
      <c r="G1408">
        <v>1205</v>
      </c>
      <c r="H1408">
        <v>1</v>
      </c>
      <c r="I1408">
        <v>251</v>
      </c>
      <c r="J1408" t="s">
        <v>1253</v>
      </c>
      <c r="K1408" t="s">
        <v>2625</v>
      </c>
      <c r="L1408">
        <v>54</v>
      </c>
      <c r="M1408" t="s">
        <v>94</v>
      </c>
      <c r="N1408" t="s">
        <v>95</v>
      </c>
      <c r="O1408">
        <v>501</v>
      </c>
      <c r="P1408" t="s">
        <v>164</v>
      </c>
      <c r="Q1408">
        <v>106</v>
      </c>
      <c r="R1408" t="s">
        <v>592</v>
      </c>
      <c r="S1408" t="s">
        <v>40</v>
      </c>
      <c r="T1408" t="s">
        <v>41</v>
      </c>
      <c r="U1408">
        <v>251</v>
      </c>
      <c r="V1408">
        <v>998</v>
      </c>
      <c r="Y1408" t="s">
        <v>2626</v>
      </c>
      <c r="AA1408">
        <v>33.998699999999999</v>
      </c>
      <c r="AB1408">
        <v>-118.2915</v>
      </c>
      <c r="AC1408">
        <f t="shared" si="21"/>
        <v>0</v>
      </c>
    </row>
    <row r="1409" spans="1:29" x14ac:dyDescent="0.35">
      <c r="A1409">
        <v>200317672</v>
      </c>
      <c r="B1409" s="1">
        <v>44095</v>
      </c>
      <c r="C1409" s="1">
        <v>44095</v>
      </c>
      <c r="D1409">
        <v>620</v>
      </c>
      <c r="E1409">
        <v>3</v>
      </c>
      <c r="F1409" t="s">
        <v>43</v>
      </c>
      <c r="G1409">
        <v>379</v>
      </c>
      <c r="H1409">
        <v>2</v>
      </c>
      <c r="I1409">
        <v>930</v>
      </c>
      <c r="J1409" t="s">
        <v>339</v>
      </c>
      <c r="K1409" t="s">
        <v>2627</v>
      </c>
      <c r="L1409">
        <v>25</v>
      </c>
      <c r="M1409" t="s">
        <v>94</v>
      </c>
      <c r="N1409" t="s">
        <v>95</v>
      </c>
      <c r="O1409">
        <v>502</v>
      </c>
      <c r="P1409" t="s">
        <v>47</v>
      </c>
      <c r="Q1409">
        <v>511</v>
      </c>
      <c r="R1409" t="s">
        <v>151</v>
      </c>
      <c r="S1409" t="s">
        <v>33</v>
      </c>
      <c r="T1409" t="s">
        <v>34</v>
      </c>
      <c r="U1409">
        <v>930</v>
      </c>
      <c r="Y1409" t="s">
        <v>1246</v>
      </c>
      <c r="AA1409">
        <v>34.014200000000002</v>
      </c>
      <c r="AB1409">
        <v>-118.2959</v>
      </c>
      <c r="AC1409">
        <f t="shared" si="21"/>
        <v>1</v>
      </c>
    </row>
    <row r="1410" spans="1:29" x14ac:dyDescent="0.35">
      <c r="A1410">
        <v>201115748</v>
      </c>
      <c r="B1410" s="1">
        <v>44150</v>
      </c>
      <c r="C1410" s="1">
        <v>44149</v>
      </c>
      <c r="D1410">
        <v>2000</v>
      </c>
      <c r="E1410">
        <v>11</v>
      </c>
      <c r="F1410" t="s">
        <v>64</v>
      </c>
      <c r="G1410">
        <v>1143</v>
      </c>
      <c r="H1410">
        <v>1</v>
      </c>
      <c r="I1410">
        <v>510</v>
      </c>
      <c r="J1410" t="s">
        <v>29</v>
      </c>
      <c r="L1410">
        <v>0</v>
      </c>
      <c r="O1410">
        <v>101</v>
      </c>
      <c r="P1410" t="s">
        <v>32</v>
      </c>
      <c r="S1410" t="s">
        <v>40</v>
      </c>
      <c r="T1410" t="s">
        <v>41</v>
      </c>
      <c r="U1410">
        <v>510</v>
      </c>
      <c r="Y1410" t="s">
        <v>2628</v>
      </c>
      <c r="AA1410">
        <v>34.110900000000001</v>
      </c>
      <c r="AB1410">
        <v>-118.2809</v>
      </c>
      <c r="AC1410">
        <f t="shared" si="21"/>
        <v>0</v>
      </c>
    </row>
    <row r="1411" spans="1:29" x14ac:dyDescent="0.35">
      <c r="A1411">
        <v>200209545</v>
      </c>
      <c r="B1411" s="1">
        <v>43949</v>
      </c>
      <c r="C1411" s="1">
        <v>43949</v>
      </c>
      <c r="D1411">
        <v>2330</v>
      </c>
      <c r="E1411">
        <v>2</v>
      </c>
      <c r="F1411" t="s">
        <v>56</v>
      </c>
      <c r="G1411">
        <v>265</v>
      </c>
      <c r="H1411">
        <v>1</v>
      </c>
      <c r="I1411">
        <v>210</v>
      </c>
      <c r="J1411" t="s">
        <v>149</v>
      </c>
      <c r="K1411" t="s">
        <v>2629</v>
      </c>
      <c r="L1411">
        <v>61</v>
      </c>
      <c r="M1411" t="s">
        <v>30</v>
      </c>
      <c r="N1411" t="s">
        <v>95</v>
      </c>
      <c r="O1411">
        <v>101</v>
      </c>
      <c r="P1411" t="s">
        <v>32</v>
      </c>
      <c r="Q1411">
        <v>308</v>
      </c>
      <c r="R1411" t="s">
        <v>589</v>
      </c>
      <c r="S1411" t="s">
        <v>40</v>
      </c>
      <c r="T1411" t="s">
        <v>41</v>
      </c>
      <c r="U1411">
        <v>210</v>
      </c>
      <c r="Y1411" t="s">
        <v>1117</v>
      </c>
      <c r="Z1411" t="s">
        <v>2630</v>
      </c>
      <c r="AA1411">
        <v>34.054600000000001</v>
      </c>
      <c r="AB1411">
        <v>-118.27719999999999</v>
      </c>
      <c r="AC1411">
        <f t="shared" ref="AC1411:AC1474" si="22">IF(OR((S:S)="CC", S:S="AA",S:S="JA"), 1, 0)</f>
        <v>0</v>
      </c>
    </row>
    <row r="1412" spans="1:29" x14ac:dyDescent="0.35">
      <c r="A1412">
        <v>201216405</v>
      </c>
      <c r="B1412" s="1">
        <v>44025</v>
      </c>
      <c r="C1412" s="1">
        <v>44024</v>
      </c>
      <c r="D1412">
        <v>2200</v>
      </c>
      <c r="E1412">
        <v>12</v>
      </c>
      <c r="F1412" t="s">
        <v>68</v>
      </c>
      <c r="G1412">
        <v>1235</v>
      </c>
      <c r="H1412">
        <v>2</v>
      </c>
      <c r="I1412">
        <v>626</v>
      </c>
      <c r="J1412" t="s">
        <v>141</v>
      </c>
      <c r="K1412" t="s">
        <v>2631</v>
      </c>
      <c r="L1412">
        <v>27</v>
      </c>
      <c r="M1412" t="s">
        <v>94</v>
      </c>
      <c r="N1412" t="s">
        <v>95</v>
      </c>
      <c r="O1412">
        <v>501</v>
      </c>
      <c r="P1412" t="s">
        <v>164</v>
      </c>
      <c r="Q1412">
        <v>400</v>
      </c>
      <c r="R1412" t="s">
        <v>143</v>
      </c>
      <c r="S1412" t="s">
        <v>40</v>
      </c>
      <c r="T1412" t="s">
        <v>41</v>
      </c>
      <c r="U1412">
        <v>626</v>
      </c>
      <c r="Y1412" t="s">
        <v>2632</v>
      </c>
      <c r="AA1412">
        <v>33.985900000000001</v>
      </c>
      <c r="AB1412">
        <v>-118.2968</v>
      </c>
      <c r="AC1412">
        <f t="shared" si="22"/>
        <v>0</v>
      </c>
    </row>
    <row r="1413" spans="1:29" x14ac:dyDescent="0.35">
      <c r="A1413">
        <v>201300865</v>
      </c>
      <c r="B1413" s="1">
        <v>44030</v>
      </c>
      <c r="C1413" s="1">
        <v>44030</v>
      </c>
      <c r="D1413">
        <v>1950</v>
      </c>
      <c r="E1413">
        <v>13</v>
      </c>
      <c r="F1413" t="s">
        <v>62</v>
      </c>
      <c r="G1413">
        <v>1375</v>
      </c>
      <c r="H1413">
        <v>1</v>
      </c>
      <c r="I1413">
        <v>761</v>
      </c>
      <c r="J1413" t="s">
        <v>403</v>
      </c>
      <c r="K1413" t="s">
        <v>2633</v>
      </c>
      <c r="L1413">
        <v>36</v>
      </c>
      <c r="M1413" t="s">
        <v>30</v>
      </c>
      <c r="N1413" t="s">
        <v>163</v>
      </c>
      <c r="O1413">
        <v>501</v>
      </c>
      <c r="P1413" t="s">
        <v>164</v>
      </c>
      <c r="Q1413">
        <v>200</v>
      </c>
      <c r="R1413" t="s">
        <v>663</v>
      </c>
      <c r="S1413" t="s">
        <v>84</v>
      </c>
      <c r="T1413" t="s">
        <v>85</v>
      </c>
      <c r="U1413">
        <v>761</v>
      </c>
      <c r="V1413">
        <v>998</v>
      </c>
      <c r="Y1413" t="s">
        <v>2634</v>
      </c>
      <c r="AA1413">
        <v>33.9925</v>
      </c>
      <c r="AB1413">
        <v>-118.2521</v>
      </c>
      <c r="AC1413">
        <f t="shared" si="22"/>
        <v>0</v>
      </c>
    </row>
    <row r="1414" spans="1:29" x14ac:dyDescent="0.35">
      <c r="A1414">
        <v>201213840</v>
      </c>
      <c r="B1414" s="1">
        <v>43981</v>
      </c>
      <c r="C1414" s="1">
        <v>43981</v>
      </c>
      <c r="D1414">
        <v>1000</v>
      </c>
      <c r="E1414">
        <v>12</v>
      </c>
      <c r="F1414" t="s">
        <v>68</v>
      </c>
      <c r="G1414">
        <v>1243</v>
      </c>
      <c r="H1414">
        <v>2</v>
      </c>
      <c r="I1414">
        <v>901</v>
      </c>
      <c r="J1414" t="s">
        <v>210</v>
      </c>
      <c r="K1414" t="s">
        <v>2635</v>
      </c>
      <c r="L1414">
        <v>72</v>
      </c>
      <c r="M1414" t="s">
        <v>94</v>
      </c>
      <c r="N1414" t="s">
        <v>163</v>
      </c>
      <c r="O1414">
        <v>104</v>
      </c>
      <c r="P1414" t="s">
        <v>201</v>
      </c>
      <c r="S1414" t="s">
        <v>40</v>
      </c>
      <c r="T1414" t="s">
        <v>41</v>
      </c>
      <c r="U1414">
        <v>901</v>
      </c>
      <c r="Y1414" t="s">
        <v>2636</v>
      </c>
      <c r="AA1414">
        <v>0</v>
      </c>
      <c r="AB1414">
        <v>0</v>
      </c>
      <c r="AC1414">
        <f t="shared" si="22"/>
        <v>0</v>
      </c>
    </row>
    <row r="1415" spans="1:29" x14ac:dyDescent="0.35">
      <c r="A1415">
        <v>201206579</v>
      </c>
      <c r="B1415" s="1">
        <v>43867</v>
      </c>
      <c r="C1415" s="1">
        <v>43866</v>
      </c>
      <c r="D1415">
        <v>1900</v>
      </c>
      <c r="E1415">
        <v>12</v>
      </c>
      <c r="F1415" t="s">
        <v>68</v>
      </c>
      <c r="G1415">
        <v>1248</v>
      </c>
      <c r="H1415">
        <v>1</v>
      </c>
      <c r="I1415">
        <v>510</v>
      </c>
      <c r="J1415" t="s">
        <v>29</v>
      </c>
      <c r="L1415">
        <v>0</v>
      </c>
      <c r="O1415">
        <v>104</v>
      </c>
      <c r="P1415" t="s">
        <v>201</v>
      </c>
      <c r="S1415" t="s">
        <v>40</v>
      </c>
      <c r="T1415" t="s">
        <v>41</v>
      </c>
      <c r="U1415">
        <v>510</v>
      </c>
      <c r="Y1415" t="s">
        <v>2637</v>
      </c>
      <c r="AA1415">
        <v>33.975499999999997</v>
      </c>
      <c r="AB1415">
        <v>-118.28919999999999</v>
      </c>
      <c r="AC1415">
        <f t="shared" si="22"/>
        <v>0</v>
      </c>
    </row>
    <row r="1416" spans="1:29" x14ac:dyDescent="0.35">
      <c r="A1416">
        <v>200607223</v>
      </c>
      <c r="B1416" s="1">
        <v>43891</v>
      </c>
      <c r="C1416" s="1">
        <v>43891</v>
      </c>
      <c r="D1416">
        <v>644</v>
      </c>
      <c r="E1416">
        <v>6</v>
      </c>
      <c r="F1416" t="s">
        <v>91</v>
      </c>
      <c r="G1416">
        <v>632</v>
      </c>
      <c r="H1416">
        <v>1</v>
      </c>
      <c r="I1416">
        <v>420</v>
      </c>
      <c r="J1416" t="s">
        <v>352</v>
      </c>
      <c r="K1416">
        <v>344</v>
      </c>
      <c r="L1416">
        <v>42</v>
      </c>
      <c r="M1416" t="s">
        <v>30</v>
      </c>
      <c r="N1416" t="s">
        <v>73</v>
      </c>
      <c r="O1416">
        <v>102</v>
      </c>
      <c r="P1416" t="s">
        <v>186</v>
      </c>
      <c r="S1416" t="s">
        <v>40</v>
      </c>
      <c r="T1416" t="s">
        <v>41</v>
      </c>
      <c r="U1416">
        <v>420</v>
      </c>
      <c r="Y1416" t="s">
        <v>2638</v>
      </c>
      <c r="AA1416">
        <v>34.108899999999998</v>
      </c>
      <c r="AB1416">
        <v>-118.387</v>
      </c>
      <c r="AC1416">
        <f t="shared" si="22"/>
        <v>0</v>
      </c>
    </row>
    <row r="1417" spans="1:29" x14ac:dyDescent="0.35">
      <c r="A1417">
        <v>200113408</v>
      </c>
      <c r="B1417" s="1">
        <v>43995</v>
      </c>
      <c r="C1417" s="1">
        <v>43995</v>
      </c>
      <c r="D1417">
        <v>1045</v>
      </c>
      <c r="E1417">
        <v>1</v>
      </c>
      <c r="F1417" t="s">
        <v>36</v>
      </c>
      <c r="G1417">
        <v>119</v>
      </c>
      <c r="H1417">
        <v>2</v>
      </c>
      <c r="I1417">
        <v>625</v>
      </c>
      <c r="J1417" t="s">
        <v>628</v>
      </c>
      <c r="K1417" t="s">
        <v>2639</v>
      </c>
      <c r="L1417">
        <v>39</v>
      </c>
      <c r="M1417" t="s">
        <v>30</v>
      </c>
      <c r="N1417" t="s">
        <v>95</v>
      </c>
      <c r="O1417">
        <v>966</v>
      </c>
      <c r="P1417" t="s">
        <v>2640</v>
      </c>
      <c r="Q1417">
        <v>400</v>
      </c>
      <c r="R1417" t="s">
        <v>143</v>
      </c>
      <c r="S1417" t="s">
        <v>84</v>
      </c>
      <c r="T1417" t="s">
        <v>85</v>
      </c>
      <c r="U1417">
        <v>625</v>
      </c>
      <c r="Y1417" t="s">
        <v>2641</v>
      </c>
      <c r="AA1417">
        <v>34.057699999999997</v>
      </c>
      <c r="AB1417">
        <v>-118.23180000000001</v>
      </c>
      <c r="AC1417">
        <f t="shared" si="22"/>
        <v>0</v>
      </c>
    </row>
    <row r="1418" spans="1:29" x14ac:dyDescent="0.35">
      <c r="A1418">
        <v>200214156</v>
      </c>
      <c r="B1418" s="1">
        <v>44065</v>
      </c>
      <c r="C1418" s="1">
        <v>44065</v>
      </c>
      <c r="D1418">
        <v>1700</v>
      </c>
      <c r="E1418">
        <v>2</v>
      </c>
      <c r="F1418" t="s">
        <v>56</v>
      </c>
      <c r="G1418">
        <v>233</v>
      </c>
      <c r="H1418">
        <v>2</v>
      </c>
      <c r="I1418">
        <v>651</v>
      </c>
      <c r="J1418" t="s">
        <v>2642</v>
      </c>
      <c r="K1418" t="s">
        <v>2643</v>
      </c>
      <c r="L1418">
        <v>0</v>
      </c>
      <c r="M1418" t="s">
        <v>46</v>
      </c>
      <c r="N1418" t="s">
        <v>46</v>
      </c>
      <c r="O1418">
        <v>229</v>
      </c>
      <c r="P1418" t="s">
        <v>1897</v>
      </c>
      <c r="S1418" t="s">
        <v>40</v>
      </c>
      <c r="T1418" t="s">
        <v>41</v>
      </c>
      <c r="U1418">
        <v>651</v>
      </c>
      <c r="Y1418" t="s">
        <v>2644</v>
      </c>
      <c r="AA1418">
        <v>34.068100000000001</v>
      </c>
      <c r="AB1418">
        <v>-118.2777</v>
      </c>
      <c r="AC1418">
        <f t="shared" si="22"/>
        <v>0</v>
      </c>
    </row>
    <row r="1419" spans="1:29" x14ac:dyDescent="0.35">
      <c r="A1419">
        <v>200511387</v>
      </c>
      <c r="B1419" s="1">
        <v>44014</v>
      </c>
      <c r="C1419" s="1">
        <v>44014</v>
      </c>
      <c r="D1419">
        <v>1420</v>
      </c>
      <c r="E1419">
        <v>5</v>
      </c>
      <c r="F1419" t="s">
        <v>98</v>
      </c>
      <c r="G1419">
        <v>506</v>
      </c>
      <c r="H1419">
        <v>2</v>
      </c>
      <c r="I1419">
        <v>626</v>
      </c>
      <c r="J1419" t="s">
        <v>141</v>
      </c>
      <c r="K1419" t="s">
        <v>2645</v>
      </c>
      <c r="L1419">
        <v>39</v>
      </c>
      <c r="M1419" t="s">
        <v>30</v>
      </c>
      <c r="N1419" t="s">
        <v>95</v>
      </c>
      <c r="O1419">
        <v>501</v>
      </c>
      <c r="P1419" t="s">
        <v>164</v>
      </c>
      <c r="Q1419">
        <v>400</v>
      </c>
      <c r="R1419" t="s">
        <v>143</v>
      </c>
      <c r="S1419" t="s">
        <v>84</v>
      </c>
      <c r="T1419" t="s">
        <v>85</v>
      </c>
      <c r="U1419">
        <v>626</v>
      </c>
      <c r="Y1419" t="s">
        <v>2646</v>
      </c>
      <c r="AA1419">
        <v>33.830300000000001</v>
      </c>
      <c r="AB1419">
        <v>-118.30159999999999</v>
      </c>
      <c r="AC1419">
        <f t="shared" si="22"/>
        <v>0</v>
      </c>
    </row>
    <row r="1420" spans="1:29" x14ac:dyDescent="0.35">
      <c r="A1420">
        <v>200114513</v>
      </c>
      <c r="B1420" s="1">
        <v>44019</v>
      </c>
      <c r="C1420" s="1">
        <v>44016</v>
      </c>
      <c r="D1420">
        <v>1700</v>
      </c>
      <c r="E1420">
        <v>1</v>
      </c>
      <c r="F1420" t="s">
        <v>36</v>
      </c>
      <c r="G1420">
        <v>145</v>
      </c>
      <c r="H1420">
        <v>2</v>
      </c>
      <c r="I1420">
        <v>740</v>
      </c>
      <c r="J1420" t="s">
        <v>224</v>
      </c>
      <c r="K1420" t="s">
        <v>2647</v>
      </c>
      <c r="L1420">
        <v>69</v>
      </c>
      <c r="M1420" t="s">
        <v>30</v>
      </c>
      <c r="N1420" t="s">
        <v>163</v>
      </c>
      <c r="O1420">
        <v>203</v>
      </c>
      <c r="P1420" t="s">
        <v>101</v>
      </c>
      <c r="S1420" t="s">
        <v>84</v>
      </c>
      <c r="T1420" t="s">
        <v>85</v>
      </c>
      <c r="U1420">
        <v>740</v>
      </c>
      <c r="Y1420" t="s">
        <v>997</v>
      </c>
      <c r="Z1420" t="s">
        <v>2648</v>
      </c>
      <c r="AA1420">
        <v>34.046700000000001</v>
      </c>
      <c r="AB1420">
        <v>-118.24850000000001</v>
      </c>
      <c r="AC1420">
        <f t="shared" si="22"/>
        <v>0</v>
      </c>
    </row>
    <row r="1421" spans="1:29" x14ac:dyDescent="0.35">
      <c r="A1421">
        <v>200909337</v>
      </c>
      <c r="B1421" s="1">
        <v>43956</v>
      </c>
      <c r="C1421" s="1">
        <v>43956</v>
      </c>
      <c r="D1421">
        <v>1120</v>
      </c>
      <c r="E1421">
        <v>9</v>
      </c>
      <c r="F1421" t="s">
        <v>49</v>
      </c>
      <c r="G1421">
        <v>905</v>
      </c>
      <c r="H1421">
        <v>2</v>
      </c>
      <c r="I1421">
        <v>623</v>
      </c>
      <c r="J1421" t="s">
        <v>465</v>
      </c>
      <c r="K1421" t="s">
        <v>2649</v>
      </c>
      <c r="L1421">
        <v>38</v>
      </c>
      <c r="M1421" t="s">
        <v>30</v>
      </c>
      <c r="N1421" t="s">
        <v>95</v>
      </c>
      <c r="O1421">
        <v>502</v>
      </c>
      <c r="P1421" t="s">
        <v>47</v>
      </c>
      <c r="Q1421">
        <v>400</v>
      </c>
      <c r="R1421" t="s">
        <v>143</v>
      </c>
      <c r="S1421" t="s">
        <v>33</v>
      </c>
      <c r="T1421" t="s">
        <v>34</v>
      </c>
      <c r="U1421">
        <v>623</v>
      </c>
      <c r="Y1421" t="s">
        <v>2650</v>
      </c>
      <c r="AA1421">
        <v>34.204799999999999</v>
      </c>
      <c r="AB1421">
        <v>-118.45310000000001</v>
      </c>
      <c r="AC1421">
        <f t="shared" si="22"/>
        <v>1</v>
      </c>
    </row>
    <row r="1422" spans="1:29" x14ac:dyDescent="0.35">
      <c r="A1422">
        <v>200206706</v>
      </c>
      <c r="B1422" s="1">
        <v>43884</v>
      </c>
      <c r="C1422" s="1">
        <v>43884</v>
      </c>
      <c r="D1422">
        <v>2200</v>
      </c>
      <c r="E1422">
        <v>2</v>
      </c>
      <c r="F1422" t="s">
        <v>56</v>
      </c>
      <c r="G1422">
        <v>245</v>
      </c>
      <c r="H1422">
        <v>1</v>
      </c>
      <c r="I1422">
        <v>230</v>
      </c>
      <c r="J1422" t="s">
        <v>161</v>
      </c>
      <c r="K1422" t="s">
        <v>2651</v>
      </c>
      <c r="L1422">
        <v>28</v>
      </c>
      <c r="M1422" t="s">
        <v>30</v>
      </c>
      <c r="N1422" t="s">
        <v>95</v>
      </c>
      <c r="O1422">
        <v>102</v>
      </c>
      <c r="P1422" t="s">
        <v>186</v>
      </c>
      <c r="Q1422">
        <v>102</v>
      </c>
      <c r="R1422" t="s">
        <v>219</v>
      </c>
      <c r="S1422" t="s">
        <v>40</v>
      </c>
      <c r="T1422" t="s">
        <v>41</v>
      </c>
      <c r="U1422">
        <v>230</v>
      </c>
      <c r="V1422">
        <v>998</v>
      </c>
      <c r="Y1422" t="s">
        <v>664</v>
      </c>
      <c r="Z1422" t="s">
        <v>61</v>
      </c>
      <c r="AA1422">
        <v>34.058</v>
      </c>
      <c r="AB1422">
        <v>-118.27589999999999</v>
      </c>
      <c r="AC1422">
        <f t="shared" si="22"/>
        <v>0</v>
      </c>
    </row>
    <row r="1423" spans="1:29" x14ac:dyDescent="0.35">
      <c r="A1423">
        <v>200505118</v>
      </c>
      <c r="B1423" s="1">
        <v>43857</v>
      </c>
      <c r="C1423" s="1">
        <v>43857</v>
      </c>
      <c r="D1423">
        <v>1300</v>
      </c>
      <c r="E1423">
        <v>5</v>
      </c>
      <c r="F1423" t="s">
        <v>98</v>
      </c>
      <c r="G1423">
        <v>563</v>
      </c>
      <c r="H1423">
        <v>2</v>
      </c>
      <c r="I1423">
        <v>745</v>
      </c>
      <c r="J1423" t="s">
        <v>139</v>
      </c>
      <c r="K1423" t="s">
        <v>2652</v>
      </c>
      <c r="L1423">
        <v>43</v>
      </c>
      <c r="M1423" t="s">
        <v>94</v>
      </c>
      <c r="N1423" t="s">
        <v>73</v>
      </c>
      <c r="O1423">
        <v>502</v>
      </c>
      <c r="P1423" t="s">
        <v>47</v>
      </c>
      <c r="S1423" t="s">
        <v>40</v>
      </c>
      <c r="T1423" t="s">
        <v>41</v>
      </c>
      <c r="U1423">
        <v>745</v>
      </c>
      <c r="Y1423" t="s">
        <v>2653</v>
      </c>
      <c r="AA1423">
        <v>33.731499999999997</v>
      </c>
      <c r="AB1423">
        <v>-118.2902</v>
      </c>
      <c r="AC1423">
        <f t="shared" si="22"/>
        <v>0</v>
      </c>
    </row>
    <row r="1424" spans="1:29" x14ac:dyDescent="0.35">
      <c r="A1424">
        <v>201110916</v>
      </c>
      <c r="B1424" s="1">
        <v>44009</v>
      </c>
      <c r="C1424" s="1">
        <v>43989</v>
      </c>
      <c r="D1424">
        <v>1630</v>
      </c>
      <c r="E1424">
        <v>11</v>
      </c>
      <c r="F1424" t="s">
        <v>64</v>
      </c>
      <c r="G1424">
        <v>1137</v>
      </c>
      <c r="H1424">
        <v>2</v>
      </c>
      <c r="I1424">
        <v>946</v>
      </c>
      <c r="J1424" t="s">
        <v>125</v>
      </c>
      <c r="K1424" t="s">
        <v>2654</v>
      </c>
      <c r="L1424">
        <v>15</v>
      </c>
      <c r="M1424" t="s">
        <v>94</v>
      </c>
      <c r="N1424" t="s">
        <v>95</v>
      </c>
      <c r="O1424">
        <v>501</v>
      </c>
      <c r="P1424" t="s">
        <v>164</v>
      </c>
      <c r="S1424" t="s">
        <v>84</v>
      </c>
      <c r="T1424" t="s">
        <v>85</v>
      </c>
      <c r="U1424">
        <v>946</v>
      </c>
      <c r="Y1424" t="s">
        <v>2655</v>
      </c>
      <c r="AA1424">
        <v>34.108499999999999</v>
      </c>
      <c r="AB1424">
        <v>-118.2011</v>
      </c>
      <c r="AC1424">
        <f t="shared" si="22"/>
        <v>0</v>
      </c>
    </row>
    <row r="1425" spans="1:29" x14ac:dyDescent="0.35">
      <c r="A1425">
        <v>200408279</v>
      </c>
      <c r="B1425" s="1">
        <v>43949</v>
      </c>
      <c r="C1425" s="1">
        <v>43948</v>
      </c>
      <c r="D1425">
        <v>2020</v>
      </c>
      <c r="E1425">
        <v>4</v>
      </c>
      <c r="F1425" t="s">
        <v>54</v>
      </c>
      <c r="G1425">
        <v>455</v>
      </c>
      <c r="H1425">
        <v>2</v>
      </c>
      <c r="I1425">
        <v>626</v>
      </c>
      <c r="J1425" t="s">
        <v>141</v>
      </c>
      <c r="K1425" t="s">
        <v>2656</v>
      </c>
      <c r="L1425">
        <v>24</v>
      </c>
      <c r="M1425" t="s">
        <v>30</v>
      </c>
      <c r="N1425" t="s">
        <v>95</v>
      </c>
      <c r="O1425">
        <v>501</v>
      </c>
      <c r="P1425" t="s">
        <v>164</v>
      </c>
      <c r="Q1425">
        <v>400</v>
      </c>
      <c r="R1425" t="s">
        <v>143</v>
      </c>
      <c r="S1425" t="s">
        <v>84</v>
      </c>
      <c r="T1425" t="s">
        <v>85</v>
      </c>
      <c r="U1425">
        <v>626</v>
      </c>
      <c r="Y1425" t="s">
        <v>2657</v>
      </c>
      <c r="AA1425">
        <v>34.050800000000002</v>
      </c>
      <c r="AB1425">
        <v>-118.20780000000001</v>
      </c>
      <c r="AC1425">
        <f t="shared" si="22"/>
        <v>0</v>
      </c>
    </row>
    <row r="1426" spans="1:29" x14ac:dyDescent="0.35">
      <c r="A1426">
        <v>200404944</v>
      </c>
      <c r="B1426" s="1">
        <v>43854</v>
      </c>
      <c r="C1426" s="1">
        <v>43854</v>
      </c>
      <c r="D1426">
        <v>220</v>
      </c>
      <c r="E1426">
        <v>4</v>
      </c>
      <c r="F1426" t="s">
        <v>54</v>
      </c>
      <c r="G1426">
        <v>453</v>
      </c>
      <c r="H1426">
        <v>2</v>
      </c>
      <c r="I1426">
        <v>626</v>
      </c>
      <c r="J1426" t="s">
        <v>141</v>
      </c>
      <c r="K1426" t="s">
        <v>2658</v>
      </c>
      <c r="L1426">
        <v>37</v>
      </c>
      <c r="M1426" t="s">
        <v>94</v>
      </c>
      <c r="N1426" t="s">
        <v>95</v>
      </c>
      <c r="O1426">
        <v>101</v>
      </c>
      <c r="P1426" t="s">
        <v>32</v>
      </c>
      <c r="Q1426">
        <v>400</v>
      </c>
      <c r="R1426" t="s">
        <v>143</v>
      </c>
      <c r="S1426" t="s">
        <v>84</v>
      </c>
      <c r="T1426" t="s">
        <v>85</v>
      </c>
      <c r="U1426">
        <v>626</v>
      </c>
      <c r="Y1426" t="s">
        <v>2659</v>
      </c>
      <c r="AA1426">
        <v>34.051499999999997</v>
      </c>
      <c r="AB1426">
        <v>-118.21559999999999</v>
      </c>
      <c r="AC1426">
        <f t="shared" si="22"/>
        <v>0</v>
      </c>
    </row>
    <row r="1427" spans="1:29" x14ac:dyDescent="0.35">
      <c r="A1427">
        <v>200214735</v>
      </c>
      <c r="B1427" s="1">
        <v>44080</v>
      </c>
      <c r="C1427" s="1">
        <v>44080</v>
      </c>
      <c r="D1427">
        <v>1</v>
      </c>
      <c r="E1427">
        <v>2</v>
      </c>
      <c r="F1427" t="s">
        <v>56</v>
      </c>
      <c r="G1427">
        <v>249</v>
      </c>
      <c r="H1427">
        <v>1</v>
      </c>
      <c r="I1427">
        <v>122</v>
      </c>
      <c r="J1427" t="s">
        <v>2660</v>
      </c>
      <c r="K1427" t="s">
        <v>2661</v>
      </c>
      <c r="L1427">
        <v>16</v>
      </c>
      <c r="M1427" t="s">
        <v>94</v>
      </c>
      <c r="N1427" t="s">
        <v>73</v>
      </c>
      <c r="O1427">
        <v>102</v>
      </c>
      <c r="P1427" t="s">
        <v>186</v>
      </c>
      <c r="Q1427">
        <v>400</v>
      </c>
      <c r="R1427" t="s">
        <v>143</v>
      </c>
      <c r="S1427" t="s">
        <v>84</v>
      </c>
      <c r="T1427" t="s">
        <v>85</v>
      </c>
      <c r="U1427">
        <v>122</v>
      </c>
      <c r="V1427">
        <v>998</v>
      </c>
      <c r="Y1427" t="s">
        <v>2184</v>
      </c>
      <c r="Z1427" t="s">
        <v>2662</v>
      </c>
      <c r="AA1427">
        <v>34.057400000000001</v>
      </c>
      <c r="AB1427">
        <v>-118.2621</v>
      </c>
      <c r="AC1427">
        <f t="shared" si="22"/>
        <v>0</v>
      </c>
    </row>
    <row r="1428" spans="1:29" x14ac:dyDescent="0.35">
      <c r="A1428">
        <v>200111008</v>
      </c>
      <c r="B1428" s="1">
        <v>43947</v>
      </c>
      <c r="C1428" s="1">
        <v>43947</v>
      </c>
      <c r="D1428">
        <v>1330</v>
      </c>
      <c r="E1428">
        <v>1</v>
      </c>
      <c r="F1428" t="s">
        <v>36</v>
      </c>
      <c r="G1428">
        <v>161</v>
      </c>
      <c r="H1428">
        <v>2</v>
      </c>
      <c r="I1428">
        <v>740</v>
      </c>
      <c r="J1428" t="s">
        <v>224</v>
      </c>
      <c r="K1428" t="s">
        <v>2064</v>
      </c>
      <c r="L1428">
        <v>21</v>
      </c>
      <c r="M1428" t="s">
        <v>30</v>
      </c>
      <c r="N1428" t="s">
        <v>163</v>
      </c>
      <c r="O1428">
        <v>123</v>
      </c>
      <c r="P1428" t="s">
        <v>290</v>
      </c>
      <c r="S1428" t="s">
        <v>40</v>
      </c>
      <c r="T1428" t="s">
        <v>41</v>
      </c>
      <c r="U1428">
        <v>740</v>
      </c>
      <c r="Y1428" t="s">
        <v>2663</v>
      </c>
      <c r="AA1428">
        <v>34.047899999999998</v>
      </c>
      <c r="AB1428">
        <v>-118.2612</v>
      </c>
      <c r="AC1428">
        <f t="shared" si="22"/>
        <v>0</v>
      </c>
    </row>
    <row r="1429" spans="1:29" x14ac:dyDescent="0.35">
      <c r="A1429">
        <v>200114527</v>
      </c>
      <c r="B1429" s="1">
        <v>44020</v>
      </c>
      <c r="C1429" s="1">
        <v>44020</v>
      </c>
      <c r="D1429">
        <v>645</v>
      </c>
      <c r="E1429">
        <v>1</v>
      </c>
      <c r="F1429" t="s">
        <v>36</v>
      </c>
      <c r="G1429">
        <v>195</v>
      </c>
      <c r="H1429">
        <v>2</v>
      </c>
      <c r="I1429">
        <v>740</v>
      </c>
      <c r="J1429" t="s">
        <v>224</v>
      </c>
      <c r="K1429" t="s">
        <v>2664</v>
      </c>
      <c r="L1429">
        <v>0</v>
      </c>
      <c r="M1429" t="s">
        <v>46</v>
      </c>
      <c r="N1429" t="s">
        <v>46</v>
      </c>
      <c r="O1429">
        <v>801</v>
      </c>
      <c r="P1429" t="s">
        <v>381</v>
      </c>
      <c r="S1429" t="s">
        <v>40</v>
      </c>
      <c r="T1429" t="s">
        <v>41</v>
      </c>
      <c r="U1429">
        <v>740</v>
      </c>
      <c r="V1429">
        <v>998</v>
      </c>
      <c r="Y1429" t="s">
        <v>357</v>
      </c>
      <c r="Z1429" t="s">
        <v>2665</v>
      </c>
      <c r="AA1429">
        <v>34.031500000000001</v>
      </c>
      <c r="AB1429">
        <v>-118.26560000000001</v>
      </c>
      <c r="AC1429">
        <f t="shared" si="22"/>
        <v>0</v>
      </c>
    </row>
    <row r="1430" spans="1:29" x14ac:dyDescent="0.35">
      <c r="A1430">
        <v>201015938</v>
      </c>
      <c r="B1430" s="1">
        <v>44175</v>
      </c>
      <c r="C1430" s="1">
        <v>44175</v>
      </c>
      <c r="D1430">
        <v>1200</v>
      </c>
      <c r="E1430">
        <v>10</v>
      </c>
      <c r="F1430" t="s">
        <v>103</v>
      </c>
      <c r="G1430">
        <v>1063</v>
      </c>
      <c r="H1430">
        <v>2</v>
      </c>
      <c r="I1430">
        <v>624</v>
      </c>
      <c r="J1430" t="s">
        <v>171</v>
      </c>
      <c r="K1430" t="s">
        <v>2666</v>
      </c>
      <c r="L1430">
        <v>50</v>
      </c>
      <c r="M1430" t="s">
        <v>94</v>
      </c>
      <c r="N1430" t="s">
        <v>31</v>
      </c>
      <c r="O1430">
        <v>510</v>
      </c>
      <c r="P1430" t="s">
        <v>189</v>
      </c>
      <c r="Q1430">
        <v>400</v>
      </c>
      <c r="R1430" t="s">
        <v>143</v>
      </c>
      <c r="S1430" t="s">
        <v>33</v>
      </c>
      <c r="T1430" t="s">
        <v>34</v>
      </c>
      <c r="U1430">
        <v>624</v>
      </c>
      <c r="V1430">
        <v>930</v>
      </c>
      <c r="Y1430" t="s">
        <v>2667</v>
      </c>
      <c r="AA1430">
        <v>34.168199999999999</v>
      </c>
      <c r="AB1430">
        <v>-118.5406</v>
      </c>
      <c r="AC1430">
        <f t="shared" si="22"/>
        <v>1</v>
      </c>
    </row>
    <row r="1431" spans="1:29" x14ac:dyDescent="0.35">
      <c r="A1431">
        <v>200307086</v>
      </c>
      <c r="B1431" s="1">
        <v>43880</v>
      </c>
      <c r="C1431" s="1">
        <v>43880</v>
      </c>
      <c r="D1431">
        <v>1200</v>
      </c>
      <c r="E1431">
        <v>3</v>
      </c>
      <c r="F1431" t="s">
        <v>43</v>
      </c>
      <c r="G1431">
        <v>305</v>
      </c>
      <c r="H1431">
        <v>1</v>
      </c>
      <c r="I1431">
        <v>320</v>
      </c>
      <c r="J1431" t="s">
        <v>435</v>
      </c>
      <c r="K1431" t="s">
        <v>2668</v>
      </c>
      <c r="L1431">
        <v>44</v>
      </c>
      <c r="M1431" t="s">
        <v>30</v>
      </c>
      <c r="N1431" t="s">
        <v>95</v>
      </c>
      <c r="O1431">
        <v>501</v>
      </c>
      <c r="P1431" t="s">
        <v>164</v>
      </c>
      <c r="S1431" t="s">
        <v>40</v>
      </c>
      <c r="T1431" t="s">
        <v>41</v>
      </c>
      <c r="U1431">
        <v>320</v>
      </c>
      <c r="Y1431" t="s">
        <v>2669</v>
      </c>
      <c r="AA1431">
        <v>34.033200000000001</v>
      </c>
      <c r="AB1431">
        <v>-118.34229999999999</v>
      </c>
      <c r="AC1431">
        <f t="shared" si="22"/>
        <v>0</v>
      </c>
    </row>
    <row r="1432" spans="1:29" x14ac:dyDescent="0.35">
      <c r="A1432">
        <v>200313431</v>
      </c>
      <c r="B1432" s="1">
        <v>44011</v>
      </c>
      <c r="C1432" s="1">
        <v>44011</v>
      </c>
      <c r="D1432">
        <v>700</v>
      </c>
      <c r="E1432">
        <v>3</v>
      </c>
      <c r="F1432" t="s">
        <v>43</v>
      </c>
      <c r="G1432">
        <v>393</v>
      </c>
      <c r="H1432">
        <v>2</v>
      </c>
      <c r="I1432">
        <v>624</v>
      </c>
      <c r="J1432" t="s">
        <v>171</v>
      </c>
      <c r="K1432" t="s">
        <v>2670</v>
      </c>
      <c r="L1432">
        <v>16</v>
      </c>
      <c r="M1432" t="s">
        <v>30</v>
      </c>
      <c r="N1432" t="s">
        <v>163</v>
      </c>
      <c r="O1432">
        <v>501</v>
      </c>
      <c r="P1432" t="s">
        <v>164</v>
      </c>
      <c r="Q1432">
        <v>400</v>
      </c>
      <c r="R1432" t="s">
        <v>143</v>
      </c>
      <c r="S1432" t="s">
        <v>40</v>
      </c>
      <c r="T1432" t="s">
        <v>41</v>
      </c>
      <c r="U1432">
        <v>624</v>
      </c>
      <c r="Y1432" t="s">
        <v>2671</v>
      </c>
      <c r="AA1432">
        <v>34.004399999999997</v>
      </c>
      <c r="AB1432">
        <v>-118.3267</v>
      </c>
      <c r="AC1432">
        <f t="shared" si="22"/>
        <v>0</v>
      </c>
    </row>
    <row r="1433" spans="1:29" x14ac:dyDescent="0.35">
      <c r="A1433">
        <v>200515550</v>
      </c>
      <c r="B1433" s="1">
        <v>44124</v>
      </c>
      <c r="C1433" s="1">
        <v>44124</v>
      </c>
      <c r="D1433">
        <v>1020</v>
      </c>
      <c r="E1433">
        <v>5</v>
      </c>
      <c r="F1433" t="s">
        <v>98</v>
      </c>
      <c r="G1433">
        <v>564</v>
      </c>
      <c r="H1433">
        <v>1</v>
      </c>
      <c r="I1433">
        <v>230</v>
      </c>
      <c r="J1433" t="s">
        <v>161</v>
      </c>
      <c r="K1433" t="s">
        <v>2672</v>
      </c>
      <c r="L1433">
        <v>51</v>
      </c>
      <c r="M1433" t="s">
        <v>94</v>
      </c>
      <c r="N1433" t="s">
        <v>73</v>
      </c>
      <c r="O1433">
        <v>108</v>
      </c>
      <c r="P1433" t="s">
        <v>105</v>
      </c>
      <c r="Q1433">
        <v>500</v>
      </c>
      <c r="R1433" t="s">
        <v>184</v>
      </c>
      <c r="S1433" t="s">
        <v>33</v>
      </c>
      <c r="T1433" t="s">
        <v>34</v>
      </c>
      <c r="U1433">
        <v>230</v>
      </c>
      <c r="Y1433" t="s">
        <v>471</v>
      </c>
      <c r="AA1433">
        <v>33.741</v>
      </c>
      <c r="AB1433">
        <v>-118.2838</v>
      </c>
      <c r="AC1433">
        <f t="shared" si="22"/>
        <v>1</v>
      </c>
    </row>
    <row r="1434" spans="1:29" x14ac:dyDescent="0.35">
      <c r="A1434">
        <v>200708438</v>
      </c>
      <c r="B1434" s="1">
        <v>43941</v>
      </c>
      <c r="C1434" s="1">
        <v>43939</v>
      </c>
      <c r="D1434">
        <v>1400</v>
      </c>
      <c r="E1434">
        <v>7</v>
      </c>
      <c r="F1434" t="s">
        <v>28</v>
      </c>
      <c r="G1434">
        <v>755</v>
      </c>
      <c r="H1434">
        <v>1</v>
      </c>
      <c r="I1434">
        <v>420</v>
      </c>
      <c r="J1434" t="s">
        <v>352</v>
      </c>
      <c r="K1434" t="s">
        <v>2673</v>
      </c>
      <c r="L1434">
        <v>74</v>
      </c>
      <c r="M1434" t="s">
        <v>94</v>
      </c>
      <c r="N1434" t="s">
        <v>31</v>
      </c>
      <c r="O1434">
        <v>101</v>
      </c>
      <c r="P1434" t="s">
        <v>32</v>
      </c>
      <c r="S1434" t="s">
        <v>40</v>
      </c>
      <c r="T1434" t="s">
        <v>41</v>
      </c>
      <c r="U1434">
        <v>420</v>
      </c>
      <c r="Y1434" t="s">
        <v>2674</v>
      </c>
      <c r="AA1434">
        <v>34.051000000000002</v>
      </c>
      <c r="AB1434">
        <v>-118.35380000000001</v>
      </c>
      <c r="AC1434">
        <f t="shared" si="22"/>
        <v>0</v>
      </c>
    </row>
    <row r="1435" spans="1:29" x14ac:dyDescent="0.35">
      <c r="A1435">
        <v>201223645</v>
      </c>
      <c r="B1435" s="1">
        <v>44134</v>
      </c>
      <c r="C1435" s="1">
        <v>44134</v>
      </c>
      <c r="D1435">
        <v>2330</v>
      </c>
      <c r="E1435">
        <v>12</v>
      </c>
      <c r="F1435" t="s">
        <v>68</v>
      </c>
      <c r="G1435">
        <v>1249</v>
      </c>
      <c r="H1435">
        <v>1</v>
      </c>
      <c r="I1435">
        <v>761</v>
      </c>
      <c r="J1435" t="s">
        <v>403</v>
      </c>
      <c r="K1435" t="s">
        <v>2675</v>
      </c>
      <c r="L1435">
        <v>35</v>
      </c>
      <c r="M1435" t="s">
        <v>94</v>
      </c>
      <c r="N1435" t="s">
        <v>163</v>
      </c>
      <c r="O1435">
        <v>301</v>
      </c>
      <c r="P1435" t="s">
        <v>155</v>
      </c>
      <c r="Q1435">
        <v>102</v>
      </c>
      <c r="R1435" t="s">
        <v>219</v>
      </c>
      <c r="S1435" t="s">
        <v>40</v>
      </c>
      <c r="T1435" t="s">
        <v>41</v>
      </c>
      <c r="U1435">
        <v>761</v>
      </c>
      <c r="Y1435" t="s">
        <v>2676</v>
      </c>
      <c r="AA1435">
        <v>33.982999999999997</v>
      </c>
      <c r="AB1435">
        <v>-118.28270000000001</v>
      </c>
      <c r="AC1435">
        <f t="shared" si="22"/>
        <v>0</v>
      </c>
    </row>
    <row r="1436" spans="1:29" x14ac:dyDescent="0.35">
      <c r="A1436">
        <v>200410792</v>
      </c>
      <c r="B1436" s="1">
        <v>44027</v>
      </c>
      <c r="C1436" s="1">
        <v>44026</v>
      </c>
      <c r="D1436">
        <v>2355</v>
      </c>
      <c r="E1436">
        <v>4</v>
      </c>
      <c r="F1436" t="s">
        <v>54</v>
      </c>
      <c r="G1436">
        <v>449</v>
      </c>
      <c r="H1436">
        <v>1</v>
      </c>
      <c r="I1436">
        <v>510</v>
      </c>
      <c r="J1436" t="s">
        <v>29</v>
      </c>
      <c r="L1436">
        <v>0</v>
      </c>
      <c r="O1436">
        <v>101</v>
      </c>
      <c r="P1436" t="s">
        <v>32</v>
      </c>
      <c r="S1436" t="s">
        <v>40</v>
      </c>
      <c r="T1436" t="s">
        <v>41</v>
      </c>
      <c r="U1436">
        <v>510</v>
      </c>
      <c r="Y1436" t="s">
        <v>1244</v>
      </c>
      <c r="AA1436">
        <v>34.052399999999999</v>
      </c>
      <c r="AB1436">
        <v>-118.1931</v>
      </c>
      <c r="AC1436">
        <f t="shared" si="22"/>
        <v>0</v>
      </c>
    </row>
    <row r="1437" spans="1:29" x14ac:dyDescent="0.35">
      <c r="A1437">
        <v>200716295</v>
      </c>
      <c r="B1437" s="1">
        <v>44158</v>
      </c>
      <c r="C1437" s="1">
        <v>44158</v>
      </c>
      <c r="D1437">
        <v>900</v>
      </c>
      <c r="E1437">
        <v>7</v>
      </c>
      <c r="F1437" t="s">
        <v>28</v>
      </c>
      <c r="G1437">
        <v>785</v>
      </c>
      <c r="H1437">
        <v>2</v>
      </c>
      <c r="I1437">
        <v>930</v>
      </c>
      <c r="J1437" t="s">
        <v>339</v>
      </c>
      <c r="K1437" t="s">
        <v>2677</v>
      </c>
      <c r="L1437">
        <v>33</v>
      </c>
      <c r="M1437" t="s">
        <v>30</v>
      </c>
      <c r="N1437" t="s">
        <v>73</v>
      </c>
      <c r="O1437">
        <v>501</v>
      </c>
      <c r="P1437" t="s">
        <v>164</v>
      </c>
      <c r="Q1437">
        <v>511</v>
      </c>
      <c r="R1437" t="s">
        <v>151</v>
      </c>
      <c r="S1437" t="s">
        <v>84</v>
      </c>
      <c r="T1437" t="s">
        <v>85</v>
      </c>
      <c r="U1437">
        <v>930</v>
      </c>
      <c r="Y1437" t="s">
        <v>2678</v>
      </c>
      <c r="AA1437">
        <v>34.035699999999999</v>
      </c>
      <c r="AB1437">
        <v>-118.3455</v>
      </c>
      <c r="AC1437">
        <f t="shared" si="22"/>
        <v>0</v>
      </c>
    </row>
    <row r="1438" spans="1:29" x14ac:dyDescent="0.35">
      <c r="A1438">
        <v>201215643</v>
      </c>
      <c r="B1438" s="1">
        <v>43906</v>
      </c>
      <c r="C1438" s="1">
        <v>43902</v>
      </c>
      <c r="D1438">
        <v>300</v>
      </c>
      <c r="E1438">
        <v>12</v>
      </c>
      <c r="F1438" t="s">
        <v>68</v>
      </c>
      <c r="G1438">
        <v>1203</v>
      </c>
      <c r="H1438">
        <v>1</v>
      </c>
      <c r="I1438">
        <v>310</v>
      </c>
      <c r="J1438" t="s">
        <v>71</v>
      </c>
      <c r="K1438" t="s">
        <v>2679</v>
      </c>
      <c r="L1438">
        <v>34</v>
      </c>
      <c r="M1438" t="s">
        <v>30</v>
      </c>
      <c r="N1438" t="s">
        <v>95</v>
      </c>
      <c r="O1438">
        <v>501</v>
      </c>
      <c r="P1438" t="s">
        <v>164</v>
      </c>
      <c r="S1438" t="s">
        <v>40</v>
      </c>
      <c r="T1438" t="s">
        <v>41</v>
      </c>
      <c r="U1438">
        <v>310</v>
      </c>
      <c r="Y1438" t="s">
        <v>2680</v>
      </c>
      <c r="AA1438">
        <v>33.997999999999998</v>
      </c>
      <c r="AB1438">
        <v>-118.3139</v>
      </c>
      <c r="AC1438">
        <f t="shared" si="22"/>
        <v>0</v>
      </c>
    </row>
    <row r="1439" spans="1:29" x14ac:dyDescent="0.35">
      <c r="A1439">
        <v>201108156</v>
      </c>
      <c r="B1439" s="1">
        <v>43929</v>
      </c>
      <c r="C1439" s="1">
        <v>43927</v>
      </c>
      <c r="D1439">
        <v>1515</v>
      </c>
      <c r="E1439">
        <v>11</v>
      </c>
      <c r="F1439" t="s">
        <v>64</v>
      </c>
      <c r="G1439">
        <v>1181</v>
      </c>
      <c r="H1439">
        <v>1</v>
      </c>
      <c r="I1439">
        <v>440</v>
      </c>
      <c r="J1439" t="s">
        <v>213</v>
      </c>
      <c r="K1439">
        <v>344</v>
      </c>
      <c r="L1439">
        <v>0</v>
      </c>
      <c r="M1439" t="s">
        <v>30</v>
      </c>
      <c r="N1439" t="s">
        <v>31</v>
      </c>
      <c r="O1439">
        <v>203</v>
      </c>
      <c r="P1439" t="s">
        <v>101</v>
      </c>
      <c r="S1439" t="s">
        <v>40</v>
      </c>
      <c r="T1439" t="s">
        <v>41</v>
      </c>
      <c r="U1439">
        <v>440</v>
      </c>
      <c r="Y1439" t="s">
        <v>2681</v>
      </c>
      <c r="AA1439">
        <v>34.080800000000004</v>
      </c>
      <c r="AB1439">
        <v>-118.2655</v>
      </c>
      <c r="AC1439">
        <f t="shared" si="22"/>
        <v>0</v>
      </c>
    </row>
    <row r="1440" spans="1:29" x14ac:dyDescent="0.35">
      <c r="A1440">
        <v>200814799</v>
      </c>
      <c r="B1440" s="1">
        <v>44106</v>
      </c>
      <c r="C1440" s="1">
        <v>44103</v>
      </c>
      <c r="D1440">
        <v>1400</v>
      </c>
      <c r="E1440">
        <v>8</v>
      </c>
      <c r="F1440" t="s">
        <v>109</v>
      </c>
      <c r="G1440">
        <v>806</v>
      </c>
      <c r="H1440">
        <v>1</v>
      </c>
      <c r="I1440">
        <v>341</v>
      </c>
      <c r="J1440" t="s">
        <v>157</v>
      </c>
      <c r="K1440" t="s">
        <v>761</v>
      </c>
      <c r="L1440">
        <v>38</v>
      </c>
      <c r="M1440" t="s">
        <v>94</v>
      </c>
      <c r="N1440" t="s">
        <v>73</v>
      </c>
      <c r="O1440">
        <v>122</v>
      </c>
      <c r="P1440" t="s">
        <v>275</v>
      </c>
      <c r="Q1440">
        <v>500</v>
      </c>
      <c r="R1440" t="s">
        <v>184</v>
      </c>
      <c r="S1440" t="s">
        <v>40</v>
      </c>
      <c r="T1440" t="s">
        <v>41</v>
      </c>
      <c r="U1440">
        <v>341</v>
      </c>
      <c r="Y1440" t="s">
        <v>2682</v>
      </c>
      <c r="AA1440">
        <v>34.095599999999997</v>
      </c>
      <c r="AB1440">
        <v>-118.45099999999999</v>
      </c>
      <c r="AC1440">
        <f t="shared" si="22"/>
        <v>0</v>
      </c>
    </row>
    <row r="1441" spans="1:29" x14ac:dyDescent="0.35">
      <c r="A1441">
        <v>200704961</v>
      </c>
      <c r="B1441" s="1">
        <v>43851</v>
      </c>
      <c r="C1441" s="1">
        <v>43851</v>
      </c>
      <c r="D1441">
        <v>1520</v>
      </c>
      <c r="E1441">
        <v>7</v>
      </c>
      <c r="F1441" t="s">
        <v>28</v>
      </c>
      <c r="G1441">
        <v>706</v>
      </c>
      <c r="H1441">
        <v>1</v>
      </c>
      <c r="I1441">
        <v>230</v>
      </c>
      <c r="J1441" t="s">
        <v>161</v>
      </c>
      <c r="K1441" t="s">
        <v>2683</v>
      </c>
      <c r="L1441">
        <v>32</v>
      </c>
      <c r="M1441" t="s">
        <v>30</v>
      </c>
      <c r="N1441" t="s">
        <v>73</v>
      </c>
      <c r="O1441">
        <v>101</v>
      </c>
      <c r="P1441" t="s">
        <v>32</v>
      </c>
      <c r="Q1441">
        <v>512</v>
      </c>
      <c r="R1441" t="s">
        <v>2684</v>
      </c>
      <c r="S1441" t="s">
        <v>40</v>
      </c>
      <c r="T1441" t="s">
        <v>41</v>
      </c>
      <c r="U1441">
        <v>230</v>
      </c>
      <c r="V1441">
        <v>998</v>
      </c>
      <c r="Y1441" t="s">
        <v>2685</v>
      </c>
      <c r="AA1441">
        <v>34.083500000000001</v>
      </c>
      <c r="AB1441">
        <v>-118.3386</v>
      </c>
      <c r="AC1441">
        <f t="shared" si="22"/>
        <v>0</v>
      </c>
    </row>
    <row r="1442" spans="1:29" x14ac:dyDescent="0.35">
      <c r="A1442">
        <v>200509281</v>
      </c>
      <c r="B1442" s="1">
        <v>43961</v>
      </c>
      <c r="C1442" s="1">
        <v>43961</v>
      </c>
      <c r="D1442">
        <v>1430</v>
      </c>
      <c r="E1442">
        <v>5</v>
      </c>
      <c r="F1442" t="s">
        <v>98</v>
      </c>
      <c r="G1442">
        <v>525</v>
      </c>
      <c r="H1442">
        <v>1</v>
      </c>
      <c r="I1442">
        <v>230</v>
      </c>
      <c r="J1442" t="s">
        <v>161</v>
      </c>
      <c r="K1442" t="s">
        <v>2686</v>
      </c>
      <c r="L1442">
        <v>72</v>
      </c>
      <c r="M1442" t="s">
        <v>30</v>
      </c>
      <c r="N1442" t="s">
        <v>73</v>
      </c>
      <c r="O1442">
        <v>101</v>
      </c>
      <c r="P1442" t="s">
        <v>32</v>
      </c>
      <c r="Q1442">
        <v>200</v>
      </c>
      <c r="R1442" t="s">
        <v>663</v>
      </c>
      <c r="S1442" t="s">
        <v>33</v>
      </c>
      <c r="T1442" t="s">
        <v>34</v>
      </c>
      <c r="U1442">
        <v>230</v>
      </c>
      <c r="Y1442" t="s">
        <v>208</v>
      </c>
      <c r="Z1442" t="s">
        <v>2687</v>
      </c>
      <c r="AA1442">
        <v>33.775599999999997</v>
      </c>
      <c r="AB1442">
        <v>-118.2621</v>
      </c>
      <c r="AC1442">
        <f t="shared" si="22"/>
        <v>1</v>
      </c>
    </row>
    <row r="1443" spans="1:29" x14ac:dyDescent="0.35">
      <c r="A1443">
        <v>200614112</v>
      </c>
      <c r="B1443" s="1">
        <v>44060</v>
      </c>
      <c r="C1443" s="1">
        <v>44054</v>
      </c>
      <c r="D1443">
        <v>1840</v>
      </c>
      <c r="E1443">
        <v>6</v>
      </c>
      <c r="F1443" t="s">
        <v>91</v>
      </c>
      <c r="G1443">
        <v>648</v>
      </c>
      <c r="H1443">
        <v>2</v>
      </c>
      <c r="I1443">
        <v>354</v>
      </c>
      <c r="J1443" t="s">
        <v>167</v>
      </c>
      <c r="K1443">
        <v>377</v>
      </c>
      <c r="L1443">
        <v>28</v>
      </c>
      <c r="M1443" t="s">
        <v>30</v>
      </c>
      <c r="N1443" t="s">
        <v>73</v>
      </c>
      <c r="O1443">
        <v>501</v>
      </c>
      <c r="P1443" t="s">
        <v>164</v>
      </c>
      <c r="S1443" t="s">
        <v>40</v>
      </c>
      <c r="T1443" t="s">
        <v>41</v>
      </c>
      <c r="U1443">
        <v>354</v>
      </c>
      <c r="Y1443" t="s">
        <v>2688</v>
      </c>
      <c r="AA1443">
        <v>34.1</v>
      </c>
      <c r="AB1443">
        <v>-118.3113</v>
      </c>
      <c r="AC1443">
        <f t="shared" si="22"/>
        <v>0</v>
      </c>
    </row>
    <row r="1444" spans="1:29" x14ac:dyDescent="0.35">
      <c r="A1444">
        <v>200707636</v>
      </c>
      <c r="B1444" s="1">
        <v>43909</v>
      </c>
      <c r="C1444" s="1">
        <v>43909</v>
      </c>
      <c r="D1444">
        <v>1000</v>
      </c>
      <c r="E1444">
        <v>7</v>
      </c>
      <c r="F1444" t="s">
        <v>28</v>
      </c>
      <c r="G1444">
        <v>743</v>
      </c>
      <c r="H1444">
        <v>2</v>
      </c>
      <c r="I1444">
        <v>626</v>
      </c>
      <c r="J1444" t="s">
        <v>141</v>
      </c>
      <c r="K1444" t="s">
        <v>2689</v>
      </c>
      <c r="L1444">
        <v>23</v>
      </c>
      <c r="M1444" t="s">
        <v>94</v>
      </c>
      <c r="N1444" t="s">
        <v>31</v>
      </c>
      <c r="O1444">
        <v>502</v>
      </c>
      <c r="P1444" t="s">
        <v>47</v>
      </c>
      <c r="Q1444">
        <v>400</v>
      </c>
      <c r="R1444" t="s">
        <v>143</v>
      </c>
      <c r="S1444" t="s">
        <v>84</v>
      </c>
      <c r="T1444" t="s">
        <v>85</v>
      </c>
      <c r="U1444">
        <v>626</v>
      </c>
      <c r="Y1444" t="s">
        <v>2690</v>
      </c>
      <c r="AA1444">
        <v>34.060099999999998</v>
      </c>
      <c r="AB1444">
        <v>-118.3629</v>
      </c>
      <c r="AC1444">
        <f t="shared" si="22"/>
        <v>0</v>
      </c>
    </row>
    <row r="1445" spans="1:29" x14ac:dyDescent="0.35">
      <c r="A1445">
        <v>200611246</v>
      </c>
      <c r="B1445" s="1">
        <v>43989</v>
      </c>
      <c r="C1445" s="1">
        <v>43985</v>
      </c>
      <c r="D1445">
        <v>1130</v>
      </c>
      <c r="E1445">
        <v>6</v>
      </c>
      <c r="F1445" t="s">
        <v>91</v>
      </c>
      <c r="G1445">
        <v>644</v>
      </c>
      <c r="H1445">
        <v>1</v>
      </c>
      <c r="I1445">
        <v>341</v>
      </c>
      <c r="J1445" t="s">
        <v>157</v>
      </c>
      <c r="K1445">
        <v>344</v>
      </c>
      <c r="L1445">
        <v>43</v>
      </c>
      <c r="M1445" t="s">
        <v>30</v>
      </c>
      <c r="N1445" t="s">
        <v>73</v>
      </c>
      <c r="O1445">
        <v>502</v>
      </c>
      <c r="P1445" t="s">
        <v>47</v>
      </c>
      <c r="S1445" t="s">
        <v>40</v>
      </c>
      <c r="T1445" t="s">
        <v>41</v>
      </c>
      <c r="U1445">
        <v>341</v>
      </c>
      <c r="Y1445" t="s">
        <v>2691</v>
      </c>
      <c r="AA1445">
        <v>34.0944</v>
      </c>
      <c r="AB1445">
        <v>-118.3506</v>
      </c>
      <c r="AC1445">
        <f t="shared" si="22"/>
        <v>0</v>
      </c>
    </row>
    <row r="1446" spans="1:29" x14ac:dyDescent="0.35">
      <c r="A1446">
        <v>200400937</v>
      </c>
      <c r="B1446" s="1">
        <v>44036</v>
      </c>
      <c r="C1446" s="1">
        <v>44036</v>
      </c>
      <c r="D1446">
        <v>145</v>
      </c>
      <c r="E1446">
        <v>4</v>
      </c>
      <c r="F1446" t="s">
        <v>54</v>
      </c>
      <c r="G1446">
        <v>478</v>
      </c>
      <c r="H1446">
        <v>1</v>
      </c>
      <c r="I1446">
        <v>310</v>
      </c>
      <c r="J1446" t="s">
        <v>71</v>
      </c>
      <c r="K1446" t="s">
        <v>2692</v>
      </c>
      <c r="L1446">
        <v>53</v>
      </c>
      <c r="M1446" t="s">
        <v>30</v>
      </c>
      <c r="N1446" t="s">
        <v>95</v>
      </c>
      <c r="O1446">
        <v>504</v>
      </c>
      <c r="P1446" t="s">
        <v>673</v>
      </c>
      <c r="S1446" t="s">
        <v>40</v>
      </c>
      <c r="T1446" t="s">
        <v>41</v>
      </c>
      <c r="U1446">
        <v>310</v>
      </c>
      <c r="V1446">
        <v>998</v>
      </c>
      <c r="Y1446" t="s">
        <v>2693</v>
      </c>
      <c r="AA1446">
        <v>34.027200000000001</v>
      </c>
      <c r="AB1446">
        <v>-118.2085</v>
      </c>
      <c r="AC1446">
        <f t="shared" si="22"/>
        <v>0</v>
      </c>
    </row>
    <row r="1447" spans="1:29" x14ac:dyDescent="0.35">
      <c r="A1447">
        <v>201215262</v>
      </c>
      <c r="B1447" s="1">
        <v>44005</v>
      </c>
      <c r="C1447" s="1">
        <v>43919</v>
      </c>
      <c r="D1447">
        <v>1200</v>
      </c>
      <c r="E1447">
        <v>12</v>
      </c>
      <c r="F1447" t="s">
        <v>68</v>
      </c>
      <c r="G1447">
        <v>1209</v>
      </c>
      <c r="H1447">
        <v>2</v>
      </c>
      <c r="I1447">
        <v>810</v>
      </c>
      <c r="J1447" t="s">
        <v>2028</v>
      </c>
      <c r="K1447" t="s">
        <v>2694</v>
      </c>
      <c r="L1447">
        <v>14</v>
      </c>
      <c r="M1447" t="s">
        <v>94</v>
      </c>
      <c r="N1447" t="s">
        <v>95</v>
      </c>
      <c r="O1447">
        <v>101</v>
      </c>
      <c r="P1447" t="s">
        <v>32</v>
      </c>
      <c r="S1447" t="s">
        <v>84</v>
      </c>
      <c r="T1447" t="s">
        <v>85</v>
      </c>
      <c r="U1447">
        <v>810</v>
      </c>
      <c r="Y1447" t="s">
        <v>2695</v>
      </c>
      <c r="AA1447">
        <v>34.000999999999998</v>
      </c>
      <c r="AB1447">
        <v>-118.28149999999999</v>
      </c>
      <c r="AC1447">
        <f t="shared" si="22"/>
        <v>0</v>
      </c>
    </row>
    <row r="1448" spans="1:29" x14ac:dyDescent="0.35">
      <c r="A1448">
        <v>201217988</v>
      </c>
      <c r="B1448" s="1">
        <v>44049</v>
      </c>
      <c r="C1448" s="1">
        <v>44049</v>
      </c>
      <c r="D1448">
        <v>1610</v>
      </c>
      <c r="E1448">
        <v>12</v>
      </c>
      <c r="F1448" t="s">
        <v>68</v>
      </c>
      <c r="G1448">
        <v>1268</v>
      </c>
      <c r="H1448">
        <v>2</v>
      </c>
      <c r="I1448">
        <v>903</v>
      </c>
      <c r="J1448" t="s">
        <v>893</v>
      </c>
      <c r="K1448" t="s">
        <v>2696</v>
      </c>
      <c r="L1448">
        <v>28</v>
      </c>
      <c r="M1448" t="s">
        <v>94</v>
      </c>
      <c r="N1448" t="s">
        <v>163</v>
      </c>
      <c r="O1448">
        <v>501</v>
      </c>
      <c r="P1448" t="s">
        <v>164</v>
      </c>
      <c r="S1448" t="s">
        <v>84</v>
      </c>
      <c r="T1448" t="s">
        <v>85</v>
      </c>
      <c r="U1448">
        <v>903</v>
      </c>
      <c r="Y1448" t="s">
        <v>2697</v>
      </c>
      <c r="AA1448">
        <v>33.962299999999999</v>
      </c>
      <c r="AB1448">
        <v>-118.2783</v>
      </c>
      <c r="AC1448">
        <f t="shared" si="22"/>
        <v>0</v>
      </c>
    </row>
    <row r="1449" spans="1:29" x14ac:dyDescent="0.35">
      <c r="A1449">
        <v>200809782</v>
      </c>
      <c r="B1449" s="1">
        <v>43973</v>
      </c>
      <c r="C1449" s="1">
        <v>43965</v>
      </c>
      <c r="D1449">
        <v>1700</v>
      </c>
      <c r="E1449">
        <v>8</v>
      </c>
      <c r="F1449" t="s">
        <v>109</v>
      </c>
      <c r="G1449">
        <v>813</v>
      </c>
      <c r="H1449">
        <v>2</v>
      </c>
      <c r="I1449">
        <v>354</v>
      </c>
      <c r="J1449" t="s">
        <v>167</v>
      </c>
      <c r="K1449" t="s">
        <v>1119</v>
      </c>
      <c r="L1449">
        <v>39</v>
      </c>
      <c r="M1449" t="s">
        <v>30</v>
      </c>
      <c r="N1449" t="s">
        <v>73</v>
      </c>
      <c r="O1449">
        <v>732</v>
      </c>
      <c r="P1449" t="s">
        <v>2698</v>
      </c>
      <c r="S1449" t="s">
        <v>40</v>
      </c>
      <c r="T1449" t="s">
        <v>41</v>
      </c>
      <c r="U1449">
        <v>354</v>
      </c>
      <c r="Y1449" t="s">
        <v>2699</v>
      </c>
      <c r="AA1449">
        <v>34.066800000000001</v>
      </c>
      <c r="AB1449">
        <v>-118.47110000000001</v>
      </c>
      <c r="AC1449">
        <f t="shared" si="22"/>
        <v>0</v>
      </c>
    </row>
    <row r="1450" spans="1:29" x14ac:dyDescent="0.35">
      <c r="A1450">
        <v>201205175</v>
      </c>
      <c r="B1450" s="1">
        <v>43848</v>
      </c>
      <c r="C1450" s="1">
        <v>43848</v>
      </c>
      <c r="D1450">
        <v>1030</v>
      </c>
      <c r="E1450">
        <v>12</v>
      </c>
      <c r="F1450" t="s">
        <v>68</v>
      </c>
      <c r="G1450">
        <v>1233</v>
      </c>
      <c r="H1450">
        <v>2</v>
      </c>
      <c r="I1450">
        <v>624</v>
      </c>
      <c r="J1450" t="s">
        <v>171</v>
      </c>
      <c r="K1450" t="s">
        <v>2700</v>
      </c>
      <c r="L1450">
        <v>45</v>
      </c>
      <c r="M1450" t="s">
        <v>30</v>
      </c>
      <c r="N1450" t="s">
        <v>95</v>
      </c>
      <c r="O1450">
        <v>102</v>
      </c>
      <c r="P1450" t="s">
        <v>186</v>
      </c>
      <c r="Q1450">
        <v>400</v>
      </c>
      <c r="R1450" t="s">
        <v>143</v>
      </c>
      <c r="S1450" t="s">
        <v>40</v>
      </c>
      <c r="T1450" t="s">
        <v>41</v>
      </c>
      <c r="U1450">
        <v>624</v>
      </c>
      <c r="Y1450" t="s">
        <v>255</v>
      </c>
      <c r="Z1450" t="s">
        <v>950</v>
      </c>
      <c r="AA1450">
        <v>33.989199999999997</v>
      </c>
      <c r="AB1450">
        <v>-118.30889999999999</v>
      </c>
      <c r="AC1450">
        <f t="shared" si="22"/>
        <v>0</v>
      </c>
    </row>
    <row r="1451" spans="1:29" x14ac:dyDescent="0.35">
      <c r="A1451">
        <v>200904811</v>
      </c>
      <c r="B1451" s="1">
        <v>43849</v>
      </c>
      <c r="C1451" s="1">
        <v>43837</v>
      </c>
      <c r="D1451">
        <v>1200</v>
      </c>
      <c r="E1451">
        <v>9</v>
      </c>
      <c r="F1451" t="s">
        <v>49</v>
      </c>
      <c r="G1451">
        <v>966</v>
      </c>
      <c r="H1451">
        <v>2</v>
      </c>
      <c r="I1451">
        <v>740</v>
      </c>
      <c r="J1451" t="s">
        <v>224</v>
      </c>
      <c r="K1451">
        <v>329</v>
      </c>
      <c r="L1451">
        <v>0</v>
      </c>
      <c r="M1451" t="s">
        <v>46</v>
      </c>
      <c r="N1451" t="s">
        <v>46</v>
      </c>
      <c r="O1451">
        <v>515</v>
      </c>
      <c r="P1451" t="s">
        <v>2701</v>
      </c>
      <c r="S1451" t="s">
        <v>40</v>
      </c>
      <c r="T1451" t="s">
        <v>41</v>
      </c>
      <c r="U1451">
        <v>740</v>
      </c>
      <c r="Y1451" t="s">
        <v>2702</v>
      </c>
      <c r="AA1451">
        <v>34.161299999999997</v>
      </c>
      <c r="AB1451">
        <v>-118.4312</v>
      </c>
      <c r="AC1451">
        <f t="shared" si="22"/>
        <v>0</v>
      </c>
    </row>
    <row r="1452" spans="1:29" x14ac:dyDescent="0.35">
      <c r="A1452">
        <v>201113376</v>
      </c>
      <c r="B1452" s="1">
        <v>44082</v>
      </c>
      <c r="C1452" s="1">
        <v>44078</v>
      </c>
      <c r="D1452">
        <v>1945</v>
      </c>
      <c r="E1452">
        <v>11</v>
      </c>
      <c r="F1452" t="s">
        <v>64</v>
      </c>
      <c r="G1452">
        <v>1133</v>
      </c>
      <c r="H1452">
        <v>2</v>
      </c>
      <c r="I1452">
        <v>624</v>
      </c>
      <c r="J1452" t="s">
        <v>171</v>
      </c>
      <c r="K1452" t="s">
        <v>2703</v>
      </c>
      <c r="L1452">
        <v>64</v>
      </c>
      <c r="M1452" t="s">
        <v>94</v>
      </c>
      <c r="N1452" t="s">
        <v>73</v>
      </c>
      <c r="O1452">
        <v>501</v>
      </c>
      <c r="P1452" t="s">
        <v>164</v>
      </c>
      <c r="Q1452">
        <v>400</v>
      </c>
      <c r="R1452" t="s">
        <v>143</v>
      </c>
      <c r="S1452" t="s">
        <v>40</v>
      </c>
      <c r="T1452" t="s">
        <v>41</v>
      </c>
      <c r="U1452">
        <v>624</v>
      </c>
      <c r="Y1452" t="s">
        <v>2704</v>
      </c>
      <c r="AA1452">
        <v>34.111199999999997</v>
      </c>
      <c r="AB1452">
        <v>-118.25830000000001</v>
      </c>
      <c r="AC1452">
        <f t="shared" si="22"/>
        <v>0</v>
      </c>
    </row>
    <row r="1453" spans="1:29" x14ac:dyDescent="0.35">
      <c r="A1453">
        <v>200706820</v>
      </c>
      <c r="B1453" s="1">
        <v>43891</v>
      </c>
      <c r="C1453" s="1">
        <v>43889</v>
      </c>
      <c r="D1453">
        <v>2200</v>
      </c>
      <c r="E1453">
        <v>7</v>
      </c>
      <c r="F1453" t="s">
        <v>28</v>
      </c>
      <c r="G1453">
        <v>762</v>
      </c>
      <c r="H1453">
        <v>1</v>
      </c>
      <c r="I1453">
        <v>420</v>
      </c>
      <c r="J1453" t="s">
        <v>352</v>
      </c>
      <c r="L1453">
        <v>0</v>
      </c>
      <c r="O1453">
        <v>101</v>
      </c>
      <c r="P1453" t="s">
        <v>32</v>
      </c>
      <c r="S1453" t="s">
        <v>40</v>
      </c>
      <c r="T1453" t="s">
        <v>41</v>
      </c>
      <c r="U1453">
        <v>420</v>
      </c>
      <c r="Y1453" t="s">
        <v>2705</v>
      </c>
      <c r="AA1453">
        <v>34.048299999999998</v>
      </c>
      <c r="AB1453">
        <v>-118.37220000000001</v>
      </c>
      <c r="AC1453">
        <f t="shared" si="22"/>
        <v>0</v>
      </c>
    </row>
    <row r="1454" spans="1:29" x14ac:dyDescent="0.35">
      <c r="A1454">
        <v>200713383</v>
      </c>
      <c r="B1454" s="1">
        <v>44074</v>
      </c>
      <c r="C1454" s="1">
        <v>44074</v>
      </c>
      <c r="D1454">
        <v>2200</v>
      </c>
      <c r="E1454">
        <v>7</v>
      </c>
      <c r="F1454" t="s">
        <v>28</v>
      </c>
      <c r="G1454">
        <v>775</v>
      </c>
      <c r="H1454">
        <v>2</v>
      </c>
      <c r="I1454">
        <v>624</v>
      </c>
      <c r="J1454" t="s">
        <v>171</v>
      </c>
      <c r="K1454" t="s">
        <v>2706</v>
      </c>
      <c r="L1454">
        <v>39</v>
      </c>
      <c r="M1454" t="s">
        <v>30</v>
      </c>
      <c r="N1454" t="s">
        <v>163</v>
      </c>
      <c r="O1454">
        <v>101</v>
      </c>
      <c r="P1454" t="s">
        <v>32</v>
      </c>
      <c r="Q1454">
        <v>400</v>
      </c>
      <c r="R1454" t="s">
        <v>143</v>
      </c>
      <c r="S1454" t="s">
        <v>40</v>
      </c>
      <c r="T1454" t="s">
        <v>41</v>
      </c>
      <c r="U1454">
        <v>624</v>
      </c>
      <c r="Y1454" t="s">
        <v>2707</v>
      </c>
      <c r="AA1454">
        <v>34.041200000000003</v>
      </c>
      <c r="AB1454">
        <v>-118.3434</v>
      </c>
      <c r="AC1454">
        <f t="shared" si="22"/>
        <v>0</v>
      </c>
    </row>
    <row r="1455" spans="1:29" x14ac:dyDescent="0.35">
      <c r="A1455">
        <v>200413292</v>
      </c>
      <c r="B1455" s="1">
        <v>44103</v>
      </c>
      <c r="C1455" s="1">
        <v>44103</v>
      </c>
      <c r="D1455">
        <v>630</v>
      </c>
      <c r="E1455">
        <v>4</v>
      </c>
      <c r="F1455" t="s">
        <v>54</v>
      </c>
      <c r="G1455">
        <v>412</v>
      </c>
      <c r="H1455">
        <v>1</v>
      </c>
      <c r="I1455">
        <v>510</v>
      </c>
      <c r="J1455" t="s">
        <v>29</v>
      </c>
      <c r="L1455">
        <v>0</v>
      </c>
      <c r="O1455">
        <v>101</v>
      </c>
      <c r="P1455" t="s">
        <v>32</v>
      </c>
      <c r="S1455" t="s">
        <v>40</v>
      </c>
      <c r="T1455" t="s">
        <v>41</v>
      </c>
      <c r="U1455">
        <v>510</v>
      </c>
      <c r="Y1455" t="s">
        <v>2708</v>
      </c>
      <c r="Z1455" t="s">
        <v>2709</v>
      </c>
      <c r="AA1455">
        <v>34.079700000000003</v>
      </c>
      <c r="AB1455">
        <v>-118.2184</v>
      </c>
      <c r="AC1455">
        <f t="shared" si="22"/>
        <v>0</v>
      </c>
    </row>
    <row r="1456" spans="1:29" x14ac:dyDescent="0.35">
      <c r="A1456">
        <v>201226899</v>
      </c>
      <c r="B1456" s="1">
        <v>44186</v>
      </c>
      <c r="C1456" s="1">
        <v>44186</v>
      </c>
      <c r="D1456">
        <v>1955</v>
      </c>
      <c r="E1456">
        <v>12</v>
      </c>
      <c r="F1456" t="s">
        <v>68</v>
      </c>
      <c r="G1456">
        <v>1207</v>
      </c>
      <c r="H1456">
        <v>1</v>
      </c>
      <c r="I1456">
        <v>230</v>
      </c>
      <c r="J1456" t="s">
        <v>161</v>
      </c>
      <c r="K1456" t="s">
        <v>2710</v>
      </c>
      <c r="L1456">
        <v>41</v>
      </c>
      <c r="M1456" t="s">
        <v>30</v>
      </c>
      <c r="N1456" t="s">
        <v>95</v>
      </c>
      <c r="O1456">
        <v>518</v>
      </c>
      <c r="P1456" t="s">
        <v>1076</v>
      </c>
      <c r="Q1456">
        <v>204</v>
      </c>
      <c r="R1456" t="s">
        <v>2138</v>
      </c>
      <c r="S1456" t="s">
        <v>33</v>
      </c>
      <c r="T1456" t="s">
        <v>34</v>
      </c>
      <c r="U1456">
        <v>230</v>
      </c>
      <c r="V1456">
        <v>761</v>
      </c>
      <c r="W1456">
        <v>998</v>
      </c>
      <c r="Y1456" t="s">
        <v>2711</v>
      </c>
      <c r="AA1456">
        <v>33.999600000000001</v>
      </c>
      <c r="AB1456">
        <v>-118.2915</v>
      </c>
      <c r="AC1456">
        <f t="shared" si="22"/>
        <v>1</v>
      </c>
    </row>
    <row r="1457" spans="1:29" x14ac:dyDescent="0.35">
      <c r="A1457">
        <v>201216622</v>
      </c>
      <c r="B1457" s="1">
        <v>44028</v>
      </c>
      <c r="C1457" s="1">
        <v>44028</v>
      </c>
      <c r="D1457">
        <v>2015</v>
      </c>
      <c r="E1457">
        <v>12</v>
      </c>
      <c r="F1457" t="s">
        <v>68</v>
      </c>
      <c r="G1457">
        <v>1257</v>
      </c>
      <c r="H1457">
        <v>1</v>
      </c>
      <c r="I1457">
        <v>230</v>
      </c>
      <c r="J1457" t="s">
        <v>161</v>
      </c>
      <c r="K1457" t="s">
        <v>2712</v>
      </c>
      <c r="L1457">
        <v>21</v>
      </c>
      <c r="M1457" t="s">
        <v>30</v>
      </c>
      <c r="N1457" t="s">
        <v>163</v>
      </c>
      <c r="O1457">
        <v>101</v>
      </c>
      <c r="P1457" t="s">
        <v>32</v>
      </c>
      <c r="Q1457">
        <v>103</v>
      </c>
      <c r="R1457" t="s">
        <v>1608</v>
      </c>
      <c r="S1457" t="s">
        <v>40</v>
      </c>
      <c r="T1457" t="s">
        <v>41</v>
      </c>
      <c r="U1457">
        <v>230</v>
      </c>
      <c r="V1457">
        <v>998</v>
      </c>
      <c r="Y1457" t="s">
        <v>2713</v>
      </c>
      <c r="AA1457">
        <v>33.969799999999999</v>
      </c>
      <c r="AB1457">
        <v>-118.2833</v>
      </c>
      <c r="AC1457">
        <f t="shared" si="22"/>
        <v>0</v>
      </c>
    </row>
    <row r="1458" spans="1:29" x14ac:dyDescent="0.35">
      <c r="A1458">
        <v>200616478</v>
      </c>
      <c r="B1458" s="1">
        <v>44113</v>
      </c>
      <c r="C1458" s="1">
        <v>44112</v>
      </c>
      <c r="D1458">
        <v>1550</v>
      </c>
      <c r="E1458">
        <v>6</v>
      </c>
      <c r="F1458" t="s">
        <v>91</v>
      </c>
      <c r="G1458">
        <v>648</v>
      </c>
      <c r="H1458">
        <v>1</v>
      </c>
      <c r="I1458">
        <v>341</v>
      </c>
      <c r="J1458" t="s">
        <v>157</v>
      </c>
      <c r="K1458">
        <v>1822</v>
      </c>
      <c r="L1458">
        <v>0</v>
      </c>
      <c r="M1458" t="s">
        <v>46</v>
      </c>
      <c r="N1458" t="s">
        <v>46</v>
      </c>
      <c r="O1458">
        <v>203</v>
      </c>
      <c r="P1458" t="s">
        <v>101</v>
      </c>
      <c r="S1458" t="s">
        <v>40</v>
      </c>
      <c r="T1458" t="s">
        <v>41</v>
      </c>
      <c r="U1458">
        <v>341</v>
      </c>
      <c r="V1458">
        <v>480</v>
      </c>
      <c r="Y1458" t="s">
        <v>2355</v>
      </c>
      <c r="AA1458">
        <v>34.101700000000001</v>
      </c>
      <c r="AB1458">
        <v>-118.31</v>
      </c>
      <c r="AC1458">
        <f t="shared" si="22"/>
        <v>0</v>
      </c>
    </row>
    <row r="1459" spans="1:29" x14ac:dyDescent="0.35">
      <c r="A1459">
        <v>200207334</v>
      </c>
      <c r="B1459" s="1">
        <v>43895</v>
      </c>
      <c r="C1459" s="1">
        <v>43895</v>
      </c>
      <c r="D1459">
        <v>945</v>
      </c>
      <c r="E1459">
        <v>2</v>
      </c>
      <c r="F1459" t="s">
        <v>56</v>
      </c>
      <c r="G1459">
        <v>251</v>
      </c>
      <c r="H1459">
        <v>1</v>
      </c>
      <c r="I1459">
        <v>230</v>
      </c>
      <c r="J1459" t="s">
        <v>161</v>
      </c>
      <c r="K1459" t="s">
        <v>2714</v>
      </c>
      <c r="L1459">
        <v>26</v>
      </c>
      <c r="M1459" t="s">
        <v>94</v>
      </c>
      <c r="N1459" t="s">
        <v>73</v>
      </c>
      <c r="O1459">
        <v>121</v>
      </c>
      <c r="P1459" t="s">
        <v>246</v>
      </c>
      <c r="Q1459">
        <v>218</v>
      </c>
      <c r="R1459" t="s">
        <v>868</v>
      </c>
      <c r="S1459" t="s">
        <v>33</v>
      </c>
      <c r="T1459" t="s">
        <v>34</v>
      </c>
      <c r="U1459">
        <v>230</v>
      </c>
      <c r="V1459">
        <v>998</v>
      </c>
      <c r="Y1459" t="s">
        <v>2715</v>
      </c>
      <c r="AA1459">
        <v>34.061900000000001</v>
      </c>
      <c r="AB1459">
        <v>-118.2817</v>
      </c>
      <c r="AC1459">
        <f t="shared" si="22"/>
        <v>1</v>
      </c>
    </row>
    <row r="1460" spans="1:29" x14ac:dyDescent="0.35">
      <c r="A1460">
        <v>200810736</v>
      </c>
      <c r="B1460" s="1">
        <v>43999</v>
      </c>
      <c r="C1460" s="1">
        <v>43999</v>
      </c>
      <c r="D1460">
        <v>1100</v>
      </c>
      <c r="E1460">
        <v>8</v>
      </c>
      <c r="F1460" t="s">
        <v>109</v>
      </c>
      <c r="G1460">
        <v>889</v>
      </c>
      <c r="H1460">
        <v>1</v>
      </c>
      <c r="I1460">
        <v>442</v>
      </c>
      <c r="J1460" t="s">
        <v>179</v>
      </c>
      <c r="K1460" t="s">
        <v>2716</v>
      </c>
      <c r="L1460">
        <v>0</v>
      </c>
      <c r="M1460" t="s">
        <v>46</v>
      </c>
      <c r="N1460" t="s">
        <v>46</v>
      </c>
      <c r="O1460">
        <v>404</v>
      </c>
      <c r="P1460" t="s">
        <v>1637</v>
      </c>
      <c r="S1460" t="s">
        <v>40</v>
      </c>
      <c r="T1460" t="s">
        <v>41</v>
      </c>
      <c r="U1460">
        <v>442</v>
      </c>
      <c r="Y1460" t="s">
        <v>2717</v>
      </c>
      <c r="AA1460">
        <v>34.042499999999997</v>
      </c>
      <c r="AB1460">
        <v>-118.3818</v>
      </c>
      <c r="AC1460">
        <f t="shared" si="22"/>
        <v>0</v>
      </c>
    </row>
    <row r="1461" spans="1:29" x14ac:dyDescent="0.35">
      <c r="A1461">
        <v>200214450</v>
      </c>
      <c r="B1461" s="1">
        <v>44074</v>
      </c>
      <c r="C1461" s="1">
        <v>44074</v>
      </c>
      <c r="D1461">
        <v>1900</v>
      </c>
      <c r="E1461">
        <v>2</v>
      </c>
      <c r="F1461" t="s">
        <v>56</v>
      </c>
      <c r="G1461">
        <v>217</v>
      </c>
      <c r="H1461">
        <v>1</v>
      </c>
      <c r="I1461">
        <v>230</v>
      </c>
      <c r="J1461" t="s">
        <v>161</v>
      </c>
      <c r="K1461" t="s">
        <v>2718</v>
      </c>
      <c r="L1461">
        <v>26</v>
      </c>
      <c r="M1461" t="s">
        <v>30</v>
      </c>
      <c r="N1461" t="s">
        <v>95</v>
      </c>
      <c r="O1461">
        <v>501</v>
      </c>
      <c r="P1461" t="s">
        <v>164</v>
      </c>
      <c r="Q1461">
        <v>500</v>
      </c>
      <c r="R1461" t="s">
        <v>184</v>
      </c>
      <c r="S1461" t="s">
        <v>33</v>
      </c>
      <c r="T1461" t="s">
        <v>34</v>
      </c>
      <c r="U1461">
        <v>230</v>
      </c>
      <c r="Y1461" t="s">
        <v>2719</v>
      </c>
      <c r="AA1461">
        <v>34.074800000000003</v>
      </c>
      <c r="AB1461">
        <v>-118.2633</v>
      </c>
      <c r="AC1461">
        <f t="shared" si="22"/>
        <v>1</v>
      </c>
    </row>
    <row r="1462" spans="1:29" x14ac:dyDescent="0.35">
      <c r="A1462">
        <v>200116611</v>
      </c>
      <c r="B1462" s="1">
        <v>44061</v>
      </c>
      <c r="C1462" s="1">
        <v>44061</v>
      </c>
      <c r="D1462">
        <v>1019</v>
      </c>
      <c r="E1462">
        <v>1</v>
      </c>
      <c r="F1462" t="s">
        <v>36</v>
      </c>
      <c r="G1462">
        <v>111</v>
      </c>
      <c r="H1462">
        <v>1</v>
      </c>
      <c r="I1462">
        <v>440</v>
      </c>
      <c r="J1462" t="s">
        <v>213</v>
      </c>
      <c r="K1462" t="s">
        <v>780</v>
      </c>
      <c r="L1462">
        <v>29</v>
      </c>
      <c r="M1462" t="s">
        <v>30</v>
      </c>
      <c r="N1462" t="s">
        <v>73</v>
      </c>
      <c r="O1462">
        <v>108</v>
      </c>
      <c r="P1462" t="s">
        <v>105</v>
      </c>
      <c r="S1462" t="s">
        <v>40</v>
      </c>
      <c r="T1462" t="s">
        <v>41</v>
      </c>
      <c r="U1462">
        <v>440</v>
      </c>
      <c r="Y1462" t="s">
        <v>636</v>
      </c>
      <c r="AA1462">
        <v>34.061500000000002</v>
      </c>
      <c r="AB1462">
        <v>-118.247</v>
      </c>
      <c r="AC1462">
        <f t="shared" si="22"/>
        <v>0</v>
      </c>
    </row>
    <row r="1463" spans="1:29" x14ac:dyDescent="0.35">
      <c r="A1463">
        <v>200409087</v>
      </c>
      <c r="B1463" s="1">
        <v>43972</v>
      </c>
      <c r="C1463" s="1">
        <v>43972</v>
      </c>
      <c r="D1463">
        <v>1145</v>
      </c>
      <c r="E1463">
        <v>4</v>
      </c>
      <c r="F1463" t="s">
        <v>54</v>
      </c>
      <c r="G1463">
        <v>411</v>
      </c>
      <c r="H1463">
        <v>1</v>
      </c>
      <c r="I1463">
        <v>520</v>
      </c>
      <c r="J1463" t="s">
        <v>271</v>
      </c>
      <c r="K1463" t="s">
        <v>2720</v>
      </c>
      <c r="L1463">
        <v>53</v>
      </c>
      <c r="M1463" t="s">
        <v>30</v>
      </c>
      <c r="N1463" t="s">
        <v>95</v>
      </c>
      <c r="O1463">
        <v>101</v>
      </c>
      <c r="P1463" t="s">
        <v>32</v>
      </c>
      <c r="S1463" t="s">
        <v>40</v>
      </c>
      <c r="T1463" t="s">
        <v>41</v>
      </c>
      <c r="U1463">
        <v>520</v>
      </c>
      <c r="Y1463" t="s">
        <v>2721</v>
      </c>
      <c r="Z1463" t="s">
        <v>2709</v>
      </c>
      <c r="AA1463">
        <v>34.076099999999997</v>
      </c>
      <c r="AB1463">
        <v>-118.2238</v>
      </c>
      <c r="AC1463">
        <f t="shared" si="22"/>
        <v>0</v>
      </c>
    </row>
    <row r="1464" spans="1:29" x14ac:dyDescent="0.35">
      <c r="A1464">
        <v>200219162</v>
      </c>
      <c r="B1464" s="1">
        <v>44195</v>
      </c>
      <c r="C1464" s="1">
        <v>44195</v>
      </c>
      <c r="D1464">
        <v>1800</v>
      </c>
      <c r="E1464">
        <v>2</v>
      </c>
      <c r="F1464" t="s">
        <v>56</v>
      </c>
      <c r="G1464">
        <v>246</v>
      </c>
      <c r="H1464">
        <v>2</v>
      </c>
      <c r="I1464">
        <v>625</v>
      </c>
      <c r="J1464" t="s">
        <v>628</v>
      </c>
      <c r="K1464" t="s">
        <v>2722</v>
      </c>
      <c r="L1464">
        <v>51</v>
      </c>
      <c r="M1464" t="s">
        <v>30</v>
      </c>
      <c r="N1464" t="s">
        <v>95</v>
      </c>
      <c r="O1464">
        <v>502</v>
      </c>
      <c r="P1464" t="s">
        <v>47</v>
      </c>
      <c r="Q1464">
        <v>400</v>
      </c>
      <c r="R1464" t="s">
        <v>143</v>
      </c>
      <c r="S1464" t="s">
        <v>40</v>
      </c>
      <c r="T1464" t="s">
        <v>41</v>
      </c>
      <c r="U1464">
        <v>625</v>
      </c>
      <c r="Y1464" t="s">
        <v>2723</v>
      </c>
      <c r="AA1464">
        <v>34.059899999999999</v>
      </c>
      <c r="AB1464">
        <v>-118.2731</v>
      </c>
      <c r="AC1464">
        <f t="shared" si="22"/>
        <v>0</v>
      </c>
    </row>
    <row r="1465" spans="1:29" x14ac:dyDescent="0.35">
      <c r="A1465">
        <v>200708152</v>
      </c>
      <c r="B1465" s="1">
        <v>43931</v>
      </c>
      <c r="C1465" s="1">
        <v>43927</v>
      </c>
      <c r="D1465">
        <v>1100</v>
      </c>
      <c r="E1465">
        <v>7</v>
      </c>
      <c r="F1465" t="s">
        <v>28</v>
      </c>
      <c r="G1465">
        <v>778</v>
      </c>
      <c r="H1465">
        <v>1</v>
      </c>
      <c r="I1465">
        <v>310</v>
      </c>
      <c r="J1465" t="s">
        <v>71</v>
      </c>
      <c r="K1465" t="s">
        <v>2724</v>
      </c>
      <c r="L1465">
        <v>46</v>
      </c>
      <c r="M1465" t="s">
        <v>30</v>
      </c>
      <c r="N1465" t="s">
        <v>95</v>
      </c>
      <c r="O1465">
        <v>720</v>
      </c>
      <c r="P1465" t="s">
        <v>767</v>
      </c>
      <c r="S1465" t="s">
        <v>40</v>
      </c>
      <c r="T1465" t="s">
        <v>41</v>
      </c>
      <c r="U1465">
        <v>310</v>
      </c>
      <c r="Y1465" t="s">
        <v>2725</v>
      </c>
      <c r="AA1465">
        <v>34.042499999999997</v>
      </c>
      <c r="AB1465">
        <v>-118.3258</v>
      </c>
      <c r="AC1465">
        <f t="shared" si="22"/>
        <v>0</v>
      </c>
    </row>
    <row r="1466" spans="1:29" x14ac:dyDescent="0.35">
      <c r="A1466">
        <v>200311548</v>
      </c>
      <c r="B1466" s="1">
        <v>43969</v>
      </c>
      <c r="C1466" s="1">
        <v>43969</v>
      </c>
      <c r="D1466">
        <v>1805</v>
      </c>
      <c r="E1466">
        <v>3</v>
      </c>
      <c r="F1466" t="s">
        <v>43</v>
      </c>
      <c r="G1466">
        <v>316</v>
      </c>
      <c r="H1466">
        <v>2</v>
      </c>
      <c r="I1466">
        <v>624</v>
      </c>
      <c r="J1466" t="s">
        <v>171</v>
      </c>
      <c r="K1466" t="s">
        <v>2726</v>
      </c>
      <c r="L1466">
        <v>21</v>
      </c>
      <c r="M1466" t="s">
        <v>94</v>
      </c>
      <c r="N1466" t="s">
        <v>163</v>
      </c>
      <c r="O1466">
        <v>501</v>
      </c>
      <c r="P1466" t="s">
        <v>164</v>
      </c>
      <c r="Q1466">
        <v>400</v>
      </c>
      <c r="R1466" t="s">
        <v>143</v>
      </c>
      <c r="S1466" t="s">
        <v>40</v>
      </c>
      <c r="T1466" t="s">
        <v>41</v>
      </c>
      <c r="U1466">
        <v>624</v>
      </c>
      <c r="Y1466" t="s">
        <v>2727</v>
      </c>
      <c r="AA1466">
        <v>34.033700000000003</v>
      </c>
      <c r="AB1466">
        <v>-118.3058</v>
      </c>
      <c r="AC1466">
        <f t="shared" si="22"/>
        <v>0</v>
      </c>
    </row>
    <row r="1467" spans="1:29" x14ac:dyDescent="0.35">
      <c r="A1467">
        <v>201005964</v>
      </c>
      <c r="B1467" s="1">
        <v>43875</v>
      </c>
      <c r="C1467" s="1">
        <v>43875</v>
      </c>
      <c r="D1467">
        <v>1400</v>
      </c>
      <c r="E1467">
        <v>10</v>
      </c>
      <c r="F1467" t="s">
        <v>103</v>
      </c>
      <c r="G1467">
        <v>1067</v>
      </c>
      <c r="H1467">
        <v>2</v>
      </c>
      <c r="I1467">
        <v>626</v>
      </c>
      <c r="J1467" t="s">
        <v>141</v>
      </c>
      <c r="K1467" t="s">
        <v>2728</v>
      </c>
      <c r="L1467">
        <v>46</v>
      </c>
      <c r="M1467" t="s">
        <v>94</v>
      </c>
      <c r="N1467" t="s">
        <v>73</v>
      </c>
      <c r="O1467">
        <v>730</v>
      </c>
      <c r="P1467" t="s">
        <v>2729</v>
      </c>
      <c r="Q1467">
        <v>400</v>
      </c>
      <c r="R1467" t="s">
        <v>143</v>
      </c>
      <c r="S1467" t="s">
        <v>84</v>
      </c>
      <c r="T1467" t="s">
        <v>85</v>
      </c>
      <c r="U1467">
        <v>626</v>
      </c>
      <c r="Y1467" t="s">
        <v>2730</v>
      </c>
      <c r="Z1467" t="s">
        <v>2731</v>
      </c>
      <c r="AA1467">
        <v>34.1633</v>
      </c>
      <c r="AB1467">
        <v>-118.5142</v>
      </c>
      <c r="AC1467">
        <f t="shared" si="22"/>
        <v>0</v>
      </c>
    </row>
    <row r="1468" spans="1:29" x14ac:dyDescent="0.35">
      <c r="A1468">
        <v>200908511</v>
      </c>
      <c r="B1468" s="1">
        <v>43937</v>
      </c>
      <c r="C1468" s="1">
        <v>43937</v>
      </c>
      <c r="D1468">
        <v>146</v>
      </c>
      <c r="E1468">
        <v>9</v>
      </c>
      <c r="F1468" t="s">
        <v>49</v>
      </c>
      <c r="G1468">
        <v>909</v>
      </c>
      <c r="H1468">
        <v>2</v>
      </c>
      <c r="I1468">
        <v>900</v>
      </c>
      <c r="J1468" t="s">
        <v>197</v>
      </c>
      <c r="K1468">
        <v>2038</v>
      </c>
      <c r="L1468">
        <v>56</v>
      </c>
      <c r="M1468" t="s">
        <v>94</v>
      </c>
      <c r="N1468" t="s">
        <v>95</v>
      </c>
      <c r="O1468">
        <v>501</v>
      </c>
      <c r="P1468" t="s">
        <v>164</v>
      </c>
      <c r="S1468" t="s">
        <v>84</v>
      </c>
      <c r="T1468" t="s">
        <v>85</v>
      </c>
      <c r="U1468">
        <v>900</v>
      </c>
      <c r="Y1468" t="s">
        <v>2732</v>
      </c>
      <c r="AA1468">
        <v>34.206600000000002</v>
      </c>
      <c r="AB1468">
        <v>-118.43899999999999</v>
      </c>
      <c r="AC1468">
        <f t="shared" si="22"/>
        <v>0</v>
      </c>
    </row>
    <row r="1469" spans="1:29" x14ac:dyDescent="0.35">
      <c r="A1469">
        <v>201111198</v>
      </c>
      <c r="B1469" s="1">
        <v>44019</v>
      </c>
      <c r="C1469" s="1">
        <v>44017</v>
      </c>
      <c r="D1469">
        <v>2200</v>
      </c>
      <c r="E1469">
        <v>11</v>
      </c>
      <c r="F1469" t="s">
        <v>64</v>
      </c>
      <c r="G1469">
        <v>1141</v>
      </c>
      <c r="H1469">
        <v>1</v>
      </c>
      <c r="I1469">
        <v>420</v>
      </c>
      <c r="J1469" t="s">
        <v>352</v>
      </c>
      <c r="L1469">
        <v>0</v>
      </c>
      <c r="O1469">
        <v>101</v>
      </c>
      <c r="P1469" t="s">
        <v>32</v>
      </c>
      <c r="S1469" t="s">
        <v>40</v>
      </c>
      <c r="T1469" t="s">
        <v>41</v>
      </c>
      <c r="U1469">
        <v>420</v>
      </c>
      <c r="Y1469" t="s">
        <v>2733</v>
      </c>
      <c r="AA1469">
        <v>34.1036</v>
      </c>
      <c r="AB1469">
        <v>-118.2946</v>
      </c>
      <c r="AC1469">
        <f t="shared" si="22"/>
        <v>0</v>
      </c>
    </row>
    <row r="1470" spans="1:29" x14ac:dyDescent="0.35">
      <c r="A1470">
        <v>200905138</v>
      </c>
      <c r="B1470" s="1">
        <v>43857</v>
      </c>
      <c r="C1470" s="1">
        <v>43853</v>
      </c>
      <c r="D1470">
        <v>2315</v>
      </c>
      <c r="E1470">
        <v>9</v>
      </c>
      <c r="F1470" t="s">
        <v>49</v>
      </c>
      <c r="G1470">
        <v>915</v>
      </c>
      <c r="H1470">
        <v>1</v>
      </c>
      <c r="I1470">
        <v>310</v>
      </c>
      <c r="J1470" t="s">
        <v>71</v>
      </c>
      <c r="K1470" t="s">
        <v>2734</v>
      </c>
      <c r="L1470">
        <v>21</v>
      </c>
      <c r="M1470" t="s">
        <v>94</v>
      </c>
      <c r="N1470" t="s">
        <v>95</v>
      </c>
      <c r="O1470">
        <v>704</v>
      </c>
      <c r="P1470" t="s">
        <v>1204</v>
      </c>
      <c r="S1470" t="s">
        <v>40</v>
      </c>
      <c r="T1470" t="s">
        <v>41</v>
      </c>
      <c r="U1470">
        <v>310</v>
      </c>
      <c r="Y1470" t="s">
        <v>2735</v>
      </c>
      <c r="AA1470">
        <v>34.196100000000001</v>
      </c>
      <c r="AB1470">
        <v>-118.4487</v>
      </c>
      <c r="AC1470">
        <f t="shared" si="22"/>
        <v>0</v>
      </c>
    </row>
    <row r="1471" spans="1:29" x14ac:dyDescent="0.35">
      <c r="A1471">
        <v>200619483</v>
      </c>
      <c r="B1471" s="1">
        <v>44185</v>
      </c>
      <c r="C1471" s="1">
        <v>44185</v>
      </c>
      <c r="D1471">
        <v>1530</v>
      </c>
      <c r="E1471">
        <v>6</v>
      </c>
      <c r="F1471" t="s">
        <v>91</v>
      </c>
      <c r="G1471">
        <v>625</v>
      </c>
      <c r="H1471">
        <v>1</v>
      </c>
      <c r="I1471">
        <v>510</v>
      </c>
      <c r="J1471" t="s">
        <v>29</v>
      </c>
      <c r="L1471">
        <v>0</v>
      </c>
      <c r="O1471">
        <v>102</v>
      </c>
      <c r="P1471" t="s">
        <v>186</v>
      </c>
      <c r="S1471" t="s">
        <v>40</v>
      </c>
      <c r="T1471" t="s">
        <v>41</v>
      </c>
      <c r="U1471">
        <v>510</v>
      </c>
      <c r="Y1471" t="s">
        <v>2736</v>
      </c>
      <c r="AA1471">
        <v>34.106900000000003</v>
      </c>
      <c r="AB1471">
        <v>-118.33750000000001</v>
      </c>
      <c r="AC1471">
        <f t="shared" si="22"/>
        <v>0</v>
      </c>
    </row>
    <row r="1472" spans="1:29" x14ac:dyDescent="0.35">
      <c r="A1472">
        <v>200114122</v>
      </c>
      <c r="B1472" s="1">
        <v>44011</v>
      </c>
      <c r="C1472" s="1">
        <v>44011</v>
      </c>
      <c r="D1472">
        <v>915</v>
      </c>
      <c r="E1472">
        <v>1</v>
      </c>
      <c r="F1472" t="s">
        <v>36</v>
      </c>
      <c r="G1472">
        <v>159</v>
      </c>
      <c r="H1472">
        <v>1</v>
      </c>
      <c r="I1472">
        <v>330</v>
      </c>
      <c r="J1472" t="s">
        <v>37</v>
      </c>
      <c r="K1472">
        <v>344</v>
      </c>
      <c r="L1472">
        <v>23</v>
      </c>
      <c r="M1472" t="s">
        <v>30</v>
      </c>
      <c r="N1472" t="s">
        <v>73</v>
      </c>
      <c r="O1472">
        <v>103</v>
      </c>
      <c r="P1472" t="s">
        <v>146</v>
      </c>
      <c r="S1472" t="s">
        <v>40</v>
      </c>
      <c r="T1472" t="s">
        <v>41</v>
      </c>
      <c r="U1472">
        <v>330</v>
      </c>
      <c r="Y1472" t="s">
        <v>2737</v>
      </c>
      <c r="AA1472">
        <v>34.039200000000001</v>
      </c>
      <c r="AB1472">
        <v>-118.2328</v>
      </c>
      <c r="AC1472">
        <f t="shared" si="22"/>
        <v>0</v>
      </c>
    </row>
    <row r="1473" spans="1:29" x14ac:dyDescent="0.35">
      <c r="A1473">
        <v>200814494</v>
      </c>
      <c r="B1473" s="1">
        <v>44098</v>
      </c>
      <c r="C1473" s="1">
        <v>44052</v>
      </c>
      <c r="D1473">
        <v>1340</v>
      </c>
      <c r="E1473">
        <v>8</v>
      </c>
      <c r="F1473" t="s">
        <v>109</v>
      </c>
      <c r="G1473">
        <v>825</v>
      </c>
      <c r="H1473">
        <v>2</v>
      </c>
      <c r="I1473">
        <v>354</v>
      </c>
      <c r="J1473" t="s">
        <v>167</v>
      </c>
      <c r="K1473" t="s">
        <v>2738</v>
      </c>
      <c r="L1473">
        <v>49</v>
      </c>
      <c r="M1473" t="s">
        <v>30</v>
      </c>
      <c r="N1473" t="s">
        <v>73</v>
      </c>
      <c r="O1473">
        <v>502</v>
      </c>
      <c r="P1473" t="s">
        <v>47</v>
      </c>
      <c r="S1473" t="s">
        <v>40</v>
      </c>
      <c r="T1473" t="s">
        <v>41</v>
      </c>
      <c r="U1473">
        <v>354</v>
      </c>
      <c r="Y1473" t="s">
        <v>2739</v>
      </c>
      <c r="AA1473">
        <v>34.054900000000004</v>
      </c>
      <c r="AB1473">
        <v>-118.4828</v>
      </c>
      <c r="AC1473">
        <f t="shared" si="22"/>
        <v>0</v>
      </c>
    </row>
    <row r="1474" spans="1:29" x14ac:dyDescent="0.35">
      <c r="A1474">
        <v>200617494</v>
      </c>
      <c r="B1474" s="1">
        <v>44136</v>
      </c>
      <c r="C1474" s="1">
        <v>44136</v>
      </c>
      <c r="D1474">
        <v>2030</v>
      </c>
      <c r="E1474">
        <v>6</v>
      </c>
      <c r="F1474" t="s">
        <v>91</v>
      </c>
      <c r="G1474">
        <v>647</v>
      </c>
      <c r="H1474">
        <v>1</v>
      </c>
      <c r="I1474">
        <v>230</v>
      </c>
      <c r="J1474" t="s">
        <v>161</v>
      </c>
      <c r="K1474" t="s">
        <v>2740</v>
      </c>
      <c r="L1474">
        <v>23</v>
      </c>
      <c r="M1474" t="s">
        <v>30</v>
      </c>
      <c r="N1474" t="s">
        <v>163</v>
      </c>
      <c r="O1474">
        <v>101</v>
      </c>
      <c r="P1474" t="s">
        <v>32</v>
      </c>
      <c r="Q1474">
        <v>102</v>
      </c>
      <c r="R1474" t="s">
        <v>219</v>
      </c>
      <c r="S1474" t="s">
        <v>84</v>
      </c>
      <c r="T1474" t="s">
        <v>85</v>
      </c>
      <c r="U1474">
        <v>230</v>
      </c>
      <c r="V1474">
        <v>998</v>
      </c>
      <c r="Y1474" t="s">
        <v>1780</v>
      </c>
      <c r="Z1474" t="s">
        <v>1779</v>
      </c>
      <c r="AA1474">
        <v>34.099800000000002</v>
      </c>
      <c r="AB1474">
        <v>-118.3244</v>
      </c>
      <c r="AC1474">
        <f t="shared" si="22"/>
        <v>0</v>
      </c>
    </row>
    <row r="1475" spans="1:29" x14ac:dyDescent="0.35">
      <c r="A1475">
        <v>200708940</v>
      </c>
      <c r="B1475" s="1">
        <v>43956</v>
      </c>
      <c r="C1475" s="1">
        <v>43956</v>
      </c>
      <c r="D1475">
        <v>1338</v>
      </c>
      <c r="E1475">
        <v>7</v>
      </c>
      <c r="F1475" t="s">
        <v>28</v>
      </c>
      <c r="G1475">
        <v>705</v>
      </c>
      <c r="H1475">
        <v>1</v>
      </c>
      <c r="I1475">
        <v>440</v>
      </c>
      <c r="J1475" t="s">
        <v>213</v>
      </c>
      <c r="K1475" t="s">
        <v>245</v>
      </c>
      <c r="L1475">
        <v>16</v>
      </c>
      <c r="M1475" t="s">
        <v>30</v>
      </c>
      <c r="N1475" t="s">
        <v>73</v>
      </c>
      <c r="O1475">
        <v>102</v>
      </c>
      <c r="P1475" t="s">
        <v>186</v>
      </c>
      <c r="S1475" t="s">
        <v>40</v>
      </c>
      <c r="T1475" t="s">
        <v>41</v>
      </c>
      <c r="U1475">
        <v>440</v>
      </c>
      <c r="V1475">
        <v>480</v>
      </c>
      <c r="Y1475" t="s">
        <v>2741</v>
      </c>
      <c r="AA1475">
        <v>34.084600000000002</v>
      </c>
      <c r="AB1475">
        <v>-118.3464</v>
      </c>
      <c r="AC1475">
        <f t="shared" ref="AC1475:AC1538" si="23">IF(OR((S:S)="CC", S:S="AA",S:S="JA"), 1, 0)</f>
        <v>0</v>
      </c>
    </row>
    <row r="1476" spans="1:29" x14ac:dyDescent="0.35">
      <c r="A1476">
        <v>200414711</v>
      </c>
      <c r="B1476" s="1">
        <v>44143</v>
      </c>
      <c r="C1476" s="1">
        <v>44143</v>
      </c>
      <c r="D1476">
        <v>130</v>
      </c>
      <c r="E1476">
        <v>4</v>
      </c>
      <c r="F1476" t="s">
        <v>54</v>
      </c>
      <c r="G1476">
        <v>467</v>
      </c>
      <c r="H1476">
        <v>1</v>
      </c>
      <c r="I1476">
        <v>510</v>
      </c>
      <c r="J1476" t="s">
        <v>29</v>
      </c>
      <c r="L1476">
        <v>0</v>
      </c>
      <c r="O1476">
        <v>101</v>
      </c>
      <c r="P1476" t="s">
        <v>32</v>
      </c>
      <c r="S1476" t="s">
        <v>40</v>
      </c>
      <c r="T1476" t="s">
        <v>41</v>
      </c>
      <c r="U1476">
        <v>510</v>
      </c>
      <c r="Y1476" t="s">
        <v>2742</v>
      </c>
      <c r="AA1476">
        <v>34.038699999999999</v>
      </c>
      <c r="AB1476">
        <v>-118.2079</v>
      </c>
      <c r="AC1476">
        <f t="shared" si="23"/>
        <v>0</v>
      </c>
    </row>
    <row r="1477" spans="1:29" x14ac:dyDescent="0.35">
      <c r="A1477">
        <v>200320732</v>
      </c>
      <c r="B1477" s="1">
        <v>44157</v>
      </c>
      <c r="C1477" s="1">
        <v>44157</v>
      </c>
      <c r="D1477">
        <v>1030</v>
      </c>
      <c r="E1477">
        <v>3</v>
      </c>
      <c r="F1477" t="s">
        <v>43</v>
      </c>
      <c r="G1477">
        <v>311</v>
      </c>
      <c r="H1477">
        <v>1</v>
      </c>
      <c r="I1477">
        <v>510</v>
      </c>
      <c r="J1477" t="s">
        <v>29</v>
      </c>
      <c r="L1477">
        <v>0</v>
      </c>
      <c r="O1477">
        <v>101</v>
      </c>
      <c r="P1477" t="s">
        <v>32</v>
      </c>
      <c r="S1477" t="s">
        <v>40</v>
      </c>
      <c r="T1477" t="s">
        <v>41</v>
      </c>
      <c r="U1477">
        <v>510</v>
      </c>
      <c r="Y1477" t="s">
        <v>2743</v>
      </c>
      <c r="AA1477">
        <v>34.0261</v>
      </c>
      <c r="AB1477">
        <v>-118.366</v>
      </c>
      <c r="AC1477">
        <f t="shared" si="23"/>
        <v>0</v>
      </c>
    </row>
    <row r="1478" spans="1:29" x14ac:dyDescent="0.35">
      <c r="A1478">
        <v>201016395</v>
      </c>
      <c r="B1478" s="1">
        <v>44189</v>
      </c>
      <c r="C1478" s="1">
        <v>44150</v>
      </c>
      <c r="D1478">
        <v>1200</v>
      </c>
      <c r="E1478">
        <v>10</v>
      </c>
      <c r="F1478" t="s">
        <v>103</v>
      </c>
      <c r="G1478">
        <v>1015</v>
      </c>
      <c r="H1478">
        <v>1</v>
      </c>
      <c r="I1478">
        <v>341</v>
      </c>
      <c r="J1478" t="s">
        <v>157</v>
      </c>
      <c r="K1478" t="s">
        <v>2744</v>
      </c>
      <c r="L1478">
        <v>84</v>
      </c>
      <c r="M1478" t="s">
        <v>30</v>
      </c>
      <c r="N1478" t="s">
        <v>73</v>
      </c>
      <c r="O1478">
        <v>501</v>
      </c>
      <c r="P1478" t="s">
        <v>164</v>
      </c>
      <c r="S1478" t="s">
        <v>84</v>
      </c>
      <c r="T1478" t="s">
        <v>85</v>
      </c>
      <c r="U1478">
        <v>341</v>
      </c>
      <c r="Y1478" t="s">
        <v>2745</v>
      </c>
      <c r="AA1478">
        <v>34.203499999999998</v>
      </c>
      <c r="AB1478">
        <v>-118.5326</v>
      </c>
      <c r="AC1478">
        <f t="shared" si="23"/>
        <v>0</v>
      </c>
    </row>
    <row r="1479" spans="1:29" x14ac:dyDescent="0.35">
      <c r="A1479">
        <v>200214057</v>
      </c>
      <c r="B1479" s="1">
        <v>44064</v>
      </c>
      <c r="C1479" s="1">
        <v>44064</v>
      </c>
      <c r="D1479">
        <v>2110</v>
      </c>
      <c r="E1479">
        <v>2</v>
      </c>
      <c r="F1479" t="s">
        <v>56</v>
      </c>
      <c r="G1479">
        <v>245</v>
      </c>
      <c r="H1479">
        <v>1</v>
      </c>
      <c r="I1479">
        <v>210</v>
      </c>
      <c r="J1479" t="s">
        <v>149</v>
      </c>
      <c r="K1479" t="s">
        <v>2746</v>
      </c>
      <c r="L1479">
        <v>45</v>
      </c>
      <c r="M1479" t="s">
        <v>30</v>
      </c>
      <c r="N1479" t="s">
        <v>95</v>
      </c>
      <c r="O1479">
        <v>109</v>
      </c>
      <c r="P1479" t="s">
        <v>1043</v>
      </c>
      <c r="Q1479">
        <v>215</v>
      </c>
      <c r="R1479" t="s">
        <v>206</v>
      </c>
      <c r="S1479" t="s">
        <v>40</v>
      </c>
      <c r="T1479" t="s">
        <v>41</v>
      </c>
      <c r="U1479">
        <v>210</v>
      </c>
      <c r="Y1479" t="s">
        <v>2395</v>
      </c>
      <c r="AA1479">
        <v>34.060099999999998</v>
      </c>
      <c r="AB1479">
        <v>-118.2761</v>
      </c>
      <c r="AC1479">
        <f t="shared" si="23"/>
        <v>0</v>
      </c>
    </row>
    <row r="1480" spans="1:29" x14ac:dyDescent="0.35">
      <c r="A1480">
        <v>200708195</v>
      </c>
      <c r="B1480" s="1">
        <v>43932</v>
      </c>
      <c r="C1480" s="1">
        <v>43932</v>
      </c>
      <c r="D1480">
        <v>2240</v>
      </c>
      <c r="E1480">
        <v>7</v>
      </c>
      <c r="F1480" t="s">
        <v>28</v>
      </c>
      <c r="G1480">
        <v>773</v>
      </c>
      <c r="H1480">
        <v>2</v>
      </c>
      <c r="I1480">
        <v>237</v>
      </c>
      <c r="J1480" t="s">
        <v>1814</v>
      </c>
      <c r="K1480" t="s">
        <v>2747</v>
      </c>
      <c r="L1480">
        <v>8</v>
      </c>
      <c r="M1480" t="s">
        <v>94</v>
      </c>
      <c r="N1480" t="s">
        <v>163</v>
      </c>
      <c r="O1480">
        <v>101</v>
      </c>
      <c r="P1480" t="s">
        <v>32</v>
      </c>
      <c r="S1480" t="s">
        <v>33</v>
      </c>
      <c r="T1480" t="s">
        <v>34</v>
      </c>
      <c r="U1480">
        <v>237</v>
      </c>
      <c r="Y1480" t="s">
        <v>999</v>
      </c>
      <c r="Z1480" t="s">
        <v>2748</v>
      </c>
      <c r="AA1480">
        <v>34.041400000000003</v>
      </c>
      <c r="AB1480">
        <v>-118.3549</v>
      </c>
      <c r="AC1480">
        <f t="shared" si="23"/>
        <v>1</v>
      </c>
    </row>
    <row r="1481" spans="1:29" x14ac:dyDescent="0.35">
      <c r="A1481">
        <v>201109398</v>
      </c>
      <c r="B1481" s="1">
        <v>43966</v>
      </c>
      <c r="C1481" s="1">
        <v>43961</v>
      </c>
      <c r="D1481">
        <v>1930</v>
      </c>
      <c r="E1481">
        <v>11</v>
      </c>
      <c r="F1481" t="s">
        <v>64</v>
      </c>
      <c r="G1481">
        <v>1145</v>
      </c>
      <c r="H1481">
        <v>1</v>
      </c>
      <c r="I1481">
        <v>420</v>
      </c>
      <c r="J1481" t="s">
        <v>352</v>
      </c>
      <c r="K1481">
        <v>344</v>
      </c>
      <c r="L1481">
        <v>27</v>
      </c>
      <c r="M1481" t="s">
        <v>94</v>
      </c>
      <c r="N1481" t="s">
        <v>73</v>
      </c>
      <c r="O1481">
        <v>101</v>
      </c>
      <c r="P1481" t="s">
        <v>32</v>
      </c>
      <c r="S1481" t="s">
        <v>40</v>
      </c>
      <c r="T1481" t="s">
        <v>41</v>
      </c>
      <c r="U1481">
        <v>420</v>
      </c>
      <c r="Y1481" t="s">
        <v>2749</v>
      </c>
      <c r="AA1481">
        <v>34.1066</v>
      </c>
      <c r="AB1481">
        <v>-118.2624</v>
      </c>
      <c r="AC1481">
        <f t="shared" si="23"/>
        <v>0</v>
      </c>
    </row>
    <row r="1482" spans="1:29" x14ac:dyDescent="0.35">
      <c r="A1482">
        <v>200917585</v>
      </c>
      <c r="B1482" s="1">
        <v>44158</v>
      </c>
      <c r="C1482" s="1">
        <v>44157</v>
      </c>
      <c r="D1482">
        <v>1745</v>
      </c>
      <c r="E1482">
        <v>9</v>
      </c>
      <c r="F1482" t="s">
        <v>49</v>
      </c>
      <c r="G1482">
        <v>935</v>
      </c>
      <c r="H1482">
        <v>2</v>
      </c>
      <c r="I1482">
        <v>624</v>
      </c>
      <c r="J1482" t="s">
        <v>171</v>
      </c>
      <c r="K1482" t="s">
        <v>2750</v>
      </c>
      <c r="L1482">
        <v>73</v>
      </c>
      <c r="M1482" t="s">
        <v>30</v>
      </c>
      <c r="N1482" t="s">
        <v>73</v>
      </c>
      <c r="O1482">
        <v>501</v>
      </c>
      <c r="P1482" t="s">
        <v>164</v>
      </c>
      <c r="Q1482">
        <v>400</v>
      </c>
      <c r="R1482" t="s">
        <v>143</v>
      </c>
      <c r="S1482" t="s">
        <v>84</v>
      </c>
      <c r="T1482" t="s">
        <v>85</v>
      </c>
      <c r="U1482">
        <v>624</v>
      </c>
      <c r="Y1482" t="s">
        <v>2751</v>
      </c>
      <c r="AA1482">
        <v>34.185699999999997</v>
      </c>
      <c r="AB1482">
        <v>-118.4443</v>
      </c>
      <c r="AC1482">
        <f t="shared" si="23"/>
        <v>0</v>
      </c>
    </row>
    <row r="1483" spans="1:29" x14ac:dyDescent="0.35">
      <c r="A1483">
        <v>200106723</v>
      </c>
      <c r="B1483" s="1">
        <v>43870</v>
      </c>
      <c r="C1483" s="1">
        <v>43869</v>
      </c>
      <c r="D1483">
        <v>2200</v>
      </c>
      <c r="E1483">
        <v>1</v>
      </c>
      <c r="F1483" t="s">
        <v>36</v>
      </c>
      <c r="G1483">
        <v>185</v>
      </c>
      <c r="H1483">
        <v>1</v>
      </c>
      <c r="I1483">
        <v>330</v>
      </c>
      <c r="J1483" t="s">
        <v>37</v>
      </c>
      <c r="K1483" t="s">
        <v>2752</v>
      </c>
      <c r="L1483">
        <v>32</v>
      </c>
      <c r="M1483" t="s">
        <v>30</v>
      </c>
      <c r="N1483" t="s">
        <v>163</v>
      </c>
      <c r="O1483">
        <v>101</v>
      </c>
      <c r="P1483" t="s">
        <v>32</v>
      </c>
      <c r="S1483" t="s">
        <v>40</v>
      </c>
      <c r="T1483" t="s">
        <v>41</v>
      </c>
      <c r="U1483">
        <v>330</v>
      </c>
      <c r="Y1483" t="s">
        <v>695</v>
      </c>
      <c r="Z1483" t="s">
        <v>148</v>
      </c>
      <c r="AA1483">
        <v>34.037300000000002</v>
      </c>
      <c r="AB1483">
        <v>-118.25879999999999</v>
      </c>
      <c r="AC1483">
        <f t="shared" si="23"/>
        <v>0</v>
      </c>
    </row>
    <row r="1484" spans="1:29" x14ac:dyDescent="0.35">
      <c r="A1484">
        <v>200705916</v>
      </c>
      <c r="B1484" s="1">
        <v>43871</v>
      </c>
      <c r="C1484" s="1">
        <v>43867</v>
      </c>
      <c r="D1484">
        <v>1800</v>
      </c>
      <c r="E1484">
        <v>7</v>
      </c>
      <c r="F1484" t="s">
        <v>28</v>
      </c>
      <c r="G1484">
        <v>743</v>
      </c>
      <c r="H1484">
        <v>2</v>
      </c>
      <c r="I1484">
        <v>946</v>
      </c>
      <c r="J1484" t="s">
        <v>125</v>
      </c>
      <c r="K1484" t="s">
        <v>2753</v>
      </c>
      <c r="L1484">
        <v>19</v>
      </c>
      <c r="M1484" t="s">
        <v>94</v>
      </c>
      <c r="N1484" t="s">
        <v>73</v>
      </c>
      <c r="O1484">
        <v>502</v>
      </c>
      <c r="P1484" t="s">
        <v>47</v>
      </c>
      <c r="S1484" t="s">
        <v>40</v>
      </c>
      <c r="T1484" t="s">
        <v>41</v>
      </c>
      <c r="U1484">
        <v>946</v>
      </c>
      <c r="Y1484" t="s">
        <v>2690</v>
      </c>
      <c r="AA1484">
        <v>34.060099999999998</v>
      </c>
      <c r="AB1484">
        <v>-118.3629</v>
      </c>
      <c r="AC1484">
        <f t="shared" si="23"/>
        <v>0</v>
      </c>
    </row>
    <row r="1485" spans="1:29" x14ac:dyDescent="0.35">
      <c r="A1485">
        <v>201113978</v>
      </c>
      <c r="B1485" s="1">
        <v>44099</v>
      </c>
      <c r="C1485" s="1">
        <v>44094</v>
      </c>
      <c r="D1485">
        <v>1710</v>
      </c>
      <c r="E1485">
        <v>11</v>
      </c>
      <c r="F1485" t="s">
        <v>64</v>
      </c>
      <c r="G1485">
        <v>1144</v>
      </c>
      <c r="H1485">
        <v>1</v>
      </c>
      <c r="I1485">
        <v>330</v>
      </c>
      <c r="J1485" t="s">
        <v>37</v>
      </c>
      <c r="K1485" t="s">
        <v>2754</v>
      </c>
      <c r="L1485">
        <v>47</v>
      </c>
      <c r="M1485" t="s">
        <v>94</v>
      </c>
      <c r="N1485" t="s">
        <v>1145</v>
      </c>
      <c r="O1485">
        <v>101</v>
      </c>
      <c r="P1485" t="s">
        <v>32</v>
      </c>
      <c r="S1485" t="s">
        <v>40</v>
      </c>
      <c r="T1485" t="s">
        <v>41</v>
      </c>
      <c r="U1485">
        <v>330</v>
      </c>
      <c r="Y1485" t="s">
        <v>2755</v>
      </c>
      <c r="AA1485">
        <v>34.097000000000001</v>
      </c>
      <c r="AB1485">
        <v>-118.26649999999999</v>
      </c>
      <c r="AC1485">
        <f t="shared" si="23"/>
        <v>0</v>
      </c>
    </row>
    <row r="1486" spans="1:29" x14ac:dyDescent="0.35">
      <c r="A1486">
        <v>200606682</v>
      </c>
      <c r="B1486" s="1">
        <v>43883</v>
      </c>
      <c r="C1486" s="1">
        <v>43880</v>
      </c>
      <c r="D1486">
        <v>1100</v>
      </c>
      <c r="E1486">
        <v>6</v>
      </c>
      <c r="F1486" t="s">
        <v>91</v>
      </c>
      <c r="G1486">
        <v>635</v>
      </c>
      <c r="H1486">
        <v>2</v>
      </c>
      <c r="I1486">
        <v>740</v>
      </c>
      <c r="J1486" t="s">
        <v>224</v>
      </c>
      <c r="K1486" t="s">
        <v>2756</v>
      </c>
      <c r="L1486">
        <v>56</v>
      </c>
      <c r="M1486" t="s">
        <v>94</v>
      </c>
      <c r="N1486" t="s">
        <v>73</v>
      </c>
      <c r="O1486">
        <v>501</v>
      </c>
      <c r="P1486" t="s">
        <v>164</v>
      </c>
      <c r="S1486" t="s">
        <v>40</v>
      </c>
      <c r="T1486" t="s">
        <v>41</v>
      </c>
      <c r="U1486">
        <v>740</v>
      </c>
      <c r="Y1486" t="s">
        <v>2757</v>
      </c>
      <c r="AA1486">
        <v>34.1098</v>
      </c>
      <c r="AB1486">
        <v>-118.3344</v>
      </c>
      <c r="AC1486">
        <f t="shared" si="23"/>
        <v>0</v>
      </c>
    </row>
    <row r="1487" spans="1:29" x14ac:dyDescent="0.35">
      <c r="A1487">
        <v>200207600</v>
      </c>
      <c r="B1487" s="1">
        <v>43901</v>
      </c>
      <c r="C1487" s="1">
        <v>43901</v>
      </c>
      <c r="D1487">
        <v>1600</v>
      </c>
      <c r="E1487">
        <v>2</v>
      </c>
      <c r="F1487" t="s">
        <v>56</v>
      </c>
      <c r="G1487">
        <v>257</v>
      </c>
      <c r="H1487">
        <v>1</v>
      </c>
      <c r="I1487">
        <v>440</v>
      </c>
      <c r="J1487" t="s">
        <v>213</v>
      </c>
      <c r="K1487" t="s">
        <v>2758</v>
      </c>
      <c r="L1487">
        <v>50</v>
      </c>
      <c r="M1487" t="s">
        <v>30</v>
      </c>
      <c r="N1487" t="s">
        <v>95</v>
      </c>
      <c r="O1487">
        <v>222</v>
      </c>
      <c r="P1487" t="s">
        <v>1095</v>
      </c>
      <c r="S1487" t="s">
        <v>40</v>
      </c>
      <c r="T1487" t="s">
        <v>41</v>
      </c>
      <c r="U1487">
        <v>440</v>
      </c>
      <c r="Y1487" t="s">
        <v>1410</v>
      </c>
      <c r="AA1487">
        <v>34.056199999999997</v>
      </c>
      <c r="AB1487">
        <v>-118.26730000000001</v>
      </c>
      <c r="AC1487">
        <f t="shared" si="23"/>
        <v>0</v>
      </c>
    </row>
    <row r="1488" spans="1:29" x14ac:dyDescent="0.35">
      <c r="A1488">
        <v>200808738</v>
      </c>
      <c r="B1488" s="1">
        <v>43948</v>
      </c>
      <c r="C1488" s="1">
        <v>43945</v>
      </c>
      <c r="D1488">
        <v>1600</v>
      </c>
      <c r="E1488">
        <v>8</v>
      </c>
      <c r="F1488" t="s">
        <v>109</v>
      </c>
      <c r="G1488">
        <v>892</v>
      </c>
      <c r="H1488">
        <v>1</v>
      </c>
      <c r="I1488">
        <v>510</v>
      </c>
      <c r="J1488" t="s">
        <v>29</v>
      </c>
      <c r="L1488">
        <v>0</v>
      </c>
      <c r="O1488">
        <v>101</v>
      </c>
      <c r="P1488" t="s">
        <v>32</v>
      </c>
      <c r="S1488" t="s">
        <v>40</v>
      </c>
      <c r="T1488" t="s">
        <v>41</v>
      </c>
      <c r="U1488">
        <v>510</v>
      </c>
      <c r="Y1488" t="s">
        <v>2759</v>
      </c>
      <c r="AA1488">
        <v>34.032800000000002</v>
      </c>
      <c r="AB1488">
        <v>-118.44199999999999</v>
      </c>
      <c r="AC1488">
        <f t="shared" si="23"/>
        <v>0</v>
      </c>
    </row>
    <row r="1489" spans="1:29" x14ac:dyDescent="0.35">
      <c r="A1489">
        <v>200411232</v>
      </c>
      <c r="B1489" s="1">
        <v>44039</v>
      </c>
      <c r="C1489" s="1">
        <v>44039</v>
      </c>
      <c r="D1489">
        <v>550</v>
      </c>
      <c r="E1489">
        <v>4</v>
      </c>
      <c r="F1489" t="s">
        <v>54</v>
      </c>
      <c r="G1489">
        <v>479</v>
      </c>
      <c r="H1489">
        <v>2</v>
      </c>
      <c r="I1489">
        <v>624</v>
      </c>
      <c r="J1489" t="s">
        <v>171</v>
      </c>
      <c r="K1489" t="s">
        <v>350</v>
      </c>
      <c r="L1489">
        <v>0</v>
      </c>
      <c r="M1489" t="s">
        <v>94</v>
      </c>
      <c r="N1489" t="s">
        <v>46</v>
      </c>
      <c r="O1489">
        <v>108</v>
      </c>
      <c r="P1489" t="s">
        <v>105</v>
      </c>
      <c r="Q1489">
        <v>400</v>
      </c>
      <c r="R1489" t="s">
        <v>143</v>
      </c>
      <c r="S1489" t="s">
        <v>40</v>
      </c>
      <c r="T1489" t="s">
        <v>41</v>
      </c>
      <c r="U1489">
        <v>624</v>
      </c>
      <c r="Y1489" t="s">
        <v>2760</v>
      </c>
      <c r="AA1489">
        <v>34.024799999999999</v>
      </c>
      <c r="AB1489">
        <v>-118.1956</v>
      </c>
      <c r="AC1489">
        <f t="shared" si="23"/>
        <v>0</v>
      </c>
    </row>
    <row r="1490" spans="1:29" x14ac:dyDescent="0.35">
      <c r="A1490">
        <v>201113065</v>
      </c>
      <c r="B1490" s="1">
        <v>44073</v>
      </c>
      <c r="C1490" s="1">
        <v>44073</v>
      </c>
      <c r="D1490">
        <v>1100</v>
      </c>
      <c r="E1490">
        <v>11</v>
      </c>
      <c r="F1490" t="s">
        <v>64</v>
      </c>
      <c r="G1490">
        <v>1184</v>
      </c>
      <c r="H1490">
        <v>1</v>
      </c>
      <c r="I1490">
        <v>310</v>
      </c>
      <c r="J1490" t="s">
        <v>71</v>
      </c>
      <c r="K1490" t="s">
        <v>670</v>
      </c>
      <c r="L1490">
        <v>46</v>
      </c>
      <c r="M1490" t="s">
        <v>30</v>
      </c>
      <c r="N1490" t="s">
        <v>73</v>
      </c>
      <c r="O1490">
        <v>707</v>
      </c>
      <c r="P1490" t="s">
        <v>280</v>
      </c>
      <c r="S1490" t="s">
        <v>40</v>
      </c>
      <c r="T1490" t="s">
        <v>41</v>
      </c>
      <c r="U1490">
        <v>310</v>
      </c>
      <c r="Y1490" t="s">
        <v>2761</v>
      </c>
      <c r="AA1490">
        <v>34.074399999999997</v>
      </c>
      <c r="AB1490">
        <v>-118.2516</v>
      </c>
      <c r="AC1490">
        <f t="shared" si="23"/>
        <v>0</v>
      </c>
    </row>
    <row r="1491" spans="1:29" x14ac:dyDescent="0.35">
      <c r="A1491">
        <v>200808100</v>
      </c>
      <c r="B1491" s="1">
        <v>43929</v>
      </c>
      <c r="C1491" s="1">
        <v>43926</v>
      </c>
      <c r="D1491">
        <v>2100</v>
      </c>
      <c r="E1491">
        <v>8</v>
      </c>
      <c r="F1491" t="s">
        <v>109</v>
      </c>
      <c r="G1491">
        <v>842</v>
      </c>
      <c r="H1491">
        <v>1</v>
      </c>
      <c r="I1491">
        <v>510</v>
      </c>
      <c r="J1491" t="s">
        <v>29</v>
      </c>
      <c r="L1491">
        <v>0</v>
      </c>
      <c r="O1491">
        <v>707</v>
      </c>
      <c r="P1491" t="s">
        <v>280</v>
      </c>
      <c r="S1491" t="s">
        <v>33</v>
      </c>
      <c r="T1491" t="s">
        <v>34</v>
      </c>
      <c r="U1491">
        <v>510</v>
      </c>
      <c r="Y1491" t="s">
        <v>2762</v>
      </c>
      <c r="AA1491">
        <v>34.046500000000002</v>
      </c>
      <c r="AB1491">
        <v>-118.4588</v>
      </c>
      <c r="AC1491">
        <f t="shared" si="23"/>
        <v>1</v>
      </c>
    </row>
    <row r="1492" spans="1:29" x14ac:dyDescent="0.35">
      <c r="A1492">
        <v>200209618</v>
      </c>
      <c r="B1492" s="1">
        <v>43951</v>
      </c>
      <c r="C1492" s="1">
        <v>43951</v>
      </c>
      <c r="D1492">
        <v>1100</v>
      </c>
      <c r="E1492">
        <v>2</v>
      </c>
      <c r="F1492" t="s">
        <v>56</v>
      </c>
      <c r="G1492">
        <v>246</v>
      </c>
      <c r="H1492">
        <v>2</v>
      </c>
      <c r="I1492">
        <v>623</v>
      </c>
      <c r="J1492" t="s">
        <v>465</v>
      </c>
      <c r="K1492" t="s">
        <v>2763</v>
      </c>
      <c r="L1492">
        <v>19</v>
      </c>
      <c r="M1492" t="s">
        <v>46</v>
      </c>
      <c r="N1492" t="s">
        <v>46</v>
      </c>
      <c r="O1492">
        <v>904</v>
      </c>
      <c r="P1492" t="s">
        <v>1803</v>
      </c>
      <c r="Q1492">
        <v>400</v>
      </c>
      <c r="R1492" t="s">
        <v>143</v>
      </c>
      <c r="S1492" t="s">
        <v>33</v>
      </c>
      <c r="T1492" t="s">
        <v>34</v>
      </c>
      <c r="U1492">
        <v>623</v>
      </c>
      <c r="Y1492" t="s">
        <v>1804</v>
      </c>
      <c r="AA1492">
        <v>34.059600000000003</v>
      </c>
      <c r="AB1492">
        <v>-118.2749</v>
      </c>
      <c r="AC1492">
        <f t="shared" si="23"/>
        <v>1</v>
      </c>
    </row>
    <row r="1493" spans="1:29" x14ac:dyDescent="0.35">
      <c r="A1493">
        <v>200710038</v>
      </c>
      <c r="B1493" s="1">
        <v>43987</v>
      </c>
      <c r="C1493" s="1">
        <v>43986</v>
      </c>
      <c r="D1493">
        <v>2100</v>
      </c>
      <c r="E1493">
        <v>7</v>
      </c>
      <c r="F1493" t="s">
        <v>28</v>
      </c>
      <c r="G1493">
        <v>775</v>
      </c>
      <c r="H1493">
        <v>1</v>
      </c>
      <c r="I1493">
        <v>420</v>
      </c>
      <c r="J1493" t="s">
        <v>352</v>
      </c>
      <c r="L1493">
        <v>0</v>
      </c>
      <c r="O1493">
        <v>101</v>
      </c>
      <c r="P1493" t="s">
        <v>32</v>
      </c>
      <c r="S1493" t="s">
        <v>40</v>
      </c>
      <c r="T1493" t="s">
        <v>41</v>
      </c>
      <c r="U1493">
        <v>420</v>
      </c>
      <c r="Y1493" t="s">
        <v>2764</v>
      </c>
      <c r="AA1493">
        <v>34.040900000000001</v>
      </c>
      <c r="AB1493">
        <v>-118.3408</v>
      </c>
      <c r="AC1493">
        <f t="shared" si="23"/>
        <v>0</v>
      </c>
    </row>
    <row r="1494" spans="1:29" x14ac:dyDescent="0.35">
      <c r="A1494">
        <v>201212842</v>
      </c>
      <c r="B1494" s="1">
        <v>43966</v>
      </c>
      <c r="C1494" s="1">
        <v>43966</v>
      </c>
      <c r="D1494">
        <v>1600</v>
      </c>
      <c r="E1494">
        <v>12</v>
      </c>
      <c r="F1494" t="s">
        <v>68</v>
      </c>
      <c r="G1494">
        <v>1245</v>
      </c>
      <c r="H1494">
        <v>1</v>
      </c>
      <c r="I1494">
        <v>210</v>
      </c>
      <c r="J1494" t="s">
        <v>149</v>
      </c>
      <c r="K1494" t="s">
        <v>2765</v>
      </c>
      <c r="L1494">
        <v>39</v>
      </c>
      <c r="M1494" t="s">
        <v>30</v>
      </c>
      <c r="N1494" t="s">
        <v>95</v>
      </c>
      <c r="O1494">
        <v>101</v>
      </c>
      <c r="P1494" t="s">
        <v>32</v>
      </c>
      <c r="Q1494">
        <v>306</v>
      </c>
      <c r="R1494" t="s">
        <v>1108</v>
      </c>
      <c r="S1494" t="s">
        <v>40</v>
      </c>
      <c r="T1494" t="s">
        <v>41</v>
      </c>
      <c r="U1494">
        <v>210</v>
      </c>
      <c r="Y1494" t="s">
        <v>113</v>
      </c>
      <c r="Z1494" t="s">
        <v>2766</v>
      </c>
      <c r="AA1494">
        <v>33.982399999999998</v>
      </c>
      <c r="AB1494">
        <v>-118.30459999999999</v>
      </c>
      <c r="AC1494">
        <f t="shared" si="23"/>
        <v>0</v>
      </c>
    </row>
    <row r="1495" spans="1:29" x14ac:dyDescent="0.35">
      <c r="A1495">
        <v>201225085</v>
      </c>
      <c r="B1495" s="1">
        <v>44159</v>
      </c>
      <c r="C1495" s="1">
        <v>44156</v>
      </c>
      <c r="D1495">
        <v>1300</v>
      </c>
      <c r="E1495">
        <v>12</v>
      </c>
      <c r="F1495" t="s">
        <v>68</v>
      </c>
      <c r="G1495">
        <v>1249</v>
      </c>
      <c r="H1495">
        <v>1</v>
      </c>
      <c r="I1495">
        <v>420</v>
      </c>
      <c r="J1495" t="s">
        <v>352</v>
      </c>
      <c r="L1495">
        <v>0</v>
      </c>
      <c r="O1495">
        <v>101</v>
      </c>
      <c r="P1495" t="s">
        <v>32</v>
      </c>
      <c r="S1495" t="s">
        <v>40</v>
      </c>
      <c r="T1495" t="s">
        <v>41</v>
      </c>
      <c r="U1495">
        <v>420</v>
      </c>
      <c r="Y1495" t="s">
        <v>2767</v>
      </c>
      <c r="AA1495">
        <v>33.983199999999997</v>
      </c>
      <c r="AB1495">
        <v>-118.2856</v>
      </c>
      <c r="AC1495">
        <f t="shared" si="23"/>
        <v>0</v>
      </c>
    </row>
    <row r="1496" spans="1:29" x14ac:dyDescent="0.35">
      <c r="A1496">
        <v>201224109</v>
      </c>
      <c r="B1496" s="1">
        <v>44143</v>
      </c>
      <c r="C1496" s="1">
        <v>44143</v>
      </c>
      <c r="D1496">
        <v>1200</v>
      </c>
      <c r="E1496">
        <v>12</v>
      </c>
      <c r="F1496" t="s">
        <v>68</v>
      </c>
      <c r="G1496">
        <v>1265</v>
      </c>
      <c r="H1496">
        <v>2</v>
      </c>
      <c r="I1496">
        <v>625</v>
      </c>
      <c r="J1496" t="s">
        <v>628</v>
      </c>
      <c r="K1496" t="s">
        <v>2768</v>
      </c>
      <c r="L1496">
        <v>58</v>
      </c>
      <c r="M1496" t="s">
        <v>30</v>
      </c>
      <c r="N1496" t="s">
        <v>163</v>
      </c>
      <c r="O1496">
        <v>121</v>
      </c>
      <c r="P1496" t="s">
        <v>246</v>
      </c>
      <c r="Q1496">
        <v>400</v>
      </c>
      <c r="R1496" t="s">
        <v>143</v>
      </c>
      <c r="S1496" t="s">
        <v>40</v>
      </c>
      <c r="T1496" t="s">
        <v>41</v>
      </c>
      <c r="U1496">
        <v>625</v>
      </c>
      <c r="Y1496" t="s">
        <v>2769</v>
      </c>
      <c r="AA1496">
        <v>33.962699999999998</v>
      </c>
      <c r="AB1496">
        <v>-118.2959</v>
      </c>
      <c r="AC1496">
        <f t="shared" si="23"/>
        <v>0</v>
      </c>
    </row>
    <row r="1497" spans="1:29" x14ac:dyDescent="0.35">
      <c r="A1497">
        <v>200111223</v>
      </c>
      <c r="B1497" s="1">
        <v>43953</v>
      </c>
      <c r="C1497" s="1">
        <v>43952</v>
      </c>
      <c r="D1497">
        <v>1500</v>
      </c>
      <c r="E1497">
        <v>1</v>
      </c>
      <c r="F1497" t="s">
        <v>36</v>
      </c>
      <c r="G1497">
        <v>182</v>
      </c>
      <c r="H1497">
        <v>1</v>
      </c>
      <c r="I1497">
        <v>420</v>
      </c>
      <c r="J1497" t="s">
        <v>352</v>
      </c>
      <c r="L1497">
        <v>0</v>
      </c>
      <c r="O1497">
        <v>101</v>
      </c>
      <c r="P1497" t="s">
        <v>32</v>
      </c>
      <c r="S1497" t="s">
        <v>40</v>
      </c>
      <c r="T1497" t="s">
        <v>41</v>
      </c>
      <c r="U1497">
        <v>420</v>
      </c>
      <c r="Y1497" t="s">
        <v>2770</v>
      </c>
      <c r="AA1497">
        <v>34.042299999999997</v>
      </c>
      <c r="AB1497">
        <v>-118.26309999999999</v>
      </c>
      <c r="AC1497">
        <f t="shared" si="23"/>
        <v>0</v>
      </c>
    </row>
    <row r="1498" spans="1:29" x14ac:dyDescent="0.35">
      <c r="A1498">
        <v>200108404</v>
      </c>
      <c r="B1498" s="1">
        <v>43894</v>
      </c>
      <c r="C1498" s="1">
        <v>43894</v>
      </c>
      <c r="D1498">
        <v>435</v>
      </c>
      <c r="E1498">
        <v>1</v>
      </c>
      <c r="F1498" t="s">
        <v>36</v>
      </c>
      <c r="G1498">
        <v>119</v>
      </c>
      <c r="H1498">
        <v>2</v>
      </c>
      <c r="I1498">
        <v>624</v>
      </c>
      <c r="J1498" t="s">
        <v>171</v>
      </c>
      <c r="K1498" t="s">
        <v>2771</v>
      </c>
      <c r="L1498">
        <v>22</v>
      </c>
      <c r="M1498" t="s">
        <v>94</v>
      </c>
      <c r="N1498" t="s">
        <v>95</v>
      </c>
      <c r="O1498">
        <v>252</v>
      </c>
      <c r="P1498" t="s">
        <v>783</v>
      </c>
      <c r="Q1498">
        <v>500</v>
      </c>
      <c r="R1498" t="s">
        <v>184</v>
      </c>
      <c r="S1498" t="s">
        <v>84</v>
      </c>
      <c r="T1498" t="s">
        <v>85</v>
      </c>
      <c r="U1498">
        <v>624</v>
      </c>
      <c r="Y1498" t="s">
        <v>1250</v>
      </c>
      <c r="AA1498">
        <v>34.0563</v>
      </c>
      <c r="AB1498">
        <v>-118.23739999999999</v>
      </c>
      <c r="AC1498">
        <f t="shared" si="23"/>
        <v>0</v>
      </c>
    </row>
    <row r="1499" spans="1:29" x14ac:dyDescent="0.35">
      <c r="A1499">
        <v>200113365</v>
      </c>
      <c r="B1499" s="1">
        <v>43995</v>
      </c>
      <c r="C1499" s="1">
        <v>43995</v>
      </c>
      <c r="D1499">
        <v>645</v>
      </c>
      <c r="E1499">
        <v>1</v>
      </c>
      <c r="F1499" t="s">
        <v>36</v>
      </c>
      <c r="G1499">
        <v>166</v>
      </c>
      <c r="H1499">
        <v>1</v>
      </c>
      <c r="I1499">
        <v>210</v>
      </c>
      <c r="J1499" t="s">
        <v>149</v>
      </c>
      <c r="K1499" t="s">
        <v>2772</v>
      </c>
      <c r="L1499">
        <v>51</v>
      </c>
      <c r="M1499" t="s">
        <v>30</v>
      </c>
      <c r="N1499" t="s">
        <v>163</v>
      </c>
      <c r="O1499">
        <v>102</v>
      </c>
      <c r="P1499" t="s">
        <v>186</v>
      </c>
      <c r="Q1499">
        <v>308</v>
      </c>
      <c r="R1499" t="s">
        <v>589</v>
      </c>
      <c r="S1499" t="s">
        <v>40</v>
      </c>
      <c r="T1499" t="s">
        <v>41</v>
      </c>
      <c r="U1499">
        <v>210</v>
      </c>
      <c r="Y1499" t="s">
        <v>788</v>
      </c>
      <c r="Z1499" t="s">
        <v>152</v>
      </c>
      <c r="AA1499">
        <v>34.042299999999997</v>
      </c>
      <c r="AB1499">
        <v>-118.2452</v>
      </c>
      <c r="AC1499">
        <f t="shared" si="23"/>
        <v>0</v>
      </c>
    </row>
    <row r="1500" spans="1:29" x14ac:dyDescent="0.35">
      <c r="A1500">
        <v>201106874</v>
      </c>
      <c r="B1500" s="1">
        <v>43894</v>
      </c>
      <c r="C1500" s="1">
        <v>43894</v>
      </c>
      <c r="D1500">
        <v>1130</v>
      </c>
      <c r="E1500">
        <v>11</v>
      </c>
      <c r="F1500" t="s">
        <v>64</v>
      </c>
      <c r="G1500">
        <v>1135</v>
      </c>
      <c r="H1500">
        <v>1</v>
      </c>
      <c r="I1500">
        <v>341</v>
      </c>
      <c r="J1500" t="s">
        <v>157</v>
      </c>
      <c r="K1500">
        <v>344</v>
      </c>
      <c r="L1500">
        <v>27</v>
      </c>
      <c r="M1500" t="s">
        <v>94</v>
      </c>
      <c r="N1500" t="s">
        <v>73</v>
      </c>
      <c r="O1500">
        <v>101</v>
      </c>
      <c r="P1500" t="s">
        <v>32</v>
      </c>
      <c r="S1500" t="s">
        <v>40</v>
      </c>
      <c r="T1500" t="s">
        <v>41</v>
      </c>
      <c r="U1500">
        <v>341</v>
      </c>
      <c r="Y1500" t="s">
        <v>2773</v>
      </c>
      <c r="AA1500">
        <v>34.113700000000001</v>
      </c>
      <c r="AB1500">
        <v>-118.2353</v>
      </c>
      <c r="AC1500">
        <f t="shared" si="23"/>
        <v>0</v>
      </c>
    </row>
    <row r="1501" spans="1:29" x14ac:dyDescent="0.35">
      <c r="A1501">
        <v>200716649</v>
      </c>
      <c r="B1501" s="1">
        <v>44167</v>
      </c>
      <c r="C1501" s="1">
        <v>44167</v>
      </c>
      <c r="D1501">
        <v>2015</v>
      </c>
      <c r="E1501">
        <v>7</v>
      </c>
      <c r="F1501" t="s">
        <v>28</v>
      </c>
      <c r="G1501">
        <v>758</v>
      </c>
      <c r="H1501">
        <v>1</v>
      </c>
      <c r="I1501">
        <v>440</v>
      </c>
      <c r="J1501" t="s">
        <v>213</v>
      </c>
      <c r="K1501">
        <v>344</v>
      </c>
      <c r="L1501">
        <v>55</v>
      </c>
      <c r="M1501" t="s">
        <v>30</v>
      </c>
      <c r="N1501" t="s">
        <v>163</v>
      </c>
      <c r="O1501">
        <v>502</v>
      </c>
      <c r="P1501" t="s">
        <v>47</v>
      </c>
      <c r="S1501" t="s">
        <v>40</v>
      </c>
      <c r="T1501" t="s">
        <v>41</v>
      </c>
      <c r="U1501">
        <v>440</v>
      </c>
      <c r="Y1501" t="s">
        <v>2774</v>
      </c>
      <c r="AA1501">
        <v>34.050199999999997</v>
      </c>
      <c r="AB1501">
        <v>-118.3331</v>
      </c>
      <c r="AC1501">
        <f t="shared" si="23"/>
        <v>0</v>
      </c>
    </row>
    <row r="1502" spans="1:29" x14ac:dyDescent="0.35">
      <c r="A1502">
        <v>200614715</v>
      </c>
      <c r="B1502" s="1">
        <v>44073</v>
      </c>
      <c r="C1502" s="1">
        <v>44072</v>
      </c>
      <c r="D1502">
        <v>2200</v>
      </c>
      <c r="E1502">
        <v>6</v>
      </c>
      <c r="F1502" t="s">
        <v>91</v>
      </c>
      <c r="G1502">
        <v>647</v>
      </c>
      <c r="H1502">
        <v>1</v>
      </c>
      <c r="I1502">
        <v>480</v>
      </c>
      <c r="J1502" t="s">
        <v>44</v>
      </c>
      <c r="K1502" t="s">
        <v>245</v>
      </c>
      <c r="L1502">
        <v>43</v>
      </c>
      <c r="M1502" t="s">
        <v>30</v>
      </c>
      <c r="N1502" t="s">
        <v>2775</v>
      </c>
      <c r="O1502">
        <v>121</v>
      </c>
      <c r="P1502" t="s">
        <v>246</v>
      </c>
      <c r="S1502" t="s">
        <v>40</v>
      </c>
      <c r="T1502" t="s">
        <v>41</v>
      </c>
      <c r="U1502">
        <v>480</v>
      </c>
      <c r="Y1502" t="s">
        <v>2776</v>
      </c>
      <c r="AA1502">
        <v>34.100299999999997</v>
      </c>
      <c r="AB1502">
        <v>-118.31659999999999</v>
      </c>
      <c r="AC1502">
        <f t="shared" si="23"/>
        <v>0</v>
      </c>
    </row>
    <row r="1503" spans="1:29" x14ac:dyDescent="0.35">
      <c r="A1503">
        <v>200311389</v>
      </c>
      <c r="B1503" s="1">
        <v>43967</v>
      </c>
      <c r="C1503" s="1">
        <v>43967</v>
      </c>
      <c r="D1503">
        <v>425</v>
      </c>
      <c r="E1503">
        <v>3</v>
      </c>
      <c r="F1503" t="s">
        <v>43</v>
      </c>
      <c r="G1503">
        <v>318</v>
      </c>
      <c r="H1503">
        <v>2</v>
      </c>
      <c r="I1503">
        <v>624</v>
      </c>
      <c r="J1503" t="s">
        <v>171</v>
      </c>
      <c r="K1503" t="s">
        <v>2777</v>
      </c>
      <c r="L1503">
        <v>20</v>
      </c>
      <c r="M1503" t="s">
        <v>30</v>
      </c>
      <c r="N1503" t="s">
        <v>95</v>
      </c>
      <c r="O1503">
        <v>102</v>
      </c>
      <c r="P1503" t="s">
        <v>186</v>
      </c>
      <c r="Q1503">
        <v>400</v>
      </c>
      <c r="R1503" t="s">
        <v>143</v>
      </c>
      <c r="S1503" t="s">
        <v>40</v>
      </c>
      <c r="T1503" t="s">
        <v>41</v>
      </c>
      <c r="U1503">
        <v>624</v>
      </c>
      <c r="Y1503" t="s">
        <v>2778</v>
      </c>
      <c r="Z1503" t="s">
        <v>440</v>
      </c>
      <c r="AA1503">
        <v>34.0336</v>
      </c>
      <c r="AB1503">
        <v>-118.2915</v>
      </c>
      <c r="AC1503">
        <f t="shared" si="23"/>
        <v>0</v>
      </c>
    </row>
    <row r="1504" spans="1:29" x14ac:dyDescent="0.35">
      <c r="A1504">
        <v>200105960</v>
      </c>
      <c r="B1504" s="1">
        <v>43859</v>
      </c>
      <c r="C1504" s="1">
        <v>43859</v>
      </c>
      <c r="D1504">
        <v>1346</v>
      </c>
      <c r="E1504">
        <v>1</v>
      </c>
      <c r="F1504" t="s">
        <v>36</v>
      </c>
      <c r="G1504">
        <v>157</v>
      </c>
      <c r="H1504">
        <v>2</v>
      </c>
      <c r="I1504">
        <v>900</v>
      </c>
      <c r="J1504" t="s">
        <v>197</v>
      </c>
      <c r="K1504">
        <v>1501</v>
      </c>
      <c r="L1504">
        <v>48</v>
      </c>
      <c r="M1504" t="s">
        <v>30</v>
      </c>
      <c r="N1504" t="s">
        <v>94</v>
      </c>
      <c r="O1504">
        <v>502</v>
      </c>
      <c r="P1504" t="s">
        <v>47</v>
      </c>
      <c r="S1504" t="s">
        <v>40</v>
      </c>
      <c r="T1504" t="s">
        <v>41</v>
      </c>
      <c r="U1504">
        <v>900</v>
      </c>
      <c r="Y1504" t="s">
        <v>530</v>
      </c>
      <c r="AA1504">
        <v>34.044199999999996</v>
      </c>
      <c r="AB1504">
        <v>-118.2439</v>
      </c>
      <c r="AC1504">
        <f t="shared" si="23"/>
        <v>0</v>
      </c>
    </row>
    <row r="1505" spans="1:29" x14ac:dyDescent="0.35">
      <c r="A1505">
        <v>200605772</v>
      </c>
      <c r="B1505" s="1">
        <v>43867</v>
      </c>
      <c r="C1505" s="1">
        <v>43867</v>
      </c>
      <c r="D1505">
        <v>1000</v>
      </c>
      <c r="E1505">
        <v>6</v>
      </c>
      <c r="F1505" t="s">
        <v>91</v>
      </c>
      <c r="G1505">
        <v>646</v>
      </c>
      <c r="H1505">
        <v>2</v>
      </c>
      <c r="I1505">
        <v>624</v>
      </c>
      <c r="J1505" t="s">
        <v>171</v>
      </c>
      <c r="K1505" t="s">
        <v>2779</v>
      </c>
      <c r="L1505">
        <v>68</v>
      </c>
      <c r="M1505" t="s">
        <v>30</v>
      </c>
      <c r="N1505" t="s">
        <v>95</v>
      </c>
      <c r="O1505">
        <v>502</v>
      </c>
      <c r="P1505" t="s">
        <v>47</v>
      </c>
      <c r="Q1505">
        <v>400</v>
      </c>
      <c r="R1505" t="s">
        <v>143</v>
      </c>
      <c r="S1505" t="s">
        <v>84</v>
      </c>
      <c r="T1505" t="s">
        <v>85</v>
      </c>
      <c r="U1505">
        <v>624</v>
      </c>
      <c r="Y1505" t="s">
        <v>2780</v>
      </c>
      <c r="AA1505">
        <v>34.099800000000002</v>
      </c>
      <c r="AB1505">
        <v>-118.3282</v>
      </c>
      <c r="AC1505">
        <f t="shared" si="23"/>
        <v>0</v>
      </c>
    </row>
    <row r="1506" spans="1:29" x14ac:dyDescent="0.35">
      <c r="A1506">
        <v>201209554</v>
      </c>
      <c r="B1506" s="1">
        <v>43911</v>
      </c>
      <c r="C1506" s="1">
        <v>43911</v>
      </c>
      <c r="D1506">
        <v>1830</v>
      </c>
      <c r="E1506">
        <v>12</v>
      </c>
      <c r="F1506" t="s">
        <v>68</v>
      </c>
      <c r="G1506">
        <v>1263</v>
      </c>
      <c r="H1506">
        <v>1</v>
      </c>
      <c r="I1506">
        <v>350</v>
      </c>
      <c r="J1506" t="s">
        <v>1591</v>
      </c>
      <c r="K1506" t="s">
        <v>2781</v>
      </c>
      <c r="L1506">
        <v>27</v>
      </c>
      <c r="M1506" t="s">
        <v>94</v>
      </c>
      <c r="N1506" t="s">
        <v>95</v>
      </c>
      <c r="O1506">
        <v>801</v>
      </c>
      <c r="P1506" t="s">
        <v>381</v>
      </c>
      <c r="S1506" t="s">
        <v>40</v>
      </c>
      <c r="T1506" t="s">
        <v>41</v>
      </c>
      <c r="U1506">
        <v>350</v>
      </c>
      <c r="Y1506" t="s">
        <v>255</v>
      </c>
      <c r="Z1506" t="s">
        <v>640</v>
      </c>
      <c r="AA1506">
        <v>33.967300000000002</v>
      </c>
      <c r="AB1506">
        <v>-118.309</v>
      </c>
      <c r="AC1506">
        <f t="shared" si="23"/>
        <v>0</v>
      </c>
    </row>
    <row r="1507" spans="1:29" x14ac:dyDescent="0.35">
      <c r="A1507">
        <v>200610590</v>
      </c>
      <c r="B1507" s="1">
        <v>43976</v>
      </c>
      <c r="C1507" s="1">
        <v>43976</v>
      </c>
      <c r="D1507">
        <v>108</v>
      </c>
      <c r="E1507">
        <v>6</v>
      </c>
      <c r="F1507" t="s">
        <v>91</v>
      </c>
      <c r="G1507">
        <v>677</v>
      </c>
      <c r="H1507">
        <v>1</v>
      </c>
      <c r="I1507">
        <v>236</v>
      </c>
      <c r="J1507" t="s">
        <v>692</v>
      </c>
      <c r="K1507" t="s">
        <v>2782</v>
      </c>
      <c r="L1507">
        <v>27</v>
      </c>
      <c r="M1507" t="s">
        <v>94</v>
      </c>
      <c r="N1507" t="s">
        <v>73</v>
      </c>
      <c r="O1507">
        <v>501</v>
      </c>
      <c r="P1507" t="s">
        <v>164</v>
      </c>
      <c r="Q1507">
        <v>400</v>
      </c>
      <c r="R1507" t="s">
        <v>143</v>
      </c>
      <c r="S1507" t="s">
        <v>84</v>
      </c>
      <c r="T1507" t="s">
        <v>85</v>
      </c>
      <c r="U1507">
        <v>236</v>
      </c>
      <c r="Y1507" t="s">
        <v>2783</v>
      </c>
      <c r="AA1507">
        <v>34.085799999999999</v>
      </c>
      <c r="AB1507">
        <v>-118.31180000000001</v>
      </c>
      <c r="AC1507">
        <f t="shared" si="23"/>
        <v>0</v>
      </c>
    </row>
    <row r="1508" spans="1:29" x14ac:dyDescent="0.35">
      <c r="A1508">
        <v>200204264</v>
      </c>
      <c r="B1508" s="1">
        <v>43836</v>
      </c>
      <c r="C1508" s="1">
        <v>43836</v>
      </c>
      <c r="D1508">
        <v>1340</v>
      </c>
      <c r="E1508">
        <v>2</v>
      </c>
      <c r="F1508" t="s">
        <v>56</v>
      </c>
      <c r="G1508">
        <v>269</v>
      </c>
      <c r="H1508">
        <v>2</v>
      </c>
      <c r="I1508">
        <v>901</v>
      </c>
      <c r="J1508" t="s">
        <v>210</v>
      </c>
      <c r="K1508" t="s">
        <v>2784</v>
      </c>
      <c r="L1508">
        <v>33</v>
      </c>
      <c r="M1508" t="s">
        <v>94</v>
      </c>
      <c r="N1508" t="s">
        <v>95</v>
      </c>
      <c r="O1508">
        <v>502</v>
      </c>
      <c r="P1508" t="s">
        <v>47</v>
      </c>
      <c r="S1508" t="s">
        <v>84</v>
      </c>
      <c r="T1508" t="s">
        <v>85</v>
      </c>
      <c r="U1508">
        <v>901</v>
      </c>
      <c r="Y1508" t="s">
        <v>2785</v>
      </c>
      <c r="AA1508">
        <v>34.050899999999999</v>
      </c>
      <c r="AB1508">
        <v>-118.2642</v>
      </c>
      <c r="AC1508">
        <f t="shared" si="23"/>
        <v>0</v>
      </c>
    </row>
    <row r="1509" spans="1:29" x14ac:dyDescent="0.35">
      <c r="A1509">
        <v>200812427</v>
      </c>
      <c r="B1509" s="1">
        <v>44041</v>
      </c>
      <c r="C1509" s="1">
        <v>44041</v>
      </c>
      <c r="D1509">
        <v>820</v>
      </c>
      <c r="E1509">
        <v>8</v>
      </c>
      <c r="F1509" t="s">
        <v>109</v>
      </c>
      <c r="G1509">
        <v>824</v>
      </c>
      <c r="H1509">
        <v>2</v>
      </c>
      <c r="I1509">
        <v>740</v>
      </c>
      <c r="J1509" t="s">
        <v>224</v>
      </c>
      <c r="K1509" t="s">
        <v>2786</v>
      </c>
      <c r="L1509">
        <v>33</v>
      </c>
      <c r="M1509" t="s">
        <v>30</v>
      </c>
      <c r="N1509" t="s">
        <v>95</v>
      </c>
      <c r="O1509">
        <v>101</v>
      </c>
      <c r="P1509" t="s">
        <v>32</v>
      </c>
      <c r="S1509" t="s">
        <v>40</v>
      </c>
      <c r="T1509" t="s">
        <v>41</v>
      </c>
      <c r="U1509">
        <v>740</v>
      </c>
      <c r="Y1509" t="s">
        <v>2787</v>
      </c>
      <c r="AA1509">
        <v>34.046100000000003</v>
      </c>
      <c r="AB1509">
        <v>-118.50700000000001</v>
      </c>
      <c r="AC1509">
        <f t="shared" si="23"/>
        <v>0</v>
      </c>
    </row>
    <row r="1510" spans="1:29" x14ac:dyDescent="0.35">
      <c r="A1510">
        <v>200414414</v>
      </c>
      <c r="B1510" s="1">
        <v>44133</v>
      </c>
      <c r="C1510" s="1">
        <v>44124</v>
      </c>
      <c r="D1510">
        <v>1246</v>
      </c>
      <c r="E1510">
        <v>4</v>
      </c>
      <c r="F1510" t="s">
        <v>54</v>
      </c>
      <c r="G1510">
        <v>423</v>
      </c>
      <c r="H1510">
        <v>1</v>
      </c>
      <c r="I1510">
        <v>440</v>
      </c>
      <c r="J1510" t="s">
        <v>213</v>
      </c>
      <c r="K1510">
        <v>344</v>
      </c>
      <c r="L1510">
        <v>46</v>
      </c>
      <c r="M1510" t="s">
        <v>94</v>
      </c>
      <c r="N1510" t="s">
        <v>95</v>
      </c>
      <c r="O1510">
        <v>119</v>
      </c>
      <c r="P1510" t="s">
        <v>333</v>
      </c>
      <c r="S1510" t="s">
        <v>40</v>
      </c>
      <c r="T1510" t="s">
        <v>41</v>
      </c>
      <c r="U1510">
        <v>440</v>
      </c>
      <c r="Y1510" t="s">
        <v>2788</v>
      </c>
      <c r="AA1510">
        <v>34.066000000000003</v>
      </c>
      <c r="AB1510">
        <v>-118.2141</v>
      </c>
      <c r="AC1510">
        <f t="shared" si="23"/>
        <v>0</v>
      </c>
    </row>
    <row r="1511" spans="1:29" x14ac:dyDescent="0.35">
      <c r="A1511">
        <v>200212084</v>
      </c>
      <c r="B1511" s="1">
        <v>44014</v>
      </c>
      <c r="C1511" s="1">
        <v>44014</v>
      </c>
      <c r="D1511">
        <v>1600</v>
      </c>
      <c r="E1511">
        <v>2</v>
      </c>
      <c r="F1511" t="s">
        <v>56</v>
      </c>
      <c r="G1511">
        <v>236</v>
      </c>
      <c r="H1511">
        <v>2</v>
      </c>
      <c r="I1511">
        <v>740</v>
      </c>
      <c r="J1511" t="s">
        <v>224</v>
      </c>
      <c r="K1511" t="s">
        <v>2789</v>
      </c>
      <c r="L1511">
        <v>0</v>
      </c>
      <c r="M1511" t="s">
        <v>46</v>
      </c>
      <c r="N1511" t="s">
        <v>46</v>
      </c>
      <c r="O1511">
        <v>502</v>
      </c>
      <c r="P1511" t="s">
        <v>47</v>
      </c>
      <c r="S1511" t="s">
        <v>33</v>
      </c>
      <c r="T1511" t="s">
        <v>34</v>
      </c>
      <c r="U1511">
        <v>740</v>
      </c>
      <c r="Y1511" t="s">
        <v>2790</v>
      </c>
      <c r="AA1511">
        <v>34.064900000000002</v>
      </c>
      <c r="AB1511">
        <v>-118.2696</v>
      </c>
      <c r="AC1511">
        <f t="shared" si="23"/>
        <v>1</v>
      </c>
    </row>
    <row r="1512" spans="1:29" x14ac:dyDescent="0.35">
      <c r="A1512">
        <v>200804707</v>
      </c>
      <c r="B1512" s="1">
        <v>43847</v>
      </c>
      <c r="C1512" s="1">
        <v>43846</v>
      </c>
      <c r="D1512">
        <v>2045</v>
      </c>
      <c r="E1512">
        <v>8</v>
      </c>
      <c r="F1512" t="s">
        <v>109</v>
      </c>
      <c r="G1512">
        <v>887</v>
      </c>
      <c r="H1512">
        <v>1</v>
      </c>
      <c r="I1512">
        <v>320</v>
      </c>
      <c r="J1512" t="s">
        <v>435</v>
      </c>
      <c r="K1512" t="s">
        <v>2791</v>
      </c>
      <c r="L1512">
        <v>43</v>
      </c>
      <c r="M1512" t="s">
        <v>30</v>
      </c>
      <c r="N1512" t="s">
        <v>73</v>
      </c>
      <c r="O1512">
        <v>501</v>
      </c>
      <c r="P1512" t="s">
        <v>164</v>
      </c>
      <c r="S1512" t="s">
        <v>40</v>
      </c>
      <c r="T1512" t="s">
        <v>41</v>
      </c>
      <c r="U1512">
        <v>320</v>
      </c>
      <c r="V1512">
        <v>998</v>
      </c>
      <c r="Y1512" t="s">
        <v>2792</v>
      </c>
      <c r="AA1512">
        <v>34.0411</v>
      </c>
      <c r="AB1512">
        <v>-118.39879999999999</v>
      </c>
      <c r="AC1512">
        <f t="shared" si="23"/>
        <v>0</v>
      </c>
    </row>
    <row r="1513" spans="1:29" x14ac:dyDescent="0.35">
      <c r="A1513">
        <v>200810691</v>
      </c>
      <c r="B1513" s="1">
        <v>43997</v>
      </c>
      <c r="C1513" s="1">
        <v>43997</v>
      </c>
      <c r="D1513">
        <v>1940</v>
      </c>
      <c r="E1513">
        <v>8</v>
      </c>
      <c r="F1513" t="s">
        <v>109</v>
      </c>
      <c r="G1513">
        <v>832</v>
      </c>
      <c r="H1513">
        <v>2</v>
      </c>
      <c r="I1513">
        <v>740</v>
      </c>
      <c r="J1513" t="s">
        <v>224</v>
      </c>
      <c r="K1513" t="s">
        <v>2096</v>
      </c>
      <c r="L1513">
        <v>62</v>
      </c>
      <c r="M1513" t="s">
        <v>30</v>
      </c>
      <c r="N1513" t="s">
        <v>73</v>
      </c>
      <c r="O1513">
        <v>501</v>
      </c>
      <c r="P1513" t="s">
        <v>164</v>
      </c>
      <c r="Q1513">
        <v>306</v>
      </c>
      <c r="R1513" t="s">
        <v>1108</v>
      </c>
      <c r="S1513" t="s">
        <v>40</v>
      </c>
      <c r="T1513" t="s">
        <v>41</v>
      </c>
      <c r="U1513">
        <v>740</v>
      </c>
      <c r="Y1513" t="s">
        <v>2793</v>
      </c>
      <c r="AA1513">
        <v>34.0533</v>
      </c>
      <c r="AB1513">
        <v>-118.4652</v>
      </c>
      <c r="AC1513">
        <f t="shared" si="23"/>
        <v>0</v>
      </c>
    </row>
    <row r="1514" spans="1:29" x14ac:dyDescent="0.35">
      <c r="A1514">
        <v>200207562</v>
      </c>
      <c r="B1514" s="1">
        <v>43900</v>
      </c>
      <c r="C1514" s="1">
        <v>43900</v>
      </c>
      <c r="D1514">
        <v>2240</v>
      </c>
      <c r="E1514">
        <v>2</v>
      </c>
      <c r="F1514" t="s">
        <v>56</v>
      </c>
      <c r="G1514">
        <v>201</v>
      </c>
      <c r="H1514">
        <v>1</v>
      </c>
      <c r="I1514">
        <v>761</v>
      </c>
      <c r="J1514" t="s">
        <v>403</v>
      </c>
      <c r="K1514" t="s">
        <v>2794</v>
      </c>
      <c r="L1514">
        <v>29</v>
      </c>
      <c r="M1514" t="s">
        <v>30</v>
      </c>
      <c r="N1514" t="s">
        <v>95</v>
      </c>
      <c r="O1514">
        <v>101</v>
      </c>
      <c r="P1514" t="s">
        <v>32</v>
      </c>
      <c r="Q1514">
        <v>200</v>
      </c>
      <c r="R1514" t="s">
        <v>663</v>
      </c>
      <c r="S1514" t="s">
        <v>40</v>
      </c>
      <c r="T1514" t="s">
        <v>41</v>
      </c>
      <c r="U1514">
        <v>761</v>
      </c>
      <c r="Y1514" t="s">
        <v>2795</v>
      </c>
      <c r="AA1514">
        <v>34.090899999999998</v>
      </c>
      <c r="AB1514">
        <v>-118.29170000000001</v>
      </c>
      <c r="AC1514">
        <f t="shared" si="23"/>
        <v>0</v>
      </c>
    </row>
    <row r="1515" spans="1:29" x14ac:dyDescent="0.35">
      <c r="A1515">
        <v>200911627</v>
      </c>
      <c r="B1515" s="1">
        <v>44008</v>
      </c>
      <c r="C1515" s="1">
        <v>44007</v>
      </c>
      <c r="D1515">
        <v>1840</v>
      </c>
      <c r="E1515">
        <v>9</v>
      </c>
      <c r="F1515" t="s">
        <v>49</v>
      </c>
      <c r="G1515">
        <v>937</v>
      </c>
      <c r="H1515">
        <v>2</v>
      </c>
      <c r="I1515">
        <v>354</v>
      </c>
      <c r="J1515" t="s">
        <v>167</v>
      </c>
      <c r="K1515" t="s">
        <v>2796</v>
      </c>
      <c r="L1515">
        <v>47</v>
      </c>
      <c r="M1515" t="s">
        <v>94</v>
      </c>
      <c r="N1515" t="s">
        <v>73</v>
      </c>
      <c r="O1515">
        <v>710</v>
      </c>
      <c r="P1515" t="s">
        <v>394</v>
      </c>
      <c r="S1515" t="s">
        <v>40</v>
      </c>
      <c r="T1515" t="s">
        <v>41</v>
      </c>
      <c r="U1515">
        <v>354</v>
      </c>
      <c r="Y1515" t="s">
        <v>2797</v>
      </c>
      <c r="AA1515">
        <v>34.186700000000002</v>
      </c>
      <c r="AB1515">
        <v>-118.434</v>
      </c>
      <c r="AC1515">
        <f t="shared" si="23"/>
        <v>0</v>
      </c>
    </row>
    <row r="1516" spans="1:29" x14ac:dyDescent="0.35">
      <c r="A1516">
        <v>201306574</v>
      </c>
      <c r="B1516" s="1">
        <v>43876</v>
      </c>
      <c r="C1516" s="1">
        <v>43865</v>
      </c>
      <c r="D1516">
        <v>1330</v>
      </c>
      <c r="E1516">
        <v>13</v>
      </c>
      <c r="F1516" t="s">
        <v>62</v>
      </c>
      <c r="G1516">
        <v>1303</v>
      </c>
      <c r="H1516">
        <v>1</v>
      </c>
      <c r="I1516">
        <v>341</v>
      </c>
      <c r="J1516" t="s">
        <v>157</v>
      </c>
      <c r="K1516">
        <v>344</v>
      </c>
      <c r="L1516">
        <v>51</v>
      </c>
      <c r="M1516" t="s">
        <v>30</v>
      </c>
      <c r="N1516" t="s">
        <v>163</v>
      </c>
      <c r="O1516">
        <v>203</v>
      </c>
      <c r="P1516" t="s">
        <v>101</v>
      </c>
      <c r="S1516" t="s">
        <v>40</v>
      </c>
      <c r="T1516" t="s">
        <v>41</v>
      </c>
      <c r="U1516">
        <v>341</v>
      </c>
      <c r="Y1516" t="s">
        <v>2798</v>
      </c>
      <c r="AA1516">
        <v>34.0321</v>
      </c>
      <c r="AB1516">
        <v>-118.2499</v>
      </c>
      <c r="AC1516">
        <f t="shared" si="23"/>
        <v>0</v>
      </c>
    </row>
    <row r="1517" spans="1:29" x14ac:dyDescent="0.35">
      <c r="A1517">
        <v>200906674</v>
      </c>
      <c r="B1517" s="1">
        <v>43889</v>
      </c>
      <c r="C1517" s="1">
        <v>43887</v>
      </c>
      <c r="D1517">
        <v>1630</v>
      </c>
      <c r="E1517">
        <v>9</v>
      </c>
      <c r="F1517" t="s">
        <v>49</v>
      </c>
      <c r="G1517">
        <v>905</v>
      </c>
      <c r="H1517">
        <v>1</v>
      </c>
      <c r="I1517">
        <v>440</v>
      </c>
      <c r="J1517" t="s">
        <v>213</v>
      </c>
      <c r="K1517">
        <v>344</v>
      </c>
      <c r="L1517">
        <v>56</v>
      </c>
      <c r="M1517" t="s">
        <v>30</v>
      </c>
      <c r="N1517" t="s">
        <v>73</v>
      </c>
      <c r="O1517">
        <v>119</v>
      </c>
      <c r="P1517" t="s">
        <v>333</v>
      </c>
      <c r="S1517" t="s">
        <v>40</v>
      </c>
      <c r="T1517" t="s">
        <v>41</v>
      </c>
      <c r="U1517">
        <v>440</v>
      </c>
      <c r="Y1517" t="s">
        <v>2799</v>
      </c>
      <c r="AA1517">
        <v>34.203899999999997</v>
      </c>
      <c r="AB1517">
        <v>-118.45010000000001</v>
      </c>
      <c r="AC1517">
        <f t="shared" si="23"/>
        <v>0</v>
      </c>
    </row>
    <row r="1518" spans="1:29" x14ac:dyDescent="0.35">
      <c r="A1518">
        <v>200313462</v>
      </c>
      <c r="B1518" s="1">
        <v>44012</v>
      </c>
      <c r="C1518" s="1">
        <v>44011</v>
      </c>
      <c r="D1518">
        <v>800</v>
      </c>
      <c r="E1518">
        <v>3</v>
      </c>
      <c r="F1518" t="s">
        <v>43</v>
      </c>
      <c r="G1518">
        <v>362</v>
      </c>
      <c r="H1518">
        <v>2</v>
      </c>
      <c r="I1518">
        <v>740</v>
      </c>
      <c r="J1518" t="s">
        <v>224</v>
      </c>
      <c r="K1518" t="s">
        <v>2800</v>
      </c>
      <c r="L1518">
        <v>33</v>
      </c>
      <c r="M1518" t="s">
        <v>94</v>
      </c>
      <c r="N1518" t="s">
        <v>163</v>
      </c>
      <c r="O1518">
        <v>122</v>
      </c>
      <c r="P1518" t="s">
        <v>275</v>
      </c>
      <c r="S1518" t="s">
        <v>40</v>
      </c>
      <c r="T1518" t="s">
        <v>41</v>
      </c>
      <c r="U1518">
        <v>740</v>
      </c>
      <c r="Y1518" t="s">
        <v>2801</v>
      </c>
      <c r="AA1518">
        <v>34.015000000000001</v>
      </c>
      <c r="AB1518">
        <v>-118.3472</v>
      </c>
      <c r="AC1518">
        <f t="shared" si="23"/>
        <v>0</v>
      </c>
    </row>
    <row r="1519" spans="1:29" x14ac:dyDescent="0.35">
      <c r="A1519">
        <v>200912586</v>
      </c>
      <c r="B1519" s="1">
        <v>44032</v>
      </c>
      <c r="C1519" s="1">
        <v>44032</v>
      </c>
      <c r="D1519">
        <v>1830</v>
      </c>
      <c r="E1519">
        <v>9</v>
      </c>
      <c r="F1519" t="s">
        <v>49</v>
      </c>
      <c r="G1519">
        <v>901</v>
      </c>
      <c r="H1519">
        <v>2</v>
      </c>
      <c r="I1519">
        <v>813</v>
      </c>
      <c r="J1519" t="s">
        <v>2565</v>
      </c>
      <c r="K1519" t="s">
        <v>2802</v>
      </c>
      <c r="L1519">
        <v>17</v>
      </c>
      <c r="M1519" t="s">
        <v>94</v>
      </c>
      <c r="N1519" t="s">
        <v>163</v>
      </c>
      <c r="O1519">
        <v>101</v>
      </c>
      <c r="P1519" t="s">
        <v>32</v>
      </c>
      <c r="S1519" t="s">
        <v>84</v>
      </c>
      <c r="T1519" t="s">
        <v>85</v>
      </c>
      <c r="U1519">
        <v>813</v>
      </c>
      <c r="Y1519" t="s">
        <v>2803</v>
      </c>
      <c r="Z1519" t="s">
        <v>2804</v>
      </c>
      <c r="AA1519">
        <v>34.207599999999999</v>
      </c>
      <c r="AB1519">
        <v>-118.46729999999999</v>
      </c>
      <c r="AC1519">
        <f t="shared" si="23"/>
        <v>0</v>
      </c>
    </row>
    <row r="1520" spans="1:29" x14ac:dyDescent="0.35">
      <c r="A1520">
        <v>201014253</v>
      </c>
      <c r="B1520" s="1">
        <v>44124</v>
      </c>
      <c r="C1520" s="1">
        <v>44123</v>
      </c>
      <c r="D1520">
        <v>2100</v>
      </c>
      <c r="E1520">
        <v>10</v>
      </c>
      <c r="F1520" t="s">
        <v>103</v>
      </c>
      <c r="G1520">
        <v>1067</v>
      </c>
      <c r="H1520">
        <v>1</v>
      </c>
      <c r="I1520">
        <v>310</v>
      </c>
      <c r="J1520" t="s">
        <v>71</v>
      </c>
      <c r="K1520" t="s">
        <v>2805</v>
      </c>
      <c r="L1520">
        <v>0</v>
      </c>
      <c r="M1520" t="s">
        <v>30</v>
      </c>
      <c r="N1520" t="s">
        <v>73</v>
      </c>
      <c r="O1520">
        <v>123</v>
      </c>
      <c r="P1520" t="s">
        <v>290</v>
      </c>
      <c r="S1520" t="s">
        <v>40</v>
      </c>
      <c r="T1520" t="s">
        <v>41</v>
      </c>
      <c r="U1520">
        <v>310</v>
      </c>
      <c r="Y1520" t="s">
        <v>2806</v>
      </c>
      <c r="AA1520">
        <v>34.165999999999997</v>
      </c>
      <c r="AB1520">
        <v>-118.5095</v>
      </c>
      <c r="AC1520">
        <f t="shared" si="23"/>
        <v>0</v>
      </c>
    </row>
    <row r="1521" spans="1:29" x14ac:dyDescent="0.35">
      <c r="A1521">
        <v>201109224</v>
      </c>
      <c r="B1521" s="1">
        <v>43961</v>
      </c>
      <c r="C1521" s="1">
        <v>43960</v>
      </c>
      <c r="D1521">
        <v>707</v>
      </c>
      <c r="E1521">
        <v>11</v>
      </c>
      <c r="F1521" t="s">
        <v>64</v>
      </c>
      <c r="G1521">
        <v>1181</v>
      </c>
      <c r="H1521">
        <v>1</v>
      </c>
      <c r="I1521">
        <v>420</v>
      </c>
      <c r="J1521" t="s">
        <v>352</v>
      </c>
      <c r="K1521" t="s">
        <v>670</v>
      </c>
      <c r="L1521">
        <v>55</v>
      </c>
      <c r="M1521" t="s">
        <v>30</v>
      </c>
      <c r="N1521" t="s">
        <v>73</v>
      </c>
      <c r="O1521">
        <v>101</v>
      </c>
      <c r="P1521" t="s">
        <v>32</v>
      </c>
      <c r="S1521" t="s">
        <v>40</v>
      </c>
      <c r="T1521" t="s">
        <v>41</v>
      </c>
      <c r="U1521">
        <v>420</v>
      </c>
      <c r="Y1521" t="s">
        <v>2807</v>
      </c>
      <c r="AA1521">
        <v>34.081299999999999</v>
      </c>
      <c r="AB1521">
        <v>-118.2679</v>
      </c>
      <c r="AC1521">
        <f t="shared" si="23"/>
        <v>0</v>
      </c>
    </row>
    <row r="1522" spans="1:29" x14ac:dyDescent="0.35">
      <c r="A1522">
        <v>200308584</v>
      </c>
      <c r="B1522" s="1">
        <v>43905</v>
      </c>
      <c r="C1522" s="1">
        <v>43905</v>
      </c>
      <c r="D1522">
        <v>700</v>
      </c>
      <c r="E1522">
        <v>3</v>
      </c>
      <c r="F1522" t="s">
        <v>43</v>
      </c>
      <c r="G1522">
        <v>373</v>
      </c>
      <c r="H1522">
        <v>2</v>
      </c>
      <c r="I1522">
        <v>745</v>
      </c>
      <c r="J1522" t="s">
        <v>139</v>
      </c>
      <c r="K1522" t="s">
        <v>2808</v>
      </c>
      <c r="L1522">
        <v>58</v>
      </c>
      <c r="M1522" t="s">
        <v>30</v>
      </c>
      <c r="N1522" t="s">
        <v>95</v>
      </c>
      <c r="O1522">
        <v>501</v>
      </c>
      <c r="P1522" t="s">
        <v>164</v>
      </c>
      <c r="S1522" t="s">
        <v>40</v>
      </c>
      <c r="T1522" t="s">
        <v>41</v>
      </c>
      <c r="U1522">
        <v>745</v>
      </c>
      <c r="Y1522" t="s">
        <v>2809</v>
      </c>
      <c r="AA1522">
        <v>34.014600000000002</v>
      </c>
      <c r="AB1522">
        <v>-118.3301</v>
      </c>
      <c r="AC1522">
        <f t="shared" si="23"/>
        <v>0</v>
      </c>
    </row>
    <row r="1523" spans="1:29" x14ac:dyDescent="0.35">
      <c r="A1523">
        <v>200118573</v>
      </c>
      <c r="B1523" s="1">
        <v>44101</v>
      </c>
      <c r="C1523" s="1">
        <v>44101</v>
      </c>
      <c r="D1523">
        <v>1530</v>
      </c>
      <c r="E1523">
        <v>1</v>
      </c>
      <c r="F1523" t="s">
        <v>36</v>
      </c>
      <c r="G1523">
        <v>156</v>
      </c>
      <c r="H1523">
        <v>2</v>
      </c>
      <c r="I1523">
        <v>624</v>
      </c>
      <c r="J1523" t="s">
        <v>171</v>
      </c>
      <c r="K1523" t="s">
        <v>2810</v>
      </c>
      <c r="L1523">
        <v>40</v>
      </c>
      <c r="M1523" t="s">
        <v>94</v>
      </c>
      <c r="N1523" t="s">
        <v>73</v>
      </c>
      <c r="O1523">
        <v>502</v>
      </c>
      <c r="P1523" t="s">
        <v>47</v>
      </c>
      <c r="Q1523">
        <v>400</v>
      </c>
      <c r="R1523" t="s">
        <v>143</v>
      </c>
      <c r="S1523" t="s">
        <v>40</v>
      </c>
      <c r="T1523" t="s">
        <v>41</v>
      </c>
      <c r="U1523">
        <v>624</v>
      </c>
      <c r="Y1523" t="s">
        <v>497</v>
      </c>
      <c r="AA1523">
        <v>34.043999999999997</v>
      </c>
      <c r="AB1523">
        <v>-118.2467</v>
      </c>
      <c r="AC1523">
        <f t="shared" si="23"/>
        <v>0</v>
      </c>
    </row>
    <row r="1524" spans="1:29" x14ac:dyDescent="0.35">
      <c r="A1524">
        <v>201115573</v>
      </c>
      <c r="B1524" s="1">
        <v>44144</v>
      </c>
      <c r="C1524" s="1">
        <v>44144</v>
      </c>
      <c r="D1524">
        <v>1800</v>
      </c>
      <c r="E1524">
        <v>11</v>
      </c>
      <c r="F1524" t="s">
        <v>64</v>
      </c>
      <c r="G1524">
        <v>1172</v>
      </c>
      <c r="H1524">
        <v>1</v>
      </c>
      <c r="I1524">
        <v>510</v>
      </c>
      <c r="J1524" t="s">
        <v>29</v>
      </c>
      <c r="L1524">
        <v>0</v>
      </c>
      <c r="O1524">
        <v>101</v>
      </c>
      <c r="P1524" t="s">
        <v>32</v>
      </c>
      <c r="S1524" t="s">
        <v>40</v>
      </c>
      <c r="T1524" t="s">
        <v>41</v>
      </c>
      <c r="U1524">
        <v>510</v>
      </c>
      <c r="Y1524" t="s">
        <v>2811</v>
      </c>
      <c r="AA1524">
        <v>34.087899999999998</v>
      </c>
      <c r="AB1524">
        <v>-118.25960000000001</v>
      </c>
      <c r="AC1524">
        <f t="shared" si="23"/>
        <v>0</v>
      </c>
    </row>
    <row r="1525" spans="1:29" x14ac:dyDescent="0.35">
      <c r="A1525">
        <v>200316454</v>
      </c>
      <c r="B1525" s="1">
        <v>44072</v>
      </c>
      <c r="C1525" s="1">
        <v>44072</v>
      </c>
      <c r="D1525">
        <v>40</v>
      </c>
      <c r="E1525">
        <v>3</v>
      </c>
      <c r="F1525" t="s">
        <v>43</v>
      </c>
      <c r="G1525">
        <v>397</v>
      </c>
      <c r="H1525">
        <v>2</v>
      </c>
      <c r="I1525">
        <v>753</v>
      </c>
      <c r="J1525" t="s">
        <v>452</v>
      </c>
      <c r="K1525" t="s">
        <v>2812</v>
      </c>
      <c r="L1525">
        <v>19</v>
      </c>
      <c r="M1525" t="s">
        <v>46</v>
      </c>
      <c r="N1525" t="s">
        <v>46</v>
      </c>
      <c r="O1525">
        <v>101</v>
      </c>
      <c r="P1525" t="s">
        <v>32</v>
      </c>
      <c r="Q1525">
        <v>102</v>
      </c>
      <c r="R1525" t="s">
        <v>219</v>
      </c>
      <c r="S1525" t="s">
        <v>40</v>
      </c>
      <c r="T1525" t="s">
        <v>41</v>
      </c>
      <c r="U1525">
        <v>753</v>
      </c>
      <c r="Y1525" t="s">
        <v>580</v>
      </c>
      <c r="Z1525" t="s">
        <v>2813</v>
      </c>
      <c r="AA1525">
        <v>34.007300000000001</v>
      </c>
      <c r="AB1525">
        <v>-118.2937</v>
      </c>
      <c r="AC1525">
        <f t="shared" si="23"/>
        <v>0</v>
      </c>
    </row>
    <row r="1526" spans="1:29" x14ac:dyDescent="0.35">
      <c r="A1526">
        <v>200513367</v>
      </c>
      <c r="B1526" s="1">
        <v>44068</v>
      </c>
      <c r="C1526" s="1">
        <v>44066</v>
      </c>
      <c r="D1526">
        <v>1900</v>
      </c>
      <c r="E1526">
        <v>5</v>
      </c>
      <c r="F1526" t="s">
        <v>98</v>
      </c>
      <c r="G1526">
        <v>562</v>
      </c>
      <c r="H1526">
        <v>1</v>
      </c>
      <c r="I1526">
        <v>510</v>
      </c>
      <c r="J1526" t="s">
        <v>29</v>
      </c>
      <c r="L1526">
        <v>0</v>
      </c>
      <c r="O1526">
        <v>101</v>
      </c>
      <c r="P1526" t="s">
        <v>32</v>
      </c>
      <c r="S1526" t="s">
        <v>40</v>
      </c>
      <c r="T1526" t="s">
        <v>41</v>
      </c>
      <c r="U1526">
        <v>510</v>
      </c>
      <c r="Y1526" t="s">
        <v>2814</v>
      </c>
      <c r="AA1526">
        <v>33.737000000000002</v>
      </c>
      <c r="AB1526">
        <v>-118.3034</v>
      </c>
      <c r="AC1526">
        <f t="shared" si="23"/>
        <v>0</v>
      </c>
    </row>
    <row r="1527" spans="1:29" x14ac:dyDescent="0.35">
      <c r="A1527">
        <v>200108514</v>
      </c>
      <c r="B1527" s="1">
        <v>43895</v>
      </c>
      <c r="C1527" s="1">
        <v>43886</v>
      </c>
      <c r="D1527">
        <v>1300</v>
      </c>
      <c r="E1527">
        <v>1</v>
      </c>
      <c r="F1527" t="s">
        <v>36</v>
      </c>
      <c r="G1527">
        <v>162</v>
      </c>
      <c r="H1527">
        <v>1</v>
      </c>
      <c r="I1527">
        <v>341</v>
      </c>
      <c r="J1527" t="s">
        <v>157</v>
      </c>
      <c r="K1527" t="s">
        <v>699</v>
      </c>
      <c r="L1527">
        <v>46</v>
      </c>
      <c r="M1527" t="s">
        <v>94</v>
      </c>
      <c r="N1527" t="s">
        <v>95</v>
      </c>
      <c r="O1527">
        <v>702</v>
      </c>
      <c r="P1527" t="s">
        <v>552</v>
      </c>
      <c r="S1527" t="s">
        <v>40</v>
      </c>
      <c r="T1527" t="s">
        <v>41</v>
      </c>
      <c r="U1527">
        <v>341</v>
      </c>
      <c r="Y1527" t="s">
        <v>2815</v>
      </c>
      <c r="AA1527">
        <v>34.048699999999997</v>
      </c>
      <c r="AB1527">
        <v>-118.25879999999999</v>
      </c>
      <c r="AC1527">
        <f t="shared" si="23"/>
        <v>0</v>
      </c>
    </row>
    <row r="1528" spans="1:29" x14ac:dyDescent="0.35">
      <c r="A1528">
        <v>200310210</v>
      </c>
      <c r="B1528" s="1">
        <v>43942</v>
      </c>
      <c r="C1528" s="1">
        <v>43901</v>
      </c>
      <c r="D1528">
        <v>1900</v>
      </c>
      <c r="E1528">
        <v>3</v>
      </c>
      <c r="F1528" t="s">
        <v>43</v>
      </c>
      <c r="G1528">
        <v>336</v>
      </c>
      <c r="H1528">
        <v>1</v>
      </c>
      <c r="I1528">
        <v>510</v>
      </c>
      <c r="J1528" t="s">
        <v>29</v>
      </c>
      <c r="L1528">
        <v>0</v>
      </c>
      <c r="O1528">
        <v>101</v>
      </c>
      <c r="P1528" t="s">
        <v>32</v>
      </c>
      <c r="S1528" t="s">
        <v>40</v>
      </c>
      <c r="T1528" t="s">
        <v>41</v>
      </c>
      <c r="U1528">
        <v>510</v>
      </c>
      <c r="Y1528" t="s">
        <v>1016</v>
      </c>
      <c r="AA1528">
        <v>34.0274</v>
      </c>
      <c r="AB1528">
        <v>-118.312</v>
      </c>
      <c r="AC1528">
        <f t="shared" si="23"/>
        <v>0</v>
      </c>
    </row>
    <row r="1529" spans="1:29" x14ac:dyDescent="0.35">
      <c r="A1529">
        <v>201211964</v>
      </c>
      <c r="B1529" s="1">
        <v>43952</v>
      </c>
      <c r="C1529" s="1">
        <v>43952</v>
      </c>
      <c r="D1529">
        <v>830</v>
      </c>
      <c r="E1529">
        <v>12</v>
      </c>
      <c r="F1529" t="s">
        <v>68</v>
      </c>
      <c r="G1529">
        <v>1249</v>
      </c>
      <c r="H1529">
        <v>1</v>
      </c>
      <c r="I1529">
        <v>210</v>
      </c>
      <c r="J1529" t="s">
        <v>149</v>
      </c>
      <c r="K1529" t="s">
        <v>2816</v>
      </c>
      <c r="L1529">
        <v>45</v>
      </c>
      <c r="M1529" t="s">
        <v>30</v>
      </c>
      <c r="N1529" t="s">
        <v>95</v>
      </c>
      <c r="O1529">
        <v>101</v>
      </c>
      <c r="P1529" t="s">
        <v>32</v>
      </c>
      <c r="Q1529">
        <v>219</v>
      </c>
      <c r="R1529" t="s">
        <v>1950</v>
      </c>
      <c r="S1529" t="s">
        <v>33</v>
      </c>
      <c r="T1529" t="s">
        <v>34</v>
      </c>
      <c r="U1529">
        <v>210</v>
      </c>
      <c r="V1529">
        <v>998</v>
      </c>
      <c r="Y1529" t="s">
        <v>69</v>
      </c>
      <c r="Z1529" t="s">
        <v>2817</v>
      </c>
      <c r="AA1529">
        <v>33.974699999999999</v>
      </c>
      <c r="AB1529">
        <v>-118.286</v>
      </c>
      <c r="AC1529">
        <f t="shared" si="23"/>
        <v>1</v>
      </c>
    </row>
    <row r="1530" spans="1:29" x14ac:dyDescent="0.35">
      <c r="A1530">
        <v>201211690</v>
      </c>
      <c r="B1530" s="1">
        <v>43941</v>
      </c>
      <c r="C1530" s="1">
        <v>43941</v>
      </c>
      <c r="D1530">
        <v>1725</v>
      </c>
      <c r="E1530">
        <v>12</v>
      </c>
      <c r="F1530" t="s">
        <v>68</v>
      </c>
      <c r="G1530">
        <v>1235</v>
      </c>
      <c r="H1530">
        <v>2</v>
      </c>
      <c r="I1530">
        <v>745</v>
      </c>
      <c r="J1530" t="s">
        <v>139</v>
      </c>
      <c r="K1530">
        <v>329</v>
      </c>
      <c r="L1530">
        <v>30</v>
      </c>
      <c r="M1530" t="s">
        <v>30</v>
      </c>
      <c r="N1530" t="s">
        <v>95</v>
      </c>
      <c r="O1530">
        <v>502</v>
      </c>
      <c r="P1530" t="s">
        <v>47</v>
      </c>
      <c r="S1530" t="s">
        <v>40</v>
      </c>
      <c r="T1530" t="s">
        <v>41</v>
      </c>
      <c r="U1530">
        <v>745</v>
      </c>
      <c r="Y1530" t="s">
        <v>2818</v>
      </c>
      <c r="AA1530">
        <v>33.985900000000001</v>
      </c>
      <c r="AB1530">
        <v>-118.30240000000001</v>
      </c>
      <c r="AC1530">
        <f t="shared" si="23"/>
        <v>0</v>
      </c>
    </row>
    <row r="1531" spans="1:29" x14ac:dyDescent="0.35">
      <c r="A1531">
        <v>200215519</v>
      </c>
      <c r="B1531" s="1">
        <v>44102</v>
      </c>
      <c r="C1531" s="1">
        <v>44102</v>
      </c>
      <c r="D1531">
        <v>230</v>
      </c>
      <c r="E1531">
        <v>2</v>
      </c>
      <c r="F1531" t="s">
        <v>56</v>
      </c>
      <c r="G1531">
        <v>205</v>
      </c>
      <c r="H1531">
        <v>1</v>
      </c>
      <c r="I1531">
        <v>510</v>
      </c>
      <c r="J1531" t="s">
        <v>29</v>
      </c>
      <c r="L1531">
        <v>0</v>
      </c>
      <c r="O1531">
        <v>101</v>
      </c>
      <c r="P1531" t="s">
        <v>32</v>
      </c>
      <c r="S1531" t="s">
        <v>40</v>
      </c>
      <c r="T1531" t="s">
        <v>41</v>
      </c>
      <c r="U1531">
        <v>510</v>
      </c>
      <c r="Y1531" t="s">
        <v>2819</v>
      </c>
      <c r="AA1531">
        <v>34.080399999999997</v>
      </c>
      <c r="AB1531">
        <v>-118.27500000000001</v>
      </c>
      <c r="AC1531">
        <f t="shared" si="23"/>
        <v>0</v>
      </c>
    </row>
    <row r="1532" spans="1:29" x14ac:dyDescent="0.35">
      <c r="A1532">
        <v>200613925</v>
      </c>
      <c r="B1532" s="1">
        <v>44056</v>
      </c>
      <c r="C1532" s="1">
        <v>44056</v>
      </c>
      <c r="D1532">
        <v>1308</v>
      </c>
      <c r="E1532">
        <v>6</v>
      </c>
      <c r="F1532" t="s">
        <v>91</v>
      </c>
      <c r="G1532">
        <v>663</v>
      </c>
      <c r="H1532">
        <v>2</v>
      </c>
      <c r="I1532">
        <v>930</v>
      </c>
      <c r="J1532" t="s">
        <v>339</v>
      </c>
      <c r="K1532" t="s">
        <v>2820</v>
      </c>
      <c r="L1532">
        <v>51</v>
      </c>
      <c r="M1532" t="s">
        <v>94</v>
      </c>
      <c r="N1532" t="s">
        <v>95</v>
      </c>
      <c r="O1532">
        <v>203</v>
      </c>
      <c r="P1532" t="s">
        <v>101</v>
      </c>
      <c r="Q1532">
        <v>511</v>
      </c>
      <c r="R1532" t="s">
        <v>151</v>
      </c>
      <c r="S1532" t="s">
        <v>40</v>
      </c>
      <c r="T1532" t="s">
        <v>41</v>
      </c>
      <c r="U1532">
        <v>930</v>
      </c>
      <c r="Y1532" t="s">
        <v>2821</v>
      </c>
      <c r="AA1532">
        <v>34.092599999999997</v>
      </c>
      <c r="AB1532">
        <v>-118.3366</v>
      </c>
      <c r="AC1532">
        <f t="shared" si="23"/>
        <v>0</v>
      </c>
    </row>
    <row r="1533" spans="1:29" x14ac:dyDescent="0.35">
      <c r="A1533">
        <v>200914871</v>
      </c>
      <c r="B1533" s="1">
        <v>44092</v>
      </c>
      <c r="C1533" s="1">
        <v>44081</v>
      </c>
      <c r="D1533">
        <v>1</v>
      </c>
      <c r="E1533">
        <v>9</v>
      </c>
      <c r="F1533" t="s">
        <v>49</v>
      </c>
      <c r="G1533">
        <v>969</v>
      </c>
      <c r="H1533">
        <v>2</v>
      </c>
      <c r="I1533">
        <v>354</v>
      </c>
      <c r="J1533" t="s">
        <v>167</v>
      </c>
      <c r="K1533">
        <v>377</v>
      </c>
      <c r="L1533">
        <v>36</v>
      </c>
      <c r="M1533" t="s">
        <v>94</v>
      </c>
      <c r="N1533" t="s">
        <v>73</v>
      </c>
      <c r="O1533">
        <v>710</v>
      </c>
      <c r="P1533" t="s">
        <v>394</v>
      </c>
      <c r="S1533" t="s">
        <v>40</v>
      </c>
      <c r="T1533" t="s">
        <v>41</v>
      </c>
      <c r="U1533">
        <v>354</v>
      </c>
      <c r="Y1533" t="s">
        <v>2822</v>
      </c>
      <c r="AA1533">
        <v>34.157600000000002</v>
      </c>
      <c r="AB1533">
        <v>-118.4144</v>
      </c>
      <c r="AC1533">
        <f t="shared" si="23"/>
        <v>0</v>
      </c>
    </row>
    <row r="1534" spans="1:29" x14ac:dyDescent="0.35">
      <c r="A1534">
        <v>201217622</v>
      </c>
      <c r="B1534" s="1">
        <v>44045</v>
      </c>
      <c r="C1534" s="1">
        <v>44044</v>
      </c>
      <c r="D1534">
        <v>1500</v>
      </c>
      <c r="E1534">
        <v>12</v>
      </c>
      <c r="F1534" t="s">
        <v>68</v>
      </c>
      <c r="G1534">
        <v>1257</v>
      </c>
      <c r="H1534">
        <v>1</v>
      </c>
      <c r="I1534">
        <v>510</v>
      </c>
      <c r="J1534" t="s">
        <v>29</v>
      </c>
      <c r="L1534">
        <v>0</v>
      </c>
      <c r="O1534">
        <v>101</v>
      </c>
      <c r="P1534" t="s">
        <v>32</v>
      </c>
      <c r="S1534" t="s">
        <v>40</v>
      </c>
      <c r="T1534" t="s">
        <v>41</v>
      </c>
      <c r="U1534">
        <v>510</v>
      </c>
      <c r="Y1534" t="s">
        <v>2213</v>
      </c>
      <c r="AA1534">
        <v>33.968800000000002</v>
      </c>
      <c r="AB1534">
        <v>-118.2873</v>
      </c>
      <c r="AC1534">
        <f t="shared" si="23"/>
        <v>0</v>
      </c>
    </row>
    <row r="1535" spans="1:29" x14ac:dyDescent="0.35">
      <c r="A1535">
        <v>201104780</v>
      </c>
      <c r="B1535" s="1">
        <v>43847</v>
      </c>
      <c r="C1535" s="1">
        <v>43847</v>
      </c>
      <c r="D1535">
        <v>1915</v>
      </c>
      <c r="E1535">
        <v>11</v>
      </c>
      <c r="F1535" t="s">
        <v>64</v>
      </c>
      <c r="G1535">
        <v>1147</v>
      </c>
      <c r="H1535">
        <v>2</v>
      </c>
      <c r="I1535">
        <v>624</v>
      </c>
      <c r="J1535" t="s">
        <v>171</v>
      </c>
      <c r="K1535" t="s">
        <v>1668</v>
      </c>
      <c r="L1535">
        <v>31</v>
      </c>
      <c r="M1535" t="s">
        <v>30</v>
      </c>
      <c r="N1535" t="s">
        <v>95</v>
      </c>
      <c r="O1535">
        <v>101</v>
      </c>
      <c r="P1535" t="s">
        <v>32</v>
      </c>
      <c r="Q1535">
        <v>500</v>
      </c>
      <c r="R1535" t="s">
        <v>184</v>
      </c>
      <c r="S1535" t="s">
        <v>40</v>
      </c>
      <c r="T1535" t="s">
        <v>41</v>
      </c>
      <c r="U1535">
        <v>624</v>
      </c>
      <c r="Y1535" t="s">
        <v>2823</v>
      </c>
      <c r="Z1535" t="s">
        <v>2824</v>
      </c>
      <c r="AA1535">
        <v>34.095100000000002</v>
      </c>
      <c r="AB1535">
        <v>-118.2311</v>
      </c>
      <c r="AC1535">
        <f t="shared" si="23"/>
        <v>0</v>
      </c>
    </row>
    <row r="1536" spans="1:29" x14ac:dyDescent="0.35">
      <c r="A1536">
        <v>200506744</v>
      </c>
      <c r="B1536" s="1">
        <v>43894</v>
      </c>
      <c r="C1536" s="1">
        <v>43891</v>
      </c>
      <c r="D1536">
        <v>1500</v>
      </c>
      <c r="E1536">
        <v>5</v>
      </c>
      <c r="F1536" t="s">
        <v>98</v>
      </c>
      <c r="G1536">
        <v>504</v>
      </c>
      <c r="H1536">
        <v>1</v>
      </c>
      <c r="I1536">
        <v>310</v>
      </c>
      <c r="J1536" t="s">
        <v>71</v>
      </c>
      <c r="K1536" t="s">
        <v>2825</v>
      </c>
      <c r="L1536">
        <v>45</v>
      </c>
      <c r="M1536" t="s">
        <v>30</v>
      </c>
      <c r="N1536" t="s">
        <v>95</v>
      </c>
      <c r="O1536">
        <v>502</v>
      </c>
      <c r="P1536" t="s">
        <v>47</v>
      </c>
      <c r="S1536" t="s">
        <v>40</v>
      </c>
      <c r="T1536" t="s">
        <v>41</v>
      </c>
      <c r="U1536">
        <v>310</v>
      </c>
      <c r="Y1536" t="s">
        <v>2826</v>
      </c>
      <c r="AA1536">
        <v>33.843899999999998</v>
      </c>
      <c r="AB1536">
        <v>-118.304</v>
      </c>
      <c r="AC1536">
        <f t="shared" si="23"/>
        <v>0</v>
      </c>
    </row>
    <row r="1537" spans="1:29" x14ac:dyDescent="0.35">
      <c r="A1537">
        <v>200206865</v>
      </c>
      <c r="B1537" s="1">
        <v>43887</v>
      </c>
      <c r="C1537" s="1">
        <v>43884</v>
      </c>
      <c r="D1537">
        <v>1</v>
      </c>
      <c r="E1537">
        <v>2</v>
      </c>
      <c r="F1537" t="s">
        <v>56</v>
      </c>
      <c r="G1537">
        <v>235</v>
      </c>
      <c r="H1537">
        <v>1</v>
      </c>
      <c r="I1537">
        <v>331</v>
      </c>
      <c r="J1537" t="s">
        <v>233</v>
      </c>
      <c r="K1537" t="s">
        <v>237</v>
      </c>
      <c r="L1537">
        <v>56</v>
      </c>
      <c r="M1537" t="s">
        <v>30</v>
      </c>
      <c r="N1537" t="s">
        <v>95</v>
      </c>
      <c r="O1537">
        <v>101</v>
      </c>
      <c r="P1537" t="s">
        <v>32</v>
      </c>
      <c r="S1537" t="s">
        <v>40</v>
      </c>
      <c r="T1537" t="s">
        <v>41</v>
      </c>
      <c r="U1537">
        <v>331</v>
      </c>
      <c r="Y1537" t="s">
        <v>2827</v>
      </c>
      <c r="AA1537">
        <v>34.067399999999999</v>
      </c>
      <c r="AB1537">
        <v>-118.2753</v>
      </c>
      <c r="AC1537">
        <f t="shared" si="23"/>
        <v>0</v>
      </c>
    </row>
    <row r="1538" spans="1:29" x14ac:dyDescent="0.35">
      <c r="A1538">
        <v>200512437</v>
      </c>
      <c r="B1538" s="1">
        <v>44041</v>
      </c>
      <c r="C1538" s="1">
        <v>44041</v>
      </c>
      <c r="D1538">
        <v>945</v>
      </c>
      <c r="E1538">
        <v>5</v>
      </c>
      <c r="F1538" t="s">
        <v>98</v>
      </c>
      <c r="G1538">
        <v>584</v>
      </c>
      <c r="H1538">
        <v>2</v>
      </c>
      <c r="I1538">
        <v>901</v>
      </c>
      <c r="J1538" t="s">
        <v>210</v>
      </c>
      <c r="K1538" t="s">
        <v>2828</v>
      </c>
      <c r="L1538">
        <v>30</v>
      </c>
      <c r="M1538" t="s">
        <v>94</v>
      </c>
      <c r="N1538" t="s">
        <v>73</v>
      </c>
      <c r="O1538">
        <v>104</v>
      </c>
      <c r="P1538" t="s">
        <v>201</v>
      </c>
      <c r="S1538" t="s">
        <v>33</v>
      </c>
      <c r="T1538" t="s">
        <v>34</v>
      </c>
      <c r="U1538">
        <v>901</v>
      </c>
      <c r="Y1538" t="s">
        <v>2829</v>
      </c>
      <c r="AA1538">
        <v>33.720599999999997</v>
      </c>
      <c r="AB1538">
        <v>-118.2946</v>
      </c>
      <c r="AC1538">
        <f t="shared" si="23"/>
        <v>1</v>
      </c>
    </row>
    <row r="1539" spans="1:29" x14ac:dyDescent="0.35">
      <c r="A1539">
        <v>201109461</v>
      </c>
      <c r="B1539" s="1">
        <v>43969</v>
      </c>
      <c r="C1539" s="1">
        <v>43968</v>
      </c>
      <c r="D1539">
        <v>630</v>
      </c>
      <c r="E1539">
        <v>11</v>
      </c>
      <c r="F1539" t="s">
        <v>64</v>
      </c>
      <c r="G1539">
        <v>1116</v>
      </c>
      <c r="H1539">
        <v>1</v>
      </c>
      <c r="I1539">
        <v>440</v>
      </c>
      <c r="J1539" t="s">
        <v>213</v>
      </c>
      <c r="K1539">
        <v>344</v>
      </c>
      <c r="L1539">
        <v>40</v>
      </c>
      <c r="M1539" t="s">
        <v>94</v>
      </c>
      <c r="N1539" t="s">
        <v>73</v>
      </c>
      <c r="O1539">
        <v>121</v>
      </c>
      <c r="P1539" t="s">
        <v>246</v>
      </c>
      <c r="S1539" t="s">
        <v>40</v>
      </c>
      <c r="T1539" t="s">
        <v>41</v>
      </c>
      <c r="U1539">
        <v>440</v>
      </c>
      <c r="Y1539" t="s">
        <v>2830</v>
      </c>
      <c r="AA1539">
        <v>34.114899999999999</v>
      </c>
      <c r="AB1539">
        <v>-118.2054</v>
      </c>
      <c r="AC1539">
        <f t="shared" ref="AC1539:AC1602" si="24">IF(OR((S:S)="CC", S:S="AA",S:S="JA"), 1, 0)</f>
        <v>0</v>
      </c>
    </row>
    <row r="1540" spans="1:29" x14ac:dyDescent="0.35">
      <c r="A1540">
        <v>201007734</v>
      </c>
      <c r="B1540" s="1">
        <v>43923</v>
      </c>
      <c r="C1540" s="1">
        <v>43923</v>
      </c>
      <c r="D1540">
        <v>1815</v>
      </c>
      <c r="E1540">
        <v>10</v>
      </c>
      <c r="F1540" t="s">
        <v>103</v>
      </c>
      <c r="G1540">
        <v>1021</v>
      </c>
      <c r="H1540">
        <v>2</v>
      </c>
      <c r="I1540">
        <v>946</v>
      </c>
      <c r="J1540" t="s">
        <v>125</v>
      </c>
      <c r="K1540">
        <v>1501</v>
      </c>
      <c r="L1540">
        <v>0</v>
      </c>
      <c r="M1540" t="s">
        <v>30</v>
      </c>
      <c r="N1540" t="s">
        <v>73</v>
      </c>
      <c r="O1540">
        <v>718</v>
      </c>
      <c r="P1540" t="s">
        <v>2831</v>
      </c>
      <c r="S1540" t="s">
        <v>40</v>
      </c>
      <c r="T1540" t="s">
        <v>41</v>
      </c>
      <c r="U1540">
        <v>946</v>
      </c>
      <c r="Y1540" t="s">
        <v>2832</v>
      </c>
      <c r="AA1540">
        <v>34.195399999999999</v>
      </c>
      <c r="AB1540">
        <v>-118.5577</v>
      </c>
      <c r="AC1540">
        <f t="shared" si="24"/>
        <v>0</v>
      </c>
    </row>
    <row r="1541" spans="1:29" x14ac:dyDescent="0.35">
      <c r="A1541">
        <v>200914026</v>
      </c>
      <c r="B1541" s="1">
        <v>44069</v>
      </c>
      <c r="C1541" s="1">
        <v>44066</v>
      </c>
      <c r="D1541">
        <v>2340</v>
      </c>
      <c r="E1541">
        <v>9</v>
      </c>
      <c r="F1541" t="s">
        <v>49</v>
      </c>
      <c r="G1541">
        <v>966</v>
      </c>
      <c r="H1541">
        <v>1</v>
      </c>
      <c r="I1541">
        <v>420</v>
      </c>
      <c r="J1541" t="s">
        <v>352</v>
      </c>
      <c r="K1541" t="s">
        <v>245</v>
      </c>
      <c r="L1541">
        <v>49</v>
      </c>
      <c r="M1541" t="s">
        <v>30</v>
      </c>
      <c r="N1541" t="s">
        <v>73</v>
      </c>
      <c r="O1541">
        <v>101</v>
      </c>
      <c r="P1541" t="s">
        <v>32</v>
      </c>
      <c r="S1541" t="s">
        <v>40</v>
      </c>
      <c r="T1541" t="s">
        <v>41</v>
      </c>
      <c r="U1541">
        <v>420</v>
      </c>
      <c r="Y1541" t="s">
        <v>2833</v>
      </c>
      <c r="AA1541">
        <v>34.155999999999999</v>
      </c>
      <c r="AB1541">
        <v>-118.42910000000001</v>
      </c>
      <c r="AC1541">
        <f t="shared" si="24"/>
        <v>0</v>
      </c>
    </row>
    <row r="1542" spans="1:29" x14ac:dyDescent="0.35">
      <c r="A1542">
        <v>201010868</v>
      </c>
      <c r="B1542" s="1">
        <v>44022</v>
      </c>
      <c r="C1542" s="1">
        <v>44021</v>
      </c>
      <c r="D1542">
        <v>2200</v>
      </c>
      <c r="E1542">
        <v>10</v>
      </c>
      <c r="F1542" t="s">
        <v>103</v>
      </c>
      <c r="G1542">
        <v>1045</v>
      </c>
      <c r="H1542">
        <v>1</v>
      </c>
      <c r="I1542">
        <v>330</v>
      </c>
      <c r="J1542" t="s">
        <v>37</v>
      </c>
      <c r="K1542" t="s">
        <v>2834</v>
      </c>
      <c r="L1542">
        <v>46</v>
      </c>
      <c r="M1542" t="s">
        <v>30</v>
      </c>
      <c r="N1542" t="s">
        <v>31</v>
      </c>
      <c r="O1542">
        <v>101</v>
      </c>
      <c r="P1542" t="s">
        <v>32</v>
      </c>
      <c r="S1542" t="s">
        <v>40</v>
      </c>
      <c r="T1542" t="s">
        <v>41</v>
      </c>
      <c r="U1542">
        <v>330</v>
      </c>
      <c r="Y1542" t="s">
        <v>2835</v>
      </c>
      <c r="AA1542">
        <v>34.1753</v>
      </c>
      <c r="AB1542">
        <v>-118.5286</v>
      </c>
      <c r="AC1542">
        <f t="shared" si="24"/>
        <v>0</v>
      </c>
    </row>
    <row r="1543" spans="1:29" x14ac:dyDescent="0.35">
      <c r="A1543">
        <v>200411078</v>
      </c>
      <c r="B1543" s="1">
        <v>44035</v>
      </c>
      <c r="C1543" s="1">
        <v>44035</v>
      </c>
      <c r="D1543">
        <v>445</v>
      </c>
      <c r="E1543">
        <v>4</v>
      </c>
      <c r="F1543" t="s">
        <v>54</v>
      </c>
      <c r="G1543">
        <v>478</v>
      </c>
      <c r="H1543">
        <v>1</v>
      </c>
      <c r="I1543">
        <v>510</v>
      </c>
      <c r="J1543" t="s">
        <v>29</v>
      </c>
      <c r="L1543">
        <v>0</v>
      </c>
      <c r="O1543">
        <v>101</v>
      </c>
      <c r="P1543" t="s">
        <v>32</v>
      </c>
      <c r="S1543" t="s">
        <v>40</v>
      </c>
      <c r="T1543" t="s">
        <v>41</v>
      </c>
      <c r="U1543">
        <v>510</v>
      </c>
      <c r="Y1543" t="s">
        <v>2836</v>
      </c>
      <c r="AA1543">
        <v>34.026600000000002</v>
      </c>
      <c r="AB1543">
        <v>-118.2042</v>
      </c>
      <c r="AC1543">
        <f t="shared" si="24"/>
        <v>0</v>
      </c>
    </row>
    <row r="1544" spans="1:29" x14ac:dyDescent="0.35">
      <c r="A1544">
        <v>201217503</v>
      </c>
      <c r="B1544" s="1">
        <v>44042</v>
      </c>
      <c r="C1544" s="1">
        <v>44042</v>
      </c>
      <c r="D1544">
        <v>1445</v>
      </c>
      <c r="E1544">
        <v>12</v>
      </c>
      <c r="F1544" t="s">
        <v>68</v>
      </c>
      <c r="G1544">
        <v>1268</v>
      </c>
      <c r="H1544">
        <v>1</v>
      </c>
      <c r="I1544">
        <v>230</v>
      </c>
      <c r="J1544" t="s">
        <v>161</v>
      </c>
      <c r="K1544" t="s">
        <v>2837</v>
      </c>
      <c r="L1544">
        <v>21</v>
      </c>
      <c r="M1544" t="s">
        <v>30</v>
      </c>
      <c r="N1544" t="s">
        <v>2547</v>
      </c>
      <c r="O1544">
        <v>401</v>
      </c>
      <c r="P1544" t="s">
        <v>231</v>
      </c>
      <c r="Q1544">
        <v>500</v>
      </c>
      <c r="R1544" t="s">
        <v>184</v>
      </c>
      <c r="S1544" t="s">
        <v>40</v>
      </c>
      <c r="T1544" t="s">
        <v>41</v>
      </c>
      <c r="U1544">
        <v>230</v>
      </c>
      <c r="Y1544" t="s">
        <v>2838</v>
      </c>
      <c r="AA1544">
        <v>33.967300000000002</v>
      </c>
      <c r="AB1544">
        <v>-118.2783</v>
      </c>
      <c r="AC1544">
        <f t="shared" si="24"/>
        <v>0</v>
      </c>
    </row>
    <row r="1545" spans="1:29" x14ac:dyDescent="0.35">
      <c r="A1545">
        <v>200806016</v>
      </c>
      <c r="B1545" s="1">
        <v>43874</v>
      </c>
      <c r="C1545" s="1">
        <v>43873</v>
      </c>
      <c r="D1545">
        <v>1140</v>
      </c>
      <c r="E1545">
        <v>8</v>
      </c>
      <c r="F1545" t="s">
        <v>109</v>
      </c>
      <c r="G1545">
        <v>827</v>
      </c>
      <c r="H1545">
        <v>1</v>
      </c>
      <c r="I1545">
        <v>420</v>
      </c>
      <c r="J1545" t="s">
        <v>352</v>
      </c>
      <c r="K1545" t="s">
        <v>1227</v>
      </c>
      <c r="L1545">
        <v>39</v>
      </c>
      <c r="M1545" t="s">
        <v>94</v>
      </c>
      <c r="N1545" t="s">
        <v>95</v>
      </c>
      <c r="O1545">
        <v>101</v>
      </c>
      <c r="P1545" t="s">
        <v>32</v>
      </c>
      <c r="S1545" t="s">
        <v>40</v>
      </c>
      <c r="T1545" t="s">
        <v>41</v>
      </c>
      <c r="U1545">
        <v>420</v>
      </c>
      <c r="Y1545" t="s">
        <v>2839</v>
      </c>
      <c r="AA1545">
        <v>34.057699999999997</v>
      </c>
      <c r="AB1545">
        <v>-118.46810000000001</v>
      </c>
      <c r="AC1545">
        <f t="shared" si="24"/>
        <v>0</v>
      </c>
    </row>
    <row r="1546" spans="1:29" x14ac:dyDescent="0.35">
      <c r="A1546">
        <v>200910335</v>
      </c>
      <c r="B1546" s="1">
        <v>43982</v>
      </c>
      <c r="C1546" s="1">
        <v>43981</v>
      </c>
      <c r="D1546">
        <v>1500</v>
      </c>
      <c r="E1546">
        <v>9</v>
      </c>
      <c r="F1546" t="s">
        <v>49</v>
      </c>
      <c r="G1546">
        <v>966</v>
      </c>
      <c r="H1546">
        <v>2</v>
      </c>
      <c r="I1546">
        <v>740</v>
      </c>
      <c r="J1546" t="s">
        <v>224</v>
      </c>
      <c r="K1546">
        <v>329</v>
      </c>
      <c r="L1546">
        <v>0</v>
      </c>
      <c r="M1546" t="s">
        <v>46</v>
      </c>
      <c r="N1546" t="s">
        <v>46</v>
      </c>
      <c r="O1546">
        <v>203</v>
      </c>
      <c r="P1546" t="s">
        <v>101</v>
      </c>
      <c r="S1546" t="s">
        <v>40</v>
      </c>
      <c r="T1546" t="s">
        <v>41</v>
      </c>
      <c r="U1546">
        <v>740</v>
      </c>
      <c r="Y1546" t="s">
        <v>2840</v>
      </c>
      <c r="AA1546">
        <v>34.157600000000002</v>
      </c>
      <c r="AB1546">
        <v>-118.4225</v>
      </c>
      <c r="AC1546">
        <f t="shared" si="24"/>
        <v>0</v>
      </c>
    </row>
    <row r="1547" spans="1:29" x14ac:dyDescent="0.35">
      <c r="A1547">
        <v>200517171</v>
      </c>
      <c r="B1547" s="1">
        <v>44163</v>
      </c>
      <c r="C1547" s="1">
        <v>44163</v>
      </c>
      <c r="D1547">
        <v>200</v>
      </c>
      <c r="E1547">
        <v>5</v>
      </c>
      <c r="F1547" t="s">
        <v>98</v>
      </c>
      <c r="G1547">
        <v>514</v>
      </c>
      <c r="H1547">
        <v>2</v>
      </c>
      <c r="I1547">
        <v>626</v>
      </c>
      <c r="J1547" t="s">
        <v>141</v>
      </c>
      <c r="K1547" t="s">
        <v>2841</v>
      </c>
      <c r="L1547">
        <v>42</v>
      </c>
      <c r="M1547" t="s">
        <v>94</v>
      </c>
      <c r="N1547" t="s">
        <v>95</v>
      </c>
      <c r="O1547">
        <v>502</v>
      </c>
      <c r="P1547" t="s">
        <v>47</v>
      </c>
      <c r="Q1547">
        <v>400</v>
      </c>
      <c r="R1547" t="s">
        <v>143</v>
      </c>
      <c r="S1547" t="s">
        <v>40</v>
      </c>
      <c r="T1547" t="s">
        <v>41</v>
      </c>
      <c r="U1547">
        <v>626</v>
      </c>
      <c r="Y1547" t="s">
        <v>2842</v>
      </c>
      <c r="AA1547">
        <v>33.779200000000003</v>
      </c>
      <c r="AB1547">
        <v>-118.27679999999999</v>
      </c>
      <c r="AC1547">
        <f t="shared" si="24"/>
        <v>0</v>
      </c>
    </row>
    <row r="1548" spans="1:29" x14ac:dyDescent="0.35">
      <c r="A1548">
        <v>200914158</v>
      </c>
      <c r="B1548" s="1">
        <v>44073</v>
      </c>
      <c r="C1548" s="1">
        <v>44073</v>
      </c>
      <c r="D1548">
        <v>1530</v>
      </c>
      <c r="E1548">
        <v>9</v>
      </c>
      <c r="F1548" t="s">
        <v>49</v>
      </c>
      <c r="G1548">
        <v>964</v>
      </c>
      <c r="H1548">
        <v>1</v>
      </c>
      <c r="I1548">
        <v>230</v>
      </c>
      <c r="J1548" t="s">
        <v>161</v>
      </c>
      <c r="K1548" t="s">
        <v>2843</v>
      </c>
      <c r="L1548">
        <v>29</v>
      </c>
      <c r="M1548" t="s">
        <v>94</v>
      </c>
      <c r="N1548" t="s">
        <v>95</v>
      </c>
      <c r="O1548">
        <v>109</v>
      </c>
      <c r="P1548" t="s">
        <v>1043</v>
      </c>
      <c r="Q1548">
        <v>204</v>
      </c>
      <c r="R1548" t="s">
        <v>2138</v>
      </c>
      <c r="S1548" t="s">
        <v>33</v>
      </c>
      <c r="T1548" t="s">
        <v>34</v>
      </c>
      <c r="U1548">
        <v>230</v>
      </c>
      <c r="V1548">
        <v>998</v>
      </c>
      <c r="Y1548" t="s">
        <v>2844</v>
      </c>
      <c r="AA1548">
        <v>34.159399999999998</v>
      </c>
      <c r="AB1548">
        <v>-118.44329999999999</v>
      </c>
      <c r="AC1548">
        <f t="shared" si="24"/>
        <v>1</v>
      </c>
    </row>
    <row r="1549" spans="1:29" x14ac:dyDescent="0.35">
      <c r="A1549">
        <v>200111653</v>
      </c>
      <c r="B1549" s="1">
        <v>43964</v>
      </c>
      <c r="C1549" s="1">
        <v>43962</v>
      </c>
      <c r="D1549">
        <v>2110</v>
      </c>
      <c r="E1549">
        <v>1</v>
      </c>
      <c r="F1549" t="s">
        <v>36</v>
      </c>
      <c r="G1549">
        <v>174</v>
      </c>
      <c r="H1549">
        <v>1</v>
      </c>
      <c r="I1549">
        <v>330</v>
      </c>
      <c r="J1549" t="s">
        <v>37</v>
      </c>
      <c r="K1549" t="s">
        <v>2845</v>
      </c>
      <c r="L1549">
        <v>31</v>
      </c>
      <c r="M1549" t="s">
        <v>94</v>
      </c>
      <c r="N1549" t="s">
        <v>163</v>
      </c>
      <c r="O1549">
        <v>108</v>
      </c>
      <c r="P1549" t="s">
        <v>105</v>
      </c>
      <c r="S1549" t="s">
        <v>40</v>
      </c>
      <c r="T1549" t="s">
        <v>41</v>
      </c>
      <c r="U1549">
        <v>330</v>
      </c>
      <c r="Y1549" t="s">
        <v>402</v>
      </c>
      <c r="AA1549">
        <v>34.044499999999999</v>
      </c>
      <c r="AB1549">
        <v>-118.25230000000001</v>
      </c>
      <c r="AC1549">
        <f t="shared" si="24"/>
        <v>0</v>
      </c>
    </row>
    <row r="1550" spans="1:29" x14ac:dyDescent="0.35">
      <c r="A1550">
        <v>200517861</v>
      </c>
      <c r="B1550" s="1">
        <v>44181</v>
      </c>
      <c r="C1550" s="1">
        <v>44181</v>
      </c>
      <c r="D1550">
        <v>200</v>
      </c>
      <c r="E1550">
        <v>5</v>
      </c>
      <c r="F1550" t="s">
        <v>98</v>
      </c>
      <c r="G1550">
        <v>585</v>
      </c>
      <c r="H1550">
        <v>1</v>
      </c>
      <c r="I1550">
        <v>230</v>
      </c>
      <c r="J1550" t="s">
        <v>161</v>
      </c>
      <c r="K1550" t="s">
        <v>2846</v>
      </c>
      <c r="L1550">
        <v>23</v>
      </c>
      <c r="M1550" t="s">
        <v>30</v>
      </c>
      <c r="N1550" t="s">
        <v>95</v>
      </c>
      <c r="O1550">
        <v>108</v>
      </c>
      <c r="P1550" t="s">
        <v>105</v>
      </c>
      <c r="Q1550">
        <v>106</v>
      </c>
      <c r="R1550" t="s">
        <v>592</v>
      </c>
      <c r="S1550" t="s">
        <v>33</v>
      </c>
      <c r="T1550" t="s">
        <v>34</v>
      </c>
      <c r="U1550">
        <v>230</v>
      </c>
      <c r="V1550">
        <v>998</v>
      </c>
      <c r="Y1550" t="s">
        <v>2847</v>
      </c>
      <c r="AA1550">
        <v>33.724299999999999</v>
      </c>
      <c r="AB1550">
        <v>-118.2963</v>
      </c>
      <c r="AC1550">
        <f t="shared" si="24"/>
        <v>1</v>
      </c>
    </row>
    <row r="1551" spans="1:29" x14ac:dyDescent="0.35">
      <c r="A1551">
        <v>200714496</v>
      </c>
      <c r="B1551" s="1">
        <v>44107</v>
      </c>
      <c r="C1551" s="1">
        <v>44106</v>
      </c>
      <c r="D1551">
        <v>1900</v>
      </c>
      <c r="E1551">
        <v>7</v>
      </c>
      <c r="F1551" t="s">
        <v>28</v>
      </c>
      <c r="G1551">
        <v>763</v>
      </c>
      <c r="H1551">
        <v>1</v>
      </c>
      <c r="I1551">
        <v>510</v>
      </c>
      <c r="J1551" t="s">
        <v>29</v>
      </c>
      <c r="L1551">
        <v>0</v>
      </c>
      <c r="O1551">
        <v>101</v>
      </c>
      <c r="P1551" t="s">
        <v>32</v>
      </c>
      <c r="S1551" t="s">
        <v>40</v>
      </c>
      <c r="T1551" t="s">
        <v>41</v>
      </c>
      <c r="U1551">
        <v>510</v>
      </c>
      <c r="Y1551" t="s">
        <v>2848</v>
      </c>
      <c r="AA1551">
        <v>34.046799999999998</v>
      </c>
      <c r="AB1551">
        <v>-118.36360000000001</v>
      </c>
      <c r="AC1551">
        <f t="shared" si="24"/>
        <v>0</v>
      </c>
    </row>
    <row r="1552" spans="1:29" x14ac:dyDescent="0.35">
      <c r="A1552">
        <v>200413407</v>
      </c>
      <c r="B1552" s="1">
        <v>44106</v>
      </c>
      <c r="C1552" s="1">
        <v>44106</v>
      </c>
      <c r="D1552">
        <v>1915</v>
      </c>
      <c r="E1552">
        <v>4</v>
      </c>
      <c r="F1552" t="s">
        <v>54</v>
      </c>
      <c r="G1552">
        <v>466</v>
      </c>
      <c r="H1552">
        <v>1</v>
      </c>
      <c r="I1552">
        <v>330</v>
      </c>
      <c r="J1552" t="s">
        <v>37</v>
      </c>
      <c r="K1552" t="s">
        <v>2849</v>
      </c>
      <c r="L1552">
        <v>39</v>
      </c>
      <c r="M1552" t="s">
        <v>30</v>
      </c>
      <c r="N1552" t="s">
        <v>95</v>
      </c>
      <c r="O1552">
        <v>101</v>
      </c>
      <c r="P1552" t="s">
        <v>32</v>
      </c>
      <c r="S1552" t="s">
        <v>40</v>
      </c>
      <c r="T1552" t="s">
        <v>41</v>
      </c>
      <c r="U1552">
        <v>330</v>
      </c>
      <c r="Y1552" t="s">
        <v>2850</v>
      </c>
      <c r="Z1552" t="s">
        <v>940</v>
      </c>
      <c r="AA1552">
        <v>34.042900000000003</v>
      </c>
      <c r="AB1552">
        <v>-118.2056</v>
      </c>
      <c r="AC1552">
        <f t="shared" si="24"/>
        <v>0</v>
      </c>
    </row>
    <row r="1553" spans="1:29" x14ac:dyDescent="0.35">
      <c r="A1553">
        <v>201105331</v>
      </c>
      <c r="B1553" s="1">
        <v>43861</v>
      </c>
      <c r="C1553" s="1">
        <v>43860</v>
      </c>
      <c r="D1553">
        <v>2300</v>
      </c>
      <c r="E1553">
        <v>11</v>
      </c>
      <c r="F1553" t="s">
        <v>64</v>
      </c>
      <c r="G1553">
        <v>1132</v>
      </c>
      <c r="H1553">
        <v>1</v>
      </c>
      <c r="I1553">
        <v>420</v>
      </c>
      <c r="J1553" t="s">
        <v>352</v>
      </c>
      <c r="K1553" t="s">
        <v>2851</v>
      </c>
      <c r="L1553">
        <v>75</v>
      </c>
      <c r="M1553" t="s">
        <v>30</v>
      </c>
      <c r="N1553" t="s">
        <v>73</v>
      </c>
      <c r="O1553">
        <v>101</v>
      </c>
      <c r="P1553" t="s">
        <v>32</v>
      </c>
      <c r="S1553" t="s">
        <v>40</v>
      </c>
      <c r="T1553" t="s">
        <v>41</v>
      </c>
      <c r="U1553">
        <v>420</v>
      </c>
      <c r="Y1553" t="s">
        <v>2852</v>
      </c>
      <c r="AA1553">
        <v>34.113399999999999</v>
      </c>
      <c r="AB1553">
        <v>-118.2791</v>
      </c>
      <c r="AC1553">
        <f t="shared" si="24"/>
        <v>0</v>
      </c>
    </row>
    <row r="1554" spans="1:29" x14ac:dyDescent="0.35">
      <c r="A1554">
        <v>201015462</v>
      </c>
      <c r="B1554" s="1">
        <v>44162</v>
      </c>
      <c r="C1554" s="1">
        <v>44162</v>
      </c>
      <c r="D1554">
        <v>1930</v>
      </c>
      <c r="E1554">
        <v>10</v>
      </c>
      <c r="F1554" t="s">
        <v>103</v>
      </c>
      <c r="G1554">
        <v>1006</v>
      </c>
      <c r="H1554">
        <v>1</v>
      </c>
      <c r="I1554">
        <v>420</v>
      </c>
      <c r="J1554" t="s">
        <v>352</v>
      </c>
      <c r="L1554">
        <v>0</v>
      </c>
      <c r="O1554">
        <v>108</v>
      </c>
      <c r="P1554" t="s">
        <v>105</v>
      </c>
      <c r="S1554" t="s">
        <v>40</v>
      </c>
      <c r="T1554" t="s">
        <v>41</v>
      </c>
      <c r="U1554">
        <v>420</v>
      </c>
      <c r="Y1554" t="s">
        <v>2853</v>
      </c>
      <c r="Z1554" t="s">
        <v>2280</v>
      </c>
      <c r="AA1554">
        <v>34.208399999999997</v>
      </c>
      <c r="AB1554">
        <v>-118.51860000000001</v>
      </c>
      <c r="AC1554">
        <f t="shared" si="24"/>
        <v>0</v>
      </c>
    </row>
    <row r="1555" spans="1:29" x14ac:dyDescent="0.35">
      <c r="A1555">
        <v>200611367</v>
      </c>
      <c r="B1555" s="1">
        <v>43994</v>
      </c>
      <c r="C1555" s="1">
        <v>43994</v>
      </c>
      <c r="D1555">
        <v>2230</v>
      </c>
      <c r="E1555">
        <v>6</v>
      </c>
      <c r="F1555" t="s">
        <v>91</v>
      </c>
      <c r="G1555">
        <v>647</v>
      </c>
      <c r="H1555">
        <v>2</v>
      </c>
      <c r="I1555">
        <v>624</v>
      </c>
      <c r="J1555" t="s">
        <v>171</v>
      </c>
      <c r="K1555" t="s">
        <v>2854</v>
      </c>
      <c r="L1555">
        <v>35</v>
      </c>
      <c r="M1555" t="s">
        <v>30</v>
      </c>
      <c r="N1555" t="s">
        <v>163</v>
      </c>
      <c r="O1555">
        <v>101</v>
      </c>
      <c r="P1555" t="s">
        <v>32</v>
      </c>
      <c r="Q1555">
        <v>400</v>
      </c>
      <c r="R1555" t="s">
        <v>143</v>
      </c>
      <c r="S1555" t="s">
        <v>40</v>
      </c>
      <c r="T1555" t="s">
        <v>41</v>
      </c>
      <c r="U1555">
        <v>624</v>
      </c>
      <c r="Y1555" t="s">
        <v>2855</v>
      </c>
      <c r="AA1555">
        <v>34.101700000000001</v>
      </c>
      <c r="AB1555">
        <v>-118.318</v>
      </c>
      <c r="AC1555">
        <f t="shared" si="24"/>
        <v>0</v>
      </c>
    </row>
    <row r="1556" spans="1:29" x14ac:dyDescent="0.35">
      <c r="A1556">
        <v>200211702</v>
      </c>
      <c r="B1556" s="1">
        <v>44005</v>
      </c>
      <c r="C1556" s="1">
        <v>43987</v>
      </c>
      <c r="D1556">
        <v>1800</v>
      </c>
      <c r="E1556">
        <v>2</v>
      </c>
      <c r="F1556" t="s">
        <v>56</v>
      </c>
      <c r="G1556">
        <v>257</v>
      </c>
      <c r="H1556">
        <v>1</v>
      </c>
      <c r="I1556">
        <v>236</v>
      </c>
      <c r="J1556" t="s">
        <v>692</v>
      </c>
      <c r="K1556" t="s">
        <v>2856</v>
      </c>
      <c r="L1556">
        <v>46</v>
      </c>
      <c r="M1556" t="s">
        <v>94</v>
      </c>
      <c r="N1556" t="s">
        <v>163</v>
      </c>
      <c r="O1556">
        <v>502</v>
      </c>
      <c r="P1556" t="s">
        <v>47</v>
      </c>
      <c r="Q1556">
        <v>400</v>
      </c>
      <c r="R1556" t="s">
        <v>143</v>
      </c>
      <c r="S1556" t="s">
        <v>84</v>
      </c>
      <c r="T1556" t="s">
        <v>85</v>
      </c>
      <c r="U1556">
        <v>236</v>
      </c>
      <c r="Y1556" t="s">
        <v>2857</v>
      </c>
      <c r="AA1556">
        <v>34.055199999999999</v>
      </c>
      <c r="AB1556">
        <v>-118.2675</v>
      </c>
      <c r="AC1556">
        <f t="shared" si="24"/>
        <v>0</v>
      </c>
    </row>
    <row r="1557" spans="1:29" x14ac:dyDescent="0.35">
      <c r="A1557">
        <v>200511463</v>
      </c>
      <c r="B1557" s="1">
        <v>44017</v>
      </c>
      <c r="C1557" s="1">
        <v>44016</v>
      </c>
      <c r="D1557">
        <v>2200</v>
      </c>
      <c r="E1557">
        <v>5</v>
      </c>
      <c r="F1557" t="s">
        <v>98</v>
      </c>
      <c r="G1557">
        <v>517</v>
      </c>
      <c r="H1557">
        <v>2</v>
      </c>
      <c r="I1557">
        <v>740</v>
      </c>
      <c r="J1557" t="s">
        <v>224</v>
      </c>
      <c r="K1557" t="s">
        <v>456</v>
      </c>
      <c r="L1557">
        <v>30</v>
      </c>
      <c r="M1557" t="s">
        <v>94</v>
      </c>
      <c r="N1557" t="s">
        <v>95</v>
      </c>
      <c r="O1557">
        <v>122</v>
      </c>
      <c r="P1557" t="s">
        <v>275</v>
      </c>
      <c r="S1557" t="s">
        <v>40</v>
      </c>
      <c r="T1557" t="s">
        <v>41</v>
      </c>
      <c r="U1557">
        <v>740</v>
      </c>
      <c r="Y1557" t="s">
        <v>2587</v>
      </c>
      <c r="Z1557" t="s">
        <v>2858</v>
      </c>
      <c r="AA1557">
        <v>33.783000000000001</v>
      </c>
      <c r="AB1557">
        <v>-118.261</v>
      </c>
      <c r="AC1557">
        <f t="shared" si="24"/>
        <v>0</v>
      </c>
    </row>
    <row r="1558" spans="1:29" x14ac:dyDescent="0.35">
      <c r="A1558">
        <v>201114650</v>
      </c>
      <c r="B1558" s="1">
        <v>44118</v>
      </c>
      <c r="C1558" s="1">
        <v>44058</v>
      </c>
      <c r="D1558">
        <v>2000</v>
      </c>
      <c r="E1558">
        <v>11</v>
      </c>
      <c r="F1558" t="s">
        <v>64</v>
      </c>
      <c r="G1558">
        <v>1172</v>
      </c>
      <c r="H1558">
        <v>2</v>
      </c>
      <c r="I1558">
        <v>740</v>
      </c>
      <c r="J1558" t="s">
        <v>224</v>
      </c>
      <c r="K1558">
        <v>329</v>
      </c>
      <c r="L1558">
        <v>52</v>
      </c>
      <c r="M1558" t="s">
        <v>30</v>
      </c>
      <c r="N1558" t="s">
        <v>163</v>
      </c>
      <c r="O1558">
        <v>101</v>
      </c>
      <c r="P1558" t="s">
        <v>32</v>
      </c>
      <c r="S1558" t="s">
        <v>40</v>
      </c>
      <c r="T1558" t="s">
        <v>41</v>
      </c>
      <c r="U1558">
        <v>740</v>
      </c>
      <c r="Y1558" t="s">
        <v>2859</v>
      </c>
      <c r="Z1558" t="s">
        <v>1757</v>
      </c>
      <c r="AA1558">
        <v>34.0867</v>
      </c>
      <c r="AB1558">
        <v>-118.2701</v>
      </c>
      <c r="AC1558">
        <f t="shared" si="24"/>
        <v>0</v>
      </c>
    </row>
    <row r="1559" spans="1:29" x14ac:dyDescent="0.35">
      <c r="A1559">
        <v>200617986</v>
      </c>
      <c r="B1559" s="1">
        <v>44148</v>
      </c>
      <c r="C1559" s="1">
        <v>44148</v>
      </c>
      <c r="D1559">
        <v>1700</v>
      </c>
      <c r="E1559">
        <v>6</v>
      </c>
      <c r="F1559" t="s">
        <v>91</v>
      </c>
      <c r="G1559">
        <v>666</v>
      </c>
      <c r="H1559">
        <v>2</v>
      </c>
      <c r="I1559">
        <v>437</v>
      </c>
      <c r="J1559" t="s">
        <v>283</v>
      </c>
      <c r="K1559" t="s">
        <v>2860</v>
      </c>
      <c r="L1559">
        <v>0</v>
      </c>
      <c r="M1559" t="s">
        <v>46</v>
      </c>
      <c r="N1559" t="s">
        <v>46</v>
      </c>
      <c r="O1559">
        <v>102</v>
      </c>
      <c r="P1559" t="s">
        <v>186</v>
      </c>
      <c r="Q1559">
        <v>400</v>
      </c>
      <c r="R1559" t="s">
        <v>143</v>
      </c>
      <c r="S1559" t="s">
        <v>40</v>
      </c>
      <c r="T1559" t="s">
        <v>41</v>
      </c>
      <c r="U1559">
        <v>437</v>
      </c>
      <c r="Y1559" t="s">
        <v>2861</v>
      </c>
      <c r="AA1559">
        <v>34.0944</v>
      </c>
      <c r="AB1559">
        <v>-118.32769999999999</v>
      </c>
      <c r="AC1559">
        <f t="shared" si="24"/>
        <v>0</v>
      </c>
    </row>
    <row r="1560" spans="1:29" x14ac:dyDescent="0.35">
      <c r="A1560">
        <v>200307275</v>
      </c>
      <c r="B1560" s="1">
        <v>43885</v>
      </c>
      <c r="C1560" s="1">
        <v>43885</v>
      </c>
      <c r="D1560">
        <v>1050</v>
      </c>
      <c r="E1560">
        <v>3</v>
      </c>
      <c r="F1560" t="s">
        <v>43</v>
      </c>
      <c r="G1560">
        <v>357</v>
      </c>
      <c r="H1560">
        <v>2</v>
      </c>
      <c r="I1560">
        <v>626</v>
      </c>
      <c r="J1560" t="s">
        <v>141</v>
      </c>
      <c r="K1560" t="s">
        <v>2862</v>
      </c>
      <c r="L1560">
        <v>39</v>
      </c>
      <c r="M1560" t="s">
        <v>94</v>
      </c>
      <c r="N1560" t="s">
        <v>163</v>
      </c>
      <c r="O1560">
        <v>502</v>
      </c>
      <c r="P1560" t="s">
        <v>47</v>
      </c>
      <c r="Q1560">
        <v>400</v>
      </c>
      <c r="R1560" t="s">
        <v>143</v>
      </c>
      <c r="S1560" t="s">
        <v>40</v>
      </c>
      <c r="T1560" t="s">
        <v>41</v>
      </c>
      <c r="U1560">
        <v>626</v>
      </c>
      <c r="Y1560" t="s">
        <v>2863</v>
      </c>
      <c r="AA1560">
        <v>34.023000000000003</v>
      </c>
      <c r="AB1560">
        <v>-118.2944</v>
      </c>
      <c r="AC1560">
        <f t="shared" si="24"/>
        <v>0</v>
      </c>
    </row>
    <row r="1561" spans="1:29" x14ac:dyDescent="0.35">
      <c r="A1561">
        <v>200704765</v>
      </c>
      <c r="B1561" s="1">
        <v>43847</v>
      </c>
      <c r="C1561" s="1">
        <v>43846</v>
      </c>
      <c r="D1561">
        <v>600</v>
      </c>
      <c r="E1561">
        <v>7</v>
      </c>
      <c r="F1561" t="s">
        <v>28</v>
      </c>
      <c r="G1561">
        <v>734</v>
      </c>
      <c r="H1561">
        <v>2</v>
      </c>
      <c r="I1561">
        <v>930</v>
      </c>
      <c r="J1561" t="s">
        <v>339</v>
      </c>
      <c r="K1561" t="s">
        <v>2864</v>
      </c>
      <c r="L1561">
        <v>30</v>
      </c>
      <c r="M1561" t="s">
        <v>94</v>
      </c>
      <c r="N1561" t="s">
        <v>95</v>
      </c>
      <c r="O1561">
        <v>504</v>
      </c>
      <c r="P1561" t="s">
        <v>673</v>
      </c>
      <c r="Q1561">
        <v>511</v>
      </c>
      <c r="R1561" t="s">
        <v>151</v>
      </c>
      <c r="S1561" t="s">
        <v>40</v>
      </c>
      <c r="T1561" t="s">
        <v>41</v>
      </c>
      <c r="U1561">
        <v>930</v>
      </c>
      <c r="V1561">
        <v>998</v>
      </c>
      <c r="Y1561" t="s">
        <v>2091</v>
      </c>
      <c r="Z1561" t="s">
        <v>2865</v>
      </c>
      <c r="AA1561">
        <v>34.0702</v>
      </c>
      <c r="AB1561">
        <v>-118.3511</v>
      </c>
      <c r="AC1561">
        <f t="shared" si="24"/>
        <v>0</v>
      </c>
    </row>
    <row r="1562" spans="1:29" x14ac:dyDescent="0.35">
      <c r="A1562">
        <v>200215059</v>
      </c>
      <c r="B1562" s="1">
        <v>44090</v>
      </c>
      <c r="C1562" s="1">
        <v>44090</v>
      </c>
      <c r="D1562">
        <v>250</v>
      </c>
      <c r="E1562">
        <v>2</v>
      </c>
      <c r="F1562" t="s">
        <v>56</v>
      </c>
      <c r="G1562">
        <v>236</v>
      </c>
      <c r="H1562">
        <v>2</v>
      </c>
      <c r="I1562">
        <v>626</v>
      </c>
      <c r="J1562" t="s">
        <v>141</v>
      </c>
      <c r="K1562" t="s">
        <v>2866</v>
      </c>
      <c r="L1562">
        <v>23</v>
      </c>
      <c r="M1562" t="s">
        <v>94</v>
      </c>
      <c r="N1562" t="s">
        <v>163</v>
      </c>
      <c r="O1562">
        <v>502</v>
      </c>
      <c r="P1562" t="s">
        <v>47</v>
      </c>
      <c r="Q1562">
        <v>400</v>
      </c>
      <c r="R1562" t="s">
        <v>143</v>
      </c>
      <c r="S1562" t="s">
        <v>40</v>
      </c>
      <c r="T1562" t="s">
        <v>41</v>
      </c>
      <c r="U1562">
        <v>626</v>
      </c>
      <c r="Y1562" t="s">
        <v>2867</v>
      </c>
      <c r="AA1562">
        <v>34.064799999999998</v>
      </c>
      <c r="AB1562">
        <v>-118.27079999999999</v>
      </c>
      <c r="AC1562">
        <f t="shared" si="24"/>
        <v>0</v>
      </c>
    </row>
    <row r="1563" spans="1:29" x14ac:dyDescent="0.35">
      <c r="A1563">
        <v>200616339</v>
      </c>
      <c r="B1563" s="1">
        <v>44110</v>
      </c>
      <c r="C1563" s="1">
        <v>44110</v>
      </c>
      <c r="D1563">
        <v>530</v>
      </c>
      <c r="E1563">
        <v>6</v>
      </c>
      <c r="F1563" t="s">
        <v>91</v>
      </c>
      <c r="G1563">
        <v>639</v>
      </c>
      <c r="H1563">
        <v>1</v>
      </c>
      <c r="I1563">
        <v>648</v>
      </c>
      <c r="J1563" t="s">
        <v>58</v>
      </c>
      <c r="K1563" t="s">
        <v>2868</v>
      </c>
      <c r="L1563">
        <v>0</v>
      </c>
      <c r="M1563" t="s">
        <v>46</v>
      </c>
      <c r="N1563" t="s">
        <v>46</v>
      </c>
      <c r="O1563">
        <v>102</v>
      </c>
      <c r="P1563" t="s">
        <v>186</v>
      </c>
      <c r="Q1563">
        <v>506</v>
      </c>
      <c r="R1563" t="s">
        <v>2869</v>
      </c>
      <c r="S1563" t="s">
        <v>40</v>
      </c>
      <c r="T1563" t="s">
        <v>41</v>
      </c>
      <c r="U1563">
        <v>648</v>
      </c>
      <c r="V1563">
        <v>998</v>
      </c>
      <c r="Y1563" t="s">
        <v>2870</v>
      </c>
      <c r="Z1563" t="s">
        <v>96</v>
      </c>
      <c r="AA1563">
        <v>34.1036</v>
      </c>
      <c r="AB1563">
        <v>-118.3049</v>
      </c>
      <c r="AC1563">
        <f t="shared" si="24"/>
        <v>0</v>
      </c>
    </row>
    <row r="1564" spans="1:29" x14ac:dyDescent="0.35">
      <c r="A1564">
        <v>200312495</v>
      </c>
      <c r="B1564" s="1">
        <v>43992</v>
      </c>
      <c r="C1564" s="1">
        <v>43965</v>
      </c>
      <c r="D1564">
        <v>1200</v>
      </c>
      <c r="E1564">
        <v>3</v>
      </c>
      <c r="F1564" t="s">
        <v>43</v>
      </c>
      <c r="G1564">
        <v>333</v>
      </c>
      <c r="H1564">
        <v>1</v>
      </c>
      <c r="I1564">
        <v>310</v>
      </c>
      <c r="J1564" t="s">
        <v>71</v>
      </c>
      <c r="K1564" t="s">
        <v>2871</v>
      </c>
      <c r="L1564">
        <v>66</v>
      </c>
      <c r="M1564" t="s">
        <v>94</v>
      </c>
      <c r="N1564" t="s">
        <v>163</v>
      </c>
      <c r="O1564">
        <v>502</v>
      </c>
      <c r="P1564" t="s">
        <v>47</v>
      </c>
      <c r="S1564" t="s">
        <v>40</v>
      </c>
      <c r="T1564" t="s">
        <v>41</v>
      </c>
      <c r="U1564">
        <v>310</v>
      </c>
      <c r="Y1564" t="s">
        <v>2872</v>
      </c>
      <c r="AA1564">
        <v>34.027799999999999</v>
      </c>
      <c r="AB1564">
        <v>-118.3378</v>
      </c>
      <c r="AC1564">
        <f t="shared" si="24"/>
        <v>0</v>
      </c>
    </row>
    <row r="1565" spans="1:29" x14ac:dyDescent="0.35">
      <c r="A1565">
        <v>200610810</v>
      </c>
      <c r="B1565" s="1">
        <v>43980</v>
      </c>
      <c r="C1565" s="1">
        <v>43980</v>
      </c>
      <c r="D1565">
        <v>1130</v>
      </c>
      <c r="E1565">
        <v>6</v>
      </c>
      <c r="F1565" t="s">
        <v>91</v>
      </c>
      <c r="G1565">
        <v>622</v>
      </c>
      <c r="H1565">
        <v>2</v>
      </c>
      <c r="I1565">
        <v>624</v>
      </c>
      <c r="J1565" t="s">
        <v>171</v>
      </c>
      <c r="K1565" t="s">
        <v>2873</v>
      </c>
      <c r="L1565">
        <v>56</v>
      </c>
      <c r="M1565" t="s">
        <v>94</v>
      </c>
      <c r="N1565" t="s">
        <v>73</v>
      </c>
      <c r="O1565">
        <v>501</v>
      </c>
      <c r="P1565" t="s">
        <v>164</v>
      </c>
      <c r="Q1565">
        <v>400</v>
      </c>
      <c r="R1565" t="s">
        <v>143</v>
      </c>
      <c r="S1565" t="s">
        <v>84</v>
      </c>
      <c r="T1565" t="s">
        <v>85</v>
      </c>
      <c r="U1565">
        <v>624</v>
      </c>
      <c r="Y1565" t="s">
        <v>884</v>
      </c>
      <c r="AA1565">
        <v>34.110599999999998</v>
      </c>
      <c r="AB1565">
        <v>-118.3646</v>
      </c>
      <c r="AC1565">
        <f t="shared" si="24"/>
        <v>0</v>
      </c>
    </row>
    <row r="1566" spans="1:29" x14ac:dyDescent="0.35">
      <c r="A1566">
        <v>200310873</v>
      </c>
      <c r="B1566" s="1">
        <v>43954</v>
      </c>
      <c r="C1566" s="1">
        <v>43953</v>
      </c>
      <c r="D1566">
        <v>1900</v>
      </c>
      <c r="E1566">
        <v>3</v>
      </c>
      <c r="F1566" t="s">
        <v>43</v>
      </c>
      <c r="G1566">
        <v>319</v>
      </c>
      <c r="H1566">
        <v>2</v>
      </c>
      <c r="I1566">
        <v>740</v>
      </c>
      <c r="J1566" t="s">
        <v>224</v>
      </c>
      <c r="K1566" t="s">
        <v>2383</v>
      </c>
      <c r="L1566">
        <v>22</v>
      </c>
      <c r="M1566" t="s">
        <v>94</v>
      </c>
      <c r="N1566" t="s">
        <v>95</v>
      </c>
      <c r="O1566">
        <v>122</v>
      </c>
      <c r="P1566" t="s">
        <v>275</v>
      </c>
      <c r="S1566" t="s">
        <v>40</v>
      </c>
      <c r="T1566" t="s">
        <v>41</v>
      </c>
      <c r="U1566">
        <v>740</v>
      </c>
      <c r="Y1566" t="s">
        <v>2874</v>
      </c>
      <c r="AA1566">
        <v>34.028799999999997</v>
      </c>
      <c r="AB1566">
        <v>-118.2756</v>
      </c>
      <c r="AC1566">
        <f t="shared" si="24"/>
        <v>0</v>
      </c>
    </row>
    <row r="1567" spans="1:29" x14ac:dyDescent="0.35">
      <c r="A1567">
        <v>200905765</v>
      </c>
      <c r="B1567" s="1">
        <v>43870</v>
      </c>
      <c r="C1567" s="1">
        <v>43869</v>
      </c>
      <c r="D1567">
        <v>2040</v>
      </c>
      <c r="E1567">
        <v>9</v>
      </c>
      <c r="F1567" t="s">
        <v>49</v>
      </c>
      <c r="G1567">
        <v>984</v>
      </c>
      <c r="H1567">
        <v>2</v>
      </c>
      <c r="I1567">
        <v>624</v>
      </c>
      <c r="J1567" t="s">
        <v>171</v>
      </c>
      <c r="K1567" t="s">
        <v>2875</v>
      </c>
      <c r="L1567">
        <v>20</v>
      </c>
      <c r="M1567" t="s">
        <v>94</v>
      </c>
      <c r="N1567" t="s">
        <v>95</v>
      </c>
      <c r="O1567">
        <v>210</v>
      </c>
      <c r="P1567" t="s">
        <v>183</v>
      </c>
      <c r="Q1567">
        <v>400</v>
      </c>
      <c r="R1567" t="s">
        <v>143</v>
      </c>
      <c r="S1567" t="s">
        <v>84</v>
      </c>
      <c r="T1567" t="s">
        <v>85</v>
      </c>
      <c r="U1567">
        <v>624</v>
      </c>
      <c r="Y1567" t="s">
        <v>2876</v>
      </c>
      <c r="AA1567">
        <v>34.151299999999999</v>
      </c>
      <c r="AB1567">
        <v>-118.4509</v>
      </c>
      <c r="AC1567">
        <f t="shared" si="24"/>
        <v>0</v>
      </c>
    </row>
    <row r="1568" spans="1:29" x14ac:dyDescent="0.35">
      <c r="A1568">
        <v>200605012</v>
      </c>
      <c r="B1568" s="1">
        <v>43853</v>
      </c>
      <c r="C1568" s="1">
        <v>43850</v>
      </c>
      <c r="D1568">
        <v>1115</v>
      </c>
      <c r="E1568">
        <v>6</v>
      </c>
      <c r="F1568" t="s">
        <v>91</v>
      </c>
      <c r="G1568">
        <v>639</v>
      </c>
      <c r="H1568">
        <v>1</v>
      </c>
      <c r="I1568">
        <v>350</v>
      </c>
      <c r="J1568" t="s">
        <v>1591</v>
      </c>
      <c r="K1568" t="s">
        <v>2315</v>
      </c>
      <c r="L1568">
        <v>66</v>
      </c>
      <c r="M1568" t="s">
        <v>30</v>
      </c>
      <c r="N1568" t="s">
        <v>173</v>
      </c>
      <c r="O1568">
        <v>108</v>
      </c>
      <c r="P1568" t="s">
        <v>105</v>
      </c>
      <c r="S1568" t="s">
        <v>40</v>
      </c>
      <c r="T1568" t="s">
        <v>41</v>
      </c>
      <c r="U1568">
        <v>350</v>
      </c>
      <c r="Y1568" t="s">
        <v>1220</v>
      </c>
      <c r="AA1568">
        <v>34.1036</v>
      </c>
      <c r="AB1568">
        <v>-118.3049</v>
      </c>
      <c r="AC1568">
        <f t="shared" si="24"/>
        <v>0</v>
      </c>
    </row>
    <row r="1569" spans="1:29" x14ac:dyDescent="0.35">
      <c r="A1569">
        <v>200810638</v>
      </c>
      <c r="B1569" s="1">
        <v>43996</v>
      </c>
      <c r="C1569" s="1">
        <v>43996</v>
      </c>
      <c r="D1569">
        <v>530</v>
      </c>
      <c r="E1569">
        <v>8</v>
      </c>
      <c r="F1569" t="s">
        <v>109</v>
      </c>
      <c r="G1569">
        <v>887</v>
      </c>
      <c r="H1569">
        <v>2</v>
      </c>
      <c r="I1569">
        <v>354</v>
      </c>
      <c r="J1569" t="s">
        <v>167</v>
      </c>
      <c r="K1569" t="s">
        <v>2877</v>
      </c>
      <c r="L1569">
        <v>39</v>
      </c>
      <c r="M1569" t="s">
        <v>30</v>
      </c>
      <c r="N1569" t="s">
        <v>73</v>
      </c>
      <c r="O1569">
        <v>501</v>
      </c>
      <c r="P1569" t="s">
        <v>164</v>
      </c>
      <c r="S1569" t="s">
        <v>40</v>
      </c>
      <c r="T1569" t="s">
        <v>41</v>
      </c>
      <c r="U1569">
        <v>354</v>
      </c>
      <c r="Y1569" t="s">
        <v>2878</v>
      </c>
      <c r="AA1569">
        <v>34.0351</v>
      </c>
      <c r="AB1569">
        <v>-118.3931</v>
      </c>
      <c r="AC1569">
        <f t="shared" si="24"/>
        <v>0</v>
      </c>
    </row>
    <row r="1570" spans="1:29" x14ac:dyDescent="0.35">
      <c r="A1570">
        <v>200119957</v>
      </c>
      <c r="B1570" s="1">
        <v>44128</v>
      </c>
      <c r="C1570" s="1">
        <v>44102</v>
      </c>
      <c r="D1570">
        <v>2045</v>
      </c>
      <c r="E1570">
        <v>1</v>
      </c>
      <c r="F1570" t="s">
        <v>36</v>
      </c>
      <c r="G1570">
        <v>157</v>
      </c>
      <c r="H1570">
        <v>1</v>
      </c>
      <c r="I1570">
        <v>440</v>
      </c>
      <c r="J1570" t="s">
        <v>213</v>
      </c>
      <c r="K1570" t="s">
        <v>1759</v>
      </c>
      <c r="L1570">
        <v>43</v>
      </c>
      <c r="M1570" t="s">
        <v>30</v>
      </c>
      <c r="N1570" t="s">
        <v>163</v>
      </c>
      <c r="O1570">
        <v>101</v>
      </c>
      <c r="P1570" t="s">
        <v>32</v>
      </c>
      <c r="S1570" t="s">
        <v>40</v>
      </c>
      <c r="T1570" t="s">
        <v>41</v>
      </c>
      <c r="U1570">
        <v>440</v>
      </c>
      <c r="Y1570" t="s">
        <v>76</v>
      </c>
      <c r="Z1570" t="s">
        <v>152</v>
      </c>
      <c r="AA1570">
        <v>34.042299999999997</v>
      </c>
      <c r="AB1570">
        <v>-118.2453</v>
      </c>
      <c r="AC1570">
        <f t="shared" si="24"/>
        <v>0</v>
      </c>
    </row>
    <row r="1571" spans="1:29" x14ac:dyDescent="0.35">
      <c r="A1571">
        <v>200717053</v>
      </c>
      <c r="B1571" s="1">
        <v>44178</v>
      </c>
      <c r="C1571" s="1">
        <v>44178</v>
      </c>
      <c r="D1571">
        <v>330</v>
      </c>
      <c r="E1571">
        <v>7</v>
      </c>
      <c r="F1571" t="s">
        <v>28</v>
      </c>
      <c r="G1571">
        <v>765</v>
      </c>
      <c r="H1571">
        <v>2</v>
      </c>
      <c r="I1571">
        <v>888</v>
      </c>
      <c r="J1571" t="s">
        <v>250</v>
      </c>
      <c r="K1571" t="s">
        <v>2879</v>
      </c>
      <c r="L1571">
        <v>36</v>
      </c>
      <c r="M1571" t="s">
        <v>94</v>
      </c>
      <c r="N1571" t="s">
        <v>73</v>
      </c>
      <c r="O1571">
        <v>501</v>
      </c>
      <c r="P1571" t="s">
        <v>164</v>
      </c>
      <c r="S1571" t="s">
        <v>40</v>
      </c>
      <c r="T1571" t="s">
        <v>41</v>
      </c>
      <c r="U1571">
        <v>888</v>
      </c>
      <c r="Y1571" t="s">
        <v>2880</v>
      </c>
      <c r="AA1571">
        <v>34.0473</v>
      </c>
      <c r="AB1571">
        <v>-118.3472</v>
      </c>
      <c r="AC1571">
        <f t="shared" si="24"/>
        <v>0</v>
      </c>
    </row>
    <row r="1572" spans="1:29" x14ac:dyDescent="0.35">
      <c r="A1572">
        <v>200613346</v>
      </c>
      <c r="B1572" s="1">
        <v>44044</v>
      </c>
      <c r="C1572" s="1">
        <v>44044</v>
      </c>
      <c r="D1572">
        <v>935</v>
      </c>
      <c r="E1572">
        <v>6</v>
      </c>
      <c r="F1572" t="s">
        <v>91</v>
      </c>
      <c r="G1572">
        <v>645</v>
      </c>
      <c r="H1572">
        <v>1</v>
      </c>
      <c r="I1572">
        <v>230</v>
      </c>
      <c r="J1572" t="s">
        <v>161</v>
      </c>
      <c r="K1572" t="s">
        <v>2881</v>
      </c>
      <c r="L1572">
        <v>37</v>
      </c>
      <c r="M1572" t="s">
        <v>30</v>
      </c>
      <c r="N1572" t="s">
        <v>95</v>
      </c>
      <c r="O1572">
        <v>102</v>
      </c>
      <c r="P1572" t="s">
        <v>186</v>
      </c>
      <c r="Q1572">
        <v>512</v>
      </c>
      <c r="R1572" t="s">
        <v>2684</v>
      </c>
      <c r="S1572" t="s">
        <v>40</v>
      </c>
      <c r="T1572" t="s">
        <v>41</v>
      </c>
      <c r="U1572">
        <v>230</v>
      </c>
      <c r="Y1572" t="s">
        <v>623</v>
      </c>
      <c r="AA1572">
        <v>34.101500000000001</v>
      </c>
      <c r="AB1572">
        <v>-118.3425</v>
      </c>
      <c r="AC1572">
        <f t="shared" si="24"/>
        <v>0</v>
      </c>
    </row>
    <row r="1573" spans="1:29" x14ac:dyDescent="0.35">
      <c r="A1573">
        <v>200612283</v>
      </c>
      <c r="B1573" s="1">
        <v>44019</v>
      </c>
      <c r="C1573" s="1">
        <v>44009</v>
      </c>
      <c r="D1573">
        <v>340</v>
      </c>
      <c r="E1573">
        <v>6</v>
      </c>
      <c r="F1573" t="s">
        <v>91</v>
      </c>
      <c r="G1573">
        <v>643</v>
      </c>
      <c r="H1573">
        <v>1</v>
      </c>
      <c r="I1573">
        <v>440</v>
      </c>
      <c r="J1573" t="s">
        <v>213</v>
      </c>
      <c r="K1573" t="s">
        <v>2882</v>
      </c>
      <c r="L1573">
        <v>0</v>
      </c>
      <c r="M1573" t="s">
        <v>46</v>
      </c>
      <c r="N1573" t="s">
        <v>46</v>
      </c>
      <c r="O1573">
        <v>502</v>
      </c>
      <c r="P1573" t="s">
        <v>47</v>
      </c>
      <c r="S1573" t="s">
        <v>40</v>
      </c>
      <c r="T1573" t="s">
        <v>41</v>
      </c>
      <c r="U1573">
        <v>440</v>
      </c>
      <c r="Y1573" t="s">
        <v>2883</v>
      </c>
      <c r="AA1573">
        <v>34.101599999999998</v>
      </c>
      <c r="AB1573">
        <v>-118.3531</v>
      </c>
      <c r="AC1573">
        <f t="shared" si="24"/>
        <v>0</v>
      </c>
    </row>
    <row r="1574" spans="1:29" x14ac:dyDescent="0.35">
      <c r="A1574">
        <v>200614017</v>
      </c>
      <c r="B1574" s="1">
        <v>44059</v>
      </c>
      <c r="C1574" s="1">
        <v>44059</v>
      </c>
      <c r="D1574">
        <v>400</v>
      </c>
      <c r="E1574">
        <v>6</v>
      </c>
      <c r="F1574" t="s">
        <v>91</v>
      </c>
      <c r="G1574">
        <v>645</v>
      </c>
      <c r="H1574">
        <v>2</v>
      </c>
      <c r="I1574">
        <v>740</v>
      </c>
      <c r="J1574" t="s">
        <v>224</v>
      </c>
      <c r="K1574" t="s">
        <v>2884</v>
      </c>
      <c r="L1574">
        <v>0</v>
      </c>
      <c r="M1574" t="s">
        <v>46</v>
      </c>
      <c r="N1574" t="s">
        <v>46</v>
      </c>
      <c r="O1574">
        <v>503</v>
      </c>
      <c r="P1574" t="s">
        <v>650</v>
      </c>
      <c r="Q1574">
        <v>306</v>
      </c>
      <c r="R1574" t="s">
        <v>1108</v>
      </c>
      <c r="S1574" t="s">
        <v>33</v>
      </c>
      <c r="T1574" t="s">
        <v>34</v>
      </c>
      <c r="U1574">
        <v>740</v>
      </c>
      <c r="Y1574" t="s">
        <v>2885</v>
      </c>
      <c r="AA1574">
        <v>34.103000000000002</v>
      </c>
      <c r="AB1574">
        <v>-118.3402</v>
      </c>
      <c r="AC1574">
        <f t="shared" si="24"/>
        <v>1</v>
      </c>
    </row>
    <row r="1575" spans="1:29" x14ac:dyDescent="0.35">
      <c r="A1575">
        <v>201206226</v>
      </c>
      <c r="B1575" s="1">
        <v>43862</v>
      </c>
      <c r="C1575" s="1">
        <v>43862</v>
      </c>
      <c r="D1575">
        <v>1</v>
      </c>
      <c r="E1575">
        <v>12</v>
      </c>
      <c r="F1575" t="s">
        <v>68</v>
      </c>
      <c r="G1575">
        <v>1205</v>
      </c>
      <c r="H1575">
        <v>1</v>
      </c>
      <c r="I1575">
        <v>236</v>
      </c>
      <c r="J1575" t="s">
        <v>692</v>
      </c>
      <c r="K1575" t="s">
        <v>2886</v>
      </c>
      <c r="L1575">
        <v>28</v>
      </c>
      <c r="M1575" t="s">
        <v>94</v>
      </c>
      <c r="N1575" t="s">
        <v>163</v>
      </c>
      <c r="O1575">
        <v>101</v>
      </c>
      <c r="P1575" t="s">
        <v>32</v>
      </c>
      <c r="Q1575">
        <v>212</v>
      </c>
      <c r="R1575" t="s">
        <v>1167</v>
      </c>
      <c r="S1575" t="s">
        <v>33</v>
      </c>
      <c r="T1575" t="s">
        <v>34</v>
      </c>
      <c r="U1575">
        <v>236</v>
      </c>
      <c r="Y1575" t="s">
        <v>2887</v>
      </c>
      <c r="AA1575">
        <v>33.996400000000001</v>
      </c>
      <c r="AB1575">
        <v>-118.30459999999999</v>
      </c>
      <c r="AC1575">
        <f t="shared" si="24"/>
        <v>1</v>
      </c>
    </row>
    <row r="1576" spans="1:29" x14ac:dyDescent="0.35">
      <c r="A1576">
        <v>201007809</v>
      </c>
      <c r="B1576" s="1">
        <v>43927</v>
      </c>
      <c r="C1576" s="1">
        <v>43927</v>
      </c>
      <c r="D1576">
        <v>930</v>
      </c>
      <c r="E1576">
        <v>10</v>
      </c>
      <c r="F1576" t="s">
        <v>103</v>
      </c>
      <c r="G1576">
        <v>1078</v>
      </c>
      <c r="H1576">
        <v>2</v>
      </c>
      <c r="I1576">
        <v>745</v>
      </c>
      <c r="J1576" t="s">
        <v>139</v>
      </c>
      <c r="K1576" t="s">
        <v>239</v>
      </c>
      <c r="L1576">
        <v>41</v>
      </c>
      <c r="M1576" t="s">
        <v>30</v>
      </c>
      <c r="N1576" t="s">
        <v>73</v>
      </c>
      <c r="O1576">
        <v>121</v>
      </c>
      <c r="P1576" t="s">
        <v>246</v>
      </c>
      <c r="S1576" t="s">
        <v>40</v>
      </c>
      <c r="T1576" t="s">
        <v>41</v>
      </c>
      <c r="U1576">
        <v>745</v>
      </c>
      <c r="Y1576" t="s">
        <v>2888</v>
      </c>
      <c r="AA1576">
        <v>34.1584</v>
      </c>
      <c r="AB1576">
        <v>-118.48909999999999</v>
      </c>
      <c r="AC1576">
        <f t="shared" si="24"/>
        <v>0</v>
      </c>
    </row>
    <row r="1577" spans="1:29" x14ac:dyDescent="0.35">
      <c r="A1577">
        <v>200115420</v>
      </c>
      <c r="B1577" s="1">
        <v>44039</v>
      </c>
      <c r="C1577" s="1">
        <v>44037</v>
      </c>
      <c r="D1577">
        <v>1500</v>
      </c>
      <c r="E1577">
        <v>1</v>
      </c>
      <c r="F1577" t="s">
        <v>36</v>
      </c>
      <c r="G1577">
        <v>111</v>
      </c>
      <c r="H1577">
        <v>1</v>
      </c>
      <c r="I1577">
        <v>310</v>
      </c>
      <c r="J1577" t="s">
        <v>71</v>
      </c>
      <c r="K1577" t="s">
        <v>2889</v>
      </c>
      <c r="L1577">
        <v>0</v>
      </c>
      <c r="M1577" t="s">
        <v>30</v>
      </c>
      <c r="N1577" t="s">
        <v>73</v>
      </c>
      <c r="O1577">
        <v>118</v>
      </c>
      <c r="P1577" t="s">
        <v>858</v>
      </c>
      <c r="S1577" t="s">
        <v>40</v>
      </c>
      <c r="T1577" t="s">
        <v>41</v>
      </c>
      <c r="U1577">
        <v>310</v>
      </c>
      <c r="V1577">
        <v>998</v>
      </c>
      <c r="Y1577" t="s">
        <v>2890</v>
      </c>
      <c r="AA1577">
        <v>34.063699999999997</v>
      </c>
      <c r="AB1577">
        <v>-118.244</v>
      </c>
      <c r="AC1577">
        <f t="shared" si="24"/>
        <v>0</v>
      </c>
    </row>
    <row r="1578" spans="1:29" x14ac:dyDescent="0.35">
      <c r="A1578">
        <v>200516153</v>
      </c>
      <c r="B1578" s="1">
        <v>44138</v>
      </c>
      <c r="C1578" s="1">
        <v>44138</v>
      </c>
      <c r="D1578">
        <v>850</v>
      </c>
      <c r="E1578">
        <v>5</v>
      </c>
      <c r="F1578" t="s">
        <v>98</v>
      </c>
      <c r="G1578">
        <v>564</v>
      </c>
      <c r="H1578">
        <v>2</v>
      </c>
      <c r="I1578">
        <v>624</v>
      </c>
      <c r="J1578" t="s">
        <v>171</v>
      </c>
      <c r="K1578" t="s">
        <v>2891</v>
      </c>
      <c r="L1578">
        <v>20</v>
      </c>
      <c r="M1578" t="s">
        <v>94</v>
      </c>
      <c r="N1578" t="s">
        <v>95</v>
      </c>
      <c r="O1578">
        <v>502</v>
      </c>
      <c r="P1578" t="s">
        <v>47</v>
      </c>
      <c r="Q1578">
        <v>400</v>
      </c>
      <c r="R1578" t="s">
        <v>143</v>
      </c>
      <c r="S1578" t="s">
        <v>84</v>
      </c>
      <c r="T1578" t="s">
        <v>85</v>
      </c>
      <c r="U1578">
        <v>624</v>
      </c>
      <c r="Y1578" t="s">
        <v>2892</v>
      </c>
      <c r="AA1578">
        <v>33.740699999999997</v>
      </c>
      <c r="AB1578">
        <v>-118.2835</v>
      </c>
      <c r="AC1578">
        <f t="shared" si="24"/>
        <v>0</v>
      </c>
    </row>
    <row r="1579" spans="1:29" x14ac:dyDescent="0.35">
      <c r="A1579">
        <v>200510859</v>
      </c>
      <c r="B1579" s="1">
        <v>44003</v>
      </c>
      <c r="C1579" s="1">
        <v>44003</v>
      </c>
      <c r="D1579">
        <v>1220</v>
      </c>
      <c r="E1579">
        <v>5</v>
      </c>
      <c r="F1579" t="s">
        <v>98</v>
      </c>
      <c r="G1579">
        <v>566</v>
      </c>
      <c r="H1579">
        <v>2</v>
      </c>
      <c r="I1579">
        <v>624</v>
      </c>
      <c r="J1579" t="s">
        <v>171</v>
      </c>
      <c r="K1579" t="s">
        <v>2893</v>
      </c>
      <c r="L1579">
        <v>36</v>
      </c>
      <c r="M1579" t="s">
        <v>94</v>
      </c>
      <c r="N1579" t="s">
        <v>163</v>
      </c>
      <c r="O1579">
        <v>502</v>
      </c>
      <c r="P1579" t="s">
        <v>47</v>
      </c>
      <c r="Q1579">
        <v>500</v>
      </c>
      <c r="R1579" t="s">
        <v>184</v>
      </c>
      <c r="S1579" t="s">
        <v>84</v>
      </c>
      <c r="T1579" t="s">
        <v>85</v>
      </c>
      <c r="U1579">
        <v>624</v>
      </c>
      <c r="Y1579" t="s">
        <v>2894</v>
      </c>
      <c r="AA1579">
        <v>33.735100000000003</v>
      </c>
      <c r="AB1579">
        <v>-118.28360000000001</v>
      </c>
      <c r="AC1579">
        <f t="shared" si="24"/>
        <v>0</v>
      </c>
    </row>
    <row r="1580" spans="1:29" x14ac:dyDescent="0.35">
      <c r="A1580">
        <v>200816132</v>
      </c>
      <c r="B1580" s="1">
        <v>44141</v>
      </c>
      <c r="C1580" s="1">
        <v>44141</v>
      </c>
      <c r="D1580">
        <v>1315</v>
      </c>
      <c r="E1580">
        <v>8</v>
      </c>
      <c r="F1580" t="s">
        <v>109</v>
      </c>
      <c r="G1580">
        <v>817</v>
      </c>
      <c r="H1580">
        <v>2</v>
      </c>
      <c r="I1580">
        <v>624</v>
      </c>
      <c r="J1580" t="s">
        <v>171</v>
      </c>
      <c r="K1580" t="s">
        <v>2895</v>
      </c>
      <c r="L1580">
        <v>65</v>
      </c>
      <c r="M1580" t="s">
        <v>30</v>
      </c>
      <c r="N1580" t="s">
        <v>73</v>
      </c>
      <c r="O1580">
        <v>802</v>
      </c>
      <c r="P1580" t="s">
        <v>2896</v>
      </c>
      <c r="Q1580">
        <v>400</v>
      </c>
      <c r="R1580" t="s">
        <v>143</v>
      </c>
      <c r="S1580" t="s">
        <v>40</v>
      </c>
      <c r="T1580" t="s">
        <v>41</v>
      </c>
      <c r="U1580">
        <v>624</v>
      </c>
      <c r="Y1580" t="s">
        <v>2897</v>
      </c>
      <c r="Z1580" t="s">
        <v>2898</v>
      </c>
      <c r="AA1580">
        <v>34.062600000000003</v>
      </c>
      <c r="AB1580">
        <v>-118.44540000000001</v>
      </c>
      <c r="AC1580">
        <f t="shared" si="24"/>
        <v>0</v>
      </c>
    </row>
    <row r="1581" spans="1:29" x14ac:dyDescent="0.35">
      <c r="A1581">
        <v>200904797</v>
      </c>
      <c r="B1581" s="1">
        <v>43849</v>
      </c>
      <c r="C1581" s="1">
        <v>43848</v>
      </c>
      <c r="D1581">
        <v>1620</v>
      </c>
      <c r="E1581">
        <v>9</v>
      </c>
      <c r="F1581" t="s">
        <v>49</v>
      </c>
      <c r="G1581">
        <v>964</v>
      </c>
      <c r="H1581">
        <v>1</v>
      </c>
      <c r="I1581">
        <v>343</v>
      </c>
      <c r="J1581" t="s">
        <v>50</v>
      </c>
      <c r="K1581">
        <v>325</v>
      </c>
      <c r="L1581">
        <v>0</v>
      </c>
      <c r="M1581" t="s">
        <v>46</v>
      </c>
      <c r="N1581" t="s">
        <v>46</v>
      </c>
      <c r="O1581">
        <v>710</v>
      </c>
      <c r="P1581" t="s">
        <v>394</v>
      </c>
      <c r="S1581" t="s">
        <v>40</v>
      </c>
      <c r="T1581" t="s">
        <v>41</v>
      </c>
      <c r="U1581">
        <v>343</v>
      </c>
      <c r="Y1581" t="s">
        <v>53</v>
      </c>
      <c r="AA1581">
        <v>34.157600000000002</v>
      </c>
      <c r="AB1581">
        <v>-118.438</v>
      </c>
      <c r="AC1581">
        <f t="shared" si="24"/>
        <v>0</v>
      </c>
    </row>
    <row r="1582" spans="1:29" x14ac:dyDescent="0.35">
      <c r="A1582">
        <v>201009599</v>
      </c>
      <c r="B1582" s="1">
        <v>43983</v>
      </c>
      <c r="C1582" s="1">
        <v>43983</v>
      </c>
      <c r="D1582">
        <v>1800</v>
      </c>
      <c r="E1582">
        <v>10</v>
      </c>
      <c r="F1582" t="s">
        <v>103</v>
      </c>
      <c r="G1582">
        <v>1001</v>
      </c>
      <c r="H1582">
        <v>1</v>
      </c>
      <c r="I1582">
        <v>210</v>
      </c>
      <c r="J1582" t="s">
        <v>149</v>
      </c>
      <c r="K1582" t="s">
        <v>2899</v>
      </c>
      <c r="L1582">
        <v>0</v>
      </c>
      <c r="M1582" t="s">
        <v>30</v>
      </c>
      <c r="N1582" t="s">
        <v>73</v>
      </c>
      <c r="O1582">
        <v>401</v>
      </c>
      <c r="P1582" t="s">
        <v>231</v>
      </c>
      <c r="Q1582">
        <v>500</v>
      </c>
      <c r="R1582" t="s">
        <v>184</v>
      </c>
      <c r="S1582" t="s">
        <v>40</v>
      </c>
      <c r="T1582" t="s">
        <v>41</v>
      </c>
      <c r="U1582">
        <v>210</v>
      </c>
      <c r="Y1582" t="s">
        <v>2900</v>
      </c>
      <c r="AA1582">
        <v>34.220599999999997</v>
      </c>
      <c r="AB1582">
        <v>-118.5448</v>
      </c>
      <c r="AC1582">
        <f t="shared" si="24"/>
        <v>0</v>
      </c>
    </row>
    <row r="1583" spans="1:29" x14ac:dyDescent="0.35">
      <c r="A1583">
        <v>200712628</v>
      </c>
      <c r="B1583" s="1">
        <v>44053</v>
      </c>
      <c r="C1583" s="1">
        <v>44051</v>
      </c>
      <c r="D1583">
        <v>1630</v>
      </c>
      <c r="E1583">
        <v>7</v>
      </c>
      <c r="F1583" t="s">
        <v>28</v>
      </c>
      <c r="G1583">
        <v>722</v>
      </c>
      <c r="H1583">
        <v>1</v>
      </c>
      <c r="I1583">
        <v>440</v>
      </c>
      <c r="J1583" t="s">
        <v>213</v>
      </c>
      <c r="K1583">
        <v>394</v>
      </c>
      <c r="L1583">
        <v>33</v>
      </c>
      <c r="M1583" t="s">
        <v>94</v>
      </c>
      <c r="N1583" t="s">
        <v>73</v>
      </c>
      <c r="O1583">
        <v>116</v>
      </c>
      <c r="P1583" t="s">
        <v>702</v>
      </c>
      <c r="S1583" t="s">
        <v>40</v>
      </c>
      <c r="T1583" t="s">
        <v>41</v>
      </c>
      <c r="U1583">
        <v>440</v>
      </c>
      <c r="Y1583" t="s">
        <v>2901</v>
      </c>
      <c r="AA1583">
        <v>34.072099999999999</v>
      </c>
      <c r="AB1583">
        <v>-118.3733</v>
      </c>
      <c r="AC1583">
        <f t="shared" si="24"/>
        <v>0</v>
      </c>
    </row>
    <row r="1584" spans="1:29" x14ac:dyDescent="0.35">
      <c r="A1584">
        <v>200122059</v>
      </c>
      <c r="B1584" s="1">
        <v>44172</v>
      </c>
      <c r="C1584" s="1">
        <v>44172</v>
      </c>
      <c r="D1584">
        <v>1400</v>
      </c>
      <c r="E1584">
        <v>1</v>
      </c>
      <c r="F1584" t="s">
        <v>36</v>
      </c>
      <c r="G1584">
        <v>164</v>
      </c>
      <c r="H1584">
        <v>1</v>
      </c>
      <c r="I1584">
        <v>230</v>
      </c>
      <c r="J1584" t="s">
        <v>161</v>
      </c>
      <c r="K1584" t="s">
        <v>2902</v>
      </c>
      <c r="L1584">
        <v>22</v>
      </c>
      <c r="M1584" t="s">
        <v>30</v>
      </c>
      <c r="N1584" t="s">
        <v>95</v>
      </c>
      <c r="O1584">
        <v>102</v>
      </c>
      <c r="P1584" t="s">
        <v>186</v>
      </c>
      <c r="Q1584">
        <v>400</v>
      </c>
      <c r="R1584" t="s">
        <v>143</v>
      </c>
      <c r="S1584" t="s">
        <v>40</v>
      </c>
      <c r="T1584" t="s">
        <v>41</v>
      </c>
      <c r="U1584">
        <v>230</v>
      </c>
      <c r="Y1584" t="s">
        <v>788</v>
      </c>
      <c r="Z1584" t="s">
        <v>2903</v>
      </c>
      <c r="AA1584">
        <v>34.045999999999999</v>
      </c>
      <c r="AB1584">
        <v>-118.251</v>
      </c>
      <c r="AC1584">
        <f t="shared" si="24"/>
        <v>0</v>
      </c>
    </row>
    <row r="1585" spans="1:29" x14ac:dyDescent="0.35">
      <c r="A1585">
        <v>201010007</v>
      </c>
      <c r="B1585" s="1">
        <v>43997</v>
      </c>
      <c r="C1585" s="1">
        <v>43997</v>
      </c>
      <c r="D1585">
        <v>1000</v>
      </c>
      <c r="E1585">
        <v>10</v>
      </c>
      <c r="F1585" t="s">
        <v>103</v>
      </c>
      <c r="G1585">
        <v>1015</v>
      </c>
      <c r="H1585">
        <v>2</v>
      </c>
      <c r="I1585">
        <v>740</v>
      </c>
      <c r="J1585" t="s">
        <v>224</v>
      </c>
      <c r="K1585" t="s">
        <v>2756</v>
      </c>
      <c r="L1585">
        <v>0</v>
      </c>
      <c r="M1585" t="s">
        <v>30</v>
      </c>
      <c r="N1585" t="s">
        <v>73</v>
      </c>
      <c r="O1585">
        <v>708</v>
      </c>
      <c r="P1585" t="s">
        <v>489</v>
      </c>
      <c r="S1585" t="s">
        <v>40</v>
      </c>
      <c r="T1585" t="s">
        <v>41</v>
      </c>
      <c r="U1585">
        <v>740</v>
      </c>
      <c r="Y1585" t="s">
        <v>2904</v>
      </c>
      <c r="AA1585">
        <v>34.204799999999999</v>
      </c>
      <c r="AB1585">
        <v>-118.5273</v>
      </c>
      <c r="AC1585">
        <f t="shared" si="24"/>
        <v>0</v>
      </c>
    </row>
    <row r="1586" spans="1:29" x14ac:dyDescent="0.35">
      <c r="A1586">
        <v>200515831</v>
      </c>
      <c r="B1586" s="1">
        <v>44130</v>
      </c>
      <c r="C1586" s="1">
        <v>44130</v>
      </c>
      <c r="D1586">
        <v>2045</v>
      </c>
      <c r="E1586">
        <v>5</v>
      </c>
      <c r="F1586" t="s">
        <v>98</v>
      </c>
      <c r="G1586">
        <v>514</v>
      </c>
      <c r="H1586">
        <v>1</v>
      </c>
      <c r="I1586">
        <v>210</v>
      </c>
      <c r="J1586" t="s">
        <v>149</v>
      </c>
      <c r="K1586" t="s">
        <v>2905</v>
      </c>
      <c r="L1586">
        <v>31</v>
      </c>
      <c r="M1586" t="s">
        <v>94</v>
      </c>
      <c r="N1586" t="s">
        <v>95</v>
      </c>
      <c r="O1586">
        <v>501</v>
      </c>
      <c r="P1586" t="s">
        <v>164</v>
      </c>
      <c r="Q1586">
        <v>400</v>
      </c>
      <c r="R1586" t="s">
        <v>143</v>
      </c>
      <c r="S1586" t="s">
        <v>33</v>
      </c>
      <c r="T1586" t="s">
        <v>34</v>
      </c>
      <c r="U1586">
        <v>210</v>
      </c>
      <c r="Y1586" t="s">
        <v>2906</v>
      </c>
      <c r="AA1586">
        <v>33.782200000000003</v>
      </c>
      <c r="AB1586">
        <v>-118.2757</v>
      </c>
      <c r="AC1586">
        <f t="shared" si="24"/>
        <v>1</v>
      </c>
    </row>
    <row r="1587" spans="1:29" x14ac:dyDescent="0.35">
      <c r="A1587">
        <v>200414908</v>
      </c>
      <c r="B1587" s="1">
        <v>44150</v>
      </c>
      <c r="C1587" s="1">
        <v>44148</v>
      </c>
      <c r="D1587">
        <v>1800</v>
      </c>
      <c r="E1587">
        <v>4</v>
      </c>
      <c r="F1587" t="s">
        <v>54</v>
      </c>
      <c r="G1587">
        <v>473</v>
      </c>
      <c r="H1587">
        <v>1</v>
      </c>
      <c r="I1587">
        <v>330</v>
      </c>
      <c r="J1587" t="s">
        <v>37</v>
      </c>
      <c r="K1587" t="s">
        <v>2398</v>
      </c>
      <c r="L1587">
        <v>58</v>
      </c>
      <c r="M1587" t="s">
        <v>94</v>
      </c>
      <c r="N1587" t="s">
        <v>163</v>
      </c>
      <c r="O1587">
        <v>101</v>
      </c>
      <c r="P1587" t="s">
        <v>32</v>
      </c>
      <c r="S1587" t="s">
        <v>40</v>
      </c>
      <c r="T1587" t="s">
        <v>41</v>
      </c>
      <c r="U1587">
        <v>330</v>
      </c>
      <c r="Y1587" t="s">
        <v>2907</v>
      </c>
      <c r="AA1587">
        <v>34.037599999999998</v>
      </c>
      <c r="AB1587">
        <v>-118.2166</v>
      </c>
      <c r="AC1587">
        <f t="shared" si="24"/>
        <v>0</v>
      </c>
    </row>
    <row r="1588" spans="1:29" x14ac:dyDescent="0.35">
      <c r="A1588">
        <v>200810358</v>
      </c>
      <c r="B1588" s="1">
        <v>43990</v>
      </c>
      <c r="C1588" s="1">
        <v>43959</v>
      </c>
      <c r="D1588">
        <v>1200</v>
      </c>
      <c r="E1588">
        <v>8</v>
      </c>
      <c r="F1588" t="s">
        <v>109</v>
      </c>
      <c r="G1588">
        <v>832</v>
      </c>
      <c r="H1588">
        <v>1</v>
      </c>
      <c r="I1588">
        <v>480</v>
      </c>
      <c r="J1588" t="s">
        <v>44</v>
      </c>
      <c r="K1588" t="s">
        <v>2908</v>
      </c>
      <c r="L1588">
        <v>59</v>
      </c>
      <c r="M1588" t="s">
        <v>30</v>
      </c>
      <c r="N1588" t="s">
        <v>73</v>
      </c>
      <c r="O1588">
        <v>102</v>
      </c>
      <c r="P1588" t="s">
        <v>186</v>
      </c>
      <c r="S1588" t="s">
        <v>40</v>
      </c>
      <c r="T1588" t="s">
        <v>41</v>
      </c>
      <c r="U1588">
        <v>480</v>
      </c>
      <c r="Y1588" t="s">
        <v>2909</v>
      </c>
      <c r="Z1588" t="s">
        <v>2910</v>
      </c>
      <c r="AA1588">
        <v>34.0518</v>
      </c>
      <c r="AB1588">
        <v>-118.46339999999999</v>
      </c>
      <c r="AC1588">
        <f t="shared" si="24"/>
        <v>0</v>
      </c>
    </row>
    <row r="1589" spans="1:29" x14ac:dyDescent="0.35">
      <c r="A1589">
        <v>200314796</v>
      </c>
      <c r="B1589" s="1">
        <v>44037</v>
      </c>
      <c r="C1589" s="1">
        <v>44036</v>
      </c>
      <c r="D1589">
        <v>2100</v>
      </c>
      <c r="E1589">
        <v>3</v>
      </c>
      <c r="F1589" t="s">
        <v>43</v>
      </c>
      <c r="G1589">
        <v>328</v>
      </c>
      <c r="H1589">
        <v>1</v>
      </c>
      <c r="I1589">
        <v>330</v>
      </c>
      <c r="J1589" t="s">
        <v>37</v>
      </c>
      <c r="K1589" t="s">
        <v>2911</v>
      </c>
      <c r="L1589">
        <v>32</v>
      </c>
      <c r="M1589" t="s">
        <v>30</v>
      </c>
      <c r="N1589" t="s">
        <v>163</v>
      </c>
      <c r="O1589">
        <v>506</v>
      </c>
      <c r="P1589" t="s">
        <v>2912</v>
      </c>
      <c r="S1589" t="s">
        <v>40</v>
      </c>
      <c r="T1589" t="s">
        <v>41</v>
      </c>
      <c r="U1589">
        <v>330</v>
      </c>
      <c r="Y1589" t="s">
        <v>2913</v>
      </c>
      <c r="AA1589">
        <v>34.024799999999999</v>
      </c>
      <c r="AB1589">
        <v>-118.2818</v>
      </c>
      <c r="AC1589">
        <f t="shared" si="24"/>
        <v>0</v>
      </c>
    </row>
    <row r="1590" spans="1:29" x14ac:dyDescent="0.35">
      <c r="A1590">
        <v>201208020</v>
      </c>
      <c r="B1590" s="1">
        <v>43888</v>
      </c>
      <c r="C1590" s="1">
        <v>43888</v>
      </c>
      <c r="D1590">
        <v>2150</v>
      </c>
      <c r="E1590">
        <v>12</v>
      </c>
      <c r="F1590" t="s">
        <v>68</v>
      </c>
      <c r="G1590">
        <v>1248</v>
      </c>
      <c r="H1590">
        <v>2</v>
      </c>
      <c r="I1590">
        <v>437</v>
      </c>
      <c r="J1590" t="s">
        <v>283</v>
      </c>
      <c r="K1590" t="s">
        <v>2914</v>
      </c>
      <c r="L1590">
        <v>0</v>
      </c>
      <c r="M1590" t="s">
        <v>46</v>
      </c>
      <c r="N1590" t="s">
        <v>46</v>
      </c>
      <c r="O1590">
        <v>101</v>
      </c>
      <c r="P1590" t="s">
        <v>32</v>
      </c>
      <c r="Q1590">
        <v>400</v>
      </c>
      <c r="R1590" t="s">
        <v>143</v>
      </c>
      <c r="S1590" t="s">
        <v>40</v>
      </c>
      <c r="T1590" t="s">
        <v>41</v>
      </c>
      <c r="U1590">
        <v>437</v>
      </c>
      <c r="V1590">
        <v>998</v>
      </c>
      <c r="Y1590" t="s">
        <v>2915</v>
      </c>
      <c r="Z1590" t="s">
        <v>2916</v>
      </c>
      <c r="AA1590">
        <v>33.9801</v>
      </c>
      <c r="AB1590">
        <v>-118.28919999999999</v>
      </c>
      <c r="AC1590">
        <f t="shared" si="24"/>
        <v>0</v>
      </c>
    </row>
    <row r="1591" spans="1:29" x14ac:dyDescent="0.35">
      <c r="A1591">
        <v>200113405</v>
      </c>
      <c r="B1591" s="1">
        <v>43996</v>
      </c>
      <c r="C1591" s="1">
        <v>43996</v>
      </c>
      <c r="D1591">
        <v>1200</v>
      </c>
      <c r="E1591">
        <v>1</v>
      </c>
      <c r="F1591" t="s">
        <v>36</v>
      </c>
      <c r="G1591">
        <v>158</v>
      </c>
      <c r="H1591">
        <v>2</v>
      </c>
      <c r="I1591">
        <v>434</v>
      </c>
      <c r="J1591" t="s">
        <v>2917</v>
      </c>
      <c r="K1591" t="s">
        <v>2918</v>
      </c>
      <c r="L1591">
        <v>50</v>
      </c>
      <c r="M1591" t="s">
        <v>94</v>
      </c>
      <c r="N1591" t="s">
        <v>73</v>
      </c>
      <c r="O1591">
        <v>502</v>
      </c>
      <c r="P1591" t="s">
        <v>47</v>
      </c>
      <c r="Q1591">
        <v>400</v>
      </c>
      <c r="R1591" t="s">
        <v>143</v>
      </c>
      <c r="S1591" t="s">
        <v>84</v>
      </c>
      <c r="T1591" t="s">
        <v>85</v>
      </c>
      <c r="U1591">
        <v>434</v>
      </c>
      <c r="Y1591" t="s">
        <v>2919</v>
      </c>
      <c r="AA1591">
        <v>34.0381</v>
      </c>
      <c r="AB1591">
        <v>-118.2401</v>
      </c>
      <c r="AC1591">
        <f t="shared" si="24"/>
        <v>0</v>
      </c>
    </row>
    <row r="1592" spans="1:29" x14ac:dyDescent="0.35">
      <c r="A1592">
        <v>200906038</v>
      </c>
      <c r="B1592" s="1">
        <v>43875</v>
      </c>
      <c r="C1592" s="1">
        <v>43872</v>
      </c>
      <c r="D1592">
        <v>1900</v>
      </c>
      <c r="E1592">
        <v>9</v>
      </c>
      <c r="F1592" t="s">
        <v>49</v>
      </c>
      <c r="G1592">
        <v>909</v>
      </c>
      <c r="H1592">
        <v>2</v>
      </c>
      <c r="I1592">
        <v>930</v>
      </c>
      <c r="J1592" t="s">
        <v>339</v>
      </c>
      <c r="K1592" t="s">
        <v>2920</v>
      </c>
      <c r="L1592">
        <v>39</v>
      </c>
      <c r="M1592" t="s">
        <v>30</v>
      </c>
      <c r="N1592" t="s">
        <v>95</v>
      </c>
      <c r="O1592">
        <v>101</v>
      </c>
      <c r="P1592" t="s">
        <v>32</v>
      </c>
      <c r="Q1592">
        <v>511</v>
      </c>
      <c r="R1592" t="s">
        <v>151</v>
      </c>
      <c r="S1592" t="s">
        <v>40</v>
      </c>
      <c r="T1592" t="s">
        <v>41</v>
      </c>
      <c r="U1592">
        <v>930</v>
      </c>
      <c r="Y1592" t="s">
        <v>2921</v>
      </c>
      <c r="AA1592">
        <v>34.203000000000003</v>
      </c>
      <c r="AB1592">
        <v>-118.42910000000001</v>
      </c>
      <c r="AC1592">
        <f t="shared" si="24"/>
        <v>0</v>
      </c>
    </row>
    <row r="1593" spans="1:29" x14ac:dyDescent="0.35">
      <c r="A1593">
        <v>201113091</v>
      </c>
      <c r="B1593" s="1">
        <v>44074</v>
      </c>
      <c r="C1593" s="1">
        <v>44073</v>
      </c>
      <c r="D1593">
        <v>900</v>
      </c>
      <c r="E1593">
        <v>11</v>
      </c>
      <c r="F1593" t="s">
        <v>64</v>
      </c>
      <c r="G1593">
        <v>1145</v>
      </c>
      <c r="H1593">
        <v>1</v>
      </c>
      <c r="I1593">
        <v>420</v>
      </c>
      <c r="J1593" t="s">
        <v>352</v>
      </c>
      <c r="L1593">
        <v>0</v>
      </c>
      <c r="O1593">
        <v>101</v>
      </c>
      <c r="P1593" t="s">
        <v>32</v>
      </c>
      <c r="S1593" t="s">
        <v>40</v>
      </c>
      <c r="T1593" t="s">
        <v>41</v>
      </c>
      <c r="U1593">
        <v>420</v>
      </c>
      <c r="Y1593" t="s">
        <v>2922</v>
      </c>
      <c r="AA1593">
        <v>34.104999999999997</v>
      </c>
      <c r="AB1593">
        <v>-118.2547</v>
      </c>
      <c r="AC1593">
        <f t="shared" si="24"/>
        <v>0</v>
      </c>
    </row>
    <row r="1594" spans="1:29" x14ac:dyDescent="0.35">
      <c r="A1594">
        <v>200300516</v>
      </c>
      <c r="B1594" s="1">
        <v>43836</v>
      </c>
      <c r="C1594" s="1">
        <v>43836</v>
      </c>
      <c r="D1594">
        <v>1420</v>
      </c>
      <c r="E1594">
        <v>3</v>
      </c>
      <c r="F1594" t="s">
        <v>43</v>
      </c>
      <c r="G1594">
        <v>363</v>
      </c>
      <c r="H1594">
        <v>1</v>
      </c>
      <c r="I1594">
        <v>210</v>
      </c>
      <c r="J1594" t="s">
        <v>149</v>
      </c>
      <c r="K1594" t="s">
        <v>2923</v>
      </c>
      <c r="L1594">
        <v>27</v>
      </c>
      <c r="M1594" t="s">
        <v>30</v>
      </c>
      <c r="N1594" t="s">
        <v>163</v>
      </c>
      <c r="O1594">
        <v>247</v>
      </c>
      <c r="P1594" t="s">
        <v>159</v>
      </c>
      <c r="Q1594">
        <v>102</v>
      </c>
      <c r="R1594" t="s">
        <v>219</v>
      </c>
      <c r="S1594" t="s">
        <v>355</v>
      </c>
      <c r="T1594" t="s">
        <v>356</v>
      </c>
      <c r="U1594">
        <v>210</v>
      </c>
      <c r="Y1594" t="s">
        <v>2924</v>
      </c>
      <c r="AA1594">
        <v>34.015099999999997</v>
      </c>
      <c r="AB1594">
        <v>-118.34220000000001</v>
      </c>
      <c r="AC1594">
        <f t="shared" si="24"/>
        <v>1</v>
      </c>
    </row>
    <row r="1595" spans="1:29" x14ac:dyDescent="0.35">
      <c r="A1595">
        <v>201211301</v>
      </c>
      <c r="B1595" s="1">
        <v>43941</v>
      </c>
      <c r="C1595" s="1">
        <v>43927</v>
      </c>
      <c r="D1595">
        <v>1800</v>
      </c>
      <c r="E1595">
        <v>12</v>
      </c>
      <c r="F1595" t="s">
        <v>68</v>
      </c>
      <c r="G1595">
        <v>1242</v>
      </c>
      <c r="H1595">
        <v>2</v>
      </c>
      <c r="I1595">
        <v>647</v>
      </c>
      <c r="J1595" t="s">
        <v>2925</v>
      </c>
      <c r="K1595" t="s">
        <v>2926</v>
      </c>
      <c r="L1595">
        <v>28</v>
      </c>
      <c r="M1595" t="s">
        <v>94</v>
      </c>
      <c r="N1595" t="s">
        <v>163</v>
      </c>
      <c r="O1595">
        <v>101</v>
      </c>
      <c r="P1595" t="s">
        <v>32</v>
      </c>
      <c r="Q1595">
        <v>212</v>
      </c>
      <c r="R1595" t="s">
        <v>1167</v>
      </c>
      <c r="S1595" t="s">
        <v>40</v>
      </c>
      <c r="T1595" t="s">
        <v>41</v>
      </c>
      <c r="U1595">
        <v>647</v>
      </c>
      <c r="Y1595" t="s">
        <v>2927</v>
      </c>
      <c r="Z1595" t="s">
        <v>285</v>
      </c>
      <c r="AA1595">
        <v>33.982900000000001</v>
      </c>
      <c r="AB1595">
        <v>-118.3177</v>
      </c>
      <c r="AC1595">
        <f t="shared" si="24"/>
        <v>0</v>
      </c>
    </row>
    <row r="1596" spans="1:29" x14ac:dyDescent="0.35">
      <c r="A1596">
        <v>200809088</v>
      </c>
      <c r="B1596" s="1">
        <v>43955</v>
      </c>
      <c r="C1596" s="1">
        <v>43944</v>
      </c>
      <c r="D1596">
        <v>800</v>
      </c>
      <c r="E1596">
        <v>8</v>
      </c>
      <c r="F1596" t="s">
        <v>109</v>
      </c>
      <c r="G1596">
        <v>814</v>
      </c>
      <c r="H1596">
        <v>2</v>
      </c>
      <c r="I1596">
        <v>354</v>
      </c>
      <c r="J1596" t="s">
        <v>167</v>
      </c>
      <c r="K1596">
        <v>100</v>
      </c>
      <c r="L1596">
        <v>29</v>
      </c>
      <c r="M1596" t="s">
        <v>30</v>
      </c>
      <c r="N1596" t="s">
        <v>73</v>
      </c>
      <c r="O1596">
        <v>501</v>
      </c>
      <c r="P1596" t="s">
        <v>164</v>
      </c>
      <c r="S1596" t="s">
        <v>40</v>
      </c>
      <c r="T1596" t="s">
        <v>41</v>
      </c>
      <c r="U1596">
        <v>354</v>
      </c>
      <c r="Y1596" t="s">
        <v>2928</v>
      </c>
      <c r="AA1596">
        <v>34.066899999999997</v>
      </c>
      <c r="AB1596">
        <v>-118.4619</v>
      </c>
      <c r="AC1596">
        <f t="shared" si="24"/>
        <v>0</v>
      </c>
    </row>
    <row r="1597" spans="1:29" x14ac:dyDescent="0.35">
      <c r="A1597">
        <v>200614293</v>
      </c>
      <c r="B1597" s="1">
        <v>44065</v>
      </c>
      <c r="C1597" s="1">
        <v>44065</v>
      </c>
      <c r="D1597">
        <v>635</v>
      </c>
      <c r="E1597">
        <v>6</v>
      </c>
      <c r="F1597" t="s">
        <v>91</v>
      </c>
      <c r="G1597">
        <v>622</v>
      </c>
      <c r="H1597">
        <v>1</v>
      </c>
      <c r="I1597">
        <v>230</v>
      </c>
      <c r="J1597" t="s">
        <v>161</v>
      </c>
      <c r="K1597" t="s">
        <v>2929</v>
      </c>
      <c r="L1597">
        <v>62</v>
      </c>
      <c r="M1597" t="s">
        <v>94</v>
      </c>
      <c r="N1597" t="s">
        <v>73</v>
      </c>
      <c r="O1597">
        <v>402</v>
      </c>
      <c r="P1597" t="s">
        <v>195</v>
      </c>
      <c r="Q1597">
        <v>200</v>
      </c>
      <c r="R1597" t="s">
        <v>663</v>
      </c>
      <c r="S1597" t="s">
        <v>33</v>
      </c>
      <c r="T1597" t="s">
        <v>34</v>
      </c>
      <c r="U1597">
        <v>230</v>
      </c>
      <c r="V1597">
        <v>998</v>
      </c>
      <c r="Y1597" t="s">
        <v>2930</v>
      </c>
      <c r="Z1597" t="s">
        <v>2931</v>
      </c>
      <c r="AA1597">
        <v>34.114600000000003</v>
      </c>
      <c r="AB1597">
        <v>-118.36069999999999</v>
      </c>
      <c r="AC1597">
        <f t="shared" si="24"/>
        <v>1</v>
      </c>
    </row>
    <row r="1598" spans="1:29" x14ac:dyDescent="0.35">
      <c r="A1598">
        <v>200807486</v>
      </c>
      <c r="B1598" s="1">
        <v>43908</v>
      </c>
      <c r="C1598" s="1">
        <v>43904</v>
      </c>
      <c r="D1598">
        <v>1600</v>
      </c>
      <c r="E1598">
        <v>8</v>
      </c>
      <c r="F1598" t="s">
        <v>109</v>
      </c>
      <c r="G1598">
        <v>832</v>
      </c>
      <c r="H1598">
        <v>1</v>
      </c>
      <c r="I1598">
        <v>330</v>
      </c>
      <c r="J1598" t="s">
        <v>37</v>
      </c>
      <c r="K1598" t="s">
        <v>2932</v>
      </c>
      <c r="L1598">
        <v>35</v>
      </c>
      <c r="M1598" t="s">
        <v>94</v>
      </c>
      <c r="N1598" t="s">
        <v>31</v>
      </c>
      <c r="O1598">
        <v>501</v>
      </c>
      <c r="P1598" t="s">
        <v>164</v>
      </c>
      <c r="S1598" t="s">
        <v>40</v>
      </c>
      <c r="T1598" t="s">
        <v>41</v>
      </c>
      <c r="U1598">
        <v>330</v>
      </c>
      <c r="Y1598" t="s">
        <v>2933</v>
      </c>
      <c r="AA1598">
        <v>34.052500000000002</v>
      </c>
      <c r="AB1598">
        <v>-118.46429999999999</v>
      </c>
      <c r="AC1598">
        <f t="shared" si="24"/>
        <v>0</v>
      </c>
    </row>
    <row r="1599" spans="1:29" x14ac:dyDescent="0.35">
      <c r="A1599">
        <v>201218920</v>
      </c>
      <c r="B1599" s="1">
        <v>44062</v>
      </c>
      <c r="C1599" s="1">
        <v>44062</v>
      </c>
      <c r="D1599">
        <v>1940</v>
      </c>
      <c r="E1599">
        <v>12</v>
      </c>
      <c r="F1599" t="s">
        <v>68</v>
      </c>
      <c r="G1599">
        <v>1267</v>
      </c>
      <c r="H1599">
        <v>1</v>
      </c>
      <c r="I1599">
        <v>210</v>
      </c>
      <c r="J1599" t="s">
        <v>149</v>
      </c>
      <c r="K1599" t="s">
        <v>2934</v>
      </c>
      <c r="L1599">
        <v>14</v>
      </c>
      <c r="M1599" t="s">
        <v>30</v>
      </c>
      <c r="N1599" t="s">
        <v>95</v>
      </c>
      <c r="O1599">
        <v>210</v>
      </c>
      <c r="P1599" t="s">
        <v>183</v>
      </c>
      <c r="Q1599">
        <v>200</v>
      </c>
      <c r="R1599" t="s">
        <v>663</v>
      </c>
      <c r="S1599" t="s">
        <v>40</v>
      </c>
      <c r="T1599" t="s">
        <v>41</v>
      </c>
      <c r="U1599">
        <v>210</v>
      </c>
      <c r="Y1599" t="s">
        <v>974</v>
      </c>
      <c r="Z1599" t="s">
        <v>866</v>
      </c>
      <c r="AA1599">
        <v>33.960099999999997</v>
      </c>
      <c r="AB1599">
        <v>-118.28270000000001</v>
      </c>
      <c r="AC1599">
        <f t="shared" si="24"/>
        <v>0</v>
      </c>
    </row>
    <row r="1600" spans="1:29" x14ac:dyDescent="0.35">
      <c r="A1600">
        <v>200110327</v>
      </c>
      <c r="B1600" s="1">
        <v>43932</v>
      </c>
      <c r="C1600" s="1">
        <v>43930</v>
      </c>
      <c r="D1600">
        <v>1200</v>
      </c>
      <c r="E1600">
        <v>1</v>
      </c>
      <c r="F1600" t="s">
        <v>36</v>
      </c>
      <c r="G1600">
        <v>163</v>
      </c>
      <c r="H1600">
        <v>2</v>
      </c>
      <c r="I1600">
        <v>946</v>
      </c>
      <c r="J1600" t="s">
        <v>125</v>
      </c>
      <c r="K1600" t="s">
        <v>2935</v>
      </c>
      <c r="L1600">
        <v>85</v>
      </c>
      <c r="M1600" t="s">
        <v>94</v>
      </c>
      <c r="N1600" t="s">
        <v>31</v>
      </c>
      <c r="O1600">
        <v>502</v>
      </c>
      <c r="P1600" t="s">
        <v>47</v>
      </c>
      <c r="Q1600">
        <v>400</v>
      </c>
      <c r="R1600" t="s">
        <v>143</v>
      </c>
      <c r="S1600" t="s">
        <v>40</v>
      </c>
      <c r="T1600" t="s">
        <v>41</v>
      </c>
      <c r="U1600">
        <v>946</v>
      </c>
      <c r="Y1600" t="s">
        <v>2936</v>
      </c>
      <c r="AA1600">
        <v>34.044499999999999</v>
      </c>
      <c r="AB1600">
        <v>-118.25230000000001</v>
      </c>
      <c r="AC1600">
        <f t="shared" si="24"/>
        <v>0</v>
      </c>
    </row>
    <row r="1601" spans="1:29" x14ac:dyDescent="0.35">
      <c r="A1601">
        <v>200812380</v>
      </c>
      <c r="B1601" s="1">
        <v>44039</v>
      </c>
      <c r="C1601" s="1">
        <v>44032</v>
      </c>
      <c r="D1601">
        <v>1600</v>
      </c>
      <c r="E1601">
        <v>8</v>
      </c>
      <c r="F1601" t="s">
        <v>109</v>
      </c>
      <c r="G1601">
        <v>829</v>
      </c>
      <c r="H1601">
        <v>1</v>
      </c>
      <c r="I1601">
        <v>480</v>
      </c>
      <c r="J1601" t="s">
        <v>44</v>
      </c>
      <c r="K1601" t="s">
        <v>245</v>
      </c>
      <c r="L1601">
        <v>21</v>
      </c>
      <c r="M1601" t="s">
        <v>30</v>
      </c>
      <c r="N1601" t="s">
        <v>95</v>
      </c>
      <c r="O1601">
        <v>502</v>
      </c>
      <c r="P1601" t="s">
        <v>47</v>
      </c>
      <c r="S1601" t="s">
        <v>40</v>
      </c>
      <c r="T1601" t="s">
        <v>41</v>
      </c>
      <c r="U1601">
        <v>480</v>
      </c>
      <c r="Y1601" t="s">
        <v>2937</v>
      </c>
      <c r="AA1601">
        <v>34.058900000000001</v>
      </c>
      <c r="AB1601">
        <v>-118.4221</v>
      </c>
      <c r="AC1601">
        <f t="shared" si="24"/>
        <v>0</v>
      </c>
    </row>
    <row r="1602" spans="1:29" x14ac:dyDescent="0.35">
      <c r="A1602">
        <v>200700664</v>
      </c>
      <c r="B1602" s="1">
        <v>43935</v>
      </c>
      <c r="C1602" s="1">
        <v>43935</v>
      </c>
      <c r="D1602">
        <v>945</v>
      </c>
      <c r="E1602">
        <v>7</v>
      </c>
      <c r="F1602" t="s">
        <v>28</v>
      </c>
      <c r="G1602">
        <v>749</v>
      </c>
      <c r="H1602">
        <v>2</v>
      </c>
      <c r="I1602">
        <v>740</v>
      </c>
      <c r="J1602" t="s">
        <v>224</v>
      </c>
      <c r="K1602" t="s">
        <v>2938</v>
      </c>
      <c r="L1602">
        <v>52</v>
      </c>
      <c r="M1602" t="s">
        <v>30</v>
      </c>
      <c r="N1602" t="s">
        <v>173</v>
      </c>
      <c r="O1602">
        <v>108</v>
      </c>
      <c r="P1602" t="s">
        <v>105</v>
      </c>
      <c r="Q1602">
        <v>400</v>
      </c>
      <c r="R1602" t="s">
        <v>143</v>
      </c>
      <c r="S1602" t="s">
        <v>33</v>
      </c>
      <c r="T1602" t="s">
        <v>34</v>
      </c>
      <c r="U1602">
        <v>740</v>
      </c>
      <c r="V1602">
        <v>998</v>
      </c>
      <c r="Y1602" t="s">
        <v>2939</v>
      </c>
      <c r="AA1602">
        <v>34.058500000000002</v>
      </c>
      <c r="AB1602">
        <v>-118.3262</v>
      </c>
      <c r="AC1602">
        <f t="shared" si="24"/>
        <v>1</v>
      </c>
    </row>
    <row r="1603" spans="1:29" x14ac:dyDescent="0.35">
      <c r="A1603">
        <v>201204766</v>
      </c>
      <c r="B1603" s="1">
        <v>43838</v>
      </c>
      <c r="C1603" s="1">
        <v>43838</v>
      </c>
      <c r="D1603">
        <v>2100</v>
      </c>
      <c r="E1603">
        <v>12</v>
      </c>
      <c r="F1603" t="s">
        <v>68</v>
      </c>
      <c r="G1603">
        <v>1267</v>
      </c>
      <c r="H1603">
        <v>2</v>
      </c>
      <c r="I1603">
        <v>624</v>
      </c>
      <c r="J1603" t="s">
        <v>171</v>
      </c>
      <c r="K1603" t="s">
        <v>2940</v>
      </c>
      <c r="L1603">
        <v>34</v>
      </c>
      <c r="M1603" t="s">
        <v>94</v>
      </c>
      <c r="N1603" t="s">
        <v>163</v>
      </c>
      <c r="O1603">
        <v>101</v>
      </c>
      <c r="P1603" t="s">
        <v>32</v>
      </c>
      <c r="Q1603">
        <v>400</v>
      </c>
      <c r="R1603" t="s">
        <v>143</v>
      </c>
      <c r="S1603" t="s">
        <v>40</v>
      </c>
      <c r="T1603" t="s">
        <v>41</v>
      </c>
      <c r="U1603">
        <v>624</v>
      </c>
      <c r="Y1603" t="s">
        <v>1015</v>
      </c>
      <c r="Z1603" t="s">
        <v>357</v>
      </c>
      <c r="AA1603">
        <v>33.963299999999997</v>
      </c>
      <c r="AB1603">
        <v>-118.2783</v>
      </c>
      <c r="AC1603">
        <f t="shared" ref="AC1603:AC1666" si="25">IF(OR((S:S)="CC", S:S="AA",S:S="JA"), 1, 0)</f>
        <v>0</v>
      </c>
    </row>
    <row r="1604" spans="1:29" x14ac:dyDescent="0.35">
      <c r="A1604">
        <v>200113470</v>
      </c>
      <c r="B1604" s="1">
        <v>43998</v>
      </c>
      <c r="C1604" s="1">
        <v>43981</v>
      </c>
      <c r="D1604">
        <v>1400</v>
      </c>
      <c r="E1604">
        <v>1</v>
      </c>
      <c r="F1604" t="s">
        <v>36</v>
      </c>
      <c r="G1604">
        <v>158</v>
      </c>
      <c r="H1604">
        <v>1</v>
      </c>
      <c r="I1604">
        <v>310</v>
      </c>
      <c r="J1604" t="s">
        <v>71</v>
      </c>
      <c r="K1604" t="s">
        <v>2941</v>
      </c>
      <c r="L1604">
        <v>0</v>
      </c>
      <c r="M1604" t="s">
        <v>30</v>
      </c>
      <c r="N1604" t="s">
        <v>73</v>
      </c>
      <c r="O1604">
        <v>203</v>
      </c>
      <c r="P1604" t="s">
        <v>101</v>
      </c>
      <c r="S1604" t="s">
        <v>40</v>
      </c>
      <c r="T1604" t="s">
        <v>41</v>
      </c>
      <c r="U1604">
        <v>310</v>
      </c>
      <c r="V1604">
        <v>998</v>
      </c>
      <c r="Y1604" t="s">
        <v>2942</v>
      </c>
      <c r="AA1604">
        <v>34.0426</v>
      </c>
      <c r="AB1604">
        <v>-118.24120000000001</v>
      </c>
      <c r="AC1604">
        <f t="shared" si="25"/>
        <v>0</v>
      </c>
    </row>
    <row r="1605" spans="1:29" x14ac:dyDescent="0.35">
      <c r="A1605">
        <v>200315539</v>
      </c>
      <c r="B1605" s="1">
        <v>44053</v>
      </c>
      <c r="C1605" s="1">
        <v>44053</v>
      </c>
      <c r="D1605">
        <v>1130</v>
      </c>
      <c r="E1605">
        <v>3</v>
      </c>
      <c r="F1605" t="s">
        <v>43</v>
      </c>
      <c r="G1605">
        <v>397</v>
      </c>
      <c r="H1605">
        <v>1</v>
      </c>
      <c r="I1605">
        <v>761</v>
      </c>
      <c r="J1605" t="s">
        <v>403</v>
      </c>
      <c r="K1605" t="s">
        <v>2943</v>
      </c>
      <c r="L1605">
        <v>43</v>
      </c>
      <c r="M1605" t="s">
        <v>94</v>
      </c>
      <c r="N1605" t="s">
        <v>163</v>
      </c>
      <c r="O1605">
        <v>501</v>
      </c>
      <c r="P1605" t="s">
        <v>164</v>
      </c>
      <c r="Q1605">
        <v>207</v>
      </c>
      <c r="R1605" t="s">
        <v>1110</v>
      </c>
      <c r="S1605" t="s">
        <v>40</v>
      </c>
      <c r="T1605" t="s">
        <v>41</v>
      </c>
      <c r="U1605">
        <v>761</v>
      </c>
      <c r="V1605">
        <v>930</v>
      </c>
      <c r="Y1605" t="s">
        <v>2944</v>
      </c>
      <c r="AA1605">
        <v>34.003700000000002</v>
      </c>
      <c r="AB1605">
        <v>-118.2959</v>
      </c>
      <c r="AC1605">
        <f t="shared" si="25"/>
        <v>0</v>
      </c>
    </row>
    <row r="1606" spans="1:29" x14ac:dyDescent="0.35">
      <c r="A1606">
        <v>200410582</v>
      </c>
      <c r="B1606" s="1">
        <v>44019</v>
      </c>
      <c r="C1606" s="1">
        <v>44018</v>
      </c>
      <c r="D1606">
        <v>1625</v>
      </c>
      <c r="E1606">
        <v>4</v>
      </c>
      <c r="F1606" t="s">
        <v>54</v>
      </c>
      <c r="G1606">
        <v>478</v>
      </c>
      <c r="H1606">
        <v>1</v>
      </c>
      <c r="I1606">
        <v>440</v>
      </c>
      <c r="J1606" t="s">
        <v>213</v>
      </c>
      <c r="K1606">
        <v>344</v>
      </c>
      <c r="L1606">
        <v>29</v>
      </c>
      <c r="M1606" t="s">
        <v>94</v>
      </c>
      <c r="N1606" t="s">
        <v>95</v>
      </c>
      <c r="O1606">
        <v>119</v>
      </c>
      <c r="P1606" t="s">
        <v>333</v>
      </c>
      <c r="S1606" t="s">
        <v>40</v>
      </c>
      <c r="T1606" t="s">
        <v>41</v>
      </c>
      <c r="U1606">
        <v>440</v>
      </c>
      <c r="Y1606" t="s">
        <v>2945</v>
      </c>
      <c r="AA1606">
        <v>34.024500000000003</v>
      </c>
      <c r="AB1606">
        <v>-118.2024</v>
      </c>
      <c r="AC1606">
        <f t="shared" si="25"/>
        <v>0</v>
      </c>
    </row>
    <row r="1607" spans="1:29" x14ac:dyDescent="0.35">
      <c r="A1607">
        <v>201007415</v>
      </c>
      <c r="B1607" s="1">
        <v>43910</v>
      </c>
      <c r="C1607" s="1">
        <v>43910</v>
      </c>
      <c r="D1607">
        <v>1635</v>
      </c>
      <c r="E1607">
        <v>10</v>
      </c>
      <c r="F1607" t="s">
        <v>103</v>
      </c>
      <c r="G1607">
        <v>1039</v>
      </c>
      <c r="H1607">
        <v>1</v>
      </c>
      <c r="I1607">
        <v>230</v>
      </c>
      <c r="J1607" t="s">
        <v>161</v>
      </c>
      <c r="K1607" t="s">
        <v>2946</v>
      </c>
      <c r="L1607">
        <v>39</v>
      </c>
      <c r="M1607" t="s">
        <v>30</v>
      </c>
      <c r="N1607" t="s">
        <v>95</v>
      </c>
      <c r="O1607">
        <v>102</v>
      </c>
      <c r="P1607" t="s">
        <v>186</v>
      </c>
      <c r="Q1607">
        <v>101</v>
      </c>
      <c r="R1607" t="s">
        <v>1717</v>
      </c>
      <c r="S1607" t="s">
        <v>33</v>
      </c>
      <c r="T1607" t="s">
        <v>34</v>
      </c>
      <c r="U1607">
        <v>230</v>
      </c>
      <c r="Y1607" t="s">
        <v>1492</v>
      </c>
      <c r="AA1607">
        <v>34.192100000000003</v>
      </c>
      <c r="AB1607">
        <v>-118.4836</v>
      </c>
      <c r="AC1607">
        <f t="shared" si="25"/>
        <v>1</v>
      </c>
    </row>
    <row r="1608" spans="1:29" x14ac:dyDescent="0.35">
      <c r="A1608">
        <v>201308956</v>
      </c>
      <c r="B1608" s="1">
        <v>43923</v>
      </c>
      <c r="C1608" s="1">
        <v>43922</v>
      </c>
      <c r="D1608">
        <v>1945</v>
      </c>
      <c r="E1608">
        <v>13</v>
      </c>
      <c r="F1608" t="s">
        <v>62</v>
      </c>
      <c r="G1608">
        <v>1309</v>
      </c>
      <c r="H1608">
        <v>1</v>
      </c>
      <c r="I1608">
        <v>331</v>
      </c>
      <c r="J1608" t="s">
        <v>233</v>
      </c>
      <c r="K1608" t="s">
        <v>2947</v>
      </c>
      <c r="L1608">
        <v>44</v>
      </c>
      <c r="M1608" t="s">
        <v>94</v>
      </c>
      <c r="N1608" t="s">
        <v>73</v>
      </c>
      <c r="O1608">
        <v>108</v>
      </c>
      <c r="P1608" t="s">
        <v>105</v>
      </c>
      <c r="S1608" t="s">
        <v>40</v>
      </c>
      <c r="T1608" t="s">
        <v>41</v>
      </c>
      <c r="U1608">
        <v>331</v>
      </c>
      <c r="Y1608" t="s">
        <v>2948</v>
      </c>
      <c r="Z1608" t="s">
        <v>2949</v>
      </c>
      <c r="AA1608">
        <v>34.028700000000001</v>
      </c>
      <c r="AB1608">
        <v>-118.23220000000001</v>
      </c>
      <c r="AC1608">
        <f t="shared" si="25"/>
        <v>0</v>
      </c>
    </row>
    <row r="1609" spans="1:29" x14ac:dyDescent="0.35">
      <c r="A1609">
        <v>200709546</v>
      </c>
      <c r="B1609" s="1">
        <v>43974</v>
      </c>
      <c r="C1609" s="1">
        <v>43973</v>
      </c>
      <c r="D1609">
        <v>1700</v>
      </c>
      <c r="E1609">
        <v>7</v>
      </c>
      <c r="F1609" t="s">
        <v>28</v>
      </c>
      <c r="G1609">
        <v>773</v>
      </c>
      <c r="H1609">
        <v>1</v>
      </c>
      <c r="I1609">
        <v>510</v>
      </c>
      <c r="J1609" t="s">
        <v>29</v>
      </c>
      <c r="L1609">
        <v>0</v>
      </c>
      <c r="O1609">
        <v>101</v>
      </c>
      <c r="P1609" t="s">
        <v>32</v>
      </c>
      <c r="S1609" t="s">
        <v>40</v>
      </c>
      <c r="T1609" t="s">
        <v>41</v>
      </c>
      <c r="U1609">
        <v>510</v>
      </c>
      <c r="Y1609" t="s">
        <v>2950</v>
      </c>
      <c r="AA1609">
        <v>34.041699999999999</v>
      </c>
      <c r="AB1609">
        <v>-118.3588</v>
      </c>
      <c r="AC1609">
        <f t="shared" si="25"/>
        <v>0</v>
      </c>
    </row>
    <row r="1610" spans="1:29" x14ac:dyDescent="0.35">
      <c r="A1610">
        <v>201209518</v>
      </c>
      <c r="B1610" s="1">
        <v>43911</v>
      </c>
      <c r="C1610" s="1">
        <v>43911</v>
      </c>
      <c r="D1610">
        <v>1500</v>
      </c>
      <c r="E1610">
        <v>12</v>
      </c>
      <c r="F1610" t="s">
        <v>68</v>
      </c>
      <c r="G1610">
        <v>1245</v>
      </c>
      <c r="H1610">
        <v>1</v>
      </c>
      <c r="I1610">
        <v>510</v>
      </c>
      <c r="J1610" t="s">
        <v>29</v>
      </c>
      <c r="L1610">
        <v>0</v>
      </c>
      <c r="O1610">
        <v>101</v>
      </c>
      <c r="P1610" t="s">
        <v>32</v>
      </c>
      <c r="S1610" t="s">
        <v>40</v>
      </c>
      <c r="T1610" t="s">
        <v>41</v>
      </c>
      <c r="U1610">
        <v>510</v>
      </c>
      <c r="Y1610" t="s">
        <v>2951</v>
      </c>
      <c r="AA1610">
        <v>33.980600000000003</v>
      </c>
      <c r="AB1610">
        <v>-118.30029999999999</v>
      </c>
      <c r="AC1610">
        <f t="shared" si="25"/>
        <v>0</v>
      </c>
    </row>
    <row r="1611" spans="1:29" x14ac:dyDescent="0.35">
      <c r="A1611">
        <v>200807520</v>
      </c>
      <c r="B1611" s="1">
        <v>43909</v>
      </c>
      <c r="C1611" s="1">
        <v>43909</v>
      </c>
      <c r="D1611">
        <v>1140</v>
      </c>
      <c r="E1611">
        <v>8</v>
      </c>
      <c r="F1611" t="s">
        <v>109</v>
      </c>
      <c r="G1611">
        <v>885</v>
      </c>
      <c r="H1611">
        <v>2</v>
      </c>
      <c r="I1611">
        <v>624</v>
      </c>
      <c r="J1611" t="s">
        <v>171</v>
      </c>
      <c r="K1611">
        <v>1501</v>
      </c>
      <c r="L1611">
        <v>54</v>
      </c>
      <c r="M1611" t="s">
        <v>30</v>
      </c>
      <c r="N1611" t="s">
        <v>73</v>
      </c>
      <c r="O1611">
        <v>501</v>
      </c>
      <c r="P1611" t="s">
        <v>164</v>
      </c>
      <c r="Q1611">
        <v>500</v>
      </c>
      <c r="R1611" t="s">
        <v>184</v>
      </c>
      <c r="S1611" t="s">
        <v>84</v>
      </c>
      <c r="T1611" t="s">
        <v>85</v>
      </c>
      <c r="U1611">
        <v>624</v>
      </c>
      <c r="Y1611" t="s">
        <v>2952</v>
      </c>
      <c r="AA1611">
        <v>34.033099999999997</v>
      </c>
      <c r="AB1611">
        <v>-118.411</v>
      </c>
      <c r="AC1611">
        <f t="shared" si="25"/>
        <v>0</v>
      </c>
    </row>
    <row r="1612" spans="1:29" x14ac:dyDescent="0.35">
      <c r="A1612">
        <v>201116969</v>
      </c>
      <c r="B1612" s="1">
        <v>44190</v>
      </c>
      <c r="C1612" s="1">
        <v>44190</v>
      </c>
      <c r="D1612">
        <v>630</v>
      </c>
      <c r="E1612">
        <v>11</v>
      </c>
      <c r="F1612" t="s">
        <v>64</v>
      </c>
      <c r="G1612">
        <v>1158</v>
      </c>
      <c r="H1612">
        <v>1</v>
      </c>
      <c r="I1612">
        <v>310</v>
      </c>
      <c r="J1612" t="s">
        <v>71</v>
      </c>
      <c r="K1612" t="s">
        <v>2953</v>
      </c>
      <c r="L1612">
        <v>30</v>
      </c>
      <c r="M1612" t="s">
        <v>94</v>
      </c>
      <c r="N1612" t="s">
        <v>31</v>
      </c>
      <c r="O1612">
        <v>501</v>
      </c>
      <c r="P1612" t="s">
        <v>164</v>
      </c>
      <c r="Q1612">
        <v>500</v>
      </c>
      <c r="R1612" t="s">
        <v>184</v>
      </c>
      <c r="S1612" t="s">
        <v>40</v>
      </c>
      <c r="T1612" t="s">
        <v>41</v>
      </c>
      <c r="U1612">
        <v>310</v>
      </c>
      <c r="Y1612" t="s">
        <v>2954</v>
      </c>
      <c r="AA1612">
        <v>34.097900000000003</v>
      </c>
      <c r="AB1612">
        <v>-118.21299999999999</v>
      </c>
      <c r="AC1612">
        <f t="shared" si="25"/>
        <v>0</v>
      </c>
    </row>
    <row r="1613" spans="1:29" x14ac:dyDescent="0.35">
      <c r="A1613">
        <v>200617744</v>
      </c>
      <c r="B1613" s="1">
        <v>44143</v>
      </c>
      <c r="C1613" s="1">
        <v>44143</v>
      </c>
      <c r="D1613">
        <v>225</v>
      </c>
      <c r="E1613">
        <v>6</v>
      </c>
      <c r="F1613" t="s">
        <v>91</v>
      </c>
      <c r="G1613">
        <v>663</v>
      </c>
      <c r="H1613">
        <v>2</v>
      </c>
      <c r="I1613">
        <v>930</v>
      </c>
      <c r="J1613" t="s">
        <v>339</v>
      </c>
      <c r="K1613" t="s">
        <v>2955</v>
      </c>
      <c r="L1613">
        <v>31</v>
      </c>
      <c r="M1613" t="s">
        <v>30</v>
      </c>
      <c r="N1613" t="s">
        <v>95</v>
      </c>
      <c r="O1613">
        <v>211</v>
      </c>
      <c r="P1613" t="s">
        <v>2956</v>
      </c>
      <c r="Q1613">
        <v>511</v>
      </c>
      <c r="R1613" t="s">
        <v>151</v>
      </c>
      <c r="S1613" t="s">
        <v>40</v>
      </c>
      <c r="T1613" t="s">
        <v>41</v>
      </c>
      <c r="U1613">
        <v>930</v>
      </c>
      <c r="Y1613" t="s">
        <v>1232</v>
      </c>
      <c r="AA1613">
        <v>34.090699999999998</v>
      </c>
      <c r="AB1613">
        <v>-118.3368</v>
      </c>
      <c r="AC1613">
        <f t="shared" si="25"/>
        <v>0</v>
      </c>
    </row>
    <row r="1614" spans="1:29" x14ac:dyDescent="0.35">
      <c r="A1614">
        <v>200314890</v>
      </c>
      <c r="B1614" s="1">
        <v>44041</v>
      </c>
      <c r="C1614" s="1">
        <v>44041</v>
      </c>
      <c r="D1614">
        <v>110</v>
      </c>
      <c r="E1614">
        <v>3</v>
      </c>
      <c r="F1614" t="s">
        <v>43</v>
      </c>
      <c r="G1614">
        <v>319</v>
      </c>
      <c r="H1614">
        <v>2</v>
      </c>
      <c r="I1614">
        <v>624</v>
      </c>
      <c r="J1614" t="s">
        <v>171</v>
      </c>
      <c r="K1614" t="s">
        <v>2957</v>
      </c>
      <c r="L1614">
        <v>28</v>
      </c>
      <c r="M1614" t="s">
        <v>30</v>
      </c>
      <c r="N1614" t="s">
        <v>31</v>
      </c>
      <c r="O1614">
        <v>108</v>
      </c>
      <c r="P1614" t="s">
        <v>105</v>
      </c>
      <c r="Q1614">
        <v>500</v>
      </c>
      <c r="R1614" t="s">
        <v>184</v>
      </c>
      <c r="S1614" t="s">
        <v>40</v>
      </c>
      <c r="T1614" t="s">
        <v>41</v>
      </c>
      <c r="U1614">
        <v>624</v>
      </c>
      <c r="Y1614" t="s">
        <v>2874</v>
      </c>
      <c r="AA1614">
        <v>34.0289</v>
      </c>
      <c r="AB1614">
        <v>-118.2756</v>
      </c>
      <c r="AC1614">
        <f t="shared" si="25"/>
        <v>0</v>
      </c>
    </row>
    <row r="1615" spans="1:29" x14ac:dyDescent="0.35">
      <c r="A1615">
        <v>200210364</v>
      </c>
      <c r="B1615" s="1">
        <v>43970</v>
      </c>
      <c r="C1615" s="1">
        <v>43970</v>
      </c>
      <c r="D1615">
        <v>30</v>
      </c>
      <c r="E1615">
        <v>2</v>
      </c>
      <c r="F1615" t="s">
        <v>56</v>
      </c>
      <c r="G1615">
        <v>261</v>
      </c>
      <c r="H1615">
        <v>1</v>
      </c>
      <c r="I1615">
        <v>330</v>
      </c>
      <c r="J1615" t="s">
        <v>37</v>
      </c>
      <c r="K1615" t="s">
        <v>2958</v>
      </c>
      <c r="L1615">
        <v>60</v>
      </c>
      <c r="M1615" t="s">
        <v>30</v>
      </c>
      <c r="N1615" t="s">
        <v>95</v>
      </c>
      <c r="O1615">
        <v>707</v>
      </c>
      <c r="P1615" t="s">
        <v>280</v>
      </c>
      <c r="S1615" t="s">
        <v>40</v>
      </c>
      <c r="T1615" t="s">
        <v>41</v>
      </c>
      <c r="U1615">
        <v>330</v>
      </c>
      <c r="Y1615" t="s">
        <v>2959</v>
      </c>
      <c r="AA1615">
        <v>34.055900000000001</v>
      </c>
      <c r="AB1615">
        <v>-118.28</v>
      </c>
      <c r="AC1615">
        <f t="shared" si="25"/>
        <v>0</v>
      </c>
    </row>
    <row r="1616" spans="1:29" x14ac:dyDescent="0.35">
      <c r="A1616">
        <v>200707049</v>
      </c>
      <c r="B1616" s="1">
        <v>43895</v>
      </c>
      <c r="C1616" s="1">
        <v>43895</v>
      </c>
      <c r="D1616">
        <v>1100</v>
      </c>
      <c r="E1616">
        <v>7</v>
      </c>
      <c r="F1616" t="s">
        <v>28</v>
      </c>
      <c r="G1616">
        <v>713</v>
      </c>
      <c r="H1616">
        <v>2</v>
      </c>
      <c r="I1616">
        <v>745</v>
      </c>
      <c r="J1616" t="s">
        <v>139</v>
      </c>
      <c r="K1616" t="s">
        <v>560</v>
      </c>
      <c r="L1616">
        <v>27</v>
      </c>
      <c r="M1616" t="s">
        <v>30</v>
      </c>
      <c r="N1616" t="s">
        <v>95</v>
      </c>
      <c r="O1616">
        <v>203</v>
      </c>
      <c r="P1616" t="s">
        <v>101</v>
      </c>
      <c r="S1616" t="s">
        <v>40</v>
      </c>
      <c r="T1616" t="s">
        <v>41</v>
      </c>
      <c r="U1616">
        <v>745</v>
      </c>
      <c r="Y1616" t="s">
        <v>2960</v>
      </c>
      <c r="AA1616">
        <v>34.078200000000002</v>
      </c>
      <c r="AB1616">
        <v>-118.3573</v>
      </c>
      <c r="AC1616">
        <f t="shared" si="25"/>
        <v>0</v>
      </c>
    </row>
    <row r="1617" spans="1:29" x14ac:dyDescent="0.35">
      <c r="A1617">
        <v>200711350</v>
      </c>
      <c r="B1617" s="1">
        <v>44018</v>
      </c>
      <c r="C1617" s="1">
        <v>44018</v>
      </c>
      <c r="D1617">
        <v>850</v>
      </c>
      <c r="E1617">
        <v>7</v>
      </c>
      <c r="F1617" t="s">
        <v>28</v>
      </c>
      <c r="G1617">
        <v>783</v>
      </c>
      <c r="H1617">
        <v>2</v>
      </c>
      <c r="I1617">
        <v>354</v>
      </c>
      <c r="J1617" t="s">
        <v>167</v>
      </c>
      <c r="K1617">
        <v>917</v>
      </c>
      <c r="L1617">
        <v>28</v>
      </c>
      <c r="M1617" t="s">
        <v>94</v>
      </c>
      <c r="N1617" t="s">
        <v>95</v>
      </c>
      <c r="O1617">
        <v>501</v>
      </c>
      <c r="P1617" t="s">
        <v>164</v>
      </c>
      <c r="S1617" t="s">
        <v>40</v>
      </c>
      <c r="T1617" t="s">
        <v>41</v>
      </c>
      <c r="U1617">
        <v>354</v>
      </c>
      <c r="Y1617" t="s">
        <v>2961</v>
      </c>
      <c r="AA1617">
        <v>34.037599999999998</v>
      </c>
      <c r="AB1617">
        <v>-118.35980000000001</v>
      </c>
      <c r="AC1617">
        <f t="shared" si="25"/>
        <v>0</v>
      </c>
    </row>
    <row r="1618" spans="1:29" x14ac:dyDescent="0.35">
      <c r="A1618">
        <v>200209588</v>
      </c>
      <c r="B1618" s="1">
        <v>43951</v>
      </c>
      <c r="C1618" s="1">
        <v>43951</v>
      </c>
      <c r="D1618">
        <v>35</v>
      </c>
      <c r="E1618">
        <v>2</v>
      </c>
      <c r="F1618" t="s">
        <v>56</v>
      </c>
      <c r="G1618">
        <v>245</v>
      </c>
      <c r="H1618">
        <v>2</v>
      </c>
      <c r="I1618">
        <v>888</v>
      </c>
      <c r="J1618" t="s">
        <v>250</v>
      </c>
      <c r="K1618" t="s">
        <v>2962</v>
      </c>
      <c r="L1618">
        <v>0</v>
      </c>
      <c r="M1618" t="s">
        <v>46</v>
      </c>
      <c r="N1618" t="s">
        <v>46</v>
      </c>
      <c r="O1618">
        <v>719</v>
      </c>
      <c r="P1618" t="s">
        <v>1965</v>
      </c>
      <c r="S1618" t="s">
        <v>40</v>
      </c>
      <c r="T1618" t="s">
        <v>41</v>
      </c>
      <c r="U1618">
        <v>888</v>
      </c>
      <c r="Y1618" t="s">
        <v>1832</v>
      </c>
      <c r="AA1618">
        <v>34.063299999999998</v>
      </c>
      <c r="AB1618">
        <v>-118.27379999999999</v>
      </c>
      <c r="AC1618">
        <f t="shared" si="25"/>
        <v>0</v>
      </c>
    </row>
    <row r="1619" spans="1:29" x14ac:dyDescent="0.35">
      <c r="A1619">
        <v>200708534</v>
      </c>
      <c r="B1619" s="1">
        <v>43944</v>
      </c>
      <c r="C1619" s="1">
        <v>43939</v>
      </c>
      <c r="D1619">
        <v>2000</v>
      </c>
      <c r="E1619">
        <v>7</v>
      </c>
      <c r="F1619" t="s">
        <v>28</v>
      </c>
      <c r="G1619">
        <v>784</v>
      </c>
      <c r="H1619">
        <v>1</v>
      </c>
      <c r="I1619">
        <v>510</v>
      </c>
      <c r="J1619" t="s">
        <v>29</v>
      </c>
      <c r="L1619">
        <v>0</v>
      </c>
      <c r="O1619">
        <v>101</v>
      </c>
      <c r="P1619" t="s">
        <v>32</v>
      </c>
      <c r="S1619" t="s">
        <v>40</v>
      </c>
      <c r="T1619" t="s">
        <v>41</v>
      </c>
      <c r="U1619">
        <v>510</v>
      </c>
      <c r="Y1619" t="s">
        <v>2963</v>
      </c>
      <c r="AA1619">
        <v>34.0366</v>
      </c>
      <c r="AB1619">
        <v>-118.35469999999999</v>
      </c>
      <c r="AC1619">
        <f t="shared" si="25"/>
        <v>0</v>
      </c>
    </row>
    <row r="1620" spans="1:29" x14ac:dyDescent="0.35">
      <c r="A1620">
        <v>200215659</v>
      </c>
      <c r="B1620" s="1">
        <v>44096</v>
      </c>
      <c r="C1620" s="1">
        <v>44089</v>
      </c>
      <c r="D1620">
        <v>1630</v>
      </c>
      <c r="E1620">
        <v>2</v>
      </c>
      <c r="F1620" t="s">
        <v>56</v>
      </c>
      <c r="G1620">
        <v>249</v>
      </c>
      <c r="H1620">
        <v>1</v>
      </c>
      <c r="I1620">
        <v>210</v>
      </c>
      <c r="J1620" t="s">
        <v>149</v>
      </c>
      <c r="K1620" t="s">
        <v>761</v>
      </c>
      <c r="L1620">
        <v>48</v>
      </c>
      <c r="M1620" t="s">
        <v>30</v>
      </c>
      <c r="N1620" t="s">
        <v>95</v>
      </c>
      <c r="O1620">
        <v>102</v>
      </c>
      <c r="P1620" t="s">
        <v>186</v>
      </c>
      <c r="Q1620">
        <v>400</v>
      </c>
      <c r="R1620" t="s">
        <v>143</v>
      </c>
      <c r="S1620" t="s">
        <v>40</v>
      </c>
      <c r="T1620" t="s">
        <v>41</v>
      </c>
      <c r="U1620">
        <v>210</v>
      </c>
      <c r="Y1620" t="s">
        <v>2964</v>
      </c>
      <c r="AA1620">
        <v>34.056199999999997</v>
      </c>
      <c r="AB1620">
        <v>-118.25700000000001</v>
      </c>
      <c r="AC1620">
        <f t="shared" si="25"/>
        <v>0</v>
      </c>
    </row>
    <row r="1621" spans="1:29" x14ac:dyDescent="0.35">
      <c r="A1621">
        <v>201010262</v>
      </c>
      <c r="B1621" s="1">
        <v>44004</v>
      </c>
      <c r="C1621" s="1">
        <v>44003</v>
      </c>
      <c r="D1621">
        <v>2200</v>
      </c>
      <c r="E1621">
        <v>10</v>
      </c>
      <c r="F1621" t="s">
        <v>103</v>
      </c>
      <c r="G1621">
        <v>1045</v>
      </c>
      <c r="H1621">
        <v>1</v>
      </c>
      <c r="I1621">
        <v>510</v>
      </c>
      <c r="J1621" t="s">
        <v>29</v>
      </c>
      <c r="L1621">
        <v>0</v>
      </c>
      <c r="O1621">
        <v>101</v>
      </c>
      <c r="P1621" t="s">
        <v>32</v>
      </c>
      <c r="S1621" t="s">
        <v>40</v>
      </c>
      <c r="T1621" t="s">
        <v>41</v>
      </c>
      <c r="U1621">
        <v>510</v>
      </c>
      <c r="Y1621" t="s">
        <v>2965</v>
      </c>
      <c r="AA1621">
        <v>34.1723</v>
      </c>
      <c r="AB1621">
        <v>-118.5273</v>
      </c>
      <c r="AC1621">
        <f t="shared" si="25"/>
        <v>0</v>
      </c>
    </row>
    <row r="1622" spans="1:29" x14ac:dyDescent="0.35">
      <c r="A1622">
        <v>200316197</v>
      </c>
      <c r="B1622" s="1">
        <v>44064</v>
      </c>
      <c r="C1622" s="1">
        <v>44064</v>
      </c>
      <c r="D1622">
        <v>2200</v>
      </c>
      <c r="E1622">
        <v>3</v>
      </c>
      <c r="F1622" t="s">
        <v>43</v>
      </c>
      <c r="G1622">
        <v>379</v>
      </c>
      <c r="H1622">
        <v>2</v>
      </c>
      <c r="I1622">
        <v>624</v>
      </c>
      <c r="J1622" t="s">
        <v>171</v>
      </c>
      <c r="K1622" t="s">
        <v>2966</v>
      </c>
      <c r="L1622">
        <v>44</v>
      </c>
      <c r="M1622" t="s">
        <v>94</v>
      </c>
      <c r="N1622" t="s">
        <v>163</v>
      </c>
      <c r="O1622">
        <v>501</v>
      </c>
      <c r="P1622" t="s">
        <v>164</v>
      </c>
      <c r="Q1622">
        <v>400</v>
      </c>
      <c r="R1622" t="s">
        <v>143</v>
      </c>
      <c r="S1622" t="s">
        <v>40</v>
      </c>
      <c r="T1622" t="s">
        <v>41</v>
      </c>
      <c r="U1622">
        <v>624</v>
      </c>
      <c r="Y1622" t="s">
        <v>2967</v>
      </c>
      <c r="AA1622">
        <v>34.014200000000002</v>
      </c>
      <c r="AB1622">
        <v>-118.2921</v>
      </c>
      <c r="AC1622">
        <f t="shared" si="25"/>
        <v>0</v>
      </c>
    </row>
    <row r="1623" spans="1:29" x14ac:dyDescent="0.35">
      <c r="A1623">
        <v>200313476</v>
      </c>
      <c r="B1623" s="1">
        <v>44012</v>
      </c>
      <c r="C1623" s="1">
        <v>44012</v>
      </c>
      <c r="D1623">
        <v>346</v>
      </c>
      <c r="E1623">
        <v>3</v>
      </c>
      <c r="F1623" t="s">
        <v>43</v>
      </c>
      <c r="G1623">
        <v>328</v>
      </c>
      <c r="H1623">
        <v>1</v>
      </c>
      <c r="I1623">
        <v>520</v>
      </c>
      <c r="J1623" t="s">
        <v>271</v>
      </c>
      <c r="K1623" t="s">
        <v>2968</v>
      </c>
      <c r="L1623">
        <v>22</v>
      </c>
      <c r="M1623" t="s">
        <v>30</v>
      </c>
      <c r="N1623" t="s">
        <v>73</v>
      </c>
      <c r="O1623">
        <v>707</v>
      </c>
      <c r="P1623" t="s">
        <v>280</v>
      </c>
      <c r="S1623" t="s">
        <v>40</v>
      </c>
      <c r="T1623" t="s">
        <v>41</v>
      </c>
      <c r="U1623">
        <v>520</v>
      </c>
      <c r="Y1623" t="s">
        <v>2969</v>
      </c>
      <c r="AA1623">
        <v>34.028100000000002</v>
      </c>
      <c r="AB1623">
        <v>-118.2788</v>
      </c>
      <c r="AC1623">
        <f t="shared" si="25"/>
        <v>0</v>
      </c>
    </row>
    <row r="1624" spans="1:29" x14ac:dyDescent="0.35">
      <c r="A1624">
        <v>201009186</v>
      </c>
      <c r="B1624" s="1">
        <v>43971</v>
      </c>
      <c r="C1624" s="1">
        <v>43971</v>
      </c>
      <c r="D1624">
        <v>445</v>
      </c>
      <c r="E1624">
        <v>10</v>
      </c>
      <c r="F1624" t="s">
        <v>103</v>
      </c>
      <c r="G1624">
        <v>1041</v>
      </c>
      <c r="H1624">
        <v>1</v>
      </c>
      <c r="I1624">
        <v>420</v>
      </c>
      <c r="J1624" t="s">
        <v>352</v>
      </c>
      <c r="K1624" t="s">
        <v>2970</v>
      </c>
      <c r="L1624">
        <v>25</v>
      </c>
      <c r="M1624" t="s">
        <v>94</v>
      </c>
      <c r="N1624" t="s">
        <v>163</v>
      </c>
      <c r="O1624">
        <v>101</v>
      </c>
      <c r="P1624" t="s">
        <v>32</v>
      </c>
      <c r="S1624" t="s">
        <v>40</v>
      </c>
      <c r="T1624" t="s">
        <v>41</v>
      </c>
      <c r="U1624">
        <v>420</v>
      </c>
      <c r="Y1624" t="s">
        <v>2971</v>
      </c>
      <c r="AA1624">
        <v>34.179299999999998</v>
      </c>
      <c r="AB1624">
        <v>-118.56</v>
      </c>
      <c r="AC1624">
        <f t="shared" si="25"/>
        <v>0</v>
      </c>
    </row>
    <row r="1625" spans="1:29" x14ac:dyDescent="0.35">
      <c r="A1625">
        <v>200808659</v>
      </c>
      <c r="B1625" s="1">
        <v>43945</v>
      </c>
      <c r="C1625" s="1">
        <v>43945</v>
      </c>
      <c r="D1625">
        <v>550</v>
      </c>
      <c r="E1625">
        <v>8</v>
      </c>
      <c r="F1625" t="s">
        <v>109</v>
      </c>
      <c r="G1625">
        <v>805</v>
      </c>
      <c r="H1625">
        <v>1</v>
      </c>
      <c r="I1625">
        <v>310</v>
      </c>
      <c r="J1625" t="s">
        <v>71</v>
      </c>
      <c r="K1625" t="s">
        <v>2972</v>
      </c>
      <c r="L1625">
        <v>30</v>
      </c>
      <c r="M1625" t="s">
        <v>30</v>
      </c>
      <c r="N1625" t="s">
        <v>73</v>
      </c>
      <c r="O1625">
        <v>502</v>
      </c>
      <c r="P1625" t="s">
        <v>47</v>
      </c>
      <c r="S1625" t="s">
        <v>33</v>
      </c>
      <c r="T1625" t="s">
        <v>34</v>
      </c>
      <c r="U1625">
        <v>310</v>
      </c>
      <c r="Y1625" t="s">
        <v>2973</v>
      </c>
      <c r="AA1625">
        <v>34.076000000000001</v>
      </c>
      <c r="AB1625">
        <v>-118.4679</v>
      </c>
      <c r="AC1625">
        <f t="shared" si="25"/>
        <v>1</v>
      </c>
    </row>
    <row r="1626" spans="1:29" x14ac:dyDescent="0.35">
      <c r="A1626">
        <v>201111791</v>
      </c>
      <c r="B1626" s="1">
        <v>44036</v>
      </c>
      <c r="C1626" s="1">
        <v>44030</v>
      </c>
      <c r="D1626">
        <v>1700</v>
      </c>
      <c r="E1626">
        <v>11</v>
      </c>
      <c r="F1626" t="s">
        <v>64</v>
      </c>
      <c r="G1626">
        <v>1102</v>
      </c>
      <c r="H1626">
        <v>2</v>
      </c>
      <c r="I1626">
        <v>745</v>
      </c>
      <c r="J1626" t="s">
        <v>139</v>
      </c>
      <c r="K1626">
        <v>329</v>
      </c>
      <c r="L1626">
        <v>0</v>
      </c>
      <c r="M1626" t="s">
        <v>46</v>
      </c>
      <c r="N1626" t="s">
        <v>46</v>
      </c>
      <c r="O1626">
        <v>109</v>
      </c>
      <c r="P1626" t="s">
        <v>1043</v>
      </c>
      <c r="S1626" t="s">
        <v>40</v>
      </c>
      <c r="T1626" t="s">
        <v>41</v>
      </c>
      <c r="U1626">
        <v>745</v>
      </c>
      <c r="Y1626" t="s">
        <v>2974</v>
      </c>
      <c r="AA1626">
        <v>34.133400000000002</v>
      </c>
      <c r="AB1626">
        <v>-118.26819999999999</v>
      </c>
      <c r="AC1626">
        <f t="shared" si="25"/>
        <v>0</v>
      </c>
    </row>
    <row r="1627" spans="1:29" x14ac:dyDescent="0.35">
      <c r="A1627">
        <v>201006111</v>
      </c>
      <c r="B1627" s="1">
        <v>43879</v>
      </c>
      <c r="C1627" s="1">
        <v>43864</v>
      </c>
      <c r="D1627">
        <v>900</v>
      </c>
      <c r="E1627">
        <v>10</v>
      </c>
      <c r="F1627" t="s">
        <v>103</v>
      </c>
      <c r="G1627">
        <v>1097</v>
      </c>
      <c r="H1627">
        <v>2</v>
      </c>
      <c r="I1627">
        <v>662</v>
      </c>
      <c r="J1627" t="s">
        <v>191</v>
      </c>
      <c r="K1627">
        <v>344</v>
      </c>
      <c r="L1627">
        <v>67</v>
      </c>
      <c r="M1627" t="s">
        <v>30</v>
      </c>
      <c r="N1627" t="s">
        <v>73</v>
      </c>
      <c r="O1627">
        <v>501</v>
      </c>
      <c r="P1627" t="s">
        <v>164</v>
      </c>
      <c r="S1627" t="s">
        <v>40</v>
      </c>
      <c r="T1627" t="s">
        <v>41</v>
      </c>
      <c r="U1627">
        <v>662</v>
      </c>
      <c r="Y1627" t="s">
        <v>2975</v>
      </c>
      <c r="AA1627">
        <v>34.151600000000002</v>
      </c>
      <c r="AB1627">
        <v>-118.5168</v>
      </c>
      <c r="AC1627">
        <f t="shared" si="25"/>
        <v>0</v>
      </c>
    </row>
    <row r="1628" spans="1:29" x14ac:dyDescent="0.35">
      <c r="A1628">
        <v>200710207</v>
      </c>
      <c r="B1628" s="1">
        <v>43991</v>
      </c>
      <c r="C1628" s="1">
        <v>43989</v>
      </c>
      <c r="D1628">
        <v>1930</v>
      </c>
      <c r="E1628">
        <v>7</v>
      </c>
      <c r="F1628" t="s">
        <v>28</v>
      </c>
      <c r="G1628">
        <v>702</v>
      </c>
      <c r="H1628">
        <v>1</v>
      </c>
      <c r="I1628">
        <v>420</v>
      </c>
      <c r="J1628" t="s">
        <v>352</v>
      </c>
      <c r="L1628">
        <v>0</v>
      </c>
      <c r="O1628">
        <v>104</v>
      </c>
      <c r="P1628" t="s">
        <v>201</v>
      </c>
      <c r="S1628" t="s">
        <v>40</v>
      </c>
      <c r="T1628" t="s">
        <v>41</v>
      </c>
      <c r="U1628">
        <v>420</v>
      </c>
      <c r="Y1628" t="s">
        <v>2976</v>
      </c>
      <c r="AA1628">
        <v>34.0854</v>
      </c>
      <c r="AB1628">
        <v>-118.3595</v>
      </c>
      <c r="AC1628">
        <f t="shared" si="25"/>
        <v>0</v>
      </c>
    </row>
    <row r="1629" spans="1:29" x14ac:dyDescent="0.35">
      <c r="A1629">
        <v>201226606</v>
      </c>
      <c r="B1629" s="1">
        <v>44182</v>
      </c>
      <c r="C1629" s="1">
        <v>44177</v>
      </c>
      <c r="D1629">
        <v>1200</v>
      </c>
      <c r="E1629">
        <v>12</v>
      </c>
      <c r="F1629" t="s">
        <v>68</v>
      </c>
      <c r="G1629">
        <v>1253</v>
      </c>
      <c r="H1629">
        <v>1</v>
      </c>
      <c r="I1629">
        <v>510</v>
      </c>
      <c r="J1629" t="s">
        <v>29</v>
      </c>
      <c r="L1629">
        <v>0</v>
      </c>
      <c r="O1629">
        <v>101</v>
      </c>
      <c r="P1629" t="s">
        <v>32</v>
      </c>
      <c r="S1629" t="s">
        <v>40</v>
      </c>
      <c r="T1629" t="s">
        <v>41</v>
      </c>
      <c r="U1629">
        <v>510</v>
      </c>
      <c r="Y1629" t="s">
        <v>2977</v>
      </c>
      <c r="AA1629">
        <v>33.969099999999997</v>
      </c>
      <c r="AB1629">
        <v>-118.3079</v>
      </c>
      <c r="AC1629">
        <f t="shared" si="25"/>
        <v>0</v>
      </c>
    </row>
    <row r="1630" spans="1:29" x14ac:dyDescent="0.35">
      <c r="A1630">
        <v>200206279</v>
      </c>
      <c r="B1630" s="1">
        <v>43876</v>
      </c>
      <c r="C1630" s="1">
        <v>43876</v>
      </c>
      <c r="D1630">
        <v>600</v>
      </c>
      <c r="E1630">
        <v>2</v>
      </c>
      <c r="F1630" t="s">
        <v>56</v>
      </c>
      <c r="G1630">
        <v>269</v>
      </c>
      <c r="H1630">
        <v>1</v>
      </c>
      <c r="I1630">
        <v>330</v>
      </c>
      <c r="J1630" t="s">
        <v>37</v>
      </c>
      <c r="K1630" t="s">
        <v>2978</v>
      </c>
      <c r="L1630">
        <v>19</v>
      </c>
      <c r="M1630" t="s">
        <v>46</v>
      </c>
      <c r="N1630" t="s">
        <v>46</v>
      </c>
      <c r="O1630">
        <v>101</v>
      </c>
      <c r="P1630" t="s">
        <v>32</v>
      </c>
      <c r="S1630" t="s">
        <v>40</v>
      </c>
      <c r="T1630" t="s">
        <v>41</v>
      </c>
      <c r="U1630">
        <v>330</v>
      </c>
      <c r="Y1630" t="s">
        <v>371</v>
      </c>
      <c r="Z1630" t="s">
        <v>2979</v>
      </c>
      <c r="AA1630">
        <v>34.050600000000003</v>
      </c>
      <c r="AB1630">
        <v>-118.26990000000001</v>
      </c>
      <c r="AC1630">
        <f t="shared" si="25"/>
        <v>0</v>
      </c>
    </row>
    <row r="1631" spans="1:29" x14ac:dyDescent="0.35">
      <c r="A1631">
        <v>201115866</v>
      </c>
      <c r="B1631" s="1">
        <v>44153</v>
      </c>
      <c r="C1631" s="1">
        <v>44153</v>
      </c>
      <c r="D1631">
        <v>1850</v>
      </c>
      <c r="E1631">
        <v>11</v>
      </c>
      <c r="F1631" t="s">
        <v>64</v>
      </c>
      <c r="G1631">
        <v>1159</v>
      </c>
      <c r="H1631">
        <v>2</v>
      </c>
      <c r="I1631">
        <v>624</v>
      </c>
      <c r="J1631" t="s">
        <v>171</v>
      </c>
      <c r="K1631" t="s">
        <v>2873</v>
      </c>
      <c r="L1631">
        <v>51</v>
      </c>
      <c r="M1631" t="s">
        <v>30</v>
      </c>
      <c r="N1631" t="s">
        <v>163</v>
      </c>
      <c r="O1631">
        <v>109</v>
      </c>
      <c r="P1631" t="s">
        <v>1043</v>
      </c>
      <c r="Q1631">
        <v>400</v>
      </c>
      <c r="R1631" t="s">
        <v>143</v>
      </c>
      <c r="S1631" t="s">
        <v>40</v>
      </c>
      <c r="T1631" t="s">
        <v>41</v>
      </c>
      <c r="U1631">
        <v>624</v>
      </c>
      <c r="Y1631" t="s">
        <v>2980</v>
      </c>
      <c r="AA1631">
        <v>34.099800000000002</v>
      </c>
      <c r="AB1631">
        <v>-118.2039</v>
      </c>
      <c r="AC1631">
        <f t="shared" si="25"/>
        <v>0</v>
      </c>
    </row>
    <row r="1632" spans="1:29" x14ac:dyDescent="0.35">
      <c r="A1632">
        <v>200204310</v>
      </c>
      <c r="B1632" s="1">
        <v>43837</v>
      </c>
      <c r="C1632" s="1">
        <v>43833</v>
      </c>
      <c r="D1632">
        <v>1200</v>
      </c>
      <c r="E1632">
        <v>2</v>
      </c>
      <c r="F1632" t="s">
        <v>56</v>
      </c>
      <c r="G1632">
        <v>257</v>
      </c>
      <c r="H1632">
        <v>1</v>
      </c>
      <c r="I1632">
        <v>440</v>
      </c>
      <c r="J1632" t="s">
        <v>213</v>
      </c>
      <c r="K1632" t="s">
        <v>2040</v>
      </c>
      <c r="L1632">
        <v>44</v>
      </c>
      <c r="M1632" t="s">
        <v>30</v>
      </c>
      <c r="N1632" t="s">
        <v>95</v>
      </c>
      <c r="O1632">
        <v>502</v>
      </c>
      <c r="P1632" t="s">
        <v>47</v>
      </c>
      <c r="S1632" t="s">
        <v>40</v>
      </c>
      <c r="T1632" t="s">
        <v>41</v>
      </c>
      <c r="U1632">
        <v>440</v>
      </c>
      <c r="Y1632" t="s">
        <v>1620</v>
      </c>
      <c r="AA1632">
        <v>34.058599999999998</v>
      </c>
      <c r="AB1632">
        <v>-118.26909999999999</v>
      </c>
      <c r="AC1632">
        <f t="shared" si="25"/>
        <v>0</v>
      </c>
    </row>
    <row r="1633" spans="1:29" x14ac:dyDescent="0.35">
      <c r="A1633">
        <v>200713982</v>
      </c>
      <c r="B1633" s="1">
        <v>44092</v>
      </c>
      <c r="C1633" s="1">
        <v>44091</v>
      </c>
      <c r="D1633">
        <v>250</v>
      </c>
      <c r="E1633">
        <v>7</v>
      </c>
      <c r="F1633" t="s">
        <v>28</v>
      </c>
      <c r="G1633">
        <v>705</v>
      </c>
      <c r="H1633">
        <v>2</v>
      </c>
      <c r="I1633">
        <v>740</v>
      </c>
      <c r="J1633" t="s">
        <v>224</v>
      </c>
      <c r="K1633" t="s">
        <v>2514</v>
      </c>
      <c r="L1633">
        <v>30</v>
      </c>
      <c r="M1633" t="s">
        <v>30</v>
      </c>
      <c r="N1633" t="s">
        <v>73</v>
      </c>
      <c r="O1633">
        <v>702</v>
      </c>
      <c r="P1633" t="s">
        <v>552</v>
      </c>
      <c r="S1633" t="s">
        <v>40</v>
      </c>
      <c r="T1633" t="s">
        <v>41</v>
      </c>
      <c r="U1633">
        <v>740</v>
      </c>
      <c r="Y1633" t="s">
        <v>2981</v>
      </c>
      <c r="AA1633">
        <v>34.084600000000002</v>
      </c>
      <c r="AB1633">
        <v>-118.3464</v>
      </c>
      <c r="AC1633">
        <f t="shared" si="25"/>
        <v>0</v>
      </c>
    </row>
    <row r="1634" spans="1:29" x14ac:dyDescent="0.35">
      <c r="A1634">
        <v>201007107</v>
      </c>
      <c r="B1634" s="1">
        <v>43901</v>
      </c>
      <c r="C1634" s="1">
        <v>43901</v>
      </c>
      <c r="D1634">
        <v>730</v>
      </c>
      <c r="E1634">
        <v>10</v>
      </c>
      <c r="F1634" t="s">
        <v>103</v>
      </c>
      <c r="G1634">
        <v>1045</v>
      </c>
      <c r="H1634">
        <v>2</v>
      </c>
      <c r="I1634">
        <v>626</v>
      </c>
      <c r="J1634" t="s">
        <v>141</v>
      </c>
      <c r="K1634" t="s">
        <v>2982</v>
      </c>
      <c r="L1634">
        <v>42</v>
      </c>
      <c r="M1634" t="s">
        <v>94</v>
      </c>
      <c r="N1634" t="s">
        <v>31</v>
      </c>
      <c r="O1634">
        <v>104</v>
      </c>
      <c r="P1634" t="s">
        <v>201</v>
      </c>
      <c r="Q1634">
        <v>400</v>
      </c>
      <c r="R1634" t="s">
        <v>143</v>
      </c>
      <c r="S1634" t="s">
        <v>33</v>
      </c>
      <c r="T1634" t="s">
        <v>34</v>
      </c>
      <c r="U1634">
        <v>626</v>
      </c>
      <c r="Y1634" t="s">
        <v>2983</v>
      </c>
      <c r="AA1634">
        <v>34.173200000000001</v>
      </c>
      <c r="AB1634">
        <v>-118.5188</v>
      </c>
      <c r="AC1634">
        <f t="shared" si="25"/>
        <v>1</v>
      </c>
    </row>
    <row r="1635" spans="1:29" x14ac:dyDescent="0.35">
      <c r="A1635">
        <v>201209656</v>
      </c>
      <c r="B1635" s="1">
        <v>43914</v>
      </c>
      <c r="C1635" s="1">
        <v>43911</v>
      </c>
      <c r="D1635">
        <v>900</v>
      </c>
      <c r="E1635">
        <v>12</v>
      </c>
      <c r="F1635" t="s">
        <v>68</v>
      </c>
      <c r="G1635">
        <v>1268</v>
      </c>
      <c r="H1635">
        <v>1</v>
      </c>
      <c r="I1635">
        <v>510</v>
      </c>
      <c r="J1635" t="s">
        <v>29</v>
      </c>
      <c r="K1635">
        <v>1402</v>
      </c>
      <c r="L1635">
        <v>0</v>
      </c>
      <c r="M1635" t="s">
        <v>94</v>
      </c>
      <c r="N1635" t="s">
        <v>163</v>
      </c>
      <c r="O1635">
        <v>101</v>
      </c>
      <c r="P1635" t="s">
        <v>32</v>
      </c>
      <c r="S1635" t="s">
        <v>84</v>
      </c>
      <c r="T1635" t="s">
        <v>85</v>
      </c>
      <c r="U1635">
        <v>510</v>
      </c>
      <c r="V1635">
        <v>998</v>
      </c>
      <c r="Y1635" t="s">
        <v>2984</v>
      </c>
      <c r="Z1635" t="s">
        <v>357</v>
      </c>
      <c r="AA1635">
        <v>33.962400000000002</v>
      </c>
      <c r="AB1635">
        <v>-118.2783</v>
      </c>
      <c r="AC1635">
        <f t="shared" si="25"/>
        <v>0</v>
      </c>
    </row>
    <row r="1636" spans="1:29" x14ac:dyDescent="0.35">
      <c r="A1636">
        <v>200606980</v>
      </c>
      <c r="B1636" s="1">
        <v>43887</v>
      </c>
      <c r="C1636" s="1">
        <v>43887</v>
      </c>
      <c r="D1636">
        <v>100</v>
      </c>
      <c r="E1636">
        <v>6</v>
      </c>
      <c r="F1636" t="s">
        <v>91</v>
      </c>
      <c r="G1636">
        <v>636</v>
      </c>
      <c r="H1636">
        <v>1</v>
      </c>
      <c r="I1636">
        <v>440</v>
      </c>
      <c r="J1636" t="s">
        <v>213</v>
      </c>
      <c r="K1636">
        <v>344</v>
      </c>
      <c r="L1636">
        <v>40</v>
      </c>
      <c r="M1636" t="s">
        <v>30</v>
      </c>
      <c r="N1636" t="s">
        <v>95</v>
      </c>
      <c r="O1636">
        <v>710</v>
      </c>
      <c r="P1636" t="s">
        <v>394</v>
      </c>
      <c r="S1636" t="s">
        <v>40</v>
      </c>
      <c r="T1636" t="s">
        <v>41</v>
      </c>
      <c r="U1636">
        <v>440</v>
      </c>
      <c r="Y1636" t="s">
        <v>2985</v>
      </c>
      <c r="AA1636">
        <v>34.103400000000001</v>
      </c>
      <c r="AB1636">
        <v>-118.3325</v>
      </c>
      <c r="AC1636">
        <f t="shared" si="25"/>
        <v>0</v>
      </c>
    </row>
    <row r="1637" spans="1:29" x14ac:dyDescent="0.35">
      <c r="A1637">
        <v>201206921</v>
      </c>
      <c r="B1637" s="1">
        <v>43872</v>
      </c>
      <c r="C1637" s="1">
        <v>43872</v>
      </c>
      <c r="D1637">
        <v>650</v>
      </c>
      <c r="E1637">
        <v>12</v>
      </c>
      <c r="F1637" t="s">
        <v>68</v>
      </c>
      <c r="G1637">
        <v>1251</v>
      </c>
      <c r="H1637">
        <v>2</v>
      </c>
      <c r="I1637">
        <v>740</v>
      </c>
      <c r="J1637" t="s">
        <v>224</v>
      </c>
      <c r="K1637" t="s">
        <v>2986</v>
      </c>
      <c r="L1637">
        <v>44</v>
      </c>
      <c r="M1637" t="s">
        <v>94</v>
      </c>
      <c r="N1637" t="s">
        <v>95</v>
      </c>
      <c r="O1637">
        <v>122</v>
      </c>
      <c r="P1637" t="s">
        <v>275</v>
      </c>
      <c r="S1637" t="s">
        <v>40</v>
      </c>
      <c r="T1637" t="s">
        <v>41</v>
      </c>
      <c r="U1637">
        <v>740</v>
      </c>
      <c r="Y1637" t="s">
        <v>2987</v>
      </c>
      <c r="AA1637">
        <v>33.974499999999999</v>
      </c>
      <c r="AB1637">
        <v>-118.3342</v>
      </c>
      <c r="AC1637">
        <f t="shared" si="25"/>
        <v>0</v>
      </c>
    </row>
    <row r="1638" spans="1:29" x14ac:dyDescent="0.35">
      <c r="A1638">
        <v>200907767</v>
      </c>
      <c r="B1638" s="1">
        <v>43913</v>
      </c>
      <c r="C1638" s="1">
        <v>43913</v>
      </c>
      <c r="D1638">
        <v>1300</v>
      </c>
      <c r="E1638">
        <v>9</v>
      </c>
      <c r="F1638" t="s">
        <v>49</v>
      </c>
      <c r="G1638">
        <v>981</v>
      </c>
      <c r="H1638">
        <v>1</v>
      </c>
      <c r="I1638">
        <v>510</v>
      </c>
      <c r="J1638" t="s">
        <v>29</v>
      </c>
      <c r="L1638">
        <v>0</v>
      </c>
      <c r="O1638">
        <v>123</v>
      </c>
      <c r="P1638" t="s">
        <v>290</v>
      </c>
      <c r="S1638" t="s">
        <v>33</v>
      </c>
      <c r="T1638" t="s">
        <v>34</v>
      </c>
      <c r="U1638">
        <v>510</v>
      </c>
      <c r="Y1638" t="s">
        <v>2988</v>
      </c>
      <c r="AA1638">
        <v>34.152299999999997</v>
      </c>
      <c r="AB1638">
        <v>-118.4641</v>
      </c>
      <c r="AC1638">
        <f t="shared" si="25"/>
        <v>1</v>
      </c>
    </row>
    <row r="1639" spans="1:29" x14ac:dyDescent="0.35">
      <c r="A1639">
        <v>200210031</v>
      </c>
      <c r="B1639" s="1">
        <v>43961</v>
      </c>
      <c r="C1639" s="1">
        <v>43961</v>
      </c>
      <c r="D1639">
        <v>2245</v>
      </c>
      <c r="E1639">
        <v>2</v>
      </c>
      <c r="F1639" t="s">
        <v>56</v>
      </c>
      <c r="G1639">
        <v>211</v>
      </c>
      <c r="H1639">
        <v>2</v>
      </c>
      <c r="I1639">
        <v>624</v>
      </c>
      <c r="J1639" t="s">
        <v>171</v>
      </c>
      <c r="K1639" t="s">
        <v>2989</v>
      </c>
      <c r="L1639">
        <v>38</v>
      </c>
      <c r="M1639" t="s">
        <v>30</v>
      </c>
      <c r="N1639" t="s">
        <v>95</v>
      </c>
      <c r="O1639">
        <v>101</v>
      </c>
      <c r="P1639" t="s">
        <v>32</v>
      </c>
      <c r="Q1639">
        <v>400</v>
      </c>
      <c r="R1639" t="s">
        <v>143</v>
      </c>
      <c r="S1639" t="s">
        <v>40</v>
      </c>
      <c r="T1639" t="s">
        <v>41</v>
      </c>
      <c r="U1639">
        <v>624</v>
      </c>
      <c r="Y1639" t="s">
        <v>2990</v>
      </c>
      <c r="AA1639">
        <v>34.081800000000001</v>
      </c>
      <c r="AB1639">
        <v>-118.2929</v>
      </c>
      <c r="AC1639">
        <f t="shared" si="25"/>
        <v>0</v>
      </c>
    </row>
    <row r="1640" spans="1:29" x14ac:dyDescent="0.35">
      <c r="A1640">
        <v>200321341</v>
      </c>
      <c r="B1640" s="1">
        <v>44171</v>
      </c>
      <c r="C1640" s="1">
        <v>44171</v>
      </c>
      <c r="D1640">
        <v>2305</v>
      </c>
      <c r="E1640">
        <v>3</v>
      </c>
      <c r="F1640" t="s">
        <v>43</v>
      </c>
      <c r="G1640">
        <v>361</v>
      </c>
      <c r="H1640">
        <v>1</v>
      </c>
      <c r="I1640">
        <v>761</v>
      </c>
      <c r="J1640" t="s">
        <v>403</v>
      </c>
      <c r="K1640" t="s">
        <v>2991</v>
      </c>
      <c r="L1640">
        <v>12</v>
      </c>
      <c r="M1640" t="s">
        <v>30</v>
      </c>
      <c r="N1640" t="s">
        <v>95</v>
      </c>
      <c r="O1640">
        <v>103</v>
      </c>
      <c r="P1640" t="s">
        <v>146</v>
      </c>
      <c r="Q1640">
        <v>102</v>
      </c>
      <c r="R1640" t="s">
        <v>219</v>
      </c>
      <c r="S1640" t="s">
        <v>33</v>
      </c>
      <c r="T1640" t="s">
        <v>34</v>
      </c>
      <c r="U1640">
        <v>761</v>
      </c>
      <c r="Y1640" t="s">
        <v>2992</v>
      </c>
      <c r="AA1640">
        <v>34.013100000000001</v>
      </c>
      <c r="AB1640">
        <v>-118.3536</v>
      </c>
      <c r="AC1640">
        <f t="shared" si="25"/>
        <v>1</v>
      </c>
    </row>
    <row r="1641" spans="1:29" x14ac:dyDescent="0.35">
      <c r="A1641">
        <v>200214256</v>
      </c>
      <c r="B1641" s="1">
        <v>44068</v>
      </c>
      <c r="C1641" s="1">
        <v>44068</v>
      </c>
      <c r="D1641">
        <v>1941</v>
      </c>
      <c r="E1641">
        <v>2</v>
      </c>
      <c r="F1641" t="s">
        <v>56</v>
      </c>
      <c r="G1641">
        <v>249</v>
      </c>
      <c r="H1641">
        <v>2</v>
      </c>
      <c r="I1641">
        <v>740</v>
      </c>
      <c r="J1641" t="s">
        <v>224</v>
      </c>
      <c r="K1641" t="s">
        <v>2993</v>
      </c>
      <c r="L1641">
        <v>0</v>
      </c>
      <c r="M1641" t="s">
        <v>46</v>
      </c>
      <c r="N1641" t="s">
        <v>46</v>
      </c>
      <c r="O1641">
        <v>502</v>
      </c>
      <c r="P1641" t="s">
        <v>47</v>
      </c>
      <c r="S1641" t="s">
        <v>40</v>
      </c>
      <c r="T1641" t="s">
        <v>41</v>
      </c>
      <c r="U1641">
        <v>740</v>
      </c>
      <c r="Y1641" t="s">
        <v>1099</v>
      </c>
      <c r="AA1641">
        <v>34.054200000000002</v>
      </c>
      <c r="AB1641">
        <v>-118.2611</v>
      </c>
      <c r="AC1641">
        <f t="shared" si="25"/>
        <v>0</v>
      </c>
    </row>
    <row r="1642" spans="1:29" x14ac:dyDescent="0.35">
      <c r="A1642">
        <v>201305733</v>
      </c>
      <c r="B1642" s="1">
        <v>43861</v>
      </c>
      <c r="C1642" s="1">
        <v>43857</v>
      </c>
      <c r="D1642">
        <v>900</v>
      </c>
      <c r="E1642">
        <v>13</v>
      </c>
      <c r="F1642" t="s">
        <v>62</v>
      </c>
      <c r="G1642">
        <v>1324</v>
      </c>
      <c r="H1642">
        <v>2</v>
      </c>
      <c r="I1642">
        <v>624</v>
      </c>
      <c r="J1642" t="s">
        <v>171</v>
      </c>
      <c r="K1642" t="s">
        <v>2994</v>
      </c>
      <c r="L1642">
        <v>60</v>
      </c>
      <c r="M1642" t="s">
        <v>30</v>
      </c>
      <c r="N1642" t="s">
        <v>95</v>
      </c>
      <c r="O1642">
        <v>402</v>
      </c>
      <c r="P1642" t="s">
        <v>195</v>
      </c>
      <c r="Q1642">
        <v>400</v>
      </c>
      <c r="R1642" t="s">
        <v>143</v>
      </c>
      <c r="S1642" t="s">
        <v>40</v>
      </c>
      <c r="T1642" t="s">
        <v>41</v>
      </c>
      <c r="U1642">
        <v>624</v>
      </c>
      <c r="Y1642" t="s">
        <v>2995</v>
      </c>
      <c r="AA1642">
        <v>34.023299999999999</v>
      </c>
      <c r="AB1642">
        <v>-118.2516</v>
      </c>
      <c r="AC1642">
        <f t="shared" si="25"/>
        <v>0</v>
      </c>
    </row>
    <row r="1643" spans="1:29" x14ac:dyDescent="0.35">
      <c r="A1643">
        <v>200505266</v>
      </c>
      <c r="B1643" s="1">
        <v>43860</v>
      </c>
      <c r="C1643" s="1">
        <v>43859</v>
      </c>
      <c r="D1643">
        <v>303</v>
      </c>
      <c r="E1643">
        <v>5</v>
      </c>
      <c r="F1643" t="s">
        <v>98</v>
      </c>
      <c r="G1643">
        <v>513</v>
      </c>
      <c r="H1643">
        <v>1</v>
      </c>
      <c r="I1643">
        <v>420</v>
      </c>
      <c r="J1643" t="s">
        <v>352</v>
      </c>
      <c r="K1643" t="s">
        <v>2996</v>
      </c>
      <c r="L1643">
        <v>41</v>
      </c>
      <c r="M1643" t="s">
        <v>94</v>
      </c>
      <c r="N1643" t="s">
        <v>73</v>
      </c>
      <c r="O1643">
        <v>108</v>
      </c>
      <c r="P1643" t="s">
        <v>105</v>
      </c>
      <c r="S1643" t="s">
        <v>84</v>
      </c>
      <c r="T1643" t="s">
        <v>85</v>
      </c>
      <c r="U1643">
        <v>420</v>
      </c>
      <c r="Y1643" t="s">
        <v>2997</v>
      </c>
      <c r="AA1643">
        <v>33.789900000000003</v>
      </c>
      <c r="AB1643">
        <v>-118.2975</v>
      </c>
      <c r="AC1643">
        <f t="shared" si="25"/>
        <v>0</v>
      </c>
    </row>
    <row r="1644" spans="1:29" x14ac:dyDescent="0.35">
      <c r="A1644">
        <v>200518096</v>
      </c>
      <c r="B1644" s="1">
        <v>44187</v>
      </c>
      <c r="C1644" s="1">
        <v>44187</v>
      </c>
      <c r="D1644">
        <v>700</v>
      </c>
      <c r="E1644">
        <v>5</v>
      </c>
      <c r="F1644" t="s">
        <v>98</v>
      </c>
      <c r="G1644">
        <v>531</v>
      </c>
      <c r="H1644">
        <v>1</v>
      </c>
      <c r="I1644">
        <v>510</v>
      </c>
      <c r="J1644" t="s">
        <v>29</v>
      </c>
      <c r="L1644">
        <v>0</v>
      </c>
      <c r="O1644">
        <v>101</v>
      </c>
      <c r="P1644" t="s">
        <v>32</v>
      </c>
      <c r="S1644" t="s">
        <v>40</v>
      </c>
      <c r="T1644" t="s">
        <v>41</v>
      </c>
      <c r="U1644">
        <v>510</v>
      </c>
      <c r="Y1644" t="s">
        <v>2998</v>
      </c>
      <c r="AA1644">
        <v>33.787599999999998</v>
      </c>
      <c r="AB1644">
        <v>-118.30119999999999</v>
      </c>
      <c r="AC1644">
        <f t="shared" si="25"/>
        <v>0</v>
      </c>
    </row>
    <row r="1645" spans="1:29" x14ac:dyDescent="0.35">
      <c r="A1645">
        <v>200117519</v>
      </c>
      <c r="B1645" s="1">
        <v>44080</v>
      </c>
      <c r="C1645" s="1">
        <v>44080</v>
      </c>
      <c r="D1645">
        <v>1015</v>
      </c>
      <c r="E1645">
        <v>1</v>
      </c>
      <c r="F1645" t="s">
        <v>36</v>
      </c>
      <c r="G1645">
        <v>154</v>
      </c>
      <c r="H1645">
        <v>2</v>
      </c>
      <c r="I1645">
        <v>626</v>
      </c>
      <c r="J1645" t="s">
        <v>141</v>
      </c>
      <c r="K1645" t="s">
        <v>2999</v>
      </c>
      <c r="L1645">
        <v>30</v>
      </c>
      <c r="M1645" t="s">
        <v>94</v>
      </c>
      <c r="N1645" t="s">
        <v>163</v>
      </c>
      <c r="O1645">
        <v>502</v>
      </c>
      <c r="P1645" t="s">
        <v>47</v>
      </c>
      <c r="Q1645">
        <v>500</v>
      </c>
      <c r="R1645" t="s">
        <v>184</v>
      </c>
      <c r="S1645" t="s">
        <v>40</v>
      </c>
      <c r="T1645" t="s">
        <v>41</v>
      </c>
      <c r="U1645">
        <v>626</v>
      </c>
      <c r="Y1645" t="s">
        <v>3000</v>
      </c>
      <c r="AA1645">
        <v>34.046700000000001</v>
      </c>
      <c r="AB1645">
        <v>-118.24850000000001</v>
      </c>
      <c r="AC1645">
        <f t="shared" si="25"/>
        <v>0</v>
      </c>
    </row>
    <row r="1646" spans="1:29" x14ac:dyDescent="0.35">
      <c r="A1646">
        <v>200911873</v>
      </c>
      <c r="B1646" s="1">
        <v>44014</v>
      </c>
      <c r="C1646" s="1">
        <v>44011</v>
      </c>
      <c r="D1646">
        <v>1700</v>
      </c>
      <c r="E1646">
        <v>9</v>
      </c>
      <c r="F1646" t="s">
        <v>49</v>
      </c>
      <c r="G1646">
        <v>914</v>
      </c>
      <c r="H1646">
        <v>1</v>
      </c>
      <c r="I1646">
        <v>341</v>
      </c>
      <c r="J1646" t="s">
        <v>157</v>
      </c>
      <c r="K1646">
        <v>344</v>
      </c>
      <c r="L1646">
        <v>23</v>
      </c>
      <c r="M1646" t="s">
        <v>94</v>
      </c>
      <c r="N1646" t="s">
        <v>73</v>
      </c>
      <c r="O1646">
        <v>210</v>
      </c>
      <c r="P1646" t="s">
        <v>183</v>
      </c>
      <c r="S1646" t="s">
        <v>40</v>
      </c>
      <c r="T1646" t="s">
        <v>41</v>
      </c>
      <c r="U1646">
        <v>341</v>
      </c>
      <c r="Y1646" t="s">
        <v>3001</v>
      </c>
      <c r="AA1646">
        <v>34.197600000000001</v>
      </c>
      <c r="AB1646">
        <v>-118.45740000000001</v>
      </c>
      <c r="AC1646">
        <f t="shared" si="25"/>
        <v>0</v>
      </c>
    </row>
    <row r="1647" spans="1:29" x14ac:dyDescent="0.35">
      <c r="A1647">
        <v>200313894</v>
      </c>
      <c r="B1647" s="1">
        <v>44021</v>
      </c>
      <c r="C1647" s="1">
        <v>44020</v>
      </c>
      <c r="D1647">
        <v>1115</v>
      </c>
      <c r="E1647">
        <v>3</v>
      </c>
      <c r="F1647" t="s">
        <v>43</v>
      </c>
      <c r="G1647">
        <v>398</v>
      </c>
      <c r="H1647">
        <v>2</v>
      </c>
      <c r="I1647">
        <v>745</v>
      </c>
      <c r="J1647" t="s">
        <v>139</v>
      </c>
      <c r="K1647">
        <v>329</v>
      </c>
      <c r="L1647">
        <v>30</v>
      </c>
      <c r="M1647" t="s">
        <v>94</v>
      </c>
      <c r="N1647" t="s">
        <v>163</v>
      </c>
      <c r="O1647">
        <v>502</v>
      </c>
      <c r="P1647" t="s">
        <v>47</v>
      </c>
      <c r="S1647" t="s">
        <v>40</v>
      </c>
      <c r="T1647" t="s">
        <v>41</v>
      </c>
      <c r="U1647">
        <v>745</v>
      </c>
      <c r="Y1647" t="s">
        <v>3002</v>
      </c>
      <c r="AA1647">
        <v>34.010599999999997</v>
      </c>
      <c r="AB1647">
        <v>-118.2842</v>
      </c>
      <c r="AC1647">
        <f t="shared" si="25"/>
        <v>0</v>
      </c>
    </row>
    <row r="1648" spans="1:29" x14ac:dyDescent="0.35">
      <c r="A1648">
        <v>200606142</v>
      </c>
      <c r="B1648" s="1">
        <v>43874</v>
      </c>
      <c r="C1648" s="1">
        <v>43866</v>
      </c>
      <c r="D1648">
        <v>1830</v>
      </c>
      <c r="E1648">
        <v>6</v>
      </c>
      <c r="F1648" t="s">
        <v>91</v>
      </c>
      <c r="G1648">
        <v>639</v>
      </c>
      <c r="H1648">
        <v>1</v>
      </c>
      <c r="I1648">
        <v>510</v>
      </c>
      <c r="J1648" t="s">
        <v>29</v>
      </c>
      <c r="L1648">
        <v>0</v>
      </c>
      <c r="O1648">
        <v>101</v>
      </c>
      <c r="P1648" t="s">
        <v>32</v>
      </c>
      <c r="S1648" t="s">
        <v>40</v>
      </c>
      <c r="T1648" t="s">
        <v>41</v>
      </c>
      <c r="U1648">
        <v>510</v>
      </c>
      <c r="Y1648" t="s">
        <v>3003</v>
      </c>
      <c r="AA1648">
        <v>34.105400000000003</v>
      </c>
      <c r="AB1648">
        <v>-118.3035</v>
      </c>
      <c r="AC1648">
        <f t="shared" si="25"/>
        <v>0</v>
      </c>
    </row>
    <row r="1649" spans="1:29" x14ac:dyDescent="0.35">
      <c r="A1649">
        <v>200407886</v>
      </c>
      <c r="B1649" s="1">
        <v>43937</v>
      </c>
      <c r="C1649" s="1">
        <v>43921</v>
      </c>
      <c r="D1649">
        <v>1405</v>
      </c>
      <c r="E1649">
        <v>4</v>
      </c>
      <c r="F1649" t="s">
        <v>54</v>
      </c>
      <c r="G1649">
        <v>459</v>
      </c>
      <c r="H1649">
        <v>2</v>
      </c>
      <c r="I1649">
        <v>940</v>
      </c>
      <c r="J1649" t="s">
        <v>1684</v>
      </c>
      <c r="K1649">
        <v>1915</v>
      </c>
      <c r="L1649">
        <v>24</v>
      </c>
      <c r="M1649" t="s">
        <v>94</v>
      </c>
      <c r="N1649" t="s">
        <v>95</v>
      </c>
      <c r="O1649">
        <v>501</v>
      </c>
      <c r="P1649" t="s">
        <v>164</v>
      </c>
      <c r="S1649" t="s">
        <v>40</v>
      </c>
      <c r="T1649" t="s">
        <v>41</v>
      </c>
      <c r="U1649">
        <v>940</v>
      </c>
      <c r="Y1649" t="s">
        <v>3004</v>
      </c>
      <c r="AA1649">
        <v>34.040999999999997</v>
      </c>
      <c r="AB1649">
        <v>-118.1947</v>
      </c>
      <c r="AC1649">
        <f t="shared" si="25"/>
        <v>0</v>
      </c>
    </row>
    <row r="1650" spans="1:29" x14ac:dyDescent="0.35">
      <c r="A1650">
        <v>201010115</v>
      </c>
      <c r="B1650" s="1">
        <v>43999</v>
      </c>
      <c r="C1650" s="1">
        <v>43999</v>
      </c>
      <c r="D1650">
        <v>1350</v>
      </c>
      <c r="E1650">
        <v>10</v>
      </c>
      <c r="F1650" t="s">
        <v>103</v>
      </c>
      <c r="G1650">
        <v>1044</v>
      </c>
      <c r="H1650">
        <v>1</v>
      </c>
      <c r="I1650">
        <v>230</v>
      </c>
      <c r="J1650" t="s">
        <v>161</v>
      </c>
      <c r="K1650" t="s">
        <v>3005</v>
      </c>
      <c r="L1650">
        <v>27</v>
      </c>
      <c r="M1650" t="s">
        <v>30</v>
      </c>
      <c r="N1650" t="s">
        <v>73</v>
      </c>
      <c r="O1650">
        <v>502</v>
      </c>
      <c r="P1650" t="s">
        <v>47</v>
      </c>
      <c r="Q1650">
        <v>200</v>
      </c>
      <c r="R1650" t="s">
        <v>663</v>
      </c>
      <c r="S1650" t="s">
        <v>40</v>
      </c>
      <c r="T1650" t="s">
        <v>41</v>
      </c>
      <c r="U1650">
        <v>230</v>
      </c>
      <c r="Y1650" t="s">
        <v>3006</v>
      </c>
      <c r="AA1650">
        <v>34.174900000000001</v>
      </c>
      <c r="AB1650">
        <v>-118.53440000000001</v>
      </c>
      <c r="AC1650">
        <f t="shared" si="25"/>
        <v>0</v>
      </c>
    </row>
    <row r="1651" spans="1:29" x14ac:dyDescent="0.35">
      <c r="A1651">
        <v>200905398</v>
      </c>
      <c r="B1651" s="1">
        <v>43862</v>
      </c>
      <c r="C1651" s="1">
        <v>43862</v>
      </c>
      <c r="D1651">
        <v>1130</v>
      </c>
      <c r="E1651">
        <v>9</v>
      </c>
      <c r="F1651" t="s">
        <v>49</v>
      </c>
      <c r="G1651">
        <v>941</v>
      </c>
      <c r="H1651">
        <v>1</v>
      </c>
      <c r="I1651">
        <v>442</v>
      </c>
      <c r="J1651" t="s">
        <v>179</v>
      </c>
      <c r="K1651" t="s">
        <v>3007</v>
      </c>
      <c r="L1651">
        <v>0</v>
      </c>
      <c r="M1651" t="s">
        <v>46</v>
      </c>
      <c r="N1651" t="s">
        <v>46</v>
      </c>
      <c r="O1651">
        <v>404</v>
      </c>
      <c r="P1651" t="s">
        <v>1637</v>
      </c>
      <c r="S1651" t="s">
        <v>84</v>
      </c>
      <c r="T1651" t="s">
        <v>85</v>
      </c>
      <c r="U1651">
        <v>442</v>
      </c>
      <c r="Y1651" t="s">
        <v>3008</v>
      </c>
      <c r="AA1651">
        <v>34.173999999999999</v>
      </c>
      <c r="AB1651">
        <v>-118.4661</v>
      </c>
      <c r="AC1651">
        <f t="shared" si="25"/>
        <v>0</v>
      </c>
    </row>
    <row r="1652" spans="1:29" x14ac:dyDescent="0.35">
      <c r="A1652">
        <v>200918839</v>
      </c>
      <c r="B1652" s="1">
        <v>44191</v>
      </c>
      <c r="C1652" s="1">
        <v>44190</v>
      </c>
      <c r="D1652">
        <v>1200</v>
      </c>
      <c r="E1652">
        <v>9</v>
      </c>
      <c r="F1652" t="s">
        <v>49</v>
      </c>
      <c r="G1652">
        <v>964</v>
      </c>
      <c r="H1652">
        <v>1</v>
      </c>
      <c r="I1652">
        <v>510</v>
      </c>
      <c r="J1652" t="s">
        <v>29</v>
      </c>
      <c r="L1652">
        <v>0</v>
      </c>
      <c r="O1652">
        <v>101</v>
      </c>
      <c r="P1652" t="s">
        <v>32</v>
      </c>
      <c r="S1652" t="s">
        <v>40</v>
      </c>
      <c r="T1652" t="s">
        <v>41</v>
      </c>
      <c r="U1652">
        <v>510</v>
      </c>
      <c r="Y1652" t="s">
        <v>3009</v>
      </c>
      <c r="Z1652" t="s">
        <v>3010</v>
      </c>
      <c r="AA1652">
        <v>34.164900000000003</v>
      </c>
      <c r="AB1652">
        <v>-118.4312</v>
      </c>
      <c r="AC1652">
        <f t="shared" si="25"/>
        <v>0</v>
      </c>
    </row>
    <row r="1653" spans="1:29" x14ac:dyDescent="0.35">
      <c r="A1653">
        <v>200905698</v>
      </c>
      <c r="B1653" s="1">
        <v>43868</v>
      </c>
      <c r="C1653" s="1">
        <v>43868</v>
      </c>
      <c r="D1653">
        <v>1435</v>
      </c>
      <c r="E1653">
        <v>9</v>
      </c>
      <c r="F1653" t="s">
        <v>49</v>
      </c>
      <c r="G1653">
        <v>976</v>
      </c>
      <c r="H1653">
        <v>2</v>
      </c>
      <c r="I1653">
        <v>930</v>
      </c>
      <c r="J1653" t="s">
        <v>339</v>
      </c>
      <c r="K1653" t="s">
        <v>3011</v>
      </c>
      <c r="L1653">
        <v>51</v>
      </c>
      <c r="M1653" t="s">
        <v>30</v>
      </c>
      <c r="N1653" t="s">
        <v>31</v>
      </c>
      <c r="O1653">
        <v>108</v>
      </c>
      <c r="P1653" t="s">
        <v>105</v>
      </c>
      <c r="Q1653">
        <v>511</v>
      </c>
      <c r="R1653" t="s">
        <v>151</v>
      </c>
      <c r="S1653" t="s">
        <v>33</v>
      </c>
      <c r="T1653" t="s">
        <v>34</v>
      </c>
      <c r="U1653">
        <v>930</v>
      </c>
      <c r="Y1653" t="s">
        <v>3012</v>
      </c>
      <c r="AA1653">
        <v>34.150399999999998</v>
      </c>
      <c r="AB1653">
        <v>-118.4225</v>
      </c>
      <c r="AC1653">
        <f t="shared" si="25"/>
        <v>1</v>
      </c>
    </row>
    <row r="1654" spans="1:29" x14ac:dyDescent="0.35">
      <c r="A1654">
        <v>200716336</v>
      </c>
      <c r="B1654" s="1">
        <v>44159</v>
      </c>
      <c r="C1654" s="1">
        <v>44140</v>
      </c>
      <c r="D1654">
        <v>1545</v>
      </c>
      <c r="E1654">
        <v>7</v>
      </c>
      <c r="F1654" t="s">
        <v>28</v>
      </c>
      <c r="G1654">
        <v>702</v>
      </c>
      <c r="H1654">
        <v>1</v>
      </c>
      <c r="I1654">
        <v>230</v>
      </c>
      <c r="J1654" t="s">
        <v>161</v>
      </c>
      <c r="K1654" t="s">
        <v>3013</v>
      </c>
      <c r="L1654">
        <v>32</v>
      </c>
      <c r="M1654" t="s">
        <v>30</v>
      </c>
      <c r="N1654" t="s">
        <v>163</v>
      </c>
      <c r="O1654">
        <v>501</v>
      </c>
      <c r="P1654" t="s">
        <v>164</v>
      </c>
      <c r="Q1654">
        <v>212</v>
      </c>
      <c r="R1654" t="s">
        <v>1167</v>
      </c>
      <c r="S1654" t="s">
        <v>40</v>
      </c>
      <c r="T1654" t="s">
        <v>41</v>
      </c>
      <c r="U1654">
        <v>230</v>
      </c>
      <c r="V1654">
        <v>946</v>
      </c>
      <c r="Y1654" t="s">
        <v>3014</v>
      </c>
      <c r="AA1654">
        <v>34.083599999999997</v>
      </c>
      <c r="AB1654">
        <v>-118.3511</v>
      </c>
      <c r="AC1654">
        <f t="shared" si="25"/>
        <v>0</v>
      </c>
    </row>
    <row r="1655" spans="1:29" x14ac:dyDescent="0.35">
      <c r="A1655">
        <v>200707522</v>
      </c>
      <c r="B1655" s="1">
        <v>43906</v>
      </c>
      <c r="C1655" s="1">
        <v>43903</v>
      </c>
      <c r="D1655">
        <v>2100</v>
      </c>
      <c r="E1655">
        <v>7</v>
      </c>
      <c r="F1655" t="s">
        <v>28</v>
      </c>
      <c r="G1655">
        <v>765</v>
      </c>
      <c r="H1655">
        <v>1</v>
      </c>
      <c r="I1655">
        <v>420</v>
      </c>
      <c r="J1655" t="s">
        <v>352</v>
      </c>
      <c r="K1655">
        <v>344</v>
      </c>
      <c r="L1655">
        <v>48</v>
      </c>
      <c r="M1655" t="s">
        <v>30</v>
      </c>
      <c r="N1655" t="s">
        <v>95</v>
      </c>
      <c r="O1655">
        <v>108</v>
      </c>
      <c r="P1655" t="s">
        <v>105</v>
      </c>
      <c r="S1655" t="s">
        <v>40</v>
      </c>
      <c r="T1655" t="s">
        <v>41</v>
      </c>
      <c r="U1655">
        <v>420</v>
      </c>
      <c r="Y1655" t="s">
        <v>3015</v>
      </c>
      <c r="AA1655">
        <v>34.048299999999998</v>
      </c>
      <c r="AB1655">
        <v>-118.3389</v>
      </c>
      <c r="AC1655">
        <f t="shared" si="25"/>
        <v>0</v>
      </c>
    </row>
    <row r="1656" spans="1:29" x14ac:dyDescent="0.35">
      <c r="A1656">
        <v>200717491</v>
      </c>
      <c r="B1656" s="1">
        <v>44191</v>
      </c>
      <c r="C1656" s="1">
        <v>44190</v>
      </c>
      <c r="D1656">
        <v>2000</v>
      </c>
      <c r="E1656">
        <v>7</v>
      </c>
      <c r="F1656" t="s">
        <v>28</v>
      </c>
      <c r="G1656">
        <v>763</v>
      </c>
      <c r="H1656">
        <v>1</v>
      </c>
      <c r="I1656">
        <v>410</v>
      </c>
      <c r="J1656" t="s">
        <v>303</v>
      </c>
      <c r="K1656" t="s">
        <v>3016</v>
      </c>
      <c r="L1656">
        <v>71</v>
      </c>
      <c r="M1656" t="s">
        <v>94</v>
      </c>
      <c r="N1656" t="s">
        <v>163</v>
      </c>
      <c r="O1656">
        <v>101</v>
      </c>
      <c r="P1656" t="s">
        <v>32</v>
      </c>
      <c r="S1656" t="s">
        <v>40</v>
      </c>
      <c r="T1656" t="s">
        <v>41</v>
      </c>
      <c r="U1656">
        <v>410</v>
      </c>
      <c r="Y1656" t="s">
        <v>3017</v>
      </c>
      <c r="AA1656">
        <v>34.048499999999997</v>
      </c>
      <c r="AB1656">
        <v>-118.3609</v>
      </c>
      <c r="AC1656">
        <f t="shared" si="25"/>
        <v>0</v>
      </c>
    </row>
    <row r="1657" spans="1:29" x14ac:dyDescent="0.35">
      <c r="A1657">
        <v>200812890</v>
      </c>
      <c r="B1657" s="1">
        <v>44055</v>
      </c>
      <c r="C1657" s="1">
        <v>44044</v>
      </c>
      <c r="D1657">
        <v>930</v>
      </c>
      <c r="E1657">
        <v>8</v>
      </c>
      <c r="F1657" t="s">
        <v>109</v>
      </c>
      <c r="G1657">
        <v>885</v>
      </c>
      <c r="H1657">
        <v>2</v>
      </c>
      <c r="I1657">
        <v>354</v>
      </c>
      <c r="J1657" t="s">
        <v>167</v>
      </c>
      <c r="K1657" t="s">
        <v>3018</v>
      </c>
      <c r="L1657">
        <v>77</v>
      </c>
      <c r="M1657" t="s">
        <v>30</v>
      </c>
      <c r="N1657" t="s">
        <v>73</v>
      </c>
      <c r="O1657">
        <v>501</v>
      </c>
      <c r="P1657" t="s">
        <v>164</v>
      </c>
      <c r="S1657" t="s">
        <v>40</v>
      </c>
      <c r="T1657" t="s">
        <v>41</v>
      </c>
      <c r="U1657">
        <v>354</v>
      </c>
      <c r="Y1657" t="s">
        <v>3019</v>
      </c>
      <c r="AA1657">
        <v>34.039900000000003</v>
      </c>
      <c r="AB1657">
        <v>-118.42270000000001</v>
      </c>
      <c r="AC1657">
        <f t="shared" si="25"/>
        <v>0</v>
      </c>
    </row>
    <row r="1658" spans="1:29" x14ac:dyDescent="0.35">
      <c r="A1658">
        <v>200116043</v>
      </c>
      <c r="B1658" s="1">
        <v>44051</v>
      </c>
      <c r="C1658" s="1">
        <v>44048</v>
      </c>
      <c r="D1658">
        <v>2100</v>
      </c>
      <c r="E1658">
        <v>1</v>
      </c>
      <c r="F1658" t="s">
        <v>36</v>
      </c>
      <c r="G1658">
        <v>111</v>
      </c>
      <c r="H1658">
        <v>1</v>
      </c>
      <c r="I1658">
        <v>510</v>
      </c>
      <c r="J1658" t="s">
        <v>29</v>
      </c>
      <c r="L1658">
        <v>0</v>
      </c>
      <c r="O1658">
        <v>101</v>
      </c>
      <c r="P1658" t="s">
        <v>32</v>
      </c>
      <c r="S1658" t="s">
        <v>40</v>
      </c>
      <c r="T1658" t="s">
        <v>41</v>
      </c>
      <c r="U1658">
        <v>510</v>
      </c>
      <c r="Y1658" t="s">
        <v>3020</v>
      </c>
      <c r="AA1658">
        <v>34.063200000000002</v>
      </c>
      <c r="AB1658">
        <v>-118.24079999999999</v>
      </c>
      <c r="AC1658">
        <f t="shared" si="25"/>
        <v>0</v>
      </c>
    </row>
    <row r="1659" spans="1:29" x14ac:dyDescent="0.35">
      <c r="A1659">
        <v>200811150</v>
      </c>
      <c r="B1659" s="1">
        <v>44008</v>
      </c>
      <c r="C1659" s="1">
        <v>44008</v>
      </c>
      <c r="D1659">
        <v>1</v>
      </c>
      <c r="E1659">
        <v>8</v>
      </c>
      <c r="F1659" t="s">
        <v>109</v>
      </c>
      <c r="G1659">
        <v>881</v>
      </c>
      <c r="H1659">
        <v>1</v>
      </c>
      <c r="I1659">
        <v>341</v>
      </c>
      <c r="J1659" t="s">
        <v>157</v>
      </c>
      <c r="K1659" t="s">
        <v>245</v>
      </c>
      <c r="L1659">
        <v>56</v>
      </c>
      <c r="M1659" t="s">
        <v>30</v>
      </c>
      <c r="N1659" t="s">
        <v>95</v>
      </c>
      <c r="O1659">
        <v>502</v>
      </c>
      <c r="P1659" t="s">
        <v>47</v>
      </c>
      <c r="S1659" t="s">
        <v>40</v>
      </c>
      <c r="T1659" t="s">
        <v>41</v>
      </c>
      <c r="U1659">
        <v>341</v>
      </c>
      <c r="Y1659" t="s">
        <v>3021</v>
      </c>
      <c r="AA1659">
        <v>34.034100000000002</v>
      </c>
      <c r="AB1659">
        <v>-118.4525</v>
      </c>
      <c r="AC1659">
        <f t="shared" si="25"/>
        <v>0</v>
      </c>
    </row>
    <row r="1660" spans="1:29" x14ac:dyDescent="0.35">
      <c r="A1660">
        <v>200913819</v>
      </c>
      <c r="B1660" s="1">
        <v>44064</v>
      </c>
      <c r="C1660" s="1">
        <v>44064</v>
      </c>
      <c r="D1660">
        <v>1509</v>
      </c>
      <c r="E1660">
        <v>9</v>
      </c>
      <c r="F1660" t="s">
        <v>49</v>
      </c>
      <c r="G1660">
        <v>916</v>
      </c>
      <c r="H1660">
        <v>1</v>
      </c>
      <c r="I1660">
        <v>648</v>
      </c>
      <c r="J1660" t="s">
        <v>58</v>
      </c>
      <c r="K1660" t="s">
        <v>3022</v>
      </c>
      <c r="L1660">
        <v>51</v>
      </c>
      <c r="M1660" t="s">
        <v>30</v>
      </c>
      <c r="N1660" t="s">
        <v>1233</v>
      </c>
      <c r="O1660">
        <v>501</v>
      </c>
      <c r="P1660" t="s">
        <v>164</v>
      </c>
      <c r="Q1660">
        <v>506</v>
      </c>
      <c r="R1660" t="s">
        <v>2869</v>
      </c>
      <c r="S1660" t="s">
        <v>40</v>
      </c>
      <c r="T1660" t="s">
        <v>41</v>
      </c>
      <c r="U1660">
        <v>648</v>
      </c>
      <c r="V1660">
        <v>998</v>
      </c>
      <c r="Y1660" t="s">
        <v>3023</v>
      </c>
      <c r="AA1660">
        <v>34.199399999999997</v>
      </c>
      <c r="AB1660">
        <v>-118.4324</v>
      </c>
      <c r="AC1660">
        <f t="shared" si="25"/>
        <v>0</v>
      </c>
    </row>
    <row r="1661" spans="1:29" x14ac:dyDescent="0.35">
      <c r="A1661">
        <v>200210519</v>
      </c>
      <c r="B1661" s="1">
        <v>43973</v>
      </c>
      <c r="C1661" s="1">
        <v>43973</v>
      </c>
      <c r="D1661">
        <v>1300</v>
      </c>
      <c r="E1661">
        <v>2</v>
      </c>
      <c r="F1661" t="s">
        <v>56</v>
      </c>
      <c r="G1661">
        <v>269</v>
      </c>
      <c r="H1661">
        <v>2</v>
      </c>
      <c r="I1661">
        <v>626</v>
      </c>
      <c r="J1661" t="s">
        <v>141</v>
      </c>
      <c r="K1661" t="s">
        <v>3024</v>
      </c>
      <c r="L1661">
        <v>27</v>
      </c>
      <c r="M1661" t="s">
        <v>94</v>
      </c>
      <c r="N1661" t="s">
        <v>95</v>
      </c>
      <c r="O1661">
        <v>102</v>
      </c>
      <c r="P1661" t="s">
        <v>186</v>
      </c>
      <c r="Q1661">
        <v>400</v>
      </c>
      <c r="R1661" t="s">
        <v>143</v>
      </c>
      <c r="S1661" t="s">
        <v>84</v>
      </c>
      <c r="T1661" t="s">
        <v>85</v>
      </c>
      <c r="U1661">
        <v>626</v>
      </c>
      <c r="Y1661" t="s">
        <v>3025</v>
      </c>
      <c r="AA1661">
        <v>34.050800000000002</v>
      </c>
      <c r="AB1661">
        <v>-118.2683</v>
      </c>
      <c r="AC1661">
        <f t="shared" si="25"/>
        <v>0</v>
      </c>
    </row>
    <row r="1662" spans="1:29" x14ac:dyDescent="0.35">
      <c r="A1662">
        <v>201209372</v>
      </c>
      <c r="B1662" s="1">
        <v>43907</v>
      </c>
      <c r="C1662" s="1">
        <v>43907</v>
      </c>
      <c r="D1662">
        <v>200</v>
      </c>
      <c r="E1662">
        <v>12</v>
      </c>
      <c r="F1662" t="s">
        <v>68</v>
      </c>
      <c r="G1662">
        <v>1242</v>
      </c>
      <c r="H1662">
        <v>2</v>
      </c>
      <c r="I1662">
        <v>745</v>
      </c>
      <c r="J1662" t="s">
        <v>139</v>
      </c>
      <c r="K1662" t="s">
        <v>239</v>
      </c>
      <c r="L1662">
        <v>28</v>
      </c>
      <c r="M1662" t="s">
        <v>94</v>
      </c>
      <c r="N1662" t="s">
        <v>163</v>
      </c>
      <c r="O1662">
        <v>122</v>
      </c>
      <c r="P1662" t="s">
        <v>275</v>
      </c>
      <c r="S1662" t="s">
        <v>40</v>
      </c>
      <c r="T1662" t="s">
        <v>41</v>
      </c>
      <c r="U1662">
        <v>745</v>
      </c>
      <c r="Y1662" t="s">
        <v>3026</v>
      </c>
      <c r="AA1662">
        <v>33.9818</v>
      </c>
      <c r="AB1662">
        <v>-118.32210000000001</v>
      </c>
      <c r="AC1662">
        <f t="shared" si="25"/>
        <v>0</v>
      </c>
    </row>
    <row r="1663" spans="1:29" x14ac:dyDescent="0.35">
      <c r="A1663">
        <v>201007282</v>
      </c>
      <c r="B1663" s="1">
        <v>43906</v>
      </c>
      <c r="C1663" s="1">
        <v>43904</v>
      </c>
      <c r="D1663">
        <v>2230</v>
      </c>
      <c r="E1663">
        <v>10</v>
      </c>
      <c r="F1663" t="s">
        <v>103</v>
      </c>
      <c r="G1663">
        <v>1011</v>
      </c>
      <c r="H1663">
        <v>1</v>
      </c>
      <c r="I1663">
        <v>210</v>
      </c>
      <c r="J1663" t="s">
        <v>149</v>
      </c>
      <c r="K1663" t="s">
        <v>3027</v>
      </c>
      <c r="L1663">
        <v>72</v>
      </c>
      <c r="M1663" t="s">
        <v>30</v>
      </c>
      <c r="N1663" t="s">
        <v>73</v>
      </c>
      <c r="O1663">
        <v>101</v>
      </c>
      <c r="P1663" t="s">
        <v>32</v>
      </c>
      <c r="Q1663">
        <v>200</v>
      </c>
      <c r="R1663" t="s">
        <v>663</v>
      </c>
      <c r="S1663" t="s">
        <v>40</v>
      </c>
      <c r="T1663" t="s">
        <v>41</v>
      </c>
      <c r="U1663">
        <v>210</v>
      </c>
      <c r="Y1663" t="s">
        <v>2527</v>
      </c>
      <c r="Z1663" t="s">
        <v>3028</v>
      </c>
      <c r="AA1663">
        <v>34.208399999999997</v>
      </c>
      <c r="AB1663">
        <v>-118.5535</v>
      </c>
      <c r="AC1663">
        <f t="shared" si="25"/>
        <v>0</v>
      </c>
    </row>
    <row r="1664" spans="1:29" x14ac:dyDescent="0.35">
      <c r="A1664">
        <v>201214995</v>
      </c>
      <c r="B1664" s="1">
        <v>44001</v>
      </c>
      <c r="C1664" s="1">
        <v>44001</v>
      </c>
      <c r="D1664">
        <v>1822</v>
      </c>
      <c r="E1664">
        <v>12</v>
      </c>
      <c r="F1664" t="s">
        <v>68</v>
      </c>
      <c r="G1664">
        <v>1267</v>
      </c>
      <c r="H1664">
        <v>1</v>
      </c>
      <c r="I1664">
        <v>331</v>
      </c>
      <c r="J1664" t="s">
        <v>233</v>
      </c>
      <c r="K1664" t="s">
        <v>3029</v>
      </c>
      <c r="L1664">
        <v>41</v>
      </c>
      <c r="M1664" t="s">
        <v>30</v>
      </c>
      <c r="N1664" t="s">
        <v>95</v>
      </c>
      <c r="O1664">
        <v>503</v>
      </c>
      <c r="P1664" t="s">
        <v>650</v>
      </c>
      <c r="S1664" t="s">
        <v>40</v>
      </c>
      <c r="T1664" t="s">
        <v>41</v>
      </c>
      <c r="U1664">
        <v>331</v>
      </c>
      <c r="Y1664" t="s">
        <v>3030</v>
      </c>
      <c r="AA1664">
        <v>33.962299999999999</v>
      </c>
      <c r="AB1664">
        <v>-118.28270000000001</v>
      </c>
      <c r="AC1664">
        <f t="shared" si="25"/>
        <v>0</v>
      </c>
    </row>
    <row r="1665" spans="1:29" x14ac:dyDescent="0.35">
      <c r="A1665">
        <v>201305763</v>
      </c>
      <c r="B1665" s="1">
        <v>43862</v>
      </c>
      <c r="C1665" s="1">
        <v>43861</v>
      </c>
      <c r="D1665">
        <v>2100</v>
      </c>
      <c r="E1665">
        <v>13</v>
      </c>
      <c r="F1665" t="s">
        <v>62</v>
      </c>
      <c r="G1665">
        <v>1333</v>
      </c>
      <c r="H1665">
        <v>1</v>
      </c>
      <c r="I1665">
        <v>510</v>
      </c>
      <c r="J1665" t="s">
        <v>29</v>
      </c>
      <c r="L1665">
        <v>0</v>
      </c>
      <c r="O1665">
        <v>101</v>
      </c>
      <c r="P1665" t="s">
        <v>32</v>
      </c>
      <c r="S1665" t="s">
        <v>33</v>
      </c>
      <c r="T1665" t="s">
        <v>34</v>
      </c>
      <c r="U1665">
        <v>510</v>
      </c>
      <c r="Y1665" t="s">
        <v>3031</v>
      </c>
      <c r="Z1665" t="s">
        <v>3032</v>
      </c>
      <c r="AA1665">
        <v>34.018099999999997</v>
      </c>
      <c r="AB1665">
        <v>-118.25920000000001</v>
      </c>
      <c r="AC1665">
        <f t="shared" si="25"/>
        <v>1</v>
      </c>
    </row>
    <row r="1666" spans="1:29" x14ac:dyDescent="0.35">
      <c r="A1666">
        <v>200209660</v>
      </c>
      <c r="B1666" s="1">
        <v>43952</v>
      </c>
      <c r="C1666" s="1">
        <v>43951</v>
      </c>
      <c r="D1666">
        <v>1200</v>
      </c>
      <c r="E1666">
        <v>2</v>
      </c>
      <c r="F1666" t="s">
        <v>56</v>
      </c>
      <c r="G1666">
        <v>217</v>
      </c>
      <c r="H1666">
        <v>1</v>
      </c>
      <c r="I1666">
        <v>510</v>
      </c>
      <c r="J1666" t="s">
        <v>29</v>
      </c>
      <c r="L1666">
        <v>0</v>
      </c>
      <c r="O1666">
        <v>123</v>
      </c>
      <c r="P1666" t="s">
        <v>290</v>
      </c>
      <c r="S1666" t="s">
        <v>40</v>
      </c>
      <c r="T1666" t="s">
        <v>41</v>
      </c>
      <c r="U1666">
        <v>510</v>
      </c>
      <c r="Y1666" t="s">
        <v>160</v>
      </c>
      <c r="AA1666">
        <v>34.072699999999998</v>
      </c>
      <c r="AB1666">
        <v>-118.2637</v>
      </c>
      <c r="AC1666">
        <f t="shared" si="25"/>
        <v>0</v>
      </c>
    </row>
    <row r="1667" spans="1:29" x14ac:dyDescent="0.35">
      <c r="A1667">
        <v>200704431</v>
      </c>
      <c r="B1667" s="1">
        <v>43839</v>
      </c>
      <c r="C1667" s="1">
        <v>43839</v>
      </c>
      <c r="D1667">
        <v>1155</v>
      </c>
      <c r="E1667">
        <v>7</v>
      </c>
      <c r="F1667" t="s">
        <v>28</v>
      </c>
      <c r="G1667">
        <v>721</v>
      </c>
      <c r="H1667">
        <v>1</v>
      </c>
      <c r="I1667">
        <v>343</v>
      </c>
      <c r="J1667" t="s">
        <v>50</v>
      </c>
      <c r="K1667">
        <v>344</v>
      </c>
      <c r="L1667">
        <v>19</v>
      </c>
      <c r="M1667" t="s">
        <v>30</v>
      </c>
      <c r="N1667" t="s">
        <v>31</v>
      </c>
      <c r="O1667">
        <v>203</v>
      </c>
      <c r="P1667" t="s">
        <v>101</v>
      </c>
      <c r="S1667" t="s">
        <v>40</v>
      </c>
      <c r="T1667" t="s">
        <v>41</v>
      </c>
      <c r="U1667">
        <v>343</v>
      </c>
      <c r="Y1667" t="s">
        <v>3033</v>
      </c>
      <c r="AA1667">
        <v>34.075299999999999</v>
      </c>
      <c r="AB1667">
        <v>-118.3837</v>
      </c>
      <c r="AC1667">
        <f t="shared" ref="AC1667:AC1730" si="26">IF(OR((S:S)="CC", S:S="AA",S:S="JA"), 1, 0)</f>
        <v>0</v>
      </c>
    </row>
    <row r="1668" spans="1:29" x14ac:dyDescent="0.35">
      <c r="A1668">
        <v>201110412</v>
      </c>
      <c r="B1668" s="1">
        <v>43996</v>
      </c>
      <c r="C1668" s="1">
        <v>43995</v>
      </c>
      <c r="D1668">
        <v>2200</v>
      </c>
      <c r="E1668">
        <v>11</v>
      </c>
      <c r="F1668" t="s">
        <v>64</v>
      </c>
      <c r="G1668">
        <v>1161</v>
      </c>
      <c r="H1668">
        <v>1</v>
      </c>
      <c r="I1668">
        <v>236</v>
      </c>
      <c r="J1668" t="s">
        <v>692</v>
      </c>
      <c r="K1668" t="s">
        <v>3034</v>
      </c>
      <c r="L1668">
        <v>28</v>
      </c>
      <c r="M1668" t="s">
        <v>94</v>
      </c>
      <c r="N1668" t="s">
        <v>95</v>
      </c>
      <c r="O1668">
        <v>501</v>
      </c>
      <c r="P1668" t="s">
        <v>164</v>
      </c>
      <c r="Q1668">
        <v>400</v>
      </c>
      <c r="R1668" t="s">
        <v>143</v>
      </c>
      <c r="S1668" t="s">
        <v>40</v>
      </c>
      <c r="T1668" t="s">
        <v>41</v>
      </c>
      <c r="U1668">
        <v>236</v>
      </c>
      <c r="Y1668" t="s">
        <v>3035</v>
      </c>
      <c r="AA1668">
        <v>34.090899999999998</v>
      </c>
      <c r="AB1668">
        <v>-118.2974</v>
      </c>
      <c r="AC1668">
        <f t="shared" si="26"/>
        <v>0</v>
      </c>
    </row>
    <row r="1669" spans="1:29" x14ac:dyDescent="0.35">
      <c r="A1669">
        <v>200904837</v>
      </c>
      <c r="B1669" s="1">
        <v>43850</v>
      </c>
      <c r="C1669" s="1">
        <v>43848</v>
      </c>
      <c r="D1669">
        <v>1600</v>
      </c>
      <c r="E1669">
        <v>9</v>
      </c>
      <c r="F1669" t="s">
        <v>49</v>
      </c>
      <c r="G1669">
        <v>937</v>
      </c>
      <c r="H1669">
        <v>1</v>
      </c>
      <c r="I1669">
        <v>510</v>
      </c>
      <c r="J1669" t="s">
        <v>29</v>
      </c>
      <c r="L1669">
        <v>0</v>
      </c>
      <c r="O1669">
        <v>101</v>
      </c>
      <c r="P1669" t="s">
        <v>32</v>
      </c>
      <c r="S1669" t="s">
        <v>40</v>
      </c>
      <c r="T1669" t="s">
        <v>41</v>
      </c>
      <c r="U1669">
        <v>510</v>
      </c>
      <c r="Y1669" t="s">
        <v>2016</v>
      </c>
      <c r="AA1669">
        <v>34.1813</v>
      </c>
      <c r="AB1669">
        <v>-118.43559999999999</v>
      </c>
      <c r="AC1669">
        <f t="shared" si="26"/>
        <v>0</v>
      </c>
    </row>
    <row r="1670" spans="1:29" x14ac:dyDescent="0.35">
      <c r="A1670">
        <v>200616578</v>
      </c>
      <c r="B1670" s="1">
        <v>44115</v>
      </c>
      <c r="C1670" s="1">
        <v>44115</v>
      </c>
      <c r="D1670">
        <v>2044</v>
      </c>
      <c r="E1670">
        <v>6</v>
      </c>
      <c r="F1670" t="s">
        <v>91</v>
      </c>
      <c r="G1670">
        <v>657</v>
      </c>
      <c r="H1670">
        <v>2</v>
      </c>
      <c r="I1670">
        <v>956</v>
      </c>
      <c r="J1670" t="s">
        <v>328</v>
      </c>
      <c r="K1670" t="s">
        <v>3036</v>
      </c>
      <c r="L1670">
        <v>50</v>
      </c>
      <c r="M1670" t="s">
        <v>30</v>
      </c>
      <c r="N1670" t="s">
        <v>95</v>
      </c>
      <c r="O1670">
        <v>502</v>
      </c>
      <c r="P1670" t="s">
        <v>47</v>
      </c>
      <c r="S1670" t="s">
        <v>40</v>
      </c>
      <c r="T1670" t="s">
        <v>41</v>
      </c>
      <c r="U1670">
        <v>956</v>
      </c>
      <c r="Y1670" t="s">
        <v>3037</v>
      </c>
      <c r="AA1670">
        <v>34.087600000000002</v>
      </c>
      <c r="AB1670">
        <v>-118.3108</v>
      </c>
      <c r="AC1670">
        <f t="shared" si="26"/>
        <v>0</v>
      </c>
    </row>
    <row r="1671" spans="1:29" x14ac:dyDescent="0.35">
      <c r="A1671">
        <v>200110484</v>
      </c>
      <c r="B1671" s="1">
        <v>43935</v>
      </c>
      <c r="C1671" s="1">
        <v>43935</v>
      </c>
      <c r="D1671">
        <v>2300</v>
      </c>
      <c r="E1671">
        <v>1</v>
      </c>
      <c r="F1671" t="s">
        <v>36</v>
      </c>
      <c r="G1671">
        <v>166</v>
      </c>
      <c r="H1671">
        <v>2</v>
      </c>
      <c r="I1671">
        <v>624</v>
      </c>
      <c r="J1671" t="s">
        <v>171</v>
      </c>
      <c r="K1671" t="s">
        <v>3038</v>
      </c>
      <c r="L1671">
        <v>85</v>
      </c>
      <c r="M1671" t="s">
        <v>94</v>
      </c>
      <c r="N1671" t="s">
        <v>73</v>
      </c>
      <c r="O1671">
        <v>517</v>
      </c>
      <c r="P1671" t="s">
        <v>470</v>
      </c>
      <c r="Q1671">
        <v>400</v>
      </c>
      <c r="R1671" t="s">
        <v>143</v>
      </c>
      <c r="S1671" t="s">
        <v>40</v>
      </c>
      <c r="T1671" t="s">
        <v>41</v>
      </c>
      <c r="U1671">
        <v>624</v>
      </c>
      <c r="Y1671" t="s">
        <v>1252</v>
      </c>
      <c r="AA1671">
        <v>34.042099999999998</v>
      </c>
      <c r="AB1671">
        <v>-118.2469</v>
      </c>
      <c r="AC1671">
        <f t="shared" si="26"/>
        <v>0</v>
      </c>
    </row>
    <row r="1672" spans="1:29" x14ac:dyDescent="0.35">
      <c r="A1672">
        <v>200904754</v>
      </c>
      <c r="B1672" s="1">
        <v>43847</v>
      </c>
      <c r="C1672" s="1">
        <v>43846</v>
      </c>
      <c r="D1672">
        <v>1800</v>
      </c>
      <c r="E1672">
        <v>9</v>
      </c>
      <c r="F1672" t="s">
        <v>49</v>
      </c>
      <c r="G1672">
        <v>923</v>
      </c>
      <c r="H1672">
        <v>2</v>
      </c>
      <c r="I1672">
        <v>354</v>
      </c>
      <c r="J1672" t="s">
        <v>167</v>
      </c>
      <c r="K1672" t="s">
        <v>3039</v>
      </c>
      <c r="L1672">
        <v>56</v>
      </c>
      <c r="M1672" t="s">
        <v>30</v>
      </c>
      <c r="N1672" t="s">
        <v>73</v>
      </c>
      <c r="O1672">
        <v>501</v>
      </c>
      <c r="P1672" t="s">
        <v>164</v>
      </c>
      <c r="S1672" t="s">
        <v>40</v>
      </c>
      <c r="T1672" t="s">
        <v>41</v>
      </c>
      <c r="U1672">
        <v>354</v>
      </c>
      <c r="Y1672" t="s">
        <v>3040</v>
      </c>
      <c r="AA1672">
        <v>34.189700000000002</v>
      </c>
      <c r="AB1672">
        <v>-118.4509</v>
      </c>
      <c r="AC1672">
        <f t="shared" si="26"/>
        <v>0</v>
      </c>
    </row>
    <row r="1673" spans="1:29" x14ac:dyDescent="0.35">
      <c r="A1673">
        <v>200713066</v>
      </c>
      <c r="B1673" s="1">
        <v>44066</v>
      </c>
      <c r="C1673" s="1">
        <v>44050</v>
      </c>
      <c r="D1673">
        <v>900</v>
      </c>
      <c r="E1673">
        <v>7</v>
      </c>
      <c r="F1673" t="s">
        <v>28</v>
      </c>
      <c r="G1673">
        <v>723</v>
      </c>
      <c r="H1673">
        <v>1</v>
      </c>
      <c r="I1673">
        <v>310</v>
      </c>
      <c r="J1673" t="s">
        <v>71</v>
      </c>
      <c r="K1673" t="s">
        <v>2518</v>
      </c>
      <c r="L1673">
        <v>71</v>
      </c>
      <c r="M1673" t="s">
        <v>30</v>
      </c>
      <c r="N1673" t="s">
        <v>73</v>
      </c>
      <c r="O1673">
        <v>501</v>
      </c>
      <c r="P1673" t="s">
        <v>164</v>
      </c>
      <c r="S1673" t="s">
        <v>40</v>
      </c>
      <c r="T1673" t="s">
        <v>41</v>
      </c>
      <c r="U1673">
        <v>310</v>
      </c>
      <c r="Y1673" t="s">
        <v>3041</v>
      </c>
      <c r="AA1673">
        <v>34.074300000000001</v>
      </c>
      <c r="AB1673">
        <v>-118.3626</v>
      </c>
      <c r="AC1673">
        <f t="shared" si="26"/>
        <v>0</v>
      </c>
    </row>
    <row r="1674" spans="1:29" x14ac:dyDescent="0.35">
      <c r="A1674">
        <v>200808865</v>
      </c>
      <c r="B1674" s="1">
        <v>43951</v>
      </c>
      <c r="C1674" s="1">
        <v>43951</v>
      </c>
      <c r="D1674">
        <v>1810</v>
      </c>
      <c r="E1674">
        <v>8</v>
      </c>
      <c r="F1674" t="s">
        <v>109</v>
      </c>
      <c r="G1674">
        <v>855</v>
      </c>
      <c r="H1674">
        <v>2</v>
      </c>
      <c r="I1674">
        <v>888</v>
      </c>
      <c r="J1674" t="s">
        <v>250</v>
      </c>
      <c r="K1674" t="s">
        <v>3042</v>
      </c>
      <c r="L1674">
        <v>56</v>
      </c>
      <c r="M1674" t="s">
        <v>30</v>
      </c>
      <c r="N1674" t="s">
        <v>73</v>
      </c>
      <c r="O1674">
        <v>502</v>
      </c>
      <c r="P1674" t="s">
        <v>47</v>
      </c>
      <c r="S1674" t="s">
        <v>84</v>
      </c>
      <c r="T1674" t="s">
        <v>85</v>
      </c>
      <c r="U1674">
        <v>888</v>
      </c>
      <c r="V1674">
        <v>998</v>
      </c>
      <c r="Y1674" t="s">
        <v>3043</v>
      </c>
      <c r="AA1674">
        <v>34.052</v>
      </c>
      <c r="AB1674">
        <v>-118.44410000000001</v>
      </c>
      <c r="AC1674">
        <f t="shared" si="26"/>
        <v>0</v>
      </c>
    </row>
    <row r="1675" spans="1:29" x14ac:dyDescent="0.35">
      <c r="A1675">
        <v>201204563</v>
      </c>
      <c r="B1675" s="1">
        <v>43838</v>
      </c>
      <c r="C1675" s="1">
        <v>43838</v>
      </c>
      <c r="D1675">
        <v>1720</v>
      </c>
      <c r="E1675">
        <v>12</v>
      </c>
      <c r="F1675" t="s">
        <v>68</v>
      </c>
      <c r="G1675">
        <v>1233</v>
      </c>
      <c r="H1675">
        <v>1</v>
      </c>
      <c r="I1675">
        <v>350</v>
      </c>
      <c r="J1675" t="s">
        <v>1591</v>
      </c>
      <c r="K1675" t="s">
        <v>3044</v>
      </c>
      <c r="L1675">
        <v>19</v>
      </c>
      <c r="M1675" t="s">
        <v>30</v>
      </c>
      <c r="N1675" t="s">
        <v>95</v>
      </c>
      <c r="O1675">
        <v>101</v>
      </c>
      <c r="P1675" t="s">
        <v>32</v>
      </c>
      <c r="Q1675">
        <v>400</v>
      </c>
      <c r="R1675" t="s">
        <v>143</v>
      </c>
      <c r="S1675" t="s">
        <v>40</v>
      </c>
      <c r="T1675" t="s">
        <v>41</v>
      </c>
      <c r="U1675">
        <v>350</v>
      </c>
      <c r="Y1675" t="s">
        <v>3045</v>
      </c>
      <c r="Z1675" t="s">
        <v>255</v>
      </c>
      <c r="AA1675">
        <v>33.986699999999999</v>
      </c>
      <c r="AB1675">
        <v>-118.30889999999999</v>
      </c>
      <c r="AC1675">
        <f t="shared" si="26"/>
        <v>0</v>
      </c>
    </row>
    <row r="1676" spans="1:29" x14ac:dyDescent="0.35">
      <c r="A1676">
        <v>200104800</v>
      </c>
      <c r="B1676" s="1">
        <v>43841</v>
      </c>
      <c r="C1676" s="1">
        <v>43841</v>
      </c>
      <c r="D1676">
        <v>215</v>
      </c>
      <c r="E1676">
        <v>1</v>
      </c>
      <c r="F1676" t="s">
        <v>36</v>
      </c>
      <c r="G1676">
        <v>119</v>
      </c>
      <c r="H1676">
        <v>1</v>
      </c>
      <c r="I1676">
        <v>761</v>
      </c>
      <c r="J1676" t="s">
        <v>403</v>
      </c>
      <c r="K1676" t="s">
        <v>3046</v>
      </c>
      <c r="L1676">
        <v>22</v>
      </c>
      <c r="M1676" t="s">
        <v>30</v>
      </c>
      <c r="N1676" t="s">
        <v>95</v>
      </c>
      <c r="O1676">
        <v>108</v>
      </c>
      <c r="P1676" t="s">
        <v>105</v>
      </c>
      <c r="Q1676">
        <v>216</v>
      </c>
      <c r="R1676" t="s">
        <v>1006</v>
      </c>
      <c r="S1676" t="s">
        <v>40</v>
      </c>
      <c r="T1676" t="s">
        <v>41</v>
      </c>
      <c r="U1676">
        <v>761</v>
      </c>
      <c r="V1676">
        <v>998</v>
      </c>
      <c r="Y1676" t="s">
        <v>1613</v>
      </c>
      <c r="AA1676">
        <v>34.055199999999999</v>
      </c>
      <c r="AB1676">
        <v>-118.23220000000001</v>
      </c>
      <c r="AC1676">
        <f t="shared" si="26"/>
        <v>0</v>
      </c>
    </row>
    <row r="1677" spans="1:29" x14ac:dyDescent="0.35">
      <c r="A1677">
        <v>200320277</v>
      </c>
      <c r="B1677" s="1">
        <v>44147</v>
      </c>
      <c r="C1677" s="1">
        <v>44147</v>
      </c>
      <c r="D1677">
        <v>1330</v>
      </c>
      <c r="E1677">
        <v>3</v>
      </c>
      <c r="F1677" t="s">
        <v>43</v>
      </c>
      <c r="G1677">
        <v>338</v>
      </c>
      <c r="H1677">
        <v>2</v>
      </c>
      <c r="I1677">
        <v>762</v>
      </c>
      <c r="J1677" t="s">
        <v>3047</v>
      </c>
      <c r="K1677" t="s">
        <v>3048</v>
      </c>
      <c r="L1677">
        <v>22</v>
      </c>
      <c r="M1677" t="s">
        <v>94</v>
      </c>
      <c r="N1677" t="s">
        <v>73</v>
      </c>
      <c r="O1677">
        <v>101</v>
      </c>
      <c r="P1677" t="s">
        <v>32</v>
      </c>
      <c r="S1677" t="s">
        <v>40</v>
      </c>
      <c r="T1677" t="s">
        <v>41</v>
      </c>
      <c r="U1677">
        <v>762</v>
      </c>
      <c r="Y1677" t="s">
        <v>3049</v>
      </c>
      <c r="AA1677">
        <v>34.026800000000001</v>
      </c>
      <c r="AB1677">
        <v>-118.28959999999999</v>
      </c>
      <c r="AC1677">
        <f t="shared" si="26"/>
        <v>0</v>
      </c>
    </row>
    <row r="1678" spans="1:29" x14ac:dyDescent="0.35">
      <c r="A1678">
        <v>200613243</v>
      </c>
      <c r="B1678" s="1">
        <v>44041</v>
      </c>
      <c r="C1678" s="1">
        <v>44039</v>
      </c>
      <c r="D1678">
        <v>2100</v>
      </c>
      <c r="E1678">
        <v>6</v>
      </c>
      <c r="F1678" t="s">
        <v>91</v>
      </c>
      <c r="G1678">
        <v>638</v>
      </c>
      <c r="H1678">
        <v>1</v>
      </c>
      <c r="I1678">
        <v>510</v>
      </c>
      <c r="J1678" t="s">
        <v>29</v>
      </c>
      <c r="L1678">
        <v>0</v>
      </c>
      <c r="O1678">
        <v>108</v>
      </c>
      <c r="P1678" t="s">
        <v>105</v>
      </c>
      <c r="S1678" t="s">
        <v>40</v>
      </c>
      <c r="T1678" t="s">
        <v>41</v>
      </c>
      <c r="U1678">
        <v>510</v>
      </c>
      <c r="Y1678" t="s">
        <v>3050</v>
      </c>
      <c r="AA1678">
        <v>34.101700000000001</v>
      </c>
      <c r="AB1678">
        <v>-118.3147</v>
      </c>
      <c r="AC1678">
        <f t="shared" si="26"/>
        <v>0</v>
      </c>
    </row>
    <row r="1679" spans="1:29" x14ac:dyDescent="0.35">
      <c r="A1679">
        <v>200509841</v>
      </c>
      <c r="B1679" s="1">
        <v>43974</v>
      </c>
      <c r="C1679" s="1">
        <v>43974</v>
      </c>
      <c r="D1679">
        <v>1900</v>
      </c>
      <c r="E1679">
        <v>5</v>
      </c>
      <c r="F1679" t="s">
        <v>98</v>
      </c>
      <c r="G1679">
        <v>505</v>
      </c>
      <c r="H1679">
        <v>2</v>
      </c>
      <c r="I1679">
        <v>745</v>
      </c>
      <c r="J1679" t="s">
        <v>139</v>
      </c>
      <c r="K1679" t="s">
        <v>488</v>
      </c>
      <c r="L1679">
        <v>0</v>
      </c>
      <c r="M1679" t="s">
        <v>46</v>
      </c>
      <c r="N1679" t="s">
        <v>46</v>
      </c>
      <c r="O1679">
        <v>702</v>
      </c>
      <c r="P1679" t="s">
        <v>552</v>
      </c>
      <c r="S1679" t="s">
        <v>40</v>
      </c>
      <c r="T1679" t="s">
        <v>41</v>
      </c>
      <c r="U1679">
        <v>745</v>
      </c>
      <c r="Y1679" t="s">
        <v>3051</v>
      </c>
      <c r="AA1679">
        <v>33.8583</v>
      </c>
      <c r="AB1679">
        <v>-118.2971</v>
      </c>
      <c r="AC1679">
        <f t="shared" si="26"/>
        <v>0</v>
      </c>
    </row>
    <row r="1680" spans="1:29" x14ac:dyDescent="0.35">
      <c r="A1680">
        <v>200316986</v>
      </c>
      <c r="B1680" s="1">
        <v>44081</v>
      </c>
      <c r="C1680" s="1">
        <v>44081</v>
      </c>
      <c r="D1680">
        <v>1330</v>
      </c>
      <c r="E1680">
        <v>3</v>
      </c>
      <c r="F1680" t="s">
        <v>43</v>
      </c>
      <c r="G1680">
        <v>374</v>
      </c>
      <c r="H1680">
        <v>2</v>
      </c>
      <c r="I1680">
        <v>626</v>
      </c>
      <c r="J1680" t="s">
        <v>141</v>
      </c>
      <c r="K1680" t="s">
        <v>3052</v>
      </c>
      <c r="L1680">
        <v>44</v>
      </c>
      <c r="M1680" t="s">
        <v>30</v>
      </c>
      <c r="N1680" t="s">
        <v>163</v>
      </c>
      <c r="O1680">
        <v>502</v>
      </c>
      <c r="P1680" t="s">
        <v>47</v>
      </c>
      <c r="Q1680">
        <v>400</v>
      </c>
      <c r="R1680" t="s">
        <v>143</v>
      </c>
      <c r="S1680" t="s">
        <v>40</v>
      </c>
      <c r="T1680" t="s">
        <v>41</v>
      </c>
      <c r="U1680">
        <v>626</v>
      </c>
      <c r="Y1680" t="s">
        <v>3053</v>
      </c>
      <c r="AA1680">
        <v>34.014800000000001</v>
      </c>
      <c r="AB1680">
        <v>-118.3222</v>
      </c>
      <c r="AC1680">
        <f t="shared" si="26"/>
        <v>0</v>
      </c>
    </row>
    <row r="1681" spans="1:29" x14ac:dyDescent="0.35">
      <c r="A1681">
        <v>200607626</v>
      </c>
      <c r="B1681" s="1">
        <v>43894</v>
      </c>
      <c r="C1681" s="1">
        <v>43892</v>
      </c>
      <c r="D1681">
        <v>1120</v>
      </c>
      <c r="E1681">
        <v>6</v>
      </c>
      <c r="F1681" t="s">
        <v>91</v>
      </c>
      <c r="G1681">
        <v>615</v>
      </c>
      <c r="H1681">
        <v>1</v>
      </c>
      <c r="I1681">
        <v>341</v>
      </c>
      <c r="J1681" t="s">
        <v>157</v>
      </c>
      <c r="K1681" t="s">
        <v>1759</v>
      </c>
      <c r="L1681">
        <v>41</v>
      </c>
      <c r="M1681" t="s">
        <v>30</v>
      </c>
      <c r="N1681" t="s">
        <v>31</v>
      </c>
      <c r="O1681">
        <v>503</v>
      </c>
      <c r="P1681" t="s">
        <v>650</v>
      </c>
      <c r="S1681" t="s">
        <v>40</v>
      </c>
      <c r="T1681" t="s">
        <v>41</v>
      </c>
      <c r="U1681">
        <v>341</v>
      </c>
      <c r="Y1681" t="s">
        <v>906</v>
      </c>
      <c r="Z1681" t="s">
        <v>906</v>
      </c>
      <c r="AA1681">
        <v>34.112200000000001</v>
      </c>
      <c r="AB1681">
        <v>-118.3352</v>
      </c>
      <c r="AC1681">
        <f t="shared" si="26"/>
        <v>0</v>
      </c>
    </row>
    <row r="1682" spans="1:29" x14ac:dyDescent="0.35">
      <c r="A1682">
        <v>200308110</v>
      </c>
      <c r="B1682" s="1">
        <v>43897</v>
      </c>
      <c r="C1682" s="1">
        <v>43875</v>
      </c>
      <c r="D1682">
        <v>2200</v>
      </c>
      <c r="E1682">
        <v>3</v>
      </c>
      <c r="F1682" t="s">
        <v>43</v>
      </c>
      <c r="G1682">
        <v>337</v>
      </c>
      <c r="H1682">
        <v>1</v>
      </c>
      <c r="I1682">
        <v>420</v>
      </c>
      <c r="J1682" t="s">
        <v>352</v>
      </c>
      <c r="K1682" t="s">
        <v>2947</v>
      </c>
      <c r="L1682">
        <v>42</v>
      </c>
      <c r="M1682" t="s">
        <v>94</v>
      </c>
      <c r="N1682" t="s">
        <v>95</v>
      </c>
      <c r="O1682">
        <v>501</v>
      </c>
      <c r="P1682" t="s">
        <v>164</v>
      </c>
      <c r="S1682" t="s">
        <v>40</v>
      </c>
      <c r="T1682" t="s">
        <v>41</v>
      </c>
      <c r="U1682">
        <v>420</v>
      </c>
      <c r="Y1682" t="s">
        <v>3054</v>
      </c>
      <c r="AA1682">
        <v>34.0291</v>
      </c>
      <c r="AB1682">
        <v>-118.3002</v>
      </c>
      <c r="AC1682">
        <f t="shared" si="26"/>
        <v>0</v>
      </c>
    </row>
    <row r="1683" spans="1:29" x14ac:dyDescent="0.35">
      <c r="A1683">
        <v>200910888</v>
      </c>
      <c r="B1683" s="1">
        <v>43993</v>
      </c>
      <c r="C1683" s="1">
        <v>43992</v>
      </c>
      <c r="D1683">
        <v>2030</v>
      </c>
      <c r="E1683">
        <v>9</v>
      </c>
      <c r="F1683" t="s">
        <v>49</v>
      </c>
      <c r="G1683">
        <v>926</v>
      </c>
      <c r="H1683">
        <v>1</v>
      </c>
      <c r="I1683">
        <v>230</v>
      </c>
      <c r="J1683" t="s">
        <v>161</v>
      </c>
      <c r="K1683" t="s">
        <v>3055</v>
      </c>
      <c r="L1683">
        <v>0</v>
      </c>
      <c r="M1683" t="s">
        <v>30</v>
      </c>
      <c r="N1683" t="s">
        <v>95</v>
      </c>
      <c r="O1683">
        <v>101</v>
      </c>
      <c r="P1683" t="s">
        <v>32</v>
      </c>
      <c r="Q1683">
        <v>500</v>
      </c>
      <c r="R1683" t="s">
        <v>184</v>
      </c>
      <c r="S1683" t="s">
        <v>33</v>
      </c>
      <c r="T1683" t="s">
        <v>34</v>
      </c>
      <c r="U1683">
        <v>230</v>
      </c>
      <c r="Y1683" t="s">
        <v>3056</v>
      </c>
      <c r="AA1683">
        <v>34.1907</v>
      </c>
      <c r="AB1683">
        <v>-118.4465</v>
      </c>
      <c r="AC1683">
        <f t="shared" si="26"/>
        <v>1</v>
      </c>
    </row>
    <row r="1684" spans="1:29" x14ac:dyDescent="0.35">
      <c r="A1684">
        <v>200614351</v>
      </c>
      <c r="B1684" s="1">
        <v>44065</v>
      </c>
      <c r="C1684" s="1">
        <v>44065</v>
      </c>
      <c r="D1684">
        <v>1550</v>
      </c>
      <c r="E1684">
        <v>6</v>
      </c>
      <c r="F1684" t="s">
        <v>91</v>
      </c>
      <c r="G1684">
        <v>645</v>
      </c>
      <c r="H1684">
        <v>1</v>
      </c>
      <c r="I1684">
        <v>341</v>
      </c>
      <c r="J1684" t="s">
        <v>157</v>
      </c>
      <c r="K1684" t="s">
        <v>3057</v>
      </c>
      <c r="L1684">
        <v>0</v>
      </c>
      <c r="M1684" t="s">
        <v>46</v>
      </c>
      <c r="N1684" t="s">
        <v>46</v>
      </c>
      <c r="O1684">
        <v>203</v>
      </c>
      <c r="P1684" t="s">
        <v>101</v>
      </c>
      <c r="S1684" t="s">
        <v>33</v>
      </c>
      <c r="T1684" t="s">
        <v>34</v>
      </c>
      <c r="U1684">
        <v>341</v>
      </c>
      <c r="Y1684" t="s">
        <v>3058</v>
      </c>
      <c r="AA1684">
        <v>34.101599999999998</v>
      </c>
      <c r="AB1684">
        <v>-118.3391</v>
      </c>
      <c r="AC1684">
        <f t="shared" si="26"/>
        <v>1</v>
      </c>
    </row>
    <row r="1685" spans="1:29" x14ac:dyDescent="0.35">
      <c r="A1685">
        <v>200618489</v>
      </c>
      <c r="B1685" s="1">
        <v>44160</v>
      </c>
      <c r="C1685" s="1">
        <v>44159</v>
      </c>
      <c r="D1685">
        <v>1330</v>
      </c>
      <c r="E1685">
        <v>6</v>
      </c>
      <c r="F1685" t="s">
        <v>91</v>
      </c>
      <c r="G1685">
        <v>637</v>
      </c>
      <c r="H1685">
        <v>1</v>
      </c>
      <c r="I1685">
        <v>341</v>
      </c>
      <c r="J1685" t="s">
        <v>157</v>
      </c>
      <c r="K1685" t="s">
        <v>761</v>
      </c>
      <c r="L1685">
        <v>51</v>
      </c>
      <c r="M1685" t="s">
        <v>30</v>
      </c>
      <c r="N1685" t="s">
        <v>173</v>
      </c>
      <c r="O1685">
        <v>210</v>
      </c>
      <c r="P1685" t="s">
        <v>183</v>
      </c>
      <c r="S1685" t="s">
        <v>40</v>
      </c>
      <c r="T1685" t="s">
        <v>41</v>
      </c>
      <c r="U1685">
        <v>341</v>
      </c>
      <c r="Y1685" t="s">
        <v>2202</v>
      </c>
      <c r="AA1685">
        <v>34.103000000000002</v>
      </c>
      <c r="AB1685">
        <v>-118.32250000000001</v>
      </c>
      <c r="AC1685">
        <f t="shared" si="26"/>
        <v>0</v>
      </c>
    </row>
    <row r="1686" spans="1:29" x14ac:dyDescent="0.35">
      <c r="A1686">
        <v>200709215</v>
      </c>
      <c r="B1686" s="1">
        <v>43964</v>
      </c>
      <c r="C1686" s="1">
        <v>43961</v>
      </c>
      <c r="D1686">
        <v>1000</v>
      </c>
      <c r="E1686">
        <v>7</v>
      </c>
      <c r="F1686" t="s">
        <v>28</v>
      </c>
      <c r="G1686">
        <v>762</v>
      </c>
      <c r="H1686">
        <v>2</v>
      </c>
      <c r="I1686">
        <v>745</v>
      </c>
      <c r="J1686" t="s">
        <v>139</v>
      </c>
      <c r="K1686">
        <v>329</v>
      </c>
      <c r="L1686">
        <v>42</v>
      </c>
      <c r="M1686" t="s">
        <v>30</v>
      </c>
      <c r="N1686" t="s">
        <v>163</v>
      </c>
      <c r="O1686">
        <v>707</v>
      </c>
      <c r="P1686" t="s">
        <v>280</v>
      </c>
      <c r="S1686" t="s">
        <v>40</v>
      </c>
      <c r="T1686" t="s">
        <v>41</v>
      </c>
      <c r="U1686">
        <v>745</v>
      </c>
      <c r="Y1686" t="s">
        <v>3059</v>
      </c>
      <c r="AA1686">
        <v>34.052</v>
      </c>
      <c r="AB1686">
        <v>-118.3741</v>
      </c>
      <c r="AC1686">
        <f t="shared" si="26"/>
        <v>0</v>
      </c>
    </row>
    <row r="1687" spans="1:29" x14ac:dyDescent="0.35">
      <c r="A1687">
        <v>200618418</v>
      </c>
      <c r="B1687" s="1">
        <v>44158</v>
      </c>
      <c r="C1687" s="1">
        <v>44158</v>
      </c>
      <c r="D1687">
        <v>1240</v>
      </c>
      <c r="E1687">
        <v>6</v>
      </c>
      <c r="F1687" t="s">
        <v>91</v>
      </c>
      <c r="G1687">
        <v>639</v>
      </c>
      <c r="H1687">
        <v>1</v>
      </c>
      <c r="I1687">
        <v>236</v>
      </c>
      <c r="J1687" t="s">
        <v>692</v>
      </c>
      <c r="K1687" t="s">
        <v>3060</v>
      </c>
      <c r="L1687">
        <v>37</v>
      </c>
      <c r="M1687" t="s">
        <v>30</v>
      </c>
      <c r="N1687" t="s">
        <v>163</v>
      </c>
      <c r="O1687">
        <v>502</v>
      </c>
      <c r="P1687" t="s">
        <v>47</v>
      </c>
      <c r="Q1687">
        <v>400</v>
      </c>
      <c r="R1687" t="s">
        <v>143</v>
      </c>
      <c r="S1687" t="s">
        <v>84</v>
      </c>
      <c r="T1687" t="s">
        <v>85</v>
      </c>
      <c r="U1687">
        <v>236</v>
      </c>
      <c r="Y1687" t="s">
        <v>3061</v>
      </c>
      <c r="AA1687">
        <v>34.1036</v>
      </c>
      <c r="AB1687">
        <v>-118.3049</v>
      </c>
      <c r="AC1687">
        <f t="shared" si="26"/>
        <v>0</v>
      </c>
    </row>
    <row r="1688" spans="1:29" x14ac:dyDescent="0.35">
      <c r="A1688">
        <v>200812265</v>
      </c>
      <c r="B1688" s="1">
        <v>44036</v>
      </c>
      <c r="C1688" s="1">
        <v>44032</v>
      </c>
      <c r="D1688">
        <v>1830</v>
      </c>
      <c r="E1688">
        <v>8</v>
      </c>
      <c r="F1688" t="s">
        <v>109</v>
      </c>
      <c r="G1688">
        <v>805</v>
      </c>
      <c r="H1688">
        <v>1</v>
      </c>
      <c r="I1688">
        <v>330</v>
      </c>
      <c r="J1688" t="s">
        <v>37</v>
      </c>
      <c r="K1688" t="s">
        <v>3062</v>
      </c>
      <c r="L1688">
        <v>62</v>
      </c>
      <c r="M1688" t="s">
        <v>30</v>
      </c>
      <c r="N1688" t="s">
        <v>73</v>
      </c>
      <c r="O1688">
        <v>501</v>
      </c>
      <c r="P1688" t="s">
        <v>164</v>
      </c>
      <c r="S1688" t="s">
        <v>40</v>
      </c>
      <c r="T1688" t="s">
        <v>41</v>
      </c>
      <c r="U1688">
        <v>330</v>
      </c>
      <c r="Y1688" t="s">
        <v>3063</v>
      </c>
      <c r="Z1688" t="s">
        <v>3064</v>
      </c>
      <c r="AA1688">
        <v>34.115299999999998</v>
      </c>
      <c r="AB1688">
        <v>-118.4636</v>
      </c>
      <c r="AC1688">
        <f t="shared" si="26"/>
        <v>0</v>
      </c>
    </row>
    <row r="1689" spans="1:29" x14ac:dyDescent="0.35">
      <c r="A1689">
        <v>201005208</v>
      </c>
      <c r="B1689" s="1">
        <v>43859</v>
      </c>
      <c r="C1689" s="1">
        <v>43859</v>
      </c>
      <c r="D1689">
        <v>1415</v>
      </c>
      <c r="E1689">
        <v>10</v>
      </c>
      <c r="F1689" t="s">
        <v>103</v>
      </c>
      <c r="G1689">
        <v>1025</v>
      </c>
      <c r="H1689">
        <v>1</v>
      </c>
      <c r="I1689">
        <v>440</v>
      </c>
      <c r="J1689" t="s">
        <v>213</v>
      </c>
      <c r="K1689" t="s">
        <v>3065</v>
      </c>
      <c r="L1689">
        <v>17</v>
      </c>
      <c r="M1689" t="s">
        <v>30</v>
      </c>
      <c r="N1689" t="s">
        <v>95</v>
      </c>
      <c r="O1689">
        <v>109</v>
      </c>
      <c r="P1689" t="s">
        <v>1043</v>
      </c>
      <c r="S1689" t="s">
        <v>40</v>
      </c>
      <c r="T1689" t="s">
        <v>41</v>
      </c>
      <c r="U1689">
        <v>440</v>
      </c>
      <c r="Y1689" t="s">
        <v>3066</v>
      </c>
      <c r="AA1689">
        <v>34.197499999999998</v>
      </c>
      <c r="AB1689">
        <v>-118.5243</v>
      </c>
      <c r="AC1689">
        <f t="shared" si="26"/>
        <v>0</v>
      </c>
    </row>
    <row r="1690" spans="1:29" x14ac:dyDescent="0.35">
      <c r="A1690">
        <v>201212088</v>
      </c>
      <c r="B1690" s="1">
        <v>43954</v>
      </c>
      <c r="C1690" s="1">
        <v>43954</v>
      </c>
      <c r="D1690">
        <v>1140</v>
      </c>
      <c r="E1690">
        <v>12</v>
      </c>
      <c r="F1690" t="s">
        <v>68</v>
      </c>
      <c r="G1690">
        <v>1207</v>
      </c>
      <c r="H1690">
        <v>1</v>
      </c>
      <c r="I1690">
        <v>230</v>
      </c>
      <c r="J1690" t="s">
        <v>161</v>
      </c>
      <c r="K1690" t="s">
        <v>3067</v>
      </c>
      <c r="L1690">
        <v>50</v>
      </c>
      <c r="M1690" t="s">
        <v>94</v>
      </c>
      <c r="N1690" t="s">
        <v>163</v>
      </c>
      <c r="O1690">
        <v>101</v>
      </c>
      <c r="P1690" t="s">
        <v>32</v>
      </c>
      <c r="Q1690">
        <v>102</v>
      </c>
      <c r="R1690" t="s">
        <v>219</v>
      </c>
      <c r="S1690" t="s">
        <v>40</v>
      </c>
      <c r="T1690" t="s">
        <v>41</v>
      </c>
      <c r="U1690">
        <v>230</v>
      </c>
      <c r="Y1690" t="s">
        <v>264</v>
      </c>
      <c r="Z1690" t="s">
        <v>1284</v>
      </c>
      <c r="AA1690">
        <v>33.998699999999999</v>
      </c>
      <c r="AB1690">
        <v>-118.2871</v>
      </c>
      <c r="AC1690">
        <f t="shared" si="26"/>
        <v>0</v>
      </c>
    </row>
    <row r="1691" spans="1:29" x14ac:dyDescent="0.35">
      <c r="A1691">
        <v>201226123</v>
      </c>
      <c r="B1691" s="1">
        <v>44175</v>
      </c>
      <c r="C1691" s="1">
        <v>44070</v>
      </c>
      <c r="D1691">
        <v>1</v>
      </c>
      <c r="E1691">
        <v>12</v>
      </c>
      <c r="F1691" t="s">
        <v>68</v>
      </c>
      <c r="G1691">
        <v>1258</v>
      </c>
      <c r="H1691">
        <v>2</v>
      </c>
      <c r="I1691">
        <v>845</v>
      </c>
      <c r="J1691" t="s">
        <v>345</v>
      </c>
      <c r="L1691">
        <v>0</v>
      </c>
      <c r="M1691" t="s">
        <v>46</v>
      </c>
      <c r="N1691" t="s">
        <v>46</v>
      </c>
      <c r="O1691">
        <v>726</v>
      </c>
      <c r="P1691" t="s">
        <v>467</v>
      </c>
      <c r="S1691" t="s">
        <v>40</v>
      </c>
      <c r="T1691" t="s">
        <v>41</v>
      </c>
      <c r="U1691">
        <v>845</v>
      </c>
      <c r="Y1691" t="s">
        <v>468</v>
      </c>
      <c r="AA1691">
        <v>33.970300000000002</v>
      </c>
      <c r="AB1691">
        <v>-118.2783</v>
      </c>
      <c r="AC1691">
        <f t="shared" si="26"/>
        <v>0</v>
      </c>
    </row>
    <row r="1692" spans="1:29" x14ac:dyDescent="0.35">
      <c r="A1692">
        <v>201116741</v>
      </c>
      <c r="B1692" s="1">
        <v>44183</v>
      </c>
      <c r="C1692" s="1">
        <v>44178</v>
      </c>
      <c r="D1692">
        <v>100</v>
      </c>
      <c r="E1692">
        <v>11</v>
      </c>
      <c r="F1692" t="s">
        <v>64</v>
      </c>
      <c r="G1692">
        <v>1117</v>
      </c>
      <c r="H1692">
        <v>2</v>
      </c>
      <c r="I1692">
        <v>624</v>
      </c>
      <c r="J1692" t="s">
        <v>171</v>
      </c>
      <c r="K1692" t="s">
        <v>3068</v>
      </c>
      <c r="L1692">
        <v>28</v>
      </c>
      <c r="M1692" t="s">
        <v>30</v>
      </c>
      <c r="N1692" t="s">
        <v>95</v>
      </c>
      <c r="O1692">
        <v>514</v>
      </c>
      <c r="P1692" t="s">
        <v>1484</v>
      </c>
      <c r="Q1692">
        <v>400</v>
      </c>
      <c r="R1692" t="s">
        <v>143</v>
      </c>
      <c r="S1692" t="s">
        <v>40</v>
      </c>
      <c r="T1692" t="s">
        <v>41</v>
      </c>
      <c r="U1692">
        <v>624</v>
      </c>
      <c r="Y1692" t="s">
        <v>3069</v>
      </c>
      <c r="AA1692">
        <v>34.129399999999997</v>
      </c>
      <c r="AB1692">
        <v>-118.21080000000001</v>
      </c>
      <c r="AC1692">
        <f t="shared" si="26"/>
        <v>0</v>
      </c>
    </row>
    <row r="1693" spans="1:29" x14ac:dyDescent="0.35">
      <c r="A1693">
        <v>201109966</v>
      </c>
      <c r="B1693" s="1">
        <v>43983</v>
      </c>
      <c r="C1693" s="1">
        <v>43982</v>
      </c>
      <c r="D1693">
        <v>1700</v>
      </c>
      <c r="E1693">
        <v>11</v>
      </c>
      <c r="F1693" t="s">
        <v>64</v>
      </c>
      <c r="G1693">
        <v>1134</v>
      </c>
      <c r="H1693">
        <v>1</v>
      </c>
      <c r="I1693">
        <v>510</v>
      </c>
      <c r="J1693" t="s">
        <v>29</v>
      </c>
      <c r="L1693">
        <v>0</v>
      </c>
      <c r="O1693">
        <v>101</v>
      </c>
      <c r="P1693" t="s">
        <v>32</v>
      </c>
      <c r="S1693" t="s">
        <v>40</v>
      </c>
      <c r="T1693" t="s">
        <v>41</v>
      </c>
      <c r="U1693">
        <v>510</v>
      </c>
      <c r="Y1693" t="s">
        <v>3070</v>
      </c>
      <c r="Z1693" t="s">
        <v>3071</v>
      </c>
      <c r="AA1693">
        <v>34.1096</v>
      </c>
      <c r="AB1693">
        <v>-118.2383</v>
      </c>
      <c r="AC1693">
        <f t="shared" si="26"/>
        <v>0</v>
      </c>
    </row>
    <row r="1694" spans="1:29" x14ac:dyDescent="0.35">
      <c r="A1694">
        <v>200308362</v>
      </c>
      <c r="B1694" s="1">
        <v>43900</v>
      </c>
      <c r="C1694" s="1">
        <v>43894</v>
      </c>
      <c r="D1694">
        <v>1200</v>
      </c>
      <c r="E1694">
        <v>3</v>
      </c>
      <c r="F1694" t="s">
        <v>43</v>
      </c>
      <c r="G1694">
        <v>341</v>
      </c>
      <c r="H1694">
        <v>1</v>
      </c>
      <c r="I1694">
        <v>310</v>
      </c>
      <c r="J1694" t="s">
        <v>71</v>
      </c>
      <c r="K1694" t="s">
        <v>3072</v>
      </c>
      <c r="L1694">
        <v>79</v>
      </c>
      <c r="M1694" t="s">
        <v>30</v>
      </c>
      <c r="N1694" t="s">
        <v>73</v>
      </c>
      <c r="O1694">
        <v>203</v>
      </c>
      <c r="P1694" t="s">
        <v>101</v>
      </c>
      <c r="S1694" t="s">
        <v>40</v>
      </c>
      <c r="T1694" t="s">
        <v>41</v>
      </c>
      <c r="U1694">
        <v>310</v>
      </c>
      <c r="Y1694" t="s">
        <v>3073</v>
      </c>
      <c r="AA1694">
        <v>34.021099999999997</v>
      </c>
      <c r="AB1694">
        <v>-118.37909999999999</v>
      </c>
      <c r="AC1694">
        <f t="shared" si="26"/>
        <v>0</v>
      </c>
    </row>
    <row r="1695" spans="1:29" x14ac:dyDescent="0.35">
      <c r="A1695">
        <v>201110535</v>
      </c>
      <c r="B1695" s="1">
        <v>44000</v>
      </c>
      <c r="C1695" s="1">
        <v>43999</v>
      </c>
      <c r="D1695">
        <v>1108</v>
      </c>
      <c r="E1695">
        <v>11</v>
      </c>
      <c r="F1695" t="s">
        <v>64</v>
      </c>
      <c r="G1695">
        <v>1136</v>
      </c>
      <c r="H1695">
        <v>1</v>
      </c>
      <c r="I1695">
        <v>310</v>
      </c>
      <c r="J1695" t="s">
        <v>71</v>
      </c>
      <c r="K1695">
        <v>344</v>
      </c>
      <c r="L1695">
        <v>60</v>
      </c>
      <c r="M1695" t="s">
        <v>30</v>
      </c>
      <c r="N1695" t="s">
        <v>31</v>
      </c>
      <c r="O1695">
        <v>501</v>
      </c>
      <c r="P1695" t="s">
        <v>164</v>
      </c>
      <c r="S1695" t="s">
        <v>84</v>
      </c>
      <c r="T1695" t="s">
        <v>85</v>
      </c>
      <c r="U1695">
        <v>310</v>
      </c>
      <c r="Y1695" t="s">
        <v>3074</v>
      </c>
      <c r="AA1695">
        <v>34.117699999999999</v>
      </c>
      <c r="AB1695">
        <v>-118.2116</v>
      </c>
      <c r="AC1695">
        <f t="shared" si="26"/>
        <v>0</v>
      </c>
    </row>
    <row r="1696" spans="1:29" x14ac:dyDescent="0.35">
      <c r="A1696">
        <v>200900002</v>
      </c>
      <c r="B1696" s="1">
        <v>44058</v>
      </c>
      <c r="C1696" s="1">
        <v>44057</v>
      </c>
      <c r="D1696">
        <v>1900</v>
      </c>
      <c r="E1696">
        <v>9</v>
      </c>
      <c r="F1696" t="s">
        <v>49</v>
      </c>
      <c r="G1696">
        <v>926</v>
      </c>
      <c r="H1696">
        <v>1</v>
      </c>
      <c r="I1696">
        <v>510</v>
      </c>
      <c r="J1696" t="s">
        <v>29</v>
      </c>
      <c r="L1696">
        <v>0</v>
      </c>
      <c r="O1696">
        <v>101</v>
      </c>
      <c r="P1696" t="s">
        <v>32</v>
      </c>
      <c r="S1696" t="s">
        <v>40</v>
      </c>
      <c r="T1696" t="s">
        <v>41</v>
      </c>
      <c r="U1696">
        <v>510</v>
      </c>
      <c r="Y1696" t="s">
        <v>3075</v>
      </c>
      <c r="AA1696">
        <v>34.192999999999998</v>
      </c>
      <c r="AB1696">
        <v>-118.4389</v>
      </c>
      <c r="AC1696">
        <f t="shared" si="26"/>
        <v>0</v>
      </c>
    </row>
    <row r="1697" spans="1:29" x14ac:dyDescent="0.35">
      <c r="A1697">
        <v>200106692</v>
      </c>
      <c r="B1697" s="1">
        <v>43869</v>
      </c>
      <c r="C1697" s="1">
        <v>43867</v>
      </c>
      <c r="D1697">
        <v>2000</v>
      </c>
      <c r="E1697">
        <v>1</v>
      </c>
      <c r="F1697" t="s">
        <v>36</v>
      </c>
      <c r="G1697">
        <v>121</v>
      </c>
      <c r="H1697">
        <v>1</v>
      </c>
      <c r="I1697">
        <v>420</v>
      </c>
      <c r="J1697" t="s">
        <v>352</v>
      </c>
      <c r="K1697" t="s">
        <v>3076</v>
      </c>
      <c r="L1697">
        <v>35</v>
      </c>
      <c r="M1697" t="s">
        <v>94</v>
      </c>
      <c r="N1697" t="s">
        <v>73</v>
      </c>
      <c r="O1697">
        <v>102</v>
      </c>
      <c r="P1697" t="s">
        <v>186</v>
      </c>
      <c r="S1697" t="s">
        <v>40</v>
      </c>
      <c r="T1697" t="s">
        <v>41</v>
      </c>
      <c r="U1697">
        <v>420</v>
      </c>
      <c r="Y1697" t="s">
        <v>3077</v>
      </c>
      <c r="AA1697">
        <v>34.060699999999997</v>
      </c>
      <c r="AB1697">
        <v>-118.24939999999999</v>
      </c>
      <c r="AC1697">
        <f t="shared" si="26"/>
        <v>0</v>
      </c>
    </row>
    <row r="1698" spans="1:29" x14ac:dyDescent="0.35">
      <c r="A1698">
        <v>201209129</v>
      </c>
      <c r="B1698" s="1">
        <v>43903</v>
      </c>
      <c r="C1698" s="1">
        <v>43903</v>
      </c>
      <c r="D1698">
        <v>1440</v>
      </c>
      <c r="E1698">
        <v>12</v>
      </c>
      <c r="F1698" t="s">
        <v>68</v>
      </c>
      <c r="G1698">
        <v>1265</v>
      </c>
      <c r="H1698">
        <v>2</v>
      </c>
      <c r="I1698">
        <v>900</v>
      </c>
      <c r="J1698" t="s">
        <v>197</v>
      </c>
      <c r="K1698" t="s">
        <v>3078</v>
      </c>
      <c r="L1698">
        <v>54</v>
      </c>
      <c r="M1698" t="s">
        <v>94</v>
      </c>
      <c r="N1698" t="s">
        <v>73</v>
      </c>
      <c r="O1698">
        <v>704</v>
      </c>
      <c r="P1698" t="s">
        <v>1204</v>
      </c>
      <c r="S1698" t="s">
        <v>84</v>
      </c>
      <c r="T1698" t="s">
        <v>85</v>
      </c>
      <c r="U1698">
        <v>900</v>
      </c>
      <c r="Y1698" t="s">
        <v>3079</v>
      </c>
      <c r="AA1698">
        <v>33.967599999999997</v>
      </c>
      <c r="AB1698">
        <v>-118.29179999999999</v>
      </c>
      <c r="AC1698">
        <f t="shared" si="26"/>
        <v>0</v>
      </c>
    </row>
    <row r="1699" spans="1:29" x14ac:dyDescent="0.35">
      <c r="A1699">
        <v>200808825</v>
      </c>
      <c r="B1699" s="1">
        <v>43950</v>
      </c>
      <c r="C1699" s="1">
        <v>43950</v>
      </c>
      <c r="D1699">
        <v>1000</v>
      </c>
      <c r="E1699">
        <v>8</v>
      </c>
      <c r="F1699" t="s">
        <v>109</v>
      </c>
      <c r="G1699">
        <v>841</v>
      </c>
      <c r="H1699">
        <v>1</v>
      </c>
      <c r="I1699">
        <v>230</v>
      </c>
      <c r="J1699" t="s">
        <v>161</v>
      </c>
      <c r="K1699" t="s">
        <v>3080</v>
      </c>
      <c r="L1699">
        <v>51</v>
      </c>
      <c r="M1699" t="s">
        <v>30</v>
      </c>
      <c r="N1699" t="s">
        <v>95</v>
      </c>
      <c r="O1699">
        <v>203</v>
      </c>
      <c r="P1699" t="s">
        <v>101</v>
      </c>
      <c r="Q1699">
        <v>207</v>
      </c>
      <c r="R1699" t="s">
        <v>1110</v>
      </c>
      <c r="S1699" t="s">
        <v>40</v>
      </c>
      <c r="T1699" t="s">
        <v>41</v>
      </c>
      <c r="U1699">
        <v>230</v>
      </c>
      <c r="Y1699" t="s">
        <v>3081</v>
      </c>
      <c r="AA1699">
        <v>34.046700000000001</v>
      </c>
      <c r="AB1699">
        <v>-118.46429999999999</v>
      </c>
      <c r="AC1699">
        <f t="shared" si="26"/>
        <v>0</v>
      </c>
    </row>
    <row r="1700" spans="1:29" x14ac:dyDescent="0.35">
      <c r="A1700">
        <v>201010230</v>
      </c>
      <c r="B1700" s="1">
        <v>44003</v>
      </c>
      <c r="C1700" s="1">
        <v>44003</v>
      </c>
      <c r="D1700">
        <v>25</v>
      </c>
      <c r="E1700">
        <v>10</v>
      </c>
      <c r="F1700" t="s">
        <v>103</v>
      </c>
      <c r="G1700">
        <v>1008</v>
      </c>
      <c r="H1700">
        <v>1</v>
      </c>
      <c r="I1700">
        <v>230</v>
      </c>
      <c r="J1700" t="s">
        <v>161</v>
      </c>
      <c r="K1700" t="s">
        <v>3082</v>
      </c>
      <c r="L1700">
        <v>36</v>
      </c>
      <c r="M1700" t="s">
        <v>30</v>
      </c>
      <c r="N1700" t="s">
        <v>95</v>
      </c>
      <c r="O1700">
        <v>102</v>
      </c>
      <c r="P1700" t="s">
        <v>186</v>
      </c>
      <c r="Q1700">
        <v>304</v>
      </c>
      <c r="R1700" t="s">
        <v>1324</v>
      </c>
      <c r="S1700" t="s">
        <v>40</v>
      </c>
      <c r="T1700" t="s">
        <v>41</v>
      </c>
      <c r="U1700">
        <v>230</v>
      </c>
      <c r="Y1700" t="s">
        <v>3083</v>
      </c>
      <c r="Z1700" t="s">
        <v>3084</v>
      </c>
      <c r="AA1700">
        <v>34.207700000000003</v>
      </c>
      <c r="AB1700">
        <v>-118.49120000000001</v>
      </c>
      <c r="AC1700">
        <f t="shared" si="26"/>
        <v>0</v>
      </c>
    </row>
    <row r="1701" spans="1:29" x14ac:dyDescent="0.35">
      <c r="A1701">
        <v>201217031</v>
      </c>
      <c r="B1701" s="1">
        <v>44035</v>
      </c>
      <c r="C1701" s="1">
        <v>44035</v>
      </c>
      <c r="D1701">
        <v>1930</v>
      </c>
      <c r="E1701">
        <v>12</v>
      </c>
      <c r="F1701" t="s">
        <v>68</v>
      </c>
      <c r="G1701">
        <v>1269</v>
      </c>
      <c r="H1701">
        <v>1</v>
      </c>
      <c r="I1701">
        <v>230</v>
      </c>
      <c r="J1701" t="s">
        <v>161</v>
      </c>
      <c r="K1701" t="s">
        <v>3085</v>
      </c>
      <c r="L1701">
        <v>37</v>
      </c>
      <c r="M1701" t="s">
        <v>30</v>
      </c>
      <c r="N1701" t="s">
        <v>95</v>
      </c>
      <c r="O1701">
        <v>101</v>
      </c>
      <c r="P1701" t="s">
        <v>32</v>
      </c>
      <c r="Q1701">
        <v>102</v>
      </c>
      <c r="R1701" t="s">
        <v>219</v>
      </c>
      <c r="S1701" t="s">
        <v>40</v>
      </c>
      <c r="T1701" t="s">
        <v>41</v>
      </c>
      <c r="U1701">
        <v>230</v>
      </c>
      <c r="Y1701" t="s">
        <v>3086</v>
      </c>
      <c r="Z1701" t="s">
        <v>2301</v>
      </c>
      <c r="AA1701">
        <v>33.966500000000003</v>
      </c>
      <c r="AB1701">
        <v>-118.26519999999999</v>
      </c>
      <c r="AC1701">
        <f t="shared" si="26"/>
        <v>0</v>
      </c>
    </row>
    <row r="1702" spans="1:29" x14ac:dyDescent="0.35">
      <c r="A1702">
        <v>200407034</v>
      </c>
      <c r="B1702" s="1">
        <v>43907</v>
      </c>
      <c r="C1702" s="1">
        <v>43905</v>
      </c>
      <c r="D1702">
        <v>2300</v>
      </c>
      <c r="E1702">
        <v>4</v>
      </c>
      <c r="F1702" t="s">
        <v>54</v>
      </c>
      <c r="G1702">
        <v>457</v>
      </c>
      <c r="H1702">
        <v>2</v>
      </c>
      <c r="I1702">
        <v>745</v>
      </c>
      <c r="J1702" t="s">
        <v>139</v>
      </c>
      <c r="K1702">
        <v>329</v>
      </c>
      <c r="L1702">
        <v>70</v>
      </c>
      <c r="M1702" t="s">
        <v>30</v>
      </c>
      <c r="N1702" t="s">
        <v>95</v>
      </c>
      <c r="O1702">
        <v>501</v>
      </c>
      <c r="P1702" t="s">
        <v>164</v>
      </c>
      <c r="S1702" t="s">
        <v>40</v>
      </c>
      <c r="T1702" t="s">
        <v>41</v>
      </c>
      <c r="U1702">
        <v>745</v>
      </c>
      <c r="Y1702" t="s">
        <v>3087</v>
      </c>
      <c r="AA1702">
        <v>34.046700000000001</v>
      </c>
      <c r="AB1702">
        <v>-118.20310000000001</v>
      </c>
      <c r="AC1702">
        <f t="shared" si="26"/>
        <v>0</v>
      </c>
    </row>
    <row r="1703" spans="1:29" x14ac:dyDescent="0.35">
      <c r="A1703">
        <v>201005306</v>
      </c>
      <c r="B1703" s="1">
        <v>43861</v>
      </c>
      <c r="C1703" s="1">
        <v>43858</v>
      </c>
      <c r="D1703">
        <v>1600</v>
      </c>
      <c r="E1703">
        <v>10</v>
      </c>
      <c r="F1703" t="s">
        <v>103</v>
      </c>
      <c r="G1703">
        <v>1065</v>
      </c>
      <c r="H1703">
        <v>1</v>
      </c>
      <c r="I1703">
        <v>341</v>
      </c>
      <c r="J1703" t="s">
        <v>157</v>
      </c>
      <c r="K1703" t="s">
        <v>3088</v>
      </c>
      <c r="L1703">
        <v>52</v>
      </c>
      <c r="M1703" t="s">
        <v>94</v>
      </c>
      <c r="N1703" t="s">
        <v>31</v>
      </c>
      <c r="O1703">
        <v>108</v>
      </c>
      <c r="P1703" t="s">
        <v>105</v>
      </c>
      <c r="S1703" t="s">
        <v>40</v>
      </c>
      <c r="T1703" t="s">
        <v>41</v>
      </c>
      <c r="U1703">
        <v>341</v>
      </c>
      <c r="Y1703" t="s">
        <v>1963</v>
      </c>
      <c r="AA1703">
        <v>34.170699999999997</v>
      </c>
      <c r="AB1703">
        <v>-118.5244</v>
      </c>
      <c r="AC1703">
        <f t="shared" si="26"/>
        <v>0</v>
      </c>
    </row>
    <row r="1704" spans="1:29" x14ac:dyDescent="0.35">
      <c r="A1704">
        <v>200717220</v>
      </c>
      <c r="B1704" s="1">
        <v>44182</v>
      </c>
      <c r="C1704" s="1">
        <v>44182</v>
      </c>
      <c r="D1704">
        <v>2000</v>
      </c>
      <c r="E1704">
        <v>7</v>
      </c>
      <c r="F1704" t="s">
        <v>28</v>
      </c>
      <c r="G1704">
        <v>764</v>
      </c>
      <c r="H1704">
        <v>2</v>
      </c>
      <c r="I1704">
        <v>626</v>
      </c>
      <c r="J1704" t="s">
        <v>141</v>
      </c>
      <c r="K1704" t="s">
        <v>3089</v>
      </c>
      <c r="L1704">
        <v>29</v>
      </c>
      <c r="M1704" t="s">
        <v>94</v>
      </c>
      <c r="N1704" t="s">
        <v>163</v>
      </c>
      <c r="O1704">
        <v>502</v>
      </c>
      <c r="P1704" t="s">
        <v>47</v>
      </c>
      <c r="Q1704">
        <v>400</v>
      </c>
      <c r="R1704" t="s">
        <v>143</v>
      </c>
      <c r="S1704" t="s">
        <v>40</v>
      </c>
      <c r="T1704" t="s">
        <v>41</v>
      </c>
      <c r="U1704">
        <v>626</v>
      </c>
      <c r="Y1704" t="s">
        <v>3090</v>
      </c>
      <c r="AA1704">
        <v>34.0486</v>
      </c>
      <c r="AB1704">
        <v>-118.3569</v>
      </c>
      <c r="AC1704">
        <f t="shared" si="26"/>
        <v>0</v>
      </c>
    </row>
    <row r="1705" spans="1:29" x14ac:dyDescent="0.35">
      <c r="A1705">
        <v>200416129</v>
      </c>
      <c r="B1705" s="1">
        <v>44186</v>
      </c>
      <c r="C1705" s="1">
        <v>44183</v>
      </c>
      <c r="D1705">
        <v>1600</v>
      </c>
      <c r="E1705">
        <v>4</v>
      </c>
      <c r="F1705" t="s">
        <v>54</v>
      </c>
      <c r="G1705">
        <v>471</v>
      </c>
      <c r="H1705">
        <v>1</v>
      </c>
      <c r="I1705">
        <v>510</v>
      </c>
      <c r="J1705" t="s">
        <v>29</v>
      </c>
      <c r="L1705">
        <v>0</v>
      </c>
      <c r="O1705">
        <v>108</v>
      </c>
      <c r="P1705" t="s">
        <v>105</v>
      </c>
      <c r="S1705" t="s">
        <v>40</v>
      </c>
      <c r="T1705" t="s">
        <v>41</v>
      </c>
      <c r="U1705">
        <v>510</v>
      </c>
      <c r="Y1705" t="s">
        <v>3091</v>
      </c>
      <c r="AA1705">
        <v>34.0381</v>
      </c>
      <c r="AB1705">
        <v>-118.22620000000001</v>
      </c>
      <c r="AC1705">
        <f t="shared" si="26"/>
        <v>0</v>
      </c>
    </row>
    <row r="1706" spans="1:29" x14ac:dyDescent="0.35">
      <c r="A1706">
        <v>200709235</v>
      </c>
      <c r="B1706" s="1">
        <v>43965</v>
      </c>
      <c r="C1706" s="1">
        <v>43965</v>
      </c>
      <c r="D1706">
        <v>715</v>
      </c>
      <c r="E1706">
        <v>7</v>
      </c>
      <c r="F1706" t="s">
        <v>28</v>
      </c>
      <c r="G1706">
        <v>723</v>
      </c>
      <c r="H1706">
        <v>2</v>
      </c>
      <c r="I1706">
        <v>624</v>
      </c>
      <c r="J1706" t="s">
        <v>171</v>
      </c>
      <c r="K1706" t="s">
        <v>3092</v>
      </c>
      <c r="L1706">
        <v>30</v>
      </c>
      <c r="M1706" t="s">
        <v>94</v>
      </c>
      <c r="N1706" t="s">
        <v>73</v>
      </c>
      <c r="O1706">
        <v>710</v>
      </c>
      <c r="P1706" t="s">
        <v>394</v>
      </c>
      <c r="Q1706">
        <v>400</v>
      </c>
      <c r="R1706" t="s">
        <v>143</v>
      </c>
      <c r="S1706" t="s">
        <v>40</v>
      </c>
      <c r="T1706" t="s">
        <v>41</v>
      </c>
      <c r="U1706">
        <v>624</v>
      </c>
      <c r="V1706">
        <v>998</v>
      </c>
      <c r="Y1706" t="s">
        <v>2045</v>
      </c>
      <c r="AA1706">
        <v>34.076099999999997</v>
      </c>
      <c r="AB1706">
        <v>-118.3614</v>
      </c>
      <c r="AC1706">
        <f t="shared" si="26"/>
        <v>0</v>
      </c>
    </row>
    <row r="1707" spans="1:29" x14ac:dyDescent="0.35">
      <c r="A1707">
        <v>200310009</v>
      </c>
      <c r="B1707" s="1">
        <v>43938</v>
      </c>
      <c r="C1707" s="1">
        <v>43937</v>
      </c>
      <c r="D1707">
        <v>1700</v>
      </c>
      <c r="E1707">
        <v>3</v>
      </c>
      <c r="F1707" t="s">
        <v>43</v>
      </c>
      <c r="G1707">
        <v>393</v>
      </c>
      <c r="H1707">
        <v>1</v>
      </c>
      <c r="I1707">
        <v>510</v>
      </c>
      <c r="J1707" t="s">
        <v>29</v>
      </c>
      <c r="L1707">
        <v>0</v>
      </c>
      <c r="O1707">
        <v>101</v>
      </c>
      <c r="P1707" t="s">
        <v>32</v>
      </c>
      <c r="S1707" t="s">
        <v>40</v>
      </c>
      <c r="T1707" t="s">
        <v>41</v>
      </c>
      <c r="U1707">
        <v>510</v>
      </c>
      <c r="Y1707" t="s">
        <v>3093</v>
      </c>
      <c r="Z1707" t="s">
        <v>3094</v>
      </c>
      <c r="AA1707">
        <v>34.008499999999998</v>
      </c>
      <c r="AB1707">
        <v>-118.3314</v>
      </c>
      <c r="AC1707">
        <f t="shared" si="26"/>
        <v>0</v>
      </c>
    </row>
    <row r="1708" spans="1:29" x14ac:dyDescent="0.35">
      <c r="A1708">
        <v>200707782</v>
      </c>
      <c r="B1708" s="1">
        <v>43916</v>
      </c>
      <c r="C1708" s="1">
        <v>43916</v>
      </c>
      <c r="D1708">
        <v>930</v>
      </c>
      <c r="E1708">
        <v>7</v>
      </c>
      <c r="F1708" t="s">
        <v>28</v>
      </c>
      <c r="G1708">
        <v>783</v>
      </c>
      <c r="H1708">
        <v>2</v>
      </c>
      <c r="I1708">
        <v>850</v>
      </c>
      <c r="J1708" t="s">
        <v>563</v>
      </c>
      <c r="K1708">
        <v>529</v>
      </c>
      <c r="L1708">
        <v>56</v>
      </c>
      <c r="M1708" t="s">
        <v>30</v>
      </c>
      <c r="N1708" t="s">
        <v>73</v>
      </c>
      <c r="O1708">
        <v>501</v>
      </c>
      <c r="P1708" t="s">
        <v>164</v>
      </c>
      <c r="S1708" t="s">
        <v>40</v>
      </c>
      <c r="T1708" t="s">
        <v>41</v>
      </c>
      <c r="U1708">
        <v>850</v>
      </c>
      <c r="Y1708" t="s">
        <v>3095</v>
      </c>
      <c r="AA1708">
        <v>34.040399999999998</v>
      </c>
      <c r="AB1708">
        <v>-118.3544</v>
      </c>
      <c r="AC1708">
        <f t="shared" si="26"/>
        <v>0</v>
      </c>
    </row>
    <row r="1709" spans="1:29" x14ac:dyDescent="0.35">
      <c r="A1709">
        <v>200816888</v>
      </c>
      <c r="B1709" s="1">
        <v>44160</v>
      </c>
      <c r="C1709" s="1">
        <v>44160</v>
      </c>
      <c r="D1709">
        <v>125</v>
      </c>
      <c r="E1709">
        <v>8</v>
      </c>
      <c r="F1709" t="s">
        <v>109</v>
      </c>
      <c r="G1709">
        <v>881</v>
      </c>
      <c r="H1709">
        <v>2</v>
      </c>
      <c r="I1709">
        <v>624</v>
      </c>
      <c r="J1709" t="s">
        <v>171</v>
      </c>
      <c r="K1709" t="s">
        <v>3096</v>
      </c>
      <c r="L1709">
        <v>56</v>
      </c>
      <c r="M1709" t="s">
        <v>30</v>
      </c>
      <c r="N1709" t="s">
        <v>73</v>
      </c>
      <c r="O1709">
        <v>102</v>
      </c>
      <c r="P1709" t="s">
        <v>186</v>
      </c>
      <c r="Q1709">
        <v>400</v>
      </c>
      <c r="R1709" t="s">
        <v>143</v>
      </c>
      <c r="S1709" t="s">
        <v>40</v>
      </c>
      <c r="T1709" t="s">
        <v>41</v>
      </c>
      <c r="U1709">
        <v>624</v>
      </c>
      <c r="Y1709" t="s">
        <v>3097</v>
      </c>
      <c r="AA1709">
        <v>34.033999999999999</v>
      </c>
      <c r="AB1709">
        <v>-118.4482</v>
      </c>
      <c r="AC1709">
        <f t="shared" si="26"/>
        <v>0</v>
      </c>
    </row>
    <row r="1710" spans="1:29" x14ac:dyDescent="0.35">
      <c r="A1710">
        <v>201308913</v>
      </c>
      <c r="B1710" s="1">
        <v>43921</v>
      </c>
      <c r="C1710" s="1">
        <v>43921</v>
      </c>
      <c r="D1710">
        <v>1900</v>
      </c>
      <c r="E1710">
        <v>13</v>
      </c>
      <c r="F1710" t="s">
        <v>62</v>
      </c>
      <c r="G1710">
        <v>1385</v>
      </c>
      <c r="H1710">
        <v>2</v>
      </c>
      <c r="I1710">
        <v>930</v>
      </c>
      <c r="J1710" t="s">
        <v>339</v>
      </c>
      <c r="K1710" t="s">
        <v>3098</v>
      </c>
      <c r="L1710">
        <v>70</v>
      </c>
      <c r="M1710" t="s">
        <v>30</v>
      </c>
      <c r="N1710" t="s">
        <v>95</v>
      </c>
      <c r="O1710">
        <v>501</v>
      </c>
      <c r="P1710" t="s">
        <v>164</v>
      </c>
      <c r="Q1710">
        <v>511</v>
      </c>
      <c r="R1710" t="s">
        <v>151</v>
      </c>
      <c r="S1710" t="s">
        <v>84</v>
      </c>
      <c r="T1710" t="s">
        <v>85</v>
      </c>
      <c r="U1710">
        <v>930</v>
      </c>
      <c r="Y1710" t="s">
        <v>3099</v>
      </c>
      <c r="AA1710">
        <v>33.985700000000001</v>
      </c>
      <c r="AB1710">
        <v>-118.2628</v>
      </c>
      <c r="AC1710">
        <f t="shared" si="26"/>
        <v>0</v>
      </c>
    </row>
    <row r="1711" spans="1:29" x14ac:dyDescent="0.35">
      <c r="A1711">
        <v>200112448</v>
      </c>
      <c r="B1711" s="1">
        <v>43982</v>
      </c>
      <c r="C1711" s="1">
        <v>43980</v>
      </c>
      <c r="D1711">
        <v>1700</v>
      </c>
      <c r="E1711">
        <v>1</v>
      </c>
      <c r="F1711" t="s">
        <v>36</v>
      </c>
      <c r="G1711">
        <v>163</v>
      </c>
      <c r="H1711">
        <v>1</v>
      </c>
      <c r="I1711">
        <v>310</v>
      </c>
      <c r="J1711" t="s">
        <v>71</v>
      </c>
      <c r="K1711" t="s">
        <v>3100</v>
      </c>
      <c r="L1711">
        <v>44</v>
      </c>
      <c r="M1711" t="s">
        <v>30</v>
      </c>
      <c r="N1711" t="s">
        <v>73</v>
      </c>
      <c r="O1711">
        <v>203</v>
      </c>
      <c r="P1711" t="s">
        <v>101</v>
      </c>
      <c r="S1711" t="s">
        <v>40</v>
      </c>
      <c r="T1711" t="s">
        <v>41</v>
      </c>
      <c r="U1711">
        <v>310</v>
      </c>
      <c r="Y1711" t="s">
        <v>1374</v>
      </c>
      <c r="AA1711">
        <v>34.045200000000001</v>
      </c>
      <c r="AB1711">
        <v>-118.2534</v>
      </c>
      <c r="AC1711">
        <f t="shared" si="26"/>
        <v>0</v>
      </c>
    </row>
    <row r="1712" spans="1:29" x14ac:dyDescent="0.35">
      <c r="A1712">
        <v>201219689</v>
      </c>
      <c r="B1712" s="1">
        <v>44074</v>
      </c>
      <c r="C1712" s="1">
        <v>44074</v>
      </c>
      <c r="D1712">
        <v>400</v>
      </c>
      <c r="E1712">
        <v>12</v>
      </c>
      <c r="F1712" t="s">
        <v>68</v>
      </c>
      <c r="G1712">
        <v>1268</v>
      </c>
      <c r="H1712">
        <v>1</v>
      </c>
      <c r="I1712">
        <v>510</v>
      </c>
      <c r="J1712" t="s">
        <v>29</v>
      </c>
      <c r="L1712">
        <v>0</v>
      </c>
      <c r="O1712">
        <v>101</v>
      </c>
      <c r="P1712" t="s">
        <v>32</v>
      </c>
      <c r="S1712" t="s">
        <v>40</v>
      </c>
      <c r="T1712" t="s">
        <v>41</v>
      </c>
      <c r="U1712">
        <v>510</v>
      </c>
      <c r="Y1712" t="s">
        <v>3101</v>
      </c>
      <c r="AA1712">
        <v>33.965400000000002</v>
      </c>
      <c r="AB1712">
        <v>-118.2717</v>
      </c>
      <c r="AC1712">
        <f t="shared" si="26"/>
        <v>0</v>
      </c>
    </row>
    <row r="1713" spans="1:29" x14ac:dyDescent="0.35">
      <c r="A1713">
        <v>200807531</v>
      </c>
      <c r="B1713" s="1">
        <v>43910</v>
      </c>
      <c r="C1713" s="1">
        <v>43909</v>
      </c>
      <c r="D1713">
        <v>200</v>
      </c>
      <c r="E1713">
        <v>8</v>
      </c>
      <c r="F1713" t="s">
        <v>109</v>
      </c>
      <c r="G1713">
        <v>847</v>
      </c>
      <c r="H1713">
        <v>1</v>
      </c>
      <c r="I1713">
        <v>420</v>
      </c>
      <c r="J1713" t="s">
        <v>352</v>
      </c>
      <c r="K1713" t="s">
        <v>3102</v>
      </c>
      <c r="L1713">
        <v>21</v>
      </c>
      <c r="M1713" t="s">
        <v>30</v>
      </c>
      <c r="N1713" t="s">
        <v>73</v>
      </c>
      <c r="O1713">
        <v>104</v>
      </c>
      <c r="P1713" t="s">
        <v>201</v>
      </c>
      <c r="S1713" t="s">
        <v>40</v>
      </c>
      <c r="T1713" t="s">
        <v>41</v>
      </c>
      <c r="U1713">
        <v>420</v>
      </c>
      <c r="Y1713" t="s">
        <v>3103</v>
      </c>
      <c r="AA1713">
        <v>34.050800000000002</v>
      </c>
      <c r="AB1713">
        <v>-118.41500000000001</v>
      </c>
      <c r="AC1713">
        <f t="shared" si="26"/>
        <v>0</v>
      </c>
    </row>
    <row r="1714" spans="1:29" x14ac:dyDescent="0.35">
      <c r="A1714">
        <v>201005112</v>
      </c>
      <c r="B1714" s="1">
        <v>43855</v>
      </c>
      <c r="C1714" s="1">
        <v>43853</v>
      </c>
      <c r="D1714">
        <v>2200</v>
      </c>
      <c r="E1714">
        <v>10</v>
      </c>
      <c r="F1714" t="s">
        <v>103</v>
      </c>
      <c r="G1714">
        <v>1044</v>
      </c>
      <c r="H1714">
        <v>2</v>
      </c>
      <c r="I1714">
        <v>740</v>
      </c>
      <c r="J1714" t="s">
        <v>224</v>
      </c>
      <c r="K1714">
        <v>329</v>
      </c>
      <c r="L1714">
        <v>41</v>
      </c>
      <c r="M1714" t="s">
        <v>30</v>
      </c>
      <c r="N1714" t="s">
        <v>73</v>
      </c>
      <c r="O1714">
        <v>122</v>
      </c>
      <c r="P1714" t="s">
        <v>275</v>
      </c>
      <c r="S1714" t="s">
        <v>40</v>
      </c>
      <c r="T1714" t="s">
        <v>41</v>
      </c>
      <c r="U1714">
        <v>740</v>
      </c>
      <c r="Y1714" t="s">
        <v>1695</v>
      </c>
      <c r="AA1714">
        <v>34.177500000000002</v>
      </c>
      <c r="AB1714">
        <v>-118.5338</v>
      </c>
      <c r="AC1714">
        <f t="shared" si="26"/>
        <v>0</v>
      </c>
    </row>
    <row r="1715" spans="1:29" x14ac:dyDescent="0.35">
      <c r="A1715">
        <v>200911622</v>
      </c>
      <c r="B1715" s="1">
        <v>44008</v>
      </c>
      <c r="C1715" s="1">
        <v>44008</v>
      </c>
      <c r="D1715">
        <v>1130</v>
      </c>
      <c r="E1715">
        <v>9</v>
      </c>
      <c r="F1715" t="s">
        <v>49</v>
      </c>
      <c r="G1715">
        <v>991</v>
      </c>
      <c r="H1715">
        <v>1</v>
      </c>
      <c r="I1715">
        <v>230</v>
      </c>
      <c r="J1715" t="s">
        <v>161</v>
      </c>
      <c r="K1715" t="s">
        <v>3104</v>
      </c>
      <c r="L1715">
        <v>58</v>
      </c>
      <c r="M1715" t="s">
        <v>30</v>
      </c>
      <c r="N1715" t="s">
        <v>31</v>
      </c>
      <c r="O1715">
        <v>501</v>
      </c>
      <c r="P1715" t="s">
        <v>164</v>
      </c>
      <c r="Q1715">
        <v>102</v>
      </c>
      <c r="R1715" t="s">
        <v>219</v>
      </c>
      <c r="S1715" t="s">
        <v>84</v>
      </c>
      <c r="T1715" t="s">
        <v>85</v>
      </c>
      <c r="U1715">
        <v>230</v>
      </c>
      <c r="Y1715" t="s">
        <v>3105</v>
      </c>
      <c r="AA1715">
        <v>34.136099999999999</v>
      </c>
      <c r="AB1715">
        <v>-118.4601</v>
      </c>
      <c r="AC1715">
        <f t="shared" si="26"/>
        <v>0</v>
      </c>
    </row>
    <row r="1716" spans="1:29" x14ac:dyDescent="0.35">
      <c r="A1716">
        <v>200816727</v>
      </c>
      <c r="B1716" s="1">
        <v>44156</v>
      </c>
      <c r="C1716" s="1">
        <v>44156</v>
      </c>
      <c r="D1716">
        <v>2100</v>
      </c>
      <c r="E1716">
        <v>8</v>
      </c>
      <c r="F1716" t="s">
        <v>109</v>
      </c>
      <c r="G1716">
        <v>889</v>
      </c>
      <c r="H1716">
        <v>1</v>
      </c>
      <c r="I1716">
        <v>310</v>
      </c>
      <c r="J1716" t="s">
        <v>71</v>
      </c>
      <c r="K1716" t="s">
        <v>3106</v>
      </c>
      <c r="L1716">
        <v>39</v>
      </c>
      <c r="M1716" t="s">
        <v>30</v>
      </c>
      <c r="N1716" t="s">
        <v>95</v>
      </c>
      <c r="O1716">
        <v>719</v>
      </c>
      <c r="P1716" t="s">
        <v>1965</v>
      </c>
      <c r="S1716" t="s">
        <v>40</v>
      </c>
      <c r="T1716" t="s">
        <v>41</v>
      </c>
      <c r="U1716">
        <v>310</v>
      </c>
      <c r="V1716">
        <v>998</v>
      </c>
      <c r="Y1716" t="s">
        <v>2717</v>
      </c>
      <c r="AA1716">
        <v>34.042499999999997</v>
      </c>
      <c r="AB1716">
        <v>-118.3818</v>
      </c>
      <c r="AC1716">
        <f t="shared" si="26"/>
        <v>0</v>
      </c>
    </row>
    <row r="1717" spans="1:29" x14ac:dyDescent="0.35">
      <c r="A1717">
        <v>201008367</v>
      </c>
      <c r="B1717" s="1">
        <v>43945</v>
      </c>
      <c r="C1717" s="1">
        <v>43938</v>
      </c>
      <c r="D1717">
        <v>800</v>
      </c>
      <c r="E1717">
        <v>10</v>
      </c>
      <c r="F1717" t="s">
        <v>103</v>
      </c>
      <c r="G1717">
        <v>1003</v>
      </c>
      <c r="H1717">
        <v>2</v>
      </c>
      <c r="I1717">
        <v>740</v>
      </c>
      <c r="J1717" t="s">
        <v>224</v>
      </c>
      <c r="K1717" t="s">
        <v>239</v>
      </c>
      <c r="L1717">
        <v>34</v>
      </c>
      <c r="M1717" t="s">
        <v>30</v>
      </c>
      <c r="N1717" t="s">
        <v>31</v>
      </c>
      <c r="O1717">
        <v>122</v>
      </c>
      <c r="P1717" t="s">
        <v>275</v>
      </c>
      <c r="S1717" t="s">
        <v>40</v>
      </c>
      <c r="T1717" t="s">
        <v>41</v>
      </c>
      <c r="U1717">
        <v>740</v>
      </c>
      <c r="Y1717" t="s">
        <v>3107</v>
      </c>
      <c r="AA1717">
        <v>34.214799999999997</v>
      </c>
      <c r="AB1717">
        <v>-118.54040000000001</v>
      </c>
      <c r="AC1717">
        <f t="shared" si="26"/>
        <v>0</v>
      </c>
    </row>
    <row r="1718" spans="1:29" x14ac:dyDescent="0.35">
      <c r="A1718">
        <v>200617661</v>
      </c>
      <c r="B1718" s="1">
        <v>44141</v>
      </c>
      <c r="C1718" s="1">
        <v>44141</v>
      </c>
      <c r="D1718">
        <v>440</v>
      </c>
      <c r="E1718">
        <v>6</v>
      </c>
      <c r="F1718" t="s">
        <v>91</v>
      </c>
      <c r="G1718">
        <v>663</v>
      </c>
      <c r="H1718">
        <v>1</v>
      </c>
      <c r="I1718">
        <v>648</v>
      </c>
      <c r="J1718" t="s">
        <v>58</v>
      </c>
      <c r="K1718" t="s">
        <v>3108</v>
      </c>
      <c r="L1718">
        <v>33</v>
      </c>
      <c r="M1718" t="s">
        <v>94</v>
      </c>
      <c r="N1718" t="s">
        <v>163</v>
      </c>
      <c r="O1718">
        <v>102</v>
      </c>
      <c r="P1718" t="s">
        <v>186</v>
      </c>
      <c r="Q1718">
        <v>400</v>
      </c>
      <c r="R1718" t="s">
        <v>143</v>
      </c>
      <c r="S1718" t="s">
        <v>40</v>
      </c>
      <c r="T1718" t="s">
        <v>41</v>
      </c>
      <c r="U1718">
        <v>624</v>
      </c>
      <c r="V1718">
        <v>648</v>
      </c>
      <c r="Y1718" t="s">
        <v>1141</v>
      </c>
      <c r="Z1718" t="s">
        <v>121</v>
      </c>
      <c r="AA1718">
        <v>34.088900000000002</v>
      </c>
      <c r="AB1718">
        <v>-118.3416</v>
      </c>
      <c r="AC1718">
        <f t="shared" si="26"/>
        <v>0</v>
      </c>
    </row>
    <row r="1719" spans="1:29" x14ac:dyDescent="0.35">
      <c r="A1719">
        <v>201109170</v>
      </c>
      <c r="B1719" s="1">
        <v>43959</v>
      </c>
      <c r="C1719" s="1">
        <v>43958</v>
      </c>
      <c r="D1719">
        <v>1845</v>
      </c>
      <c r="E1719">
        <v>11</v>
      </c>
      <c r="F1719" t="s">
        <v>64</v>
      </c>
      <c r="G1719">
        <v>1102</v>
      </c>
      <c r="H1719">
        <v>1</v>
      </c>
      <c r="I1719">
        <v>420</v>
      </c>
      <c r="J1719" t="s">
        <v>352</v>
      </c>
      <c r="K1719">
        <v>385</v>
      </c>
      <c r="L1719">
        <v>34</v>
      </c>
      <c r="M1719" t="s">
        <v>94</v>
      </c>
      <c r="N1719" t="s">
        <v>95</v>
      </c>
      <c r="O1719">
        <v>101</v>
      </c>
      <c r="P1719" t="s">
        <v>32</v>
      </c>
      <c r="S1719" t="s">
        <v>40</v>
      </c>
      <c r="T1719" t="s">
        <v>41</v>
      </c>
      <c r="U1719">
        <v>420</v>
      </c>
      <c r="Y1719" t="s">
        <v>3109</v>
      </c>
      <c r="AA1719">
        <v>34.126800000000003</v>
      </c>
      <c r="AB1719">
        <v>-118.2671</v>
      </c>
      <c r="AC1719">
        <f t="shared" si="26"/>
        <v>0</v>
      </c>
    </row>
    <row r="1720" spans="1:29" x14ac:dyDescent="0.35">
      <c r="A1720">
        <v>200111275</v>
      </c>
      <c r="B1720" s="1">
        <v>43953</v>
      </c>
      <c r="C1720" s="1">
        <v>43945</v>
      </c>
      <c r="D1720">
        <v>2300</v>
      </c>
      <c r="E1720">
        <v>1</v>
      </c>
      <c r="F1720" t="s">
        <v>36</v>
      </c>
      <c r="G1720">
        <v>192</v>
      </c>
      <c r="H1720">
        <v>1</v>
      </c>
      <c r="I1720">
        <v>230</v>
      </c>
      <c r="J1720" t="s">
        <v>161</v>
      </c>
      <c r="K1720" t="s">
        <v>3110</v>
      </c>
      <c r="L1720">
        <v>54</v>
      </c>
      <c r="M1720" t="s">
        <v>30</v>
      </c>
      <c r="N1720" t="s">
        <v>31</v>
      </c>
      <c r="O1720">
        <v>108</v>
      </c>
      <c r="P1720" t="s">
        <v>105</v>
      </c>
      <c r="Q1720">
        <v>512</v>
      </c>
      <c r="R1720" t="s">
        <v>2684</v>
      </c>
      <c r="S1720" t="s">
        <v>40</v>
      </c>
      <c r="T1720" t="s">
        <v>41</v>
      </c>
      <c r="U1720">
        <v>230</v>
      </c>
      <c r="Y1720" t="s">
        <v>3111</v>
      </c>
      <c r="AA1720">
        <v>34.040100000000002</v>
      </c>
      <c r="AB1720">
        <v>-118.2668</v>
      </c>
      <c r="AC1720">
        <f t="shared" si="26"/>
        <v>0</v>
      </c>
    </row>
    <row r="1721" spans="1:29" x14ac:dyDescent="0.35">
      <c r="A1721">
        <v>200617146</v>
      </c>
      <c r="B1721" s="1">
        <v>44128</v>
      </c>
      <c r="C1721" s="1">
        <v>44128</v>
      </c>
      <c r="D1721">
        <v>1900</v>
      </c>
      <c r="E1721">
        <v>6</v>
      </c>
      <c r="F1721" t="s">
        <v>91</v>
      </c>
      <c r="G1721">
        <v>646</v>
      </c>
      <c r="H1721">
        <v>1</v>
      </c>
      <c r="I1721">
        <v>210</v>
      </c>
      <c r="J1721" t="s">
        <v>149</v>
      </c>
      <c r="K1721" t="s">
        <v>3112</v>
      </c>
      <c r="L1721">
        <v>22</v>
      </c>
      <c r="M1721" t="s">
        <v>30</v>
      </c>
      <c r="N1721" t="s">
        <v>95</v>
      </c>
      <c r="O1721">
        <v>101</v>
      </c>
      <c r="P1721" t="s">
        <v>32</v>
      </c>
      <c r="Q1721">
        <v>113</v>
      </c>
      <c r="R1721" t="s">
        <v>386</v>
      </c>
      <c r="S1721" t="s">
        <v>84</v>
      </c>
      <c r="T1721" t="s">
        <v>85</v>
      </c>
      <c r="U1721">
        <v>210</v>
      </c>
      <c r="V1721">
        <v>998</v>
      </c>
      <c r="Y1721" t="s">
        <v>122</v>
      </c>
      <c r="Z1721" t="s">
        <v>3113</v>
      </c>
      <c r="AA1721">
        <v>34.097999999999999</v>
      </c>
      <c r="AB1721">
        <v>-118.33320000000001</v>
      </c>
      <c r="AC1721">
        <f t="shared" si="26"/>
        <v>0</v>
      </c>
    </row>
    <row r="1722" spans="1:29" x14ac:dyDescent="0.35">
      <c r="A1722">
        <v>200404863</v>
      </c>
      <c r="B1722" s="1">
        <v>43852</v>
      </c>
      <c r="C1722" s="1">
        <v>43852</v>
      </c>
      <c r="D1722">
        <v>1820</v>
      </c>
      <c r="E1722">
        <v>4</v>
      </c>
      <c r="F1722" t="s">
        <v>54</v>
      </c>
      <c r="G1722">
        <v>457</v>
      </c>
      <c r="H1722">
        <v>2</v>
      </c>
      <c r="I1722">
        <v>946</v>
      </c>
      <c r="J1722" t="s">
        <v>125</v>
      </c>
      <c r="K1722" t="s">
        <v>3114</v>
      </c>
      <c r="L1722">
        <v>79</v>
      </c>
      <c r="M1722" t="s">
        <v>94</v>
      </c>
      <c r="N1722" t="s">
        <v>95</v>
      </c>
      <c r="O1722">
        <v>501</v>
      </c>
      <c r="P1722" t="s">
        <v>164</v>
      </c>
      <c r="S1722" t="s">
        <v>84</v>
      </c>
      <c r="T1722" t="s">
        <v>85</v>
      </c>
      <c r="U1722">
        <v>946</v>
      </c>
      <c r="Y1722" t="s">
        <v>3115</v>
      </c>
      <c r="AA1722">
        <v>34.045999999999999</v>
      </c>
      <c r="AB1722">
        <v>-118.20350000000001</v>
      </c>
      <c r="AC1722">
        <f t="shared" si="26"/>
        <v>0</v>
      </c>
    </row>
    <row r="1723" spans="1:29" x14ac:dyDescent="0.35">
      <c r="A1723">
        <v>200211491</v>
      </c>
      <c r="B1723" s="1">
        <v>44000</v>
      </c>
      <c r="C1723" s="1">
        <v>44000</v>
      </c>
      <c r="D1723">
        <v>600</v>
      </c>
      <c r="E1723">
        <v>2</v>
      </c>
      <c r="F1723" t="s">
        <v>56</v>
      </c>
      <c r="G1723">
        <v>281</v>
      </c>
      <c r="H1723">
        <v>2</v>
      </c>
      <c r="I1723">
        <v>624</v>
      </c>
      <c r="J1723" t="s">
        <v>171</v>
      </c>
      <c r="K1723" t="s">
        <v>3116</v>
      </c>
      <c r="L1723">
        <v>22</v>
      </c>
      <c r="M1723" t="s">
        <v>94</v>
      </c>
      <c r="N1723" t="s">
        <v>73</v>
      </c>
      <c r="O1723">
        <v>503</v>
      </c>
      <c r="P1723" t="s">
        <v>650</v>
      </c>
      <c r="Q1723">
        <v>400</v>
      </c>
      <c r="R1723" t="s">
        <v>143</v>
      </c>
      <c r="S1723" t="s">
        <v>84</v>
      </c>
      <c r="T1723" t="s">
        <v>85</v>
      </c>
      <c r="U1723">
        <v>624</v>
      </c>
      <c r="Y1723" t="s">
        <v>3117</v>
      </c>
      <c r="AA1723">
        <v>34.0486</v>
      </c>
      <c r="AB1723">
        <v>-118.28189999999999</v>
      </c>
      <c r="AC1723">
        <f t="shared" si="26"/>
        <v>0</v>
      </c>
    </row>
    <row r="1724" spans="1:29" x14ac:dyDescent="0.35">
      <c r="A1724">
        <v>201009428</v>
      </c>
      <c r="B1724" s="1">
        <v>43978</v>
      </c>
      <c r="C1724" s="1">
        <v>43974</v>
      </c>
      <c r="D1724">
        <v>1700</v>
      </c>
      <c r="E1724">
        <v>10</v>
      </c>
      <c r="F1724" t="s">
        <v>103</v>
      </c>
      <c r="G1724">
        <v>1017</v>
      </c>
      <c r="H1724">
        <v>1</v>
      </c>
      <c r="I1724">
        <v>510</v>
      </c>
      <c r="J1724" t="s">
        <v>29</v>
      </c>
      <c r="L1724">
        <v>0</v>
      </c>
      <c r="O1724">
        <v>108</v>
      </c>
      <c r="P1724" t="s">
        <v>105</v>
      </c>
      <c r="S1724" t="s">
        <v>40</v>
      </c>
      <c r="T1724" t="s">
        <v>41</v>
      </c>
      <c r="U1724">
        <v>510</v>
      </c>
      <c r="Y1724" t="s">
        <v>3118</v>
      </c>
      <c r="AA1724">
        <v>34.204799999999999</v>
      </c>
      <c r="AB1724">
        <v>-118.5099</v>
      </c>
      <c r="AC1724">
        <f t="shared" si="26"/>
        <v>0</v>
      </c>
    </row>
    <row r="1725" spans="1:29" x14ac:dyDescent="0.35">
      <c r="A1725">
        <v>201013643</v>
      </c>
      <c r="B1725" s="1">
        <v>44106</v>
      </c>
      <c r="C1725" s="1">
        <v>44106</v>
      </c>
      <c r="D1725">
        <v>620</v>
      </c>
      <c r="E1725">
        <v>10</v>
      </c>
      <c r="F1725" t="s">
        <v>103</v>
      </c>
      <c r="G1725">
        <v>1029</v>
      </c>
      <c r="H1725">
        <v>1</v>
      </c>
      <c r="I1725">
        <v>520</v>
      </c>
      <c r="J1725" t="s">
        <v>271</v>
      </c>
      <c r="K1725" t="s">
        <v>3119</v>
      </c>
      <c r="L1725">
        <v>32</v>
      </c>
      <c r="M1725" t="s">
        <v>30</v>
      </c>
      <c r="N1725" t="s">
        <v>95</v>
      </c>
      <c r="O1725">
        <v>101</v>
      </c>
      <c r="P1725" t="s">
        <v>32</v>
      </c>
      <c r="S1725" t="s">
        <v>33</v>
      </c>
      <c r="T1725" t="s">
        <v>34</v>
      </c>
      <c r="U1725">
        <v>520</v>
      </c>
      <c r="Y1725" t="s">
        <v>3120</v>
      </c>
      <c r="Z1725" t="s">
        <v>3121</v>
      </c>
      <c r="AA1725">
        <v>34.196100000000001</v>
      </c>
      <c r="AB1725">
        <v>-118.4837</v>
      </c>
      <c r="AC1725">
        <f t="shared" si="26"/>
        <v>1</v>
      </c>
    </row>
    <row r="1726" spans="1:29" x14ac:dyDescent="0.35">
      <c r="A1726">
        <v>200309277</v>
      </c>
      <c r="B1726" s="1">
        <v>43921</v>
      </c>
      <c r="C1726" s="1">
        <v>43921</v>
      </c>
      <c r="D1726">
        <v>100</v>
      </c>
      <c r="E1726">
        <v>3</v>
      </c>
      <c r="F1726" t="s">
        <v>43</v>
      </c>
      <c r="G1726">
        <v>399</v>
      </c>
      <c r="H1726">
        <v>1</v>
      </c>
      <c r="I1726">
        <v>510</v>
      </c>
      <c r="J1726" t="s">
        <v>29</v>
      </c>
      <c r="L1726">
        <v>0</v>
      </c>
      <c r="O1726">
        <v>108</v>
      </c>
      <c r="P1726" t="s">
        <v>105</v>
      </c>
      <c r="S1726" t="s">
        <v>40</v>
      </c>
      <c r="T1726" t="s">
        <v>41</v>
      </c>
      <c r="U1726">
        <v>510</v>
      </c>
      <c r="Y1726" t="s">
        <v>3122</v>
      </c>
      <c r="Z1726" t="s">
        <v>89</v>
      </c>
      <c r="AA1726">
        <v>34.0075</v>
      </c>
      <c r="AB1726">
        <v>-118.28189999999999</v>
      </c>
      <c r="AC1726">
        <f t="shared" si="26"/>
        <v>0</v>
      </c>
    </row>
    <row r="1727" spans="1:29" x14ac:dyDescent="0.35">
      <c r="A1727">
        <v>200114078</v>
      </c>
      <c r="B1727" s="1">
        <v>44009</v>
      </c>
      <c r="C1727" s="1">
        <v>43981</v>
      </c>
      <c r="D1727">
        <v>300</v>
      </c>
      <c r="E1727">
        <v>1</v>
      </c>
      <c r="F1727" t="s">
        <v>36</v>
      </c>
      <c r="G1727">
        <v>134</v>
      </c>
      <c r="H1727">
        <v>1</v>
      </c>
      <c r="I1727">
        <v>310</v>
      </c>
      <c r="J1727" t="s">
        <v>71</v>
      </c>
      <c r="K1727" t="s">
        <v>3123</v>
      </c>
      <c r="L1727">
        <v>0</v>
      </c>
      <c r="M1727" t="s">
        <v>46</v>
      </c>
      <c r="N1727" t="s">
        <v>46</v>
      </c>
      <c r="O1727">
        <v>210</v>
      </c>
      <c r="P1727" t="s">
        <v>183</v>
      </c>
      <c r="Q1727">
        <v>312</v>
      </c>
      <c r="R1727" t="s">
        <v>717</v>
      </c>
      <c r="S1727" t="s">
        <v>40</v>
      </c>
      <c r="T1727" t="s">
        <v>41</v>
      </c>
      <c r="U1727">
        <v>310</v>
      </c>
      <c r="Y1727" t="s">
        <v>1579</v>
      </c>
      <c r="AA1727">
        <v>34.050699999999999</v>
      </c>
      <c r="AB1727">
        <v>-118.2482</v>
      </c>
      <c r="AC1727">
        <f t="shared" si="26"/>
        <v>0</v>
      </c>
    </row>
    <row r="1728" spans="1:29" x14ac:dyDescent="0.35">
      <c r="A1728">
        <v>200716058</v>
      </c>
      <c r="B1728" s="1">
        <v>44151</v>
      </c>
      <c r="C1728" s="1">
        <v>44151</v>
      </c>
      <c r="D1728">
        <v>1615</v>
      </c>
      <c r="E1728">
        <v>7</v>
      </c>
      <c r="F1728" t="s">
        <v>28</v>
      </c>
      <c r="G1728">
        <v>702</v>
      </c>
      <c r="H1728">
        <v>1</v>
      </c>
      <c r="I1728">
        <v>440</v>
      </c>
      <c r="J1728" t="s">
        <v>213</v>
      </c>
      <c r="K1728" t="s">
        <v>3124</v>
      </c>
      <c r="L1728">
        <v>0</v>
      </c>
      <c r="M1728" t="s">
        <v>30</v>
      </c>
      <c r="N1728" t="s">
        <v>73</v>
      </c>
      <c r="O1728">
        <v>203</v>
      </c>
      <c r="P1728" t="s">
        <v>101</v>
      </c>
      <c r="S1728" t="s">
        <v>40</v>
      </c>
      <c r="T1728" t="s">
        <v>41</v>
      </c>
      <c r="U1728">
        <v>440</v>
      </c>
      <c r="Y1728" t="s">
        <v>3125</v>
      </c>
      <c r="AA1728">
        <v>34.083599999999997</v>
      </c>
      <c r="AB1728">
        <v>-118.34869999999999</v>
      </c>
      <c r="AC1728">
        <f t="shared" si="26"/>
        <v>0</v>
      </c>
    </row>
    <row r="1729" spans="1:29" x14ac:dyDescent="0.35">
      <c r="A1729">
        <v>200111642</v>
      </c>
      <c r="B1729" s="1">
        <v>43963</v>
      </c>
      <c r="C1729" s="1">
        <v>43963</v>
      </c>
      <c r="D1729">
        <v>355</v>
      </c>
      <c r="E1729">
        <v>1</v>
      </c>
      <c r="F1729" t="s">
        <v>36</v>
      </c>
      <c r="G1729">
        <v>111</v>
      </c>
      <c r="H1729">
        <v>1</v>
      </c>
      <c r="I1729">
        <v>310</v>
      </c>
      <c r="J1729" t="s">
        <v>71</v>
      </c>
      <c r="K1729" t="s">
        <v>3126</v>
      </c>
      <c r="L1729">
        <v>0</v>
      </c>
      <c r="M1729" t="s">
        <v>46</v>
      </c>
      <c r="N1729" t="s">
        <v>46</v>
      </c>
      <c r="O1729">
        <v>210</v>
      </c>
      <c r="P1729" t="s">
        <v>183</v>
      </c>
      <c r="Q1729">
        <v>306</v>
      </c>
      <c r="R1729" t="s">
        <v>1108</v>
      </c>
      <c r="S1729" t="s">
        <v>33</v>
      </c>
      <c r="T1729" t="s">
        <v>34</v>
      </c>
      <c r="U1729">
        <v>310</v>
      </c>
      <c r="Y1729" t="s">
        <v>3127</v>
      </c>
      <c r="AA1729">
        <v>34.059899999999999</v>
      </c>
      <c r="AB1729">
        <v>-118.2379</v>
      </c>
      <c r="AC1729">
        <f t="shared" si="26"/>
        <v>1</v>
      </c>
    </row>
    <row r="1730" spans="1:29" x14ac:dyDescent="0.35">
      <c r="A1730">
        <v>200515677</v>
      </c>
      <c r="B1730" s="1">
        <v>44127</v>
      </c>
      <c r="C1730" s="1">
        <v>44127</v>
      </c>
      <c r="D1730">
        <v>200</v>
      </c>
      <c r="E1730">
        <v>5</v>
      </c>
      <c r="F1730" t="s">
        <v>98</v>
      </c>
      <c r="G1730">
        <v>521</v>
      </c>
      <c r="H1730">
        <v>1</v>
      </c>
      <c r="I1730">
        <v>510</v>
      </c>
      <c r="J1730" t="s">
        <v>29</v>
      </c>
      <c r="L1730">
        <v>0</v>
      </c>
      <c r="O1730">
        <v>101</v>
      </c>
      <c r="P1730" t="s">
        <v>32</v>
      </c>
      <c r="S1730" t="s">
        <v>40</v>
      </c>
      <c r="T1730" t="s">
        <v>41</v>
      </c>
      <c r="U1730">
        <v>510</v>
      </c>
      <c r="Y1730" t="s">
        <v>2019</v>
      </c>
      <c r="AA1730">
        <v>33.7639</v>
      </c>
      <c r="AB1730">
        <v>-118.29340000000001</v>
      </c>
      <c r="AC1730">
        <f t="shared" si="26"/>
        <v>0</v>
      </c>
    </row>
    <row r="1731" spans="1:29" x14ac:dyDescent="0.35">
      <c r="A1731">
        <v>200711920</v>
      </c>
      <c r="B1731" s="1">
        <v>44034</v>
      </c>
      <c r="C1731" s="1">
        <v>44034</v>
      </c>
      <c r="D1731">
        <v>1545</v>
      </c>
      <c r="E1731">
        <v>7</v>
      </c>
      <c r="F1731" t="s">
        <v>28</v>
      </c>
      <c r="G1731">
        <v>765</v>
      </c>
      <c r="H1731">
        <v>1</v>
      </c>
      <c r="I1731">
        <v>442</v>
      </c>
      <c r="J1731" t="s">
        <v>179</v>
      </c>
      <c r="K1731">
        <v>344</v>
      </c>
      <c r="L1731">
        <v>0</v>
      </c>
      <c r="M1731" t="s">
        <v>30</v>
      </c>
      <c r="N1731" t="s">
        <v>31</v>
      </c>
      <c r="O1731">
        <v>407</v>
      </c>
      <c r="P1731" t="s">
        <v>3128</v>
      </c>
      <c r="S1731" t="s">
        <v>40</v>
      </c>
      <c r="T1731" t="s">
        <v>41</v>
      </c>
      <c r="U1731">
        <v>442</v>
      </c>
      <c r="Y1731" t="s">
        <v>3129</v>
      </c>
      <c r="AA1731">
        <v>34.048499999999997</v>
      </c>
      <c r="AB1731">
        <v>-118.3334</v>
      </c>
      <c r="AC1731">
        <f t="shared" ref="AC1731:AC1794" si="27">IF(OR((S:S)="CC", S:S="AA",S:S="JA"), 1, 0)</f>
        <v>0</v>
      </c>
    </row>
    <row r="1732" spans="1:29" x14ac:dyDescent="0.35">
      <c r="A1732">
        <v>200505841</v>
      </c>
      <c r="B1732" s="1">
        <v>43874</v>
      </c>
      <c r="C1732" s="1">
        <v>43874</v>
      </c>
      <c r="D1732">
        <v>700</v>
      </c>
      <c r="E1732">
        <v>5</v>
      </c>
      <c r="F1732" t="s">
        <v>98</v>
      </c>
      <c r="G1732">
        <v>557</v>
      </c>
      <c r="H1732">
        <v>2</v>
      </c>
      <c r="I1732">
        <v>354</v>
      </c>
      <c r="J1732" t="s">
        <v>167</v>
      </c>
      <c r="K1732">
        <v>929</v>
      </c>
      <c r="L1732">
        <v>32</v>
      </c>
      <c r="M1732" t="s">
        <v>30</v>
      </c>
      <c r="N1732" t="s">
        <v>31</v>
      </c>
      <c r="O1732">
        <v>501</v>
      </c>
      <c r="P1732" t="s">
        <v>164</v>
      </c>
      <c r="S1732" t="s">
        <v>40</v>
      </c>
      <c r="T1732" t="s">
        <v>41</v>
      </c>
      <c r="U1732">
        <v>354</v>
      </c>
      <c r="Y1732" t="s">
        <v>3130</v>
      </c>
      <c r="AA1732">
        <v>33.738799999999998</v>
      </c>
      <c r="AB1732">
        <v>-118.2945</v>
      </c>
      <c r="AC1732">
        <f t="shared" si="27"/>
        <v>0</v>
      </c>
    </row>
    <row r="1733" spans="1:29" x14ac:dyDescent="0.35">
      <c r="A1733">
        <v>201106130</v>
      </c>
      <c r="B1733" s="1">
        <v>43878</v>
      </c>
      <c r="C1733" s="1">
        <v>43875</v>
      </c>
      <c r="D1733">
        <v>830</v>
      </c>
      <c r="E1733">
        <v>11</v>
      </c>
      <c r="F1733" t="s">
        <v>64</v>
      </c>
      <c r="G1733">
        <v>1195</v>
      </c>
      <c r="H1733">
        <v>1</v>
      </c>
      <c r="I1733">
        <v>510</v>
      </c>
      <c r="J1733" t="s">
        <v>29</v>
      </c>
      <c r="L1733">
        <v>0</v>
      </c>
      <c r="O1733">
        <v>101</v>
      </c>
      <c r="P1733" t="s">
        <v>32</v>
      </c>
      <c r="S1733" t="s">
        <v>40</v>
      </c>
      <c r="T1733" t="s">
        <v>41</v>
      </c>
      <c r="U1733">
        <v>510</v>
      </c>
      <c r="Y1733" t="s">
        <v>3131</v>
      </c>
      <c r="Z1733" t="s">
        <v>3132</v>
      </c>
      <c r="AA1733">
        <v>34.0747</v>
      </c>
      <c r="AB1733">
        <v>-118.2402</v>
      </c>
      <c r="AC1733">
        <f t="shared" si="27"/>
        <v>0</v>
      </c>
    </row>
    <row r="1734" spans="1:29" x14ac:dyDescent="0.35">
      <c r="A1734">
        <v>201207344</v>
      </c>
      <c r="B1734" s="1">
        <v>43878</v>
      </c>
      <c r="C1734" s="1">
        <v>43878</v>
      </c>
      <c r="D1734">
        <v>600</v>
      </c>
      <c r="E1734">
        <v>12</v>
      </c>
      <c r="F1734" t="s">
        <v>68</v>
      </c>
      <c r="G1734">
        <v>1253</v>
      </c>
      <c r="H1734">
        <v>1</v>
      </c>
      <c r="I1734">
        <v>310</v>
      </c>
      <c r="J1734" t="s">
        <v>71</v>
      </c>
      <c r="K1734" t="s">
        <v>245</v>
      </c>
      <c r="L1734">
        <v>35</v>
      </c>
      <c r="M1734" t="s">
        <v>30</v>
      </c>
      <c r="N1734" t="s">
        <v>163</v>
      </c>
      <c r="O1734">
        <v>501</v>
      </c>
      <c r="P1734" t="s">
        <v>164</v>
      </c>
      <c r="S1734" t="s">
        <v>40</v>
      </c>
      <c r="T1734" t="s">
        <v>41</v>
      </c>
      <c r="U1734">
        <v>310</v>
      </c>
      <c r="Y1734" t="s">
        <v>3133</v>
      </c>
      <c r="AA1734">
        <v>33.970999999999997</v>
      </c>
      <c r="AB1734">
        <v>-118.3135</v>
      </c>
      <c r="AC1734">
        <f t="shared" si="27"/>
        <v>0</v>
      </c>
    </row>
    <row r="1735" spans="1:29" x14ac:dyDescent="0.35">
      <c r="A1735">
        <v>201306218</v>
      </c>
      <c r="B1735" s="1">
        <v>43869</v>
      </c>
      <c r="C1735" s="1">
        <v>43869</v>
      </c>
      <c r="D1735">
        <v>2050</v>
      </c>
      <c r="E1735">
        <v>13</v>
      </c>
      <c r="F1735" t="s">
        <v>62</v>
      </c>
      <c r="G1735">
        <v>1323</v>
      </c>
      <c r="H1735">
        <v>1</v>
      </c>
      <c r="I1735">
        <v>230</v>
      </c>
      <c r="J1735" t="s">
        <v>161</v>
      </c>
      <c r="K1735" t="s">
        <v>3134</v>
      </c>
      <c r="L1735">
        <v>18</v>
      </c>
      <c r="M1735" t="s">
        <v>30</v>
      </c>
      <c r="N1735" t="s">
        <v>95</v>
      </c>
      <c r="O1735">
        <v>102</v>
      </c>
      <c r="P1735" t="s">
        <v>186</v>
      </c>
      <c r="Q1735">
        <v>102</v>
      </c>
      <c r="R1735" t="s">
        <v>219</v>
      </c>
      <c r="S1735" t="s">
        <v>40</v>
      </c>
      <c r="T1735" t="s">
        <v>41</v>
      </c>
      <c r="U1735">
        <v>230</v>
      </c>
      <c r="Y1735" t="s">
        <v>1151</v>
      </c>
      <c r="Z1735" t="s">
        <v>3135</v>
      </c>
      <c r="AA1735">
        <v>34.024099999999997</v>
      </c>
      <c r="AB1735">
        <v>-118.2573</v>
      </c>
      <c r="AC1735">
        <f t="shared" si="27"/>
        <v>0</v>
      </c>
    </row>
    <row r="1736" spans="1:29" x14ac:dyDescent="0.35">
      <c r="A1736">
        <v>200505645</v>
      </c>
      <c r="B1736" s="1">
        <v>43870</v>
      </c>
      <c r="C1736" s="1">
        <v>43866</v>
      </c>
      <c r="D1736">
        <v>2100</v>
      </c>
      <c r="E1736">
        <v>5</v>
      </c>
      <c r="F1736" t="s">
        <v>98</v>
      </c>
      <c r="G1736">
        <v>563</v>
      </c>
      <c r="H1736">
        <v>1</v>
      </c>
      <c r="I1736">
        <v>510</v>
      </c>
      <c r="J1736" t="s">
        <v>29</v>
      </c>
      <c r="L1736">
        <v>0</v>
      </c>
      <c r="O1736">
        <v>101</v>
      </c>
      <c r="P1736" t="s">
        <v>32</v>
      </c>
      <c r="S1736" t="s">
        <v>40</v>
      </c>
      <c r="T1736" t="s">
        <v>41</v>
      </c>
      <c r="U1736">
        <v>510</v>
      </c>
      <c r="Y1736" t="s">
        <v>3136</v>
      </c>
      <c r="AA1736">
        <v>33.732100000000003</v>
      </c>
      <c r="AB1736">
        <v>-118.295</v>
      </c>
      <c r="AC1736">
        <f t="shared" si="27"/>
        <v>0</v>
      </c>
    </row>
    <row r="1737" spans="1:29" x14ac:dyDescent="0.35">
      <c r="A1737">
        <v>200514316</v>
      </c>
      <c r="B1737" s="1">
        <v>44092</v>
      </c>
      <c r="C1737" s="1">
        <v>44092</v>
      </c>
      <c r="D1737">
        <v>1825</v>
      </c>
      <c r="E1737">
        <v>5</v>
      </c>
      <c r="F1737" t="s">
        <v>98</v>
      </c>
      <c r="G1737">
        <v>509</v>
      </c>
      <c r="H1737">
        <v>2</v>
      </c>
      <c r="I1737">
        <v>901</v>
      </c>
      <c r="J1737" t="s">
        <v>210</v>
      </c>
      <c r="K1737" t="s">
        <v>3137</v>
      </c>
      <c r="L1737">
        <v>34</v>
      </c>
      <c r="M1737" t="s">
        <v>94</v>
      </c>
      <c r="N1737" t="s">
        <v>73</v>
      </c>
      <c r="O1737">
        <v>101</v>
      </c>
      <c r="P1737" t="s">
        <v>32</v>
      </c>
      <c r="S1737" t="s">
        <v>84</v>
      </c>
      <c r="T1737" t="s">
        <v>85</v>
      </c>
      <c r="U1737">
        <v>901</v>
      </c>
      <c r="Y1737" t="s">
        <v>3138</v>
      </c>
      <c r="AA1737">
        <v>33.796799999999998</v>
      </c>
      <c r="AB1737">
        <v>-118.3043</v>
      </c>
      <c r="AC1737">
        <f t="shared" si="27"/>
        <v>0</v>
      </c>
    </row>
    <row r="1738" spans="1:29" x14ac:dyDescent="0.35">
      <c r="A1738">
        <v>201013667</v>
      </c>
      <c r="B1738" s="1">
        <v>44106</v>
      </c>
      <c r="C1738" s="1">
        <v>44106</v>
      </c>
      <c r="D1738">
        <v>910</v>
      </c>
      <c r="E1738">
        <v>10</v>
      </c>
      <c r="F1738" t="s">
        <v>103</v>
      </c>
      <c r="G1738">
        <v>1043</v>
      </c>
      <c r="H1738">
        <v>2</v>
      </c>
      <c r="I1738">
        <v>740</v>
      </c>
      <c r="J1738" t="s">
        <v>224</v>
      </c>
      <c r="K1738" t="s">
        <v>3139</v>
      </c>
      <c r="L1738">
        <v>0</v>
      </c>
      <c r="M1738" t="s">
        <v>30</v>
      </c>
      <c r="N1738" t="s">
        <v>31</v>
      </c>
      <c r="O1738">
        <v>502</v>
      </c>
      <c r="P1738" t="s">
        <v>47</v>
      </c>
      <c r="Q1738">
        <v>400</v>
      </c>
      <c r="R1738" t="s">
        <v>143</v>
      </c>
      <c r="S1738" t="s">
        <v>33</v>
      </c>
      <c r="T1738" t="s">
        <v>34</v>
      </c>
      <c r="U1738">
        <v>740</v>
      </c>
      <c r="Y1738" t="s">
        <v>3140</v>
      </c>
      <c r="AA1738">
        <v>34.176900000000003</v>
      </c>
      <c r="AB1738">
        <v>-118.5384</v>
      </c>
      <c r="AC1738">
        <f t="shared" si="27"/>
        <v>1</v>
      </c>
    </row>
    <row r="1739" spans="1:29" x14ac:dyDescent="0.35">
      <c r="A1739">
        <v>200409462</v>
      </c>
      <c r="B1739" s="1">
        <v>43985</v>
      </c>
      <c r="C1739" s="1">
        <v>43984</v>
      </c>
      <c r="D1739">
        <v>1530</v>
      </c>
      <c r="E1739">
        <v>4</v>
      </c>
      <c r="F1739" t="s">
        <v>54</v>
      </c>
      <c r="G1739">
        <v>427</v>
      </c>
      <c r="H1739">
        <v>1</v>
      </c>
      <c r="I1739">
        <v>420</v>
      </c>
      <c r="J1739" t="s">
        <v>352</v>
      </c>
      <c r="L1739">
        <v>0</v>
      </c>
      <c r="O1739">
        <v>101</v>
      </c>
      <c r="P1739" t="s">
        <v>32</v>
      </c>
      <c r="S1739" t="s">
        <v>40</v>
      </c>
      <c r="T1739" t="s">
        <v>41</v>
      </c>
      <c r="U1739">
        <v>420</v>
      </c>
      <c r="Y1739" t="s">
        <v>3141</v>
      </c>
      <c r="AA1739">
        <v>34.082599999999999</v>
      </c>
      <c r="AB1739">
        <v>-118.1854</v>
      </c>
      <c r="AC1739">
        <f t="shared" si="27"/>
        <v>0</v>
      </c>
    </row>
    <row r="1740" spans="1:29" x14ac:dyDescent="0.35">
      <c r="A1740">
        <v>200200846</v>
      </c>
      <c r="B1740" s="1">
        <v>44081</v>
      </c>
      <c r="C1740" s="1">
        <v>44081</v>
      </c>
      <c r="D1740">
        <v>1030</v>
      </c>
      <c r="E1740">
        <v>2</v>
      </c>
      <c r="F1740" t="s">
        <v>56</v>
      </c>
      <c r="G1740">
        <v>212</v>
      </c>
      <c r="H1740">
        <v>1</v>
      </c>
      <c r="I1740">
        <v>230</v>
      </c>
      <c r="J1740" t="s">
        <v>161</v>
      </c>
      <c r="K1740" t="s">
        <v>3142</v>
      </c>
      <c r="L1740">
        <v>57</v>
      </c>
      <c r="M1740" t="s">
        <v>30</v>
      </c>
      <c r="N1740" t="s">
        <v>73</v>
      </c>
      <c r="O1740">
        <v>102</v>
      </c>
      <c r="P1740" t="s">
        <v>186</v>
      </c>
      <c r="Q1740">
        <v>212</v>
      </c>
      <c r="R1740" t="s">
        <v>1167</v>
      </c>
      <c r="S1740" t="s">
        <v>33</v>
      </c>
      <c r="T1740" t="s">
        <v>34</v>
      </c>
      <c r="U1740">
        <v>230</v>
      </c>
      <c r="V1740">
        <v>998</v>
      </c>
      <c r="Y1740" t="s">
        <v>3143</v>
      </c>
      <c r="AA1740">
        <v>34.076300000000003</v>
      </c>
      <c r="AB1740">
        <v>-118.288</v>
      </c>
      <c r="AC1740">
        <f t="shared" si="27"/>
        <v>1</v>
      </c>
    </row>
    <row r="1741" spans="1:29" x14ac:dyDescent="0.35">
      <c r="A1741">
        <v>200310225</v>
      </c>
      <c r="B1741" s="1">
        <v>43942</v>
      </c>
      <c r="C1741" s="1">
        <v>43941</v>
      </c>
      <c r="D1741">
        <v>1800</v>
      </c>
      <c r="E1741">
        <v>3</v>
      </c>
      <c r="F1741" t="s">
        <v>43</v>
      </c>
      <c r="G1741">
        <v>399</v>
      </c>
      <c r="H1741">
        <v>1</v>
      </c>
      <c r="I1741">
        <v>330</v>
      </c>
      <c r="J1741" t="s">
        <v>37</v>
      </c>
      <c r="K1741" t="s">
        <v>3144</v>
      </c>
      <c r="L1741">
        <v>26</v>
      </c>
      <c r="M1741" t="s">
        <v>94</v>
      </c>
      <c r="N1741" t="s">
        <v>95</v>
      </c>
      <c r="O1741">
        <v>501</v>
      </c>
      <c r="P1741" t="s">
        <v>164</v>
      </c>
      <c r="S1741" t="s">
        <v>40</v>
      </c>
      <c r="T1741" t="s">
        <v>41</v>
      </c>
      <c r="U1741">
        <v>330</v>
      </c>
      <c r="Y1741" t="s">
        <v>3145</v>
      </c>
      <c r="AA1741">
        <v>34.009399999999999</v>
      </c>
      <c r="AB1741">
        <v>-118.28270000000001</v>
      </c>
      <c r="AC1741">
        <f t="shared" si="27"/>
        <v>0</v>
      </c>
    </row>
    <row r="1742" spans="1:29" x14ac:dyDescent="0.35">
      <c r="A1742">
        <v>200816568</v>
      </c>
      <c r="B1742" s="1">
        <v>44153</v>
      </c>
      <c r="C1742" s="1">
        <v>44134</v>
      </c>
      <c r="D1742">
        <v>1900</v>
      </c>
      <c r="E1742">
        <v>8</v>
      </c>
      <c r="F1742" t="s">
        <v>109</v>
      </c>
      <c r="G1742">
        <v>825</v>
      </c>
      <c r="H1742">
        <v>1</v>
      </c>
      <c r="I1742">
        <v>330</v>
      </c>
      <c r="J1742" t="s">
        <v>37</v>
      </c>
      <c r="K1742" t="s">
        <v>604</v>
      </c>
      <c r="L1742">
        <v>55</v>
      </c>
      <c r="M1742" t="s">
        <v>30</v>
      </c>
      <c r="N1742" t="s">
        <v>73</v>
      </c>
      <c r="O1742">
        <v>501</v>
      </c>
      <c r="P1742" t="s">
        <v>164</v>
      </c>
      <c r="S1742" t="s">
        <v>40</v>
      </c>
      <c r="T1742" t="s">
        <v>41</v>
      </c>
      <c r="U1742">
        <v>330</v>
      </c>
      <c r="Y1742" t="s">
        <v>3146</v>
      </c>
      <c r="AA1742">
        <v>34.057099999999998</v>
      </c>
      <c r="AB1742">
        <v>-118.4806</v>
      </c>
      <c r="AC1742">
        <f t="shared" si="27"/>
        <v>0</v>
      </c>
    </row>
    <row r="1743" spans="1:29" x14ac:dyDescent="0.35">
      <c r="A1743">
        <v>200105351</v>
      </c>
      <c r="B1743" s="1">
        <v>43850</v>
      </c>
      <c r="C1743" s="1">
        <v>43848</v>
      </c>
      <c r="D1743">
        <v>1715</v>
      </c>
      <c r="E1743">
        <v>1</v>
      </c>
      <c r="F1743" t="s">
        <v>36</v>
      </c>
      <c r="G1743">
        <v>156</v>
      </c>
      <c r="H1743">
        <v>2</v>
      </c>
      <c r="I1743">
        <v>624</v>
      </c>
      <c r="J1743" t="s">
        <v>171</v>
      </c>
      <c r="K1743" t="s">
        <v>3147</v>
      </c>
      <c r="L1743">
        <v>30</v>
      </c>
      <c r="M1743" t="s">
        <v>30</v>
      </c>
      <c r="N1743" t="s">
        <v>73</v>
      </c>
      <c r="O1743">
        <v>102</v>
      </c>
      <c r="P1743" t="s">
        <v>186</v>
      </c>
      <c r="Q1743">
        <v>400</v>
      </c>
      <c r="R1743" t="s">
        <v>143</v>
      </c>
      <c r="S1743" t="s">
        <v>40</v>
      </c>
      <c r="T1743" t="s">
        <v>41</v>
      </c>
      <c r="U1743">
        <v>624</v>
      </c>
      <c r="Y1743" t="s">
        <v>530</v>
      </c>
      <c r="AA1743">
        <v>34.043700000000001</v>
      </c>
      <c r="AB1743">
        <v>-118.24550000000001</v>
      </c>
      <c r="AC1743">
        <f t="shared" si="27"/>
        <v>0</v>
      </c>
    </row>
    <row r="1744" spans="1:29" x14ac:dyDescent="0.35">
      <c r="A1744">
        <v>201222649</v>
      </c>
      <c r="B1744" s="1">
        <v>44119</v>
      </c>
      <c r="C1744" s="1">
        <v>44119</v>
      </c>
      <c r="D1744">
        <v>1800</v>
      </c>
      <c r="E1744">
        <v>12</v>
      </c>
      <c r="F1744" t="s">
        <v>68</v>
      </c>
      <c r="G1744">
        <v>1259</v>
      </c>
      <c r="H1744">
        <v>1</v>
      </c>
      <c r="I1744">
        <v>210</v>
      </c>
      <c r="J1744" t="s">
        <v>149</v>
      </c>
      <c r="K1744" t="s">
        <v>3148</v>
      </c>
      <c r="L1744">
        <v>36</v>
      </c>
      <c r="M1744" t="s">
        <v>30</v>
      </c>
      <c r="N1744" t="s">
        <v>95</v>
      </c>
      <c r="O1744">
        <v>101</v>
      </c>
      <c r="P1744" t="s">
        <v>32</v>
      </c>
      <c r="Q1744">
        <v>106</v>
      </c>
      <c r="R1744" t="s">
        <v>592</v>
      </c>
      <c r="S1744" t="s">
        <v>40</v>
      </c>
      <c r="T1744" t="s">
        <v>41</v>
      </c>
      <c r="U1744">
        <v>210</v>
      </c>
      <c r="Y1744" t="s">
        <v>3149</v>
      </c>
      <c r="Z1744" t="s">
        <v>305</v>
      </c>
      <c r="AA1744">
        <v>33.968499999999999</v>
      </c>
      <c r="AB1744">
        <v>-118.2564</v>
      </c>
      <c r="AC1744">
        <f t="shared" si="27"/>
        <v>0</v>
      </c>
    </row>
    <row r="1745" spans="1:29" x14ac:dyDescent="0.35">
      <c r="A1745">
        <v>201109803</v>
      </c>
      <c r="B1745" s="1">
        <v>43978</v>
      </c>
      <c r="C1745" s="1">
        <v>43977</v>
      </c>
      <c r="D1745">
        <v>2345</v>
      </c>
      <c r="E1745">
        <v>11</v>
      </c>
      <c r="F1745" t="s">
        <v>64</v>
      </c>
      <c r="G1745">
        <v>1116</v>
      </c>
      <c r="H1745">
        <v>2</v>
      </c>
      <c r="I1745">
        <v>900</v>
      </c>
      <c r="J1745" t="s">
        <v>197</v>
      </c>
      <c r="K1745" t="s">
        <v>3150</v>
      </c>
      <c r="L1745">
        <v>18</v>
      </c>
      <c r="M1745" t="s">
        <v>30</v>
      </c>
      <c r="N1745" t="s">
        <v>95</v>
      </c>
      <c r="O1745">
        <v>101</v>
      </c>
      <c r="P1745" t="s">
        <v>32</v>
      </c>
      <c r="S1745" t="s">
        <v>40</v>
      </c>
      <c r="T1745" t="s">
        <v>41</v>
      </c>
      <c r="U1745">
        <v>900</v>
      </c>
      <c r="Y1745" t="s">
        <v>3151</v>
      </c>
      <c r="AA1745">
        <v>34.116799999999998</v>
      </c>
      <c r="AB1745">
        <v>-118.2051</v>
      </c>
      <c r="AC1745">
        <f t="shared" si="27"/>
        <v>0</v>
      </c>
    </row>
    <row r="1746" spans="1:29" x14ac:dyDescent="0.35">
      <c r="A1746">
        <v>201013693</v>
      </c>
      <c r="B1746" s="1">
        <v>44107</v>
      </c>
      <c r="C1746" s="1">
        <v>44104</v>
      </c>
      <c r="D1746">
        <v>340</v>
      </c>
      <c r="E1746">
        <v>10</v>
      </c>
      <c r="F1746" t="s">
        <v>103</v>
      </c>
      <c r="G1746">
        <v>1098</v>
      </c>
      <c r="H1746">
        <v>1</v>
      </c>
      <c r="I1746">
        <v>420</v>
      </c>
      <c r="J1746" t="s">
        <v>352</v>
      </c>
      <c r="K1746" t="s">
        <v>3152</v>
      </c>
      <c r="L1746">
        <v>42</v>
      </c>
      <c r="M1746" t="s">
        <v>30</v>
      </c>
      <c r="N1746" t="s">
        <v>31</v>
      </c>
      <c r="O1746">
        <v>104</v>
      </c>
      <c r="P1746" t="s">
        <v>201</v>
      </c>
      <c r="S1746" t="s">
        <v>84</v>
      </c>
      <c r="T1746" t="s">
        <v>85</v>
      </c>
      <c r="U1746">
        <v>420</v>
      </c>
      <c r="Y1746" t="s">
        <v>3153</v>
      </c>
      <c r="AA1746">
        <v>34.1327</v>
      </c>
      <c r="AB1746">
        <v>-118.4875</v>
      </c>
      <c r="AC1746">
        <f t="shared" si="27"/>
        <v>0</v>
      </c>
    </row>
    <row r="1747" spans="1:29" x14ac:dyDescent="0.35">
      <c r="A1747">
        <v>201225575</v>
      </c>
      <c r="B1747" s="1">
        <v>44167</v>
      </c>
      <c r="C1747" s="1">
        <v>44167</v>
      </c>
      <c r="D1747">
        <v>30</v>
      </c>
      <c r="E1747">
        <v>12</v>
      </c>
      <c r="F1747" t="s">
        <v>68</v>
      </c>
      <c r="G1747">
        <v>1245</v>
      </c>
      <c r="H1747">
        <v>2</v>
      </c>
      <c r="I1747">
        <v>626</v>
      </c>
      <c r="J1747" t="s">
        <v>141</v>
      </c>
      <c r="K1747" t="s">
        <v>3154</v>
      </c>
      <c r="L1747">
        <v>22</v>
      </c>
      <c r="M1747" t="s">
        <v>94</v>
      </c>
      <c r="N1747" t="s">
        <v>163</v>
      </c>
      <c r="O1747">
        <v>501</v>
      </c>
      <c r="P1747" t="s">
        <v>164</v>
      </c>
      <c r="Q1747">
        <v>400</v>
      </c>
      <c r="R1747" t="s">
        <v>143</v>
      </c>
      <c r="S1747" t="s">
        <v>40</v>
      </c>
      <c r="T1747" t="s">
        <v>41</v>
      </c>
      <c r="U1747">
        <v>626</v>
      </c>
      <c r="Y1747" t="s">
        <v>3155</v>
      </c>
      <c r="AA1747">
        <v>33.980600000000003</v>
      </c>
      <c r="AB1747">
        <v>-118.30459999999999</v>
      </c>
      <c r="AC1747">
        <f t="shared" si="27"/>
        <v>0</v>
      </c>
    </row>
    <row r="1748" spans="1:29" x14ac:dyDescent="0.35">
      <c r="A1748">
        <v>200307452</v>
      </c>
      <c r="B1748" s="1">
        <v>43887</v>
      </c>
      <c r="C1748" s="1">
        <v>43887</v>
      </c>
      <c r="D1748">
        <v>2345</v>
      </c>
      <c r="E1748">
        <v>3</v>
      </c>
      <c r="F1748" t="s">
        <v>43</v>
      </c>
      <c r="G1748">
        <v>377</v>
      </c>
      <c r="H1748">
        <v>1</v>
      </c>
      <c r="I1748">
        <v>210</v>
      </c>
      <c r="J1748" t="s">
        <v>149</v>
      </c>
      <c r="K1748" t="s">
        <v>3156</v>
      </c>
      <c r="L1748">
        <v>38</v>
      </c>
      <c r="M1748" t="s">
        <v>94</v>
      </c>
      <c r="N1748" t="s">
        <v>95</v>
      </c>
      <c r="O1748">
        <v>122</v>
      </c>
      <c r="P1748" t="s">
        <v>275</v>
      </c>
      <c r="Q1748">
        <v>102</v>
      </c>
      <c r="R1748" t="s">
        <v>219</v>
      </c>
      <c r="S1748" t="s">
        <v>33</v>
      </c>
      <c r="T1748" t="s">
        <v>34</v>
      </c>
      <c r="U1748">
        <v>210</v>
      </c>
      <c r="V1748">
        <v>910</v>
      </c>
      <c r="W1748">
        <v>998</v>
      </c>
      <c r="Y1748" t="s">
        <v>3157</v>
      </c>
      <c r="Z1748" t="s">
        <v>1645</v>
      </c>
      <c r="AA1748">
        <v>34.010899999999999</v>
      </c>
      <c r="AB1748">
        <v>-118.3002</v>
      </c>
      <c r="AC1748">
        <f t="shared" si="27"/>
        <v>1</v>
      </c>
    </row>
    <row r="1749" spans="1:29" x14ac:dyDescent="0.35">
      <c r="A1749">
        <v>201208499</v>
      </c>
      <c r="B1749" s="1">
        <v>43895</v>
      </c>
      <c r="C1749" s="1">
        <v>43894</v>
      </c>
      <c r="D1749">
        <v>2110</v>
      </c>
      <c r="E1749">
        <v>12</v>
      </c>
      <c r="F1749" t="s">
        <v>68</v>
      </c>
      <c r="G1749">
        <v>1251</v>
      </c>
      <c r="H1749">
        <v>2</v>
      </c>
      <c r="I1749">
        <v>740</v>
      </c>
      <c r="J1749" t="s">
        <v>224</v>
      </c>
      <c r="K1749" t="s">
        <v>1477</v>
      </c>
      <c r="L1749">
        <v>43</v>
      </c>
      <c r="M1749" t="s">
        <v>94</v>
      </c>
      <c r="N1749" t="s">
        <v>163</v>
      </c>
      <c r="O1749">
        <v>502</v>
      </c>
      <c r="P1749" t="s">
        <v>47</v>
      </c>
      <c r="S1749" t="s">
        <v>40</v>
      </c>
      <c r="T1749" t="s">
        <v>41</v>
      </c>
      <c r="U1749">
        <v>740</v>
      </c>
      <c r="Y1749" t="s">
        <v>3158</v>
      </c>
      <c r="AA1749">
        <v>33.977600000000002</v>
      </c>
      <c r="AB1749">
        <v>-118.32940000000001</v>
      </c>
      <c r="AC1749">
        <f t="shared" si="27"/>
        <v>0</v>
      </c>
    </row>
    <row r="1750" spans="1:29" x14ac:dyDescent="0.35">
      <c r="A1750">
        <v>200206487</v>
      </c>
      <c r="B1750" s="1">
        <v>43880</v>
      </c>
      <c r="C1750" s="1">
        <v>43880</v>
      </c>
      <c r="D1750">
        <v>1930</v>
      </c>
      <c r="E1750">
        <v>2</v>
      </c>
      <c r="F1750" t="s">
        <v>56</v>
      </c>
      <c r="G1750">
        <v>279</v>
      </c>
      <c r="H1750">
        <v>2</v>
      </c>
      <c r="I1750">
        <v>624</v>
      </c>
      <c r="J1750" t="s">
        <v>171</v>
      </c>
      <c r="K1750" t="s">
        <v>3159</v>
      </c>
      <c r="L1750">
        <v>62</v>
      </c>
      <c r="M1750" t="s">
        <v>94</v>
      </c>
      <c r="N1750" t="s">
        <v>95</v>
      </c>
      <c r="O1750">
        <v>501</v>
      </c>
      <c r="P1750" t="s">
        <v>164</v>
      </c>
      <c r="Q1750">
        <v>400</v>
      </c>
      <c r="R1750" t="s">
        <v>143</v>
      </c>
      <c r="S1750" t="s">
        <v>84</v>
      </c>
      <c r="T1750" t="s">
        <v>85</v>
      </c>
      <c r="U1750">
        <v>624</v>
      </c>
      <c r="Y1750" t="s">
        <v>3160</v>
      </c>
      <c r="AA1750">
        <v>34.046399999999998</v>
      </c>
      <c r="AB1750">
        <v>-118.27079999999999</v>
      </c>
      <c r="AC1750">
        <f t="shared" si="27"/>
        <v>0</v>
      </c>
    </row>
    <row r="1751" spans="1:29" x14ac:dyDescent="0.35">
      <c r="A1751">
        <v>200305547</v>
      </c>
      <c r="B1751" s="1">
        <v>43857</v>
      </c>
      <c r="C1751" s="1">
        <v>43856</v>
      </c>
      <c r="D1751">
        <v>2110</v>
      </c>
      <c r="E1751">
        <v>3</v>
      </c>
      <c r="F1751" t="s">
        <v>43</v>
      </c>
      <c r="G1751">
        <v>334</v>
      </c>
      <c r="H1751">
        <v>1</v>
      </c>
      <c r="I1751">
        <v>510</v>
      </c>
      <c r="J1751" t="s">
        <v>29</v>
      </c>
      <c r="L1751">
        <v>0</v>
      </c>
      <c r="O1751">
        <v>101</v>
      </c>
      <c r="P1751" t="s">
        <v>32</v>
      </c>
      <c r="S1751" t="s">
        <v>40</v>
      </c>
      <c r="T1751" t="s">
        <v>41</v>
      </c>
      <c r="U1751">
        <v>510</v>
      </c>
      <c r="Y1751" t="s">
        <v>927</v>
      </c>
      <c r="Z1751" t="s">
        <v>3161</v>
      </c>
      <c r="AA1751">
        <v>34.0276</v>
      </c>
      <c r="AB1751">
        <v>-118.3327</v>
      </c>
      <c r="AC1751">
        <f t="shared" si="27"/>
        <v>0</v>
      </c>
    </row>
    <row r="1752" spans="1:29" x14ac:dyDescent="0.35">
      <c r="A1752">
        <v>200314695</v>
      </c>
      <c r="B1752" s="1">
        <v>44037</v>
      </c>
      <c r="C1752" s="1">
        <v>44036</v>
      </c>
      <c r="D1752">
        <v>1800</v>
      </c>
      <c r="E1752">
        <v>3</v>
      </c>
      <c r="F1752" t="s">
        <v>43</v>
      </c>
      <c r="G1752">
        <v>328</v>
      </c>
      <c r="H1752">
        <v>1</v>
      </c>
      <c r="I1752">
        <v>510</v>
      </c>
      <c r="J1752" t="s">
        <v>29</v>
      </c>
      <c r="L1752">
        <v>0</v>
      </c>
      <c r="O1752">
        <v>101</v>
      </c>
      <c r="P1752" t="s">
        <v>32</v>
      </c>
      <c r="S1752" t="s">
        <v>40</v>
      </c>
      <c r="T1752" t="s">
        <v>41</v>
      </c>
      <c r="U1752">
        <v>510</v>
      </c>
      <c r="Y1752" t="s">
        <v>3162</v>
      </c>
      <c r="AA1752">
        <v>34.025799999999997</v>
      </c>
      <c r="AB1752">
        <v>-118.27970000000001</v>
      </c>
      <c r="AC1752">
        <f t="shared" si="27"/>
        <v>0</v>
      </c>
    </row>
    <row r="1753" spans="1:29" x14ac:dyDescent="0.35">
      <c r="A1753">
        <v>200118574</v>
      </c>
      <c r="B1753" s="1">
        <v>44101</v>
      </c>
      <c r="C1753" s="1">
        <v>44101</v>
      </c>
      <c r="D1753">
        <v>1430</v>
      </c>
      <c r="E1753">
        <v>1</v>
      </c>
      <c r="F1753" t="s">
        <v>36</v>
      </c>
      <c r="G1753">
        <v>174</v>
      </c>
      <c r="H1753">
        <v>2</v>
      </c>
      <c r="I1753">
        <v>930</v>
      </c>
      <c r="J1753" t="s">
        <v>339</v>
      </c>
      <c r="K1753" t="s">
        <v>3163</v>
      </c>
      <c r="L1753">
        <v>27</v>
      </c>
      <c r="M1753" t="s">
        <v>30</v>
      </c>
      <c r="N1753" t="s">
        <v>73</v>
      </c>
      <c r="O1753">
        <v>502</v>
      </c>
      <c r="P1753" t="s">
        <v>47</v>
      </c>
      <c r="Q1753">
        <v>511</v>
      </c>
      <c r="R1753" t="s">
        <v>151</v>
      </c>
      <c r="S1753" t="s">
        <v>40</v>
      </c>
      <c r="T1753" t="s">
        <v>41</v>
      </c>
      <c r="U1753">
        <v>930</v>
      </c>
      <c r="Y1753" t="s">
        <v>1784</v>
      </c>
      <c r="AA1753">
        <v>34.043700000000001</v>
      </c>
      <c r="AB1753">
        <v>-118.2518</v>
      </c>
      <c r="AC1753">
        <f t="shared" si="27"/>
        <v>0</v>
      </c>
    </row>
    <row r="1754" spans="1:29" x14ac:dyDescent="0.35">
      <c r="A1754">
        <v>200104459</v>
      </c>
      <c r="B1754" s="1">
        <v>43833</v>
      </c>
      <c r="C1754" s="1">
        <v>43833</v>
      </c>
      <c r="D1754">
        <v>1940</v>
      </c>
      <c r="E1754">
        <v>1</v>
      </c>
      <c r="F1754" t="s">
        <v>36</v>
      </c>
      <c r="G1754">
        <v>181</v>
      </c>
      <c r="H1754">
        <v>1</v>
      </c>
      <c r="I1754">
        <v>330</v>
      </c>
      <c r="J1754" t="s">
        <v>37</v>
      </c>
      <c r="K1754" t="s">
        <v>2607</v>
      </c>
      <c r="L1754">
        <v>23</v>
      </c>
      <c r="M1754" t="s">
        <v>30</v>
      </c>
      <c r="N1754" t="s">
        <v>163</v>
      </c>
      <c r="O1754">
        <v>741</v>
      </c>
      <c r="P1754" t="s">
        <v>3164</v>
      </c>
      <c r="S1754" t="s">
        <v>40</v>
      </c>
      <c r="T1754" t="s">
        <v>41</v>
      </c>
      <c r="U1754">
        <v>330</v>
      </c>
      <c r="Y1754" t="s">
        <v>3165</v>
      </c>
      <c r="AA1754">
        <v>34.043100000000003</v>
      </c>
      <c r="AB1754">
        <v>-118.2692</v>
      </c>
      <c r="AC1754">
        <f t="shared" si="27"/>
        <v>0</v>
      </c>
    </row>
    <row r="1755" spans="1:29" x14ac:dyDescent="0.35">
      <c r="A1755">
        <v>200312037</v>
      </c>
      <c r="B1755" s="1">
        <v>43979</v>
      </c>
      <c r="C1755" s="1">
        <v>43978</v>
      </c>
      <c r="D1755">
        <v>2110</v>
      </c>
      <c r="E1755">
        <v>3</v>
      </c>
      <c r="F1755" t="s">
        <v>43</v>
      </c>
      <c r="G1755">
        <v>374</v>
      </c>
      <c r="H1755">
        <v>2</v>
      </c>
      <c r="I1755">
        <v>624</v>
      </c>
      <c r="J1755" t="s">
        <v>171</v>
      </c>
      <c r="K1755" t="s">
        <v>3166</v>
      </c>
      <c r="L1755">
        <v>30</v>
      </c>
      <c r="M1755" t="s">
        <v>30</v>
      </c>
      <c r="N1755" t="s">
        <v>163</v>
      </c>
      <c r="O1755">
        <v>401</v>
      </c>
      <c r="P1755" t="s">
        <v>231</v>
      </c>
      <c r="Q1755">
        <v>400</v>
      </c>
      <c r="R1755" t="s">
        <v>143</v>
      </c>
      <c r="S1755" t="s">
        <v>40</v>
      </c>
      <c r="T1755" t="s">
        <v>41</v>
      </c>
      <c r="U1755">
        <v>624</v>
      </c>
      <c r="Y1755" t="s">
        <v>752</v>
      </c>
      <c r="Z1755" t="s">
        <v>3167</v>
      </c>
      <c r="AA1755">
        <v>34.014800000000001</v>
      </c>
      <c r="AB1755">
        <v>-118.3222</v>
      </c>
      <c r="AC1755">
        <f t="shared" si="27"/>
        <v>0</v>
      </c>
    </row>
    <row r="1756" spans="1:29" x14ac:dyDescent="0.35">
      <c r="A1756">
        <v>201219827</v>
      </c>
      <c r="B1756" s="1">
        <v>44076</v>
      </c>
      <c r="C1756" s="1">
        <v>44070</v>
      </c>
      <c r="D1756">
        <v>1000</v>
      </c>
      <c r="E1756">
        <v>12</v>
      </c>
      <c r="F1756" t="s">
        <v>68</v>
      </c>
      <c r="G1756">
        <v>1239</v>
      </c>
      <c r="H1756">
        <v>2</v>
      </c>
      <c r="I1756">
        <v>624</v>
      </c>
      <c r="J1756" t="s">
        <v>171</v>
      </c>
      <c r="K1756" t="s">
        <v>3168</v>
      </c>
      <c r="L1756">
        <v>66</v>
      </c>
      <c r="M1756" t="s">
        <v>94</v>
      </c>
      <c r="N1756" t="s">
        <v>163</v>
      </c>
      <c r="O1756">
        <v>403</v>
      </c>
      <c r="P1756" t="s">
        <v>337</v>
      </c>
      <c r="Q1756">
        <v>400</v>
      </c>
      <c r="R1756" t="s">
        <v>143</v>
      </c>
      <c r="S1756" t="s">
        <v>40</v>
      </c>
      <c r="T1756" t="s">
        <v>41</v>
      </c>
      <c r="U1756">
        <v>624</v>
      </c>
      <c r="Y1756" t="s">
        <v>3169</v>
      </c>
      <c r="AA1756">
        <v>33.988300000000002</v>
      </c>
      <c r="AB1756">
        <v>-118.2915</v>
      </c>
      <c r="AC1756">
        <f t="shared" si="27"/>
        <v>0</v>
      </c>
    </row>
    <row r="1757" spans="1:29" x14ac:dyDescent="0.35">
      <c r="A1757">
        <v>201226396</v>
      </c>
      <c r="B1757" s="1">
        <v>44179</v>
      </c>
      <c r="C1757" s="1">
        <v>44179</v>
      </c>
      <c r="D1757">
        <v>1400</v>
      </c>
      <c r="E1757">
        <v>12</v>
      </c>
      <c r="F1757" t="s">
        <v>68</v>
      </c>
      <c r="G1757">
        <v>1203</v>
      </c>
      <c r="H1757">
        <v>2</v>
      </c>
      <c r="I1757">
        <v>745</v>
      </c>
      <c r="J1757" t="s">
        <v>139</v>
      </c>
      <c r="K1757" t="s">
        <v>239</v>
      </c>
      <c r="L1757">
        <v>31</v>
      </c>
      <c r="M1757" t="s">
        <v>94</v>
      </c>
      <c r="N1757" t="s">
        <v>95</v>
      </c>
      <c r="O1757">
        <v>502</v>
      </c>
      <c r="P1757" t="s">
        <v>47</v>
      </c>
      <c r="S1757" t="s">
        <v>40</v>
      </c>
      <c r="T1757" t="s">
        <v>41</v>
      </c>
      <c r="U1757">
        <v>745</v>
      </c>
      <c r="Y1757" t="s">
        <v>3170</v>
      </c>
      <c r="AA1757">
        <v>34.002800000000001</v>
      </c>
      <c r="AB1757">
        <v>-118.3096</v>
      </c>
      <c r="AC1757">
        <f t="shared" si="27"/>
        <v>0</v>
      </c>
    </row>
    <row r="1758" spans="1:29" x14ac:dyDescent="0.35">
      <c r="A1758">
        <v>201106986</v>
      </c>
      <c r="B1758" s="1">
        <v>43896</v>
      </c>
      <c r="C1758" s="1">
        <v>43896</v>
      </c>
      <c r="D1758">
        <v>1330</v>
      </c>
      <c r="E1758">
        <v>11</v>
      </c>
      <c r="F1758" t="s">
        <v>64</v>
      </c>
      <c r="G1758">
        <v>1102</v>
      </c>
      <c r="H1758">
        <v>1</v>
      </c>
      <c r="I1758">
        <v>440</v>
      </c>
      <c r="J1758" t="s">
        <v>213</v>
      </c>
      <c r="K1758">
        <v>344</v>
      </c>
      <c r="L1758">
        <v>0</v>
      </c>
      <c r="M1758" t="s">
        <v>30</v>
      </c>
      <c r="N1758" t="s">
        <v>31</v>
      </c>
      <c r="O1758">
        <v>203</v>
      </c>
      <c r="P1758" t="s">
        <v>101</v>
      </c>
      <c r="S1758" t="s">
        <v>84</v>
      </c>
      <c r="T1758" t="s">
        <v>85</v>
      </c>
      <c r="U1758">
        <v>440</v>
      </c>
      <c r="Y1758" t="s">
        <v>3171</v>
      </c>
      <c r="AA1758">
        <v>34.136699999999998</v>
      </c>
      <c r="AB1758">
        <v>-118.2713</v>
      </c>
      <c r="AC1758">
        <f t="shared" si="27"/>
        <v>0</v>
      </c>
    </row>
    <row r="1759" spans="1:29" x14ac:dyDescent="0.35">
      <c r="A1759">
        <v>200906595</v>
      </c>
      <c r="B1759" s="1">
        <v>43888</v>
      </c>
      <c r="C1759" s="1">
        <v>43886</v>
      </c>
      <c r="D1759">
        <v>1048</v>
      </c>
      <c r="E1759">
        <v>9</v>
      </c>
      <c r="F1759" t="s">
        <v>49</v>
      </c>
      <c r="G1759">
        <v>948</v>
      </c>
      <c r="H1759">
        <v>1</v>
      </c>
      <c r="I1759">
        <v>440</v>
      </c>
      <c r="J1759" t="s">
        <v>213</v>
      </c>
      <c r="K1759" t="s">
        <v>2040</v>
      </c>
      <c r="L1759">
        <v>29</v>
      </c>
      <c r="M1759" t="s">
        <v>94</v>
      </c>
      <c r="N1759" t="s">
        <v>31</v>
      </c>
      <c r="O1759">
        <v>119</v>
      </c>
      <c r="P1759" t="s">
        <v>333</v>
      </c>
      <c r="S1759" t="s">
        <v>40</v>
      </c>
      <c r="T1759" t="s">
        <v>41</v>
      </c>
      <c r="U1759">
        <v>440</v>
      </c>
      <c r="Y1759" t="s">
        <v>3172</v>
      </c>
      <c r="AA1759">
        <v>34.172199999999997</v>
      </c>
      <c r="AB1759">
        <v>-118.4247</v>
      </c>
      <c r="AC1759">
        <f t="shared" si="27"/>
        <v>0</v>
      </c>
    </row>
    <row r="1760" spans="1:29" x14ac:dyDescent="0.35">
      <c r="A1760">
        <v>200815495</v>
      </c>
      <c r="B1760" s="1">
        <v>44124</v>
      </c>
      <c r="C1760" s="1">
        <v>44119</v>
      </c>
      <c r="D1760">
        <v>1515</v>
      </c>
      <c r="E1760">
        <v>8</v>
      </c>
      <c r="F1760" t="s">
        <v>109</v>
      </c>
      <c r="G1760">
        <v>817</v>
      </c>
      <c r="H1760">
        <v>2</v>
      </c>
      <c r="I1760">
        <v>886</v>
      </c>
      <c r="J1760" t="s">
        <v>657</v>
      </c>
      <c r="K1760" t="s">
        <v>3173</v>
      </c>
      <c r="L1760">
        <v>55</v>
      </c>
      <c r="M1760" t="s">
        <v>94</v>
      </c>
      <c r="N1760" t="s">
        <v>163</v>
      </c>
      <c r="O1760">
        <v>801</v>
      </c>
      <c r="P1760" t="s">
        <v>381</v>
      </c>
      <c r="Q1760">
        <v>511</v>
      </c>
      <c r="R1760" t="s">
        <v>151</v>
      </c>
      <c r="S1760" t="s">
        <v>40</v>
      </c>
      <c r="T1760" t="s">
        <v>41</v>
      </c>
      <c r="U1760">
        <v>886</v>
      </c>
      <c r="Y1760" t="s">
        <v>664</v>
      </c>
      <c r="Z1760" t="s">
        <v>3174</v>
      </c>
      <c r="AA1760">
        <v>34.058799999999998</v>
      </c>
      <c r="AB1760">
        <v>-118.4439</v>
      </c>
      <c r="AC1760">
        <f t="shared" si="27"/>
        <v>0</v>
      </c>
    </row>
    <row r="1761" spans="1:29" x14ac:dyDescent="0.35">
      <c r="A1761">
        <v>200114823</v>
      </c>
      <c r="B1761" s="1">
        <v>44026</v>
      </c>
      <c r="C1761" s="1">
        <v>44026</v>
      </c>
      <c r="D1761">
        <v>2230</v>
      </c>
      <c r="E1761">
        <v>1</v>
      </c>
      <c r="F1761" t="s">
        <v>36</v>
      </c>
      <c r="G1761">
        <v>162</v>
      </c>
      <c r="H1761">
        <v>1</v>
      </c>
      <c r="I1761">
        <v>761</v>
      </c>
      <c r="J1761" t="s">
        <v>403</v>
      </c>
      <c r="K1761" t="s">
        <v>3175</v>
      </c>
      <c r="L1761">
        <v>34</v>
      </c>
      <c r="M1761" t="s">
        <v>30</v>
      </c>
      <c r="N1761" t="s">
        <v>163</v>
      </c>
      <c r="O1761">
        <v>102</v>
      </c>
      <c r="P1761" t="s">
        <v>186</v>
      </c>
      <c r="Q1761">
        <v>512</v>
      </c>
      <c r="R1761" t="s">
        <v>2684</v>
      </c>
      <c r="S1761" t="s">
        <v>84</v>
      </c>
      <c r="T1761" t="s">
        <v>85</v>
      </c>
      <c r="U1761">
        <v>761</v>
      </c>
      <c r="Y1761" t="s">
        <v>483</v>
      </c>
      <c r="Z1761" t="s">
        <v>482</v>
      </c>
      <c r="AA1761">
        <v>34.0473</v>
      </c>
      <c r="AB1761">
        <v>-118.25660000000001</v>
      </c>
      <c r="AC1761">
        <f t="shared" si="27"/>
        <v>0</v>
      </c>
    </row>
    <row r="1762" spans="1:29" x14ac:dyDescent="0.35">
      <c r="A1762">
        <v>200511775</v>
      </c>
      <c r="B1762" s="1">
        <v>44025</v>
      </c>
      <c r="C1762" s="1">
        <v>44024</v>
      </c>
      <c r="D1762">
        <v>1500</v>
      </c>
      <c r="E1762">
        <v>5</v>
      </c>
      <c r="F1762" t="s">
        <v>98</v>
      </c>
      <c r="G1762">
        <v>504</v>
      </c>
      <c r="H1762">
        <v>1</v>
      </c>
      <c r="I1762">
        <v>310</v>
      </c>
      <c r="J1762" t="s">
        <v>71</v>
      </c>
      <c r="K1762" t="s">
        <v>3176</v>
      </c>
      <c r="L1762">
        <v>50</v>
      </c>
      <c r="M1762" t="s">
        <v>30</v>
      </c>
      <c r="N1762" t="s">
        <v>73</v>
      </c>
      <c r="O1762">
        <v>707</v>
      </c>
      <c r="P1762" t="s">
        <v>280</v>
      </c>
      <c r="S1762" t="s">
        <v>40</v>
      </c>
      <c r="T1762" t="s">
        <v>41</v>
      </c>
      <c r="U1762">
        <v>310</v>
      </c>
      <c r="Y1762" t="s">
        <v>3177</v>
      </c>
      <c r="AA1762">
        <v>33.845700000000001</v>
      </c>
      <c r="AB1762">
        <v>-118.3092</v>
      </c>
      <c r="AC1762">
        <f t="shared" si="27"/>
        <v>0</v>
      </c>
    </row>
    <row r="1763" spans="1:29" x14ac:dyDescent="0.35">
      <c r="A1763">
        <v>200218354</v>
      </c>
      <c r="B1763" s="1">
        <v>44173</v>
      </c>
      <c r="C1763" s="1">
        <v>44173</v>
      </c>
      <c r="D1763">
        <v>345</v>
      </c>
      <c r="E1763">
        <v>2</v>
      </c>
      <c r="F1763" t="s">
        <v>56</v>
      </c>
      <c r="G1763">
        <v>238</v>
      </c>
      <c r="H1763">
        <v>1</v>
      </c>
      <c r="I1763">
        <v>330</v>
      </c>
      <c r="J1763" t="s">
        <v>37</v>
      </c>
      <c r="K1763" t="s">
        <v>3178</v>
      </c>
      <c r="L1763">
        <v>57</v>
      </c>
      <c r="M1763" t="s">
        <v>30</v>
      </c>
      <c r="N1763" t="s">
        <v>95</v>
      </c>
      <c r="O1763">
        <v>707</v>
      </c>
      <c r="P1763" t="s">
        <v>280</v>
      </c>
      <c r="S1763" t="s">
        <v>40</v>
      </c>
      <c r="T1763" t="s">
        <v>41</v>
      </c>
      <c r="U1763">
        <v>330</v>
      </c>
      <c r="Y1763" t="s">
        <v>3179</v>
      </c>
      <c r="AA1763">
        <v>34.062800000000003</v>
      </c>
      <c r="AB1763">
        <v>-118.25530000000001</v>
      </c>
      <c r="AC1763">
        <f t="shared" si="27"/>
        <v>0</v>
      </c>
    </row>
    <row r="1764" spans="1:29" x14ac:dyDescent="0.35">
      <c r="A1764">
        <v>200413673</v>
      </c>
      <c r="B1764" s="1">
        <v>44114</v>
      </c>
      <c r="C1764" s="1">
        <v>44114</v>
      </c>
      <c r="D1764">
        <v>1615</v>
      </c>
      <c r="E1764">
        <v>4</v>
      </c>
      <c r="F1764" t="s">
        <v>54</v>
      </c>
      <c r="G1764">
        <v>455</v>
      </c>
      <c r="H1764">
        <v>2</v>
      </c>
      <c r="I1764">
        <v>740</v>
      </c>
      <c r="J1764" t="s">
        <v>224</v>
      </c>
      <c r="K1764" t="s">
        <v>1201</v>
      </c>
      <c r="L1764">
        <v>26</v>
      </c>
      <c r="M1764" t="s">
        <v>94</v>
      </c>
      <c r="N1764" t="s">
        <v>95</v>
      </c>
      <c r="O1764">
        <v>123</v>
      </c>
      <c r="P1764" t="s">
        <v>290</v>
      </c>
      <c r="S1764" t="s">
        <v>40</v>
      </c>
      <c r="T1764" t="s">
        <v>41</v>
      </c>
      <c r="U1764">
        <v>740</v>
      </c>
      <c r="Y1764" t="s">
        <v>3180</v>
      </c>
      <c r="AA1764">
        <v>34.051499999999997</v>
      </c>
      <c r="AB1764">
        <v>-118.21299999999999</v>
      </c>
      <c r="AC1764">
        <f t="shared" si="27"/>
        <v>0</v>
      </c>
    </row>
    <row r="1765" spans="1:29" x14ac:dyDescent="0.35">
      <c r="A1765">
        <v>201111417</v>
      </c>
      <c r="B1765" s="1">
        <v>44026</v>
      </c>
      <c r="C1765" s="1">
        <v>44024</v>
      </c>
      <c r="D1765">
        <v>1900</v>
      </c>
      <c r="E1765">
        <v>11</v>
      </c>
      <c r="F1765" t="s">
        <v>64</v>
      </c>
      <c r="G1765">
        <v>1158</v>
      </c>
      <c r="H1765">
        <v>1</v>
      </c>
      <c r="I1765">
        <v>420</v>
      </c>
      <c r="J1765" t="s">
        <v>352</v>
      </c>
      <c r="K1765" t="s">
        <v>670</v>
      </c>
      <c r="L1765">
        <v>39</v>
      </c>
      <c r="M1765" t="s">
        <v>30</v>
      </c>
      <c r="N1765" t="s">
        <v>73</v>
      </c>
      <c r="O1765">
        <v>101</v>
      </c>
      <c r="P1765" t="s">
        <v>32</v>
      </c>
      <c r="S1765" t="s">
        <v>40</v>
      </c>
      <c r="T1765" t="s">
        <v>41</v>
      </c>
      <c r="U1765">
        <v>420</v>
      </c>
      <c r="Y1765" t="s">
        <v>3181</v>
      </c>
      <c r="AA1765">
        <v>34.095199999999998</v>
      </c>
      <c r="AB1765">
        <v>-118.2119</v>
      </c>
      <c r="AC1765">
        <f t="shared" si="27"/>
        <v>0</v>
      </c>
    </row>
    <row r="1766" spans="1:29" x14ac:dyDescent="0.35">
      <c r="A1766">
        <v>200900643</v>
      </c>
      <c r="B1766" s="1">
        <v>43903</v>
      </c>
      <c r="C1766" s="1">
        <v>43903</v>
      </c>
      <c r="D1766">
        <v>1400</v>
      </c>
      <c r="E1766">
        <v>9</v>
      </c>
      <c r="F1766" t="s">
        <v>49</v>
      </c>
      <c r="G1766">
        <v>964</v>
      </c>
      <c r="H1766">
        <v>2</v>
      </c>
      <c r="I1766">
        <v>354</v>
      </c>
      <c r="J1766" t="s">
        <v>167</v>
      </c>
      <c r="K1766">
        <v>1402</v>
      </c>
      <c r="L1766">
        <v>0</v>
      </c>
      <c r="M1766" t="s">
        <v>46</v>
      </c>
      <c r="N1766" t="s">
        <v>46</v>
      </c>
      <c r="O1766">
        <v>101</v>
      </c>
      <c r="P1766" t="s">
        <v>32</v>
      </c>
      <c r="S1766" t="s">
        <v>33</v>
      </c>
      <c r="T1766" t="s">
        <v>34</v>
      </c>
      <c r="U1766">
        <v>354</v>
      </c>
      <c r="Y1766" t="s">
        <v>3182</v>
      </c>
      <c r="Z1766" t="s">
        <v>3183</v>
      </c>
      <c r="AA1766">
        <v>34.157600000000002</v>
      </c>
      <c r="AB1766">
        <v>-118.43899999999999</v>
      </c>
      <c r="AC1766">
        <f t="shared" si="27"/>
        <v>1</v>
      </c>
    </row>
    <row r="1767" spans="1:29" x14ac:dyDescent="0.35">
      <c r="A1767">
        <v>200808720</v>
      </c>
      <c r="B1767" s="1">
        <v>43946</v>
      </c>
      <c r="C1767" s="1">
        <v>43943</v>
      </c>
      <c r="D1767">
        <v>1400</v>
      </c>
      <c r="E1767">
        <v>8</v>
      </c>
      <c r="F1767" t="s">
        <v>109</v>
      </c>
      <c r="G1767">
        <v>847</v>
      </c>
      <c r="H1767">
        <v>1</v>
      </c>
      <c r="I1767">
        <v>420</v>
      </c>
      <c r="J1767" t="s">
        <v>352</v>
      </c>
      <c r="K1767" t="s">
        <v>1991</v>
      </c>
      <c r="L1767">
        <v>29</v>
      </c>
      <c r="M1767" t="s">
        <v>94</v>
      </c>
      <c r="N1767" t="s">
        <v>1145</v>
      </c>
      <c r="O1767">
        <v>502</v>
      </c>
      <c r="P1767" t="s">
        <v>47</v>
      </c>
      <c r="S1767" t="s">
        <v>40</v>
      </c>
      <c r="T1767" t="s">
        <v>41</v>
      </c>
      <c r="U1767">
        <v>420</v>
      </c>
      <c r="Y1767" t="s">
        <v>3184</v>
      </c>
      <c r="AA1767">
        <v>34.0501</v>
      </c>
      <c r="AB1767">
        <v>-118.4144</v>
      </c>
      <c r="AC1767">
        <f t="shared" si="27"/>
        <v>0</v>
      </c>
    </row>
    <row r="1768" spans="1:29" x14ac:dyDescent="0.35">
      <c r="A1768">
        <v>200916665</v>
      </c>
      <c r="B1768" s="1">
        <v>44135</v>
      </c>
      <c r="C1768" s="1">
        <v>44135</v>
      </c>
      <c r="D1768">
        <v>1100</v>
      </c>
      <c r="E1768">
        <v>9</v>
      </c>
      <c r="F1768" t="s">
        <v>49</v>
      </c>
      <c r="G1768">
        <v>985</v>
      </c>
      <c r="H1768">
        <v>1</v>
      </c>
      <c r="I1768">
        <v>230</v>
      </c>
      <c r="J1768" t="s">
        <v>161</v>
      </c>
      <c r="K1768" t="s">
        <v>3185</v>
      </c>
      <c r="L1768">
        <v>72</v>
      </c>
      <c r="M1768" t="s">
        <v>94</v>
      </c>
      <c r="N1768" t="s">
        <v>73</v>
      </c>
      <c r="O1768">
        <v>101</v>
      </c>
      <c r="P1768" t="s">
        <v>32</v>
      </c>
      <c r="Q1768">
        <v>503</v>
      </c>
      <c r="R1768" t="s">
        <v>3186</v>
      </c>
      <c r="S1768" t="s">
        <v>33</v>
      </c>
      <c r="T1768" t="s">
        <v>34</v>
      </c>
      <c r="U1768">
        <v>230</v>
      </c>
      <c r="V1768">
        <v>998</v>
      </c>
      <c r="Y1768" t="s">
        <v>3187</v>
      </c>
      <c r="AA1768">
        <v>34.149799999999999</v>
      </c>
      <c r="AB1768">
        <v>-118.4421</v>
      </c>
      <c r="AC1768">
        <f t="shared" si="27"/>
        <v>1</v>
      </c>
    </row>
    <row r="1769" spans="1:29" x14ac:dyDescent="0.35">
      <c r="A1769">
        <v>200612181</v>
      </c>
      <c r="B1769" s="1">
        <v>44016</v>
      </c>
      <c r="C1769" s="1">
        <v>44015</v>
      </c>
      <c r="D1769">
        <v>830</v>
      </c>
      <c r="E1769">
        <v>6</v>
      </c>
      <c r="F1769" t="s">
        <v>91</v>
      </c>
      <c r="G1769">
        <v>647</v>
      </c>
      <c r="H1769">
        <v>2</v>
      </c>
      <c r="I1769">
        <v>624</v>
      </c>
      <c r="J1769" t="s">
        <v>171</v>
      </c>
      <c r="K1769" t="s">
        <v>3188</v>
      </c>
      <c r="L1769">
        <v>76</v>
      </c>
      <c r="M1769" t="s">
        <v>30</v>
      </c>
      <c r="N1769" t="s">
        <v>95</v>
      </c>
      <c r="O1769">
        <v>108</v>
      </c>
      <c r="P1769" t="s">
        <v>105</v>
      </c>
      <c r="Q1769">
        <v>400</v>
      </c>
      <c r="R1769" t="s">
        <v>143</v>
      </c>
      <c r="S1769" t="s">
        <v>40</v>
      </c>
      <c r="T1769" t="s">
        <v>41</v>
      </c>
      <c r="U1769">
        <v>624</v>
      </c>
      <c r="Y1769" t="s">
        <v>366</v>
      </c>
      <c r="AA1769">
        <v>34.097999999999999</v>
      </c>
      <c r="AB1769">
        <v>-118.3266</v>
      </c>
      <c r="AC1769">
        <f t="shared" si="27"/>
        <v>0</v>
      </c>
    </row>
    <row r="1770" spans="1:29" x14ac:dyDescent="0.35">
      <c r="A1770">
        <v>201225017</v>
      </c>
      <c r="B1770" s="1">
        <v>44158</v>
      </c>
      <c r="C1770" s="1">
        <v>44156</v>
      </c>
      <c r="D1770">
        <v>1730</v>
      </c>
      <c r="E1770">
        <v>12</v>
      </c>
      <c r="F1770" t="s">
        <v>68</v>
      </c>
      <c r="G1770">
        <v>1267</v>
      </c>
      <c r="H1770">
        <v>1</v>
      </c>
      <c r="I1770">
        <v>510</v>
      </c>
      <c r="J1770" t="s">
        <v>29</v>
      </c>
      <c r="L1770">
        <v>0</v>
      </c>
      <c r="O1770">
        <v>104</v>
      </c>
      <c r="P1770" t="s">
        <v>201</v>
      </c>
      <c r="S1770" t="s">
        <v>40</v>
      </c>
      <c r="T1770" t="s">
        <v>41</v>
      </c>
      <c r="U1770">
        <v>510</v>
      </c>
      <c r="Y1770" t="s">
        <v>3189</v>
      </c>
      <c r="AA1770">
        <v>33.962200000000003</v>
      </c>
      <c r="AB1770">
        <v>-118.2834</v>
      </c>
      <c r="AC1770">
        <f t="shared" si="27"/>
        <v>0</v>
      </c>
    </row>
    <row r="1771" spans="1:29" x14ac:dyDescent="0.35">
      <c r="A1771">
        <v>200107955</v>
      </c>
      <c r="B1771" s="1">
        <v>43887</v>
      </c>
      <c r="C1771" s="1">
        <v>43886</v>
      </c>
      <c r="D1771">
        <v>1950</v>
      </c>
      <c r="E1771">
        <v>1</v>
      </c>
      <c r="F1771" t="s">
        <v>36</v>
      </c>
      <c r="G1771">
        <v>156</v>
      </c>
      <c r="H1771">
        <v>2</v>
      </c>
      <c r="I1771">
        <v>624</v>
      </c>
      <c r="J1771" t="s">
        <v>171</v>
      </c>
      <c r="K1771" t="s">
        <v>3190</v>
      </c>
      <c r="L1771">
        <v>61</v>
      </c>
      <c r="M1771" t="s">
        <v>94</v>
      </c>
      <c r="N1771" t="s">
        <v>73</v>
      </c>
      <c r="O1771">
        <v>102</v>
      </c>
      <c r="P1771" t="s">
        <v>186</v>
      </c>
      <c r="Q1771">
        <v>400</v>
      </c>
      <c r="R1771" t="s">
        <v>143</v>
      </c>
      <c r="S1771" t="s">
        <v>33</v>
      </c>
      <c r="T1771" t="s">
        <v>34</v>
      </c>
      <c r="U1771">
        <v>624</v>
      </c>
      <c r="Y1771" t="s">
        <v>677</v>
      </c>
      <c r="Z1771" t="s">
        <v>2332</v>
      </c>
      <c r="AA1771">
        <v>34.044600000000003</v>
      </c>
      <c r="AB1771">
        <v>-118.245</v>
      </c>
      <c r="AC1771">
        <f t="shared" si="27"/>
        <v>1</v>
      </c>
    </row>
    <row r="1772" spans="1:29" x14ac:dyDescent="0.35">
      <c r="A1772">
        <v>200608669</v>
      </c>
      <c r="B1772" s="1">
        <v>43925</v>
      </c>
      <c r="C1772" s="1">
        <v>43925</v>
      </c>
      <c r="D1772">
        <v>300</v>
      </c>
      <c r="E1772">
        <v>6</v>
      </c>
      <c r="F1772" t="s">
        <v>91</v>
      </c>
      <c r="G1772">
        <v>656</v>
      </c>
      <c r="H1772">
        <v>2</v>
      </c>
      <c r="I1772">
        <v>624</v>
      </c>
      <c r="J1772" t="s">
        <v>171</v>
      </c>
      <c r="K1772" t="s">
        <v>3191</v>
      </c>
      <c r="L1772">
        <v>46</v>
      </c>
      <c r="M1772" t="s">
        <v>30</v>
      </c>
      <c r="N1772" t="s">
        <v>163</v>
      </c>
      <c r="O1772">
        <v>502</v>
      </c>
      <c r="P1772" t="s">
        <v>47</v>
      </c>
      <c r="Q1772">
        <v>400</v>
      </c>
      <c r="R1772" t="s">
        <v>143</v>
      </c>
      <c r="S1772" t="s">
        <v>40</v>
      </c>
      <c r="T1772" t="s">
        <v>41</v>
      </c>
      <c r="U1772">
        <v>624</v>
      </c>
      <c r="Y1772" t="s">
        <v>3192</v>
      </c>
      <c r="AA1772">
        <v>34.088900000000002</v>
      </c>
      <c r="AB1772">
        <v>-118.32769999999999</v>
      </c>
      <c r="AC1772">
        <f t="shared" si="27"/>
        <v>0</v>
      </c>
    </row>
    <row r="1773" spans="1:29" x14ac:dyDescent="0.35">
      <c r="A1773">
        <v>200412410</v>
      </c>
      <c r="B1773" s="1">
        <v>44077</v>
      </c>
      <c r="C1773" s="1">
        <v>44077</v>
      </c>
      <c r="D1773">
        <v>500</v>
      </c>
      <c r="E1773">
        <v>4</v>
      </c>
      <c r="F1773" t="s">
        <v>54</v>
      </c>
      <c r="G1773">
        <v>464</v>
      </c>
      <c r="H1773">
        <v>2</v>
      </c>
      <c r="I1773">
        <v>745</v>
      </c>
      <c r="J1773" t="s">
        <v>139</v>
      </c>
      <c r="K1773" t="s">
        <v>1162</v>
      </c>
      <c r="L1773">
        <v>64</v>
      </c>
      <c r="M1773" t="s">
        <v>30</v>
      </c>
      <c r="N1773" t="s">
        <v>95</v>
      </c>
      <c r="O1773">
        <v>108</v>
      </c>
      <c r="P1773" t="s">
        <v>105</v>
      </c>
      <c r="S1773" t="s">
        <v>40</v>
      </c>
      <c r="T1773" t="s">
        <v>41</v>
      </c>
      <c r="U1773">
        <v>745</v>
      </c>
      <c r="Y1773" t="s">
        <v>1517</v>
      </c>
      <c r="AA1773">
        <v>34.044499999999999</v>
      </c>
      <c r="AB1773">
        <v>-118.2116</v>
      </c>
      <c r="AC1773">
        <f t="shared" si="27"/>
        <v>0</v>
      </c>
    </row>
    <row r="1774" spans="1:29" x14ac:dyDescent="0.35">
      <c r="A1774">
        <v>200405825</v>
      </c>
      <c r="B1774" s="1">
        <v>43878</v>
      </c>
      <c r="C1774" s="1">
        <v>43878</v>
      </c>
      <c r="D1774">
        <v>200</v>
      </c>
      <c r="E1774">
        <v>4</v>
      </c>
      <c r="F1774" t="s">
        <v>54</v>
      </c>
      <c r="G1774">
        <v>473</v>
      </c>
      <c r="H1774">
        <v>1</v>
      </c>
      <c r="I1774">
        <v>310</v>
      </c>
      <c r="J1774" t="s">
        <v>71</v>
      </c>
      <c r="K1774" t="s">
        <v>3193</v>
      </c>
      <c r="L1774">
        <v>0</v>
      </c>
      <c r="M1774" t="s">
        <v>46</v>
      </c>
      <c r="N1774" t="s">
        <v>46</v>
      </c>
      <c r="O1774">
        <v>210</v>
      </c>
      <c r="P1774" t="s">
        <v>183</v>
      </c>
      <c r="S1774" t="s">
        <v>40</v>
      </c>
      <c r="T1774" t="s">
        <v>41</v>
      </c>
      <c r="U1774">
        <v>310</v>
      </c>
      <c r="Y1774" t="s">
        <v>3194</v>
      </c>
      <c r="AA1774">
        <v>34.037599999999998</v>
      </c>
      <c r="AB1774">
        <v>-118.2166</v>
      </c>
      <c r="AC1774">
        <f t="shared" si="27"/>
        <v>0</v>
      </c>
    </row>
    <row r="1775" spans="1:29" x14ac:dyDescent="0.35">
      <c r="A1775">
        <v>201301192</v>
      </c>
      <c r="B1775" s="1">
        <v>44193</v>
      </c>
      <c r="C1775" s="1">
        <v>44193</v>
      </c>
      <c r="D1775">
        <v>30</v>
      </c>
      <c r="E1775">
        <v>13</v>
      </c>
      <c r="F1775" t="s">
        <v>62</v>
      </c>
      <c r="G1775">
        <v>1317</v>
      </c>
      <c r="H1775">
        <v>1</v>
      </c>
      <c r="I1775">
        <v>341</v>
      </c>
      <c r="J1775" t="s">
        <v>157</v>
      </c>
      <c r="K1775" t="s">
        <v>3195</v>
      </c>
      <c r="L1775">
        <v>49</v>
      </c>
      <c r="M1775" t="s">
        <v>30</v>
      </c>
      <c r="N1775" t="s">
        <v>31</v>
      </c>
      <c r="O1775">
        <v>935</v>
      </c>
      <c r="P1775" t="s">
        <v>3196</v>
      </c>
      <c r="S1775" t="s">
        <v>40</v>
      </c>
      <c r="T1775" t="s">
        <v>41</v>
      </c>
      <c r="U1775">
        <v>341</v>
      </c>
      <c r="Y1775" t="s">
        <v>3197</v>
      </c>
      <c r="AA1775">
        <v>34.020099999999999</v>
      </c>
      <c r="AB1775">
        <v>-118.2428</v>
      </c>
      <c r="AC1775">
        <f t="shared" si="27"/>
        <v>0</v>
      </c>
    </row>
    <row r="1776" spans="1:29" x14ac:dyDescent="0.35">
      <c r="A1776">
        <v>200607854</v>
      </c>
      <c r="B1776" s="1">
        <v>43903</v>
      </c>
      <c r="C1776" s="1">
        <v>43903</v>
      </c>
      <c r="D1776">
        <v>545</v>
      </c>
      <c r="E1776">
        <v>6</v>
      </c>
      <c r="F1776" t="s">
        <v>91</v>
      </c>
      <c r="G1776">
        <v>645</v>
      </c>
      <c r="H1776">
        <v>1</v>
      </c>
      <c r="I1776">
        <v>310</v>
      </c>
      <c r="J1776" t="s">
        <v>71</v>
      </c>
      <c r="K1776" t="s">
        <v>3198</v>
      </c>
      <c r="L1776">
        <v>60</v>
      </c>
      <c r="M1776" t="s">
        <v>30</v>
      </c>
      <c r="N1776" t="s">
        <v>95</v>
      </c>
      <c r="O1776">
        <v>502</v>
      </c>
      <c r="P1776" t="s">
        <v>47</v>
      </c>
      <c r="S1776" t="s">
        <v>40</v>
      </c>
      <c r="T1776" t="s">
        <v>41</v>
      </c>
      <c r="U1776">
        <v>310</v>
      </c>
      <c r="Y1776" t="s">
        <v>3199</v>
      </c>
      <c r="AA1776">
        <v>34.1006</v>
      </c>
      <c r="AB1776">
        <v>-118.3417</v>
      </c>
      <c r="AC1776">
        <f t="shared" si="27"/>
        <v>0</v>
      </c>
    </row>
    <row r="1777" spans="1:29" x14ac:dyDescent="0.35">
      <c r="A1777">
        <v>200713063</v>
      </c>
      <c r="B1777" s="1">
        <v>44065</v>
      </c>
      <c r="C1777" s="1">
        <v>44065</v>
      </c>
      <c r="D1777">
        <v>2000</v>
      </c>
      <c r="E1777">
        <v>7</v>
      </c>
      <c r="F1777" t="s">
        <v>28</v>
      </c>
      <c r="G1777">
        <v>722</v>
      </c>
      <c r="H1777">
        <v>2</v>
      </c>
      <c r="I1777">
        <v>956</v>
      </c>
      <c r="J1777" t="s">
        <v>328</v>
      </c>
      <c r="K1777" t="s">
        <v>3200</v>
      </c>
      <c r="L1777">
        <v>35</v>
      </c>
      <c r="M1777" t="s">
        <v>94</v>
      </c>
      <c r="N1777" t="s">
        <v>95</v>
      </c>
      <c r="O1777">
        <v>502</v>
      </c>
      <c r="P1777" t="s">
        <v>47</v>
      </c>
      <c r="Q1777">
        <v>511</v>
      </c>
      <c r="R1777" t="s">
        <v>151</v>
      </c>
      <c r="S1777" t="s">
        <v>40</v>
      </c>
      <c r="T1777" t="s">
        <v>41</v>
      </c>
      <c r="U1777">
        <v>956</v>
      </c>
      <c r="Y1777" t="s">
        <v>2901</v>
      </c>
      <c r="AA1777">
        <v>34.072099999999999</v>
      </c>
      <c r="AB1777">
        <v>-118.3733</v>
      </c>
      <c r="AC1777">
        <f t="shared" si="27"/>
        <v>0</v>
      </c>
    </row>
    <row r="1778" spans="1:29" x14ac:dyDescent="0.35">
      <c r="A1778">
        <v>200914822</v>
      </c>
      <c r="B1778" s="1">
        <v>44091</v>
      </c>
      <c r="C1778" s="1">
        <v>44044</v>
      </c>
      <c r="D1778">
        <v>800</v>
      </c>
      <c r="E1778">
        <v>9</v>
      </c>
      <c r="F1778" t="s">
        <v>49</v>
      </c>
      <c r="G1778">
        <v>991</v>
      </c>
      <c r="H1778">
        <v>2</v>
      </c>
      <c r="I1778">
        <v>354</v>
      </c>
      <c r="J1778" t="s">
        <v>167</v>
      </c>
      <c r="K1778" t="s">
        <v>978</v>
      </c>
      <c r="L1778">
        <v>53</v>
      </c>
      <c r="M1778" t="s">
        <v>30</v>
      </c>
      <c r="N1778" t="s">
        <v>31</v>
      </c>
      <c r="O1778">
        <v>501</v>
      </c>
      <c r="P1778" t="s">
        <v>164</v>
      </c>
      <c r="S1778" t="s">
        <v>40</v>
      </c>
      <c r="T1778" t="s">
        <v>41</v>
      </c>
      <c r="U1778">
        <v>354</v>
      </c>
      <c r="Y1778" t="s">
        <v>3201</v>
      </c>
      <c r="AA1778">
        <v>34.140099999999997</v>
      </c>
      <c r="AB1778">
        <v>-118.46939999999999</v>
      </c>
      <c r="AC1778">
        <f t="shared" si="27"/>
        <v>0</v>
      </c>
    </row>
    <row r="1779" spans="1:29" x14ac:dyDescent="0.35">
      <c r="A1779">
        <v>201220125</v>
      </c>
      <c r="B1779" s="1">
        <v>44081</v>
      </c>
      <c r="C1779" s="1">
        <v>44081</v>
      </c>
      <c r="D1779">
        <v>200</v>
      </c>
      <c r="E1779">
        <v>12</v>
      </c>
      <c r="F1779" t="s">
        <v>68</v>
      </c>
      <c r="G1779">
        <v>1251</v>
      </c>
      <c r="H1779">
        <v>1</v>
      </c>
      <c r="I1779">
        <v>440</v>
      </c>
      <c r="J1779" t="s">
        <v>213</v>
      </c>
      <c r="K1779" t="s">
        <v>3202</v>
      </c>
      <c r="L1779">
        <v>59</v>
      </c>
      <c r="M1779" t="s">
        <v>94</v>
      </c>
      <c r="N1779" t="s">
        <v>163</v>
      </c>
      <c r="O1779">
        <v>103</v>
      </c>
      <c r="P1779" t="s">
        <v>146</v>
      </c>
      <c r="Q1779">
        <v>400</v>
      </c>
      <c r="R1779" t="s">
        <v>143</v>
      </c>
      <c r="S1779" t="s">
        <v>33</v>
      </c>
      <c r="T1779" t="s">
        <v>34</v>
      </c>
      <c r="U1779">
        <v>440</v>
      </c>
      <c r="Y1779" t="s">
        <v>3203</v>
      </c>
      <c r="AA1779">
        <v>33.974499999999999</v>
      </c>
      <c r="AB1779">
        <v>-118.3335</v>
      </c>
      <c r="AC1779">
        <f t="shared" si="27"/>
        <v>1</v>
      </c>
    </row>
    <row r="1780" spans="1:29" x14ac:dyDescent="0.35">
      <c r="A1780">
        <v>200706007</v>
      </c>
      <c r="B1780" s="1">
        <v>43873</v>
      </c>
      <c r="C1780" s="1">
        <v>43872</v>
      </c>
      <c r="D1780">
        <v>2130</v>
      </c>
      <c r="E1780">
        <v>7</v>
      </c>
      <c r="F1780" t="s">
        <v>28</v>
      </c>
      <c r="G1780">
        <v>701</v>
      </c>
      <c r="H1780">
        <v>1</v>
      </c>
      <c r="I1780">
        <v>330</v>
      </c>
      <c r="J1780" t="s">
        <v>37</v>
      </c>
      <c r="K1780" t="s">
        <v>3204</v>
      </c>
      <c r="L1780">
        <v>30</v>
      </c>
      <c r="M1780" t="s">
        <v>30</v>
      </c>
      <c r="N1780" t="s">
        <v>73</v>
      </c>
      <c r="O1780">
        <v>101</v>
      </c>
      <c r="P1780" t="s">
        <v>32</v>
      </c>
      <c r="S1780" t="s">
        <v>33</v>
      </c>
      <c r="T1780" t="s">
        <v>34</v>
      </c>
      <c r="U1780">
        <v>330</v>
      </c>
      <c r="V1780">
        <v>998</v>
      </c>
      <c r="Y1780" t="s">
        <v>3205</v>
      </c>
      <c r="AA1780">
        <v>34.084200000000003</v>
      </c>
      <c r="AB1780">
        <v>-118.37649999999999</v>
      </c>
      <c r="AC1780">
        <f t="shared" si="27"/>
        <v>1</v>
      </c>
    </row>
    <row r="1781" spans="1:29" x14ac:dyDescent="0.35">
      <c r="A1781">
        <v>201105016</v>
      </c>
      <c r="B1781" s="1">
        <v>43854</v>
      </c>
      <c r="C1781" s="1">
        <v>43854</v>
      </c>
      <c r="D1781">
        <v>800</v>
      </c>
      <c r="E1781">
        <v>11</v>
      </c>
      <c r="F1781" t="s">
        <v>64</v>
      </c>
      <c r="G1781">
        <v>1101</v>
      </c>
      <c r="H1781">
        <v>1</v>
      </c>
      <c r="I1781">
        <v>761</v>
      </c>
      <c r="J1781" t="s">
        <v>403</v>
      </c>
      <c r="K1781" t="s">
        <v>3206</v>
      </c>
      <c r="L1781">
        <v>59</v>
      </c>
      <c r="M1781" t="s">
        <v>30</v>
      </c>
      <c r="N1781" t="s">
        <v>31</v>
      </c>
      <c r="O1781">
        <v>109</v>
      </c>
      <c r="P1781" t="s">
        <v>1043</v>
      </c>
      <c r="Q1781">
        <v>212</v>
      </c>
      <c r="R1781" t="s">
        <v>1167</v>
      </c>
      <c r="S1781" t="s">
        <v>33</v>
      </c>
      <c r="T1781" t="s">
        <v>34</v>
      </c>
      <c r="U1781">
        <v>761</v>
      </c>
      <c r="V1781">
        <v>930</v>
      </c>
      <c r="W1781">
        <v>998</v>
      </c>
      <c r="Y1781" t="s">
        <v>3207</v>
      </c>
      <c r="AA1781">
        <v>34.151600000000002</v>
      </c>
      <c r="AB1781">
        <v>-118.2859</v>
      </c>
      <c r="AC1781">
        <f t="shared" si="27"/>
        <v>1</v>
      </c>
    </row>
    <row r="1782" spans="1:29" x14ac:dyDescent="0.35">
      <c r="A1782">
        <v>201221140</v>
      </c>
      <c r="B1782" s="1">
        <v>44096</v>
      </c>
      <c r="C1782" s="1">
        <v>44045</v>
      </c>
      <c r="D1782">
        <v>1200</v>
      </c>
      <c r="E1782">
        <v>12</v>
      </c>
      <c r="F1782" t="s">
        <v>68</v>
      </c>
      <c r="G1782">
        <v>1252</v>
      </c>
      <c r="H1782">
        <v>1</v>
      </c>
      <c r="I1782">
        <v>510</v>
      </c>
      <c r="J1782" t="s">
        <v>29</v>
      </c>
      <c r="L1782">
        <v>0</v>
      </c>
      <c r="O1782">
        <v>707</v>
      </c>
      <c r="P1782" t="s">
        <v>280</v>
      </c>
      <c r="S1782" t="s">
        <v>40</v>
      </c>
      <c r="T1782" t="s">
        <v>41</v>
      </c>
      <c r="U1782">
        <v>510</v>
      </c>
      <c r="Y1782" t="s">
        <v>3208</v>
      </c>
      <c r="AA1782">
        <v>33.974600000000002</v>
      </c>
      <c r="AB1782">
        <v>-118.32080000000001</v>
      </c>
      <c r="AC1782">
        <f t="shared" si="27"/>
        <v>0</v>
      </c>
    </row>
    <row r="1783" spans="1:29" x14ac:dyDescent="0.35">
      <c r="A1783">
        <v>201013997</v>
      </c>
      <c r="B1783" s="1">
        <v>44117</v>
      </c>
      <c r="C1783" s="1">
        <v>44117</v>
      </c>
      <c r="D1783">
        <v>1350</v>
      </c>
      <c r="E1783">
        <v>10</v>
      </c>
      <c r="F1783" t="s">
        <v>103</v>
      </c>
      <c r="G1783">
        <v>1077</v>
      </c>
      <c r="H1783">
        <v>1</v>
      </c>
      <c r="I1783">
        <v>341</v>
      </c>
      <c r="J1783" t="s">
        <v>157</v>
      </c>
      <c r="K1783" t="s">
        <v>3209</v>
      </c>
      <c r="L1783">
        <v>54</v>
      </c>
      <c r="M1783" t="s">
        <v>94</v>
      </c>
      <c r="N1783" t="s">
        <v>73</v>
      </c>
      <c r="O1783">
        <v>203</v>
      </c>
      <c r="P1783" t="s">
        <v>101</v>
      </c>
      <c r="S1783" t="s">
        <v>33</v>
      </c>
      <c r="T1783" t="s">
        <v>34</v>
      </c>
      <c r="U1783">
        <v>341</v>
      </c>
      <c r="Y1783" t="s">
        <v>3210</v>
      </c>
      <c r="AA1783">
        <v>34.161099999999998</v>
      </c>
      <c r="AB1783">
        <v>-118.5116</v>
      </c>
      <c r="AC1783">
        <f t="shared" si="27"/>
        <v>1</v>
      </c>
    </row>
    <row r="1784" spans="1:29" x14ac:dyDescent="0.35">
      <c r="A1784">
        <v>200304403</v>
      </c>
      <c r="B1784" s="1">
        <v>43836</v>
      </c>
      <c r="C1784" s="1">
        <v>43836</v>
      </c>
      <c r="D1784">
        <v>1815</v>
      </c>
      <c r="E1784">
        <v>3</v>
      </c>
      <c r="F1784" t="s">
        <v>43</v>
      </c>
      <c r="G1784">
        <v>363</v>
      </c>
      <c r="H1784">
        <v>2</v>
      </c>
      <c r="I1784">
        <v>624</v>
      </c>
      <c r="J1784" t="s">
        <v>171</v>
      </c>
      <c r="K1784" t="s">
        <v>3211</v>
      </c>
      <c r="L1784">
        <v>52</v>
      </c>
      <c r="M1784" t="s">
        <v>94</v>
      </c>
      <c r="N1784" t="s">
        <v>95</v>
      </c>
      <c r="O1784">
        <v>108</v>
      </c>
      <c r="P1784" t="s">
        <v>105</v>
      </c>
      <c r="Q1784">
        <v>400</v>
      </c>
      <c r="R1784" t="s">
        <v>143</v>
      </c>
      <c r="S1784" t="s">
        <v>40</v>
      </c>
      <c r="T1784" t="s">
        <v>41</v>
      </c>
      <c r="U1784">
        <v>624</v>
      </c>
      <c r="Y1784" t="s">
        <v>3212</v>
      </c>
      <c r="AA1784">
        <v>34.007199999999997</v>
      </c>
      <c r="AB1784">
        <v>-118.3373</v>
      </c>
      <c r="AC1784">
        <f t="shared" si="27"/>
        <v>0</v>
      </c>
    </row>
    <row r="1785" spans="1:29" x14ac:dyDescent="0.35">
      <c r="A1785">
        <v>201013916</v>
      </c>
      <c r="B1785" s="1">
        <v>44114</v>
      </c>
      <c r="C1785" s="1">
        <v>44113</v>
      </c>
      <c r="D1785">
        <v>1700</v>
      </c>
      <c r="E1785">
        <v>10</v>
      </c>
      <c r="F1785" t="s">
        <v>103</v>
      </c>
      <c r="G1785">
        <v>1063</v>
      </c>
      <c r="H1785">
        <v>2</v>
      </c>
      <c r="I1785">
        <v>740</v>
      </c>
      <c r="J1785" t="s">
        <v>224</v>
      </c>
      <c r="K1785" t="s">
        <v>3213</v>
      </c>
      <c r="L1785">
        <v>0</v>
      </c>
      <c r="M1785" t="s">
        <v>30</v>
      </c>
      <c r="N1785" t="s">
        <v>73</v>
      </c>
      <c r="O1785">
        <v>702</v>
      </c>
      <c r="P1785" t="s">
        <v>552</v>
      </c>
      <c r="S1785" t="s">
        <v>40</v>
      </c>
      <c r="T1785" t="s">
        <v>41</v>
      </c>
      <c r="U1785">
        <v>740</v>
      </c>
      <c r="Y1785" t="s">
        <v>3214</v>
      </c>
      <c r="AA1785">
        <v>34.172199999999997</v>
      </c>
      <c r="AB1785">
        <v>-118.54470000000001</v>
      </c>
      <c r="AC1785">
        <f t="shared" si="27"/>
        <v>0</v>
      </c>
    </row>
    <row r="1786" spans="1:29" x14ac:dyDescent="0.35">
      <c r="A1786">
        <v>200218624</v>
      </c>
      <c r="B1786" s="1">
        <v>44180</v>
      </c>
      <c r="C1786" s="1">
        <v>44179</v>
      </c>
      <c r="D1786">
        <v>1730</v>
      </c>
      <c r="E1786">
        <v>2</v>
      </c>
      <c r="F1786" t="s">
        <v>56</v>
      </c>
      <c r="G1786">
        <v>238</v>
      </c>
      <c r="H1786">
        <v>1</v>
      </c>
      <c r="I1786">
        <v>510</v>
      </c>
      <c r="J1786" t="s">
        <v>29</v>
      </c>
      <c r="L1786">
        <v>0</v>
      </c>
      <c r="O1786">
        <v>101</v>
      </c>
      <c r="P1786" t="s">
        <v>32</v>
      </c>
      <c r="S1786" t="s">
        <v>40</v>
      </c>
      <c r="T1786" t="s">
        <v>41</v>
      </c>
      <c r="U1786">
        <v>510</v>
      </c>
      <c r="Y1786" t="s">
        <v>3215</v>
      </c>
      <c r="AA1786">
        <v>34.0642</v>
      </c>
      <c r="AB1786">
        <v>-118.25700000000001</v>
      </c>
      <c r="AC1786">
        <f t="shared" si="27"/>
        <v>0</v>
      </c>
    </row>
    <row r="1787" spans="1:29" x14ac:dyDescent="0.35">
      <c r="A1787">
        <v>200705376</v>
      </c>
      <c r="B1787" s="1">
        <v>43859</v>
      </c>
      <c r="C1787" s="1">
        <v>43859</v>
      </c>
      <c r="D1787">
        <v>1702</v>
      </c>
      <c r="E1787">
        <v>7</v>
      </c>
      <c r="F1787" t="s">
        <v>28</v>
      </c>
      <c r="G1787">
        <v>702</v>
      </c>
      <c r="H1787">
        <v>1</v>
      </c>
      <c r="I1787">
        <v>440</v>
      </c>
      <c r="J1787" t="s">
        <v>213</v>
      </c>
      <c r="K1787">
        <v>344</v>
      </c>
      <c r="L1787">
        <v>29</v>
      </c>
      <c r="M1787" t="s">
        <v>94</v>
      </c>
      <c r="N1787" t="s">
        <v>31</v>
      </c>
      <c r="O1787">
        <v>501</v>
      </c>
      <c r="P1787" t="s">
        <v>164</v>
      </c>
      <c r="S1787" t="s">
        <v>40</v>
      </c>
      <c r="T1787" t="s">
        <v>41</v>
      </c>
      <c r="U1787">
        <v>440</v>
      </c>
      <c r="Y1787" t="s">
        <v>3216</v>
      </c>
      <c r="AA1787">
        <v>34.083599999999997</v>
      </c>
      <c r="AB1787">
        <v>-118.3522</v>
      </c>
      <c r="AC1787">
        <f t="shared" si="27"/>
        <v>0</v>
      </c>
    </row>
    <row r="1788" spans="1:29" x14ac:dyDescent="0.35">
      <c r="A1788">
        <v>200216032</v>
      </c>
      <c r="B1788" s="1">
        <v>44115</v>
      </c>
      <c r="C1788" s="1">
        <v>44115</v>
      </c>
      <c r="D1788">
        <v>1237</v>
      </c>
      <c r="E1788">
        <v>2</v>
      </c>
      <c r="F1788" t="s">
        <v>56</v>
      </c>
      <c r="G1788">
        <v>219</v>
      </c>
      <c r="H1788">
        <v>1</v>
      </c>
      <c r="I1788">
        <v>210</v>
      </c>
      <c r="J1788" t="s">
        <v>149</v>
      </c>
      <c r="K1788" t="s">
        <v>3217</v>
      </c>
      <c r="L1788">
        <v>0</v>
      </c>
      <c r="M1788" t="s">
        <v>46</v>
      </c>
      <c r="N1788" t="s">
        <v>46</v>
      </c>
      <c r="O1788">
        <v>402</v>
      </c>
      <c r="P1788" t="s">
        <v>195</v>
      </c>
      <c r="Q1788">
        <v>102</v>
      </c>
      <c r="R1788" t="s">
        <v>219</v>
      </c>
      <c r="S1788" t="s">
        <v>33</v>
      </c>
      <c r="T1788" t="s">
        <v>34</v>
      </c>
      <c r="U1788">
        <v>210</v>
      </c>
      <c r="V1788">
        <v>998</v>
      </c>
      <c r="Y1788" t="s">
        <v>3218</v>
      </c>
      <c r="AA1788">
        <v>34.066899999999997</v>
      </c>
      <c r="AB1788">
        <v>-118.25149999999999</v>
      </c>
      <c r="AC1788">
        <f t="shared" si="27"/>
        <v>1</v>
      </c>
    </row>
    <row r="1789" spans="1:29" x14ac:dyDescent="0.35">
      <c r="A1789">
        <v>201016098</v>
      </c>
      <c r="B1789" s="1">
        <v>44179</v>
      </c>
      <c r="C1789" s="1">
        <v>44179</v>
      </c>
      <c r="D1789">
        <v>1257</v>
      </c>
      <c r="E1789">
        <v>10</v>
      </c>
      <c r="F1789" t="s">
        <v>103</v>
      </c>
      <c r="G1789">
        <v>1029</v>
      </c>
      <c r="H1789">
        <v>1</v>
      </c>
      <c r="I1789">
        <v>331</v>
      </c>
      <c r="J1789" t="s">
        <v>233</v>
      </c>
      <c r="K1789">
        <v>1402</v>
      </c>
      <c r="L1789">
        <v>31</v>
      </c>
      <c r="M1789" t="s">
        <v>94</v>
      </c>
      <c r="N1789" t="s">
        <v>2504</v>
      </c>
      <c r="O1789">
        <v>101</v>
      </c>
      <c r="P1789" t="s">
        <v>32</v>
      </c>
      <c r="S1789" t="s">
        <v>40</v>
      </c>
      <c r="T1789" t="s">
        <v>41</v>
      </c>
      <c r="U1789">
        <v>331</v>
      </c>
      <c r="Y1789" t="s">
        <v>929</v>
      </c>
      <c r="Z1789" t="s">
        <v>3219</v>
      </c>
      <c r="AA1789">
        <v>34.197600000000001</v>
      </c>
      <c r="AB1789">
        <v>-118.47929999999999</v>
      </c>
      <c r="AC1789">
        <f t="shared" si="27"/>
        <v>0</v>
      </c>
    </row>
    <row r="1790" spans="1:29" x14ac:dyDescent="0.35">
      <c r="A1790">
        <v>201105275</v>
      </c>
      <c r="B1790" s="1">
        <v>43860</v>
      </c>
      <c r="C1790" s="1">
        <v>43859</v>
      </c>
      <c r="D1790">
        <v>1700</v>
      </c>
      <c r="E1790">
        <v>11</v>
      </c>
      <c r="F1790" t="s">
        <v>64</v>
      </c>
      <c r="G1790">
        <v>1137</v>
      </c>
      <c r="H1790">
        <v>1</v>
      </c>
      <c r="I1790">
        <v>330</v>
      </c>
      <c r="J1790" t="s">
        <v>37</v>
      </c>
      <c r="K1790" t="s">
        <v>1647</v>
      </c>
      <c r="L1790">
        <v>36</v>
      </c>
      <c r="M1790" t="s">
        <v>30</v>
      </c>
      <c r="N1790" t="s">
        <v>95</v>
      </c>
      <c r="O1790">
        <v>101</v>
      </c>
      <c r="P1790" t="s">
        <v>32</v>
      </c>
      <c r="Q1790">
        <v>500</v>
      </c>
      <c r="R1790" t="s">
        <v>184</v>
      </c>
      <c r="S1790" t="s">
        <v>40</v>
      </c>
      <c r="T1790" t="s">
        <v>41</v>
      </c>
      <c r="U1790">
        <v>330</v>
      </c>
      <c r="Y1790" t="s">
        <v>3220</v>
      </c>
      <c r="AA1790">
        <v>34.110900000000001</v>
      </c>
      <c r="AB1790">
        <v>-118.2016</v>
      </c>
      <c r="AC1790">
        <f t="shared" si="27"/>
        <v>0</v>
      </c>
    </row>
    <row r="1791" spans="1:29" x14ac:dyDescent="0.35">
      <c r="A1791">
        <v>201009948</v>
      </c>
      <c r="B1791" s="1">
        <v>43995</v>
      </c>
      <c r="C1791" s="1">
        <v>43995</v>
      </c>
      <c r="D1791">
        <v>430</v>
      </c>
      <c r="E1791">
        <v>10</v>
      </c>
      <c r="F1791" t="s">
        <v>103</v>
      </c>
      <c r="G1791">
        <v>1065</v>
      </c>
      <c r="H1791">
        <v>1</v>
      </c>
      <c r="I1791">
        <v>510</v>
      </c>
      <c r="J1791" t="s">
        <v>29</v>
      </c>
      <c r="L1791">
        <v>0</v>
      </c>
      <c r="O1791">
        <v>123</v>
      </c>
      <c r="P1791" t="s">
        <v>290</v>
      </c>
      <c r="S1791" t="s">
        <v>33</v>
      </c>
      <c r="T1791" t="s">
        <v>34</v>
      </c>
      <c r="U1791">
        <v>510</v>
      </c>
      <c r="Y1791" t="s">
        <v>3221</v>
      </c>
      <c r="AA1791">
        <v>34.167000000000002</v>
      </c>
      <c r="AB1791">
        <v>-118.52030000000001</v>
      </c>
      <c r="AC1791">
        <f t="shared" si="27"/>
        <v>1</v>
      </c>
    </row>
    <row r="1792" spans="1:29" x14ac:dyDescent="0.35">
      <c r="A1792">
        <v>200319799</v>
      </c>
      <c r="B1792" s="1">
        <v>44138</v>
      </c>
      <c r="C1792" s="1">
        <v>44137</v>
      </c>
      <c r="D1792">
        <v>2330</v>
      </c>
      <c r="E1792">
        <v>3</v>
      </c>
      <c r="F1792" t="s">
        <v>43</v>
      </c>
      <c r="G1792">
        <v>393</v>
      </c>
      <c r="H1792">
        <v>2</v>
      </c>
      <c r="I1792">
        <v>624</v>
      </c>
      <c r="J1792" t="s">
        <v>171</v>
      </c>
      <c r="K1792" t="s">
        <v>3222</v>
      </c>
      <c r="L1792">
        <v>54</v>
      </c>
      <c r="M1792" t="s">
        <v>94</v>
      </c>
      <c r="N1792" t="s">
        <v>163</v>
      </c>
      <c r="O1792">
        <v>108</v>
      </c>
      <c r="P1792" t="s">
        <v>105</v>
      </c>
      <c r="Q1792">
        <v>400</v>
      </c>
      <c r="R1792" t="s">
        <v>143</v>
      </c>
      <c r="S1792" t="s">
        <v>40</v>
      </c>
      <c r="T1792" t="s">
        <v>41</v>
      </c>
      <c r="U1792">
        <v>624</v>
      </c>
      <c r="Y1792" t="s">
        <v>3223</v>
      </c>
      <c r="AA1792">
        <v>34.005400000000002</v>
      </c>
      <c r="AB1792">
        <v>-118.3297</v>
      </c>
      <c r="AC1792">
        <f t="shared" si="27"/>
        <v>0</v>
      </c>
    </row>
    <row r="1793" spans="1:29" x14ac:dyDescent="0.35">
      <c r="A1793">
        <v>201114543</v>
      </c>
      <c r="B1793" s="1">
        <v>44115</v>
      </c>
      <c r="C1793" s="1">
        <v>44115</v>
      </c>
      <c r="D1793">
        <v>1420</v>
      </c>
      <c r="E1793">
        <v>11</v>
      </c>
      <c r="F1793" t="s">
        <v>64</v>
      </c>
      <c r="G1793">
        <v>1141</v>
      </c>
      <c r="H1793">
        <v>1</v>
      </c>
      <c r="I1793">
        <v>236</v>
      </c>
      <c r="J1793" t="s">
        <v>692</v>
      </c>
      <c r="K1793" t="s">
        <v>3224</v>
      </c>
      <c r="L1793">
        <v>55</v>
      </c>
      <c r="M1793" t="s">
        <v>30</v>
      </c>
      <c r="N1793" t="s">
        <v>163</v>
      </c>
      <c r="O1793">
        <v>101</v>
      </c>
      <c r="P1793" t="s">
        <v>32</v>
      </c>
      <c r="Q1793">
        <v>512</v>
      </c>
      <c r="R1793" t="s">
        <v>2684</v>
      </c>
      <c r="S1793" t="s">
        <v>40</v>
      </c>
      <c r="T1793" t="s">
        <v>41</v>
      </c>
      <c r="U1793">
        <v>236</v>
      </c>
      <c r="Y1793" t="s">
        <v>89</v>
      </c>
      <c r="Z1793" t="s">
        <v>3225</v>
      </c>
      <c r="AA1793">
        <v>34.105400000000003</v>
      </c>
      <c r="AB1793">
        <v>-118.29179999999999</v>
      </c>
      <c r="AC1793">
        <f t="shared" si="27"/>
        <v>0</v>
      </c>
    </row>
    <row r="1794" spans="1:29" x14ac:dyDescent="0.35">
      <c r="A1794">
        <v>200120632</v>
      </c>
      <c r="B1794" s="1">
        <v>44140</v>
      </c>
      <c r="C1794" s="1">
        <v>44123</v>
      </c>
      <c r="D1794">
        <v>1900</v>
      </c>
      <c r="E1794">
        <v>1</v>
      </c>
      <c r="F1794" t="s">
        <v>36</v>
      </c>
      <c r="G1794">
        <v>182</v>
      </c>
      <c r="H1794">
        <v>1</v>
      </c>
      <c r="I1794">
        <v>341</v>
      </c>
      <c r="J1794" t="s">
        <v>157</v>
      </c>
      <c r="K1794" t="s">
        <v>3226</v>
      </c>
      <c r="L1794">
        <v>23</v>
      </c>
      <c r="M1794" t="s">
        <v>30</v>
      </c>
      <c r="N1794" t="s">
        <v>73</v>
      </c>
      <c r="O1794">
        <v>502</v>
      </c>
      <c r="P1794" t="s">
        <v>47</v>
      </c>
      <c r="S1794" t="s">
        <v>40</v>
      </c>
      <c r="T1794" t="s">
        <v>41</v>
      </c>
      <c r="U1794">
        <v>341</v>
      </c>
      <c r="Y1794" t="s">
        <v>42</v>
      </c>
      <c r="AA1794">
        <v>34.043799999999997</v>
      </c>
      <c r="AB1794">
        <v>-118.2634</v>
      </c>
      <c r="AC1794">
        <f t="shared" si="27"/>
        <v>0</v>
      </c>
    </row>
    <row r="1795" spans="1:29" x14ac:dyDescent="0.35">
      <c r="A1795">
        <v>200400501</v>
      </c>
      <c r="B1795" s="1">
        <v>43831</v>
      </c>
      <c r="C1795" s="1">
        <v>43831</v>
      </c>
      <c r="D1795">
        <v>200</v>
      </c>
      <c r="E1795">
        <v>4</v>
      </c>
      <c r="F1795" t="s">
        <v>54</v>
      </c>
      <c r="G1795">
        <v>442</v>
      </c>
      <c r="H1795">
        <v>1</v>
      </c>
      <c r="I1795">
        <v>121</v>
      </c>
      <c r="J1795" t="s">
        <v>227</v>
      </c>
      <c r="K1795" t="s">
        <v>3227</v>
      </c>
      <c r="L1795">
        <v>23</v>
      </c>
      <c r="M1795" t="s">
        <v>94</v>
      </c>
      <c r="N1795" t="s">
        <v>95</v>
      </c>
      <c r="O1795">
        <v>501</v>
      </c>
      <c r="P1795" t="s">
        <v>164</v>
      </c>
      <c r="Q1795">
        <v>400</v>
      </c>
      <c r="R1795" t="s">
        <v>143</v>
      </c>
      <c r="S1795" t="s">
        <v>33</v>
      </c>
      <c r="T1795" t="s">
        <v>34</v>
      </c>
      <c r="U1795">
        <v>121</v>
      </c>
      <c r="V1795">
        <v>998</v>
      </c>
      <c r="Y1795" t="s">
        <v>3228</v>
      </c>
      <c r="AA1795">
        <v>34.057299999999998</v>
      </c>
      <c r="AB1795">
        <v>-118.21259999999999</v>
      </c>
      <c r="AC1795">
        <f t="shared" ref="AC1795:AC1858" si="28">IF(OR((S:S)="CC", S:S="AA",S:S="JA"), 1, 0)</f>
        <v>1</v>
      </c>
    </row>
    <row r="1796" spans="1:29" x14ac:dyDescent="0.35">
      <c r="A1796">
        <v>200811626</v>
      </c>
      <c r="B1796" s="1">
        <v>44020</v>
      </c>
      <c r="C1796" s="1">
        <v>44020</v>
      </c>
      <c r="D1796">
        <v>50</v>
      </c>
      <c r="E1796">
        <v>8</v>
      </c>
      <c r="F1796" t="s">
        <v>109</v>
      </c>
      <c r="G1796">
        <v>823</v>
      </c>
      <c r="H1796">
        <v>1</v>
      </c>
      <c r="I1796">
        <v>341</v>
      </c>
      <c r="J1796" t="s">
        <v>157</v>
      </c>
      <c r="K1796" t="s">
        <v>3229</v>
      </c>
      <c r="L1796">
        <v>45</v>
      </c>
      <c r="M1796" t="s">
        <v>30</v>
      </c>
      <c r="N1796" t="s">
        <v>73</v>
      </c>
      <c r="O1796">
        <v>501</v>
      </c>
      <c r="P1796" t="s">
        <v>164</v>
      </c>
      <c r="S1796" t="s">
        <v>40</v>
      </c>
      <c r="T1796" t="s">
        <v>41</v>
      </c>
      <c r="U1796">
        <v>341</v>
      </c>
      <c r="V1796">
        <v>480</v>
      </c>
      <c r="Y1796" t="s">
        <v>3230</v>
      </c>
      <c r="AA1796">
        <v>34.037300000000002</v>
      </c>
      <c r="AB1796">
        <v>-118.53060000000001</v>
      </c>
      <c r="AC1796">
        <f t="shared" si="28"/>
        <v>0</v>
      </c>
    </row>
    <row r="1797" spans="1:29" x14ac:dyDescent="0.35">
      <c r="A1797">
        <v>200713387</v>
      </c>
      <c r="B1797" s="1">
        <v>44075</v>
      </c>
      <c r="C1797" s="1">
        <v>44075</v>
      </c>
      <c r="D1797">
        <v>600</v>
      </c>
      <c r="E1797">
        <v>7</v>
      </c>
      <c r="F1797" t="s">
        <v>28</v>
      </c>
      <c r="G1797">
        <v>711</v>
      </c>
      <c r="H1797">
        <v>1</v>
      </c>
      <c r="I1797">
        <v>210</v>
      </c>
      <c r="J1797" t="s">
        <v>149</v>
      </c>
      <c r="K1797" t="s">
        <v>3231</v>
      </c>
      <c r="L1797">
        <v>25</v>
      </c>
      <c r="M1797" t="s">
        <v>30</v>
      </c>
      <c r="N1797" t="s">
        <v>73</v>
      </c>
      <c r="O1797">
        <v>102</v>
      </c>
      <c r="P1797" t="s">
        <v>186</v>
      </c>
      <c r="Q1797">
        <v>400</v>
      </c>
      <c r="R1797" t="s">
        <v>143</v>
      </c>
      <c r="S1797" t="s">
        <v>84</v>
      </c>
      <c r="T1797" t="s">
        <v>85</v>
      </c>
      <c r="U1797">
        <v>210</v>
      </c>
      <c r="Y1797" t="s">
        <v>1727</v>
      </c>
      <c r="Z1797" t="s">
        <v>3232</v>
      </c>
      <c r="AA1797">
        <v>34.076099999999997</v>
      </c>
      <c r="AB1797">
        <v>-118.3626</v>
      </c>
      <c r="AC1797">
        <f t="shared" si="28"/>
        <v>0</v>
      </c>
    </row>
    <row r="1798" spans="1:29" x14ac:dyDescent="0.35">
      <c r="A1798">
        <v>201106261</v>
      </c>
      <c r="B1798" s="1">
        <v>43881</v>
      </c>
      <c r="C1798" s="1">
        <v>43855</v>
      </c>
      <c r="D1798">
        <v>2300</v>
      </c>
      <c r="E1798">
        <v>11</v>
      </c>
      <c r="F1798" t="s">
        <v>64</v>
      </c>
      <c r="G1798">
        <v>1117</v>
      </c>
      <c r="H1798">
        <v>1</v>
      </c>
      <c r="I1798">
        <v>815</v>
      </c>
      <c r="J1798" t="s">
        <v>1170</v>
      </c>
      <c r="K1798" t="s">
        <v>3233</v>
      </c>
      <c r="L1798">
        <v>15</v>
      </c>
      <c r="M1798" t="s">
        <v>94</v>
      </c>
      <c r="N1798" t="s">
        <v>73</v>
      </c>
      <c r="O1798">
        <v>109</v>
      </c>
      <c r="P1798" t="s">
        <v>1043</v>
      </c>
      <c r="Q1798">
        <v>500</v>
      </c>
      <c r="R1798" t="s">
        <v>184</v>
      </c>
      <c r="S1798" t="s">
        <v>84</v>
      </c>
      <c r="T1798" t="s">
        <v>85</v>
      </c>
      <c r="U1798">
        <v>815</v>
      </c>
      <c r="Y1798" t="s">
        <v>3234</v>
      </c>
      <c r="AA1798">
        <v>34.133499999999998</v>
      </c>
      <c r="AB1798">
        <v>-118.20650000000001</v>
      </c>
      <c r="AC1798">
        <f t="shared" si="28"/>
        <v>0</v>
      </c>
    </row>
    <row r="1799" spans="1:29" x14ac:dyDescent="0.35">
      <c r="A1799">
        <v>200814044</v>
      </c>
      <c r="B1799" s="1">
        <v>44086</v>
      </c>
      <c r="C1799" s="1">
        <v>44086</v>
      </c>
      <c r="D1799">
        <v>1830</v>
      </c>
      <c r="E1799">
        <v>8</v>
      </c>
      <c r="F1799" t="s">
        <v>109</v>
      </c>
      <c r="G1799">
        <v>819</v>
      </c>
      <c r="H1799">
        <v>1</v>
      </c>
      <c r="I1799">
        <v>341</v>
      </c>
      <c r="J1799" t="s">
        <v>157</v>
      </c>
      <c r="K1799">
        <v>344</v>
      </c>
      <c r="L1799">
        <v>41</v>
      </c>
      <c r="M1799" t="s">
        <v>30</v>
      </c>
      <c r="N1799" t="s">
        <v>173</v>
      </c>
      <c r="O1799">
        <v>122</v>
      </c>
      <c r="P1799" t="s">
        <v>275</v>
      </c>
      <c r="S1799" t="s">
        <v>40</v>
      </c>
      <c r="T1799" t="s">
        <v>41</v>
      </c>
      <c r="U1799">
        <v>341</v>
      </c>
      <c r="Y1799" t="s">
        <v>3235</v>
      </c>
      <c r="AA1799">
        <v>34.073700000000002</v>
      </c>
      <c r="AB1799">
        <v>-118.4289</v>
      </c>
      <c r="AC1799">
        <f t="shared" si="28"/>
        <v>0</v>
      </c>
    </row>
    <row r="1800" spans="1:29" x14ac:dyDescent="0.35">
      <c r="A1800">
        <v>200609610</v>
      </c>
      <c r="B1800" s="1">
        <v>43948</v>
      </c>
      <c r="C1800" s="1">
        <v>43948</v>
      </c>
      <c r="D1800">
        <v>2100</v>
      </c>
      <c r="E1800">
        <v>6</v>
      </c>
      <c r="F1800" t="s">
        <v>91</v>
      </c>
      <c r="G1800">
        <v>622</v>
      </c>
      <c r="H1800">
        <v>2</v>
      </c>
      <c r="I1800">
        <v>932</v>
      </c>
      <c r="J1800" t="s">
        <v>3236</v>
      </c>
      <c r="K1800">
        <v>1219</v>
      </c>
      <c r="L1800">
        <v>40</v>
      </c>
      <c r="M1800" t="s">
        <v>94</v>
      </c>
      <c r="N1800" t="s">
        <v>73</v>
      </c>
      <c r="O1800">
        <v>501</v>
      </c>
      <c r="P1800" t="s">
        <v>164</v>
      </c>
      <c r="S1800" t="s">
        <v>40</v>
      </c>
      <c r="T1800" t="s">
        <v>41</v>
      </c>
      <c r="U1800">
        <v>932</v>
      </c>
      <c r="Y1800" t="s">
        <v>3237</v>
      </c>
      <c r="AA1800">
        <v>34.1053</v>
      </c>
      <c r="AB1800">
        <v>-118.3454</v>
      </c>
      <c r="AC1800">
        <f t="shared" si="28"/>
        <v>0</v>
      </c>
    </row>
    <row r="1801" spans="1:29" x14ac:dyDescent="0.35">
      <c r="A1801">
        <v>200206350</v>
      </c>
      <c r="B1801" s="1">
        <v>43878</v>
      </c>
      <c r="C1801" s="1">
        <v>43878</v>
      </c>
      <c r="D1801">
        <v>1040</v>
      </c>
      <c r="E1801">
        <v>2</v>
      </c>
      <c r="F1801" t="s">
        <v>56</v>
      </c>
      <c r="G1801">
        <v>245</v>
      </c>
      <c r="H1801">
        <v>1</v>
      </c>
      <c r="I1801">
        <v>121</v>
      </c>
      <c r="J1801" t="s">
        <v>227</v>
      </c>
      <c r="K1801" t="s">
        <v>3238</v>
      </c>
      <c r="L1801">
        <v>44</v>
      </c>
      <c r="M1801" t="s">
        <v>94</v>
      </c>
      <c r="N1801" t="s">
        <v>95</v>
      </c>
      <c r="O1801">
        <v>109</v>
      </c>
      <c r="P1801" t="s">
        <v>1043</v>
      </c>
      <c r="Q1801">
        <v>200</v>
      </c>
      <c r="R1801" t="s">
        <v>663</v>
      </c>
      <c r="S1801" t="s">
        <v>40</v>
      </c>
      <c r="T1801" t="s">
        <v>41</v>
      </c>
      <c r="U1801">
        <v>121</v>
      </c>
      <c r="V1801">
        <v>998</v>
      </c>
      <c r="Y1801" t="s">
        <v>76</v>
      </c>
      <c r="Z1801" t="s">
        <v>3239</v>
      </c>
      <c r="AA1801">
        <v>34.061199999999999</v>
      </c>
      <c r="AB1801">
        <v>-118.27849999999999</v>
      </c>
      <c r="AC1801">
        <f t="shared" si="28"/>
        <v>0</v>
      </c>
    </row>
    <row r="1802" spans="1:29" x14ac:dyDescent="0.35">
      <c r="A1802">
        <v>201215546</v>
      </c>
      <c r="B1802" s="1">
        <v>44010</v>
      </c>
      <c r="C1802" s="1">
        <v>44010</v>
      </c>
      <c r="D1802">
        <v>1400</v>
      </c>
      <c r="E1802">
        <v>12</v>
      </c>
      <c r="F1802" t="s">
        <v>68</v>
      </c>
      <c r="G1802">
        <v>1248</v>
      </c>
      <c r="H1802">
        <v>1</v>
      </c>
      <c r="I1802">
        <v>440</v>
      </c>
      <c r="J1802" t="s">
        <v>213</v>
      </c>
      <c r="K1802" t="s">
        <v>3240</v>
      </c>
      <c r="L1802">
        <v>68</v>
      </c>
      <c r="M1802" t="s">
        <v>30</v>
      </c>
      <c r="N1802" t="s">
        <v>95</v>
      </c>
      <c r="O1802">
        <v>502</v>
      </c>
      <c r="P1802" t="s">
        <v>47</v>
      </c>
      <c r="S1802" t="s">
        <v>40</v>
      </c>
      <c r="T1802" t="s">
        <v>41</v>
      </c>
      <c r="U1802">
        <v>440</v>
      </c>
      <c r="Y1802" t="s">
        <v>3241</v>
      </c>
      <c r="AA1802">
        <v>33.978200000000001</v>
      </c>
      <c r="AB1802">
        <v>-118.2893</v>
      </c>
      <c r="AC1802">
        <f t="shared" si="28"/>
        <v>0</v>
      </c>
    </row>
    <row r="1803" spans="1:29" x14ac:dyDescent="0.35">
      <c r="A1803">
        <v>200913102</v>
      </c>
      <c r="B1803" s="1">
        <v>44047</v>
      </c>
      <c r="C1803" s="1">
        <v>44045</v>
      </c>
      <c r="D1803">
        <v>1700</v>
      </c>
      <c r="E1803">
        <v>9</v>
      </c>
      <c r="F1803" t="s">
        <v>49</v>
      </c>
      <c r="G1803">
        <v>935</v>
      </c>
      <c r="H1803">
        <v>1</v>
      </c>
      <c r="I1803">
        <v>330</v>
      </c>
      <c r="J1803" t="s">
        <v>37</v>
      </c>
      <c r="K1803" t="s">
        <v>3242</v>
      </c>
      <c r="L1803">
        <v>31</v>
      </c>
      <c r="M1803" t="s">
        <v>30</v>
      </c>
      <c r="N1803" t="s">
        <v>95</v>
      </c>
      <c r="O1803">
        <v>101</v>
      </c>
      <c r="P1803" t="s">
        <v>32</v>
      </c>
      <c r="S1803" t="s">
        <v>40</v>
      </c>
      <c r="T1803" t="s">
        <v>41</v>
      </c>
      <c r="U1803">
        <v>330</v>
      </c>
      <c r="Y1803" t="s">
        <v>3243</v>
      </c>
      <c r="AA1803">
        <v>34.185699999999997</v>
      </c>
      <c r="AB1803">
        <v>-118.4443</v>
      </c>
      <c r="AC1803">
        <f t="shared" si="28"/>
        <v>0</v>
      </c>
    </row>
    <row r="1804" spans="1:29" x14ac:dyDescent="0.35">
      <c r="A1804">
        <v>201110594</v>
      </c>
      <c r="B1804" s="1">
        <v>44001</v>
      </c>
      <c r="C1804" s="1">
        <v>43851</v>
      </c>
      <c r="D1804">
        <v>1500</v>
      </c>
      <c r="E1804">
        <v>11</v>
      </c>
      <c r="F1804" t="s">
        <v>64</v>
      </c>
      <c r="G1804">
        <v>1102</v>
      </c>
      <c r="H1804">
        <v>2</v>
      </c>
      <c r="I1804">
        <v>649</v>
      </c>
      <c r="J1804" t="s">
        <v>1038</v>
      </c>
      <c r="K1804" t="s">
        <v>3244</v>
      </c>
      <c r="L1804">
        <v>56</v>
      </c>
      <c r="M1804" t="s">
        <v>30</v>
      </c>
      <c r="N1804" t="s">
        <v>95</v>
      </c>
      <c r="O1804">
        <v>501</v>
      </c>
      <c r="P1804" t="s">
        <v>164</v>
      </c>
      <c r="S1804" t="s">
        <v>40</v>
      </c>
      <c r="T1804" t="s">
        <v>41</v>
      </c>
      <c r="U1804">
        <v>649</v>
      </c>
      <c r="Y1804" t="s">
        <v>3245</v>
      </c>
      <c r="AA1804">
        <v>34.125</v>
      </c>
      <c r="AB1804">
        <v>-118.26560000000001</v>
      </c>
      <c r="AC1804">
        <f t="shared" si="28"/>
        <v>0</v>
      </c>
    </row>
    <row r="1805" spans="1:29" x14ac:dyDescent="0.35">
      <c r="A1805">
        <v>200206921</v>
      </c>
      <c r="B1805" s="1">
        <v>43888</v>
      </c>
      <c r="C1805" s="1">
        <v>43887</v>
      </c>
      <c r="D1805">
        <v>2200</v>
      </c>
      <c r="E1805">
        <v>2</v>
      </c>
      <c r="F1805" t="s">
        <v>56</v>
      </c>
      <c r="G1805">
        <v>275</v>
      </c>
      <c r="H1805">
        <v>2</v>
      </c>
      <c r="I1805">
        <v>624</v>
      </c>
      <c r="J1805" t="s">
        <v>171</v>
      </c>
      <c r="K1805" t="s">
        <v>3246</v>
      </c>
      <c r="L1805">
        <v>28</v>
      </c>
      <c r="M1805" t="s">
        <v>94</v>
      </c>
      <c r="N1805" t="s">
        <v>95</v>
      </c>
      <c r="O1805">
        <v>502</v>
      </c>
      <c r="P1805" t="s">
        <v>47</v>
      </c>
      <c r="Q1805">
        <v>500</v>
      </c>
      <c r="R1805" t="s">
        <v>184</v>
      </c>
      <c r="S1805" t="s">
        <v>40</v>
      </c>
      <c r="T1805" t="s">
        <v>41</v>
      </c>
      <c r="U1805">
        <v>624</v>
      </c>
      <c r="Y1805" t="s">
        <v>3247</v>
      </c>
      <c r="AA1805">
        <v>34.051200000000001</v>
      </c>
      <c r="AB1805">
        <v>-118.2787</v>
      </c>
      <c r="AC1805">
        <f t="shared" si="28"/>
        <v>0</v>
      </c>
    </row>
    <row r="1806" spans="1:29" x14ac:dyDescent="0.35">
      <c r="A1806">
        <v>200412940</v>
      </c>
      <c r="B1806" s="1">
        <v>44093</v>
      </c>
      <c r="C1806" s="1">
        <v>44093</v>
      </c>
      <c r="D1806">
        <v>1015</v>
      </c>
      <c r="E1806">
        <v>4</v>
      </c>
      <c r="F1806" t="s">
        <v>54</v>
      </c>
      <c r="G1806">
        <v>466</v>
      </c>
      <c r="H1806">
        <v>2</v>
      </c>
      <c r="I1806">
        <v>624</v>
      </c>
      <c r="J1806" t="s">
        <v>171</v>
      </c>
      <c r="K1806" t="s">
        <v>3248</v>
      </c>
      <c r="L1806">
        <v>41</v>
      </c>
      <c r="M1806" t="s">
        <v>30</v>
      </c>
      <c r="N1806" t="s">
        <v>95</v>
      </c>
      <c r="O1806">
        <v>101</v>
      </c>
      <c r="P1806" t="s">
        <v>32</v>
      </c>
      <c r="Q1806">
        <v>400</v>
      </c>
      <c r="R1806" t="s">
        <v>143</v>
      </c>
      <c r="S1806" t="s">
        <v>40</v>
      </c>
      <c r="T1806" t="s">
        <v>41</v>
      </c>
      <c r="U1806">
        <v>624</v>
      </c>
      <c r="Y1806" t="s">
        <v>3249</v>
      </c>
      <c r="Z1806" t="s">
        <v>2850</v>
      </c>
      <c r="AA1806">
        <v>34.043599999999998</v>
      </c>
      <c r="AB1806">
        <v>-118.2051</v>
      </c>
      <c r="AC1806">
        <f t="shared" si="28"/>
        <v>0</v>
      </c>
    </row>
    <row r="1807" spans="1:29" x14ac:dyDescent="0.35">
      <c r="A1807">
        <v>200911570</v>
      </c>
      <c r="B1807" s="1">
        <v>44007</v>
      </c>
      <c r="C1807" s="1">
        <v>43998</v>
      </c>
      <c r="D1807">
        <v>800</v>
      </c>
      <c r="E1807">
        <v>9</v>
      </c>
      <c r="F1807" t="s">
        <v>49</v>
      </c>
      <c r="G1807">
        <v>946</v>
      </c>
      <c r="H1807">
        <v>1</v>
      </c>
      <c r="I1807">
        <v>510</v>
      </c>
      <c r="J1807" t="s">
        <v>29</v>
      </c>
      <c r="L1807">
        <v>0</v>
      </c>
      <c r="O1807">
        <v>101</v>
      </c>
      <c r="P1807" t="s">
        <v>32</v>
      </c>
      <c r="S1807" t="s">
        <v>40</v>
      </c>
      <c r="T1807" t="s">
        <v>41</v>
      </c>
      <c r="U1807">
        <v>510</v>
      </c>
      <c r="Y1807" t="s">
        <v>3250</v>
      </c>
      <c r="Z1807" t="s">
        <v>3251</v>
      </c>
      <c r="AA1807">
        <v>34.179400000000001</v>
      </c>
      <c r="AB1807">
        <v>-118.43770000000001</v>
      </c>
      <c r="AC1807">
        <f t="shared" si="28"/>
        <v>0</v>
      </c>
    </row>
    <row r="1808" spans="1:29" x14ac:dyDescent="0.35">
      <c r="A1808">
        <v>201223151</v>
      </c>
      <c r="B1808" s="1">
        <v>44126</v>
      </c>
      <c r="C1808" s="1">
        <v>44126</v>
      </c>
      <c r="D1808">
        <v>1</v>
      </c>
      <c r="E1808">
        <v>12</v>
      </c>
      <c r="F1808" t="s">
        <v>68</v>
      </c>
      <c r="G1808">
        <v>1245</v>
      </c>
      <c r="H1808">
        <v>2</v>
      </c>
      <c r="I1808">
        <v>626</v>
      </c>
      <c r="J1808" t="s">
        <v>141</v>
      </c>
      <c r="K1808" t="s">
        <v>3252</v>
      </c>
      <c r="L1808">
        <v>26</v>
      </c>
      <c r="M1808" t="s">
        <v>30</v>
      </c>
      <c r="N1808" t="s">
        <v>163</v>
      </c>
      <c r="O1808">
        <v>101</v>
      </c>
      <c r="P1808" t="s">
        <v>32</v>
      </c>
      <c r="Q1808">
        <v>400</v>
      </c>
      <c r="R1808" t="s">
        <v>143</v>
      </c>
      <c r="S1808" t="s">
        <v>40</v>
      </c>
      <c r="T1808" t="s">
        <v>41</v>
      </c>
      <c r="U1808">
        <v>626</v>
      </c>
      <c r="Y1808" t="s">
        <v>2916</v>
      </c>
      <c r="Z1808" t="s">
        <v>89</v>
      </c>
      <c r="AA1808">
        <v>33.980499999999999</v>
      </c>
      <c r="AB1808">
        <v>-118.29170000000001</v>
      </c>
      <c r="AC1808">
        <f t="shared" si="28"/>
        <v>0</v>
      </c>
    </row>
    <row r="1809" spans="1:29" x14ac:dyDescent="0.35">
      <c r="A1809">
        <v>200214631</v>
      </c>
      <c r="B1809" s="1">
        <v>44077</v>
      </c>
      <c r="C1809" s="1">
        <v>44077</v>
      </c>
      <c r="D1809">
        <v>1030</v>
      </c>
      <c r="E1809">
        <v>2</v>
      </c>
      <c r="F1809" t="s">
        <v>56</v>
      </c>
      <c r="G1809">
        <v>245</v>
      </c>
      <c r="H1809">
        <v>1</v>
      </c>
      <c r="I1809">
        <v>442</v>
      </c>
      <c r="J1809" t="s">
        <v>179</v>
      </c>
      <c r="K1809" t="s">
        <v>3253</v>
      </c>
      <c r="L1809">
        <v>0</v>
      </c>
      <c r="M1809" t="s">
        <v>46</v>
      </c>
      <c r="N1809" t="s">
        <v>46</v>
      </c>
      <c r="O1809">
        <v>406</v>
      </c>
      <c r="P1809" t="s">
        <v>582</v>
      </c>
      <c r="S1809" t="s">
        <v>40</v>
      </c>
      <c r="T1809" t="s">
        <v>41</v>
      </c>
      <c r="U1809">
        <v>442</v>
      </c>
      <c r="Y1809" t="s">
        <v>516</v>
      </c>
      <c r="AA1809">
        <v>34.061700000000002</v>
      </c>
      <c r="AB1809">
        <v>-118.2795</v>
      </c>
      <c r="AC1809">
        <f t="shared" si="28"/>
        <v>0</v>
      </c>
    </row>
    <row r="1810" spans="1:29" x14ac:dyDescent="0.35">
      <c r="A1810">
        <v>200320893</v>
      </c>
      <c r="B1810" s="1">
        <v>44158</v>
      </c>
      <c r="C1810" s="1">
        <v>44158</v>
      </c>
      <c r="D1810">
        <v>1500</v>
      </c>
      <c r="E1810">
        <v>3</v>
      </c>
      <c r="F1810" t="s">
        <v>43</v>
      </c>
      <c r="G1810">
        <v>393</v>
      </c>
      <c r="H1810">
        <v>1</v>
      </c>
      <c r="I1810">
        <v>230</v>
      </c>
      <c r="J1810" t="s">
        <v>161</v>
      </c>
      <c r="K1810" t="s">
        <v>3254</v>
      </c>
      <c r="L1810">
        <v>50</v>
      </c>
      <c r="M1810" t="s">
        <v>30</v>
      </c>
      <c r="N1810" t="s">
        <v>163</v>
      </c>
      <c r="O1810">
        <v>108</v>
      </c>
      <c r="P1810" t="s">
        <v>105</v>
      </c>
      <c r="Q1810">
        <v>304</v>
      </c>
      <c r="R1810" t="s">
        <v>1324</v>
      </c>
      <c r="S1810" t="s">
        <v>40</v>
      </c>
      <c r="T1810" t="s">
        <v>41</v>
      </c>
      <c r="U1810">
        <v>230</v>
      </c>
      <c r="Y1810" t="s">
        <v>3255</v>
      </c>
      <c r="AA1810">
        <v>34.009900000000002</v>
      </c>
      <c r="AB1810">
        <v>-118.3351</v>
      </c>
      <c r="AC1810">
        <f t="shared" si="28"/>
        <v>0</v>
      </c>
    </row>
    <row r="1811" spans="1:29" x14ac:dyDescent="0.35">
      <c r="A1811">
        <v>201210802</v>
      </c>
      <c r="B1811" s="1">
        <v>43934</v>
      </c>
      <c r="C1811" s="1">
        <v>43933</v>
      </c>
      <c r="D1811">
        <v>2350</v>
      </c>
      <c r="E1811">
        <v>12</v>
      </c>
      <c r="F1811" t="s">
        <v>68</v>
      </c>
      <c r="G1811">
        <v>1245</v>
      </c>
      <c r="H1811">
        <v>2</v>
      </c>
      <c r="I1811">
        <v>745</v>
      </c>
      <c r="J1811" t="s">
        <v>139</v>
      </c>
      <c r="K1811" t="s">
        <v>1771</v>
      </c>
      <c r="L1811">
        <v>22</v>
      </c>
      <c r="M1811" t="s">
        <v>30</v>
      </c>
      <c r="N1811" t="s">
        <v>95</v>
      </c>
      <c r="O1811">
        <v>101</v>
      </c>
      <c r="P1811" t="s">
        <v>32</v>
      </c>
      <c r="S1811" t="s">
        <v>40</v>
      </c>
      <c r="T1811" t="s">
        <v>41</v>
      </c>
      <c r="U1811">
        <v>745</v>
      </c>
      <c r="Y1811" t="s">
        <v>3256</v>
      </c>
      <c r="AA1811">
        <v>33.980600000000003</v>
      </c>
      <c r="AB1811">
        <v>-118.30029999999999</v>
      </c>
      <c r="AC1811">
        <f t="shared" si="28"/>
        <v>0</v>
      </c>
    </row>
    <row r="1812" spans="1:29" x14ac:dyDescent="0.35">
      <c r="A1812">
        <v>200608872</v>
      </c>
      <c r="B1812" s="1">
        <v>43928</v>
      </c>
      <c r="C1812" s="1">
        <v>43928</v>
      </c>
      <c r="D1812">
        <v>2000</v>
      </c>
      <c r="E1812">
        <v>6</v>
      </c>
      <c r="F1812" t="s">
        <v>91</v>
      </c>
      <c r="G1812">
        <v>666</v>
      </c>
      <c r="H1812">
        <v>2</v>
      </c>
      <c r="I1812">
        <v>626</v>
      </c>
      <c r="J1812" t="s">
        <v>141</v>
      </c>
      <c r="K1812" t="s">
        <v>3257</v>
      </c>
      <c r="L1812">
        <v>37</v>
      </c>
      <c r="M1812" t="s">
        <v>94</v>
      </c>
      <c r="N1812" t="s">
        <v>163</v>
      </c>
      <c r="O1812">
        <v>102</v>
      </c>
      <c r="P1812" t="s">
        <v>186</v>
      </c>
      <c r="Q1812">
        <v>400</v>
      </c>
      <c r="R1812" t="s">
        <v>143</v>
      </c>
      <c r="S1812" t="s">
        <v>40</v>
      </c>
      <c r="T1812" t="s">
        <v>41</v>
      </c>
      <c r="U1812">
        <v>626</v>
      </c>
      <c r="Y1812" t="s">
        <v>3258</v>
      </c>
      <c r="AA1812">
        <v>34.093499999999999</v>
      </c>
      <c r="AB1812">
        <v>-118.3245</v>
      </c>
      <c r="AC1812">
        <f t="shared" si="28"/>
        <v>0</v>
      </c>
    </row>
    <row r="1813" spans="1:29" x14ac:dyDescent="0.35">
      <c r="A1813">
        <v>200613355</v>
      </c>
      <c r="B1813" s="1">
        <v>44041</v>
      </c>
      <c r="C1813" s="1">
        <v>44003</v>
      </c>
      <c r="D1813">
        <v>30</v>
      </c>
      <c r="E1813">
        <v>6</v>
      </c>
      <c r="F1813" t="s">
        <v>91</v>
      </c>
      <c r="G1813">
        <v>647</v>
      </c>
      <c r="H1813">
        <v>1</v>
      </c>
      <c r="I1813">
        <v>310</v>
      </c>
      <c r="J1813" t="s">
        <v>71</v>
      </c>
      <c r="K1813" t="s">
        <v>81</v>
      </c>
      <c r="L1813">
        <v>0</v>
      </c>
      <c r="M1813" t="s">
        <v>30</v>
      </c>
      <c r="N1813" t="s">
        <v>73</v>
      </c>
      <c r="O1813">
        <v>203</v>
      </c>
      <c r="P1813" t="s">
        <v>101</v>
      </c>
      <c r="S1813" t="s">
        <v>40</v>
      </c>
      <c r="T1813" t="s">
        <v>41</v>
      </c>
      <c r="U1813">
        <v>310</v>
      </c>
      <c r="Y1813" t="s">
        <v>3259</v>
      </c>
      <c r="AA1813">
        <v>34.097999999999999</v>
      </c>
      <c r="AB1813">
        <v>-118.32510000000001</v>
      </c>
      <c r="AC1813">
        <f t="shared" si="28"/>
        <v>0</v>
      </c>
    </row>
    <row r="1814" spans="1:29" x14ac:dyDescent="0.35">
      <c r="A1814">
        <v>200619879</v>
      </c>
      <c r="B1814" s="1">
        <v>44196</v>
      </c>
      <c r="C1814" s="1">
        <v>44196</v>
      </c>
      <c r="D1814">
        <v>1230</v>
      </c>
      <c r="E1814">
        <v>6</v>
      </c>
      <c r="F1814" t="s">
        <v>91</v>
      </c>
      <c r="G1814">
        <v>643</v>
      </c>
      <c r="H1814">
        <v>2</v>
      </c>
      <c r="I1814">
        <v>624</v>
      </c>
      <c r="J1814" t="s">
        <v>171</v>
      </c>
      <c r="K1814" t="s">
        <v>3260</v>
      </c>
      <c r="L1814">
        <v>26</v>
      </c>
      <c r="M1814" t="s">
        <v>30</v>
      </c>
      <c r="N1814" t="s">
        <v>95</v>
      </c>
      <c r="O1814">
        <v>203</v>
      </c>
      <c r="P1814" t="s">
        <v>101</v>
      </c>
      <c r="Q1814">
        <v>400</v>
      </c>
      <c r="R1814" t="s">
        <v>143</v>
      </c>
      <c r="S1814" t="s">
        <v>40</v>
      </c>
      <c r="T1814" t="s">
        <v>41</v>
      </c>
      <c r="U1814">
        <v>624</v>
      </c>
      <c r="Y1814" t="s">
        <v>3261</v>
      </c>
      <c r="AA1814">
        <v>34.100700000000003</v>
      </c>
      <c r="AB1814">
        <v>-118.3494</v>
      </c>
      <c r="AC1814">
        <f t="shared" si="28"/>
        <v>0</v>
      </c>
    </row>
    <row r="1815" spans="1:29" x14ac:dyDescent="0.35">
      <c r="A1815">
        <v>200218318</v>
      </c>
      <c r="B1815" s="1">
        <v>44172</v>
      </c>
      <c r="C1815" s="1">
        <v>44171</v>
      </c>
      <c r="D1815">
        <v>2000</v>
      </c>
      <c r="E1815">
        <v>2</v>
      </c>
      <c r="F1815" t="s">
        <v>56</v>
      </c>
      <c r="G1815">
        <v>248</v>
      </c>
      <c r="H1815">
        <v>2</v>
      </c>
      <c r="I1815">
        <v>740</v>
      </c>
      <c r="J1815" t="s">
        <v>224</v>
      </c>
      <c r="K1815" t="s">
        <v>3262</v>
      </c>
      <c r="L1815">
        <v>41</v>
      </c>
      <c r="M1815" t="s">
        <v>30</v>
      </c>
      <c r="N1815" t="s">
        <v>95</v>
      </c>
      <c r="O1815">
        <v>122</v>
      </c>
      <c r="P1815" t="s">
        <v>275</v>
      </c>
      <c r="S1815" t="s">
        <v>40</v>
      </c>
      <c r="T1815" t="s">
        <v>41</v>
      </c>
      <c r="U1815">
        <v>740</v>
      </c>
      <c r="Y1815" t="s">
        <v>3263</v>
      </c>
      <c r="AA1815">
        <v>34.055500000000002</v>
      </c>
      <c r="AB1815">
        <v>-118.26560000000001</v>
      </c>
      <c r="AC1815">
        <f t="shared" si="28"/>
        <v>0</v>
      </c>
    </row>
    <row r="1816" spans="1:29" x14ac:dyDescent="0.35">
      <c r="A1816">
        <v>200204966</v>
      </c>
      <c r="B1816" s="1">
        <v>43851</v>
      </c>
      <c r="C1816" s="1">
        <v>43850</v>
      </c>
      <c r="D1816">
        <v>2030</v>
      </c>
      <c r="E1816">
        <v>2</v>
      </c>
      <c r="F1816" t="s">
        <v>56</v>
      </c>
      <c r="G1816">
        <v>249</v>
      </c>
      <c r="H1816">
        <v>1</v>
      </c>
      <c r="I1816">
        <v>510</v>
      </c>
      <c r="J1816" t="s">
        <v>29</v>
      </c>
      <c r="L1816">
        <v>0</v>
      </c>
      <c r="O1816">
        <v>101</v>
      </c>
      <c r="P1816" t="s">
        <v>32</v>
      </c>
      <c r="S1816" t="s">
        <v>40</v>
      </c>
      <c r="T1816" t="s">
        <v>41</v>
      </c>
      <c r="U1816">
        <v>510</v>
      </c>
      <c r="Y1816" t="s">
        <v>76</v>
      </c>
      <c r="Z1816" t="s">
        <v>1312</v>
      </c>
      <c r="AA1816">
        <v>34.054000000000002</v>
      </c>
      <c r="AB1816">
        <v>-118.262</v>
      </c>
      <c r="AC1816">
        <f t="shared" si="28"/>
        <v>0</v>
      </c>
    </row>
    <row r="1817" spans="1:29" x14ac:dyDescent="0.35">
      <c r="A1817">
        <v>200205203</v>
      </c>
      <c r="B1817" s="1">
        <v>43855</v>
      </c>
      <c r="C1817" s="1">
        <v>43855</v>
      </c>
      <c r="D1817">
        <v>2330</v>
      </c>
      <c r="E1817">
        <v>2</v>
      </c>
      <c r="F1817" t="s">
        <v>56</v>
      </c>
      <c r="G1817">
        <v>245</v>
      </c>
      <c r="H1817">
        <v>2</v>
      </c>
      <c r="I1817">
        <v>626</v>
      </c>
      <c r="J1817" t="s">
        <v>141</v>
      </c>
      <c r="K1817" t="s">
        <v>3264</v>
      </c>
      <c r="L1817">
        <v>36</v>
      </c>
      <c r="M1817" t="s">
        <v>30</v>
      </c>
      <c r="N1817" t="s">
        <v>95</v>
      </c>
      <c r="O1817">
        <v>101</v>
      </c>
      <c r="P1817" t="s">
        <v>32</v>
      </c>
      <c r="Q1817">
        <v>400</v>
      </c>
      <c r="R1817" t="s">
        <v>143</v>
      </c>
      <c r="S1817" t="s">
        <v>40</v>
      </c>
      <c r="T1817" t="s">
        <v>41</v>
      </c>
      <c r="U1817">
        <v>626</v>
      </c>
      <c r="Y1817" t="s">
        <v>2091</v>
      </c>
      <c r="Z1817" t="s">
        <v>3265</v>
      </c>
      <c r="AA1817">
        <v>34.063299999999998</v>
      </c>
      <c r="AB1817">
        <v>-118.27379999999999</v>
      </c>
      <c r="AC1817">
        <f t="shared" si="28"/>
        <v>0</v>
      </c>
    </row>
    <row r="1818" spans="1:29" x14ac:dyDescent="0.35">
      <c r="A1818">
        <v>200705781</v>
      </c>
      <c r="B1818" s="1">
        <v>43868</v>
      </c>
      <c r="C1818" s="1">
        <v>43862</v>
      </c>
      <c r="D1818">
        <v>1625</v>
      </c>
      <c r="E1818">
        <v>7</v>
      </c>
      <c r="F1818" t="s">
        <v>28</v>
      </c>
      <c r="G1818">
        <v>752</v>
      </c>
      <c r="H1818">
        <v>1</v>
      </c>
      <c r="I1818">
        <v>440</v>
      </c>
      <c r="J1818" t="s">
        <v>213</v>
      </c>
      <c r="K1818">
        <v>394</v>
      </c>
      <c r="L1818">
        <v>53</v>
      </c>
      <c r="M1818" t="s">
        <v>30</v>
      </c>
      <c r="N1818" t="s">
        <v>73</v>
      </c>
      <c r="O1818">
        <v>502</v>
      </c>
      <c r="P1818" t="s">
        <v>47</v>
      </c>
      <c r="S1818" t="s">
        <v>40</v>
      </c>
      <c r="T1818" t="s">
        <v>41</v>
      </c>
      <c r="U1818">
        <v>440</v>
      </c>
      <c r="Y1818" t="s">
        <v>3266</v>
      </c>
      <c r="AA1818">
        <v>34.055</v>
      </c>
      <c r="AB1818">
        <v>-118.3733</v>
      </c>
      <c r="AC1818">
        <f t="shared" si="28"/>
        <v>0</v>
      </c>
    </row>
    <row r="1819" spans="1:29" x14ac:dyDescent="0.35">
      <c r="A1819">
        <v>201010032</v>
      </c>
      <c r="B1819" s="1">
        <v>43997</v>
      </c>
      <c r="C1819" s="1">
        <v>43997</v>
      </c>
      <c r="D1819">
        <v>1920</v>
      </c>
      <c r="E1819">
        <v>10</v>
      </c>
      <c r="F1819" t="s">
        <v>103</v>
      </c>
      <c r="G1819">
        <v>1028</v>
      </c>
      <c r="H1819">
        <v>2</v>
      </c>
      <c r="I1819">
        <v>740</v>
      </c>
      <c r="J1819" t="s">
        <v>224</v>
      </c>
      <c r="K1819" t="s">
        <v>3267</v>
      </c>
      <c r="L1819">
        <v>22</v>
      </c>
      <c r="M1819" t="s">
        <v>94</v>
      </c>
      <c r="N1819" t="s">
        <v>73</v>
      </c>
      <c r="O1819">
        <v>502</v>
      </c>
      <c r="P1819" t="s">
        <v>47</v>
      </c>
      <c r="S1819" t="s">
        <v>84</v>
      </c>
      <c r="T1819" t="s">
        <v>85</v>
      </c>
      <c r="U1819">
        <v>740</v>
      </c>
      <c r="Y1819" t="s">
        <v>3268</v>
      </c>
      <c r="AA1819">
        <v>34.189</v>
      </c>
      <c r="AB1819">
        <v>-118.50109999999999</v>
      </c>
      <c r="AC1819">
        <f t="shared" si="28"/>
        <v>0</v>
      </c>
    </row>
    <row r="1820" spans="1:29" x14ac:dyDescent="0.35">
      <c r="A1820">
        <v>200118253</v>
      </c>
      <c r="B1820" s="1">
        <v>44094</v>
      </c>
      <c r="C1820" s="1">
        <v>44090</v>
      </c>
      <c r="D1820">
        <v>1700</v>
      </c>
      <c r="E1820">
        <v>1</v>
      </c>
      <c r="F1820" t="s">
        <v>36</v>
      </c>
      <c r="G1820">
        <v>135</v>
      </c>
      <c r="H1820">
        <v>1</v>
      </c>
      <c r="I1820">
        <v>420</v>
      </c>
      <c r="J1820" t="s">
        <v>352</v>
      </c>
      <c r="L1820">
        <v>0</v>
      </c>
      <c r="O1820">
        <v>108</v>
      </c>
      <c r="P1820" t="s">
        <v>105</v>
      </c>
      <c r="S1820" t="s">
        <v>40</v>
      </c>
      <c r="T1820" t="s">
        <v>41</v>
      </c>
      <c r="U1820">
        <v>420</v>
      </c>
      <c r="Y1820" t="s">
        <v>3269</v>
      </c>
      <c r="AA1820">
        <v>34.050600000000003</v>
      </c>
      <c r="AB1820">
        <v>-118.2449</v>
      </c>
      <c r="AC1820">
        <f t="shared" si="28"/>
        <v>0</v>
      </c>
    </row>
    <row r="1821" spans="1:29" x14ac:dyDescent="0.35">
      <c r="A1821">
        <v>201225448</v>
      </c>
      <c r="B1821" s="1">
        <v>44164</v>
      </c>
      <c r="C1821" s="1">
        <v>44164</v>
      </c>
      <c r="D1821">
        <v>1930</v>
      </c>
      <c r="E1821">
        <v>12</v>
      </c>
      <c r="F1821" t="s">
        <v>68</v>
      </c>
      <c r="G1821">
        <v>1256</v>
      </c>
      <c r="H1821">
        <v>2</v>
      </c>
      <c r="I1821">
        <v>740</v>
      </c>
      <c r="J1821" t="s">
        <v>224</v>
      </c>
      <c r="K1821">
        <v>329</v>
      </c>
      <c r="L1821">
        <v>32</v>
      </c>
      <c r="M1821" t="s">
        <v>30</v>
      </c>
      <c r="N1821" t="s">
        <v>95</v>
      </c>
      <c r="O1821">
        <v>108</v>
      </c>
      <c r="P1821" t="s">
        <v>105</v>
      </c>
      <c r="S1821" t="s">
        <v>40</v>
      </c>
      <c r="T1821" t="s">
        <v>41</v>
      </c>
      <c r="U1821">
        <v>740</v>
      </c>
      <c r="Y1821" t="s">
        <v>3270</v>
      </c>
      <c r="AA1821">
        <v>33.9741</v>
      </c>
      <c r="AB1821">
        <v>-118.28270000000001</v>
      </c>
      <c r="AC1821">
        <f t="shared" si="28"/>
        <v>0</v>
      </c>
    </row>
    <row r="1822" spans="1:29" x14ac:dyDescent="0.35">
      <c r="A1822">
        <v>200312250</v>
      </c>
      <c r="B1822" s="1">
        <v>43985</v>
      </c>
      <c r="C1822" s="1">
        <v>43984</v>
      </c>
      <c r="D1822">
        <v>1830</v>
      </c>
      <c r="E1822">
        <v>3</v>
      </c>
      <c r="F1822" t="s">
        <v>43</v>
      </c>
      <c r="G1822">
        <v>337</v>
      </c>
      <c r="H1822">
        <v>2</v>
      </c>
      <c r="I1822">
        <v>740</v>
      </c>
      <c r="J1822" t="s">
        <v>224</v>
      </c>
      <c r="K1822" t="s">
        <v>456</v>
      </c>
      <c r="L1822">
        <v>26</v>
      </c>
      <c r="M1822" t="s">
        <v>94</v>
      </c>
      <c r="N1822" t="s">
        <v>73</v>
      </c>
      <c r="O1822">
        <v>122</v>
      </c>
      <c r="P1822" t="s">
        <v>275</v>
      </c>
      <c r="S1822" t="s">
        <v>40</v>
      </c>
      <c r="T1822" t="s">
        <v>41</v>
      </c>
      <c r="U1822">
        <v>740</v>
      </c>
      <c r="Y1822" t="s">
        <v>3271</v>
      </c>
      <c r="AA1822">
        <v>34.026400000000002</v>
      </c>
      <c r="AB1822">
        <v>-118.297</v>
      </c>
      <c r="AC1822">
        <f t="shared" si="28"/>
        <v>0</v>
      </c>
    </row>
    <row r="1823" spans="1:29" x14ac:dyDescent="0.35">
      <c r="A1823">
        <v>200607107</v>
      </c>
      <c r="B1823" s="1">
        <v>43889</v>
      </c>
      <c r="C1823" s="1">
        <v>43889</v>
      </c>
      <c r="D1823">
        <v>1045</v>
      </c>
      <c r="E1823">
        <v>6</v>
      </c>
      <c r="F1823" t="s">
        <v>91</v>
      </c>
      <c r="G1823">
        <v>646</v>
      </c>
      <c r="H1823">
        <v>2</v>
      </c>
      <c r="I1823">
        <v>745</v>
      </c>
      <c r="J1823" t="s">
        <v>139</v>
      </c>
      <c r="K1823" t="s">
        <v>3272</v>
      </c>
      <c r="L1823">
        <v>0</v>
      </c>
      <c r="M1823" t="s">
        <v>46</v>
      </c>
      <c r="N1823" t="s">
        <v>46</v>
      </c>
      <c r="O1823">
        <v>738</v>
      </c>
      <c r="P1823" t="s">
        <v>3273</v>
      </c>
      <c r="Q1823">
        <v>400</v>
      </c>
      <c r="R1823" t="s">
        <v>143</v>
      </c>
      <c r="S1823" t="s">
        <v>40</v>
      </c>
      <c r="T1823" t="s">
        <v>41</v>
      </c>
      <c r="U1823">
        <v>745</v>
      </c>
      <c r="Y1823" t="s">
        <v>2780</v>
      </c>
      <c r="AA1823">
        <v>34.099800000000002</v>
      </c>
      <c r="AB1823">
        <v>-118.3282</v>
      </c>
      <c r="AC1823">
        <f t="shared" si="28"/>
        <v>0</v>
      </c>
    </row>
    <row r="1824" spans="1:29" x14ac:dyDescent="0.35">
      <c r="A1824">
        <v>200512425</v>
      </c>
      <c r="B1824" s="1">
        <v>44041</v>
      </c>
      <c r="C1824" s="1">
        <v>44041</v>
      </c>
      <c r="D1824">
        <v>1850</v>
      </c>
      <c r="E1824">
        <v>5</v>
      </c>
      <c r="F1824" t="s">
        <v>98</v>
      </c>
      <c r="G1824">
        <v>508</v>
      </c>
      <c r="H1824">
        <v>1</v>
      </c>
      <c r="I1824">
        <v>210</v>
      </c>
      <c r="J1824" t="s">
        <v>149</v>
      </c>
      <c r="K1824" t="s">
        <v>3274</v>
      </c>
      <c r="L1824">
        <v>46</v>
      </c>
      <c r="M1824" t="s">
        <v>30</v>
      </c>
      <c r="N1824" t="s">
        <v>95</v>
      </c>
      <c r="O1824">
        <v>101</v>
      </c>
      <c r="P1824" t="s">
        <v>32</v>
      </c>
      <c r="Q1824">
        <v>400</v>
      </c>
      <c r="R1824" t="s">
        <v>143</v>
      </c>
      <c r="S1824" t="s">
        <v>40</v>
      </c>
      <c r="T1824" t="s">
        <v>41</v>
      </c>
      <c r="U1824">
        <v>210</v>
      </c>
      <c r="Y1824" t="s">
        <v>3275</v>
      </c>
      <c r="AA1824">
        <v>33.807200000000002</v>
      </c>
      <c r="AB1824">
        <v>-118.30759999999999</v>
      </c>
      <c r="AC1824">
        <f t="shared" si="28"/>
        <v>0</v>
      </c>
    </row>
    <row r="1825" spans="1:29" x14ac:dyDescent="0.35">
      <c r="A1825">
        <v>201215030</v>
      </c>
      <c r="B1825" s="1">
        <v>44002</v>
      </c>
      <c r="C1825" s="1">
        <v>44002</v>
      </c>
      <c r="D1825">
        <v>1000</v>
      </c>
      <c r="E1825">
        <v>12</v>
      </c>
      <c r="F1825" t="s">
        <v>68</v>
      </c>
      <c r="G1825">
        <v>1248</v>
      </c>
      <c r="H1825">
        <v>2</v>
      </c>
      <c r="I1825">
        <v>625</v>
      </c>
      <c r="J1825" t="s">
        <v>628</v>
      </c>
      <c r="K1825" t="s">
        <v>3276</v>
      </c>
      <c r="L1825">
        <v>61</v>
      </c>
      <c r="M1825" t="s">
        <v>94</v>
      </c>
      <c r="N1825" t="s">
        <v>163</v>
      </c>
      <c r="O1825">
        <v>502</v>
      </c>
      <c r="P1825" t="s">
        <v>47</v>
      </c>
      <c r="Q1825">
        <v>400</v>
      </c>
      <c r="R1825" t="s">
        <v>143</v>
      </c>
      <c r="S1825" t="s">
        <v>40</v>
      </c>
      <c r="T1825" t="s">
        <v>41</v>
      </c>
      <c r="U1825">
        <v>625</v>
      </c>
      <c r="Y1825" t="s">
        <v>3277</v>
      </c>
      <c r="AA1825">
        <v>33.9801</v>
      </c>
      <c r="AB1825">
        <v>-118.28700000000001</v>
      </c>
      <c r="AC1825">
        <f t="shared" si="28"/>
        <v>0</v>
      </c>
    </row>
    <row r="1826" spans="1:29" x14ac:dyDescent="0.35">
      <c r="A1826">
        <v>201111890</v>
      </c>
      <c r="B1826" s="1">
        <v>44039</v>
      </c>
      <c r="C1826" s="1">
        <v>44037</v>
      </c>
      <c r="D1826">
        <v>2013</v>
      </c>
      <c r="E1826">
        <v>11</v>
      </c>
      <c r="F1826" t="s">
        <v>64</v>
      </c>
      <c r="G1826">
        <v>1138</v>
      </c>
      <c r="H1826">
        <v>2</v>
      </c>
      <c r="I1826">
        <v>910</v>
      </c>
      <c r="J1826" t="s">
        <v>3278</v>
      </c>
      <c r="K1826" t="s">
        <v>3279</v>
      </c>
      <c r="L1826">
        <v>0</v>
      </c>
      <c r="M1826" t="s">
        <v>46</v>
      </c>
      <c r="N1826" t="s">
        <v>46</v>
      </c>
      <c r="O1826">
        <v>101</v>
      </c>
      <c r="P1826" t="s">
        <v>32</v>
      </c>
      <c r="Q1826">
        <v>500</v>
      </c>
      <c r="R1826" t="s">
        <v>184</v>
      </c>
      <c r="S1826" t="s">
        <v>40</v>
      </c>
      <c r="T1826" t="s">
        <v>41</v>
      </c>
      <c r="U1826">
        <v>910</v>
      </c>
      <c r="Y1826" t="s">
        <v>3280</v>
      </c>
      <c r="Z1826" t="s">
        <v>3281</v>
      </c>
      <c r="AA1826">
        <v>34.117699999999999</v>
      </c>
      <c r="AB1826">
        <v>-118.1872</v>
      </c>
      <c r="AC1826">
        <f t="shared" si="28"/>
        <v>0</v>
      </c>
    </row>
    <row r="1827" spans="1:29" x14ac:dyDescent="0.35">
      <c r="A1827">
        <v>201210231</v>
      </c>
      <c r="B1827" s="1">
        <v>43923</v>
      </c>
      <c r="C1827" s="1">
        <v>43915</v>
      </c>
      <c r="D1827">
        <v>1200</v>
      </c>
      <c r="E1827">
        <v>12</v>
      </c>
      <c r="F1827" t="s">
        <v>68</v>
      </c>
      <c r="G1827">
        <v>1266</v>
      </c>
      <c r="H1827">
        <v>1</v>
      </c>
      <c r="I1827">
        <v>440</v>
      </c>
      <c r="J1827" t="s">
        <v>213</v>
      </c>
      <c r="K1827" t="s">
        <v>3282</v>
      </c>
      <c r="L1827">
        <v>79</v>
      </c>
      <c r="M1827" t="s">
        <v>30</v>
      </c>
      <c r="N1827" t="s">
        <v>163</v>
      </c>
      <c r="O1827">
        <v>413</v>
      </c>
      <c r="P1827" t="s">
        <v>3283</v>
      </c>
      <c r="S1827" t="s">
        <v>40</v>
      </c>
      <c r="T1827" t="s">
        <v>41</v>
      </c>
      <c r="U1827">
        <v>440</v>
      </c>
      <c r="Y1827" t="s">
        <v>3284</v>
      </c>
      <c r="AA1827">
        <v>33.966099999999997</v>
      </c>
      <c r="AB1827">
        <v>-118.28489999999999</v>
      </c>
      <c r="AC1827">
        <f t="shared" si="28"/>
        <v>0</v>
      </c>
    </row>
    <row r="1828" spans="1:29" x14ac:dyDescent="0.35">
      <c r="A1828">
        <v>201116364</v>
      </c>
      <c r="B1828" s="1">
        <v>44171</v>
      </c>
      <c r="C1828" s="1">
        <v>44170</v>
      </c>
      <c r="D1828">
        <v>910</v>
      </c>
      <c r="E1828">
        <v>11</v>
      </c>
      <c r="F1828" t="s">
        <v>64</v>
      </c>
      <c r="G1828">
        <v>1149</v>
      </c>
      <c r="H1828">
        <v>1</v>
      </c>
      <c r="I1828">
        <v>341</v>
      </c>
      <c r="J1828" t="s">
        <v>157</v>
      </c>
      <c r="K1828">
        <v>344</v>
      </c>
      <c r="L1828">
        <v>45</v>
      </c>
      <c r="M1828" t="s">
        <v>30</v>
      </c>
      <c r="N1828" t="s">
        <v>73</v>
      </c>
      <c r="O1828">
        <v>502</v>
      </c>
      <c r="P1828" t="s">
        <v>47</v>
      </c>
      <c r="S1828" t="s">
        <v>40</v>
      </c>
      <c r="T1828" t="s">
        <v>41</v>
      </c>
      <c r="U1828">
        <v>341</v>
      </c>
      <c r="Y1828" t="s">
        <v>3285</v>
      </c>
      <c r="AA1828">
        <v>34.107399999999998</v>
      </c>
      <c r="AB1828">
        <v>-118.1978</v>
      </c>
      <c r="AC1828">
        <f t="shared" si="28"/>
        <v>0</v>
      </c>
    </row>
    <row r="1829" spans="1:29" x14ac:dyDescent="0.35">
      <c r="A1829">
        <v>200910040</v>
      </c>
      <c r="B1829" s="1">
        <v>43973</v>
      </c>
      <c r="C1829" s="1">
        <v>43972</v>
      </c>
      <c r="D1829">
        <v>1950</v>
      </c>
      <c r="E1829">
        <v>9</v>
      </c>
      <c r="F1829" t="s">
        <v>49</v>
      </c>
      <c r="G1829">
        <v>914</v>
      </c>
      <c r="H1829">
        <v>2</v>
      </c>
      <c r="I1829">
        <v>745</v>
      </c>
      <c r="J1829" t="s">
        <v>139</v>
      </c>
      <c r="K1829">
        <v>329</v>
      </c>
      <c r="L1829">
        <v>47</v>
      </c>
      <c r="M1829" t="s">
        <v>94</v>
      </c>
      <c r="N1829" t="s">
        <v>95</v>
      </c>
      <c r="O1829">
        <v>501</v>
      </c>
      <c r="P1829" t="s">
        <v>164</v>
      </c>
      <c r="S1829" t="s">
        <v>40</v>
      </c>
      <c r="T1829" t="s">
        <v>41</v>
      </c>
      <c r="U1829">
        <v>745</v>
      </c>
      <c r="Y1829" t="s">
        <v>3286</v>
      </c>
      <c r="AA1829">
        <v>34.198500000000003</v>
      </c>
      <c r="AB1829">
        <v>-118.4487</v>
      </c>
      <c r="AC1829">
        <f t="shared" si="28"/>
        <v>0</v>
      </c>
    </row>
    <row r="1830" spans="1:29" x14ac:dyDescent="0.35">
      <c r="A1830">
        <v>200608744</v>
      </c>
      <c r="B1830" s="1">
        <v>43926</v>
      </c>
      <c r="C1830" s="1">
        <v>43908</v>
      </c>
      <c r="D1830">
        <v>1530</v>
      </c>
      <c r="E1830">
        <v>6</v>
      </c>
      <c r="F1830" t="s">
        <v>91</v>
      </c>
      <c r="G1830">
        <v>667</v>
      </c>
      <c r="H1830">
        <v>2</v>
      </c>
      <c r="I1830">
        <v>888</v>
      </c>
      <c r="J1830" t="s">
        <v>250</v>
      </c>
      <c r="K1830" t="s">
        <v>3287</v>
      </c>
      <c r="L1830">
        <v>32</v>
      </c>
      <c r="M1830" t="s">
        <v>94</v>
      </c>
      <c r="N1830" t="s">
        <v>95</v>
      </c>
      <c r="O1830">
        <v>502</v>
      </c>
      <c r="P1830" t="s">
        <v>47</v>
      </c>
      <c r="S1830" t="s">
        <v>40</v>
      </c>
      <c r="T1830" t="s">
        <v>41</v>
      </c>
      <c r="U1830">
        <v>888</v>
      </c>
      <c r="Y1830" t="s">
        <v>3288</v>
      </c>
      <c r="AA1830">
        <v>34.090800000000002</v>
      </c>
      <c r="AB1830">
        <v>-118.3223</v>
      </c>
      <c r="AC1830">
        <f t="shared" si="28"/>
        <v>0</v>
      </c>
    </row>
    <row r="1831" spans="1:29" x14ac:dyDescent="0.35">
      <c r="A1831">
        <v>200516164</v>
      </c>
      <c r="B1831" s="1">
        <v>44137</v>
      </c>
      <c r="C1831" s="1">
        <v>44114</v>
      </c>
      <c r="D1831">
        <v>1200</v>
      </c>
      <c r="E1831">
        <v>5</v>
      </c>
      <c r="F1831" t="s">
        <v>98</v>
      </c>
      <c r="G1831">
        <v>532</v>
      </c>
      <c r="H1831">
        <v>2</v>
      </c>
      <c r="I1831">
        <v>354</v>
      </c>
      <c r="J1831" t="s">
        <v>167</v>
      </c>
      <c r="K1831" t="s">
        <v>982</v>
      </c>
      <c r="L1831">
        <v>25</v>
      </c>
      <c r="M1831" t="s">
        <v>94</v>
      </c>
      <c r="N1831" t="s">
        <v>95</v>
      </c>
      <c r="O1831">
        <v>501</v>
      </c>
      <c r="P1831" t="s">
        <v>164</v>
      </c>
      <c r="S1831" t="s">
        <v>40</v>
      </c>
      <c r="T1831" t="s">
        <v>41</v>
      </c>
      <c r="U1831">
        <v>354</v>
      </c>
      <c r="Y1831" t="s">
        <v>3289</v>
      </c>
      <c r="AA1831">
        <v>33.788699999999999</v>
      </c>
      <c r="AB1831">
        <v>-118.2717</v>
      </c>
      <c r="AC1831">
        <f t="shared" si="28"/>
        <v>0</v>
      </c>
    </row>
    <row r="1832" spans="1:29" x14ac:dyDescent="0.35">
      <c r="A1832">
        <v>200513225</v>
      </c>
      <c r="B1832" s="1">
        <v>44064</v>
      </c>
      <c r="C1832" s="1">
        <v>44061</v>
      </c>
      <c r="D1832">
        <v>1200</v>
      </c>
      <c r="E1832">
        <v>5</v>
      </c>
      <c r="F1832" t="s">
        <v>98</v>
      </c>
      <c r="G1832">
        <v>504</v>
      </c>
      <c r="H1832">
        <v>1</v>
      </c>
      <c r="I1832">
        <v>440</v>
      </c>
      <c r="J1832" t="s">
        <v>213</v>
      </c>
      <c r="K1832">
        <v>344</v>
      </c>
      <c r="L1832">
        <v>54</v>
      </c>
      <c r="M1832" t="s">
        <v>94</v>
      </c>
      <c r="N1832" t="s">
        <v>73</v>
      </c>
      <c r="O1832">
        <v>121</v>
      </c>
      <c r="P1832" t="s">
        <v>246</v>
      </c>
      <c r="S1832" t="s">
        <v>40</v>
      </c>
      <c r="T1832" t="s">
        <v>41</v>
      </c>
      <c r="U1832">
        <v>440</v>
      </c>
      <c r="Y1832" t="s">
        <v>3290</v>
      </c>
      <c r="AA1832">
        <v>33.838000000000001</v>
      </c>
      <c r="AB1832">
        <v>-118.3006</v>
      </c>
      <c r="AC1832">
        <f t="shared" si="28"/>
        <v>0</v>
      </c>
    </row>
    <row r="1833" spans="1:29" x14ac:dyDescent="0.35">
      <c r="A1833">
        <v>200510784</v>
      </c>
      <c r="B1833" s="1">
        <v>44001</v>
      </c>
      <c r="C1833" s="1">
        <v>43999</v>
      </c>
      <c r="D1833">
        <v>1400</v>
      </c>
      <c r="E1833">
        <v>5</v>
      </c>
      <c r="F1833" t="s">
        <v>98</v>
      </c>
      <c r="G1833">
        <v>503</v>
      </c>
      <c r="H1833">
        <v>2</v>
      </c>
      <c r="I1833">
        <v>649</v>
      </c>
      <c r="J1833" t="s">
        <v>1038</v>
      </c>
      <c r="K1833" t="s">
        <v>3291</v>
      </c>
      <c r="L1833">
        <v>76</v>
      </c>
      <c r="M1833" t="s">
        <v>94</v>
      </c>
      <c r="N1833" t="s">
        <v>95</v>
      </c>
      <c r="O1833">
        <v>501</v>
      </c>
      <c r="P1833" t="s">
        <v>164</v>
      </c>
      <c r="S1833" t="s">
        <v>40</v>
      </c>
      <c r="T1833" t="s">
        <v>41</v>
      </c>
      <c r="U1833">
        <v>649</v>
      </c>
      <c r="Y1833" t="s">
        <v>3292</v>
      </c>
      <c r="AA1833">
        <v>33.7928</v>
      </c>
      <c r="AB1833">
        <v>-118.29219999999999</v>
      </c>
      <c r="AC1833">
        <f t="shared" si="28"/>
        <v>0</v>
      </c>
    </row>
    <row r="1834" spans="1:29" x14ac:dyDescent="0.35">
      <c r="A1834">
        <v>200509077</v>
      </c>
      <c r="B1834" s="1">
        <v>43955</v>
      </c>
      <c r="C1834" s="1">
        <v>43955</v>
      </c>
      <c r="D1834">
        <v>230</v>
      </c>
      <c r="E1834">
        <v>5</v>
      </c>
      <c r="F1834" t="s">
        <v>98</v>
      </c>
      <c r="G1834">
        <v>585</v>
      </c>
      <c r="H1834">
        <v>1</v>
      </c>
      <c r="I1834">
        <v>331</v>
      </c>
      <c r="J1834" t="s">
        <v>233</v>
      </c>
      <c r="K1834" t="s">
        <v>1290</v>
      </c>
      <c r="L1834">
        <v>51</v>
      </c>
      <c r="M1834" t="s">
        <v>30</v>
      </c>
      <c r="N1834" t="s">
        <v>73</v>
      </c>
      <c r="O1834">
        <v>101</v>
      </c>
      <c r="P1834" t="s">
        <v>32</v>
      </c>
      <c r="S1834" t="s">
        <v>40</v>
      </c>
      <c r="T1834" t="s">
        <v>41</v>
      </c>
      <c r="U1834">
        <v>331</v>
      </c>
      <c r="Y1834" t="s">
        <v>3293</v>
      </c>
      <c r="AA1834">
        <v>33.726100000000002</v>
      </c>
      <c r="AB1834">
        <v>-118.30119999999999</v>
      </c>
      <c r="AC1834">
        <f t="shared" si="28"/>
        <v>0</v>
      </c>
    </row>
    <row r="1835" spans="1:29" x14ac:dyDescent="0.35">
      <c r="A1835">
        <v>200714788</v>
      </c>
      <c r="B1835" s="1">
        <v>44114</v>
      </c>
      <c r="C1835" s="1">
        <v>44104</v>
      </c>
      <c r="D1835">
        <v>1800</v>
      </c>
      <c r="E1835">
        <v>7</v>
      </c>
      <c r="F1835" t="s">
        <v>28</v>
      </c>
      <c r="G1835">
        <v>763</v>
      </c>
      <c r="H1835">
        <v>1</v>
      </c>
      <c r="I1835">
        <v>331</v>
      </c>
      <c r="J1835" t="s">
        <v>233</v>
      </c>
      <c r="K1835" t="s">
        <v>3294</v>
      </c>
      <c r="L1835">
        <v>73</v>
      </c>
      <c r="M1835" t="s">
        <v>94</v>
      </c>
      <c r="N1835" t="s">
        <v>163</v>
      </c>
      <c r="O1835">
        <v>101</v>
      </c>
      <c r="P1835" t="s">
        <v>32</v>
      </c>
      <c r="S1835" t="s">
        <v>40</v>
      </c>
      <c r="T1835" t="s">
        <v>41</v>
      </c>
      <c r="U1835">
        <v>331</v>
      </c>
      <c r="Y1835" t="s">
        <v>3295</v>
      </c>
      <c r="AA1835">
        <v>34.044499999999999</v>
      </c>
      <c r="AB1835">
        <v>-118.3623</v>
      </c>
      <c r="AC1835">
        <f t="shared" si="28"/>
        <v>0</v>
      </c>
    </row>
    <row r="1836" spans="1:29" x14ac:dyDescent="0.35">
      <c r="A1836">
        <v>200415449</v>
      </c>
      <c r="B1836" s="1">
        <v>44166</v>
      </c>
      <c r="C1836" s="1">
        <v>44163</v>
      </c>
      <c r="D1836">
        <v>1900</v>
      </c>
      <c r="E1836">
        <v>4</v>
      </c>
      <c r="F1836" t="s">
        <v>54</v>
      </c>
      <c r="G1836">
        <v>406</v>
      </c>
      <c r="H1836">
        <v>1</v>
      </c>
      <c r="I1836">
        <v>510</v>
      </c>
      <c r="J1836" t="s">
        <v>29</v>
      </c>
      <c r="L1836">
        <v>0</v>
      </c>
      <c r="O1836">
        <v>101</v>
      </c>
      <c r="P1836" t="s">
        <v>32</v>
      </c>
      <c r="S1836" t="s">
        <v>40</v>
      </c>
      <c r="T1836" t="s">
        <v>41</v>
      </c>
      <c r="U1836">
        <v>510</v>
      </c>
      <c r="Y1836" t="s">
        <v>3296</v>
      </c>
      <c r="AA1836">
        <v>34.096699999999998</v>
      </c>
      <c r="AB1836">
        <v>-118.1845</v>
      </c>
      <c r="AC1836">
        <f t="shared" si="28"/>
        <v>0</v>
      </c>
    </row>
    <row r="1837" spans="1:29" x14ac:dyDescent="0.35">
      <c r="A1837">
        <v>200611742</v>
      </c>
      <c r="B1837" s="1">
        <v>44006</v>
      </c>
      <c r="C1837" s="1">
        <v>44006</v>
      </c>
      <c r="D1837">
        <v>750</v>
      </c>
      <c r="E1837">
        <v>6</v>
      </c>
      <c r="F1837" t="s">
        <v>91</v>
      </c>
      <c r="G1837">
        <v>648</v>
      </c>
      <c r="H1837">
        <v>2</v>
      </c>
      <c r="I1837">
        <v>888</v>
      </c>
      <c r="J1837" t="s">
        <v>250</v>
      </c>
      <c r="K1837">
        <v>1501</v>
      </c>
      <c r="L1837">
        <v>32</v>
      </c>
      <c r="M1837" t="s">
        <v>94</v>
      </c>
      <c r="N1837" t="s">
        <v>73</v>
      </c>
      <c r="O1837">
        <v>501</v>
      </c>
      <c r="P1837" t="s">
        <v>164</v>
      </c>
      <c r="S1837" t="s">
        <v>40</v>
      </c>
      <c r="T1837" t="s">
        <v>41</v>
      </c>
      <c r="U1837">
        <v>888</v>
      </c>
      <c r="Y1837" t="s">
        <v>3297</v>
      </c>
      <c r="AA1837">
        <v>34.100499999999997</v>
      </c>
      <c r="AB1837">
        <v>-118.3141</v>
      </c>
      <c r="AC1837">
        <f t="shared" si="28"/>
        <v>0</v>
      </c>
    </row>
    <row r="1838" spans="1:29" x14ac:dyDescent="0.35">
      <c r="A1838">
        <v>200107425</v>
      </c>
      <c r="B1838" s="1">
        <v>43880</v>
      </c>
      <c r="C1838" s="1">
        <v>43879</v>
      </c>
      <c r="D1838">
        <v>2200</v>
      </c>
      <c r="E1838">
        <v>1</v>
      </c>
      <c r="F1838" t="s">
        <v>36</v>
      </c>
      <c r="G1838">
        <v>111</v>
      </c>
      <c r="H1838">
        <v>1</v>
      </c>
      <c r="I1838">
        <v>510</v>
      </c>
      <c r="J1838" t="s">
        <v>29</v>
      </c>
      <c r="L1838">
        <v>0</v>
      </c>
      <c r="O1838">
        <v>101</v>
      </c>
      <c r="P1838" t="s">
        <v>32</v>
      </c>
      <c r="S1838" t="s">
        <v>40</v>
      </c>
      <c r="T1838" t="s">
        <v>41</v>
      </c>
      <c r="U1838">
        <v>510</v>
      </c>
      <c r="Y1838" t="s">
        <v>3298</v>
      </c>
      <c r="AA1838">
        <v>34.063200000000002</v>
      </c>
      <c r="AB1838">
        <v>-118.24079999999999</v>
      </c>
      <c r="AC1838">
        <f t="shared" si="28"/>
        <v>0</v>
      </c>
    </row>
    <row r="1839" spans="1:29" x14ac:dyDescent="0.35">
      <c r="A1839">
        <v>200407260</v>
      </c>
      <c r="B1839" s="1">
        <v>43915</v>
      </c>
      <c r="C1839" s="1">
        <v>43914</v>
      </c>
      <c r="D1839">
        <v>1700</v>
      </c>
      <c r="E1839">
        <v>4</v>
      </c>
      <c r="F1839" t="s">
        <v>54</v>
      </c>
      <c r="G1839">
        <v>461</v>
      </c>
      <c r="H1839">
        <v>1</v>
      </c>
      <c r="I1839">
        <v>510</v>
      </c>
      <c r="J1839" t="s">
        <v>29</v>
      </c>
      <c r="L1839">
        <v>0</v>
      </c>
      <c r="O1839">
        <v>101</v>
      </c>
      <c r="P1839" t="s">
        <v>32</v>
      </c>
      <c r="S1839" t="s">
        <v>40</v>
      </c>
      <c r="T1839" t="s">
        <v>41</v>
      </c>
      <c r="U1839">
        <v>510</v>
      </c>
      <c r="Y1839" t="s">
        <v>3299</v>
      </c>
      <c r="Z1839" t="s">
        <v>137</v>
      </c>
      <c r="AA1839">
        <v>34.047499999999999</v>
      </c>
      <c r="AB1839">
        <v>-118.22410000000001</v>
      </c>
      <c r="AC1839">
        <f t="shared" si="28"/>
        <v>0</v>
      </c>
    </row>
    <row r="1840" spans="1:29" x14ac:dyDescent="0.35">
      <c r="A1840">
        <v>200513281</v>
      </c>
      <c r="B1840" s="1">
        <v>44064</v>
      </c>
      <c r="C1840" s="1">
        <v>44064</v>
      </c>
      <c r="D1840">
        <v>1500</v>
      </c>
      <c r="E1840">
        <v>5</v>
      </c>
      <c r="F1840" t="s">
        <v>98</v>
      </c>
      <c r="G1840">
        <v>529</v>
      </c>
      <c r="H1840">
        <v>2</v>
      </c>
      <c r="I1840">
        <v>627</v>
      </c>
      <c r="J1840" t="s">
        <v>616</v>
      </c>
      <c r="K1840" t="s">
        <v>3300</v>
      </c>
      <c r="L1840">
        <v>15</v>
      </c>
      <c r="M1840" t="s">
        <v>30</v>
      </c>
      <c r="N1840" t="s">
        <v>163</v>
      </c>
      <c r="O1840">
        <v>501</v>
      </c>
      <c r="P1840" t="s">
        <v>164</v>
      </c>
      <c r="Q1840">
        <v>400</v>
      </c>
      <c r="R1840" t="s">
        <v>143</v>
      </c>
      <c r="S1840" t="s">
        <v>84</v>
      </c>
      <c r="T1840" t="s">
        <v>85</v>
      </c>
      <c r="U1840">
        <v>627</v>
      </c>
      <c r="Y1840" t="s">
        <v>3301</v>
      </c>
      <c r="AA1840">
        <v>33.780099999999997</v>
      </c>
      <c r="AB1840">
        <v>-118.2595</v>
      </c>
      <c r="AC1840">
        <f t="shared" si="28"/>
        <v>0</v>
      </c>
    </row>
    <row r="1841" spans="1:29" x14ac:dyDescent="0.35">
      <c r="A1841">
        <v>201013335</v>
      </c>
      <c r="B1841" s="1">
        <v>44096</v>
      </c>
      <c r="C1841" s="1">
        <v>44096</v>
      </c>
      <c r="D1841">
        <v>1700</v>
      </c>
      <c r="E1841">
        <v>10</v>
      </c>
      <c r="F1841" t="s">
        <v>103</v>
      </c>
      <c r="G1841">
        <v>1024</v>
      </c>
      <c r="H1841">
        <v>2</v>
      </c>
      <c r="I1841">
        <v>624</v>
      </c>
      <c r="J1841" t="s">
        <v>171</v>
      </c>
      <c r="K1841" t="s">
        <v>3302</v>
      </c>
      <c r="L1841">
        <v>74</v>
      </c>
      <c r="M1841" t="s">
        <v>30</v>
      </c>
      <c r="N1841" t="s">
        <v>95</v>
      </c>
      <c r="O1841">
        <v>108</v>
      </c>
      <c r="P1841" t="s">
        <v>105</v>
      </c>
      <c r="Q1841">
        <v>400</v>
      </c>
      <c r="R1841" t="s">
        <v>143</v>
      </c>
      <c r="S1841" t="s">
        <v>40</v>
      </c>
      <c r="T1841" t="s">
        <v>41</v>
      </c>
      <c r="U1841">
        <v>624</v>
      </c>
      <c r="Y1841" t="s">
        <v>3303</v>
      </c>
      <c r="AA1841">
        <v>34.201099999999997</v>
      </c>
      <c r="AB1841">
        <v>-118.5367</v>
      </c>
      <c r="AC1841">
        <f t="shared" si="28"/>
        <v>0</v>
      </c>
    </row>
    <row r="1842" spans="1:29" x14ac:dyDescent="0.35">
      <c r="A1842">
        <v>200316806</v>
      </c>
      <c r="B1842" s="1">
        <v>44076</v>
      </c>
      <c r="C1842" s="1">
        <v>44076</v>
      </c>
      <c r="D1842">
        <v>1945</v>
      </c>
      <c r="E1842">
        <v>3</v>
      </c>
      <c r="F1842" t="s">
        <v>43</v>
      </c>
      <c r="G1842">
        <v>321</v>
      </c>
      <c r="H1842">
        <v>2</v>
      </c>
      <c r="I1842">
        <v>624</v>
      </c>
      <c r="J1842" t="s">
        <v>171</v>
      </c>
      <c r="K1842" t="s">
        <v>3304</v>
      </c>
      <c r="L1842">
        <v>21</v>
      </c>
      <c r="M1842" t="s">
        <v>30</v>
      </c>
      <c r="N1842" t="s">
        <v>95</v>
      </c>
      <c r="O1842">
        <v>101</v>
      </c>
      <c r="P1842" t="s">
        <v>32</v>
      </c>
      <c r="Q1842">
        <v>400</v>
      </c>
      <c r="R1842" t="s">
        <v>143</v>
      </c>
      <c r="S1842" t="s">
        <v>84</v>
      </c>
      <c r="T1842" t="s">
        <v>85</v>
      </c>
      <c r="U1842">
        <v>624</v>
      </c>
      <c r="Y1842" t="s">
        <v>3305</v>
      </c>
      <c r="Z1842" t="s">
        <v>752</v>
      </c>
      <c r="AA1842">
        <v>34.021700000000003</v>
      </c>
      <c r="AB1842">
        <v>-118.3724</v>
      </c>
      <c r="AC1842">
        <f t="shared" si="28"/>
        <v>0</v>
      </c>
    </row>
    <row r="1843" spans="1:29" x14ac:dyDescent="0.35">
      <c r="A1843">
        <v>200513785</v>
      </c>
      <c r="B1843" s="1">
        <v>44079</v>
      </c>
      <c r="C1843" s="1">
        <v>44079</v>
      </c>
      <c r="D1843">
        <v>2310</v>
      </c>
      <c r="E1843">
        <v>5</v>
      </c>
      <c r="F1843" t="s">
        <v>98</v>
      </c>
      <c r="G1843">
        <v>517</v>
      </c>
      <c r="H1843">
        <v>2</v>
      </c>
      <c r="I1843">
        <v>753</v>
      </c>
      <c r="J1843" t="s">
        <v>452</v>
      </c>
      <c r="K1843" t="s">
        <v>1055</v>
      </c>
      <c r="L1843">
        <v>0</v>
      </c>
      <c r="M1843" t="s">
        <v>46</v>
      </c>
      <c r="N1843" t="s">
        <v>46</v>
      </c>
      <c r="O1843">
        <v>101</v>
      </c>
      <c r="P1843" t="s">
        <v>32</v>
      </c>
      <c r="Q1843">
        <v>102</v>
      </c>
      <c r="R1843" t="s">
        <v>219</v>
      </c>
      <c r="S1843" t="s">
        <v>33</v>
      </c>
      <c r="T1843" t="s">
        <v>34</v>
      </c>
      <c r="U1843">
        <v>753</v>
      </c>
      <c r="V1843">
        <v>998</v>
      </c>
      <c r="Y1843" t="s">
        <v>3306</v>
      </c>
      <c r="AA1843">
        <v>33.786999999999999</v>
      </c>
      <c r="AB1843">
        <v>-118.2585</v>
      </c>
      <c r="AC1843">
        <f t="shared" si="28"/>
        <v>1</v>
      </c>
    </row>
    <row r="1844" spans="1:29" x14ac:dyDescent="0.35">
      <c r="A1844">
        <v>200106479</v>
      </c>
      <c r="B1844" s="1">
        <v>43865</v>
      </c>
      <c r="C1844" s="1">
        <v>43864</v>
      </c>
      <c r="D1844">
        <v>1830</v>
      </c>
      <c r="E1844">
        <v>1</v>
      </c>
      <c r="F1844" t="s">
        <v>36</v>
      </c>
      <c r="G1844">
        <v>153</v>
      </c>
      <c r="H1844">
        <v>1</v>
      </c>
      <c r="I1844">
        <v>330</v>
      </c>
      <c r="J1844" t="s">
        <v>37</v>
      </c>
      <c r="K1844" t="s">
        <v>3307</v>
      </c>
      <c r="L1844">
        <v>46</v>
      </c>
      <c r="M1844" t="s">
        <v>30</v>
      </c>
      <c r="N1844" t="s">
        <v>73</v>
      </c>
      <c r="O1844">
        <v>108</v>
      </c>
      <c r="P1844" t="s">
        <v>105</v>
      </c>
      <c r="S1844" t="s">
        <v>40</v>
      </c>
      <c r="T1844" t="s">
        <v>41</v>
      </c>
      <c r="U1844">
        <v>330</v>
      </c>
      <c r="Y1844" t="s">
        <v>677</v>
      </c>
      <c r="Z1844" t="s">
        <v>382</v>
      </c>
      <c r="AA1844">
        <v>34.0488</v>
      </c>
      <c r="AB1844">
        <v>-118.2518</v>
      </c>
      <c r="AC1844">
        <f t="shared" si="28"/>
        <v>0</v>
      </c>
    </row>
    <row r="1845" spans="1:29" x14ac:dyDescent="0.35">
      <c r="A1845">
        <v>200316360</v>
      </c>
      <c r="B1845" s="1">
        <v>44070</v>
      </c>
      <c r="C1845" s="1">
        <v>44070</v>
      </c>
      <c r="D1845">
        <v>1</v>
      </c>
      <c r="E1845">
        <v>3</v>
      </c>
      <c r="F1845" t="s">
        <v>43</v>
      </c>
      <c r="G1845">
        <v>392</v>
      </c>
      <c r="H1845">
        <v>1</v>
      </c>
      <c r="I1845">
        <v>510</v>
      </c>
      <c r="J1845" t="s">
        <v>29</v>
      </c>
      <c r="L1845">
        <v>0</v>
      </c>
      <c r="O1845">
        <v>101</v>
      </c>
      <c r="P1845" t="s">
        <v>32</v>
      </c>
      <c r="S1845" t="s">
        <v>40</v>
      </c>
      <c r="T1845" t="s">
        <v>41</v>
      </c>
      <c r="U1845">
        <v>510</v>
      </c>
      <c r="Y1845" t="s">
        <v>3308</v>
      </c>
      <c r="AA1845">
        <v>33.997500000000002</v>
      </c>
      <c r="AB1845">
        <v>-118.3192</v>
      </c>
      <c r="AC1845">
        <f t="shared" si="28"/>
        <v>0</v>
      </c>
    </row>
    <row r="1846" spans="1:29" x14ac:dyDescent="0.35">
      <c r="A1846">
        <v>200814146</v>
      </c>
      <c r="B1846" s="1">
        <v>44090</v>
      </c>
      <c r="C1846" s="1">
        <v>44086</v>
      </c>
      <c r="D1846">
        <v>2015</v>
      </c>
      <c r="E1846">
        <v>8</v>
      </c>
      <c r="F1846" t="s">
        <v>109</v>
      </c>
      <c r="G1846">
        <v>834</v>
      </c>
      <c r="H1846">
        <v>1</v>
      </c>
      <c r="I1846">
        <v>331</v>
      </c>
      <c r="J1846" t="s">
        <v>233</v>
      </c>
      <c r="K1846" t="s">
        <v>3062</v>
      </c>
      <c r="L1846">
        <v>71</v>
      </c>
      <c r="M1846" t="s">
        <v>94</v>
      </c>
      <c r="N1846" t="s">
        <v>73</v>
      </c>
      <c r="O1846">
        <v>101</v>
      </c>
      <c r="P1846" t="s">
        <v>32</v>
      </c>
      <c r="S1846" t="s">
        <v>40</v>
      </c>
      <c r="T1846" t="s">
        <v>41</v>
      </c>
      <c r="U1846">
        <v>331</v>
      </c>
      <c r="Y1846" t="s">
        <v>3309</v>
      </c>
      <c r="Z1846" t="s">
        <v>3310</v>
      </c>
      <c r="AA1846">
        <v>34.0563</v>
      </c>
      <c r="AB1846">
        <v>-118.4348</v>
      </c>
      <c r="AC1846">
        <f t="shared" si="28"/>
        <v>0</v>
      </c>
    </row>
    <row r="1847" spans="1:29" x14ac:dyDescent="0.35">
      <c r="A1847">
        <v>201306286</v>
      </c>
      <c r="B1847" s="1">
        <v>43871</v>
      </c>
      <c r="C1847" s="1">
        <v>43871</v>
      </c>
      <c r="D1847">
        <v>1200</v>
      </c>
      <c r="E1847">
        <v>13</v>
      </c>
      <c r="F1847" t="s">
        <v>62</v>
      </c>
      <c r="G1847">
        <v>1321</v>
      </c>
      <c r="H1847">
        <v>2</v>
      </c>
      <c r="I1847">
        <v>651</v>
      </c>
      <c r="J1847" t="s">
        <v>2642</v>
      </c>
      <c r="K1847">
        <v>1402</v>
      </c>
      <c r="L1847">
        <v>0</v>
      </c>
      <c r="M1847" t="s">
        <v>46</v>
      </c>
      <c r="N1847" t="s">
        <v>46</v>
      </c>
      <c r="O1847">
        <v>203</v>
      </c>
      <c r="P1847" t="s">
        <v>101</v>
      </c>
      <c r="S1847" t="s">
        <v>40</v>
      </c>
      <c r="T1847" t="s">
        <v>41</v>
      </c>
      <c r="U1847">
        <v>651</v>
      </c>
      <c r="V1847">
        <v>998</v>
      </c>
      <c r="Y1847" t="s">
        <v>3311</v>
      </c>
      <c r="AA1847">
        <v>34.0289</v>
      </c>
      <c r="AB1847">
        <v>-118.26860000000001</v>
      </c>
      <c r="AC1847">
        <f t="shared" si="28"/>
        <v>0</v>
      </c>
    </row>
    <row r="1848" spans="1:29" x14ac:dyDescent="0.35">
      <c r="A1848">
        <v>200319683</v>
      </c>
      <c r="B1848" s="1">
        <v>44135</v>
      </c>
      <c r="C1848" s="1">
        <v>44128</v>
      </c>
      <c r="D1848">
        <v>2200</v>
      </c>
      <c r="E1848">
        <v>3</v>
      </c>
      <c r="F1848" t="s">
        <v>43</v>
      </c>
      <c r="G1848">
        <v>362</v>
      </c>
      <c r="H1848">
        <v>2</v>
      </c>
      <c r="I1848">
        <v>740</v>
      </c>
      <c r="J1848" t="s">
        <v>224</v>
      </c>
      <c r="K1848" t="s">
        <v>3312</v>
      </c>
      <c r="L1848">
        <v>75</v>
      </c>
      <c r="M1848" t="s">
        <v>30</v>
      </c>
      <c r="N1848" t="s">
        <v>163</v>
      </c>
      <c r="O1848">
        <v>502</v>
      </c>
      <c r="P1848" t="s">
        <v>47</v>
      </c>
      <c r="S1848" t="s">
        <v>40</v>
      </c>
      <c r="T1848" t="s">
        <v>41</v>
      </c>
      <c r="U1848">
        <v>740</v>
      </c>
      <c r="Y1848" t="s">
        <v>3313</v>
      </c>
      <c r="AA1848">
        <v>34.015599999999999</v>
      </c>
      <c r="AB1848">
        <v>-118.3463</v>
      </c>
      <c r="AC1848">
        <f t="shared" si="28"/>
        <v>0</v>
      </c>
    </row>
    <row r="1849" spans="1:29" x14ac:dyDescent="0.35">
      <c r="A1849">
        <v>201308041</v>
      </c>
      <c r="B1849" s="1">
        <v>43903</v>
      </c>
      <c r="C1849" s="1">
        <v>43902</v>
      </c>
      <c r="D1849">
        <v>2300</v>
      </c>
      <c r="E1849">
        <v>13</v>
      </c>
      <c r="F1849" t="s">
        <v>62</v>
      </c>
      <c r="G1849">
        <v>1313</v>
      </c>
      <c r="H1849">
        <v>1</v>
      </c>
      <c r="I1849">
        <v>236</v>
      </c>
      <c r="J1849" t="s">
        <v>692</v>
      </c>
      <c r="K1849" t="s">
        <v>3314</v>
      </c>
      <c r="L1849">
        <v>39</v>
      </c>
      <c r="M1849" t="s">
        <v>94</v>
      </c>
      <c r="N1849" t="s">
        <v>163</v>
      </c>
      <c r="O1849">
        <v>102</v>
      </c>
      <c r="P1849" t="s">
        <v>186</v>
      </c>
      <c r="Q1849">
        <v>104</v>
      </c>
      <c r="R1849" t="s">
        <v>3315</v>
      </c>
      <c r="S1849" t="s">
        <v>84</v>
      </c>
      <c r="T1849" t="s">
        <v>85</v>
      </c>
      <c r="U1849">
        <v>236</v>
      </c>
      <c r="Y1849" t="s">
        <v>3316</v>
      </c>
      <c r="AA1849">
        <v>34.028199999999998</v>
      </c>
      <c r="AB1849">
        <v>-118.25239999999999</v>
      </c>
      <c r="AC1849">
        <f t="shared" si="28"/>
        <v>0</v>
      </c>
    </row>
    <row r="1850" spans="1:29" x14ac:dyDescent="0.35">
      <c r="A1850">
        <v>200708933</v>
      </c>
      <c r="B1850" s="1">
        <v>43956</v>
      </c>
      <c r="C1850" s="1">
        <v>43927</v>
      </c>
      <c r="D1850">
        <v>1854</v>
      </c>
      <c r="E1850">
        <v>7</v>
      </c>
      <c r="F1850" t="s">
        <v>28</v>
      </c>
      <c r="G1850">
        <v>755</v>
      </c>
      <c r="H1850">
        <v>2</v>
      </c>
      <c r="I1850">
        <v>354</v>
      </c>
      <c r="J1850" t="s">
        <v>167</v>
      </c>
      <c r="K1850">
        <v>929</v>
      </c>
      <c r="L1850">
        <v>29</v>
      </c>
      <c r="M1850" t="s">
        <v>30</v>
      </c>
      <c r="N1850" t="s">
        <v>73</v>
      </c>
      <c r="O1850">
        <v>501</v>
      </c>
      <c r="P1850" t="s">
        <v>164</v>
      </c>
      <c r="S1850" t="s">
        <v>40</v>
      </c>
      <c r="T1850" t="s">
        <v>41</v>
      </c>
      <c r="U1850">
        <v>354</v>
      </c>
      <c r="Y1850" t="s">
        <v>3317</v>
      </c>
      <c r="AA1850">
        <v>34.050600000000003</v>
      </c>
      <c r="AB1850">
        <v>-118.3506</v>
      </c>
      <c r="AC1850">
        <f t="shared" si="28"/>
        <v>0</v>
      </c>
    </row>
    <row r="1851" spans="1:29" x14ac:dyDescent="0.35">
      <c r="A1851">
        <v>201309677</v>
      </c>
      <c r="B1851" s="1">
        <v>43940</v>
      </c>
      <c r="C1851" s="1">
        <v>43940</v>
      </c>
      <c r="D1851">
        <v>540</v>
      </c>
      <c r="E1851">
        <v>13</v>
      </c>
      <c r="F1851" t="s">
        <v>62</v>
      </c>
      <c r="G1851">
        <v>1393</v>
      </c>
      <c r="H1851">
        <v>1</v>
      </c>
      <c r="I1851">
        <v>440</v>
      </c>
      <c r="J1851" t="s">
        <v>213</v>
      </c>
      <c r="K1851" t="s">
        <v>3318</v>
      </c>
      <c r="L1851">
        <v>38</v>
      </c>
      <c r="M1851" t="s">
        <v>94</v>
      </c>
      <c r="N1851" t="s">
        <v>163</v>
      </c>
      <c r="O1851">
        <v>101</v>
      </c>
      <c r="P1851" t="s">
        <v>32</v>
      </c>
      <c r="Q1851">
        <v>400</v>
      </c>
      <c r="R1851" t="s">
        <v>143</v>
      </c>
      <c r="S1851" t="s">
        <v>84</v>
      </c>
      <c r="T1851" t="s">
        <v>85</v>
      </c>
      <c r="U1851">
        <v>440</v>
      </c>
      <c r="V1851">
        <v>626</v>
      </c>
      <c r="Y1851" t="s">
        <v>3319</v>
      </c>
      <c r="AA1851">
        <v>33.9756</v>
      </c>
      <c r="AB1851">
        <v>-118.2756</v>
      </c>
      <c r="AC1851">
        <f t="shared" si="28"/>
        <v>0</v>
      </c>
    </row>
    <row r="1852" spans="1:29" x14ac:dyDescent="0.35">
      <c r="A1852">
        <v>200513459</v>
      </c>
      <c r="B1852" s="1">
        <v>44070</v>
      </c>
      <c r="C1852" s="1">
        <v>44070</v>
      </c>
      <c r="D1852">
        <v>1945</v>
      </c>
      <c r="E1852">
        <v>5</v>
      </c>
      <c r="F1852" t="s">
        <v>98</v>
      </c>
      <c r="G1852">
        <v>585</v>
      </c>
      <c r="H1852">
        <v>1</v>
      </c>
      <c r="I1852">
        <v>320</v>
      </c>
      <c r="J1852" t="s">
        <v>435</v>
      </c>
      <c r="K1852" t="s">
        <v>3320</v>
      </c>
      <c r="L1852">
        <v>59</v>
      </c>
      <c r="M1852" t="s">
        <v>94</v>
      </c>
      <c r="N1852" t="s">
        <v>163</v>
      </c>
      <c r="O1852">
        <v>501</v>
      </c>
      <c r="P1852" t="s">
        <v>164</v>
      </c>
      <c r="S1852" t="s">
        <v>40</v>
      </c>
      <c r="T1852" t="s">
        <v>41</v>
      </c>
      <c r="U1852">
        <v>320</v>
      </c>
      <c r="Y1852" t="s">
        <v>3321</v>
      </c>
      <c r="AA1852">
        <v>33.722499999999997</v>
      </c>
      <c r="AB1852">
        <v>-118.29900000000001</v>
      </c>
      <c r="AC1852">
        <f t="shared" si="28"/>
        <v>0</v>
      </c>
    </row>
    <row r="1853" spans="1:29" x14ac:dyDescent="0.35">
      <c r="A1853">
        <v>201226628</v>
      </c>
      <c r="B1853" s="1">
        <v>44182</v>
      </c>
      <c r="C1853" s="1">
        <v>44172</v>
      </c>
      <c r="D1853">
        <v>1700</v>
      </c>
      <c r="E1853">
        <v>12</v>
      </c>
      <c r="F1853" t="s">
        <v>68</v>
      </c>
      <c r="G1853">
        <v>1268</v>
      </c>
      <c r="H1853">
        <v>1</v>
      </c>
      <c r="I1853">
        <v>420</v>
      </c>
      <c r="J1853" t="s">
        <v>352</v>
      </c>
      <c r="L1853">
        <v>0</v>
      </c>
      <c r="O1853">
        <v>101</v>
      </c>
      <c r="P1853" t="s">
        <v>32</v>
      </c>
      <c r="S1853" t="s">
        <v>40</v>
      </c>
      <c r="T1853" t="s">
        <v>41</v>
      </c>
      <c r="U1853">
        <v>420</v>
      </c>
      <c r="Y1853" t="s">
        <v>3284</v>
      </c>
      <c r="AA1853">
        <v>33.965899999999998</v>
      </c>
      <c r="AB1853">
        <v>-118.2783</v>
      </c>
      <c r="AC1853">
        <f t="shared" si="28"/>
        <v>0</v>
      </c>
    </row>
    <row r="1854" spans="1:29" x14ac:dyDescent="0.35">
      <c r="A1854">
        <v>201012616</v>
      </c>
      <c r="B1854" s="1">
        <v>44075</v>
      </c>
      <c r="C1854" s="1">
        <v>44075</v>
      </c>
      <c r="D1854">
        <v>105</v>
      </c>
      <c r="E1854">
        <v>10</v>
      </c>
      <c r="F1854" t="s">
        <v>103</v>
      </c>
      <c r="G1854">
        <v>1045</v>
      </c>
      <c r="H1854">
        <v>2</v>
      </c>
      <c r="I1854">
        <v>740</v>
      </c>
      <c r="J1854" t="s">
        <v>224</v>
      </c>
      <c r="K1854" t="s">
        <v>3322</v>
      </c>
      <c r="L1854">
        <v>65</v>
      </c>
      <c r="M1854" t="s">
        <v>30</v>
      </c>
      <c r="N1854" t="s">
        <v>31</v>
      </c>
      <c r="O1854">
        <v>501</v>
      </c>
      <c r="P1854" t="s">
        <v>164</v>
      </c>
      <c r="S1854" t="s">
        <v>40</v>
      </c>
      <c r="T1854" t="s">
        <v>41</v>
      </c>
      <c r="U1854">
        <v>740</v>
      </c>
      <c r="Y1854" t="s">
        <v>3323</v>
      </c>
      <c r="AA1854">
        <v>34.177599999999998</v>
      </c>
      <c r="AB1854">
        <v>-118.5254</v>
      </c>
      <c r="AC1854">
        <f t="shared" si="28"/>
        <v>0</v>
      </c>
    </row>
    <row r="1855" spans="1:29" x14ac:dyDescent="0.35">
      <c r="A1855">
        <v>200322255</v>
      </c>
      <c r="B1855" s="1">
        <v>44190</v>
      </c>
      <c r="C1855" s="1">
        <v>44190</v>
      </c>
      <c r="D1855">
        <v>900</v>
      </c>
      <c r="E1855">
        <v>3</v>
      </c>
      <c r="F1855" t="s">
        <v>43</v>
      </c>
      <c r="G1855">
        <v>313</v>
      </c>
      <c r="H1855">
        <v>1</v>
      </c>
      <c r="I1855">
        <v>330</v>
      </c>
      <c r="J1855" t="s">
        <v>37</v>
      </c>
      <c r="K1855" t="s">
        <v>3324</v>
      </c>
      <c r="L1855">
        <v>81</v>
      </c>
      <c r="M1855" t="s">
        <v>94</v>
      </c>
      <c r="N1855" t="s">
        <v>163</v>
      </c>
      <c r="O1855">
        <v>123</v>
      </c>
      <c r="P1855" t="s">
        <v>290</v>
      </c>
      <c r="S1855" t="s">
        <v>40</v>
      </c>
      <c r="T1855" t="s">
        <v>41</v>
      </c>
      <c r="U1855">
        <v>330</v>
      </c>
      <c r="Y1855" t="s">
        <v>3325</v>
      </c>
      <c r="AA1855">
        <v>34.032600000000002</v>
      </c>
      <c r="AB1855">
        <v>-118.33369999999999</v>
      </c>
      <c r="AC1855">
        <f t="shared" si="28"/>
        <v>0</v>
      </c>
    </row>
    <row r="1856" spans="1:29" x14ac:dyDescent="0.35">
      <c r="A1856">
        <v>200116764</v>
      </c>
      <c r="B1856" s="1">
        <v>44065</v>
      </c>
      <c r="C1856" s="1">
        <v>44064</v>
      </c>
      <c r="D1856">
        <v>1900</v>
      </c>
      <c r="E1856">
        <v>1</v>
      </c>
      <c r="F1856" t="s">
        <v>36</v>
      </c>
      <c r="G1856">
        <v>162</v>
      </c>
      <c r="H1856">
        <v>1</v>
      </c>
      <c r="I1856">
        <v>330</v>
      </c>
      <c r="J1856" t="s">
        <v>37</v>
      </c>
      <c r="K1856" t="s">
        <v>3326</v>
      </c>
      <c r="L1856">
        <v>49</v>
      </c>
      <c r="M1856" t="s">
        <v>30</v>
      </c>
      <c r="N1856" t="s">
        <v>163</v>
      </c>
      <c r="O1856">
        <v>108</v>
      </c>
      <c r="P1856" t="s">
        <v>105</v>
      </c>
      <c r="S1856" t="s">
        <v>40</v>
      </c>
      <c r="T1856" t="s">
        <v>41</v>
      </c>
      <c r="U1856">
        <v>330</v>
      </c>
      <c r="V1856">
        <v>998</v>
      </c>
      <c r="Y1856" t="s">
        <v>3327</v>
      </c>
      <c r="AA1856">
        <v>34.046199999999999</v>
      </c>
      <c r="AB1856">
        <v>-118.2585</v>
      </c>
      <c r="AC1856">
        <f t="shared" si="28"/>
        <v>0</v>
      </c>
    </row>
    <row r="1857" spans="1:29" x14ac:dyDescent="0.35">
      <c r="A1857">
        <v>200317070</v>
      </c>
      <c r="B1857" s="1">
        <v>44083</v>
      </c>
      <c r="C1857" s="1">
        <v>44083</v>
      </c>
      <c r="D1857">
        <v>1000</v>
      </c>
      <c r="E1857">
        <v>3</v>
      </c>
      <c r="F1857" t="s">
        <v>43</v>
      </c>
      <c r="G1857">
        <v>396</v>
      </c>
      <c r="H1857">
        <v>1</v>
      </c>
      <c r="I1857">
        <v>236</v>
      </c>
      <c r="J1857" t="s">
        <v>692</v>
      </c>
      <c r="K1857" t="s">
        <v>3328</v>
      </c>
      <c r="L1857">
        <v>0</v>
      </c>
      <c r="M1857" t="s">
        <v>94</v>
      </c>
      <c r="N1857" t="s">
        <v>163</v>
      </c>
      <c r="O1857">
        <v>502</v>
      </c>
      <c r="P1857" t="s">
        <v>47</v>
      </c>
      <c r="Q1857">
        <v>400</v>
      </c>
      <c r="R1857" t="s">
        <v>143</v>
      </c>
      <c r="S1857" t="s">
        <v>33</v>
      </c>
      <c r="T1857" t="s">
        <v>34</v>
      </c>
      <c r="U1857">
        <v>236</v>
      </c>
      <c r="Y1857" t="s">
        <v>1478</v>
      </c>
      <c r="AA1857">
        <v>34.006399999999999</v>
      </c>
      <c r="AB1857">
        <v>-118.28789999999999</v>
      </c>
      <c r="AC1857">
        <f t="shared" si="28"/>
        <v>1</v>
      </c>
    </row>
    <row r="1858" spans="1:29" x14ac:dyDescent="0.35">
      <c r="A1858">
        <v>201306380</v>
      </c>
      <c r="B1858" s="1">
        <v>43873</v>
      </c>
      <c r="C1858" s="1">
        <v>43872</v>
      </c>
      <c r="D1858">
        <v>2130</v>
      </c>
      <c r="E1858">
        <v>13</v>
      </c>
      <c r="F1858" t="s">
        <v>62</v>
      </c>
      <c r="G1858">
        <v>1362</v>
      </c>
      <c r="H1858">
        <v>1</v>
      </c>
      <c r="I1858">
        <v>510</v>
      </c>
      <c r="J1858" t="s">
        <v>29</v>
      </c>
      <c r="L1858">
        <v>0</v>
      </c>
      <c r="O1858">
        <v>101</v>
      </c>
      <c r="P1858" t="s">
        <v>32</v>
      </c>
      <c r="S1858" t="s">
        <v>40</v>
      </c>
      <c r="T1858" t="s">
        <v>41</v>
      </c>
      <c r="U1858">
        <v>510</v>
      </c>
      <c r="Y1858" t="s">
        <v>3329</v>
      </c>
      <c r="AA1858">
        <v>33.999400000000001</v>
      </c>
      <c r="AB1858">
        <v>-118.2696</v>
      </c>
      <c r="AC1858">
        <f t="shared" si="28"/>
        <v>0</v>
      </c>
    </row>
    <row r="1859" spans="1:29" x14ac:dyDescent="0.35">
      <c r="A1859">
        <v>201227132</v>
      </c>
      <c r="B1859" s="1">
        <v>44190</v>
      </c>
      <c r="C1859" s="1">
        <v>44190</v>
      </c>
      <c r="D1859">
        <v>1</v>
      </c>
      <c r="E1859">
        <v>12</v>
      </c>
      <c r="F1859" t="s">
        <v>68</v>
      </c>
      <c r="G1859">
        <v>1211</v>
      </c>
      <c r="H1859">
        <v>2</v>
      </c>
      <c r="I1859">
        <v>626</v>
      </c>
      <c r="J1859" t="s">
        <v>141</v>
      </c>
      <c r="K1859" t="s">
        <v>3330</v>
      </c>
      <c r="L1859">
        <v>40</v>
      </c>
      <c r="M1859" t="s">
        <v>94</v>
      </c>
      <c r="N1859" t="s">
        <v>95</v>
      </c>
      <c r="O1859">
        <v>502</v>
      </c>
      <c r="P1859" t="s">
        <v>47</v>
      </c>
      <c r="Q1859">
        <v>400</v>
      </c>
      <c r="R1859" t="s">
        <v>143</v>
      </c>
      <c r="S1859" t="s">
        <v>84</v>
      </c>
      <c r="T1859" t="s">
        <v>85</v>
      </c>
      <c r="U1859">
        <v>626</v>
      </c>
      <c r="Y1859" t="s">
        <v>3331</v>
      </c>
      <c r="AA1859">
        <v>33.993200000000002</v>
      </c>
      <c r="AB1859">
        <v>-118.3198</v>
      </c>
      <c r="AC1859">
        <f t="shared" ref="AC1859:AC1922" si="29">IF(OR((S:S)="CC", S:S="AA",S:S="JA"), 1, 0)</f>
        <v>0</v>
      </c>
    </row>
    <row r="1860" spans="1:29" x14ac:dyDescent="0.35">
      <c r="A1860">
        <v>200216647</v>
      </c>
      <c r="B1860" s="1">
        <v>44130</v>
      </c>
      <c r="C1860" s="1">
        <v>44130</v>
      </c>
      <c r="D1860">
        <v>235</v>
      </c>
      <c r="E1860">
        <v>2</v>
      </c>
      <c r="F1860" t="s">
        <v>56</v>
      </c>
      <c r="G1860">
        <v>279</v>
      </c>
      <c r="H1860">
        <v>1</v>
      </c>
      <c r="I1860">
        <v>761</v>
      </c>
      <c r="J1860" t="s">
        <v>403</v>
      </c>
      <c r="K1860" t="s">
        <v>3332</v>
      </c>
      <c r="L1860">
        <v>31</v>
      </c>
      <c r="M1860" t="s">
        <v>94</v>
      </c>
      <c r="N1860" t="s">
        <v>95</v>
      </c>
      <c r="O1860">
        <v>106</v>
      </c>
      <c r="P1860" t="s">
        <v>2090</v>
      </c>
      <c r="Q1860">
        <v>308</v>
      </c>
      <c r="R1860" t="s">
        <v>589</v>
      </c>
      <c r="S1860" t="s">
        <v>84</v>
      </c>
      <c r="T1860" t="s">
        <v>85</v>
      </c>
      <c r="U1860">
        <v>761</v>
      </c>
      <c r="V1860">
        <v>901</v>
      </c>
      <c r="W1860">
        <v>998</v>
      </c>
      <c r="Y1860" t="s">
        <v>3333</v>
      </c>
      <c r="AA1860">
        <v>34.047400000000003</v>
      </c>
      <c r="AB1860">
        <v>-118.2714</v>
      </c>
      <c r="AC1860">
        <f t="shared" si="29"/>
        <v>0</v>
      </c>
    </row>
    <row r="1861" spans="1:29" x14ac:dyDescent="0.35">
      <c r="A1861">
        <v>201205892</v>
      </c>
      <c r="B1861" s="1">
        <v>43858</v>
      </c>
      <c r="C1861" s="1">
        <v>43858</v>
      </c>
      <c r="D1861">
        <v>145</v>
      </c>
      <c r="E1861">
        <v>12</v>
      </c>
      <c r="F1861" t="s">
        <v>68</v>
      </c>
      <c r="G1861">
        <v>1263</v>
      </c>
      <c r="H1861">
        <v>1</v>
      </c>
      <c r="I1861">
        <v>761</v>
      </c>
      <c r="J1861" t="s">
        <v>403</v>
      </c>
      <c r="K1861" t="s">
        <v>3334</v>
      </c>
      <c r="L1861">
        <v>59</v>
      </c>
      <c r="M1861" t="s">
        <v>30</v>
      </c>
      <c r="N1861" t="s">
        <v>163</v>
      </c>
      <c r="O1861">
        <v>517</v>
      </c>
      <c r="P1861" t="s">
        <v>470</v>
      </c>
      <c r="Q1861">
        <v>204</v>
      </c>
      <c r="R1861" t="s">
        <v>2138</v>
      </c>
      <c r="S1861" t="s">
        <v>40</v>
      </c>
      <c r="T1861" t="s">
        <v>41</v>
      </c>
      <c r="U1861">
        <v>761</v>
      </c>
      <c r="Y1861" t="s">
        <v>3335</v>
      </c>
      <c r="AA1861">
        <v>33.967300000000002</v>
      </c>
      <c r="AB1861">
        <v>-118.309</v>
      </c>
      <c r="AC1861">
        <f t="shared" si="29"/>
        <v>0</v>
      </c>
    </row>
    <row r="1862" spans="1:29" x14ac:dyDescent="0.35">
      <c r="A1862">
        <v>200119219</v>
      </c>
      <c r="B1862" s="1">
        <v>44115</v>
      </c>
      <c r="C1862" s="1">
        <v>44115</v>
      </c>
      <c r="D1862">
        <v>1415</v>
      </c>
      <c r="E1862">
        <v>1</v>
      </c>
      <c r="F1862" t="s">
        <v>36</v>
      </c>
      <c r="G1862">
        <v>145</v>
      </c>
      <c r="H1862">
        <v>1</v>
      </c>
      <c r="I1862">
        <v>236</v>
      </c>
      <c r="J1862" t="s">
        <v>692</v>
      </c>
      <c r="K1862" t="s">
        <v>3336</v>
      </c>
      <c r="L1862">
        <v>47</v>
      </c>
      <c r="M1862" t="s">
        <v>94</v>
      </c>
      <c r="N1862" t="s">
        <v>163</v>
      </c>
      <c r="O1862">
        <v>502</v>
      </c>
      <c r="P1862" t="s">
        <v>47</v>
      </c>
      <c r="Q1862">
        <v>200</v>
      </c>
      <c r="R1862" t="s">
        <v>663</v>
      </c>
      <c r="S1862" t="s">
        <v>40</v>
      </c>
      <c r="T1862" t="s">
        <v>41</v>
      </c>
      <c r="U1862">
        <v>236</v>
      </c>
      <c r="Y1862" t="s">
        <v>3337</v>
      </c>
      <c r="AA1862">
        <v>34.047800000000002</v>
      </c>
      <c r="AB1862">
        <v>-118.2475</v>
      </c>
      <c r="AC1862">
        <f t="shared" si="29"/>
        <v>0</v>
      </c>
    </row>
    <row r="1863" spans="1:29" x14ac:dyDescent="0.35">
      <c r="A1863">
        <v>200714821</v>
      </c>
      <c r="B1863" s="1">
        <v>44116</v>
      </c>
      <c r="C1863" s="1">
        <v>44113</v>
      </c>
      <c r="D1863">
        <v>1500</v>
      </c>
      <c r="E1863">
        <v>7</v>
      </c>
      <c r="F1863" t="s">
        <v>28</v>
      </c>
      <c r="G1863">
        <v>753</v>
      </c>
      <c r="H1863">
        <v>2</v>
      </c>
      <c r="I1863">
        <v>354</v>
      </c>
      <c r="J1863" t="s">
        <v>167</v>
      </c>
      <c r="K1863" t="s">
        <v>978</v>
      </c>
      <c r="L1863">
        <v>29</v>
      </c>
      <c r="M1863" t="s">
        <v>94</v>
      </c>
      <c r="N1863" t="s">
        <v>73</v>
      </c>
      <c r="O1863">
        <v>406</v>
      </c>
      <c r="P1863" t="s">
        <v>582</v>
      </c>
      <c r="S1863" t="s">
        <v>40</v>
      </c>
      <c r="T1863" t="s">
        <v>41</v>
      </c>
      <c r="U1863">
        <v>354</v>
      </c>
      <c r="Y1863" t="s">
        <v>3338</v>
      </c>
      <c r="AA1863">
        <v>34.052900000000001</v>
      </c>
      <c r="AB1863">
        <v>-118.3638</v>
      </c>
      <c r="AC1863">
        <f t="shared" si="29"/>
        <v>0</v>
      </c>
    </row>
    <row r="1864" spans="1:29" x14ac:dyDescent="0.35">
      <c r="A1864">
        <v>200205962</v>
      </c>
      <c r="B1864" s="1">
        <v>43869</v>
      </c>
      <c r="C1864" s="1">
        <v>43869</v>
      </c>
      <c r="D1864">
        <v>2330</v>
      </c>
      <c r="E1864">
        <v>2</v>
      </c>
      <c r="F1864" t="s">
        <v>56</v>
      </c>
      <c r="G1864">
        <v>237</v>
      </c>
      <c r="H1864">
        <v>1</v>
      </c>
      <c r="I1864">
        <v>310</v>
      </c>
      <c r="J1864" t="s">
        <v>71</v>
      </c>
      <c r="K1864" t="s">
        <v>3339</v>
      </c>
      <c r="L1864">
        <v>21</v>
      </c>
      <c r="M1864" t="s">
        <v>94</v>
      </c>
      <c r="N1864" t="s">
        <v>95</v>
      </c>
      <c r="O1864">
        <v>502</v>
      </c>
      <c r="P1864" t="s">
        <v>47</v>
      </c>
      <c r="S1864" t="s">
        <v>84</v>
      </c>
      <c r="T1864" t="s">
        <v>85</v>
      </c>
      <c r="U1864">
        <v>310</v>
      </c>
      <c r="Y1864" t="s">
        <v>3340</v>
      </c>
      <c r="AA1864">
        <v>34.061</v>
      </c>
      <c r="AB1864">
        <v>-118.2615</v>
      </c>
      <c r="AC1864">
        <f t="shared" si="29"/>
        <v>0</v>
      </c>
    </row>
    <row r="1865" spans="1:29" x14ac:dyDescent="0.35">
      <c r="A1865">
        <v>200100785</v>
      </c>
      <c r="B1865" s="1">
        <v>43967</v>
      </c>
      <c r="C1865" s="1">
        <v>43966</v>
      </c>
      <c r="D1865">
        <v>1945</v>
      </c>
      <c r="E1865">
        <v>1</v>
      </c>
      <c r="F1865" t="s">
        <v>36</v>
      </c>
      <c r="G1865">
        <v>142</v>
      </c>
      <c r="H1865">
        <v>1</v>
      </c>
      <c r="I1865">
        <v>110</v>
      </c>
      <c r="J1865" t="s">
        <v>3341</v>
      </c>
      <c r="K1865" t="s">
        <v>3342</v>
      </c>
      <c r="L1865">
        <v>57</v>
      </c>
      <c r="M1865" t="s">
        <v>30</v>
      </c>
      <c r="N1865" t="s">
        <v>95</v>
      </c>
      <c r="O1865">
        <v>138</v>
      </c>
      <c r="P1865" t="s">
        <v>3343</v>
      </c>
      <c r="Q1865">
        <v>223</v>
      </c>
      <c r="R1865" t="s">
        <v>2002</v>
      </c>
      <c r="S1865" t="s">
        <v>33</v>
      </c>
      <c r="T1865" t="s">
        <v>34</v>
      </c>
      <c r="U1865">
        <v>110</v>
      </c>
      <c r="Y1865" t="s">
        <v>3344</v>
      </c>
      <c r="AA1865">
        <v>34.052300000000002</v>
      </c>
      <c r="AB1865">
        <v>-118.25020000000001</v>
      </c>
      <c r="AC1865">
        <f t="shared" si="29"/>
        <v>1</v>
      </c>
    </row>
    <row r="1866" spans="1:29" x14ac:dyDescent="0.35">
      <c r="A1866">
        <v>200210990</v>
      </c>
      <c r="B1866" s="1">
        <v>43987</v>
      </c>
      <c r="C1866" s="1">
        <v>43987</v>
      </c>
      <c r="D1866">
        <v>1145</v>
      </c>
      <c r="E1866">
        <v>2</v>
      </c>
      <c r="F1866" t="s">
        <v>56</v>
      </c>
      <c r="G1866">
        <v>221</v>
      </c>
      <c r="H1866">
        <v>2</v>
      </c>
      <c r="I1866">
        <v>624</v>
      </c>
      <c r="J1866" t="s">
        <v>171</v>
      </c>
      <c r="K1866" t="s">
        <v>3345</v>
      </c>
      <c r="L1866">
        <v>41</v>
      </c>
      <c r="M1866" t="s">
        <v>94</v>
      </c>
      <c r="N1866" t="s">
        <v>73</v>
      </c>
      <c r="O1866">
        <v>502</v>
      </c>
      <c r="P1866" t="s">
        <v>47</v>
      </c>
      <c r="Q1866">
        <v>400</v>
      </c>
      <c r="R1866" t="s">
        <v>143</v>
      </c>
      <c r="S1866" t="s">
        <v>33</v>
      </c>
      <c r="T1866" t="s">
        <v>34</v>
      </c>
      <c r="U1866">
        <v>624</v>
      </c>
      <c r="Y1866" t="s">
        <v>3346</v>
      </c>
      <c r="AA1866">
        <v>34.076300000000003</v>
      </c>
      <c r="AB1866">
        <v>-118.2932</v>
      </c>
      <c r="AC1866">
        <f t="shared" si="29"/>
        <v>1</v>
      </c>
    </row>
    <row r="1867" spans="1:29" x14ac:dyDescent="0.35">
      <c r="A1867">
        <v>200900692</v>
      </c>
      <c r="B1867" s="1">
        <v>43942</v>
      </c>
      <c r="C1867" s="1">
        <v>43940</v>
      </c>
      <c r="D1867">
        <v>1925</v>
      </c>
      <c r="E1867">
        <v>9</v>
      </c>
      <c r="F1867" t="s">
        <v>49</v>
      </c>
      <c r="G1867">
        <v>929</v>
      </c>
      <c r="H1867">
        <v>2</v>
      </c>
      <c r="I1867">
        <v>745</v>
      </c>
      <c r="J1867" t="s">
        <v>139</v>
      </c>
      <c r="K1867" t="s">
        <v>738</v>
      </c>
      <c r="L1867">
        <v>75</v>
      </c>
      <c r="M1867" t="s">
        <v>94</v>
      </c>
      <c r="N1867" t="s">
        <v>73</v>
      </c>
      <c r="O1867">
        <v>501</v>
      </c>
      <c r="P1867" t="s">
        <v>164</v>
      </c>
      <c r="S1867" t="s">
        <v>40</v>
      </c>
      <c r="T1867" t="s">
        <v>41</v>
      </c>
      <c r="U1867">
        <v>745</v>
      </c>
      <c r="V1867">
        <v>998</v>
      </c>
      <c r="Y1867" t="s">
        <v>3347</v>
      </c>
      <c r="AA1867">
        <v>34.189</v>
      </c>
      <c r="AB1867">
        <v>-118.4209</v>
      </c>
      <c r="AC1867">
        <f t="shared" si="29"/>
        <v>0</v>
      </c>
    </row>
    <row r="1868" spans="1:29" x14ac:dyDescent="0.35">
      <c r="A1868">
        <v>200619173</v>
      </c>
      <c r="B1868" s="1">
        <v>44177</v>
      </c>
      <c r="C1868" s="1">
        <v>44170</v>
      </c>
      <c r="D1868">
        <v>1400</v>
      </c>
      <c r="E1868">
        <v>6</v>
      </c>
      <c r="F1868" t="s">
        <v>91</v>
      </c>
      <c r="G1868">
        <v>666</v>
      </c>
      <c r="H1868">
        <v>2</v>
      </c>
      <c r="I1868">
        <v>354</v>
      </c>
      <c r="J1868" t="s">
        <v>167</v>
      </c>
      <c r="K1868" t="s">
        <v>299</v>
      </c>
      <c r="L1868">
        <v>43</v>
      </c>
      <c r="M1868" t="s">
        <v>94</v>
      </c>
      <c r="N1868" t="s">
        <v>73</v>
      </c>
      <c r="O1868">
        <v>502</v>
      </c>
      <c r="P1868" t="s">
        <v>47</v>
      </c>
      <c r="S1868" t="s">
        <v>40</v>
      </c>
      <c r="T1868" t="s">
        <v>41</v>
      </c>
      <c r="U1868">
        <v>354</v>
      </c>
      <c r="Y1868" t="s">
        <v>3348</v>
      </c>
      <c r="AA1868">
        <v>34.093499999999999</v>
      </c>
      <c r="AB1868">
        <v>-118.32989999999999</v>
      </c>
      <c r="AC1868">
        <f t="shared" si="29"/>
        <v>0</v>
      </c>
    </row>
    <row r="1869" spans="1:29" x14ac:dyDescent="0.35">
      <c r="A1869">
        <v>201208306</v>
      </c>
      <c r="B1869" s="1">
        <v>43892</v>
      </c>
      <c r="C1869" s="1">
        <v>43892</v>
      </c>
      <c r="D1869">
        <v>1500</v>
      </c>
      <c r="E1869">
        <v>12</v>
      </c>
      <c r="F1869" t="s">
        <v>68</v>
      </c>
      <c r="G1869">
        <v>1273</v>
      </c>
      <c r="H1869">
        <v>2</v>
      </c>
      <c r="I1869">
        <v>626</v>
      </c>
      <c r="J1869" t="s">
        <v>141</v>
      </c>
      <c r="K1869" t="s">
        <v>3349</v>
      </c>
      <c r="L1869">
        <v>36</v>
      </c>
      <c r="M1869" t="s">
        <v>30</v>
      </c>
      <c r="N1869" t="s">
        <v>163</v>
      </c>
      <c r="O1869">
        <v>501</v>
      </c>
      <c r="P1869" t="s">
        <v>164</v>
      </c>
      <c r="Q1869">
        <v>400</v>
      </c>
      <c r="R1869" t="s">
        <v>143</v>
      </c>
      <c r="S1869" t="s">
        <v>40</v>
      </c>
      <c r="T1869" t="s">
        <v>41</v>
      </c>
      <c r="U1869">
        <v>626</v>
      </c>
      <c r="Y1869" t="s">
        <v>3350</v>
      </c>
      <c r="AA1869">
        <v>33.956400000000002</v>
      </c>
      <c r="AB1869">
        <v>-118.3112</v>
      </c>
      <c r="AC1869">
        <f t="shared" si="29"/>
        <v>0</v>
      </c>
    </row>
    <row r="1870" spans="1:29" x14ac:dyDescent="0.35">
      <c r="A1870">
        <v>201111232</v>
      </c>
      <c r="B1870" s="1">
        <v>44020</v>
      </c>
      <c r="C1870" s="1">
        <v>44011</v>
      </c>
      <c r="D1870">
        <v>1700</v>
      </c>
      <c r="E1870">
        <v>11</v>
      </c>
      <c r="F1870" t="s">
        <v>64</v>
      </c>
      <c r="G1870">
        <v>1162</v>
      </c>
      <c r="H1870">
        <v>2</v>
      </c>
      <c r="I1870">
        <v>626</v>
      </c>
      <c r="J1870" t="s">
        <v>141</v>
      </c>
      <c r="K1870" t="s">
        <v>3351</v>
      </c>
      <c r="L1870">
        <v>38</v>
      </c>
      <c r="M1870" t="s">
        <v>30</v>
      </c>
      <c r="N1870" t="s">
        <v>73</v>
      </c>
      <c r="O1870">
        <v>501</v>
      </c>
      <c r="P1870" t="s">
        <v>164</v>
      </c>
      <c r="Q1870">
        <v>400</v>
      </c>
      <c r="R1870" t="s">
        <v>143</v>
      </c>
      <c r="S1870" t="s">
        <v>84</v>
      </c>
      <c r="T1870" t="s">
        <v>85</v>
      </c>
      <c r="U1870">
        <v>626</v>
      </c>
      <c r="Y1870" t="s">
        <v>430</v>
      </c>
      <c r="AA1870">
        <v>34.094099999999997</v>
      </c>
      <c r="AB1870">
        <v>-118.2835</v>
      </c>
      <c r="AC1870">
        <f t="shared" si="29"/>
        <v>0</v>
      </c>
    </row>
    <row r="1871" spans="1:29" x14ac:dyDescent="0.35">
      <c r="A1871">
        <v>200204971</v>
      </c>
      <c r="B1871" s="1">
        <v>43851</v>
      </c>
      <c r="C1871" s="1">
        <v>43849</v>
      </c>
      <c r="D1871">
        <v>2030</v>
      </c>
      <c r="E1871">
        <v>2</v>
      </c>
      <c r="F1871" t="s">
        <v>56</v>
      </c>
      <c r="G1871">
        <v>233</v>
      </c>
      <c r="H1871">
        <v>1</v>
      </c>
      <c r="I1871">
        <v>510</v>
      </c>
      <c r="J1871" t="s">
        <v>29</v>
      </c>
      <c r="L1871">
        <v>0</v>
      </c>
      <c r="O1871">
        <v>101</v>
      </c>
      <c r="P1871" t="s">
        <v>32</v>
      </c>
      <c r="S1871" t="s">
        <v>84</v>
      </c>
      <c r="T1871" t="s">
        <v>85</v>
      </c>
      <c r="U1871">
        <v>510</v>
      </c>
      <c r="Y1871" t="s">
        <v>3352</v>
      </c>
      <c r="Z1871" t="s">
        <v>3353</v>
      </c>
      <c r="AA1871">
        <v>34.070999999999998</v>
      </c>
      <c r="AB1871">
        <v>-118.27589999999999</v>
      </c>
      <c r="AC1871">
        <f t="shared" si="29"/>
        <v>0</v>
      </c>
    </row>
    <row r="1872" spans="1:29" x14ac:dyDescent="0.35">
      <c r="A1872">
        <v>200918273</v>
      </c>
      <c r="B1872" s="1">
        <v>44174</v>
      </c>
      <c r="C1872" s="1">
        <v>44174</v>
      </c>
      <c r="D1872">
        <v>1315</v>
      </c>
      <c r="E1872">
        <v>9</v>
      </c>
      <c r="F1872" t="s">
        <v>49</v>
      </c>
      <c r="G1872">
        <v>914</v>
      </c>
      <c r="H1872">
        <v>2</v>
      </c>
      <c r="I1872">
        <v>888</v>
      </c>
      <c r="J1872" t="s">
        <v>250</v>
      </c>
      <c r="K1872">
        <v>1501</v>
      </c>
      <c r="L1872">
        <v>37</v>
      </c>
      <c r="M1872" t="s">
        <v>94</v>
      </c>
      <c r="N1872" t="s">
        <v>173</v>
      </c>
      <c r="O1872">
        <v>501</v>
      </c>
      <c r="P1872" t="s">
        <v>164</v>
      </c>
      <c r="S1872" t="s">
        <v>40</v>
      </c>
      <c r="T1872" t="s">
        <v>41</v>
      </c>
      <c r="U1872">
        <v>888</v>
      </c>
      <c r="Y1872" t="s">
        <v>3354</v>
      </c>
      <c r="AA1872">
        <v>34.197099999999999</v>
      </c>
      <c r="AB1872">
        <v>-118.4597</v>
      </c>
      <c r="AC1872">
        <f t="shared" si="29"/>
        <v>0</v>
      </c>
    </row>
    <row r="1873" spans="1:29" x14ac:dyDescent="0.35">
      <c r="A1873">
        <v>200808402</v>
      </c>
      <c r="B1873" s="1">
        <v>43934</v>
      </c>
      <c r="C1873" s="1">
        <v>43932</v>
      </c>
      <c r="D1873">
        <v>1930</v>
      </c>
      <c r="E1873">
        <v>8</v>
      </c>
      <c r="F1873" t="s">
        <v>109</v>
      </c>
      <c r="G1873">
        <v>817</v>
      </c>
      <c r="H1873">
        <v>1</v>
      </c>
      <c r="I1873">
        <v>440</v>
      </c>
      <c r="J1873" t="s">
        <v>213</v>
      </c>
      <c r="K1873" t="s">
        <v>1144</v>
      </c>
      <c r="L1873">
        <v>53</v>
      </c>
      <c r="M1873" t="s">
        <v>94</v>
      </c>
      <c r="N1873" t="s">
        <v>73</v>
      </c>
      <c r="O1873">
        <v>402</v>
      </c>
      <c r="P1873" t="s">
        <v>195</v>
      </c>
      <c r="S1873" t="s">
        <v>40</v>
      </c>
      <c r="T1873" t="s">
        <v>41</v>
      </c>
      <c r="U1873">
        <v>440</v>
      </c>
      <c r="Y1873" t="s">
        <v>1071</v>
      </c>
      <c r="AA1873">
        <v>34.0623</v>
      </c>
      <c r="AB1873">
        <v>-118.4434</v>
      </c>
      <c r="AC1873">
        <f t="shared" si="29"/>
        <v>0</v>
      </c>
    </row>
    <row r="1874" spans="1:29" x14ac:dyDescent="0.35">
      <c r="A1874">
        <v>200608725</v>
      </c>
      <c r="B1874" s="1">
        <v>43922</v>
      </c>
      <c r="C1874" s="1">
        <v>43919</v>
      </c>
      <c r="D1874">
        <v>1000</v>
      </c>
      <c r="E1874">
        <v>6</v>
      </c>
      <c r="F1874" t="s">
        <v>91</v>
      </c>
      <c r="G1874">
        <v>663</v>
      </c>
      <c r="H1874">
        <v>1</v>
      </c>
      <c r="I1874">
        <v>440</v>
      </c>
      <c r="J1874" t="s">
        <v>213</v>
      </c>
      <c r="K1874" t="s">
        <v>2040</v>
      </c>
      <c r="L1874">
        <v>28</v>
      </c>
      <c r="M1874" t="s">
        <v>94</v>
      </c>
      <c r="N1874" t="s">
        <v>73</v>
      </c>
      <c r="O1874">
        <v>501</v>
      </c>
      <c r="P1874" t="s">
        <v>164</v>
      </c>
      <c r="S1874" t="s">
        <v>40</v>
      </c>
      <c r="T1874" t="s">
        <v>41</v>
      </c>
      <c r="U1874">
        <v>440</v>
      </c>
      <c r="Y1874" t="s">
        <v>3355</v>
      </c>
      <c r="AA1874">
        <v>34.092599999999997</v>
      </c>
      <c r="AB1874">
        <v>-118.3416</v>
      </c>
      <c r="AC1874">
        <f t="shared" si="29"/>
        <v>0</v>
      </c>
    </row>
    <row r="1875" spans="1:29" x14ac:dyDescent="0.35">
      <c r="A1875">
        <v>200317006</v>
      </c>
      <c r="B1875" s="1">
        <v>44082</v>
      </c>
      <c r="C1875" s="1">
        <v>44081</v>
      </c>
      <c r="D1875">
        <v>2200</v>
      </c>
      <c r="E1875">
        <v>3</v>
      </c>
      <c r="F1875" t="s">
        <v>43</v>
      </c>
      <c r="G1875">
        <v>308</v>
      </c>
      <c r="H1875">
        <v>2</v>
      </c>
      <c r="I1875">
        <v>740</v>
      </c>
      <c r="J1875" t="s">
        <v>224</v>
      </c>
      <c r="K1875" t="s">
        <v>3356</v>
      </c>
      <c r="L1875">
        <v>27</v>
      </c>
      <c r="M1875" t="s">
        <v>94</v>
      </c>
      <c r="N1875" t="s">
        <v>163</v>
      </c>
      <c r="O1875">
        <v>122</v>
      </c>
      <c r="P1875" t="s">
        <v>275</v>
      </c>
      <c r="S1875" t="s">
        <v>40</v>
      </c>
      <c r="T1875" t="s">
        <v>41</v>
      </c>
      <c r="U1875">
        <v>740</v>
      </c>
      <c r="Y1875" t="s">
        <v>3357</v>
      </c>
      <c r="AA1875">
        <v>34.033799999999999</v>
      </c>
      <c r="AB1875">
        <v>-118.2809</v>
      </c>
      <c r="AC1875">
        <f t="shared" si="29"/>
        <v>0</v>
      </c>
    </row>
    <row r="1876" spans="1:29" x14ac:dyDescent="0.35">
      <c r="A1876">
        <v>201114821</v>
      </c>
      <c r="B1876" s="1">
        <v>44122</v>
      </c>
      <c r="C1876" s="1">
        <v>44122</v>
      </c>
      <c r="D1876">
        <v>615</v>
      </c>
      <c r="E1876">
        <v>11</v>
      </c>
      <c r="F1876" t="s">
        <v>64</v>
      </c>
      <c r="G1876">
        <v>1134</v>
      </c>
      <c r="H1876">
        <v>1</v>
      </c>
      <c r="I1876">
        <v>510</v>
      </c>
      <c r="J1876" t="s">
        <v>29</v>
      </c>
      <c r="L1876">
        <v>0</v>
      </c>
      <c r="O1876">
        <v>108</v>
      </c>
      <c r="P1876" t="s">
        <v>105</v>
      </c>
      <c r="S1876" t="s">
        <v>40</v>
      </c>
      <c r="T1876" t="s">
        <v>41</v>
      </c>
      <c r="U1876">
        <v>510</v>
      </c>
      <c r="Y1876" t="s">
        <v>3358</v>
      </c>
      <c r="AA1876">
        <v>34.109400000000001</v>
      </c>
      <c r="AB1876">
        <v>-118.24209999999999</v>
      </c>
      <c r="AC1876">
        <f t="shared" si="29"/>
        <v>0</v>
      </c>
    </row>
    <row r="1877" spans="1:29" x14ac:dyDescent="0.35">
      <c r="A1877">
        <v>200312536</v>
      </c>
      <c r="B1877" s="1">
        <v>43993</v>
      </c>
      <c r="C1877" s="1">
        <v>43992</v>
      </c>
      <c r="D1877">
        <v>1330</v>
      </c>
      <c r="E1877">
        <v>3</v>
      </c>
      <c r="F1877" t="s">
        <v>43</v>
      </c>
      <c r="G1877">
        <v>358</v>
      </c>
      <c r="H1877">
        <v>1</v>
      </c>
      <c r="I1877">
        <v>420</v>
      </c>
      <c r="J1877" t="s">
        <v>352</v>
      </c>
      <c r="K1877" t="s">
        <v>3359</v>
      </c>
      <c r="L1877">
        <v>19</v>
      </c>
      <c r="M1877" t="s">
        <v>46</v>
      </c>
      <c r="N1877" t="s">
        <v>46</v>
      </c>
      <c r="O1877">
        <v>101</v>
      </c>
      <c r="P1877" t="s">
        <v>32</v>
      </c>
      <c r="S1877" t="s">
        <v>40</v>
      </c>
      <c r="T1877" t="s">
        <v>41</v>
      </c>
      <c r="U1877">
        <v>420</v>
      </c>
      <c r="Y1877" t="s">
        <v>3360</v>
      </c>
      <c r="AA1877">
        <v>34.0199</v>
      </c>
      <c r="AB1877">
        <v>-118.2867</v>
      </c>
      <c r="AC1877">
        <f t="shared" si="29"/>
        <v>0</v>
      </c>
    </row>
    <row r="1878" spans="1:29" x14ac:dyDescent="0.35">
      <c r="A1878">
        <v>200619188</v>
      </c>
      <c r="B1878" s="1">
        <v>44177</v>
      </c>
      <c r="C1878" s="1">
        <v>44177</v>
      </c>
      <c r="D1878">
        <v>1920</v>
      </c>
      <c r="E1878">
        <v>6</v>
      </c>
      <c r="F1878" t="s">
        <v>91</v>
      </c>
      <c r="G1878">
        <v>645</v>
      </c>
      <c r="H1878">
        <v>2</v>
      </c>
      <c r="I1878">
        <v>624</v>
      </c>
      <c r="J1878" t="s">
        <v>171</v>
      </c>
      <c r="K1878" t="s">
        <v>3361</v>
      </c>
      <c r="L1878">
        <v>33</v>
      </c>
      <c r="M1878" t="s">
        <v>30</v>
      </c>
      <c r="N1878" t="s">
        <v>73</v>
      </c>
      <c r="O1878">
        <v>101</v>
      </c>
      <c r="P1878" t="s">
        <v>32</v>
      </c>
      <c r="Q1878">
        <v>400</v>
      </c>
      <c r="R1878" t="s">
        <v>143</v>
      </c>
      <c r="S1878" t="s">
        <v>40</v>
      </c>
      <c r="T1878" t="s">
        <v>41</v>
      </c>
      <c r="U1878">
        <v>624</v>
      </c>
      <c r="Y1878" t="s">
        <v>607</v>
      </c>
      <c r="Z1878" t="s">
        <v>3362</v>
      </c>
      <c r="AA1878">
        <v>34.100299999999997</v>
      </c>
      <c r="AB1878">
        <v>-118.34139999999999</v>
      </c>
      <c r="AC1878">
        <f t="shared" si="29"/>
        <v>0</v>
      </c>
    </row>
    <row r="1879" spans="1:29" x14ac:dyDescent="0.35">
      <c r="A1879">
        <v>200517203</v>
      </c>
      <c r="B1879" s="1">
        <v>44164</v>
      </c>
      <c r="C1879" s="1">
        <v>44163</v>
      </c>
      <c r="D1879">
        <v>1230</v>
      </c>
      <c r="E1879">
        <v>5</v>
      </c>
      <c r="F1879" t="s">
        <v>98</v>
      </c>
      <c r="G1879">
        <v>587</v>
      </c>
      <c r="H1879">
        <v>1</v>
      </c>
      <c r="I1879">
        <v>510</v>
      </c>
      <c r="J1879" t="s">
        <v>29</v>
      </c>
      <c r="L1879">
        <v>0</v>
      </c>
      <c r="O1879">
        <v>104</v>
      </c>
      <c r="P1879" t="s">
        <v>201</v>
      </c>
      <c r="S1879" t="s">
        <v>40</v>
      </c>
      <c r="T1879" t="s">
        <v>41</v>
      </c>
      <c r="U1879">
        <v>510</v>
      </c>
      <c r="Y1879" t="s">
        <v>3363</v>
      </c>
      <c r="AA1879">
        <v>33.707900000000002</v>
      </c>
      <c r="AB1879">
        <v>-118.29179999999999</v>
      </c>
      <c r="AC1879">
        <f t="shared" si="29"/>
        <v>0</v>
      </c>
    </row>
    <row r="1880" spans="1:29" x14ac:dyDescent="0.35">
      <c r="A1880">
        <v>200315252</v>
      </c>
      <c r="B1880" s="1">
        <v>44047</v>
      </c>
      <c r="C1880" s="1">
        <v>44034</v>
      </c>
      <c r="D1880">
        <v>1230</v>
      </c>
      <c r="E1880">
        <v>3</v>
      </c>
      <c r="F1880" t="s">
        <v>43</v>
      </c>
      <c r="G1880">
        <v>327</v>
      </c>
      <c r="H1880">
        <v>1</v>
      </c>
      <c r="I1880">
        <v>341</v>
      </c>
      <c r="J1880" t="s">
        <v>157</v>
      </c>
      <c r="K1880" t="s">
        <v>1729</v>
      </c>
      <c r="L1880">
        <v>32</v>
      </c>
      <c r="M1880" t="s">
        <v>94</v>
      </c>
      <c r="N1880" t="s">
        <v>31</v>
      </c>
      <c r="O1880">
        <v>501</v>
      </c>
      <c r="P1880" t="s">
        <v>164</v>
      </c>
      <c r="S1880" t="s">
        <v>40</v>
      </c>
      <c r="T1880" t="s">
        <v>41</v>
      </c>
      <c r="U1880">
        <v>341</v>
      </c>
      <c r="Y1880" t="s">
        <v>3364</v>
      </c>
      <c r="AA1880">
        <v>34.029400000000003</v>
      </c>
      <c r="AB1880">
        <v>-118.2846</v>
      </c>
      <c r="AC1880">
        <f t="shared" si="29"/>
        <v>0</v>
      </c>
    </row>
    <row r="1881" spans="1:29" x14ac:dyDescent="0.35">
      <c r="A1881">
        <v>200712996</v>
      </c>
      <c r="B1881" s="1">
        <v>44064</v>
      </c>
      <c r="C1881" s="1">
        <v>44064</v>
      </c>
      <c r="D1881">
        <v>930</v>
      </c>
      <c r="E1881">
        <v>7</v>
      </c>
      <c r="F1881" t="s">
        <v>28</v>
      </c>
      <c r="G1881">
        <v>753</v>
      </c>
      <c r="H1881">
        <v>1</v>
      </c>
      <c r="I1881">
        <v>420</v>
      </c>
      <c r="J1881" t="s">
        <v>352</v>
      </c>
      <c r="L1881">
        <v>0</v>
      </c>
      <c r="O1881">
        <v>101</v>
      </c>
      <c r="P1881" t="s">
        <v>32</v>
      </c>
      <c r="S1881" t="s">
        <v>40</v>
      </c>
      <c r="T1881" t="s">
        <v>41</v>
      </c>
      <c r="U1881">
        <v>420</v>
      </c>
      <c r="Y1881" t="s">
        <v>3365</v>
      </c>
      <c r="AA1881">
        <v>34.055399999999999</v>
      </c>
      <c r="AB1881">
        <v>-118.3651</v>
      </c>
      <c r="AC1881">
        <f t="shared" si="29"/>
        <v>0</v>
      </c>
    </row>
    <row r="1882" spans="1:29" x14ac:dyDescent="0.35">
      <c r="A1882">
        <v>201222673</v>
      </c>
      <c r="B1882" s="1">
        <v>44119</v>
      </c>
      <c r="C1882" s="1">
        <v>44119</v>
      </c>
      <c r="D1882">
        <v>1920</v>
      </c>
      <c r="E1882">
        <v>12</v>
      </c>
      <c r="F1882" t="s">
        <v>68</v>
      </c>
      <c r="G1882">
        <v>1258</v>
      </c>
      <c r="H1882">
        <v>1</v>
      </c>
      <c r="I1882">
        <v>230</v>
      </c>
      <c r="J1882" t="s">
        <v>161</v>
      </c>
      <c r="K1882" t="s">
        <v>3366</v>
      </c>
      <c r="L1882">
        <v>19</v>
      </c>
      <c r="M1882" t="s">
        <v>46</v>
      </c>
      <c r="N1882" t="s">
        <v>46</v>
      </c>
      <c r="O1882">
        <v>101</v>
      </c>
      <c r="P1882" t="s">
        <v>32</v>
      </c>
      <c r="Q1882">
        <v>200</v>
      </c>
      <c r="R1882" t="s">
        <v>663</v>
      </c>
      <c r="S1882" t="s">
        <v>84</v>
      </c>
      <c r="T1882" t="s">
        <v>85</v>
      </c>
      <c r="U1882">
        <v>230</v>
      </c>
      <c r="Y1882" t="s">
        <v>2325</v>
      </c>
      <c r="Z1882" t="s">
        <v>676</v>
      </c>
      <c r="AA1882">
        <v>33.971299999999999</v>
      </c>
      <c r="AB1882">
        <v>-118.2739</v>
      </c>
      <c r="AC1882">
        <f t="shared" si="29"/>
        <v>0</v>
      </c>
    </row>
    <row r="1883" spans="1:29" x14ac:dyDescent="0.35">
      <c r="A1883">
        <v>200812312</v>
      </c>
      <c r="B1883" s="1">
        <v>44038</v>
      </c>
      <c r="C1883" s="1">
        <v>44038</v>
      </c>
      <c r="D1883">
        <v>1330</v>
      </c>
      <c r="E1883">
        <v>8</v>
      </c>
      <c r="F1883" t="s">
        <v>109</v>
      </c>
      <c r="G1883">
        <v>899</v>
      </c>
      <c r="H1883">
        <v>1</v>
      </c>
      <c r="I1883">
        <v>510</v>
      </c>
      <c r="J1883" t="s">
        <v>29</v>
      </c>
      <c r="L1883">
        <v>0</v>
      </c>
      <c r="O1883">
        <v>101</v>
      </c>
      <c r="P1883" t="s">
        <v>32</v>
      </c>
      <c r="S1883" t="s">
        <v>84</v>
      </c>
      <c r="T1883" t="s">
        <v>85</v>
      </c>
      <c r="U1883">
        <v>510</v>
      </c>
      <c r="Y1883" t="s">
        <v>3367</v>
      </c>
      <c r="AA1883">
        <v>34.034799999999997</v>
      </c>
      <c r="AB1883">
        <v>-118.3822</v>
      </c>
      <c r="AC1883">
        <f t="shared" si="29"/>
        <v>0</v>
      </c>
    </row>
    <row r="1884" spans="1:29" x14ac:dyDescent="0.35">
      <c r="A1884">
        <v>201213100</v>
      </c>
      <c r="B1884" s="1">
        <v>43969</v>
      </c>
      <c r="C1884" s="1">
        <v>43969</v>
      </c>
      <c r="D1884">
        <v>1845</v>
      </c>
      <c r="E1884">
        <v>12</v>
      </c>
      <c r="F1884" t="s">
        <v>68</v>
      </c>
      <c r="G1884">
        <v>1205</v>
      </c>
      <c r="H1884">
        <v>1</v>
      </c>
      <c r="I1884">
        <v>310</v>
      </c>
      <c r="J1884" t="s">
        <v>71</v>
      </c>
      <c r="K1884" t="s">
        <v>3368</v>
      </c>
      <c r="L1884">
        <v>36</v>
      </c>
      <c r="M1884" t="s">
        <v>30</v>
      </c>
      <c r="N1884" t="s">
        <v>163</v>
      </c>
      <c r="O1884">
        <v>501</v>
      </c>
      <c r="P1884" t="s">
        <v>164</v>
      </c>
      <c r="S1884" t="s">
        <v>40</v>
      </c>
      <c r="T1884" t="s">
        <v>41</v>
      </c>
      <c r="U1884">
        <v>310</v>
      </c>
      <c r="Y1884" t="s">
        <v>3369</v>
      </c>
      <c r="AA1884">
        <v>33.999200000000002</v>
      </c>
      <c r="AB1884">
        <v>-118.3002</v>
      </c>
      <c r="AC1884">
        <f t="shared" si="29"/>
        <v>0</v>
      </c>
    </row>
    <row r="1885" spans="1:29" x14ac:dyDescent="0.35">
      <c r="A1885">
        <v>200207550</v>
      </c>
      <c r="B1885" s="1">
        <v>43898</v>
      </c>
      <c r="C1885" s="1">
        <v>43898</v>
      </c>
      <c r="D1885">
        <v>2145</v>
      </c>
      <c r="E1885">
        <v>2</v>
      </c>
      <c r="F1885" t="s">
        <v>56</v>
      </c>
      <c r="G1885">
        <v>257</v>
      </c>
      <c r="H1885">
        <v>1</v>
      </c>
      <c r="I1885">
        <v>230</v>
      </c>
      <c r="J1885" t="s">
        <v>161</v>
      </c>
      <c r="K1885" t="s">
        <v>3370</v>
      </c>
      <c r="L1885">
        <v>37</v>
      </c>
      <c r="M1885" t="s">
        <v>30</v>
      </c>
      <c r="N1885" t="s">
        <v>95</v>
      </c>
      <c r="O1885">
        <v>102</v>
      </c>
      <c r="P1885" t="s">
        <v>186</v>
      </c>
      <c r="Q1885">
        <v>200</v>
      </c>
      <c r="R1885" t="s">
        <v>663</v>
      </c>
      <c r="S1885" t="s">
        <v>40</v>
      </c>
      <c r="T1885" t="s">
        <v>41</v>
      </c>
      <c r="U1885">
        <v>230</v>
      </c>
      <c r="Y1885" t="s">
        <v>802</v>
      </c>
      <c r="Z1885" t="s">
        <v>3371</v>
      </c>
      <c r="AA1885">
        <v>34.053100000000001</v>
      </c>
      <c r="AB1885">
        <v>-118.2694</v>
      </c>
      <c r="AC1885">
        <f t="shared" si="29"/>
        <v>0</v>
      </c>
    </row>
    <row r="1886" spans="1:29" x14ac:dyDescent="0.35">
      <c r="A1886">
        <v>201116813</v>
      </c>
      <c r="B1886" s="1">
        <v>44185</v>
      </c>
      <c r="C1886" s="1">
        <v>44185</v>
      </c>
      <c r="D1886">
        <v>23</v>
      </c>
      <c r="E1886">
        <v>11</v>
      </c>
      <c r="F1886" t="s">
        <v>64</v>
      </c>
      <c r="G1886">
        <v>1136</v>
      </c>
      <c r="H1886">
        <v>2</v>
      </c>
      <c r="I1886">
        <v>625</v>
      </c>
      <c r="J1886" t="s">
        <v>628</v>
      </c>
      <c r="K1886" t="s">
        <v>3372</v>
      </c>
      <c r="L1886">
        <v>43</v>
      </c>
      <c r="M1886" t="s">
        <v>30</v>
      </c>
      <c r="N1886" t="s">
        <v>73</v>
      </c>
      <c r="O1886">
        <v>108</v>
      </c>
      <c r="P1886" t="s">
        <v>105</v>
      </c>
      <c r="Q1886">
        <v>400</v>
      </c>
      <c r="R1886" t="s">
        <v>143</v>
      </c>
      <c r="S1886" t="s">
        <v>84</v>
      </c>
      <c r="T1886" t="s">
        <v>85</v>
      </c>
      <c r="U1886">
        <v>625</v>
      </c>
      <c r="Y1886" t="s">
        <v>3373</v>
      </c>
      <c r="AA1886">
        <v>34.124299999999998</v>
      </c>
      <c r="AB1886">
        <v>-118.2205</v>
      </c>
      <c r="AC1886">
        <f t="shared" si="29"/>
        <v>0</v>
      </c>
    </row>
    <row r="1887" spans="1:29" x14ac:dyDescent="0.35">
      <c r="A1887">
        <v>200410882</v>
      </c>
      <c r="B1887" s="1">
        <v>44029</v>
      </c>
      <c r="C1887" s="1">
        <v>44029</v>
      </c>
      <c r="D1887">
        <v>700</v>
      </c>
      <c r="E1887">
        <v>4</v>
      </c>
      <c r="F1887" t="s">
        <v>54</v>
      </c>
      <c r="G1887">
        <v>413</v>
      </c>
      <c r="H1887">
        <v>1</v>
      </c>
      <c r="I1887">
        <v>440</v>
      </c>
      <c r="J1887" t="s">
        <v>213</v>
      </c>
      <c r="K1887">
        <v>344</v>
      </c>
      <c r="L1887">
        <v>31</v>
      </c>
      <c r="M1887" t="s">
        <v>30</v>
      </c>
      <c r="N1887" t="s">
        <v>73</v>
      </c>
      <c r="O1887">
        <v>101</v>
      </c>
      <c r="P1887" t="s">
        <v>32</v>
      </c>
      <c r="S1887" t="s">
        <v>40</v>
      </c>
      <c r="T1887" t="s">
        <v>41</v>
      </c>
      <c r="U1887">
        <v>440</v>
      </c>
      <c r="Y1887" t="s">
        <v>1626</v>
      </c>
      <c r="AA1887">
        <v>34.082999999999998</v>
      </c>
      <c r="AB1887">
        <v>-118.2137</v>
      </c>
      <c r="AC1887">
        <f t="shared" si="29"/>
        <v>0</v>
      </c>
    </row>
    <row r="1888" spans="1:29" x14ac:dyDescent="0.35">
      <c r="A1888">
        <v>201108622</v>
      </c>
      <c r="B1888" s="1">
        <v>43943</v>
      </c>
      <c r="C1888" s="1">
        <v>43941</v>
      </c>
      <c r="D1888">
        <v>1900</v>
      </c>
      <c r="E1888">
        <v>11</v>
      </c>
      <c r="F1888" t="s">
        <v>64</v>
      </c>
      <c r="G1888">
        <v>1141</v>
      </c>
      <c r="H1888">
        <v>1</v>
      </c>
      <c r="I1888">
        <v>510</v>
      </c>
      <c r="J1888" t="s">
        <v>29</v>
      </c>
      <c r="L1888">
        <v>0</v>
      </c>
      <c r="O1888">
        <v>108</v>
      </c>
      <c r="P1888" t="s">
        <v>105</v>
      </c>
      <c r="S1888" t="s">
        <v>40</v>
      </c>
      <c r="T1888" t="s">
        <v>41</v>
      </c>
      <c r="U1888">
        <v>510</v>
      </c>
      <c r="Y1888" t="s">
        <v>3374</v>
      </c>
      <c r="AA1888">
        <v>34.101799999999997</v>
      </c>
      <c r="AB1888">
        <v>-118.29949999999999</v>
      </c>
      <c r="AC1888">
        <f t="shared" si="29"/>
        <v>0</v>
      </c>
    </row>
    <row r="1889" spans="1:29" x14ac:dyDescent="0.35">
      <c r="A1889">
        <v>201115204</v>
      </c>
      <c r="B1889" s="1">
        <v>44132</v>
      </c>
      <c r="C1889" s="1">
        <v>44129</v>
      </c>
      <c r="D1889">
        <v>800</v>
      </c>
      <c r="E1889">
        <v>11</v>
      </c>
      <c r="F1889" t="s">
        <v>64</v>
      </c>
      <c r="G1889">
        <v>1109</v>
      </c>
      <c r="H1889">
        <v>1</v>
      </c>
      <c r="I1889">
        <v>310</v>
      </c>
      <c r="J1889" t="s">
        <v>71</v>
      </c>
      <c r="K1889" t="s">
        <v>3375</v>
      </c>
      <c r="L1889">
        <v>42</v>
      </c>
      <c r="M1889" t="s">
        <v>30</v>
      </c>
      <c r="N1889" t="s">
        <v>73</v>
      </c>
      <c r="O1889">
        <v>120</v>
      </c>
      <c r="P1889" t="s">
        <v>3376</v>
      </c>
      <c r="Q1889">
        <v>218</v>
      </c>
      <c r="R1889" t="s">
        <v>868</v>
      </c>
      <c r="S1889" t="s">
        <v>40</v>
      </c>
      <c r="T1889" t="s">
        <v>41</v>
      </c>
      <c r="U1889">
        <v>310</v>
      </c>
      <c r="Y1889" t="s">
        <v>3377</v>
      </c>
      <c r="AA1889">
        <v>34.139000000000003</v>
      </c>
      <c r="AB1889">
        <v>-118.1935</v>
      </c>
      <c r="AC1889">
        <f t="shared" si="29"/>
        <v>0</v>
      </c>
    </row>
    <row r="1890" spans="1:29" x14ac:dyDescent="0.35">
      <c r="A1890">
        <v>201209935</v>
      </c>
      <c r="B1890" s="1">
        <v>43919</v>
      </c>
      <c r="C1890" s="1">
        <v>43918</v>
      </c>
      <c r="D1890">
        <v>2230</v>
      </c>
      <c r="E1890">
        <v>12</v>
      </c>
      <c r="F1890" t="s">
        <v>68</v>
      </c>
      <c r="G1890">
        <v>1245</v>
      </c>
      <c r="H1890">
        <v>1</v>
      </c>
      <c r="I1890">
        <v>420</v>
      </c>
      <c r="J1890" t="s">
        <v>352</v>
      </c>
      <c r="K1890" t="s">
        <v>3378</v>
      </c>
      <c r="L1890">
        <v>57</v>
      </c>
      <c r="M1890" t="s">
        <v>30</v>
      </c>
      <c r="N1890" t="s">
        <v>95</v>
      </c>
      <c r="O1890">
        <v>101</v>
      </c>
      <c r="P1890" t="s">
        <v>32</v>
      </c>
      <c r="S1890" t="s">
        <v>40</v>
      </c>
      <c r="T1890" t="s">
        <v>41</v>
      </c>
      <c r="U1890">
        <v>420</v>
      </c>
      <c r="V1890">
        <v>998</v>
      </c>
      <c r="Y1890" t="s">
        <v>3379</v>
      </c>
      <c r="AA1890">
        <v>33.9754</v>
      </c>
      <c r="AB1890">
        <v>-118.2937</v>
      </c>
      <c r="AC1890">
        <f t="shared" si="29"/>
        <v>0</v>
      </c>
    </row>
    <row r="1891" spans="1:29" x14ac:dyDescent="0.35">
      <c r="A1891">
        <v>200516666</v>
      </c>
      <c r="B1891" s="1">
        <v>44150</v>
      </c>
      <c r="C1891" s="1">
        <v>44150</v>
      </c>
      <c r="D1891">
        <v>630</v>
      </c>
      <c r="E1891">
        <v>5</v>
      </c>
      <c r="F1891" t="s">
        <v>98</v>
      </c>
      <c r="G1891">
        <v>507</v>
      </c>
      <c r="H1891">
        <v>2</v>
      </c>
      <c r="I1891">
        <v>745</v>
      </c>
      <c r="J1891" t="s">
        <v>139</v>
      </c>
      <c r="K1891" t="s">
        <v>2596</v>
      </c>
      <c r="L1891">
        <v>39</v>
      </c>
      <c r="M1891" t="s">
        <v>94</v>
      </c>
      <c r="N1891" t="s">
        <v>163</v>
      </c>
      <c r="O1891">
        <v>502</v>
      </c>
      <c r="P1891" t="s">
        <v>47</v>
      </c>
      <c r="S1891" t="s">
        <v>84</v>
      </c>
      <c r="T1891" t="s">
        <v>85</v>
      </c>
      <c r="U1891">
        <v>745</v>
      </c>
      <c r="Y1891" t="s">
        <v>3380</v>
      </c>
      <c r="AA1891">
        <v>33.820099999999996</v>
      </c>
      <c r="AB1891">
        <v>-118.3015</v>
      </c>
      <c r="AC1891">
        <f t="shared" si="29"/>
        <v>0</v>
      </c>
    </row>
    <row r="1892" spans="1:29" x14ac:dyDescent="0.35">
      <c r="A1892">
        <v>200216265</v>
      </c>
      <c r="B1892" s="1">
        <v>44120</v>
      </c>
      <c r="C1892" s="1">
        <v>44109</v>
      </c>
      <c r="D1892">
        <v>723</v>
      </c>
      <c r="E1892">
        <v>2</v>
      </c>
      <c r="F1892" t="s">
        <v>56</v>
      </c>
      <c r="G1892">
        <v>285</v>
      </c>
      <c r="H1892">
        <v>2</v>
      </c>
      <c r="I1892">
        <v>662</v>
      </c>
      <c r="J1892" t="s">
        <v>191</v>
      </c>
      <c r="K1892" t="s">
        <v>3381</v>
      </c>
      <c r="L1892">
        <v>23</v>
      </c>
      <c r="M1892" t="s">
        <v>30</v>
      </c>
      <c r="N1892" t="s">
        <v>95</v>
      </c>
      <c r="O1892">
        <v>710</v>
      </c>
      <c r="P1892" t="s">
        <v>394</v>
      </c>
      <c r="S1892" t="s">
        <v>40</v>
      </c>
      <c r="T1892" t="s">
        <v>41</v>
      </c>
      <c r="U1892">
        <v>662</v>
      </c>
      <c r="Y1892" t="s">
        <v>3382</v>
      </c>
      <c r="AA1892">
        <v>34.046999999999997</v>
      </c>
      <c r="AB1892">
        <v>-118.2756</v>
      </c>
      <c r="AC1892">
        <f t="shared" si="29"/>
        <v>0</v>
      </c>
    </row>
    <row r="1893" spans="1:29" x14ac:dyDescent="0.35">
      <c r="A1893">
        <v>200404623</v>
      </c>
      <c r="B1893" s="1">
        <v>43847</v>
      </c>
      <c r="C1893" s="1">
        <v>43846</v>
      </c>
      <c r="D1893">
        <v>2230</v>
      </c>
      <c r="E1893">
        <v>4</v>
      </c>
      <c r="F1893" t="s">
        <v>54</v>
      </c>
      <c r="G1893">
        <v>478</v>
      </c>
      <c r="H1893">
        <v>2</v>
      </c>
      <c r="I1893">
        <v>901</v>
      </c>
      <c r="J1893" t="s">
        <v>210</v>
      </c>
      <c r="K1893">
        <v>2038</v>
      </c>
      <c r="L1893">
        <v>38</v>
      </c>
      <c r="M1893" t="s">
        <v>94</v>
      </c>
      <c r="N1893" t="s">
        <v>95</v>
      </c>
      <c r="O1893">
        <v>501</v>
      </c>
      <c r="P1893" t="s">
        <v>164</v>
      </c>
      <c r="S1893" t="s">
        <v>40</v>
      </c>
      <c r="T1893" t="s">
        <v>41</v>
      </c>
      <c r="U1893">
        <v>901</v>
      </c>
      <c r="Y1893" t="s">
        <v>3383</v>
      </c>
      <c r="AA1893">
        <v>34.028599999999997</v>
      </c>
      <c r="AB1893">
        <v>-118.2028</v>
      </c>
      <c r="AC1893">
        <f t="shared" si="29"/>
        <v>0</v>
      </c>
    </row>
    <row r="1894" spans="1:29" x14ac:dyDescent="0.35">
      <c r="A1894">
        <v>200110798</v>
      </c>
      <c r="B1894" s="1">
        <v>43942</v>
      </c>
      <c r="C1894" s="1">
        <v>43942</v>
      </c>
      <c r="D1894">
        <v>1100</v>
      </c>
      <c r="E1894">
        <v>1</v>
      </c>
      <c r="F1894" t="s">
        <v>36</v>
      </c>
      <c r="G1894">
        <v>135</v>
      </c>
      <c r="H1894">
        <v>1</v>
      </c>
      <c r="I1894">
        <v>310</v>
      </c>
      <c r="J1894" t="s">
        <v>71</v>
      </c>
      <c r="K1894" t="s">
        <v>3384</v>
      </c>
      <c r="L1894">
        <v>49</v>
      </c>
      <c r="M1894" t="s">
        <v>30</v>
      </c>
      <c r="N1894" t="s">
        <v>73</v>
      </c>
      <c r="O1894">
        <v>203</v>
      </c>
      <c r="P1894" t="s">
        <v>101</v>
      </c>
      <c r="S1894" t="s">
        <v>33</v>
      </c>
      <c r="T1894" t="s">
        <v>34</v>
      </c>
      <c r="U1894">
        <v>310</v>
      </c>
      <c r="V1894">
        <v>998</v>
      </c>
      <c r="Y1894" t="s">
        <v>475</v>
      </c>
      <c r="Z1894" t="s">
        <v>1618</v>
      </c>
      <c r="AA1894">
        <v>34.051000000000002</v>
      </c>
      <c r="AB1894">
        <v>-118.2445</v>
      </c>
      <c r="AC1894">
        <f t="shared" si="29"/>
        <v>1</v>
      </c>
    </row>
    <row r="1895" spans="1:29" x14ac:dyDescent="0.35">
      <c r="A1895">
        <v>200615767</v>
      </c>
      <c r="B1895" s="1">
        <v>44097</v>
      </c>
      <c r="C1895" s="1">
        <v>44095</v>
      </c>
      <c r="D1895">
        <v>2000</v>
      </c>
      <c r="E1895">
        <v>6</v>
      </c>
      <c r="F1895" t="s">
        <v>91</v>
      </c>
      <c r="G1895">
        <v>666</v>
      </c>
      <c r="H1895">
        <v>1</v>
      </c>
      <c r="I1895">
        <v>510</v>
      </c>
      <c r="J1895" t="s">
        <v>29</v>
      </c>
      <c r="L1895">
        <v>0</v>
      </c>
      <c r="O1895">
        <v>108</v>
      </c>
      <c r="P1895" t="s">
        <v>105</v>
      </c>
      <c r="S1895" t="s">
        <v>40</v>
      </c>
      <c r="T1895" t="s">
        <v>41</v>
      </c>
      <c r="U1895">
        <v>510</v>
      </c>
      <c r="Y1895" t="s">
        <v>3385</v>
      </c>
      <c r="AA1895">
        <v>34.093400000000003</v>
      </c>
      <c r="AB1895">
        <v>-118.3317</v>
      </c>
      <c r="AC1895">
        <f t="shared" si="29"/>
        <v>0</v>
      </c>
    </row>
    <row r="1896" spans="1:29" x14ac:dyDescent="0.35">
      <c r="A1896">
        <v>200204170</v>
      </c>
      <c r="B1896" s="1">
        <v>43834</v>
      </c>
      <c r="C1896" s="1">
        <v>43834</v>
      </c>
      <c r="D1896">
        <v>1720</v>
      </c>
      <c r="E1896">
        <v>2</v>
      </c>
      <c r="F1896" t="s">
        <v>56</v>
      </c>
      <c r="G1896">
        <v>203</v>
      </c>
      <c r="H1896">
        <v>2</v>
      </c>
      <c r="I1896">
        <v>626</v>
      </c>
      <c r="J1896" t="s">
        <v>141</v>
      </c>
      <c r="K1896" t="s">
        <v>3386</v>
      </c>
      <c r="L1896">
        <v>32</v>
      </c>
      <c r="M1896" t="s">
        <v>30</v>
      </c>
      <c r="N1896" t="s">
        <v>95</v>
      </c>
      <c r="O1896">
        <v>122</v>
      </c>
      <c r="P1896" t="s">
        <v>275</v>
      </c>
      <c r="Q1896">
        <v>400</v>
      </c>
      <c r="R1896" t="s">
        <v>143</v>
      </c>
      <c r="S1896" t="s">
        <v>84</v>
      </c>
      <c r="T1896" t="s">
        <v>85</v>
      </c>
      <c r="U1896">
        <v>626</v>
      </c>
      <c r="Y1896" t="s">
        <v>3387</v>
      </c>
      <c r="Z1896" t="s">
        <v>3388</v>
      </c>
      <c r="AA1896">
        <v>34.084600000000002</v>
      </c>
      <c r="AB1896">
        <v>-118.28919999999999</v>
      </c>
      <c r="AC1896">
        <f t="shared" si="29"/>
        <v>0</v>
      </c>
    </row>
    <row r="1897" spans="1:29" x14ac:dyDescent="0.35">
      <c r="A1897">
        <v>201217463</v>
      </c>
      <c r="B1897" s="1">
        <v>44042</v>
      </c>
      <c r="C1897" s="1">
        <v>44041</v>
      </c>
      <c r="D1897">
        <v>2330</v>
      </c>
      <c r="E1897">
        <v>12</v>
      </c>
      <c r="F1897" t="s">
        <v>68</v>
      </c>
      <c r="G1897">
        <v>1208</v>
      </c>
      <c r="H1897">
        <v>2</v>
      </c>
      <c r="I1897">
        <v>740</v>
      </c>
      <c r="J1897" t="s">
        <v>224</v>
      </c>
      <c r="K1897">
        <v>329</v>
      </c>
      <c r="L1897">
        <v>0</v>
      </c>
      <c r="M1897" t="s">
        <v>46</v>
      </c>
      <c r="N1897" t="s">
        <v>46</v>
      </c>
      <c r="O1897">
        <v>101</v>
      </c>
      <c r="P1897" t="s">
        <v>32</v>
      </c>
      <c r="S1897" t="s">
        <v>40</v>
      </c>
      <c r="T1897" t="s">
        <v>41</v>
      </c>
      <c r="U1897">
        <v>740</v>
      </c>
      <c r="Y1897" t="s">
        <v>3389</v>
      </c>
      <c r="Z1897" t="s">
        <v>866</v>
      </c>
      <c r="AA1897">
        <v>33.999699999999997</v>
      </c>
      <c r="AB1897">
        <v>-118.28270000000001</v>
      </c>
      <c r="AC1897">
        <f t="shared" si="29"/>
        <v>0</v>
      </c>
    </row>
    <row r="1898" spans="1:29" x14ac:dyDescent="0.35">
      <c r="A1898">
        <v>200906714</v>
      </c>
      <c r="B1898" s="1">
        <v>43890</v>
      </c>
      <c r="C1898" s="1">
        <v>43887</v>
      </c>
      <c r="D1898">
        <v>1000</v>
      </c>
      <c r="E1898">
        <v>9</v>
      </c>
      <c r="F1898" t="s">
        <v>49</v>
      </c>
      <c r="G1898">
        <v>933</v>
      </c>
      <c r="H1898">
        <v>1</v>
      </c>
      <c r="I1898">
        <v>510</v>
      </c>
      <c r="J1898" t="s">
        <v>29</v>
      </c>
      <c r="L1898">
        <v>0</v>
      </c>
      <c r="O1898">
        <v>101</v>
      </c>
      <c r="P1898" t="s">
        <v>32</v>
      </c>
      <c r="S1898" t="s">
        <v>40</v>
      </c>
      <c r="T1898" t="s">
        <v>41</v>
      </c>
      <c r="U1898">
        <v>510</v>
      </c>
      <c r="Y1898" t="s">
        <v>3390</v>
      </c>
      <c r="Z1898" t="s">
        <v>3391</v>
      </c>
      <c r="AA1898">
        <v>34.185699999999997</v>
      </c>
      <c r="AB1898">
        <v>-118.45310000000001</v>
      </c>
      <c r="AC1898">
        <f t="shared" si="29"/>
        <v>0</v>
      </c>
    </row>
    <row r="1899" spans="1:29" x14ac:dyDescent="0.35">
      <c r="A1899">
        <v>201011115</v>
      </c>
      <c r="B1899" s="1">
        <v>44030</v>
      </c>
      <c r="C1899" s="1">
        <v>44030</v>
      </c>
      <c r="D1899">
        <v>1155</v>
      </c>
      <c r="E1899">
        <v>10</v>
      </c>
      <c r="F1899" t="s">
        <v>103</v>
      </c>
      <c r="G1899">
        <v>1047</v>
      </c>
      <c r="H1899">
        <v>2</v>
      </c>
      <c r="I1899">
        <v>624</v>
      </c>
      <c r="J1899" t="s">
        <v>171</v>
      </c>
      <c r="K1899" t="s">
        <v>3392</v>
      </c>
      <c r="L1899">
        <v>34</v>
      </c>
      <c r="M1899" t="s">
        <v>94</v>
      </c>
      <c r="N1899" t="s">
        <v>73</v>
      </c>
      <c r="O1899">
        <v>102</v>
      </c>
      <c r="P1899" t="s">
        <v>186</v>
      </c>
      <c r="Q1899">
        <v>305</v>
      </c>
      <c r="R1899" t="s">
        <v>3393</v>
      </c>
      <c r="S1899" t="s">
        <v>84</v>
      </c>
      <c r="T1899" t="s">
        <v>85</v>
      </c>
      <c r="U1899">
        <v>624</v>
      </c>
      <c r="Y1899" t="s">
        <v>3394</v>
      </c>
      <c r="AA1899">
        <v>34.177300000000002</v>
      </c>
      <c r="AB1899">
        <v>-118.5013</v>
      </c>
      <c r="AC1899">
        <f t="shared" si="29"/>
        <v>0</v>
      </c>
    </row>
    <row r="1900" spans="1:29" x14ac:dyDescent="0.35">
      <c r="A1900">
        <v>200114879</v>
      </c>
      <c r="B1900" s="1">
        <v>44027</v>
      </c>
      <c r="C1900" s="1">
        <v>44027</v>
      </c>
      <c r="D1900">
        <v>300</v>
      </c>
      <c r="E1900">
        <v>1</v>
      </c>
      <c r="F1900" t="s">
        <v>36</v>
      </c>
      <c r="G1900">
        <v>128</v>
      </c>
      <c r="H1900">
        <v>1</v>
      </c>
      <c r="I1900">
        <v>440</v>
      </c>
      <c r="J1900" t="s">
        <v>213</v>
      </c>
      <c r="K1900" t="s">
        <v>3395</v>
      </c>
      <c r="L1900">
        <v>30</v>
      </c>
      <c r="M1900" t="s">
        <v>30</v>
      </c>
      <c r="N1900" t="s">
        <v>163</v>
      </c>
      <c r="O1900">
        <v>102</v>
      </c>
      <c r="P1900" t="s">
        <v>186</v>
      </c>
      <c r="S1900" t="s">
        <v>40</v>
      </c>
      <c r="T1900" t="s">
        <v>41</v>
      </c>
      <c r="U1900">
        <v>440</v>
      </c>
      <c r="Y1900" t="s">
        <v>3299</v>
      </c>
      <c r="Z1900" t="s">
        <v>3396</v>
      </c>
      <c r="AA1900">
        <v>34.049199999999999</v>
      </c>
      <c r="AB1900">
        <v>-118.23909999999999</v>
      </c>
      <c r="AC1900">
        <f t="shared" si="29"/>
        <v>0</v>
      </c>
    </row>
    <row r="1901" spans="1:29" x14ac:dyDescent="0.35">
      <c r="A1901">
        <v>201008757</v>
      </c>
      <c r="B1901" s="1">
        <v>43957</v>
      </c>
      <c r="C1901" s="1">
        <v>43957</v>
      </c>
      <c r="D1901">
        <v>1450</v>
      </c>
      <c r="E1901">
        <v>10</v>
      </c>
      <c r="F1901" t="s">
        <v>103</v>
      </c>
      <c r="G1901">
        <v>1001</v>
      </c>
      <c r="H1901">
        <v>2</v>
      </c>
      <c r="I1901">
        <v>624</v>
      </c>
      <c r="J1901" t="s">
        <v>171</v>
      </c>
      <c r="K1901" t="s">
        <v>3397</v>
      </c>
      <c r="L1901">
        <v>62</v>
      </c>
      <c r="M1901" t="s">
        <v>30</v>
      </c>
      <c r="N1901" t="s">
        <v>31</v>
      </c>
      <c r="O1901">
        <v>501</v>
      </c>
      <c r="P1901" t="s">
        <v>164</v>
      </c>
      <c r="Q1901">
        <v>400</v>
      </c>
      <c r="R1901" t="s">
        <v>143</v>
      </c>
      <c r="S1901" t="s">
        <v>84</v>
      </c>
      <c r="T1901" t="s">
        <v>85</v>
      </c>
      <c r="U1901">
        <v>624</v>
      </c>
      <c r="Y1901" t="s">
        <v>3398</v>
      </c>
      <c r="AA1901">
        <v>34.210799999999999</v>
      </c>
      <c r="AB1901">
        <v>-118.56229999999999</v>
      </c>
      <c r="AC1901">
        <f t="shared" si="29"/>
        <v>0</v>
      </c>
    </row>
    <row r="1902" spans="1:29" x14ac:dyDescent="0.35">
      <c r="A1902">
        <v>201212971</v>
      </c>
      <c r="B1902" s="1">
        <v>43968</v>
      </c>
      <c r="C1902" s="1">
        <v>43968</v>
      </c>
      <c r="D1902">
        <v>145</v>
      </c>
      <c r="E1902">
        <v>12</v>
      </c>
      <c r="F1902" t="s">
        <v>68</v>
      </c>
      <c r="G1902">
        <v>1265</v>
      </c>
      <c r="H1902">
        <v>1</v>
      </c>
      <c r="I1902">
        <v>761</v>
      </c>
      <c r="J1902" t="s">
        <v>403</v>
      </c>
      <c r="K1902" t="s">
        <v>3399</v>
      </c>
      <c r="L1902">
        <v>36</v>
      </c>
      <c r="M1902" t="s">
        <v>94</v>
      </c>
      <c r="N1902" t="s">
        <v>31</v>
      </c>
      <c r="O1902">
        <v>501</v>
      </c>
      <c r="P1902" t="s">
        <v>164</v>
      </c>
      <c r="Q1902">
        <v>201</v>
      </c>
      <c r="R1902" t="s">
        <v>165</v>
      </c>
      <c r="S1902" t="s">
        <v>84</v>
      </c>
      <c r="T1902" t="s">
        <v>85</v>
      </c>
      <c r="U1902">
        <v>761</v>
      </c>
      <c r="V1902">
        <v>930</v>
      </c>
      <c r="W1902">
        <v>998</v>
      </c>
      <c r="Y1902" t="s">
        <v>3400</v>
      </c>
      <c r="AA1902">
        <v>33.967599999999997</v>
      </c>
      <c r="AB1902">
        <v>-118.29179999999999</v>
      </c>
      <c r="AC1902">
        <f t="shared" si="29"/>
        <v>0</v>
      </c>
    </row>
    <row r="1903" spans="1:29" x14ac:dyDescent="0.35">
      <c r="A1903">
        <v>201115625</v>
      </c>
      <c r="B1903" s="1">
        <v>44146</v>
      </c>
      <c r="C1903" s="1">
        <v>44144</v>
      </c>
      <c r="D1903">
        <v>2130</v>
      </c>
      <c r="E1903">
        <v>11</v>
      </c>
      <c r="F1903" t="s">
        <v>64</v>
      </c>
      <c r="G1903">
        <v>1199</v>
      </c>
      <c r="H1903">
        <v>1</v>
      </c>
      <c r="I1903">
        <v>420</v>
      </c>
      <c r="J1903" t="s">
        <v>352</v>
      </c>
      <c r="K1903" t="s">
        <v>3401</v>
      </c>
      <c r="L1903">
        <v>30</v>
      </c>
      <c r="M1903" t="s">
        <v>30</v>
      </c>
      <c r="N1903" t="s">
        <v>73</v>
      </c>
      <c r="O1903">
        <v>101</v>
      </c>
      <c r="P1903" t="s">
        <v>32</v>
      </c>
      <c r="S1903" t="s">
        <v>40</v>
      </c>
      <c r="T1903" t="s">
        <v>41</v>
      </c>
      <c r="U1903">
        <v>420</v>
      </c>
      <c r="Y1903" t="s">
        <v>3402</v>
      </c>
      <c r="AA1903">
        <v>34.078200000000002</v>
      </c>
      <c r="AB1903">
        <v>-118.2346</v>
      </c>
      <c r="AC1903">
        <f t="shared" si="29"/>
        <v>0</v>
      </c>
    </row>
    <row r="1904" spans="1:29" x14ac:dyDescent="0.35">
      <c r="A1904">
        <v>200307641</v>
      </c>
      <c r="B1904" s="1">
        <v>43891</v>
      </c>
      <c r="C1904" s="1">
        <v>43891</v>
      </c>
      <c r="D1904">
        <v>845</v>
      </c>
      <c r="E1904">
        <v>3</v>
      </c>
      <c r="F1904" t="s">
        <v>43</v>
      </c>
      <c r="G1904">
        <v>351</v>
      </c>
      <c r="H1904">
        <v>1</v>
      </c>
      <c r="I1904">
        <v>220</v>
      </c>
      <c r="J1904" t="s">
        <v>919</v>
      </c>
      <c r="K1904" t="s">
        <v>3403</v>
      </c>
      <c r="L1904">
        <v>55</v>
      </c>
      <c r="M1904" t="s">
        <v>94</v>
      </c>
      <c r="N1904" t="s">
        <v>95</v>
      </c>
      <c r="O1904">
        <v>949</v>
      </c>
      <c r="P1904" t="s">
        <v>740</v>
      </c>
      <c r="Q1904">
        <v>400</v>
      </c>
      <c r="R1904" t="s">
        <v>143</v>
      </c>
      <c r="S1904" t="s">
        <v>40</v>
      </c>
      <c r="T1904" t="s">
        <v>41</v>
      </c>
      <c r="U1904">
        <v>220</v>
      </c>
      <c r="Y1904" t="s">
        <v>741</v>
      </c>
      <c r="AA1904">
        <v>34.024700000000003</v>
      </c>
      <c r="AB1904">
        <v>-118.352</v>
      </c>
      <c r="AC1904">
        <f t="shared" si="29"/>
        <v>0</v>
      </c>
    </row>
    <row r="1905" spans="1:29" x14ac:dyDescent="0.35">
      <c r="A1905">
        <v>200507832</v>
      </c>
      <c r="B1905" s="1">
        <v>43922</v>
      </c>
      <c r="C1905" s="1">
        <v>43922</v>
      </c>
      <c r="D1905">
        <v>1120</v>
      </c>
      <c r="E1905">
        <v>5</v>
      </c>
      <c r="F1905" t="s">
        <v>98</v>
      </c>
      <c r="G1905">
        <v>515</v>
      </c>
      <c r="H1905">
        <v>1</v>
      </c>
      <c r="I1905">
        <v>210</v>
      </c>
      <c r="J1905" t="s">
        <v>149</v>
      </c>
      <c r="K1905" t="s">
        <v>3404</v>
      </c>
      <c r="L1905">
        <v>22</v>
      </c>
      <c r="M1905" t="s">
        <v>94</v>
      </c>
      <c r="N1905" t="s">
        <v>73</v>
      </c>
      <c r="O1905">
        <v>101</v>
      </c>
      <c r="P1905" t="s">
        <v>32</v>
      </c>
      <c r="Q1905">
        <v>400</v>
      </c>
      <c r="R1905" t="s">
        <v>143</v>
      </c>
      <c r="S1905" t="s">
        <v>33</v>
      </c>
      <c r="T1905" t="s">
        <v>34</v>
      </c>
      <c r="U1905">
        <v>210</v>
      </c>
      <c r="Y1905" t="s">
        <v>3405</v>
      </c>
      <c r="Z1905" t="s">
        <v>3406</v>
      </c>
      <c r="AA1905">
        <v>33.792900000000003</v>
      </c>
      <c r="AB1905">
        <v>-118.27200000000001</v>
      </c>
      <c r="AC1905">
        <f t="shared" si="29"/>
        <v>1</v>
      </c>
    </row>
    <row r="1906" spans="1:29" x14ac:dyDescent="0.35">
      <c r="A1906">
        <v>200714156</v>
      </c>
      <c r="B1906" s="1">
        <v>44096</v>
      </c>
      <c r="C1906" s="1">
        <v>44092</v>
      </c>
      <c r="D1906">
        <v>1500</v>
      </c>
      <c r="E1906">
        <v>7</v>
      </c>
      <c r="F1906" t="s">
        <v>28</v>
      </c>
      <c r="G1906">
        <v>732</v>
      </c>
      <c r="H1906">
        <v>2</v>
      </c>
      <c r="I1906">
        <v>354</v>
      </c>
      <c r="J1906" t="s">
        <v>167</v>
      </c>
      <c r="K1906" t="s">
        <v>3407</v>
      </c>
      <c r="L1906">
        <v>74</v>
      </c>
      <c r="M1906" t="s">
        <v>30</v>
      </c>
      <c r="N1906" t="s">
        <v>73</v>
      </c>
      <c r="O1906">
        <v>502</v>
      </c>
      <c r="P1906" t="s">
        <v>47</v>
      </c>
      <c r="S1906" t="s">
        <v>40</v>
      </c>
      <c r="T1906" t="s">
        <v>41</v>
      </c>
      <c r="U1906">
        <v>354</v>
      </c>
      <c r="Y1906" t="s">
        <v>3408</v>
      </c>
      <c r="AA1906">
        <v>34.065300000000001</v>
      </c>
      <c r="AB1906">
        <v>-118.36499999999999</v>
      </c>
      <c r="AC1906">
        <f t="shared" si="29"/>
        <v>0</v>
      </c>
    </row>
    <row r="1907" spans="1:29" x14ac:dyDescent="0.35">
      <c r="A1907">
        <v>200912684</v>
      </c>
      <c r="B1907" s="1">
        <v>44035</v>
      </c>
      <c r="C1907" s="1">
        <v>44016</v>
      </c>
      <c r="D1907">
        <v>1100</v>
      </c>
      <c r="E1907">
        <v>9</v>
      </c>
      <c r="F1907" t="s">
        <v>49</v>
      </c>
      <c r="G1907">
        <v>914</v>
      </c>
      <c r="H1907">
        <v>2</v>
      </c>
      <c r="I1907">
        <v>745</v>
      </c>
      <c r="J1907" t="s">
        <v>139</v>
      </c>
      <c r="K1907" t="s">
        <v>3409</v>
      </c>
      <c r="L1907">
        <v>76</v>
      </c>
      <c r="M1907" t="s">
        <v>30</v>
      </c>
      <c r="N1907" t="s">
        <v>31</v>
      </c>
      <c r="O1907">
        <v>502</v>
      </c>
      <c r="P1907" t="s">
        <v>47</v>
      </c>
      <c r="S1907" t="s">
        <v>40</v>
      </c>
      <c r="T1907" t="s">
        <v>41</v>
      </c>
      <c r="U1907">
        <v>745</v>
      </c>
      <c r="Y1907" t="s">
        <v>2176</v>
      </c>
      <c r="AA1907">
        <v>34.197600000000001</v>
      </c>
      <c r="AB1907">
        <v>-118.45740000000001</v>
      </c>
      <c r="AC1907">
        <f t="shared" si="29"/>
        <v>0</v>
      </c>
    </row>
    <row r="1908" spans="1:29" x14ac:dyDescent="0.35">
      <c r="A1908">
        <v>200313276</v>
      </c>
      <c r="B1908" s="1">
        <v>44009</v>
      </c>
      <c r="C1908" s="1">
        <v>44009</v>
      </c>
      <c r="D1908">
        <v>40</v>
      </c>
      <c r="E1908">
        <v>3</v>
      </c>
      <c r="F1908" t="s">
        <v>43</v>
      </c>
      <c r="G1908">
        <v>337</v>
      </c>
      <c r="H1908">
        <v>1</v>
      </c>
      <c r="I1908">
        <v>510</v>
      </c>
      <c r="J1908" t="s">
        <v>29</v>
      </c>
      <c r="L1908">
        <v>0</v>
      </c>
      <c r="O1908">
        <v>101</v>
      </c>
      <c r="P1908" t="s">
        <v>32</v>
      </c>
      <c r="S1908" t="s">
        <v>40</v>
      </c>
      <c r="T1908" t="s">
        <v>41</v>
      </c>
      <c r="U1908">
        <v>510</v>
      </c>
      <c r="Y1908" t="s">
        <v>3410</v>
      </c>
      <c r="AA1908">
        <v>34.027299999999997</v>
      </c>
      <c r="AB1908">
        <v>-118.30240000000001</v>
      </c>
      <c r="AC1908">
        <f t="shared" si="29"/>
        <v>0</v>
      </c>
    </row>
    <row r="1909" spans="1:29" x14ac:dyDescent="0.35">
      <c r="A1909">
        <v>200118896</v>
      </c>
      <c r="B1909" s="1">
        <v>44108</v>
      </c>
      <c r="C1909" s="1">
        <v>44108</v>
      </c>
      <c r="D1909">
        <v>235</v>
      </c>
      <c r="E1909">
        <v>1</v>
      </c>
      <c r="F1909" t="s">
        <v>36</v>
      </c>
      <c r="G1909">
        <v>152</v>
      </c>
      <c r="H1909">
        <v>2</v>
      </c>
      <c r="I1909">
        <v>745</v>
      </c>
      <c r="J1909" t="s">
        <v>139</v>
      </c>
      <c r="K1909" t="s">
        <v>3411</v>
      </c>
      <c r="L1909">
        <v>46</v>
      </c>
      <c r="M1909" t="s">
        <v>30</v>
      </c>
      <c r="N1909" t="s">
        <v>73</v>
      </c>
      <c r="O1909">
        <v>102</v>
      </c>
      <c r="P1909" t="s">
        <v>186</v>
      </c>
      <c r="S1909" t="s">
        <v>40</v>
      </c>
      <c r="T1909" t="s">
        <v>41</v>
      </c>
      <c r="U1909">
        <v>745</v>
      </c>
      <c r="Y1909" t="s">
        <v>3412</v>
      </c>
      <c r="AA1909">
        <v>34.0488</v>
      </c>
      <c r="AB1909">
        <v>-118.2535</v>
      </c>
      <c r="AC1909">
        <f t="shared" si="29"/>
        <v>0</v>
      </c>
    </row>
    <row r="1910" spans="1:29" x14ac:dyDescent="0.35">
      <c r="A1910">
        <v>200206488</v>
      </c>
      <c r="B1910" s="1">
        <v>43880</v>
      </c>
      <c r="C1910" s="1">
        <v>43880</v>
      </c>
      <c r="D1910">
        <v>1830</v>
      </c>
      <c r="E1910">
        <v>2</v>
      </c>
      <c r="F1910" t="s">
        <v>56</v>
      </c>
      <c r="G1910">
        <v>265</v>
      </c>
      <c r="H1910">
        <v>2</v>
      </c>
      <c r="I1910">
        <v>625</v>
      </c>
      <c r="J1910" t="s">
        <v>628</v>
      </c>
      <c r="K1910" t="s">
        <v>3413</v>
      </c>
      <c r="L1910">
        <v>19</v>
      </c>
      <c r="M1910" t="s">
        <v>30</v>
      </c>
      <c r="N1910" t="s">
        <v>95</v>
      </c>
      <c r="O1910">
        <v>502</v>
      </c>
      <c r="P1910" t="s">
        <v>47</v>
      </c>
      <c r="Q1910">
        <v>400</v>
      </c>
      <c r="R1910" t="s">
        <v>143</v>
      </c>
      <c r="S1910" t="s">
        <v>40</v>
      </c>
      <c r="T1910" t="s">
        <v>41</v>
      </c>
      <c r="U1910">
        <v>625</v>
      </c>
      <c r="Y1910" t="s">
        <v>3414</v>
      </c>
      <c r="AA1910">
        <v>34.0565</v>
      </c>
      <c r="AB1910">
        <v>-118.27679999999999</v>
      </c>
      <c r="AC1910">
        <f t="shared" si="29"/>
        <v>0</v>
      </c>
    </row>
    <row r="1911" spans="1:29" x14ac:dyDescent="0.35">
      <c r="A1911">
        <v>200706875</v>
      </c>
      <c r="B1911" s="1">
        <v>43892</v>
      </c>
      <c r="C1911" s="1">
        <v>43890</v>
      </c>
      <c r="D1911">
        <v>1809</v>
      </c>
      <c r="E1911">
        <v>7</v>
      </c>
      <c r="F1911" t="s">
        <v>28</v>
      </c>
      <c r="G1911">
        <v>701</v>
      </c>
      <c r="H1911">
        <v>2</v>
      </c>
      <c r="I1911">
        <v>354</v>
      </c>
      <c r="J1911" t="s">
        <v>167</v>
      </c>
      <c r="K1911" t="s">
        <v>576</v>
      </c>
      <c r="L1911">
        <v>0</v>
      </c>
      <c r="M1911" t="s">
        <v>30</v>
      </c>
      <c r="N1911" t="s">
        <v>31</v>
      </c>
      <c r="O1911">
        <v>503</v>
      </c>
      <c r="P1911" t="s">
        <v>650</v>
      </c>
      <c r="S1911" t="s">
        <v>40</v>
      </c>
      <c r="T1911" t="s">
        <v>41</v>
      </c>
      <c r="U1911">
        <v>354</v>
      </c>
      <c r="Y1911" t="s">
        <v>3415</v>
      </c>
      <c r="AA1911">
        <v>34.083799999999997</v>
      </c>
      <c r="AB1911">
        <v>-118.3614</v>
      </c>
      <c r="AC1911">
        <f t="shared" si="29"/>
        <v>0</v>
      </c>
    </row>
    <row r="1912" spans="1:29" x14ac:dyDescent="0.35">
      <c r="A1912">
        <v>200707316</v>
      </c>
      <c r="B1912" s="1">
        <v>43901</v>
      </c>
      <c r="C1912" s="1">
        <v>43895</v>
      </c>
      <c r="D1912">
        <v>800</v>
      </c>
      <c r="E1912">
        <v>7</v>
      </c>
      <c r="F1912" t="s">
        <v>28</v>
      </c>
      <c r="G1912">
        <v>729</v>
      </c>
      <c r="H1912">
        <v>1</v>
      </c>
      <c r="I1912">
        <v>310</v>
      </c>
      <c r="J1912" t="s">
        <v>71</v>
      </c>
      <c r="K1912" t="s">
        <v>596</v>
      </c>
      <c r="L1912">
        <v>46</v>
      </c>
      <c r="M1912" t="s">
        <v>94</v>
      </c>
      <c r="N1912" t="s">
        <v>73</v>
      </c>
      <c r="O1912">
        <v>501</v>
      </c>
      <c r="P1912" t="s">
        <v>164</v>
      </c>
      <c r="S1912" t="s">
        <v>40</v>
      </c>
      <c r="T1912" t="s">
        <v>41</v>
      </c>
      <c r="U1912">
        <v>310</v>
      </c>
      <c r="Y1912" t="s">
        <v>3416</v>
      </c>
      <c r="AA1912">
        <v>34.072600000000001</v>
      </c>
      <c r="AB1912">
        <v>-118.3279</v>
      </c>
      <c r="AC1912">
        <f t="shared" si="29"/>
        <v>0</v>
      </c>
    </row>
    <row r="1913" spans="1:29" x14ac:dyDescent="0.35">
      <c r="A1913">
        <v>200207116</v>
      </c>
      <c r="B1913" s="1">
        <v>43891</v>
      </c>
      <c r="C1913" s="1">
        <v>43891</v>
      </c>
      <c r="D1913">
        <v>1330</v>
      </c>
      <c r="E1913">
        <v>2</v>
      </c>
      <c r="F1913" t="s">
        <v>56</v>
      </c>
      <c r="G1913">
        <v>246</v>
      </c>
      <c r="H1913">
        <v>1</v>
      </c>
      <c r="I1913">
        <v>230</v>
      </c>
      <c r="J1913" t="s">
        <v>161</v>
      </c>
      <c r="K1913" t="s">
        <v>3417</v>
      </c>
      <c r="L1913">
        <v>39</v>
      </c>
      <c r="M1913" t="s">
        <v>30</v>
      </c>
      <c r="N1913" t="s">
        <v>95</v>
      </c>
      <c r="O1913">
        <v>102</v>
      </c>
      <c r="P1913" t="s">
        <v>186</v>
      </c>
      <c r="Q1913">
        <v>312</v>
      </c>
      <c r="R1913" t="s">
        <v>717</v>
      </c>
      <c r="S1913" t="s">
        <v>33</v>
      </c>
      <c r="T1913" t="s">
        <v>34</v>
      </c>
      <c r="U1913">
        <v>230</v>
      </c>
      <c r="V1913">
        <v>998</v>
      </c>
      <c r="Y1913" t="s">
        <v>76</v>
      </c>
      <c r="Z1913" t="s">
        <v>3418</v>
      </c>
      <c r="AA1913">
        <v>34.058500000000002</v>
      </c>
      <c r="AB1913">
        <v>-118.2724</v>
      </c>
      <c r="AC1913">
        <f t="shared" si="29"/>
        <v>1</v>
      </c>
    </row>
    <row r="1914" spans="1:29" x14ac:dyDescent="0.35">
      <c r="A1914">
        <v>200707512</v>
      </c>
      <c r="B1914" s="1">
        <v>43906</v>
      </c>
      <c r="C1914" s="1">
        <v>43905</v>
      </c>
      <c r="D1914">
        <v>100</v>
      </c>
      <c r="E1914">
        <v>7</v>
      </c>
      <c r="F1914" t="s">
        <v>28</v>
      </c>
      <c r="G1914">
        <v>753</v>
      </c>
      <c r="H1914">
        <v>1</v>
      </c>
      <c r="I1914">
        <v>330</v>
      </c>
      <c r="J1914" t="s">
        <v>37</v>
      </c>
      <c r="K1914" t="s">
        <v>3419</v>
      </c>
      <c r="L1914">
        <v>25</v>
      </c>
      <c r="M1914" t="s">
        <v>94</v>
      </c>
      <c r="N1914" t="s">
        <v>73</v>
      </c>
      <c r="O1914">
        <v>101</v>
      </c>
      <c r="P1914" t="s">
        <v>32</v>
      </c>
      <c r="S1914" t="s">
        <v>40</v>
      </c>
      <c r="T1914" t="s">
        <v>41</v>
      </c>
      <c r="U1914">
        <v>330</v>
      </c>
      <c r="Y1914" t="s">
        <v>3420</v>
      </c>
      <c r="AA1914">
        <v>34.055500000000002</v>
      </c>
      <c r="AB1914">
        <v>-118.3591</v>
      </c>
      <c r="AC1914">
        <f t="shared" si="29"/>
        <v>0</v>
      </c>
    </row>
    <row r="1915" spans="1:29" x14ac:dyDescent="0.35">
      <c r="A1915">
        <v>200217843</v>
      </c>
      <c r="B1915" s="1">
        <v>44157</v>
      </c>
      <c r="C1915" s="1">
        <v>44157</v>
      </c>
      <c r="D1915">
        <v>1605</v>
      </c>
      <c r="E1915">
        <v>2</v>
      </c>
      <c r="F1915" t="s">
        <v>56</v>
      </c>
      <c r="G1915">
        <v>265</v>
      </c>
      <c r="H1915">
        <v>2</v>
      </c>
      <c r="I1915">
        <v>930</v>
      </c>
      <c r="J1915" t="s">
        <v>339</v>
      </c>
      <c r="K1915" t="s">
        <v>3421</v>
      </c>
      <c r="L1915">
        <v>42</v>
      </c>
      <c r="M1915" t="s">
        <v>94</v>
      </c>
      <c r="N1915" t="s">
        <v>73</v>
      </c>
      <c r="O1915">
        <v>101</v>
      </c>
      <c r="P1915" t="s">
        <v>32</v>
      </c>
      <c r="Q1915">
        <v>511</v>
      </c>
      <c r="R1915" t="s">
        <v>151</v>
      </c>
      <c r="S1915" t="s">
        <v>40</v>
      </c>
      <c r="T1915" t="s">
        <v>41</v>
      </c>
      <c r="U1915">
        <v>930</v>
      </c>
      <c r="Y1915" t="s">
        <v>3414</v>
      </c>
      <c r="AA1915">
        <v>34.055999999999997</v>
      </c>
      <c r="AB1915">
        <v>-118.2771</v>
      </c>
      <c r="AC1915">
        <f t="shared" si="29"/>
        <v>0</v>
      </c>
    </row>
    <row r="1916" spans="1:29" x14ac:dyDescent="0.35">
      <c r="A1916">
        <v>201205778</v>
      </c>
      <c r="B1916" s="1">
        <v>43856</v>
      </c>
      <c r="C1916" s="1">
        <v>43856</v>
      </c>
      <c r="D1916">
        <v>1030</v>
      </c>
      <c r="E1916">
        <v>12</v>
      </c>
      <c r="F1916" t="s">
        <v>68</v>
      </c>
      <c r="G1916">
        <v>1239</v>
      </c>
      <c r="H1916">
        <v>2</v>
      </c>
      <c r="I1916">
        <v>626</v>
      </c>
      <c r="J1916" t="s">
        <v>141</v>
      </c>
      <c r="K1916" t="s">
        <v>3422</v>
      </c>
      <c r="L1916">
        <v>20</v>
      </c>
      <c r="M1916" t="s">
        <v>94</v>
      </c>
      <c r="N1916" t="s">
        <v>163</v>
      </c>
      <c r="O1916">
        <v>101</v>
      </c>
      <c r="P1916" t="s">
        <v>32</v>
      </c>
      <c r="Q1916">
        <v>400</v>
      </c>
      <c r="R1916" t="s">
        <v>143</v>
      </c>
      <c r="S1916" t="s">
        <v>84</v>
      </c>
      <c r="T1916" t="s">
        <v>85</v>
      </c>
      <c r="U1916">
        <v>626</v>
      </c>
      <c r="Y1916" t="s">
        <v>3423</v>
      </c>
      <c r="AA1916">
        <v>33.985100000000003</v>
      </c>
      <c r="AB1916">
        <v>-118.28270000000001</v>
      </c>
      <c r="AC1916">
        <f t="shared" si="29"/>
        <v>0</v>
      </c>
    </row>
    <row r="1917" spans="1:29" x14ac:dyDescent="0.35">
      <c r="A1917">
        <v>201300769</v>
      </c>
      <c r="B1917" s="1">
        <v>43983</v>
      </c>
      <c r="C1917" s="1">
        <v>43983</v>
      </c>
      <c r="D1917">
        <v>2330</v>
      </c>
      <c r="E1917">
        <v>13</v>
      </c>
      <c r="F1917" t="s">
        <v>62</v>
      </c>
      <c r="G1917">
        <v>1317</v>
      </c>
      <c r="H1917">
        <v>1</v>
      </c>
      <c r="I1917">
        <v>310</v>
      </c>
      <c r="J1917" t="s">
        <v>71</v>
      </c>
      <c r="K1917" t="s">
        <v>3424</v>
      </c>
      <c r="L1917">
        <v>0</v>
      </c>
      <c r="M1917" t="s">
        <v>30</v>
      </c>
      <c r="N1917" t="s">
        <v>31</v>
      </c>
      <c r="O1917">
        <v>203</v>
      </c>
      <c r="P1917" t="s">
        <v>101</v>
      </c>
      <c r="S1917" t="s">
        <v>40</v>
      </c>
      <c r="T1917" t="s">
        <v>41</v>
      </c>
      <c r="U1917">
        <v>310</v>
      </c>
      <c r="V1917">
        <v>998</v>
      </c>
      <c r="Y1917" t="s">
        <v>3425</v>
      </c>
      <c r="AA1917">
        <v>34.020299999999999</v>
      </c>
      <c r="AB1917">
        <v>-118.2414</v>
      </c>
      <c r="AC1917">
        <f t="shared" si="29"/>
        <v>0</v>
      </c>
    </row>
    <row r="1918" spans="1:29" x14ac:dyDescent="0.35">
      <c r="A1918">
        <v>200414151</v>
      </c>
      <c r="B1918" s="1">
        <v>44126</v>
      </c>
      <c r="C1918" s="1">
        <v>44126</v>
      </c>
      <c r="D1918">
        <v>1140</v>
      </c>
      <c r="E1918">
        <v>4</v>
      </c>
      <c r="F1918" t="s">
        <v>54</v>
      </c>
      <c r="G1918">
        <v>464</v>
      </c>
      <c r="H1918">
        <v>1</v>
      </c>
      <c r="I1918">
        <v>236</v>
      </c>
      <c r="J1918" t="s">
        <v>692</v>
      </c>
      <c r="K1918" t="s">
        <v>3426</v>
      </c>
      <c r="L1918">
        <v>23</v>
      </c>
      <c r="M1918" t="s">
        <v>94</v>
      </c>
      <c r="N1918" t="s">
        <v>163</v>
      </c>
      <c r="O1918">
        <v>502</v>
      </c>
      <c r="P1918" t="s">
        <v>47</v>
      </c>
      <c r="Q1918">
        <v>400</v>
      </c>
      <c r="R1918" t="s">
        <v>143</v>
      </c>
      <c r="S1918" t="s">
        <v>84</v>
      </c>
      <c r="T1918" t="s">
        <v>85</v>
      </c>
      <c r="U1918">
        <v>236</v>
      </c>
      <c r="Y1918" t="s">
        <v>3427</v>
      </c>
      <c r="AA1918">
        <v>34.046199999999999</v>
      </c>
      <c r="AB1918">
        <v>-118.2114</v>
      </c>
      <c r="AC1918">
        <f t="shared" si="29"/>
        <v>0</v>
      </c>
    </row>
    <row r="1919" spans="1:29" x14ac:dyDescent="0.35">
      <c r="A1919">
        <v>200617404</v>
      </c>
      <c r="B1919" s="1">
        <v>44135</v>
      </c>
      <c r="C1919" s="1">
        <v>44134</v>
      </c>
      <c r="D1919">
        <v>2015</v>
      </c>
      <c r="E1919">
        <v>6</v>
      </c>
      <c r="F1919" t="s">
        <v>91</v>
      </c>
      <c r="G1919">
        <v>639</v>
      </c>
      <c r="H1919">
        <v>1</v>
      </c>
      <c r="I1919">
        <v>440</v>
      </c>
      <c r="J1919" t="s">
        <v>213</v>
      </c>
      <c r="K1919" t="s">
        <v>3428</v>
      </c>
      <c r="L1919">
        <v>0</v>
      </c>
      <c r="M1919" t="s">
        <v>46</v>
      </c>
      <c r="N1919" t="s">
        <v>46</v>
      </c>
      <c r="O1919">
        <v>405</v>
      </c>
      <c r="P1919" t="s">
        <v>52</v>
      </c>
      <c r="S1919" t="s">
        <v>84</v>
      </c>
      <c r="T1919" t="s">
        <v>85</v>
      </c>
      <c r="U1919">
        <v>440</v>
      </c>
      <c r="Y1919" t="s">
        <v>1220</v>
      </c>
      <c r="AA1919">
        <v>34.1036</v>
      </c>
      <c r="AB1919">
        <v>-118.3049</v>
      </c>
      <c r="AC1919">
        <f t="shared" si="29"/>
        <v>0</v>
      </c>
    </row>
    <row r="1920" spans="1:29" x14ac:dyDescent="0.35">
      <c r="A1920">
        <v>200907481</v>
      </c>
      <c r="B1920" s="1">
        <v>43905</v>
      </c>
      <c r="C1920" s="1">
        <v>43904</v>
      </c>
      <c r="D1920">
        <v>1300</v>
      </c>
      <c r="E1920">
        <v>9</v>
      </c>
      <c r="F1920" t="s">
        <v>49</v>
      </c>
      <c r="G1920">
        <v>971</v>
      </c>
      <c r="H1920">
        <v>1</v>
      </c>
      <c r="I1920">
        <v>420</v>
      </c>
      <c r="J1920" t="s">
        <v>352</v>
      </c>
      <c r="K1920" t="s">
        <v>2011</v>
      </c>
      <c r="L1920">
        <v>29</v>
      </c>
      <c r="M1920" t="s">
        <v>30</v>
      </c>
      <c r="N1920" t="s">
        <v>163</v>
      </c>
      <c r="O1920">
        <v>123</v>
      </c>
      <c r="P1920" t="s">
        <v>290</v>
      </c>
      <c r="S1920" t="s">
        <v>40</v>
      </c>
      <c r="T1920" t="s">
        <v>41</v>
      </c>
      <c r="U1920">
        <v>420</v>
      </c>
      <c r="Y1920" t="s">
        <v>2411</v>
      </c>
      <c r="AA1920">
        <v>34.155999999999999</v>
      </c>
      <c r="AB1920">
        <v>-118.4662</v>
      </c>
      <c r="AC1920">
        <f t="shared" si="29"/>
        <v>0</v>
      </c>
    </row>
    <row r="1921" spans="1:29" x14ac:dyDescent="0.35">
      <c r="A1921">
        <v>201226821</v>
      </c>
      <c r="B1921" s="1">
        <v>44185</v>
      </c>
      <c r="C1921" s="1">
        <v>44185</v>
      </c>
      <c r="D1921">
        <v>2050</v>
      </c>
      <c r="E1921">
        <v>12</v>
      </c>
      <c r="F1921" t="s">
        <v>68</v>
      </c>
      <c r="G1921">
        <v>1245</v>
      </c>
      <c r="H1921">
        <v>2</v>
      </c>
      <c r="I1921">
        <v>624</v>
      </c>
      <c r="J1921" t="s">
        <v>171</v>
      </c>
      <c r="K1921" t="s">
        <v>3429</v>
      </c>
      <c r="L1921">
        <v>67</v>
      </c>
      <c r="M1921" t="s">
        <v>94</v>
      </c>
      <c r="N1921" t="s">
        <v>163</v>
      </c>
      <c r="O1921">
        <v>102</v>
      </c>
      <c r="P1921" t="s">
        <v>186</v>
      </c>
      <c r="Q1921">
        <v>400</v>
      </c>
      <c r="R1921" t="s">
        <v>143</v>
      </c>
      <c r="S1921" t="s">
        <v>33</v>
      </c>
      <c r="T1921" t="s">
        <v>34</v>
      </c>
      <c r="U1921">
        <v>624</v>
      </c>
      <c r="Y1921" t="s">
        <v>3430</v>
      </c>
      <c r="AA1921">
        <v>33.981400000000001</v>
      </c>
      <c r="AB1921">
        <v>-118.2959</v>
      </c>
      <c r="AC1921">
        <f t="shared" si="29"/>
        <v>1</v>
      </c>
    </row>
    <row r="1922" spans="1:29" x14ac:dyDescent="0.35">
      <c r="A1922">
        <v>201106229</v>
      </c>
      <c r="B1922" s="1">
        <v>43881</v>
      </c>
      <c r="C1922" s="1">
        <v>43831</v>
      </c>
      <c r="D1922">
        <v>1200</v>
      </c>
      <c r="E1922">
        <v>11</v>
      </c>
      <c r="F1922" t="s">
        <v>64</v>
      </c>
      <c r="G1922">
        <v>1102</v>
      </c>
      <c r="H1922">
        <v>2</v>
      </c>
      <c r="I1922">
        <v>946</v>
      </c>
      <c r="J1922" t="s">
        <v>125</v>
      </c>
      <c r="K1922">
        <v>1501</v>
      </c>
      <c r="L1922">
        <v>25</v>
      </c>
      <c r="M1922" t="s">
        <v>94</v>
      </c>
      <c r="N1922" t="s">
        <v>95</v>
      </c>
      <c r="O1922">
        <v>501</v>
      </c>
      <c r="P1922" t="s">
        <v>164</v>
      </c>
      <c r="S1922" t="s">
        <v>40</v>
      </c>
      <c r="T1922" t="s">
        <v>41</v>
      </c>
      <c r="U1922">
        <v>946</v>
      </c>
      <c r="Y1922" t="s">
        <v>3431</v>
      </c>
      <c r="AA1922">
        <v>34.136200000000002</v>
      </c>
      <c r="AB1922">
        <v>-118.26900000000001</v>
      </c>
      <c r="AC1922">
        <f t="shared" si="29"/>
        <v>0</v>
      </c>
    </row>
    <row r="1923" spans="1:29" x14ac:dyDescent="0.35">
      <c r="A1923">
        <v>200808559</v>
      </c>
      <c r="B1923" s="1">
        <v>43942</v>
      </c>
      <c r="C1923" s="1">
        <v>43940</v>
      </c>
      <c r="D1923">
        <v>2030</v>
      </c>
      <c r="E1923">
        <v>8</v>
      </c>
      <c r="F1923" t="s">
        <v>109</v>
      </c>
      <c r="G1923">
        <v>829</v>
      </c>
      <c r="H1923">
        <v>2</v>
      </c>
      <c r="I1923">
        <v>740</v>
      </c>
      <c r="J1923" t="s">
        <v>224</v>
      </c>
      <c r="K1923" t="s">
        <v>3432</v>
      </c>
      <c r="L1923">
        <v>46</v>
      </c>
      <c r="M1923" t="s">
        <v>94</v>
      </c>
      <c r="N1923" t="s">
        <v>73</v>
      </c>
      <c r="O1923">
        <v>501</v>
      </c>
      <c r="P1923" t="s">
        <v>164</v>
      </c>
      <c r="Q1923">
        <v>500</v>
      </c>
      <c r="R1923" t="s">
        <v>184</v>
      </c>
      <c r="S1923" t="s">
        <v>40</v>
      </c>
      <c r="T1923" t="s">
        <v>41</v>
      </c>
      <c r="U1923">
        <v>740</v>
      </c>
      <c r="Y1923" t="s">
        <v>3433</v>
      </c>
      <c r="AA1923">
        <v>34.061700000000002</v>
      </c>
      <c r="AB1923">
        <v>-118.4216</v>
      </c>
      <c r="AC1923">
        <f t="shared" ref="AC1923:AC1986" si="30">IF(OR((S:S)="CC", S:S="AA",S:S="JA"), 1, 0)</f>
        <v>0</v>
      </c>
    </row>
    <row r="1924" spans="1:29" x14ac:dyDescent="0.35">
      <c r="A1924">
        <v>200712122</v>
      </c>
      <c r="B1924" s="1">
        <v>44040</v>
      </c>
      <c r="C1924" s="1">
        <v>44036</v>
      </c>
      <c r="D1924">
        <v>1515</v>
      </c>
      <c r="E1924">
        <v>7</v>
      </c>
      <c r="F1924" t="s">
        <v>28</v>
      </c>
      <c r="G1924">
        <v>702</v>
      </c>
      <c r="H1924">
        <v>1</v>
      </c>
      <c r="I1924">
        <v>341</v>
      </c>
      <c r="J1924" t="s">
        <v>157</v>
      </c>
      <c r="K1924">
        <v>344</v>
      </c>
      <c r="L1924">
        <v>0</v>
      </c>
      <c r="M1924" t="s">
        <v>46</v>
      </c>
      <c r="N1924" t="s">
        <v>46</v>
      </c>
      <c r="O1924">
        <v>721</v>
      </c>
      <c r="P1924" t="s">
        <v>828</v>
      </c>
      <c r="S1924" t="s">
        <v>40</v>
      </c>
      <c r="T1924" t="s">
        <v>41</v>
      </c>
      <c r="U1924">
        <v>341</v>
      </c>
      <c r="Y1924" t="s">
        <v>3434</v>
      </c>
      <c r="AA1924">
        <v>34.083799999999997</v>
      </c>
      <c r="AB1924">
        <v>-118.3595</v>
      </c>
      <c r="AC1924">
        <f t="shared" si="30"/>
        <v>0</v>
      </c>
    </row>
    <row r="1925" spans="1:29" x14ac:dyDescent="0.35">
      <c r="A1925">
        <v>200709012</v>
      </c>
      <c r="B1925" s="1">
        <v>43958</v>
      </c>
      <c r="C1925" s="1">
        <v>43958</v>
      </c>
      <c r="D1925">
        <v>1420</v>
      </c>
      <c r="E1925">
        <v>7</v>
      </c>
      <c r="F1925" t="s">
        <v>28</v>
      </c>
      <c r="G1925">
        <v>779</v>
      </c>
      <c r="H1925">
        <v>2</v>
      </c>
      <c r="I1925">
        <v>888</v>
      </c>
      <c r="J1925" t="s">
        <v>250</v>
      </c>
      <c r="K1925" t="s">
        <v>915</v>
      </c>
      <c r="L1925">
        <v>56</v>
      </c>
      <c r="M1925" t="s">
        <v>30</v>
      </c>
      <c r="N1925" t="s">
        <v>95</v>
      </c>
      <c r="O1925">
        <v>501</v>
      </c>
      <c r="P1925" t="s">
        <v>164</v>
      </c>
      <c r="S1925" t="s">
        <v>84</v>
      </c>
      <c r="T1925" t="s">
        <v>85</v>
      </c>
      <c r="U1925">
        <v>888</v>
      </c>
      <c r="Y1925" t="s">
        <v>3435</v>
      </c>
      <c r="AA1925">
        <v>34.041800000000002</v>
      </c>
      <c r="AB1925">
        <v>-118.3237</v>
      </c>
      <c r="AC1925">
        <f t="shared" si="30"/>
        <v>0</v>
      </c>
    </row>
    <row r="1926" spans="1:29" x14ac:dyDescent="0.35">
      <c r="A1926">
        <v>200816097</v>
      </c>
      <c r="B1926" s="1">
        <v>44140</v>
      </c>
      <c r="C1926" s="1">
        <v>44130</v>
      </c>
      <c r="D1926">
        <v>1140</v>
      </c>
      <c r="E1926">
        <v>8</v>
      </c>
      <c r="F1926" t="s">
        <v>109</v>
      </c>
      <c r="G1926">
        <v>889</v>
      </c>
      <c r="H1926">
        <v>1</v>
      </c>
      <c r="I1926">
        <v>341</v>
      </c>
      <c r="J1926" t="s">
        <v>157</v>
      </c>
      <c r="K1926" t="s">
        <v>878</v>
      </c>
      <c r="L1926">
        <v>34</v>
      </c>
      <c r="M1926" t="s">
        <v>30</v>
      </c>
      <c r="N1926" t="s">
        <v>31</v>
      </c>
      <c r="O1926">
        <v>501</v>
      </c>
      <c r="P1926" t="s">
        <v>164</v>
      </c>
      <c r="S1926" t="s">
        <v>40</v>
      </c>
      <c r="T1926" t="s">
        <v>41</v>
      </c>
      <c r="U1926">
        <v>341</v>
      </c>
      <c r="Y1926" t="s">
        <v>3436</v>
      </c>
      <c r="AA1926">
        <v>34.0398</v>
      </c>
      <c r="AB1926">
        <v>-118.383</v>
      </c>
      <c r="AC1926">
        <f t="shared" si="30"/>
        <v>0</v>
      </c>
    </row>
    <row r="1927" spans="1:29" x14ac:dyDescent="0.35">
      <c r="A1927">
        <v>201218569</v>
      </c>
      <c r="B1927" s="1">
        <v>44056</v>
      </c>
      <c r="C1927" s="1">
        <v>44056</v>
      </c>
      <c r="D1927">
        <v>1530</v>
      </c>
      <c r="E1927">
        <v>12</v>
      </c>
      <c r="F1927" t="s">
        <v>68</v>
      </c>
      <c r="G1927">
        <v>1248</v>
      </c>
      <c r="H1927">
        <v>2</v>
      </c>
      <c r="I1927">
        <v>745</v>
      </c>
      <c r="J1927" t="s">
        <v>139</v>
      </c>
      <c r="K1927" t="s">
        <v>2514</v>
      </c>
      <c r="L1927">
        <v>41</v>
      </c>
      <c r="M1927" t="s">
        <v>94</v>
      </c>
      <c r="N1927" t="s">
        <v>95</v>
      </c>
      <c r="O1927">
        <v>501</v>
      </c>
      <c r="P1927" t="s">
        <v>164</v>
      </c>
      <c r="S1927" t="s">
        <v>40</v>
      </c>
      <c r="T1927" t="s">
        <v>41</v>
      </c>
      <c r="U1927">
        <v>745</v>
      </c>
      <c r="Y1927" t="s">
        <v>3437</v>
      </c>
      <c r="AA1927">
        <v>33.975499999999997</v>
      </c>
      <c r="AB1927">
        <v>-118.2876</v>
      </c>
      <c r="AC1927">
        <f t="shared" si="30"/>
        <v>0</v>
      </c>
    </row>
    <row r="1928" spans="1:29" x14ac:dyDescent="0.35">
      <c r="A1928">
        <v>200209268</v>
      </c>
      <c r="B1928" s="1">
        <v>43943</v>
      </c>
      <c r="C1928" s="1">
        <v>43941</v>
      </c>
      <c r="D1928">
        <v>1200</v>
      </c>
      <c r="E1928">
        <v>2</v>
      </c>
      <c r="F1928" t="s">
        <v>56</v>
      </c>
      <c r="G1928">
        <v>245</v>
      </c>
      <c r="H1928">
        <v>1</v>
      </c>
      <c r="I1928">
        <v>330</v>
      </c>
      <c r="J1928" t="s">
        <v>37</v>
      </c>
      <c r="K1928" t="s">
        <v>3438</v>
      </c>
      <c r="L1928">
        <v>23</v>
      </c>
      <c r="M1928" t="s">
        <v>94</v>
      </c>
      <c r="N1928" t="s">
        <v>163</v>
      </c>
      <c r="O1928">
        <v>502</v>
      </c>
      <c r="P1928" t="s">
        <v>47</v>
      </c>
      <c r="S1928" t="s">
        <v>40</v>
      </c>
      <c r="T1928" t="s">
        <v>41</v>
      </c>
      <c r="U1928">
        <v>330</v>
      </c>
      <c r="Y1928" t="s">
        <v>1047</v>
      </c>
      <c r="AA1928">
        <v>34.062100000000001</v>
      </c>
      <c r="AB1928">
        <v>-118.2747</v>
      </c>
      <c r="AC1928">
        <f t="shared" si="30"/>
        <v>0</v>
      </c>
    </row>
    <row r="1929" spans="1:29" x14ac:dyDescent="0.35">
      <c r="A1929">
        <v>201112955</v>
      </c>
      <c r="B1929" s="1">
        <v>44070</v>
      </c>
      <c r="C1929" s="1">
        <v>44070</v>
      </c>
      <c r="D1929">
        <v>700</v>
      </c>
      <c r="E1929">
        <v>11</v>
      </c>
      <c r="F1929" t="s">
        <v>64</v>
      </c>
      <c r="G1929">
        <v>1102</v>
      </c>
      <c r="H1929">
        <v>2</v>
      </c>
      <c r="I1929">
        <v>626</v>
      </c>
      <c r="J1929" t="s">
        <v>141</v>
      </c>
      <c r="K1929" t="s">
        <v>3439</v>
      </c>
      <c r="L1929">
        <v>17</v>
      </c>
      <c r="M1929" t="s">
        <v>94</v>
      </c>
      <c r="N1929" t="s">
        <v>95</v>
      </c>
      <c r="O1929">
        <v>501</v>
      </c>
      <c r="P1929" t="s">
        <v>164</v>
      </c>
      <c r="Q1929">
        <v>400</v>
      </c>
      <c r="R1929" t="s">
        <v>143</v>
      </c>
      <c r="S1929" t="s">
        <v>33</v>
      </c>
      <c r="T1929" t="s">
        <v>34</v>
      </c>
      <c r="U1929">
        <v>626</v>
      </c>
      <c r="Y1929" t="s">
        <v>3440</v>
      </c>
      <c r="AA1929">
        <v>34.132300000000001</v>
      </c>
      <c r="AB1929">
        <v>-118.2667</v>
      </c>
      <c r="AC1929">
        <f t="shared" si="30"/>
        <v>1</v>
      </c>
    </row>
    <row r="1930" spans="1:29" x14ac:dyDescent="0.35">
      <c r="A1930">
        <v>200219183</v>
      </c>
      <c r="B1930" s="1">
        <v>44196</v>
      </c>
      <c r="C1930" s="1">
        <v>44196</v>
      </c>
      <c r="D1930">
        <v>700</v>
      </c>
      <c r="E1930">
        <v>2</v>
      </c>
      <c r="F1930" t="s">
        <v>56</v>
      </c>
      <c r="G1930">
        <v>251</v>
      </c>
      <c r="H1930">
        <v>1</v>
      </c>
      <c r="I1930">
        <v>510</v>
      </c>
      <c r="J1930" t="s">
        <v>29</v>
      </c>
      <c r="L1930">
        <v>0</v>
      </c>
      <c r="O1930">
        <v>101</v>
      </c>
      <c r="P1930" t="s">
        <v>32</v>
      </c>
      <c r="S1930" t="s">
        <v>40</v>
      </c>
      <c r="T1930" t="s">
        <v>41</v>
      </c>
      <c r="U1930">
        <v>510</v>
      </c>
      <c r="Y1930" t="s">
        <v>2434</v>
      </c>
      <c r="AA1930">
        <v>34.0657</v>
      </c>
      <c r="AB1930">
        <v>-118.2792</v>
      </c>
      <c r="AC1930">
        <f t="shared" si="30"/>
        <v>0</v>
      </c>
    </row>
    <row r="1931" spans="1:29" x14ac:dyDescent="0.35">
      <c r="A1931">
        <v>200513043</v>
      </c>
      <c r="B1931" s="1">
        <v>44059</v>
      </c>
      <c r="C1931" s="1">
        <v>44059</v>
      </c>
      <c r="D1931">
        <v>1825</v>
      </c>
      <c r="E1931">
        <v>5</v>
      </c>
      <c r="F1931" t="s">
        <v>98</v>
      </c>
      <c r="G1931">
        <v>511</v>
      </c>
      <c r="H1931">
        <v>1</v>
      </c>
      <c r="I1931">
        <v>761</v>
      </c>
      <c r="J1931" t="s">
        <v>403</v>
      </c>
      <c r="K1931" t="s">
        <v>3441</v>
      </c>
      <c r="L1931">
        <v>34</v>
      </c>
      <c r="M1931" t="s">
        <v>30</v>
      </c>
      <c r="N1931" t="s">
        <v>95</v>
      </c>
      <c r="O1931">
        <v>501</v>
      </c>
      <c r="P1931" t="s">
        <v>164</v>
      </c>
      <c r="Q1931">
        <v>110</v>
      </c>
      <c r="R1931" t="s">
        <v>3442</v>
      </c>
      <c r="S1931" t="s">
        <v>84</v>
      </c>
      <c r="T1931" t="s">
        <v>85</v>
      </c>
      <c r="U1931">
        <v>761</v>
      </c>
      <c r="Y1931" t="s">
        <v>3443</v>
      </c>
      <c r="AA1931">
        <v>33.790999999999997</v>
      </c>
      <c r="AB1931">
        <v>-118.3043</v>
      </c>
      <c r="AC1931">
        <f t="shared" si="30"/>
        <v>0</v>
      </c>
    </row>
    <row r="1932" spans="1:29" x14ac:dyDescent="0.35">
      <c r="A1932">
        <v>201223951</v>
      </c>
      <c r="B1932" s="1">
        <v>44140</v>
      </c>
      <c r="C1932" s="1">
        <v>44139</v>
      </c>
      <c r="D1932">
        <v>1900</v>
      </c>
      <c r="E1932">
        <v>12</v>
      </c>
      <c r="F1932" t="s">
        <v>68</v>
      </c>
      <c r="G1932">
        <v>1265</v>
      </c>
      <c r="H1932">
        <v>1</v>
      </c>
      <c r="I1932">
        <v>510</v>
      </c>
      <c r="J1932" t="s">
        <v>29</v>
      </c>
      <c r="L1932">
        <v>0</v>
      </c>
      <c r="O1932">
        <v>101</v>
      </c>
      <c r="P1932" t="s">
        <v>32</v>
      </c>
      <c r="S1932" t="s">
        <v>40</v>
      </c>
      <c r="T1932" t="s">
        <v>41</v>
      </c>
      <c r="U1932">
        <v>510</v>
      </c>
      <c r="Y1932" t="s">
        <v>3444</v>
      </c>
      <c r="AA1932">
        <v>33.965499999999999</v>
      </c>
      <c r="AB1932">
        <v>-118.30459999999999</v>
      </c>
      <c r="AC1932">
        <f t="shared" si="30"/>
        <v>0</v>
      </c>
    </row>
    <row r="1933" spans="1:29" x14ac:dyDescent="0.35">
      <c r="A1933">
        <v>201100801</v>
      </c>
      <c r="B1933" s="1">
        <v>44175</v>
      </c>
      <c r="C1933" s="1">
        <v>44174</v>
      </c>
      <c r="D1933">
        <v>2200</v>
      </c>
      <c r="E1933">
        <v>11</v>
      </c>
      <c r="F1933" t="s">
        <v>64</v>
      </c>
      <c r="G1933">
        <v>1177</v>
      </c>
      <c r="H1933">
        <v>1</v>
      </c>
      <c r="I1933">
        <v>230</v>
      </c>
      <c r="J1933" t="s">
        <v>161</v>
      </c>
      <c r="K1933" t="s">
        <v>3445</v>
      </c>
      <c r="L1933">
        <v>20</v>
      </c>
      <c r="M1933" t="s">
        <v>30</v>
      </c>
      <c r="N1933" t="s">
        <v>95</v>
      </c>
      <c r="O1933">
        <v>101</v>
      </c>
      <c r="P1933" t="s">
        <v>32</v>
      </c>
      <c r="Q1933">
        <v>102</v>
      </c>
      <c r="R1933" t="s">
        <v>219</v>
      </c>
      <c r="S1933" t="s">
        <v>40</v>
      </c>
      <c r="T1933" t="s">
        <v>41</v>
      </c>
      <c r="U1933">
        <v>230</v>
      </c>
      <c r="V1933">
        <v>998</v>
      </c>
      <c r="Y1933" t="s">
        <v>3446</v>
      </c>
      <c r="AA1933">
        <v>34.092700000000001</v>
      </c>
      <c r="AB1933">
        <v>-118.22920000000001</v>
      </c>
      <c r="AC1933">
        <f t="shared" si="30"/>
        <v>0</v>
      </c>
    </row>
    <row r="1934" spans="1:29" x14ac:dyDescent="0.35">
      <c r="A1934">
        <v>200608092</v>
      </c>
      <c r="B1934" s="1">
        <v>43908</v>
      </c>
      <c r="C1934" s="1">
        <v>43908</v>
      </c>
      <c r="D1934">
        <v>1330</v>
      </c>
      <c r="E1934">
        <v>6</v>
      </c>
      <c r="F1934" t="s">
        <v>91</v>
      </c>
      <c r="G1934">
        <v>668</v>
      </c>
      <c r="H1934">
        <v>2</v>
      </c>
      <c r="I1934">
        <v>930</v>
      </c>
      <c r="J1934" t="s">
        <v>339</v>
      </c>
      <c r="K1934" t="s">
        <v>3447</v>
      </c>
      <c r="L1934">
        <v>39</v>
      </c>
      <c r="M1934" t="s">
        <v>94</v>
      </c>
      <c r="N1934" t="s">
        <v>95</v>
      </c>
      <c r="O1934">
        <v>501</v>
      </c>
      <c r="P1934" t="s">
        <v>164</v>
      </c>
      <c r="Q1934">
        <v>511</v>
      </c>
      <c r="R1934" t="s">
        <v>151</v>
      </c>
      <c r="S1934" t="s">
        <v>40</v>
      </c>
      <c r="T1934" t="s">
        <v>41</v>
      </c>
      <c r="U1934">
        <v>930</v>
      </c>
      <c r="Y1934" t="s">
        <v>3448</v>
      </c>
      <c r="AA1934">
        <v>34.091799999999999</v>
      </c>
      <c r="AB1934">
        <v>-118.3092</v>
      </c>
      <c r="AC1934">
        <f t="shared" si="30"/>
        <v>0</v>
      </c>
    </row>
    <row r="1935" spans="1:29" x14ac:dyDescent="0.35">
      <c r="A1935">
        <v>201214286</v>
      </c>
      <c r="B1935" s="1">
        <v>43990</v>
      </c>
      <c r="C1935" s="1">
        <v>43990</v>
      </c>
      <c r="D1935">
        <v>1545</v>
      </c>
      <c r="E1935">
        <v>12</v>
      </c>
      <c r="F1935" t="s">
        <v>68</v>
      </c>
      <c r="G1935">
        <v>1259</v>
      </c>
      <c r="H1935">
        <v>1</v>
      </c>
      <c r="I1935">
        <v>510</v>
      </c>
      <c r="J1935" t="s">
        <v>29</v>
      </c>
      <c r="L1935">
        <v>0</v>
      </c>
      <c r="O1935">
        <v>101</v>
      </c>
      <c r="P1935" t="s">
        <v>32</v>
      </c>
      <c r="S1935" t="s">
        <v>40</v>
      </c>
      <c r="T1935" t="s">
        <v>41</v>
      </c>
      <c r="U1935">
        <v>510</v>
      </c>
      <c r="Y1935" t="s">
        <v>3449</v>
      </c>
      <c r="Z1935" t="s">
        <v>3450</v>
      </c>
      <c r="AA1935">
        <v>33.971200000000003</v>
      </c>
      <c r="AB1935">
        <v>-118.2608</v>
      </c>
      <c r="AC1935">
        <f t="shared" si="30"/>
        <v>0</v>
      </c>
    </row>
    <row r="1936" spans="1:29" x14ac:dyDescent="0.35">
      <c r="A1936">
        <v>200321818</v>
      </c>
      <c r="B1936" s="1">
        <v>44181</v>
      </c>
      <c r="C1936" s="1">
        <v>44181</v>
      </c>
      <c r="D1936">
        <v>1515</v>
      </c>
      <c r="E1936">
        <v>3</v>
      </c>
      <c r="F1936" t="s">
        <v>43</v>
      </c>
      <c r="G1936">
        <v>321</v>
      </c>
      <c r="H1936">
        <v>1</v>
      </c>
      <c r="I1936">
        <v>210</v>
      </c>
      <c r="J1936" t="s">
        <v>149</v>
      </c>
      <c r="K1936" t="s">
        <v>3451</v>
      </c>
      <c r="L1936">
        <v>37</v>
      </c>
      <c r="M1936" t="s">
        <v>30</v>
      </c>
      <c r="N1936" t="s">
        <v>163</v>
      </c>
      <c r="O1936">
        <v>108</v>
      </c>
      <c r="P1936" t="s">
        <v>105</v>
      </c>
      <c r="Q1936">
        <v>102</v>
      </c>
      <c r="R1936" t="s">
        <v>219</v>
      </c>
      <c r="S1936" t="s">
        <v>40</v>
      </c>
      <c r="T1936" t="s">
        <v>41</v>
      </c>
      <c r="U1936">
        <v>210</v>
      </c>
      <c r="V1936">
        <v>230</v>
      </c>
      <c r="Y1936" t="s">
        <v>1628</v>
      </c>
      <c r="AA1936">
        <v>34.023699999999998</v>
      </c>
      <c r="AB1936">
        <v>-118.37220000000001</v>
      </c>
      <c r="AC1936">
        <f t="shared" si="30"/>
        <v>0</v>
      </c>
    </row>
    <row r="1937" spans="1:29" x14ac:dyDescent="0.35">
      <c r="A1937">
        <v>200511054</v>
      </c>
      <c r="B1937" s="1">
        <v>44007</v>
      </c>
      <c r="C1937" s="1">
        <v>44007</v>
      </c>
      <c r="D1937">
        <v>1800</v>
      </c>
      <c r="E1937">
        <v>5</v>
      </c>
      <c r="F1937" t="s">
        <v>98</v>
      </c>
      <c r="G1937">
        <v>513</v>
      </c>
      <c r="H1937">
        <v>2</v>
      </c>
      <c r="I1937">
        <v>626</v>
      </c>
      <c r="J1937" t="s">
        <v>141</v>
      </c>
      <c r="K1937" t="s">
        <v>3452</v>
      </c>
      <c r="L1937">
        <v>21</v>
      </c>
      <c r="M1937" t="s">
        <v>94</v>
      </c>
      <c r="N1937" t="s">
        <v>163</v>
      </c>
      <c r="O1937">
        <v>502</v>
      </c>
      <c r="P1937" t="s">
        <v>47</v>
      </c>
      <c r="Q1937">
        <v>400</v>
      </c>
      <c r="R1937" t="s">
        <v>143</v>
      </c>
      <c r="S1937" t="s">
        <v>84</v>
      </c>
      <c r="T1937" t="s">
        <v>85</v>
      </c>
      <c r="U1937">
        <v>626</v>
      </c>
      <c r="Y1937" t="s">
        <v>3453</v>
      </c>
      <c r="AA1937">
        <v>33.79</v>
      </c>
      <c r="AB1937">
        <v>-118.2826</v>
      </c>
      <c r="AC1937">
        <f t="shared" si="30"/>
        <v>0</v>
      </c>
    </row>
    <row r="1938" spans="1:29" x14ac:dyDescent="0.35">
      <c r="A1938">
        <v>200111724</v>
      </c>
      <c r="B1938" s="1">
        <v>43965</v>
      </c>
      <c r="C1938" s="1">
        <v>43965</v>
      </c>
      <c r="D1938">
        <v>1153</v>
      </c>
      <c r="E1938">
        <v>1</v>
      </c>
      <c r="F1938" t="s">
        <v>36</v>
      </c>
      <c r="G1938">
        <v>129</v>
      </c>
      <c r="H1938">
        <v>2</v>
      </c>
      <c r="I1938">
        <v>946</v>
      </c>
      <c r="J1938" t="s">
        <v>125</v>
      </c>
      <c r="K1938" t="s">
        <v>560</v>
      </c>
      <c r="L1938">
        <v>0</v>
      </c>
      <c r="M1938" t="s">
        <v>46</v>
      </c>
      <c r="N1938" t="s">
        <v>46</v>
      </c>
      <c r="O1938">
        <v>101</v>
      </c>
      <c r="P1938" t="s">
        <v>32</v>
      </c>
      <c r="S1938" t="s">
        <v>40</v>
      </c>
      <c r="T1938" t="s">
        <v>41</v>
      </c>
      <c r="U1938">
        <v>946</v>
      </c>
      <c r="Y1938" t="s">
        <v>3454</v>
      </c>
      <c r="Z1938" t="s">
        <v>3455</v>
      </c>
      <c r="AA1938">
        <v>0</v>
      </c>
      <c r="AB1938">
        <v>0</v>
      </c>
      <c r="AC1938">
        <f t="shared" si="30"/>
        <v>0</v>
      </c>
    </row>
    <row r="1939" spans="1:29" x14ac:dyDescent="0.35">
      <c r="A1939">
        <v>200507312</v>
      </c>
      <c r="B1939" s="1">
        <v>43907</v>
      </c>
      <c r="C1939" s="1">
        <v>43900</v>
      </c>
      <c r="D1939">
        <v>1500</v>
      </c>
      <c r="E1939">
        <v>5</v>
      </c>
      <c r="F1939" t="s">
        <v>98</v>
      </c>
      <c r="G1939">
        <v>504</v>
      </c>
      <c r="H1939">
        <v>1</v>
      </c>
      <c r="I1939">
        <v>310</v>
      </c>
      <c r="J1939" t="s">
        <v>71</v>
      </c>
      <c r="K1939" t="s">
        <v>3193</v>
      </c>
      <c r="L1939">
        <v>64</v>
      </c>
      <c r="M1939" t="s">
        <v>30</v>
      </c>
      <c r="N1939" t="s">
        <v>73</v>
      </c>
      <c r="O1939">
        <v>221</v>
      </c>
      <c r="P1939" t="s">
        <v>74</v>
      </c>
      <c r="S1939" t="s">
        <v>40</v>
      </c>
      <c r="T1939" t="s">
        <v>41</v>
      </c>
      <c r="U1939">
        <v>310</v>
      </c>
      <c r="Y1939" t="s">
        <v>3456</v>
      </c>
      <c r="AA1939">
        <v>33.858400000000003</v>
      </c>
      <c r="AB1939">
        <v>-118.3022</v>
      </c>
      <c r="AC1939">
        <f t="shared" si="30"/>
        <v>0</v>
      </c>
    </row>
    <row r="1940" spans="1:29" x14ac:dyDescent="0.35">
      <c r="A1940">
        <v>200806418</v>
      </c>
      <c r="B1940" s="1">
        <v>43884</v>
      </c>
      <c r="C1940" s="1">
        <v>43883</v>
      </c>
      <c r="D1940">
        <v>2000</v>
      </c>
      <c r="E1940">
        <v>8</v>
      </c>
      <c r="F1940" t="s">
        <v>109</v>
      </c>
      <c r="G1940">
        <v>832</v>
      </c>
      <c r="H1940">
        <v>1</v>
      </c>
      <c r="I1940">
        <v>440</v>
      </c>
      <c r="J1940" t="s">
        <v>213</v>
      </c>
      <c r="K1940" t="s">
        <v>3457</v>
      </c>
      <c r="L1940">
        <v>36</v>
      </c>
      <c r="M1940" t="s">
        <v>94</v>
      </c>
      <c r="N1940" t="s">
        <v>73</v>
      </c>
      <c r="O1940">
        <v>102</v>
      </c>
      <c r="P1940" t="s">
        <v>186</v>
      </c>
      <c r="S1940" t="s">
        <v>40</v>
      </c>
      <c r="T1940" t="s">
        <v>41</v>
      </c>
      <c r="U1940">
        <v>440</v>
      </c>
      <c r="Y1940" t="s">
        <v>3458</v>
      </c>
      <c r="AA1940">
        <v>34.052599999999998</v>
      </c>
      <c r="AB1940">
        <v>-118.4607</v>
      </c>
      <c r="AC1940">
        <f t="shared" si="30"/>
        <v>0</v>
      </c>
    </row>
    <row r="1941" spans="1:29" x14ac:dyDescent="0.35">
      <c r="A1941">
        <v>200614031</v>
      </c>
      <c r="B1941" s="1">
        <v>44058</v>
      </c>
      <c r="C1941" s="1">
        <v>44058</v>
      </c>
      <c r="D1941">
        <v>2050</v>
      </c>
      <c r="E1941">
        <v>6</v>
      </c>
      <c r="F1941" t="s">
        <v>91</v>
      </c>
      <c r="G1941">
        <v>637</v>
      </c>
      <c r="H1941">
        <v>1</v>
      </c>
      <c r="I1941">
        <v>210</v>
      </c>
      <c r="J1941" t="s">
        <v>149</v>
      </c>
      <c r="K1941" t="s">
        <v>3459</v>
      </c>
      <c r="L1941">
        <v>39</v>
      </c>
      <c r="M1941" t="s">
        <v>30</v>
      </c>
      <c r="N1941" t="s">
        <v>95</v>
      </c>
      <c r="O1941">
        <v>158</v>
      </c>
      <c r="P1941" t="s">
        <v>1755</v>
      </c>
      <c r="Q1941">
        <v>500</v>
      </c>
      <c r="R1941" t="s">
        <v>184</v>
      </c>
      <c r="S1941" t="s">
        <v>40</v>
      </c>
      <c r="T1941" t="s">
        <v>41</v>
      </c>
      <c r="U1941">
        <v>210</v>
      </c>
      <c r="Y1941" t="s">
        <v>1779</v>
      </c>
      <c r="Z1941" t="s">
        <v>3460</v>
      </c>
      <c r="AA1941">
        <v>34.103700000000003</v>
      </c>
      <c r="AB1941">
        <v>-118.3252</v>
      </c>
      <c r="AC1941">
        <f t="shared" si="30"/>
        <v>0</v>
      </c>
    </row>
    <row r="1942" spans="1:29" x14ac:dyDescent="0.35">
      <c r="A1942">
        <v>200116347</v>
      </c>
      <c r="B1942" s="1">
        <v>44055</v>
      </c>
      <c r="C1942" s="1">
        <v>44053</v>
      </c>
      <c r="D1942">
        <v>1500</v>
      </c>
      <c r="E1942">
        <v>1</v>
      </c>
      <c r="F1942" t="s">
        <v>36</v>
      </c>
      <c r="G1942">
        <v>182</v>
      </c>
      <c r="H1942">
        <v>1</v>
      </c>
      <c r="I1942">
        <v>330</v>
      </c>
      <c r="J1942" t="s">
        <v>37</v>
      </c>
      <c r="K1942" t="s">
        <v>3461</v>
      </c>
      <c r="L1942">
        <v>34</v>
      </c>
      <c r="M1942" t="s">
        <v>94</v>
      </c>
      <c r="N1942" t="s">
        <v>95</v>
      </c>
      <c r="O1942">
        <v>744</v>
      </c>
      <c r="P1942" t="s">
        <v>3462</v>
      </c>
      <c r="S1942" t="s">
        <v>40</v>
      </c>
      <c r="T1942" t="s">
        <v>41</v>
      </c>
      <c r="U1942">
        <v>330</v>
      </c>
      <c r="Y1942" t="s">
        <v>3463</v>
      </c>
      <c r="AA1942">
        <v>34.040599999999998</v>
      </c>
      <c r="AB1942">
        <v>-118.2646</v>
      </c>
      <c r="AC1942">
        <f t="shared" si="30"/>
        <v>0</v>
      </c>
    </row>
    <row r="1943" spans="1:29" x14ac:dyDescent="0.35">
      <c r="A1943">
        <v>200518355</v>
      </c>
      <c r="B1943" s="1">
        <v>44195</v>
      </c>
      <c r="C1943" s="1">
        <v>44194</v>
      </c>
      <c r="D1943">
        <v>2100</v>
      </c>
      <c r="E1943">
        <v>5</v>
      </c>
      <c r="F1943" t="s">
        <v>98</v>
      </c>
      <c r="G1943">
        <v>516</v>
      </c>
      <c r="H1943">
        <v>1</v>
      </c>
      <c r="I1943">
        <v>510</v>
      </c>
      <c r="J1943" t="s">
        <v>29</v>
      </c>
      <c r="L1943">
        <v>0</v>
      </c>
      <c r="O1943">
        <v>101</v>
      </c>
      <c r="P1943" t="s">
        <v>32</v>
      </c>
      <c r="S1943" t="s">
        <v>40</v>
      </c>
      <c r="T1943" t="s">
        <v>41</v>
      </c>
      <c r="U1943">
        <v>510</v>
      </c>
      <c r="Y1943" t="s">
        <v>3464</v>
      </c>
      <c r="AA1943">
        <v>33.786799999999999</v>
      </c>
      <c r="AB1943">
        <v>-118.2658</v>
      </c>
      <c r="AC1943">
        <f t="shared" si="30"/>
        <v>0</v>
      </c>
    </row>
    <row r="1944" spans="1:29" x14ac:dyDescent="0.35">
      <c r="A1944">
        <v>200805372</v>
      </c>
      <c r="B1944" s="1">
        <v>43860</v>
      </c>
      <c r="C1944" s="1">
        <v>43860</v>
      </c>
      <c r="D1944">
        <v>1320</v>
      </c>
      <c r="E1944">
        <v>8</v>
      </c>
      <c r="F1944" t="s">
        <v>109</v>
      </c>
      <c r="G1944">
        <v>805</v>
      </c>
      <c r="H1944">
        <v>2</v>
      </c>
      <c r="I1944">
        <v>900</v>
      </c>
      <c r="J1944" t="s">
        <v>197</v>
      </c>
      <c r="K1944" t="s">
        <v>3465</v>
      </c>
      <c r="L1944">
        <v>49</v>
      </c>
      <c r="M1944" t="s">
        <v>94</v>
      </c>
      <c r="N1944" t="s">
        <v>73</v>
      </c>
      <c r="O1944">
        <v>501</v>
      </c>
      <c r="P1944" t="s">
        <v>164</v>
      </c>
      <c r="S1944" t="s">
        <v>84</v>
      </c>
      <c r="T1944" t="s">
        <v>85</v>
      </c>
      <c r="U1944">
        <v>900</v>
      </c>
      <c r="Y1944" t="s">
        <v>3466</v>
      </c>
      <c r="AA1944">
        <v>34.084800000000001</v>
      </c>
      <c r="AB1944">
        <v>-118.4622</v>
      </c>
      <c r="AC1944">
        <f t="shared" si="30"/>
        <v>0</v>
      </c>
    </row>
    <row r="1945" spans="1:29" x14ac:dyDescent="0.35">
      <c r="A1945">
        <v>200319507</v>
      </c>
      <c r="B1945" s="1">
        <v>44132</v>
      </c>
      <c r="C1945" s="1">
        <v>44131</v>
      </c>
      <c r="D1945">
        <v>1800</v>
      </c>
      <c r="E1945">
        <v>3</v>
      </c>
      <c r="F1945" t="s">
        <v>43</v>
      </c>
      <c r="G1945">
        <v>393</v>
      </c>
      <c r="H1945">
        <v>2</v>
      </c>
      <c r="I1945">
        <v>740</v>
      </c>
      <c r="J1945" t="s">
        <v>224</v>
      </c>
      <c r="K1945" t="s">
        <v>2514</v>
      </c>
      <c r="L1945">
        <v>19</v>
      </c>
      <c r="M1945" t="s">
        <v>46</v>
      </c>
      <c r="N1945" t="s">
        <v>46</v>
      </c>
      <c r="O1945">
        <v>203</v>
      </c>
      <c r="P1945" t="s">
        <v>101</v>
      </c>
      <c r="S1945" t="s">
        <v>40</v>
      </c>
      <c r="T1945" t="s">
        <v>41</v>
      </c>
      <c r="U1945">
        <v>740</v>
      </c>
      <c r="Y1945" t="s">
        <v>3255</v>
      </c>
      <c r="AA1945">
        <v>34.009900000000002</v>
      </c>
      <c r="AB1945">
        <v>-118.3351</v>
      </c>
      <c r="AC1945">
        <f t="shared" si="30"/>
        <v>0</v>
      </c>
    </row>
    <row r="1946" spans="1:29" x14ac:dyDescent="0.35">
      <c r="A1946">
        <v>200308454</v>
      </c>
      <c r="B1946" s="1">
        <v>43902</v>
      </c>
      <c r="C1946" s="1">
        <v>43902</v>
      </c>
      <c r="D1946">
        <v>1730</v>
      </c>
      <c r="E1946">
        <v>3</v>
      </c>
      <c r="F1946" t="s">
        <v>43</v>
      </c>
      <c r="G1946">
        <v>363</v>
      </c>
      <c r="H1946">
        <v>1</v>
      </c>
      <c r="I1946">
        <v>442</v>
      </c>
      <c r="J1946" t="s">
        <v>179</v>
      </c>
      <c r="K1946" t="s">
        <v>2620</v>
      </c>
      <c r="L1946">
        <v>19</v>
      </c>
      <c r="M1946" t="s">
        <v>46</v>
      </c>
      <c r="N1946" t="s">
        <v>46</v>
      </c>
      <c r="O1946">
        <v>404</v>
      </c>
      <c r="P1946" t="s">
        <v>1637</v>
      </c>
      <c r="S1946" t="s">
        <v>40</v>
      </c>
      <c r="T1946" t="s">
        <v>41</v>
      </c>
      <c r="U1946">
        <v>442</v>
      </c>
      <c r="Y1946" t="s">
        <v>3467</v>
      </c>
      <c r="AA1946">
        <v>34.0124</v>
      </c>
      <c r="AB1946">
        <v>-118.3351</v>
      </c>
      <c r="AC1946">
        <f t="shared" si="30"/>
        <v>0</v>
      </c>
    </row>
    <row r="1947" spans="1:29" x14ac:dyDescent="0.35">
      <c r="A1947">
        <v>200412669</v>
      </c>
      <c r="B1947" s="1">
        <v>44086</v>
      </c>
      <c r="C1947" s="1">
        <v>44085</v>
      </c>
      <c r="D1947">
        <v>1700</v>
      </c>
      <c r="E1947">
        <v>4</v>
      </c>
      <c r="F1947" t="s">
        <v>54</v>
      </c>
      <c r="G1947">
        <v>439</v>
      </c>
      <c r="H1947">
        <v>1</v>
      </c>
      <c r="I1947">
        <v>420</v>
      </c>
      <c r="J1947" t="s">
        <v>352</v>
      </c>
      <c r="L1947">
        <v>0</v>
      </c>
      <c r="O1947">
        <v>101</v>
      </c>
      <c r="P1947" t="s">
        <v>32</v>
      </c>
      <c r="S1947" t="s">
        <v>40</v>
      </c>
      <c r="T1947" t="s">
        <v>41</v>
      </c>
      <c r="U1947">
        <v>420</v>
      </c>
      <c r="Y1947" t="s">
        <v>3468</v>
      </c>
      <c r="AA1947">
        <v>34.063499999999998</v>
      </c>
      <c r="AB1947">
        <v>-118.17910000000001</v>
      </c>
      <c r="AC1947">
        <f t="shared" si="30"/>
        <v>0</v>
      </c>
    </row>
    <row r="1948" spans="1:29" x14ac:dyDescent="0.35">
      <c r="A1948">
        <v>200311971</v>
      </c>
      <c r="B1948" s="1">
        <v>43978</v>
      </c>
      <c r="C1948" s="1">
        <v>43978</v>
      </c>
      <c r="D1948">
        <v>1000</v>
      </c>
      <c r="E1948">
        <v>3</v>
      </c>
      <c r="F1948" t="s">
        <v>43</v>
      </c>
      <c r="G1948">
        <v>361</v>
      </c>
      <c r="H1948">
        <v>2</v>
      </c>
      <c r="I1948">
        <v>900</v>
      </c>
      <c r="J1948" t="s">
        <v>197</v>
      </c>
      <c r="K1948" t="s">
        <v>3469</v>
      </c>
      <c r="L1948">
        <v>56</v>
      </c>
      <c r="M1948" t="s">
        <v>94</v>
      </c>
      <c r="N1948" t="s">
        <v>95</v>
      </c>
      <c r="O1948">
        <v>502</v>
      </c>
      <c r="P1948" t="s">
        <v>47</v>
      </c>
      <c r="S1948" t="s">
        <v>40</v>
      </c>
      <c r="T1948" t="s">
        <v>41</v>
      </c>
      <c r="U1948">
        <v>900</v>
      </c>
      <c r="Y1948" t="s">
        <v>295</v>
      </c>
      <c r="AA1948">
        <v>0</v>
      </c>
      <c r="AB1948">
        <v>0</v>
      </c>
      <c r="AC1948">
        <f t="shared" si="30"/>
        <v>0</v>
      </c>
    </row>
    <row r="1949" spans="1:29" x14ac:dyDescent="0.35">
      <c r="A1949">
        <v>200914713</v>
      </c>
      <c r="B1949" s="1">
        <v>44089</v>
      </c>
      <c r="C1949" s="1">
        <v>44088</v>
      </c>
      <c r="D1949">
        <v>2030</v>
      </c>
      <c r="E1949">
        <v>9</v>
      </c>
      <c r="F1949" t="s">
        <v>49</v>
      </c>
      <c r="G1949">
        <v>905</v>
      </c>
      <c r="H1949">
        <v>1</v>
      </c>
      <c r="I1949">
        <v>440</v>
      </c>
      <c r="J1949" t="s">
        <v>213</v>
      </c>
      <c r="K1949" t="s">
        <v>2734</v>
      </c>
      <c r="L1949">
        <v>0</v>
      </c>
      <c r="M1949" t="s">
        <v>46</v>
      </c>
      <c r="N1949" t="s">
        <v>46</v>
      </c>
      <c r="O1949">
        <v>210</v>
      </c>
      <c r="P1949" t="s">
        <v>183</v>
      </c>
      <c r="S1949" t="s">
        <v>40</v>
      </c>
      <c r="T1949" t="s">
        <v>41</v>
      </c>
      <c r="U1949">
        <v>440</v>
      </c>
      <c r="Y1949" t="s">
        <v>3470</v>
      </c>
      <c r="AA1949">
        <v>34.204799999999999</v>
      </c>
      <c r="AB1949">
        <v>-118.45310000000001</v>
      </c>
      <c r="AC1949">
        <f t="shared" si="30"/>
        <v>0</v>
      </c>
    </row>
    <row r="1950" spans="1:29" x14ac:dyDescent="0.35">
      <c r="A1950">
        <v>201013314</v>
      </c>
      <c r="B1950" s="1">
        <v>44096</v>
      </c>
      <c r="C1950" s="1">
        <v>44095</v>
      </c>
      <c r="D1950">
        <v>2000</v>
      </c>
      <c r="E1950">
        <v>10</v>
      </c>
      <c r="F1950" t="s">
        <v>103</v>
      </c>
      <c r="G1950">
        <v>1028</v>
      </c>
      <c r="H1950">
        <v>1</v>
      </c>
      <c r="I1950">
        <v>510</v>
      </c>
      <c r="J1950" t="s">
        <v>29</v>
      </c>
      <c r="L1950">
        <v>0</v>
      </c>
      <c r="O1950">
        <v>123</v>
      </c>
      <c r="P1950" t="s">
        <v>290</v>
      </c>
      <c r="S1950" t="s">
        <v>84</v>
      </c>
      <c r="T1950" t="s">
        <v>85</v>
      </c>
      <c r="U1950">
        <v>510</v>
      </c>
      <c r="Y1950" t="s">
        <v>3471</v>
      </c>
      <c r="AA1950">
        <v>34.193899999999999</v>
      </c>
      <c r="AB1950">
        <v>-118.49930000000001</v>
      </c>
      <c r="AC1950">
        <f t="shared" si="30"/>
        <v>0</v>
      </c>
    </row>
    <row r="1951" spans="1:29" x14ac:dyDescent="0.35">
      <c r="A1951">
        <v>200506494</v>
      </c>
      <c r="B1951" s="1">
        <v>43888</v>
      </c>
      <c r="C1951" s="1">
        <v>43886</v>
      </c>
      <c r="D1951">
        <v>1530</v>
      </c>
      <c r="E1951">
        <v>5</v>
      </c>
      <c r="F1951" t="s">
        <v>98</v>
      </c>
      <c r="G1951">
        <v>551</v>
      </c>
      <c r="H1951">
        <v>1</v>
      </c>
      <c r="I1951">
        <v>236</v>
      </c>
      <c r="J1951" t="s">
        <v>692</v>
      </c>
      <c r="K1951" t="s">
        <v>3472</v>
      </c>
      <c r="L1951">
        <v>53</v>
      </c>
      <c r="M1951" t="s">
        <v>94</v>
      </c>
      <c r="N1951" t="s">
        <v>73</v>
      </c>
      <c r="O1951">
        <v>501</v>
      </c>
      <c r="P1951" t="s">
        <v>164</v>
      </c>
      <c r="Q1951">
        <v>306</v>
      </c>
      <c r="R1951" t="s">
        <v>1108</v>
      </c>
      <c r="S1951" t="s">
        <v>33</v>
      </c>
      <c r="T1951" t="s">
        <v>34</v>
      </c>
      <c r="U1951">
        <v>236</v>
      </c>
      <c r="Y1951" t="s">
        <v>3473</v>
      </c>
      <c r="AA1951">
        <v>33.742100000000001</v>
      </c>
      <c r="AB1951">
        <v>-118.31019999999999</v>
      </c>
      <c r="AC1951">
        <f t="shared" si="30"/>
        <v>1</v>
      </c>
    </row>
    <row r="1952" spans="1:29" x14ac:dyDescent="0.35">
      <c r="A1952">
        <v>201105289</v>
      </c>
      <c r="B1952" s="1">
        <v>43860</v>
      </c>
      <c r="C1952" s="1">
        <v>43860</v>
      </c>
      <c r="D1952">
        <v>1200</v>
      </c>
      <c r="E1952">
        <v>11</v>
      </c>
      <c r="F1952" t="s">
        <v>64</v>
      </c>
      <c r="G1952">
        <v>1159</v>
      </c>
      <c r="H1952">
        <v>1</v>
      </c>
      <c r="I1952">
        <v>210</v>
      </c>
      <c r="J1952" t="s">
        <v>149</v>
      </c>
      <c r="K1952" t="s">
        <v>3474</v>
      </c>
      <c r="L1952">
        <v>36</v>
      </c>
      <c r="M1952" t="s">
        <v>94</v>
      </c>
      <c r="N1952" t="s">
        <v>95</v>
      </c>
      <c r="O1952">
        <v>109</v>
      </c>
      <c r="P1952" t="s">
        <v>1043</v>
      </c>
      <c r="Q1952">
        <v>500</v>
      </c>
      <c r="R1952" t="s">
        <v>184</v>
      </c>
      <c r="S1952" t="s">
        <v>40</v>
      </c>
      <c r="T1952" t="s">
        <v>41</v>
      </c>
      <c r="U1952">
        <v>210</v>
      </c>
      <c r="Y1952" t="s">
        <v>2980</v>
      </c>
      <c r="AA1952">
        <v>34.100200000000001</v>
      </c>
      <c r="AB1952">
        <v>-118.2038</v>
      </c>
      <c r="AC1952">
        <f t="shared" si="30"/>
        <v>0</v>
      </c>
    </row>
    <row r="1953" spans="1:29" x14ac:dyDescent="0.35">
      <c r="A1953">
        <v>200605747</v>
      </c>
      <c r="B1953" s="1">
        <v>43867</v>
      </c>
      <c r="C1953" s="1">
        <v>43863</v>
      </c>
      <c r="D1953">
        <v>1700</v>
      </c>
      <c r="E1953">
        <v>6</v>
      </c>
      <c r="F1953" t="s">
        <v>91</v>
      </c>
      <c r="G1953">
        <v>667</v>
      </c>
      <c r="H1953">
        <v>1</v>
      </c>
      <c r="I1953">
        <v>310</v>
      </c>
      <c r="J1953" t="s">
        <v>71</v>
      </c>
      <c r="K1953" t="s">
        <v>72</v>
      </c>
      <c r="L1953">
        <v>73</v>
      </c>
      <c r="M1953" t="s">
        <v>30</v>
      </c>
      <c r="N1953" t="s">
        <v>73</v>
      </c>
      <c r="O1953">
        <v>221</v>
      </c>
      <c r="P1953" t="s">
        <v>74</v>
      </c>
      <c r="S1953" t="s">
        <v>40</v>
      </c>
      <c r="T1953" t="s">
        <v>41</v>
      </c>
      <c r="U1953">
        <v>310</v>
      </c>
      <c r="Y1953" t="s">
        <v>3475</v>
      </c>
      <c r="AA1953">
        <v>34.0944</v>
      </c>
      <c r="AB1953">
        <v>-118.319</v>
      </c>
      <c r="AC1953">
        <f t="shared" si="30"/>
        <v>0</v>
      </c>
    </row>
    <row r="1954" spans="1:29" x14ac:dyDescent="0.35">
      <c r="A1954">
        <v>200200570</v>
      </c>
      <c r="B1954" s="1">
        <v>43871</v>
      </c>
      <c r="C1954" s="1">
        <v>43869</v>
      </c>
      <c r="D1954">
        <v>2330</v>
      </c>
      <c r="E1954">
        <v>2</v>
      </c>
      <c r="F1954" t="s">
        <v>56</v>
      </c>
      <c r="G1954">
        <v>285</v>
      </c>
      <c r="H1954">
        <v>2</v>
      </c>
      <c r="I1954">
        <v>627</v>
      </c>
      <c r="J1954" t="s">
        <v>616</v>
      </c>
      <c r="K1954" t="s">
        <v>3476</v>
      </c>
      <c r="L1954">
        <v>14</v>
      </c>
      <c r="M1954" t="s">
        <v>94</v>
      </c>
      <c r="N1954" t="s">
        <v>95</v>
      </c>
      <c r="O1954">
        <v>501</v>
      </c>
      <c r="P1954" t="s">
        <v>164</v>
      </c>
      <c r="Q1954">
        <v>301</v>
      </c>
      <c r="R1954" t="s">
        <v>3477</v>
      </c>
      <c r="S1954" t="s">
        <v>33</v>
      </c>
      <c r="T1954" t="s">
        <v>34</v>
      </c>
      <c r="U1954">
        <v>627</v>
      </c>
      <c r="V1954">
        <v>998</v>
      </c>
      <c r="Y1954" t="s">
        <v>3478</v>
      </c>
      <c r="AA1954">
        <v>34.048200000000001</v>
      </c>
      <c r="AB1954">
        <v>-118.2804</v>
      </c>
      <c r="AC1954">
        <f t="shared" si="30"/>
        <v>1</v>
      </c>
    </row>
    <row r="1955" spans="1:29" x14ac:dyDescent="0.35">
      <c r="A1955">
        <v>200900848</v>
      </c>
      <c r="B1955" s="1">
        <v>44100</v>
      </c>
      <c r="C1955" s="1">
        <v>44100</v>
      </c>
      <c r="D1955">
        <v>1315</v>
      </c>
      <c r="E1955">
        <v>9</v>
      </c>
      <c r="F1955" t="s">
        <v>49</v>
      </c>
      <c r="G1955">
        <v>923</v>
      </c>
      <c r="H1955">
        <v>1</v>
      </c>
      <c r="I1955">
        <v>236</v>
      </c>
      <c r="J1955" t="s">
        <v>692</v>
      </c>
      <c r="K1955" t="s">
        <v>3479</v>
      </c>
      <c r="L1955">
        <v>29</v>
      </c>
      <c r="M1955" t="s">
        <v>94</v>
      </c>
      <c r="N1955" t="s">
        <v>95</v>
      </c>
      <c r="O1955">
        <v>301</v>
      </c>
      <c r="P1955" t="s">
        <v>155</v>
      </c>
      <c r="Q1955">
        <v>200</v>
      </c>
      <c r="R1955" t="s">
        <v>663</v>
      </c>
      <c r="S1955" t="s">
        <v>33</v>
      </c>
      <c r="T1955" t="s">
        <v>34</v>
      </c>
      <c r="U1955">
        <v>236</v>
      </c>
      <c r="Y1955" t="s">
        <v>1017</v>
      </c>
      <c r="AA1955">
        <v>34.190300000000001</v>
      </c>
      <c r="AB1955">
        <v>-118.45740000000001</v>
      </c>
      <c r="AC1955">
        <f t="shared" si="30"/>
        <v>1</v>
      </c>
    </row>
    <row r="1956" spans="1:29" x14ac:dyDescent="0.35">
      <c r="A1956">
        <v>200710489</v>
      </c>
      <c r="B1956" s="1">
        <v>43981</v>
      </c>
      <c r="C1956" s="1">
        <v>43981</v>
      </c>
      <c r="D1956">
        <v>1425</v>
      </c>
      <c r="E1956">
        <v>7</v>
      </c>
      <c r="F1956" t="s">
        <v>28</v>
      </c>
      <c r="G1956">
        <v>723</v>
      </c>
      <c r="H1956">
        <v>1</v>
      </c>
      <c r="I1956">
        <v>231</v>
      </c>
      <c r="J1956" t="s">
        <v>1001</v>
      </c>
      <c r="K1956" t="s">
        <v>3480</v>
      </c>
      <c r="L1956">
        <v>0</v>
      </c>
      <c r="M1956" t="s">
        <v>30</v>
      </c>
      <c r="N1956" t="s">
        <v>46</v>
      </c>
      <c r="O1956">
        <v>101</v>
      </c>
      <c r="P1956" t="s">
        <v>32</v>
      </c>
      <c r="Q1956">
        <v>212</v>
      </c>
      <c r="R1956" t="s">
        <v>1167</v>
      </c>
      <c r="S1956" t="s">
        <v>40</v>
      </c>
      <c r="T1956" t="s">
        <v>41</v>
      </c>
      <c r="U1956">
        <v>231</v>
      </c>
      <c r="Y1956" t="s">
        <v>1281</v>
      </c>
      <c r="Z1956" t="s">
        <v>1293</v>
      </c>
      <c r="AA1956">
        <v>34.071899999999999</v>
      </c>
      <c r="AB1956">
        <v>-118.3614</v>
      </c>
      <c r="AC1956">
        <f t="shared" si="30"/>
        <v>0</v>
      </c>
    </row>
    <row r="1957" spans="1:29" x14ac:dyDescent="0.35">
      <c r="A1957">
        <v>200805812</v>
      </c>
      <c r="B1957" s="1">
        <v>43869</v>
      </c>
      <c r="C1957" s="1">
        <v>43868</v>
      </c>
      <c r="D1957">
        <v>1945</v>
      </c>
      <c r="E1957">
        <v>8</v>
      </c>
      <c r="F1957" t="s">
        <v>109</v>
      </c>
      <c r="G1957">
        <v>852</v>
      </c>
      <c r="H1957">
        <v>2</v>
      </c>
      <c r="I1957">
        <v>740</v>
      </c>
      <c r="J1957" t="s">
        <v>224</v>
      </c>
      <c r="K1957" t="s">
        <v>239</v>
      </c>
      <c r="L1957">
        <v>33</v>
      </c>
      <c r="M1957" t="s">
        <v>94</v>
      </c>
      <c r="N1957" t="s">
        <v>73</v>
      </c>
      <c r="O1957">
        <v>502</v>
      </c>
      <c r="P1957" t="s">
        <v>47</v>
      </c>
      <c r="S1957" t="s">
        <v>40</v>
      </c>
      <c r="T1957" t="s">
        <v>41</v>
      </c>
      <c r="U1957">
        <v>740</v>
      </c>
      <c r="Y1957" t="s">
        <v>3481</v>
      </c>
      <c r="Z1957" t="s">
        <v>3482</v>
      </c>
      <c r="AA1957">
        <v>34.0383</v>
      </c>
      <c r="AB1957">
        <v>-118.4556</v>
      </c>
      <c r="AC1957">
        <f t="shared" si="30"/>
        <v>0</v>
      </c>
    </row>
    <row r="1958" spans="1:29" x14ac:dyDescent="0.35">
      <c r="A1958">
        <v>200312906</v>
      </c>
      <c r="B1958" s="1">
        <v>44001</v>
      </c>
      <c r="C1958" s="1">
        <v>43998</v>
      </c>
      <c r="D1958">
        <v>2000</v>
      </c>
      <c r="E1958">
        <v>3</v>
      </c>
      <c r="F1958" t="s">
        <v>43</v>
      </c>
      <c r="G1958">
        <v>336</v>
      </c>
      <c r="H1958">
        <v>1</v>
      </c>
      <c r="I1958">
        <v>510</v>
      </c>
      <c r="J1958" t="s">
        <v>29</v>
      </c>
      <c r="L1958">
        <v>0</v>
      </c>
      <c r="O1958">
        <v>101</v>
      </c>
      <c r="P1958" t="s">
        <v>32</v>
      </c>
      <c r="S1958" t="s">
        <v>40</v>
      </c>
      <c r="T1958" t="s">
        <v>41</v>
      </c>
      <c r="U1958">
        <v>510</v>
      </c>
      <c r="Y1958" t="s">
        <v>927</v>
      </c>
      <c r="Z1958" t="s">
        <v>1592</v>
      </c>
      <c r="AA1958">
        <v>34.0274</v>
      </c>
      <c r="AB1958">
        <v>-118.30889999999999</v>
      </c>
      <c r="AC1958">
        <f t="shared" si="30"/>
        <v>0</v>
      </c>
    </row>
    <row r="1959" spans="1:29" x14ac:dyDescent="0.35">
      <c r="A1959">
        <v>200908232</v>
      </c>
      <c r="B1959" s="1">
        <v>43928</v>
      </c>
      <c r="C1959" s="1">
        <v>43928</v>
      </c>
      <c r="D1959">
        <v>950</v>
      </c>
      <c r="E1959">
        <v>9</v>
      </c>
      <c r="F1959" t="s">
        <v>49</v>
      </c>
      <c r="G1959">
        <v>932</v>
      </c>
      <c r="H1959">
        <v>2</v>
      </c>
      <c r="I1959">
        <v>624</v>
      </c>
      <c r="J1959" t="s">
        <v>171</v>
      </c>
      <c r="K1959" t="s">
        <v>3483</v>
      </c>
      <c r="L1959">
        <v>50</v>
      </c>
      <c r="M1959" t="s">
        <v>30</v>
      </c>
      <c r="N1959" t="s">
        <v>173</v>
      </c>
      <c r="O1959">
        <v>102</v>
      </c>
      <c r="P1959" t="s">
        <v>186</v>
      </c>
      <c r="Q1959">
        <v>400</v>
      </c>
      <c r="R1959" t="s">
        <v>143</v>
      </c>
      <c r="S1959" t="s">
        <v>33</v>
      </c>
      <c r="T1959" t="s">
        <v>34</v>
      </c>
      <c r="U1959">
        <v>624</v>
      </c>
      <c r="Y1959" t="s">
        <v>1017</v>
      </c>
      <c r="AA1959">
        <v>34.186700000000002</v>
      </c>
      <c r="AB1959">
        <v>-118.45820000000001</v>
      </c>
      <c r="AC1959">
        <f t="shared" si="30"/>
        <v>1</v>
      </c>
    </row>
    <row r="1960" spans="1:29" x14ac:dyDescent="0.35">
      <c r="A1960">
        <v>201104646</v>
      </c>
      <c r="B1960" s="1">
        <v>43846</v>
      </c>
      <c r="C1960" s="1">
        <v>43844</v>
      </c>
      <c r="D1960">
        <v>1700</v>
      </c>
      <c r="E1960">
        <v>11</v>
      </c>
      <c r="F1960" t="s">
        <v>64</v>
      </c>
      <c r="G1960">
        <v>1132</v>
      </c>
      <c r="H1960">
        <v>1</v>
      </c>
      <c r="I1960">
        <v>480</v>
      </c>
      <c r="J1960" t="s">
        <v>44</v>
      </c>
      <c r="K1960" t="s">
        <v>1407</v>
      </c>
      <c r="L1960">
        <v>32</v>
      </c>
      <c r="M1960" t="s">
        <v>94</v>
      </c>
      <c r="N1960" t="s">
        <v>73</v>
      </c>
      <c r="O1960">
        <v>707</v>
      </c>
      <c r="P1960" t="s">
        <v>280</v>
      </c>
      <c r="S1960" t="s">
        <v>40</v>
      </c>
      <c r="T1960" t="s">
        <v>41</v>
      </c>
      <c r="U1960">
        <v>480</v>
      </c>
      <c r="Y1960" t="s">
        <v>3484</v>
      </c>
      <c r="AA1960">
        <v>34.113399999999999</v>
      </c>
      <c r="AB1960">
        <v>-118.2791</v>
      </c>
      <c r="AC1960">
        <f t="shared" si="30"/>
        <v>0</v>
      </c>
    </row>
    <row r="1961" spans="1:29" x14ac:dyDescent="0.35">
      <c r="A1961">
        <v>200113047</v>
      </c>
      <c r="B1961" s="1">
        <v>43989</v>
      </c>
      <c r="C1961" s="1">
        <v>43989</v>
      </c>
      <c r="D1961">
        <v>1715</v>
      </c>
      <c r="E1961">
        <v>1</v>
      </c>
      <c r="F1961" t="s">
        <v>36</v>
      </c>
      <c r="G1961">
        <v>147</v>
      </c>
      <c r="H1961">
        <v>1</v>
      </c>
      <c r="I1961">
        <v>230</v>
      </c>
      <c r="J1961" t="s">
        <v>161</v>
      </c>
      <c r="K1961" t="s">
        <v>3485</v>
      </c>
      <c r="L1961">
        <v>40</v>
      </c>
      <c r="M1961" t="s">
        <v>30</v>
      </c>
      <c r="N1961" t="s">
        <v>163</v>
      </c>
      <c r="O1961">
        <v>102</v>
      </c>
      <c r="P1961" t="s">
        <v>186</v>
      </c>
      <c r="Q1961">
        <v>308</v>
      </c>
      <c r="R1961" t="s">
        <v>589</v>
      </c>
      <c r="S1961" t="s">
        <v>40</v>
      </c>
      <c r="T1961" t="s">
        <v>41</v>
      </c>
      <c r="U1961">
        <v>230</v>
      </c>
      <c r="Y1961" t="s">
        <v>997</v>
      </c>
      <c r="Z1961" t="s">
        <v>152</v>
      </c>
      <c r="AA1961">
        <v>34.044199999999996</v>
      </c>
      <c r="AB1961">
        <v>-118.2439</v>
      </c>
      <c r="AC1961">
        <f t="shared" si="30"/>
        <v>0</v>
      </c>
    </row>
    <row r="1962" spans="1:29" x14ac:dyDescent="0.35">
      <c r="A1962">
        <v>200806072</v>
      </c>
      <c r="B1962" s="1">
        <v>43876</v>
      </c>
      <c r="C1962" s="1">
        <v>43863</v>
      </c>
      <c r="D1962">
        <v>2130</v>
      </c>
      <c r="E1962">
        <v>8</v>
      </c>
      <c r="F1962" t="s">
        <v>109</v>
      </c>
      <c r="G1962">
        <v>881</v>
      </c>
      <c r="H1962">
        <v>1</v>
      </c>
      <c r="I1962">
        <v>341</v>
      </c>
      <c r="J1962" t="s">
        <v>157</v>
      </c>
      <c r="K1962" t="s">
        <v>3486</v>
      </c>
      <c r="L1962">
        <v>62</v>
      </c>
      <c r="M1962" t="s">
        <v>94</v>
      </c>
      <c r="N1962" t="s">
        <v>73</v>
      </c>
      <c r="O1962">
        <v>101</v>
      </c>
      <c r="P1962" t="s">
        <v>32</v>
      </c>
      <c r="S1962" t="s">
        <v>40</v>
      </c>
      <c r="T1962" t="s">
        <v>41</v>
      </c>
      <c r="U1962">
        <v>341</v>
      </c>
      <c r="Y1962" t="s">
        <v>3487</v>
      </c>
      <c r="Z1962" t="s">
        <v>3488</v>
      </c>
      <c r="AA1962">
        <v>34.036799999999999</v>
      </c>
      <c r="AB1962">
        <v>-118.44710000000001</v>
      </c>
      <c r="AC1962">
        <f t="shared" si="30"/>
        <v>0</v>
      </c>
    </row>
    <row r="1963" spans="1:29" x14ac:dyDescent="0.35">
      <c r="A1963">
        <v>201113351</v>
      </c>
      <c r="B1963" s="1">
        <v>44080</v>
      </c>
      <c r="C1963" s="1">
        <v>44080</v>
      </c>
      <c r="D1963">
        <v>1800</v>
      </c>
      <c r="E1963">
        <v>11</v>
      </c>
      <c r="F1963" t="s">
        <v>64</v>
      </c>
      <c r="G1963">
        <v>1101</v>
      </c>
      <c r="H1963">
        <v>1</v>
      </c>
      <c r="I1963">
        <v>420</v>
      </c>
      <c r="J1963" t="s">
        <v>352</v>
      </c>
      <c r="K1963" t="s">
        <v>3489</v>
      </c>
      <c r="L1963">
        <v>43</v>
      </c>
      <c r="M1963" t="s">
        <v>30</v>
      </c>
      <c r="N1963" t="s">
        <v>95</v>
      </c>
      <c r="O1963">
        <v>101</v>
      </c>
      <c r="P1963" t="s">
        <v>32</v>
      </c>
      <c r="S1963" t="s">
        <v>40</v>
      </c>
      <c r="T1963" t="s">
        <v>41</v>
      </c>
      <c r="U1963">
        <v>420</v>
      </c>
      <c r="Y1963" t="s">
        <v>3207</v>
      </c>
      <c r="AA1963">
        <v>34.121299999999998</v>
      </c>
      <c r="AB1963">
        <v>-118.274</v>
      </c>
      <c r="AC1963">
        <f t="shared" si="30"/>
        <v>0</v>
      </c>
    </row>
    <row r="1964" spans="1:29" x14ac:dyDescent="0.35">
      <c r="A1964">
        <v>200508618</v>
      </c>
      <c r="B1964" s="1">
        <v>43944</v>
      </c>
      <c r="C1964" s="1">
        <v>43943</v>
      </c>
      <c r="D1964">
        <v>1600</v>
      </c>
      <c r="E1964">
        <v>5</v>
      </c>
      <c r="F1964" t="s">
        <v>98</v>
      </c>
      <c r="G1964">
        <v>563</v>
      </c>
      <c r="H1964">
        <v>2</v>
      </c>
      <c r="I1964">
        <v>956</v>
      </c>
      <c r="J1964" t="s">
        <v>328</v>
      </c>
      <c r="K1964" t="s">
        <v>3490</v>
      </c>
      <c r="L1964">
        <v>25</v>
      </c>
      <c r="M1964" t="s">
        <v>94</v>
      </c>
      <c r="N1964" t="s">
        <v>73</v>
      </c>
      <c r="O1964">
        <v>501</v>
      </c>
      <c r="P1964" t="s">
        <v>164</v>
      </c>
      <c r="S1964" t="s">
        <v>40</v>
      </c>
      <c r="T1964" t="s">
        <v>41</v>
      </c>
      <c r="U1964">
        <v>956</v>
      </c>
      <c r="Y1964" t="s">
        <v>3491</v>
      </c>
      <c r="AA1964">
        <v>33.735300000000002</v>
      </c>
      <c r="AB1964">
        <v>-118.29900000000001</v>
      </c>
      <c r="AC1964">
        <f t="shared" si="30"/>
        <v>0</v>
      </c>
    </row>
    <row r="1965" spans="1:29" x14ac:dyDescent="0.35">
      <c r="A1965">
        <v>201014816</v>
      </c>
      <c r="B1965" s="1">
        <v>44141</v>
      </c>
      <c r="C1965" s="1">
        <v>44141</v>
      </c>
      <c r="D1965">
        <v>2250</v>
      </c>
      <c r="E1965">
        <v>10</v>
      </c>
      <c r="F1965" t="s">
        <v>103</v>
      </c>
      <c r="G1965">
        <v>1039</v>
      </c>
      <c r="H1965">
        <v>2</v>
      </c>
      <c r="I1965">
        <v>624</v>
      </c>
      <c r="J1965" t="s">
        <v>171</v>
      </c>
      <c r="K1965" t="s">
        <v>3492</v>
      </c>
      <c r="L1965">
        <v>24</v>
      </c>
      <c r="M1965" t="s">
        <v>94</v>
      </c>
      <c r="N1965" t="s">
        <v>95</v>
      </c>
      <c r="O1965">
        <v>502</v>
      </c>
      <c r="P1965" t="s">
        <v>47</v>
      </c>
      <c r="Q1965">
        <v>400</v>
      </c>
      <c r="R1965" t="s">
        <v>143</v>
      </c>
      <c r="S1965" t="s">
        <v>84</v>
      </c>
      <c r="T1965" t="s">
        <v>85</v>
      </c>
      <c r="U1965">
        <v>624</v>
      </c>
      <c r="Y1965" t="s">
        <v>3493</v>
      </c>
      <c r="AA1965">
        <v>34.189</v>
      </c>
      <c r="AB1965">
        <v>-118.4836</v>
      </c>
      <c r="AC1965">
        <f t="shared" si="30"/>
        <v>0</v>
      </c>
    </row>
    <row r="1966" spans="1:29" x14ac:dyDescent="0.35">
      <c r="A1966">
        <v>200511987</v>
      </c>
      <c r="B1966" s="1">
        <v>44030</v>
      </c>
      <c r="C1966" s="1">
        <v>44030</v>
      </c>
      <c r="D1966">
        <v>1445</v>
      </c>
      <c r="E1966">
        <v>5</v>
      </c>
      <c r="F1966" t="s">
        <v>98</v>
      </c>
      <c r="G1966">
        <v>529</v>
      </c>
      <c r="H1966">
        <v>1</v>
      </c>
      <c r="I1966">
        <v>510</v>
      </c>
      <c r="J1966" t="s">
        <v>29</v>
      </c>
      <c r="L1966">
        <v>0</v>
      </c>
      <c r="O1966">
        <v>101</v>
      </c>
      <c r="P1966" t="s">
        <v>32</v>
      </c>
      <c r="S1966" t="s">
        <v>40</v>
      </c>
      <c r="T1966" t="s">
        <v>41</v>
      </c>
      <c r="U1966">
        <v>510</v>
      </c>
      <c r="Y1966" t="s">
        <v>3494</v>
      </c>
      <c r="AA1966">
        <v>33.782800000000002</v>
      </c>
      <c r="AB1966">
        <v>-118.2345</v>
      </c>
      <c r="AC1966">
        <f t="shared" si="30"/>
        <v>0</v>
      </c>
    </row>
    <row r="1967" spans="1:29" x14ac:dyDescent="0.35">
      <c r="A1967">
        <v>200211283</v>
      </c>
      <c r="B1967" s="1">
        <v>43994</v>
      </c>
      <c r="C1967" s="1">
        <v>43992</v>
      </c>
      <c r="D1967">
        <v>2350</v>
      </c>
      <c r="E1967">
        <v>2</v>
      </c>
      <c r="F1967" t="s">
        <v>56</v>
      </c>
      <c r="G1967">
        <v>245</v>
      </c>
      <c r="H1967">
        <v>2</v>
      </c>
      <c r="I1967">
        <v>740</v>
      </c>
      <c r="J1967" t="s">
        <v>224</v>
      </c>
      <c r="K1967">
        <v>329</v>
      </c>
      <c r="L1967">
        <v>46</v>
      </c>
      <c r="M1967" t="s">
        <v>94</v>
      </c>
      <c r="N1967" t="s">
        <v>95</v>
      </c>
      <c r="O1967">
        <v>502</v>
      </c>
      <c r="P1967" t="s">
        <v>47</v>
      </c>
      <c r="S1967" t="s">
        <v>40</v>
      </c>
      <c r="T1967" t="s">
        <v>41</v>
      </c>
      <c r="U1967">
        <v>740</v>
      </c>
      <c r="Y1967" t="s">
        <v>3495</v>
      </c>
      <c r="AA1967">
        <v>34.0627</v>
      </c>
      <c r="AB1967">
        <v>-118.2782</v>
      </c>
      <c r="AC1967">
        <f t="shared" si="30"/>
        <v>0</v>
      </c>
    </row>
    <row r="1968" spans="1:29" x14ac:dyDescent="0.35">
      <c r="A1968">
        <v>200216440</v>
      </c>
      <c r="B1968" s="1">
        <v>44125</v>
      </c>
      <c r="C1968" s="1">
        <v>44125</v>
      </c>
      <c r="D1968">
        <v>145</v>
      </c>
      <c r="E1968">
        <v>2</v>
      </c>
      <c r="F1968" t="s">
        <v>56</v>
      </c>
      <c r="G1968">
        <v>248</v>
      </c>
      <c r="H1968">
        <v>2</v>
      </c>
      <c r="I1968">
        <v>354</v>
      </c>
      <c r="J1968" t="s">
        <v>167</v>
      </c>
      <c r="K1968" t="s">
        <v>3496</v>
      </c>
      <c r="L1968">
        <v>24</v>
      </c>
      <c r="M1968" t="s">
        <v>94</v>
      </c>
      <c r="N1968" t="s">
        <v>73</v>
      </c>
      <c r="O1968">
        <v>101</v>
      </c>
      <c r="P1968" t="s">
        <v>32</v>
      </c>
      <c r="S1968" t="s">
        <v>84</v>
      </c>
      <c r="T1968" t="s">
        <v>85</v>
      </c>
      <c r="U1968">
        <v>354</v>
      </c>
      <c r="V1968">
        <v>998</v>
      </c>
      <c r="Y1968" t="s">
        <v>2091</v>
      </c>
      <c r="Z1968" t="s">
        <v>3497</v>
      </c>
      <c r="AA1968">
        <v>34.059100000000001</v>
      </c>
      <c r="AB1968">
        <v>-118.26349999999999</v>
      </c>
      <c r="AC1968">
        <f t="shared" si="30"/>
        <v>0</v>
      </c>
    </row>
    <row r="1969" spans="1:29" x14ac:dyDescent="0.35">
      <c r="A1969">
        <v>200717115</v>
      </c>
      <c r="B1969" s="1">
        <v>44179</v>
      </c>
      <c r="C1969" s="1">
        <v>44162</v>
      </c>
      <c r="D1969">
        <v>1359</v>
      </c>
      <c r="E1969">
        <v>7</v>
      </c>
      <c r="F1969" t="s">
        <v>28</v>
      </c>
      <c r="G1969">
        <v>734</v>
      </c>
      <c r="H1969">
        <v>1</v>
      </c>
      <c r="I1969">
        <v>440</v>
      </c>
      <c r="J1969" t="s">
        <v>213</v>
      </c>
      <c r="K1969" t="s">
        <v>548</v>
      </c>
      <c r="L1969">
        <v>29</v>
      </c>
      <c r="M1969" t="s">
        <v>30</v>
      </c>
      <c r="N1969" t="s">
        <v>173</v>
      </c>
      <c r="O1969">
        <v>504</v>
      </c>
      <c r="P1969" t="s">
        <v>673</v>
      </c>
      <c r="S1969" t="s">
        <v>40</v>
      </c>
      <c r="T1969" t="s">
        <v>41</v>
      </c>
      <c r="U1969">
        <v>440</v>
      </c>
      <c r="Y1969" t="s">
        <v>3498</v>
      </c>
      <c r="AA1969">
        <v>34.067799999999998</v>
      </c>
      <c r="AB1969">
        <v>-118.3518</v>
      </c>
      <c r="AC1969">
        <f t="shared" si="30"/>
        <v>0</v>
      </c>
    </row>
    <row r="1970" spans="1:29" x14ac:dyDescent="0.35">
      <c r="A1970">
        <v>200209225</v>
      </c>
      <c r="B1970" s="1">
        <v>43942</v>
      </c>
      <c r="C1970" s="1">
        <v>43942</v>
      </c>
      <c r="D1970">
        <v>2150</v>
      </c>
      <c r="E1970">
        <v>2</v>
      </c>
      <c r="F1970" t="s">
        <v>56</v>
      </c>
      <c r="G1970">
        <v>248</v>
      </c>
      <c r="H1970">
        <v>1</v>
      </c>
      <c r="I1970">
        <v>220</v>
      </c>
      <c r="J1970" t="s">
        <v>919</v>
      </c>
      <c r="K1970" t="s">
        <v>3499</v>
      </c>
      <c r="L1970">
        <v>50</v>
      </c>
      <c r="M1970" t="s">
        <v>30</v>
      </c>
      <c r="N1970" t="s">
        <v>163</v>
      </c>
      <c r="O1970">
        <v>502</v>
      </c>
      <c r="P1970" t="s">
        <v>47</v>
      </c>
      <c r="Q1970">
        <v>101</v>
      </c>
      <c r="R1970" t="s">
        <v>1717</v>
      </c>
      <c r="S1970" t="s">
        <v>84</v>
      </c>
      <c r="T1970" t="s">
        <v>85</v>
      </c>
      <c r="U1970">
        <v>220</v>
      </c>
      <c r="V1970">
        <v>998</v>
      </c>
      <c r="Y1970" t="s">
        <v>1127</v>
      </c>
      <c r="AA1970">
        <v>34.057600000000001</v>
      </c>
      <c r="AB1970">
        <v>-118.26439999999999</v>
      </c>
      <c r="AC1970">
        <f t="shared" si="30"/>
        <v>0</v>
      </c>
    </row>
    <row r="1971" spans="1:29" x14ac:dyDescent="0.35">
      <c r="A1971">
        <v>200610426</v>
      </c>
      <c r="B1971" s="1">
        <v>43971</v>
      </c>
      <c r="C1971" s="1">
        <v>43971</v>
      </c>
      <c r="D1971">
        <v>1150</v>
      </c>
      <c r="E1971">
        <v>6</v>
      </c>
      <c r="F1971" t="s">
        <v>91</v>
      </c>
      <c r="G1971">
        <v>647</v>
      </c>
      <c r="H1971">
        <v>2</v>
      </c>
      <c r="I1971">
        <v>888</v>
      </c>
      <c r="J1971" t="s">
        <v>250</v>
      </c>
      <c r="K1971" t="s">
        <v>3500</v>
      </c>
      <c r="L1971">
        <v>0</v>
      </c>
      <c r="M1971" t="s">
        <v>46</v>
      </c>
      <c r="N1971" t="s">
        <v>46</v>
      </c>
      <c r="O1971">
        <v>503</v>
      </c>
      <c r="P1971" t="s">
        <v>650</v>
      </c>
      <c r="S1971" t="s">
        <v>40</v>
      </c>
      <c r="T1971" t="s">
        <v>41</v>
      </c>
      <c r="U1971">
        <v>888</v>
      </c>
      <c r="Y1971" t="s">
        <v>2202</v>
      </c>
      <c r="AA1971">
        <v>34.101700000000001</v>
      </c>
      <c r="AB1971">
        <v>-118.3245</v>
      </c>
      <c r="AC1971">
        <f t="shared" si="30"/>
        <v>0</v>
      </c>
    </row>
    <row r="1972" spans="1:29" x14ac:dyDescent="0.35">
      <c r="A1972">
        <v>201006427</v>
      </c>
      <c r="B1972" s="1">
        <v>43885</v>
      </c>
      <c r="C1972" s="1">
        <v>43885</v>
      </c>
      <c r="D1972">
        <v>2345</v>
      </c>
      <c r="E1972">
        <v>10</v>
      </c>
      <c r="F1972" t="s">
        <v>103</v>
      </c>
      <c r="G1972">
        <v>1015</v>
      </c>
      <c r="H1972">
        <v>2</v>
      </c>
      <c r="I1972">
        <v>437</v>
      </c>
      <c r="J1972" t="s">
        <v>283</v>
      </c>
      <c r="K1972" t="s">
        <v>3501</v>
      </c>
      <c r="L1972">
        <v>0</v>
      </c>
      <c r="M1972" t="s">
        <v>30</v>
      </c>
      <c r="N1972" t="s">
        <v>31</v>
      </c>
      <c r="O1972">
        <v>101</v>
      </c>
      <c r="P1972" t="s">
        <v>32</v>
      </c>
      <c r="S1972" t="s">
        <v>33</v>
      </c>
      <c r="T1972" t="s">
        <v>34</v>
      </c>
      <c r="U1972">
        <v>437</v>
      </c>
      <c r="V1972">
        <v>998</v>
      </c>
      <c r="Y1972" t="s">
        <v>869</v>
      </c>
      <c r="Z1972" t="s">
        <v>870</v>
      </c>
      <c r="AA1972">
        <v>34.204799999999999</v>
      </c>
      <c r="AB1972">
        <v>-118.5361</v>
      </c>
      <c r="AC1972">
        <f t="shared" si="30"/>
        <v>1</v>
      </c>
    </row>
    <row r="1973" spans="1:29" x14ac:dyDescent="0.35">
      <c r="A1973">
        <v>200110618</v>
      </c>
      <c r="B1973" s="1">
        <v>43938</v>
      </c>
      <c r="C1973" s="1">
        <v>43938</v>
      </c>
      <c r="D1973">
        <v>4</v>
      </c>
      <c r="E1973">
        <v>1</v>
      </c>
      <c r="F1973" t="s">
        <v>36</v>
      </c>
      <c r="G1973">
        <v>118</v>
      </c>
      <c r="H1973">
        <v>1</v>
      </c>
      <c r="I1973">
        <v>230</v>
      </c>
      <c r="J1973" t="s">
        <v>161</v>
      </c>
      <c r="K1973" t="s">
        <v>3502</v>
      </c>
      <c r="L1973">
        <v>21</v>
      </c>
      <c r="M1973" t="s">
        <v>94</v>
      </c>
      <c r="N1973" t="s">
        <v>163</v>
      </c>
      <c r="O1973">
        <v>101</v>
      </c>
      <c r="P1973" t="s">
        <v>32</v>
      </c>
      <c r="Q1973">
        <v>106</v>
      </c>
      <c r="R1973" t="s">
        <v>592</v>
      </c>
      <c r="S1973" t="s">
        <v>40</v>
      </c>
      <c r="T1973" t="s">
        <v>41</v>
      </c>
      <c r="U1973">
        <v>230</v>
      </c>
      <c r="V1973">
        <v>998</v>
      </c>
      <c r="Y1973" t="s">
        <v>3503</v>
      </c>
      <c r="Z1973" t="s">
        <v>3504</v>
      </c>
      <c r="AA1973">
        <v>34.064399999999999</v>
      </c>
      <c r="AB1973">
        <v>-118.232</v>
      </c>
      <c r="AC1973">
        <f t="shared" si="30"/>
        <v>0</v>
      </c>
    </row>
    <row r="1974" spans="1:29" x14ac:dyDescent="0.35">
      <c r="A1974">
        <v>200113113</v>
      </c>
      <c r="B1974" s="1">
        <v>43991</v>
      </c>
      <c r="C1974" s="1">
        <v>43987</v>
      </c>
      <c r="D1974">
        <v>2000</v>
      </c>
      <c r="E1974">
        <v>1</v>
      </c>
      <c r="F1974" t="s">
        <v>36</v>
      </c>
      <c r="G1974">
        <v>176</v>
      </c>
      <c r="H1974">
        <v>1</v>
      </c>
      <c r="I1974">
        <v>330</v>
      </c>
      <c r="J1974" t="s">
        <v>37</v>
      </c>
      <c r="K1974" t="s">
        <v>3505</v>
      </c>
      <c r="L1974">
        <v>27</v>
      </c>
      <c r="M1974" t="s">
        <v>30</v>
      </c>
      <c r="N1974" t="s">
        <v>73</v>
      </c>
      <c r="O1974">
        <v>123</v>
      </c>
      <c r="P1974" t="s">
        <v>290</v>
      </c>
      <c r="Q1974">
        <v>500</v>
      </c>
      <c r="R1974" t="s">
        <v>184</v>
      </c>
      <c r="S1974" t="s">
        <v>40</v>
      </c>
      <c r="T1974" t="s">
        <v>41</v>
      </c>
      <c r="U1974">
        <v>330</v>
      </c>
      <c r="Y1974" t="s">
        <v>3506</v>
      </c>
      <c r="AA1974">
        <v>34.043300000000002</v>
      </c>
      <c r="AB1974">
        <v>-118.2504</v>
      </c>
      <c r="AC1974">
        <f t="shared" si="30"/>
        <v>0</v>
      </c>
    </row>
    <row r="1975" spans="1:29" x14ac:dyDescent="0.35">
      <c r="A1975">
        <v>201220523</v>
      </c>
      <c r="B1975" s="1">
        <v>44086</v>
      </c>
      <c r="C1975" s="1">
        <v>44086</v>
      </c>
      <c r="D1975">
        <v>1300</v>
      </c>
      <c r="E1975">
        <v>12</v>
      </c>
      <c r="F1975" t="s">
        <v>68</v>
      </c>
      <c r="G1975">
        <v>1203</v>
      </c>
      <c r="H1975">
        <v>2</v>
      </c>
      <c r="I1975">
        <v>624</v>
      </c>
      <c r="J1975" t="s">
        <v>171</v>
      </c>
      <c r="K1975" t="s">
        <v>3507</v>
      </c>
      <c r="L1975">
        <v>39</v>
      </c>
      <c r="M1975" t="s">
        <v>94</v>
      </c>
      <c r="N1975" t="s">
        <v>163</v>
      </c>
      <c r="O1975">
        <v>101</v>
      </c>
      <c r="P1975" t="s">
        <v>32</v>
      </c>
      <c r="Q1975">
        <v>500</v>
      </c>
      <c r="R1975" t="s">
        <v>184</v>
      </c>
      <c r="S1975" t="s">
        <v>40</v>
      </c>
      <c r="T1975" t="s">
        <v>41</v>
      </c>
      <c r="U1975">
        <v>624</v>
      </c>
      <c r="Y1975" t="s">
        <v>1592</v>
      </c>
      <c r="Z1975" t="s">
        <v>3122</v>
      </c>
      <c r="AA1975">
        <v>34.003700000000002</v>
      </c>
      <c r="AB1975">
        <v>-118.30889999999999</v>
      </c>
      <c r="AC1975">
        <f t="shared" si="30"/>
        <v>0</v>
      </c>
    </row>
    <row r="1976" spans="1:29" x14ac:dyDescent="0.35">
      <c r="A1976">
        <v>200105087</v>
      </c>
      <c r="B1976" s="1">
        <v>43845</v>
      </c>
      <c r="C1976" s="1">
        <v>43845</v>
      </c>
      <c r="D1976">
        <v>1100</v>
      </c>
      <c r="E1976">
        <v>1</v>
      </c>
      <c r="F1976" t="s">
        <v>36</v>
      </c>
      <c r="G1976">
        <v>162</v>
      </c>
      <c r="H1976">
        <v>1</v>
      </c>
      <c r="I1976">
        <v>442</v>
      </c>
      <c r="J1976" t="s">
        <v>179</v>
      </c>
      <c r="K1976" t="s">
        <v>3508</v>
      </c>
      <c r="L1976">
        <v>40</v>
      </c>
      <c r="M1976" t="s">
        <v>30</v>
      </c>
      <c r="N1976" t="s">
        <v>163</v>
      </c>
      <c r="O1976">
        <v>404</v>
      </c>
      <c r="P1976" t="s">
        <v>1637</v>
      </c>
      <c r="S1976" t="s">
        <v>40</v>
      </c>
      <c r="T1976" t="s">
        <v>41</v>
      </c>
      <c r="U1976">
        <v>442</v>
      </c>
      <c r="Y1976" t="s">
        <v>3509</v>
      </c>
      <c r="AA1976">
        <v>34.048000000000002</v>
      </c>
      <c r="AB1976">
        <v>-118.2577</v>
      </c>
      <c r="AC1976">
        <f t="shared" si="30"/>
        <v>0</v>
      </c>
    </row>
    <row r="1977" spans="1:29" x14ac:dyDescent="0.35">
      <c r="A1977">
        <v>200315233</v>
      </c>
      <c r="B1977" s="1">
        <v>44045</v>
      </c>
      <c r="C1977" s="1">
        <v>44044</v>
      </c>
      <c r="D1977">
        <v>1730</v>
      </c>
      <c r="E1977">
        <v>3</v>
      </c>
      <c r="F1977" t="s">
        <v>43</v>
      </c>
      <c r="G1977">
        <v>376</v>
      </c>
      <c r="H1977">
        <v>2</v>
      </c>
      <c r="I1977">
        <v>740</v>
      </c>
      <c r="J1977" t="s">
        <v>224</v>
      </c>
      <c r="K1977" t="s">
        <v>456</v>
      </c>
      <c r="L1977">
        <v>46</v>
      </c>
      <c r="M1977" t="s">
        <v>94</v>
      </c>
      <c r="N1977" t="s">
        <v>95</v>
      </c>
      <c r="O1977">
        <v>122</v>
      </c>
      <c r="P1977" t="s">
        <v>275</v>
      </c>
      <c r="S1977" t="s">
        <v>40</v>
      </c>
      <c r="T1977" t="s">
        <v>41</v>
      </c>
      <c r="U1977">
        <v>740</v>
      </c>
      <c r="Y1977" t="s">
        <v>3510</v>
      </c>
      <c r="AA1977">
        <v>34.014499999999998</v>
      </c>
      <c r="AB1977">
        <v>-118.3045</v>
      </c>
      <c r="AC1977">
        <f t="shared" si="30"/>
        <v>0</v>
      </c>
    </row>
    <row r="1978" spans="1:29" x14ac:dyDescent="0.35">
      <c r="A1978">
        <v>200112640</v>
      </c>
      <c r="B1978" s="1">
        <v>43983</v>
      </c>
      <c r="C1978" s="1">
        <v>43981</v>
      </c>
      <c r="D1978">
        <v>235</v>
      </c>
      <c r="E1978">
        <v>1</v>
      </c>
      <c r="F1978" t="s">
        <v>36</v>
      </c>
      <c r="G1978">
        <v>142</v>
      </c>
      <c r="H1978">
        <v>2</v>
      </c>
      <c r="I1978">
        <v>740</v>
      </c>
      <c r="J1978" t="s">
        <v>224</v>
      </c>
      <c r="K1978">
        <v>329</v>
      </c>
      <c r="L1978">
        <v>41</v>
      </c>
      <c r="M1978" t="s">
        <v>30</v>
      </c>
      <c r="N1978" t="s">
        <v>163</v>
      </c>
      <c r="O1978">
        <v>702</v>
      </c>
      <c r="P1978" t="s">
        <v>552</v>
      </c>
      <c r="S1978" t="s">
        <v>40</v>
      </c>
      <c r="T1978" t="s">
        <v>41</v>
      </c>
      <c r="U1978">
        <v>740</v>
      </c>
      <c r="Y1978" t="s">
        <v>3511</v>
      </c>
      <c r="AA1978">
        <v>34.053699999999999</v>
      </c>
      <c r="AB1978">
        <v>-118.25230000000001</v>
      </c>
      <c r="AC1978">
        <f t="shared" si="30"/>
        <v>0</v>
      </c>
    </row>
    <row r="1979" spans="1:29" x14ac:dyDescent="0.35">
      <c r="A1979">
        <v>200105771</v>
      </c>
      <c r="B1979" s="1">
        <v>43856</v>
      </c>
      <c r="C1979" s="1">
        <v>43856</v>
      </c>
      <c r="D1979">
        <v>2100</v>
      </c>
      <c r="E1979">
        <v>1</v>
      </c>
      <c r="F1979" t="s">
        <v>36</v>
      </c>
      <c r="G1979">
        <v>192</v>
      </c>
      <c r="H1979">
        <v>1</v>
      </c>
      <c r="I1979">
        <v>330</v>
      </c>
      <c r="J1979" t="s">
        <v>37</v>
      </c>
      <c r="K1979" t="s">
        <v>3512</v>
      </c>
      <c r="L1979">
        <v>27</v>
      </c>
      <c r="M1979" t="s">
        <v>30</v>
      </c>
      <c r="N1979" t="s">
        <v>31</v>
      </c>
      <c r="O1979">
        <v>101</v>
      </c>
      <c r="P1979" t="s">
        <v>32</v>
      </c>
      <c r="S1979" t="s">
        <v>40</v>
      </c>
      <c r="T1979" t="s">
        <v>41</v>
      </c>
      <c r="U1979">
        <v>330</v>
      </c>
      <c r="Y1979" t="s">
        <v>3513</v>
      </c>
      <c r="Z1979" t="s">
        <v>263</v>
      </c>
      <c r="AA1979">
        <v>34.035299999999999</v>
      </c>
      <c r="AB1979">
        <v>-118.2698</v>
      </c>
      <c r="AC1979">
        <f t="shared" si="30"/>
        <v>0</v>
      </c>
    </row>
    <row r="1980" spans="1:29" x14ac:dyDescent="0.35">
      <c r="A1980">
        <v>200709519</v>
      </c>
      <c r="B1980" s="1">
        <v>43972</v>
      </c>
      <c r="C1980" s="1">
        <v>43965</v>
      </c>
      <c r="D1980">
        <v>200</v>
      </c>
      <c r="E1980">
        <v>7</v>
      </c>
      <c r="F1980" t="s">
        <v>28</v>
      </c>
      <c r="G1980">
        <v>745</v>
      </c>
      <c r="H1980">
        <v>1</v>
      </c>
      <c r="I1980">
        <v>331</v>
      </c>
      <c r="J1980" t="s">
        <v>233</v>
      </c>
      <c r="K1980" t="s">
        <v>1052</v>
      </c>
      <c r="L1980">
        <v>45</v>
      </c>
      <c r="M1980" t="s">
        <v>30</v>
      </c>
      <c r="N1980" t="s">
        <v>1145</v>
      </c>
      <c r="O1980">
        <v>101</v>
      </c>
      <c r="P1980" t="s">
        <v>32</v>
      </c>
      <c r="S1980" t="s">
        <v>40</v>
      </c>
      <c r="T1980" t="s">
        <v>41</v>
      </c>
      <c r="U1980">
        <v>331</v>
      </c>
      <c r="Y1980" t="s">
        <v>3514</v>
      </c>
      <c r="Z1980" t="s">
        <v>3515</v>
      </c>
      <c r="AA1980">
        <v>34.056199999999997</v>
      </c>
      <c r="AB1980">
        <v>-118.3449</v>
      </c>
      <c r="AC1980">
        <f t="shared" si="30"/>
        <v>0</v>
      </c>
    </row>
    <row r="1981" spans="1:29" x14ac:dyDescent="0.35">
      <c r="A1981">
        <v>201109681</v>
      </c>
      <c r="B1981" s="1">
        <v>43974</v>
      </c>
      <c r="C1981" s="1">
        <v>43974</v>
      </c>
      <c r="D1981">
        <v>730</v>
      </c>
      <c r="E1981">
        <v>11</v>
      </c>
      <c r="F1981" t="s">
        <v>64</v>
      </c>
      <c r="G1981">
        <v>1109</v>
      </c>
      <c r="H1981">
        <v>2</v>
      </c>
      <c r="I1981">
        <v>624</v>
      </c>
      <c r="J1981" t="s">
        <v>171</v>
      </c>
      <c r="K1981" t="s">
        <v>3516</v>
      </c>
      <c r="L1981">
        <v>54</v>
      </c>
      <c r="M1981" t="s">
        <v>30</v>
      </c>
      <c r="N1981" t="s">
        <v>95</v>
      </c>
      <c r="O1981">
        <v>501</v>
      </c>
      <c r="P1981" t="s">
        <v>164</v>
      </c>
      <c r="Q1981">
        <v>400</v>
      </c>
      <c r="R1981" t="s">
        <v>143</v>
      </c>
      <c r="S1981" t="s">
        <v>84</v>
      </c>
      <c r="T1981" t="s">
        <v>85</v>
      </c>
      <c r="U1981">
        <v>624</v>
      </c>
      <c r="Y1981" t="s">
        <v>3517</v>
      </c>
      <c r="AA1981">
        <v>34.139499999999998</v>
      </c>
      <c r="AB1981">
        <v>-118.1952</v>
      </c>
      <c r="AC1981">
        <f t="shared" si="30"/>
        <v>0</v>
      </c>
    </row>
    <row r="1982" spans="1:29" x14ac:dyDescent="0.35">
      <c r="A1982">
        <v>200710204</v>
      </c>
      <c r="B1982" s="1">
        <v>43990</v>
      </c>
      <c r="C1982" s="1">
        <v>43990</v>
      </c>
      <c r="D1982">
        <v>1245</v>
      </c>
      <c r="E1982">
        <v>7</v>
      </c>
      <c r="F1982" t="s">
        <v>28</v>
      </c>
      <c r="G1982">
        <v>732</v>
      </c>
      <c r="H1982">
        <v>1</v>
      </c>
      <c r="I1982">
        <v>440</v>
      </c>
      <c r="J1982" t="s">
        <v>213</v>
      </c>
      <c r="K1982">
        <v>325</v>
      </c>
      <c r="L1982">
        <v>56</v>
      </c>
      <c r="M1982" t="s">
        <v>30</v>
      </c>
      <c r="N1982" t="s">
        <v>163</v>
      </c>
      <c r="O1982">
        <v>242</v>
      </c>
      <c r="P1982" t="s">
        <v>511</v>
      </c>
      <c r="S1982" t="s">
        <v>40</v>
      </c>
      <c r="T1982" t="s">
        <v>41</v>
      </c>
      <c r="U1982">
        <v>440</v>
      </c>
      <c r="Y1982" t="s">
        <v>1218</v>
      </c>
      <c r="AA1982">
        <v>34.066499999999998</v>
      </c>
      <c r="AB1982">
        <v>-118.36620000000001</v>
      </c>
      <c r="AC1982">
        <f t="shared" si="30"/>
        <v>0</v>
      </c>
    </row>
    <row r="1983" spans="1:29" x14ac:dyDescent="0.35">
      <c r="A1983">
        <v>200414995</v>
      </c>
      <c r="B1983" s="1">
        <v>44153</v>
      </c>
      <c r="C1983" s="1">
        <v>44152</v>
      </c>
      <c r="D1983">
        <v>1750</v>
      </c>
      <c r="E1983">
        <v>4</v>
      </c>
      <c r="F1983" t="s">
        <v>54</v>
      </c>
      <c r="G1983">
        <v>487</v>
      </c>
      <c r="H1983">
        <v>1</v>
      </c>
      <c r="I1983">
        <v>510</v>
      </c>
      <c r="J1983" t="s">
        <v>29</v>
      </c>
      <c r="L1983">
        <v>0</v>
      </c>
      <c r="O1983">
        <v>101</v>
      </c>
      <c r="P1983" t="s">
        <v>32</v>
      </c>
      <c r="S1983" t="s">
        <v>40</v>
      </c>
      <c r="T1983" t="s">
        <v>41</v>
      </c>
      <c r="U1983">
        <v>510</v>
      </c>
      <c r="Y1983" t="s">
        <v>3518</v>
      </c>
      <c r="Z1983" t="s">
        <v>3519</v>
      </c>
      <c r="AA1983">
        <v>34.028199999999998</v>
      </c>
      <c r="AB1983">
        <v>-118.21469999999999</v>
      </c>
      <c r="AC1983">
        <f t="shared" si="30"/>
        <v>0</v>
      </c>
    </row>
    <row r="1984" spans="1:29" x14ac:dyDescent="0.35">
      <c r="A1984">
        <v>200708230</v>
      </c>
      <c r="B1984" s="1">
        <v>43934</v>
      </c>
      <c r="C1984" s="1">
        <v>43929</v>
      </c>
      <c r="D1984">
        <v>1000</v>
      </c>
      <c r="E1984">
        <v>7</v>
      </c>
      <c r="F1984" t="s">
        <v>28</v>
      </c>
      <c r="G1984">
        <v>735</v>
      </c>
      <c r="H1984">
        <v>1</v>
      </c>
      <c r="I1984">
        <v>440</v>
      </c>
      <c r="J1984" t="s">
        <v>213</v>
      </c>
      <c r="K1984">
        <v>394</v>
      </c>
      <c r="L1984">
        <v>33</v>
      </c>
      <c r="M1984" t="s">
        <v>94</v>
      </c>
      <c r="N1984" t="s">
        <v>163</v>
      </c>
      <c r="O1984">
        <v>502</v>
      </c>
      <c r="P1984" t="s">
        <v>47</v>
      </c>
      <c r="S1984" t="s">
        <v>40</v>
      </c>
      <c r="T1984" t="s">
        <v>41</v>
      </c>
      <c r="U1984">
        <v>440</v>
      </c>
      <c r="Y1984" t="s">
        <v>3520</v>
      </c>
      <c r="AA1984">
        <v>34.064900000000002</v>
      </c>
      <c r="AB1984">
        <v>-118.3514</v>
      </c>
      <c r="AC1984">
        <f t="shared" si="30"/>
        <v>0</v>
      </c>
    </row>
    <row r="1985" spans="1:29" x14ac:dyDescent="0.35">
      <c r="A1985">
        <v>200609804</v>
      </c>
      <c r="B1985" s="1">
        <v>43954</v>
      </c>
      <c r="C1985" s="1">
        <v>43954</v>
      </c>
      <c r="D1985">
        <v>1500</v>
      </c>
      <c r="E1985">
        <v>6</v>
      </c>
      <c r="F1985" t="s">
        <v>91</v>
      </c>
      <c r="G1985">
        <v>625</v>
      </c>
      <c r="H1985">
        <v>1</v>
      </c>
      <c r="I1985">
        <v>420</v>
      </c>
      <c r="J1985" t="s">
        <v>352</v>
      </c>
      <c r="K1985" t="s">
        <v>3521</v>
      </c>
      <c r="L1985">
        <v>24</v>
      </c>
      <c r="M1985" t="s">
        <v>30</v>
      </c>
      <c r="N1985" t="s">
        <v>73</v>
      </c>
      <c r="O1985">
        <v>121</v>
      </c>
      <c r="P1985" t="s">
        <v>246</v>
      </c>
      <c r="S1985" t="s">
        <v>40</v>
      </c>
      <c r="T1985" t="s">
        <v>41</v>
      </c>
      <c r="U1985">
        <v>420</v>
      </c>
      <c r="Y1985" t="s">
        <v>3522</v>
      </c>
      <c r="AA1985">
        <v>34.109099999999998</v>
      </c>
      <c r="AB1985">
        <v>-118.3456</v>
      </c>
      <c r="AC1985">
        <f t="shared" si="30"/>
        <v>0</v>
      </c>
    </row>
    <row r="1986" spans="1:29" x14ac:dyDescent="0.35">
      <c r="A1986">
        <v>201213061</v>
      </c>
      <c r="B1986" s="1">
        <v>43968</v>
      </c>
      <c r="C1986" s="1">
        <v>43968</v>
      </c>
      <c r="D1986">
        <v>355</v>
      </c>
      <c r="E1986">
        <v>12</v>
      </c>
      <c r="F1986" t="s">
        <v>68</v>
      </c>
      <c r="G1986">
        <v>1257</v>
      </c>
      <c r="H1986">
        <v>2</v>
      </c>
      <c r="I1986">
        <v>626</v>
      </c>
      <c r="J1986" t="s">
        <v>141</v>
      </c>
      <c r="K1986" t="s">
        <v>3523</v>
      </c>
      <c r="L1986">
        <v>27</v>
      </c>
      <c r="M1986" t="s">
        <v>94</v>
      </c>
      <c r="N1986" t="s">
        <v>163</v>
      </c>
      <c r="O1986">
        <v>104</v>
      </c>
      <c r="P1986" t="s">
        <v>201</v>
      </c>
      <c r="Q1986">
        <v>400</v>
      </c>
      <c r="R1986" t="s">
        <v>143</v>
      </c>
      <c r="S1986" t="s">
        <v>84</v>
      </c>
      <c r="T1986" t="s">
        <v>85</v>
      </c>
      <c r="U1986">
        <v>626</v>
      </c>
      <c r="Y1986" t="s">
        <v>3524</v>
      </c>
      <c r="AA1986">
        <v>33.969799999999999</v>
      </c>
      <c r="AB1986">
        <v>-118.286</v>
      </c>
      <c r="AC1986">
        <f t="shared" si="30"/>
        <v>0</v>
      </c>
    </row>
    <row r="1987" spans="1:29" x14ac:dyDescent="0.35">
      <c r="A1987">
        <v>200610799</v>
      </c>
      <c r="B1987" s="1">
        <v>43982</v>
      </c>
      <c r="C1987" s="1">
        <v>43982</v>
      </c>
      <c r="D1987">
        <v>130</v>
      </c>
      <c r="E1987">
        <v>6</v>
      </c>
      <c r="F1987" t="s">
        <v>91</v>
      </c>
      <c r="G1987">
        <v>646</v>
      </c>
      <c r="H1987">
        <v>1</v>
      </c>
      <c r="I1987">
        <v>310</v>
      </c>
      <c r="J1987" t="s">
        <v>71</v>
      </c>
      <c r="K1987" t="s">
        <v>3525</v>
      </c>
      <c r="L1987">
        <v>0</v>
      </c>
      <c r="M1987" t="s">
        <v>46</v>
      </c>
      <c r="N1987" t="s">
        <v>46</v>
      </c>
      <c r="O1987">
        <v>203</v>
      </c>
      <c r="P1987" t="s">
        <v>101</v>
      </c>
      <c r="S1987" t="s">
        <v>33</v>
      </c>
      <c r="T1987" t="s">
        <v>34</v>
      </c>
      <c r="U1987">
        <v>310</v>
      </c>
      <c r="V1987">
        <v>740</v>
      </c>
      <c r="W1987">
        <v>998</v>
      </c>
      <c r="Y1987" t="s">
        <v>3526</v>
      </c>
      <c r="AA1987">
        <v>34.101599999999998</v>
      </c>
      <c r="AB1987">
        <v>-118.3317</v>
      </c>
      <c r="AC1987">
        <f t="shared" ref="AC1987:AC2050" si="31">IF(OR((S:S)="CC", S:S="AA",S:S="JA"), 1, 0)</f>
        <v>1</v>
      </c>
    </row>
    <row r="1988" spans="1:29" x14ac:dyDescent="0.35">
      <c r="A1988">
        <v>201008325</v>
      </c>
      <c r="B1988" s="1">
        <v>43944</v>
      </c>
      <c r="C1988" s="1">
        <v>43944</v>
      </c>
      <c r="D1988">
        <v>1545</v>
      </c>
      <c r="E1988">
        <v>10</v>
      </c>
      <c r="F1988" t="s">
        <v>103</v>
      </c>
      <c r="G1988">
        <v>1065</v>
      </c>
      <c r="H1988">
        <v>2</v>
      </c>
      <c r="I1988">
        <v>740</v>
      </c>
      <c r="J1988" t="s">
        <v>224</v>
      </c>
      <c r="K1988" t="s">
        <v>3527</v>
      </c>
      <c r="L1988">
        <v>0</v>
      </c>
      <c r="M1988" t="s">
        <v>30</v>
      </c>
      <c r="N1988" t="s">
        <v>31</v>
      </c>
      <c r="O1988">
        <v>122</v>
      </c>
      <c r="P1988" t="s">
        <v>275</v>
      </c>
      <c r="Q1988">
        <v>500</v>
      </c>
      <c r="R1988" t="s">
        <v>184</v>
      </c>
      <c r="S1988" t="s">
        <v>84</v>
      </c>
      <c r="T1988" t="s">
        <v>85</v>
      </c>
      <c r="U1988">
        <v>740</v>
      </c>
      <c r="Y1988" t="s">
        <v>3528</v>
      </c>
      <c r="Z1988" t="s">
        <v>2731</v>
      </c>
      <c r="AA1988">
        <v>34.164499999999997</v>
      </c>
      <c r="AB1988">
        <v>-118.5244</v>
      </c>
      <c r="AC1988">
        <f t="shared" si="31"/>
        <v>0</v>
      </c>
    </row>
    <row r="1989" spans="1:29" x14ac:dyDescent="0.35">
      <c r="A1989">
        <v>201014939</v>
      </c>
      <c r="B1989" s="1">
        <v>44146</v>
      </c>
      <c r="C1989" s="1">
        <v>44145</v>
      </c>
      <c r="D1989">
        <v>1859</v>
      </c>
      <c r="E1989">
        <v>10</v>
      </c>
      <c r="F1989" t="s">
        <v>103</v>
      </c>
      <c r="G1989">
        <v>1061</v>
      </c>
      <c r="H1989">
        <v>1</v>
      </c>
      <c r="I1989">
        <v>310</v>
      </c>
      <c r="J1989" t="s">
        <v>71</v>
      </c>
      <c r="K1989" t="s">
        <v>3529</v>
      </c>
      <c r="L1989">
        <v>63</v>
      </c>
      <c r="M1989" t="s">
        <v>30</v>
      </c>
      <c r="N1989" t="s">
        <v>73</v>
      </c>
      <c r="O1989">
        <v>501</v>
      </c>
      <c r="P1989" t="s">
        <v>164</v>
      </c>
      <c r="S1989" t="s">
        <v>40</v>
      </c>
      <c r="T1989" t="s">
        <v>41</v>
      </c>
      <c r="U1989">
        <v>310</v>
      </c>
      <c r="Y1989" t="s">
        <v>3530</v>
      </c>
      <c r="AA1989">
        <v>34.1691</v>
      </c>
      <c r="AB1989">
        <v>-118.5578</v>
      </c>
      <c r="AC1989">
        <f t="shared" si="31"/>
        <v>0</v>
      </c>
    </row>
    <row r="1990" spans="1:29" x14ac:dyDescent="0.35">
      <c r="A1990">
        <v>201216389</v>
      </c>
      <c r="B1990" s="1">
        <v>44025</v>
      </c>
      <c r="C1990" s="1">
        <v>44024</v>
      </c>
      <c r="D1990">
        <v>2030</v>
      </c>
      <c r="E1990">
        <v>12</v>
      </c>
      <c r="F1990" t="s">
        <v>68</v>
      </c>
      <c r="G1990">
        <v>1269</v>
      </c>
      <c r="H1990">
        <v>1</v>
      </c>
      <c r="I1990">
        <v>510</v>
      </c>
      <c r="J1990" t="s">
        <v>29</v>
      </c>
      <c r="L1990">
        <v>0</v>
      </c>
      <c r="O1990">
        <v>101</v>
      </c>
      <c r="P1990" t="s">
        <v>32</v>
      </c>
      <c r="S1990" t="s">
        <v>40</v>
      </c>
      <c r="T1990" t="s">
        <v>41</v>
      </c>
      <c r="U1990">
        <v>510</v>
      </c>
      <c r="Y1990" t="s">
        <v>1457</v>
      </c>
      <c r="Z1990" t="s">
        <v>208</v>
      </c>
      <c r="AA1990">
        <v>33.966500000000003</v>
      </c>
      <c r="AB1990">
        <v>-118.26519999999999</v>
      </c>
      <c r="AC1990">
        <f t="shared" si="31"/>
        <v>0</v>
      </c>
    </row>
    <row r="1991" spans="1:29" x14ac:dyDescent="0.35">
      <c r="A1991">
        <v>200111014</v>
      </c>
      <c r="B1991" s="1">
        <v>43947</v>
      </c>
      <c r="C1991" s="1">
        <v>43947</v>
      </c>
      <c r="D1991">
        <v>900</v>
      </c>
      <c r="E1991">
        <v>1</v>
      </c>
      <c r="F1991" t="s">
        <v>36</v>
      </c>
      <c r="G1991">
        <v>111</v>
      </c>
      <c r="H1991">
        <v>1</v>
      </c>
      <c r="I1991">
        <v>236</v>
      </c>
      <c r="J1991" t="s">
        <v>692</v>
      </c>
      <c r="K1991" t="s">
        <v>3531</v>
      </c>
      <c r="L1991">
        <v>23</v>
      </c>
      <c r="M1991" t="s">
        <v>94</v>
      </c>
      <c r="N1991" t="s">
        <v>95</v>
      </c>
      <c r="O1991">
        <v>505</v>
      </c>
      <c r="P1991" t="s">
        <v>953</v>
      </c>
      <c r="Q1991">
        <v>400</v>
      </c>
      <c r="R1991" t="s">
        <v>143</v>
      </c>
      <c r="S1991" t="s">
        <v>40</v>
      </c>
      <c r="T1991" t="s">
        <v>41</v>
      </c>
      <c r="U1991">
        <v>236</v>
      </c>
      <c r="Y1991" t="s">
        <v>3532</v>
      </c>
      <c r="AA1991">
        <v>34.061500000000002</v>
      </c>
      <c r="AB1991">
        <v>-118.24120000000001</v>
      </c>
      <c r="AC1991">
        <f t="shared" si="31"/>
        <v>0</v>
      </c>
    </row>
    <row r="1992" spans="1:29" x14ac:dyDescent="0.35">
      <c r="A1992">
        <v>201005148</v>
      </c>
      <c r="B1992" s="1">
        <v>43858</v>
      </c>
      <c r="C1992" s="1">
        <v>43857</v>
      </c>
      <c r="D1992">
        <v>200</v>
      </c>
      <c r="E1992">
        <v>10</v>
      </c>
      <c r="F1992" t="s">
        <v>103</v>
      </c>
      <c r="G1992">
        <v>1005</v>
      </c>
      <c r="H1992">
        <v>2</v>
      </c>
      <c r="I1992">
        <v>662</v>
      </c>
      <c r="J1992" t="s">
        <v>191</v>
      </c>
      <c r="K1992" t="s">
        <v>3533</v>
      </c>
      <c r="L1992">
        <v>56</v>
      </c>
      <c r="M1992" t="s">
        <v>94</v>
      </c>
      <c r="N1992" t="s">
        <v>95</v>
      </c>
      <c r="O1992">
        <v>501</v>
      </c>
      <c r="P1992" t="s">
        <v>164</v>
      </c>
      <c r="S1992" t="s">
        <v>40</v>
      </c>
      <c r="T1992" t="s">
        <v>41</v>
      </c>
      <c r="U1992">
        <v>662</v>
      </c>
      <c r="Y1992" t="s">
        <v>3534</v>
      </c>
      <c r="AA1992">
        <v>34.217599999999997</v>
      </c>
      <c r="AB1992">
        <v>-118.52290000000001</v>
      </c>
      <c r="AC1992">
        <f t="shared" si="31"/>
        <v>0</v>
      </c>
    </row>
    <row r="1993" spans="1:29" x14ac:dyDescent="0.35">
      <c r="A1993">
        <v>200906488</v>
      </c>
      <c r="B1993" s="1">
        <v>43886</v>
      </c>
      <c r="C1993" s="1">
        <v>43882</v>
      </c>
      <c r="D1993">
        <v>1600</v>
      </c>
      <c r="E1993">
        <v>9</v>
      </c>
      <c r="F1993" t="s">
        <v>49</v>
      </c>
      <c r="G1993">
        <v>905</v>
      </c>
      <c r="H1993">
        <v>1</v>
      </c>
      <c r="I1993">
        <v>341</v>
      </c>
      <c r="J1993" t="s">
        <v>157</v>
      </c>
      <c r="K1993">
        <v>344</v>
      </c>
      <c r="L1993">
        <v>27</v>
      </c>
      <c r="M1993" t="s">
        <v>30</v>
      </c>
      <c r="N1993" t="s">
        <v>31</v>
      </c>
      <c r="O1993">
        <v>120</v>
      </c>
      <c r="P1993" t="s">
        <v>3376</v>
      </c>
      <c r="S1993" t="s">
        <v>40</v>
      </c>
      <c r="T1993" t="s">
        <v>41</v>
      </c>
      <c r="U1993">
        <v>341</v>
      </c>
      <c r="Y1993" t="s">
        <v>3535</v>
      </c>
      <c r="AA1993">
        <v>34.203000000000003</v>
      </c>
      <c r="AB1993">
        <v>-118.4575</v>
      </c>
      <c r="AC1993">
        <f t="shared" si="31"/>
        <v>0</v>
      </c>
    </row>
    <row r="1994" spans="1:29" x14ac:dyDescent="0.35">
      <c r="A1994">
        <v>200619124</v>
      </c>
      <c r="B1994" s="1">
        <v>44176</v>
      </c>
      <c r="C1994" s="1">
        <v>44176</v>
      </c>
      <c r="D1994">
        <v>500</v>
      </c>
      <c r="E1994">
        <v>6</v>
      </c>
      <c r="F1994" t="s">
        <v>91</v>
      </c>
      <c r="G1994">
        <v>666</v>
      </c>
      <c r="H1994">
        <v>2</v>
      </c>
      <c r="I1994">
        <v>740</v>
      </c>
      <c r="J1994" t="s">
        <v>224</v>
      </c>
      <c r="K1994" t="s">
        <v>3536</v>
      </c>
      <c r="L1994">
        <v>0</v>
      </c>
      <c r="M1994" t="s">
        <v>46</v>
      </c>
      <c r="N1994" t="s">
        <v>46</v>
      </c>
      <c r="O1994">
        <v>203</v>
      </c>
      <c r="P1994" t="s">
        <v>101</v>
      </c>
      <c r="Q1994">
        <v>500</v>
      </c>
      <c r="R1994" t="s">
        <v>184</v>
      </c>
      <c r="S1994" t="s">
        <v>40</v>
      </c>
      <c r="T1994" t="s">
        <v>41</v>
      </c>
      <c r="U1994">
        <v>740</v>
      </c>
      <c r="Y1994" t="s">
        <v>3537</v>
      </c>
      <c r="AA1994">
        <v>34.0944</v>
      </c>
      <c r="AB1994">
        <v>-118.32769999999999</v>
      </c>
      <c r="AC1994">
        <f t="shared" si="31"/>
        <v>0</v>
      </c>
    </row>
    <row r="1995" spans="1:29" x14ac:dyDescent="0.35">
      <c r="A1995">
        <v>201207733</v>
      </c>
      <c r="B1995" s="1">
        <v>43883</v>
      </c>
      <c r="C1995" s="1">
        <v>43852</v>
      </c>
      <c r="D1995">
        <v>1520</v>
      </c>
      <c r="E1995">
        <v>12</v>
      </c>
      <c r="F1995" t="s">
        <v>68</v>
      </c>
      <c r="G1995">
        <v>1263</v>
      </c>
      <c r="H1995">
        <v>2</v>
      </c>
      <c r="I1995">
        <v>662</v>
      </c>
      <c r="J1995" t="s">
        <v>191</v>
      </c>
      <c r="K1995" t="s">
        <v>3538</v>
      </c>
      <c r="L1995">
        <v>49</v>
      </c>
      <c r="M1995" t="s">
        <v>94</v>
      </c>
      <c r="N1995" t="s">
        <v>163</v>
      </c>
      <c r="O1995">
        <v>501</v>
      </c>
      <c r="P1995" t="s">
        <v>164</v>
      </c>
      <c r="S1995" t="s">
        <v>40</v>
      </c>
      <c r="T1995" t="s">
        <v>41</v>
      </c>
      <c r="U1995">
        <v>662</v>
      </c>
      <c r="Y1995" t="s">
        <v>3539</v>
      </c>
      <c r="AA1995">
        <v>33.9636</v>
      </c>
      <c r="AB1995">
        <v>-118.3112</v>
      </c>
      <c r="AC1995">
        <f t="shared" si="31"/>
        <v>0</v>
      </c>
    </row>
    <row r="1996" spans="1:29" x14ac:dyDescent="0.35">
      <c r="A1996">
        <v>200322186</v>
      </c>
      <c r="B1996" s="1">
        <v>44188</v>
      </c>
      <c r="C1996" s="1">
        <v>44182</v>
      </c>
      <c r="D1996">
        <v>255</v>
      </c>
      <c r="E1996">
        <v>3</v>
      </c>
      <c r="F1996" t="s">
        <v>43</v>
      </c>
      <c r="G1996">
        <v>321</v>
      </c>
      <c r="H1996">
        <v>2</v>
      </c>
      <c r="I1996">
        <v>354</v>
      </c>
      <c r="J1996" t="s">
        <v>167</v>
      </c>
      <c r="K1996" t="s">
        <v>2468</v>
      </c>
      <c r="L1996">
        <v>85</v>
      </c>
      <c r="M1996" t="s">
        <v>30</v>
      </c>
      <c r="N1996" t="s">
        <v>163</v>
      </c>
      <c r="O1996">
        <v>501</v>
      </c>
      <c r="P1996" t="s">
        <v>164</v>
      </c>
      <c r="S1996" t="s">
        <v>40</v>
      </c>
      <c r="T1996" t="s">
        <v>41</v>
      </c>
      <c r="U1996">
        <v>354</v>
      </c>
      <c r="Y1996" t="s">
        <v>3540</v>
      </c>
      <c r="AA1996">
        <v>34.022500000000001</v>
      </c>
      <c r="AB1996">
        <v>-118.3582</v>
      </c>
      <c r="AC1996">
        <f t="shared" si="31"/>
        <v>0</v>
      </c>
    </row>
    <row r="1997" spans="1:29" x14ac:dyDescent="0.35">
      <c r="A1997">
        <v>201110162</v>
      </c>
      <c r="B1997" s="1">
        <v>43989</v>
      </c>
      <c r="C1997" s="1">
        <v>43988</v>
      </c>
      <c r="D1997">
        <v>1600</v>
      </c>
      <c r="E1997">
        <v>11</v>
      </c>
      <c r="F1997" t="s">
        <v>64</v>
      </c>
      <c r="G1997">
        <v>1189</v>
      </c>
      <c r="H1997">
        <v>2</v>
      </c>
      <c r="I1997">
        <v>624</v>
      </c>
      <c r="J1997" t="s">
        <v>171</v>
      </c>
      <c r="K1997" t="s">
        <v>3541</v>
      </c>
      <c r="L1997">
        <v>43</v>
      </c>
      <c r="M1997" t="s">
        <v>94</v>
      </c>
      <c r="N1997" t="s">
        <v>95</v>
      </c>
      <c r="O1997">
        <v>501</v>
      </c>
      <c r="P1997" t="s">
        <v>164</v>
      </c>
      <c r="Q1997">
        <v>400</v>
      </c>
      <c r="R1997" t="s">
        <v>143</v>
      </c>
      <c r="S1997" t="s">
        <v>84</v>
      </c>
      <c r="T1997" t="s">
        <v>85</v>
      </c>
      <c r="U1997">
        <v>624</v>
      </c>
      <c r="Y1997" t="s">
        <v>3542</v>
      </c>
      <c r="AA1997">
        <v>34.087800000000001</v>
      </c>
      <c r="AB1997">
        <v>-118.21510000000001</v>
      </c>
      <c r="AC1997">
        <f t="shared" si="31"/>
        <v>0</v>
      </c>
    </row>
    <row r="1998" spans="1:29" x14ac:dyDescent="0.35">
      <c r="A1998">
        <v>200319982</v>
      </c>
      <c r="B1998" s="1">
        <v>44141</v>
      </c>
      <c r="C1998" s="1">
        <v>44141</v>
      </c>
      <c r="D1998">
        <v>811</v>
      </c>
      <c r="E1998">
        <v>3</v>
      </c>
      <c r="F1998" t="s">
        <v>43</v>
      </c>
      <c r="G1998">
        <v>341</v>
      </c>
      <c r="H1998">
        <v>1</v>
      </c>
      <c r="I1998">
        <v>320</v>
      </c>
      <c r="J1998" t="s">
        <v>435</v>
      </c>
      <c r="K1998" t="s">
        <v>3543</v>
      </c>
      <c r="L1998">
        <v>78</v>
      </c>
      <c r="M1998" t="s">
        <v>94</v>
      </c>
      <c r="N1998" t="s">
        <v>163</v>
      </c>
      <c r="O1998">
        <v>501</v>
      </c>
      <c r="P1998" t="s">
        <v>164</v>
      </c>
      <c r="S1998" t="s">
        <v>40</v>
      </c>
      <c r="T1998" t="s">
        <v>41</v>
      </c>
      <c r="U1998">
        <v>320</v>
      </c>
      <c r="Y1998" t="s">
        <v>3544</v>
      </c>
      <c r="AA1998">
        <v>34.0137</v>
      </c>
      <c r="AB1998">
        <v>-118.36239999999999</v>
      </c>
      <c r="AC1998">
        <f t="shared" si="31"/>
        <v>0</v>
      </c>
    </row>
    <row r="1999" spans="1:29" x14ac:dyDescent="0.35">
      <c r="A1999">
        <v>201113561</v>
      </c>
      <c r="B1999" s="1">
        <v>44087</v>
      </c>
      <c r="C1999" s="1">
        <v>43926</v>
      </c>
      <c r="D1999">
        <v>1200</v>
      </c>
      <c r="E1999">
        <v>11</v>
      </c>
      <c r="F1999" t="s">
        <v>64</v>
      </c>
      <c r="G1999">
        <v>1178</v>
      </c>
      <c r="H1999">
        <v>2</v>
      </c>
      <c r="I1999">
        <v>354</v>
      </c>
      <c r="J1999" t="s">
        <v>167</v>
      </c>
      <c r="K1999">
        <v>1822</v>
      </c>
      <c r="L1999">
        <v>44</v>
      </c>
      <c r="M1999" t="s">
        <v>94</v>
      </c>
      <c r="N1999" t="s">
        <v>1233</v>
      </c>
      <c r="O1999">
        <v>501</v>
      </c>
      <c r="P1999" t="s">
        <v>164</v>
      </c>
      <c r="S1999" t="s">
        <v>40</v>
      </c>
      <c r="T1999" t="s">
        <v>41</v>
      </c>
      <c r="U1999">
        <v>354</v>
      </c>
      <c r="Y1999" t="s">
        <v>3545</v>
      </c>
      <c r="AA1999">
        <v>34.094900000000003</v>
      </c>
      <c r="AB1999">
        <v>-118.2243</v>
      </c>
      <c r="AC1999">
        <f t="shared" si="31"/>
        <v>0</v>
      </c>
    </row>
    <row r="2000" spans="1:29" x14ac:dyDescent="0.35">
      <c r="A2000">
        <v>200105990</v>
      </c>
      <c r="B2000" s="1">
        <v>43859</v>
      </c>
      <c r="C2000" s="1">
        <v>43856</v>
      </c>
      <c r="D2000">
        <v>2330</v>
      </c>
      <c r="E2000">
        <v>1</v>
      </c>
      <c r="F2000" t="s">
        <v>36</v>
      </c>
      <c r="G2000">
        <v>185</v>
      </c>
      <c r="H2000">
        <v>1</v>
      </c>
      <c r="I2000">
        <v>330</v>
      </c>
      <c r="J2000" t="s">
        <v>37</v>
      </c>
      <c r="K2000" t="s">
        <v>1690</v>
      </c>
      <c r="L2000">
        <v>34</v>
      </c>
      <c r="M2000" t="s">
        <v>30</v>
      </c>
      <c r="N2000" t="s">
        <v>73</v>
      </c>
      <c r="O2000">
        <v>101</v>
      </c>
      <c r="P2000" t="s">
        <v>32</v>
      </c>
      <c r="Q2000">
        <v>500</v>
      </c>
      <c r="R2000" t="s">
        <v>184</v>
      </c>
      <c r="S2000" t="s">
        <v>40</v>
      </c>
      <c r="T2000" t="s">
        <v>41</v>
      </c>
      <c r="U2000">
        <v>330</v>
      </c>
      <c r="Y2000" t="s">
        <v>962</v>
      </c>
      <c r="Z2000" t="s">
        <v>475</v>
      </c>
      <c r="AA2000">
        <v>34.039099999999998</v>
      </c>
      <c r="AB2000">
        <v>-118.2581</v>
      </c>
      <c r="AC2000">
        <f t="shared" si="31"/>
        <v>0</v>
      </c>
    </row>
    <row r="2001" spans="1:29" x14ac:dyDescent="0.35">
      <c r="A2001">
        <v>200613650</v>
      </c>
      <c r="B2001" s="1">
        <v>44049</v>
      </c>
      <c r="C2001" s="1">
        <v>44049</v>
      </c>
      <c r="D2001">
        <v>300</v>
      </c>
      <c r="E2001">
        <v>6</v>
      </c>
      <c r="F2001" t="s">
        <v>91</v>
      </c>
      <c r="G2001">
        <v>636</v>
      </c>
      <c r="H2001">
        <v>2</v>
      </c>
      <c r="I2001">
        <v>740</v>
      </c>
      <c r="J2001" t="s">
        <v>224</v>
      </c>
      <c r="K2001" t="s">
        <v>456</v>
      </c>
      <c r="L2001">
        <v>32</v>
      </c>
      <c r="M2001" t="s">
        <v>94</v>
      </c>
      <c r="N2001" t="s">
        <v>163</v>
      </c>
      <c r="O2001">
        <v>502</v>
      </c>
      <c r="P2001" t="s">
        <v>47</v>
      </c>
      <c r="S2001" t="s">
        <v>40</v>
      </c>
      <c r="T2001" t="s">
        <v>41</v>
      </c>
      <c r="U2001">
        <v>740</v>
      </c>
      <c r="Y2001" t="s">
        <v>3546</v>
      </c>
      <c r="AA2001">
        <v>34.103900000000003</v>
      </c>
      <c r="AB2001">
        <v>-118.331</v>
      </c>
      <c r="AC2001">
        <f t="shared" si="31"/>
        <v>0</v>
      </c>
    </row>
    <row r="2002" spans="1:29" x14ac:dyDescent="0.35">
      <c r="A2002">
        <v>201309593</v>
      </c>
      <c r="B2002" s="1">
        <v>43940</v>
      </c>
      <c r="C2002" s="1">
        <v>43939</v>
      </c>
      <c r="D2002">
        <v>1600</v>
      </c>
      <c r="E2002">
        <v>13</v>
      </c>
      <c r="F2002" t="s">
        <v>62</v>
      </c>
      <c r="G2002">
        <v>1326</v>
      </c>
      <c r="H2002">
        <v>1</v>
      </c>
      <c r="I2002">
        <v>510</v>
      </c>
      <c r="J2002" t="s">
        <v>29</v>
      </c>
      <c r="L2002">
        <v>0</v>
      </c>
      <c r="O2002">
        <v>101</v>
      </c>
      <c r="P2002" t="s">
        <v>32</v>
      </c>
      <c r="S2002" t="s">
        <v>40</v>
      </c>
      <c r="T2002" t="s">
        <v>41</v>
      </c>
      <c r="U2002">
        <v>510</v>
      </c>
      <c r="Y2002" t="s">
        <v>856</v>
      </c>
      <c r="Z2002" t="s">
        <v>3547</v>
      </c>
      <c r="AA2002">
        <v>34.014400000000002</v>
      </c>
      <c r="AB2002">
        <v>-118.25</v>
      </c>
      <c r="AC2002">
        <f t="shared" si="31"/>
        <v>0</v>
      </c>
    </row>
    <row r="2003" spans="1:29" x14ac:dyDescent="0.35">
      <c r="A2003">
        <v>200213976</v>
      </c>
      <c r="B2003" s="1">
        <v>44062</v>
      </c>
      <c r="C2003" s="1">
        <v>44050</v>
      </c>
      <c r="D2003">
        <v>1305</v>
      </c>
      <c r="E2003">
        <v>2</v>
      </c>
      <c r="F2003" t="s">
        <v>56</v>
      </c>
      <c r="G2003">
        <v>216</v>
      </c>
      <c r="H2003">
        <v>1</v>
      </c>
      <c r="I2003">
        <v>331</v>
      </c>
      <c r="J2003" t="s">
        <v>233</v>
      </c>
      <c r="K2003" t="s">
        <v>3548</v>
      </c>
      <c r="L2003">
        <v>36</v>
      </c>
      <c r="M2003" t="s">
        <v>30</v>
      </c>
      <c r="N2003" t="s">
        <v>95</v>
      </c>
      <c r="O2003">
        <v>101</v>
      </c>
      <c r="P2003" t="s">
        <v>32</v>
      </c>
      <c r="S2003" t="s">
        <v>40</v>
      </c>
      <c r="T2003" t="s">
        <v>41</v>
      </c>
      <c r="U2003">
        <v>331</v>
      </c>
      <c r="Y2003" t="s">
        <v>1747</v>
      </c>
      <c r="Z2003" t="s">
        <v>122</v>
      </c>
      <c r="AA2003">
        <v>34.078899999999997</v>
      </c>
      <c r="AB2003">
        <v>-118.2683</v>
      </c>
      <c r="AC2003">
        <f t="shared" si="31"/>
        <v>0</v>
      </c>
    </row>
    <row r="2004" spans="1:29" x14ac:dyDescent="0.35">
      <c r="A2004">
        <v>200306603</v>
      </c>
      <c r="B2004" s="1">
        <v>43874</v>
      </c>
      <c r="C2004" s="1">
        <v>43874</v>
      </c>
      <c r="D2004">
        <v>1600</v>
      </c>
      <c r="E2004">
        <v>3</v>
      </c>
      <c r="F2004" t="s">
        <v>43</v>
      </c>
      <c r="G2004">
        <v>308</v>
      </c>
      <c r="H2004">
        <v>1</v>
      </c>
      <c r="I2004">
        <v>236</v>
      </c>
      <c r="J2004" t="s">
        <v>692</v>
      </c>
      <c r="K2004" t="s">
        <v>3549</v>
      </c>
      <c r="L2004">
        <v>36</v>
      </c>
      <c r="M2004" t="s">
        <v>94</v>
      </c>
      <c r="N2004" t="s">
        <v>95</v>
      </c>
      <c r="O2004">
        <v>101</v>
      </c>
      <c r="P2004" t="s">
        <v>32</v>
      </c>
      <c r="Q2004">
        <v>219</v>
      </c>
      <c r="R2004" t="s">
        <v>1950</v>
      </c>
      <c r="S2004" t="s">
        <v>40</v>
      </c>
      <c r="T2004" t="s">
        <v>41</v>
      </c>
      <c r="U2004">
        <v>236</v>
      </c>
      <c r="Y2004" t="s">
        <v>3550</v>
      </c>
      <c r="Z2004" t="s">
        <v>3551</v>
      </c>
      <c r="AA2004">
        <v>34.034700000000001</v>
      </c>
      <c r="AB2004">
        <v>-118.2792</v>
      </c>
      <c r="AC2004">
        <f t="shared" si="31"/>
        <v>0</v>
      </c>
    </row>
    <row r="2005" spans="1:29" x14ac:dyDescent="0.35">
      <c r="A2005">
        <v>201009451</v>
      </c>
      <c r="B2005" s="1">
        <v>43978</v>
      </c>
      <c r="C2005" s="1">
        <v>43978</v>
      </c>
      <c r="D2005">
        <v>1010</v>
      </c>
      <c r="E2005">
        <v>10</v>
      </c>
      <c r="F2005" t="s">
        <v>103</v>
      </c>
      <c r="G2005">
        <v>1001</v>
      </c>
      <c r="H2005">
        <v>2</v>
      </c>
      <c r="I2005">
        <v>624</v>
      </c>
      <c r="J2005" t="s">
        <v>171</v>
      </c>
      <c r="K2005" t="s">
        <v>3552</v>
      </c>
      <c r="L2005">
        <v>18</v>
      </c>
      <c r="M2005" t="s">
        <v>94</v>
      </c>
      <c r="N2005" t="s">
        <v>173</v>
      </c>
      <c r="O2005">
        <v>102</v>
      </c>
      <c r="P2005" t="s">
        <v>186</v>
      </c>
      <c r="Q2005">
        <v>400</v>
      </c>
      <c r="R2005" t="s">
        <v>143</v>
      </c>
      <c r="S2005" t="s">
        <v>40</v>
      </c>
      <c r="T2005" t="s">
        <v>41</v>
      </c>
      <c r="U2005">
        <v>624</v>
      </c>
      <c r="Y2005" t="s">
        <v>3553</v>
      </c>
      <c r="Z2005" t="s">
        <v>3554</v>
      </c>
      <c r="AA2005">
        <v>34.210599999999999</v>
      </c>
      <c r="AB2005">
        <v>-118.5579</v>
      </c>
      <c r="AC2005">
        <f t="shared" si="31"/>
        <v>0</v>
      </c>
    </row>
    <row r="2006" spans="1:29" x14ac:dyDescent="0.35">
      <c r="A2006">
        <v>200114108</v>
      </c>
      <c r="B2006" s="1">
        <v>44011</v>
      </c>
      <c r="C2006" s="1">
        <v>44010</v>
      </c>
      <c r="D2006">
        <v>1330</v>
      </c>
      <c r="E2006">
        <v>1</v>
      </c>
      <c r="F2006" t="s">
        <v>36</v>
      </c>
      <c r="G2006">
        <v>185</v>
      </c>
      <c r="H2006">
        <v>2</v>
      </c>
      <c r="I2006">
        <v>740</v>
      </c>
      <c r="J2006" t="s">
        <v>224</v>
      </c>
      <c r="K2006">
        <v>329</v>
      </c>
      <c r="L2006">
        <v>51</v>
      </c>
      <c r="M2006" t="s">
        <v>30</v>
      </c>
      <c r="N2006" t="s">
        <v>31</v>
      </c>
      <c r="O2006">
        <v>203</v>
      </c>
      <c r="P2006" t="s">
        <v>101</v>
      </c>
      <c r="S2006" t="s">
        <v>40</v>
      </c>
      <c r="T2006" t="s">
        <v>41</v>
      </c>
      <c r="U2006">
        <v>740</v>
      </c>
      <c r="Y2006" t="s">
        <v>3555</v>
      </c>
      <c r="AA2006">
        <v>34.039700000000003</v>
      </c>
      <c r="AB2006">
        <v>-118.2538</v>
      </c>
      <c r="AC2006">
        <f t="shared" si="31"/>
        <v>0</v>
      </c>
    </row>
    <row r="2007" spans="1:29" x14ac:dyDescent="0.35">
      <c r="A2007">
        <v>201011581</v>
      </c>
      <c r="B2007" s="1">
        <v>44044</v>
      </c>
      <c r="C2007" s="1">
        <v>44043</v>
      </c>
      <c r="D2007">
        <v>2300</v>
      </c>
      <c r="E2007">
        <v>10</v>
      </c>
      <c r="F2007" t="s">
        <v>103</v>
      </c>
      <c r="G2007">
        <v>1045</v>
      </c>
      <c r="H2007">
        <v>1</v>
      </c>
      <c r="I2007">
        <v>420</v>
      </c>
      <c r="J2007" t="s">
        <v>352</v>
      </c>
      <c r="K2007" t="s">
        <v>3556</v>
      </c>
      <c r="L2007">
        <v>46</v>
      </c>
      <c r="M2007" t="s">
        <v>30</v>
      </c>
      <c r="N2007" t="s">
        <v>73</v>
      </c>
      <c r="O2007">
        <v>104</v>
      </c>
      <c r="P2007" t="s">
        <v>201</v>
      </c>
      <c r="S2007" t="s">
        <v>40</v>
      </c>
      <c r="T2007" t="s">
        <v>41</v>
      </c>
      <c r="U2007">
        <v>420</v>
      </c>
      <c r="Y2007" t="s">
        <v>3557</v>
      </c>
      <c r="AA2007">
        <v>34.1783</v>
      </c>
      <c r="AB2007">
        <v>-118.523</v>
      </c>
      <c r="AC2007">
        <f t="shared" si="31"/>
        <v>0</v>
      </c>
    </row>
    <row r="2008" spans="1:29" x14ac:dyDescent="0.35">
      <c r="A2008">
        <v>200510476</v>
      </c>
      <c r="B2008" s="1">
        <v>43993</v>
      </c>
      <c r="C2008" s="1">
        <v>43991</v>
      </c>
      <c r="D2008">
        <v>1730</v>
      </c>
      <c r="E2008">
        <v>5</v>
      </c>
      <c r="F2008" t="s">
        <v>98</v>
      </c>
      <c r="G2008">
        <v>563</v>
      </c>
      <c r="H2008">
        <v>2</v>
      </c>
      <c r="I2008">
        <v>901</v>
      </c>
      <c r="J2008" t="s">
        <v>210</v>
      </c>
      <c r="K2008" t="s">
        <v>3558</v>
      </c>
      <c r="L2008">
        <v>27</v>
      </c>
      <c r="M2008" t="s">
        <v>94</v>
      </c>
      <c r="N2008" t="s">
        <v>95</v>
      </c>
      <c r="O2008">
        <v>501</v>
      </c>
      <c r="P2008" t="s">
        <v>164</v>
      </c>
      <c r="S2008" t="s">
        <v>33</v>
      </c>
      <c r="T2008" t="s">
        <v>34</v>
      </c>
      <c r="U2008">
        <v>901</v>
      </c>
      <c r="Y2008" t="s">
        <v>3559</v>
      </c>
      <c r="AA2008">
        <v>33.732500000000002</v>
      </c>
      <c r="AB2008">
        <v>-118.2968</v>
      </c>
      <c r="AC2008">
        <f t="shared" si="31"/>
        <v>1</v>
      </c>
    </row>
    <row r="2009" spans="1:29" x14ac:dyDescent="0.35">
      <c r="A2009">
        <v>201009732</v>
      </c>
      <c r="B2009" s="1">
        <v>43949</v>
      </c>
      <c r="C2009" s="1">
        <v>43949</v>
      </c>
      <c r="D2009">
        <v>2300</v>
      </c>
      <c r="E2009">
        <v>10</v>
      </c>
      <c r="F2009" t="s">
        <v>103</v>
      </c>
      <c r="G2009">
        <v>1003</v>
      </c>
      <c r="H2009">
        <v>1</v>
      </c>
      <c r="I2009">
        <v>230</v>
      </c>
      <c r="J2009" t="s">
        <v>161</v>
      </c>
      <c r="K2009" t="s">
        <v>3560</v>
      </c>
      <c r="L2009">
        <v>33</v>
      </c>
      <c r="M2009" t="s">
        <v>94</v>
      </c>
      <c r="N2009" t="s">
        <v>31</v>
      </c>
      <c r="O2009">
        <v>103</v>
      </c>
      <c r="P2009" t="s">
        <v>146</v>
      </c>
      <c r="Q2009">
        <v>303</v>
      </c>
      <c r="R2009" t="s">
        <v>3561</v>
      </c>
      <c r="S2009" t="s">
        <v>84</v>
      </c>
      <c r="T2009" t="s">
        <v>85</v>
      </c>
      <c r="U2009">
        <v>230</v>
      </c>
      <c r="Y2009" t="s">
        <v>3028</v>
      </c>
      <c r="Z2009" t="s">
        <v>870</v>
      </c>
      <c r="AA2009">
        <v>34.208399999999997</v>
      </c>
      <c r="AB2009">
        <v>-118.536</v>
      </c>
      <c r="AC2009">
        <f t="shared" si="31"/>
        <v>0</v>
      </c>
    </row>
    <row r="2010" spans="1:29" x14ac:dyDescent="0.35">
      <c r="A2010">
        <v>200205367</v>
      </c>
      <c r="B2010" s="1">
        <v>43858</v>
      </c>
      <c r="C2010" s="1">
        <v>43858</v>
      </c>
      <c r="D2010">
        <v>2230</v>
      </c>
      <c r="E2010">
        <v>2</v>
      </c>
      <c r="F2010" t="s">
        <v>56</v>
      </c>
      <c r="G2010">
        <v>265</v>
      </c>
      <c r="H2010">
        <v>1</v>
      </c>
      <c r="I2010">
        <v>210</v>
      </c>
      <c r="J2010" t="s">
        <v>149</v>
      </c>
      <c r="K2010" t="s">
        <v>3562</v>
      </c>
      <c r="L2010">
        <v>33</v>
      </c>
      <c r="M2010" t="s">
        <v>30</v>
      </c>
      <c r="N2010" t="s">
        <v>95</v>
      </c>
      <c r="O2010">
        <v>101</v>
      </c>
      <c r="P2010" t="s">
        <v>32</v>
      </c>
      <c r="Q2010">
        <v>400</v>
      </c>
      <c r="R2010" t="s">
        <v>143</v>
      </c>
      <c r="S2010" t="s">
        <v>40</v>
      </c>
      <c r="T2010" t="s">
        <v>41</v>
      </c>
      <c r="U2010">
        <v>210</v>
      </c>
      <c r="Y2010" t="s">
        <v>1535</v>
      </c>
      <c r="Z2010" t="s">
        <v>802</v>
      </c>
      <c r="AA2010">
        <v>34.057000000000002</v>
      </c>
      <c r="AB2010">
        <v>-118.2779</v>
      </c>
      <c r="AC2010">
        <f t="shared" si="31"/>
        <v>0</v>
      </c>
    </row>
    <row r="2011" spans="1:29" x14ac:dyDescent="0.35">
      <c r="A2011">
        <v>200611305</v>
      </c>
      <c r="B2011" s="1">
        <v>43993</v>
      </c>
      <c r="C2011" s="1">
        <v>43993</v>
      </c>
      <c r="D2011">
        <v>700</v>
      </c>
      <c r="E2011">
        <v>6</v>
      </c>
      <c r="F2011" t="s">
        <v>91</v>
      </c>
      <c r="G2011">
        <v>646</v>
      </c>
      <c r="H2011">
        <v>2</v>
      </c>
      <c r="I2011">
        <v>888</v>
      </c>
      <c r="J2011" t="s">
        <v>250</v>
      </c>
      <c r="K2011">
        <v>1501</v>
      </c>
      <c r="L2011">
        <v>0</v>
      </c>
      <c r="M2011" t="s">
        <v>46</v>
      </c>
      <c r="N2011" t="s">
        <v>46</v>
      </c>
      <c r="O2011">
        <v>203</v>
      </c>
      <c r="P2011" t="s">
        <v>101</v>
      </c>
      <c r="S2011" t="s">
        <v>40</v>
      </c>
      <c r="T2011" t="s">
        <v>41</v>
      </c>
      <c r="U2011">
        <v>888</v>
      </c>
      <c r="Y2011" t="s">
        <v>3563</v>
      </c>
      <c r="AA2011">
        <v>34.099800000000002</v>
      </c>
      <c r="AB2011">
        <v>-118.3295</v>
      </c>
      <c r="AC2011">
        <f t="shared" si="31"/>
        <v>0</v>
      </c>
    </row>
    <row r="2012" spans="1:29" x14ac:dyDescent="0.35">
      <c r="A2012">
        <v>200205401</v>
      </c>
      <c r="B2012" s="1">
        <v>43858</v>
      </c>
      <c r="C2012" s="1">
        <v>43858</v>
      </c>
      <c r="D2012">
        <v>1100</v>
      </c>
      <c r="E2012">
        <v>2</v>
      </c>
      <c r="F2012" t="s">
        <v>56</v>
      </c>
      <c r="G2012">
        <v>248</v>
      </c>
      <c r="H2012">
        <v>2</v>
      </c>
      <c r="I2012">
        <v>860</v>
      </c>
      <c r="J2012" t="s">
        <v>2220</v>
      </c>
      <c r="K2012" t="s">
        <v>3564</v>
      </c>
      <c r="L2012">
        <v>21</v>
      </c>
      <c r="M2012" t="s">
        <v>94</v>
      </c>
      <c r="N2012" t="s">
        <v>163</v>
      </c>
      <c r="O2012">
        <v>502</v>
      </c>
      <c r="P2012" t="s">
        <v>47</v>
      </c>
      <c r="Q2012">
        <v>400</v>
      </c>
      <c r="R2012" t="s">
        <v>143</v>
      </c>
      <c r="S2012" t="s">
        <v>40</v>
      </c>
      <c r="T2012" t="s">
        <v>41</v>
      </c>
      <c r="U2012">
        <v>860</v>
      </c>
      <c r="Y2012" t="s">
        <v>1127</v>
      </c>
      <c r="AA2012">
        <v>34.057600000000001</v>
      </c>
      <c r="AB2012">
        <v>-118.26439999999999</v>
      </c>
      <c r="AC2012">
        <f t="shared" si="31"/>
        <v>0</v>
      </c>
    </row>
    <row r="2013" spans="1:29" x14ac:dyDescent="0.35">
      <c r="A2013">
        <v>200814235</v>
      </c>
      <c r="B2013" s="1">
        <v>44092</v>
      </c>
      <c r="C2013" s="1">
        <v>44053</v>
      </c>
      <c r="D2013">
        <v>1000</v>
      </c>
      <c r="E2013">
        <v>8</v>
      </c>
      <c r="F2013" t="s">
        <v>109</v>
      </c>
      <c r="G2013">
        <v>803</v>
      </c>
      <c r="H2013">
        <v>2</v>
      </c>
      <c r="I2013">
        <v>354</v>
      </c>
      <c r="J2013" t="s">
        <v>167</v>
      </c>
      <c r="K2013" t="s">
        <v>3565</v>
      </c>
      <c r="L2013">
        <v>49</v>
      </c>
      <c r="M2013" t="s">
        <v>30</v>
      </c>
      <c r="N2013" t="s">
        <v>73</v>
      </c>
      <c r="O2013">
        <v>501</v>
      </c>
      <c r="P2013" t="s">
        <v>164</v>
      </c>
      <c r="S2013" t="s">
        <v>40</v>
      </c>
      <c r="T2013" t="s">
        <v>41</v>
      </c>
      <c r="U2013">
        <v>354</v>
      </c>
      <c r="Y2013" t="s">
        <v>3566</v>
      </c>
      <c r="AA2013">
        <v>34.094900000000003</v>
      </c>
      <c r="AB2013">
        <v>-118.5111</v>
      </c>
      <c r="AC2013">
        <f t="shared" si="31"/>
        <v>0</v>
      </c>
    </row>
    <row r="2014" spans="1:29" x14ac:dyDescent="0.35">
      <c r="A2014">
        <v>200705366</v>
      </c>
      <c r="B2014" s="1">
        <v>43859</v>
      </c>
      <c r="C2014" s="1">
        <v>43859</v>
      </c>
      <c r="D2014">
        <v>1105</v>
      </c>
      <c r="E2014">
        <v>7</v>
      </c>
      <c r="F2014" t="s">
        <v>28</v>
      </c>
      <c r="G2014">
        <v>721</v>
      </c>
      <c r="H2014">
        <v>1</v>
      </c>
      <c r="I2014">
        <v>343</v>
      </c>
      <c r="J2014" t="s">
        <v>50</v>
      </c>
      <c r="K2014">
        <v>325</v>
      </c>
      <c r="L2014">
        <v>46</v>
      </c>
      <c r="M2014" t="s">
        <v>30</v>
      </c>
      <c r="N2014" t="s">
        <v>73</v>
      </c>
      <c r="O2014">
        <v>416</v>
      </c>
      <c r="P2014" t="s">
        <v>3567</v>
      </c>
      <c r="S2014" t="s">
        <v>40</v>
      </c>
      <c r="T2014" t="s">
        <v>41</v>
      </c>
      <c r="U2014">
        <v>343</v>
      </c>
      <c r="Y2014" t="s">
        <v>583</v>
      </c>
      <c r="AA2014">
        <v>34.076099999999997</v>
      </c>
      <c r="AB2014">
        <v>-118.3766</v>
      </c>
      <c r="AC2014">
        <f t="shared" si="31"/>
        <v>0</v>
      </c>
    </row>
    <row r="2015" spans="1:29" x14ac:dyDescent="0.35">
      <c r="A2015">
        <v>200807440</v>
      </c>
      <c r="B2015" s="1">
        <v>43906</v>
      </c>
      <c r="C2015" s="1">
        <v>43899</v>
      </c>
      <c r="D2015">
        <v>2000</v>
      </c>
      <c r="E2015">
        <v>8</v>
      </c>
      <c r="F2015" t="s">
        <v>109</v>
      </c>
      <c r="G2015">
        <v>884</v>
      </c>
      <c r="H2015">
        <v>2</v>
      </c>
      <c r="I2015">
        <v>624</v>
      </c>
      <c r="J2015" t="s">
        <v>171</v>
      </c>
      <c r="K2015">
        <v>447</v>
      </c>
      <c r="L2015">
        <v>23</v>
      </c>
      <c r="M2015" t="s">
        <v>94</v>
      </c>
      <c r="N2015" t="s">
        <v>163</v>
      </c>
      <c r="O2015">
        <v>203</v>
      </c>
      <c r="P2015" t="s">
        <v>101</v>
      </c>
      <c r="Q2015">
        <v>500</v>
      </c>
      <c r="R2015" t="s">
        <v>184</v>
      </c>
      <c r="S2015" t="s">
        <v>84</v>
      </c>
      <c r="T2015" t="s">
        <v>85</v>
      </c>
      <c r="U2015">
        <v>624</v>
      </c>
      <c r="Y2015" t="s">
        <v>3568</v>
      </c>
      <c r="AA2015">
        <v>34.0383</v>
      </c>
      <c r="AB2015">
        <v>-118.4324</v>
      </c>
      <c r="AC2015">
        <f t="shared" si="31"/>
        <v>0</v>
      </c>
    </row>
    <row r="2016" spans="1:29" x14ac:dyDescent="0.35">
      <c r="A2016">
        <v>200414612</v>
      </c>
      <c r="B2016" s="1">
        <v>44139</v>
      </c>
      <c r="C2016" s="1">
        <v>44139</v>
      </c>
      <c r="D2016">
        <v>1945</v>
      </c>
      <c r="E2016">
        <v>4</v>
      </c>
      <c r="F2016" t="s">
        <v>54</v>
      </c>
      <c r="G2016">
        <v>437</v>
      </c>
      <c r="H2016">
        <v>2</v>
      </c>
      <c r="I2016">
        <v>626</v>
      </c>
      <c r="J2016" t="s">
        <v>141</v>
      </c>
      <c r="K2016" t="s">
        <v>3569</v>
      </c>
      <c r="L2016">
        <v>31</v>
      </c>
      <c r="M2016" t="s">
        <v>94</v>
      </c>
      <c r="N2016" t="s">
        <v>95</v>
      </c>
      <c r="O2016">
        <v>501</v>
      </c>
      <c r="P2016" t="s">
        <v>164</v>
      </c>
      <c r="Q2016">
        <v>400</v>
      </c>
      <c r="R2016" t="s">
        <v>143</v>
      </c>
      <c r="S2016" t="s">
        <v>84</v>
      </c>
      <c r="T2016" t="s">
        <v>85</v>
      </c>
      <c r="U2016">
        <v>626</v>
      </c>
      <c r="Y2016" t="s">
        <v>3570</v>
      </c>
      <c r="AA2016">
        <v>34.072800000000001</v>
      </c>
      <c r="AB2016">
        <v>-118.1829</v>
      </c>
      <c r="AC2016">
        <f t="shared" si="31"/>
        <v>0</v>
      </c>
    </row>
    <row r="2017" spans="1:29" x14ac:dyDescent="0.35">
      <c r="A2017">
        <v>201215269</v>
      </c>
      <c r="B2017" s="1">
        <v>44006</v>
      </c>
      <c r="C2017" s="1">
        <v>44006</v>
      </c>
      <c r="D2017">
        <v>945</v>
      </c>
      <c r="E2017">
        <v>12</v>
      </c>
      <c r="F2017" t="s">
        <v>68</v>
      </c>
      <c r="G2017">
        <v>1233</v>
      </c>
      <c r="H2017">
        <v>2</v>
      </c>
      <c r="I2017">
        <v>888</v>
      </c>
      <c r="J2017" t="s">
        <v>250</v>
      </c>
      <c r="K2017">
        <v>913</v>
      </c>
      <c r="L2017">
        <v>32</v>
      </c>
      <c r="M2017" t="s">
        <v>30</v>
      </c>
      <c r="N2017" t="s">
        <v>163</v>
      </c>
      <c r="O2017">
        <v>203</v>
      </c>
      <c r="P2017" t="s">
        <v>101</v>
      </c>
      <c r="S2017" t="s">
        <v>40</v>
      </c>
      <c r="T2017" t="s">
        <v>41</v>
      </c>
      <c r="U2017">
        <v>888</v>
      </c>
      <c r="Y2017" t="s">
        <v>1893</v>
      </c>
      <c r="AA2017">
        <v>33.989100000000001</v>
      </c>
      <c r="AB2017">
        <v>-118.3125</v>
      </c>
      <c r="AC2017">
        <f t="shared" si="31"/>
        <v>0</v>
      </c>
    </row>
    <row r="2018" spans="1:29" x14ac:dyDescent="0.35">
      <c r="A2018">
        <v>200715686</v>
      </c>
      <c r="B2018" s="1">
        <v>44141</v>
      </c>
      <c r="C2018" s="1">
        <v>44136</v>
      </c>
      <c r="D2018">
        <v>1700</v>
      </c>
      <c r="E2018">
        <v>7</v>
      </c>
      <c r="F2018" t="s">
        <v>28</v>
      </c>
      <c r="G2018">
        <v>759</v>
      </c>
      <c r="H2018">
        <v>1</v>
      </c>
      <c r="I2018">
        <v>440</v>
      </c>
      <c r="J2018" t="s">
        <v>213</v>
      </c>
      <c r="K2018" t="s">
        <v>761</v>
      </c>
      <c r="L2018">
        <v>75</v>
      </c>
      <c r="M2018" t="s">
        <v>30</v>
      </c>
      <c r="N2018" t="s">
        <v>163</v>
      </c>
      <c r="O2018">
        <v>102</v>
      </c>
      <c r="P2018" t="s">
        <v>186</v>
      </c>
      <c r="S2018" t="s">
        <v>40</v>
      </c>
      <c r="T2018" t="s">
        <v>41</v>
      </c>
      <c r="U2018">
        <v>440</v>
      </c>
      <c r="Y2018" t="s">
        <v>425</v>
      </c>
      <c r="Z2018" t="s">
        <v>308</v>
      </c>
      <c r="AA2018">
        <v>34.047800000000002</v>
      </c>
      <c r="AB2018">
        <v>-118.3265</v>
      </c>
      <c r="AC2018">
        <f t="shared" si="31"/>
        <v>0</v>
      </c>
    </row>
    <row r="2019" spans="1:29" x14ac:dyDescent="0.35">
      <c r="A2019">
        <v>200207186</v>
      </c>
      <c r="B2019" s="1">
        <v>43892</v>
      </c>
      <c r="C2019" s="1">
        <v>43891</v>
      </c>
      <c r="D2019">
        <v>1000</v>
      </c>
      <c r="E2019">
        <v>2</v>
      </c>
      <c r="F2019" t="s">
        <v>56</v>
      </c>
      <c r="G2019">
        <v>256</v>
      </c>
      <c r="H2019">
        <v>1</v>
      </c>
      <c r="I2019">
        <v>420</v>
      </c>
      <c r="J2019" t="s">
        <v>352</v>
      </c>
      <c r="K2019" t="s">
        <v>3401</v>
      </c>
      <c r="L2019">
        <v>34</v>
      </c>
      <c r="M2019" t="s">
        <v>30</v>
      </c>
      <c r="N2019" t="s">
        <v>95</v>
      </c>
      <c r="O2019">
        <v>101</v>
      </c>
      <c r="P2019" t="s">
        <v>32</v>
      </c>
      <c r="S2019" t="s">
        <v>40</v>
      </c>
      <c r="T2019" t="s">
        <v>41</v>
      </c>
      <c r="U2019">
        <v>420</v>
      </c>
      <c r="Y2019" t="s">
        <v>3571</v>
      </c>
      <c r="AA2019">
        <v>34.058500000000002</v>
      </c>
      <c r="AB2019">
        <v>-118.27249999999999</v>
      </c>
      <c r="AC2019">
        <f t="shared" si="31"/>
        <v>0</v>
      </c>
    </row>
    <row r="2020" spans="1:29" x14ac:dyDescent="0.35">
      <c r="A2020">
        <v>200706934</v>
      </c>
      <c r="B2020" s="1">
        <v>43893</v>
      </c>
      <c r="C2020" s="1">
        <v>43893</v>
      </c>
      <c r="D2020">
        <v>1730</v>
      </c>
      <c r="E2020">
        <v>7</v>
      </c>
      <c r="F2020" t="s">
        <v>28</v>
      </c>
      <c r="G2020">
        <v>732</v>
      </c>
      <c r="H2020">
        <v>1</v>
      </c>
      <c r="I2020">
        <v>341</v>
      </c>
      <c r="J2020" t="s">
        <v>157</v>
      </c>
      <c r="L2020">
        <v>28</v>
      </c>
      <c r="M2020" t="s">
        <v>94</v>
      </c>
      <c r="N2020" t="s">
        <v>31</v>
      </c>
      <c r="O2020">
        <v>242</v>
      </c>
      <c r="P2020" t="s">
        <v>511</v>
      </c>
      <c r="S2020" t="s">
        <v>40</v>
      </c>
      <c r="T2020" t="s">
        <v>41</v>
      </c>
      <c r="U2020">
        <v>341</v>
      </c>
      <c r="Y2020" t="s">
        <v>1218</v>
      </c>
      <c r="AA2020">
        <v>34.066499999999998</v>
      </c>
      <c r="AB2020">
        <v>-118.36620000000001</v>
      </c>
      <c r="AC2020">
        <f t="shared" si="31"/>
        <v>0</v>
      </c>
    </row>
    <row r="2021" spans="1:29" x14ac:dyDescent="0.35">
      <c r="A2021">
        <v>201007653</v>
      </c>
      <c r="B2021" s="1">
        <v>43920</v>
      </c>
      <c r="C2021" s="1">
        <v>43920</v>
      </c>
      <c r="D2021">
        <v>1330</v>
      </c>
      <c r="E2021">
        <v>10</v>
      </c>
      <c r="F2021" t="s">
        <v>103</v>
      </c>
      <c r="G2021">
        <v>1039</v>
      </c>
      <c r="H2021">
        <v>2</v>
      </c>
      <c r="I2021">
        <v>626</v>
      </c>
      <c r="J2021" t="s">
        <v>141</v>
      </c>
      <c r="K2021" t="s">
        <v>3572</v>
      </c>
      <c r="L2021">
        <v>41</v>
      </c>
      <c r="M2021" t="s">
        <v>94</v>
      </c>
      <c r="N2021" t="s">
        <v>95</v>
      </c>
      <c r="O2021">
        <v>502</v>
      </c>
      <c r="P2021" t="s">
        <v>47</v>
      </c>
      <c r="Q2021">
        <v>400</v>
      </c>
      <c r="R2021" t="s">
        <v>143</v>
      </c>
      <c r="S2021" t="s">
        <v>33</v>
      </c>
      <c r="T2021" t="s">
        <v>34</v>
      </c>
      <c r="U2021">
        <v>626</v>
      </c>
      <c r="Y2021" t="s">
        <v>851</v>
      </c>
      <c r="AA2021">
        <v>34.193899999999999</v>
      </c>
      <c r="AB2021">
        <v>-118.4836</v>
      </c>
      <c r="AC2021">
        <f t="shared" si="31"/>
        <v>1</v>
      </c>
    </row>
    <row r="2022" spans="1:29" x14ac:dyDescent="0.35">
      <c r="A2022">
        <v>201227065</v>
      </c>
      <c r="B2022" s="1">
        <v>44189</v>
      </c>
      <c r="C2022" s="1">
        <v>44189</v>
      </c>
      <c r="D2022">
        <v>600</v>
      </c>
      <c r="E2022">
        <v>12</v>
      </c>
      <c r="F2022" t="s">
        <v>68</v>
      </c>
      <c r="G2022">
        <v>1243</v>
      </c>
      <c r="H2022">
        <v>1</v>
      </c>
      <c r="I2022">
        <v>440</v>
      </c>
      <c r="J2022" t="s">
        <v>213</v>
      </c>
      <c r="K2022" t="s">
        <v>3573</v>
      </c>
      <c r="L2022">
        <v>0</v>
      </c>
      <c r="M2022" t="s">
        <v>46</v>
      </c>
      <c r="N2022" t="s">
        <v>46</v>
      </c>
      <c r="O2022">
        <v>206</v>
      </c>
      <c r="P2022" t="s">
        <v>3574</v>
      </c>
      <c r="S2022" t="s">
        <v>40</v>
      </c>
      <c r="T2022" t="s">
        <v>41</v>
      </c>
      <c r="U2022">
        <v>440</v>
      </c>
      <c r="Y2022" t="s">
        <v>3575</v>
      </c>
      <c r="AA2022">
        <v>33.980600000000003</v>
      </c>
      <c r="AB2022">
        <v>-118.309</v>
      </c>
      <c r="AC2022">
        <f t="shared" si="31"/>
        <v>0</v>
      </c>
    </row>
    <row r="2023" spans="1:29" x14ac:dyDescent="0.35">
      <c r="A2023">
        <v>200618102</v>
      </c>
      <c r="B2023" s="1">
        <v>44151</v>
      </c>
      <c r="C2023" s="1">
        <v>44151</v>
      </c>
      <c r="D2023">
        <v>1430</v>
      </c>
      <c r="E2023">
        <v>6</v>
      </c>
      <c r="F2023" t="s">
        <v>91</v>
      </c>
      <c r="G2023">
        <v>645</v>
      </c>
      <c r="H2023">
        <v>2</v>
      </c>
      <c r="I2023">
        <v>624</v>
      </c>
      <c r="J2023" t="s">
        <v>171</v>
      </c>
      <c r="K2023" t="s">
        <v>3576</v>
      </c>
      <c r="L2023">
        <v>31</v>
      </c>
      <c r="M2023" t="s">
        <v>30</v>
      </c>
      <c r="N2023" t="s">
        <v>73</v>
      </c>
      <c r="O2023">
        <v>102</v>
      </c>
      <c r="P2023" t="s">
        <v>186</v>
      </c>
      <c r="Q2023">
        <v>400</v>
      </c>
      <c r="R2023" t="s">
        <v>143</v>
      </c>
      <c r="S2023" t="s">
        <v>40</v>
      </c>
      <c r="T2023" t="s">
        <v>41</v>
      </c>
      <c r="U2023">
        <v>624</v>
      </c>
      <c r="Y2023" t="s">
        <v>121</v>
      </c>
      <c r="Z2023" t="s">
        <v>96</v>
      </c>
      <c r="AA2023">
        <v>0</v>
      </c>
      <c r="AB2023">
        <v>0</v>
      </c>
      <c r="AC2023">
        <f t="shared" si="31"/>
        <v>0</v>
      </c>
    </row>
    <row r="2024" spans="1:29" x14ac:dyDescent="0.35">
      <c r="A2024">
        <v>201014880</v>
      </c>
      <c r="B2024" s="1">
        <v>44144</v>
      </c>
      <c r="C2024" s="1">
        <v>44143</v>
      </c>
      <c r="D2024">
        <v>1200</v>
      </c>
      <c r="E2024">
        <v>10</v>
      </c>
      <c r="F2024" t="s">
        <v>103</v>
      </c>
      <c r="G2024">
        <v>1039</v>
      </c>
      <c r="H2024">
        <v>1</v>
      </c>
      <c r="I2024">
        <v>510</v>
      </c>
      <c r="J2024" t="s">
        <v>29</v>
      </c>
      <c r="L2024">
        <v>0</v>
      </c>
      <c r="O2024">
        <v>101</v>
      </c>
      <c r="P2024" t="s">
        <v>32</v>
      </c>
      <c r="S2024" t="s">
        <v>40</v>
      </c>
      <c r="T2024" t="s">
        <v>41</v>
      </c>
      <c r="U2024">
        <v>510</v>
      </c>
      <c r="Y2024" t="s">
        <v>3577</v>
      </c>
      <c r="AA2024">
        <v>34.193899999999999</v>
      </c>
      <c r="AB2024">
        <v>-118.4756</v>
      </c>
      <c r="AC2024">
        <f t="shared" si="31"/>
        <v>0</v>
      </c>
    </row>
    <row r="2025" spans="1:29" x14ac:dyDescent="0.35">
      <c r="A2025">
        <v>201214519</v>
      </c>
      <c r="B2025" s="1">
        <v>43992</v>
      </c>
      <c r="C2025" s="1">
        <v>43992</v>
      </c>
      <c r="D2025">
        <v>130</v>
      </c>
      <c r="E2025">
        <v>12</v>
      </c>
      <c r="F2025" t="s">
        <v>68</v>
      </c>
      <c r="G2025">
        <v>1268</v>
      </c>
      <c r="H2025">
        <v>2</v>
      </c>
      <c r="I2025">
        <v>626</v>
      </c>
      <c r="J2025" t="s">
        <v>141</v>
      </c>
      <c r="K2025" t="s">
        <v>3578</v>
      </c>
      <c r="L2025">
        <v>59</v>
      </c>
      <c r="M2025" t="s">
        <v>94</v>
      </c>
      <c r="N2025" t="s">
        <v>163</v>
      </c>
      <c r="O2025">
        <v>502</v>
      </c>
      <c r="P2025" t="s">
        <v>47</v>
      </c>
      <c r="Q2025">
        <v>400</v>
      </c>
      <c r="R2025" t="s">
        <v>143</v>
      </c>
      <c r="S2025" t="s">
        <v>40</v>
      </c>
      <c r="T2025" t="s">
        <v>41</v>
      </c>
      <c r="U2025">
        <v>626</v>
      </c>
      <c r="Y2025" t="s">
        <v>3579</v>
      </c>
      <c r="AA2025">
        <v>33.9651</v>
      </c>
      <c r="AB2025">
        <v>-118.27679999999999</v>
      </c>
      <c r="AC2025">
        <f t="shared" si="31"/>
        <v>0</v>
      </c>
    </row>
    <row r="2026" spans="1:29" x14ac:dyDescent="0.35">
      <c r="A2026">
        <v>200810126</v>
      </c>
      <c r="B2026" s="1">
        <v>43981</v>
      </c>
      <c r="C2026" s="1">
        <v>43981</v>
      </c>
      <c r="D2026">
        <v>30</v>
      </c>
      <c r="E2026">
        <v>8</v>
      </c>
      <c r="F2026" t="s">
        <v>109</v>
      </c>
      <c r="G2026">
        <v>827</v>
      </c>
      <c r="H2026">
        <v>1</v>
      </c>
      <c r="I2026">
        <v>230</v>
      </c>
      <c r="J2026" t="s">
        <v>161</v>
      </c>
      <c r="K2026" t="s">
        <v>3580</v>
      </c>
      <c r="L2026">
        <v>56</v>
      </c>
      <c r="M2026" t="s">
        <v>30</v>
      </c>
      <c r="N2026" t="s">
        <v>73</v>
      </c>
      <c r="O2026">
        <v>502</v>
      </c>
      <c r="P2026" t="s">
        <v>47</v>
      </c>
      <c r="Q2026">
        <v>400</v>
      </c>
      <c r="R2026" t="s">
        <v>143</v>
      </c>
      <c r="S2026" t="s">
        <v>40</v>
      </c>
      <c r="T2026" t="s">
        <v>41</v>
      </c>
      <c r="U2026">
        <v>230</v>
      </c>
      <c r="Y2026" t="s">
        <v>2839</v>
      </c>
      <c r="AA2026">
        <v>34.057699999999997</v>
      </c>
      <c r="AB2026">
        <v>-118.46810000000001</v>
      </c>
      <c r="AC2026">
        <f t="shared" si="31"/>
        <v>0</v>
      </c>
    </row>
    <row r="2027" spans="1:29" x14ac:dyDescent="0.35">
      <c r="A2027">
        <v>201206932</v>
      </c>
      <c r="B2027" s="1">
        <v>43872</v>
      </c>
      <c r="C2027" s="1">
        <v>43872</v>
      </c>
      <c r="D2027">
        <v>1540</v>
      </c>
      <c r="E2027">
        <v>12</v>
      </c>
      <c r="F2027" t="s">
        <v>68</v>
      </c>
      <c r="G2027">
        <v>1251</v>
      </c>
      <c r="H2027">
        <v>1</v>
      </c>
      <c r="I2027">
        <v>210</v>
      </c>
      <c r="J2027" t="s">
        <v>149</v>
      </c>
      <c r="K2027" t="s">
        <v>3581</v>
      </c>
      <c r="L2027">
        <v>73</v>
      </c>
      <c r="M2027" t="s">
        <v>30</v>
      </c>
      <c r="N2027" t="s">
        <v>163</v>
      </c>
      <c r="O2027">
        <v>502</v>
      </c>
      <c r="P2027" t="s">
        <v>47</v>
      </c>
      <c r="Q2027">
        <v>200</v>
      </c>
      <c r="R2027" t="s">
        <v>663</v>
      </c>
      <c r="S2027" t="s">
        <v>84</v>
      </c>
      <c r="T2027" t="s">
        <v>85</v>
      </c>
      <c r="U2027">
        <v>210</v>
      </c>
      <c r="Y2027" t="s">
        <v>3582</v>
      </c>
      <c r="AA2027">
        <v>33.972700000000003</v>
      </c>
      <c r="AB2027">
        <v>-118.3309</v>
      </c>
      <c r="AC2027">
        <f t="shared" si="31"/>
        <v>0</v>
      </c>
    </row>
    <row r="2028" spans="1:29" x14ac:dyDescent="0.35">
      <c r="A2028">
        <v>200609752</v>
      </c>
      <c r="B2028" s="1">
        <v>43950</v>
      </c>
      <c r="C2028" s="1">
        <v>43942</v>
      </c>
      <c r="D2028">
        <v>920</v>
      </c>
      <c r="E2028">
        <v>6</v>
      </c>
      <c r="F2028" t="s">
        <v>91</v>
      </c>
      <c r="G2028">
        <v>644</v>
      </c>
      <c r="H2028">
        <v>1</v>
      </c>
      <c r="I2028">
        <v>341</v>
      </c>
      <c r="J2028" t="s">
        <v>157</v>
      </c>
      <c r="K2028" t="s">
        <v>3583</v>
      </c>
      <c r="L2028">
        <v>59</v>
      </c>
      <c r="M2028" t="s">
        <v>30</v>
      </c>
      <c r="N2028" t="s">
        <v>73</v>
      </c>
      <c r="O2028">
        <v>119</v>
      </c>
      <c r="P2028" t="s">
        <v>333</v>
      </c>
      <c r="S2028" t="s">
        <v>40</v>
      </c>
      <c r="T2028" t="s">
        <v>41</v>
      </c>
      <c r="U2028">
        <v>341</v>
      </c>
      <c r="Y2028" t="s">
        <v>3584</v>
      </c>
      <c r="AA2028">
        <v>34.096200000000003</v>
      </c>
      <c r="AB2028">
        <v>-118.35169999999999</v>
      </c>
      <c r="AC2028">
        <f t="shared" si="31"/>
        <v>0</v>
      </c>
    </row>
    <row r="2029" spans="1:29" x14ac:dyDescent="0.35">
      <c r="A2029">
        <v>200816103</v>
      </c>
      <c r="B2029" s="1">
        <v>44131</v>
      </c>
      <c r="C2029" s="1">
        <v>44131</v>
      </c>
      <c r="D2029">
        <v>1355</v>
      </c>
      <c r="E2029">
        <v>8</v>
      </c>
      <c r="F2029" t="s">
        <v>109</v>
      </c>
      <c r="G2029">
        <v>833</v>
      </c>
      <c r="H2029">
        <v>2</v>
      </c>
      <c r="I2029">
        <v>860</v>
      </c>
      <c r="J2029" t="s">
        <v>2220</v>
      </c>
      <c r="K2029">
        <v>500</v>
      </c>
      <c r="L2029">
        <v>20</v>
      </c>
      <c r="M2029" t="s">
        <v>94</v>
      </c>
      <c r="N2029" t="s">
        <v>31</v>
      </c>
      <c r="O2029">
        <v>102</v>
      </c>
      <c r="P2029" t="s">
        <v>186</v>
      </c>
      <c r="Q2029">
        <v>400</v>
      </c>
      <c r="R2029" t="s">
        <v>143</v>
      </c>
      <c r="S2029" t="s">
        <v>33</v>
      </c>
      <c r="T2029" t="s">
        <v>34</v>
      </c>
      <c r="U2029">
        <v>860</v>
      </c>
      <c r="Y2029" t="s">
        <v>3585</v>
      </c>
      <c r="AA2029">
        <v>34.058100000000003</v>
      </c>
      <c r="AB2029">
        <v>-118.4434</v>
      </c>
      <c r="AC2029">
        <f t="shared" si="31"/>
        <v>1</v>
      </c>
    </row>
    <row r="2030" spans="1:29" x14ac:dyDescent="0.35">
      <c r="A2030">
        <v>200511829</v>
      </c>
      <c r="B2030" s="1">
        <v>44026</v>
      </c>
      <c r="C2030" s="1">
        <v>44022</v>
      </c>
      <c r="D2030">
        <v>2145</v>
      </c>
      <c r="E2030">
        <v>5</v>
      </c>
      <c r="F2030" t="s">
        <v>98</v>
      </c>
      <c r="G2030">
        <v>562</v>
      </c>
      <c r="H2030">
        <v>2</v>
      </c>
      <c r="I2030">
        <v>626</v>
      </c>
      <c r="J2030" t="s">
        <v>141</v>
      </c>
      <c r="K2030" t="s">
        <v>3586</v>
      </c>
      <c r="L2030">
        <v>28</v>
      </c>
      <c r="M2030" t="s">
        <v>94</v>
      </c>
      <c r="N2030" t="s">
        <v>95</v>
      </c>
      <c r="O2030">
        <v>502</v>
      </c>
      <c r="P2030" t="s">
        <v>47</v>
      </c>
      <c r="Q2030">
        <v>400</v>
      </c>
      <c r="R2030" t="s">
        <v>143</v>
      </c>
      <c r="S2030" t="s">
        <v>84</v>
      </c>
      <c r="T2030" t="s">
        <v>85</v>
      </c>
      <c r="U2030">
        <v>626</v>
      </c>
      <c r="Y2030" t="s">
        <v>3587</v>
      </c>
      <c r="AA2030">
        <v>33.732599999999998</v>
      </c>
      <c r="AB2030">
        <v>-118.30500000000001</v>
      </c>
      <c r="AC2030">
        <f t="shared" si="31"/>
        <v>0</v>
      </c>
    </row>
    <row r="2031" spans="1:29" x14ac:dyDescent="0.35">
      <c r="A2031">
        <v>200817541</v>
      </c>
      <c r="B2031" s="1">
        <v>44179</v>
      </c>
      <c r="C2031" s="1">
        <v>44177</v>
      </c>
      <c r="D2031">
        <v>1300</v>
      </c>
      <c r="E2031">
        <v>8</v>
      </c>
      <c r="F2031" t="s">
        <v>109</v>
      </c>
      <c r="G2031">
        <v>834</v>
      </c>
      <c r="H2031">
        <v>1</v>
      </c>
      <c r="I2031">
        <v>510</v>
      </c>
      <c r="J2031" t="s">
        <v>29</v>
      </c>
      <c r="L2031">
        <v>0</v>
      </c>
      <c r="O2031">
        <v>707</v>
      </c>
      <c r="P2031" t="s">
        <v>280</v>
      </c>
      <c r="S2031" t="s">
        <v>40</v>
      </c>
      <c r="T2031" t="s">
        <v>41</v>
      </c>
      <c r="U2031">
        <v>510</v>
      </c>
      <c r="Y2031" t="s">
        <v>3588</v>
      </c>
      <c r="AA2031">
        <v>34.055399999999999</v>
      </c>
      <c r="AB2031">
        <v>-118.42919999999999</v>
      </c>
      <c r="AC2031">
        <f t="shared" si="31"/>
        <v>0</v>
      </c>
    </row>
    <row r="2032" spans="1:29" x14ac:dyDescent="0.35">
      <c r="A2032">
        <v>200206982</v>
      </c>
      <c r="B2032" s="1">
        <v>43888</v>
      </c>
      <c r="C2032" s="1">
        <v>43888</v>
      </c>
      <c r="D2032">
        <v>2040</v>
      </c>
      <c r="E2032">
        <v>2</v>
      </c>
      <c r="F2032" t="s">
        <v>56</v>
      </c>
      <c r="G2032">
        <v>237</v>
      </c>
      <c r="H2032">
        <v>2</v>
      </c>
      <c r="I2032">
        <v>626</v>
      </c>
      <c r="J2032" t="s">
        <v>141</v>
      </c>
      <c r="K2032" t="s">
        <v>3589</v>
      </c>
      <c r="L2032">
        <v>25</v>
      </c>
      <c r="M2032" t="s">
        <v>30</v>
      </c>
      <c r="N2032" t="s">
        <v>95</v>
      </c>
      <c r="O2032">
        <v>101</v>
      </c>
      <c r="P2032" t="s">
        <v>32</v>
      </c>
      <c r="Q2032">
        <v>500</v>
      </c>
      <c r="R2032" t="s">
        <v>184</v>
      </c>
      <c r="S2032" t="s">
        <v>84</v>
      </c>
      <c r="T2032" t="s">
        <v>85</v>
      </c>
      <c r="U2032">
        <v>626</v>
      </c>
      <c r="Y2032" t="s">
        <v>1727</v>
      </c>
      <c r="Z2032" t="s">
        <v>3590</v>
      </c>
      <c r="AA2032">
        <v>34.063400000000001</v>
      </c>
      <c r="AB2032">
        <v>-118.26300000000001</v>
      </c>
      <c r="AC2032">
        <f t="shared" si="31"/>
        <v>0</v>
      </c>
    </row>
    <row r="2033" spans="1:29" x14ac:dyDescent="0.35">
      <c r="A2033">
        <v>200511712</v>
      </c>
      <c r="B2033" s="1">
        <v>44024</v>
      </c>
      <c r="C2033" s="1">
        <v>44023</v>
      </c>
      <c r="D2033">
        <v>2130</v>
      </c>
      <c r="E2033">
        <v>5</v>
      </c>
      <c r="F2033" t="s">
        <v>98</v>
      </c>
      <c r="G2033">
        <v>558</v>
      </c>
      <c r="H2033">
        <v>1</v>
      </c>
      <c r="I2033">
        <v>510</v>
      </c>
      <c r="J2033" t="s">
        <v>29</v>
      </c>
      <c r="L2033">
        <v>0</v>
      </c>
      <c r="O2033">
        <v>108</v>
      </c>
      <c r="P2033" t="s">
        <v>105</v>
      </c>
      <c r="S2033" t="s">
        <v>40</v>
      </c>
      <c r="T2033" t="s">
        <v>41</v>
      </c>
      <c r="U2033">
        <v>510</v>
      </c>
      <c r="Y2033" t="s">
        <v>3591</v>
      </c>
      <c r="AA2033">
        <v>33.744199999999999</v>
      </c>
      <c r="AB2033">
        <v>-118.2817</v>
      </c>
      <c r="AC2033">
        <f t="shared" si="31"/>
        <v>0</v>
      </c>
    </row>
    <row r="2034" spans="1:29" x14ac:dyDescent="0.35">
      <c r="A2034">
        <v>201109670</v>
      </c>
      <c r="B2034" s="1">
        <v>43969</v>
      </c>
      <c r="C2034" s="1">
        <v>43968</v>
      </c>
      <c r="D2034">
        <v>1700</v>
      </c>
      <c r="E2034">
        <v>11</v>
      </c>
      <c r="F2034" t="s">
        <v>64</v>
      </c>
      <c r="G2034">
        <v>1162</v>
      </c>
      <c r="H2034">
        <v>2</v>
      </c>
      <c r="I2034">
        <v>624</v>
      </c>
      <c r="J2034" t="s">
        <v>171</v>
      </c>
      <c r="K2034" t="s">
        <v>3592</v>
      </c>
      <c r="L2034">
        <v>23</v>
      </c>
      <c r="M2034" t="s">
        <v>94</v>
      </c>
      <c r="N2034" t="s">
        <v>73</v>
      </c>
      <c r="O2034">
        <v>501</v>
      </c>
      <c r="P2034" t="s">
        <v>164</v>
      </c>
      <c r="Q2034">
        <v>500</v>
      </c>
      <c r="R2034" t="s">
        <v>184</v>
      </c>
      <c r="S2034" t="s">
        <v>84</v>
      </c>
      <c r="T2034" t="s">
        <v>85</v>
      </c>
      <c r="U2034">
        <v>624</v>
      </c>
      <c r="V2034">
        <v>998</v>
      </c>
      <c r="Y2034" t="s">
        <v>3593</v>
      </c>
      <c r="AA2034">
        <v>34.093499999999999</v>
      </c>
      <c r="AB2034">
        <v>-118.28660000000001</v>
      </c>
      <c r="AC2034">
        <f t="shared" si="31"/>
        <v>0</v>
      </c>
    </row>
    <row r="2035" spans="1:29" x14ac:dyDescent="0.35">
      <c r="A2035">
        <v>201209022</v>
      </c>
      <c r="B2035" s="1">
        <v>43901</v>
      </c>
      <c r="C2035" s="1">
        <v>43896</v>
      </c>
      <c r="D2035">
        <v>130</v>
      </c>
      <c r="E2035">
        <v>12</v>
      </c>
      <c r="F2035" t="s">
        <v>68</v>
      </c>
      <c r="G2035">
        <v>1269</v>
      </c>
      <c r="H2035">
        <v>1</v>
      </c>
      <c r="I2035">
        <v>236</v>
      </c>
      <c r="J2035" t="s">
        <v>692</v>
      </c>
      <c r="K2035" t="s">
        <v>3594</v>
      </c>
      <c r="L2035">
        <v>37</v>
      </c>
      <c r="M2035" t="s">
        <v>94</v>
      </c>
      <c r="N2035" t="s">
        <v>163</v>
      </c>
      <c r="O2035">
        <v>501</v>
      </c>
      <c r="P2035" t="s">
        <v>164</v>
      </c>
      <c r="Q2035">
        <v>400</v>
      </c>
      <c r="R2035" t="s">
        <v>143</v>
      </c>
      <c r="S2035" t="s">
        <v>40</v>
      </c>
      <c r="T2035" t="s">
        <v>41</v>
      </c>
      <c r="U2035">
        <v>236</v>
      </c>
      <c r="Y2035" t="s">
        <v>3595</v>
      </c>
      <c r="AA2035">
        <v>33.967500000000001</v>
      </c>
      <c r="AB2035">
        <v>-118.2586</v>
      </c>
      <c r="AC2035">
        <f t="shared" si="31"/>
        <v>0</v>
      </c>
    </row>
    <row r="2036" spans="1:29" x14ac:dyDescent="0.35">
      <c r="A2036">
        <v>200911267</v>
      </c>
      <c r="B2036" s="1">
        <v>44001</v>
      </c>
      <c r="C2036" s="1">
        <v>43983</v>
      </c>
      <c r="D2036">
        <v>1630</v>
      </c>
      <c r="E2036">
        <v>9</v>
      </c>
      <c r="F2036" t="s">
        <v>49</v>
      </c>
      <c r="G2036">
        <v>926</v>
      </c>
      <c r="H2036">
        <v>1</v>
      </c>
      <c r="I2036">
        <v>330</v>
      </c>
      <c r="J2036" t="s">
        <v>37</v>
      </c>
      <c r="K2036" t="s">
        <v>690</v>
      </c>
      <c r="L2036">
        <v>29</v>
      </c>
      <c r="M2036" t="s">
        <v>30</v>
      </c>
      <c r="N2036" t="s">
        <v>73</v>
      </c>
      <c r="O2036">
        <v>101</v>
      </c>
      <c r="P2036" t="s">
        <v>32</v>
      </c>
      <c r="S2036" t="s">
        <v>40</v>
      </c>
      <c r="T2036" t="s">
        <v>41</v>
      </c>
      <c r="U2036">
        <v>330</v>
      </c>
      <c r="Y2036" t="s">
        <v>3596</v>
      </c>
      <c r="AA2036">
        <v>34.186700000000002</v>
      </c>
      <c r="AB2036">
        <v>-118.4444</v>
      </c>
      <c r="AC2036">
        <f t="shared" si="31"/>
        <v>0</v>
      </c>
    </row>
    <row r="2037" spans="1:29" x14ac:dyDescent="0.35">
      <c r="A2037">
        <v>200110136</v>
      </c>
      <c r="B2037" s="1">
        <v>43927</v>
      </c>
      <c r="C2037" s="1">
        <v>43925</v>
      </c>
      <c r="D2037">
        <v>1300</v>
      </c>
      <c r="E2037">
        <v>1</v>
      </c>
      <c r="F2037" t="s">
        <v>36</v>
      </c>
      <c r="G2037">
        <v>147</v>
      </c>
      <c r="H2037">
        <v>2</v>
      </c>
      <c r="I2037">
        <v>624</v>
      </c>
      <c r="J2037" t="s">
        <v>171</v>
      </c>
      <c r="K2037" t="s">
        <v>3597</v>
      </c>
      <c r="L2037">
        <v>65</v>
      </c>
      <c r="M2037" t="s">
        <v>94</v>
      </c>
      <c r="N2037" t="s">
        <v>73</v>
      </c>
      <c r="O2037">
        <v>502</v>
      </c>
      <c r="P2037" t="s">
        <v>47</v>
      </c>
      <c r="Q2037">
        <v>400</v>
      </c>
      <c r="R2037" t="s">
        <v>143</v>
      </c>
      <c r="S2037" t="s">
        <v>84</v>
      </c>
      <c r="T2037" t="s">
        <v>85</v>
      </c>
      <c r="U2037">
        <v>624</v>
      </c>
      <c r="Y2037" t="s">
        <v>1834</v>
      </c>
      <c r="AA2037">
        <v>34.045299999999997</v>
      </c>
      <c r="AB2037">
        <v>-118.2443</v>
      </c>
      <c r="AC2037">
        <f t="shared" si="31"/>
        <v>0</v>
      </c>
    </row>
    <row r="2038" spans="1:29" x14ac:dyDescent="0.35">
      <c r="A2038">
        <v>201200730</v>
      </c>
      <c r="B2038" s="1">
        <v>43999</v>
      </c>
      <c r="C2038" s="1">
        <v>43999</v>
      </c>
      <c r="D2038">
        <v>1550</v>
      </c>
      <c r="E2038">
        <v>12</v>
      </c>
      <c r="F2038" t="s">
        <v>68</v>
      </c>
      <c r="G2038">
        <v>1239</v>
      </c>
      <c r="H2038">
        <v>1</v>
      </c>
      <c r="I2038">
        <v>251</v>
      </c>
      <c r="J2038" t="s">
        <v>1253</v>
      </c>
      <c r="K2038" t="s">
        <v>3598</v>
      </c>
      <c r="L2038">
        <v>29</v>
      </c>
      <c r="M2038" t="s">
        <v>94</v>
      </c>
      <c r="N2038" t="s">
        <v>95</v>
      </c>
      <c r="O2038">
        <v>501</v>
      </c>
      <c r="P2038" t="s">
        <v>164</v>
      </c>
      <c r="Q2038">
        <v>106</v>
      </c>
      <c r="R2038" t="s">
        <v>592</v>
      </c>
      <c r="S2038" t="s">
        <v>40</v>
      </c>
      <c r="T2038" t="s">
        <v>41</v>
      </c>
      <c r="U2038">
        <v>251</v>
      </c>
      <c r="V2038">
        <v>998</v>
      </c>
      <c r="Y2038" t="s">
        <v>3599</v>
      </c>
      <c r="AA2038">
        <v>33.985900000000001</v>
      </c>
      <c r="AB2038">
        <v>-118.2937</v>
      </c>
      <c r="AC2038">
        <f t="shared" si="31"/>
        <v>0</v>
      </c>
    </row>
    <row r="2039" spans="1:29" x14ac:dyDescent="0.35">
      <c r="A2039">
        <v>200707580</v>
      </c>
      <c r="B2039" s="1">
        <v>43908</v>
      </c>
      <c r="C2039" s="1">
        <v>43908</v>
      </c>
      <c r="D2039">
        <v>1955</v>
      </c>
      <c r="E2039">
        <v>7</v>
      </c>
      <c r="F2039" t="s">
        <v>28</v>
      </c>
      <c r="G2039">
        <v>706</v>
      </c>
      <c r="H2039">
        <v>1</v>
      </c>
      <c r="I2039">
        <v>210</v>
      </c>
      <c r="J2039" t="s">
        <v>149</v>
      </c>
      <c r="K2039">
        <v>355</v>
      </c>
      <c r="L2039">
        <v>20</v>
      </c>
      <c r="M2039" t="s">
        <v>30</v>
      </c>
      <c r="N2039" t="s">
        <v>73</v>
      </c>
      <c r="O2039">
        <v>108</v>
      </c>
      <c r="P2039" t="s">
        <v>105</v>
      </c>
      <c r="Q2039">
        <v>400</v>
      </c>
      <c r="R2039" t="s">
        <v>143</v>
      </c>
      <c r="S2039" t="s">
        <v>40</v>
      </c>
      <c r="T2039" t="s">
        <v>41</v>
      </c>
      <c r="U2039">
        <v>210</v>
      </c>
      <c r="Y2039" t="s">
        <v>3600</v>
      </c>
      <c r="AA2039">
        <v>34.085299999999997</v>
      </c>
      <c r="AB2039">
        <v>-118.3386</v>
      </c>
      <c r="AC2039">
        <f t="shared" si="31"/>
        <v>0</v>
      </c>
    </row>
    <row r="2040" spans="1:29" x14ac:dyDescent="0.35">
      <c r="A2040">
        <v>200918037</v>
      </c>
      <c r="B2040" s="1">
        <v>44169</v>
      </c>
      <c r="C2040" s="1">
        <v>44168</v>
      </c>
      <c r="D2040">
        <v>2325</v>
      </c>
      <c r="E2040">
        <v>9</v>
      </c>
      <c r="F2040" t="s">
        <v>49</v>
      </c>
      <c r="G2040">
        <v>966</v>
      </c>
      <c r="H2040">
        <v>2</v>
      </c>
      <c r="I2040">
        <v>740</v>
      </c>
      <c r="J2040" t="s">
        <v>224</v>
      </c>
      <c r="K2040" t="s">
        <v>3601</v>
      </c>
      <c r="L2040">
        <v>0</v>
      </c>
      <c r="M2040" t="s">
        <v>46</v>
      </c>
      <c r="N2040" t="s">
        <v>46</v>
      </c>
      <c r="O2040">
        <v>403</v>
      </c>
      <c r="P2040" t="s">
        <v>337</v>
      </c>
      <c r="Q2040">
        <v>514</v>
      </c>
      <c r="R2040" t="s">
        <v>3602</v>
      </c>
      <c r="S2040" t="s">
        <v>40</v>
      </c>
      <c r="T2040" t="s">
        <v>41</v>
      </c>
      <c r="U2040">
        <v>740</v>
      </c>
      <c r="Y2040" t="s">
        <v>362</v>
      </c>
      <c r="AA2040">
        <v>34.157600000000002</v>
      </c>
      <c r="AB2040">
        <v>-118.42310000000001</v>
      </c>
      <c r="AC2040">
        <f t="shared" si="31"/>
        <v>0</v>
      </c>
    </row>
    <row r="2041" spans="1:29" x14ac:dyDescent="0.35">
      <c r="A2041">
        <v>200217303</v>
      </c>
      <c r="B2041" s="1">
        <v>44147</v>
      </c>
      <c r="C2041" s="1">
        <v>44147</v>
      </c>
      <c r="D2041">
        <v>15</v>
      </c>
      <c r="E2041">
        <v>2</v>
      </c>
      <c r="F2041" t="s">
        <v>56</v>
      </c>
      <c r="G2041">
        <v>271</v>
      </c>
      <c r="H2041">
        <v>2</v>
      </c>
      <c r="I2041">
        <v>624</v>
      </c>
      <c r="J2041" t="s">
        <v>171</v>
      </c>
      <c r="K2041" t="s">
        <v>3603</v>
      </c>
      <c r="L2041">
        <v>30</v>
      </c>
      <c r="M2041" t="s">
        <v>30</v>
      </c>
      <c r="N2041" t="s">
        <v>73</v>
      </c>
      <c r="O2041">
        <v>102</v>
      </c>
      <c r="P2041" t="s">
        <v>186</v>
      </c>
      <c r="Q2041">
        <v>400</v>
      </c>
      <c r="R2041" t="s">
        <v>143</v>
      </c>
      <c r="S2041" t="s">
        <v>40</v>
      </c>
      <c r="T2041" t="s">
        <v>41</v>
      </c>
      <c r="U2041">
        <v>624</v>
      </c>
      <c r="Y2041" t="s">
        <v>3604</v>
      </c>
      <c r="Z2041" t="s">
        <v>1458</v>
      </c>
      <c r="AA2041">
        <v>34.053899999999999</v>
      </c>
      <c r="AB2041">
        <v>-118.2842</v>
      </c>
      <c r="AC2041">
        <f t="shared" si="31"/>
        <v>0</v>
      </c>
    </row>
    <row r="2042" spans="1:29" x14ac:dyDescent="0.35">
      <c r="A2042">
        <v>200908665</v>
      </c>
      <c r="B2042" s="1">
        <v>43941</v>
      </c>
      <c r="C2042" s="1">
        <v>43940</v>
      </c>
      <c r="D2042">
        <v>1930</v>
      </c>
      <c r="E2042">
        <v>9</v>
      </c>
      <c r="F2042" t="s">
        <v>49</v>
      </c>
      <c r="G2042">
        <v>943</v>
      </c>
      <c r="H2042">
        <v>1</v>
      </c>
      <c r="I2042">
        <v>761</v>
      </c>
      <c r="J2042" t="s">
        <v>403</v>
      </c>
      <c r="K2042" t="s">
        <v>3605</v>
      </c>
      <c r="L2042">
        <v>48</v>
      </c>
      <c r="M2042" t="s">
        <v>30</v>
      </c>
      <c r="N2042" t="s">
        <v>73</v>
      </c>
      <c r="O2042">
        <v>101</v>
      </c>
      <c r="P2042" t="s">
        <v>32</v>
      </c>
      <c r="Q2042">
        <v>500</v>
      </c>
      <c r="R2042" t="s">
        <v>184</v>
      </c>
      <c r="S2042" t="s">
        <v>84</v>
      </c>
      <c r="T2042" t="s">
        <v>85</v>
      </c>
      <c r="U2042">
        <v>761</v>
      </c>
      <c r="Y2042" t="s">
        <v>2192</v>
      </c>
      <c r="Z2042" t="s">
        <v>3606</v>
      </c>
      <c r="AA2042">
        <v>34.1721</v>
      </c>
      <c r="AB2042">
        <v>-118.44</v>
      </c>
      <c r="AC2042">
        <f t="shared" si="31"/>
        <v>0</v>
      </c>
    </row>
    <row r="2043" spans="1:29" x14ac:dyDescent="0.35">
      <c r="A2043">
        <v>200817718</v>
      </c>
      <c r="B2043" s="1">
        <v>44184</v>
      </c>
      <c r="C2043" s="1">
        <v>44183</v>
      </c>
      <c r="D2043">
        <v>1318</v>
      </c>
      <c r="E2043">
        <v>8</v>
      </c>
      <c r="F2043" t="s">
        <v>109</v>
      </c>
      <c r="G2043">
        <v>822</v>
      </c>
      <c r="H2043">
        <v>2</v>
      </c>
      <c r="I2043">
        <v>662</v>
      </c>
      <c r="J2043" t="s">
        <v>191</v>
      </c>
      <c r="K2043" t="s">
        <v>3607</v>
      </c>
      <c r="L2043">
        <v>48</v>
      </c>
      <c r="M2043" t="s">
        <v>94</v>
      </c>
      <c r="N2043" t="s">
        <v>73</v>
      </c>
      <c r="O2043">
        <v>502</v>
      </c>
      <c r="P2043" t="s">
        <v>47</v>
      </c>
      <c r="S2043" t="s">
        <v>40</v>
      </c>
      <c r="T2043" t="s">
        <v>41</v>
      </c>
      <c r="U2043">
        <v>662</v>
      </c>
      <c r="Y2043" t="s">
        <v>2178</v>
      </c>
      <c r="AA2043">
        <v>34.048900000000003</v>
      </c>
      <c r="AB2043">
        <v>-118.53660000000001</v>
      </c>
      <c r="AC2043">
        <f t="shared" si="31"/>
        <v>0</v>
      </c>
    </row>
    <row r="2044" spans="1:29" x14ac:dyDescent="0.35">
      <c r="A2044">
        <v>200809872</v>
      </c>
      <c r="B2044" s="1">
        <v>43976</v>
      </c>
      <c r="C2044" s="1">
        <v>43976</v>
      </c>
      <c r="D2044">
        <v>449</v>
      </c>
      <c r="E2044">
        <v>8</v>
      </c>
      <c r="F2044" t="s">
        <v>109</v>
      </c>
      <c r="G2044">
        <v>886</v>
      </c>
      <c r="H2044">
        <v>1</v>
      </c>
      <c r="I2044">
        <v>310</v>
      </c>
      <c r="J2044" t="s">
        <v>71</v>
      </c>
      <c r="K2044" t="s">
        <v>3608</v>
      </c>
      <c r="L2044">
        <v>51</v>
      </c>
      <c r="M2044" t="s">
        <v>94</v>
      </c>
      <c r="N2044" t="s">
        <v>163</v>
      </c>
      <c r="O2044">
        <v>702</v>
      </c>
      <c r="P2044" t="s">
        <v>552</v>
      </c>
      <c r="S2044" t="s">
        <v>40</v>
      </c>
      <c r="T2044" t="s">
        <v>41</v>
      </c>
      <c r="U2044">
        <v>310</v>
      </c>
      <c r="Y2044" t="s">
        <v>3609</v>
      </c>
      <c r="AA2044">
        <v>34.047499999999999</v>
      </c>
      <c r="AB2044">
        <v>-118.4032</v>
      </c>
      <c r="AC2044">
        <f t="shared" si="31"/>
        <v>0</v>
      </c>
    </row>
    <row r="2045" spans="1:29" x14ac:dyDescent="0.35">
      <c r="A2045">
        <v>201011270</v>
      </c>
      <c r="B2045" s="1">
        <v>44035</v>
      </c>
      <c r="C2045" s="1">
        <v>44033</v>
      </c>
      <c r="D2045">
        <v>2000</v>
      </c>
      <c r="E2045">
        <v>10</v>
      </c>
      <c r="F2045" t="s">
        <v>103</v>
      </c>
      <c r="G2045">
        <v>1065</v>
      </c>
      <c r="H2045">
        <v>1</v>
      </c>
      <c r="I2045">
        <v>330</v>
      </c>
      <c r="J2045" t="s">
        <v>37</v>
      </c>
      <c r="K2045" t="s">
        <v>3610</v>
      </c>
      <c r="L2045">
        <v>23</v>
      </c>
      <c r="M2045" t="s">
        <v>94</v>
      </c>
      <c r="N2045" t="s">
        <v>95</v>
      </c>
      <c r="O2045">
        <v>101</v>
      </c>
      <c r="P2045" t="s">
        <v>32</v>
      </c>
      <c r="S2045" t="s">
        <v>40</v>
      </c>
      <c r="T2045" t="s">
        <v>41</v>
      </c>
      <c r="U2045">
        <v>330</v>
      </c>
      <c r="Y2045" t="s">
        <v>730</v>
      </c>
      <c r="Z2045" t="s">
        <v>2731</v>
      </c>
      <c r="AA2045">
        <v>34.164299999999997</v>
      </c>
      <c r="AB2045">
        <v>-118.52209999999999</v>
      </c>
      <c r="AC2045">
        <f t="shared" si="31"/>
        <v>0</v>
      </c>
    </row>
    <row r="2046" spans="1:29" x14ac:dyDescent="0.35">
      <c r="A2046">
        <v>200907051</v>
      </c>
      <c r="B2046" s="1">
        <v>43890</v>
      </c>
      <c r="C2046" s="1">
        <v>43889</v>
      </c>
      <c r="D2046">
        <v>640</v>
      </c>
      <c r="E2046">
        <v>9</v>
      </c>
      <c r="F2046" t="s">
        <v>49</v>
      </c>
      <c r="G2046">
        <v>963</v>
      </c>
      <c r="H2046">
        <v>1</v>
      </c>
      <c r="I2046">
        <v>341</v>
      </c>
      <c r="J2046" t="s">
        <v>157</v>
      </c>
      <c r="K2046">
        <v>344</v>
      </c>
      <c r="L2046">
        <v>0</v>
      </c>
      <c r="M2046" t="s">
        <v>46</v>
      </c>
      <c r="N2046" t="s">
        <v>46</v>
      </c>
      <c r="O2046">
        <v>501</v>
      </c>
      <c r="P2046" t="s">
        <v>164</v>
      </c>
      <c r="S2046" t="s">
        <v>40</v>
      </c>
      <c r="T2046" t="s">
        <v>41</v>
      </c>
      <c r="U2046">
        <v>341</v>
      </c>
      <c r="Y2046" t="s">
        <v>3611</v>
      </c>
      <c r="AA2046">
        <v>34.164000000000001</v>
      </c>
      <c r="AB2046">
        <v>-118.464</v>
      </c>
      <c r="AC2046">
        <f t="shared" si="31"/>
        <v>0</v>
      </c>
    </row>
    <row r="2047" spans="1:29" x14ac:dyDescent="0.35">
      <c r="A2047">
        <v>200317240</v>
      </c>
      <c r="B2047" s="1">
        <v>44086</v>
      </c>
      <c r="C2047" s="1">
        <v>44086</v>
      </c>
      <c r="D2047">
        <v>1200</v>
      </c>
      <c r="E2047">
        <v>3</v>
      </c>
      <c r="F2047" t="s">
        <v>43</v>
      </c>
      <c r="G2047">
        <v>326</v>
      </c>
      <c r="H2047">
        <v>1</v>
      </c>
      <c r="I2047">
        <v>442</v>
      </c>
      <c r="J2047" t="s">
        <v>179</v>
      </c>
      <c r="K2047" t="s">
        <v>3612</v>
      </c>
      <c r="L2047">
        <v>19</v>
      </c>
      <c r="M2047" t="s">
        <v>46</v>
      </c>
      <c r="N2047" t="s">
        <v>46</v>
      </c>
      <c r="O2047">
        <v>301</v>
      </c>
      <c r="P2047" t="s">
        <v>155</v>
      </c>
      <c r="Q2047">
        <v>400</v>
      </c>
      <c r="R2047" t="s">
        <v>143</v>
      </c>
      <c r="S2047" t="s">
        <v>40</v>
      </c>
      <c r="T2047" t="s">
        <v>41</v>
      </c>
      <c r="U2047">
        <v>442</v>
      </c>
      <c r="Y2047" t="s">
        <v>3613</v>
      </c>
      <c r="AA2047">
        <v>34.032200000000003</v>
      </c>
      <c r="AB2047">
        <v>-118.3002</v>
      </c>
      <c r="AC2047">
        <f t="shared" si="31"/>
        <v>0</v>
      </c>
    </row>
    <row r="2048" spans="1:29" x14ac:dyDescent="0.35">
      <c r="A2048">
        <v>200121573</v>
      </c>
      <c r="B2048" s="1">
        <v>44160</v>
      </c>
      <c r="C2048" s="1">
        <v>44160</v>
      </c>
      <c r="D2048">
        <v>1300</v>
      </c>
      <c r="E2048">
        <v>1</v>
      </c>
      <c r="F2048" t="s">
        <v>36</v>
      </c>
      <c r="G2048">
        <v>161</v>
      </c>
      <c r="H2048">
        <v>2</v>
      </c>
      <c r="I2048">
        <v>625</v>
      </c>
      <c r="J2048" t="s">
        <v>628</v>
      </c>
      <c r="K2048" t="s">
        <v>3614</v>
      </c>
      <c r="L2048">
        <v>56</v>
      </c>
      <c r="M2048" t="s">
        <v>94</v>
      </c>
      <c r="N2048" t="s">
        <v>95</v>
      </c>
      <c r="O2048">
        <v>102</v>
      </c>
      <c r="P2048" t="s">
        <v>186</v>
      </c>
      <c r="Q2048">
        <v>400</v>
      </c>
      <c r="R2048" t="s">
        <v>143</v>
      </c>
      <c r="S2048" t="s">
        <v>40</v>
      </c>
      <c r="T2048" t="s">
        <v>41</v>
      </c>
      <c r="U2048">
        <v>625</v>
      </c>
      <c r="Y2048" t="s">
        <v>3615</v>
      </c>
      <c r="AA2048">
        <v>34.048299999999998</v>
      </c>
      <c r="AB2048">
        <v>-118.26309999999999</v>
      </c>
      <c r="AC2048">
        <f t="shared" si="31"/>
        <v>0</v>
      </c>
    </row>
    <row r="2049" spans="1:29" x14ac:dyDescent="0.35">
      <c r="A2049">
        <v>200817559</v>
      </c>
      <c r="B2049" s="1">
        <v>44179</v>
      </c>
      <c r="C2049" s="1">
        <v>44179</v>
      </c>
      <c r="D2049">
        <v>1230</v>
      </c>
      <c r="E2049">
        <v>8</v>
      </c>
      <c r="F2049" t="s">
        <v>109</v>
      </c>
      <c r="G2049">
        <v>889</v>
      </c>
      <c r="H2049">
        <v>1</v>
      </c>
      <c r="I2049">
        <v>341</v>
      </c>
      <c r="J2049" t="s">
        <v>157</v>
      </c>
      <c r="K2049" t="s">
        <v>3616</v>
      </c>
      <c r="L2049">
        <v>64</v>
      </c>
      <c r="M2049" t="s">
        <v>94</v>
      </c>
      <c r="N2049" t="s">
        <v>31</v>
      </c>
      <c r="O2049">
        <v>502</v>
      </c>
      <c r="P2049" t="s">
        <v>47</v>
      </c>
      <c r="S2049" t="s">
        <v>40</v>
      </c>
      <c r="T2049" t="s">
        <v>41</v>
      </c>
      <c r="U2049">
        <v>341</v>
      </c>
      <c r="Y2049" t="s">
        <v>3617</v>
      </c>
      <c r="AA2049">
        <v>34.040700000000001</v>
      </c>
      <c r="AB2049">
        <v>-118.37909999999999</v>
      </c>
      <c r="AC2049">
        <f t="shared" si="31"/>
        <v>0</v>
      </c>
    </row>
    <row r="2050" spans="1:29" x14ac:dyDescent="0.35">
      <c r="A2050">
        <v>200116075</v>
      </c>
      <c r="B2050" s="1">
        <v>44052</v>
      </c>
      <c r="C2050" s="1">
        <v>44052</v>
      </c>
      <c r="D2050">
        <v>1</v>
      </c>
      <c r="E2050">
        <v>1</v>
      </c>
      <c r="F2050" t="s">
        <v>36</v>
      </c>
      <c r="G2050">
        <v>185</v>
      </c>
      <c r="H2050">
        <v>2</v>
      </c>
      <c r="I2050">
        <v>740</v>
      </c>
      <c r="J2050" t="s">
        <v>224</v>
      </c>
      <c r="K2050" t="s">
        <v>3618</v>
      </c>
      <c r="L2050">
        <v>0</v>
      </c>
      <c r="M2050" t="s">
        <v>46</v>
      </c>
      <c r="N2050" t="s">
        <v>46</v>
      </c>
      <c r="O2050">
        <v>123</v>
      </c>
      <c r="P2050" t="s">
        <v>290</v>
      </c>
      <c r="Q2050">
        <v>307</v>
      </c>
      <c r="R2050" t="s">
        <v>2276</v>
      </c>
      <c r="S2050" t="s">
        <v>84</v>
      </c>
      <c r="T2050" t="s">
        <v>85</v>
      </c>
      <c r="U2050">
        <v>740</v>
      </c>
      <c r="Y2050" t="s">
        <v>3619</v>
      </c>
      <c r="AA2050">
        <v>34.0413</v>
      </c>
      <c r="AB2050">
        <v>-118.25539999999999</v>
      </c>
      <c r="AC2050">
        <f t="shared" si="31"/>
        <v>0</v>
      </c>
    </row>
    <row r="2051" spans="1:29" x14ac:dyDescent="0.35">
      <c r="A2051">
        <v>200122904</v>
      </c>
      <c r="B2051" s="1">
        <v>44194</v>
      </c>
      <c r="C2051" s="1">
        <v>44058</v>
      </c>
      <c r="D2051">
        <v>415</v>
      </c>
      <c r="E2051">
        <v>1</v>
      </c>
      <c r="F2051" t="s">
        <v>36</v>
      </c>
      <c r="G2051">
        <v>164</v>
      </c>
      <c r="H2051">
        <v>2</v>
      </c>
      <c r="I2051">
        <v>745</v>
      </c>
      <c r="J2051" t="s">
        <v>139</v>
      </c>
      <c r="K2051" t="s">
        <v>2316</v>
      </c>
      <c r="L2051">
        <v>0</v>
      </c>
      <c r="M2051" t="s">
        <v>30</v>
      </c>
      <c r="N2051" t="s">
        <v>73</v>
      </c>
      <c r="O2051">
        <v>244</v>
      </c>
      <c r="P2051" t="s">
        <v>3620</v>
      </c>
      <c r="S2051" t="s">
        <v>84</v>
      </c>
      <c r="T2051" t="s">
        <v>85</v>
      </c>
      <c r="U2051">
        <v>745</v>
      </c>
      <c r="Y2051" t="s">
        <v>3621</v>
      </c>
      <c r="AA2051">
        <v>34.044600000000003</v>
      </c>
      <c r="AB2051">
        <v>-118.25069999999999</v>
      </c>
      <c r="AC2051">
        <f t="shared" ref="AC2051:AC2114" si="32">IF(OR((S:S)="CC", S:S="AA",S:S="JA"), 1, 0)</f>
        <v>0</v>
      </c>
    </row>
    <row r="2052" spans="1:29" x14ac:dyDescent="0.35">
      <c r="A2052">
        <v>200908366</v>
      </c>
      <c r="B2052" s="1">
        <v>43933</v>
      </c>
      <c r="C2052" s="1">
        <v>43932</v>
      </c>
      <c r="D2052">
        <v>1940</v>
      </c>
      <c r="E2052">
        <v>9</v>
      </c>
      <c r="F2052" t="s">
        <v>49</v>
      </c>
      <c r="G2052">
        <v>935</v>
      </c>
      <c r="H2052">
        <v>2</v>
      </c>
      <c r="I2052">
        <v>740</v>
      </c>
      <c r="J2052" t="s">
        <v>224</v>
      </c>
      <c r="K2052" t="s">
        <v>456</v>
      </c>
      <c r="L2052">
        <v>49</v>
      </c>
      <c r="M2052" t="s">
        <v>30</v>
      </c>
      <c r="N2052" t="s">
        <v>95</v>
      </c>
      <c r="O2052">
        <v>108</v>
      </c>
      <c r="P2052" t="s">
        <v>105</v>
      </c>
      <c r="S2052" t="s">
        <v>40</v>
      </c>
      <c r="T2052" t="s">
        <v>41</v>
      </c>
      <c r="U2052">
        <v>740</v>
      </c>
      <c r="Y2052" t="s">
        <v>3622</v>
      </c>
      <c r="AA2052">
        <v>34.186700000000002</v>
      </c>
      <c r="AB2052">
        <v>-118.4465</v>
      </c>
      <c r="AC2052">
        <f t="shared" si="32"/>
        <v>0</v>
      </c>
    </row>
    <row r="2053" spans="1:29" x14ac:dyDescent="0.35">
      <c r="A2053">
        <v>200900720</v>
      </c>
      <c r="B2053" s="1">
        <v>43983</v>
      </c>
      <c r="C2053" s="1">
        <v>43983</v>
      </c>
      <c r="D2053">
        <v>1730</v>
      </c>
      <c r="E2053">
        <v>9</v>
      </c>
      <c r="F2053" t="s">
        <v>49</v>
      </c>
      <c r="G2053">
        <v>926</v>
      </c>
      <c r="H2053">
        <v>1</v>
      </c>
      <c r="I2053">
        <v>310</v>
      </c>
      <c r="J2053" t="s">
        <v>71</v>
      </c>
      <c r="K2053" t="s">
        <v>3623</v>
      </c>
      <c r="L2053">
        <v>0</v>
      </c>
      <c r="M2053" t="s">
        <v>30</v>
      </c>
      <c r="N2053" t="s">
        <v>46</v>
      </c>
      <c r="O2053">
        <v>406</v>
      </c>
      <c r="P2053" t="s">
        <v>582</v>
      </c>
      <c r="S2053" t="s">
        <v>33</v>
      </c>
      <c r="T2053" t="s">
        <v>34</v>
      </c>
      <c r="U2053">
        <v>310</v>
      </c>
      <c r="V2053">
        <v>998</v>
      </c>
      <c r="Y2053" t="s">
        <v>3624</v>
      </c>
      <c r="AA2053">
        <v>34.186700000000002</v>
      </c>
      <c r="AB2053">
        <v>-118.4487</v>
      </c>
      <c r="AC2053">
        <f t="shared" si="32"/>
        <v>1</v>
      </c>
    </row>
    <row r="2054" spans="1:29" x14ac:dyDescent="0.35">
      <c r="A2054">
        <v>200512569</v>
      </c>
      <c r="B2054" s="1">
        <v>44045</v>
      </c>
      <c r="C2054" s="1">
        <v>44045</v>
      </c>
      <c r="D2054">
        <v>1400</v>
      </c>
      <c r="E2054">
        <v>5</v>
      </c>
      <c r="F2054" t="s">
        <v>98</v>
      </c>
      <c r="G2054">
        <v>507</v>
      </c>
      <c r="H2054">
        <v>2</v>
      </c>
      <c r="I2054">
        <v>624</v>
      </c>
      <c r="J2054" t="s">
        <v>171</v>
      </c>
      <c r="K2054" t="s">
        <v>3625</v>
      </c>
      <c r="L2054">
        <v>20</v>
      </c>
      <c r="M2054" t="s">
        <v>94</v>
      </c>
      <c r="N2054" t="s">
        <v>95</v>
      </c>
      <c r="O2054">
        <v>502</v>
      </c>
      <c r="P2054" t="s">
        <v>47</v>
      </c>
      <c r="Q2054">
        <v>400</v>
      </c>
      <c r="R2054" t="s">
        <v>143</v>
      </c>
      <c r="S2054" t="s">
        <v>40</v>
      </c>
      <c r="T2054" t="s">
        <v>41</v>
      </c>
      <c r="U2054">
        <v>624</v>
      </c>
      <c r="Y2054" t="s">
        <v>3626</v>
      </c>
      <c r="AA2054">
        <v>33.821300000000001</v>
      </c>
      <c r="AB2054">
        <v>-118.3064</v>
      </c>
      <c r="AC2054">
        <f t="shared" si="32"/>
        <v>0</v>
      </c>
    </row>
    <row r="2055" spans="1:29" x14ac:dyDescent="0.35">
      <c r="A2055">
        <v>200918485</v>
      </c>
      <c r="B2055" s="1">
        <v>44180</v>
      </c>
      <c r="C2055" s="1">
        <v>44178</v>
      </c>
      <c r="D2055">
        <v>1555</v>
      </c>
      <c r="E2055">
        <v>9</v>
      </c>
      <c r="F2055" t="s">
        <v>49</v>
      </c>
      <c r="G2055">
        <v>919</v>
      </c>
      <c r="H2055">
        <v>2</v>
      </c>
      <c r="I2055">
        <v>354</v>
      </c>
      <c r="J2055" t="s">
        <v>167</v>
      </c>
      <c r="K2055" t="s">
        <v>3627</v>
      </c>
      <c r="L2055">
        <v>34</v>
      </c>
      <c r="M2055" t="s">
        <v>30</v>
      </c>
      <c r="N2055" t="s">
        <v>95</v>
      </c>
      <c r="O2055">
        <v>501</v>
      </c>
      <c r="P2055" t="s">
        <v>164</v>
      </c>
      <c r="S2055" t="s">
        <v>40</v>
      </c>
      <c r="T2055" t="s">
        <v>41</v>
      </c>
      <c r="U2055">
        <v>354</v>
      </c>
      <c r="Y2055" t="s">
        <v>3628</v>
      </c>
      <c r="AA2055">
        <v>34.193899999999999</v>
      </c>
      <c r="AB2055">
        <v>-118.4243</v>
      </c>
      <c r="AC2055">
        <f t="shared" si="32"/>
        <v>0</v>
      </c>
    </row>
    <row r="2056" spans="1:29" x14ac:dyDescent="0.35">
      <c r="A2056">
        <v>200917150</v>
      </c>
      <c r="B2056" s="1">
        <v>44148</v>
      </c>
      <c r="C2056" s="1">
        <v>44147</v>
      </c>
      <c r="D2056">
        <v>1200</v>
      </c>
      <c r="E2056">
        <v>9</v>
      </c>
      <c r="F2056" t="s">
        <v>49</v>
      </c>
      <c r="G2056">
        <v>915</v>
      </c>
      <c r="H2056">
        <v>2</v>
      </c>
      <c r="I2056">
        <v>354</v>
      </c>
      <c r="J2056" t="s">
        <v>167</v>
      </c>
      <c r="K2056" t="s">
        <v>3629</v>
      </c>
      <c r="L2056">
        <v>0</v>
      </c>
      <c r="M2056" t="s">
        <v>46</v>
      </c>
      <c r="N2056" t="s">
        <v>46</v>
      </c>
      <c r="O2056">
        <v>408</v>
      </c>
      <c r="P2056" t="s">
        <v>2098</v>
      </c>
      <c r="S2056" t="s">
        <v>40</v>
      </c>
      <c r="T2056" t="s">
        <v>41</v>
      </c>
      <c r="U2056">
        <v>354</v>
      </c>
      <c r="Y2056" t="s">
        <v>3630</v>
      </c>
      <c r="AA2056">
        <v>34.197499999999998</v>
      </c>
      <c r="AB2056">
        <v>-118.4487</v>
      </c>
      <c r="AC2056">
        <f t="shared" si="32"/>
        <v>0</v>
      </c>
    </row>
    <row r="2057" spans="1:29" x14ac:dyDescent="0.35">
      <c r="A2057">
        <v>201007791</v>
      </c>
      <c r="B2057" s="1">
        <v>43926</v>
      </c>
      <c r="C2057" s="1">
        <v>43926</v>
      </c>
      <c r="D2057">
        <v>747</v>
      </c>
      <c r="E2057">
        <v>10</v>
      </c>
      <c r="F2057" t="s">
        <v>103</v>
      </c>
      <c r="G2057">
        <v>1091</v>
      </c>
      <c r="H2057">
        <v>1</v>
      </c>
      <c r="I2057">
        <v>310</v>
      </c>
      <c r="J2057" t="s">
        <v>71</v>
      </c>
      <c r="K2057" t="s">
        <v>3631</v>
      </c>
      <c r="L2057">
        <v>64</v>
      </c>
      <c r="M2057" t="s">
        <v>94</v>
      </c>
      <c r="N2057" t="s">
        <v>31</v>
      </c>
      <c r="O2057">
        <v>501</v>
      </c>
      <c r="P2057" t="s">
        <v>164</v>
      </c>
      <c r="S2057" t="s">
        <v>40</v>
      </c>
      <c r="T2057" t="s">
        <v>41</v>
      </c>
      <c r="U2057">
        <v>310</v>
      </c>
      <c r="Y2057" t="s">
        <v>3632</v>
      </c>
      <c r="AA2057">
        <v>34.145200000000003</v>
      </c>
      <c r="AB2057">
        <v>-118.5564</v>
      </c>
      <c r="AC2057">
        <f t="shared" si="32"/>
        <v>0</v>
      </c>
    </row>
    <row r="2058" spans="1:29" x14ac:dyDescent="0.35">
      <c r="A2058">
        <v>200105637</v>
      </c>
      <c r="B2058" s="1">
        <v>43854</v>
      </c>
      <c r="C2058" s="1">
        <v>43853</v>
      </c>
      <c r="D2058">
        <v>1145</v>
      </c>
      <c r="E2058">
        <v>1</v>
      </c>
      <c r="F2058" t="s">
        <v>36</v>
      </c>
      <c r="G2058">
        <v>158</v>
      </c>
      <c r="H2058">
        <v>1</v>
      </c>
      <c r="I2058">
        <v>440</v>
      </c>
      <c r="J2058" t="s">
        <v>213</v>
      </c>
      <c r="K2058" t="s">
        <v>3633</v>
      </c>
      <c r="L2058">
        <v>28</v>
      </c>
      <c r="M2058" t="s">
        <v>94</v>
      </c>
      <c r="N2058" t="s">
        <v>95</v>
      </c>
      <c r="O2058">
        <v>502</v>
      </c>
      <c r="P2058" t="s">
        <v>47</v>
      </c>
      <c r="S2058" t="s">
        <v>84</v>
      </c>
      <c r="T2058" t="s">
        <v>85</v>
      </c>
      <c r="U2058">
        <v>440</v>
      </c>
      <c r="Y2058" t="s">
        <v>3634</v>
      </c>
      <c r="AA2058">
        <v>34.041600000000003</v>
      </c>
      <c r="AB2058">
        <v>-118.2398</v>
      </c>
      <c r="AC2058">
        <f t="shared" si="32"/>
        <v>0</v>
      </c>
    </row>
    <row r="2059" spans="1:29" x14ac:dyDescent="0.35">
      <c r="A2059">
        <v>200213832</v>
      </c>
      <c r="B2059" s="1">
        <v>44059</v>
      </c>
      <c r="C2059" s="1">
        <v>44059</v>
      </c>
      <c r="D2059">
        <v>1330</v>
      </c>
      <c r="E2059">
        <v>2</v>
      </c>
      <c r="F2059" t="s">
        <v>56</v>
      </c>
      <c r="G2059">
        <v>271</v>
      </c>
      <c r="H2059">
        <v>1</v>
      </c>
      <c r="I2059">
        <v>440</v>
      </c>
      <c r="J2059" t="s">
        <v>213</v>
      </c>
      <c r="K2059" t="s">
        <v>3635</v>
      </c>
      <c r="L2059">
        <v>21</v>
      </c>
      <c r="M2059" t="s">
        <v>94</v>
      </c>
      <c r="N2059" t="s">
        <v>163</v>
      </c>
      <c r="O2059">
        <v>502</v>
      </c>
      <c r="P2059" t="s">
        <v>47</v>
      </c>
      <c r="S2059" t="s">
        <v>84</v>
      </c>
      <c r="T2059" t="s">
        <v>85</v>
      </c>
      <c r="U2059">
        <v>440</v>
      </c>
      <c r="Y2059" t="s">
        <v>3636</v>
      </c>
      <c r="AA2059">
        <v>34.052900000000001</v>
      </c>
      <c r="AB2059">
        <v>-118.28189999999999</v>
      </c>
      <c r="AC2059">
        <f t="shared" si="32"/>
        <v>0</v>
      </c>
    </row>
    <row r="2060" spans="1:29" x14ac:dyDescent="0.35">
      <c r="A2060">
        <v>200315558</v>
      </c>
      <c r="B2060" s="1">
        <v>44053</v>
      </c>
      <c r="C2060" s="1">
        <v>44053</v>
      </c>
      <c r="D2060">
        <v>1520</v>
      </c>
      <c r="E2060">
        <v>3</v>
      </c>
      <c r="F2060" t="s">
        <v>43</v>
      </c>
      <c r="G2060">
        <v>397</v>
      </c>
      <c r="H2060">
        <v>2</v>
      </c>
      <c r="I2060">
        <v>900</v>
      </c>
      <c r="J2060" t="s">
        <v>197</v>
      </c>
      <c r="K2060" t="s">
        <v>3637</v>
      </c>
      <c r="L2060">
        <v>74</v>
      </c>
      <c r="M2060" t="s">
        <v>30</v>
      </c>
      <c r="N2060" t="s">
        <v>73</v>
      </c>
      <c r="O2060">
        <v>501</v>
      </c>
      <c r="P2060" t="s">
        <v>164</v>
      </c>
      <c r="S2060" t="s">
        <v>40</v>
      </c>
      <c r="T2060" t="s">
        <v>41</v>
      </c>
      <c r="U2060">
        <v>900</v>
      </c>
      <c r="Y2060" t="s">
        <v>3638</v>
      </c>
      <c r="AA2060">
        <v>34.008200000000002</v>
      </c>
      <c r="AB2060">
        <v>-118.29519999999999</v>
      </c>
      <c r="AC2060">
        <f t="shared" si="32"/>
        <v>0</v>
      </c>
    </row>
    <row r="2061" spans="1:29" x14ac:dyDescent="0.35">
      <c r="A2061">
        <v>200817186</v>
      </c>
      <c r="B2061" s="1">
        <v>44168</v>
      </c>
      <c r="C2061" s="1">
        <v>44167</v>
      </c>
      <c r="D2061">
        <v>508</v>
      </c>
      <c r="E2061">
        <v>8</v>
      </c>
      <c r="F2061" t="s">
        <v>109</v>
      </c>
      <c r="G2061">
        <v>885</v>
      </c>
      <c r="H2061">
        <v>1</v>
      </c>
      <c r="I2061">
        <v>440</v>
      </c>
      <c r="J2061" t="s">
        <v>213</v>
      </c>
      <c r="K2061" t="s">
        <v>3639</v>
      </c>
      <c r="L2061">
        <v>50</v>
      </c>
      <c r="M2061" t="s">
        <v>94</v>
      </c>
      <c r="N2061" t="s">
        <v>73</v>
      </c>
      <c r="O2061">
        <v>502</v>
      </c>
      <c r="P2061" t="s">
        <v>47</v>
      </c>
      <c r="S2061" t="s">
        <v>40</v>
      </c>
      <c r="T2061" t="s">
        <v>41</v>
      </c>
      <c r="U2061">
        <v>440</v>
      </c>
      <c r="Y2061" t="s">
        <v>3640</v>
      </c>
      <c r="AA2061">
        <v>34.038200000000003</v>
      </c>
      <c r="AB2061">
        <v>-118.422</v>
      </c>
      <c r="AC2061">
        <f t="shared" si="32"/>
        <v>0</v>
      </c>
    </row>
    <row r="2062" spans="1:29" x14ac:dyDescent="0.35">
      <c r="A2062">
        <v>201113750</v>
      </c>
      <c r="B2062" s="1">
        <v>44093</v>
      </c>
      <c r="C2062" s="1">
        <v>44092</v>
      </c>
      <c r="D2062">
        <v>1900</v>
      </c>
      <c r="E2062">
        <v>11</v>
      </c>
      <c r="F2062" t="s">
        <v>64</v>
      </c>
      <c r="G2062">
        <v>1134</v>
      </c>
      <c r="H2062">
        <v>1</v>
      </c>
      <c r="I2062">
        <v>510</v>
      </c>
      <c r="J2062" t="s">
        <v>29</v>
      </c>
      <c r="L2062">
        <v>0</v>
      </c>
      <c r="O2062">
        <v>101</v>
      </c>
      <c r="P2062" t="s">
        <v>32</v>
      </c>
      <c r="S2062" t="s">
        <v>40</v>
      </c>
      <c r="T2062" t="s">
        <v>41</v>
      </c>
      <c r="U2062">
        <v>510</v>
      </c>
      <c r="Y2062" t="s">
        <v>3641</v>
      </c>
      <c r="AA2062">
        <v>34.1096</v>
      </c>
      <c r="AB2062">
        <v>-118.23950000000001</v>
      </c>
      <c r="AC2062">
        <f t="shared" si="32"/>
        <v>0</v>
      </c>
    </row>
    <row r="2063" spans="1:29" x14ac:dyDescent="0.35">
      <c r="A2063">
        <v>200908398</v>
      </c>
      <c r="B2063" s="1">
        <v>43934</v>
      </c>
      <c r="C2063" s="1">
        <v>43931</v>
      </c>
      <c r="D2063">
        <v>1800</v>
      </c>
      <c r="E2063">
        <v>9</v>
      </c>
      <c r="F2063" t="s">
        <v>49</v>
      </c>
      <c r="G2063">
        <v>985</v>
      </c>
      <c r="H2063">
        <v>1</v>
      </c>
      <c r="I2063">
        <v>420</v>
      </c>
      <c r="J2063" t="s">
        <v>352</v>
      </c>
      <c r="L2063">
        <v>0</v>
      </c>
      <c r="O2063">
        <v>101</v>
      </c>
      <c r="P2063" t="s">
        <v>32</v>
      </c>
      <c r="S2063" t="s">
        <v>40</v>
      </c>
      <c r="T2063" t="s">
        <v>41</v>
      </c>
      <c r="U2063">
        <v>420</v>
      </c>
      <c r="Y2063" t="s">
        <v>3642</v>
      </c>
      <c r="AA2063">
        <v>34.148099999999999</v>
      </c>
      <c r="AB2063">
        <v>-118.4395</v>
      </c>
      <c r="AC2063">
        <f t="shared" si="32"/>
        <v>0</v>
      </c>
    </row>
    <row r="2064" spans="1:29" x14ac:dyDescent="0.35">
      <c r="A2064">
        <v>200808456</v>
      </c>
      <c r="B2064" s="1">
        <v>43939</v>
      </c>
      <c r="C2064" s="1">
        <v>43939</v>
      </c>
      <c r="D2064">
        <v>1305</v>
      </c>
      <c r="E2064">
        <v>8</v>
      </c>
      <c r="F2064" t="s">
        <v>109</v>
      </c>
      <c r="G2064">
        <v>837</v>
      </c>
      <c r="H2064">
        <v>1</v>
      </c>
      <c r="I2064">
        <v>310</v>
      </c>
      <c r="J2064" t="s">
        <v>71</v>
      </c>
      <c r="K2064" t="s">
        <v>3643</v>
      </c>
      <c r="L2064">
        <v>21</v>
      </c>
      <c r="M2064" t="s">
        <v>94</v>
      </c>
      <c r="N2064" t="s">
        <v>73</v>
      </c>
      <c r="O2064">
        <v>502</v>
      </c>
      <c r="P2064" t="s">
        <v>47</v>
      </c>
      <c r="S2064" t="s">
        <v>33</v>
      </c>
      <c r="T2064" t="s">
        <v>34</v>
      </c>
      <c r="U2064">
        <v>310</v>
      </c>
      <c r="Y2064" t="s">
        <v>3644</v>
      </c>
      <c r="AA2064">
        <v>34.070500000000003</v>
      </c>
      <c r="AB2064">
        <v>-118.4532</v>
      </c>
      <c r="AC2064">
        <f t="shared" si="32"/>
        <v>1</v>
      </c>
    </row>
    <row r="2065" spans="1:29" x14ac:dyDescent="0.35">
      <c r="A2065">
        <v>200817443</v>
      </c>
      <c r="B2065" s="1">
        <v>44176</v>
      </c>
      <c r="C2065" s="1">
        <v>44175</v>
      </c>
      <c r="D2065">
        <v>2100</v>
      </c>
      <c r="E2065">
        <v>8</v>
      </c>
      <c r="F2065" t="s">
        <v>109</v>
      </c>
      <c r="G2065">
        <v>892</v>
      </c>
      <c r="H2065">
        <v>1</v>
      </c>
      <c r="I2065">
        <v>510</v>
      </c>
      <c r="J2065" t="s">
        <v>29</v>
      </c>
      <c r="L2065">
        <v>0</v>
      </c>
      <c r="O2065">
        <v>101</v>
      </c>
      <c r="P2065" t="s">
        <v>32</v>
      </c>
      <c r="S2065" t="s">
        <v>40</v>
      </c>
      <c r="T2065" t="s">
        <v>41</v>
      </c>
      <c r="U2065">
        <v>510</v>
      </c>
      <c r="Y2065" t="s">
        <v>3645</v>
      </c>
      <c r="AA2065">
        <v>34.034599999999998</v>
      </c>
      <c r="AB2065">
        <v>-118.43810000000001</v>
      </c>
      <c r="AC2065">
        <f t="shared" si="32"/>
        <v>0</v>
      </c>
    </row>
    <row r="2066" spans="1:29" x14ac:dyDescent="0.35">
      <c r="A2066">
        <v>200405764</v>
      </c>
      <c r="B2066" s="1">
        <v>43875</v>
      </c>
      <c r="C2066" s="1">
        <v>43845</v>
      </c>
      <c r="D2066">
        <v>200</v>
      </c>
      <c r="E2066">
        <v>4</v>
      </c>
      <c r="F2066" t="s">
        <v>54</v>
      </c>
      <c r="G2066">
        <v>437</v>
      </c>
      <c r="H2066">
        <v>1</v>
      </c>
      <c r="I2066">
        <v>331</v>
      </c>
      <c r="J2066" t="s">
        <v>233</v>
      </c>
      <c r="K2066">
        <v>344</v>
      </c>
      <c r="L2066">
        <v>0</v>
      </c>
      <c r="M2066" t="s">
        <v>46</v>
      </c>
      <c r="N2066" t="s">
        <v>46</v>
      </c>
      <c r="O2066">
        <v>108</v>
      </c>
      <c r="P2066" t="s">
        <v>105</v>
      </c>
      <c r="S2066" t="s">
        <v>40</v>
      </c>
      <c r="T2066" t="s">
        <v>41</v>
      </c>
      <c r="U2066">
        <v>331</v>
      </c>
      <c r="Y2066" t="s">
        <v>3646</v>
      </c>
      <c r="AA2066">
        <v>34.069000000000003</v>
      </c>
      <c r="AB2066">
        <v>-118.1927</v>
      </c>
      <c r="AC2066">
        <f t="shared" si="32"/>
        <v>0</v>
      </c>
    </row>
    <row r="2067" spans="1:29" x14ac:dyDescent="0.35">
      <c r="A2067">
        <v>201207270</v>
      </c>
      <c r="B2067" s="1">
        <v>43877</v>
      </c>
      <c r="C2067" s="1">
        <v>43877</v>
      </c>
      <c r="D2067">
        <v>300</v>
      </c>
      <c r="E2067">
        <v>12</v>
      </c>
      <c r="F2067" t="s">
        <v>68</v>
      </c>
      <c r="G2067">
        <v>1232</v>
      </c>
      <c r="H2067">
        <v>1</v>
      </c>
      <c r="I2067">
        <v>420</v>
      </c>
      <c r="J2067" t="s">
        <v>352</v>
      </c>
      <c r="L2067">
        <v>0</v>
      </c>
      <c r="O2067">
        <v>108</v>
      </c>
      <c r="P2067" t="s">
        <v>105</v>
      </c>
      <c r="S2067" t="s">
        <v>40</v>
      </c>
      <c r="T2067" t="s">
        <v>41</v>
      </c>
      <c r="U2067">
        <v>420</v>
      </c>
      <c r="Y2067" t="s">
        <v>3647</v>
      </c>
      <c r="AA2067">
        <v>33.989100000000001</v>
      </c>
      <c r="AB2067">
        <v>-118.31959999999999</v>
      </c>
      <c r="AC2067">
        <f t="shared" si="32"/>
        <v>0</v>
      </c>
    </row>
    <row r="2068" spans="1:29" x14ac:dyDescent="0.35">
      <c r="A2068">
        <v>200216787</v>
      </c>
      <c r="B2068" s="1">
        <v>44132</v>
      </c>
      <c r="C2068" s="1">
        <v>44129</v>
      </c>
      <c r="D2068">
        <v>1900</v>
      </c>
      <c r="E2068">
        <v>2</v>
      </c>
      <c r="F2068" t="s">
        <v>56</v>
      </c>
      <c r="G2068">
        <v>235</v>
      </c>
      <c r="H2068">
        <v>1</v>
      </c>
      <c r="I2068">
        <v>510</v>
      </c>
      <c r="J2068" t="s">
        <v>29</v>
      </c>
      <c r="L2068">
        <v>0</v>
      </c>
      <c r="O2068">
        <v>101</v>
      </c>
      <c r="P2068" t="s">
        <v>32</v>
      </c>
      <c r="S2068" t="s">
        <v>40</v>
      </c>
      <c r="T2068" t="s">
        <v>41</v>
      </c>
      <c r="U2068">
        <v>510</v>
      </c>
      <c r="Y2068" t="s">
        <v>1281</v>
      </c>
      <c r="Z2068" t="s">
        <v>1009</v>
      </c>
      <c r="AA2068">
        <v>34.063000000000002</v>
      </c>
      <c r="AB2068">
        <v>-118.2727</v>
      </c>
      <c r="AC2068">
        <f t="shared" si="32"/>
        <v>0</v>
      </c>
    </row>
    <row r="2069" spans="1:29" x14ac:dyDescent="0.35">
      <c r="A2069">
        <v>200116286</v>
      </c>
      <c r="B2069" s="1">
        <v>44039</v>
      </c>
      <c r="C2069" s="1">
        <v>44037</v>
      </c>
      <c r="D2069">
        <v>1855</v>
      </c>
      <c r="E2069">
        <v>1</v>
      </c>
      <c r="F2069" t="s">
        <v>36</v>
      </c>
      <c r="G2069">
        <v>123</v>
      </c>
      <c r="H2069">
        <v>2</v>
      </c>
      <c r="I2069">
        <v>745</v>
      </c>
      <c r="J2069" t="s">
        <v>139</v>
      </c>
      <c r="K2069">
        <v>1501</v>
      </c>
      <c r="L2069">
        <v>0</v>
      </c>
      <c r="M2069" t="s">
        <v>46</v>
      </c>
      <c r="N2069" t="s">
        <v>46</v>
      </c>
      <c r="O2069">
        <v>101</v>
      </c>
      <c r="P2069" t="s">
        <v>32</v>
      </c>
      <c r="S2069" t="s">
        <v>40</v>
      </c>
      <c r="T2069" t="s">
        <v>41</v>
      </c>
      <c r="U2069">
        <v>745</v>
      </c>
      <c r="Y2069" t="s">
        <v>2366</v>
      </c>
      <c r="AA2069">
        <v>34.053600000000003</v>
      </c>
      <c r="AB2069">
        <v>-118.24550000000001</v>
      </c>
      <c r="AC2069">
        <f t="shared" si="32"/>
        <v>0</v>
      </c>
    </row>
    <row r="2070" spans="1:29" x14ac:dyDescent="0.35">
      <c r="A2070">
        <v>200511705</v>
      </c>
      <c r="B2070" s="1">
        <v>44023</v>
      </c>
      <c r="C2070" s="1">
        <v>44023</v>
      </c>
      <c r="D2070">
        <v>1010</v>
      </c>
      <c r="E2070">
        <v>5</v>
      </c>
      <c r="F2070" t="s">
        <v>98</v>
      </c>
      <c r="G2070">
        <v>521</v>
      </c>
      <c r="H2070">
        <v>1</v>
      </c>
      <c r="I2070">
        <v>442</v>
      </c>
      <c r="J2070" t="s">
        <v>179</v>
      </c>
      <c r="K2070" t="s">
        <v>3648</v>
      </c>
      <c r="L2070">
        <v>0</v>
      </c>
      <c r="M2070" t="s">
        <v>46</v>
      </c>
      <c r="N2070" t="s">
        <v>46</v>
      </c>
      <c r="O2070">
        <v>243</v>
      </c>
      <c r="P2070" t="s">
        <v>1414</v>
      </c>
      <c r="S2070" t="s">
        <v>33</v>
      </c>
      <c r="T2070" t="s">
        <v>34</v>
      </c>
      <c r="U2070">
        <v>442</v>
      </c>
      <c r="Y2070" t="s">
        <v>2019</v>
      </c>
      <c r="AA2070">
        <v>33.7639</v>
      </c>
      <c r="AB2070">
        <v>-118.29340000000001</v>
      </c>
      <c r="AC2070">
        <f t="shared" si="32"/>
        <v>1</v>
      </c>
    </row>
    <row r="2071" spans="1:29" x14ac:dyDescent="0.35">
      <c r="A2071">
        <v>200807308</v>
      </c>
      <c r="B2071" s="1">
        <v>43903</v>
      </c>
      <c r="C2071" s="1">
        <v>43901</v>
      </c>
      <c r="D2071">
        <v>2300</v>
      </c>
      <c r="E2071">
        <v>8</v>
      </c>
      <c r="F2071" t="s">
        <v>109</v>
      </c>
      <c r="G2071">
        <v>835</v>
      </c>
      <c r="H2071">
        <v>1</v>
      </c>
      <c r="I2071">
        <v>330</v>
      </c>
      <c r="J2071" t="s">
        <v>37</v>
      </c>
      <c r="K2071" t="s">
        <v>3649</v>
      </c>
      <c r="L2071">
        <v>24</v>
      </c>
      <c r="M2071" t="s">
        <v>94</v>
      </c>
      <c r="N2071" t="s">
        <v>73</v>
      </c>
      <c r="O2071">
        <v>502</v>
      </c>
      <c r="P2071" t="s">
        <v>47</v>
      </c>
      <c r="S2071" t="s">
        <v>40</v>
      </c>
      <c r="T2071" t="s">
        <v>41</v>
      </c>
      <c r="U2071">
        <v>330</v>
      </c>
      <c r="Y2071" t="s">
        <v>3650</v>
      </c>
      <c r="AA2071">
        <v>34.046199999999999</v>
      </c>
      <c r="AB2071">
        <v>-118.4361</v>
      </c>
      <c r="AC2071">
        <f t="shared" si="32"/>
        <v>0</v>
      </c>
    </row>
    <row r="2072" spans="1:29" x14ac:dyDescent="0.35">
      <c r="A2072">
        <v>201015915</v>
      </c>
      <c r="B2072" s="1">
        <v>44174</v>
      </c>
      <c r="C2072" s="1">
        <v>44173</v>
      </c>
      <c r="D2072">
        <v>1900</v>
      </c>
      <c r="E2072">
        <v>10</v>
      </c>
      <c r="F2072" t="s">
        <v>103</v>
      </c>
      <c r="G2072">
        <v>1063</v>
      </c>
      <c r="H2072">
        <v>2</v>
      </c>
      <c r="I2072">
        <v>740</v>
      </c>
      <c r="J2072" t="s">
        <v>224</v>
      </c>
      <c r="K2072" t="s">
        <v>239</v>
      </c>
      <c r="L2072">
        <v>0</v>
      </c>
      <c r="M2072" t="s">
        <v>30</v>
      </c>
      <c r="N2072" t="s">
        <v>73</v>
      </c>
      <c r="O2072">
        <v>409</v>
      </c>
      <c r="P2072" t="s">
        <v>2218</v>
      </c>
      <c r="S2072" t="s">
        <v>40</v>
      </c>
      <c r="T2072" t="s">
        <v>41</v>
      </c>
      <c r="U2072">
        <v>740</v>
      </c>
      <c r="Y2072" t="s">
        <v>3651</v>
      </c>
      <c r="AA2072">
        <v>34.169800000000002</v>
      </c>
      <c r="AB2072">
        <v>-118.5386</v>
      </c>
      <c r="AC2072">
        <f t="shared" si="32"/>
        <v>0</v>
      </c>
    </row>
    <row r="2073" spans="1:29" x14ac:dyDescent="0.35">
      <c r="A2073">
        <v>200715808</v>
      </c>
      <c r="B2073" s="1">
        <v>44144</v>
      </c>
      <c r="C2073" s="1">
        <v>44144</v>
      </c>
      <c r="D2073">
        <v>1620</v>
      </c>
      <c r="E2073">
        <v>7</v>
      </c>
      <c r="F2073" t="s">
        <v>28</v>
      </c>
      <c r="G2073">
        <v>732</v>
      </c>
      <c r="H2073">
        <v>1</v>
      </c>
      <c r="I2073">
        <v>442</v>
      </c>
      <c r="J2073" t="s">
        <v>179</v>
      </c>
      <c r="K2073" t="s">
        <v>3508</v>
      </c>
      <c r="L2073">
        <v>0</v>
      </c>
      <c r="M2073" t="s">
        <v>30</v>
      </c>
      <c r="N2073" t="s">
        <v>163</v>
      </c>
      <c r="O2073">
        <v>242</v>
      </c>
      <c r="P2073" t="s">
        <v>511</v>
      </c>
      <c r="S2073" t="s">
        <v>40</v>
      </c>
      <c r="T2073" t="s">
        <v>41</v>
      </c>
      <c r="U2073">
        <v>442</v>
      </c>
      <c r="Y2073" t="s">
        <v>1218</v>
      </c>
      <c r="AA2073">
        <v>34.066499999999998</v>
      </c>
      <c r="AB2073">
        <v>-118.36620000000001</v>
      </c>
      <c r="AC2073">
        <f t="shared" si="32"/>
        <v>0</v>
      </c>
    </row>
    <row r="2074" spans="1:29" x14ac:dyDescent="0.35">
      <c r="A2074">
        <v>200904167</v>
      </c>
      <c r="B2074" s="1">
        <v>43835</v>
      </c>
      <c r="C2074" s="1">
        <v>43835</v>
      </c>
      <c r="D2074">
        <v>615</v>
      </c>
      <c r="E2074">
        <v>9</v>
      </c>
      <c r="F2074" t="s">
        <v>49</v>
      </c>
      <c r="G2074">
        <v>933</v>
      </c>
      <c r="H2074">
        <v>1</v>
      </c>
      <c r="I2074">
        <v>310</v>
      </c>
      <c r="J2074" t="s">
        <v>71</v>
      </c>
      <c r="K2074" t="s">
        <v>3652</v>
      </c>
      <c r="L2074">
        <v>57</v>
      </c>
      <c r="M2074" t="s">
        <v>30</v>
      </c>
      <c r="N2074" t="s">
        <v>163</v>
      </c>
      <c r="O2074">
        <v>502</v>
      </c>
      <c r="P2074" t="s">
        <v>47</v>
      </c>
      <c r="S2074" t="s">
        <v>40</v>
      </c>
      <c r="T2074" t="s">
        <v>41</v>
      </c>
      <c r="U2074">
        <v>310</v>
      </c>
      <c r="Y2074" t="s">
        <v>3653</v>
      </c>
      <c r="AA2074">
        <v>34.182699999999997</v>
      </c>
      <c r="AB2074">
        <v>-118.4575</v>
      </c>
      <c r="AC2074">
        <f t="shared" si="32"/>
        <v>0</v>
      </c>
    </row>
    <row r="2075" spans="1:29" x14ac:dyDescent="0.35">
      <c r="A2075">
        <v>200205884</v>
      </c>
      <c r="B2075" s="1">
        <v>43868</v>
      </c>
      <c r="C2075" s="1">
        <v>43868</v>
      </c>
      <c r="D2075">
        <v>1515</v>
      </c>
      <c r="E2075">
        <v>2</v>
      </c>
      <c r="F2075" t="s">
        <v>56</v>
      </c>
      <c r="G2075">
        <v>231</v>
      </c>
      <c r="H2075">
        <v>2</v>
      </c>
      <c r="I2075">
        <v>624</v>
      </c>
      <c r="J2075" t="s">
        <v>171</v>
      </c>
      <c r="K2075" t="s">
        <v>3654</v>
      </c>
      <c r="L2075">
        <v>38</v>
      </c>
      <c r="M2075" t="s">
        <v>94</v>
      </c>
      <c r="N2075" t="s">
        <v>73</v>
      </c>
      <c r="O2075">
        <v>101</v>
      </c>
      <c r="P2075" t="s">
        <v>32</v>
      </c>
      <c r="Q2075">
        <v>400</v>
      </c>
      <c r="R2075" t="s">
        <v>143</v>
      </c>
      <c r="S2075" t="s">
        <v>33</v>
      </c>
      <c r="T2075" t="s">
        <v>34</v>
      </c>
      <c r="U2075">
        <v>624</v>
      </c>
      <c r="Y2075" t="s">
        <v>1727</v>
      </c>
      <c r="Z2075" t="s">
        <v>3655</v>
      </c>
      <c r="AA2075">
        <v>34.072699999999998</v>
      </c>
      <c r="AB2075">
        <v>-118.28400000000001</v>
      </c>
      <c r="AC2075">
        <f t="shared" si="32"/>
        <v>1</v>
      </c>
    </row>
    <row r="2076" spans="1:29" x14ac:dyDescent="0.35">
      <c r="A2076">
        <v>200408654</v>
      </c>
      <c r="B2076" s="1">
        <v>43959</v>
      </c>
      <c r="C2076" s="1">
        <v>43959</v>
      </c>
      <c r="D2076">
        <v>2145</v>
      </c>
      <c r="E2076">
        <v>4</v>
      </c>
      <c r="F2076" t="s">
        <v>54</v>
      </c>
      <c r="G2076">
        <v>441</v>
      </c>
      <c r="H2076">
        <v>2</v>
      </c>
      <c r="I2076">
        <v>850</v>
      </c>
      <c r="J2076" t="s">
        <v>563</v>
      </c>
      <c r="K2076">
        <v>529</v>
      </c>
      <c r="L2076">
        <v>29</v>
      </c>
      <c r="M2076" t="s">
        <v>30</v>
      </c>
      <c r="N2076" t="s">
        <v>95</v>
      </c>
      <c r="O2076">
        <v>101</v>
      </c>
      <c r="P2076" t="s">
        <v>32</v>
      </c>
      <c r="S2076" t="s">
        <v>40</v>
      </c>
      <c r="T2076" t="s">
        <v>41</v>
      </c>
      <c r="U2076">
        <v>850</v>
      </c>
      <c r="Y2076" t="s">
        <v>3656</v>
      </c>
      <c r="Z2076" t="s">
        <v>3657</v>
      </c>
      <c r="AA2076">
        <v>34.055500000000002</v>
      </c>
      <c r="AB2076">
        <v>-118.223</v>
      </c>
      <c r="AC2076">
        <f t="shared" si="32"/>
        <v>0</v>
      </c>
    </row>
    <row r="2077" spans="1:29" x14ac:dyDescent="0.35">
      <c r="A2077">
        <v>200704804</v>
      </c>
      <c r="B2077" s="1">
        <v>43847</v>
      </c>
      <c r="C2077" s="1">
        <v>43847</v>
      </c>
      <c r="D2077">
        <v>35</v>
      </c>
      <c r="E2077">
        <v>7</v>
      </c>
      <c r="F2077" t="s">
        <v>28</v>
      </c>
      <c r="G2077">
        <v>762</v>
      </c>
      <c r="H2077">
        <v>2</v>
      </c>
      <c r="I2077">
        <v>237</v>
      </c>
      <c r="J2077" t="s">
        <v>1814</v>
      </c>
      <c r="K2077">
        <v>1259</v>
      </c>
      <c r="L2077">
        <v>15</v>
      </c>
      <c r="M2077" t="s">
        <v>94</v>
      </c>
      <c r="N2077" t="s">
        <v>163</v>
      </c>
      <c r="O2077">
        <v>501</v>
      </c>
      <c r="P2077" t="s">
        <v>164</v>
      </c>
      <c r="S2077" t="s">
        <v>40</v>
      </c>
      <c r="T2077" t="s">
        <v>41</v>
      </c>
      <c r="U2077">
        <v>237</v>
      </c>
      <c r="Y2077" t="s">
        <v>3658</v>
      </c>
      <c r="AA2077">
        <v>34.052199999999999</v>
      </c>
      <c r="AB2077">
        <v>-118.3699</v>
      </c>
      <c r="AC2077">
        <f t="shared" si="32"/>
        <v>0</v>
      </c>
    </row>
    <row r="2078" spans="1:29" x14ac:dyDescent="0.35">
      <c r="A2078">
        <v>201011177</v>
      </c>
      <c r="B2078" s="1">
        <v>44031</v>
      </c>
      <c r="C2078" s="1">
        <v>44031</v>
      </c>
      <c r="D2078">
        <v>1030</v>
      </c>
      <c r="E2078">
        <v>10</v>
      </c>
      <c r="F2078" t="s">
        <v>103</v>
      </c>
      <c r="G2078">
        <v>1043</v>
      </c>
      <c r="H2078">
        <v>2</v>
      </c>
      <c r="I2078">
        <v>625</v>
      </c>
      <c r="J2078" t="s">
        <v>628</v>
      </c>
      <c r="K2078" t="s">
        <v>3659</v>
      </c>
      <c r="L2078">
        <v>38</v>
      </c>
      <c r="M2078" t="s">
        <v>30</v>
      </c>
      <c r="N2078" t="s">
        <v>31</v>
      </c>
      <c r="O2078">
        <v>102</v>
      </c>
      <c r="P2078" t="s">
        <v>186</v>
      </c>
      <c r="Q2078">
        <v>500</v>
      </c>
      <c r="R2078" t="s">
        <v>184</v>
      </c>
      <c r="S2078" t="s">
        <v>40</v>
      </c>
      <c r="T2078" t="s">
        <v>41</v>
      </c>
      <c r="U2078">
        <v>625</v>
      </c>
      <c r="Y2078" t="s">
        <v>3606</v>
      </c>
      <c r="Z2078" t="s">
        <v>3660</v>
      </c>
      <c r="AA2078">
        <v>34.176900000000003</v>
      </c>
      <c r="AB2078">
        <v>-118.5384</v>
      </c>
      <c r="AC2078">
        <f t="shared" si="32"/>
        <v>0</v>
      </c>
    </row>
    <row r="2079" spans="1:29" x14ac:dyDescent="0.35">
      <c r="A2079">
        <v>200712026</v>
      </c>
      <c r="B2079" s="1">
        <v>44038</v>
      </c>
      <c r="C2079" s="1">
        <v>44026</v>
      </c>
      <c r="D2079">
        <v>100</v>
      </c>
      <c r="E2079">
        <v>7</v>
      </c>
      <c r="F2079" t="s">
        <v>28</v>
      </c>
      <c r="G2079">
        <v>773</v>
      </c>
      <c r="H2079">
        <v>2</v>
      </c>
      <c r="I2079">
        <v>649</v>
      </c>
      <c r="J2079" t="s">
        <v>1038</v>
      </c>
      <c r="K2079" t="s">
        <v>1119</v>
      </c>
      <c r="L2079">
        <v>33</v>
      </c>
      <c r="M2079" t="s">
        <v>30</v>
      </c>
      <c r="N2079" t="s">
        <v>73</v>
      </c>
      <c r="O2079">
        <v>102</v>
      </c>
      <c r="P2079" t="s">
        <v>186</v>
      </c>
      <c r="S2079" t="s">
        <v>40</v>
      </c>
      <c r="T2079" t="s">
        <v>41</v>
      </c>
      <c r="U2079">
        <v>649</v>
      </c>
      <c r="Y2079" t="s">
        <v>3661</v>
      </c>
      <c r="AA2079">
        <v>34.045000000000002</v>
      </c>
      <c r="AB2079">
        <v>-118.3511</v>
      </c>
      <c r="AC2079">
        <f t="shared" si="32"/>
        <v>0</v>
      </c>
    </row>
    <row r="2080" spans="1:29" x14ac:dyDescent="0.35">
      <c r="A2080">
        <v>201013431</v>
      </c>
      <c r="B2080" s="1">
        <v>44099</v>
      </c>
      <c r="C2080" s="1">
        <v>44099</v>
      </c>
      <c r="D2080">
        <v>500</v>
      </c>
      <c r="E2080">
        <v>10</v>
      </c>
      <c r="F2080" t="s">
        <v>103</v>
      </c>
      <c r="G2080">
        <v>1067</v>
      </c>
      <c r="H2080">
        <v>1</v>
      </c>
      <c r="I2080">
        <v>331</v>
      </c>
      <c r="J2080" t="s">
        <v>233</v>
      </c>
      <c r="K2080" t="s">
        <v>3662</v>
      </c>
      <c r="L2080">
        <v>36</v>
      </c>
      <c r="M2080" t="s">
        <v>30</v>
      </c>
      <c r="N2080" t="s">
        <v>73</v>
      </c>
      <c r="O2080">
        <v>123</v>
      </c>
      <c r="P2080" t="s">
        <v>290</v>
      </c>
      <c r="S2080" t="s">
        <v>40</v>
      </c>
      <c r="T2080" t="s">
        <v>41</v>
      </c>
      <c r="U2080">
        <v>331</v>
      </c>
      <c r="Y2080" t="s">
        <v>3663</v>
      </c>
      <c r="AA2080">
        <v>34.1693</v>
      </c>
      <c r="AB2080">
        <v>-118.5184</v>
      </c>
      <c r="AC2080">
        <f t="shared" si="32"/>
        <v>0</v>
      </c>
    </row>
    <row r="2081" spans="1:29" x14ac:dyDescent="0.35">
      <c r="A2081">
        <v>200109031</v>
      </c>
      <c r="B2081" s="1">
        <v>43901</v>
      </c>
      <c r="C2081" s="1">
        <v>43901</v>
      </c>
      <c r="D2081">
        <v>1000</v>
      </c>
      <c r="E2081">
        <v>1</v>
      </c>
      <c r="F2081" t="s">
        <v>36</v>
      </c>
      <c r="G2081">
        <v>163</v>
      </c>
      <c r="H2081">
        <v>1</v>
      </c>
      <c r="I2081">
        <v>330</v>
      </c>
      <c r="J2081" t="s">
        <v>37</v>
      </c>
      <c r="K2081" t="s">
        <v>3664</v>
      </c>
      <c r="L2081">
        <v>52</v>
      </c>
      <c r="M2081" t="s">
        <v>30</v>
      </c>
      <c r="N2081" t="s">
        <v>95</v>
      </c>
      <c r="O2081">
        <v>108</v>
      </c>
      <c r="P2081" t="s">
        <v>105</v>
      </c>
      <c r="Q2081">
        <v>500</v>
      </c>
      <c r="R2081" t="s">
        <v>184</v>
      </c>
      <c r="S2081" t="s">
        <v>40</v>
      </c>
      <c r="T2081" t="s">
        <v>41</v>
      </c>
      <c r="U2081">
        <v>330</v>
      </c>
      <c r="Y2081" t="s">
        <v>1374</v>
      </c>
      <c r="AA2081">
        <v>34.045200000000001</v>
      </c>
      <c r="AB2081">
        <v>-118.2534</v>
      </c>
      <c r="AC2081">
        <f t="shared" si="32"/>
        <v>0</v>
      </c>
    </row>
    <row r="2082" spans="1:29" x14ac:dyDescent="0.35">
      <c r="A2082">
        <v>201107786</v>
      </c>
      <c r="B2082" s="1">
        <v>43917</v>
      </c>
      <c r="C2082" s="1">
        <v>43917</v>
      </c>
      <c r="D2082">
        <v>900</v>
      </c>
      <c r="E2082">
        <v>11</v>
      </c>
      <c r="F2082" t="s">
        <v>64</v>
      </c>
      <c r="G2082">
        <v>1136</v>
      </c>
      <c r="H2082">
        <v>1</v>
      </c>
      <c r="I2082">
        <v>420</v>
      </c>
      <c r="J2082" t="s">
        <v>352</v>
      </c>
      <c r="K2082" t="s">
        <v>670</v>
      </c>
      <c r="L2082">
        <v>29</v>
      </c>
      <c r="M2082" t="s">
        <v>94</v>
      </c>
      <c r="N2082" t="s">
        <v>173</v>
      </c>
      <c r="O2082">
        <v>502</v>
      </c>
      <c r="P2082" t="s">
        <v>47</v>
      </c>
      <c r="Q2082">
        <v>500</v>
      </c>
      <c r="R2082" t="s">
        <v>184</v>
      </c>
      <c r="S2082" t="s">
        <v>40</v>
      </c>
      <c r="T2082" t="s">
        <v>41</v>
      </c>
      <c r="U2082">
        <v>420</v>
      </c>
      <c r="Y2082" t="s">
        <v>3665</v>
      </c>
      <c r="AA2082">
        <v>34.121000000000002</v>
      </c>
      <c r="AB2082">
        <v>-118.22709999999999</v>
      </c>
      <c r="AC2082">
        <f t="shared" si="32"/>
        <v>0</v>
      </c>
    </row>
    <row r="2083" spans="1:29" x14ac:dyDescent="0.35">
      <c r="A2083">
        <v>200113063</v>
      </c>
      <c r="B2083" s="1">
        <v>43989</v>
      </c>
      <c r="C2083" s="1">
        <v>43989</v>
      </c>
      <c r="D2083">
        <v>1740</v>
      </c>
      <c r="E2083">
        <v>1</v>
      </c>
      <c r="F2083" t="s">
        <v>36</v>
      </c>
      <c r="G2083">
        <v>195</v>
      </c>
      <c r="H2083">
        <v>2</v>
      </c>
      <c r="I2083">
        <v>740</v>
      </c>
      <c r="J2083" t="s">
        <v>224</v>
      </c>
      <c r="K2083">
        <v>329</v>
      </c>
      <c r="L2083">
        <v>0</v>
      </c>
      <c r="M2083" t="s">
        <v>46</v>
      </c>
      <c r="N2083" t="s">
        <v>46</v>
      </c>
      <c r="O2083">
        <v>203</v>
      </c>
      <c r="P2083" t="s">
        <v>101</v>
      </c>
      <c r="S2083" t="s">
        <v>40</v>
      </c>
      <c r="T2083" t="s">
        <v>41</v>
      </c>
      <c r="U2083">
        <v>740</v>
      </c>
      <c r="Y2083" t="s">
        <v>3666</v>
      </c>
      <c r="AA2083">
        <v>34.034300000000002</v>
      </c>
      <c r="AB2083">
        <v>-118.262</v>
      </c>
      <c r="AC2083">
        <f t="shared" si="32"/>
        <v>0</v>
      </c>
    </row>
    <row r="2084" spans="1:29" x14ac:dyDescent="0.35">
      <c r="A2084">
        <v>200318484</v>
      </c>
      <c r="B2084" s="1">
        <v>44110</v>
      </c>
      <c r="C2084" s="1">
        <v>44095</v>
      </c>
      <c r="D2084">
        <v>1400</v>
      </c>
      <c r="E2084">
        <v>3</v>
      </c>
      <c r="F2084" t="s">
        <v>43</v>
      </c>
      <c r="G2084">
        <v>337</v>
      </c>
      <c r="H2084">
        <v>2</v>
      </c>
      <c r="I2084">
        <v>354</v>
      </c>
      <c r="J2084" t="s">
        <v>167</v>
      </c>
      <c r="K2084" t="s">
        <v>3667</v>
      </c>
      <c r="L2084">
        <v>28</v>
      </c>
      <c r="M2084" t="s">
        <v>30</v>
      </c>
      <c r="N2084" t="s">
        <v>95</v>
      </c>
      <c r="O2084">
        <v>504</v>
      </c>
      <c r="P2084" t="s">
        <v>673</v>
      </c>
      <c r="S2084" t="s">
        <v>40</v>
      </c>
      <c r="T2084" t="s">
        <v>41</v>
      </c>
      <c r="U2084">
        <v>354</v>
      </c>
      <c r="Y2084" t="s">
        <v>3668</v>
      </c>
      <c r="AA2084">
        <v>34.0291</v>
      </c>
      <c r="AB2084">
        <v>-118.3034</v>
      </c>
      <c r="AC2084">
        <f t="shared" si="32"/>
        <v>0</v>
      </c>
    </row>
    <row r="2085" spans="1:29" x14ac:dyDescent="0.35">
      <c r="A2085">
        <v>200614417</v>
      </c>
      <c r="B2085" s="1">
        <v>44067</v>
      </c>
      <c r="C2085" s="1">
        <v>44067</v>
      </c>
      <c r="D2085">
        <v>900</v>
      </c>
      <c r="E2085">
        <v>6</v>
      </c>
      <c r="F2085" t="s">
        <v>91</v>
      </c>
      <c r="G2085">
        <v>647</v>
      </c>
      <c r="H2085">
        <v>2</v>
      </c>
      <c r="I2085">
        <v>624</v>
      </c>
      <c r="J2085" t="s">
        <v>171</v>
      </c>
      <c r="K2085" t="s">
        <v>1633</v>
      </c>
      <c r="L2085">
        <v>48</v>
      </c>
      <c r="M2085" t="s">
        <v>94</v>
      </c>
      <c r="N2085" t="s">
        <v>163</v>
      </c>
      <c r="O2085">
        <v>108</v>
      </c>
      <c r="P2085" t="s">
        <v>105</v>
      </c>
      <c r="Q2085">
        <v>400</v>
      </c>
      <c r="R2085" t="s">
        <v>143</v>
      </c>
      <c r="S2085" t="s">
        <v>40</v>
      </c>
      <c r="T2085" t="s">
        <v>41</v>
      </c>
      <c r="U2085">
        <v>624</v>
      </c>
      <c r="Y2085" t="s">
        <v>3669</v>
      </c>
      <c r="AA2085">
        <v>34.100499999999997</v>
      </c>
      <c r="AB2085">
        <v>-118.318</v>
      </c>
      <c r="AC2085">
        <f t="shared" si="32"/>
        <v>0</v>
      </c>
    </row>
    <row r="2086" spans="1:29" x14ac:dyDescent="0.35">
      <c r="A2086">
        <v>200815066</v>
      </c>
      <c r="B2086" s="1">
        <v>44112</v>
      </c>
      <c r="C2086" s="1">
        <v>44112</v>
      </c>
      <c r="D2086">
        <v>2230</v>
      </c>
      <c r="E2086">
        <v>8</v>
      </c>
      <c r="F2086" t="s">
        <v>109</v>
      </c>
      <c r="G2086">
        <v>833</v>
      </c>
      <c r="H2086">
        <v>1</v>
      </c>
      <c r="I2086">
        <v>331</v>
      </c>
      <c r="J2086" t="s">
        <v>233</v>
      </c>
      <c r="K2086" t="s">
        <v>3670</v>
      </c>
      <c r="L2086">
        <v>21</v>
      </c>
      <c r="M2086" t="s">
        <v>30</v>
      </c>
      <c r="N2086" t="s">
        <v>31</v>
      </c>
      <c r="O2086">
        <v>502</v>
      </c>
      <c r="P2086" t="s">
        <v>47</v>
      </c>
      <c r="S2086" t="s">
        <v>40</v>
      </c>
      <c r="T2086" t="s">
        <v>41</v>
      </c>
      <c r="U2086">
        <v>331</v>
      </c>
      <c r="Y2086" t="s">
        <v>3671</v>
      </c>
      <c r="AA2086">
        <v>34.056899999999999</v>
      </c>
      <c r="AB2086">
        <v>-118.4431</v>
      </c>
      <c r="AC2086">
        <f t="shared" si="32"/>
        <v>0</v>
      </c>
    </row>
    <row r="2087" spans="1:29" x14ac:dyDescent="0.35">
      <c r="A2087">
        <v>200906880</v>
      </c>
      <c r="B2087" s="1">
        <v>43893</v>
      </c>
      <c r="C2087" s="1">
        <v>43892</v>
      </c>
      <c r="D2087">
        <v>1900</v>
      </c>
      <c r="E2087">
        <v>9</v>
      </c>
      <c r="F2087" t="s">
        <v>49</v>
      </c>
      <c r="G2087">
        <v>989</v>
      </c>
      <c r="H2087">
        <v>1</v>
      </c>
      <c r="I2087">
        <v>330</v>
      </c>
      <c r="J2087" t="s">
        <v>37</v>
      </c>
      <c r="K2087" t="s">
        <v>3672</v>
      </c>
      <c r="L2087">
        <v>40</v>
      </c>
      <c r="M2087" t="s">
        <v>30</v>
      </c>
      <c r="N2087" t="s">
        <v>73</v>
      </c>
      <c r="O2087">
        <v>101</v>
      </c>
      <c r="P2087" t="s">
        <v>32</v>
      </c>
      <c r="S2087" t="s">
        <v>40</v>
      </c>
      <c r="T2087" t="s">
        <v>41</v>
      </c>
      <c r="U2087">
        <v>330</v>
      </c>
      <c r="Y2087" t="s">
        <v>3673</v>
      </c>
      <c r="AA2087">
        <v>34.148299999999999</v>
      </c>
      <c r="AB2087">
        <v>-118.43259999999999</v>
      </c>
      <c r="AC2087">
        <f t="shared" si="32"/>
        <v>0</v>
      </c>
    </row>
    <row r="2088" spans="1:29" x14ac:dyDescent="0.35">
      <c r="A2088">
        <v>201004647</v>
      </c>
      <c r="B2088" s="1">
        <v>43846</v>
      </c>
      <c r="C2088" s="1">
        <v>43846</v>
      </c>
      <c r="D2088">
        <v>1330</v>
      </c>
      <c r="E2088">
        <v>10</v>
      </c>
      <c r="F2088" t="s">
        <v>103</v>
      </c>
      <c r="G2088">
        <v>1023</v>
      </c>
      <c r="H2088">
        <v>1</v>
      </c>
      <c r="I2088">
        <v>480</v>
      </c>
      <c r="J2088" t="s">
        <v>44</v>
      </c>
      <c r="K2088">
        <v>344</v>
      </c>
      <c r="L2088">
        <v>66</v>
      </c>
      <c r="M2088" t="s">
        <v>30</v>
      </c>
      <c r="N2088" t="s">
        <v>73</v>
      </c>
      <c r="O2088">
        <v>104</v>
      </c>
      <c r="P2088" t="s">
        <v>201</v>
      </c>
      <c r="S2088" t="s">
        <v>40</v>
      </c>
      <c r="T2088" t="s">
        <v>41</v>
      </c>
      <c r="U2088">
        <v>480</v>
      </c>
      <c r="Y2088" t="s">
        <v>3674</v>
      </c>
      <c r="AA2088">
        <v>34.200200000000002</v>
      </c>
      <c r="AB2088">
        <v>-118.5492</v>
      </c>
      <c r="AC2088">
        <f t="shared" si="32"/>
        <v>0</v>
      </c>
    </row>
    <row r="2089" spans="1:29" x14ac:dyDescent="0.35">
      <c r="A2089">
        <v>200122218</v>
      </c>
      <c r="B2089" s="1">
        <v>44175</v>
      </c>
      <c r="C2089" s="1">
        <v>44174</v>
      </c>
      <c r="D2089">
        <v>2200</v>
      </c>
      <c r="E2089">
        <v>1</v>
      </c>
      <c r="F2089" t="s">
        <v>36</v>
      </c>
      <c r="G2089">
        <v>162</v>
      </c>
      <c r="H2089">
        <v>1</v>
      </c>
      <c r="I2089">
        <v>510</v>
      </c>
      <c r="J2089" t="s">
        <v>29</v>
      </c>
      <c r="L2089">
        <v>0</v>
      </c>
      <c r="O2089">
        <v>707</v>
      </c>
      <c r="P2089" t="s">
        <v>280</v>
      </c>
      <c r="S2089" t="s">
        <v>40</v>
      </c>
      <c r="T2089" t="s">
        <v>41</v>
      </c>
      <c r="U2089">
        <v>510</v>
      </c>
      <c r="Y2089" t="s">
        <v>643</v>
      </c>
      <c r="AA2089">
        <v>34.043700000000001</v>
      </c>
      <c r="AB2089">
        <v>-118.2582</v>
      </c>
      <c r="AC2089">
        <f t="shared" si="32"/>
        <v>0</v>
      </c>
    </row>
    <row r="2090" spans="1:29" x14ac:dyDescent="0.35">
      <c r="A2090">
        <v>200315826</v>
      </c>
      <c r="B2090" s="1">
        <v>44059</v>
      </c>
      <c r="C2090" s="1">
        <v>44059</v>
      </c>
      <c r="D2090">
        <v>1040</v>
      </c>
      <c r="E2090">
        <v>3</v>
      </c>
      <c r="F2090" t="s">
        <v>43</v>
      </c>
      <c r="G2090">
        <v>328</v>
      </c>
      <c r="H2090">
        <v>1</v>
      </c>
      <c r="I2090">
        <v>442</v>
      </c>
      <c r="J2090" t="s">
        <v>179</v>
      </c>
      <c r="K2090" t="s">
        <v>3675</v>
      </c>
      <c r="L2090">
        <v>19</v>
      </c>
      <c r="M2090" t="s">
        <v>46</v>
      </c>
      <c r="N2090" t="s">
        <v>46</v>
      </c>
      <c r="O2090">
        <v>403</v>
      </c>
      <c r="P2090" t="s">
        <v>337</v>
      </c>
      <c r="S2090" t="s">
        <v>40</v>
      </c>
      <c r="T2090" t="s">
        <v>41</v>
      </c>
      <c r="U2090">
        <v>442</v>
      </c>
      <c r="Y2090" t="s">
        <v>3676</v>
      </c>
      <c r="AA2090">
        <v>34.026800000000001</v>
      </c>
      <c r="AB2090">
        <v>-118.2808</v>
      </c>
      <c r="AC2090">
        <f t="shared" si="32"/>
        <v>0</v>
      </c>
    </row>
    <row r="2091" spans="1:29" x14ac:dyDescent="0.35">
      <c r="A2091">
        <v>201109447</v>
      </c>
      <c r="B2091" s="1">
        <v>43968</v>
      </c>
      <c r="C2091" s="1">
        <v>43966</v>
      </c>
      <c r="D2091">
        <v>1200</v>
      </c>
      <c r="E2091">
        <v>11</v>
      </c>
      <c r="F2091" t="s">
        <v>64</v>
      </c>
      <c r="G2091">
        <v>1118</v>
      </c>
      <c r="H2091">
        <v>1</v>
      </c>
      <c r="I2091">
        <v>236</v>
      </c>
      <c r="J2091" t="s">
        <v>692</v>
      </c>
      <c r="K2091" t="s">
        <v>3677</v>
      </c>
      <c r="L2091">
        <v>38</v>
      </c>
      <c r="M2091" t="s">
        <v>94</v>
      </c>
      <c r="N2091" t="s">
        <v>73</v>
      </c>
      <c r="O2091">
        <v>101</v>
      </c>
      <c r="P2091" t="s">
        <v>32</v>
      </c>
      <c r="Q2091">
        <v>102</v>
      </c>
      <c r="R2091" t="s">
        <v>219</v>
      </c>
      <c r="S2091" t="s">
        <v>40</v>
      </c>
      <c r="T2091" t="s">
        <v>41</v>
      </c>
      <c r="U2091">
        <v>236</v>
      </c>
      <c r="Y2091" t="s">
        <v>3678</v>
      </c>
      <c r="Z2091" t="s">
        <v>3679</v>
      </c>
      <c r="AA2091">
        <v>34.114699999999999</v>
      </c>
      <c r="AB2091">
        <v>-118.1938</v>
      </c>
      <c r="AC2091">
        <f t="shared" si="32"/>
        <v>0</v>
      </c>
    </row>
    <row r="2092" spans="1:29" x14ac:dyDescent="0.35">
      <c r="A2092">
        <v>200407389</v>
      </c>
      <c r="B2092" s="1">
        <v>43920</v>
      </c>
      <c r="C2092" s="1">
        <v>43920</v>
      </c>
      <c r="D2092">
        <v>30</v>
      </c>
      <c r="E2092">
        <v>4</v>
      </c>
      <c r="F2092" t="s">
        <v>54</v>
      </c>
      <c r="G2092">
        <v>487</v>
      </c>
      <c r="H2092">
        <v>1</v>
      </c>
      <c r="I2092">
        <v>510</v>
      </c>
      <c r="J2092" t="s">
        <v>29</v>
      </c>
      <c r="L2092">
        <v>0</v>
      </c>
      <c r="O2092">
        <v>101</v>
      </c>
      <c r="P2092" t="s">
        <v>32</v>
      </c>
      <c r="S2092" t="s">
        <v>40</v>
      </c>
      <c r="T2092" t="s">
        <v>41</v>
      </c>
      <c r="U2092">
        <v>510</v>
      </c>
      <c r="Y2092" t="s">
        <v>3680</v>
      </c>
      <c r="AA2092">
        <v>34.026699999999998</v>
      </c>
      <c r="AB2092">
        <v>-118.2133</v>
      </c>
      <c r="AC2092">
        <f t="shared" si="32"/>
        <v>0</v>
      </c>
    </row>
    <row r="2093" spans="1:29" x14ac:dyDescent="0.35">
      <c r="A2093">
        <v>201217408</v>
      </c>
      <c r="B2093" s="1">
        <v>44040</v>
      </c>
      <c r="C2093" s="1">
        <v>44040</v>
      </c>
      <c r="D2093">
        <v>1930</v>
      </c>
      <c r="E2093">
        <v>12</v>
      </c>
      <c r="F2093" t="s">
        <v>68</v>
      </c>
      <c r="G2093">
        <v>1253</v>
      </c>
      <c r="H2093">
        <v>1</v>
      </c>
      <c r="I2093">
        <v>320</v>
      </c>
      <c r="J2093" t="s">
        <v>435</v>
      </c>
      <c r="K2093">
        <v>329</v>
      </c>
      <c r="L2093">
        <v>45</v>
      </c>
      <c r="M2093" t="s">
        <v>94</v>
      </c>
      <c r="N2093" t="s">
        <v>163</v>
      </c>
      <c r="O2093">
        <v>501</v>
      </c>
      <c r="P2093" t="s">
        <v>164</v>
      </c>
      <c r="S2093" t="s">
        <v>40</v>
      </c>
      <c r="T2093" t="s">
        <v>41</v>
      </c>
      <c r="U2093">
        <v>320</v>
      </c>
      <c r="Y2093" t="s">
        <v>3681</v>
      </c>
      <c r="AA2093">
        <v>33.9709</v>
      </c>
      <c r="AB2093">
        <v>-118.3096</v>
      </c>
      <c r="AC2093">
        <f t="shared" si="32"/>
        <v>0</v>
      </c>
    </row>
    <row r="2094" spans="1:29" x14ac:dyDescent="0.35">
      <c r="A2094">
        <v>201218485</v>
      </c>
      <c r="B2094" s="1">
        <v>44056</v>
      </c>
      <c r="C2094" s="1">
        <v>44056</v>
      </c>
      <c r="D2094">
        <v>2230</v>
      </c>
      <c r="E2094">
        <v>12</v>
      </c>
      <c r="F2094" t="s">
        <v>68</v>
      </c>
      <c r="G2094">
        <v>1249</v>
      </c>
      <c r="H2094">
        <v>1</v>
      </c>
      <c r="I2094">
        <v>761</v>
      </c>
      <c r="J2094" t="s">
        <v>403</v>
      </c>
      <c r="K2094" t="s">
        <v>3682</v>
      </c>
      <c r="L2094">
        <v>28</v>
      </c>
      <c r="M2094" t="s">
        <v>94</v>
      </c>
      <c r="N2094" t="s">
        <v>163</v>
      </c>
      <c r="O2094">
        <v>501</v>
      </c>
      <c r="P2094" t="s">
        <v>164</v>
      </c>
      <c r="Q2094">
        <v>216</v>
      </c>
      <c r="R2094" t="s">
        <v>1006</v>
      </c>
      <c r="S2094" t="s">
        <v>40</v>
      </c>
      <c r="T2094" t="s">
        <v>41</v>
      </c>
      <c r="U2094">
        <v>761</v>
      </c>
      <c r="V2094">
        <v>930</v>
      </c>
      <c r="Y2094" t="s">
        <v>3683</v>
      </c>
      <c r="AA2094">
        <v>33.981900000000003</v>
      </c>
      <c r="AB2094">
        <v>-118.28489999999999</v>
      </c>
      <c r="AC2094">
        <f t="shared" si="32"/>
        <v>0</v>
      </c>
    </row>
    <row r="2095" spans="1:29" x14ac:dyDescent="0.35">
      <c r="A2095">
        <v>200116290</v>
      </c>
      <c r="B2095" s="1">
        <v>44053</v>
      </c>
      <c r="C2095" s="1">
        <v>44053</v>
      </c>
      <c r="D2095">
        <v>2030</v>
      </c>
      <c r="E2095">
        <v>1</v>
      </c>
      <c r="F2095" t="s">
        <v>36</v>
      </c>
      <c r="G2095">
        <v>119</v>
      </c>
      <c r="H2095">
        <v>2</v>
      </c>
      <c r="I2095">
        <v>625</v>
      </c>
      <c r="J2095" t="s">
        <v>628</v>
      </c>
      <c r="K2095" t="s">
        <v>3684</v>
      </c>
      <c r="L2095">
        <v>27</v>
      </c>
      <c r="M2095" t="s">
        <v>30</v>
      </c>
      <c r="N2095" t="s">
        <v>163</v>
      </c>
      <c r="O2095">
        <v>900</v>
      </c>
      <c r="P2095" t="s">
        <v>3685</v>
      </c>
      <c r="Q2095">
        <v>500</v>
      </c>
      <c r="R2095" t="s">
        <v>184</v>
      </c>
      <c r="S2095" t="s">
        <v>40</v>
      </c>
      <c r="T2095" t="s">
        <v>41</v>
      </c>
      <c r="U2095">
        <v>625</v>
      </c>
      <c r="Y2095" t="s">
        <v>1250</v>
      </c>
      <c r="AA2095">
        <v>34.056100000000001</v>
      </c>
      <c r="AB2095">
        <v>-118.2375</v>
      </c>
      <c r="AC2095">
        <f t="shared" si="32"/>
        <v>0</v>
      </c>
    </row>
    <row r="2096" spans="1:29" x14ac:dyDescent="0.35">
      <c r="A2096">
        <v>201012806</v>
      </c>
      <c r="B2096" s="1">
        <v>44080</v>
      </c>
      <c r="C2096" s="1">
        <v>44080</v>
      </c>
      <c r="D2096">
        <v>1030</v>
      </c>
      <c r="E2096">
        <v>10</v>
      </c>
      <c r="F2096" t="s">
        <v>103</v>
      </c>
      <c r="G2096">
        <v>1099</v>
      </c>
      <c r="H2096">
        <v>1</v>
      </c>
      <c r="I2096">
        <v>420</v>
      </c>
      <c r="J2096" t="s">
        <v>352</v>
      </c>
      <c r="K2096" t="s">
        <v>363</v>
      </c>
      <c r="L2096">
        <v>48</v>
      </c>
      <c r="M2096" t="s">
        <v>30</v>
      </c>
      <c r="N2096" t="s">
        <v>73</v>
      </c>
      <c r="O2096">
        <v>104</v>
      </c>
      <c r="P2096" t="s">
        <v>201</v>
      </c>
      <c r="S2096" t="s">
        <v>40</v>
      </c>
      <c r="T2096" t="s">
        <v>41</v>
      </c>
      <c r="U2096">
        <v>420</v>
      </c>
      <c r="Y2096" t="s">
        <v>3686</v>
      </c>
      <c r="AA2096">
        <v>34.146099999999997</v>
      </c>
      <c r="AB2096">
        <v>-118.48399999999999</v>
      </c>
      <c r="AC2096">
        <f t="shared" si="32"/>
        <v>0</v>
      </c>
    </row>
    <row r="2097" spans="1:29" x14ac:dyDescent="0.35">
      <c r="A2097">
        <v>201204271</v>
      </c>
      <c r="B2097" s="1">
        <v>43834</v>
      </c>
      <c r="C2097" s="1">
        <v>43834</v>
      </c>
      <c r="D2097">
        <v>1700</v>
      </c>
      <c r="E2097">
        <v>12</v>
      </c>
      <c r="F2097" t="s">
        <v>68</v>
      </c>
      <c r="G2097">
        <v>1218</v>
      </c>
      <c r="H2097">
        <v>1</v>
      </c>
      <c r="I2097">
        <v>440</v>
      </c>
      <c r="J2097" t="s">
        <v>213</v>
      </c>
      <c r="K2097">
        <v>344</v>
      </c>
      <c r="L2097">
        <v>55</v>
      </c>
      <c r="M2097" t="s">
        <v>94</v>
      </c>
      <c r="N2097" t="s">
        <v>163</v>
      </c>
      <c r="O2097">
        <v>501</v>
      </c>
      <c r="P2097" t="s">
        <v>164</v>
      </c>
      <c r="S2097" t="s">
        <v>40</v>
      </c>
      <c r="T2097" t="s">
        <v>41</v>
      </c>
      <c r="U2097">
        <v>440</v>
      </c>
      <c r="Y2097" t="s">
        <v>3687</v>
      </c>
      <c r="AA2097">
        <v>33.989699999999999</v>
      </c>
      <c r="AB2097">
        <v>-118.2871</v>
      </c>
      <c r="AC2097">
        <f t="shared" si="32"/>
        <v>0</v>
      </c>
    </row>
    <row r="2098" spans="1:29" x14ac:dyDescent="0.35">
      <c r="A2098">
        <v>200315764</v>
      </c>
      <c r="B2098" s="1">
        <v>44056</v>
      </c>
      <c r="C2098" s="1">
        <v>44056</v>
      </c>
      <c r="D2098">
        <v>2300</v>
      </c>
      <c r="E2098">
        <v>3</v>
      </c>
      <c r="F2098" t="s">
        <v>43</v>
      </c>
      <c r="G2098">
        <v>375</v>
      </c>
      <c r="H2098">
        <v>1</v>
      </c>
      <c r="I2098">
        <v>230</v>
      </c>
      <c r="J2098" t="s">
        <v>161</v>
      </c>
      <c r="K2098" t="s">
        <v>3688</v>
      </c>
      <c r="L2098">
        <v>34</v>
      </c>
      <c r="M2098" t="s">
        <v>94</v>
      </c>
      <c r="N2098" t="s">
        <v>163</v>
      </c>
      <c r="O2098">
        <v>502</v>
      </c>
      <c r="P2098" t="s">
        <v>47</v>
      </c>
      <c r="Q2098">
        <v>204</v>
      </c>
      <c r="R2098" t="s">
        <v>2138</v>
      </c>
      <c r="S2098" t="s">
        <v>84</v>
      </c>
      <c r="T2098" t="s">
        <v>85</v>
      </c>
      <c r="U2098">
        <v>230</v>
      </c>
      <c r="Y2098" t="s">
        <v>838</v>
      </c>
      <c r="Z2098" t="s">
        <v>1592</v>
      </c>
      <c r="AA2098">
        <v>34.010899999999999</v>
      </c>
      <c r="AB2098">
        <v>-118.30889999999999</v>
      </c>
      <c r="AC2098">
        <f t="shared" si="32"/>
        <v>0</v>
      </c>
    </row>
    <row r="2099" spans="1:29" x14ac:dyDescent="0.35">
      <c r="A2099">
        <v>201209220</v>
      </c>
      <c r="B2099" s="1">
        <v>43906</v>
      </c>
      <c r="C2099" s="1">
        <v>43906</v>
      </c>
      <c r="D2099">
        <v>2320</v>
      </c>
      <c r="E2099">
        <v>12</v>
      </c>
      <c r="F2099" t="s">
        <v>68</v>
      </c>
      <c r="G2099">
        <v>1219</v>
      </c>
      <c r="H2099">
        <v>2</v>
      </c>
      <c r="I2099">
        <v>626</v>
      </c>
      <c r="J2099" t="s">
        <v>141</v>
      </c>
      <c r="K2099" t="s">
        <v>3689</v>
      </c>
      <c r="L2099">
        <v>37</v>
      </c>
      <c r="M2099" t="s">
        <v>94</v>
      </c>
      <c r="N2099" t="s">
        <v>163</v>
      </c>
      <c r="O2099">
        <v>502</v>
      </c>
      <c r="P2099" t="s">
        <v>47</v>
      </c>
      <c r="Q2099">
        <v>400</v>
      </c>
      <c r="R2099" t="s">
        <v>143</v>
      </c>
      <c r="S2099" t="s">
        <v>84</v>
      </c>
      <c r="T2099" t="s">
        <v>85</v>
      </c>
      <c r="U2099">
        <v>626</v>
      </c>
      <c r="Y2099" t="s">
        <v>3690</v>
      </c>
      <c r="AA2099">
        <v>33.994199999999999</v>
      </c>
      <c r="AB2099">
        <v>-118.28270000000001</v>
      </c>
      <c r="AC2099">
        <f t="shared" si="32"/>
        <v>0</v>
      </c>
    </row>
    <row r="2100" spans="1:29" x14ac:dyDescent="0.35">
      <c r="A2100">
        <v>200121920</v>
      </c>
      <c r="B2100" s="1">
        <v>44169</v>
      </c>
      <c r="C2100" s="1">
        <v>44168</v>
      </c>
      <c r="D2100">
        <v>1815</v>
      </c>
      <c r="E2100">
        <v>1</v>
      </c>
      <c r="F2100" t="s">
        <v>36</v>
      </c>
      <c r="G2100">
        <v>101</v>
      </c>
      <c r="H2100">
        <v>1</v>
      </c>
      <c r="I2100">
        <v>440</v>
      </c>
      <c r="J2100" t="s">
        <v>213</v>
      </c>
      <c r="K2100" t="s">
        <v>1392</v>
      </c>
      <c r="L2100">
        <v>29</v>
      </c>
      <c r="M2100" t="s">
        <v>94</v>
      </c>
      <c r="N2100" t="s">
        <v>173</v>
      </c>
      <c r="O2100">
        <v>502</v>
      </c>
      <c r="P2100" t="s">
        <v>47</v>
      </c>
      <c r="S2100" t="s">
        <v>40</v>
      </c>
      <c r="T2100" t="s">
        <v>41</v>
      </c>
      <c r="U2100">
        <v>440</v>
      </c>
      <c r="Y2100" t="s">
        <v>539</v>
      </c>
      <c r="AA2100">
        <v>34.066299999999998</v>
      </c>
      <c r="AB2100">
        <v>-118.24420000000001</v>
      </c>
      <c r="AC2100">
        <f t="shared" si="32"/>
        <v>0</v>
      </c>
    </row>
    <row r="2101" spans="1:29" x14ac:dyDescent="0.35">
      <c r="A2101">
        <v>201113882</v>
      </c>
      <c r="B2101" s="1">
        <v>44096</v>
      </c>
      <c r="C2101" s="1">
        <v>44025</v>
      </c>
      <c r="D2101">
        <v>1500</v>
      </c>
      <c r="E2101">
        <v>11</v>
      </c>
      <c r="F2101" t="s">
        <v>64</v>
      </c>
      <c r="G2101">
        <v>1145</v>
      </c>
      <c r="H2101">
        <v>1</v>
      </c>
      <c r="I2101">
        <v>310</v>
      </c>
      <c r="J2101" t="s">
        <v>71</v>
      </c>
      <c r="K2101" t="s">
        <v>761</v>
      </c>
      <c r="L2101">
        <v>0</v>
      </c>
      <c r="M2101" t="s">
        <v>46</v>
      </c>
      <c r="N2101" t="s">
        <v>46</v>
      </c>
      <c r="O2101">
        <v>210</v>
      </c>
      <c r="P2101" t="s">
        <v>183</v>
      </c>
      <c r="S2101" t="s">
        <v>40</v>
      </c>
      <c r="T2101" t="s">
        <v>41</v>
      </c>
      <c r="U2101">
        <v>310</v>
      </c>
      <c r="Y2101" t="s">
        <v>3691</v>
      </c>
      <c r="AA2101">
        <v>34.106099999999998</v>
      </c>
      <c r="AB2101">
        <v>-118.2518</v>
      </c>
      <c r="AC2101">
        <f t="shared" si="32"/>
        <v>0</v>
      </c>
    </row>
    <row r="2102" spans="1:29" x14ac:dyDescent="0.35">
      <c r="A2102">
        <v>200305768</v>
      </c>
      <c r="B2102" s="1">
        <v>43860</v>
      </c>
      <c r="C2102" s="1">
        <v>43860</v>
      </c>
      <c r="D2102">
        <v>1300</v>
      </c>
      <c r="E2102">
        <v>3</v>
      </c>
      <c r="F2102" t="s">
        <v>43</v>
      </c>
      <c r="G2102">
        <v>379</v>
      </c>
      <c r="H2102">
        <v>1</v>
      </c>
      <c r="I2102">
        <v>341</v>
      </c>
      <c r="J2102" t="s">
        <v>157</v>
      </c>
      <c r="K2102" t="s">
        <v>3692</v>
      </c>
      <c r="L2102">
        <v>41</v>
      </c>
      <c r="M2102" t="s">
        <v>94</v>
      </c>
      <c r="N2102" t="s">
        <v>95</v>
      </c>
      <c r="O2102">
        <v>502</v>
      </c>
      <c r="P2102" t="s">
        <v>47</v>
      </c>
      <c r="Q2102">
        <v>400</v>
      </c>
      <c r="R2102" t="s">
        <v>143</v>
      </c>
      <c r="S2102" t="s">
        <v>40</v>
      </c>
      <c r="T2102" t="s">
        <v>41</v>
      </c>
      <c r="U2102">
        <v>341</v>
      </c>
      <c r="Y2102" t="s">
        <v>3693</v>
      </c>
      <c r="AA2102">
        <v>34.016800000000003</v>
      </c>
      <c r="AB2102">
        <v>-118.2915</v>
      </c>
      <c r="AC2102">
        <f t="shared" si="32"/>
        <v>0</v>
      </c>
    </row>
    <row r="2103" spans="1:29" x14ac:dyDescent="0.35">
      <c r="A2103">
        <v>200311721</v>
      </c>
      <c r="B2103" s="1">
        <v>43972</v>
      </c>
      <c r="C2103" s="1">
        <v>43971</v>
      </c>
      <c r="D2103">
        <v>2230</v>
      </c>
      <c r="E2103">
        <v>3</v>
      </c>
      <c r="F2103" t="s">
        <v>43</v>
      </c>
      <c r="G2103">
        <v>396</v>
      </c>
      <c r="H2103">
        <v>2</v>
      </c>
      <c r="I2103">
        <v>626</v>
      </c>
      <c r="J2103" t="s">
        <v>141</v>
      </c>
      <c r="K2103" t="s">
        <v>3694</v>
      </c>
      <c r="L2103">
        <v>29</v>
      </c>
      <c r="M2103" t="s">
        <v>94</v>
      </c>
      <c r="N2103" t="s">
        <v>95</v>
      </c>
      <c r="O2103">
        <v>502</v>
      </c>
      <c r="P2103" t="s">
        <v>47</v>
      </c>
      <c r="Q2103">
        <v>400</v>
      </c>
      <c r="R2103" t="s">
        <v>143</v>
      </c>
      <c r="S2103" t="s">
        <v>40</v>
      </c>
      <c r="T2103" t="s">
        <v>41</v>
      </c>
      <c r="U2103">
        <v>626</v>
      </c>
      <c r="Y2103" t="s">
        <v>1563</v>
      </c>
      <c r="AA2103">
        <v>34.005499999999998</v>
      </c>
      <c r="AB2103">
        <v>-118.2872</v>
      </c>
      <c r="AC2103">
        <f t="shared" si="32"/>
        <v>0</v>
      </c>
    </row>
    <row r="2104" spans="1:29" x14ac:dyDescent="0.35">
      <c r="A2104">
        <v>200111975</v>
      </c>
      <c r="B2104" s="1">
        <v>43971</v>
      </c>
      <c r="C2104" s="1">
        <v>43971</v>
      </c>
      <c r="D2104">
        <v>1505</v>
      </c>
      <c r="E2104">
        <v>1</v>
      </c>
      <c r="F2104" t="s">
        <v>36</v>
      </c>
      <c r="G2104">
        <v>156</v>
      </c>
      <c r="H2104">
        <v>1</v>
      </c>
      <c r="I2104">
        <v>230</v>
      </c>
      <c r="J2104" t="s">
        <v>161</v>
      </c>
      <c r="K2104" t="s">
        <v>3695</v>
      </c>
      <c r="L2104">
        <v>55</v>
      </c>
      <c r="M2104" t="s">
        <v>30</v>
      </c>
      <c r="N2104" t="s">
        <v>163</v>
      </c>
      <c r="O2104">
        <v>502</v>
      </c>
      <c r="P2104" t="s">
        <v>47</v>
      </c>
      <c r="Q2104">
        <v>207</v>
      </c>
      <c r="R2104" t="s">
        <v>1110</v>
      </c>
      <c r="S2104" t="s">
        <v>33</v>
      </c>
      <c r="T2104" t="s">
        <v>34</v>
      </c>
      <c r="U2104">
        <v>230</v>
      </c>
      <c r="V2104">
        <v>998</v>
      </c>
      <c r="Y2104" t="s">
        <v>497</v>
      </c>
      <c r="AA2104">
        <v>34.044899999999998</v>
      </c>
      <c r="AB2104">
        <v>-118.2458</v>
      </c>
      <c r="AC2104">
        <f t="shared" si="32"/>
        <v>1</v>
      </c>
    </row>
    <row r="2105" spans="1:29" x14ac:dyDescent="0.35">
      <c r="A2105">
        <v>201110045</v>
      </c>
      <c r="B2105" s="1">
        <v>43986</v>
      </c>
      <c r="C2105" s="1">
        <v>43985</v>
      </c>
      <c r="D2105">
        <v>1414</v>
      </c>
      <c r="E2105">
        <v>11</v>
      </c>
      <c r="F2105" t="s">
        <v>64</v>
      </c>
      <c r="G2105">
        <v>1177</v>
      </c>
      <c r="H2105">
        <v>2</v>
      </c>
      <c r="I2105">
        <v>624</v>
      </c>
      <c r="J2105" t="s">
        <v>171</v>
      </c>
      <c r="K2105" t="s">
        <v>3696</v>
      </c>
      <c r="L2105">
        <v>42</v>
      </c>
      <c r="M2105" t="s">
        <v>30</v>
      </c>
      <c r="N2105" t="s">
        <v>73</v>
      </c>
      <c r="O2105">
        <v>702</v>
      </c>
      <c r="P2105" t="s">
        <v>552</v>
      </c>
      <c r="Q2105">
        <v>400</v>
      </c>
      <c r="R2105" t="s">
        <v>143</v>
      </c>
      <c r="S2105" t="s">
        <v>33</v>
      </c>
      <c r="T2105" t="s">
        <v>34</v>
      </c>
      <c r="U2105">
        <v>624</v>
      </c>
      <c r="Y2105" t="s">
        <v>3697</v>
      </c>
      <c r="AA2105">
        <v>34.0839</v>
      </c>
      <c r="AB2105">
        <v>-118.22239999999999</v>
      </c>
      <c r="AC2105">
        <f t="shared" si="32"/>
        <v>1</v>
      </c>
    </row>
    <row r="2106" spans="1:29" x14ac:dyDescent="0.35">
      <c r="A2106">
        <v>200111005</v>
      </c>
      <c r="B2106" s="1">
        <v>43947</v>
      </c>
      <c r="C2106" s="1">
        <v>43945</v>
      </c>
      <c r="D2106">
        <v>700</v>
      </c>
      <c r="E2106">
        <v>1</v>
      </c>
      <c r="F2106" t="s">
        <v>36</v>
      </c>
      <c r="G2106">
        <v>122</v>
      </c>
      <c r="H2106">
        <v>2</v>
      </c>
      <c r="I2106">
        <v>740</v>
      </c>
      <c r="J2106" t="s">
        <v>224</v>
      </c>
      <c r="K2106">
        <v>329</v>
      </c>
      <c r="L2106">
        <v>42</v>
      </c>
      <c r="M2106" t="s">
        <v>30</v>
      </c>
      <c r="N2106" t="s">
        <v>95</v>
      </c>
      <c r="O2106">
        <v>122</v>
      </c>
      <c r="P2106" t="s">
        <v>275</v>
      </c>
      <c r="S2106" t="s">
        <v>40</v>
      </c>
      <c r="T2106" t="s">
        <v>41</v>
      </c>
      <c r="U2106">
        <v>740</v>
      </c>
      <c r="Y2106" t="s">
        <v>482</v>
      </c>
      <c r="Z2106" t="s">
        <v>3698</v>
      </c>
      <c r="AA2106">
        <v>34.058199999999999</v>
      </c>
      <c r="AB2106">
        <v>-118.2465</v>
      </c>
      <c r="AC2106">
        <f t="shared" si="32"/>
        <v>0</v>
      </c>
    </row>
    <row r="2107" spans="1:29" x14ac:dyDescent="0.35">
      <c r="A2107">
        <v>200112422</v>
      </c>
      <c r="B2107" s="1">
        <v>43982</v>
      </c>
      <c r="C2107" s="1">
        <v>43981</v>
      </c>
      <c r="D2107">
        <v>2250</v>
      </c>
      <c r="E2107">
        <v>1</v>
      </c>
      <c r="F2107" t="s">
        <v>36</v>
      </c>
      <c r="G2107">
        <v>174</v>
      </c>
      <c r="H2107">
        <v>2</v>
      </c>
      <c r="I2107">
        <v>946</v>
      </c>
      <c r="J2107" t="s">
        <v>125</v>
      </c>
      <c r="K2107" t="s">
        <v>3699</v>
      </c>
      <c r="L2107">
        <v>0</v>
      </c>
      <c r="M2107" t="s">
        <v>30</v>
      </c>
      <c r="N2107" t="s">
        <v>73</v>
      </c>
      <c r="O2107">
        <v>203</v>
      </c>
      <c r="P2107" t="s">
        <v>101</v>
      </c>
      <c r="S2107" t="s">
        <v>84</v>
      </c>
      <c r="T2107" t="s">
        <v>85</v>
      </c>
      <c r="U2107">
        <v>946</v>
      </c>
      <c r="Y2107" t="s">
        <v>3700</v>
      </c>
      <c r="AA2107">
        <v>34.0426</v>
      </c>
      <c r="AB2107">
        <v>-118.25279999999999</v>
      </c>
      <c r="AC2107">
        <f t="shared" si="32"/>
        <v>0</v>
      </c>
    </row>
    <row r="2108" spans="1:29" x14ac:dyDescent="0.35">
      <c r="A2108">
        <v>201005336</v>
      </c>
      <c r="B2108" s="1">
        <v>43862</v>
      </c>
      <c r="C2108" s="1">
        <v>43859</v>
      </c>
      <c r="D2108">
        <v>1500</v>
      </c>
      <c r="E2108">
        <v>10</v>
      </c>
      <c r="F2108" t="s">
        <v>103</v>
      </c>
      <c r="G2108">
        <v>1023</v>
      </c>
      <c r="H2108">
        <v>1</v>
      </c>
      <c r="I2108">
        <v>330</v>
      </c>
      <c r="J2108" t="s">
        <v>37</v>
      </c>
      <c r="K2108" t="s">
        <v>3701</v>
      </c>
      <c r="L2108">
        <v>38</v>
      </c>
      <c r="M2108" t="s">
        <v>94</v>
      </c>
      <c r="N2108" t="s">
        <v>95</v>
      </c>
      <c r="O2108">
        <v>101</v>
      </c>
      <c r="P2108" t="s">
        <v>32</v>
      </c>
      <c r="S2108" t="s">
        <v>40</v>
      </c>
      <c r="T2108" t="s">
        <v>41</v>
      </c>
      <c r="U2108">
        <v>330</v>
      </c>
      <c r="Y2108" t="s">
        <v>3702</v>
      </c>
      <c r="Z2108" t="s">
        <v>2191</v>
      </c>
      <c r="AA2108">
        <v>34.193899999999999</v>
      </c>
      <c r="AB2108">
        <v>-118.5448</v>
      </c>
      <c r="AC2108">
        <f t="shared" si="32"/>
        <v>0</v>
      </c>
    </row>
    <row r="2109" spans="1:29" x14ac:dyDescent="0.35">
      <c r="A2109">
        <v>200708062</v>
      </c>
      <c r="B2109" s="1">
        <v>43928</v>
      </c>
      <c r="C2109" s="1">
        <v>43926</v>
      </c>
      <c r="D2109">
        <v>2100</v>
      </c>
      <c r="E2109">
        <v>7</v>
      </c>
      <c r="F2109" t="s">
        <v>28</v>
      </c>
      <c r="G2109">
        <v>701</v>
      </c>
      <c r="H2109">
        <v>1</v>
      </c>
      <c r="I2109">
        <v>330</v>
      </c>
      <c r="J2109" t="s">
        <v>37</v>
      </c>
      <c r="K2109" t="s">
        <v>2947</v>
      </c>
      <c r="L2109">
        <v>44</v>
      </c>
      <c r="M2109" t="s">
        <v>30</v>
      </c>
      <c r="N2109" t="s">
        <v>31</v>
      </c>
      <c r="O2109">
        <v>101</v>
      </c>
      <c r="P2109" t="s">
        <v>32</v>
      </c>
      <c r="S2109" t="s">
        <v>40</v>
      </c>
      <c r="T2109" t="s">
        <v>41</v>
      </c>
      <c r="U2109">
        <v>330</v>
      </c>
      <c r="Y2109" t="s">
        <v>1282</v>
      </c>
      <c r="Z2109" t="s">
        <v>990</v>
      </c>
      <c r="AA2109">
        <v>34.083799999999997</v>
      </c>
      <c r="AB2109">
        <v>-118.3638</v>
      </c>
      <c r="AC2109">
        <f t="shared" si="32"/>
        <v>0</v>
      </c>
    </row>
    <row r="2110" spans="1:29" x14ac:dyDescent="0.35">
      <c r="A2110">
        <v>200214982</v>
      </c>
      <c r="B2110" s="1">
        <v>44088</v>
      </c>
      <c r="C2110" s="1">
        <v>44083</v>
      </c>
      <c r="D2110">
        <v>2300</v>
      </c>
      <c r="E2110">
        <v>2</v>
      </c>
      <c r="F2110" t="s">
        <v>56</v>
      </c>
      <c r="G2110">
        <v>221</v>
      </c>
      <c r="H2110">
        <v>1</v>
      </c>
      <c r="I2110">
        <v>121</v>
      </c>
      <c r="J2110" t="s">
        <v>227</v>
      </c>
      <c r="K2110" t="s">
        <v>3703</v>
      </c>
      <c r="L2110">
        <v>32</v>
      </c>
      <c r="M2110" t="s">
        <v>94</v>
      </c>
      <c r="N2110" t="s">
        <v>73</v>
      </c>
      <c r="O2110">
        <v>502</v>
      </c>
      <c r="P2110" t="s">
        <v>47</v>
      </c>
      <c r="Q2110">
        <v>500</v>
      </c>
      <c r="R2110" t="s">
        <v>184</v>
      </c>
      <c r="S2110" t="s">
        <v>40</v>
      </c>
      <c r="T2110" t="s">
        <v>41</v>
      </c>
      <c r="U2110">
        <v>121</v>
      </c>
      <c r="Y2110" t="s">
        <v>3704</v>
      </c>
      <c r="AA2110">
        <v>34.0777</v>
      </c>
      <c r="AB2110">
        <v>-118.2932</v>
      </c>
      <c r="AC2110">
        <f t="shared" si="32"/>
        <v>0</v>
      </c>
    </row>
    <row r="2111" spans="1:29" x14ac:dyDescent="0.35">
      <c r="A2111">
        <v>200712641</v>
      </c>
      <c r="B2111" s="1">
        <v>44054</v>
      </c>
      <c r="C2111" s="1">
        <v>43981</v>
      </c>
      <c r="D2111">
        <v>1700</v>
      </c>
      <c r="E2111">
        <v>7</v>
      </c>
      <c r="F2111" t="s">
        <v>28</v>
      </c>
      <c r="G2111">
        <v>735</v>
      </c>
      <c r="H2111">
        <v>1</v>
      </c>
      <c r="I2111">
        <v>310</v>
      </c>
      <c r="J2111" t="s">
        <v>71</v>
      </c>
      <c r="K2111" t="s">
        <v>3705</v>
      </c>
      <c r="L2111">
        <v>40</v>
      </c>
      <c r="M2111" t="s">
        <v>30</v>
      </c>
      <c r="N2111" t="s">
        <v>73</v>
      </c>
      <c r="O2111">
        <v>409</v>
      </c>
      <c r="P2111" t="s">
        <v>2218</v>
      </c>
      <c r="S2111" t="s">
        <v>40</v>
      </c>
      <c r="T2111" t="s">
        <v>41</v>
      </c>
      <c r="U2111">
        <v>310</v>
      </c>
      <c r="Y2111" t="s">
        <v>526</v>
      </c>
      <c r="AA2111">
        <v>34.063299999999998</v>
      </c>
      <c r="AB2111">
        <v>-118.3473</v>
      </c>
      <c r="AC2111">
        <f t="shared" si="32"/>
        <v>0</v>
      </c>
    </row>
    <row r="2112" spans="1:29" x14ac:dyDescent="0.35">
      <c r="A2112">
        <v>201207697</v>
      </c>
      <c r="B2112" s="1">
        <v>43884</v>
      </c>
      <c r="C2112" s="1">
        <v>43884</v>
      </c>
      <c r="D2112">
        <v>1205</v>
      </c>
      <c r="E2112">
        <v>12</v>
      </c>
      <c r="F2112" t="s">
        <v>68</v>
      </c>
      <c r="G2112">
        <v>1233</v>
      </c>
      <c r="H2112">
        <v>1</v>
      </c>
      <c r="I2112">
        <v>230</v>
      </c>
      <c r="J2112" t="s">
        <v>161</v>
      </c>
      <c r="K2112" t="s">
        <v>3706</v>
      </c>
      <c r="L2112">
        <v>0</v>
      </c>
      <c r="M2112" t="s">
        <v>94</v>
      </c>
      <c r="N2112" t="s">
        <v>163</v>
      </c>
      <c r="O2112">
        <v>108</v>
      </c>
      <c r="P2112" t="s">
        <v>105</v>
      </c>
      <c r="Q2112">
        <v>109</v>
      </c>
      <c r="R2112" t="s">
        <v>265</v>
      </c>
      <c r="S2112" t="s">
        <v>355</v>
      </c>
      <c r="T2112" t="s">
        <v>356</v>
      </c>
      <c r="U2112">
        <v>230</v>
      </c>
      <c r="V2112">
        <v>998</v>
      </c>
      <c r="Y2112" t="s">
        <v>3707</v>
      </c>
      <c r="AA2112">
        <v>33.989199999999997</v>
      </c>
      <c r="AB2112">
        <v>-118.3045</v>
      </c>
      <c r="AC2112">
        <f t="shared" si="32"/>
        <v>1</v>
      </c>
    </row>
    <row r="2113" spans="1:29" x14ac:dyDescent="0.35">
      <c r="A2113">
        <v>200311576</v>
      </c>
      <c r="B2113" s="1">
        <v>43970</v>
      </c>
      <c r="C2113" s="1">
        <v>43970</v>
      </c>
      <c r="D2113">
        <v>1710</v>
      </c>
      <c r="E2113">
        <v>3</v>
      </c>
      <c r="F2113" t="s">
        <v>43</v>
      </c>
      <c r="G2113">
        <v>341</v>
      </c>
      <c r="H2113">
        <v>2</v>
      </c>
      <c r="I2113">
        <v>930</v>
      </c>
      <c r="J2113" t="s">
        <v>339</v>
      </c>
      <c r="K2113" t="s">
        <v>3708</v>
      </c>
      <c r="L2113">
        <v>36</v>
      </c>
      <c r="M2113" t="s">
        <v>30</v>
      </c>
      <c r="N2113" t="s">
        <v>95</v>
      </c>
      <c r="O2113">
        <v>501</v>
      </c>
      <c r="P2113" t="s">
        <v>164</v>
      </c>
      <c r="Q2113">
        <v>511</v>
      </c>
      <c r="R2113" t="s">
        <v>151</v>
      </c>
      <c r="S2113" t="s">
        <v>40</v>
      </c>
      <c r="T2113" t="s">
        <v>41</v>
      </c>
      <c r="U2113">
        <v>930</v>
      </c>
      <c r="Y2113" t="s">
        <v>3709</v>
      </c>
      <c r="AA2113">
        <v>34.020600000000002</v>
      </c>
      <c r="AB2113">
        <v>-118.3725</v>
      </c>
      <c r="AC2113">
        <f t="shared" si="32"/>
        <v>0</v>
      </c>
    </row>
    <row r="2114" spans="1:29" x14ac:dyDescent="0.35">
      <c r="A2114">
        <v>200205966</v>
      </c>
      <c r="B2114" s="1">
        <v>43870</v>
      </c>
      <c r="C2114" s="1">
        <v>43870</v>
      </c>
      <c r="D2114">
        <v>1615</v>
      </c>
      <c r="E2114">
        <v>2</v>
      </c>
      <c r="F2114" t="s">
        <v>56</v>
      </c>
      <c r="G2114">
        <v>246</v>
      </c>
      <c r="H2114">
        <v>1</v>
      </c>
      <c r="I2114">
        <v>510</v>
      </c>
      <c r="J2114" t="s">
        <v>29</v>
      </c>
      <c r="L2114">
        <v>0</v>
      </c>
      <c r="O2114">
        <v>108</v>
      </c>
      <c r="P2114" t="s">
        <v>105</v>
      </c>
      <c r="S2114" t="s">
        <v>33</v>
      </c>
      <c r="T2114" t="s">
        <v>34</v>
      </c>
      <c r="U2114">
        <v>510</v>
      </c>
      <c r="Y2114" t="s">
        <v>3710</v>
      </c>
      <c r="AA2114">
        <v>34.059800000000003</v>
      </c>
      <c r="AB2114">
        <v>-118.2734</v>
      </c>
      <c r="AC2114">
        <f t="shared" si="32"/>
        <v>1</v>
      </c>
    </row>
    <row r="2115" spans="1:29" x14ac:dyDescent="0.35">
      <c r="A2115">
        <v>200711295</v>
      </c>
      <c r="B2115" s="1">
        <v>44018</v>
      </c>
      <c r="C2115" s="1">
        <v>44017</v>
      </c>
      <c r="D2115">
        <v>1300</v>
      </c>
      <c r="E2115">
        <v>7</v>
      </c>
      <c r="F2115" t="s">
        <v>28</v>
      </c>
      <c r="G2115">
        <v>702</v>
      </c>
      <c r="H2115">
        <v>1</v>
      </c>
      <c r="I2115">
        <v>510</v>
      </c>
      <c r="J2115" t="s">
        <v>29</v>
      </c>
      <c r="L2115">
        <v>0</v>
      </c>
      <c r="O2115">
        <v>101</v>
      </c>
      <c r="P2115" t="s">
        <v>32</v>
      </c>
      <c r="S2115" t="s">
        <v>40</v>
      </c>
      <c r="T2115" t="s">
        <v>41</v>
      </c>
      <c r="U2115">
        <v>510</v>
      </c>
      <c r="Y2115" t="s">
        <v>3711</v>
      </c>
      <c r="AA2115">
        <v>34.0871</v>
      </c>
      <c r="AB2115">
        <v>-118.3523</v>
      </c>
      <c r="AC2115">
        <f t="shared" ref="AC2115:AC2178" si="33">IF(OR((S:S)="CC", S:S="AA",S:S="JA"), 1, 0)</f>
        <v>0</v>
      </c>
    </row>
    <row r="2116" spans="1:29" x14ac:dyDescent="0.35">
      <c r="A2116">
        <v>200311703</v>
      </c>
      <c r="B2116" s="1">
        <v>43973</v>
      </c>
      <c r="C2116" s="1">
        <v>43973</v>
      </c>
      <c r="D2116">
        <v>1615</v>
      </c>
      <c r="E2116">
        <v>3</v>
      </c>
      <c r="F2116" t="s">
        <v>43</v>
      </c>
      <c r="G2116">
        <v>363</v>
      </c>
      <c r="H2116">
        <v>1</v>
      </c>
      <c r="I2116">
        <v>310</v>
      </c>
      <c r="J2116" t="s">
        <v>71</v>
      </c>
      <c r="K2116" t="s">
        <v>3712</v>
      </c>
      <c r="L2116">
        <v>66</v>
      </c>
      <c r="M2116" t="s">
        <v>94</v>
      </c>
      <c r="N2116" t="s">
        <v>163</v>
      </c>
      <c r="O2116">
        <v>502</v>
      </c>
      <c r="P2116" t="s">
        <v>47</v>
      </c>
      <c r="S2116" t="s">
        <v>40</v>
      </c>
      <c r="T2116" t="s">
        <v>41</v>
      </c>
      <c r="U2116">
        <v>310</v>
      </c>
      <c r="Y2116" t="s">
        <v>3713</v>
      </c>
      <c r="AA2116">
        <v>34.014800000000001</v>
      </c>
      <c r="AB2116">
        <v>-118.3417</v>
      </c>
      <c r="AC2116">
        <f t="shared" si="33"/>
        <v>0</v>
      </c>
    </row>
    <row r="2117" spans="1:29" x14ac:dyDescent="0.35">
      <c r="A2117">
        <v>200105107</v>
      </c>
      <c r="B2117" s="1">
        <v>43846</v>
      </c>
      <c r="C2117" s="1">
        <v>43846</v>
      </c>
      <c r="D2117">
        <v>650</v>
      </c>
      <c r="E2117">
        <v>1</v>
      </c>
      <c r="F2117" t="s">
        <v>36</v>
      </c>
      <c r="G2117">
        <v>118</v>
      </c>
      <c r="H2117">
        <v>2</v>
      </c>
      <c r="I2117">
        <v>930</v>
      </c>
      <c r="J2117" t="s">
        <v>339</v>
      </c>
      <c r="K2117" t="s">
        <v>3714</v>
      </c>
      <c r="L2117">
        <v>25</v>
      </c>
      <c r="M2117" t="s">
        <v>94</v>
      </c>
      <c r="N2117" t="s">
        <v>95</v>
      </c>
      <c r="O2117">
        <v>502</v>
      </c>
      <c r="P2117" t="s">
        <v>47</v>
      </c>
      <c r="Q2117">
        <v>511</v>
      </c>
      <c r="R2117" t="s">
        <v>151</v>
      </c>
      <c r="S2117" t="s">
        <v>84</v>
      </c>
      <c r="T2117" t="s">
        <v>85</v>
      </c>
      <c r="U2117">
        <v>930</v>
      </c>
      <c r="Y2117" t="s">
        <v>3715</v>
      </c>
      <c r="AA2117">
        <v>34.065199999999997</v>
      </c>
      <c r="AB2117">
        <v>-118.2306</v>
      </c>
      <c r="AC2117">
        <f t="shared" si="33"/>
        <v>0</v>
      </c>
    </row>
    <row r="2118" spans="1:29" x14ac:dyDescent="0.35">
      <c r="A2118">
        <v>200120979</v>
      </c>
      <c r="B2118" s="1">
        <v>44148</v>
      </c>
      <c r="C2118" s="1">
        <v>44126</v>
      </c>
      <c r="D2118">
        <v>1800</v>
      </c>
      <c r="E2118">
        <v>1</v>
      </c>
      <c r="F2118" t="s">
        <v>36</v>
      </c>
      <c r="G2118">
        <v>162</v>
      </c>
      <c r="H2118">
        <v>1</v>
      </c>
      <c r="I2118">
        <v>510</v>
      </c>
      <c r="J2118" t="s">
        <v>29</v>
      </c>
      <c r="L2118">
        <v>0</v>
      </c>
      <c r="O2118">
        <v>101</v>
      </c>
      <c r="P2118" t="s">
        <v>32</v>
      </c>
      <c r="S2118" t="s">
        <v>40</v>
      </c>
      <c r="T2118" t="s">
        <v>41</v>
      </c>
      <c r="U2118">
        <v>510</v>
      </c>
      <c r="Y2118" t="s">
        <v>643</v>
      </c>
      <c r="AA2118">
        <v>34.043700000000001</v>
      </c>
      <c r="AB2118">
        <v>-118.2582</v>
      </c>
      <c r="AC2118">
        <f t="shared" si="33"/>
        <v>0</v>
      </c>
    </row>
    <row r="2119" spans="1:29" x14ac:dyDescent="0.35">
      <c r="A2119">
        <v>200815036</v>
      </c>
      <c r="B2119" s="1">
        <v>44112</v>
      </c>
      <c r="C2119" s="1">
        <v>44112</v>
      </c>
      <c r="D2119">
        <v>1444</v>
      </c>
      <c r="E2119">
        <v>8</v>
      </c>
      <c r="F2119" t="s">
        <v>109</v>
      </c>
      <c r="G2119">
        <v>835</v>
      </c>
      <c r="H2119">
        <v>1</v>
      </c>
      <c r="I2119">
        <v>341</v>
      </c>
      <c r="J2119" t="s">
        <v>157</v>
      </c>
      <c r="K2119" t="s">
        <v>3716</v>
      </c>
      <c r="L2119">
        <v>0</v>
      </c>
      <c r="M2119" t="s">
        <v>46</v>
      </c>
      <c r="N2119" t="s">
        <v>46</v>
      </c>
      <c r="O2119">
        <v>502</v>
      </c>
      <c r="P2119" t="s">
        <v>47</v>
      </c>
      <c r="S2119" t="s">
        <v>40</v>
      </c>
      <c r="T2119" t="s">
        <v>41</v>
      </c>
      <c r="U2119">
        <v>341</v>
      </c>
      <c r="Y2119" t="s">
        <v>3717</v>
      </c>
      <c r="AA2119">
        <v>34.047499999999999</v>
      </c>
      <c r="AB2119">
        <v>-118.44289999999999</v>
      </c>
      <c r="AC2119">
        <f t="shared" si="33"/>
        <v>0</v>
      </c>
    </row>
    <row r="2120" spans="1:29" x14ac:dyDescent="0.35">
      <c r="A2120">
        <v>201209578</v>
      </c>
      <c r="B2120" s="1">
        <v>43912</v>
      </c>
      <c r="C2120" s="1">
        <v>43912</v>
      </c>
      <c r="D2120">
        <v>1930</v>
      </c>
      <c r="E2120">
        <v>12</v>
      </c>
      <c r="F2120" t="s">
        <v>68</v>
      </c>
      <c r="G2120">
        <v>1257</v>
      </c>
      <c r="H2120">
        <v>2</v>
      </c>
      <c r="I2120">
        <v>624</v>
      </c>
      <c r="J2120" t="s">
        <v>171</v>
      </c>
      <c r="K2120" t="s">
        <v>3718</v>
      </c>
      <c r="L2120">
        <v>34</v>
      </c>
      <c r="M2120" t="s">
        <v>30</v>
      </c>
      <c r="N2120" t="s">
        <v>163</v>
      </c>
      <c r="O2120">
        <v>101</v>
      </c>
      <c r="P2120" t="s">
        <v>32</v>
      </c>
      <c r="Q2120">
        <v>400</v>
      </c>
      <c r="R2120" t="s">
        <v>143</v>
      </c>
      <c r="S2120" t="s">
        <v>40</v>
      </c>
      <c r="T2120" t="s">
        <v>41</v>
      </c>
      <c r="U2120">
        <v>624</v>
      </c>
      <c r="Y2120" t="s">
        <v>3719</v>
      </c>
      <c r="Z2120" t="s">
        <v>2163</v>
      </c>
      <c r="AA2120">
        <v>33.969799999999999</v>
      </c>
      <c r="AB2120">
        <v>-118.2803</v>
      </c>
      <c r="AC2120">
        <f t="shared" si="33"/>
        <v>0</v>
      </c>
    </row>
    <row r="2121" spans="1:29" x14ac:dyDescent="0.35">
      <c r="A2121">
        <v>200209018</v>
      </c>
      <c r="B2121" s="1">
        <v>43936</v>
      </c>
      <c r="C2121" s="1">
        <v>43935</v>
      </c>
      <c r="D2121">
        <v>2100</v>
      </c>
      <c r="E2121">
        <v>2</v>
      </c>
      <c r="F2121" t="s">
        <v>56</v>
      </c>
      <c r="G2121">
        <v>237</v>
      </c>
      <c r="H2121">
        <v>1</v>
      </c>
      <c r="I2121">
        <v>480</v>
      </c>
      <c r="J2121" t="s">
        <v>44</v>
      </c>
      <c r="K2121">
        <v>344</v>
      </c>
      <c r="L2121">
        <v>28</v>
      </c>
      <c r="M2121" t="s">
        <v>30</v>
      </c>
      <c r="N2121" t="s">
        <v>73</v>
      </c>
      <c r="O2121">
        <v>121</v>
      </c>
      <c r="P2121" t="s">
        <v>246</v>
      </c>
      <c r="S2121" t="s">
        <v>40</v>
      </c>
      <c r="T2121" t="s">
        <v>41</v>
      </c>
      <c r="U2121">
        <v>480</v>
      </c>
      <c r="Y2121" t="s">
        <v>863</v>
      </c>
      <c r="AA2121">
        <v>34.065600000000003</v>
      </c>
      <c r="AB2121">
        <v>-118.2611</v>
      </c>
      <c r="AC2121">
        <f t="shared" si="33"/>
        <v>0</v>
      </c>
    </row>
    <row r="2122" spans="1:29" x14ac:dyDescent="0.35">
      <c r="A2122">
        <v>200205534</v>
      </c>
      <c r="B2122" s="1">
        <v>43861</v>
      </c>
      <c r="C2122" s="1">
        <v>43859</v>
      </c>
      <c r="D2122">
        <v>1600</v>
      </c>
      <c r="E2122">
        <v>2</v>
      </c>
      <c r="F2122" t="s">
        <v>56</v>
      </c>
      <c r="G2122">
        <v>235</v>
      </c>
      <c r="H2122">
        <v>2</v>
      </c>
      <c r="I2122">
        <v>860</v>
      </c>
      <c r="J2122" t="s">
        <v>2220</v>
      </c>
      <c r="K2122" t="s">
        <v>3720</v>
      </c>
      <c r="L2122">
        <v>14</v>
      </c>
      <c r="M2122" t="s">
        <v>94</v>
      </c>
      <c r="N2122" t="s">
        <v>95</v>
      </c>
      <c r="O2122">
        <v>502</v>
      </c>
      <c r="P2122" t="s">
        <v>47</v>
      </c>
      <c r="Q2122">
        <v>400</v>
      </c>
      <c r="R2122" t="s">
        <v>143</v>
      </c>
      <c r="S2122" t="s">
        <v>40</v>
      </c>
      <c r="T2122" t="s">
        <v>41</v>
      </c>
      <c r="U2122">
        <v>860</v>
      </c>
      <c r="Y2122" t="s">
        <v>3721</v>
      </c>
      <c r="AA2122">
        <v>34.068100000000001</v>
      </c>
      <c r="AB2122">
        <v>-118.2735</v>
      </c>
      <c r="AC2122">
        <f t="shared" si="33"/>
        <v>0</v>
      </c>
    </row>
    <row r="2123" spans="1:29" x14ac:dyDescent="0.35">
      <c r="A2123">
        <v>201217442</v>
      </c>
      <c r="B2123" s="1">
        <v>44042</v>
      </c>
      <c r="C2123" s="1">
        <v>44042</v>
      </c>
      <c r="D2123">
        <v>545</v>
      </c>
      <c r="E2123">
        <v>12</v>
      </c>
      <c r="F2123" t="s">
        <v>68</v>
      </c>
      <c r="G2123">
        <v>1257</v>
      </c>
      <c r="H2123">
        <v>1</v>
      </c>
      <c r="I2123">
        <v>420</v>
      </c>
      <c r="J2123" t="s">
        <v>352</v>
      </c>
      <c r="K2123" t="s">
        <v>3722</v>
      </c>
      <c r="L2123">
        <v>0</v>
      </c>
      <c r="M2123" t="s">
        <v>46</v>
      </c>
      <c r="N2123" t="s">
        <v>46</v>
      </c>
      <c r="O2123">
        <v>101</v>
      </c>
      <c r="P2123" t="s">
        <v>32</v>
      </c>
      <c r="S2123" t="s">
        <v>40</v>
      </c>
      <c r="T2123" t="s">
        <v>41</v>
      </c>
      <c r="U2123">
        <v>420</v>
      </c>
      <c r="Y2123" t="s">
        <v>3149</v>
      </c>
      <c r="Z2123" t="s">
        <v>994</v>
      </c>
      <c r="AA2123">
        <v>33.968800000000002</v>
      </c>
      <c r="AB2123">
        <v>-118.28270000000001</v>
      </c>
      <c r="AC2123">
        <f t="shared" si="33"/>
        <v>0</v>
      </c>
    </row>
    <row r="2124" spans="1:29" x14ac:dyDescent="0.35">
      <c r="A2124">
        <v>200716969</v>
      </c>
      <c r="B2124" s="1">
        <v>44176</v>
      </c>
      <c r="C2124" s="1">
        <v>44162</v>
      </c>
      <c r="D2124">
        <v>930</v>
      </c>
      <c r="E2124">
        <v>7</v>
      </c>
      <c r="F2124" t="s">
        <v>28</v>
      </c>
      <c r="G2124">
        <v>764</v>
      </c>
      <c r="H2124">
        <v>1</v>
      </c>
      <c r="I2124">
        <v>310</v>
      </c>
      <c r="J2124" t="s">
        <v>71</v>
      </c>
      <c r="K2124" t="s">
        <v>3723</v>
      </c>
      <c r="L2124">
        <v>46</v>
      </c>
      <c r="M2124" t="s">
        <v>94</v>
      </c>
      <c r="N2124" t="s">
        <v>73</v>
      </c>
      <c r="O2124">
        <v>501</v>
      </c>
      <c r="P2124" t="s">
        <v>164</v>
      </c>
      <c r="Q2124">
        <v>306</v>
      </c>
      <c r="R2124" t="s">
        <v>1108</v>
      </c>
      <c r="S2124" t="s">
        <v>40</v>
      </c>
      <c r="T2124" t="s">
        <v>41</v>
      </c>
      <c r="U2124">
        <v>310</v>
      </c>
      <c r="Y2124" t="s">
        <v>3724</v>
      </c>
      <c r="AA2124">
        <v>34.047499999999999</v>
      </c>
      <c r="AB2124">
        <v>-118.35299999999999</v>
      </c>
      <c r="AC2124">
        <f t="shared" si="33"/>
        <v>0</v>
      </c>
    </row>
    <row r="2125" spans="1:29" x14ac:dyDescent="0.35">
      <c r="A2125">
        <v>201010324</v>
      </c>
      <c r="B2125" s="1">
        <v>44006</v>
      </c>
      <c r="C2125" s="1">
        <v>44006</v>
      </c>
      <c r="D2125">
        <v>725</v>
      </c>
      <c r="E2125">
        <v>10</v>
      </c>
      <c r="F2125" t="s">
        <v>103</v>
      </c>
      <c r="G2125">
        <v>1045</v>
      </c>
      <c r="H2125">
        <v>2</v>
      </c>
      <c r="I2125">
        <v>624</v>
      </c>
      <c r="J2125" t="s">
        <v>171</v>
      </c>
      <c r="K2125" t="s">
        <v>3725</v>
      </c>
      <c r="L2125">
        <v>21</v>
      </c>
      <c r="M2125" t="s">
        <v>30</v>
      </c>
      <c r="N2125" t="s">
        <v>31</v>
      </c>
      <c r="O2125">
        <v>501</v>
      </c>
      <c r="P2125" t="s">
        <v>164</v>
      </c>
      <c r="Q2125">
        <v>400</v>
      </c>
      <c r="R2125" t="s">
        <v>143</v>
      </c>
      <c r="S2125" t="s">
        <v>33</v>
      </c>
      <c r="T2125" t="s">
        <v>34</v>
      </c>
      <c r="U2125">
        <v>624</v>
      </c>
      <c r="Y2125" t="s">
        <v>3726</v>
      </c>
      <c r="AA2125">
        <v>34.175800000000002</v>
      </c>
      <c r="AB2125">
        <v>-118.5215</v>
      </c>
      <c r="AC2125">
        <f t="shared" si="33"/>
        <v>1</v>
      </c>
    </row>
    <row r="2126" spans="1:29" x14ac:dyDescent="0.35">
      <c r="A2126">
        <v>200707842</v>
      </c>
      <c r="B2126" s="1">
        <v>43919</v>
      </c>
      <c r="C2126" s="1">
        <v>43919</v>
      </c>
      <c r="D2126">
        <v>2010</v>
      </c>
      <c r="E2126">
        <v>7</v>
      </c>
      <c r="F2126" t="s">
        <v>28</v>
      </c>
      <c r="G2126">
        <v>782</v>
      </c>
      <c r="H2126">
        <v>2</v>
      </c>
      <c r="I2126">
        <v>624</v>
      </c>
      <c r="J2126" t="s">
        <v>171</v>
      </c>
      <c r="K2126" t="s">
        <v>3727</v>
      </c>
      <c r="L2126">
        <v>30</v>
      </c>
      <c r="M2126" t="s">
        <v>30</v>
      </c>
      <c r="N2126" t="s">
        <v>95</v>
      </c>
      <c r="O2126">
        <v>102</v>
      </c>
      <c r="P2126" t="s">
        <v>186</v>
      </c>
      <c r="Q2126">
        <v>400</v>
      </c>
      <c r="R2126" t="s">
        <v>143</v>
      </c>
      <c r="S2126" t="s">
        <v>33</v>
      </c>
      <c r="T2126" t="s">
        <v>34</v>
      </c>
      <c r="U2126">
        <v>624</v>
      </c>
      <c r="Y2126" t="s">
        <v>3305</v>
      </c>
      <c r="Z2126" t="s">
        <v>3728</v>
      </c>
      <c r="AA2126">
        <v>34.038699999999999</v>
      </c>
      <c r="AB2126">
        <v>-118.3717</v>
      </c>
      <c r="AC2126">
        <f t="shared" si="33"/>
        <v>1</v>
      </c>
    </row>
    <row r="2127" spans="1:29" x14ac:dyDescent="0.35">
      <c r="A2127">
        <v>200216579</v>
      </c>
      <c r="B2127" s="1">
        <v>44127</v>
      </c>
      <c r="C2127" s="1">
        <v>44122</v>
      </c>
      <c r="D2127">
        <v>1800</v>
      </c>
      <c r="E2127">
        <v>2</v>
      </c>
      <c r="F2127" t="s">
        <v>56</v>
      </c>
      <c r="G2127">
        <v>245</v>
      </c>
      <c r="H2127">
        <v>1</v>
      </c>
      <c r="I2127">
        <v>510</v>
      </c>
      <c r="J2127" t="s">
        <v>29</v>
      </c>
      <c r="L2127">
        <v>0</v>
      </c>
      <c r="O2127">
        <v>101</v>
      </c>
      <c r="P2127" t="s">
        <v>32</v>
      </c>
      <c r="S2127" t="s">
        <v>40</v>
      </c>
      <c r="T2127" t="s">
        <v>41</v>
      </c>
      <c r="U2127">
        <v>510</v>
      </c>
      <c r="Y2127" t="s">
        <v>3729</v>
      </c>
      <c r="AA2127">
        <v>34.060899999999997</v>
      </c>
      <c r="AB2127">
        <v>-118.28</v>
      </c>
      <c r="AC2127">
        <f t="shared" si="33"/>
        <v>0</v>
      </c>
    </row>
    <row r="2128" spans="1:29" x14ac:dyDescent="0.35">
      <c r="A2128">
        <v>200900646</v>
      </c>
      <c r="B2128" s="1">
        <v>43905</v>
      </c>
      <c r="C2128" s="1">
        <v>43905</v>
      </c>
      <c r="D2128">
        <v>1100</v>
      </c>
      <c r="E2128">
        <v>9</v>
      </c>
      <c r="F2128" t="s">
        <v>49</v>
      </c>
      <c r="G2128">
        <v>909</v>
      </c>
      <c r="H2128">
        <v>1</v>
      </c>
      <c r="I2128">
        <v>236</v>
      </c>
      <c r="J2128" t="s">
        <v>692</v>
      </c>
      <c r="K2128" t="s">
        <v>3730</v>
      </c>
      <c r="L2128">
        <v>24</v>
      </c>
      <c r="M2128" t="s">
        <v>94</v>
      </c>
      <c r="N2128" t="s">
        <v>95</v>
      </c>
      <c r="O2128">
        <v>502</v>
      </c>
      <c r="P2128" t="s">
        <v>47</v>
      </c>
      <c r="Q2128">
        <v>400</v>
      </c>
      <c r="R2128" t="s">
        <v>143</v>
      </c>
      <c r="S2128" t="s">
        <v>33</v>
      </c>
      <c r="T2128" t="s">
        <v>34</v>
      </c>
      <c r="U2128">
        <v>236</v>
      </c>
      <c r="Y2128" t="s">
        <v>3731</v>
      </c>
      <c r="AA2128">
        <v>34.204999999999998</v>
      </c>
      <c r="AB2128">
        <v>-118.43389999999999</v>
      </c>
      <c r="AC2128">
        <f t="shared" si="33"/>
        <v>1</v>
      </c>
    </row>
    <row r="2129" spans="1:29" x14ac:dyDescent="0.35">
      <c r="A2129">
        <v>200505979</v>
      </c>
      <c r="B2129" s="1">
        <v>43878</v>
      </c>
      <c r="C2129" s="1">
        <v>43877</v>
      </c>
      <c r="D2129">
        <v>2200</v>
      </c>
      <c r="E2129">
        <v>5</v>
      </c>
      <c r="F2129" t="s">
        <v>98</v>
      </c>
      <c r="G2129">
        <v>511</v>
      </c>
      <c r="H2129">
        <v>1</v>
      </c>
      <c r="I2129">
        <v>420</v>
      </c>
      <c r="J2129" t="s">
        <v>352</v>
      </c>
      <c r="L2129">
        <v>0</v>
      </c>
      <c r="O2129">
        <v>104</v>
      </c>
      <c r="P2129" t="s">
        <v>201</v>
      </c>
      <c r="S2129" t="s">
        <v>40</v>
      </c>
      <c r="T2129" t="s">
        <v>41</v>
      </c>
      <c r="U2129">
        <v>420</v>
      </c>
      <c r="Y2129" t="s">
        <v>3732</v>
      </c>
      <c r="AA2129">
        <v>33.792499999999997</v>
      </c>
      <c r="AB2129">
        <v>-118.30119999999999</v>
      </c>
      <c r="AC2129">
        <f t="shared" si="33"/>
        <v>0</v>
      </c>
    </row>
    <row r="2130" spans="1:29" x14ac:dyDescent="0.35">
      <c r="A2130">
        <v>200618941</v>
      </c>
      <c r="B2130" s="1">
        <v>44168</v>
      </c>
      <c r="C2130" s="1">
        <v>44155</v>
      </c>
      <c r="D2130">
        <v>1100</v>
      </c>
      <c r="E2130">
        <v>6</v>
      </c>
      <c r="F2130" t="s">
        <v>91</v>
      </c>
      <c r="G2130">
        <v>626</v>
      </c>
      <c r="H2130">
        <v>2</v>
      </c>
      <c r="I2130">
        <v>354</v>
      </c>
      <c r="J2130" t="s">
        <v>167</v>
      </c>
      <c r="K2130">
        <v>1822</v>
      </c>
      <c r="L2130">
        <v>22</v>
      </c>
      <c r="M2130" t="s">
        <v>30</v>
      </c>
      <c r="N2130" t="s">
        <v>31</v>
      </c>
      <c r="O2130">
        <v>501</v>
      </c>
      <c r="P2130" t="s">
        <v>164</v>
      </c>
      <c r="S2130" t="s">
        <v>40</v>
      </c>
      <c r="T2130" t="s">
        <v>41</v>
      </c>
      <c r="U2130">
        <v>354</v>
      </c>
      <c r="Y2130" t="s">
        <v>3733</v>
      </c>
      <c r="AA2130">
        <v>34.110799999999998</v>
      </c>
      <c r="AB2130">
        <v>-118.3282</v>
      </c>
      <c r="AC2130">
        <f t="shared" si="33"/>
        <v>0</v>
      </c>
    </row>
    <row r="2131" spans="1:29" x14ac:dyDescent="0.35">
      <c r="A2131">
        <v>200913949</v>
      </c>
      <c r="B2131" s="1">
        <v>44068</v>
      </c>
      <c r="C2131" s="1">
        <v>44067</v>
      </c>
      <c r="D2131">
        <v>600</v>
      </c>
      <c r="E2131">
        <v>9</v>
      </c>
      <c r="F2131" t="s">
        <v>49</v>
      </c>
      <c r="G2131">
        <v>935</v>
      </c>
      <c r="H2131">
        <v>1</v>
      </c>
      <c r="I2131">
        <v>420</v>
      </c>
      <c r="J2131" t="s">
        <v>352</v>
      </c>
      <c r="L2131">
        <v>0</v>
      </c>
      <c r="O2131">
        <v>108</v>
      </c>
      <c r="P2131" t="s">
        <v>105</v>
      </c>
      <c r="S2131" t="s">
        <v>40</v>
      </c>
      <c r="T2131" t="s">
        <v>41</v>
      </c>
      <c r="U2131">
        <v>420</v>
      </c>
      <c r="Y2131" t="s">
        <v>3734</v>
      </c>
      <c r="AA2131">
        <v>34.183700000000002</v>
      </c>
      <c r="AB2131">
        <v>-118.4443</v>
      </c>
      <c r="AC2131">
        <f t="shared" si="33"/>
        <v>0</v>
      </c>
    </row>
    <row r="2132" spans="1:29" x14ac:dyDescent="0.35">
      <c r="A2132">
        <v>201209283</v>
      </c>
      <c r="B2132" s="1">
        <v>43906</v>
      </c>
      <c r="C2132" s="1">
        <v>43905</v>
      </c>
      <c r="D2132">
        <v>410</v>
      </c>
      <c r="E2132">
        <v>12</v>
      </c>
      <c r="F2132" t="s">
        <v>68</v>
      </c>
      <c r="G2132">
        <v>1252</v>
      </c>
      <c r="H2132">
        <v>1</v>
      </c>
      <c r="I2132">
        <v>230</v>
      </c>
      <c r="J2132" t="s">
        <v>161</v>
      </c>
      <c r="K2132" t="s">
        <v>3735</v>
      </c>
      <c r="L2132">
        <v>0</v>
      </c>
      <c r="M2132" t="s">
        <v>30</v>
      </c>
      <c r="N2132" t="s">
        <v>163</v>
      </c>
      <c r="O2132">
        <v>101</v>
      </c>
      <c r="P2132" t="s">
        <v>32</v>
      </c>
      <c r="Q2132">
        <v>107</v>
      </c>
      <c r="R2132" t="s">
        <v>454</v>
      </c>
      <c r="S2132" t="s">
        <v>40</v>
      </c>
      <c r="T2132" t="s">
        <v>41</v>
      </c>
      <c r="U2132">
        <v>230</v>
      </c>
      <c r="V2132">
        <v>998</v>
      </c>
      <c r="Y2132" t="s">
        <v>3736</v>
      </c>
      <c r="AA2132">
        <v>33.971899999999998</v>
      </c>
      <c r="AB2132">
        <v>-118.3199</v>
      </c>
      <c r="AC2132">
        <f t="shared" si="33"/>
        <v>0</v>
      </c>
    </row>
    <row r="2133" spans="1:29" x14ac:dyDescent="0.35">
      <c r="A2133">
        <v>200312226</v>
      </c>
      <c r="B2133" s="1">
        <v>43984</v>
      </c>
      <c r="C2133" s="1">
        <v>43957</v>
      </c>
      <c r="D2133">
        <v>1500</v>
      </c>
      <c r="E2133">
        <v>3</v>
      </c>
      <c r="F2133" t="s">
        <v>43</v>
      </c>
      <c r="G2133">
        <v>337</v>
      </c>
      <c r="H2133">
        <v>2</v>
      </c>
      <c r="I2133">
        <v>956</v>
      </c>
      <c r="J2133" t="s">
        <v>328</v>
      </c>
      <c r="K2133" t="s">
        <v>3737</v>
      </c>
      <c r="L2133">
        <v>26</v>
      </c>
      <c r="M2133" t="s">
        <v>94</v>
      </c>
      <c r="N2133" t="s">
        <v>73</v>
      </c>
      <c r="O2133">
        <v>501</v>
      </c>
      <c r="P2133" t="s">
        <v>164</v>
      </c>
      <c r="S2133" t="s">
        <v>40</v>
      </c>
      <c r="T2133" t="s">
        <v>41</v>
      </c>
      <c r="U2133">
        <v>956</v>
      </c>
      <c r="Y2133" t="s">
        <v>3271</v>
      </c>
      <c r="AA2133">
        <v>34.026400000000002</v>
      </c>
      <c r="AB2133">
        <v>-118.297</v>
      </c>
      <c r="AC2133">
        <f t="shared" si="33"/>
        <v>0</v>
      </c>
    </row>
    <row r="2134" spans="1:29" x14ac:dyDescent="0.35">
      <c r="A2134">
        <v>200118993</v>
      </c>
      <c r="B2134" s="1">
        <v>44110</v>
      </c>
      <c r="C2134" s="1">
        <v>44089</v>
      </c>
      <c r="D2134">
        <v>830</v>
      </c>
      <c r="E2134">
        <v>1</v>
      </c>
      <c r="F2134" t="s">
        <v>36</v>
      </c>
      <c r="G2134">
        <v>182</v>
      </c>
      <c r="H2134">
        <v>2</v>
      </c>
      <c r="I2134">
        <v>956</v>
      </c>
      <c r="J2134" t="s">
        <v>328</v>
      </c>
      <c r="K2134">
        <v>2041</v>
      </c>
      <c r="L2134">
        <v>30</v>
      </c>
      <c r="M2134" t="s">
        <v>94</v>
      </c>
      <c r="N2134" t="s">
        <v>173</v>
      </c>
      <c r="O2134">
        <v>502</v>
      </c>
      <c r="P2134" t="s">
        <v>47</v>
      </c>
      <c r="S2134" t="s">
        <v>40</v>
      </c>
      <c r="T2134" t="s">
        <v>41</v>
      </c>
      <c r="U2134">
        <v>956</v>
      </c>
      <c r="Y2134" t="s">
        <v>3738</v>
      </c>
      <c r="AA2134">
        <v>34.040500000000002</v>
      </c>
      <c r="AB2134">
        <v>-118.26300000000001</v>
      </c>
      <c r="AC2134">
        <f t="shared" si="33"/>
        <v>0</v>
      </c>
    </row>
    <row r="2135" spans="1:29" x14ac:dyDescent="0.35">
      <c r="A2135">
        <v>201109558</v>
      </c>
      <c r="B2135" s="1">
        <v>43970</v>
      </c>
      <c r="C2135" s="1">
        <v>43970</v>
      </c>
      <c r="D2135">
        <v>1040</v>
      </c>
      <c r="E2135">
        <v>11</v>
      </c>
      <c r="F2135" t="s">
        <v>64</v>
      </c>
      <c r="G2135">
        <v>1109</v>
      </c>
      <c r="H2135">
        <v>2</v>
      </c>
      <c r="I2135">
        <v>946</v>
      </c>
      <c r="J2135" t="s">
        <v>125</v>
      </c>
      <c r="K2135">
        <v>1501</v>
      </c>
      <c r="L2135">
        <v>52</v>
      </c>
      <c r="M2135" t="s">
        <v>30</v>
      </c>
      <c r="N2135" t="s">
        <v>31</v>
      </c>
      <c r="O2135">
        <v>247</v>
      </c>
      <c r="P2135" t="s">
        <v>159</v>
      </c>
      <c r="S2135" t="s">
        <v>40</v>
      </c>
      <c r="T2135" t="s">
        <v>41</v>
      </c>
      <c r="U2135">
        <v>946</v>
      </c>
      <c r="Y2135" t="s">
        <v>3739</v>
      </c>
      <c r="AA2135">
        <v>34.143900000000002</v>
      </c>
      <c r="AB2135">
        <v>-118.1955</v>
      </c>
      <c r="AC2135">
        <f t="shared" si="33"/>
        <v>0</v>
      </c>
    </row>
    <row r="2136" spans="1:29" x14ac:dyDescent="0.35">
      <c r="A2136">
        <v>200209655</v>
      </c>
      <c r="B2136" s="1">
        <v>43951</v>
      </c>
      <c r="C2136" s="1">
        <v>43947</v>
      </c>
      <c r="D2136">
        <v>1045</v>
      </c>
      <c r="E2136">
        <v>2</v>
      </c>
      <c r="F2136" t="s">
        <v>56</v>
      </c>
      <c r="G2136">
        <v>271</v>
      </c>
      <c r="H2136">
        <v>1</v>
      </c>
      <c r="I2136">
        <v>440</v>
      </c>
      <c r="J2136" t="s">
        <v>213</v>
      </c>
      <c r="K2136" t="s">
        <v>2040</v>
      </c>
      <c r="L2136">
        <v>29</v>
      </c>
      <c r="M2136" t="s">
        <v>30</v>
      </c>
      <c r="N2136" t="s">
        <v>3740</v>
      </c>
      <c r="O2136">
        <v>502</v>
      </c>
      <c r="P2136" t="s">
        <v>47</v>
      </c>
      <c r="S2136" t="s">
        <v>40</v>
      </c>
      <c r="T2136" t="s">
        <v>41</v>
      </c>
      <c r="U2136">
        <v>440</v>
      </c>
      <c r="Y2136" t="s">
        <v>3741</v>
      </c>
      <c r="AA2136">
        <v>34.053899999999999</v>
      </c>
      <c r="AB2136">
        <v>-118.2799</v>
      </c>
      <c r="AC2136">
        <f t="shared" si="33"/>
        <v>0</v>
      </c>
    </row>
    <row r="2137" spans="1:29" x14ac:dyDescent="0.35">
      <c r="A2137">
        <v>200504705</v>
      </c>
      <c r="B2137" s="1">
        <v>43847</v>
      </c>
      <c r="C2137" s="1">
        <v>43846</v>
      </c>
      <c r="D2137">
        <v>2300</v>
      </c>
      <c r="E2137">
        <v>5</v>
      </c>
      <c r="F2137" t="s">
        <v>98</v>
      </c>
      <c r="G2137">
        <v>503</v>
      </c>
      <c r="H2137">
        <v>1</v>
      </c>
      <c r="I2137">
        <v>510</v>
      </c>
      <c r="J2137" t="s">
        <v>29</v>
      </c>
      <c r="L2137">
        <v>0</v>
      </c>
      <c r="O2137">
        <v>101</v>
      </c>
      <c r="P2137" t="s">
        <v>32</v>
      </c>
      <c r="S2137" t="s">
        <v>40</v>
      </c>
      <c r="T2137" t="s">
        <v>41</v>
      </c>
      <c r="U2137">
        <v>510</v>
      </c>
      <c r="Y2137" t="s">
        <v>3742</v>
      </c>
      <c r="AA2137">
        <v>33.791899999999998</v>
      </c>
      <c r="AB2137">
        <v>-118.2959</v>
      </c>
      <c r="AC2137">
        <f t="shared" si="33"/>
        <v>0</v>
      </c>
    </row>
    <row r="2138" spans="1:29" x14ac:dyDescent="0.35">
      <c r="A2138">
        <v>200509089</v>
      </c>
      <c r="B2138" s="1">
        <v>43956</v>
      </c>
      <c r="C2138" s="1">
        <v>43955</v>
      </c>
      <c r="D2138">
        <v>1830</v>
      </c>
      <c r="E2138">
        <v>5</v>
      </c>
      <c r="F2138" t="s">
        <v>98</v>
      </c>
      <c r="G2138">
        <v>585</v>
      </c>
      <c r="H2138">
        <v>1</v>
      </c>
      <c r="I2138">
        <v>330</v>
      </c>
      <c r="J2138" t="s">
        <v>37</v>
      </c>
      <c r="K2138" t="s">
        <v>3743</v>
      </c>
      <c r="L2138">
        <v>31</v>
      </c>
      <c r="M2138" t="s">
        <v>30</v>
      </c>
      <c r="N2138" t="s">
        <v>95</v>
      </c>
      <c r="O2138">
        <v>103</v>
      </c>
      <c r="P2138" t="s">
        <v>146</v>
      </c>
      <c r="S2138" t="s">
        <v>40</v>
      </c>
      <c r="T2138" t="s">
        <v>41</v>
      </c>
      <c r="U2138">
        <v>330</v>
      </c>
      <c r="Y2138" t="s">
        <v>3744</v>
      </c>
      <c r="AA2138">
        <v>33.7224</v>
      </c>
      <c r="AB2138">
        <v>-118.2924</v>
      </c>
      <c r="AC2138">
        <f t="shared" si="33"/>
        <v>0</v>
      </c>
    </row>
    <row r="2139" spans="1:29" x14ac:dyDescent="0.35">
      <c r="A2139">
        <v>200606953</v>
      </c>
      <c r="B2139" s="1">
        <v>43886</v>
      </c>
      <c r="C2139" s="1">
        <v>43886</v>
      </c>
      <c r="D2139">
        <v>1220</v>
      </c>
      <c r="E2139">
        <v>6</v>
      </c>
      <c r="F2139" t="s">
        <v>91</v>
      </c>
      <c r="G2139">
        <v>656</v>
      </c>
      <c r="H2139">
        <v>1</v>
      </c>
      <c r="I2139">
        <v>230</v>
      </c>
      <c r="J2139" t="s">
        <v>161</v>
      </c>
      <c r="K2139" t="s">
        <v>3745</v>
      </c>
      <c r="L2139">
        <v>57</v>
      </c>
      <c r="M2139" t="s">
        <v>30</v>
      </c>
      <c r="N2139" t="s">
        <v>95</v>
      </c>
      <c r="O2139">
        <v>101</v>
      </c>
      <c r="P2139" t="s">
        <v>32</v>
      </c>
      <c r="Q2139">
        <v>306</v>
      </c>
      <c r="R2139" t="s">
        <v>1108</v>
      </c>
      <c r="S2139" t="s">
        <v>33</v>
      </c>
      <c r="T2139" t="s">
        <v>34</v>
      </c>
      <c r="U2139">
        <v>230</v>
      </c>
      <c r="V2139">
        <v>998</v>
      </c>
      <c r="Y2139" t="s">
        <v>3746</v>
      </c>
      <c r="AA2139">
        <v>34.088900000000002</v>
      </c>
      <c r="AB2139">
        <v>-118.3266</v>
      </c>
      <c r="AC2139">
        <f t="shared" si="33"/>
        <v>1</v>
      </c>
    </row>
    <row r="2140" spans="1:29" x14ac:dyDescent="0.35">
      <c r="A2140">
        <v>201108743</v>
      </c>
      <c r="B2140" s="1">
        <v>43945</v>
      </c>
      <c r="C2140" s="1">
        <v>43945</v>
      </c>
      <c r="D2140">
        <v>800</v>
      </c>
      <c r="E2140">
        <v>11</v>
      </c>
      <c r="F2140" t="s">
        <v>64</v>
      </c>
      <c r="G2140">
        <v>1181</v>
      </c>
      <c r="H2140">
        <v>1</v>
      </c>
      <c r="I2140">
        <v>440</v>
      </c>
      <c r="J2140" t="s">
        <v>213</v>
      </c>
      <c r="K2140">
        <v>325</v>
      </c>
      <c r="L2140">
        <v>0</v>
      </c>
      <c r="M2140" t="s">
        <v>46</v>
      </c>
      <c r="N2140" t="s">
        <v>46</v>
      </c>
      <c r="O2140">
        <v>403</v>
      </c>
      <c r="P2140" t="s">
        <v>337</v>
      </c>
      <c r="S2140" t="s">
        <v>40</v>
      </c>
      <c r="T2140" t="s">
        <v>41</v>
      </c>
      <c r="U2140">
        <v>440</v>
      </c>
      <c r="Y2140" t="s">
        <v>3747</v>
      </c>
      <c r="AA2140">
        <v>34.080800000000004</v>
      </c>
      <c r="AB2140">
        <v>-118.2655</v>
      </c>
      <c r="AC2140">
        <f t="shared" si="33"/>
        <v>0</v>
      </c>
    </row>
    <row r="2141" spans="1:29" x14ac:dyDescent="0.35">
      <c r="A2141">
        <v>200208914</v>
      </c>
      <c r="B2141" s="1">
        <v>43931</v>
      </c>
      <c r="C2141" s="1">
        <v>43931</v>
      </c>
      <c r="D2141">
        <v>1325</v>
      </c>
      <c r="E2141">
        <v>2</v>
      </c>
      <c r="F2141" t="s">
        <v>56</v>
      </c>
      <c r="G2141">
        <v>249</v>
      </c>
      <c r="H2141">
        <v>2</v>
      </c>
      <c r="I2141">
        <v>624</v>
      </c>
      <c r="J2141" t="s">
        <v>171</v>
      </c>
      <c r="K2141" t="s">
        <v>3748</v>
      </c>
      <c r="L2141">
        <v>26</v>
      </c>
      <c r="M2141" t="s">
        <v>30</v>
      </c>
      <c r="N2141" t="s">
        <v>163</v>
      </c>
      <c r="O2141">
        <v>402</v>
      </c>
      <c r="P2141" t="s">
        <v>195</v>
      </c>
      <c r="Q2141">
        <v>400</v>
      </c>
      <c r="R2141" t="s">
        <v>143</v>
      </c>
      <c r="S2141" t="s">
        <v>84</v>
      </c>
      <c r="T2141" t="s">
        <v>85</v>
      </c>
      <c r="U2141">
        <v>624</v>
      </c>
      <c r="Y2141" t="s">
        <v>883</v>
      </c>
      <c r="AA2141">
        <v>34.054099999999998</v>
      </c>
      <c r="AB2141">
        <v>-118.2621</v>
      </c>
      <c r="AC2141">
        <f t="shared" si="33"/>
        <v>0</v>
      </c>
    </row>
    <row r="2142" spans="1:29" x14ac:dyDescent="0.35">
      <c r="A2142">
        <v>201013044</v>
      </c>
      <c r="B2142" s="1">
        <v>44088</v>
      </c>
      <c r="C2142" s="1">
        <v>44088</v>
      </c>
      <c r="D2142">
        <v>245</v>
      </c>
      <c r="E2142">
        <v>10</v>
      </c>
      <c r="F2142" t="s">
        <v>103</v>
      </c>
      <c r="G2142">
        <v>1005</v>
      </c>
      <c r="H2142">
        <v>1</v>
      </c>
      <c r="I2142">
        <v>510</v>
      </c>
      <c r="J2142" t="s">
        <v>29</v>
      </c>
      <c r="L2142">
        <v>0</v>
      </c>
      <c r="O2142">
        <v>101</v>
      </c>
      <c r="P2142" t="s">
        <v>32</v>
      </c>
      <c r="S2142" t="s">
        <v>40</v>
      </c>
      <c r="T2142" t="s">
        <v>41</v>
      </c>
      <c r="U2142">
        <v>510</v>
      </c>
      <c r="Y2142" t="s">
        <v>3749</v>
      </c>
      <c r="AA2142">
        <v>34.214700000000001</v>
      </c>
      <c r="AB2142">
        <v>-118.523</v>
      </c>
      <c r="AC2142">
        <f t="shared" si="33"/>
        <v>0</v>
      </c>
    </row>
    <row r="2143" spans="1:29" x14ac:dyDescent="0.35">
      <c r="A2143">
        <v>200109341</v>
      </c>
      <c r="B2143" s="1">
        <v>43907</v>
      </c>
      <c r="C2143" s="1">
        <v>43894</v>
      </c>
      <c r="D2143">
        <v>1200</v>
      </c>
      <c r="E2143">
        <v>1</v>
      </c>
      <c r="F2143" t="s">
        <v>36</v>
      </c>
      <c r="G2143">
        <v>111</v>
      </c>
      <c r="H2143">
        <v>1</v>
      </c>
      <c r="I2143">
        <v>440</v>
      </c>
      <c r="J2143" t="s">
        <v>213</v>
      </c>
      <c r="K2143" t="s">
        <v>1392</v>
      </c>
      <c r="L2143">
        <v>24</v>
      </c>
      <c r="M2143" t="s">
        <v>30</v>
      </c>
      <c r="N2143" t="s">
        <v>73</v>
      </c>
      <c r="O2143">
        <v>501</v>
      </c>
      <c r="P2143" t="s">
        <v>164</v>
      </c>
      <c r="S2143" t="s">
        <v>40</v>
      </c>
      <c r="T2143" t="s">
        <v>41</v>
      </c>
      <c r="U2143">
        <v>440</v>
      </c>
      <c r="Y2143" t="s">
        <v>2890</v>
      </c>
      <c r="AA2143">
        <v>34.063699999999997</v>
      </c>
      <c r="AB2143">
        <v>-118.244</v>
      </c>
      <c r="AC2143">
        <f t="shared" si="33"/>
        <v>0</v>
      </c>
    </row>
    <row r="2144" spans="1:29" x14ac:dyDescent="0.35">
      <c r="A2144">
        <v>201007783</v>
      </c>
      <c r="B2144" s="1">
        <v>43926</v>
      </c>
      <c r="C2144" s="1">
        <v>43925</v>
      </c>
      <c r="D2144">
        <v>1930</v>
      </c>
      <c r="E2144">
        <v>10</v>
      </c>
      <c r="F2144" t="s">
        <v>103</v>
      </c>
      <c r="G2144">
        <v>1061</v>
      </c>
      <c r="H2144">
        <v>1</v>
      </c>
      <c r="I2144">
        <v>310</v>
      </c>
      <c r="J2144" t="s">
        <v>71</v>
      </c>
      <c r="K2144" t="s">
        <v>3750</v>
      </c>
      <c r="L2144">
        <v>0</v>
      </c>
      <c r="M2144" t="s">
        <v>30</v>
      </c>
      <c r="N2144" t="s">
        <v>73</v>
      </c>
      <c r="O2144">
        <v>203</v>
      </c>
      <c r="P2144" t="s">
        <v>101</v>
      </c>
      <c r="S2144" t="s">
        <v>40</v>
      </c>
      <c r="T2144" t="s">
        <v>41</v>
      </c>
      <c r="U2144">
        <v>310</v>
      </c>
      <c r="Y2144" t="s">
        <v>3751</v>
      </c>
      <c r="AA2144">
        <v>34.172600000000003</v>
      </c>
      <c r="AB2144">
        <v>-118.5517</v>
      </c>
      <c r="AC2144">
        <f t="shared" si="33"/>
        <v>0</v>
      </c>
    </row>
    <row r="2145" spans="1:29" x14ac:dyDescent="0.35">
      <c r="A2145">
        <v>201209821</v>
      </c>
      <c r="B2145" s="1">
        <v>43915</v>
      </c>
      <c r="C2145" s="1">
        <v>43911</v>
      </c>
      <c r="D2145">
        <v>900</v>
      </c>
      <c r="E2145">
        <v>12</v>
      </c>
      <c r="F2145" t="s">
        <v>68</v>
      </c>
      <c r="G2145">
        <v>1283</v>
      </c>
      <c r="H2145">
        <v>2</v>
      </c>
      <c r="I2145">
        <v>624</v>
      </c>
      <c r="J2145" t="s">
        <v>171</v>
      </c>
      <c r="K2145" t="s">
        <v>3752</v>
      </c>
      <c r="L2145">
        <v>16</v>
      </c>
      <c r="M2145" t="s">
        <v>94</v>
      </c>
      <c r="N2145" t="s">
        <v>163</v>
      </c>
      <c r="O2145">
        <v>501</v>
      </c>
      <c r="P2145" t="s">
        <v>164</v>
      </c>
      <c r="Q2145">
        <v>400</v>
      </c>
      <c r="R2145" t="s">
        <v>143</v>
      </c>
      <c r="S2145" t="s">
        <v>40</v>
      </c>
      <c r="T2145" t="s">
        <v>41</v>
      </c>
      <c r="U2145">
        <v>624</v>
      </c>
      <c r="Y2145" t="s">
        <v>3753</v>
      </c>
      <c r="AA2145">
        <v>33.945500000000003</v>
      </c>
      <c r="AB2145">
        <v>-118.309</v>
      </c>
      <c r="AC2145">
        <f t="shared" si="33"/>
        <v>0</v>
      </c>
    </row>
    <row r="2146" spans="1:29" x14ac:dyDescent="0.35">
      <c r="A2146">
        <v>200317227</v>
      </c>
      <c r="B2146" s="1">
        <v>44086</v>
      </c>
      <c r="C2146" s="1">
        <v>44086</v>
      </c>
      <c r="D2146">
        <v>1600</v>
      </c>
      <c r="E2146">
        <v>3</v>
      </c>
      <c r="F2146" t="s">
        <v>43</v>
      </c>
      <c r="G2146">
        <v>325</v>
      </c>
      <c r="H2146">
        <v>2</v>
      </c>
      <c r="I2146">
        <v>745</v>
      </c>
      <c r="J2146" t="s">
        <v>139</v>
      </c>
      <c r="K2146" t="s">
        <v>1272</v>
      </c>
      <c r="L2146">
        <v>19</v>
      </c>
      <c r="M2146" t="s">
        <v>46</v>
      </c>
      <c r="N2146" t="s">
        <v>46</v>
      </c>
      <c r="O2146">
        <v>203</v>
      </c>
      <c r="P2146" t="s">
        <v>101</v>
      </c>
      <c r="S2146" t="s">
        <v>40</v>
      </c>
      <c r="T2146" t="s">
        <v>41</v>
      </c>
      <c r="U2146">
        <v>745</v>
      </c>
      <c r="Y2146" t="s">
        <v>1405</v>
      </c>
      <c r="AA2146">
        <v>34.0291</v>
      </c>
      <c r="AB2146">
        <v>-118.2915</v>
      </c>
      <c r="AC2146">
        <f t="shared" si="33"/>
        <v>0</v>
      </c>
    </row>
    <row r="2147" spans="1:29" x14ac:dyDescent="0.35">
      <c r="A2147">
        <v>201208548</v>
      </c>
      <c r="B2147" s="1">
        <v>43895</v>
      </c>
      <c r="C2147" s="1">
        <v>43895</v>
      </c>
      <c r="D2147">
        <v>1730</v>
      </c>
      <c r="E2147">
        <v>12</v>
      </c>
      <c r="F2147" t="s">
        <v>68</v>
      </c>
      <c r="G2147">
        <v>1205</v>
      </c>
      <c r="H2147">
        <v>2</v>
      </c>
      <c r="I2147">
        <v>763</v>
      </c>
      <c r="J2147" t="s">
        <v>3754</v>
      </c>
      <c r="K2147" t="s">
        <v>3755</v>
      </c>
      <c r="L2147">
        <v>73</v>
      </c>
      <c r="M2147" t="s">
        <v>30</v>
      </c>
      <c r="N2147" t="s">
        <v>163</v>
      </c>
      <c r="O2147">
        <v>501</v>
      </c>
      <c r="P2147" t="s">
        <v>164</v>
      </c>
      <c r="Q2147">
        <v>400</v>
      </c>
      <c r="R2147" t="s">
        <v>143</v>
      </c>
      <c r="S2147" t="s">
        <v>33</v>
      </c>
      <c r="T2147" t="s">
        <v>34</v>
      </c>
      <c r="U2147">
        <v>763</v>
      </c>
      <c r="Y2147" t="s">
        <v>3369</v>
      </c>
      <c r="AA2147">
        <v>33.999200000000002</v>
      </c>
      <c r="AB2147">
        <v>-118.3002</v>
      </c>
      <c r="AC2147">
        <f t="shared" si="33"/>
        <v>1</v>
      </c>
    </row>
    <row r="2148" spans="1:29" x14ac:dyDescent="0.35">
      <c r="A2148">
        <v>200908152</v>
      </c>
      <c r="B2148" s="1">
        <v>43925</v>
      </c>
      <c r="C2148" s="1">
        <v>43924</v>
      </c>
      <c r="D2148">
        <v>2200</v>
      </c>
      <c r="E2148">
        <v>9</v>
      </c>
      <c r="F2148" t="s">
        <v>49</v>
      </c>
      <c r="G2148">
        <v>929</v>
      </c>
      <c r="H2148">
        <v>1</v>
      </c>
      <c r="I2148">
        <v>510</v>
      </c>
      <c r="J2148" t="s">
        <v>29</v>
      </c>
      <c r="L2148">
        <v>0</v>
      </c>
      <c r="O2148">
        <v>108</v>
      </c>
      <c r="P2148" t="s">
        <v>105</v>
      </c>
      <c r="S2148" t="s">
        <v>40</v>
      </c>
      <c r="T2148" t="s">
        <v>41</v>
      </c>
      <c r="U2148">
        <v>510</v>
      </c>
      <c r="Y2148" t="s">
        <v>3756</v>
      </c>
      <c r="AA2148">
        <v>34.188499999999998</v>
      </c>
      <c r="AB2148">
        <v>-118.4225</v>
      </c>
      <c r="AC2148">
        <f t="shared" si="33"/>
        <v>0</v>
      </c>
    </row>
    <row r="2149" spans="1:29" x14ac:dyDescent="0.35">
      <c r="A2149">
        <v>201209886</v>
      </c>
      <c r="B2149" s="1">
        <v>43918</v>
      </c>
      <c r="C2149" s="1">
        <v>43918</v>
      </c>
      <c r="D2149">
        <v>240</v>
      </c>
      <c r="E2149">
        <v>12</v>
      </c>
      <c r="F2149" t="s">
        <v>68</v>
      </c>
      <c r="G2149">
        <v>1232</v>
      </c>
      <c r="H2149">
        <v>1</v>
      </c>
      <c r="I2149">
        <v>510</v>
      </c>
      <c r="J2149" t="s">
        <v>29</v>
      </c>
      <c r="L2149">
        <v>0</v>
      </c>
      <c r="O2149">
        <v>101</v>
      </c>
      <c r="P2149" t="s">
        <v>32</v>
      </c>
      <c r="S2149" t="s">
        <v>40</v>
      </c>
      <c r="T2149" t="s">
        <v>41</v>
      </c>
      <c r="U2149">
        <v>510</v>
      </c>
      <c r="Y2149" t="s">
        <v>3757</v>
      </c>
      <c r="AA2149">
        <v>33.989100000000001</v>
      </c>
      <c r="AB2149">
        <v>-118.3258</v>
      </c>
      <c r="AC2149">
        <f t="shared" si="33"/>
        <v>0</v>
      </c>
    </row>
    <row r="2150" spans="1:29" x14ac:dyDescent="0.35">
      <c r="A2150">
        <v>200518138</v>
      </c>
      <c r="B2150" s="1">
        <v>44188</v>
      </c>
      <c r="C2150" s="1">
        <v>44187</v>
      </c>
      <c r="D2150">
        <v>1500</v>
      </c>
      <c r="E2150">
        <v>5</v>
      </c>
      <c r="F2150" t="s">
        <v>98</v>
      </c>
      <c r="G2150">
        <v>513</v>
      </c>
      <c r="H2150">
        <v>1</v>
      </c>
      <c r="I2150">
        <v>331</v>
      </c>
      <c r="J2150" t="s">
        <v>233</v>
      </c>
      <c r="K2150" t="s">
        <v>2947</v>
      </c>
      <c r="L2150">
        <v>45</v>
      </c>
      <c r="M2150" t="s">
        <v>30</v>
      </c>
      <c r="N2150" t="s">
        <v>95</v>
      </c>
      <c r="O2150">
        <v>101</v>
      </c>
      <c r="P2150" t="s">
        <v>32</v>
      </c>
      <c r="S2150" t="s">
        <v>40</v>
      </c>
      <c r="T2150" t="s">
        <v>41</v>
      </c>
      <c r="U2150">
        <v>331</v>
      </c>
      <c r="Y2150" t="s">
        <v>89</v>
      </c>
      <c r="Z2150" t="s">
        <v>1645</v>
      </c>
      <c r="AA2150">
        <v>33.784799999999997</v>
      </c>
      <c r="AB2150">
        <v>-118.2975</v>
      </c>
      <c r="AC2150">
        <f t="shared" si="33"/>
        <v>0</v>
      </c>
    </row>
    <row r="2151" spans="1:29" x14ac:dyDescent="0.35">
      <c r="A2151">
        <v>200404741</v>
      </c>
      <c r="B2151" s="1">
        <v>43850</v>
      </c>
      <c r="C2151" s="1">
        <v>43849</v>
      </c>
      <c r="D2151">
        <v>1900</v>
      </c>
      <c r="E2151">
        <v>4</v>
      </c>
      <c r="F2151" t="s">
        <v>54</v>
      </c>
      <c r="G2151">
        <v>468</v>
      </c>
      <c r="H2151">
        <v>1</v>
      </c>
      <c r="I2151">
        <v>330</v>
      </c>
      <c r="J2151" t="s">
        <v>37</v>
      </c>
      <c r="K2151" t="s">
        <v>3758</v>
      </c>
      <c r="L2151">
        <v>25</v>
      </c>
      <c r="M2151" t="s">
        <v>30</v>
      </c>
      <c r="N2151" t="s">
        <v>95</v>
      </c>
      <c r="O2151">
        <v>101</v>
      </c>
      <c r="P2151" t="s">
        <v>32</v>
      </c>
      <c r="S2151" t="s">
        <v>40</v>
      </c>
      <c r="T2151" t="s">
        <v>41</v>
      </c>
      <c r="U2151">
        <v>330</v>
      </c>
      <c r="Y2151" t="s">
        <v>372</v>
      </c>
      <c r="Z2151" t="s">
        <v>3759</v>
      </c>
      <c r="AA2151">
        <v>34.037100000000002</v>
      </c>
      <c r="AB2151">
        <v>-118.1972</v>
      </c>
      <c r="AC2151">
        <f t="shared" si="33"/>
        <v>0</v>
      </c>
    </row>
    <row r="2152" spans="1:29" x14ac:dyDescent="0.35">
      <c r="A2152">
        <v>200917899</v>
      </c>
      <c r="B2152" s="1">
        <v>44165</v>
      </c>
      <c r="C2152" s="1">
        <v>43950</v>
      </c>
      <c r="D2152">
        <v>525</v>
      </c>
      <c r="E2152">
        <v>9</v>
      </c>
      <c r="F2152" t="s">
        <v>49</v>
      </c>
      <c r="G2152">
        <v>906</v>
      </c>
      <c r="H2152">
        <v>1</v>
      </c>
      <c r="I2152">
        <v>440</v>
      </c>
      <c r="J2152" t="s">
        <v>213</v>
      </c>
      <c r="K2152" t="s">
        <v>3760</v>
      </c>
      <c r="L2152">
        <v>42</v>
      </c>
      <c r="M2152" t="s">
        <v>94</v>
      </c>
      <c r="N2152" t="s">
        <v>95</v>
      </c>
      <c r="O2152">
        <v>502</v>
      </c>
      <c r="P2152" t="s">
        <v>47</v>
      </c>
      <c r="S2152" t="s">
        <v>40</v>
      </c>
      <c r="T2152" t="s">
        <v>41</v>
      </c>
      <c r="U2152">
        <v>440</v>
      </c>
      <c r="Y2152" t="s">
        <v>3761</v>
      </c>
      <c r="AA2152">
        <v>34.206000000000003</v>
      </c>
      <c r="AB2152">
        <v>-118.44450000000001</v>
      </c>
      <c r="AC2152">
        <f t="shared" si="33"/>
        <v>0</v>
      </c>
    </row>
    <row r="2153" spans="1:29" x14ac:dyDescent="0.35">
      <c r="A2153">
        <v>200516927</v>
      </c>
      <c r="B2153" s="1">
        <v>44155</v>
      </c>
      <c r="C2153" s="1">
        <v>44155</v>
      </c>
      <c r="D2153">
        <v>2100</v>
      </c>
      <c r="E2153">
        <v>5</v>
      </c>
      <c r="F2153" t="s">
        <v>98</v>
      </c>
      <c r="G2153">
        <v>564</v>
      </c>
      <c r="H2153">
        <v>2</v>
      </c>
      <c r="I2153">
        <v>745</v>
      </c>
      <c r="J2153" t="s">
        <v>139</v>
      </c>
      <c r="K2153" t="s">
        <v>3762</v>
      </c>
      <c r="L2153">
        <v>43</v>
      </c>
      <c r="M2153" t="s">
        <v>94</v>
      </c>
      <c r="N2153" t="s">
        <v>95</v>
      </c>
      <c r="O2153">
        <v>501</v>
      </c>
      <c r="P2153" t="s">
        <v>164</v>
      </c>
      <c r="S2153" t="s">
        <v>40</v>
      </c>
      <c r="T2153" t="s">
        <v>41</v>
      </c>
      <c r="U2153">
        <v>745</v>
      </c>
      <c r="Y2153" t="s">
        <v>3763</v>
      </c>
      <c r="AA2153">
        <v>33.742400000000004</v>
      </c>
      <c r="AB2153">
        <v>-118.28570000000001</v>
      </c>
      <c r="AC2153">
        <f t="shared" si="33"/>
        <v>0</v>
      </c>
    </row>
    <row r="2154" spans="1:29" x14ac:dyDescent="0.35">
      <c r="A2154">
        <v>200408941</v>
      </c>
      <c r="B2154" s="1">
        <v>43968</v>
      </c>
      <c r="C2154" s="1">
        <v>43967</v>
      </c>
      <c r="D2154">
        <v>1800</v>
      </c>
      <c r="E2154">
        <v>4</v>
      </c>
      <c r="F2154" t="s">
        <v>54</v>
      </c>
      <c r="G2154">
        <v>429</v>
      </c>
      <c r="H2154">
        <v>2</v>
      </c>
      <c r="I2154">
        <v>626</v>
      </c>
      <c r="J2154" t="s">
        <v>141</v>
      </c>
      <c r="K2154" t="s">
        <v>3764</v>
      </c>
      <c r="L2154">
        <v>37</v>
      </c>
      <c r="M2154" t="s">
        <v>94</v>
      </c>
      <c r="N2154" t="s">
        <v>95</v>
      </c>
      <c r="O2154">
        <v>504</v>
      </c>
      <c r="P2154" t="s">
        <v>673</v>
      </c>
      <c r="Q2154">
        <v>400</v>
      </c>
      <c r="R2154" t="s">
        <v>143</v>
      </c>
      <c r="S2154" t="s">
        <v>84</v>
      </c>
      <c r="T2154" t="s">
        <v>85</v>
      </c>
      <c r="U2154">
        <v>626</v>
      </c>
      <c r="Y2154" t="s">
        <v>3765</v>
      </c>
      <c r="AA2154">
        <v>34.086500000000001</v>
      </c>
      <c r="AB2154">
        <v>-118.1647</v>
      </c>
      <c r="AC2154">
        <f t="shared" si="33"/>
        <v>0</v>
      </c>
    </row>
    <row r="2155" spans="1:29" x14ac:dyDescent="0.35">
      <c r="A2155">
        <v>201224918</v>
      </c>
      <c r="B2155" s="1">
        <v>44155</v>
      </c>
      <c r="C2155" s="1">
        <v>44155</v>
      </c>
      <c r="D2155">
        <v>1430</v>
      </c>
      <c r="E2155">
        <v>12</v>
      </c>
      <c r="F2155" t="s">
        <v>68</v>
      </c>
      <c r="G2155">
        <v>1268</v>
      </c>
      <c r="H2155">
        <v>2</v>
      </c>
      <c r="I2155">
        <v>625</v>
      </c>
      <c r="J2155" t="s">
        <v>628</v>
      </c>
      <c r="K2155" t="s">
        <v>3766</v>
      </c>
      <c r="L2155">
        <v>20</v>
      </c>
      <c r="M2155" t="s">
        <v>30</v>
      </c>
      <c r="N2155" t="s">
        <v>95</v>
      </c>
      <c r="O2155">
        <v>501</v>
      </c>
      <c r="P2155" t="s">
        <v>164</v>
      </c>
      <c r="Q2155">
        <v>400</v>
      </c>
      <c r="R2155" t="s">
        <v>143</v>
      </c>
      <c r="S2155" t="s">
        <v>40</v>
      </c>
      <c r="T2155" t="s">
        <v>41</v>
      </c>
      <c r="U2155">
        <v>625</v>
      </c>
      <c r="Y2155" t="s">
        <v>3767</v>
      </c>
      <c r="AA2155">
        <v>33.966999999999999</v>
      </c>
      <c r="AB2155">
        <v>-118.2717</v>
      </c>
      <c r="AC2155">
        <f t="shared" si="33"/>
        <v>0</v>
      </c>
    </row>
    <row r="2156" spans="1:29" x14ac:dyDescent="0.35">
      <c r="A2156">
        <v>200707374</v>
      </c>
      <c r="B2156" s="1">
        <v>43903</v>
      </c>
      <c r="C2156" s="1">
        <v>43903</v>
      </c>
      <c r="D2156">
        <v>130</v>
      </c>
      <c r="E2156">
        <v>7</v>
      </c>
      <c r="F2156" t="s">
        <v>28</v>
      </c>
      <c r="G2156">
        <v>749</v>
      </c>
      <c r="H2156">
        <v>2</v>
      </c>
      <c r="I2156">
        <v>624</v>
      </c>
      <c r="J2156" t="s">
        <v>171</v>
      </c>
      <c r="K2156" t="s">
        <v>3768</v>
      </c>
      <c r="L2156">
        <v>41</v>
      </c>
      <c r="M2156" t="s">
        <v>30</v>
      </c>
      <c r="N2156" t="s">
        <v>95</v>
      </c>
      <c r="O2156">
        <v>502</v>
      </c>
      <c r="P2156" t="s">
        <v>47</v>
      </c>
      <c r="Q2156">
        <v>400</v>
      </c>
      <c r="R2156" t="s">
        <v>143</v>
      </c>
      <c r="S2156" t="s">
        <v>40</v>
      </c>
      <c r="T2156" t="s">
        <v>41</v>
      </c>
      <c r="U2156">
        <v>624</v>
      </c>
      <c r="Y2156" t="s">
        <v>3769</v>
      </c>
      <c r="AA2156">
        <v>34.058500000000002</v>
      </c>
      <c r="AB2156">
        <v>-118.3262</v>
      </c>
      <c r="AC2156">
        <f t="shared" si="33"/>
        <v>0</v>
      </c>
    </row>
    <row r="2157" spans="1:29" x14ac:dyDescent="0.35">
      <c r="A2157">
        <v>201015627</v>
      </c>
      <c r="B2157" s="1">
        <v>44164</v>
      </c>
      <c r="C2157" s="1">
        <v>44164</v>
      </c>
      <c r="D2157">
        <v>1200</v>
      </c>
      <c r="E2157">
        <v>10</v>
      </c>
      <c r="F2157" t="s">
        <v>103</v>
      </c>
      <c r="G2157">
        <v>1037</v>
      </c>
      <c r="H2157">
        <v>1</v>
      </c>
      <c r="I2157">
        <v>230</v>
      </c>
      <c r="J2157" t="s">
        <v>161</v>
      </c>
      <c r="K2157" t="s">
        <v>3770</v>
      </c>
      <c r="L2157">
        <v>29</v>
      </c>
      <c r="M2157" t="s">
        <v>94</v>
      </c>
      <c r="N2157" t="s">
        <v>95</v>
      </c>
      <c r="O2157">
        <v>102</v>
      </c>
      <c r="P2157" t="s">
        <v>186</v>
      </c>
      <c r="Q2157">
        <v>205</v>
      </c>
      <c r="R2157" t="s">
        <v>579</v>
      </c>
      <c r="S2157" t="s">
        <v>40</v>
      </c>
      <c r="T2157" t="s">
        <v>41</v>
      </c>
      <c r="U2157">
        <v>230</v>
      </c>
      <c r="Y2157" t="s">
        <v>2853</v>
      </c>
      <c r="Z2157" t="s">
        <v>2191</v>
      </c>
      <c r="AA2157">
        <v>34.193899999999999</v>
      </c>
      <c r="AB2157">
        <v>-118.51860000000001</v>
      </c>
      <c r="AC2157">
        <f t="shared" si="33"/>
        <v>0</v>
      </c>
    </row>
    <row r="2158" spans="1:29" x14ac:dyDescent="0.35">
      <c r="A2158">
        <v>200613297</v>
      </c>
      <c r="B2158" s="1">
        <v>44043</v>
      </c>
      <c r="C2158" s="1">
        <v>44041</v>
      </c>
      <c r="D2158">
        <v>1000</v>
      </c>
      <c r="E2158">
        <v>6</v>
      </c>
      <c r="F2158" t="s">
        <v>91</v>
      </c>
      <c r="G2158">
        <v>643</v>
      </c>
      <c r="H2158">
        <v>2</v>
      </c>
      <c r="I2158">
        <v>354</v>
      </c>
      <c r="J2158" t="s">
        <v>167</v>
      </c>
      <c r="K2158" t="s">
        <v>3771</v>
      </c>
      <c r="L2158">
        <v>40</v>
      </c>
      <c r="M2158" t="s">
        <v>30</v>
      </c>
      <c r="N2158" t="s">
        <v>163</v>
      </c>
      <c r="O2158">
        <v>502</v>
      </c>
      <c r="P2158" t="s">
        <v>47</v>
      </c>
      <c r="S2158" t="s">
        <v>40</v>
      </c>
      <c r="T2158" t="s">
        <v>41</v>
      </c>
      <c r="U2158">
        <v>354</v>
      </c>
      <c r="Y2158" t="s">
        <v>3772</v>
      </c>
      <c r="AA2158">
        <v>34.101599999999998</v>
      </c>
      <c r="AB2158">
        <v>-118.3489</v>
      </c>
      <c r="AC2158">
        <f t="shared" si="33"/>
        <v>0</v>
      </c>
    </row>
    <row r="2159" spans="1:29" x14ac:dyDescent="0.35">
      <c r="A2159">
        <v>201013124</v>
      </c>
      <c r="B2159" s="1">
        <v>44089</v>
      </c>
      <c r="C2159" s="1">
        <v>44089</v>
      </c>
      <c r="D2159">
        <v>1530</v>
      </c>
      <c r="E2159">
        <v>10</v>
      </c>
      <c r="F2159" t="s">
        <v>103</v>
      </c>
      <c r="G2159">
        <v>1079</v>
      </c>
      <c r="H2159">
        <v>1</v>
      </c>
      <c r="I2159">
        <v>230</v>
      </c>
      <c r="J2159" t="s">
        <v>161</v>
      </c>
      <c r="K2159" t="s">
        <v>3773</v>
      </c>
      <c r="L2159">
        <v>44</v>
      </c>
      <c r="M2159" t="s">
        <v>94</v>
      </c>
      <c r="N2159" t="s">
        <v>73</v>
      </c>
      <c r="O2159">
        <v>502</v>
      </c>
      <c r="P2159" t="s">
        <v>47</v>
      </c>
      <c r="Q2159">
        <v>212</v>
      </c>
      <c r="R2159" t="s">
        <v>1167</v>
      </c>
      <c r="S2159" t="s">
        <v>84</v>
      </c>
      <c r="T2159" t="s">
        <v>85</v>
      </c>
      <c r="U2159">
        <v>230</v>
      </c>
      <c r="Y2159" t="s">
        <v>3774</v>
      </c>
      <c r="AA2159">
        <v>34.155700000000003</v>
      </c>
      <c r="AB2159">
        <v>-118.4697</v>
      </c>
      <c r="AC2159">
        <f t="shared" si="33"/>
        <v>0</v>
      </c>
    </row>
    <row r="2160" spans="1:29" x14ac:dyDescent="0.35">
      <c r="A2160">
        <v>201008105</v>
      </c>
      <c r="B2160" s="1">
        <v>43937</v>
      </c>
      <c r="C2160" s="1">
        <v>43937</v>
      </c>
      <c r="D2160">
        <v>2140</v>
      </c>
      <c r="E2160">
        <v>10</v>
      </c>
      <c r="F2160" t="s">
        <v>103</v>
      </c>
      <c r="G2160">
        <v>1019</v>
      </c>
      <c r="H2160">
        <v>2</v>
      </c>
      <c r="I2160">
        <v>624</v>
      </c>
      <c r="J2160" t="s">
        <v>171</v>
      </c>
      <c r="K2160" t="s">
        <v>3775</v>
      </c>
      <c r="L2160">
        <v>19</v>
      </c>
      <c r="M2160" t="s">
        <v>94</v>
      </c>
      <c r="N2160" t="s">
        <v>95</v>
      </c>
      <c r="O2160">
        <v>502</v>
      </c>
      <c r="P2160" t="s">
        <v>47</v>
      </c>
      <c r="Q2160">
        <v>400</v>
      </c>
      <c r="R2160" t="s">
        <v>143</v>
      </c>
      <c r="S2160" t="s">
        <v>84</v>
      </c>
      <c r="T2160" t="s">
        <v>85</v>
      </c>
      <c r="U2160">
        <v>624</v>
      </c>
      <c r="Y2160" t="s">
        <v>3776</v>
      </c>
      <c r="AA2160">
        <v>34.203000000000003</v>
      </c>
      <c r="AB2160">
        <v>-118.47490000000001</v>
      </c>
      <c r="AC2160">
        <f t="shared" si="33"/>
        <v>0</v>
      </c>
    </row>
    <row r="2161" spans="1:29" x14ac:dyDescent="0.35">
      <c r="A2161">
        <v>200316223</v>
      </c>
      <c r="B2161" s="1">
        <v>44063</v>
      </c>
      <c r="C2161" s="1">
        <v>44059</v>
      </c>
      <c r="D2161">
        <v>2100</v>
      </c>
      <c r="E2161">
        <v>3</v>
      </c>
      <c r="F2161" t="s">
        <v>43</v>
      </c>
      <c r="G2161">
        <v>361</v>
      </c>
      <c r="H2161">
        <v>2</v>
      </c>
      <c r="I2161">
        <v>745</v>
      </c>
      <c r="J2161" t="s">
        <v>139</v>
      </c>
      <c r="K2161" t="s">
        <v>819</v>
      </c>
      <c r="L2161">
        <v>37</v>
      </c>
      <c r="M2161" t="s">
        <v>94</v>
      </c>
      <c r="N2161" t="s">
        <v>73</v>
      </c>
      <c r="O2161">
        <v>122</v>
      </c>
      <c r="P2161" t="s">
        <v>275</v>
      </c>
      <c r="S2161" t="s">
        <v>40</v>
      </c>
      <c r="T2161" t="s">
        <v>41</v>
      </c>
      <c r="U2161">
        <v>745</v>
      </c>
      <c r="Y2161" t="s">
        <v>2992</v>
      </c>
      <c r="AA2161">
        <v>34.013100000000001</v>
      </c>
      <c r="AB2161">
        <v>-118.3536</v>
      </c>
      <c r="AC2161">
        <f t="shared" si="33"/>
        <v>0</v>
      </c>
    </row>
    <row r="2162" spans="1:29" x14ac:dyDescent="0.35">
      <c r="A2162">
        <v>200211751</v>
      </c>
      <c r="B2162" s="1">
        <v>44006</v>
      </c>
      <c r="C2162" s="1">
        <v>44006</v>
      </c>
      <c r="D2162">
        <v>1310</v>
      </c>
      <c r="E2162">
        <v>2</v>
      </c>
      <c r="F2162" t="s">
        <v>56</v>
      </c>
      <c r="G2162">
        <v>235</v>
      </c>
      <c r="H2162">
        <v>2</v>
      </c>
      <c r="I2162">
        <v>624</v>
      </c>
      <c r="J2162" t="s">
        <v>171</v>
      </c>
      <c r="K2162" t="s">
        <v>3777</v>
      </c>
      <c r="L2162">
        <v>25</v>
      </c>
      <c r="M2162" t="s">
        <v>30</v>
      </c>
      <c r="N2162" t="s">
        <v>95</v>
      </c>
      <c r="O2162">
        <v>108</v>
      </c>
      <c r="P2162" t="s">
        <v>105</v>
      </c>
      <c r="Q2162">
        <v>400</v>
      </c>
      <c r="R2162" t="s">
        <v>143</v>
      </c>
      <c r="S2162" t="s">
        <v>40</v>
      </c>
      <c r="T2162" t="s">
        <v>41</v>
      </c>
      <c r="U2162">
        <v>624</v>
      </c>
      <c r="Y2162" t="s">
        <v>3778</v>
      </c>
      <c r="AA2162">
        <v>34.066800000000001</v>
      </c>
      <c r="AB2162">
        <v>-118.2705</v>
      </c>
      <c r="AC2162">
        <f t="shared" si="33"/>
        <v>0</v>
      </c>
    </row>
    <row r="2163" spans="1:29" x14ac:dyDescent="0.35">
      <c r="A2163">
        <v>201217772</v>
      </c>
      <c r="B2163" s="1">
        <v>44014</v>
      </c>
      <c r="C2163" s="1">
        <v>44009</v>
      </c>
      <c r="D2163">
        <v>2230</v>
      </c>
      <c r="E2163">
        <v>12</v>
      </c>
      <c r="F2163" t="s">
        <v>68</v>
      </c>
      <c r="G2163">
        <v>1255</v>
      </c>
      <c r="H2163">
        <v>1</v>
      </c>
      <c r="I2163">
        <v>330</v>
      </c>
      <c r="J2163" t="s">
        <v>37</v>
      </c>
      <c r="K2163" t="s">
        <v>237</v>
      </c>
      <c r="L2163">
        <v>22</v>
      </c>
      <c r="M2163" t="s">
        <v>94</v>
      </c>
      <c r="N2163" t="s">
        <v>95</v>
      </c>
      <c r="O2163">
        <v>101</v>
      </c>
      <c r="P2163" t="s">
        <v>32</v>
      </c>
      <c r="S2163" t="s">
        <v>40</v>
      </c>
      <c r="T2163" t="s">
        <v>41</v>
      </c>
      <c r="U2163">
        <v>330</v>
      </c>
      <c r="Y2163" t="s">
        <v>3779</v>
      </c>
      <c r="AA2163">
        <v>33.970199999999998</v>
      </c>
      <c r="AB2163">
        <v>-118.30029999999999</v>
      </c>
      <c r="AC2163">
        <f t="shared" si="33"/>
        <v>0</v>
      </c>
    </row>
    <row r="2164" spans="1:29" x14ac:dyDescent="0.35">
      <c r="A2164">
        <v>201116160</v>
      </c>
      <c r="B2164" s="1">
        <v>44164</v>
      </c>
      <c r="C2164" s="1">
        <v>44163</v>
      </c>
      <c r="D2164">
        <v>1900</v>
      </c>
      <c r="E2164">
        <v>11</v>
      </c>
      <c r="F2164" t="s">
        <v>64</v>
      </c>
      <c r="G2164">
        <v>1133</v>
      </c>
      <c r="H2164">
        <v>2</v>
      </c>
      <c r="I2164">
        <v>624</v>
      </c>
      <c r="J2164" t="s">
        <v>171</v>
      </c>
      <c r="K2164" t="s">
        <v>3780</v>
      </c>
      <c r="L2164">
        <v>18</v>
      </c>
      <c r="M2164" t="s">
        <v>94</v>
      </c>
      <c r="N2164" t="s">
        <v>31</v>
      </c>
      <c r="O2164">
        <v>501</v>
      </c>
      <c r="P2164" t="s">
        <v>164</v>
      </c>
      <c r="Q2164">
        <v>500</v>
      </c>
      <c r="R2164" t="s">
        <v>184</v>
      </c>
      <c r="S2164" t="s">
        <v>84</v>
      </c>
      <c r="T2164" t="s">
        <v>85</v>
      </c>
      <c r="U2164">
        <v>624</v>
      </c>
      <c r="Y2164" t="s">
        <v>3781</v>
      </c>
      <c r="AA2164">
        <v>34.115299999999998</v>
      </c>
      <c r="AB2164">
        <v>-118.2586</v>
      </c>
      <c r="AC2164">
        <f t="shared" si="33"/>
        <v>0</v>
      </c>
    </row>
    <row r="2165" spans="1:29" x14ac:dyDescent="0.35">
      <c r="A2165">
        <v>201223726</v>
      </c>
      <c r="B2165" s="1">
        <v>44135</v>
      </c>
      <c r="C2165" s="1">
        <v>44135</v>
      </c>
      <c r="D2165">
        <v>2300</v>
      </c>
      <c r="E2165">
        <v>12</v>
      </c>
      <c r="F2165" t="s">
        <v>68</v>
      </c>
      <c r="G2165">
        <v>1239</v>
      </c>
      <c r="H2165">
        <v>2</v>
      </c>
      <c r="I2165">
        <v>745</v>
      </c>
      <c r="J2165" t="s">
        <v>139</v>
      </c>
      <c r="K2165" t="s">
        <v>239</v>
      </c>
      <c r="L2165">
        <v>54</v>
      </c>
      <c r="M2165" t="s">
        <v>30</v>
      </c>
      <c r="N2165" t="s">
        <v>95</v>
      </c>
      <c r="O2165">
        <v>501</v>
      </c>
      <c r="P2165" t="s">
        <v>164</v>
      </c>
      <c r="S2165" t="s">
        <v>40</v>
      </c>
      <c r="T2165" t="s">
        <v>41</v>
      </c>
      <c r="U2165">
        <v>745</v>
      </c>
      <c r="Y2165" t="s">
        <v>3782</v>
      </c>
      <c r="AA2165">
        <v>33.985599999999998</v>
      </c>
      <c r="AB2165">
        <v>-118.2915</v>
      </c>
      <c r="AC2165">
        <f t="shared" si="33"/>
        <v>0</v>
      </c>
    </row>
    <row r="2166" spans="1:29" x14ac:dyDescent="0.35">
      <c r="A2166">
        <v>201106695</v>
      </c>
      <c r="B2166" s="1">
        <v>43890</v>
      </c>
      <c r="C2166" s="1">
        <v>43890</v>
      </c>
      <c r="D2166">
        <v>1730</v>
      </c>
      <c r="E2166">
        <v>11</v>
      </c>
      <c r="F2166" t="s">
        <v>64</v>
      </c>
      <c r="G2166">
        <v>1126</v>
      </c>
      <c r="H2166">
        <v>1</v>
      </c>
      <c r="I2166">
        <v>420</v>
      </c>
      <c r="J2166" t="s">
        <v>352</v>
      </c>
      <c r="K2166">
        <v>344</v>
      </c>
      <c r="L2166">
        <v>25</v>
      </c>
      <c r="M2166" t="s">
        <v>30</v>
      </c>
      <c r="N2166" t="s">
        <v>31</v>
      </c>
      <c r="O2166">
        <v>108</v>
      </c>
      <c r="P2166" t="s">
        <v>105</v>
      </c>
      <c r="S2166" t="s">
        <v>40</v>
      </c>
      <c r="T2166" t="s">
        <v>41</v>
      </c>
      <c r="U2166">
        <v>420</v>
      </c>
      <c r="Y2166" t="s">
        <v>3783</v>
      </c>
      <c r="AA2166">
        <v>34.1203</v>
      </c>
      <c r="AB2166">
        <v>-118.20050000000001</v>
      </c>
      <c r="AC2166">
        <f t="shared" si="33"/>
        <v>0</v>
      </c>
    </row>
    <row r="2167" spans="1:29" x14ac:dyDescent="0.35">
      <c r="A2167">
        <v>200113602</v>
      </c>
      <c r="B2167" s="1">
        <v>44000</v>
      </c>
      <c r="C2167" s="1">
        <v>44000</v>
      </c>
      <c r="D2167">
        <v>1400</v>
      </c>
      <c r="E2167">
        <v>1</v>
      </c>
      <c r="F2167" t="s">
        <v>36</v>
      </c>
      <c r="G2167">
        <v>152</v>
      </c>
      <c r="H2167">
        <v>2</v>
      </c>
      <c r="I2167">
        <v>624</v>
      </c>
      <c r="J2167" t="s">
        <v>171</v>
      </c>
      <c r="K2167" t="s">
        <v>3784</v>
      </c>
      <c r="L2167">
        <v>43</v>
      </c>
      <c r="M2167" t="s">
        <v>94</v>
      </c>
      <c r="N2167" t="s">
        <v>95</v>
      </c>
      <c r="O2167">
        <v>252</v>
      </c>
      <c r="P2167" t="s">
        <v>783</v>
      </c>
      <c r="Q2167">
        <v>500</v>
      </c>
      <c r="R2167" t="s">
        <v>184</v>
      </c>
      <c r="S2167" t="s">
        <v>40</v>
      </c>
      <c r="T2167" t="s">
        <v>41</v>
      </c>
      <c r="U2167">
        <v>624</v>
      </c>
      <c r="Y2167" t="s">
        <v>3785</v>
      </c>
      <c r="AA2167">
        <v>34.0488</v>
      </c>
      <c r="AB2167">
        <v>-118.25530000000001</v>
      </c>
      <c r="AC2167">
        <f t="shared" si="33"/>
        <v>0</v>
      </c>
    </row>
    <row r="2168" spans="1:29" x14ac:dyDescent="0.35">
      <c r="A2168">
        <v>200313858</v>
      </c>
      <c r="B2168" s="1">
        <v>44020</v>
      </c>
      <c r="C2168" s="1">
        <v>44020</v>
      </c>
      <c r="D2168">
        <v>1330</v>
      </c>
      <c r="E2168">
        <v>3</v>
      </c>
      <c r="F2168" t="s">
        <v>43</v>
      </c>
      <c r="G2168">
        <v>334</v>
      </c>
      <c r="H2168">
        <v>1</v>
      </c>
      <c r="I2168">
        <v>236</v>
      </c>
      <c r="J2168" t="s">
        <v>692</v>
      </c>
      <c r="K2168" t="s">
        <v>3786</v>
      </c>
      <c r="L2168">
        <v>48</v>
      </c>
      <c r="M2168" t="s">
        <v>94</v>
      </c>
      <c r="N2168" t="s">
        <v>163</v>
      </c>
      <c r="O2168">
        <v>501</v>
      </c>
      <c r="P2168" t="s">
        <v>164</v>
      </c>
      <c r="Q2168">
        <v>304</v>
      </c>
      <c r="R2168" t="s">
        <v>1324</v>
      </c>
      <c r="S2168" t="s">
        <v>33</v>
      </c>
      <c r="T2168" t="s">
        <v>34</v>
      </c>
      <c r="U2168">
        <v>236</v>
      </c>
      <c r="Y2168" t="s">
        <v>3787</v>
      </c>
      <c r="AA2168">
        <v>34.0229</v>
      </c>
      <c r="AB2168">
        <v>-118.32899999999999</v>
      </c>
      <c r="AC2168">
        <f t="shared" si="33"/>
        <v>1</v>
      </c>
    </row>
    <row r="2169" spans="1:29" x14ac:dyDescent="0.35">
      <c r="A2169">
        <v>200308096</v>
      </c>
      <c r="B2169" s="1">
        <v>43896</v>
      </c>
      <c r="C2169" s="1">
        <v>43896</v>
      </c>
      <c r="D2169">
        <v>1900</v>
      </c>
      <c r="E2169">
        <v>3</v>
      </c>
      <c r="F2169" t="s">
        <v>43</v>
      </c>
      <c r="G2169">
        <v>358</v>
      </c>
      <c r="H2169">
        <v>1</v>
      </c>
      <c r="I2169">
        <v>341</v>
      </c>
      <c r="J2169" t="s">
        <v>157</v>
      </c>
      <c r="K2169" t="s">
        <v>3788</v>
      </c>
      <c r="L2169">
        <v>24</v>
      </c>
      <c r="M2169" t="s">
        <v>30</v>
      </c>
      <c r="N2169" t="s">
        <v>173</v>
      </c>
      <c r="O2169">
        <v>717</v>
      </c>
      <c r="P2169" t="s">
        <v>1946</v>
      </c>
      <c r="S2169" t="s">
        <v>355</v>
      </c>
      <c r="T2169" t="s">
        <v>356</v>
      </c>
      <c r="U2169">
        <v>341</v>
      </c>
      <c r="Y2169" t="s">
        <v>3789</v>
      </c>
      <c r="AA2169">
        <v>34.024299999999997</v>
      </c>
      <c r="AB2169">
        <v>-118.2876</v>
      </c>
      <c r="AC2169">
        <f t="shared" si="33"/>
        <v>1</v>
      </c>
    </row>
    <row r="2170" spans="1:29" x14ac:dyDescent="0.35">
      <c r="A2170">
        <v>200710279</v>
      </c>
      <c r="B2170" s="1">
        <v>43991</v>
      </c>
      <c r="C2170" s="1">
        <v>43986</v>
      </c>
      <c r="D2170">
        <v>214</v>
      </c>
      <c r="E2170">
        <v>7</v>
      </c>
      <c r="F2170" t="s">
        <v>28</v>
      </c>
      <c r="G2170">
        <v>734</v>
      </c>
      <c r="H2170">
        <v>2</v>
      </c>
      <c r="I2170">
        <v>354</v>
      </c>
      <c r="J2170" t="s">
        <v>167</v>
      </c>
      <c r="K2170">
        <v>930</v>
      </c>
      <c r="L2170">
        <v>30</v>
      </c>
      <c r="M2170" t="s">
        <v>30</v>
      </c>
      <c r="N2170" t="s">
        <v>31</v>
      </c>
      <c r="O2170">
        <v>502</v>
      </c>
      <c r="P2170" t="s">
        <v>47</v>
      </c>
      <c r="S2170" t="s">
        <v>40</v>
      </c>
      <c r="T2170" t="s">
        <v>41</v>
      </c>
      <c r="U2170">
        <v>354</v>
      </c>
      <c r="Y2170" t="s">
        <v>507</v>
      </c>
      <c r="AA2170">
        <v>34.069899999999997</v>
      </c>
      <c r="AB2170">
        <v>-118.3511</v>
      </c>
      <c r="AC2170">
        <f t="shared" si="33"/>
        <v>0</v>
      </c>
    </row>
    <row r="2171" spans="1:29" x14ac:dyDescent="0.35">
      <c r="A2171">
        <v>200214291</v>
      </c>
      <c r="B2171" s="1">
        <v>44070</v>
      </c>
      <c r="C2171" s="1">
        <v>44070</v>
      </c>
      <c r="D2171">
        <v>1200</v>
      </c>
      <c r="E2171">
        <v>2</v>
      </c>
      <c r="F2171" t="s">
        <v>56</v>
      </c>
      <c r="G2171">
        <v>221</v>
      </c>
      <c r="H2171">
        <v>2</v>
      </c>
      <c r="I2171">
        <v>930</v>
      </c>
      <c r="J2171" t="s">
        <v>339</v>
      </c>
      <c r="K2171" t="s">
        <v>3790</v>
      </c>
      <c r="L2171">
        <v>22</v>
      </c>
      <c r="M2171" t="s">
        <v>94</v>
      </c>
      <c r="N2171" t="s">
        <v>73</v>
      </c>
      <c r="O2171">
        <v>101</v>
      </c>
      <c r="P2171" t="s">
        <v>32</v>
      </c>
      <c r="Q2171">
        <v>511</v>
      </c>
      <c r="R2171" t="s">
        <v>151</v>
      </c>
      <c r="S2171" t="s">
        <v>40</v>
      </c>
      <c r="T2171" t="s">
        <v>41</v>
      </c>
      <c r="U2171">
        <v>930</v>
      </c>
      <c r="Y2171" t="s">
        <v>3791</v>
      </c>
      <c r="AA2171">
        <v>34.0777</v>
      </c>
      <c r="AB2171">
        <v>-118.297</v>
      </c>
      <c r="AC2171">
        <f t="shared" si="33"/>
        <v>0</v>
      </c>
    </row>
    <row r="2172" spans="1:29" x14ac:dyDescent="0.35">
      <c r="A2172">
        <v>201112132</v>
      </c>
      <c r="B2172" s="1">
        <v>44046</v>
      </c>
      <c r="C2172" s="1">
        <v>44042</v>
      </c>
      <c r="D2172">
        <v>1200</v>
      </c>
      <c r="E2172">
        <v>11</v>
      </c>
      <c r="F2172" t="s">
        <v>64</v>
      </c>
      <c r="G2172">
        <v>1178</v>
      </c>
      <c r="H2172">
        <v>2</v>
      </c>
      <c r="I2172">
        <v>753</v>
      </c>
      <c r="J2172" t="s">
        <v>452</v>
      </c>
      <c r="K2172" t="s">
        <v>3792</v>
      </c>
      <c r="L2172">
        <v>32</v>
      </c>
      <c r="M2172" t="s">
        <v>30</v>
      </c>
      <c r="N2172" t="s">
        <v>73</v>
      </c>
      <c r="O2172">
        <v>101</v>
      </c>
      <c r="P2172" t="s">
        <v>32</v>
      </c>
      <c r="Q2172">
        <v>106</v>
      </c>
      <c r="R2172" t="s">
        <v>592</v>
      </c>
      <c r="S2172" t="s">
        <v>40</v>
      </c>
      <c r="T2172" t="s">
        <v>41</v>
      </c>
      <c r="U2172">
        <v>753</v>
      </c>
      <c r="V2172">
        <v>998</v>
      </c>
      <c r="Y2172" t="s">
        <v>3793</v>
      </c>
      <c r="AA2172">
        <v>34.090299999999999</v>
      </c>
      <c r="AB2172">
        <v>-118.2223</v>
      </c>
      <c r="AC2172">
        <f t="shared" si="33"/>
        <v>0</v>
      </c>
    </row>
    <row r="2173" spans="1:29" x14ac:dyDescent="0.35">
      <c r="A2173">
        <v>200711361</v>
      </c>
      <c r="B2173" s="1">
        <v>44019</v>
      </c>
      <c r="C2173" s="1">
        <v>44018</v>
      </c>
      <c r="D2173">
        <v>1800</v>
      </c>
      <c r="E2173">
        <v>7</v>
      </c>
      <c r="F2173" t="s">
        <v>28</v>
      </c>
      <c r="G2173">
        <v>723</v>
      </c>
      <c r="H2173">
        <v>1</v>
      </c>
      <c r="I2173">
        <v>310</v>
      </c>
      <c r="J2173" t="s">
        <v>71</v>
      </c>
      <c r="K2173" t="s">
        <v>3794</v>
      </c>
      <c r="L2173">
        <v>28</v>
      </c>
      <c r="M2173" t="s">
        <v>30</v>
      </c>
      <c r="N2173" t="s">
        <v>95</v>
      </c>
      <c r="O2173">
        <v>203</v>
      </c>
      <c r="P2173" t="s">
        <v>101</v>
      </c>
      <c r="S2173" t="s">
        <v>40</v>
      </c>
      <c r="T2173" t="s">
        <v>41</v>
      </c>
      <c r="U2173">
        <v>310</v>
      </c>
      <c r="Y2173" t="s">
        <v>3795</v>
      </c>
      <c r="AA2173">
        <v>34.071800000000003</v>
      </c>
      <c r="AB2173">
        <v>-118.36369999999999</v>
      </c>
      <c r="AC2173">
        <f t="shared" si="33"/>
        <v>0</v>
      </c>
    </row>
    <row r="2174" spans="1:29" x14ac:dyDescent="0.35">
      <c r="A2174">
        <v>200309004</v>
      </c>
      <c r="B2174" s="1">
        <v>43914</v>
      </c>
      <c r="C2174" s="1">
        <v>43898</v>
      </c>
      <c r="D2174">
        <v>1</v>
      </c>
      <c r="E2174">
        <v>3</v>
      </c>
      <c r="F2174" t="s">
        <v>43</v>
      </c>
      <c r="G2174">
        <v>335</v>
      </c>
      <c r="H2174">
        <v>2</v>
      </c>
      <c r="I2174">
        <v>740</v>
      </c>
      <c r="J2174" t="s">
        <v>224</v>
      </c>
      <c r="K2174" t="s">
        <v>3796</v>
      </c>
      <c r="L2174">
        <v>19</v>
      </c>
      <c r="M2174" t="s">
        <v>46</v>
      </c>
      <c r="N2174" t="s">
        <v>46</v>
      </c>
      <c r="O2174">
        <v>222</v>
      </c>
      <c r="P2174" t="s">
        <v>1095</v>
      </c>
      <c r="S2174" t="s">
        <v>40</v>
      </c>
      <c r="T2174" t="s">
        <v>41</v>
      </c>
      <c r="U2174">
        <v>740</v>
      </c>
      <c r="Y2174" t="s">
        <v>3797</v>
      </c>
      <c r="AA2174">
        <v>34.0276</v>
      </c>
      <c r="AB2174">
        <v>-118.3229</v>
      </c>
      <c r="AC2174">
        <f t="shared" si="33"/>
        <v>0</v>
      </c>
    </row>
    <row r="2175" spans="1:29" x14ac:dyDescent="0.35">
      <c r="A2175">
        <v>201107079</v>
      </c>
      <c r="B2175" s="1">
        <v>43898</v>
      </c>
      <c r="C2175" s="1">
        <v>43898</v>
      </c>
      <c r="D2175">
        <v>1700</v>
      </c>
      <c r="E2175">
        <v>11</v>
      </c>
      <c r="F2175" t="s">
        <v>64</v>
      </c>
      <c r="G2175">
        <v>1144</v>
      </c>
      <c r="H2175">
        <v>1</v>
      </c>
      <c r="I2175">
        <v>330</v>
      </c>
      <c r="J2175" t="s">
        <v>37</v>
      </c>
      <c r="K2175" t="s">
        <v>3798</v>
      </c>
      <c r="L2175">
        <v>32</v>
      </c>
      <c r="M2175" t="s">
        <v>30</v>
      </c>
      <c r="N2175" t="s">
        <v>73</v>
      </c>
      <c r="O2175">
        <v>101</v>
      </c>
      <c r="P2175" t="s">
        <v>32</v>
      </c>
      <c r="S2175" t="s">
        <v>40</v>
      </c>
      <c r="T2175" t="s">
        <v>41</v>
      </c>
      <c r="U2175">
        <v>330</v>
      </c>
      <c r="Y2175" t="s">
        <v>3799</v>
      </c>
      <c r="Z2175" t="s">
        <v>3800</v>
      </c>
      <c r="AA2175">
        <v>34.105600000000003</v>
      </c>
      <c r="AB2175">
        <v>-118.2728</v>
      </c>
      <c r="AC2175">
        <f t="shared" si="33"/>
        <v>0</v>
      </c>
    </row>
    <row r="2176" spans="1:29" x14ac:dyDescent="0.35">
      <c r="A2176">
        <v>200322200</v>
      </c>
      <c r="B2176" s="1">
        <v>44188</v>
      </c>
      <c r="C2176" s="1">
        <v>44188</v>
      </c>
      <c r="D2176">
        <v>610</v>
      </c>
      <c r="E2176">
        <v>3</v>
      </c>
      <c r="F2176" t="s">
        <v>43</v>
      </c>
      <c r="G2176">
        <v>392</v>
      </c>
      <c r="H2176">
        <v>2</v>
      </c>
      <c r="I2176">
        <v>624</v>
      </c>
      <c r="J2176" t="s">
        <v>171</v>
      </c>
      <c r="K2176" t="s">
        <v>3801</v>
      </c>
      <c r="L2176">
        <v>59</v>
      </c>
      <c r="M2176" t="s">
        <v>94</v>
      </c>
      <c r="N2176" t="s">
        <v>163</v>
      </c>
      <c r="O2176">
        <v>502</v>
      </c>
      <c r="P2176" t="s">
        <v>47</v>
      </c>
      <c r="Q2176">
        <v>400</v>
      </c>
      <c r="R2176" t="s">
        <v>143</v>
      </c>
      <c r="S2176" t="s">
        <v>40</v>
      </c>
      <c r="T2176" t="s">
        <v>41</v>
      </c>
      <c r="U2176">
        <v>624</v>
      </c>
      <c r="Y2176" t="s">
        <v>3802</v>
      </c>
      <c r="AA2176">
        <v>34.0032</v>
      </c>
      <c r="AB2176">
        <v>-118.33159999999999</v>
      </c>
      <c r="AC2176">
        <f t="shared" si="33"/>
        <v>0</v>
      </c>
    </row>
    <row r="2177" spans="1:29" x14ac:dyDescent="0.35">
      <c r="A2177">
        <v>200310796</v>
      </c>
      <c r="B2177" s="1">
        <v>43954</v>
      </c>
      <c r="C2177" s="1">
        <v>43953</v>
      </c>
      <c r="D2177">
        <v>2000</v>
      </c>
      <c r="E2177">
        <v>3</v>
      </c>
      <c r="F2177" t="s">
        <v>43</v>
      </c>
      <c r="G2177">
        <v>396</v>
      </c>
      <c r="H2177">
        <v>2</v>
      </c>
      <c r="I2177">
        <v>627</v>
      </c>
      <c r="J2177" t="s">
        <v>616</v>
      </c>
      <c r="K2177" t="s">
        <v>3803</v>
      </c>
      <c r="L2177">
        <v>13</v>
      </c>
      <c r="M2177" t="s">
        <v>30</v>
      </c>
      <c r="N2177" t="s">
        <v>95</v>
      </c>
      <c r="O2177">
        <v>502</v>
      </c>
      <c r="P2177" t="s">
        <v>47</v>
      </c>
      <c r="Q2177">
        <v>400</v>
      </c>
      <c r="R2177" t="s">
        <v>143</v>
      </c>
      <c r="S2177" t="s">
        <v>84</v>
      </c>
      <c r="T2177" t="s">
        <v>85</v>
      </c>
      <c r="U2177">
        <v>627</v>
      </c>
      <c r="Y2177" t="s">
        <v>1077</v>
      </c>
      <c r="AA2177">
        <v>34.007300000000001</v>
      </c>
      <c r="AB2177">
        <v>-118.2894</v>
      </c>
      <c r="AC2177">
        <f t="shared" si="33"/>
        <v>0</v>
      </c>
    </row>
    <row r="2178" spans="1:29" x14ac:dyDescent="0.35">
      <c r="A2178">
        <v>200711626</v>
      </c>
      <c r="B2178" s="1">
        <v>44001</v>
      </c>
      <c r="C2178" s="1">
        <v>43981</v>
      </c>
      <c r="D2178">
        <v>1230</v>
      </c>
      <c r="E2178">
        <v>7</v>
      </c>
      <c r="F2178" t="s">
        <v>28</v>
      </c>
      <c r="G2178">
        <v>701</v>
      </c>
      <c r="H2178">
        <v>1</v>
      </c>
      <c r="I2178">
        <v>310</v>
      </c>
      <c r="J2178" t="s">
        <v>71</v>
      </c>
      <c r="K2178" t="s">
        <v>3804</v>
      </c>
      <c r="L2178">
        <v>0</v>
      </c>
      <c r="M2178" t="s">
        <v>46</v>
      </c>
      <c r="N2178" t="s">
        <v>46</v>
      </c>
      <c r="O2178">
        <v>405</v>
      </c>
      <c r="P2178" t="s">
        <v>52</v>
      </c>
      <c r="S2178" t="s">
        <v>33</v>
      </c>
      <c r="T2178" t="s">
        <v>34</v>
      </c>
      <c r="U2178">
        <v>310</v>
      </c>
      <c r="Y2178" t="s">
        <v>3805</v>
      </c>
      <c r="AA2178">
        <v>34.0837</v>
      </c>
      <c r="AB2178">
        <v>-118.3665</v>
      </c>
      <c r="AC2178">
        <f t="shared" si="33"/>
        <v>1</v>
      </c>
    </row>
    <row r="2179" spans="1:29" x14ac:dyDescent="0.35">
      <c r="A2179">
        <v>200118847</v>
      </c>
      <c r="B2179" s="1">
        <v>44106</v>
      </c>
      <c r="C2179" s="1">
        <v>44106</v>
      </c>
      <c r="D2179">
        <v>1930</v>
      </c>
      <c r="E2179">
        <v>1</v>
      </c>
      <c r="F2179" t="s">
        <v>36</v>
      </c>
      <c r="G2179">
        <v>164</v>
      </c>
      <c r="H2179">
        <v>2</v>
      </c>
      <c r="I2179">
        <v>624</v>
      </c>
      <c r="J2179" t="s">
        <v>171</v>
      </c>
      <c r="K2179" t="s">
        <v>3806</v>
      </c>
      <c r="L2179">
        <v>25</v>
      </c>
      <c r="M2179" t="s">
        <v>94</v>
      </c>
      <c r="N2179" t="s">
        <v>95</v>
      </c>
      <c r="O2179">
        <v>502</v>
      </c>
      <c r="P2179" t="s">
        <v>47</v>
      </c>
      <c r="Q2179">
        <v>400</v>
      </c>
      <c r="R2179" t="s">
        <v>143</v>
      </c>
      <c r="S2179" t="s">
        <v>84</v>
      </c>
      <c r="T2179" t="s">
        <v>85</v>
      </c>
      <c r="U2179">
        <v>624</v>
      </c>
      <c r="Y2179" t="s">
        <v>420</v>
      </c>
      <c r="AA2179">
        <v>34.044800000000002</v>
      </c>
      <c r="AB2179">
        <v>-118.2504</v>
      </c>
      <c r="AC2179">
        <f t="shared" ref="AC2179:AC2242" si="34">IF(OR((S:S)="CC", S:S="AA",S:S="JA"), 1, 0)</f>
        <v>0</v>
      </c>
    </row>
    <row r="2180" spans="1:29" x14ac:dyDescent="0.35">
      <c r="A2180">
        <v>200617375</v>
      </c>
      <c r="B2180" s="1">
        <v>44134</v>
      </c>
      <c r="C2180" s="1">
        <v>43943</v>
      </c>
      <c r="D2180">
        <v>413</v>
      </c>
      <c r="E2180">
        <v>6</v>
      </c>
      <c r="F2180" t="s">
        <v>91</v>
      </c>
      <c r="G2180">
        <v>632</v>
      </c>
      <c r="H2180">
        <v>2</v>
      </c>
      <c r="I2180">
        <v>956</v>
      </c>
      <c r="J2180" t="s">
        <v>328</v>
      </c>
      <c r="K2180" t="s">
        <v>3807</v>
      </c>
      <c r="L2180">
        <v>45</v>
      </c>
      <c r="M2180" t="s">
        <v>30</v>
      </c>
      <c r="N2180" t="s">
        <v>73</v>
      </c>
      <c r="O2180">
        <v>203</v>
      </c>
      <c r="P2180" t="s">
        <v>101</v>
      </c>
      <c r="Q2180">
        <v>500</v>
      </c>
      <c r="R2180" t="s">
        <v>184</v>
      </c>
      <c r="S2180" t="s">
        <v>33</v>
      </c>
      <c r="T2180" t="s">
        <v>34</v>
      </c>
      <c r="U2180">
        <v>956</v>
      </c>
      <c r="Y2180" t="s">
        <v>3808</v>
      </c>
      <c r="AA2180">
        <v>34.098100000000002</v>
      </c>
      <c r="AB2180">
        <v>-118.36150000000001</v>
      </c>
      <c r="AC2180">
        <f t="shared" si="34"/>
        <v>1</v>
      </c>
    </row>
    <row r="2181" spans="1:29" x14ac:dyDescent="0.35">
      <c r="A2181">
        <v>201107431</v>
      </c>
      <c r="B2181" s="1">
        <v>43907</v>
      </c>
      <c r="C2181" s="1">
        <v>43905</v>
      </c>
      <c r="D2181">
        <v>1000</v>
      </c>
      <c r="E2181">
        <v>11</v>
      </c>
      <c r="F2181" t="s">
        <v>64</v>
      </c>
      <c r="G2181">
        <v>1173</v>
      </c>
      <c r="H2181">
        <v>1</v>
      </c>
      <c r="I2181">
        <v>330</v>
      </c>
      <c r="J2181" t="s">
        <v>37</v>
      </c>
      <c r="K2181" t="s">
        <v>3809</v>
      </c>
      <c r="L2181">
        <v>63</v>
      </c>
      <c r="M2181" t="s">
        <v>30</v>
      </c>
      <c r="N2181" t="s">
        <v>73</v>
      </c>
      <c r="O2181">
        <v>104</v>
      </c>
      <c r="P2181" t="s">
        <v>201</v>
      </c>
      <c r="S2181" t="s">
        <v>40</v>
      </c>
      <c r="T2181" t="s">
        <v>41</v>
      </c>
      <c r="U2181">
        <v>330</v>
      </c>
      <c r="Y2181" t="s">
        <v>3810</v>
      </c>
      <c r="AA2181">
        <v>34.090000000000003</v>
      </c>
      <c r="AB2181">
        <v>-118.2587</v>
      </c>
      <c r="AC2181">
        <f t="shared" si="34"/>
        <v>0</v>
      </c>
    </row>
    <row r="2182" spans="1:29" x14ac:dyDescent="0.35">
      <c r="A2182">
        <v>200308382</v>
      </c>
      <c r="B2182" s="1">
        <v>43901</v>
      </c>
      <c r="C2182" s="1">
        <v>43899</v>
      </c>
      <c r="D2182">
        <v>748</v>
      </c>
      <c r="E2182">
        <v>3</v>
      </c>
      <c r="F2182" t="s">
        <v>43</v>
      </c>
      <c r="G2182">
        <v>308</v>
      </c>
      <c r="H2182">
        <v>1</v>
      </c>
      <c r="I2182">
        <v>761</v>
      </c>
      <c r="J2182" t="s">
        <v>403</v>
      </c>
      <c r="K2182" t="s">
        <v>3811</v>
      </c>
      <c r="L2182">
        <v>31</v>
      </c>
      <c r="M2182" t="s">
        <v>94</v>
      </c>
      <c r="N2182" t="s">
        <v>163</v>
      </c>
      <c r="O2182">
        <v>502</v>
      </c>
      <c r="P2182" t="s">
        <v>47</v>
      </c>
      <c r="Q2182">
        <v>500</v>
      </c>
      <c r="R2182" t="s">
        <v>184</v>
      </c>
      <c r="S2182" t="s">
        <v>40</v>
      </c>
      <c r="T2182" t="s">
        <v>41</v>
      </c>
      <c r="U2182">
        <v>761</v>
      </c>
      <c r="Y2182" t="s">
        <v>3812</v>
      </c>
      <c r="AA2182">
        <v>34.0334</v>
      </c>
      <c r="AB2182">
        <v>-118.2799</v>
      </c>
      <c r="AC2182">
        <f t="shared" si="34"/>
        <v>0</v>
      </c>
    </row>
    <row r="2183" spans="1:29" x14ac:dyDescent="0.35">
      <c r="A2183">
        <v>200309265</v>
      </c>
      <c r="B2183" s="1">
        <v>43921</v>
      </c>
      <c r="C2183" s="1">
        <v>43920</v>
      </c>
      <c r="D2183">
        <v>2100</v>
      </c>
      <c r="E2183">
        <v>3</v>
      </c>
      <c r="F2183" t="s">
        <v>43</v>
      </c>
      <c r="G2183">
        <v>354</v>
      </c>
      <c r="H2183">
        <v>1</v>
      </c>
      <c r="I2183">
        <v>510</v>
      </c>
      <c r="J2183" t="s">
        <v>29</v>
      </c>
      <c r="L2183">
        <v>0</v>
      </c>
      <c r="O2183">
        <v>101</v>
      </c>
      <c r="P2183" t="s">
        <v>32</v>
      </c>
      <c r="S2183" t="s">
        <v>40</v>
      </c>
      <c r="T2183" t="s">
        <v>41</v>
      </c>
      <c r="U2183">
        <v>510</v>
      </c>
      <c r="Y2183" t="s">
        <v>3813</v>
      </c>
      <c r="AA2183">
        <v>34.025599999999997</v>
      </c>
      <c r="AB2183">
        <v>-118.3212</v>
      </c>
      <c r="AC2183">
        <f t="shared" si="34"/>
        <v>0</v>
      </c>
    </row>
    <row r="2184" spans="1:29" x14ac:dyDescent="0.35">
      <c r="A2184">
        <v>201305305</v>
      </c>
      <c r="B2184" s="1">
        <v>43854</v>
      </c>
      <c r="C2184" s="1">
        <v>43854</v>
      </c>
      <c r="D2184">
        <v>820</v>
      </c>
      <c r="E2184">
        <v>13</v>
      </c>
      <c r="F2184" t="s">
        <v>62</v>
      </c>
      <c r="G2184">
        <v>1395</v>
      </c>
      <c r="H2184">
        <v>1</v>
      </c>
      <c r="I2184">
        <v>230</v>
      </c>
      <c r="J2184" t="s">
        <v>161</v>
      </c>
      <c r="K2184" t="s">
        <v>2257</v>
      </c>
      <c r="L2184">
        <v>62</v>
      </c>
      <c r="M2184" t="s">
        <v>94</v>
      </c>
      <c r="N2184" t="s">
        <v>95</v>
      </c>
      <c r="O2184">
        <v>502</v>
      </c>
      <c r="P2184" t="s">
        <v>47</v>
      </c>
      <c r="Q2184">
        <v>400</v>
      </c>
      <c r="R2184" t="s">
        <v>143</v>
      </c>
      <c r="S2184" t="s">
        <v>33</v>
      </c>
      <c r="T2184" t="s">
        <v>34</v>
      </c>
      <c r="U2184">
        <v>230</v>
      </c>
      <c r="Y2184" t="s">
        <v>3814</v>
      </c>
      <c r="AA2184">
        <v>33.981499999999997</v>
      </c>
      <c r="AB2184">
        <v>-118.26949999999999</v>
      </c>
      <c r="AC2184">
        <f t="shared" si="34"/>
        <v>1</v>
      </c>
    </row>
    <row r="2185" spans="1:29" x14ac:dyDescent="0.35">
      <c r="A2185">
        <v>200508121</v>
      </c>
      <c r="B2185" s="1">
        <v>43931</v>
      </c>
      <c r="C2185" s="1">
        <v>43931</v>
      </c>
      <c r="D2185">
        <v>1220</v>
      </c>
      <c r="E2185">
        <v>5</v>
      </c>
      <c r="F2185" t="s">
        <v>98</v>
      </c>
      <c r="G2185">
        <v>589</v>
      </c>
      <c r="H2185">
        <v>1</v>
      </c>
      <c r="I2185">
        <v>441</v>
      </c>
      <c r="J2185" t="s">
        <v>3815</v>
      </c>
      <c r="K2185" t="s">
        <v>3816</v>
      </c>
      <c r="L2185">
        <v>24</v>
      </c>
      <c r="M2185" t="s">
        <v>30</v>
      </c>
      <c r="N2185" t="s">
        <v>163</v>
      </c>
      <c r="O2185">
        <v>108</v>
      </c>
      <c r="P2185" t="s">
        <v>105</v>
      </c>
      <c r="S2185" t="s">
        <v>40</v>
      </c>
      <c r="T2185" t="s">
        <v>41</v>
      </c>
      <c r="U2185">
        <v>441</v>
      </c>
      <c r="Y2185" t="s">
        <v>3817</v>
      </c>
      <c r="AA2185">
        <v>33.719200000000001</v>
      </c>
      <c r="AB2185">
        <v>-118.2839</v>
      </c>
      <c r="AC2185">
        <f t="shared" si="34"/>
        <v>0</v>
      </c>
    </row>
    <row r="2186" spans="1:29" x14ac:dyDescent="0.35">
      <c r="A2186">
        <v>200708136</v>
      </c>
      <c r="B2186" s="1">
        <v>43930</v>
      </c>
      <c r="C2186" s="1">
        <v>43928</v>
      </c>
      <c r="D2186">
        <v>1830</v>
      </c>
      <c r="E2186">
        <v>7</v>
      </c>
      <c r="F2186" t="s">
        <v>28</v>
      </c>
      <c r="G2186">
        <v>788</v>
      </c>
      <c r="H2186">
        <v>1</v>
      </c>
      <c r="I2186">
        <v>330</v>
      </c>
      <c r="J2186" t="s">
        <v>37</v>
      </c>
      <c r="K2186">
        <v>344</v>
      </c>
      <c r="L2186">
        <v>43</v>
      </c>
      <c r="M2186" t="s">
        <v>30</v>
      </c>
      <c r="N2186" t="s">
        <v>163</v>
      </c>
      <c r="O2186">
        <v>101</v>
      </c>
      <c r="P2186" t="s">
        <v>32</v>
      </c>
      <c r="S2186" t="s">
        <v>40</v>
      </c>
      <c r="T2186" t="s">
        <v>41</v>
      </c>
      <c r="U2186">
        <v>330</v>
      </c>
      <c r="Y2186" t="s">
        <v>3818</v>
      </c>
      <c r="AA2186">
        <v>34.037599999999998</v>
      </c>
      <c r="AB2186">
        <v>-118.331</v>
      </c>
      <c r="AC2186">
        <f t="shared" si="34"/>
        <v>0</v>
      </c>
    </row>
    <row r="2187" spans="1:29" x14ac:dyDescent="0.35">
      <c r="A2187">
        <v>200214295</v>
      </c>
      <c r="B2187" s="1">
        <v>44070</v>
      </c>
      <c r="C2187" s="1">
        <v>44070</v>
      </c>
      <c r="D2187">
        <v>1600</v>
      </c>
      <c r="E2187">
        <v>2</v>
      </c>
      <c r="F2187" t="s">
        <v>56</v>
      </c>
      <c r="G2187">
        <v>203</v>
      </c>
      <c r="H2187">
        <v>2</v>
      </c>
      <c r="I2187">
        <v>740</v>
      </c>
      <c r="J2187" t="s">
        <v>224</v>
      </c>
      <c r="K2187" t="s">
        <v>3819</v>
      </c>
      <c r="L2187">
        <v>0</v>
      </c>
      <c r="M2187" t="s">
        <v>30</v>
      </c>
      <c r="N2187" t="s">
        <v>73</v>
      </c>
      <c r="O2187">
        <v>124</v>
      </c>
      <c r="P2187" t="s">
        <v>411</v>
      </c>
      <c r="S2187" t="s">
        <v>33</v>
      </c>
      <c r="T2187" t="s">
        <v>34</v>
      </c>
      <c r="U2187">
        <v>740</v>
      </c>
      <c r="V2187">
        <v>998</v>
      </c>
      <c r="Y2187" t="s">
        <v>3820</v>
      </c>
      <c r="Z2187" t="s">
        <v>440</v>
      </c>
      <c r="AA2187">
        <v>34.083599999999997</v>
      </c>
      <c r="AB2187">
        <v>-118.29170000000001</v>
      </c>
      <c r="AC2187">
        <f t="shared" si="34"/>
        <v>1</v>
      </c>
    </row>
    <row r="2188" spans="1:29" x14ac:dyDescent="0.35">
      <c r="A2188">
        <v>200212917</v>
      </c>
      <c r="B2188" s="1">
        <v>44035</v>
      </c>
      <c r="C2188" s="1">
        <v>44035</v>
      </c>
      <c r="D2188">
        <v>2100</v>
      </c>
      <c r="E2188">
        <v>2</v>
      </c>
      <c r="F2188" t="s">
        <v>56</v>
      </c>
      <c r="G2188">
        <v>202</v>
      </c>
      <c r="H2188">
        <v>1</v>
      </c>
      <c r="I2188">
        <v>510</v>
      </c>
      <c r="J2188" t="s">
        <v>29</v>
      </c>
      <c r="L2188">
        <v>0</v>
      </c>
      <c r="O2188">
        <v>101</v>
      </c>
      <c r="P2188" t="s">
        <v>32</v>
      </c>
      <c r="S2188" t="s">
        <v>40</v>
      </c>
      <c r="T2188" t="s">
        <v>41</v>
      </c>
      <c r="U2188">
        <v>510</v>
      </c>
      <c r="Y2188" t="s">
        <v>3821</v>
      </c>
      <c r="AA2188">
        <v>34.087699999999998</v>
      </c>
      <c r="AB2188">
        <v>-118.29170000000001</v>
      </c>
      <c r="AC2188">
        <f t="shared" si="34"/>
        <v>0</v>
      </c>
    </row>
    <row r="2189" spans="1:29" x14ac:dyDescent="0.35">
      <c r="A2189">
        <v>201107264</v>
      </c>
      <c r="B2189" s="1">
        <v>43903</v>
      </c>
      <c r="C2189" s="1">
        <v>43895</v>
      </c>
      <c r="D2189">
        <v>2005</v>
      </c>
      <c r="E2189">
        <v>11</v>
      </c>
      <c r="F2189" t="s">
        <v>64</v>
      </c>
      <c r="G2189">
        <v>1118</v>
      </c>
      <c r="H2189">
        <v>1</v>
      </c>
      <c r="I2189">
        <v>230</v>
      </c>
      <c r="J2189" t="s">
        <v>161</v>
      </c>
      <c r="K2189" t="s">
        <v>3822</v>
      </c>
      <c r="L2189">
        <v>14</v>
      </c>
      <c r="M2189" t="s">
        <v>94</v>
      </c>
      <c r="N2189" t="s">
        <v>95</v>
      </c>
      <c r="O2189">
        <v>101</v>
      </c>
      <c r="P2189" t="s">
        <v>32</v>
      </c>
      <c r="Q2189">
        <v>102</v>
      </c>
      <c r="R2189" t="s">
        <v>219</v>
      </c>
      <c r="S2189" t="s">
        <v>40</v>
      </c>
      <c r="T2189" t="s">
        <v>41</v>
      </c>
      <c r="U2189">
        <v>230</v>
      </c>
      <c r="Y2189" t="s">
        <v>3823</v>
      </c>
      <c r="Z2189" t="s">
        <v>3824</v>
      </c>
      <c r="AA2189">
        <v>34.115099999999998</v>
      </c>
      <c r="AB2189">
        <v>-118.1955</v>
      </c>
      <c r="AC2189">
        <f t="shared" si="34"/>
        <v>0</v>
      </c>
    </row>
    <row r="2190" spans="1:29" x14ac:dyDescent="0.35">
      <c r="A2190">
        <v>200911917</v>
      </c>
      <c r="B2190" s="1">
        <v>44016</v>
      </c>
      <c r="C2190" s="1">
        <v>43966</v>
      </c>
      <c r="D2190">
        <v>2030</v>
      </c>
      <c r="E2190">
        <v>9</v>
      </c>
      <c r="F2190" t="s">
        <v>49</v>
      </c>
      <c r="G2190">
        <v>941</v>
      </c>
      <c r="H2190">
        <v>1</v>
      </c>
      <c r="I2190">
        <v>440</v>
      </c>
      <c r="J2190" t="s">
        <v>213</v>
      </c>
      <c r="K2190">
        <v>344</v>
      </c>
      <c r="L2190">
        <v>26</v>
      </c>
      <c r="M2190" t="s">
        <v>94</v>
      </c>
      <c r="N2190" t="s">
        <v>31</v>
      </c>
      <c r="O2190">
        <v>203</v>
      </c>
      <c r="P2190" t="s">
        <v>101</v>
      </c>
      <c r="S2190" t="s">
        <v>40</v>
      </c>
      <c r="T2190" t="s">
        <v>41</v>
      </c>
      <c r="U2190">
        <v>440</v>
      </c>
      <c r="Y2190" t="s">
        <v>3008</v>
      </c>
      <c r="AA2190">
        <v>34.173999999999999</v>
      </c>
      <c r="AB2190">
        <v>-118.4661</v>
      </c>
      <c r="AC2190">
        <f t="shared" si="34"/>
        <v>0</v>
      </c>
    </row>
    <row r="2191" spans="1:29" x14ac:dyDescent="0.35">
      <c r="A2191">
        <v>200321484</v>
      </c>
      <c r="B2191" s="1">
        <v>44174</v>
      </c>
      <c r="C2191" s="1">
        <v>44174</v>
      </c>
      <c r="D2191">
        <v>200</v>
      </c>
      <c r="E2191">
        <v>3</v>
      </c>
      <c r="F2191" t="s">
        <v>43</v>
      </c>
      <c r="G2191">
        <v>392</v>
      </c>
      <c r="H2191">
        <v>1</v>
      </c>
      <c r="I2191">
        <v>440</v>
      </c>
      <c r="J2191" t="s">
        <v>213</v>
      </c>
      <c r="K2191" t="s">
        <v>3825</v>
      </c>
      <c r="L2191">
        <v>66</v>
      </c>
      <c r="M2191" t="s">
        <v>30</v>
      </c>
      <c r="N2191" t="s">
        <v>163</v>
      </c>
      <c r="O2191">
        <v>501</v>
      </c>
      <c r="P2191" t="s">
        <v>164</v>
      </c>
      <c r="S2191" t="s">
        <v>40</v>
      </c>
      <c r="T2191" t="s">
        <v>41</v>
      </c>
      <c r="U2191">
        <v>440</v>
      </c>
      <c r="Y2191" t="s">
        <v>3826</v>
      </c>
      <c r="AA2191">
        <v>34.000900000000001</v>
      </c>
      <c r="AB2191">
        <v>-118.3236</v>
      </c>
      <c r="AC2191">
        <f t="shared" si="34"/>
        <v>0</v>
      </c>
    </row>
    <row r="2192" spans="1:29" x14ac:dyDescent="0.35">
      <c r="A2192">
        <v>201218022</v>
      </c>
      <c r="B2192" s="1">
        <v>44049</v>
      </c>
      <c r="C2192" s="1">
        <v>44048</v>
      </c>
      <c r="D2192">
        <v>2200</v>
      </c>
      <c r="E2192">
        <v>12</v>
      </c>
      <c r="F2192" t="s">
        <v>68</v>
      </c>
      <c r="G2192">
        <v>1251</v>
      </c>
      <c r="H2192">
        <v>1</v>
      </c>
      <c r="I2192">
        <v>330</v>
      </c>
      <c r="J2192" t="s">
        <v>37</v>
      </c>
      <c r="K2192" t="s">
        <v>3827</v>
      </c>
      <c r="L2192">
        <v>33</v>
      </c>
      <c r="M2192" t="s">
        <v>30</v>
      </c>
      <c r="N2192" t="s">
        <v>163</v>
      </c>
      <c r="O2192">
        <v>101</v>
      </c>
      <c r="P2192" t="s">
        <v>32</v>
      </c>
      <c r="S2192" t="s">
        <v>40</v>
      </c>
      <c r="T2192" t="s">
        <v>41</v>
      </c>
      <c r="U2192">
        <v>330</v>
      </c>
      <c r="Y2192" t="s">
        <v>3828</v>
      </c>
      <c r="Z2192" t="s">
        <v>910</v>
      </c>
      <c r="AA2192">
        <v>33.971800000000002</v>
      </c>
      <c r="AB2192">
        <v>-118.3287</v>
      </c>
      <c r="AC2192">
        <f t="shared" si="34"/>
        <v>0</v>
      </c>
    </row>
    <row r="2193" spans="1:29" x14ac:dyDescent="0.35">
      <c r="A2193">
        <v>200217014</v>
      </c>
      <c r="B2193" s="1">
        <v>44137</v>
      </c>
      <c r="C2193" s="1">
        <v>44137</v>
      </c>
      <c r="D2193">
        <v>1945</v>
      </c>
      <c r="E2193">
        <v>2</v>
      </c>
      <c r="F2193" t="s">
        <v>56</v>
      </c>
      <c r="G2193">
        <v>218</v>
      </c>
      <c r="H2193">
        <v>2</v>
      </c>
      <c r="I2193">
        <v>626</v>
      </c>
      <c r="J2193" t="s">
        <v>141</v>
      </c>
      <c r="K2193" t="s">
        <v>3829</v>
      </c>
      <c r="L2193">
        <v>27</v>
      </c>
      <c r="M2193" t="s">
        <v>94</v>
      </c>
      <c r="N2193" t="s">
        <v>95</v>
      </c>
      <c r="O2193">
        <v>109</v>
      </c>
      <c r="P2193" t="s">
        <v>1043</v>
      </c>
      <c r="Q2193">
        <v>400</v>
      </c>
      <c r="R2193" t="s">
        <v>143</v>
      </c>
      <c r="S2193" t="s">
        <v>84</v>
      </c>
      <c r="T2193" t="s">
        <v>85</v>
      </c>
      <c r="U2193">
        <v>626</v>
      </c>
      <c r="Y2193" t="s">
        <v>3830</v>
      </c>
      <c r="AA2193">
        <v>34.071100000000001</v>
      </c>
      <c r="AB2193">
        <v>-118.2599</v>
      </c>
      <c r="AC2193">
        <f t="shared" si="34"/>
        <v>0</v>
      </c>
    </row>
    <row r="2194" spans="1:29" x14ac:dyDescent="0.35">
      <c r="A2194">
        <v>200510124</v>
      </c>
      <c r="B2194" s="1">
        <v>43982</v>
      </c>
      <c r="C2194" s="1">
        <v>43982</v>
      </c>
      <c r="D2194">
        <v>1109</v>
      </c>
      <c r="E2194">
        <v>5</v>
      </c>
      <c r="F2194" t="s">
        <v>98</v>
      </c>
      <c r="G2194">
        <v>521</v>
      </c>
      <c r="H2194">
        <v>1</v>
      </c>
      <c r="I2194">
        <v>510</v>
      </c>
      <c r="J2194" t="s">
        <v>29</v>
      </c>
      <c r="L2194">
        <v>0</v>
      </c>
      <c r="O2194">
        <v>108</v>
      </c>
      <c r="P2194" t="s">
        <v>105</v>
      </c>
      <c r="S2194" t="s">
        <v>84</v>
      </c>
      <c r="T2194" t="s">
        <v>85</v>
      </c>
      <c r="U2194">
        <v>510</v>
      </c>
      <c r="Y2194" t="s">
        <v>3831</v>
      </c>
      <c r="AA2194">
        <v>33.760100000000001</v>
      </c>
      <c r="AB2194">
        <v>-118.2927</v>
      </c>
      <c r="AC2194">
        <f t="shared" si="34"/>
        <v>0</v>
      </c>
    </row>
    <row r="2195" spans="1:29" x14ac:dyDescent="0.35">
      <c r="A2195">
        <v>200320255</v>
      </c>
      <c r="B2195" s="1">
        <v>44147</v>
      </c>
      <c r="C2195" s="1">
        <v>44146</v>
      </c>
      <c r="D2195">
        <v>1900</v>
      </c>
      <c r="E2195">
        <v>3</v>
      </c>
      <c r="F2195" t="s">
        <v>43</v>
      </c>
      <c r="G2195">
        <v>318</v>
      </c>
      <c r="H2195">
        <v>1</v>
      </c>
      <c r="I2195">
        <v>510</v>
      </c>
      <c r="J2195" t="s">
        <v>29</v>
      </c>
      <c r="L2195">
        <v>0</v>
      </c>
      <c r="O2195">
        <v>101</v>
      </c>
      <c r="P2195" t="s">
        <v>32</v>
      </c>
      <c r="S2195" t="s">
        <v>33</v>
      </c>
      <c r="T2195" t="s">
        <v>34</v>
      </c>
      <c r="U2195">
        <v>510</v>
      </c>
      <c r="Y2195" t="s">
        <v>3832</v>
      </c>
      <c r="AA2195">
        <v>34.0336</v>
      </c>
      <c r="AB2195">
        <v>-118.2852</v>
      </c>
      <c r="AC2195">
        <f t="shared" si="34"/>
        <v>1</v>
      </c>
    </row>
    <row r="2196" spans="1:29" x14ac:dyDescent="0.35">
      <c r="A2196">
        <v>200319919</v>
      </c>
      <c r="B2196" s="1">
        <v>44140</v>
      </c>
      <c r="C2196" s="1">
        <v>44140</v>
      </c>
      <c r="D2196">
        <v>830</v>
      </c>
      <c r="E2196">
        <v>3</v>
      </c>
      <c r="F2196" t="s">
        <v>43</v>
      </c>
      <c r="G2196">
        <v>329</v>
      </c>
      <c r="H2196">
        <v>1</v>
      </c>
      <c r="I2196">
        <v>510</v>
      </c>
      <c r="J2196" t="s">
        <v>29</v>
      </c>
      <c r="L2196">
        <v>0</v>
      </c>
      <c r="O2196">
        <v>101</v>
      </c>
      <c r="P2196" t="s">
        <v>32</v>
      </c>
      <c r="S2196" t="s">
        <v>33</v>
      </c>
      <c r="T2196" t="s">
        <v>34</v>
      </c>
      <c r="U2196">
        <v>510</v>
      </c>
      <c r="Y2196" t="s">
        <v>3833</v>
      </c>
      <c r="Z2196" t="s">
        <v>3834</v>
      </c>
      <c r="AA2196">
        <v>34.028199999999998</v>
      </c>
      <c r="AB2196">
        <v>-118.276</v>
      </c>
      <c r="AC2196">
        <f t="shared" si="34"/>
        <v>1</v>
      </c>
    </row>
    <row r="2197" spans="1:29" x14ac:dyDescent="0.35">
      <c r="A2197">
        <v>200512572</v>
      </c>
      <c r="B2197" s="1">
        <v>44045</v>
      </c>
      <c r="C2197" s="1">
        <v>44045</v>
      </c>
      <c r="D2197">
        <v>2135</v>
      </c>
      <c r="E2197">
        <v>5</v>
      </c>
      <c r="F2197" t="s">
        <v>98</v>
      </c>
      <c r="G2197">
        <v>522</v>
      </c>
      <c r="H2197">
        <v>2</v>
      </c>
      <c r="I2197">
        <v>624</v>
      </c>
      <c r="J2197" t="s">
        <v>171</v>
      </c>
      <c r="K2197" t="s">
        <v>3835</v>
      </c>
      <c r="L2197">
        <v>54</v>
      </c>
      <c r="M2197" t="s">
        <v>94</v>
      </c>
      <c r="N2197" t="s">
        <v>95</v>
      </c>
      <c r="O2197">
        <v>502</v>
      </c>
      <c r="P2197" t="s">
        <v>47</v>
      </c>
      <c r="Q2197">
        <v>400</v>
      </c>
      <c r="R2197" t="s">
        <v>143</v>
      </c>
      <c r="S2197" t="s">
        <v>84</v>
      </c>
      <c r="T2197" t="s">
        <v>85</v>
      </c>
      <c r="U2197">
        <v>624</v>
      </c>
      <c r="V2197">
        <v>901</v>
      </c>
      <c r="Y2197" t="s">
        <v>3836</v>
      </c>
      <c r="AA2197">
        <v>33.779600000000002</v>
      </c>
      <c r="AB2197">
        <v>-118.26990000000001</v>
      </c>
      <c r="AC2197">
        <f t="shared" si="34"/>
        <v>0</v>
      </c>
    </row>
    <row r="2198" spans="1:29" x14ac:dyDescent="0.35">
      <c r="A2198">
        <v>200122397</v>
      </c>
      <c r="B2198" s="1">
        <v>44180</v>
      </c>
      <c r="C2198" s="1">
        <v>44180</v>
      </c>
      <c r="D2198">
        <v>930</v>
      </c>
      <c r="E2198">
        <v>1</v>
      </c>
      <c r="F2198" t="s">
        <v>36</v>
      </c>
      <c r="G2198">
        <v>152</v>
      </c>
      <c r="H2198">
        <v>1</v>
      </c>
      <c r="I2198">
        <v>510</v>
      </c>
      <c r="J2198" t="s">
        <v>29</v>
      </c>
      <c r="L2198">
        <v>0</v>
      </c>
      <c r="O2198">
        <v>104</v>
      </c>
      <c r="P2198" t="s">
        <v>201</v>
      </c>
      <c r="S2198" t="s">
        <v>40</v>
      </c>
      <c r="T2198" t="s">
        <v>41</v>
      </c>
      <c r="U2198">
        <v>510</v>
      </c>
      <c r="Y2198" t="s">
        <v>3837</v>
      </c>
      <c r="AA2198">
        <v>34.049500000000002</v>
      </c>
      <c r="AB2198">
        <v>-118.2546</v>
      </c>
      <c r="AC2198">
        <f t="shared" si="34"/>
        <v>0</v>
      </c>
    </row>
    <row r="2199" spans="1:29" x14ac:dyDescent="0.35">
      <c r="A2199">
        <v>201212828</v>
      </c>
      <c r="B2199" s="1">
        <v>43965</v>
      </c>
      <c r="C2199" s="1">
        <v>43965</v>
      </c>
      <c r="D2199">
        <v>200</v>
      </c>
      <c r="E2199">
        <v>12</v>
      </c>
      <c r="F2199" t="s">
        <v>68</v>
      </c>
      <c r="G2199">
        <v>1207</v>
      </c>
      <c r="H2199">
        <v>1</v>
      </c>
      <c r="I2199">
        <v>310</v>
      </c>
      <c r="J2199" t="s">
        <v>71</v>
      </c>
      <c r="K2199" t="s">
        <v>3838</v>
      </c>
      <c r="L2199">
        <v>66</v>
      </c>
      <c r="M2199" t="s">
        <v>94</v>
      </c>
      <c r="N2199" t="s">
        <v>163</v>
      </c>
      <c r="O2199">
        <v>120</v>
      </c>
      <c r="P2199" t="s">
        <v>3376</v>
      </c>
      <c r="S2199" t="s">
        <v>40</v>
      </c>
      <c r="T2199" t="s">
        <v>41</v>
      </c>
      <c r="U2199">
        <v>310</v>
      </c>
      <c r="Y2199" t="s">
        <v>3839</v>
      </c>
      <c r="AA2199">
        <v>33.996400000000001</v>
      </c>
      <c r="AB2199">
        <v>-118.2894</v>
      </c>
      <c r="AC2199">
        <f t="shared" si="34"/>
        <v>0</v>
      </c>
    </row>
    <row r="2200" spans="1:29" x14ac:dyDescent="0.35">
      <c r="A2200">
        <v>200118007</v>
      </c>
      <c r="B2200" s="1">
        <v>44088</v>
      </c>
      <c r="C2200" s="1">
        <v>44088</v>
      </c>
      <c r="D2200">
        <v>2030</v>
      </c>
      <c r="E2200">
        <v>1</v>
      </c>
      <c r="F2200" t="s">
        <v>36</v>
      </c>
      <c r="G2200">
        <v>152</v>
      </c>
      <c r="H2200">
        <v>1</v>
      </c>
      <c r="I2200">
        <v>761</v>
      </c>
      <c r="J2200" t="s">
        <v>403</v>
      </c>
      <c r="K2200" t="s">
        <v>678</v>
      </c>
      <c r="L2200">
        <v>19</v>
      </c>
      <c r="M2200" t="s">
        <v>30</v>
      </c>
      <c r="N2200" t="s">
        <v>95</v>
      </c>
      <c r="O2200">
        <v>101</v>
      </c>
      <c r="P2200" t="s">
        <v>32</v>
      </c>
      <c r="Q2200">
        <v>102</v>
      </c>
      <c r="R2200" t="s">
        <v>219</v>
      </c>
      <c r="S2200" t="s">
        <v>40</v>
      </c>
      <c r="T2200" t="s">
        <v>41</v>
      </c>
      <c r="U2200">
        <v>761</v>
      </c>
      <c r="Y2200" t="s">
        <v>3840</v>
      </c>
      <c r="AA2200">
        <v>34.0486</v>
      </c>
      <c r="AB2200">
        <v>-118.25709999999999</v>
      </c>
      <c r="AC2200">
        <f t="shared" si="34"/>
        <v>0</v>
      </c>
    </row>
    <row r="2201" spans="1:29" x14ac:dyDescent="0.35">
      <c r="A2201">
        <v>201107611</v>
      </c>
      <c r="B2201" s="1">
        <v>43912</v>
      </c>
      <c r="C2201" s="1">
        <v>43912</v>
      </c>
      <c r="D2201">
        <v>1400</v>
      </c>
      <c r="E2201">
        <v>11</v>
      </c>
      <c r="F2201" t="s">
        <v>64</v>
      </c>
      <c r="G2201">
        <v>1101</v>
      </c>
      <c r="H2201">
        <v>1</v>
      </c>
      <c r="I2201">
        <v>330</v>
      </c>
      <c r="J2201" t="s">
        <v>37</v>
      </c>
      <c r="K2201" t="s">
        <v>1873</v>
      </c>
      <c r="L2201">
        <v>39</v>
      </c>
      <c r="M2201" t="s">
        <v>30</v>
      </c>
      <c r="N2201" t="s">
        <v>95</v>
      </c>
      <c r="O2201">
        <v>108</v>
      </c>
      <c r="P2201" t="s">
        <v>105</v>
      </c>
      <c r="S2201" t="s">
        <v>40</v>
      </c>
      <c r="T2201" t="s">
        <v>41</v>
      </c>
      <c r="U2201">
        <v>330</v>
      </c>
      <c r="Y2201" t="s">
        <v>3841</v>
      </c>
      <c r="AA2201">
        <v>34.1554</v>
      </c>
      <c r="AB2201">
        <v>-118.303</v>
      </c>
      <c r="AC2201">
        <f t="shared" si="34"/>
        <v>0</v>
      </c>
    </row>
    <row r="2202" spans="1:29" x14ac:dyDescent="0.35">
      <c r="A2202">
        <v>200705805</v>
      </c>
      <c r="B2202" s="1">
        <v>43867</v>
      </c>
      <c r="C2202" s="1">
        <v>43867</v>
      </c>
      <c r="D2202">
        <v>800</v>
      </c>
      <c r="E2202">
        <v>7</v>
      </c>
      <c r="F2202" t="s">
        <v>28</v>
      </c>
      <c r="G2202">
        <v>736</v>
      </c>
      <c r="H2202">
        <v>1</v>
      </c>
      <c r="I2202">
        <v>442</v>
      </c>
      <c r="J2202" t="s">
        <v>179</v>
      </c>
      <c r="K2202">
        <v>325</v>
      </c>
      <c r="L2202">
        <v>45</v>
      </c>
      <c r="M2202" t="s">
        <v>94</v>
      </c>
      <c r="N2202" t="s">
        <v>95</v>
      </c>
      <c r="O2202">
        <v>203</v>
      </c>
      <c r="P2202" t="s">
        <v>101</v>
      </c>
      <c r="S2202" t="s">
        <v>40</v>
      </c>
      <c r="T2202" t="s">
        <v>41</v>
      </c>
      <c r="U2202">
        <v>442</v>
      </c>
      <c r="Y2202" t="s">
        <v>3842</v>
      </c>
      <c r="AA2202">
        <v>34.066899999999997</v>
      </c>
      <c r="AB2202">
        <v>-118.3456</v>
      </c>
      <c r="AC2202">
        <f t="shared" si="34"/>
        <v>0</v>
      </c>
    </row>
    <row r="2203" spans="1:29" x14ac:dyDescent="0.35">
      <c r="A2203">
        <v>201111151</v>
      </c>
      <c r="B2203" s="1">
        <v>44018</v>
      </c>
      <c r="C2203" s="1">
        <v>44017</v>
      </c>
      <c r="D2203">
        <v>2200</v>
      </c>
      <c r="E2203">
        <v>11</v>
      </c>
      <c r="F2203" t="s">
        <v>64</v>
      </c>
      <c r="G2203">
        <v>1163</v>
      </c>
      <c r="H2203">
        <v>2</v>
      </c>
      <c r="I2203">
        <v>434</v>
      </c>
      <c r="J2203" t="s">
        <v>2917</v>
      </c>
      <c r="K2203" t="s">
        <v>3843</v>
      </c>
      <c r="L2203">
        <v>53</v>
      </c>
      <c r="M2203" t="s">
        <v>94</v>
      </c>
      <c r="N2203" t="s">
        <v>95</v>
      </c>
      <c r="O2203">
        <v>501</v>
      </c>
      <c r="P2203" t="s">
        <v>164</v>
      </c>
      <c r="S2203" t="s">
        <v>84</v>
      </c>
      <c r="T2203" t="s">
        <v>85</v>
      </c>
      <c r="U2203">
        <v>434</v>
      </c>
      <c r="Y2203" t="s">
        <v>3844</v>
      </c>
      <c r="AA2203">
        <v>34.093499999999999</v>
      </c>
      <c r="AB2203">
        <v>-118.2932</v>
      </c>
      <c r="AC2203">
        <f t="shared" si="34"/>
        <v>0</v>
      </c>
    </row>
    <row r="2204" spans="1:29" x14ac:dyDescent="0.35">
      <c r="A2204">
        <v>200207865</v>
      </c>
      <c r="B2204" s="1">
        <v>43907</v>
      </c>
      <c r="C2204" s="1">
        <v>43907</v>
      </c>
      <c r="D2204">
        <v>1400</v>
      </c>
      <c r="E2204">
        <v>2</v>
      </c>
      <c r="F2204" t="s">
        <v>56</v>
      </c>
      <c r="G2204">
        <v>248</v>
      </c>
      <c r="H2204">
        <v>2</v>
      </c>
      <c r="I2204">
        <v>624</v>
      </c>
      <c r="J2204" t="s">
        <v>171</v>
      </c>
      <c r="K2204" t="s">
        <v>3845</v>
      </c>
      <c r="L2204">
        <v>15</v>
      </c>
      <c r="M2204" t="s">
        <v>30</v>
      </c>
      <c r="N2204" t="s">
        <v>95</v>
      </c>
      <c r="O2204">
        <v>502</v>
      </c>
      <c r="P2204" t="s">
        <v>47</v>
      </c>
      <c r="Q2204">
        <v>400</v>
      </c>
      <c r="R2204" t="s">
        <v>143</v>
      </c>
      <c r="S2204" t="s">
        <v>33</v>
      </c>
      <c r="T2204" t="s">
        <v>34</v>
      </c>
      <c r="U2204">
        <v>624</v>
      </c>
      <c r="Y2204" t="s">
        <v>3846</v>
      </c>
      <c r="AA2204">
        <v>34.057899999999997</v>
      </c>
      <c r="AB2204">
        <v>-118.2649</v>
      </c>
      <c r="AC2204">
        <f t="shared" si="34"/>
        <v>1</v>
      </c>
    </row>
    <row r="2205" spans="1:29" x14ac:dyDescent="0.35">
      <c r="A2205">
        <v>201226659</v>
      </c>
      <c r="B2205" s="1">
        <v>44183</v>
      </c>
      <c r="C2205" s="1">
        <v>44182</v>
      </c>
      <c r="D2205">
        <v>2100</v>
      </c>
      <c r="E2205">
        <v>12</v>
      </c>
      <c r="F2205" t="s">
        <v>68</v>
      </c>
      <c r="G2205">
        <v>1267</v>
      </c>
      <c r="H2205">
        <v>2</v>
      </c>
      <c r="I2205">
        <v>956</v>
      </c>
      <c r="J2205" t="s">
        <v>328</v>
      </c>
      <c r="K2205">
        <v>1814</v>
      </c>
      <c r="L2205">
        <v>39</v>
      </c>
      <c r="M2205" t="s">
        <v>94</v>
      </c>
      <c r="N2205" t="s">
        <v>95</v>
      </c>
      <c r="O2205">
        <v>502</v>
      </c>
      <c r="P2205" t="s">
        <v>47</v>
      </c>
      <c r="S2205" t="s">
        <v>84</v>
      </c>
      <c r="T2205" t="s">
        <v>85</v>
      </c>
      <c r="U2205">
        <v>956</v>
      </c>
      <c r="Y2205" t="s">
        <v>3847</v>
      </c>
      <c r="AA2205">
        <v>33.962299999999999</v>
      </c>
      <c r="AB2205">
        <v>-118.2783</v>
      </c>
      <c r="AC2205">
        <f t="shared" si="34"/>
        <v>0</v>
      </c>
    </row>
    <row r="2206" spans="1:29" x14ac:dyDescent="0.35">
      <c r="A2206">
        <v>200112041</v>
      </c>
      <c r="B2206" s="1">
        <v>43973</v>
      </c>
      <c r="C2206" s="1">
        <v>43973</v>
      </c>
      <c r="D2206">
        <v>1405</v>
      </c>
      <c r="E2206">
        <v>1</v>
      </c>
      <c r="F2206" t="s">
        <v>36</v>
      </c>
      <c r="G2206">
        <v>146</v>
      </c>
      <c r="H2206">
        <v>1</v>
      </c>
      <c r="I2206">
        <v>510</v>
      </c>
      <c r="J2206" t="s">
        <v>29</v>
      </c>
      <c r="L2206">
        <v>0</v>
      </c>
      <c r="O2206">
        <v>101</v>
      </c>
      <c r="P2206" t="s">
        <v>32</v>
      </c>
      <c r="S2206" t="s">
        <v>40</v>
      </c>
      <c r="T2206" t="s">
        <v>41</v>
      </c>
      <c r="U2206">
        <v>510</v>
      </c>
      <c r="Y2206" t="s">
        <v>3848</v>
      </c>
      <c r="Z2206" t="s">
        <v>3849</v>
      </c>
      <c r="AA2206">
        <v>34.045499999999997</v>
      </c>
      <c r="AB2206">
        <v>-118.2452</v>
      </c>
      <c r="AC2206">
        <f t="shared" si="34"/>
        <v>0</v>
      </c>
    </row>
    <row r="2207" spans="1:29" x14ac:dyDescent="0.35">
      <c r="A2207">
        <v>200411867</v>
      </c>
      <c r="B2207" s="1">
        <v>44061</v>
      </c>
      <c r="C2207" s="1">
        <v>44061</v>
      </c>
      <c r="D2207">
        <v>600</v>
      </c>
      <c r="E2207">
        <v>4</v>
      </c>
      <c r="F2207" t="s">
        <v>54</v>
      </c>
      <c r="G2207">
        <v>497</v>
      </c>
      <c r="H2207">
        <v>2</v>
      </c>
      <c r="I2207">
        <v>956</v>
      </c>
      <c r="J2207" t="s">
        <v>328</v>
      </c>
      <c r="K2207" t="s">
        <v>3850</v>
      </c>
      <c r="L2207">
        <v>29</v>
      </c>
      <c r="M2207" t="s">
        <v>30</v>
      </c>
      <c r="N2207" t="s">
        <v>95</v>
      </c>
      <c r="O2207">
        <v>504</v>
      </c>
      <c r="P2207" t="s">
        <v>673</v>
      </c>
      <c r="S2207" t="s">
        <v>40</v>
      </c>
      <c r="T2207" t="s">
        <v>41</v>
      </c>
      <c r="U2207">
        <v>956</v>
      </c>
      <c r="Y2207" t="s">
        <v>3851</v>
      </c>
      <c r="AA2207">
        <v>34.019799999999996</v>
      </c>
      <c r="AB2207">
        <v>-118.2028</v>
      </c>
      <c r="AC2207">
        <f t="shared" si="34"/>
        <v>0</v>
      </c>
    </row>
    <row r="2208" spans="1:29" x14ac:dyDescent="0.35">
      <c r="A2208">
        <v>201215969</v>
      </c>
      <c r="B2208" s="1">
        <v>44017</v>
      </c>
      <c r="C2208" s="1">
        <v>44017</v>
      </c>
      <c r="D2208">
        <v>1930</v>
      </c>
      <c r="E2208">
        <v>12</v>
      </c>
      <c r="F2208" t="s">
        <v>68</v>
      </c>
      <c r="G2208">
        <v>1269</v>
      </c>
      <c r="H2208">
        <v>1</v>
      </c>
      <c r="I2208">
        <v>510</v>
      </c>
      <c r="J2208" t="s">
        <v>29</v>
      </c>
      <c r="K2208" t="s">
        <v>3852</v>
      </c>
      <c r="L2208">
        <v>64</v>
      </c>
      <c r="M2208" t="s">
        <v>30</v>
      </c>
      <c r="N2208" t="s">
        <v>73</v>
      </c>
      <c r="O2208">
        <v>101</v>
      </c>
      <c r="P2208" t="s">
        <v>32</v>
      </c>
      <c r="S2208" t="s">
        <v>40</v>
      </c>
      <c r="T2208" t="s">
        <v>41</v>
      </c>
      <c r="U2208">
        <v>510</v>
      </c>
      <c r="V2208">
        <v>998</v>
      </c>
      <c r="Y2208" t="s">
        <v>974</v>
      </c>
      <c r="Z2208" t="s">
        <v>866</v>
      </c>
      <c r="AA2208">
        <v>33.963799999999999</v>
      </c>
      <c r="AB2208">
        <v>-118.2629</v>
      </c>
      <c r="AC2208">
        <f t="shared" si="34"/>
        <v>0</v>
      </c>
    </row>
    <row r="2209" spans="1:29" x14ac:dyDescent="0.35">
      <c r="A2209">
        <v>201209314</v>
      </c>
      <c r="B2209" s="1">
        <v>43907</v>
      </c>
      <c r="C2209" s="1">
        <v>43907</v>
      </c>
      <c r="D2209">
        <v>120</v>
      </c>
      <c r="E2209">
        <v>12</v>
      </c>
      <c r="F2209" t="s">
        <v>68</v>
      </c>
      <c r="G2209">
        <v>1249</v>
      </c>
      <c r="H2209">
        <v>1</v>
      </c>
      <c r="I2209">
        <v>821</v>
      </c>
      <c r="J2209" t="s">
        <v>3853</v>
      </c>
      <c r="K2209" t="s">
        <v>3854</v>
      </c>
      <c r="L2209">
        <v>20</v>
      </c>
      <c r="M2209" t="s">
        <v>94</v>
      </c>
      <c r="N2209" t="s">
        <v>163</v>
      </c>
      <c r="O2209">
        <v>101</v>
      </c>
      <c r="P2209" t="s">
        <v>32</v>
      </c>
      <c r="Q2209">
        <v>207</v>
      </c>
      <c r="R2209" t="s">
        <v>1110</v>
      </c>
      <c r="S2209" t="s">
        <v>40</v>
      </c>
      <c r="T2209" t="s">
        <v>41</v>
      </c>
      <c r="U2209">
        <v>821</v>
      </c>
      <c r="Y2209" t="s">
        <v>3855</v>
      </c>
      <c r="AA2209">
        <v>33.979500000000002</v>
      </c>
      <c r="AB2209">
        <v>-118.2838</v>
      </c>
      <c r="AC2209">
        <f t="shared" si="34"/>
        <v>0</v>
      </c>
    </row>
    <row r="2210" spans="1:29" x14ac:dyDescent="0.35">
      <c r="A2210">
        <v>200905791</v>
      </c>
      <c r="B2210" s="1">
        <v>43870</v>
      </c>
      <c r="C2210" s="1">
        <v>43863</v>
      </c>
      <c r="D2210">
        <v>830</v>
      </c>
      <c r="E2210">
        <v>9</v>
      </c>
      <c r="F2210" t="s">
        <v>49</v>
      </c>
      <c r="G2210">
        <v>971</v>
      </c>
      <c r="H2210">
        <v>1</v>
      </c>
      <c r="I2210">
        <v>440</v>
      </c>
      <c r="J2210" t="s">
        <v>213</v>
      </c>
      <c r="K2210" t="s">
        <v>1759</v>
      </c>
      <c r="L2210">
        <v>31</v>
      </c>
      <c r="M2210" t="s">
        <v>30</v>
      </c>
      <c r="N2210" t="s">
        <v>163</v>
      </c>
      <c r="O2210">
        <v>717</v>
      </c>
      <c r="P2210" t="s">
        <v>1946</v>
      </c>
      <c r="S2210" t="s">
        <v>40</v>
      </c>
      <c r="T2210" t="s">
        <v>41</v>
      </c>
      <c r="U2210">
        <v>440</v>
      </c>
      <c r="Y2210" t="s">
        <v>3856</v>
      </c>
      <c r="AA2210">
        <v>34.156399999999998</v>
      </c>
      <c r="AB2210">
        <v>-118.46299999999999</v>
      </c>
      <c r="AC2210">
        <f t="shared" si="34"/>
        <v>0</v>
      </c>
    </row>
    <row r="2211" spans="1:29" x14ac:dyDescent="0.35">
      <c r="A2211">
        <v>201112077</v>
      </c>
      <c r="B2211" s="1">
        <v>44044</v>
      </c>
      <c r="C2211" s="1">
        <v>44032</v>
      </c>
      <c r="D2211">
        <v>1115</v>
      </c>
      <c r="E2211">
        <v>11</v>
      </c>
      <c r="F2211" t="s">
        <v>64</v>
      </c>
      <c r="G2211">
        <v>1113</v>
      </c>
      <c r="H2211">
        <v>2</v>
      </c>
      <c r="I2211">
        <v>956</v>
      </c>
      <c r="J2211" t="s">
        <v>328</v>
      </c>
      <c r="K2211" t="s">
        <v>3857</v>
      </c>
      <c r="L2211">
        <v>34</v>
      </c>
      <c r="M2211" t="s">
        <v>94</v>
      </c>
      <c r="N2211" t="s">
        <v>73</v>
      </c>
      <c r="O2211">
        <v>504</v>
      </c>
      <c r="P2211" t="s">
        <v>673</v>
      </c>
      <c r="S2211" t="s">
        <v>40</v>
      </c>
      <c r="T2211" t="s">
        <v>41</v>
      </c>
      <c r="U2211">
        <v>956</v>
      </c>
      <c r="Y2211" t="s">
        <v>3858</v>
      </c>
      <c r="Z2211" t="s">
        <v>3859</v>
      </c>
      <c r="AA2211">
        <v>34.137099999999997</v>
      </c>
      <c r="AB2211">
        <v>-118.2216</v>
      </c>
      <c r="AC2211">
        <f t="shared" si="34"/>
        <v>0</v>
      </c>
    </row>
    <row r="2212" spans="1:29" x14ac:dyDescent="0.35">
      <c r="A2212">
        <v>200121513</v>
      </c>
      <c r="B2212" s="1">
        <v>44159</v>
      </c>
      <c r="C2212" s="1">
        <v>44157</v>
      </c>
      <c r="D2212">
        <v>1830</v>
      </c>
      <c r="E2212">
        <v>1</v>
      </c>
      <c r="F2212" t="s">
        <v>36</v>
      </c>
      <c r="G2212">
        <v>163</v>
      </c>
      <c r="H2212">
        <v>1</v>
      </c>
      <c r="I2212">
        <v>310</v>
      </c>
      <c r="J2212" t="s">
        <v>71</v>
      </c>
      <c r="K2212" t="s">
        <v>3860</v>
      </c>
      <c r="L2212">
        <v>20</v>
      </c>
      <c r="M2212" t="s">
        <v>30</v>
      </c>
      <c r="N2212" t="s">
        <v>73</v>
      </c>
      <c r="O2212">
        <v>502</v>
      </c>
      <c r="P2212" t="s">
        <v>47</v>
      </c>
      <c r="S2212" t="s">
        <v>40</v>
      </c>
      <c r="T2212" t="s">
        <v>41</v>
      </c>
      <c r="U2212">
        <v>310</v>
      </c>
      <c r="Y2212" t="s">
        <v>1374</v>
      </c>
      <c r="AA2212">
        <v>34.044400000000003</v>
      </c>
      <c r="AB2212">
        <v>-118.25409999999999</v>
      </c>
      <c r="AC2212">
        <f t="shared" si="34"/>
        <v>0</v>
      </c>
    </row>
    <row r="2213" spans="1:29" x14ac:dyDescent="0.35">
      <c r="A2213">
        <v>200615878</v>
      </c>
      <c r="B2213" s="1">
        <v>44097</v>
      </c>
      <c r="C2213" s="1">
        <v>43961</v>
      </c>
      <c r="D2213">
        <v>935</v>
      </c>
      <c r="E2213">
        <v>6</v>
      </c>
      <c r="F2213" t="s">
        <v>91</v>
      </c>
      <c r="G2213">
        <v>678</v>
      </c>
      <c r="H2213">
        <v>2</v>
      </c>
      <c r="I2213">
        <v>354</v>
      </c>
      <c r="J2213" t="s">
        <v>167</v>
      </c>
      <c r="K2213" t="s">
        <v>3861</v>
      </c>
      <c r="L2213">
        <v>30</v>
      </c>
      <c r="M2213" t="s">
        <v>30</v>
      </c>
      <c r="N2213" t="s">
        <v>163</v>
      </c>
      <c r="O2213">
        <v>501</v>
      </c>
      <c r="P2213" t="s">
        <v>164</v>
      </c>
      <c r="S2213" t="s">
        <v>40</v>
      </c>
      <c r="T2213" t="s">
        <v>41</v>
      </c>
      <c r="U2213">
        <v>354</v>
      </c>
      <c r="Y2213" t="s">
        <v>3862</v>
      </c>
      <c r="AA2213">
        <v>34.088500000000003</v>
      </c>
      <c r="AB2213">
        <v>-118.3064</v>
      </c>
      <c r="AC2213">
        <f t="shared" si="34"/>
        <v>0</v>
      </c>
    </row>
    <row r="2214" spans="1:29" x14ac:dyDescent="0.35">
      <c r="A2214">
        <v>200211174</v>
      </c>
      <c r="B2214" s="1">
        <v>43992</v>
      </c>
      <c r="C2214" s="1">
        <v>43992</v>
      </c>
      <c r="D2214">
        <v>2030</v>
      </c>
      <c r="E2214">
        <v>2</v>
      </c>
      <c r="F2214" t="s">
        <v>56</v>
      </c>
      <c r="G2214">
        <v>235</v>
      </c>
      <c r="H2214">
        <v>1</v>
      </c>
      <c r="I2214">
        <v>310</v>
      </c>
      <c r="J2214" t="s">
        <v>71</v>
      </c>
      <c r="K2214" t="s">
        <v>3863</v>
      </c>
      <c r="L2214">
        <v>0</v>
      </c>
      <c r="M2214" t="s">
        <v>46</v>
      </c>
      <c r="N2214" t="s">
        <v>46</v>
      </c>
      <c r="O2214">
        <v>704</v>
      </c>
      <c r="P2214" t="s">
        <v>1204</v>
      </c>
      <c r="S2214" t="s">
        <v>84</v>
      </c>
      <c r="T2214" t="s">
        <v>85</v>
      </c>
      <c r="U2214">
        <v>310</v>
      </c>
      <c r="Y2214" t="s">
        <v>3864</v>
      </c>
      <c r="AA2214">
        <v>34.069099999999999</v>
      </c>
      <c r="AB2214">
        <v>-118.27589999999999</v>
      </c>
      <c r="AC2214">
        <f t="shared" si="34"/>
        <v>0</v>
      </c>
    </row>
    <row r="2215" spans="1:29" x14ac:dyDescent="0.35">
      <c r="A2215">
        <v>200513388</v>
      </c>
      <c r="B2215" s="1">
        <v>44066</v>
      </c>
      <c r="C2215" s="1">
        <v>44065</v>
      </c>
      <c r="D2215">
        <v>2300</v>
      </c>
      <c r="E2215">
        <v>5</v>
      </c>
      <c r="F2215" t="s">
        <v>98</v>
      </c>
      <c r="G2215">
        <v>504</v>
      </c>
      <c r="H2215">
        <v>1</v>
      </c>
      <c r="I2215">
        <v>331</v>
      </c>
      <c r="J2215" t="s">
        <v>233</v>
      </c>
      <c r="K2215" t="s">
        <v>3865</v>
      </c>
      <c r="L2215">
        <v>29</v>
      </c>
      <c r="M2215" t="s">
        <v>30</v>
      </c>
      <c r="N2215" t="s">
        <v>73</v>
      </c>
      <c r="O2215">
        <v>101</v>
      </c>
      <c r="P2215" t="s">
        <v>32</v>
      </c>
      <c r="S2215" t="s">
        <v>40</v>
      </c>
      <c r="T2215" t="s">
        <v>41</v>
      </c>
      <c r="U2215">
        <v>331</v>
      </c>
      <c r="Y2215" t="s">
        <v>973</v>
      </c>
      <c r="Z2215" t="s">
        <v>3866</v>
      </c>
      <c r="AA2215">
        <v>33.844900000000003</v>
      </c>
      <c r="AB2215">
        <v>-118.304</v>
      </c>
      <c r="AC2215">
        <f t="shared" si="34"/>
        <v>0</v>
      </c>
    </row>
    <row r="2216" spans="1:29" x14ac:dyDescent="0.35">
      <c r="A2216">
        <v>200315781</v>
      </c>
      <c r="B2216" s="1">
        <v>44055</v>
      </c>
      <c r="C2216" s="1">
        <v>44054</v>
      </c>
      <c r="D2216">
        <v>600</v>
      </c>
      <c r="E2216">
        <v>3</v>
      </c>
      <c r="F2216" t="s">
        <v>43</v>
      </c>
      <c r="G2216">
        <v>379</v>
      </c>
      <c r="H2216">
        <v>2</v>
      </c>
      <c r="I2216">
        <v>627</v>
      </c>
      <c r="J2216" t="s">
        <v>616</v>
      </c>
      <c r="K2216" t="s">
        <v>3867</v>
      </c>
      <c r="L2216">
        <v>16</v>
      </c>
      <c r="M2216" t="s">
        <v>94</v>
      </c>
      <c r="N2216" t="s">
        <v>95</v>
      </c>
      <c r="O2216">
        <v>501</v>
      </c>
      <c r="P2216" t="s">
        <v>164</v>
      </c>
      <c r="Q2216">
        <v>301</v>
      </c>
      <c r="R2216" t="s">
        <v>3477</v>
      </c>
      <c r="S2216" t="s">
        <v>40</v>
      </c>
      <c r="T2216" t="s">
        <v>41</v>
      </c>
      <c r="U2216">
        <v>627</v>
      </c>
      <c r="Y2216" t="s">
        <v>3868</v>
      </c>
      <c r="AA2216">
        <v>34.012099999999997</v>
      </c>
      <c r="AB2216">
        <v>-118.2921</v>
      </c>
      <c r="AC2216">
        <f t="shared" si="34"/>
        <v>0</v>
      </c>
    </row>
    <row r="2217" spans="1:29" x14ac:dyDescent="0.35">
      <c r="A2217">
        <v>200604353</v>
      </c>
      <c r="B2217" s="1">
        <v>43839</v>
      </c>
      <c r="C2217" s="1">
        <v>43839</v>
      </c>
      <c r="D2217">
        <v>200</v>
      </c>
      <c r="E2217">
        <v>6</v>
      </c>
      <c r="F2217" t="s">
        <v>91</v>
      </c>
      <c r="G2217">
        <v>657</v>
      </c>
      <c r="H2217">
        <v>1</v>
      </c>
      <c r="I2217">
        <v>510</v>
      </c>
      <c r="J2217" t="s">
        <v>29</v>
      </c>
      <c r="L2217">
        <v>0</v>
      </c>
      <c r="O2217">
        <v>101</v>
      </c>
      <c r="P2217" t="s">
        <v>32</v>
      </c>
      <c r="S2217" t="s">
        <v>40</v>
      </c>
      <c r="T2217" t="s">
        <v>41</v>
      </c>
      <c r="U2217">
        <v>510</v>
      </c>
      <c r="Y2217" t="s">
        <v>3037</v>
      </c>
      <c r="AA2217">
        <v>34.087600000000002</v>
      </c>
      <c r="AB2217">
        <v>-118.3091</v>
      </c>
      <c r="AC2217">
        <f t="shared" si="34"/>
        <v>0</v>
      </c>
    </row>
    <row r="2218" spans="1:29" x14ac:dyDescent="0.35">
      <c r="A2218">
        <v>200313411</v>
      </c>
      <c r="B2218" s="1">
        <v>44011</v>
      </c>
      <c r="C2218" s="1">
        <v>44011</v>
      </c>
      <c r="D2218">
        <v>1045</v>
      </c>
      <c r="E2218">
        <v>3</v>
      </c>
      <c r="F2218" t="s">
        <v>43</v>
      </c>
      <c r="G2218">
        <v>395</v>
      </c>
      <c r="H2218">
        <v>1</v>
      </c>
      <c r="I2218">
        <v>210</v>
      </c>
      <c r="J2218" t="s">
        <v>149</v>
      </c>
      <c r="K2218" t="s">
        <v>3869</v>
      </c>
      <c r="L2218">
        <v>46</v>
      </c>
      <c r="M2218" t="s">
        <v>94</v>
      </c>
      <c r="N2218" t="s">
        <v>95</v>
      </c>
      <c r="O2218">
        <v>108</v>
      </c>
      <c r="P2218" t="s">
        <v>105</v>
      </c>
      <c r="Q2218">
        <v>400</v>
      </c>
      <c r="R2218" t="s">
        <v>143</v>
      </c>
      <c r="S2218" t="s">
        <v>33</v>
      </c>
      <c r="T2218" t="s">
        <v>34</v>
      </c>
      <c r="U2218">
        <v>210</v>
      </c>
      <c r="Y2218" t="s">
        <v>3870</v>
      </c>
      <c r="AA2218">
        <v>34.009099999999997</v>
      </c>
      <c r="AB2218">
        <v>-118.30889999999999</v>
      </c>
      <c r="AC2218">
        <f t="shared" si="34"/>
        <v>1</v>
      </c>
    </row>
    <row r="2219" spans="1:29" x14ac:dyDescent="0.35">
      <c r="A2219">
        <v>201011392</v>
      </c>
      <c r="B2219" s="1">
        <v>44039</v>
      </c>
      <c r="C2219" s="1">
        <v>44039</v>
      </c>
      <c r="D2219">
        <v>115</v>
      </c>
      <c r="E2219">
        <v>10</v>
      </c>
      <c r="F2219" t="s">
        <v>103</v>
      </c>
      <c r="G2219">
        <v>1094</v>
      </c>
      <c r="H2219">
        <v>1</v>
      </c>
      <c r="I2219">
        <v>230</v>
      </c>
      <c r="J2219" t="s">
        <v>161</v>
      </c>
      <c r="K2219" t="s">
        <v>3871</v>
      </c>
      <c r="L2219">
        <v>42</v>
      </c>
      <c r="M2219" t="s">
        <v>30</v>
      </c>
      <c r="N2219" t="s">
        <v>31</v>
      </c>
      <c r="O2219">
        <v>501</v>
      </c>
      <c r="P2219" t="s">
        <v>164</v>
      </c>
      <c r="Q2219">
        <v>102</v>
      </c>
      <c r="R2219" t="s">
        <v>219</v>
      </c>
      <c r="S2219" t="s">
        <v>33</v>
      </c>
      <c r="T2219" t="s">
        <v>34</v>
      </c>
      <c r="U2219">
        <v>230</v>
      </c>
      <c r="Y2219" t="s">
        <v>3872</v>
      </c>
      <c r="AA2219">
        <v>34.1447</v>
      </c>
      <c r="AB2219">
        <v>-118.5284</v>
      </c>
      <c r="AC2219">
        <f t="shared" si="34"/>
        <v>1</v>
      </c>
    </row>
    <row r="2220" spans="1:29" x14ac:dyDescent="0.35">
      <c r="A2220">
        <v>201212474</v>
      </c>
      <c r="B2220" s="1">
        <v>43959</v>
      </c>
      <c r="C2220" s="1">
        <v>43959</v>
      </c>
      <c r="D2220">
        <v>2025</v>
      </c>
      <c r="E2220">
        <v>12</v>
      </c>
      <c r="F2220" t="s">
        <v>68</v>
      </c>
      <c r="G2220">
        <v>1235</v>
      </c>
      <c r="H2220">
        <v>2</v>
      </c>
      <c r="I2220">
        <v>626</v>
      </c>
      <c r="J2220" t="s">
        <v>141</v>
      </c>
      <c r="K2220" t="s">
        <v>3873</v>
      </c>
      <c r="L2220">
        <v>40</v>
      </c>
      <c r="M2220" t="s">
        <v>94</v>
      </c>
      <c r="N2220" t="s">
        <v>95</v>
      </c>
      <c r="O2220">
        <v>501</v>
      </c>
      <c r="P2220" t="s">
        <v>164</v>
      </c>
      <c r="Q2220">
        <v>400</v>
      </c>
      <c r="R2220" t="s">
        <v>143</v>
      </c>
      <c r="S2220" t="s">
        <v>84</v>
      </c>
      <c r="T2220" t="s">
        <v>85</v>
      </c>
      <c r="U2220">
        <v>626</v>
      </c>
      <c r="Y2220" t="s">
        <v>3874</v>
      </c>
      <c r="AA2220">
        <v>33.987499999999997</v>
      </c>
      <c r="AB2220">
        <v>-118.298</v>
      </c>
      <c r="AC2220">
        <f t="shared" si="34"/>
        <v>0</v>
      </c>
    </row>
    <row r="2221" spans="1:29" x14ac:dyDescent="0.35">
      <c r="A2221">
        <v>201116601</v>
      </c>
      <c r="B2221" s="1">
        <v>44178</v>
      </c>
      <c r="C2221" s="1">
        <v>44177</v>
      </c>
      <c r="D2221">
        <v>1500</v>
      </c>
      <c r="E2221">
        <v>11</v>
      </c>
      <c r="F2221" t="s">
        <v>64</v>
      </c>
      <c r="G2221">
        <v>1172</v>
      </c>
      <c r="H2221">
        <v>1</v>
      </c>
      <c r="I2221">
        <v>330</v>
      </c>
      <c r="J2221" t="s">
        <v>37</v>
      </c>
      <c r="K2221" t="s">
        <v>1600</v>
      </c>
      <c r="L2221">
        <v>28</v>
      </c>
      <c r="M2221" t="s">
        <v>30</v>
      </c>
      <c r="N2221" t="s">
        <v>73</v>
      </c>
      <c r="O2221">
        <v>101</v>
      </c>
      <c r="P2221" t="s">
        <v>32</v>
      </c>
      <c r="S2221" t="s">
        <v>40</v>
      </c>
      <c r="T2221" t="s">
        <v>41</v>
      </c>
      <c r="U2221">
        <v>330</v>
      </c>
      <c r="Y2221" t="s">
        <v>3875</v>
      </c>
      <c r="Z2221" t="s">
        <v>3876</v>
      </c>
      <c r="AA2221">
        <v>34.097099999999998</v>
      </c>
      <c r="AB2221">
        <v>-118.2612</v>
      </c>
      <c r="AC2221">
        <f t="shared" si="34"/>
        <v>0</v>
      </c>
    </row>
    <row r="2222" spans="1:29" x14ac:dyDescent="0.35">
      <c r="A2222">
        <v>200515656</v>
      </c>
      <c r="B2222" s="1">
        <v>44126</v>
      </c>
      <c r="C2222" s="1">
        <v>44126</v>
      </c>
      <c r="D2222">
        <v>945</v>
      </c>
      <c r="E2222">
        <v>5</v>
      </c>
      <c r="F2222" t="s">
        <v>98</v>
      </c>
      <c r="G2222">
        <v>563</v>
      </c>
      <c r="H2222">
        <v>2</v>
      </c>
      <c r="I2222">
        <v>624</v>
      </c>
      <c r="J2222" t="s">
        <v>171</v>
      </c>
      <c r="K2222" t="s">
        <v>3877</v>
      </c>
      <c r="L2222">
        <v>29</v>
      </c>
      <c r="M2222" t="s">
        <v>94</v>
      </c>
      <c r="N2222" t="s">
        <v>95</v>
      </c>
      <c r="O2222">
        <v>502</v>
      </c>
      <c r="P2222" t="s">
        <v>47</v>
      </c>
      <c r="Q2222">
        <v>400</v>
      </c>
      <c r="R2222" t="s">
        <v>143</v>
      </c>
      <c r="S2222" t="s">
        <v>84</v>
      </c>
      <c r="T2222" t="s">
        <v>85</v>
      </c>
      <c r="U2222">
        <v>624</v>
      </c>
      <c r="Y2222" t="s">
        <v>1182</v>
      </c>
      <c r="AA2222">
        <v>33.7288</v>
      </c>
      <c r="AB2222">
        <v>-118.2929</v>
      </c>
      <c r="AC2222">
        <f t="shared" si="34"/>
        <v>0</v>
      </c>
    </row>
    <row r="2223" spans="1:29" x14ac:dyDescent="0.35">
      <c r="A2223">
        <v>200813719</v>
      </c>
      <c r="B2223" s="1">
        <v>44078</v>
      </c>
      <c r="C2223" s="1">
        <v>44078</v>
      </c>
      <c r="D2223">
        <v>1434</v>
      </c>
      <c r="E2223">
        <v>8</v>
      </c>
      <c r="F2223" t="s">
        <v>109</v>
      </c>
      <c r="G2223">
        <v>849</v>
      </c>
      <c r="H2223">
        <v>2</v>
      </c>
      <c r="I2223">
        <v>956</v>
      </c>
      <c r="J2223" t="s">
        <v>328</v>
      </c>
      <c r="K2223">
        <v>1912</v>
      </c>
      <c r="L2223">
        <v>41</v>
      </c>
      <c r="M2223" t="s">
        <v>94</v>
      </c>
      <c r="N2223" t="s">
        <v>73</v>
      </c>
      <c r="O2223">
        <v>502</v>
      </c>
      <c r="P2223" t="s">
        <v>47</v>
      </c>
      <c r="S2223" t="s">
        <v>40</v>
      </c>
      <c r="T2223" t="s">
        <v>41</v>
      </c>
      <c r="U2223">
        <v>956</v>
      </c>
      <c r="Y2223" t="s">
        <v>2532</v>
      </c>
      <c r="AA2223">
        <v>34.057099999999998</v>
      </c>
      <c r="AB2223">
        <v>-118.38249999999999</v>
      </c>
      <c r="AC2223">
        <f t="shared" si="34"/>
        <v>0</v>
      </c>
    </row>
    <row r="2224" spans="1:29" x14ac:dyDescent="0.35">
      <c r="A2224">
        <v>201108573</v>
      </c>
      <c r="B2224" s="1">
        <v>43941</v>
      </c>
      <c r="C2224" s="1">
        <v>43941</v>
      </c>
      <c r="D2224">
        <v>2320</v>
      </c>
      <c r="E2224">
        <v>11</v>
      </c>
      <c r="F2224" t="s">
        <v>64</v>
      </c>
      <c r="G2224">
        <v>1123</v>
      </c>
      <c r="H2224">
        <v>2</v>
      </c>
      <c r="I2224">
        <v>740</v>
      </c>
      <c r="J2224" t="s">
        <v>224</v>
      </c>
      <c r="K2224" t="s">
        <v>3878</v>
      </c>
      <c r="L2224">
        <v>50</v>
      </c>
      <c r="M2224" t="s">
        <v>94</v>
      </c>
      <c r="N2224" t="s">
        <v>95</v>
      </c>
      <c r="O2224">
        <v>501</v>
      </c>
      <c r="P2224" t="s">
        <v>164</v>
      </c>
      <c r="S2224" t="s">
        <v>84</v>
      </c>
      <c r="T2224" t="s">
        <v>85</v>
      </c>
      <c r="U2224">
        <v>740</v>
      </c>
      <c r="Y2224" t="s">
        <v>3879</v>
      </c>
      <c r="AA2224">
        <v>34.124600000000001</v>
      </c>
      <c r="AB2224">
        <v>-118.26130000000001</v>
      </c>
      <c r="AC2224">
        <f t="shared" si="34"/>
        <v>0</v>
      </c>
    </row>
    <row r="2225" spans="1:29" x14ac:dyDescent="0.35">
      <c r="A2225">
        <v>200913044</v>
      </c>
      <c r="B2225" s="1">
        <v>44045</v>
      </c>
      <c r="C2225" s="1">
        <v>44044</v>
      </c>
      <c r="D2225">
        <v>2000</v>
      </c>
      <c r="E2225">
        <v>9</v>
      </c>
      <c r="F2225" t="s">
        <v>49</v>
      </c>
      <c r="G2225">
        <v>952</v>
      </c>
      <c r="H2225">
        <v>2</v>
      </c>
      <c r="I2225">
        <v>626</v>
      </c>
      <c r="J2225" t="s">
        <v>141</v>
      </c>
      <c r="K2225" t="s">
        <v>3880</v>
      </c>
      <c r="L2225">
        <v>0</v>
      </c>
      <c r="M2225" t="s">
        <v>94</v>
      </c>
      <c r="N2225" t="s">
        <v>95</v>
      </c>
      <c r="O2225">
        <v>502</v>
      </c>
      <c r="P2225" t="s">
        <v>47</v>
      </c>
      <c r="Q2225">
        <v>400</v>
      </c>
      <c r="R2225" t="s">
        <v>143</v>
      </c>
      <c r="S2225" t="s">
        <v>40</v>
      </c>
      <c r="T2225" t="s">
        <v>41</v>
      </c>
      <c r="U2225">
        <v>626</v>
      </c>
      <c r="Y2225" t="s">
        <v>3881</v>
      </c>
      <c r="AA2225">
        <v>34.1721</v>
      </c>
      <c r="AB2225">
        <v>-118.459</v>
      </c>
      <c r="AC2225">
        <f t="shared" si="34"/>
        <v>0</v>
      </c>
    </row>
    <row r="2226" spans="1:29" x14ac:dyDescent="0.35">
      <c r="A2226">
        <v>200204489</v>
      </c>
      <c r="B2226" s="1">
        <v>43840</v>
      </c>
      <c r="C2226" s="1">
        <v>43839</v>
      </c>
      <c r="D2226">
        <v>2130</v>
      </c>
      <c r="E2226">
        <v>2</v>
      </c>
      <c r="F2226" t="s">
        <v>56</v>
      </c>
      <c r="G2226">
        <v>245</v>
      </c>
      <c r="H2226">
        <v>1</v>
      </c>
      <c r="I2226">
        <v>330</v>
      </c>
      <c r="J2226" t="s">
        <v>37</v>
      </c>
      <c r="K2226" t="s">
        <v>3882</v>
      </c>
      <c r="L2226">
        <v>33</v>
      </c>
      <c r="M2226" t="s">
        <v>30</v>
      </c>
      <c r="N2226" t="s">
        <v>163</v>
      </c>
      <c r="O2226">
        <v>101</v>
      </c>
      <c r="P2226" t="s">
        <v>32</v>
      </c>
      <c r="S2226" t="s">
        <v>40</v>
      </c>
      <c r="T2226" t="s">
        <v>41</v>
      </c>
      <c r="U2226">
        <v>330</v>
      </c>
      <c r="Y2226" t="s">
        <v>2184</v>
      </c>
      <c r="Z2226" t="s">
        <v>3883</v>
      </c>
      <c r="AA2226">
        <v>34.063299999999998</v>
      </c>
      <c r="AB2226">
        <v>-118.27509999999999</v>
      </c>
      <c r="AC2226">
        <f t="shared" si="34"/>
        <v>0</v>
      </c>
    </row>
    <row r="2227" spans="1:29" x14ac:dyDescent="0.35">
      <c r="A2227">
        <v>201211713</v>
      </c>
      <c r="B2227" s="1">
        <v>43948</v>
      </c>
      <c r="C2227" s="1">
        <v>43948</v>
      </c>
      <c r="D2227">
        <v>1530</v>
      </c>
      <c r="E2227">
        <v>12</v>
      </c>
      <c r="F2227" t="s">
        <v>68</v>
      </c>
      <c r="G2227">
        <v>1273</v>
      </c>
      <c r="H2227">
        <v>1</v>
      </c>
      <c r="I2227">
        <v>343</v>
      </c>
      <c r="J2227" t="s">
        <v>50</v>
      </c>
      <c r="K2227" t="s">
        <v>3675</v>
      </c>
      <c r="L2227">
        <v>0</v>
      </c>
      <c r="M2227" t="s">
        <v>46</v>
      </c>
      <c r="N2227" t="s">
        <v>46</v>
      </c>
      <c r="O2227">
        <v>242</v>
      </c>
      <c r="P2227" t="s">
        <v>511</v>
      </c>
      <c r="S2227" t="s">
        <v>40</v>
      </c>
      <c r="T2227" t="s">
        <v>41</v>
      </c>
      <c r="U2227">
        <v>343</v>
      </c>
      <c r="Y2227" t="s">
        <v>3884</v>
      </c>
      <c r="AA2227">
        <v>33.954500000000003</v>
      </c>
      <c r="AB2227">
        <v>-118.309</v>
      </c>
      <c r="AC2227">
        <f t="shared" si="34"/>
        <v>0</v>
      </c>
    </row>
    <row r="2228" spans="1:29" x14ac:dyDescent="0.35">
      <c r="A2228">
        <v>200611630</v>
      </c>
      <c r="B2228" s="1">
        <v>44003</v>
      </c>
      <c r="C2228" s="1">
        <v>44002</v>
      </c>
      <c r="D2228">
        <v>2000</v>
      </c>
      <c r="E2228">
        <v>6</v>
      </c>
      <c r="F2228" t="s">
        <v>91</v>
      </c>
      <c r="G2228">
        <v>648</v>
      </c>
      <c r="H2228">
        <v>1</v>
      </c>
      <c r="I2228">
        <v>310</v>
      </c>
      <c r="J2228" t="s">
        <v>71</v>
      </c>
      <c r="K2228" t="s">
        <v>3885</v>
      </c>
      <c r="L2228">
        <v>0</v>
      </c>
      <c r="M2228" t="s">
        <v>46</v>
      </c>
      <c r="N2228" t="s">
        <v>46</v>
      </c>
      <c r="O2228">
        <v>210</v>
      </c>
      <c r="P2228" t="s">
        <v>183</v>
      </c>
      <c r="S2228" t="s">
        <v>40</v>
      </c>
      <c r="T2228" t="s">
        <v>41</v>
      </c>
      <c r="U2228">
        <v>310</v>
      </c>
      <c r="Y2228" t="s">
        <v>3886</v>
      </c>
      <c r="AA2228">
        <v>34.1</v>
      </c>
      <c r="AB2228">
        <v>-118.3113</v>
      </c>
      <c r="AC2228">
        <f t="shared" si="34"/>
        <v>0</v>
      </c>
    </row>
    <row r="2229" spans="1:29" x14ac:dyDescent="0.35">
      <c r="A2229">
        <v>200914385</v>
      </c>
      <c r="B2229" s="1">
        <v>44080</v>
      </c>
      <c r="C2229" s="1">
        <v>44079</v>
      </c>
      <c r="D2229">
        <v>2230</v>
      </c>
      <c r="E2229">
        <v>9</v>
      </c>
      <c r="F2229" t="s">
        <v>49</v>
      </c>
      <c r="G2229">
        <v>935</v>
      </c>
      <c r="H2229">
        <v>1</v>
      </c>
      <c r="I2229">
        <v>236</v>
      </c>
      <c r="J2229" t="s">
        <v>692</v>
      </c>
      <c r="K2229" t="s">
        <v>3887</v>
      </c>
      <c r="L2229">
        <v>23</v>
      </c>
      <c r="M2229" t="s">
        <v>94</v>
      </c>
      <c r="N2229" t="s">
        <v>95</v>
      </c>
      <c r="O2229">
        <v>101</v>
      </c>
      <c r="P2229" t="s">
        <v>32</v>
      </c>
      <c r="Q2229">
        <v>305</v>
      </c>
      <c r="R2229" t="s">
        <v>3393</v>
      </c>
      <c r="S2229" t="s">
        <v>84</v>
      </c>
      <c r="T2229" t="s">
        <v>85</v>
      </c>
      <c r="U2229">
        <v>236</v>
      </c>
      <c r="Y2229" t="s">
        <v>3888</v>
      </c>
      <c r="AA2229">
        <v>34.180799999999998</v>
      </c>
      <c r="AB2229">
        <v>-118.4443</v>
      </c>
      <c r="AC2229">
        <f t="shared" si="34"/>
        <v>0</v>
      </c>
    </row>
    <row r="2230" spans="1:29" x14ac:dyDescent="0.35">
      <c r="A2230">
        <v>200606134</v>
      </c>
      <c r="B2230" s="1">
        <v>43874</v>
      </c>
      <c r="C2230" s="1">
        <v>43873</v>
      </c>
      <c r="D2230">
        <v>2000</v>
      </c>
      <c r="E2230">
        <v>6</v>
      </c>
      <c r="F2230" t="s">
        <v>91</v>
      </c>
      <c r="G2230">
        <v>666</v>
      </c>
      <c r="H2230">
        <v>2</v>
      </c>
      <c r="I2230">
        <v>740</v>
      </c>
      <c r="J2230" t="s">
        <v>224</v>
      </c>
      <c r="K2230" t="s">
        <v>1530</v>
      </c>
      <c r="L2230">
        <v>55</v>
      </c>
      <c r="M2230" t="s">
        <v>30</v>
      </c>
      <c r="N2230" t="s">
        <v>95</v>
      </c>
      <c r="O2230">
        <v>121</v>
      </c>
      <c r="P2230" t="s">
        <v>246</v>
      </c>
      <c r="S2230" t="s">
        <v>40</v>
      </c>
      <c r="T2230" t="s">
        <v>41</v>
      </c>
      <c r="U2230">
        <v>740</v>
      </c>
      <c r="Y2230" t="s">
        <v>3889</v>
      </c>
      <c r="Z2230" t="s">
        <v>3890</v>
      </c>
      <c r="AA2230">
        <v>34.095300000000002</v>
      </c>
      <c r="AB2230">
        <v>-118.3241</v>
      </c>
      <c r="AC2230">
        <f t="shared" si="34"/>
        <v>0</v>
      </c>
    </row>
    <row r="2231" spans="1:29" x14ac:dyDescent="0.35">
      <c r="A2231">
        <v>200309683</v>
      </c>
      <c r="B2231" s="1">
        <v>43931</v>
      </c>
      <c r="C2231" s="1">
        <v>43928</v>
      </c>
      <c r="D2231">
        <v>1230</v>
      </c>
      <c r="E2231">
        <v>3</v>
      </c>
      <c r="F2231" t="s">
        <v>43</v>
      </c>
      <c r="G2231">
        <v>393</v>
      </c>
      <c r="H2231">
        <v>1</v>
      </c>
      <c r="I2231">
        <v>420</v>
      </c>
      <c r="J2231" t="s">
        <v>352</v>
      </c>
      <c r="L2231">
        <v>0</v>
      </c>
      <c r="O2231">
        <v>101</v>
      </c>
      <c r="P2231" t="s">
        <v>32</v>
      </c>
      <c r="S2231" t="s">
        <v>40</v>
      </c>
      <c r="T2231" t="s">
        <v>41</v>
      </c>
      <c r="U2231">
        <v>420</v>
      </c>
      <c r="Y2231" t="s">
        <v>3891</v>
      </c>
      <c r="AA2231">
        <v>34.01</v>
      </c>
      <c r="AB2231">
        <v>-118.32389999999999</v>
      </c>
      <c r="AC2231">
        <f t="shared" si="34"/>
        <v>0</v>
      </c>
    </row>
    <row r="2232" spans="1:29" x14ac:dyDescent="0.35">
      <c r="A2232">
        <v>201000809</v>
      </c>
      <c r="B2232" s="1">
        <v>44057</v>
      </c>
      <c r="C2232" s="1">
        <v>44057</v>
      </c>
      <c r="D2232">
        <v>1730</v>
      </c>
      <c r="E2232">
        <v>10</v>
      </c>
      <c r="F2232" t="s">
        <v>103</v>
      </c>
      <c r="G2232">
        <v>1001</v>
      </c>
      <c r="H2232">
        <v>1</v>
      </c>
      <c r="I2232">
        <v>236</v>
      </c>
      <c r="J2232" t="s">
        <v>692</v>
      </c>
      <c r="K2232" t="s">
        <v>3892</v>
      </c>
      <c r="L2232">
        <v>37</v>
      </c>
      <c r="M2232" t="s">
        <v>94</v>
      </c>
      <c r="N2232" t="s">
        <v>95</v>
      </c>
      <c r="O2232">
        <v>501</v>
      </c>
      <c r="P2232" t="s">
        <v>164</v>
      </c>
      <c r="Q2232">
        <v>400</v>
      </c>
      <c r="R2232" t="s">
        <v>143</v>
      </c>
      <c r="S2232" t="s">
        <v>33</v>
      </c>
      <c r="T2232" t="s">
        <v>34</v>
      </c>
      <c r="U2232">
        <v>236</v>
      </c>
      <c r="Y2232" t="s">
        <v>3893</v>
      </c>
      <c r="AA2232">
        <v>34.210599999999999</v>
      </c>
      <c r="AB2232">
        <v>-118.5579</v>
      </c>
      <c r="AC2232">
        <f t="shared" si="34"/>
        <v>1</v>
      </c>
    </row>
    <row r="2233" spans="1:29" x14ac:dyDescent="0.35">
      <c r="A2233">
        <v>200915460</v>
      </c>
      <c r="B2233" s="1">
        <v>44108</v>
      </c>
      <c r="C2233" s="1">
        <v>44108</v>
      </c>
      <c r="D2233">
        <v>200</v>
      </c>
      <c r="E2233">
        <v>9</v>
      </c>
      <c r="F2233" t="s">
        <v>49</v>
      </c>
      <c r="G2233">
        <v>939</v>
      </c>
      <c r="H2233">
        <v>1</v>
      </c>
      <c r="I2233">
        <v>510</v>
      </c>
      <c r="J2233" t="s">
        <v>29</v>
      </c>
      <c r="L2233">
        <v>0</v>
      </c>
      <c r="O2233">
        <v>108</v>
      </c>
      <c r="P2233" t="s">
        <v>105</v>
      </c>
      <c r="S2233" t="s">
        <v>40</v>
      </c>
      <c r="T2233" t="s">
        <v>41</v>
      </c>
      <c r="U2233">
        <v>510</v>
      </c>
      <c r="Y2233" t="s">
        <v>3894</v>
      </c>
      <c r="AA2233">
        <v>34.186700000000002</v>
      </c>
      <c r="AB2233">
        <v>-118.4209</v>
      </c>
      <c r="AC2233">
        <f t="shared" si="34"/>
        <v>0</v>
      </c>
    </row>
    <row r="2234" spans="1:29" x14ac:dyDescent="0.35">
      <c r="A2234">
        <v>200813771</v>
      </c>
      <c r="B2234" s="1">
        <v>44080</v>
      </c>
      <c r="C2234" s="1">
        <v>44080</v>
      </c>
      <c r="D2234">
        <v>1430</v>
      </c>
      <c r="E2234">
        <v>8</v>
      </c>
      <c r="F2234" t="s">
        <v>109</v>
      </c>
      <c r="G2234">
        <v>887</v>
      </c>
      <c r="H2234">
        <v>2</v>
      </c>
      <c r="I2234">
        <v>930</v>
      </c>
      <c r="J2234" t="s">
        <v>339</v>
      </c>
      <c r="K2234" t="s">
        <v>3895</v>
      </c>
      <c r="L2234">
        <v>61</v>
      </c>
      <c r="M2234" t="s">
        <v>30</v>
      </c>
      <c r="N2234" t="s">
        <v>73</v>
      </c>
      <c r="O2234">
        <v>501</v>
      </c>
      <c r="P2234" t="s">
        <v>164</v>
      </c>
      <c r="Q2234">
        <v>511</v>
      </c>
      <c r="R2234" t="s">
        <v>151</v>
      </c>
      <c r="S2234" t="s">
        <v>84</v>
      </c>
      <c r="T2234" t="s">
        <v>85</v>
      </c>
      <c r="U2234">
        <v>930</v>
      </c>
      <c r="Y2234" t="s">
        <v>3896</v>
      </c>
      <c r="AA2234">
        <v>34.048200000000001</v>
      </c>
      <c r="AB2234">
        <v>-118.39149999999999</v>
      </c>
      <c r="AC2234">
        <f t="shared" si="34"/>
        <v>0</v>
      </c>
    </row>
    <row r="2235" spans="1:29" x14ac:dyDescent="0.35">
      <c r="A2235">
        <v>200516686</v>
      </c>
      <c r="B2235" s="1">
        <v>44150</v>
      </c>
      <c r="C2235" s="1">
        <v>44150</v>
      </c>
      <c r="D2235">
        <v>1015</v>
      </c>
      <c r="E2235">
        <v>5</v>
      </c>
      <c r="F2235" t="s">
        <v>98</v>
      </c>
      <c r="G2235">
        <v>507</v>
      </c>
      <c r="H2235">
        <v>2</v>
      </c>
      <c r="I2235">
        <v>740</v>
      </c>
      <c r="J2235" t="s">
        <v>224</v>
      </c>
      <c r="K2235">
        <v>329</v>
      </c>
      <c r="L2235">
        <v>36</v>
      </c>
      <c r="M2235" t="s">
        <v>30</v>
      </c>
      <c r="N2235" t="s">
        <v>73</v>
      </c>
      <c r="O2235">
        <v>501</v>
      </c>
      <c r="P2235" t="s">
        <v>164</v>
      </c>
      <c r="S2235" t="s">
        <v>40</v>
      </c>
      <c r="T2235" t="s">
        <v>41</v>
      </c>
      <c r="U2235">
        <v>740</v>
      </c>
      <c r="Y2235" t="s">
        <v>3897</v>
      </c>
      <c r="AA2235">
        <v>33.8245</v>
      </c>
      <c r="AB2235">
        <v>-118.3038</v>
      </c>
      <c r="AC2235">
        <f t="shared" si="34"/>
        <v>0</v>
      </c>
    </row>
    <row r="2236" spans="1:29" x14ac:dyDescent="0.35">
      <c r="A2236">
        <v>200118505</v>
      </c>
      <c r="B2236" s="1">
        <v>44099</v>
      </c>
      <c r="C2236" s="1">
        <v>44098</v>
      </c>
      <c r="D2236">
        <v>800</v>
      </c>
      <c r="E2236">
        <v>1</v>
      </c>
      <c r="F2236" t="s">
        <v>36</v>
      </c>
      <c r="G2236">
        <v>182</v>
      </c>
      <c r="H2236">
        <v>2</v>
      </c>
      <c r="I2236">
        <v>662</v>
      </c>
      <c r="J2236" t="s">
        <v>191</v>
      </c>
      <c r="K2236">
        <v>800</v>
      </c>
      <c r="L2236">
        <v>20</v>
      </c>
      <c r="M2236" t="s">
        <v>94</v>
      </c>
      <c r="N2236" t="s">
        <v>73</v>
      </c>
      <c r="O2236">
        <v>203</v>
      </c>
      <c r="P2236" t="s">
        <v>101</v>
      </c>
      <c r="S2236" t="s">
        <v>40</v>
      </c>
      <c r="T2236" t="s">
        <v>41</v>
      </c>
      <c r="U2236">
        <v>662</v>
      </c>
      <c r="Y2236" t="s">
        <v>2357</v>
      </c>
      <c r="AA2236">
        <v>34.039700000000003</v>
      </c>
      <c r="AB2236">
        <v>-118.2637</v>
      </c>
      <c r="AC2236">
        <f t="shared" si="34"/>
        <v>0</v>
      </c>
    </row>
    <row r="2237" spans="1:29" x14ac:dyDescent="0.35">
      <c r="A2237">
        <v>201306036</v>
      </c>
      <c r="B2237" s="1">
        <v>43865</v>
      </c>
      <c r="C2237" s="1">
        <v>43865</v>
      </c>
      <c r="D2237">
        <v>500</v>
      </c>
      <c r="E2237">
        <v>13</v>
      </c>
      <c r="F2237" t="s">
        <v>62</v>
      </c>
      <c r="G2237">
        <v>1361</v>
      </c>
      <c r="H2237">
        <v>1</v>
      </c>
      <c r="I2237">
        <v>420</v>
      </c>
      <c r="J2237" t="s">
        <v>352</v>
      </c>
      <c r="K2237" t="s">
        <v>3898</v>
      </c>
      <c r="L2237">
        <v>48</v>
      </c>
      <c r="M2237" t="s">
        <v>94</v>
      </c>
      <c r="N2237" t="s">
        <v>95</v>
      </c>
      <c r="O2237">
        <v>101</v>
      </c>
      <c r="P2237" t="s">
        <v>32</v>
      </c>
      <c r="S2237" t="s">
        <v>40</v>
      </c>
      <c r="T2237" t="s">
        <v>41</v>
      </c>
      <c r="U2237">
        <v>420</v>
      </c>
      <c r="Y2237" t="s">
        <v>3899</v>
      </c>
      <c r="Z2237" t="s">
        <v>475</v>
      </c>
      <c r="AA2237">
        <v>34.000999999999998</v>
      </c>
      <c r="AB2237">
        <v>-118.274</v>
      </c>
      <c r="AC2237">
        <f t="shared" si="34"/>
        <v>0</v>
      </c>
    </row>
    <row r="2238" spans="1:29" x14ac:dyDescent="0.35">
      <c r="A2238">
        <v>201215340</v>
      </c>
      <c r="B2238" s="1">
        <v>44007</v>
      </c>
      <c r="C2238" s="1">
        <v>44007</v>
      </c>
      <c r="D2238">
        <v>651</v>
      </c>
      <c r="E2238">
        <v>12</v>
      </c>
      <c r="F2238" t="s">
        <v>68</v>
      </c>
      <c r="G2238">
        <v>1269</v>
      </c>
      <c r="H2238">
        <v>1</v>
      </c>
      <c r="I2238">
        <v>310</v>
      </c>
      <c r="J2238" t="s">
        <v>71</v>
      </c>
      <c r="K2238" t="s">
        <v>3900</v>
      </c>
      <c r="L2238">
        <v>0</v>
      </c>
      <c r="M2238" t="s">
        <v>46</v>
      </c>
      <c r="N2238" t="s">
        <v>46</v>
      </c>
      <c r="O2238">
        <v>704</v>
      </c>
      <c r="P2238" t="s">
        <v>1204</v>
      </c>
      <c r="S2238" t="s">
        <v>40</v>
      </c>
      <c r="T2238" t="s">
        <v>41</v>
      </c>
      <c r="U2238">
        <v>310</v>
      </c>
      <c r="Y2238" t="s">
        <v>3901</v>
      </c>
      <c r="AA2238">
        <v>33.960599999999999</v>
      </c>
      <c r="AB2238">
        <v>-118.26730000000001</v>
      </c>
      <c r="AC2238">
        <f t="shared" si="34"/>
        <v>0</v>
      </c>
    </row>
    <row r="2239" spans="1:29" x14ac:dyDescent="0.35">
      <c r="A2239">
        <v>200613761</v>
      </c>
      <c r="B2239" s="1">
        <v>44053</v>
      </c>
      <c r="C2239" s="1">
        <v>44053</v>
      </c>
      <c r="D2239">
        <v>905</v>
      </c>
      <c r="E2239">
        <v>6</v>
      </c>
      <c r="F2239" t="s">
        <v>91</v>
      </c>
      <c r="G2239">
        <v>666</v>
      </c>
      <c r="H2239">
        <v>2</v>
      </c>
      <c r="I2239">
        <v>850</v>
      </c>
      <c r="J2239" t="s">
        <v>563</v>
      </c>
      <c r="K2239" t="s">
        <v>3902</v>
      </c>
      <c r="L2239">
        <v>49</v>
      </c>
      <c r="M2239" t="s">
        <v>94</v>
      </c>
      <c r="N2239" t="s">
        <v>73</v>
      </c>
      <c r="O2239">
        <v>502</v>
      </c>
      <c r="P2239" t="s">
        <v>47</v>
      </c>
      <c r="Q2239">
        <v>400</v>
      </c>
      <c r="R2239" t="s">
        <v>143</v>
      </c>
      <c r="S2239" t="s">
        <v>33</v>
      </c>
      <c r="T2239" t="s">
        <v>34</v>
      </c>
      <c r="U2239">
        <v>850</v>
      </c>
      <c r="Y2239" t="s">
        <v>3903</v>
      </c>
      <c r="AA2239">
        <v>34.092599999999997</v>
      </c>
      <c r="AB2239">
        <v>-118.32340000000001</v>
      </c>
      <c r="AC2239">
        <f t="shared" si="34"/>
        <v>1</v>
      </c>
    </row>
    <row r="2240" spans="1:29" x14ac:dyDescent="0.35">
      <c r="A2240">
        <v>200615123</v>
      </c>
      <c r="B2240" s="1">
        <v>44082</v>
      </c>
      <c r="C2240" s="1">
        <v>44082</v>
      </c>
      <c r="D2240">
        <v>1530</v>
      </c>
      <c r="E2240">
        <v>6</v>
      </c>
      <c r="F2240" t="s">
        <v>91</v>
      </c>
      <c r="G2240">
        <v>676</v>
      </c>
      <c r="H2240">
        <v>1</v>
      </c>
      <c r="I2240">
        <v>330</v>
      </c>
      <c r="J2240" t="s">
        <v>37</v>
      </c>
      <c r="K2240" t="s">
        <v>3904</v>
      </c>
      <c r="L2240">
        <v>54</v>
      </c>
      <c r="M2240" t="s">
        <v>94</v>
      </c>
      <c r="N2240" t="s">
        <v>95</v>
      </c>
      <c r="O2240">
        <v>108</v>
      </c>
      <c r="P2240" t="s">
        <v>105</v>
      </c>
      <c r="S2240" t="s">
        <v>40</v>
      </c>
      <c r="T2240" t="s">
        <v>41</v>
      </c>
      <c r="U2240">
        <v>330</v>
      </c>
      <c r="Y2240" t="s">
        <v>3905</v>
      </c>
      <c r="AA2240">
        <v>34.085299999999997</v>
      </c>
      <c r="AB2240">
        <v>-118.331</v>
      </c>
      <c r="AC2240">
        <f t="shared" si="34"/>
        <v>0</v>
      </c>
    </row>
    <row r="2241" spans="1:29" x14ac:dyDescent="0.35">
      <c r="A2241">
        <v>200310857</v>
      </c>
      <c r="B2241" s="1">
        <v>43955</v>
      </c>
      <c r="C2241" s="1">
        <v>43952</v>
      </c>
      <c r="D2241">
        <v>1700</v>
      </c>
      <c r="E2241">
        <v>3</v>
      </c>
      <c r="F2241" t="s">
        <v>43</v>
      </c>
      <c r="G2241">
        <v>317</v>
      </c>
      <c r="H2241">
        <v>1</v>
      </c>
      <c r="I2241">
        <v>310</v>
      </c>
      <c r="J2241" t="s">
        <v>71</v>
      </c>
      <c r="K2241" t="s">
        <v>3906</v>
      </c>
      <c r="L2241">
        <v>19</v>
      </c>
      <c r="M2241" t="s">
        <v>46</v>
      </c>
      <c r="N2241" t="s">
        <v>46</v>
      </c>
      <c r="O2241">
        <v>708</v>
      </c>
      <c r="P2241" t="s">
        <v>489</v>
      </c>
      <c r="S2241" t="s">
        <v>33</v>
      </c>
      <c r="T2241" t="s">
        <v>34</v>
      </c>
      <c r="U2241">
        <v>310</v>
      </c>
      <c r="Y2241" t="s">
        <v>3907</v>
      </c>
      <c r="AA2241">
        <v>34.0349</v>
      </c>
      <c r="AB2241">
        <v>-118.2959</v>
      </c>
      <c r="AC2241">
        <f t="shared" si="34"/>
        <v>1</v>
      </c>
    </row>
    <row r="2242" spans="1:29" x14ac:dyDescent="0.35">
      <c r="A2242">
        <v>200416340</v>
      </c>
      <c r="B2242" s="1">
        <v>44192</v>
      </c>
      <c r="C2242" s="1">
        <v>44192</v>
      </c>
      <c r="D2242">
        <v>316</v>
      </c>
      <c r="E2242">
        <v>4</v>
      </c>
      <c r="F2242" t="s">
        <v>54</v>
      </c>
      <c r="G2242">
        <v>412</v>
      </c>
      <c r="H2242">
        <v>1</v>
      </c>
      <c r="I2242">
        <v>441</v>
      </c>
      <c r="J2242" t="s">
        <v>3815</v>
      </c>
      <c r="L2242">
        <v>0</v>
      </c>
      <c r="M2242" t="s">
        <v>46</v>
      </c>
      <c r="N2242" t="s">
        <v>46</v>
      </c>
      <c r="O2242">
        <v>203</v>
      </c>
      <c r="P2242" t="s">
        <v>101</v>
      </c>
      <c r="S2242" t="s">
        <v>40</v>
      </c>
      <c r="T2242" t="s">
        <v>41</v>
      </c>
      <c r="U2242">
        <v>441</v>
      </c>
      <c r="Y2242" t="s">
        <v>3908</v>
      </c>
      <c r="AA2242">
        <v>34.084000000000003</v>
      </c>
      <c r="AB2242">
        <v>-118.2135</v>
      </c>
      <c r="AC2242">
        <f t="shared" si="34"/>
        <v>0</v>
      </c>
    </row>
    <row r="2243" spans="1:29" x14ac:dyDescent="0.35">
      <c r="A2243">
        <v>201009796</v>
      </c>
      <c r="B2243" s="1">
        <v>43990</v>
      </c>
      <c r="C2243" s="1">
        <v>43990</v>
      </c>
      <c r="D2243">
        <v>500</v>
      </c>
      <c r="E2243">
        <v>10</v>
      </c>
      <c r="F2243" t="s">
        <v>103</v>
      </c>
      <c r="G2243">
        <v>1039</v>
      </c>
      <c r="H2243">
        <v>2</v>
      </c>
      <c r="I2243">
        <v>624</v>
      </c>
      <c r="J2243" t="s">
        <v>171</v>
      </c>
      <c r="K2243" t="s">
        <v>3191</v>
      </c>
      <c r="L2243">
        <v>60</v>
      </c>
      <c r="M2243" t="s">
        <v>30</v>
      </c>
      <c r="N2243" t="s">
        <v>95</v>
      </c>
      <c r="O2243">
        <v>514</v>
      </c>
      <c r="P2243" t="s">
        <v>1484</v>
      </c>
      <c r="Q2243">
        <v>400</v>
      </c>
      <c r="R2243" t="s">
        <v>143</v>
      </c>
      <c r="S2243" t="s">
        <v>84</v>
      </c>
      <c r="T2243" t="s">
        <v>85</v>
      </c>
      <c r="U2243">
        <v>624</v>
      </c>
      <c r="Y2243" t="s">
        <v>3909</v>
      </c>
      <c r="AA2243">
        <v>34.190300000000001</v>
      </c>
      <c r="AB2243">
        <v>-118.4815</v>
      </c>
      <c r="AC2243">
        <f t="shared" ref="AC2243:AC2306" si="35">IF(OR((S:S)="CC", S:S="AA",S:S="JA"), 1, 0)</f>
        <v>0</v>
      </c>
    </row>
    <row r="2244" spans="1:29" x14ac:dyDescent="0.35">
      <c r="A2244">
        <v>200716012</v>
      </c>
      <c r="B2244" s="1">
        <v>44150</v>
      </c>
      <c r="C2244" s="1">
        <v>44150</v>
      </c>
      <c r="D2244">
        <v>1520</v>
      </c>
      <c r="E2244">
        <v>7</v>
      </c>
      <c r="F2244" t="s">
        <v>28</v>
      </c>
      <c r="G2244">
        <v>724</v>
      </c>
      <c r="H2244">
        <v>1</v>
      </c>
      <c r="I2244">
        <v>330</v>
      </c>
      <c r="J2244" t="s">
        <v>37</v>
      </c>
      <c r="K2244" t="s">
        <v>3419</v>
      </c>
      <c r="L2244">
        <v>31</v>
      </c>
      <c r="M2244" t="s">
        <v>94</v>
      </c>
      <c r="N2244" t="s">
        <v>31</v>
      </c>
      <c r="O2244">
        <v>123</v>
      </c>
      <c r="P2244" t="s">
        <v>290</v>
      </c>
      <c r="S2244" t="s">
        <v>84</v>
      </c>
      <c r="T2244" t="s">
        <v>85</v>
      </c>
      <c r="U2244">
        <v>330</v>
      </c>
      <c r="Y2244" t="s">
        <v>3910</v>
      </c>
      <c r="AA2244">
        <v>34.0747</v>
      </c>
      <c r="AB2244">
        <v>-118.3563</v>
      </c>
      <c r="AC2244">
        <f t="shared" si="35"/>
        <v>0</v>
      </c>
    </row>
    <row r="2245" spans="1:29" x14ac:dyDescent="0.35">
      <c r="A2245">
        <v>200319421</v>
      </c>
      <c r="B2245" s="1">
        <v>44130</v>
      </c>
      <c r="C2245" s="1">
        <v>44128</v>
      </c>
      <c r="D2245">
        <v>5</v>
      </c>
      <c r="E2245">
        <v>3</v>
      </c>
      <c r="F2245" t="s">
        <v>43</v>
      </c>
      <c r="G2245">
        <v>362</v>
      </c>
      <c r="H2245">
        <v>2</v>
      </c>
      <c r="I2245">
        <v>354</v>
      </c>
      <c r="J2245" t="s">
        <v>167</v>
      </c>
      <c r="K2245" t="s">
        <v>463</v>
      </c>
      <c r="L2245">
        <v>33</v>
      </c>
      <c r="M2245" t="s">
        <v>94</v>
      </c>
      <c r="N2245" t="s">
        <v>163</v>
      </c>
      <c r="O2245">
        <v>501</v>
      </c>
      <c r="P2245" t="s">
        <v>164</v>
      </c>
      <c r="S2245" t="s">
        <v>40</v>
      </c>
      <c r="T2245" t="s">
        <v>41</v>
      </c>
      <c r="U2245">
        <v>354</v>
      </c>
      <c r="Y2245" t="s">
        <v>3313</v>
      </c>
      <c r="AA2245">
        <v>34.015599999999999</v>
      </c>
      <c r="AB2245">
        <v>-118.3463</v>
      </c>
      <c r="AC2245">
        <f t="shared" si="35"/>
        <v>0</v>
      </c>
    </row>
    <row r="2246" spans="1:29" x14ac:dyDescent="0.35">
      <c r="A2246">
        <v>200608684</v>
      </c>
      <c r="B2246" s="1">
        <v>43925</v>
      </c>
      <c r="C2246" s="1">
        <v>43925</v>
      </c>
      <c r="D2246">
        <v>1230</v>
      </c>
      <c r="E2246">
        <v>6</v>
      </c>
      <c r="F2246" t="s">
        <v>91</v>
      </c>
      <c r="G2246">
        <v>656</v>
      </c>
      <c r="H2246">
        <v>1</v>
      </c>
      <c r="I2246">
        <v>230</v>
      </c>
      <c r="J2246" t="s">
        <v>161</v>
      </c>
      <c r="K2246" t="s">
        <v>3911</v>
      </c>
      <c r="L2246">
        <v>22</v>
      </c>
      <c r="M2246" t="s">
        <v>30</v>
      </c>
      <c r="N2246" t="s">
        <v>163</v>
      </c>
      <c r="O2246">
        <v>102</v>
      </c>
      <c r="P2246" t="s">
        <v>186</v>
      </c>
      <c r="Q2246">
        <v>307</v>
      </c>
      <c r="R2246" t="s">
        <v>2276</v>
      </c>
      <c r="S2246" t="s">
        <v>40</v>
      </c>
      <c r="T2246" t="s">
        <v>41</v>
      </c>
      <c r="U2246">
        <v>230</v>
      </c>
      <c r="Y2246" t="s">
        <v>3912</v>
      </c>
      <c r="Z2246" t="s">
        <v>1422</v>
      </c>
      <c r="AA2246">
        <v>34.0871</v>
      </c>
      <c r="AB2246">
        <v>-118.32769999999999</v>
      </c>
      <c r="AC2246">
        <f t="shared" si="35"/>
        <v>0</v>
      </c>
    </row>
    <row r="2247" spans="1:29" x14ac:dyDescent="0.35">
      <c r="A2247">
        <v>200806379</v>
      </c>
      <c r="B2247" s="1">
        <v>43883</v>
      </c>
      <c r="C2247" s="1">
        <v>43882</v>
      </c>
      <c r="D2247">
        <v>2340</v>
      </c>
      <c r="E2247">
        <v>8</v>
      </c>
      <c r="F2247" t="s">
        <v>109</v>
      </c>
      <c r="G2247">
        <v>809</v>
      </c>
      <c r="H2247">
        <v>1</v>
      </c>
      <c r="I2247">
        <v>310</v>
      </c>
      <c r="J2247" t="s">
        <v>71</v>
      </c>
      <c r="K2247" t="s">
        <v>3913</v>
      </c>
      <c r="L2247">
        <v>22</v>
      </c>
      <c r="M2247" t="s">
        <v>94</v>
      </c>
      <c r="N2247" t="s">
        <v>163</v>
      </c>
      <c r="O2247">
        <v>501</v>
      </c>
      <c r="P2247" t="s">
        <v>164</v>
      </c>
      <c r="S2247" t="s">
        <v>40</v>
      </c>
      <c r="T2247" t="s">
        <v>41</v>
      </c>
      <c r="U2247">
        <v>310</v>
      </c>
      <c r="Y2247" t="s">
        <v>3914</v>
      </c>
      <c r="AA2247">
        <v>34.103299999999997</v>
      </c>
      <c r="AB2247">
        <v>-118.4057</v>
      </c>
      <c r="AC2247">
        <f t="shared" si="35"/>
        <v>0</v>
      </c>
    </row>
    <row r="2248" spans="1:29" x14ac:dyDescent="0.35">
      <c r="A2248">
        <v>200106629</v>
      </c>
      <c r="B2248" s="1">
        <v>43868</v>
      </c>
      <c r="C2248" s="1">
        <v>43867</v>
      </c>
      <c r="D2248">
        <v>1140</v>
      </c>
      <c r="E2248">
        <v>1</v>
      </c>
      <c r="F2248" t="s">
        <v>36</v>
      </c>
      <c r="G2248">
        <v>182</v>
      </c>
      <c r="H2248">
        <v>2</v>
      </c>
      <c r="I2248">
        <v>664</v>
      </c>
      <c r="J2248" t="s">
        <v>1125</v>
      </c>
      <c r="K2248">
        <v>701</v>
      </c>
      <c r="L2248">
        <v>23</v>
      </c>
      <c r="M2248" t="s">
        <v>30</v>
      </c>
      <c r="N2248" t="s">
        <v>31</v>
      </c>
      <c r="O2248">
        <v>502</v>
      </c>
      <c r="P2248" t="s">
        <v>47</v>
      </c>
      <c r="S2248" t="s">
        <v>40</v>
      </c>
      <c r="T2248" t="s">
        <v>41</v>
      </c>
      <c r="U2248">
        <v>664</v>
      </c>
      <c r="Y2248" t="s">
        <v>3915</v>
      </c>
      <c r="AA2248">
        <v>34.043700000000001</v>
      </c>
      <c r="AB2248">
        <v>-118.2582</v>
      </c>
      <c r="AC2248">
        <f t="shared" si="35"/>
        <v>0</v>
      </c>
    </row>
    <row r="2249" spans="1:29" x14ac:dyDescent="0.35">
      <c r="A2249">
        <v>200614061</v>
      </c>
      <c r="B2249" s="1">
        <v>44060</v>
      </c>
      <c r="C2249" s="1">
        <v>44059</v>
      </c>
      <c r="D2249">
        <v>1700</v>
      </c>
      <c r="E2249">
        <v>6</v>
      </c>
      <c r="F2249" t="s">
        <v>91</v>
      </c>
      <c r="G2249">
        <v>648</v>
      </c>
      <c r="H2249">
        <v>1</v>
      </c>
      <c r="I2249">
        <v>510</v>
      </c>
      <c r="J2249" t="s">
        <v>29</v>
      </c>
      <c r="L2249">
        <v>0</v>
      </c>
      <c r="O2249">
        <v>101</v>
      </c>
      <c r="P2249" t="s">
        <v>32</v>
      </c>
      <c r="S2249" t="s">
        <v>40</v>
      </c>
      <c r="T2249" t="s">
        <v>41</v>
      </c>
      <c r="U2249">
        <v>510</v>
      </c>
      <c r="Y2249" t="s">
        <v>3916</v>
      </c>
      <c r="AA2249">
        <v>34.098199999999999</v>
      </c>
      <c r="AB2249">
        <v>-118.3092</v>
      </c>
      <c r="AC2249">
        <f t="shared" si="35"/>
        <v>0</v>
      </c>
    </row>
    <row r="2250" spans="1:29" x14ac:dyDescent="0.35">
      <c r="A2250">
        <v>200218369</v>
      </c>
      <c r="B2250" s="1">
        <v>44174</v>
      </c>
      <c r="C2250" s="1">
        <v>44174</v>
      </c>
      <c r="D2250">
        <v>610</v>
      </c>
      <c r="E2250">
        <v>2</v>
      </c>
      <c r="F2250" t="s">
        <v>56</v>
      </c>
      <c r="G2250">
        <v>248</v>
      </c>
      <c r="H2250">
        <v>1</v>
      </c>
      <c r="I2250">
        <v>230</v>
      </c>
      <c r="J2250" t="s">
        <v>161</v>
      </c>
      <c r="K2250" t="s">
        <v>3917</v>
      </c>
      <c r="L2250">
        <v>35</v>
      </c>
      <c r="M2250" t="s">
        <v>94</v>
      </c>
      <c r="N2250" t="s">
        <v>31</v>
      </c>
      <c r="O2250">
        <v>502</v>
      </c>
      <c r="P2250" t="s">
        <v>47</v>
      </c>
      <c r="Q2250">
        <v>102</v>
      </c>
      <c r="R2250" t="s">
        <v>219</v>
      </c>
      <c r="S2250" t="s">
        <v>40</v>
      </c>
      <c r="T2250" t="s">
        <v>41</v>
      </c>
      <c r="U2250">
        <v>230</v>
      </c>
      <c r="V2250">
        <v>998</v>
      </c>
      <c r="Y2250" t="s">
        <v>3918</v>
      </c>
      <c r="AA2250">
        <v>34.057000000000002</v>
      </c>
      <c r="AB2250">
        <v>-118.26349999999999</v>
      </c>
      <c r="AC2250">
        <f t="shared" si="35"/>
        <v>0</v>
      </c>
    </row>
    <row r="2251" spans="1:29" x14ac:dyDescent="0.35">
      <c r="A2251">
        <v>200312171</v>
      </c>
      <c r="B2251" s="1">
        <v>43983</v>
      </c>
      <c r="C2251" s="1">
        <v>43983</v>
      </c>
      <c r="D2251">
        <v>1930</v>
      </c>
      <c r="E2251">
        <v>3</v>
      </c>
      <c r="F2251" t="s">
        <v>43</v>
      </c>
      <c r="G2251">
        <v>362</v>
      </c>
      <c r="H2251">
        <v>1</v>
      </c>
      <c r="I2251">
        <v>230</v>
      </c>
      <c r="J2251" t="s">
        <v>161</v>
      </c>
      <c r="K2251" t="s">
        <v>3919</v>
      </c>
      <c r="L2251">
        <v>31</v>
      </c>
      <c r="M2251" t="s">
        <v>94</v>
      </c>
      <c r="N2251" t="s">
        <v>95</v>
      </c>
      <c r="O2251">
        <v>101</v>
      </c>
      <c r="P2251" t="s">
        <v>32</v>
      </c>
      <c r="Q2251">
        <v>500</v>
      </c>
      <c r="R2251" t="s">
        <v>184</v>
      </c>
      <c r="S2251" t="s">
        <v>40</v>
      </c>
      <c r="T2251" t="s">
        <v>41</v>
      </c>
      <c r="U2251">
        <v>230</v>
      </c>
      <c r="Y2251" t="s">
        <v>2085</v>
      </c>
      <c r="AA2251">
        <v>34.016300000000001</v>
      </c>
      <c r="AB2251">
        <v>-118.3507</v>
      </c>
      <c r="AC2251">
        <f t="shared" si="35"/>
        <v>0</v>
      </c>
    </row>
    <row r="2252" spans="1:29" x14ac:dyDescent="0.35">
      <c r="A2252">
        <v>200708013</v>
      </c>
      <c r="B2252" s="1">
        <v>43927</v>
      </c>
      <c r="C2252" s="1">
        <v>43902</v>
      </c>
      <c r="D2252">
        <v>800</v>
      </c>
      <c r="E2252">
        <v>7</v>
      </c>
      <c r="F2252" t="s">
        <v>28</v>
      </c>
      <c r="G2252">
        <v>706</v>
      </c>
      <c r="H2252">
        <v>1</v>
      </c>
      <c r="I2252">
        <v>480</v>
      </c>
      <c r="J2252" t="s">
        <v>44</v>
      </c>
      <c r="K2252">
        <v>344</v>
      </c>
      <c r="L2252">
        <v>49</v>
      </c>
      <c r="M2252" t="s">
        <v>30</v>
      </c>
      <c r="N2252" t="s">
        <v>73</v>
      </c>
      <c r="O2252">
        <v>101</v>
      </c>
      <c r="P2252" t="s">
        <v>32</v>
      </c>
      <c r="S2252" t="s">
        <v>40</v>
      </c>
      <c r="T2252" t="s">
        <v>41</v>
      </c>
      <c r="U2252">
        <v>480</v>
      </c>
      <c r="Y2252" t="s">
        <v>3920</v>
      </c>
      <c r="AA2252">
        <v>34.080300000000001</v>
      </c>
      <c r="AB2252">
        <v>-118.3441</v>
      </c>
      <c r="AC2252">
        <f t="shared" si="35"/>
        <v>0</v>
      </c>
    </row>
    <row r="2253" spans="1:29" x14ac:dyDescent="0.35">
      <c r="A2253">
        <v>200607117</v>
      </c>
      <c r="B2253" s="1">
        <v>43889</v>
      </c>
      <c r="C2253" s="1">
        <v>43889</v>
      </c>
      <c r="D2253">
        <v>1037</v>
      </c>
      <c r="E2253">
        <v>6</v>
      </c>
      <c r="F2253" t="s">
        <v>91</v>
      </c>
      <c r="G2253">
        <v>677</v>
      </c>
      <c r="H2253">
        <v>2</v>
      </c>
      <c r="I2253">
        <v>888</v>
      </c>
      <c r="J2253" t="s">
        <v>250</v>
      </c>
      <c r="K2253">
        <v>1822</v>
      </c>
      <c r="L2253">
        <v>32</v>
      </c>
      <c r="M2253" t="s">
        <v>30</v>
      </c>
      <c r="N2253" t="s">
        <v>163</v>
      </c>
      <c r="O2253">
        <v>501</v>
      </c>
      <c r="P2253" t="s">
        <v>164</v>
      </c>
      <c r="S2253" t="s">
        <v>40</v>
      </c>
      <c r="T2253" t="s">
        <v>41</v>
      </c>
      <c r="U2253">
        <v>888</v>
      </c>
      <c r="Y2253" t="s">
        <v>3921</v>
      </c>
      <c r="AA2253">
        <v>34.085500000000003</v>
      </c>
      <c r="AB2253">
        <v>-118.3135</v>
      </c>
      <c r="AC2253">
        <f t="shared" si="35"/>
        <v>0</v>
      </c>
    </row>
    <row r="2254" spans="1:29" x14ac:dyDescent="0.35">
      <c r="A2254">
        <v>200908657</v>
      </c>
      <c r="B2254" s="1">
        <v>43941</v>
      </c>
      <c r="C2254" s="1">
        <v>43940</v>
      </c>
      <c r="D2254">
        <v>1730</v>
      </c>
      <c r="E2254">
        <v>9</v>
      </c>
      <c r="F2254" t="s">
        <v>49</v>
      </c>
      <c r="G2254">
        <v>969</v>
      </c>
      <c r="H2254">
        <v>2</v>
      </c>
      <c r="I2254">
        <v>956</v>
      </c>
      <c r="J2254" t="s">
        <v>328</v>
      </c>
      <c r="K2254">
        <v>1906</v>
      </c>
      <c r="L2254">
        <v>46</v>
      </c>
      <c r="M2254" t="s">
        <v>94</v>
      </c>
      <c r="N2254" t="s">
        <v>31</v>
      </c>
      <c r="O2254">
        <v>502</v>
      </c>
      <c r="P2254" t="s">
        <v>47</v>
      </c>
      <c r="S2254" t="s">
        <v>40</v>
      </c>
      <c r="T2254" t="s">
        <v>41</v>
      </c>
      <c r="U2254">
        <v>956</v>
      </c>
      <c r="Y2254" t="s">
        <v>3922</v>
      </c>
      <c r="AA2254">
        <v>34.157600000000002</v>
      </c>
      <c r="AB2254">
        <v>-118.4074</v>
      </c>
      <c r="AC2254">
        <f t="shared" si="35"/>
        <v>0</v>
      </c>
    </row>
    <row r="2255" spans="1:29" x14ac:dyDescent="0.35">
      <c r="A2255">
        <v>200513223</v>
      </c>
      <c r="B2255" s="1">
        <v>44063</v>
      </c>
      <c r="C2255" s="1">
        <v>44062</v>
      </c>
      <c r="D2255">
        <v>2323</v>
      </c>
      <c r="E2255">
        <v>5</v>
      </c>
      <c r="F2255" t="s">
        <v>98</v>
      </c>
      <c r="G2255">
        <v>529</v>
      </c>
      <c r="H2255">
        <v>1</v>
      </c>
      <c r="I2255">
        <v>520</v>
      </c>
      <c r="J2255" t="s">
        <v>271</v>
      </c>
      <c r="K2255" t="s">
        <v>3923</v>
      </c>
      <c r="L2255">
        <v>60</v>
      </c>
      <c r="M2255" t="s">
        <v>30</v>
      </c>
      <c r="N2255" t="s">
        <v>95</v>
      </c>
      <c r="O2255">
        <v>101</v>
      </c>
      <c r="P2255" t="s">
        <v>32</v>
      </c>
      <c r="S2255" t="s">
        <v>40</v>
      </c>
      <c r="T2255" t="s">
        <v>41</v>
      </c>
      <c r="U2255">
        <v>520</v>
      </c>
      <c r="Y2255" t="s">
        <v>3924</v>
      </c>
      <c r="AA2255">
        <v>33.7727</v>
      </c>
      <c r="AB2255">
        <v>-118.2619</v>
      </c>
      <c r="AC2255">
        <f t="shared" si="35"/>
        <v>0</v>
      </c>
    </row>
    <row r="2256" spans="1:29" x14ac:dyDescent="0.35">
      <c r="A2256">
        <v>201307360</v>
      </c>
      <c r="B2256" s="1">
        <v>43890</v>
      </c>
      <c r="C2256" s="1">
        <v>43889</v>
      </c>
      <c r="D2256">
        <v>2300</v>
      </c>
      <c r="E2256">
        <v>13</v>
      </c>
      <c r="F2256" t="s">
        <v>62</v>
      </c>
      <c r="G2256">
        <v>1307</v>
      </c>
      <c r="H2256">
        <v>1</v>
      </c>
      <c r="I2256">
        <v>440</v>
      </c>
      <c r="J2256" t="s">
        <v>213</v>
      </c>
      <c r="K2256" t="s">
        <v>1816</v>
      </c>
      <c r="L2256">
        <v>43</v>
      </c>
      <c r="M2256" t="s">
        <v>30</v>
      </c>
      <c r="N2256" t="s">
        <v>73</v>
      </c>
      <c r="O2256">
        <v>502</v>
      </c>
      <c r="P2256" t="s">
        <v>47</v>
      </c>
      <c r="S2256" t="s">
        <v>40</v>
      </c>
      <c r="T2256" t="s">
        <v>41</v>
      </c>
      <c r="U2256">
        <v>440</v>
      </c>
      <c r="Y2256" t="s">
        <v>3925</v>
      </c>
      <c r="AA2256">
        <v>34.037500000000001</v>
      </c>
      <c r="AB2256">
        <v>-118.2423</v>
      </c>
      <c r="AC2256">
        <f t="shared" si="35"/>
        <v>0</v>
      </c>
    </row>
    <row r="2257" spans="1:29" x14ac:dyDescent="0.35">
      <c r="A2257">
        <v>200305723</v>
      </c>
      <c r="B2257" s="1">
        <v>43859</v>
      </c>
      <c r="C2257" s="1">
        <v>43858</v>
      </c>
      <c r="D2257">
        <v>1300</v>
      </c>
      <c r="E2257">
        <v>3</v>
      </c>
      <c r="F2257" t="s">
        <v>43</v>
      </c>
      <c r="G2257">
        <v>338</v>
      </c>
      <c r="H2257">
        <v>1</v>
      </c>
      <c r="I2257">
        <v>440</v>
      </c>
      <c r="J2257" t="s">
        <v>213</v>
      </c>
      <c r="K2257" t="s">
        <v>3926</v>
      </c>
      <c r="L2257">
        <v>20</v>
      </c>
      <c r="M2257" t="s">
        <v>30</v>
      </c>
      <c r="N2257" t="s">
        <v>173</v>
      </c>
      <c r="O2257">
        <v>710</v>
      </c>
      <c r="P2257" t="s">
        <v>394</v>
      </c>
      <c r="S2257" t="s">
        <v>40</v>
      </c>
      <c r="T2257" t="s">
        <v>41</v>
      </c>
      <c r="U2257">
        <v>440</v>
      </c>
      <c r="Y2257" t="s">
        <v>3927</v>
      </c>
      <c r="AA2257">
        <v>34.0274</v>
      </c>
      <c r="AB2257">
        <v>-118.285</v>
      </c>
      <c r="AC2257">
        <f t="shared" si="35"/>
        <v>0</v>
      </c>
    </row>
    <row r="2258" spans="1:29" x14ac:dyDescent="0.35">
      <c r="A2258">
        <v>200709488</v>
      </c>
      <c r="B2258" s="1">
        <v>43972</v>
      </c>
      <c r="C2258" s="1">
        <v>43972</v>
      </c>
      <c r="D2258">
        <v>545</v>
      </c>
      <c r="E2258">
        <v>7</v>
      </c>
      <c r="F2258" t="s">
        <v>28</v>
      </c>
      <c r="G2258">
        <v>745</v>
      </c>
      <c r="H2258">
        <v>2</v>
      </c>
      <c r="I2258">
        <v>626</v>
      </c>
      <c r="J2258" t="s">
        <v>141</v>
      </c>
      <c r="K2258" t="s">
        <v>3928</v>
      </c>
      <c r="L2258">
        <v>76</v>
      </c>
      <c r="M2258" t="s">
        <v>94</v>
      </c>
      <c r="N2258" t="s">
        <v>163</v>
      </c>
      <c r="O2258">
        <v>502</v>
      </c>
      <c r="P2258" t="s">
        <v>47</v>
      </c>
      <c r="Q2258">
        <v>400</v>
      </c>
      <c r="R2258" t="s">
        <v>143</v>
      </c>
      <c r="S2258" t="s">
        <v>84</v>
      </c>
      <c r="T2258" t="s">
        <v>85</v>
      </c>
      <c r="U2258">
        <v>626</v>
      </c>
      <c r="Y2258" t="s">
        <v>3929</v>
      </c>
      <c r="AA2258">
        <v>34.0548</v>
      </c>
      <c r="AB2258">
        <v>-118.3477</v>
      </c>
      <c r="AC2258">
        <f t="shared" si="35"/>
        <v>0</v>
      </c>
    </row>
    <row r="2259" spans="1:29" x14ac:dyDescent="0.35">
      <c r="A2259">
        <v>200514577</v>
      </c>
      <c r="B2259" s="1">
        <v>44101</v>
      </c>
      <c r="C2259" s="1">
        <v>44100</v>
      </c>
      <c r="D2259">
        <v>30</v>
      </c>
      <c r="E2259">
        <v>5</v>
      </c>
      <c r="F2259" t="s">
        <v>98</v>
      </c>
      <c r="G2259">
        <v>564</v>
      </c>
      <c r="H2259">
        <v>2</v>
      </c>
      <c r="I2259">
        <v>740</v>
      </c>
      <c r="J2259" t="s">
        <v>224</v>
      </c>
      <c r="K2259">
        <v>329</v>
      </c>
      <c r="L2259">
        <v>21</v>
      </c>
      <c r="M2259" t="s">
        <v>30</v>
      </c>
      <c r="N2259" t="s">
        <v>95</v>
      </c>
      <c r="O2259">
        <v>122</v>
      </c>
      <c r="P2259" t="s">
        <v>275</v>
      </c>
      <c r="S2259" t="s">
        <v>40</v>
      </c>
      <c r="T2259" t="s">
        <v>41</v>
      </c>
      <c r="U2259">
        <v>740</v>
      </c>
      <c r="Y2259" t="s">
        <v>3930</v>
      </c>
      <c r="AA2259">
        <v>33.737900000000003</v>
      </c>
      <c r="AB2259">
        <v>-118.2814</v>
      </c>
      <c r="AC2259">
        <f t="shared" si="35"/>
        <v>0</v>
      </c>
    </row>
    <row r="2260" spans="1:29" x14ac:dyDescent="0.35">
      <c r="A2260">
        <v>200105714</v>
      </c>
      <c r="B2260" s="1">
        <v>43856</v>
      </c>
      <c r="C2260" s="1">
        <v>43855</v>
      </c>
      <c r="D2260">
        <v>900</v>
      </c>
      <c r="E2260">
        <v>1</v>
      </c>
      <c r="F2260" t="s">
        <v>36</v>
      </c>
      <c r="G2260">
        <v>101</v>
      </c>
      <c r="H2260">
        <v>2</v>
      </c>
      <c r="I2260">
        <v>740</v>
      </c>
      <c r="J2260" t="s">
        <v>224</v>
      </c>
      <c r="K2260" t="s">
        <v>2064</v>
      </c>
      <c r="L2260">
        <v>19</v>
      </c>
      <c r="M2260" t="s">
        <v>30</v>
      </c>
      <c r="N2260" t="s">
        <v>73</v>
      </c>
      <c r="O2260">
        <v>122</v>
      </c>
      <c r="P2260" t="s">
        <v>275</v>
      </c>
      <c r="S2260" t="s">
        <v>40</v>
      </c>
      <c r="T2260" t="s">
        <v>41</v>
      </c>
      <c r="U2260">
        <v>740</v>
      </c>
      <c r="Y2260" t="s">
        <v>3931</v>
      </c>
      <c r="AA2260">
        <v>34.069299999999998</v>
      </c>
      <c r="AB2260">
        <v>-118.2488</v>
      </c>
      <c r="AC2260">
        <f t="shared" si="35"/>
        <v>0</v>
      </c>
    </row>
    <row r="2261" spans="1:29" x14ac:dyDescent="0.35">
      <c r="A2261">
        <v>200215195</v>
      </c>
      <c r="B2261" s="1">
        <v>44093</v>
      </c>
      <c r="C2261" s="1">
        <v>44093</v>
      </c>
      <c r="D2261">
        <v>345</v>
      </c>
      <c r="E2261">
        <v>2</v>
      </c>
      <c r="F2261" t="s">
        <v>56</v>
      </c>
      <c r="G2261">
        <v>245</v>
      </c>
      <c r="H2261">
        <v>1</v>
      </c>
      <c r="I2261">
        <v>220</v>
      </c>
      <c r="J2261" t="s">
        <v>919</v>
      </c>
      <c r="K2261" t="s">
        <v>3932</v>
      </c>
      <c r="L2261">
        <v>28</v>
      </c>
      <c r="M2261" t="s">
        <v>30</v>
      </c>
      <c r="N2261" t="s">
        <v>163</v>
      </c>
      <c r="O2261">
        <v>109</v>
      </c>
      <c r="P2261" t="s">
        <v>1043</v>
      </c>
      <c r="Q2261">
        <v>200</v>
      </c>
      <c r="R2261" t="s">
        <v>663</v>
      </c>
      <c r="S2261" t="s">
        <v>33</v>
      </c>
      <c r="T2261" t="s">
        <v>34</v>
      </c>
      <c r="U2261">
        <v>220</v>
      </c>
      <c r="Y2261" t="s">
        <v>2395</v>
      </c>
      <c r="AA2261">
        <v>34.060099999999998</v>
      </c>
      <c r="AB2261">
        <v>-118.2761</v>
      </c>
      <c r="AC2261">
        <f t="shared" si="35"/>
        <v>1</v>
      </c>
    </row>
    <row r="2262" spans="1:29" x14ac:dyDescent="0.35">
      <c r="A2262">
        <v>200518412</v>
      </c>
      <c r="B2262" s="1">
        <v>44196</v>
      </c>
      <c r="C2262" s="1">
        <v>44196</v>
      </c>
      <c r="D2262">
        <v>900</v>
      </c>
      <c r="E2262">
        <v>5</v>
      </c>
      <c r="F2262" t="s">
        <v>98</v>
      </c>
      <c r="G2262">
        <v>587</v>
      </c>
      <c r="H2262">
        <v>2</v>
      </c>
      <c r="I2262">
        <v>740</v>
      </c>
      <c r="J2262" t="s">
        <v>224</v>
      </c>
      <c r="K2262">
        <v>329</v>
      </c>
      <c r="L2262">
        <v>0</v>
      </c>
      <c r="M2262" t="s">
        <v>46</v>
      </c>
      <c r="N2262" t="s">
        <v>46</v>
      </c>
      <c r="O2262">
        <v>210</v>
      </c>
      <c r="P2262" t="s">
        <v>183</v>
      </c>
      <c r="S2262" t="s">
        <v>40</v>
      </c>
      <c r="T2262" t="s">
        <v>41</v>
      </c>
      <c r="U2262">
        <v>740</v>
      </c>
      <c r="Y2262" t="s">
        <v>3933</v>
      </c>
      <c r="AA2262">
        <v>33.7136</v>
      </c>
      <c r="AB2262">
        <v>-118.29040000000001</v>
      </c>
      <c r="AC2262">
        <f t="shared" si="35"/>
        <v>0</v>
      </c>
    </row>
    <row r="2263" spans="1:29" x14ac:dyDescent="0.35">
      <c r="A2263">
        <v>200518210</v>
      </c>
      <c r="B2263" s="1">
        <v>44190</v>
      </c>
      <c r="C2263" s="1">
        <v>44185</v>
      </c>
      <c r="D2263">
        <v>750</v>
      </c>
      <c r="E2263">
        <v>5</v>
      </c>
      <c r="F2263" t="s">
        <v>98</v>
      </c>
      <c r="G2263">
        <v>567</v>
      </c>
      <c r="H2263">
        <v>2</v>
      </c>
      <c r="I2263">
        <v>626</v>
      </c>
      <c r="J2263" t="s">
        <v>141</v>
      </c>
      <c r="K2263" t="s">
        <v>3934</v>
      </c>
      <c r="L2263">
        <v>27</v>
      </c>
      <c r="M2263" t="s">
        <v>94</v>
      </c>
      <c r="N2263" t="s">
        <v>95</v>
      </c>
      <c r="O2263">
        <v>502</v>
      </c>
      <c r="P2263" t="s">
        <v>47</v>
      </c>
      <c r="Q2263">
        <v>400</v>
      </c>
      <c r="R2263" t="s">
        <v>143</v>
      </c>
      <c r="S2263" t="s">
        <v>40</v>
      </c>
      <c r="T2263" t="s">
        <v>41</v>
      </c>
      <c r="U2263">
        <v>626</v>
      </c>
      <c r="Y2263" t="s">
        <v>3935</v>
      </c>
      <c r="AA2263">
        <v>33.725099999999998</v>
      </c>
      <c r="AB2263">
        <v>-118.28579999999999</v>
      </c>
      <c r="AC2263">
        <f t="shared" si="35"/>
        <v>0</v>
      </c>
    </row>
    <row r="2264" spans="1:29" x14ac:dyDescent="0.35">
      <c r="A2264">
        <v>200400728</v>
      </c>
      <c r="B2264" s="1">
        <v>43932</v>
      </c>
      <c r="C2264" s="1">
        <v>43930</v>
      </c>
      <c r="D2264">
        <v>2000</v>
      </c>
      <c r="E2264">
        <v>4</v>
      </c>
      <c r="F2264" t="s">
        <v>54</v>
      </c>
      <c r="G2264">
        <v>404</v>
      </c>
      <c r="H2264">
        <v>2</v>
      </c>
      <c r="I2264">
        <v>626</v>
      </c>
      <c r="J2264" t="s">
        <v>141</v>
      </c>
      <c r="K2264" t="s">
        <v>3936</v>
      </c>
      <c r="L2264">
        <v>44</v>
      </c>
      <c r="M2264" t="s">
        <v>94</v>
      </c>
      <c r="N2264" t="s">
        <v>95</v>
      </c>
      <c r="O2264">
        <v>502</v>
      </c>
      <c r="P2264" t="s">
        <v>47</v>
      </c>
      <c r="Q2264">
        <v>400</v>
      </c>
      <c r="R2264" t="s">
        <v>143</v>
      </c>
      <c r="S2264" t="s">
        <v>84</v>
      </c>
      <c r="T2264" t="s">
        <v>85</v>
      </c>
      <c r="U2264">
        <v>626</v>
      </c>
      <c r="Y2264" t="s">
        <v>1913</v>
      </c>
      <c r="AA2264">
        <v>34.106699999999996</v>
      </c>
      <c r="AB2264">
        <v>-118.1835</v>
      </c>
      <c r="AC2264">
        <f t="shared" si="35"/>
        <v>0</v>
      </c>
    </row>
    <row r="2265" spans="1:29" x14ac:dyDescent="0.35">
      <c r="A2265">
        <v>200818014</v>
      </c>
      <c r="B2265" s="1">
        <v>44194</v>
      </c>
      <c r="C2265" s="1">
        <v>44192</v>
      </c>
      <c r="D2265">
        <v>2000</v>
      </c>
      <c r="E2265">
        <v>8</v>
      </c>
      <c r="F2265" t="s">
        <v>109</v>
      </c>
      <c r="G2265">
        <v>824</v>
      </c>
      <c r="H2265">
        <v>1</v>
      </c>
      <c r="I2265">
        <v>330</v>
      </c>
      <c r="J2265" t="s">
        <v>37</v>
      </c>
      <c r="K2265" t="s">
        <v>3937</v>
      </c>
      <c r="L2265">
        <v>45</v>
      </c>
      <c r="M2265" t="s">
        <v>30</v>
      </c>
      <c r="N2265" t="s">
        <v>73</v>
      </c>
      <c r="O2265">
        <v>101</v>
      </c>
      <c r="P2265" t="s">
        <v>32</v>
      </c>
      <c r="S2265" t="s">
        <v>40</v>
      </c>
      <c r="T2265" t="s">
        <v>41</v>
      </c>
      <c r="U2265">
        <v>330</v>
      </c>
      <c r="Y2265" t="s">
        <v>3938</v>
      </c>
      <c r="AA2265">
        <v>34.028300000000002</v>
      </c>
      <c r="AB2265">
        <v>-118.51649999999999</v>
      </c>
      <c r="AC2265">
        <f t="shared" si="35"/>
        <v>0</v>
      </c>
    </row>
    <row r="2266" spans="1:29" x14ac:dyDescent="0.35">
      <c r="A2266">
        <v>200106806</v>
      </c>
      <c r="B2266" s="1">
        <v>43871</v>
      </c>
      <c r="C2266" s="1">
        <v>43871</v>
      </c>
      <c r="D2266">
        <v>1155</v>
      </c>
      <c r="E2266">
        <v>1</v>
      </c>
      <c r="F2266" t="s">
        <v>36</v>
      </c>
      <c r="G2266">
        <v>152</v>
      </c>
      <c r="H2266">
        <v>2</v>
      </c>
      <c r="I2266">
        <v>900</v>
      </c>
      <c r="J2266" t="s">
        <v>197</v>
      </c>
      <c r="K2266" t="s">
        <v>3939</v>
      </c>
      <c r="L2266">
        <v>0</v>
      </c>
      <c r="M2266" t="s">
        <v>46</v>
      </c>
      <c r="N2266" t="s">
        <v>46</v>
      </c>
      <c r="O2266">
        <v>252</v>
      </c>
      <c r="P2266" t="s">
        <v>783</v>
      </c>
      <c r="S2266" t="s">
        <v>40</v>
      </c>
      <c r="T2266" t="s">
        <v>41</v>
      </c>
      <c r="U2266">
        <v>900</v>
      </c>
      <c r="V2266">
        <v>998</v>
      </c>
      <c r="Y2266" t="s">
        <v>3940</v>
      </c>
      <c r="AA2266">
        <v>34.048099999999998</v>
      </c>
      <c r="AB2266">
        <v>-118.2542</v>
      </c>
      <c r="AC2266">
        <f t="shared" si="35"/>
        <v>0</v>
      </c>
    </row>
    <row r="2267" spans="1:29" x14ac:dyDescent="0.35">
      <c r="A2267">
        <v>200318783</v>
      </c>
      <c r="B2267" s="1">
        <v>44116</v>
      </c>
      <c r="C2267" s="1">
        <v>44116</v>
      </c>
      <c r="D2267">
        <v>2000</v>
      </c>
      <c r="E2267">
        <v>3</v>
      </c>
      <c r="F2267" t="s">
        <v>43</v>
      </c>
      <c r="G2267">
        <v>314</v>
      </c>
      <c r="H2267">
        <v>1</v>
      </c>
      <c r="I2267">
        <v>121</v>
      </c>
      <c r="J2267" t="s">
        <v>227</v>
      </c>
      <c r="K2267" t="s">
        <v>3941</v>
      </c>
      <c r="L2267">
        <v>35</v>
      </c>
      <c r="M2267" t="s">
        <v>94</v>
      </c>
      <c r="N2267" t="s">
        <v>95</v>
      </c>
      <c r="O2267">
        <v>501</v>
      </c>
      <c r="P2267" t="s">
        <v>164</v>
      </c>
      <c r="Q2267">
        <v>400</v>
      </c>
      <c r="R2267" t="s">
        <v>143</v>
      </c>
      <c r="S2267" t="s">
        <v>40</v>
      </c>
      <c r="T2267" t="s">
        <v>41</v>
      </c>
      <c r="U2267">
        <v>121</v>
      </c>
      <c r="Y2267" t="s">
        <v>3942</v>
      </c>
      <c r="AA2267">
        <v>34.0306</v>
      </c>
      <c r="AB2267">
        <v>-118.32810000000001</v>
      </c>
      <c r="AC2267">
        <f t="shared" si="35"/>
        <v>0</v>
      </c>
    </row>
    <row r="2268" spans="1:29" x14ac:dyDescent="0.35">
      <c r="A2268">
        <v>201212033</v>
      </c>
      <c r="B2268" s="1">
        <v>43953</v>
      </c>
      <c r="C2268" s="1">
        <v>43953</v>
      </c>
      <c r="D2268">
        <v>1840</v>
      </c>
      <c r="E2268">
        <v>12</v>
      </c>
      <c r="F2268" t="s">
        <v>68</v>
      </c>
      <c r="G2268">
        <v>1273</v>
      </c>
      <c r="H2268">
        <v>1</v>
      </c>
      <c r="I2268">
        <v>230</v>
      </c>
      <c r="J2268" t="s">
        <v>161</v>
      </c>
      <c r="K2268" t="s">
        <v>3943</v>
      </c>
      <c r="L2268">
        <v>41</v>
      </c>
      <c r="M2268" t="s">
        <v>30</v>
      </c>
      <c r="N2268" t="s">
        <v>73</v>
      </c>
      <c r="O2268">
        <v>109</v>
      </c>
      <c r="P2268" t="s">
        <v>1043</v>
      </c>
      <c r="Q2268">
        <v>500</v>
      </c>
      <c r="R2268" t="s">
        <v>184</v>
      </c>
      <c r="S2268" t="s">
        <v>84</v>
      </c>
      <c r="T2268" t="s">
        <v>85</v>
      </c>
      <c r="U2268">
        <v>230</v>
      </c>
      <c r="V2268">
        <v>998</v>
      </c>
      <c r="Y2268" t="s">
        <v>3944</v>
      </c>
      <c r="AA2268">
        <v>33.959099999999999</v>
      </c>
      <c r="AB2268">
        <v>-118.3112</v>
      </c>
      <c r="AC2268">
        <f t="shared" si="35"/>
        <v>0</v>
      </c>
    </row>
    <row r="2269" spans="1:29" x14ac:dyDescent="0.35">
      <c r="A2269">
        <v>200407878</v>
      </c>
      <c r="B2269" s="1">
        <v>43937</v>
      </c>
      <c r="C2269" s="1">
        <v>43937</v>
      </c>
      <c r="D2269">
        <v>1152</v>
      </c>
      <c r="E2269">
        <v>4</v>
      </c>
      <c r="F2269" t="s">
        <v>54</v>
      </c>
      <c r="G2269">
        <v>499</v>
      </c>
      <c r="H2269">
        <v>1</v>
      </c>
      <c r="I2269">
        <v>510</v>
      </c>
      <c r="J2269" t="s">
        <v>29</v>
      </c>
      <c r="L2269">
        <v>0</v>
      </c>
      <c r="O2269">
        <v>101</v>
      </c>
      <c r="P2269" t="s">
        <v>32</v>
      </c>
      <c r="S2269" t="s">
        <v>40</v>
      </c>
      <c r="T2269" t="s">
        <v>41</v>
      </c>
      <c r="U2269">
        <v>510</v>
      </c>
      <c r="Y2269" t="s">
        <v>3945</v>
      </c>
      <c r="AA2269">
        <v>34.017299999999999</v>
      </c>
      <c r="AB2269">
        <v>-118.20099999999999</v>
      </c>
      <c r="AC2269">
        <f t="shared" si="35"/>
        <v>0</v>
      </c>
    </row>
    <row r="2270" spans="1:29" x14ac:dyDescent="0.35">
      <c r="A2270">
        <v>200400922</v>
      </c>
      <c r="B2270" s="1">
        <v>44031</v>
      </c>
      <c r="C2270" s="1">
        <v>44030</v>
      </c>
      <c r="D2270">
        <v>2035</v>
      </c>
      <c r="E2270">
        <v>4</v>
      </c>
      <c r="F2270" t="s">
        <v>54</v>
      </c>
      <c r="G2270">
        <v>417</v>
      </c>
      <c r="H2270">
        <v>2</v>
      </c>
      <c r="I2270">
        <v>902</v>
      </c>
      <c r="J2270" t="s">
        <v>3946</v>
      </c>
      <c r="K2270" t="s">
        <v>3947</v>
      </c>
      <c r="L2270">
        <v>42</v>
      </c>
      <c r="M2270" t="s">
        <v>94</v>
      </c>
      <c r="N2270" t="s">
        <v>95</v>
      </c>
      <c r="O2270">
        <v>504</v>
      </c>
      <c r="P2270" t="s">
        <v>673</v>
      </c>
      <c r="S2270" t="s">
        <v>40</v>
      </c>
      <c r="T2270" t="s">
        <v>41</v>
      </c>
      <c r="U2270">
        <v>902</v>
      </c>
      <c r="V2270">
        <v>998</v>
      </c>
      <c r="Y2270" t="s">
        <v>3948</v>
      </c>
      <c r="AA2270">
        <v>34.074800000000003</v>
      </c>
      <c r="AB2270">
        <v>-118.1994</v>
      </c>
      <c r="AC2270">
        <f t="shared" si="35"/>
        <v>0</v>
      </c>
    </row>
    <row r="2271" spans="1:29" x14ac:dyDescent="0.35">
      <c r="A2271">
        <v>200509997</v>
      </c>
      <c r="B2271" s="1">
        <v>43978</v>
      </c>
      <c r="C2271" s="1">
        <v>43978</v>
      </c>
      <c r="D2271">
        <v>745</v>
      </c>
      <c r="E2271">
        <v>5</v>
      </c>
      <c r="F2271" t="s">
        <v>98</v>
      </c>
      <c r="G2271">
        <v>541</v>
      </c>
      <c r="H2271">
        <v>1</v>
      </c>
      <c r="I2271">
        <v>510</v>
      </c>
      <c r="J2271" t="s">
        <v>29</v>
      </c>
      <c r="L2271">
        <v>0</v>
      </c>
      <c r="O2271">
        <v>101</v>
      </c>
      <c r="P2271" t="s">
        <v>32</v>
      </c>
      <c r="S2271" t="s">
        <v>40</v>
      </c>
      <c r="T2271" t="s">
        <v>41</v>
      </c>
      <c r="U2271">
        <v>510</v>
      </c>
      <c r="Y2271" t="s">
        <v>3949</v>
      </c>
      <c r="AA2271">
        <v>33.753700000000002</v>
      </c>
      <c r="AB2271">
        <v>-118.309</v>
      </c>
      <c r="AC2271">
        <f t="shared" si="35"/>
        <v>0</v>
      </c>
    </row>
    <row r="2272" spans="1:29" x14ac:dyDescent="0.35">
      <c r="A2272">
        <v>201300813</v>
      </c>
      <c r="B2272" s="1">
        <v>44016</v>
      </c>
      <c r="C2272" s="1">
        <v>44014</v>
      </c>
      <c r="D2272">
        <v>2200</v>
      </c>
      <c r="E2272">
        <v>13</v>
      </c>
      <c r="F2272" t="s">
        <v>62</v>
      </c>
      <c r="G2272">
        <v>1367</v>
      </c>
      <c r="H2272">
        <v>1</v>
      </c>
      <c r="I2272">
        <v>210</v>
      </c>
      <c r="J2272" t="s">
        <v>149</v>
      </c>
      <c r="K2272" t="s">
        <v>3950</v>
      </c>
      <c r="L2272">
        <v>18</v>
      </c>
      <c r="M2272" t="s">
        <v>30</v>
      </c>
      <c r="N2272" t="s">
        <v>95</v>
      </c>
      <c r="O2272">
        <v>102</v>
      </c>
      <c r="P2272" t="s">
        <v>186</v>
      </c>
      <c r="Q2272">
        <v>109</v>
      </c>
      <c r="R2272" t="s">
        <v>265</v>
      </c>
      <c r="S2272" t="s">
        <v>40</v>
      </c>
      <c r="T2272" t="s">
        <v>41</v>
      </c>
      <c r="U2272">
        <v>210</v>
      </c>
      <c r="Y2272" t="s">
        <v>3951</v>
      </c>
      <c r="AA2272">
        <v>33.999299999999998</v>
      </c>
      <c r="AB2272">
        <v>-118.2432</v>
      </c>
      <c r="AC2272">
        <f t="shared" si="35"/>
        <v>0</v>
      </c>
    </row>
    <row r="2273" spans="1:29" x14ac:dyDescent="0.35">
      <c r="A2273">
        <v>200911493</v>
      </c>
      <c r="B2273" s="1">
        <v>44006</v>
      </c>
      <c r="C2273" s="1">
        <v>44004</v>
      </c>
      <c r="D2273">
        <v>1800</v>
      </c>
      <c r="E2273">
        <v>9</v>
      </c>
      <c r="F2273" t="s">
        <v>49</v>
      </c>
      <c r="G2273">
        <v>952</v>
      </c>
      <c r="H2273">
        <v>1</v>
      </c>
      <c r="I2273">
        <v>330</v>
      </c>
      <c r="J2273" t="s">
        <v>37</v>
      </c>
      <c r="K2273" t="s">
        <v>3952</v>
      </c>
      <c r="L2273">
        <v>50</v>
      </c>
      <c r="M2273" t="s">
        <v>30</v>
      </c>
      <c r="N2273" t="s">
        <v>31</v>
      </c>
      <c r="O2273">
        <v>123</v>
      </c>
      <c r="P2273" t="s">
        <v>290</v>
      </c>
      <c r="S2273" t="s">
        <v>40</v>
      </c>
      <c r="T2273" t="s">
        <v>41</v>
      </c>
      <c r="U2273">
        <v>330</v>
      </c>
      <c r="Y2273" t="s">
        <v>3953</v>
      </c>
      <c r="AA2273">
        <v>34.1721</v>
      </c>
      <c r="AB2273">
        <v>-118.46250000000001</v>
      </c>
      <c r="AC2273">
        <f t="shared" si="35"/>
        <v>0</v>
      </c>
    </row>
    <row r="2274" spans="1:29" x14ac:dyDescent="0.35">
      <c r="A2274">
        <v>200311918</v>
      </c>
      <c r="B2274" s="1">
        <v>43977</v>
      </c>
      <c r="C2274" s="1">
        <v>43977</v>
      </c>
      <c r="D2274">
        <v>1230</v>
      </c>
      <c r="E2274">
        <v>3</v>
      </c>
      <c r="F2274" t="s">
        <v>43</v>
      </c>
      <c r="G2274">
        <v>363</v>
      </c>
      <c r="H2274">
        <v>1</v>
      </c>
      <c r="I2274">
        <v>440</v>
      </c>
      <c r="J2274" t="s">
        <v>213</v>
      </c>
      <c r="K2274" t="s">
        <v>3954</v>
      </c>
      <c r="L2274">
        <v>29</v>
      </c>
      <c r="M2274" t="s">
        <v>30</v>
      </c>
      <c r="N2274" t="s">
        <v>163</v>
      </c>
      <c r="O2274">
        <v>502</v>
      </c>
      <c r="P2274" t="s">
        <v>47</v>
      </c>
      <c r="Q2274">
        <v>400</v>
      </c>
      <c r="R2274" t="s">
        <v>143</v>
      </c>
      <c r="S2274" t="s">
        <v>84</v>
      </c>
      <c r="T2274" t="s">
        <v>85</v>
      </c>
      <c r="U2274">
        <v>440</v>
      </c>
      <c r="V2274">
        <v>626</v>
      </c>
      <c r="Y2274" t="s">
        <v>3955</v>
      </c>
      <c r="AA2274">
        <v>34.014899999999997</v>
      </c>
      <c r="AB2274">
        <v>-118.3436</v>
      </c>
      <c r="AC2274">
        <f t="shared" si="35"/>
        <v>0</v>
      </c>
    </row>
    <row r="2275" spans="1:29" x14ac:dyDescent="0.35">
      <c r="A2275">
        <v>200712364</v>
      </c>
      <c r="B2275" s="1">
        <v>44047</v>
      </c>
      <c r="C2275" s="1">
        <v>44046</v>
      </c>
      <c r="D2275">
        <v>1030</v>
      </c>
      <c r="E2275">
        <v>7</v>
      </c>
      <c r="F2275" t="s">
        <v>28</v>
      </c>
      <c r="G2275">
        <v>765</v>
      </c>
      <c r="H2275">
        <v>2</v>
      </c>
      <c r="I2275">
        <v>623</v>
      </c>
      <c r="J2275" t="s">
        <v>465</v>
      </c>
      <c r="K2275" t="s">
        <v>3956</v>
      </c>
      <c r="L2275">
        <v>19</v>
      </c>
      <c r="M2275" t="s">
        <v>30</v>
      </c>
      <c r="N2275" t="s">
        <v>95</v>
      </c>
      <c r="O2275">
        <v>243</v>
      </c>
      <c r="P2275" t="s">
        <v>1414</v>
      </c>
      <c r="Q2275">
        <v>511</v>
      </c>
      <c r="R2275" t="s">
        <v>151</v>
      </c>
      <c r="S2275" t="s">
        <v>33</v>
      </c>
      <c r="T2275" t="s">
        <v>34</v>
      </c>
      <c r="U2275">
        <v>623</v>
      </c>
      <c r="Y2275" t="s">
        <v>308</v>
      </c>
      <c r="Z2275" t="s">
        <v>3957</v>
      </c>
      <c r="AA2275">
        <v>34.0486</v>
      </c>
      <c r="AB2275">
        <v>-118.3347</v>
      </c>
      <c r="AC2275">
        <f t="shared" si="35"/>
        <v>1</v>
      </c>
    </row>
    <row r="2276" spans="1:29" x14ac:dyDescent="0.35">
      <c r="A2276">
        <v>200619636</v>
      </c>
      <c r="B2276" s="1">
        <v>44189</v>
      </c>
      <c r="C2276" s="1">
        <v>44159</v>
      </c>
      <c r="D2276">
        <v>1000</v>
      </c>
      <c r="E2276">
        <v>6</v>
      </c>
      <c r="F2276" t="s">
        <v>91</v>
      </c>
      <c r="G2276">
        <v>663</v>
      </c>
      <c r="H2276">
        <v>1</v>
      </c>
      <c r="I2276">
        <v>510</v>
      </c>
      <c r="J2276" t="s">
        <v>29</v>
      </c>
      <c r="L2276">
        <v>0</v>
      </c>
      <c r="O2276">
        <v>101</v>
      </c>
      <c r="P2276" t="s">
        <v>32</v>
      </c>
      <c r="S2276" t="s">
        <v>40</v>
      </c>
      <c r="T2276" t="s">
        <v>41</v>
      </c>
      <c r="U2276">
        <v>510</v>
      </c>
      <c r="Y2276" t="s">
        <v>3958</v>
      </c>
      <c r="AA2276">
        <v>34.090699999999998</v>
      </c>
      <c r="AB2276">
        <v>-118.3428</v>
      </c>
      <c r="AC2276">
        <f t="shared" si="35"/>
        <v>0</v>
      </c>
    </row>
    <row r="2277" spans="1:29" x14ac:dyDescent="0.35">
      <c r="A2277">
        <v>200810312</v>
      </c>
      <c r="B2277" s="1">
        <v>43988</v>
      </c>
      <c r="C2277" s="1">
        <v>43988</v>
      </c>
      <c r="D2277">
        <v>1545</v>
      </c>
      <c r="E2277">
        <v>8</v>
      </c>
      <c r="F2277" t="s">
        <v>109</v>
      </c>
      <c r="G2277">
        <v>805</v>
      </c>
      <c r="H2277">
        <v>2</v>
      </c>
      <c r="I2277">
        <v>901</v>
      </c>
      <c r="J2277" t="s">
        <v>210</v>
      </c>
      <c r="K2277" t="s">
        <v>3959</v>
      </c>
      <c r="L2277">
        <v>42</v>
      </c>
      <c r="M2277" t="s">
        <v>94</v>
      </c>
      <c r="N2277" t="s">
        <v>73</v>
      </c>
      <c r="O2277">
        <v>501</v>
      </c>
      <c r="P2277" t="s">
        <v>164</v>
      </c>
      <c r="S2277" t="s">
        <v>33</v>
      </c>
      <c r="T2277" t="s">
        <v>34</v>
      </c>
      <c r="U2277">
        <v>901</v>
      </c>
      <c r="Y2277" t="s">
        <v>3960</v>
      </c>
      <c r="AA2277">
        <v>34.107500000000002</v>
      </c>
      <c r="AB2277">
        <v>-118.47620000000001</v>
      </c>
      <c r="AC2277">
        <f t="shared" si="35"/>
        <v>1</v>
      </c>
    </row>
    <row r="2278" spans="1:29" x14ac:dyDescent="0.35">
      <c r="A2278">
        <v>200110131</v>
      </c>
      <c r="B2278" s="1">
        <v>43927</v>
      </c>
      <c r="C2278" s="1">
        <v>43927</v>
      </c>
      <c r="D2278">
        <v>1330</v>
      </c>
      <c r="E2278">
        <v>1</v>
      </c>
      <c r="F2278" t="s">
        <v>36</v>
      </c>
      <c r="G2278">
        <v>182</v>
      </c>
      <c r="H2278">
        <v>2</v>
      </c>
      <c r="I2278">
        <v>624</v>
      </c>
      <c r="J2278" t="s">
        <v>171</v>
      </c>
      <c r="K2278" t="s">
        <v>3961</v>
      </c>
      <c r="L2278">
        <v>49</v>
      </c>
      <c r="M2278" t="s">
        <v>30</v>
      </c>
      <c r="N2278" t="s">
        <v>1145</v>
      </c>
      <c r="O2278">
        <v>102</v>
      </c>
      <c r="P2278" t="s">
        <v>186</v>
      </c>
      <c r="Q2278">
        <v>500</v>
      </c>
      <c r="R2278" t="s">
        <v>184</v>
      </c>
      <c r="S2278" t="s">
        <v>40</v>
      </c>
      <c r="T2278" t="s">
        <v>41</v>
      </c>
      <c r="U2278">
        <v>624</v>
      </c>
      <c r="Y2278" t="s">
        <v>1674</v>
      </c>
      <c r="Z2278" t="s">
        <v>2163</v>
      </c>
      <c r="AA2278">
        <v>34.042999999999999</v>
      </c>
      <c r="AB2278">
        <v>-118.2606</v>
      </c>
      <c r="AC2278">
        <f t="shared" si="35"/>
        <v>0</v>
      </c>
    </row>
    <row r="2279" spans="1:29" x14ac:dyDescent="0.35">
      <c r="A2279">
        <v>200415405</v>
      </c>
      <c r="B2279" s="1">
        <v>44165</v>
      </c>
      <c r="C2279" s="1">
        <v>44163</v>
      </c>
      <c r="D2279">
        <v>1200</v>
      </c>
      <c r="E2279">
        <v>4</v>
      </c>
      <c r="F2279" t="s">
        <v>54</v>
      </c>
      <c r="G2279">
        <v>407</v>
      </c>
      <c r="H2279">
        <v>1</v>
      </c>
      <c r="I2279">
        <v>510</v>
      </c>
      <c r="J2279" t="s">
        <v>29</v>
      </c>
      <c r="L2279">
        <v>0</v>
      </c>
      <c r="O2279">
        <v>101</v>
      </c>
      <c r="P2279" t="s">
        <v>32</v>
      </c>
      <c r="S2279" t="s">
        <v>40</v>
      </c>
      <c r="T2279" t="s">
        <v>41</v>
      </c>
      <c r="U2279">
        <v>510</v>
      </c>
      <c r="Y2279" t="s">
        <v>3962</v>
      </c>
      <c r="AA2279">
        <v>34.091000000000001</v>
      </c>
      <c r="AB2279">
        <v>-118.18819999999999</v>
      </c>
      <c r="AC2279">
        <f t="shared" si="35"/>
        <v>0</v>
      </c>
    </row>
    <row r="2280" spans="1:29" x14ac:dyDescent="0.35">
      <c r="A2280">
        <v>200316320</v>
      </c>
      <c r="B2280" s="1">
        <v>44068</v>
      </c>
      <c r="C2280" s="1">
        <v>44064</v>
      </c>
      <c r="D2280">
        <v>700</v>
      </c>
      <c r="E2280">
        <v>3</v>
      </c>
      <c r="F2280" t="s">
        <v>43</v>
      </c>
      <c r="G2280">
        <v>333</v>
      </c>
      <c r="H2280">
        <v>1</v>
      </c>
      <c r="I2280">
        <v>522</v>
      </c>
      <c r="J2280" t="s">
        <v>500</v>
      </c>
      <c r="K2280" t="s">
        <v>3963</v>
      </c>
      <c r="L2280">
        <v>36</v>
      </c>
      <c r="M2280" t="s">
        <v>30</v>
      </c>
      <c r="N2280" t="s">
        <v>2547</v>
      </c>
      <c r="O2280">
        <v>119</v>
      </c>
      <c r="P2280" t="s">
        <v>333</v>
      </c>
      <c r="S2280" t="s">
        <v>40</v>
      </c>
      <c r="T2280" t="s">
        <v>41</v>
      </c>
      <c r="U2280">
        <v>522</v>
      </c>
      <c r="Y2280" t="s">
        <v>3964</v>
      </c>
      <c r="AA2280">
        <v>34.023499999999999</v>
      </c>
      <c r="AB2280">
        <v>-118.34</v>
      </c>
      <c r="AC2280">
        <f t="shared" si="35"/>
        <v>0</v>
      </c>
    </row>
    <row r="2281" spans="1:29" x14ac:dyDescent="0.35">
      <c r="A2281">
        <v>200113144</v>
      </c>
      <c r="B2281" s="1">
        <v>43991</v>
      </c>
      <c r="C2281" s="1">
        <v>43981</v>
      </c>
      <c r="D2281">
        <v>2230</v>
      </c>
      <c r="E2281">
        <v>1</v>
      </c>
      <c r="F2281" t="s">
        <v>36</v>
      </c>
      <c r="G2281">
        <v>134</v>
      </c>
      <c r="H2281">
        <v>1</v>
      </c>
      <c r="I2281">
        <v>231</v>
      </c>
      <c r="J2281" t="s">
        <v>1001</v>
      </c>
      <c r="K2281" t="s">
        <v>3965</v>
      </c>
      <c r="L2281">
        <v>30</v>
      </c>
      <c r="M2281" t="s">
        <v>30</v>
      </c>
      <c r="N2281" t="s">
        <v>46</v>
      </c>
      <c r="O2281">
        <v>101</v>
      </c>
      <c r="P2281" t="s">
        <v>32</v>
      </c>
      <c r="Q2281">
        <v>310</v>
      </c>
      <c r="R2281" t="s">
        <v>3966</v>
      </c>
      <c r="S2281" t="s">
        <v>40</v>
      </c>
      <c r="T2281" t="s">
        <v>41</v>
      </c>
      <c r="U2281">
        <v>231</v>
      </c>
      <c r="Y2281" t="s">
        <v>357</v>
      </c>
      <c r="Z2281" t="s">
        <v>136</v>
      </c>
      <c r="AA2281">
        <v>34.049500000000002</v>
      </c>
      <c r="AB2281">
        <v>-118.24939999999999</v>
      </c>
      <c r="AC2281">
        <f t="shared" si="35"/>
        <v>0</v>
      </c>
    </row>
    <row r="2282" spans="1:29" x14ac:dyDescent="0.35">
      <c r="A2282">
        <v>200605160</v>
      </c>
      <c r="B2282" s="1">
        <v>43857</v>
      </c>
      <c r="C2282" s="1">
        <v>43856</v>
      </c>
      <c r="D2282">
        <v>2000</v>
      </c>
      <c r="E2282">
        <v>6</v>
      </c>
      <c r="F2282" t="s">
        <v>91</v>
      </c>
      <c r="G2282">
        <v>646</v>
      </c>
      <c r="H2282">
        <v>1</v>
      </c>
      <c r="I2282">
        <v>330</v>
      </c>
      <c r="J2282" t="s">
        <v>37</v>
      </c>
      <c r="K2282" t="s">
        <v>3967</v>
      </c>
      <c r="L2282">
        <v>34</v>
      </c>
      <c r="M2282" t="s">
        <v>30</v>
      </c>
      <c r="N2282" t="s">
        <v>95</v>
      </c>
      <c r="O2282">
        <v>108</v>
      </c>
      <c r="P2282" t="s">
        <v>105</v>
      </c>
      <c r="S2282" t="s">
        <v>40</v>
      </c>
      <c r="T2282" t="s">
        <v>41</v>
      </c>
      <c r="U2282">
        <v>330</v>
      </c>
      <c r="Y2282" t="s">
        <v>3968</v>
      </c>
      <c r="Z2282" t="s">
        <v>1780</v>
      </c>
      <c r="AA2282">
        <v>34.099800000000002</v>
      </c>
      <c r="AB2282">
        <v>-118.331</v>
      </c>
      <c r="AC2282">
        <f t="shared" si="35"/>
        <v>0</v>
      </c>
    </row>
    <row r="2283" spans="1:29" x14ac:dyDescent="0.35">
      <c r="A2283">
        <v>200709093</v>
      </c>
      <c r="B2283" s="1">
        <v>43960</v>
      </c>
      <c r="C2283" s="1">
        <v>43960</v>
      </c>
      <c r="D2283">
        <v>2035</v>
      </c>
      <c r="E2283">
        <v>7</v>
      </c>
      <c r="F2283" t="s">
        <v>28</v>
      </c>
      <c r="G2283">
        <v>702</v>
      </c>
      <c r="H2283">
        <v>2</v>
      </c>
      <c r="I2283">
        <v>740</v>
      </c>
      <c r="J2283" t="s">
        <v>224</v>
      </c>
      <c r="K2283">
        <v>329</v>
      </c>
      <c r="L2283">
        <v>52</v>
      </c>
      <c r="M2283" t="s">
        <v>94</v>
      </c>
      <c r="N2283" t="s">
        <v>73</v>
      </c>
      <c r="O2283">
        <v>501</v>
      </c>
      <c r="P2283" t="s">
        <v>164</v>
      </c>
      <c r="S2283" t="s">
        <v>33</v>
      </c>
      <c r="T2283" t="s">
        <v>34</v>
      </c>
      <c r="U2283">
        <v>740</v>
      </c>
      <c r="Y2283" t="s">
        <v>3969</v>
      </c>
      <c r="AA2283">
        <v>34.085299999999997</v>
      </c>
      <c r="AB2283">
        <v>-118.35639999999999</v>
      </c>
      <c r="AC2283">
        <f t="shared" si="35"/>
        <v>1</v>
      </c>
    </row>
    <row r="2284" spans="1:29" x14ac:dyDescent="0.35">
      <c r="A2284">
        <v>200815685</v>
      </c>
      <c r="B2284" s="1">
        <v>44127</v>
      </c>
      <c r="C2284" s="1">
        <v>44127</v>
      </c>
      <c r="D2284">
        <v>1400</v>
      </c>
      <c r="E2284">
        <v>8</v>
      </c>
      <c r="F2284" t="s">
        <v>109</v>
      </c>
      <c r="G2284">
        <v>849</v>
      </c>
      <c r="H2284">
        <v>2</v>
      </c>
      <c r="I2284">
        <v>626</v>
      </c>
      <c r="J2284" t="s">
        <v>141</v>
      </c>
      <c r="K2284" t="s">
        <v>3970</v>
      </c>
      <c r="L2284">
        <v>34</v>
      </c>
      <c r="M2284" t="s">
        <v>30</v>
      </c>
      <c r="N2284" t="s">
        <v>73</v>
      </c>
      <c r="O2284">
        <v>502</v>
      </c>
      <c r="P2284" t="s">
        <v>47</v>
      </c>
      <c r="Q2284">
        <v>400</v>
      </c>
      <c r="R2284" t="s">
        <v>143</v>
      </c>
      <c r="S2284" t="s">
        <v>84</v>
      </c>
      <c r="T2284" t="s">
        <v>85</v>
      </c>
      <c r="U2284">
        <v>626</v>
      </c>
      <c r="Y2284" t="s">
        <v>3971</v>
      </c>
      <c r="AA2284">
        <v>34.059399999999997</v>
      </c>
      <c r="AB2284">
        <v>-118.3783</v>
      </c>
      <c r="AC2284">
        <f t="shared" si="35"/>
        <v>0</v>
      </c>
    </row>
    <row r="2285" spans="1:29" x14ac:dyDescent="0.35">
      <c r="A2285">
        <v>200812296</v>
      </c>
      <c r="B2285" s="1">
        <v>44037</v>
      </c>
      <c r="C2285" s="1">
        <v>44028</v>
      </c>
      <c r="D2285">
        <v>1655</v>
      </c>
      <c r="E2285">
        <v>8</v>
      </c>
      <c r="F2285" t="s">
        <v>109</v>
      </c>
      <c r="G2285">
        <v>842</v>
      </c>
      <c r="H2285">
        <v>2</v>
      </c>
      <c r="I2285">
        <v>354</v>
      </c>
      <c r="J2285" t="s">
        <v>167</v>
      </c>
      <c r="K2285" t="s">
        <v>3667</v>
      </c>
      <c r="L2285">
        <v>38</v>
      </c>
      <c r="M2285" t="s">
        <v>94</v>
      </c>
      <c r="N2285" t="s">
        <v>163</v>
      </c>
      <c r="O2285">
        <v>501</v>
      </c>
      <c r="P2285" t="s">
        <v>164</v>
      </c>
      <c r="S2285" t="s">
        <v>40</v>
      </c>
      <c r="T2285" t="s">
        <v>41</v>
      </c>
      <c r="U2285">
        <v>354</v>
      </c>
      <c r="Y2285" t="s">
        <v>3972</v>
      </c>
      <c r="AA2285">
        <v>34.049100000000003</v>
      </c>
      <c r="AB2285">
        <v>-118.4614</v>
      </c>
      <c r="AC2285">
        <f t="shared" si="35"/>
        <v>0</v>
      </c>
    </row>
    <row r="2286" spans="1:29" x14ac:dyDescent="0.35">
      <c r="A2286">
        <v>201011697</v>
      </c>
      <c r="B2286" s="1">
        <v>44046</v>
      </c>
      <c r="C2286" s="1">
        <v>44045</v>
      </c>
      <c r="D2286">
        <v>1100</v>
      </c>
      <c r="E2286">
        <v>10</v>
      </c>
      <c r="F2286" t="s">
        <v>103</v>
      </c>
      <c r="G2286">
        <v>1039</v>
      </c>
      <c r="H2286">
        <v>2</v>
      </c>
      <c r="I2286">
        <v>745</v>
      </c>
      <c r="J2286" t="s">
        <v>139</v>
      </c>
      <c r="K2286" t="s">
        <v>2383</v>
      </c>
      <c r="L2286">
        <v>36</v>
      </c>
      <c r="M2286" t="s">
        <v>30</v>
      </c>
      <c r="N2286" t="s">
        <v>95</v>
      </c>
      <c r="O2286">
        <v>122</v>
      </c>
      <c r="P2286" t="s">
        <v>275</v>
      </c>
      <c r="S2286" t="s">
        <v>40</v>
      </c>
      <c r="T2286" t="s">
        <v>41</v>
      </c>
      <c r="U2286">
        <v>745</v>
      </c>
      <c r="Y2286" t="s">
        <v>3973</v>
      </c>
      <c r="Z2286" t="s">
        <v>3974</v>
      </c>
      <c r="AA2286">
        <v>34.1892</v>
      </c>
      <c r="AB2286">
        <v>-118.4825</v>
      </c>
      <c r="AC2286">
        <f t="shared" si="35"/>
        <v>0</v>
      </c>
    </row>
    <row r="2287" spans="1:29" x14ac:dyDescent="0.35">
      <c r="A2287">
        <v>201218769</v>
      </c>
      <c r="B2287" s="1">
        <v>44061</v>
      </c>
      <c r="C2287" s="1">
        <v>44061</v>
      </c>
      <c r="D2287">
        <v>1030</v>
      </c>
      <c r="E2287">
        <v>12</v>
      </c>
      <c r="F2287" t="s">
        <v>68</v>
      </c>
      <c r="G2287">
        <v>1233</v>
      </c>
      <c r="H2287">
        <v>1</v>
      </c>
      <c r="I2287">
        <v>220</v>
      </c>
      <c r="J2287" t="s">
        <v>919</v>
      </c>
      <c r="K2287" t="s">
        <v>3975</v>
      </c>
      <c r="L2287">
        <v>56</v>
      </c>
      <c r="M2287" t="s">
        <v>30</v>
      </c>
      <c r="N2287" t="s">
        <v>95</v>
      </c>
      <c r="O2287">
        <v>101</v>
      </c>
      <c r="P2287" t="s">
        <v>32</v>
      </c>
      <c r="Q2287">
        <v>312</v>
      </c>
      <c r="R2287" t="s">
        <v>717</v>
      </c>
      <c r="S2287" t="s">
        <v>40</v>
      </c>
      <c r="T2287" t="s">
        <v>41</v>
      </c>
      <c r="U2287">
        <v>220</v>
      </c>
      <c r="Y2287" t="s">
        <v>3976</v>
      </c>
      <c r="Z2287" t="s">
        <v>3977</v>
      </c>
      <c r="AA2287">
        <v>33.986199999999997</v>
      </c>
      <c r="AB2287">
        <v>-118.3111</v>
      </c>
      <c r="AC2287">
        <f t="shared" si="35"/>
        <v>0</v>
      </c>
    </row>
    <row r="2288" spans="1:29" x14ac:dyDescent="0.35">
      <c r="A2288">
        <v>200105015</v>
      </c>
      <c r="B2288" s="1">
        <v>43844</v>
      </c>
      <c r="C2288" s="1">
        <v>43838</v>
      </c>
      <c r="D2288">
        <v>1200</v>
      </c>
      <c r="E2288">
        <v>1</v>
      </c>
      <c r="F2288" t="s">
        <v>36</v>
      </c>
      <c r="G2288">
        <v>156</v>
      </c>
      <c r="H2288">
        <v>2</v>
      </c>
      <c r="I2288">
        <v>354</v>
      </c>
      <c r="J2288" t="s">
        <v>167</v>
      </c>
      <c r="K2288">
        <v>377</v>
      </c>
      <c r="L2288">
        <v>0</v>
      </c>
      <c r="M2288" t="s">
        <v>30</v>
      </c>
      <c r="N2288" t="s">
        <v>31</v>
      </c>
      <c r="O2288">
        <v>502</v>
      </c>
      <c r="P2288" t="s">
        <v>47</v>
      </c>
      <c r="S2288" t="s">
        <v>40</v>
      </c>
      <c r="T2288" t="s">
        <v>41</v>
      </c>
      <c r="U2288">
        <v>354</v>
      </c>
      <c r="Y2288" t="s">
        <v>1585</v>
      </c>
      <c r="AA2288">
        <v>34.044600000000003</v>
      </c>
      <c r="AB2288">
        <v>-118.245</v>
      </c>
      <c r="AC2288">
        <f t="shared" si="35"/>
        <v>0</v>
      </c>
    </row>
    <row r="2289" spans="1:29" x14ac:dyDescent="0.35">
      <c r="A2289">
        <v>200706638</v>
      </c>
      <c r="B2289" s="1">
        <v>43886</v>
      </c>
      <c r="C2289" s="1">
        <v>43886</v>
      </c>
      <c r="D2289">
        <v>1400</v>
      </c>
      <c r="E2289">
        <v>7</v>
      </c>
      <c r="F2289" t="s">
        <v>28</v>
      </c>
      <c r="G2289">
        <v>755</v>
      </c>
      <c r="H2289">
        <v>2</v>
      </c>
      <c r="I2289">
        <v>624</v>
      </c>
      <c r="J2289" t="s">
        <v>171</v>
      </c>
      <c r="K2289" t="s">
        <v>3978</v>
      </c>
      <c r="L2289">
        <v>24</v>
      </c>
      <c r="M2289" t="s">
        <v>30</v>
      </c>
      <c r="N2289" t="s">
        <v>95</v>
      </c>
      <c r="O2289">
        <v>501</v>
      </c>
      <c r="P2289" t="s">
        <v>164</v>
      </c>
      <c r="Q2289">
        <v>400</v>
      </c>
      <c r="R2289" t="s">
        <v>143</v>
      </c>
      <c r="S2289" t="s">
        <v>40</v>
      </c>
      <c r="T2289" t="s">
        <v>41</v>
      </c>
      <c r="U2289">
        <v>624</v>
      </c>
      <c r="Y2289" t="s">
        <v>3979</v>
      </c>
      <c r="AA2289">
        <v>34.048400000000001</v>
      </c>
      <c r="AB2289">
        <v>-118.3503</v>
      </c>
      <c r="AC2289">
        <f t="shared" si="35"/>
        <v>0</v>
      </c>
    </row>
    <row r="2290" spans="1:29" x14ac:dyDescent="0.35">
      <c r="A2290">
        <v>200715136</v>
      </c>
      <c r="B2290" s="1">
        <v>44125</v>
      </c>
      <c r="C2290" s="1">
        <v>44124</v>
      </c>
      <c r="D2290">
        <v>1945</v>
      </c>
      <c r="E2290">
        <v>7</v>
      </c>
      <c r="F2290" t="s">
        <v>28</v>
      </c>
      <c r="G2290">
        <v>773</v>
      </c>
      <c r="H2290">
        <v>1</v>
      </c>
      <c r="I2290">
        <v>510</v>
      </c>
      <c r="J2290" t="s">
        <v>29</v>
      </c>
      <c r="L2290">
        <v>0</v>
      </c>
      <c r="O2290">
        <v>101</v>
      </c>
      <c r="P2290" t="s">
        <v>32</v>
      </c>
      <c r="S2290" t="s">
        <v>40</v>
      </c>
      <c r="T2290" t="s">
        <v>41</v>
      </c>
      <c r="U2290">
        <v>510</v>
      </c>
      <c r="Y2290" t="s">
        <v>1301</v>
      </c>
      <c r="AA2290">
        <v>34.041699999999999</v>
      </c>
      <c r="AB2290">
        <v>-118.3588</v>
      </c>
      <c r="AC2290">
        <f t="shared" si="35"/>
        <v>0</v>
      </c>
    </row>
    <row r="2291" spans="1:29" x14ac:dyDescent="0.35">
      <c r="A2291">
        <v>201000766</v>
      </c>
      <c r="B2291" s="1">
        <v>44025</v>
      </c>
      <c r="C2291" s="1">
        <v>44025</v>
      </c>
      <c r="D2291">
        <v>1920</v>
      </c>
      <c r="E2291">
        <v>10</v>
      </c>
      <c r="F2291" t="s">
        <v>103</v>
      </c>
      <c r="G2291">
        <v>1035</v>
      </c>
      <c r="H2291">
        <v>1</v>
      </c>
      <c r="I2291">
        <v>230</v>
      </c>
      <c r="J2291" t="s">
        <v>161</v>
      </c>
      <c r="K2291" t="s">
        <v>3980</v>
      </c>
      <c r="L2291">
        <v>43</v>
      </c>
      <c r="M2291" t="s">
        <v>30</v>
      </c>
      <c r="N2291" t="s">
        <v>95</v>
      </c>
      <c r="O2291">
        <v>502</v>
      </c>
      <c r="P2291" t="s">
        <v>47</v>
      </c>
      <c r="Q2291">
        <v>204</v>
      </c>
      <c r="R2291" t="s">
        <v>2138</v>
      </c>
      <c r="S2291" t="s">
        <v>33</v>
      </c>
      <c r="T2291" t="s">
        <v>34</v>
      </c>
      <c r="U2291">
        <v>230</v>
      </c>
      <c r="V2291">
        <v>998</v>
      </c>
      <c r="Y2291" t="s">
        <v>3981</v>
      </c>
      <c r="AA2291">
        <v>34.190199999999997</v>
      </c>
      <c r="AB2291">
        <v>-118.5335</v>
      </c>
      <c r="AC2291">
        <f t="shared" si="35"/>
        <v>1</v>
      </c>
    </row>
    <row r="2292" spans="1:29" x14ac:dyDescent="0.35">
      <c r="A2292">
        <v>201111883</v>
      </c>
      <c r="B2292" s="1">
        <v>44039</v>
      </c>
      <c r="C2292" s="1">
        <v>44033</v>
      </c>
      <c r="D2292">
        <v>1200</v>
      </c>
      <c r="E2292">
        <v>11</v>
      </c>
      <c r="F2292" t="s">
        <v>64</v>
      </c>
      <c r="G2292">
        <v>1171</v>
      </c>
      <c r="H2292">
        <v>1</v>
      </c>
      <c r="I2292">
        <v>420</v>
      </c>
      <c r="J2292" t="s">
        <v>352</v>
      </c>
      <c r="K2292" t="s">
        <v>237</v>
      </c>
      <c r="L2292">
        <v>32</v>
      </c>
      <c r="M2292" t="s">
        <v>30</v>
      </c>
      <c r="N2292" t="s">
        <v>73</v>
      </c>
      <c r="O2292">
        <v>101</v>
      </c>
      <c r="P2292" t="s">
        <v>32</v>
      </c>
      <c r="S2292" t="s">
        <v>40</v>
      </c>
      <c r="T2292" t="s">
        <v>41</v>
      </c>
      <c r="U2292">
        <v>420</v>
      </c>
      <c r="Y2292" t="s">
        <v>3982</v>
      </c>
      <c r="Z2292" t="s">
        <v>3983</v>
      </c>
      <c r="AA2292">
        <v>34.091700000000003</v>
      </c>
      <c r="AB2292">
        <v>-118.2741</v>
      </c>
      <c r="AC2292">
        <f t="shared" si="35"/>
        <v>0</v>
      </c>
    </row>
    <row r="2293" spans="1:29" x14ac:dyDescent="0.35">
      <c r="A2293">
        <v>201008203</v>
      </c>
      <c r="B2293" s="1">
        <v>43941</v>
      </c>
      <c r="C2293" s="1">
        <v>43941</v>
      </c>
      <c r="D2293">
        <v>105</v>
      </c>
      <c r="E2293">
        <v>10</v>
      </c>
      <c r="F2293" t="s">
        <v>103</v>
      </c>
      <c r="G2293">
        <v>1043</v>
      </c>
      <c r="H2293">
        <v>1</v>
      </c>
      <c r="I2293">
        <v>440</v>
      </c>
      <c r="J2293" t="s">
        <v>213</v>
      </c>
      <c r="K2293" t="s">
        <v>3984</v>
      </c>
      <c r="L2293">
        <v>73</v>
      </c>
      <c r="M2293" t="s">
        <v>30</v>
      </c>
      <c r="N2293" t="s">
        <v>31</v>
      </c>
      <c r="O2293">
        <v>501</v>
      </c>
      <c r="P2293" t="s">
        <v>164</v>
      </c>
      <c r="S2293" t="s">
        <v>40</v>
      </c>
      <c r="T2293" t="s">
        <v>41</v>
      </c>
      <c r="U2293">
        <v>440</v>
      </c>
      <c r="Y2293" t="s">
        <v>3985</v>
      </c>
      <c r="AA2293">
        <v>34.177500000000002</v>
      </c>
      <c r="AB2293">
        <v>-118.536</v>
      </c>
      <c r="AC2293">
        <f t="shared" si="35"/>
        <v>0</v>
      </c>
    </row>
    <row r="2294" spans="1:29" x14ac:dyDescent="0.35">
      <c r="A2294">
        <v>200618388</v>
      </c>
      <c r="B2294" s="1">
        <v>44158</v>
      </c>
      <c r="C2294" s="1">
        <v>44158</v>
      </c>
      <c r="D2294">
        <v>600</v>
      </c>
      <c r="E2294">
        <v>6</v>
      </c>
      <c r="F2294" t="s">
        <v>91</v>
      </c>
      <c r="G2294">
        <v>639</v>
      </c>
      <c r="H2294">
        <v>1</v>
      </c>
      <c r="I2294">
        <v>420</v>
      </c>
      <c r="J2294" t="s">
        <v>352</v>
      </c>
      <c r="K2294" t="s">
        <v>3986</v>
      </c>
      <c r="L2294">
        <v>35</v>
      </c>
      <c r="M2294" t="s">
        <v>30</v>
      </c>
      <c r="N2294" t="s">
        <v>73</v>
      </c>
      <c r="O2294">
        <v>123</v>
      </c>
      <c r="P2294" t="s">
        <v>290</v>
      </c>
      <c r="S2294" t="s">
        <v>40</v>
      </c>
      <c r="T2294" t="s">
        <v>41</v>
      </c>
      <c r="U2294">
        <v>420</v>
      </c>
      <c r="Y2294" t="s">
        <v>3987</v>
      </c>
      <c r="AA2294">
        <v>34.105400000000003</v>
      </c>
      <c r="AB2294">
        <v>-118.3074</v>
      </c>
      <c r="AC2294">
        <f t="shared" si="35"/>
        <v>0</v>
      </c>
    </row>
    <row r="2295" spans="1:29" x14ac:dyDescent="0.35">
      <c r="A2295">
        <v>200914075</v>
      </c>
      <c r="B2295" s="1">
        <v>44071</v>
      </c>
      <c r="C2295" s="1">
        <v>44071</v>
      </c>
      <c r="D2295">
        <v>200</v>
      </c>
      <c r="E2295">
        <v>9</v>
      </c>
      <c r="F2295" t="s">
        <v>49</v>
      </c>
      <c r="G2295">
        <v>998</v>
      </c>
      <c r="H2295">
        <v>1</v>
      </c>
      <c r="I2295">
        <v>510</v>
      </c>
      <c r="J2295" t="s">
        <v>29</v>
      </c>
      <c r="L2295">
        <v>0</v>
      </c>
      <c r="O2295">
        <v>707</v>
      </c>
      <c r="P2295" t="s">
        <v>280</v>
      </c>
      <c r="S2295" t="s">
        <v>40</v>
      </c>
      <c r="T2295" t="s">
        <v>41</v>
      </c>
      <c r="U2295">
        <v>510</v>
      </c>
      <c r="Y2295" t="s">
        <v>3988</v>
      </c>
      <c r="AA2295">
        <v>34.145899999999997</v>
      </c>
      <c r="AB2295">
        <v>-118.4183</v>
      </c>
      <c r="AC2295">
        <f t="shared" si="35"/>
        <v>0</v>
      </c>
    </row>
    <row r="2296" spans="1:29" x14ac:dyDescent="0.35">
      <c r="A2296">
        <v>200413025</v>
      </c>
      <c r="B2296" s="1">
        <v>44096</v>
      </c>
      <c r="C2296" s="1">
        <v>44095</v>
      </c>
      <c r="D2296">
        <v>2100</v>
      </c>
      <c r="E2296">
        <v>4</v>
      </c>
      <c r="F2296" t="s">
        <v>54</v>
      </c>
      <c r="G2296">
        <v>406</v>
      </c>
      <c r="H2296">
        <v>1</v>
      </c>
      <c r="I2296">
        <v>510</v>
      </c>
      <c r="J2296" t="s">
        <v>29</v>
      </c>
      <c r="L2296">
        <v>0</v>
      </c>
      <c r="O2296">
        <v>101</v>
      </c>
      <c r="P2296" t="s">
        <v>32</v>
      </c>
      <c r="S2296" t="s">
        <v>40</v>
      </c>
      <c r="T2296" t="s">
        <v>41</v>
      </c>
      <c r="U2296">
        <v>510</v>
      </c>
      <c r="Y2296" t="s">
        <v>3989</v>
      </c>
      <c r="AA2296">
        <v>34.104399999999998</v>
      </c>
      <c r="AB2296">
        <v>-118.1797</v>
      </c>
      <c r="AC2296">
        <f t="shared" si="35"/>
        <v>0</v>
      </c>
    </row>
    <row r="2297" spans="1:29" x14ac:dyDescent="0.35">
      <c r="A2297">
        <v>201308775</v>
      </c>
      <c r="B2297" s="1">
        <v>43918</v>
      </c>
      <c r="C2297" s="1">
        <v>43918</v>
      </c>
      <c r="D2297">
        <v>120</v>
      </c>
      <c r="E2297">
        <v>13</v>
      </c>
      <c r="F2297" t="s">
        <v>62</v>
      </c>
      <c r="G2297">
        <v>1321</v>
      </c>
      <c r="H2297">
        <v>1</v>
      </c>
      <c r="I2297">
        <v>230</v>
      </c>
      <c r="J2297" t="s">
        <v>161</v>
      </c>
      <c r="K2297" t="s">
        <v>3990</v>
      </c>
      <c r="L2297">
        <v>75</v>
      </c>
      <c r="M2297" t="s">
        <v>30</v>
      </c>
      <c r="N2297" t="s">
        <v>31</v>
      </c>
      <c r="O2297">
        <v>501</v>
      </c>
      <c r="P2297" t="s">
        <v>164</v>
      </c>
      <c r="Q2297">
        <v>400</v>
      </c>
      <c r="R2297" t="s">
        <v>143</v>
      </c>
      <c r="S2297" t="s">
        <v>33</v>
      </c>
      <c r="T2297" t="s">
        <v>34</v>
      </c>
      <c r="U2297">
        <v>230</v>
      </c>
      <c r="Y2297" t="s">
        <v>3991</v>
      </c>
      <c r="AA2297">
        <v>34.024799999999999</v>
      </c>
      <c r="AB2297">
        <v>-118.26600000000001</v>
      </c>
      <c r="AC2297">
        <f t="shared" si="35"/>
        <v>1</v>
      </c>
    </row>
    <row r="2298" spans="1:29" x14ac:dyDescent="0.35">
      <c r="A2298">
        <v>200915358</v>
      </c>
      <c r="B2298" s="1">
        <v>44105</v>
      </c>
      <c r="C2298" s="1">
        <v>44104</v>
      </c>
      <c r="D2298">
        <v>2150</v>
      </c>
      <c r="E2298">
        <v>9</v>
      </c>
      <c r="F2298" t="s">
        <v>49</v>
      </c>
      <c r="G2298">
        <v>966</v>
      </c>
      <c r="H2298">
        <v>2</v>
      </c>
      <c r="I2298">
        <v>890</v>
      </c>
      <c r="J2298" t="s">
        <v>836</v>
      </c>
      <c r="K2298">
        <v>1501</v>
      </c>
      <c r="L2298">
        <v>0</v>
      </c>
      <c r="M2298" t="s">
        <v>46</v>
      </c>
      <c r="N2298" t="s">
        <v>46</v>
      </c>
      <c r="O2298">
        <v>101</v>
      </c>
      <c r="P2298" t="s">
        <v>32</v>
      </c>
      <c r="S2298" t="s">
        <v>33</v>
      </c>
      <c r="T2298" t="s">
        <v>34</v>
      </c>
      <c r="U2298">
        <v>890</v>
      </c>
      <c r="Y2298" t="s">
        <v>1733</v>
      </c>
      <c r="Z2298" t="s">
        <v>3992</v>
      </c>
      <c r="AA2298">
        <v>34.162199999999999</v>
      </c>
      <c r="AB2298">
        <v>-118.4269</v>
      </c>
      <c r="AC2298">
        <f t="shared" si="35"/>
        <v>1</v>
      </c>
    </row>
    <row r="2299" spans="1:29" x14ac:dyDescent="0.35">
      <c r="A2299">
        <v>200413654</v>
      </c>
      <c r="B2299" s="1">
        <v>44114</v>
      </c>
      <c r="C2299" s="1">
        <v>44114</v>
      </c>
      <c r="D2299">
        <v>500</v>
      </c>
      <c r="E2299">
        <v>4</v>
      </c>
      <c r="F2299" t="s">
        <v>54</v>
      </c>
      <c r="G2299">
        <v>451</v>
      </c>
      <c r="H2299">
        <v>1</v>
      </c>
      <c r="I2299">
        <v>210</v>
      </c>
      <c r="J2299" t="s">
        <v>149</v>
      </c>
      <c r="K2299" t="s">
        <v>3993</v>
      </c>
      <c r="L2299">
        <v>25</v>
      </c>
      <c r="M2299" t="s">
        <v>94</v>
      </c>
      <c r="N2299" t="s">
        <v>95</v>
      </c>
      <c r="O2299">
        <v>101</v>
      </c>
      <c r="P2299" t="s">
        <v>32</v>
      </c>
      <c r="Q2299">
        <v>400</v>
      </c>
      <c r="R2299" t="s">
        <v>143</v>
      </c>
      <c r="S2299" t="s">
        <v>40</v>
      </c>
      <c r="T2299" t="s">
        <v>41</v>
      </c>
      <c r="U2299">
        <v>210</v>
      </c>
      <c r="Y2299" t="s">
        <v>1270</v>
      </c>
      <c r="AA2299">
        <v>34.048000000000002</v>
      </c>
      <c r="AB2299">
        <v>-118.22880000000001</v>
      </c>
      <c r="AC2299">
        <f t="shared" si="35"/>
        <v>0</v>
      </c>
    </row>
    <row r="2300" spans="1:29" x14ac:dyDescent="0.35">
      <c r="A2300">
        <v>200707965</v>
      </c>
      <c r="B2300" s="1">
        <v>43924</v>
      </c>
      <c r="C2300" s="1">
        <v>43924</v>
      </c>
      <c r="D2300">
        <v>840</v>
      </c>
      <c r="E2300">
        <v>7</v>
      </c>
      <c r="F2300" t="s">
        <v>28</v>
      </c>
      <c r="G2300">
        <v>763</v>
      </c>
      <c r="H2300">
        <v>1</v>
      </c>
      <c r="I2300">
        <v>310</v>
      </c>
      <c r="J2300" t="s">
        <v>71</v>
      </c>
      <c r="K2300" t="s">
        <v>1321</v>
      </c>
      <c r="L2300">
        <v>24</v>
      </c>
      <c r="M2300" t="s">
        <v>30</v>
      </c>
      <c r="N2300" t="s">
        <v>95</v>
      </c>
      <c r="O2300">
        <v>501</v>
      </c>
      <c r="P2300" t="s">
        <v>164</v>
      </c>
      <c r="S2300" t="s">
        <v>40</v>
      </c>
      <c r="T2300" t="s">
        <v>41</v>
      </c>
      <c r="U2300">
        <v>310</v>
      </c>
      <c r="Y2300" t="s">
        <v>2848</v>
      </c>
      <c r="AA2300">
        <v>34.048900000000003</v>
      </c>
      <c r="AB2300">
        <v>-118.363</v>
      </c>
      <c r="AC2300">
        <f t="shared" si="35"/>
        <v>0</v>
      </c>
    </row>
    <row r="2301" spans="1:29" x14ac:dyDescent="0.35">
      <c r="A2301">
        <v>200306001</v>
      </c>
      <c r="B2301" s="1">
        <v>43864</v>
      </c>
      <c r="C2301" s="1">
        <v>43864</v>
      </c>
      <c r="D2301">
        <v>830</v>
      </c>
      <c r="E2301">
        <v>3</v>
      </c>
      <c r="F2301" t="s">
        <v>43</v>
      </c>
      <c r="G2301">
        <v>363</v>
      </c>
      <c r="H2301">
        <v>2</v>
      </c>
      <c r="I2301">
        <v>626</v>
      </c>
      <c r="J2301" t="s">
        <v>141</v>
      </c>
      <c r="K2301" t="s">
        <v>3994</v>
      </c>
      <c r="L2301">
        <v>24</v>
      </c>
      <c r="M2301" t="s">
        <v>94</v>
      </c>
      <c r="N2301" t="s">
        <v>163</v>
      </c>
      <c r="O2301">
        <v>102</v>
      </c>
      <c r="P2301" t="s">
        <v>186</v>
      </c>
      <c r="Q2301">
        <v>400</v>
      </c>
      <c r="R2301" t="s">
        <v>143</v>
      </c>
      <c r="S2301" t="s">
        <v>84</v>
      </c>
      <c r="T2301" t="s">
        <v>85</v>
      </c>
      <c r="U2301">
        <v>626</v>
      </c>
      <c r="Y2301" t="s">
        <v>3995</v>
      </c>
      <c r="AA2301">
        <v>34.0137</v>
      </c>
      <c r="AB2301">
        <v>-118.34350000000001</v>
      </c>
      <c r="AC2301">
        <f t="shared" si="35"/>
        <v>0</v>
      </c>
    </row>
    <row r="2302" spans="1:29" x14ac:dyDescent="0.35">
      <c r="A2302">
        <v>200209054</v>
      </c>
      <c r="B2302" s="1">
        <v>43938</v>
      </c>
      <c r="C2302" s="1">
        <v>43937</v>
      </c>
      <c r="D2302">
        <v>1300</v>
      </c>
      <c r="E2302">
        <v>2</v>
      </c>
      <c r="F2302" t="s">
        <v>56</v>
      </c>
      <c r="G2302">
        <v>237</v>
      </c>
      <c r="H2302">
        <v>2</v>
      </c>
      <c r="I2302">
        <v>624</v>
      </c>
      <c r="J2302" t="s">
        <v>171</v>
      </c>
      <c r="K2302" t="s">
        <v>3996</v>
      </c>
      <c r="L2302">
        <v>55</v>
      </c>
      <c r="M2302" t="s">
        <v>30</v>
      </c>
      <c r="N2302" t="s">
        <v>95</v>
      </c>
      <c r="O2302">
        <v>102</v>
      </c>
      <c r="P2302" t="s">
        <v>186</v>
      </c>
      <c r="Q2302">
        <v>400</v>
      </c>
      <c r="R2302" t="s">
        <v>143</v>
      </c>
      <c r="S2302" t="s">
        <v>33</v>
      </c>
      <c r="T2302" t="s">
        <v>34</v>
      </c>
      <c r="U2302">
        <v>624</v>
      </c>
      <c r="Y2302" t="s">
        <v>3997</v>
      </c>
      <c r="Z2302" t="s">
        <v>1281</v>
      </c>
      <c r="AA2302">
        <v>34.059399999999997</v>
      </c>
      <c r="AB2302">
        <v>-118.26430000000001</v>
      </c>
      <c r="AC2302">
        <f t="shared" si="35"/>
        <v>1</v>
      </c>
    </row>
    <row r="2303" spans="1:29" x14ac:dyDescent="0.35">
      <c r="A2303">
        <v>200409802</v>
      </c>
      <c r="B2303" s="1">
        <v>43997</v>
      </c>
      <c r="C2303" s="1">
        <v>43996</v>
      </c>
      <c r="D2303">
        <v>2000</v>
      </c>
      <c r="E2303">
        <v>4</v>
      </c>
      <c r="F2303" t="s">
        <v>54</v>
      </c>
      <c r="G2303">
        <v>464</v>
      </c>
      <c r="H2303">
        <v>1</v>
      </c>
      <c r="I2303">
        <v>510</v>
      </c>
      <c r="J2303" t="s">
        <v>29</v>
      </c>
      <c r="L2303">
        <v>0</v>
      </c>
      <c r="O2303">
        <v>101</v>
      </c>
      <c r="P2303" t="s">
        <v>32</v>
      </c>
      <c r="S2303" t="s">
        <v>40</v>
      </c>
      <c r="T2303" t="s">
        <v>41</v>
      </c>
      <c r="U2303">
        <v>510</v>
      </c>
      <c r="Y2303" t="s">
        <v>3998</v>
      </c>
      <c r="AA2303">
        <v>34.044499999999999</v>
      </c>
      <c r="AB2303">
        <v>-118.2116</v>
      </c>
      <c r="AC2303">
        <f t="shared" si="35"/>
        <v>0</v>
      </c>
    </row>
    <row r="2304" spans="1:29" x14ac:dyDescent="0.35">
      <c r="A2304">
        <v>201309014</v>
      </c>
      <c r="B2304" s="1">
        <v>43924</v>
      </c>
      <c r="C2304" s="1">
        <v>43924</v>
      </c>
      <c r="D2304">
        <v>330</v>
      </c>
      <c r="E2304">
        <v>13</v>
      </c>
      <c r="F2304" t="s">
        <v>62</v>
      </c>
      <c r="G2304">
        <v>1331</v>
      </c>
      <c r="H2304">
        <v>1</v>
      </c>
      <c r="I2304">
        <v>330</v>
      </c>
      <c r="J2304" t="s">
        <v>37</v>
      </c>
      <c r="K2304" t="s">
        <v>81</v>
      </c>
      <c r="L2304">
        <v>23</v>
      </c>
      <c r="M2304" t="s">
        <v>30</v>
      </c>
      <c r="N2304" t="s">
        <v>95</v>
      </c>
      <c r="O2304">
        <v>101</v>
      </c>
      <c r="P2304" t="s">
        <v>32</v>
      </c>
      <c r="S2304" t="s">
        <v>40</v>
      </c>
      <c r="T2304" t="s">
        <v>41</v>
      </c>
      <c r="U2304">
        <v>330</v>
      </c>
      <c r="Y2304" t="s">
        <v>3999</v>
      </c>
      <c r="Z2304" t="s">
        <v>2163</v>
      </c>
      <c r="AA2304">
        <v>34.024700000000003</v>
      </c>
      <c r="AB2304">
        <v>-118.2734</v>
      </c>
      <c r="AC2304">
        <f t="shared" si="35"/>
        <v>0</v>
      </c>
    </row>
    <row r="2305" spans="1:29" x14ac:dyDescent="0.35">
      <c r="A2305">
        <v>201011896</v>
      </c>
      <c r="B2305" s="1">
        <v>44054</v>
      </c>
      <c r="C2305" s="1">
        <v>44053</v>
      </c>
      <c r="D2305">
        <v>630</v>
      </c>
      <c r="E2305">
        <v>10</v>
      </c>
      <c r="F2305" t="s">
        <v>103</v>
      </c>
      <c r="G2305">
        <v>1018</v>
      </c>
      <c r="H2305">
        <v>1</v>
      </c>
      <c r="I2305">
        <v>480</v>
      </c>
      <c r="J2305" t="s">
        <v>44</v>
      </c>
      <c r="K2305" t="s">
        <v>4000</v>
      </c>
      <c r="L2305">
        <v>16</v>
      </c>
      <c r="M2305" t="s">
        <v>30</v>
      </c>
      <c r="N2305" t="s">
        <v>31</v>
      </c>
      <c r="O2305">
        <v>707</v>
      </c>
      <c r="P2305" t="s">
        <v>280</v>
      </c>
      <c r="S2305" t="s">
        <v>40</v>
      </c>
      <c r="T2305" t="s">
        <v>41</v>
      </c>
      <c r="U2305">
        <v>480</v>
      </c>
      <c r="Y2305" t="s">
        <v>4001</v>
      </c>
      <c r="AA2305">
        <v>34.201300000000003</v>
      </c>
      <c r="AB2305">
        <v>-118.4756</v>
      </c>
      <c r="AC2305">
        <f t="shared" si="35"/>
        <v>0</v>
      </c>
    </row>
    <row r="2306" spans="1:29" x14ac:dyDescent="0.35">
      <c r="A2306">
        <v>200204625</v>
      </c>
      <c r="B2306" s="1">
        <v>43843</v>
      </c>
      <c r="C2306" s="1">
        <v>43843</v>
      </c>
      <c r="D2306">
        <v>1245</v>
      </c>
      <c r="E2306">
        <v>2</v>
      </c>
      <c r="F2306" t="s">
        <v>56</v>
      </c>
      <c r="G2306">
        <v>251</v>
      </c>
      <c r="H2306">
        <v>1</v>
      </c>
      <c r="I2306">
        <v>230</v>
      </c>
      <c r="J2306" t="s">
        <v>161</v>
      </c>
      <c r="K2306" t="s">
        <v>4002</v>
      </c>
      <c r="L2306">
        <v>33</v>
      </c>
      <c r="M2306" t="s">
        <v>30</v>
      </c>
      <c r="N2306" t="s">
        <v>95</v>
      </c>
      <c r="O2306">
        <v>101</v>
      </c>
      <c r="P2306" t="s">
        <v>32</v>
      </c>
      <c r="Q2306">
        <v>500</v>
      </c>
      <c r="R2306" t="s">
        <v>184</v>
      </c>
      <c r="S2306" t="s">
        <v>40</v>
      </c>
      <c r="T2306" t="s">
        <v>41</v>
      </c>
      <c r="U2306">
        <v>230</v>
      </c>
      <c r="Y2306" t="s">
        <v>4003</v>
      </c>
      <c r="AA2306">
        <v>34.064900000000002</v>
      </c>
      <c r="AB2306">
        <v>-118.27970000000001</v>
      </c>
      <c r="AC2306">
        <f t="shared" si="35"/>
        <v>0</v>
      </c>
    </row>
    <row r="2307" spans="1:29" x14ac:dyDescent="0.35">
      <c r="A2307">
        <v>200606309</v>
      </c>
      <c r="B2307" s="1">
        <v>43878</v>
      </c>
      <c r="C2307" s="1">
        <v>43878</v>
      </c>
      <c r="D2307">
        <v>1210</v>
      </c>
      <c r="E2307">
        <v>6</v>
      </c>
      <c r="F2307" t="s">
        <v>91</v>
      </c>
      <c r="G2307">
        <v>646</v>
      </c>
      <c r="H2307">
        <v>2</v>
      </c>
      <c r="I2307">
        <v>930</v>
      </c>
      <c r="J2307" t="s">
        <v>339</v>
      </c>
      <c r="K2307" t="s">
        <v>4004</v>
      </c>
      <c r="L2307">
        <v>22</v>
      </c>
      <c r="M2307" t="s">
        <v>94</v>
      </c>
      <c r="N2307" t="s">
        <v>73</v>
      </c>
      <c r="O2307">
        <v>102</v>
      </c>
      <c r="P2307" t="s">
        <v>186</v>
      </c>
      <c r="Q2307">
        <v>511</v>
      </c>
      <c r="R2307" t="s">
        <v>151</v>
      </c>
      <c r="S2307" t="s">
        <v>40</v>
      </c>
      <c r="T2307" t="s">
        <v>41</v>
      </c>
      <c r="U2307">
        <v>930</v>
      </c>
      <c r="Y2307" t="s">
        <v>4005</v>
      </c>
      <c r="AA2307">
        <v>34.097999999999999</v>
      </c>
      <c r="AB2307">
        <v>-118.33240000000001</v>
      </c>
      <c r="AC2307">
        <f t="shared" ref="AC2307:AC2370" si="36">IF(OR((S:S)="CC", S:S="AA",S:S="JA"), 1, 0)</f>
        <v>0</v>
      </c>
    </row>
    <row r="2308" spans="1:29" x14ac:dyDescent="0.35">
      <c r="A2308">
        <v>201220390</v>
      </c>
      <c r="B2308" s="1">
        <v>44084</v>
      </c>
      <c r="C2308" s="1">
        <v>44082</v>
      </c>
      <c r="D2308">
        <v>1200</v>
      </c>
      <c r="E2308">
        <v>12</v>
      </c>
      <c r="F2308" t="s">
        <v>68</v>
      </c>
      <c r="G2308">
        <v>1269</v>
      </c>
      <c r="H2308">
        <v>2</v>
      </c>
      <c r="I2308">
        <v>740</v>
      </c>
      <c r="J2308" t="s">
        <v>224</v>
      </c>
      <c r="K2308" t="s">
        <v>239</v>
      </c>
      <c r="L2308">
        <v>0</v>
      </c>
      <c r="M2308" t="s">
        <v>46</v>
      </c>
      <c r="N2308" t="s">
        <v>46</v>
      </c>
      <c r="O2308">
        <v>719</v>
      </c>
      <c r="P2308" t="s">
        <v>1965</v>
      </c>
      <c r="S2308" t="s">
        <v>40</v>
      </c>
      <c r="T2308" t="s">
        <v>41</v>
      </c>
      <c r="U2308">
        <v>740</v>
      </c>
      <c r="Y2308" t="s">
        <v>4006</v>
      </c>
      <c r="AA2308">
        <v>33.963799999999999</v>
      </c>
      <c r="AB2308">
        <v>-118.2629</v>
      </c>
      <c r="AC2308">
        <f t="shared" si="36"/>
        <v>0</v>
      </c>
    </row>
    <row r="2309" spans="1:29" x14ac:dyDescent="0.35">
      <c r="A2309">
        <v>201308493</v>
      </c>
      <c r="B2309" s="1">
        <v>43910</v>
      </c>
      <c r="C2309" s="1">
        <v>43910</v>
      </c>
      <c r="D2309">
        <v>1930</v>
      </c>
      <c r="E2309">
        <v>13</v>
      </c>
      <c r="F2309" t="s">
        <v>62</v>
      </c>
      <c r="G2309">
        <v>1367</v>
      </c>
      <c r="H2309">
        <v>2</v>
      </c>
      <c r="I2309">
        <v>930</v>
      </c>
      <c r="J2309" t="s">
        <v>339</v>
      </c>
      <c r="K2309" t="s">
        <v>4007</v>
      </c>
      <c r="L2309">
        <v>21</v>
      </c>
      <c r="M2309" t="s">
        <v>94</v>
      </c>
      <c r="N2309" t="s">
        <v>163</v>
      </c>
      <c r="O2309">
        <v>501</v>
      </c>
      <c r="P2309" t="s">
        <v>164</v>
      </c>
      <c r="Q2309">
        <v>102</v>
      </c>
      <c r="R2309" t="s">
        <v>219</v>
      </c>
      <c r="S2309" t="s">
        <v>33</v>
      </c>
      <c r="T2309" t="s">
        <v>34</v>
      </c>
      <c r="U2309">
        <v>930</v>
      </c>
      <c r="Y2309" t="s">
        <v>4008</v>
      </c>
      <c r="AA2309">
        <v>33.995100000000001</v>
      </c>
      <c r="AB2309">
        <v>-118.2432</v>
      </c>
      <c r="AC2309">
        <f t="shared" si="36"/>
        <v>1</v>
      </c>
    </row>
    <row r="2310" spans="1:29" x14ac:dyDescent="0.35">
      <c r="A2310">
        <v>201205980</v>
      </c>
      <c r="B2310" s="1">
        <v>43858</v>
      </c>
      <c r="C2310" s="1">
        <v>43856</v>
      </c>
      <c r="D2310">
        <v>1630</v>
      </c>
      <c r="E2310">
        <v>12</v>
      </c>
      <c r="F2310" t="s">
        <v>68</v>
      </c>
      <c r="G2310">
        <v>1215</v>
      </c>
      <c r="H2310">
        <v>1</v>
      </c>
      <c r="I2310">
        <v>330</v>
      </c>
      <c r="J2310" t="s">
        <v>37</v>
      </c>
      <c r="K2310" t="s">
        <v>4009</v>
      </c>
      <c r="L2310">
        <v>52</v>
      </c>
      <c r="M2310" t="s">
        <v>94</v>
      </c>
      <c r="N2310" t="s">
        <v>163</v>
      </c>
      <c r="O2310">
        <v>122</v>
      </c>
      <c r="P2310" t="s">
        <v>275</v>
      </c>
      <c r="S2310" t="s">
        <v>40</v>
      </c>
      <c r="T2310" t="s">
        <v>41</v>
      </c>
      <c r="U2310">
        <v>330</v>
      </c>
      <c r="Y2310" t="s">
        <v>1226</v>
      </c>
      <c r="AA2310">
        <v>33.991599999999998</v>
      </c>
      <c r="AB2310">
        <v>-118.2958</v>
      </c>
      <c r="AC2310">
        <f t="shared" si="36"/>
        <v>0</v>
      </c>
    </row>
    <row r="2311" spans="1:29" x14ac:dyDescent="0.35">
      <c r="A2311">
        <v>200513256</v>
      </c>
      <c r="B2311" s="1">
        <v>44065</v>
      </c>
      <c r="C2311" s="1">
        <v>44065</v>
      </c>
      <c r="D2311">
        <v>716</v>
      </c>
      <c r="E2311">
        <v>5</v>
      </c>
      <c r="F2311" t="s">
        <v>98</v>
      </c>
      <c r="G2311">
        <v>509</v>
      </c>
      <c r="H2311">
        <v>1</v>
      </c>
      <c r="I2311">
        <v>330</v>
      </c>
      <c r="J2311" t="s">
        <v>37</v>
      </c>
      <c r="K2311" t="s">
        <v>4010</v>
      </c>
      <c r="L2311">
        <v>35</v>
      </c>
      <c r="M2311" t="s">
        <v>30</v>
      </c>
      <c r="N2311" t="s">
        <v>173</v>
      </c>
      <c r="O2311">
        <v>123</v>
      </c>
      <c r="P2311" t="s">
        <v>290</v>
      </c>
      <c r="S2311" t="s">
        <v>40</v>
      </c>
      <c r="T2311" t="s">
        <v>41</v>
      </c>
      <c r="U2311">
        <v>330</v>
      </c>
      <c r="Y2311" t="s">
        <v>4011</v>
      </c>
      <c r="AA2311">
        <v>33.797800000000002</v>
      </c>
      <c r="AB2311">
        <v>-118.3015</v>
      </c>
      <c r="AC2311">
        <f t="shared" si="36"/>
        <v>0</v>
      </c>
    </row>
    <row r="2312" spans="1:29" x14ac:dyDescent="0.35">
      <c r="A2312">
        <v>200604969</v>
      </c>
      <c r="B2312" s="1">
        <v>43848</v>
      </c>
      <c r="C2312" s="1">
        <v>43848</v>
      </c>
      <c r="D2312">
        <v>120</v>
      </c>
      <c r="E2312">
        <v>6</v>
      </c>
      <c r="F2312" t="s">
        <v>91</v>
      </c>
      <c r="G2312">
        <v>615</v>
      </c>
      <c r="H2312">
        <v>2</v>
      </c>
      <c r="I2312">
        <v>626</v>
      </c>
      <c r="J2312" t="s">
        <v>141</v>
      </c>
      <c r="K2312" t="s">
        <v>4012</v>
      </c>
      <c r="L2312">
        <v>30</v>
      </c>
      <c r="M2312" t="s">
        <v>94</v>
      </c>
      <c r="N2312" t="s">
        <v>31</v>
      </c>
      <c r="O2312">
        <v>502</v>
      </c>
      <c r="P2312" t="s">
        <v>47</v>
      </c>
      <c r="Q2312">
        <v>400</v>
      </c>
      <c r="R2312" t="s">
        <v>143</v>
      </c>
      <c r="S2312" t="s">
        <v>40</v>
      </c>
      <c r="T2312" t="s">
        <v>41</v>
      </c>
      <c r="U2312">
        <v>626</v>
      </c>
      <c r="Y2312" t="s">
        <v>4013</v>
      </c>
      <c r="AA2312">
        <v>34.117100000000001</v>
      </c>
      <c r="AB2312">
        <v>-118.3373</v>
      </c>
      <c r="AC2312">
        <f t="shared" si="36"/>
        <v>0</v>
      </c>
    </row>
    <row r="2313" spans="1:29" x14ac:dyDescent="0.35">
      <c r="A2313">
        <v>200905230</v>
      </c>
      <c r="B2313" s="1">
        <v>43859</v>
      </c>
      <c r="C2313" s="1">
        <v>43858</v>
      </c>
      <c r="D2313">
        <v>1950</v>
      </c>
      <c r="E2313">
        <v>9</v>
      </c>
      <c r="F2313" t="s">
        <v>49</v>
      </c>
      <c r="G2313">
        <v>984</v>
      </c>
      <c r="H2313">
        <v>1</v>
      </c>
      <c r="I2313">
        <v>510</v>
      </c>
      <c r="J2313" t="s">
        <v>29</v>
      </c>
      <c r="L2313">
        <v>0</v>
      </c>
      <c r="O2313">
        <v>108</v>
      </c>
      <c r="P2313" t="s">
        <v>105</v>
      </c>
      <c r="S2313" t="s">
        <v>40</v>
      </c>
      <c r="T2313" t="s">
        <v>41</v>
      </c>
      <c r="U2313">
        <v>510</v>
      </c>
      <c r="Y2313" t="s">
        <v>4014</v>
      </c>
      <c r="AA2313">
        <v>34.151699999999998</v>
      </c>
      <c r="AB2313">
        <v>-118.45310000000001</v>
      </c>
      <c r="AC2313">
        <f t="shared" si="36"/>
        <v>0</v>
      </c>
    </row>
    <row r="2314" spans="1:29" x14ac:dyDescent="0.35">
      <c r="A2314">
        <v>201219050</v>
      </c>
      <c r="B2314" s="1">
        <v>44063</v>
      </c>
      <c r="C2314" s="1">
        <v>44063</v>
      </c>
      <c r="D2314">
        <v>1520</v>
      </c>
      <c r="E2314">
        <v>12</v>
      </c>
      <c r="F2314" t="s">
        <v>68</v>
      </c>
      <c r="G2314">
        <v>1245</v>
      </c>
      <c r="H2314">
        <v>1</v>
      </c>
      <c r="I2314">
        <v>210</v>
      </c>
      <c r="J2314" t="s">
        <v>149</v>
      </c>
      <c r="K2314" t="s">
        <v>4015</v>
      </c>
      <c r="L2314">
        <v>0</v>
      </c>
      <c r="M2314" t="s">
        <v>46</v>
      </c>
      <c r="N2314" t="s">
        <v>46</v>
      </c>
      <c r="O2314">
        <v>401</v>
      </c>
      <c r="P2314" t="s">
        <v>231</v>
      </c>
      <c r="Q2314">
        <v>400</v>
      </c>
      <c r="R2314" t="s">
        <v>143</v>
      </c>
      <c r="S2314" t="s">
        <v>40</v>
      </c>
      <c r="T2314" t="s">
        <v>41</v>
      </c>
      <c r="U2314">
        <v>210</v>
      </c>
      <c r="Y2314" t="s">
        <v>4016</v>
      </c>
      <c r="AA2314">
        <v>33.980800000000002</v>
      </c>
      <c r="AB2314">
        <v>-118.29170000000001</v>
      </c>
      <c r="AC2314">
        <f t="shared" si="36"/>
        <v>0</v>
      </c>
    </row>
    <row r="2315" spans="1:29" x14ac:dyDescent="0.35">
      <c r="A2315">
        <v>201105229</v>
      </c>
      <c r="B2315" s="1">
        <v>43859</v>
      </c>
      <c r="C2315" s="1">
        <v>43855</v>
      </c>
      <c r="D2315">
        <v>1400</v>
      </c>
      <c r="E2315">
        <v>11</v>
      </c>
      <c r="F2315" t="s">
        <v>64</v>
      </c>
      <c r="G2315">
        <v>1127</v>
      </c>
      <c r="H2315">
        <v>1</v>
      </c>
      <c r="I2315">
        <v>341</v>
      </c>
      <c r="J2315" t="s">
        <v>157</v>
      </c>
      <c r="K2315">
        <v>344</v>
      </c>
      <c r="L2315">
        <v>0</v>
      </c>
      <c r="M2315" t="s">
        <v>46</v>
      </c>
      <c r="N2315" t="s">
        <v>46</v>
      </c>
      <c r="O2315">
        <v>118</v>
      </c>
      <c r="P2315" t="s">
        <v>858</v>
      </c>
      <c r="S2315" t="s">
        <v>40</v>
      </c>
      <c r="T2315" t="s">
        <v>41</v>
      </c>
      <c r="U2315">
        <v>341</v>
      </c>
      <c r="Y2315" t="s">
        <v>4017</v>
      </c>
      <c r="AA2315">
        <v>34.119399999999999</v>
      </c>
      <c r="AB2315">
        <v>-118.19670000000001</v>
      </c>
      <c r="AC2315">
        <f t="shared" si="36"/>
        <v>0</v>
      </c>
    </row>
    <row r="2316" spans="1:29" x14ac:dyDescent="0.35">
      <c r="A2316">
        <v>201207507</v>
      </c>
      <c r="B2316" s="1">
        <v>43880</v>
      </c>
      <c r="C2316" s="1">
        <v>43880</v>
      </c>
      <c r="D2316">
        <v>1300</v>
      </c>
      <c r="E2316">
        <v>12</v>
      </c>
      <c r="F2316" t="s">
        <v>68</v>
      </c>
      <c r="G2316">
        <v>1259</v>
      </c>
      <c r="H2316">
        <v>2</v>
      </c>
      <c r="I2316">
        <v>940</v>
      </c>
      <c r="J2316" t="s">
        <v>1684</v>
      </c>
      <c r="K2316">
        <v>422</v>
      </c>
      <c r="L2316">
        <v>20</v>
      </c>
      <c r="M2316" t="s">
        <v>94</v>
      </c>
      <c r="N2316" t="s">
        <v>95</v>
      </c>
      <c r="O2316">
        <v>502</v>
      </c>
      <c r="P2316" t="s">
        <v>47</v>
      </c>
      <c r="S2316" t="s">
        <v>40</v>
      </c>
      <c r="T2316" t="s">
        <v>41</v>
      </c>
      <c r="U2316">
        <v>940</v>
      </c>
      <c r="Y2316" t="s">
        <v>4018</v>
      </c>
      <c r="AA2316">
        <v>33.968800000000002</v>
      </c>
      <c r="AB2316">
        <v>-118.26739999999999</v>
      </c>
      <c r="AC2316">
        <f t="shared" si="36"/>
        <v>0</v>
      </c>
    </row>
    <row r="2317" spans="1:29" x14ac:dyDescent="0.35">
      <c r="A2317">
        <v>200512785</v>
      </c>
      <c r="B2317" s="1">
        <v>44051</v>
      </c>
      <c r="C2317" s="1">
        <v>44051</v>
      </c>
      <c r="D2317">
        <v>1643</v>
      </c>
      <c r="E2317">
        <v>5</v>
      </c>
      <c r="F2317" t="s">
        <v>98</v>
      </c>
      <c r="G2317">
        <v>507</v>
      </c>
      <c r="H2317">
        <v>2</v>
      </c>
      <c r="I2317">
        <v>626</v>
      </c>
      <c r="J2317" t="s">
        <v>141</v>
      </c>
      <c r="K2317" t="s">
        <v>4019</v>
      </c>
      <c r="L2317">
        <v>36</v>
      </c>
      <c r="M2317" t="s">
        <v>94</v>
      </c>
      <c r="N2317" t="s">
        <v>95</v>
      </c>
      <c r="O2317">
        <v>502</v>
      </c>
      <c r="P2317" t="s">
        <v>47</v>
      </c>
      <c r="Q2317">
        <v>400</v>
      </c>
      <c r="R2317" t="s">
        <v>143</v>
      </c>
      <c r="S2317" t="s">
        <v>84</v>
      </c>
      <c r="T2317" t="s">
        <v>85</v>
      </c>
      <c r="U2317">
        <v>626</v>
      </c>
      <c r="Y2317" t="s">
        <v>4020</v>
      </c>
      <c r="AA2317">
        <v>33.820099999999996</v>
      </c>
      <c r="AB2317">
        <v>-118.3015</v>
      </c>
      <c r="AC2317">
        <f t="shared" si="36"/>
        <v>0</v>
      </c>
    </row>
    <row r="2318" spans="1:29" x14ac:dyDescent="0.35">
      <c r="A2318">
        <v>200611429</v>
      </c>
      <c r="B2318" s="1">
        <v>43997</v>
      </c>
      <c r="C2318" s="1">
        <v>43831</v>
      </c>
      <c r="D2318">
        <v>1</v>
      </c>
      <c r="E2318">
        <v>6</v>
      </c>
      <c r="F2318" t="s">
        <v>91</v>
      </c>
      <c r="G2318">
        <v>657</v>
      </c>
      <c r="H2318">
        <v>2</v>
      </c>
      <c r="I2318">
        <v>810</v>
      </c>
      <c r="J2318" t="s">
        <v>2028</v>
      </c>
      <c r="K2318" t="s">
        <v>4021</v>
      </c>
      <c r="L2318">
        <v>14</v>
      </c>
      <c r="M2318" t="s">
        <v>94</v>
      </c>
      <c r="N2318" t="s">
        <v>95</v>
      </c>
      <c r="O2318">
        <v>501</v>
      </c>
      <c r="P2318" t="s">
        <v>164</v>
      </c>
      <c r="S2318" t="s">
        <v>40</v>
      </c>
      <c r="T2318" t="s">
        <v>41</v>
      </c>
      <c r="U2318">
        <v>810</v>
      </c>
      <c r="Y2318" t="s">
        <v>1772</v>
      </c>
      <c r="AA2318">
        <v>34.088500000000003</v>
      </c>
      <c r="AB2318">
        <v>-118.31359999999999</v>
      </c>
      <c r="AC2318">
        <f t="shared" si="36"/>
        <v>0</v>
      </c>
    </row>
    <row r="2319" spans="1:29" x14ac:dyDescent="0.35">
      <c r="A2319">
        <v>200616913</v>
      </c>
      <c r="B2319" s="1">
        <v>44122</v>
      </c>
      <c r="C2319" s="1">
        <v>44122</v>
      </c>
      <c r="D2319">
        <v>2030</v>
      </c>
      <c r="E2319">
        <v>6</v>
      </c>
      <c r="F2319" t="s">
        <v>91</v>
      </c>
      <c r="G2319">
        <v>656</v>
      </c>
      <c r="H2319">
        <v>2</v>
      </c>
      <c r="I2319">
        <v>740</v>
      </c>
      <c r="J2319" t="s">
        <v>224</v>
      </c>
      <c r="K2319" t="s">
        <v>239</v>
      </c>
      <c r="L2319">
        <v>58</v>
      </c>
      <c r="M2319" t="s">
        <v>94</v>
      </c>
      <c r="N2319" t="s">
        <v>95</v>
      </c>
      <c r="O2319">
        <v>502</v>
      </c>
      <c r="P2319" t="s">
        <v>47</v>
      </c>
      <c r="Q2319">
        <v>304</v>
      </c>
      <c r="R2319" t="s">
        <v>1324</v>
      </c>
      <c r="S2319" t="s">
        <v>33</v>
      </c>
      <c r="T2319" t="s">
        <v>34</v>
      </c>
      <c r="U2319">
        <v>740</v>
      </c>
      <c r="Y2319" t="s">
        <v>3746</v>
      </c>
      <c r="AA2319">
        <v>34.088900000000002</v>
      </c>
      <c r="AB2319">
        <v>-118.3266</v>
      </c>
      <c r="AC2319">
        <f t="shared" si="36"/>
        <v>1</v>
      </c>
    </row>
    <row r="2320" spans="1:29" x14ac:dyDescent="0.35">
      <c r="A2320">
        <v>200401204</v>
      </c>
      <c r="B2320" s="1">
        <v>44156</v>
      </c>
      <c r="C2320" s="1">
        <v>44156</v>
      </c>
      <c r="D2320">
        <v>1530</v>
      </c>
      <c r="E2320">
        <v>4</v>
      </c>
      <c r="F2320" t="s">
        <v>54</v>
      </c>
      <c r="G2320">
        <v>465</v>
      </c>
      <c r="H2320">
        <v>1</v>
      </c>
      <c r="I2320">
        <v>230</v>
      </c>
      <c r="J2320" t="s">
        <v>161</v>
      </c>
      <c r="K2320" t="s">
        <v>4022</v>
      </c>
      <c r="L2320">
        <v>0</v>
      </c>
      <c r="M2320" t="s">
        <v>30</v>
      </c>
      <c r="N2320" t="s">
        <v>46</v>
      </c>
      <c r="O2320">
        <v>101</v>
      </c>
      <c r="P2320" t="s">
        <v>32</v>
      </c>
      <c r="Q2320">
        <v>102</v>
      </c>
      <c r="R2320" t="s">
        <v>219</v>
      </c>
      <c r="S2320" t="s">
        <v>84</v>
      </c>
      <c r="T2320" t="s">
        <v>85</v>
      </c>
      <c r="U2320">
        <v>230</v>
      </c>
      <c r="V2320">
        <v>998</v>
      </c>
      <c r="Y2320" t="s">
        <v>4023</v>
      </c>
      <c r="Z2320" t="s">
        <v>788</v>
      </c>
      <c r="AA2320">
        <v>34.031500000000001</v>
      </c>
      <c r="AB2320">
        <v>-118.2</v>
      </c>
      <c r="AC2320">
        <f t="shared" si="36"/>
        <v>0</v>
      </c>
    </row>
    <row r="2321" spans="1:29" x14ac:dyDescent="0.35">
      <c r="A2321">
        <v>200119382</v>
      </c>
      <c r="B2321" s="1">
        <v>44117</v>
      </c>
      <c r="C2321" s="1">
        <v>44117</v>
      </c>
      <c r="D2321">
        <v>340</v>
      </c>
      <c r="E2321">
        <v>1</v>
      </c>
      <c r="F2321" t="s">
        <v>36</v>
      </c>
      <c r="G2321">
        <v>159</v>
      </c>
      <c r="H2321">
        <v>1</v>
      </c>
      <c r="I2321">
        <v>420</v>
      </c>
      <c r="J2321" t="s">
        <v>352</v>
      </c>
      <c r="K2321" t="s">
        <v>4024</v>
      </c>
      <c r="L2321">
        <v>61</v>
      </c>
      <c r="M2321" t="s">
        <v>30</v>
      </c>
      <c r="N2321" t="s">
        <v>73</v>
      </c>
      <c r="O2321">
        <v>108</v>
      </c>
      <c r="P2321" t="s">
        <v>105</v>
      </c>
      <c r="S2321" t="s">
        <v>40</v>
      </c>
      <c r="T2321" t="s">
        <v>41</v>
      </c>
      <c r="U2321">
        <v>420</v>
      </c>
      <c r="Y2321" t="s">
        <v>4025</v>
      </c>
      <c r="AA2321">
        <v>34.0364</v>
      </c>
      <c r="AB2321">
        <v>-118.2303</v>
      </c>
      <c r="AC2321">
        <f t="shared" si="36"/>
        <v>0</v>
      </c>
    </row>
    <row r="2322" spans="1:29" x14ac:dyDescent="0.35">
      <c r="A2322">
        <v>201224450</v>
      </c>
      <c r="B2322" s="1">
        <v>44149</v>
      </c>
      <c r="C2322" s="1">
        <v>44149</v>
      </c>
      <c r="D2322">
        <v>700</v>
      </c>
      <c r="E2322">
        <v>12</v>
      </c>
      <c r="F2322" t="s">
        <v>68</v>
      </c>
      <c r="G2322">
        <v>1205</v>
      </c>
      <c r="H2322">
        <v>2</v>
      </c>
      <c r="I2322">
        <v>745</v>
      </c>
      <c r="J2322" t="s">
        <v>139</v>
      </c>
      <c r="K2322" t="s">
        <v>4026</v>
      </c>
      <c r="L2322">
        <v>28</v>
      </c>
      <c r="M2322" t="s">
        <v>30</v>
      </c>
      <c r="N2322" t="s">
        <v>95</v>
      </c>
      <c r="O2322">
        <v>501</v>
      </c>
      <c r="P2322" t="s">
        <v>164</v>
      </c>
      <c r="S2322" t="s">
        <v>40</v>
      </c>
      <c r="T2322" t="s">
        <v>41</v>
      </c>
      <c r="U2322">
        <v>745</v>
      </c>
      <c r="Y2322" t="s">
        <v>4027</v>
      </c>
      <c r="AA2322">
        <v>33.996899999999997</v>
      </c>
      <c r="AB2322">
        <v>-118.2959</v>
      </c>
      <c r="AC2322">
        <f t="shared" si="36"/>
        <v>0</v>
      </c>
    </row>
    <row r="2323" spans="1:29" x14ac:dyDescent="0.35">
      <c r="A2323">
        <v>201008474</v>
      </c>
      <c r="B2323" s="1">
        <v>43942</v>
      </c>
      <c r="C2323" s="1">
        <v>43927</v>
      </c>
      <c r="D2323">
        <v>1335</v>
      </c>
      <c r="E2323">
        <v>10</v>
      </c>
      <c r="F2323" t="s">
        <v>103</v>
      </c>
      <c r="G2323">
        <v>1065</v>
      </c>
      <c r="H2323">
        <v>1</v>
      </c>
      <c r="I2323">
        <v>341</v>
      </c>
      <c r="J2323" t="s">
        <v>157</v>
      </c>
      <c r="K2323" t="s">
        <v>505</v>
      </c>
      <c r="L2323">
        <v>33</v>
      </c>
      <c r="M2323" t="s">
        <v>94</v>
      </c>
      <c r="N2323" t="s">
        <v>94</v>
      </c>
      <c r="O2323">
        <v>119</v>
      </c>
      <c r="P2323" t="s">
        <v>333</v>
      </c>
      <c r="S2323" t="s">
        <v>40</v>
      </c>
      <c r="T2323" t="s">
        <v>41</v>
      </c>
      <c r="U2323">
        <v>341</v>
      </c>
      <c r="Y2323" t="s">
        <v>4028</v>
      </c>
      <c r="Z2323" t="s">
        <v>4029</v>
      </c>
      <c r="AA2323">
        <v>34.170900000000003</v>
      </c>
      <c r="AB2323">
        <v>-118.52200000000001</v>
      </c>
      <c r="AC2323">
        <f t="shared" si="36"/>
        <v>0</v>
      </c>
    </row>
    <row r="2324" spans="1:29" x14ac:dyDescent="0.35">
      <c r="A2324">
        <v>201005453</v>
      </c>
      <c r="B2324" s="1">
        <v>43865</v>
      </c>
      <c r="C2324" s="1">
        <v>43865</v>
      </c>
      <c r="D2324">
        <v>720</v>
      </c>
      <c r="E2324">
        <v>10</v>
      </c>
      <c r="F2324" t="s">
        <v>103</v>
      </c>
      <c r="G2324">
        <v>1029</v>
      </c>
      <c r="H2324">
        <v>2</v>
      </c>
      <c r="I2324">
        <v>624</v>
      </c>
      <c r="J2324" t="s">
        <v>171</v>
      </c>
      <c r="K2324" t="s">
        <v>4030</v>
      </c>
      <c r="L2324">
        <v>52</v>
      </c>
      <c r="M2324" t="s">
        <v>30</v>
      </c>
      <c r="N2324" t="s">
        <v>95</v>
      </c>
      <c r="O2324">
        <v>101</v>
      </c>
      <c r="P2324" t="s">
        <v>32</v>
      </c>
      <c r="Q2324">
        <v>400</v>
      </c>
      <c r="R2324" t="s">
        <v>143</v>
      </c>
      <c r="S2324" t="s">
        <v>84</v>
      </c>
      <c r="T2324" t="s">
        <v>85</v>
      </c>
      <c r="U2324">
        <v>624</v>
      </c>
      <c r="Y2324" t="s">
        <v>3120</v>
      </c>
      <c r="Z2324" t="s">
        <v>930</v>
      </c>
      <c r="AA2324">
        <v>34.2012</v>
      </c>
      <c r="AB2324">
        <v>-118.4837</v>
      </c>
      <c r="AC2324">
        <f t="shared" si="36"/>
        <v>0</v>
      </c>
    </row>
    <row r="2325" spans="1:29" x14ac:dyDescent="0.35">
      <c r="A2325">
        <v>201304608</v>
      </c>
      <c r="B2325" s="1">
        <v>43840</v>
      </c>
      <c r="C2325" s="1">
        <v>43840</v>
      </c>
      <c r="D2325">
        <v>1850</v>
      </c>
      <c r="E2325">
        <v>13</v>
      </c>
      <c r="F2325" t="s">
        <v>62</v>
      </c>
      <c r="G2325">
        <v>1361</v>
      </c>
      <c r="H2325">
        <v>1</v>
      </c>
      <c r="I2325">
        <v>341</v>
      </c>
      <c r="J2325" t="s">
        <v>157</v>
      </c>
      <c r="K2325" t="s">
        <v>4031</v>
      </c>
      <c r="L2325">
        <v>24</v>
      </c>
      <c r="M2325" t="s">
        <v>94</v>
      </c>
      <c r="N2325" t="s">
        <v>95</v>
      </c>
      <c r="O2325">
        <v>710</v>
      </c>
      <c r="P2325" t="s">
        <v>394</v>
      </c>
      <c r="S2325" t="s">
        <v>40</v>
      </c>
      <c r="T2325" t="s">
        <v>41</v>
      </c>
      <c r="U2325">
        <v>341</v>
      </c>
      <c r="Y2325" t="s">
        <v>3122</v>
      </c>
      <c r="Z2325" t="s">
        <v>357</v>
      </c>
      <c r="AA2325">
        <v>34.003799999999998</v>
      </c>
      <c r="AB2325">
        <v>-118.2784</v>
      </c>
      <c r="AC2325">
        <f t="shared" si="36"/>
        <v>0</v>
      </c>
    </row>
    <row r="2326" spans="1:29" x14ac:dyDescent="0.35">
      <c r="A2326">
        <v>200308776</v>
      </c>
      <c r="B2326" s="1">
        <v>43908</v>
      </c>
      <c r="C2326" s="1">
        <v>43908</v>
      </c>
      <c r="D2326">
        <v>1840</v>
      </c>
      <c r="E2326">
        <v>3</v>
      </c>
      <c r="F2326" t="s">
        <v>43</v>
      </c>
      <c r="G2326">
        <v>395</v>
      </c>
      <c r="H2326">
        <v>1</v>
      </c>
      <c r="I2326">
        <v>230</v>
      </c>
      <c r="J2326" t="s">
        <v>161</v>
      </c>
      <c r="K2326" t="s">
        <v>4032</v>
      </c>
      <c r="L2326">
        <v>26</v>
      </c>
      <c r="M2326" t="s">
        <v>30</v>
      </c>
      <c r="N2326" t="s">
        <v>95</v>
      </c>
      <c r="O2326">
        <v>101</v>
      </c>
      <c r="P2326" t="s">
        <v>32</v>
      </c>
      <c r="Q2326">
        <v>307</v>
      </c>
      <c r="R2326" t="s">
        <v>2276</v>
      </c>
      <c r="S2326" t="s">
        <v>40</v>
      </c>
      <c r="T2326" t="s">
        <v>41</v>
      </c>
      <c r="U2326">
        <v>230</v>
      </c>
      <c r="Y2326" t="s">
        <v>4033</v>
      </c>
      <c r="Z2326" t="s">
        <v>255</v>
      </c>
      <c r="AA2326">
        <v>34.010899999999999</v>
      </c>
      <c r="AB2326">
        <v>-118.30889999999999</v>
      </c>
      <c r="AC2326">
        <f t="shared" si="36"/>
        <v>0</v>
      </c>
    </row>
    <row r="2327" spans="1:29" x14ac:dyDescent="0.35">
      <c r="A2327">
        <v>200113874</v>
      </c>
      <c r="B2327" s="1">
        <v>44006</v>
      </c>
      <c r="C2327" s="1">
        <v>44006</v>
      </c>
      <c r="D2327">
        <v>1110</v>
      </c>
      <c r="E2327">
        <v>1</v>
      </c>
      <c r="F2327" t="s">
        <v>36</v>
      </c>
      <c r="G2327">
        <v>192</v>
      </c>
      <c r="H2327">
        <v>1</v>
      </c>
      <c r="I2327">
        <v>230</v>
      </c>
      <c r="J2327" t="s">
        <v>161</v>
      </c>
      <c r="K2327" t="s">
        <v>4034</v>
      </c>
      <c r="L2327">
        <v>32</v>
      </c>
      <c r="M2327" t="s">
        <v>30</v>
      </c>
      <c r="N2327" t="s">
        <v>95</v>
      </c>
      <c r="O2327">
        <v>802</v>
      </c>
      <c r="P2327" t="s">
        <v>2896</v>
      </c>
      <c r="Q2327">
        <v>312</v>
      </c>
      <c r="R2327" t="s">
        <v>717</v>
      </c>
      <c r="S2327" t="s">
        <v>33</v>
      </c>
      <c r="T2327" t="s">
        <v>34</v>
      </c>
      <c r="U2327">
        <v>230</v>
      </c>
      <c r="V2327">
        <v>998</v>
      </c>
      <c r="Y2327" t="s">
        <v>4035</v>
      </c>
      <c r="Z2327" t="s">
        <v>4036</v>
      </c>
      <c r="AA2327">
        <v>34.034199999999998</v>
      </c>
      <c r="AB2327">
        <v>-118.26600000000001</v>
      </c>
      <c r="AC2327">
        <f t="shared" si="36"/>
        <v>1</v>
      </c>
    </row>
    <row r="2328" spans="1:29" x14ac:dyDescent="0.35">
      <c r="A2328">
        <v>200320734</v>
      </c>
      <c r="B2328" s="1">
        <v>44157</v>
      </c>
      <c r="C2328" s="1">
        <v>44157</v>
      </c>
      <c r="D2328">
        <v>700</v>
      </c>
      <c r="E2328">
        <v>3</v>
      </c>
      <c r="F2328" t="s">
        <v>43</v>
      </c>
      <c r="G2328">
        <v>362</v>
      </c>
      <c r="H2328">
        <v>1</v>
      </c>
      <c r="I2328">
        <v>230</v>
      </c>
      <c r="J2328" t="s">
        <v>161</v>
      </c>
      <c r="K2328" t="s">
        <v>4037</v>
      </c>
      <c r="L2328">
        <v>18</v>
      </c>
      <c r="M2328" t="s">
        <v>30</v>
      </c>
      <c r="N2328" t="s">
        <v>95</v>
      </c>
      <c r="O2328">
        <v>101</v>
      </c>
      <c r="P2328" t="s">
        <v>32</v>
      </c>
      <c r="Q2328">
        <v>102</v>
      </c>
      <c r="R2328" t="s">
        <v>219</v>
      </c>
      <c r="S2328" t="s">
        <v>40</v>
      </c>
      <c r="T2328" t="s">
        <v>41</v>
      </c>
      <c r="U2328">
        <v>230</v>
      </c>
      <c r="Y2328" t="s">
        <v>4038</v>
      </c>
      <c r="AA2328">
        <v>34.019500000000001</v>
      </c>
      <c r="AB2328">
        <v>-118.3489</v>
      </c>
      <c r="AC2328">
        <f t="shared" si="36"/>
        <v>0</v>
      </c>
    </row>
    <row r="2329" spans="1:29" x14ac:dyDescent="0.35">
      <c r="A2329">
        <v>200804963</v>
      </c>
      <c r="B2329" s="1">
        <v>43852</v>
      </c>
      <c r="C2329" s="1">
        <v>43852</v>
      </c>
      <c r="D2329">
        <v>1928</v>
      </c>
      <c r="E2329">
        <v>8</v>
      </c>
      <c r="F2329" t="s">
        <v>109</v>
      </c>
      <c r="G2329">
        <v>847</v>
      </c>
      <c r="H2329">
        <v>2</v>
      </c>
      <c r="I2329">
        <v>888</v>
      </c>
      <c r="J2329" t="s">
        <v>250</v>
      </c>
      <c r="K2329">
        <v>1501</v>
      </c>
      <c r="L2329">
        <v>49</v>
      </c>
      <c r="M2329" t="s">
        <v>94</v>
      </c>
      <c r="N2329" t="s">
        <v>73</v>
      </c>
      <c r="O2329">
        <v>502</v>
      </c>
      <c r="P2329" t="s">
        <v>47</v>
      </c>
      <c r="S2329" t="s">
        <v>40</v>
      </c>
      <c r="T2329" t="s">
        <v>41</v>
      </c>
      <c r="U2329">
        <v>888</v>
      </c>
      <c r="Y2329" t="s">
        <v>4039</v>
      </c>
      <c r="AA2329">
        <v>34.0473</v>
      </c>
      <c r="AB2329">
        <v>-118.42059999999999</v>
      </c>
      <c r="AC2329">
        <f t="shared" si="36"/>
        <v>0</v>
      </c>
    </row>
    <row r="2330" spans="1:29" x14ac:dyDescent="0.35">
      <c r="A2330">
        <v>201011707</v>
      </c>
      <c r="B2330" s="1">
        <v>44048</v>
      </c>
      <c r="C2330" s="1">
        <v>44047</v>
      </c>
      <c r="D2330">
        <v>1530</v>
      </c>
      <c r="E2330">
        <v>10</v>
      </c>
      <c r="F2330" t="s">
        <v>103</v>
      </c>
      <c r="G2330">
        <v>1099</v>
      </c>
      <c r="H2330">
        <v>1</v>
      </c>
      <c r="I2330">
        <v>310</v>
      </c>
      <c r="J2330" t="s">
        <v>71</v>
      </c>
      <c r="K2330" t="s">
        <v>4040</v>
      </c>
      <c r="L2330">
        <v>39</v>
      </c>
      <c r="M2330" t="s">
        <v>94</v>
      </c>
      <c r="N2330" t="s">
        <v>73</v>
      </c>
      <c r="O2330">
        <v>501</v>
      </c>
      <c r="P2330" t="s">
        <v>164</v>
      </c>
      <c r="S2330" t="s">
        <v>40</v>
      </c>
      <c r="T2330" t="s">
        <v>41</v>
      </c>
      <c r="U2330">
        <v>310</v>
      </c>
      <c r="Y2330" t="s">
        <v>4041</v>
      </c>
      <c r="AA2330">
        <v>34.137999999999998</v>
      </c>
      <c r="AB2330">
        <v>-118.4727</v>
      </c>
      <c r="AC2330">
        <f t="shared" si="36"/>
        <v>0</v>
      </c>
    </row>
    <row r="2331" spans="1:29" x14ac:dyDescent="0.35">
      <c r="A2331">
        <v>200611690</v>
      </c>
      <c r="B2331" s="1">
        <v>44004</v>
      </c>
      <c r="C2331" s="1">
        <v>44004</v>
      </c>
      <c r="D2331">
        <v>1620</v>
      </c>
      <c r="E2331">
        <v>6</v>
      </c>
      <c r="F2331" t="s">
        <v>91</v>
      </c>
      <c r="G2331">
        <v>676</v>
      </c>
      <c r="H2331">
        <v>2</v>
      </c>
      <c r="I2331">
        <v>740</v>
      </c>
      <c r="J2331" t="s">
        <v>224</v>
      </c>
      <c r="K2331">
        <v>329</v>
      </c>
      <c r="L2331">
        <v>0</v>
      </c>
      <c r="M2331" t="s">
        <v>46</v>
      </c>
      <c r="N2331" t="s">
        <v>46</v>
      </c>
      <c r="O2331">
        <v>406</v>
      </c>
      <c r="P2331" t="s">
        <v>582</v>
      </c>
      <c r="S2331" t="s">
        <v>40</v>
      </c>
      <c r="T2331" t="s">
        <v>41</v>
      </c>
      <c r="U2331">
        <v>740</v>
      </c>
      <c r="Y2331" t="s">
        <v>4042</v>
      </c>
      <c r="AA2331">
        <v>34.085299999999997</v>
      </c>
      <c r="AB2331">
        <v>-118.32989999999999</v>
      </c>
      <c r="AC2331">
        <f t="shared" si="36"/>
        <v>0</v>
      </c>
    </row>
    <row r="2332" spans="1:29" x14ac:dyDescent="0.35">
      <c r="A2332">
        <v>200613510</v>
      </c>
      <c r="B2332" s="1">
        <v>44048</v>
      </c>
      <c r="C2332" s="1">
        <v>44045</v>
      </c>
      <c r="D2332">
        <v>1845</v>
      </c>
      <c r="E2332">
        <v>6</v>
      </c>
      <c r="F2332" t="s">
        <v>91</v>
      </c>
      <c r="G2332">
        <v>678</v>
      </c>
      <c r="H2332">
        <v>2</v>
      </c>
      <c r="I2332">
        <v>626</v>
      </c>
      <c r="J2332" t="s">
        <v>141</v>
      </c>
      <c r="K2332" t="s">
        <v>4043</v>
      </c>
      <c r="L2332">
        <v>46</v>
      </c>
      <c r="M2332" t="s">
        <v>30</v>
      </c>
      <c r="N2332" t="s">
        <v>95</v>
      </c>
      <c r="O2332">
        <v>502</v>
      </c>
      <c r="P2332" t="s">
        <v>47</v>
      </c>
      <c r="Q2332">
        <v>400</v>
      </c>
      <c r="R2332" t="s">
        <v>143</v>
      </c>
      <c r="S2332" t="s">
        <v>40</v>
      </c>
      <c r="T2332" t="s">
        <v>41</v>
      </c>
      <c r="U2332">
        <v>626</v>
      </c>
      <c r="Y2332" t="s">
        <v>4044</v>
      </c>
      <c r="AA2332">
        <v>34.086199999999998</v>
      </c>
      <c r="AB2332">
        <v>-118.3078</v>
      </c>
      <c r="AC2332">
        <f t="shared" si="36"/>
        <v>0</v>
      </c>
    </row>
    <row r="2333" spans="1:29" x14ac:dyDescent="0.35">
      <c r="A2333">
        <v>200607615</v>
      </c>
      <c r="B2333" s="1">
        <v>43899</v>
      </c>
      <c r="C2333" s="1">
        <v>43898</v>
      </c>
      <c r="D2333">
        <v>2330</v>
      </c>
      <c r="E2333">
        <v>6</v>
      </c>
      <c r="F2333" t="s">
        <v>91</v>
      </c>
      <c r="G2333">
        <v>646</v>
      </c>
      <c r="H2333">
        <v>1</v>
      </c>
      <c r="I2333">
        <v>761</v>
      </c>
      <c r="J2333" t="s">
        <v>403</v>
      </c>
      <c r="K2333" t="s">
        <v>4045</v>
      </c>
      <c r="L2333">
        <v>20</v>
      </c>
      <c r="M2333" t="s">
        <v>94</v>
      </c>
      <c r="N2333" t="s">
        <v>73</v>
      </c>
      <c r="O2333">
        <v>210</v>
      </c>
      <c r="P2333" t="s">
        <v>183</v>
      </c>
      <c r="Q2333">
        <v>212</v>
      </c>
      <c r="R2333" t="s">
        <v>1167</v>
      </c>
      <c r="S2333" t="s">
        <v>40</v>
      </c>
      <c r="T2333" t="s">
        <v>41</v>
      </c>
      <c r="U2333">
        <v>761</v>
      </c>
      <c r="Y2333" t="s">
        <v>4046</v>
      </c>
      <c r="AA2333">
        <v>34.099800000000002</v>
      </c>
      <c r="AB2333">
        <v>-118.3295</v>
      </c>
      <c r="AC2333">
        <f t="shared" si="36"/>
        <v>0</v>
      </c>
    </row>
    <row r="2334" spans="1:29" x14ac:dyDescent="0.35">
      <c r="A2334">
        <v>200913628</v>
      </c>
      <c r="B2334" s="1">
        <v>44060</v>
      </c>
      <c r="C2334" s="1">
        <v>44060</v>
      </c>
      <c r="D2334">
        <v>530</v>
      </c>
      <c r="E2334">
        <v>9</v>
      </c>
      <c r="F2334" t="s">
        <v>49</v>
      </c>
      <c r="G2334">
        <v>994</v>
      </c>
      <c r="H2334">
        <v>1</v>
      </c>
      <c r="I2334">
        <v>510</v>
      </c>
      <c r="J2334" t="s">
        <v>29</v>
      </c>
      <c r="L2334">
        <v>0</v>
      </c>
      <c r="O2334">
        <v>101</v>
      </c>
      <c r="P2334" t="s">
        <v>32</v>
      </c>
      <c r="S2334" t="s">
        <v>40</v>
      </c>
      <c r="T2334" t="s">
        <v>41</v>
      </c>
      <c r="U2334">
        <v>510</v>
      </c>
      <c r="Y2334" t="s">
        <v>4047</v>
      </c>
      <c r="AA2334">
        <v>34.142200000000003</v>
      </c>
      <c r="AB2334">
        <v>-118.4264</v>
      </c>
      <c r="AC2334">
        <f t="shared" si="36"/>
        <v>0</v>
      </c>
    </row>
    <row r="2335" spans="1:29" x14ac:dyDescent="0.35">
      <c r="A2335">
        <v>200517932</v>
      </c>
      <c r="B2335" s="1">
        <v>44182</v>
      </c>
      <c r="C2335" s="1">
        <v>44182</v>
      </c>
      <c r="D2335">
        <v>2215</v>
      </c>
      <c r="E2335">
        <v>5</v>
      </c>
      <c r="F2335" t="s">
        <v>98</v>
      </c>
      <c r="G2335">
        <v>514</v>
      </c>
      <c r="H2335">
        <v>2</v>
      </c>
      <c r="I2335">
        <v>624</v>
      </c>
      <c r="J2335" t="s">
        <v>171</v>
      </c>
      <c r="K2335" t="s">
        <v>4048</v>
      </c>
      <c r="L2335">
        <v>51</v>
      </c>
      <c r="M2335" t="s">
        <v>30</v>
      </c>
      <c r="N2335" t="s">
        <v>95</v>
      </c>
      <c r="O2335">
        <v>502</v>
      </c>
      <c r="P2335" t="s">
        <v>47</v>
      </c>
      <c r="Q2335">
        <v>400</v>
      </c>
      <c r="R2335" t="s">
        <v>143</v>
      </c>
      <c r="S2335" t="s">
        <v>40</v>
      </c>
      <c r="T2335" t="s">
        <v>41</v>
      </c>
      <c r="U2335">
        <v>624</v>
      </c>
      <c r="Y2335" t="s">
        <v>4049</v>
      </c>
      <c r="AA2335">
        <v>33.789700000000003</v>
      </c>
      <c r="AB2335">
        <v>-118.2787</v>
      </c>
      <c r="AC2335">
        <f t="shared" si="36"/>
        <v>0</v>
      </c>
    </row>
    <row r="2336" spans="1:29" x14ac:dyDescent="0.35">
      <c r="A2336">
        <v>201109830</v>
      </c>
      <c r="B2336" s="1">
        <v>43978</v>
      </c>
      <c r="C2336" s="1">
        <v>43978</v>
      </c>
      <c r="D2336">
        <v>1200</v>
      </c>
      <c r="E2336">
        <v>11</v>
      </c>
      <c r="F2336" t="s">
        <v>64</v>
      </c>
      <c r="G2336">
        <v>1144</v>
      </c>
      <c r="H2336">
        <v>1</v>
      </c>
      <c r="I2336">
        <v>510</v>
      </c>
      <c r="J2336" t="s">
        <v>29</v>
      </c>
      <c r="L2336">
        <v>0</v>
      </c>
      <c r="O2336">
        <v>101</v>
      </c>
      <c r="P2336" t="s">
        <v>32</v>
      </c>
      <c r="S2336" t="s">
        <v>40</v>
      </c>
      <c r="T2336" t="s">
        <v>41</v>
      </c>
      <c r="U2336">
        <v>510</v>
      </c>
      <c r="Y2336" t="s">
        <v>4050</v>
      </c>
      <c r="AA2336">
        <v>34.101700000000001</v>
      </c>
      <c r="AB2336">
        <v>-118.26090000000001</v>
      </c>
      <c r="AC2336">
        <f t="shared" si="36"/>
        <v>0</v>
      </c>
    </row>
    <row r="2337" spans="1:29" x14ac:dyDescent="0.35">
      <c r="A2337">
        <v>200911607</v>
      </c>
      <c r="B2337" s="1">
        <v>44008</v>
      </c>
      <c r="C2337" s="1">
        <v>44007</v>
      </c>
      <c r="D2337">
        <v>700</v>
      </c>
      <c r="E2337">
        <v>9</v>
      </c>
      <c r="F2337" t="s">
        <v>49</v>
      </c>
      <c r="G2337">
        <v>931</v>
      </c>
      <c r="H2337">
        <v>1</v>
      </c>
      <c r="I2337">
        <v>420</v>
      </c>
      <c r="J2337" t="s">
        <v>352</v>
      </c>
      <c r="L2337">
        <v>0</v>
      </c>
      <c r="O2337">
        <v>108</v>
      </c>
      <c r="P2337" t="s">
        <v>105</v>
      </c>
      <c r="S2337" t="s">
        <v>40</v>
      </c>
      <c r="T2337" t="s">
        <v>41</v>
      </c>
      <c r="U2337">
        <v>420</v>
      </c>
      <c r="Y2337" t="s">
        <v>4051</v>
      </c>
      <c r="Z2337" t="s">
        <v>118</v>
      </c>
      <c r="AA2337">
        <v>34.183</v>
      </c>
      <c r="AB2337">
        <v>-118.4662</v>
      </c>
      <c r="AC2337">
        <f t="shared" si="36"/>
        <v>0</v>
      </c>
    </row>
    <row r="2338" spans="1:29" x14ac:dyDescent="0.35">
      <c r="A2338">
        <v>200309308</v>
      </c>
      <c r="B2338" s="1">
        <v>43922</v>
      </c>
      <c r="C2338" s="1">
        <v>43921</v>
      </c>
      <c r="D2338">
        <v>2300</v>
      </c>
      <c r="E2338">
        <v>3</v>
      </c>
      <c r="F2338" t="s">
        <v>43</v>
      </c>
      <c r="G2338">
        <v>395</v>
      </c>
      <c r="H2338">
        <v>2</v>
      </c>
      <c r="I2338">
        <v>930</v>
      </c>
      <c r="J2338" t="s">
        <v>339</v>
      </c>
      <c r="K2338" t="s">
        <v>4052</v>
      </c>
      <c r="L2338">
        <v>57</v>
      </c>
      <c r="M2338" t="s">
        <v>30</v>
      </c>
      <c r="N2338" t="s">
        <v>95</v>
      </c>
      <c r="O2338">
        <v>501</v>
      </c>
      <c r="P2338" t="s">
        <v>164</v>
      </c>
      <c r="Q2338">
        <v>511</v>
      </c>
      <c r="R2338" t="s">
        <v>151</v>
      </c>
      <c r="S2338" t="s">
        <v>40</v>
      </c>
      <c r="T2338" t="s">
        <v>41</v>
      </c>
      <c r="U2338">
        <v>930</v>
      </c>
      <c r="Y2338" t="s">
        <v>4053</v>
      </c>
      <c r="AA2338">
        <v>34.009900000000002</v>
      </c>
      <c r="AB2338">
        <v>-118.30889999999999</v>
      </c>
      <c r="AC2338">
        <f t="shared" si="36"/>
        <v>0</v>
      </c>
    </row>
    <row r="2339" spans="1:29" x14ac:dyDescent="0.35">
      <c r="A2339">
        <v>200405954</v>
      </c>
      <c r="B2339" s="1">
        <v>43881</v>
      </c>
      <c r="C2339" s="1">
        <v>43881</v>
      </c>
      <c r="D2339">
        <v>45</v>
      </c>
      <c r="E2339">
        <v>4</v>
      </c>
      <c r="F2339" t="s">
        <v>54</v>
      </c>
      <c r="G2339">
        <v>499</v>
      </c>
      <c r="H2339">
        <v>1</v>
      </c>
      <c r="I2339">
        <v>648</v>
      </c>
      <c r="J2339" t="s">
        <v>58</v>
      </c>
      <c r="K2339">
        <v>1822</v>
      </c>
      <c r="L2339">
        <v>0</v>
      </c>
      <c r="M2339" t="s">
        <v>46</v>
      </c>
      <c r="N2339" t="s">
        <v>46</v>
      </c>
      <c r="O2339">
        <v>203</v>
      </c>
      <c r="P2339" t="s">
        <v>101</v>
      </c>
      <c r="S2339" t="s">
        <v>40</v>
      </c>
      <c r="T2339" t="s">
        <v>41</v>
      </c>
      <c r="U2339">
        <v>648</v>
      </c>
      <c r="Y2339" t="s">
        <v>4054</v>
      </c>
      <c r="AA2339">
        <v>34.018799999999999</v>
      </c>
      <c r="AB2339">
        <v>-118.20099999999999</v>
      </c>
      <c r="AC2339">
        <f t="shared" si="36"/>
        <v>0</v>
      </c>
    </row>
    <row r="2340" spans="1:29" x14ac:dyDescent="0.35">
      <c r="A2340">
        <v>200607046</v>
      </c>
      <c r="B2340" s="1">
        <v>43888</v>
      </c>
      <c r="C2340" s="1">
        <v>43886</v>
      </c>
      <c r="D2340">
        <v>2030</v>
      </c>
      <c r="E2340">
        <v>6</v>
      </c>
      <c r="F2340" t="s">
        <v>91</v>
      </c>
      <c r="G2340">
        <v>615</v>
      </c>
      <c r="H2340">
        <v>1</v>
      </c>
      <c r="I2340">
        <v>331</v>
      </c>
      <c r="J2340" t="s">
        <v>233</v>
      </c>
      <c r="K2340" t="s">
        <v>3242</v>
      </c>
      <c r="L2340">
        <v>37</v>
      </c>
      <c r="M2340" t="s">
        <v>94</v>
      </c>
      <c r="N2340" t="s">
        <v>95</v>
      </c>
      <c r="O2340">
        <v>101</v>
      </c>
      <c r="P2340" t="s">
        <v>32</v>
      </c>
      <c r="S2340" t="s">
        <v>40</v>
      </c>
      <c r="T2340" t="s">
        <v>41</v>
      </c>
      <c r="U2340">
        <v>331</v>
      </c>
      <c r="Y2340" t="s">
        <v>4055</v>
      </c>
      <c r="AA2340">
        <v>34.126100000000001</v>
      </c>
      <c r="AB2340">
        <v>-118.3442</v>
      </c>
      <c r="AC2340">
        <f t="shared" si="36"/>
        <v>0</v>
      </c>
    </row>
    <row r="2341" spans="1:29" x14ac:dyDescent="0.35">
      <c r="A2341">
        <v>200309279</v>
      </c>
      <c r="B2341" s="1">
        <v>43921</v>
      </c>
      <c r="C2341" s="1">
        <v>43921</v>
      </c>
      <c r="D2341">
        <v>1130</v>
      </c>
      <c r="E2341">
        <v>3</v>
      </c>
      <c r="F2341" t="s">
        <v>43</v>
      </c>
      <c r="G2341">
        <v>395</v>
      </c>
      <c r="H2341">
        <v>2</v>
      </c>
      <c r="I2341">
        <v>946</v>
      </c>
      <c r="J2341" t="s">
        <v>125</v>
      </c>
      <c r="K2341" t="s">
        <v>4056</v>
      </c>
      <c r="L2341">
        <v>0</v>
      </c>
      <c r="M2341" t="s">
        <v>46</v>
      </c>
      <c r="N2341" t="s">
        <v>46</v>
      </c>
      <c r="O2341">
        <v>101</v>
      </c>
      <c r="P2341" t="s">
        <v>32</v>
      </c>
      <c r="S2341" t="s">
        <v>40</v>
      </c>
      <c r="T2341" t="s">
        <v>41</v>
      </c>
      <c r="U2341">
        <v>946</v>
      </c>
      <c r="V2341">
        <v>998</v>
      </c>
      <c r="Y2341" t="s">
        <v>255</v>
      </c>
      <c r="Z2341" t="s">
        <v>1670</v>
      </c>
      <c r="AA2341">
        <v>34.004600000000003</v>
      </c>
      <c r="AB2341">
        <v>-118.30889999999999</v>
      </c>
      <c r="AC2341">
        <f t="shared" si="36"/>
        <v>0</v>
      </c>
    </row>
    <row r="2342" spans="1:29" x14ac:dyDescent="0.35">
      <c r="A2342">
        <v>200413122</v>
      </c>
      <c r="B2342" s="1">
        <v>44099</v>
      </c>
      <c r="C2342" s="1">
        <v>44096</v>
      </c>
      <c r="D2342">
        <v>12</v>
      </c>
      <c r="E2342">
        <v>4</v>
      </c>
      <c r="F2342" t="s">
        <v>54</v>
      </c>
      <c r="G2342">
        <v>459</v>
      </c>
      <c r="H2342">
        <v>1</v>
      </c>
      <c r="I2342">
        <v>210</v>
      </c>
      <c r="J2342" t="s">
        <v>149</v>
      </c>
      <c r="K2342" t="s">
        <v>4057</v>
      </c>
      <c r="L2342">
        <v>40</v>
      </c>
      <c r="M2342" t="s">
        <v>30</v>
      </c>
      <c r="N2342" t="s">
        <v>95</v>
      </c>
      <c r="O2342">
        <v>101</v>
      </c>
      <c r="P2342" t="s">
        <v>32</v>
      </c>
      <c r="Q2342">
        <v>200</v>
      </c>
      <c r="R2342" t="s">
        <v>663</v>
      </c>
      <c r="S2342" t="s">
        <v>40</v>
      </c>
      <c r="T2342" t="s">
        <v>41</v>
      </c>
      <c r="U2342">
        <v>210</v>
      </c>
      <c r="Y2342" t="s">
        <v>4058</v>
      </c>
      <c r="Z2342" t="s">
        <v>4059</v>
      </c>
      <c r="AA2342">
        <v>34.043599999999998</v>
      </c>
      <c r="AB2342">
        <v>-118.2003</v>
      </c>
      <c r="AC2342">
        <f t="shared" si="36"/>
        <v>0</v>
      </c>
    </row>
    <row r="2343" spans="1:29" x14ac:dyDescent="0.35">
      <c r="A2343">
        <v>200116373</v>
      </c>
      <c r="B2343" s="1">
        <v>44056</v>
      </c>
      <c r="C2343" s="1">
        <v>44056</v>
      </c>
      <c r="D2343">
        <v>2000</v>
      </c>
      <c r="E2343">
        <v>1</v>
      </c>
      <c r="F2343" t="s">
        <v>36</v>
      </c>
      <c r="G2343">
        <v>134</v>
      </c>
      <c r="H2343">
        <v>2</v>
      </c>
      <c r="I2343">
        <v>740</v>
      </c>
      <c r="J2343" t="s">
        <v>224</v>
      </c>
      <c r="K2343" t="s">
        <v>2383</v>
      </c>
      <c r="L2343">
        <v>27</v>
      </c>
      <c r="M2343" t="s">
        <v>30</v>
      </c>
      <c r="N2343" t="s">
        <v>73</v>
      </c>
      <c r="O2343">
        <v>122</v>
      </c>
      <c r="P2343" t="s">
        <v>275</v>
      </c>
      <c r="S2343" t="s">
        <v>40</v>
      </c>
      <c r="T2343" t="s">
        <v>41</v>
      </c>
      <c r="U2343">
        <v>740</v>
      </c>
      <c r="Y2343" t="s">
        <v>136</v>
      </c>
      <c r="Z2343" t="s">
        <v>357</v>
      </c>
      <c r="AA2343">
        <v>34.049500000000002</v>
      </c>
      <c r="AB2343">
        <v>-118.24939999999999</v>
      </c>
      <c r="AC2343">
        <f t="shared" si="36"/>
        <v>0</v>
      </c>
    </row>
    <row r="2344" spans="1:29" x14ac:dyDescent="0.35">
      <c r="A2344">
        <v>200809522</v>
      </c>
      <c r="B2344" s="1">
        <v>43966</v>
      </c>
      <c r="C2344" s="1">
        <v>43966</v>
      </c>
      <c r="D2344">
        <v>1820</v>
      </c>
      <c r="E2344">
        <v>8</v>
      </c>
      <c r="F2344" t="s">
        <v>109</v>
      </c>
      <c r="G2344">
        <v>889</v>
      </c>
      <c r="H2344">
        <v>2</v>
      </c>
      <c r="I2344">
        <v>626</v>
      </c>
      <c r="J2344" t="s">
        <v>141</v>
      </c>
      <c r="K2344" t="s">
        <v>4060</v>
      </c>
      <c r="L2344">
        <v>52</v>
      </c>
      <c r="M2344" t="s">
        <v>94</v>
      </c>
      <c r="N2344" t="s">
        <v>31</v>
      </c>
      <c r="O2344">
        <v>710</v>
      </c>
      <c r="P2344" t="s">
        <v>394</v>
      </c>
      <c r="Q2344">
        <v>400</v>
      </c>
      <c r="R2344" t="s">
        <v>143</v>
      </c>
      <c r="S2344" t="s">
        <v>84</v>
      </c>
      <c r="T2344" t="s">
        <v>85</v>
      </c>
      <c r="U2344">
        <v>626</v>
      </c>
      <c r="Y2344" t="s">
        <v>4061</v>
      </c>
      <c r="AA2344">
        <v>34.043399999999998</v>
      </c>
      <c r="AB2344">
        <v>-118.38079999999999</v>
      </c>
      <c r="AC2344">
        <f t="shared" si="36"/>
        <v>0</v>
      </c>
    </row>
    <row r="2345" spans="1:29" x14ac:dyDescent="0.35">
      <c r="A2345">
        <v>200511467</v>
      </c>
      <c r="B2345" s="1">
        <v>44018</v>
      </c>
      <c r="C2345" s="1">
        <v>44015</v>
      </c>
      <c r="D2345">
        <v>1200</v>
      </c>
      <c r="E2345">
        <v>5</v>
      </c>
      <c r="F2345" t="s">
        <v>98</v>
      </c>
      <c r="G2345">
        <v>563</v>
      </c>
      <c r="H2345">
        <v>1</v>
      </c>
      <c r="I2345">
        <v>510</v>
      </c>
      <c r="J2345" t="s">
        <v>29</v>
      </c>
      <c r="L2345">
        <v>0</v>
      </c>
      <c r="O2345">
        <v>101</v>
      </c>
      <c r="P2345" t="s">
        <v>32</v>
      </c>
      <c r="S2345" t="s">
        <v>40</v>
      </c>
      <c r="T2345" t="s">
        <v>41</v>
      </c>
      <c r="U2345">
        <v>510</v>
      </c>
      <c r="Y2345" t="s">
        <v>4062</v>
      </c>
      <c r="Z2345" t="s">
        <v>4063</v>
      </c>
      <c r="AA2345">
        <v>33.732399999999998</v>
      </c>
      <c r="AB2345">
        <v>-118.2924</v>
      </c>
      <c r="AC2345">
        <f t="shared" si="36"/>
        <v>0</v>
      </c>
    </row>
    <row r="2346" spans="1:29" x14ac:dyDescent="0.35">
      <c r="A2346">
        <v>200707911</v>
      </c>
      <c r="B2346" s="1">
        <v>43921</v>
      </c>
      <c r="C2346" s="1">
        <v>43921</v>
      </c>
      <c r="D2346">
        <v>1020</v>
      </c>
      <c r="E2346">
        <v>7</v>
      </c>
      <c r="F2346" t="s">
        <v>28</v>
      </c>
      <c r="G2346">
        <v>724</v>
      </c>
      <c r="H2346">
        <v>2</v>
      </c>
      <c r="I2346">
        <v>624</v>
      </c>
      <c r="J2346" t="s">
        <v>171</v>
      </c>
      <c r="K2346" t="s">
        <v>4064</v>
      </c>
      <c r="L2346">
        <v>57</v>
      </c>
      <c r="M2346" t="s">
        <v>30</v>
      </c>
      <c r="N2346" t="s">
        <v>73</v>
      </c>
      <c r="O2346">
        <v>109</v>
      </c>
      <c r="P2346" t="s">
        <v>1043</v>
      </c>
      <c r="Q2346">
        <v>400</v>
      </c>
      <c r="R2346" t="s">
        <v>143</v>
      </c>
      <c r="S2346" t="s">
        <v>40</v>
      </c>
      <c r="T2346" t="s">
        <v>41</v>
      </c>
      <c r="U2346">
        <v>624</v>
      </c>
      <c r="Y2346" t="s">
        <v>4065</v>
      </c>
      <c r="AA2346">
        <v>34.076099999999997</v>
      </c>
      <c r="AB2346">
        <v>-118.35550000000001</v>
      </c>
      <c r="AC2346">
        <f t="shared" si="36"/>
        <v>0</v>
      </c>
    </row>
    <row r="2347" spans="1:29" x14ac:dyDescent="0.35">
      <c r="A2347">
        <v>201113484</v>
      </c>
      <c r="B2347" s="1">
        <v>44060</v>
      </c>
      <c r="C2347" s="1">
        <v>43987</v>
      </c>
      <c r="D2347">
        <v>2100</v>
      </c>
      <c r="E2347">
        <v>11</v>
      </c>
      <c r="F2347" t="s">
        <v>64</v>
      </c>
      <c r="G2347">
        <v>1144</v>
      </c>
      <c r="H2347">
        <v>2</v>
      </c>
      <c r="I2347">
        <v>946</v>
      </c>
      <c r="J2347" t="s">
        <v>125</v>
      </c>
      <c r="K2347" t="s">
        <v>4066</v>
      </c>
      <c r="L2347">
        <v>75</v>
      </c>
      <c r="M2347" t="s">
        <v>94</v>
      </c>
      <c r="N2347" t="s">
        <v>73</v>
      </c>
      <c r="O2347">
        <v>501</v>
      </c>
      <c r="P2347" t="s">
        <v>164</v>
      </c>
      <c r="S2347" t="s">
        <v>40</v>
      </c>
      <c r="T2347" t="s">
        <v>41</v>
      </c>
      <c r="U2347">
        <v>946</v>
      </c>
      <c r="V2347">
        <v>999</v>
      </c>
      <c r="Y2347" t="s">
        <v>4067</v>
      </c>
      <c r="AA2347">
        <v>34.107100000000003</v>
      </c>
      <c r="AB2347">
        <v>-118.26900000000001</v>
      </c>
      <c r="AC2347">
        <f t="shared" si="36"/>
        <v>0</v>
      </c>
    </row>
    <row r="2348" spans="1:29" x14ac:dyDescent="0.35">
      <c r="A2348">
        <v>200918831</v>
      </c>
      <c r="B2348" s="1">
        <v>44190</v>
      </c>
      <c r="C2348" s="1">
        <v>44189</v>
      </c>
      <c r="D2348">
        <v>839</v>
      </c>
      <c r="E2348">
        <v>9</v>
      </c>
      <c r="F2348" t="s">
        <v>49</v>
      </c>
      <c r="G2348">
        <v>901</v>
      </c>
      <c r="H2348">
        <v>2</v>
      </c>
      <c r="I2348">
        <v>901</v>
      </c>
      <c r="J2348" t="s">
        <v>210</v>
      </c>
      <c r="K2348">
        <v>2038</v>
      </c>
      <c r="L2348">
        <v>36</v>
      </c>
      <c r="M2348" t="s">
        <v>94</v>
      </c>
      <c r="N2348" t="s">
        <v>95</v>
      </c>
      <c r="O2348">
        <v>501</v>
      </c>
      <c r="P2348" t="s">
        <v>164</v>
      </c>
      <c r="S2348" t="s">
        <v>84</v>
      </c>
      <c r="T2348" t="s">
        <v>85</v>
      </c>
      <c r="U2348">
        <v>901</v>
      </c>
      <c r="Y2348" t="s">
        <v>4068</v>
      </c>
      <c r="AA2348">
        <v>34.208300000000001</v>
      </c>
      <c r="AB2348">
        <v>-118.4706</v>
      </c>
      <c r="AC2348">
        <f t="shared" si="36"/>
        <v>0</v>
      </c>
    </row>
    <row r="2349" spans="1:29" x14ac:dyDescent="0.35">
      <c r="A2349">
        <v>201112911</v>
      </c>
      <c r="B2349" s="1">
        <v>44069</v>
      </c>
      <c r="C2349" s="1">
        <v>44037</v>
      </c>
      <c r="D2349">
        <v>1200</v>
      </c>
      <c r="E2349">
        <v>11</v>
      </c>
      <c r="F2349" t="s">
        <v>64</v>
      </c>
      <c r="G2349">
        <v>1189</v>
      </c>
      <c r="H2349">
        <v>1</v>
      </c>
      <c r="I2349">
        <v>330</v>
      </c>
      <c r="J2349" t="s">
        <v>37</v>
      </c>
      <c r="K2349" t="s">
        <v>4069</v>
      </c>
      <c r="L2349">
        <v>33</v>
      </c>
      <c r="M2349" t="s">
        <v>94</v>
      </c>
      <c r="N2349" t="s">
        <v>163</v>
      </c>
      <c r="O2349">
        <v>502</v>
      </c>
      <c r="P2349" t="s">
        <v>47</v>
      </c>
      <c r="Q2349">
        <v>400</v>
      </c>
      <c r="R2349" t="s">
        <v>143</v>
      </c>
      <c r="S2349" t="s">
        <v>84</v>
      </c>
      <c r="T2349" t="s">
        <v>85</v>
      </c>
      <c r="U2349">
        <v>330</v>
      </c>
      <c r="Y2349" t="s">
        <v>4070</v>
      </c>
      <c r="AA2349">
        <v>34.0871</v>
      </c>
      <c r="AB2349">
        <v>-118.2141</v>
      </c>
      <c r="AC2349">
        <f t="shared" si="36"/>
        <v>0</v>
      </c>
    </row>
    <row r="2350" spans="1:29" x14ac:dyDescent="0.35">
      <c r="A2350">
        <v>201111348</v>
      </c>
      <c r="B2350" s="1">
        <v>44025</v>
      </c>
      <c r="C2350" s="1">
        <v>44022</v>
      </c>
      <c r="D2350">
        <v>1930</v>
      </c>
      <c r="E2350">
        <v>11</v>
      </c>
      <c r="F2350" t="s">
        <v>64</v>
      </c>
      <c r="G2350">
        <v>1159</v>
      </c>
      <c r="H2350">
        <v>2</v>
      </c>
      <c r="I2350">
        <v>624</v>
      </c>
      <c r="J2350" t="s">
        <v>171</v>
      </c>
      <c r="K2350" t="s">
        <v>843</v>
      </c>
      <c r="L2350">
        <v>49</v>
      </c>
      <c r="M2350" t="s">
        <v>94</v>
      </c>
      <c r="N2350" t="s">
        <v>95</v>
      </c>
      <c r="O2350">
        <v>501</v>
      </c>
      <c r="P2350" t="s">
        <v>164</v>
      </c>
      <c r="Q2350">
        <v>400</v>
      </c>
      <c r="R2350" t="s">
        <v>143</v>
      </c>
      <c r="S2350" t="s">
        <v>84</v>
      </c>
      <c r="T2350" t="s">
        <v>85</v>
      </c>
      <c r="U2350">
        <v>624</v>
      </c>
      <c r="Y2350" t="s">
        <v>4071</v>
      </c>
      <c r="AA2350">
        <v>34.100900000000003</v>
      </c>
      <c r="AB2350">
        <v>-118.20359999999999</v>
      </c>
      <c r="AC2350">
        <f t="shared" si="36"/>
        <v>0</v>
      </c>
    </row>
    <row r="2351" spans="1:29" x14ac:dyDescent="0.35">
      <c r="A2351">
        <v>201011838</v>
      </c>
      <c r="B2351" s="1">
        <v>44051</v>
      </c>
      <c r="C2351" s="1">
        <v>44050</v>
      </c>
      <c r="D2351">
        <v>2100</v>
      </c>
      <c r="E2351">
        <v>10</v>
      </c>
      <c r="F2351" t="s">
        <v>103</v>
      </c>
      <c r="G2351">
        <v>1004</v>
      </c>
      <c r="H2351">
        <v>2</v>
      </c>
      <c r="I2351">
        <v>624</v>
      </c>
      <c r="J2351" t="s">
        <v>171</v>
      </c>
      <c r="K2351" t="s">
        <v>4072</v>
      </c>
      <c r="L2351">
        <v>46</v>
      </c>
      <c r="M2351" t="s">
        <v>30</v>
      </c>
      <c r="N2351" t="s">
        <v>95</v>
      </c>
      <c r="O2351">
        <v>501</v>
      </c>
      <c r="P2351" t="s">
        <v>164</v>
      </c>
      <c r="Q2351">
        <v>400</v>
      </c>
      <c r="R2351" t="s">
        <v>143</v>
      </c>
      <c r="S2351" t="s">
        <v>84</v>
      </c>
      <c r="T2351" t="s">
        <v>85</v>
      </c>
      <c r="U2351">
        <v>624</v>
      </c>
      <c r="Y2351" t="s">
        <v>4073</v>
      </c>
      <c r="AA2351">
        <v>34.214599999999997</v>
      </c>
      <c r="AB2351">
        <v>-118.5317</v>
      </c>
      <c r="AC2351">
        <f t="shared" si="36"/>
        <v>0</v>
      </c>
    </row>
    <row r="2352" spans="1:29" x14ac:dyDescent="0.35">
      <c r="A2352">
        <v>200105154</v>
      </c>
      <c r="B2352" s="1">
        <v>43847</v>
      </c>
      <c r="C2352" s="1">
        <v>43847</v>
      </c>
      <c r="D2352">
        <v>1145</v>
      </c>
      <c r="E2352">
        <v>1</v>
      </c>
      <c r="F2352" t="s">
        <v>36</v>
      </c>
      <c r="G2352">
        <v>154</v>
      </c>
      <c r="H2352">
        <v>2</v>
      </c>
      <c r="I2352">
        <v>626</v>
      </c>
      <c r="J2352" t="s">
        <v>141</v>
      </c>
      <c r="K2352" t="s">
        <v>4074</v>
      </c>
      <c r="L2352">
        <v>46</v>
      </c>
      <c r="M2352" t="s">
        <v>94</v>
      </c>
      <c r="N2352" t="s">
        <v>31</v>
      </c>
      <c r="O2352">
        <v>503</v>
      </c>
      <c r="P2352" t="s">
        <v>650</v>
      </c>
      <c r="Q2352">
        <v>400</v>
      </c>
      <c r="R2352" t="s">
        <v>143</v>
      </c>
      <c r="S2352" t="s">
        <v>33</v>
      </c>
      <c r="T2352" t="s">
        <v>34</v>
      </c>
      <c r="U2352">
        <v>626</v>
      </c>
      <c r="Y2352" t="s">
        <v>4075</v>
      </c>
      <c r="AA2352">
        <v>34.045999999999999</v>
      </c>
      <c r="AB2352">
        <v>-118.24930000000001</v>
      </c>
      <c r="AC2352">
        <f t="shared" si="36"/>
        <v>1</v>
      </c>
    </row>
    <row r="2353" spans="1:29" x14ac:dyDescent="0.35">
      <c r="A2353">
        <v>200120975</v>
      </c>
      <c r="B2353" s="1">
        <v>44148</v>
      </c>
      <c r="C2353" s="1">
        <v>44147</v>
      </c>
      <c r="D2353">
        <v>2330</v>
      </c>
      <c r="E2353">
        <v>1</v>
      </c>
      <c r="F2353" t="s">
        <v>36</v>
      </c>
      <c r="G2353">
        <v>139</v>
      </c>
      <c r="H2353">
        <v>1</v>
      </c>
      <c r="I2353">
        <v>330</v>
      </c>
      <c r="J2353" t="s">
        <v>37</v>
      </c>
      <c r="K2353" t="s">
        <v>4076</v>
      </c>
      <c r="L2353">
        <v>23</v>
      </c>
      <c r="M2353" t="s">
        <v>94</v>
      </c>
      <c r="N2353" t="s">
        <v>31</v>
      </c>
      <c r="O2353">
        <v>101</v>
      </c>
      <c r="P2353" t="s">
        <v>32</v>
      </c>
      <c r="S2353" t="s">
        <v>40</v>
      </c>
      <c r="T2353" t="s">
        <v>41</v>
      </c>
      <c r="U2353">
        <v>330</v>
      </c>
      <c r="Y2353" t="s">
        <v>4077</v>
      </c>
      <c r="AA2353">
        <v>34.048000000000002</v>
      </c>
      <c r="AB2353">
        <v>-118.23390000000001</v>
      </c>
      <c r="AC2353">
        <f t="shared" si="36"/>
        <v>0</v>
      </c>
    </row>
    <row r="2354" spans="1:29" x14ac:dyDescent="0.35">
      <c r="A2354">
        <v>200205918</v>
      </c>
      <c r="B2354" s="1">
        <v>43868</v>
      </c>
      <c r="C2354" s="1">
        <v>43868</v>
      </c>
      <c r="D2354">
        <v>1700</v>
      </c>
      <c r="E2354">
        <v>2</v>
      </c>
      <c r="F2354" t="s">
        <v>56</v>
      </c>
      <c r="G2354">
        <v>237</v>
      </c>
      <c r="H2354">
        <v>1</v>
      </c>
      <c r="I2354">
        <v>230</v>
      </c>
      <c r="J2354" t="s">
        <v>161</v>
      </c>
      <c r="K2354" t="s">
        <v>4078</v>
      </c>
      <c r="L2354">
        <v>25</v>
      </c>
      <c r="M2354" t="s">
        <v>30</v>
      </c>
      <c r="N2354" t="s">
        <v>95</v>
      </c>
      <c r="O2354">
        <v>502</v>
      </c>
      <c r="P2354" t="s">
        <v>47</v>
      </c>
      <c r="Q2354">
        <v>400</v>
      </c>
      <c r="R2354" t="s">
        <v>143</v>
      </c>
      <c r="S2354" t="s">
        <v>33</v>
      </c>
      <c r="T2354" t="s">
        <v>34</v>
      </c>
      <c r="U2354">
        <v>230</v>
      </c>
      <c r="Y2354" t="s">
        <v>3340</v>
      </c>
      <c r="AA2354">
        <v>34.060299999999998</v>
      </c>
      <c r="AB2354">
        <v>-118.2619</v>
      </c>
      <c r="AC2354">
        <f t="shared" si="36"/>
        <v>1</v>
      </c>
    </row>
    <row r="2355" spans="1:29" x14ac:dyDescent="0.35">
      <c r="A2355">
        <v>200304615</v>
      </c>
      <c r="B2355" s="1">
        <v>43841</v>
      </c>
      <c r="C2355" s="1">
        <v>43841</v>
      </c>
      <c r="D2355">
        <v>1730</v>
      </c>
      <c r="E2355">
        <v>3</v>
      </c>
      <c r="F2355" t="s">
        <v>43</v>
      </c>
      <c r="G2355">
        <v>303</v>
      </c>
      <c r="H2355">
        <v>2</v>
      </c>
      <c r="I2355">
        <v>740</v>
      </c>
      <c r="J2355" t="s">
        <v>224</v>
      </c>
      <c r="K2355" t="s">
        <v>4079</v>
      </c>
      <c r="L2355">
        <v>43</v>
      </c>
      <c r="M2355" t="s">
        <v>30</v>
      </c>
      <c r="N2355" t="s">
        <v>95</v>
      </c>
      <c r="O2355">
        <v>122</v>
      </c>
      <c r="P2355" t="s">
        <v>275</v>
      </c>
      <c r="Q2355">
        <v>306</v>
      </c>
      <c r="R2355" t="s">
        <v>1108</v>
      </c>
      <c r="S2355" t="s">
        <v>40</v>
      </c>
      <c r="T2355" t="s">
        <v>41</v>
      </c>
      <c r="U2355">
        <v>740</v>
      </c>
      <c r="Y2355" t="s">
        <v>4080</v>
      </c>
      <c r="AA2355">
        <v>34.0336</v>
      </c>
      <c r="AB2355">
        <v>-118.3526</v>
      </c>
      <c r="AC2355">
        <f t="shared" si="36"/>
        <v>0</v>
      </c>
    </row>
    <row r="2356" spans="1:29" x14ac:dyDescent="0.35">
      <c r="A2356">
        <v>200604838</v>
      </c>
      <c r="B2356" s="1">
        <v>43848</v>
      </c>
      <c r="C2356" s="1">
        <v>43848</v>
      </c>
      <c r="D2356">
        <v>1100</v>
      </c>
      <c r="E2356">
        <v>6</v>
      </c>
      <c r="F2356" t="s">
        <v>91</v>
      </c>
      <c r="G2356">
        <v>676</v>
      </c>
      <c r="H2356">
        <v>2</v>
      </c>
      <c r="I2356">
        <v>901</v>
      </c>
      <c r="J2356" t="s">
        <v>210</v>
      </c>
      <c r="K2356" t="s">
        <v>198</v>
      </c>
      <c r="L2356">
        <v>22</v>
      </c>
      <c r="M2356" t="s">
        <v>94</v>
      </c>
      <c r="N2356" t="s">
        <v>173</v>
      </c>
      <c r="O2356">
        <v>102</v>
      </c>
      <c r="P2356" t="s">
        <v>186</v>
      </c>
      <c r="Q2356">
        <v>511</v>
      </c>
      <c r="R2356" t="s">
        <v>151</v>
      </c>
      <c r="S2356" t="s">
        <v>33</v>
      </c>
      <c r="T2356" t="s">
        <v>34</v>
      </c>
      <c r="U2356">
        <v>901</v>
      </c>
      <c r="Y2356" t="s">
        <v>4081</v>
      </c>
      <c r="AA2356">
        <v>34.085299999999997</v>
      </c>
      <c r="AB2356">
        <v>-118.3321</v>
      </c>
      <c r="AC2356">
        <f t="shared" si="36"/>
        <v>1</v>
      </c>
    </row>
    <row r="2357" spans="1:29" x14ac:dyDescent="0.35">
      <c r="A2357">
        <v>200100586</v>
      </c>
      <c r="B2357" s="1">
        <v>43867</v>
      </c>
      <c r="C2357" s="1">
        <v>43867</v>
      </c>
      <c r="D2357">
        <v>1300</v>
      </c>
      <c r="E2357">
        <v>1</v>
      </c>
      <c r="F2357" t="s">
        <v>36</v>
      </c>
      <c r="G2357">
        <v>111</v>
      </c>
      <c r="H2357">
        <v>1</v>
      </c>
      <c r="I2357">
        <v>341</v>
      </c>
      <c r="J2357" t="s">
        <v>157</v>
      </c>
      <c r="K2357" t="s">
        <v>4082</v>
      </c>
      <c r="L2357">
        <v>62</v>
      </c>
      <c r="M2357" t="s">
        <v>30</v>
      </c>
      <c r="N2357" t="s">
        <v>173</v>
      </c>
      <c r="O2357">
        <v>146</v>
      </c>
      <c r="P2357" t="s">
        <v>4083</v>
      </c>
      <c r="S2357" t="s">
        <v>33</v>
      </c>
      <c r="T2357" t="s">
        <v>34</v>
      </c>
      <c r="U2357">
        <v>341</v>
      </c>
      <c r="Y2357" t="s">
        <v>4084</v>
      </c>
      <c r="AA2357">
        <v>34.062800000000003</v>
      </c>
      <c r="AB2357">
        <v>-118.23950000000001</v>
      </c>
      <c r="AC2357">
        <f t="shared" si="36"/>
        <v>1</v>
      </c>
    </row>
    <row r="2358" spans="1:29" x14ac:dyDescent="0.35">
      <c r="A2358">
        <v>200514973</v>
      </c>
      <c r="B2358" s="1">
        <v>44111</v>
      </c>
      <c r="C2358" s="1">
        <v>44111</v>
      </c>
      <c r="D2358">
        <v>1340</v>
      </c>
      <c r="E2358">
        <v>5</v>
      </c>
      <c r="F2358" t="s">
        <v>98</v>
      </c>
      <c r="G2358">
        <v>532</v>
      </c>
      <c r="H2358">
        <v>1</v>
      </c>
      <c r="I2358">
        <v>236</v>
      </c>
      <c r="J2358" t="s">
        <v>692</v>
      </c>
      <c r="K2358" t="s">
        <v>4085</v>
      </c>
      <c r="L2358">
        <v>23</v>
      </c>
      <c r="M2358" t="s">
        <v>94</v>
      </c>
      <c r="N2358" t="s">
        <v>95</v>
      </c>
      <c r="O2358">
        <v>501</v>
      </c>
      <c r="P2358" t="s">
        <v>164</v>
      </c>
      <c r="Q2358">
        <v>503</v>
      </c>
      <c r="R2358" t="s">
        <v>3186</v>
      </c>
      <c r="S2358" t="s">
        <v>84</v>
      </c>
      <c r="T2358" t="s">
        <v>85</v>
      </c>
      <c r="U2358">
        <v>236</v>
      </c>
      <c r="Y2358" t="s">
        <v>4086</v>
      </c>
      <c r="AA2358">
        <v>33.786499999999997</v>
      </c>
      <c r="AB2358">
        <v>-118.27370000000001</v>
      </c>
      <c r="AC2358">
        <f t="shared" si="36"/>
        <v>0</v>
      </c>
    </row>
    <row r="2359" spans="1:29" x14ac:dyDescent="0.35">
      <c r="A2359">
        <v>200310880</v>
      </c>
      <c r="B2359" s="1">
        <v>43956</v>
      </c>
      <c r="C2359" s="1">
        <v>43955</v>
      </c>
      <c r="D2359">
        <v>1600</v>
      </c>
      <c r="E2359">
        <v>3</v>
      </c>
      <c r="F2359" t="s">
        <v>43</v>
      </c>
      <c r="G2359">
        <v>397</v>
      </c>
      <c r="H2359">
        <v>2</v>
      </c>
      <c r="I2359">
        <v>740</v>
      </c>
      <c r="J2359" t="s">
        <v>224</v>
      </c>
      <c r="K2359" t="s">
        <v>819</v>
      </c>
      <c r="L2359">
        <v>44</v>
      </c>
      <c r="M2359" t="s">
        <v>94</v>
      </c>
      <c r="N2359" t="s">
        <v>95</v>
      </c>
      <c r="O2359">
        <v>122</v>
      </c>
      <c r="P2359" t="s">
        <v>275</v>
      </c>
      <c r="S2359" t="s">
        <v>40</v>
      </c>
      <c r="T2359" t="s">
        <v>41</v>
      </c>
      <c r="U2359">
        <v>740</v>
      </c>
      <c r="Y2359" t="s">
        <v>4087</v>
      </c>
      <c r="Z2359" t="s">
        <v>838</v>
      </c>
      <c r="AA2359">
        <v>34.010899999999999</v>
      </c>
      <c r="AB2359">
        <v>-118.298</v>
      </c>
      <c r="AC2359">
        <f t="shared" si="36"/>
        <v>0</v>
      </c>
    </row>
    <row r="2360" spans="1:29" x14ac:dyDescent="0.35">
      <c r="A2360">
        <v>200800704</v>
      </c>
      <c r="B2360" s="1">
        <v>44008</v>
      </c>
      <c r="C2360" s="1">
        <v>44008</v>
      </c>
      <c r="D2360">
        <v>2150</v>
      </c>
      <c r="E2360">
        <v>8</v>
      </c>
      <c r="F2360" t="s">
        <v>109</v>
      </c>
      <c r="G2360">
        <v>813</v>
      </c>
      <c r="H2360">
        <v>2</v>
      </c>
      <c r="I2360">
        <v>901</v>
      </c>
      <c r="J2360" t="s">
        <v>210</v>
      </c>
      <c r="K2360">
        <v>2038</v>
      </c>
      <c r="L2360">
        <v>42</v>
      </c>
      <c r="M2360" t="s">
        <v>94</v>
      </c>
      <c r="N2360" t="s">
        <v>31</v>
      </c>
      <c r="O2360">
        <v>503</v>
      </c>
      <c r="P2360" t="s">
        <v>650</v>
      </c>
      <c r="S2360" t="s">
        <v>40</v>
      </c>
      <c r="T2360" t="s">
        <v>41</v>
      </c>
      <c r="U2360">
        <v>901</v>
      </c>
      <c r="Y2360" t="s">
        <v>4088</v>
      </c>
      <c r="AA2360">
        <v>34.073099999999997</v>
      </c>
      <c r="AB2360">
        <v>-118.46810000000001</v>
      </c>
      <c r="AC2360">
        <f t="shared" si="36"/>
        <v>0</v>
      </c>
    </row>
    <row r="2361" spans="1:29" x14ac:dyDescent="0.35">
      <c r="A2361">
        <v>200217045</v>
      </c>
      <c r="B2361" s="1">
        <v>44138</v>
      </c>
      <c r="C2361" s="1">
        <v>44138</v>
      </c>
      <c r="D2361">
        <v>1230</v>
      </c>
      <c r="E2361">
        <v>2</v>
      </c>
      <c r="F2361" t="s">
        <v>56</v>
      </c>
      <c r="G2361">
        <v>275</v>
      </c>
      <c r="H2361">
        <v>1</v>
      </c>
      <c r="I2361">
        <v>440</v>
      </c>
      <c r="J2361" t="s">
        <v>213</v>
      </c>
      <c r="K2361" t="s">
        <v>4089</v>
      </c>
      <c r="L2361">
        <v>0</v>
      </c>
      <c r="M2361" t="s">
        <v>46</v>
      </c>
      <c r="N2361" t="s">
        <v>46</v>
      </c>
      <c r="O2361">
        <v>401</v>
      </c>
      <c r="P2361" t="s">
        <v>231</v>
      </c>
      <c r="Q2361">
        <v>400</v>
      </c>
      <c r="R2361" t="s">
        <v>143</v>
      </c>
      <c r="S2361" t="s">
        <v>40</v>
      </c>
      <c r="T2361" t="s">
        <v>41</v>
      </c>
      <c r="U2361">
        <v>440</v>
      </c>
      <c r="Y2361" t="s">
        <v>2524</v>
      </c>
      <c r="AA2361">
        <v>34.050199999999997</v>
      </c>
      <c r="AB2361">
        <v>-118.2765</v>
      </c>
      <c r="AC2361">
        <f t="shared" si="36"/>
        <v>0</v>
      </c>
    </row>
    <row r="2362" spans="1:29" x14ac:dyDescent="0.35">
      <c r="A2362">
        <v>200800869</v>
      </c>
      <c r="B2362" s="1">
        <v>44159</v>
      </c>
      <c r="C2362" s="1">
        <v>44159</v>
      </c>
      <c r="D2362">
        <v>2045</v>
      </c>
      <c r="E2362">
        <v>8</v>
      </c>
      <c r="F2362" t="s">
        <v>109</v>
      </c>
      <c r="G2362">
        <v>884</v>
      </c>
      <c r="H2362">
        <v>1</v>
      </c>
      <c r="I2362">
        <v>761</v>
      </c>
      <c r="J2362" t="s">
        <v>403</v>
      </c>
      <c r="K2362" t="s">
        <v>4090</v>
      </c>
      <c r="L2362">
        <v>62</v>
      </c>
      <c r="M2362" t="s">
        <v>30</v>
      </c>
      <c r="N2362" t="s">
        <v>73</v>
      </c>
      <c r="O2362">
        <v>203</v>
      </c>
      <c r="P2362" t="s">
        <v>101</v>
      </c>
      <c r="Q2362">
        <v>200</v>
      </c>
      <c r="R2362" t="s">
        <v>663</v>
      </c>
      <c r="S2362" t="s">
        <v>33</v>
      </c>
      <c r="T2362" t="s">
        <v>34</v>
      </c>
      <c r="U2362">
        <v>761</v>
      </c>
      <c r="V2362">
        <v>998</v>
      </c>
      <c r="Y2362" t="s">
        <v>3568</v>
      </c>
      <c r="AA2362">
        <v>34.0383</v>
      </c>
      <c r="AB2362">
        <v>-118.4325</v>
      </c>
      <c r="AC2362">
        <f t="shared" si="36"/>
        <v>1</v>
      </c>
    </row>
    <row r="2363" spans="1:29" x14ac:dyDescent="0.35">
      <c r="A2363">
        <v>200810527</v>
      </c>
      <c r="B2363" s="1">
        <v>43994</v>
      </c>
      <c r="C2363" s="1">
        <v>43980</v>
      </c>
      <c r="D2363">
        <v>1600</v>
      </c>
      <c r="E2363">
        <v>8</v>
      </c>
      <c r="F2363" t="s">
        <v>109</v>
      </c>
      <c r="G2363">
        <v>823</v>
      </c>
      <c r="H2363">
        <v>1</v>
      </c>
      <c r="I2363">
        <v>310</v>
      </c>
      <c r="J2363" t="s">
        <v>71</v>
      </c>
      <c r="K2363" t="s">
        <v>4091</v>
      </c>
      <c r="L2363">
        <v>66</v>
      </c>
      <c r="M2363" t="s">
        <v>30</v>
      </c>
      <c r="N2363" t="s">
        <v>31</v>
      </c>
      <c r="O2363">
        <v>118</v>
      </c>
      <c r="P2363" t="s">
        <v>858</v>
      </c>
      <c r="S2363" t="s">
        <v>40</v>
      </c>
      <c r="T2363" t="s">
        <v>41</v>
      </c>
      <c r="U2363">
        <v>310</v>
      </c>
      <c r="Y2363" t="s">
        <v>4092</v>
      </c>
      <c r="AA2363">
        <v>34.036499999999997</v>
      </c>
      <c r="AB2363">
        <v>-118.5252</v>
      </c>
      <c r="AC2363">
        <f t="shared" si="36"/>
        <v>0</v>
      </c>
    </row>
    <row r="2364" spans="1:29" x14ac:dyDescent="0.35">
      <c r="A2364">
        <v>200916841</v>
      </c>
      <c r="B2364" s="1">
        <v>44139</v>
      </c>
      <c r="C2364" s="1">
        <v>44125</v>
      </c>
      <c r="D2364">
        <v>1900</v>
      </c>
      <c r="E2364">
        <v>9</v>
      </c>
      <c r="F2364" t="s">
        <v>49</v>
      </c>
      <c r="G2364">
        <v>985</v>
      </c>
      <c r="H2364">
        <v>1</v>
      </c>
      <c r="I2364">
        <v>331</v>
      </c>
      <c r="J2364" t="s">
        <v>233</v>
      </c>
      <c r="K2364">
        <v>344</v>
      </c>
      <c r="L2364">
        <v>65</v>
      </c>
      <c r="M2364" t="s">
        <v>30</v>
      </c>
      <c r="N2364" t="s">
        <v>73</v>
      </c>
      <c r="O2364">
        <v>108</v>
      </c>
      <c r="P2364" t="s">
        <v>105</v>
      </c>
      <c r="S2364" t="s">
        <v>40</v>
      </c>
      <c r="T2364" t="s">
        <v>41</v>
      </c>
      <c r="U2364">
        <v>331</v>
      </c>
      <c r="Y2364" t="s">
        <v>4093</v>
      </c>
      <c r="AA2364">
        <v>34.153100000000002</v>
      </c>
      <c r="AB2364">
        <v>-118.4487</v>
      </c>
      <c r="AC2364">
        <f t="shared" si="36"/>
        <v>0</v>
      </c>
    </row>
    <row r="2365" spans="1:29" x14ac:dyDescent="0.35">
      <c r="A2365">
        <v>200713742</v>
      </c>
      <c r="B2365" s="1">
        <v>44085</v>
      </c>
      <c r="C2365" s="1">
        <v>44085</v>
      </c>
      <c r="D2365">
        <v>1327</v>
      </c>
      <c r="E2365">
        <v>7</v>
      </c>
      <c r="F2365" t="s">
        <v>28</v>
      </c>
      <c r="G2365">
        <v>745</v>
      </c>
      <c r="H2365">
        <v>1</v>
      </c>
      <c r="I2365">
        <v>440</v>
      </c>
      <c r="J2365" t="s">
        <v>213</v>
      </c>
      <c r="K2365" t="s">
        <v>4094</v>
      </c>
      <c r="L2365">
        <v>56</v>
      </c>
      <c r="M2365" t="s">
        <v>94</v>
      </c>
      <c r="N2365" t="s">
        <v>95</v>
      </c>
      <c r="O2365">
        <v>203</v>
      </c>
      <c r="P2365" t="s">
        <v>101</v>
      </c>
      <c r="Q2365">
        <v>400</v>
      </c>
      <c r="R2365" t="s">
        <v>143</v>
      </c>
      <c r="S2365" t="s">
        <v>40</v>
      </c>
      <c r="T2365" t="s">
        <v>41</v>
      </c>
      <c r="U2365">
        <v>440</v>
      </c>
      <c r="Y2365" t="s">
        <v>4095</v>
      </c>
      <c r="AA2365">
        <v>34.060099999999998</v>
      </c>
      <c r="AB2365">
        <v>-118.34480000000001</v>
      </c>
      <c r="AC2365">
        <f t="shared" si="36"/>
        <v>0</v>
      </c>
    </row>
    <row r="2366" spans="1:29" x14ac:dyDescent="0.35">
      <c r="A2366">
        <v>200716526</v>
      </c>
      <c r="B2366" s="1">
        <v>44164</v>
      </c>
      <c r="C2366" s="1">
        <v>44164</v>
      </c>
      <c r="D2366">
        <v>1435</v>
      </c>
      <c r="E2366">
        <v>7</v>
      </c>
      <c r="F2366" t="s">
        <v>28</v>
      </c>
      <c r="G2366">
        <v>736</v>
      </c>
      <c r="H2366">
        <v>1</v>
      </c>
      <c r="I2366">
        <v>440</v>
      </c>
      <c r="J2366" t="s">
        <v>213</v>
      </c>
      <c r="K2366" t="s">
        <v>548</v>
      </c>
      <c r="L2366">
        <v>28</v>
      </c>
      <c r="M2366" t="s">
        <v>30</v>
      </c>
      <c r="N2366" t="s">
        <v>73</v>
      </c>
      <c r="O2366">
        <v>502</v>
      </c>
      <c r="P2366" t="s">
        <v>47</v>
      </c>
      <c r="S2366" t="s">
        <v>40</v>
      </c>
      <c r="T2366" t="s">
        <v>41</v>
      </c>
      <c r="U2366">
        <v>440</v>
      </c>
      <c r="Y2366" t="s">
        <v>4096</v>
      </c>
      <c r="AA2366">
        <v>34.068600000000004</v>
      </c>
      <c r="AB2366">
        <v>-118.3462</v>
      </c>
      <c r="AC2366">
        <f t="shared" si="36"/>
        <v>0</v>
      </c>
    </row>
    <row r="2367" spans="1:29" x14ac:dyDescent="0.35">
      <c r="A2367">
        <v>201112555</v>
      </c>
      <c r="B2367" s="1">
        <v>44059</v>
      </c>
      <c r="C2367" s="1">
        <v>43963</v>
      </c>
      <c r="D2367">
        <v>1150</v>
      </c>
      <c r="E2367">
        <v>11</v>
      </c>
      <c r="F2367" t="s">
        <v>64</v>
      </c>
      <c r="G2367">
        <v>1115</v>
      </c>
      <c r="H2367">
        <v>2</v>
      </c>
      <c r="I2367">
        <v>354</v>
      </c>
      <c r="J2367" t="s">
        <v>167</v>
      </c>
      <c r="K2367">
        <v>1822</v>
      </c>
      <c r="L2367">
        <v>29</v>
      </c>
      <c r="M2367" t="s">
        <v>30</v>
      </c>
      <c r="N2367" t="s">
        <v>94</v>
      </c>
      <c r="O2367">
        <v>501</v>
      </c>
      <c r="P2367" t="s">
        <v>164</v>
      </c>
      <c r="S2367" t="s">
        <v>40</v>
      </c>
      <c r="T2367" t="s">
        <v>41</v>
      </c>
      <c r="U2367">
        <v>354</v>
      </c>
      <c r="Y2367" t="s">
        <v>4097</v>
      </c>
      <c r="AA2367">
        <v>34.137700000000002</v>
      </c>
      <c r="AB2367">
        <v>-118.2073</v>
      </c>
      <c r="AC2367">
        <f t="shared" si="36"/>
        <v>0</v>
      </c>
    </row>
    <row r="2368" spans="1:29" x14ac:dyDescent="0.35">
      <c r="A2368">
        <v>201006565</v>
      </c>
      <c r="B2368" s="1">
        <v>43888</v>
      </c>
      <c r="C2368" s="1">
        <v>43888</v>
      </c>
      <c r="D2368">
        <v>1700</v>
      </c>
      <c r="E2368">
        <v>10</v>
      </c>
      <c r="F2368" t="s">
        <v>103</v>
      </c>
      <c r="G2368">
        <v>1061</v>
      </c>
      <c r="H2368">
        <v>2</v>
      </c>
      <c r="I2368">
        <v>237</v>
      </c>
      <c r="J2368" t="s">
        <v>1814</v>
      </c>
      <c r="K2368" t="s">
        <v>4098</v>
      </c>
      <c r="L2368">
        <v>4</v>
      </c>
      <c r="M2368" t="s">
        <v>94</v>
      </c>
      <c r="N2368" t="s">
        <v>95</v>
      </c>
      <c r="O2368">
        <v>122</v>
      </c>
      <c r="P2368" t="s">
        <v>275</v>
      </c>
      <c r="S2368" t="s">
        <v>33</v>
      </c>
      <c r="T2368" t="s">
        <v>34</v>
      </c>
      <c r="U2368">
        <v>237</v>
      </c>
      <c r="Y2368" t="s">
        <v>4099</v>
      </c>
      <c r="AA2368">
        <v>34.169800000000002</v>
      </c>
      <c r="AB2368">
        <v>-118.5625</v>
      </c>
      <c r="AC2368">
        <f t="shared" si="36"/>
        <v>1</v>
      </c>
    </row>
    <row r="2369" spans="1:29" x14ac:dyDescent="0.35">
      <c r="A2369">
        <v>200416179</v>
      </c>
      <c r="B2369" s="1">
        <v>44187</v>
      </c>
      <c r="C2369" s="1">
        <v>44186</v>
      </c>
      <c r="D2369">
        <v>2300</v>
      </c>
      <c r="E2369">
        <v>4</v>
      </c>
      <c r="F2369" t="s">
        <v>54</v>
      </c>
      <c r="G2369">
        <v>402</v>
      </c>
      <c r="H2369">
        <v>1</v>
      </c>
      <c r="I2369">
        <v>510</v>
      </c>
      <c r="J2369" t="s">
        <v>29</v>
      </c>
      <c r="L2369">
        <v>0</v>
      </c>
      <c r="O2369">
        <v>101</v>
      </c>
      <c r="P2369" t="s">
        <v>32</v>
      </c>
      <c r="S2369" t="s">
        <v>40</v>
      </c>
      <c r="T2369" t="s">
        <v>41</v>
      </c>
      <c r="U2369">
        <v>510</v>
      </c>
      <c r="Y2369" t="s">
        <v>4100</v>
      </c>
      <c r="AA2369">
        <v>34.094999999999999</v>
      </c>
      <c r="AB2369">
        <v>-118.20180000000001</v>
      </c>
      <c r="AC2369">
        <f t="shared" si="36"/>
        <v>0</v>
      </c>
    </row>
    <row r="2370" spans="1:29" x14ac:dyDescent="0.35">
      <c r="A2370">
        <v>201212005</v>
      </c>
      <c r="B2370" s="1">
        <v>43953</v>
      </c>
      <c r="C2370" s="1">
        <v>43952</v>
      </c>
      <c r="D2370">
        <v>1630</v>
      </c>
      <c r="E2370">
        <v>12</v>
      </c>
      <c r="F2370" t="s">
        <v>68</v>
      </c>
      <c r="G2370">
        <v>1273</v>
      </c>
      <c r="H2370">
        <v>1</v>
      </c>
      <c r="I2370">
        <v>420</v>
      </c>
      <c r="J2370" t="s">
        <v>352</v>
      </c>
      <c r="L2370">
        <v>0</v>
      </c>
      <c r="O2370">
        <v>101</v>
      </c>
      <c r="P2370" t="s">
        <v>32</v>
      </c>
      <c r="S2370" t="s">
        <v>40</v>
      </c>
      <c r="T2370" t="s">
        <v>41</v>
      </c>
      <c r="U2370">
        <v>420</v>
      </c>
      <c r="Y2370" t="s">
        <v>4101</v>
      </c>
      <c r="AA2370">
        <v>33.96</v>
      </c>
      <c r="AB2370">
        <v>-118.3068</v>
      </c>
      <c r="AC2370">
        <f t="shared" si="36"/>
        <v>0</v>
      </c>
    </row>
    <row r="2371" spans="1:29" x14ac:dyDescent="0.35">
      <c r="A2371">
        <v>200706375</v>
      </c>
      <c r="B2371" s="1">
        <v>43878</v>
      </c>
      <c r="C2371" s="1">
        <v>43869</v>
      </c>
      <c r="D2371">
        <v>1200</v>
      </c>
      <c r="E2371">
        <v>7</v>
      </c>
      <c r="F2371" t="s">
        <v>28</v>
      </c>
      <c r="G2371">
        <v>735</v>
      </c>
      <c r="H2371">
        <v>1</v>
      </c>
      <c r="I2371">
        <v>440</v>
      </c>
      <c r="J2371" t="s">
        <v>213</v>
      </c>
      <c r="K2371" t="s">
        <v>1057</v>
      </c>
      <c r="L2371">
        <v>33</v>
      </c>
      <c r="M2371" t="s">
        <v>30</v>
      </c>
      <c r="N2371" t="s">
        <v>73</v>
      </c>
      <c r="O2371">
        <v>120</v>
      </c>
      <c r="P2371" t="s">
        <v>3376</v>
      </c>
      <c r="S2371" t="s">
        <v>40</v>
      </c>
      <c r="T2371" t="s">
        <v>41</v>
      </c>
      <c r="U2371">
        <v>440</v>
      </c>
      <c r="Y2371" t="s">
        <v>4102</v>
      </c>
      <c r="AA2371">
        <v>34.063299999999998</v>
      </c>
      <c r="AB2371">
        <v>-118.3473</v>
      </c>
      <c r="AC2371">
        <f t="shared" ref="AC2371:AC2434" si="37">IF(OR((S:S)="CC", S:S="AA",S:S="JA"), 1, 0)</f>
        <v>0</v>
      </c>
    </row>
    <row r="2372" spans="1:29" x14ac:dyDescent="0.35">
      <c r="A2372">
        <v>200712537</v>
      </c>
      <c r="B2372" s="1">
        <v>44051</v>
      </c>
      <c r="C2372" s="1">
        <v>44050</v>
      </c>
      <c r="D2372">
        <v>1900</v>
      </c>
      <c r="E2372">
        <v>7</v>
      </c>
      <c r="F2372" t="s">
        <v>28</v>
      </c>
      <c r="G2372">
        <v>758</v>
      </c>
      <c r="H2372">
        <v>1</v>
      </c>
      <c r="I2372">
        <v>510</v>
      </c>
      <c r="J2372" t="s">
        <v>29</v>
      </c>
      <c r="L2372">
        <v>0</v>
      </c>
      <c r="O2372">
        <v>101</v>
      </c>
      <c r="P2372" t="s">
        <v>32</v>
      </c>
      <c r="S2372" t="s">
        <v>40</v>
      </c>
      <c r="T2372" t="s">
        <v>41</v>
      </c>
      <c r="U2372">
        <v>510</v>
      </c>
      <c r="Y2372" t="s">
        <v>4103</v>
      </c>
      <c r="AA2372">
        <v>34.049900000000001</v>
      </c>
      <c r="AB2372">
        <v>-118.33199999999999</v>
      </c>
      <c r="AC2372">
        <f t="shared" si="37"/>
        <v>0</v>
      </c>
    </row>
    <row r="2373" spans="1:29" x14ac:dyDescent="0.35">
      <c r="A2373">
        <v>200209359</v>
      </c>
      <c r="B2373" s="1">
        <v>43945</v>
      </c>
      <c r="C2373" s="1">
        <v>43945</v>
      </c>
      <c r="D2373">
        <v>1500</v>
      </c>
      <c r="E2373">
        <v>2</v>
      </c>
      <c r="F2373" t="s">
        <v>56</v>
      </c>
      <c r="G2373">
        <v>202</v>
      </c>
      <c r="H2373">
        <v>2</v>
      </c>
      <c r="I2373">
        <v>626</v>
      </c>
      <c r="J2373" t="s">
        <v>141</v>
      </c>
      <c r="K2373" t="s">
        <v>4104</v>
      </c>
      <c r="L2373">
        <v>28</v>
      </c>
      <c r="M2373" t="s">
        <v>94</v>
      </c>
      <c r="N2373" t="s">
        <v>163</v>
      </c>
      <c r="O2373">
        <v>502</v>
      </c>
      <c r="P2373" t="s">
        <v>47</v>
      </c>
      <c r="Q2373">
        <v>400</v>
      </c>
      <c r="R2373" t="s">
        <v>143</v>
      </c>
      <c r="S2373" t="s">
        <v>33</v>
      </c>
      <c r="T2373" t="s">
        <v>34</v>
      </c>
      <c r="U2373">
        <v>626</v>
      </c>
      <c r="Y2373" t="s">
        <v>4105</v>
      </c>
      <c r="AA2373">
        <v>34.087699999999998</v>
      </c>
      <c r="AB2373">
        <v>-118.28449999999999</v>
      </c>
      <c r="AC2373">
        <f t="shared" si="37"/>
        <v>1</v>
      </c>
    </row>
    <row r="2374" spans="1:29" x14ac:dyDescent="0.35">
      <c r="A2374">
        <v>201208749</v>
      </c>
      <c r="B2374" s="1">
        <v>43899</v>
      </c>
      <c r="C2374" s="1">
        <v>43898</v>
      </c>
      <c r="D2374">
        <v>1930</v>
      </c>
      <c r="E2374">
        <v>12</v>
      </c>
      <c r="F2374" t="s">
        <v>68</v>
      </c>
      <c r="G2374">
        <v>1256</v>
      </c>
      <c r="H2374">
        <v>1</v>
      </c>
      <c r="I2374">
        <v>510</v>
      </c>
      <c r="J2374" t="s">
        <v>29</v>
      </c>
      <c r="L2374">
        <v>0</v>
      </c>
      <c r="O2374">
        <v>101</v>
      </c>
      <c r="P2374" t="s">
        <v>32</v>
      </c>
      <c r="S2374" t="s">
        <v>40</v>
      </c>
      <c r="T2374" t="s">
        <v>41</v>
      </c>
      <c r="U2374">
        <v>510</v>
      </c>
      <c r="Y2374" t="s">
        <v>4106</v>
      </c>
      <c r="AA2374">
        <v>33.972700000000003</v>
      </c>
      <c r="AB2374">
        <v>-118.285</v>
      </c>
      <c r="AC2374">
        <f t="shared" si="37"/>
        <v>0</v>
      </c>
    </row>
    <row r="2375" spans="1:29" x14ac:dyDescent="0.35">
      <c r="A2375">
        <v>200218284</v>
      </c>
      <c r="B2375" s="1">
        <v>44171</v>
      </c>
      <c r="C2375" s="1">
        <v>44171</v>
      </c>
      <c r="D2375">
        <v>1130</v>
      </c>
      <c r="E2375">
        <v>2</v>
      </c>
      <c r="F2375" t="s">
        <v>56</v>
      </c>
      <c r="G2375">
        <v>246</v>
      </c>
      <c r="H2375">
        <v>1</v>
      </c>
      <c r="I2375">
        <v>440</v>
      </c>
      <c r="J2375" t="s">
        <v>213</v>
      </c>
      <c r="K2375" t="s">
        <v>4107</v>
      </c>
      <c r="L2375">
        <v>63</v>
      </c>
      <c r="M2375" t="s">
        <v>94</v>
      </c>
      <c r="N2375" t="s">
        <v>95</v>
      </c>
      <c r="O2375">
        <v>102</v>
      </c>
      <c r="P2375" t="s">
        <v>186</v>
      </c>
      <c r="S2375" t="s">
        <v>40</v>
      </c>
      <c r="T2375" t="s">
        <v>41</v>
      </c>
      <c r="U2375">
        <v>440</v>
      </c>
      <c r="Y2375" t="s">
        <v>1804</v>
      </c>
      <c r="AA2375">
        <v>34.0593</v>
      </c>
      <c r="AB2375">
        <v>-118.27500000000001</v>
      </c>
      <c r="AC2375">
        <f t="shared" si="37"/>
        <v>0</v>
      </c>
    </row>
    <row r="2376" spans="1:29" x14ac:dyDescent="0.35">
      <c r="A2376">
        <v>200917718</v>
      </c>
      <c r="B2376" s="1">
        <v>44161</v>
      </c>
      <c r="C2376" s="1">
        <v>44153</v>
      </c>
      <c r="D2376">
        <v>1325</v>
      </c>
      <c r="E2376">
        <v>9</v>
      </c>
      <c r="F2376" t="s">
        <v>49</v>
      </c>
      <c r="G2376">
        <v>933</v>
      </c>
      <c r="H2376">
        <v>1</v>
      </c>
      <c r="I2376">
        <v>440</v>
      </c>
      <c r="J2376" t="s">
        <v>213</v>
      </c>
      <c r="K2376">
        <v>344</v>
      </c>
      <c r="L2376">
        <v>45</v>
      </c>
      <c r="M2376" t="s">
        <v>30</v>
      </c>
      <c r="N2376" t="s">
        <v>73</v>
      </c>
      <c r="O2376">
        <v>707</v>
      </c>
      <c r="P2376" t="s">
        <v>280</v>
      </c>
      <c r="S2376" t="s">
        <v>84</v>
      </c>
      <c r="T2376" t="s">
        <v>85</v>
      </c>
      <c r="U2376">
        <v>440</v>
      </c>
      <c r="Y2376" t="s">
        <v>4108</v>
      </c>
      <c r="AA2376">
        <v>34.181600000000003</v>
      </c>
      <c r="AB2376">
        <v>-118.45310000000001</v>
      </c>
      <c r="AC2376">
        <f t="shared" si="37"/>
        <v>0</v>
      </c>
    </row>
    <row r="2377" spans="1:29" x14ac:dyDescent="0.35">
      <c r="A2377">
        <v>200414827</v>
      </c>
      <c r="B2377" s="1">
        <v>44148</v>
      </c>
      <c r="C2377" s="1">
        <v>44148</v>
      </c>
      <c r="D2377">
        <v>520</v>
      </c>
      <c r="E2377">
        <v>4</v>
      </c>
      <c r="F2377" t="s">
        <v>54</v>
      </c>
      <c r="G2377">
        <v>457</v>
      </c>
      <c r="H2377">
        <v>1</v>
      </c>
      <c r="I2377">
        <v>510</v>
      </c>
      <c r="J2377" t="s">
        <v>29</v>
      </c>
      <c r="L2377">
        <v>0</v>
      </c>
      <c r="O2377">
        <v>101</v>
      </c>
      <c r="P2377" t="s">
        <v>32</v>
      </c>
      <c r="S2377" t="s">
        <v>40</v>
      </c>
      <c r="T2377" t="s">
        <v>41</v>
      </c>
      <c r="U2377">
        <v>510</v>
      </c>
      <c r="Y2377" t="s">
        <v>3115</v>
      </c>
      <c r="AA2377">
        <v>34.045299999999997</v>
      </c>
      <c r="AB2377">
        <v>-118.20189999999999</v>
      </c>
      <c r="AC2377">
        <f t="shared" si="37"/>
        <v>0</v>
      </c>
    </row>
    <row r="2378" spans="1:29" x14ac:dyDescent="0.35">
      <c r="A2378">
        <v>200910138</v>
      </c>
      <c r="B2378" s="1">
        <v>43977</v>
      </c>
      <c r="C2378" s="1">
        <v>43977</v>
      </c>
      <c r="D2378">
        <v>30</v>
      </c>
      <c r="E2378">
        <v>9</v>
      </c>
      <c r="F2378" t="s">
        <v>49</v>
      </c>
      <c r="G2378">
        <v>911</v>
      </c>
      <c r="H2378">
        <v>1</v>
      </c>
      <c r="I2378">
        <v>230</v>
      </c>
      <c r="J2378" t="s">
        <v>161</v>
      </c>
      <c r="K2378" t="s">
        <v>4109</v>
      </c>
      <c r="L2378">
        <v>24</v>
      </c>
      <c r="M2378" t="s">
        <v>30</v>
      </c>
      <c r="N2378" t="s">
        <v>163</v>
      </c>
      <c r="O2378">
        <v>102</v>
      </c>
      <c r="P2378" t="s">
        <v>186</v>
      </c>
      <c r="Q2378">
        <v>200</v>
      </c>
      <c r="R2378" t="s">
        <v>663</v>
      </c>
      <c r="S2378" t="s">
        <v>40</v>
      </c>
      <c r="T2378" t="s">
        <v>41</v>
      </c>
      <c r="U2378">
        <v>230</v>
      </c>
      <c r="Y2378" t="s">
        <v>2450</v>
      </c>
      <c r="Z2378" t="s">
        <v>2191</v>
      </c>
      <c r="AA2378">
        <v>34.193899999999999</v>
      </c>
      <c r="AB2378">
        <v>-118.4662</v>
      </c>
      <c r="AC2378">
        <f t="shared" si="37"/>
        <v>0</v>
      </c>
    </row>
    <row r="2379" spans="1:29" x14ac:dyDescent="0.35">
      <c r="A2379">
        <v>200208234</v>
      </c>
      <c r="B2379" s="1">
        <v>43916</v>
      </c>
      <c r="C2379" s="1">
        <v>43915</v>
      </c>
      <c r="D2379">
        <v>1900</v>
      </c>
      <c r="E2379">
        <v>2</v>
      </c>
      <c r="F2379" t="s">
        <v>56</v>
      </c>
      <c r="G2379">
        <v>245</v>
      </c>
      <c r="H2379">
        <v>2</v>
      </c>
      <c r="I2379">
        <v>740</v>
      </c>
      <c r="J2379" t="s">
        <v>224</v>
      </c>
      <c r="K2379" t="s">
        <v>885</v>
      </c>
      <c r="L2379">
        <v>22</v>
      </c>
      <c r="M2379" t="s">
        <v>94</v>
      </c>
      <c r="N2379" t="s">
        <v>95</v>
      </c>
      <c r="O2379">
        <v>122</v>
      </c>
      <c r="P2379" t="s">
        <v>275</v>
      </c>
      <c r="S2379" t="s">
        <v>40</v>
      </c>
      <c r="T2379" t="s">
        <v>41</v>
      </c>
      <c r="U2379">
        <v>740</v>
      </c>
      <c r="Y2379" t="s">
        <v>76</v>
      </c>
      <c r="Z2379" t="s">
        <v>1009</v>
      </c>
      <c r="AA2379">
        <v>34.060099999999998</v>
      </c>
      <c r="AB2379">
        <v>-118.2761</v>
      </c>
      <c r="AC2379">
        <f t="shared" si="37"/>
        <v>0</v>
      </c>
    </row>
    <row r="2380" spans="1:29" x14ac:dyDescent="0.35">
      <c r="A2380">
        <v>200105271</v>
      </c>
      <c r="B2380" s="1">
        <v>43849</v>
      </c>
      <c r="C2380" s="1">
        <v>43848</v>
      </c>
      <c r="D2380">
        <v>2354</v>
      </c>
      <c r="E2380">
        <v>1</v>
      </c>
      <c r="F2380" t="s">
        <v>36</v>
      </c>
      <c r="G2380">
        <v>171</v>
      </c>
      <c r="H2380">
        <v>1</v>
      </c>
      <c r="I2380">
        <v>442</v>
      </c>
      <c r="J2380" t="s">
        <v>179</v>
      </c>
      <c r="K2380" t="s">
        <v>245</v>
      </c>
      <c r="L2380">
        <v>0</v>
      </c>
      <c r="M2380" t="s">
        <v>30</v>
      </c>
      <c r="N2380" t="s">
        <v>73</v>
      </c>
      <c r="O2380">
        <v>102</v>
      </c>
      <c r="P2380" t="s">
        <v>186</v>
      </c>
      <c r="S2380" t="s">
        <v>40</v>
      </c>
      <c r="T2380" t="s">
        <v>41</v>
      </c>
      <c r="U2380">
        <v>442</v>
      </c>
      <c r="Y2380" t="s">
        <v>1012</v>
      </c>
      <c r="AA2380">
        <v>34.045400000000001</v>
      </c>
      <c r="AB2380">
        <v>-118.2657</v>
      </c>
      <c r="AC2380">
        <f t="shared" si="37"/>
        <v>0</v>
      </c>
    </row>
    <row r="2381" spans="1:29" x14ac:dyDescent="0.35">
      <c r="A2381">
        <v>201104713</v>
      </c>
      <c r="B2381" s="1">
        <v>43846</v>
      </c>
      <c r="C2381" s="1">
        <v>43846</v>
      </c>
      <c r="D2381">
        <v>1030</v>
      </c>
      <c r="E2381">
        <v>11</v>
      </c>
      <c r="F2381" t="s">
        <v>64</v>
      </c>
      <c r="G2381">
        <v>1101</v>
      </c>
      <c r="H2381">
        <v>1</v>
      </c>
      <c r="I2381">
        <v>330</v>
      </c>
      <c r="J2381" t="s">
        <v>37</v>
      </c>
      <c r="K2381" t="s">
        <v>4110</v>
      </c>
      <c r="L2381">
        <v>37</v>
      </c>
      <c r="M2381" t="s">
        <v>94</v>
      </c>
      <c r="N2381" t="s">
        <v>31</v>
      </c>
      <c r="O2381">
        <v>109</v>
      </c>
      <c r="P2381" t="s">
        <v>1043</v>
      </c>
      <c r="S2381" t="s">
        <v>40</v>
      </c>
      <c r="T2381" t="s">
        <v>41</v>
      </c>
      <c r="U2381">
        <v>330</v>
      </c>
      <c r="Y2381" t="s">
        <v>3207</v>
      </c>
      <c r="AA2381">
        <v>34.151600000000002</v>
      </c>
      <c r="AB2381">
        <v>-118.2859</v>
      </c>
      <c r="AC2381">
        <f t="shared" si="37"/>
        <v>0</v>
      </c>
    </row>
    <row r="2382" spans="1:29" x14ac:dyDescent="0.35">
      <c r="A2382">
        <v>200308044</v>
      </c>
      <c r="B2382" s="1">
        <v>43896</v>
      </c>
      <c r="C2382" s="1">
        <v>43896</v>
      </c>
      <c r="D2382">
        <v>800</v>
      </c>
      <c r="E2382">
        <v>3</v>
      </c>
      <c r="F2382" t="s">
        <v>43</v>
      </c>
      <c r="G2382">
        <v>395</v>
      </c>
      <c r="H2382">
        <v>1</v>
      </c>
      <c r="I2382">
        <v>210</v>
      </c>
      <c r="J2382" t="s">
        <v>149</v>
      </c>
      <c r="K2382" t="s">
        <v>4111</v>
      </c>
      <c r="L2382">
        <v>31</v>
      </c>
      <c r="M2382" t="s">
        <v>30</v>
      </c>
      <c r="N2382" t="s">
        <v>95</v>
      </c>
      <c r="O2382">
        <v>505</v>
      </c>
      <c r="P2382" t="s">
        <v>953</v>
      </c>
      <c r="Q2382">
        <v>400</v>
      </c>
      <c r="R2382" t="s">
        <v>143</v>
      </c>
      <c r="S2382" t="s">
        <v>33</v>
      </c>
      <c r="T2382" t="s">
        <v>34</v>
      </c>
      <c r="U2382">
        <v>210</v>
      </c>
      <c r="Y2382" t="s">
        <v>3870</v>
      </c>
      <c r="AA2382">
        <v>34.009900000000002</v>
      </c>
      <c r="AB2382">
        <v>-118.30889999999999</v>
      </c>
      <c r="AC2382">
        <f t="shared" si="37"/>
        <v>1</v>
      </c>
    </row>
    <row r="2383" spans="1:29" x14ac:dyDescent="0.35">
      <c r="A2383">
        <v>201004944</v>
      </c>
      <c r="B2383" s="1">
        <v>43853</v>
      </c>
      <c r="C2383" s="1">
        <v>43850</v>
      </c>
      <c r="D2383">
        <v>1900</v>
      </c>
      <c r="E2383">
        <v>10</v>
      </c>
      <c r="F2383" t="s">
        <v>103</v>
      </c>
      <c r="G2383">
        <v>1003</v>
      </c>
      <c r="H2383">
        <v>1</v>
      </c>
      <c r="I2383">
        <v>420</v>
      </c>
      <c r="J2383" t="s">
        <v>352</v>
      </c>
      <c r="K2383" t="s">
        <v>4112</v>
      </c>
      <c r="L2383">
        <v>33</v>
      </c>
      <c r="M2383" t="s">
        <v>30</v>
      </c>
      <c r="N2383" t="s">
        <v>95</v>
      </c>
      <c r="O2383">
        <v>101</v>
      </c>
      <c r="P2383" t="s">
        <v>32</v>
      </c>
      <c r="S2383" t="s">
        <v>33</v>
      </c>
      <c r="T2383" t="s">
        <v>34</v>
      </c>
      <c r="U2383">
        <v>420</v>
      </c>
      <c r="Y2383" t="s">
        <v>4113</v>
      </c>
      <c r="AA2383">
        <v>34.209400000000002</v>
      </c>
      <c r="AB2383">
        <v>-118.54049999999999</v>
      </c>
      <c r="AC2383">
        <f t="shared" si="37"/>
        <v>1</v>
      </c>
    </row>
    <row r="2384" spans="1:29" x14ac:dyDescent="0.35">
      <c r="A2384">
        <v>201016033</v>
      </c>
      <c r="B2384" s="1">
        <v>44178</v>
      </c>
      <c r="C2384" s="1">
        <v>44178</v>
      </c>
      <c r="D2384">
        <v>1250</v>
      </c>
      <c r="E2384">
        <v>10</v>
      </c>
      <c r="F2384" t="s">
        <v>103</v>
      </c>
      <c r="G2384">
        <v>1028</v>
      </c>
      <c r="H2384">
        <v>1</v>
      </c>
      <c r="I2384">
        <v>440</v>
      </c>
      <c r="J2384" t="s">
        <v>213</v>
      </c>
      <c r="K2384" t="s">
        <v>245</v>
      </c>
      <c r="L2384">
        <v>63</v>
      </c>
      <c r="M2384" t="s">
        <v>30</v>
      </c>
      <c r="N2384" t="s">
        <v>173</v>
      </c>
      <c r="O2384">
        <v>101</v>
      </c>
      <c r="P2384" t="s">
        <v>32</v>
      </c>
      <c r="S2384" t="s">
        <v>40</v>
      </c>
      <c r="T2384" t="s">
        <v>41</v>
      </c>
      <c r="U2384">
        <v>440</v>
      </c>
      <c r="Y2384" t="s">
        <v>4114</v>
      </c>
      <c r="Z2384" t="s">
        <v>2191</v>
      </c>
      <c r="AA2384">
        <v>34.193899999999999</v>
      </c>
      <c r="AB2384">
        <v>-118.4924</v>
      </c>
      <c r="AC2384">
        <f t="shared" si="37"/>
        <v>0</v>
      </c>
    </row>
    <row r="2385" spans="1:29" x14ac:dyDescent="0.35">
      <c r="A2385">
        <v>200516720</v>
      </c>
      <c r="B2385" s="1">
        <v>44151</v>
      </c>
      <c r="C2385" s="1">
        <v>44150</v>
      </c>
      <c r="D2385">
        <v>1225</v>
      </c>
      <c r="E2385">
        <v>5</v>
      </c>
      <c r="F2385" t="s">
        <v>98</v>
      </c>
      <c r="G2385">
        <v>531</v>
      </c>
      <c r="H2385">
        <v>1</v>
      </c>
      <c r="I2385">
        <v>341</v>
      </c>
      <c r="J2385" t="s">
        <v>157</v>
      </c>
      <c r="K2385" t="s">
        <v>4115</v>
      </c>
      <c r="L2385">
        <v>0</v>
      </c>
      <c r="M2385" t="s">
        <v>46</v>
      </c>
      <c r="N2385" t="s">
        <v>46</v>
      </c>
      <c r="O2385">
        <v>248</v>
      </c>
      <c r="P2385" t="s">
        <v>4116</v>
      </c>
      <c r="S2385" t="s">
        <v>40</v>
      </c>
      <c r="T2385" t="s">
        <v>41</v>
      </c>
      <c r="U2385">
        <v>341</v>
      </c>
      <c r="Y2385" t="s">
        <v>100</v>
      </c>
      <c r="AA2385">
        <v>33.7866</v>
      </c>
      <c r="AB2385">
        <v>-118.3044</v>
      </c>
      <c r="AC2385">
        <f t="shared" si="37"/>
        <v>0</v>
      </c>
    </row>
    <row r="2386" spans="1:29" x14ac:dyDescent="0.35">
      <c r="A2386">
        <v>200110636</v>
      </c>
      <c r="B2386" s="1">
        <v>43930</v>
      </c>
      <c r="C2386" s="1">
        <v>43929</v>
      </c>
      <c r="D2386">
        <v>942</v>
      </c>
      <c r="E2386">
        <v>1</v>
      </c>
      <c r="F2386" t="s">
        <v>36</v>
      </c>
      <c r="G2386">
        <v>153</v>
      </c>
      <c r="H2386">
        <v>2</v>
      </c>
      <c r="I2386">
        <v>745</v>
      </c>
      <c r="J2386" t="s">
        <v>139</v>
      </c>
      <c r="K2386">
        <v>329</v>
      </c>
      <c r="L2386">
        <v>0</v>
      </c>
      <c r="M2386" t="s">
        <v>46</v>
      </c>
      <c r="N2386" t="s">
        <v>46</v>
      </c>
      <c r="O2386">
        <v>203</v>
      </c>
      <c r="P2386" t="s">
        <v>101</v>
      </c>
      <c r="S2386" t="s">
        <v>40</v>
      </c>
      <c r="T2386" t="s">
        <v>41</v>
      </c>
      <c r="U2386">
        <v>745</v>
      </c>
      <c r="Y2386" t="s">
        <v>83</v>
      </c>
      <c r="AA2386">
        <v>34.046700000000001</v>
      </c>
      <c r="AB2386">
        <v>-118.252</v>
      </c>
      <c r="AC2386">
        <f t="shared" si="37"/>
        <v>0</v>
      </c>
    </row>
    <row r="2387" spans="1:29" x14ac:dyDescent="0.35">
      <c r="A2387">
        <v>200316323</v>
      </c>
      <c r="B2387" s="1">
        <v>44069</v>
      </c>
      <c r="C2387" s="1">
        <v>44068</v>
      </c>
      <c r="D2387">
        <v>1500</v>
      </c>
      <c r="E2387">
        <v>3</v>
      </c>
      <c r="F2387" t="s">
        <v>43</v>
      </c>
      <c r="G2387">
        <v>392</v>
      </c>
      <c r="H2387">
        <v>1</v>
      </c>
      <c r="I2387">
        <v>510</v>
      </c>
      <c r="J2387" t="s">
        <v>29</v>
      </c>
      <c r="L2387">
        <v>0</v>
      </c>
      <c r="O2387">
        <v>101</v>
      </c>
      <c r="P2387" t="s">
        <v>32</v>
      </c>
      <c r="S2387" t="s">
        <v>84</v>
      </c>
      <c r="T2387" t="s">
        <v>85</v>
      </c>
      <c r="U2387">
        <v>510</v>
      </c>
      <c r="Y2387" t="s">
        <v>4117</v>
      </c>
      <c r="AA2387">
        <v>34.003700000000002</v>
      </c>
      <c r="AB2387">
        <v>-118.3262</v>
      </c>
      <c r="AC2387">
        <f t="shared" si="37"/>
        <v>0</v>
      </c>
    </row>
    <row r="2388" spans="1:29" x14ac:dyDescent="0.35">
      <c r="A2388">
        <v>200906983</v>
      </c>
      <c r="B2388" s="1">
        <v>43896</v>
      </c>
      <c r="C2388" s="1">
        <v>43893</v>
      </c>
      <c r="D2388">
        <v>1</v>
      </c>
      <c r="E2388">
        <v>9</v>
      </c>
      <c r="F2388" t="s">
        <v>49</v>
      </c>
      <c r="G2388">
        <v>952</v>
      </c>
      <c r="H2388">
        <v>1</v>
      </c>
      <c r="I2388">
        <v>420</v>
      </c>
      <c r="J2388" t="s">
        <v>352</v>
      </c>
      <c r="K2388">
        <v>344</v>
      </c>
      <c r="L2388">
        <v>30</v>
      </c>
      <c r="M2388" t="s">
        <v>94</v>
      </c>
      <c r="N2388" t="s">
        <v>95</v>
      </c>
      <c r="O2388">
        <v>108</v>
      </c>
      <c r="P2388" t="s">
        <v>105</v>
      </c>
      <c r="S2388" t="s">
        <v>40</v>
      </c>
      <c r="T2388" t="s">
        <v>41</v>
      </c>
      <c r="U2388">
        <v>420</v>
      </c>
      <c r="Y2388" t="s">
        <v>4118</v>
      </c>
      <c r="AA2388">
        <v>34.166699999999999</v>
      </c>
      <c r="AB2388">
        <v>-118.4662</v>
      </c>
      <c r="AC2388">
        <f t="shared" si="37"/>
        <v>0</v>
      </c>
    </row>
    <row r="2389" spans="1:29" x14ac:dyDescent="0.35">
      <c r="A2389">
        <v>201114075</v>
      </c>
      <c r="B2389" s="1">
        <v>44102</v>
      </c>
      <c r="C2389" s="1">
        <v>44100</v>
      </c>
      <c r="D2389">
        <v>2200</v>
      </c>
      <c r="E2389">
        <v>11</v>
      </c>
      <c r="F2389" t="s">
        <v>64</v>
      </c>
      <c r="G2389">
        <v>1128</v>
      </c>
      <c r="H2389">
        <v>1</v>
      </c>
      <c r="I2389">
        <v>510</v>
      </c>
      <c r="J2389" t="s">
        <v>29</v>
      </c>
      <c r="L2389">
        <v>0</v>
      </c>
      <c r="O2389">
        <v>101</v>
      </c>
      <c r="P2389" t="s">
        <v>32</v>
      </c>
      <c r="S2389" t="s">
        <v>40</v>
      </c>
      <c r="T2389" t="s">
        <v>41</v>
      </c>
      <c r="U2389">
        <v>510</v>
      </c>
      <c r="Y2389" t="s">
        <v>4119</v>
      </c>
      <c r="AA2389">
        <v>34.122500000000002</v>
      </c>
      <c r="AB2389">
        <v>-118.1818</v>
      </c>
      <c r="AC2389">
        <f t="shared" si="37"/>
        <v>0</v>
      </c>
    </row>
    <row r="2390" spans="1:29" x14ac:dyDescent="0.35">
      <c r="A2390">
        <v>200409309</v>
      </c>
      <c r="B2390" s="1">
        <v>43979</v>
      </c>
      <c r="C2390" s="1">
        <v>43958</v>
      </c>
      <c r="D2390">
        <v>2300</v>
      </c>
      <c r="E2390">
        <v>4</v>
      </c>
      <c r="F2390" t="s">
        <v>54</v>
      </c>
      <c r="G2390">
        <v>448</v>
      </c>
      <c r="H2390">
        <v>1</v>
      </c>
      <c r="I2390">
        <v>420</v>
      </c>
      <c r="J2390" t="s">
        <v>352</v>
      </c>
      <c r="L2390">
        <v>0</v>
      </c>
      <c r="O2390">
        <v>101</v>
      </c>
      <c r="P2390" t="s">
        <v>32</v>
      </c>
      <c r="S2390" t="s">
        <v>40</v>
      </c>
      <c r="T2390" t="s">
        <v>41</v>
      </c>
      <c r="U2390">
        <v>420</v>
      </c>
      <c r="Y2390" t="s">
        <v>4120</v>
      </c>
      <c r="AA2390">
        <v>34.059100000000001</v>
      </c>
      <c r="AB2390">
        <v>-118.1965</v>
      </c>
      <c r="AC2390">
        <f t="shared" si="37"/>
        <v>0</v>
      </c>
    </row>
    <row r="2391" spans="1:29" x14ac:dyDescent="0.35">
      <c r="A2391">
        <v>200807907</v>
      </c>
      <c r="B2391" s="1">
        <v>43922</v>
      </c>
      <c r="C2391" s="1">
        <v>43922</v>
      </c>
      <c r="D2391">
        <v>1810</v>
      </c>
      <c r="E2391">
        <v>8</v>
      </c>
      <c r="F2391" t="s">
        <v>109</v>
      </c>
      <c r="G2391">
        <v>833</v>
      </c>
      <c r="H2391">
        <v>1</v>
      </c>
      <c r="I2391">
        <v>442</v>
      </c>
      <c r="J2391" t="s">
        <v>179</v>
      </c>
      <c r="K2391" t="s">
        <v>4121</v>
      </c>
      <c r="L2391">
        <v>0</v>
      </c>
      <c r="M2391" t="s">
        <v>46</v>
      </c>
      <c r="N2391" t="s">
        <v>46</v>
      </c>
      <c r="O2391">
        <v>203</v>
      </c>
      <c r="P2391" t="s">
        <v>101</v>
      </c>
      <c r="S2391" t="s">
        <v>40</v>
      </c>
      <c r="T2391" t="s">
        <v>41</v>
      </c>
      <c r="U2391">
        <v>442</v>
      </c>
      <c r="Y2391" t="s">
        <v>4122</v>
      </c>
      <c r="AA2391">
        <v>34.055399999999999</v>
      </c>
      <c r="AB2391">
        <v>-118.4418</v>
      </c>
      <c r="AC2391">
        <f t="shared" si="37"/>
        <v>0</v>
      </c>
    </row>
    <row r="2392" spans="1:29" x14ac:dyDescent="0.35">
      <c r="A2392">
        <v>201224096</v>
      </c>
      <c r="B2392" s="1">
        <v>44143</v>
      </c>
      <c r="C2392" s="1">
        <v>44143</v>
      </c>
      <c r="D2392">
        <v>613</v>
      </c>
      <c r="E2392">
        <v>12</v>
      </c>
      <c r="F2392" t="s">
        <v>68</v>
      </c>
      <c r="G2392">
        <v>1242</v>
      </c>
      <c r="H2392">
        <v>1</v>
      </c>
      <c r="I2392">
        <v>510</v>
      </c>
      <c r="J2392" t="s">
        <v>29</v>
      </c>
      <c r="L2392">
        <v>0</v>
      </c>
      <c r="O2392">
        <v>101</v>
      </c>
      <c r="P2392" t="s">
        <v>32</v>
      </c>
      <c r="S2392" t="s">
        <v>40</v>
      </c>
      <c r="T2392" t="s">
        <v>41</v>
      </c>
      <c r="U2392">
        <v>510</v>
      </c>
      <c r="Y2392" t="s">
        <v>4123</v>
      </c>
      <c r="AA2392">
        <v>33.980699999999999</v>
      </c>
      <c r="AB2392">
        <v>-118.3265</v>
      </c>
      <c r="AC2392">
        <f t="shared" si="37"/>
        <v>0</v>
      </c>
    </row>
    <row r="2393" spans="1:29" x14ac:dyDescent="0.35">
      <c r="A2393">
        <v>200912327</v>
      </c>
      <c r="B2393" s="1">
        <v>44026</v>
      </c>
      <c r="C2393" s="1">
        <v>44012</v>
      </c>
      <c r="D2393">
        <v>700</v>
      </c>
      <c r="E2393">
        <v>9</v>
      </c>
      <c r="F2393" t="s">
        <v>49</v>
      </c>
      <c r="G2393">
        <v>905</v>
      </c>
      <c r="H2393">
        <v>1</v>
      </c>
      <c r="I2393">
        <v>510</v>
      </c>
      <c r="J2393" t="s">
        <v>29</v>
      </c>
      <c r="L2393">
        <v>0</v>
      </c>
      <c r="O2393">
        <v>101</v>
      </c>
      <c r="P2393" t="s">
        <v>32</v>
      </c>
      <c r="S2393" t="s">
        <v>40</v>
      </c>
      <c r="T2393" t="s">
        <v>41</v>
      </c>
      <c r="U2393">
        <v>510</v>
      </c>
      <c r="Y2393" t="s">
        <v>4124</v>
      </c>
      <c r="Z2393" t="s">
        <v>1617</v>
      </c>
      <c r="AA2393">
        <v>34.204799999999999</v>
      </c>
      <c r="AB2393">
        <v>-118.4487</v>
      </c>
      <c r="AC2393">
        <f t="shared" si="37"/>
        <v>0</v>
      </c>
    </row>
    <row r="2394" spans="1:29" x14ac:dyDescent="0.35">
      <c r="A2394">
        <v>200506555</v>
      </c>
      <c r="B2394" s="1">
        <v>43890</v>
      </c>
      <c r="C2394" s="1">
        <v>43890</v>
      </c>
      <c r="D2394">
        <v>1900</v>
      </c>
      <c r="E2394">
        <v>5</v>
      </c>
      <c r="F2394" t="s">
        <v>98</v>
      </c>
      <c r="G2394">
        <v>516</v>
      </c>
      <c r="H2394">
        <v>2</v>
      </c>
      <c r="I2394">
        <v>745</v>
      </c>
      <c r="J2394" t="s">
        <v>139</v>
      </c>
      <c r="K2394" t="s">
        <v>4125</v>
      </c>
      <c r="L2394">
        <v>32</v>
      </c>
      <c r="M2394" t="s">
        <v>30</v>
      </c>
      <c r="N2394" t="s">
        <v>95</v>
      </c>
      <c r="O2394">
        <v>502</v>
      </c>
      <c r="P2394" t="s">
        <v>47</v>
      </c>
      <c r="S2394" t="s">
        <v>40</v>
      </c>
      <c r="T2394" t="s">
        <v>41</v>
      </c>
      <c r="U2394">
        <v>745</v>
      </c>
      <c r="Y2394" t="s">
        <v>4126</v>
      </c>
      <c r="AA2394">
        <v>33.784799999999997</v>
      </c>
      <c r="AB2394">
        <v>-118.26519999999999</v>
      </c>
      <c r="AC2394">
        <f t="shared" si="37"/>
        <v>0</v>
      </c>
    </row>
    <row r="2395" spans="1:29" x14ac:dyDescent="0.35">
      <c r="A2395">
        <v>200709910</v>
      </c>
      <c r="B2395" s="1">
        <v>43983</v>
      </c>
      <c r="C2395" s="1">
        <v>43983</v>
      </c>
      <c r="D2395">
        <v>1150</v>
      </c>
      <c r="E2395">
        <v>7</v>
      </c>
      <c r="F2395" t="s">
        <v>28</v>
      </c>
      <c r="G2395">
        <v>779</v>
      </c>
      <c r="H2395">
        <v>1</v>
      </c>
      <c r="I2395">
        <v>220</v>
      </c>
      <c r="J2395" t="s">
        <v>919</v>
      </c>
      <c r="K2395" t="s">
        <v>4127</v>
      </c>
      <c r="L2395">
        <v>24</v>
      </c>
      <c r="M2395" t="s">
        <v>94</v>
      </c>
      <c r="N2395" t="s">
        <v>95</v>
      </c>
      <c r="O2395">
        <v>101</v>
      </c>
      <c r="P2395" t="s">
        <v>32</v>
      </c>
      <c r="Q2395">
        <v>515</v>
      </c>
      <c r="R2395" t="s">
        <v>1557</v>
      </c>
      <c r="S2395" t="s">
        <v>33</v>
      </c>
      <c r="T2395" t="s">
        <v>34</v>
      </c>
      <c r="U2395">
        <v>220</v>
      </c>
      <c r="Y2395" t="s">
        <v>4128</v>
      </c>
      <c r="AA2395">
        <v>34.041699999999999</v>
      </c>
      <c r="AB2395">
        <v>-118.3207</v>
      </c>
      <c r="AC2395">
        <f t="shared" si="37"/>
        <v>1</v>
      </c>
    </row>
    <row r="2396" spans="1:29" x14ac:dyDescent="0.35">
      <c r="A2396">
        <v>200320395</v>
      </c>
      <c r="B2396" s="1">
        <v>44149</v>
      </c>
      <c r="C2396" s="1">
        <v>44149</v>
      </c>
      <c r="D2396">
        <v>1815</v>
      </c>
      <c r="E2396">
        <v>3</v>
      </c>
      <c r="F2396" t="s">
        <v>43</v>
      </c>
      <c r="G2396">
        <v>315</v>
      </c>
      <c r="H2396">
        <v>2</v>
      </c>
      <c r="I2396">
        <v>900</v>
      </c>
      <c r="J2396" t="s">
        <v>197</v>
      </c>
      <c r="K2396" t="s">
        <v>4129</v>
      </c>
      <c r="L2396">
        <v>30</v>
      </c>
      <c r="M2396" t="s">
        <v>94</v>
      </c>
      <c r="N2396" t="s">
        <v>163</v>
      </c>
      <c r="O2396">
        <v>502</v>
      </c>
      <c r="P2396" t="s">
        <v>47</v>
      </c>
      <c r="S2396" t="s">
        <v>40</v>
      </c>
      <c r="T2396" t="s">
        <v>41</v>
      </c>
      <c r="U2396">
        <v>900</v>
      </c>
      <c r="Y2396" t="s">
        <v>1641</v>
      </c>
      <c r="AA2396">
        <v>34.030900000000003</v>
      </c>
      <c r="AB2396">
        <v>-118.31010000000001</v>
      </c>
      <c r="AC2396">
        <f t="shared" si="37"/>
        <v>0</v>
      </c>
    </row>
    <row r="2397" spans="1:29" x14ac:dyDescent="0.35">
      <c r="A2397">
        <v>200611872</v>
      </c>
      <c r="B2397" s="1">
        <v>44009</v>
      </c>
      <c r="C2397" s="1">
        <v>44008</v>
      </c>
      <c r="D2397">
        <v>1020</v>
      </c>
      <c r="E2397">
        <v>6</v>
      </c>
      <c r="F2397" t="s">
        <v>91</v>
      </c>
      <c r="G2397">
        <v>636</v>
      </c>
      <c r="H2397">
        <v>2</v>
      </c>
      <c r="I2397">
        <v>354</v>
      </c>
      <c r="J2397" t="s">
        <v>167</v>
      </c>
      <c r="K2397" t="s">
        <v>761</v>
      </c>
      <c r="L2397">
        <v>26</v>
      </c>
      <c r="M2397" t="s">
        <v>94</v>
      </c>
      <c r="N2397" t="s">
        <v>95</v>
      </c>
      <c r="O2397">
        <v>501</v>
      </c>
      <c r="P2397" t="s">
        <v>164</v>
      </c>
      <c r="S2397" t="s">
        <v>40</v>
      </c>
      <c r="T2397" t="s">
        <v>41</v>
      </c>
      <c r="U2397">
        <v>354</v>
      </c>
      <c r="Y2397" t="s">
        <v>4130</v>
      </c>
      <c r="AA2397">
        <v>34.103900000000003</v>
      </c>
      <c r="AB2397">
        <v>-118.3297</v>
      </c>
      <c r="AC2397">
        <f t="shared" si="37"/>
        <v>0</v>
      </c>
    </row>
    <row r="2398" spans="1:29" x14ac:dyDescent="0.35">
      <c r="A2398">
        <v>201115957</v>
      </c>
      <c r="B2398" s="1">
        <v>44156</v>
      </c>
      <c r="C2398" s="1">
        <v>44156</v>
      </c>
      <c r="D2398">
        <v>1150</v>
      </c>
      <c r="E2398">
        <v>11</v>
      </c>
      <c r="F2398" t="s">
        <v>64</v>
      </c>
      <c r="G2398">
        <v>1115</v>
      </c>
      <c r="H2398">
        <v>2</v>
      </c>
      <c r="I2398">
        <v>626</v>
      </c>
      <c r="J2398" t="s">
        <v>141</v>
      </c>
      <c r="K2398" t="s">
        <v>4131</v>
      </c>
      <c r="L2398">
        <v>32</v>
      </c>
      <c r="M2398" t="s">
        <v>94</v>
      </c>
      <c r="N2398" t="s">
        <v>73</v>
      </c>
      <c r="O2398">
        <v>503</v>
      </c>
      <c r="P2398" t="s">
        <v>650</v>
      </c>
      <c r="Q2398">
        <v>400</v>
      </c>
      <c r="R2398" t="s">
        <v>143</v>
      </c>
      <c r="S2398" t="s">
        <v>84</v>
      </c>
      <c r="T2398" t="s">
        <v>85</v>
      </c>
      <c r="U2398">
        <v>626</v>
      </c>
      <c r="Y2398" t="s">
        <v>4132</v>
      </c>
      <c r="AA2398">
        <v>34.139499999999998</v>
      </c>
      <c r="AB2398">
        <v>-118.2163</v>
      </c>
      <c r="AC2398">
        <f t="shared" si="37"/>
        <v>0</v>
      </c>
    </row>
    <row r="2399" spans="1:29" x14ac:dyDescent="0.35">
      <c r="A2399">
        <v>200506551</v>
      </c>
      <c r="B2399" s="1">
        <v>43890</v>
      </c>
      <c r="C2399" s="1">
        <v>43890</v>
      </c>
      <c r="D2399">
        <v>1940</v>
      </c>
      <c r="E2399">
        <v>5</v>
      </c>
      <c r="F2399" t="s">
        <v>98</v>
      </c>
      <c r="G2399">
        <v>524</v>
      </c>
      <c r="H2399">
        <v>1</v>
      </c>
      <c r="I2399">
        <v>220</v>
      </c>
      <c r="J2399" t="s">
        <v>919</v>
      </c>
      <c r="K2399" t="s">
        <v>4133</v>
      </c>
      <c r="L2399">
        <v>0</v>
      </c>
      <c r="M2399" t="s">
        <v>46</v>
      </c>
      <c r="N2399" t="s">
        <v>46</v>
      </c>
      <c r="O2399">
        <v>203</v>
      </c>
      <c r="P2399" t="s">
        <v>101</v>
      </c>
      <c r="Q2399">
        <v>400</v>
      </c>
      <c r="R2399" t="s">
        <v>143</v>
      </c>
      <c r="S2399" t="s">
        <v>40</v>
      </c>
      <c r="T2399" t="s">
        <v>41</v>
      </c>
      <c r="U2399">
        <v>220</v>
      </c>
      <c r="Y2399" t="s">
        <v>4134</v>
      </c>
      <c r="AA2399">
        <v>33.779400000000003</v>
      </c>
      <c r="AB2399">
        <v>-118.27419999999999</v>
      </c>
      <c r="AC2399">
        <f t="shared" si="37"/>
        <v>0</v>
      </c>
    </row>
    <row r="2400" spans="1:29" x14ac:dyDescent="0.35">
      <c r="A2400">
        <v>200616934</v>
      </c>
      <c r="B2400" s="1">
        <v>44123</v>
      </c>
      <c r="C2400" s="1">
        <v>44122</v>
      </c>
      <c r="D2400">
        <v>1100</v>
      </c>
      <c r="E2400">
        <v>6</v>
      </c>
      <c r="F2400" t="s">
        <v>91</v>
      </c>
      <c r="G2400">
        <v>678</v>
      </c>
      <c r="H2400">
        <v>2</v>
      </c>
      <c r="I2400">
        <v>812</v>
      </c>
      <c r="J2400" t="s">
        <v>396</v>
      </c>
      <c r="K2400" t="s">
        <v>4135</v>
      </c>
      <c r="L2400">
        <v>10</v>
      </c>
      <c r="M2400" t="s">
        <v>94</v>
      </c>
      <c r="N2400" t="s">
        <v>163</v>
      </c>
      <c r="O2400">
        <v>203</v>
      </c>
      <c r="P2400" t="s">
        <v>101</v>
      </c>
      <c r="Q2400">
        <v>301</v>
      </c>
      <c r="R2400" t="s">
        <v>3477</v>
      </c>
      <c r="S2400" t="s">
        <v>33</v>
      </c>
      <c r="T2400" t="s">
        <v>34</v>
      </c>
      <c r="U2400">
        <v>627</v>
      </c>
      <c r="V2400">
        <v>812</v>
      </c>
      <c r="Y2400" t="s">
        <v>3862</v>
      </c>
      <c r="AA2400">
        <v>34.088500000000003</v>
      </c>
      <c r="AB2400">
        <v>-118.3064</v>
      </c>
      <c r="AC2400">
        <f t="shared" si="37"/>
        <v>1</v>
      </c>
    </row>
    <row r="2401" spans="1:29" x14ac:dyDescent="0.35">
      <c r="A2401">
        <v>200219011</v>
      </c>
      <c r="B2401" s="1">
        <v>44190</v>
      </c>
      <c r="C2401" s="1">
        <v>44190</v>
      </c>
      <c r="D2401">
        <v>2330</v>
      </c>
      <c r="E2401">
        <v>2</v>
      </c>
      <c r="F2401" t="s">
        <v>56</v>
      </c>
      <c r="G2401">
        <v>245</v>
      </c>
      <c r="H2401">
        <v>2</v>
      </c>
      <c r="I2401">
        <v>626</v>
      </c>
      <c r="J2401" t="s">
        <v>141</v>
      </c>
      <c r="K2401" t="s">
        <v>4136</v>
      </c>
      <c r="L2401">
        <v>22</v>
      </c>
      <c r="M2401" t="s">
        <v>94</v>
      </c>
      <c r="N2401" t="s">
        <v>95</v>
      </c>
      <c r="O2401">
        <v>108</v>
      </c>
      <c r="P2401" t="s">
        <v>105</v>
      </c>
      <c r="Q2401">
        <v>400</v>
      </c>
      <c r="R2401" t="s">
        <v>143</v>
      </c>
      <c r="S2401" t="s">
        <v>40</v>
      </c>
      <c r="T2401" t="s">
        <v>41</v>
      </c>
      <c r="U2401">
        <v>626</v>
      </c>
      <c r="Y2401" t="s">
        <v>788</v>
      </c>
      <c r="Z2401" t="s">
        <v>3604</v>
      </c>
      <c r="AA2401">
        <v>34.061700000000002</v>
      </c>
      <c r="AB2401">
        <v>-118.2795</v>
      </c>
      <c r="AC2401">
        <f t="shared" si="37"/>
        <v>0</v>
      </c>
    </row>
    <row r="2402" spans="1:29" x14ac:dyDescent="0.35">
      <c r="A2402">
        <v>201110805</v>
      </c>
      <c r="B2402" s="1">
        <v>44007</v>
      </c>
      <c r="C2402" s="1">
        <v>44006</v>
      </c>
      <c r="D2402">
        <v>1930</v>
      </c>
      <c r="E2402">
        <v>11</v>
      </c>
      <c r="F2402" t="s">
        <v>64</v>
      </c>
      <c r="G2402">
        <v>1125</v>
      </c>
      <c r="H2402">
        <v>2</v>
      </c>
      <c r="I2402">
        <v>626</v>
      </c>
      <c r="J2402" t="s">
        <v>141</v>
      </c>
      <c r="K2402" t="s">
        <v>2658</v>
      </c>
      <c r="L2402">
        <v>21</v>
      </c>
      <c r="M2402" t="s">
        <v>94</v>
      </c>
      <c r="N2402" t="s">
        <v>95</v>
      </c>
      <c r="O2402">
        <v>501</v>
      </c>
      <c r="P2402" t="s">
        <v>164</v>
      </c>
      <c r="Q2402">
        <v>400</v>
      </c>
      <c r="R2402" t="s">
        <v>143</v>
      </c>
      <c r="S2402" t="s">
        <v>84</v>
      </c>
      <c r="T2402" t="s">
        <v>85</v>
      </c>
      <c r="U2402">
        <v>626</v>
      </c>
      <c r="Y2402" t="s">
        <v>4137</v>
      </c>
      <c r="AA2402">
        <v>34.120199999999997</v>
      </c>
      <c r="AB2402">
        <v>-118.205</v>
      </c>
      <c r="AC2402">
        <f t="shared" si="37"/>
        <v>0</v>
      </c>
    </row>
    <row r="2403" spans="1:29" x14ac:dyDescent="0.35">
      <c r="A2403">
        <v>200512610</v>
      </c>
      <c r="B2403" s="1">
        <v>44046</v>
      </c>
      <c r="C2403" s="1">
        <v>44043</v>
      </c>
      <c r="D2403">
        <v>1630</v>
      </c>
      <c r="E2403">
        <v>5</v>
      </c>
      <c r="F2403" t="s">
        <v>98</v>
      </c>
      <c r="G2403">
        <v>517</v>
      </c>
      <c r="H2403">
        <v>1</v>
      </c>
      <c r="I2403">
        <v>310</v>
      </c>
      <c r="J2403" t="s">
        <v>71</v>
      </c>
      <c r="K2403" t="s">
        <v>4138</v>
      </c>
      <c r="L2403">
        <v>0</v>
      </c>
      <c r="M2403" t="s">
        <v>46</v>
      </c>
      <c r="N2403" t="s">
        <v>46</v>
      </c>
      <c r="O2403">
        <v>754</v>
      </c>
      <c r="P2403" t="s">
        <v>4139</v>
      </c>
      <c r="S2403" t="s">
        <v>33</v>
      </c>
      <c r="T2403" t="s">
        <v>34</v>
      </c>
      <c r="U2403">
        <v>310</v>
      </c>
      <c r="V2403">
        <v>998</v>
      </c>
      <c r="Y2403" t="s">
        <v>4140</v>
      </c>
      <c r="AA2403">
        <v>33.789099999999998</v>
      </c>
      <c r="AB2403">
        <v>-118.2586</v>
      </c>
      <c r="AC2403">
        <f t="shared" si="37"/>
        <v>1</v>
      </c>
    </row>
    <row r="2404" spans="1:29" x14ac:dyDescent="0.35">
      <c r="A2404">
        <v>200504494</v>
      </c>
      <c r="B2404" s="1">
        <v>43841</v>
      </c>
      <c r="C2404" s="1">
        <v>43841</v>
      </c>
      <c r="D2404">
        <v>1340</v>
      </c>
      <c r="E2404">
        <v>5</v>
      </c>
      <c r="F2404" t="s">
        <v>98</v>
      </c>
      <c r="G2404">
        <v>565</v>
      </c>
      <c r="H2404">
        <v>2</v>
      </c>
      <c r="I2404">
        <v>930</v>
      </c>
      <c r="J2404" t="s">
        <v>339</v>
      </c>
      <c r="K2404" t="s">
        <v>4141</v>
      </c>
      <c r="L2404">
        <v>33</v>
      </c>
      <c r="M2404" t="s">
        <v>94</v>
      </c>
      <c r="N2404" t="s">
        <v>95</v>
      </c>
      <c r="O2404">
        <v>203</v>
      </c>
      <c r="P2404" t="s">
        <v>101</v>
      </c>
      <c r="Q2404">
        <v>511</v>
      </c>
      <c r="R2404" t="s">
        <v>151</v>
      </c>
      <c r="S2404" t="s">
        <v>33</v>
      </c>
      <c r="T2404" t="s">
        <v>34</v>
      </c>
      <c r="U2404">
        <v>930</v>
      </c>
      <c r="Y2404" t="s">
        <v>4142</v>
      </c>
      <c r="AA2404">
        <v>33.7361</v>
      </c>
      <c r="AB2404">
        <v>-118.2901</v>
      </c>
      <c r="AC2404">
        <f t="shared" si="37"/>
        <v>1</v>
      </c>
    </row>
    <row r="2405" spans="1:29" x14ac:dyDescent="0.35">
      <c r="A2405">
        <v>201114947</v>
      </c>
      <c r="B2405" s="1">
        <v>44126</v>
      </c>
      <c r="C2405" s="1">
        <v>44125</v>
      </c>
      <c r="D2405">
        <v>2150</v>
      </c>
      <c r="E2405">
        <v>11</v>
      </c>
      <c r="F2405" t="s">
        <v>64</v>
      </c>
      <c r="G2405">
        <v>1143</v>
      </c>
      <c r="H2405">
        <v>2</v>
      </c>
      <c r="I2405">
        <v>901</v>
      </c>
      <c r="J2405" t="s">
        <v>210</v>
      </c>
      <c r="K2405" t="s">
        <v>4143</v>
      </c>
      <c r="L2405">
        <v>55</v>
      </c>
      <c r="M2405" t="s">
        <v>30</v>
      </c>
      <c r="N2405" t="s">
        <v>31</v>
      </c>
      <c r="O2405">
        <v>501</v>
      </c>
      <c r="P2405" t="s">
        <v>164</v>
      </c>
      <c r="S2405" t="s">
        <v>33</v>
      </c>
      <c r="T2405" t="s">
        <v>34</v>
      </c>
      <c r="U2405">
        <v>901</v>
      </c>
      <c r="Y2405" t="s">
        <v>4144</v>
      </c>
      <c r="AA2405">
        <v>34.109200000000001</v>
      </c>
      <c r="AB2405">
        <v>-118.2713</v>
      </c>
      <c r="AC2405">
        <f t="shared" si="37"/>
        <v>1</v>
      </c>
    </row>
    <row r="2406" spans="1:29" x14ac:dyDescent="0.35">
      <c r="A2406">
        <v>201116163</v>
      </c>
      <c r="B2406" s="1">
        <v>44164</v>
      </c>
      <c r="C2406" s="1">
        <v>44163</v>
      </c>
      <c r="D2406">
        <v>1800</v>
      </c>
      <c r="E2406">
        <v>11</v>
      </c>
      <c r="F2406" t="s">
        <v>64</v>
      </c>
      <c r="G2406">
        <v>1162</v>
      </c>
      <c r="H2406">
        <v>1</v>
      </c>
      <c r="I2406">
        <v>341</v>
      </c>
      <c r="J2406" t="s">
        <v>157</v>
      </c>
      <c r="K2406" t="s">
        <v>4145</v>
      </c>
      <c r="L2406">
        <v>28</v>
      </c>
      <c r="M2406" t="s">
        <v>30</v>
      </c>
      <c r="N2406" t="s">
        <v>163</v>
      </c>
      <c r="O2406">
        <v>501</v>
      </c>
      <c r="P2406" t="s">
        <v>164</v>
      </c>
      <c r="S2406" t="s">
        <v>40</v>
      </c>
      <c r="T2406" t="s">
        <v>41</v>
      </c>
      <c r="U2406">
        <v>341</v>
      </c>
      <c r="Y2406" t="s">
        <v>4146</v>
      </c>
      <c r="AA2406">
        <v>34.093499999999999</v>
      </c>
      <c r="AB2406">
        <v>-118.2869</v>
      </c>
      <c r="AC2406">
        <f t="shared" si="37"/>
        <v>0</v>
      </c>
    </row>
    <row r="2407" spans="1:29" x14ac:dyDescent="0.35">
      <c r="A2407">
        <v>201104370</v>
      </c>
      <c r="B2407" s="1">
        <v>43839</v>
      </c>
      <c r="C2407" s="1">
        <v>43839</v>
      </c>
      <c r="D2407">
        <v>700</v>
      </c>
      <c r="E2407">
        <v>11</v>
      </c>
      <c r="F2407" t="s">
        <v>64</v>
      </c>
      <c r="G2407">
        <v>1132</v>
      </c>
      <c r="H2407">
        <v>2</v>
      </c>
      <c r="I2407">
        <v>814</v>
      </c>
      <c r="J2407" t="s">
        <v>4147</v>
      </c>
      <c r="K2407" t="s">
        <v>4148</v>
      </c>
      <c r="L2407">
        <v>34</v>
      </c>
      <c r="M2407" t="s">
        <v>30</v>
      </c>
      <c r="N2407" t="s">
        <v>73</v>
      </c>
      <c r="O2407">
        <v>502</v>
      </c>
      <c r="P2407" t="s">
        <v>47</v>
      </c>
      <c r="S2407" t="s">
        <v>40</v>
      </c>
      <c r="T2407" t="s">
        <v>41</v>
      </c>
      <c r="U2407">
        <v>814</v>
      </c>
      <c r="V2407">
        <v>998</v>
      </c>
      <c r="Y2407" t="s">
        <v>4149</v>
      </c>
      <c r="AA2407">
        <v>34.108699999999999</v>
      </c>
      <c r="AB2407">
        <v>-118.26949999999999</v>
      </c>
      <c r="AC2407">
        <f t="shared" si="37"/>
        <v>0</v>
      </c>
    </row>
    <row r="2408" spans="1:29" x14ac:dyDescent="0.35">
      <c r="A2408">
        <v>200206394</v>
      </c>
      <c r="B2408" s="1">
        <v>43878</v>
      </c>
      <c r="C2408" s="1">
        <v>43874</v>
      </c>
      <c r="D2408">
        <v>2130</v>
      </c>
      <c r="E2408">
        <v>2</v>
      </c>
      <c r="F2408" t="s">
        <v>56</v>
      </c>
      <c r="G2408">
        <v>219</v>
      </c>
      <c r="H2408">
        <v>1</v>
      </c>
      <c r="I2408">
        <v>440</v>
      </c>
      <c r="J2408" t="s">
        <v>213</v>
      </c>
      <c r="K2408">
        <v>344</v>
      </c>
      <c r="L2408">
        <v>36</v>
      </c>
      <c r="M2408" t="s">
        <v>30</v>
      </c>
      <c r="N2408" t="s">
        <v>73</v>
      </c>
      <c r="O2408">
        <v>203</v>
      </c>
      <c r="P2408" t="s">
        <v>101</v>
      </c>
      <c r="S2408" t="s">
        <v>40</v>
      </c>
      <c r="T2408" t="s">
        <v>41</v>
      </c>
      <c r="U2408">
        <v>440</v>
      </c>
      <c r="Y2408" t="s">
        <v>4150</v>
      </c>
      <c r="AA2408">
        <v>34.064300000000003</v>
      </c>
      <c r="AB2408">
        <v>-118.2501</v>
      </c>
      <c r="AC2408">
        <f t="shared" si="37"/>
        <v>0</v>
      </c>
    </row>
    <row r="2409" spans="1:29" x14ac:dyDescent="0.35">
      <c r="A2409">
        <v>201115414</v>
      </c>
      <c r="B2409" s="1">
        <v>44139</v>
      </c>
      <c r="C2409" s="1">
        <v>44138</v>
      </c>
      <c r="D2409">
        <v>1700</v>
      </c>
      <c r="E2409">
        <v>11</v>
      </c>
      <c r="F2409" t="s">
        <v>64</v>
      </c>
      <c r="G2409">
        <v>1132</v>
      </c>
      <c r="H2409">
        <v>1</v>
      </c>
      <c r="I2409">
        <v>510</v>
      </c>
      <c r="J2409" t="s">
        <v>29</v>
      </c>
      <c r="L2409">
        <v>0</v>
      </c>
      <c r="O2409">
        <v>101</v>
      </c>
      <c r="P2409" t="s">
        <v>32</v>
      </c>
      <c r="S2409" t="s">
        <v>40</v>
      </c>
      <c r="T2409" t="s">
        <v>41</v>
      </c>
      <c r="U2409">
        <v>510</v>
      </c>
      <c r="Y2409" t="s">
        <v>4151</v>
      </c>
      <c r="Z2409" t="s">
        <v>4152</v>
      </c>
      <c r="AA2409">
        <v>34.109000000000002</v>
      </c>
      <c r="AB2409">
        <v>-118.2653</v>
      </c>
      <c r="AC2409">
        <f t="shared" si="37"/>
        <v>0</v>
      </c>
    </row>
    <row r="2410" spans="1:29" x14ac:dyDescent="0.35">
      <c r="A2410">
        <v>200516989</v>
      </c>
      <c r="B2410" s="1">
        <v>44157</v>
      </c>
      <c r="C2410" s="1">
        <v>44157</v>
      </c>
      <c r="D2410">
        <v>1600</v>
      </c>
      <c r="E2410">
        <v>5</v>
      </c>
      <c r="F2410" t="s">
        <v>98</v>
      </c>
      <c r="G2410">
        <v>564</v>
      </c>
      <c r="H2410">
        <v>2</v>
      </c>
      <c r="I2410">
        <v>956</v>
      </c>
      <c r="J2410" t="s">
        <v>328</v>
      </c>
      <c r="K2410">
        <v>913</v>
      </c>
      <c r="L2410">
        <v>35</v>
      </c>
      <c r="M2410" t="s">
        <v>94</v>
      </c>
      <c r="N2410" t="s">
        <v>73</v>
      </c>
      <c r="O2410">
        <v>501</v>
      </c>
      <c r="P2410" t="s">
        <v>164</v>
      </c>
      <c r="S2410" t="s">
        <v>84</v>
      </c>
      <c r="T2410" t="s">
        <v>85</v>
      </c>
      <c r="U2410">
        <v>956</v>
      </c>
      <c r="Y2410" t="s">
        <v>4153</v>
      </c>
      <c r="AA2410">
        <v>33.741</v>
      </c>
      <c r="AB2410">
        <v>-118.2838</v>
      </c>
      <c r="AC2410">
        <f t="shared" si="37"/>
        <v>0</v>
      </c>
    </row>
    <row r="2411" spans="1:29" x14ac:dyDescent="0.35">
      <c r="A2411">
        <v>200611279</v>
      </c>
      <c r="B2411" s="1">
        <v>43992</v>
      </c>
      <c r="C2411" s="1">
        <v>43992</v>
      </c>
      <c r="D2411">
        <v>1215</v>
      </c>
      <c r="E2411">
        <v>6</v>
      </c>
      <c r="F2411" t="s">
        <v>91</v>
      </c>
      <c r="G2411">
        <v>648</v>
      </c>
      <c r="H2411">
        <v>1</v>
      </c>
      <c r="I2411">
        <v>442</v>
      </c>
      <c r="J2411" t="s">
        <v>179</v>
      </c>
      <c r="K2411" t="s">
        <v>1059</v>
      </c>
      <c r="L2411">
        <v>0</v>
      </c>
      <c r="M2411" t="s">
        <v>46</v>
      </c>
      <c r="N2411" t="s">
        <v>46</v>
      </c>
      <c r="O2411">
        <v>403</v>
      </c>
      <c r="P2411" t="s">
        <v>337</v>
      </c>
      <c r="S2411" t="s">
        <v>40</v>
      </c>
      <c r="T2411" t="s">
        <v>41</v>
      </c>
      <c r="U2411">
        <v>442</v>
      </c>
      <c r="Y2411" t="s">
        <v>3886</v>
      </c>
      <c r="AA2411">
        <v>34.1</v>
      </c>
      <c r="AB2411">
        <v>-118.3113</v>
      </c>
      <c r="AC2411">
        <f t="shared" si="37"/>
        <v>0</v>
      </c>
    </row>
    <row r="2412" spans="1:29" x14ac:dyDescent="0.35">
      <c r="A2412">
        <v>201208010</v>
      </c>
      <c r="B2412" s="1">
        <v>43887</v>
      </c>
      <c r="C2412" s="1">
        <v>43887</v>
      </c>
      <c r="D2412">
        <v>1600</v>
      </c>
      <c r="E2412">
        <v>12</v>
      </c>
      <c r="F2412" t="s">
        <v>68</v>
      </c>
      <c r="G2412">
        <v>1245</v>
      </c>
      <c r="H2412">
        <v>2</v>
      </c>
      <c r="I2412">
        <v>745</v>
      </c>
      <c r="J2412" t="s">
        <v>139</v>
      </c>
      <c r="K2412">
        <v>329</v>
      </c>
      <c r="L2412">
        <v>56</v>
      </c>
      <c r="M2412" t="s">
        <v>94</v>
      </c>
      <c r="N2412" t="s">
        <v>95</v>
      </c>
      <c r="O2412">
        <v>501</v>
      </c>
      <c r="P2412" t="s">
        <v>164</v>
      </c>
      <c r="S2412" t="s">
        <v>40</v>
      </c>
      <c r="T2412" t="s">
        <v>41</v>
      </c>
      <c r="U2412">
        <v>745</v>
      </c>
      <c r="Y2412" t="s">
        <v>4154</v>
      </c>
      <c r="AA2412">
        <v>33.977800000000002</v>
      </c>
      <c r="AB2412">
        <v>-118.29810000000001</v>
      </c>
      <c r="AC2412">
        <f t="shared" si="37"/>
        <v>0</v>
      </c>
    </row>
    <row r="2413" spans="1:29" x14ac:dyDescent="0.35">
      <c r="A2413">
        <v>200317652</v>
      </c>
      <c r="B2413" s="1">
        <v>44094</v>
      </c>
      <c r="C2413" s="1">
        <v>44094</v>
      </c>
      <c r="D2413">
        <v>1600</v>
      </c>
      <c r="E2413">
        <v>3</v>
      </c>
      <c r="F2413" t="s">
        <v>43</v>
      </c>
      <c r="G2413">
        <v>355</v>
      </c>
      <c r="H2413">
        <v>1</v>
      </c>
      <c r="I2413">
        <v>341</v>
      </c>
      <c r="J2413" t="s">
        <v>157</v>
      </c>
      <c r="K2413" t="s">
        <v>761</v>
      </c>
      <c r="L2413">
        <v>46</v>
      </c>
      <c r="M2413" t="s">
        <v>30</v>
      </c>
      <c r="N2413" t="s">
        <v>95</v>
      </c>
      <c r="O2413">
        <v>120</v>
      </c>
      <c r="P2413" t="s">
        <v>3376</v>
      </c>
      <c r="S2413" t="s">
        <v>40</v>
      </c>
      <c r="T2413" t="s">
        <v>41</v>
      </c>
      <c r="U2413">
        <v>341</v>
      </c>
      <c r="Y2413" t="s">
        <v>4155</v>
      </c>
      <c r="AA2413">
        <v>34.022199999999998</v>
      </c>
      <c r="AB2413">
        <v>-118.3177</v>
      </c>
      <c r="AC2413">
        <f t="shared" si="37"/>
        <v>0</v>
      </c>
    </row>
    <row r="2414" spans="1:29" x14ac:dyDescent="0.35">
      <c r="A2414">
        <v>200704941</v>
      </c>
      <c r="B2414" s="1">
        <v>43850</v>
      </c>
      <c r="C2414" s="1">
        <v>43850</v>
      </c>
      <c r="D2414">
        <v>1945</v>
      </c>
      <c r="E2414">
        <v>7</v>
      </c>
      <c r="F2414" t="s">
        <v>28</v>
      </c>
      <c r="G2414">
        <v>765</v>
      </c>
      <c r="H2414">
        <v>1</v>
      </c>
      <c r="I2414">
        <v>420</v>
      </c>
      <c r="J2414" t="s">
        <v>352</v>
      </c>
      <c r="K2414" t="s">
        <v>4156</v>
      </c>
      <c r="L2414">
        <v>61</v>
      </c>
      <c r="M2414" t="s">
        <v>94</v>
      </c>
      <c r="N2414" t="s">
        <v>163</v>
      </c>
      <c r="O2414">
        <v>108</v>
      </c>
      <c r="P2414" t="s">
        <v>105</v>
      </c>
      <c r="S2414" t="s">
        <v>40</v>
      </c>
      <c r="T2414" t="s">
        <v>41</v>
      </c>
      <c r="U2414">
        <v>420</v>
      </c>
      <c r="Y2414" t="s">
        <v>4157</v>
      </c>
      <c r="AA2414">
        <v>34.049599999999998</v>
      </c>
      <c r="AB2414">
        <v>-118.3425</v>
      </c>
      <c r="AC2414">
        <f t="shared" si="37"/>
        <v>0</v>
      </c>
    </row>
    <row r="2415" spans="1:29" x14ac:dyDescent="0.35">
      <c r="A2415">
        <v>200305005</v>
      </c>
      <c r="B2415" s="1">
        <v>43845</v>
      </c>
      <c r="C2415" s="1">
        <v>43845</v>
      </c>
      <c r="D2415">
        <v>1200</v>
      </c>
      <c r="E2415">
        <v>3</v>
      </c>
      <c r="F2415" t="s">
        <v>43</v>
      </c>
      <c r="G2415">
        <v>355</v>
      </c>
      <c r="H2415">
        <v>1</v>
      </c>
      <c r="I2415">
        <v>440</v>
      </c>
      <c r="J2415" t="s">
        <v>213</v>
      </c>
      <c r="K2415" t="s">
        <v>4158</v>
      </c>
      <c r="L2415">
        <v>13</v>
      </c>
      <c r="M2415" t="s">
        <v>94</v>
      </c>
      <c r="N2415" t="s">
        <v>95</v>
      </c>
      <c r="O2415">
        <v>720</v>
      </c>
      <c r="P2415" t="s">
        <v>767</v>
      </c>
      <c r="S2415" t="s">
        <v>40</v>
      </c>
      <c r="T2415" t="s">
        <v>41</v>
      </c>
      <c r="U2415">
        <v>440</v>
      </c>
      <c r="Y2415" t="s">
        <v>4159</v>
      </c>
      <c r="AA2415">
        <v>34.020299999999999</v>
      </c>
      <c r="AB2415">
        <v>-118.30889999999999</v>
      </c>
      <c r="AC2415">
        <f t="shared" si="37"/>
        <v>0</v>
      </c>
    </row>
    <row r="2416" spans="1:29" x14ac:dyDescent="0.35">
      <c r="A2416">
        <v>201015025</v>
      </c>
      <c r="B2416" s="1">
        <v>44148</v>
      </c>
      <c r="C2416" s="1">
        <v>44148</v>
      </c>
      <c r="D2416">
        <v>230</v>
      </c>
      <c r="E2416">
        <v>10</v>
      </c>
      <c r="F2416" t="s">
        <v>103</v>
      </c>
      <c r="G2416">
        <v>1083</v>
      </c>
      <c r="H2416">
        <v>2</v>
      </c>
      <c r="I2416">
        <v>354</v>
      </c>
      <c r="J2416" t="s">
        <v>167</v>
      </c>
      <c r="K2416" t="s">
        <v>978</v>
      </c>
      <c r="L2416">
        <v>59</v>
      </c>
      <c r="M2416" t="s">
        <v>94</v>
      </c>
      <c r="N2416" t="s">
        <v>73</v>
      </c>
      <c r="O2416">
        <v>501</v>
      </c>
      <c r="P2416" t="s">
        <v>164</v>
      </c>
      <c r="S2416" t="s">
        <v>40</v>
      </c>
      <c r="T2416" t="s">
        <v>41</v>
      </c>
      <c r="U2416">
        <v>354</v>
      </c>
      <c r="Y2416" t="s">
        <v>4160</v>
      </c>
      <c r="AA2416">
        <v>34.1511</v>
      </c>
      <c r="AB2416">
        <v>-118.5429</v>
      </c>
      <c r="AC2416">
        <f t="shared" si="37"/>
        <v>0</v>
      </c>
    </row>
    <row r="2417" spans="1:29" x14ac:dyDescent="0.35">
      <c r="A2417">
        <v>200104990</v>
      </c>
      <c r="B2417" s="1">
        <v>43844</v>
      </c>
      <c r="C2417" s="1">
        <v>43844</v>
      </c>
      <c r="D2417">
        <v>1630</v>
      </c>
      <c r="E2417">
        <v>1</v>
      </c>
      <c r="F2417" t="s">
        <v>36</v>
      </c>
      <c r="G2417">
        <v>132</v>
      </c>
      <c r="H2417">
        <v>2</v>
      </c>
      <c r="I2417">
        <v>624</v>
      </c>
      <c r="J2417" t="s">
        <v>171</v>
      </c>
      <c r="K2417" t="s">
        <v>4161</v>
      </c>
      <c r="L2417">
        <v>27</v>
      </c>
      <c r="M2417" t="s">
        <v>30</v>
      </c>
      <c r="N2417" t="s">
        <v>163</v>
      </c>
      <c r="O2417">
        <v>916</v>
      </c>
      <c r="P2417" t="s">
        <v>4162</v>
      </c>
      <c r="Q2417">
        <v>400</v>
      </c>
      <c r="R2417" t="s">
        <v>143</v>
      </c>
      <c r="S2417" t="s">
        <v>33</v>
      </c>
      <c r="T2417" t="s">
        <v>34</v>
      </c>
      <c r="U2417">
        <v>624</v>
      </c>
      <c r="Y2417" t="s">
        <v>4163</v>
      </c>
      <c r="AA2417">
        <v>34.054699999999997</v>
      </c>
      <c r="AB2417">
        <v>-118.2505</v>
      </c>
      <c r="AC2417">
        <f t="shared" si="37"/>
        <v>1</v>
      </c>
    </row>
    <row r="2418" spans="1:29" x14ac:dyDescent="0.35">
      <c r="A2418">
        <v>200411601</v>
      </c>
      <c r="B2418" s="1">
        <v>44052</v>
      </c>
      <c r="C2418" s="1">
        <v>44052</v>
      </c>
      <c r="D2418">
        <v>1325</v>
      </c>
      <c r="E2418">
        <v>4</v>
      </c>
      <c r="F2418" t="s">
        <v>54</v>
      </c>
      <c r="G2418">
        <v>438</v>
      </c>
      <c r="H2418">
        <v>1</v>
      </c>
      <c r="I2418">
        <v>440</v>
      </c>
      <c r="J2418" t="s">
        <v>213</v>
      </c>
      <c r="K2418" t="s">
        <v>4164</v>
      </c>
      <c r="L2418">
        <v>53</v>
      </c>
      <c r="M2418" t="s">
        <v>30</v>
      </c>
      <c r="N2418" t="s">
        <v>95</v>
      </c>
      <c r="O2418">
        <v>104</v>
      </c>
      <c r="P2418" t="s">
        <v>201</v>
      </c>
      <c r="S2418" t="s">
        <v>40</v>
      </c>
      <c r="T2418" t="s">
        <v>41</v>
      </c>
      <c r="U2418">
        <v>440</v>
      </c>
      <c r="Y2418" t="s">
        <v>4165</v>
      </c>
      <c r="AA2418">
        <v>34.080599999999997</v>
      </c>
      <c r="AB2418">
        <v>-118.1694</v>
      </c>
      <c r="AC2418">
        <f t="shared" si="37"/>
        <v>0</v>
      </c>
    </row>
    <row r="2419" spans="1:29" x14ac:dyDescent="0.35">
      <c r="A2419">
        <v>200321508</v>
      </c>
      <c r="B2419" s="1">
        <v>44175</v>
      </c>
      <c r="C2419" s="1">
        <v>44167</v>
      </c>
      <c r="D2419">
        <v>2200</v>
      </c>
      <c r="E2419">
        <v>3</v>
      </c>
      <c r="F2419" t="s">
        <v>43</v>
      </c>
      <c r="G2419">
        <v>356</v>
      </c>
      <c r="H2419">
        <v>1</v>
      </c>
      <c r="I2419">
        <v>510</v>
      </c>
      <c r="J2419" t="s">
        <v>29</v>
      </c>
      <c r="L2419">
        <v>0</v>
      </c>
      <c r="O2419">
        <v>101</v>
      </c>
      <c r="P2419" t="s">
        <v>32</v>
      </c>
      <c r="S2419" t="s">
        <v>40</v>
      </c>
      <c r="T2419" t="s">
        <v>41</v>
      </c>
      <c r="U2419">
        <v>510</v>
      </c>
      <c r="Y2419" t="s">
        <v>4166</v>
      </c>
      <c r="AA2419">
        <v>34.023699999999998</v>
      </c>
      <c r="AB2419">
        <v>-118.30889999999999</v>
      </c>
      <c r="AC2419">
        <f t="shared" si="37"/>
        <v>0</v>
      </c>
    </row>
    <row r="2420" spans="1:29" x14ac:dyDescent="0.35">
      <c r="A2420">
        <v>200405526</v>
      </c>
      <c r="B2420" s="1">
        <v>43869</v>
      </c>
      <c r="C2420" s="1">
        <v>43869</v>
      </c>
      <c r="D2420">
        <v>1430</v>
      </c>
      <c r="E2420">
        <v>4</v>
      </c>
      <c r="F2420" t="s">
        <v>54</v>
      </c>
      <c r="G2420">
        <v>424</v>
      </c>
      <c r="H2420">
        <v>2</v>
      </c>
      <c r="I2420">
        <v>626</v>
      </c>
      <c r="J2420" t="s">
        <v>141</v>
      </c>
      <c r="K2420" t="s">
        <v>4167</v>
      </c>
      <c r="L2420">
        <v>27</v>
      </c>
      <c r="M2420" t="s">
        <v>94</v>
      </c>
      <c r="N2420" t="s">
        <v>95</v>
      </c>
      <c r="O2420">
        <v>501</v>
      </c>
      <c r="P2420" t="s">
        <v>164</v>
      </c>
      <c r="Q2420">
        <v>400</v>
      </c>
      <c r="R2420" t="s">
        <v>143</v>
      </c>
      <c r="S2420" t="s">
        <v>84</v>
      </c>
      <c r="T2420" t="s">
        <v>85</v>
      </c>
      <c r="U2420">
        <v>626</v>
      </c>
      <c r="Y2420" t="s">
        <v>1364</v>
      </c>
      <c r="AA2420">
        <v>34.070300000000003</v>
      </c>
      <c r="AB2420">
        <v>-118.2052</v>
      </c>
      <c r="AC2420">
        <f t="shared" si="37"/>
        <v>0</v>
      </c>
    </row>
    <row r="2421" spans="1:29" x14ac:dyDescent="0.35">
      <c r="A2421">
        <v>201116990</v>
      </c>
      <c r="B2421" s="1">
        <v>44191</v>
      </c>
      <c r="C2421" s="1">
        <v>44191</v>
      </c>
      <c r="D2421">
        <v>1230</v>
      </c>
      <c r="E2421">
        <v>11</v>
      </c>
      <c r="F2421" t="s">
        <v>64</v>
      </c>
      <c r="G2421">
        <v>1116</v>
      </c>
      <c r="H2421">
        <v>2</v>
      </c>
      <c r="I2421">
        <v>624</v>
      </c>
      <c r="J2421" t="s">
        <v>171</v>
      </c>
      <c r="K2421" t="s">
        <v>4168</v>
      </c>
      <c r="L2421">
        <v>48</v>
      </c>
      <c r="M2421" t="s">
        <v>30</v>
      </c>
      <c r="N2421" t="s">
        <v>95</v>
      </c>
      <c r="O2421">
        <v>501</v>
      </c>
      <c r="P2421" t="s">
        <v>164</v>
      </c>
      <c r="Q2421">
        <v>400</v>
      </c>
      <c r="R2421" t="s">
        <v>143</v>
      </c>
      <c r="S2421" t="s">
        <v>40</v>
      </c>
      <c r="T2421" t="s">
        <v>41</v>
      </c>
      <c r="U2421">
        <v>624</v>
      </c>
      <c r="Y2421" t="s">
        <v>4169</v>
      </c>
      <c r="AA2421">
        <v>34.112699999999997</v>
      </c>
      <c r="AB2421">
        <v>-118.20699999999999</v>
      </c>
      <c r="AC2421">
        <f t="shared" si="37"/>
        <v>0</v>
      </c>
    </row>
    <row r="2422" spans="1:29" x14ac:dyDescent="0.35">
      <c r="A2422">
        <v>201104795</v>
      </c>
      <c r="B2422" s="1">
        <v>43850</v>
      </c>
      <c r="C2422" s="1">
        <v>43849</v>
      </c>
      <c r="D2422">
        <v>245</v>
      </c>
      <c r="E2422">
        <v>11</v>
      </c>
      <c r="F2422" t="s">
        <v>64</v>
      </c>
      <c r="G2422">
        <v>1163</v>
      </c>
      <c r="H2422">
        <v>1</v>
      </c>
      <c r="I2422">
        <v>761</v>
      </c>
      <c r="J2422" t="s">
        <v>403</v>
      </c>
      <c r="K2422" t="s">
        <v>4170</v>
      </c>
      <c r="L2422">
        <v>41</v>
      </c>
      <c r="M2422" t="s">
        <v>94</v>
      </c>
      <c r="N2422" t="s">
        <v>95</v>
      </c>
      <c r="O2422">
        <v>501</v>
      </c>
      <c r="P2422" t="s">
        <v>164</v>
      </c>
      <c r="Q2422">
        <v>511</v>
      </c>
      <c r="R2422" t="s">
        <v>151</v>
      </c>
      <c r="S2422" t="s">
        <v>33</v>
      </c>
      <c r="T2422" t="s">
        <v>34</v>
      </c>
      <c r="U2422">
        <v>761</v>
      </c>
      <c r="V2422">
        <v>930</v>
      </c>
      <c r="Y2422" t="s">
        <v>4171</v>
      </c>
      <c r="AA2422">
        <v>34.090899999999998</v>
      </c>
      <c r="AB2422">
        <v>-118.2928</v>
      </c>
      <c r="AC2422">
        <f t="shared" si="37"/>
        <v>1</v>
      </c>
    </row>
    <row r="2423" spans="1:29" x14ac:dyDescent="0.35">
      <c r="A2423">
        <v>200204808</v>
      </c>
      <c r="B2423" s="1">
        <v>43846</v>
      </c>
      <c r="C2423" s="1">
        <v>43846</v>
      </c>
      <c r="D2423">
        <v>1445</v>
      </c>
      <c r="E2423">
        <v>2</v>
      </c>
      <c r="F2423" t="s">
        <v>56</v>
      </c>
      <c r="G2423">
        <v>216</v>
      </c>
      <c r="H2423">
        <v>1</v>
      </c>
      <c r="I2423">
        <v>440</v>
      </c>
      <c r="J2423" t="s">
        <v>213</v>
      </c>
      <c r="K2423" t="s">
        <v>4172</v>
      </c>
      <c r="L2423">
        <v>23</v>
      </c>
      <c r="M2423" t="s">
        <v>94</v>
      </c>
      <c r="N2423" t="s">
        <v>95</v>
      </c>
      <c r="O2423">
        <v>502</v>
      </c>
      <c r="P2423" t="s">
        <v>47</v>
      </c>
      <c r="S2423" t="s">
        <v>40</v>
      </c>
      <c r="T2423" t="s">
        <v>41</v>
      </c>
      <c r="U2423">
        <v>440</v>
      </c>
      <c r="Y2423" t="s">
        <v>4173</v>
      </c>
      <c r="AA2423">
        <v>34.0732</v>
      </c>
      <c r="AB2423">
        <v>-118.2728</v>
      </c>
      <c r="AC2423">
        <f t="shared" si="37"/>
        <v>0</v>
      </c>
    </row>
    <row r="2424" spans="1:29" x14ac:dyDescent="0.35">
      <c r="A2424">
        <v>200619817</v>
      </c>
      <c r="B2424" s="1">
        <v>44195</v>
      </c>
      <c r="C2424" s="1">
        <v>44194</v>
      </c>
      <c r="D2424">
        <v>1840</v>
      </c>
      <c r="E2424">
        <v>6</v>
      </c>
      <c r="F2424" t="s">
        <v>91</v>
      </c>
      <c r="G2424">
        <v>676</v>
      </c>
      <c r="H2424">
        <v>2</v>
      </c>
      <c r="I2424">
        <v>625</v>
      </c>
      <c r="J2424" t="s">
        <v>628</v>
      </c>
      <c r="K2424" t="s">
        <v>4174</v>
      </c>
      <c r="L2424">
        <v>36</v>
      </c>
      <c r="M2424" t="s">
        <v>94</v>
      </c>
      <c r="N2424" t="s">
        <v>95</v>
      </c>
      <c r="O2424">
        <v>142</v>
      </c>
      <c r="P2424" t="s">
        <v>2233</v>
      </c>
      <c r="Q2424">
        <v>500</v>
      </c>
      <c r="R2424" t="s">
        <v>184</v>
      </c>
      <c r="S2424" t="s">
        <v>40</v>
      </c>
      <c r="T2424" t="s">
        <v>41</v>
      </c>
      <c r="U2424">
        <v>625</v>
      </c>
      <c r="Y2424" t="s">
        <v>4175</v>
      </c>
      <c r="AA2424">
        <v>34.085299999999997</v>
      </c>
      <c r="AB2424">
        <v>-118.32769999999999</v>
      </c>
      <c r="AC2424">
        <f t="shared" si="37"/>
        <v>0</v>
      </c>
    </row>
    <row r="2425" spans="1:29" x14ac:dyDescent="0.35">
      <c r="A2425">
        <v>200320114</v>
      </c>
      <c r="B2425" s="1">
        <v>44144</v>
      </c>
      <c r="C2425" s="1">
        <v>44144</v>
      </c>
      <c r="D2425">
        <v>500</v>
      </c>
      <c r="E2425">
        <v>3</v>
      </c>
      <c r="F2425" t="s">
        <v>43</v>
      </c>
      <c r="G2425">
        <v>335</v>
      </c>
      <c r="H2425">
        <v>2</v>
      </c>
      <c r="I2425">
        <v>626</v>
      </c>
      <c r="J2425" t="s">
        <v>141</v>
      </c>
      <c r="K2425" t="s">
        <v>4176</v>
      </c>
      <c r="L2425">
        <v>20</v>
      </c>
      <c r="M2425" t="s">
        <v>94</v>
      </c>
      <c r="N2425" t="s">
        <v>95</v>
      </c>
      <c r="O2425">
        <v>501</v>
      </c>
      <c r="P2425" t="s">
        <v>164</v>
      </c>
      <c r="Q2425">
        <v>400</v>
      </c>
      <c r="R2425" t="s">
        <v>143</v>
      </c>
      <c r="S2425" t="s">
        <v>40</v>
      </c>
      <c r="T2425" t="s">
        <v>41</v>
      </c>
      <c r="U2425">
        <v>626</v>
      </c>
      <c r="Y2425" t="s">
        <v>4177</v>
      </c>
      <c r="AA2425">
        <v>34.0274</v>
      </c>
      <c r="AB2425">
        <v>-118.3194</v>
      </c>
      <c r="AC2425">
        <f t="shared" si="37"/>
        <v>0</v>
      </c>
    </row>
    <row r="2426" spans="1:29" x14ac:dyDescent="0.35">
      <c r="A2426">
        <v>201204632</v>
      </c>
      <c r="B2426" s="1">
        <v>43839</v>
      </c>
      <c r="C2426" s="1">
        <v>43839</v>
      </c>
      <c r="D2426">
        <v>1510</v>
      </c>
      <c r="E2426">
        <v>12</v>
      </c>
      <c r="F2426" t="s">
        <v>68</v>
      </c>
      <c r="G2426">
        <v>1273</v>
      </c>
      <c r="H2426">
        <v>1</v>
      </c>
      <c r="I2426">
        <v>761</v>
      </c>
      <c r="J2426" t="s">
        <v>403</v>
      </c>
      <c r="K2426" t="s">
        <v>4178</v>
      </c>
      <c r="L2426">
        <v>30</v>
      </c>
      <c r="M2426" t="s">
        <v>30</v>
      </c>
      <c r="N2426" t="s">
        <v>95</v>
      </c>
      <c r="O2426">
        <v>101</v>
      </c>
      <c r="P2426" t="s">
        <v>32</v>
      </c>
      <c r="Q2426">
        <v>102</v>
      </c>
      <c r="R2426" t="s">
        <v>219</v>
      </c>
      <c r="S2426" t="s">
        <v>40</v>
      </c>
      <c r="T2426" t="s">
        <v>41</v>
      </c>
      <c r="U2426">
        <v>761</v>
      </c>
      <c r="Y2426" t="s">
        <v>4179</v>
      </c>
      <c r="Z2426" t="s">
        <v>1645</v>
      </c>
      <c r="AA2426">
        <v>33.956400000000002</v>
      </c>
      <c r="AB2426">
        <v>-118.309</v>
      </c>
      <c r="AC2426">
        <f t="shared" si="37"/>
        <v>0</v>
      </c>
    </row>
    <row r="2427" spans="1:29" x14ac:dyDescent="0.35">
      <c r="A2427">
        <v>201222192</v>
      </c>
      <c r="B2427" s="1">
        <v>44112</v>
      </c>
      <c r="C2427" s="1">
        <v>44111</v>
      </c>
      <c r="D2427">
        <v>1830</v>
      </c>
      <c r="E2427">
        <v>12</v>
      </c>
      <c r="F2427" t="s">
        <v>68</v>
      </c>
      <c r="G2427">
        <v>1268</v>
      </c>
      <c r="H2427">
        <v>1</v>
      </c>
      <c r="I2427">
        <v>510</v>
      </c>
      <c r="J2427" t="s">
        <v>29</v>
      </c>
      <c r="L2427">
        <v>0</v>
      </c>
      <c r="O2427">
        <v>101</v>
      </c>
      <c r="P2427" t="s">
        <v>32</v>
      </c>
      <c r="S2427" t="s">
        <v>40</v>
      </c>
      <c r="T2427" t="s">
        <v>41</v>
      </c>
      <c r="U2427">
        <v>510</v>
      </c>
      <c r="Y2427" t="s">
        <v>4180</v>
      </c>
      <c r="AA2427">
        <v>33.960799999999999</v>
      </c>
      <c r="AB2427">
        <v>-118.2739</v>
      </c>
      <c r="AC2427">
        <f t="shared" si="37"/>
        <v>0</v>
      </c>
    </row>
    <row r="2428" spans="1:29" x14ac:dyDescent="0.35">
      <c r="A2428">
        <v>200814276</v>
      </c>
      <c r="B2428" s="1">
        <v>44094</v>
      </c>
      <c r="C2428" s="1">
        <v>44094</v>
      </c>
      <c r="D2428">
        <v>1300</v>
      </c>
      <c r="E2428">
        <v>8</v>
      </c>
      <c r="F2428" t="s">
        <v>109</v>
      </c>
      <c r="G2428">
        <v>836</v>
      </c>
      <c r="H2428">
        <v>1</v>
      </c>
      <c r="I2428">
        <v>510</v>
      </c>
      <c r="J2428" t="s">
        <v>29</v>
      </c>
      <c r="L2428">
        <v>0</v>
      </c>
      <c r="O2428">
        <v>101</v>
      </c>
      <c r="P2428" t="s">
        <v>32</v>
      </c>
      <c r="S2428" t="s">
        <v>40</v>
      </c>
      <c r="T2428" t="s">
        <v>41</v>
      </c>
      <c r="U2428">
        <v>510</v>
      </c>
      <c r="Y2428" t="s">
        <v>4181</v>
      </c>
      <c r="AA2428">
        <v>34.051400000000001</v>
      </c>
      <c r="AB2428">
        <v>-118.42149999999999</v>
      </c>
      <c r="AC2428">
        <f t="shared" si="37"/>
        <v>0</v>
      </c>
    </row>
    <row r="2429" spans="1:29" x14ac:dyDescent="0.35">
      <c r="A2429">
        <v>201116411</v>
      </c>
      <c r="B2429" s="1">
        <v>44172</v>
      </c>
      <c r="C2429" s="1">
        <v>44088</v>
      </c>
      <c r="D2429">
        <v>1500</v>
      </c>
      <c r="E2429">
        <v>11</v>
      </c>
      <c r="F2429" t="s">
        <v>64</v>
      </c>
      <c r="G2429">
        <v>1163</v>
      </c>
      <c r="H2429">
        <v>1</v>
      </c>
      <c r="I2429">
        <v>310</v>
      </c>
      <c r="J2429" t="s">
        <v>71</v>
      </c>
      <c r="K2429" t="s">
        <v>4145</v>
      </c>
      <c r="L2429">
        <v>44</v>
      </c>
      <c r="M2429" t="s">
        <v>30</v>
      </c>
      <c r="N2429" t="s">
        <v>73</v>
      </c>
      <c r="O2429">
        <v>221</v>
      </c>
      <c r="P2429" t="s">
        <v>74</v>
      </c>
      <c r="S2429" t="s">
        <v>40</v>
      </c>
      <c r="T2429" t="s">
        <v>41</v>
      </c>
      <c r="U2429">
        <v>310</v>
      </c>
      <c r="Y2429" t="s">
        <v>4182</v>
      </c>
      <c r="AA2429">
        <v>34.095500000000001</v>
      </c>
      <c r="AB2429">
        <v>-118.29219999999999</v>
      </c>
      <c r="AC2429">
        <f t="shared" si="37"/>
        <v>0</v>
      </c>
    </row>
    <row r="2430" spans="1:29" x14ac:dyDescent="0.35">
      <c r="A2430">
        <v>200305711</v>
      </c>
      <c r="B2430" s="1">
        <v>43859</v>
      </c>
      <c r="C2430" s="1">
        <v>43858</v>
      </c>
      <c r="D2430">
        <v>2100</v>
      </c>
      <c r="E2430">
        <v>3</v>
      </c>
      <c r="F2430" t="s">
        <v>43</v>
      </c>
      <c r="G2430">
        <v>397</v>
      </c>
      <c r="H2430">
        <v>2</v>
      </c>
      <c r="I2430">
        <v>740</v>
      </c>
      <c r="J2430" t="s">
        <v>224</v>
      </c>
      <c r="K2430" t="s">
        <v>456</v>
      </c>
      <c r="L2430">
        <v>52</v>
      </c>
      <c r="M2430" t="s">
        <v>94</v>
      </c>
      <c r="N2430" t="s">
        <v>163</v>
      </c>
      <c r="O2430">
        <v>122</v>
      </c>
      <c r="P2430" t="s">
        <v>275</v>
      </c>
      <c r="S2430" t="s">
        <v>40</v>
      </c>
      <c r="T2430" t="s">
        <v>41</v>
      </c>
      <c r="U2430">
        <v>740</v>
      </c>
      <c r="Y2430" t="s">
        <v>4183</v>
      </c>
      <c r="AA2430">
        <v>34.007300000000001</v>
      </c>
      <c r="AB2430">
        <v>-118.29689999999999</v>
      </c>
      <c r="AC2430">
        <f t="shared" si="37"/>
        <v>0</v>
      </c>
    </row>
    <row r="2431" spans="1:29" x14ac:dyDescent="0.35">
      <c r="A2431">
        <v>200316875</v>
      </c>
      <c r="B2431" s="1">
        <v>44079</v>
      </c>
      <c r="C2431" s="1">
        <v>44078</v>
      </c>
      <c r="D2431">
        <v>500</v>
      </c>
      <c r="E2431">
        <v>3</v>
      </c>
      <c r="F2431" t="s">
        <v>43</v>
      </c>
      <c r="G2431">
        <v>313</v>
      </c>
      <c r="H2431">
        <v>1</v>
      </c>
      <c r="I2431">
        <v>510</v>
      </c>
      <c r="J2431" t="s">
        <v>29</v>
      </c>
      <c r="L2431">
        <v>0</v>
      </c>
      <c r="O2431">
        <v>101</v>
      </c>
      <c r="P2431" t="s">
        <v>32</v>
      </c>
      <c r="S2431" t="s">
        <v>40</v>
      </c>
      <c r="T2431" t="s">
        <v>41</v>
      </c>
      <c r="U2431">
        <v>510</v>
      </c>
      <c r="Y2431" t="s">
        <v>2778</v>
      </c>
      <c r="Z2431" t="s">
        <v>4184</v>
      </c>
      <c r="AA2431">
        <v>34.034300000000002</v>
      </c>
      <c r="AB2431">
        <v>-118.3308</v>
      </c>
      <c r="AC2431">
        <f t="shared" si="37"/>
        <v>0</v>
      </c>
    </row>
    <row r="2432" spans="1:29" x14ac:dyDescent="0.35">
      <c r="A2432">
        <v>200321366</v>
      </c>
      <c r="B2432" s="1">
        <v>44172</v>
      </c>
      <c r="C2432" s="1">
        <v>44172</v>
      </c>
      <c r="D2432">
        <v>1600</v>
      </c>
      <c r="E2432">
        <v>3</v>
      </c>
      <c r="F2432" t="s">
        <v>43</v>
      </c>
      <c r="G2432">
        <v>377</v>
      </c>
      <c r="H2432">
        <v>1</v>
      </c>
      <c r="I2432">
        <v>510</v>
      </c>
      <c r="J2432" t="s">
        <v>29</v>
      </c>
      <c r="L2432">
        <v>0</v>
      </c>
      <c r="O2432">
        <v>101</v>
      </c>
      <c r="P2432" t="s">
        <v>32</v>
      </c>
      <c r="S2432" t="s">
        <v>40</v>
      </c>
      <c r="T2432" t="s">
        <v>41</v>
      </c>
      <c r="U2432">
        <v>510</v>
      </c>
      <c r="Y2432" t="s">
        <v>3510</v>
      </c>
      <c r="AA2432">
        <v>34.0152</v>
      </c>
      <c r="AB2432">
        <v>-118.3002</v>
      </c>
      <c r="AC2432">
        <f t="shared" si="37"/>
        <v>0</v>
      </c>
    </row>
    <row r="2433" spans="1:29" x14ac:dyDescent="0.35">
      <c r="A2433">
        <v>201219093</v>
      </c>
      <c r="B2433" s="1">
        <v>44065</v>
      </c>
      <c r="C2433" s="1">
        <v>44065</v>
      </c>
      <c r="D2433">
        <v>1420</v>
      </c>
      <c r="E2433">
        <v>12</v>
      </c>
      <c r="F2433" t="s">
        <v>68</v>
      </c>
      <c r="G2433">
        <v>1273</v>
      </c>
      <c r="H2433">
        <v>2</v>
      </c>
      <c r="I2433">
        <v>624</v>
      </c>
      <c r="J2433" t="s">
        <v>171</v>
      </c>
      <c r="K2433" t="s">
        <v>3068</v>
      </c>
      <c r="L2433">
        <v>30</v>
      </c>
      <c r="M2433" t="s">
        <v>94</v>
      </c>
      <c r="N2433" t="s">
        <v>163</v>
      </c>
      <c r="O2433">
        <v>409</v>
      </c>
      <c r="P2433" t="s">
        <v>2218</v>
      </c>
      <c r="Q2433">
        <v>400</v>
      </c>
      <c r="R2433" t="s">
        <v>143</v>
      </c>
      <c r="S2433" t="s">
        <v>84</v>
      </c>
      <c r="T2433" t="s">
        <v>85</v>
      </c>
      <c r="U2433">
        <v>624</v>
      </c>
      <c r="Y2433" t="s">
        <v>4185</v>
      </c>
      <c r="AA2433">
        <v>33.96</v>
      </c>
      <c r="AB2433">
        <v>-118.30970000000001</v>
      </c>
      <c r="AC2433">
        <f t="shared" si="37"/>
        <v>0</v>
      </c>
    </row>
    <row r="2434" spans="1:29" x14ac:dyDescent="0.35">
      <c r="A2434">
        <v>201214506</v>
      </c>
      <c r="B2434" s="1">
        <v>43993</v>
      </c>
      <c r="C2434" s="1">
        <v>43993</v>
      </c>
      <c r="D2434">
        <v>1430</v>
      </c>
      <c r="E2434">
        <v>12</v>
      </c>
      <c r="F2434" t="s">
        <v>68</v>
      </c>
      <c r="G2434">
        <v>1239</v>
      </c>
      <c r="H2434">
        <v>1</v>
      </c>
      <c r="I2434">
        <v>230</v>
      </c>
      <c r="J2434" t="s">
        <v>161</v>
      </c>
      <c r="K2434" t="s">
        <v>4186</v>
      </c>
      <c r="L2434">
        <v>53</v>
      </c>
      <c r="M2434" t="s">
        <v>30</v>
      </c>
      <c r="N2434" t="s">
        <v>95</v>
      </c>
      <c r="O2434">
        <v>121</v>
      </c>
      <c r="P2434" t="s">
        <v>246</v>
      </c>
      <c r="Q2434">
        <v>511</v>
      </c>
      <c r="R2434" t="s">
        <v>151</v>
      </c>
      <c r="S2434" t="s">
        <v>40</v>
      </c>
      <c r="T2434" t="s">
        <v>41</v>
      </c>
      <c r="U2434">
        <v>230</v>
      </c>
      <c r="Y2434" t="s">
        <v>4187</v>
      </c>
      <c r="AA2434">
        <v>33.987499999999997</v>
      </c>
      <c r="AB2434">
        <v>-118.286</v>
      </c>
      <c r="AC2434">
        <f t="shared" si="37"/>
        <v>0</v>
      </c>
    </row>
    <row r="2435" spans="1:29" x14ac:dyDescent="0.35">
      <c r="A2435">
        <v>200709500</v>
      </c>
      <c r="B2435" s="1">
        <v>43972</v>
      </c>
      <c r="C2435" s="1">
        <v>43972</v>
      </c>
      <c r="D2435">
        <v>2250</v>
      </c>
      <c r="E2435">
        <v>7</v>
      </c>
      <c r="F2435" t="s">
        <v>28</v>
      </c>
      <c r="G2435">
        <v>752</v>
      </c>
      <c r="H2435">
        <v>2</v>
      </c>
      <c r="I2435">
        <v>624</v>
      </c>
      <c r="J2435" t="s">
        <v>171</v>
      </c>
      <c r="K2435" t="s">
        <v>4188</v>
      </c>
      <c r="L2435">
        <v>18</v>
      </c>
      <c r="M2435" t="s">
        <v>30</v>
      </c>
      <c r="N2435" t="s">
        <v>31</v>
      </c>
      <c r="O2435">
        <v>101</v>
      </c>
      <c r="P2435" t="s">
        <v>32</v>
      </c>
      <c r="Q2435">
        <v>400</v>
      </c>
      <c r="R2435" t="s">
        <v>143</v>
      </c>
      <c r="S2435" t="s">
        <v>84</v>
      </c>
      <c r="T2435" t="s">
        <v>85</v>
      </c>
      <c r="U2435">
        <v>624</v>
      </c>
      <c r="Y2435" t="s">
        <v>4189</v>
      </c>
      <c r="AA2435">
        <v>34.057000000000002</v>
      </c>
      <c r="AB2435">
        <v>-118.3724</v>
      </c>
      <c r="AC2435">
        <f t="shared" ref="AC2435:AC2498" si="38">IF(OR((S:S)="CC", S:S="AA",S:S="JA"), 1, 0)</f>
        <v>0</v>
      </c>
    </row>
    <row r="2436" spans="1:29" x14ac:dyDescent="0.35">
      <c r="A2436">
        <v>201013950</v>
      </c>
      <c r="B2436" s="1">
        <v>44116</v>
      </c>
      <c r="C2436" s="1">
        <v>44116</v>
      </c>
      <c r="D2436">
        <v>40</v>
      </c>
      <c r="E2436">
        <v>10</v>
      </c>
      <c r="F2436" t="s">
        <v>103</v>
      </c>
      <c r="G2436">
        <v>1039</v>
      </c>
      <c r="H2436">
        <v>2</v>
      </c>
      <c r="I2436">
        <v>626</v>
      </c>
      <c r="J2436" t="s">
        <v>141</v>
      </c>
      <c r="K2436" t="s">
        <v>4190</v>
      </c>
      <c r="L2436">
        <v>29</v>
      </c>
      <c r="M2436" t="s">
        <v>94</v>
      </c>
      <c r="N2436" t="s">
        <v>95</v>
      </c>
      <c r="O2436">
        <v>101</v>
      </c>
      <c r="P2436" t="s">
        <v>32</v>
      </c>
      <c r="Q2436">
        <v>400</v>
      </c>
      <c r="R2436" t="s">
        <v>143</v>
      </c>
      <c r="S2436" t="s">
        <v>33</v>
      </c>
      <c r="T2436" t="s">
        <v>34</v>
      </c>
      <c r="U2436">
        <v>626</v>
      </c>
      <c r="Y2436" t="s">
        <v>4191</v>
      </c>
      <c r="AA2436">
        <v>34.190300000000001</v>
      </c>
      <c r="AB2436">
        <v>-118.48</v>
      </c>
      <c r="AC2436">
        <f t="shared" si="38"/>
        <v>1</v>
      </c>
    </row>
    <row r="2437" spans="1:29" x14ac:dyDescent="0.35">
      <c r="A2437">
        <v>201007698</v>
      </c>
      <c r="B2437" s="1">
        <v>43921</v>
      </c>
      <c r="C2437" s="1">
        <v>43910</v>
      </c>
      <c r="D2437">
        <v>2104</v>
      </c>
      <c r="E2437">
        <v>10</v>
      </c>
      <c r="F2437" t="s">
        <v>103</v>
      </c>
      <c r="G2437">
        <v>1006</v>
      </c>
      <c r="H2437">
        <v>2</v>
      </c>
      <c r="I2437">
        <v>354</v>
      </c>
      <c r="J2437" t="s">
        <v>167</v>
      </c>
      <c r="K2437" t="s">
        <v>4192</v>
      </c>
      <c r="L2437">
        <v>31</v>
      </c>
      <c r="M2437" t="s">
        <v>94</v>
      </c>
      <c r="N2437" t="s">
        <v>31</v>
      </c>
      <c r="O2437">
        <v>732</v>
      </c>
      <c r="P2437" t="s">
        <v>2698</v>
      </c>
      <c r="S2437" t="s">
        <v>40</v>
      </c>
      <c r="T2437" t="s">
        <v>41</v>
      </c>
      <c r="U2437">
        <v>354</v>
      </c>
      <c r="Y2437" t="s">
        <v>4193</v>
      </c>
      <c r="AA2437">
        <v>34.210299999999997</v>
      </c>
      <c r="AB2437">
        <v>-118.5142</v>
      </c>
      <c r="AC2437">
        <f t="shared" si="38"/>
        <v>0</v>
      </c>
    </row>
    <row r="2438" spans="1:29" x14ac:dyDescent="0.35">
      <c r="A2438">
        <v>200313309</v>
      </c>
      <c r="B2438" s="1">
        <v>44008</v>
      </c>
      <c r="C2438" s="1">
        <v>44008</v>
      </c>
      <c r="D2438">
        <v>1845</v>
      </c>
      <c r="E2438">
        <v>3</v>
      </c>
      <c r="F2438" t="s">
        <v>43</v>
      </c>
      <c r="G2438">
        <v>356</v>
      </c>
      <c r="H2438">
        <v>1</v>
      </c>
      <c r="I2438">
        <v>210</v>
      </c>
      <c r="J2438" t="s">
        <v>149</v>
      </c>
      <c r="K2438" t="s">
        <v>4194</v>
      </c>
      <c r="L2438">
        <v>49</v>
      </c>
      <c r="M2438" t="s">
        <v>94</v>
      </c>
      <c r="N2438" t="s">
        <v>163</v>
      </c>
      <c r="O2438">
        <v>101</v>
      </c>
      <c r="P2438" t="s">
        <v>32</v>
      </c>
      <c r="Q2438">
        <v>400</v>
      </c>
      <c r="R2438" t="s">
        <v>143</v>
      </c>
      <c r="S2438" t="s">
        <v>40</v>
      </c>
      <c r="T2438" t="s">
        <v>41</v>
      </c>
      <c r="U2438">
        <v>210</v>
      </c>
      <c r="Y2438" t="s">
        <v>4195</v>
      </c>
      <c r="Z2438" t="s">
        <v>255</v>
      </c>
      <c r="AA2438">
        <v>34.023699999999998</v>
      </c>
      <c r="AB2438">
        <v>-118.30889999999999</v>
      </c>
      <c r="AC2438">
        <f t="shared" si="38"/>
        <v>0</v>
      </c>
    </row>
    <row r="2439" spans="1:29" x14ac:dyDescent="0.35">
      <c r="A2439">
        <v>201004369</v>
      </c>
      <c r="B2439" s="1">
        <v>43840</v>
      </c>
      <c r="C2439" s="1">
        <v>43840</v>
      </c>
      <c r="D2439">
        <v>400</v>
      </c>
      <c r="E2439">
        <v>10</v>
      </c>
      <c r="F2439" t="s">
        <v>103</v>
      </c>
      <c r="G2439">
        <v>1029</v>
      </c>
      <c r="H2439">
        <v>1</v>
      </c>
      <c r="I2439">
        <v>236</v>
      </c>
      <c r="J2439" t="s">
        <v>692</v>
      </c>
      <c r="K2439" t="s">
        <v>4196</v>
      </c>
      <c r="L2439">
        <v>40</v>
      </c>
      <c r="M2439" t="s">
        <v>94</v>
      </c>
      <c r="N2439" t="s">
        <v>95</v>
      </c>
      <c r="O2439">
        <v>506</v>
      </c>
      <c r="P2439" t="s">
        <v>2912</v>
      </c>
      <c r="Q2439">
        <v>400</v>
      </c>
      <c r="R2439" t="s">
        <v>143</v>
      </c>
      <c r="S2439" t="s">
        <v>40</v>
      </c>
      <c r="T2439" t="s">
        <v>41</v>
      </c>
      <c r="U2439">
        <v>236</v>
      </c>
      <c r="Y2439" t="s">
        <v>4197</v>
      </c>
      <c r="AA2439">
        <v>34.193899999999999</v>
      </c>
      <c r="AB2439">
        <v>-118.47490000000001</v>
      </c>
      <c r="AC2439">
        <f t="shared" si="38"/>
        <v>0</v>
      </c>
    </row>
    <row r="2440" spans="1:29" x14ac:dyDescent="0.35">
      <c r="A2440">
        <v>200310296</v>
      </c>
      <c r="B2440" s="1">
        <v>43943</v>
      </c>
      <c r="C2440" s="1">
        <v>43943</v>
      </c>
      <c r="D2440">
        <v>1945</v>
      </c>
      <c r="E2440">
        <v>3</v>
      </c>
      <c r="F2440" t="s">
        <v>43</v>
      </c>
      <c r="G2440">
        <v>391</v>
      </c>
      <c r="H2440">
        <v>1</v>
      </c>
      <c r="I2440">
        <v>210</v>
      </c>
      <c r="J2440" t="s">
        <v>149</v>
      </c>
      <c r="K2440" t="s">
        <v>4198</v>
      </c>
      <c r="L2440">
        <v>49</v>
      </c>
      <c r="M2440" t="s">
        <v>30</v>
      </c>
      <c r="N2440" t="s">
        <v>163</v>
      </c>
      <c r="O2440">
        <v>109</v>
      </c>
      <c r="P2440" t="s">
        <v>1043</v>
      </c>
      <c r="Q2440">
        <v>400</v>
      </c>
      <c r="R2440" t="s">
        <v>143</v>
      </c>
      <c r="S2440" t="s">
        <v>40</v>
      </c>
      <c r="T2440" t="s">
        <v>41</v>
      </c>
      <c r="U2440">
        <v>210</v>
      </c>
      <c r="Y2440" t="s">
        <v>4199</v>
      </c>
      <c r="AA2440">
        <v>34.012300000000003</v>
      </c>
      <c r="AB2440">
        <v>-118.3556</v>
      </c>
      <c r="AC2440">
        <f t="shared" si="38"/>
        <v>0</v>
      </c>
    </row>
    <row r="2441" spans="1:29" x14ac:dyDescent="0.35">
      <c r="A2441">
        <v>200218258</v>
      </c>
      <c r="B2441" s="1">
        <v>44170</v>
      </c>
      <c r="C2441" s="1">
        <v>44170</v>
      </c>
      <c r="D2441">
        <v>2230</v>
      </c>
      <c r="E2441">
        <v>2</v>
      </c>
      <c r="F2441" t="s">
        <v>56</v>
      </c>
      <c r="G2441">
        <v>246</v>
      </c>
      <c r="H2441">
        <v>2</v>
      </c>
      <c r="I2441">
        <v>626</v>
      </c>
      <c r="J2441" t="s">
        <v>141</v>
      </c>
      <c r="K2441" t="s">
        <v>4200</v>
      </c>
      <c r="L2441">
        <v>29</v>
      </c>
      <c r="M2441" t="s">
        <v>94</v>
      </c>
      <c r="N2441" t="s">
        <v>73</v>
      </c>
      <c r="O2441">
        <v>502</v>
      </c>
      <c r="P2441" t="s">
        <v>47</v>
      </c>
      <c r="Q2441">
        <v>400</v>
      </c>
      <c r="R2441" t="s">
        <v>143</v>
      </c>
      <c r="S2441" t="s">
        <v>40</v>
      </c>
      <c r="T2441" t="s">
        <v>41</v>
      </c>
      <c r="U2441">
        <v>626</v>
      </c>
      <c r="Y2441" t="s">
        <v>4201</v>
      </c>
      <c r="AA2441">
        <v>34.0608</v>
      </c>
      <c r="AB2441">
        <v>-118.2726</v>
      </c>
      <c r="AC2441">
        <f t="shared" si="38"/>
        <v>0</v>
      </c>
    </row>
    <row r="2442" spans="1:29" x14ac:dyDescent="0.35">
      <c r="A2442">
        <v>201218117</v>
      </c>
      <c r="B2442" s="1">
        <v>44050</v>
      </c>
      <c r="C2442" s="1">
        <v>44050</v>
      </c>
      <c r="D2442">
        <v>830</v>
      </c>
      <c r="E2442">
        <v>12</v>
      </c>
      <c r="F2442" t="s">
        <v>68</v>
      </c>
      <c r="G2442">
        <v>1213</v>
      </c>
      <c r="H2442">
        <v>1</v>
      </c>
      <c r="I2442">
        <v>350</v>
      </c>
      <c r="J2442" t="s">
        <v>1591</v>
      </c>
      <c r="K2442" t="s">
        <v>4202</v>
      </c>
      <c r="L2442">
        <v>41</v>
      </c>
      <c r="M2442" t="s">
        <v>94</v>
      </c>
      <c r="N2442" t="s">
        <v>163</v>
      </c>
      <c r="O2442">
        <v>103</v>
      </c>
      <c r="P2442" t="s">
        <v>146</v>
      </c>
      <c r="S2442" t="s">
        <v>40</v>
      </c>
      <c r="T2442" t="s">
        <v>41</v>
      </c>
      <c r="U2442">
        <v>350</v>
      </c>
      <c r="Y2442" t="s">
        <v>1592</v>
      </c>
      <c r="Z2442" t="s">
        <v>4203</v>
      </c>
      <c r="AA2442">
        <v>33.993299999999998</v>
      </c>
      <c r="AB2442">
        <v>-118.30889999999999</v>
      </c>
      <c r="AC2442">
        <f t="shared" si="38"/>
        <v>0</v>
      </c>
    </row>
    <row r="2443" spans="1:29" x14ac:dyDescent="0.35">
      <c r="A2443">
        <v>200714564</v>
      </c>
      <c r="B2443" s="1">
        <v>44108</v>
      </c>
      <c r="C2443" s="1">
        <v>44107</v>
      </c>
      <c r="D2443">
        <v>1225</v>
      </c>
      <c r="E2443">
        <v>7</v>
      </c>
      <c r="F2443" t="s">
        <v>28</v>
      </c>
      <c r="G2443">
        <v>729</v>
      </c>
      <c r="H2443">
        <v>1</v>
      </c>
      <c r="I2443">
        <v>480</v>
      </c>
      <c r="J2443" t="s">
        <v>44</v>
      </c>
      <c r="K2443">
        <v>344</v>
      </c>
      <c r="L2443">
        <v>50</v>
      </c>
      <c r="M2443" t="s">
        <v>94</v>
      </c>
      <c r="N2443" t="s">
        <v>31</v>
      </c>
      <c r="O2443">
        <v>501</v>
      </c>
      <c r="P2443" t="s">
        <v>164</v>
      </c>
      <c r="S2443" t="s">
        <v>40</v>
      </c>
      <c r="T2443" t="s">
        <v>41</v>
      </c>
      <c r="U2443">
        <v>480</v>
      </c>
      <c r="Y2443" t="s">
        <v>4204</v>
      </c>
      <c r="AA2443">
        <v>34.068899999999999</v>
      </c>
      <c r="AB2443">
        <v>-118.33029999999999</v>
      </c>
      <c r="AC2443">
        <f t="shared" si="38"/>
        <v>0</v>
      </c>
    </row>
    <row r="2444" spans="1:29" x14ac:dyDescent="0.35">
      <c r="A2444">
        <v>200515243</v>
      </c>
      <c r="B2444" s="1">
        <v>44118</v>
      </c>
      <c r="C2444" s="1">
        <v>44108</v>
      </c>
      <c r="D2444">
        <v>1100</v>
      </c>
      <c r="E2444">
        <v>5</v>
      </c>
      <c r="F2444" t="s">
        <v>98</v>
      </c>
      <c r="G2444">
        <v>509</v>
      </c>
      <c r="H2444">
        <v>1</v>
      </c>
      <c r="I2444">
        <v>440</v>
      </c>
      <c r="J2444" t="s">
        <v>213</v>
      </c>
      <c r="K2444">
        <v>344</v>
      </c>
      <c r="L2444">
        <v>37</v>
      </c>
      <c r="M2444" t="s">
        <v>94</v>
      </c>
      <c r="N2444" t="s">
        <v>73</v>
      </c>
      <c r="O2444">
        <v>501</v>
      </c>
      <c r="P2444" t="s">
        <v>164</v>
      </c>
      <c r="S2444" t="s">
        <v>40</v>
      </c>
      <c r="T2444" t="s">
        <v>41</v>
      </c>
      <c r="U2444">
        <v>440</v>
      </c>
      <c r="Y2444" t="s">
        <v>4205</v>
      </c>
      <c r="AA2444">
        <v>33.801600000000001</v>
      </c>
      <c r="AB2444">
        <v>-118.30419999999999</v>
      </c>
      <c r="AC2444">
        <f t="shared" si="38"/>
        <v>0</v>
      </c>
    </row>
    <row r="2445" spans="1:29" x14ac:dyDescent="0.35">
      <c r="A2445">
        <v>200309393</v>
      </c>
      <c r="B2445" s="1">
        <v>43924</v>
      </c>
      <c r="C2445" s="1">
        <v>43924</v>
      </c>
      <c r="D2445">
        <v>1340</v>
      </c>
      <c r="E2445">
        <v>3</v>
      </c>
      <c r="F2445" t="s">
        <v>43</v>
      </c>
      <c r="G2445">
        <v>356</v>
      </c>
      <c r="H2445">
        <v>1</v>
      </c>
      <c r="I2445">
        <v>210</v>
      </c>
      <c r="J2445" t="s">
        <v>149</v>
      </c>
      <c r="K2445" t="s">
        <v>4206</v>
      </c>
      <c r="L2445">
        <v>53</v>
      </c>
      <c r="M2445" t="s">
        <v>94</v>
      </c>
      <c r="N2445" t="s">
        <v>95</v>
      </c>
      <c r="O2445">
        <v>108</v>
      </c>
      <c r="P2445" t="s">
        <v>105</v>
      </c>
      <c r="Q2445">
        <v>400</v>
      </c>
      <c r="R2445" t="s">
        <v>143</v>
      </c>
      <c r="S2445" t="s">
        <v>33</v>
      </c>
      <c r="T2445" t="s">
        <v>34</v>
      </c>
      <c r="U2445">
        <v>210</v>
      </c>
      <c r="Y2445" t="s">
        <v>260</v>
      </c>
      <c r="AA2445">
        <v>34.025599999999997</v>
      </c>
      <c r="AB2445">
        <v>-118.3061</v>
      </c>
      <c r="AC2445">
        <f t="shared" si="38"/>
        <v>1</v>
      </c>
    </row>
    <row r="2446" spans="1:29" x14ac:dyDescent="0.35">
      <c r="A2446">
        <v>200204706</v>
      </c>
      <c r="B2446" s="1">
        <v>43845</v>
      </c>
      <c r="C2446" s="1">
        <v>43844</v>
      </c>
      <c r="D2446">
        <v>1200</v>
      </c>
      <c r="E2446">
        <v>2</v>
      </c>
      <c r="F2446" t="s">
        <v>56</v>
      </c>
      <c r="G2446">
        <v>245</v>
      </c>
      <c r="H2446">
        <v>1</v>
      </c>
      <c r="I2446">
        <v>510</v>
      </c>
      <c r="J2446" t="s">
        <v>29</v>
      </c>
      <c r="L2446">
        <v>0</v>
      </c>
      <c r="O2446">
        <v>108</v>
      </c>
      <c r="P2446" t="s">
        <v>105</v>
      </c>
      <c r="S2446" t="s">
        <v>40</v>
      </c>
      <c r="T2446" t="s">
        <v>41</v>
      </c>
      <c r="U2446">
        <v>510</v>
      </c>
      <c r="Y2446" t="s">
        <v>4207</v>
      </c>
      <c r="AA2446">
        <v>34.061999999999998</v>
      </c>
      <c r="AB2446">
        <v>-118.2804</v>
      </c>
      <c r="AC2446">
        <f t="shared" si="38"/>
        <v>0</v>
      </c>
    </row>
    <row r="2447" spans="1:29" x14ac:dyDescent="0.35">
      <c r="A2447">
        <v>200110276</v>
      </c>
      <c r="B2447" s="1">
        <v>43928</v>
      </c>
      <c r="C2447" s="1">
        <v>43927</v>
      </c>
      <c r="D2447">
        <v>2200</v>
      </c>
      <c r="E2447">
        <v>1</v>
      </c>
      <c r="F2447" t="s">
        <v>36</v>
      </c>
      <c r="G2447">
        <v>111</v>
      </c>
      <c r="H2447">
        <v>2</v>
      </c>
      <c r="I2447">
        <v>740</v>
      </c>
      <c r="J2447" t="s">
        <v>224</v>
      </c>
      <c r="K2447">
        <v>329</v>
      </c>
      <c r="L2447">
        <v>0</v>
      </c>
      <c r="M2447" t="s">
        <v>46</v>
      </c>
      <c r="N2447" t="s">
        <v>46</v>
      </c>
      <c r="O2447">
        <v>717</v>
      </c>
      <c r="P2447" t="s">
        <v>1946</v>
      </c>
      <c r="S2447" t="s">
        <v>40</v>
      </c>
      <c r="T2447" t="s">
        <v>41</v>
      </c>
      <c r="U2447">
        <v>740</v>
      </c>
      <c r="Y2447" t="s">
        <v>3298</v>
      </c>
      <c r="AA2447">
        <v>34.063200000000002</v>
      </c>
      <c r="AB2447">
        <v>-118.24079999999999</v>
      </c>
      <c r="AC2447">
        <f t="shared" si="38"/>
        <v>0</v>
      </c>
    </row>
    <row r="2448" spans="1:29" x14ac:dyDescent="0.35">
      <c r="A2448">
        <v>200321705</v>
      </c>
      <c r="B2448" s="1">
        <v>44179</v>
      </c>
      <c r="C2448" s="1">
        <v>44178</v>
      </c>
      <c r="D2448">
        <v>1300</v>
      </c>
      <c r="E2448">
        <v>3</v>
      </c>
      <c r="F2448" t="s">
        <v>43</v>
      </c>
      <c r="G2448">
        <v>396</v>
      </c>
      <c r="H2448">
        <v>1</v>
      </c>
      <c r="I2448">
        <v>510</v>
      </c>
      <c r="J2448" t="s">
        <v>29</v>
      </c>
      <c r="L2448">
        <v>0</v>
      </c>
      <c r="O2448">
        <v>101</v>
      </c>
      <c r="P2448" t="s">
        <v>32</v>
      </c>
      <c r="S2448" t="s">
        <v>33</v>
      </c>
      <c r="T2448" t="s">
        <v>34</v>
      </c>
      <c r="U2448">
        <v>510</v>
      </c>
      <c r="Y2448" t="s">
        <v>4208</v>
      </c>
      <c r="AA2448">
        <v>34.0092</v>
      </c>
      <c r="AB2448">
        <v>-118.29</v>
      </c>
      <c r="AC2448">
        <f t="shared" si="38"/>
        <v>1</v>
      </c>
    </row>
    <row r="2449" spans="1:29" x14ac:dyDescent="0.35">
      <c r="A2449">
        <v>201107830</v>
      </c>
      <c r="B2449" s="1">
        <v>43919</v>
      </c>
      <c r="C2449" s="1">
        <v>43919</v>
      </c>
      <c r="D2449">
        <v>1900</v>
      </c>
      <c r="E2449">
        <v>11</v>
      </c>
      <c r="F2449" t="s">
        <v>64</v>
      </c>
      <c r="G2449">
        <v>1148</v>
      </c>
      <c r="H2449">
        <v>2</v>
      </c>
      <c r="I2449">
        <v>946</v>
      </c>
      <c r="J2449" t="s">
        <v>125</v>
      </c>
      <c r="K2449" t="s">
        <v>4209</v>
      </c>
      <c r="L2449">
        <v>24</v>
      </c>
      <c r="M2449" t="s">
        <v>30</v>
      </c>
      <c r="N2449" t="s">
        <v>73</v>
      </c>
      <c r="O2449">
        <v>102</v>
      </c>
      <c r="P2449" t="s">
        <v>186</v>
      </c>
      <c r="S2449" t="s">
        <v>40</v>
      </c>
      <c r="T2449" t="s">
        <v>41</v>
      </c>
      <c r="U2449">
        <v>946</v>
      </c>
      <c r="Y2449" t="s">
        <v>4210</v>
      </c>
      <c r="AA2449">
        <v>34.107399999999998</v>
      </c>
      <c r="AB2449">
        <v>-118.217</v>
      </c>
      <c r="AC2449">
        <f t="shared" si="38"/>
        <v>0</v>
      </c>
    </row>
    <row r="2450" spans="1:29" x14ac:dyDescent="0.35">
      <c r="A2450">
        <v>201106043</v>
      </c>
      <c r="B2450" s="1">
        <v>43876</v>
      </c>
      <c r="C2450" s="1">
        <v>43871</v>
      </c>
      <c r="D2450">
        <v>1100</v>
      </c>
      <c r="E2450">
        <v>11</v>
      </c>
      <c r="F2450" t="s">
        <v>64</v>
      </c>
      <c r="G2450">
        <v>1176</v>
      </c>
      <c r="H2450">
        <v>1</v>
      </c>
      <c r="I2450">
        <v>310</v>
      </c>
      <c r="J2450" t="s">
        <v>71</v>
      </c>
      <c r="K2450">
        <v>344</v>
      </c>
      <c r="L2450">
        <v>34</v>
      </c>
      <c r="M2450" t="s">
        <v>94</v>
      </c>
      <c r="N2450" t="s">
        <v>73</v>
      </c>
      <c r="O2450">
        <v>120</v>
      </c>
      <c r="P2450" t="s">
        <v>3376</v>
      </c>
      <c r="S2450" t="s">
        <v>40</v>
      </c>
      <c r="T2450" t="s">
        <v>41</v>
      </c>
      <c r="U2450">
        <v>310</v>
      </c>
      <c r="Y2450" t="s">
        <v>4211</v>
      </c>
      <c r="AA2450">
        <v>34.086399999999998</v>
      </c>
      <c r="AB2450">
        <v>-118.2304</v>
      </c>
      <c r="AC2450">
        <f t="shared" si="38"/>
        <v>0</v>
      </c>
    </row>
    <row r="2451" spans="1:29" x14ac:dyDescent="0.35">
      <c r="A2451">
        <v>200210906</v>
      </c>
      <c r="B2451" s="1">
        <v>43984</v>
      </c>
      <c r="C2451" s="1">
        <v>43977</v>
      </c>
      <c r="D2451">
        <v>1730</v>
      </c>
      <c r="E2451">
        <v>2</v>
      </c>
      <c r="F2451" t="s">
        <v>56</v>
      </c>
      <c r="G2451">
        <v>249</v>
      </c>
      <c r="H2451">
        <v>1</v>
      </c>
      <c r="I2451">
        <v>420</v>
      </c>
      <c r="J2451" t="s">
        <v>352</v>
      </c>
      <c r="K2451" t="s">
        <v>4212</v>
      </c>
      <c r="L2451">
        <v>30</v>
      </c>
      <c r="M2451" t="s">
        <v>30</v>
      </c>
      <c r="N2451" t="s">
        <v>95</v>
      </c>
      <c r="O2451">
        <v>707</v>
      </c>
      <c r="P2451" t="s">
        <v>280</v>
      </c>
      <c r="S2451" t="s">
        <v>40</v>
      </c>
      <c r="T2451" t="s">
        <v>41</v>
      </c>
      <c r="U2451">
        <v>420</v>
      </c>
      <c r="Y2451" t="s">
        <v>4213</v>
      </c>
      <c r="AA2451">
        <v>34.051499999999997</v>
      </c>
      <c r="AB2451">
        <v>-118.2615</v>
      </c>
      <c r="AC2451">
        <f t="shared" si="38"/>
        <v>0</v>
      </c>
    </row>
    <row r="2452" spans="1:29" x14ac:dyDescent="0.35">
      <c r="A2452">
        <v>200122015</v>
      </c>
      <c r="B2452" s="1">
        <v>44171</v>
      </c>
      <c r="C2452" s="1">
        <v>44171</v>
      </c>
      <c r="D2452">
        <v>1730</v>
      </c>
      <c r="E2452">
        <v>1</v>
      </c>
      <c r="F2452" t="s">
        <v>36</v>
      </c>
      <c r="G2452">
        <v>127</v>
      </c>
      <c r="H2452">
        <v>1</v>
      </c>
      <c r="I2452">
        <v>480</v>
      </c>
      <c r="J2452" t="s">
        <v>44</v>
      </c>
      <c r="K2452" t="s">
        <v>4214</v>
      </c>
      <c r="L2452">
        <v>50</v>
      </c>
      <c r="M2452" t="s">
        <v>30</v>
      </c>
      <c r="N2452" t="s">
        <v>95</v>
      </c>
      <c r="O2452">
        <v>102</v>
      </c>
      <c r="P2452" t="s">
        <v>186</v>
      </c>
      <c r="S2452" t="s">
        <v>40</v>
      </c>
      <c r="T2452" t="s">
        <v>41</v>
      </c>
      <c r="U2452">
        <v>480</v>
      </c>
      <c r="Y2452" t="s">
        <v>4215</v>
      </c>
      <c r="Z2452" t="s">
        <v>152</v>
      </c>
      <c r="AA2452">
        <v>34.050699999999999</v>
      </c>
      <c r="AB2452">
        <v>-118.2414</v>
      </c>
      <c r="AC2452">
        <f t="shared" si="38"/>
        <v>0</v>
      </c>
    </row>
    <row r="2453" spans="1:29" x14ac:dyDescent="0.35">
      <c r="A2453">
        <v>201210682</v>
      </c>
      <c r="B2453" s="1">
        <v>43931</v>
      </c>
      <c r="C2453" s="1">
        <v>43931</v>
      </c>
      <c r="D2453">
        <v>1320</v>
      </c>
      <c r="E2453">
        <v>12</v>
      </c>
      <c r="F2453" t="s">
        <v>68</v>
      </c>
      <c r="G2453">
        <v>1239</v>
      </c>
      <c r="H2453">
        <v>2</v>
      </c>
      <c r="I2453">
        <v>626</v>
      </c>
      <c r="J2453" t="s">
        <v>141</v>
      </c>
      <c r="K2453" t="s">
        <v>3523</v>
      </c>
      <c r="L2453">
        <v>21</v>
      </c>
      <c r="M2453" t="s">
        <v>94</v>
      </c>
      <c r="N2453" t="s">
        <v>95</v>
      </c>
      <c r="O2453">
        <v>102</v>
      </c>
      <c r="P2453" t="s">
        <v>186</v>
      </c>
      <c r="Q2453">
        <v>400</v>
      </c>
      <c r="R2453" t="s">
        <v>143</v>
      </c>
      <c r="S2453" t="s">
        <v>40</v>
      </c>
      <c r="T2453" t="s">
        <v>41</v>
      </c>
      <c r="U2453">
        <v>626</v>
      </c>
      <c r="Y2453" t="s">
        <v>440</v>
      </c>
      <c r="Z2453" t="s">
        <v>4216</v>
      </c>
      <c r="AA2453">
        <v>33.987499999999997</v>
      </c>
      <c r="AB2453">
        <v>-118.2915</v>
      </c>
      <c r="AC2453">
        <f t="shared" si="38"/>
        <v>0</v>
      </c>
    </row>
    <row r="2454" spans="1:29" x14ac:dyDescent="0.35">
      <c r="A2454">
        <v>201110383</v>
      </c>
      <c r="B2454" s="1">
        <v>43995</v>
      </c>
      <c r="C2454" s="1">
        <v>43993</v>
      </c>
      <c r="D2454">
        <v>1200</v>
      </c>
      <c r="E2454">
        <v>11</v>
      </c>
      <c r="F2454" t="s">
        <v>64</v>
      </c>
      <c r="G2454">
        <v>1135</v>
      </c>
      <c r="H2454">
        <v>1</v>
      </c>
      <c r="I2454">
        <v>480</v>
      </c>
      <c r="J2454" t="s">
        <v>44</v>
      </c>
      <c r="K2454" t="s">
        <v>1816</v>
      </c>
      <c r="L2454">
        <v>41</v>
      </c>
      <c r="M2454" t="s">
        <v>30</v>
      </c>
      <c r="N2454" t="s">
        <v>31</v>
      </c>
      <c r="O2454">
        <v>101</v>
      </c>
      <c r="P2454" t="s">
        <v>32</v>
      </c>
      <c r="S2454" t="s">
        <v>40</v>
      </c>
      <c r="T2454" t="s">
        <v>41</v>
      </c>
      <c r="U2454">
        <v>480</v>
      </c>
      <c r="Y2454" t="s">
        <v>4217</v>
      </c>
      <c r="Z2454" t="s">
        <v>4218</v>
      </c>
      <c r="AA2454">
        <v>34.122999999999998</v>
      </c>
      <c r="AB2454">
        <v>-118.2313</v>
      </c>
      <c r="AC2454">
        <f t="shared" si="38"/>
        <v>0</v>
      </c>
    </row>
    <row r="2455" spans="1:29" x14ac:dyDescent="0.35">
      <c r="A2455">
        <v>201012391</v>
      </c>
      <c r="B2455" s="1">
        <v>44067</v>
      </c>
      <c r="C2455" s="1">
        <v>44059</v>
      </c>
      <c r="D2455">
        <v>1120</v>
      </c>
      <c r="E2455">
        <v>10</v>
      </c>
      <c r="F2455" t="s">
        <v>103</v>
      </c>
      <c r="G2455">
        <v>1061</v>
      </c>
      <c r="H2455">
        <v>2</v>
      </c>
      <c r="I2455">
        <v>354</v>
      </c>
      <c r="J2455" t="s">
        <v>167</v>
      </c>
      <c r="K2455" t="s">
        <v>4219</v>
      </c>
      <c r="L2455">
        <v>56</v>
      </c>
      <c r="M2455" t="s">
        <v>30</v>
      </c>
      <c r="N2455" t="s">
        <v>73</v>
      </c>
      <c r="O2455">
        <v>501</v>
      </c>
      <c r="P2455" t="s">
        <v>164</v>
      </c>
      <c r="S2455" t="s">
        <v>40</v>
      </c>
      <c r="T2455" t="s">
        <v>41</v>
      </c>
      <c r="U2455">
        <v>354</v>
      </c>
      <c r="Y2455" t="s">
        <v>4220</v>
      </c>
      <c r="AA2455">
        <v>34.166699999999999</v>
      </c>
      <c r="AB2455">
        <v>-118.55549999999999</v>
      </c>
      <c r="AC2455">
        <f t="shared" si="38"/>
        <v>0</v>
      </c>
    </row>
    <row r="2456" spans="1:29" x14ac:dyDescent="0.35">
      <c r="A2456">
        <v>201305980</v>
      </c>
      <c r="B2456" s="1">
        <v>43865</v>
      </c>
      <c r="C2456" s="1">
        <v>43848</v>
      </c>
      <c r="D2456">
        <v>250</v>
      </c>
      <c r="E2456">
        <v>13</v>
      </c>
      <c r="F2456" t="s">
        <v>62</v>
      </c>
      <c r="G2456">
        <v>1377</v>
      </c>
      <c r="H2456">
        <v>1</v>
      </c>
      <c r="I2456">
        <v>210</v>
      </c>
      <c r="J2456" t="s">
        <v>149</v>
      </c>
      <c r="K2456" t="s">
        <v>4221</v>
      </c>
      <c r="L2456">
        <v>38</v>
      </c>
      <c r="M2456" t="s">
        <v>30</v>
      </c>
      <c r="N2456" t="s">
        <v>95</v>
      </c>
      <c r="O2456">
        <v>102</v>
      </c>
      <c r="P2456" t="s">
        <v>186</v>
      </c>
      <c r="Q2456">
        <v>512</v>
      </c>
      <c r="R2456" t="s">
        <v>2684</v>
      </c>
      <c r="S2456" t="s">
        <v>40</v>
      </c>
      <c r="T2456" t="s">
        <v>41</v>
      </c>
      <c r="U2456">
        <v>210</v>
      </c>
      <c r="Y2456" t="s">
        <v>4222</v>
      </c>
      <c r="AA2456">
        <v>33.989600000000003</v>
      </c>
      <c r="AB2456">
        <v>-118.24509999999999</v>
      </c>
      <c r="AC2456">
        <f t="shared" si="38"/>
        <v>0</v>
      </c>
    </row>
    <row r="2457" spans="1:29" x14ac:dyDescent="0.35">
      <c r="A2457">
        <v>201000509</v>
      </c>
      <c r="B2457" s="1">
        <v>43841</v>
      </c>
      <c r="C2457" s="1">
        <v>43841</v>
      </c>
      <c r="D2457">
        <v>430</v>
      </c>
      <c r="E2457">
        <v>10</v>
      </c>
      <c r="F2457" t="s">
        <v>103</v>
      </c>
      <c r="G2457">
        <v>1031</v>
      </c>
      <c r="H2457">
        <v>1</v>
      </c>
      <c r="I2457">
        <v>251</v>
      </c>
      <c r="J2457" t="s">
        <v>1253</v>
      </c>
      <c r="K2457" t="s">
        <v>4223</v>
      </c>
      <c r="L2457">
        <v>68</v>
      </c>
      <c r="M2457" t="s">
        <v>30</v>
      </c>
      <c r="N2457" t="s">
        <v>31</v>
      </c>
      <c r="O2457">
        <v>501</v>
      </c>
      <c r="P2457" t="s">
        <v>164</v>
      </c>
      <c r="Q2457">
        <v>103</v>
      </c>
      <c r="R2457" t="s">
        <v>1608</v>
      </c>
      <c r="S2457" t="s">
        <v>33</v>
      </c>
      <c r="T2457" t="s">
        <v>34</v>
      </c>
      <c r="U2457">
        <v>251</v>
      </c>
      <c r="V2457">
        <v>998</v>
      </c>
      <c r="Y2457" t="s">
        <v>4224</v>
      </c>
      <c r="AA2457">
        <v>34.186599999999999</v>
      </c>
      <c r="AB2457">
        <v>-118.5582</v>
      </c>
      <c r="AC2457">
        <f t="shared" si="38"/>
        <v>1</v>
      </c>
    </row>
    <row r="2458" spans="1:29" x14ac:dyDescent="0.35">
      <c r="A2458">
        <v>201309257</v>
      </c>
      <c r="B2458" s="1">
        <v>43932</v>
      </c>
      <c r="C2458" s="1">
        <v>43932</v>
      </c>
      <c r="D2458">
        <v>2000</v>
      </c>
      <c r="E2458">
        <v>13</v>
      </c>
      <c r="F2458" t="s">
        <v>62</v>
      </c>
      <c r="G2458">
        <v>1347</v>
      </c>
      <c r="H2458">
        <v>1</v>
      </c>
      <c r="I2458">
        <v>210</v>
      </c>
      <c r="J2458" t="s">
        <v>149</v>
      </c>
      <c r="K2458" t="s">
        <v>4225</v>
      </c>
      <c r="L2458">
        <v>19</v>
      </c>
      <c r="M2458" t="s">
        <v>94</v>
      </c>
      <c r="N2458" t="s">
        <v>95</v>
      </c>
      <c r="O2458">
        <v>101</v>
      </c>
      <c r="P2458" t="s">
        <v>32</v>
      </c>
      <c r="Q2458">
        <v>109</v>
      </c>
      <c r="R2458" t="s">
        <v>265</v>
      </c>
      <c r="S2458" t="s">
        <v>40</v>
      </c>
      <c r="T2458" t="s">
        <v>41</v>
      </c>
      <c r="U2458">
        <v>210</v>
      </c>
      <c r="Y2458" t="s">
        <v>2438</v>
      </c>
      <c r="Z2458" t="s">
        <v>4226</v>
      </c>
      <c r="AA2458">
        <v>34.012900000000002</v>
      </c>
      <c r="AB2458">
        <v>-118.2454</v>
      </c>
      <c r="AC2458">
        <f t="shared" si="38"/>
        <v>0</v>
      </c>
    </row>
    <row r="2459" spans="1:29" x14ac:dyDescent="0.35">
      <c r="A2459">
        <v>201009865</v>
      </c>
      <c r="B2459" s="1">
        <v>43992</v>
      </c>
      <c r="C2459" s="1">
        <v>43991</v>
      </c>
      <c r="D2459">
        <v>1500</v>
      </c>
      <c r="E2459">
        <v>10</v>
      </c>
      <c r="F2459" t="s">
        <v>103</v>
      </c>
      <c r="G2459">
        <v>1017</v>
      </c>
      <c r="H2459">
        <v>1</v>
      </c>
      <c r="I2459">
        <v>420</v>
      </c>
      <c r="J2459" t="s">
        <v>352</v>
      </c>
      <c r="L2459">
        <v>0</v>
      </c>
      <c r="O2459">
        <v>101</v>
      </c>
      <c r="P2459" t="s">
        <v>32</v>
      </c>
      <c r="S2459" t="s">
        <v>40</v>
      </c>
      <c r="T2459" t="s">
        <v>41</v>
      </c>
      <c r="U2459">
        <v>420</v>
      </c>
      <c r="Y2459" t="s">
        <v>4227</v>
      </c>
      <c r="AA2459">
        <v>34.204799999999999</v>
      </c>
      <c r="AB2459">
        <v>-118.51860000000001</v>
      </c>
      <c r="AC2459">
        <f t="shared" si="38"/>
        <v>0</v>
      </c>
    </row>
    <row r="2460" spans="1:29" x14ac:dyDescent="0.35">
      <c r="A2460">
        <v>200217715</v>
      </c>
      <c r="B2460" s="1">
        <v>44157</v>
      </c>
      <c r="C2460" s="1">
        <v>44155</v>
      </c>
      <c r="D2460">
        <v>2140</v>
      </c>
      <c r="E2460">
        <v>2</v>
      </c>
      <c r="F2460" t="s">
        <v>56</v>
      </c>
      <c r="G2460">
        <v>256</v>
      </c>
      <c r="H2460">
        <v>1</v>
      </c>
      <c r="I2460">
        <v>420</v>
      </c>
      <c r="J2460" t="s">
        <v>352</v>
      </c>
      <c r="L2460">
        <v>0</v>
      </c>
      <c r="O2460">
        <v>101</v>
      </c>
      <c r="P2460" t="s">
        <v>32</v>
      </c>
      <c r="S2460" t="s">
        <v>40</v>
      </c>
      <c r="T2460" t="s">
        <v>41</v>
      </c>
      <c r="U2460">
        <v>420</v>
      </c>
      <c r="V2460">
        <v>998</v>
      </c>
      <c r="Y2460" t="s">
        <v>4228</v>
      </c>
      <c r="AA2460">
        <v>34.057200000000002</v>
      </c>
      <c r="AB2460">
        <v>-118.27200000000001</v>
      </c>
      <c r="AC2460">
        <f t="shared" si="38"/>
        <v>0</v>
      </c>
    </row>
    <row r="2461" spans="1:29" x14ac:dyDescent="0.35">
      <c r="A2461">
        <v>200122644</v>
      </c>
      <c r="B2461" s="1">
        <v>44187</v>
      </c>
      <c r="C2461" s="1">
        <v>44187</v>
      </c>
      <c r="D2461">
        <v>315</v>
      </c>
      <c r="E2461">
        <v>1</v>
      </c>
      <c r="F2461" t="s">
        <v>36</v>
      </c>
      <c r="G2461">
        <v>153</v>
      </c>
      <c r="H2461">
        <v>1</v>
      </c>
      <c r="I2461">
        <v>761</v>
      </c>
      <c r="J2461" t="s">
        <v>403</v>
      </c>
      <c r="K2461" t="s">
        <v>4229</v>
      </c>
      <c r="L2461">
        <v>64</v>
      </c>
      <c r="M2461" t="s">
        <v>94</v>
      </c>
      <c r="N2461" t="s">
        <v>163</v>
      </c>
      <c r="O2461">
        <v>101</v>
      </c>
      <c r="P2461" t="s">
        <v>32</v>
      </c>
      <c r="Q2461">
        <v>102</v>
      </c>
      <c r="R2461" t="s">
        <v>219</v>
      </c>
      <c r="S2461" t="s">
        <v>40</v>
      </c>
      <c r="T2461" t="s">
        <v>41</v>
      </c>
      <c r="U2461">
        <v>761</v>
      </c>
      <c r="Y2461" t="s">
        <v>483</v>
      </c>
      <c r="Z2461" t="s">
        <v>357</v>
      </c>
      <c r="AA2461">
        <v>34.045200000000001</v>
      </c>
      <c r="AB2461">
        <v>-118.2533</v>
      </c>
      <c r="AC2461">
        <f t="shared" si="38"/>
        <v>0</v>
      </c>
    </row>
    <row r="2462" spans="1:29" x14ac:dyDescent="0.35">
      <c r="A2462">
        <v>201307930</v>
      </c>
      <c r="B2462" s="1">
        <v>43900</v>
      </c>
      <c r="C2462" s="1">
        <v>43900</v>
      </c>
      <c r="D2462">
        <v>1900</v>
      </c>
      <c r="E2462">
        <v>13</v>
      </c>
      <c r="F2462" t="s">
        <v>62</v>
      </c>
      <c r="G2462">
        <v>1373</v>
      </c>
      <c r="H2462">
        <v>1</v>
      </c>
      <c r="I2462">
        <v>441</v>
      </c>
      <c r="J2462" t="s">
        <v>3815</v>
      </c>
      <c r="K2462" t="s">
        <v>4230</v>
      </c>
      <c r="L2462">
        <v>27</v>
      </c>
      <c r="M2462" t="s">
        <v>94</v>
      </c>
      <c r="N2462" t="s">
        <v>95</v>
      </c>
      <c r="O2462">
        <v>501</v>
      </c>
      <c r="P2462" t="s">
        <v>164</v>
      </c>
      <c r="Q2462">
        <v>400</v>
      </c>
      <c r="R2462" t="s">
        <v>143</v>
      </c>
      <c r="S2462" t="s">
        <v>40</v>
      </c>
      <c r="T2462" t="s">
        <v>41</v>
      </c>
      <c r="U2462">
        <v>441</v>
      </c>
      <c r="V2462">
        <v>626</v>
      </c>
      <c r="Y2462" t="s">
        <v>4231</v>
      </c>
      <c r="AA2462">
        <v>33.9925</v>
      </c>
      <c r="AB2462">
        <v>-118.25790000000001</v>
      </c>
      <c r="AC2462">
        <f t="shared" si="38"/>
        <v>0</v>
      </c>
    </row>
    <row r="2463" spans="1:29" x14ac:dyDescent="0.35">
      <c r="A2463">
        <v>201204785</v>
      </c>
      <c r="B2463" s="1">
        <v>43841</v>
      </c>
      <c r="C2463" s="1">
        <v>43841</v>
      </c>
      <c r="D2463">
        <v>1600</v>
      </c>
      <c r="E2463">
        <v>12</v>
      </c>
      <c r="F2463" t="s">
        <v>68</v>
      </c>
      <c r="G2463">
        <v>1215</v>
      </c>
      <c r="H2463">
        <v>2</v>
      </c>
      <c r="I2463">
        <v>624</v>
      </c>
      <c r="J2463" t="s">
        <v>171</v>
      </c>
      <c r="K2463" t="s">
        <v>4232</v>
      </c>
      <c r="L2463">
        <v>25</v>
      </c>
      <c r="M2463" t="s">
        <v>30</v>
      </c>
      <c r="N2463" t="s">
        <v>95</v>
      </c>
      <c r="O2463">
        <v>102</v>
      </c>
      <c r="P2463" t="s">
        <v>186</v>
      </c>
      <c r="Q2463">
        <v>400</v>
      </c>
      <c r="R2463" t="s">
        <v>143</v>
      </c>
      <c r="S2463" t="s">
        <v>40</v>
      </c>
      <c r="T2463" t="s">
        <v>41</v>
      </c>
      <c r="U2463">
        <v>624</v>
      </c>
      <c r="Y2463" t="s">
        <v>973</v>
      </c>
      <c r="Z2463" t="s">
        <v>4233</v>
      </c>
      <c r="AA2463">
        <v>33.991500000000002</v>
      </c>
      <c r="AB2463">
        <v>-118.3045</v>
      </c>
      <c r="AC2463">
        <f t="shared" si="38"/>
        <v>0</v>
      </c>
    </row>
    <row r="2464" spans="1:29" x14ac:dyDescent="0.35">
      <c r="A2464">
        <v>201308123</v>
      </c>
      <c r="B2464" s="1">
        <v>43903</v>
      </c>
      <c r="C2464" s="1">
        <v>43900</v>
      </c>
      <c r="D2464">
        <v>1200</v>
      </c>
      <c r="E2464">
        <v>13</v>
      </c>
      <c r="F2464" t="s">
        <v>62</v>
      </c>
      <c r="G2464">
        <v>1321</v>
      </c>
      <c r="H2464">
        <v>1</v>
      </c>
      <c r="I2464">
        <v>230</v>
      </c>
      <c r="J2464" t="s">
        <v>161</v>
      </c>
      <c r="K2464" t="s">
        <v>4234</v>
      </c>
      <c r="L2464">
        <v>23</v>
      </c>
      <c r="M2464" t="s">
        <v>30</v>
      </c>
      <c r="N2464" t="s">
        <v>95</v>
      </c>
      <c r="O2464">
        <v>101</v>
      </c>
      <c r="P2464" t="s">
        <v>32</v>
      </c>
      <c r="Q2464">
        <v>109</v>
      </c>
      <c r="R2464" t="s">
        <v>265</v>
      </c>
      <c r="S2464" t="s">
        <v>84</v>
      </c>
      <c r="T2464" t="s">
        <v>85</v>
      </c>
      <c r="U2464">
        <v>230</v>
      </c>
      <c r="V2464">
        <v>998</v>
      </c>
      <c r="Y2464" t="s">
        <v>4235</v>
      </c>
      <c r="Z2464" t="s">
        <v>148</v>
      </c>
      <c r="AA2464">
        <v>34.028799999999997</v>
      </c>
      <c r="AB2464">
        <v>-118.2675</v>
      </c>
      <c r="AC2464">
        <f t="shared" si="38"/>
        <v>0</v>
      </c>
    </row>
    <row r="2465" spans="1:29" x14ac:dyDescent="0.35">
      <c r="A2465">
        <v>200804589</v>
      </c>
      <c r="B2465" s="1">
        <v>43844</v>
      </c>
      <c r="C2465" s="1">
        <v>43844</v>
      </c>
      <c r="D2465">
        <v>1600</v>
      </c>
      <c r="E2465">
        <v>8</v>
      </c>
      <c r="F2465" t="s">
        <v>109</v>
      </c>
      <c r="G2465">
        <v>899</v>
      </c>
      <c r="H2465">
        <v>2</v>
      </c>
      <c r="I2465">
        <v>625</v>
      </c>
      <c r="J2465" t="s">
        <v>628</v>
      </c>
      <c r="K2465" t="s">
        <v>4236</v>
      </c>
      <c r="L2465">
        <v>56</v>
      </c>
      <c r="M2465" t="s">
        <v>30</v>
      </c>
      <c r="N2465" t="s">
        <v>173</v>
      </c>
      <c r="O2465">
        <v>102</v>
      </c>
      <c r="P2465" t="s">
        <v>186</v>
      </c>
      <c r="Q2465">
        <v>400</v>
      </c>
      <c r="R2465" t="s">
        <v>143</v>
      </c>
      <c r="S2465" t="s">
        <v>40</v>
      </c>
      <c r="T2465" t="s">
        <v>41</v>
      </c>
      <c r="U2465">
        <v>625</v>
      </c>
      <c r="Y2465" t="s">
        <v>4237</v>
      </c>
      <c r="AA2465">
        <v>34.0351</v>
      </c>
      <c r="AB2465">
        <v>-118.3779</v>
      </c>
      <c r="AC2465">
        <f t="shared" si="38"/>
        <v>0</v>
      </c>
    </row>
    <row r="2466" spans="1:29" x14ac:dyDescent="0.35">
      <c r="A2466">
        <v>200507745</v>
      </c>
      <c r="B2466" s="1">
        <v>43920</v>
      </c>
      <c r="C2466" s="1">
        <v>43920</v>
      </c>
      <c r="D2466">
        <v>343</v>
      </c>
      <c r="E2466">
        <v>5</v>
      </c>
      <c r="F2466" t="s">
        <v>98</v>
      </c>
      <c r="G2466">
        <v>555</v>
      </c>
      <c r="H2466">
        <v>1</v>
      </c>
      <c r="I2466">
        <v>510</v>
      </c>
      <c r="J2466" t="s">
        <v>29</v>
      </c>
      <c r="L2466">
        <v>0</v>
      </c>
      <c r="O2466">
        <v>101</v>
      </c>
      <c r="P2466" t="s">
        <v>32</v>
      </c>
      <c r="S2466" t="s">
        <v>40</v>
      </c>
      <c r="T2466" t="s">
        <v>41</v>
      </c>
      <c r="U2466">
        <v>510</v>
      </c>
      <c r="Y2466" t="s">
        <v>4238</v>
      </c>
      <c r="AA2466">
        <v>33.749299999999998</v>
      </c>
      <c r="AB2466">
        <v>-118.2876</v>
      </c>
      <c r="AC2466">
        <f t="shared" si="38"/>
        <v>0</v>
      </c>
    </row>
    <row r="2467" spans="1:29" x14ac:dyDescent="0.35">
      <c r="A2467">
        <v>200310943</v>
      </c>
      <c r="B2467" s="1">
        <v>43956</v>
      </c>
      <c r="C2467" s="1">
        <v>43956</v>
      </c>
      <c r="D2467">
        <v>1850</v>
      </c>
      <c r="E2467">
        <v>3</v>
      </c>
      <c r="F2467" t="s">
        <v>43</v>
      </c>
      <c r="G2467">
        <v>301</v>
      </c>
      <c r="H2467">
        <v>1</v>
      </c>
      <c r="I2467">
        <v>230</v>
      </c>
      <c r="J2467" t="s">
        <v>161</v>
      </c>
      <c r="K2467" t="s">
        <v>4239</v>
      </c>
      <c r="L2467">
        <v>36</v>
      </c>
      <c r="M2467" t="s">
        <v>30</v>
      </c>
      <c r="N2467" t="s">
        <v>95</v>
      </c>
      <c r="O2467">
        <v>101</v>
      </c>
      <c r="P2467" t="s">
        <v>32</v>
      </c>
      <c r="Q2467">
        <v>207</v>
      </c>
      <c r="R2467" t="s">
        <v>1110</v>
      </c>
      <c r="S2467" t="s">
        <v>40</v>
      </c>
      <c r="T2467" t="s">
        <v>41</v>
      </c>
      <c r="U2467">
        <v>230</v>
      </c>
      <c r="Y2467" t="s">
        <v>4240</v>
      </c>
      <c r="AA2467">
        <v>34.0334</v>
      </c>
      <c r="AB2467">
        <v>-118.36</v>
      </c>
      <c r="AC2467">
        <f t="shared" si="38"/>
        <v>0</v>
      </c>
    </row>
    <row r="2468" spans="1:29" x14ac:dyDescent="0.35">
      <c r="A2468">
        <v>200218535</v>
      </c>
      <c r="B2468" s="1">
        <v>44178</v>
      </c>
      <c r="C2468" s="1">
        <v>44177</v>
      </c>
      <c r="D2468">
        <v>2230</v>
      </c>
      <c r="E2468">
        <v>2</v>
      </c>
      <c r="F2468" t="s">
        <v>56</v>
      </c>
      <c r="G2468">
        <v>235</v>
      </c>
      <c r="H2468">
        <v>1</v>
      </c>
      <c r="I2468">
        <v>510</v>
      </c>
      <c r="J2468" t="s">
        <v>29</v>
      </c>
      <c r="L2468">
        <v>0</v>
      </c>
      <c r="O2468">
        <v>101</v>
      </c>
      <c r="P2468" t="s">
        <v>32</v>
      </c>
      <c r="S2468" t="s">
        <v>40</v>
      </c>
      <c r="T2468" t="s">
        <v>41</v>
      </c>
      <c r="U2468">
        <v>510</v>
      </c>
      <c r="Y2468" t="s">
        <v>61</v>
      </c>
      <c r="Z2468" t="s">
        <v>4241</v>
      </c>
      <c r="AA2468">
        <v>34.067700000000002</v>
      </c>
      <c r="AB2468">
        <v>-118.2731</v>
      </c>
      <c r="AC2468">
        <f t="shared" si="38"/>
        <v>0</v>
      </c>
    </row>
    <row r="2469" spans="1:29" x14ac:dyDescent="0.35">
      <c r="A2469">
        <v>201014445</v>
      </c>
      <c r="B2469" s="1">
        <v>44130</v>
      </c>
      <c r="C2469" s="1">
        <v>44106</v>
      </c>
      <c r="D2469">
        <v>800</v>
      </c>
      <c r="E2469">
        <v>10</v>
      </c>
      <c r="F2469" t="s">
        <v>103</v>
      </c>
      <c r="G2469">
        <v>1011</v>
      </c>
      <c r="H2469">
        <v>2</v>
      </c>
      <c r="I2469">
        <v>354</v>
      </c>
      <c r="J2469" t="s">
        <v>167</v>
      </c>
      <c r="K2469" t="s">
        <v>299</v>
      </c>
      <c r="L2469">
        <v>35</v>
      </c>
      <c r="M2469" t="s">
        <v>94</v>
      </c>
      <c r="N2469" t="s">
        <v>95</v>
      </c>
      <c r="O2469">
        <v>501</v>
      </c>
      <c r="P2469" t="s">
        <v>164</v>
      </c>
      <c r="S2469" t="s">
        <v>40</v>
      </c>
      <c r="T2469" t="s">
        <v>41</v>
      </c>
      <c r="U2469">
        <v>354</v>
      </c>
      <c r="Y2469" t="s">
        <v>4242</v>
      </c>
      <c r="AA2469">
        <v>34.206600000000002</v>
      </c>
      <c r="AB2469">
        <v>-118.5557</v>
      </c>
      <c r="AC2469">
        <f t="shared" si="38"/>
        <v>0</v>
      </c>
    </row>
    <row r="2470" spans="1:29" x14ac:dyDescent="0.35">
      <c r="A2470">
        <v>201205991</v>
      </c>
      <c r="B2470" s="1">
        <v>43858</v>
      </c>
      <c r="C2470" s="1">
        <v>43858</v>
      </c>
      <c r="D2470">
        <v>1430</v>
      </c>
      <c r="E2470">
        <v>12</v>
      </c>
      <c r="F2470" t="s">
        <v>68</v>
      </c>
      <c r="G2470">
        <v>1265</v>
      </c>
      <c r="H2470">
        <v>2</v>
      </c>
      <c r="I2470">
        <v>624</v>
      </c>
      <c r="J2470" t="s">
        <v>171</v>
      </c>
      <c r="K2470" t="s">
        <v>4243</v>
      </c>
      <c r="L2470">
        <v>36</v>
      </c>
      <c r="M2470" t="s">
        <v>94</v>
      </c>
      <c r="N2470" t="s">
        <v>95</v>
      </c>
      <c r="O2470">
        <v>501</v>
      </c>
      <c r="P2470" t="s">
        <v>164</v>
      </c>
      <c r="Q2470">
        <v>400</v>
      </c>
      <c r="R2470" t="s">
        <v>143</v>
      </c>
      <c r="S2470" t="s">
        <v>40</v>
      </c>
      <c r="T2470" t="s">
        <v>41</v>
      </c>
      <c r="U2470">
        <v>624</v>
      </c>
      <c r="Y2470" t="s">
        <v>4244</v>
      </c>
      <c r="AA2470">
        <v>33.961799999999997</v>
      </c>
      <c r="AB2470">
        <v>-118.2959</v>
      </c>
      <c r="AC2470">
        <f t="shared" si="38"/>
        <v>0</v>
      </c>
    </row>
    <row r="2471" spans="1:29" x14ac:dyDescent="0.35">
      <c r="A2471">
        <v>200807858</v>
      </c>
      <c r="B2471" s="1">
        <v>43920</v>
      </c>
      <c r="C2471" s="1">
        <v>43920</v>
      </c>
      <c r="D2471">
        <v>2130</v>
      </c>
      <c r="E2471">
        <v>8</v>
      </c>
      <c r="F2471" t="s">
        <v>109</v>
      </c>
      <c r="G2471">
        <v>889</v>
      </c>
      <c r="H2471">
        <v>1</v>
      </c>
      <c r="I2471">
        <v>210</v>
      </c>
      <c r="J2471" t="s">
        <v>149</v>
      </c>
      <c r="K2471" t="s">
        <v>4245</v>
      </c>
      <c r="L2471">
        <v>63</v>
      </c>
      <c r="M2471" t="s">
        <v>30</v>
      </c>
      <c r="N2471" t="s">
        <v>31</v>
      </c>
      <c r="O2471">
        <v>101</v>
      </c>
      <c r="P2471" t="s">
        <v>32</v>
      </c>
      <c r="Q2471">
        <v>400</v>
      </c>
      <c r="R2471" t="s">
        <v>143</v>
      </c>
      <c r="S2471" t="s">
        <v>40</v>
      </c>
      <c r="T2471" t="s">
        <v>41</v>
      </c>
      <c r="U2471">
        <v>210</v>
      </c>
      <c r="Y2471" t="s">
        <v>3617</v>
      </c>
      <c r="AA2471">
        <v>34.042999999999999</v>
      </c>
      <c r="AB2471">
        <v>-118.3785</v>
      </c>
      <c r="AC2471">
        <f t="shared" si="38"/>
        <v>0</v>
      </c>
    </row>
    <row r="2472" spans="1:29" x14ac:dyDescent="0.35">
      <c r="A2472">
        <v>201210209</v>
      </c>
      <c r="B2472" s="1">
        <v>43923</v>
      </c>
      <c r="C2472" s="1">
        <v>43923</v>
      </c>
      <c r="D2472">
        <v>1430</v>
      </c>
      <c r="E2472">
        <v>12</v>
      </c>
      <c r="F2472" t="s">
        <v>68</v>
      </c>
      <c r="G2472">
        <v>1253</v>
      </c>
      <c r="H2472">
        <v>2</v>
      </c>
      <c r="I2472">
        <v>946</v>
      </c>
      <c r="J2472" t="s">
        <v>125</v>
      </c>
      <c r="L2472">
        <v>0</v>
      </c>
      <c r="M2472" t="s">
        <v>46</v>
      </c>
      <c r="N2472" t="s">
        <v>46</v>
      </c>
      <c r="O2472">
        <v>203</v>
      </c>
      <c r="P2472" t="s">
        <v>101</v>
      </c>
      <c r="S2472" t="s">
        <v>40</v>
      </c>
      <c r="T2472" t="s">
        <v>41</v>
      </c>
      <c r="U2472">
        <v>946</v>
      </c>
      <c r="Y2472" t="s">
        <v>4246</v>
      </c>
      <c r="AA2472">
        <v>0</v>
      </c>
      <c r="AB2472">
        <v>0</v>
      </c>
      <c r="AC2472">
        <f t="shared" si="38"/>
        <v>0</v>
      </c>
    </row>
    <row r="2473" spans="1:29" x14ac:dyDescent="0.35">
      <c r="A2473">
        <v>200313981</v>
      </c>
      <c r="B2473" s="1">
        <v>44022</v>
      </c>
      <c r="C2473" s="1">
        <v>44021</v>
      </c>
      <c r="D2473">
        <v>2200</v>
      </c>
      <c r="E2473">
        <v>3</v>
      </c>
      <c r="F2473" t="s">
        <v>43</v>
      </c>
      <c r="G2473">
        <v>392</v>
      </c>
      <c r="H2473">
        <v>2</v>
      </c>
      <c r="I2473">
        <v>740</v>
      </c>
      <c r="J2473" t="s">
        <v>224</v>
      </c>
      <c r="K2473" t="s">
        <v>1254</v>
      </c>
      <c r="L2473">
        <v>78</v>
      </c>
      <c r="M2473" t="s">
        <v>94</v>
      </c>
      <c r="N2473" t="s">
        <v>163</v>
      </c>
      <c r="O2473">
        <v>501</v>
      </c>
      <c r="P2473" t="s">
        <v>164</v>
      </c>
      <c r="S2473" t="s">
        <v>40</v>
      </c>
      <c r="T2473" t="s">
        <v>41</v>
      </c>
      <c r="U2473">
        <v>740</v>
      </c>
      <c r="Y2473" t="s">
        <v>4247</v>
      </c>
      <c r="AA2473">
        <v>33.994999999999997</v>
      </c>
      <c r="AB2473">
        <v>-118.32259999999999</v>
      </c>
      <c r="AC2473">
        <f t="shared" si="38"/>
        <v>0</v>
      </c>
    </row>
    <row r="2474" spans="1:29" x14ac:dyDescent="0.35">
      <c r="A2474">
        <v>200117301</v>
      </c>
      <c r="B2474" s="1">
        <v>44076</v>
      </c>
      <c r="C2474" s="1">
        <v>44075</v>
      </c>
      <c r="D2474">
        <v>2345</v>
      </c>
      <c r="E2474">
        <v>1</v>
      </c>
      <c r="F2474" t="s">
        <v>36</v>
      </c>
      <c r="G2474">
        <v>134</v>
      </c>
      <c r="H2474">
        <v>1</v>
      </c>
      <c r="I2474">
        <v>761</v>
      </c>
      <c r="J2474" t="s">
        <v>403</v>
      </c>
      <c r="K2474" t="s">
        <v>4248</v>
      </c>
      <c r="L2474">
        <v>27</v>
      </c>
      <c r="M2474" t="s">
        <v>30</v>
      </c>
      <c r="N2474" t="s">
        <v>95</v>
      </c>
      <c r="O2474">
        <v>101</v>
      </c>
      <c r="P2474" t="s">
        <v>32</v>
      </c>
      <c r="Q2474">
        <v>102</v>
      </c>
      <c r="R2474" t="s">
        <v>219</v>
      </c>
      <c r="S2474" t="s">
        <v>40</v>
      </c>
      <c r="T2474" t="s">
        <v>41</v>
      </c>
      <c r="U2474">
        <v>761</v>
      </c>
      <c r="Y2474" t="s">
        <v>2454</v>
      </c>
      <c r="AA2474">
        <v>34.050199999999997</v>
      </c>
      <c r="AB2474">
        <v>-118.2487</v>
      </c>
      <c r="AC2474">
        <f t="shared" si="38"/>
        <v>0</v>
      </c>
    </row>
    <row r="2475" spans="1:29" x14ac:dyDescent="0.35">
      <c r="A2475">
        <v>201306222</v>
      </c>
      <c r="B2475" s="1">
        <v>43869</v>
      </c>
      <c r="C2475" s="1">
        <v>43869</v>
      </c>
      <c r="D2475">
        <v>1530</v>
      </c>
      <c r="E2475">
        <v>13</v>
      </c>
      <c r="F2475" t="s">
        <v>62</v>
      </c>
      <c r="G2475">
        <v>1341</v>
      </c>
      <c r="H2475">
        <v>2</v>
      </c>
      <c r="I2475">
        <v>626</v>
      </c>
      <c r="J2475" t="s">
        <v>141</v>
      </c>
      <c r="K2475" t="s">
        <v>4249</v>
      </c>
      <c r="L2475">
        <v>55</v>
      </c>
      <c r="M2475" t="s">
        <v>94</v>
      </c>
      <c r="N2475" t="s">
        <v>163</v>
      </c>
      <c r="O2475">
        <v>101</v>
      </c>
      <c r="P2475" t="s">
        <v>32</v>
      </c>
      <c r="Q2475">
        <v>400</v>
      </c>
      <c r="R2475" t="s">
        <v>143</v>
      </c>
      <c r="S2475" t="s">
        <v>40</v>
      </c>
      <c r="T2475" t="s">
        <v>41</v>
      </c>
      <c r="U2475">
        <v>626</v>
      </c>
      <c r="Y2475" t="s">
        <v>4250</v>
      </c>
      <c r="Z2475" t="s">
        <v>357</v>
      </c>
      <c r="AA2475">
        <v>34.012099999999997</v>
      </c>
      <c r="AB2475">
        <v>-118.27679999999999</v>
      </c>
      <c r="AC2475">
        <f t="shared" si="38"/>
        <v>0</v>
      </c>
    </row>
    <row r="2476" spans="1:29" x14ac:dyDescent="0.35">
      <c r="A2476">
        <v>201008614</v>
      </c>
      <c r="B2476" s="1">
        <v>43952</v>
      </c>
      <c r="C2476" s="1">
        <v>43925</v>
      </c>
      <c r="D2476">
        <v>1545</v>
      </c>
      <c r="E2476">
        <v>10</v>
      </c>
      <c r="F2476" t="s">
        <v>103</v>
      </c>
      <c r="G2476">
        <v>1031</v>
      </c>
      <c r="H2476">
        <v>1</v>
      </c>
      <c r="I2476">
        <v>761</v>
      </c>
      <c r="J2476" t="s">
        <v>403</v>
      </c>
      <c r="K2476" t="s">
        <v>4251</v>
      </c>
      <c r="L2476">
        <v>69</v>
      </c>
      <c r="M2476" t="s">
        <v>94</v>
      </c>
      <c r="N2476" t="s">
        <v>73</v>
      </c>
      <c r="O2476">
        <v>101</v>
      </c>
      <c r="P2476" t="s">
        <v>32</v>
      </c>
      <c r="Q2476">
        <v>304</v>
      </c>
      <c r="R2476" t="s">
        <v>1324</v>
      </c>
      <c r="S2476" t="s">
        <v>84</v>
      </c>
      <c r="T2476" t="s">
        <v>85</v>
      </c>
      <c r="U2476">
        <v>761</v>
      </c>
      <c r="Y2476" t="s">
        <v>3974</v>
      </c>
      <c r="Z2476" t="s">
        <v>1262</v>
      </c>
      <c r="AA2476">
        <v>34.186300000000003</v>
      </c>
      <c r="AB2476">
        <v>-118.5578</v>
      </c>
      <c r="AC2476">
        <f t="shared" si="38"/>
        <v>0</v>
      </c>
    </row>
    <row r="2477" spans="1:29" x14ac:dyDescent="0.35">
      <c r="A2477">
        <v>200800727</v>
      </c>
      <c r="B2477" s="1">
        <v>44039</v>
      </c>
      <c r="C2477" s="1">
        <v>44039</v>
      </c>
      <c r="D2477">
        <v>1945</v>
      </c>
      <c r="E2477">
        <v>8</v>
      </c>
      <c r="F2477" t="s">
        <v>109</v>
      </c>
      <c r="G2477">
        <v>855</v>
      </c>
      <c r="H2477">
        <v>1</v>
      </c>
      <c r="I2477">
        <v>341</v>
      </c>
      <c r="J2477" t="s">
        <v>157</v>
      </c>
      <c r="K2477" t="s">
        <v>4252</v>
      </c>
      <c r="L2477">
        <v>0</v>
      </c>
      <c r="M2477" t="s">
        <v>46</v>
      </c>
      <c r="N2477" t="s">
        <v>46</v>
      </c>
      <c r="O2477">
        <v>301</v>
      </c>
      <c r="P2477" t="s">
        <v>155</v>
      </c>
      <c r="Q2477">
        <v>219</v>
      </c>
      <c r="R2477" t="s">
        <v>1950</v>
      </c>
      <c r="S2477" t="s">
        <v>40</v>
      </c>
      <c r="T2477" t="s">
        <v>41</v>
      </c>
      <c r="U2477">
        <v>341</v>
      </c>
      <c r="V2477">
        <v>998</v>
      </c>
      <c r="Y2477" t="s">
        <v>971</v>
      </c>
      <c r="AA2477">
        <v>34.0503</v>
      </c>
      <c r="AB2477">
        <v>-118.43519999999999</v>
      </c>
      <c r="AC2477">
        <f t="shared" si="38"/>
        <v>0</v>
      </c>
    </row>
    <row r="2478" spans="1:29" x14ac:dyDescent="0.35">
      <c r="A2478">
        <v>201309303</v>
      </c>
      <c r="B2478" s="1">
        <v>43933</v>
      </c>
      <c r="C2478" s="1">
        <v>43933</v>
      </c>
      <c r="D2478">
        <v>920</v>
      </c>
      <c r="E2478">
        <v>13</v>
      </c>
      <c r="F2478" t="s">
        <v>62</v>
      </c>
      <c r="G2478">
        <v>1344</v>
      </c>
      <c r="H2478">
        <v>2</v>
      </c>
      <c r="I2478">
        <v>745</v>
      </c>
      <c r="J2478" t="s">
        <v>139</v>
      </c>
      <c r="K2478" t="s">
        <v>819</v>
      </c>
      <c r="L2478">
        <v>30</v>
      </c>
      <c r="M2478" t="s">
        <v>30</v>
      </c>
      <c r="N2478" t="s">
        <v>95</v>
      </c>
      <c r="O2478">
        <v>122</v>
      </c>
      <c r="P2478" t="s">
        <v>275</v>
      </c>
      <c r="S2478" t="s">
        <v>84</v>
      </c>
      <c r="T2478" t="s">
        <v>85</v>
      </c>
      <c r="U2478">
        <v>745</v>
      </c>
      <c r="Y2478" t="s">
        <v>4253</v>
      </c>
      <c r="AA2478">
        <v>34.007800000000003</v>
      </c>
      <c r="AB2478">
        <v>-118.2636</v>
      </c>
      <c r="AC2478">
        <f t="shared" si="38"/>
        <v>0</v>
      </c>
    </row>
    <row r="2479" spans="1:29" x14ac:dyDescent="0.35">
      <c r="A2479">
        <v>200808030</v>
      </c>
      <c r="B2479" s="1">
        <v>43926</v>
      </c>
      <c r="C2479" s="1">
        <v>43926</v>
      </c>
      <c r="D2479">
        <v>1</v>
      </c>
      <c r="E2479">
        <v>8</v>
      </c>
      <c r="F2479" t="s">
        <v>109</v>
      </c>
      <c r="G2479">
        <v>898</v>
      </c>
      <c r="H2479">
        <v>2</v>
      </c>
      <c r="I2479">
        <v>740</v>
      </c>
      <c r="J2479" t="s">
        <v>224</v>
      </c>
      <c r="K2479" t="s">
        <v>4254</v>
      </c>
      <c r="L2479">
        <v>50</v>
      </c>
      <c r="M2479" t="s">
        <v>30</v>
      </c>
      <c r="N2479" t="s">
        <v>173</v>
      </c>
      <c r="O2479">
        <v>501</v>
      </c>
      <c r="P2479" t="s">
        <v>164</v>
      </c>
      <c r="S2479" t="s">
        <v>40</v>
      </c>
      <c r="T2479" t="s">
        <v>41</v>
      </c>
      <c r="U2479">
        <v>740</v>
      </c>
      <c r="Y2479" t="s">
        <v>4255</v>
      </c>
      <c r="AA2479">
        <v>34.038499999999999</v>
      </c>
      <c r="AB2479">
        <v>-118.3815</v>
      </c>
      <c r="AC2479">
        <f t="shared" si="38"/>
        <v>0</v>
      </c>
    </row>
    <row r="2480" spans="1:29" x14ac:dyDescent="0.35">
      <c r="A2480">
        <v>200704808</v>
      </c>
      <c r="B2480" s="1">
        <v>43847</v>
      </c>
      <c r="C2480" s="1">
        <v>43847</v>
      </c>
      <c r="D2480">
        <v>1630</v>
      </c>
      <c r="E2480">
        <v>7</v>
      </c>
      <c r="F2480" t="s">
        <v>28</v>
      </c>
      <c r="G2480">
        <v>776</v>
      </c>
      <c r="H2480">
        <v>2</v>
      </c>
      <c r="I2480">
        <v>930</v>
      </c>
      <c r="J2480" t="s">
        <v>339</v>
      </c>
      <c r="K2480" t="s">
        <v>4256</v>
      </c>
      <c r="L2480">
        <v>33</v>
      </c>
      <c r="M2480" t="s">
        <v>94</v>
      </c>
      <c r="N2480" t="s">
        <v>163</v>
      </c>
      <c r="O2480">
        <v>502</v>
      </c>
      <c r="P2480" t="s">
        <v>47</v>
      </c>
      <c r="Q2480">
        <v>511</v>
      </c>
      <c r="R2480" t="s">
        <v>151</v>
      </c>
      <c r="S2480" t="s">
        <v>84</v>
      </c>
      <c r="T2480" t="s">
        <v>85</v>
      </c>
      <c r="U2480">
        <v>930</v>
      </c>
      <c r="Y2480" t="s">
        <v>4257</v>
      </c>
      <c r="AA2480">
        <v>34.045900000000003</v>
      </c>
      <c r="AB2480">
        <v>-118.3374</v>
      </c>
      <c r="AC2480">
        <f t="shared" si="38"/>
        <v>0</v>
      </c>
    </row>
    <row r="2481" spans="1:29" x14ac:dyDescent="0.35">
      <c r="A2481">
        <v>200113781</v>
      </c>
      <c r="B2481" s="1">
        <v>44004</v>
      </c>
      <c r="C2481" s="1">
        <v>44004</v>
      </c>
      <c r="D2481">
        <v>1400</v>
      </c>
      <c r="E2481">
        <v>1</v>
      </c>
      <c r="F2481" t="s">
        <v>36</v>
      </c>
      <c r="G2481">
        <v>138</v>
      </c>
      <c r="H2481">
        <v>1</v>
      </c>
      <c r="I2481">
        <v>330</v>
      </c>
      <c r="J2481" t="s">
        <v>37</v>
      </c>
      <c r="K2481" t="s">
        <v>4258</v>
      </c>
      <c r="L2481">
        <v>68</v>
      </c>
      <c r="M2481" t="s">
        <v>94</v>
      </c>
      <c r="N2481" t="s">
        <v>173</v>
      </c>
      <c r="O2481">
        <v>101</v>
      </c>
      <c r="P2481" t="s">
        <v>32</v>
      </c>
      <c r="S2481" t="s">
        <v>40</v>
      </c>
      <c r="T2481" t="s">
        <v>41</v>
      </c>
      <c r="U2481">
        <v>330</v>
      </c>
      <c r="Y2481" t="s">
        <v>4259</v>
      </c>
      <c r="Z2481" t="s">
        <v>1281</v>
      </c>
      <c r="AA2481">
        <v>34.046700000000001</v>
      </c>
      <c r="AB2481">
        <v>-118.2411</v>
      </c>
      <c r="AC2481">
        <f t="shared" si="38"/>
        <v>0</v>
      </c>
    </row>
    <row r="2482" spans="1:29" x14ac:dyDescent="0.35">
      <c r="A2482">
        <v>200707775</v>
      </c>
      <c r="B2482" s="1">
        <v>43885</v>
      </c>
      <c r="C2482" s="1">
        <v>43885</v>
      </c>
      <c r="D2482">
        <v>1510</v>
      </c>
      <c r="E2482">
        <v>7</v>
      </c>
      <c r="F2482" t="s">
        <v>28</v>
      </c>
      <c r="G2482">
        <v>778</v>
      </c>
      <c r="H2482">
        <v>1</v>
      </c>
      <c r="I2482">
        <v>230</v>
      </c>
      <c r="J2482" t="s">
        <v>161</v>
      </c>
      <c r="K2482" t="s">
        <v>4260</v>
      </c>
      <c r="L2482">
        <v>12</v>
      </c>
      <c r="M2482" t="s">
        <v>30</v>
      </c>
      <c r="N2482" t="s">
        <v>163</v>
      </c>
      <c r="O2482">
        <v>102</v>
      </c>
      <c r="P2482" t="s">
        <v>186</v>
      </c>
      <c r="Q2482">
        <v>102</v>
      </c>
      <c r="R2482" t="s">
        <v>219</v>
      </c>
      <c r="S2482" t="s">
        <v>84</v>
      </c>
      <c r="T2482" t="s">
        <v>85</v>
      </c>
      <c r="U2482">
        <v>230</v>
      </c>
      <c r="Y2482" t="s">
        <v>2725</v>
      </c>
      <c r="AA2482">
        <v>34.042499999999997</v>
      </c>
      <c r="AB2482">
        <v>-118.3258</v>
      </c>
      <c r="AC2482">
        <f t="shared" si="38"/>
        <v>0</v>
      </c>
    </row>
    <row r="2483" spans="1:29" x14ac:dyDescent="0.35">
      <c r="A2483">
        <v>200705385</v>
      </c>
      <c r="B2483" s="1">
        <v>43858</v>
      </c>
      <c r="C2483" s="1">
        <v>43849</v>
      </c>
      <c r="D2483">
        <v>115</v>
      </c>
      <c r="E2483">
        <v>7</v>
      </c>
      <c r="F2483" t="s">
        <v>28</v>
      </c>
      <c r="G2483">
        <v>727</v>
      </c>
      <c r="H2483">
        <v>1</v>
      </c>
      <c r="I2483">
        <v>330</v>
      </c>
      <c r="J2483" t="s">
        <v>37</v>
      </c>
      <c r="K2483" t="s">
        <v>2947</v>
      </c>
      <c r="L2483">
        <v>40</v>
      </c>
      <c r="M2483" t="s">
        <v>30</v>
      </c>
      <c r="N2483" t="s">
        <v>73</v>
      </c>
      <c r="O2483">
        <v>101</v>
      </c>
      <c r="P2483" t="s">
        <v>32</v>
      </c>
      <c r="S2483" t="s">
        <v>40</v>
      </c>
      <c r="T2483" t="s">
        <v>41</v>
      </c>
      <c r="U2483">
        <v>330</v>
      </c>
      <c r="Y2483" t="s">
        <v>4261</v>
      </c>
      <c r="AA2483">
        <v>34.073599999999999</v>
      </c>
      <c r="AB2483">
        <v>-118.3408</v>
      </c>
      <c r="AC2483">
        <f t="shared" si="38"/>
        <v>0</v>
      </c>
    </row>
    <row r="2484" spans="1:29" x14ac:dyDescent="0.35">
      <c r="A2484">
        <v>200204546</v>
      </c>
      <c r="B2484" s="1">
        <v>43842</v>
      </c>
      <c r="C2484" s="1">
        <v>43842</v>
      </c>
      <c r="D2484">
        <v>300</v>
      </c>
      <c r="E2484">
        <v>2</v>
      </c>
      <c r="F2484" t="s">
        <v>56</v>
      </c>
      <c r="G2484">
        <v>245</v>
      </c>
      <c r="H2484">
        <v>1</v>
      </c>
      <c r="I2484">
        <v>510</v>
      </c>
      <c r="J2484" t="s">
        <v>29</v>
      </c>
      <c r="L2484">
        <v>0</v>
      </c>
      <c r="O2484">
        <v>101</v>
      </c>
      <c r="P2484" t="s">
        <v>32</v>
      </c>
      <c r="S2484" t="s">
        <v>40</v>
      </c>
      <c r="T2484" t="s">
        <v>41</v>
      </c>
      <c r="U2484">
        <v>510</v>
      </c>
      <c r="Y2484" t="s">
        <v>4262</v>
      </c>
      <c r="AA2484">
        <v>34.063000000000002</v>
      </c>
      <c r="AB2484">
        <v>-118.2753</v>
      </c>
      <c r="AC2484">
        <f t="shared" si="38"/>
        <v>0</v>
      </c>
    </row>
    <row r="2485" spans="1:29" x14ac:dyDescent="0.35">
      <c r="A2485">
        <v>200615401</v>
      </c>
      <c r="B2485" s="1">
        <v>44089</v>
      </c>
      <c r="C2485" s="1">
        <v>44089</v>
      </c>
      <c r="D2485">
        <v>1</v>
      </c>
      <c r="E2485">
        <v>6</v>
      </c>
      <c r="F2485" t="s">
        <v>91</v>
      </c>
      <c r="G2485">
        <v>668</v>
      </c>
      <c r="H2485">
        <v>1</v>
      </c>
      <c r="I2485">
        <v>230</v>
      </c>
      <c r="J2485" t="s">
        <v>161</v>
      </c>
      <c r="K2485" t="s">
        <v>4263</v>
      </c>
      <c r="L2485">
        <v>28</v>
      </c>
      <c r="M2485" t="s">
        <v>30</v>
      </c>
      <c r="N2485" t="s">
        <v>95</v>
      </c>
      <c r="O2485">
        <v>101</v>
      </c>
      <c r="P2485" t="s">
        <v>32</v>
      </c>
      <c r="Q2485">
        <v>106</v>
      </c>
      <c r="R2485" t="s">
        <v>592</v>
      </c>
      <c r="S2485" t="s">
        <v>40</v>
      </c>
      <c r="T2485" t="s">
        <v>41</v>
      </c>
      <c r="U2485">
        <v>230</v>
      </c>
      <c r="V2485">
        <v>998</v>
      </c>
      <c r="Y2485" t="s">
        <v>3448</v>
      </c>
      <c r="AA2485">
        <v>34.091799999999999</v>
      </c>
      <c r="AB2485">
        <v>-118.3109</v>
      </c>
      <c r="AC2485">
        <f t="shared" si="38"/>
        <v>0</v>
      </c>
    </row>
    <row r="2486" spans="1:29" x14ac:dyDescent="0.35">
      <c r="A2486">
        <v>200312300</v>
      </c>
      <c r="B2486" s="1">
        <v>43983</v>
      </c>
      <c r="C2486" s="1">
        <v>43983</v>
      </c>
      <c r="D2486">
        <v>930</v>
      </c>
      <c r="E2486">
        <v>3</v>
      </c>
      <c r="F2486" t="s">
        <v>43</v>
      </c>
      <c r="G2486">
        <v>331</v>
      </c>
      <c r="H2486">
        <v>2</v>
      </c>
      <c r="I2486">
        <v>740</v>
      </c>
      <c r="J2486" t="s">
        <v>224</v>
      </c>
      <c r="K2486" t="s">
        <v>4264</v>
      </c>
      <c r="L2486">
        <v>0</v>
      </c>
      <c r="M2486" t="s">
        <v>46</v>
      </c>
      <c r="N2486" t="s">
        <v>46</v>
      </c>
      <c r="O2486">
        <v>949</v>
      </c>
      <c r="P2486" t="s">
        <v>740</v>
      </c>
      <c r="S2486" t="s">
        <v>40</v>
      </c>
      <c r="T2486" t="s">
        <v>41</v>
      </c>
      <c r="U2486">
        <v>740</v>
      </c>
      <c r="Y2486" t="s">
        <v>741</v>
      </c>
      <c r="AA2486">
        <v>34.0246</v>
      </c>
      <c r="AB2486">
        <v>-118.352</v>
      </c>
      <c r="AC2486">
        <f t="shared" si="38"/>
        <v>0</v>
      </c>
    </row>
    <row r="2487" spans="1:29" x14ac:dyDescent="0.35">
      <c r="A2487">
        <v>200817140</v>
      </c>
      <c r="B2487" s="1">
        <v>44168</v>
      </c>
      <c r="C2487" s="1">
        <v>44164</v>
      </c>
      <c r="D2487">
        <v>1400</v>
      </c>
      <c r="E2487">
        <v>8</v>
      </c>
      <c r="F2487" t="s">
        <v>109</v>
      </c>
      <c r="G2487">
        <v>809</v>
      </c>
      <c r="H2487">
        <v>1</v>
      </c>
      <c r="I2487">
        <v>310</v>
      </c>
      <c r="J2487" t="s">
        <v>71</v>
      </c>
      <c r="K2487" t="s">
        <v>4265</v>
      </c>
      <c r="L2487">
        <v>60</v>
      </c>
      <c r="M2487" t="s">
        <v>94</v>
      </c>
      <c r="N2487" t="s">
        <v>31</v>
      </c>
      <c r="O2487">
        <v>501</v>
      </c>
      <c r="P2487" t="s">
        <v>164</v>
      </c>
      <c r="Q2487">
        <v>500</v>
      </c>
      <c r="R2487" t="s">
        <v>184</v>
      </c>
      <c r="S2487" t="s">
        <v>40</v>
      </c>
      <c r="T2487" t="s">
        <v>41</v>
      </c>
      <c r="U2487">
        <v>310</v>
      </c>
      <c r="Y2487" t="s">
        <v>4266</v>
      </c>
      <c r="AA2487">
        <v>34.122999999999998</v>
      </c>
      <c r="AB2487">
        <v>-118.40219999999999</v>
      </c>
      <c r="AC2487">
        <f t="shared" si="38"/>
        <v>0</v>
      </c>
    </row>
    <row r="2488" spans="1:29" x14ac:dyDescent="0.35">
      <c r="A2488">
        <v>200806565</v>
      </c>
      <c r="B2488" s="1">
        <v>43888</v>
      </c>
      <c r="C2488" s="1">
        <v>43888</v>
      </c>
      <c r="D2488">
        <v>110</v>
      </c>
      <c r="E2488">
        <v>8</v>
      </c>
      <c r="F2488" t="s">
        <v>109</v>
      </c>
      <c r="G2488">
        <v>834</v>
      </c>
      <c r="H2488">
        <v>1</v>
      </c>
      <c r="I2488">
        <v>210</v>
      </c>
      <c r="J2488" t="s">
        <v>149</v>
      </c>
      <c r="K2488" t="s">
        <v>4267</v>
      </c>
      <c r="L2488">
        <v>40</v>
      </c>
      <c r="M2488" t="s">
        <v>30</v>
      </c>
      <c r="N2488" t="s">
        <v>73</v>
      </c>
      <c r="O2488">
        <v>501</v>
      </c>
      <c r="P2488" t="s">
        <v>164</v>
      </c>
      <c r="Q2488">
        <v>400</v>
      </c>
      <c r="R2488" t="s">
        <v>143</v>
      </c>
      <c r="S2488" t="s">
        <v>33</v>
      </c>
      <c r="T2488" t="s">
        <v>34</v>
      </c>
      <c r="U2488">
        <v>210</v>
      </c>
      <c r="Y2488" t="s">
        <v>3588</v>
      </c>
      <c r="AA2488">
        <v>34.0565</v>
      </c>
      <c r="AB2488">
        <v>-118.42749999999999</v>
      </c>
      <c r="AC2488">
        <f t="shared" si="38"/>
        <v>1</v>
      </c>
    </row>
    <row r="2489" spans="1:29" x14ac:dyDescent="0.35">
      <c r="A2489">
        <v>201114565</v>
      </c>
      <c r="B2489" s="1">
        <v>44115</v>
      </c>
      <c r="C2489" s="1">
        <v>44114</v>
      </c>
      <c r="D2489">
        <v>2030</v>
      </c>
      <c r="E2489">
        <v>11</v>
      </c>
      <c r="F2489" t="s">
        <v>64</v>
      </c>
      <c r="G2489">
        <v>1149</v>
      </c>
      <c r="H2489">
        <v>2</v>
      </c>
      <c r="I2489">
        <v>624</v>
      </c>
      <c r="J2489" t="s">
        <v>171</v>
      </c>
      <c r="K2489" t="s">
        <v>4268</v>
      </c>
      <c r="L2489">
        <v>36</v>
      </c>
      <c r="M2489" t="s">
        <v>94</v>
      </c>
      <c r="N2489" t="s">
        <v>95</v>
      </c>
      <c r="O2489">
        <v>104</v>
      </c>
      <c r="P2489" t="s">
        <v>201</v>
      </c>
      <c r="Q2489">
        <v>400</v>
      </c>
      <c r="R2489" t="s">
        <v>143</v>
      </c>
      <c r="S2489" t="s">
        <v>33</v>
      </c>
      <c r="T2489" t="s">
        <v>34</v>
      </c>
      <c r="U2489">
        <v>624</v>
      </c>
      <c r="Y2489" t="s">
        <v>4269</v>
      </c>
      <c r="AA2489">
        <v>34.107999999999997</v>
      </c>
      <c r="AB2489">
        <v>-118.19889999999999</v>
      </c>
      <c r="AC2489">
        <f t="shared" si="38"/>
        <v>1</v>
      </c>
    </row>
    <row r="2490" spans="1:29" x14ac:dyDescent="0.35">
      <c r="A2490">
        <v>200405647</v>
      </c>
      <c r="B2490" s="1">
        <v>43873</v>
      </c>
      <c r="C2490" s="1">
        <v>43873</v>
      </c>
      <c r="D2490">
        <v>1910</v>
      </c>
      <c r="E2490">
        <v>4</v>
      </c>
      <c r="F2490" t="s">
        <v>54</v>
      </c>
      <c r="G2490">
        <v>457</v>
      </c>
      <c r="H2490">
        <v>1</v>
      </c>
      <c r="I2490">
        <v>230</v>
      </c>
      <c r="J2490" t="s">
        <v>161</v>
      </c>
      <c r="K2490" t="s">
        <v>4270</v>
      </c>
      <c r="L2490">
        <v>16</v>
      </c>
      <c r="M2490" t="s">
        <v>94</v>
      </c>
      <c r="N2490" t="s">
        <v>95</v>
      </c>
      <c r="O2490">
        <v>501</v>
      </c>
      <c r="P2490" t="s">
        <v>164</v>
      </c>
      <c r="Q2490">
        <v>500</v>
      </c>
      <c r="R2490" t="s">
        <v>184</v>
      </c>
      <c r="S2490" t="s">
        <v>33</v>
      </c>
      <c r="T2490" t="s">
        <v>34</v>
      </c>
      <c r="U2490">
        <v>230</v>
      </c>
      <c r="V2490">
        <v>998</v>
      </c>
      <c r="Y2490" t="s">
        <v>2570</v>
      </c>
      <c r="AA2490">
        <v>34.047699999999999</v>
      </c>
      <c r="AB2490">
        <v>-118.2047</v>
      </c>
      <c r="AC2490">
        <f t="shared" si="38"/>
        <v>1</v>
      </c>
    </row>
    <row r="2491" spans="1:29" x14ac:dyDescent="0.35">
      <c r="A2491">
        <v>200407161</v>
      </c>
      <c r="B2491" s="1">
        <v>43911</v>
      </c>
      <c r="C2491" s="1">
        <v>43911</v>
      </c>
      <c r="D2491">
        <v>2100</v>
      </c>
      <c r="E2491">
        <v>4</v>
      </c>
      <c r="F2491" t="s">
        <v>54</v>
      </c>
      <c r="G2491">
        <v>463</v>
      </c>
      <c r="H2491">
        <v>1</v>
      </c>
      <c r="I2491">
        <v>251</v>
      </c>
      <c r="J2491" t="s">
        <v>1253</v>
      </c>
      <c r="K2491" t="s">
        <v>4271</v>
      </c>
      <c r="L2491">
        <v>64</v>
      </c>
      <c r="M2491" t="s">
        <v>94</v>
      </c>
      <c r="N2491" t="s">
        <v>95</v>
      </c>
      <c r="O2491">
        <v>501</v>
      </c>
      <c r="P2491" t="s">
        <v>164</v>
      </c>
      <c r="Q2491">
        <v>106</v>
      </c>
      <c r="R2491" t="s">
        <v>592</v>
      </c>
      <c r="S2491" t="s">
        <v>40</v>
      </c>
      <c r="T2491" t="s">
        <v>41</v>
      </c>
      <c r="U2491">
        <v>251</v>
      </c>
      <c r="V2491">
        <v>998</v>
      </c>
      <c r="Y2491" t="s">
        <v>4272</v>
      </c>
      <c r="AA2491">
        <v>34.046599999999998</v>
      </c>
      <c r="AB2491">
        <v>-118.2174</v>
      </c>
      <c r="AC2491">
        <f t="shared" si="38"/>
        <v>0</v>
      </c>
    </row>
    <row r="2492" spans="1:29" x14ac:dyDescent="0.35">
      <c r="A2492">
        <v>200304935</v>
      </c>
      <c r="B2492" s="1">
        <v>43847</v>
      </c>
      <c r="C2492" s="1">
        <v>43847</v>
      </c>
      <c r="D2492">
        <v>300</v>
      </c>
      <c r="E2492">
        <v>3</v>
      </c>
      <c r="F2492" t="s">
        <v>43</v>
      </c>
      <c r="G2492">
        <v>333</v>
      </c>
      <c r="H2492">
        <v>2</v>
      </c>
      <c r="I2492">
        <v>930</v>
      </c>
      <c r="J2492" t="s">
        <v>339</v>
      </c>
      <c r="K2492" t="s">
        <v>4273</v>
      </c>
      <c r="L2492">
        <v>30</v>
      </c>
      <c r="M2492" t="s">
        <v>94</v>
      </c>
      <c r="N2492" t="s">
        <v>163</v>
      </c>
      <c r="O2492">
        <v>502</v>
      </c>
      <c r="P2492" t="s">
        <v>47</v>
      </c>
      <c r="Q2492">
        <v>511</v>
      </c>
      <c r="R2492" t="s">
        <v>151</v>
      </c>
      <c r="S2492" t="s">
        <v>40</v>
      </c>
      <c r="T2492" t="s">
        <v>41</v>
      </c>
      <c r="U2492">
        <v>930</v>
      </c>
      <c r="Y2492" t="s">
        <v>4274</v>
      </c>
      <c r="AA2492">
        <v>34.027799999999999</v>
      </c>
      <c r="AB2492">
        <v>-118.3378</v>
      </c>
      <c r="AC2492">
        <f t="shared" si="38"/>
        <v>0</v>
      </c>
    </row>
    <row r="2493" spans="1:29" x14ac:dyDescent="0.35">
      <c r="A2493">
        <v>200214897</v>
      </c>
      <c r="B2493" s="1">
        <v>44086</v>
      </c>
      <c r="C2493" s="1">
        <v>44084</v>
      </c>
      <c r="D2493">
        <v>200</v>
      </c>
      <c r="E2493">
        <v>2</v>
      </c>
      <c r="F2493" t="s">
        <v>56</v>
      </c>
      <c r="G2493">
        <v>202</v>
      </c>
      <c r="H2493">
        <v>1</v>
      </c>
      <c r="I2493">
        <v>648</v>
      </c>
      <c r="J2493" t="s">
        <v>58</v>
      </c>
      <c r="K2493" t="s">
        <v>4275</v>
      </c>
      <c r="L2493">
        <v>52</v>
      </c>
      <c r="M2493" t="s">
        <v>30</v>
      </c>
      <c r="N2493" t="s">
        <v>95</v>
      </c>
      <c r="O2493">
        <v>101</v>
      </c>
      <c r="P2493" t="s">
        <v>32</v>
      </c>
      <c r="Q2493">
        <v>506</v>
      </c>
      <c r="R2493" t="s">
        <v>2869</v>
      </c>
      <c r="S2493" t="s">
        <v>40</v>
      </c>
      <c r="T2493" t="s">
        <v>41</v>
      </c>
      <c r="U2493">
        <v>648</v>
      </c>
      <c r="Y2493" t="s">
        <v>4276</v>
      </c>
      <c r="AA2493">
        <v>34.089700000000001</v>
      </c>
      <c r="AB2493">
        <v>-118.28919999999999</v>
      </c>
      <c r="AC2493">
        <f t="shared" si="38"/>
        <v>0</v>
      </c>
    </row>
    <row r="2494" spans="1:29" x14ac:dyDescent="0.35">
      <c r="A2494">
        <v>200617058</v>
      </c>
      <c r="B2494" s="1">
        <v>44127</v>
      </c>
      <c r="C2494" s="1">
        <v>44127</v>
      </c>
      <c r="D2494">
        <v>315</v>
      </c>
      <c r="E2494">
        <v>6</v>
      </c>
      <c r="F2494" t="s">
        <v>91</v>
      </c>
      <c r="G2494">
        <v>648</v>
      </c>
      <c r="H2494">
        <v>2</v>
      </c>
      <c r="I2494">
        <v>624</v>
      </c>
      <c r="J2494" t="s">
        <v>171</v>
      </c>
      <c r="K2494" t="s">
        <v>4277</v>
      </c>
      <c r="L2494">
        <v>27</v>
      </c>
      <c r="M2494" t="s">
        <v>30</v>
      </c>
      <c r="N2494" t="s">
        <v>31</v>
      </c>
      <c r="O2494">
        <v>102</v>
      </c>
      <c r="P2494" t="s">
        <v>186</v>
      </c>
      <c r="Q2494">
        <v>500</v>
      </c>
      <c r="R2494" t="s">
        <v>184</v>
      </c>
      <c r="S2494" t="s">
        <v>40</v>
      </c>
      <c r="T2494" t="s">
        <v>41</v>
      </c>
      <c r="U2494">
        <v>624</v>
      </c>
      <c r="Y2494" t="s">
        <v>4278</v>
      </c>
      <c r="AA2494">
        <v>34.100099999999998</v>
      </c>
      <c r="AB2494">
        <v>-118.3092</v>
      </c>
      <c r="AC2494">
        <f t="shared" si="38"/>
        <v>0</v>
      </c>
    </row>
    <row r="2495" spans="1:29" x14ac:dyDescent="0.35">
      <c r="A2495">
        <v>200811637</v>
      </c>
      <c r="B2495" s="1">
        <v>44020</v>
      </c>
      <c r="C2495" s="1">
        <v>44020</v>
      </c>
      <c r="D2495">
        <v>900</v>
      </c>
      <c r="E2495">
        <v>8</v>
      </c>
      <c r="F2495" t="s">
        <v>109</v>
      </c>
      <c r="G2495">
        <v>881</v>
      </c>
      <c r="H2495">
        <v>2</v>
      </c>
      <c r="I2495">
        <v>626</v>
      </c>
      <c r="J2495" t="s">
        <v>141</v>
      </c>
      <c r="K2495" t="s">
        <v>4279</v>
      </c>
      <c r="L2495">
        <v>33</v>
      </c>
      <c r="M2495" t="s">
        <v>94</v>
      </c>
      <c r="N2495" t="s">
        <v>173</v>
      </c>
      <c r="O2495">
        <v>501</v>
      </c>
      <c r="P2495" t="s">
        <v>164</v>
      </c>
      <c r="Q2495">
        <v>400</v>
      </c>
      <c r="R2495" t="s">
        <v>143</v>
      </c>
      <c r="S2495" t="s">
        <v>84</v>
      </c>
      <c r="T2495" t="s">
        <v>85</v>
      </c>
      <c r="U2495">
        <v>626</v>
      </c>
      <c r="Y2495" t="s">
        <v>4280</v>
      </c>
      <c r="AA2495">
        <v>34.034100000000002</v>
      </c>
      <c r="AB2495">
        <v>-118.4525</v>
      </c>
      <c r="AC2495">
        <f t="shared" si="38"/>
        <v>0</v>
      </c>
    </row>
    <row r="2496" spans="1:29" x14ac:dyDescent="0.35">
      <c r="A2496">
        <v>200410127</v>
      </c>
      <c r="B2496" s="1">
        <v>44006</v>
      </c>
      <c r="C2496" s="1">
        <v>44005</v>
      </c>
      <c r="D2496">
        <v>110</v>
      </c>
      <c r="E2496">
        <v>4</v>
      </c>
      <c r="F2496" t="s">
        <v>54</v>
      </c>
      <c r="G2496">
        <v>489</v>
      </c>
      <c r="H2496">
        <v>2</v>
      </c>
      <c r="I2496">
        <v>626</v>
      </c>
      <c r="J2496" t="s">
        <v>141</v>
      </c>
      <c r="K2496" t="s">
        <v>4281</v>
      </c>
      <c r="L2496">
        <v>31</v>
      </c>
      <c r="M2496" t="s">
        <v>94</v>
      </c>
      <c r="N2496" t="s">
        <v>95</v>
      </c>
      <c r="O2496">
        <v>502</v>
      </c>
      <c r="P2496" t="s">
        <v>47</v>
      </c>
      <c r="Q2496">
        <v>400</v>
      </c>
      <c r="R2496" t="s">
        <v>143</v>
      </c>
      <c r="S2496" t="s">
        <v>33</v>
      </c>
      <c r="T2496" t="s">
        <v>34</v>
      </c>
      <c r="U2496">
        <v>626</v>
      </c>
      <c r="Y2496" t="s">
        <v>4282</v>
      </c>
      <c r="AA2496">
        <v>34.025500000000001</v>
      </c>
      <c r="AB2496">
        <v>-118.2153</v>
      </c>
      <c r="AC2496">
        <f t="shared" si="38"/>
        <v>1</v>
      </c>
    </row>
    <row r="2497" spans="1:29" x14ac:dyDescent="0.35">
      <c r="A2497">
        <v>200317656</v>
      </c>
      <c r="B2497" s="1">
        <v>44094</v>
      </c>
      <c r="C2497" s="1">
        <v>44093</v>
      </c>
      <c r="D2497">
        <v>2100</v>
      </c>
      <c r="E2497">
        <v>3</v>
      </c>
      <c r="F2497" t="s">
        <v>43</v>
      </c>
      <c r="G2497">
        <v>397</v>
      </c>
      <c r="H2497">
        <v>2</v>
      </c>
      <c r="I2497">
        <v>740</v>
      </c>
      <c r="J2497" t="s">
        <v>224</v>
      </c>
      <c r="K2497" t="s">
        <v>4283</v>
      </c>
      <c r="L2497">
        <v>69</v>
      </c>
      <c r="M2497" t="s">
        <v>94</v>
      </c>
      <c r="N2497" t="s">
        <v>163</v>
      </c>
      <c r="O2497">
        <v>122</v>
      </c>
      <c r="P2497" t="s">
        <v>275</v>
      </c>
      <c r="S2497" t="s">
        <v>40</v>
      </c>
      <c r="T2497" t="s">
        <v>41</v>
      </c>
      <c r="U2497">
        <v>740</v>
      </c>
      <c r="Y2497" t="s">
        <v>4284</v>
      </c>
      <c r="AA2497">
        <v>34.009700000000002</v>
      </c>
      <c r="AB2497">
        <v>-118.3034</v>
      </c>
      <c r="AC2497">
        <f t="shared" si="38"/>
        <v>0</v>
      </c>
    </row>
    <row r="2498" spans="1:29" x14ac:dyDescent="0.35">
      <c r="A2498">
        <v>200311021</v>
      </c>
      <c r="B2498" s="1">
        <v>43959</v>
      </c>
      <c r="C2498" s="1">
        <v>43959</v>
      </c>
      <c r="D2498">
        <v>953</v>
      </c>
      <c r="E2498">
        <v>3</v>
      </c>
      <c r="F2498" t="s">
        <v>43</v>
      </c>
      <c r="G2498">
        <v>328</v>
      </c>
      <c r="H2498">
        <v>1</v>
      </c>
      <c r="I2498">
        <v>410</v>
      </c>
      <c r="J2498" t="s">
        <v>303</v>
      </c>
      <c r="K2498" t="s">
        <v>4285</v>
      </c>
      <c r="L2498">
        <v>0</v>
      </c>
      <c r="M2498" t="s">
        <v>46</v>
      </c>
      <c r="N2498" t="s">
        <v>46</v>
      </c>
      <c r="O2498">
        <v>108</v>
      </c>
      <c r="P2498" t="s">
        <v>105</v>
      </c>
      <c r="S2498" t="s">
        <v>40</v>
      </c>
      <c r="T2498" t="s">
        <v>41</v>
      </c>
      <c r="U2498">
        <v>410</v>
      </c>
      <c r="V2498">
        <v>998</v>
      </c>
      <c r="Y2498" t="s">
        <v>4286</v>
      </c>
      <c r="AA2498">
        <v>34.026299999999999</v>
      </c>
      <c r="AB2498">
        <v>-118.2808</v>
      </c>
      <c r="AC2498">
        <f t="shared" si="38"/>
        <v>0</v>
      </c>
    </row>
    <row r="2499" spans="1:29" x14ac:dyDescent="0.35">
      <c r="A2499">
        <v>200714772</v>
      </c>
      <c r="B2499" s="1">
        <v>44115</v>
      </c>
      <c r="C2499" s="1">
        <v>44115</v>
      </c>
      <c r="D2499">
        <v>230</v>
      </c>
      <c r="E2499">
        <v>7</v>
      </c>
      <c r="F2499" t="s">
        <v>28</v>
      </c>
      <c r="G2499">
        <v>752</v>
      </c>
      <c r="H2499">
        <v>1</v>
      </c>
      <c r="I2499">
        <v>310</v>
      </c>
      <c r="J2499" t="s">
        <v>71</v>
      </c>
      <c r="K2499" t="s">
        <v>4287</v>
      </c>
      <c r="L2499">
        <v>24</v>
      </c>
      <c r="M2499" t="s">
        <v>94</v>
      </c>
      <c r="N2499" t="s">
        <v>95</v>
      </c>
      <c r="O2499">
        <v>502</v>
      </c>
      <c r="P2499" t="s">
        <v>47</v>
      </c>
      <c r="S2499" t="s">
        <v>40</v>
      </c>
      <c r="T2499" t="s">
        <v>41</v>
      </c>
      <c r="U2499">
        <v>310</v>
      </c>
      <c r="V2499">
        <v>998</v>
      </c>
      <c r="Y2499" t="s">
        <v>4288</v>
      </c>
      <c r="AA2499">
        <v>34.055799999999998</v>
      </c>
      <c r="AB2499">
        <v>-118.3706</v>
      </c>
      <c r="AC2499">
        <f t="shared" ref="AC2499:AC2562" si="39">IF(OR((S:S)="CC", S:S="AA",S:S="JA"), 1, 0)</f>
        <v>0</v>
      </c>
    </row>
    <row r="2500" spans="1:29" x14ac:dyDescent="0.35">
      <c r="A2500">
        <v>201309406</v>
      </c>
      <c r="B2500" s="1">
        <v>43935</v>
      </c>
      <c r="C2500" s="1">
        <v>43935</v>
      </c>
      <c r="D2500">
        <v>1000</v>
      </c>
      <c r="E2500">
        <v>13</v>
      </c>
      <c r="F2500" t="s">
        <v>62</v>
      </c>
      <c r="G2500">
        <v>1371</v>
      </c>
      <c r="H2500">
        <v>1</v>
      </c>
      <c r="I2500">
        <v>210</v>
      </c>
      <c r="J2500" t="s">
        <v>149</v>
      </c>
      <c r="K2500" t="s">
        <v>4289</v>
      </c>
      <c r="L2500">
        <v>23</v>
      </c>
      <c r="M2500" t="s">
        <v>94</v>
      </c>
      <c r="N2500" t="s">
        <v>95</v>
      </c>
      <c r="O2500">
        <v>501</v>
      </c>
      <c r="P2500" t="s">
        <v>164</v>
      </c>
      <c r="Q2500">
        <v>400</v>
      </c>
      <c r="R2500" t="s">
        <v>143</v>
      </c>
      <c r="S2500" t="s">
        <v>40</v>
      </c>
      <c r="T2500" t="s">
        <v>41</v>
      </c>
      <c r="U2500">
        <v>210</v>
      </c>
      <c r="Y2500" t="s">
        <v>4290</v>
      </c>
      <c r="AA2500">
        <v>33.994300000000003</v>
      </c>
      <c r="AB2500">
        <v>-118.2739</v>
      </c>
      <c r="AC2500">
        <f t="shared" si="39"/>
        <v>0</v>
      </c>
    </row>
    <row r="2501" spans="1:29" x14ac:dyDescent="0.35">
      <c r="A2501">
        <v>200810116</v>
      </c>
      <c r="B2501" s="1">
        <v>43983</v>
      </c>
      <c r="C2501" s="1">
        <v>43982</v>
      </c>
      <c r="D2501">
        <v>1630</v>
      </c>
      <c r="E2501">
        <v>8</v>
      </c>
      <c r="F2501" t="s">
        <v>109</v>
      </c>
      <c r="G2501">
        <v>817</v>
      </c>
      <c r="H2501">
        <v>1</v>
      </c>
      <c r="I2501">
        <v>310</v>
      </c>
      <c r="J2501" t="s">
        <v>71</v>
      </c>
      <c r="K2501" t="s">
        <v>4291</v>
      </c>
      <c r="L2501">
        <v>0</v>
      </c>
      <c r="M2501" t="s">
        <v>46</v>
      </c>
      <c r="N2501" t="s">
        <v>46</v>
      </c>
      <c r="O2501">
        <v>403</v>
      </c>
      <c r="P2501" t="s">
        <v>337</v>
      </c>
      <c r="S2501" t="s">
        <v>40</v>
      </c>
      <c r="T2501" t="s">
        <v>41</v>
      </c>
      <c r="U2501">
        <v>310</v>
      </c>
      <c r="Y2501" t="s">
        <v>4292</v>
      </c>
      <c r="AA2501">
        <v>34.062600000000003</v>
      </c>
      <c r="AB2501">
        <v>-118.44540000000001</v>
      </c>
      <c r="AC2501">
        <f t="shared" si="39"/>
        <v>0</v>
      </c>
    </row>
    <row r="2502" spans="1:29" x14ac:dyDescent="0.35">
      <c r="A2502">
        <v>200415936</v>
      </c>
      <c r="B2502" s="1">
        <v>44179</v>
      </c>
      <c r="C2502" s="1">
        <v>44176</v>
      </c>
      <c r="D2502">
        <v>1415</v>
      </c>
      <c r="E2502">
        <v>4</v>
      </c>
      <c r="F2502" t="s">
        <v>54</v>
      </c>
      <c r="G2502">
        <v>442</v>
      </c>
      <c r="H2502">
        <v>1</v>
      </c>
      <c r="I2502">
        <v>330</v>
      </c>
      <c r="J2502" t="s">
        <v>37</v>
      </c>
      <c r="K2502" t="s">
        <v>2398</v>
      </c>
      <c r="L2502">
        <v>0</v>
      </c>
      <c r="M2502" t="s">
        <v>30</v>
      </c>
      <c r="N2502" t="s">
        <v>73</v>
      </c>
      <c r="O2502">
        <v>108</v>
      </c>
      <c r="P2502" t="s">
        <v>105</v>
      </c>
      <c r="S2502" t="s">
        <v>40</v>
      </c>
      <c r="T2502" t="s">
        <v>41</v>
      </c>
      <c r="U2502">
        <v>330</v>
      </c>
      <c r="Y2502" t="s">
        <v>4293</v>
      </c>
      <c r="AA2502">
        <v>34.058999999999997</v>
      </c>
      <c r="AB2502">
        <v>-118.21639999999999</v>
      </c>
      <c r="AC2502">
        <f t="shared" si="39"/>
        <v>0</v>
      </c>
    </row>
    <row r="2503" spans="1:29" x14ac:dyDescent="0.35">
      <c r="A2503">
        <v>200513730</v>
      </c>
      <c r="B2503" s="1">
        <v>44016</v>
      </c>
      <c r="C2503" s="1">
        <v>44014</v>
      </c>
      <c r="D2503">
        <v>20</v>
      </c>
      <c r="E2503">
        <v>5</v>
      </c>
      <c r="F2503" t="s">
        <v>98</v>
      </c>
      <c r="G2503">
        <v>516</v>
      </c>
      <c r="H2503">
        <v>2</v>
      </c>
      <c r="I2503">
        <v>900</v>
      </c>
      <c r="J2503" t="s">
        <v>197</v>
      </c>
      <c r="K2503" t="s">
        <v>4294</v>
      </c>
      <c r="L2503">
        <v>38</v>
      </c>
      <c r="M2503" t="s">
        <v>94</v>
      </c>
      <c r="N2503" t="s">
        <v>95</v>
      </c>
      <c r="O2503">
        <v>101</v>
      </c>
      <c r="P2503" t="s">
        <v>32</v>
      </c>
      <c r="S2503" t="s">
        <v>33</v>
      </c>
      <c r="T2503" t="s">
        <v>34</v>
      </c>
      <c r="U2503">
        <v>900</v>
      </c>
      <c r="Y2503" t="s">
        <v>4295</v>
      </c>
      <c r="AA2503">
        <v>33.784700000000001</v>
      </c>
      <c r="AB2503">
        <v>-118.2641</v>
      </c>
      <c r="AC2503">
        <f t="shared" si="39"/>
        <v>1</v>
      </c>
    </row>
    <row r="2504" spans="1:29" x14ac:dyDescent="0.35">
      <c r="A2504">
        <v>200700612</v>
      </c>
      <c r="B2504" s="1">
        <v>43908</v>
      </c>
      <c r="C2504" s="1">
        <v>43908</v>
      </c>
      <c r="D2504">
        <v>1400</v>
      </c>
      <c r="E2504">
        <v>7</v>
      </c>
      <c r="F2504" t="s">
        <v>28</v>
      </c>
      <c r="G2504">
        <v>732</v>
      </c>
      <c r="H2504">
        <v>1</v>
      </c>
      <c r="I2504">
        <v>210</v>
      </c>
      <c r="J2504" t="s">
        <v>149</v>
      </c>
      <c r="K2504" t="s">
        <v>4296</v>
      </c>
      <c r="L2504">
        <v>0</v>
      </c>
      <c r="M2504" t="s">
        <v>30</v>
      </c>
      <c r="N2504" t="s">
        <v>31</v>
      </c>
      <c r="O2504">
        <v>203</v>
      </c>
      <c r="P2504" t="s">
        <v>101</v>
      </c>
      <c r="Q2504">
        <v>219</v>
      </c>
      <c r="R2504" t="s">
        <v>1950</v>
      </c>
      <c r="S2504" t="s">
        <v>33</v>
      </c>
      <c r="T2504" t="s">
        <v>34</v>
      </c>
      <c r="U2504">
        <v>210</v>
      </c>
      <c r="Y2504" t="s">
        <v>4297</v>
      </c>
      <c r="AA2504">
        <v>34.064</v>
      </c>
      <c r="AB2504">
        <v>-118.3614</v>
      </c>
      <c r="AC2504">
        <f t="shared" si="39"/>
        <v>1</v>
      </c>
    </row>
    <row r="2505" spans="1:29" x14ac:dyDescent="0.35">
      <c r="A2505">
        <v>200307788</v>
      </c>
      <c r="B2505" s="1">
        <v>43893</v>
      </c>
      <c r="C2505" s="1">
        <v>43893</v>
      </c>
      <c r="D2505">
        <v>440</v>
      </c>
      <c r="E2505">
        <v>3</v>
      </c>
      <c r="F2505" t="s">
        <v>43</v>
      </c>
      <c r="G2505">
        <v>356</v>
      </c>
      <c r="H2505">
        <v>2</v>
      </c>
      <c r="I2505">
        <v>626</v>
      </c>
      <c r="J2505" t="s">
        <v>141</v>
      </c>
      <c r="K2505" t="s">
        <v>4298</v>
      </c>
      <c r="L2505">
        <v>29</v>
      </c>
      <c r="M2505" t="s">
        <v>94</v>
      </c>
      <c r="N2505" t="s">
        <v>95</v>
      </c>
      <c r="O2505">
        <v>502</v>
      </c>
      <c r="P2505" t="s">
        <v>47</v>
      </c>
      <c r="Q2505">
        <v>400</v>
      </c>
      <c r="R2505" t="s">
        <v>143</v>
      </c>
      <c r="S2505" t="s">
        <v>33</v>
      </c>
      <c r="T2505" t="s">
        <v>34</v>
      </c>
      <c r="U2505">
        <v>626</v>
      </c>
      <c r="V2505">
        <v>740</v>
      </c>
      <c r="Y2505" t="s">
        <v>1859</v>
      </c>
      <c r="AA2505">
        <v>34.023699999999998</v>
      </c>
      <c r="AB2505">
        <v>-118.3002</v>
      </c>
      <c r="AC2505">
        <f t="shared" si="39"/>
        <v>1</v>
      </c>
    </row>
    <row r="2506" spans="1:29" x14ac:dyDescent="0.35">
      <c r="A2506">
        <v>201206570</v>
      </c>
      <c r="B2506" s="1">
        <v>43867</v>
      </c>
      <c r="C2506" s="1">
        <v>43866</v>
      </c>
      <c r="D2506">
        <v>2200</v>
      </c>
      <c r="E2506">
        <v>12</v>
      </c>
      <c r="F2506" t="s">
        <v>68</v>
      </c>
      <c r="G2506">
        <v>1241</v>
      </c>
      <c r="H2506">
        <v>2</v>
      </c>
      <c r="I2506">
        <v>624</v>
      </c>
      <c r="J2506" t="s">
        <v>171</v>
      </c>
      <c r="K2506" t="s">
        <v>4299</v>
      </c>
      <c r="L2506">
        <v>67</v>
      </c>
      <c r="M2506" t="s">
        <v>30</v>
      </c>
      <c r="N2506" t="s">
        <v>73</v>
      </c>
      <c r="O2506">
        <v>719</v>
      </c>
      <c r="P2506" t="s">
        <v>1965</v>
      </c>
      <c r="Q2506">
        <v>400</v>
      </c>
      <c r="R2506" t="s">
        <v>143</v>
      </c>
      <c r="S2506" t="s">
        <v>84</v>
      </c>
      <c r="T2506" t="s">
        <v>85</v>
      </c>
      <c r="U2506">
        <v>624</v>
      </c>
      <c r="Y2506" t="s">
        <v>4300</v>
      </c>
      <c r="AA2506">
        <v>33.980200000000004</v>
      </c>
      <c r="AB2506">
        <v>-118.3352</v>
      </c>
      <c r="AC2506">
        <f t="shared" si="39"/>
        <v>0</v>
      </c>
    </row>
    <row r="2507" spans="1:29" x14ac:dyDescent="0.35">
      <c r="A2507">
        <v>200411393</v>
      </c>
      <c r="B2507" s="1">
        <v>44045</v>
      </c>
      <c r="C2507" s="1">
        <v>44045</v>
      </c>
      <c r="D2507">
        <v>1215</v>
      </c>
      <c r="E2507">
        <v>4</v>
      </c>
      <c r="F2507" t="s">
        <v>54</v>
      </c>
      <c r="G2507">
        <v>497</v>
      </c>
      <c r="H2507">
        <v>1</v>
      </c>
      <c r="I2507">
        <v>230</v>
      </c>
      <c r="J2507" t="s">
        <v>161</v>
      </c>
      <c r="K2507" t="s">
        <v>4301</v>
      </c>
      <c r="L2507">
        <v>23</v>
      </c>
      <c r="M2507" t="s">
        <v>30</v>
      </c>
      <c r="N2507" t="s">
        <v>163</v>
      </c>
      <c r="O2507">
        <v>101</v>
      </c>
      <c r="P2507" t="s">
        <v>32</v>
      </c>
      <c r="Q2507">
        <v>102</v>
      </c>
      <c r="R2507" t="s">
        <v>219</v>
      </c>
      <c r="S2507" t="s">
        <v>40</v>
      </c>
      <c r="T2507" t="s">
        <v>41</v>
      </c>
      <c r="U2507">
        <v>230</v>
      </c>
      <c r="Y2507" t="s">
        <v>4302</v>
      </c>
      <c r="AA2507">
        <v>34.018700000000003</v>
      </c>
      <c r="AB2507">
        <v>-118.2118</v>
      </c>
      <c r="AC2507">
        <f t="shared" si="39"/>
        <v>0</v>
      </c>
    </row>
    <row r="2508" spans="1:29" x14ac:dyDescent="0.35">
      <c r="A2508">
        <v>201006496</v>
      </c>
      <c r="B2508" s="1">
        <v>43887</v>
      </c>
      <c r="C2508" s="1">
        <v>43875</v>
      </c>
      <c r="D2508">
        <v>1105</v>
      </c>
      <c r="E2508">
        <v>10</v>
      </c>
      <c r="F2508" t="s">
        <v>103</v>
      </c>
      <c r="G2508">
        <v>1047</v>
      </c>
      <c r="H2508">
        <v>2</v>
      </c>
      <c r="I2508">
        <v>740</v>
      </c>
      <c r="J2508" t="s">
        <v>224</v>
      </c>
      <c r="K2508" t="s">
        <v>239</v>
      </c>
      <c r="L2508">
        <v>57</v>
      </c>
      <c r="M2508" t="s">
        <v>30</v>
      </c>
      <c r="N2508" t="s">
        <v>73</v>
      </c>
      <c r="O2508">
        <v>122</v>
      </c>
      <c r="P2508" t="s">
        <v>275</v>
      </c>
      <c r="S2508" t="s">
        <v>40</v>
      </c>
      <c r="T2508" t="s">
        <v>41</v>
      </c>
      <c r="U2508">
        <v>740</v>
      </c>
      <c r="Y2508" t="s">
        <v>4303</v>
      </c>
      <c r="AA2508">
        <v>34.179099999999998</v>
      </c>
      <c r="AB2508">
        <v>-118.5076</v>
      </c>
      <c r="AC2508">
        <f t="shared" si="39"/>
        <v>0</v>
      </c>
    </row>
    <row r="2509" spans="1:29" x14ac:dyDescent="0.35">
      <c r="A2509">
        <v>201107216</v>
      </c>
      <c r="B2509" s="1">
        <v>43901</v>
      </c>
      <c r="C2509" s="1">
        <v>43901</v>
      </c>
      <c r="D2509">
        <v>1500</v>
      </c>
      <c r="E2509">
        <v>11</v>
      </c>
      <c r="F2509" t="s">
        <v>64</v>
      </c>
      <c r="G2509">
        <v>1189</v>
      </c>
      <c r="H2509">
        <v>2</v>
      </c>
      <c r="I2509">
        <v>626</v>
      </c>
      <c r="J2509" t="s">
        <v>141</v>
      </c>
      <c r="K2509" t="s">
        <v>4304</v>
      </c>
      <c r="L2509">
        <v>22</v>
      </c>
      <c r="M2509" t="s">
        <v>94</v>
      </c>
      <c r="N2509" t="s">
        <v>95</v>
      </c>
      <c r="O2509">
        <v>101</v>
      </c>
      <c r="P2509" t="s">
        <v>32</v>
      </c>
      <c r="Q2509">
        <v>400</v>
      </c>
      <c r="R2509" t="s">
        <v>143</v>
      </c>
      <c r="S2509" t="s">
        <v>84</v>
      </c>
      <c r="T2509" t="s">
        <v>85</v>
      </c>
      <c r="U2509">
        <v>626</v>
      </c>
      <c r="Y2509" t="s">
        <v>2708</v>
      </c>
      <c r="Z2509" t="s">
        <v>994</v>
      </c>
      <c r="AA2509">
        <v>34.0839</v>
      </c>
      <c r="AB2509">
        <v>-118.22239999999999</v>
      </c>
      <c r="AC2509">
        <f t="shared" si="39"/>
        <v>0</v>
      </c>
    </row>
    <row r="2510" spans="1:29" x14ac:dyDescent="0.35">
      <c r="A2510">
        <v>200405506</v>
      </c>
      <c r="B2510" s="1">
        <v>43865</v>
      </c>
      <c r="C2510" s="1">
        <v>43864</v>
      </c>
      <c r="D2510">
        <v>1700</v>
      </c>
      <c r="E2510">
        <v>4</v>
      </c>
      <c r="F2510" t="s">
        <v>54</v>
      </c>
      <c r="G2510">
        <v>459</v>
      </c>
      <c r="H2510">
        <v>1</v>
      </c>
      <c r="I2510">
        <v>331</v>
      </c>
      <c r="J2510" t="s">
        <v>233</v>
      </c>
      <c r="K2510">
        <v>344</v>
      </c>
      <c r="L2510">
        <v>0</v>
      </c>
      <c r="M2510" t="s">
        <v>30</v>
      </c>
      <c r="N2510" t="s">
        <v>46</v>
      </c>
      <c r="O2510">
        <v>101</v>
      </c>
      <c r="P2510" t="s">
        <v>32</v>
      </c>
      <c r="S2510" t="s">
        <v>40</v>
      </c>
      <c r="T2510" t="s">
        <v>41</v>
      </c>
      <c r="U2510">
        <v>331</v>
      </c>
      <c r="Y2510" t="s">
        <v>4305</v>
      </c>
      <c r="AA2510">
        <v>34.043599999999998</v>
      </c>
      <c r="AB2510">
        <v>-118.2004</v>
      </c>
      <c r="AC2510">
        <f t="shared" si="39"/>
        <v>0</v>
      </c>
    </row>
    <row r="2511" spans="1:29" x14ac:dyDescent="0.35">
      <c r="A2511">
        <v>200216664</v>
      </c>
      <c r="B2511" s="1">
        <v>44130</v>
      </c>
      <c r="C2511" s="1">
        <v>44130</v>
      </c>
      <c r="D2511">
        <v>1500</v>
      </c>
      <c r="E2511">
        <v>2</v>
      </c>
      <c r="F2511" t="s">
        <v>56</v>
      </c>
      <c r="G2511">
        <v>299</v>
      </c>
      <c r="H2511">
        <v>1</v>
      </c>
      <c r="I2511">
        <v>510</v>
      </c>
      <c r="J2511" t="s">
        <v>29</v>
      </c>
      <c r="L2511">
        <v>0</v>
      </c>
      <c r="O2511">
        <v>101</v>
      </c>
      <c r="P2511" t="s">
        <v>32</v>
      </c>
      <c r="S2511" t="s">
        <v>40</v>
      </c>
      <c r="T2511" t="s">
        <v>41</v>
      </c>
      <c r="U2511">
        <v>510</v>
      </c>
      <c r="Y2511" t="s">
        <v>1152</v>
      </c>
      <c r="Z2511" t="s">
        <v>999</v>
      </c>
      <c r="AA2511">
        <v>34.0396</v>
      </c>
      <c r="AB2511">
        <v>-118.2804</v>
      </c>
      <c r="AC2511">
        <f t="shared" si="39"/>
        <v>0</v>
      </c>
    </row>
    <row r="2512" spans="1:29" x14ac:dyDescent="0.35">
      <c r="A2512">
        <v>200113234</v>
      </c>
      <c r="B2512" s="1">
        <v>43992</v>
      </c>
      <c r="C2512" s="1">
        <v>43981</v>
      </c>
      <c r="D2512">
        <v>400</v>
      </c>
      <c r="E2512">
        <v>1</v>
      </c>
      <c r="F2512" t="s">
        <v>36</v>
      </c>
      <c r="G2512">
        <v>162</v>
      </c>
      <c r="H2512">
        <v>2</v>
      </c>
      <c r="I2512">
        <v>740</v>
      </c>
      <c r="J2512" t="s">
        <v>224</v>
      </c>
      <c r="K2512" t="s">
        <v>4306</v>
      </c>
      <c r="L2512">
        <v>0</v>
      </c>
      <c r="M2512" t="s">
        <v>46</v>
      </c>
      <c r="N2512" t="s">
        <v>46</v>
      </c>
      <c r="O2512">
        <v>203</v>
      </c>
      <c r="P2512" t="s">
        <v>101</v>
      </c>
      <c r="S2512" t="s">
        <v>40</v>
      </c>
      <c r="T2512" t="s">
        <v>41</v>
      </c>
      <c r="U2512">
        <v>740</v>
      </c>
      <c r="Y2512" t="s">
        <v>1907</v>
      </c>
      <c r="AA2512">
        <v>34.048699999999997</v>
      </c>
      <c r="AB2512">
        <v>-118.25879999999999</v>
      </c>
      <c r="AC2512">
        <f t="shared" si="39"/>
        <v>0</v>
      </c>
    </row>
    <row r="2513" spans="1:29" x14ac:dyDescent="0.35">
      <c r="A2513">
        <v>201109794</v>
      </c>
      <c r="B2513" s="1">
        <v>43977</v>
      </c>
      <c r="C2513" s="1">
        <v>43908</v>
      </c>
      <c r="D2513">
        <v>1230</v>
      </c>
      <c r="E2513">
        <v>11</v>
      </c>
      <c r="F2513" t="s">
        <v>64</v>
      </c>
      <c r="G2513">
        <v>1136</v>
      </c>
      <c r="H2513">
        <v>2</v>
      </c>
      <c r="I2513">
        <v>624</v>
      </c>
      <c r="J2513" t="s">
        <v>171</v>
      </c>
      <c r="K2513" t="s">
        <v>4307</v>
      </c>
      <c r="L2513">
        <v>47</v>
      </c>
      <c r="M2513" t="s">
        <v>94</v>
      </c>
      <c r="N2513" t="s">
        <v>95</v>
      </c>
      <c r="O2513">
        <v>501</v>
      </c>
      <c r="P2513" t="s">
        <v>164</v>
      </c>
      <c r="Q2513">
        <v>400</v>
      </c>
      <c r="R2513" t="s">
        <v>143</v>
      </c>
      <c r="S2513" t="s">
        <v>84</v>
      </c>
      <c r="T2513" t="s">
        <v>85</v>
      </c>
      <c r="U2513">
        <v>624</v>
      </c>
      <c r="Y2513" t="s">
        <v>4308</v>
      </c>
      <c r="AA2513">
        <v>34.122</v>
      </c>
      <c r="AB2513">
        <v>-118.2278</v>
      </c>
      <c r="AC2513">
        <f t="shared" si="39"/>
        <v>0</v>
      </c>
    </row>
    <row r="2514" spans="1:29" x14ac:dyDescent="0.35">
      <c r="A2514">
        <v>200608276</v>
      </c>
      <c r="B2514" s="1">
        <v>43913</v>
      </c>
      <c r="C2514" s="1">
        <v>43913</v>
      </c>
      <c r="D2514">
        <v>630</v>
      </c>
      <c r="E2514">
        <v>6</v>
      </c>
      <c r="F2514" t="s">
        <v>91</v>
      </c>
      <c r="G2514">
        <v>626</v>
      </c>
      <c r="H2514">
        <v>2</v>
      </c>
      <c r="I2514">
        <v>740</v>
      </c>
      <c r="J2514" t="s">
        <v>224</v>
      </c>
      <c r="K2514">
        <v>329</v>
      </c>
      <c r="L2514">
        <v>55</v>
      </c>
      <c r="M2514" t="s">
        <v>30</v>
      </c>
      <c r="N2514" t="s">
        <v>73</v>
      </c>
      <c r="O2514">
        <v>101</v>
      </c>
      <c r="P2514" t="s">
        <v>32</v>
      </c>
      <c r="S2514" t="s">
        <v>40</v>
      </c>
      <c r="T2514" t="s">
        <v>41</v>
      </c>
      <c r="U2514">
        <v>740</v>
      </c>
      <c r="Y2514" t="s">
        <v>4309</v>
      </c>
      <c r="AA2514">
        <v>34.1158</v>
      </c>
      <c r="AB2514">
        <v>-118.3258</v>
      </c>
      <c r="AC2514">
        <f t="shared" si="39"/>
        <v>0</v>
      </c>
    </row>
    <row r="2515" spans="1:29" x14ac:dyDescent="0.35">
      <c r="A2515">
        <v>200917586</v>
      </c>
      <c r="B2515" s="1">
        <v>44158</v>
      </c>
      <c r="C2515" s="1">
        <v>44157</v>
      </c>
      <c r="D2515">
        <v>2030</v>
      </c>
      <c r="E2515">
        <v>9</v>
      </c>
      <c r="F2515" t="s">
        <v>49</v>
      </c>
      <c r="G2515">
        <v>984</v>
      </c>
      <c r="H2515">
        <v>2</v>
      </c>
      <c r="I2515">
        <v>624</v>
      </c>
      <c r="J2515" t="s">
        <v>171</v>
      </c>
      <c r="K2515">
        <v>416</v>
      </c>
      <c r="L2515">
        <v>30</v>
      </c>
      <c r="M2515" t="s">
        <v>94</v>
      </c>
      <c r="N2515" t="s">
        <v>95</v>
      </c>
      <c r="O2515">
        <v>203</v>
      </c>
      <c r="P2515" t="s">
        <v>101</v>
      </c>
      <c r="Q2515">
        <v>400</v>
      </c>
      <c r="R2515" t="s">
        <v>143</v>
      </c>
      <c r="S2515" t="s">
        <v>40</v>
      </c>
      <c r="T2515" t="s">
        <v>41</v>
      </c>
      <c r="U2515">
        <v>624</v>
      </c>
      <c r="Y2515" t="s">
        <v>2876</v>
      </c>
      <c r="AA2515">
        <v>34.151299999999999</v>
      </c>
      <c r="AB2515">
        <v>-118.4511</v>
      </c>
      <c r="AC2515">
        <f t="shared" si="39"/>
        <v>0</v>
      </c>
    </row>
    <row r="2516" spans="1:29" x14ac:dyDescent="0.35">
      <c r="A2516">
        <v>200606998</v>
      </c>
      <c r="B2516" s="1">
        <v>43887</v>
      </c>
      <c r="C2516" s="1">
        <v>43887</v>
      </c>
      <c r="D2516">
        <v>1700</v>
      </c>
      <c r="E2516">
        <v>6</v>
      </c>
      <c r="F2516" t="s">
        <v>91</v>
      </c>
      <c r="G2516">
        <v>646</v>
      </c>
      <c r="H2516">
        <v>2</v>
      </c>
      <c r="I2516">
        <v>624</v>
      </c>
      <c r="J2516" t="s">
        <v>171</v>
      </c>
      <c r="K2516" t="s">
        <v>4310</v>
      </c>
      <c r="L2516">
        <v>42</v>
      </c>
      <c r="M2516" t="s">
        <v>94</v>
      </c>
      <c r="N2516" t="s">
        <v>163</v>
      </c>
      <c r="O2516">
        <v>101</v>
      </c>
      <c r="P2516" t="s">
        <v>32</v>
      </c>
      <c r="Q2516">
        <v>400</v>
      </c>
      <c r="R2516" t="s">
        <v>143</v>
      </c>
      <c r="S2516" t="s">
        <v>33</v>
      </c>
      <c r="T2516" t="s">
        <v>34</v>
      </c>
      <c r="U2516">
        <v>624</v>
      </c>
      <c r="Y2516" t="s">
        <v>906</v>
      </c>
      <c r="Z2516" t="s">
        <v>122</v>
      </c>
      <c r="AA2516">
        <v>34.097999999999999</v>
      </c>
      <c r="AB2516">
        <v>-118.3295</v>
      </c>
      <c r="AC2516">
        <f t="shared" si="39"/>
        <v>1</v>
      </c>
    </row>
    <row r="2517" spans="1:29" x14ac:dyDescent="0.35">
      <c r="A2517">
        <v>200113702</v>
      </c>
      <c r="B2517" s="1">
        <v>44003</v>
      </c>
      <c r="C2517" s="1">
        <v>44002</v>
      </c>
      <c r="D2517">
        <v>2345</v>
      </c>
      <c r="E2517">
        <v>1</v>
      </c>
      <c r="F2517" t="s">
        <v>36</v>
      </c>
      <c r="G2517">
        <v>154</v>
      </c>
      <c r="H2517">
        <v>2</v>
      </c>
      <c r="I2517">
        <v>624</v>
      </c>
      <c r="J2517" t="s">
        <v>171</v>
      </c>
      <c r="K2517" t="s">
        <v>4311</v>
      </c>
      <c r="L2517">
        <v>59</v>
      </c>
      <c r="M2517" t="s">
        <v>30</v>
      </c>
      <c r="N2517" t="s">
        <v>73</v>
      </c>
      <c r="O2517">
        <v>502</v>
      </c>
      <c r="P2517" t="s">
        <v>47</v>
      </c>
      <c r="Q2517">
        <v>400</v>
      </c>
      <c r="R2517" t="s">
        <v>143</v>
      </c>
      <c r="S2517" t="s">
        <v>40</v>
      </c>
      <c r="T2517" t="s">
        <v>41</v>
      </c>
      <c r="U2517">
        <v>624</v>
      </c>
      <c r="Y2517" t="s">
        <v>3000</v>
      </c>
      <c r="AA2517">
        <v>34.046700000000001</v>
      </c>
      <c r="AB2517">
        <v>-118.24850000000001</v>
      </c>
      <c r="AC2517">
        <f t="shared" si="39"/>
        <v>0</v>
      </c>
    </row>
    <row r="2518" spans="1:29" x14ac:dyDescent="0.35">
      <c r="A2518">
        <v>200709721</v>
      </c>
      <c r="B2518" s="1">
        <v>43977</v>
      </c>
      <c r="C2518" s="1">
        <v>43976</v>
      </c>
      <c r="D2518">
        <v>1900</v>
      </c>
      <c r="E2518">
        <v>7</v>
      </c>
      <c r="F2518" t="s">
        <v>28</v>
      </c>
      <c r="G2518">
        <v>701</v>
      </c>
      <c r="H2518">
        <v>1</v>
      </c>
      <c r="I2518">
        <v>330</v>
      </c>
      <c r="J2518" t="s">
        <v>37</v>
      </c>
      <c r="K2518" t="s">
        <v>1972</v>
      </c>
      <c r="L2518">
        <v>54</v>
      </c>
      <c r="M2518" t="s">
        <v>94</v>
      </c>
      <c r="N2518" t="s">
        <v>73</v>
      </c>
      <c r="O2518">
        <v>102</v>
      </c>
      <c r="P2518" t="s">
        <v>186</v>
      </c>
      <c r="S2518" t="s">
        <v>40</v>
      </c>
      <c r="T2518" t="s">
        <v>41</v>
      </c>
      <c r="U2518">
        <v>330</v>
      </c>
      <c r="Y2518" t="s">
        <v>1282</v>
      </c>
      <c r="Z2518" t="s">
        <v>4312</v>
      </c>
      <c r="AA2518">
        <v>34.081600000000002</v>
      </c>
      <c r="AB2518">
        <v>-118.36369999999999</v>
      </c>
      <c r="AC2518">
        <f t="shared" si="39"/>
        <v>0</v>
      </c>
    </row>
    <row r="2519" spans="1:29" x14ac:dyDescent="0.35">
      <c r="A2519">
        <v>201209907</v>
      </c>
      <c r="B2519" s="1">
        <v>43918</v>
      </c>
      <c r="C2519" s="1">
        <v>43917</v>
      </c>
      <c r="D2519">
        <v>1900</v>
      </c>
      <c r="E2519">
        <v>12</v>
      </c>
      <c r="F2519" t="s">
        <v>68</v>
      </c>
      <c r="G2519">
        <v>1218</v>
      </c>
      <c r="H2519">
        <v>1</v>
      </c>
      <c r="I2519">
        <v>330</v>
      </c>
      <c r="J2519" t="s">
        <v>37</v>
      </c>
      <c r="K2519" t="s">
        <v>4313</v>
      </c>
      <c r="L2519">
        <v>26</v>
      </c>
      <c r="M2519" t="s">
        <v>30</v>
      </c>
      <c r="N2519" t="s">
        <v>95</v>
      </c>
      <c r="O2519">
        <v>101</v>
      </c>
      <c r="P2519" t="s">
        <v>32</v>
      </c>
      <c r="S2519" t="s">
        <v>40</v>
      </c>
      <c r="T2519" t="s">
        <v>41</v>
      </c>
      <c r="U2519">
        <v>330</v>
      </c>
      <c r="Y2519" t="s">
        <v>4314</v>
      </c>
      <c r="AA2519">
        <v>33.993200000000002</v>
      </c>
      <c r="AB2519">
        <v>-118.2893</v>
      </c>
      <c r="AC2519">
        <f t="shared" si="39"/>
        <v>0</v>
      </c>
    </row>
    <row r="2520" spans="1:29" x14ac:dyDescent="0.35">
      <c r="A2520">
        <v>200409461</v>
      </c>
      <c r="B2520" s="1">
        <v>43985</v>
      </c>
      <c r="C2520" s="1">
        <v>43984</v>
      </c>
      <c r="D2520">
        <v>1730</v>
      </c>
      <c r="E2520">
        <v>4</v>
      </c>
      <c r="F2520" t="s">
        <v>54</v>
      </c>
      <c r="G2520">
        <v>422</v>
      </c>
      <c r="H2520">
        <v>1</v>
      </c>
      <c r="I2520">
        <v>420</v>
      </c>
      <c r="J2520" t="s">
        <v>352</v>
      </c>
      <c r="L2520">
        <v>0</v>
      </c>
      <c r="O2520">
        <v>101</v>
      </c>
      <c r="P2520" t="s">
        <v>32</v>
      </c>
      <c r="S2520" t="s">
        <v>40</v>
      </c>
      <c r="T2520" t="s">
        <v>41</v>
      </c>
      <c r="U2520">
        <v>420</v>
      </c>
      <c r="Y2520" t="s">
        <v>4315</v>
      </c>
      <c r="AA2520">
        <v>34.067500000000003</v>
      </c>
      <c r="AB2520">
        <v>-118.21550000000001</v>
      </c>
      <c r="AC2520">
        <f t="shared" si="39"/>
        <v>0</v>
      </c>
    </row>
    <row r="2521" spans="1:29" x14ac:dyDescent="0.35">
      <c r="A2521">
        <v>201104503</v>
      </c>
      <c r="B2521" s="1">
        <v>43843</v>
      </c>
      <c r="C2521" s="1">
        <v>43842</v>
      </c>
      <c r="D2521">
        <v>2340</v>
      </c>
      <c r="E2521">
        <v>11</v>
      </c>
      <c r="F2521" t="s">
        <v>64</v>
      </c>
      <c r="G2521">
        <v>1177</v>
      </c>
      <c r="H2521">
        <v>2</v>
      </c>
      <c r="I2521">
        <v>626</v>
      </c>
      <c r="J2521" t="s">
        <v>141</v>
      </c>
      <c r="K2521" t="s">
        <v>4316</v>
      </c>
      <c r="L2521">
        <v>25</v>
      </c>
      <c r="M2521" t="s">
        <v>94</v>
      </c>
      <c r="N2521" t="s">
        <v>95</v>
      </c>
      <c r="O2521">
        <v>502</v>
      </c>
      <c r="P2521" t="s">
        <v>47</v>
      </c>
      <c r="Q2521">
        <v>500</v>
      </c>
      <c r="R2521" t="s">
        <v>184</v>
      </c>
      <c r="S2521" t="s">
        <v>40</v>
      </c>
      <c r="T2521" t="s">
        <v>41</v>
      </c>
      <c r="U2521">
        <v>626</v>
      </c>
      <c r="Y2521" t="s">
        <v>4317</v>
      </c>
      <c r="AA2521">
        <v>34.085999999999999</v>
      </c>
      <c r="AB2521">
        <v>-118.2248</v>
      </c>
      <c r="AC2521">
        <f t="shared" si="39"/>
        <v>0</v>
      </c>
    </row>
    <row r="2522" spans="1:29" x14ac:dyDescent="0.35">
      <c r="A2522">
        <v>201108780</v>
      </c>
      <c r="B2522" s="1">
        <v>43948</v>
      </c>
      <c r="C2522" s="1">
        <v>43948</v>
      </c>
      <c r="D2522">
        <v>1300</v>
      </c>
      <c r="E2522">
        <v>11</v>
      </c>
      <c r="F2522" t="s">
        <v>64</v>
      </c>
      <c r="G2522">
        <v>1137</v>
      </c>
      <c r="H2522">
        <v>2</v>
      </c>
      <c r="I2522">
        <v>354</v>
      </c>
      <c r="J2522" t="s">
        <v>167</v>
      </c>
      <c r="L2522">
        <v>35</v>
      </c>
      <c r="M2522" t="s">
        <v>94</v>
      </c>
      <c r="N2522" t="s">
        <v>95</v>
      </c>
      <c r="O2522">
        <v>501</v>
      </c>
      <c r="P2522" t="s">
        <v>164</v>
      </c>
      <c r="S2522" t="s">
        <v>40</v>
      </c>
      <c r="T2522" t="s">
        <v>41</v>
      </c>
      <c r="U2522">
        <v>354</v>
      </c>
      <c r="Y2522" t="s">
        <v>4318</v>
      </c>
      <c r="AA2522">
        <v>34.110599999999998</v>
      </c>
      <c r="AB2522">
        <v>-118.199</v>
      </c>
      <c r="AC2522">
        <f t="shared" si="39"/>
        <v>0</v>
      </c>
    </row>
    <row r="2523" spans="1:29" x14ac:dyDescent="0.35">
      <c r="A2523">
        <v>201107825</v>
      </c>
      <c r="B2523" s="1">
        <v>43919</v>
      </c>
      <c r="C2523" s="1">
        <v>43919</v>
      </c>
      <c r="D2523">
        <v>630</v>
      </c>
      <c r="E2523">
        <v>11</v>
      </c>
      <c r="F2523" t="s">
        <v>64</v>
      </c>
      <c r="G2523">
        <v>1127</v>
      </c>
      <c r="H2523">
        <v>2</v>
      </c>
      <c r="I2523">
        <v>901</v>
      </c>
      <c r="J2523" t="s">
        <v>210</v>
      </c>
      <c r="K2523" t="s">
        <v>4319</v>
      </c>
      <c r="L2523">
        <v>65</v>
      </c>
      <c r="M2523" t="s">
        <v>94</v>
      </c>
      <c r="N2523" t="s">
        <v>95</v>
      </c>
      <c r="O2523">
        <v>501</v>
      </c>
      <c r="P2523" t="s">
        <v>164</v>
      </c>
      <c r="S2523" t="s">
        <v>84</v>
      </c>
      <c r="T2523" t="s">
        <v>85</v>
      </c>
      <c r="U2523">
        <v>901</v>
      </c>
      <c r="Y2523" t="s">
        <v>4320</v>
      </c>
      <c r="AA2523">
        <v>34.120199999999997</v>
      </c>
      <c r="AB2523">
        <v>-118.185</v>
      </c>
      <c r="AC2523">
        <f t="shared" si="39"/>
        <v>0</v>
      </c>
    </row>
    <row r="2524" spans="1:29" x14ac:dyDescent="0.35">
      <c r="A2524">
        <v>200306556</v>
      </c>
      <c r="B2524" s="1">
        <v>43873</v>
      </c>
      <c r="C2524" s="1">
        <v>43873</v>
      </c>
      <c r="D2524">
        <v>1100</v>
      </c>
      <c r="E2524">
        <v>3</v>
      </c>
      <c r="F2524" t="s">
        <v>43</v>
      </c>
      <c r="G2524">
        <v>391</v>
      </c>
      <c r="H2524">
        <v>2</v>
      </c>
      <c r="I2524">
        <v>930</v>
      </c>
      <c r="J2524" t="s">
        <v>339</v>
      </c>
      <c r="K2524" t="s">
        <v>4321</v>
      </c>
      <c r="L2524">
        <v>58</v>
      </c>
      <c r="M2524" t="s">
        <v>30</v>
      </c>
      <c r="N2524" t="s">
        <v>163</v>
      </c>
      <c r="O2524">
        <v>102</v>
      </c>
      <c r="P2524" t="s">
        <v>186</v>
      </c>
      <c r="Q2524">
        <v>511</v>
      </c>
      <c r="R2524" t="s">
        <v>151</v>
      </c>
      <c r="S2524" t="s">
        <v>40</v>
      </c>
      <c r="T2524" t="s">
        <v>41</v>
      </c>
      <c r="U2524">
        <v>930</v>
      </c>
      <c r="Y2524" t="s">
        <v>4322</v>
      </c>
      <c r="AA2524">
        <v>34.006700000000002</v>
      </c>
      <c r="AB2524">
        <v>-118.3515</v>
      </c>
      <c r="AC2524">
        <f t="shared" si="39"/>
        <v>0</v>
      </c>
    </row>
    <row r="2525" spans="1:29" x14ac:dyDescent="0.35">
      <c r="A2525">
        <v>200618487</v>
      </c>
      <c r="B2525" s="1">
        <v>44159</v>
      </c>
      <c r="C2525" s="1">
        <v>44159</v>
      </c>
      <c r="D2525">
        <v>2135</v>
      </c>
      <c r="E2525">
        <v>6</v>
      </c>
      <c r="F2525" t="s">
        <v>91</v>
      </c>
      <c r="G2525">
        <v>636</v>
      </c>
      <c r="H2525">
        <v>1</v>
      </c>
      <c r="I2525">
        <v>442</v>
      </c>
      <c r="J2525" t="s">
        <v>179</v>
      </c>
      <c r="K2525" t="s">
        <v>4323</v>
      </c>
      <c r="L2525">
        <v>0</v>
      </c>
      <c r="M2525" t="s">
        <v>46</v>
      </c>
      <c r="N2525" t="s">
        <v>46</v>
      </c>
      <c r="O2525">
        <v>203</v>
      </c>
      <c r="P2525" t="s">
        <v>101</v>
      </c>
      <c r="S2525" t="s">
        <v>40</v>
      </c>
      <c r="T2525" t="s">
        <v>41</v>
      </c>
      <c r="U2525">
        <v>442</v>
      </c>
      <c r="Y2525" t="s">
        <v>4324</v>
      </c>
      <c r="AA2525">
        <v>34.103400000000001</v>
      </c>
      <c r="AB2525">
        <v>-118.3325</v>
      </c>
      <c r="AC2525">
        <f t="shared" si="39"/>
        <v>0</v>
      </c>
    </row>
    <row r="2526" spans="1:29" x14ac:dyDescent="0.35">
      <c r="A2526">
        <v>200817873</v>
      </c>
      <c r="B2526" s="1">
        <v>44188</v>
      </c>
      <c r="C2526" s="1">
        <v>44188</v>
      </c>
      <c r="D2526">
        <v>300</v>
      </c>
      <c r="E2526">
        <v>8</v>
      </c>
      <c r="F2526" t="s">
        <v>109</v>
      </c>
      <c r="G2526">
        <v>842</v>
      </c>
      <c r="H2526">
        <v>1</v>
      </c>
      <c r="I2526">
        <v>442</v>
      </c>
      <c r="J2526" t="s">
        <v>179</v>
      </c>
      <c r="K2526" t="s">
        <v>4325</v>
      </c>
      <c r="L2526">
        <v>0</v>
      </c>
      <c r="M2526" t="s">
        <v>46</v>
      </c>
      <c r="N2526" t="s">
        <v>46</v>
      </c>
      <c r="O2526">
        <v>203</v>
      </c>
      <c r="P2526" t="s">
        <v>101</v>
      </c>
      <c r="S2526" t="s">
        <v>40</v>
      </c>
      <c r="T2526" t="s">
        <v>41</v>
      </c>
      <c r="U2526">
        <v>442</v>
      </c>
      <c r="Y2526" t="s">
        <v>4326</v>
      </c>
      <c r="AA2526">
        <v>34.050800000000002</v>
      </c>
      <c r="AB2526">
        <v>-118.4592</v>
      </c>
      <c r="AC2526">
        <f t="shared" si="39"/>
        <v>0</v>
      </c>
    </row>
    <row r="2527" spans="1:29" x14ac:dyDescent="0.35">
      <c r="A2527">
        <v>200604493</v>
      </c>
      <c r="B2527" s="1">
        <v>43841</v>
      </c>
      <c r="C2527" s="1">
        <v>43841</v>
      </c>
      <c r="D2527">
        <v>2050</v>
      </c>
      <c r="E2527">
        <v>6</v>
      </c>
      <c r="F2527" t="s">
        <v>91</v>
      </c>
      <c r="G2527">
        <v>642</v>
      </c>
      <c r="H2527">
        <v>2</v>
      </c>
      <c r="I2527">
        <v>740</v>
      </c>
      <c r="J2527" t="s">
        <v>224</v>
      </c>
      <c r="K2527" t="s">
        <v>4327</v>
      </c>
      <c r="L2527">
        <v>23</v>
      </c>
      <c r="M2527" t="s">
        <v>30</v>
      </c>
      <c r="N2527" t="s">
        <v>73</v>
      </c>
      <c r="O2527">
        <v>301</v>
      </c>
      <c r="P2527" t="s">
        <v>155</v>
      </c>
      <c r="S2527" t="s">
        <v>40</v>
      </c>
      <c r="T2527" t="s">
        <v>41</v>
      </c>
      <c r="U2527">
        <v>740</v>
      </c>
      <c r="Y2527" t="s">
        <v>2113</v>
      </c>
      <c r="AA2527">
        <v>34.098100000000002</v>
      </c>
      <c r="AB2527">
        <v>-118.35939999999999</v>
      </c>
      <c r="AC2527">
        <f t="shared" si="39"/>
        <v>0</v>
      </c>
    </row>
    <row r="2528" spans="1:29" x14ac:dyDescent="0.35">
      <c r="A2528">
        <v>200917736</v>
      </c>
      <c r="B2528" s="1">
        <v>44162</v>
      </c>
      <c r="C2528" s="1">
        <v>44085</v>
      </c>
      <c r="D2528">
        <v>700</v>
      </c>
      <c r="E2528">
        <v>9</v>
      </c>
      <c r="F2528" t="s">
        <v>49</v>
      </c>
      <c r="G2528">
        <v>935</v>
      </c>
      <c r="H2528">
        <v>1</v>
      </c>
      <c r="I2528">
        <v>310</v>
      </c>
      <c r="J2528" t="s">
        <v>71</v>
      </c>
      <c r="K2528">
        <v>344</v>
      </c>
      <c r="L2528">
        <v>29</v>
      </c>
      <c r="M2528" t="s">
        <v>94</v>
      </c>
      <c r="N2528" t="s">
        <v>163</v>
      </c>
      <c r="O2528">
        <v>502</v>
      </c>
      <c r="P2528" t="s">
        <v>47</v>
      </c>
      <c r="S2528" t="s">
        <v>40</v>
      </c>
      <c r="T2528" t="s">
        <v>41</v>
      </c>
      <c r="U2528">
        <v>310</v>
      </c>
      <c r="Y2528" t="s">
        <v>4328</v>
      </c>
      <c r="AA2528">
        <v>34.181699999999999</v>
      </c>
      <c r="AB2528">
        <v>-118.44</v>
      </c>
      <c r="AC2528">
        <f t="shared" si="39"/>
        <v>0</v>
      </c>
    </row>
    <row r="2529" spans="1:29" x14ac:dyDescent="0.35">
      <c r="A2529">
        <v>200904221</v>
      </c>
      <c r="B2529" s="1">
        <v>43836</v>
      </c>
      <c r="C2529" s="1">
        <v>43836</v>
      </c>
      <c r="D2529">
        <v>550</v>
      </c>
      <c r="E2529">
        <v>9</v>
      </c>
      <c r="F2529" t="s">
        <v>49</v>
      </c>
      <c r="G2529">
        <v>941</v>
      </c>
      <c r="H2529">
        <v>1</v>
      </c>
      <c r="I2529">
        <v>210</v>
      </c>
      <c r="J2529" t="s">
        <v>149</v>
      </c>
      <c r="K2529" t="s">
        <v>4329</v>
      </c>
      <c r="L2529">
        <v>36</v>
      </c>
      <c r="M2529" t="s">
        <v>30</v>
      </c>
      <c r="N2529" t="s">
        <v>73</v>
      </c>
      <c r="O2529">
        <v>102</v>
      </c>
      <c r="P2529" t="s">
        <v>186</v>
      </c>
      <c r="Q2529">
        <v>109</v>
      </c>
      <c r="R2529" t="s">
        <v>265</v>
      </c>
      <c r="S2529" t="s">
        <v>40</v>
      </c>
      <c r="T2529" t="s">
        <v>41</v>
      </c>
      <c r="U2529">
        <v>210</v>
      </c>
      <c r="V2529">
        <v>998</v>
      </c>
      <c r="Y2529" t="s">
        <v>4330</v>
      </c>
      <c r="AA2529">
        <v>34.1721</v>
      </c>
      <c r="AB2529">
        <v>-118.45740000000001</v>
      </c>
      <c r="AC2529">
        <f t="shared" si="39"/>
        <v>0</v>
      </c>
    </row>
    <row r="2530" spans="1:29" x14ac:dyDescent="0.35">
      <c r="A2530">
        <v>200121336</v>
      </c>
      <c r="B2530" s="1">
        <v>44156</v>
      </c>
      <c r="C2530" s="1">
        <v>44156</v>
      </c>
      <c r="D2530">
        <v>415</v>
      </c>
      <c r="E2530">
        <v>1</v>
      </c>
      <c r="F2530" t="s">
        <v>36</v>
      </c>
      <c r="G2530">
        <v>119</v>
      </c>
      <c r="H2530">
        <v>1</v>
      </c>
      <c r="I2530">
        <v>440</v>
      </c>
      <c r="J2530" t="s">
        <v>213</v>
      </c>
      <c r="K2530" t="s">
        <v>4331</v>
      </c>
      <c r="L2530">
        <v>35</v>
      </c>
      <c r="M2530" t="s">
        <v>30</v>
      </c>
      <c r="N2530" t="s">
        <v>163</v>
      </c>
      <c r="O2530">
        <v>900</v>
      </c>
      <c r="P2530" t="s">
        <v>3685</v>
      </c>
      <c r="S2530" t="s">
        <v>40</v>
      </c>
      <c r="T2530" t="s">
        <v>41</v>
      </c>
      <c r="U2530">
        <v>440</v>
      </c>
      <c r="Y2530" t="s">
        <v>1250</v>
      </c>
      <c r="AA2530">
        <v>34.056100000000001</v>
      </c>
      <c r="AB2530">
        <v>-118.2375</v>
      </c>
      <c r="AC2530">
        <f t="shared" si="39"/>
        <v>0</v>
      </c>
    </row>
    <row r="2531" spans="1:29" x14ac:dyDescent="0.35">
      <c r="A2531">
        <v>200320509</v>
      </c>
      <c r="B2531" s="1">
        <v>44152</v>
      </c>
      <c r="C2531" s="1">
        <v>44082</v>
      </c>
      <c r="D2531">
        <v>300</v>
      </c>
      <c r="E2531">
        <v>3</v>
      </c>
      <c r="F2531" t="s">
        <v>43</v>
      </c>
      <c r="G2531">
        <v>376</v>
      </c>
      <c r="H2531">
        <v>1</v>
      </c>
      <c r="I2531">
        <v>236</v>
      </c>
      <c r="J2531" t="s">
        <v>692</v>
      </c>
      <c r="K2531" t="s">
        <v>4332</v>
      </c>
      <c r="L2531">
        <v>42</v>
      </c>
      <c r="M2531" t="s">
        <v>94</v>
      </c>
      <c r="N2531" t="s">
        <v>163</v>
      </c>
      <c r="O2531">
        <v>502</v>
      </c>
      <c r="P2531" t="s">
        <v>47</v>
      </c>
      <c r="Q2531">
        <v>114</v>
      </c>
      <c r="R2531" t="s">
        <v>773</v>
      </c>
      <c r="S2531" t="s">
        <v>40</v>
      </c>
      <c r="T2531" t="s">
        <v>41</v>
      </c>
      <c r="U2531">
        <v>236</v>
      </c>
      <c r="Y2531" t="s">
        <v>3510</v>
      </c>
      <c r="AA2531">
        <v>34.014499999999998</v>
      </c>
      <c r="AB2531">
        <v>-118.3045</v>
      </c>
      <c r="AC2531">
        <f t="shared" si="39"/>
        <v>0</v>
      </c>
    </row>
    <row r="2532" spans="1:29" x14ac:dyDescent="0.35">
      <c r="A2532">
        <v>200812809</v>
      </c>
      <c r="B2532" s="1">
        <v>44051</v>
      </c>
      <c r="C2532" s="1">
        <v>43934</v>
      </c>
      <c r="D2532">
        <v>1200</v>
      </c>
      <c r="E2532">
        <v>8</v>
      </c>
      <c r="F2532" t="s">
        <v>109</v>
      </c>
      <c r="G2532">
        <v>832</v>
      </c>
      <c r="H2532">
        <v>2</v>
      </c>
      <c r="I2532">
        <v>649</v>
      </c>
      <c r="J2532" t="s">
        <v>1038</v>
      </c>
      <c r="K2532" t="s">
        <v>4333</v>
      </c>
      <c r="L2532">
        <v>88</v>
      </c>
      <c r="M2532" t="s">
        <v>30</v>
      </c>
      <c r="N2532" t="s">
        <v>73</v>
      </c>
      <c r="O2532">
        <v>710</v>
      </c>
      <c r="P2532" t="s">
        <v>394</v>
      </c>
      <c r="S2532" t="s">
        <v>40</v>
      </c>
      <c r="T2532" t="s">
        <v>41</v>
      </c>
      <c r="U2532">
        <v>649</v>
      </c>
      <c r="Y2532" t="s">
        <v>1430</v>
      </c>
      <c r="AA2532">
        <v>34.050699999999999</v>
      </c>
      <c r="AB2532">
        <v>-118.4683</v>
      </c>
      <c r="AC2532">
        <f t="shared" si="39"/>
        <v>0</v>
      </c>
    </row>
    <row r="2533" spans="1:29" x14ac:dyDescent="0.35">
      <c r="A2533">
        <v>200211895</v>
      </c>
      <c r="B2533" s="1">
        <v>44010</v>
      </c>
      <c r="C2533" s="1">
        <v>44010</v>
      </c>
      <c r="D2533">
        <v>1540</v>
      </c>
      <c r="E2533">
        <v>2</v>
      </c>
      <c r="F2533" t="s">
        <v>56</v>
      </c>
      <c r="G2533">
        <v>248</v>
      </c>
      <c r="H2533">
        <v>1</v>
      </c>
      <c r="I2533">
        <v>330</v>
      </c>
      <c r="J2533" t="s">
        <v>37</v>
      </c>
      <c r="K2533" t="s">
        <v>4334</v>
      </c>
      <c r="L2533">
        <v>33</v>
      </c>
      <c r="M2533" t="s">
        <v>94</v>
      </c>
      <c r="N2533" t="s">
        <v>95</v>
      </c>
      <c r="O2533">
        <v>101</v>
      </c>
      <c r="P2533" t="s">
        <v>32</v>
      </c>
      <c r="S2533" t="s">
        <v>40</v>
      </c>
      <c r="T2533" t="s">
        <v>41</v>
      </c>
      <c r="U2533">
        <v>330</v>
      </c>
      <c r="Y2533" t="s">
        <v>4335</v>
      </c>
      <c r="Z2533" t="s">
        <v>2184</v>
      </c>
      <c r="AA2533">
        <v>34.057400000000001</v>
      </c>
      <c r="AB2533">
        <v>-118.2621</v>
      </c>
      <c r="AC2533">
        <f t="shared" si="39"/>
        <v>0</v>
      </c>
    </row>
    <row r="2534" spans="1:29" x14ac:dyDescent="0.35">
      <c r="A2534">
        <v>200204348</v>
      </c>
      <c r="B2534" s="1">
        <v>43838</v>
      </c>
      <c r="C2534" s="1">
        <v>43837</v>
      </c>
      <c r="D2534">
        <v>1500</v>
      </c>
      <c r="E2534">
        <v>2</v>
      </c>
      <c r="F2534" t="s">
        <v>56</v>
      </c>
      <c r="G2534">
        <v>203</v>
      </c>
      <c r="H2534">
        <v>1</v>
      </c>
      <c r="I2534">
        <v>510</v>
      </c>
      <c r="J2534" t="s">
        <v>29</v>
      </c>
      <c r="L2534">
        <v>0</v>
      </c>
      <c r="O2534">
        <v>101</v>
      </c>
      <c r="P2534" t="s">
        <v>32</v>
      </c>
      <c r="S2534" t="s">
        <v>33</v>
      </c>
      <c r="T2534" t="s">
        <v>34</v>
      </c>
      <c r="U2534">
        <v>510</v>
      </c>
      <c r="Y2534" t="s">
        <v>4336</v>
      </c>
      <c r="AA2534">
        <v>34.0867</v>
      </c>
      <c r="AB2534">
        <v>-118.2869</v>
      </c>
      <c r="AC2534">
        <f t="shared" si="39"/>
        <v>1</v>
      </c>
    </row>
    <row r="2535" spans="1:29" x14ac:dyDescent="0.35">
      <c r="A2535">
        <v>200713937</v>
      </c>
      <c r="B2535" s="1">
        <v>44028</v>
      </c>
      <c r="C2535" s="1">
        <v>44028</v>
      </c>
      <c r="D2535">
        <v>2015</v>
      </c>
      <c r="E2535">
        <v>7</v>
      </c>
      <c r="F2535" t="s">
        <v>28</v>
      </c>
      <c r="G2535">
        <v>727</v>
      </c>
      <c r="H2535">
        <v>2</v>
      </c>
      <c r="I2535">
        <v>624</v>
      </c>
      <c r="J2535" t="s">
        <v>171</v>
      </c>
      <c r="K2535">
        <v>416</v>
      </c>
      <c r="L2535">
        <v>22</v>
      </c>
      <c r="M2535" t="s">
        <v>30</v>
      </c>
      <c r="N2535" t="s">
        <v>163</v>
      </c>
      <c r="O2535">
        <v>203</v>
      </c>
      <c r="P2535" t="s">
        <v>101</v>
      </c>
      <c r="Q2535">
        <v>400</v>
      </c>
      <c r="R2535" t="s">
        <v>143</v>
      </c>
      <c r="S2535" t="s">
        <v>40</v>
      </c>
      <c r="T2535" t="s">
        <v>41</v>
      </c>
      <c r="U2535">
        <v>624</v>
      </c>
      <c r="Y2535" t="s">
        <v>4337</v>
      </c>
      <c r="AA2535">
        <v>34.069899999999997</v>
      </c>
      <c r="AB2535">
        <v>-118.34399999999999</v>
      </c>
      <c r="AC2535">
        <f t="shared" si="39"/>
        <v>0</v>
      </c>
    </row>
    <row r="2536" spans="1:29" x14ac:dyDescent="0.35">
      <c r="A2536">
        <v>200319281</v>
      </c>
      <c r="B2536" s="1">
        <v>44126</v>
      </c>
      <c r="C2536" s="1">
        <v>44126</v>
      </c>
      <c r="D2536">
        <v>1313</v>
      </c>
      <c r="E2536">
        <v>3</v>
      </c>
      <c r="F2536" t="s">
        <v>43</v>
      </c>
      <c r="G2536">
        <v>315</v>
      </c>
      <c r="H2536">
        <v>2</v>
      </c>
      <c r="I2536">
        <v>624</v>
      </c>
      <c r="J2536" t="s">
        <v>171</v>
      </c>
      <c r="K2536" t="s">
        <v>4338</v>
      </c>
      <c r="L2536">
        <v>36</v>
      </c>
      <c r="M2536" t="s">
        <v>30</v>
      </c>
      <c r="N2536" t="s">
        <v>31</v>
      </c>
      <c r="O2536">
        <v>203</v>
      </c>
      <c r="P2536" t="s">
        <v>101</v>
      </c>
      <c r="Q2536">
        <v>400</v>
      </c>
      <c r="R2536" t="s">
        <v>143</v>
      </c>
      <c r="S2536" t="s">
        <v>84</v>
      </c>
      <c r="T2536" t="s">
        <v>85</v>
      </c>
      <c r="U2536">
        <v>624</v>
      </c>
      <c r="Y2536" t="s">
        <v>4339</v>
      </c>
      <c r="AA2536">
        <v>34.033999999999999</v>
      </c>
      <c r="AB2536">
        <v>-118.3133</v>
      </c>
      <c r="AC2536">
        <f t="shared" si="39"/>
        <v>0</v>
      </c>
    </row>
    <row r="2537" spans="1:29" x14ac:dyDescent="0.35">
      <c r="A2537">
        <v>200811241</v>
      </c>
      <c r="B2537" s="1">
        <v>44011</v>
      </c>
      <c r="C2537" s="1">
        <v>44010</v>
      </c>
      <c r="D2537">
        <v>2100</v>
      </c>
      <c r="E2537">
        <v>8</v>
      </c>
      <c r="F2537" t="s">
        <v>109</v>
      </c>
      <c r="G2537">
        <v>857</v>
      </c>
      <c r="H2537">
        <v>1</v>
      </c>
      <c r="I2537">
        <v>510</v>
      </c>
      <c r="J2537" t="s">
        <v>29</v>
      </c>
      <c r="L2537">
        <v>0</v>
      </c>
      <c r="O2537">
        <v>104</v>
      </c>
      <c r="P2537" t="s">
        <v>201</v>
      </c>
      <c r="S2537" t="s">
        <v>40</v>
      </c>
      <c r="T2537" t="s">
        <v>41</v>
      </c>
      <c r="U2537">
        <v>510</v>
      </c>
      <c r="Y2537" t="s">
        <v>4340</v>
      </c>
      <c r="AA2537">
        <v>34.053100000000001</v>
      </c>
      <c r="AB2537">
        <v>-118.39409999999999</v>
      </c>
      <c r="AC2537">
        <f t="shared" si="39"/>
        <v>0</v>
      </c>
    </row>
    <row r="2538" spans="1:29" x14ac:dyDescent="0.35">
      <c r="A2538">
        <v>201216369</v>
      </c>
      <c r="B2538" s="1">
        <v>44024</v>
      </c>
      <c r="C2538" s="1">
        <v>44024</v>
      </c>
      <c r="D2538">
        <v>1800</v>
      </c>
      <c r="E2538">
        <v>12</v>
      </c>
      <c r="F2538" t="s">
        <v>68</v>
      </c>
      <c r="G2538">
        <v>1219</v>
      </c>
      <c r="H2538">
        <v>1</v>
      </c>
      <c r="I2538">
        <v>510</v>
      </c>
      <c r="J2538" t="s">
        <v>29</v>
      </c>
      <c r="L2538">
        <v>0</v>
      </c>
      <c r="O2538">
        <v>101</v>
      </c>
      <c r="P2538" t="s">
        <v>32</v>
      </c>
      <c r="S2538" t="s">
        <v>40</v>
      </c>
      <c r="T2538" t="s">
        <v>41</v>
      </c>
      <c r="U2538">
        <v>510</v>
      </c>
      <c r="Y2538" t="s">
        <v>4341</v>
      </c>
      <c r="Z2538" t="s">
        <v>148</v>
      </c>
      <c r="AA2538">
        <v>33.9925</v>
      </c>
      <c r="AB2538">
        <v>-118.2816</v>
      </c>
      <c r="AC2538">
        <f t="shared" si="39"/>
        <v>0</v>
      </c>
    </row>
    <row r="2539" spans="1:29" x14ac:dyDescent="0.35">
      <c r="A2539">
        <v>200816548</v>
      </c>
      <c r="B2539" s="1">
        <v>44121</v>
      </c>
      <c r="C2539" s="1">
        <v>44121</v>
      </c>
      <c r="D2539">
        <v>2100</v>
      </c>
      <c r="E2539">
        <v>8</v>
      </c>
      <c r="F2539" t="s">
        <v>109</v>
      </c>
      <c r="G2539">
        <v>833</v>
      </c>
      <c r="H2539">
        <v>1</v>
      </c>
      <c r="I2539">
        <v>442</v>
      </c>
      <c r="J2539" t="s">
        <v>179</v>
      </c>
      <c r="K2539" t="s">
        <v>4342</v>
      </c>
      <c r="L2539">
        <v>0</v>
      </c>
      <c r="M2539" t="s">
        <v>46</v>
      </c>
      <c r="N2539" t="s">
        <v>46</v>
      </c>
      <c r="O2539">
        <v>203</v>
      </c>
      <c r="P2539" t="s">
        <v>101</v>
      </c>
      <c r="S2539" t="s">
        <v>40</v>
      </c>
      <c r="T2539" t="s">
        <v>41</v>
      </c>
      <c r="U2539">
        <v>442</v>
      </c>
      <c r="Y2539" t="s">
        <v>4343</v>
      </c>
      <c r="AA2539">
        <v>34.057499999999997</v>
      </c>
      <c r="AB2539">
        <v>-118.4406</v>
      </c>
      <c r="AC2539">
        <f t="shared" si="39"/>
        <v>0</v>
      </c>
    </row>
    <row r="2540" spans="1:29" x14ac:dyDescent="0.35">
      <c r="A2540">
        <v>200905770</v>
      </c>
      <c r="B2540" s="1">
        <v>43870</v>
      </c>
      <c r="C2540" s="1">
        <v>43869</v>
      </c>
      <c r="D2540">
        <v>2300</v>
      </c>
      <c r="E2540">
        <v>9</v>
      </c>
      <c r="F2540" t="s">
        <v>49</v>
      </c>
      <c r="G2540">
        <v>909</v>
      </c>
      <c r="H2540">
        <v>1</v>
      </c>
      <c r="I2540">
        <v>420</v>
      </c>
      <c r="J2540" t="s">
        <v>352</v>
      </c>
      <c r="L2540">
        <v>0</v>
      </c>
      <c r="O2540">
        <v>707</v>
      </c>
      <c r="P2540" t="s">
        <v>280</v>
      </c>
      <c r="S2540" t="s">
        <v>40</v>
      </c>
      <c r="T2540" t="s">
        <v>41</v>
      </c>
      <c r="U2540">
        <v>420</v>
      </c>
      <c r="Y2540" t="s">
        <v>1040</v>
      </c>
      <c r="AA2540">
        <v>34.204999999999998</v>
      </c>
      <c r="AB2540">
        <v>-118.43389999999999</v>
      </c>
      <c r="AC2540">
        <f t="shared" si="39"/>
        <v>0</v>
      </c>
    </row>
    <row r="2541" spans="1:29" x14ac:dyDescent="0.35">
      <c r="A2541">
        <v>200709702</v>
      </c>
      <c r="B2541" s="1">
        <v>43978</v>
      </c>
      <c r="C2541" s="1">
        <v>43978</v>
      </c>
      <c r="D2541">
        <v>1215</v>
      </c>
      <c r="E2541">
        <v>7</v>
      </c>
      <c r="F2541" t="s">
        <v>28</v>
      </c>
      <c r="G2541">
        <v>762</v>
      </c>
      <c r="H2541">
        <v>2</v>
      </c>
      <c r="I2541">
        <v>930</v>
      </c>
      <c r="J2541" t="s">
        <v>339</v>
      </c>
      <c r="K2541">
        <v>1501</v>
      </c>
      <c r="L2541">
        <v>33</v>
      </c>
      <c r="M2541" t="s">
        <v>30</v>
      </c>
      <c r="N2541" t="s">
        <v>3740</v>
      </c>
      <c r="O2541">
        <v>203</v>
      </c>
      <c r="P2541" t="s">
        <v>101</v>
      </c>
      <c r="Q2541">
        <v>511</v>
      </c>
      <c r="R2541" t="s">
        <v>151</v>
      </c>
      <c r="S2541" t="s">
        <v>40</v>
      </c>
      <c r="T2541" t="s">
        <v>41</v>
      </c>
      <c r="U2541">
        <v>930</v>
      </c>
      <c r="Y2541" t="s">
        <v>4344</v>
      </c>
      <c r="AA2541">
        <v>34.0471</v>
      </c>
      <c r="AB2541">
        <v>-118.3762</v>
      </c>
      <c r="AC2541">
        <f t="shared" si="39"/>
        <v>0</v>
      </c>
    </row>
    <row r="2542" spans="1:29" x14ac:dyDescent="0.35">
      <c r="A2542">
        <v>201309089</v>
      </c>
      <c r="B2542" s="1">
        <v>43927</v>
      </c>
      <c r="C2542" s="1">
        <v>43926</v>
      </c>
      <c r="D2542">
        <v>1950</v>
      </c>
      <c r="E2542">
        <v>13</v>
      </c>
      <c r="F2542" t="s">
        <v>62</v>
      </c>
      <c r="G2542">
        <v>1346</v>
      </c>
      <c r="H2542">
        <v>2</v>
      </c>
      <c r="I2542">
        <v>890</v>
      </c>
      <c r="J2542" t="s">
        <v>836</v>
      </c>
      <c r="K2542">
        <v>1501</v>
      </c>
      <c r="L2542">
        <v>0</v>
      </c>
      <c r="M2542" t="s">
        <v>30</v>
      </c>
      <c r="N2542" t="s">
        <v>73</v>
      </c>
      <c r="O2542">
        <v>101</v>
      </c>
      <c r="P2542" t="s">
        <v>32</v>
      </c>
      <c r="S2542" t="s">
        <v>40</v>
      </c>
      <c r="T2542" t="s">
        <v>41</v>
      </c>
      <c r="U2542">
        <v>890</v>
      </c>
      <c r="Y2542" t="s">
        <v>4345</v>
      </c>
      <c r="Z2542" t="s">
        <v>3547</v>
      </c>
      <c r="AA2542">
        <v>34.008299999999998</v>
      </c>
      <c r="AB2542">
        <v>-118.2521</v>
      </c>
      <c r="AC2542">
        <f t="shared" si="39"/>
        <v>0</v>
      </c>
    </row>
    <row r="2543" spans="1:29" x14ac:dyDescent="0.35">
      <c r="A2543">
        <v>200411664</v>
      </c>
      <c r="B2543" s="1">
        <v>44054</v>
      </c>
      <c r="C2543" s="1">
        <v>44054</v>
      </c>
      <c r="D2543">
        <v>1700</v>
      </c>
      <c r="E2543">
        <v>4</v>
      </c>
      <c r="F2543" t="s">
        <v>54</v>
      </c>
      <c r="G2543">
        <v>443</v>
      </c>
      <c r="H2543">
        <v>2</v>
      </c>
      <c r="I2543">
        <v>813</v>
      </c>
      <c r="J2543" t="s">
        <v>2565</v>
      </c>
      <c r="K2543" t="s">
        <v>4346</v>
      </c>
      <c r="L2543">
        <v>16</v>
      </c>
      <c r="M2543" t="s">
        <v>94</v>
      </c>
      <c r="N2543" t="s">
        <v>73</v>
      </c>
      <c r="O2543">
        <v>103</v>
      </c>
      <c r="P2543" t="s">
        <v>146</v>
      </c>
      <c r="S2543" t="s">
        <v>40</v>
      </c>
      <c r="T2543" t="s">
        <v>41</v>
      </c>
      <c r="U2543">
        <v>813</v>
      </c>
      <c r="Y2543" t="s">
        <v>4347</v>
      </c>
      <c r="Z2543" t="s">
        <v>1490</v>
      </c>
      <c r="AA2543">
        <v>34.055999999999997</v>
      </c>
      <c r="AB2543">
        <v>-118.20480000000001</v>
      </c>
      <c r="AC2543">
        <f t="shared" si="39"/>
        <v>0</v>
      </c>
    </row>
    <row r="2544" spans="1:29" x14ac:dyDescent="0.35">
      <c r="A2544">
        <v>200712269</v>
      </c>
      <c r="B2544" s="1">
        <v>44044</v>
      </c>
      <c r="C2544" s="1">
        <v>44043</v>
      </c>
      <c r="D2544">
        <v>2100</v>
      </c>
      <c r="E2544">
        <v>7</v>
      </c>
      <c r="F2544" t="s">
        <v>28</v>
      </c>
      <c r="G2544">
        <v>723</v>
      </c>
      <c r="H2544">
        <v>1</v>
      </c>
      <c r="I2544">
        <v>510</v>
      </c>
      <c r="J2544" t="s">
        <v>29</v>
      </c>
      <c r="L2544">
        <v>0</v>
      </c>
      <c r="O2544">
        <v>101</v>
      </c>
      <c r="P2544" t="s">
        <v>32</v>
      </c>
      <c r="S2544" t="s">
        <v>40</v>
      </c>
      <c r="T2544" t="s">
        <v>41</v>
      </c>
      <c r="U2544">
        <v>510</v>
      </c>
      <c r="Y2544" t="s">
        <v>4348</v>
      </c>
      <c r="AA2544">
        <v>34.0715</v>
      </c>
      <c r="AB2544">
        <v>-118.36790000000001</v>
      </c>
      <c r="AC2544">
        <f t="shared" si="39"/>
        <v>0</v>
      </c>
    </row>
    <row r="2545" spans="1:29" x14ac:dyDescent="0.35">
      <c r="A2545">
        <v>200414532</v>
      </c>
      <c r="B2545" s="1">
        <v>44137</v>
      </c>
      <c r="C2545" s="1">
        <v>44136</v>
      </c>
      <c r="D2545">
        <v>1200</v>
      </c>
      <c r="E2545">
        <v>4</v>
      </c>
      <c r="F2545" t="s">
        <v>54</v>
      </c>
      <c r="G2545">
        <v>429</v>
      </c>
      <c r="H2545">
        <v>2</v>
      </c>
      <c r="I2545">
        <v>740</v>
      </c>
      <c r="J2545" t="s">
        <v>224</v>
      </c>
      <c r="K2545" t="s">
        <v>1272</v>
      </c>
      <c r="L2545">
        <v>0</v>
      </c>
      <c r="M2545" t="s">
        <v>30</v>
      </c>
      <c r="N2545" t="s">
        <v>73</v>
      </c>
      <c r="O2545">
        <v>203</v>
      </c>
      <c r="P2545" t="s">
        <v>101</v>
      </c>
      <c r="S2545" t="s">
        <v>40</v>
      </c>
      <c r="T2545" t="s">
        <v>41</v>
      </c>
      <c r="U2545">
        <v>740</v>
      </c>
      <c r="Y2545" t="s">
        <v>4349</v>
      </c>
      <c r="AA2545">
        <v>34.089399999999998</v>
      </c>
      <c r="AB2545">
        <v>-118.16930000000001</v>
      </c>
      <c r="AC2545">
        <f t="shared" si="39"/>
        <v>0</v>
      </c>
    </row>
    <row r="2546" spans="1:29" x14ac:dyDescent="0.35">
      <c r="A2546">
        <v>200505338</v>
      </c>
      <c r="B2546" s="1">
        <v>43862</v>
      </c>
      <c r="C2546" s="1">
        <v>43862</v>
      </c>
      <c r="D2546">
        <v>1905</v>
      </c>
      <c r="E2546">
        <v>5</v>
      </c>
      <c r="F2546" t="s">
        <v>98</v>
      </c>
      <c r="G2546">
        <v>504</v>
      </c>
      <c r="H2546">
        <v>2</v>
      </c>
      <c r="I2546">
        <v>624</v>
      </c>
      <c r="J2546" t="s">
        <v>171</v>
      </c>
      <c r="K2546" t="s">
        <v>4350</v>
      </c>
      <c r="L2546">
        <v>54</v>
      </c>
      <c r="M2546" t="s">
        <v>30</v>
      </c>
      <c r="N2546" t="s">
        <v>163</v>
      </c>
      <c r="O2546">
        <v>104</v>
      </c>
      <c r="P2546" t="s">
        <v>201</v>
      </c>
      <c r="Q2546">
        <v>400</v>
      </c>
      <c r="R2546" t="s">
        <v>143</v>
      </c>
      <c r="S2546" t="s">
        <v>33</v>
      </c>
      <c r="T2546" t="s">
        <v>34</v>
      </c>
      <c r="U2546">
        <v>624</v>
      </c>
      <c r="Y2546" t="s">
        <v>4351</v>
      </c>
      <c r="AA2546">
        <v>33.843800000000002</v>
      </c>
      <c r="AB2546">
        <v>-118.3066</v>
      </c>
      <c r="AC2546">
        <f t="shared" si="39"/>
        <v>1</v>
      </c>
    </row>
    <row r="2547" spans="1:29" x14ac:dyDescent="0.35">
      <c r="A2547">
        <v>200600696</v>
      </c>
      <c r="B2547" s="1">
        <v>43963</v>
      </c>
      <c r="C2547" s="1">
        <v>43963</v>
      </c>
      <c r="D2547">
        <v>1050</v>
      </c>
      <c r="E2547">
        <v>6</v>
      </c>
      <c r="F2547" t="s">
        <v>91</v>
      </c>
      <c r="G2547">
        <v>667</v>
      </c>
      <c r="H2547">
        <v>1</v>
      </c>
      <c r="I2547">
        <v>761</v>
      </c>
      <c r="J2547" t="s">
        <v>403</v>
      </c>
      <c r="K2547" t="s">
        <v>4352</v>
      </c>
      <c r="L2547">
        <v>21</v>
      </c>
      <c r="M2547" t="s">
        <v>94</v>
      </c>
      <c r="N2547" t="s">
        <v>95</v>
      </c>
      <c r="O2547">
        <v>710</v>
      </c>
      <c r="P2547" t="s">
        <v>394</v>
      </c>
      <c r="Q2547">
        <v>215</v>
      </c>
      <c r="R2547" t="s">
        <v>206</v>
      </c>
      <c r="S2547" t="s">
        <v>40</v>
      </c>
      <c r="T2547" t="s">
        <v>41</v>
      </c>
      <c r="U2547">
        <v>761</v>
      </c>
      <c r="V2547">
        <v>998</v>
      </c>
      <c r="Y2547" t="s">
        <v>4353</v>
      </c>
      <c r="AA2547">
        <v>34.092599999999997</v>
      </c>
      <c r="AB2547">
        <v>-118.3201</v>
      </c>
      <c r="AC2547">
        <f t="shared" si="39"/>
        <v>0</v>
      </c>
    </row>
    <row r="2548" spans="1:29" x14ac:dyDescent="0.35">
      <c r="A2548">
        <v>200614178</v>
      </c>
      <c r="B2548" s="1">
        <v>44063</v>
      </c>
      <c r="C2548" s="1">
        <v>44063</v>
      </c>
      <c r="D2548">
        <v>330</v>
      </c>
      <c r="E2548">
        <v>6</v>
      </c>
      <c r="F2548" t="s">
        <v>91</v>
      </c>
      <c r="G2548">
        <v>615</v>
      </c>
      <c r="H2548">
        <v>1</v>
      </c>
      <c r="I2548">
        <v>210</v>
      </c>
      <c r="J2548" t="s">
        <v>149</v>
      </c>
      <c r="K2548" t="s">
        <v>4354</v>
      </c>
      <c r="L2548">
        <v>37</v>
      </c>
      <c r="M2548" t="s">
        <v>30</v>
      </c>
      <c r="N2548" t="s">
        <v>73</v>
      </c>
      <c r="O2548">
        <v>102</v>
      </c>
      <c r="P2548" t="s">
        <v>186</v>
      </c>
      <c r="Q2548">
        <v>400</v>
      </c>
      <c r="R2548" t="s">
        <v>143</v>
      </c>
      <c r="S2548" t="s">
        <v>40</v>
      </c>
      <c r="T2548" t="s">
        <v>41</v>
      </c>
      <c r="U2548">
        <v>210</v>
      </c>
      <c r="Y2548" t="s">
        <v>4355</v>
      </c>
      <c r="AA2548">
        <v>34.130899999999997</v>
      </c>
      <c r="AB2548">
        <v>-118.34520000000001</v>
      </c>
      <c r="AC2548">
        <f t="shared" si="39"/>
        <v>0</v>
      </c>
    </row>
    <row r="2549" spans="1:29" x14ac:dyDescent="0.35">
      <c r="A2549">
        <v>201115768</v>
      </c>
      <c r="B2549" s="1">
        <v>44151</v>
      </c>
      <c r="C2549" s="1">
        <v>44148</v>
      </c>
      <c r="D2549">
        <v>1130</v>
      </c>
      <c r="E2549">
        <v>11</v>
      </c>
      <c r="F2549" t="s">
        <v>64</v>
      </c>
      <c r="G2549">
        <v>1129</v>
      </c>
      <c r="H2549">
        <v>1</v>
      </c>
      <c r="I2549">
        <v>510</v>
      </c>
      <c r="J2549" t="s">
        <v>29</v>
      </c>
      <c r="L2549">
        <v>0</v>
      </c>
      <c r="O2549">
        <v>101</v>
      </c>
      <c r="P2549" t="s">
        <v>32</v>
      </c>
      <c r="S2549" t="s">
        <v>40</v>
      </c>
      <c r="T2549" t="s">
        <v>41</v>
      </c>
      <c r="U2549">
        <v>510</v>
      </c>
      <c r="Y2549" t="s">
        <v>4356</v>
      </c>
      <c r="AA2549">
        <v>34.113799999999998</v>
      </c>
      <c r="AB2549">
        <v>-118.1798</v>
      </c>
      <c r="AC2549">
        <f t="shared" si="39"/>
        <v>0</v>
      </c>
    </row>
    <row r="2550" spans="1:29" x14ac:dyDescent="0.35">
      <c r="A2550">
        <v>200211181</v>
      </c>
      <c r="B2550" s="1">
        <v>43993</v>
      </c>
      <c r="C2550" s="1">
        <v>43992</v>
      </c>
      <c r="D2550">
        <v>1700</v>
      </c>
      <c r="E2550">
        <v>2</v>
      </c>
      <c r="F2550" t="s">
        <v>56</v>
      </c>
      <c r="G2550">
        <v>236</v>
      </c>
      <c r="H2550">
        <v>1</v>
      </c>
      <c r="I2550">
        <v>510</v>
      </c>
      <c r="J2550" t="s">
        <v>29</v>
      </c>
      <c r="L2550">
        <v>0</v>
      </c>
      <c r="O2550">
        <v>101</v>
      </c>
      <c r="P2550" t="s">
        <v>32</v>
      </c>
      <c r="S2550" t="s">
        <v>40</v>
      </c>
      <c r="T2550" t="s">
        <v>41</v>
      </c>
      <c r="U2550">
        <v>510</v>
      </c>
      <c r="Y2550" t="s">
        <v>4357</v>
      </c>
      <c r="AA2550">
        <v>34.067399999999999</v>
      </c>
      <c r="AB2550">
        <v>-118.268</v>
      </c>
      <c r="AC2550">
        <f t="shared" si="39"/>
        <v>0</v>
      </c>
    </row>
    <row r="2551" spans="1:29" x14ac:dyDescent="0.35">
      <c r="A2551">
        <v>200210901</v>
      </c>
      <c r="B2551" s="1">
        <v>43980</v>
      </c>
      <c r="C2551" s="1">
        <v>43980</v>
      </c>
      <c r="D2551">
        <v>1540</v>
      </c>
      <c r="E2551">
        <v>2</v>
      </c>
      <c r="F2551" t="s">
        <v>56</v>
      </c>
      <c r="G2551">
        <v>261</v>
      </c>
      <c r="H2551">
        <v>2</v>
      </c>
      <c r="I2551">
        <v>624</v>
      </c>
      <c r="J2551" t="s">
        <v>171</v>
      </c>
      <c r="K2551" t="s">
        <v>4358</v>
      </c>
      <c r="L2551">
        <v>51</v>
      </c>
      <c r="M2551" t="s">
        <v>94</v>
      </c>
      <c r="N2551" t="s">
        <v>163</v>
      </c>
      <c r="O2551">
        <v>502</v>
      </c>
      <c r="P2551" t="s">
        <v>47</v>
      </c>
      <c r="Q2551">
        <v>400</v>
      </c>
      <c r="R2551" t="s">
        <v>143</v>
      </c>
      <c r="S2551" t="s">
        <v>84</v>
      </c>
      <c r="T2551" t="s">
        <v>85</v>
      </c>
      <c r="U2551">
        <v>624</v>
      </c>
      <c r="Y2551" t="s">
        <v>4359</v>
      </c>
      <c r="AA2551">
        <v>34.055300000000003</v>
      </c>
      <c r="AB2551">
        <v>-118.283</v>
      </c>
      <c r="AC2551">
        <f t="shared" si="39"/>
        <v>0</v>
      </c>
    </row>
    <row r="2552" spans="1:29" x14ac:dyDescent="0.35">
      <c r="A2552">
        <v>200707611</v>
      </c>
      <c r="B2552" s="1">
        <v>43897</v>
      </c>
      <c r="C2552" s="1">
        <v>43897</v>
      </c>
      <c r="D2552">
        <v>200</v>
      </c>
      <c r="E2552">
        <v>7</v>
      </c>
      <c r="F2552" t="s">
        <v>28</v>
      </c>
      <c r="G2552">
        <v>719</v>
      </c>
      <c r="H2552">
        <v>2</v>
      </c>
      <c r="I2552">
        <v>740</v>
      </c>
      <c r="J2552" t="s">
        <v>224</v>
      </c>
      <c r="K2552">
        <v>329</v>
      </c>
      <c r="L2552">
        <v>33</v>
      </c>
      <c r="M2552" t="s">
        <v>94</v>
      </c>
      <c r="N2552" t="s">
        <v>163</v>
      </c>
      <c r="O2552">
        <v>501</v>
      </c>
      <c r="P2552" t="s">
        <v>164</v>
      </c>
      <c r="S2552" t="s">
        <v>40</v>
      </c>
      <c r="T2552" t="s">
        <v>41</v>
      </c>
      <c r="U2552">
        <v>740</v>
      </c>
      <c r="Y2552" t="s">
        <v>4360</v>
      </c>
      <c r="AA2552">
        <v>34.081699999999998</v>
      </c>
      <c r="AB2552">
        <v>-118.3272</v>
      </c>
      <c r="AC2552">
        <f t="shared" si="39"/>
        <v>0</v>
      </c>
    </row>
    <row r="2553" spans="1:29" x14ac:dyDescent="0.35">
      <c r="A2553">
        <v>200618145</v>
      </c>
      <c r="B2553" s="1">
        <v>44152</v>
      </c>
      <c r="C2553" s="1">
        <v>44152</v>
      </c>
      <c r="D2553">
        <v>540</v>
      </c>
      <c r="E2553">
        <v>6</v>
      </c>
      <c r="F2553" t="s">
        <v>91</v>
      </c>
      <c r="G2553">
        <v>646</v>
      </c>
      <c r="H2553">
        <v>1</v>
      </c>
      <c r="I2553">
        <v>230</v>
      </c>
      <c r="J2553" t="s">
        <v>161</v>
      </c>
      <c r="K2553" t="s">
        <v>4361</v>
      </c>
      <c r="L2553">
        <v>21</v>
      </c>
      <c r="M2553" t="s">
        <v>94</v>
      </c>
      <c r="N2553" t="s">
        <v>31</v>
      </c>
      <c r="O2553">
        <v>101</v>
      </c>
      <c r="P2553" t="s">
        <v>32</v>
      </c>
      <c r="Q2553">
        <v>102</v>
      </c>
      <c r="R2553" t="s">
        <v>219</v>
      </c>
      <c r="S2553" t="s">
        <v>33</v>
      </c>
      <c r="T2553" t="s">
        <v>34</v>
      </c>
      <c r="U2553">
        <v>230</v>
      </c>
      <c r="V2553">
        <v>998</v>
      </c>
      <c r="Y2553" t="s">
        <v>4362</v>
      </c>
      <c r="AA2553">
        <v>34.100499999999997</v>
      </c>
      <c r="AB2553">
        <v>-118.3381</v>
      </c>
      <c r="AC2553">
        <f t="shared" si="39"/>
        <v>1</v>
      </c>
    </row>
    <row r="2554" spans="1:29" x14ac:dyDescent="0.35">
      <c r="A2554">
        <v>201211326</v>
      </c>
      <c r="B2554" s="1">
        <v>43942</v>
      </c>
      <c r="C2554" s="1">
        <v>43942</v>
      </c>
      <c r="D2554">
        <v>1345</v>
      </c>
      <c r="E2554">
        <v>12</v>
      </c>
      <c r="F2554" t="s">
        <v>68</v>
      </c>
      <c r="G2554">
        <v>1259</v>
      </c>
      <c r="H2554">
        <v>2</v>
      </c>
      <c r="I2554">
        <v>860</v>
      </c>
      <c r="J2554" t="s">
        <v>2220</v>
      </c>
      <c r="K2554">
        <v>522</v>
      </c>
      <c r="L2554">
        <v>24</v>
      </c>
      <c r="M2554" t="s">
        <v>94</v>
      </c>
      <c r="N2554" t="s">
        <v>95</v>
      </c>
      <c r="O2554">
        <v>219</v>
      </c>
      <c r="P2554" t="s">
        <v>4363</v>
      </c>
      <c r="Q2554">
        <v>400</v>
      </c>
      <c r="R2554" t="s">
        <v>143</v>
      </c>
      <c r="S2554" t="s">
        <v>40</v>
      </c>
      <c r="T2554" t="s">
        <v>41</v>
      </c>
      <c r="U2554">
        <v>860</v>
      </c>
      <c r="Y2554" t="s">
        <v>1951</v>
      </c>
      <c r="Z2554" t="s">
        <v>676</v>
      </c>
      <c r="AA2554">
        <v>33.9739</v>
      </c>
      <c r="AB2554">
        <v>-118.26949999999999</v>
      </c>
      <c r="AC2554">
        <f t="shared" si="39"/>
        <v>0</v>
      </c>
    </row>
    <row r="2555" spans="1:29" x14ac:dyDescent="0.35">
      <c r="A2555">
        <v>200705347</v>
      </c>
      <c r="B2555" s="1">
        <v>43859</v>
      </c>
      <c r="C2555" s="1">
        <v>43858</v>
      </c>
      <c r="D2555">
        <v>1330</v>
      </c>
      <c r="E2555">
        <v>7</v>
      </c>
      <c r="F2555" t="s">
        <v>28</v>
      </c>
      <c r="G2555">
        <v>758</v>
      </c>
      <c r="H2555">
        <v>1</v>
      </c>
      <c r="I2555">
        <v>230</v>
      </c>
      <c r="J2555" t="s">
        <v>161</v>
      </c>
      <c r="K2555" t="s">
        <v>4364</v>
      </c>
      <c r="L2555">
        <v>17</v>
      </c>
      <c r="M2555" t="s">
        <v>94</v>
      </c>
      <c r="N2555" t="s">
        <v>95</v>
      </c>
      <c r="O2555">
        <v>721</v>
      </c>
      <c r="P2555" t="s">
        <v>828</v>
      </c>
      <c r="Q2555">
        <v>400</v>
      </c>
      <c r="R2555" t="s">
        <v>143</v>
      </c>
      <c r="S2555" t="s">
        <v>355</v>
      </c>
      <c r="T2555" t="s">
        <v>356</v>
      </c>
      <c r="U2555">
        <v>230</v>
      </c>
      <c r="Y2555" t="s">
        <v>4365</v>
      </c>
      <c r="AA2555">
        <v>34.0563</v>
      </c>
      <c r="AB2555">
        <v>-118.3313</v>
      </c>
      <c r="AC2555">
        <f t="shared" si="39"/>
        <v>1</v>
      </c>
    </row>
    <row r="2556" spans="1:29" x14ac:dyDescent="0.35">
      <c r="A2556">
        <v>200706268</v>
      </c>
      <c r="B2556" s="1">
        <v>43878</v>
      </c>
      <c r="C2556" s="1">
        <v>43874</v>
      </c>
      <c r="D2556">
        <v>1108</v>
      </c>
      <c r="E2556">
        <v>7</v>
      </c>
      <c r="F2556" t="s">
        <v>28</v>
      </c>
      <c r="G2556">
        <v>767</v>
      </c>
      <c r="H2556">
        <v>2</v>
      </c>
      <c r="I2556">
        <v>956</v>
      </c>
      <c r="J2556" t="s">
        <v>328</v>
      </c>
      <c r="K2556" t="s">
        <v>4366</v>
      </c>
      <c r="L2556">
        <v>48</v>
      </c>
      <c r="M2556" t="s">
        <v>30</v>
      </c>
      <c r="N2556" t="s">
        <v>95</v>
      </c>
      <c r="O2556">
        <v>502</v>
      </c>
      <c r="P2556" t="s">
        <v>47</v>
      </c>
      <c r="S2556" t="s">
        <v>40</v>
      </c>
      <c r="T2556" t="s">
        <v>41</v>
      </c>
      <c r="U2556">
        <v>956</v>
      </c>
      <c r="Y2556" t="s">
        <v>4367</v>
      </c>
      <c r="AA2556">
        <v>34.045900000000003</v>
      </c>
      <c r="AB2556">
        <v>-118.32429999999999</v>
      </c>
      <c r="AC2556">
        <f t="shared" si="39"/>
        <v>0</v>
      </c>
    </row>
    <row r="2557" spans="1:29" x14ac:dyDescent="0.35">
      <c r="A2557">
        <v>200716321</v>
      </c>
      <c r="B2557" s="1">
        <v>44159</v>
      </c>
      <c r="C2557" s="1">
        <v>44159</v>
      </c>
      <c r="D2557">
        <v>620</v>
      </c>
      <c r="E2557">
        <v>7</v>
      </c>
      <c r="F2557" t="s">
        <v>28</v>
      </c>
      <c r="G2557">
        <v>706</v>
      </c>
      <c r="H2557">
        <v>1</v>
      </c>
      <c r="I2557">
        <v>440</v>
      </c>
      <c r="J2557" t="s">
        <v>213</v>
      </c>
      <c r="K2557">
        <v>394</v>
      </c>
      <c r="L2557">
        <v>34</v>
      </c>
      <c r="M2557" t="s">
        <v>30</v>
      </c>
      <c r="N2557" t="s">
        <v>73</v>
      </c>
      <c r="O2557">
        <v>119</v>
      </c>
      <c r="P2557" t="s">
        <v>333</v>
      </c>
      <c r="S2557" t="s">
        <v>40</v>
      </c>
      <c r="T2557" t="s">
        <v>41</v>
      </c>
      <c r="U2557">
        <v>440</v>
      </c>
      <c r="Y2557" t="s">
        <v>4368</v>
      </c>
      <c r="AA2557">
        <v>34.081899999999997</v>
      </c>
      <c r="AB2557">
        <v>-118.33969999999999</v>
      </c>
      <c r="AC2557">
        <f t="shared" si="39"/>
        <v>0</v>
      </c>
    </row>
    <row r="2558" spans="1:29" x14ac:dyDescent="0.35">
      <c r="A2558">
        <v>200214157</v>
      </c>
      <c r="B2558" s="1">
        <v>44066</v>
      </c>
      <c r="C2558" s="1">
        <v>44065</v>
      </c>
      <c r="D2558">
        <v>300</v>
      </c>
      <c r="E2558">
        <v>2</v>
      </c>
      <c r="F2558" t="s">
        <v>56</v>
      </c>
      <c r="G2558">
        <v>239</v>
      </c>
      <c r="H2558">
        <v>1</v>
      </c>
      <c r="I2558">
        <v>330</v>
      </c>
      <c r="J2558" t="s">
        <v>37</v>
      </c>
      <c r="K2558" t="s">
        <v>4369</v>
      </c>
      <c r="L2558">
        <v>26</v>
      </c>
      <c r="M2558" t="s">
        <v>94</v>
      </c>
      <c r="N2558" t="s">
        <v>163</v>
      </c>
      <c r="O2558">
        <v>101</v>
      </c>
      <c r="P2558" t="s">
        <v>32</v>
      </c>
      <c r="S2558" t="s">
        <v>40</v>
      </c>
      <c r="T2558" t="s">
        <v>41</v>
      </c>
      <c r="U2558">
        <v>330</v>
      </c>
      <c r="Y2558" t="s">
        <v>4370</v>
      </c>
      <c r="Z2558" t="s">
        <v>4371</v>
      </c>
      <c r="AA2558">
        <v>34.060600000000001</v>
      </c>
      <c r="AB2558">
        <v>-118.2568</v>
      </c>
      <c r="AC2558">
        <f t="shared" si="39"/>
        <v>0</v>
      </c>
    </row>
    <row r="2559" spans="1:29" x14ac:dyDescent="0.35">
      <c r="A2559">
        <v>201110996</v>
      </c>
      <c r="B2559" s="1">
        <v>44013</v>
      </c>
      <c r="C2559" s="1">
        <v>44011</v>
      </c>
      <c r="D2559">
        <v>1830</v>
      </c>
      <c r="E2559">
        <v>11</v>
      </c>
      <c r="F2559" t="s">
        <v>64</v>
      </c>
      <c r="G2559">
        <v>1153</v>
      </c>
      <c r="H2559">
        <v>1</v>
      </c>
      <c r="I2559">
        <v>330</v>
      </c>
      <c r="J2559" t="s">
        <v>37</v>
      </c>
      <c r="K2559" t="s">
        <v>1600</v>
      </c>
      <c r="L2559">
        <v>37</v>
      </c>
      <c r="M2559" t="s">
        <v>94</v>
      </c>
      <c r="N2559" t="s">
        <v>95</v>
      </c>
      <c r="O2559">
        <v>101</v>
      </c>
      <c r="P2559" t="s">
        <v>32</v>
      </c>
      <c r="S2559" t="s">
        <v>40</v>
      </c>
      <c r="T2559" t="s">
        <v>41</v>
      </c>
      <c r="U2559">
        <v>330</v>
      </c>
      <c r="Y2559" t="s">
        <v>4372</v>
      </c>
      <c r="AA2559">
        <v>34.110700000000001</v>
      </c>
      <c r="AB2559">
        <v>-118.3074</v>
      </c>
      <c r="AC2559">
        <f t="shared" si="39"/>
        <v>0</v>
      </c>
    </row>
    <row r="2560" spans="1:29" x14ac:dyDescent="0.35">
      <c r="A2560">
        <v>200315009</v>
      </c>
      <c r="B2560" s="1">
        <v>43976</v>
      </c>
      <c r="C2560" s="1">
        <v>43976</v>
      </c>
      <c r="D2560">
        <v>1553</v>
      </c>
      <c r="E2560">
        <v>3</v>
      </c>
      <c r="F2560" t="s">
        <v>43</v>
      </c>
      <c r="G2560">
        <v>396</v>
      </c>
      <c r="H2560">
        <v>1</v>
      </c>
      <c r="I2560">
        <v>440</v>
      </c>
      <c r="J2560" t="s">
        <v>213</v>
      </c>
      <c r="K2560" t="s">
        <v>4373</v>
      </c>
      <c r="L2560">
        <v>22</v>
      </c>
      <c r="M2560" t="s">
        <v>94</v>
      </c>
      <c r="N2560" t="s">
        <v>95</v>
      </c>
      <c r="O2560">
        <v>501</v>
      </c>
      <c r="P2560" t="s">
        <v>164</v>
      </c>
      <c r="S2560" t="s">
        <v>40</v>
      </c>
      <c r="T2560" t="s">
        <v>41</v>
      </c>
      <c r="U2560">
        <v>440</v>
      </c>
      <c r="Y2560" t="s">
        <v>4374</v>
      </c>
      <c r="AA2560">
        <v>34.004600000000003</v>
      </c>
      <c r="AB2560">
        <v>-118.2894</v>
      </c>
      <c r="AC2560">
        <f t="shared" si="39"/>
        <v>0</v>
      </c>
    </row>
    <row r="2561" spans="1:29" x14ac:dyDescent="0.35">
      <c r="A2561">
        <v>200310484</v>
      </c>
      <c r="B2561" s="1">
        <v>43947</v>
      </c>
      <c r="C2561" s="1">
        <v>43947</v>
      </c>
      <c r="D2561">
        <v>1200</v>
      </c>
      <c r="E2561">
        <v>3</v>
      </c>
      <c r="F2561" t="s">
        <v>43</v>
      </c>
      <c r="G2561">
        <v>361</v>
      </c>
      <c r="H2561">
        <v>1</v>
      </c>
      <c r="I2561">
        <v>350</v>
      </c>
      <c r="J2561" t="s">
        <v>1591</v>
      </c>
      <c r="K2561" t="s">
        <v>4375</v>
      </c>
      <c r="L2561">
        <v>27</v>
      </c>
      <c r="M2561" t="s">
        <v>94</v>
      </c>
      <c r="N2561" t="s">
        <v>163</v>
      </c>
      <c r="O2561">
        <v>502</v>
      </c>
      <c r="P2561" t="s">
        <v>47</v>
      </c>
      <c r="Q2561">
        <v>400</v>
      </c>
      <c r="R2561" t="s">
        <v>143</v>
      </c>
      <c r="S2561" t="s">
        <v>33</v>
      </c>
      <c r="T2561" t="s">
        <v>34</v>
      </c>
      <c r="U2561">
        <v>350</v>
      </c>
      <c r="V2561">
        <v>626</v>
      </c>
      <c r="Y2561" t="s">
        <v>4376</v>
      </c>
      <c r="AA2561">
        <v>34.017099999999999</v>
      </c>
      <c r="AB2561">
        <v>-118.3531</v>
      </c>
      <c r="AC2561">
        <f t="shared" si="39"/>
        <v>1</v>
      </c>
    </row>
    <row r="2562" spans="1:29" x14ac:dyDescent="0.35">
      <c r="A2562">
        <v>200213107</v>
      </c>
      <c r="B2562" s="1">
        <v>44040</v>
      </c>
      <c r="C2562" s="1">
        <v>43976</v>
      </c>
      <c r="D2562">
        <v>900</v>
      </c>
      <c r="E2562">
        <v>2</v>
      </c>
      <c r="F2562" t="s">
        <v>56</v>
      </c>
      <c r="G2562">
        <v>236</v>
      </c>
      <c r="H2562">
        <v>1</v>
      </c>
      <c r="I2562">
        <v>440</v>
      </c>
      <c r="J2562" t="s">
        <v>213</v>
      </c>
      <c r="K2562" t="s">
        <v>4377</v>
      </c>
      <c r="L2562">
        <v>47</v>
      </c>
      <c r="M2562" t="s">
        <v>94</v>
      </c>
      <c r="N2562" t="s">
        <v>73</v>
      </c>
      <c r="O2562">
        <v>101</v>
      </c>
      <c r="P2562" t="s">
        <v>32</v>
      </c>
      <c r="S2562" t="s">
        <v>40</v>
      </c>
      <c r="T2562" t="s">
        <v>41</v>
      </c>
      <c r="U2562">
        <v>440</v>
      </c>
      <c r="Y2562" t="s">
        <v>1602</v>
      </c>
      <c r="Z2562" t="s">
        <v>4378</v>
      </c>
      <c r="AA2562">
        <v>34.066400000000002</v>
      </c>
      <c r="AB2562">
        <v>-118.2698</v>
      </c>
      <c r="AC2562">
        <f t="shared" si="39"/>
        <v>0</v>
      </c>
    </row>
    <row r="2563" spans="1:29" x14ac:dyDescent="0.35">
      <c r="A2563">
        <v>200320168</v>
      </c>
      <c r="B2563" s="1">
        <v>44145</v>
      </c>
      <c r="C2563" s="1">
        <v>44144</v>
      </c>
      <c r="D2563">
        <v>1600</v>
      </c>
      <c r="E2563">
        <v>3</v>
      </c>
      <c r="F2563" t="s">
        <v>43</v>
      </c>
      <c r="G2563">
        <v>311</v>
      </c>
      <c r="H2563">
        <v>1</v>
      </c>
      <c r="I2563">
        <v>510</v>
      </c>
      <c r="J2563" t="s">
        <v>29</v>
      </c>
      <c r="L2563">
        <v>0</v>
      </c>
      <c r="O2563">
        <v>101</v>
      </c>
      <c r="P2563" t="s">
        <v>32</v>
      </c>
      <c r="S2563" t="s">
        <v>40</v>
      </c>
      <c r="T2563" t="s">
        <v>41</v>
      </c>
      <c r="U2563">
        <v>510</v>
      </c>
      <c r="Y2563" t="s">
        <v>4379</v>
      </c>
      <c r="AA2563">
        <v>34.027000000000001</v>
      </c>
      <c r="AB2563">
        <v>-118.3669</v>
      </c>
      <c r="AC2563">
        <f t="shared" ref="AC2563:AC2626" si="40">IF(OR((S:S)="CC", S:S="AA",S:S="JA"), 1, 0)</f>
        <v>0</v>
      </c>
    </row>
    <row r="2564" spans="1:29" x14ac:dyDescent="0.35">
      <c r="A2564">
        <v>200608312</v>
      </c>
      <c r="B2564" s="1">
        <v>43914</v>
      </c>
      <c r="C2564" s="1">
        <v>43913</v>
      </c>
      <c r="D2564">
        <v>425</v>
      </c>
      <c r="E2564">
        <v>6</v>
      </c>
      <c r="F2564" t="s">
        <v>91</v>
      </c>
      <c r="G2564">
        <v>644</v>
      </c>
      <c r="H2564">
        <v>1</v>
      </c>
      <c r="I2564">
        <v>420</v>
      </c>
      <c r="J2564" t="s">
        <v>352</v>
      </c>
      <c r="K2564" t="s">
        <v>710</v>
      </c>
      <c r="L2564">
        <v>23</v>
      </c>
      <c r="M2564" t="s">
        <v>94</v>
      </c>
      <c r="N2564" t="s">
        <v>95</v>
      </c>
      <c r="O2564">
        <v>123</v>
      </c>
      <c r="P2564" t="s">
        <v>290</v>
      </c>
      <c r="S2564" t="s">
        <v>40</v>
      </c>
      <c r="T2564" t="s">
        <v>41</v>
      </c>
      <c r="U2564">
        <v>420</v>
      </c>
      <c r="Y2564" t="s">
        <v>4380</v>
      </c>
      <c r="AA2564">
        <v>34.0944</v>
      </c>
      <c r="AB2564">
        <v>-118.3539</v>
      </c>
      <c r="AC2564">
        <f t="shared" si="40"/>
        <v>0</v>
      </c>
    </row>
    <row r="2565" spans="1:29" x14ac:dyDescent="0.35">
      <c r="A2565">
        <v>200513784</v>
      </c>
      <c r="B2565" s="1">
        <v>44079</v>
      </c>
      <c r="C2565" s="1">
        <v>44079</v>
      </c>
      <c r="D2565">
        <v>1850</v>
      </c>
      <c r="E2565">
        <v>5</v>
      </c>
      <c r="F2565" t="s">
        <v>98</v>
      </c>
      <c r="G2565">
        <v>566</v>
      </c>
      <c r="H2565">
        <v>2</v>
      </c>
      <c r="I2565">
        <v>626</v>
      </c>
      <c r="J2565" t="s">
        <v>141</v>
      </c>
      <c r="K2565" t="s">
        <v>4381</v>
      </c>
      <c r="L2565">
        <v>26</v>
      </c>
      <c r="M2565" t="s">
        <v>94</v>
      </c>
      <c r="N2565" t="s">
        <v>163</v>
      </c>
      <c r="O2565">
        <v>101</v>
      </c>
      <c r="P2565" t="s">
        <v>32</v>
      </c>
      <c r="Q2565">
        <v>400</v>
      </c>
      <c r="R2565" t="s">
        <v>143</v>
      </c>
      <c r="S2565" t="s">
        <v>33</v>
      </c>
      <c r="T2565" t="s">
        <v>34</v>
      </c>
      <c r="U2565">
        <v>626</v>
      </c>
      <c r="Y2565" t="s">
        <v>1020</v>
      </c>
      <c r="Z2565" t="s">
        <v>4382</v>
      </c>
      <c r="AA2565">
        <v>33.734200000000001</v>
      </c>
      <c r="AB2565">
        <v>-118.28360000000001</v>
      </c>
      <c r="AC2565">
        <f t="shared" si="40"/>
        <v>1</v>
      </c>
    </row>
    <row r="2566" spans="1:29" x14ac:dyDescent="0.35">
      <c r="A2566">
        <v>200513242</v>
      </c>
      <c r="B2566" s="1">
        <v>44064</v>
      </c>
      <c r="C2566" s="1">
        <v>44064</v>
      </c>
      <c r="D2566">
        <v>1825</v>
      </c>
      <c r="E2566">
        <v>5</v>
      </c>
      <c r="F2566" t="s">
        <v>98</v>
      </c>
      <c r="G2566">
        <v>504</v>
      </c>
      <c r="H2566">
        <v>1</v>
      </c>
      <c r="I2566">
        <v>442</v>
      </c>
      <c r="J2566" t="s">
        <v>179</v>
      </c>
      <c r="K2566" t="s">
        <v>4383</v>
      </c>
      <c r="L2566">
        <v>0</v>
      </c>
      <c r="M2566" t="s">
        <v>46</v>
      </c>
      <c r="N2566" t="s">
        <v>46</v>
      </c>
      <c r="O2566">
        <v>404</v>
      </c>
      <c r="P2566" t="s">
        <v>1637</v>
      </c>
      <c r="S2566" t="s">
        <v>40</v>
      </c>
      <c r="T2566" t="s">
        <v>41</v>
      </c>
      <c r="U2566">
        <v>442</v>
      </c>
      <c r="Y2566" t="s">
        <v>4384</v>
      </c>
      <c r="AA2566">
        <v>33.853499999999997</v>
      </c>
      <c r="AB2566">
        <v>-118.2992</v>
      </c>
      <c r="AC2566">
        <f t="shared" si="40"/>
        <v>0</v>
      </c>
    </row>
    <row r="2567" spans="1:29" x14ac:dyDescent="0.35">
      <c r="A2567">
        <v>201214997</v>
      </c>
      <c r="B2567" s="1">
        <v>44001</v>
      </c>
      <c r="C2567" s="1">
        <v>43994</v>
      </c>
      <c r="D2567">
        <v>1330</v>
      </c>
      <c r="E2567">
        <v>12</v>
      </c>
      <c r="F2567" t="s">
        <v>68</v>
      </c>
      <c r="G2567">
        <v>1243</v>
      </c>
      <c r="H2567">
        <v>1</v>
      </c>
      <c r="I2567">
        <v>310</v>
      </c>
      <c r="J2567" t="s">
        <v>71</v>
      </c>
      <c r="K2567" t="s">
        <v>4385</v>
      </c>
      <c r="L2567">
        <v>72</v>
      </c>
      <c r="M2567" t="s">
        <v>94</v>
      </c>
      <c r="N2567" t="s">
        <v>163</v>
      </c>
      <c r="O2567">
        <v>501</v>
      </c>
      <c r="P2567" t="s">
        <v>164</v>
      </c>
      <c r="S2567" t="s">
        <v>40</v>
      </c>
      <c r="T2567" t="s">
        <v>41</v>
      </c>
      <c r="U2567">
        <v>310</v>
      </c>
      <c r="Y2567" t="s">
        <v>4386</v>
      </c>
      <c r="AA2567">
        <v>33.981400000000001</v>
      </c>
      <c r="AB2567">
        <v>-118.30459999999999</v>
      </c>
      <c r="AC2567">
        <f t="shared" si="40"/>
        <v>0</v>
      </c>
    </row>
    <row r="2568" spans="1:29" x14ac:dyDescent="0.35">
      <c r="A2568">
        <v>200317381</v>
      </c>
      <c r="B2568" s="1">
        <v>44090</v>
      </c>
      <c r="C2568" s="1">
        <v>44085</v>
      </c>
      <c r="D2568">
        <v>1900</v>
      </c>
      <c r="E2568">
        <v>3</v>
      </c>
      <c r="F2568" t="s">
        <v>43</v>
      </c>
      <c r="G2568">
        <v>307</v>
      </c>
      <c r="H2568">
        <v>1</v>
      </c>
      <c r="I2568">
        <v>510</v>
      </c>
      <c r="J2568" t="s">
        <v>29</v>
      </c>
      <c r="L2568">
        <v>0</v>
      </c>
      <c r="O2568">
        <v>101</v>
      </c>
      <c r="P2568" t="s">
        <v>32</v>
      </c>
      <c r="S2568" t="s">
        <v>40</v>
      </c>
      <c r="T2568" t="s">
        <v>41</v>
      </c>
      <c r="U2568">
        <v>510</v>
      </c>
      <c r="Y2568" t="s">
        <v>1931</v>
      </c>
      <c r="Z2568" t="s">
        <v>4387</v>
      </c>
      <c r="AA2568">
        <v>34.032600000000002</v>
      </c>
      <c r="AB2568">
        <v>-118.33629999999999</v>
      </c>
      <c r="AC2568">
        <f t="shared" si="40"/>
        <v>0</v>
      </c>
    </row>
    <row r="2569" spans="1:29" x14ac:dyDescent="0.35">
      <c r="A2569">
        <v>200604889</v>
      </c>
      <c r="B2569" s="1">
        <v>43847</v>
      </c>
      <c r="C2569" s="1">
        <v>43846</v>
      </c>
      <c r="D2569">
        <v>2100</v>
      </c>
      <c r="E2569">
        <v>6</v>
      </c>
      <c r="F2569" t="s">
        <v>91</v>
      </c>
      <c r="G2569">
        <v>669</v>
      </c>
      <c r="H2569">
        <v>1</v>
      </c>
      <c r="I2569">
        <v>121</v>
      </c>
      <c r="J2569" t="s">
        <v>227</v>
      </c>
      <c r="K2569" t="s">
        <v>4388</v>
      </c>
      <c r="L2569">
        <v>23</v>
      </c>
      <c r="M2569" t="s">
        <v>94</v>
      </c>
      <c r="N2569" t="s">
        <v>95</v>
      </c>
      <c r="O2569">
        <v>103</v>
      </c>
      <c r="P2569" t="s">
        <v>146</v>
      </c>
      <c r="Q2569">
        <v>500</v>
      </c>
      <c r="R2569" t="s">
        <v>184</v>
      </c>
      <c r="S2569" t="s">
        <v>84</v>
      </c>
      <c r="T2569" t="s">
        <v>85</v>
      </c>
      <c r="U2569">
        <v>121</v>
      </c>
      <c r="V2569">
        <v>998</v>
      </c>
      <c r="Y2569" t="s">
        <v>4389</v>
      </c>
      <c r="Z2569" t="s">
        <v>4390</v>
      </c>
      <c r="AA2569">
        <v>34.090800000000002</v>
      </c>
      <c r="AB2569">
        <v>-118.306</v>
      </c>
      <c r="AC2569">
        <f t="shared" si="40"/>
        <v>0</v>
      </c>
    </row>
    <row r="2570" spans="1:29" x14ac:dyDescent="0.35">
      <c r="A2570">
        <v>200516021</v>
      </c>
      <c r="B2570" s="1">
        <v>44135</v>
      </c>
      <c r="C2570" s="1">
        <v>44134</v>
      </c>
      <c r="D2570">
        <v>2300</v>
      </c>
      <c r="E2570">
        <v>5</v>
      </c>
      <c r="F2570" t="s">
        <v>98</v>
      </c>
      <c r="G2570">
        <v>532</v>
      </c>
      <c r="H2570">
        <v>1</v>
      </c>
      <c r="I2570">
        <v>510</v>
      </c>
      <c r="J2570" t="s">
        <v>29</v>
      </c>
      <c r="L2570">
        <v>0</v>
      </c>
      <c r="O2570">
        <v>101</v>
      </c>
      <c r="P2570" t="s">
        <v>32</v>
      </c>
      <c r="S2570" t="s">
        <v>40</v>
      </c>
      <c r="T2570" t="s">
        <v>41</v>
      </c>
      <c r="U2570">
        <v>510</v>
      </c>
      <c r="Y2570" t="s">
        <v>4391</v>
      </c>
      <c r="AA2570">
        <v>33.7866</v>
      </c>
      <c r="AB2570">
        <v>-118.2717</v>
      </c>
      <c r="AC2570">
        <f t="shared" si="40"/>
        <v>0</v>
      </c>
    </row>
    <row r="2571" spans="1:29" x14ac:dyDescent="0.35">
      <c r="A2571">
        <v>201227383</v>
      </c>
      <c r="B2571" s="1">
        <v>44195</v>
      </c>
      <c r="C2571" s="1">
        <v>44117</v>
      </c>
      <c r="D2571">
        <v>1200</v>
      </c>
      <c r="E2571">
        <v>12</v>
      </c>
      <c r="F2571" t="s">
        <v>68</v>
      </c>
      <c r="G2571">
        <v>1255</v>
      </c>
      <c r="H2571">
        <v>2</v>
      </c>
      <c r="I2571">
        <v>662</v>
      </c>
      <c r="J2571" t="s">
        <v>191</v>
      </c>
      <c r="K2571" t="s">
        <v>4392</v>
      </c>
      <c r="L2571">
        <v>33</v>
      </c>
      <c r="M2571" t="s">
        <v>94</v>
      </c>
      <c r="N2571" t="s">
        <v>163</v>
      </c>
      <c r="O2571">
        <v>502</v>
      </c>
      <c r="P2571" t="s">
        <v>47</v>
      </c>
      <c r="S2571" t="s">
        <v>40</v>
      </c>
      <c r="T2571" t="s">
        <v>41</v>
      </c>
      <c r="U2571">
        <v>662</v>
      </c>
      <c r="Y2571" t="s">
        <v>4393</v>
      </c>
      <c r="AA2571">
        <v>33.973599999999998</v>
      </c>
      <c r="AB2571">
        <v>-118.29810000000001</v>
      </c>
      <c r="AC2571">
        <f t="shared" si="40"/>
        <v>0</v>
      </c>
    </row>
    <row r="2572" spans="1:29" x14ac:dyDescent="0.35">
      <c r="A2572">
        <v>201000615</v>
      </c>
      <c r="B2572" s="1">
        <v>43911</v>
      </c>
      <c r="C2572" s="1">
        <v>43911</v>
      </c>
      <c r="D2572">
        <v>15</v>
      </c>
      <c r="E2572">
        <v>10</v>
      </c>
      <c r="F2572" t="s">
        <v>103</v>
      </c>
      <c r="G2572">
        <v>1007</v>
      </c>
      <c r="H2572">
        <v>1</v>
      </c>
      <c r="I2572">
        <v>236</v>
      </c>
      <c r="J2572" t="s">
        <v>692</v>
      </c>
      <c r="K2572" t="s">
        <v>4394</v>
      </c>
      <c r="L2572">
        <v>45</v>
      </c>
      <c r="M2572" t="s">
        <v>94</v>
      </c>
      <c r="N2572" t="s">
        <v>173</v>
      </c>
      <c r="O2572">
        <v>501</v>
      </c>
      <c r="P2572" t="s">
        <v>164</v>
      </c>
      <c r="Q2572">
        <v>114</v>
      </c>
      <c r="R2572" t="s">
        <v>773</v>
      </c>
      <c r="S2572" t="s">
        <v>33</v>
      </c>
      <c r="T2572" t="s">
        <v>34</v>
      </c>
      <c r="U2572">
        <v>236</v>
      </c>
      <c r="V2572">
        <v>998</v>
      </c>
      <c r="Y2572" t="s">
        <v>4395</v>
      </c>
      <c r="AA2572">
        <v>34.220199999999998</v>
      </c>
      <c r="AB2572">
        <v>-118.503</v>
      </c>
      <c r="AC2572">
        <f t="shared" si="40"/>
        <v>1</v>
      </c>
    </row>
    <row r="2573" spans="1:29" x14ac:dyDescent="0.35">
      <c r="A2573">
        <v>200412766</v>
      </c>
      <c r="B2573" s="1">
        <v>44088</v>
      </c>
      <c r="C2573" s="1">
        <v>44088</v>
      </c>
      <c r="D2573">
        <v>1840</v>
      </c>
      <c r="E2573">
        <v>4</v>
      </c>
      <c r="F2573" t="s">
        <v>54</v>
      </c>
      <c r="G2573">
        <v>488</v>
      </c>
      <c r="H2573">
        <v>1</v>
      </c>
      <c r="I2573">
        <v>230</v>
      </c>
      <c r="J2573" t="s">
        <v>161</v>
      </c>
      <c r="K2573" t="s">
        <v>4396</v>
      </c>
      <c r="L2573">
        <v>45</v>
      </c>
      <c r="M2573" t="s">
        <v>30</v>
      </c>
      <c r="N2573" t="s">
        <v>95</v>
      </c>
      <c r="O2573">
        <v>102</v>
      </c>
      <c r="P2573" t="s">
        <v>186</v>
      </c>
      <c r="Q2573">
        <v>109</v>
      </c>
      <c r="R2573" t="s">
        <v>265</v>
      </c>
      <c r="S2573" t="s">
        <v>33</v>
      </c>
      <c r="T2573" t="s">
        <v>34</v>
      </c>
      <c r="U2573">
        <v>230</v>
      </c>
      <c r="Y2573" t="s">
        <v>372</v>
      </c>
      <c r="Z2573" t="s">
        <v>4397</v>
      </c>
      <c r="AA2573">
        <v>34.024799999999999</v>
      </c>
      <c r="AB2573">
        <v>-118.2054</v>
      </c>
      <c r="AC2573">
        <f t="shared" si="40"/>
        <v>1</v>
      </c>
    </row>
    <row r="2574" spans="1:29" x14ac:dyDescent="0.35">
      <c r="A2574">
        <v>200906823</v>
      </c>
      <c r="B2574" s="1">
        <v>43892</v>
      </c>
      <c r="C2574" s="1">
        <v>43892</v>
      </c>
      <c r="D2574">
        <v>1330</v>
      </c>
      <c r="E2574">
        <v>9</v>
      </c>
      <c r="F2574" t="s">
        <v>49</v>
      </c>
      <c r="G2574">
        <v>941</v>
      </c>
      <c r="H2574">
        <v>1</v>
      </c>
      <c r="I2574">
        <v>230</v>
      </c>
      <c r="J2574" t="s">
        <v>161</v>
      </c>
      <c r="K2574" t="s">
        <v>4398</v>
      </c>
      <c r="L2574">
        <v>30</v>
      </c>
      <c r="M2574" t="s">
        <v>94</v>
      </c>
      <c r="N2574" t="s">
        <v>31</v>
      </c>
      <c r="O2574">
        <v>403</v>
      </c>
      <c r="P2574" t="s">
        <v>337</v>
      </c>
      <c r="Q2574">
        <v>212</v>
      </c>
      <c r="R2574" t="s">
        <v>1167</v>
      </c>
      <c r="S2574" t="s">
        <v>33</v>
      </c>
      <c r="T2574" t="s">
        <v>34</v>
      </c>
      <c r="U2574">
        <v>230</v>
      </c>
      <c r="Y2574" t="s">
        <v>3606</v>
      </c>
      <c r="Z2574" t="s">
        <v>1617</v>
      </c>
      <c r="AA2574">
        <v>34.1721</v>
      </c>
      <c r="AB2574">
        <v>-118.4509</v>
      </c>
      <c r="AC2574">
        <f t="shared" si="40"/>
        <v>1</v>
      </c>
    </row>
    <row r="2575" spans="1:29" x14ac:dyDescent="0.35">
      <c r="A2575">
        <v>200218734</v>
      </c>
      <c r="B2575" s="1">
        <v>44182</v>
      </c>
      <c r="C2575" s="1">
        <v>44182</v>
      </c>
      <c r="D2575">
        <v>1400</v>
      </c>
      <c r="E2575">
        <v>2</v>
      </c>
      <c r="F2575" t="s">
        <v>56</v>
      </c>
      <c r="G2575">
        <v>299</v>
      </c>
      <c r="H2575">
        <v>2</v>
      </c>
      <c r="I2575">
        <v>740</v>
      </c>
      <c r="J2575" t="s">
        <v>224</v>
      </c>
      <c r="K2575" t="s">
        <v>4399</v>
      </c>
      <c r="L2575">
        <v>56</v>
      </c>
      <c r="M2575" t="s">
        <v>30</v>
      </c>
      <c r="N2575" t="s">
        <v>95</v>
      </c>
      <c r="O2575">
        <v>122</v>
      </c>
      <c r="P2575" t="s">
        <v>275</v>
      </c>
      <c r="S2575" t="s">
        <v>40</v>
      </c>
      <c r="T2575" t="s">
        <v>41</v>
      </c>
      <c r="U2575">
        <v>740</v>
      </c>
      <c r="Y2575" t="s">
        <v>4400</v>
      </c>
      <c r="AA2575">
        <v>34.0398</v>
      </c>
      <c r="AB2575">
        <v>-118.27800000000001</v>
      </c>
      <c r="AC2575">
        <f t="shared" si="40"/>
        <v>0</v>
      </c>
    </row>
    <row r="2576" spans="1:29" x14ac:dyDescent="0.35">
      <c r="A2576">
        <v>200806023</v>
      </c>
      <c r="B2576" s="1">
        <v>43875</v>
      </c>
      <c r="C2576" s="1">
        <v>43832</v>
      </c>
      <c r="D2576">
        <v>800</v>
      </c>
      <c r="E2576">
        <v>8</v>
      </c>
      <c r="F2576" t="s">
        <v>109</v>
      </c>
      <c r="G2576">
        <v>854</v>
      </c>
      <c r="H2576">
        <v>2</v>
      </c>
      <c r="I2576">
        <v>956</v>
      </c>
      <c r="J2576" t="s">
        <v>328</v>
      </c>
      <c r="K2576" t="s">
        <v>3490</v>
      </c>
      <c r="L2576">
        <v>38</v>
      </c>
      <c r="M2576" t="s">
        <v>30</v>
      </c>
      <c r="N2576" t="s">
        <v>73</v>
      </c>
      <c r="O2576">
        <v>702</v>
      </c>
      <c r="P2576" t="s">
        <v>552</v>
      </c>
      <c r="S2576" t="s">
        <v>40</v>
      </c>
      <c r="T2576" t="s">
        <v>41</v>
      </c>
      <c r="U2576">
        <v>956</v>
      </c>
      <c r="Y2576" t="s">
        <v>903</v>
      </c>
      <c r="AA2576">
        <v>34.047699999999999</v>
      </c>
      <c r="AB2576">
        <v>-118.4443</v>
      </c>
      <c r="AC2576">
        <f t="shared" si="40"/>
        <v>0</v>
      </c>
    </row>
    <row r="2577" spans="1:29" x14ac:dyDescent="0.35">
      <c r="A2577">
        <v>200509559</v>
      </c>
      <c r="B2577" s="1">
        <v>43968</v>
      </c>
      <c r="C2577" s="1">
        <v>43967</v>
      </c>
      <c r="D2577">
        <v>1500</v>
      </c>
      <c r="E2577">
        <v>5</v>
      </c>
      <c r="F2577" t="s">
        <v>98</v>
      </c>
      <c r="G2577">
        <v>566</v>
      </c>
      <c r="H2577">
        <v>1</v>
      </c>
      <c r="I2577">
        <v>331</v>
      </c>
      <c r="J2577" t="s">
        <v>233</v>
      </c>
      <c r="K2577" t="s">
        <v>1570</v>
      </c>
      <c r="L2577">
        <v>0</v>
      </c>
      <c r="M2577" t="s">
        <v>46</v>
      </c>
      <c r="N2577" t="s">
        <v>46</v>
      </c>
      <c r="O2577">
        <v>101</v>
      </c>
      <c r="P2577" t="s">
        <v>32</v>
      </c>
      <c r="S2577" t="s">
        <v>40</v>
      </c>
      <c r="T2577" t="s">
        <v>41</v>
      </c>
      <c r="U2577">
        <v>331</v>
      </c>
      <c r="Y2577" t="s">
        <v>4401</v>
      </c>
      <c r="AA2577">
        <v>33.734699999999997</v>
      </c>
      <c r="AB2577">
        <v>-118.2842</v>
      </c>
      <c r="AC2577">
        <f t="shared" si="40"/>
        <v>0</v>
      </c>
    </row>
    <row r="2578" spans="1:29" x14ac:dyDescent="0.35">
      <c r="A2578">
        <v>200415858</v>
      </c>
      <c r="B2578" s="1">
        <v>44176</v>
      </c>
      <c r="C2578" s="1">
        <v>44176</v>
      </c>
      <c r="D2578">
        <v>2230</v>
      </c>
      <c r="E2578">
        <v>4</v>
      </c>
      <c r="F2578" t="s">
        <v>54</v>
      </c>
      <c r="G2578">
        <v>416</v>
      </c>
      <c r="H2578">
        <v>1</v>
      </c>
      <c r="I2578">
        <v>251</v>
      </c>
      <c r="J2578" t="s">
        <v>1253</v>
      </c>
      <c r="K2578" t="s">
        <v>4402</v>
      </c>
      <c r="L2578">
        <v>38</v>
      </c>
      <c r="M2578" t="s">
        <v>30</v>
      </c>
      <c r="N2578" t="s">
        <v>95</v>
      </c>
      <c r="O2578">
        <v>502</v>
      </c>
      <c r="P2578" t="s">
        <v>47</v>
      </c>
      <c r="Q2578">
        <v>109</v>
      </c>
      <c r="R2578" t="s">
        <v>265</v>
      </c>
      <c r="S2578" t="s">
        <v>40</v>
      </c>
      <c r="T2578" t="s">
        <v>41</v>
      </c>
      <c r="U2578">
        <v>251</v>
      </c>
      <c r="V2578">
        <v>998</v>
      </c>
      <c r="Y2578" t="s">
        <v>4403</v>
      </c>
      <c r="AA2578">
        <v>34.079599999999999</v>
      </c>
      <c r="AB2578">
        <v>-118.2029</v>
      </c>
      <c r="AC2578">
        <f t="shared" si="40"/>
        <v>0</v>
      </c>
    </row>
    <row r="2579" spans="1:29" x14ac:dyDescent="0.35">
      <c r="A2579">
        <v>200700849</v>
      </c>
      <c r="B2579" s="1">
        <v>44167</v>
      </c>
      <c r="C2579" s="1">
        <v>44166</v>
      </c>
      <c r="D2579">
        <v>1510</v>
      </c>
      <c r="E2579">
        <v>7</v>
      </c>
      <c r="F2579" t="s">
        <v>28</v>
      </c>
      <c r="G2579">
        <v>722</v>
      </c>
      <c r="H2579">
        <v>1</v>
      </c>
      <c r="I2579">
        <v>230</v>
      </c>
      <c r="J2579" t="s">
        <v>161</v>
      </c>
      <c r="K2579" t="s">
        <v>4404</v>
      </c>
      <c r="L2579">
        <v>37</v>
      </c>
      <c r="M2579" t="s">
        <v>30</v>
      </c>
      <c r="N2579" t="s">
        <v>73</v>
      </c>
      <c r="O2579">
        <v>103</v>
      </c>
      <c r="P2579" t="s">
        <v>146</v>
      </c>
      <c r="Q2579">
        <v>302</v>
      </c>
      <c r="R2579" t="s">
        <v>1369</v>
      </c>
      <c r="S2579" t="s">
        <v>33</v>
      </c>
      <c r="T2579" t="s">
        <v>34</v>
      </c>
      <c r="U2579">
        <v>230</v>
      </c>
      <c r="V2579">
        <v>998</v>
      </c>
      <c r="Y2579" t="s">
        <v>4405</v>
      </c>
      <c r="AA2579">
        <v>34.073</v>
      </c>
      <c r="AB2579">
        <v>-118.3732</v>
      </c>
      <c r="AC2579">
        <f t="shared" si="40"/>
        <v>1</v>
      </c>
    </row>
    <row r="2580" spans="1:29" x14ac:dyDescent="0.35">
      <c r="A2580">
        <v>200515220</v>
      </c>
      <c r="B2580" s="1">
        <v>44117</v>
      </c>
      <c r="C2580" s="1">
        <v>44117</v>
      </c>
      <c r="D2580">
        <v>2300</v>
      </c>
      <c r="E2580">
        <v>5</v>
      </c>
      <c r="F2580" t="s">
        <v>98</v>
      </c>
      <c r="G2580">
        <v>558</v>
      </c>
      <c r="H2580">
        <v>1</v>
      </c>
      <c r="I2580">
        <v>230</v>
      </c>
      <c r="J2580" t="s">
        <v>161</v>
      </c>
      <c r="K2580" t="s">
        <v>4406</v>
      </c>
      <c r="L2580">
        <v>16</v>
      </c>
      <c r="M2580" t="s">
        <v>30</v>
      </c>
      <c r="N2580" t="s">
        <v>95</v>
      </c>
      <c r="O2580">
        <v>101</v>
      </c>
      <c r="P2580" t="s">
        <v>32</v>
      </c>
      <c r="Q2580">
        <v>102</v>
      </c>
      <c r="R2580" t="s">
        <v>219</v>
      </c>
      <c r="S2580" t="s">
        <v>40</v>
      </c>
      <c r="T2580" t="s">
        <v>41</v>
      </c>
      <c r="U2580">
        <v>230</v>
      </c>
      <c r="V2580">
        <v>998</v>
      </c>
      <c r="Y2580" t="s">
        <v>4407</v>
      </c>
      <c r="AA2580">
        <v>33.746000000000002</v>
      </c>
      <c r="AB2580">
        <v>-118.28570000000001</v>
      </c>
      <c r="AC2580">
        <f t="shared" si="40"/>
        <v>0</v>
      </c>
    </row>
    <row r="2581" spans="1:29" x14ac:dyDescent="0.35">
      <c r="A2581">
        <v>201225273</v>
      </c>
      <c r="B2581" s="1">
        <v>44162</v>
      </c>
      <c r="C2581" s="1">
        <v>44160</v>
      </c>
      <c r="D2581">
        <v>2200</v>
      </c>
      <c r="E2581">
        <v>12</v>
      </c>
      <c r="F2581" t="s">
        <v>68</v>
      </c>
      <c r="G2581">
        <v>1266</v>
      </c>
      <c r="H2581">
        <v>1</v>
      </c>
      <c r="I2581">
        <v>510</v>
      </c>
      <c r="J2581" t="s">
        <v>29</v>
      </c>
      <c r="L2581">
        <v>0</v>
      </c>
      <c r="O2581">
        <v>101</v>
      </c>
      <c r="P2581" t="s">
        <v>32</v>
      </c>
      <c r="S2581" t="s">
        <v>40</v>
      </c>
      <c r="T2581" t="s">
        <v>41</v>
      </c>
      <c r="U2581">
        <v>510</v>
      </c>
      <c r="Y2581" t="s">
        <v>3284</v>
      </c>
      <c r="AA2581">
        <v>33.966099999999997</v>
      </c>
      <c r="AB2581">
        <v>-118.28489999999999</v>
      </c>
      <c r="AC2581">
        <f t="shared" si="40"/>
        <v>0</v>
      </c>
    </row>
    <row r="2582" spans="1:29" x14ac:dyDescent="0.35">
      <c r="A2582">
        <v>200709681</v>
      </c>
      <c r="B2582" s="1">
        <v>43977</v>
      </c>
      <c r="C2582" s="1">
        <v>43977</v>
      </c>
      <c r="D2582">
        <v>2010</v>
      </c>
      <c r="E2582">
        <v>7</v>
      </c>
      <c r="F2582" t="s">
        <v>28</v>
      </c>
      <c r="G2582">
        <v>773</v>
      </c>
      <c r="H2582">
        <v>2</v>
      </c>
      <c r="I2582">
        <v>740</v>
      </c>
      <c r="J2582" t="s">
        <v>224</v>
      </c>
      <c r="K2582" t="s">
        <v>4408</v>
      </c>
      <c r="L2582">
        <v>23</v>
      </c>
      <c r="M2582" t="s">
        <v>30</v>
      </c>
      <c r="N2582" t="s">
        <v>31</v>
      </c>
      <c r="O2582">
        <v>501</v>
      </c>
      <c r="P2582" t="s">
        <v>164</v>
      </c>
      <c r="S2582" t="s">
        <v>40</v>
      </c>
      <c r="T2582" t="s">
        <v>41</v>
      </c>
      <c r="U2582">
        <v>740</v>
      </c>
      <c r="V2582">
        <v>998</v>
      </c>
      <c r="Y2582" t="s">
        <v>4409</v>
      </c>
      <c r="AA2582">
        <v>34.040199999999999</v>
      </c>
      <c r="AB2582">
        <v>-118.3644</v>
      </c>
      <c r="AC2582">
        <f t="shared" si="40"/>
        <v>0</v>
      </c>
    </row>
    <row r="2583" spans="1:29" x14ac:dyDescent="0.35">
      <c r="A2583">
        <v>201005117</v>
      </c>
      <c r="B2583" s="1">
        <v>43857</v>
      </c>
      <c r="C2583" s="1">
        <v>43857</v>
      </c>
      <c r="D2583">
        <v>2010</v>
      </c>
      <c r="E2583">
        <v>10</v>
      </c>
      <c r="F2583" t="s">
        <v>103</v>
      </c>
      <c r="G2583">
        <v>1025</v>
      </c>
      <c r="H2583">
        <v>1</v>
      </c>
      <c r="I2583">
        <v>230</v>
      </c>
      <c r="J2583" t="s">
        <v>161</v>
      </c>
      <c r="K2583" t="s">
        <v>4410</v>
      </c>
      <c r="L2583">
        <v>34</v>
      </c>
      <c r="M2583" t="s">
        <v>30</v>
      </c>
      <c r="N2583" t="s">
        <v>95</v>
      </c>
      <c r="O2583">
        <v>108</v>
      </c>
      <c r="P2583" t="s">
        <v>105</v>
      </c>
      <c r="Q2583">
        <v>500</v>
      </c>
      <c r="R2583" t="s">
        <v>184</v>
      </c>
      <c r="S2583" t="s">
        <v>40</v>
      </c>
      <c r="T2583" t="s">
        <v>41</v>
      </c>
      <c r="U2583">
        <v>230</v>
      </c>
      <c r="Y2583" t="s">
        <v>930</v>
      </c>
      <c r="Z2583" t="s">
        <v>4411</v>
      </c>
      <c r="AA2583">
        <v>34.2012</v>
      </c>
      <c r="AB2583">
        <v>-118.5348</v>
      </c>
      <c r="AC2583">
        <f t="shared" si="40"/>
        <v>0</v>
      </c>
    </row>
    <row r="2584" spans="1:29" x14ac:dyDescent="0.35">
      <c r="A2584">
        <v>200811785</v>
      </c>
      <c r="B2584" s="1">
        <v>44024</v>
      </c>
      <c r="C2584" s="1">
        <v>44019</v>
      </c>
      <c r="D2584">
        <v>830</v>
      </c>
      <c r="E2584">
        <v>8</v>
      </c>
      <c r="F2584" t="s">
        <v>109</v>
      </c>
      <c r="G2584">
        <v>841</v>
      </c>
      <c r="H2584">
        <v>1</v>
      </c>
      <c r="I2584">
        <v>310</v>
      </c>
      <c r="J2584" t="s">
        <v>71</v>
      </c>
      <c r="K2584" t="s">
        <v>761</v>
      </c>
      <c r="L2584">
        <v>49</v>
      </c>
      <c r="M2584" t="s">
        <v>94</v>
      </c>
      <c r="N2584" t="s">
        <v>73</v>
      </c>
      <c r="O2584">
        <v>502</v>
      </c>
      <c r="P2584" t="s">
        <v>47</v>
      </c>
      <c r="S2584" t="s">
        <v>40</v>
      </c>
      <c r="T2584" t="s">
        <v>41</v>
      </c>
      <c r="U2584">
        <v>310</v>
      </c>
      <c r="Y2584" t="s">
        <v>1961</v>
      </c>
      <c r="AA2584">
        <v>34.0398</v>
      </c>
      <c r="AB2584">
        <v>-118.46729999999999</v>
      </c>
      <c r="AC2584">
        <f t="shared" si="40"/>
        <v>0</v>
      </c>
    </row>
    <row r="2585" spans="1:29" x14ac:dyDescent="0.35">
      <c r="A2585">
        <v>200606735</v>
      </c>
      <c r="B2585" s="1">
        <v>43884</v>
      </c>
      <c r="C2585" s="1">
        <v>43883</v>
      </c>
      <c r="D2585">
        <v>1320</v>
      </c>
      <c r="E2585">
        <v>6</v>
      </c>
      <c r="F2585" t="s">
        <v>91</v>
      </c>
      <c r="G2585">
        <v>668</v>
      </c>
      <c r="H2585">
        <v>2</v>
      </c>
      <c r="I2585">
        <v>740</v>
      </c>
      <c r="J2585" t="s">
        <v>224</v>
      </c>
      <c r="K2585" t="s">
        <v>2383</v>
      </c>
      <c r="L2585">
        <v>60</v>
      </c>
      <c r="M2585" t="s">
        <v>30</v>
      </c>
      <c r="N2585" t="s">
        <v>95</v>
      </c>
      <c r="O2585">
        <v>122</v>
      </c>
      <c r="P2585" t="s">
        <v>275</v>
      </c>
      <c r="S2585" t="s">
        <v>40</v>
      </c>
      <c r="T2585" t="s">
        <v>41</v>
      </c>
      <c r="U2585">
        <v>740</v>
      </c>
      <c r="Y2585" t="s">
        <v>892</v>
      </c>
      <c r="AA2585">
        <v>34.098100000000002</v>
      </c>
      <c r="AB2585">
        <v>-118.3113</v>
      </c>
      <c r="AC2585">
        <f t="shared" si="40"/>
        <v>0</v>
      </c>
    </row>
    <row r="2586" spans="1:29" x14ac:dyDescent="0.35">
      <c r="A2586">
        <v>200114117</v>
      </c>
      <c r="B2586" s="1">
        <v>44011</v>
      </c>
      <c r="C2586" s="1">
        <v>44007</v>
      </c>
      <c r="D2586">
        <v>2300</v>
      </c>
      <c r="E2586">
        <v>1</v>
      </c>
      <c r="F2586" t="s">
        <v>36</v>
      </c>
      <c r="G2586">
        <v>101</v>
      </c>
      <c r="H2586">
        <v>1</v>
      </c>
      <c r="I2586">
        <v>440</v>
      </c>
      <c r="J2586" t="s">
        <v>213</v>
      </c>
      <c r="K2586" t="s">
        <v>245</v>
      </c>
      <c r="L2586">
        <v>0</v>
      </c>
      <c r="M2586" t="s">
        <v>30</v>
      </c>
      <c r="N2586" t="s">
        <v>73</v>
      </c>
      <c r="O2586">
        <v>203</v>
      </c>
      <c r="P2586" t="s">
        <v>101</v>
      </c>
      <c r="S2586" t="s">
        <v>40</v>
      </c>
      <c r="T2586" t="s">
        <v>41</v>
      </c>
      <c r="U2586">
        <v>440</v>
      </c>
      <c r="Y2586" t="s">
        <v>4412</v>
      </c>
      <c r="AA2586">
        <v>34.064900000000002</v>
      </c>
      <c r="AB2586">
        <v>-118.2465</v>
      </c>
      <c r="AC2586">
        <f t="shared" si="40"/>
        <v>0</v>
      </c>
    </row>
    <row r="2587" spans="1:29" x14ac:dyDescent="0.35">
      <c r="A2587">
        <v>200300801</v>
      </c>
      <c r="B2587" s="1">
        <v>44082</v>
      </c>
      <c r="C2587" s="1">
        <v>44082</v>
      </c>
      <c r="D2587">
        <v>650</v>
      </c>
      <c r="E2587">
        <v>3</v>
      </c>
      <c r="F2587" t="s">
        <v>43</v>
      </c>
      <c r="G2587">
        <v>326</v>
      </c>
      <c r="H2587">
        <v>1</v>
      </c>
      <c r="I2587">
        <v>230</v>
      </c>
      <c r="J2587" t="s">
        <v>161</v>
      </c>
      <c r="K2587" t="s">
        <v>4413</v>
      </c>
      <c r="L2587">
        <v>27</v>
      </c>
      <c r="M2587" t="s">
        <v>30</v>
      </c>
      <c r="N2587" t="s">
        <v>163</v>
      </c>
      <c r="O2587">
        <v>101</v>
      </c>
      <c r="P2587" t="s">
        <v>32</v>
      </c>
      <c r="Q2587">
        <v>307</v>
      </c>
      <c r="R2587" t="s">
        <v>2276</v>
      </c>
      <c r="S2587" t="s">
        <v>33</v>
      </c>
      <c r="T2587" t="s">
        <v>34</v>
      </c>
      <c r="U2587">
        <v>230</v>
      </c>
      <c r="Y2587" t="s">
        <v>2438</v>
      </c>
      <c r="Z2587" t="s">
        <v>933</v>
      </c>
      <c r="AA2587">
        <v>34.030900000000003</v>
      </c>
      <c r="AB2587">
        <v>-118.3002</v>
      </c>
      <c r="AC2587">
        <f t="shared" si="40"/>
        <v>1</v>
      </c>
    </row>
    <row r="2588" spans="1:29" x14ac:dyDescent="0.35">
      <c r="A2588">
        <v>201108829</v>
      </c>
      <c r="B2588" s="1">
        <v>43950</v>
      </c>
      <c r="C2588" s="1">
        <v>43949</v>
      </c>
      <c r="D2588">
        <v>2312</v>
      </c>
      <c r="E2588">
        <v>11</v>
      </c>
      <c r="F2588" t="s">
        <v>64</v>
      </c>
      <c r="G2588">
        <v>1151</v>
      </c>
      <c r="H2588">
        <v>1</v>
      </c>
      <c r="I2588">
        <v>510</v>
      </c>
      <c r="J2588" t="s">
        <v>29</v>
      </c>
      <c r="L2588">
        <v>0</v>
      </c>
      <c r="O2588">
        <v>401</v>
      </c>
      <c r="P2588" t="s">
        <v>231</v>
      </c>
      <c r="S2588" t="s">
        <v>40</v>
      </c>
      <c r="T2588" t="s">
        <v>41</v>
      </c>
      <c r="U2588">
        <v>510</v>
      </c>
      <c r="Y2588" t="s">
        <v>1645</v>
      </c>
      <c r="Z2588" t="s">
        <v>122</v>
      </c>
      <c r="AA2588">
        <v>34.098100000000002</v>
      </c>
      <c r="AB2588">
        <v>-118.3005</v>
      </c>
      <c r="AC2588">
        <f t="shared" si="40"/>
        <v>0</v>
      </c>
    </row>
    <row r="2589" spans="1:29" x14ac:dyDescent="0.35">
      <c r="A2589">
        <v>200918635</v>
      </c>
      <c r="B2589" s="1">
        <v>44185</v>
      </c>
      <c r="C2589" s="1">
        <v>44185</v>
      </c>
      <c r="D2589">
        <v>500</v>
      </c>
      <c r="E2589">
        <v>9</v>
      </c>
      <c r="F2589" t="s">
        <v>49</v>
      </c>
      <c r="G2589">
        <v>989</v>
      </c>
      <c r="H2589">
        <v>2</v>
      </c>
      <c r="I2589">
        <v>740</v>
      </c>
      <c r="J2589" t="s">
        <v>224</v>
      </c>
      <c r="K2589" t="s">
        <v>819</v>
      </c>
      <c r="L2589">
        <v>42</v>
      </c>
      <c r="M2589" t="s">
        <v>30</v>
      </c>
      <c r="N2589" t="s">
        <v>73</v>
      </c>
      <c r="O2589">
        <v>501</v>
      </c>
      <c r="P2589" t="s">
        <v>164</v>
      </c>
      <c r="S2589" t="s">
        <v>33</v>
      </c>
      <c r="T2589" t="s">
        <v>34</v>
      </c>
      <c r="U2589">
        <v>740</v>
      </c>
      <c r="Y2589" t="s">
        <v>4414</v>
      </c>
      <c r="AA2589">
        <v>34.143999999999998</v>
      </c>
      <c r="AB2589">
        <v>-118.42610000000001</v>
      </c>
      <c r="AC2589">
        <f t="shared" si="40"/>
        <v>1</v>
      </c>
    </row>
    <row r="2590" spans="1:29" x14ac:dyDescent="0.35">
      <c r="A2590">
        <v>200106676</v>
      </c>
      <c r="B2590" s="1">
        <v>43869</v>
      </c>
      <c r="C2590" s="1">
        <v>43869</v>
      </c>
      <c r="D2590">
        <v>315</v>
      </c>
      <c r="E2590">
        <v>1</v>
      </c>
      <c r="F2590" t="s">
        <v>36</v>
      </c>
      <c r="G2590">
        <v>182</v>
      </c>
      <c r="H2590">
        <v>1</v>
      </c>
      <c r="I2590">
        <v>220</v>
      </c>
      <c r="J2590" t="s">
        <v>919</v>
      </c>
      <c r="K2590" t="s">
        <v>4415</v>
      </c>
      <c r="L2590">
        <v>27</v>
      </c>
      <c r="M2590" t="s">
        <v>30</v>
      </c>
      <c r="N2590" t="s">
        <v>95</v>
      </c>
      <c r="O2590">
        <v>102</v>
      </c>
      <c r="P2590" t="s">
        <v>186</v>
      </c>
      <c r="Q2590">
        <v>207</v>
      </c>
      <c r="R2590" t="s">
        <v>1110</v>
      </c>
      <c r="S2590" t="s">
        <v>40</v>
      </c>
      <c r="T2590" t="s">
        <v>41</v>
      </c>
      <c r="U2590">
        <v>220</v>
      </c>
      <c r="Y2590" t="s">
        <v>358</v>
      </c>
      <c r="Z2590" t="s">
        <v>482</v>
      </c>
      <c r="AA2590">
        <v>34.038899999999998</v>
      </c>
      <c r="AB2590">
        <v>-118.26430000000001</v>
      </c>
      <c r="AC2590">
        <f t="shared" si="40"/>
        <v>0</v>
      </c>
    </row>
    <row r="2591" spans="1:29" x14ac:dyDescent="0.35">
      <c r="A2591">
        <v>200218578</v>
      </c>
      <c r="B2591" s="1">
        <v>44178</v>
      </c>
      <c r="C2591" s="1">
        <v>44177</v>
      </c>
      <c r="D2591">
        <v>800</v>
      </c>
      <c r="E2591">
        <v>2</v>
      </c>
      <c r="F2591" t="s">
        <v>56</v>
      </c>
      <c r="G2591">
        <v>249</v>
      </c>
      <c r="H2591">
        <v>2</v>
      </c>
      <c r="I2591">
        <v>740</v>
      </c>
      <c r="J2591" t="s">
        <v>224</v>
      </c>
      <c r="K2591" t="s">
        <v>1768</v>
      </c>
      <c r="L2591">
        <v>51</v>
      </c>
      <c r="M2591" t="s">
        <v>94</v>
      </c>
      <c r="N2591" t="s">
        <v>31</v>
      </c>
      <c r="O2591">
        <v>122</v>
      </c>
      <c r="P2591" t="s">
        <v>275</v>
      </c>
      <c r="S2591" t="s">
        <v>40</v>
      </c>
      <c r="T2591" t="s">
        <v>41</v>
      </c>
      <c r="U2591">
        <v>740</v>
      </c>
      <c r="Y2591" t="s">
        <v>1723</v>
      </c>
      <c r="Z2591" t="s">
        <v>2184</v>
      </c>
      <c r="AA2591">
        <v>34.056699999999999</v>
      </c>
      <c r="AB2591">
        <v>-118.2604</v>
      </c>
      <c r="AC2591">
        <f t="shared" si="40"/>
        <v>0</v>
      </c>
    </row>
    <row r="2592" spans="1:29" x14ac:dyDescent="0.35">
      <c r="A2592">
        <v>200706124</v>
      </c>
      <c r="B2592" s="1">
        <v>43875</v>
      </c>
      <c r="C2592" s="1">
        <v>43875</v>
      </c>
      <c r="D2592">
        <v>2030</v>
      </c>
      <c r="E2592">
        <v>7</v>
      </c>
      <c r="F2592" t="s">
        <v>28</v>
      </c>
      <c r="G2592">
        <v>785</v>
      </c>
      <c r="H2592">
        <v>2</v>
      </c>
      <c r="I2592">
        <v>624</v>
      </c>
      <c r="J2592" t="s">
        <v>171</v>
      </c>
      <c r="K2592">
        <v>400</v>
      </c>
      <c r="L2592">
        <v>58</v>
      </c>
      <c r="M2592" t="s">
        <v>30</v>
      </c>
      <c r="N2592" t="s">
        <v>95</v>
      </c>
      <c r="O2592">
        <v>203</v>
      </c>
      <c r="P2592" t="s">
        <v>101</v>
      </c>
      <c r="Q2592">
        <v>400</v>
      </c>
      <c r="R2592" t="s">
        <v>143</v>
      </c>
      <c r="S2592" t="s">
        <v>84</v>
      </c>
      <c r="T2592" t="s">
        <v>85</v>
      </c>
      <c r="U2592">
        <v>624</v>
      </c>
      <c r="Y2592" t="s">
        <v>4416</v>
      </c>
      <c r="AA2592">
        <v>34.039900000000003</v>
      </c>
      <c r="AB2592">
        <v>-118.34350000000001</v>
      </c>
      <c r="AC2592">
        <f t="shared" si="40"/>
        <v>0</v>
      </c>
    </row>
    <row r="2593" spans="1:29" x14ac:dyDescent="0.35">
      <c r="A2593">
        <v>200204392</v>
      </c>
      <c r="B2593" s="1">
        <v>43839</v>
      </c>
      <c r="C2593" s="1">
        <v>43839</v>
      </c>
      <c r="D2593">
        <v>100</v>
      </c>
      <c r="E2593">
        <v>2</v>
      </c>
      <c r="F2593" t="s">
        <v>56</v>
      </c>
      <c r="G2593">
        <v>204</v>
      </c>
      <c r="H2593">
        <v>1</v>
      </c>
      <c r="I2593">
        <v>330</v>
      </c>
      <c r="J2593" t="s">
        <v>37</v>
      </c>
      <c r="K2593" t="s">
        <v>4417</v>
      </c>
      <c r="L2593">
        <v>23</v>
      </c>
      <c r="M2593" t="s">
        <v>94</v>
      </c>
      <c r="N2593" t="s">
        <v>73</v>
      </c>
      <c r="O2593">
        <v>101</v>
      </c>
      <c r="P2593" t="s">
        <v>32</v>
      </c>
      <c r="S2593" t="s">
        <v>40</v>
      </c>
      <c r="T2593" t="s">
        <v>41</v>
      </c>
      <c r="U2593">
        <v>330</v>
      </c>
      <c r="Y2593" t="s">
        <v>4418</v>
      </c>
      <c r="AA2593">
        <v>34.088299999999997</v>
      </c>
      <c r="AB2593">
        <v>-118.2831</v>
      </c>
      <c r="AC2593">
        <f t="shared" si="40"/>
        <v>0</v>
      </c>
    </row>
    <row r="2594" spans="1:29" x14ac:dyDescent="0.35">
      <c r="A2594">
        <v>200112226</v>
      </c>
      <c r="B2594" s="1">
        <v>43978</v>
      </c>
      <c r="C2594" s="1">
        <v>43973</v>
      </c>
      <c r="D2594">
        <v>1130</v>
      </c>
      <c r="E2594">
        <v>1</v>
      </c>
      <c r="F2594" t="s">
        <v>36</v>
      </c>
      <c r="G2594">
        <v>157</v>
      </c>
      <c r="H2594">
        <v>1</v>
      </c>
      <c r="I2594">
        <v>510</v>
      </c>
      <c r="J2594" t="s">
        <v>29</v>
      </c>
      <c r="L2594">
        <v>0</v>
      </c>
      <c r="O2594">
        <v>101</v>
      </c>
      <c r="P2594" t="s">
        <v>32</v>
      </c>
      <c r="S2594" t="s">
        <v>40</v>
      </c>
      <c r="T2594" t="s">
        <v>41</v>
      </c>
      <c r="U2594">
        <v>510</v>
      </c>
      <c r="Y2594" t="s">
        <v>788</v>
      </c>
      <c r="Z2594" t="s">
        <v>152</v>
      </c>
      <c r="AA2594">
        <v>34.041699999999999</v>
      </c>
      <c r="AB2594">
        <v>-118.2443</v>
      </c>
      <c r="AC2594">
        <f t="shared" si="40"/>
        <v>0</v>
      </c>
    </row>
    <row r="2595" spans="1:29" x14ac:dyDescent="0.35">
      <c r="A2595">
        <v>200517966</v>
      </c>
      <c r="B2595" s="1">
        <v>44183</v>
      </c>
      <c r="C2595" s="1">
        <v>44183</v>
      </c>
      <c r="D2595">
        <v>1530</v>
      </c>
      <c r="E2595">
        <v>5</v>
      </c>
      <c r="F2595" t="s">
        <v>98</v>
      </c>
      <c r="G2595">
        <v>515</v>
      </c>
      <c r="H2595">
        <v>2</v>
      </c>
      <c r="I2595">
        <v>624</v>
      </c>
      <c r="J2595" t="s">
        <v>171</v>
      </c>
      <c r="K2595" t="s">
        <v>4419</v>
      </c>
      <c r="L2595">
        <v>32</v>
      </c>
      <c r="M2595" t="s">
        <v>30</v>
      </c>
      <c r="N2595" t="s">
        <v>95</v>
      </c>
      <c r="O2595">
        <v>501</v>
      </c>
      <c r="P2595" t="s">
        <v>164</v>
      </c>
      <c r="Q2595">
        <v>400</v>
      </c>
      <c r="R2595" t="s">
        <v>143</v>
      </c>
      <c r="S2595" t="s">
        <v>40</v>
      </c>
      <c r="T2595" t="s">
        <v>41</v>
      </c>
      <c r="U2595">
        <v>624</v>
      </c>
      <c r="Y2595" t="s">
        <v>4420</v>
      </c>
      <c r="AA2595">
        <v>33.790599999999998</v>
      </c>
      <c r="AB2595">
        <v>-118.2739</v>
      </c>
      <c r="AC2595">
        <f t="shared" si="40"/>
        <v>0</v>
      </c>
    </row>
    <row r="2596" spans="1:29" x14ac:dyDescent="0.35">
      <c r="A2596">
        <v>200312805</v>
      </c>
      <c r="B2596" s="1">
        <v>43999</v>
      </c>
      <c r="C2596" s="1">
        <v>43998</v>
      </c>
      <c r="D2596">
        <v>2300</v>
      </c>
      <c r="E2596">
        <v>3</v>
      </c>
      <c r="F2596" t="s">
        <v>43</v>
      </c>
      <c r="G2596">
        <v>396</v>
      </c>
      <c r="H2596">
        <v>2</v>
      </c>
      <c r="I2596">
        <v>745</v>
      </c>
      <c r="J2596" t="s">
        <v>139</v>
      </c>
      <c r="K2596">
        <v>329</v>
      </c>
      <c r="L2596">
        <v>30</v>
      </c>
      <c r="M2596" t="s">
        <v>30</v>
      </c>
      <c r="N2596" t="s">
        <v>95</v>
      </c>
      <c r="O2596">
        <v>502</v>
      </c>
      <c r="P2596" t="s">
        <v>47</v>
      </c>
      <c r="S2596" t="s">
        <v>40</v>
      </c>
      <c r="T2596" t="s">
        <v>41</v>
      </c>
      <c r="U2596">
        <v>745</v>
      </c>
      <c r="Y2596" t="s">
        <v>1563</v>
      </c>
      <c r="AA2596">
        <v>34.005499999999998</v>
      </c>
      <c r="AB2596">
        <v>-118.2872</v>
      </c>
      <c r="AC2596">
        <f t="shared" si="40"/>
        <v>0</v>
      </c>
    </row>
    <row r="2597" spans="1:29" x14ac:dyDescent="0.35">
      <c r="A2597">
        <v>200804645</v>
      </c>
      <c r="B2597" s="1">
        <v>43845</v>
      </c>
      <c r="C2597" s="1">
        <v>43842</v>
      </c>
      <c r="D2597">
        <v>450</v>
      </c>
      <c r="E2597">
        <v>8</v>
      </c>
      <c r="F2597" t="s">
        <v>109</v>
      </c>
      <c r="G2597">
        <v>817</v>
      </c>
      <c r="H2597">
        <v>2</v>
      </c>
      <c r="I2597">
        <v>624</v>
      </c>
      <c r="J2597" t="s">
        <v>171</v>
      </c>
      <c r="K2597" t="s">
        <v>4421</v>
      </c>
      <c r="L2597">
        <v>21</v>
      </c>
      <c r="M2597" t="s">
        <v>94</v>
      </c>
      <c r="N2597" t="s">
        <v>73</v>
      </c>
      <c r="O2597">
        <v>502</v>
      </c>
      <c r="P2597" t="s">
        <v>47</v>
      </c>
      <c r="Q2597">
        <v>400</v>
      </c>
      <c r="R2597" t="s">
        <v>143</v>
      </c>
      <c r="S2597" t="s">
        <v>84</v>
      </c>
      <c r="T2597" t="s">
        <v>85</v>
      </c>
      <c r="U2597">
        <v>624</v>
      </c>
      <c r="Y2597" t="s">
        <v>4422</v>
      </c>
      <c r="AA2597">
        <v>34.062100000000001</v>
      </c>
      <c r="AB2597">
        <v>-118.44280000000001</v>
      </c>
      <c r="AC2597">
        <f t="shared" si="40"/>
        <v>0</v>
      </c>
    </row>
    <row r="2598" spans="1:29" x14ac:dyDescent="0.35">
      <c r="A2598">
        <v>200607885</v>
      </c>
      <c r="B2598" s="1">
        <v>43904</v>
      </c>
      <c r="C2598" s="1">
        <v>43904</v>
      </c>
      <c r="D2598">
        <v>200</v>
      </c>
      <c r="E2598">
        <v>6</v>
      </c>
      <c r="F2598" t="s">
        <v>91</v>
      </c>
      <c r="G2598">
        <v>637</v>
      </c>
      <c r="H2598">
        <v>1</v>
      </c>
      <c r="I2598">
        <v>510</v>
      </c>
      <c r="J2598" t="s">
        <v>29</v>
      </c>
      <c r="L2598">
        <v>0</v>
      </c>
      <c r="O2598">
        <v>101</v>
      </c>
      <c r="P2598" t="s">
        <v>32</v>
      </c>
      <c r="S2598" t="s">
        <v>40</v>
      </c>
      <c r="T2598" t="s">
        <v>41</v>
      </c>
      <c r="U2598">
        <v>510</v>
      </c>
      <c r="Y2598" t="s">
        <v>2147</v>
      </c>
      <c r="Z2598" t="s">
        <v>4423</v>
      </c>
      <c r="AA2598">
        <v>34.1038</v>
      </c>
      <c r="AB2598">
        <v>-118.3267</v>
      </c>
      <c r="AC2598">
        <f t="shared" si="40"/>
        <v>0</v>
      </c>
    </row>
    <row r="2599" spans="1:29" x14ac:dyDescent="0.35">
      <c r="A2599">
        <v>200716616</v>
      </c>
      <c r="B2599" s="1">
        <v>44167</v>
      </c>
      <c r="C2599" s="1">
        <v>44151</v>
      </c>
      <c r="D2599">
        <v>1145</v>
      </c>
      <c r="E2599">
        <v>7</v>
      </c>
      <c r="F2599" t="s">
        <v>28</v>
      </c>
      <c r="G2599">
        <v>702</v>
      </c>
      <c r="H2599">
        <v>1</v>
      </c>
      <c r="I2599">
        <v>330</v>
      </c>
      <c r="J2599" t="s">
        <v>37</v>
      </c>
      <c r="K2599" t="s">
        <v>3419</v>
      </c>
      <c r="L2599">
        <v>27</v>
      </c>
      <c r="M2599" t="s">
        <v>30</v>
      </c>
      <c r="N2599" t="s">
        <v>95</v>
      </c>
      <c r="O2599">
        <v>101</v>
      </c>
      <c r="P2599" t="s">
        <v>32</v>
      </c>
      <c r="S2599" t="s">
        <v>40</v>
      </c>
      <c r="T2599" t="s">
        <v>41</v>
      </c>
      <c r="U2599">
        <v>330</v>
      </c>
      <c r="Y2599" t="s">
        <v>4424</v>
      </c>
      <c r="AA2599">
        <v>34.081800000000001</v>
      </c>
      <c r="AB2599">
        <v>-118.3511</v>
      </c>
      <c r="AC2599">
        <f t="shared" si="40"/>
        <v>0</v>
      </c>
    </row>
    <row r="2600" spans="1:29" x14ac:dyDescent="0.35">
      <c r="A2600">
        <v>200911600</v>
      </c>
      <c r="B2600" s="1">
        <v>44007</v>
      </c>
      <c r="C2600" s="1">
        <v>44007</v>
      </c>
      <c r="D2600">
        <v>1930</v>
      </c>
      <c r="E2600">
        <v>9</v>
      </c>
      <c r="F2600" t="s">
        <v>49</v>
      </c>
      <c r="G2600">
        <v>964</v>
      </c>
      <c r="H2600">
        <v>1</v>
      </c>
      <c r="I2600">
        <v>310</v>
      </c>
      <c r="J2600" t="s">
        <v>71</v>
      </c>
      <c r="K2600" t="s">
        <v>4425</v>
      </c>
      <c r="L2600">
        <v>71</v>
      </c>
      <c r="M2600" t="s">
        <v>30</v>
      </c>
      <c r="N2600" t="s">
        <v>173</v>
      </c>
      <c r="O2600">
        <v>501</v>
      </c>
      <c r="P2600" t="s">
        <v>164</v>
      </c>
      <c r="S2600" t="s">
        <v>33</v>
      </c>
      <c r="T2600" t="s">
        <v>34</v>
      </c>
      <c r="U2600">
        <v>310</v>
      </c>
      <c r="Y2600" t="s">
        <v>4426</v>
      </c>
      <c r="AA2600">
        <v>34.157600000000002</v>
      </c>
      <c r="AB2600">
        <v>-118.44540000000001</v>
      </c>
      <c r="AC2600">
        <f t="shared" si="40"/>
        <v>1</v>
      </c>
    </row>
    <row r="2601" spans="1:29" x14ac:dyDescent="0.35">
      <c r="A2601">
        <v>200910968</v>
      </c>
      <c r="B2601" s="1">
        <v>43994</v>
      </c>
      <c r="C2601" s="1">
        <v>43972</v>
      </c>
      <c r="D2601">
        <v>1345</v>
      </c>
      <c r="E2601">
        <v>9</v>
      </c>
      <c r="F2601" t="s">
        <v>49</v>
      </c>
      <c r="G2601">
        <v>964</v>
      </c>
      <c r="H2601">
        <v>2</v>
      </c>
      <c r="I2601">
        <v>354</v>
      </c>
      <c r="J2601" t="s">
        <v>167</v>
      </c>
      <c r="K2601" t="s">
        <v>4427</v>
      </c>
      <c r="L2601">
        <v>61</v>
      </c>
      <c r="M2601" t="s">
        <v>30</v>
      </c>
      <c r="N2601" t="s">
        <v>73</v>
      </c>
      <c r="O2601">
        <v>502</v>
      </c>
      <c r="P2601" t="s">
        <v>47</v>
      </c>
      <c r="S2601" t="s">
        <v>40</v>
      </c>
      <c r="T2601" t="s">
        <v>41</v>
      </c>
      <c r="U2601">
        <v>354</v>
      </c>
      <c r="Y2601" t="s">
        <v>4428</v>
      </c>
      <c r="AA2601">
        <v>34.157600000000002</v>
      </c>
      <c r="AB2601">
        <v>-118.43519999999999</v>
      </c>
      <c r="AC2601">
        <f t="shared" si="40"/>
        <v>0</v>
      </c>
    </row>
    <row r="2602" spans="1:29" x14ac:dyDescent="0.35">
      <c r="A2602">
        <v>201306219</v>
      </c>
      <c r="B2602" s="1">
        <v>43869</v>
      </c>
      <c r="C2602" s="1">
        <v>43869</v>
      </c>
      <c r="D2602">
        <v>1420</v>
      </c>
      <c r="E2602">
        <v>13</v>
      </c>
      <c r="F2602" t="s">
        <v>62</v>
      </c>
      <c r="G2602">
        <v>1381</v>
      </c>
      <c r="H2602">
        <v>2</v>
      </c>
      <c r="I2602">
        <v>624</v>
      </c>
      <c r="J2602" t="s">
        <v>171</v>
      </c>
      <c r="K2602" t="s">
        <v>4429</v>
      </c>
      <c r="L2602">
        <v>17</v>
      </c>
      <c r="M2602" t="s">
        <v>94</v>
      </c>
      <c r="N2602" t="s">
        <v>95</v>
      </c>
      <c r="O2602">
        <v>102</v>
      </c>
      <c r="P2602" t="s">
        <v>186</v>
      </c>
      <c r="Q2602">
        <v>400</v>
      </c>
      <c r="R2602" t="s">
        <v>143</v>
      </c>
      <c r="S2602" t="s">
        <v>40</v>
      </c>
      <c r="T2602" t="s">
        <v>41</v>
      </c>
      <c r="U2602">
        <v>624</v>
      </c>
      <c r="Y2602" t="s">
        <v>4430</v>
      </c>
      <c r="Z2602" t="s">
        <v>2301</v>
      </c>
      <c r="AA2602">
        <v>33.986199999999997</v>
      </c>
      <c r="AB2602">
        <v>-118.2794</v>
      </c>
      <c r="AC2602">
        <f t="shared" si="40"/>
        <v>0</v>
      </c>
    </row>
    <row r="2603" spans="1:29" x14ac:dyDescent="0.35">
      <c r="A2603">
        <v>200918744</v>
      </c>
      <c r="B2603" s="1">
        <v>44187</v>
      </c>
      <c r="C2603" s="1">
        <v>44187</v>
      </c>
      <c r="D2603">
        <v>1840</v>
      </c>
      <c r="E2603">
        <v>9</v>
      </c>
      <c r="F2603" t="s">
        <v>49</v>
      </c>
      <c r="G2603">
        <v>994</v>
      </c>
      <c r="H2603">
        <v>1</v>
      </c>
      <c r="I2603">
        <v>210</v>
      </c>
      <c r="J2603" t="s">
        <v>149</v>
      </c>
      <c r="K2603" t="s">
        <v>4431</v>
      </c>
      <c r="L2603">
        <v>57</v>
      </c>
      <c r="M2603" t="s">
        <v>94</v>
      </c>
      <c r="N2603" t="s">
        <v>73</v>
      </c>
      <c r="O2603">
        <v>501</v>
      </c>
      <c r="P2603" t="s">
        <v>164</v>
      </c>
      <c r="Q2603">
        <v>400</v>
      </c>
      <c r="R2603" t="s">
        <v>143</v>
      </c>
      <c r="S2603" t="s">
        <v>40</v>
      </c>
      <c r="T2603" t="s">
        <v>41</v>
      </c>
      <c r="U2603">
        <v>210</v>
      </c>
      <c r="V2603">
        <v>998</v>
      </c>
      <c r="Y2603" t="s">
        <v>4432</v>
      </c>
      <c r="AA2603">
        <v>34.142699999999998</v>
      </c>
      <c r="AB2603">
        <v>-118.4417</v>
      </c>
      <c r="AC2603">
        <f t="shared" si="40"/>
        <v>0</v>
      </c>
    </row>
    <row r="2604" spans="1:29" x14ac:dyDescent="0.35">
      <c r="A2604">
        <v>200809800</v>
      </c>
      <c r="B2604" s="1">
        <v>43973</v>
      </c>
      <c r="C2604" s="1">
        <v>43953</v>
      </c>
      <c r="D2604">
        <v>1330</v>
      </c>
      <c r="E2604">
        <v>8</v>
      </c>
      <c r="F2604" t="s">
        <v>109</v>
      </c>
      <c r="G2604">
        <v>805</v>
      </c>
      <c r="H2604">
        <v>2</v>
      </c>
      <c r="I2604">
        <v>354</v>
      </c>
      <c r="J2604" t="s">
        <v>167</v>
      </c>
      <c r="K2604" t="s">
        <v>4433</v>
      </c>
      <c r="L2604">
        <v>77</v>
      </c>
      <c r="M2604" t="s">
        <v>30</v>
      </c>
      <c r="N2604" t="s">
        <v>73</v>
      </c>
      <c r="O2604">
        <v>501</v>
      </c>
      <c r="P2604" t="s">
        <v>164</v>
      </c>
      <c r="S2604" t="s">
        <v>40</v>
      </c>
      <c r="T2604" t="s">
        <v>41</v>
      </c>
      <c r="U2604">
        <v>354</v>
      </c>
      <c r="Y2604" t="s">
        <v>4434</v>
      </c>
      <c r="AA2604">
        <v>34.125599999999999</v>
      </c>
      <c r="AB2604">
        <v>-118.4675</v>
      </c>
      <c r="AC2604">
        <f t="shared" si="40"/>
        <v>0</v>
      </c>
    </row>
    <row r="2605" spans="1:29" x14ac:dyDescent="0.35">
      <c r="A2605">
        <v>200409308</v>
      </c>
      <c r="B2605" s="1">
        <v>43979</v>
      </c>
      <c r="C2605" s="1">
        <v>43979</v>
      </c>
      <c r="D2605">
        <v>100</v>
      </c>
      <c r="E2605">
        <v>4</v>
      </c>
      <c r="F2605" t="s">
        <v>54</v>
      </c>
      <c r="G2605">
        <v>409</v>
      </c>
      <c r="H2605">
        <v>1</v>
      </c>
      <c r="I2605">
        <v>510</v>
      </c>
      <c r="J2605" t="s">
        <v>29</v>
      </c>
      <c r="L2605">
        <v>0</v>
      </c>
      <c r="O2605">
        <v>101</v>
      </c>
      <c r="P2605" t="s">
        <v>32</v>
      </c>
      <c r="S2605" t="s">
        <v>40</v>
      </c>
      <c r="T2605" t="s">
        <v>41</v>
      </c>
      <c r="U2605">
        <v>510</v>
      </c>
      <c r="Y2605" t="s">
        <v>4435</v>
      </c>
      <c r="AA2605">
        <v>34.0914</v>
      </c>
      <c r="AB2605">
        <v>-118.16970000000001</v>
      </c>
      <c r="AC2605">
        <f t="shared" si="40"/>
        <v>0</v>
      </c>
    </row>
    <row r="2606" spans="1:29" x14ac:dyDescent="0.35">
      <c r="A2606">
        <v>200412768</v>
      </c>
      <c r="B2606" s="1">
        <v>44089</v>
      </c>
      <c r="C2606" s="1">
        <v>44088</v>
      </c>
      <c r="D2606">
        <v>1730</v>
      </c>
      <c r="E2606">
        <v>4</v>
      </c>
      <c r="F2606" t="s">
        <v>54</v>
      </c>
      <c r="G2606">
        <v>478</v>
      </c>
      <c r="H2606">
        <v>1</v>
      </c>
      <c r="I2606">
        <v>510</v>
      </c>
      <c r="J2606" t="s">
        <v>29</v>
      </c>
      <c r="L2606">
        <v>0</v>
      </c>
      <c r="O2606">
        <v>101</v>
      </c>
      <c r="P2606" t="s">
        <v>32</v>
      </c>
      <c r="S2606" t="s">
        <v>40</v>
      </c>
      <c r="T2606" t="s">
        <v>41</v>
      </c>
      <c r="U2606">
        <v>510</v>
      </c>
      <c r="Y2606" t="s">
        <v>802</v>
      </c>
      <c r="Z2606" t="s">
        <v>4436</v>
      </c>
      <c r="AA2606">
        <v>34.027000000000001</v>
      </c>
      <c r="AB2606">
        <v>-118.2051</v>
      </c>
      <c r="AC2606">
        <f t="shared" si="40"/>
        <v>0</v>
      </c>
    </row>
    <row r="2607" spans="1:29" x14ac:dyDescent="0.35">
      <c r="A2607">
        <v>200608033</v>
      </c>
      <c r="B2607" s="1">
        <v>43906</v>
      </c>
      <c r="C2607" s="1">
        <v>43906</v>
      </c>
      <c r="D2607">
        <v>2315</v>
      </c>
      <c r="E2607">
        <v>6</v>
      </c>
      <c r="F2607" t="s">
        <v>91</v>
      </c>
      <c r="G2607">
        <v>646</v>
      </c>
      <c r="H2607">
        <v>1</v>
      </c>
      <c r="I2607">
        <v>230</v>
      </c>
      <c r="J2607" t="s">
        <v>161</v>
      </c>
      <c r="K2607" t="s">
        <v>4437</v>
      </c>
      <c r="L2607">
        <v>62</v>
      </c>
      <c r="M2607" t="s">
        <v>30</v>
      </c>
      <c r="N2607" t="s">
        <v>73</v>
      </c>
      <c r="O2607">
        <v>504</v>
      </c>
      <c r="P2607" t="s">
        <v>673</v>
      </c>
      <c r="Q2607">
        <v>500</v>
      </c>
      <c r="R2607" t="s">
        <v>184</v>
      </c>
      <c r="S2607" t="s">
        <v>33</v>
      </c>
      <c r="T2607" t="s">
        <v>34</v>
      </c>
      <c r="U2607">
        <v>230</v>
      </c>
      <c r="V2607">
        <v>998</v>
      </c>
      <c r="Y2607" t="s">
        <v>4005</v>
      </c>
      <c r="AA2607">
        <v>34.097999999999999</v>
      </c>
      <c r="AB2607">
        <v>-118.33240000000001</v>
      </c>
      <c r="AC2607">
        <f t="shared" si="40"/>
        <v>1</v>
      </c>
    </row>
    <row r="2608" spans="1:29" x14ac:dyDescent="0.35">
      <c r="A2608">
        <v>200616646</v>
      </c>
      <c r="B2608" s="1">
        <v>44116</v>
      </c>
      <c r="C2608" s="1">
        <v>44111</v>
      </c>
      <c r="D2608">
        <v>1759</v>
      </c>
      <c r="E2608">
        <v>6</v>
      </c>
      <c r="F2608" t="s">
        <v>91</v>
      </c>
      <c r="G2608">
        <v>644</v>
      </c>
      <c r="H2608">
        <v>1</v>
      </c>
      <c r="I2608">
        <v>440</v>
      </c>
      <c r="J2608" t="s">
        <v>213</v>
      </c>
      <c r="K2608" t="s">
        <v>780</v>
      </c>
      <c r="L2608">
        <v>31</v>
      </c>
      <c r="M2608" t="s">
        <v>30</v>
      </c>
      <c r="N2608" t="s">
        <v>95</v>
      </c>
      <c r="O2608">
        <v>501</v>
      </c>
      <c r="P2608" t="s">
        <v>164</v>
      </c>
      <c r="S2608" t="s">
        <v>40</v>
      </c>
      <c r="T2608" t="s">
        <v>41</v>
      </c>
      <c r="U2608">
        <v>440</v>
      </c>
      <c r="Y2608" t="s">
        <v>4438</v>
      </c>
      <c r="AA2608">
        <v>34.096200000000003</v>
      </c>
      <c r="AB2608">
        <v>-118.349</v>
      </c>
      <c r="AC2608">
        <f t="shared" si="40"/>
        <v>0</v>
      </c>
    </row>
    <row r="2609" spans="1:29" x14ac:dyDescent="0.35">
      <c r="A2609">
        <v>201209556</v>
      </c>
      <c r="B2609" s="1">
        <v>43910</v>
      </c>
      <c r="C2609" s="1">
        <v>43903</v>
      </c>
      <c r="D2609">
        <v>1600</v>
      </c>
      <c r="E2609">
        <v>12</v>
      </c>
      <c r="F2609" t="s">
        <v>68</v>
      </c>
      <c r="G2609">
        <v>1218</v>
      </c>
      <c r="H2609">
        <v>1</v>
      </c>
      <c r="I2609">
        <v>310</v>
      </c>
      <c r="J2609" t="s">
        <v>71</v>
      </c>
      <c r="K2609" t="s">
        <v>4439</v>
      </c>
      <c r="L2609">
        <v>59</v>
      </c>
      <c r="M2609" t="s">
        <v>94</v>
      </c>
      <c r="N2609" t="s">
        <v>163</v>
      </c>
      <c r="O2609">
        <v>501</v>
      </c>
      <c r="P2609" t="s">
        <v>164</v>
      </c>
      <c r="S2609" t="s">
        <v>40</v>
      </c>
      <c r="T2609" t="s">
        <v>41</v>
      </c>
      <c r="U2609">
        <v>310</v>
      </c>
      <c r="Y2609" t="s">
        <v>4440</v>
      </c>
      <c r="AA2609">
        <v>33.989699999999999</v>
      </c>
      <c r="AB2609">
        <v>-118.2842</v>
      </c>
      <c r="AC2609">
        <f t="shared" si="40"/>
        <v>0</v>
      </c>
    </row>
    <row r="2610" spans="1:29" x14ac:dyDescent="0.35">
      <c r="A2610">
        <v>201309918</v>
      </c>
      <c r="B2610" s="1">
        <v>43946</v>
      </c>
      <c r="C2610" s="1">
        <v>43946</v>
      </c>
      <c r="D2610">
        <v>1715</v>
      </c>
      <c r="E2610">
        <v>13</v>
      </c>
      <c r="F2610" t="s">
        <v>62</v>
      </c>
      <c r="G2610">
        <v>1309</v>
      </c>
      <c r="H2610">
        <v>2</v>
      </c>
      <c r="I2610">
        <v>756</v>
      </c>
      <c r="J2610" t="s">
        <v>4441</v>
      </c>
      <c r="K2610" t="s">
        <v>4442</v>
      </c>
      <c r="L2610">
        <v>0</v>
      </c>
      <c r="M2610" t="s">
        <v>46</v>
      </c>
      <c r="N2610" t="s">
        <v>46</v>
      </c>
      <c r="O2610">
        <v>122</v>
      </c>
      <c r="P2610" t="s">
        <v>275</v>
      </c>
      <c r="Q2610">
        <v>109</v>
      </c>
      <c r="R2610" t="s">
        <v>265</v>
      </c>
      <c r="S2610" t="s">
        <v>40</v>
      </c>
      <c r="T2610" t="s">
        <v>41</v>
      </c>
      <c r="U2610">
        <v>756</v>
      </c>
      <c r="V2610">
        <v>998</v>
      </c>
      <c r="Y2610" t="s">
        <v>4443</v>
      </c>
      <c r="Z2610" t="s">
        <v>1935</v>
      </c>
      <c r="AA2610">
        <v>34.024099999999997</v>
      </c>
      <c r="AB2610">
        <v>-118.232</v>
      </c>
      <c r="AC2610">
        <f t="shared" si="40"/>
        <v>0</v>
      </c>
    </row>
    <row r="2611" spans="1:29" x14ac:dyDescent="0.35">
      <c r="A2611">
        <v>200612114</v>
      </c>
      <c r="B2611" s="1">
        <v>44014</v>
      </c>
      <c r="C2611" s="1">
        <v>44014</v>
      </c>
      <c r="D2611">
        <v>1655</v>
      </c>
      <c r="E2611">
        <v>6</v>
      </c>
      <c r="F2611" t="s">
        <v>91</v>
      </c>
      <c r="G2611">
        <v>637</v>
      </c>
      <c r="H2611">
        <v>1</v>
      </c>
      <c r="I2611">
        <v>220</v>
      </c>
      <c r="J2611" t="s">
        <v>919</v>
      </c>
      <c r="K2611" t="s">
        <v>4444</v>
      </c>
      <c r="L2611">
        <v>43</v>
      </c>
      <c r="M2611" t="s">
        <v>30</v>
      </c>
      <c r="N2611" t="s">
        <v>73</v>
      </c>
      <c r="O2611">
        <v>102</v>
      </c>
      <c r="P2611" t="s">
        <v>186</v>
      </c>
      <c r="Q2611">
        <v>102</v>
      </c>
      <c r="R2611" t="s">
        <v>219</v>
      </c>
      <c r="S2611" t="s">
        <v>40</v>
      </c>
      <c r="T2611" t="s">
        <v>41</v>
      </c>
      <c r="U2611">
        <v>220</v>
      </c>
      <c r="Y2611" t="s">
        <v>4445</v>
      </c>
      <c r="Z2611" t="s">
        <v>96</v>
      </c>
      <c r="AA2611">
        <v>34.104399999999998</v>
      </c>
      <c r="AB2611">
        <v>-118.3224</v>
      </c>
      <c r="AC2611">
        <f t="shared" si="40"/>
        <v>0</v>
      </c>
    </row>
    <row r="2612" spans="1:29" x14ac:dyDescent="0.35">
      <c r="A2612">
        <v>200914640</v>
      </c>
      <c r="B2612" s="1">
        <v>44086</v>
      </c>
      <c r="C2612" s="1">
        <v>44082</v>
      </c>
      <c r="D2612">
        <v>1113</v>
      </c>
      <c r="E2612">
        <v>9</v>
      </c>
      <c r="F2612" t="s">
        <v>49</v>
      </c>
      <c r="G2612">
        <v>914</v>
      </c>
      <c r="H2612">
        <v>1</v>
      </c>
      <c r="I2612">
        <v>320</v>
      </c>
      <c r="J2612" t="s">
        <v>435</v>
      </c>
      <c r="K2612" t="s">
        <v>4446</v>
      </c>
      <c r="L2612">
        <v>64</v>
      </c>
      <c r="M2612" t="s">
        <v>94</v>
      </c>
      <c r="N2612" t="s">
        <v>31</v>
      </c>
      <c r="O2612">
        <v>120</v>
      </c>
      <c r="P2612" t="s">
        <v>3376</v>
      </c>
      <c r="S2612" t="s">
        <v>84</v>
      </c>
      <c r="T2612" t="s">
        <v>85</v>
      </c>
      <c r="U2612">
        <v>320</v>
      </c>
      <c r="Y2612" t="s">
        <v>2319</v>
      </c>
      <c r="AA2612">
        <v>34.201099999999997</v>
      </c>
      <c r="AB2612">
        <v>-118.4605</v>
      </c>
      <c r="AC2612">
        <f t="shared" si="40"/>
        <v>0</v>
      </c>
    </row>
    <row r="2613" spans="1:29" x14ac:dyDescent="0.35">
      <c r="A2613">
        <v>200318492</v>
      </c>
      <c r="B2613" s="1">
        <v>44111</v>
      </c>
      <c r="C2613" s="1">
        <v>44105</v>
      </c>
      <c r="D2613">
        <v>1400</v>
      </c>
      <c r="E2613">
        <v>3</v>
      </c>
      <c r="F2613" t="s">
        <v>43</v>
      </c>
      <c r="G2613">
        <v>374</v>
      </c>
      <c r="H2613">
        <v>1</v>
      </c>
      <c r="I2613">
        <v>510</v>
      </c>
      <c r="J2613" t="s">
        <v>29</v>
      </c>
      <c r="L2613">
        <v>0</v>
      </c>
      <c r="O2613">
        <v>101</v>
      </c>
      <c r="P2613" t="s">
        <v>32</v>
      </c>
      <c r="S2613" t="s">
        <v>40</v>
      </c>
      <c r="T2613" t="s">
        <v>41</v>
      </c>
      <c r="U2613">
        <v>510</v>
      </c>
      <c r="Y2613" t="s">
        <v>4250</v>
      </c>
      <c r="Z2613" t="s">
        <v>4447</v>
      </c>
      <c r="AA2613">
        <v>34.014600000000002</v>
      </c>
      <c r="AB2613">
        <v>-118.32040000000001</v>
      </c>
      <c r="AC2613">
        <f t="shared" si="40"/>
        <v>0</v>
      </c>
    </row>
    <row r="2614" spans="1:29" x14ac:dyDescent="0.35">
      <c r="A2614">
        <v>200805323</v>
      </c>
      <c r="B2614" s="1">
        <v>43860</v>
      </c>
      <c r="C2614" s="1">
        <v>43860</v>
      </c>
      <c r="D2614">
        <v>1310</v>
      </c>
      <c r="E2614">
        <v>8</v>
      </c>
      <c r="F2614" t="s">
        <v>109</v>
      </c>
      <c r="G2614">
        <v>839</v>
      </c>
      <c r="H2614">
        <v>1</v>
      </c>
      <c r="I2614">
        <v>442</v>
      </c>
      <c r="J2614" t="s">
        <v>179</v>
      </c>
      <c r="K2614" t="s">
        <v>1059</v>
      </c>
      <c r="L2614">
        <v>0</v>
      </c>
      <c r="M2614" t="s">
        <v>46</v>
      </c>
      <c r="N2614" t="s">
        <v>46</v>
      </c>
      <c r="O2614">
        <v>203</v>
      </c>
      <c r="P2614" t="s">
        <v>101</v>
      </c>
      <c r="S2614" t="s">
        <v>40</v>
      </c>
      <c r="T2614" t="s">
        <v>41</v>
      </c>
      <c r="U2614">
        <v>442</v>
      </c>
      <c r="Y2614" t="s">
        <v>4448</v>
      </c>
      <c r="AA2614">
        <v>34.060499999999998</v>
      </c>
      <c r="AB2614">
        <v>-118.41930000000001</v>
      </c>
      <c r="AC2614">
        <f t="shared" si="40"/>
        <v>0</v>
      </c>
    </row>
    <row r="2615" spans="1:29" x14ac:dyDescent="0.35">
      <c r="A2615">
        <v>200209750</v>
      </c>
      <c r="B2615" s="1">
        <v>43953</v>
      </c>
      <c r="C2615" s="1">
        <v>43953</v>
      </c>
      <c r="D2615">
        <v>1930</v>
      </c>
      <c r="E2615">
        <v>2</v>
      </c>
      <c r="F2615" t="s">
        <v>56</v>
      </c>
      <c r="G2615">
        <v>281</v>
      </c>
      <c r="H2615">
        <v>2</v>
      </c>
      <c r="I2615">
        <v>626</v>
      </c>
      <c r="J2615" t="s">
        <v>141</v>
      </c>
      <c r="K2615" t="s">
        <v>4449</v>
      </c>
      <c r="L2615">
        <v>41</v>
      </c>
      <c r="M2615" t="s">
        <v>94</v>
      </c>
      <c r="N2615" t="s">
        <v>95</v>
      </c>
      <c r="O2615">
        <v>502</v>
      </c>
      <c r="P2615" t="s">
        <v>47</v>
      </c>
      <c r="Q2615">
        <v>400</v>
      </c>
      <c r="R2615" t="s">
        <v>143</v>
      </c>
      <c r="S2615" t="s">
        <v>33</v>
      </c>
      <c r="T2615" t="s">
        <v>34</v>
      </c>
      <c r="U2615">
        <v>626</v>
      </c>
      <c r="Y2615" t="s">
        <v>4450</v>
      </c>
      <c r="AA2615">
        <v>34.049300000000002</v>
      </c>
      <c r="AB2615">
        <v>-118.28279999999999</v>
      </c>
      <c r="AC2615">
        <f t="shared" si="40"/>
        <v>1</v>
      </c>
    </row>
    <row r="2616" spans="1:29" x14ac:dyDescent="0.35">
      <c r="A2616">
        <v>201010031</v>
      </c>
      <c r="B2616" s="1">
        <v>43997</v>
      </c>
      <c r="C2616" s="1">
        <v>43997</v>
      </c>
      <c r="D2616">
        <v>315</v>
      </c>
      <c r="E2616">
        <v>10</v>
      </c>
      <c r="F2616" t="s">
        <v>103</v>
      </c>
      <c r="G2616">
        <v>1029</v>
      </c>
      <c r="H2616">
        <v>1</v>
      </c>
      <c r="I2616">
        <v>331</v>
      </c>
      <c r="J2616" t="s">
        <v>233</v>
      </c>
      <c r="K2616" t="s">
        <v>4451</v>
      </c>
      <c r="L2616">
        <v>23</v>
      </c>
      <c r="M2616" t="s">
        <v>94</v>
      </c>
      <c r="N2616" t="s">
        <v>163</v>
      </c>
      <c r="O2616">
        <v>707</v>
      </c>
      <c r="P2616" t="s">
        <v>280</v>
      </c>
      <c r="S2616" t="s">
        <v>40</v>
      </c>
      <c r="T2616" t="s">
        <v>41</v>
      </c>
      <c r="U2616">
        <v>331</v>
      </c>
      <c r="Y2616" t="s">
        <v>377</v>
      </c>
      <c r="AA2616">
        <v>34.197600000000001</v>
      </c>
      <c r="AB2616">
        <v>-118.4837</v>
      </c>
      <c r="AC2616">
        <f t="shared" si="40"/>
        <v>0</v>
      </c>
    </row>
    <row r="2617" spans="1:29" x14ac:dyDescent="0.35">
      <c r="A2617">
        <v>201222873</v>
      </c>
      <c r="B2617" s="1">
        <v>44123</v>
      </c>
      <c r="C2617" s="1">
        <v>44123</v>
      </c>
      <c r="D2617">
        <v>1320</v>
      </c>
      <c r="E2617">
        <v>12</v>
      </c>
      <c r="F2617" t="s">
        <v>68</v>
      </c>
      <c r="G2617">
        <v>1252</v>
      </c>
      <c r="H2617">
        <v>1</v>
      </c>
      <c r="I2617">
        <v>230</v>
      </c>
      <c r="J2617" t="s">
        <v>161</v>
      </c>
      <c r="K2617" t="s">
        <v>4452</v>
      </c>
      <c r="L2617">
        <v>33</v>
      </c>
      <c r="M2617" t="s">
        <v>30</v>
      </c>
      <c r="N2617" t="s">
        <v>163</v>
      </c>
      <c r="O2617">
        <v>101</v>
      </c>
      <c r="P2617" t="s">
        <v>32</v>
      </c>
      <c r="Q2617">
        <v>109</v>
      </c>
      <c r="R2617" t="s">
        <v>265</v>
      </c>
      <c r="S2617" t="s">
        <v>40</v>
      </c>
      <c r="T2617" t="s">
        <v>41</v>
      </c>
      <c r="U2617">
        <v>230</v>
      </c>
      <c r="Y2617" t="s">
        <v>4453</v>
      </c>
      <c r="AA2617">
        <v>33.978200000000001</v>
      </c>
      <c r="AB2617">
        <v>-118.3207</v>
      </c>
      <c r="AC2617">
        <f t="shared" si="40"/>
        <v>0</v>
      </c>
    </row>
    <row r="2618" spans="1:29" x14ac:dyDescent="0.35">
      <c r="A2618">
        <v>200616329</v>
      </c>
      <c r="B2618" s="1">
        <v>44110</v>
      </c>
      <c r="C2618" s="1">
        <v>44110</v>
      </c>
      <c r="D2618">
        <v>35</v>
      </c>
      <c r="E2618">
        <v>6</v>
      </c>
      <c r="F2618" t="s">
        <v>91</v>
      </c>
      <c r="G2618">
        <v>647</v>
      </c>
      <c r="H2618">
        <v>1</v>
      </c>
      <c r="I2618">
        <v>350</v>
      </c>
      <c r="J2618" t="s">
        <v>1591</v>
      </c>
      <c r="K2618" t="s">
        <v>4454</v>
      </c>
      <c r="L2618">
        <v>24</v>
      </c>
      <c r="M2618" t="s">
        <v>30</v>
      </c>
      <c r="N2618" t="s">
        <v>95</v>
      </c>
      <c r="O2618">
        <v>101</v>
      </c>
      <c r="P2618" t="s">
        <v>32</v>
      </c>
      <c r="Q2618">
        <v>400</v>
      </c>
      <c r="R2618" t="s">
        <v>143</v>
      </c>
      <c r="S2618" t="s">
        <v>40</v>
      </c>
      <c r="T2618" t="s">
        <v>41</v>
      </c>
      <c r="U2618">
        <v>350</v>
      </c>
      <c r="Y2618" t="s">
        <v>1779</v>
      </c>
      <c r="Z2618" t="s">
        <v>96</v>
      </c>
      <c r="AA2618">
        <v>34.101599999999998</v>
      </c>
      <c r="AB2618">
        <v>-118.3252</v>
      </c>
      <c r="AC2618">
        <f t="shared" si="40"/>
        <v>0</v>
      </c>
    </row>
    <row r="2619" spans="1:29" x14ac:dyDescent="0.35">
      <c r="A2619">
        <v>200306215</v>
      </c>
      <c r="B2619" s="1">
        <v>43868</v>
      </c>
      <c r="C2619" s="1">
        <v>43867</v>
      </c>
      <c r="D2619">
        <v>2100</v>
      </c>
      <c r="E2619">
        <v>3</v>
      </c>
      <c r="F2619" t="s">
        <v>43</v>
      </c>
      <c r="G2619">
        <v>355</v>
      </c>
      <c r="H2619">
        <v>2</v>
      </c>
      <c r="I2619">
        <v>740</v>
      </c>
      <c r="J2619" t="s">
        <v>224</v>
      </c>
      <c r="K2619" t="s">
        <v>456</v>
      </c>
      <c r="L2619">
        <v>26</v>
      </c>
      <c r="M2619" t="s">
        <v>94</v>
      </c>
      <c r="N2619" t="s">
        <v>95</v>
      </c>
      <c r="O2619">
        <v>122</v>
      </c>
      <c r="P2619" t="s">
        <v>275</v>
      </c>
      <c r="S2619" t="s">
        <v>84</v>
      </c>
      <c r="T2619" t="s">
        <v>85</v>
      </c>
      <c r="U2619">
        <v>740</v>
      </c>
      <c r="Y2619" t="s">
        <v>4455</v>
      </c>
      <c r="AA2619">
        <v>34.025599999999997</v>
      </c>
      <c r="AB2619">
        <v>-118.31189999999999</v>
      </c>
      <c r="AC2619">
        <f t="shared" si="40"/>
        <v>0</v>
      </c>
    </row>
    <row r="2620" spans="1:29" x14ac:dyDescent="0.35">
      <c r="A2620">
        <v>201306179</v>
      </c>
      <c r="B2620" s="1">
        <v>43869</v>
      </c>
      <c r="C2620" s="1">
        <v>43868</v>
      </c>
      <c r="D2620">
        <v>1800</v>
      </c>
      <c r="E2620">
        <v>13</v>
      </c>
      <c r="F2620" t="s">
        <v>62</v>
      </c>
      <c r="G2620">
        <v>1394</v>
      </c>
      <c r="H2620">
        <v>1</v>
      </c>
      <c r="I2620">
        <v>330</v>
      </c>
      <c r="J2620" t="s">
        <v>37</v>
      </c>
      <c r="K2620" t="s">
        <v>4456</v>
      </c>
      <c r="L2620">
        <v>41</v>
      </c>
      <c r="M2620" t="s">
        <v>30</v>
      </c>
      <c r="N2620" t="s">
        <v>95</v>
      </c>
      <c r="O2620">
        <v>101</v>
      </c>
      <c r="P2620" t="s">
        <v>32</v>
      </c>
      <c r="S2620" t="s">
        <v>40</v>
      </c>
      <c r="T2620" t="s">
        <v>41</v>
      </c>
      <c r="U2620">
        <v>330</v>
      </c>
      <c r="Y2620" t="s">
        <v>4457</v>
      </c>
      <c r="AA2620">
        <v>33.976999999999997</v>
      </c>
      <c r="AB2620">
        <v>-118.2717</v>
      </c>
      <c r="AC2620">
        <f t="shared" si="40"/>
        <v>0</v>
      </c>
    </row>
    <row r="2621" spans="1:29" x14ac:dyDescent="0.35">
      <c r="A2621">
        <v>200516864</v>
      </c>
      <c r="B2621" s="1">
        <v>44153</v>
      </c>
      <c r="C2621" s="1">
        <v>44151</v>
      </c>
      <c r="D2621">
        <v>1300</v>
      </c>
      <c r="E2621">
        <v>5</v>
      </c>
      <c r="F2621" t="s">
        <v>98</v>
      </c>
      <c r="G2621">
        <v>513</v>
      </c>
      <c r="H2621">
        <v>2</v>
      </c>
      <c r="I2621">
        <v>745</v>
      </c>
      <c r="J2621" t="s">
        <v>139</v>
      </c>
      <c r="K2621" t="s">
        <v>488</v>
      </c>
      <c r="L2621">
        <v>0</v>
      </c>
      <c r="M2621" t="s">
        <v>30</v>
      </c>
      <c r="N2621" t="s">
        <v>31</v>
      </c>
      <c r="O2621">
        <v>121</v>
      </c>
      <c r="P2621" t="s">
        <v>246</v>
      </c>
      <c r="S2621" t="s">
        <v>40</v>
      </c>
      <c r="T2621" t="s">
        <v>41</v>
      </c>
      <c r="U2621">
        <v>745</v>
      </c>
      <c r="Y2621" t="s">
        <v>4458</v>
      </c>
      <c r="AA2621">
        <v>33.784999999999997</v>
      </c>
      <c r="AB2621">
        <v>-118.28700000000001</v>
      </c>
      <c r="AC2621">
        <f t="shared" si="40"/>
        <v>0</v>
      </c>
    </row>
    <row r="2622" spans="1:29" x14ac:dyDescent="0.35">
      <c r="A2622">
        <v>200118125</v>
      </c>
      <c r="B2622" s="1">
        <v>44091</v>
      </c>
      <c r="C2622" s="1">
        <v>44091</v>
      </c>
      <c r="D2622">
        <v>2345</v>
      </c>
      <c r="E2622">
        <v>1</v>
      </c>
      <c r="F2622" t="s">
        <v>36</v>
      </c>
      <c r="G2622">
        <v>153</v>
      </c>
      <c r="H2622">
        <v>1</v>
      </c>
      <c r="I2622">
        <v>330</v>
      </c>
      <c r="J2622" t="s">
        <v>37</v>
      </c>
      <c r="K2622" t="s">
        <v>4459</v>
      </c>
      <c r="L2622">
        <v>41</v>
      </c>
      <c r="M2622" t="s">
        <v>30</v>
      </c>
      <c r="N2622" t="s">
        <v>73</v>
      </c>
      <c r="O2622">
        <v>101</v>
      </c>
      <c r="P2622" t="s">
        <v>32</v>
      </c>
      <c r="Q2622">
        <v>500</v>
      </c>
      <c r="R2622" t="s">
        <v>184</v>
      </c>
      <c r="S2622" t="s">
        <v>33</v>
      </c>
      <c r="T2622" t="s">
        <v>34</v>
      </c>
      <c r="U2622">
        <v>330</v>
      </c>
      <c r="Y2622" t="s">
        <v>4460</v>
      </c>
      <c r="AA2622">
        <v>34.047400000000003</v>
      </c>
      <c r="AB2622">
        <v>-118.2513</v>
      </c>
      <c r="AC2622">
        <f t="shared" si="40"/>
        <v>1</v>
      </c>
    </row>
    <row r="2623" spans="1:29" x14ac:dyDescent="0.35">
      <c r="A2623">
        <v>200715693</v>
      </c>
      <c r="B2623" s="1">
        <v>44141</v>
      </c>
      <c r="C2623" s="1">
        <v>44141</v>
      </c>
      <c r="D2623">
        <v>1200</v>
      </c>
      <c r="E2623">
        <v>7</v>
      </c>
      <c r="F2623" t="s">
        <v>28</v>
      </c>
      <c r="G2623">
        <v>723</v>
      </c>
      <c r="H2623">
        <v>1</v>
      </c>
      <c r="I2623">
        <v>440</v>
      </c>
      <c r="J2623" t="s">
        <v>213</v>
      </c>
      <c r="K2623" t="s">
        <v>761</v>
      </c>
      <c r="L2623">
        <v>40</v>
      </c>
      <c r="M2623" t="s">
        <v>94</v>
      </c>
      <c r="N2623" t="s">
        <v>95</v>
      </c>
      <c r="O2623">
        <v>702</v>
      </c>
      <c r="P2623" t="s">
        <v>552</v>
      </c>
      <c r="S2623" t="s">
        <v>40</v>
      </c>
      <c r="T2623" t="s">
        <v>41</v>
      </c>
      <c r="U2623">
        <v>440</v>
      </c>
      <c r="Y2623" t="s">
        <v>3795</v>
      </c>
      <c r="AA2623">
        <v>34.071800000000003</v>
      </c>
      <c r="AB2623">
        <v>-118.36369999999999</v>
      </c>
      <c r="AC2623">
        <f t="shared" si="40"/>
        <v>0</v>
      </c>
    </row>
    <row r="2624" spans="1:29" x14ac:dyDescent="0.35">
      <c r="A2624">
        <v>200401210</v>
      </c>
      <c r="B2624" s="1">
        <v>44161</v>
      </c>
      <c r="C2624" s="1">
        <v>44161</v>
      </c>
      <c r="D2624">
        <v>1820</v>
      </c>
      <c r="E2624">
        <v>4</v>
      </c>
      <c r="F2624" t="s">
        <v>54</v>
      </c>
      <c r="G2624">
        <v>467</v>
      </c>
      <c r="H2624">
        <v>2</v>
      </c>
      <c r="I2624">
        <v>624</v>
      </c>
      <c r="J2624" t="s">
        <v>171</v>
      </c>
      <c r="K2624" t="s">
        <v>4461</v>
      </c>
      <c r="L2624">
        <v>28</v>
      </c>
      <c r="M2624" t="s">
        <v>94</v>
      </c>
      <c r="N2624" t="s">
        <v>95</v>
      </c>
      <c r="O2624">
        <v>501</v>
      </c>
      <c r="P2624" t="s">
        <v>164</v>
      </c>
      <c r="Q2624">
        <v>400</v>
      </c>
      <c r="R2624" t="s">
        <v>143</v>
      </c>
      <c r="S2624" t="s">
        <v>84</v>
      </c>
      <c r="T2624" t="s">
        <v>85</v>
      </c>
      <c r="U2624">
        <v>624</v>
      </c>
      <c r="Y2624" t="s">
        <v>4462</v>
      </c>
      <c r="AA2624">
        <v>34.035200000000003</v>
      </c>
      <c r="AB2624">
        <v>-118.2058</v>
      </c>
      <c r="AC2624">
        <f t="shared" si="40"/>
        <v>0</v>
      </c>
    </row>
    <row r="2625" spans="1:29" x14ac:dyDescent="0.35">
      <c r="A2625">
        <v>200111715</v>
      </c>
      <c r="B2625" s="1">
        <v>43965</v>
      </c>
      <c r="C2625" s="1">
        <v>43965</v>
      </c>
      <c r="D2625">
        <v>100</v>
      </c>
      <c r="E2625">
        <v>1</v>
      </c>
      <c r="F2625" t="s">
        <v>36</v>
      </c>
      <c r="G2625">
        <v>148</v>
      </c>
      <c r="H2625">
        <v>2</v>
      </c>
      <c r="I2625">
        <v>626</v>
      </c>
      <c r="J2625" t="s">
        <v>141</v>
      </c>
      <c r="K2625" t="s">
        <v>4463</v>
      </c>
      <c r="L2625">
        <v>37</v>
      </c>
      <c r="M2625" t="s">
        <v>94</v>
      </c>
      <c r="N2625" t="s">
        <v>95</v>
      </c>
      <c r="O2625">
        <v>102</v>
      </c>
      <c r="P2625" t="s">
        <v>186</v>
      </c>
      <c r="Q2625">
        <v>400</v>
      </c>
      <c r="R2625" t="s">
        <v>143</v>
      </c>
      <c r="S2625" t="s">
        <v>84</v>
      </c>
      <c r="T2625" t="s">
        <v>85</v>
      </c>
      <c r="U2625">
        <v>626</v>
      </c>
      <c r="Y2625" t="s">
        <v>2091</v>
      </c>
      <c r="Z2625" t="s">
        <v>148</v>
      </c>
      <c r="AA2625">
        <v>34.043799999999997</v>
      </c>
      <c r="AB2625">
        <v>-118.24160000000001</v>
      </c>
      <c r="AC2625">
        <f t="shared" si="40"/>
        <v>0</v>
      </c>
    </row>
    <row r="2626" spans="1:29" x14ac:dyDescent="0.35">
      <c r="A2626">
        <v>201000956</v>
      </c>
      <c r="B2626" s="1">
        <v>44141</v>
      </c>
      <c r="C2626" s="1">
        <v>44140</v>
      </c>
      <c r="D2626">
        <v>2347</v>
      </c>
      <c r="E2626">
        <v>10</v>
      </c>
      <c r="F2626" t="s">
        <v>103</v>
      </c>
      <c r="G2626">
        <v>1088</v>
      </c>
      <c r="H2626">
        <v>1</v>
      </c>
      <c r="I2626">
        <v>420</v>
      </c>
      <c r="J2626" t="s">
        <v>352</v>
      </c>
      <c r="K2626" t="s">
        <v>4464</v>
      </c>
      <c r="L2626">
        <v>38</v>
      </c>
      <c r="M2626" t="s">
        <v>94</v>
      </c>
      <c r="N2626" t="s">
        <v>95</v>
      </c>
      <c r="O2626">
        <v>108</v>
      </c>
      <c r="P2626" t="s">
        <v>105</v>
      </c>
      <c r="S2626" t="s">
        <v>33</v>
      </c>
      <c r="T2626" t="s">
        <v>34</v>
      </c>
      <c r="U2626">
        <v>420</v>
      </c>
      <c r="V2626">
        <v>998</v>
      </c>
      <c r="Y2626" t="s">
        <v>2354</v>
      </c>
      <c r="AA2626">
        <v>34.158799999999999</v>
      </c>
      <c r="AB2626">
        <v>-118.49930000000001</v>
      </c>
      <c r="AC2626">
        <f t="shared" si="40"/>
        <v>1</v>
      </c>
    </row>
    <row r="2627" spans="1:29" x14ac:dyDescent="0.35">
      <c r="A2627">
        <v>200413458</v>
      </c>
      <c r="B2627" s="1">
        <v>44108</v>
      </c>
      <c r="C2627" s="1">
        <v>44108</v>
      </c>
      <c r="D2627">
        <v>1730</v>
      </c>
      <c r="E2627">
        <v>4</v>
      </c>
      <c r="F2627" t="s">
        <v>54</v>
      </c>
      <c r="G2627">
        <v>443</v>
      </c>
      <c r="H2627">
        <v>1</v>
      </c>
      <c r="I2627">
        <v>210</v>
      </c>
      <c r="J2627" t="s">
        <v>149</v>
      </c>
      <c r="K2627" t="s">
        <v>4465</v>
      </c>
      <c r="L2627">
        <v>15</v>
      </c>
      <c r="M2627" t="s">
        <v>30</v>
      </c>
      <c r="N2627" t="s">
        <v>95</v>
      </c>
      <c r="O2627">
        <v>101</v>
      </c>
      <c r="P2627" t="s">
        <v>32</v>
      </c>
      <c r="Q2627">
        <v>304</v>
      </c>
      <c r="R2627" t="s">
        <v>1324</v>
      </c>
      <c r="S2627" t="s">
        <v>40</v>
      </c>
      <c r="T2627" t="s">
        <v>41</v>
      </c>
      <c r="U2627">
        <v>210</v>
      </c>
      <c r="Y2627" t="s">
        <v>4466</v>
      </c>
      <c r="Z2627" t="s">
        <v>4467</v>
      </c>
      <c r="AA2627">
        <v>34.059199999999997</v>
      </c>
      <c r="AB2627">
        <v>-118.2</v>
      </c>
      <c r="AC2627">
        <f t="shared" ref="AC2627:AC2690" si="41">IF(OR((S:S)="CC", S:S="AA",S:S="JA"), 1, 0)</f>
        <v>0</v>
      </c>
    </row>
    <row r="2628" spans="1:29" x14ac:dyDescent="0.35">
      <c r="A2628">
        <v>200807021</v>
      </c>
      <c r="B2628" s="1">
        <v>43897</v>
      </c>
      <c r="C2628" s="1">
        <v>43894</v>
      </c>
      <c r="D2628">
        <v>2030</v>
      </c>
      <c r="E2628">
        <v>8</v>
      </c>
      <c r="F2628" t="s">
        <v>109</v>
      </c>
      <c r="G2628">
        <v>827</v>
      </c>
      <c r="H2628">
        <v>2</v>
      </c>
      <c r="I2628">
        <v>740</v>
      </c>
      <c r="J2628" t="s">
        <v>224</v>
      </c>
      <c r="K2628">
        <v>329</v>
      </c>
      <c r="L2628">
        <v>55</v>
      </c>
      <c r="M2628" t="s">
        <v>30</v>
      </c>
      <c r="N2628" t="s">
        <v>73</v>
      </c>
      <c r="O2628">
        <v>122</v>
      </c>
      <c r="P2628" t="s">
        <v>275</v>
      </c>
      <c r="S2628" t="s">
        <v>40</v>
      </c>
      <c r="T2628" t="s">
        <v>41</v>
      </c>
      <c r="U2628">
        <v>740</v>
      </c>
      <c r="Y2628" t="s">
        <v>4468</v>
      </c>
      <c r="AA2628">
        <v>34.057000000000002</v>
      </c>
      <c r="AB2628">
        <v>-118.4646</v>
      </c>
      <c r="AC2628">
        <f t="shared" si="41"/>
        <v>0</v>
      </c>
    </row>
    <row r="2629" spans="1:29" x14ac:dyDescent="0.35">
      <c r="A2629">
        <v>200611176</v>
      </c>
      <c r="B2629" s="1">
        <v>43989</v>
      </c>
      <c r="C2629" s="1">
        <v>43989</v>
      </c>
      <c r="D2629">
        <v>1530</v>
      </c>
      <c r="E2629">
        <v>6</v>
      </c>
      <c r="F2629" t="s">
        <v>91</v>
      </c>
      <c r="G2629">
        <v>678</v>
      </c>
      <c r="H2629">
        <v>2</v>
      </c>
      <c r="I2629">
        <v>624</v>
      </c>
      <c r="J2629" t="s">
        <v>171</v>
      </c>
      <c r="K2629" t="s">
        <v>4469</v>
      </c>
      <c r="L2629">
        <v>57</v>
      </c>
      <c r="M2629" t="s">
        <v>30</v>
      </c>
      <c r="N2629" t="s">
        <v>95</v>
      </c>
      <c r="O2629">
        <v>108</v>
      </c>
      <c r="P2629" t="s">
        <v>105</v>
      </c>
      <c r="Q2629">
        <v>306</v>
      </c>
      <c r="R2629" t="s">
        <v>1108</v>
      </c>
      <c r="S2629" t="s">
        <v>33</v>
      </c>
      <c r="T2629" t="s">
        <v>34</v>
      </c>
      <c r="U2629">
        <v>624</v>
      </c>
      <c r="Y2629" t="s">
        <v>4470</v>
      </c>
      <c r="AA2629">
        <v>34.083500000000001</v>
      </c>
      <c r="AB2629">
        <v>-118.3091</v>
      </c>
      <c r="AC2629">
        <f t="shared" si="41"/>
        <v>1</v>
      </c>
    </row>
    <row r="2630" spans="1:29" x14ac:dyDescent="0.35">
      <c r="A2630">
        <v>201113332</v>
      </c>
      <c r="B2630" s="1">
        <v>44080</v>
      </c>
      <c r="C2630" s="1">
        <v>44078</v>
      </c>
      <c r="D2630">
        <v>1400</v>
      </c>
      <c r="E2630">
        <v>11</v>
      </c>
      <c r="F2630" t="s">
        <v>64</v>
      </c>
      <c r="G2630">
        <v>1175</v>
      </c>
      <c r="H2630">
        <v>1</v>
      </c>
      <c r="I2630">
        <v>341</v>
      </c>
      <c r="J2630" t="s">
        <v>157</v>
      </c>
      <c r="K2630">
        <v>344</v>
      </c>
      <c r="L2630">
        <v>0</v>
      </c>
      <c r="M2630" t="s">
        <v>46</v>
      </c>
      <c r="N2630" t="s">
        <v>46</v>
      </c>
      <c r="O2630">
        <v>109</v>
      </c>
      <c r="P2630" t="s">
        <v>1043</v>
      </c>
      <c r="S2630" t="s">
        <v>40</v>
      </c>
      <c r="T2630" t="s">
        <v>41</v>
      </c>
      <c r="U2630">
        <v>341</v>
      </c>
      <c r="Y2630" t="s">
        <v>4471</v>
      </c>
      <c r="AA2630">
        <v>34.085700000000003</v>
      </c>
      <c r="AB2630">
        <v>-118.2458</v>
      </c>
      <c r="AC2630">
        <f t="shared" si="41"/>
        <v>0</v>
      </c>
    </row>
    <row r="2631" spans="1:29" x14ac:dyDescent="0.35">
      <c r="A2631">
        <v>201116348</v>
      </c>
      <c r="B2631" s="1">
        <v>44170</v>
      </c>
      <c r="C2631" s="1">
        <v>44167</v>
      </c>
      <c r="D2631">
        <v>2200</v>
      </c>
      <c r="E2631">
        <v>11</v>
      </c>
      <c r="F2631" t="s">
        <v>64</v>
      </c>
      <c r="G2631">
        <v>1129</v>
      </c>
      <c r="H2631">
        <v>1</v>
      </c>
      <c r="I2631">
        <v>330</v>
      </c>
      <c r="J2631" t="s">
        <v>37</v>
      </c>
      <c r="K2631" t="s">
        <v>1600</v>
      </c>
      <c r="L2631">
        <v>29</v>
      </c>
      <c r="M2631" t="s">
        <v>94</v>
      </c>
      <c r="N2631" t="s">
        <v>95</v>
      </c>
      <c r="O2631">
        <v>101</v>
      </c>
      <c r="P2631" t="s">
        <v>32</v>
      </c>
      <c r="S2631" t="s">
        <v>40</v>
      </c>
      <c r="T2631" t="s">
        <v>41</v>
      </c>
      <c r="U2631">
        <v>330</v>
      </c>
      <c r="Y2631" t="s">
        <v>4472</v>
      </c>
      <c r="Z2631" t="s">
        <v>4473</v>
      </c>
      <c r="AA2631">
        <v>34.116900000000001</v>
      </c>
      <c r="AB2631">
        <v>-118.17059999999999</v>
      </c>
      <c r="AC2631">
        <f t="shared" si="41"/>
        <v>0</v>
      </c>
    </row>
    <row r="2632" spans="1:29" x14ac:dyDescent="0.35">
      <c r="A2632">
        <v>200607567</v>
      </c>
      <c r="B2632" s="1">
        <v>43898</v>
      </c>
      <c r="C2632" s="1">
        <v>43897</v>
      </c>
      <c r="D2632">
        <v>2030</v>
      </c>
      <c r="E2632">
        <v>6</v>
      </c>
      <c r="F2632" t="s">
        <v>91</v>
      </c>
      <c r="G2632">
        <v>622</v>
      </c>
      <c r="H2632">
        <v>2</v>
      </c>
      <c r="I2632">
        <v>740</v>
      </c>
      <c r="J2632" t="s">
        <v>224</v>
      </c>
      <c r="K2632">
        <v>329</v>
      </c>
      <c r="L2632">
        <v>39</v>
      </c>
      <c r="M2632" t="s">
        <v>94</v>
      </c>
      <c r="N2632" t="s">
        <v>73</v>
      </c>
      <c r="O2632">
        <v>501</v>
      </c>
      <c r="P2632" t="s">
        <v>164</v>
      </c>
      <c r="S2632" t="s">
        <v>40</v>
      </c>
      <c r="T2632" t="s">
        <v>41</v>
      </c>
      <c r="U2632">
        <v>740</v>
      </c>
      <c r="Y2632" t="s">
        <v>4474</v>
      </c>
      <c r="AA2632">
        <v>34.105899999999998</v>
      </c>
      <c r="AB2632">
        <v>-118.3668</v>
      </c>
      <c r="AC2632">
        <f t="shared" si="41"/>
        <v>0</v>
      </c>
    </row>
    <row r="2633" spans="1:29" x14ac:dyDescent="0.35">
      <c r="A2633">
        <v>200800692</v>
      </c>
      <c r="B2633" s="1">
        <v>43999</v>
      </c>
      <c r="C2633" s="1">
        <v>43999</v>
      </c>
      <c r="D2633">
        <v>1835</v>
      </c>
      <c r="E2633">
        <v>8</v>
      </c>
      <c r="F2633" t="s">
        <v>109</v>
      </c>
      <c r="G2633">
        <v>857</v>
      </c>
      <c r="H2633">
        <v>1</v>
      </c>
      <c r="I2633">
        <v>520</v>
      </c>
      <c r="J2633" t="s">
        <v>271</v>
      </c>
      <c r="K2633" t="s">
        <v>4475</v>
      </c>
      <c r="L2633">
        <v>44</v>
      </c>
      <c r="M2633" t="s">
        <v>94</v>
      </c>
      <c r="N2633" t="s">
        <v>31</v>
      </c>
      <c r="O2633">
        <v>301</v>
      </c>
      <c r="P2633" t="s">
        <v>155</v>
      </c>
      <c r="S2633" t="s">
        <v>40</v>
      </c>
      <c r="T2633" t="s">
        <v>41</v>
      </c>
      <c r="U2633">
        <v>520</v>
      </c>
      <c r="V2633">
        <v>998</v>
      </c>
      <c r="Y2633" t="s">
        <v>4476</v>
      </c>
      <c r="AA2633">
        <v>34.055300000000003</v>
      </c>
      <c r="AB2633">
        <v>-118.3878</v>
      </c>
      <c r="AC2633">
        <f t="shared" si="41"/>
        <v>0</v>
      </c>
    </row>
    <row r="2634" spans="1:29" x14ac:dyDescent="0.35">
      <c r="A2634">
        <v>201012791</v>
      </c>
      <c r="B2634" s="1">
        <v>44079</v>
      </c>
      <c r="C2634" s="1">
        <v>44079</v>
      </c>
      <c r="D2634">
        <v>1530</v>
      </c>
      <c r="E2634">
        <v>10</v>
      </c>
      <c r="F2634" t="s">
        <v>103</v>
      </c>
      <c r="G2634">
        <v>1065</v>
      </c>
      <c r="H2634">
        <v>2</v>
      </c>
      <c r="I2634">
        <v>624</v>
      </c>
      <c r="J2634" t="s">
        <v>171</v>
      </c>
      <c r="K2634" t="s">
        <v>4477</v>
      </c>
      <c r="L2634">
        <v>90</v>
      </c>
      <c r="M2634" t="s">
        <v>30</v>
      </c>
      <c r="N2634" t="s">
        <v>95</v>
      </c>
      <c r="O2634">
        <v>406</v>
      </c>
      <c r="P2634" t="s">
        <v>582</v>
      </c>
      <c r="Q2634">
        <v>400</v>
      </c>
      <c r="R2634" t="s">
        <v>143</v>
      </c>
      <c r="S2634" t="s">
        <v>40</v>
      </c>
      <c r="T2634" t="s">
        <v>41</v>
      </c>
      <c r="U2634">
        <v>624</v>
      </c>
      <c r="Y2634" t="s">
        <v>4478</v>
      </c>
      <c r="AA2634">
        <v>34.167499999999997</v>
      </c>
      <c r="AB2634">
        <v>-118.5226</v>
      </c>
      <c r="AC2634">
        <f t="shared" si="41"/>
        <v>0</v>
      </c>
    </row>
    <row r="2635" spans="1:29" x14ac:dyDescent="0.35">
      <c r="A2635">
        <v>201013010</v>
      </c>
      <c r="B2635" s="1">
        <v>44087</v>
      </c>
      <c r="C2635" s="1">
        <v>44087</v>
      </c>
      <c r="D2635">
        <v>230</v>
      </c>
      <c r="E2635">
        <v>10</v>
      </c>
      <c r="F2635" t="s">
        <v>103</v>
      </c>
      <c r="G2635">
        <v>1065</v>
      </c>
      <c r="H2635">
        <v>1</v>
      </c>
      <c r="I2635">
        <v>510</v>
      </c>
      <c r="J2635" t="s">
        <v>29</v>
      </c>
      <c r="L2635">
        <v>0</v>
      </c>
      <c r="O2635">
        <v>101</v>
      </c>
      <c r="P2635" t="s">
        <v>32</v>
      </c>
      <c r="S2635" t="s">
        <v>40</v>
      </c>
      <c r="T2635" t="s">
        <v>41</v>
      </c>
      <c r="U2635">
        <v>510</v>
      </c>
      <c r="Y2635" t="s">
        <v>1963</v>
      </c>
      <c r="AA2635">
        <v>34.170699999999997</v>
      </c>
      <c r="AB2635">
        <v>-118.5244</v>
      </c>
      <c r="AC2635">
        <f t="shared" si="41"/>
        <v>0</v>
      </c>
    </row>
    <row r="2636" spans="1:29" x14ac:dyDescent="0.35">
      <c r="A2636">
        <v>200411247</v>
      </c>
      <c r="B2636" s="1">
        <v>44040</v>
      </c>
      <c r="C2636" s="1">
        <v>43881</v>
      </c>
      <c r="D2636">
        <v>2000</v>
      </c>
      <c r="E2636">
        <v>4</v>
      </c>
      <c r="F2636" t="s">
        <v>54</v>
      </c>
      <c r="G2636">
        <v>464</v>
      </c>
      <c r="H2636">
        <v>2</v>
      </c>
      <c r="I2636">
        <v>956</v>
      </c>
      <c r="J2636" t="s">
        <v>328</v>
      </c>
      <c r="K2636" t="s">
        <v>4479</v>
      </c>
      <c r="L2636">
        <v>15</v>
      </c>
      <c r="M2636" t="s">
        <v>94</v>
      </c>
      <c r="N2636" t="s">
        <v>95</v>
      </c>
      <c r="O2636">
        <v>504</v>
      </c>
      <c r="P2636" t="s">
        <v>673</v>
      </c>
      <c r="S2636" t="s">
        <v>40</v>
      </c>
      <c r="T2636" t="s">
        <v>41</v>
      </c>
      <c r="U2636">
        <v>956</v>
      </c>
      <c r="Y2636" t="s">
        <v>4480</v>
      </c>
      <c r="AA2636">
        <v>34.0456</v>
      </c>
      <c r="AB2636">
        <v>-118.2101</v>
      </c>
      <c r="AC2636">
        <f t="shared" si="41"/>
        <v>0</v>
      </c>
    </row>
    <row r="2637" spans="1:29" x14ac:dyDescent="0.35">
      <c r="A2637">
        <v>200909332</v>
      </c>
      <c r="B2637" s="1">
        <v>43956</v>
      </c>
      <c r="C2637" s="1">
        <v>43955</v>
      </c>
      <c r="D2637">
        <v>455</v>
      </c>
      <c r="E2637">
        <v>9</v>
      </c>
      <c r="F2637" t="s">
        <v>49</v>
      </c>
      <c r="G2637">
        <v>937</v>
      </c>
      <c r="H2637">
        <v>1</v>
      </c>
      <c r="I2637">
        <v>420</v>
      </c>
      <c r="J2637" t="s">
        <v>352</v>
      </c>
      <c r="K2637">
        <v>344</v>
      </c>
      <c r="L2637">
        <v>29</v>
      </c>
      <c r="M2637" t="s">
        <v>30</v>
      </c>
      <c r="N2637" t="s">
        <v>31</v>
      </c>
      <c r="O2637">
        <v>104</v>
      </c>
      <c r="P2637" t="s">
        <v>201</v>
      </c>
      <c r="S2637" t="s">
        <v>40</v>
      </c>
      <c r="T2637" t="s">
        <v>41</v>
      </c>
      <c r="U2637">
        <v>420</v>
      </c>
      <c r="Y2637" t="s">
        <v>4481</v>
      </c>
      <c r="AA2637">
        <v>34.182200000000002</v>
      </c>
      <c r="AB2637">
        <v>-118.43770000000001</v>
      </c>
      <c r="AC2637">
        <f t="shared" si="41"/>
        <v>0</v>
      </c>
    </row>
    <row r="2638" spans="1:29" x14ac:dyDescent="0.35">
      <c r="A2638">
        <v>200708960</v>
      </c>
      <c r="B2638" s="1">
        <v>43956</v>
      </c>
      <c r="C2638" s="1">
        <v>43956</v>
      </c>
      <c r="D2638">
        <v>2200</v>
      </c>
      <c r="E2638">
        <v>7</v>
      </c>
      <c r="F2638" t="s">
        <v>28</v>
      </c>
      <c r="G2638">
        <v>701</v>
      </c>
      <c r="H2638">
        <v>2</v>
      </c>
      <c r="I2638">
        <v>745</v>
      </c>
      <c r="J2638" t="s">
        <v>139</v>
      </c>
      <c r="K2638" t="s">
        <v>4482</v>
      </c>
      <c r="L2638">
        <v>70</v>
      </c>
      <c r="M2638" t="s">
        <v>30</v>
      </c>
      <c r="N2638" t="s">
        <v>73</v>
      </c>
      <c r="O2638">
        <v>502</v>
      </c>
      <c r="P2638" t="s">
        <v>47</v>
      </c>
      <c r="S2638" t="s">
        <v>84</v>
      </c>
      <c r="T2638" t="s">
        <v>85</v>
      </c>
      <c r="U2638">
        <v>745</v>
      </c>
      <c r="Y2638" t="s">
        <v>577</v>
      </c>
      <c r="AA2638">
        <v>34.083799999999997</v>
      </c>
      <c r="AB2638">
        <v>-118.3627</v>
      </c>
      <c r="AC2638">
        <f t="shared" si="41"/>
        <v>0</v>
      </c>
    </row>
    <row r="2639" spans="1:29" x14ac:dyDescent="0.35">
      <c r="A2639">
        <v>200120777</v>
      </c>
      <c r="B2639" s="1">
        <v>44144</v>
      </c>
      <c r="C2639" s="1">
        <v>44144</v>
      </c>
      <c r="D2639">
        <v>310</v>
      </c>
      <c r="E2639">
        <v>1</v>
      </c>
      <c r="F2639" t="s">
        <v>36</v>
      </c>
      <c r="G2639">
        <v>124</v>
      </c>
      <c r="H2639">
        <v>2</v>
      </c>
      <c r="I2639">
        <v>946</v>
      </c>
      <c r="J2639" t="s">
        <v>125</v>
      </c>
      <c r="K2639" t="s">
        <v>4483</v>
      </c>
      <c r="L2639">
        <v>52</v>
      </c>
      <c r="M2639" t="s">
        <v>30</v>
      </c>
      <c r="N2639" t="s">
        <v>95</v>
      </c>
      <c r="O2639">
        <v>101</v>
      </c>
      <c r="P2639" t="s">
        <v>32</v>
      </c>
      <c r="Q2639">
        <v>212</v>
      </c>
      <c r="R2639" t="s">
        <v>1167</v>
      </c>
      <c r="S2639" t="s">
        <v>33</v>
      </c>
      <c r="T2639" t="s">
        <v>34</v>
      </c>
      <c r="U2639">
        <v>946</v>
      </c>
      <c r="V2639">
        <v>998</v>
      </c>
      <c r="Y2639" t="s">
        <v>4484</v>
      </c>
      <c r="AA2639">
        <v>34.052500000000002</v>
      </c>
      <c r="AB2639">
        <v>-118.2432</v>
      </c>
      <c r="AC2639">
        <f t="shared" si="41"/>
        <v>1</v>
      </c>
    </row>
    <row r="2640" spans="1:29" x14ac:dyDescent="0.35">
      <c r="A2640">
        <v>200316458</v>
      </c>
      <c r="B2640" s="1">
        <v>44072</v>
      </c>
      <c r="C2640" s="1">
        <v>44071</v>
      </c>
      <c r="D2640">
        <v>2100</v>
      </c>
      <c r="E2640">
        <v>3</v>
      </c>
      <c r="F2640" t="s">
        <v>43</v>
      </c>
      <c r="G2640">
        <v>357</v>
      </c>
      <c r="H2640">
        <v>1</v>
      </c>
      <c r="I2640">
        <v>761</v>
      </c>
      <c r="J2640" t="s">
        <v>403</v>
      </c>
      <c r="K2640" t="s">
        <v>4485</v>
      </c>
      <c r="L2640">
        <v>30</v>
      </c>
      <c r="M2640" t="s">
        <v>94</v>
      </c>
      <c r="N2640" t="s">
        <v>173</v>
      </c>
      <c r="O2640">
        <v>101</v>
      </c>
      <c r="P2640" t="s">
        <v>32</v>
      </c>
      <c r="Q2640">
        <v>200</v>
      </c>
      <c r="R2640" t="s">
        <v>663</v>
      </c>
      <c r="S2640" t="s">
        <v>33</v>
      </c>
      <c r="T2640" t="s">
        <v>34</v>
      </c>
      <c r="U2640">
        <v>761</v>
      </c>
      <c r="Y2640" t="s">
        <v>1645</v>
      </c>
      <c r="Z2640" t="s">
        <v>1031</v>
      </c>
      <c r="AA2640">
        <v>34.0184</v>
      </c>
      <c r="AB2640">
        <v>-118.3002</v>
      </c>
      <c r="AC2640">
        <f t="shared" si="41"/>
        <v>1</v>
      </c>
    </row>
    <row r="2641" spans="1:29" x14ac:dyDescent="0.35">
      <c r="A2641">
        <v>200715422</v>
      </c>
      <c r="B2641" s="1">
        <v>44131</v>
      </c>
      <c r="C2641" s="1">
        <v>44025</v>
      </c>
      <c r="D2641">
        <v>1022</v>
      </c>
      <c r="E2641">
        <v>7</v>
      </c>
      <c r="F2641" t="s">
        <v>28</v>
      </c>
      <c r="G2641">
        <v>762</v>
      </c>
      <c r="H2641">
        <v>1</v>
      </c>
      <c r="I2641">
        <v>341</v>
      </c>
      <c r="J2641" t="s">
        <v>157</v>
      </c>
      <c r="K2641">
        <v>394</v>
      </c>
      <c r="L2641">
        <v>47</v>
      </c>
      <c r="M2641" t="s">
        <v>94</v>
      </c>
      <c r="N2641" t="s">
        <v>73</v>
      </c>
      <c r="O2641">
        <v>502</v>
      </c>
      <c r="P2641" t="s">
        <v>47</v>
      </c>
      <c r="S2641" t="s">
        <v>40</v>
      </c>
      <c r="T2641" t="s">
        <v>41</v>
      </c>
      <c r="U2641">
        <v>341</v>
      </c>
      <c r="Y2641" t="s">
        <v>4486</v>
      </c>
      <c r="Z2641" t="s">
        <v>4487</v>
      </c>
      <c r="AA2641">
        <v>34.0501</v>
      </c>
      <c r="AB2641">
        <v>-118.36920000000001</v>
      </c>
      <c r="AC2641">
        <f t="shared" si="41"/>
        <v>0</v>
      </c>
    </row>
    <row r="2642" spans="1:29" x14ac:dyDescent="0.35">
      <c r="A2642">
        <v>200307751</v>
      </c>
      <c r="B2642" s="1">
        <v>43892</v>
      </c>
      <c r="C2642" s="1">
        <v>43892</v>
      </c>
      <c r="D2642">
        <v>910</v>
      </c>
      <c r="E2642">
        <v>3</v>
      </c>
      <c r="F2642" t="s">
        <v>43</v>
      </c>
      <c r="G2642">
        <v>394</v>
      </c>
      <c r="H2642">
        <v>1</v>
      </c>
      <c r="I2642">
        <v>236</v>
      </c>
      <c r="J2642" t="s">
        <v>692</v>
      </c>
      <c r="K2642" t="s">
        <v>4488</v>
      </c>
      <c r="L2642">
        <v>33</v>
      </c>
      <c r="M2642" t="s">
        <v>94</v>
      </c>
      <c r="N2642" t="s">
        <v>163</v>
      </c>
      <c r="O2642">
        <v>502</v>
      </c>
      <c r="P2642" t="s">
        <v>47</v>
      </c>
      <c r="Q2642">
        <v>400</v>
      </c>
      <c r="R2642" t="s">
        <v>143</v>
      </c>
      <c r="S2642" t="s">
        <v>33</v>
      </c>
      <c r="T2642" t="s">
        <v>34</v>
      </c>
      <c r="U2642">
        <v>236</v>
      </c>
      <c r="Y2642" t="s">
        <v>4489</v>
      </c>
      <c r="AA2642">
        <v>34.007199999999997</v>
      </c>
      <c r="AB2642">
        <v>-118.3201</v>
      </c>
      <c r="AC2642">
        <f t="shared" si="41"/>
        <v>1</v>
      </c>
    </row>
    <row r="2643" spans="1:29" x14ac:dyDescent="0.35">
      <c r="A2643">
        <v>201009815</v>
      </c>
      <c r="B2643" s="1">
        <v>43990</v>
      </c>
      <c r="C2643" s="1">
        <v>43987</v>
      </c>
      <c r="D2643">
        <v>1700</v>
      </c>
      <c r="E2643">
        <v>10</v>
      </c>
      <c r="F2643" t="s">
        <v>103</v>
      </c>
      <c r="G2643">
        <v>1033</v>
      </c>
      <c r="H2643">
        <v>1</v>
      </c>
      <c r="I2643">
        <v>331</v>
      </c>
      <c r="J2643" t="s">
        <v>233</v>
      </c>
      <c r="K2643" t="s">
        <v>4490</v>
      </c>
      <c r="L2643">
        <v>69</v>
      </c>
      <c r="M2643" t="s">
        <v>30</v>
      </c>
      <c r="N2643" t="s">
        <v>73</v>
      </c>
      <c r="O2643">
        <v>101</v>
      </c>
      <c r="P2643" t="s">
        <v>32</v>
      </c>
      <c r="S2643" t="s">
        <v>40</v>
      </c>
      <c r="T2643" t="s">
        <v>41</v>
      </c>
      <c r="U2643">
        <v>331</v>
      </c>
      <c r="Y2643" t="s">
        <v>4491</v>
      </c>
      <c r="AA2643">
        <v>34.183300000000003</v>
      </c>
      <c r="AB2643">
        <v>-118.5485</v>
      </c>
      <c r="AC2643">
        <f t="shared" si="41"/>
        <v>0</v>
      </c>
    </row>
    <row r="2644" spans="1:29" x14ac:dyDescent="0.35">
      <c r="A2644">
        <v>200707302</v>
      </c>
      <c r="B2644" s="1">
        <v>43901</v>
      </c>
      <c r="C2644" s="1">
        <v>43866</v>
      </c>
      <c r="D2644">
        <v>800</v>
      </c>
      <c r="E2644">
        <v>7</v>
      </c>
      <c r="F2644" t="s">
        <v>28</v>
      </c>
      <c r="G2644">
        <v>721</v>
      </c>
      <c r="H2644">
        <v>2</v>
      </c>
      <c r="I2644">
        <v>354</v>
      </c>
      <c r="J2644" t="s">
        <v>167</v>
      </c>
      <c r="K2644" t="s">
        <v>177</v>
      </c>
      <c r="L2644">
        <v>41</v>
      </c>
      <c r="M2644" t="s">
        <v>94</v>
      </c>
      <c r="N2644" t="s">
        <v>73</v>
      </c>
      <c r="O2644">
        <v>502</v>
      </c>
      <c r="P2644" t="s">
        <v>47</v>
      </c>
      <c r="S2644" t="s">
        <v>40</v>
      </c>
      <c r="T2644" t="s">
        <v>41</v>
      </c>
      <c r="U2644">
        <v>354</v>
      </c>
      <c r="Y2644" t="s">
        <v>1326</v>
      </c>
      <c r="AA2644">
        <v>34.075299999999999</v>
      </c>
      <c r="AB2644">
        <v>-118.3849</v>
      </c>
      <c r="AC2644">
        <f t="shared" si="41"/>
        <v>0</v>
      </c>
    </row>
    <row r="2645" spans="1:29" x14ac:dyDescent="0.35">
      <c r="A2645">
        <v>200808589</v>
      </c>
      <c r="B2645" s="1">
        <v>43943</v>
      </c>
      <c r="C2645" s="1">
        <v>43943</v>
      </c>
      <c r="D2645">
        <v>1420</v>
      </c>
      <c r="E2645">
        <v>8</v>
      </c>
      <c r="F2645" t="s">
        <v>109</v>
      </c>
      <c r="G2645">
        <v>892</v>
      </c>
      <c r="H2645">
        <v>1</v>
      </c>
      <c r="I2645">
        <v>220</v>
      </c>
      <c r="J2645" t="s">
        <v>919</v>
      </c>
      <c r="K2645" t="s">
        <v>4492</v>
      </c>
      <c r="L2645">
        <v>59</v>
      </c>
      <c r="M2645" t="s">
        <v>30</v>
      </c>
      <c r="N2645" t="s">
        <v>163</v>
      </c>
      <c r="O2645">
        <v>101</v>
      </c>
      <c r="P2645" t="s">
        <v>32</v>
      </c>
      <c r="Q2645">
        <v>400</v>
      </c>
      <c r="R2645" t="s">
        <v>143</v>
      </c>
      <c r="S2645" t="s">
        <v>33</v>
      </c>
      <c r="T2645" t="s">
        <v>34</v>
      </c>
      <c r="U2645">
        <v>220</v>
      </c>
      <c r="Y2645" t="s">
        <v>4493</v>
      </c>
      <c r="AA2645">
        <v>34.031599999999997</v>
      </c>
      <c r="AB2645">
        <v>-118.4457</v>
      </c>
      <c r="AC2645">
        <f t="shared" si="41"/>
        <v>1</v>
      </c>
    </row>
    <row r="2646" spans="1:29" x14ac:dyDescent="0.35">
      <c r="A2646">
        <v>200511002</v>
      </c>
      <c r="B2646" s="1">
        <v>44006</v>
      </c>
      <c r="C2646" s="1">
        <v>43990</v>
      </c>
      <c r="D2646">
        <v>1200</v>
      </c>
      <c r="E2646">
        <v>5</v>
      </c>
      <c r="F2646" t="s">
        <v>98</v>
      </c>
      <c r="G2646">
        <v>503</v>
      </c>
      <c r="H2646">
        <v>2</v>
      </c>
      <c r="I2646">
        <v>662</v>
      </c>
      <c r="J2646" t="s">
        <v>191</v>
      </c>
      <c r="K2646" t="s">
        <v>4494</v>
      </c>
      <c r="L2646">
        <v>0</v>
      </c>
      <c r="M2646" t="s">
        <v>46</v>
      </c>
      <c r="N2646" t="s">
        <v>46</v>
      </c>
      <c r="O2646">
        <v>203</v>
      </c>
      <c r="P2646" t="s">
        <v>101</v>
      </c>
      <c r="S2646" t="s">
        <v>40</v>
      </c>
      <c r="T2646" t="s">
        <v>41</v>
      </c>
      <c r="U2646">
        <v>662</v>
      </c>
      <c r="Y2646" t="s">
        <v>4495</v>
      </c>
      <c r="AA2646">
        <v>33.7973</v>
      </c>
      <c r="AB2646">
        <v>-118.2908</v>
      </c>
      <c r="AC2646">
        <f t="shared" si="41"/>
        <v>0</v>
      </c>
    </row>
    <row r="2647" spans="1:29" x14ac:dyDescent="0.35">
      <c r="A2647">
        <v>200219111</v>
      </c>
      <c r="B2647" s="1">
        <v>44194</v>
      </c>
      <c r="C2647" s="1">
        <v>44193</v>
      </c>
      <c r="D2647">
        <v>1900</v>
      </c>
      <c r="E2647">
        <v>2</v>
      </c>
      <c r="F2647" t="s">
        <v>56</v>
      </c>
      <c r="G2647">
        <v>269</v>
      </c>
      <c r="H2647">
        <v>1</v>
      </c>
      <c r="I2647">
        <v>510</v>
      </c>
      <c r="J2647" t="s">
        <v>29</v>
      </c>
      <c r="L2647">
        <v>0</v>
      </c>
      <c r="O2647">
        <v>101</v>
      </c>
      <c r="P2647" t="s">
        <v>32</v>
      </c>
      <c r="S2647" t="s">
        <v>40</v>
      </c>
      <c r="T2647" t="s">
        <v>41</v>
      </c>
      <c r="U2647">
        <v>510</v>
      </c>
      <c r="Y2647" t="s">
        <v>4496</v>
      </c>
      <c r="Z2647" t="s">
        <v>802</v>
      </c>
      <c r="AA2647">
        <v>34.052199999999999</v>
      </c>
      <c r="AB2647">
        <v>-118.26730000000001</v>
      </c>
      <c r="AC2647">
        <f t="shared" si="41"/>
        <v>0</v>
      </c>
    </row>
    <row r="2648" spans="1:29" x14ac:dyDescent="0.35">
      <c r="A2648">
        <v>200117294</v>
      </c>
      <c r="B2648" s="1">
        <v>44075</v>
      </c>
      <c r="C2648" s="1">
        <v>43999</v>
      </c>
      <c r="D2648">
        <v>1900</v>
      </c>
      <c r="E2648">
        <v>1</v>
      </c>
      <c r="F2648" t="s">
        <v>36</v>
      </c>
      <c r="G2648">
        <v>129</v>
      </c>
      <c r="H2648">
        <v>1</v>
      </c>
      <c r="I2648">
        <v>310</v>
      </c>
      <c r="J2648" t="s">
        <v>71</v>
      </c>
      <c r="K2648" t="s">
        <v>4497</v>
      </c>
      <c r="L2648">
        <v>43</v>
      </c>
      <c r="M2648" t="s">
        <v>30</v>
      </c>
      <c r="N2648" t="s">
        <v>95</v>
      </c>
      <c r="O2648">
        <v>120</v>
      </c>
      <c r="P2648" t="s">
        <v>3376</v>
      </c>
      <c r="Q2648">
        <v>500</v>
      </c>
      <c r="R2648" t="s">
        <v>184</v>
      </c>
      <c r="S2648" t="s">
        <v>40</v>
      </c>
      <c r="T2648" t="s">
        <v>41</v>
      </c>
      <c r="U2648">
        <v>310</v>
      </c>
      <c r="Y2648" t="s">
        <v>4498</v>
      </c>
      <c r="AA2648">
        <v>34.052500000000002</v>
      </c>
      <c r="AB2648">
        <v>-118.23009999999999</v>
      </c>
      <c r="AC2648">
        <f t="shared" si="41"/>
        <v>0</v>
      </c>
    </row>
    <row r="2649" spans="1:29" x14ac:dyDescent="0.35">
      <c r="A2649">
        <v>201207119</v>
      </c>
      <c r="B2649" s="1">
        <v>43874</v>
      </c>
      <c r="C2649" s="1">
        <v>43868</v>
      </c>
      <c r="D2649">
        <v>2300</v>
      </c>
      <c r="E2649">
        <v>12</v>
      </c>
      <c r="F2649" t="s">
        <v>68</v>
      </c>
      <c r="G2649">
        <v>1241</v>
      </c>
      <c r="H2649">
        <v>2</v>
      </c>
      <c r="I2649">
        <v>626</v>
      </c>
      <c r="J2649" t="s">
        <v>141</v>
      </c>
      <c r="K2649" t="s">
        <v>4499</v>
      </c>
      <c r="L2649">
        <v>25</v>
      </c>
      <c r="M2649" t="s">
        <v>94</v>
      </c>
      <c r="N2649" t="s">
        <v>163</v>
      </c>
      <c r="O2649">
        <v>501</v>
      </c>
      <c r="P2649" t="s">
        <v>164</v>
      </c>
      <c r="Q2649">
        <v>400</v>
      </c>
      <c r="R2649" t="s">
        <v>143</v>
      </c>
      <c r="S2649" t="s">
        <v>40</v>
      </c>
      <c r="T2649" t="s">
        <v>41</v>
      </c>
      <c r="U2649">
        <v>626</v>
      </c>
      <c r="Y2649" t="s">
        <v>4500</v>
      </c>
      <c r="AA2649">
        <v>33.9818</v>
      </c>
      <c r="AB2649">
        <v>-118.3352</v>
      </c>
      <c r="AC2649">
        <f t="shared" si="41"/>
        <v>0</v>
      </c>
    </row>
    <row r="2650" spans="1:29" x14ac:dyDescent="0.35">
      <c r="A2650">
        <v>200617281</v>
      </c>
      <c r="B2650" s="1">
        <v>44131</v>
      </c>
      <c r="C2650" s="1">
        <v>44131</v>
      </c>
      <c r="D2650">
        <v>1235</v>
      </c>
      <c r="E2650">
        <v>6</v>
      </c>
      <c r="F2650" t="s">
        <v>91</v>
      </c>
      <c r="G2650">
        <v>629</v>
      </c>
      <c r="H2650">
        <v>2</v>
      </c>
      <c r="I2650">
        <v>664</v>
      </c>
      <c r="J2650" t="s">
        <v>1125</v>
      </c>
      <c r="K2650" t="s">
        <v>4501</v>
      </c>
      <c r="L2650">
        <v>74</v>
      </c>
      <c r="M2650" t="s">
        <v>94</v>
      </c>
      <c r="N2650" t="s">
        <v>173</v>
      </c>
      <c r="O2650">
        <v>501</v>
      </c>
      <c r="P2650" t="s">
        <v>164</v>
      </c>
      <c r="S2650" t="s">
        <v>40</v>
      </c>
      <c r="T2650" t="s">
        <v>41</v>
      </c>
      <c r="U2650">
        <v>664</v>
      </c>
      <c r="Y2650" t="s">
        <v>4502</v>
      </c>
      <c r="AA2650">
        <v>34.116799999999998</v>
      </c>
      <c r="AB2650">
        <v>-118.3113</v>
      </c>
      <c r="AC2650">
        <f t="shared" si="41"/>
        <v>0</v>
      </c>
    </row>
    <row r="2651" spans="1:29" x14ac:dyDescent="0.35">
      <c r="A2651">
        <v>201114079</v>
      </c>
      <c r="B2651" s="1">
        <v>44102</v>
      </c>
      <c r="C2651" s="1">
        <v>44101</v>
      </c>
      <c r="D2651">
        <v>530</v>
      </c>
      <c r="E2651">
        <v>11</v>
      </c>
      <c r="F2651" t="s">
        <v>64</v>
      </c>
      <c r="G2651">
        <v>1102</v>
      </c>
      <c r="H2651">
        <v>1</v>
      </c>
      <c r="I2651">
        <v>330</v>
      </c>
      <c r="J2651" t="s">
        <v>37</v>
      </c>
      <c r="K2651" t="s">
        <v>3608</v>
      </c>
      <c r="L2651">
        <v>0</v>
      </c>
      <c r="M2651" t="s">
        <v>46</v>
      </c>
      <c r="N2651" t="s">
        <v>46</v>
      </c>
      <c r="O2651">
        <v>108</v>
      </c>
      <c r="P2651" t="s">
        <v>105</v>
      </c>
      <c r="S2651" t="s">
        <v>40</v>
      </c>
      <c r="T2651" t="s">
        <v>41</v>
      </c>
      <c r="U2651">
        <v>330</v>
      </c>
      <c r="Y2651" t="s">
        <v>4503</v>
      </c>
      <c r="AA2651">
        <v>34.131500000000003</v>
      </c>
      <c r="AB2651">
        <v>-118.2657</v>
      </c>
      <c r="AC2651">
        <f t="shared" si="41"/>
        <v>0</v>
      </c>
    </row>
    <row r="2652" spans="1:29" x14ac:dyDescent="0.35">
      <c r="A2652">
        <v>200205631</v>
      </c>
      <c r="B2652" s="1">
        <v>43864</v>
      </c>
      <c r="C2652" s="1">
        <v>43864</v>
      </c>
      <c r="D2652">
        <v>1445</v>
      </c>
      <c r="E2652">
        <v>2</v>
      </c>
      <c r="F2652" t="s">
        <v>56</v>
      </c>
      <c r="G2652">
        <v>256</v>
      </c>
      <c r="H2652">
        <v>1</v>
      </c>
      <c r="I2652">
        <v>350</v>
      </c>
      <c r="J2652" t="s">
        <v>1591</v>
      </c>
      <c r="K2652" t="s">
        <v>4504</v>
      </c>
      <c r="L2652">
        <v>32</v>
      </c>
      <c r="M2652" t="s">
        <v>30</v>
      </c>
      <c r="N2652" t="s">
        <v>95</v>
      </c>
      <c r="O2652">
        <v>102</v>
      </c>
      <c r="P2652" t="s">
        <v>186</v>
      </c>
      <c r="S2652" t="s">
        <v>84</v>
      </c>
      <c r="T2652" t="s">
        <v>85</v>
      </c>
      <c r="U2652">
        <v>350</v>
      </c>
      <c r="Y2652" t="s">
        <v>931</v>
      </c>
      <c r="AA2652">
        <v>34.058500000000002</v>
      </c>
      <c r="AB2652">
        <v>-118.274</v>
      </c>
      <c r="AC2652">
        <f t="shared" si="41"/>
        <v>0</v>
      </c>
    </row>
    <row r="2653" spans="1:29" x14ac:dyDescent="0.35">
      <c r="A2653">
        <v>200213709</v>
      </c>
      <c r="B2653" s="1">
        <v>44057</v>
      </c>
      <c r="C2653" s="1">
        <v>44056</v>
      </c>
      <c r="D2653">
        <v>2200</v>
      </c>
      <c r="E2653">
        <v>2</v>
      </c>
      <c r="F2653" t="s">
        <v>56</v>
      </c>
      <c r="G2653">
        <v>235</v>
      </c>
      <c r="H2653">
        <v>1</v>
      </c>
      <c r="I2653">
        <v>510</v>
      </c>
      <c r="J2653" t="s">
        <v>29</v>
      </c>
      <c r="L2653">
        <v>0</v>
      </c>
      <c r="O2653">
        <v>101</v>
      </c>
      <c r="P2653" t="s">
        <v>32</v>
      </c>
      <c r="S2653" t="s">
        <v>40</v>
      </c>
      <c r="T2653" t="s">
        <v>41</v>
      </c>
      <c r="U2653">
        <v>510</v>
      </c>
      <c r="Y2653" t="s">
        <v>4505</v>
      </c>
      <c r="AA2653">
        <v>34.069299999999998</v>
      </c>
      <c r="AB2653">
        <v>-118.2719</v>
      </c>
      <c r="AC2653">
        <f t="shared" si="41"/>
        <v>0</v>
      </c>
    </row>
    <row r="2654" spans="1:29" x14ac:dyDescent="0.35">
      <c r="A2654">
        <v>200116806</v>
      </c>
      <c r="B2654" s="1">
        <v>44066</v>
      </c>
      <c r="C2654" s="1">
        <v>44066</v>
      </c>
      <c r="D2654">
        <v>35</v>
      </c>
      <c r="E2654">
        <v>1</v>
      </c>
      <c r="F2654" t="s">
        <v>36</v>
      </c>
      <c r="G2654">
        <v>153</v>
      </c>
      <c r="H2654">
        <v>2</v>
      </c>
      <c r="I2654">
        <v>626</v>
      </c>
      <c r="J2654" t="s">
        <v>141</v>
      </c>
      <c r="K2654" t="s">
        <v>4506</v>
      </c>
      <c r="L2654">
        <v>25</v>
      </c>
      <c r="M2654" t="s">
        <v>94</v>
      </c>
      <c r="N2654" t="s">
        <v>95</v>
      </c>
      <c r="O2654">
        <v>502</v>
      </c>
      <c r="P2654" t="s">
        <v>47</v>
      </c>
      <c r="Q2654">
        <v>400</v>
      </c>
      <c r="R2654" t="s">
        <v>143</v>
      </c>
      <c r="S2654" t="s">
        <v>40</v>
      </c>
      <c r="T2654" t="s">
        <v>41</v>
      </c>
      <c r="U2654">
        <v>626</v>
      </c>
      <c r="Y2654" t="s">
        <v>4507</v>
      </c>
      <c r="AA2654">
        <v>34.048099999999998</v>
      </c>
      <c r="AB2654">
        <v>-118.25069999999999</v>
      </c>
      <c r="AC2654">
        <f t="shared" si="41"/>
        <v>0</v>
      </c>
    </row>
    <row r="2655" spans="1:29" x14ac:dyDescent="0.35">
      <c r="A2655">
        <v>201112276</v>
      </c>
      <c r="B2655" s="1">
        <v>44050</v>
      </c>
      <c r="C2655" s="1">
        <v>44050</v>
      </c>
      <c r="D2655">
        <v>300</v>
      </c>
      <c r="E2655">
        <v>11</v>
      </c>
      <c r="F2655" t="s">
        <v>64</v>
      </c>
      <c r="G2655">
        <v>1149</v>
      </c>
      <c r="H2655">
        <v>1</v>
      </c>
      <c r="I2655">
        <v>510</v>
      </c>
      <c r="J2655" t="s">
        <v>29</v>
      </c>
      <c r="L2655">
        <v>0</v>
      </c>
      <c r="O2655">
        <v>101</v>
      </c>
      <c r="P2655" t="s">
        <v>32</v>
      </c>
      <c r="S2655" t="s">
        <v>40</v>
      </c>
      <c r="T2655" t="s">
        <v>41</v>
      </c>
      <c r="U2655">
        <v>510</v>
      </c>
      <c r="Y2655" t="s">
        <v>4508</v>
      </c>
      <c r="Z2655" t="s">
        <v>995</v>
      </c>
      <c r="AA2655">
        <v>34.107399999999998</v>
      </c>
      <c r="AB2655">
        <v>-118.1978</v>
      </c>
      <c r="AC2655">
        <f t="shared" si="41"/>
        <v>0</v>
      </c>
    </row>
    <row r="2656" spans="1:29" x14ac:dyDescent="0.35">
      <c r="A2656">
        <v>201100613</v>
      </c>
      <c r="B2656" s="1">
        <v>43933</v>
      </c>
      <c r="C2656" s="1">
        <v>43932</v>
      </c>
      <c r="D2656">
        <v>900</v>
      </c>
      <c r="E2656">
        <v>11</v>
      </c>
      <c r="F2656" t="s">
        <v>64</v>
      </c>
      <c r="G2656">
        <v>1109</v>
      </c>
      <c r="H2656">
        <v>1</v>
      </c>
      <c r="I2656">
        <v>310</v>
      </c>
      <c r="J2656" t="s">
        <v>71</v>
      </c>
      <c r="K2656" t="s">
        <v>4509</v>
      </c>
      <c r="L2656">
        <v>51</v>
      </c>
      <c r="M2656" t="s">
        <v>30</v>
      </c>
      <c r="N2656" t="s">
        <v>95</v>
      </c>
      <c r="O2656">
        <v>501</v>
      </c>
      <c r="P2656" t="s">
        <v>164</v>
      </c>
      <c r="S2656" t="s">
        <v>33</v>
      </c>
      <c r="T2656" t="s">
        <v>34</v>
      </c>
      <c r="U2656">
        <v>310</v>
      </c>
      <c r="Y2656" t="s">
        <v>4510</v>
      </c>
      <c r="AA2656">
        <v>34.141399999999997</v>
      </c>
      <c r="AB2656">
        <v>-118.20480000000001</v>
      </c>
      <c r="AC2656">
        <f t="shared" si="41"/>
        <v>1</v>
      </c>
    </row>
    <row r="2657" spans="1:29" x14ac:dyDescent="0.35">
      <c r="A2657">
        <v>200808673</v>
      </c>
      <c r="B2657" s="1">
        <v>43945</v>
      </c>
      <c r="C2657" s="1">
        <v>43945</v>
      </c>
      <c r="D2657">
        <v>1120</v>
      </c>
      <c r="E2657">
        <v>8</v>
      </c>
      <c r="F2657" t="s">
        <v>109</v>
      </c>
      <c r="G2657">
        <v>891</v>
      </c>
      <c r="H2657">
        <v>2</v>
      </c>
      <c r="I2657">
        <v>745</v>
      </c>
      <c r="J2657" t="s">
        <v>139</v>
      </c>
      <c r="K2657">
        <v>329</v>
      </c>
      <c r="L2657">
        <v>0</v>
      </c>
      <c r="M2657" t="s">
        <v>46</v>
      </c>
      <c r="N2657" t="s">
        <v>46</v>
      </c>
      <c r="O2657">
        <v>210</v>
      </c>
      <c r="P2657" t="s">
        <v>183</v>
      </c>
      <c r="S2657" t="s">
        <v>40</v>
      </c>
      <c r="T2657" t="s">
        <v>41</v>
      </c>
      <c r="U2657">
        <v>745</v>
      </c>
      <c r="Y2657" t="s">
        <v>4511</v>
      </c>
      <c r="AA2657">
        <v>34.0289</v>
      </c>
      <c r="AB2657">
        <v>-118.4513</v>
      </c>
      <c r="AC2657">
        <f t="shared" si="41"/>
        <v>0</v>
      </c>
    </row>
    <row r="2658" spans="1:29" x14ac:dyDescent="0.35">
      <c r="A2658">
        <v>200709704</v>
      </c>
      <c r="B2658" s="1">
        <v>43978</v>
      </c>
      <c r="C2658" s="1">
        <v>43978</v>
      </c>
      <c r="D2658">
        <v>1725</v>
      </c>
      <c r="E2658">
        <v>7</v>
      </c>
      <c r="F2658" t="s">
        <v>28</v>
      </c>
      <c r="G2658">
        <v>723</v>
      </c>
      <c r="H2658">
        <v>1</v>
      </c>
      <c r="I2658">
        <v>440</v>
      </c>
      <c r="J2658" t="s">
        <v>213</v>
      </c>
      <c r="K2658">
        <v>344</v>
      </c>
      <c r="L2658">
        <v>46</v>
      </c>
      <c r="M2658" t="s">
        <v>30</v>
      </c>
      <c r="N2658" t="s">
        <v>73</v>
      </c>
      <c r="O2658">
        <v>707</v>
      </c>
      <c r="P2658" t="s">
        <v>280</v>
      </c>
      <c r="S2658" t="s">
        <v>40</v>
      </c>
      <c r="T2658" t="s">
        <v>41</v>
      </c>
      <c r="U2658">
        <v>440</v>
      </c>
      <c r="Y2658" t="s">
        <v>4512</v>
      </c>
      <c r="AA2658">
        <v>34.070599999999999</v>
      </c>
      <c r="AB2658">
        <v>-118.3674</v>
      </c>
      <c r="AC2658">
        <f t="shared" si="41"/>
        <v>0</v>
      </c>
    </row>
    <row r="2659" spans="1:29" x14ac:dyDescent="0.35">
      <c r="A2659">
        <v>200415195</v>
      </c>
      <c r="B2659" s="1">
        <v>44158</v>
      </c>
      <c r="C2659" s="1">
        <v>44157</v>
      </c>
      <c r="D2659">
        <v>2045</v>
      </c>
      <c r="E2659">
        <v>4</v>
      </c>
      <c r="F2659" t="s">
        <v>54</v>
      </c>
      <c r="G2659">
        <v>499</v>
      </c>
      <c r="H2659">
        <v>2</v>
      </c>
      <c r="I2659">
        <v>626</v>
      </c>
      <c r="J2659" t="s">
        <v>141</v>
      </c>
      <c r="K2659" t="s">
        <v>4513</v>
      </c>
      <c r="L2659">
        <v>37</v>
      </c>
      <c r="M2659" t="s">
        <v>94</v>
      </c>
      <c r="N2659" t="s">
        <v>95</v>
      </c>
      <c r="O2659">
        <v>101</v>
      </c>
      <c r="P2659" t="s">
        <v>32</v>
      </c>
      <c r="Q2659">
        <v>400</v>
      </c>
      <c r="R2659" t="s">
        <v>143</v>
      </c>
      <c r="S2659" t="s">
        <v>84</v>
      </c>
      <c r="T2659" t="s">
        <v>85</v>
      </c>
      <c r="U2659">
        <v>626</v>
      </c>
      <c r="Y2659" t="s">
        <v>1674</v>
      </c>
      <c r="Z2659" t="s">
        <v>4514</v>
      </c>
      <c r="AA2659">
        <v>34.018900000000002</v>
      </c>
      <c r="AB2659">
        <v>-118.1922</v>
      </c>
      <c r="AC2659">
        <f t="shared" si="41"/>
        <v>0</v>
      </c>
    </row>
    <row r="2660" spans="1:29" x14ac:dyDescent="0.35">
      <c r="A2660">
        <v>200815488</v>
      </c>
      <c r="B2660" s="1">
        <v>44124</v>
      </c>
      <c r="C2660" s="1">
        <v>44124</v>
      </c>
      <c r="D2660">
        <v>1710</v>
      </c>
      <c r="E2660">
        <v>8</v>
      </c>
      <c r="F2660" t="s">
        <v>109</v>
      </c>
      <c r="G2660">
        <v>833</v>
      </c>
      <c r="H2660">
        <v>1</v>
      </c>
      <c r="I2660">
        <v>442</v>
      </c>
      <c r="J2660" t="s">
        <v>179</v>
      </c>
      <c r="K2660" t="s">
        <v>4515</v>
      </c>
      <c r="L2660">
        <v>0</v>
      </c>
      <c r="M2660" t="s">
        <v>46</v>
      </c>
      <c r="N2660" t="s">
        <v>46</v>
      </c>
      <c r="O2660">
        <v>203</v>
      </c>
      <c r="P2660" t="s">
        <v>101</v>
      </c>
      <c r="S2660" t="s">
        <v>40</v>
      </c>
      <c r="T2660" t="s">
        <v>41</v>
      </c>
      <c r="U2660">
        <v>442</v>
      </c>
      <c r="Y2660" t="s">
        <v>4343</v>
      </c>
      <c r="AA2660">
        <v>34.057499999999997</v>
      </c>
      <c r="AB2660">
        <v>-118.4406</v>
      </c>
      <c r="AC2660">
        <f t="shared" si="41"/>
        <v>0</v>
      </c>
    </row>
    <row r="2661" spans="1:29" x14ac:dyDescent="0.35">
      <c r="A2661">
        <v>200512612</v>
      </c>
      <c r="B2661" s="1">
        <v>44046</v>
      </c>
      <c r="C2661" s="1">
        <v>44046</v>
      </c>
      <c r="D2661">
        <v>2235</v>
      </c>
      <c r="E2661">
        <v>5</v>
      </c>
      <c r="F2661" t="s">
        <v>98</v>
      </c>
      <c r="G2661">
        <v>558</v>
      </c>
      <c r="H2661">
        <v>1</v>
      </c>
      <c r="I2661">
        <v>433</v>
      </c>
      <c r="J2661" t="s">
        <v>4516</v>
      </c>
      <c r="K2661" t="s">
        <v>4517</v>
      </c>
      <c r="L2661">
        <v>31</v>
      </c>
      <c r="M2661" t="s">
        <v>94</v>
      </c>
      <c r="N2661" t="s">
        <v>163</v>
      </c>
      <c r="O2661">
        <v>101</v>
      </c>
      <c r="P2661" t="s">
        <v>32</v>
      </c>
      <c r="S2661" t="s">
        <v>84</v>
      </c>
      <c r="T2661" t="s">
        <v>85</v>
      </c>
      <c r="U2661">
        <v>433</v>
      </c>
      <c r="Y2661" t="s">
        <v>4518</v>
      </c>
      <c r="Z2661" t="s">
        <v>4519</v>
      </c>
      <c r="AA2661">
        <v>33.744199999999999</v>
      </c>
      <c r="AB2661">
        <v>-118.2817</v>
      </c>
      <c r="AC2661">
        <f t="shared" si="41"/>
        <v>0</v>
      </c>
    </row>
    <row r="2662" spans="1:29" x14ac:dyDescent="0.35">
      <c r="A2662">
        <v>200511993</v>
      </c>
      <c r="B2662" s="1">
        <v>44030</v>
      </c>
      <c r="C2662" s="1">
        <v>44030</v>
      </c>
      <c r="D2662">
        <v>1445</v>
      </c>
      <c r="E2662">
        <v>5</v>
      </c>
      <c r="F2662" t="s">
        <v>98</v>
      </c>
      <c r="G2662">
        <v>526</v>
      </c>
      <c r="H2662">
        <v>1</v>
      </c>
      <c r="I2662">
        <v>520</v>
      </c>
      <c r="J2662" t="s">
        <v>271</v>
      </c>
      <c r="K2662" t="s">
        <v>4520</v>
      </c>
      <c r="L2662">
        <v>59</v>
      </c>
      <c r="M2662" t="s">
        <v>30</v>
      </c>
      <c r="N2662" t="s">
        <v>95</v>
      </c>
      <c r="O2662">
        <v>101</v>
      </c>
      <c r="P2662" t="s">
        <v>32</v>
      </c>
      <c r="S2662" t="s">
        <v>40</v>
      </c>
      <c r="T2662" t="s">
        <v>41</v>
      </c>
      <c r="U2662">
        <v>520</v>
      </c>
      <c r="Y2662" t="s">
        <v>4521</v>
      </c>
      <c r="AA2662">
        <v>33.779800000000002</v>
      </c>
      <c r="AB2662">
        <v>-118.2664</v>
      </c>
      <c r="AC2662">
        <f t="shared" si="41"/>
        <v>0</v>
      </c>
    </row>
    <row r="2663" spans="1:29" x14ac:dyDescent="0.35">
      <c r="A2663">
        <v>200700819</v>
      </c>
      <c r="B2663" s="1">
        <v>44139</v>
      </c>
      <c r="C2663" s="1">
        <v>44137</v>
      </c>
      <c r="D2663">
        <v>1400</v>
      </c>
      <c r="E2663">
        <v>7</v>
      </c>
      <c r="F2663" t="s">
        <v>28</v>
      </c>
      <c r="G2663">
        <v>745</v>
      </c>
      <c r="H2663">
        <v>1</v>
      </c>
      <c r="I2663">
        <v>331</v>
      </c>
      <c r="J2663" t="s">
        <v>233</v>
      </c>
      <c r="K2663" t="s">
        <v>1285</v>
      </c>
      <c r="L2663">
        <v>33</v>
      </c>
      <c r="M2663" t="s">
        <v>30</v>
      </c>
      <c r="N2663" t="s">
        <v>73</v>
      </c>
      <c r="O2663">
        <v>707</v>
      </c>
      <c r="P2663" t="s">
        <v>280</v>
      </c>
      <c r="S2663" t="s">
        <v>40</v>
      </c>
      <c r="T2663" t="s">
        <v>41</v>
      </c>
      <c r="U2663">
        <v>331</v>
      </c>
      <c r="V2663">
        <v>998</v>
      </c>
      <c r="Y2663" t="s">
        <v>4522</v>
      </c>
      <c r="AA2663">
        <v>34.052199999999999</v>
      </c>
      <c r="AB2663">
        <v>-118.3494</v>
      </c>
      <c r="AC2663">
        <f t="shared" si="41"/>
        <v>0</v>
      </c>
    </row>
    <row r="2664" spans="1:29" x14ac:dyDescent="0.35">
      <c r="A2664">
        <v>200800817</v>
      </c>
      <c r="B2664" s="1">
        <v>44111</v>
      </c>
      <c r="C2664" s="1">
        <v>44111</v>
      </c>
      <c r="D2664">
        <v>1350</v>
      </c>
      <c r="E2664">
        <v>8</v>
      </c>
      <c r="F2664" t="s">
        <v>109</v>
      </c>
      <c r="G2664">
        <v>893</v>
      </c>
      <c r="H2664">
        <v>2</v>
      </c>
      <c r="I2664">
        <v>888</v>
      </c>
      <c r="J2664" t="s">
        <v>250</v>
      </c>
      <c r="K2664" t="s">
        <v>4523</v>
      </c>
      <c r="L2664">
        <v>21</v>
      </c>
      <c r="M2664" t="s">
        <v>30</v>
      </c>
      <c r="N2664" t="s">
        <v>73</v>
      </c>
      <c r="O2664">
        <v>501</v>
      </c>
      <c r="P2664" t="s">
        <v>164</v>
      </c>
      <c r="S2664" t="s">
        <v>40</v>
      </c>
      <c r="T2664" t="s">
        <v>41</v>
      </c>
      <c r="U2664">
        <v>888</v>
      </c>
      <c r="V2664">
        <v>998</v>
      </c>
      <c r="Y2664" t="s">
        <v>4524</v>
      </c>
      <c r="AA2664">
        <v>34.035499999999999</v>
      </c>
      <c r="AB2664">
        <v>-118.43210000000001</v>
      </c>
      <c r="AC2664">
        <f t="shared" si="41"/>
        <v>0</v>
      </c>
    </row>
    <row r="2665" spans="1:29" x14ac:dyDescent="0.35">
      <c r="A2665">
        <v>200312473</v>
      </c>
      <c r="B2665" s="1">
        <v>43991</v>
      </c>
      <c r="C2665" s="1">
        <v>43991</v>
      </c>
      <c r="D2665">
        <v>2105</v>
      </c>
      <c r="E2665">
        <v>3</v>
      </c>
      <c r="F2665" t="s">
        <v>43</v>
      </c>
      <c r="G2665">
        <v>316</v>
      </c>
      <c r="H2665">
        <v>1</v>
      </c>
      <c r="I2665">
        <v>761</v>
      </c>
      <c r="J2665" t="s">
        <v>403</v>
      </c>
      <c r="K2665" t="s">
        <v>4525</v>
      </c>
      <c r="L2665">
        <v>44</v>
      </c>
      <c r="M2665" t="s">
        <v>94</v>
      </c>
      <c r="N2665" t="s">
        <v>163</v>
      </c>
      <c r="O2665">
        <v>501</v>
      </c>
      <c r="P2665" t="s">
        <v>164</v>
      </c>
      <c r="Q2665">
        <v>215</v>
      </c>
      <c r="R2665" t="s">
        <v>206</v>
      </c>
      <c r="S2665" t="s">
        <v>33</v>
      </c>
      <c r="T2665" t="s">
        <v>34</v>
      </c>
      <c r="U2665">
        <v>761</v>
      </c>
      <c r="V2665">
        <v>930</v>
      </c>
      <c r="Y2665" t="s">
        <v>4526</v>
      </c>
      <c r="AA2665">
        <v>34.033700000000003</v>
      </c>
      <c r="AB2665">
        <v>-118.30029999999999</v>
      </c>
      <c r="AC2665">
        <f t="shared" si="41"/>
        <v>1</v>
      </c>
    </row>
    <row r="2666" spans="1:29" x14ac:dyDescent="0.35">
      <c r="A2666">
        <v>200414042</v>
      </c>
      <c r="B2666" s="1">
        <v>44124</v>
      </c>
      <c r="C2666" s="1">
        <v>44124</v>
      </c>
      <c r="D2666">
        <v>1400</v>
      </c>
      <c r="E2666">
        <v>4</v>
      </c>
      <c r="F2666" t="s">
        <v>54</v>
      </c>
      <c r="G2666">
        <v>499</v>
      </c>
      <c r="H2666">
        <v>1</v>
      </c>
      <c r="I2666">
        <v>510</v>
      </c>
      <c r="J2666" t="s">
        <v>29</v>
      </c>
      <c r="L2666">
        <v>0</v>
      </c>
      <c r="O2666">
        <v>101</v>
      </c>
      <c r="P2666" t="s">
        <v>32</v>
      </c>
      <c r="S2666" t="s">
        <v>40</v>
      </c>
      <c r="T2666" t="s">
        <v>41</v>
      </c>
      <c r="U2666">
        <v>510</v>
      </c>
      <c r="Y2666" t="s">
        <v>4527</v>
      </c>
      <c r="Z2666" t="s">
        <v>4528</v>
      </c>
      <c r="AA2666">
        <v>34.016599999999997</v>
      </c>
      <c r="AB2666">
        <v>-118.2028</v>
      </c>
      <c r="AC2666">
        <f t="shared" si="41"/>
        <v>0</v>
      </c>
    </row>
    <row r="2667" spans="1:29" x14ac:dyDescent="0.35">
      <c r="A2667">
        <v>200308632</v>
      </c>
      <c r="B2667" s="1">
        <v>43906</v>
      </c>
      <c r="C2667" s="1">
        <v>43905</v>
      </c>
      <c r="D2667">
        <v>1800</v>
      </c>
      <c r="E2667">
        <v>3</v>
      </c>
      <c r="F2667" t="s">
        <v>43</v>
      </c>
      <c r="G2667">
        <v>376</v>
      </c>
      <c r="H2667">
        <v>1</v>
      </c>
      <c r="I2667">
        <v>510</v>
      </c>
      <c r="J2667" t="s">
        <v>29</v>
      </c>
      <c r="L2667">
        <v>0</v>
      </c>
      <c r="O2667">
        <v>101</v>
      </c>
      <c r="P2667" t="s">
        <v>32</v>
      </c>
      <c r="S2667" t="s">
        <v>40</v>
      </c>
      <c r="T2667" t="s">
        <v>41</v>
      </c>
      <c r="U2667">
        <v>510</v>
      </c>
      <c r="Y2667" t="s">
        <v>1592</v>
      </c>
      <c r="Z2667" t="s">
        <v>4529</v>
      </c>
      <c r="AA2667">
        <v>34.016500000000001</v>
      </c>
      <c r="AB2667">
        <v>-118.30889999999999</v>
      </c>
      <c r="AC2667">
        <f t="shared" si="41"/>
        <v>0</v>
      </c>
    </row>
    <row r="2668" spans="1:29" x14ac:dyDescent="0.35">
      <c r="A2668">
        <v>200608724</v>
      </c>
      <c r="B2668" s="1">
        <v>43925</v>
      </c>
      <c r="C2668" s="1">
        <v>43925</v>
      </c>
      <c r="D2668">
        <v>930</v>
      </c>
      <c r="E2668">
        <v>6</v>
      </c>
      <c r="F2668" t="s">
        <v>91</v>
      </c>
      <c r="G2668">
        <v>657</v>
      </c>
      <c r="H2668">
        <v>2</v>
      </c>
      <c r="I2668">
        <v>624</v>
      </c>
      <c r="J2668" t="s">
        <v>171</v>
      </c>
      <c r="K2668" t="s">
        <v>4530</v>
      </c>
      <c r="L2668">
        <v>32</v>
      </c>
      <c r="M2668" t="s">
        <v>30</v>
      </c>
      <c r="N2668" t="s">
        <v>95</v>
      </c>
      <c r="O2668">
        <v>116</v>
      </c>
      <c r="P2668" t="s">
        <v>702</v>
      </c>
      <c r="Q2668">
        <v>400</v>
      </c>
      <c r="R2668" t="s">
        <v>143</v>
      </c>
      <c r="S2668" t="s">
        <v>40</v>
      </c>
      <c r="T2668" t="s">
        <v>41</v>
      </c>
      <c r="U2668">
        <v>624</v>
      </c>
      <c r="Y2668" t="s">
        <v>4531</v>
      </c>
      <c r="AA2668">
        <v>34.089599999999997</v>
      </c>
      <c r="AB2668">
        <v>-118.31140000000001</v>
      </c>
      <c r="AC2668">
        <f t="shared" si="41"/>
        <v>0</v>
      </c>
    </row>
    <row r="2669" spans="1:29" x14ac:dyDescent="0.35">
      <c r="A2669">
        <v>200713008</v>
      </c>
      <c r="B2669" s="1">
        <v>44064</v>
      </c>
      <c r="C2669" s="1">
        <v>44021</v>
      </c>
      <c r="D2669">
        <v>1000</v>
      </c>
      <c r="E2669">
        <v>7</v>
      </c>
      <c r="F2669" t="s">
        <v>28</v>
      </c>
      <c r="G2669">
        <v>721</v>
      </c>
      <c r="H2669">
        <v>2</v>
      </c>
      <c r="I2669">
        <v>668</v>
      </c>
      <c r="J2669" t="s">
        <v>287</v>
      </c>
      <c r="K2669">
        <v>1402</v>
      </c>
      <c r="L2669">
        <v>0</v>
      </c>
      <c r="M2669" t="s">
        <v>30</v>
      </c>
      <c r="N2669" t="s">
        <v>73</v>
      </c>
      <c r="O2669">
        <v>203</v>
      </c>
      <c r="P2669" t="s">
        <v>101</v>
      </c>
      <c r="S2669" t="s">
        <v>40</v>
      </c>
      <c r="T2669" t="s">
        <v>41</v>
      </c>
      <c r="U2669">
        <v>668</v>
      </c>
      <c r="V2669">
        <v>998</v>
      </c>
      <c r="Y2669" t="s">
        <v>4532</v>
      </c>
      <c r="AA2669">
        <v>34.0717</v>
      </c>
      <c r="AB2669">
        <v>-118.3771</v>
      </c>
      <c r="AC2669">
        <f t="shared" si="41"/>
        <v>0</v>
      </c>
    </row>
    <row r="2670" spans="1:29" x14ac:dyDescent="0.35">
      <c r="A2670">
        <v>200214838</v>
      </c>
      <c r="B2670" s="1">
        <v>44084</v>
      </c>
      <c r="C2670" s="1">
        <v>44084</v>
      </c>
      <c r="D2670">
        <v>1</v>
      </c>
      <c r="E2670">
        <v>2</v>
      </c>
      <c r="F2670" t="s">
        <v>56</v>
      </c>
      <c r="G2670">
        <v>257</v>
      </c>
      <c r="H2670">
        <v>2</v>
      </c>
      <c r="I2670">
        <v>900</v>
      </c>
      <c r="J2670" t="s">
        <v>197</v>
      </c>
      <c r="K2670" t="s">
        <v>4533</v>
      </c>
      <c r="L2670">
        <v>45</v>
      </c>
      <c r="M2670" t="s">
        <v>94</v>
      </c>
      <c r="N2670" t="s">
        <v>95</v>
      </c>
      <c r="O2670">
        <v>502</v>
      </c>
      <c r="P2670" t="s">
        <v>47</v>
      </c>
      <c r="S2670" t="s">
        <v>40</v>
      </c>
      <c r="T2670" t="s">
        <v>41</v>
      </c>
      <c r="U2670">
        <v>900</v>
      </c>
      <c r="Y2670" t="s">
        <v>4534</v>
      </c>
      <c r="AA2670">
        <v>34.057299999999998</v>
      </c>
      <c r="AB2670">
        <v>-118.26860000000001</v>
      </c>
      <c r="AC2670">
        <f t="shared" si="41"/>
        <v>0</v>
      </c>
    </row>
    <row r="2671" spans="1:29" x14ac:dyDescent="0.35">
      <c r="A2671">
        <v>200910532</v>
      </c>
      <c r="B2671" s="1">
        <v>43986</v>
      </c>
      <c r="C2671" s="1">
        <v>43985</v>
      </c>
      <c r="D2671">
        <v>1600</v>
      </c>
      <c r="E2671">
        <v>9</v>
      </c>
      <c r="F2671" t="s">
        <v>49</v>
      </c>
      <c r="G2671">
        <v>998</v>
      </c>
      <c r="H2671">
        <v>1</v>
      </c>
      <c r="I2671">
        <v>510</v>
      </c>
      <c r="J2671" t="s">
        <v>29</v>
      </c>
      <c r="L2671">
        <v>0</v>
      </c>
      <c r="O2671">
        <v>101</v>
      </c>
      <c r="P2671" t="s">
        <v>32</v>
      </c>
      <c r="S2671" t="s">
        <v>40</v>
      </c>
      <c r="T2671" t="s">
        <v>41</v>
      </c>
      <c r="U2671">
        <v>510</v>
      </c>
      <c r="Y2671" t="s">
        <v>1230</v>
      </c>
      <c r="AA2671">
        <v>34.147399999999998</v>
      </c>
      <c r="AB2671">
        <v>-118.4183</v>
      </c>
      <c r="AC2671">
        <f t="shared" si="41"/>
        <v>0</v>
      </c>
    </row>
    <row r="2672" spans="1:29" x14ac:dyDescent="0.35">
      <c r="A2672">
        <v>200617160</v>
      </c>
      <c r="B2672" s="1">
        <v>44129</v>
      </c>
      <c r="C2672" s="1">
        <v>44129</v>
      </c>
      <c r="D2672">
        <v>5</v>
      </c>
      <c r="E2672">
        <v>6</v>
      </c>
      <c r="F2672" t="s">
        <v>91</v>
      </c>
      <c r="G2672">
        <v>636</v>
      </c>
      <c r="H2672">
        <v>2</v>
      </c>
      <c r="I2672">
        <v>626</v>
      </c>
      <c r="J2672" t="s">
        <v>141</v>
      </c>
      <c r="K2672" t="s">
        <v>4535</v>
      </c>
      <c r="L2672">
        <v>44</v>
      </c>
      <c r="M2672" t="s">
        <v>94</v>
      </c>
      <c r="N2672" t="s">
        <v>95</v>
      </c>
      <c r="O2672">
        <v>707</v>
      </c>
      <c r="P2672" t="s">
        <v>280</v>
      </c>
      <c r="Q2672">
        <v>400</v>
      </c>
      <c r="R2672" t="s">
        <v>143</v>
      </c>
      <c r="S2672" t="s">
        <v>40</v>
      </c>
      <c r="T2672" t="s">
        <v>41</v>
      </c>
      <c r="U2672">
        <v>626</v>
      </c>
      <c r="Y2672" t="s">
        <v>1123</v>
      </c>
      <c r="Z2672" t="s">
        <v>4536</v>
      </c>
      <c r="AA2672">
        <v>34.101599999999998</v>
      </c>
      <c r="AB2672">
        <v>-118.33499999999999</v>
      </c>
      <c r="AC2672">
        <f t="shared" si="41"/>
        <v>0</v>
      </c>
    </row>
    <row r="2673" spans="1:29" x14ac:dyDescent="0.35">
      <c r="A2673">
        <v>200610592</v>
      </c>
      <c r="B2673" s="1">
        <v>43975</v>
      </c>
      <c r="C2673" s="1">
        <v>43975</v>
      </c>
      <c r="D2673">
        <v>1520</v>
      </c>
      <c r="E2673">
        <v>6</v>
      </c>
      <c r="F2673" t="s">
        <v>91</v>
      </c>
      <c r="G2673">
        <v>668</v>
      </c>
      <c r="H2673">
        <v>1</v>
      </c>
      <c r="I2673">
        <v>761</v>
      </c>
      <c r="J2673" t="s">
        <v>403</v>
      </c>
      <c r="K2673" t="s">
        <v>4537</v>
      </c>
      <c r="L2673">
        <v>33</v>
      </c>
      <c r="M2673" t="s">
        <v>30</v>
      </c>
      <c r="N2673" t="s">
        <v>95</v>
      </c>
      <c r="O2673">
        <v>116</v>
      </c>
      <c r="P2673" t="s">
        <v>702</v>
      </c>
      <c r="Q2673">
        <v>109</v>
      </c>
      <c r="R2673" t="s">
        <v>265</v>
      </c>
      <c r="S2673" t="s">
        <v>40</v>
      </c>
      <c r="T2673" t="s">
        <v>41</v>
      </c>
      <c r="U2673">
        <v>761</v>
      </c>
      <c r="Y2673" t="s">
        <v>4538</v>
      </c>
      <c r="AA2673">
        <v>34.094799999999999</v>
      </c>
      <c r="AB2673">
        <v>-118.3109</v>
      </c>
      <c r="AC2673">
        <f t="shared" si="41"/>
        <v>0</v>
      </c>
    </row>
    <row r="2674" spans="1:29" x14ac:dyDescent="0.35">
      <c r="A2674">
        <v>200512688</v>
      </c>
      <c r="B2674" s="1">
        <v>44049</v>
      </c>
      <c r="C2674" s="1">
        <v>44049</v>
      </c>
      <c r="D2674">
        <v>45</v>
      </c>
      <c r="E2674">
        <v>5</v>
      </c>
      <c r="F2674" t="s">
        <v>98</v>
      </c>
      <c r="G2674">
        <v>525</v>
      </c>
      <c r="H2674">
        <v>2</v>
      </c>
      <c r="I2674">
        <v>901</v>
      </c>
      <c r="J2674" t="s">
        <v>210</v>
      </c>
      <c r="K2674" t="s">
        <v>4539</v>
      </c>
      <c r="L2674">
        <v>60</v>
      </c>
      <c r="M2674" t="s">
        <v>94</v>
      </c>
      <c r="N2674" t="s">
        <v>95</v>
      </c>
      <c r="O2674">
        <v>501</v>
      </c>
      <c r="P2674" t="s">
        <v>164</v>
      </c>
      <c r="S2674" t="s">
        <v>33</v>
      </c>
      <c r="T2674" t="s">
        <v>34</v>
      </c>
      <c r="U2674">
        <v>901</v>
      </c>
      <c r="Y2674" t="s">
        <v>4540</v>
      </c>
      <c r="AA2674">
        <v>33.773600000000002</v>
      </c>
      <c r="AB2674">
        <v>-118.2724</v>
      </c>
      <c r="AC2674">
        <f t="shared" si="41"/>
        <v>1</v>
      </c>
    </row>
    <row r="2675" spans="1:29" x14ac:dyDescent="0.35">
      <c r="A2675">
        <v>200913538</v>
      </c>
      <c r="B2675" s="1">
        <v>44058</v>
      </c>
      <c r="C2675" s="1">
        <v>44057</v>
      </c>
      <c r="D2675">
        <v>1100</v>
      </c>
      <c r="E2675">
        <v>9</v>
      </c>
      <c r="F2675" t="s">
        <v>49</v>
      </c>
      <c r="G2675">
        <v>985</v>
      </c>
      <c r="H2675">
        <v>1</v>
      </c>
      <c r="I2675">
        <v>510</v>
      </c>
      <c r="J2675" t="s">
        <v>29</v>
      </c>
      <c r="L2675">
        <v>0</v>
      </c>
      <c r="O2675">
        <v>101</v>
      </c>
      <c r="P2675" t="s">
        <v>32</v>
      </c>
      <c r="S2675" t="s">
        <v>40</v>
      </c>
      <c r="T2675" t="s">
        <v>41</v>
      </c>
      <c r="U2675">
        <v>510</v>
      </c>
      <c r="Y2675" t="s">
        <v>4541</v>
      </c>
      <c r="AA2675">
        <v>34.148600000000002</v>
      </c>
      <c r="AB2675">
        <v>-118.44629999999999</v>
      </c>
      <c r="AC2675">
        <f t="shared" si="41"/>
        <v>0</v>
      </c>
    </row>
    <row r="2676" spans="1:29" x14ac:dyDescent="0.35">
      <c r="A2676">
        <v>201008514</v>
      </c>
      <c r="B2676" s="1">
        <v>43950</v>
      </c>
      <c r="C2676" s="1">
        <v>43945</v>
      </c>
      <c r="D2676">
        <v>1120</v>
      </c>
      <c r="E2676">
        <v>10</v>
      </c>
      <c r="F2676" t="s">
        <v>103</v>
      </c>
      <c r="G2676">
        <v>1063</v>
      </c>
      <c r="H2676">
        <v>2</v>
      </c>
      <c r="I2676">
        <v>946</v>
      </c>
      <c r="J2676" t="s">
        <v>125</v>
      </c>
      <c r="L2676">
        <v>49</v>
      </c>
      <c r="M2676" t="s">
        <v>94</v>
      </c>
      <c r="N2676" t="s">
        <v>2504</v>
      </c>
      <c r="O2676">
        <v>220</v>
      </c>
      <c r="P2676" t="s">
        <v>326</v>
      </c>
      <c r="S2676" t="s">
        <v>40</v>
      </c>
      <c r="T2676" t="s">
        <v>41</v>
      </c>
      <c r="U2676">
        <v>946</v>
      </c>
      <c r="Y2676" t="s">
        <v>2667</v>
      </c>
      <c r="AA2676">
        <v>34.168199999999999</v>
      </c>
      <c r="AB2676">
        <v>-118.5406</v>
      </c>
      <c r="AC2676">
        <f t="shared" si="41"/>
        <v>0</v>
      </c>
    </row>
    <row r="2677" spans="1:29" x14ac:dyDescent="0.35">
      <c r="A2677">
        <v>201218764</v>
      </c>
      <c r="B2677" s="1">
        <v>44060</v>
      </c>
      <c r="C2677" s="1">
        <v>44060</v>
      </c>
      <c r="D2677">
        <v>1703</v>
      </c>
      <c r="E2677">
        <v>12</v>
      </c>
      <c r="F2677" t="s">
        <v>68</v>
      </c>
      <c r="G2677">
        <v>1207</v>
      </c>
      <c r="H2677">
        <v>2</v>
      </c>
      <c r="I2677">
        <v>740</v>
      </c>
      <c r="J2677" t="s">
        <v>224</v>
      </c>
      <c r="K2677" t="s">
        <v>239</v>
      </c>
      <c r="L2677">
        <v>37</v>
      </c>
      <c r="M2677" t="s">
        <v>94</v>
      </c>
      <c r="N2677" t="s">
        <v>163</v>
      </c>
      <c r="O2677">
        <v>501</v>
      </c>
      <c r="P2677" t="s">
        <v>164</v>
      </c>
      <c r="S2677" t="s">
        <v>40</v>
      </c>
      <c r="T2677" t="s">
        <v>41</v>
      </c>
      <c r="U2677">
        <v>740</v>
      </c>
      <c r="Y2677" t="s">
        <v>4542</v>
      </c>
      <c r="AA2677">
        <v>33.997900000000001</v>
      </c>
      <c r="AB2677">
        <v>-118.2884</v>
      </c>
      <c r="AC2677">
        <f t="shared" si="41"/>
        <v>0</v>
      </c>
    </row>
    <row r="2678" spans="1:29" x14ac:dyDescent="0.35">
      <c r="A2678">
        <v>200113719</v>
      </c>
      <c r="B2678" s="1">
        <v>44003</v>
      </c>
      <c r="C2678" s="1">
        <v>44002</v>
      </c>
      <c r="D2678">
        <v>2300</v>
      </c>
      <c r="E2678">
        <v>1</v>
      </c>
      <c r="F2678" t="s">
        <v>36</v>
      </c>
      <c r="G2678">
        <v>139</v>
      </c>
      <c r="H2678">
        <v>1</v>
      </c>
      <c r="I2678">
        <v>330</v>
      </c>
      <c r="J2678" t="s">
        <v>37</v>
      </c>
      <c r="K2678" t="s">
        <v>2607</v>
      </c>
      <c r="L2678">
        <v>30</v>
      </c>
      <c r="M2678" t="s">
        <v>30</v>
      </c>
      <c r="N2678" t="s">
        <v>94</v>
      </c>
      <c r="O2678">
        <v>101</v>
      </c>
      <c r="P2678" t="s">
        <v>32</v>
      </c>
      <c r="S2678" t="s">
        <v>40</v>
      </c>
      <c r="T2678" t="s">
        <v>41</v>
      </c>
      <c r="U2678">
        <v>330</v>
      </c>
      <c r="Y2678" t="s">
        <v>1618</v>
      </c>
      <c r="Z2678" t="s">
        <v>4543</v>
      </c>
      <c r="AA2678">
        <v>34.047199999999997</v>
      </c>
      <c r="AB2678">
        <v>-118.23520000000001</v>
      </c>
      <c r="AC2678">
        <f t="shared" si="41"/>
        <v>0</v>
      </c>
    </row>
    <row r="2679" spans="1:29" x14ac:dyDescent="0.35">
      <c r="A2679">
        <v>200122696</v>
      </c>
      <c r="B2679" s="1">
        <v>44188</v>
      </c>
      <c r="C2679" s="1">
        <v>44188</v>
      </c>
      <c r="D2679">
        <v>940</v>
      </c>
      <c r="E2679">
        <v>1</v>
      </c>
      <c r="F2679" t="s">
        <v>36</v>
      </c>
      <c r="G2679">
        <v>142</v>
      </c>
      <c r="H2679">
        <v>1</v>
      </c>
      <c r="I2679">
        <v>220</v>
      </c>
      <c r="J2679" t="s">
        <v>919</v>
      </c>
      <c r="K2679" t="s">
        <v>4544</v>
      </c>
      <c r="L2679">
        <v>42</v>
      </c>
      <c r="M2679" t="s">
        <v>30</v>
      </c>
      <c r="N2679" t="s">
        <v>95</v>
      </c>
      <c r="O2679">
        <v>102</v>
      </c>
      <c r="P2679" t="s">
        <v>186</v>
      </c>
      <c r="Q2679">
        <v>400</v>
      </c>
      <c r="R2679" t="s">
        <v>143</v>
      </c>
      <c r="S2679" t="s">
        <v>40</v>
      </c>
      <c r="T2679" t="s">
        <v>41</v>
      </c>
      <c r="U2679">
        <v>220</v>
      </c>
      <c r="V2679">
        <v>480</v>
      </c>
      <c r="Y2679" t="s">
        <v>4545</v>
      </c>
      <c r="AA2679">
        <v>34.051900000000003</v>
      </c>
      <c r="AB2679">
        <v>-118.2531</v>
      </c>
      <c r="AC2679">
        <f t="shared" si="41"/>
        <v>0</v>
      </c>
    </row>
    <row r="2680" spans="1:29" x14ac:dyDescent="0.35">
      <c r="A2680">
        <v>200915526</v>
      </c>
      <c r="B2680" s="1">
        <v>44109</v>
      </c>
      <c r="C2680" s="1">
        <v>44107</v>
      </c>
      <c r="D2680">
        <v>2020</v>
      </c>
      <c r="E2680">
        <v>9</v>
      </c>
      <c r="F2680" t="s">
        <v>49</v>
      </c>
      <c r="G2680">
        <v>911</v>
      </c>
      <c r="H2680">
        <v>1</v>
      </c>
      <c r="I2680">
        <v>440</v>
      </c>
      <c r="J2680" t="s">
        <v>213</v>
      </c>
      <c r="K2680" t="s">
        <v>4546</v>
      </c>
      <c r="L2680">
        <v>21</v>
      </c>
      <c r="M2680" t="s">
        <v>94</v>
      </c>
      <c r="N2680" t="s">
        <v>95</v>
      </c>
      <c r="O2680">
        <v>101</v>
      </c>
      <c r="P2680" t="s">
        <v>32</v>
      </c>
      <c r="S2680" t="s">
        <v>40</v>
      </c>
      <c r="T2680" t="s">
        <v>41</v>
      </c>
      <c r="U2680">
        <v>440</v>
      </c>
      <c r="Y2680" t="s">
        <v>2450</v>
      </c>
      <c r="Z2680" t="s">
        <v>2191</v>
      </c>
      <c r="AA2680">
        <v>34.193899999999999</v>
      </c>
      <c r="AB2680">
        <v>-118.4662</v>
      </c>
      <c r="AC2680">
        <f t="shared" si="41"/>
        <v>0</v>
      </c>
    </row>
    <row r="2681" spans="1:29" x14ac:dyDescent="0.35">
      <c r="A2681">
        <v>200908118</v>
      </c>
      <c r="B2681" s="1">
        <v>43924</v>
      </c>
      <c r="C2681" s="1">
        <v>43912</v>
      </c>
      <c r="D2681">
        <v>630</v>
      </c>
      <c r="E2681">
        <v>9</v>
      </c>
      <c r="F2681" t="s">
        <v>49</v>
      </c>
      <c r="G2681">
        <v>939</v>
      </c>
      <c r="H2681">
        <v>1</v>
      </c>
      <c r="I2681">
        <v>330</v>
      </c>
      <c r="J2681" t="s">
        <v>37</v>
      </c>
      <c r="K2681" t="s">
        <v>690</v>
      </c>
      <c r="L2681">
        <v>38</v>
      </c>
      <c r="M2681" t="s">
        <v>30</v>
      </c>
      <c r="N2681" t="s">
        <v>73</v>
      </c>
      <c r="O2681">
        <v>101</v>
      </c>
      <c r="P2681" t="s">
        <v>32</v>
      </c>
      <c r="S2681" t="s">
        <v>40</v>
      </c>
      <c r="T2681" t="s">
        <v>41</v>
      </c>
      <c r="U2681">
        <v>330</v>
      </c>
      <c r="Y2681" t="s">
        <v>4547</v>
      </c>
      <c r="AA2681">
        <v>34.168700000000001</v>
      </c>
      <c r="AB2681">
        <v>-118.4153</v>
      </c>
      <c r="AC2681">
        <f t="shared" si="41"/>
        <v>0</v>
      </c>
    </row>
    <row r="2682" spans="1:29" x14ac:dyDescent="0.35">
      <c r="A2682">
        <v>200321986</v>
      </c>
      <c r="B2682" s="1">
        <v>44185</v>
      </c>
      <c r="C2682" s="1">
        <v>44182</v>
      </c>
      <c r="D2682">
        <v>2145</v>
      </c>
      <c r="E2682">
        <v>3</v>
      </c>
      <c r="F2682" t="s">
        <v>43</v>
      </c>
      <c r="G2682">
        <v>355</v>
      </c>
      <c r="H2682">
        <v>2</v>
      </c>
      <c r="I2682">
        <v>624</v>
      </c>
      <c r="J2682" t="s">
        <v>171</v>
      </c>
      <c r="K2682" t="s">
        <v>4548</v>
      </c>
      <c r="L2682">
        <v>38</v>
      </c>
      <c r="M2682" t="s">
        <v>94</v>
      </c>
      <c r="N2682" t="s">
        <v>163</v>
      </c>
      <c r="O2682">
        <v>501</v>
      </c>
      <c r="P2682" t="s">
        <v>164</v>
      </c>
      <c r="Q2682">
        <v>400</v>
      </c>
      <c r="R2682" t="s">
        <v>143</v>
      </c>
      <c r="S2682" t="s">
        <v>84</v>
      </c>
      <c r="T2682" t="s">
        <v>85</v>
      </c>
      <c r="U2682">
        <v>624</v>
      </c>
      <c r="Y2682" t="s">
        <v>4549</v>
      </c>
      <c r="AA2682">
        <v>34.025500000000001</v>
      </c>
      <c r="AB2682">
        <v>-118.3125</v>
      </c>
      <c r="AC2682">
        <f t="shared" si="41"/>
        <v>0</v>
      </c>
    </row>
    <row r="2683" spans="1:29" x14ac:dyDescent="0.35">
      <c r="A2683">
        <v>200514711</v>
      </c>
      <c r="B2683" s="1">
        <v>44104</v>
      </c>
      <c r="C2683" s="1">
        <v>44104</v>
      </c>
      <c r="D2683">
        <v>2317</v>
      </c>
      <c r="E2683">
        <v>5</v>
      </c>
      <c r="F2683" t="s">
        <v>98</v>
      </c>
      <c r="G2683">
        <v>564</v>
      </c>
      <c r="H2683">
        <v>1</v>
      </c>
      <c r="I2683">
        <v>236</v>
      </c>
      <c r="J2683" t="s">
        <v>692</v>
      </c>
      <c r="K2683" t="s">
        <v>4550</v>
      </c>
      <c r="L2683">
        <v>31</v>
      </c>
      <c r="M2683" t="s">
        <v>94</v>
      </c>
      <c r="N2683" t="s">
        <v>73</v>
      </c>
      <c r="O2683">
        <v>503</v>
      </c>
      <c r="P2683" t="s">
        <v>650</v>
      </c>
      <c r="Q2683">
        <v>400</v>
      </c>
      <c r="R2683" t="s">
        <v>143</v>
      </c>
      <c r="S2683" t="s">
        <v>33</v>
      </c>
      <c r="T2683" t="s">
        <v>34</v>
      </c>
      <c r="U2683">
        <v>236</v>
      </c>
      <c r="Y2683" t="s">
        <v>3930</v>
      </c>
      <c r="AA2683">
        <v>33.737900000000003</v>
      </c>
      <c r="AB2683">
        <v>-118.2814</v>
      </c>
      <c r="AC2683">
        <f t="shared" si="41"/>
        <v>1</v>
      </c>
    </row>
    <row r="2684" spans="1:29" x14ac:dyDescent="0.35">
      <c r="A2684">
        <v>200910730</v>
      </c>
      <c r="B2684" s="1">
        <v>43989</v>
      </c>
      <c r="C2684" s="1">
        <v>43987</v>
      </c>
      <c r="D2684">
        <v>900</v>
      </c>
      <c r="E2684">
        <v>9</v>
      </c>
      <c r="F2684" t="s">
        <v>49</v>
      </c>
      <c r="G2684">
        <v>926</v>
      </c>
      <c r="H2684">
        <v>1</v>
      </c>
      <c r="I2684">
        <v>341</v>
      </c>
      <c r="J2684" t="s">
        <v>157</v>
      </c>
      <c r="K2684">
        <v>344</v>
      </c>
      <c r="L2684">
        <v>53</v>
      </c>
      <c r="M2684" t="s">
        <v>30</v>
      </c>
      <c r="N2684" t="s">
        <v>163</v>
      </c>
      <c r="O2684">
        <v>502</v>
      </c>
      <c r="P2684" t="s">
        <v>47</v>
      </c>
      <c r="S2684" t="s">
        <v>40</v>
      </c>
      <c r="T2684" t="s">
        <v>41</v>
      </c>
      <c r="U2684">
        <v>341</v>
      </c>
      <c r="Y2684" t="s">
        <v>614</v>
      </c>
      <c r="AA2684">
        <v>34.188699999999997</v>
      </c>
      <c r="AB2684">
        <v>-118.4465</v>
      </c>
      <c r="AC2684">
        <f t="shared" si="41"/>
        <v>0</v>
      </c>
    </row>
    <row r="2685" spans="1:29" x14ac:dyDescent="0.35">
      <c r="A2685">
        <v>200909000</v>
      </c>
      <c r="B2685" s="1">
        <v>43948</v>
      </c>
      <c r="C2685" s="1">
        <v>43946</v>
      </c>
      <c r="D2685">
        <v>1700</v>
      </c>
      <c r="E2685">
        <v>9</v>
      </c>
      <c r="F2685" t="s">
        <v>49</v>
      </c>
      <c r="G2685">
        <v>985</v>
      </c>
      <c r="H2685">
        <v>2</v>
      </c>
      <c r="I2685">
        <v>740</v>
      </c>
      <c r="J2685" t="s">
        <v>224</v>
      </c>
      <c r="K2685">
        <v>329</v>
      </c>
      <c r="L2685">
        <v>64</v>
      </c>
      <c r="M2685" t="s">
        <v>94</v>
      </c>
      <c r="N2685" t="s">
        <v>31</v>
      </c>
      <c r="O2685">
        <v>501</v>
      </c>
      <c r="P2685" t="s">
        <v>164</v>
      </c>
      <c r="S2685" t="s">
        <v>40</v>
      </c>
      <c r="T2685" t="s">
        <v>41</v>
      </c>
      <c r="U2685">
        <v>740</v>
      </c>
      <c r="Y2685" t="s">
        <v>4551</v>
      </c>
      <c r="AA2685">
        <v>34.154800000000002</v>
      </c>
      <c r="AB2685">
        <v>-118.44540000000001</v>
      </c>
      <c r="AC2685">
        <f t="shared" si="41"/>
        <v>0</v>
      </c>
    </row>
    <row r="2686" spans="1:29" x14ac:dyDescent="0.35">
      <c r="A2686">
        <v>201225295</v>
      </c>
      <c r="B2686" s="1">
        <v>44162</v>
      </c>
      <c r="C2686" s="1">
        <v>44162</v>
      </c>
      <c r="D2686">
        <v>1315</v>
      </c>
      <c r="E2686">
        <v>12</v>
      </c>
      <c r="F2686" t="s">
        <v>68</v>
      </c>
      <c r="G2686">
        <v>1255</v>
      </c>
      <c r="H2686">
        <v>2</v>
      </c>
      <c r="I2686">
        <v>753</v>
      </c>
      <c r="J2686" t="s">
        <v>452</v>
      </c>
      <c r="K2686" t="s">
        <v>4552</v>
      </c>
      <c r="L2686">
        <v>0</v>
      </c>
      <c r="M2686" t="s">
        <v>46</v>
      </c>
      <c r="N2686" t="s">
        <v>46</v>
      </c>
      <c r="O2686">
        <v>102</v>
      </c>
      <c r="P2686" t="s">
        <v>186</v>
      </c>
      <c r="Q2686">
        <v>102</v>
      </c>
      <c r="R2686" t="s">
        <v>219</v>
      </c>
      <c r="S2686" t="s">
        <v>40</v>
      </c>
      <c r="T2686" t="s">
        <v>41</v>
      </c>
      <c r="U2686">
        <v>753</v>
      </c>
      <c r="Y2686" t="s">
        <v>928</v>
      </c>
      <c r="Z2686" t="s">
        <v>3719</v>
      </c>
      <c r="AA2686">
        <v>33.970199999999998</v>
      </c>
      <c r="AB2686">
        <v>-118.2962</v>
      </c>
      <c r="AC2686">
        <f t="shared" si="41"/>
        <v>0</v>
      </c>
    </row>
    <row r="2687" spans="1:29" x14ac:dyDescent="0.35">
      <c r="A2687">
        <v>200809203</v>
      </c>
      <c r="B2687" s="1">
        <v>43959</v>
      </c>
      <c r="C2687" s="1">
        <v>43959</v>
      </c>
      <c r="D2687">
        <v>1120</v>
      </c>
      <c r="E2687">
        <v>8</v>
      </c>
      <c r="F2687" t="s">
        <v>109</v>
      </c>
      <c r="G2687">
        <v>823</v>
      </c>
      <c r="H2687">
        <v>1</v>
      </c>
      <c r="I2687">
        <v>330</v>
      </c>
      <c r="J2687" t="s">
        <v>37</v>
      </c>
      <c r="K2687" t="s">
        <v>342</v>
      </c>
      <c r="L2687">
        <v>29</v>
      </c>
      <c r="M2687" t="s">
        <v>94</v>
      </c>
      <c r="N2687" t="s">
        <v>73</v>
      </c>
      <c r="O2687">
        <v>101</v>
      </c>
      <c r="P2687" t="s">
        <v>32</v>
      </c>
      <c r="S2687" t="s">
        <v>40</v>
      </c>
      <c r="T2687" t="s">
        <v>41</v>
      </c>
      <c r="U2687">
        <v>330</v>
      </c>
      <c r="Y2687" t="s">
        <v>4553</v>
      </c>
      <c r="Z2687" t="s">
        <v>3406</v>
      </c>
      <c r="AA2687">
        <v>34.038499999999999</v>
      </c>
      <c r="AB2687">
        <v>-118.5258</v>
      </c>
      <c r="AC2687">
        <f t="shared" si="41"/>
        <v>0</v>
      </c>
    </row>
    <row r="2688" spans="1:29" x14ac:dyDescent="0.35">
      <c r="A2688">
        <v>200605912</v>
      </c>
      <c r="B2688" s="1">
        <v>43871</v>
      </c>
      <c r="C2688" s="1">
        <v>43870</v>
      </c>
      <c r="D2688">
        <v>1700</v>
      </c>
      <c r="E2688">
        <v>6</v>
      </c>
      <c r="F2688" t="s">
        <v>91</v>
      </c>
      <c r="G2688">
        <v>666</v>
      </c>
      <c r="H2688">
        <v>2</v>
      </c>
      <c r="I2688">
        <v>745</v>
      </c>
      <c r="J2688" t="s">
        <v>139</v>
      </c>
      <c r="K2688" t="s">
        <v>4554</v>
      </c>
      <c r="L2688">
        <v>72</v>
      </c>
      <c r="M2688" t="s">
        <v>30</v>
      </c>
      <c r="N2688" t="s">
        <v>95</v>
      </c>
      <c r="O2688">
        <v>101</v>
      </c>
      <c r="P2688" t="s">
        <v>32</v>
      </c>
      <c r="S2688" t="s">
        <v>40</v>
      </c>
      <c r="T2688" t="s">
        <v>41</v>
      </c>
      <c r="U2688">
        <v>745</v>
      </c>
      <c r="Y2688" t="s">
        <v>4555</v>
      </c>
      <c r="Z2688" t="s">
        <v>1532</v>
      </c>
      <c r="AA2688">
        <v>34.097999999999999</v>
      </c>
      <c r="AB2688">
        <v>-118.33029999999999</v>
      </c>
      <c r="AC2688">
        <f t="shared" si="41"/>
        <v>0</v>
      </c>
    </row>
    <row r="2689" spans="1:29" x14ac:dyDescent="0.35">
      <c r="A2689">
        <v>200100694</v>
      </c>
      <c r="B2689" s="1">
        <v>43910</v>
      </c>
      <c r="C2689" s="1">
        <v>43907</v>
      </c>
      <c r="D2689">
        <v>230</v>
      </c>
      <c r="E2689">
        <v>1</v>
      </c>
      <c r="F2689" t="s">
        <v>36</v>
      </c>
      <c r="G2689">
        <v>162</v>
      </c>
      <c r="H2689">
        <v>2</v>
      </c>
      <c r="I2689">
        <v>745</v>
      </c>
      <c r="J2689" t="s">
        <v>139</v>
      </c>
      <c r="K2689" t="s">
        <v>239</v>
      </c>
      <c r="L2689">
        <v>0</v>
      </c>
      <c r="M2689" t="s">
        <v>30</v>
      </c>
      <c r="N2689" t="s">
        <v>73</v>
      </c>
      <c r="O2689">
        <v>203</v>
      </c>
      <c r="P2689" t="s">
        <v>101</v>
      </c>
      <c r="S2689" t="s">
        <v>40</v>
      </c>
      <c r="T2689" t="s">
        <v>41</v>
      </c>
      <c r="U2689">
        <v>745</v>
      </c>
      <c r="Y2689" t="s">
        <v>3509</v>
      </c>
      <c r="AA2689">
        <v>34.048000000000002</v>
      </c>
      <c r="AB2689">
        <v>-118.2577</v>
      </c>
      <c r="AC2689">
        <f t="shared" si="41"/>
        <v>0</v>
      </c>
    </row>
    <row r="2690" spans="1:29" x14ac:dyDescent="0.35">
      <c r="A2690">
        <v>200604699</v>
      </c>
      <c r="B2690" s="1">
        <v>43846</v>
      </c>
      <c r="C2690" s="1">
        <v>43845</v>
      </c>
      <c r="D2690">
        <v>1800</v>
      </c>
      <c r="E2690">
        <v>6</v>
      </c>
      <c r="F2690" t="s">
        <v>91</v>
      </c>
      <c r="G2690">
        <v>667</v>
      </c>
      <c r="H2690">
        <v>1</v>
      </c>
      <c r="I2690">
        <v>350</v>
      </c>
      <c r="J2690" t="s">
        <v>1591</v>
      </c>
      <c r="K2690" t="s">
        <v>2315</v>
      </c>
      <c r="L2690">
        <v>78</v>
      </c>
      <c r="M2690" t="s">
        <v>30</v>
      </c>
      <c r="N2690" t="s">
        <v>31</v>
      </c>
      <c r="O2690">
        <v>101</v>
      </c>
      <c r="P2690" t="s">
        <v>32</v>
      </c>
      <c r="S2690" t="s">
        <v>40</v>
      </c>
      <c r="T2690" t="s">
        <v>41</v>
      </c>
      <c r="U2690">
        <v>350</v>
      </c>
      <c r="Y2690" t="s">
        <v>4556</v>
      </c>
      <c r="Z2690" t="s">
        <v>1147</v>
      </c>
      <c r="AA2690">
        <v>34.090800000000002</v>
      </c>
      <c r="AB2690">
        <v>-118.3223</v>
      </c>
      <c r="AC2690">
        <f t="shared" si="41"/>
        <v>0</v>
      </c>
    </row>
    <row r="2691" spans="1:29" x14ac:dyDescent="0.35">
      <c r="A2691">
        <v>201114433</v>
      </c>
      <c r="B2691" s="1">
        <v>44112</v>
      </c>
      <c r="C2691" s="1">
        <v>44112</v>
      </c>
      <c r="D2691">
        <v>900</v>
      </c>
      <c r="E2691">
        <v>11</v>
      </c>
      <c r="F2691" t="s">
        <v>64</v>
      </c>
      <c r="G2691">
        <v>1115</v>
      </c>
      <c r="H2691">
        <v>1</v>
      </c>
      <c r="I2691">
        <v>510</v>
      </c>
      <c r="J2691" t="s">
        <v>29</v>
      </c>
      <c r="L2691">
        <v>0</v>
      </c>
      <c r="O2691">
        <v>101</v>
      </c>
      <c r="P2691" t="s">
        <v>32</v>
      </c>
      <c r="S2691" t="s">
        <v>40</v>
      </c>
      <c r="T2691" t="s">
        <v>41</v>
      </c>
      <c r="U2691">
        <v>510</v>
      </c>
      <c r="Y2691" t="s">
        <v>4557</v>
      </c>
      <c r="AA2691">
        <v>34.136699999999998</v>
      </c>
      <c r="AB2691">
        <v>-118.2116</v>
      </c>
      <c r="AC2691">
        <f t="shared" ref="AC2691:AC2754" si="42">IF(OR((S:S)="CC", S:S="AA",S:S="JA"), 1, 0)</f>
        <v>0</v>
      </c>
    </row>
    <row r="2692" spans="1:29" x14ac:dyDescent="0.35">
      <c r="A2692">
        <v>200209607</v>
      </c>
      <c r="B2692" s="1">
        <v>43950</v>
      </c>
      <c r="C2692" s="1">
        <v>43878</v>
      </c>
      <c r="D2692">
        <v>1130</v>
      </c>
      <c r="E2692">
        <v>2</v>
      </c>
      <c r="F2692" t="s">
        <v>56</v>
      </c>
      <c r="G2692">
        <v>236</v>
      </c>
      <c r="H2692">
        <v>2</v>
      </c>
      <c r="I2692">
        <v>354</v>
      </c>
      <c r="J2692" t="s">
        <v>167</v>
      </c>
      <c r="K2692" t="s">
        <v>4558</v>
      </c>
      <c r="L2692">
        <v>24</v>
      </c>
      <c r="M2692" t="s">
        <v>30</v>
      </c>
      <c r="N2692" t="s">
        <v>95</v>
      </c>
      <c r="O2692">
        <v>502</v>
      </c>
      <c r="P2692" t="s">
        <v>47</v>
      </c>
      <c r="S2692" t="s">
        <v>40</v>
      </c>
      <c r="T2692" t="s">
        <v>41</v>
      </c>
      <c r="U2692">
        <v>354</v>
      </c>
      <c r="Y2692" t="s">
        <v>4559</v>
      </c>
      <c r="AA2692">
        <v>34.065600000000003</v>
      </c>
      <c r="AB2692">
        <v>-118.26779999999999</v>
      </c>
      <c r="AC2692">
        <f t="shared" si="42"/>
        <v>0</v>
      </c>
    </row>
    <row r="2693" spans="1:29" x14ac:dyDescent="0.35">
      <c r="A2693">
        <v>200113458</v>
      </c>
      <c r="B2693" s="1">
        <v>43997</v>
      </c>
      <c r="C2693" s="1">
        <v>43982</v>
      </c>
      <c r="D2693">
        <v>900</v>
      </c>
      <c r="E2693">
        <v>1</v>
      </c>
      <c r="F2693" t="s">
        <v>36</v>
      </c>
      <c r="G2693">
        <v>124</v>
      </c>
      <c r="H2693">
        <v>2</v>
      </c>
      <c r="I2693">
        <v>812</v>
      </c>
      <c r="J2693" t="s">
        <v>396</v>
      </c>
      <c r="K2693" t="s">
        <v>4560</v>
      </c>
      <c r="L2693">
        <v>2</v>
      </c>
      <c r="M2693" t="s">
        <v>30</v>
      </c>
      <c r="N2693" t="s">
        <v>95</v>
      </c>
      <c r="O2693">
        <v>122</v>
      </c>
      <c r="P2693" t="s">
        <v>275</v>
      </c>
      <c r="Q2693">
        <v>400</v>
      </c>
      <c r="R2693" t="s">
        <v>143</v>
      </c>
      <c r="S2693" t="s">
        <v>40</v>
      </c>
      <c r="T2693" t="s">
        <v>41</v>
      </c>
      <c r="U2693">
        <v>812</v>
      </c>
      <c r="V2693">
        <v>860</v>
      </c>
      <c r="Y2693" t="s">
        <v>601</v>
      </c>
      <c r="AA2693">
        <v>34.052199999999999</v>
      </c>
      <c r="AB2693">
        <v>-118.24339999999999</v>
      </c>
      <c r="AC2693">
        <f t="shared" si="42"/>
        <v>0</v>
      </c>
    </row>
    <row r="2694" spans="1:29" x14ac:dyDescent="0.35">
      <c r="A2694">
        <v>200810158</v>
      </c>
      <c r="B2694" s="1">
        <v>43980</v>
      </c>
      <c r="C2694" s="1">
        <v>43980</v>
      </c>
      <c r="D2694">
        <v>1200</v>
      </c>
      <c r="E2694">
        <v>8</v>
      </c>
      <c r="F2694" t="s">
        <v>109</v>
      </c>
      <c r="G2694">
        <v>828</v>
      </c>
      <c r="H2694">
        <v>2</v>
      </c>
      <c r="I2694">
        <v>354</v>
      </c>
      <c r="J2694" t="s">
        <v>167</v>
      </c>
      <c r="K2694" t="s">
        <v>2167</v>
      </c>
      <c r="L2694">
        <v>63</v>
      </c>
      <c r="M2694" t="s">
        <v>30</v>
      </c>
      <c r="N2694" t="s">
        <v>31</v>
      </c>
      <c r="O2694">
        <v>501</v>
      </c>
      <c r="P2694" t="s">
        <v>164</v>
      </c>
      <c r="S2694" t="s">
        <v>40</v>
      </c>
      <c r="T2694" t="s">
        <v>41</v>
      </c>
      <c r="U2694">
        <v>354</v>
      </c>
      <c r="Y2694" t="s">
        <v>4561</v>
      </c>
      <c r="AA2694">
        <v>34.064900000000002</v>
      </c>
      <c r="AB2694">
        <v>-118.4372</v>
      </c>
      <c r="AC2694">
        <f t="shared" si="42"/>
        <v>0</v>
      </c>
    </row>
    <row r="2695" spans="1:29" x14ac:dyDescent="0.35">
      <c r="A2695">
        <v>200506609</v>
      </c>
      <c r="B2695" s="1">
        <v>43892</v>
      </c>
      <c r="C2695" s="1">
        <v>43887</v>
      </c>
      <c r="D2695">
        <v>1300</v>
      </c>
      <c r="E2695">
        <v>5</v>
      </c>
      <c r="F2695" t="s">
        <v>98</v>
      </c>
      <c r="G2695">
        <v>564</v>
      </c>
      <c r="H2695">
        <v>2</v>
      </c>
      <c r="I2695">
        <v>740</v>
      </c>
      <c r="J2695" t="s">
        <v>224</v>
      </c>
      <c r="K2695" t="s">
        <v>4562</v>
      </c>
      <c r="L2695">
        <v>25</v>
      </c>
      <c r="M2695" t="s">
        <v>94</v>
      </c>
      <c r="N2695" t="s">
        <v>163</v>
      </c>
      <c r="O2695">
        <v>122</v>
      </c>
      <c r="P2695" t="s">
        <v>275</v>
      </c>
      <c r="S2695" t="s">
        <v>84</v>
      </c>
      <c r="T2695" t="s">
        <v>85</v>
      </c>
      <c r="U2695">
        <v>740</v>
      </c>
      <c r="Y2695" t="s">
        <v>4563</v>
      </c>
      <c r="AA2695">
        <v>33.743299999999998</v>
      </c>
      <c r="AB2695">
        <v>-118.2821</v>
      </c>
      <c r="AC2695">
        <f t="shared" si="42"/>
        <v>0</v>
      </c>
    </row>
    <row r="2696" spans="1:29" x14ac:dyDescent="0.35">
      <c r="A2696">
        <v>200506697</v>
      </c>
      <c r="B2696" s="1">
        <v>43893</v>
      </c>
      <c r="C2696" s="1">
        <v>43841</v>
      </c>
      <c r="D2696">
        <v>1130</v>
      </c>
      <c r="E2696">
        <v>5</v>
      </c>
      <c r="F2696" t="s">
        <v>98</v>
      </c>
      <c r="G2696">
        <v>529</v>
      </c>
      <c r="H2696">
        <v>2</v>
      </c>
      <c r="I2696">
        <v>626</v>
      </c>
      <c r="J2696" t="s">
        <v>141</v>
      </c>
      <c r="K2696" t="s">
        <v>4564</v>
      </c>
      <c r="L2696">
        <v>52</v>
      </c>
      <c r="M2696" t="s">
        <v>94</v>
      </c>
      <c r="N2696" t="s">
        <v>73</v>
      </c>
      <c r="O2696">
        <v>103</v>
      </c>
      <c r="P2696" t="s">
        <v>146</v>
      </c>
      <c r="Q2696">
        <v>400</v>
      </c>
      <c r="R2696" t="s">
        <v>143</v>
      </c>
      <c r="S2696" t="s">
        <v>40</v>
      </c>
      <c r="T2696" t="s">
        <v>41</v>
      </c>
      <c r="U2696">
        <v>626</v>
      </c>
      <c r="Y2696" t="s">
        <v>4565</v>
      </c>
      <c r="Z2696" t="s">
        <v>4566</v>
      </c>
      <c r="AA2696">
        <v>33.777200000000001</v>
      </c>
      <c r="AB2696">
        <v>-118.26090000000001</v>
      </c>
      <c r="AC2696">
        <f t="shared" si="42"/>
        <v>0</v>
      </c>
    </row>
    <row r="2697" spans="1:29" x14ac:dyDescent="0.35">
      <c r="A2697">
        <v>200518261</v>
      </c>
      <c r="B2697" s="1">
        <v>44193</v>
      </c>
      <c r="C2697" s="1">
        <v>44193</v>
      </c>
      <c r="D2697">
        <v>134</v>
      </c>
      <c r="E2697">
        <v>5</v>
      </c>
      <c r="F2697" t="s">
        <v>98</v>
      </c>
      <c r="G2697">
        <v>522</v>
      </c>
      <c r="H2697">
        <v>1</v>
      </c>
      <c r="I2697">
        <v>210</v>
      </c>
      <c r="J2697" t="s">
        <v>149</v>
      </c>
      <c r="K2697" t="s">
        <v>4567</v>
      </c>
      <c r="L2697">
        <v>47</v>
      </c>
      <c r="M2697" t="s">
        <v>30</v>
      </c>
      <c r="N2697" t="s">
        <v>95</v>
      </c>
      <c r="O2697">
        <v>103</v>
      </c>
      <c r="P2697" t="s">
        <v>146</v>
      </c>
      <c r="Q2697">
        <v>400</v>
      </c>
      <c r="R2697" t="s">
        <v>143</v>
      </c>
      <c r="S2697" t="s">
        <v>40</v>
      </c>
      <c r="T2697" t="s">
        <v>41</v>
      </c>
      <c r="U2697">
        <v>210</v>
      </c>
      <c r="Y2697" t="s">
        <v>4568</v>
      </c>
      <c r="AA2697">
        <v>33.777900000000002</v>
      </c>
      <c r="AB2697">
        <v>-118.274</v>
      </c>
      <c r="AC2697">
        <f t="shared" si="42"/>
        <v>0</v>
      </c>
    </row>
    <row r="2698" spans="1:29" x14ac:dyDescent="0.35">
      <c r="A2698">
        <v>200112979</v>
      </c>
      <c r="B2698" s="1">
        <v>43986</v>
      </c>
      <c r="C2698" s="1">
        <v>43986</v>
      </c>
      <c r="D2698">
        <v>1200</v>
      </c>
      <c r="E2698">
        <v>1</v>
      </c>
      <c r="F2698" t="s">
        <v>36</v>
      </c>
      <c r="G2698">
        <v>132</v>
      </c>
      <c r="H2698">
        <v>2</v>
      </c>
      <c r="I2698">
        <v>740</v>
      </c>
      <c r="J2698" t="s">
        <v>224</v>
      </c>
      <c r="K2698" t="s">
        <v>4569</v>
      </c>
      <c r="L2698">
        <v>0</v>
      </c>
      <c r="M2698" t="s">
        <v>46</v>
      </c>
      <c r="N2698" t="s">
        <v>46</v>
      </c>
      <c r="O2698">
        <v>901</v>
      </c>
      <c r="P2698" t="s">
        <v>4570</v>
      </c>
      <c r="S2698" t="s">
        <v>40</v>
      </c>
      <c r="T2698" t="s">
        <v>41</v>
      </c>
      <c r="U2698">
        <v>740</v>
      </c>
      <c r="Y2698" t="s">
        <v>4163</v>
      </c>
      <c r="AA2698">
        <v>34.054699999999997</v>
      </c>
      <c r="AB2698">
        <v>-118.2505</v>
      </c>
      <c r="AC2698">
        <f t="shared" si="42"/>
        <v>0</v>
      </c>
    </row>
    <row r="2699" spans="1:29" x14ac:dyDescent="0.35">
      <c r="A2699">
        <v>201205642</v>
      </c>
      <c r="B2699" s="1">
        <v>43854</v>
      </c>
      <c r="C2699" s="1">
        <v>43854</v>
      </c>
      <c r="D2699">
        <v>1015</v>
      </c>
      <c r="E2699">
        <v>12</v>
      </c>
      <c r="F2699" t="s">
        <v>68</v>
      </c>
      <c r="G2699">
        <v>1273</v>
      </c>
      <c r="H2699">
        <v>1</v>
      </c>
      <c r="I2699">
        <v>230</v>
      </c>
      <c r="J2699" t="s">
        <v>161</v>
      </c>
      <c r="K2699" t="s">
        <v>4571</v>
      </c>
      <c r="L2699">
        <v>30</v>
      </c>
      <c r="M2699" t="s">
        <v>30</v>
      </c>
      <c r="N2699" t="s">
        <v>163</v>
      </c>
      <c r="O2699">
        <v>501</v>
      </c>
      <c r="P2699" t="s">
        <v>164</v>
      </c>
      <c r="Q2699">
        <v>204</v>
      </c>
      <c r="R2699" t="s">
        <v>2138</v>
      </c>
      <c r="S2699" t="s">
        <v>84</v>
      </c>
      <c r="T2699" t="s">
        <v>85</v>
      </c>
      <c r="U2699">
        <v>230</v>
      </c>
      <c r="Y2699" t="s">
        <v>4572</v>
      </c>
      <c r="AA2699">
        <v>33.956400000000002</v>
      </c>
      <c r="AB2699">
        <v>-118.3134</v>
      </c>
      <c r="AC2699">
        <f t="shared" si="42"/>
        <v>0</v>
      </c>
    </row>
    <row r="2700" spans="1:29" x14ac:dyDescent="0.35">
      <c r="A2700">
        <v>201214299</v>
      </c>
      <c r="B2700" s="1">
        <v>43994</v>
      </c>
      <c r="C2700" s="1">
        <v>43994</v>
      </c>
      <c r="D2700">
        <v>1030</v>
      </c>
      <c r="E2700">
        <v>12</v>
      </c>
      <c r="F2700" t="s">
        <v>68</v>
      </c>
      <c r="G2700">
        <v>1239</v>
      </c>
      <c r="H2700">
        <v>1</v>
      </c>
      <c r="I2700">
        <v>440</v>
      </c>
      <c r="J2700" t="s">
        <v>213</v>
      </c>
      <c r="K2700" t="s">
        <v>4573</v>
      </c>
      <c r="L2700">
        <v>37</v>
      </c>
      <c r="M2700" t="s">
        <v>94</v>
      </c>
      <c r="N2700" t="s">
        <v>95</v>
      </c>
      <c r="O2700">
        <v>704</v>
      </c>
      <c r="P2700" t="s">
        <v>1204</v>
      </c>
      <c r="S2700" t="s">
        <v>84</v>
      </c>
      <c r="T2700" t="s">
        <v>85</v>
      </c>
      <c r="U2700">
        <v>440</v>
      </c>
      <c r="Y2700" t="s">
        <v>4574</v>
      </c>
      <c r="AA2700">
        <v>33.986699999999999</v>
      </c>
      <c r="AB2700">
        <v>-118.2959</v>
      </c>
      <c r="AC2700">
        <f t="shared" si="42"/>
        <v>0</v>
      </c>
    </row>
    <row r="2701" spans="1:29" x14ac:dyDescent="0.35">
      <c r="A2701">
        <v>200212634</v>
      </c>
      <c r="B2701" s="1">
        <v>44028</v>
      </c>
      <c r="C2701" s="1">
        <v>44028</v>
      </c>
      <c r="D2701">
        <v>1345</v>
      </c>
      <c r="E2701">
        <v>2</v>
      </c>
      <c r="F2701" t="s">
        <v>56</v>
      </c>
      <c r="G2701">
        <v>249</v>
      </c>
      <c r="H2701">
        <v>1</v>
      </c>
      <c r="I2701">
        <v>236</v>
      </c>
      <c r="J2701" t="s">
        <v>692</v>
      </c>
      <c r="K2701" t="s">
        <v>4575</v>
      </c>
      <c r="L2701">
        <v>42</v>
      </c>
      <c r="M2701" t="s">
        <v>94</v>
      </c>
      <c r="N2701" t="s">
        <v>163</v>
      </c>
      <c r="O2701">
        <v>122</v>
      </c>
      <c r="P2701" t="s">
        <v>275</v>
      </c>
      <c r="Q2701">
        <v>400</v>
      </c>
      <c r="R2701" t="s">
        <v>143</v>
      </c>
      <c r="S2701" t="s">
        <v>40</v>
      </c>
      <c r="T2701" t="s">
        <v>41</v>
      </c>
      <c r="U2701">
        <v>236</v>
      </c>
      <c r="Y2701" t="s">
        <v>802</v>
      </c>
      <c r="Z2701" t="s">
        <v>1312</v>
      </c>
      <c r="AA2701">
        <v>34.050899999999999</v>
      </c>
      <c r="AB2701">
        <v>-118.2642</v>
      </c>
      <c r="AC2701">
        <f t="shared" si="42"/>
        <v>0</v>
      </c>
    </row>
    <row r="2702" spans="1:29" x14ac:dyDescent="0.35">
      <c r="A2702">
        <v>200909991</v>
      </c>
      <c r="B2702" s="1">
        <v>43972</v>
      </c>
      <c r="C2702" s="1">
        <v>43971</v>
      </c>
      <c r="D2702">
        <v>1600</v>
      </c>
      <c r="E2702">
        <v>9</v>
      </c>
      <c r="F2702" t="s">
        <v>49</v>
      </c>
      <c r="G2702">
        <v>964</v>
      </c>
      <c r="H2702">
        <v>1</v>
      </c>
      <c r="I2702">
        <v>310</v>
      </c>
      <c r="J2702" t="s">
        <v>71</v>
      </c>
      <c r="K2702" t="s">
        <v>4576</v>
      </c>
      <c r="L2702">
        <v>55</v>
      </c>
      <c r="M2702" t="s">
        <v>30</v>
      </c>
      <c r="N2702" t="s">
        <v>31</v>
      </c>
      <c r="O2702">
        <v>501</v>
      </c>
      <c r="P2702" t="s">
        <v>164</v>
      </c>
      <c r="S2702" t="s">
        <v>40</v>
      </c>
      <c r="T2702" t="s">
        <v>41</v>
      </c>
      <c r="U2702">
        <v>310</v>
      </c>
      <c r="Y2702" t="s">
        <v>4577</v>
      </c>
      <c r="AA2702">
        <v>34.156399999999998</v>
      </c>
      <c r="AB2702">
        <v>-118.4432</v>
      </c>
      <c r="AC2702">
        <f t="shared" si="42"/>
        <v>0</v>
      </c>
    </row>
    <row r="2703" spans="1:29" x14ac:dyDescent="0.35">
      <c r="A2703">
        <v>200916152</v>
      </c>
      <c r="B2703" s="1">
        <v>44123</v>
      </c>
      <c r="C2703" s="1">
        <v>44113</v>
      </c>
      <c r="D2703">
        <v>1200</v>
      </c>
      <c r="E2703">
        <v>9</v>
      </c>
      <c r="F2703" t="s">
        <v>49</v>
      </c>
      <c r="G2703">
        <v>979</v>
      </c>
      <c r="H2703">
        <v>2</v>
      </c>
      <c r="I2703">
        <v>662</v>
      </c>
      <c r="J2703" t="s">
        <v>191</v>
      </c>
      <c r="K2703" t="s">
        <v>4578</v>
      </c>
      <c r="L2703">
        <v>48</v>
      </c>
      <c r="M2703" t="s">
        <v>94</v>
      </c>
      <c r="N2703" t="s">
        <v>73</v>
      </c>
      <c r="O2703">
        <v>501</v>
      </c>
      <c r="P2703" t="s">
        <v>164</v>
      </c>
      <c r="S2703" t="s">
        <v>40</v>
      </c>
      <c r="T2703" t="s">
        <v>41</v>
      </c>
      <c r="U2703">
        <v>662</v>
      </c>
      <c r="Y2703" t="s">
        <v>4579</v>
      </c>
      <c r="AA2703">
        <v>34.153599999999997</v>
      </c>
      <c r="AB2703">
        <v>-118.4181</v>
      </c>
      <c r="AC2703">
        <f t="shared" si="42"/>
        <v>0</v>
      </c>
    </row>
    <row r="2704" spans="1:29" x14ac:dyDescent="0.35">
      <c r="A2704">
        <v>200507649</v>
      </c>
      <c r="B2704" s="1">
        <v>43916</v>
      </c>
      <c r="C2704" s="1">
        <v>43915</v>
      </c>
      <c r="D2704">
        <v>2100</v>
      </c>
      <c r="E2704">
        <v>5</v>
      </c>
      <c r="F2704" t="s">
        <v>98</v>
      </c>
      <c r="G2704">
        <v>563</v>
      </c>
      <c r="H2704">
        <v>1</v>
      </c>
      <c r="I2704">
        <v>510</v>
      </c>
      <c r="J2704" t="s">
        <v>29</v>
      </c>
      <c r="L2704">
        <v>0</v>
      </c>
      <c r="O2704">
        <v>108</v>
      </c>
      <c r="P2704" t="s">
        <v>105</v>
      </c>
      <c r="S2704" t="s">
        <v>40</v>
      </c>
      <c r="T2704" t="s">
        <v>41</v>
      </c>
      <c r="U2704">
        <v>510</v>
      </c>
      <c r="Y2704" t="s">
        <v>4580</v>
      </c>
      <c r="AA2704">
        <v>33.7333</v>
      </c>
      <c r="AB2704">
        <v>-118.28789999999999</v>
      </c>
      <c r="AC2704">
        <f t="shared" si="42"/>
        <v>0</v>
      </c>
    </row>
    <row r="2705" spans="1:29" x14ac:dyDescent="0.35">
      <c r="A2705">
        <v>200305811</v>
      </c>
      <c r="B2705" s="1">
        <v>43861</v>
      </c>
      <c r="C2705" s="1">
        <v>43861</v>
      </c>
      <c r="D2705">
        <v>540</v>
      </c>
      <c r="E2705">
        <v>3</v>
      </c>
      <c r="F2705" t="s">
        <v>43</v>
      </c>
      <c r="G2705">
        <v>326</v>
      </c>
      <c r="H2705">
        <v>1</v>
      </c>
      <c r="I2705">
        <v>210</v>
      </c>
      <c r="J2705" t="s">
        <v>149</v>
      </c>
      <c r="K2705" t="s">
        <v>4581</v>
      </c>
      <c r="L2705">
        <v>43</v>
      </c>
      <c r="M2705" t="s">
        <v>30</v>
      </c>
      <c r="N2705" t="s">
        <v>95</v>
      </c>
      <c r="O2705">
        <v>101</v>
      </c>
      <c r="P2705" t="s">
        <v>32</v>
      </c>
      <c r="Q2705">
        <v>109</v>
      </c>
      <c r="R2705" t="s">
        <v>265</v>
      </c>
      <c r="S2705" t="s">
        <v>40</v>
      </c>
      <c r="T2705" t="s">
        <v>41</v>
      </c>
      <c r="U2705">
        <v>210</v>
      </c>
      <c r="Y2705" t="s">
        <v>255</v>
      </c>
      <c r="Z2705" t="s">
        <v>3031</v>
      </c>
      <c r="AA2705">
        <v>34.0291</v>
      </c>
      <c r="AB2705">
        <v>-118.30889999999999</v>
      </c>
      <c r="AC2705">
        <f t="shared" si="42"/>
        <v>0</v>
      </c>
    </row>
    <row r="2706" spans="1:29" x14ac:dyDescent="0.35">
      <c r="A2706">
        <v>201308050</v>
      </c>
      <c r="B2706" s="1">
        <v>43903</v>
      </c>
      <c r="C2706" s="1">
        <v>43903</v>
      </c>
      <c r="D2706">
        <v>500</v>
      </c>
      <c r="E2706">
        <v>13</v>
      </c>
      <c r="F2706" t="s">
        <v>62</v>
      </c>
      <c r="G2706">
        <v>1363</v>
      </c>
      <c r="H2706">
        <v>2</v>
      </c>
      <c r="I2706">
        <v>626</v>
      </c>
      <c r="J2706" t="s">
        <v>141</v>
      </c>
      <c r="K2706" t="s">
        <v>4582</v>
      </c>
      <c r="L2706">
        <v>31</v>
      </c>
      <c r="M2706" t="s">
        <v>94</v>
      </c>
      <c r="N2706" t="s">
        <v>95</v>
      </c>
      <c r="O2706">
        <v>101</v>
      </c>
      <c r="P2706" t="s">
        <v>32</v>
      </c>
      <c r="Q2706">
        <v>400</v>
      </c>
      <c r="R2706" t="s">
        <v>143</v>
      </c>
      <c r="S2706" t="s">
        <v>84</v>
      </c>
      <c r="T2706" t="s">
        <v>85</v>
      </c>
      <c r="U2706">
        <v>626</v>
      </c>
      <c r="Y2706" t="s">
        <v>4583</v>
      </c>
      <c r="AA2706">
        <v>33.999299999999998</v>
      </c>
      <c r="AB2706">
        <v>-118.2587</v>
      </c>
      <c r="AC2706">
        <f t="shared" si="42"/>
        <v>0</v>
      </c>
    </row>
    <row r="2707" spans="1:29" x14ac:dyDescent="0.35">
      <c r="A2707">
        <v>201008839</v>
      </c>
      <c r="B2707" s="1">
        <v>43959</v>
      </c>
      <c r="C2707" s="1">
        <v>43959</v>
      </c>
      <c r="D2707">
        <v>2000</v>
      </c>
      <c r="E2707">
        <v>10</v>
      </c>
      <c r="F2707" t="s">
        <v>103</v>
      </c>
      <c r="G2707">
        <v>1025</v>
      </c>
      <c r="H2707">
        <v>1</v>
      </c>
      <c r="I2707">
        <v>440</v>
      </c>
      <c r="J2707" t="s">
        <v>213</v>
      </c>
      <c r="K2707" t="s">
        <v>4584</v>
      </c>
      <c r="L2707">
        <v>19</v>
      </c>
      <c r="M2707" t="s">
        <v>94</v>
      </c>
      <c r="N2707" t="s">
        <v>73</v>
      </c>
      <c r="O2707">
        <v>605</v>
      </c>
      <c r="P2707" t="s">
        <v>4585</v>
      </c>
      <c r="S2707" t="s">
        <v>40</v>
      </c>
      <c r="T2707" t="s">
        <v>41</v>
      </c>
      <c r="U2707">
        <v>440</v>
      </c>
      <c r="Y2707" t="s">
        <v>2904</v>
      </c>
      <c r="AA2707">
        <v>34.201099999999997</v>
      </c>
      <c r="AB2707">
        <v>-118.5273</v>
      </c>
      <c r="AC2707">
        <f t="shared" si="42"/>
        <v>0</v>
      </c>
    </row>
    <row r="2708" spans="1:29" x14ac:dyDescent="0.35">
      <c r="A2708">
        <v>201110362</v>
      </c>
      <c r="B2708" s="1">
        <v>43995</v>
      </c>
      <c r="C2708" s="1">
        <v>43990</v>
      </c>
      <c r="D2708">
        <v>2000</v>
      </c>
      <c r="E2708">
        <v>11</v>
      </c>
      <c r="F2708" t="s">
        <v>64</v>
      </c>
      <c r="G2708">
        <v>1135</v>
      </c>
      <c r="H2708">
        <v>1</v>
      </c>
      <c r="I2708">
        <v>122</v>
      </c>
      <c r="J2708" t="s">
        <v>2660</v>
      </c>
      <c r="K2708" t="s">
        <v>4586</v>
      </c>
      <c r="L2708">
        <v>28</v>
      </c>
      <c r="M2708" t="s">
        <v>94</v>
      </c>
      <c r="N2708" t="s">
        <v>95</v>
      </c>
      <c r="O2708">
        <v>501</v>
      </c>
      <c r="P2708" t="s">
        <v>164</v>
      </c>
      <c r="Q2708">
        <v>400</v>
      </c>
      <c r="R2708" t="s">
        <v>143</v>
      </c>
      <c r="S2708" t="s">
        <v>84</v>
      </c>
      <c r="T2708" t="s">
        <v>85</v>
      </c>
      <c r="U2708">
        <v>122</v>
      </c>
      <c r="V2708">
        <v>821</v>
      </c>
      <c r="Y2708" t="s">
        <v>4587</v>
      </c>
      <c r="AA2708">
        <v>34.119199999999999</v>
      </c>
      <c r="AB2708">
        <v>-118.23050000000001</v>
      </c>
      <c r="AC2708">
        <f t="shared" si="42"/>
        <v>0</v>
      </c>
    </row>
    <row r="2709" spans="1:29" x14ac:dyDescent="0.35">
      <c r="A2709">
        <v>200614937</v>
      </c>
      <c r="B2709" s="1">
        <v>44078</v>
      </c>
      <c r="C2709" s="1">
        <v>44078</v>
      </c>
      <c r="D2709">
        <v>1755</v>
      </c>
      <c r="E2709">
        <v>6</v>
      </c>
      <c r="F2709" t="s">
        <v>91</v>
      </c>
      <c r="G2709">
        <v>636</v>
      </c>
      <c r="H2709">
        <v>2</v>
      </c>
      <c r="I2709">
        <v>850</v>
      </c>
      <c r="J2709" t="s">
        <v>563</v>
      </c>
      <c r="K2709" t="s">
        <v>4588</v>
      </c>
      <c r="L2709">
        <v>22</v>
      </c>
      <c r="M2709" t="s">
        <v>94</v>
      </c>
      <c r="N2709" t="s">
        <v>73</v>
      </c>
      <c r="O2709">
        <v>101</v>
      </c>
      <c r="P2709" t="s">
        <v>32</v>
      </c>
      <c r="Q2709">
        <v>400</v>
      </c>
      <c r="R2709" t="s">
        <v>143</v>
      </c>
      <c r="S2709" t="s">
        <v>33</v>
      </c>
      <c r="T2709" t="s">
        <v>34</v>
      </c>
      <c r="U2709">
        <v>850</v>
      </c>
      <c r="Y2709" t="s">
        <v>4589</v>
      </c>
      <c r="Z2709" t="s">
        <v>3460</v>
      </c>
      <c r="AA2709">
        <v>34.103200000000001</v>
      </c>
      <c r="AB2709">
        <v>-118.3348</v>
      </c>
      <c r="AC2709">
        <f t="shared" si="42"/>
        <v>1</v>
      </c>
    </row>
    <row r="2710" spans="1:29" x14ac:dyDescent="0.35">
      <c r="A2710">
        <v>201308887</v>
      </c>
      <c r="B2710" s="1">
        <v>43920</v>
      </c>
      <c r="C2710" s="1">
        <v>43920</v>
      </c>
      <c r="D2710">
        <v>1805</v>
      </c>
      <c r="E2710">
        <v>13</v>
      </c>
      <c r="F2710" t="s">
        <v>62</v>
      </c>
      <c r="G2710">
        <v>1371</v>
      </c>
      <c r="H2710">
        <v>2</v>
      </c>
      <c r="I2710">
        <v>624</v>
      </c>
      <c r="J2710" t="s">
        <v>171</v>
      </c>
      <c r="K2710" t="s">
        <v>4590</v>
      </c>
      <c r="L2710">
        <v>10</v>
      </c>
      <c r="M2710" t="s">
        <v>30</v>
      </c>
      <c r="N2710" t="s">
        <v>95</v>
      </c>
      <c r="O2710">
        <v>102</v>
      </c>
      <c r="P2710" t="s">
        <v>186</v>
      </c>
      <c r="Q2710">
        <v>500</v>
      </c>
      <c r="R2710" t="s">
        <v>184</v>
      </c>
      <c r="S2710" t="s">
        <v>40</v>
      </c>
      <c r="T2710" t="s">
        <v>41</v>
      </c>
      <c r="U2710">
        <v>624</v>
      </c>
      <c r="Y2710" t="s">
        <v>660</v>
      </c>
      <c r="AA2710">
        <v>33.990600000000001</v>
      </c>
      <c r="AB2710">
        <v>-118.2783</v>
      </c>
      <c r="AC2710">
        <f t="shared" si="42"/>
        <v>0</v>
      </c>
    </row>
    <row r="2711" spans="1:29" x14ac:dyDescent="0.35">
      <c r="A2711">
        <v>200118994</v>
      </c>
      <c r="B2711" s="1">
        <v>44110</v>
      </c>
      <c r="C2711" s="1">
        <v>44110</v>
      </c>
      <c r="D2711">
        <v>950</v>
      </c>
      <c r="E2711">
        <v>1</v>
      </c>
      <c r="F2711" t="s">
        <v>36</v>
      </c>
      <c r="G2711">
        <v>143</v>
      </c>
      <c r="H2711">
        <v>2</v>
      </c>
      <c r="I2711">
        <v>930</v>
      </c>
      <c r="J2711" t="s">
        <v>339</v>
      </c>
      <c r="K2711" t="s">
        <v>4591</v>
      </c>
      <c r="L2711">
        <v>49</v>
      </c>
      <c r="M2711" t="s">
        <v>30</v>
      </c>
      <c r="N2711" t="s">
        <v>95</v>
      </c>
      <c r="O2711">
        <v>404</v>
      </c>
      <c r="P2711" t="s">
        <v>1637</v>
      </c>
      <c r="Q2711">
        <v>500</v>
      </c>
      <c r="R2711" t="s">
        <v>184</v>
      </c>
      <c r="S2711" t="s">
        <v>84</v>
      </c>
      <c r="T2711" t="s">
        <v>85</v>
      </c>
      <c r="U2711">
        <v>930</v>
      </c>
      <c r="Y2711" t="s">
        <v>4592</v>
      </c>
      <c r="AA2711">
        <v>34.048900000000003</v>
      </c>
      <c r="AB2711">
        <v>-118.2499</v>
      </c>
      <c r="AC2711">
        <f t="shared" si="42"/>
        <v>0</v>
      </c>
    </row>
    <row r="2712" spans="1:29" x14ac:dyDescent="0.35">
      <c r="A2712">
        <v>200104700</v>
      </c>
      <c r="B2712" s="1">
        <v>43840</v>
      </c>
      <c r="C2712" s="1">
        <v>43838</v>
      </c>
      <c r="D2712">
        <v>1845</v>
      </c>
      <c r="E2712">
        <v>1</v>
      </c>
      <c r="F2712" t="s">
        <v>36</v>
      </c>
      <c r="G2712">
        <v>185</v>
      </c>
      <c r="H2712">
        <v>1</v>
      </c>
      <c r="I2712">
        <v>330</v>
      </c>
      <c r="J2712" t="s">
        <v>37</v>
      </c>
      <c r="K2712" t="s">
        <v>4593</v>
      </c>
      <c r="L2712">
        <v>29</v>
      </c>
      <c r="M2712" t="s">
        <v>30</v>
      </c>
      <c r="N2712" t="s">
        <v>73</v>
      </c>
      <c r="O2712">
        <v>108</v>
      </c>
      <c r="P2712" t="s">
        <v>105</v>
      </c>
      <c r="Q2712">
        <v>500</v>
      </c>
      <c r="R2712" t="s">
        <v>184</v>
      </c>
      <c r="S2712" t="s">
        <v>40</v>
      </c>
      <c r="T2712" t="s">
        <v>41</v>
      </c>
      <c r="U2712">
        <v>330</v>
      </c>
      <c r="Y2712" t="s">
        <v>833</v>
      </c>
      <c r="AA2712">
        <v>34.042299999999997</v>
      </c>
      <c r="AB2712">
        <v>-118.2561</v>
      </c>
      <c r="AC2712">
        <f t="shared" si="42"/>
        <v>0</v>
      </c>
    </row>
    <row r="2713" spans="1:29" x14ac:dyDescent="0.35">
      <c r="A2713">
        <v>200117334</v>
      </c>
      <c r="B2713" s="1">
        <v>44076</v>
      </c>
      <c r="C2713" s="1">
        <v>44037</v>
      </c>
      <c r="D2713">
        <v>1100</v>
      </c>
      <c r="E2713">
        <v>1</v>
      </c>
      <c r="F2713" t="s">
        <v>36</v>
      </c>
      <c r="G2713">
        <v>163</v>
      </c>
      <c r="H2713">
        <v>1</v>
      </c>
      <c r="I2713">
        <v>330</v>
      </c>
      <c r="J2713" t="s">
        <v>37</v>
      </c>
      <c r="K2713" t="s">
        <v>4594</v>
      </c>
      <c r="L2713">
        <v>37</v>
      </c>
      <c r="M2713" t="s">
        <v>30</v>
      </c>
      <c r="N2713" t="s">
        <v>73</v>
      </c>
      <c r="O2713">
        <v>108</v>
      </c>
      <c r="P2713" t="s">
        <v>105</v>
      </c>
      <c r="S2713" t="s">
        <v>40</v>
      </c>
      <c r="T2713" t="s">
        <v>41</v>
      </c>
      <c r="U2713">
        <v>330</v>
      </c>
      <c r="Y2713" t="s">
        <v>4595</v>
      </c>
      <c r="AA2713">
        <v>34.043399999999998</v>
      </c>
      <c r="AB2713">
        <v>-118.255</v>
      </c>
      <c r="AC2713">
        <f t="shared" si="42"/>
        <v>0</v>
      </c>
    </row>
    <row r="2714" spans="1:29" x14ac:dyDescent="0.35">
      <c r="A2714">
        <v>200518206</v>
      </c>
      <c r="B2714" s="1">
        <v>44190</v>
      </c>
      <c r="C2714" s="1">
        <v>44190</v>
      </c>
      <c r="D2714">
        <v>1155</v>
      </c>
      <c r="E2714">
        <v>5</v>
      </c>
      <c r="F2714" t="s">
        <v>98</v>
      </c>
      <c r="G2714">
        <v>532</v>
      </c>
      <c r="H2714">
        <v>2</v>
      </c>
      <c r="I2714">
        <v>626</v>
      </c>
      <c r="J2714" t="s">
        <v>141</v>
      </c>
      <c r="K2714" t="s">
        <v>4596</v>
      </c>
      <c r="L2714">
        <v>51</v>
      </c>
      <c r="M2714" t="s">
        <v>94</v>
      </c>
      <c r="N2714" t="s">
        <v>31</v>
      </c>
      <c r="O2714">
        <v>502</v>
      </c>
      <c r="P2714" t="s">
        <v>47</v>
      </c>
      <c r="Q2714">
        <v>400</v>
      </c>
      <c r="R2714" t="s">
        <v>143</v>
      </c>
      <c r="S2714" t="s">
        <v>40</v>
      </c>
      <c r="T2714" t="s">
        <v>41</v>
      </c>
      <c r="U2714">
        <v>626</v>
      </c>
      <c r="Y2714" t="s">
        <v>4597</v>
      </c>
      <c r="AA2714">
        <v>33.784300000000002</v>
      </c>
      <c r="AB2714">
        <v>-118.27460000000001</v>
      </c>
      <c r="AC2714">
        <f t="shared" si="42"/>
        <v>0</v>
      </c>
    </row>
    <row r="2715" spans="1:29" x14ac:dyDescent="0.35">
      <c r="A2715">
        <v>200318101</v>
      </c>
      <c r="B2715" s="1">
        <v>44102</v>
      </c>
      <c r="C2715" s="1">
        <v>44102</v>
      </c>
      <c r="D2715">
        <v>1950</v>
      </c>
      <c r="E2715">
        <v>3</v>
      </c>
      <c r="F2715" t="s">
        <v>43</v>
      </c>
      <c r="G2715">
        <v>351</v>
      </c>
      <c r="H2715">
        <v>1</v>
      </c>
      <c r="I2715">
        <v>420</v>
      </c>
      <c r="J2715" t="s">
        <v>352</v>
      </c>
      <c r="K2715" t="s">
        <v>4598</v>
      </c>
      <c r="L2715">
        <v>30</v>
      </c>
      <c r="M2715" t="s">
        <v>30</v>
      </c>
      <c r="N2715" t="s">
        <v>94</v>
      </c>
      <c r="O2715">
        <v>108</v>
      </c>
      <c r="P2715" t="s">
        <v>105</v>
      </c>
      <c r="S2715" t="s">
        <v>40</v>
      </c>
      <c r="T2715" t="s">
        <v>41</v>
      </c>
      <c r="U2715">
        <v>420</v>
      </c>
      <c r="Y2715" t="s">
        <v>4599</v>
      </c>
      <c r="AA2715">
        <v>34.021799999999999</v>
      </c>
      <c r="AB2715">
        <v>-118.3556</v>
      </c>
      <c r="AC2715">
        <f t="shared" si="42"/>
        <v>0</v>
      </c>
    </row>
    <row r="2716" spans="1:29" x14ac:dyDescent="0.35">
      <c r="A2716">
        <v>200713724</v>
      </c>
      <c r="B2716" s="1">
        <v>44084</v>
      </c>
      <c r="C2716" s="1">
        <v>44084</v>
      </c>
      <c r="D2716">
        <v>2115</v>
      </c>
      <c r="E2716">
        <v>7</v>
      </c>
      <c r="F2716" t="s">
        <v>28</v>
      </c>
      <c r="G2716">
        <v>745</v>
      </c>
      <c r="H2716">
        <v>2</v>
      </c>
      <c r="I2716">
        <v>624</v>
      </c>
      <c r="J2716" t="s">
        <v>171</v>
      </c>
      <c r="K2716" t="s">
        <v>3096</v>
      </c>
      <c r="L2716">
        <v>64</v>
      </c>
      <c r="M2716" t="s">
        <v>30</v>
      </c>
      <c r="N2716" t="s">
        <v>31</v>
      </c>
      <c r="O2716">
        <v>203</v>
      </c>
      <c r="P2716" t="s">
        <v>101</v>
      </c>
      <c r="Q2716">
        <v>400</v>
      </c>
      <c r="R2716" t="s">
        <v>143</v>
      </c>
      <c r="S2716" t="s">
        <v>40</v>
      </c>
      <c r="T2716" t="s">
        <v>41</v>
      </c>
      <c r="U2716">
        <v>624</v>
      </c>
      <c r="Y2716" t="s">
        <v>1207</v>
      </c>
      <c r="AA2716">
        <v>34.057200000000002</v>
      </c>
      <c r="AB2716">
        <v>-118.3428</v>
      </c>
      <c r="AC2716">
        <f t="shared" si="42"/>
        <v>0</v>
      </c>
    </row>
    <row r="2717" spans="1:29" x14ac:dyDescent="0.35">
      <c r="A2717">
        <v>200606258</v>
      </c>
      <c r="B2717" s="1">
        <v>43877</v>
      </c>
      <c r="C2717" s="1">
        <v>43877</v>
      </c>
      <c r="D2717">
        <v>1500</v>
      </c>
      <c r="E2717">
        <v>6</v>
      </c>
      <c r="F2717" t="s">
        <v>91</v>
      </c>
      <c r="G2717">
        <v>645</v>
      </c>
      <c r="H2717">
        <v>2</v>
      </c>
      <c r="I2717">
        <v>930</v>
      </c>
      <c r="J2717" t="s">
        <v>339</v>
      </c>
      <c r="K2717" t="s">
        <v>4600</v>
      </c>
      <c r="L2717">
        <v>69</v>
      </c>
      <c r="M2717" t="s">
        <v>30</v>
      </c>
      <c r="N2717" t="s">
        <v>73</v>
      </c>
      <c r="O2717">
        <v>101</v>
      </c>
      <c r="P2717" t="s">
        <v>32</v>
      </c>
      <c r="Q2717">
        <v>511</v>
      </c>
      <c r="R2717" t="s">
        <v>151</v>
      </c>
      <c r="S2717" t="s">
        <v>40</v>
      </c>
      <c r="T2717" t="s">
        <v>41</v>
      </c>
      <c r="U2717">
        <v>930</v>
      </c>
      <c r="Y2717" t="s">
        <v>96</v>
      </c>
      <c r="Z2717" t="s">
        <v>121</v>
      </c>
      <c r="AA2717">
        <v>34.101599999999998</v>
      </c>
      <c r="AB2717">
        <v>-118.34139999999999</v>
      </c>
      <c r="AC2717">
        <f t="shared" si="42"/>
        <v>0</v>
      </c>
    </row>
    <row r="2718" spans="1:29" x14ac:dyDescent="0.35">
      <c r="A2718">
        <v>200405124</v>
      </c>
      <c r="B2718" s="1">
        <v>43859</v>
      </c>
      <c r="C2718" s="1">
        <v>43855</v>
      </c>
      <c r="D2718">
        <v>145</v>
      </c>
      <c r="E2718">
        <v>4</v>
      </c>
      <c r="F2718" t="s">
        <v>54</v>
      </c>
      <c r="G2718">
        <v>421</v>
      </c>
      <c r="H2718">
        <v>1</v>
      </c>
      <c r="I2718">
        <v>440</v>
      </c>
      <c r="J2718" t="s">
        <v>213</v>
      </c>
      <c r="K2718">
        <v>344</v>
      </c>
      <c r="L2718">
        <v>52</v>
      </c>
      <c r="M2718" t="s">
        <v>30</v>
      </c>
      <c r="N2718" t="s">
        <v>95</v>
      </c>
      <c r="O2718">
        <v>109</v>
      </c>
      <c r="P2718" t="s">
        <v>1043</v>
      </c>
      <c r="S2718" t="s">
        <v>40</v>
      </c>
      <c r="T2718" t="s">
        <v>41</v>
      </c>
      <c r="U2718">
        <v>440</v>
      </c>
      <c r="Y2718" t="s">
        <v>4601</v>
      </c>
      <c r="Z2718" t="s">
        <v>4602</v>
      </c>
      <c r="AA2718">
        <v>34.069200000000002</v>
      </c>
      <c r="AB2718">
        <v>-118.2223</v>
      </c>
      <c r="AC2718">
        <f t="shared" si="42"/>
        <v>0</v>
      </c>
    </row>
    <row r="2719" spans="1:29" x14ac:dyDescent="0.35">
      <c r="A2719">
        <v>200314189</v>
      </c>
      <c r="B2719" s="1">
        <v>44026</v>
      </c>
      <c r="C2719" s="1">
        <v>43903</v>
      </c>
      <c r="D2719">
        <v>1700</v>
      </c>
      <c r="E2719">
        <v>3</v>
      </c>
      <c r="F2719" t="s">
        <v>43</v>
      </c>
      <c r="G2719">
        <v>338</v>
      </c>
      <c r="H2719">
        <v>1</v>
      </c>
      <c r="I2719">
        <v>522</v>
      </c>
      <c r="J2719" t="s">
        <v>500</v>
      </c>
      <c r="K2719" t="s">
        <v>1523</v>
      </c>
      <c r="L2719">
        <v>20</v>
      </c>
      <c r="M2719" t="s">
        <v>30</v>
      </c>
      <c r="N2719" t="s">
        <v>163</v>
      </c>
      <c r="O2719">
        <v>116</v>
      </c>
      <c r="P2719" t="s">
        <v>702</v>
      </c>
      <c r="S2719" t="s">
        <v>40</v>
      </c>
      <c r="T2719" t="s">
        <v>41</v>
      </c>
      <c r="U2719">
        <v>522</v>
      </c>
      <c r="Y2719" t="s">
        <v>4603</v>
      </c>
      <c r="AA2719">
        <v>34.0274</v>
      </c>
      <c r="AB2719">
        <v>-118.2851</v>
      </c>
      <c r="AC2719">
        <f t="shared" si="42"/>
        <v>0</v>
      </c>
    </row>
    <row r="2720" spans="1:29" x14ac:dyDescent="0.35">
      <c r="A2720">
        <v>201008424</v>
      </c>
      <c r="B2720" s="1">
        <v>43948</v>
      </c>
      <c r="C2720" s="1">
        <v>43948</v>
      </c>
      <c r="D2720">
        <v>400</v>
      </c>
      <c r="E2720">
        <v>10</v>
      </c>
      <c r="F2720" t="s">
        <v>103</v>
      </c>
      <c r="G2720">
        <v>1004</v>
      </c>
      <c r="H2720">
        <v>2</v>
      </c>
      <c r="I2720">
        <v>930</v>
      </c>
      <c r="J2720" t="s">
        <v>339</v>
      </c>
      <c r="K2720" t="s">
        <v>4604</v>
      </c>
      <c r="L2720">
        <v>24</v>
      </c>
      <c r="M2720" t="s">
        <v>94</v>
      </c>
      <c r="N2720" t="s">
        <v>73</v>
      </c>
      <c r="O2720">
        <v>101</v>
      </c>
      <c r="P2720" t="s">
        <v>32</v>
      </c>
      <c r="Q2720">
        <v>500</v>
      </c>
      <c r="R2720" t="s">
        <v>184</v>
      </c>
      <c r="S2720" t="s">
        <v>84</v>
      </c>
      <c r="T2720" t="s">
        <v>85</v>
      </c>
      <c r="U2720">
        <v>930</v>
      </c>
      <c r="Y2720" t="s">
        <v>4605</v>
      </c>
      <c r="AA2720">
        <v>34.217599999999997</v>
      </c>
      <c r="AB2720">
        <v>-118.52889999999999</v>
      </c>
      <c r="AC2720">
        <f t="shared" si="42"/>
        <v>0</v>
      </c>
    </row>
    <row r="2721" spans="1:29" x14ac:dyDescent="0.35">
      <c r="A2721">
        <v>201111457</v>
      </c>
      <c r="B2721" s="1">
        <v>44027</v>
      </c>
      <c r="C2721" s="1">
        <v>44026</v>
      </c>
      <c r="D2721">
        <v>1830</v>
      </c>
      <c r="E2721">
        <v>11</v>
      </c>
      <c r="F2721" t="s">
        <v>64</v>
      </c>
      <c r="G2721">
        <v>1129</v>
      </c>
      <c r="H2721">
        <v>1</v>
      </c>
      <c r="I2721">
        <v>510</v>
      </c>
      <c r="J2721" t="s">
        <v>29</v>
      </c>
      <c r="L2721">
        <v>0</v>
      </c>
      <c r="O2721">
        <v>101</v>
      </c>
      <c r="P2721" t="s">
        <v>32</v>
      </c>
      <c r="S2721" t="s">
        <v>40</v>
      </c>
      <c r="T2721" t="s">
        <v>41</v>
      </c>
      <c r="U2721">
        <v>510</v>
      </c>
      <c r="Y2721" t="s">
        <v>4606</v>
      </c>
      <c r="AA2721">
        <v>34.120199999999997</v>
      </c>
      <c r="AB2721">
        <v>-118.17659999999999</v>
      </c>
      <c r="AC2721">
        <f t="shared" si="42"/>
        <v>0</v>
      </c>
    </row>
    <row r="2722" spans="1:29" x14ac:dyDescent="0.35">
      <c r="A2722">
        <v>200313903</v>
      </c>
      <c r="B2722" s="1">
        <v>44012</v>
      </c>
      <c r="C2722" s="1">
        <v>44012</v>
      </c>
      <c r="D2722">
        <v>400</v>
      </c>
      <c r="E2722">
        <v>3</v>
      </c>
      <c r="F2722" t="s">
        <v>43</v>
      </c>
      <c r="G2722">
        <v>356</v>
      </c>
      <c r="H2722">
        <v>2</v>
      </c>
      <c r="I2722">
        <v>745</v>
      </c>
      <c r="J2722" t="s">
        <v>139</v>
      </c>
      <c r="K2722" t="s">
        <v>4607</v>
      </c>
      <c r="L2722">
        <v>58</v>
      </c>
      <c r="M2722" t="s">
        <v>30</v>
      </c>
      <c r="N2722" t="s">
        <v>95</v>
      </c>
      <c r="O2722">
        <v>122</v>
      </c>
      <c r="P2722" t="s">
        <v>275</v>
      </c>
      <c r="S2722" t="s">
        <v>40</v>
      </c>
      <c r="T2722" t="s">
        <v>41</v>
      </c>
      <c r="U2722">
        <v>745</v>
      </c>
      <c r="Y2722" t="s">
        <v>1555</v>
      </c>
      <c r="AA2722">
        <v>34.0246</v>
      </c>
      <c r="AB2722">
        <v>-118.3032</v>
      </c>
      <c r="AC2722">
        <f t="shared" si="42"/>
        <v>0</v>
      </c>
    </row>
    <row r="2723" spans="1:29" x14ac:dyDescent="0.35">
      <c r="A2723">
        <v>200805192</v>
      </c>
      <c r="B2723" s="1">
        <v>43858</v>
      </c>
      <c r="C2723" s="1">
        <v>43857</v>
      </c>
      <c r="D2723">
        <v>1554</v>
      </c>
      <c r="E2723">
        <v>8</v>
      </c>
      <c r="F2723" t="s">
        <v>109</v>
      </c>
      <c r="G2723">
        <v>817</v>
      </c>
      <c r="H2723">
        <v>1</v>
      </c>
      <c r="I2723">
        <v>341</v>
      </c>
      <c r="J2723" t="s">
        <v>157</v>
      </c>
      <c r="K2723" t="s">
        <v>4608</v>
      </c>
      <c r="L2723">
        <v>63</v>
      </c>
      <c r="M2723" t="s">
        <v>94</v>
      </c>
      <c r="N2723" t="s">
        <v>73</v>
      </c>
      <c r="O2723">
        <v>402</v>
      </c>
      <c r="P2723" t="s">
        <v>195</v>
      </c>
      <c r="S2723" t="s">
        <v>40</v>
      </c>
      <c r="T2723" t="s">
        <v>41</v>
      </c>
      <c r="U2723">
        <v>341</v>
      </c>
      <c r="Y2723" t="s">
        <v>1071</v>
      </c>
      <c r="AA2723">
        <v>34.0623</v>
      </c>
      <c r="AB2723">
        <v>-118.4434</v>
      </c>
      <c r="AC2723">
        <f t="shared" si="42"/>
        <v>0</v>
      </c>
    </row>
    <row r="2724" spans="1:29" x14ac:dyDescent="0.35">
      <c r="A2724">
        <v>200409142</v>
      </c>
      <c r="B2724" s="1">
        <v>43974</v>
      </c>
      <c r="C2724" s="1">
        <v>43973</v>
      </c>
      <c r="D2724">
        <v>1900</v>
      </c>
      <c r="E2724">
        <v>4</v>
      </c>
      <c r="F2724" t="s">
        <v>54</v>
      </c>
      <c r="G2724">
        <v>408</v>
      </c>
      <c r="H2724">
        <v>1</v>
      </c>
      <c r="I2724">
        <v>510</v>
      </c>
      <c r="J2724" t="s">
        <v>29</v>
      </c>
      <c r="L2724">
        <v>0</v>
      </c>
      <c r="O2724">
        <v>101</v>
      </c>
      <c r="P2724" t="s">
        <v>32</v>
      </c>
      <c r="S2724" t="s">
        <v>40</v>
      </c>
      <c r="T2724" t="s">
        <v>41</v>
      </c>
      <c r="U2724">
        <v>510</v>
      </c>
      <c r="Y2724" t="s">
        <v>4609</v>
      </c>
      <c r="Z2724" t="s">
        <v>4610</v>
      </c>
      <c r="AA2724">
        <v>34.088700000000003</v>
      </c>
      <c r="AB2724">
        <v>-118.1785</v>
      </c>
      <c r="AC2724">
        <f t="shared" si="42"/>
        <v>0</v>
      </c>
    </row>
    <row r="2725" spans="1:29" x14ac:dyDescent="0.35">
      <c r="A2725">
        <v>201223096</v>
      </c>
      <c r="B2725" s="1">
        <v>44126</v>
      </c>
      <c r="C2725" s="1">
        <v>44126</v>
      </c>
      <c r="D2725">
        <v>830</v>
      </c>
      <c r="E2725">
        <v>12</v>
      </c>
      <c r="F2725" t="s">
        <v>68</v>
      </c>
      <c r="G2725">
        <v>1266</v>
      </c>
      <c r="H2725">
        <v>2</v>
      </c>
      <c r="I2725">
        <v>626</v>
      </c>
      <c r="J2725" t="s">
        <v>141</v>
      </c>
      <c r="K2725" t="s">
        <v>4611</v>
      </c>
      <c r="L2725">
        <v>52</v>
      </c>
      <c r="M2725" t="s">
        <v>94</v>
      </c>
      <c r="N2725" t="s">
        <v>95</v>
      </c>
      <c r="O2725">
        <v>501</v>
      </c>
      <c r="P2725" t="s">
        <v>164</v>
      </c>
      <c r="Q2725">
        <v>400</v>
      </c>
      <c r="R2725" t="s">
        <v>143</v>
      </c>
      <c r="S2725" t="s">
        <v>84</v>
      </c>
      <c r="T2725" t="s">
        <v>85</v>
      </c>
      <c r="U2725">
        <v>626</v>
      </c>
      <c r="Y2725" t="s">
        <v>4612</v>
      </c>
      <c r="AA2725">
        <v>33.966700000000003</v>
      </c>
      <c r="AB2725">
        <v>-118.2889</v>
      </c>
      <c r="AC2725">
        <f t="shared" si="42"/>
        <v>0</v>
      </c>
    </row>
    <row r="2726" spans="1:29" x14ac:dyDescent="0.35">
      <c r="A2726">
        <v>200209182</v>
      </c>
      <c r="B2726" s="1">
        <v>43942</v>
      </c>
      <c r="C2726" s="1">
        <v>43941</v>
      </c>
      <c r="D2726">
        <v>600</v>
      </c>
      <c r="E2726">
        <v>2</v>
      </c>
      <c r="F2726" t="s">
        <v>56</v>
      </c>
      <c r="G2726">
        <v>249</v>
      </c>
      <c r="H2726">
        <v>1</v>
      </c>
      <c r="I2726">
        <v>510</v>
      </c>
      <c r="J2726" t="s">
        <v>29</v>
      </c>
      <c r="L2726">
        <v>0</v>
      </c>
      <c r="O2726">
        <v>101</v>
      </c>
      <c r="P2726" t="s">
        <v>32</v>
      </c>
      <c r="S2726" t="s">
        <v>40</v>
      </c>
      <c r="T2726" t="s">
        <v>41</v>
      </c>
      <c r="U2726">
        <v>510</v>
      </c>
      <c r="Y2726" t="s">
        <v>4613</v>
      </c>
      <c r="AA2726">
        <v>34.0518</v>
      </c>
      <c r="AB2726">
        <v>-118.2637</v>
      </c>
      <c r="AC2726">
        <f t="shared" si="42"/>
        <v>0</v>
      </c>
    </row>
    <row r="2727" spans="1:29" x14ac:dyDescent="0.35">
      <c r="A2727">
        <v>200122376</v>
      </c>
      <c r="B2727" s="1">
        <v>44179</v>
      </c>
      <c r="C2727" s="1">
        <v>44179</v>
      </c>
      <c r="D2727">
        <v>825</v>
      </c>
      <c r="E2727">
        <v>1</v>
      </c>
      <c r="F2727" t="s">
        <v>36</v>
      </c>
      <c r="G2727">
        <v>111</v>
      </c>
      <c r="H2727">
        <v>1</v>
      </c>
      <c r="I2727">
        <v>420</v>
      </c>
      <c r="J2727" t="s">
        <v>352</v>
      </c>
      <c r="L2727">
        <v>0</v>
      </c>
      <c r="O2727">
        <v>707</v>
      </c>
      <c r="P2727" t="s">
        <v>280</v>
      </c>
      <c r="S2727" t="s">
        <v>40</v>
      </c>
      <c r="T2727" t="s">
        <v>41</v>
      </c>
      <c r="U2727">
        <v>420</v>
      </c>
      <c r="Y2727" t="s">
        <v>4614</v>
      </c>
      <c r="AA2727">
        <v>34.063499999999998</v>
      </c>
      <c r="AB2727">
        <v>-118.24160000000001</v>
      </c>
      <c r="AC2727">
        <f t="shared" si="42"/>
        <v>0</v>
      </c>
    </row>
    <row r="2728" spans="1:29" x14ac:dyDescent="0.35">
      <c r="A2728">
        <v>201107340</v>
      </c>
      <c r="B2728" s="1">
        <v>43904</v>
      </c>
      <c r="C2728" s="1">
        <v>43904</v>
      </c>
      <c r="D2728">
        <v>1520</v>
      </c>
      <c r="E2728">
        <v>11</v>
      </c>
      <c r="F2728" t="s">
        <v>64</v>
      </c>
      <c r="G2728">
        <v>1142</v>
      </c>
      <c r="H2728">
        <v>1</v>
      </c>
      <c r="I2728">
        <v>761</v>
      </c>
      <c r="J2728" t="s">
        <v>403</v>
      </c>
      <c r="K2728" t="s">
        <v>4615</v>
      </c>
      <c r="L2728">
        <v>36</v>
      </c>
      <c r="M2728" t="s">
        <v>94</v>
      </c>
      <c r="N2728" t="s">
        <v>95</v>
      </c>
      <c r="O2728">
        <v>252</v>
      </c>
      <c r="P2728" t="s">
        <v>783</v>
      </c>
      <c r="Q2728">
        <v>211</v>
      </c>
      <c r="R2728" t="s">
        <v>4616</v>
      </c>
      <c r="S2728" t="s">
        <v>40</v>
      </c>
      <c r="T2728" t="s">
        <v>41</v>
      </c>
      <c r="U2728">
        <v>761</v>
      </c>
      <c r="Y2728" t="s">
        <v>4617</v>
      </c>
      <c r="AA2728">
        <v>34.101799999999997</v>
      </c>
      <c r="AB2728">
        <v>-118.29179999999999</v>
      </c>
      <c r="AC2728">
        <f t="shared" si="42"/>
        <v>0</v>
      </c>
    </row>
    <row r="2729" spans="1:29" x14ac:dyDescent="0.35">
      <c r="A2729">
        <v>201223732</v>
      </c>
      <c r="B2729" s="1">
        <v>44135</v>
      </c>
      <c r="C2729" s="1">
        <v>44135</v>
      </c>
      <c r="D2729">
        <v>2140</v>
      </c>
      <c r="E2729">
        <v>12</v>
      </c>
      <c r="F2729" t="s">
        <v>68</v>
      </c>
      <c r="G2729">
        <v>1259</v>
      </c>
      <c r="H2729">
        <v>2</v>
      </c>
      <c r="I2729">
        <v>624</v>
      </c>
      <c r="J2729" t="s">
        <v>171</v>
      </c>
      <c r="K2729" t="s">
        <v>4618</v>
      </c>
      <c r="L2729">
        <v>31</v>
      </c>
      <c r="M2729" t="s">
        <v>30</v>
      </c>
      <c r="N2729" t="s">
        <v>95</v>
      </c>
      <c r="O2729">
        <v>101</v>
      </c>
      <c r="P2729" t="s">
        <v>32</v>
      </c>
      <c r="Q2729">
        <v>400</v>
      </c>
      <c r="R2729" t="s">
        <v>143</v>
      </c>
      <c r="S2729" t="s">
        <v>40</v>
      </c>
      <c r="T2729" t="s">
        <v>41</v>
      </c>
      <c r="U2729">
        <v>624</v>
      </c>
      <c r="Y2729" t="s">
        <v>4619</v>
      </c>
      <c r="AA2729">
        <v>33.972099999999998</v>
      </c>
      <c r="AB2729">
        <v>-118.2574</v>
      </c>
      <c r="AC2729">
        <f t="shared" si="42"/>
        <v>0</v>
      </c>
    </row>
    <row r="2730" spans="1:29" x14ac:dyDescent="0.35">
      <c r="A2730">
        <v>200114248</v>
      </c>
      <c r="B2730" s="1">
        <v>44014</v>
      </c>
      <c r="C2730" s="1">
        <v>44014</v>
      </c>
      <c r="D2730">
        <v>2230</v>
      </c>
      <c r="E2730">
        <v>1</v>
      </c>
      <c r="F2730" t="s">
        <v>36</v>
      </c>
      <c r="G2730">
        <v>155</v>
      </c>
      <c r="H2730">
        <v>1</v>
      </c>
      <c r="I2730">
        <v>350</v>
      </c>
      <c r="J2730" t="s">
        <v>1591</v>
      </c>
      <c r="K2730" t="s">
        <v>4620</v>
      </c>
      <c r="L2730">
        <v>66</v>
      </c>
      <c r="M2730" t="s">
        <v>30</v>
      </c>
      <c r="N2730" t="s">
        <v>95</v>
      </c>
      <c r="O2730">
        <v>102</v>
      </c>
      <c r="P2730" t="s">
        <v>186</v>
      </c>
      <c r="Q2730">
        <v>400</v>
      </c>
      <c r="R2730" t="s">
        <v>143</v>
      </c>
      <c r="S2730" t="s">
        <v>40</v>
      </c>
      <c r="T2730" t="s">
        <v>41</v>
      </c>
      <c r="U2730">
        <v>350</v>
      </c>
      <c r="Y2730" t="s">
        <v>997</v>
      </c>
      <c r="Z2730" t="s">
        <v>4621</v>
      </c>
      <c r="AA2730">
        <v>34.044899999999998</v>
      </c>
      <c r="AB2730">
        <v>-118.2458</v>
      </c>
      <c r="AC2730">
        <f t="shared" si="42"/>
        <v>0</v>
      </c>
    </row>
    <row r="2731" spans="1:29" x14ac:dyDescent="0.35">
      <c r="A2731">
        <v>200508896</v>
      </c>
      <c r="B2731" s="1">
        <v>43952</v>
      </c>
      <c r="C2731" s="1">
        <v>43951</v>
      </c>
      <c r="D2731">
        <v>1800</v>
      </c>
      <c r="E2731">
        <v>5</v>
      </c>
      <c r="F2731" t="s">
        <v>98</v>
      </c>
      <c r="G2731">
        <v>563</v>
      </c>
      <c r="H2731">
        <v>1</v>
      </c>
      <c r="I2731">
        <v>520</v>
      </c>
      <c r="J2731" t="s">
        <v>271</v>
      </c>
      <c r="K2731" t="s">
        <v>4622</v>
      </c>
      <c r="L2731">
        <v>58</v>
      </c>
      <c r="M2731" t="s">
        <v>30</v>
      </c>
      <c r="N2731" t="s">
        <v>95</v>
      </c>
      <c r="O2731">
        <v>101</v>
      </c>
      <c r="P2731" t="s">
        <v>32</v>
      </c>
      <c r="S2731" t="s">
        <v>40</v>
      </c>
      <c r="T2731" t="s">
        <v>41</v>
      </c>
      <c r="U2731">
        <v>520</v>
      </c>
      <c r="Y2731" t="s">
        <v>1020</v>
      </c>
      <c r="Z2731" t="s">
        <v>133</v>
      </c>
      <c r="AA2731">
        <v>33.734200000000001</v>
      </c>
      <c r="AB2731">
        <v>-118.28789999999999</v>
      </c>
      <c r="AC2731">
        <f t="shared" si="42"/>
        <v>0</v>
      </c>
    </row>
    <row r="2732" spans="1:29" x14ac:dyDescent="0.35">
      <c r="A2732">
        <v>200414571</v>
      </c>
      <c r="B2732" s="1">
        <v>44137</v>
      </c>
      <c r="C2732" s="1">
        <v>44137</v>
      </c>
      <c r="D2732">
        <v>1300</v>
      </c>
      <c r="E2732">
        <v>4</v>
      </c>
      <c r="F2732" t="s">
        <v>54</v>
      </c>
      <c r="G2732">
        <v>497</v>
      </c>
      <c r="H2732">
        <v>2</v>
      </c>
      <c r="I2732">
        <v>662</v>
      </c>
      <c r="J2732" t="s">
        <v>191</v>
      </c>
      <c r="K2732">
        <v>701</v>
      </c>
      <c r="L2732">
        <v>40</v>
      </c>
      <c r="M2732" t="s">
        <v>30</v>
      </c>
      <c r="N2732" t="s">
        <v>73</v>
      </c>
      <c r="O2732">
        <v>203</v>
      </c>
      <c r="P2732" t="s">
        <v>101</v>
      </c>
      <c r="S2732" t="s">
        <v>40</v>
      </c>
      <c r="T2732" t="s">
        <v>41</v>
      </c>
      <c r="U2732">
        <v>662</v>
      </c>
      <c r="Y2732" t="s">
        <v>4623</v>
      </c>
      <c r="AA2732">
        <v>34.017299999999999</v>
      </c>
      <c r="AB2732">
        <v>-118.20659999999999</v>
      </c>
      <c r="AC2732">
        <f t="shared" si="42"/>
        <v>0</v>
      </c>
    </row>
    <row r="2733" spans="1:29" x14ac:dyDescent="0.35">
      <c r="A2733">
        <v>200110219</v>
      </c>
      <c r="B2733" s="1">
        <v>43929</v>
      </c>
      <c r="C2733" s="1">
        <v>43929</v>
      </c>
      <c r="D2733">
        <v>1430</v>
      </c>
      <c r="E2733">
        <v>1</v>
      </c>
      <c r="F2733" t="s">
        <v>36</v>
      </c>
      <c r="G2733">
        <v>148</v>
      </c>
      <c r="H2733">
        <v>2</v>
      </c>
      <c r="I2733">
        <v>624</v>
      </c>
      <c r="J2733" t="s">
        <v>171</v>
      </c>
      <c r="K2733" t="s">
        <v>4624</v>
      </c>
      <c r="L2733">
        <v>56</v>
      </c>
      <c r="M2733" t="s">
        <v>94</v>
      </c>
      <c r="N2733" t="s">
        <v>73</v>
      </c>
      <c r="O2733">
        <v>102</v>
      </c>
      <c r="P2733" t="s">
        <v>186</v>
      </c>
      <c r="Q2733">
        <v>500</v>
      </c>
      <c r="R2733" t="s">
        <v>184</v>
      </c>
      <c r="S2733" t="s">
        <v>40</v>
      </c>
      <c r="T2733" t="s">
        <v>41</v>
      </c>
      <c r="U2733">
        <v>624</v>
      </c>
      <c r="Y2733" t="s">
        <v>1826</v>
      </c>
      <c r="AA2733">
        <v>34.0458</v>
      </c>
      <c r="AB2733">
        <v>-118.24299999999999</v>
      </c>
      <c r="AC2733">
        <f t="shared" si="42"/>
        <v>0</v>
      </c>
    </row>
    <row r="2734" spans="1:29" x14ac:dyDescent="0.35">
      <c r="A2734">
        <v>200406941</v>
      </c>
      <c r="B2734" s="1">
        <v>43905</v>
      </c>
      <c r="C2734" s="1">
        <v>43905</v>
      </c>
      <c r="D2734">
        <v>1300</v>
      </c>
      <c r="E2734">
        <v>4</v>
      </c>
      <c r="F2734" t="s">
        <v>54</v>
      </c>
      <c r="G2734">
        <v>421</v>
      </c>
      <c r="H2734">
        <v>2</v>
      </c>
      <c r="I2734">
        <v>740</v>
      </c>
      <c r="J2734" t="s">
        <v>224</v>
      </c>
      <c r="K2734" t="s">
        <v>819</v>
      </c>
      <c r="L2734">
        <v>36</v>
      </c>
      <c r="M2734" t="s">
        <v>94</v>
      </c>
      <c r="N2734" t="s">
        <v>73</v>
      </c>
      <c r="O2734">
        <v>101</v>
      </c>
      <c r="P2734" t="s">
        <v>32</v>
      </c>
      <c r="S2734" t="s">
        <v>40</v>
      </c>
      <c r="T2734" t="s">
        <v>41</v>
      </c>
      <c r="U2734">
        <v>740</v>
      </c>
      <c r="Y2734" t="s">
        <v>475</v>
      </c>
      <c r="Z2734" t="s">
        <v>4625</v>
      </c>
      <c r="AA2734">
        <v>34.066000000000003</v>
      </c>
      <c r="AB2734">
        <v>-118.2189</v>
      </c>
      <c r="AC2734">
        <f t="shared" si="42"/>
        <v>0</v>
      </c>
    </row>
    <row r="2735" spans="1:29" x14ac:dyDescent="0.35">
      <c r="A2735">
        <v>201307157</v>
      </c>
      <c r="B2735" s="1">
        <v>43883</v>
      </c>
      <c r="C2735" s="1">
        <v>43881</v>
      </c>
      <c r="D2735">
        <v>2130</v>
      </c>
      <c r="E2735">
        <v>13</v>
      </c>
      <c r="F2735" t="s">
        <v>62</v>
      </c>
      <c r="G2735">
        <v>1313</v>
      </c>
      <c r="H2735">
        <v>1</v>
      </c>
      <c r="I2735">
        <v>330</v>
      </c>
      <c r="J2735" t="s">
        <v>37</v>
      </c>
      <c r="K2735">
        <v>344</v>
      </c>
      <c r="L2735">
        <v>53</v>
      </c>
      <c r="M2735" t="s">
        <v>30</v>
      </c>
      <c r="N2735" t="s">
        <v>73</v>
      </c>
      <c r="O2735">
        <v>108</v>
      </c>
      <c r="P2735" t="s">
        <v>105</v>
      </c>
      <c r="S2735" t="s">
        <v>40</v>
      </c>
      <c r="T2735" t="s">
        <v>41</v>
      </c>
      <c r="U2735">
        <v>330</v>
      </c>
      <c r="Y2735" t="s">
        <v>4626</v>
      </c>
      <c r="AA2735">
        <v>34.0319</v>
      </c>
      <c r="AB2735">
        <v>-118.2594</v>
      </c>
      <c r="AC2735">
        <f t="shared" si="42"/>
        <v>0</v>
      </c>
    </row>
    <row r="2736" spans="1:29" x14ac:dyDescent="0.35">
      <c r="A2736">
        <v>200518043</v>
      </c>
      <c r="B2736" s="1">
        <v>44186</v>
      </c>
      <c r="C2736" s="1">
        <v>44176</v>
      </c>
      <c r="D2736">
        <v>800</v>
      </c>
      <c r="E2736">
        <v>5</v>
      </c>
      <c r="F2736" t="s">
        <v>98</v>
      </c>
      <c r="G2736">
        <v>521</v>
      </c>
      <c r="H2736">
        <v>2</v>
      </c>
      <c r="I2736">
        <v>740</v>
      </c>
      <c r="J2736" t="s">
        <v>224</v>
      </c>
      <c r="K2736" t="s">
        <v>4627</v>
      </c>
      <c r="L2736">
        <v>0</v>
      </c>
      <c r="M2736" t="s">
        <v>46</v>
      </c>
      <c r="N2736" t="s">
        <v>46</v>
      </c>
      <c r="O2736">
        <v>710</v>
      </c>
      <c r="P2736" t="s">
        <v>394</v>
      </c>
      <c r="S2736" t="s">
        <v>40</v>
      </c>
      <c r="T2736" t="s">
        <v>41</v>
      </c>
      <c r="U2736">
        <v>740</v>
      </c>
      <c r="Y2736" t="s">
        <v>4628</v>
      </c>
      <c r="Z2736" t="s">
        <v>4629</v>
      </c>
      <c r="AA2736">
        <v>33.753799999999998</v>
      </c>
      <c r="AB2736">
        <v>-118.2923</v>
      </c>
      <c r="AC2736">
        <f t="shared" si="42"/>
        <v>0</v>
      </c>
    </row>
    <row r="2737" spans="1:29" x14ac:dyDescent="0.35">
      <c r="A2737">
        <v>200311984</v>
      </c>
      <c r="B2737" s="1">
        <v>43978</v>
      </c>
      <c r="C2737" s="1">
        <v>43972</v>
      </c>
      <c r="D2737">
        <v>900</v>
      </c>
      <c r="E2737">
        <v>3</v>
      </c>
      <c r="F2737" t="s">
        <v>43</v>
      </c>
      <c r="G2737">
        <v>355</v>
      </c>
      <c r="H2737">
        <v>2</v>
      </c>
      <c r="I2737">
        <v>664</v>
      </c>
      <c r="J2737" t="s">
        <v>1125</v>
      </c>
      <c r="K2737" t="s">
        <v>4630</v>
      </c>
      <c r="L2737">
        <v>68</v>
      </c>
      <c r="M2737" t="s">
        <v>94</v>
      </c>
      <c r="N2737" t="s">
        <v>163</v>
      </c>
      <c r="O2737">
        <v>501</v>
      </c>
      <c r="P2737" t="s">
        <v>164</v>
      </c>
      <c r="S2737" t="s">
        <v>40</v>
      </c>
      <c r="T2737" t="s">
        <v>41</v>
      </c>
      <c r="U2737">
        <v>664</v>
      </c>
      <c r="Y2737" t="s">
        <v>4631</v>
      </c>
      <c r="AA2737">
        <v>34.020299999999999</v>
      </c>
      <c r="AB2737">
        <v>-118.31480000000001</v>
      </c>
      <c r="AC2737">
        <f t="shared" si="42"/>
        <v>0</v>
      </c>
    </row>
    <row r="2738" spans="1:29" x14ac:dyDescent="0.35">
      <c r="A2738">
        <v>200709780</v>
      </c>
      <c r="B2738" s="1">
        <v>43980</v>
      </c>
      <c r="C2738" s="1">
        <v>43980</v>
      </c>
      <c r="D2738">
        <v>300</v>
      </c>
      <c r="E2738">
        <v>7</v>
      </c>
      <c r="F2738" t="s">
        <v>28</v>
      </c>
      <c r="G2738">
        <v>782</v>
      </c>
      <c r="H2738">
        <v>1</v>
      </c>
      <c r="I2738">
        <v>310</v>
      </c>
      <c r="J2738" t="s">
        <v>71</v>
      </c>
      <c r="K2738">
        <v>344</v>
      </c>
      <c r="L2738">
        <v>41</v>
      </c>
      <c r="M2738" t="s">
        <v>30</v>
      </c>
      <c r="N2738" t="s">
        <v>73</v>
      </c>
      <c r="O2738">
        <v>501</v>
      </c>
      <c r="P2738" t="s">
        <v>164</v>
      </c>
      <c r="S2738" t="s">
        <v>40</v>
      </c>
      <c r="T2738" t="s">
        <v>41</v>
      </c>
      <c r="U2738">
        <v>310</v>
      </c>
      <c r="Y2738" t="s">
        <v>4632</v>
      </c>
      <c r="AA2738">
        <v>34.041200000000003</v>
      </c>
      <c r="AB2738">
        <v>-118.3711</v>
      </c>
      <c r="AC2738">
        <f t="shared" si="42"/>
        <v>0</v>
      </c>
    </row>
    <row r="2739" spans="1:29" x14ac:dyDescent="0.35">
      <c r="A2739">
        <v>200715239</v>
      </c>
      <c r="B2739" s="1">
        <v>44128</v>
      </c>
      <c r="C2739" s="1">
        <v>44116</v>
      </c>
      <c r="D2739">
        <v>2100</v>
      </c>
      <c r="E2739">
        <v>7</v>
      </c>
      <c r="F2739" t="s">
        <v>28</v>
      </c>
      <c r="G2739">
        <v>734</v>
      </c>
      <c r="H2739">
        <v>1</v>
      </c>
      <c r="I2739">
        <v>420</v>
      </c>
      <c r="J2739" t="s">
        <v>352</v>
      </c>
      <c r="L2739">
        <v>0</v>
      </c>
      <c r="O2739">
        <v>101</v>
      </c>
      <c r="P2739" t="s">
        <v>32</v>
      </c>
      <c r="S2739" t="s">
        <v>40</v>
      </c>
      <c r="T2739" t="s">
        <v>41</v>
      </c>
      <c r="U2739">
        <v>420</v>
      </c>
      <c r="Y2739" t="s">
        <v>4633</v>
      </c>
      <c r="AA2739">
        <v>34.068800000000003</v>
      </c>
      <c r="AB2739">
        <v>-118.3552</v>
      </c>
      <c r="AC2739">
        <f t="shared" si="42"/>
        <v>0</v>
      </c>
    </row>
    <row r="2740" spans="1:29" x14ac:dyDescent="0.35">
      <c r="A2740">
        <v>200208415</v>
      </c>
      <c r="B2740" s="1">
        <v>43921</v>
      </c>
      <c r="C2740" s="1">
        <v>43916</v>
      </c>
      <c r="D2740">
        <v>1</v>
      </c>
      <c r="E2740">
        <v>2</v>
      </c>
      <c r="F2740" t="s">
        <v>56</v>
      </c>
      <c r="G2740">
        <v>237</v>
      </c>
      <c r="H2740">
        <v>2</v>
      </c>
      <c r="I2740">
        <v>740</v>
      </c>
      <c r="J2740" t="s">
        <v>224</v>
      </c>
      <c r="K2740" t="s">
        <v>819</v>
      </c>
      <c r="L2740">
        <v>27</v>
      </c>
      <c r="M2740" t="s">
        <v>94</v>
      </c>
      <c r="N2740" t="s">
        <v>95</v>
      </c>
      <c r="O2740">
        <v>122</v>
      </c>
      <c r="P2740" t="s">
        <v>275</v>
      </c>
      <c r="S2740" t="s">
        <v>40</v>
      </c>
      <c r="T2740" t="s">
        <v>41</v>
      </c>
      <c r="U2740">
        <v>740</v>
      </c>
      <c r="Y2740" t="s">
        <v>4634</v>
      </c>
      <c r="AA2740">
        <v>34.062100000000001</v>
      </c>
      <c r="AB2740">
        <v>-118.2619</v>
      </c>
      <c r="AC2740">
        <f t="shared" si="42"/>
        <v>0</v>
      </c>
    </row>
    <row r="2741" spans="1:29" x14ac:dyDescent="0.35">
      <c r="A2741">
        <v>200512012</v>
      </c>
      <c r="B2741" s="1">
        <v>44030</v>
      </c>
      <c r="C2741" s="1">
        <v>44030</v>
      </c>
      <c r="D2741">
        <v>1800</v>
      </c>
      <c r="E2741">
        <v>5</v>
      </c>
      <c r="F2741" t="s">
        <v>98</v>
      </c>
      <c r="G2741">
        <v>529</v>
      </c>
      <c r="H2741">
        <v>1</v>
      </c>
      <c r="I2741">
        <v>122</v>
      </c>
      <c r="J2741" t="s">
        <v>2660</v>
      </c>
      <c r="K2741" t="s">
        <v>4635</v>
      </c>
      <c r="L2741">
        <v>46</v>
      </c>
      <c r="M2741" t="s">
        <v>94</v>
      </c>
      <c r="N2741" t="s">
        <v>163</v>
      </c>
      <c r="O2741">
        <v>102</v>
      </c>
      <c r="P2741" t="s">
        <v>186</v>
      </c>
      <c r="Q2741">
        <v>204</v>
      </c>
      <c r="R2741" t="s">
        <v>2138</v>
      </c>
      <c r="S2741" t="s">
        <v>40</v>
      </c>
      <c r="T2741" t="s">
        <v>41</v>
      </c>
      <c r="U2741">
        <v>122</v>
      </c>
      <c r="Y2741" t="s">
        <v>542</v>
      </c>
      <c r="Z2741" t="s">
        <v>4636</v>
      </c>
      <c r="AA2741">
        <v>33.780799999999999</v>
      </c>
      <c r="AB2741">
        <v>-118.2469</v>
      </c>
      <c r="AC2741">
        <f t="shared" si="42"/>
        <v>0</v>
      </c>
    </row>
    <row r="2742" spans="1:29" x14ac:dyDescent="0.35">
      <c r="A2742">
        <v>200619237</v>
      </c>
      <c r="B2742" s="1">
        <v>44178</v>
      </c>
      <c r="C2742" s="1">
        <v>44177</v>
      </c>
      <c r="D2742">
        <v>1200</v>
      </c>
      <c r="E2742">
        <v>6</v>
      </c>
      <c r="F2742" t="s">
        <v>91</v>
      </c>
      <c r="G2742">
        <v>663</v>
      </c>
      <c r="H2742">
        <v>1</v>
      </c>
      <c r="I2742">
        <v>310</v>
      </c>
      <c r="J2742" t="s">
        <v>71</v>
      </c>
      <c r="K2742" t="s">
        <v>4637</v>
      </c>
      <c r="L2742">
        <v>32</v>
      </c>
      <c r="M2742" t="s">
        <v>30</v>
      </c>
      <c r="N2742" t="s">
        <v>73</v>
      </c>
      <c r="O2742">
        <v>221</v>
      </c>
      <c r="P2742" t="s">
        <v>74</v>
      </c>
      <c r="Q2742">
        <v>500</v>
      </c>
      <c r="R2742" t="s">
        <v>184</v>
      </c>
      <c r="S2742" t="s">
        <v>40</v>
      </c>
      <c r="T2742" t="s">
        <v>41</v>
      </c>
      <c r="U2742">
        <v>310</v>
      </c>
      <c r="Y2742" t="s">
        <v>4638</v>
      </c>
      <c r="AA2742">
        <v>34.090699999999998</v>
      </c>
      <c r="AB2742">
        <v>-118.33929999999999</v>
      </c>
      <c r="AC2742">
        <f t="shared" si="42"/>
        <v>0</v>
      </c>
    </row>
    <row r="2743" spans="1:29" x14ac:dyDescent="0.35">
      <c r="A2743">
        <v>200107420</v>
      </c>
      <c r="B2743" s="1">
        <v>43880</v>
      </c>
      <c r="C2743" s="1">
        <v>43880</v>
      </c>
      <c r="D2743">
        <v>650</v>
      </c>
      <c r="E2743">
        <v>1</v>
      </c>
      <c r="F2743" t="s">
        <v>36</v>
      </c>
      <c r="G2743">
        <v>155</v>
      </c>
      <c r="H2743">
        <v>1</v>
      </c>
      <c r="I2743">
        <v>440</v>
      </c>
      <c r="J2743" t="s">
        <v>213</v>
      </c>
      <c r="K2743" t="s">
        <v>4639</v>
      </c>
      <c r="L2743">
        <v>64</v>
      </c>
      <c r="M2743" t="s">
        <v>30</v>
      </c>
      <c r="N2743" t="s">
        <v>163</v>
      </c>
      <c r="O2743">
        <v>102</v>
      </c>
      <c r="P2743" t="s">
        <v>186</v>
      </c>
      <c r="S2743" t="s">
        <v>84</v>
      </c>
      <c r="T2743" t="s">
        <v>85</v>
      </c>
      <c r="U2743">
        <v>440</v>
      </c>
      <c r="Y2743" t="s">
        <v>4640</v>
      </c>
      <c r="AA2743">
        <v>34.045400000000001</v>
      </c>
      <c r="AB2743">
        <v>-118.2466</v>
      </c>
      <c r="AC2743">
        <f t="shared" si="42"/>
        <v>0</v>
      </c>
    </row>
    <row r="2744" spans="1:29" x14ac:dyDescent="0.35">
      <c r="A2744">
        <v>200114977</v>
      </c>
      <c r="B2744" s="1">
        <v>44029</v>
      </c>
      <c r="C2744" s="1">
        <v>44029</v>
      </c>
      <c r="D2744">
        <v>1800</v>
      </c>
      <c r="E2744">
        <v>1</v>
      </c>
      <c r="F2744" t="s">
        <v>36</v>
      </c>
      <c r="G2744">
        <v>111</v>
      </c>
      <c r="H2744">
        <v>1</v>
      </c>
      <c r="I2744">
        <v>510</v>
      </c>
      <c r="J2744" t="s">
        <v>29</v>
      </c>
      <c r="L2744">
        <v>0</v>
      </c>
      <c r="O2744">
        <v>101</v>
      </c>
      <c r="P2744" t="s">
        <v>32</v>
      </c>
      <c r="S2744" t="s">
        <v>40</v>
      </c>
      <c r="T2744" t="s">
        <v>41</v>
      </c>
      <c r="U2744">
        <v>510</v>
      </c>
      <c r="Y2744" t="s">
        <v>4641</v>
      </c>
      <c r="AA2744">
        <v>34.064999999999998</v>
      </c>
      <c r="AB2744">
        <v>-118.2418</v>
      </c>
      <c r="AC2744">
        <f t="shared" si="42"/>
        <v>0</v>
      </c>
    </row>
    <row r="2745" spans="1:29" x14ac:dyDescent="0.35">
      <c r="A2745">
        <v>200408691</v>
      </c>
      <c r="B2745" s="1">
        <v>43961</v>
      </c>
      <c r="C2745" s="1">
        <v>43961</v>
      </c>
      <c r="D2745">
        <v>950</v>
      </c>
      <c r="E2745">
        <v>4</v>
      </c>
      <c r="F2745" t="s">
        <v>54</v>
      </c>
      <c r="G2745">
        <v>426</v>
      </c>
      <c r="H2745">
        <v>2</v>
      </c>
      <c r="I2745">
        <v>900</v>
      </c>
      <c r="J2745" t="s">
        <v>197</v>
      </c>
      <c r="K2745" t="s">
        <v>4642</v>
      </c>
      <c r="L2745">
        <v>45</v>
      </c>
      <c r="M2745" t="s">
        <v>94</v>
      </c>
      <c r="N2745" t="s">
        <v>95</v>
      </c>
      <c r="O2745">
        <v>504</v>
      </c>
      <c r="P2745" t="s">
        <v>673</v>
      </c>
      <c r="S2745" t="s">
        <v>84</v>
      </c>
      <c r="T2745" t="s">
        <v>85</v>
      </c>
      <c r="U2745">
        <v>900</v>
      </c>
      <c r="Y2745" t="s">
        <v>4643</v>
      </c>
      <c r="AA2745">
        <v>34.0839</v>
      </c>
      <c r="AB2745">
        <v>-118.17310000000001</v>
      </c>
      <c r="AC2745">
        <f t="shared" si="42"/>
        <v>0</v>
      </c>
    </row>
    <row r="2746" spans="1:29" x14ac:dyDescent="0.35">
      <c r="A2746">
        <v>200505944</v>
      </c>
      <c r="B2746" s="1">
        <v>43876</v>
      </c>
      <c r="C2746" s="1">
        <v>43846</v>
      </c>
      <c r="D2746">
        <v>1200</v>
      </c>
      <c r="E2746">
        <v>5</v>
      </c>
      <c r="F2746" t="s">
        <v>98</v>
      </c>
      <c r="G2746">
        <v>557</v>
      </c>
      <c r="H2746">
        <v>2</v>
      </c>
      <c r="I2746">
        <v>740</v>
      </c>
      <c r="J2746" t="s">
        <v>224</v>
      </c>
      <c r="K2746" t="s">
        <v>4644</v>
      </c>
      <c r="L2746">
        <v>57</v>
      </c>
      <c r="M2746" t="s">
        <v>30</v>
      </c>
      <c r="N2746" t="s">
        <v>73</v>
      </c>
      <c r="O2746">
        <v>502</v>
      </c>
      <c r="P2746" t="s">
        <v>47</v>
      </c>
      <c r="S2746" t="s">
        <v>33</v>
      </c>
      <c r="T2746" t="s">
        <v>34</v>
      </c>
      <c r="U2746">
        <v>740</v>
      </c>
      <c r="Y2746" t="s">
        <v>4645</v>
      </c>
      <c r="AA2746">
        <v>33.741500000000002</v>
      </c>
      <c r="AB2746">
        <v>-118.2945</v>
      </c>
      <c r="AC2746">
        <f t="shared" si="42"/>
        <v>1</v>
      </c>
    </row>
    <row r="2747" spans="1:29" x14ac:dyDescent="0.35">
      <c r="A2747">
        <v>200709618</v>
      </c>
      <c r="B2747" s="1">
        <v>43976</v>
      </c>
      <c r="C2747" s="1">
        <v>43975</v>
      </c>
      <c r="D2747">
        <v>2100</v>
      </c>
      <c r="E2747">
        <v>7</v>
      </c>
      <c r="F2747" t="s">
        <v>28</v>
      </c>
      <c r="G2747">
        <v>702</v>
      </c>
      <c r="H2747">
        <v>1</v>
      </c>
      <c r="I2747">
        <v>310</v>
      </c>
      <c r="J2747" t="s">
        <v>71</v>
      </c>
      <c r="K2747" t="s">
        <v>4646</v>
      </c>
      <c r="L2747">
        <v>49</v>
      </c>
      <c r="M2747" t="s">
        <v>30</v>
      </c>
      <c r="N2747" t="s">
        <v>95</v>
      </c>
      <c r="O2747">
        <v>210</v>
      </c>
      <c r="P2747" t="s">
        <v>183</v>
      </c>
      <c r="S2747" t="s">
        <v>40</v>
      </c>
      <c r="T2747" t="s">
        <v>41</v>
      </c>
      <c r="U2747">
        <v>310</v>
      </c>
      <c r="Y2747" t="s">
        <v>4647</v>
      </c>
      <c r="AA2747">
        <v>34.083599999999997</v>
      </c>
      <c r="AB2747">
        <v>-118.3511</v>
      </c>
      <c r="AC2747">
        <f t="shared" si="42"/>
        <v>0</v>
      </c>
    </row>
    <row r="2748" spans="1:29" x14ac:dyDescent="0.35">
      <c r="A2748">
        <v>200912019</v>
      </c>
      <c r="B2748" s="1">
        <v>44018</v>
      </c>
      <c r="C2748" s="1">
        <v>44015</v>
      </c>
      <c r="D2748">
        <v>1430</v>
      </c>
      <c r="E2748">
        <v>9</v>
      </c>
      <c r="F2748" t="s">
        <v>49</v>
      </c>
      <c r="G2748">
        <v>971</v>
      </c>
      <c r="H2748">
        <v>1</v>
      </c>
      <c r="I2748">
        <v>420</v>
      </c>
      <c r="J2748" t="s">
        <v>352</v>
      </c>
      <c r="L2748">
        <v>0</v>
      </c>
      <c r="O2748">
        <v>108</v>
      </c>
      <c r="P2748" t="s">
        <v>105</v>
      </c>
      <c r="S2748" t="s">
        <v>40</v>
      </c>
      <c r="T2748" t="s">
        <v>41</v>
      </c>
      <c r="U2748">
        <v>420</v>
      </c>
      <c r="Y2748" t="s">
        <v>4648</v>
      </c>
      <c r="AA2748">
        <v>34.156399999999998</v>
      </c>
      <c r="AB2748">
        <v>-118.46299999999999</v>
      </c>
      <c r="AC2748">
        <f t="shared" si="42"/>
        <v>0</v>
      </c>
    </row>
    <row r="2749" spans="1:29" x14ac:dyDescent="0.35">
      <c r="A2749">
        <v>200611065</v>
      </c>
      <c r="B2749" s="1">
        <v>43986</v>
      </c>
      <c r="C2749" s="1">
        <v>43986</v>
      </c>
      <c r="D2749">
        <v>2235</v>
      </c>
      <c r="E2749">
        <v>6</v>
      </c>
      <c r="F2749" t="s">
        <v>91</v>
      </c>
      <c r="G2749">
        <v>646</v>
      </c>
      <c r="H2749">
        <v>2</v>
      </c>
      <c r="I2749">
        <v>623</v>
      </c>
      <c r="J2749" t="s">
        <v>465</v>
      </c>
      <c r="K2749" t="s">
        <v>4649</v>
      </c>
      <c r="L2749">
        <v>0</v>
      </c>
      <c r="M2749" t="s">
        <v>46</v>
      </c>
      <c r="N2749" t="s">
        <v>46</v>
      </c>
      <c r="O2749">
        <v>101</v>
      </c>
      <c r="P2749" t="s">
        <v>32</v>
      </c>
      <c r="Q2749">
        <v>500</v>
      </c>
      <c r="R2749" t="s">
        <v>184</v>
      </c>
      <c r="S2749" t="s">
        <v>40</v>
      </c>
      <c r="T2749" t="s">
        <v>41</v>
      </c>
      <c r="U2749">
        <v>623</v>
      </c>
      <c r="Y2749" t="s">
        <v>906</v>
      </c>
      <c r="Z2749" t="s">
        <v>1780</v>
      </c>
      <c r="AA2749">
        <v>34.099800000000002</v>
      </c>
      <c r="AB2749">
        <v>-118.3295</v>
      </c>
      <c r="AC2749">
        <f t="shared" si="42"/>
        <v>0</v>
      </c>
    </row>
    <row r="2750" spans="1:29" x14ac:dyDescent="0.35">
      <c r="A2750">
        <v>200204731</v>
      </c>
      <c r="B2750" s="1">
        <v>43845</v>
      </c>
      <c r="C2750" s="1">
        <v>43844</v>
      </c>
      <c r="D2750">
        <v>1535</v>
      </c>
      <c r="E2750">
        <v>2</v>
      </c>
      <c r="F2750" t="s">
        <v>56</v>
      </c>
      <c r="G2750">
        <v>245</v>
      </c>
      <c r="H2750">
        <v>2</v>
      </c>
      <c r="I2750">
        <v>662</v>
      </c>
      <c r="J2750" t="s">
        <v>191</v>
      </c>
      <c r="K2750" t="s">
        <v>4650</v>
      </c>
      <c r="L2750">
        <v>28</v>
      </c>
      <c r="M2750" t="s">
        <v>94</v>
      </c>
      <c r="N2750" t="s">
        <v>95</v>
      </c>
      <c r="O2750">
        <v>502</v>
      </c>
      <c r="P2750" t="s">
        <v>47</v>
      </c>
      <c r="S2750" t="s">
        <v>40</v>
      </c>
      <c r="T2750" t="s">
        <v>41</v>
      </c>
      <c r="U2750">
        <v>662</v>
      </c>
      <c r="Y2750" t="s">
        <v>4651</v>
      </c>
      <c r="AA2750">
        <v>34.061</v>
      </c>
      <c r="AB2750">
        <v>-118.2775</v>
      </c>
      <c r="AC2750">
        <f t="shared" si="42"/>
        <v>0</v>
      </c>
    </row>
    <row r="2751" spans="1:29" x14ac:dyDescent="0.35">
      <c r="A2751">
        <v>200206608</v>
      </c>
      <c r="B2751" s="1">
        <v>43882</v>
      </c>
      <c r="C2751" s="1">
        <v>43882</v>
      </c>
      <c r="D2751">
        <v>930</v>
      </c>
      <c r="E2751">
        <v>2</v>
      </c>
      <c r="F2751" t="s">
        <v>56</v>
      </c>
      <c r="G2751">
        <v>266</v>
      </c>
      <c r="H2751">
        <v>2</v>
      </c>
      <c r="I2751">
        <v>624</v>
      </c>
      <c r="J2751" t="s">
        <v>171</v>
      </c>
      <c r="K2751" t="s">
        <v>4652</v>
      </c>
      <c r="L2751">
        <v>40</v>
      </c>
      <c r="M2751" t="s">
        <v>30</v>
      </c>
      <c r="N2751" t="s">
        <v>73</v>
      </c>
      <c r="O2751">
        <v>502</v>
      </c>
      <c r="P2751" t="s">
        <v>47</v>
      </c>
      <c r="Q2751">
        <v>400</v>
      </c>
      <c r="R2751" t="s">
        <v>143</v>
      </c>
      <c r="S2751" t="s">
        <v>40</v>
      </c>
      <c r="T2751" t="s">
        <v>41</v>
      </c>
      <c r="U2751">
        <v>624</v>
      </c>
      <c r="Y2751" t="s">
        <v>4653</v>
      </c>
      <c r="AA2751">
        <v>34.054400000000001</v>
      </c>
      <c r="AB2751">
        <v>-118.2723</v>
      </c>
      <c r="AC2751">
        <f t="shared" si="42"/>
        <v>0</v>
      </c>
    </row>
    <row r="2752" spans="1:29" x14ac:dyDescent="0.35">
      <c r="A2752">
        <v>200416134</v>
      </c>
      <c r="B2752" s="1">
        <v>44186</v>
      </c>
      <c r="C2752" s="1">
        <v>44186</v>
      </c>
      <c r="D2752">
        <v>800</v>
      </c>
      <c r="E2752">
        <v>4</v>
      </c>
      <c r="F2752" t="s">
        <v>54</v>
      </c>
      <c r="G2752">
        <v>402</v>
      </c>
      <c r="H2752">
        <v>2</v>
      </c>
      <c r="I2752">
        <v>901</v>
      </c>
      <c r="J2752" t="s">
        <v>210</v>
      </c>
      <c r="K2752">
        <v>2038</v>
      </c>
      <c r="L2752">
        <v>24</v>
      </c>
      <c r="M2752" t="s">
        <v>94</v>
      </c>
      <c r="N2752" t="s">
        <v>95</v>
      </c>
      <c r="O2752">
        <v>101</v>
      </c>
      <c r="P2752" t="s">
        <v>32</v>
      </c>
      <c r="S2752" t="s">
        <v>33</v>
      </c>
      <c r="T2752" t="s">
        <v>34</v>
      </c>
      <c r="U2752">
        <v>901</v>
      </c>
      <c r="Y2752" t="s">
        <v>4654</v>
      </c>
      <c r="AA2752">
        <v>34.091999999999999</v>
      </c>
      <c r="AB2752">
        <v>-118.2028</v>
      </c>
      <c r="AC2752">
        <f t="shared" si="42"/>
        <v>1</v>
      </c>
    </row>
    <row r="2753" spans="1:29" x14ac:dyDescent="0.35">
      <c r="A2753">
        <v>200812545</v>
      </c>
      <c r="B2753" s="1">
        <v>44045</v>
      </c>
      <c r="C2753" s="1">
        <v>44044</v>
      </c>
      <c r="D2753">
        <v>1740</v>
      </c>
      <c r="E2753">
        <v>8</v>
      </c>
      <c r="F2753" t="s">
        <v>109</v>
      </c>
      <c r="G2753">
        <v>839</v>
      </c>
      <c r="H2753">
        <v>1</v>
      </c>
      <c r="I2753">
        <v>320</v>
      </c>
      <c r="J2753" t="s">
        <v>435</v>
      </c>
      <c r="K2753" t="s">
        <v>4655</v>
      </c>
      <c r="L2753">
        <v>0</v>
      </c>
      <c r="M2753" t="s">
        <v>46</v>
      </c>
      <c r="N2753" t="s">
        <v>46</v>
      </c>
      <c r="O2753">
        <v>248</v>
      </c>
      <c r="P2753" t="s">
        <v>4116</v>
      </c>
      <c r="S2753" t="s">
        <v>40</v>
      </c>
      <c r="T2753" t="s">
        <v>41</v>
      </c>
      <c r="U2753">
        <v>320</v>
      </c>
      <c r="Y2753" t="s">
        <v>4448</v>
      </c>
      <c r="AA2753">
        <v>34.06</v>
      </c>
      <c r="AB2753">
        <v>-118.42</v>
      </c>
      <c r="AC2753">
        <f t="shared" si="42"/>
        <v>0</v>
      </c>
    </row>
    <row r="2754" spans="1:29" x14ac:dyDescent="0.35">
      <c r="A2754">
        <v>200707399</v>
      </c>
      <c r="B2754" s="1">
        <v>43904</v>
      </c>
      <c r="C2754" s="1">
        <v>43903</v>
      </c>
      <c r="D2754">
        <v>2121</v>
      </c>
      <c r="E2754">
        <v>7</v>
      </c>
      <c r="F2754" t="s">
        <v>28</v>
      </c>
      <c r="G2754">
        <v>701</v>
      </c>
      <c r="H2754">
        <v>1</v>
      </c>
      <c r="I2754">
        <v>330</v>
      </c>
      <c r="J2754" t="s">
        <v>37</v>
      </c>
      <c r="K2754" t="s">
        <v>4656</v>
      </c>
      <c r="L2754">
        <v>49</v>
      </c>
      <c r="M2754" t="s">
        <v>94</v>
      </c>
      <c r="N2754" t="s">
        <v>173</v>
      </c>
      <c r="O2754">
        <v>101</v>
      </c>
      <c r="P2754" t="s">
        <v>32</v>
      </c>
      <c r="S2754" t="s">
        <v>40</v>
      </c>
      <c r="T2754" t="s">
        <v>41</v>
      </c>
      <c r="U2754">
        <v>330</v>
      </c>
      <c r="Y2754" t="s">
        <v>4657</v>
      </c>
      <c r="AA2754">
        <v>34.084699999999998</v>
      </c>
      <c r="AB2754">
        <v>-118.3686</v>
      </c>
      <c r="AC2754">
        <f t="shared" si="42"/>
        <v>0</v>
      </c>
    </row>
    <row r="2755" spans="1:29" x14ac:dyDescent="0.35">
      <c r="A2755">
        <v>200908387</v>
      </c>
      <c r="B2755" s="1">
        <v>43933</v>
      </c>
      <c r="C2755" s="1">
        <v>43933</v>
      </c>
      <c r="D2755">
        <v>1205</v>
      </c>
      <c r="E2755">
        <v>9</v>
      </c>
      <c r="F2755" t="s">
        <v>49</v>
      </c>
      <c r="G2755">
        <v>926</v>
      </c>
      <c r="H2755">
        <v>1</v>
      </c>
      <c r="I2755">
        <v>421</v>
      </c>
      <c r="J2755" t="s">
        <v>4658</v>
      </c>
      <c r="K2755">
        <v>1501</v>
      </c>
      <c r="L2755">
        <v>25</v>
      </c>
      <c r="M2755" t="s">
        <v>30</v>
      </c>
      <c r="N2755" t="s">
        <v>95</v>
      </c>
      <c r="O2755">
        <v>108</v>
      </c>
      <c r="P2755" t="s">
        <v>105</v>
      </c>
      <c r="S2755" t="s">
        <v>84</v>
      </c>
      <c r="T2755" t="s">
        <v>85</v>
      </c>
      <c r="U2755">
        <v>421</v>
      </c>
      <c r="Y2755" t="s">
        <v>3622</v>
      </c>
      <c r="AA2755">
        <v>34.190300000000001</v>
      </c>
      <c r="AB2755">
        <v>-118.43989999999999</v>
      </c>
      <c r="AC2755">
        <f t="shared" ref="AC2755:AC2818" si="43">IF(OR((S:S)="CC", S:S="AA",S:S="JA"), 1, 0)</f>
        <v>0</v>
      </c>
    </row>
    <row r="2756" spans="1:29" x14ac:dyDescent="0.35">
      <c r="A2756">
        <v>201115716</v>
      </c>
      <c r="B2756" s="1">
        <v>44149</v>
      </c>
      <c r="C2756" s="1">
        <v>44148</v>
      </c>
      <c r="D2756">
        <v>1300</v>
      </c>
      <c r="E2756">
        <v>11</v>
      </c>
      <c r="F2756" t="s">
        <v>64</v>
      </c>
      <c r="G2756">
        <v>1105</v>
      </c>
      <c r="H2756">
        <v>1</v>
      </c>
      <c r="I2756">
        <v>230</v>
      </c>
      <c r="J2756" t="s">
        <v>161</v>
      </c>
      <c r="K2756" t="s">
        <v>4659</v>
      </c>
      <c r="L2756">
        <v>39</v>
      </c>
      <c r="M2756" t="s">
        <v>94</v>
      </c>
      <c r="N2756" t="s">
        <v>95</v>
      </c>
      <c r="O2756">
        <v>101</v>
      </c>
      <c r="P2756" t="s">
        <v>32</v>
      </c>
      <c r="Q2756">
        <v>307</v>
      </c>
      <c r="R2756" t="s">
        <v>2276</v>
      </c>
      <c r="S2756" t="s">
        <v>40</v>
      </c>
      <c r="T2756" t="s">
        <v>41</v>
      </c>
      <c r="U2756">
        <v>230</v>
      </c>
      <c r="Y2756" t="s">
        <v>1817</v>
      </c>
      <c r="Z2756" t="s">
        <v>1547</v>
      </c>
      <c r="AA2756">
        <v>34.14</v>
      </c>
      <c r="AB2756">
        <v>-118.21899999999999</v>
      </c>
      <c r="AC2756">
        <f t="shared" si="43"/>
        <v>0</v>
      </c>
    </row>
    <row r="2757" spans="1:29" x14ac:dyDescent="0.35">
      <c r="A2757">
        <v>201104757</v>
      </c>
      <c r="B2757" s="1">
        <v>43848</v>
      </c>
      <c r="C2757" s="1">
        <v>43848</v>
      </c>
      <c r="D2757">
        <v>915</v>
      </c>
      <c r="E2757">
        <v>11</v>
      </c>
      <c r="F2757" t="s">
        <v>64</v>
      </c>
      <c r="G2757">
        <v>1145</v>
      </c>
      <c r="H2757">
        <v>1</v>
      </c>
      <c r="I2757">
        <v>330</v>
      </c>
      <c r="J2757" t="s">
        <v>37</v>
      </c>
      <c r="K2757" t="s">
        <v>1600</v>
      </c>
      <c r="L2757">
        <v>63</v>
      </c>
      <c r="M2757" t="s">
        <v>30</v>
      </c>
      <c r="N2757" t="s">
        <v>73</v>
      </c>
      <c r="O2757">
        <v>101</v>
      </c>
      <c r="P2757" t="s">
        <v>32</v>
      </c>
      <c r="S2757" t="s">
        <v>40</v>
      </c>
      <c r="T2757" t="s">
        <v>41</v>
      </c>
      <c r="U2757">
        <v>330</v>
      </c>
      <c r="Y2757" t="s">
        <v>4660</v>
      </c>
      <c r="AA2757">
        <v>34.103400000000001</v>
      </c>
      <c r="AB2757">
        <v>-118.25239999999999</v>
      </c>
      <c r="AC2757">
        <f t="shared" si="43"/>
        <v>0</v>
      </c>
    </row>
    <row r="2758" spans="1:29" x14ac:dyDescent="0.35">
      <c r="A2758">
        <v>200112641</v>
      </c>
      <c r="B2758" s="1">
        <v>43983</v>
      </c>
      <c r="C2758" s="1">
        <v>43981</v>
      </c>
      <c r="D2758">
        <v>400</v>
      </c>
      <c r="E2758">
        <v>1</v>
      </c>
      <c r="F2758" t="s">
        <v>36</v>
      </c>
      <c r="G2758">
        <v>162</v>
      </c>
      <c r="H2758">
        <v>2</v>
      </c>
      <c r="I2758">
        <v>740</v>
      </c>
      <c r="J2758" t="s">
        <v>224</v>
      </c>
      <c r="K2758">
        <v>329</v>
      </c>
      <c r="L2758">
        <v>48</v>
      </c>
      <c r="M2758" t="s">
        <v>94</v>
      </c>
      <c r="N2758" t="s">
        <v>73</v>
      </c>
      <c r="O2758">
        <v>203</v>
      </c>
      <c r="P2758" t="s">
        <v>101</v>
      </c>
      <c r="S2758" t="s">
        <v>40</v>
      </c>
      <c r="T2758" t="s">
        <v>41</v>
      </c>
      <c r="U2758">
        <v>740</v>
      </c>
      <c r="Y2758" t="s">
        <v>483</v>
      </c>
      <c r="Z2758" t="s">
        <v>4661</v>
      </c>
      <c r="AA2758">
        <v>34.048699999999997</v>
      </c>
      <c r="AB2758">
        <v>-118.25879999999999</v>
      </c>
      <c r="AC2758">
        <f t="shared" si="43"/>
        <v>0</v>
      </c>
    </row>
    <row r="2759" spans="1:29" x14ac:dyDescent="0.35">
      <c r="A2759">
        <v>200808587</v>
      </c>
      <c r="B2759" s="1">
        <v>43943</v>
      </c>
      <c r="C2759" s="1">
        <v>43943</v>
      </c>
      <c r="D2759">
        <v>224</v>
      </c>
      <c r="E2759">
        <v>8</v>
      </c>
      <c r="F2759" t="s">
        <v>109</v>
      </c>
      <c r="G2759">
        <v>835</v>
      </c>
      <c r="H2759">
        <v>1</v>
      </c>
      <c r="I2759">
        <v>331</v>
      </c>
      <c r="J2759" t="s">
        <v>233</v>
      </c>
      <c r="K2759" t="s">
        <v>1144</v>
      </c>
      <c r="L2759">
        <v>34</v>
      </c>
      <c r="M2759" t="s">
        <v>30</v>
      </c>
      <c r="N2759" t="s">
        <v>73</v>
      </c>
      <c r="O2759">
        <v>101</v>
      </c>
      <c r="P2759" t="s">
        <v>32</v>
      </c>
      <c r="S2759" t="s">
        <v>40</v>
      </c>
      <c r="T2759" t="s">
        <v>41</v>
      </c>
      <c r="U2759">
        <v>331</v>
      </c>
      <c r="Y2759" t="s">
        <v>4662</v>
      </c>
      <c r="AA2759">
        <v>34.046199999999999</v>
      </c>
      <c r="AB2759">
        <v>-118.43510000000001</v>
      </c>
      <c r="AC2759">
        <f t="shared" si="43"/>
        <v>0</v>
      </c>
    </row>
    <row r="2760" spans="1:29" x14ac:dyDescent="0.35">
      <c r="A2760">
        <v>200108707</v>
      </c>
      <c r="B2760" s="1">
        <v>43898</v>
      </c>
      <c r="C2760" s="1">
        <v>43898</v>
      </c>
      <c r="D2760">
        <v>155</v>
      </c>
      <c r="E2760">
        <v>1</v>
      </c>
      <c r="F2760" t="s">
        <v>36</v>
      </c>
      <c r="G2760">
        <v>171</v>
      </c>
      <c r="H2760">
        <v>2</v>
      </c>
      <c r="I2760">
        <v>624</v>
      </c>
      <c r="J2760" t="s">
        <v>171</v>
      </c>
      <c r="K2760" t="s">
        <v>4663</v>
      </c>
      <c r="L2760">
        <v>30</v>
      </c>
      <c r="M2760" t="s">
        <v>94</v>
      </c>
      <c r="N2760" t="s">
        <v>95</v>
      </c>
      <c r="O2760">
        <v>108</v>
      </c>
      <c r="P2760" t="s">
        <v>105</v>
      </c>
      <c r="Q2760">
        <v>400</v>
      </c>
      <c r="R2760" t="s">
        <v>143</v>
      </c>
      <c r="S2760" t="s">
        <v>40</v>
      </c>
      <c r="T2760" t="s">
        <v>41</v>
      </c>
      <c r="U2760">
        <v>624</v>
      </c>
      <c r="Y2760" t="s">
        <v>1012</v>
      </c>
      <c r="AA2760">
        <v>34.045400000000001</v>
      </c>
      <c r="AB2760">
        <v>-118.2657</v>
      </c>
      <c r="AC2760">
        <f t="shared" si="43"/>
        <v>0</v>
      </c>
    </row>
    <row r="2761" spans="1:29" x14ac:dyDescent="0.35">
      <c r="A2761">
        <v>200322234</v>
      </c>
      <c r="B2761" s="1">
        <v>44189</v>
      </c>
      <c r="C2761" s="1">
        <v>44189</v>
      </c>
      <c r="D2761">
        <v>145</v>
      </c>
      <c r="E2761">
        <v>3</v>
      </c>
      <c r="F2761" t="s">
        <v>43</v>
      </c>
      <c r="G2761">
        <v>308</v>
      </c>
      <c r="H2761">
        <v>2</v>
      </c>
      <c r="I2761">
        <v>932</v>
      </c>
      <c r="J2761" t="s">
        <v>3236</v>
      </c>
      <c r="K2761" t="s">
        <v>4664</v>
      </c>
      <c r="L2761">
        <v>57</v>
      </c>
      <c r="M2761" t="s">
        <v>94</v>
      </c>
      <c r="N2761" t="s">
        <v>163</v>
      </c>
      <c r="O2761">
        <v>502</v>
      </c>
      <c r="P2761" t="s">
        <v>47</v>
      </c>
      <c r="S2761" t="s">
        <v>40</v>
      </c>
      <c r="T2761" t="s">
        <v>41</v>
      </c>
      <c r="U2761">
        <v>932</v>
      </c>
      <c r="Y2761" t="s">
        <v>4665</v>
      </c>
      <c r="AA2761">
        <v>34.0334</v>
      </c>
      <c r="AB2761">
        <v>-118.2813</v>
      </c>
      <c r="AC2761">
        <f t="shared" si="43"/>
        <v>0</v>
      </c>
    </row>
    <row r="2762" spans="1:29" x14ac:dyDescent="0.35">
      <c r="A2762">
        <v>200206579</v>
      </c>
      <c r="B2762" s="1">
        <v>43881</v>
      </c>
      <c r="C2762" s="1">
        <v>43881</v>
      </c>
      <c r="D2762">
        <v>1900</v>
      </c>
      <c r="E2762">
        <v>2</v>
      </c>
      <c r="F2762" t="s">
        <v>56</v>
      </c>
      <c r="G2762">
        <v>245</v>
      </c>
      <c r="H2762">
        <v>2</v>
      </c>
      <c r="I2762">
        <v>900</v>
      </c>
      <c r="J2762" t="s">
        <v>197</v>
      </c>
      <c r="K2762" t="s">
        <v>4666</v>
      </c>
      <c r="L2762">
        <v>0</v>
      </c>
      <c r="M2762" t="s">
        <v>94</v>
      </c>
      <c r="N2762" t="s">
        <v>31</v>
      </c>
      <c r="O2762">
        <v>502</v>
      </c>
      <c r="P2762" t="s">
        <v>47</v>
      </c>
      <c r="Q2762">
        <v>400</v>
      </c>
      <c r="R2762" t="s">
        <v>143</v>
      </c>
      <c r="S2762" t="s">
        <v>40</v>
      </c>
      <c r="T2762" t="s">
        <v>41</v>
      </c>
      <c r="U2762">
        <v>900</v>
      </c>
      <c r="Y2762" t="s">
        <v>516</v>
      </c>
      <c r="AA2762">
        <v>34.061599999999999</v>
      </c>
      <c r="AB2762">
        <v>-118.2794</v>
      </c>
      <c r="AC2762">
        <f t="shared" si="43"/>
        <v>0</v>
      </c>
    </row>
    <row r="2763" spans="1:29" x14ac:dyDescent="0.35">
      <c r="A2763">
        <v>200812181</v>
      </c>
      <c r="B2763" s="1">
        <v>44034</v>
      </c>
      <c r="C2763" s="1">
        <v>44033</v>
      </c>
      <c r="D2763">
        <v>2100</v>
      </c>
      <c r="E2763">
        <v>8</v>
      </c>
      <c r="F2763" t="s">
        <v>109</v>
      </c>
      <c r="G2763">
        <v>859</v>
      </c>
      <c r="H2763">
        <v>1</v>
      </c>
      <c r="I2763">
        <v>330</v>
      </c>
      <c r="J2763" t="s">
        <v>37</v>
      </c>
      <c r="K2763" t="s">
        <v>4667</v>
      </c>
      <c r="L2763">
        <v>0</v>
      </c>
      <c r="M2763" t="s">
        <v>46</v>
      </c>
      <c r="N2763" t="s">
        <v>46</v>
      </c>
      <c r="O2763">
        <v>101</v>
      </c>
      <c r="P2763" t="s">
        <v>32</v>
      </c>
      <c r="S2763" t="s">
        <v>40</v>
      </c>
      <c r="T2763" t="s">
        <v>41</v>
      </c>
      <c r="U2763">
        <v>330</v>
      </c>
      <c r="Y2763" t="s">
        <v>4668</v>
      </c>
      <c r="AA2763">
        <v>34.052399999999999</v>
      </c>
      <c r="AB2763">
        <v>-118.3762</v>
      </c>
      <c r="AC2763">
        <f t="shared" si="43"/>
        <v>0</v>
      </c>
    </row>
    <row r="2764" spans="1:29" x14ac:dyDescent="0.35">
      <c r="A2764">
        <v>200108721</v>
      </c>
      <c r="B2764" s="1">
        <v>43895</v>
      </c>
      <c r="C2764" s="1">
        <v>43895</v>
      </c>
      <c r="D2764">
        <v>1045</v>
      </c>
      <c r="E2764">
        <v>1</v>
      </c>
      <c r="F2764" t="s">
        <v>36</v>
      </c>
      <c r="G2764">
        <v>101</v>
      </c>
      <c r="H2764">
        <v>1</v>
      </c>
      <c r="I2764">
        <v>330</v>
      </c>
      <c r="J2764" t="s">
        <v>37</v>
      </c>
      <c r="K2764" t="s">
        <v>4669</v>
      </c>
      <c r="L2764">
        <v>25</v>
      </c>
      <c r="M2764" t="s">
        <v>94</v>
      </c>
      <c r="N2764" t="s">
        <v>73</v>
      </c>
      <c r="O2764">
        <v>101</v>
      </c>
      <c r="P2764" t="s">
        <v>32</v>
      </c>
      <c r="S2764" t="s">
        <v>40</v>
      </c>
      <c r="T2764" t="s">
        <v>41</v>
      </c>
      <c r="U2764">
        <v>330</v>
      </c>
      <c r="Y2764" t="s">
        <v>1090</v>
      </c>
      <c r="AA2764">
        <v>34.067100000000003</v>
      </c>
      <c r="AB2764">
        <v>-118.2483</v>
      </c>
      <c r="AC2764">
        <f t="shared" si="43"/>
        <v>0</v>
      </c>
    </row>
    <row r="2765" spans="1:29" x14ac:dyDescent="0.35">
      <c r="A2765">
        <v>200911985</v>
      </c>
      <c r="B2765" s="1">
        <v>44017</v>
      </c>
      <c r="C2765" s="1">
        <v>44016</v>
      </c>
      <c r="D2765">
        <v>1600</v>
      </c>
      <c r="E2765">
        <v>9</v>
      </c>
      <c r="F2765" t="s">
        <v>49</v>
      </c>
      <c r="G2765">
        <v>966</v>
      </c>
      <c r="H2765">
        <v>1</v>
      </c>
      <c r="I2765">
        <v>310</v>
      </c>
      <c r="J2765" t="s">
        <v>71</v>
      </c>
      <c r="K2765" t="s">
        <v>4670</v>
      </c>
      <c r="L2765">
        <v>38</v>
      </c>
      <c r="M2765" t="s">
        <v>94</v>
      </c>
      <c r="N2765" t="s">
        <v>173</v>
      </c>
      <c r="O2765">
        <v>501</v>
      </c>
      <c r="P2765" t="s">
        <v>164</v>
      </c>
      <c r="S2765" t="s">
        <v>40</v>
      </c>
      <c r="T2765" t="s">
        <v>41</v>
      </c>
      <c r="U2765">
        <v>310</v>
      </c>
      <c r="Y2765" t="s">
        <v>4671</v>
      </c>
      <c r="AA2765">
        <v>34.164999999999999</v>
      </c>
      <c r="AB2765">
        <v>-118.4269</v>
      </c>
      <c r="AC2765">
        <f t="shared" si="43"/>
        <v>0</v>
      </c>
    </row>
    <row r="2766" spans="1:29" x14ac:dyDescent="0.35">
      <c r="A2766">
        <v>200612477</v>
      </c>
      <c r="B2766" s="1">
        <v>44024</v>
      </c>
      <c r="C2766" s="1">
        <v>44023</v>
      </c>
      <c r="D2766">
        <v>1900</v>
      </c>
      <c r="E2766">
        <v>6</v>
      </c>
      <c r="F2766" t="s">
        <v>91</v>
      </c>
      <c r="G2766">
        <v>646</v>
      </c>
      <c r="H2766">
        <v>1</v>
      </c>
      <c r="I2766">
        <v>310</v>
      </c>
      <c r="J2766" t="s">
        <v>71</v>
      </c>
      <c r="K2766" t="s">
        <v>4672</v>
      </c>
      <c r="L2766">
        <v>21</v>
      </c>
      <c r="M2766" t="s">
        <v>94</v>
      </c>
      <c r="N2766" t="s">
        <v>163</v>
      </c>
      <c r="O2766">
        <v>519</v>
      </c>
      <c r="P2766" t="s">
        <v>4673</v>
      </c>
      <c r="Q2766">
        <v>500</v>
      </c>
      <c r="R2766" t="s">
        <v>184</v>
      </c>
      <c r="S2766" t="s">
        <v>40</v>
      </c>
      <c r="T2766" t="s">
        <v>41</v>
      </c>
      <c r="U2766">
        <v>310</v>
      </c>
      <c r="Y2766" t="s">
        <v>4674</v>
      </c>
      <c r="AA2766">
        <v>34.099800000000002</v>
      </c>
      <c r="AB2766">
        <v>-118.3288</v>
      </c>
      <c r="AC2766">
        <f t="shared" si="43"/>
        <v>0</v>
      </c>
    </row>
    <row r="2767" spans="1:29" x14ac:dyDescent="0.35">
      <c r="A2767">
        <v>200817452</v>
      </c>
      <c r="B2767" s="1">
        <v>44176</v>
      </c>
      <c r="C2767" s="1">
        <v>44176</v>
      </c>
      <c r="D2767">
        <v>406</v>
      </c>
      <c r="E2767">
        <v>8</v>
      </c>
      <c r="F2767" t="s">
        <v>109</v>
      </c>
      <c r="G2767">
        <v>884</v>
      </c>
      <c r="H2767">
        <v>1</v>
      </c>
      <c r="I2767">
        <v>310</v>
      </c>
      <c r="J2767" t="s">
        <v>71</v>
      </c>
      <c r="K2767" t="s">
        <v>4675</v>
      </c>
      <c r="L2767">
        <v>0</v>
      </c>
      <c r="M2767" t="s">
        <v>46</v>
      </c>
      <c r="N2767" t="s">
        <v>46</v>
      </c>
      <c r="O2767">
        <v>202</v>
      </c>
      <c r="P2767" t="s">
        <v>1970</v>
      </c>
      <c r="S2767" t="s">
        <v>40</v>
      </c>
      <c r="T2767" t="s">
        <v>41</v>
      </c>
      <c r="U2767">
        <v>310</v>
      </c>
      <c r="Y2767" t="s">
        <v>4676</v>
      </c>
      <c r="AA2767">
        <v>34.0349</v>
      </c>
      <c r="AB2767">
        <v>-118.4393</v>
      </c>
      <c r="AC2767">
        <f t="shared" si="43"/>
        <v>0</v>
      </c>
    </row>
    <row r="2768" spans="1:29" x14ac:dyDescent="0.35">
      <c r="A2768">
        <v>200204041</v>
      </c>
      <c r="B2768" s="1">
        <v>43831</v>
      </c>
      <c r="C2768" s="1">
        <v>43831</v>
      </c>
      <c r="D2768">
        <v>1600</v>
      </c>
      <c r="E2768">
        <v>2</v>
      </c>
      <c r="F2768" t="s">
        <v>56</v>
      </c>
      <c r="G2768">
        <v>246</v>
      </c>
      <c r="H2768">
        <v>2</v>
      </c>
      <c r="I2768">
        <v>860</v>
      </c>
      <c r="J2768" t="s">
        <v>2220</v>
      </c>
      <c r="K2768" t="s">
        <v>4677</v>
      </c>
      <c r="L2768">
        <v>45</v>
      </c>
      <c r="M2768" t="s">
        <v>94</v>
      </c>
      <c r="N2768" t="s">
        <v>95</v>
      </c>
      <c r="O2768">
        <v>102</v>
      </c>
      <c r="P2768" t="s">
        <v>186</v>
      </c>
      <c r="Q2768">
        <v>400</v>
      </c>
      <c r="R2768" t="s">
        <v>143</v>
      </c>
      <c r="S2768" t="s">
        <v>84</v>
      </c>
      <c r="T2768" t="s">
        <v>85</v>
      </c>
      <c r="U2768">
        <v>860</v>
      </c>
      <c r="Y2768" t="s">
        <v>61</v>
      </c>
      <c r="Z2768" t="s">
        <v>788</v>
      </c>
      <c r="AA2768">
        <v>34.0593</v>
      </c>
      <c r="AB2768">
        <v>-118.2749</v>
      </c>
      <c r="AC2768">
        <f t="shared" si="43"/>
        <v>0</v>
      </c>
    </row>
    <row r="2769" spans="1:29" x14ac:dyDescent="0.35">
      <c r="A2769">
        <v>200407269</v>
      </c>
      <c r="B2769" s="1">
        <v>43915</v>
      </c>
      <c r="C2769" s="1">
        <v>43915</v>
      </c>
      <c r="D2769">
        <v>1425</v>
      </c>
      <c r="E2769">
        <v>4</v>
      </c>
      <c r="F2769" t="s">
        <v>54</v>
      </c>
      <c r="G2769">
        <v>467</v>
      </c>
      <c r="H2769">
        <v>1</v>
      </c>
      <c r="I2769">
        <v>330</v>
      </c>
      <c r="J2769" t="s">
        <v>37</v>
      </c>
      <c r="K2769" t="s">
        <v>690</v>
      </c>
      <c r="L2769">
        <v>49</v>
      </c>
      <c r="M2769" t="s">
        <v>30</v>
      </c>
      <c r="N2769" t="s">
        <v>95</v>
      </c>
      <c r="O2769">
        <v>203</v>
      </c>
      <c r="P2769" t="s">
        <v>101</v>
      </c>
      <c r="S2769" t="s">
        <v>40</v>
      </c>
      <c r="T2769" t="s">
        <v>41</v>
      </c>
      <c r="U2769">
        <v>330</v>
      </c>
      <c r="Y2769" t="s">
        <v>4678</v>
      </c>
      <c r="AA2769">
        <v>34.042099999999998</v>
      </c>
      <c r="AB2769">
        <v>-118.206</v>
      </c>
      <c r="AC2769">
        <f t="shared" si="43"/>
        <v>0</v>
      </c>
    </row>
    <row r="2770" spans="1:29" x14ac:dyDescent="0.35">
      <c r="A2770">
        <v>200306764</v>
      </c>
      <c r="B2770" s="1">
        <v>43877</v>
      </c>
      <c r="C2770" s="1">
        <v>43874</v>
      </c>
      <c r="D2770">
        <v>1</v>
      </c>
      <c r="E2770">
        <v>3</v>
      </c>
      <c r="F2770" t="s">
        <v>43</v>
      </c>
      <c r="G2770">
        <v>313</v>
      </c>
      <c r="H2770">
        <v>1</v>
      </c>
      <c r="I2770">
        <v>420</v>
      </c>
      <c r="J2770" t="s">
        <v>352</v>
      </c>
      <c r="L2770">
        <v>0</v>
      </c>
      <c r="O2770">
        <v>101</v>
      </c>
      <c r="P2770" t="s">
        <v>32</v>
      </c>
      <c r="S2770" t="s">
        <v>40</v>
      </c>
      <c r="T2770" t="s">
        <v>41</v>
      </c>
      <c r="U2770">
        <v>420</v>
      </c>
      <c r="Y2770" t="s">
        <v>4679</v>
      </c>
      <c r="Z2770" t="s">
        <v>4680</v>
      </c>
      <c r="AA2770">
        <v>34.032600000000002</v>
      </c>
      <c r="AB2770">
        <v>-118.33369999999999</v>
      </c>
      <c r="AC2770">
        <f t="shared" si="43"/>
        <v>0</v>
      </c>
    </row>
    <row r="2771" spans="1:29" x14ac:dyDescent="0.35">
      <c r="A2771">
        <v>200717082</v>
      </c>
      <c r="B2771" s="1">
        <v>44179</v>
      </c>
      <c r="C2771" s="1">
        <v>44174</v>
      </c>
      <c r="D2771">
        <v>1200</v>
      </c>
      <c r="E2771">
        <v>7</v>
      </c>
      <c r="F2771" t="s">
        <v>28</v>
      </c>
      <c r="G2771">
        <v>726</v>
      </c>
      <c r="H2771">
        <v>1</v>
      </c>
      <c r="I2771">
        <v>310</v>
      </c>
      <c r="J2771" t="s">
        <v>71</v>
      </c>
      <c r="K2771" t="s">
        <v>761</v>
      </c>
      <c r="L2771">
        <v>23</v>
      </c>
      <c r="M2771" t="s">
        <v>94</v>
      </c>
      <c r="N2771" t="s">
        <v>73</v>
      </c>
      <c r="O2771">
        <v>203</v>
      </c>
      <c r="P2771" t="s">
        <v>101</v>
      </c>
      <c r="S2771" t="s">
        <v>40</v>
      </c>
      <c r="T2771" t="s">
        <v>41</v>
      </c>
      <c r="U2771">
        <v>310</v>
      </c>
      <c r="Y2771" t="s">
        <v>4681</v>
      </c>
      <c r="AA2771">
        <v>34.072600000000001</v>
      </c>
      <c r="AB2771">
        <v>-118.3463</v>
      </c>
      <c r="AC2771">
        <f t="shared" si="43"/>
        <v>0</v>
      </c>
    </row>
    <row r="2772" spans="1:29" x14ac:dyDescent="0.35">
      <c r="A2772">
        <v>201308747</v>
      </c>
      <c r="B2772" s="1">
        <v>43917</v>
      </c>
      <c r="C2772" s="1">
        <v>43917</v>
      </c>
      <c r="D2772">
        <v>1159</v>
      </c>
      <c r="E2772">
        <v>13</v>
      </c>
      <c r="F2772" t="s">
        <v>62</v>
      </c>
      <c r="G2772">
        <v>1317</v>
      </c>
      <c r="H2772">
        <v>1</v>
      </c>
      <c r="I2772">
        <v>341</v>
      </c>
      <c r="J2772" t="s">
        <v>157</v>
      </c>
      <c r="K2772">
        <v>344</v>
      </c>
      <c r="L2772">
        <v>44</v>
      </c>
      <c r="M2772" t="s">
        <v>30</v>
      </c>
      <c r="N2772" t="s">
        <v>31</v>
      </c>
      <c r="O2772">
        <v>108</v>
      </c>
      <c r="P2772" t="s">
        <v>105</v>
      </c>
      <c r="S2772" t="s">
        <v>40</v>
      </c>
      <c r="T2772" t="s">
        <v>41</v>
      </c>
      <c r="U2772">
        <v>341</v>
      </c>
      <c r="Y2772" t="s">
        <v>4682</v>
      </c>
      <c r="AA2772">
        <v>34.026000000000003</v>
      </c>
      <c r="AB2772">
        <v>-118.24120000000001</v>
      </c>
      <c r="AC2772">
        <f t="shared" si="43"/>
        <v>0</v>
      </c>
    </row>
    <row r="2773" spans="1:29" x14ac:dyDescent="0.35">
      <c r="A2773">
        <v>200911558</v>
      </c>
      <c r="B2773" s="1">
        <v>44007</v>
      </c>
      <c r="C2773" s="1">
        <v>44007</v>
      </c>
      <c r="D2773">
        <v>315</v>
      </c>
      <c r="E2773">
        <v>9</v>
      </c>
      <c r="F2773" t="s">
        <v>49</v>
      </c>
      <c r="G2773">
        <v>909</v>
      </c>
      <c r="H2773">
        <v>1</v>
      </c>
      <c r="I2773">
        <v>310</v>
      </c>
      <c r="J2773" t="s">
        <v>71</v>
      </c>
      <c r="K2773" t="s">
        <v>4683</v>
      </c>
      <c r="L2773">
        <v>27</v>
      </c>
      <c r="M2773" t="s">
        <v>94</v>
      </c>
      <c r="N2773" t="s">
        <v>73</v>
      </c>
      <c r="O2773">
        <v>707</v>
      </c>
      <c r="P2773" t="s">
        <v>280</v>
      </c>
      <c r="S2773" t="s">
        <v>40</v>
      </c>
      <c r="T2773" t="s">
        <v>41</v>
      </c>
      <c r="U2773">
        <v>310</v>
      </c>
      <c r="Y2773" t="s">
        <v>4684</v>
      </c>
      <c r="AA2773">
        <v>34.206600000000002</v>
      </c>
      <c r="AB2773">
        <v>-118.43259999999999</v>
      </c>
      <c r="AC2773">
        <f t="shared" si="43"/>
        <v>0</v>
      </c>
    </row>
    <row r="2774" spans="1:29" x14ac:dyDescent="0.35">
      <c r="A2774">
        <v>200313358</v>
      </c>
      <c r="B2774" s="1">
        <v>44010</v>
      </c>
      <c r="C2774" s="1">
        <v>44010</v>
      </c>
      <c r="D2774">
        <v>1740</v>
      </c>
      <c r="E2774">
        <v>3</v>
      </c>
      <c r="F2774" t="s">
        <v>43</v>
      </c>
      <c r="G2774">
        <v>358</v>
      </c>
      <c r="H2774">
        <v>1</v>
      </c>
      <c r="I2774">
        <v>210</v>
      </c>
      <c r="J2774" t="s">
        <v>149</v>
      </c>
      <c r="K2774" t="s">
        <v>4685</v>
      </c>
      <c r="L2774">
        <v>48</v>
      </c>
      <c r="M2774" t="s">
        <v>94</v>
      </c>
      <c r="N2774" t="s">
        <v>95</v>
      </c>
      <c r="O2774">
        <v>102</v>
      </c>
      <c r="P2774" t="s">
        <v>186</v>
      </c>
      <c r="Q2774">
        <v>400</v>
      </c>
      <c r="R2774" t="s">
        <v>143</v>
      </c>
      <c r="S2774" t="s">
        <v>40</v>
      </c>
      <c r="T2774" t="s">
        <v>41</v>
      </c>
      <c r="U2774">
        <v>210</v>
      </c>
      <c r="Y2774" t="s">
        <v>1031</v>
      </c>
      <c r="Z2774" t="s">
        <v>440</v>
      </c>
      <c r="AA2774">
        <v>34.018300000000004</v>
      </c>
      <c r="AB2774">
        <v>-118.2915</v>
      </c>
      <c r="AC2774">
        <f t="shared" si="43"/>
        <v>0</v>
      </c>
    </row>
    <row r="2775" spans="1:29" x14ac:dyDescent="0.35">
      <c r="A2775">
        <v>200806390</v>
      </c>
      <c r="B2775" s="1">
        <v>43882</v>
      </c>
      <c r="C2775" s="1">
        <v>43882</v>
      </c>
      <c r="D2775">
        <v>300</v>
      </c>
      <c r="E2775">
        <v>8</v>
      </c>
      <c r="F2775" t="s">
        <v>109</v>
      </c>
      <c r="G2775">
        <v>807</v>
      </c>
      <c r="H2775">
        <v>2</v>
      </c>
      <c r="I2775">
        <v>740</v>
      </c>
      <c r="J2775" t="s">
        <v>224</v>
      </c>
      <c r="K2775" t="s">
        <v>4686</v>
      </c>
      <c r="L2775">
        <v>60</v>
      </c>
      <c r="M2775" t="s">
        <v>94</v>
      </c>
      <c r="N2775" t="s">
        <v>73</v>
      </c>
      <c r="O2775">
        <v>501</v>
      </c>
      <c r="P2775" t="s">
        <v>164</v>
      </c>
      <c r="S2775" t="s">
        <v>40</v>
      </c>
      <c r="T2775" t="s">
        <v>41</v>
      </c>
      <c r="U2775">
        <v>740</v>
      </c>
      <c r="Y2775" t="s">
        <v>4687</v>
      </c>
      <c r="AA2775">
        <v>34.089599999999997</v>
      </c>
      <c r="AB2775">
        <v>-118.4306</v>
      </c>
      <c r="AC2775">
        <f t="shared" si="43"/>
        <v>0</v>
      </c>
    </row>
    <row r="2776" spans="1:29" x14ac:dyDescent="0.35">
      <c r="A2776">
        <v>200317237</v>
      </c>
      <c r="B2776" s="1">
        <v>44087</v>
      </c>
      <c r="C2776" s="1">
        <v>44086</v>
      </c>
      <c r="D2776">
        <v>1630</v>
      </c>
      <c r="E2776">
        <v>3</v>
      </c>
      <c r="F2776" t="s">
        <v>43</v>
      </c>
      <c r="G2776">
        <v>354</v>
      </c>
      <c r="H2776">
        <v>1</v>
      </c>
      <c r="I2776">
        <v>330</v>
      </c>
      <c r="J2776" t="s">
        <v>37</v>
      </c>
      <c r="K2776" t="s">
        <v>4688</v>
      </c>
      <c r="L2776">
        <v>28</v>
      </c>
      <c r="M2776" t="s">
        <v>30</v>
      </c>
      <c r="N2776" t="s">
        <v>73</v>
      </c>
      <c r="O2776">
        <v>101</v>
      </c>
      <c r="P2776" t="s">
        <v>32</v>
      </c>
      <c r="S2776" t="s">
        <v>40</v>
      </c>
      <c r="T2776" t="s">
        <v>41</v>
      </c>
      <c r="U2776">
        <v>330</v>
      </c>
      <c r="Y2776" t="s">
        <v>4689</v>
      </c>
      <c r="AA2776">
        <v>34.0229</v>
      </c>
      <c r="AB2776">
        <v>-118.3207</v>
      </c>
      <c r="AC2776">
        <f t="shared" si="43"/>
        <v>0</v>
      </c>
    </row>
    <row r="2777" spans="1:29" x14ac:dyDescent="0.35">
      <c r="A2777">
        <v>200712160</v>
      </c>
      <c r="B2777" s="1">
        <v>44041</v>
      </c>
      <c r="C2777" s="1">
        <v>44038</v>
      </c>
      <c r="D2777">
        <v>1500</v>
      </c>
      <c r="E2777">
        <v>7</v>
      </c>
      <c r="F2777" t="s">
        <v>28</v>
      </c>
      <c r="G2777">
        <v>765</v>
      </c>
      <c r="H2777">
        <v>1</v>
      </c>
      <c r="I2777">
        <v>330</v>
      </c>
      <c r="J2777" t="s">
        <v>37</v>
      </c>
      <c r="K2777" t="s">
        <v>4690</v>
      </c>
      <c r="L2777">
        <v>30</v>
      </c>
      <c r="M2777" t="s">
        <v>30</v>
      </c>
      <c r="N2777" t="s">
        <v>73</v>
      </c>
      <c r="O2777">
        <v>101</v>
      </c>
      <c r="P2777" t="s">
        <v>32</v>
      </c>
      <c r="S2777" t="s">
        <v>40</v>
      </c>
      <c r="T2777" t="s">
        <v>41</v>
      </c>
      <c r="U2777">
        <v>330</v>
      </c>
      <c r="Y2777" t="s">
        <v>4691</v>
      </c>
      <c r="AA2777">
        <v>34.051299999999998</v>
      </c>
      <c r="AB2777">
        <v>-118.3468</v>
      </c>
      <c r="AC2777">
        <f t="shared" si="43"/>
        <v>0</v>
      </c>
    </row>
    <row r="2778" spans="1:29" x14ac:dyDescent="0.35">
      <c r="A2778">
        <v>200913211</v>
      </c>
      <c r="B2778" s="1">
        <v>44050</v>
      </c>
      <c r="C2778" s="1">
        <v>44049</v>
      </c>
      <c r="D2778">
        <v>2000</v>
      </c>
      <c r="E2778">
        <v>9</v>
      </c>
      <c r="F2778" t="s">
        <v>49</v>
      </c>
      <c r="G2778">
        <v>926</v>
      </c>
      <c r="H2778">
        <v>1</v>
      </c>
      <c r="I2778">
        <v>510</v>
      </c>
      <c r="J2778" t="s">
        <v>29</v>
      </c>
      <c r="L2778">
        <v>0</v>
      </c>
      <c r="O2778">
        <v>123</v>
      </c>
      <c r="P2778" t="s">
        <v>290</v>
      </c>
      <c r="S2778" t="s">
        <v>40</v>
      </c>
      <c r="T2778" t="s">
        <v>41</v>
      </c>
      <c r="U2778">
        <v>510</v>
      </c>
      <c r="Y2778" t="s">
        <v>4692</v>
      </c>
      <c r="AA2778">
        <v>34.192300000000003</v>
      </c>
      <c r="AB2778">
        <v>-118.4465</v>
      </c>
      <c r="AC2778">
        <f t="shared" si="43"/>
        <v>0</v>
      </c>
    </row>
    <row r="2779" spans="1:29" x14ac:dyDescent="0.35">
      <c r="A2779">
        <v>200405300</v>
      </c>
      <c r="B2779" s="1">
        <v>43864</v>
      </c>
      <c r="C2779" s="1">
        <v>43861</v>
      </c>
      <c r="D2779">
        <v>2218</v>
      </c>
      <c r="E2779">
        <v>4</v>
      </c>
      <c r="F2779" t="s">
        <v>54</v>
      </c>
      <c r="G2779">
        <v>445</v>
      </c>
      <c r="H2779">
        <v>1</v>
      </c>
      <c r="I2779">
        <v>440</v>
      </c>
      <c r="J2779" t="s">
        <v>213</v>
      </c>
      <c r="K2779" t="s">
        <v>4693</v>
      </c>
      <c r="L2779">
        <v>41</v>
      </c>
      <c r="M2779" t="s">
        <v>94</v>
      </c>
      <c r="N2779" t="s">
        <v>95</v>
      </c>
      <c r="O2779">
        <v>502</v>
      </c>
      <c r="P2779" t="s">
        <v>47</v>
      </c>
      <c r="S2779" t="s">
        <v>40</v>
      </c>
      <c r="T2779" t="s">
        <v>41</v>
      </c>
      <c r="U2779">
        <v>440</v>
      </c>
      <c r="Y2779" t="s">
        <v>4694</v>
      </c>
      <c r="AA2779">
        <v>34.055999999999997</v>
      </c>
      <c r="AB2779">
        <v>-118.2101</v>
      </c>
      <c r="AC2779">
        <f t="shared" si="43"/>
        <v>0</v>
      </c>
    </row>
    <row r="2780" spans="1:29" x14ac:dyDescent="0.35">
      <c r="A2780">
        <v>201210730</v>
      </c>
      <c r="B2780" s="1">
        <v>43932</v>
      </c>
      <c r="C2780" s="1">
        <v>43932</v>
      </c>
      <c r="D2780">
        <v>1435</v>
      </c>
      <c r="E2780">
        <v>12</v>
      </c>
      <c r="F2780" t="s">
        <v>68</v>
      </c>
      <c r="G2780">
        <v>1265</v>
      </c>
      <c r="H2780">
        <v>1</v>
      </c>
      <c r="I2780">
        <v>210</v>
      </c>
      <c r="J2780" t="s">
        <v>149</v>
      </c>
      <c r="K2780" t="s">
        <v>4695</v>
      </c>
      <c r="L2780">
        <v>43</v>
      </c>
      <c r="M2780" t="s">
        <v>30</v>
      </c>
      <c r="N2780" t="s">
        <v>163</v>
      </c>
      <c r="O2780">
        <v>101</v>
      </c>
      <c r="P2780" t="s">
        <v>32</v>
      </c>
      <c r="Q2780">
        <v>101</v>
      </c>
      <c r="R2780" t="s">
        <v>1717</v>
      </c>
      <c r="S2780" t="s">
        <v>33</v>
      </c>
      <c r="T2780" t="s">
        <v>34</v>
      </c>
      <c r="U2780">
        <v>210</v>
      </c>
      <c r="V2780">
        <v>998</v>
      </c>
      <c r="Y2780" t="s">
        <v>474</v>
      </c>
      <c r="Z2780" t="s">
        <v>4696</v>
      </c>
      <c r="AA2780">
        <v>33.964399999999998</v>
      </c>
      <c r="AB2780">
        <v>-118.2993</v>
      </c>
      <c r="AC2780">
        <f t="shared" si="43"/>
        <v>1</v>
      </c>
    </row>
    <row r="2781" spans="1:29" x14ac:dyDescent="0.35">
      <c r="A2781">
        <v>200208239</v>
      </c>
      <c r="B2781" s="1">
        <v>43916</v>
      </c>
      <c r="C2781" s="1">
        <v>43915</v>
      </c>
      <c r="D2781">
        <v>1800</v>
      </c>
      <c r="E2781">
        <v>2</v>
      </c>
      <c r="F2781" t="s">
        <v>56</v>
      </c>
      <c r="G2781">
        <v>237</v>
      </c>
      <c r="H2781">
        <v>1</v>
      </c>
      <c r="I2781">
        <v>510</v>
      </c>
      <c r="J2781" t="s">
        <v>29</v>
      </c>
      <c r="L2781">
        <v>0</v>
      </c>
      <c r="O2781">
        <v>101</v>
      </c>
      <c r="P2781" t="s">
        <v>32</v>
      </c>
      <c r="S2781" t="s">
        <v>40</v>
      </c>
      <c r="T2781" t="s">
        <v>41</v>
      </c>
      <c r="U2781">
        <v>510</v>
      </c>
      <c r="Y2781" t="s">
        <v>4697</v>
      </c>
      <c r="AA2781">
        <v>34.062100000000001</v>
      </c>
      <c r="AB2781">
        <v>-118.2619</v>
      </c>
      <c r="AC2781">
        <f t="shared" si="43"/>
        <v>0</v>
      </c>
    </row>
    <row r="2782" spans="1:29" x14ac:dyDescent="0.35">
      <c r="A2782">
        <v>201307464</v>
      </c>
      <c r="B2782" s="1">
        <v>43892</v>
      </c>
      <c r="C2782" s="1">
        <v>43890</v>
      </c>
      <c r="D2782">
        <v>1215</v>
      </c>
      <c r="E2782">
        <v>13</v>
      </c>
      <c r="F2782" t="s">
        <v>62</v>
      </c>
      <c r="G2782">
        <v>1343</v>
      </c>
      <c r="H2782">
        <v>1</v>
      </c>
      <c r="I2782">
        <v>420</v>
      </c>
      <c r="J2782" t="s">
        <v>352</v>
      </c>
      <c r="K2782" t="s">
        <v>4698</v>
      </c>
      <c r="L2782">
        <v>39</v>
      </c>
      <c r="M2782" t="s">
        <v>30</v>
      </c>
      <c r="N2782" t="s">
        <v>95</v>
      </c>
      <c r="O2782">
        <v>102</v>
      </c>
      <c r="P2782" t="s">
        <v>186</v>
      </c>
      <c r="S2782" t="s">
        <v>40</v>
      </c>
      <c r="T2782" t="s">
        <v>41</v>
      </c>
      <c r="U2782">
        <v>420</v>
      </c>
      <c r="Y2782" t="s">
        <v>4699</v>
      </c>
      <c r="AA2782">
        <v>34.011200000000002</v>
      </c>
      <c r="AB2782">
        <v>-118.268</v>
      </c>
      <c r="AC2782">
        <f t="shared" si="43"/>
        <v>0</v>
      </c>
    </row>
    <row r="2783" spans="1:29" x14ac:dyDescent="0.35">
      <c r="A2783">
        <v>200120964</v>
      </c>
      <c r="B2783" s="1">
        <v>44148</v>
      </c>
      <c r="C2783" s="1">
        <v>44147</v>
      </c>
      <c r="D2783">
        <v>230</v>
      </c>
      <c r="E2783">
        <v>1</v>
      </c>
      <c r="F2783" t="s">
        <v>36</v>
      </c>
      <c r="G2783">
        <v>159</v>
      </c>
      <c r="H2783">
        <v>2</v>
      </c>
      <c r="I2783">
        <v>888</v>
      </c>
      <c r="J2783" t="s">
        <v>250</v>
      </c>
      <c r="K2783" t="s">
        <v>4700</v>
      </c>
      <c r="L2783">
        <v>0</v>
      </c>
      <c r="M2783" t="s">
        <v>30</v>
      </c>
      <c r="N2783" t="s">
        <v>73</v>
      </c>
      <c r="O2783">
        <v>725</v>
      </c>
      <c r="P2783" t="s">
        <v>199</v>
      </c>
      <c r="S2783" t="s">
        <v>40</v>
      </c>
      <c r="T2783" t="s">
        <v>41</v>
      </c>
      <c r="U2783">
        <v>888</v>
      </c>
      <c r="Y2783" t="s">
        <v>4701</v>
      </c>
      <c r="AA2783">
        <v>34.039099999999998</v>
      </c>
      <c r="AB2783">
        <v>-118.2384</v>
      </c>
      <c r="AC2783">
        <f t="shared" si="43"/>
        <v>0</v>
      </c>
    </row>
    <row r="2784" spans="1:29" x14ac:dyDescent="0.35">
      <c r="A2784">
        <v>200505388</v>
      </c>
      <c r="B2784" s="1">
        <v>43864</v>
      </c>
      <c r="C2784" s="1">
        <v>43863</v>
      </c>
      <c r="D2784">
        <v>2000</v>
      </c>
      <c r="E2784">
        <v>5</v>
      </c>
      <c r="F2784" t="s">
        <v>98</v>
      </c>
      <c r="G2784">
        <v>567</v>
      </c>
      <c r="H2784">
        <v>2</v>
      </c>
      <c r="I2784">
        <v>745</v>
      </c>
      <c r="J2784" t="s">
        <v>139</v>
      </c>
      <c r="L2784">
        <v>35</v>
      </c>
      <c r="M2784" t="s">
        <v>94</v>
      </c>
      <c r="N2784" t="s">
        <v>95</v>
      </c>
      <c r="O2784">
        <v>122</v>
      </c>
      <c r="P2784" t="s">
        <v>275</v>
      </c>
      <c r="S2784" t="s">
        <v>40</v>
      </c>
      <c r="T2784" t="s">
        <v>41</v>
      </c>
      <c r="U2784">
        <v>745</v>
      </c>
      <c r="Y2784" t="s">
        <v>4702</v>
      </c>
      <c r="AA2784">
        <v>33.726100000000002</v>
      </c>
      <c r="AB2784">
        <v>-118.28579999999999</v>
      </c>
      <c r="AC2784">
        <f t="shared" si="43"/>
        <v>0</v>
      </c>
    </row>
    <row r="2785" spans="1:29" x14ac:dyDescent="0.35">
      <c r="A2785">
        <v>201112634</v>
      </c>
      <c r="B2785" s="1">
        <v>44062</v>
      </c>
      <c r="C2785" s="1">
        <v>44061</v>
      </c>
      <c r="D2785">
        <v>2148</v>
      </c>
      <c r="E2785">
        <v>11</v>
      </c>
      <c r="F2785" t="s">
        <v>64</v>
      </c>
      <c r="G2785">
        <v>1162</v>
      </c>
      <c r="H2785">
        <v>1</v>
      </c>
      <c r="I2785">
        <v>310</v>
      </c>
      <c r="J2785" t="s">
        <v>71</v>
      </c>
      <c r="K2785" t="s">
        <v>4703</v>
      </c>
      <c r="L2785">
        <v>0</v>
      </c>
      <c r="M2785" t="s">
        <v>46</v>
      </c>
      <c r="N2785" t="s">
        <v>46</v>
      </c>
      <c r="O2785">
        <v>203</v>
      </c>
      <c r="P2785" t="s">
        <v>101</v>
      </c>
      <c r="S2785" t="s">
        <v>40</v>
      </c>
      <c r="T2785" t="s">
        <v>41</v>
      </c>
      <c r="U2785">
        <v>310</v>
      </c>
      <c r="Y2785" t="s">
        <v>4704</v>
      </c>
      <c r="AA2785">
        <v>34.092799999999997</v>
      </c>
      <c r="AB2785">
        <v>-118.2807</v>
      </c>
      <c r="AC2785">
        <f t="shared" si="43"/>
        <v>0</v>
      </c>
    </row>
    <row r="2786" spans="1:29" x14ac:dyDescent="0.35">
      <c r="A2786">
        <v>201221386</v>
      </c>
      <c r="B2786" s="1">
        <v>44098</v>
      </c>
      <c r="C2786" s="1">
        <v>44098</v>
      </c>
      <c r="D2786">
        <v>1730</v>
      </c>
      <c r="E2786">
        <v>12</v>
      </c>
      <c r="F2786" t="s">
        <v>68</v>
      </c>
      <c r="G2786">
        <v>1239</v>
      </c>
      <c r="H2786">
        <v>2</v>
      </c>
      <c r="I2786">
        <v>626</v>
      </c>
      <c r="J2786" t="s">
        <v>141</v>
      </c>
      <c r="K2786" t="s">
        <v>4705</v>
      </c>
      <c r="L2786">
        <v>44</v>
      </c>
      <c r="M2786" t="s">
        <v>94</v>
      </c>
      <c r="N2786" t="s">
        <v>95</v>
      </c>
      <c r="O2786">
        <v>501</v>
      </c>
      <c r="P2786" t="s">
        <v>164</v>
      </c>
      <c r="Q2786">
        <v>400</v>
      </c>
      <c r="R2786" t="s">
        <v>143</v>
      </c>
      <c r="S2786" t="s">
        <v>84</v>
      </c>
      <c r="T2786" t="s">
        <v>85</v>
      </c>
      <c r="U2786">
        <v>626</v>
      </c>
      <c r="Y2786" t="s">
        <v>4706</v>
      </c>
      <c r="AA2786">
        <v>33.9863</v>
      </c>
      <c r="AB2786">
        <v>-118.2881</v>
      </c>
      <c r="AC2786">
        <f t="shared" si="43"/>
        <v>0</v>
      </c>
    </row>
    <row r="2787" spans="1:29" x14ac:dyDescent="0.35">
      <c r="A2787">
        <v>201105334</v>
      </c>
      <c r="B2787" s="1">
        <v>43861</v>
      </c>
      <c r="C2787" s="1">
        <v>43860</v>
      </c>
      <c r="D2787">
        <v>1930</v>
      </c>
      <c r="E2787">
        <v>11</v>
      </c>
      <c r="F2787" t="s">
        <v>64</v>
      </c>
      <c r="G2787">
        <v>1172</v>
      </c>
      <c r="H2787">
        <v>1</v>
      </c>
      <c r="I2787">
        <v>331</v>
      </c>
      <c r="J2787" t="s">
        <v>233</v>
      </c>
      <c r="K2787" t="s">
        <v>237</v>
      </c>
      <c r="L2787">
        <v>30</v>
      </c>
      <c r="M2787" t="s">
        <v>30</v>
      </c>
      <c r="N2787" t="s">
        <v>73</v>
      </c>
      <c r="O2787">
        <v>101</v>
      </c>
      <c r="P2787" t="s">
        <v>32</v>
      </c>
      <c r="S2787" t="s">
        <v>40</v>
      </c>
      <c r="T2787" t="s">
        <v>41</v>
      </c>
      <c r="U2787">
        <v>331</v>
      </c>
      <c r="Y2787" t="s">
        <v>4707</v>
      </c>
      <c r="AA2787">
        <v>34.093699999999998</v>
      </c>
      <c r="AB2787">
        <v>-118.2629</v>
      </c>
      <c r="AC2787">
        <f t="shared" si="43"/>
        <v>0</v>
      </c>
    </row>
    <row r="2788" spans="1:29" x14ac:dyDescent="0.35">
      <c r="A2788">
        <v>201016165</v>
      </c>
      <c r="B2788" s="1">
        <v>44182</v>
      </c>
      <c r="C2788" s="1">
        <v>44181</v>
      </c>
      <c r="D2788">
        <v>740</v>
      </c>
      <c r="E2788">
        <v>10</v>
      </c>
      <c r="F2788" t="s">
        <v>103</v>
      </c>
      <c r="G2788">
        <v>1008</v>
      </c>
      <c r="H2788">
        <v>1</v>
      </c>
      <c r="I2788">
        <v>510</v>
      </c>
      <c r="J2788" t="s">
        <v>29</v>
      </c>
      <c r="L2788">
        <v>0</v>
      </c>
      <c r="O2788">
        <v>101</v>
      </c>
      <c r="P2788" t="s">
        <v>32</v>
      </c>
      <c r="S2788" t="s">
        <v>40</v>
      </c>
      <c r="T2788" t="s">
        <v>41</v>
      </c>
      <c r="U2788">
        <v>510</v>
      </c>
      <c r="Y2788" t="s">
        <v>4708</v>
      </c>
      <c r="AA2788">
        <v>34.204799999999999</v>
      </c>
      <c r="AB2788">
        <v>-118.4957</v>
      </c>
      <c r="AC2788">
        <f t="shared" si="43"/>
        <v>0</v>
      </c>
    </row>
    <row r="2789" spans="1:29" x14ac:dyDescent="0.35">
      <c r="A2789">
        <v>200312530</v>
      </c>
      <c r="B2789" s="1">
        <v>43993</v>
      </c>
      <c r="C2789" s="1">
        <v>43993</v>
      </c>
      <c r="D2789">
        <v>210</v>
      </c>
      <c r="E2789">
        <v>3</v>
      </c>
      <c r="F2789" t="s">
        <v>43</v>
      </c>
      <c r="G2789">
        <v>373</v>
      </c>
      <c r="H2789">
        <v>1</v>
      </c>
      <c r="I2789">
        <v>230</v>
      </c>
      <c r="J2789" t="s">
        <v>161</v>
      </c>
      <c r="K2789" t="s">
        <v>4709</v>
      </c>
      <c r="L2789">
        <v>36</v>
      </c>
      <c r="M2789" t="s">
        <v>30</v>
      </c>
      <c r="N2789" t="s">
        <v>95</v>
      </c>
      <c r="O2789">
        <v>203</v>
      </c>
      <c r="P2789" t="s">
        <v>101</v>
      </c>
      <c r="Q2789">
        <v>308</v>
      </c>
      <c r="R2789" t="s">
        <v>589</v>
      </c>
      <c r="S2789" t="s">
        <v>84</v>
      </c>
      <c r="T2789" t="s">
        <v>85</v>
      </c>
      <c r="U2789">
        <v>230</v>
      </c>
      <c r="Y2789" t="s">
        <v>338</v>
      </c>
      <c r="AA2789">
        <v>34.019399999999997</v>
      </c>
      <c r="AB2789">
        <v>-118.3351</v>
      </c>
      <c r="AC2789">
        <f t="shared" si="43"/>
        <v>0</v>
      </c>
    </row>
    <row r="2790" spans="1:29" x14ac:dyDescent="0.35">
      <c r="A2790">
        <v>200111348</v>
      </c>
      <c r="B2790" s="1">
        <v>43956</v>
      </c>
      <c r="C2790" s="1">
        <v>43953</v>
      </c>
      <c r="D2790">
        <v>2355</v>
      </c>
      <c r="E2790">
        <v>1</v>
      </c>
      <c r="F2790" t="s">
        <v>36</v>
      </c>
      <c r="G2790">
        <v>101</v>
      </c>
      <c r="H2790">
        <v>1</v>
      </c>
      <c r="I2790">
        <v>330</v>
      </c>
      <c r="J2790" t="s">
        <v>37</v>
      </c>
      <c r="K2790" t="s">
        <v>216</v>
      </c>
      <c r="L2790">
        <v>50</v>
      </c>
      <c r="M2790" t="s">
        <v>30</v>
      </c>
      <c r="N2790" t="s">
        <v>163</v>
      </c>
      <c r="O2790">
        <v>123</v>
      </c>
      <c r="P2790" t="s">
        <v>290</v>
      </c>
      <c r="S2790" t="s">
        <v>40</v>
      </c>
      <c r="T2790" t="s">
        <v>41</v>
      </c>
      <c r="U2790">
        <v>330</v>
      </c>
      <c r="Y2790" t="s">
        <v>539</v>
      </c>
      <c r="AA2790">
        <v>34.066299999999998</v>
      </c>
      <c r="AB2790">
        <v>-118.2441</v>
      </c>
      <c r="AC2790">
        <f t="shared" si="43"/>
        <v>0</v>
      </c>
    </row>
    <row r="2791" spans="1:29" x14ac:dyDescent="0.35">
      <c r="A2791">
        <v>200112317</v>
      </c>
      <c r="B2791" s="1">
        <v>43980</v>
      </c>
      <c r="C2791" s="1">
        <v>43979</v>
      </c>
      <c r="D2791">
        <v>2330</v>
      </c>
      <c r="E2791">
        <v>1</v>
      </c>
      <c r="F2791" t="s">
        <v>36</v>
      </c>
      <c r="G2791">
        <v>164</v>
      </c>
      <c r="H2791">
        <v>1</v>
      </c>
      <c r="I2791">
        <v>210</v>
      </c>
      <c r="J2791" t="s">
        <v>149</v>
      </c>
      <c r="K2791" t="s">
        <v>4710</v>
      </c>
      <c r="L2791">
        <v>42</v>
      </c>
      <c r="M2791" t="s">
        <v>30</v>
      </c>
      <c r="N2791" t="s">
        <v>73</v>
      </c>
      <c r="O2791">
        <v>102</v>
      </c>
      <c r="P2791" t="s">
        <v>186</v>
      </c>
      <c r="Q2791">
        <v>512</v>
      </c>
      <c r="R2791" t="s">
        <v>2684</v>
      </c>
      <c r="S2791" t="s">
        <v>40</v>
      </c>
      <c r="T2791" t="s">
        <v>41</v>
      </c>
      <c r="U2791">
        <v>210</v>
      </c>
      <c r="Y2791" t="s">
        <v>483</v>
      </c>
      <c r="Z2791" t="s">
        <v>1118</v>
      </c>
      <c r="AA2791">
        <v>34.043300000000002</v>
      </c>
      <c r="AB2791">
        <v>-118.2504</v>
      </c>
      <c r="AC2791">
        <f t="shared" si="43"/>
        <v>0</v>
      </c>
    </row>
    <row r="2792" spans="1:29" x14ac:dyDescent="0.35">
      <c r="A2792">
        <v>200511347</v>
      </c>
      <c r="B2792" s="1">
        <v>44015</v>
      </c>
      <c r="C2792" s="1">
        <v>44015</v>
      </c>
      <c r="D2792">
        <v>750</v>
      </c>
      <c r="E2792">
        <v>5</v>
      </c>
      <c r="F2792" t="s">
        <v>98</v>
      </c>
      <c r="G2792">
        <v>525</v>
      </c>
      <c r="H2792">
        <v>1</v>
      </c>
      <c r="I2792">
        <v>440</v>
      </c>
      <c r="J2792" t="s">
        <v>213</v>
      </c>
      <c r="K2792" t="s">
        <v>1759</v>
      </c>
      <c r="L2792">
        <v>30</v>
      </c>
      <c r="M2792" t="s">
        <v>94</v>
      </c>
      <c r="N2792" t="s">
        <v>163</v>
      </c>
      <c r="O2792">
        <v>502</v>
      </c>
      <c r="P2792" t="s">
        <v>47</v>
      </c>
      <c r="S2792" t="s">
        <v>40</v>
      </c>
      <c r="T2792" t="s">
        <v>41</v>
      </c>
      <c r="U2792">
        <v>440</v>
      </c>
      <c r="Y2792" t="s">
        <v>4711</v>
      </c>
      <c r="AA2792">
        <v>33.7742</v>
      </c>
      <c r="AB2792">
        <v>-118.26260000000001</v>
      </c>
      <c r="AC2792">
        <f t="shared" si="43"/>
        <v>0</v>
      </c>
    </row>
    <row r="2793" spans="1:29" x14ac:dyDescent="0.35">
      <c r="A2793">
        <v>200813812</v>
      </c>
      <c r="B2793" s="1">
        <v>44081</v>
      </c>
      <c r="C2793" s="1">
        <v>44080</v>
      </c>
      <c r="D2793">
        <v>1600</v>
      </c>
      <c r="E2793">
        <v>8</v>
      </c>
      <c r="F2793" t="s">
        <v>109</v>
      </c>
      <c r="G2793">
        <v>824</v>
      </c>
      <c r="H2793">
        <v>1</v>
      </c>
      <c r="I2793">
        <v>330</v>
      </c>
      <c r="J2793" t="s">
        <v>37</v>
      </c>
      <c r="K2793" t="s">
        <v>4712</v>
      </c>
      <c r="L2793">
        <v>51</v>
      </c>
      <c r="M2793" t="s">
        <v>30</v>
      </c>
      <c r="N2793" t="s">
        <v>31</v>
      </c>
      <c r="O2793">
        <v>101</v>
      </c>
      <c r="P2793" t="s">
        <v>32</v>
      </c>
      <c r="S2793" t="s">
        <v>40</v>
      </c>
      <c r="T2793" t="s">
        <v>41</v>
      </c>
      <c r="U2793">
        <v>330</v>
      </c>
      <c r="Y2793" t="s">
        <v>4713</v>
      </c>
      <c r="AA2793">
        <v>34.0535</v>
      </c>
      <c r="AB2793">
        <v>-118.49720000000001</v>
      </c>
      <c r="AC2793">
        <f t="shared" si="43"/>
        <v>0</v>
      </c>
    </row>
    <row r="2794" spans="1:29" x14ac:dyDescent="0.35">
      <c r="A2794">
        <v>200716209</v>
      </c>
      <c r="B2794" s="1">
        <v>44156</v>
      </c>
      <c r="C2794" s="1">
        <v>44156</v>
      </c>
      <c r="D2794">
        <v>205</v>
      </c>
      <c r="E2794">
        <v>7</v>
      </c>
      <c r="F2794" t="s">
        <v>28</v>
      </c>
      <c r="G2794">
        <v>736</v>
      </c>
      <c r="H2794">
        <v>2</v>
      </c>
      <c r="I2794">
        <v>745</v>
      </c>
      <c r="J2794" t="s">
        <v>139</v>
      </c>
      <c r="K2794" t="s">
        <v>4714</v>
      </c>
      <c r="L2794">
        <v>36</v>
      </c>
      <c r="M2794" t="s">
        <v>94</v>
      </c>
      <c r="N2794" t="s">
        <v>31</v>
      </c>
      <c r="O2794">
        <v>502</v>
      </c>
      <c r="P2794" t="s">
        <v>47</v>
      </c>
      <c r="S2794" t="s">
        <v>40</v>
      </c>
      <c r="T2794" t="s">
        <v>41</v>
      </c>
      <c r="U2794">
        <v>745</v>
      </c>
      <c r="Y2794" t="s">
        <v>4715</v>
      </c>
      <c r="AA2794">
        <v>34.064900000000002</v>
      </c>
      <c r="AB2794">
        <v>-118.3462</v>
      </c>
      <c r="AC2794">
        <f t="shared" si="43"/>
        <v>0</v>
      </c>
    </row>
    <row r="2795" spans="1:29" x14ac:dyDescent="0.35">
      <c r="A2795">
        <v>200604603</v>
      </c>
      <c r="B2795" s="1">
        <v>43844</v>
      </c>
      <c r="C2795" s="1">
        <v>43843</v>
      </c>
      <c r="D2795">
        <v>2030</v>
      </c>
      <c r="E2795">
        <v>6</v>
      </c>
      <c r="F2795" t="s">
        <v>91</v>
      </c>
      <c r="G2795">
        <v>676</v>
      </c>
      <c r="H2795">
        <v>1</v>
      </c>
      <c r="I2795">
        <v>330</v>
      </c>
      <c r="J2795" t="s">
        <v>37</v>
      </c>
      <c r="K2795" t="s">
        <v>637</v>
      </c>
      <c r="L2795">
        <v>41</v>
      </c>
      <c r="M2795" t="s">
        <v>94</v>
      </c>
      <c r="N2795" t="s">
        <v>31</v>
      </c>
      <c r="O2795">
        <v>101</v>
      </c>
      <c r="P2795" t="s">
        <v>32</v>
      </c>
      <c r="S2795" t="s">
        <v>40</v>
      </c>
      <c r="T2795" t="s">
        <v>41</v>
      </c>
      <c r="U2795">
        <v>330</v>
      </c>
      <c r="Y2795" t="s">
        <v>4716</v>
      </c>
      <c r="AA2795">
        <v>34.083500000000001</v>
      </c>
      <c r="AB2795">
        <v>-118.331</v>
      </c>
      <c r="AC2795">
        <f t="shared" si="43"/>
        <v>0</v>
      </c>
    </row>
    <row r="2796" spans="1:29" x14ac:dyDescent="0.35">
      <c r="A2796">
        <v>200910089</v>
      </c>
      <c r="B2796" s="1">
        <v>43975</v>
      </c>
      <c r="C2796" s="1">
        <v>43974</v>
      </c>
      <c r="D2796">
        <v>1230</v>
      </c>
      <c r="E2796">
        <v>9</v>
      </c>
      <c r="F2796" t="s">
        <v>49</v>
      </c>
      <c r="G2796">
        <v>915</v>
      </c>
      <c r="H2796">
        <v>1</v>
      </c>
      <c r="I2796">
        <v>330</v>
      </c>
      <c r="J2796" t="s">
        <v>37</v>
      </c>
      <c r="K2796" t="s">
        <v>4717</v>
      </c>
      <c r="L2796">
        <v>68</v>
      </c>
      <c r="M2796" t="s">
        <v>30</v>
      </c>
      <c r="N2796" t="s">
        <v>73</v>
      </c>
      <c r="O2796">
        <v>707</v>
      </c>
      <c r="P2796" t="s">
        <v>280</v>
      </c>
      <c r="S2796" t="s">
        <v>40</v>
      </c>
      <c r="T2796" t="s">
        <v>41</v>
      </c>
      <c r="U2796">
        <v>330</v>
      </c>
      <c r="Y2796" t="s">
        <v>4718</v>
      </c>
      <c r="AA2796">
        <v>34.2012</v>
      </c>
      <c r="AB2796">
        <v>-118.4462</v>
      </c>
      <c r="AC2796">
        <f t="shared" si="43"/>
        <v>0</v>
      </c>
    </row>
    <row r="2797" spans="1:29" x14ac:dyDescent="0.35">
      <c r="A2797">
        <v>200616033</v>
      </c>
      <c r="B2797" s="1">
        <v>44103</v>
      </c>
      <c r="C2797" s="1">
        <v>44102</v>
      </c>
      <c r="D2797">
        <v>1800</v>
      </c>
      <c r="E2797">
        <v>6</v>
      </c>
      <c r="F2797" t="s">
        <v>91</v>
      </c>
      <c r="G2797">
        <v>667</v>
      </c>
      <c r="H2797">
        <v>1</v>
      </c>
      <c r="I2797">
        <v>510</v>
      </c>
      <c r="J2797" t="s">
        <v>29</v>
      </c>
      <c r="L2797">
        <v>0</v>
      </c>
      <c r="O2797">
        <v>101</v>
      </c>
      <c r="P2797" t="s">
        <v>32</v>
      </c>
      <c r="S2797" t="s">
        <v>40</v>
      </c>
      <c r="T2797" t="s">
        <v>41</v>
      </c>
      <c r="U2797">
        <v>510</v>
      </c>
      <c r="Y2797" t="s">
        <v>4719</v>
      </c>
      <c r="Z2797" t="s">
        <v>4556</v>
      </c>
      <c r="AA2797">
        <v>34.092599999999997</v>
      </c>
      <c r="AB2797">
        <v>-118.3223</v>
      </c>
      <c r="AC2797">
        <f t="shared" si="43"/>
        <v>0</v>
      </c>
    </row>
    <row r="2798" spans="1:29" x14ac:dyDescent="0.35">
      <c r="A2798">
        <v>200319940</v>
      </c>
      <c r="B2798" s="1">
        <v>44140</v>
      </c>
      <c r="C2798" s="1">
        <v>44140</v>
      </c>
      <c r="D2798">
        <v>1740</v>
      </c>
      <c r="E2798">
        <v>3</v>
      </c>
      <c r="F2798" t="s">
        <v>43</v>
      </c>
      <c r="G2798">
        <v>373</v>
      </c>
      <c r="H2798">
        <v>1</v>
      </c>
      <c r="I2798">
        <v>442</v>
      </c>
      <c r="J2798" t="s">
        <v>179</v>
      </c>
      <c r="K2798" t="s">
        <v>4720</v>
      </c>
      <c r="L2798">
        <v>19</v>
      </c>
      <c r="M2798" t="s">
        <v>46</v>
      </c>
      <c r="N2798" t="s">
        <v>46</v>
      </c>
      <c r="O2798">
        <v>405</v>
      </c>
      <c r="P2798" t="s">
        <v>52</v>
      </c>
      <c r="S2798" t="s">
        <v>40</v>
      </c>
      <c r="T2798" t="s">
        <v>41</v>
      </c>
      <c r="U2798">
        <v>442</v>
      </c>
      <c r="Y2798" t="s">
        <v>338</v>
      </c>
      <c r="AA2798">
        <v>34.019399999999997</v>
      </c>
      <c r="AB2798">
        <v>-118.3351</v>
      </c>
      <c r="AC2798">
        <f t="shared" si="43"/>
        <v>0</v>
      </c>
    </row>
    <row r="2799" spans="1:29" x14ac:dyDescent="0.35">
      <c r="A2799">
        <v>200206200</v>
      </c>
      <c r="B2799" s="1">
        <v>43874</v>
      </c>
      <c r="C2799" s="1">
        <v>43874</v>
      </c>
      <c r="D2799">
        <v>2045</v>
      </c>
      <c r="E2799">
        <v>2</v>
      </c>
      <c r="F2799" t="s">
        <v>56</v>
      </c>
      <c r="G2799">
        <v>246</v>
      </c>
      <c r="H2799">
        <v>2</v>
      </c>
      <c r="I2799">
        <v>624</v>
      </c>
      <c r="J2799" t="s">
        <v>171</v>
      </c>
      <c r="K2799" t="s">
        <v>4721</v>
      </c>
      <c r="L2799">
        <v>70</v>
      </c>
      <c r="M2799" t="s">
        <v>30</v>
      </c>
      <c r="N2799" t="s">
        <v>73</v>
      </c>
      <c r="O2799">
        <v>904</v>
      </c>
      <c r="P2799" t="s">
        <v>1803</v>
      </c>
      <c r="Q2799">
        <v>400</v>
      </c>
      <c r="R2799" t="s">
        <v>143</v>
      </c>
      <c r="S2799" t="s">
        <v>40</v>
      </c>
      <c r="T2799" t="s">
        <v>41</v>
      </c>
      <c r="U2799">
        <v>624</v>
      </c>
      <c r="Y2799" t="s">
        <v>1804</v>
      </c>
      <c r="AA2799">
        <v>34.059600000000003</v>
      </c>
      <c r="AB2799">
        <v>-118.2749</v>
      </c>
      <c r="AC2799">
        <f t="shared" si="43"/>
        <v>0</v>
      </c>
    </row>
    <row r="2800" spans="1:29" x14ac:dyDescent="0.35">
      <c r="A2800">
        <v>201001031</v>
      </c>
      <c r="B2800" s="1">
        <v>44171</v>
      </c>
      <c r="C2800" s="1">
        <v>44171</v>
      </c>
      <c r="D2800">
        <v>1930</v>
      </c>
      <c r="E2800">
        <v>10</v>
      </c>
      <c r="F2800" t="s">
        <v>103</v>
      </c>
      <c r="G2800">
        <v>1061</v>
      </c>
      <c r="H2800">
        <v>2</v>
      </c>
      <c r="I2800">
        <v>624</v>
      </c>
      <c r="J2800" t="s">
        <v>171</v>
      </c>
      <c r="K2800" t="s">
        <v>4722</v>
      </c>
      <c r="L2800">
        <v>69</v>
      </c>
      <c r="M2800" t="s">
        <v>30</v>
      </c>
      <c r="N2800" t="s">
        <v>73</v>
      </c>
      <c r="O2800">
        <v>108</v>
      </c>
      <c r="P2800" t="s">
        <v>105</v>
      </c>
      <c r="Q2800">
        <v>400</v>
      </c>
      <c r="R2800" t="s">
        <v>143</v>
      </c>
      <c r="S2800" t="s">
        <v>40</v>
      </c>
      <c r="T2800" t="s">
        <v>41</v>
      </c>
      <c r="U2800">
        <v>624</v>
      </c>
      <c r="V2800">
        <v>998</v>
      </c>
      <c r="Y2800" t="s">
        <v>4723</v>
      </c>
      <c r="AA2800">
        <v>34.172800000000002</v>
      </c>
      <c r="AB2800">
        <v>-118.5603</v>
      </c>
      <c r="AC2800">
        <f t="shared" si="43"/>
        <v>0</v>
      </c>
    </row>
    <row r="2801" spans="1:29" x14ac:dyDescent="0.35">
      <c r="A2801">
        <v>200618978</v>
      </c>
      <c r="B2801" s="1">
        <v>44173</v>
      </c>
      <c r="C2801" s="1">
        <v>44161</v>
      </c>
      <c r="D2801">
        <v>1200</v>
      </c>
      <c r="E2801">
        <v>6</v>
      </c>
      <c r="F2801" t="s">
        <v>91</v>
      </c>
      <c r="G2801">
        <v>625</v>
      </c>
      <c r="H2801">
        <v>1</v>
      </c>
      <c r="I2801">
        <v>510</v>
      </c>
      <c r="J2801" t="s">
        <v>29</v>
      </c>
      <c r="L2801">
        <v>0</v>
      </c>
      <c r="O2801">
        <v>108</v>
      </c>
      <c r="P2801" t="s">
        <v>105</v>
      </c>
      <c r="S2801" t="s">
        <v>40</v>
      </c>
      <c r="T2801" t="s">
        <v>41</v>
      </c>
      <c r="U2801">
        <v>510</v>
      </c>
      <c r="Y2801" t="s">
        <v>4724</v>
      </c>
      <c r="AA2801">
        <v>34.110700000000001</v>
      </c>
      <c r="AB2801">
        <v>-118.3364</v>
      </c>
      <c r="AC2801">
        <f t="shared" si="43"/>
        <v>0</v>
      </c>
    </row>
    <row r="2802" spans="1:29" x14ac:dyDescent="0.35">
      <c r="A2802">
        <v>200812693</v>
      </c>
      <c r="B2802" s="1">
        <v>44048</v>
      </c>
      <c r="C2802" s="1">
        <v>44013</v>
      </c>
      <c r="D2802">
        <v>2100</v>
      </c>
      <c r="E2802">
        <v>8</v>
      </c>
      <c r="F2802" t="s">
        <v>109</v>
      </c>
      <c r="G2802">
        <v>826</v>
      </c>
      <c r="H2802">
        <v>1</v>
      </c>
      <c r="I2802">
        <v>330</v>
      </c>
      <c r="J2802" t="s">
        <v>37</v>
      </c>
      <c r="K2802" t="s">
        <v>1144</v>
      </c>
      <c r="L2802">
        <v>25</v>
      </c>
      <c r="M2802" t="s">
        <v>30</v>
      </c>
      <c r="N2802" t="s">
        <v>73</v>
      </c>
      <c r="O2802">
        <v>101</v>
      </c>
      <c r="P2802" t="s">
        <v>32</v>
      </c>
      <c r="S2802" t="s">
        <v>40</v>
      </c>
      <c r="T2802" t="s">
        <v>41</v>
      </c>
      <c r="U2802">
        <v>330</v>
      </c>
      <c r="Y2802" t="s">
        <v>4725</v>
      </c>
      <c r="Z2802" t="s">
        <v>4726</v>
      </c>
      <c r="AA2802">
        <v>34.055700000000002</v>
      </c>
      <c r="AB2802">
        <v>-118.4759</v>
      </c>
      <c r="AC2802">
        <f t="shared" si="43"/>
        <v>0</v>
      </c>
    </row>
    <row r="2803" spans="1:29" x14ac:dyDescent="0.35">
      <c r="A2803">
        <v>201016378</v>
      </c>
      <c r="B2803" s="1">
        <v>44184</v>
      </c>
      <c r="C2803" s="1">
        <v>44183</v>
      </c>
      <c r="D2803">
        <v>1630</v>
      </c>
      <c r="E2803">
        <v>10</v>
      </c>
      <c r="F2803" t="s">
        <v>103</v>
      </c>
      <c r="G2803">
        <v>1029</v>
      </c>
      <c r="H2803">
        <v>1</v>
      </c>
      <c r="I2803">
        <v>330</v>
      </c>
      <c r="J2803" t="s">
        <v>37</v>
      </c>
      <c r="K2803" t="s">
        <v>4727</v>
      </c>
      <c r="L2803">
        <v>38</v>
      </c>
      <c r="M2803" t="s">
        <v>30</v>
      </c>
      <c r="N2803" t="s">
        <v>95</v>
      </c>
      <c r="O2803">
        <v>101</v>
      </c>
      <c r="P2803" t="s">
        <v>32</v>
      </c>
      <c r="S2803" t="s">
        <v>40</v>
      </c>
      <c r="T2803" t="s">
        <v>41</v>
      </c>
      <c r="U2803">
        <v>330</v>
      </c>
      <c r="Y2803" t="s">
        <v>4728</v>
      </c>
      <c r="AA2803">
        <v>34.197600000000001</v>
      </c>
      <c r="AB2803">
        <v>-118.47709999999999</v>
      </c>
      <c r="AC2803">
        <f t="shared" si="43"/>
        <v>0</v>
      </c>
    </row>
    <row r="2804" spans="1:29" x14ac:dyDescent="0.35">
      <c r="A2804">
        <v>201008103</v>
      </c>
      <c r="B2804" s="1">
        <v>43937</v>
      </c>
      <c r="C2804" s="1">
        <v>43934</v>
      </c>
      <c r="D2804">
        <v>1000</v>
      </c>
      <c r="E2804">
        <v>10</v>
      </c>
      <c r="F2804" t="s">
        <v>103</v>
      </c>
      <c r="G2804">
        <v>1047</v>
      </c>
      <c r="H2804">
        <v>1</v>
      </c>
      <c r="I2804">
        <v>420</v>
      </c>
      <c r="J2804" t="s">
        <v>352</v>
      </c>
      <c r="K2804" t="s">
        <v>4729</v>
      </c>
      <c r="L2804">
        <v>87</v>
      </c>
      <c r="M2804" t="s">
        <v>94</v>
      </c>
      <c r="N2804" t="s">
        <v>73</v>
      </c>
      <c r="O2804">
        <v>108</v>
      </c>
      <c r="P2804" t="s">
        <v>105</v>
      </c>
      <c r="S2804" t="s">
        <v>40</v>
      </c>
      <c r="T2804" t="s">
        <v>41</v>
      </c>
      <c r="U2804">
        <v>420</v>
      </c>
      <c r="Y2804" t="s">
        <v>4730</v>
      </c>
      <c r="AA2804">
        <v>34.1723</v>
      </c>
      <c r="AB2804">
        <v>-118.5055</v>
      </c>
      <c r="AC2804">
        <f t="shared" si="43"/>
        <v>0</v>
      </c>
    </row>
    <row r="2805" spans="1:29" x14ac:dyDescent="0.35">
      <c r="A2805">
        <v>200112134</v>
      </c>
      <c r="B2805" s="1">
        <v>43976</v>
      </c>
      <c r="C2805" s="1">
        <v>43974</v>
      </c>
      <c r="D2805">
        <v>1500</v>
      </c>
      <c r="E2805">
        <v>1</v>
      </c>
      <c r="F2805" t="s">
        <v>36</v>
      </c>
      <c r="G2805">
        <v>185</v>
      </c>
      <c r="H2805">
        <v>1</v>
      </c>
      <c r="I2805">
        <v>230</v>
      </c>
      <c r="J2805" t="s">
        <v>161</v>
      </c>
      <c r="K2805" t="s">
        <v>4731</v>
      </c>
      <c r="L2805">
        <v>40</v>
      </c>
      <c r="M2805" t="s">
        <v>94</v>
      </c>
      <c r="N2805" t="s">
        <v>95</v>
      </c>
      <c r="O2805">
        <v>102</v>
      </c>
      <c r="P2805" t="s">
        <v>186</v>
      </c>
      <c r="Q2805">
        <v>512</v>
      </c>
      <c r="R2805" t="s">
        <v>2684</v>
      </c>
      <c r="S2805" t="s">
        <v>40</v>
      </c>
      <c r="T2805" t="s">
        <v>41</v>
      </c>
      <c r="U2805">
        <v>230</v>
      </c>
      <c r="Y2805" t="s">
        <v>4732</v>
      </c>
      <c r="AA2805">
        <v>34.036299999999997</v>
      </c>
      <c r="AB2805">
        <v>-118.2573</v>
      </c>
      <c r="AC2805">
        <f t="shared" si="43"/>
        <v>0</v>
      </c>
    </row>
    <row r="2806" spans="1:29" x14ac:dyDescent="0.35">
      <c r="A2806">
        <v>201113434</v>
      </c>
      <c r="B2806" s="1">
        <v>44084</v>
      </c>
      <c r="C2806" s="1">
        <v>44083</v>
      </c>
      <c r="D2806">
        <v>2353</v>
      </c>
      <c r="E2806">
        <v>11</v>
      </c>
      <c r="F2806" t="s">
        <v>64</v>
      </c>
      <c r="G2806">
        <v>1152</v>
      </c>
      <c r="H2806">
        <v>1</v>
      </c>
      <c r="I2806">
        <v>648</v>
      </c>
      <c r="J2806" t="s">
        <v>58</v>
      </c>
      <c r="L2806">
        <v>10</v>
      </c>
      <c r="M2806" t="s">
        <v>30</v>
      </c>
      <c r="N2806" t="s">
        <v>31</v>
      </c>
      <c r="O2806">
        <v>102</v>
      </c>
      <c r="P2806" t="s">
        <v>186</v>
      </c>
      <c r="S2806" t="s">
        <v>40</v>
      </c>
      <c r="T2806" t="s">
        <v>41</v>
      </c>
      <c r="U2806">
        <v>648</v>
      </c>
      <c r="Y2806" t="s">
        <v>4733</v>
      </c>
      <c r="AA2806">
        <v>34.099299999999999</v>
      </c>
      <c r="AB2806">
        <v>-118.2837</v>
      </c>
      <c r="AC2806">
        <f t="shared" si="43"/>
        <v>0</v>
      </c>
    </row>
    <row r="2807" spans="1:29" x14ac:dyDescent="0.35">
      <c r="A2807">
        <v>200916915</v>
      </c>
      <c r="B2807" s="1">
        <v>44141</v>
      </c>
      <c r="C2807" s="1">
        <v>44138</v>
      </c>
      <c r="D2807">
        <v>1800</v>
      </c>
      <c r="E2807">
        <v>9</v>
      </c>
      <c r="F2807" t="s">
        <v>49</v>
      </c>
      <c r="G2807">
        <v>964</v>
      </c>
      <c r="H2807">
        <v>2</v>
      </c>
      <c r="I2807">
        <v>740</v>
      </c>
      <c r="J2807" t="s">
        <v>224</v>
      </c>
      <c r="K2807">
        <v>329</v>
      </c>
      <c r="L2807">
        <v>40</v>
      </c>
      <c r="M2807" t="s">
        <v>94</v>
      </c>
      <c r="N2807" t="s">
        <v>95</v>
      </c>
      <c r="O2807">
        <v>707</v>
      </c>
      <c r="P2807" t="s">
        <v>280</v>
      </c>
      <c r="S2807" t="s">
        <v>40</v>
      </c>
      <c r="T2807" t="s">
        <v>41</v>
      </c>
      <c r="U2807">
        <v>740</v>
      </c>
      <c r="Y2807" t="s">
        <v>4734</v>
      </c>
      <c r="AA2807">
        <v>34.159399999999998</v>
      </c>
      <c r="AB2807">
        <v>-118.4487</v>
      </c>
      <c r="AC2807">
        <f t="shared" si="43"/>
        <v>0</v>
      </c>
    </row>
    <row r="2808" spans="1:29" x14ac:dyDescent="0.35">
      <c r="A2808">
        <v>200215353</v>
      </c>
      <c r="B2808" s="1">
        <v>44089</v>
      </c>
      <c r="C2808" s="1">
        <v>44089</v>
      </c>
      <c r="D2808">
        <v>1605</v>
      </c>
      <c r="E2808">
        <v>2</v>
      </c>
      <c r="F2808" t="s">
        <v>56</v>
      </c>
      <c r="G2808">
        <v>218</v>
      </c>
      <c r="H2808">
        <v>2</v>
      </c>
      <c r="I2808">
        <v>740</v>
      </c>
      <c r="J2808" t="s">
        <v>224</v>
      </c>
      <c r="K2808" t="s">
        <v>4735</v>
      </c>
      <c r="L2808">
        <v>38</v>
      </c>
      <c r="M2808" t="s">
        <v>94</v>
      </c>
      <c r="N2808" t="s">
        <v>173</v>
      </c>
      <c r="O2808">
        <v>122</v>
      </c>
      <c r="P2808" t="s">
        <v>275</v>
      </c>
      <c r="S2808" t="s">
        <v>40</v>
      </c>
      <c r="T2808" t="s">
        <v>41</v>
      </c>
      <c r="U2808">
        <v>740</v>
      </c>
      <c r="Y2808" t="s">
        <v>4736</v>
      </c>
      <c r="AA2808">
        <v>34.072600000000001</v>
      </c>
      <c r="AB2808">
        <v>-118.2578</v>
      </c>
      <c r="AC2808">
        <f t="shared" si="43"/>
        <v>0</v>
      </c>
    </row>
    <row r="2809" spans="1:29" x14ac:dyDescent="0.35">
      <c r="A2809">
        <v>200513199</v>
      </c>
      <c r="B2809" s="1">
        <v>44063</v>
      </c>
      <c r="C2809" s="1">
        <v>44060</v>
      </c>
      <c r="D2809">
        <v>1600</v>
      </c>
      <c r="E2809">
        <v>5</v>
      </c>
      <c r="F2809" t="s">
        <v>98</v>
      </c>
      <c r="G2809">
        <v>507</v>
      </c>
      <c r="H2809">
        <v>1</v>
      </c>
      <c r="I2809">
        <v>420</v>
      </c>
      <c r="J2809" t="s">
        <v>352</v>
      </c>
      <c r="L2809">
        <v>0</v>
      </c>
      <c r="O2809">
        <v>101</v>
      </c>
      <c r="P2809" t="s">
        <v>32</v>
      </c>
      <c r="S2809" t="s">
        <v>40</v>
      </c>
      <c r="T2809" t="s">
        <v>41</v>
      </c>
      <c r="U2809">
        <v>420</v>
      </c>
      <c r="Y2809" t="s">
        <v>4737</v>
      </c>
      <c r="Z2809" t="s">
        <v>113</v>
      </c>
      <c r="AA2809">
        <v>33.819000000000003</v>
      </c>
      <c r="AB2809">
        <v>-118.30370000000001</v>
      </c>
      <c r="AC2809">
        <f t="shared" si="43"/>
        <v>0</v>
      </c>
    </row>
    <row r="2810" spans="1:29" x14ac:dyDescent="0.35">
      <c r="A2810">
        <v>200109200</v>
      </c>
      <c r="B2810" s="1">
        <v>43905</v>
      </c>
      <c r="C2810" s="1">
        <v>43905</v>
      </c>
      <c r="D2810">
        <v>1844</v>
      </c>
      <c r="E2810">
        <v>1</v>
      </c>
      <c r="F2810" t="s">
        <v>36</v>
      </c>
      <c r="G2810">
        <v>134</v>
      </c>
      <c r="H2810">
        <v>1</v>
      </c>
      <c r="I2810">
        <v>230</v>
      </c>
      <c r="J2810" t="s">
        <v>161</v>
      </c>
      <c r="K2810" t="s">
        <v>4738</v>
      </c>
      <c r="L2810">
        <v>26</v>
      </c>
      <c r="M2810" t="s">
        <v>30</v>
      </c>
      <c r="N2810" t="s">
        <v>163</v>
      </c>
      <c r="O2810">
        <v>102</v>
      </c>
      <c r="P2810" t="s">
        <v>186</v>
      </c>
      <c r="Q2810">
        <v>312</v>
      </c>
      <c r="R2810" t="s">
        <v>717</v>
      </c>
      <c r="S2810" t="s">
        <v>33</v>
      </c>
      <c r="T2810" t="s">
        <v>34</v>
      </c>
      <c r="U2810">
        <v>230</v>
      </c>
      <c r="Y2810" t="s">
        <v>1579</v>
      </c>
      <c r="AA2810">
        <v>34.051000000000002</v>
      </c>
      <c r="AB2810">
        <v>-118.248</v>
      </c>
      <c r="AC2810">
        <f t="shared" si="43"/>
        <v>1</v>
      </c>
    </row>
    <row r="2811" spans="1:29" x14ac:dyDescent="0.35">
      <c r="A2811">
        <v>200412032</v>
      </c>
      <c r="B2811" s="1">
        <v>44065</v>
      </c>
      <c r="C2811" s="1">
        <v>44065</v>
      </c>
      <c r="D2811">
        <v>830</v>
      </c>
      <c r="E2811">
        <v>4</v>
      </c>
      <c r="F2811" t="s">
        <v>54</v>
      </c>
      <c r="G2811">
        <v>469</v>
      </c>
      <c r="H2811">
        <v>2</v>
      </c>
      <c r="I2811">
        <v>930</v>
      </c>
      <c r="J2811" t="s">
        <v>339</v>
      </c>
      <c r="K2811" t="s">
        <v>4739</v>
      </c>
      <c r="L2811">
        <v>64</v>
      </c>
      <c r="M2811" t="s">
        <v>94</v>
      </c>
      <c r="N2811" t="s">
        <v>95</v>
      </c>
      <c r="O2811">
        <v>501</v>
      </c>
      <c r="P2811" t="s">
        <v>164</v>
      </c>
      <c r="Q2811">
        <v>511</v>
      </c>
      <c r="R2811" t="s">
        <v>151</v>
      </c>
      <c r="S2811" t="s">
        <v>40</v>
      </c>
      <c r="T2811" t="s">
        <v>41</v>
      </c>
      <c r="U2811">
        <v>930</v>
      </c>
      <c r="Y2811" t="s">
        <v>4740</v>
      </c>
      <c r="AA2811">
        <v>34.035400000000003</v>
      </c>
      <c r="AB2811">
        <v>-118.1936</v>
      </c>
      <c r="AC2811">
        <f t="shared" si="43"/>
        <v>0</v>
      </c>
    </row>
    <row r="2812" spans="1:29" x14ac:dyDescent="0.35">
      <c r="A2812">
        <v>200709531</v>
      </c>
      <c r="B2812" s="1">
        <v>43973</v>
      </c>
      <c r="C2812" s="1">
        <v>43973</v>
      </c>
      <c r="D2812">
        <v>1925</v>
      </c>
      <c r="E2812">
        <v>7</v>
      </c>
      <c r="F2812" t="s">
        <v>28</v>
      </c>
      <c r="G2812">
        <v>743</v>
      </c>
      <c r="H2812">
        <v>1</v>
      </c>
      <c r="I2812">
        <v>510</v>
      </c>
      <c r="J2812" t="s">
        <v>29</v>
      </c>
      <c r="L2812">
        <v>0</v>
      </c>
      <c r="O2812">
        <v>104</v>
      </c>
      <c r="P2812" t="s">
        <v>201</v>
      </c>
      <c r="S2812" t="s">
        <v>40</v>
      </c>
      <c r="T2812" t="s">
        <v>41</v>
      </c>
      <c r="U2812">
        <v>510</v>
      </c>
      <c r="Y2812" t="s">
        <v>4741</v>
      </c>
      <c r="AA2812">
        <v>34.0608</v>
      </c>
      <c r="AB2812">
        <v>-118.3566</v>
      </c>
      <c r="AC2812">
        <f t="shared" si="43"/>
        <v>0</v>
      </c>
    </row>
    <row r="2813" spans="1:29" x14ac:dyDescent="0.35">
      <c r="A2813">
        <v>201205048</v>
      </c>
      <c r="B2813" s="1">
        <v>43845</v>
      </c>
      <c r="C2813" s="1">
        <v>43832</v>
      </c>
      <c r="D2813">
        <v>1930</v>
      </c>
      <c r="E2813">
        <v>12</v>
      </c>
      <c r="F2813" t="s">
        <v>68</v>
      </c>
      <c r="G2813">
        <v>1208</v>
      </c>
      <c r="H2813">
        <v>2</v>
      </c>
      <c r="I2813">
        <v>745</v>
      </c>
      <c r="J2813" t="s">
        <v>139</v>
      </c>
      <c r="K2813">
        <v>329</v>
      </c>
      <c r="L2813">
        <v>32</v>
      </c>
      <c r="M2813" t="s">
        <v>30</v>
      </c>
      <c r="N2813" t="s">
        <v>163</v>
      </c>
      <c r="O2813">
        <v>502</v>
      </c>
      <c r="P2813" t="s">
        <v>47</v>
      </c>
      <c r="S2813" t="s">
        <v>40</v>
      </c>
      <c r="T2813" t="s">
        <v>41</v>
      </c>
      <c r="U2813">
        <v>745</v>
      </c>
      <c r="Y2813" t="s">
        <v>609</v>
      </c>
      <c r="AA2813">
        <v>34.003799999999998</v>
      </c>
      <c r="AB2813">
        <v>-118.2842</v>
      </c>
      <c r="AC2813">
        <f t="shared" si="43"/>
        <v>0</v>
      </c>
    </row>
    <row r="2814" spans="1:29" x14ac:dyDescent="0.35">
      <c r="A2814">
        <v>200608919</v>
      </c>
      <c r="B2814" s="1">
        <v>43930</v>
      </c>
      <c r="C2814" s="1">
        <v>43914</v>
      </c>
      <c r="D2814">
        <v>1500</v>
      </c>
      <c r="E2814">
        <v>6</v>
      </c>
      <c r="F2814" t="s">
        <v>91</v>
      </c>
      <c r="G2814">
        <v>646</v>
      </c>
      <c r="H2814">
        <v>2</v>
      </c>
      <c r="I2814">
        <v>668</v>
      </c>
      <c r="J2814" t="s">
        <v>287</v>
      </c>
      <c r="L2814">
        <v>0</v>
      </c>
      <c r="O2814">
        <v>203</v>
      </c>
      <c r="P2814" t="s">
        <v>101</v>
      </c>
      <c r="S2814" t="s">
        <v>40</v>
      </c>
      <c r="T2814" t="s">
        <v>41</v>
      </c>
      <c r="U2814">
        <v>668</v>
      </c>
      <c r="Y2814" t="s">
        <v>240</v>
      </c>
      <c r="AA2814">
        <v>34.097999999999999</v>
      </c>
      <c r="AB2814">
        <v>-118.33320000000001</v>
      </c>
      <c r="AC2814">
        <f t="shared" si="43"/>
        <v>0</v>
      </c>
    </row>
    <row r="2815" spans="1:29" x14ac:dyDescent="0.35">
      <c r="A2815">
        <v>200206257</v>
      </c>
      <c r="B2815" s="1">
        <v>43875</v>
      </c>
      <c r="C2815" s="1">
        <v>43874</v>
      </c>
      <c r="D2815">
        <v>1845</v>
      </c>
      <c r="E2815">
        <v>2</v>
      </c>
      <c r="F2815" t="s">
        <v>56</v>
      </c>
      <c r="G2815">
        <v>221</v>
      </c>
      <c r="H2815">
        <v>2</v>
      </c>
      <c r="I2815">
        <v>740</v>
      </c>
      <c r="J2815" t="s">
        <v>224</v>
      </c>
      <c r="K2815" t="s">
        <v>239</v>
      </c>
      <c r="L2815">
        <v>0</v>
      </c>
      <c r="M2815" t="s">
        <v>46</v>
      </c>
      <c r="N2815" t="s">
        <v>46</v>
      </c>
      <c r="O2815">
        <v>210</v>
      </c>
      <c r="P2815" t="s">
        <v>183</v>
      </c>
      <c r="Q2815">
        <v>312</v>
      </c>
      <c r="R2815" t="s">
        <v>717</v>
      </c>
      <c r="S2815" t="s">
        <v>33</v>
      </c>
      <c r="T2815" t="s">
        <v>34</v>
      </c>
      <c r="U2815">
        <v>740</v>
      </c>
      <c r="Y2815" t="s">
        <v>4742</v>
      </c>
      <c r="AA2815">
        <v>34.0777</v>
      </c>
      <c r="AB2815">
        <v>-118.2961</v>
      </c>
      <c r="AC2815">
        <f t="shared" si="43"/>
        <v>1</v>
      </c>
    </row>
    <row r="2816" spans="1:29" x14ac:dyDescent="0.35">
      <c r="A2816">
        <v>200111290</v>
      </c>
      <c r="B2816" s="1">
        <v>43955</v>
      </c>
      <c r="C2816" s="1">
        <v>43954</v>
      </c>
      <c r="D2816">
        <v>1900</v>
      </c>
      <c r="E2816">
        <v>1</v>
      </c>
      <c r="F2816" t="s">
        <v>36</v>
      </c>
      <c r="G2816">
        <v>182</v>
      </c>
      <c r="H2816">
        <v>1</v>
      </c>
      <c r="I2816">
        <v>510</v>
      </c>
      <c r="J2816" t="s">
        <v>29</v>
      </c>
      <c r="L2816">
        <v>0</v>
      </c>
      <c r="O2816">
        <v>123</v>
      </c>
      <c r="P2816" t="s">
        <v>290</v>
      </c>
      <c r="S2816" t="s">
        <v>40</v>
      </c>
      <c r="T2816" t="s">
        <v>41</v>
      </c>
      <c r="U2816">
        <v>510</v>
      </c>
      <c r="Y2816" t="s">
        <v>4743</v>
      </c>
      <c r="AA2816">
        <v>34.042999999999999</v>
      </c>
      <c r="AB2816">
        <v>-118.2606</v>
      </c>
      <c r="AC2816">
        <f t="shared" si="43"/>
        <v>0</v>
      </c>
    </row>
    <row r="2817" spans="1:29" x14ac:dyDescent="0.35">
      <c r="A2817">
        <v>200506238</v>
      </c>
      <c r="B2817" s="1">
        <v>43883</v>
      </c>
      <c r="C2817" s="1">
        <v>43883</v>
      </c>
      <c r="D2817">
        <v>1105</v>
      </c>
      <c r="E2817">
        <v>5</v>
      </c>
      <c r="F2817" t="s">
        <v>98</v>
      </c>
      <c r="G2817">
        <v>505</v>
      </c>
      <c r="H2817">
        <v>1</v>
      </c>
      <c r="I2817">
        <v>510</v>
      </c>
      <c r="J2817" t="s">
        <v>29</v>
      </c>
      <c r="L2817">
        <v>0</v>
      </c>
      <c r="O2817">
        <v>101</v>
      </c>
      <c r="P2817" t="s">
        <v>32</v>
      </c>
      <c r="S2817" t="s">
        <v>40</v>
      </c>
      <c r="T2817" t="s">
        <v>41</v>
      </c>
      <c r="U2817">
        <v>510</v>
      </c>
      <c r="Y2817" t="s">
        <v>4744</v>
      </c>
      <c r="AA2817">
        <v>33.852400000000003</v>
      </c>
      <c r="AB2817">
        <v>-118.2953</v>
      </c>
      <c r="AC2817">
        <f t="shared" si="43"/>
        <v>0</v>
      </c>
    </row>
    <row r="2818" spans="1:29" x14ac:dyDescent="0.35">
      <c r="A2818">
        <v>200911311</v>
      </c>
      <c r="B2818" s="1">
        <v>44002</v>
      </c>
      <c r="C2818" s="1">
        <v>44002</v>
      </c>
      <c r="D2818">
        <v>100</v>
      </c>
      <c r="E2818">
        <v>9</v>
      </c>
      <c r="F2818" t="s">
        <v>49</v>
      </c>
      <c r="G2818">
        <v>926</v>
      </c>
      <c r="H2818">
        <v>2</v>
      </c>
      <c r="I2818">
        <v>624</v>
      </c>
      <c r="J2818" t="s">
        <v>171</v>
      </c>
      <c r="K2818">
        <v>400</v>
      </c>
      <c r="L2818">
        <v>27</v>
      </c>
      <c r="M2818" t="s">
        <v>30</v>
      </c>
      <c r="N2818" t="s">
        <v>95</v>
      </c>
      <c r="O2818">
        <v>502</v>
      </c>
      <c r="P2818" t="s">
        <v>47</v>
      </c>
      <c r="Q2818">
        <v>400</v>
      </c>
      <c r="R2818" t="s">
        <v>143</v>
      </c>
      <c r="S2818" t="s">
        <v>33</v>
      </c>
      <c r="T2818" t="s">
        <v>34</v>
      </c>
      <c r="U2818">
        <v>624</v>
      </c>
      <c r="Y2818" t="s">
        <v>911</v>
      </c>
      <c r="AA2818">
        <v>34.193899999999999</v>
      </c>
      <c r="AB2818">
        <v>-118.4444</v>
      </c>
      <c r="AC2818">
        <f t="shared" si="43"/>
        <v>1</v>
      </c>
    </row>
    <row r="2819" spans="1:29" x14ac:dyDescent="0.35">
      <c r="A2819">
        <v>201109362</v>
      </c>
      <c r="B2819" s="1">
        <v>43965</v>
      </c>
      <c r="C2819" s="1">
        <v>43959</v>
      </c>
      <c r="D2819">
        <v>1600</v>
      </c>
      <c r="E2819">
        <v>11</v>
      </c>
      <c r="F2819" t="s">
        <v>64</v>
      </c>
      <c r="G2819">
        <v>1172</v>
      </c>
      <c r="H2819">
        <v>1</v>
      </c>
      <c r="I2819">
        <v>310</v>
      </c>
      <c r="J2819" t="s">
        <v>71</v>
      </c>
      <c r="K2819" t="s">
        <v>4745</v>
      </c>
      <c r="L2819">
        <v>0</v>
      </c>
      <c r="M2819" t="s">
        <v>46</v>
      </c>
      <c r="N2819" t="s">
        <v>46</v>
      </c>
      <c r="O2819">
        <v>203</v>
      </c>
      <c r="P2819" t="s">
        <v>101</v>
      </c>
      <c r="S2819" t="s">
        <v>40</v>
      </c>
      <c r="T2819" t="s">
        <v>41</v>
      </c>
      <c r="U2819">
        <v>310</v>
      </c>
      <c r="V2819">
        <v>998</v>
      </c>
      <c r="Y2819" t="s">
        <v>4746</v>
      </c>
      <c r="AA2819">
        <v>34.088200000000001</v>
      </c>
      <c r="AB2819">
        <v>-118.2646</v>
      </c>
      <c r="AC2819">
        <f t="shared" ref="AC2819:AC2882" si="44">IF(OR((S:S)="CC", S:S="AA",S:S="JA"), 1, 0)</f>
        <v>0</v>
      </c>
    </row>
    <row r="2820" spans="1:29" x14ac:dyDescent="0.35">
      <c r="A2820">
        <v>200805949</v>
      </c>
      <c r="B2820" s="1">
        <v>43874</v>
      </c>
      <c r="C2820" s="1">
        <v>43840</v>
      </c>
      <c r="D2820">
        <v>800</v>
      </c>
      <c r="E2820">
        <v>8</v>
      </c>
      <c r="F2820" t="s">
        <v>109</v>
      </c>
      <c r="G2820">
        <v>803</v>
      </c>
      <c r="H2820">
        <v>1</v>
      </c>
      <c r="I2820">
        <v>510</v>
      </c>
      <c r="J2820" t="s">
        <v>29</v>
      </c>
      <c r="L2820">
        <v>0</v>
      </c>
      <c r="O2820">
        <v>707</v>
      </c>
      <c r="P2820" t="s">
        <v>280</v>
      </c>
      <c r="S2820" t="s">
        <v>40</v>
      </c>
      <c r="T2820" t="s">
        <v>41</v>
      </c>
      <c r="U2820">
        <v>510</v>
      </c>
      <c r="Y2820" t="s">
        <v>4747</v>
      </c>
      <c r="AA2820">
        <v>34.065300000000001</v>
      </c>
      <c r="AB2820">
        <v>-118.50320000000001</v>
      </c>
      <c r="AC2820">
        <f t="shared" si="44"/>
        <v>0</v>
      </c>
    </row>
    <row r="2821" spans="1:29" x14ac:dyDescent="0.35">
      <c r="A2821">
        <v>200315474</v>
      </c>
      <c r="B2821" s="1">
        <v>44052</v>
      </c>
      <c r="C2821" s="1">
        <v>44052</v>
      </c>
      <c r="D2821">
        <v>855</v>
      </c>
      <c r="E2821">
        <v>3</v>
      </c>
      <c r="F2821" t="s">
        <v>43</v>
      </c>
      <c r="G2821">
        <v>334</v>
      </c>
      <c r="H2821">
        <v>1</v>
      </c>
      <c r="I2821">
        <v>230</v>
      </c>
      <c r="J2821" t="s">
        <v>161</v>
      </c>
      <c r="K2821" t="s">
        <v>4748</v>
      </c>
      <c r="L2821">
        <v>53</v>
      </c>
      <c r="M2821" t="s">
        <v>30</v>
      </c>
      <c r="N2821" t="s">
        <v>95</v>
      </c>
      <c r="O2821">
        <v>102</v>
      </c>
      <c r="P2821" t="s">
        <v>186</v>
      </c>
      <c r="Q2821">
        <v>102</v>
      </c>
      <c r="R2821" t="s">
        <v>219</v>
      </c>
      <c r="S2821" t="s">
        <v>84</v>
      </c>
      <c r="T2821" t="s">
        <v>85</v>
      </c>
      <c r="U2821">
        <v>230</v>
      </c>
      <c r="Y2821" t="s">
        <v>2081</v>
      </c>
      <c r="Z2821" t="s">
        <v>4749</v>
      </c>
      <c r="AA2821">
        <v>34.026800000000001</v>
      </c>
      <c r="AB2821">
        <v>-118.3318</v>
      </c>
      <c r="AC2821">
        <f t="shared" si="44"/>
        <v>0</v>
      </c>
    </row>
    <row r="2822" spans="1:29" x14ac:dyDescent="0.35">
      <c r="A2822">
        <v>200208104</v>
      </c>
      <c r="B2822" s="1">
        <v>43912</v>
      </c>
      <c r="C2822" s="1">
        <v>43912</v>
      </c>
      <c r="D2822">
        <v>1520</v>
      </c>
      <c r="E2822">
        <v>2</v>
      </c>
      <c r="F2822" t="s">
        <v>56</v>
      </c>
      <c r="G2822">
        <v>218</v>
      </c>
      <c r="H2822">
        <v>1</v>
      </c>
      <c r="I2822">
        <v>440</v>
      </c>
      <c r="J2822" t="s">
        <v>213</v>
      </c>
      <c r="K2822" t="s">
        <v>4750</v>
      </c>
      <c r="L2822">
        <v>45</v>
      </c>
      <c r="M2822" t="s">
        <v>94</v>
      </c>
      <c r="N2822" t="s">
        <v>95</v>
      </c>
      <c r="O2822">
        <v>502</v>
      </c>
      <c r="P2822" t="s">
        <v>47</v>
      </c>
      <c r="S2822" t="s">
        <v>40</v>
      </c>
      <c r="T2822" t="s">
        <v>41</v>
      </c>
      <c r="U2822">
        <v>440</v>
      </c>
      <c r="Y2822" t="s">
        <v>4751</v>
      </c>
      <c r="AA2822">
        <v>34.069299999999998</v>
      </c>
      <c r="AB2822">
        <v>-118.2582</v>
      </c>
      <c r="AC2822">
        <f t="shared" si="44"/>
        <v>0</v>
      </c>
    </row>
    <row r="2823" spans="1:29" x14ac:dyDescent="0.35">
      <c r="A2823">
        <v>201308077</v>
      </c>
      <c r="B2823" s="1">
        <v>43903</v>
      </c>
      <c r="C2823" s="1">
        <v>43903</v>
      </c>
      <c r="D2823">
        <v>1530</v>
      </c>
      <c r="E2823">
        <v>13</v>
      </c>
      <c r="F2823" t="s">
        <v>62</v>
      </c>
      <c r="G2823">
        <v>1317</v>
      </c>
      <c r="H2823">
        <v>2</v>
      </c>
      <c r="I2823">
        <v>626</v>
      </c>
      <c r="J2823" t="s">
        <v>141</v>
      </c>
      <c r="K2823" t="s">
        <v>4752</v>
      </c>
      <c r="L2823">
        <v>19</v>
      </c>
      <c r="M2823" t="s">
        <v>94</v>
      </c>
      <c r="N2823" t="s">
        <v>95</v>
      </c>
      <c r="O2823">
        <v>108</v>
      </c>
      <c r="P2823" t="s">
        <v>105</v>
      </c>
      <c r="Q2823">
        <v>500</v>
      </c>
      <c r="R2823" t="s">
        <v>184</v>
      </c>
      <c r="S2823" t="s">
        <v>40</v>
      </c>
      <c r="T2823" t="s">
        <v>41</v>
      </c>
      <c r="U2823">
        <v>626</v>
      </c>
      <c r="Y2823" t="s">
        <v>4753</v>
      </c>
      <c r="AA2823">
        <v>34.023400000000002</v>
      </c>
      <c r="AB2823">
        <v>-118.24379999999999</v>
      </c>
      <c r="AC2823">
        <f t="shared" si="44"/>
        <v>0</v>
      </c>
    </row>
    <row r="2824" spans="1:29" x14ac:dyDescent="0.35">
      <c r="A2824">
        <v>201111688</v>
      </c>
      <c r="B2824" s="1">
        <v>44033</v>
      </c>
      <c r="C2824" s="1">
        <v>44032</v>
      </c>
      <c r="D2824">
        <v>730</v>
      </c>
      <c r="E2824">
        <v>11</v>
      </c>
      <c r="F2824" t="s">
        <v>64</v>
      </c>
      <c r="G2824">
        <v>1162</v>
      </c>
      <c r="H2824">
        <v>1</v>
      </c>
      <c r="I2824">
        <v>510</v>
      </c>
      <c r="J2824" t="s">
        <v>29</v>
      </c>
      <c r="L2824">
        <v>0</v>
      </c>
      <c r="O2824">
        <v>101</v>
      </c>
      <c r="P2824" t="s">
        <v>32</v>
      </c>
      <c r="S2824" t="s">
        <v>40</v>
      </c>
      <c r="T2824" t="s">
        <v>41</v>
      </c>
      <c r="U2824">
        <v>510</v>
      </c>
      <c r="Y2824" t="s">
        <v>1532</v>
      </c>
      <c r="Z2824" t="s">
        <v>4754</v>
      </c>
      <c r="AA2824">
        <v>34.094700000000003</v>
      </c>
      <c r="AB2824">
        <v>-118.28279999999999</v>
      </c>
      <c r="AC2824">
        <f t="shared" si="44"/>
        <v>0</v>
      </c>
    </row>
    <row r="2825" spans="1:29" x14ac:dyDescent="0.35">
      <c r="A2825">
        <v>200612982</v>
      </c>
      <c r="B2825" s="1">
        <v>44034</v>
      </c>
      <c r="C2825" s="1">
        <v>44034</v>
      </c>
      <c r="D2825">
        <v>1750</v>
      </c>
      <c r="E2825">
        <v>6</v>
      </c>
      <c r="F2825" t="s">
        <v>91</v>
      </c>
      <c r="G2825">
        <v>666</v>
      </c>
      <c r="H2825">
        <v>1</v>
      </c>
      <c r="I2825">
        <v>210</v>
      </c>
      <c r="J2825" t="s">
        <v>149</v>
      </c>
      <c r="K2825" t="s">
        <v>4755</v>
      </c>
      <c r="L2825">
        <v>0</v>
      </c>
      <c r="M2825" t="s">
        <v>46</v>
      </c>
      <c r="N2825" t="s">
        <v>46</v>
      </c>
      <c r="O2825">
        <v>203</v>
      </c>
      <c r="P2825" t="s">
        <v>101</v>
      </c>
      <c r="Q2825">
        <v>400</v>
      </c>
      <c r="R2825" t="s">
        <v>143</v>
      </c>
      <c r="S2825" t="s">
        <v>84</v>
      </c>
      <c r="T2825" t="s">
        <v>85</v>
      </c>
      <c r="U2825">
        <v>210</v>
      </c>
      <c r="Y2825" t="s">
        <v>2069</v>
      </c>
      <c r="AA2825">
        <v>34.097999999999999</v>
      </c>
      <c r="AB2825">
        <v>-118.3228</v>
      </c>
      <c r="AC2825">
        <f t="shared" si="44"/>
        <v>0</v>
      </c>
    </row>
    <row r="2826" spans="1:29" x14ac:dyDescent="0.35">
      <c r="A2826">
        <v>200714137</v>
      </c>
      <c r="B2826" s="1">
        <v>44096</v>
      </c>
      <c r="C2826" s="1">
        <v>44096</v>
      </c>
      <c r="D2826">
        <v>1300</v>
      </c>
      <c r="E2826">
        <v>7</v>
      </c>
      <c r="F2826" t="s">
        <v>28</v>
      </c>
      <c r="G2826">
        <v>722</v>
      </c>
      <c r="H2826">
        <v>1</v>
      </c>
      <c r="I2826">
        <v>341</v>
      </c>
      <c r="J2826" t="s">
        <v>157</v>
      </c>
      <c r="K2826">
        <v>325</v>
      </c>
      <c r="L2826">
        <v>19</v>
      </c>
      <c r="M2826" t="s">
        <v>30</v>
      </c>
      <c r="N2826" t="s">
        <v>31</v>
      </c>
      <c r="O2826">
        <v>203</v>
      </c>
      <c r="P2826" t="s">
        <v>101</v>
      </c>
      <c r="S2826" t="s">
        <v>40</v>
      </c>
      <c r="T2826" t="s">
        <v>41</v>
      </c>
      <c r="U2826">
        <v>341</v>
      </c>
      <c r="Y2826" t="s">
        <v>4405</v>
      </c>
      <c r="AA2826">
        <v>34.073</v>
      </c>
      <c r="AB2826">
        <v>-118.3732</v>
      </c>
      <c r="AC2826">
        <f t="shared" si="44"/>
        <v>0</v>
      </c>
    </row>
    <row r="2827" spans="1:29" x14ac:dyDescent="0.35">
      <c r="A2827">
        <v>200313027</v>
      </c>
      <c r="B2827" s="1">
        <v>44004</v>
      </c>
      <c r="C2827" s="1">
        <v>43985</v>
      </c>
      <c r="D2827">
        <v>209</v>
      </c>
      <c r="E2827">
        <v>3</v>
      </c>
      <c r="F2827" t="s">
        <v>43</v>
      </c>
      <c r="G2827">
        <v>333</v>
      </c>
      <c r="H2827">
        <v>1</v>
      </c>
      <c r="I2827">
        <v>648</v>
      </c>
      <c r="J2827" t="s">
        <v>58</v>
      </c>
      <c r="L2827">
        <v>58</v>
      </c>
      <c r="M2827" t="s">
        <v>94</v>
      </c>
      <c r="N2827" t="s">
        <v>163</v>
      </c>
      <c r="O2827">
        <v>101</v>
      </c>
      <c r="P2827" t="s">
        <v>32</v>
      </c>
      <c r="S2827" t="s">
        <v>40</v>
      </c>
      <c r="T2827" t="s">
        <v>41</v>
      </c>
      <c r="U2827">
        <v>648</v>
      </c>
      <c r="Y2827" t="s">
        <v>4756</v>
      </c>
      <c r="AA2827">
        <v>34.032600000000002</v>
      </c>
      <c r="AB2827">
        <v>-118.33629999999999</v>
      </c>
      <c r="AC2827">
        <f t="shared" si="44"/>
        <v>0</v>
      </c>
    </row>
    <row r="2828" spans="1:29" x14ac:dyDescent="0.35">
      <c r="A2828">
        <v>201008437</v>
      </c>
      <c r="B2828" s="1">
        <v>43948</v>
      </c>
      <c r="C2828" s="1">
        <v>43947</v>
      </c>
      <c r="D2828">
        <v>1500</v>
      </c>
      <c r="E2828">
        <v>10</v>
      </c>
      <c r="F2828" t="s">
        <v>103</v>
      </c>
      <c r="G2828">
        <v>1019</v>
      </c>
      <c r="H2828">
        <v>1</v>
      </c>
      <c r="I2828">
        <v>420</v>
      </c>
      <c r="J2828" t="s">
        <v>352</v>
      </c>
      <c r="K2828" t="s">
        <v>1063</v>
      </c>
      <c r="L2828">
        <v>34</v>
      </c>
      <c r="M2828" t="s">
        <v>30</v>
      </c>
      <c r="N2828" t="s">
        <v>95</v>
      </c>
      <c r="O2828">
        <v>101</v>
      </c>
      <c r="P2828" t="s">
        <v>32</v>
      </c>
      <c r="S2828" t="s">
        <v>40</v>
      </c>
      <c r="T2828" t="s">
        <v>41</v>
      </c>
      <c r="U2828">
        <v>420</v>
      </c>
      <c r="Y2828" t="s">
        <v>4757</v>
      </c>
      <c r="AA2828">
        <v>34.206699999999998</v>
      </c>
      <c r="AB2828">
        <v>-118.47490000000001</v>
      </c>
      <c r="AC2828">
        <f t="shared" si="44"/>
        <v>0</v>
      </c>
    </row>
    <row r="2829" spans="1:29" x14ac:dyDescent="0.35">
      <c r="A2829">
        <v>200311690</v>
      </c>
      <c r="B2829" s="1">
        <v>43973</v>
      </c>
      <c r="C2829" s="1">
        <v>43972</v>
      </c>
      <c r="D2829">
        <v>1930</v>
      </c>
      <c r="E2829">
        <v>3</v>
      </c>
      <c r="F2829" t="s">
        <v>43</v>
      </c>
      <c r="G2829">
        <v>359</v>
      </c>
      <c r="H2829">
        <v>2</v>
      </c>
      <c r="I2829">
        <v>745</v>
      </c>
      <c r="J2829" t="s">
        <v>139</v>
      </c>
      <c r="K2829" t="s">
        <v>885</v>
      </c>
      <c r="L2829">
        <v>39</v>
      </c>
      <c r="M2829" t="s">
        <v>30</v>
      </c>
      <c r="N2829" t="s">
        <v>173</v>
      </c>
      <c r="O2829">
        <v>122</v>
      </c>
      <c r="P2829" t="s">
        <v>275</v>
      </c>
      <c r="S2829" t="s">
        <v>40</v>
      </c>
      <c r="T2829" t="s">
        <v>41</v>
      </c>
      <c r="U2829">
        <v>745</v>
      </c>
      <c r="Y2829" t="s">
        <v>2304</v>
      </c>
      <c r="AA2829">
        <v>34.0199</v>
      </c>
      <c r="AB2829">
        <v>-118.27970000000001</v>
      </c>
      <c r="AC2829">
        <f t="shared" si="44"/>
        <v>0</v>
      </c>
    </row>
    <row r="2830" spans="1:29" x14ac:dyDescent="0.35">
      <c r="A2830">
        <v>200513561</v>
      </c>
      <c r="B2830" s="1">
        <v>44073</v>
      </c>
      <c r="C2830" s="1">
        <v>44072</v>
      </c>
      <c r="D2830">
        <v>1700</v>
      </c>
      <c r="E2830">
        <v>5</v>
      </c>
      <c r="F2830" t="s">
        <v>98</v>
      </c>
      <c r="G2830">
        <v>503</v>
      </c>
      <c r="H2830">
        <v>1</v>
      </c>
      <c r="I2830">
        <v>510</v>
      </c>
      <c r="J2830" t="s">
        <v>29</v>
      </c>
      <c r="L2830">
        <v>0</v>
      </c>
      <c r="O2830">
        <v>101</v>
      </c>
      <c r="P2830" t="s">
        <v>32</v>
      </c>
      <c r="S2830" t="s">
        <v>40</v>
      </c>
      <c r="T2830" t="s">
        <v>41</v>
      </c>
      <c r="U2830">
        <v>510</v>
      </c>
      <c r="Y2830" t="s">
        <v>4758</v>
      </c>
      <c r="AA2830">
        <v>33.791499999999999</v>
      </c>
      <c r="AB2830">
        <v>-118.294</v>
      </c>
      <c r="AC2830">
        <f t="shared" si="44"/>
        <v>0</v>
      </c>
    </row>
    <row r="2831" spans="1:29" x14ac:dyDescent="0.35">
      <c r="A2831">
        <v>200210681</v>
      </c>
      <c r="B2831" s="1">
        <v>43977</v>
      </c>
      <c r="C2831" s="1">
        <v>43969</v>
      </c>
      <c r="D2831">
        <v>2315</v>
      </c>
      <c r="E2831">
        <v>2</v>
      </c>
      <c r="F2831" t="s">
        <v>56</v>
      </c>
      <c r="G2831">
        <v>211</v>
      </c>
      <c r="H2831">
        <v>2</v>
      </c>
      <c r="I2831">
        <v>745</v>
      </c>
      <c r="J2831" t="s">
        <v>139</v>
      </c>
      <c r="K2831" t="s">
        <v>2514</v>
      </c>
      <c r="L2831">
        <v>38</v>
      </c>
      <c r="M2831" t="s">
        <v>30</v>
      </c>
      <c r="N2831" t="s">
        <v>95</v>
      </c>
      <c r="O2831">
        <v>122</v>
      </c>
      <c r="P2831" t="s">
        <v>275</v>
      </c>
      <c r="S2831" t="s">
        <v>40</v>
      </c>
      <c r="T2831" t="s">
        <v>41</v>
      </c>
      <c r="U2831">
        <v>745</v>
      </c>
      <c r="Y2831" t="s">
        <v>4759</v>
      </c>
      <c r="Z2831" t="s">
        <v>4312</v>
      </c>
      <c r="AA2831">
        <v>34.081800000000001</v>
      </c>
      <c r="AB2831">
        <v>-118.2941</v>
      </c>
      <c r="AC2831">
        <f t="shared" si="44"/>
        <v>0</v>
      </c>
    </row>
    <row r="2832" spans="1:29" x14ac:dyDescent="0.35">
      <c r="A2832">
        <v>201220025</v>
      </c>
      <c r="B2832" s="1">
        <v>44080</v>
      </c>
      <c r="C2832" s="1">
        <v>44079</v>
      </c>
      <c r="D2832">
        <v>1400</v>
      </c>
      <c r="E2832">
        <v>12</v>
      </c>
      <c r="F2832" t="s">
        <v>68</v>
      </c>
      <c r="G2832">
        <v>1273</v>
      </c>
      <c r="H2832">
        <v>1</v>
      </c>
      <c r="I2832">
        <v>510</v>
      </c>
      <c r="J2832" t="s">
        <v>29</v>
      </c>
      <c r="L2832">
        <v>0</v>
      </c>
      <c r="O2832">
        <v>101</v>
      </c>
      <c r="P2832" t="s">
        <v>32</v>
      </c>
      <c r="S2832" t="s">
        <v>84</v>
      </c>
      <c r="T2832" t="s">
        <v>85</v>
      </c>
      <c r="U2832">
        <v>510</v>
      </c>
      <c r="Y2832" t="s">
        <v>4760</v>
      </c>
      <c r="AA2832">
        <v>33.954500000000003</v>
      </c>
      <c r="AB2832">
        <v>-118.309</v>
      </c>
      <c r="AC2832">
        <f t="shared" si="44"/>
        <v>0</v>
      </c>
    </row>
    <row r="2833" spans="1:29" x14ac:dyDescent="0.35">
      <c r="A2833">
        <v>200608913</v>
      </c>
      <c r="B2833" s="1">
        <v>43930</v>
      </c>
      <c r="C2833" s="1">
        <v>43930</v>
      </c>
      <c r="D2833">
        <v>540</v>
      </c>
      <c r="E2833">
        <v>6</v>
      </c>
      <c r="F2833" t="s">
        <v>91</v>
      </c>
      <c r="G2833">
        <v>677</v>
      </c>
      <c r="H2833">
        <v>1</v>
      </c>
      <c r="I2833">
        <v>230</v>
      </c>
      <c r="J2833" t="s">
        <v>161</v>
      </c>
      <c r="K2833" t="s">
        <v>4761</v>
      </c>
      <c r="L2833">
        <v>22</v>
      </c>
      <c r="M2833" t="s">
        <v>30</v>
      </c>
      <c r="N2833" t="s">
        <v>95</v>
      </c>
      <c r="O2833">
        <v>707</v>
      </c>
      <c r="P2833" t="s">
        <v>280</v>
      </c>
      <c r="Q2833">
        <v>102</v>
      </c>
      <c r="R2833" t="s">
        <v>219</v>
      </c>
      <c r="S2833" t="s">
        <v>40</v>
      </c>
      <c r="T2833" t="s">
        <v>41</v>
      </c>
      <c r="U2833">
        <v>230</v>
      </c>
      <c r="Y2833" t="s">
        <v>4762</v>
      </c>
      <c r="AA2833">
        <v>34.085799999999999</v>
      </c>
      <c r="AB2833">
        <v>-118.3115</v>
      </c>
      <c r="AC2833">
        <f t="shared" si="44"/>
        <v>0</v>
      </c>
    </row>
    <row r="2834" spans="1:29" x14ac:dyDescent="0.35">
      <c r="A2834">
        <v>200113345</v>
      </c>
      <c r="B2834" s="1">
        <v>43994</v>
      </c>
      <c r="C2834" s="1">
        <v>43992</v>
      </c>
      <c r="D2834">
        <v>1400</v>
      </c>
      <c r="E2834">
        <v>1</v>
      </c>
      <c r="F2834" t="s">
        <v>36</v>
      </c>
      <c r="G2834">
        <v>191</v>
      </c>
      <c r="H2834">
        <v>1</v>
      </c>
      <c r="I2834">
        <v>440</v>
      </c>
      <c r="J2834" t="s">
        <v>213</v>
      </c>
      <c r="K2834" t="s">
        <v>4763</v>
      </c>
      <c r="L2834">
        <v>25</v>
      </c>
      <c r="M2834" t="s">
        <v>30</v>
      </c>
      <c r="N2834" t="s">
        <v>95</v>
      </c>
      <c r="O2834">
        <v>502</v>
      </c>
      <c r="P2834" t="s">
        <v>47</v>
      </c>
      <c r="S2834" t="s">
        <v>40</v>
      </c>
      <c r="T2834" t="s">
        <v>41</v>
      </c>
      <c r="U2834">
        <v>440</v>
      </c>
      <c r="Y2834" t="s">
        <v>4764</v>
      </c>
      <c r="AA2834">
        <v>34.035400000000003</v>
      </c>
      <c r="AB2834">
        <v>-118.2714</v>
      </c>
      <c r="AC2834">
        <f t="shared" si="44"/>
        <v>0</v>
      </c>
    </row>
    <row r="2835" spans="1:29" x14ac:dyDescent="0.35">
      <c r="A2835">
        <v>201216291</v>
      </c>
      <c r="B2835" s="1">
        <v>44017</v>
      </c>
      <c r="C2835" s="1">
        <v>44017</v>
      </c>
      <c r="D2835">
        <v>2000</v>
      </c>
      <c r="E2835">
        <v>12</v>
      </c>
      <c r="F2835" t="s">
        <v>68</v>
      </c>
      <c r="G2835">
        <v>1213</v>
      </c>
      <c r="H2835">
        <v>1</v>
      </c>
      <c r="I2835">
        <v>220</v>
      </c>
      <c r="J2835" t="s">
        <v>919</v>
      </c>
      <c r="K2835" t="s">
        <v>4765</v>
      </c>
      <c r="L2835">
        <v>18</v>
      </c>
      <c r="M2835" t="s">
        <v>94</v>
      </c>
      <c r="N2835" t="s">
        <v>95</v>
      </c>
      <c r="O2835">
        <v>101</v>
      </c>
      <c r="P2835" t="s">
        <v>32</v>
      </c>
      <c r="Q2835">
        <v>400</v>
      </c>
      <c r="R2835" t="s">
        <v>143</v>
      </c>
      <c r="S2835" t="s">
        <v>40</v>
      </c>
      <c r="T2835" t="s">
        <v>41</v>
      </c>
      <c r="U2835">
        <v>220</v>
      </c>
      <c r="Y2835" t="s">
        <v>4203</v>
      </c>
      <c r="Z2835" t="s">
        <v>255</v>
      </c>
      <c r="AA2835">
        <v>33.993299999999998</v>
      </c>
      <c r="AB2835">
        <v>-118.30889999999999</v>
      </c>
      <c r="AC2835">
        <f t="shared" si="44"/>
        <v>0</v>
      </c>
    </row>
    <row r="2836" spans="1:29" x14ac:dyDescent="0.35">
      <c r="A2836">
        <v>200712298</v>
      </c>
      <c r="B2836" s="1">
        <v>44045</v>
      </c>
      <c r="C2836" s="1">
        <v>44044</v>
      </c>
      <c r="D2836">
        <v>2145</v>
      </c>
      <c r="E2836">
        <v>7</v>
      </c>
      <c r="F2836" t="s">
        <v>28</v>
      </c>
      <c r="G2836">
        <v>743</v>
      </c>
      <c r="H2836">
        <v>1</v>
      </c>
      <c r="I2836">
        <v>330</v>
      </c>
      <c r="J2836" t="s">
        <v>37</v>
      </c>
      <c r="K2836" t="s">
        <v>989</v>
      </c>
      <c r="L2836">
        <v>42</v>
      </c>
      <c r="M2836" t="s">
        <v>94</v>
      </c>
      <c r="N2836" t="s">
        <v>95</v>
      </c>
      <c r="O2836">
        <v>754</v>
      </c>
      <c r="P2836" t="s">
        <v>4139</v>
      </c>
      <c r="S2836" t="s">
        <v>40</v>
      </c>
      <c r="T2836" t="s">
        <v>41</v>
      </c>
      <c r="U2836">
        <v>330</v>
      </c>
      <c r="Y2836" t="s">
        <v>1287</v>
      </c>
      <c r="Z2836" t="s">
        <v>4766</v>
      </c>
      <c r="AA2836">
        <v>34.062600000000003</v>
      </c>
      <c r="AB2836">
        <v>-118.3578</v>
      </c>
      <c r="AC2836">
        <f t="shared" si="44"/>
        <v>0</v>
      </c>
    </row>
    <row r="2837" spans="1:29" x14ac:dyDescent="0.35">
      <c r="A2837">
        <v>200708306</v>
      </c>
      <c r="B2837" s="1">
        <v>43936</v>
      </c>
      <c r="C2837" s="1">
        <v>43935</v>
      </c>
      <c r="D2837">
        <v>1930</v>
      </c>
      <c r="E2837">
        <v>7</v>
      </c>
      <c r="F2837" t="s">
        <v>28</v>
      </c>
      <c r="G2837">
        <v>702</v>
      </c>
      <c r="H2837">
        <v>1</v>
      </c>
      <c r="I2837">
        <v>341</v>
      </c>
      <c r="J2837" t="s">
        <v>157</v>
      </c>
      <c r="K2837">
        <v>344</v>
      </c>
      <c r="L2837">
        <v>42</v>
      </c>
      <c r="M2837" t="s">
        <v>30</v>
      </c>
      <c r="N2837" t="s">
        <v>73</v>
      </c>
      <c r="O2837">
        <v>108</v>
      </c>
      <c r="P2837" t="s">
        <v>105</v>
      </c>
      <c r="S2837" t="s">
        <v>40</v>
      </c>
      <c r="T2837" t="s">
        <v>41</v>
      </c>
      <c r="U2837">
        <v>341</v>
      </c>
      <c r="Y2837" t="s">
        <v>4647</v>
      </c>
      <c r="AA2837">
        <v>34.083599999999997</v>
      </c>
      <c r="AB2837">
        <v>-118.3511</v>
      </c>
      <c r="AC2837">
        <f t="shared" si="44"/>
        <v>0</v>
      </c>
    </row>
    <row r="2838" spans="1:29" x14ac:dyDescent="0.35">
      <c r="A2838">
        <v>200604723</v>
      </c>
      <c r="B2838" s="1">
        <v>43847</v>
      </c>
      <c r="C2838" s="1">
        <v>43846</v>
      </c>
      <c r="D2838">
        <v>2230</v>
      </c>
      <c r="E2838">
        <v>6</v>
      </c>
      <c r="F2838" t="s">
        <v>91</v>
      </c>
      <c r="G2838">
        <v>666</v>
      </c>
      <c r="H2838">
        <v>1</v>
      </c>
      <c r="I2838">
        <v>420</v>
      </c>
      <c r="J2838" t="s">
        <v>352</v>
      </c>
      <c r="L2838">
        <v>0</v>
      </c>
      <c r="O2838">
        <v>101</v>
      </c>
      <c r="P2838" t="s">
        <v>32</v>
      </c>
      <c r="S2838" t="s">
        <v>40</v>
      </c>
      <c r="T2838" t="s">
        <v>41</v>
      </c>
      <c r="U2838">
        <v>420</v>
      </c>
      <c r="Y2838" t="s">
        <v>4767</v>
      </c>
      <c r="Z2838" t="s">
        <v>4768</v>
      </c>
      <c r="AA2838">
        <v>34.096200000000003</v>
      </c>
      <c r="AB2838">
        <v>-118.331</v>
      </c>
      <c r="AC2838">
        <f t="shared" si="44"/>
        <v>0</v>
      </c>
    </row>
    <row r="2839" spans="1:29" x14ac:dyDescent="0.35">
      <c r="A2839">
        <v>200910168</v>
      </c>
      <c r="B2839" s="1">
        <v>43977</v>
      </c>
      <c r="C2839" s="1">
        <v>43977</v>
      </c>
      <c r="D2839">
        <v>655</v>
      </c>
      <c r="E2839">
        <v>9</v>
      </c>
      <c r="F2839" t="s">
        <v>49</v>
      </c>
      <c r="G2839">
        <v>941</v>
      </c>
      <c r="H2839">
        <v>2</v>
      </c>
      <c r="I2839">
        <v>745</v>
      </c>
      <c r="J2839" t="s">
        <v>139</v>
      </c>
      <c r="K2839" t="s">
        <v>560</v>
      </c>
      <c r="L2839">
        <v>68</v>
      </c>
      <c r="M2839" t="s">
        <v>30</v>
      </c>
      <c r="N2839" t="s">
        <v>73</v>
      </c>
      <c r="O2839">
        <v>702</v>
      </c>
      <c r="P2839" t="s">
        <v>552</v>
      </c>
      <c r="S2839" t="s">
        <v>40</v>
      </c>
      <c r="T2839" t="s">
        <v>41</v>
      </c>
      <c r="U2839">
        <v>745</v>
      </c>
      <c r="Y2839" t="s">
        <v>4769</v>
      </c>
      <c r="AA2839">
        <v>34.176600000000001</v>
      </c>
      <c r="AB2839">
        <v>-118.4589</v>
      </c>
      <c r="AC2839">
        <f t="shared" si="44"/>
        <v>0</v>
      </c>
    </row>
    <row r="2840" spans="1:29" x14ac:dyDescent="0.35">
      <c r="A2840">
        <v>200907927</v>
      </c>
      <c r="B2840" s="1">
        <v>43918</v>
      </c>
      <c r="C2840" s="1">
        <v>43916</v>
      </c>
      <c r="D2840">
        <v>300</v>
      </c>
      <c r="E2840">
        <v>9</v>
      </c>
      <c r="F2840" t="s">
        <v>49</v>
      </c>
      <c r="G2840">
        <v>916</v>
      </c>
      <c r="H2840">
        <v>1</v>
      </c>
      <c r="I2840">
        <v>121</v>
      </c>
      <c r="J2840" t="s">
        <v>227</v>
      </c>
      <c r="K2840" t="s">
        <v>4770</v>
      </c>
      <c r="L2840">
        <v>12</v>
      </c>
      <c r="M2840" t="s">
        <v>94</v>
      </c>
      <c r="N2840" t="s">
        <v>73</v>
      </c>
      <c r="O2840">
        <v>103</v>
      </c>
      <c r="P2840" t="s">
        <v>146</v>
      </c>
      <c r="Q2840">
        <v>400</v>
      </c>
      <c r="R2840" t="s">
        <v>143</v>
      </c>
      <c r="S2840" t="s">
        <v>355</v>
      </c>
      <c r="T2840" t="s">
        <v>356</v>
      </c>
      <c r="U2840">
        <v>121</v>
      </c>
      <c r="V2840">
        <v>998</v>
      </c>
      <c r="Y2840" t="s">
        <v>2192</v>
      </c>
      <c r="Z2840" t="s">
        <v>930</v>
      </c>
      <c r="AA2840">
        <v>34.2012</v>
      </c>
      <c r="AB2840">
        <v>-118.44</v>
      </c>
      <c r="AC2840">
        <f t="shared" si="44"/>
        <v>1</v>
      </c>
    </row>
    <row r="2841" spans="1:29" x14ac:dyDescent="0.35">
      <c r="A2841">
        <v>200716799</v>
      </c>
      <c r="B2841" s="1">
        <v>44171</v>
      </c>
      <c r="C2841" s="1">
        <v>44171</v>
      </c>
      <c r="D2841">
        <v>1730</v>
      </c>
      <c r="E2841">
        <v>7</v>
      </c>
      <c r="F2841" t="s">
        <v>28</v>
      </c>
      <c r="G2841">
        <v>755</v>
      </c>
      <c r="H2841">
        <v>2</v>
      </c>
      <c r="I2841">
        <v>930</v>
      </c>
      <c r="J2841" t="s">
        <v>339</v>
      </c>
      <c r="K2841">
        <v>443</v>
      </c>
      <c r="L2841">
        <v>59</v>
      </c>
      <c r="M2841" t="s">
        <v>94</v>
      </c>
      <c r="N2841" t="s">
        <v>73</v>
      </c>
      <c r="O2841">
        <v>101</v>
      </c>
      <c r="P2841" t="s">
        <v>32</v>
      </c>
      <c r="Q2841">
        <v>511</v>
      </c>
      <c r="R2841" t="s">
        <v>151</v>
      </c>
      <c r="S2841" t="s">
        <v>40</v>
      </c>
      <c r="T2841" t="s">
        <v>41</v>
      </c>
      <c r="U2841">
        <v>930</v>
      </c>
      <c r="Y2841" t="s">
        <v>4771</v>
      </c>
      <c r="AA2841">
        <v>34.049700000000001</v>
      </c>
      <c r="AB2841">
        <v>-118.3582</v>
      </c>
      <c r="AC2841">
        <f t="shared" si="44"/>
        <v>0</v>
      </c>
    </row>
    <row r="2842" spans="1:29" x14ac:dyDescent="0.35">
      <c r="A2842">
        <v>200208267</v>
      </c>
      <c r="B2842" s="1">
        <v>43916</v>
      </c>
      <c r="C2842" s="1">
        <v>43910</v>
      </c>
      <c r="D2842">
        <v>230</v>
      </c>
      <c r="E2842">
        <v>2</v>
      </c>
      <c r="F2842" t="s">
        <v>56</v>
      </c>
      <c r="G2842">
        <v>231</v>
      </c>
      <c r="H2842">
        <v>1</v>
      </c>
      <c r="I2842">
        <v>310</v>
      </c>
      <c r="J2842" t="s">
        <v>71</v>
      </c>
      <c r="K2842" t="s">
        <v>4772</v>
      </c>
      <c r="L2842">
        <v>78</v>
      </c>
      <c r="M2842" t="s">
        <v>94</v>
      </c>
      <c r="N2842" t="s">
        <v>73</v>
      </c>
      <c r="O2842">
        <v>502</v>
      </c>
      <c r="P2842" t="s">
        <v>47</v>
      </c>
      <c r="S2842" t="s">
        <v>40</v>
      </c>
      <c r="T2842" t="s">
        <v>41</v>
      </c>
      <c r="U2842">
        <v>310</v>
      </c>
      <c r="Y2842" t="s">
        <v>4773</v>
      </c>
      <c r="AA2842">
        <v>34.070300000000003</v>
      </c>
      <c r="AB2842">
        <v>-118.28319999999999</v>
      </c>
      <c r="AC2842">
        <f t="shared" si="44"/>
        <v>0</v>
      </c>
    </row>
    <row r="2843" spans="1:29" x14ac:dyDescent="0.35">
      <c r="A2843">
        <v>200218968</v>
      </c>
      <c r="B2843" s="1">
        <v>44189</v>
      </c>
      <c r="C2843" s="1">
        <v>44175</v>
      </c>
      <c r="D2843">
        <v>1700</v>
      </c>
      <c r="E2843">
        <v>2</v>
      </c>
      <c r="F2843" t="s">
        <v>56</v>
      </c>
      <c r="G2843">
        <v>245</v>
      </c>
      <c r="H2843">
        <v>2</v>
      </c>
      <c r="I2843">
        <v>354</v>
      </c>
      <c r="J2843" t="s">
        <v>167</v>
      </c>
      <c r="K2843" t="s">
        <v>955</v>
      </c>
      <c r="L2843">
        <v>57</v>
      </c>
      <c r="M2843" t="s">
        <v>94</v>
      </c>
      <c r="N2843" t="s">
        <v>95</v>
      </c>
      <c r="O2843">
        <v>502</v>
      </c>
      <c r="P2843" t="s">
        <v>47</v>
      </c>
      <c r="S2843" t="s">
        <v>40</v>
      </c>
      <c r="T2843" t="s">
        <v>41</v>
      </c>
      <c r="U2843">
        <v>354</v>
      </c>
      <c r="Y2843" t="s">
        <v>4774</v>
      </c>
      <c r="AA2843">
        <v>34.0627</v>
      </c>
      <c r="AB2843">
        <v>-118.2769</v>
      </c>
      <c r="AC2843">
        <f t="shared" si="44"/>
        <v>0</v>
      </c>
    </row>
    <row r="2844" spans="1:29" x14ac:dyDescent="0.35">
      <c r="A2844">
        <v>200319656</v>
      </c>
      <c r="B2844" s="1">
        <v>44135</v>
      </c>
      <c r="C2844" s="1">
        <v>44135</v>
      </c>
      <c r="D2844">
        <v>520</v>
      </c>
      <c r="E2844">
        <v>3</v>
      </c>
      <c r="F2844" t="s">
        <v>43</v>
      </c>
      <c r="G2844">
        <v>315</v>
      </c>
      <c r="H2844">
        <v>1</v>
      </c>
      <c r="I2844">
        <v>230</v>
      </c>
      <c r="J2844" t="s">
        <v>161</v>
      </c>
      <c r="K2844" t="s">
        <v>4775</v>
      </c>
      <c r="L2844">
        <v>48</v>
      </c>
      <c r="M2844" t="s">
        <v>94</v>
      </c>
      <c r="N2844" t="s">
        <v>163</v>
      </c>
      <c r="O2844">
        <v>502</v>
      </c>
      <c r="P2844" t="s">
        <v>47</v>
      </c>
      <c r="Q2844">
        <v>400</v>
      </c>
      <c r="R2844" t="s">
        <v>143</v>
      </c>
      <c r="S2844" t="s">
        <v>33</v>
      </c>
      <c r="T2844" t="s">
        <v>34</v>
      </c>
      <c r="U2844">
        <v>230</v>
      </c>
      <c r="Y2844" t="s">
        <v>4776</v>
      </c>
      <c r="AA2844">
        <v>34.033799999999999</v>
      </c>
      <c r="AB2844">
        <v>-118.3155</v>
      </c>
      <c r="AC2844">
        <f t="shared" si="44"/>
        <v>1</v>
      </c>
    </row>
    <row r="2845" spans="1:29" x14ac:dyDescent="0.35">
      <c r="A2845">
        <v>200106253</v>
      </c>
      <c r="B2845" s="1">
        <v>43863</v>
      </c>
      <c r="C2845" s="1">
        <v>43862</v>
      </c>
      <c r="D2845">
        <v>1000</v>
      </c>
      <c r="E2845">
        <v>1</v>
      </c>
      <c r="F2845" t="s">
        <v>36</v>
      </c>
      <c r="G2845">
        <v>192</v>
      </c>
      <c r="H2845">
        <v>1</v>
      </c>
      <c r="I2845">
        <v>510</v>
      </c>
      <c r="J2845" t="s">
        <v>29</v>
      </c>
      <c r="L2845">
        <v>0</v>
      </c>
      <c r="O2845">
        <v>101</v>
      </c>
      <c r="P2845" t="s">
        <v>32</v>
      </c>
      <c r="S2845" t="s">
        <v>40</v>
      </c>
      <c r="T2845" t="s">
        <v>41</v>
      </c>
      <c r="U2845">
        <v>510</v>
      </c>
      <c r="Y2845" t="s">
        <v>4777</v>
      </c>
      <c r="AA2845">
        <v>34.035899999999998</v>
      </c>
      <c r="AB2845">
        <v>-118.26479999999999</v>
      </c>
      <c r="AC2845">
        <f t="shared" si="44"/>
        <v>0</v>
      </c>
    </row>
    <row r="2846" spans="1:29" x14ac:dyDescent="0.35">
      <c r="A2846">
        <v>200313398</v>
      </c>
      <c r="B2846" s="1">
        <v>44011</v>
      </c>
      <c r="C2846" s="1">
        <v>44010</v>
      </c>
      <c r="D2846">
        <v>2300</v>
      </c>
      <c r="E2846">
        <v>3</v>
      </c>
      <c r="F2846" t="s">
        <v>43</v>
      </c>
      <c r="G2846">
        <v>396</v>
      </c>
      <c r="H2846">
        <v>1</v>
      </c>
      <c r="I2846">
        <v>510</v>
      </c>
      <c r="J2846" t="s">
        <v>29</v>
      </c>
      <c r="L2846">
        <v>0</v>
      </c>
      <c r="O2846">
        <v>101</v>
      </c>
      <c r="P2846" t="s">
        <v>32</v>
      </c>
      <c r="S2846" t="s">
        <v>40</v>
      </c>
      <c r="T2846" t="s">
        <v>41</v>
      </c>
      <c r="U2846">
        <v>510</v>
      </c>
      <c r="Y2846" t="s">
        <v>1378</v>
      </c>
      <c r="AA2846">
        <v>34.0092</v>
      </c>
      <c r="AB2846">
        <v>-118.29</v>
      </c>
      <c r="AC2846">
        <f t="shared" si="44"/>
        <v>0</v>
      </c>
    </row>
    <row r="2847" spans="1:29" x14ac:dyDescent="0.35">
      <c r="A2847">
        <v>200108027</v>
      </c>
      <c r="B2847" s="1">
        <v>43888</v>
      </c>
      <c r="C2847" s="1">
        <v>43882</v>
      </c>
      <c r="D2847">
        <v>1800</v>
      </c>
      <c r="E2847">
        <v>1</v>
      </c>
      <c r="F2847" t="s">
        <v>36</v>
      </c>
      <c r="G2847">
        <v>156</v>
      </c>
      <c r="H2847">
        <v>2</v>
      </c>
      <c r="I2847">
        <v>624</v>
      </c>
      <c r="J2847" t="s">
        <v>171</v>
      </c>
      <c r="K2847" t="s">
        <v>4778</v>
      </c>
      <c r="L2847">
        <v>55</v>
      </c>
      <c r="M2847" t="s">
        <v>94</v>
      </c>
      <c r="N2847" t="s">
        <v>173</v>
      </c>
      <c r="O2847">
        <v>517</v>
      </c>
      <c r="P2847" t="s">
        <v>470</v>
      </c>
      <c r="Q2847">
        <v>400</v>
      </c>
      <c r="R2847" t="s">
        <v>143</v>
      </c>
      <c r="S2847" t="s">
        <v>40</v>
      </c>
      <c r="T2847" t="s">
        <v>41</v>
      </c>
      <c r="U2847">
        <v>624</v>
      </c>
      <c r="Y2847" t="s">
        <v>530</v>
      </c>
      <c r="AA2847">
        <v>34.043700000000001</v>
      </c>
      <c r="AB2847">
        <v>-118.24550000000001</v>
      </c>
      <c r="AC2847">
        <f t="shared" si="44"/>
        <v>0</v>
      </c>
    </row>
    <row r="2848" spans="1:29" x14ac:dyDescent="0.35">
      <c r="A2848">
        <v>201204359</v>
      </c>
      <c r="B2848" s="1">
        <v>43835</v>
      </c>
      <c r="C2848" s="1">
        <v>43835</v>
      </c>
      <c r="D2848">
        <v>1745</v>
      </c>
      <c r="E2848">
        <v>12</v>
      </c>
      <c r="F2848" t="s">
        <v>68</v>
      </c>
      <c r="G2848">
        <v>1218</v>
      </c>
      <c r="H2848">
        <v>2</v>
      </c>
      <c r="I2848">
        <v>745</v>
      </c>
      <c r="J2848" t="s">
        <v>139</v>
      </c>
      <c r="K2848">
        <v>329</v>
      </c>
      <c r="L2848">
        <v>55</v>
      </c>
      <c r="M2848" t="s">
        <v>94</v>
      </c>
      <c r="N2848" t="s">
        <v>163</v>
      </c>
      <c r="O2848">
        <v>501</v>
      </c>
      <c r="P2848" t="s">
        <v>164</v>
      </c>
      <c r="S2848" t="s">
        <v>40</v>
      </c>
      <c r="T2848" t="s">
        <v>41</v>
      </c>
      <c r="U2848">
        <v>745</v>
      </c>
      <c r="Y2848" t="s">
        <v>3687</v>
      </c>
      <c r="AA2848">
        <v>33.989699999999999</v>
      </c>
      <c r="AB2848">
        <v>-118.2871</v>
      </c>
      <c r="AC2848">
        <f t="shared" si="44"/>
        <v>0</v>
      </c>
    </row>
    <row r="2849" spans="1:29" x14ac:dyDescent="0.35">
      <c r="A2849">
        <v>200207057</v>
      </c>
      <c r="B2849" s="1">
        <v>43890</v>
      </c>
      <c r="C2849" s="1">
        <v>43889</v>
      </c>
      <c r="D2849">
        <v>2230</v>
      </c>
      <c r="E2849">
        <v>2</v>
      </c>
      <c r="F2849" t="s">
        <v>56</v>
      </c>
      <c r="G2849">
        <v>257</v>
      </c>
      <c r="H2849">
        <v>2</v>
      </c>
      <c r="I2849">
        <v>740</v>
      </c>
      <c r="J2849" t="s">
        <v>224</v>
      </c>
      <c r="K2849">
        <v>329</v>
      </c>
      <c r="L2849">
        <v>31</v>
      </c>
      <c r="M2849" t="s">
        <v>94</v>
      </c>
      <c r="N2849" t="s">
        <v>73</v>
      </c>
      <c r="O2849">
        <v>122</v>
      </c>
      <c r="P2849" t="s">
        <v>275</v>
      </c>
      <c r="S2849" t="s">
        <v>40</v>
      </c>
      <c r="T2849" t="s">
        <v>41</v>
      </c>
      <c r="U2849">
        <v>740</v>
      </c>
      <c r="Y2849" t="s">
        <v>744</v>
      </c>
      <c r="AA2849">
        <v>34.055199999999999</v>
      </c>
      <c r="AB2849">
        <v>-118.2675</v>
      </c>
      <c r="AC2849">
        <f t="shared" si="44"/>
        <v>0</v>
      </c>
    </row>
    <row r="2850" spans="1:29" x14ac:dyDescent="0.35">
      <c r="A2850">
        <v>200708752</v>
      </c>
      <c r="B2850" s="1">
        <v>43950</v>
      </c>
      <c r="C2850" s="1">
        <v>43950</v>
      </c>
      <c r="D2850">
        <v>915</v>
      </c>
      <c r="E2850">
        <v>7</v>
      </c>
      <c r="F2850" t="s">
        <v>28</v>
      </c>
      <c r="G2850">
        <v>701</v>
      </c>
      <c r="H2850">
        <v>1</v>
      </c>
      <c r="I2850">
        <v>230</v>
      </c>
      <c r="J2850" t="s">
        <v>161</v>
      </c>
      <c r="K2850" t="s">
        <v>1668</v>
      </c>
      <c r="L2850">
        <v>37</v>
      </c>
      <c r="M2850" t="s">
        <v>30</v>
      </c>
      <c r="N2850" t="s">
        <v>73</v>
      </c>
      <c r="O2850">
        <v>501</v>
      </c>
      <c r="P2850" t="s">
        <v>164</v>
      </c>
      <c r="Q2850">
        <v>212</v>
      </c>
      <c r="R2850" t="s">
        <v>1167</v>
      </c>
      <c r="S2850" t="s">
        <v>84</v>
      </c>
      <c r="T2850" t="s">
        <v>85</v>
      </c>
      <c r="U2850">
        <v>230</v>
      </c>
      <c r="Y2850" t="s">
        <v>577</v>
      </c>
      <c r="AA2850">
        <v>34.083799999999997</v>
      </c>
      <c r="AB2850">
        <v>-118.3627</v>
      </c>
      <c r="AC2850">
        <f t="shared" si="44"/>
        <v>0</v>
      </c>
    </row>
    <row r="2851" spans="1:29" x14ac:dyDescent="0.35">
      <c r="A2851">
        <v>200118373</v>
      </c>
      <c r="B2851" s="1">
        <v>44096</v>
      </c>
      <c r="C2851" s="1">
        <v>44096</v>
      </c>
      <c r="D2851">
        <v>615</v>
      </c>
      <c r="E2851">
        <v>1</v>
      </c>
      <c r="F2851" t="s">
        <v>36</v>
      </c>
      <c r="G2851">
        <v>154</v>
      </c>
      <c r="H2851">
        <v>1</v>
      </c>
      <c r="I2851">
        <v>330</v>
      </c>
      <c r="J2851" t="s">
        <v>37</v>
      </c>
      <c r="K2851" t="s">
        <v>4779</v>
      </c>
      <c r="L2851">
        <v>69</v>
      </c>
      <c r="M2851" t="s">
        <v>30</v>
      </c>
      <c r="N2851" t="s">
        <v>95</v>
      </c>
      <c r="O2851">
        <v>123</v>
      </c>
      <c r="P2851" t="s">
        <v>290</v>
      </c>
      <c r="S2851" t="s">
        <v>40</v>
      </c>
      <c r="T2851" t="s">
        <v>41</v>
      </c>
      <c r="U2851">
        <v>330</v>
      </c>
      <c r="Y2851" t="s">
        <v>229</v>
      </c>
      <c r="AA2851">
        <v>34.046500000000002</v>
      </c>
      <c r="AB2851">
        <v>-118.2488</v>
      </c>
      <c r="AC2851">
        <f t="shared" si="44"/>
        <v>0</v>
      </c>
    </row>
    <row r="2852" spans="1:29" x14ac:dyDescent="0.35">
      <c r="A2852">
        <v>200311044</v>
      </c>
      <c r="B2852" s="1">
        <v>43959</v>
      </c>
      <c r="C2852" s="1">
        <v>43959</v>
      </c>
      <c r="D2852">
        <v>1815</v>
      </c>
      <c r="E2852">
        <v>3</v>
      </c>
      <c r="F2852" t="s">
        <v>43</v>
      </c>
      <c r="G2852">
        <v>338</v>
      </c>
      <c r="H2852">
        <v>2</v>
      </c>
      <c r="I2852">
        <v>740</v>
      </c>
      <c r="J2852" t="s">
        <v>224</v>
      </c>
      <c r="K2852" t="s">
        <v>4780</v>
      </c>
      <c r="L2852">
        <v>19</v>
      </c>
      <c r="M2852" t="s">
        <v>46</v>
      </c>
      <c r="N2852" t="s">
        <v>46</v>
      </c>
      <c r="O2852">
        <v>217</v>
      </c>
      <c r="P2852" t="s">
        <v>2030</v>
      </c>
      <c r="S2852" t="s">
        <v>33</v>
      </c>
      <c r="T2852" t="s">
        <v>34</v>
      </c>
      <c r="U2852">
        <v>740</v>
      </c>
      <c r="Y2852" t="s">
        <v>4781</v>
      </c>
      <c r="AA2852">
        <v>34.026800000000001</v>
      </c>
      <c r="AB2852">
        <v>-118.28959999999999</v>
      </c>
      <c r="AC2852">
        <f t="shared" si="44"/>
        <v>1</v>
      </c>
    </row>
    <row r="2853" spans="1:29" x14ac:dyDescent="0.35">
      <c r="A2853">
        <v>200704476</v>
      </c>
      <c r="B2853" s="1">
        <v>43839</v>
      </c>
      <c r="C2853" s="1">
        <v>43839</v>
      </c>
      <c r="D2853">
        <v>2300</v>
      </c>
      <c r="E2853">
        <v>7</v>
      </c>
      <c r="F2853" t="s">
        <v>28</v>
      </c>
      <c r="G2853">
        <v>783</v>
      </c>
      <c r="H2853">
        <v>1</v>
      </c>
      <c r="I2853">
        <v>761</v>
      </c>
      <c r="J2853" t="s">
        <v>403</v>
      </c>
      <c r="K2853" t="s">
        <v>4782</v>
      </c>
      <c r="L2853">
        <v>46</v>
      </c>
      <c r="M2853" t="s">
        <v>30</v>
      </c>
      <c r="N2853" t="s">
        <v>163</v>
      </c>
      <c r="O2853">
        <v>501</v>
      </c>
      <c r="P2853" t="s">
        <v>164</v>
      </c>
      <c r="Q2853">
        <v>200</v>
      </c>
      <c r="R2853" t="s">
        <v>663</v>
      </c>
      <c r="S2853" t="s">
        <v>40</v>
      </c>
      <c r="T2853" t="s">
        <v>41</v>
      </c>
      <c r="U2853">
        <v>761</v>
      </c>
      <c r="Y2853" t="s">
        <v>4783</v>
      </c>
      <c r="AA2853">
        <v>34.040500000000002</v>
      </c>
      <c r="AB2853">
        <v>-118.35760000000001</v>
      </c>
      <c r="AC2853">
        <f t="shared" si="44"/>
        <v>0</v>
      </c>
    </row>
    <row r="2854" spans="1:29" x14ac:dyDescent="0.35">
      <c r="A2854">
        <v>200705491</v>
      </c>
      <c r="B2854" s="1">
        <v>43862</v>
      </c>
      <c r="C2854" s="1">
        <v>43861</v>
      </c>
      <c r="D2854">
        <v>2200</v>
      </c>
      <c r="E2854">
        <v>7</v>
      </c>
      <c r="F2854" t="s">
        <v>28</v>
      </c>
      <c r="G2854">
        <v>723</v>
      </c>
      <c r="H2854">
        <v>1</v>
      </c>
      <c r="I2854">
        <v>331</v>
      </c>
      <c r="J2854" t="s">
        <v>233</v>
      </c>
      <c r="K2854" t="s">
        <v>1972</v>
      </c>
      <c r="L2854">
        <v>55</v>
      </c>
      <c r="M2854" t="s">
        <v>30</v>
      </c>
      <c r="N2854" t="s">
        <v>73</v>
      </c>
      <c r="O2854">
        <v>501</v>
      </c>
      <c r="P2854" t="s">
        <v>164</v>
      </c>
      <c r="S2854" t="s">
        <v>40</v>
      </c>
      <c r="T2854" t="s">
        <v>41</v>
      </c>
      <c r="U2854">
        <v>331</v>
      </c>
      <c r="Y2854" t="s">
        <v>4784</v>
      </c>
      <c r="AA2854">
        <v>34.074300000000001</v>
      </c>
      <c r="AB2854">
        <v>-118.36790000000001</v>
      </c>
      <c r="AC2854">
        <f t="shared" si="44"/>
        <v>0</v>
      </c>
    </row>
    <row r="2855" spans="1:29" x14ac:dyDescent="0.35">
      <c r="A2855">
        <v>201224123</v>
      </c>
      <c r="B2855" s="1">
        <v>44143</v>
      </c>
      <c r="C2855" s="1">
        <v>44142</v>
      </c>
      <c r="D2855">
        <v>2300</v>
      </c>
      <c r="E2855">
        <v>12</v>
      </c>
      <c r="F2855" t="s">
        <v>68</v>
      </c>
      <c r="G2855">
        <v>1268</v>
      </c>
      <c r="H2855">
        <v>2</v>
      </c>
      <c r="I2855">
        <v>626</v>
      </c>
      <c r="J2855" t="s">
        <v>141</v>
      </c>
      <c r="K2855" t="s">
        <v>4785</v>
      </c>
      <c r="L2855">
        <v>20</v>
      </c>
      <c r="M2855" t="s">
        <v>94</v>
      </c>
      <c r="N2855" t="s">
        <v>95</v>
      </c>
      <c r="O2855">
        <v>502</v>
      </c>
      <c r="P2855" t="s">
        <v>47</v>
      </c>
      <c r="Q2855">
        <v>400</v>
      </c>
      <c r="R2855" t="s">
        <v>143</v>
      </c>
      <c r="S2855" t="s">
        <v>33</v>
      </c>
      <c r="T2855" t="s">
        <v>34</v>
      </c>
      <c r="U2855">
        <v>626</v>
      </c>
      <c r="Y2855" t="s">
        <v>4786</v>
      </c>
      <c r="AA2855">
        <v>33.963999999999999</v>
      </c>
      <c r="AB2855">
        <v>-118.2739</v>
      </c>
      <c r="AC2855">
        <f t="shared" si="44"/>
        <v>1</v>
      </c>
    </row>
    <row r="2856" spans="1:29" x14ac:dyDescent="0.35">
      <c r="A2856">
        <v>200507050</v>
      </c>
      <c r="B2856" s="1">
        <v>43901</v>
      </c>
      <c r="C2856" s="1">
        <v>43901</v>
      </c>
      <c r="D2856">
        <v>1930</v>
      </c>
      <c r="E2856">
        <v>5</v>
      </c>
      <c r="F2856" t="s">
        <v>98</v>
      </c>
      <c r="G2856">
        <v>585</v>
      </c>
      <c r="H2856">
        <v>2</v>
      </c>
      <c r="I2856">
        <v>626</v>
      </c>
      <c r="J2856" t="s">
        <v>141</v>
      </c>
      <c r="K2856" t="s">
        <v>4787</v>
      </c>
      <c r="L2856">
        <v>33</v>
      </c>
      <c r="M2856" t="s">
        <v>94</v>
      </c>
      <c r="N2856" t="s">
        <v>95</v>
      </c>
      <c r="O2856">
        <v>502</v>
      </c>
      <c r="P2856" t="s">
        <v>47</v>
      </c>
      <c r="Q2856">
        <v>400</v>
      </c>
      <c r="R2856" t="s">
        <v>143</v>
      </c>
      <c r="S2856" t="s">
        <v>33</v>
      </c>
      <c r="T2856" t="s">
        <v>34</v>
      </c>
      <c r="U2856">
        <v>626</v>
      </c>
      <c r="Y2856" t="s">
        <v>4788</v>
      </c>
      <c r="AA2856">
        <v>33.726100000000002</v>
      </c>
      <c r="AB2856">
        <v>-118.288</v>
      </c>
      <c r="AC2856">
        <f t="shared" si="44"/>
        <v>1</v>
      </c>
    </row>
    <row r="2857" spans="1:29" x14ac:dyDescent="0.35">
      <c r="A2857">
        <v>200608740</v>
      </c>
      <c r="B2857" s="1">
        <v>43926</v>
      </c>
      <c r="C2857" s="1">
        <v>43926</v>
      </c>
      <c r="D2857">
        <v>840</v>
      </c>
      <c r="E2857">
        <v>6</v>
      </c>
      <c r="F2857" t="s">
        <v>91</v>
      </c>
      <c r="G2857">
        <v>647</v>
      </c>
      <c r="H2857">
        <v>2</v>
      </c>
      <c r="I2857">
        <v>740</v>
      </c>
      <c r="J2857" t="s">
        <v>224</v>
      </c>
      <c r="K2857">
        <v>329</v>
      </c>
      <c r="L2857">
        <v>52</v>
      </c>
      <c r="M2857" t="s">
        <v>94</v>
      </c>
      <c r="N2857" t="s">
        <v>73</v>
      </c>
      <c r="O2857">
        <v>122</v>
      </c>
      <c r="P2857" t="s">
        <v>275</v>
      </c>
      <c r="S2857" t="s">
        <v>40</v>
      </c>
      <c r="T2857" t="s">
        <v>41</v>
      </c>
      <c r="U2857">
        <v>740</v>
      </c>
      <c r="Y2857" t="s">
        <v>366</v>
      </c>
      <c r="AA2857">
        <v>34.097999999999999</v>
      </c>
      <c r="AB2857">
        <v>-118.3267</v>
      </c>
      <c r="AC2857">
        <f t="shared" si="44"/>
        <v>0</v>
      </c>
    </row>
    <row r="2858" spans="1:29" x14ac:dyDescent="0.35">
      <c r="A2858">
        <v>201212898</v>
      </c>
      <c r="B2858" s="1">
        <v>43966</v>
      </c>
      <c r="C2858" s="1">
        <v>43960</v>
      </c>
      <c r="D2858">
        <v>335</v>
      </c>
      <c r="E2858">
        <v>12</v>
      </c>
      <c r="F2858" t="s">
        <v>68</v>
      </c>
      <c r="G2858">
        <v>1204</v>
      </c>
      <c r="H2858">
        <v>2</v>
      </c>
      <c r="I2858">
        <v>740</v>
      </c>
      <c r="J2858" t="s">
        <v>224</v>
      </c>
      <c r="K2858" t="s">
        <v>2514</v>
      </c>
      <c r="L2858">
        <v>56</v>
      </c>
      <c r="M2858" t="s">
        <v>94</v>
      </c>
      <c r="N2858" t="s">
        <v>163</v>
      </c>
      <c r="O2858">
        <v>122</v>
      </c>
      <c r="P2858" t="s">
        <v>275</v>
      </c>
      <c r="S2858" t="s">
        <v>40</v>
      </c>
      <c r="T2858" t="s">
        <v>41</v>
      </c>
      <c r="U2858">
        <v>740</v>
      </c>
      <c r="Y2858" t="s">
        <v>4789</v>
      </c>
      <c r="AA2858">
        <v>34.000599999999999</v>
      </c>
      <c r="AB2858">
        <v>-118.2937</v>
      </c>
      <c r="AC2858">
        <f t="shared" si="44"/>
        <v>0</v>
      </c>
    </row>
    <row r="2859" spans="1:29" x14ac:dyDescent="0.35">
      <c r="A2859">
        <v>200209042</v>
      </c>
      <c r="B2859" s="1">
        <v>43937</v>
      </c>
      <c r="C2859" s="1">
        <v>43936</v>
      </c>
      <c r="D2859">
        <v>1600</v>
      </c>
      <c r="E2859">
        <v>2</v>
      </c>
      <c r="F2859" t="s">
        <v>56</v>
      </c>
      <c r="G2859">
        <v>248</v>
      </c>
      <c r="H2859">
        <v>1</v>
      </c>
      <c r="I2859">
        <v>341</v>
      </c>
      <c r="J2859" t="s">
        <v>157</v>
      </c>
      <c r="K2859" t="s">
        <v>2040</v>
      </c>
      <c r="L2859">
        <v>18</v>
      </c>
      <c r="M2859" t="s">
        <v>30</v>
      </c>
      <c r="N2859" t="s">
        <v>95</v>
      </c>
      <c r="O2859">
        <v>502</v>
      </c>
      <c r="P2859" t="s">
        <v>47</v>
      </c>
      <c r="S2859" t="s">
        <v>40</v>
      </c>
      <c r="T2859" t="s">
        <v>41</v>
      </c>
      <c r="U2859">
        <v>341</v>
      </c>
      <c r="Y2859" t="s">
        <v>4790</v>
      </c>
      <c r="AA2859">
        <v>34.059899999999999</v>
      </c>
      <c r="AB2859">
        <v>-118.2655</v>
      </c>
      <c r="AC2859">
        <f t="shared" si="44"/>
        <v>0</v>
      </c>
    </row>
    <row r="2860" spans="1:29" x14ac:dyDescent="0.35">
      <c r="A2860">
        <v>200314487</v>
      </c>
      <c r="B2860" s="1">
        <v>44032</v>
      </c>
      <c r="C2860" s="1">
        <v>44032</v>
      </c>
      <c r="D2860">
        <v>2130</v>
      </c>
      <c r="E2860">
        <v>3</v>
      </c>
      <c r="F2860" t="s">
        <v>43</v>
      </c>
      <c r="G2860">
        <v>363</v>
      </c>
      <c r="H2860">
        <v>2</v>
      </c>
      <c r="I2860">
        <v>626</v>
      </c>
      <c r="J2860" t="s">
        <v>141</v>
      </c>
      <c r="K2860" t="s">
        <v>4791</v>
      </c>
      <c r="L2860">
        <v>45</v>
      </c>
      <c r="M2860" t="s">
        <v>94</v>
      </c>
      <c r="N2860" t="s">
        <v>163</v>
      </c>
      <c r="O2860">
        <v>502</v>
      </c>
      <c r="P2860" t="s">
        <v>47</v>
      </c>
      <c r="Q2860">
        <v>400</v>
      </c>
      <c r="R2860" t="s">
        <v>143</v>
      </c>
      <c r="S2860" t="s">
        <v>84</v>
      </c>
      <c r="T2860" t="s">
        <v>85</v>
      </c>
      <c r="U2860">
        <v>626</v>
      </c>
      <c r="Y2860" t="s">
        <v>4792</v>
      </c>
      <c r="AA2860">
        <v>34.0107</v>
      </c>
      <c r="AB2860">
        <v>-118.3467</v>
      </c>
      <c r="AC2860">
        <f t="shared" si="44"/>
        <v>0</v>
      </c>
    </row>
    <row r="2861" spans="1:29" x14ac:dyDescent="0.35">
      <c r="A2861">
        <v>201011305</v>
      </c>
      <c r="B2861" s="1">
        <v>44036</v>
      </c>
      <c r="C2861" s="1">
        <v>44036</v>
      </c>
      <c r="D2861">
        <v>850</v>
      </c>
      <c r="E2861">
        <v>10</v>
      </c>
      <c r="F2861" t="s">
        <v>103</v>
      </c>
      <c r="G2861">
        <v>1018</v>
      </c>
      <c r="H2861">
        <v>1</v>
      </c>
      <c r="I2861">
        <v>330</v>
      </c>
      <c r="J2861" t="s">
        <v>37</v>
      </c>
      <c r="K2861" t="s">
        <v>4793</v>
      </c>
      <c r="L2861">
        <v>43</v>
      </c>
      <c r="M2861" t="s">
        <v>30</v>
      </c>
      <c r="N2861" t="s">
        <v>31</v>
      </c>
      <c r="O2861">
        <v>108</v>
      </c>
      <c r="P2861" t="s">
        <v>105</v>
      </c>
      <c r="S2861" t="s">
        <v>40</v>
      </c>
      <c r="T2861" t="s">
        <v>41</v>
      </c>
      <c r="U2861">
        <v>330</v>
      </c>
      <c r="Y2861" t="s">
        <v>4794</v>
      </c>
      <c r="AA2861">
        <v>34.215699999999998</v>
      </c>
      <c r="AB2861">
        <v>-118.47709999999999</v>
      </c>
      <c r="AC2861">
        <f t="shared" si="44"/>
        <v>0</v>
      </c>
    </row>
    <row r="2862" spans="1:29" x14ac:dyDescent="0.35">
      <c r="A2862">
        <v>200508417</v>
      </c>
      <c r="B2862" s="1">
        <v>43939</v>
      </c>
      <c r="C2862" s="1">
        <v>43939</v>
      </c>
      <c r="D2862">
        <v>535</v>
      </c>
      <c r="E2862">
        <v>5</v>
      </c>
      <c r="F2862" t="s">
        <v>98</v>
      </c>
      <c r="G2862">
        <v>504</v>
      </c>
      <c r="H2862">
        <v>1</v>
      </c>
      <c r="I2862">
        <v>520</v>
      </c>
      <c r="J2862" t="s">
        <v>271</v>
      </c>
      <c r="K2862" t="s">
        <v>4795</v>
      </c>
      <c r="L2862">
        <v>52</v>
      </c>
      <c r="M2862" t="s">
        <v>30</v>
      </c>
      <c r="N2862" t="s">
        <v>95</v>
      </c>
      <c r="O2862">
        <v>101</v>
      </c>
      <c r="P2862" t="s">
        <v>32</v>
      </c>
      <c r="S2862" t="s">
        <v>40</v>
      </c>
      <c r="T2862" t="s">
        <v>41</v>
      </c>
      <c r="U2862">
        <v>520</v>
      </c>
      <c r="Y2862" t="s">
        <v>4796</v>
      </c>
      <c r="AA2862">
        <v>33.840000000000003</v>
      </c>
      <c r="AB2862">
        <v>-118.3017</v>
      </c>
      <c r="AC2862">
        <f t="shared" si="44"/>
        <v>0</v>
      </c>
    </row>
    <row r="2863" spans="1:29" x14ac:dyDescent="0.35">
      <c r="A2863">
        <v>200406553</v>
      </c>
      <c r="B2863" s="1">
        <v>43895</v>
      </c>
      <c r="C2863" s="1">
        <v>43893</v>
      </c>
      <c r="D2863">
        <v>1251</v>
      </c>
      <c r="E2863">
        <v>4</v>
      </c>
      <c r="F2863" t="s">
        <v>54</v>
      </c>
      <c r="G2863">
        <v>429</v>
      </c>
      <c r="H2863">
        <v>2</v>
      </c>
      <c r="I2863">
        <v>940</v>
      </c>
      <c r="J2863" t="s">
        <v>1684</v>
      </c>
      <c r="K2863">
        <v>1501</v>
      </c>
      <c r="L2863">
        <v>35</v>
      </c>
      <c r="M2863" t="s">
        <v>94</v>
      </c>
      <c r="N2863" t="s">
        <v>95</v>
      </c>
      <c r="O2863">
        <v>101</v>
      </c>
      <c r="P2863" t="s">
        <v>32</v>
      </c>
      <c r="S2863" t="s">
        <v>40</v>
      </c>
      <c r="T2863" t="s">
        <v>41</v>
      </c>
      <c r="U2863">
        <v>940</v>
      </c>
      <c r="Y2863" t="s">
        <v>4797</v>
      </c>
      <c r="AA2863">
        <v>34.084899999999998</v>
      </c>
      <c r="AB2863">
        <v>-118.1688</v>
      </c>
      <c r="AC2863">
        <f t="shared" si="44"/>
        <v>0</v>
      </c>
    </row>
    <row r="2864" spans="1:29" x14ac:dyDescent="0.35">
      <c r="A2864">
        <v>200312509</v>
      </c>
      <c r="B2864" s="1">
        <v>43992</v>
      </c>
      <c r="C2864" s="1">
        <v>43992</v>
      </c>
      <c r="D2864">
        <v>1130</v>
      </c>
      <c r="E2864">
        <v>3</v>
      </c>
      <c r="F2864" t="s">
        <v>43</v>
      </c>
      <c r="G2864">
        <v>362</v>
      </c>
      <c r="H2864">
        <v>2</v>
      </c>
      <c r="I2864">
        <v>626</v>
      </c>
      <c r="J2864" t="s">
        <v>141</v>
      </c>
      <c r="K2864" t="s">
        <v>4798</v>
      </c>
      <c r="L2864">
        <v>21</v>
      </c>
      <c r="M2864" t="s">
        <v>94</v>
      </c>
      <c r="N2864" t="s">
        <v>163</v>
      </c>
      <c r="O2864">
        <v>501</v>
      </c>
      <c r="P2864" t="s">
        <v>164</v>
      </c>
      <c r="Q2864">
        <v>400</v>
      </c>
      <c r="R2864" t="s">
        <v>143</v>
      </c>
      <c r="S2864" t="s">
        <v>40</v>
      </c>
      <c r="T2864" t="s">
        <v>41</v>
      </c>
      <c r="U2864">
        <v>626</v>
      </c>
      <c r="Y2864" t="s">
        <v>4799</v>
      </c>
      <c r="AA2864">
        <v>34.021000000000001</v>
      </c>
      <c r="AB2864">
        <v>-118.3479</v>
      </c>
      <c r="AC2864">
        <f t="shared" si="44"/>
        <v>0</v>
      </c>
    </row>
    <row r="2865" spans="1:29" x14ac:dyDescent="0.35">
      <c r="A2865">
        <v>200306326</v>
      </c>
      <c r="B2865" s="1">
        <v>43869</v>
      </c>
      <c r="C2865" s="1">
        <v>43868</v>
      </c>
      <c r="D2865">
        <v>1350</v>
      </c>
      <c r="E2865">
        <v>3</v>
      </c>
      <c r="F2865" t="s">
        <v>43</v>
      </c>
      <c r="G2865">
        <v>325</v>
      </c>
      <c r="H2865">
        <v>1</v>
      </c>
      <c r="I2865">
        <v>352</v>
      </c>
      <c r="J2865" t="s">
        <v>4800</v>
      </c>
      <c r="K2865" t="s">
        <v>761</v>
      </c>
      <c r="L2865">
        <v>20</v>
      </c>
      <c r="M2865" t="s">
        <v>30</v>
      </c>
      <c r="N2865" t="s">
        <v>73</v>
      </c>
      <c r="O2865">
        <v>402</v>
      </c>
      <c r="P2865" t="s">
        <v>195</v>
      </c>
      <c r="S2865" t="s">
        <v>40</v>
      </c>
      <c r="T2865" t="s">
        <v>41</v>
      </c>
      <c r="U2865">
        <v>352</v>
      </c>
      <c r="Y2865" t="s">
        <v>89</v>
      </c>
      <c r="Z2865" t="s">
        <v>4801</v>
      </c>
      <c r="AA2865">
        <v>34.032800000000002</v>
      </c>
      <c r="AB2865">
        <v>-118.2915</v>
      </c>
      <c r="AC2865">
        <f t="shared" si="44"/>
        <v>0</v>
      </c>
    </row>
    <row r="2866" spans="1:29" x14ac:dyDescent="0.35">
      <c r="A2866">
        <v>200611374</v>
      </c>
      <c r="B2866" s="1">
        <v>43995</v>
      </c>
      <c r="C2866" s="1">
        <v>43995</v>
      </c>
      <c r="D2866">
        <v>945</v>
      </c>
      <c r="E2866">
        <v>6</v>
      </c>
      <c r="F2866" t="s">
        <v>91</v>
      </c>
      <c r="G2866">
        <v>625</v>
      </c>
      <c r="H2866">
        <v>2</v>
      </c>
      <c r="I2866">
        <v>626</v>
      </c>
      <c r="J2866" t="s">
        <v>141</v>
      </c>
      <c r="K2866" t="s">
        <v>4802</v>
      </c>
      <c r="L2866">
        <v>35</v>
      </c>
      <c r="M2866" t="s">
        <v>94</v>
      </c>
      <c r="N2866" t="s">
        <v>73</v>
      </c>
      <c r="O2866">
        <v>101</v>
      </c>
      <c r="P2866" t="s">
        <v>32</v>
      </c>
      <c r="Q2866">
        <v>500</v>
      </c>
      <c r="R2866" t="s">
        <v>184</v>
      </c>
      <c r="S2866" t="s">
        <v>84</v>
      </c>
      <c r="T2866" t="s">
        <v>85</v>
      </c>
      <c r="U2866">
        <v>626</v>
      </c>
      <c r="V2866">
        <v>998</v>
      </c>
      <c r="Y2866" t="s">
        <v>1766</v>
      </c>
      <c r="Z2866" t="s">
        <v>3225</v>
      </c>
      <c r="AA2866">
        <v>34.105200000000004</v>
      </c>
      <c r="AB2866">
        <v>-118.3361</v>
      </c>
      <c r="AC2866">
        <f t="shared" si="44"/>
        <v>0</v>
      </c>
    </row>
    <row r="2867" spans="1:29" x14ac:dyDescent="0.35">
      <c r="A2867">
        <v>200406789</v>
      </c>
      <c r="B2867" s="1">
        <v>43901</v>
      </c>
      <c r="C2867" s="1">
        <v>43900</v>
      </c>
      <c r="D2867">
        <v>2010</v>
      </c>
      <c r="E2867">
        <v>4</v>
      </c>
      <c r="F2867" t="s">
        <v>54</v>
      </c>
      <c r="G2867">
        <v>404</v>
      </c>
      <c r="H2867">
        <v>1</v>
      </c>
      <c r="I2867">
        <v>331</v>
      </c>
      <c r="J2867" t="s">
        <v>233</v>
      </c>
      <c r="K2867">
        <v>344</v>
      </c>
      <c r="L2867">
        <v>36</v>
      </c>
      <c r="M2867" t="s">
        <v>30</v>
      </c>
      <c r="N2867" t="s">
        <v>95</v>
      </c>
      <c r="O2867">
        <v>108</v>
      </c>
      <c r="P2867" t="s">
        <v>105</v>
      </c>
      <c r="S2867" t="s">
        <v>40</v>
      </c>
      <c r="T2867" t="s">
        <v>41</v>
      </c>
      <c r="U2867">
        <v>331</v>
      </c>
      <c r="Y2867" t="s">
        <v>4803</v>
      </c>
      <c r="AA2867">
        <v>34.104500000000002</v>
      </c>
      <c r="AB2867">
        <v>-118.1848</v>
      </c>
      <c r="AC2867">
        <f t="shared" si="44"/>
        <v>0</v>
      </c>
    </row>
    <row r="2868" spans="1:29" x14ac:dyDescent="0.35">
      <c r="A2868">
        <v>200513596</v>
      </c>
      <c r="B2868" s="1">
        <v>44074</v>
      </c>
      <c r="C2868" s="1">
        <v>44060</v>
      </c>
      <c r="D2868">
        <v>700</v>
      </c>
      <c r="E2868">
        <v>5</v>
      </c>
      <c r="F2868" t="s">
        <v>98</v>
      </c>
      <c r="G2868">
        <v>507</v>
      </c>
      <c r="H2868">
        <v>2</v>
      </c>
      <c r="I2868">
        <v>740</v>
      </c>
      <c r="J2868" t="s">
        <v>224</v>
      </c>
      <c r="K2868">
        <v>329</v>
      </c>
      <c r="L2868">
        <v>0</v>
      </c>
      <c r="M2868" t="s">
        <v>46</v>
      </c>
      <c r="N2868" t="s">
        <v>46</v>
      </c>
      <c r="O2868">
        <v>210</v>
      </c>
      <c r="P2868" t="s">
        <v>183</v>
      </c>
      <c r="S2868" t="s">
        <v>40</v>
      </c>
      <c r="T2868" t="s">
        <v>41</v>
      </c>
      <c r="U2868">
        <v>740</v>
      </c>
      <c r="Y2868" t="s">
        <v>4804</v>
      </c>
      <c r="AA2868">
        <v>33.815300000000001</v>
      </c>
      <c r="AB2868">
        <v>-118.3038</v>
      </c>
      <c r="AC2868">
        <f t="shared" si="44"/>
        <v>0</v>
      </c>
    </row>
    <row r="2869" spans="1:29" x14ac:dyDescent="0.35">
      <c r="A2869">
        <v>200200528</v>
      </c>
      <c r="B2869" s="1">
        <v>43849</v>
      </c>
      <c r="C2869" s="1">
        <v>43849</v>
      </c>
      <c r="D2869">
        <v>1300</v>
      </c>
      <c r="E2869">
        <v>2</v>
      </c>
      <c r="F2869" t="s">
        <v>56</v>
      </c>
      <c r="G2869">
        <v>245</v>
      </c>
      <c r="H2869">
        <v>2</v>
      </c>
      <c r="I2869">
        <v>946</v>
      </c>
      <c r="J2869" t="s">
        <v>125</v>
      </c>
      <c r="K2869" t="s">
        <v>4805</v>
      </c>
      <c r="L2869">
        <v>31</v>
      </c>
      <c r="M2869" t="s">
        <v>30</v>
      </c>
      <c r="N2869" t="s">
        <v>95</v>
      </c>
      <c r="O2869">
        <v>101</v>
      </c>
      <c r="P2869" t="s">
        <v>32</v>
      </c>
      <c r="S2869" t="s">
        <v>40</v>
      </c>
      <c r="T2869" t="s">
        <v>41</v>
      </c>
      <c r="U2869">
        <v>946</v>
      </c>
      <c r="V2869">
        <v>998</v>
      </c>
      <c r="Y2869" t="s">
        <v>4262</v>
      </c>
      <c r="AA2869">
        <v>34.063000000000002</v>
      </c>
      <c r="AB2869">
        <v>-118.2753</v>
      </c>
      <c r="AC2869">
        <f t="shared" si="44"/>
        <v>0</v>
      </c>
    </row>
    <row r="2870" spans="1:29" x14ac:dyDescent="0.35">
      <c r="A2870">
        <v>200114778</v>
      </c>
      <c r="B2870" s="1">
        <v>44025</v>
      </c>
      <c r="C2870" s="1">
        <v>44025</v>
      </c>
      <c r="D2870">
        <v>1430</v>
      </c>
      <c r="E2870">
        <v>1</v>
      </c>
      <c r="F2870" t="s">
        <v>36</v>
      </c>
      <c r="G2870">
        <v>192</v>
      </c>
      <c r="H2870">
        <v>1</v>
      </c>
      <c r="I2870">
        <v>330</v>
      </c>
      <c r="J2870" t="s">
        <v>37</v>
      </c>
      <c r="K2870" t="s">
        <v>4806</v>
      </c>
      <c r="L2870">
        <v>66</v>
      </c>
      <c r="M2870" t="s">
        <v>94</v>
      </c>
      <c r="N2870" t="s">
        <v>163</v>
      </c>
      <c r="O2870">
        <v>101</v>
      </c>
      <c r="P2870" t="s">
        <v>32</v>
      </c>
      <c r="S2870" t="s">
        <v>40</v>
      </c>
      <c r="T2870" t="s">
        <v>41</v>
      </c>
      <c r="U2870">
        <v>330</v>
      </c>
      <c r="Y2870" t="s">
        <v>4807</v>
      </c>
      <c r="AA2870">
        <v>34.036900000000003</v>
      </c>
      <c r="AB2870">
        <v>-118.2655</v>
      </c>
      <c r="AC2870">
        <f t="shared" si="44"/>
        <v>0</v>
      </c>
    </row>
    <row r="2871" spans="1:29" x14ac:dyDescent="0.35">
      <c r="A2871">
        <v>200210392</v>
      </c>
      <c r="B2871" s="1">
        <v>43970</v>
      </c>
      <c r="C2871" s="1">
        <v>43970</v>
      </c>
      <c r="D2871">
        <v>1730</v>
      </c>
      <c r="E2871">
        <v>2</v>
      </c>
      <c r="F2871" t="s">
        <v>56</v>
      </c>
      <c r="G2871">
        <v>245</v>
      </c>
      <c r="H2871">
        <v>2</v>
      </c>
      <c r="I2871">
        <v>624</v>
      </c>
      <c r="J2871" t="s">
        <v>171</v>
      </c>
      <c r="K2871" t="s">
        <v>4808</v>
      </c>
      <c r="L2871">
        <v>25</v>
      </c>
      <c r="M2871" t="s">
        <v>94</v>
      </c>
      <c r="N2871" t="s">
        <v>163</v>
      </c>
      <c r="O2871">
        <v>515</v>
      </c>
      <c r="P2871" t="s">
        <v>2701</v>
      </c>
      <c r="Q2871">
        <v>400</v>
      </c>
      <c r="R2871" t="s">
        <v>143</v>
      </c>
      <c r="S2871" t="s">
        <v>40</v>
      </c>
      <c r="T2871" t="s">
        <v>41</v>
      </c>
      <c r="U2871">
        <v>624</v>
      </c>
      <c r="Y2871" t="s">
        <v>4262</v>
      </c>
      <c r="AA2871">
        <v>34.063000000000002</v>
      </c>
      <c r="AB2871">
        <v>-118.2753</v>
      </c>
      <c r="AC2871">
        <f t="shared" si="44"/>
        <v>0</v>
      </c>
    </row>
    <row r="2872" spans="1:29" x14ac:dyDescent="0.35">
      <c r="A2872">
        <v>200114548</v>
      </c>
      <c r="B2872" s="1">
        <v>44020</v>
      </c>
      <c r="C2872" s="1">
        <v>44018</v>
      </c>
      <c r="D2872">
        <v>2200</v>
      </c>
      <c r="E2872">
        <v>1</v>
      </c>
      <c r="F2872" t="s">
        <v>36</v>
      </c>
      <c r="G2872">
        <v>144</v>
      </c>
      <c r="H2872">
        <v>2</v>
      </c>
      <c r="I2872">
        <v>940</v>
      </c>
      <c r="J2872" t="s">
        <v>1684</v>
      </c>
      <c r="K2872" t="s">
        <v>4809</v>
      </c>
      <c r="L2872">
        <v>19</v>
      </c>
      <c r="M2872" t="s">
        <v>30</v>
      </c>
      <c r="N2872" t="s">
        <v>31</v>
      </c>
      <c r="O2872">
        <v>502</v>
      </c>
      <c r="P2872" t="s">
        <v>47</v>
      </c>
      <c r="S2872" t="s">
        <v>40</v>
      </c>
      <c r="T2872" t="s">
        <v>41</v>
      </c>
      <c r="U2872">
        <v>940</v>
      </c>
      <c r="Y2872" t="s">
        <v>3000</v>
      </c>
      <c r="AA2872">
        <v>34.047800000000002</v>
      </c>
      <c r="AB2872">
        <v>-118.2484</v>
      </c>
      <c r="AC2872">
        <f t="shared" si="44"/>
        <v>0</v>
      </c>
    </row>
    <row r="2873" spans="1:29" x14ac:dyDescent="0.35">
      <c r="A2873">
        <v>200707581</v>
      </c>
      <c r="B2873" s="1">
        <v>43908</v>
      </c>
      <c r="C2873" s="1">
        <v>43908</v>
      </c>
      <c r="D2873">
        <v>1955</v>
      </c>
      <c r="E2873">
        <v>7</v>
      </c>
      <c r="F2873" t="s">
        <v>28</v>
      </c>
      <c r="G2873">
        <v>711</v>
      </c>
      <c r="H2873">
        <v>1</v>
      </c>
      <c r="I2873">
        <v>220</v>
      </c>
      <c r="J2873" t="s">
        <v>919</v>
      </c>
      <c r="K2873" t="s">
        <v>4810</v>
      </c>
      <c r="L2873">
        <v>20</v>
      </c>
      <c r="M2873" t="s">
        <v>30</v>
      </c>
      <c r="N2873" t="s">
        <v>73</v>
      </c>
      <c r="O2873">
        <v>122</v>
      </c>
      <c r="P2873" t="s">
        <v>275</v>
      </c>
      <c r="Q2873">
        <v>113</v>
      </c>
      <c r="R2873" t="s">
        <v>386</v>
      </c>
      <c r="S2873" t="s">
        <v>40</v>
      </c>
      <c r="T2873" t="s">
        <v>41</v>
      </c>
      <c r="U2873">
        <v>220</v>
      </c>
      <c r="V2873">
        <v>998</v>
      </c>
      <c r="Y2873" t="s">
        <v>4811</v>
      </c>
      <c r="Z2873" t="s">
        <v>1728</v>
      </c>
      <c r="AA2873">
        <v>34.080199999999998</v>
      </c>
      <c r="AB2873">
        <v>-118.3614</v>
      </c>
      <c r="AC2873">
        <f t="shared" si="44"/>
        <v>0</v>
      </c>
    </row>
    <row r="2874" spans="1:29" x14ac:dyDescent="0.35">
      <c r="A2874">
        <v>200122148</v>
      </c>
      <c r="B2874" s="1">
        <v>44174</v>
      </c>
      <c r="C2874" s="1">
        <v>44173</v>
      </c>
      <c r="D2874">
        <v>800</v>
      </c>
      <c r="E2874">
        <v>1</v>
      </c>
      <c r="F2874" t="s">
        <v>36</v>
      </c>
      <c r="G2874">
        <v>135</v>
      </c>
      <c r="H2874">
        <v>2</v>
      </c>
      <c r="I2874">
        <v>354</v>
      </c>
      <c r="J2874" t="s">
        <v>167</v>
      </c>
      <c r="K2874" t="s">
        <v>4812</v>
      </c>
      <c r="L2874">
        <v>47</v>
      </c>
      <c r="M2874" t="s">
        <v>30</v>
      </c>
      <c r="N2874" t="s">
        <v>31</v>
      </c>
      <c r="O2874">
        <v>203</v>
      </c>
      <c r="P2874" t="s">
        <v>101</v>
      </c>
      <c r="S2874" t="s">
        <v>40</v>
      </c>
      <c r="T2874" t="s">
        <v>41</v>
      </c>
      <c r="U2874">
        <v>354</v>
      </c>
      <c r="Y2874" t="s">
        <v>2454</v>
      </c>
      <c r="AA2874">
        <v>34.049599999999998</v>
      </c>
      <c r="AB2874">
        <v>-118.24760000000001</v>
      </c>
      <c r="AC2874">
        <f t="shared" si="44"/>
        <v>0</v>
      </c>
    </row>
    <row r="2875" spans="1:29" x14ac:dyDescent="0.35">
      <c r="A2875">
        <v>200910260</v>
      </c>
      <c r="B2875" s="1">
        <v>43979</v>
      </c>
      <c r="C2875" s="1">
        <v>43979</v>
      </c>
      <c r="D2875">
        <v>1430</v>
      </c>
      <c r="E2875">
        <v>9</v>
      </c>
      <c r="F2875" t="s">
        <v>49</v>
      </c>
      <c r="G2875">
        <v>963</v>
      </c>
      <c r="H2875">
        <v>2</v>
      </c>
      <c r="I2875">
        <v>624</v>
      </c>
      <c r="J2875" t="s">
        <v>171</v>
      </c>
      <c r="K2875" t="s">
        <v>4813</v>
      </c>
      <c r="L2875">
        <v>43</v>
      </c>
      <c r="M2875" t="s">
        <v>30</v>
      </c>
      <c r="N2875" t="s">
        <v>73</v>
      </c>
      <c r="O2875">
        <v>108</v>
      </c>
      <c r="P2875" t="s">
        <v>105</v>
      </c>
      <c r="Q2875">
        <v>400</v>
      </c>
      <c r="R2875" t="s">
        <v>143</v>
      </c>
      <c r="S2875" t="s">
        <v>33</v>
      </c>
      <c r="T2875" t="s">
        <v>34</v>
      </c>
      <c r="U2875">
        <v>624</v>
      </c>
      <c r="Y2875" t="s">
        <v>4814</v>
      </c>
      <c r="AA2875">
        <v>34.164900000000003</v>
      </c>
      <c r="AB2875">
        <v>-118.45569999999999</v>
      </c>
      <c r="AC2875">
        <f t="shared" si="44"/>
        <v>1</v>
      </c>
    </row>
    <row r="2876" spans="1:29" x14ac:dyDescent="0.35">
      <c r="A2876">
        <v>200704873</v>
      </c>
      <c r="B2876" s="1">
        <v>43848</v>
      </c>
      <c r="C2876" s="1">
        <v>43837</v>
      </c>
      <c r="D2876">
        <v>1800</v>
      </c>
      <c r="E2876">
        <v>7</v>
      </c>
      <c r="F2876" t="s">
        <v>28</v>
      </c>
      <c r="G2876">
        <v>738</v>
      </c>
      <c r="H2876">
        <v>2</v>
      </c>
      <c r="I2876">
        <v>813</v>
      </c>
      <c r="J2876" t="s">
        <v>2565</v>
      </c>
      <c r="K2876" t="s">
        <v>4815</v>
      </c>
      <c r="L2876">
        <v>15</v>
      </c>
      <c r="M2876" t="s">
        <v>94</v>
      </c>
      <c r="N2876" t="s">
        <v>31</v>
      </c>
      <c r="O2876">
        <v>501</v>
      </c>
      <c r="P2876" t="s">
        <v>164</v>
      </c>
      <c r="S2876" t="s">
        <v>33</v>
      </c>
      <c r="T2876" t="s">
        <v>34</v>
      </c>
      <c r="U2876">
        <v>813</v>
      </c>
      <c r="Y2876" t="s">
        <v>4816</v>
      </c>
      <c r="AA2876">
        <v>34.062100000000001</v>
      </c>
      <c r="AB2876">
        <v>-118.3347</v>
      </c>
      <c r="AC2876">
        <f t="shared" si="44"/>
        <v>1</v>
      </c>
    </row>
    <row r="2877" spans="1:29" x14ac:dyDescent="0.35">
      <c r="A2877">
        <v>201115143</v>
      </c>
      <c r="B2877" s="1">
        <v>44131</v>
      </c>
      <c r="C2877" s="1">
        <v>44131</v>
      </c>
      <c r="D2877">
        <v>756</v>
      </c>
      <c r="E2877">
        <v>11</v>
      </c>
      <c r="F2877" t="s">
        <v>64</v>
      </c>
      <c r="G2877">
        <v>1136</v>
      </c>
      <c r="H2877">
        <v>1</v>
      </c>
      <c r="I2877">
        <v>331</v>
      </c>
      <c r="J2877" t="s">
        <v>233</v>
      </c>
      <c r="K2877">
        <v>385</v>
      </c>
      <c r="L2877">
        <v>28</v>
      </c>
      <c r="M2877" t="s">
        <v>94</v>
      </c>
      <c r="N2877" t="s">
        <v>95</v>
      </c>
      <c r="O2877">
        <v>108</v>
      </c>
      <c r="P2877" t="s">
        <v>105</v>
      </c>
      <c r="S2877" t="s">
        <v>40</v>
      </c>
      <c r="T2877" t="s">
        <v>41</v>
      </c>
      <c r="U2877">
        <v>331</v>
      </c>
      <c r="Y2877" t="s">
        <v>1440</v>
      </c>
      <c r="AA2877">
        <v>34.1218</v>
      </c>
      <c r="AB2877">
        <v>-118.2251</v>
      </c>
      <c r="AC2877">
        <f t="shared" si="44"/>
        <v>0</v>
      </c>
    </row>
    <row r="2878" spans="1:29" x14ac:dyDescent="0.35">
      <c r="A2878">
        <v>200117647</v>
      </c>
      <c r="B2878" s="1">
        <v>44083</v>
      </c>
      <c r="C2878" s="1">
        <v>44083</v>
      </c>
      <c r="D2878">
        <v>500</v>
      </c>
      <c r="E2878">
        <v>1</v>
      </c>
      <c r="F2878" t="s">
        <v>36</v>
      </c>
      <c r="G2878">
        <v>135</v>
      </c>
      <c r="H2878">
        <v>2</v>
      </c>
      <c r="I2878">
        <v>745</v>
      </c>
      <c r="J2878" t="s">
        <v>139</v>
      </c>
      <c r="K2878" t="s">
        <v>4817</v>
      </c>
      <c r="L2878">
        <v>56</v>
      </c>
      <c r="M2878" t="s">
        <v>94</v>
      </c>
      <c r="N2878" t="s">
        <v>31</v>
      </c>
      <c r="O2878">
        <v>122</v>
      </c>
      <c r="P2878" t="s">
        <v>275</v>
      </c>
      <c r="Q2878">
        <v>312</v>
      </c>
      <c r="R2878" t="s">
        <v>717</v>
      </c>
      <c r="S2878" t="s">
        <v>40</v>
      </c>
      <c r="T2878" t="s">
        <v>41</v>
      </c>
      <c r="U2878">
        <v>745</v>
      </c>
      <c r="V2878">
        <v>998</v>
      </c>
      <c r="Y2878" t="s">
        <v>1502</v>
      </c>
      <c r="AA2878">
        <v>34.0503</v>
      </c>
      <c r="AB2878">
        <v>-118.247</v>
      </c>
      <c r="AC2878">
        <f t="shared" si="44"/>
        <v>0</v>
      </c>
    </row>
    <row r="2879" spans="1:29" x14ac:dyDescent="0.35">
      <c r="A2879">
        <v>201004956</v>
      </c>
      <c r="B2879" s="1">
        <v>43853</v>
      </c>
      <c r="C2879" s="1">
        <v>43853</v>
      </c>
      <c r="D2879">
        <v>800</v>
      </c>
      <c r="E2879">
        <v>10</v>
      </c>
      <c r="F2879" t="s">
        <v>103</v>
      </c>
      <c r="G2879">
        <v>1061</v>
      </c>
      <c r="H2879">
        <v>1</v>
      </c>
      <c r="I2879">
        <v>236</v>
      </c>
      <c r="J2879" t="s">
        <v>692</v>
      </c>
      <c r="K2879" t="s">
        <v>4818</v>
      </c>
      <c r="L2879">
        <v>31</v>
      </c>
      <c r="M2879" t="s">
        <v>94</v>
      </c>
      <c r="N2879" t="s">
        <v>95</v>
      </c>
      <c r="O2879">
        <v>101</v>
      </c>
      <c r="P2879" t="s">
        <v>32</v>
      </c>
      <c r="Q2879">
        <v>307</v>
      </c>
      <c r="R2879" t="s">
        <v>2276</v>
      </c>
      <c r="S2879" t="s">
        <v>33</v>
      </c>
      <c r="T2879" t="s">
        <v>34</v>
      </c>
      <c r="U2879">
        <v>236</v>
      </c>
      <c r="Y2879" t="s">
        <v>2527</v>
      </c>
      <c r="Z2879" t="s">
        <v>4819</v>
      </c>
      <c r="AA2879">
        <v>34.168700000000001</v>
      </c>
      <c r="AB2879">
        <v>-118.5579</v>
      </c>
      <c r="AC2879">
        <f t="shared" si="44"/>
        <v>1</v>
      </c>
    </row>
    <row r="2880" spans="1:29" x14ac:dyDescent="0.35">
      <c r="A2880">
        <v>200416154</v>
      </c>
      <c r="B2880" s="1">
        <v>44186</v>
      </c>
      <c r="C2880" s="1">
        <v>44186</v>
      </c>
      <c r="D2880">
        <v>1730</v>
      </c>
      <c r="E2880">
        <v>4</v>
      </c>
      <c r="F2880" t="s">
        <v>54</v>
      </c>
      <c r="G2880">
        <v>478</v>
      </c>
      <c r="H2880">
        <v>2</v>
      </c>
      <c r="I2880">
        <v>624</v>
      </c>
      <c r="J2880" t="s">
        <v>171</v>
      </c>
      <c r="K2880" t="s">
        <v>1560</v>
      </c>
      <c r="L2880">
        <v>14</v>
      </c>
      <c r="M2880" t="s">
        <v>30</v>
      </c>
      <c r="N2880" t="s">
        <v>95</v>
      </c>
      <c r="O2880">
        <v>102</v>
      </c>
      <c r="P2880" t="s">
        <v>186</v>
      </c>
      <c r="Q2880">
        <v>400</v>
      </c>
      <c r="R2880" t="s">
        <v>143</v>
      </c>
      <c r="S2880" t="s">
        <v>40</v>
      </c>
      <c r="T2880" t="s">
        <v>41</v>
      </c>
      <c r="U2880">
        <v>624</v>
      </c>
      <c r="Y2880" t="s">
        <v>76</v>
      </c>
      <c r="Z2880" t="s">
        <v>4820</v>
      </c>
      <c r="AA2880">
        <v>34.032299999999999</v>
      </c>
      <c r="AB2880">
        <v>-118.2022</v>
      </c>
      <c r="AC2880">
        <f t="shared" si="44"/>
        <v>0</v>
      </c>
    </row>
    <row r="2881" spans="1:29" x14ac:dyDescent="0.35">
      <c r="A2881">
        <v>200816207</v>
      </c>
      <c r="B2881" s="1">
        <v>44143</v>
      </c>
      <c r="C2881" s="1">
        <v>44141</v>
      </c>
      <c r="D2881">
        <v>2330</v>
      </c>
      <c r="E2881">
        <v>8</v>
      </c>
      <c r="F2881" t="s">
        <v>109</v>
      </c>
      <c r="G2881">
        <v>859</v>
      </c>
      <c r="H2881">
        <v>1</v>
      </c>
      <c r="I2881">
        <v>522</v>
      </c>
      <c r="J2881" t="s">
        <v>500</v>
      </c>
      <c r="K2881" t="s">
        <v>4821</v>
      </c>
      <c r="L2881">
        <v>22</v>
      </c>
      <c r="M2881" t="s">
        <v>30</v>
      </c>
      <c r="N2881" t="s">
        <v>73</v>
      </c>
      <c r="O2881">
        <v>121</v>
      </c>
      <c r="P2881" t="s">
        <v>246</v>
      </c>
      <c r="S2881" t="s">
        <v>40</v>
      </c>
      <c r="T2881" t="s">
        <v>41</v>
      </c>
      <c r="U2881">
        <v>522</v>
      </c>
      <c r="Y2881" t="s">
        <v>4822</v>
      </c>
      <c r="AA2881">
        <v>34.053899999999999</v>
      </c>
      <c r="AB2881">
        <v>-118.3817</v>
      </c>
      <c r="AC2881">
        <f t="shared" si="44"/>
        <v>0</v>
      </c>
    </row>
    <row r="2882" spans="1:29" x14ac:dyDescent="0.35">
      <c r="A2882">
        <v>200410559</v>
      </c>
      <c r="B2882" s="1">
        <v>44019</v>
      </c>
      <c r="C2882" s="1">
        <v>44008</v>
      </c>
      <c r="D2882">
        <v>1</v>
      </c>
      <c r="E2882">
        <v>4</v>
      </c>
      <c r="F2882" t="s">
        <v>54</v>
      </c>
      <c r="G2882">
        <v>438</v>
      </c>
      <c r="H2882">
        <v>2</v>
      </c>
      <c r="I2882">
        <v>354</v>
      </c>
      <c r="J2882" t="s">
        <v>167</v>
      </c>
      <c r="K2882">
        <v>100</v>
      </c>
      <c r="L2882">
        <v>56</v>
      </c>
      <c r="M2882" t="s">
        <v>30</v>
      </c>
      <c r="N2882" t="s">
        <v>95</v>
      </c>
      <c r="O2882">
        <v>501</v>
      </c>
      <c r="P2882" t="s">
        <v>164</v>
      </c>
      <c r="S2882" t="s">
        <v>40</v>
      </c>
      <c r="T2882" t="s">
        <v>41</v>
      </c>
      <c r="U2882">
        <v>354</v>
      </c>
      <c r="Y2882" t="s">
        <v>4823</v>
      </c>
      <c r="AA2882">
        <v>34.071899999999999</v>
      </c>
      <c r="AB2882">
        <v>-118.17789999999999</v>
      </c>
      <c r="AC2882">
        <f t="shared" si="44"/>
        <v>0</v>
      </c>
    </row>
    <row r="2883" spans="1:29" x14ac:dyDescent="0.35">
      <c r="A2883">
        <v>200917002</v>
      </c>
      <c r="B2883" s="1">
        <v>44144</v>
      </c>
      <c r="C2883" s="1">
        <v>44139</v>
      </c>
      <c r="D2883">
        <v>1500</v>
      </c>
      <c r="E2883">
        <v>9</v>
      </c>
      <c r="F2883" t="s">
        <v>49</v>
      </c>
      <c r="G2883">
        <v>952</v>
      </c>
      <c r="H2883">
        <v>1</v>
      </c>
      <c r="I2883">
        <v>510</v>
      </c>
      <c r="J2883" t="s">
        <v>29</v>
      </c>
      <c r="L2883">
        <v>0</v>
      </c>
      <c r="O2883">
        <v>101</v>
      </c>
      <c r="P2883" t="s">
        <v>32</v>
      </c>
      <c r="S2883" t="s">
        <v>40</v>
      </c>
      <c r="T2883" t="s">
        <v>41</v>
      </c>
      <c r="U2883">
        <v>510</v>
      </c>
      <c r="Y2883" t="s">
        <v>4824</v>
      </c>
      <c r="AA2883">
        <v>34.164900000000003</v>
      </c>
      <c r="AB2883">
        <v>-118.4618</v>
      </c>
      <c r="AC2883">
        <f t="shared" ref="AC2883:AC2946" si="45">IF(OR((S:S)="CC", S:S="AA",S:S="JA"), 1, 0)</f>
        <v>0</v>
      </c>
    </row>
    <row r="2884" spans="1:29" x14ac:dyDescent="0.35">
      <c r="A2884">
        <v>200312525</v>
      </c>
      <c r="B2884" s="1">
        <v>43993</v>
      </c>
      <c r="C2884" s="1">
        <v>43993</v>
      </c>
      <c r="D2884">
        <v>5</v>
      </c>
      <c r="E2884">
        <v>3</v>
      </c>
      <c r="F2884" t="s">
        <v>43</v>
      </c>
      <c r="G2884">
        <v>376</v>
      </c>
      <c r="H2884">
        <v>2</v>
      </c>
      <c r="I2884">
        <v>624</v>
      </c>
      <c r="J2884" t="s">
        <v>171</v>
      </c>
      <c r="K2884" t="s">
        <v>4825</v>
      </c>
      <c r="L2884">
        <v>57</v>
      </c>
      <c r="M2884" t="s">
        <v>30</v>
      </c>
      <c r="N2884" t="s">
        <v>173</v>
      </c>
      <c r="O2884">
        <v>502</v>
      </c>
      <c r="P2884" t="s">
        <v>47</v>
      </c>
      <c r="Q2884">
        <v>400</v>
      </c>
      <c r="R2884" t="s">
        <v>143</v>
      </c>
      <c r="S2884" t="s">
        <v>40</v>
      </c>
      <c r="T2884" t="s">
        <v>41</v>
      </c>
      <c r="U2884">
        <v>624</v>
      </c>
      <c r="Y2884" t="s">
        <v>2423</v>
      </c>
      <c r="AA2884">
        <v>34.014899999999997</v>
      </c>
      <c r="AB2884">
        <v>-118.3045</v>
      </c>
      <c r="AC2884">
        <f t="shared" si="45"/>
        <v>0</v>
      </c>
    </row>
    <row r="2885" spans="1:29" x14ac:dyDescent="0.35">
      <c r="A2885">
        <v>201008509</v>
      </c>
      <c r="B2885" s="1">
        <v>43950</v>
      </c>
      <c r="C2885" s="1">
        <v>43949</v>
      </c>
      <c r="D2885">
        <v>300</v>
      </c>
      <c r="E2885">
        <v>10</v>
      </c>
      <c r="F2885" t="s">
        <v>103</v>
      </c>
      <c r="G2885">
        <v>1077</v>
      </c>
      <c r="H2885">
        <v>1</v>
      </c>
      <c r="I2885">
        <v>331</v>
      </c>
      <c r="J2885" t="s">
        <v>233</v>
      </c>
      <c r="K2885" t="s">
        <v>267</v>
      </c>
      <c r="L2885">
        <v>75</v>
      </c>
      <c r="M2885" t="s">
        <v>30</v>
      </c>
      <c r="N2885" t="s">
        <v>73</v>
      </c>
      <c r="O2885">
        <v>108</v>
      </c>
      <c r="P2885" t="s">
        <v>105</v>
      </c>
      <c r="S2885" t="s">
        <v>40</v>
      </c>
      <c r="T2885" t="s">
        <v>41</v>
      </c>
      <c r="U2885">
        <v>331</v>
      </c>
      <c r="Y2885" t="s">
        <v>4826</v>
      </c>
      <c r="AA2885">
        <v>34.161099999999998</v>
      </c>
      <c r="AB2885">
        <v>-118.5116</v>
      </c>
      <c r="AC2885">
        <f t="shared" si="45"/>
        <v>0</v>
      </c>
    </row>
    <row r="2886" spans="1:29" x14ac:dyDescent="0.35">
      <c r="A2886">
        <v>200121662</v>
      </c>
      <c r="B2886" s="1">
        <v>44163</v>
      </c>
      <c r="C2886" s="1">
        <v>44163</v>
      </c>
      <c r="D2886">
        <v>1330</v>
      </c>
      <c r="E2886">
        <v>1</v>
      </c>
      <c r="F2886" t="s">
        <v>36</v>
      </c>
      <c r="G2886">
        <v>142</v>
      </c>
      <c r="H2886">
        <v>2</v>
      </c>
      <c r="I2886">
        <v>740</v>
      </c>
      <c r="J2886" t="s">
        <v>224</v>
      </c>
      <c r="K2886" t="s">
        <v>4827</v>
      </c>
      <c r="L2886">
        <v>55</v>
      </c>
      <c r="M2886" t="s">
        <v>30</v>
      </c>
      <c r="N2886" t="s">
        <v>163</v>
      </c>
      <c r="O2886">
        <v>122</v>
      </c>
      <c r="P2886" t="s">
        <v>275</v>
      </c>
      <c r="S2886" t="s">
        <v>40</v>
      </c>
      <c r="T2886" t="s">
        <v>41</v>
      </c>
      <c r="U2886">
        <v>740</v>
      </c>
      <c r="Y2886" t="s">
        <v>136</v>
      </c>
      <c r="Z2886" t="s">
        <v>263</v>
      </c>
      <c r="AA2886">
        <v>34.053199999999997</v>
      </c>
      <c r="AB2886">
        <v>-118.2555</v>
      </c>
      <c r="AC2886">
        <f t="shared" si="45"/>
        <v>0</v>
      </c>
    </row>
    <row r="2887" spans="1:29" x14ac:dyDescent="0.35">
      <c r="A2887">
        <v>201004017</v>
      </c>
      <c r="B2887" s="1">
        <v>43831</v>
      </c>
      <c r="C2887" s="1">
        <v>43831</v>
      </c>
      <c r="D2887">
        <v>1500</v>
      </c>
      <c r="E2887">
        <v>10</v>
      </c>
      <c r="F2887" t="s">
        <v>103</v>
      </c>
      <c r="G2887">
        <v>1049</v>
      </c>
      <c r="H2887">
        <v>1</v>
      </c>
      <c r="I2887">
        <v>220</v>
      </c>
      <c r="J2887" t="s">
        <v>919</v>
      </c>
      <c r="K2887" t="s">
        <v>4828</v>
      </c>
      <c r="L2887">
        <v>36</v>
      </c>
      <c r="M2887" t="s">
        <v>30</v>
      </c>
      <c r="N2887" t="s">
        <v>95</v>
      </c>
      <c r="O2887">
        <v>109</v>
      </c>
      <c r="P2887" t="s">
        <v>1043</v>
      </c>
      <c r="Q2887">
        <v>400</v>
      </c>
      <c r="R2887" t="s">
        <v>143</v>
      </c>
      <c r="S2887" t="s">
        <v>84</v>
      </c>
      <c r="T2887" t="s">
        <v>85</v>
      </c>
      <c r="U2887">
        <v>220</v>
      </c>
      <c r="V2887">
        <v>998</v>
      </c>
      <c r="Y2887" t="s">
        <v>4829</v>
      </c>
      <c r="Z2887" t="s">
        <v>414</v>
      </c>
      <c r="AA2887">
        <v>34.186700000000002</v>
      </c>
      <c r="AB2887">
        <v>-118.4836</v>
      </c>
      <c r="AC2887">
        <f t="shared" si="45"/>
        <v>0</v>
      </c>
    </row>
    <row r="2888" spans="1:29" x14ac:dyDescent="0.35">
      <c r="A2888">
        <v>201209521</v>
      </c>
      <c r="B2888" s="1">
        <v>43912</v>
      </c>
      <c r="C2888" s="1">
        <v>43911</v>
      </c>
      <c r="D2888">
        <v>2000</v>
      </c>
      <c r="E2888">
        <v>12</v>
      </c>
      <c r="F2888" t="s">
        <v>68</v>
      </c>
      <c r="G2888">
        <v>1239</v>
      </c>
      <c r="H2888">
        <v>1</v>
      </c>
      <c r="I2888">
        <v>510</v>
      </c>
      <c r="J2888" t="s">
        <v>29</v>
      </c>
      <c r="L2888">
        <v>0</v>
      </c>
      <c r="O2888">
        <v>101</v>
      </c>
      <c r="P2888" t="s">
        <v>32</v>
      </c>
      <c r="S2888" t="s">
        <v>40</v>
      </c>
      <c r="T2888" t="s">
        <v>41</v>
      </c>
      <c r="U2888">
        <v>510</v>
      </c>
      <c r="Y2888" t="s">
        <v>4830</v>
      </c>
      <c r="AA2888">
        <v>33.984200000000001</v>
      </c>
      <c r="AB2888">
        <v>-118.2915</v>
      </c>
      <c r="AC2888">
        <f t="shared" si="45"/>
        <v>0</v>
      </c>
    </row>
    <row r="2889" spans="1:29" x14ac:dyDescent="0.35">
      <c r="A2889">
        <v>200116889</v>
      </c>
      <c r="B2889" s="1">
        <v>44067</v>
      </c>
      <c r="C2889" s="1">
        <v>44063</v>
      </c>
      <c r="D2889">
        <v>1200</v>
      </c>
      <c r="E2889">
        <v>1</v>
      </c>
      <c r="F2889" t="s">
        <v>36</v>
      </c>
      <c r="G2889">
        <v>147</v>
      </c>
      <c r="H2889">
        <v>2</v>
      </c>
      <c r="I2889">
        <v>888</v>
      </c>
      <c r="J2889" t="s">
        <v>250</v>
      </c>
      <c r="K2889" t="s">
        <v>4831</v>
      </c>
      <c r="L2889">
        <v>0</v>
      </c>
      <c r="M2889" t="s">
        <v>30</v>
      </c>
      <c r="N2889" t="s">
        <v>31</v>
      </c>
      <c r="O2889">
        <v>502</v>
      </c>
      <c r="P2889" t="s">
        <v>47</v>
      </c>
      <c r="S2889" t="s">
        <v>40</v>
      </c>
      <c r="T2889" t="s">
        <v>41</v>
      </c>
      <c r="U2889">
        <v>888</v>
      </c>
      <c r="Y2889" t="s">
        <v>1834</v>
      </c>
      <c r="AA2889">
        <v>34.045299999999997</v>
      </c>
      <c r="AB2889">
        <v>-118.2443</v>
      </c>
      <c r="AC2889">
        <f t="shared" si="45"/>
        <v>0</v>
      </c>
    </row>
    <row r="2890" spans="1:29" x14ac:dyDescent="0.35">
      <c r="A2890">
        <v>200808524</v>
      </c>
      <c r="B2890" s="1">
        <v>43941</v>
      </c>
      <c r="C2890" s="1">
        <v>43940</v>
      </c>
      <c r="D2890">
        <v>1954</v>
      </c>
      <c r="E2890">
        <v>8</v>
      </c>
      <c r="F2890" t="s">
        <v>109</v>
      </c>
      <c r="G2890">
        <v>833</v>
      </c>
      <c r="H2890">
        <v>1</v>
      </c>
      <c r="I2890">
        <v>341</v>
      </c>
      <c r="J2890" t="s">
        <v>157</v>
      </c>
      <c r="K2890" t="s">
        <v>4832</v>
      </c>
      <c r="L2890">
        <v>36</v>
      </c>
      <c r="M2890" t="s">
        <v>30</v>
      </c>
      <c r="N2890" t="s">
        <v>31</v>
      </c>
      <c r="O2890">
        <v>102</v>
      </c>
      <c r="P2890" t="s">
        <v>186</v>
      </c>
      <c r="S2890" t="s">
        <v>40</v>
      </c>
      <c r="T2890" t="s">
        <v>41</v>
      </c>
      <c r="U2890">
        <v>341</v>
      </c>
      <c r="Y2890" t="s">
        <v>4122</v>
      </c>
      <c r="AA2890">
        <v>34.055399999999999</v>
      </c>
      <c r="AB2890">
        <v>-118.4418</v>
      </c>
      <c r="AC2890">
        <f t="shared" si="45"/>
        <v>0</v>
      </c>
    </row>
    <row r="2891" spans="1:29" x14ac:dyDescent="0.35">
      <c r="A2891">
        <v>200508574</v>
      </c>
      <c r="B2891" s="1">
        <v>43943</v>
      </c>
      <c r="C2891" s="1">
        <v>43939</v>
      </c>
      <c r="D2891">
        <v>323</v>
      </c>
      <c r="E2891">
        <v>5</v>
      </c>
      <c r="F2891" t="s">
        <v>98</v>
      </c>
      <c r="G2891">
        <v>503</v>
      </c>
      <c r="H2891">
        <v>1</v>
      </c>
      <c r="I2891">
        <v>442</v>
      </c>
      <c r="J2891" t="s">
        <v>179</v>
      </c>
      <c r="K2891" t="s">
        <v>4833</v>
      </c>
      <c r="L2891">
        <v>0</v>
      </c>
      <c r="M2891" t="s">
        <v>46</v>
      </c>
      <c r="N2891" t="s">
        <v>46</v>
      </c>
      <c r="O2891">
        <v>301</v>
      </c>
      <c r="P2891" t="s">
        <v>155</v>
      </c>
      <c r="S2891" t="s">
        <v>40</v>
      </c>
      <c r="T2891" t="s">
        <v>41</v>
      </c>
      <c r="U2891">
        <v>442</v>
      </c>
      <c r="Y2891" t="s">
        <v>4834</v>
      </c>
      <c r="AA2891">
        <v>33.7941</v>
      </c>
      <c r="AB2891">
        <v>-118.29</v>
      </c>
      <c r="AC2891">
        <f t="shared" si="45"/>
        <v>0</v>
      </c>
    </row>
    <row r="2892" spans="1:29" x14ac:dyDescent="0.35">
      <c r="A2892">
        <v>200606117</v>
      </c>
      <c r="B2892" s="1">
        <v>43874</v>
      </c>
      <c r="C2892" s="1">
        <v>43874</v>
      </c>
      <c r="D2892">
        <v>645</v>
      </c>
      <c r="E2892">
        <v>6</v>
      </c>
      <c r="F2892" t="s">
        <v>91</v>
      </c>
      <c r="G2892">
        <v>656</v>
      </c>
      <c r="H2892">
        <v>1</v>
      </c>
      <c r="I2892">
        <v>441</v>
      </c>
      <c r="J2892" t="s">
        <v>3815</v>
      </c>
      <c r="K2892" t="s">
        <v>4835</v>
      </c>
      <c r="L2892">
        <v>58</v>
      </c>
      <c r="M2892" t="s">
        <v>30</v>
      </c>
      <c r="N2892" t="s">
        <v>95</v>
      </c>
      <c r="O2892">
        <v>108</v>
      </c>
      <c r="P2892" t="s">
        <v>105</v>
      </c>
      <c r="Q2892">
        <v>400</v>
      </c>
      <c r="R2892" t="s">
        <v>143</v>
      </c>
      <c r="S2892" t="s">
        <v>40</v>
      </c>
      <c r="T2892" t="s">
        <v>41</v>
      </c>
      <c r="U2892">
        <v>441</v>
      </c>
      <c r="V2892">
        <v>624</v>
      </c>
      <c r="Y2892" t="s">
        <v>4836</v>
      </c>
      <c r="Z2892" t="s">
        <v>654</v>
      </c>
      <c r="AA2892">
        <v>34.090800000000002</v>
      </c>
      <c r="AB2892">
        <v>-118.3266</v>
      </c>
      <c r="AC2892">
        <f t="shared" si="45"/>
        <v>0</v>
      </c>
    </row>
    <row r="2893" spans="1:29" x14ac:dyDescent="0.35">
      <c r="A2893">
        <v>200309976</v>
      </c>
      <c r="B2893" s="1">
        <v>43935</v>
      </c>
      <c r="C2893" s="1">
        <v>43932</v>
      </c>
      <c r="D2893">
        <v>700</v>
      </c>
      <c r="E2893">
        <v>3</v>
      </c>
      <c r="F2893" t="s">
        <v>43</v>
      </c>
      <c r="G2893">
        <v>336</v>
      </c>
      <c r="H2893">
        <v>1</v>
      </c>
      <c r="I2893">
        <v>330</v>
      </c>
      <c r="J2893" t="s">
        <v>37</v>
      </c>
      <c r="K2893" t="s">
        <v>4837</v>
      </c>
      <c r="L2893">
        <v>33</v>
      </c>
      <c r="M2893" t="s">
        <v>94</v>
      </c>
      <c r="N2893" t="s">
        <v>163</v>
      </c>
      <c r="O2893">
        <v>501</v>
      </c>
      <c r="P2893" t="s">
        <v>164</v>
      </c>
      <c r="S2893" t="s">
        <v>40</v>
      </c>
      <c r="T2893" t="s">
        <v>41</v>
      </c>
      <c r="U2893">
        <v>330</v>
      </c>
      <c r="Y2893" t="s">
        <v>4838</v>
      </c>
      <c r="Z2893" t="s">
        <v>4839</v>
      </c>
      <c r="AA2893">
        <v>34.0291</v>
      </c>
      <c r="AB2893">
        <v>-118.30889999999999</v>
      </c>
      <c r="AC2893">
        <f t="shared" si="45"/>
        <v>0</v>
      </c>
    </row>
    <row r="2894" spans="1:29" x14ac:dyDescent="0.35">
      <c r="A2894">
        <v>200314142</v>
      </c>
      <c r="B2894" s="1">
        <v>44025</v>
      </c>
      <c r="C2894" s="1">
        <v>44025</v>
      </c>
      <c r="D2894">
        <v>1750</v>
      </c>
      <c r="E2894">
        <v>3</v>
      </c>
      <c r="F2894" t="s">
        <v>43</v>
      </c>
      <c r="G2894">
        <v>399</v>
      </c>
      <c r="H2894">
        <v>1</v>
      </c>
      <c r="I2894">
        <v>440</v>
      </c>
      <c r="J2894" t="s">
        <v>213</v>
      </c>
      <c r="K2894" t="s">
        <v>4840</v>
      </c>
      <c r="L2894">
        <v>39</v>
      </c>
      <c r="M2894" t="s">
        <v>94</v>
      </c>
      <c r="N2894" t="s">
        <v>95</v>
      </c>
      <c r="O2894">
        <v>203</v>
      </c>
      <c r="P2894" t="s">
        <v>101</v>
      </c>
      <c r="S2894" t="s">
        <v>40</v>
      </c>
      <c r="T2894" t="s">
        <v>41</v>
      </c>
      <c r="U2894">
        <v>440</v>
      </c>
      <c r="Y2894" t="s">
        <v>1791</v>
      </c>
      <c r="AA2894">
        <v>34.0075</v>
      </c>
      <c r="AB2894">
        <v>-118.28189999999999</v>
      </c>
      <c r="AC2894">
        <f t="shared" si="45"/>
        <v>0</v>
      </c>
    </row>
    <row r="2895" spans="1:29" x14ac:dyDescent="0.35">
      <c r="A2895">
        <v>201211750</v>
      </c>
      <c r="B2895" s="1">
        <v>43949</v>
      </c>
      <c r="C2895" s="1">
        <v>43948</v>
      </c>
      <c r="D2895">
        <v>2000</v>
      </c>
      <c r="E2895">
        <v>12</v>
      </c>
      <c r="F2895" t="s">
        <v>68</v>
      </c>
      <c r="G2895">
        <v>1283</v>
      </c>
      <c r="H2895">
        <v>1</v>
      </c>
      <c r="I2895">
        <v>510</v>
      </c>
      <c r="J2895" t="s">
        <v>29</v>
      </c>
      <c r="L2895">
        <v>0</v>
      </c>
      <c r="O2895">
        <v>101</v>
      </c>
      <c r="P2895" t="s">
        <v>32</v>
      </c>
      <c r="S2895" t="s">
        <v>40</v>
      </c>
      <c r="T2895" t="s">
        <v>41</v>
      </c>
      <c r="U2895">
        <v>510</v>
      </c>
      <c r="Y2895" t="s">
        <v>4841</v>
      </c>
      <c r="AA2895">
        <v>33.943199999999997</v>
      </c>
      <c r="AB2895">
        <v>-118.3057</v>
      </c>
      <c r="AC2895">
        <f t="shared" si="45"/>
        <v>0</v>
      </c>
    </row>
    <row r="2896" spans="1:29" x14ac:dyDescent="0.35">
      <c r="A2896">
        <v>201105738</v>
      </c>
      <c r="B2896" s="1">
        <v>43870</v>
      </c>
      <c r="C2896" s="1">
        <v>43870</v>
      </c>
      <c r="D2896">
        <v>900</v>
      </c>
      <c r="E2896">
        <v>11</v>
      </c>
      <c r="F2896" t="s">
        <v>64</v>
      </c>
      <c r="G2896">
        <v>1183</v>
      </c>
      <c r="H2896">
        <v>1</v>
      </c>
      <c r="I2896">
        <v>440</v>
      </c>
      <c r="J2896" t="s">
        <v>213</v>
      </c>
      <c r="K2896">
        <v>344</v>
      </c>
      <c r="L2896">
        <v>41</v>
      </c>
      <c r="M2896" t="s">
        <v>30</v>
      </c>
      <c r="N2896" t="s">
        <v>95</v>
      </c>
      <c r="O2896">
        <v>501</v>
      </c>
      <c r="P2896" t="s">
        <v>164</v>
      </c>
      <c r="S2896" t="s">
        <v>40</v>
      </c>
      <c r="T2896" t="s">
        <v>41</v>
      </c>
      <c r="U2896">
        <v>440</v>
      </c>
      <c r="Y2896" t="s">
        <v>4842</v>
      </c>
      <c r="AA2896">
        <v>34.081299999999999</v>
      </c>
      <c r="AB2896">
        <v>-118.2585</v>
      </c>
      <c r="AC2896">
        <f t="shared" si="45"/>
        <v>0</v>
      </c>
    </row>
    <row r="2897" spans="1:29" x14ac:dyDescent="0.35">
      <c r="A2897">
        <v>200101185</v>
      </c>
      <c r="B2897" s="1">
        <v>44193</v>
      </c>
      <c r="C2897" s="1">
        <v>44193</v>
      </c>
      <c r="D2897">
        <v>1810</v>
      </c>
      <c r="E2897">
        <v>1</v>
      </c>
      <c r="F2897" t="s">
        <v>36</v>
      </c>
      <c r="G2897">
        <v>174</v>
      </c>
      <c r="H2897">
        <v>1</v>
      </c>
      <c r="I2897">
        <v>230</v>
      </c>
      <c r="J2897" t="s">
        <v>161</v>
      </c>
      <c r="K2897" t="s">
        <v>4843</v>
      </c>
      <c r="L2897">
        <v>57</v>
      </c>
      <c r="M2897" t="s">
        <v>30</v>
      </c>
      <c r="N2897" t="s">
        <v>163</v>
      </c>
      <c r="O2897">
        <v>108</v>
      </c>
      <c r="P2897" t="s">
        <v>105</v>
      </c>
      <c r="Q2897">
        <v>109</v>
      </c>
      <c r="R2897" t="s">
        <v>265</v>
      </c>
      <c r="S2897" t="s">
        <v>33</v>
      </c>
      <c r="T2897" t="s">
        <v>34</v>
      </c>
      <c r="U2897">
        <v>230</v>
      </c>
      <c r="V2897">
        <v>998</v>
      </c>
      <c r="Y2897" t="s">
        <v>402</v>
      </c>
      <c r="AA2897">
        <v>34.043999999999997</v>
      </c>
      <c r="AB2897">
        <v>-118.25279999999999</v>
      </c>
      <c r="AC2897">
        <f t="shared" si="45"/>
        <v>1</v>
      </c>
    </row>
    <row r="2898" spans="1:29" x14ac:dyDescent="0.35">
      <c r="A2898">
        <v>200914631</v>
      </c>
      <c r="B2898" s="1">
        <v>44086</v>
      </c>
      <c r="C2898" s="1">
        <v>44086</v>
      </c>
      <c r="D2898">
        <v>1120</v>
      </c>
      <c r="E2898">
        <v>9</v>
      </c>
      <c r="F2898" t="s">
        <v>49</v>
      </c>
      <c r="G2898">
        <v>911</v>
      </c>
      <c r="H2898">
        <v>2</v>
      </c>
      <c r="I2898">
        <v>626</v>
      </c>
      <c r="J2898" t="s">
        <v>141</v>
      </c>
      <c r="K2898" t="s">
        <v>4844</v>
      </c>
      <c r="L2898">
        <v>24</v>
      </c>
      <c r="M2898" t="s">
        <v>94</v>
      </c>
      <c r="N2898" t="s">
        <v>95</v>
      </c>
      <c r="O2898">
        <v>501</v>
      </c>
      <c r="P2898" t="s">
        <v>164</v>
      </c>
      <c r="Q2898">
        <v>400</v>
      </c>
      <c r="R2898" t="s">
        <v>143</v>
      </c>
      <c r="S2898" t="s">
        <v>33</v>
      </c>
      <c r="T2898" t="s">
        <v>34</v>
      </c>
      <c r="U2898">
        <v>626</v>
      </c>
      <c r="Y2898" t="s">
        <v>4845</v>
      </c>
      <c r="AA2898">
        <v>34.192100000000003</v>
      </c>
      <c r="AB2898">
        <v>-118.4706</v>
      </c>
      <c r="AC2898">
        <f t="shared" si="45"/>
        <v>1</v>
      </c>
    </row>
    <row r="2899" spans="1:29" x14ac:dyDescent="0.35">
      <c r="A2899">
        <v>201226588</v>
      </c>
      <c r="B2899" s="1">
        <v>44182</v>
      </c>
      <c r="C2899" s="1">
        <v>44120</v>
      </c>
      <c r="D2899">
        <v>1630</v>
      </c>
      <c r="E2899">
        <v>12</v>
      </c>
      <c r="F2899" t="s">
        <v>68</v>
      </c>
      <c r="G2899">
        <v>1235</v>
      </c>
      <c r="H2899">
        <v>1</v>
      </c>
      <c r="I2899">
        <v>310</v>
      </c>
      <c r="J2899" t="s">
        <v>71</v>
      </c>
      <c r="K2899" t="s">
        <v>4846</v>
      </c>
      <c r="L2899">
        <v>72</v>
      </c>
      <c r="M2899" t="s">
        <v>94</v>
      </c>
      <c r="N2899" t="s">
        <v>95</v>
      </c>
      <c r="O2899">
        <v>502</v>
      </c>
      <c r="P2899" t="s">
        <v>47</v>
      </c>
      <c r="S2899" t="s">
        <v>40</v>
      </c>
      <c r="T2899" t="s">
        <v>41</v>
      </c>
      <c r="U2899">
        <v>310</v>
      </c>
      <c r="Y2899" t="s">
        <v>4847</v>
      </c>
      <c r="AA2899">
        <v>33.985900000000001</v>
      </c>
      <c r="AB2899">
        <v>-118.3002</v>
      </c>
      <c r="AC2899">
        <f t="shared" si="45"/>
        <v>0</v>
      </c>
    </row>
    <row r="2900" spans="1:29" x14ac:dyDescent="0.35">
      <c r="A2900">
        <v>201108673</v>
      </c>
      <c r="B2900" s="1">
        <v>43944</v>
      </c>
      <c r="C2900" s="1">
        <v>43943</v>
      </c>
      <c r="D2900">
        <v>100</v>
      </c>
      <c r="E2900">
        <v>11</v>
      </c>
      <c r="F2900" t="s">
        <v>64</v>
      </c>
      <c r="G2900">
        <v>1178</v>
      </c>
      <c r="H2900">
        <v>2</v>
      </c>
      <c r="I2900">
        <v>745</v>
      </c>
      <c r="J2900" t="s">
        <v>139</v>
      </c>
      <c r="K2900" t="s">
        <v>456</v>
      </c>
      <c r="L2900">
        <v>0</v>
      </c>
      <c r="M2900" t="s">
        <v>46</v>
      </c>
      <c r="N2900" t="s">
        <v>46</v>
      </c>
      <c r="O2900">
        <v>122</v>
      </c>
      <c r="P2900" t="s">
        <v>275</v>
      </c>
      <c r="S2900" t="s">
        <v>40</v>
      </c>
      <c r="T2900" t="s">
        <v>41</v>
      </c>
      <c r="U2900">
        <v>745</v>
      </c>
      <c r="Y2900" t="s">
        <v>4848</v>
      </c>
      <c r="Z2900" t="s">
        <v>866</v>
      </c>
      <c r="AA2900">
        <v>34.089100000000002</v>
      </c>
      <c r="AB2900">
        <v>-118.2161</v>
      </c>
      <c r="AC2900">
        <f t="shared" si="45"/>
        <v>0</v>
      </c>
    </row>
    <row r="2901" spans="1:29" x14ac:dyDescent="0.35">
      <c r="A2901">
        <v>200320464</v>
      </c>
      <c r="B2901" s="1">
        <v>44151</v>
      </c>
      <c r="C2901" s="1">
        <v>44151</v>
      </c>
      <c r="D2901">
        <v>600</v>
      </c>
      <c r="E2901">
        <v>3</v>
      </c>
      <c r="F2901" t="s">
        <v>43</v>
      </c>
      <c r="G2901">
        <v>334</v>
      </c>
      <c r="H2901">
        <v>2</v>
      </c>
      <c r="I2901">
        <v>745</v>
      </c>
      <c r="J2901" t="s">
        <v>139</v>
      </c>
      <c r="K2901" t="s">
        <v>4849</v>
      </c>
      <c r="L2901">
        <v>57</v>
      </c>
      <c r="M2901" t="s">
        <v>94</v>
      </c>
      <c r="N2901" t="s">
        <v>163</v>
      </c>
      <c r="O2901">
        <v>122</v>
      </c>
      <c r="P2901" t="s">
        <v>275</v>
      </c>
      <c r="Q2901">
        <v>500</v>
      </c>
      <c r="R2901" t="s">
        <v>184</v>
      </c>
      <c r="S2901" t="s">
        <v>40</v>
      </c>
      <c r="T2901" t="s">
        <v>41</v>
      </c>
      <c r="U2901">
        <v>745</v>
      </c>
      <c r="Y2901" t="s">
        <v>4850</v>
      </c>
      <c r="AA2901">
        <v>34.025100000000002</v>
      </c>
      <c r="AB2901">
        <v>-118.3305</v>
      </c>
      <c r="AC2901">
        <f t="shared" si="45"/>
        <v>0</v>
      </c>
    </row>
    <row r="2902" spans="1:29" x14ac:dyDescent="0.35">
      <c r="A2902">
        <v>200604890</v>
      </c>
      <c r="B2902" s="1">
        <v>43850</v>
      </c>
      <c r="C2902" s="1">
        <v>43850</v>
      </c>
      <c r="D2902">
        <v>1800</v>
      </c>
      <c r="E2902">
        <v>6</v>
      </c>
      <c r="F2902" t="s">
        <v>91</v>
      </c>
      <c r="G2902">
        <v>645</v>
      </c>
      <c r="H2902">
        <v>1</v>
      </c>
      <c r="I2902">
        <v>341</v>
      </c>
      <c r="J2902" t="s">
        <v>157</v>
      </c>
      <c r="K2902">
        <v>344</v>
      </c>
      <c r="L2902">
        <v>20</v>
      </c>
      <c r="M2902" t="s">
        <v>94</v>
      </c>
      <c r="N2902" t="s">
        <v>173</v>
      </c>
      <c r="O2902">
        <v>203</v>
      </c>
      <c r="P2902" t="s">
        <v>101</v>
      </c>
      <c r="S2902" t="s">
        <v>40</v>
      </c>
      <c r="T2902" t="s">
        <v>41</v>
      </c>
      <c r="U2902">
        <v>341</v>
      </c>
      <c r="Y2902" t="s">
        <v>4851</v>
      </c>
      <c r="AA2902">
        <v>34.101599999999998</v>
      </c>
      <c r="AB2902">
        <v>-118.3387</v>
      </c>
      <c r="AC2902">
        <f t="shared" si="45"/>
        <v>0</v>
      </c>
    </row>
    <row r="2903" spans="1:29" x14ac:dyDescent="0.35">
      <c r="A2903">
        <v>200211012</v>
      </c>
      <c r="B2903" s="1">
        <v>43987</v>
      </c>
      <c r="C2903" s="1">
        <v>43987</v>
      </c>
      <c r="D2903">
        <v>1200</v>
      </c>
      <c r="E2903">
        <v>2</v>
      </c>
      <c r="F2903" t="s">
        <v>56</v>
      </c>
      <c r="G2903">
        <v>246</v>
      </c>
      <c r="H2903">
        <v>1</v>
      </c>
      <c r="I2903">
        <v>210</v>
      </c>
      <c r="J2903" t="s">
        <v>149</v>
      </c>
      <c r="K2903" t="s">
        <v>4852</v>
      </c>
      <c r="L2903">
        <v>49</v>
      </c>
      <c r="M2903" t="s">
        <v>94</v>
      </c>
      <c r="N2903" t="s">
        <v>73</v>
      </c>
      <c r="O2903">
        <v>103</v>
      </c>
      <c r="P2903" t="s">
        <v>146</v>
      </c>
      <c r="Q2903">
        <v>400</v>
      </c>
      <c r="R2903" t="s">
        <v>143</v>
      </c>
      <c r="S2903" t="s">
        <v>40</v>
      </c>
      <c r="T2903" t="s">
        <v>41</v>
      </c>
      <c r="U2903">
        <v>210</v>
      </c>
      <c r="Y2903" t="s">
        <v>664</v>
      </c>
      <c r="Z2903" t="s">
        <v>61</v>
      </c>
      <c r="AA2903">
        <v>34.058</v>
      </c>
      <c r="AB2903">
        <v>-118.27589999999999</v>
      </c>
      <c r="AC2903">
        <f t="shared" si="45"/>
        <v>0</v>
      </c>
    </row>
    <row r="2904" spans="1:29" x14ac:dyDescent="0.35">
      <c r="A2904">
        <v>200606027</v>
      </c>
      <c r="B2904" s="1">
        <v>43872</v>
      </c>
      <c r="C2904" s="1">
        <v>43872</v>
      </c>
      <c r="D2904">
        <v>1315</v>
      </c>
      <c r="E2904">
        <v>6</v>
      </c>
      <c r="F2904" t="s">
        <v>91</v>
      </c>
      <c r="G2904">
        <v>638</v>
      </c>
      <c r="H2904">
        <v>2</v>
      </c>
      <c r="I2904">
        <v>625</v>
      </c>
      <c r="J2904" t="s">
        <v>628</v>
      </c>
      <c r="K2904" t="s">
        <v>4853</v>
      </c>
      <c r="L2904">
        <v>50</v>
      </c>
      <c r="M2904" t="s">
        <v>94</v>
      </c>
      <c r="N2904" t="s">
        <v>73</v>
      </c>
      <c r="O2904">
        <v>411</v>
      </c>
      <c r="P2904" t="s">
        <v>4854</v>
      </c>
      <c r="Q2904">
        <v>500</v>
      </c>
      <c r="R2904" t="s">
        <v>184</v>
      </c>
      <c r="S2904" t="s">
        <v>40</v>
      </c>
      <c r="T2904" t="s">
        <v>41</v>
      </c>
      <c r="U2904">
        <v>625</v>
      </c>
      <c r="Y2904" t="s">
        <v>4855</v>
      </c>
      <c r="AA2904">
        <v>34.1038</v>
      </c>
      <c r="AB2904">
        <v>-118.3151</v>
      </c>
      <c r="AC2904">
        <f t="shared" si="45"/>
        <v>0</v>
      </c>
    </row>
    <row r="2905" spans="1:29" x14ac:dyDescent="0.35">
      <c r="A2905">
        <v>200300612</v>
      </c>
      <c r="B2905" s="1">
        <v>43924</v>
      </c>
      <c r="C2905" s="1">
        <v>43923</v>
      </c>
      <c r="D2905">
        <v>2000</v>
      </c>
      <c r="E2905">
        <v>3</v>
      </c>
      <c r="F2905" t="s">
        <v>43</v>
      </c>
      <c r="G2905">
        <v>341</v>
      </c>
      <c r="H2905">
        <v>2</v>
      </c>
      <c r="I2905">
        <v>740</v>
      </c>
      <c r="J2905" t="s">
        <v>224</v>
      </c>
      <c r="K2905" t="s">
        <v>3527</v>
      </c>
      <c r="L2905">
        <v>0</v>
      </c>
      <c r="M2905" t="s">
        <v>46</v>
      </c>
      <c r="N2905" t="s">
        <v>46</v>
      </c>
      <c r="O2905">
        <v>244</v>
      </c>
      <c r="P2905" t="s">
        <v>3620</v>
      </c>
      <c r="S2905" t="s">
        <v>33</v>
      </c>
      <c r="T2905" t="s">
        <v>34</v>
      </c>
      <c r="U2905">
        <v>740</v>
      </c>
      <c r="V2905">
        <v>998</v>
      </c>
      <c r="Y2905" t="s">
        <v>4856</v>
      </c>
      <c r="AA2905">
        <v>34.021700000000003</v>
      </c>
      <c r="AB2905">
        <v>-118.3728</v>
      </c>
      <c r="AC2905">
        <f t="shared" si="45"/>
        <v>1</v>
      </c>
    </row>
    <row r="2906" spans="1:29" x14ac:dyDescent="0.35">
      <c r="A2906">
        <v>200112385</v>
      </c>
      <c r="B2906" s="1">
        <v>43981</v>
      </c>
      <c r="C2906" s="1">
        <v>43980</v>
      </c>
      <c r="D2906">
        <v>2215</v>
      </c>
      <c r="E2906">
        <v>1</v>
      </c>
      <c r="F2906" t="s">
        <v>36</v>
      </c>
      <c r="G2906">
        <v>164</v>
      </c>
      <c r="H2906">
        <v>1</v>
      </c>
      <c r="I2906">
        <v>310</v>
      </c>
      <c r="J2906" t="s">
        <v>71</v>
      </c>
      <c r="K2906" t="s">
        <v>4857</v>
      </c>
      <c r="L2906">
        <v>35</v>
      </c>
      <c r="M2906" t="s">
        <v>30</v>
      </c>
      <c r="N2906" t="s">
        <v>73</v>
      </c>
      <c r="O2906">
        <v>203</v>
      </c>
      <c r="P2906" t="s">
        <v>101</v>
      </c>
      <c r="S2906" t="s">
        <v>40</v>
      </c>
      <c r="T2906" t="s">
        <v>41</v>
      </c>
      <c r="U2906">
        <v>310</v>
      </c>
      <c r="Y2906" t="s">
        <v>2159</v>
      </c>
      <c r="AA2906">
        <v>34.045999999999999</v>
      </c>
      <c r="AB2906">
        <v>-118.2509</v>
      </c>
      <c r="AC2906">
        <f t="shared" si="45"/>
        <v>0</v>
      </c>
    </row>
    <row r="2907" spans="1:29" x14ac:dyDescent="0.35">
      <c r="A2907">
        <v>201225902</v>
      </c>
      <c r="B2907" s="1">
        <v>44172</v>
      </c>
      <c r="C2907" s="1">
        <v>44171</v>
      </c>
      <c r="D2907">
        <v>1500</v>
      </c>
      <c r="E2907">
        <v>12</v>
      </c>
      <c r="F2907" t="s">
        <v>68</v>
      </c>
      <c r="G2907">
        <v>1273</v>
      </c>
      <c r="H2907">
        <v>1</v>
      </c>
      <c r="I2907">
        <v>510</v>
      </c>
      <c r="J2907" t="s">
        <v>29</v>
      </c>
      <c r="L2907">
        <v>0</v>
      </c>
      <c r="O2907">
        <v>101</v>
      </c>
      <c r="P2907" t="s">
        <v>32</v>
      </c>
      <c r="S2907" t="s">
        <v>40</v>
      </c>
      <c r="T2907" t="s">
        <v>41</v>
      </c>
      <c r="U2907">
        <v>510</v>
      </c>
      <c r="Y2907" t="s">
        <v>4858</v>
      </c>
      <c r="AA2907">
        <v>33.959000000000003</v>
      </c>
      <c r="AB2907">
        <v>-118.30070000000001</v>
      </c>
      <c r="AC2907">
        <f t="shared" si="45"/>
        <v>0</v>
      </c>
    </row>
    <row r="2908" spans="1:29" x14ac:dyDescent="0.35">
      <c r="A2908">
        <v>201306200</v>
      </c>
      <c r="B2908" s="1">
        <v>43869</v>
      </c>
      <c r="C2908" s="1">
        <v>43869</v>
      </c>
      <c r="D2908">
        <v>130</v>
      </c>
      <c r="E2908">
        <v>13</v>
      </c>
      <c r="F2908" t="s">
        <v>62</v>
      </c>
      <c r="G2908">
        <v>1393</v>
      </c>
      <c r="H2908">
        <v>2</v>
      </c>
      <c r="I2908">
        <v>740</v>
      </c>
      <c r="J2908" t="s">
        <v>224</v>
      </c>
      <c r="K2908" t="s">
        <v>4859</v>
      </c>
      <c r="L2908">
        <v>0</v>
      </c>
      <c r="M2908" t="s">
        <v>30</v>
      </c>
      <c r="N2908" t="s">
        <v>73</v>
      </c>
      <c r="O2908">
        <v>203</v>
      </c>
      <c r="P2908" t="s">
        <v>101</v>
      </c>
      <c r="Q2908">
        <v>500</v>
      </c>
      <c r="R2908" t="s">
        <v>184</v>
      </c>
      <c r="S2908" t="s">
        <v>40</v>
      </c>
      <c r="T2908" t="s">
        <v>41</v>
      </c>
      <c r="U2908">
        <v>740</v>
      </c>
      <c r="Y2908" t="s">
        <v>4860</v>
      </c>
      <c r="AA2908">
        <v>33.9786</v>
      </c>
      <c r="AB2908">
        <v>-118.2761</v>
      </c>
      <c r="AC2908">
        <f t="shared" si="45"/>
        <v>0</v>
      </c>
    </row>
    <row r="2909" spans="1:29" x14ac:dyDescent="0.35">
      <c r="A2909">
        <v>201207703</v>
      </c>
      <c r="B2909" s="1">
        <v>43884</v>
      </c>
      <c r="C2909" s="1">
        <v>43884</v>
      </c>
      <c r="D2909">
        <v>1520</v>
      </c>
      <c r="E2909">
        <v>12</v>
      </c>
      <c r="F2909" t="s">
        <v>68</v>
      </c>
      <c r="G2909">
        <v>1269</v>
      </c>
      <c r="H2909">
        <v>2</v>
      </c>
      <c r="I2909">
        <v>624</v>
      </c>
      <c r="J2909" t="s">
        <v>171</v>
      </c>
      <c r="K2909" t="s">
        <v>4861</v>
      </c>
      <c r="L2909">
        <v>64</v>
      </c>
      <c r="M2909" t="s">
        <v>94</v>
      </c>
      <c r="N2909" t="s">
        <v>95</v>
      </c>
      <c r="O2909">
        <v>502</v>
      </c>
      <c r="P2909" t="s">
        <v>47</v>
      </c>
      <c r="Q2909">
        <v>400</v>
      </c>
      <c r="R2909" t="s">
        <v>143</v>
      </c>
      <c r="S2909" t="s">
        <v>84</v>
      </c>
      <c r="T2909" t="s">
        <v>85</v>
      </c>
      <c r="U2909">
        <v>624</v>
      </c>
      <c r="Y2909" t="s">
        <v>4862</v>
      </c>
      <c r="AA2909">
        <v>33.963799999999999</v>
      </c>
      <c r="AB2909">
        <v>-118.2629</v>
      </c>
      <c r="AC2909">
        <f t="shared" si="45"/>
        <v>0</v>
      </c>
    </row>
    <row r="2910" spans="1:29" x14ac:dyDescent="0.35">
      <c r="A2910">
        <v>200807525</v>
      </c>
      <c r="B2910" s="1">
        <v>43909</v>
      </c>
      <c r="C2910" s="1">
        <v>43909</v>
      </c>
      <c r="D2910">
        <v>2115</v>
      </c>
      <c r="E2910">
        <v>8</v>
      </c>
      <c r="F2910" t="s">
        <v>109</v>
      </c>
      <c r="G2910">
        <v>881</v>
      </c>
      <c r="H2910">
        <v>2</v>
      </c>
      <c r="I2910">
        <v>626</v>
      </c>
      <c r="J2910" t="s">
        <v>141</v>
      </c>
      <c r="K2910" t="s">
        <v>4863</v>
      </c>
      <c r="L2910">
        <v>40</v>
      </c>
      <c r="M2910" t="s">
        <v>94</v>
      </c>
      <c r="N2910" t="s">
        <v>73</v>
      </c>
      <c r="O2910">
        <v>501</v>
      </c>
      <c r="P2910" t="s">
        <v>164</v>
      </c>
      <c r="Q2910">
        <v>400</v>
      </c>
      <c r="R2910" t="s">
        <v>143</v>
      </c>
      <c r="S2910" t="s">
        <v>40</v>
      </c>
      <c r="T2910" t="s">
        <v>41</v>
      </c>
      <c r="U2910">
        <v>626</v>
      </c>
      <c r="Y2910" t="s">
        <v>4864</v>
      </c>
      <c r="AA2910">
        <v>34.037399999999998</v>
      </c>
      <c r="AB2910">
        <v>-118.45350000000001</v>
      </c>
      <c r="AC2910">
        <f t="shared" si="45"/>
        <v>0</v>
      </c>
    </row>
    <row r="2911" spans="1:29" x14ac:dyDescent="0.35">
      <c r="A2911">
        <v>200411606</v>
      </c>
      <c r="B2911" s="1">
        <v>44051</v>
      </c>
      <c r="C2911" s="1">
        <v>44051</v>
      </c>
      <c r="D2911">
        <v>1930</v>
      </c>
      <c r="E2911">
        <v>4</v>
      </c>
      <c r="F2911" t="s">
        <v>54</v>
      </c>
      <c r="G2911">
        <v>464</v>
      </c>
      <c r="H2911">
        <v>2</v>
      </c>
      <c r="I2911">
        <v>901</v>
      </c>
      <c r="J2911" t="s">
        <v>210</v>
      </c>
      <c r="K2911" t="s">
        <v>4865</v>
      </c>
      <c r="L2911">
        <v>24</v>
      </c>
      <c r="M2911" t="s">
        <v>94</v>
      </c>
      <c r="N2911" t="s">
        <v>95</v>
      </c>
      <c r="O2911">
        <v>501</v>
      </c>
      <c r="P2911" t="s">
        <v>164</v>
      </c>
      <c r="S2911" t="s">
        <v>40</v>
      </c>
      <c r="T2911" t="s">
        <v>41</v>
      </c>
      <c r="U2911">
        <v>901</v>
      </c>
      <c r="Y2911" t="s">
        <v>4866</v>
      </c>
      <c r="Z2911" t="s">
        <v>3299</v>
      </c>
      <c r="AA2911">
        <v>34.044499999999999</v>
      </c>
      <c r="AB2911">
        <v>-118.2116</v>
      </c>
      <c r="AC2911">
        <f t="shared" si="45"/>
        <v>0</v>
      </c>
    </row>
    <row r="2912" spans="1:29" x14ac:dyDescent="0.35">
      <c r="A2912">
        <v>200706690</v>
      </c>
      <c r="B2912" s="1">
        <v>43887</v>
      </c>
      <c r="C2912" s="1">
        <v>43887</v>
      </c>
      <c r="D2912">
        <v>1420</v>
      </c>
      <c r="E2912">
        <v>7</v>
      </c>
      <c r="F2912" t="s">
        <v>28</v>
      </c>
      <c r="G2912">
        <v>776</v>
      </c>
      <c r="H2912">
        <v>2</v>
      </c>
      <c r="I2912">
        <v>626</v>
      </c>
      <c r="J2912" t="s">
        <v>141</v>
      </c>
      <c r="K2912" t="s">
        <v>2441</v>
      </c>
      <c r="L2912">
        <v>25</v>
      </c>
      <c r="M2912" t="s">
        <v>94</v>
      </c>
      <c r="N2912" t="s">
        <v>31</v>
      </c>
      <c r="O2912">
        <v>502</v>
      </c>
      <c r="P2912" t="s">
        <v>47</v>
      </c>
      <c r="Q2912">
        <v>400</v>
      </c>
      <c r="R2912" t="s">
        <v>143</v>
      </c>
      <c r="S2912" t="s">
        <v>84</v>
      </c>
      <c r="T2912" t="s">
        <v>85</v>
      </c>
      <c r="U2912">
        <v>626</v>
      </c>
      <c r="Y2912" t="s">
        <v>4867</v>
      </c>
      <c r="AA2912">
        <v>34.0441</v>
      </c>
      <c r="AB2912">
        <v>-118.3378</v>
      </c>
      <c r="AC2912">
        <f t="shared" si="45"/>
        <v>0</v>
      </c>
    </row>
    <row r="2913" spans="1:29" x14ac:dyDescent="0.35">
      <c r="A2913">
        <v>201108074</v>
      </c>
      <c r="B2913" s="1">
        <v>43927</v>
      </c>
      <c r="C2913" s="1">
        <v>43927</v>
      </c>
      <c r="D2913">
        <v>930</v>
      </c>
      <c r="E2913">
        <v>11</v>
      </c>
      <c r="F2913" t="s">
        <v>64</v>
      </c>
      <c r="G2913">
        <v>1132</v>
      </c>
      <c r="H2913">
        <v>1</v>
      </c>
      <c r="I2913">
        <v>330</v>
      </c>
      <c r="J2913" t="s">
        <v>37</v>
      </c>
      <c r="K2913" t="s">
        <v>1063</v>
      </c>
      <c r="L2913">
        <v>39</v>
      </c>
      <c r="M2913" t="s">
        <v>30</v>
      </c>
      <c r="N2913" t="s">
        <v>95</v>
      </c>
      <c r="O2913">
        <v>502</v>
      </c>
      <c r="P2913" t="s">
        <v>47</v>
      </c>
      <c r="S2913" t="s">
        <v>40</v>
      </c>
      <c r="T2913" t="s">
        <v>41</v>
      </c>
      <c r="U2913">
        <v>330</v>
      </c>
      <c r="Y2913" t="s">
        <v>4868</v>
      </c>
      <c r="AA2913">
        <v>34.113100000000003</v>
      </c>
      <c r="AB2913">
        <v>-118.2809</v>
      </c>
      <c r="AC2913">
        <f t="shared" si="45"/>
        <v>0</v>
      </c>
    </row>
    <row r="2914" spans="1:29" x14ac:dyDescent="0.35">
      <c r="A2914">
        <v>201012324</v>
      </c>
      <c r="B2914" s="1">
        <v>44066</v>
      </c>
      <c r="C2914" s="1">
        <v>44065</v>
      </c>
      <c r="D2914">
        <v>30</v>
      </c>
      <c r="E2914">
        <v>10</v>
      </c>
      <c r="F2914" t="s">
        <v>103</v>
      </c>
      <c r="G2914">
        <v>1034</v>
      </c>
      <c r="H2914">
        <v>1</v>
      </c>
      <c r="I2914">
        <v>230</v>
      </c>
      <c r="J2914" t="s">
        <v>161</v>
      </c>
      <c r="K2914" t="s">
        <v>4869</v>
      </c>
      <c r="L2914">
        <v>36</v>
      </c>
      <c r="M2914" t="s">
        <v>30</v>
      </c>
      <c r="N2914" t="s">
        <v>163</v>
      </c>
      <c r="O2914">
        <v>101</v>
      </c>
      <c r="P2914" t="s">
        <v>32</v>
      </c>
      <c r="Q2914">
        <v>102</v>
      </c>
      <c r="R2914" t="s">
        <v>219</v>
      </c>
      <c r="S2914" t="s">
        <v>84</v>
      </c>
      <c r="T2914" t="s">
        <v>85</v>
      </c>
      <c r="U2914">
        <v>230</v>
      </c>
      <c r="Y2914" t="s">
        <v>4870</v>
      </c>
      <c r="AA2914">
        <v>34.182899999999997</v>
      </c>
      <c r="AB2914">
        <v>-118.536</v>
      </c>
      <c r="AC2914">
        <f t="shared" si="45"/>
        <v>0</v>
      </c>
    </row>
    <row r="2915" spans="1:29" x14ac:dyDescent="0.35">
      <c r="A2915">
        <v>200105426</v>
      </c>
      <c r="B2915" s="1">
        <v>43851</v>
      </c>
      <c r="C2915" s="1">
        <v>43851</v>
      </c>
      <c r="D2915">
        <v>1555</v>
      </c>
      <c r="E2915">
        <v>1</v>
      </c>
      <c r="F2915" t="s">
        <v>36</v>
      </c>
      <c r="G2915">
        <v>152</v>
      </c>
      <c r="H2915">
        <v>2</v>
      </c>
      <c r="I2915">
        <v>624</v>
      </c>
      <c r="J2915" t="s">
        <v>171</v>
      </c>
      <c r="K2915">
        <v>431</v>
      </c>
      <c r="L2915">
        <v>26</v>
      </c>
      <c r="M2915" t="s">
        <v>30</v>
      </c>
      <c r="N2915" t="s">
        <v>31</v>
      </c>
      <c r="O2915">
        <v>738</v>
      </c>
      <c r="P2915" t="s">
        <v>3273</v>
      </c>
      <c r="Q2915">
        <v>500</v>
      </c>
      <c r="R2915" t="s">
        <v>184</v>
      </c>
      <c r="S2915" t="s">
        <v>40</v>
      </c>
      <c r="T2915" t="s">
        <v>41</v>
      </c>
      <c r="U2915">
        <v>624</v>
      </c>
      <c r="Y2915" t="s">
        <v>4871</v>
      </c>
      <c r="AA2915">
        <v>34.050199999999997</v>
      </c>
      <c r="AB2915">
        <v>-118.254</v>
      </c>
      <c r="AC2915">
        <f t="shared" si="45"/>
        <v>0</v>
      </c>
    </row>
    <row r="2916" spans="1:29" x14ac:dyDescent="0.35">
      <c r="A2916">
        <v>200708157</v>
      </c>
      <c r="B2916" s="1">
        <v>43931</v>
      </c>
      <c r="C2916" s="1">
        <v>43929</v>
      </c>
      <c r="D2916">
        <v>1500</v>
      </c>
      <c r="E2916">
        <v>7</v>
      </c>
      <c r="F2916" t="s">
        <v>28</v>
      </c>
      <c r="G2916">
        <v>721</v>
      </c>
      <c r="H2916">
        <v>2</v>
      </c>
      <c r="I2916">
        <v>624</v>
      </c>
      <c r="J2916" t="s">
        <v>171</v>
      </c>
      <c r="K2916" t="s">
        <v>2957</v>
      </c>
      <c r="L2916">
        <v>39</v>
      </c>
      <c r="M2916" t="s">
        <v>30</v>
      </c>
      <c r="N2916" t="s">
        <v>95</v>
      </c>
      <c r="O2916">
        <v>701</v>
      </c>
      <c r="P2916" t="s">
        <v>1610</v>
      </c>
      <c r="Q2916">
        <v>500</v>
      </c>
      <c r="R2916" t="s">
        <v>184</v>
      </c>
      <c r="S2916" t="s">
        <v>40</v>
      </c>
      <c r="T2916" t="s">
        <v>41</v>
      </c>
      <c r="U2916">
        <v>624</v>
      </c>
      <c r="Y2916" t="s">
        <v>4872</v>
      </c>
      <c r="AA2916">
        <v>34.075299999999999</v>
      </c>
      <c r="AB2916">
        <v>-118.37949999999999</v>
      </c>
      <c r="AC2916">
        <f t="shared" si="45"/>
        <v>0</v>
      </c>
    </row>
    <row r="2917" spans="1:29" x14ac:dyDescent="0.35">
      <c r="A2917">
        <v>201009876</v>
      </c>
      <c r="B2917" s="1">
        <v>43993</v>
      </c>
      <c r="C2917" s="1">
        <v>43992</v>
      </c>
      <c r="D2917">
        <v>1800</v>
      </c>
      <c r="E2917">
        <v>10</v>
      </c>
      <c r="F2917" t="s">
        <v>103</v>
      </c>
      <c r="G2917">
        <v>1018</v>
      </c>
      <c r="H2917">
        <v>1</v>
      </c>
      <c r="I2917">
        <v>510</v>
      </c>
      <c r="J2917" t="s">
        <v>29</v>
      </c>
      <c r="L2917">
        <v>0</v>
      </c>
      <c r="O2917">
        <v>101</v>
      </c>
      <c r="P2917" t="s">
        <v>32</v>
      </c>
      <c r="S2917" t="s">
        <v>40</v>
      </c>
      <c r="T2917" t="s">
        <v>41</v>
      </c>
      <c r="U2917">
        <v>510</v>
      </c>
      <c r="Y2917" t="s">
        <v>4873</v>
      </c>
      <c r="AA2917">
        <v>34.208500000000001</v>
      </c>
      <c r="AB2917">
        <v>-118.47709999999999</v>
      </c>
      <c r="AC2917">
        <f t="shared" si="45"/>
        <v>0</v>
      </c>
    </row>
    <row r="2918" spans="1:29" x14ac:dyDescent="0.35">
      <c r="A2918">
        <v>201113452</v>
      </c>
      <c r="B2918" s="1">
        <v>44084</v>
      </c>
      <c r="C2918" s="1">
        <v>44073</v>
      </c>
      <c r="D2918">
        <v>1200</v>
      </c>
      <c r="E2918">
        <v>11</v>
      </c>
      <c r="F2918" t="s">
        <v>64</v>
      </c>
      <c r="G2918">
        <v>1107</v>
      </c>
      <c r="H2918">
        <v>1</v>
      </c>
      <c r="I2918">
        <v>331</v>
      </c>
      <c r="J2918" t="s">
        <v>233</v>
      </c>
      <c r="K2918" t="s">
        <v>1052</v>
      </c>
      <c r="L2918">
        <v>50</v>
      </c>
      <c r="M2918" t="s">
        <v>94</v>
      </c>
      <c r="N2918" t="s">
        <v>73</v>
      </c>
      <c r="O2918">
        <v>101</v>
      </c>
      <c r="P2918" t="s">
        <v>32</v>
      </c>
      <c r="S2918" t="s">
        <v>40</v>
      </c>
      <c r="T2918" t="s">
        <v>41</v>
      </c>
      <c r="U2918">
        <v>331</v>
      </c>
      <c r="Y2918" t="s">
        <v>4874</v>
      </c>
      <c r="AA2918">
        <v>34.127800000000001</v>
      </c>
      <c r="AB2918">
        <v>-118.19289999999999</v>
      </c>
      <c r="AC2918">
        <f t="shared" si="45"/>
        <v>0</v>
      </c>
    </row>
    <row r="2919" spans="1:29" x14ac:dyDescent="0.35">
      <c r="A2919">
        <v>200212796</v>
      </c>
      <c r="B2919" s="1">
        <v>44032</v>
      </c>
      <c r="C2919" s="1">
        <v>44031</v>
      </c>
      <c r="D2919">
        <v>1900</v>
      </c>
      <c r="E2919">
        <v>2</v>
      </c>
      <c r="F2919" t="s">
        <v>56</v>
      </c>
      <c r="G2919">
        <v>201</v>
      </c>
      <c r="H2919">
        <v>1</v>
      </c>
      <c r="I2919">
        <v>330</v>
      </c>
      <c r="J2919" t="s">
        <v>37</v>
      </c>
      <c r="K2919" t="s">
        <v>72</v>
      </c>
      <c r="L2919">
        <v>30</v>
      </c>
      <c r="M2919" t="s">
        <v>30</v>
      </c>
      <c r="N2919" t="s">
        <v>95</v>
      </c>
      <c r="O2919">
        <v>101</v>
      </c>
      <c r="P2919" t="s">
        <v>32</v>
      </c>
      <c r="S2919" t="s">
        <v>40</v>
      </c>
      <c r="T2919" t="s">
        <v>41</v>
      </c>
      <c r="U2919">
        <v>330</v>
      </c>
      <c r="Y2919" t="s">
        <v>4875</v>
      </c>
      <c r="Z2919" t="s">
        <v>4876</v>
      </c>
      <c r="AA2919">
        <v>34.088500000000003</v>
      </c>
      <c r="AB2919">
        <v>-118.2979</v>
      </c>
      <c r="AC2919">
        <f t="shared" si="45"/>
        <v>0</v>
      </c>
    </row>
    <row r="2920" spans="1:29" x14ac:dyDescent="0.35">
      <c r="A2920">
        <v>200112617</v>
      </c>
      <c r="B2920" s="1">
        <v>43983</v>
      </c>
      <c r="C2920" s="1">
        <v>43981</v>
      </c>
      <c r="D2920">
        <v>322</v>
      </c>
      <c r="E2920">
        <v>1</v>
      </c>
      <c r="F2920" t="s">
        <v>36</v>
      </c>
      <c r="G2920">
        <v>162</v>
      </c>
      <c r="H2920">
        <v>1</v>
      </c>
      <c r="I2920">
        <v>310</v>
      </c>
      <c r="J2920" t="s">
        <v>71</v>
      </c>
      <c r="K2920" t="s">
        <v>4877</v>
      </c>
      <c r="L2920">
        <v>29</v>
      </c>
      <c r="M2920" t="s">
        <v>94</v>
      </c>
      <c r="N2920" t="s">
        <v>1145</v>
      </c>
      <c r="O2920">
        <v>203</v>
      </c>
      <c r="P2920" t="s">
        <v>101</v>
      </c>
      <c r="S2920" t="s">
        <v>40</v>
      </c>
      <c r="T2920" t="s">
        <v>41</v>
      </c>
      <c r="U2920">
        <v>310</v>
      </c>
      <c r="Y2920" t="s">
        <v>1844</v>
      </c>
      <c r="AA2920">
        <v>34.044499999999999</v>
      </c>
      <c r="AB2920">
        <v>-118.25579999999999</v>
      </c>
      <c r="AC2920">
        <f t="shared" si="45"/>
        <v>0</v>
      </c>
    </row>
    <row r="2921" spans="1:29" x14ac:dyDescent="0.35">
      <c r="A2921">
        <v>201107683</v>
      </c>
      <c r="B2921" s="1">
        <v>43914</v>
      </c>
      <c r="C2921" s="1">
        <v>43914</v>
      </c>
      <c r="D2921">
        <v>1145</v>
      </c>
      <c r="E2921">
        <v>11</v>
      </c>
      <c r="F2921" t="s">
        <v>64</v>
      </c>
      <c r="G2921">
        <v>1136</v>
      </c>
      <c r="H2921">
        <v>1</v>
      </c>
      <c r="I2921">
        <v>230</v>
      </c>
      <c r="J2921" t="s">
        <v>161</v>
      </c>
      <c r="K2921" t="s">
        <v>4878</v>
      </c>
      <c r="L2921">
        <v>59</v>
      </c>
      <c r="M2921" t="s">
        <v>30</v>
      </c>
      <c r="N2921" t="s">
        <v>163</v>
      </c>
      <c r="O2921">
        <v>707</v>
      </c>
      <c r="P2921" t="s">
        <v>280</v>
      </c>
      <c r="Q2921">
        <v>500</v>
      </c>
      <c r="R2921" t="s">
        <v>184</v>
      </c>
      <c r="S2921" t="s">
        <v>84</v>
      </c>
      <c r="T2921" t="s">
        <v>85</v>
      </c>
      <c r="U2921">
        <v>230</v>
      </c>
      <c r="V2921">
        <v>998</v>
      </c>
      <c r="Y2921" t="s">
        <v>1440</v>
      </c>
      <c r="AA2921">
        <v>34.1218</v>
      </c>
      <c r="AB2921">
        <v>-118.2252</v>
      </c>
      <c r="AC2921">
        <f t="shared" si="45"/>
        <v>0</v>
      </c>
    </row>
    <row r="2922" spans="1:29" x14ac:dyDescent="0.35">
      <c r="A2922">
        <v>200917531</v>
      </c>
      <c r="B2922" s="1">
        <v>44156</v>
      </c>
      <c r="C2922" s="1">
        <v>44154</v>
      </c>
      <c r="D2922">
        <v>1600</v>
      </c>
      <c r="E2922">
        <v>9</v>
      </c>
      <c r="F2922" t="s">
        <v>49</v>
      </c>
      <c r="G2922">
        <v>904</v>
      </c>
      <c r="H2922">
        <v>1</v>
      </c>
      <c r="I2922">
        <v>210</v>
      </c>
      <c r="J2922" t="s">
        <v>149</v>
      </c>
      <c r="K2922" t="s">
        <v>4879</v>
      </c>
      <c r="L2922">
        <v>78</v>
      </c>
      <c r="M2922" t="s">
        <v>94</v>
      </c>
      <c r="N2922" t="s">
        <v>95</v>
      </c>
      <c r="O2922">
        <v>101</v>
      </c>
      <c r="P2922" t="s">
        <v>32</v>
      </c>
      <c r="Q2922">
        <v>400</v>
      </c>
      <c r="R2922" t="s">
        <v>143</v>
      </c>
      <c r="S2922" t="s">
        <v>40</v>
      </c>
      <c r="T2922" t="s">
        <v>41</v>
      </c>
      <c r="U2922">
        <v>210</v>
      </c>
      <c r="Y2922" t="s">
        <v>930</v>
      </c>
      <c r="Z2922" t="s">
        <v>4880</v>
      </c>
      <c r="AA2922">
        <v>34.201300000000003</v>
      </c>
      <c r="AB2922">
        <v>-118.45740000000001</v>
      </c>
      <c r="AC2922">
        <f t="shared" si="45"/>
        <v>0</v>
      </c>
    </row>
    <row r="2923" spans="1:29" x14ac:dyDescent="0.35">
      <c r="A2923">
        <v>200607281</v>
      </c>
      <c r="B2923" s="1">
        <v>43893</v>
      </c>
      <c r="C2923" s="1">
        <v>43883</v>
      </c>
      <c r="D2923">
        <v>2200</v>
      </c>
      <c r="E2923">
        <v>6</v>
      </c>
      <c r="F2923" t="s">
        <v>91</v>
      </c>
      <c r="G2923">
        <v>677</v>
      </c>
      <c r="H2923">
        <v>1</v>
      </c>
      <c r="I2923">
        <v>510</v>
      </c>
      <c r="J2923" t="s">
        <v>29</v>
      </c>
      <c r="L2923">
        <v>0</v>
      </c>
      <c r="O2923">
        <v>101</v>
      </c>
      <c r="P2923" t="s">
        <v>32</v>
      </c>
      <c r="S2923" t="s">
        <v>40</v>
      </c>
      <c r="T2923" t="s">
        <v>41</v>
      </c>
      <c r="U2923">
        <v>510</v>
      </c>
      <c r="Y2923" t="s">
        <v>4881</v>
      </c>
      <c r="Z2923" t="s">
        <v>4882</v>
      </c>
      <c r="AA2923">
        <v>34.084899999999998</v>
      </c>
      <c r="AB2923">
        <v>-118.31140000000001</v>
      </c>
      <c r="AC2923">
        <f t="shared" si="45"/>
        <v>0</v>
      </c>
    </row>
    <row r="2924" spans="1:29" x14ac:dyDescent="0.35">
      <c r="A2924">
        <v>200105794</v>
      </c>
      <c r="B2924" s="1">
        <v>43857</v>
      </c>
      <c r="C2924" s="1">
        <v>43850</v>
      </c>
      <c r="D2924">
        <v>1445</v>
      </c>
      <c r="E2924">
        <v>1</v>
      </c>
      <c r="F2924" t="s">
        <v>36</v>
      </c>
      <c r="G2924">
        <v>119</v>
      </c>
      <c r="H2924">
        <v>2</v>
      </c>
      <c r="I2924">
        <v>946</v>
      </c>
      <c r="J2924" t="s">
        <v>125</v>
      </c>
      <c r="K2924" t="s">
        <v>4883</v>
      </c>
      <c r="L2924">
        <v>0</v>
      </c>
      <c r="M2924" t="s">
        <v>30</v>
      </c>
      <c r="N2924" t="s">
        <v>73</v>
      </c>
      <c r="O2924">
        <v>900</v>
      </c>
      <c r="P2924" t="s">
        <v>3685</v>
      </c>
      <c r="S2924" t="s">
        <v>40</v>
      </c>
      <c r="T2924" t="s">
        <v>41</v>
      </c>
      <c r="U2924">
        <v>946</v>
      </c>
      <c r="Y2924" t="s">
        <v>1250</v>
      </c>
      <c r="AA2924">
        <v>34.0563</v>
      </c>
      <c r="AB2924">
        <v>-118.23739999999999</v>
      </c>
      <c r="AC2924">
        <f t="shared" si="45"/>
        <v>0</v>
      </c>
    </row>
    <row r="2925" spans="1:29" x14ac:dyDescent="0.35">
      <c r="A2925">
        <v>200516335</v>
      </c>
      <c r="B2925" s="1">
        <v>44142</v>
      </c>
      <c r="C2925" s="1">
        <v>44142</v>
      </c>
      <c r="D2925">
        <v>1</v>
      </c>
      <c r="E2925">
        <v>5</v>
      </c>
      <c r="F2925" t="s">
        <v>98</v>
      </c>
      <c r="G2925">
        <v>526</v>
      </c>
      <c r="H2925">
        <v>1</v>
      </c>
      <c r="I2925">
        <v>251</v>
      </c>
      <c r="J2925" t="s">
        <v>1253</v>
      </c>
      <c r="K2925" t="s">
        <v>4884</v>
      </c>
      <c r="L2925">
        <v>50</v>
      </c>
      <c r="M2925" t="s">
        <v>94</v>
      </c>
      <c r="N2925" t="s">
        <v>163</v>
      </c>
      <c r="O2925">
        <v>502</v>
      </c>
      <c r="P2925" t="s">
        <v>47</v>
      </c>
      <c r="Q2925">
        <v>102</v>
      </c>
      <c r="R2925" t="s">
        <v>219</v>
      </c>
      <c r="S2925" t="s">
        <v>40</v>
      </c>
      <c r="T2925" t="s">
        <v>41</v>
      </c>
      <c r="U2925">
        <v>251</v>
      </c>
      <c r="Y2925" t="s">
        <v>4885</v>
      </c>
      <c r="AA2925">
        <v>33.776899999999998</v>
      </c>
      <c r="AB2925">
        <v>-118.2662</v>
      </c>
      <c r="AC2925">
        <f t="shared" si="45"/>
        <v>0</v>
      </c>
    </row>
    <row r="2926" spans="1:29" x14ac:dyDescent="0.35">
      <c r="A2926">
        <v>200104330</v>
      </c>
      <c r="B2926" s="1">
        <v>43836</v>
      </c>
      <c r="C2926" s="1">
        <v>43835</v>
      </c>
      <c r="D2926">
        <v>519</v>
      </c>
      <c r="E2926">
        <v>1</v>
      </c>
      <c r="F2926" t="s">
        <v>36</v>
      </c>
      <c r="G2926">
        <v>119</v>
      </c>
      <c r="H2926">
        <v>2</v>
      </c>
      <c r="I2926">
        <v>888</v>
      </c>
      <c r="J2926" t="s">
        <v>250</v>
      </c>
      <c r="K2926" t="s">
        <v>4886</v>
      </c>
      <c r="L2926">
        <v>19</v>
      </c>
      <c r="M2926" t="s">
        <v>30</v>
      </c>
      <c r="N2926" t="s">
        <v>73</v>
      </c>
      <c r="O2926">
        <v>834</v>
      </c>
      <c r="P2926" t="s">
        <v>1249</v>
      </c>
      <c r="S2926" t="s">
        <v>40</v>
      </c>
      <c r="T2926" t="s">
        <v>41</v>
      </c>
      <c r="U2926">
        <v>888</v>
      </c>
      <c r="Y2926" t="s">
        <v>1250</v>
      </c>
      <c r="AA2926">
        <v>34.0563</v>
      </c>
      <c r="AB2926">
        <v>-118.23739999999999</v>
      </c>
      <c r="AC2926">
        <f t="shared" si="45"/>
        <v>0</v>
      </c>
    </row>
    <row r="2927" spans="1:29" x14ac:dyDescent="0.35">
      <c r="A2927">
        <v>200116807</v>
      </c>
      <c r="B2927" s="1">
        <v>44066</v>
      </c>
      <c r="C2927" s="1">
        <v>44066</v>
      </c>
      <c r="D2927">
        <v>900</v>
      </c>
      <c r="E2927">
        <v>1</v>
      </c>
      <c r="F2927" t="s">
        <v>36</v>
      </c>
      <c r="G2927">
        <v>162</v>
      </c>
      <c r="H2927">
        <v>1</v>
      </c>
      <c r="I2927">
        <v>440</v>
      </c>
      <c r="J2927" t="s">
        <v>213</v>
      </c>
      <c r="K2927" t="s">
        <v>4887</v>
      </c>
      <c r="L2927">
        <v>19</v>
      </c>
      <c r="M2927" t="s">
        <v>94</v>
      </c>
      <c r="N2927" t="s">
        <v>95</v>
      </c>
      <c r="O2927">
        <v>203</v>
      </c>
      <c r="P2927" t="s">
        <v>101</v>
      </c>
      <c r="S2927" t="s">
        <v>40</v>
      </c>
      <c r="T2927" t="s">
        <v>41</v>
      </c>
      <c r="U2927">
        <v>440</v>
      </c>
      <c r="Y2927" t="s">
        <v>643</v>
      </c>
      <c r="AA2927">
        <v>34.043700000000001</v>
      </c>
      <c r="AB2927">
        <v>-118.2582</v>
      </c>
      <c r="AC2927">
        <f t="shared" si="45"/>
        <v>0</v>
      </c>
    </row>
    <row r="2928" spans="1:29" x14ac:dyDescent="0.35">
      <c r="A2928">
        <v>200508209</v>
      </c>
      <c r="B2928" s="1">
        <v>43934</v>
      </c>
      <c r="C2928" s="1">
        <v>43933</v>
      </c>
      <c r="D2928">
        <v>700</v>
      </c>
      <c r="E2928">
        <v>5</v>
      </c>
      <c r="F2928" t="s">
        <v>98</v>
      </c>
      <c r="G2928">
        <v>522</v>
      </c>
      <c r="H2928">
        <v>1</v>
      </c>
      <c r="I2928">
        <v>330</v>
      </c>
      <c r="J2928" t="s">
        <v>37</v>
      </c>
      <c r="K2928" t="s">
        <v>4888</v>
      </c>
      <c r="L2928">
        <v>33</v>
      </c>
      <c r="M2928" t="s">
        <v>94</v>
      </c>
      <c r="N2928" t="s">
        <v>163</v>
      </c>
      <c r="O2928">
        <v>108</v>
      </c>
      <c r="P2928" t="s">
        <v>105</v>
      </c>
      <c r="S2928" t="s">
        <v>40</v>
      </c>
      <c r="T2928" t="s">
        <v>41</v>
      </c>
      <c r="U2928">
        <v>330</v>
      </c>
      <c r="Y2928" t="s">
        <v>4889</v>
      </c>
      <c r="AA2928">
        <v>33.779499999999999</v>
      </c>
      <c r="AB2928">
        <v>-118.2714</v>
      </c>
      <c r="AC2928">
        <f t="shared" si="45"/>
        <v>0</v>
      </c>
    </row>
    <row r="2929" spans="1:29" x14ac:dyDescent="0.35">
      <c r="A2929">
        <v>200512495</v>
      </c>
      <c r="B2929" s="1">
        <v>44043</v>
      </c>
      <c r="C2929" s="1">
        <v>44043</v>
      </c>
      <c r="D2929">
        <v>2230</v>
      </c>
      <c r="E2929">
        <v>5</v>
      </c>
      <c r="F2929" t="s">
        <v>98</v>
      </c>
      <c r="G2929">
        <v>514</v>
      </c>
      <c r="H2929">
        <v>2</v>
      </c>
      <c r="I2929">
        <v>753</v>
      </c>
      <c r="J2929" t="s">
        <v>452</v>
      </c>
      <c r="K2929" t="s">
        <v>4890</v>
      </c>
      <c r="L2929">
        <v>0</v>
      </c>
      <c r="M2929" t="s">
        <v>46</v>
      </c>
      <c r="N2929" t="s">
        <v>46</v>
      </c>
      <c r="O2929">
        <v>101</v>
      </c>
      <c r="P2929" t="s">
        <v>32</v>
      </c>
      <c r="Q2929">
        <v>102</v>
      </c>
      <c r="R2929" t="s">
        <v>219</v>
      </c>
      <c r="S2929" t="s">
        <v>40</v>
      </c>
      <c r="T2929" t="s">
        <v>41</v>
      </c>
      <c r="U2929">
        <v>753</v>
      </c>
      <c r="V2929">
        <v>998</v>
      </c>
      <c r="Y2929" t="s">
        <v>2587</v>
      </c>
      <c r="Z2929" t="s">
        <v>4891</v>
      </c>
      <c r="AA2929">
        <v>33.782200000000003</v>
      </c>
      <c r="AB2929">
        <v>-118.2757</v>
      </c>
      <c r="AC2929">
        <f t="shared" si="45"/>
        <v>0</v>
      </c>
    </row>
    <row r="2930" spans="1:29" x14ac:dyDescent="0.35">
      <c r="A2930">
        <v>200312310</v>
      </c>
      <c r="B2930" s="1">
        <v>43972</v>
      </c>
      <c r="C2930" s="1">
        <v>43969</v>
      </c>
      <c r="D2930">
        <v>1600</v>
      </c>
      <c r="E2930">
        <v>3</v>
      </c>
      <c r="F2930" t="s">
        <v>43</v>
      </c>
      <c r="G2930">
        <v>303</v>
      </c>
      <c r="H2930">
        <v>2</v>
      </c>
      <c r="I2930">
        <v>901</v>
      </c>
      <c r="J2930" t="s">
        <v>210</v>
      </c>
      <c r="K2930">
        <v>913</v>
      </c>
      <c r="L2930">
        <v>44</v>
      </c>
      <c r="M2930" t="s">
        <v>30</v>
      </c>
      <c r="N2930" t="s">
        <v>95</v>
      </c>
      <c r="O2930">
        <v>501</v>
      </c>
      <c r="P2930" t="s">
        <v>164</v>
      </c>
      <c r="S2930" t="s">
        <v>40</v>
      </c>
      <c r="T2930" t="s">
        <v>41</v>
      </c>
      <c r="U2930">
        <v>901</v>
      </c>
      <c r="Y2930" t="s">
        <v>4080</v>
      </c>
      <c r="AA2930">
        <v>34.0336</v>
      </c>
      <c r="AB2930">
        <v>-118.3526</v>
      </c>
      <c r="AC2930">
        <f t="shared" si="45"/>
        <v>0</v>
      </c>
    </row>
    <row r="2931" spans="1:29" x14ac:dyDescent="0.35">
      <c r="A2931">
        <v>201014967</v>
      </c>
      <c r="B2931" s="1">
        <v>44145</v>
      </c>
      <c r="C2931" s="1">
        <v>44145</v>
      </c>
      <c r="D2931">
        <v>1915</v>
      </c>
      <c r="E2931">
        <v>10</v>
      </c>
      <c r="F2931" t="s">
        <v>103</v>
      </c>
      <c r="G2931">
        <v>1028</v>
      </c>
      <c r="H2931">
        <v>2</v>
      </c>
      <c r="I2931">
        <v>624</v>
      </c>
      <c r="J2931" t="s">
        <v>171</v>
      </c>
      <c r="K2931" t="s">
        <v>4892</v>
      </c>
      <c r="L2931">
        <v>25</v>
      </c>
      <c r="M2931" t="s">
        <v>94</v>
      </c>
      <c r="N2931" t="s">
        <v>95</v>
      </c>
      <c r="O2931">
        <v>210</v>
      </c>
      <c r="P2931" t="s">
        <v>183</v>
      </c>
      <c r="Q2931">
        <v>400</v>
      </c>
      <c r="R2931" t="s">
        <v>143</v>
      </c>
      <c r="S2931" t="s">
        <v>40</v>
      </c>
      <c r="T2931" t="s">
        <v>41</v>
      </c>
      <c r="U2931">
        <v>624</v>
      </c>
      <c r="Y2931" t="s">
        <v>3471</v>
      </c>
      <c r="AA2931">
        <v>34.193899999999999</v>
      </c>
      <c r="AB2931">
        <v>-118.49930000000001</v>
      </c>
      <c r="AC2931">
        <f t="shared" si="45"/>
        <v>0</v>
      </c>
    </row>
    <row r="2932" spans="1:29" x14ac:dyDescent="0.35">
      <c r="A2932">
        <v>200614306</v>
      </c>
      <c r="B2932" s="1">
        <v>43983</v>
      </c>
      <c r="C2932" s="1">
        <v>43983</v>
      </c>
      <c r="D2932">
        <v>1200</v>
      </c>
      <c r="E2932">
        <v>6</v>
      </c>
      <c r="F2932" t="s">
        <v>91</v>
      </c>
      <c r="G2932">
        <v>666</v>
      </c>
      <c r="H2932">
        <v>2</v>
      </c>
      <c r="I2932">
        <v>740</v>
      </c>
      <c r="J2932" t="s">
        <v>224</v>
      </c>
      <c r="K2932">
        <v>329</v>
      </c>
      <c r="L2932">
        <v>0</v>
      </c>
      <c r="M2932" t="s">
        <v>46</v>
      </c>
      <c r="N2932" t="s">
        <v>46</v>
      </c>
      <c r="O2932">
        <v>406</v>
      </c>
      <c r="P2932" t="s">
        <v>582</v>
      </c>
      <c r="S2932" t="s">
        <v>40</v>
      </c>
      <c r="T2932" t="s">
        <v>41</v>
      </c>
      <c r="U2932">
        <v>740</v>
      </c>
      <c r="Y2932" t="s">
        <v>4893</v>
      </c>
      <c r="AA2932">
        <v>34.0944</v>
      </c>
      <c r="AB2932">
        <v>-118.32769999999999</v>
      </c>
      <c r="AC2932">
        <f t="shared" si="45"/>
        <v>0</v>
      </c>
    </row>
    <row r="2933" spans="1:29" x14ac:dyDescent="0.35">
      <c r="A2933">
        <v>201006025</v>
      </c>
      <c r="B2933" s="1">
        <v>43876</v>
      </c>
      <c r="C2933" s="1">
        <v>43876</v>
      </c>
      <c r="D2933">
        <v>1245</v>
      </c>
      <c r="E2933">
        <v>10</v>
      </c>
      <c r="F2933" t="s">
        <v>103</v>
      </c>
      <c r="G2933">
        <v>1049</v>
      </c>
      <c r="H2933">
        <v>1</v>
      </c>
      <c r="I2933">
        <v>330</v>
      </c>
      <c r="J2933" t="s">
        <v>37</v>
      </c>
      <c r="K2933" t="s">
        <v>4894</v>
      </c>
      <c r="L2933">
        <v>45</v>
      </c>
      <c r="M2933" t="s">
        <v>94</v>
      </c>
      <c r="N2933" t="s">
        <v>31</v>
      </c>
      <c r="O2933">
        <v>108</v>
      </c>
      <c r="P2933" t="s">
        <v>105</v>
      </c>
      <c r="S2933" t="s">
        <v>40</v>
      </c>
      <c r="T2933" t="s">
        <v>41</v>
      </c>
      <c r="U2933">
        <v>330</v>
      </c>
      <c r="Y2933" t="s">
        <v>4895</v>
      </c>
      <c r="AA2933">
        <v>34.183999999999997</v>
      </c>
      <c r="AB2933">
        <v>-118.50109999999999</v>
      </c>
      <c r="AC2933">
        <f t="shared" si="45"/>
        <v>0</v>
      </c>
    </row>
    <row r="2934" spans="1:29" x14ac:dyDescent="0.35">
      <c r="A2934">
        <v>200814446</v>
      </c>
      <c r="B2934" s="1">
        <v>44096</v>
      </c>
      <c r="C2934" s="1">
        <v>44096</v>
      </c>
      <c r="D2934">
        <v>1720</v>
      </c>
      <c r="E2934">
        <v>8</v>
      </c>
      <c r="F2934" t="s">
        <v>109</v>
      </c>
      <c r="G2934">
        <v>886</v>
      </c>
      <c r="H2934">
        <v>2</v>
      </c>
      <c r="I2934">
        <v>956</v>
      </c>
      <c r="J2934" t="s">
        <v>328</v>
      </c>
      <c r="K2934">
        <v>1906</v>
      </c>
      <c r="L2934">
        <v>18</v>
      </c>
      <c r="M2934" t="s">
        <v>94</v>
      </c>
      <c r="N2934" t="s">
        <v>73</v>
      </c>
      <c r="O2934">
        <v>501</v>
      </c>
      <c r="P2934" t="s">
        <v>164</v>
      </c>
      <c r="S2934" t="s">
        <v>40</v>
      </c>
      <c r="T2934" t="s">
        <v>41</v>
      </c>
      <c r="U2934">
        <v>956</v>
      </c>
      <c r="Y2934" t="s">
        <v>4896</v>
      </c>
      <c r="AA2934">
        <v>34.053100000000001</v>
      </c>
      <c r="AB2934">
        <v>-118.4029</v>
      </c>
      <c r="AC2934">
        <f t="shared" si="45"/>
        <v>0</v>
      </c>
    </row>
    <row r="2935" spans="1:29" x14ac:dyDescent="0.35">
      <c r="A2935">
        <v>200614827</v>
      </c>
      <c r="B2935" s="1">
        <v>44076</v>
      </c>
      <c r="C2935" s="1">
        <v>44071</v>
      </c>
      <c r="D2935">
        <v>2330</v>
      </c>
      <c r="E2935">
        <v>6</v>
      </c>
      <c r="F2935" t="s">
        <v>91</v>
      </c>
      <c r="G2935">
        <v>644</v>
      </c>
      <c r="H2935">
        <v>1</v>
      </c>
      <c r="I2935">
        <v>820</v>
      </c>
      <c r="J2935" t="s">
        <v>533</v>
      </c>
      <c r="K2935" t="s">
        <v>4897</v>
      </c>
      <c r="L2935">
        <v>33</v>
      </c>
      <c r="M2935" t="s">
        <v>94</v>
      </c>
      <c r="N2935" t="s">
        <v>73</v>
      </c>
      <c r="O2935">
        <v>501</v>
      </c>
      <c r="P2935" t="s">
        <v>164</v>
      </c>
      <c r="Q2935">
        <v>400</v>
      </c>
      <c r="R2935" t="s">
        <v>143</v>
      </c>
      <c r="S2935" t="s">
        <v>84</v>
      </c>
      <c r="T2935" t="s">
        <v>85</v>
      </c>
      <c r="U2935">
        <v>820</v>
      </c>
      <c r="Y2935" t="s">
        <v>4898</v>
      </c>
      <c r="AA2935">
        <v>34.0944</v>
      </c>
      <c r="AB2935">
        <v>-118.3463</v>
      </c>
      <c r="AC2935">
        <f t="shared" si="45"/>
        <v>0</v>
      </c>
    </row>
    <row r="2936" spans="1:29" x14ac:dyDescent="0.35">
      <c r="A2936">
        <v>200512300</v>
      </c>
      <c r="B2936" s="1">
        <v>44038</v>
      </c>
      <c r="C2936" s="1">
        <v>44038</v>
      </c>
      <c r="D2936">
        <v>1250</v>
      </c>
      <c r="E2936">
        <v>5</v>
      </c>
      <c r="F2936" t="s">
        <v>98</v>
      </c>
      <c r="G2936">
        <v>505</v>
      </c>
      <c r="H2936">
        <v>2</v>
      </c>
      <c r="I2936">
        <v>740</v>
      </c>
      <c r="J2936" t="s">
        <v>224</v>
      </c>
      <c r="K2936" t="s">
        <v>488</v>
      </c>
      <c r="L2936">
        <v>0</v>
      </c>
      <c r="M2936" t="s">
        <v>46</v>
      </c>
      <c r="N2936" t="s">
        <v>46</v>
      </c>
      <c r="O2936">
        <v>702</v>
      </c>
      <c r="P2936" t="s">
        <v>552</v>
      </c>
      <c r="S2936" t="s">
        <v>40</v>
      </c>
      <c r="T2936" t="s">
        <v>41</v>
      </c>
      <c r="U2936">
        <v>740</v>
      </c>
      <c r="Y2936" t="s">
        <v>3051</v>
      </c>
      <c r="AA2936">
        <v>33.8583</v>
      </c>
      <c r="AB2936">
        <v>-118.29689999999999</v>
      </c>
      <c r="AC2936">
        <f t="shared" si="45"/>
        <v>0</v>
      </c>
    </row>
    <row r="2937" spans="1:29" x14ac:dyDescent="0.35">
      <c r="A2937">
        <v>200105878</v>
      </c>
      <c r="B2937" s="1">
        <v>43857</v>
      </c>
      <c r="C2937" s="1">
        <v>43857</v>
      </c>
      <c r="D2937">
        <v>1600</v>
      </c>
      <c r="E2937">
        <v>1</v>
      </c>
      <c r="F2937" t="s">
        <v>36</v>
      </c>
      <c r="G2937">
        <v>162</v>
      </c>
      <c r="H2937">
        <v>1</v>
      </c>
      <c r="I2937">
        <v>442</v>
      </c>
      <c r="J2937" t="s">
        <v>179</v>
      </c>
      <c r="K2937">
        <v>344</v>
      </c>
      <c r="L2937">
        <v>0</v>
      </c>
      <c r="M2937" t="s">
        <v>46</v>
      </c>
      <c r="N2937" t="s">
        <v>46</v>
      </c>
      <c r="O2937">
        <v>404</v>
      </c>
      <c r="P2937" t="s">
        <v>1637</v>
      </c>
      <c r="S2937" t="s">
        <v>40</v>
      </c>
      <c r="T2937" t="s">
        <v>41</v>
      </c>
      <c r="U2937">
        <v>442</v>
      </c>
      <c r="Y2937" t="s">
        <v>3509</v>
      </c>
      <c r="AA2937">
        <v>34.048000000000002</v>
      </c>
      <c r="AB2937">
        <v>-118.2577</v>
      </c>
      <c r="AC2937">
        <f t="shared" si="45"/>
        <v>0</v>
      </c>
    </row>
    <row r="2938" spans="1:29" x14ac:dyDescent="0.35">
      <c r="A2938">
        <v>201013526</v>
      </c>
      <c r="B2938" s="1">
        <v>44102</v>
      </c>
      <c r="C2938" s="1">
        <v>44102</v>
      </c>
      <c r="D2938">
        <v>530</v>
      </c>
      <c r="E2938">
        <v>10</v>
      </c>
      <c r="F2938" t="s">
        <v>103</v>
      </c>
      <c r="G2938">
        <v>1031</v>
      </c>
      <c r="H2938">
        <v>2</v>
      </c>
      <c r="I2938">
        <v>237</v>
      </c>
      <c r="J2938" t="s">
        <v>1814</v>
      </c>
      <c r="K2938" t="s">
        <v>4899</v>
      </c>
      <c r="L2938">
        <v>6</v>
      </c>
      <c r="M2938" t="s">
        <v>94</v>
      </c>
      <c r="N2938" t="s">
        <v>95</v>
      </c>
      <c r="O2938">
        <v>502</v>
      </c>
      <c r="P2938" t="s">
        <v>47</v>
      </c>
      <c r="Q2938">
        <v>400</v>
      </c>
      <c r="R2938" t="s">
        <v>143</v>
      </c>
      <c r="S2938" t="s">
        <v>84</v>
      </c>
      <c r="T2938" t="s">
        <v>85</v>
      </c>
      <c r="U2938">
        <v>237</v>
      </c>
      <c r="Y2938" t="s">
        <v>4900</v>
      </c>
      <c r="AA2938">
        <v>34.186599999999999</v>
      </c>
      <c r="AB2938">
        <v>-118.55500000000001</v>
      </c>
      <c r="AC2938">
        <f t="shared" si="45"/>
        <v>0</v>
      </c>
    </row>
    <row r="2939" spans="1:29" x14ac:dyDescent="0.35">
      <c r="A2939">
        <v>200715761</v>
      </c>
      <c r="B2939" s="1">
        <v>44143</v>
      </c>
      <c r="C2939" s="1">
        <v>44142</v>
      </c>
      <c r="D2939">
        <v>1910</v>
      </c>
      <c r="E2939">
        <v>7</v>
      </c>
      <c r="F2939" t="s">
        <v>28</v>
      </c>
      <c r="G2939">
        <v>701</v>
      </c>
      <c r="H2939">
        <v>1</v>
      </c>
      <c r="I2939">
        <v>310</v>
      </c>
      <c r="J2939" t="s">
        <v>71</v>
      </c>
      <c r="K2939" t="s">
        <v>4901</v>
      </c>
      <c r="L2939">
        <v>28</v>
      </c>
      <c r="M2939" t="s">
        <v>30</v>
      </c>
      <c r="N2939" t="s">
        <v>31</v>
      </c>
      <c r="O2939">
        <v>405</v>
      </c>
      <c r="P2939" t="s">
        <v>52</v>
      </c>
      <c r="S2939" t="s">
        <v>40</v>
      </c>
      <c r="T2939" t="s">
        <v>41</v>
      </c>
      <c r="U2939">
        <v>310</v>
      </c>
      <c r="Y2939" t="s">
        <v>4902</v>
      </c>
      <c r="AA2939">
        <v>34.083799999999997</v>
      </c>
      <c r="AB2939">
        <v>-118.3621</v>
      </c>
      <c r="AC2939">
        <f t="shared" si="45"/>
        <v>0</v>
      </c>
    </row>
    <row r="2940" spans="1:29" x14ac:dyDescent="0.35">
      <c r="A2940">
        <v>200717544</v>
      </c>
      <c r="B2940" s="1">
        <v>44193</v>
      </c>
      <c r="C2940" s="1">
        <v>44082</v>
      </c>
      <c r="D2940">
        <v>1300</v>
      </c>
      <c r="E2940">
        <v>7</v>
      </c>
      <c r="F2940" t="s">
        <v>28</v>
      </c>
      <c r="G2940">
        <v>721</v>
      </c>
      <c r="H2940">
        <v>2</v>
      </c>
      <c r="I2940">
        <v>354</v>
      </c>
      <c r="J2940" t="s">
        <v>167</v>
      </c>
      <c r="K2940">
        <v>1822</v>
      </c>
      <c r="L2940">
        <v>26</v>
      </c>
      <c r="M2940" t="s">
        <v>94</v>
      </c>
      <c r="N2940" t="s">
        <v>73</v>
      </c>
      <c r="O2940">
        <v>501</v>
      </c>
      <c r="P2940" t="s">
        <v>164</v>
      </c>
      <c r="S2940" t="s">
        <v>40</v>
      </c>
      <c r="T2940" t="s">
        <v>41</v>
      </c>
      <c r="U2940">
        <v>354</v>
      </c>
      <c r="Y2940" t="s">
        <v>487</v>
      </c>
      <c r="AA2940">
        <v>34.075299999999999</v>
      </c>
      <c r="AB2940">
        <v>-118.3849</v>
      </c>
      <c r="AC2940">
        <f t="shared" si="45"/>
        <v>0</v>
      </c>
    </row>
    <row r="2941" spans="1:29" x14ac:dyDescent="0.35">
      <c r="A2941">
        <v>200605332</v>
      </c>
      <c r="B2941" s="1">
        <v>43859</v>
      </c>
      <c r="C2941" s="1">
        <v>43859</v>
      </c>
      <c r="D2941">
        <v>630</v>
      </c>
      <c r="E2941">
        <v>6</v>
      </c>
      <c r="F2941" t="s">
        <v>91</v>
      </c>
      <c r="G2941">
        <v>666</v>
      </c>
      <c r="H2941">
        <v>2</v>
      </c>
      <c r="I2941">
        <v>888</v>
      </c>
      <c r="J2941" t="s">
        <v>250</v>
      </c>
      <c r="K2941">
        <v>1822</v>
      </c>
      <c r="L2941">
        <v>0</v>
      </c>
      <c r="M2941" t="s">
        <v>46</v>
      </c>
      <c r="N2941" t="s">
        <v>46</v>
      </c>
      <c r="O2941">
        <v>203</v>
      </c>
      <c r="P2941" t="s">
        <v>101</v>
      </c>
      <c r="S2941" t="s">
        <v>40</v>
      </c>
      <c r="T2941" t="s">
        <v>41</v>
      </c>
      <c r="U2941">
        <v>888</v>
      </c>
      <c r="Y2941" t="s">
        <v>4903</v>
      </c>
      <c r="AA2941">
        <v>34.0944</v>
      </c>
      <c r="AB2941">
        <v>-118.32769999999999</v>
      </c>
      <c r="AC2941">
        <f t="shared" si="45"/>
        <v>0</v>
      </c>
    </row>
    <row r="2942" spans="1:29" x14ac:dyDescent="0.35">
      <c r="A2942">
        <v>200210721</v>
      </c>
      <c r="B2942" s="1">
        <v>43979</v>
      </c>
      <c r="C2942" s="1">
        <v>43979</v>
      </c>
      <c r="D2942">
        <v>1300</v>
      </c>
      <c r="E2942">
        <v>2</v>
      </c>
      <c r="F2942" t="s">
        <v>56</v>
      </c>
      <c r="G2942">
        <v>269</v>
      </c>
      <c r="H2942">
        <v>2</v>
      </c>
      <c r="I2942">
        <v>740</v>
      </c>
      <c r="J2942" t="s">
        <v>224</v>
      </c>
      <c r="K2942" t="s">
        <v>4904</v>
      </c>
      <c r="L2942">
        <v>19</v>
      </c>
      <c r="M2942" t="s">
        <v>46</v>
      </c>
      <c r="N2942" t="s">
        <v>46</v>
      </c>
      <c r="O2942">
        <v>708</v>
      </c>
      <c r="P2942" t="s">
        <v>489</v>
      </c>
      <c r="S2942" t="s">
        <v>40</v>
      </c>
      <c r="T2942" t="s">
        <v>41</v>
      </c>
      <c r="U2942">
        <v>740</v>
      </c>
      <c r="Y2942" t="s">
        <v>4905</v>
      </c>
      <c r="AA2942">
        <v>34.052700000000002</v>
      </c>
      <c r="AB2942">
        <v>-118.2685</v>
      </c>
      <c r="AC2942">
        <f t="shared" si="45"/>
        <v>0</v>
      </c>
    </row>
    <row r="2943" spans="1:29" x14ac:dyDescent="0.35">
      <c r="A2943">
        <v>200716494</v>
      </c>
      <c r="B2943" s="1">
        <v>44164</v>
      </c>
      <c r="C2943" s="1">
        <v>44163</v>
      </c>
      <c r="D2943">
        <v>1430</v>
      </c>
      <c r="E2943">
        <v>7</v>
      </c>
      <c r="F2943" t="s">
        <v>28</v>
      </c>
      <c r="G2943">
        <v>733</v>
      </c>
      <c r="H2943">
        <v>1</v>
      </c>
      <c r="I2943">
        <v>510</v>
      </c>
      <c r="J2943" t="s">
        <v>29</v>
      </c>
      <c r="L2943">
        <v>0</v>
      </c>
      <c r="O2943">
        <v>108</v>
      </c>
      <c r="P2943" t="s">
        <v>105</v>
      </c>
      <c r="S2943" t="s">
        <v>40</v>
      </c>
      <c r="T2943" t="s">
        <v>41</v>
      </c>
      <c r="U2943">
        <v>510</v>
      </c>
      <c r="Y2943" t="s">
        <v>2239</v>
      </c>
      <c r="AA2943">
        <v>34.064900000000002</v>
      </c>
      <c r="AB2943">
        <v>-118.3546</v>
      </c>
      <c r="AC2943">
        <f t="shared" si="45"/>
        <v>0</v>
      </c>
    </row>
    <row r="2944" spans="1:29" x14ac:dyDescent="0.35">
      <c r="A2944">
        <v>200608557</v>
      </c>
      <c r="B2944" s="1">
        <v>43921</v>
      </c>
      <c r="C2944" s="1">
        <v>43918</v>
      </c>
      <c r="D2944">
        <v>700</v>
      </c>
      <c r="E2944">
        <v>6</v>
      </c>
      <c r="F2944" t="s">
        <v>91</v>
      </c>
      <c r="G2944">
        <v>636</v>
      </c>
      <c r="H2944">
        <v>1</v>
      </c>
      <c r="I2944">
        <v>440</v>
      </c>
      <c r="J2944" t="s">
        <v>213</v>
      </c>
      <c r="K2944" t="s">
        <v>4906</v>
      </c>
      <c r="L2944">
        <v>26</v>
      </c>
      <c r="M2944" t="s">
        <v>30</v>
      </c>
      <c r="N2944" t="s">
        <v>73</v>
      </c>
      <c r="O2944">
        <v>502</v>
      </c>
      <c r="P2944" t="s">
        <v>47</v>
      </c>
      <c r="Q2944">
        <v>400</v>
      </c>
      <c r="R2944" t="s">
        <v>143</v>
      </c>
      <c r="S2944" t="s">
        <v>40</v>
      </c>
      <c r="T2944" t="s">
        <v>41</v>
      </c>
      <c r="U2944">
        <v>440</v>
      </c>
      <c r="Y2944" t="s">
        <v>4907</v>
      </c>
      <c r="AA2944">
        <v>34.103200000000001</v>
      </c>
      <c r="AB2944">
        <v>-118.3348</v>
      </c>
      <c r="AC2944">
        <f t="shared" si="45"/>
        <v>0</v>
      </c>
    </row>
    <row r="2945" spans="1:29" x14ac:dyDescent="0.35">
      <c r="A2945">
        <v>200312517</v>
      </c>
      <c r="B2945" s="1">
        <v>43992</v>
      </c>
      <c r="C2945" s="1">
        <v>43992</v>
      </c>
      <c r="D2945">
        <v>1715</v>
      </c>
      <c r="E2945">
        <v>3</v>
      </c>
      <c r="F2945" t="s">
        <v>43</v>
      </c>
      <c r="G2945">
        <v>379</v>
      </c>
      <c r="H2945">
        <v>2</v>
      </c>
      <c r="I2945">
        <v>624</v>
      </c>
      <c r="J2945" t="s">
        <v>171</v>
      </c>
      <c r="K2945" t="s">
        <v>4908</v>
      </c>
      <c r="L2945">
        <v>21</v>
      </c>
      <c r="M2945" t="s">
        <v>30</v>
      </c>
      <c r="N2945" t="s">
        <v>95</v>
      </c>
      <c r="O2945">
        <v>502</v>
      </c>
      <c r="P2945" t="s">
        <v>47</v>
      </c>
      <c r="Q2945">
        <v>400</v>
      </c>
      <c r="R2945" t="s">
        <v>143</v>
      </c>
      <c r="S2945" t="s">
        <v>40</v>
      </c>
      <c r="T2945" t="s">
        <v>41</v>
      </c>
      <c r="U2945">
        <v>624</v>
      </c>
      <c r="Y2945" t="s">
        <v>4909</v>
      </c>
      <c r="AA2945">
        <v>34.014499999999998</v>
      </c>
      <c r="AB2945">
        <v>-118.2937</v>
      </c>
      <c r="AC2945">
        <f t="shared" si="45"/>
        <v>0</v>
      </c>
    </row>
    <row r="2946" spans="1:29" x14ac:dyDescent="0.35">
      <c r="A2946">
        <v>200320610</v>
      </c>
      <c r="B2946" s="1">
        <v>44139</v>
      </c>
      <c r="C2946" s="1">
        <v>44109</v>
      </c>
      <c r="D2946">
        <v>940</v>
      </c>
      <c r="E2946">
        <v>3</v>
      </c>
      <c r="F2946" t="s">
        <v>43</v>
      </c>
      <c r="G2946">
        <v>396</v>
      </c>
      <c r="H2946">
        <v>1</v>
      </c>
      <c r="I2946">
        <v>341</v>
      </c>
      <c r="J2946" t="s">
        <v>157</v>
      </c>
      <c r="K2946" t="s">
        <v>245</v>
      </c>
      <c r="L2946">
        <v>58</v>
      </c>
      <c r="M2946" t="s">
        <v>94</v>
      </c>
      <c r="N2946" t="s">
        <v>31</v>
      </c>
      <c r="O2946">
        <v>502</v>
      </c>
      <c r="P2946" t="s">
        <v>47</v>
      </c>
      <c r="S2946" t="s">
        <v>40</v>
      </c>
      <c r="T2946" t="s">
        <v>41</v>
      </c>
      <c r="U2946">
        <v>341</v>
      </c>
      <c r="Y2946" t="s">
        <v>4910</v>
      </c>
      <c r="AA2946">
        <v>34.01</v>
      </c>
      <c r="AB2946">
        <v>-118.29</v>
      </c>
      <c r="AC2946">
        <f t="shared" si="45"/>
        <v>0</v>
      </c>
    </row>
    <row r="2947" spans="1:29" x14ac:dyDescent="0.35">
      <c r="A2947">
        <v>200308542</v>
      </c>
      <c r="B2947" s="1">
        <v>43904</v>
      </c>
      <c r="C2947" s="1">
        <v>43904</v>
      </c>
      <c r="D2947">
        <v>1</v>
      </c>
      <c r="E2947">
        <v>3</v>
      </c>
      <c r="F2947" t="s">
        <v>43</v>
      </c>
      <c r="G2947">
        <v>307</v>
      </c>
      <c r="H2947">
        <v>1</v>
      </c>
      <c r="I2947">
        <v>330</v>
      </c>
      <c r="J2947" t="s">
        <v>37</v>
      </c>
      <c r="K2947" t="s">
        <v>4911</v>
      </c>
      <c r="L2947">
        <v>48</v>
      </c>
      <c r="M2947" t="s">
        <v>94</v>
      </c>
      <c r="N2947" t="s">
        <v>95</v>
      </c>
      <c r="O2947">
        <v>104</v>
      </c>
      <c r="P2947" t="s">
        <v>201</v>
      </c>
      <c r="S2947" t="s">
        <v>40</v>
      </c>
      <c r="T2947" t="s">
        <v>41</v>
      </c>
      <c r="U2947">
        <v>330</v>
      </c>
      <c r="Y2947" t="s">
        <v>4912</v>
      </c>
      <c r="AA2947">
        <v>34.033200000000001</v>
      </c>
      <c r="AB2947">
        <v>-118.3389</v>
      </c>
      <c r="AC2947">
        <f t="shared" ref="AC2947:AC3010" si="46">IF(OR((S:S)="CC", S:S="AA",S:S="JA"), 1, 0)</f>
        <v>0</v>
      </c>
    </row>
    <row r="2948" spans="1:29" x14ac:dyDescent="0.35">
      <c r="A2948">
        <v>200709207</v>
      </c>
      <c r="B2948" s="1">
        <v>43964</v>
      </c>
      <c r="C2948" s="1">
        <v>43964</v>
      </c>
      <c r="D2948">
        <v>420</v>
      </c>
      <c r="E2948">
        <v>7</v>
      </c>
      <c r="F2948" t="s">
        <v>28</v>
      </c>
      <c r="G2948">
        <v>721</v>
      </c>
      <c r="H2948">
        <v>1</v>
      </c>
      <c r="I2948">
        <v>310</v>
      </c>
      <c r="J2948" t="s">
        <v>71</v>
      </c>
      <c r="K2948">
        <v>344</v>
      </c>
      <c r="L2948">
        <v>0</v>
      </c>
      <c r="M2948" t="s">
        <v>30</v>
      </c>
      <c r="N2948" t="s">
        <v>31</v>
      </c>
      <c r="O2948">
        <v>203</v>
      </c>
      <c r="P2948" t="s">
        <v>101</v>
      </c>
      <c r="S2948" t="s">
        <v>40</v>
      </c>
      <c r="T2948" t="s">
        <v>41</v>
      </c>
      <c r="U2948">
        <v>310</v>
      </c>
      <c r="Y2948" t="s">
        <v>3033</v>
      </c>
      <c r="AA2948">
        <v>34.075299999999999</v>
      </c>
      <c r="AB2948">
        <v>-118.3837</v>
      </c>
      <c r="AC2948">
        <f t="shared" si="46"/>
        <v>0</v>
      </c>
    </row>
    <row r="2949" spans="1:29" x14ac:dyDescent="0.35">
      <c r="A2949">
        <v>201215183</v>
      </c>
      <c r="B2949" s="1">
        <v>44004</v>
      </c>
      <c r="C2949" s="1">
        <v>44004</v>
      </c>
      <c r="D2949">
        <v>2350</v>
      </c>
      <c r="E2949">
        <v>12</v>
      </c>
      <c r="F2949" t="s">
        <v>68</v>
      </c>
      <c r="G2949">
        <v>1213</v>
      </c>
      <c r="H2949">
        <v>1</v>
      </c>
      <c r="I2949">
        <v>310</v>
      </c>
      <c r="J2949" t="s">
        <v>71</v>
      </c>
      <c r="K2949" t="s">
        <v>245</v>
      </c>
      <c r="L2949">
        <v>0</v>
      </c>
      <c r="M2949" t="s">
        <v>46</v>
      </c>
      <c r="N2949" t="s">
        <v>46</v>
      </c>
      <c r="O2949">
        <v>708</v>
      </c>
      <c r="P2949" t="s">
        <v>489</v>
      </c>
      <c r="S2949" t="s">
        <v>40</v>
      </c>
      <c r="T2949" t="s">
        <v>41</v>
      </c>
      <c r="U2949">
        <v>310</v>
      </c>
      <c r="Y2949" t="s">
        <v>2515</v>
      </c>
      <c r="AA2949">
        <v>33.992400000000004</v>
      </c>
      <c r="AB2949">
        <v>-118.30889999999999</v>
      </c>
      <c r="AC2949">
        <f t="shared" si="46"/>
        <v>0</v>
      </c>
    </row>
    <row r="2950" spans="1:29" x14ac:dyDescent="0.35">
      <c r="A2950">
        <v>200408864</v>
      </c>
      <c r="B2950" s="1">
        <v>43966</v>
      </c>
      <c r="C2950" s="1">
        <v>43966</v>
      </c>
      <c r="D2950">
        <v>440</v>
      </c>
      <c r="E2950">
        <v>4</v>
      </c>
      <c r="F2950" t="s">
        <v>54</v>
      </c>
      <c r="G2950">
        <v>416</v>
      </c>
      <c r="H2950">
        <v>2</v>
      </c>
      <c r="I2950">
        <v>626</v>
      </c>
      <c r="J2950" t="s">
        <v>141</v>
      </c>
      <c r="K2950" t="s">
        <v>4913</v>
      </c>
      <c r="L2950">
        <v>38</v>
      </c>
      <c r="M2950" t="s">
        <v>94</v>
      </c>
      <c r="N2950" t="s">
        <v>95</v>
      </c>
      <c r="O2950">
        <v>501</v>
      </c>
      <c r="P2950" t="s">
        <v>164</v>
      </c>
      <c r="Q2950">
        <v>400</v>
      </c>
      <c r="R2950" t="s">
        <v>143</v>
      </c>
      <c r="S2950" t="s">
        <v>40</v>
      </c>
      <c r="T2950" t="s">
        <v>41</v>
      </c>
      <c r="U2950">
        <v>626</v>
      </c>
      <c r="Y2950" t="s">
        <v>4914</v>
      </c>
      <c r="AA2950">
        <v>34.081000000000003</v>
      </c>
      <c r="AB2950">
        <v>-118.2076</v>
      </c>
      <c r="AC2950">
        <f t="shared" si="46"/>
        <v>0</v>
      </c>
    </row>
    <row r="2951" spans="1:29" x14ac:dyDescent="0.35">
      <c r="A2951">
        <v>200618285</v>
      </c>
      <c r="B2951" s="1">
        <v>44155</v>
      </c>
      <c r="C2951" s="1">
        <v>44155</v>
      </c>
      <c r="D2951">
        <v>1130</v>
      </c>
      <c r="E2951">
        <v>6</v>
      </c>
      <c r="F2951" t="s">
        <v>91</v>
      </c>
      <c r="G2951">
        <v>669</v>
      </c>
      <c r="H2951">
        <v>1</v>
      </c>
      <c r="I2951">
        <v>230</v>
      </c>
      <c r="J2951" t="s">
        <v>161</v>
      </c>
      <c r="K2951" t="s">
        <v>4915</v>
      </c>
      <c r="L2951">
        <v>34</v>
      </c>
      <c r="M2951" t="s">
        <v>30</v>
      </c>
      <c r="N2951" t="s">
        <v>95</v>
      </c>
      <c r="O2951">
        <v>102</v>
      </c>
      <c r="P2951" t="s">
        <v>186</v>
      </c>
      <c r="Q2951">
        <v>512</v>
      </c>
      <c r="R2951" t="s">
        <v>2684</v>
      </c>
      <c r="S2951" t="s">
        <v>40</v>
      </c>
      <c r="T2951" t="s">
        <v>41</v>
      </c>
      <c r="U2951">
        <v>230</v>
      </c>
      <c r="Y2951" t="s">
        <v>4916</v>
      </c>
      <c r="AA2951">
        <v>34.0929</v>
      </c>
      <c r="AB2951">
        <v>-118.3075</v>
      </c>
      <c r="AC2951">
        <f t="shared" si="46"/>
        <v>0</v>
      </c>
    </row>
    <row r="2952" spans="1:29" x14ac:dyDescent="0.35">
      <c r="A2952">
        <v>201217466</v>
      </c>
      <c r="B2952" s="1">
        <v>44042</v>
      </c>
      <c r="C2952" s="1">
        <v>44042</v>
      </c>
      <c r="D2952">
        <v>2035</v>
      </c>
      <c r="E2952">
        <v>12</v>
      </c>
      <c r="F2952" t="s">
        <v>68</v>
      </c>
      <c r="G2952">
        <v>1265</v>
      </c>
      <c r="H2952">
        <v>2</v>
      </c>
      <c r="I2952">
        <v>946</v>
      </c>
      <c r="J2952" t="s">
        <v>125</v>
      </c>
      <c r="K2952">
        <v>1402</v>
      </c>
      <c r="L2952">
        <v>0</v>
      </c>
      <c r="M2952" t="s">
        <v>46</v>
      </c>
      <c r="N2952" t="s">
        <v>46</v>
      </c>
      <c r="O2952">
        <v>101</v>
      </c>
      <c r="P2952" t="s">
        <v>32</v>
      </c>
      <c r="S2952" t="s">
        <v>40</v>
      </c>
      <c r="T2952" t="s">
        <v>41</v>
      </c>
      <c r="U2952">
        <v>946</v>
      </c>
      <c r="V2952">
        <v>998</v>
      </c>
      <c r="Y2952" t="s">
        <v>933</v>
      </c>
      <c r="Z2952" t="s">
        <v>974</v>
      </c>
      <c r="AA2952">
        <v>33.96</v>
      </c>
      <c r="AB2952">
        <v>-118.30029999999999</v>
      </c>
      <c r="AC2952">
        <f t="shared" si="46"/>
        <v>0</v>
      </c>
    </row>
    <row r="2953" spans="1:29" x14ac:dyDescent="0.35">
      <c r="A2953">
        <v>201223543</v>
      </c>
      <c r="B2953" s="1">
        <v>44133</v>
      </c>
      <c r="C2953" s="1">
        <v>44133</v>
      </c>
      <c r="D2953">
        <v>150</v>
      </c>
      <c r="E2953">
        <v>12</v>
      </c>
      <c r="F2953" t="s">
        <v>68</v>
      </c>
      <c r="G2953">
        <v>1249</v>
      </c>
      <c r="H2953">
        <v>1</v>
      </c>
      <c r="I2953">
        <v>210</v>
      </c>
      <c r="J2953" t="s">
        <v>149</v>
      </c>
      <c r="K2953" t="s">
        <v>4917</v>
      </c>
      <c r="L2953">
        <v>37</v>
      </c>
      <c r="M2953" t="s">
        <v>30</v>
      </c>
      <c r="N2953" t="s">
        <v>95</v>
      </c>
      <c r="O2953">
        <v>101</v>
      </c>
      <c r="P2953" t="s">
        <v>32</v>
      </c>
      <c r="Q2953">
        <v>400</v>
      </c>
      <c r="R2953" t="s">
        <v>143</v>
      </c>
      <c r="S2953" t="s">
        <v>40</v>
      </c>
      <c r="T2953" t="s">
        <v>41</v>
      </c>
      <c r="U2953">
        <v>210</v>
      </c>
      <c r="Y2953" t="s">
        <v>2676</v>
      </c>
      <c r="AA2953">
        <v>33.982999999999997</v>
      </c>
      <c r="AB2953">
        <v>-118.28270000000001</v>
      </c>
      <c r="AC2953">
        <f t="shared" si="46"/>
        <v>0</v>
      </c>
    </row>
    <row r="2954" spans="1:29" x14ac:dyDescent="0.35">
      <c r="A2954">
        <v>201206606</v>
      </c>
      <c r="B2954" s="1">
        <v>43866</v>
      </c>
      <c r="C2954" s="1">
        <v>43866</v>
      </c>
      <c r="D2954">
        <v>2330</v>
      </c>
      <c r="E2954">
        <v>12</v>
      </c>
      <c r="F2954" t="s">
        <v>68</v>
      </c>
      <c r="G2954">
        <v>1248</v>
      </c>
      <c r="H2954">
        <v>2</v>
      </c>
      <c r="I2954">
        <v>745</v>
      </c>
      <c r="J2954" t="s">
        <v>139</v>
      </c>
      <c r="K2954" t="s">
        <v>4918</v>
      </c>
      <c r="L2954">
        <v>24</v>
      </c>
      <c r="M2954" t="s">
        <v>94</v>
      </c>
      <c r="N2954" t="s">
        <v>95</v>
      </c>
      <c r="O2954">
        <v>122</v>
      </c>
      <c r="P2954" t="s">
        <v>275</v>
      </c>
      <c r="S2954" t="s">
        <v>40</v>
      </c>
      <c r="T2954" t="s">
        <v>41</v>
      </c>
      <c r="U2954">
        <v>745</v>
      </c>
      <c r="Y2954" t="s">
        <v>2916</v>
      </c>
      <c r="Z2954" t="s">
        <v>1458</v>
      </c>
      <c r="AA2954">
        <v>33.9801</v>
      </c>
      <c r="AB2954">
        <v>-118.28919999999999</v>
      </c>
      <c r="AC2954">
        <f t="shared" si="46"/>
        <v>0</v>
      </c>
    </row>
    <row r="2955" spans="1:29" x14ac:dyDescent="0.35">
      <c r="A2955">
        <v>200315031</v>
      </c>
      <c r="B2955" s="1">
        <v>44043</v>
      </c>
      <c r="C2955" s="1">
        <v>44043</v>
      </c>
      <c r="D2955">
        <v>830</v>
      </c>
      <c r="E2955">
        <v>3</v>
      </c>
      <c r="F2955" t="s">
        <v>43</v>
      </c>
      <c r="G2955">
        <v>375</v>
      </c>
      <c r="H2955">
        <v>2</v>
      </c>
      <c r="I2955">
        <v>946</v>
      </c>
      <c r="J2955" t="s">
        <v>125</v>
      </c>
      <c r="K2955" t="s">
        <v>4919</v>
      </c>
      <c r="L2955">
        <v>61</v>
      </c>
      <c r="M2955" t="s">
        <v>94</v>
      </c>
      <c r="N2955" t="s">
        <v>163</v>
      </c>
      <c r="O2955">
        <v>502</v>
      </c>
      <c r="P2955" t="s">
        <v>47</v>
      </c>
      <c r="S2955" t="s">
        <v>84</v>
      </c>
      <c r="T2955" t="s">
        <v>85</v>
      </c>
      <c r="U2955">
        <v>946</v>
      </c>
      <c r="Y2955" t="s">
        <v>4920</v>
      </c>
      <c r="AA2955">
        <v>34.014600000000002</v>
      </c>
      <c r="AB2955">
        <v>-118.313</v>
      </c>
      <c r="AC2955">
        <f t="shared" si="46"/>
        <v>0</v>
      </c>
    </row>
    <row r="2956" spans="1:29" x14ac:dyDescent="0.35">
      <c r="A2956">
        <v>200906161</v>
      </c>
      <c r="B2956" s="1">
        <v>43879</v>
      </c>
      <c r="C2956" s="1">
        <v>43878</v>
      </c>
      <c r="D2956">
        <v>2100</v>
      </c>
      <c r="E2956">
        <v>9</v>
      </c>
      <c r="F2956" t="s">
        <v>49</v>
      </c>
      <c r="G2956">
        <v>916</v>
      </c>
      <c r="H2956">
        <v>1</v>
      </c>
      <c r="I2956">
        <v>510</v>
      </c>
      <c r="J2956" t="s">
        <v>29</v>
      </c>
      <c r="L2956">
        <v>0</v>
      </c>
      <c r="O2956">
        <v>101</v>
      </c>
      <c r="P2956" t="s">
        <v>32</v>
      </c>
      <c r="S2956" t="s">
        <v>40</v>
      </c>
      <c r="T2956" t="s">
        <v>41</v>
      </c>
      <c r="U2956">
        <v>510</v>
      </c>
      <c r="Y2956" t="s">
        <v>4921</v>
      </c>
      <c r="AA2956">
        <v>34.194000000000003</v>
      </c>
      <c r="AB2956">
        <v>-118.43340000000001</v>
      </c>
      <c r="AC2956">
        <f t="shared" si="46"/>
        <v>0</v>
      </c>
    </row>
    <row r="2957" spans="1:29" x14ac:dyDescent="0.35">
      <c r="A2957">
        <v>201107266</v>
      </c>
      <c r="B2957" s="1">
        <v>43903</v>
      </c>
      <c r="C2957" s="1">
        <v>43836</v>
      </c>
      <c r="D2957">
        <v>1400</v>
      </c>
      <c r="E2957">
        <v>11</v>
      </c>
      <c r="F2957" t="s">
        <v>64</v>
      </c>
      <c r="G2957">
        <v>1124</v>
      </c>
      <c r="H2957">
        <v>1</v>
      </c>
      <c r="I2957">
        <v>510</v>
      </c>
      <c r="J2957" t="s">
        <v>29</v>
      </c>
      <c r="L2957">
        <v>0</v>
      </c>
      <c r="O2957">
        <v>108</v>
      </c>
      <c r="P2957" t="s">
        <v>105</v>
      </c>
      <c r="S2957" t="s">
        <v>40</v>
      </c>
      <c r="T2957" t="s">
        <v>41</v>
      </c>
      <c r="U2957">
        <v>510</v>
      </c>
      <c r="Y2957" t="s">
        <v>4922</v>
      </c>
      <c r="AA2957">
        <v>34.117800000000003</v>
      </c>
      <c r="AB2957">
        <v>-118.2488</v>
      </c>
      <c r="AC2957">
        <f t="shared" si="46"/>
        <v>0</v>
      </c>
    </row>
    <row r="2958" spans="1:29" x14ac:dyDescent="0.35">
      <c r="A2958">
        <v>200212407</v>
      </c>
      <c r="B2958" s="1">
        <v>44022</v>
      </c>
      <c r="C2958" s="1">
        <v>44014</v>
      </c>
      <c r="D2958">
        <v>900</v>
      </c>
      <c r="E2958">
        <v>2</v>
      </c>
      <c r="F2958" t="s">
        <v>56</v>
      </c>
      <c r="G2958">
        <v>233</v>
      </c>
      <c r="H2958">
        <v>2</v>
      </c>
      <c r="I2958">
        <v>664</v>
      </c>
      <c r="J2958" t="s">
        <v>1125</v>
      </c>
      <c r="K2958" t="s">
        <v>4923</v>
      </c>
      <c r="L2958">
        <v>17</v>
      </c>
      <c r="M2958" t="s">
        <v>94</v>
      </c>
      <c r="N2958" t="s">
        <v>95</v>
      </c>
      <c r="O2958">
        <v>502</v>
      </c>
      <c r="P2958" t="s">
        <v>47</v>
      </c>
      <c r="S2958" t="s">
        <v>40</v>
      </c>
      <c r="T2958" t="s">
        <v>41</v>
      </c>
      <c r="U2958">
        <v>664</v>
      </c>
      <c r="Y2958" t="s">
        <v>2644</v>
      </c>
      <c r="AA2958">
        <v>34.068100000000001</v>
      </c>
      <c r="AB2958">
        <v>-118.2777</v>
      </c>
      <c r="AC2958">
        <f t="shared" si="46"/>
        <v>0</v>
      </c>
    </row>
    <row r="2959" spans="1:29" x14ac:dyDescent="0.35">
      <c r="A2959">
        <v>200506802</v>
      </c>
      <c r="B2959" s="1">
        <v>43896</v>
      </c>
      <c r="C2959" s="1">
        <v>43896</v>
      </c>
      <c r="D2959">
        <v>630</v>
      </c>
      <c r="E2959">
        <v>5</v>
      </c>
      <c r="F2959" t="s">
        <v>98</v>
      </c>
      <c r="G2959">
        <v>516</v>
      </c>
      <c r="H2959">
        <v>1</v>
      </c>
      <c r="I2959">
        <v>510</v>
      </c>
      <c r="J2959" t="s">
        <v>29</v>
      </c>
      <c r="L2959">
        <v>0</v>
      </c>
      <c r="O2959">
        <v>101</v>
      </c>
      <c r="P2959" t="s">
        <v>32</v>
      </c>
      <c r="S2959" t="s">
        <v>40</v>
      </c>
      <c r="T2959" t="s">
        <v>41</v>
      </c>
      <c r="U2959">
        <v>510</v>
      </c>
      <c r="Y2959" t="s">
        <v>4924</v>
      </c>
      <c r="AA2959">
        <v>33.788800000000002</v>
      </c>
      <c r="AB2959">
        <v>-118.26439999999999</v>
      </c>
      <c r="AC2959">
        <f t="shared" si="46"/>
        <v>0</v>
      </c>
    </row>
    <row r="2960" spans="1:29" x14ac:dyDescent="0.35">
      <c r="A2960">
        <v>200817815</v>
      </c>
      <c r="B2960" s="1">
        <v>44186</v>
      </c>
      <c r="C2960" s="1">
        <v>44186</v>
      </c>
      <c r="D2960">
        <v>130</v>
      </c>
      <c r="E2960">
        <v>8</v>
      </c>
      <c r="F2960" t="s">
        <v>109</v>
      </c>
      <c r="G2960">
        <v>883</v>
      </c>
      <c r="H2960">
        <v>2</v>
      </c>
      <c r="I2960">
        <v>886</v>
      </c>
      <c r="J2960" t="s">
        <v>657</v>
      </c>
      <c r="K2960">
        <v>1501</v>
      </c>
      <c r="L2960">
        <v>51</v>
      </c>
      <c r="M2960" t="s">
        <v>30</v>
      </c>
      <c r="N2960" t="s">
        <v>73</v>
      </c>
      <c r="O2960">
        <v>203</v>
      </c>
      <c r="P2960" t="s">
        <v>101</v>
      </c>
      <c r="S2960" t="s">
        <v>84</v>
      </c>
      <c r="T2960" t="s">
        <v>85</v>
      </c>
      <c r="U2960">
        <v>886</v>
      </c>
      <c r="Y2960" t="s">
        <v>4925</v>
      </c>
      <c r="AA2960">
        <v>34.044199999999996</v>
      </c>
      <c r="AB2960">
        <v>-118.4421</v>
      </c>
      <c r="AC2960">
        <f t="shared" si="46"/>
        <v>0</v>
      </c>
    </row>
    <row r="2961" spans="1:29" x14ac:dyDescent="0.35">
      <c r="A2961">
        <v>200613975</v>
      </c>
      <c r="B2961" s="1">
        <v>44057</v>
      </c>
      <c r="C2961" s="1">
        <v>44057</v>
      </c>
      <c r="D2961">
        <v>1800</v>
      </c>
      <c r="E2961">
        <v>6</v>
      </c>
      <c r="F2961" t="s">
        <v>91</v>
      </c>
      <c r="G2961">
        <v>667</v>
      </c>
      <c r="H2961">
        <v>2</v>
      </c>
      <c r="I2961">
        <v>625</v>
      </c>
      <c r="J2961" t="s">
        <v>628</v>
      </c>
      <c r="K2961" t="s">
        <v>4926</v>
      </c>
      <c r="L2961">
        <v>60</v>
      </c>
      <c r="M2961" t="s">
        <v>30</v>
      </c>
      <c r="N2961" t="s">
        <v>163</v>
      </c>
      <c r="O2961">
        <v>102</v>
      </c>
      <c r="P2961" t="s">
        <v>186</v>
      </c>
      <c r="Q2961">
        <v>400</v>
      </c>
      <c r="R2961" t="s">
        <v>143</v>
      </c>
      <c r="S2961" t="s">
        <v>33</v>
      </c>
      <c r="T2961" t="s">
        <v>34</v>
      </c>
      <c r="U2961">
        <v>625</v>
      </c>
      <c r="Y2961" t="s">
        <v>302</v>
      </c>
      <c r="AA2961">
        <v>34.098100000000002</v>
      </c>
      <c r="AB2961">
        <v>-118.316</v>
      </c>
      <c r="AC2961">
        <f t="shared" si="46"/>
        <v>1</v>
      </c>
    </row>
    <row r="2962" spans="1:29" x14ac:dyDescent="0.35">
      <c r="A2962">
        <v>200505013</v>
      </c>
      <c r="B2962" s="1">
        <v>43854</v>
      </c>
      <c r="C2962" s="1">
        <v>43854</v>
      </c>
      <c r="D2962">
        <v>1310</v>
      </c>
      <c r="E2962">
        <v>5</v>
      </c>
      <c r="F2962" t="s">
        <v>98</v>
      </c>
      <c r="G2962">
        <v>587</v>
      </c>
      <c r="H2962">
        <v>1</v>
      </c>
      <c r="I2962">
        <v>440</v>
      </c>
      <c r="J2962" t="s">
        <v>213</v>
      </c>
      <c r="K2962" t="s">
        <v>4927</v>
      </c>
      <c r="L2962">
        <v>30</v>
      </c>
      <c r="M2962" t="s">
        <v>30</v>
      </c>
      <c r="N2962" t="s">
        <v>73</v>
      </c>
      <c r="O2962">
        <v>202</v>
      </c>
      <c r="P2962" t="s">
        <v>1970</v>
      </c>
      <c r="S2962" t="s">
        <v>84</v>
      </c>
      <c r="T2962" t="s">
        <v>85</v>
      </c>
      <c r="U2962">
        <v>440</v>
      </c>
      <c r="Y2962" t="s">
        <v>4928</v>
      </c>
      <c r="AA2962">
        <v>33.7136</v>
      </c>
      <c r="AB2962">
        <v>-118.29040000000001</v>
      </c>
      <c r="AC2962">
        <f t="shared" si="46"/>
        <v>0</v>
      </c>
    </row>
    <row r="2963" spans="1:29" x14ac:dyDescent="0.35">
      <c r="A2963">
        <v>200916282</v>
      </c>
      <c r="B2963" s="1">
        <v>44126</v>
      </c>
      <c r="C2963" s="1">
        <v>44126</v>
      </c>
      <c r="D2963">
        <v>452</v>
      </c>
      <c r="E2963">
        <v>9</v>
      </c>
      <c r="F2963" t="s">
        <v>49</v>
      </c>
      <c r="G2963">
        <v>923</v>
      </c>
      <c r="H2963">
        <v>2</v>
      </c>
      <c r="I2963">
        <v>626</v>
      </c>
      <c r="J2963" t="s">
        <v>141</v>
      </c>
      <c r="K2963">
        <v>2000</v>
      </c>
      <c r="L2963">
        <v>32</v>
      </c>
      <c r="M2963" t="s">
        <v>94</v>
      </c>
      <c r="N2963" t="s">
        <v>73</v>
      </c>
      <c r="O2963">
        <v>501</v>
      </c>
      <c r="P2963" t="s">
        <v>164</v>
      </c>
      <c r="Q2963">
        <v>400</v>
      </c>
      <c r="R2963" t="s">
        <v>143</v>
      </c>
      <c r="S2963" t="s">
        <v>84</v>
      </c>
      <c r="T2963" t="s">
        <v>85</v>
      </c>
      <c r="U2963">
        <v>626</v>
      </c>
      <c r="Y2963" t="s">
        <v>4929</v>
      </c>
      <c r="AA2963">
        <v>34.193899999999999</v>
      </c>
      <c r="AB2963">
        <v>-118.4601</v>
      </c>
      <c r="AC2963">
        <f t="shared" si="46"/>
        <v>0</v>
      </c>
    </row>
    <row r="2964" spans="1:29" x14ac:dyDescent="0.35">
      <c r="A2964">
        <v>200312939</v>
      </c>
      <c r="B2964" s="1">
        <v>44000</v>
      </c>
      <c r="C2964" s="1">
        <v>43998</v>
      </c>
      <c r="D2964">
        <v>2200</v>
      </c>
      <c r="E2964">
        <v>3</v>
      </c>
      <c r="F2964" t="s">
        <v>43</v>
      </c>
      <c r="G2964">
        <v>327</v>
      </c>
      <c r="H2964">
        <v>2</v>
      </c>
      <c r="I2964">
        <v>740</v>
      </c>
      <c r="J2964" t="s">
        <v>224</v>
      </c>
      <c r="K2964" t="s">
        <v>456</v>
      </c>
      <c r="L2964">
        <v>28</v>
      </c>
      <c r="M2964" t="s">
        <v>94</v>
      </c>
      <c r="N2964" t="s">
        <v>95</v>
      </c>
      <c r="O2964">
        <v>122</v>
      </c>
      <c r="P2964" t="s">
        <v>275</v>
      </c>
      <c r="S2964" t="s">
        <v>40</v>
      </c>
      <c r="T2964" t="s">
        <v>41</v>
      </c>
      <c r="U2964">
        <v>740</v>
      </c>
      <c r="Y2964" t="s">
        <v>4930</v>
      </c>
      <c r="AA2964">
        <v>34.030500000000004</v>
      </c>
      <c r="AB2964">
        <v>-118.2865</v>
      </c>
      <c r="AC2964">
        <f t="shared" si="46"/>
        <v>0</v>
      </c>
    </row>
    <row r="2965" spans="1:29" x14ac:dyDescent="0.35">
      <c r="A2965">
        <v>200616827</v>
      </c>
      <c r="B2965" s="1">
        <v>44121</v>
      </c>
      <c r="C2965" s="1">
        <v>44121</v>
      </c>
      <c r="D2965">
        <v>1610</v>
      </c>
      <c r="E2965">
        <v>6</v>
      </c>
      <c r="F2965" t="s">
        <v>91</v>
      </c>
      <c r="G2965">
        <v>648</v>
      </c>
      <c r="H2965">
        <v>2</v>
      </c>
      <c r="I2965">
        <v>930</v>
      </c>
      <c r="J2965" t="s">
        <v>339</v>
      </c>
      <c r="K2965" t="s">
        <v>4931</v>
      </c>
      <c r="L2965">
        <v>25</v>
      </c>
      <c r="M2965" t="s">
        <v>30</v>
      </c>
      <c r="N2965" t="s">
        <v>95</v>
      </c>
      <c r="O2965">
        <v>401</v>
      </c>
      <c r="P2965" t="s">
        <v>231</v>
      </c>
      <c r="Q2965">
        <v>511</v>
      </c>
      <c r="R2965" t="s">
        <v>151</v>
      </c>
      <c r="S2965" t="s">
        <v>40</v>
      </c>
      <c r="T2965" t="s">
        <v>41</v>
      </c>
      <c r="U2965">
        <v>930</v>
      </c>
      <c r="Y2965" t="s">
        <v>892</v>
      </c>
      <c r="AA2965">
        <v>34.1</v>
      </c>
      <c r="AB2965">
        <v>-118.3113</v>
      </c>
      <c r="AC2965">
        <f t="shared" si="46"/>
        <v>0</v>
      </c>
    </row>
    <row r="2966" spans="1:29" x14ac:dyDescent="0.35">
      <c r="A2966">
        <v>201220852</v>
      </c>
      <c r="B2966" s="1">
        <v>44089</v>
      </c>
      <c r="C2966" s="1">
        <v>44071</v>
      </c>
      <c r="D2966">
        <v>2000</v>
      </c>
      <c r="E2966">
        <v>12</v>
      </c>
      <c r="F2966" t="s">
        <v>68</v>
      </c>
      <c r="G2966">
        <v>1241</v>
      </c>
      <c r="H2966">
        <v>2</v>
      </c>
      <c r="I2966">
        <v>812</v>
      </c>
      <c r="J2966" t="s">
        <v>396</v>
      </c>
      <c r="K2966" t="s">
        <v>4932</v>
      </c>
      <c r="L2966">
        <v>5</v>
      </c>
      <c r="M2966" t="s">
        <v>94</v>
      </c>
      <c r="N2966" t="s">
        <v>163</v>
      </c>
      <c r="O2966">
        <v>501</v>
      </c>
      <c r="P2966" t="s">
        <v>164</v>
      </c>
      <c r="Q2966">
        <v>400</v>
      </c>
      <c r="R2966" t="s">
        <v>143</v>
      </c>
      <c r="S2966" t="s">
        <v>84</v>
      </c>
      <c r="T2966" t="s">
        <v>85</v>
      </c>
      <c r="U2966">
        <v>812</v>
      </c>
      <c r="V2966">
        <v>860</v>
      </c>
      <c r="Y2966" t="s">
        <v>4933</v>
      </c>
      <c r="AA2966">
        <v>33.981699999999996</v>
      </c>
      <c r="AB2966">
        <v>-118.3338</v>
      </c>
      <c r="AC2966">
        <f t="shared" si="46"/>
        <v>0</v>
      </c>
    </row>
    <row r="2967" spans="1:29" x14ac:dyDescent="0.35">
      <c r="A2967">
        <v>200113249</v>
      </c>
      <c r="B2967" s="1">
        <v>43993</v>
      </c>
      <c r="C2967" s="1">
        <v>43993</v>
      </c>
      <c r="D2967">
        <v>430</v>
      </c>
      <c r="E2967">
        <v>1</v>
      </c>
      <c r="F2967" t="s">
        <v>36</v>
      </c>
      <c r="G2967">
        <v>185</v>
      </c>
      <c r="H2967">
        <v>1</v>
      </c>
      <c r="I2967">
        <v>330</v>
      </c>
      <c r="J2967" t="s">
        <v>37</v>
      </c>
      <c r="K2967" t="s">
        <v>4934</v>
      </c>
      <c r="L2967">
        <v>51</v>
      </c>
      <c r="M2967" t="s">
        <v>30</v>
      </c>
      <c r="N2967" t="s">
        <v>95</v>
      </c>
      <c r="O2967">
        <v>108</v>
      </c>
      <c r="P2967" t="s">
        <v>105</v>
      </c>
      <c r="S2967" t="s">
        <v>40</v>
      </c>
      <c r="T2967" t="s">
        <v>41</v>
      </c>
      <c r="U2967">
        <v>330</v>
      </c>
      <c r="Y2967" t="s">
        <v>4935</v>
      </c>
      <c r="AA2967">
        <v>34.042299999999997</v>
      </c>
      <c r="AB2967">
        <v>-118.2561</v>
      </c>
      <c r="AC2967">
        <f t="shared" si="46"/>
        <v>0</v>
      </c>
    </row>
    <row r="2968" spans="1:29" x14ac:dyDescent="0.35">
      <c r="A2968">
        <v>200812982</v>
      </c>
      <c r="B2968" s="1">
        <v>44058</v>
      </c>
      <c r="C2968" s="1">
        <v>44058</v>
      </c>
      <c r="D2968">
        <v>500</v>
      </c>
      <c r="E2968">
        <v>8</v>
      </c>
      <c r="F2968" t="s">
        <v>109</v>
      </c>
      <c r="G2968">
        <v>885</v>
      </c>
      <c r="H2968">
        <v>1</v>
      </c>
      <c r="I2968">
        <v>330</v>
      </c>
      <c r="J2968" t="s">
        <v>37</v>
      </c>
      <c r="K2968" t="s">
        <v>4936</v>
      </c>
      <c r="L2968">
        <v>40</v>
      </c>
      <c r="M2968" t="s">
        <v>30</v>
      </c>
      <c r="N2968" t="s">
        <v>73</v>
      </c>
      <c r="O2968">
        <v>101</v>
      </c>
      <c r="P2968" t="s">
        <v>32</v>
      </c>
      <c r="S2968" t="s">
        <v>40</v>
      </c>
      <c r="T2968" t="s">
        <v>41</v>
      </c>
      <c r="U2968">
        <v>330</v>
      </c>
      <c r="Y2968" t="s">
        <v>4937</v>
      </c>
      <c r="AA2968">
        <v>34.037999999999997</v>
      </c>
      <c r="AB2968">
        <v>-118.41249999999999</v>
      </c>
      <c r="AC2968">
        <f t="shared" si="46"/>
        <v>0</v>
      </c>
    </row>
    <row r="2969" spans="1:29" x14ac:dyDescent="0.35">
      <c r="A2969">
        <v>200207153</v>
      </c>
      <c r="B2969" s="1">
        <v>43892</v>
      </c>
      <c r="C2969" s="1">
        <v>43889</v>
      </c>
      <c r="D2969">
        <v>600</v>
      </c>
      <c r="E2969">
        <v>2</v>
      </c>
      <c r="F2969" t="s">
        <v>56</v>
      </c>
      <c r="G2969">
        <v>245</v>
      </c>
      <c r="H2969">
        <v>1</v>
      </c>
      <c r="I2969">
        <v>341</v>
      </c>
      <c r="J2969" t="s">
        <v>157</v>
      </c>
      <c r="K2969" t="s">
        <v>4938</v>
      </c>
      <c r="L2969">
        <v>31</v>
      </c>
      <c r="M2969" t="s">
        <v>94</v>
      </c>
      <c r="N2969" t="s">
        <v>163</v>
      </c>
      <c r="O2969">
        <v>502</v>
      </c>
      <c r="P2969" t="s">
        <v>47</v>
      </c>
      <c r="S2969" t="s">
        <v>40</v>
      </c>
      <c r="T2969" t="s">
        <v>41</v>
      </c>
      <c r="U2969">
        <v>341</v>
      </c>
      <c r="Y2969" t="s">
        <v>4262</v>
      </c>
      <c r="AA2969">
        <v>34.063000000000002</v>
      </c>
      <c r="AB2969">
        <v>-118.2753</v>
      </c>
      <c r="AC2969">
        <f t="shared" si="46"/>
        <v>0</v>
      </c>
    </row>
    <row r="2970" spans="1:29" x14ac:dyDescent="0.35">
      <c r="A2970">
        <v>201206060</v>
      </c>
      <c r="B2970" s="1">
        <v>43859</v>
      </c>
      <c r="C2970" s="1">
        <v>43859</v>
      </c>
      <c r="D2970">
        <v>1925</v>
      </c>
      <c r="E2970">
        <v>12</v>
      </c>
      <c r="F2970" t="s">
        <v>68</v>
      </c>
      <c r="G2970">
        <v>1248</v>
      </c>
      <c r="H2970">
        <v>2</v>
      </c>
      <c r="I2970">
        <v>626</v>
      </c>
      <c r="J2970" t="s">
        <v>141</v>
      </c>
      <c r="K2970" t="s">
        <v>4939</v>
      </c>
      <c r="L2970">
        <v>55</v>
      </c>
      <c r="M2970" t="s">
        <v>94</v>
      </c>
      <c r="N2970" t="s">
        <v>163</v>
      </c>
      <c r="O2970">
        <v>210</v>
      </c>
      <c r="P2970" t="s">
        <v>183</v>
      </c>
      <c r="Q2970">
        <v>400</v>
      </c>
      <c r="R2970" t="s">
        <v>143</v>
      </c>
      <c r="S2970" t="s">
        <v>40</v>
      </c>
      <c r="T2970" t="s">
        <v>41</v>
      </c>
      <c r="U2970">
        <v>626</v>
      </c>
      <c r="Y2970" t="s">
        <v>1476</v>
      </c>
      <c r="AA2970">
        <v>33.979199999999999</v>
      </c>
      <c r="AB2970">
        <v>-118.2893</v>
      </c>
      <c r="AC2970">
        <f t="shared" si="46"/>
        <v>0</v>
      </c>
    </row>
    <row r="2971" spans="1:29" x14ac:dyDescent="0.35">
      <c r="A2971">
        <v>201105882</v>
      </c>
      <c r="B2971" s="1">
        <v>43873</v>
      </c>
      <c r="C2971" s="1">
        <v>43872</v>
      </c>
      <c r="D2971">
        <v>2100</v>
      </c>
      <c r="E2971">
        <v>11</v>
      </c>
      <c r="F2971" t="s">
        <v>64</v>
      </c>
      <c r="G2971">
        <v>1174</v>
      </c>
      <c r="H2971">
        <v>2</v>
      </c>
      <c r="I2971">
        <v>626</v>
      </c>
      <c r="J2971" t="s">
        <v>141</v>
      </c>
      <c r="K2971" t="s">
        <v>4940</v>
      </c>
      <c r="L2971">
        <v>62</v>
      </c>
      <c r="M2971" t="s">
        <v>94</v>
      </c>
      <c r="N2971" t="s">
        <v>95</v>
      </c>
      <c r="O2971">
        <v>501</v>
      </c>
      <c r="P2971" t="s">
        <v>164</v>
      </c>
      <c r="Q2971">
        <v>400</v>
      </c>
      <c r="R2971" t="s">
        <v>143</v>
      </c>
      <c r="S2971" t="s">
        <v>84</v>
      </c>
      <c r="T2971" t="s">
        <v>85</v>
      </c>
      <c r="U2971">
        <v>626</v>
      </c>
      <c r="Y2971" t="s">
        <v>4941</v>
      </c>
      <c r="AA2971">
        <v>34.088500000000003</v>
      </c>
      <c r="AB2971">
        <v>-118.2474</v>
      </c>
      <c r="AC2971">
        <f t="shared" si="46"/>
        <v>0</v>
      </c>
    </row>
    <row r="2972" spans="1:29" x14ac:dyDescent="0.35">
      <c r="A2972">
        <v>200816924</v>
      </c>
      <c r="B2972" s="1">
        <v>44163</v>
      </c>
      <c r="C2972" s="1">
        <v>44162</v>
      </c>
      <c r="D2972">
        <v>1900</v>
      </c>
      <c r="E2972">
        <v>8</v>
      </c>
      <c r="F2972" t="s">
        <v>109</v>
      </c>
      <c r="G2972">
        <v>889</v>
      </c>
      <c r="H2972">
        <v>1</v>
      </c>
      <c r="I2972">
        <v>510</v>
      </c>
      <c r="J2972" t="s">
        <v>29</v>
      </c>
      <c r="L2972">
        <v>0</v>
      </c>
      <c r="O2972">
        <v>108</v>
      </c>
      <c r="P2972" t="s">
        <v>105</v>
      </c>
      <c r="S2972" t="s">
        <v>40</v>
      </c>
      <c r="T2972" t="s">
        <v>41</v>
      </c>
      <c r="U2972">
        <v>510</v>
      </c>
      <c r="Y2972" t="s">
        <v>4942</v>
      </c>
      <c r="AA2972">
        <v>34.040100000000002</v>
      </c>
      <c r="AB2972">
        <v>-118.3841</v>
      </c>
      <c r="AC2972">
        <f t="shared" si="46"/>
        <v>0</v>
      </c>
    </row>
    <row r="2973" spans="1:29" x14ac:dyDescent="0.35">
      <c r="A2973">
        <v>200319685</v>
      </c>
      <c r="B2973" s="1">
        <v>44136</v>
      </c>
      <c r="C2973" s="1">
        <v>44136</v>
      </c>
      <c r="D2973">
        <v>340</v>
      </c>
      <c r="E2973">
        <v>3</v>
      </c>
      <c r="F2973" t="s">
        <v>43</v>
      </c>
      <c r="G2973">
        <v>357</v>
      </c>
      <c r="H2973">
        <v>1</v>
      </c>
      <c r="I2973">
        <v>251</v>
      </c>
      <c r="J2973" t="s">
        <v>1253</v>
      </c>
      <c r="K2973" t="s">
        <v>4943</v>
      </c>
      <c r="L2973">
        <v>36</v>
      </c>
      <c r="M2973" t="s">
        <v>94</v>
      </c>
      <c r="N2973" t="s">
        <v>95</v>
      </c>
      <c r="O2973">
        <v>501</v>
      </c>
      <c r="P2973" t="s">
        <v>164</v>
      </c>
      <c r="Q2973">
        <v>102</v>
      </c>
      <c r="R2973" t="s">
        <v>219</v>
      </c>
      <c r="S2973" t="s">
        <v>40</v>
      </c>
      <c r="T2973" t="s">
        <v>41</v>
      </c>
      <c r="U2973">
        <v>251</v>
      </c>
      <c r="V2973">
        <v>998</v>
      </c>
      <c r="Y2973" t="s">
        <v>4944</v>
      </c>
      <c r="AA2973">
        <v>34.018999999999998</v>
      </c>
      <c r="AB2973">
        <v>-118.2944</v>
      </c>
      <c r="AC2973">
        <f t="shared" si="46"/>
        <v>0</v>
      </c>
    </row>
    <row r="2974" spans="1:29" x14ac:dyDescent="0.35">
      <c r="A2974">
        <v>201007019</v>
      </c>
      <c r="B2974" s="1">
        <v>43899</v>
      </c>
      <c r="C2974" s="1">
        <v>43899</v>
      </c>
      <c r="D2974">
        <v>1200</v>
      </c>
      <c r="E2974">
        <v>10</v>
      </c>
      <c r="F2974" t="s">
        <v>103</v>
      </c>
      <c r="G2974">
        <v>1035</v>
      </c>
      <c r="H2974">
        <v>2</v>
      </c>
      <c r="I2974">
        <v>745</v>
      </c>
      <c r="J2974" t="s">
        <v>139</v>
      </c>
      <c r="K2974" t="s">
        <v>4945</v>
      </c>
      <c r="L2974">
        <v>0</v>
      </c>
      <c r="M2974" t="s">
        <v>30</v>
      </c>
      <c r="N2974" t="s">
        <v>73</v>
      </c>
      <c r="O2974">
        <v>721</v>
      </c>
      <c r="P2974" t="s">
        <v>828</v>
      </c>
      <c r="S2974" t="s">
        <v>40</v>
      </c>
      <c r="T2974" t="s">
        <v>41</v>
      </c>
      <c r="U2974">
        <v>745</v>
      </c>
      <c r="Y2974" t="s">
        <v>4946</v>
      </c>
      <c r="AA2974">
        <v>34.190300000000001</v>
      </c>
      <c r="AB2974">
        <v>-118.53</v>
      </c>
      <c r="AC2974">
        <f t="shared" si="46"/>
        <v>0</v>
      </c>
    </row>
    <row r="2975" spans="1:29" x14ac:dyDescent="0.35">
      <c r="A2975">
        <v>200616239</v>
      </c>
      <c r="B2975" s="1">
        <v>44107</v>
      </c>
      <c r="C2975" s="1">
        <v>44107</v>
      </c>
      <c r="D2975">
        <v>1405</v>
      </c>
      <c r="E2975">
        <v>6</v>
      </c>
      <c r="F2975" t="s">
        <v>91</v>
      </c>
      <c r="G2975">
        <v>639</v>
      </c>
      <c r="H2975">
        <v>1</v>
      </c>
      <c r="I2975">
        <v>442</v>
      </c>
      <c r="J2975" t="s">
        <v>179</v>
      </c>
      <c r="K2975" t="s">
        <v>1059</v>
      </c>
      <c r="L2975">
        <v>0</v>
      </c>
      <c r="M2975" t="s">
        <v>46</v>
      </c>
      <c r="N2975" t="s">
        <v>46</v>
      </c>
      <c r="O2975">
        <v>203</v>
      </c>
      <c r="P2975" t="s">
        <v>101</v>
      </c>
      <c r="S2975" t="s">
        <v>40</v>
      </c>
      <c r="T2975" t="s">
        <v>41</v>
      </c>
      <c r="U2975">
        <v>442</v>
      </c>
      <c r="Y2975" t="s">
        <v>4947</v>
      </c>
      <c r="AA2975">
        <v>34.1036</v>
      </c>
      <c r="AB2975">
        <v>-118.3049</v>
      </c>
      <c r="AC2975">
        <f t="shared" si="46"/>
        <v>0</v>
      </c>
    </row>
    <row r="2976" spans="1:29" x14ac:dyDescent="0.35">
      <c r="A2976">
        <v>200515738</v>
      </c>
      <c r="B2976" s="1">
        <v>44128</v>
      </c>
      <c r="C2976" s="1">
        <v>43983</v>
      </c>
      <c r="D2976">
        <v>2318</v>
      </c>
      <c r="E2976">
        <v>5</v>
      </c>
      <c r="F2976" t="s">
        <v>98</v>
      </c>
      <c r="G2976">
        <v>523</v>
      </c>
      <c r="H2976">
        <v>1</v>
      </c>
      <c r="I2976">
        <v>510</v>
      </c>
      <c r="J2976" t="s">
        <v>29</v>
      </c>
      <c r="L2976">
        <v>0</v>
      </c>
      <c r="O2976">
        <v>101</v>
      </c>
      <c r="P2976" t="s">
        <v>32</v>
      </c>
      <c r="S2976" t="s">
        <v>40</v>
      </c>
      <c r="T2976" t="s">
        <v>41</v>
      </c>
      <c r="U2976">
        <v>510</v>
      </c>
      <c r="Y2976" t="s">
        <v>4948</v>
      </c>
      <c r="AA2976">
        <v>33.756599999999999</v>
      </c>
      <c r="AB2976">
        <v>-118.28959999999999</v>
      </c>
      <c r="AC2976">
        <f t="shared" si="46"/>
        <v>0</v>
      </c>
    </row>
    <row r="2977" spans="1:29" x14ac:dyDescent="0.35">
      <c r="A2977">
        <v>200504572</v>
      </c>
      <c r="B2977" s="1">
        <v>43844</v>
      </c>
      <c r="C2977" s="1">
        <v>43843</v>
      </c>
      <c r="D2977">
        <v>1520</v>
      </c>
      <c r="E2977">
        <v>5</v>
      </c>
      <c r="F2977" t="s">
        <v>98</v>
      </c>
      <c r="G2977">
        <v>511</v>
      </c>
      <c r="H2977">
        <v>2</v>
      </c>
      <c r="I2977">
        <v>745</v>
      </c>
      <c r="J2977" t="s">
        <v>139</v>
      </c>
      <c r="K2977" t="s">
        <v>4949</v>
      </c>
      <c r="L2977">
        <v>0</v>
      </c>
      <c r="M2977" t="s">
        <v>46</v>
      </c>
      <c r="N2977" t="s">
        <v>46</v>
      </c>
      <c r="O2977">
        <v>406</v>
      </c>
      <c r="P2977" t="s">
        <v>582</v>
      </c>
      <c r="S2977" t="s">
        <v>40</v>
      </c>
      <c r="T2977" t="s">
        <v>41</v>
      </c>
      <c r="U2977">
        <v>745</v>
      </c>
      <c r="Y2977" t="s">
        <v>100</v>
      </c>
      <c r="AA2977">
        <v>33.7926</v>
      </c>
      <c r="AB2977">
        <v>-118.3043</v>
      </c>
      <c r="AC2977">
        <f t="shared" si="46"/>
        <v>0</v>
      </c>
    </row>
    <row r="2978" spans="1:29" x14ac:dyDescent="0.35">
      <c r="A2978">
        <v>201112663</v>
      </c>
      <c r="B2978" s="1">
        <v>44063</v>
      </c>
      <c r="C2978" s="1">
        <v>44062</v>
      </c>
      <c r="D2978">
        <v>1940</v>
      </c>
      <c r="E2978">
        <v>11</v>
      </c>
      <c r="F2978" t="s">
        <v>64</v>
      </c>
      <c r="G2978">
        <v>1124</v>
      </c>
      <c r="H2978">
        <v>2</v>
      </c>
      <c r="I2978">
        <v>626</v>
      </c>
      <c r="J2978" t="s">
        <v>141</v>
      </c>
      <c r="K2978" t="s">
        <v>4950</v>
      </c>
      <c r="L2978">
        <v>31</v>
      </c>
      <c r="M2978" t="s">
        <v>94</v>
      </c>
      <c r="N2978" t="s">
        <v>95</v>
      </c>
      <c r="O2978">
        <v>501</v>
      </c>
      <c r="P2978" t="s">
        <v>164</v>
      </c>
      <c r="Q2978">
        <v>400</v>
      </c>
      <c r="R2978" t="s">
        <v>143</v>
      </c>
      <c r="S2978" t="s">
        <v>33</v>
      </c>
      <c r="T2978" t="s">
        <v>34</v>
      </c>
      <c r="U2978">
        <v>626</v>
      </c>
      <c r="Y2978" t="s">
        <v>4951</v>
      </c>
      <c r="AA2978">
        <v>34.119100000000003</v>
      </c>
      <c r="AB2978">
        <v>-118.24039999999999</v>
      </c>
      <c r="AC2978">
        <f t="shared" si="46"/>
        <v>1</v>
      </c>
    </row>
    <row r="2979" spans="1:29" x14ac:dyDescent="0.35">
      <c r="A2979">
        <v>200913103</v>
      </c>
      <c r="B2979" s="1">
        <v>44047</v>
      </c>
      <c r="C2979" s="1">
        <v>44046</v>
      </c>
      <c r="D2979">
        <v>530</v>
      </c>
      <c r="E2979">
        <v>9</v>
      </c>
      <c r="F2979" t="s">
        <v>49</v>
      </c>
      <c r="G2979">
        <v>904</v>
      </c>
      <c r="H2979">
        <v>1</v>
      </c>
      <c r="I2979">
        <v>330</v>
      </c>
      <c r="J2979" t="s">
        <v>37</v>
      </c>
      <c r="K2979" t="s">
        <v>4952</v>
      </c>
      <c r="L2979">
        <v>28</v>
      </c>
      <c r="M2979" t="s">
        <v>94</v>
      </c>
      <c r="N2979" t="s">
        <v>95</v>
      </c>
      <c r="O2979">
        <v>101</v>
      </c>
      <c r="P2979" t="s">
        <v>32</v>
      </c>
      <c r="S2979" t="s">
        <v>40</v>
      </c>
      <c r="T2979" t="s">
        <v>41</v>
      </c>
      <c r="U2979">
        <v>330</v>
      </c>
      <c r="Y2979" t="s">
        <v>329</v>
      </c>
      <c r="AA2979">
        <v>34.201300000000003</v>
      </c>
      <c r="AB2979">
        <v>-118.4659</v>
      </c>
      <c r="AC2979">
        <f t="shared" si="46"/>
        <v>0</v>
      </c>
    </row>
    <row r="2980" spans="1:29" x14ac:dyDescent="0.35">
      <c r="A2980">
        <v>200212607</v>
      </c>
      <c r="B2980" s="1">
        <v>44027</v>
      </c>
      <c r="C2980" s="1">
        <v>44027</v>
      </c>
      <c r="D2980">
        <v>2110</v>
      </c>
      <c r="E2980">
        <v>2</v>
      </c>
      <c r="F2980" t="s">
        <v>56</v>
      </c>
      <c r="G2980">
        <v>216</v>
      </c>
      <c r="H2980">
        <v>2</v>
      </c>
      <c r="I2980">
        <v>626</v>
      </c>
      <c r="J2980" t="s">
        <v>141</v>
      </c>
      <c r="K2980" t="s">
        <v>4953</v>
      </c>
      <c r="L2980">
        <v>28</v>
      </c>
      <c r="M2980" t="s">
        <v>94</v>
      </c>
      <c r="N2980" t="s">
        <v>95</v>
      </c>
      <c r="O2980">
        <v>122</v>
      </c>
      <c r="P2980" t="s">
        <v>275</v>
      </c>
      <c r="Q2980">
        <v>400</v>
      </c>
      <c r="R2980" t="s">
        <v>143</v>
      </c>
      <c r="S2980" t="s">
        <v>84</v>
      </c>
      <c r="T2980" t="s">
        <v>85</v>
      </c>
      <c r="U2980">
        <v>626</v>
      </c>
      <c r="Y2980" t="s">
        <v>4954</v>
      </c>
      <c r="AA2980">
        <v>34.073999999999998</v>
      </c>
      <c r="AB2980">
        <v>-118.2692</v>
      </c>
      <c r="AC2980">
        <f t="shared" si="46"/>
        <v>0</v>
      </c>
    </row>
    <row r="2981" spans="1:29" x14ac:dyDescent="0.35">
      <c r="A2981">
        <v>201014152</v>
      </c>
      <c r="B2981" s="1">
        <v>44122</v>
      </c>
      <c r="C2981" s="1">
        <v>44121</v>
      </c>
      <c r="D2981">
        <v>1900</v>
      </c>
      <c r="E2981">
        <v>10</v>
      </c>
      <c r="F2981" t="s">
        <v>103</v>
      </c>
      <c r="G2981">
        <v>1018</v>
      </c>
      <c r="H2981">
        <v>1</v>
      </c>
      <c r="I2981">
        <v>510</v>
      </c>
      <c r="J2981" t="s">
        <v>29</v>
      </c>
      <c r="L2981">
        <v>0</v>
      </c>
      <c r="O2981">
        <v>108</v>
      </c>
      <c r="P2981" t="s">
        <v>105</v>
      </c>
      <c r="S2981" t="s">
        <v>33</v>
      </c>
      <c r="T2981" t="s">
        <v>34</v>
      </c>
      <c r="U2981">
        <v>510</v>
      </c>
      <c r="Y2981" t="s">
        <v>4955</v>
      </c>
      <c r="AA2981">
        <v>34.2074</v>
      </c>
      <c r="AB2981">
        <v>-118.4794</v>
      </c>
      <c r="AC2981">
        <f t="shared" si="46"/>
        <v>1</v>
      </c>
    </row>
    <row r="2982" spans="1:29" x14ac:dyDescent="0.35">
      <c r="A2982">
        <v>201304612</v>
      </c>
      <c r="B2982" s="1">
        <v>43840</v>
      </c>
      <c r="C2982" s="1">
        <v>43840</v>
      </c>
      <c r="D2982">
        <v>900</v>
      </c>
      <c r="E2982">
        <v>13</v>
      </c>
      <c r="F2982" t="s">
        <v>62</v>
      </c>
      <c r="G2982">
        <v>1367</v>
      </c>
      <c r="H2982">
        <v>2</v>
      </c>
      <c r="I2982">
        <v>745</v>
      </c>
      <c r="J2982" t="s">
        <v>139</v>
      </c>
      <c r="K2982" t="s">
        <v>819</v>
      </c>
      <c r="L2982">
        <v>45</v>
      </c>
      <c r="M2982" t="s">
        <v>30</v>
      </c>
      <c r="N2982" t="s">
        <v>95</v>
      </c>
      <c r="O2982">
        <v>108</v>
      </c>
      <c r="P2982" t="s">
        <v>105</v>
      </c>
      <c r="S2982" t="s">
        <v>33</v>
      </c>
      <c r="T2982" t="s">
        <v>34</v>
      </c>
      <c r="U2982">
        <v>745</v>
      </c>
      <c r="Y2982" t="s">
        <v>4956</v>
      </c>
      <c r="AA2982">
        <v>33.999299999999998</v>
      </c>
      <c r="AB2982">
        <v>-118.2432</v>
      </c>
      <c r="AC2982">
        <f t="shared" si="46"/>
        <v>1</v>
      </c>
    </row>
    <row r="2983" spans="1:29" x14ac:dyDescent="0.35">
      <c r="A2983">
        <v>200912230</v>
      </c>
      <c r="B2983" s="1">
        <v>44023</v>
      </c>
      <c r="C2983" s="1">
        <v>44015</v>
      </c>
      <c r="D2983">
        <v>1000</v>
      </c>
      <c r="E2983">
        <v>9</v>
      </c>
      <c r="F2983" t="s">
        <v>49</v>
      </c>
      <c r="G2983">
        <v>985</v>
      </c>
      <c r="H2983">
        <v>2</v>
      </c>
      <c r="I2983">
        <v>651</v>
      </c>
      <c r="J2983" t="s">
        <v>2642</v>
      </c>
      <c r="K2983">
        <v>800</v>
      </c>
      <c r="L2983">
        <v>48</v>
      </c>
      <c r="M2983" t="s">
        <v>94</v>
      </c>
      <c r="N2983" t="s">
        <v>73</v>
      </c>
      <c r="O2983">
        <v>501</v>
      </c>
      <c r="P2983" t="s">
        <v>164</v>
      </c>
      <c r="S2983" t="s">
        <v>40</v>
      </c>
      <c r="T2983" t="s">
        <v>41</v>
      </c>
      <c r="U2983">
        <v>651</v>
      </c>
      <c r="Y2983" t="s">
        <v>4957</v>
      </c>
      <c r="AA2983">
        <v>34.1477</v>
      </c>
      <c r="AB2983">
        <v>-118.4465</v>
      </c>
      <c r="AC2983">
        <f t="shared" si="46"/>
        <v>0</v>
      </c>
    </row>
    <row r="2984" spans="1:29" x14ac:dyDescent="0.35">
      <c r="A2984">
        <v>200409001</v>
      </c>
      <c r="B2984" s="1">
        <v>43970</v>
      </c>
      <c r="C2984" s="1">
        <v>43969</v>
      </c>
      <c r="D2984">
        <v>2000</v>
      </c>
      <c r="E2984">
        <v>4</v>
      </c>
      <c r="F2984" t="s">
        <v>54</v>
      </c>
      <c r="G2984">
        <v>416</v>
      </c>
      <c r="H2984">
        <v>1</v>
      </c>
      <c r="I2984">
        <v>510</v>
      </c>
      <c r="J2984" t="s">
        <v>29</v>
      </c>
      <c r="L2984">
        <v>0</v>
      </c>
      <c r="O2984">
        <v>101</v>
      </c>
      <c r="P2984" t="s">
        <v>32</v>
      </c>
      <c r="S2984" t="s">
        <v>40</v>
      </c>
      <c r="T2984" t="s">
        <v>41</v>
      </c>
      <c r="U2984">
        <v>510</v>
      </c>
      <c r="Y2984" t="s">
        <v>4958</v>
      </c>
      <c r="AA2984">
        <v>34.085599999999999</v>
      </c>
      <c r="AB2984">
        <v>-118.2</v>
      </c>
      <c r="AC2984">
        <f t="shared" si="46"/>
        <v>0</v>
      </c>
    </row>
    <row r="2985" spans="1:29" x14ac:dyDescent="0.35">
      <c r="A2985">
        <v>200504497</v>
      </c>
      <c r="B2985" s="1">
        <v>43841</v>
      </c>
      <c r="C2985" s="1">
        <v>43841</v>
      </c>
      <c r="D2985">
        <v>1440</v>
      </c>
      <c r="E2985">
        <v>5</v>
      </c>
      <c r="F2985" t="s">
        <v>98</v>
      </c>
      <c r="G2985">
        <v>558</v>
      </c>
      <c r="H2985">
        <v>1</v>
      </c>
      <c r="I2985">
        <v>440</v>
      </c>
      <c r="J2985" t="s">
        <v>213</v>
      </c>
      <c r="K2985" t="s">
        <v>4959</v>
      </c>
      <c r="L2985">
        <v>34</v>
      </c>
      <c r="M2985" t="s">
        <v>94</v>
      </c>
      <c r="N2985" t="s">
        <v>95</v>
      </c>
      <c r="O2985">
        <v>502</v>
      </c>
      <c r="P2985" t="s">
        <v>47</v>
      </c>
      <c r="S2985" t="s">
        <v>84</v>
      </c>
      <c r="T2985" t="s">
        <v>85</v>
      </c>
      <c r="U2985">
        <v>440</v>
      </c>
      <c r="Y2985" t="s">
        <v>4960</v>
      </c>
      <c r="AA2985">
        <v>33.744199999999999</v>
      </c>
      <c r="AB2985">
        <v>-118.28400000000001</v>
      </c>
      <c r="AC2985">
        <f t="shared" si="46"/>
        <v>0</v>
      </c>
    </row>
    <row r="2986" spans="1:29" x14ac:dyDescent="0.35">
      <c r="A2986">
        <v>201014626</v>
      </c>
      <c r="B2986" s="1">
        <v>44135</v>
      </c>
      <c r="C2986" s="1">
        <v>44123</v>
      </c>
      <c r="D2986">
        <v>1000</v>
      </c>
      <c r="E2986">
        <v>10</v>
      </c>
      <c r="F2986" t="s">
        <v>103</v>
      </c>
      <c r="G2986">
        <v>1045</v>
      </c>
      <c r="H2986">
        <v>1</v>
      </c>
      <c r="I2986">
        <v>440</v>
      </c>
      <c r="J2986" t="s">
        <v>213</v>
      </c>
      <c r="K2986" t="s">
        <v>761</v>
      </c>
      <c r="L2986">
        <v>55</v>
      </c>
      <c r="M2986" t="s">
        <v>94</v>
      </c>
      <c r="N2986" t="s">
        <v>73</v>
      </c>
      <c r="O2986">
        <v>501</v>
      </c>
      <c r="P2986" t="s">
        <v>164</v>
      </c>
      <c r="S2986" t="s">
        <v>40</v>
      </c>
      <c r="T2986" t="s">
        <v>41</v>
      </c>
      <c r="U2986">
        <v>440</v>
      </c>
      <c r="Y2986" t="s">
        <v>4961</v>
      </c>
      <c r="AA2986">
        <v>34.173099999999998</v>
      </c>
      <c r="AB2986">
        <v>-118.5239</v>
      </c>
      <c r="AC2986">
        <f t="shared" si="46"/>
        <v>0</v>
      </c>
    </row>
    <row r="2987" spans="1:29" x14ac:dyDescent="0.35">
      <c r="A2987">
        <v>200900522</v>
      </c>
      <c r="B2987" s="1">
        <v>43852</v>
      </c>
      <c r="C2987" s="1">
        <v>43849</v>
      </c>
      <c r="D2987">
        <v>2330</v>
      </c>
      <c r="E2987">
        <v>9</v>
      </c>
      <c r="F2987" t="s">
        <v>49</v>
      </c>
      <c r="G2987">
        <v>948</v>
      </c>
      <c r="H2987">
        <v>1</v>
      </c>
      <c r="I2987">
        <v>440</v>
      </c>
      <c r="J2987" t="s">
        <v>213</v>
      </c>
      <c r="K2987" t="s">
        <v>4962</v>
      </c>
      <c r="L2987">
        <v>44</v>
      </c>
      <c r="M2987" t="s">
        <v>30</v>
      </c>
      <c r="N2987" t="s">
        <v>73</v>
      </c>
      <c r="O2987">
        <v>501</v>
      </c>
      <c r="P2987" t="s">
        <v>164</v>
      </c>
      <c r="Q2987">
        <v>223</v>
      </c>
      <c r="R2987" t="s">
        <v>2002</v>
      </c>
      <c r="S2987" t="s">
        <v>40</v>
      </c>
      <c r="T2987" t="s">
        <v>41</v>
      </c>
      <c r="U2987">
        <v>440</v>
      </c>
      <c r="Y2987" t="s">
        <v>4963</v>
      </c>
      <c r="AA2987">
        <v>34.172499999999999</v>
      </c>
      <c r="AB2987">
        <v>-118.4268</v>
      </c>
      <c r="AC2987">
        <f t="shared" si="46"/>
        <v>0</v>
      </c>
    </row>
    <row r="2988" spans="1:29" x14ac:dyDescent="0.35">
      <c r="A2988">
        <v>200300599</v>
      </c>
      <c r="B2988" s="1">
        <v>43909</v>
      </c>
      <c r="C2988" s="1">
        <v>43908</v>
      </c>
      <c r="D2988">
        <v>2300</v>
      </c>
      <c r="E2988">
        <v>3</v>
      </c>
      <c r="F2988" t="s">
        <v>43</v>
      </c>
      <c r="G2988">
        <v>393</v>
      </c>
      <c r="H2988">
        <v>1</v>
      </c>
      <c r="I2988">
        <v>330</v>
      </c>
      <c r="J2988" t="s">
        <v>37</v>
      </c>
      <c r="K2988" t="s">
        <v>4964</v>
      </c>
      <c r="L2988">
        <v>64</v>
      </c>
      <c r="M2988" t="s">
        <v>30</v>
      </c>
      <c r="N2988" t="s">
        <v>163</v>
      </c>
      <c r="O2988">
        <v>101</v>
      </c>
      <c r="P2988" t="s">
        <v>32</v>
      </c>
      <c r="S2988" t="s">
        <v>40</v>
      </c>
      <c r="T2988" t="s">
        <v>41</v>
      </c>
      <c r="U2988">
        <v>330</v>
      </c>
      <c r="Y2988" t="s">
        <v>4965</v>
      </c>
      <c r="AA2988">
        <v>34.010100000000001</v>
      </c>
      <c r="AB2988">
        <v>-118.3309</v>
      </c>
      <c r="AC2988">
        <f t="shared" si="46"/>
        <v>0</v>
      </c>
    </row>
    <row r="2989" spans="1:29" x14ac:dyDescent="0.35">
      <c r="A2989">
        <v>200117100</v>
      </c>
      <c r="B2989" s="1">
        <v>44071</v>
      </c>
      <c r="C2989" s="1">
        <v>44071</v>
      </c>
      <c r="D2989">
        <v>945</v>
      </c>
      <c r="E2989">
        <v>1</v>
      </c>
      <c r="F2989" t="s">
        <v>36</v>
      </c>
      <c r="G2989">
        <v>157</v>
      </c>
      <c r="H2989">
        <v>1</v>
      </c>
      <c r="I2989">
        <v>761</v>
      </c>
      <c r="J2989" t="s">
        <v>403</v>
      </c>
      <c r="K2989" t="s">
        <v>4966</v>
      </c>
      <c r="L2989">
        <v>53</v>
      </c>
      <c r="M2989" t="s">
        <v>94</v>
      </c>
      <c r="N2989" t="s">
        <v>95</v>
      </c>
      <c r="O2989">
        <v>102</v>
      </c>
      <c r="P2989" t="s">
        <v>186</v>
      </c>
      <c r="Q2989">
        <v>500</v>
      </c>
      <c r="R2989" t="s">
        <v>184</v>
      </c>
      <c r="S2989" t="s">
        <v>40</v>
      </c>
      <c r="T2989" t="s">
        <v>41</v>
      </c>
      <c r="U2989">
        <v>761</v>
      </c>
      <c r="Y2989" t="s">
        <v>997</v>
      </c>
      <c r="Z2989" t="s">
        <v>4967</v>
      </c>
      <c r="AA2989">
        <v>34.043500000000002</v>
      </c>
      <c r="AB2989">
        <v>-118.2427</v>
      </c>
      <c r="AC2989">
        <f t="shared" si="46"/>
        <v>0</v>
      </c>
    </row>
    <row r="2990" spans="1:29" x14ac:dyDescent="0.35">
      <c r="A2990">
        <v>200516076</v>
      </c>
      <c r="B2990" s="1">
        <v>44136</v>
      </c>
      <c r="C2990" s="1">
        <v>44136</v>
      </c>
      <c r="D2990">
        <v>130</v>
      </c>
      <c r="E2990">
        <v>5</v>
      </c>
      <c r="F2990" t="s">
        <v>98</v>
      </c>
      <c r="G2990">
        <v>505</v>
      </c>
      <c r="H2990">
        <v>1</v>
      </c>
      <c r="I2990">
        <v>510</v>
      </c>
      <c r="J2990" t="s">
        <v>29</v>
      </c>
      <c r="L2990">
        <v>0</v>
      </c>
      <c r="O2990">
        <v>101</v>
      </c>
      <c r="P2990" t="s">
        <v>32</v>
      </c>
      <c r="S2990" t="s">
        <v>40</v>
      </c>
      <c r="T2990" t="s">
        <v>41</v>
      </c>
      <c r="U2990">
        <v>510</v>
      </c>
      <c r="Y2990" t="s">
        <v>4968</v>
      </c>
      <c r="AA2990">
        <v>33.850999999999999</v>
      </c>
      <c r="AB2990">
        <v>-118.29519999999999</v>
      </c>
      <c r="AC2990">
        <f t="shared" si="46"/>
        <v>0</v>
      </c>
    </row>
    <row r="2991" spans="1:29" x14ac:dyDescent="0.35">
      <c r="A2991">
        <v>200116163</v>
      </c>
      <c r="B2991" s="1">
        <v>44053</v>
      </c>
      <c r="C2991" s="1">
        <v>44052</v>
      </c>
      <c r="D2991">
        <v>930</v>
      </c>
      <c r="E2991">
        <v>1</v>
      </c>
      <c r="F2991" t="s">
        <v>36</v>
      </c>
      <c r="G2991">
        <v>152</v>
      </c>
      <c r="H2991">
        <v>1</v>
      </c>
      <c r="I2991">
        <v>510</v>
      </c>
      <c r="J2991" t="s">
        <v>29</v>
      </c>
      <c r="L2991">
        <v>0</v>
      </c>
      <c r="O2991">
        <v>108</v>
      </c>
      <c r="P2991" t="s">
        <v>105</v>
      </c>
      <c r="S2991" t="s">
        <v>40</v>
      </c>
      <c r="T2991" t="s">
        <v>41</v>
      </c>
      <c r="U2991">
        <v>510</v>
      </c>
      <c r="Y2991" t="s">
        <v>3837</v>
      </c>
      <c r="AA2991">
        <v>34.049500000000002</v>
      </c>
      <c r="AB2991">
        <v>-118.2546</v>
      </c>
      <c r="AC2991">
        <f t="shared" si="46"/>
        <v>0</v>
      </c>
    </row>
    <row r="2992" spans="1:29" x14ac:dyDescent="0.35">
      <c r="A2992">
        <v>201216835</v>
      </c>
      <c r="B2992" s="1">
        <v>44033</v>
      </c>
      <c r="C2992" s="1">
        <v>44031</v>
      </c>
      <c r="D2992">
        <v>2000</v>
      </c>
      <c r="E2992">
        <v>12</v>
      </c>
      <c r="F2992" t="s">
        <v>68</v>
      </c>
      <c r="G2992">
        <v>1245</v>
      </c>
      <c r="H2992">
        <v>1</v>
      </c>
      <c r="I2992">
        <v>510</v>
      </c>
      <c r="J2992" t="s">
        <v>29</v>
      </c>
      <c r="L2992">
        <v>0</v>
      </c>
      <c r="O2992">
        <v>101</v>
      </c>
      <c r="P2992" t="s">
        <v>32</v>
      </c>
      <c r="S2992" t="s">
        <v>84</v>
      </c>
      <c r="T2992" t="s">
        <v>85</v>
      </c>
      <c r="U2992">
        <v>510</v>
      </c>
      <c r="Y2992" t="s">
        <v>4969</v>
      </c>
      <c r="Z2992" t="s">
        <v>89</v>
      </c>
      <c r="AA2992">
        <v>33.981400000000001</v>
      </c>
      <c r="AB2992">
        <v>-118.2916</v>
      </c>
      <c r="AC2992">
        <f t="shared" si="46"/>
        <v>0</v>
      </c>
    </row>
    <row r="2993" spans="1:29" x14ac:dyDescent="0.35">
      <c r="A2993">
        <v>201217770</v>
      </c>
      <c r="B2993" s="1">
        <v>44013</v>
      </c>
      <c r="C2993" s="1">
        <v>43965</v>
      </c>
      <c r="D2993">
        <v>2115</v>
      </c>
      <c r="E2993">
        <v>12</v>
      </c>
      <c r="F2993" t="s">
        <v>68</v>
      </c>
      <c r="G2993">
        <v>1256</v>
      </c>
      <c r="H2993">
        <v>2</v>
      </c>
      <c r="I2993">
        <v>354</v>
      </c>
      <c r="J2993" t="s">
        <v>167</v>
      </c>
      <c r="K2993" t="s">
        <v>1926</v>
      </c>
      <c r="L2993">
        <v>26</v>
      </c>
      <c r="M2993" t="s">
        <v>30</v>
      </c>
      <c r="N2993" t="s">
        <v>95</v>
      </c>
      <c r="O2993">
        <v>501</v>
      </c>
      <c r="P2993" t="s">
        <v>164</v>
      </c>
      <c r="S2993" t="s">
        <v>40</v>
      </c>
      <c r="T2993" t="s">
        <v>41</v>
      </c>
      <c r="U2993">
        <v>354</v>
      </c>
      <c r="Y2993" t="s">
        <v>4970</v>
      </c>
      <c r="AA2993">
        <v>33.972700000000003</v>
      </c>
      <c r="AB2993">
        <v>-118.2876</v>
      </c>
      <c r="AC2993">
        <f t="shared" si="46"/>
        <v>0</v>
      </c>
    </row>
    <row r="2994" spans="1:29" x14ac:dyDescent="0.35">
      <c r="A2994">
        <v>200904912</v>
      </c>
      <c r="B2994" s="1">
        <v>43852</v>
      </c>
      <c r="C2994" s="1">
        <v>43847</v>
      </c>
      <c r="D2994">
        <v>2215</v>
      </c>
      <c r="E2994">
        <v>9</v>
      </c>
      <c r="F2994" t="s">
        <v>49</v>
      </c>
      <c r="G2994">
        <v>914</v>
      </c>
      <c r="H2994">
        <v>1</v>
      </c>
      <c r="I2994">
        <v>331</v>
      </c>
      <c r="J2994" t="s">
        <v>233</v>
      </c>
      <c r="K2994" t="s">
        <v>4971</v>
      </c>
      <c r="L2994">
        <v>30</v>
      </c>
      <c r="M2994" t="s">
        <v>94</v>
      </c>
      <c r="N2994" t="s">
        <v>95</v>
      </c>
      <c r="O2994">
        <v>108</v>
      </c>
      <c r="P2994" t="s">
        <v>105</v>
      </c>
      <c r="S2994" t="s">
        <v>40</v>
      </c>
      <c r="T2994" t="s">
        <v>41</v>
      </c>
      <c r="U2994">
        <v>331</v>
      </c>
      <c r="Y2994" t="s">
        <v>334</v>
      </c>
      <c r="Z2994" t="s">
        <v>930</v>
      </c>
      <c r="AA2994">
        <v>34.2012</v>
      </c>
      <c r="AB2994">
        <v>-118.45740000000001</v>
      </c>
      <c r="AC2994">
        <f t="shared" si="46"/>
        <v>0</v>
      </c>
    </row>
    <row r="2995" spans="1:29" x14ac:dyDescent="0.35">
      <c r="A2995">
        <v>200117182</v>
      </c>
      <c r="B2995" s="1">
        <v>44074</v>
      </c>
      <c r="C2995" s="1">
        <v>44074</v>
      </c>
      <c r="D2995">
        <v>20</v>
      </c>
      <c r="E2995">
        <v>1</v>
      </c>
      <c r="F2995" t="s">
        <v>36</v>
      </c>
      <c r="G2995">
        <v>195</v>
      </c>
      <c r="H2995">
        <v>1</v>
      </c>
      <c r="I2995">
        <v>230</v>
      </c>
      <c r="J2995" t="s">
        <v>161</v>
      </c>
      <c r="K2995" t="s">
        <v>4972</v>
      </c>
      <c r="L2995">
        <v>23</v>
      </c>
      <c r="M2995" t="s">
        <v>94</v>
      </c>
      <c r="N2995" t="s">
        <v>95</v>
      </c>
      <c r="O2995">
        <v>101</v>
      </c>
      <c r="P2995" t="s">
        <v>32</v>
      </c>
      <c r="Q2995">
        <v>400</v>
      </c>
      <c r="R2995" t="s">
        <v>143</v>
      </c>
      <c r="S2995" t="s">
        <v>40</v>
      </c>
      <c r="T2995" t="s">
        <v>41</v>
      </c>
      <c r="U2995">
        <v>230</v>
      </c>
      <c r="Y2995" t="s">
        <v>4973</v>
      </c>
      <c r="AA2995">
        <v>34.032200000000003</v>
      </c>
      <c r="AB2995">
        <v>-118.2637</v>
      </c>
      <c r="AC2995">
        <f t="shared" si="46"/>
        <v>0</v>
      </c>
    </row>
    <row r="2996" spans="1:29" x14ac:dyDescent="0.35">
      <c r="A2996">
        <v>201209406</v>
      </c>
      <c r="B2996" s="1">
        <v>43908</v>
      </c>
      <c r="C2996" s="1">
        <v>43908</v>
      </c>
      <c r="D2996">
        <v>1545</v>
      </c>
      <c r="E2996">
        <v>12</v>
      </c>
      <c r="F2996" t="s">
        <v>68</v>
      </c>
      <c r="G2996">
        <v>1256</v>
      </c>
      <c r="H2996">
        <v>1</v>
      </c>
      <c r="I2996">
        <v>210</v>
      </c>
      <c r="J2996" t="s">
        <v>149</v>
      </c>
      <c r="K2996" t="s">
        <v>4974</v>
      </c>
      <c r="L2996">
        <v>0</v>
      </c>
      <c r="M2996" t="s">
        <v>46</v>
      </c>
      <c r="N2996" t="s">
        <v>46</v>
      </c>
      <c r="O2996">
        <v>203</v>
      </c>
      <c r="P2996" t="s">
        <v>101</v>
      </c>
      <c r="Q2996">
        <v>400</v>
      </c>
      <c r="R2996" t="s">
        <v>143</v>
      </c>
      <c r="S2996" t="s">
        <v>40</v>
      </c>
      <c r="T2996" t="s">
        <v>41</v>
      </c>
      <c r="U2996">
        <v>210</v>
      </c>
      <c r="Y2996" t="s">
        <v>1476</v>
      </c>
      <c r="AA2996">
        <v>33.974600000000002</v>
      </c>
      <c r="AB2996">
        <v>-118.28919999999999</v>
      </c>
      <c r="AC2996">
        <f t="shared" si="46"/>
        <v>0</v>
      </c>
    </row>
    <row r="2997" spans="1:29" x14ac:dyDescent="0.35">
      <c r="A2997">
        <v>201208896</v>
      </c>
      <c r="B2997" s="1">
        <v>43896</v>
      </c>
      <c r="C2997" s="1">
        <v>43896</v>
      </c>
      <c r="D2997">
        <v>500</v>
      </c>
      <c r="E2997">
        <v>12</v>
      </c>
      <c r="F2997" t="s">
        <v>68</v>
      </c>
      <c r="G2997">
        <v>1259</v>
      </c>
      <c r="H2997">
        <v>2</v>
      </c>
      <c r="I2997">
        <v>740</v>
      </c>
      <c r="J2997" t="s">
        <v>224</v>
      </c>
      <c r="K2997">
        <v>329</v>
      </c>
      <c r="L2997">
        <v>36</v>
      </c>
      <c r="M2997" t="s">
        <v>30</v>
      </c>
      <c r="N2997" t="s">
        <v>163</v>
      </c>
      <c r="O2997">
        <v>502</v>
      </c>
      <c r="P2997" t="s">
        <v>47</v>
      </c>
      <c r="S2997" t="s">
        <v>40</v>
      </c>
      <c r="T2997" t="s">
        <v>41</v>
      </c>
      <c r="U2997">
        <v>740</v>
      </c>
      <c r="Y2997" t="s">
        <v>4975</v>
      </c>
      <c r="AA2997">
        <v>33.971299999999999</v>
      </c>
      <c r="AB2997">
        <v>-118.26949999999999</v>
      </c>
      <c r="AC2997">
        <f t="shared" si="46"/>
        <v>0</v>
      </c>
    </row>
    <row r="2998" spans="1:29" x14ac:dyDescent="0.35">
      <c r="A2998">
        <v>200213401</v>
      </c>
      <c r="B2998" s="1">
        <v>44049</v>
      </c>
      <c r="C2998" s="1">
        <v>44049</v>
      </c>
      <c r="D2998">
        <v>330</v>
      </c>
      <c r="E2998">
        <v>2</v>
      </c>
      <c r="F2998" t="s">
        <v>56</v>
      </c>
      <c r="G2998">
        <v>269</v>
      </c>
      <c r="H2998">
        <v>2</v>
      </c>
      <c r="I2998">
        <v>740</v>
      </c>
      <c r="J2998" t="s">
        <v>224</v>
      </c>
      <c r="K2998" t="s">
        <v>4976</v>
      </c>
      <c r="L2998">
        <v>47</v>
      </c>
      <c r="M2998" t="s">
        <v>94</v>
      </c>
      <c r="N2998" t="s">
        <v>95</v>
      </c>
      <c r="O2998">
        <v>122</v>
      </c>
      <c r="P2998" t="s">
        <v>275</v>
      </c>
      <c r="Q2998">
        <v>500</v>
      </c>
      <c r="R2998" t="s">
        <v>184</v>
      </c>
      <c r="S2998" t="s">
        <v>84</v>
      </c>
      <c r="T2998" t="s">
        <v>85</v>
      </c>
      <c r="U2998">
        <v>740</v>
      </c>
      <c r="Y2998" t="s">
        <v>4977</v>
      </c>
      <c r="AA2998">
        <v>34.050800000000002</v>
      </c>
      <c r="AB2998">
        <v>-118.26819999999999</v>
      </c>
      <c r="AC2998">
        <f t="shared" si="46"/>
        <v>0</v>
      </c>
    </row>
    <row r="2999" spans="1:29" x14ac:dyDescent="0.35">
      <c r="A2999">
        <v>200209654</v>
      </c>
      <c r="B2999" s="1">
        <v>43936</v>
      </c>
      <c r="C2999" s="1">
        <v>43935</v>
      </c>
      <c r="D2999">
        <v>1055</v>
      </c>
      <c r="E2999">
        <v>2</v>
      </c>
      <c r="F2999" t="s">
        <v>56</v>
      </c>
      <c r="G2999">
        <v>251</v>
      </c>
      <c r="H2999">
        <v>1</v>
      </c>
      <c r="I2999">
        <v>440</v>
      </c>
      <c r="J2999" t="s">
        <v>213</v>
      </c>
      <c r="K2999">
        <v>344</v>
      </c>
      <c r="L2999">
        <v>24</v>
      </c>
      <c r="M2999" t="s">
        <v>94</v>
      </c>
      <c r="N2999" t="s">
        <v>1145</v>
      </c>
      <c r="O2999">
        <v>710</v>
      </c>
      <c r="P2999" t="s">
        <v>394</v>
      </c>
      <c r="S2999" t="s">
        <v>40</v>
      </c>
      <c r="T2999" t="s">
        <v>41</v>
      </c>
      <c r="U2999">
        <v>440</v>
      </c>
      <c r="Y2999" t="s">
        <v>4978</v>
      </c>
      <c r="Z2999" t="s">
        <v>1287</v>
      </c>
      <c r="AA2999">
        <v>34.060899999999997</v>
      </c>
      <c r="AB2999">
        <v>-118.28230000000001</v>
      </c>
      <c r="AC2999">
        <f t="shared" si="46"/>
        <v>0</v>
      </c>
    </row>
    <row r="3000" spans="1:29" x14ac:dyDescent="0.35">
      <c r="A3000">
        <v>200217774</v>
      </c>
      <c r="B3000" s="1">
        <v>44158</v>
      </c>
      <c r="C3000" s="1">
        <v>44158</v>
      </c>
      <c r="D3000">
        <v>1300</v>
      </c>
      <c r="E3000">
        <v>2</v>
      </c>
      <c r="F3000" t="s">
        <v>56</v>
      </c>
      <c r="G3000">
        <v>246</v>
      </c>
      <c r="H3000">
        <v>1</v>
      </c>
      <c r="I3000">
        <v>210</v>
      </c>
      <c r="J3000" t="s">
        <v>149</v>
      </c>
      <c r="K3000" t="s">
        <v>4979</v>
      </c>
      <c r="L3000">
        <v>61</v>
      </c>
      <c r="M3000" t="s">
        <v>94</v>
      </c>
      <c r="N3000" t="s">
        <v>95</v>
      </c>
      <c r="O3000">
        <v>406</v>
      </c>
      <c r="P3000" t="s">
        <v>582</v>
      </c>
      <c r="Q3000">
        <v>102</v>
      </c>
      <c r="R3000" t="s">
        <v>219</v>
      </c>
      <c r="S3000" t="s">
        <v>40</v>
      </c>
      <c r="T3000" t="s">
        <v>41</v>
      </c>
      <c r="U3000">
        <v>210</v>
      </c>
      <c r="Y3000" t="s">
        <v>4980</v>
      </c>
      <c r="AA3000">
        <v>34.059100000000001</v>
      </c>
      <c r="AB3000">
        <v>-118.2739</v>
      </c>
      <c r="AC3000">
        <f t="shared" si="46"/>
        <v>0</v>
      </c>
    </row>
    <row r="3001" spans="1:29" x14ac:dyDescent="0.35">
      <c r="A3001">
        <v>200509340</v>
      </c>
      <c r="B3001" s="1">
        <v>43960</v>
      </c>
      <c r="C3001" s="1">
        <v>43960</v>
      </c>
      <c r="D3001">
        <v>1225</v>
      </c>
      <c r="E3001">
        <v>5</v>
      </c>
      <c r="F3001" t="s">
        <v>98</v>
      </c>
      <c r="G3001">
        <v>509</v>
      </c>
      <c r="H3001">
        <v>1</v>
      </c>
      <c r="I3001">
        <v>420</v>
      </c>
      <c r="J3001" t="s">
        <v>352</v>
      </c>
      <c r="K3001" t="s">
        <v>4981</v>
      </c>
      <c r="L3001">
        <v>45</v>
      </c>
      <c r="M3001" t="s">
        <v>30</v>
      </c>
      <c r="N3001" t="s">
        <v>95</v>
      </c>
      <c r="O3001">
        <v>101</v>
      </c>
      <c r="P3001" t="s">
        <v>32</v>
      </c>
      <c r="S3001" t="s">
        <v>40</v>
      </c>
      <c r="T3001" t="s">
        <v>41</v>
      </c>
      <c r="U3001">
        <v>420</v>
      </c>
      <c r="Y3001" t="s">
        <v>4982</v>
      </c>
      <c r="AA3001">
        <v>33.8018</v>
      </c>
      <c r="AB3001">
        <v>-118.3075</v>
      </c>
      <c r="AC3001">
        <f t="shared" si="46"/>
        <v>0</v>
      </c>
    </row>
    <row r="3002" spans="1:29" x14ac:dyDescent="0.35">
      <c r="A3002">
        <v>200813153</v>
      </c>
      <c r="B3002" s="1">
        <v>44063</v>
      </c>
      <c r="C3002" s="1">
        <v>44027</v>
      </c>
      <c r="D3002">
        <v>1605</v>
      </c>
      <c r="E3002">
        <v>8</v>
      </c>
      <c r="F3002" t="s">
        <v>109</v>
      </c>
      <c r="G3002">
        <v>802</v>
      </c>
      <c r="H3002">
        <v>2</v>
      </c>
      <c r="I3002">
        <v>354</v>
      </c>
      <c r="J3002" t="s">
        <v>167</v>
      </c>
      <c r="K3002" t="s">
        <v>2468</v>
      </c>
      <c r="L3002">
        <v>88</v>
      </c>
      <c r="M3002" t="s">
        <v>30</v>
      </c>
      <c r="N3002" t="s">
        <v>73</v>
      </c>
      <c r="O3002">
        <v>502</v>
      </c>
      <c r="P3002" t="s">
        <v>47</v>
      </c>
      <c r="S3002" t="s">
        <v>40</v>
      </c>
      <c r="T3002" t="s">
        <v>41</v>
      </c>
      <c r="U3002">
        <v>354</v>
      </c>
      <c r="Y3002" t="s">
        <v>4983</v>
      </c>
      <c r="AA3002">
        <v>34.048000000000002</v>
      </c>
      <c r="AB3002">
        <v>-118.5269</v>
      </c>
      <c r="AC3002">
        <f t="shared" si="46"/>
        <v>0</v>
      </c>
    </row>
    <row r="3003" spans="1:29" x14ac:dyDescent="0.35">
      <c r="A3003">
        <v>200118409</v>
      </c>
      <c r="B3003" s="1">
        <v>44097</v>
      </c>
      <c r="C3003" s="1">
        <v>44097</v>
      </c>
      <c r="D3003">
        <v>1550</v>
      </c>
      <c r="E3003">
        <v>1</v>
      </c>
      <c r="F3003" t="s">
        <v>36</v>
      </c>
      <c r="G3003">
        <v>132</v>
      </c>
      <c r="H3003">
        <v>1</v>
      </c>
      <c r="I3003">
        <v>331</v>
      </c>
      <c r="J3003" t="s">
        <v>233</v>
      </c>
      <c r="K3003" t="s">
        <v>4984</v>
      </c>
      <c r="L3003">
        <v>55</v>
      </c>
      <c r="M3003" t="s">
        <v>30</v>
      </c>
      <c r="N3003" t="s">
        <v>95</v>
      </c>
      <c r="O3003">
        <v>108</v>
      </c>
      <c r="P3003" t="s">
        <v>105</v>
      </c>
      <c r="S3003" t="s">
        <v>40</v>
      </c>
      <c r="T3003" t="s">
        <v>41</v>
      </c>
      <c r="U3003">
        <v>331</v>
      </c>
      <c r="Y3003" t="s">
        <v>4985</v>
      </c>
      <c r="AA3003">
        <v>34.053100000000001</v>
      </c>
      <c r="AB3003">
        <v>-118.2478</v>
      </c>
      <c r="AC3003">
        <f t="shared" si="46"/>
        <v>0</v>
      </c>
    </row>
    <row r="3004" spans="1:29" x14ac:dyDescent="0.35">
      <c r="A3004">
        <v>200713180</v>
      </c>
      <c r="B3004" s="1">
        <v>44069</v>
      </c>
      <c r="C3004" s="1">
        <v>44068</v>
      </c>
      <c r="D3004">
        <v>1700</v>
      </c>
      <c r="E3004">
        <v>7</v>
      </c>
      <c r="F3004" t="s">
        <v>28</v>
      </c>
      <c r="G3004">
        <v>785</v>
      </c>
      <c r="H3004">
        <v>1</v>
      </c>
      <c r="I3004">
        <v>310</v>
      </c>
      <c r="J3004" t="s">
        <v>71</v>
      </c>
      <c r="K3004" t="s">
        <v>3794</v>
      </c>
      <c r="L3004">
        <v>47</v>
      </c>
      <c r="M3004" t="s">
        <v>30</v>
      </c>
      <c r="N3004" t="s">
        <v>31</v>
      </c>
      <c r="O3004">
        <v>501</v>
      </c>
      <c r="P3004" t="s">
        <v>164</v>
      </c>
      <c r="S3004" t="s">
        <v>40</v>
      </c>
      <c r="T3004" t="s">
        <v>41</v>
      </c>
      <c r="U3004">
        <v>310</v>
      </c>
      <c r="Y3004" t="s">
        <v>4986</v>
      </c>
      <c r="AA3004">
        <v>34.035200000000003</v>
      </c>
      <c r="AB3004">
        <v>-118.348</v>
      </c>
      <c r="AC3004">
        <f t="shared" si="46"/>
        <v>0</v>
      </c>
    </row>
    <row r="3005" spans="1:29" x14ac:dyDescent="0.35">
      <c r="A3005">
        <v>200107002</v>
      </c>
      <c r="B3005" s="1">
        <v>43873</v>
      </c>
      <c r="C3005" s="1">
        <v>43872</v>
      </c>
      <c r="D3005">
        <v>1850</v>
      </c>
      <c r="E3005">
        <v>1</v>
      </c>
      <c r="F3005" t="s">
        <v>36</v>
      </c>
      <c r="G3005">
        <v>135</v>
      </c>
      <c r="H3005">
        <v>1</v>
      </c>
      <c r="I3005">
        <v>330</v>
      </c>
      <c r="J3005" t="s">
        <v>37</v>
      </c>
      <c r="K3005" t="s">
        <v>3307</v>
      </c>
      <c r="L3005">
        <v>28</v>
      </c>
      <c r="M3005" t="s">
        <v>30</v>
      </c>
      <c r="N3005" t="s">
        <v>73</v>
      </c>
      <c r="O3005">
        <v>101</v>
      </c>
      <c r="P3005" t="s">
        <v>32</v>
      </c>
      <c r="S3005" t="s">
        <v>40</v>
      </c>
      <c r="T3005" t="s">
        <v>41</v>
      </c>
      <c r="U3005">
        <v>330</v>
      </c>
      <c r="Y3005" t="s">
        <v>136</v>
      </c>
      <c r="Z3005" t="s">
        <v>148</v>
      </c>
      <c r="AA3005">
        <v>34.048499999999997</v>
      </c>
      <c r="AB3005">
        <v>-118.2478</v>
      </c>
      <c r="AC3005">
        <f t="shared" si="46"/>
        <v>0</v>
      </c>
    </row>
    <row r="3006" spans="1:29" x14ac:dyDescent="0.35">
      <c r="A3006">
        <v>200817500</v>
      </c>
      <c r="B3006" s="1">
        <v>44176</v>
      </c>
      <c r="C3006" s="1">
        <v>44176</v>
      </c>
      <c r="D3006">
        <v>119</v>
      </c>
      <c r="E3006">
        <v>8</v>
      </c>
      <c r="F3006" t="s">
        <v>109</v>
      </c>
      <c r="G3006">
        <v>893</v>
      </c>
      <c r="H3006">
        <v>2</v>
      </c>
      <c r="I3006">
        <v>946</v>
      </c>
      <c r="J3006" t="s">
        <v>125</v>
      </c>
      <c r="K3006">
        <v>1822</v>
      </c>
      <c r="L3006">
        <v>53</v>
      </c>
      <c r="M3006" t="s">
        <v>30</v>
      </c>
      <c r="N3006" t="s">
        <v>73</v>
      </c>
      <c r="O3006">
        <v>501</v>
      </c>
      <c r="P3006" t="s">
        <v>164</v>
      </c>
      <c r="S3006" t="s">
        <v>40</v>
      </c>
      <c r="T3006" t="s">
        <v>41</v>
      </c>
      <c r="U3006">
        <v>946</v>
      </c>
      <c r="Y3006" t="s">
        <v>4987</v>
      </c>
      <c r="AA3006">
        <v>34.034799999999997</v>
      </c>
      <c r="AB3006">
        <v>-118.43389999999999</v>
      </c>
      <c r="AC3006">
        <f t="shared" si="46"/>
        <v>0</v>
      </c>
    </row>
    <row r="3007" spans="1:29" x14ac:dyDescent="0.35">
      <c r="A3007">
        <v>200515612</v>
      </c>
      <c r="B3007" s="1">
        <v>44125</v>
      </c>
      <c r="C3007" s="1">
        <v>44125</v>
      </c>
      <c r="D3007">
        <v>1045</v>
      </c>
      <c r="E3007">
        <v>5</v>
      </c>
      <c r="F3007" t="s">
        <v>98</v>
      </c>
      <c r="G3007">
        <v>557</v>
      </c>
      <c r="H3007">
        <v>1</v>
      </c>
      <c r="I3007">
        <v>210</v>
      </c>
      <c r="J3007" t="s">
        <v>149</v>
      </c>
      <c r="K3007" t="s">
        <v>4988</v>
      </c>
      <c r="L3007">
        <v>58</v>
      </c>
      <c r="M3007" t="s">
        <v>94</v>
      </c>
      <c r="N3007" t="s">
        <v>73</v>
      </c>
      <c r="O3007">
        <v>503</v>
      </c>
      <c r="P3007" t="s">
        <v>650</v>
      </c>
      <c r="Q3007">
        <v>200</v>
      </c>
      <c r="R3007" t="s">
        <v>663</v>
      </c>
      <c r="S3007" t="s">
        <v>84</v>
      </c>
      <c r="T3007" t="s">
        <v>85</v>
      </c>
      <c r="U3007">
        <v>210</v>
      </c>
      <c r="Y3007" t="s">
        <v>4989</v>
      </c>
      <c r="AA3007">
        <v>33.742800000000003</v>
      </c>
      <c r="AB3007">
        <v>-118.2923</v>
      </c>
      <c r="AC3007">
        <f t="shared" si="46"/>
        <v>0</v>
      </c>
    </row>
    <row r="3008" spans="1:29" x14ac:dyDescent="0.35">
      <c r="A3008">
        <v>201205177</v>
      </c>
      <c r="B3008" s="1">
        <v>43848</v>
      </c>
      <c r="C3008" s="1">
        <v>43847</v>
      </c>
      <c r="D3008">
        <v>500</v>
      </c>
      <c r="E3008">
        <v>12</v>
      </c>
      <c r="F3008" t="s">
        <v>68</v>
      </c>
      <c r="G3008">
        <v>1245</v>
      </c>
      <c r="H3008">
        <v>1</v>
      </c>
      <c r="I3008">
        <v>510</v>
      </c>
      <c r="J3008" t="s">
        <v>29</v>
      </c>
      <c r="L3008">
        <v>0</v>
      </c>
      <c r="O3008">
        <v>101</v>
      </c>
      <c r="P3008" t="s">
        <v>32</v>
      </c>
      <c r="S3008" t="s">
        <v>33</v>
      </c>
      <c r="T3008" t="s">
        <v>34</v>
      </c>
      <c r="U3008">
        <v>510</v>
      </c>
      <c r="Y3008" t="s">
        <v>89</v>
      </c>
      <c r="Z3008" t="s">
        <v>2766</v>
      </c>
      <c r="AA3008">
        <v>33.982199999999999</v>
      </c>
      <c r="AB3008">
        <v>-118.2915</v>
      </c>
      <c r="AC3008">
        <f t="shared" si="46"/>
        <v>1</v>
      </c>
    </row>
    <row r="3009" spans="1:29" x14ac:dyDescent="0.35">
      <c r="A3009">
        <v>201205695</v>
      </c>
      <c r="B3009" s="1">
        <v>43855</v>
      </c>
      <c r="C3009" s="1">
        <v>43855</v>
      </c>
      <c r="D3009">
        <v>1030</v>
      </c>
      <c r="E3009">
        <v>12</v>
      </c>
      <c r="F3009" t="s">
        <v>68</v>
      </c>
      <c r="G3009">
        <v>1213</v>
      </c>
      <c r="H3009">
        <v>1</v>
      </c>
      <c r="I3009">
        <v>442</v>
      </c>
      <c r="J3009" t="s">
        <v>179</v>
      </c>
      <c r="K3009" t="s">
        <v>4990</v>
      </c>
      <c r="L3009">
        <v>0</v>
      </c>
      <c r="M3009" t="s">
        <v>46</v>
      </c>
      <c r="N3009" t="s">
        <v>46</v>
      </c>
      <c r="O3009">
        <v>203</v>
      </c>
      <c r="P3009" t="s">
        <v>101</v>
      </c>
      <c r="S3009" t="s">
        <v>40</v>
      </c>
      <c r="T3009" t="s">
        <v>41</v>
      </c>
      <c r="U3009">
        <v>442</v>
      </c>
      <c r="Y3009" t="s">
        <v>4991</v>
      </c>
      <c r="AA3009">
        <v>33.992100000000001</v>
      </c>
      <c r="AB3009">
        <v>-118.3108</v>
      </c>
      <c r="AC3009">
        <f t="shared" si="46"/>
        <v>0</v>
      </c>
    </row>
    <row r="3010" spans="1:29" x14ac:dyDescent="0.35">
      <c r="A3010">
        <v>200616093</v>
      </c>
      <c r="B3010" s="1">
        <v>44104</v>
      </c>
      <c r="C3010" s="1">
        <v>44103</v>
      </c>
      <c r="D3010">
        <v>1300</v>
      </c>
      <c r="E3010">
        <v>6</v>
      </c>
      <c r="F3010" t="s">
        <v>91</v>
      </c>
      <c r="G3010">
        <v>643</v>
      </c>
      <c r="H3010">
        <v>1</v>
      </c>
      <c r="I3010">
        <v>440</v>
      </c>
      <c r="J3010" t="s">
        <v>213</v>
      </c>
      <c r="K3010" t="s">
        <v>2514</v>
      </c>
      <c r="L3010">
        <v>27</v>
      </c>
      <c r="M3010" t="s">
        <v>94</v>
      </c>
      <c r="N3010" t="s">
        <v>73</v>
      </c>
      <c r="O3010">
        <v>502</v>
      </c>
      <c r="P3010" t="s">
        <v>47</v>
      </c>
      <c r="S3010" t="s">
        <v>40</v>
      </c>
      <c r="T3010" t="s">
        <v>41</v>
      </c>
      <c r="U3010">
        <v>440</v>
      </c>
      <c r="Y3010" t="s">
        <v>4992</v>
      </c>
      <c r="AA3010">
        <v>34.101599999999998</v>
      </c>
      <c r="AB3010">
        <v>-118.3497</v>
      </c>
      <c r="AC3010">
        <f t="shared" si="46"/>
        <v>0</v>
      </c>
    </row>
    <row r="3011" spans="1:29" x14ac:dyDescent="0.35">
      <c r="A3011">
        <v>200815923</v>
      </c>
      <c r="B3011" s="1">
        <v>44135</v>
      </c>
      <c r="C3011" s="1">
        <v>44117</v>
      </c>
      <c r="D3011">
        <v>1400</v>
      </c>
      <c r="E3011">
        <v>8</v>
      </c>
      <c r="F3011" t="s">
        <v>109</v>
      </c>
      <c r="G3011">
        <v>898</v>
      </c>
      <c r="H3011">
        <v>1</v>
      </c>
      <c r="I3011">
        <v>440</v>
      </c>
      <c r="J3011" t="s">
        <v>213</v>
      </c>
      <c r="K3011" t="s">
        <v>780</v>
      </c>
      <c r="L3011">
        <v>48</v>
      </c>
      <c r="M3011" t="s">
        <v>30</v>
      </c>
      <c r="N3011" t="s">
        <v>73</v>
      </c>
      <c r="O3011">
        <v>119</v>
      </c>
      <c r="P3011" t="s">
        <v>333</v>
      </c>
      <c r="S3011" t="s">
        <v>40</v>
      </c>
      <c r="T3011" t="s">
        <v>41</v>
      </c>
      <c r="U3011">
        <v>440</v>
      </c>
      <c r="Y3011" t="s">
        <v>4993</v>
      </c>
      <c r="AA3011">
        <v>34.036999999999999</v>
      </c>
      <c r="AB3011">
        <v>-118.3905</v>
      </c>
      <c r="AC3011">
        <f t="shared" ref="AC3011:AC3074" si="47">IF(OR((S:S)="CC", S:S="AA",S:S="JA"), 1, 0)</f>
        <v>0</v>
      </c>
    </row>
    <row r="3012" spans="1:29" x14ac:dyDescent="0.35">
      <c r="A3012">
        <v>201222772</v>
      </c>
      <c r="B3012" s="1">
        <v>44121</v>
      </c>
      <c r="C3012" s="1">
        <v>44121</v>
      </c>
      <c r="D3012">
        <v>1250</v>
      </c>
      <c r="E3012">
        <v>12</v>
      </c>
      <c r="F3012" t="s">
        <v>68</v>
      </c>
      <c r="G3012">
        <v>1265</v>
      </c>
      <c r="H3012">
        <v>1</v>
      </c>
      <c r="I3012">
        <v>251</v>
      </c>
      <c r="J3012" t="s">
        <v>1253</v>
      </c>
      <c r="K3012" t="s">
        <v>4994</v>
      </c>
      <c r="L3012">
        <v>53</v>
      </c>
      <c r="M3012" t="s">
        <v>94</v>
      </c>
      <c r="N3012" t="s">
        <v>95</v>
      </c>
      <c r="O3012">
        <v>501</v>
      </c>
      <c r="P3012" t="s">
        <v>164</v>
      </c>
      <c r="Q3012">
        <v>102</v>
      </c>
      <c r="R3012" t="s">
        <v>219</v>
      </c>
      <c r="S3012" t="s">
        <v>40</v>
      </c>
      <c r="T3012" t="s">
        <v>41</v>
      </c>
      <c r="U3012">
        <v>251</v>
      </c>
      <c r="Y3012" t="s">
        <v>4995</v>
      </c>
      <c r="AA3012">
        <v>33.963700000000003</v>
      </c>
      <c r="AB3012">
        <v>-118.3047</v>
      </c>
      <c r="AC3012">
        <f t="shared" si="47"/>
        <v>0</v>
      </c>
    </row>
    <row r="3013" spans="1:29" x14ac:dyDescent="0.35">
      <c r="A3013">
        <v>200413668</v>
      </c>
      <c r="B3013" s="1">
        <v>44114</v>
      </c>
      <c r="C3013" s="1">
        <v>44114</v>
      </c>
      <c r="D3013">
        <v>1815</v>
      </c>
      <c r="E3013">
        <v>4</v>
      </c>
      <c r="F3013" t="s">
        <v>54</v>
      </c>
      <c r="G3013">
        <v>412</v>
      </c>
      <c r="H3013">
        <v>1</v>
      </c>
      <c r="I3013">
        <v>230</v>
      </c>
      <c r="J3013" t="s">
        <v>161</v>
      </c>
      <c r="K3013" t="s">
        <v>4996</v>
      </c>
      <c r="L3013">
        <v>30</v>
      </c>
      <c r="M3013" t="s">
        <v>94</v>
      </c>
      <c r="N3013" t="s">
        <v>73</v>
      </c>
      <c r="O3013">
        <v>101</v>
      </c>
      <c r="P3013" t="s">
        <v>32</v>
      </c>
      <c r="Q3013">
        <v>109</v>
      </c>
      <c r="R3013" t="s">
        <v>265</v>
      </c>
      <c r="S3013" t="s">
        <v>40</v>
      </c>
      <c r="T3013" t="s">
        <v>41</v>
      </c>
      <c r="U3013">
        <v>230</v>
      </c>
      <c r="Y3013" t="s">
        <v>4997</v>
      </c>
      <c r="Z3013" t="s">
        <v>2708</v>
      </c>
      <c r="AA3013">
        <v>34.076500000000003</v>
      </c>
      <c r="AB3013">
        <v>-118.2157</v>
      </c>
      <c r="AC3013">
        <f t="shared" si="47"/>
        <v>0</v>
      </c>
    </row>
    <row r="3014" spans="1:29" x14ac:dyDescent="0.35">
      <c r="A3014">
        <v>200909539</v>
      </c>
      <c r="B3014" s="1">
        <v>43961</v>
      </c>
      <c r="C3014" s="1">
        <v>43961</v>
      </c>
      <c r="D3014">
        <v>932</v>
      </c>
      <c r="E3014">
        <v>9</v>
      </c>
      <c r="F3014" t="s">
        <v>49</v>
      </c>
      <c r="G3014">
        <v>989</v>
      </c>
      <c r="H3014">
        <v>2</v>
      </c>
      <c r="I3014">
        <v>888</v>
      </c>
      <c r="J3014" t="s">
        <v>250</v>
      </c>
      <c r="K3014">
        <v>1501</v>
      </c>
      <c r="L3014">
        <v>46</v>
      </c>
      <c r="M3014" t="s">
        <v>94</v>
      </c>
      <c r="N3014" t="s">
        <v>163</v>
      </c>
      <c r="O3014">
        <v>501</v>
      </c>
      <c r="P3014" t="s">
        <v>164</v>
      </c>
      <c r="S3014" t="s">
        <v>40</v>
      </c>
      <c r="T3014" t="s">
        <v>41</v>
      </c>
      <c r="U3014">
        <v>888</v>
      </c>
      <c r="Y3014" t="s">
        <v>4998</v>
      </c>
      <c r="AA3014">
        <v>34.147500000000001</v>
      </c>
      <c r="AB3014">
        <v>-118.428</v>
      </c>
      <c r="AC3014">
        <f t="shared" si="47"/>
        <v>0</v>
      </c>
    </row>
    <row r="3015" spans="1:29" x14ac:dyDescent="0.35">
      <c r="A3015">
        <v>200806690</v>
      </c>
      <c r="B3015" s="1">
        <v>43889</v>
      </c>
      <c r="C3015" s="1">
        <v>43887</v>
      </c>
      <c r="D3015">
        <v>1600</v>
      </c>
      <c r="E3015">
        <v>8</v>
      </c>
      <c r="F3015" t="s">
        <v>109</v>
      </c>
      <c r="G3015">
        <v>823</v>
      </c>
      <c r="H3015">
        <v>2</v>
      </c>
      <c r="I3015">
        <v>740</v>
      </c>
      <c r="J3015" t="s">
        <v>224</v>
      </c>
      <c r="K3015" t="s">
        <v>4999</v>
      </c>
      <c r="L3015">
        <v>65</v>
      </c>
      <c r="M3015" t="s">
        <v>30</v>
      </c>
      <c r="N3015" t="s">
        <v>31</v>
      </c>
      <c r="O3015">
        <v>502</v>
      </c>
      <c r="P3015" t="s">
        <v>47</v>
      </c>
      <c r="S3015" t="s">
        <v>40</v>
      </c>
      <c r="T3015" t="s">
        <v>41</v>
      </c>
      <c r="U3015">
        <v>740</v>
      </c>
      <c r="Y3015" t="s">
        <v>5000</v>
      </c>
      <c r="AA3015">
        <v>34.038200000000003</v>
      </c>
      <c r="AB3015">
        <v>-118.5294</v>
      </c>
      <c r="AC3015">
        <f t="shared" si="47"/>
        <v>0</v>
      </c>
    </row>
    <row r="3016" spans="1:29" x14ac:dyDescent="0.35">
      <c r="A3016">
        <v>200913625</v>
      </c>
      <c r="B3016" s="1">
        <v>44060</v>
      </c>
      <c r="C3016" s="1">
        <v>44060</v>
      </c>
      <c r="D3016">
        <v>1406</v>
      </c>
      <c r="E3016">
        <v>9</v>
      </c>
      <c r="F3016" t="s">
        <v>49</v>
      </c>
      <c r="G3016">
        <v>981</v>
      </c>
      <c r="H3016">
        <v>1</v>
      </c>
      <c r="I3016">
        <v>510</v>
      </c>
      <c r="J3016" t="s">
        <v>29</v>
      </c>
      <c r="L3016">
        <v>0</v>
      </c>
      <c r="O3016">
        <v>101</v>
      </c>
      <c r="P3016" t="s">
        <v>32</v>
      </c>
      <c r="S3016" t="s">
        <v>40</v>
      </c>
      <c r="T3016" t="s">
        <v>41</v>
      </c>
      <c r="U3016">
        <v>510</v>
      </c>
      <c r="Y3016" t="s">
        <v>5001</v>
      </c>
      <c r="AA3016">
        <v>34.151200000000003</v>
      </c>
      <c r="AB3016">
        <v>-118.4581</v>
      </c>
      <c r="AC3016">
        <f t="shared" si="47"/>
        <v>0</v>
      </c>
    </row>
    <row r="3017" spans="1:29" x14ac:dyDescent="0.35">
      <c r="A3017">
        <v>200806879</v>
      </c>
      <c r="B3017" s="1">
        <v>43893</v>
      </c>
      <c r="C3017" s="1">
        <v>43888</v>
      </c>
      <c r="D3017">
        <v>700</v>
      </c>
      <c r="E3017">
        <v>8</v>
      </c>
      <c r="F3017" t="s">
        <v>109</v>
      </c>
      <c r="G3017">
        <v>889</v>
      </c>
      <c r="H3017">
        <v>2</v>
      </c>
      <c r="I3017">
        <v>627</v>
      </c>
      <c r="J3017" t="s">
        <v>616</v>
      </c>
      <c r="K3017" t="s">
        <v>5002</v>
      </c>
      <c r="L3017">
        <v>10</v>
      </c>
      <c r="M3017" t="s">
        <v>94</v>
      </c>
      <c r="N3017" t="s">
        <v>95</v>
      </c>
      <c r="O3017">
        <v>502</v>
      </c>
      <c r="P3017" t="s">
        <v>47</v>
      </c>
      <c r="Q3017">
        <v>301</v>
      </c>
      <c r="R3017" t="s">
        <v>3477</v>
      </c>
      <c r="S3017" t="s">
        <v>33</v>
      </c>
      <c r="T3017" t="s">
        <v>34</v>
      </c>
      <c r="U3017">
        <v>627</v>
      </c>
      <c r="Y3017" t="s">
        <v>5003</v>
      </c>
      <c r="AA3017">
        <v>34.044400000000003</v>
      </c>
      <c r="AB3017">
        <v>-118.38379999999999</v>
      </c>
      <c r="AC3017">
        <f t="shared" si="47"/>
        <v>1</v>
      </c>
    </row>
    <row r="3018" spans="1:29" x14ac:dyDescent="0.35">
      <c r="A3018">
        <v>201111698</v>
      </c>
      <c r="B3018" s="1">
        <v>44034</v>
      </c>
      <c r="C3018" s="1">
        <v>44033</v>
      </c>
      <c r="D3018">
        <v>1230</v>
      </c>
      <c r="E3018">
        <v>11</v>
      </c>
      <c r="F3018" t="s">
        <v>64</v>
      </c>
      <c r="G3018">
        <v>1158</v>
      </c>
      <c r="H3018">
        <v>1</v>
      </c>
      <c r="I3018">
        <v>510</v>
      </c>
      <c r="J3018" t="s">
        <v>29</v>
      </c>
      <c r="L3018">
        <v>0</v>
      </c>
      <c r="O3018">
        <v>707</v>
      </c>
      <c r="P3018" t="s">
        <v>280</v>
      </c>
      <c r="S3018" t="s">
        <v>40</v>
      </c>
      <c r="T3018" t="s">
        <v>41</v>
      </c>
      <c r="U3018">
        <v>510</v>
      </c>
      <c r="Y3018" t="s">
        <v>5004</v>
      </c>
      <c r="AA3018">
        <v>34.0901</v>
      </c>
      <c r="AB3018">
        <v>-118.21259999999999</v>
      </c>
      <c r="AC3018">
        <f t="shared" si="47"/>
        <v>0</v>
      </c>
    </row>
    <row r="3019" spans="1:29" x14ac:dyDescent="0.35">
      <c r="A3019">
        <v>200305394</v>
      </c>
      <c r="B3019" s="1">
        <v>43854</v>
      </c>
      <c r="C3019" s="1">
        <v>43854</v>
      </c>
      <c r="D3019">
        <v>1030</v>
      </c>
      <c r="E3019">
        <v>3</v>
      </c>
      <c r="F3019" t="s">
        <v>43</v>
      </c>
      <c r="G3019">
        <v>379</v>
      </c>
      <c r="H3019">
        <v>2</v>
      </c>
      <c r="I3019">
        <v>624</v>
      </c>
      <c r="J3019" t="s">
        <v>171</v>
      </c>
      <c r="K3019" t="s">
        <v>5005</v>
      </c>
      <c r="L3019">
        <v>37</v>
      </c>
      <c r="M3019" t="s">
        <v>30</v>
      </c>
      <c r="N3019" t="s">
        <v>95</v>
      </c>
      <c r="O3019">
        <v>101</v>
      </c>
      <c r="P3019" t="s">
        <v>32</v>
      </c>
      <c r="Q3019">
        <v>500</v>
      </c>
      <c r="R3019" t="s">
        <v>184</v>
      </c>
      <c r="S3019" t="s">
        <v>40</v>
      </c>
      <c r="T3019" t="s">
        <v>41</v>
      </c>
      <c r="U3019">
        <v>624</v>
      </c>
      <c r="Y3019" t="s">
        <v>5006</v>
      </c>
      <c r="Z3019" t="s">
        <v>440</v>
      </c>
      <c r="AA3019">
        <v>34.012099999999997</v>
      </c>
      <c r="AB3019">
        <v>-118.2915</v>
      </c>
      <c r="AC3019">
        <f t="shared" si="47"/>
        <v>0</v>
      </c>
    </row>
    <row r="3020" spans="1:29" x14ac:dyDescent="0.35">
      <c r="A3020">
        <v>200317836</v>
      </c>
      <c r="B3020" s="1">
        <v>44098</v>
      </c>
      <c r="C3020" s="1">
        <v>44098</v>
      </c>
      <c r="D3020">
        <v>2125</v>
      </c>
      <c r="E3020">
        <v>3</v>
      </c>
      <c r="F3020" t="s">
        <v>43</v>
      </c>
      <c r="G3020">
        <v>331</v>
      </c>
      <c r="H3020">
        <v>1</v>
      </c>
      <c r="I3020">
        <v>230</v>
      </c>
      <c r="J3020" t="s">
        <v>161</v>
      </c>
      <c r="K3020" t="s">
        <v>5007</v>
      </c>
      <c r="L3020">
        <v>61</v>
      </c>
      <c r="M3020" t="s">
        <v>94</v>
      </c>
      <c r="N3020" t="s">
        <v>163</v>
      </c>
      <c r="O3020">
        <v>101</v>
      </c>
      <c r="P3020" t="s">
        <v>32</v>
      </c>
      <c r="Q3020">
        <v>207</v>
      </c>
      <c r="R3020" t="s">
        <v>1110</v>
      </c>
      <c r="S3020" t="s">
        <v>84</v>
      </c>
      <c r="T3020" t="s">
        <v>85</v>
      </c>
      <c r="U3020">
        <v>230</v>
      </c>
      <c r="Y3020" t="s">
        <v>2081</v>
      </c>
      <c r="Z3020" t="s">
        <v>5008</v>
      </c>
      <c r="AA3020">
        <v>34.025500000000001</v>
      </c>
      <c r="AB3020">
        <v>-118.35080000000001</v>
      </c>
      <c r="AC3020">
        <f t="shared" si="47"/>
        <v>0</v>
      </c>
    </row>
    <row r="3021" spans="1:29" x14ac:dyDescent="0.35">
      <c r="A3021">
        <v>200305791</v>
      </c>
      <c r="B3021" s="1">
        <v>43860</v>
      </c>
      <c r="C3021" s="1">
        <v>43855</v>
      </c>
      <c r="D3021">
        <v>2200</v>
      </c>
      <c r="E3021">
        <v>3</v>
      </c>
      <c r="F3021" t="s">
        <v>43</v>
      </c>
      <c r="G3021">
        <v>337</v>
      </c>
      <c r="H3021">
        <v>1</v>
      </c>
      <c r="I3021">
        <v>420</v>
      </c>
      <c r="J3021" t="s">
        <v>352</v>
      </c>
      <c r="K3021" t="s">
        <v>670</v>
      </c>
      <c r="L3021">
        <v>30</v>
      </c>
      <c r="M3021" t="s">
        <v>94</v>
      </c>
      <c r="N3021" t="s">
        <v>163</v>
      </c>
      <c r="O3021">
        <v>101</v>
      </c>
      <c r="P3021" t="s">
        <v>32</v>
      </c>
      <c r="S3021" t="s">
        <v>40</v>
      </c>
      <c r="T3021" t="s">
        <v>41</v>
      </c>
      <c r="U3021">
        <v>420</v>
      </c>
      <c r="Y3021" t="s">
        <v>5009</v>
      </c>
      <c r="AA3021">
        <v>34.0291</v>
      </c>
      <c r="AB3021">
        <v>-118.30410000000001</v>
      </c>
      <c r="AC3021">
        <f t="shared" si="47"/>
        <v>0</v>
      </c>
    </row>
    <row r="3022" spans="1:29" x14ac:dyDescent="0.35">
      <c r="A3022">
        <v>200316048</v>
      </c>
      <c r="B3022" s="1">
        <v>44062</v>
      </c>
      <c r="C3022" s="1">
        <v>44057</v>
      </c>
      <c r="D3022">
        <v>1200</v>
      </c>
      <c r="E3022">
        <v>3</v>
      </c>
      <c r="F3022" t="s">
        <v>43</v>
      </c>
      <c r="G3022">
        <v>378</v>
      </c>
      <c r="H3022">
        <v>1</v>
      </c>
      <c r="I3022">
        <v>350</v>
      </c>
      <c r="J3022" t="s">
        <v>1591</v>
      </c>
      <c r="K3022" t="s">
        <v>5010</v>
      </c>
      <c r="L3022">
        <v>28</v>
      </c>
      <c r="M3022" t="s">
        <v>94</v>
      </c>
      <c r="N3022" t="s">
        <v>163</v>
      </c>
      <c r="O3022">
        <v>102</v>
      </c>
      <c r="P3022" t="s">
        <v>186</v>
      </c>
      <c r="Q3022">
        <v>400</v>
      </c>
      <c r="R3022" t="s">
        <v>143</v>
      </c>
      <c r="S3022" t="s">
        <v>40</v>
      </c>
      <c r="T3022" t="s">
        <v>41</v>
      </c>
      <c r="U3022">
        <v>350</v>
      </c>
      <c r="Y3022" t="s">
        <v>1031</v>
      </c>
      <c r="Z3022" t="s">
        <v>5011</v>
      </c>
      <c r="AA3022">
        <v>34.0182</v>
      </c>
      <c r="AB3022">
        <v>-118.2901</v>
      </c>
      <c r="AC3022">
        <f t="shared" si="47"/>
        <v>0</v>
      </c>
    </row>
    <row r="3023" spans="1:29" x14ac:dyDescent="0.35">
      <c r="A3023">
        <v>200612116</v>
      </c>
      <c r="B3023" s="1">
        <v>44014</v>
      </c>
      <c r="C3023" s="1">
        <v>44014</v>
      </c>
      <c r="D3023">
        <v>1630</v>
      </c>
      <c r="E3023">
        <v>6</v>
      </c>
      <c r="F3023" t="s">
        <v>91</v>
      </c>
      <c r="G3023">
        <v>622</v>
      </c>
      <c r="H3023">
        <v>2</v>
      </c>
      <c r="I3023">
        <v>354</v>
      </c>
      <c r="J3023" t="s">
        <v>167</v>
      </c>
      <c r="K3023" t="s">
        <v>177</v>
      </c>
      <c r="L3023">
        <v>33</v>
      </c>
      <c r="M3023" t="s">
        <v>30</v>
      </c>
      <c r="N3023" t="s">
        <v>73</v>
      </c>
      <c r="O3023">
        <v>501</v>
      </c>
      <c r="P3023" t="s">
        <v>164</v>
      </c>
      <c r="S3023" t="s">
        <v>40</v>
      </c>
      <c r="T3023" t="s">
        <v>41</v>
      </c>
      <c r="U3023">
        <v>354</v>
      </c>
      <c r="Y3023" t="s">
        <v>5012</v>
      </c>
      <c r="AA3023">
        <v>34.114600000000003</v>
      </c>
      <c r="AB3023">
        <v>-118.36069999999999</v>
      </c>
      <c r="AC3023">
        <f t="shared" si="47"/>
        <v>0</v>
      </c>
    </row>
    <row r="3024" spans="1:29" x14ac:dyDescent="0.35">
      <c r="A3024">
        <v>200313107</v>
      </c>
      <c r="B3024" s="1">
        <v>44005</v>
      </c>
      <c r="C3024" s="1">
        <v>44005</v>
      </c>
      <c r="D3024">
        <v>1500</v>
      </c>
      <c r="E3024">
        <v>3</v>
      </c>
      <c r="F3024" t="s">
        <v>43</v>
      </c>
      <c r="G3024">
        <v>328</v>
      </c>
      <c r="H3024">
        <v>1</v>
      </c>
      <c r="I3024">
        <v>236</v>
      </c>
      <c r="J3024" t="s">
        <v>692</v>
      </c>
      <c r="K3024" t="s">
        <v>5013</v>
      </c>
      <c r="L3024">
        <v>45</v>
      </c>
      <c r="M3024" t="s">
        <v>94</v>
      </c>
      <c r="N3024" t="s">
        <v>163</v>
      </c>
      <c r="O3024">
        <v>505</v>
      </c>
      <c r="P3024" t="s">
        <v>953</v>
      </c>
      <c r="Q3024">
        <v>400</v>
      </c>
      <c r="R3024" t="s">
        <v>143</v>
      </c>
      <c r="S3024" t="s">
        <v>40</v>
      </c>
      <c r="T3024" t="s">
        <v>41</v>
      </c>
      <c r="U3024">
        <v>236</v>
      </c>
      <c r="Y3024" t="s">
        <v>5014</v>
      </c>
      <c r="AA3024">
        <v>34.026800000000001</v>
      </c>
      <c r="AB3024">
        <v>-118.2808</v>
      </c>
      <c r="AC3024">
        <f t="shared" si="47"/>
        <v>0</v>
      </c>
    </row>
    <row r="3025" spans="1:29" x14ac:dyDescent="0.35">
      <c r="A3025">
        <v>200908624</v>
      </c>
      <c r="B3025" s="1">
        <v>43940</v>
      </c>
      <c r="C3025" s="1">
        <v>43937</v>
      </c>
      <c r="D3025">
        <v>1300</v>
      </c>
      <c r="E3025">
        <v>9</v>
      </c>
      <c r="F3025" t="s">
        <v>49</v>
      </c>
      <c r="G3025">
        <v>914</v>
      </c>
      <c r="H3025">
        <v>1</v>
      </c>
      <c r="I3025">
        <v>420</v>
      </c>
      <c r="J3025" t="s">
        <v>352</v>
      </c>
      <c r="K3025" t="s">
        <v>2011</v>
      </c>
      <c r="L3025">
        <v>54</v>
      </c>
      <c r="M3025" t="s">
        <v>30</v>
      </c>
      <c r="N3025" t="s">
        <v>95</v>
      </c>
      <c r="O3025">
        <v>108</v>
      </c>
      <c r="P3025" t="s">
        <v>105</v>
      </c>
      <c r="S3025" t="s">
        <v>40</v>
      </c>
      <c r="T3025" t="s">
        <v>41</v>
      </c>
      <c r="U3025">
        <v>420</v>
      </c>
      <c r="Y3025" t="s">
        <v>930</v>
      </c>
      <c r="Z3025" t="s">
        <v>4880</v>
      </c>
      <c r="AA3025">
        <v>34.2012</v>
      </c>
      <c r="AB3025">
        <v>-118.45740000000001</v>
      </c>
      <c r="AC3025">
        <f t="shared" si="47"/>
        <v>0</v>
      </c>
    </row>
    <row r="3026" spans="1:29" x14ac:dyDescent="0.35">
      <c r="A3026">
        <v>201207368</v>
      </c>
      <c r="B3026" s="1">
        <v>43878</v>
      </c>
      <c r="C3026" s="1">
        <v>43877</v>
      </c>
      <c r="D3026">
        <v>2100</v>
      </c>
      <c r="E3026">
        <v>12</v>
      </c>
      <c r="F3026" t="s">
        <v>68</v>
      </c>
      <c r="G3026">
        <v>1219</v>
      </c>
      <c r="H3026">
        <v>1</v>
      </c>
      <c r="I3026">
        <v>330</v>
      </c>
      <c r="J3026" t="s">
        <v>37</v>
      </c>
      <c r="K3026" t="s">
        <v>237</v>
      </c>
      <c r="L3026">
        <v>64</v>
      </c>
      <c r="M3026" t="s">
        <v>30</v>
      </c>
      <c r="N3026" t="s">
        <v>163</v>
      </c>
      <c r="O3026">
        <v>101</v>
      </c>
      <c r="P3026" t="s">
        <v>32</v>
      </c>
      <c r="S3026" t="s">
        <v>40</v>
      </c>
      <c r="T3026" t="s">
        <v>41</v>
      </c>
      <c r="U3026">
        <v>330</v>
      </c>
      <c r="Y3026" t="s">
        <v>866</v>
      </c>
      <c r="Z3026" t="s">
        <v>4233</v>
      </c>
      <c r="AA3026">
        <v>33.991500000000002</v>
      </c>
      <c r="AB3026">
        <v>-118.28270000000001</v>
      </c>
      <c r="AC3026">
        <f t="shared" si="47"/>
        <v>0</v>
      </c>
    </row>
    <row r="3027" spans="1:29" x14ac:dyDescent="0.35">
      <c r="A3027">
        <v>200321610</v>
      </c>
      <c r="B3027" s="1">
        <v>44177</v>
      </c>
      <c r="C3027" s="1">
        <v>44177</v>
      </c>
      <c r="D3027">
        <v>1005</v>
      </c>
      <c r="E3027">
        <v>3</v>
      </c>
      <c r="F3027" t="s">
        <v>43</v>
      </c>
      <c r="G3027">
        <v>391</v>
      </c>
      <c r="H3027">
        <v>1</v>
      </c>
      <c r="I3027">
        <v>230</v>
      </c>
      <c r="J3027" t="s">
        <v>161</v>
      </c>
      <c r="K3027" t="s">
        <v>5015</v>
      </c>
      <c r="L3027">
        <v>42</v>
      </c>
      <c r="M3027" t="s">
        <v>30</v>
      </c>
      <c r="N3027" t="s">
        <v>163</v>
      </c>
      <c r="O3027">
        <v>101</v>
      </c>
      <c r="P3027" t="s">
        <v>32</v>
      </c>
      <c r="Q3027">
        <v>102</v>
      </c>
      <c r="R3027" t="s">
        <v>219</v>
      </c>
      <c r="S3027" t="s">
        <v>40</v>
      </c>
      <c r="T3027" t="s">
        <v>41</v>
      </c>
      <c r="U3027">
        <v>230</v>
      </c>
      <c r="Y3027" t="s">
        <v>5016</v>
      </c>
      <c r="AA3027">
        <v>34.010199999999998</v>
      </c>
      <c r="AB3027">
        <v>-118.3497</v>
      </c>
      <c r="AC3027">
        <f t="shared" si="47"/>
        <v>0</v>
      </c>
    </row>
    <row r="3028" spans="1:29" x14ac:dyDescent="0.35">
      <c r="A3028">
        <v>200613514</v>
      </c>
      <c r="B3028" s="1">
        <v>44047</v>
      </c>
      <c r="C3028" s="1">
        <v>44047</v>
      </c>
      <c r="D3028">
        <v>50</v>
      </c>
      <c r="E3028">
        <v>6</v>
      </c>
      <c r="F3028" t="s">
        <v>91</v>
      </c>
      <c r="G3028">
        <v>669</v>
      </c>
      <c r="H3028">
        <v>1</v>
      </c>
      <c r="I3028">
        <v>330</v>
      </c>
      <c r="J3028" t="s">
        <v>37</v>
      </c>
      <c r="K3028" t="s">
        <v>1649</v>
      </c>
      <c r="L3028">
        <v>27</v>
      </c>
      <c r="M3028" t="s">
        <v>30</v>
      </c>
      <c r="N3028" t="s">
        <v>73</v>
      </c>
      <c r="O3028">
        <v>101</v>
      </c>
      <c r="P3028" t="s">
        <v>32</v>
      </c>
      <c r="S3028" t="s">
        <v>40</v>
      </c>
      <c r="T3028" t="s">
        <v>41</v>
      </c>
      <c r="U3028">
        <v>330</v>
      </c>
      <c r="Y3028" t="s">
        <v>5017</v>
      </c>
      <c r="AA3028">
        <v>34.091999999999999</v>
      </c>
      <c r="AB3028">
        <v>-118.30670000000001</v>
      </c>
      <c r="AC3028">
        <f t="shared" si="47"/>
        <v>0</v>
      </c>
    </row>
    <row r="3029" spans="1:29" x14ac:dyDescent="0.35">
      <c r="A3029">
        <v>200619016</v>
      </c>
      <c r="B3029" s="1">
        <v>44173</v>
      </c>
      <c r="C3029" s="1">
        <v>44173</v>
      </c>
      <c r="D3029">
        <v>615</v>
      </c>
      <c r="E3029">
        <v>6</v>
      </c>
      <c r="F3029" t="s">
        <v>91</v>
      </c>
      <c r="G3029">
        <v>642</v>
      </c>
      <c r="H3029">
        <v>2</v>
      </c>
      <c r="I3029">
        <v>930</v>
      </c>
      <c r="J3029" t="s">
        <v>339</v>
      </c>
      <c r="K3029" t="s">
        <v>782</v>
      </c>
      <c r="L3029">
        <v>48</v>
      </c>
      <c r="M3029" t="s">
        <v>94</v>
      </c>
      <c r="N3029" t="s">
        <v>95</v>
      </c>
      <c r="O3029">
        <v>203</v>
      </c>
      <c r="P3029" t="s">
        <v>101</v>
      </c>
      <c r="Q3029">
        <v>511</v>
      </c>
      <c r="R3029" t="s">
        <v>151</v>
      </c>
      <c r="S3029" t="s">
        <v>33</v>
      </c>
      <c r="T3029" t="s">
        <v>34</v>
      </c>
      <c r="U3029">
        <v>930</v>
      </c>
      <c r="Y3029" t="s">
        <v>5018</v>
      </c>
      <c r="Z3029" t="s">
        <v>122</v>
      </c>
      <c r="AA3029">
        <v>34.097999999999999</v>
      </c>
      <c r="AB3029">
        <v>-118.355</v>
      </c>
      <c r="AC3029">
        <f t="shared" si="47"/>
        <v>1</v>
      </c>
    </row>
    <row r="3030" spans="1:29" x14ac:dyDescent="0.35">
      <c r="A3030">
        <v>200810606</v>
      </c>
      <c r="B3030" s="1">
        <v>43995</v>
      </c>
      <c r="C3030" s="1">
        <v>43994</v>
      </c>
      <c r="D3030">
        <v>1800</v>
      </c>
      <c r="E3030">
        <v>8</v>
      </c>
      <c r="F3030" t="s">
        <v>109</v>
      </c>
      <c r="G3030">
        <v>816</v>
      </c>
      <c r="H3030">
        <v>1</v>
      </c>
      <c r="I3030">
        <v>440</v>
      </c>
      <c r="J3030" t="s">
        <v>213</v>
      </c>
      <c r="K3030" t="s">
        <v>5019</v>
      </c>
      <c r="L3030">
        <v>35</v>
      </c>
      <c r="M3030" t="s">
        <v>30</v>
      </c>
      <c r="N3030" t="s">
        <v>46</v>
      </c>
      <c r="O3030">
        <v>502</v>
      </c>
      <c r="P3030" t="s">
        <v>47</v>
      </c>
      <c r="S3030" t="s">
        <v>40</v>
      </c>
      <c r="T3030" t="s">
        <v>41</v>
      </c>
      <c r="U3030">
        <v>440</v>
      </c>
      <c r="Y3030" t="s">
        <v>5020</v>
      </c>
      <c r="AA3030">
        <v>34.066800000000001</v>
      </c>
      <c r="AB3030">
        <v>-118.4547</v>
      </c>
      <c r="AC3030">
        <f t="shared" si="47"/>
        <v>0</v>
      </c>
    </row>
    <row r="3031" spans="1:29" x14ac:dyDescent="0.35">
      <c r="A3031">
        <v>201214576</v>
      </c>
      <c r="B3031" s="1">
        <v>43995</v>
      </c>
      <c r="C3031" s="1">
        <v>43995</v>
      </c>
      <c r="D3031">
        <v>705</v>
      </c>
      <c r="E3031">
        <v>12</v>
      </c>
      <c r="F3031" t="s">
        <v>68</v>
      </c>
      <c r="G3031">
        <v>1253</v>
      </c>
      <c r="H3031">
        <v>2</v>
      </c>
      <c r="I3031">
        <v>626</v>
      </c>
      <c r="J3031" t="s">
        <v>141</v>
      </c>
      <c r="K3031" t="s">
        <v>5021</v>
      </c>
      <c r="L3031">
        <v>28</v>
      </c>
      <c r="M3031" t="s">
        <v>94</v>
      </c>
      <c r="N3031" t="s">
        <v>163</v>
      </c>
      <c r="O3031">
        <v>102</v>
      </c>
      <c r="P3031" t="s">
        <v>186</v>
      </c>
      <c r="Q3031">
        <v>400</v>
      </c>
      <c r="R3031" t="s">
        <v>143</v>
      </c>
      <c r="S3031" t="s">
        <v>40</v>
      </c>
      <c r="T3031" t="s">
        <v>41</v>
      </c>
      <c r="U3031">
        <v>626</v>
      </c>
      <c r="Y3031" t="s">
        <v>5022</v>
      </c>
      <c r="AA3031">
        <v>33.974600000000002</v>
      </c>
      <c r="AB3031">
        <v>-118.3134</v>
      </c>
      <c r="AC3031">
        <f t="shared" si="47"/>
        <v>0</v>
      </c>
    </row>
    <row r="3032" spans="1:29" x14ac:dyDescent="0.35">
      <c r="A3032">
        <v>200320141</v>
      </c>
      <c r="B3032" s="1">
        <v>44144</v>
      </c>
      <c r="C3032" s="1">
        <v>44144</v>
      </c>
      <c r="D3032">
        <v>1430</v>
      </c>
      <c r="E3032">
        <v>3</v>
      </c>
      <c r="F3032" t="s">
        <v>43</v>
      </c>
      <c r="G3032">
        <v>362</v>
      </c>
      <c r="H3032">
        <v>1</v>
      </c>
      <c r="I3032">
        <v>330</v>
      </c>
      <c r="J3032" t="s">
        <v>37</v>
      </c>
      <c r="K3032" t="s">
        <v>5023</v>
      </c>
      <c r="L3032">
        <v>19</v>
      </c>
      <c r="M3032" t="s">
        <v>46</v>
      </c>
      <c r="N3032" t="s">
        <v>46</v>
      </c>
      <c r="O3032">
        <v>101</v>
      </c>
      <c r="P3032" t="s">
        <v>32</v>
      </c>
      <c r="S3032" t="s">
        <v>40</v>
      </c>
      <c r="T3032" t="s">
        <v>41</v>
      </c>
      <c r="U3032">
        <v>330</v>
      </c>
      <c r="Y3032" t="s">
        <v>5024</v>
      </c>
      <c r="AA3032">
        <v>34.021299999999997</v>
      </c>
      <c r="AB3032">
        <v>-118.3467</v>
      </c>
      <c r="AC3032">
        <f t="shared" si="47"/>
        <v>0</v>
      </c>
    </row>
    <row r="3033" spans="1:29" x14ac:dyDescent="0.35">
      <c r="A3033">
        <v>201305530</v>
      </c>
      <c r="B3033" s="1">
        <v>43858</v>
      </c>
      <c r="C3033" s="1">
        <v>43858</v>
      </c>
      <c r="D3033">
        <v>1315</v>
      </c>
      <c r="E3033">
        <v>13</v>
      </c>
      <c r="F3033" t="s">
        <v>62</v>
      </c>
      <c r="G3033">
        <v>1341</v>
      </c>
      <c r="H3033">
        <v>1</v>
      </c>
      <c r="I3033">
        <v>220</v>
      </c>
      <c r="J3033" t="s">
        <v>919</v>
      </c>
      <c r="K3033" t="s">
        <v>5025</v>
      </c>
      <c r="L3033">
        <v>27</v>
      </c>
      <c r="M3033" t="s">
        <v>30</v>
      </c>
      <c r="N3033" t="s">
        <v>163</v>
      </c>
      <c r="O3033">
        <v>101</v>
      </c>
      <c r="P3033" t="s">
        <v>32</v>
      </c>
      <c r="Q3033">
        <v>207</v>
      </c>
      <c r="R3033" t="s">
        <v>1110</v>
      </c>
      <c r="S3033" t="s">
        <v>33</v>
      </c>
      <c r="T3033" t="s">
        <v>34</v>
      </c>
      <c r="U3033">
        <v>220</v>
      </c>
      <c r="V3033">
        <v>998</v>
      </c>
      <c r="Y3033" t="s">
        <v>482</v>
      </c>
      <c r="Z3033" t="s">
        <v>5026</v>
      </c>
      <c r="AA3033">
        <v>34.015500000000003</v>
      </c>
      <c r="AB3033">
        <v>-118.27719999999999</v>
      </c>
      <c r="AC3033">
        <f t="shared" si="47"/>
        <v>1</v>
      </c>
    </row>
    <row r="3034" spans="1:29" x14ac:dyDescent="0.35">
      <c r="A3034">
        <v>200710136</v>
      </c>
      <c r="B3034" s="1">
        <v>43987</v>
      </c>
      <c r="C3034" s="1">
        <v>43987</v>
      </c>
      <c r="D3034">
        <v>2045</v>
      </c>
      <c r="E3034">
        <v>7</v>
      </c>
      <c r="F3034" t="s">
        <v>28</v>
      </c>
      <c r="G3034">
        <v>723</v>
      </c>
      <c r="H3034">
        <v>2</v>
      </c>
      <c r="I3034">
        <v>624</v>
      </c>
      <c r="J3034" t="s">
        <v>171</v>
      </c>
      <c r="K3034" t="s">
        <v>5027</v>
      </c>
      <c r="L3034">
        <v>32</v>
      </c>
      <c r="M3034" t="s">
        <v>94</v>
      </c>
      <c r="N3034" t="s">
        <v>163</v>
      </c>
      <c r="O3034">
        <v>402</v>
      </c>
      <c r="P3034" t="s">
        <v>195</v>
      </c>
      <c r="Q3034">
        <v>400</v>
      </c>
      <c r="R3034" t="s">
        <v>143</v>
      </c>
      <c r="S3034" t="s">
        <v>84</v>
      </c>
      <c r="T3034" t="s">
        <v>85</v>
      </c>
      <c r="U3034">
        <v>624</v>
      </c>
      <c r="Y3034" t="s">
        <v>2091</v>
      </c>
      <c r="Z3034" t="s">
        <v>1728</v>
      </c>
      <c r="AA3034">
        <v>34.071599999999997</v>
      </c>
      <c r="AB3034">
        <v>-118.3614</v>
      </c>
      <c r="AC3034">
        <f t="shared" si="47"/>
        <v>0</v>
      </c>
    </row>
    <row r="3035" spans="1:29" x14ac:dyDescent="0.35">
      <c r="A3035">
        <v>201214306</v>
      </c>
      <c r="B3035" s="1">
        <v>43990</v>
      </c>
      <c r="C3035" s="1">
        <v>43990</v>
      </c>
      <c r="D3035">
        <v>1230</v>
      </c>
      <c r="E3035">
        <v>12</v>
      </c>
      <c r="F3035" t="s">
        <v>68</v>
      </c>
      <c r="G3035">
        <v>1232</v>
      </c>
      <c r="H3035">
        <v>2</v>
      </c>
      <c r="I3035">
        <v>888</v>
      </c>
      <c r="J3035" t="s">
        <v>250</v>
      </c>
      <c r="K3035">
        <v>1822</v>
      </c>
      <c r="L3035">
        <v>27</v>
      </c>
      <c r="M3035" t="s">
        <v>30</v>
      </c>
      <c r="N3035" t="s">
        <v>73</v>
      </c>
      <c r="O3035">
        <v>502</v>
      </c>
      <c r="P3035" t="s">
        <v>47</v>
      </c>
      <c r="S3035" t="s">
        <v>40</v>
      </c>
      <c r="T3035" t="s">
        <v>41</v>
      </c>
      <c r="U3035">
        <v>888</v>
      </c>
      <c r="Y3035" t="s">
        <v>5028</v>
      </c>
      <c r="AA3035">
        <v>33.989100000000001</v>
      </c>
      <c r="AB3035">
        <v>-118.3176</v>
      </c>
      <c r="AC3035">
        <f t="shared" si="47"/>
        <v>0</v>
      </c>
    </row>
    <row r="3036" spans="1:29" x14ac:dyDescent="0.35">
      <c r="A3036">
        <v>200812618</v>
      </c>
      <c r="B3036" s="1">
        <v>44046</v>
      </c>
      <c r="C3036" s="1">
        <v>44033</v>
      </c>
      <c r="D3036">
        <v>1740</v>
      </c>
      <c r="E3036">
        <v>8</v>
      </c>
      <c r="F3036" t="s">
        <v>109</v>
      </c>
      <c r="G3036">
        <v>854</v>
      </c>
      <c r="H3036">
        <v>1</v>
      </c>
      <c r="I3036">
        <v>310</v>
      </c>
      <c r="J3036" t="s">
        <v>71</v>
      </c>
      <c r="K3036" t="s">
        <v>5029</v>
      </c>
      <c r="L3036">
        <v>49</v>
      </c>
      <c r="M3036" t="s">
        <v>30</v>
      </c>
      <c r="N3036" t="s">
        <v>73</v>
      </c>
      <c r="O3036">
        <v>221</v>
      </c>
      <c r="P3036" t="s">
        <v>74</v>
      </c>
      <c r="S3036" t="s">
        <v>40</v>
      </c>
      <c r="T3036" t="s">
        <v>41</v>
      </c>
      <c r="U3036">
        <v>310</v>
      </c>
      <c r="Y3036" t="s">
        <v>5030</v>
      </c>
      <c r="AA3036">
        <v>34.0473</v>
      </c>
      <c r="AB3036">
        <v>-118.4462</v>
      </c>
      <c r="AC3036">
        <f t="shared" si="47"/>
        <v>0</v>
      </c>
    </row>
    <row r="3037" spans="1:29" x14ac:dyDescent="0.35">
      <c r="A3037">
        <v>201216730</v>
      </c>
      <c r="B3037" s="1">
        <v>44029</v>
      </c>
      <c r="C3037" s="1">
        <v>44029</v>
      </c>
      <c r="D3037">
        <v>2300</v>
      </c>
      <c r="E3037">
        <v>12</v>
      </c>
      <c r="F3037" t="s">
        <v>68</v>
      </c>
      <c r="G3037">
        <v>1266</v>
      </c>
      <c r="H3037">
        <v>1</v>
      </c>
      <c r="I3037">
        <v>220</v>
      </c>
      <c r="J3037" t="s">
        <v>919</v>
      </c>
      <c r="K3037" t="s">
        <v>5031</v>
      </c>
      <c r="L3037">
        <v>28</v>
      </c>
      <c r="M3037" t="s">
        <v>94</v>
      </c>
      <c r="N3037" t="s">
        <v>163</v>
      </c>
      <c r="O3037">
        <v>501</v>
      </c>
      <c r="P3037" t="s">
        <v>164</v>
      </c>
      <c r="Q3037">
        <v>400</v>
      </c>
      <c r="R3037" t="s">
        <v>143</v>
      </c>
      <c r="S3037" t="s">
        <v>33</v>
      </c>
      <c r="T3037" t="s">
        <v>34</v>
      </c>
      <c r="U3037">
        <v>220</v>
      </c>
      <c r="Y3037" t="s">
        <v>5032</v>
      </c>
      <c r="AA3037">
        <v>33.965499999999999</v>
      </c>
      <c r="AB3037">
        <v>-118.2871</v>
      </c>
      <c r="AC3037">
        <f t="shared" si="47"/>
        <v>1</v>
      </c>
    </row>
    <row r="3038" spans="1:29" x14ac:dyDescent="0.35">
      <c r="A3038">
        <v>201226964</v>
      </c>
      <c r="B3038" s="1">
        <v>44187</v>
      </c>
      <c r="C3038" s="1">
        <v>44187</v>
      </c>
      <c r="D3038">
        <v>910</v>
      </c>
      <c r="E3038">
        <v>12</v>
      </c>
      <c r="F3038" t="s">
        <v>68</v>
      </c>
      <c r="G3038">
        <v>1251</v>
      </c>
      <c r="H3038">
        <v>1</v>
      </c>
      <c r="I3038">
        <v>310</v>
      </c>
      <c r="J3038" t="s">
        <v>71</v>
      </c>
      <c r="K3038" t="s">
        <v>245</v>
      </c>
      <c r="L3038">
        <v>0</v>
      </c>
      <c r="M3038" t="s">
        <v>46</v>
      </c>
      <c r="N3038" t="s">
        <v>46</v>
      </c>
      <c r="O3038">
        <v>248</v>
      </c>
      <c r="P3038" t="s">
        <v>4116</v>
      </c>
      <c r="S3038" t="s">
        <v>40</v>
      </c>
      <c r="T3038" t="s">
        <v>41</v>
      </c>
      <c r="U3038">
        <v>310</v>
      </c>
      <c r="Y3038" t="s">
        <v>1643</v>
      </c>
      <c r="AA3038">
        <v>33.974499999999999</v>
      </c>
      <c r="AB3038">
        <v>-118.3302</v>
      </c>
      <c r="AC3038">
        <f t="shared" si="47"/>
        <v>0</v>
      </c>
    </row>
    <row r="3039" spans="1:29" x14ac:dyDescent="0.35">
      <c r="A3039">
        <v>200207407</v>
      </c>
      <c r="B3039" s="1">
        <v>43896</v>
      </c>
      <c r="C3039" s="1">
        <v>43882</v>
      </c>
      <c r="D3039">
        <v>1700</v>
      </c>
      <c r="E3039">
        <v>2</v>
      </c>
      <c r="F3039" t="s">
        <v>56</v>
      </c>
      <c r="G3039">
        <v>271</v>
      </c>
      <c r="H3039">
        <v>2</v>
      </c>
      <c r="I3039">
        <v>664</v>
      </c>
      <c r="J3039" t="s">
        <v>1125</v>
      </c>
      <c r="K3039" t="s">
        <v>5033</v>
      </c>
      <c r="L3039">
        <v>36</v>
      </c>
      <c r="M3039" t="s">
        <v>94</v>
      </c>
      <c r="N3039" t="s">
        <v>1145</v>
      </c>
      <c r="O3039">
        <v>501</v>
      </c>
      <c r="P3039" t="s">
        <v>164</v>
      </c>
      <c r="S3039" t="s">
        <v>40</v>
      </c>
      <c r="T3039" t="s">
        <v>41</v>
      </c>
      <c r="U3039">
        <v>664</v>
      </c>
      <c r="Y3039" t="s">
        <v>5034</v>
      </c>
      <c r="AA3039">
        <v>34.052900000000001</v>
      </c>
      <c r="AB3039">
        <v>-118.28189999999999</v>
      </c>
      <c r="AC3039">
        <f t="shared" si="47"/>
        <v>0</v>
      </c>
    </row>
    <row r="3040" spans="1:29" x14ac:dyDescent="0.35">
      <c r="A3040">
        <v>200805132</v>
      </c>
      <c r="B3040" s="1">
        <v>43857</v>
      </c>
      <c r="C3040" s="1">
        <v>43856</v>
      </c>
      <c r="D3040">
        <v>1700</v>
      </c>
      <c r="E3040">
        <v>8</v>
      </c>
      <c r="F3040" t="s">
        <v>109</v>
      </c>
      <c r="G3040">
        <v>899</v>
      </c>
      <c r="H3040">
        <v>1</v>
      </c>
      <c r="I3040">
        <v>510</v>
      </c>
      <c r="J3040" t="s">
        <v>29</v>
      </c>
      <c r="L3040">
        <v>0</v>
      </c>
      <c r="O3040">
        <v>101</v>
      </c>
      <c r="P3040" t="s">
        <v>32</v>
      </c>
      <c r="S3040" t="s">
        <v>40</v>
      </c>
      <c r="T3040" t="s">
        <v>41</v>
      </c>
      <c r="U3040">
        <v>510</v>
      </c>
      <c r="Y3040" t="s">
        <v>5035</v>
      </c>
      <c r="Z3040" t="s">
        <v>5036</v>
      </c>
      <c r="AA3040">
        <v>34.0351</v>
      </c>
      <c r="AB3040">
        <v>-118.383</v>
      </c>
      <c r="AC3040">
        <f t="shared" si="47"/>
        <v>0</v>
      </c>
    </row>
    <row r="3041" spans="1:29" x14ac:dyDescent="0.35">
      <c r="A3041">
        <v>200608308</v>
      </c>
      <c r="B3041" s="1">
        <v>43914</v>
      </c>
      <c r="C3041" s="1">
        <v>43909</v>
      </c>
      <c r="D3041">
        <v>1700</v>
      </c>
      <c r="E3041">
        <v>6</v>
      </c>
      <c r="F3041" t="s">
        <v>91</v>
      </c>
      <c r="G3041">
        <v>642</v>
      </c>
      <c r="H3041">
        <v>1</v>
      </c>
      <c r="I3041">
        <v>330</v>
      </c>
      <c r="J3041" t="s">
        <v>37</v>
      </c>
      <c r="K3041" t="s">
        <v>5037</v>
      </c>
      <c r="L3041">
        <v>55</v>
      </c>
      <c r="M3041" t="s">
        <v>30</v>
      </c>
      <c r="N3041" t="s">
        <v>163</v>
      </c>
      <c r="O3041">
        <v>108</v>
      </c>
      <c r="P3041" t="s">
        <v>105</v>
      </c>
      <c r="S3041" t="s">
        <v>40</v>
      </c>
      <c r="T3041" t="s">
        <v>41</v>
      </c>
      <c r="U3041">
        <v>330</v>
      </c>
      <c r="Y3041" t="s">
        <v>4380</v>
      </c>
      <c r="AA3041">
        <v>34.098100000000002</v>
      </c>
      <c r="AB3041">
        <v>-118.35769999999999</v>
      </c>
      <c r="AC3041">
        <f t="shared" si="47"/>
        <v>0</v>
      </c>
    </row>
    <row r="3042" spans="1:29" x14ac:dyDescent="0.35">
      <c r="A3042">
        <v>201010638</v>
      </c>
      <c r="B3042" s="1">
        <v>44015</v>
      </c>
      <c r="C3042" s="1">
        <v>44013</v>
      </c>
      <c r="D3042">
        <v>1000</v>
      </c>
      <c r="E3042">
        <v>10</v>
      </c>
      <c r="F3042" t="s">
        <v>103</v>
      </c>
      <c r="G3042">
        <v>1015</v>
      </c>
      <c r="H3042">
        <v>1</v>
      </c>
      <c r="I3042">
        <v>420</v>
      </c>
      <c r="J3042" t="s">
        <v>352</v>
      </c>
      <c r="L3042">
        <v>0</v>
      </c>
      <c r="O3042">
        <v>101</v>
      </c>
      <c r="P3042" t="s">
        <v>32</v>
      </c>
      <c r="S3042" t="s">
        <v>84</v>
      </c>
      <c r="T3042" t="s">
        <v>85</v>
      </c>
      <c r="U3042">
        <v>420</v>
      </c>
      <c r="Y3042" t="s">
        <v>5038</v>
      </c>
      <c r="AA3042">
        <v>34.2012</v>
      </c>
      <c r="AB3042">
        <v>-118.5348</v>
      </c>
      <c r="AC3042">
        <f t="shared" si="47"/>
        <v>0</v>
      </c>
    </row>
    <row r="3043" spans="1:29" x14ac:dyDescent="0.35">
      <c r="A3043">
        <v>200318730</v>
      </c>
      <c r="B3043" s="1">
        <v>44115</v>
      </c>
      <c r="C3043" s="1">
        <v>44115</v>
      </c>
      <c r="D3043">
        <v>1530</v>
      </c>
      <c r="E3043">
        <v>3</v>
      </c>
      <c r="F3043" t="s">
        <v>43</v>
      </c>
      <c r="G3043">
        <v>363</v>
      </c>
      <c r="H3043">
        <v>2</v>
      </c>
      <c r="I3043">
        <v>624</v>
      </c>
      <c r="J3043" t="s">
        <v>171</v>
      </c>
      <c r="K3043" t="s">
        <v>5039</v>
      </c>
      <c r="L3043">
        <v>14</v>
      </c>
      <c r="M3043" t="s">
        <v>30</v>
      </c>
      <c r="N3043" t="s">
        <v>163</v>
      </c>
      <c r="O3043">
        <v>502</v>
      </c>
      <c r="P3043" t="s">
        <v>47</v>
      </c>
      <c r="Q3043">
        <v>400</v>
      </c>
      <c r="R3043" t="s">
        <v>143</v>
      </c>
      <c r="S3043" t="s">
        <v>84</v>
      </c>
      <c r="T3043" t="s">
        <v>85</v>
      </c>
      <c r="U3043">
        <v>624</v>
      </c>
      <c r="Y3043" t="s">
        <v>5040</v>
      </c>
      <c r="AA3043">
        <v>34.011200000000002</v>
      </c>
      <c r="AB3043">
        <v>-118.3415</v>
      </c>
      <c r="AC3043">
        <f t="shared" si="47"/>
        <v>0</v>
      </c>
    </row>
    <row r="3044" spans="1:29" x14ac:dyDescent="0.35">
      <c r="A3044">
        <v>200507233</v>
      </c>
      <c r="B3044" s="1">
        <v>43906</v>
      </c>
      <c r="C3044" s="1">
        <v>43906</v>
      </c>
      <c r="D3044">
        <v>1200</v>
      </c>
      <c r="E3044">
        <v>5</v>
      </c>
      <c r="F3044" t="s">
        <v>98</v>
      </c>
      <c r="G3044">
        <v>515</v>
      </c>
      <c r="H3044">
        <v>1</v>
      </c>
      <c r="I3044">
        <v>510</v>
      </c>
      <c r="J3044" t="s">
        <v>29</v>
      </c>
      <c r="L3044">
        <v>0</v>
      </c>
      <c r="O3044">
        <v>101</v>
      </c>
      <c r="P3044" t="s">
        <v>32</v>
      </c>
      <c r="S3044" t="s">
        <v>40</v>
      </c>
      <c r="T3044" t="s">
        <v>41</v>
      </c>
      <c r="U3044">
        <v>510</v>
      </c>
      <c r="Y3044" t="s">
        <v>5041</v>
      </c>
      <c r="Z3044" t="s">
        <v>5042</v>
      </c>
      <c r="AA3044">
        <v>33.7988</v>
      </c>
      <c r="AB3044">
        <v>-118.2743</v>
      </c>
      <c r="AC3044">
        <f t="shared" si="47"/>
        <v>0</v>
      </c>
    </row>
    <row r="3045" spans="1:29" x14ac:dyDescent="0.35">
      <c r="A3045">
        <v>200907101</v>
      </c>
      <c r="B3045" s="1">
        <v>43898</v>
      </c>
      <c r="C3045" s="1">
        <v>43875</v>
      </c>
      <c r="D3045">
        <v>1200</v>
      </c>
      <c r="E3045">
        <v>9</v>
      </c>
      <c r="F3045" t="s">
        <v>49</v>
      </c>
      <c r="G3045">
        <v>943</v>
      </c>
      <c r="H3045">
        <v>2</v>
      </c>
      <c r="I3045">
        <v>354</v>
      </c>
      <c r="J3045" t="s">
        <v>167</v>
      </c>
      <c r="K3045" t="s">
        <v>2796</v>
      </c>
      <c r="L3045">
        <v>54</v>
      </c>
      <c r="M3045" t="s">
        <v>30</v>
      </c>
      <c r="N3045" t="s">
        <v>31</v>
      </c>
      <c r="O3045">
        <v>248</v>
      </c>
      <c r="P3045" t="s">
        <v>4116</v>
      </c>
      <c r="S3045" t="s">
        <v>40</v>
      </c>
      <c r="T3045" t="s">
        <v>41</v>
      </c>
      <c r="U3045">
        <v>354</v>
      </c>
      <c r="Y3045" t="s">
        <v>5043</v>
      </c>
      <c r="AA3045">
        <v>34.174700000000001</v>
      </c>
      <c r="AB3045">
        <v>-118.4442</v>
      </c>
      <c r="AC3045">
        <f t="shared" si="47"/>
        <v>0</v>
      </c>
    </row>
    <row r="3046" spans="1:29" x14ac:dyDescent="0.35">
      <c r="A3046">
        <v>201104004</v>
      </c>
      <c r="B3046" s="1">
        <v>43831</v>
      </c>
      <c r="C3046" s="1">
        <v>43831</v>
      </c>
      <c r="D3046">
        <v>40</v>
      </c>
      <c r="E3046">
        <v>11</v>
      </c>
      <c r="F3046" t="s">
        <v>64</v>
      </c>
      <c r="G3046">
        <v>1107</v>
      </c>
      <c r="H3046">
        <v>2</v>
      </c>
      <c r="I3046">
        <v>624</v>
      </c>
      <c r="J3046" t="s">
        <v>171</v>
      </c>
      <c r="K3046" t="s">
        <v>1348</v>
      </c>
      <c r="L3046">
        <v>36</v>
      </c>
      <c r="M3046" t="s">
        <v>30</v>
      </c>
      <c r="N3046" t="s">
        <v>95</v>
      </c>
      <c r="O3046">
        <v>102</v>
      </c>
      <c r="P3046" t="s">
        <v>186</v>
      </c>
      <c r="Q3046">
        <v>400</v>
      </c>
      <c r="R3046" t="s">
        <v>143</v>
      </c>
      <c r="S3046" t="s">
        <v>40</v>
      </c>
      <c r="T3046" t="s">
        <v>41</v>
      </c>
      <c r="U3046">
        <v>624</v>
      </c>
      <c r="Y3046" t="s">
        <v>5044</v>
      </c>
      <c r="AA3046">
        <v>34.124699999999997</v>
      </c>
      <c r="AB3046">
        <v>-118.1896</v>
      </c>
      <c r="AC3046">
        <f t="shared" si="47"/>
        <v>0</v>
      </c>
    </row>
    <row r="3047" spans="1:29" x14ac:dyDescent="0.35">
      <c r="A3047">
        <v>200200762</v>
      </c>
      <c r="B3047" s="1">
        <v>44020</v>
      </c>
      <c r="C3047" s="1">
        <v>44020</v>
      </c>
      <c r="D3047">
        <v>1200</v>
      </c>
      <c r="E3047">
        <v>2</v>
      </c>
      <c r="F3047" t="s">
        <v>56</v>
      </c>
      <c r="G3047">
        <v>233</v>
      </c>
      <c r="H3047">
        <v>1</v>
      </c>
      <c r="I3047">
        <v>341</v>
      </c>
      <c r="J3047" t="s">
        <v>157</v>
      </c>
      <c r="K3047" t="s">
        <v>5045</v>
      </c>
      <c r="L3047">
        <v>46</v>
      </c>
      <c r="M3047" t="s">
        <v>30</v>
      </c>
      <c r="N3047" t="s">
        <v>95</v>
      </c>
      <c r="O3047">
        <v>247</v>
      </c>
      <c r="P3047" t="s">
        <v>159</v>
      </c>
      <c r="S3047" t="s">
        <v>33</v>
      </c>
      <c r="T3047" t="s">
        <v>34</v>
      </c>
      <c r="U3047">
        <v>341</v>
      </c>
      <c r="Y3047" t="s">
        <v>5046</v>
      </c>
      <c r="AA3047">
        <v>34.070799999999998</v>
      </c>
      <c r="AB3047">
        <v>-118.27979999999999</v>
      </c>
      <c r="AC3047">
        <f t="shared" si="47"/>
        <v>1</v>
      </c>
    </row>
    <row r="3048" spans="1:29" x14ac:dyDescent="0.35">
      <c r="A3048">
        <v>200811437</v>
      </c>
      <c r="B3048" s="1">
        <v>44016</v>
      </c>
      <c r="C3048" s="1">
        <v>44016</v>
      </c>
      <c r="D3048">
        <v>745</v>
      </c>
      <c r="E3048">
        <v>8</v>
      </c>
      <c r="F3048" t="s">
        <v>109</v>
      </c>
      <c r="G3048">
        <v>831</v>
      </c>
      <c r="H3048">
        <v>1</v>
      </c>
      <c r="I3048">
        <v>310</v>
      </c>
      <c r="J3048" t="s">
        <v>71</v>
      </c>
      <c r="K3048" t="s">
        <v>5047</v>
      </c>
      <c r="L3048">
        <v>53</v>
      </c>
      <c r="M3048" t="s">
        <v>30</v>
      </c>
      <c r="N3048" t="s">
        <v>31</v>
      </c>
      <c r="O3048">
        <v>501</v>
      </c>
      <c r="P3048" t="s">
        <v>164</v>
      </c>
      <c r="S3048" t="s">
        <v>40</v>
      </c>
      <c r="T3048" t="s">
        <v>41</v>
      </c>
      <c r="U3048">
        <v>310</v>
      </c>
      <c r="V3048">
        <v>998</v>
      </c>
      <c r="Y3048" t="s">
        <v>5048</v>
      </c>
      <c r="AA3048">
        <v>34.046500000000002</v>
      </c>
      <c r="AB3048">
        <v>-118.4683</v>
      </c>
      <c r="AC3048">
        <f t="shared" si="47"/>
        <v>0</v>
      </c>
    </row>
    <row r="3049" spans="1:29" x14ac:dyDescent="0.35">
      <c r="A3049">
        <v>201015881</v>
      </c>
      <c r="B3049" s="1">
        <v>44174</v>
      </c>
      <c r="C3049" s="1">
        <v>44172</v>
      </c>
      <c r="D3049">
        <v>1500</v>
      </c>
      <c r="E3049">
        <v>10</v>
      </c>
      <c r="F3049" t="s">
        <v>103</v>
      </c>
      <c r="G3049">
        <v>1023</v>
      </c>
      <c r="H3049">
        <v>2</v>
      </c>
      <c r="I3049">
        <v>745</v>
      </c>
      <c r="J3049" t="s">
        <v>139</v>
      </c>
      <c r="K3049" t="s">
        <v>5049</v>
      </c>
      <c r="L3049">
        <v>35</v>
      </c>
      <c r="M3049" t="s">
        <v>94</v>
      </c>
      <c r="N3049" t="s">
        <v>95</v>
      </c>
      <c r="O3049">
        <v>507</v>
      </c>
      <c r="P3049" t="s">
        <v>169</v>
      </c>
      <c r="S3049" t="s">
        <v>84</v>
      </c>
      <c r="T3049" t="s">
        <v>85</v>
      </c>
      <c r="U3049">
        <v>745</v>
      </c>
      <c r="Y3049" t="s">
        <v>5050</v>
      </c>
      <c r="AA3049">
        <v>34.201000000000001</v>
      </c>
      <c r="AB3049">
        <v>-118.5455</v>
      </c>
      <c r="AC3049">
        <f t="shared" si="47"/>
        <v>0</v>
      </c>
    </row>
    <row r="3050" spans="1:29" x14ac:dyDescent="0.35">
      <c r="A3050">
        <v>200308872</v>
      </c>
      <c r="B3050" s="1">
        <v>43911</v>
      </c>
      <c r="C3050" s="1">
        <v>43904</v>
      </c>
      <c r="D3050">
        <v>700</v>
      </c>
      <c r="E3050">
        <v>3</v>
      </c>
      <c r="F3050" t="s">
        <v>43</v>
      </c>
      <c r="G3050">
        <v>392</v>
      </c>
      <c r="H3050">
        <v>2</v>
      </c>
      <c r="I3050">
        <v>740</v>
      </c>
      <c r="J3050" t="s">
        <v>224</v>
      </c>
      <c r="K3050" t="s">
        <v>5051</v>
      </c>
      <c r="L3050">
        <v>62</v>
      </c>
      <c r="M3050" t="s">
        <v>94</v>
      </c>
      <c r="N3050" t="s">
        <v>163</v>
      </c>
      <c r="O3050">
        <v>122</v>
      </c>
      <c r="P3050" t="s">
        <v>275</v>
      </c>
      <c r="S3050" t="s">
        <v>40</v>
      </c>
      <c r="T3050" t="s">
        <v>41</v>
      </c>
      <c r="U3050">
        <v>740</v>
      </c>
      <c r="Y3050" t="s">
        <v>5052</v>
      </c>
      <c r="AA3050">
        <v>34.002800000000001</v>
      </c>
      <c r="AB3050">
        <v>-118.3258</v>
      </c>
      <c r="AC3050">
        <f t="shared" si="47"/>
        <v>0</v>
      </c>
    </row>
    <row r="3051" spans="1:29" x14ac:dyDescent="0.35">
      <c r="A3051">
        <v>200122062</v>
      </c>
      <c r="B3051" s="1">
        <v>44172</v>
      </c>
      <c r="C3051" s="1">
        <v>44171</v>
      </c>
      <c r="D3051">
        <v>1830</v>
      </c>
      <c r="E3051">
        <v>1</v>
      </c>
      <c r="F3051" t="s">
        <v>36</v>
      </c>
      <c r="G3051">
        <v>139</v>
      </c>
      <c r="H3051">
        <v>2</v>
      </c>
      <c r="I3051">
        <v>624</v>
      </c>
      <c r="J3051" t="s">
        <v>171</v>
      </c>
      <c r="K3051" t="s">
        <v>5053</v>
      </c>
      <c r="L3051">
        <v>28</v>
      </c>
      <c r="M3051" t="s">
        <v>30</v>
      </c>
      <c r="N3051" t="s">
        <v>73</v>
      </c>
      <c r="O3051">
        <v>102</v>
      </c>
      <c r="P3051" t="s">
        <v>186</v>
      </c>
      <c r="Q3051">
        <v>400</v>
      </c>
      <c r="R3051" t="s">
        <v>143</v>
      </c>
      <c r="S3051" t="s">
        <v>40</v>
      </c>
      <c r="T3051" t="s">
        <v>41</v>
      </c>
      <c r="U3051">
        <v>624</v>
      </c>
      <c r="Y3051" t="s">
        <v>5054</v>
      </c>
      <c r="AA3051">
        <v>34.045499999999997</v>
      </c>
      <c r="AB3051">
        <v>-118.2379</v>
      </c>
      <c r="AC3051">
        <f t="shared" si="47"/>
        <v>0</v>
      </c>
    </row>
    <row r="3052" spans="1:29" x14ac:dyDescent="0.35">
      <c r="A3052">
        <v>200412966</v>
      </c>
      <c r="B3052" s="1">
        <v>44094</v>
      </c>
      <c r="C3052" s="1">
        <v>44094</v>
      </c>
      <c r="D3052">
        <v>740</v>
      </c>
      <c r="E3052">
        <v>4</v>
      </c>
      <c r="F3052" t="s">
        <v>54</v>
      </c>
      <c r="G3052">
        <v>497</v>
      </c>
      <c r="H3052">
        <v>1</v>
      </c>
      <c r="I3052">
        <v>510</v>
      </c>
      <c r="J3052" t="s">
        <v>29</v>
      </c>
      <c r="L3052">
        <v>0</v>
      </c>
      <c r="O3052">
        <v>101</v>
      </c>
      <c r="P3052" t="s">
        <v>32</v>
      </c>
      <c r="S3052" t="s">
        <v>40</v>
      </c>
      <c r="T3052" t="s">
        <v>41</v>
      </c>
      <c r="U3052">
        <v>510</v>
      </c>
      <c r="Y3052" t="s">
        <v>5055</v>
      </c>
      <c r="AA3052">
        <v>34.0167</v>
      </c>
      <c r="AB3052">
        <v>-118.215</v>
      </c>
      <c r="AC3052">
        <f t="shared" si="47"/>
        <v>0</v>
      </c>
    </row>
    <row r="3053" spans="1:29" x14ac:dyDescent="0.35">
      <c r="A3053">
        <v>200612902</v>
      </c>
      <c r="B3053" s="1">
        <v>44033</v>
      </c>
      <c r="C3053" s="1">
        <v>44033</v>
      </c>
      <c r="D3053">
        <v>530</v>
      </c>
      <c r="E3053">
        <v>6</v>
      </c>
      <c r="F3053" t="s">
        <v>91</v>
      </c>
      <c r="G3053">
        <v>656</v>
      </c>
      <c r="H3053">
        <v>2</v>
      </c>
      <c r="I3053">
        <v>888</v>
      </c>
      <c r="J3053" t="s">
        <v>250</v>
      </c>
      <c r="K3053">
        <v>1822</v>
      </c>
      <c r="L3053">
        <v>55</v>
      </c>
      <c r="M3053" t="s">
        <v>30</v>
      </c>
      <c r="N3053" t="s">
        <v>73</v>
      </c>
      <c r="O3053">
        <v>203</v>
      </c>
      <c r="P3053" t="s">
        <v>101</v>
      </c>
      <c r="S3053" t="s">
        <v>40</v>
      </c>
      <c r="T3053" t="s">
        <v>41</v>
      </c>
      <c r="U3053">
        <v>888</v>
      </c>
      <c r="Y3053" t="s">
        <v>5056</v>
      </c>
      <c r="AA3053">
        <v>34.088900000000002</v>
      </c>
      <c r="AB3053">
        <v>-118.331</v>
      </c>
      <c r="AC3053">
        <f t="shared" si="47"/>
        <v>0</v>
      </c>
    </row>
    <row r="3054" spans="1:29" x14ac:dyDescent="0.35">
      <c r="A3054">
        <v>200113032</v>
      </c>
      <c r="B3054" s="1">
        <v>43989</v>
      </c>
      <c r="C3054" s="1">
        <v>43989</v>
      </c>
      <c r="D3054">
        <v>1235</v>
      </c>
      <c r="E3054">
        <v>1</v>
      </c>
      <c r="F3054" t="s">
        <v>36</v>
      </c>
      <c r="G3054">
        <v>135</v>
      </c>
      <c r="H3054">
        <v>2</v>
      </c>
      <c r="I3054">
        <v>901</v>
      </c>
      <c r="J3054" t="s">
        <v>210</v>
      </c>
      <c r="K3054" t="s">
        <v>5057</v>
      </c>
      <c r="L3054">
        <v>78</v>
      </c>
      <c r="M3054" t="s">
        <v>94</v>
      </c>
      <c r="N3054" t="s">
        <v>73</v>
      </c>
      <c r="O3054">
        <v>101</v>
      </c>
      <c r="P3054" t="s">
        <v>32</v>
      </c>
      <c r="S3054" t="s">
        <v>33</v>
      </c>
      <c r="T3054" t="s">
        <v>34</v>
      </c>
      <c r="U3054">
        <v>901</v>
      </c>
      <c r="Y3054" t="s">
        <v>2091</v>
      </c>
      <c r="Z3054" t="s">
        <v>148</v>
      </c>
      <c r="AA3054">
        <v>34.049599999999998</v>
      </c>
      <c r="AB3054">
        <v>-118.2458</v>
      </c>
      <c r="AC3054">
        <f t="shared" si="47"/>
        <v>1</v>
      </c>
    </row>
    <row r="3055" spans="1:29" x14ac:dyDescent="0.35">
      <c r="A3055">
        <v>201219178</v>
      </c>
      <c r="B3055" s="1">
        <v>44066</v>
      </c>
      <c r="C3055" s="1">
        <v>44066</v>
      </c>
      <c r="D3055">
        <v>1125</v>
      </c>
      <c r="E3055">
        <v>12</v>
      </c>
      <c r="F3055" t="s">
        <v>68</v>
      </c>
      <c r="G3055">
        <v>1241</v>
      </c>
      <c r="H3055">
        <v>2</v>
      </c>
      <c r="I3055">
        <v>930</v>
      </c>
      <c r="J3055" t="s">
        <v>339</v>
      </c>
      <c r="K3055" t="s">
        <v>5058</v>
      </c>
      <c r="L3055">
        <v>28</v>
      </c>
      <c r="M3055" t="s">
        <v>94</v>
      </c>
      <c r="N3055" t="s">
        <v>163</v>
      </c>
      <c r="O3055">
        <v>501</v>
      </c>
      <c r="P3055" t="s">
        <v>164</v>
      </c>
      <c r="Q3055">
        <v>511</v>
      </c>
      <c r="R3055" t="s">
        <v>151</v>
      </c>
      <c r="S3055" t="s">
        <v>40</v>
      </c>
      <c r="T3055" t="s">
        <v>41</v>
      </c>
      <c r="U3055">
        <v>930</v>
      </c>
      <c r="Y3055" t="s">
        <v>5059</v>
      </c>
      <c r="AA3055">
        <v>33.983699999999999</v>
      </c>
      <c r="AB3055">
        <v>-118.3323</v>
      </c>
      <c r="AC3055">
        <f t="shared" si="47"/>
        <v>0</v>
      </c>
    </row>
    <row r="3056" spans="1:29" x14ac:dyDescent="0.35">
      <c r="A3056">
        <v>200413596</v>
      </c>
      <c r="B3056" s="1">
        <v>44112</v>
      </c>
      <c r="C3056" s="1">
        <v>44106</v>
      </c>
      <c r="D3056">
        <v>1200</v>
      </c>
      <c r="E3056">
        <v>4</v>
      </c>
      <c r="F3056" t="s">
        <v>54</v>
      </c>
      <c r="G3056">
        <v>448</v>
      </c>
      <c r="H3056">
        <v>1</v>
      </c>
      <c r="I3056">
        <v>310</v>
      </c>
      <c r="J3056" t="s">
        <v>71</v>
      </c>
      <c r="K3056" t="s">
        <v>72</v>
      </c>
      <c r="L3056">
        <v>65</v>
      </c>
      <c r="M3056" t="s">
        <v>30</v>
      </c>
      <c r="N3056" t="s">
        <v>163</v>
      </c>
      <c r="O3056">
        <v>502</v>
      </c>
      <c r="P3056" t="s">
        <v>47</v>
      </c>
      <c r="S3056" t="s">
        <v>40</v>
      </c>
      <c r="T3056" t="s">
        <v>41</v>
      </c>
      <c r="U3056">
        <v>310</v>
      </c>
      <c r="Y3056" t="s">
        <v>2131</v>
      </c>
      <c r="AA3056">
        <v>34.056699999999999</v>
      </c>
      <c r="AB3056">
        <v>-118.2016</v>
      </c>
      <c r="AC3056">
        <f t="shared" si="47"/>
        <v>0</v>
      </c>
    </row>
    <row r="3057" spans="1:29" x14ac:dyDescent="0.35">
      <c r="A3057">
        <v>201207004</v>
      </c>
      <c r="B3057" s="1">
        <v>43873</v>
      </c>
      <c r="C3057" s="1">
        <v>43873</v>
      </c>
      <c r="D3057">
        <v>1500</v>
      </c>
      <c r="E3057">
        <v>12</v>
      </c>
      <c r="F3057" t="s">
        <v>68</v>
      </c>
      <c r="G3057">
        <v>1258</v>
      </c>
      <c r="H3057">
        <v>2</v>
      </c>
      <c r="I3057">
        <v>900</v>
      </c>
      <c r="J3057" t="s">
        <v>197</v>
      </c>
      <c r="K3057" t="s">
        <v>5060</v>
      </c>
      <c r="L3057">
        <v>33</v>
      </c>
      <c r="M3057" t="s">
        <v>30</v>
      </c>
      <c r="N3057" t="s">
        <v>95</v>
      </c>
      <c r="O3057">
        <v>726</v>
      </c>
      <c r="P3057" t="s">
        <v>467</v>
      </c>
      <c r="S3057" t="s">
        <v>84</v>
      </c>
      <c r="T3057" t="s">
        <v>85</v>
      </c>
      <c r="U3057">
        <v>900</v>
      </c>
      <c r="Y3057" t="s">
        <v>468</v>
      </c>
      <c r="AA3057">
        <v>33.970300000000002</v>
      </c>
      <c r="AB3057">
        <v>-118.2783</v>
      </c>
      <c r="AC3057">
        <f t="shared" si="47"/>
        <v>0</v>
      </c>
    </row>
    <row r="3058" spans="1:29" x14ac:dyDescent="0.35">
      <c r="A3058">
        <v>200416395</v>
      </c>
      <c r="B3058" s="1">
        <v>44194</v>
      </c>
      <c r="C3058" s="1">
        <v>44194</v>
      </c>
      <c r="D3058">
        <v>1955</v>
      </c>
      <c r="E3058">
        <v>4</v>
      </c>
      <c r="F3058" t="s">
        <v>54</v>
      </c>
      <c r="G3058">
        <v>448</v>
      </c>
      <c r="H3058">
        <v>2</v>
      </c>
      <c r="I3058">
        <v>901</v>
      </c>
      <c r="J3058" t="s">
        <v>210</v>
      </c>
      <c r="K3058">
        <v>2038</v>
      </c>
      <c r="L3058">
        <v>66</v>
      </c>
      <c r="M3058" t="s">
        <v>30</v>
      </c>
      <c r="N3058" t="s">
        <v>163</v>
      </c>
      <c r="O3058">
        <v>101</v>
      </c>
      <c r="P3058" t="s">
        <v>32</v>
      </c>
      <c r="S3058" t="s">
        <v>84</v>
      </c>
      <c r="T3058" t="s">
        <v>85</v>
      </c>
      <c r="U3058">
        <v>901</v>
      </c>
      <c r="Y3058" t="s">
        <v>2131</v>
      </c>
      <c r="AA3058">
        <v>34.056699999999999</v>
      </c>
      <c r="AB3058">
        <v>-118.2016</v>
      </c>
      <c r="AC3058">
        <f t="shared" si="47"/>
        <v>0</v>
      </c>
    </row>
    <row r="3059" spans="1:29" x14ac:dyDescent="0.35">
      <c r="A3059">
        <v>201214285</v>
      </c>
      <c r="B3059" s="1">
        <v>43990</v>
      </c>
      <c r="C3059" s="1">
        <v>43990</v>
      </c>
      <c r="D3059">
        <v>1450</v>
      </c>
      <c r="E3059">
        <v>12</v>
      </c>
      <c r="F3059" t="s">
        <v>68</v>
      </c>
      <c r="G3059">
        <v>1233</v>
      </c>
      <c r="H3059">
        <v>1</v>
      </c>
      <c r="I3059">
        <v>210</v>
      </c>
      <c r="J3059" t="s">
        <v>149</v>
      </c>
      <c r="K3059" t="s">
        <v>5061</v>
      </c>
      <c r="L3059">
        <v>0</v>
      </c>
      <c r="M3059" t="s">
        <v>46</v>
      </c>
      <c r="N3059" t="s">
        <v>46</v>
      </c>
      <c r="O3059">
        <v>101</v>
      </c>
      <c r="P3059" t="s">
        <v>32</v>
      </c>
      <c r="Q3059">
        <v>400</v>
      </c>
      <c r="R3059" t="s">
        <v>143</v>
      </c>
      <c r="S3059" t="s">
        <v>33</v>
      </c>
      <c r="T3059" t="s">
        <v>34</v>
      </c>
      <c r="U3059">
        <v>210</v>
      </c>
      <c r="V3059">
        <v>998</v>
      </c>
      <c r="Y3059" t="s">
        <v>5062</v>
      </c>
      <c r="AA3059">
        <v>33.985100000000003</v>
      </c>
      <c r="AB3059">
        <v>-118.30459999999999</v>
      </c>
      <c r="AC3059">
        <f t="shared" si="47"/>
        <v>1</v>
      </c>
    </row>
    <row r="3060" spans="1:29" x14ac:dyDescent="0.35">
      <c r="A3060">
        <v>200612472</v>
      </c>
      <c r="B3060" s="1">
        <v>44024</v>
      </c>
      <c r="C3060" s="1">
        <v>43895</v>
      </c>
      <c r="D3060">
        <v>1300</v>
      </c>
      <c r="E3060">
        <v>6</v>
      </c>
      <c r="F3060" t="s">
        <v>91</v>
      </c>
      <c r="G3060">
        <v>669</v>
      </c>
      <c r="H3060">
        <v>1</v>
      </c>
      <c r="I3060">
        <v>440</v>
      </c>
      <c r="J3060" t="s">
        <v>213</v>
      </c>
      <c r="K3060" t="s">
        <v>2882</v>
      </c>
      <c r="L3060">
        <v>59</v>
      </c>
      <c r="M3060" t="s">
        <v>30</v>
      </c>
      <c r="N3060" t="s">
        <v>95</v>
      </c>
      <c r="O3060">
        <v>502</v>
      </c>
      <c r="P3060" t="s">
        <v>47</v>
      </c>
      <c r="S3060" t="s">
        <v>40</v>
      </c>
      <c r="T3060" t="s">
        <v>41</v>
      </c>
      <c r="U3060">
        <v>440</v>
      </c>
      <c r="Y3060" t="s">
        <v>5063</v>
      </c>
      <c r="AA3060">
        <v>34.0929</v>
      </c>
      <c r="AB3060">
        <v>-118.3048</v>
      </c>
      <c r="AC3060">
        <f t="shared" si="47"/>
        <v>0</v>
      </c>
    </row>
    <row r="3061" spans="1:29" x14ac:dyDescent="0.35">
      <c r="A3061">
        <v>200815417</v>
      </c>
      <c r="B3061" s="1">
        <v>44123</v>
      </c>
      <c r="C3061" s="1">
        <v>44123</v>
      </c>
      <c r="D3061">
        <v>1245</v>
      </c>
      <c r="E3061">
        <v>8</v>
      </c>
      <c r="F3061" t="s">
        <v>109</v>
      </c>
      <c r="G3061">
        <v>882</v>
      </c>
      <c r="H3061">
        <v>2</v>
      </c>
      <c r="I3061">
        <v>624</v>
      </c>
      <c r="J3061" t="s">
        <v>171</v>
      </c>
      <c r="K3061" t="s">
        <v>5064</v>
      </c>
      <c r="L3061">
        <v>31</v>
      </c>
      <c r="M3061" t="s">
        <v>94</v>
      </c>
      <c r="N3061" t="s">
        <v>73</v>
      </c>
      <c r="O3061">
        <v>102</v>
      </c>
      <c r="P3061" t="s">
        <v>186</v>
      </c>
      <c r="Q3061">
        <v>500</v>
      </c>
      <c r="R3061" t="s">
        <v>184</v>
      </c>
      <c r="S3061" t="s">
        <v>40</v>
      </c>
      <c r="T3061" t="s">
        <v>41</v>
      </c>
      <c r="U3061">
        <v>624</v>
      </c>
      <c r="Y3061" t="s">
        <v>5065</v>
      </c>
      <c r="Z3061" t="s">
        <v>1031</v>
      </c>
      <c r="AA3061">
        <v>34.037999999999997</v>
      </c>
      <c r="AB3061">
        <v>-118.4436</v>
      </c>
      <c r="AC3061">
        <f t="shared" si="47"/>
        <v>0</v>
      </c>
    </row>
    <row r="3062" spans="1:29" x14ac:dyDescent="0.35">
      <c r="A3062">
        <v>200816130</v>
      </c>
      <c r="B3062" s="1">
        <v>44141</v>
      </c>
      <c r="C3062" s="1">
        <v>44119</v>
      </c>
      <c r="D3062">
        <v>1700</v>
      </c>
      <c r="E3062">
        <v>8</v>
      </c>
      <c r="F3062" t="s">
        <v>109</v>
      </c>
      <c r="G3062">
        <v>822</v>
      </c>
      <c r="H3062">
        <v>1</v>
      </c>
      <c r="I3062">
        <v>440</v>
      </c>
      <c r="J3062" t="s">
        <v>213</v>
      </c>
      <c r="K3062" t="s">
        <v>5066</v>
      </c>
      <c r="L3062">
        <v>18</v>
      </c>
      <c r="M3062" t="s">
        <v>94</v>
      </c>
      <c r="N3062" t="s">
        <v>73</v>
      </c>
      <c r="O3062">
        <v>502</v>
      </c>
      <c r="P3062" t="s">
        <v>47</v>
      </c>
      <c r="S3062" t="s">
        <v>40</v>
      </c>
      <c r="T3062" t="s">
        <v>41</v>
      </c>
      <c r="U3062">
        <v>440</v>
      </c>
      <c r="Y3062" t="s">
        <v>5067</v>
      </c>
      <c r="AA3062">
        <v>34.042200000000001</v>
      </c>
      <c r="AB3062">
        <v>-118.554</v>
      </c>
      <c r="AC3062">
        <f t="shared" si="47"/>
        <v>0</v>
      </c>
    </row>
    <row r="3063" spans="1:29" x14ac:dyDescent="0.35">
      <c r="A3063">
        <v>200214979</v>
      </c>
      <c r="B3063" s="1">
        <v>44087</v>
      </c>
      <c r="C3063" s="1">
        <v>44087</v>
      </c>
      <c r="D3063">
        <v>1930</v>
      </c>
      <c r="E3063">
        <v>2</v>
      </c>
      <c r="F3063" t="s">
        <v>56</v>
      </c>
      <c r="G3063">
        <v>248</v>
      </c>
      <c r="H3063">
        <v>1</v>
      </c>
      <c r="I3063">
        <v>230</v>
      </c>
      <c r="J3063" t="s">
        <v>161</v>
      </c>
      <c r="K3063" t="s">
        <v>5068</v>
      </c>
      <c r="L3063">
        <v>62</v>
      </c>
      <c r="M3063" t="s">
        <v>30</v>
      </c>
      <c r="N3063" t="s">
        <v>163</v>
      </c>
      <c r="O3063">
        <v>502</v>
      </c>
      <c r="P3063" t="s">
        <v>47</v>
      </c>
      <c r="Q3063">
        <v>205</v>
      </c>
      <c r="R3063" t="s">
        <v>579</v>
      </c>
      <c r="S3063" t="s">
        <v>33</v>
      </c>
      <c r="T3063" t="s">
        <v>34</v>
      </c>
      <c r="U3063">
        <v>230</v>
      </c>
      <c r="Y3063" t="s">
        <v>4790</v>
      </c>
      <c r="AA3063">
        <v>34.0595</v>
      </c>
      <c r="AB3063">
        <v>-118.26600000000001</v>
      </c>
      <c r="AC3063">
        <f t="shared" si="47"/>
        <v>1</v>
      </c>
    </row>
    <row r="3064" spans="1:29" x14ac:dyDescent="0.35">
      <c r="A3064">
        <v>201011837</v>
      </c>
      <c r="B3064" s="1">
        <v>44051</v>
      </c>
      <c r="C3064" s="1">
        <v>44046</v>
      </c>
      <c r="D3064">
        <v>1102</v>
      </c>
      <c r="E3064">
        <v>10</v>
      </c>
      <c r="F3064" t="s">
        <v>103</v>
      </c>
      <c r="G3064">
        <v>1043</v>
      </c>
      <c r="H3064">
        <v>1</v>
      </c>
      <c r="I3064">
        <v>440</v>
      </c>
      <c r="J3064" t="s">
        <v>213</v>
      </c>
      <c r="K3064" t="s">
        <v>5069</v>
      </c>
      <c r="L3064">
        <v>30</v>
      </c>
      <c r="M3064" t="s">
        <v>94</v>
      </c>
      <c r="N3064" t="s">
        <v>73</v>
      </c>
      <c r="O3064">
        <v>502</v>
      </c>
      <c r="P3064" t="s">
        <v>47</v>
      </c>
      <c r="S3064" t="s">
        <v>40</v>
      </c>
      <c r="T3064" t="s">
        <v>41</v>
      </c>
      <c r="U3064">
        <v>440</v>
      </c>
      <c r="Y3064" t="s">
        <v>3140</v>
      </c>
      <c r="AA3064">
        <v>34.176900000000003</v>
      </c>
      <c r="AB3064">
        <v>-118.5384</v>
      </c>
      <c r="AC3064">
        <f t="shared" si="47"/>
        <v>0</v>
      </c>
    </row>
    <row r="3065" spans="1:29" x14ac:dyDescent="0.35">
      <c r="A3065">
        <v>200209532</v>
      </c>
      <c r="B3065" s="1">
        <v>43949</v>
      </c>
      <c r="C3065" s="1">
        <v>43948</v>
      </c>
      <c r="D3065">
        <v>2000</v>
      </c>
      <c r="E3065">
        <v>2</v>
      </c>
      <c r="F3065" t="s">
        <v>56</v>
      </c>
      <c r="G3065">
        <v>271</v>
      </c>
      <c r="H3065">
        <v>1</v>
      </c>
      <c r="I3065">
        <v>330</v>
      </c>
      <c r="J3065" t="s">
        <v>37</v>
      </c>
      <c r="K3065" t="s">
        <v>4417</v>
      </c>
      <c r="L3065">
        <v>54</v>
      </c>
      <c r="M3065" t="s">
        <v>30</v>
      </c>
      <c r="N3065" t="s">
        <v>95</v>
      </c>
      <c r="O3065">
        <v>101</v>
      </c>
      <c r="P3065" t="s">
        <v>32</v>
      </c>
      <c r="S3065" t="s">
        <v>40</v>
      </c>
      <c r="T3065" t="s">
        <v>41</v>
      </c>
      <c r="U3065">
        <v>330</v>
      </c>
      <c r="Y3065" t="s">
        <v>5070</v>
      </c>
      <c r="AA3065">
        <v>34.052900000000001</v>
      </c>
      <c r="AB3065">
        <v>-118.28189999999999</v>
      </c>
      <c r="AC3065">
        <f t="shared" si="47"/>
        <v>0</v>
      </c>
    </row>
    <row r="3066" spans="1:29" x14ac:dyDescent="0.35">
      <c r="A3066">
        <v>200610367</v>
      </c>
      <c r="B3066" s="1">
        <v>43969</v>
      </c>
      <c r="C3066" s="1">
        <v>43968</v>
      </c>
      <c r="D3066">
        <v>2320</v>
      </c>
      <c r="E3066">
        <v>6</v>
      </c>
      <c r="F3066" t="s">
        <v>91</v>
      </c>
      <c r="G3066">
        <v>666</v>
      </c>
      <c r="H3066">
        <v>1</v>
      </c>
      <c r="I3066">
        <v>210</v>
      </c>
      <c r="J3066" t="s">
        <v>149</v>
      </c>
      <c r="K3066" t="s">
        <v>5071</v>
      </c>
      <c r="L3066">
        <v>25</v>
      </c>
      <c r="M3066" t="s">
        <v>30</v>
      </c>
      <c r="N3066" t="s">
        <v>95</v>
      </c>
      <c r="O3066">
        <v>101</v>
      </c>
      <c r="P3066" t="s">
        <v>32</v>
      </c>
      <c r="Q3066">
        <v>102</v>
      </c>
      <c r="R3066" t="s">
        <v>219</v>
      </c>
      <c r="S3066" t="s">
        <v>40</v>
      </c>
      <c r="T3066" t="s">
        <v>41</v>
      </c>
      <c r="U3066">
        <v>210</v>
      </c>
      <c r="Y3066" t="s">
        <v>1552</v>
      </c>
      <c r="Z3066" t="s">
        <v>3968</v>
      </c>
      <c r="AA3066">
        <v>34.093499999999999</v>
      </c>
      <c r="AB3066">
        <v>-118.331</v>
      </c>
      <c r="AC3066">
        <f t="shared" si="47"/>
        <v>0</v>
      </c>
    </row>
    <row r="3067" spans="1:29" x14ac:dyDescent="0.35">
      <c r="A3067">
        <v>201307116</v>
      </c>
      <c r="B3067" s="1">
        <v>43886</v>
      </c>
      <c r="C3067" s="1">
        <v>43883</v>
      </c>
      <c r="D3067">
        <v>745</v>
      </c>
      <c r="E3067">
        <v>13</v>
      </c>
      <c r="F3067" t="s">
        <v>62</v>
      </c>
      <c r="G3067">
        <v>1372</v>
      </c>
      <c r="H3067">
        <v>1</v>
      </c>
      <c r="I3067">
        <v>341</v>
      </c>
      <c r="J3067" t="s">
        <v>157</v>
      </c>
      <c r="K3067">
        <v>344</v>
      </c>
      <c r="L3067">
        <v>28</v>
      </c>
      <c r="M3067" t="s">
        <v>30</v>
      </c>
      <c r="N3067" t="s">
        <v>163</v>
      </c>
      <c r="O3067">
        <v>502</v>
      </c>
      <c r="P3067" t="s">
        <v>47</v>
      </c>
      <c r="S3067" t="s">
        <v>40</v>
      </c>
      <c r="T3067" t="s">
        <v>41</v>
      </c>
      <c r="U3067">
        <v>341</v>
      </c>
      <c r="Y3067" t="s">
        <v>5072</v>
      </c>
      <c r="AA3067">
        <v>33.9925</v>
      </c>
      <c r="AB3067">
        <v>-118.2701</v>
      </c>
      <c r="AC3067">
        <f t="shared" si="47"/>
        <v>0</v>
      </c>
    </row>
    <row r="3068" spans="1:29" x14ac:dyDescent="0.35">
      <c r="A3068">
        <v>200515288</v>
      </c>
      <c r="B3068" s="1">
        <v>44119</v>
      </c>
      <c r="C3068" s="1">
        <v>44118</v>
      </c>
      <c r="D3068">
        <v>1630</v>
      </c>
      <c r="E3068">
        <v>5</v>
      </c>
      <c r="F3068" t="s">
        <v>98</v>
      </c>
      <c r="G3068">
        <v>525</v>
      </c>
      <c r="H3068">
        <v>1</v>
      </c>
      <c r="I3068">
        <v>310</v>
      </c>
      <c r="J3068" t="s">
        <v>71</v>
      </c>
      <c r="K3068" t="s">
        <v>5073</v>
      </c>
      <c r="L3068">
        <v>0</v>
      </c>
      <c r="M3068" t="s">
        <v>46</v>
      </c>
      <c r="N3068" t="s">
        <v>46</v>
      </c>
      <c r="O3068">
        <v>203</v>
      </c>
      <c r="P3068" t="s">
        <v>101</v>
      </c>
      <c r="S3068" t="s">
        <v>40</v>
      </c>
      <c r="T3068" t="s">
        <v>41</v>
      </c>
      <c r="U3068">
        <v>310</v>
      </c>
      <c r="Y3068" t="s">
        <v>5074</v>
      </c>
      <c r="AA3068">
        <v>33.774099999999997</v>
      </c>
      <c r="AB3068">
        <v>-118.2633</v>
      </c>
      <c r="AC3068">
        <f t="shared" si="47"/>
        <v>0</v>
      </c>
    </row>
    <row r="3069" spans="1:29" x14ac:dyDescent="0.35">
      <c r="A3069">
        <v>200512396</v>
      </c>
      <c r="B3069" s="1">
        <v>44041</v>
      </c>
      <c r="C3069" s="1">
        <v>44041</v>
      </c>
      <c r="D3069">
        <v>620</v>
      </c>
      <c r="E3069">
        <v>5</v>
      </c>
      <c r="F3069" t="s">
        <v>98</v>
      </c>
      <c r="G3069">
        <v>532</v>
      </c>
      <c r="H3069">
        <v>1</v>
      </c>
      <c r="I3069">
        <v>440</v>
      </c>
      <c r="J3069" t="s">
        <v>213</v>
      </c>
      <c r="K3069" t="s">
        <v>5075</v>
      </c>
      <c r="L3069">
        <v>34</v>
      </c>
      <c r="M3069" t="s">
        <v>94</v>
      </c>
      <c r="N3069" t="s">
        <v>95</v>
      </c>
      <c r="O3069">
        <v>502</v>
      </c>
      <c r="P3069" t="s">
        <v>47</v>
      </c>
      <c r="S3069" t="s">
        <v>40</v>
      </c>
      <c r="T3069" t="s">
        <v>41</v>
      </c>
      <c r="U3069">
        <v>440</v>
      </c>
      <c r="Y3069" t="s">
        <v>5076</v>
      </c>
      <c r="AA3069">
        <v>33.786499999999997</v>
      </c>
      <c r="AB3069">
        <v>-118.2726</v>
      </c>
      <c r="AC3069">
        <f t="shared" si="47"/>
        <v>0</v>
      </c>
    </row>
    <row r="3070" spans="1:29" x14ac:dyDescent="0.35">
      <c r="A3070">
        <v>200312319</v>
      </c>
      <c r="B3070" s="1">
        <v>43987</v>
      </c>
      <c r="C3070" s="1">
        <v>43987</v>
      </c>
      <c r="D3070">
        <v>1015</v>
      </c>
      <c r="E3070">
        <v>3</v>
      </c>
      <c r="F3070" t="s">
        <v>43</v>
      </c>
      <c r="G3070">
        <v>354</v>
      </c>
      <c r="H3070">
        <v>2</v>
      </c>
      <c r="I3070">
        <v>626</v>
      </c>
      <c r="J3070" t="s">
        <v>141</v>
      </c>
      <c r="K3070" t="s">
        <v>5077</v>
      </c>
      <c r="L3070">
        <v>42</v>
      </c>
      <c r="M3070" t="s">
        <v>94</v>
      </c>
      <c r="N3070" t="s">
        <v>163</v>
      </c>
      <c r="O3070">
        <v>501</v>
      </c>
      <c r="P3070" t="s">
        <v>164</v>
      </c>
      <c r="Q3070">
        <v>400</v>
      </c>
      <c r="R3070" t="s">
        <v>143</v>
      </c>
      <c r="S3070" t="s">
        <v>40</v>
      </c>
      <c r="T3070" t="s">
        <v>41</v>
      </c>
      <c r="U3070">
        <v>626</v>
      </c>
      <c r="Y3070" t="s">
        <v>5078</v>
      </c>
      <c r="AA3070">
        <v>34.025599999999997</v>
      </c>
      <c r="AB3070">
        <v>-118.3236</v>
      </c>
      <c r="AC3070">
        <f t="shared" si="47"/>
        <v>0</v>
      </c>
    </row>
    <row r="3071" spans="1:29" x14ac:dyDescent="0.35">
      <c r="A3071">
        <v>200917087</v>
      </c>
      <c r="B3071" s="1">
        <v>44146</v>
      </c>
      <c r="C3071" s="1">
        <v>44132</v>
      </c>
      <c r="D3071">
        <v>1700</v>
      </c>
      <c r="E3071">
        <v>9</v>
      </c>
      <c r="F3071" t="s">
        <v>49</v>
      </c>
      <c r="G3071">
        <v>926</v>
      </c>
      <c r="H3071">
        <v>1</v>
      </c>
      <c r="I3071">
        <v>420</v>
      </c>
      <c r="J3071" t="s">
        <v>352</v>
      </c>
      <c r="L3071">
        <v>0</v>
      </c>
      <c r="O3071">
        <v>108</v>
      </c>
      <c r="P3071" t="s">
        <v>105</v>
      </c>
      <c r="S3071" t="s">
        <v>40</v>
      </c>
      <c r="T3071" t="s">
        <v>41</v>
      </c>
      <c r="U3071">
        <v>420</v>
      </c>
      <c r="Y3071" t="s">
        <v>5079</v>
      </c>
      <c r="AA3071">
        <v>34.190300000000001</v>
      </c>
      <c r="AB3071">
        <v>-118.43989999999999</v>
      </c>
      <c r="AC3071">
        <f t="shared" si="47"/>
        <v>0</v>
      </c>
    </row>
    <row r="3072" spans="1:29" x14ac:dyDescent="0.35">
      <c r="A3072">
        <v>200208855</v>
      </c>
      <c r="B3072" s="1">
        <v>43932</v>
      </c>
      <c r="C3072" s="1">
        <v>43932</v>
      </c>
      <c r="D3072">
        <v>1340</v>
      </c>
      <c r="E3072">
        <v>2</v>
      </c>
      <c r="F3072" t="s">
        <v>56</v>
      </c>
      <c r="G3072">
        <v>299</v>
      </c>
      <c r="H3072">
        <v>2</v>
      </c>
      <c r="I3072">
        <v>624</v>
      </c>
      <c r="J3072" t="s">
        <v>171</v>
      </c>
      <c r="K3072" t="s">
        <v>5080</v>
      </c>
      <c r="L3072">
        <v>60</v>
      </c>
      <c r="M3072" t="s">
        <v>94</v>
      </c>
      <c r="N3072" t="s">
        <v>95</v>
      </c>
      <c r="O3072">
        <v>502</v>
      </c>
      <c r="P3072" t="s">
        <v>47</v>
      </c>
      <c r="Q3072">
        <v>400</v>
      </c>
      <c r="R3072" t="s">
        <v>143</v>
      </c>
      <c r="S3072" t="s">
        <v>84</v>
      </c>
      <c r="T3072" t="s">
        <v>85</v>
      </c>
      <c r="U3072">
        <v>624</v>
      </c>
      <c r="Y3072" t="s">
        <v>5081</v>
      </c>
      <c r="AA3072">
        <v>34.043900000000001</v>
      </c>
      <c r="AB3072">
        <v>-118.2761</v>
      </c>
      <c r="AC3072">
        <f t="shared" si="47"/>
        <v>0</v>
      </c>
    </row>
    <row r="3073" spans="1:29" x14ac:dyDescent="0.35">
      <c r="A3073">
        <v>200508789</v>
      </c>
      <c r="B3073" s="1">
        <v>43949</v>
      </c>
      <c r="C3073" s="1">
        <v>43949</v>
      </c>
      <c r="D3073">
        <v>855</v>
      </c>
      <c r="E3073">
        <v>5</v>
      </c>
      <c r="F3073" t="s">
        <v>98</v>
      </c>
      <c r="G3073">
        <v>504</v>
      </c>
      <c r="H3073">
        <v>1</v>
      </c>
      <c r="I3073">
        <v>442</v>
      </c>
      <c r="J3073" t="s">
        <v>179</v>
      </c>
      <c r="K3073" t="s">
        <v>5082</v>
      </c>
      <c r="L3073">
        <v>0</v>
      </c>
      <c r="M3073" t="s">
        <v>46</v>
      </c>
      <c r="N3073" t="s">
        <v>46</v>
      </c>
      <c r="O3073">
        <v>404</v>
      </c>
      <c r="P3073" t="s">
        <v>1637</v>
      </c>
      <c r="S3073" t="s">
        <v>33</v>
      </c>
      <c r="T3073" t="s">
        <v>34</v>
      </c>
      <c r="U3073">
        <v>442</v>
      </c>
      <c r="Y3073" t="s">
        <v>4384</v>
      </c>
      <c r="AA3073">
        <v>33.848100000000002</v>
      </c>
      <c r="AB3073">
        <v>-118.30410000000001</v>
      </c>
      <c r="AC3073">
        <f t="shared" si="47"/>
        <v>1</v>
      </c>
    </row>
    <row r="3074" spans="1:29" x14ac:dyDescent="0.35">
      <c r="A3074">
        <v>200714162</v>
      </c>
      <c r="B3074" s="1">
        <v>44097</v>
      </c>
      <c r="C3074" s="1">
        <v>44097</v>
      </c>
      <c r="D3074">
        <v>650</v>
      </c>
      <c r="E3074">
        <v>7</v>
      </c>
      <c r="F3074" t="s">
        <v>28</v>
      </c>
      <c r="G3074">
        <v>735</v>
      </c>
      <c r="H3074">
        <v>2</v>
      </c>
      <c r="I3074">
        <v>624</v>
      </c>
      <c r="J3074" t="s">
        <v>171</v>
      </c>
      <c r="K3074" t="s">
        <v>5083</v>
      </c>
      <c r="L3074">
        <v>27</v>
      </c>
      <c r="M3074" t="s">
        <v>94</v>
      </c>
      <c r="N3074" t="s">
        <v>95</v>
      </c>
      <c r="O3074">
        <v>203</v>
      </c>
      <c r="P3074" t="s">
        <v>101</v>
      </c>
      <c r="Q3074">
        <v>500</v>
      </c>
      <c r="R3074" t="s">
        <v>184</v>
      </c>
      <c r="S3074" t="s">
        <v>40</v>
      </c>
      <c r="T3074" t="s">
        <v>41</v>
      </c>
      <c r="U3074">
        <v>624</v>
      </c>
      <c r="Y3074" t="s">
        <v>5084</v>
      </c>
      <c r="AA3074">
        <v>34.062199999999997</v>
      </c>
      <c r="AB3074">
        <v>-118.34399999999999</v>
      </c>
      <c r="AC3074">
        <f t="shared" si="47"/>
        <v>0</v>
      </c>
    </row>
    <row r="3075" spans="1:29" x14ac:dyDescent="0.35">
      <c r="A3075">
        <v>200805662</v>
      </c>
      <c r="B3075" s="1">
        <v>43868</v>
      </c>
      <c r="C3075" s="1">
        <v>43868</v>
      </c>
      <c r="D3075">
        <v>254</v>
      </c>
      <c r="E3075">
        <v>8</v>
      </c>
      <c r="F3075" t="s">
        <v>109</v>
      </c>
      <c r="G3075">
        <v>828</v>
      </c>
      <c r="H3075">
        <v>1</v>
      </c>
      <c r="I3075">
        <v>331</v>
      </c>
      <c r="J3075" t="s">
        <v>233</v>
      </c>
      <c r="K3075" t="s">
        <v>5085</v>
      </c>
      <c r="L3075">
        <v>37</v>
      </c>
      <c r="M3075" t="s">
        <v>30</v>
      </c>
      <c r="N3075" t="s">
        <v>31</v>
      </c>
      <c r="O3075">
        <v>101</v>
      </c>
      <c r="P3075" t="s">
        <v>32</v>
      </c>
      <c r="S3075" t="s">
        <v>40</v>
      </c>
      <c r="T3075" t="s">
        <v>41</v>
      </c>
      <c r="U3075">
        <v>331</v>
      </c>
      <c r="Y3075" t="s">
        <v>5086</v>
      </c>
      <c r="AA3075">
        <v>34.063499999999998</v>
      </c>
      <c r="AB3075">
        <v>-118.43899999999999</v>
      </c>
      <c r="AC3075">
        <f t="shared" ref="AC3075:AC3138" si="48">IF(OR((S:S)="CC", S:S="AA",S:S="JA"), 1, 0)</f>
        <v>0</v>
      </c>
    </row>
    <row r="3076" spans="1:29" x14ac:dyDescent="0.35">
      <c r="A3076">
        <v>200912889</v>
      </c>
      <c r="B3076" s="1">
        <v>44041</v>
      </c>
      <c r="C3076" s="1">
        <v>44040</v>
      </c>
      <c r="D3076">
        <v>2020</v>
      </c>
      <c r="E3076">
        <v>9</v>
      </c>
      <c r="F3076" t="s">
        <v>49</v>
      </c>
      <c r="G3076">
        <v>935</v>
      </c>
      <c r="H3076">
        <v>1</v>
      </c>
      <c r="I3076">
        <v>510</v>
      </c>
      <c r="J3076" t="s">
        <v>29</v>
      </c>
      <c r="L3076">
        <v>0</v>
      </c>
      <c r="O3076">
        <v>101</v>
      </c>
      <c r="P3076" t="s">
        <v>32</v>
      </c>
      <c r="S3076" t="s">
        <v>40</v>
      </c>
      <c r="T3076" t="s">
        <v>41</v>
      </c>
      <c r="U3076">
        <v>510</v>
      </c>
      <c r="Y3076" t="s">
        <v>1168</v>
      </c>
      <c r="Z3076" t="s">
        <v>1617</v>
      </c>
      <c r="AA3076">
        <v>34.186700000000002</v>
      </c>
      <c r="AB3076">
        <v>-118.4487</v>
      </c>
      <c r="AC3076">
        <f t="shared" si="48"/>
        <v>0</v>
      </c>
    </row>
    <row r="3077" spans="1:29" x14ac:dyDescent="0.35">
      <c r="A3077">
        <v>201205765</v>
      </c>
      <c r="B3077" s="1">
        <v>43853</v>
      </c>
      <c r="C3077" s="1">
        <v>43853</v>
      </c>
      <c r="D3077">
        <v>1445</v>
      </c>
      <c r="E3077">
        <v>12</v>
      </c>
      <c r="F3077" t="s">
        <v>68</v>
      </c>
      <c r="G3077">
        <v>1231</v>
      </c>
      <c r="H3077">
        <v>2</v>
      </c>
      <c r="I3077">
        <v>745</v>
      </c>
      <c r="J3077" t="s">
        <v>139</v>
      </c>
      <c r="K3077" t="s">
        <v>2316</v>
      </c>
      <c r="L3077">
        <v>59</v>
      </c>
      <c r="M3077" t="s">
        <v>94</v>
      </c>
      <c r="N3077" t="s">
        <v>95</v>
      </c>
      <c r="O3077">
        <v>501</v>
      </c>
      <c r="P3077" t="s">
        <v>164</v>
      </c>
      <c r="S3077" t="s">
        <v>33</v>
      </c>
      <c r="T3077" t="s">
        <v>34</v>
      </c>
      <c r="U3077">
        <v>745</v>
      </c>
      <c r="Y3077" t="s">
        <v>5087</v>
      </c>
      <c r="AA3077">
        <v>33.987099999999998</v>
      </c>
      <c r="AB3077">
        <v>-118.3475</v>
      </c>
      <c r="AC3077">
        <f t="shared" si="48"/>
        <v>1</v>
      </c>
    </row>
    <row r="3078" spans="1:29" x14ac:dyDescent="0.35">
      <c r="A3078">
        <v>200411059</v>
      </c>
      <c r="B3078" s="1">
        <v>44034</v>
      </c>
      <c r="C3078" s="1">
        <v>44034</v>
      </c>
      <c r="D3078">
        <v>2210</v>
      </c>
      <c r="E3078">
        <v>4</v>
      </c>
      <c r="F3078" t="s">
        <v>54</v>
      </c>
      <c r="G3078">
        <v>497</v>
      </c>
      <c r="H3078">
        <v>2</v>
      </c>
      <c r="I3078">
        <v>740</v>
      </c>
      <c r="J3078" t="s">
        <v>224</v>
      </c>
      <c r="K3078" t="s">
        <v>456</v>
      </c>
      <c r="L3078">
        <v>0</v>
      </c>
      <c r="M3078" t="s">
        <v>46</v>
      </c>
      <c r="N3078" t="s">
        <v>46</v>
      </c>
      <c r="O3078">
        <v>511</v>
      </c>
      <c r="P3078" t="s">
        <v>1673</v>
      </c>
      <c r="S3078" t="s">
        <v>40</v>
      </c>
      <c r="T3078" t="s">
        <v>41</v>
      </c>
      <c r="U3078">
        <v>740</v>
      </c>
      <c r="Y3078" t="s">
        <v>1674</v>
      </c>
      <c r="Z3078" t="s">
        <v>1675</v>
      </c>
      <c r="AA3078">
        <v>34.018799999999999</v>
      </c>
      <c r="AB3078">
        <v>-118.20659999999999</v>
      </c>
      <c r="AC3078">
        <f t="shared" si="48"/>
        <v>0</v>
      </c>
    </row>
    <row r="3079" spans="1:29" x14ac:dyDescent="0.35">
      <c r="A3079">
        <v>200512068</v>
      </c>
      <c r="B3079" s="1">
        <v>44032</v>
      </c>
      <c r="C3079" s="1">
        <v>44032</v>
      </c>
      <c r="D3079">
        <v>1000</v>
      </c>
      <c r="E3079">
        <v>5</v>
      </c>
      <c r="F3079" t="s">
        <v>98</v>
      </c>
      <c r="G3079">
        <v>505</v>
      </c>
      <c r="H3079">
        <v>1</v>
      </c>
      <c r="I3079">
        <v>510</v>
      </c>
      <c r="J3079" t="s">
        <v>29</v>
      </c>
      <c r="L3079">
        <v>0</v>
      </c>
      <c r="O3079">
        <v>108</v>
      </c>
      <c r="P3079" t="s">
        <v>105</v>
      </c>
      <c r="S3079" t="s">
        <v>40</v>
      </c>
      <c r="T3079" t="s">
        <v>41</v>
      </c>
      <c r="U3079">
        <v>510</v>
      </c>
      <c r="Y3079" t="s">
        <v>5088</v>
      </c>
      <c r="AA3079">
        <v>33.852400000000003</v>
      </c>
      <c r="AB3079">
        <v>-118.2924</v>
      </c>
      <c r="AC3079">
        <f t="shared" si="48"/>
        <v>0</v>
      </c>
    </row>
    <row r="3080" spans="1:29" x14ac:dyDescent="0.35">
      <c r="A3080">
        <v>200309103</v>
      </c>
      <c r="B3080" s="1">
        <v>43916</v>
      </c>
      <c r="C3080" s="1">
        <v>43915</v>
      </c>
      <c r="D3080">
        <v>1730</v>
      </c>
      <c r="E3080">
        <v>3</v>
      </c>
      <c r="F3080" t="s">
        <v>43</v>
      </c>
      <c r="G3080">
        <v>363</v>
      </c>
      <c r="H3080">
        <v>2</v>
      </c>
      <c r="I3080">
        <v>624</v>
      </c>
      <c r="J3080" t="s">
        <v>171</v>
      </c>
      <c r="K3080" t="s">
        <v>5089</v>
      </c>
      <c r="L3080">
        <v>45</v>
      </c>
      <c r="M3080" t="s">
        <v>30</v>
      </c>
      <c r="N3080" t="s">
        <v>95</v>
      </c>
      <c r="O3080">
        <v>203</v>
      </c>
      <c r="P3080" t="s">
        <v>101</v>
      </c>
      <c r="Q3080">
        <v>400</v>
      </c>
      <c r="R3080" t="s">
        <v>143</v>
      </c>
      <c r="S3080" t="s">
        <v>40</v>
      </c>
      <c r="T3080" t="s">
        <v>41</v>
      </c>
      <c r="U3080">
        <v>624</v>
      </c>
      <c r="Y3080" t="s">
        <v>2099</v>
      </c>
      <c r="AA3080">
        <v>34.015099999999997</v>
      </c>
      <c r="AB3080">
        <v>-118.34220000000001</v>
      </c>
      <c r="AC3080">
        <f t="shared" si="48"/>
        <v>0</v>
      </c>
    </row>
    <row r="3081" spans="1:29" x14ac:dyDescent="0.35">
      <c r="A3081">
        <v>201013472</v>
      </c>
      <c r="B3081" s="1">
        <v>44101</v>
      </c>
      <c r="C3081" s="1">
        <v>44101</v>
      </c>
      <c r="D3081">
        <v>225</v>
      </c>
      <c r="E3081">
        <v>10</v>
      </c>
      <c r="F3081" t="s">
        <v>103</v>
      </c>
      <c r="G3081">
        <v>1047</v>
      </c>
      <c r="H3081">
        <v>2</v>
      </c>
      <c r="I3081">
        <v>626</v>
      </c>
      <c r="J3081" t="s">
        <v>141</v>
      </c>
      <c r="K3081" t="s">
        <v>5090</v>
      </c>
      <c r="L3081">
        <v>49</v>
      </c>
      <c r="M3081" t="s">
        <v>94</v>
      </c>
      <c r="N3081" t="s">
        <v>73</v>
      </c>
      <c r="O3081">
        <v>501</v>
      </c>
      <c r="P3081" t="s">
        <v>164</v>
      </c>
      <c r="Q3081">
        <v>400</v>
      </c>
      <c r="R3081" t="s">
        <v>143</v>
      </c>
      <c r="S3081" t="s">
        <v>84</v>
      </c>
      <c r="T3081" t="s">
        <v>85</v>
      </c>
      <c r="U3081">
        <v>626</v>
      </c>
      <c r="Y3081" t="s">
        <v>5091</v>
      </c>
      <c r="AA3081">
        <v>34.176200000000001</v>
      </c>
      <c r="AB3081">
        <v>-118.5098</v>
      </c>
      <c r="AC3081">
        <f t="shared" si="48"/>
        <v>0</v>
      </c>
    </row>
    <row r="3082" spans="1:29" x14ac:dyDescent="0.35">
      <c r="A3082">
        <v>200111093</v>
      </c>
      <c r="B3082" s="1">
        <v>43949</v>
      </c>
      <c r="C3082" s="1">
        <v>43949</v>
      </c>
      <c r="D3082">
        <v>1315</v>
      </c>
      <c r="E3082">
        <v>1</v>
      </c>
      <c r="F3082" t="s">
        <v>36</v>
      </c>
      <c r="G3082">
        <v>174</v>
      </c>
      <c r="H3082">
        <v>1</v>
      </c>
      <c r="I3082">
        <v>480</v>
      </c>
      <c r="J3082" t="s">
        <v>44</v>
      </c>
      <c r="K3082">
        <v>344</v>
      </c>
      <c r="L3082">
        <v>26</v>
      </c>
      <c r="M3082" t="s">
        <v>30</v>
      </c>
      <c r="N3082" t="s">
        <v>73</v>
      </c>
      <c r="O3082">
        <v>702</v>
      </c>
      <c r="P3082" t="s">
        <v>552</v>
      </c>
      <c r="S3082" t="s">
        <v>40</v>
      </c>
      <c r="T3082" t="s">
        <v>41</v>
      </c>
      <c r="U3082">
        <v>480</v>
      </c>
      <c r="Y3082" t="s">
        <v>402</v>
      </c>
      <c r="AA3082">
        <v>34.044499999999999</v>
      </c>
      <c r="AB3082">
        <v>-118.25230000000001</v>
      </c>
      <c r="AC3082">
        <f t="shared" si="48"/>
        <v>0</v>
      </c>
    </row>
    <row r="3083" spans="1:29" x14ac:dyDescent="0.35">
      <c r="A3083">
        <v>200807463</v>
      </c>
      <c r="B3083" s="1">
        <v>43908</v>
      </c>
      <c r="C3083" s="1">
        <v>43865</v>
      </c>
      <c r="D3083">
        <v>1900</v>
      </c>
      <c r="E3083">
        <v>8</v>
      </c>
      <c r="F3083" t="s">
        <v>109</v>
      </c>
      <c r="G3083">
        <v>857</v>
      </c>
      <c r="H3083">
        <v>1</v>
      </c>
      <c r="I3083">
        <v>420</v>
      </c>
      <c r="J3083" t="s">
        <v>352</v>
      </c>
      <c r="L3083">
        <v>0</v>
      </c>
      <c r="O3083">
        <v>104</v>
      </c>
      <c r="P3083" t="s">
        <v>201</v>
      </c>
      <c r="S3083" t="s">
        <v>40</v>
      </c>
      <c r="T3083" t="s">
        <v>41</v>
      </c>
      <c r="U3083">
        <v>420</v>
      </c>
      <c r="Y3083" t="s">
        <v>1866</v>
      </c>
      <c r="AA3083">
        <v>34.057099999999998</v>
      </c>
      <c r="AB3083">
        <v>-118.3907</v>
      </c>
      <c r="AC3083">
        <f t="shared" si="48"/>
        <v>0</v>
      </c>
    </row>
    <row r="3084" spans="1:29" x14ac:dyDescent="0.35">
      <c r="A3084">
        <v>200617562</v>
      </c>
      <c r="B3084" s="1">
        <v>44138</v>
      </c>
      <c r="C3084" s="1">
        <v>44135</v>
      </c>
      <c r="D3084">
        <v>2300</v>
      </c>
      <c r="E3084">
        <v>6</v>
      </c>
      <c r="F3084" t="s">
        <v>91</v>
      </c>
      <c r="G3084">
        <v>656</v>
      </c>
      <c r="H3084">
        <v>2</v>
      </c>
      <c r="I3084">
        <v>354</v>
      </c>
      <c r="J3084" t="s">
        <v>167</v>
      </c>
      <c r="K3084" t="s">
        <v>5092</v>
      </c>
      <c r="L3084">
        <v>46</v>
      </c>
      <c r="M3084" t="s">
        <v>30</v>
      </c>
      <c r="N3084" t="s">
        <v>73</v>
      </c>
      <c r="O3084">
        <v>501</v>
      </c>
      <c r="P3084" t="s">
        <v>164</v>
      </c>
      <c r="S3084" t="s">
        <v>40</v>
      </c>
      <c r="T3084" t="s">
        <v>41</v>
      </c>
      <c r="U3084">
        <v>354</v>
      </c>
      <c r="Y3084" t="s">
        <v>5093</v>
      </c>
      <c r="AA3084">
        <v>34.088900000000002</v>
      </c>
      <c r="AB3084">
        <v>-118.32769999999999</v>
      </c>
      <c r="AC3084">
        <f t="shared" si="48"/>
        <v>0</v>
      </c>
    </row>
    <row r="3085" spans="1:29" x14ac:dyDescent="0.35">
      <c r="A3085">
        <v>200517072</v>
      </c>
      <c r="B3085" s="1">
        <v>44159</v>
      </c>
      <c r="C3085" s="1">
        <v>44159</v>
      </c>
      <c r="D3085">
        <v>1351</v>
      </c>
      <c r="E3085">
        <v>5</v>
      </c>
      <c r="F3085" t="s">
        <v>98</v>
      </c>
      <c r="G3085">
        <v>508</v>
      </c>
      <c r="H3085">
        <v>1</v>
      </c>
      <c r="I3085">
        <v>440</v>
      </c>
      <c r="J3085" t="s">
        <v>213</v>
      </c>
      <c r="K3085" t="s">
        <v>2040</v>
      </c>
      <c r="L3085">
        <v>34</v>
      </c>
      <c r="M3085" t="s">
        <v>30</v>
      </c>
      <c r="N3085" t="s">
        <v>173</v>
      </c>
      <c r="O3085">
        <v>501</v>
      </c>
      <c r="P3085" t="s">
        <v>164</v>
      </c>
      <c r="S3085" t="s">
        <v>40</v>
      </c>
      <c r="T3085" t="s">
        <v>41</v>
      </c>
      <c r="U3085">
        <v>440</v>
      </c>
      <c r="Y3085" t="s">
        <v>5094</v>
      </c>
      <c r="AA3085">
        <v>33.8127</v>
      </c>
      <c r="AB3085">
        <v>-118.3081</v>
      </c>
      <c r="AC3085">
        <f t="shared" si="48"/>
        <v>0</v>
      </c>
    </row>
    <row r="3086" spans="1:29" x14ac:dyDescent="0.35">
      <c r="A3086">
        <v>201113086</v>
      </c>
      <c r="B3086" s="1">
        <v>44074</v>
      </c>
      <c r="C3086" s="1">
        <v>44073</v>
      </c>
      <c r="D3086">
        <v>1</v>
      </c>
      <c r="E3086">
        <v>11</v>
      </c>
      <c r="F3086" t="s">
        <v>64</v>
      </c>
      <c r="G3086">
        <v>1118</v>
      </c>
      <c r="H3086">
        <v>2</v>
      </c>
      <c r="I3086">
        <v>624</v>
      </c>
      <c r="J3086" t="s">
        <v>171</v>
      </c>
      <c r="K3086" t="s">
        <v>5095</v>
      </c>
      <c r="L3086">
        <v>43</v>
      </c>
      <c r="M3086" t="s">
        <v>30</v>
      </c>
      <c r="N3086" t="s">
        <v>173</v>
      </c>
      <c r="O3086">
        <v>971</v>
      </c>
      <c r="P3086" t="s">
        <v>5096</v>
      </c>
      <c r="Q3086">
        <v>400</v>
      </c>
      <c r="R3086" t="s">
        <v>143</v>
      </c>
      <c r="S3086" t="s">
        <v>40</v>
      </c>
      <c r="T3086" t="s">
        <v>41</v>
      </c>
      <c r="U3086">
        <v>624</v>
      </c>
      <c r="Y3086" t="s">
        <v>5097</v>
      </c>
      <c r="AA3086">
        <v>34.1096</v>
      </c>
      <c r="AB3086">
        <v>-118.19280000000001</v>
      </c>
      <c r="AC3086">
        <f t="shared" si="48"/>
        <v>0</v>
      </c>
    </row>
    <row r="3087" spans="1:29" x14ac:dyDescent="0.35">
      <c r="A3087">
        <v>200618068</v>
      </c>
      <c r="B3087" s="1">
        <v>44151</v>
      </c>
      <c r="C3087" s="1">
        <v>44151</v>
      </c>
      <c r="D3087">
        <v>340</v>
      </c>
      <c r="E3087">
        <v>6</v>
      </c>
      <c r="F3087" t="s">
        <v>91</v>
      </c>
      <c r="G3087">
        <v>637</v>
      </c>
      <c r="H3087">
        <v>1</v>
      </c>
      <c r="I3087">
        <v>210</v>
      </c>
      <c r="J3087" t="s">
        <v>149</v>
      </c>
      <c r="K3087" t="s">
        <v>5098</v>
      </c>
      <c r="L3087">
        <v>19</v>
      </c>
      <c r="M3087" t="s">
        <v>30</v>
      </c>
      <c r="N3087" t="s">
        <v>95</v>
      </c>
      <c r="O3087">
        <v>102</v>
      </c>
      <c r="P3087" t="s">
        <v>186</v>
      </c>
      <c r="Q3087">
        <v>400</v>
      </c>
      <c r="R3087" t="s">
        <v>143</v>
      </c>
      <c r="S3087" t="s">
        <v>33</v>
      </c>
      <c r="T3087" t="s">
        <v>34</v>
      </c>
      <c r="U3087">
        <v>210</v>
      </c>
      <c r="V3087">
        <v>998</v>
      </c>
      <c r="Y3087" t="s">
        <v>4445</v>
      </c>
      <c r="Z3087" t="s">
        <v>1532</v>
      </c>
      <c r="AA3087">
        <v>34.103000000000002</v>
      </c>
      <c r="AB3087">
        <v>-118.32250000000001</v>
      </c>
      <c r="AC3087">
        <f t="shared" si="48"/>
        <v>1</v>
      </c>
    </row>
    <row r="3088" spans="1:29" x14ac:dyDescent="0.35">
      <c r="A3088">
        <v>201012108</v>
      </c>
      <c r="B3088" s="1">
        <v>44059</v>
      </c>
      <c r="C3088" s="1">
        <v>44053</v>
      </c>
      <c r="D3088">
        <v>1330</v>
      </c>
      <c r="E3088">
        <v>10</v>
      </c>
      <c r="F3088" t="s">
        <v>103</v>
      </c>
      <c r="G3088">
        <v>1007</v>
      </c>
      <c r="H3088">
        <v>2</v>
      </c>
      <c r="I3088">
        <v>946</v>
      </c>
      <c r="J3088" t="s">
        <v>125</v>
      </c>
      <c r="K3088" t="s">
        <v>5099</v>
      </c>
      <c r="L3088">
        <v>36</v>
      </c>
      <c r="M3088" t="s">
        <v>94</v>
      </c>
      <c r="N3088" t="s">
        <v>73</v>
      </c>
      <c r="O3088">
        <v>501</v>
      </c>
      <c r="P3088" t="s">
        <v>164</v>
      </c>
      <c r="S3088" t="s">
        <v>84</v>
      </c>
      <c r="T3088" t="s">
        <v>85</v>
      </c>
      <c r="U3088">
        <v>946</v>
      </c>
      <c r="Y3088" t="s">
        <v>5100</v>
      </c>
      <c r="AA3088">
        <v>34.210900000000002</v>
      </c>
      <c r="AB3088">
        <v>-118.50230000000001</v>
      </c>
      <c r="AC3088">
        <f t="shared" si="48"/>
        <v>0</v>
      </c>
    </row>
    <row r="3089" spans="1:29" x14ac:dyDescent="0.35">
      <c r="A3089">
        <v>200120511</v>
      </c>
      <c r="B3089" s="1">
        <v>44138</v>
      </c>
      <c r="C3089" s="1">
        <v>44137</v>
      </c>
      <c r="D3089">
        <v>850</v>
      </c>
      <c r="E3089">
        <v>1</v>
      </c>
      <c r="F3089" t="s">
        <v>36</v>
      </c>
      <c r="G3089">
        <v>153</v>
      </c>
      <c r="H3089">
        <v>1</v>
      </c>
      <c r="I3089">
        <v>330</v>
      </c>
      <c r="J3089" t="s">
        <v>37</v>
      </c>
      <c r="K3089" t="s">
        <v>5101</v>
      </c>
      <c r="L3089">
        <v>24</v>
      </c>
      <c r="M3089" t="s">
        <v>30</v>
      </c>
      <c r="N3089" t="s">
        <v>163</v>
      </c>
      <c r="O3089">
        <v>108</v>
      </c>
      <c r="P3089" t="s">
        <v>105</v>
      </c>
      <c r="S3089" t="s">
        <v>40</v>
      </c>
      <c r="T3089" t="s">
        <v>41</v>
      </c>
      <c r="U3089">
        <v>330</v>
      </c>
      <c r="Y3089" t="s">
        <v>5102</v>
      </c>
      <c r="AA3089">
        <v>34.046700000000001</v>
      </c>
      <c r="AB3089">
        <v>-118.252</v>
      </c>
      <c r="AC3089">
        <f t="shared" si="48"/>
        <v>0</v>
      </c>
    </row>
    <row r="3090" spans="1:29" x14ac:dyDescent="0.35">
      <c r="A3090">
        <v>200117138</v>
      </c>
      <c r="B3090" s="1">
        <v>44073</v>
      </c>
      <c r="C3090" s="1">
        <v>44073</v>
      </c>
      <c r="D3090">
        <v>400</v>
      </c>
      <c r="E3090">
        <v>1</v>
      </c>
      <c r="F3090" t="s">
        <v>36</v>
      </c>
      <c r="G3090">
        <v>154</v>
      </c>
      <c r="H3090">
        <v>1</v>
      </c>
      <c r="I3090">
        <v>210</v>
      </c>
      <c r="J3090" t="s">
        <v>149</v>
      </c>
      <c r="K3090" t="s">
        <v>5103</v>
      </c>
      <c r="L3090">
        <v>42</v>
      </c>
      <c r="M3090" t="s">
        <v>94</v>
      </c>
      <c r="N3090" t="s">
        <v>163</v>
      </c>
      <c r="O3090">
        <v>502</v>
      </c>
      <c r="P3090" t="s">
        <v>47</v>
      </c>
      <c r="Q3090">
        <v>400</v>
      </c>
      <c r="R3090" t="s">
        <v>143</v>
      </c>
      <c r="S3090" t="s">
        <v>40</v>
      </c>
      <c r="T3090" t="s">
        <v>41</v>
      </c>
      <c r="U3090">
        <v>210</v>
      </c>
      <c r="Y3090" t="s">
        <v>229</v>
      </c>
      <c r="AA3090">
        <v>34.046500000000002</v>
      </c>
      <c r="AB3090">
        <v>-118.2488</v>
      </c>
      <c r="AC3090">
        <f t="shared" si="48"/>
        <v>0</v>
      </c>
    </row>
    <row r="3091" spans="1:29" x14ac:dyDescent="0.35">
      <c r="A3091">
        <v>200613365</v>
      </c>
      <c r="B3091" s="1">
        <v>44043</v>
      </c>
      <c r="C3091" s="1">
        <v>44042</v>
      </c>
      <c r="D3091">
        <v>1800</v>
      </c>
      <c r="E3091">
        <v>6</v>
      </c>
      <c r="F3091" t="s">
        <v>91</v>
      </c>
      <c r="G3091">
        <v>639</v>
      </c>
      <c r="H3091">
        <v>1</v>
      </c>
      <c r="I3091">
        <v>420</v>
      </c>
      <c r="J3091" t="s">
        <v>352</v>
      </c>
      <c r="K3091" t="s">
        <v>5104</v>
      </c>
      <c r="L3091">
        <v>44</v>
      </c>
      <c r="M3091" t="s">
        <v>94</v>
      </c>
      <c r="N3091" t="s">
        <v>173</v>
      </c>
      <c r="O3091">
        <v>123</v>
      </c>
      <c r="P3091" t="s">
        <v>290</v>
      </c>
      <c r="S3091" t="s">
        <v>40</v>
      </c>
      <c r="T3091" t="s">
        <v>41</v>
      </c>
      <c r="U3091">
        <v>420</v>
      </c>
      <c r="Y3091" t="s">
        <v>5105</v>
      </c>
      <c r="AA3091">
        <v>34.1038</v>
      </c>
      <c r="AB3091">
        <v>-118.30200000000001</v>
      </c>
      <c r="AC3091">
        <f t="shared" si="48"/>
        <v>0</v>
      </c>
    </row>
    <row r="3092" spans="1:29" x14ac:dyDescent="0.35">
      <c r="A3092">
        <v>201001035</v>
      </c>
      <c r="B3092" s="1">
        <v>44174</v>
      </c>
      <c r="C3092" s="1">
        <v>44174</v>
      </c>
      <c r="D3092">
        <v>1230</v>
      </c>
      <c r="E3092">
        <v>10</v>
      </c>
      <c r="F3092" t="s">
        <v>103</v>
      </c>
      <c r="G3092">
        <v>1028</v>
      </c>
      <c r="H3092">
        <v>1</v>
      </c>
      <c r="I3092">
        <v>210</v>
      </c>
      <c r="J3092" t="s">
        <v>149</v>
      </c>
      <c r="K3092" t="s">
        <v>5106</v>
      </c>
      <c r="L3092">
        <v>74</v>
      </c>
      <c r="M3092" t="s">
        <v>94</v>
      </c>
      <c r="N3092" t="s">
        <v>173</v>
      </c>
      <c r="O3092">
        <v>501</v>
      </c>
      <c r="P3092" t="s">
        <v>164</v>
      </c>
      <c r="Q3092">
        <v>400</v>
      </c>
      <c r="R3092" t="s">
        <v>143</v>
      </c>
      <c r="S3092" t="s">
        <v>33</v>
      </c>
      <c r="T3092" t="s">
        <v>34</v>
      </c>
      <c r="U3092">
        <v>210</v>
      </c>
      <c r="V3092">
        <v>998</v>
      </c>
      <c r="Y3092" t="s">
        <v>5107</v>
      </c>
      <c r="AA3092">
        <v>34.193899999999999</v>
      </c>
      <c r="AB3092">
        <v>-118.4967</v>
      </c>
      <c r="AC3092">
        <f t="shared" si="48"/>
        <v>1</v>
      </c>
    </row>
    <row r="3093" spans="1:29" x14ac:dyDescent="0.35">
      <c r="A3093">
        <v>200116454</v>
      </c>
      <c r="B3093" s="1">
        <v>44058</v>
      </c>
      <c r="C3093" s="1">
        <v>44058</v>
      </c>
      <c r="D3093">
        <v>1430</v>
      </c>
      <c r="E3093">
        <v>1</v>
      </c>
      <c r="F3093" t="s">
        <v>36</v>
      </c>
      <c r="G3093">
        <v>192</v>
      </c>
      <c r="H3093">
        <v>2</v>
      </c>
      <c r="I3093">
        <v>626</v>
      </c>
      <c r="J3093" t="s">
        <v>141</v>
      </c>
      <c r="K3093" t="s">
        <v>5108</v>
      </c>
      <c r="L3093">
        <v>29</v>
      </c>
      <c r="M3093" t="s">
        <v>30</v>
      </c>
      <c r="N3093" t="s">
        <v>95</v>
      </c>
      <c r="O3093">
        <v>502</v>
      </c>
      <c r="P3093" t="s">
        <v>47</v>
      </c>
      <c r="Q3093">
        <v>400</v>
      </c>
      <c r="R3093" t="s">
        <v>143</v>
      </c>
      <c r="S3093" t="s">
        <v>40</v>
      </c>
      <c r="T3093" t="s">
        <v>41</v>
      </c>
      <c r="U3093">
        <v>626</v>
      </c>
      <c r="Y3093" t="s">
        <v>5109</v>
      </c>
      <c r="AA3093">
        <v>0</v>
      </c>
      <c r="AB3093">
        <v>0</v>
      </c>
      <c r="AC3093">
        <f t="shared" si="48"/>
        <v>0</v>
      </c>
    </row>
    <row r="3094" spans="1:29" x14ac:dyDescent="0.35">
      <c r="A3094">
        <v>200906774</v>
      </c>
      <c r="B3094" s="1">
        <v>43892</v>
      </c>
      <c r="C3094" s="1">
        <v>43891</v>
      </c>
      <c r="D3094">
        <v>1720</v>
      </c>
      <c r="E3094">
        <v>9</v>
      </c>
      <c r="F3094" t="s">
        <v>49</v>
      </c>
      <c r="G3094">
        <v>933</v>
      </c>
      <c r="H3094">
        <v>1</v>
      </c>
      <c r="I3094">
        <v>440</v>
      </c>
      <c r="J3094" t="s">
        <v>213</v>
      </c>
      <c r="K3094">
        <v>344</v>
      </c>
      <c r="L3094">
        <v>45</v>
      </c>
      <c r="M3094" t="s">
        <v>94</v>
      </c>
      <c r="N3094" t="s">
        <v>95</v>
      </c>
      <c r="O3094">
        <v>404</v>
      </c>
      <c r="P3094" t="s">
        <v>1637</v>
      </c>
      <c r="S3094" t="s">
        <v>40</v>
      </c>
      <c r="T3094" t="s">
        <v>41</v>
      </c>
      <c r="U3094">
        <v>440</v>
      </c>
      <c r="Y3094" t="s">
        <v>2284</v>
      </c>
      <c r="AA3094">
        <v>34.186700000000002</v>
      </c>
      <c r="AB3094">
        <v>-118.4487</v>
      </c>
      <c r="AC3094">
        <f t="shared" si="48"/>
        <v>0</v>
      </c>
    </row>
    <row r="3095" spans="1:29" x14ac:dyDescent="0.35">
      <c r="A3095">
        <v>200704770</v>
      </c>
      <c r="B3095" s="1">
        <v>43846</v>
      </c>
      <c r="C3095" s="1">
        <v>43846</v>
      </c>
      <c r="D3095">
        <v>540</v>
      </c>
      <c r="E3095">
        <v>7</v>
      </c>
      <c r="F3095" t="s">
        <v>28</v>
      </c>
      <c r="G3095">
        <v>721</v>
      </c>
      <c r="H3095">
        <v>2</v>
      </c>
      <c r="I3095">
        <v>900</v>
      </c>
      <c r="J3095" t="s">
        <v>197</v>
      </c>
      <c r="K3095">
        <v>1501</v>
      </c>
      <c r="L3095">
        <v>32</v>
      </c>
      <c r="M3095" t="s">
        <v>94</v>
      </c>
      <c r="N3095" t="s">
        <v>73</v>
      </c>
      <c r="O3095">
        <v>502</v>
      </c>
      <c r="P3095" t="s">
        <v>47</v>
      </c>
      <c r="S3095" t="s">
        <v>40</v>
      </c>
      <c r="T3095" t="s">
        <v>41</v>
      </c>
      <c r="U3095">
        <v>900</v>
      </c>
      <c r="Y3095" t="s">
        <v>5110</v>
      </c>
      <c r="AA3095">
        <v>34.071100000000001</v>
      </c>
      <c r="AB3095">
        <v>-118.3764</v>
      </c>
      <c r="AC3095">
        <f t="shared" si="48"/>
        <v>0</v>
      </c>
    </row>
    <row r="3096" spans="1:29" x14ac:dyDescent="0.35">
      <c r="A3096">
        <v>200406972</v>
      </c>
      <c r="B3096" s="1">
        <v>43905</v>
      </c>
      <c r="C3096" s="1">
        <v>43890</v>
      </c>
      <c r="D3096">
        <v>1200</v>
      </c>
      <c r="E3096">
        <v>4</v>
      </c>
      <c r="F3096" t="s">
        <v>54</v>
      </c>
      <c r="G3096">
        <v>473</v>
      </c>
      <c r="H3096">
        <v>2</v>
      </c>
      <c r="I3096">
        <v>627</v>
      </c>
      <c r="J3096" t="s">
        <v>616</v>
      </c>
      <c r="K3096" t="s">
        <v>4461</v>
      </c>
      <c r="L3096">
        <v>11</v>
      </c>
      <c r="M3096" t="s">
        <v>30</v>
      </c>
      <c r="N3096" t="s">
        <v>95</v>
      </c>
      <c r="O3096">
        <v>502</v>
      </c>
      <c r="P3096" t="s">
        <v>47</v>
      </c>
      <c r="Q3096">
        <v>400</v>
      </c>
      <c r="R3096" t="s">
        <v>143</v>
      </c>
      <c r="S3096" t="s">
        <v>84</v>
      </c>
      <c r="T3096" t="s">
        <v>85</v>
      </c>
      <c r="U3096">
        <v>627</v>
      </c>
      <c r="Y3096" t="s">
        <v>5111</v>
      </c>
      <c r="AA3096">
        <v>34.035499999999999</v>
      </c>
      <c r="AB3096">
        <v>-118.2183</v>
      </c>
      <c r="AC3096">
        <f t="shared" si="48"/>
        <v>0</v>
      </c>
    </row>
    <row r="3097" spans="1:29" x14ac:dyDescent="0.35">
      <c r="A3097">
        <v>201305629</v>
      </c>
      <c r="B3097" s="1">
        <v>43859</v>
      </c>
      <c r="C3097" s="1">
        <v>43858</v>
      </c>
      <c r="D3097">
        <v>2000</v>
      </c>
      <c r="E3097">
        <v>13</v>
      </c>
      <c r="F3097" t="s">
        <v>62</v>
      </c>
      <c r="G3097">
        <v>1313</v>
      </c>
      <c r="H3097">
        <v>2</v>
      </c>
      <c r="I3097">
        <v>626</v>
      </c>
      <c r="J3097" t="s">
        <v>141</v>
      </c>
      <c r="K3097" t="s">
        <v>5112</v>
      </c>
      <c r="L3097">
        <v>31</v>
      </c>
      <c r="M3097" t="s">
        <v>94</v>
      </c>
      <c r="N3097" t="s">
        <v>163</v>
      </c>
      <c r="O3097">
        <v>502</v>
      </c>
      <c r="P3097" t="s">
        <v>47</v>
      </c>
      <c r="Q3097">
        <v>400</v>
      </c>
      <c r="R3097" t="s">
        <v>143</v>
      </c>
      <c r="S3097" t="s">
        <v>40</v>
      </c>
      <c r="T3097" t="s">
        <v>41</v>
      </c>
      <c r="U3097">
        <v>626</v>
      </c>
      <c r="Y3097" t="s">
        <v>5113</v>
      </c>
      <c r="AA3097">
        <v>34.024999999999999</v>
      </c>
      <c r="AB3097">
        <v>-118.2542</v>
      </c>
      <c r="AC3097">
        <f t="shared" si="48"/>
        <v>0</v>
      </c>
    </row>
    <row r="3098" spans="1:29" x14ac:dyDescent="0.35">
      <c r="A3098">
        <v>200515400</v>
      </c>
      <c r="B3098" s="1">
        <v>44121</v>
      </c>
      <c r="C3098" s="1">
        <v>44121</v>
      </c>
      <c r="D3098">
        <v>545</v>
      </c>
      <c r="E3098">
        <v>5</v>
      </c>
      <c r="F3098" t="s">
        <v>98</v>
      </c>
      <c r="G3098">
        <v>562</v>
      </c>
      <c r="H3098">
        <v>2</v>
      </c>
      <c r="I3098">
        <v>745</v>
      </c>
      <c r="J3098" t="s">
        <v>139</v>
      </c>
      <c r="K3098" t="s">
        <v>438</v>
      </c>
      <c r="L3098">
        <v>63</v>
      </c>
      <c r="M3098" t="s">
        <v>30</v>
      </c>
      <c r="N3098" t="s">
        <v>73</v>
      </c>
      <c r="O3098">
        <v>501</v>
      </c>
      <c r="P3098" t="s">
        <v>164</v>
      </c>
      <c r="S3098" t="s">
        <v>84</v>
      </c>
      <c r="T3098" t="s">
        <v>85</v>
      </c>
      <c r="U3098">
        <v>745</v>
      </c>
      <c r="Y3098" t="s">
        <v>5114</v>
      </c>
      <c r="AA3098">
        <v>33.737000000000002</v>
      </c>
      <c r="AB3098">
        <v>-118.3062</v>
      </c>
      <c r="AC3098">
        <f t="shared" si="48"/>
        <v>0</v>
      </c>
    </row>
    <row r="3099" spans="1:29" x14ac:dyDescent="0.35">
      <c r="A3099">
        <v>200908819</v>
      </c>
      <c r="B3099" s="1">
        <v>43944</v>
      </c>
      <c r="C3099" s="1">
        <v>43944</v>
      </c>
      <c r="D3099">
        <v>945</v>
      </c>
      <c r="E3099">
        <v>9</v>
      </c>
      <c r="F3099" t="s">
        <v>49</v>
      </c>
      <c r="G3099">
        <v>926</v>
      </c>
      <c r="H3099">
        <v>2</v>
      </c>
      <c r="I3099">
        <v>745</v>
      </c>
      <c r="J3099" t="s">
        <v>139</v>
      </c>
      <c r="K3099" t="s">
        <v>738</v>
      </c>
      <c r="L3099">
        <v>0</v>
      </c>
      <c r="M3099" t="s">
        <v>46</v>
      </c>
      <c r="N3099" t="s">
        <v>46</v>
      </c>
      <c r="O3099">
        <v>101</v>
      </c>
      <c r="P3099" t="s">
        <v>32</v>
      </c>
      <c r="S3099" t="s">
        <v>33</v>
      </c>
      <c r="T3099" t="s">
        <v>34</v>
      </c>
      <c r="U3099">
        <v>745</v>
      </c>
      <c r="V3099">
        <v>998</v>
      </c>
      <c r="Y3099" t="s">
        <v>1617</v>
      </c>
      <c r="Z3099" t="s">
        <v>5115</v>
      </c>
      <c r="AA3099">
        <v>34.1877</v>
      </c>
      <c r="AB3099">
        <v>-118.4487</v>
      </c>
      <c r="AC3099">
        <f t="shared" si="48"/>
        <v>1</v>
      </c>
    </row>
    <row r="3100" spans="1:29" x14ac:dyDescent="0.35">
      <c r="A3100">
        <v>201304827</v>
      </c>
      <c r="B3100" s="1">
        <v>43845</v>
      </c>
      <c r="C3100" s="1">
        <v>43845</v>
      </c>
      <c r="D3100">
        <v>100</v>
      </c>
      <c r="E3100">
        <v>13</v>
      </c>
      <c r="F3100" t="s">
        <v>62</v>
      </c>
      <c r="G3100">
        <v>1385</v>
      </c>
      <c r="H3100">
        <v>2</v>
      </c>
      <c r="I3100">
        <v>626</v>
      </c>
      <c r="J3100" t="s">
        <v>141</v>
      </c>
      <c r="K3100" t="s">
        <v>5116</v>
      </c>
      <c r="L3100">
        <v>33</v>
      </c>
      <c r="M3100" t="s">
        <v>94</v>
      </c>
      <c r="N3100" t="s">
        <v>95</v>
      </c>
      <c r="O3100">
        <v>201</v>
      </c>
      <c r="P3100" t="s">
        <v>82</v>
      </c>
      <c r="Q3100">
        <v>400</v>
      </c>
      <c r="R3100" t="s">
        <v>143</v>
      </c>
      <c r="S3100" t="s">
        <v>40</v>
      </c>
      <c r="T3100" t="s">
        <v>41</v>
      </c>
      <c r="U3100">
        <v>626</v>
      </c>
      <c r="Y3100" t="s">
        <v>5117</v>
      </c>
      <c r="AA3100">
        <v>33.9893</v>
      </c>
      <c r="AB3100">
        <v>-118.2628</v>
      </c>
      <c r="AC3100">
        <f t="shared" si="48"/>
        <v>0</v>
      </c>
    </row>
    <row r="3101" spans="1:29" x14ac:dyDescent="0.35">
      <c r="A3101">
        <v>200405800</v>
      </c>
      <c r="B3101" s="1">
        <v>43877</v>
      </c>
      <c r="C3101" s="1">
        <v>43877</v>
      </c>
      <c r="D3101">
        <v>1300</v>
      </c>
      <c r="E3101">
        <v>4</v>
      </c>
      <c r="F3101" t="s">
        <v>54</v>
      </c>
      <c r="G3101">
        <v>473</v>
      </c>
      <c r="H3101">
        <v>2</v>
      </c>
      <c r="I3101">
        <v>624</v>
      </c>
      <c r="J3101" t="s">
        <v>171</v>
      </c>
      <c r="K3101" t="s">
        <v>5118</v>
      </c>
      <c r="L3101">
        <v>53</v>
      </c>
      <c r="M3101" t="s">
        <v>94</v>
      </c>
      <c r="N3101" t="s">
        <v>95</v>
      </c>
      <c r="O3101">
        <v>109</v>
      </c>
      <c r="P3101" t="s">
        <v>1043</v>
      </c>
      <c r="Q3101">
        <v>400</v>
      </c>
      <c r="R3101" t="s">
        <v>143</v>
      </c>
      <c r="S3101" t="s">
        <v>40</v>
      </c>
      <c r="T3101" t="s">
        <v>41</v>
      </c>
      <c r="U3101">
        <v>624</v>
      </c>
      <c r="Y3101" t="s">
        <v>5119</v>
      </c>
      <c r="AA3101">
        <v>34.042299999999997</v>
      </c>
      <c r="AB3101">
        <v>-118.21550000000001</v>
      </c>
      <c r="AC3101">
        <f t="shared" si="48"/>
        <v>0</v>
      </c>
    </row>
    <row r="3102" spans="1:29" x14ac:dyDescent="0.35">
      <c r="A3102">
        <v>201009499</v>
      </c>
      <c r="B3102" s="1">
        <v>43979</v>
      </c>
      <c r="C3102" s="1">
        <v>43979</v>
      </c>
      <c r="D3102">
        <v>1250</v>
      </c>
      <c r="E3102">
        <v>10</v>
      </c>
      <c r="F3102" t="s">
        <v>103</v>
      </c>
      <c r="G3102">
        <v>1008</v>
      </c>
      <c r="H3102">
        <v>2</v>
      </c>
      <c r="I3102">
        <v>930</v>
      </c>
      <c r="J3102" t="s">
        <v>339</v>
      </c>
      <c r="K3102" t="s">
        <v>5120</v>
      </c>
      <c r="L3102">
        <v>19</v>
      </c>
      <c r="M3102" t="s">
        <v>30</v>
      </c>
      <c r="N3102" t="s">
        <v>95</v>
      </c>
      <c r="O3102">
        <v>243</v>
      </c>
      <c r="P3102" t="s">
        <v>1414</v>
      </c>
      <c r="Q3102">
        <v>511</v>
      </c>
      <c r="R3102" t="s">
        <v>151</v>
      </c>
      <c r="S3102" t="s">
        <v>40</v>
      </c>
      <c r="T3102" t="s">
        <v>41</v>
      </c>
      <c r="U3102">
        <v>930</v>
      </c>
      <c r="Y3102" t="s">
        <v>1415</v>
      </c>
      <c r="AA3102">
        <v>34.220999999999997</v>
      </c>
      <c r="AB3102">
        <v>-118.49890000000001</v>
      </c>
      <c r="AC3102">
        <f t="shared" si="48"/>
        <v>0</v>
      </c>
    </row>
    <row r="3103" spans="1:29" x14ac:dyDescent="0.35">
      <c r="A3103">
        <v>200906173</v>
      </c>
      <c r="B3103" s="1">
        <v>43879</v>
      </c>
      <c r="C3103" s="1">
        <v>43870</v>
      </c>
      <c r="D3103">
        <v>1100</v>
      </c>
      <c r="E3103">
        <v>9</v>
      </c>
      <c r="F3103" t="s">
        <v>49</v>
      </c>
      <c r="G3103">
        <v>963</v>
      </c>
      <c r="H3103">
        <v>2</v>
      </c>
      <c r="I3103">
        <v>354</v>
      </c>
      <c r="J3103" t="s">
        <v>167</v>
      </c>
      <c r="K3103" t="s">
        <v>5121</v>
      </c>
      <c r="L3103">
        <v>18</v>
      </c>
      <c r="M3103" t="s">
        <v>94</v>
      </c>
      <c r="N3103" t="s">
        <v>73</v>
      </c>
      <c r="O3103">
        <v>501</v>
      </c>
      <c r="P3103" t="s">
        <v>164</v>
      </c>
      <c r="S3103" t="s">
        <v>40</v>
      </c>
      <c r="T3103" t="s">
        <v>41</v>
      </c>
      <c r="U3103">
        <v>354</v>
      </c>
      <c r="Y3103" t="s">
        <v>5122</v>
      </c>
      <c r="AA3103">
        <v>34.162999999999997</v>
      </c>
      <c r="AB3103">
        <v>-118.45740000000001</v>
      </c>
      <c r="AC3103">
        <f t="shared" si="48"/>
        <v>0</v>
      </c>
    </row>
    <row r="3104" spans="1:29" x14ac:dyDescent="0.35">
      <c r="A3104">
        <v>201112991</v>
      </c>
      <c r="B3104" s="1">
        <v>44071</v>
      </c>
      <c r="C3104" s="1">
        <v>44051</v>
      </c>
      <c r="D3104">
        <v>2105</v>
      </c>
      <c r="E3104">
        <v>11</v>
      </c>
      <c r="F3104" t="s">
        <v>64</v>
      </c>
      <c r="G3104">
        <v>1138</v>
      </c>
      <c r="H3104">
        <v>1</v>
      </c>
      <c r="I3104">
        <v>420</v>
      </c>
      <c r="J3104" t="s">
        <v>352</v>
      </c>
      <c r="K3104" t="s">
        <v>670</v>
      </c>
      <c r="L3104">
        <v>22</v>
      </c>
      <c r="M3104" t="s">
        <v>30</v>
      </c>
      <c r="N3104" t="s">
        <v>95</v>
      </c>
      <c r="O3104">
        <v>101</v>
      </c>
      <c r="P3104" t="s">
        <v>32</v>
      </c>
      <c r="S3104" t="s">
        <v>40</v>
      </c>
      <c r="T3104" t="s">
        <v>41</v>
      </c>
      <c r="U3104">
        <v>420</v>
      </c>
      <c r="Y3104" t="s">
        <v>5123</v>
      </c>
      <c r="AA3104">
        <v>34.113100000000003</v>
      </c>
      <c r="AB3104">
        <v>-118.18940000000001</v>
      </c>
      <c r="AC3104">
        <f t="shared" si="48"/>
        <v>0</v>
      </c>
    </row>
    <row r="3105" spans="1:29" x14ac:dyDescent="0.35">
      <c r="A3105">
        <v>200300582</v>
      </c>
      <c r="B3105" s="1">
        <v>43894</v>
      </c>
      <c r="C3105" s="1">
        <v>43894</v>
      </c>
      <c r="D3105">
        <v>1320</v>
      </c>
      <c r="E3105">
        <v>3</v>
      </c>
      <c r="F3105" t="s">
        <v>43</v>
      </c>
      <c r="G3105">
        <v>321</v>
      </c>
      <c r="H3105">
        <v>1</v>
      </c>
      <c r="I3105">
        <v>310</v>
      </c>
      <c r="J3105" t="s">
        <v>71</v>
      </c>
      <c r="K3105" t="s">
        <v>5124</v>
      </c>
      <c r="L3105">
        <v>64</v>
      </c>
      <c r="M3105" t="s">
        <v>94</v>
      </c>
      <c r="N3105" t="s">
        <v>163</v>
      </c>
      <c r="O3105">
        <v>501</v>
      </c>
      <c r="P3105" t="s">
        <v>164</v>
      </c>
      <c r="S3105" t="s">
        <v>33</v>
      </c>
      <c r="T3105" t="s">
        <v>34</v>
      </c>
      <c r="U3105">
        <v>310</v>
      </c>
      <c r="Y3105" t="s">
        <v>5125</v>
      </c>
      <c r="AA3105">
        <v>34.023000000000003</v>
      </c>
      <c r="AB3105">
        <v>-118.3669</v>
      </c>
      <c r="AC3105">
        <f t="shared" si="48"/>
        <v>1</v>
      </c>
    </row>
    <row r="3106" spans="1:29" x14ac:dyDescent="0.35">
      <c r="A3106">
        <v>201107138</v>
      </c>
      <c r="B3106" s="1">
        <v>43899</v>
      </c>
      <c r="C3106" s="1">
        <v>43889</v>
      </c>
      <c r="D3106">
        <v>830</v>
      </c>
      <c r="E3106">
        <v>11</v>
      </c>
      <c r="F3106" t="s">
        <v>64</v>
      </c>
      <c r="G3106">
        <v>1186</v>
      </c>
      <c r="H3106">
        <v>2</v>
      </c>
      <c r="I3106">
        <v>946</v>
      </c>
      <c r="J3106" t="s">
        <v>125</v>
      </c>
      <c r="L3106">
        <v>0</v>
      </c>
      <c r="M3106" t="s">
        <v>30</v>
      </c>
      <c r="N3106" t="s">
        <v>31</v>
      </c>
      <c r="O3106">
        <v>101</v>
      </c>
      <c r="P3106" t="s">
        <v>32</v>
      </c>
      <c r="S3106" t="s">
        <v>40</v>
      </c>
      <c r="T3106" t="s">
        <v>41</v>
      </c>
      <c r="U3106">
        <v>946</v>
      </c>
      <c r="Y3106" t="s">
        <v>1345</v>
      </c>
      <c r="AA3106">
        <v>34.0807</v>
      </c>
      <c r="AB3106">
        <v>-118.24250000000001</v>
      </c>
      <c r="AC3106">
        <f t="shared" si="48"/>
        <v>0</v>
      </c>
    </row>
    <row r="3107" spans="1:29" x14ac:dyDescent="0.35">
      <c r="A3107">
        <v>200710120</v>
      </c>
      <c r="B3107" s="1">
        <v>43986</v>
      </c>
      <c r="C3107" s="1">
        <v>43981</v>
      </c>
      <c r="D3107">
        <v>2000</v>
      </c>
      <c r="E3107">
        <v>7</v>
      </c>
      <c r="F3107" t="s">
        <v>28</v>
      </c>
      <c r="G3107">
        <v>701</v>
      </c>
      <c r="H3107">
        <v>2</v>
      </c>
      <c r="I3107">
        <v>740</v>
      </c>
      <c r="J3107" t="s">
        <v>224</v>
      </c>
      <c r="K3107" t="s">
        <v>456</v>
      </c>
      <c r="L3107">
        <v>32</v>
      </c>
      <c r="M3107" t="s">
        <v>30</v>
      </c>
      <c r="N3107" t="s">
        <v>73</v>
      </c>
      <c r="O3107">
        <v>122</v>
      </c>
      <c r="P3107" t="s">
        <v>275</v>
      </c>
      <c r="S3107" t="s">
        <v>40</v>
      </c>
      <c r="T3107" t="s">
        <v>41</v>
      </c>
      <c r="U3107">
        <v>740</v>
      </c>
      <c r="Y3107" t="s">
        <v>990</v>
      </c>
      <c r="Z3107" t="s">
        <v>5126</v>
      </c>
      <c r="AA3107">
        <v>34.083799999999997</v>
      </c>
      <c r="AB3107">
        <v>-118.3659</v>
      </c>
      <c r="AC3107">
        <f t="shared" si="48"/>
        <v>0</v>
      </c>
    </row>
    <row r="3108" spans="1:29" x14ac:dyDescent="0.35">
      <c r="A3108">
        <v>200104231</v>
      </c>
      <c r="B3108" s="1">
        <v>43833</v>
      </c>
      <c r="C3108" s="1">
        <v>43833</v>
      </c>
      <c r="D3108">
        <v>2220</v>
      </c>
      <c r="E3108">
        <v>1</v>
      </c>
      <c r="F3108" t="s">
        <v>36</v>
      </c>
      <c r="G3108">
        <v>148</v>
      </c>
      <c r="H3108">
        <v>1</v>
      </c>
      <c r="I3108">
        <v>230</v>
      </c>
      <c r="J3108" t="s">
        <v>161</v>
      </c>
      <c r="K3108" t="s">
        <v>5127</v>
      </c>
      <c r="L3108">
        <v>58</v>
      </c>
      <c r="M3108" t="s">
        <v>30</v>
      </c>
      <c r="N3108" t="s">
        <v>95</v>
      </c>
      <c r="O3108">
        <v>101</v>
      </c>
      <c r="P3108" t="s">
        <v>32</v>
      </c>
      <c r="Q3108">
        <v>204</v>
      </c>
      <c r="R3108" t="s">
        <v>2138</v>
      </c>
      <c r="S3108" t="s">
        <v>40</v>
      </c>
      <c r="T3108" t="s">
        <v>41</v>
      </c>
      <c r="U3108">
        <v>230</v>
      </c>
      <c r="Y3108" t="s">
        <v>997</v>
      </c>
      <c r="Z3108" t="s">
        <v>77</v>
      </c>
      <c r="AA3108">
        <v>34.043500000000002</v>
      </c>
      <c r="AB3108">
        <v>-118.2427</v>
      </c>
      <c r="AC3108">
        <f t="shared" si="48"/>
        <v>0</v>
      </c>
    </row>
    <row r="3109" spans="1:29" x14ac:dyDescent="0.35">
      <c r="A3109">
        <v>200715581</v>
      </c>
      <c r="B3109" s="1">
        <v>44137</v>
      </c>
      <c r="C3109" s="1">
        <v>44137</v>
      </c>
      <c r="D3109">
        <v>1430</v>
      </c>
      <c r="E3109">
        <v>7</v>
      </c>
      <c r="F3109" t="s">
        <v>28</v>
      </c>
      <c r="G3109">
        <v>723</v>
      </c>
      <c r="H3109">
        <v>2</v>
      </c>
      <c r="I3109">
        <v>354</v>
      </c>
      <c r="J3109" t="s">
        <v>167</v>
      </c>
      <c r="K3109" t="s">
        <v>177</v>
      </c>
      <c r="L3109">
        <v>48</v>
      </c>
      <c r="M3109" t="s">
        <v>94</v>
      </c>
      <c r="N3109" t="s">
        <v>31</v>
      </c>
      <c r="O3109">
        <v>203</v>
      </c>
      <c r="P3109" t="s">
        <v>101</v>
      </c>
      <c r="S3109" t="s">
        <v>40</v>
      </c>
      <c r="T3109" t="s">
        <v>41</v>
      </c>
      <c r="U3109">
        <v>354</v>
      </c>
      <c r="Y3109" t="s">
        <v>5128</v>
      </c>
      <c r="AA3109">
        <v>34.072800000000001</v>
      </c>
      <c r="AB3109">
        <v>-118.3656</v>
      </c>
      <c r="AC3109">
        <f t="shared" si="48"/>
        <v>0</v>
      </c>
    </row>
    <row r="3110" spans="1:29" x14ac:dyDescent="0.35">
      <c r="A3110">
        <v>201011143</v>
      </c>
      <c r="B3110" s="1">
        <v>44031</v>
      </c>
      <c r="C3110" s="1">
        <v>44031</v>
      </c>
      <c r="D3110">
        <v>1140</v>
      </c>
      <c r="E3110">
        <v>10</v>
      </c>
      <c r="F3110" t="s">
        <v>103</v>
      </c>
      <c r="G3110">
        <v>1088</v>
      </c>
      <c r="H3110">
        <v>1</v>
      </c>
      <c r="I3110">
        <v>230</v>
      </c>
      <c r="J3110" t="s">
        <v>161</v>
      </c>
      <c r="K3110" t="s">
        <v>5129</v>
      </c>
      <c r="L3110">
        <v>61</v>
      </c>
      <c r="M3110" t="s">
        <v>30</v>
      </c>
      <c r="N3110" t="s">
        <v>95</v>
      </c>
      <c r="O3110">
        <v>402</v>
      </c>
      <c r="P3110" t="s">
        <v>195</v>
      </c>
      <c r="Q3110">
        <v>212</v>
      </c>
      <c r="R3110" t="s">
        <v>1167</v>
      </c>
      <c r="S3110" t="s">
        <v>40</v>
      </c>
      <c r="T3110" t="s">
        <v>41</v>
      </c>
      <c r="U3110">
        <v>230</v>
      </c>
      <c r="Y3110" t="s">
        <v>2467</v>
      </c>
      <c r="AA3110">
        <v>34.157299999999999</v>
      </c>
      <c r="AB3110">
        <v>-118.4901</v>
      </c>
      <c r="AC3110">
        <f t="shared" si="48"/>
        <v>0</v>
      </c>
    </row>
    <row r="3111" spans="1:29" x14ac:dyDescent="0.35">
      <c r="A3111">
        <v>200617885</v>
      </c>
      <c r="B3111" s="1">
        <v>44146</v>
      </c>
      <c r="C3111" s="1">
        <v>44146</v>
      </c>
      <c r="D3111">
        <v>1700</v>
      </c>
      <c r="E3111">
        <v>6</v>
      </c>
      <c r="F3111" t="s">
        <v>91</v>
      </c>
      <c r="G3111">
        <v>639</v>
      </c>
      <c r="H3111">
        <v>1</v>
      </c>
      <c r="I3111">
        <v>510</v>
      </c>
      <c r="J3111" t="s">
        <v>29</v>
      </c>
      <c r="L3111">
        <v>0</v>
      </c>
      <c r="O3111">
        <v>101</v>
      </c>
      <c r="P3111" t="s">
        <v>32</v>
      </c>
      <c r="S3111" t="s">
        <v>40</v>
      </c>
      <c r="T3111" t="s">
        <v>41</v>
      </c>
      <c r="U3111">
        <v>510</v>
      </c>
      <c r="Y3111" t="s">
        <v>5130</v>
      </c>
      <c r="AA3111">
        <v>34.1036</v>
      </c>
      <c r="AB3111">
        <v>-118.3049</v>
      </c>
      <c r="AC3111">
        <f t="shared" si="48"/>
        <v>0</v>
      </c>
    </row>
    <row r="3112" spans="1:29" x14ac:dyDescent="0.35">
      <c r="A3112">
        <v>201304716</v>
      </c>
      <c r="B3112" s="1">
        <v>43844</v>
      </c>
      <c r="C3112" s="1">
        <v>43844</v>
      </c>
      <c r="D3112">
        <v>945</v>
      </c>
      <c r="E3112">
        <v>13</v>
      </c>
      <c r="F3112" t="s">
        <v>62</v>
      </c>
      <c r="G3112">
        <v>1347</v>
      </c>
      <c r="H3112">
        <v>1</v>
      </c>
      <c r="I3112">
        <v>230</v>
      </c>
      <c r="J3112" t="s">
        <v>161</v>
      </c>
      <c r="K3112" t="s">
        <v>5131</v>
      </c>
      <c r="L3112">
        <v>59</v>
      </c>
      <c r="M3112" t="s">
        <v>30</v>
      </c>
      <c r="N3112" t="s">
        <v>163</v>
      </c>
      <c r="O3112">
        <v>501</v>
      </c>
      <c r="P3112" t="s">
        <v>164</v>
      </c>
      <c r="Q3112">
        <v>109</v>
      </c>
      <c r="R3112" t="s">
        <v>265</v>
      </c>
      <c r="S3112" t="s">
        <v>33</v>
      </c>
      <c r="T3112" t="s">
        <v>34</v>
      </c>
      <c r="U3112">
        <v>230</v>
      </c>
      <c r="V3112">
        <v>998</v>
      </c>
      <c r="Y3112" t="s">
        <v>5132</v>
      </c>
      <c r="AA3112">
        <v>34.011200000000002</v>
      </c>
      <c r="AB3112">
        <v>-118.24590000000001</v>
      </c>
      <c r="AC3112">
        <f t="shared" si="48"/>
        <v>1</v>
      </c>
    </row>
    <row r="3113" spans="1:29" x14ac:dyDescent="0.35">
      <c r="A3113">
        <v>200906324</v>
      </c>
      <c r="B3113" s="1">
        <v>43882</v>
      </c>
      <c r="C3113" s="1">
        <v>43882</v>
      </c>
      <c r="D3113">
        <v>1000</v>
      </c>
      <c r="E3113">
        <v>9</v>
      </c>
      <c r="F3113" t="s">
        <v>49</v>
      </c>
      <c r="G3113">
        <v>911</v>
      </c>
      <c r="H3113">
        <v>2</v>
      </c>
      <c r="I3113">
        <v>626</v>
      </c>
      <c r="J3113" t="s">
        <v>141</v>
      </c>
      <c r="K3113" t="s">
        <v>5133</v>
      </c>
      <c r="L3113">
        <v>50</v>
      </c>
      <c r="M3113" t="s">
        <v>94</v>
      </c>
      <c r="N3113" t="s">
        <v>73</v>
      </c>
      <c r="O3113">
        <v>108</v>
      </c>
      <c r="P3113" t="s">
        <v>105</v>
      </c>
      <c r="Q3113">
        <v>400</v>
      </c>
      <c r="R3113" t="s">
        <v>143</v>
      </c>
      <c r="S3113" t="s">
        <v>84</v>
      </c>
      <c r="T3113" t="s">
        <v>85</v>
      </c>
      <c r="U3113">
        <v>626</v>
      </c>
      <c r="Y3113" t="s">
        <v>5134</v>
      </c>
      <c r="AA3113">
        <v>34.193800000000003</v>
      </c>
      <c r="AB3113">
        <v>-118.47020000000001</v>
      </c>
      <c r="AC3113">
        <f t="shared" si="48"/>
        <v>0</v>
      </c>
    </row>
    <row r="3114" spans="1:29" x14ac:dyDescent="0.35">
      <c r="A3114">
        <v>200509414</v>
      </c>
      <c r="B3114" s="1">
        <v>43964</v>
      </c>
      <c r="C3114" s="1">
        <v>43964</v>
      </c>
      <c r="D3114">
        <v>715</v>
      </c>
      <c r="E3114">
        <v>5</v>
      </c>
      <c r="F3114" t="s">
        <v>98</v>
      </c>
      <c r="G3114">
        <v>563</v>
      </c>
      <c r="H3114">
        <v>2</v>
      </c>
      <c r="I3114">
        <v>624</v>
      </c>
      <c r="J3114" t="s">
        <v>171</v>
      </c>
      <c r="K3114" t="s">
        <v>5135</v>
      </c>
      <c r="L3114">
        <v>63</v>
      </c>
      <c r="M3114" t="s">
        <v>30</v>
      </c>
      <c r="N3114" t="s">
        <v>95</v>
      </c>
      <c r="O3114">
        <v>707</v>
      </c>
      <c r="P3114" t="s">
        <v>280</v>
      </c>
      <c r="Q3114">
        <v>400</v>
      </c>
      <c r="R3114" t="s">
        <v>143</v>
      </c>
      <c r="S3114" t="s">
        <v>84</v>
      </c>
      <c r="T3114" t="s">
        <v>85</v>
      </c>
      <c r="U3114">
        <v>624</v>
      </c>
      <c r="Y3114" t="s">
        <v>5136</v>
      </c>
      <c r="AA3114">
        <v>33.727899999999998</v>
      </c>
      <c r="AB3114">
        <v>-118.29900000000001</v>
      </c>
      <c r="AC3114">
        <f t="shared" si="48"/>
        <v>0</v>
      </c>
    </row>
    <row r="3115" spans="1:29" x14ac:dyDescent="0.35">
      <c r="A3115">
        <v>200806440</v>
      </c>
      <c r="B3115" s="1">
        <v>43884</v>
      </c>
      <c r="C3115" s="1">
        <v>43884</v>
      </c>
      <c r="D3115">
        <v>1200</v>
      </c>
      <c r="E3115">
        <v>8</v>
      </c>
      <c r="F3115" t="s">
        <v>109</v>
      </c>
      <c r="G3115">
        <v>855</v>
      </c>
      <c r="H3115">
        <v>1</v>
      </c>
      <c r="I3115">
        <v>440</v>
      </c>
      <c r="J3115" t="s">
        <v>213</v>
      </c>
      <c r="K3115" t="s">
        <v>5137</v>
      </c>
      <c r="L3115">
        <v>64</v>
      </c>
      <c r="M3115" t="s">
        <v>30</v>
      </c>
      <c r="N3115" t="s">
        <v>73</v>
      </c>
      <c r="O3115">
        <v>102</v>
      </c>
      <c r="P3115" t="s">
        <v>186</v>
      </c>
      <c r="S3115" t="s">
        <v>40</v>
      </c>
      <c r="T3115" t="s">
        <v>41</v>
      </c>
      <c r="U3115">
        <v>440</v>
      </c>
      <c r="Y3115" t="s">
        <v>1147</v>
      </c>
      <c r="Z3115" t="s">
        <v>118</v>
      </c>
      <c r="AA3115">
        <v>34.047699999999999</v>
      </c>
      <c r="AB3115">
        <v>-118.4443</v>
      </c>
      <c r="AC3115">
        <f t="shared" si="48"/>
        <v>0</v>
      </c>
    </row>
    <row r="3116" spans="1:29" x14ac:dyDescent="0.35">
      <c r="A3116">
        <v>200918724</v>
      </c>
      <c r="B3116" s="1">
        <v>44187</v>
      </c>
      <c r="C3116" s="1">
        <v>44185</v>
      </c>
      <c r="D3116">
        <v>115</v>
      </c>
      <c r="E3116">
        <v>9</v>
      </c>
      <c r="F3116" t="s">
        <v>49</v>
      </c>
      <c r="G3116">
        <v>969</v>
      </c>
      <c r="H3116">
        <v>1</v>
      </c>
      <c r="I3116">
        <v>341</v>
      </c>
      <c r="J3116" t="s">
        <v>157</v>
      </c>
      <c r="K3116" t="s">
        <v>5138</v>
      </c>
      <c r="L3116">
        <v>52</v>
      </c>
      <c r="M3116" t="s">
        <v>30</v>
      </c>
      <c r="N3116" t="s">
        <v>73</v>
      </c>
      <c r="O3116">
        <v>402</v>
      </c>
      <c r="P3116" t="s">
        <v>195</v>
      </c>
      <c r="S3116" t="s">
        <v>84</v>
      </c>
      <c r="T3116" t="s">
        <v>85</v>
      </c>
      <c r="U3116">
        <v>341</v>
      </c>
      <c r="Y3116" t="s">
        <v>5139</v>
      </c>
      <c r="AA3116">
        <v>34.164900000000003</v>
      </c>
      <c r="AB3116">
        <v>-118.414</v>
      </c>
      <c r="AC3116">
        <f t="shared" si="48"/>
        <v>0</v>
      </c>
    </row>
    <row r="3117" spans="1:29" x14ac:dyDescent="0.35">
      <c r="A3117">
        <v>200711427</v>
      </c>
      <c r="B3117" s="1">
        <v>44021</v>
      </c>
      <c r="C3117" s="1">
        <v>44018</v>
      </c>
      <c r="D3117">
        <v>1900</v>
      </c>
      <c r="E3117">
        <v>7</v>
      </c>
      <c r="F3117" t="s">
        <v>28</v>
      </c>
      <c r="G3117">
        <v>736</v>
      </c>
      <c r="H3117">
        <v>1</v>
      </c>
      <c r="I3117">
        <v>510</v>
      </c>
      <c r="J3117" t="s">
        <v>29</v>
      </c>
      <c r="L3117">
        <v>0</v>
      </c>
      <c r="O3117">
        <v>707</v>
      </c>
      <c r="P3117" t="s">
        <v>280</v>
      </c>
      <c r="S3117" t="s">
        <v>40</v>
      </c>
      <c r="T3117" t="s">
        <v>41</v>
      </c>
      <c r="U3117">
        <v>510</v>
      </c>
      <c r="Y3117" t="s">
        <v>5140</v>
      </c>
      <c r="AA3117">
        <v>34.064900000000002</v>
      </c>
      <c r="AB3117">
        <v>-118.3451</v>
      </c>
      <c r="AC3117">
        <f t="shared" si="48"/>
        <v>0</v>
      </c>
    </row>
    <row r="3118" spans="1:29" x14ac:dyDescent="0.35">
      <c r="A3118">
        <v>200213787</v>
      </c>
      <c r="B3118" s="1">
        <v>44059</v>
      </c>
      <c r="C3118" s="1">
        <v>44058</v>
      </c>
      <c r="D3118">
        <v>2245</v>
      </c>
      <c r="E3118">
        <v>2</v>
      </c>
      <c r="F3118" t="s">
        <v>56</v>
      </c>
      <c r="G3118">
        <v>231</v>
      </c>
      <c r="H3118">
        <v>2</v>
      </c>
      <c r="I3118">
        <v>740</v>
      </c>
      <c r="J3118" t="s">
        <v>224</v>
      </c>
      <c r="K3118" t="s">
        <v>5141</v>
      </c>
      <c r="L3118">
        <v>0</v>
      </c>
      <c r="M3118" t="s">
        <v>46</v>
      </c>
      <c r="N3118" t="s">
        <v>46</v>
      </c>
      <c r="O3118">
        <v>203</v>
      </c>
      <c r="P3118" t="s">
        <v>101</v>
      </c>
      <c r="Q3118">
        <v>500</v>
      </c>
      <c r="R3118" t="s">
        <v>184</v>
      </c>
      <c r="S3118" t="s">
        <v>40</v>
      </c>
      <c r="T3118" t="s">
        <v>41</v>
      </c>
      <c r="U3118">
        <v>740</v>
      </c>
      <c r="Y3118" t="s">
        <v>5142</v>
      </c>
      <c r="AA3118">
        <v>34.072099999999999</v>
      </c>
      <c r="AB3118">
        <v>-118.2818</v>
      </c>
      <c r="AC3118">
        <f t="shared" si="48"/>
        <v>0</v>
      </c>
    </row>
    <row r="3119" spans="1:29" x14ac:dyDescent="0.35">
      <c r="A3119">
        <v>200812330</v>
      </c>
      <c r="B3119" s="1">
        <v>44039</v>
      </c>
      <c r="C3119" s="1">
        <v>44036</v>
      </c>
      <c r="D3119">
        <v>1900</v>
      </c>
      <c r="E3119">
        <v>8</v>
      </c>
      <c r="F3119" t="s">
        <v>109</v>
      </c>
      <c r="G3119">
        <v>898</v>
      </c>
      <c r="H3119">
        <v>1</v>
      </c>
      <c r="I3119">
        <v>510</v>
      </c>
      <c r="J3119" t="s">
        <v>29</v>
      </c>
      <c r="L3119">
        <v>0</v>
      </c>
      <c r="O3119">
        <v>101</v>
      </c>
      <c r="P3119" t="s">
        <v>32</v>
      </c>
      <c r="S3119" t="s">
        <v>40</v>
      </c>
      <c r="T3119" t="s">
        <v>41</v>
      </c>
      <c r="U3119">
        <v>510</v>
      </c>
      <c r="Y3119" t="s">
        <v>5143</v>
      </c>
      <c r="AA3119">
        <v>34.036000000000001</v>
      </c>
      <c r="AB3119">
        <v>-118.3865</v>
      </c>
      <c r="AC3119">
        <f t="shared" si="48"/>
        <v>0</v>
      </c>
    </row>
    <row r="3120" spans="1:29" x14ac:dyDescent="0.35">
      <c r="A3120">
        <v>200111540</v>
      </c>
      <c r="B3120" s="1">
        <v>43961</v>
      </c>
      <c r="C3120" s="1">
        <v>43961</v>
      </c>
      <c r="D3120">
        <v>845</v>
      </c>
      <c r="E3120">
        <v>1</v>
      </c>
      <c r="F3120" t="s">
        <v>36</v>
      </c>
      <c r="G3120">
        <v>157</v>
      </c>
      <c r="H3120">
        <v>2</v>
      </c>
      <c r="I3120">
        <v>624</v>
      </c>
      <c r="J3120" t="s">
        <v>171</v>
      </c>
      <c r="K3120" t="s">
        <v>5144</v>
      </c>
      <c r="L3120">
        <v>40</v>
      </c>
      <c r="M3120" t="s">
        <v>94</v>
      </c>
      <c r="N3120" t="s">
        <v>95</v>
      </c>
      <c r="O3120">
        <v>102</v>
      </c>
      <c r="P3120" t="s">
        <v>186</v>
      </c>
      <c r="Q3120">
        <v>400</v>
      </c>
      <c r="R3120" t="s">
        <v>143</v>
      </c>
      <c r="S3120" t="s">
        <v>40</v>
      </c>
      <c r="T3120" t="s">
        <v>41</v>
      </c>
      <c r="U3120">
        <v>624</v>
      </c>
      <c r="Y3120" t="s">
        <v>76</v>
      </c>
      <c r="Z3120" t="s">
        <v>4967</v>
      </c>
      <c r="AA3120">
        <v>34.041200000000003</v>
      </c>
      <c r="AB3120">
        <v>-118.2436</v>
      </c>
      <c r="AC3120">
        <f t="shared" si="48"/>
        <v>0</v>
      </c>
    </row>
    <row r="3121" spans="1:29" x14ac:dyDescent="0.35">
      <c r="A3121">
        <v>200209537</v>
      </c>
      <c r="B3121" s="1">
        <v>43949</v>
      </c>
      <c r="C3121" s="1">
        <v>43948</v>
      </c>
      <c r="D3121">
        <v>1215</v>
      </c>
      <c r="E3121">
        <v>2</v>
      </c>
      <c r="F3121" t="s">
        <v>56</v>
      </c>
      <c r="G3121">
        <v>275</v>
      </c>
      <c r="H3121">
        <v>1</v>
      </c>
      <c r="I3121">
        <v>442</v>
      </c>
      <c r="J3121" t="s">
        <v>179</v>
      </c>
      <c r="K3121" t="s">
        <v>5145</v>
      </c>
      <c r="L3121">
        <v>19</v>
      </c>
      <c r="M3121" t="s">
        <v>46</v>
      </c>
      <c r="N3121" t="s">
        <v>46</v>
      </c>
      <c r="O3121">
        <v>406</v>
      </c>
      <c r="P3121" t="s">
        <v>582</v>
      </c>
      <c r="S3121" t="s">
        <v>40</v>
      </c>
      <c r="T3121" t="s">
        <v>41</v>
      </c>
      <c r="U3121">
        <v>442</v>
      </c>
      <c r="Y3121" t="s">
        <v>5146</v>
      </c>
      <c r="AA3121">
        <v>34.049199999999999</v>
      </c>
      <c r="AB3121">
        <v>-118.27419999999999</v>
      </c>
      <c r="AC3121">
        <f t="shared" si="48"/>
        <v>0</v>
      </c>
    </row>
    <row r="3122" spans="1:29" x14ac:dyDescent="0.35">
      <c r="A3122">
        <v>201217328</v>
      </c>
      <c r="B3122" s="1">
        <v>44040</v>
      </c>
      <c r="C3122" s="1">
        <v>44040</v>
      </c>
      <c r="D3122">
        <v>1450</v>
      </c>
      <c r="E3122">
        <v>12</v>
      </c>
      <c r="F3122" t="s">
        <v>68</v>
      </c>
      <c r="G3122">
        <v>1245</v>
      </c>
      <c r="H3122">
        <v>1</v>
      </c>
      <c r="I3122">
        <v>230</v>
      </c>
      <c r="J3122" t="s">
        <v>161</v>
      </c>
      <c r="K3122" t="s">
        <v>5147</v>
      </c>
      <c r="L3122">
        <v>55</v>
      </c>
      <c r="M3122" t="s">
        <v>94</v>
      </c>
      <c r="N3122" t="s">
        <v>95</v>
      </c>
      <c r="O3122">
        <v>101</v>
      </c>
      <c r="P3122" t="s">
        <v>32</v>
      </c>
      <c r="Q3122">
        <v>102</v>
      </c>
      <c r="R3122" t="s">
        <v>219</v>
      </c>
      <c r="S3122" t="s">
        <v>40</v>
      </c>
      <c r="T3122" t="s">
        <v>41</v>
      </c>
      <c r="U3122">
        <v>230</v>
      </c>
      <c r="Y3122" t="s">
        <v>5148</v>
      </c>
      <c r="AA3122">
        <v>33.976999999999997</v>
      </c>
      <c r="AB3122">
        <v>-118.30029999999999</v>
      </c>
      <c r="AC3122">
        <f t="shared" si="48"/>
        <v>0</v>
      </c>
    </row>
    <row r="3123" spans="1:29" x14ac:dyDescent="0.35">
      <c r="A3123">
        <v>200218935</v>
      </c>
      <c r="B3123" s="1">
        <v>44188</v>
      </c>
      <c r="C3123" s="1">
        <v>44187</v>
      </c>
      <c r="D3123">
        <v>900</v>
      </c>
      <c r="E3123">
        <v>2</v>
      </c>
      <c r="F3123" t="s">
        <v>56</v>
      </c>
      <c r="G3123">
        <v>216</v>
      </c>
      <c r="H3123">
        <v>2</v>
      </c>
      <c r="I3123">
        <v>354</v>
      </c>
      <c r="J3123" t="s">
        <v>167</v>
      </c>
      <c r="K3123" t="s">
        <v>5121</v>
      </c>
      <c r="L3123">
        <v>53</v>
      </c>
      <c r="M3123" t="s">
        <v>30</v>
      </c>
      <c r="N3123" t="s">
        <v>95</v>
      </c>
      <c r="O3123">
        <v>502</v>
      </c>
      <c r="P3123" t="s">
        <v>47</v>
      </c>
      <c r="S3123" t="s">
        <v>40</v>
      </c>
      <c r="T3123" t="s">
        <v>41</v>
      </c>
      <c r="U3123">
        <v>354</v>
      </c>
      <c r="Y3123" t="s">
        <v>5149</v>
      </c>
      <c r="AA3123">
        <v>34.074599999999997</v>
      </c>
      <c r="AB3123">
        <v>-118.27070000000001</v>
      </c>
      <c r="AC3123">
        <f t="shared" si="48"/>
        <v>0</v>
      </c>
    </row>
    <row r="3124" spans="1:29" x14ac:dyDescent="0.35">
      <c r="A3124">
        <v>200817911</v>
      </c>
      <c r="B3124" s="1">
        <v>44189</v>
      </c>
      <c r="C3124" s="1">
        <v>44189</v>
      </c>
      <c r="D3124">
        <v>1815</v>
      </c>
      <c r="E3124">
        <v>8</v>
      </c>
      <c r="F3124" t="s">
        <v>109</v>
      </c>
      <c r="G3124">
        <v>893</v>
      </c>
      <c r="H3124">
        <v>2</v>
      </c>
      <c r="I3124">
        <v>624</v>
      </c>
      <c r="J3124" t="s">
        <v>171</v>
      </c>
      <c r="K3124" t="s">
        <v>5150</v>
      </c>
      <c r="L3124">
        <v>59</v>
      </c>
      <c r="M3124" t="s">
        <v>30</v>
      </c>
      <c r="N3124" t="s">
        <v>73</v>
      </c>
      <c r="O3124">
        <v>501</v>
      </c>
      <c r="P3124" t="s">
        <v>164</v>
      </c>
      <c r="Q3124">
        <v>400</v>
      </c>
      <c r="R3124" t="s">
        <v>143</v>
      </c>
      <c r="S3124" t="s">
        <v>84</v>
      </c>
      <c r="T3124" t="s">
        <v>85</v>
      </c>
      <c r="U3124">
        <v>624</v>
      </c>
      <c r="Y3124" t="s">
        <v>5151</v>
      </c>
      <c r="AA3124">
        <v>34.032200000000003</v>
      </c>
      <c r="AB3124">
        <v>-118.4258</v>
      </c>
      <c r="AC3124">
        <f t="shared" si="48"/>
        <v>0</v>
      </c>
    </row>
    <row r="3125" spans="1:29" x14ac:dyDescent="0.35">
      <c r="A3125">
        <v>200514455</v>
      </c>
      <c r="B3125" s="1">
        <v>44097</v>
      </c>
      <c r="C3125" s="1">
        <v>44096</v>
      </c>
      <c r="D3125">
        <v>1100</v>
      </c>
      <c r="E3125">
        <v>5</v>
      </c>
      <c r="F3125" t="s">
        <v>98</v>
      </c>
      <c r="G3125">
        <v>563</v>
      </c>
      <c r="H3125">
        <v>1</v>
      </c>
      <c r="I3125">
        <v>420</v>
      </c>
      <c r="J3125" t="s">
        <v>352</v>
      </c>
      <c r="K3125" t="s">
        <v>5152</v>
      </c>
      <c r="L3125">
        <v>60</v>
      </c>
      <c r="M3125" t="s">
        <v>30</v>
      </c>
      <c r="N3125" t="s">
        <v>95</v>
      </c>
      <c r="O3125">
        <v>108</v>
      </c>
      <c r="P3125" t="s">
        <v>105</v>
      </c>
      <c r="S3125" t="s">
        <v>40</v>
      </c>
      <c r="T3125" t="s">
        <v>41</v>
      </c>
      <c r="U3125">
        <v>420</v>
      </c>
      <c r="Y3125" t="s">
        <v>4062</v>
      </c>
      <c r="Z3125" t="s">
        <v>4629</v>
      </c>
      <c r="AA3125">
        <v>33.732399999999998</v>
      </c>
      <c r="AB3125">
        <v>-118.2924</v>
      </c>
      <c r="AC3125">
        <f t="shared" si="48"/>
        <v>0</v>
      </c>
    </row>
    <row r="3126" spans="1:29" x14ac:dyDescent="0.35">
      <c r="A3126">
        <v>200606265</v>
      </c>
      <c r="B3126" s="1">
        <v>43877</v>
      </c>
      <c r="C3126" s="1">
        <v>43874</v>
      </c>
      <c r="D3126">
        <v>1800</v>
      </c>
      <c r="E3126">
        <v>6</v>
      </c>
      <c r="F3126" t="s">
        <v>91</v>
      </c>
      <c r="G3126">
        <v>676</v>
      </c>
      <c r="H3126">
        <v>1</v>
      </c>
      <c r="I3126">
        <v>420</v>
      </c>
      <c r="J3126" t="s">
        <v>352</v>
      </c>
      <c r="K3126" t="s">
        <v>5153</v>
      </c>
      <c r="L3126">
        <v>44</v>
      </c>
      <c r="M3126" t="s">
        <v>94</v>
      </c>
      <c r="N3126" t="s">
        <v>73</v>
      </c>
      <c r="O3126">
        <v>108</v>
      </c>
      <c r="P3126" t="s">
        <v>105</v>
      </c>
      <c r="S3126" t="s">
        <v>40</v>
      </c>
      <c r="T3126" t="s">
        <v>41</v>
      </c>
      <c r="U3126">
        <v>420</v>
      </c>
      <c r="Y3126" t="s">
        <v>5154</v>
      </c>
      <c r="AA3126">
        <v>34.083500000000001</v>
      </c>
      <c r="AB3126">
        <v>-118.3244</v>
      </c>
      <c r="AC3126">
        <f t="shared" si="48"/>
        <v>0</v>
      </c>
    </row>
    <row r="3127" spans="1:29" x14ac:dyDescent="0.35">
      <c r="A3127">
        <v>200314964</v>
      </c>
      <c r="B3127" s="1">
        <v>44042</v>
      </c>
      <c r="C3127" s="1">
        <v>44042</v>
      </c>
      <c r="D3127">
        <v>2230</v>
      </c>
      <c r="E3127">
        <v>3</v>
      </c>
      <c r="F3127" t="s">
        <v>43</v>
      </c>
      <c r="G3127">
        <v>362</v>
      </c>
      <c r="H3127">
        <v>2</v>
      </c>
      <c r="I3127">
        <v>745</v>
      </c>
      <c r="J3127" t="s">
        <v>139</v>
      </c>
      <c r="K3127" t="s">
        <v>5155</v>
      </c>
      <c r="L3127">
        <v>66</v>
      </c>
      <c r="M3127" t="s">
        <v>94</v>
      </c>
      <c r="N3127" t="s">
        <v>163</v>
      </c>
      <c r="O3127">
        <v>502</v>
      </c>
      <c r="P3127" t="s">
        <v>47</v>
      </c>
      <c r="S3127" t="s">
        <v>40</v>
      </c>
      <c r="T3127" t="s">
        <v>41</v>
      </c>
      <c r="U3127">
        <v>745</v>
      </c>
      <c r="Y3127" t="s">
        <v>5156</v>
      </c>
      <c r="AA3127">
        <v>34.015999999999998</v>
      </c>
      <c r="AB3127">
        <v>-118.3473</v>
      </c>
      <c r="AC3127">
        <f t="shared" si="48"/>
        <v>0</v>
      </c>
    </row>
    <row r="3128" spans="1:29" x14ac:dyDescent="0.35">
      <c r="A3128">
        <v>200807387</v>
      </c>
      <c r="B3128" s="1">
        <v>43905</v>
      </c>
      <c r="C3128" s="1">
        <v>43904</v>
      </c>
      <c r="D3128">
        <v>2000</v>
      </c>
      <c r="E3128">
        <v>8</v>
      </c>
      <c r="F3128" t="s">
        <v>109</v>
      </c>
      <c r="G3128">
        <v>855</v>
      </c>
      <c r="H3128">
        <v>1</v>
      </c>
      <c r="I3128">
        <v>420</v>
      </c>
      <c r="J3128" t="s">
        <v>352</v>
      </c>
      <c r="K3128" t="s">
        <v>267</v>
      </c>
      <c r="L3128">
        <v>41</v>
      </c>
      <c r="M3128" t="s">
        <v>94</v>
      </c>
      <c r="N3128" t="s">
        <v>73</v>
      </c>
      <c r="O3128">
        <v>123</v>
      </c>
      <c r="P3128" t="s">
        <v>290</v>
      </c>
      <c r="S3128" t="s">
        <v>40</v>
      </c>
      <c r="T3128" t="s">
        <v>41</v>
      </c>
      <c r="U3128">
        <v>420</v>
      </c>
      <c r="Y3128" t="s">
        <v>5157</v>
      </c>
      <c r="AA3128">
        <v>34.051900000000003</v>
      </c>
      <c r="AB3128">
        <v>-118.4466</v>
      </c>
      <c r="AC3128">
        <f t="shared" si="48"/>
        <v>0</v>
      </c>
    </row>
    <row r="3129" spans="1:29" x14ac:dyDescent="0.35">
      <c r="A3129">
        <v>201215391</v>
      </c>
      <c r="B3129" s="1">
        <v>44008</v>
      </c>
      <c r="C3129" s="1">
        <v>44004</v>
      </c>
      <c r="D3129">
        <v>2100</v>
      </c>
      <c r="E3129">
        <v>12</v>
      </c>
      <c r="F3129" t="s">
        <v>68</v>
      </c>
      <c r="G3129">
        <v>1267</v>
      </c>
      <c r="H3129">
        <v>1</v>
      </c>
      <c r="I3129">
        <v>510</v>
      </c>
      <c r="J3129" t="s">
        <v>29</v>
      </c>
      <c r="L3129">
        <v>0</v>
      </c>
      <c r="O3129">
        <v>101</v>
      </c>
      <c r="P3129" t="s">
        <v>32</v>
      </c>
      <c r="S3129" t="s">
        <v>40</v>
      </c>
      <c r="T3129" t="s">
        <v>41</v>
      </c>
      <c r="U3129">
        <v>510</v>
      </c>
      <c r="Y3129" t="s">
        <v>994</v>
      </c>
      <c r="Z3129" t="s">
        <v>1015</v>
      </c>
      <c r="AA3129">
        <v>33.963200000000001</v>
      </c>
      <c r="AB3129">
        <v>-118.28270000000001</v>
      </c>
      <c r="AC3129">
        <f t="shared" si="48"/>
        <v>0</v>
      </c>
    </row>
    <row r="3130" spans="1:29" x14ac:dyDescent="0.35">
      <c r="A3130">
        <v>200411512</v>
      </c>
      <c r="B3130" s="1">
        <v>44049</v>
      </c>
      <c r="C3130" s="1">
        <v>44049</v>
      </c>
      <c r="D3130">
        <v>1000</v>
      </c>
      <c r="E3130">
        <v>4</v>
      </c>
      <c r="F3130" t="s">
        <v>54</v>
      </c>
      <c r="G3130">
        <v>421</v>
      </c>
      <c r="H3130">
        <v>2</v>
      </c>
      <c r="I3130">
        <v>627</v>
      </c>
      <c r="J3130" t="s">
        <v>616</v>
      </c>
      <c r="K3130" t="s">
        <v>5158</v>
      </c>
      <c r="L3130">
        <v>8</v>
      </c>
      <c r="M3130" t="s">
        <v>30</v>
      </c>
      <c r="N3130" t="s">
        <v>95</v>
      </c>
      <c r="O3130">
        <v>501</v>
      </c>
      <c r="P3130" t="s">
        <v>164</v>
      </c>
      <c r="Q3130">
        <v>400</v>
      </c>
      <c r="R3130" t="s">
        <v>143</v>
      </c>
      <c r="S3130" t="s">
        <v>84</v>
      </c>
      <c r="T3130" t="s">
        <v>85</v>
      </c>
      <c r="U3130">
        <v>627</v>
      </c>
      <c r="Y3130" t="s">
        <v>5159</v>
      </c>
      <c r="AA3130">
        <v>34.0687</v>
      </c>
      <c r="AB3130">
        <v>-118.2182</v>
      </c>
      <c r="AC3130">
        <f t="shared" si="48"/>
        <v>0</v>
      </c>
    </row>
    <row r="3131" spans="1:29" x14ac:dyDescent="0.35">
      <c r="A3131">
        <v>200412558</v>
      </c>
      <c r="B3131" s="1">
        <v>44082</v>
      </c>
      <c r="C3131" s="1">
        <v>44078</v>
      </c>
      <c r="D3131">
        <v>1430</v>
      </c>
      <c r="E3131">
        <v>4</v>
      </c>
      <c r="F3131" t="s">
        <v>54</v>
      </c>
      <c r="G3131">
        <v>424</v>
      </c>
      <c r="H3131">
        <v>1</v>
      </c>
      <c r="I3131">
        <v>330</v>
      </c>
      <c r="J3131" t="s">
        <v>37</v>
      </c>
      <c r="K3131" t="s">
        <v>3809</v>
      </c>
      <c r="L3131">
        <v>0</v>
      </c>
      <c r="M3131" t="s">
        <v>30</v>
      </c>
      <c r="N3131" t="s">
        <v>73</v>
      </c>
      <c r="O3131">
        <v>109</v>
      </c>
      <c r="P3131" t="s">
        <v>1043</v>
      </c>
      <c r="S3131" t="s">
        <v>40</v>
      </c>
      <c r="T3131" t="s">
        <v>41</v>
      </c>
      <c r="U3131">
        <v>330</v>
      </c>
      <c r="Y3131" t="s">
        <v>5160</v>
      </c>
      <c r="AA3131">
        <v>34.07</v>
      </c>
      <c r="AB3131">
        <v>-118.1998</v>
      </c>
      <c r="AC3131">
        <f t="shared" si="48"/>
        <v>0</v>
      </c>
    </row>
    <row r="3132" spans="1:29" x14ac:dyDescent="0.35">
      <c r="A3132">
        <v>200111320</v>
      </c>
      <c r="B3132" s="1">
        <v>43955</v>
      </c>
      <c r="C3132" s="1">
        <v>43955</v>
      </c>
      <c r="D3132">
        <v>1420</v>
      </c>
      <c r="E3132">
        <v>1</v>
      </c>
      <c r="F3132" t="s">
        <v>36</v>
      </c>
      <c r="G3132">
        <v>153</v>
      </c>
      <c r="H3132">
        <v>1</v>
      </c>
      <c r="I3132">
        <v>230</v>
      </c>
      <c r="J3132" t="s">
        <v>161</v>
      </c>
      <c r="K3132" t="s">
        <v>5161</v>
      </c>
      <c r="L3132">
        <v>45</v>
      </c>
      <c r="M3132" t="s">
        <v>30</v>
      </c>
      <c r="N3132" t="s">
        <v>95</v>
      </c>
      <c r="O3132">
        <v>502</v>
      </c>
      <c r="P3132" t="s">
        <v>47</v>
      </c>
      <c r="Q3132">
        <v>207</v>
      </c>
      <c r="R3132" t="s">
        <v>1110</v>
      </c>
      <c r="S3132" t="s">
        <v>84</v>
      </c>
      <c r="T3132" t="s">
        <v>85</v>
      </c>
      <c r="U3132">
        <v>230</v>
      </c>
      <c r="Y3132" t="s">
        <v>5102</v>
      </c>
      <c r="AA3132">
        <v>34.046700000000001</v>
      </c>
      <c r="AB3132">
        <v>-118.252</v>
      </c>
      <c r="AC3132">
        <f t="shared" si="48"/>
        <v>0</v>
      </c>
    </row>
    <row r="3133" spans="1:29" x14ac:dyDescent="0.35">
      <c r="A3133">
        <v>200404303</v>
      </c>
      <c r="B3133" s="1">
        <v>43839</v>
      </c>
      <c r="C3133" s="1">
        <v>43838</v>
      </c>
      <c r="D3133">
        <v>2000</v>
      </c>
      <c r="E3133">
        <v>4</v>
      </c>
      <c r="F3133" t="s">
        <v>54</v>
      </c>
      <c r="G3133">
        <v>455</v>
      </c>
      <c r="H3133">
        <v>1</v>
      </c>
      <c r="I3133">
        <v>510</v>
      </c>
      <c r="J3133" t="s">
        <v>29</v>
      </c>
      <c r="L3133">
        <v>0</v>
      </c>
      <c r="O3133">
        <v>101</v>
      </c>
      <c r="P3133" t="s">
        <v>32</v>
      </c>
      <c r="S3133" t="s">
        <v>40</v>
      </c>
      <c r="T3133" t="s">
        <v>41</v>
      </c>
      <c r="U3133">
        <v>510</v>
      </c>
      <c r="Y3133" t="s">
        <v>5162</v>
      </c>
      <c r="AA3133">
        <v>34.051499999999997</v>
      </c>
      <c r="AB3133">
        <v>-118.2072</v>
      </c>
      <c r="AC3133">
        <f t="shared" si="48"/>
        <v>0</v>
      </c>
    </row>
    <row r="3134" spans="1:29" x14ac:dyDescent="0.35">
      <c r="A3134">
        <v>201000572</v>
      </c>
      <c r="B3134" s="1">
        <v>43887</v>
      </c>
      <c r="C3134" s="1">
        <v>43887</v>
      </c>
      <c r="D3134">
        <v>1400</v>
      </c>
      <c r="E3134">
        <v>10</v>
      </c>
      <c r="F3134" t="s">
        <v>103</v>
      </c>
      <c r="G3134">
        <v>1018</v>
      </c>
      <c r="H3134">
        <v>1</v>
      </c>
      <c r="I3134">
        <v>341</v>
      </c>
      <c r="J3134" t="s">
        <v>157</v>
      </c>
      <c r="K3134" t="s">
        <v>761</v>
      </c>
      <c r="L3134">
        <v>0</v>
      </c>
      <c r="M3134" t="s">
        <v>30</v>
      </c>
      <c r="N3134" t="s">
        <v>73</v>
      </c>
      <c r="O3134">
        <v>203</v>
      </c>
      <c r="P3134" t="s">
        <v>101</v>
      </c>
      <c r="S3134" t="s">
        <v>40</v>
      </c>
      <c r="T3134" t="s">
        <v>41</v>
      </c>
      <c r="U3134">
        <v>341</v>
      </c>
      <c r="Y3134" t="s">
        <v>5163</v>
      </c>
      <c r="AA3134">
        <v>34.206600000000002</v>
      </c>
      <c r="AB3134">
        <v>-118.4837</v>
      </c>
      <c r="AC3134">
        <f t="shared" si="48"/>
        <v>0</v>
      </c>
    </row>
    <row r="3135" spans="1:29" x14ac:dyDescent="0.35">
      <c r="A3135">
        <v>201105434</v>
      </c>
      <c r="B3135" s="1">
        <v>43863</v>
      </c>
      <c r="C3135" s="1">
        <v>43862</v>
      </c>
      <c r="D3135">
        <v>2330</v>
      </c>
      <c r="E3135">
        <v>11</v>
      </c>
      <c r="F3135" t="s">
        <v>64</v>
      </c>
      <c r="G3135">
        <v>1181</v>
      </c>
      <c r="H3135">
        <v>2</v>
      </c>
      <c r="I3135">
        <v>740</v>
      </c>
      <c r="J3135" t="s">
        <v>224</v>
      </c>
      <c r="K3135" t="s">
        <v>2145</v>
      </c>
      <c r="L3135">
        <v>54</v>
      </c>
      <c r="M3135" t="s">
        <v>30</v>
      </c>
      <c r="N3135" t="s">
        <v>73</v>
      </c>
      <c r="O3135">
        <v>203</v>
      </c>
      <c r="P3135" t="s">
        <v>101</v>
      </c>
      <c r="S3135" t="s">
        <v>40</v>
      </c>
      <c r="T3135" t="s">
        <v>41</v>
      </c>
      <c r="U3135">
        <v>740</v>
      </c>
      <c r="Y3135" t="s">
        <v>5164</v>
      </c>
      <c r="AA3135">
        <v>34.080800000000004</v>
      </c>
      <c r="AB3135">
        <v>-118.2655</v>
      </c>
      <c r="AC3135">
        <f t="shared" si="48"/>
        <v>0</v>
      </c>
    </row>
    <row r="3136" spans="1:29" x14ac:dyDescent="0.35">
      <c r="A3136">
        <v>200510400</v>
      </c>
      <c r="B3136" s="1">
        <v>43991</v>
      </c>
      <c r="C3136" s="1">
        <v>43991</v>
      </c>
      <c r="D3136">
        <v>830</v>
      </c>
      <c r="E3136">
        <v>5</v>
      </c>
      <c r="F3136" t="s">
        <v>98</v>
      </c>
      <c r="G3136">
        <v>511</v>
      </c>
      <c r="H3136">
        <v>2</v>
      </c>
      <c r="I3136">
        <v>740</v>
      </c>
      <c r="J3136" t="s">
        <v>224</v>
      </c>
      <c r="K3136" t="s">
        <v>5165</v>
      </c>
      <c r="L3136">
        <v>47</v>
      </c>
      <c r="M3136" t="s">
        <v>30</v>
      </c>
      <c r="N3136" t="s">
        <v>95</v>
      </c>
      <c r="O3136">
        <v>122</v>
      </c>
      <c r="P3136" t="s">
        <v>275</v>
      </c>
      <c r="S3136" t="s">
        <v>40</v>
      </c>
      <c r="T3136" t="s">
        <v>41</v>
      </c>
      <c r="U3136">
        <v>740</v>
      </c>
      <c r="Y3136" t="s">
        <v>1436</v>
      </c>
      <c r="AA3136">
        <v>33.791499999999999</v>
      </c>
      <c r="AB3136">
        <v>-118.30110000000001</v>
      </c>
      <c r="AC3136">
        <f t="shared" si="48"/>
        <v>0</v>
      </c>
    </row>
    <row r="3137" spans="1:29" x14ac:dyDescent="0.35">
      <c r="A3137">
        <v>200408565</v>
      </c>
      <c r="B3137" s="1">
        <v>43957</v>
      </c>
      <c r="C3137" s="1">
        <v>43957</v>
      </c>
      <c r="D3137">
        <v>702</v>
      </c>
      <c r="E3137">
        <v>4</v>
      </c>
      <c r="F3137" t="s">
        <v>54</v>
      </c>
      <c r="G3137">
        <v>499</v>
      </c>
      <c r="H3137">
        <v>1</v>
      </c>
      <c r="I3137">
        <v>440</v>
      </c>
      <c r="J3137" t="s">
        <v>213</v>
      </c>
      <c r="K3137">
        <v>325</v>
      </c>
      <c r="L3137">
        <v>30</v>
      </c>
      <c r="M3137" t="s">
        <v>30</v>
      </c>
      <c r="N3137" t="s">
        <v>95</v>
      </c>
      <c r="O3137">
        <v>402</v>
      </c>
      <c r="P3137" t="s">
        <v>195</v>
      </c>
      <c r="S3137" t="s">
        <v>40</v>
      </c>
      <c r="T3137" t="s">
        <v>41</v>
      </c>
      <c r="U3137">
        <v>440</v>
      </c>
      <c r="Y3137" t="s">
        <v>4054</v>
      </c>
      <c r="AA3137">
        <v>34.018799999999999</v>
      </c>
      <c r="AB3137">
        <v>-118.20099999999999</v>
      </c>
      <c r="AC3137">
        <f t="shared" si="48"/>
        <v>0</v>
      </c>
    </row>
    <row r="3138" spans="1:29" x14ac:dyDescent="0.35">
      <c r="A3138">
        <v>201217582</v>
      </c>
      <c r="B3138" s="1">
        <v>44044</v>
      </c>
      <c r="C3138" s="1">
        <v>44043</v>
      </c>
      <c r="D3138">
        <v>1300</v>
      </c>
      <c r="E3138">
        <v>12</v>
      </c>
      <c r="F3138" t="s">
        <v>68</v>
      </c>
      <c r="G3138">
        <v>1243</v>
      </c>
      <c r="H3138">
        <v>1</v>
      </c>
      <c r="I3138">
        <v>310</v>
      </c>
      <c r="J3138" t="s">
        <v>71</v>
      </c>
      <c r="K3138" t="s">
        <v>245</v>
      </c>
      <c r="L3138">
        <v>31</v>
      </c>
      <c r="M3138" t="s">
        <v>30</v>
      </c>
      <c r="N3138" t="s">
        <v>163</v>
      </c>
      <c r="O3138">
        <v>501</v>
      </c>
      <c r="P3138" t="s">
        <v>164</v>
      </c>
      <c r="S3138" t="s">
        <v>40</v>
      </c>
      <c r="T3138" t="s">
        <v>41</v>
      </c>
      <c r="U3138">
        <v>310</v>
      </c>
      <c r="Y3138" t="s">
        <v>3026</v>
      </c>
      <c r="AA3138">
        <v>33.9818</v>
      </c>
      <c r="AB3138">
        <v>-118.3177</v>
      </c>
      <c r="AC3138">
        <f t="shared" si="48"/>
        <v>0</v>
      </c>
    </row>
    <row r="3139" spans="1:29" x14ac:dyDescent="0.35">
      <c r="A3139">
        <v>200517367</v>
      </c>
      <c r="B3139" s="1">
        <v>44167</v>
      </c>
      <c r="C3139" s="1">
        <v>44167</v>
      </c>
      <c r="D3139">
        <v>2155</v>
      </c>
      <c r="E3139">
        <v>5</v>
      </c>
      <c r="F3139" t="s">
        <v>98</v>
      </c>
      <c r="G3139">
        <v>563</v>
      </c>
      <c r="H3139">
        <v>2</v>
      </c>
      <c r="I3139">
        <v>901</v>
      </c>
      <c r="J3139" t="s">
        <v>210</v>
      </c>
      <c r="K3139" t="s">
        <v>5166</v>
      </c>
      <c r="L3139">
        <v>32</v>
      </c>
      <c r="M3139" t="s">
        <v>94</v>
      </c>
      <c r="N3139" t="s">
        <v>73</v>
      </c>
      <c r="O3139">
        <v>502</v>
      </c>
      <c r="P3139" t="s">
        <v>47</v>
      </c>
      <c r="S3139" t="s">
        <v>33</v>
      </c>
      <c r="T3139" t="s">
        <v>34</v>
      </c>
      <c r="U3139">
        <v>901</v>
      </c>
      <c r="Y3139" t="s">
        <v>2615</v>
      </c>
      <c r="AA3139">
        <v>33.7333</v>
      </c>
      <c r="AB3139">
        <v>-118.2906</v>
      </c>
      <c r="AC3139">
        <f t="shared" ref="AC3139:AC3202" si="49">IF(OR((S:S)="CC", S:S="AA",S:S="JA"), 1, 0)</f>
        <v>1</v>
      </c>
    </row>
    <row r="3140" spans="1:29" x14ac:dyDescent="0.35">
      <c r="A3140">
        <v>200511258</v>
      </c>
      <c r="B3140" s="1">
        <v>44013</v>
      </c>
      <c r="C3140" s="1">
        <v>44012</v>
      </c>
      <c r="D3140">
        <v>2300</v>
      </c>
      <c r="E3140">
        <v>5</v>
      </c>
      <c r="F3140" t="s">
        <v>98</v>
      </c>
      <c r="G3140">
        <v>508</v>
      </c>
      <c r="H3140">
        <v>1</v>
      </c>
      <c r="I3140">
        <v>236</v>
      </c>
      <c r="J3140" t="s">
        <v>692</v>
      </c>
      <c r="K3140" t="s">
        <v>5167</v>
      </c>
      <c r="L3140">
        <v>38</v>
      </c>
      <c r="M3140" t="s">
        <v>94</v>
      </c>
      <c r="N3140" t="s">
        <v>73</v>
      </c>
      <c r="O3140">
        <v>501</v>
      </c>
      <c r="P3140" t="s">
        <v>164</v>
      </c>
      <c r="Q3140">
        <v>400</v>
      </c>
      <c r="R3140" t="s">
        <v>143</v>
      </c>
      <c r="S3140" t="s">
        <v>84</v>
      </c>
      <c r="T3140" t="s">
        <v>85</v>
      </c>
      <c r="U3140">
        <v>236</v>
      </c>
      <c r="Y3140" t="s">
        <v>203</v>
      </c>
      <c r="AA3140">
        <v>33.812899999999999</v>
      </c>
      <c r="AB3140">
        <v>-118.30710000000001</v>
      </c>
      <c r="AC3140">
        <f t="shared" si="49"/>
        <v>0</v>
      </c>
    </row>
    <row r="3141" spans="1:29" x14ac:dyDescent="0.35">
      <c r="A3141">
        <v>200511404</v>
      </c>
      <c r="B3141" s="1">
        <v>44016</v>
      </c>
      <c r="C3141" s="1">
        <v>44016</v>
      </c>
      <c r="D3141">
        <v>1605</v>
      </c>
      <c r="E3141">
        <v>5</v>
      </c>
      <c r="F3141" t="s">
        <v>98</v>
      </c>
      <c r="G3141">
        <v>569</v>
      </c>
      <c r="H3141">
        <v>2</v>
      </c>
      <c r="I3141">
        <v>745</v>
      </c>
      <c r="J3141" t="s">
        <v>139</v>
      </c>
      <c r="K3141" t="s">
        <v>5168</v>
      </c>
      <c r="L3141">
        <v>21</v>
      </c>
      <c r="M3141" t="s">
        <v>30</v>
      </c>
      <c r="N3141" t="s">
        <v>95</v>
      </c>
      <c r="O3141">
        <v>122</v>
      </c>
      <c r="P3141" t="s">
        <v>275</v>
      </c>
      <c r="S3141" t="s">
        <v>40</v>
      </c>
      <c r="T3141" t="s">
        <v>41</v>
      </c>
      <c r="U3141">
        <v>745</v>
      </c>
      <c r="Y3141" t="s">
        <v>5169</v>
      </c>
      <c r="Z3141" t="s">
        <v>5170</v>
      </c>
      <c r="AA3141">
        <v>33.729399999999998</v>
      </c>
      <c r="AB3141">
        <v>-118.27979999999999</v>
      </c>
      <c r="AC3141">
        <f t="shared" si="49"/>
        <v>0</v>
      </c>
    </row>
    <row r="3142" spans="1:29" x14ac:dyDescent="0.35">
      <c r="A3142">
        <v>200310788</v>
      </c>
      <c r="B3142" s="1">
        <v>43954</v>
      </c>
      <c r="C3142" s="1">
        <v>43954</v>
      </c>
      <c r="D3142">
        <v>1410</v>
      </c>
      <c r="E3142">
        <v>3</v>
      </c>
      <c r="F3142" t="s">
        <v>43</v>
      </c>
      <c r="G3142">
        <v>379</v>
      </c>
      <c r="H3142">
        <v>2</v>
      </c>
      <c r="I3142">
        <v>626</v>
      </c>
      <c r="J3142" t="s">
        <v>141</v>
      </c>
      <c r="K3142" t="s">
        <v>5171</v>
      </c>
      <c r="L3142">
        <v>19</v>
      </c>
      <c r="M3142" t="s">
        <v>30</v>
      </c>
      <c r="N3142" t="s">
        <v>46</v>
      </c>
      <c r="O3142">
        <v>502</v>
      </c>
      <c r="P3142" t="s">
        <v>47</v>
      </c>
      <c r="Q3142">
        <v>500</v>
      </c>
      <c r="R3142" t="s">
        <v>184</v>
      </c>
      <c r="S3142" t="s">
        <v>40</v>
      </c>
      <c r="T3142" t="s">
        <v>41</v>
      </c>
      <c r="U3142">
        <v>626</v>
      </c>
      <c r="Y3142" t="s">
        <v>5172</v>
      </c>
      <c r="AA3142">
        <v>34.015500000000003</v>
      </c>
      <c r="AB3142">
        <v>-118.2915</v>
      </c>
      <c r="AC3142">
        <f t="shared" si="49"/>
        <v>0</v>
      </c>
    </row>
    <row r="3143" spans="1:29" x14ac:dyDescent="0.35">
      <c r="A3143">
        <v>200617396</v>
      </c>
      <c r="B3143" s="1">
        <v>44134</v>
      </c>
      <c r="C3143" s="1">
        <v>44134</v>
      </c>
      <c r="D3143">
        <v>100</v>
      </c>
      <c r="E3143">
        <v>6</v>
      </c>
      <c r="F3143" t="s">
        <v>91</v>
      </c>
      <c r="G3143">
        <v>632</v>
      </c>
      <c r="H3143">
        <v>1</v>
      </c>
      <c r="I3143">
        <v>440</v>
      </c>
      <c r="J3143" t="s">
        <v>213</v>
      </c>
      <c r="K3143" t="s">
        <v>5173</v>
      </c>
      <c r="L3143">
        <v>0</v>
      </c>
      <c r="M3143" t="s">
        <v>46</v>
      </c>
      <c r="N3143" t="s">
        <v>46</v>
      </c>
      <c r="O3143">
        <v>203</v>
      </c>
      <c r="P3143" t="s">
        <v>101</v>
      </c>
      <c r="S3143" t="s">
        <v>40</v>
      </c>
      <c r="T3143" t="s">
        <v>41</v>
      </c>
      <c r="U3143">
        <v>440</v>
      </c>
      <c r="Y3143" t="s">
        <v>3808</v>
      </c>
      <c r="AA3143">
        <v>34.097999999999999</v>
      </c>
      <c r="AB3143">
        <v>-118.3623</v>
      </c>
      <c r="AC3143">
        <f t="shared" si="49"/>
        <v>0</v>
      </c>
    </row>
    <row r="3144" spans="1:29" x14ac:dyDescent="0.35">
      <c r="A3144">
        <v>201218571</v>
      </c>
      <c r="B3144" s="1">
        <v>44057</v>
      </c>
      <c r="C3144" s="1">
        <v>44053</v>
      </c>
      <c r="D3144">
        <v>1730</v>
      </c>
      <c r="E3144">
        <v>12</v>
      </c>
      <c r="F3144" t="s">
        <v>68</v>
      </c>
      <c r="G3144">
        <v>1283</v>
      </c>
      <c r="H3144">
        <v>2</v>
      </c>
      <c r="I3144">
        <v>745</v>
      </c>
      <c r="J3144" t="s">
        <v>139</v>
      </c>
      <c r="K3144" t="s">
        <v>239</v>
      </c>
      <c r="L3144">
        <v>49</v>
      </c>
      <c r="M3144" t="s">
        <v>94</v>
      </c>
      <c r="N3144" t="s">
        <v>95</v>
      </c>
      <c r="O3144">
        <v>501</v>
      </c>
      <c r="P3144" t="s">
        <v>164</v>
      </c>
      <c r="S3144" t="s">
        <v>40</v>
      </c>
      <c r="T3144" t="s">
        <v>41</v>
      </c>
      <c r="U3144">
        <v>745</v>
      </c>
      <c r="Y3144" t="s">
        <v>5174</v>
      </c>
      <c r="AA3144">
        <v>33.9512</v>
      </c>
      <c r="AB3144">
        <v>-118.3145</v>
      </c>
      <c r="AC3144">
        <f t="shared" si="49"/>
        <v>0</v>
      </c>
    </row>
    <row r="3145" spans="1:29" x14ac:dyDescent="0.35">
      <c r="A3145">
        <v>201224050</v>
      </c>
      <c r="B3145" s="1">
        <v>44141</v>
      </c>
      <c r="C3145" s="1">
        <v>44141</v>
      </c>
      <c r="D3145">
        <v>2250</v>
      </c>
      <c r="E3145">
        <v>12</v>
      </c>
      <c r="F3145" t="s">
        <v>68</v>
      </c>
      <c r="G3145">
        <v>1239</v>
      </c>
      <c r="H3145">
        <v>1</v>
      </c>
      <c r="I3145">
        <v>251</v>
      </c>
      <c r="J3145" t="s">
        <v>1253</v>
      </c>
      <c r="K3145" t="s">
        <v>5175</v>
      </c>
      <c r="L3145">
        <v>0</v>
      </c>
      <c r="M3145" t="s">
        <v>46</v>
      </c>
      <c r="N3145" t="s">
        <v>46</v>
      </c>
      <c r="O3145">
        <v>501</v>
      </c>
      <c r="P3145" t="s">
        <v>164</v>
      </c>
      <c r="Q3145">
        <v>102</v>
      </c>
      <c r="R3145" t="s">
        <v>219</v>
      </c>
      <c r="S3145" t="s">
        <v>40</v>
      </c>
      <c r="T3145" t="s">
        <v>41</v>
      </c>
      <c r="U3145">
        <v>251</v>
      </c>
      <c r="Y3145" t="s">
        <v>5176</v>
      </c>
      <c r="AA3145">
        <v>33.984200000000001</v>
      </c>
      <c r="AB3145">
        <v>-118.2856</v>
      </c>
      <c r="AC3145">
        <f t="shared" si="49"/>
        <v>0</v>
      </c>
    </row>
    <row r="3146" spans="1:29" x14ac:dyDescent="0.35">
      <c r="A3146">
        <v>201212928</v>
      </c>
      <c r="B3146" s="1">
        <v>43968</v>
      </c>
      <c r="C3146" s="1">
        <v>43968</v>
      </c>
      <c r="D3146">
        <v>210</v>
      </c>
      <c r="E3146">
        <v>12</v>
      </c>
      <c r="F3146" t="s">
        <v>68</v>
      </c>
      <c r="G3146">
        <v>1245</v>
      </c>
      <c r="H3146">
        <v>1</v>
      </c>
      <c r="I3146">
        <v>121</v>
      </c>
      <c r="J3146" t="s">
        <v>227</v>
      </c>
      <c r="K3146" t="s">
        <v>5177</v>
      </c>
      <c r="L3146">
        <v>14</v>
      </c>
      <c r="M3146" t="s">
        <v>94</v>
      </c>
      <c r="N3146" t="s">
        <v>163</v>
      </c>
      <c r="O3146">
        <v>501</v>
      </c>
      <c r="P3146" t="s">
        <v>164</v>
      </c>
      <c r="Q3146">
        <v>400</v>
      </c>
      <c r="R3146" t="s">
        <v>143</v>
      </c>
      <c r="S3146" t="s">
        <v>33</v>
      </c>
      <c r="T3146" t="s">
        <v>34</v>
      </c>
      <c r="U3146">
        <v>121</v>
      </c>
      <c r="V3146">
        <v>812</v>
      </c>
      <c r="Y3146" t="s">
        <v>5178</v>
      </c>
      <c r="AA3146">
        <v>33.979900000000001</v>
      </c>
      <c r="AB3146">
        <v>-118.2958</v>
      </c>
      <c r="AC3146">
        <f t="shared" si="49"/>
        <v>1</v>
      </c>
    </row>
    <row r="3147" spans="1:29" x14ac:dyDescent="0.35">
      <c r="A3147">
        <v>201222697</v>
      </c>
      <c r="B3147" s="1">
        <v>44119</v>
      </c>
      <c r="C3147" s="1">
        <v>44119</v>
      </c>
      <c r="D3147">
        <v>1500</v>
      </c>
      <c r="E3147">
        <v>12</v>
      </c>
      <c r="F3147" t="s">
        <v>68</v>
      </c>
      <c r="G3147">
        <v>1251</v>
      </c>
      <c r="H3147">
        <v>2</v>
      </c>
      <c r="I3147">
        <v>237</v>
      </c>
      <c r="J3147" t="s">
        <v>1814</v>
      </c>
      <c r="K3147" t="s">
        <v>5179</v>
      </c>
      <c r="L3147">
        <v>5</v>
      </c>
      <c r="M3147" t="s">
        <v>30</v>
      </c>
      <c r="N3147" t="s">
        <v>163</v>
      </c>
      <c r="O3147">
        <v>710</v>
      </c>
      <c r="P3147" t="s">
        <v>394</v>
      </c>
      <c r="S3147" t="s">
        <v>84</v>
      </c>
      <c r="T3147" t="s">
        <v>85</v>
      </c>
      <c r="U3147">
        <v>237</v>
      </c>
      <c r="Y3147" t="s">
        <v>5180</v>
      </c>
      <c r="AA3147">
        <v>33.975099999999998</v>
      </c>
      <c r="AB3147">
        <v>-118.328</v>
      </c>
      <c r="AC3147">
        <f t="shared" si="49"/>
        <v>0</v>
      </c>
    </row>
    <row r="3148" spans="1:29" x14ac:dyDescent="0.35">
      <c r="A3148">
        <v>200907120</v>
      </c>
      <c r="B3148" s="1">
        <v>43899</v>
      </c>
      <c r="C3148" s="1">
        <v>43898</v>
      </c>
      <c r="D3148">
        <v>1653</v>
      </c>
      <c r="E3148">
        <v>9</v>
      </c>
      <c r="F3148" t="s">
        <v>49</v>
      </c>
      <c r="G3148">
        <v>911</v>
      </c>
      <c r="H3148">
        <v>2</v>
      </c>
      <c r="I3148">
        <v>237</v>
      </c>
      <c r="J3148" t="s">
        <v>1814</v>
      </c>
      <c r="K3148" t="s">
        <v>5181</v>
      </c>
      <c r="L3148">
        <v>2</v>
      </c>
      <c r="M3148" t="s">
        <v>30</v>
      </c>
      <c r="N3148" t="s">
        <v>73</v>
      </c>
      <c r="O3148">
        <v>108</v>
      </c>
      <c r="P3148" t="s">
        <v>105</v>
      </c>
      <c r="S3148" t="s">
        <v>84</v>
      </c>
      <c r="T3148" t="s">
        <v>85</v>
      </c>
      <c r="U3148">
        <v>237</v>
      </c>
      <c r="Y3148" t="s">
        <v>5182</v>
      </c>
      <c r="AA3148">
        <v>34.193800000000003</v>
      </c>
      <c r="AB3148">
        <v>-118.47020000000001</v>
      </c>
      <c r="AC3148">
        <f t="shared" si="49"/>
        <v>0</v>
      </c>
    </row>
    <row r="3149" spans="1:29" x14ac:dyDescent="0.35">
      <c r="A3149">
        <v>200109947</v>
      </c>
      <c r="B3149" s="1">
        <v>43922</v>
      </c>
      <c r="C3149" s="1">
        <v>43922</v>
      </c>
      <c r="D3149">
        <v>1800</v>
      </c>
      <c r="E3149">
        <v>1</v>
      </c>
      <c r="F3149" t="s">
        <v>36</v>
      </c>
      <c r="G3149">
        <v>111</v>
      </c>
      <c r="H3149">
        <v>2</v>
      </c>
      <c r="I3149">
        <v>626</v>
      </c>
      <c r="J3149" t="s">
        <v>141</v>
      </c>
      <c r="K3149" t="s">
        <v>5183</v>
      </c>
      <c r="L3149">
        <v>34</v>
      </c>
      <c r="M3149" t="s">
        <v>30</v>
      </c>
      <c r="N3149" t="s">
        <v>95</v>
      </c>
      <c r="O3149">
        <v>502</v>
      </c>
      <c r="P3149" t="s">
        <v>47</v>
      </c>
      <c r="Q3149">
        <v>400</v>
      </c>
      <c r="R3149" t="s">
        <v>143</v>
      </c>
      <c r="S3149" t="s">
        <v>84</v>
      </c>
      <c r="T3149" t="s">
        <v>85</v>
      </c>
      <c r="U3149">
        <v>626</v>
      </c>
      <c r="Y3149" t="s">
        <v>5184</v>
      </c>
      <c r="AA3149">
        <v>34.058</v>
      </c>
      <c r="AB3149">
        <v>-118.241</v>
      </c>
      <c r="AC3149">
        <f t="shared" si="49"/>
        <v>0</v>
      </c>
    </row>
    <row r="3150" spans="1:29" x14ac:dyDescent="0.35">
      <c r="A3150">
        <v>201117133</v>
      </c>
      <c r="B3150" s="1">
        <v>44196</v>
      </c>
      <c r="C3150" s="1">
        <v>44194</v>
      </c>
      <c r="D3150">
        <v>1400</v>
      </c>
      <c r="E3150">
        <v>11</v>
      </c>
      <c r="F3150" t="s">
        <v>64</v>
      </c>
      <c r="G3150">
        <v>1118</v>
      </c>
      <c r="H3150">
        <v>1</v>
      </c>
      <c r="I3150">
        <v>510</v>
      </c>
      <c r="J3150" t="s">
        <v>29</v>
      </c>
      <c r="L3150">
        <v>0</v>
      </c>
      <c r="O3150">
        <v>101</v>
      </c>
      <c r="P3150" t="s">
        <v>32</v>
      </c>
      <c r="S3150" t="s">
        <v>40</v>
      </c>
      <c r="T3150" t="s">
        <v>41</v>
      </c>
      <c r="U3150">
        <v>510</v>
      </c>
      <c r="Y3150" t="s">
        <v>5185</v>
      </c>
      <c r="AA3150">
        <v>34.115200000000002</v>
      </c>
      <c r="AB3150">
        <v>-118.1962</v>
      </c>
      <c r="AC3150">
        <f t="shared" si="49"/>
        <v>0</v>
      </c>
    </row>
    <row r="3151" spans="1:29" x14ac:dyDescent="0.35">
      <c r="A3151">
        <v>200119571</v>
      </c>
      <c r="B3151" s="1">
        <v>44120</v>
      </c>
      <c r="C3151" s="1">
        <v>44116</v>
      </c>
      <c r="D3151">
        <v>2210</v>
      </c>
      <c r="E3151">
        <v>1</v>
      </c>
      <c r="F3151" t="s">
        <v>36</v>
      </c>
      <c r="G3151">
        <v>101</v>
      </c>
      <c r="H3151">
        <v>2</v>
      </c>
      <c r="I3151">
        <v>354</v>
      </c>
      <c r="J3151" t="s">
        <v>167</v>
      </c>
      <c r="K3151">
        <v>377</v>
      </c>
      <c r="L3151">
        <v>34</v>
      </c>
      <c r="M3151" t="s">
        <v>30</v>
      </c>
      <c r="N3151" t="s">
        <v>73</v>
      </c>
      <c r="O3151">
        <v>605</v>
      </c>
      <c r="P3151" t="s">
        <v>4585</v>
      </c>
      <c r="S3151" t="s">
        <v>40</v>
      </c>
      <c r="T3151" t="s">
        <v>41</v>
      </c>
      <c r="U3151">
        <v>354</v>
      </c>
      <c r="Y3151" t="s">
        <v>1090</v>
      </c>
      <c r="AA3151">
        <v>34.067100000000003</v>
      </c>
      <c r="AB3151">
        <v>-118.2483</v>
      </c>
      <c r="AC3151">
        <f t="shared" si="49"/>
        <v>0</v>
      </c>
    </row>
    <row r="3152" spans="1:29" x14ac:dyDescent="0.35">
      <c r="A3152">
        <v>200808708</v>
      </c>
      <c r="B3152" s="1">
        <v>43946</v>
      </c>
      <c r="C3152" s="1">
        <v>43946</v>
      </c>
      <c r="D3152">
        <v>640</v>
      </c>
      <c r="E3152">
        <v>8</v>
      </c>
      <c r="F3152" t="s">
        <v>109</v>
      </c>
      <c r="G3152">
        <v>805</v>
      </c>
      <c r="H3152">
        <v>2</v>
      </c>
      <c r="I3152">
        <v>946</v>
      </c>
      <c r="J3152" t="s">
        <v>125</v>
      </c>
      <c r="K3152">
        <v>1501</v>
      </c>
      <c r="L3152">
        <v>38</v>
      </c>
      <c r="M3152" t="s">
        <v>30</v>
      </c>
      <c r="N3152" t="s">
        <v>31</v>
      </c>
      <c r="O3152">
        <v>103</v>
      </c>
      <c r="P3152" t="s">
        <v>146</v>
      </c>
      <c r="S3152" t="s">
        <v>40</v>
      </c>
      <c r="T3152" t="s">
        <v>41</v>
      </c>
      <c r="U3152">
        <v>946</v>
      </c>
      <c r="Y3152" t="s">
        <v>5186</v>
      </c>
      <c r="AA3152">
        <v>34.1126</v>
      </c>
      <c r="AB3152">
        <v>-118.46469999999999</v>
      </c>
      <c r="AC3152">
        <f t="shared" si="49"/>
        <v>0</v>
      </c>
    </row>
    <row r="3153" spans="1:29" x14ac:dyDescent="0.35">
      <c r="A3153">
        <v>200805758</v>
      </c>
      <c r="B3153" s="1">
        <v>43871</v>
      </c>
      <c r="C3153" s="1">
        <v>43871</v>
      </c>
      <c r="D3153">
        <v>300</v>
      </c>
      <c r="E3153">
        <v>8</v>
      </c>
      <c r="F3153" t="s">
        <v>109</v>
      </c>
      <c r="G3153">
        <v>855</v>
      </c>
      <c r="H3153">
        <v>1</v>
      </c>
      <c r="I3153">
        <v>210</v>
      </c>
      <c r="J3153" t="s">
        <v>149</v>
      </c>
      <c r="K3153" t="s">
        <v>5187</v>
      </c>
      <c r="L3153">
        <v>27</v>
      </c>
      <c r="M3153" t="s">
        <v>30</v>
      </c>
      <c r="N3153" t="s">
        <v>95</v>
      </c>
      <c r="O3153">
        <v>102</v>
      </c>
      <c r="P3153" t="s">
        <v>186</v>
      </c>
      <c r="Q3153">
        <v>400</v>
      </c>
      <c r="R3153" t="s">
        <v>143</v>
      </c>
      <c r="S3153" t="s">
        <v>40</v>
      </c>
      <c r="T3153" t="s">
        <v>41</v>
      </c>
      <c r="U3153">
        <v>210</v>
      </c>
      <c r="Y3153" t="s">
        <v>4836</v>
      </c>
      <c r="Z3153" t="s">
        <v>5188</v>
      </c>
      <c r="AA3153">
        <v>34.048999999999999</v>
      </c>
      <c r="AB3153">
        <v>-118.4402</v>
      </c>
      <c r="AC3153">
        <f t="shared" si="49"/>
        <v>0</v>
      </c>
    </row>
    <row r="3154" spans="1:29" x14ac:dyDescent="0.35">
      <c r="A3154">
        <v>201013142</v>
      </c>
      <c r="B3154" s="1">
        <v>44090</v>
      </c>
      <c r="C3154" s="1">
        <v>44090</v>
      </c>
      <c r="D3154">
        <v>1800</v>
      </c>
      <c r="E3154">
        <v>10</v>
      </c>
      <c r="F3154" t="s">
        <v>103</v>
      </c>
      <c r="G3154">
        <v>1017</v>
      </c>
      <c r="H3154">
        <v>2</v>
      </c>
      <c r="I3154">
        <v>624</v>
      </c>
      <c r="J3154" t="s">
        <v>171</v>
      </c>
      <c r="K3154" t="s">
        <v>5189</v>
      </c>
      <c r="L3154">
        <v>73</v>
      </c>
      <c r="M3154" t="s">
        <v>30</v>
      </c>
      <c r="N3154" t="s">
        <v>73</v>
      </c>
      <c r="O3154">
        <v>501</v>
      </c>
      <c r="P3154" t="s">
        <v>164</v>
      </c>
      <c r="Q3154">
        <v>400</v>
      </c>
      <c r="R3154" t="s">
        <v>143</v>
      </c>
      <c r="S3154" t="s">
        <v>33</v>
      </c>
      <c r="T3154" t="s">
        <v>34</v>
      </c>
      <c r="U3154">
        <v>624</v>
      </c>
      <c r="Y3154" t="s">
        <v>5190</v>
      </c>
      <c r="AA3154">
        <v>34.203899999999997</v>
      </c>
      <c r="AB3154">
        <v>-118.5098</v>
      </c>
      <c r="AC3154">
        <f t="shared" si="49"/>
        <v>1</v>
      </c>
    </row>
    <row r="3155" spans="1:29" x14ac:dyDescent="0.35">
      <c r="A3155">
        <v>200506968</v>
      </c>
      <c r="B3155" s="1">
        <v>43900</v>
      </c>
      <c r="C3155" s="1">
        <v>43899</v>
      </c>
      <c r="D3155">
        <v>1700</v>
      </c>
      <c r="E3155">
        <v>5</v>
      </c>
      <c r="F3155" t="s">
        <v>98</v>
      </c>
      <c r="G3155">
        <v>528</v>
      </c>
      <c r="H3155">
        <v>1</v>
      </c>
      <c r="I3155">
        <v>420</v>
      </c>
      <c r="J3155" t="s">
        <v>352</v>
      </c>
      <c r="L3155">
        <v>0</v>
      </c>
      <c r="O3155">
        <v>101</v>
      </c>
      <c r="P3155" t="s">
        <v>32</v>
      </c>
      <c r="S3155" t="s">
        <v>40</v>
      </c>
      <c r="T3155" t="s">
        <v>41</v>
      </c>
      <c r="U3155">
        <v>420</v>
      </c>
      <c r="Y3155" t="s">
        <v>5191</v>
      </c>
      <c r="AA3155">
        <v>33.787399999999998</v>
      </c>
      <c r="AB3155">
        <v>-118.25069999999999</v>
      </c>
      <c r="AC3155">
        <f t="shared" si="49"/>
        <v>0</v>
      </c>
    </row>
    <row r="3156" spans="1:29" x14ac:dyDescent="0.35">
      <c r="A3156">
        <v>200312995</v>
      </c>
      <c r="B3156" s="1">
        <v>44003</v>
      </c>
      <c r="C3156" s="1">
        <v>44003</v>
      </c>
      <c r="D3156">
        <v>1910</v>
      </c>
      <c r="E3156">
        <v>3</v>
      </c>
      <c r="F3156" t="s">
        <v>43</v>
      </c>
      <c r="G3156">
        <v>363</v>
      </c>
      <c r="H3156">
        <v>1</v>
      </c>
      <c r="I3156">
        <v>510</v>
      </c>
      <c r="J3156" t="s">
        <v>29</v>
      </c>
      <c r="L3156">
        <v>0</v>
      </c>
      <c r="O3156">
        <v>101</v>
      </c>
      <c r="P3156" t="s">
        <v>32</v>
      </c>
      <c r="S3156" t="s">
        <v>40</v>
      </c>
      <c r="T3156" t="s">
        <v>41</v>
      </c>
      <c r="U3156">
        <v>510</v>
      </c>
      <c r="Y3156" t="s">
        <v>5192</v>
      </c>
      <c r="AA3156">
        <v>34.016500000000001</v>
      </c>
      <c r="AB3156">
        <v>-118.3365</v>
      </c>
      <c r="AC3156">
        <f t="shared" si="49"/>
        <v>0</v>
      </c>
    </row>
    <row r="3157" spans="1:29" x14ac:dyDescent="0.35">
      <c r="A3157">
        <v>200511738</v>
      </c>
      <c r="B3157" s="1">
        <v>44024</v>
      </c>
      <c r="C3157" s="1">
        <v>44024</v>
      </c>
      <c r="D3157">
        <v>1050</v>
      </c>
      <c r="E3157">
        <v>5</v>
      </c>
      <c r="F3157" t="s">
        <v>98</v>
      </c>
      <c r="G3157">
        <v>587</v>
      </c>
      <c r="H3157">
        <v>2</v>
      </c>
      <c r="I3157">
        <v>740</v>
      </c>
      <c r="J3157" t="s">
        <v>224</v>
      </c>
      <c r="K3157">
        <v>329</v>
      </c>
      <c r="L3157">
        <v>59</v>
      </c>
      <c r="M3157" t="s">
        <v>30</v>
      </c>
      <c r="N3157" t="s">
        <v>95</v>
      </c>
      <c r="O3157">
        <v>501</v>
      </c>
      <c r="P3157" t="s">
        <v>164</v>
      </c>
      <c r="S3157" t="s">
        <v>84</v>
      </c>
      <c r="T3157" t="s">
        <v>85</v>
      </c>
      <c r="U3157">
        <v>740</v>
      </c>
      <c r="Y3157" t="s">
        <v>5193</v>
      </c>
      <c r="AA3157">
        <v>33.7087</v>
      </c>
      <c r="AB3157">
        <v>-118.28789999999999</v>
      </c>
      <c r="AC3157">
        <f t="shared" si="49"/>
        <v>0</v>
      </c>
    </row>
    <row r="3158" spans="1:29" x14ac:dyDescent="0.35">
      <c r="A3158">
        <v>201205711</v>
      </c>
      <c r="B3158" s="1">
        <v>43854</v>
      </c>
      <c r="C3158" s="1">
        <v>43854</v>
      </c>
      <c r="D3158">
        <v>2300</v>
      </c>
      <c r="E3158">
        <v>12</v>
      </c>
      <c r="F3158" t="s">
        <v>68</v>
      </c>
      <c r="G3158">
        <v>1235</v>
      </c>
      <c r="H3158">
        <v>2</v>
      </c>
      <c r="I3158">
        <v>623</v>
      </c>
      <c r="J3158" t="s">
        <v>465</v>
      </c>
      <c r="K3158" t="s">
        <v>5194</v>
      </c>
      <c r="L3158">
        <v>0</v>
      </c>
      <c r="M3158" t="s">
        <v>46</v>
      </c>
      <c r="N3158" t="s">
        <v>46</v>
      </c>
      <c r="O3158">
        <v>102</v>
      </c>
      <c r="P3158" t="s">
        <v>186</v>
      </c>
      <c r="Q3158">
        <v>400</v>
      </c>
      <c r="R3158" t="s">
        <v>143</v>
      </c>
      <c r="S3158" t="s">
        <v>40</v>
      </c>
      <c r="T3158" t="s">
        <v>41</v>
      </c>
      <c r="U3158">
        <v>623</v>
      </c>
      <c r="Y3158" t="s">
        <v>950</v>
      </c>
      <c r="Z3158" t="s">
        <v>5195</v>
      </c>
      <c r="AA3158">
        <v>33.989199999999997</v>
      </c>
      <c r="AB3158">
        <v>-118.30240000000001</v>
      </c>
      <c r="AC3158">
        <f t="shared" si="49"/>
        <v>0</v>
      </c>
    </row>
    <row r="3159" spans="1:29" x14ac:dyDescent="0.35">
      <c r="A3159">
        <v>200811834</v>
      </c>
      <c r="B3159" s="1">
        <v>44025</v>
      </c>
      <c r="C3159" s="1">
        <v>44024</v>
      </c>
      <c r="D3159">
        <v>2230</v>
      </c>
      <c r="E3159">
        <v>8</v>
      </c>
      <c r="F3159" t="s">
        <v>109</v>
      </c>
      <c r="G3159">
        <v>808</v>
      </c>
      <c r="H3159">
        <v>2</v>
      </c>
      <c r="I3159">
        <v>740</v>
      </c>
      <c r="J3159" t="s">
        <v>224</v>
      </c>
      <c r="K3159">
        <v>329</v>
      </c>
      <c r="L3159">
        <v>34</v>
      </c>
      <c r="M3159" t="s">
        <v>94</v>
      </c>
      <c r="N3159" t="s">
        <v>73</v>
      </c>
      <c r="O3159">
        <v>121</v>
      </c>
      <c r="P3159" t="s">
        <v>246</v>
      </c>
      <c r="S3159" t="s">
        <v>40</v>
      </c>
      <c r="T3159" t="s">
        <v>41</v>
      </c>
      <c r="U3159">
        <v>740</v>
      </c>
      <c r="Y3159" t="s">
        <v>5196</v>
      </c>
      <c r="AA3159">
        <v>34.111400000000003</v>
      </c>
      <c r="AB3159">
        <v>-118.42449999999999</v>
      </c>
      <c r="AC3159">
        <f t="shared" si="49"/>
        <v>0</v>
      </c>
    </row>
    <row r="3160" spans="1:29" x14ac:dyDescent="0.35">
      <c r="A3160">
        <v>200313933</v>
      </c>
      <c r="B3160" s="1">
        <v>44021</v>
      </c>
      <c r="C3160" s="1">
        <v>44021</v>
      </c>
      <c r="D3160">
        <v>440</v>
      </c>
      <c r="E3160">
        <v>3</v>
      </c>
      <c r="F3160" t="s">
        <v>43</v>
      </c>
      <c r="G3160">
        <v>335</v>
      </c>
      <c r="H3160">
        <v>1</v>
      </c>
      <c r="I3160">
        <v>421</v>
      </c>
      <c r="J3160" t="s">
        <v>4658</v>
      </c>
      <c r="K3160" t="s">
        <v>5197</v>
      </c>
      <c r="L3160">
        <v>51</v>
      </c>
      <c r="M3160" t="s">
        <v>30</v>
      </c>
      <c r="N3160" t="s">
        <v>95</v>
      </c>
      <c r="O3160">
        <v>101</v>
      </c>
      <c r="P3160" t="s">
        <v>32</v>
      </c>
      <c r="S3160" t="s">
        <v>40</v>
      </c>
      <c r="T3160" t="s">
        <v>41</v>
      </c>
      <c r="U3160">
        <v>421</v>
      </c>
      <c r="Y3160" t="s">
        <v>5198</v>
      </c>
      <c r="AA3160">
        <v>34.028199999999998</v>
      </c>
      <c r="AB3160">
        <v>-118.3177</v>
      </c>
      <c r="AC3160">
        <f t="shared" si="49"/>
        <v>0</v>
      </c>
    </row>
    <row r="3161" spans="1:29" x14ac:dyDescent="0.35">
      <c r="A3161">
        <v>200714734</v>
      </c>
      <c r="B3161" s="1">
        <v>44112</v>
      </c>
      <c r="C3161" s="1">
        <v>44111</v>
      </c>
      <c r="D3161">
        <v>1830</v>
      </c>
      <c r="E3161">
        <v>7</v>
      </c>
      <c r="F3161" t="s">
        <v>28</v>
      </c>
      <c r="G3161">
        <v>721</v>
      </c>
      <c r="H3161">
        <v>1</v>
      </c>
      <c r="I3161">
        <v>442</v>
      </c>
      <c r="J3161" t="s">
        <v>179</v>
      </c>
      <c r="K3161" t="s">
        <v>5199</v>
      </c>
      <c r="L3161">
        <v>19</v>
      </c>
      <c r="M3161" t="s">
        <v>30</v>
      </c>
      <c r="N3161" t="s">
        <v>31</v>
      </c>
      <c r="O3161">
        <v>721</v>
      </c>
      <c r="P3161" t="s">
        <v>828</v>
      </c>
      <c r="S3161" t="s">
        <v>40</v>
      </c>
      <c r="T3161" t="s">
        <v>41</v>
      </c>
      <c r="U3161">
        <v>442</v>
      </c>
      <c r="Y3161" t="s">
        <v>583</v>
      </c>
      <c r="AA3161">
        <v>34.076099999999997</v>
      </c>
      <c r="AB3161">
        <v>-118.3772</v>
      </c>
      <c r="AC3161">
        <f t="shared" si="49"/>
        <v>0</v>
      </c>
    </row>
    <row r="3162" spans="1:29" x14ac:dyDescent="0.35">
      <c r="A3162">
        <v>200817912</v>
      </c>
      <c r="B3162" s="1">
        <v>44189</v>
      </c>
      <c r="C3162" s="1">
        <v>44189</v>
      </c>
      <c r="D3162">
        <v>1420</v>
      </c>
      <c r="E3162">
        <v>8</v>
      </c>
      <c r="F3162" t="s">
        <v>109</v>
      </c>
      <c r="G3162">
        <v>802</v>
      </c>
      <c r="H3162">
        <v>2</v>
      </c>
      <c r="I3162">
        <v>624</v>
      </c>
      <c r="J3162" t="s">
        <v>171</v>
      </c>
      <c r="K3162" t="s">
        <v>5200</v>
      </c>
      <c r="L3162">
        <v>51</v>
      </c>
      <c r="M3162" t="s">
        <v>94</v>
      </c>
      <c r="N3162" t="s">
        <v>73</v>
      </c>
      <c r="O3162">
        <v>101</v>
      </c>
      <c r="P3162" t="s">
        <v>32</v>
      </c>
      <c r="Q3162">
        <v>400</v>
      </c>
      <c r="R3162" t="s">
        <v>143</v>
      </c>
      <c r="S3162" t="s">
        <v>84</v>
      </c>
      <c r="T3162" t="s">
        <v>85</v>
      </c>
      <c r="U3162">
        <v>624</v>
      </c>
      <c r="Y3162" t="s">
        <v>5201</v>
      </c>
      <c r="AA3162">
        <v>34.046700000000001</v>
      </c>
      <c r="AB3162">
        <v>-118.52419999999999</v>
      </c>
      <c r="AC3162">
        <f t="shared" si="49"/>
        <v>0</v>
      </c>
    </row>
    <row r="3163" spans="1:29" x14ac:dyDescent="0.35">
      <c r="A3163">
        <v>200213679</v>
      </c>
      <c r="B3163" s="1">
        <v>44056</v>
      </c>
      <c r="C3163" s="1">
        <v>44047</v>
      </c>
      <c r="D3163">
        <v>2100</v>
      </c>
      <c r="E3163">
        <v>2</v>
      </c>
      <c r="F3163" t="s">
        <v>56</v>
      </c>
      <c r="G3163">
        <v>269</v>
      </c>
      <c r="H3163">
        <v>1</v>
      </c>
      <c r="I3163">
        <v>648</v>
      </c>
      <c r="J3163" t="s">
        <v>58</v>
      </c>
      <c r="L3163">
        <v>0</v>
      </c>
      <c r="M3163" t="s">
        <v>30</v>
      </c>
      <c r="N3163" t="s">
        <v>46</v>
      </c>
      <c r="O3163">
        <v>503</v>
      </c>
      <c r="P3163" t="s">
        <v>650</v>
      </c>
      <c r="S3163" t="s">
        <v>40</v>
      </c>
      <c r="T3163" t="s">
        <v>41</v>
      </c>
      <c r="U3163">
        <v>648</v>
      </c>
      <c r="Y3163" t="s">
        <v>5202</v>
      </c>
      <c r="AA3163">
        <v>34.051499999999997</v>
      </c>
      <c r="AB3163">
        <v>-118.2658</v>
      </c>
      <c r="AC3163">
        <f t="shared" si="49"/>
        <v>0</v>
      </c>
    </row>
    <row r="3164" spans="1:29" x14ac:dyDescent="0.35">
      <c r="A3164">
        <v>200409703</v>
      </c>
      <c r="B3164" s="1">
        <v>43993</v>
      </c>
      <c r="C3164" s="1">
        <v>43992</v>
      </c>
      <c r="D3164">
        <v>1700</v>
      </c>
      <c r="E3164">
        <v>4</v>
      </c>
      <c r="F3164" t="s">
        <v>54</v>
      </c>
      <c r="G3164">
        <v>422</v>
      </c>
      <c r="H3164">
        <v>2</v>
      </c>
      <c r="I3164">
        <v>740</v>
      </c>
      <c r="J3164" t="s">
        <v>224</v>
      </c>
      <c r="K3164">
        <v>329</v>
      </c>
      <c r="L3164">
        <v>0</v>
      </c>
      <c r="M3164" t="s">
        <v>30</v>
      </c>
      <c r="N3164" t="s">
        <v>73</v>
      </c>
      <c r="O3164">
        <v>203</v>
      </c>
      <c r="P3164" t="s">
        <v>101</v>
      </c>
      <c r="S3164" t="s">
        <v>40</v>
      </c>
      <c r="T3164" t="s">
        <v>41</v>
      </c>
      <c r="U3164">
        <v>740</v>
      </c>
      <c r="Y3164" t="s">
        <v>5203</v>
      </c>
      <c r="AA3164">
        <v>34.073700000000002</v>
      </c>
      <c r="AB3164">
        <v>-118.21040000000001</v>
      </c>
      <c r="AC3164">
        <f t="shared" si="49"/>
        <v>0</v>
      </c>
    </row>
    <row r="3165" spans="1:29" x14ac:dyDescent="0.35">
      <c r="A3165">
        <v>200113247</v>
      </c>
      <c r="B3165" s="1">
        <v>43992</v>
      </c>
      <c r="C3165" s="1">
        <v>43992</v>
      </c>
      <c r="D3165">
        <v>2145</v>
      </c>
      <c r="E3165">
        <v>1</v>
      </c>
      <c r="F3165" t="s">
        <v>36</v>
      </c>
      <c r="G3165">
        <v>143</v>
      </c>
      <c r="H3165">
        <v>2</v>
      </c>
      <c r="I3165">
        <v>740</v>
      </c>
      <c r="J3165" t="s">
        <v>224</v>
      </c>
      <c r="K3165">
        <v>329</v>
      </c>
      <c r="L3165">
        <v>0</v>
      </c>
      <c r="M3165" t="s">
        <v>46</v>
      </c>
      <c r="N3165" t="s">
        <v>46</v>
      </c>
      <c r="O3165">
        <v>248</v>
      </c>
      <c r="P3165" t="s">
        <v>4116</v>
      </c>
      <c r="Q3165">
        <v>306</v>
      </c>
      <c r="R3165" t="s">
        <v>1108</v>
      </c>
      <c r="S3165" t="s">
        <v>40</v>
      </c>
      <c r="T3165" t="s">
        <v>41</v>
      </c>
      <c r="U3165">
        <v>740</v>
      </c>
      <c r="Y3165" t="s">
        <v>4592</v>
      </c>
      <c r="AA3165">
        <v>34.049500000000002</v>
      </c>
      <c r="AB3165">
        <v>-118.24939999999999</v>
      </c>
      <c r="AC3165">
        <f t="shared" si="49"/>
        <v>0</v>
      </c>
    </row>
    <row r="3166" spans="1:29" x14ac:dyDescent="0.35">
      <c r="A3166">
        <v>201208475</v>
      </c>
      <c r="B3166" s="1">
        <v>43894</v>
      </c>
      <c r="C3166" s="1">
        <v>43894</v>
      </c>
      <c r="D3166">
        <v>1</v>
      </c>
      <c r="E3166">
        <v>12</v>
      </c>
      <c r="F3166" t="s">
        <v>68</v>
      </c>
      <c r="G3166">
        <v>1249</v>
      </c>
      <c r="H3166">
        <v>1</v>
      </c>
      <c r="I3166">
        <v>122</v>
      </c>
      <c r="J3166" t="s">
        <v>2660</v>
      </c>
      <c r="K3166" t="s">
        <v>5204</v>
      </c>
      <c r="L3166">
        <v>44</v>
      </c>
      <c r="M3166" t="s">
        <v>94</v>
      </c>
      <c r="N3166" t="s">
        <v>163</v>
      </c>
      <c r="O3166">
        <v>102</v>
      </c>
      <c r="P3166" t="s">
        <v>186</v>
      </c>
      <c r="Q3166">
        <v>400</v>
      </c>
      <c r="R3166" t="s">
        <v>143</v>
      </c>
      <c r="S3166" t="s">
        <v>84</v>
      </c>
      <c r="T3166" t="s">
        <v>85</v>
      </c>
      <c r="U3166">
        <v>122</v>
      </c>
      <c r="V3166">
        <v>998</v>
      </c>
      <c r="Y3166" t="s">
        <v>2603</v>
      </c>
      <c r="Z3166" t="s">
        <v>866</v>
      </c>
      <c r="AA3166">
        <v>33.982399999999998</v>
      </c>
      <c r="AB3166">
        <v>-118.28270000000001</v>
      </c>
      <c r="AC3166">
        <f t="shared" si="49"/>
        <v>0</v>
      </c>
    </row>
    <row r="3167" spans="1:29" x14ac:dyDescent="0.35">
      <c r="A3167">
        <v>201205614</v>
      </c>
      <c r="B3167" s="1">
        <v>43853</v>
      </c>
      <c r="C3167" s="1">
        <v>43852</v>
      </c>
      <c r="D3167">
        <v>1026</v>
      </c>
      <c r="E3167">
        <v>12</v>
      </c>
      <c r="F3167" t="s">
        <v>68</v>
      </c>
      <c r="G3167">
        <v>1233</v>
      </c>
      <c r="H3167">
        <v>2</v>
      </c>
      <c r="I3167">
        <v>860</v>
      </c>
      <c r="J3167" t="s">
        <v>2220</v>
      </c>
      <c r="K3167" t="s">
        <v>5205</v>
      </c>
      <c r="L3167">
        <v>50</v>
      </c>
      <c r="M3167" t="s">
        <v>94</v>
      </c>
      <c r="N3167" t="s">
        <v>31</v>
      </c>
      <c r="O3167">
        <v>517</v>
      </c>
      <c r="P3167" t="s">
        <v>470</v>
      </c>
      <c r="Q3167">
        <v>400</v>
      </c>
      <c r="R3167" t="s">
        <v>143</v>
      </c>
      <c r="S3167" t="s">
        <v>33</v>
      </c>
      <c r="T3167" t="s">
        <v>34</v>
      </c>
      <c r="U3167">
        <v>860</v>
      </c>
      <c r="Y3167" t="s">
        <v>5206</v>
      </c>
      <c r="AA3167">
        <v>33.986199999999997</v>
      </c>
      <c r="AB3167">
        <v>-118.3111</v>
      </c>
      <c r="AC3167">
        <f t="shared" si="49"/>
        <v>1</v>
      </c>
    </row>
    <row r="3168" spans="1:29" x14ac:dyDescent="0.35">
      <c r="A3168">
        <v>200512884</v>
      </c>
      <c r="B3168" s="1">
        <v>44055</v>
      </c>
      <c r="C3168" s="1">
        <v>44050</v>
      </c>
      <c r="D3168">
        <v>2000</v>
      </c>
      <c r="E3168">
        <v>5</v>
      </c>
      <c r="F3168" t="s">
        <v>98</v>
      </c>
      <c r="G3168">
        <v>532</v>
      </c>
      <c r="H3168">
        <v>1</v>
      </c>
      <c r="I3168">
        <v>420</v>
      </c>
      <c r="J3168" t="s">
        <v>352</v>
      </c>
      <c r="L3168">
        <v>0</v>
      </c>
      <c r="O3168">
        <v>101</v>
      </c>
      <c r="P3168" t="s">
        <v>32</v>
      </c>
      <c r="S3168" t="s">
        <v>40</v>
      </c>
      <c r="T3168" t="s">
        <v>41</v>
      </c>
      <c r="U3168">
        <v>420</v>
      </c>
      <c r="Y3168" t="s">
        <v>5207</v>
      </c>
      <c r="AA3168">
        <v>33.7866</v>
      </c>
      <c r="AB3168">
        <v>-118.2715</v>
      </c>
      <c r="AC3168">
        <f t="shared" si="49"/>
        <v>0</v>
      </c>
    </row>
    <row r="3169" spans="1:29" x14ac:dyDescent="0.35">
      <c r="A3169">
        <v>201224278</v>
      </c>
      <c r="B3169" s="1">
        <v>44146</v>
      </c>
      <c r="C3169" s="1">
        <v>44146</v>
      </c>
      <c r="D3169">
        <v>1130</v>
      </c>
      <c r="E3169">
        <v>12</v>
      </c>
      <c r="F3169" t="s">
        <v>68</v>
      </c>
      <c r="G3169">
        <v>1268</v>
      </c>
      <c r="H3169">
        <v>1</v>
      </c>
      <c r="I3169">
        <v>510</v>
      </c>
      <c r="J3169" t="s">
        <v>29</v>
      </c>
      <c r="L3169">
        <v>0</v>
      </c>
      <c r="O3169">
        <v>101</v>
      </c>
      <c r="P3169" t="s">
        <v>32</v>
      </c>
      <c r="S3169" t="s">
        <v>40</v>
      </c>
      <c r="T3169" t="s">
        <v>41</v>
      </c>
      <c r="U3169">
        <v>510</v>
      </c>
      <c r="Y3169" t="s">
        <v>3767</v>
      </c>
      <c r="AA3169">
        <v>33.966999999999999</v>
      </c>
      <c r="AB3169">
        <v>-118.2717</v>
      </c>
      <c r="AC3169">
        <f t="shared" si="49"/>
        <v>0</v>
      </c>
    </row>
    <row r="3170" spans="1:29" x14ac:dyDescent="0.35">
      <c r="A3170">
        <v>201305119</v>
      </c>
      <c r="B3170" s="1">
        <v>43851</v>
      </c>
      <c r="C3170" s="1">
        <v>43849</v>
      </c>
      <c r="D3170">
        <v>1600</v>
      </c>
      <c r="E3170">
        <v>13</v>
      </c>
      <c r="F3170" t="s">
        <v>62</v>
      </c>
      <c r="G3170">
        <v>1325</v>
      </c>
      <c r="H3170">
        <v>1</v>
      </c>
      <c r="I3170">
        <v>510</v>
      </c>
      <c r="J3170" t="s">
        <v>29</v>
      </c>
      <c r="L3170">
        <v>0</v>
      </c>
      <c r="O3170">
        <v>101</v>
      </c>
      <c r="P3170" t="s">
        <v>32</v>
      </c>
      <c r="S3170" t="s">
        <v>40</v>
      </c>
      <c r="T3170" t="s">
        <v>41</v>
      </c>
      <c r="U3170">
        <v>510</v>
      </c>
      <c r="Y3170" t="s">
        <v>5208</v>
      </c>
      <c r="AA3170">
        <v>34.014600000000002</v>
      </c>
      <c r="AB3170">
        <v>-118.253</v>
      </c>
      <c r="AC3170">
        <f t="shared" si="49"/>
        <v>0</v>
      </c>
    </row>
    <row r="3171" spans="1:29" x14ac:dyDescent="0.35">
      <c r="A3171">
        <v>200320569</v>
      </c>
      <c r="B3171" s="1">
        <v>44152</v>
      </c>
      <c r="C3171" s="1">
        <v>43922</v>
      </c>
      <c r="D3171">
        <v>1200</v>
      </c>
      <c r="E3171">
        <v>3</v>
      </c>
      <c r="F3171" t="s">
        <v>43</v>
      </c>
      <c r="G3171">
        <v>311</v>
      </c>
      <c r="H3171">
        <v>2</v>
      </c>
      <c r="I3171">
        <v>810</v>
      </c>
      <c r="J3171" t="s">
        <v>2028</v>
      </c>
      <c r="K3171" t="s">
        <v>5209</v>
      </c>
      <c r="L3171">
        <v>16</v>
      </c>
      <c r="M3171" t="s">
        <v>94</v>
      </c>
      <c r="N3171" t="s">
        <v>163</v>
      </c>
      <c r="O3171">
        <v>501</v>
      </c>
      <c r="P3171" t="s">
        <v>164</v>
      </c>
      <c r="S3171" t="s">
        <v>84</v>
      </c>
      <c r="T3171" t="s">
        <v>85</v>
      </c>
      <c r="U3171">
        <v>810</v>
      </c>
      <c r="Y3171" t="s">
        <v>5210</v>
      </c>
      <c r="AA3171">
        <v>34.027900000000002</v>
      </c>
      <c r="AB3171">
        <v>-118.3644</v>
      </c>
      <c r="AC3171">
        <f t="shared" si="49"/>
        <v>0</v>
      </c>
    </row>
    <row r="3172" spans="1:29" x14ac:dyDescent="0.35">
      <c r="A3172">
        <v>200807713</v>
      </c>
      <c r="B3172" s="1">
        <v>43916</v>
      </c>
      <c r="C3172" s="1">
        <v>43916</v>
      </c>
      <c r="D3172">
        <v>340</v>
      </c>
      <c r="E3172">
        <v>8</v>
      </c>
      <c r="F3172" t="s">
        <v>109</v>
      </c>
      <c r="G3172">
        <v>882</v>
      </c>
      <c r="H3172">
        <v>1</v>
      </c>
      <c r="I3172">
        <v>510</v>
      </c>
      <c r="J3172" t="s">
        <v>29</v>
      </c>
      <c r="L3172">
        <v>0</v>
      </c>
      <c r="O3172">
        <v>101</v>
      </c>
      <c r="P3172" t="s">
        <v>32</v>
      </c>
      <c r="S3172" t="s">
        <v>84</v>
      </c>
      <c r="T3172" t="s">
        <v>85</v>
      </c>
      <c r="U3172">
        <v>510</v>
      </c>
      <c r="Y3172" t="s">
        <v>5211</v>
      </c>
      <c r="AA3172">
        <v>34.037799999999997</v>
      </c>
      <c r="AB3172">
        <v>-118.4419</v>
      </c>
      <c r="AC3172">
        <f t="shared" si="49"/>
        <v>0</v>
      </c>
    </row>
    <row r="3173" spans="1:29" x14ac:dyDescent="0.35">
      <c r="A3173">
        <v>200407877</v>
      </c>
      <c r="B3173" s="1">
        <v>43937</v>
      </c>
      <c r="C3173" s="1">
        <v>43936</v>
      </c>
      <c r="D3173">
        <v>1700</v>
      </c>
      <c r="E3173">
        <v>4</v>
      </c>
      <c r="F3173" t="s">
        <v>54</v>
      </c>
      <c r="G3173">
        <v>406</v>
      </c>
      <c r="H3173">
        <v>1</v>
      </c>
      <c r="I3173">
        <v>330</v>
      </c>
      <c r="J3173" t="s">
        <v>37</v>
      </c>
      <c r="K3173" t="s">
        <v>5212</v>
      </c>
      <c r="L3173">
        <v>49</v>
      </c>
      <c r="M3173" t="s">
        <v>30</v>
      </c>
      <c r="N3173" t="s">
        <v>95</v>
      </c>
      <c r="O3173">
        <v>101</v>
      </c>
      <c r="P3173" t="s">
        <v>32</v>
      </c>
      <c r="S3173" t="s">
        <v>40</v>
      </c>
      <c r="T3173" t="s">
        <v>41</v>
      </c>
      <c r="U3173">
        <v>330</v>
      </c>
      <c r="Y3173" t="s">
        <v>5213</v>
      </c>
      <c r="AA3173">
        <v>34.095999999999997</v>
      </c>
      <c r="AB3173">
        <v>-118.185</v>
      </c>
      <c r="AC3173">
        <f t="shared" si="49"/>
        <v>0</v>
      </c>
    </row>
    <row r="3174" spans="1:29" x14ac:dyDescent="0.35">
      <c r="A3174">
        <v>200715314</v>
      </c>
      <c r="B3174" s="1">
        <v>44129</v>
      </c>
      <c r="C3174" s="1">
        <v>44129</v>
      </c>
      <c r="D3174">
        <v>1700</v>
      </c>
      <c r="E3174">
        <v>7</v>
      </c>
      <c r="F3174" t="s">
        <v>28</v>
      </c>
      <c r="G3174">
        <v>737</v>
      </c>
      <c r="H3174">
        <v>1</v>
      </c>
      <c r="I3174">
        <v>310</v>
      </c>
      <c r="J3174" t="s">
        <v>71</v>
      </c>
      <c r="K3174" t="s">
        <v>1321</v>
      </c>
      <c r="L3174">
        <v>58</v>
      </c>
      <c r="M3174" t="s">
        <v>30</v>
      </c>
      <c r="N3174" t="s">
        <v>173</v>
      </c>
      <c r="O3174">
        <v>501</v>
      </c>
      <c r="P3174" t="s">
        <v>164</v>
      </c>
      <c r="S3174" t="s">
        <v>40</v>
      </c>
      <c r="T3174" t="s">
        <v>41</v>
      </c>
      <c r="U3174">
        <v>310</v>
      </c>
      <c r="Y3174" t="s">
        <v>5214</v>
      </c>
      <c r="AA3174">
        <v>34.066899999999997</v>
      </c>
      <c r="AB3174">
        <v>-118.3429</v>
      </c>
      <c r="AC3174">
        <f t="shared" si="49"/>
        <v>0</v>
      </c>
    </row>
    <row r="3175" spans="1:29" x14ac:dyDescent="0.35">
      <c r="A3175">
        <v>200118585</v>
      </c>
      <c r="B3175" s="1">
        <v>44102</v>
      </c>
      <c r="C3175" s="1">
        <v>44102</v>
      </c>
      <c r="D3175">
        <v>105</v>
      </c>
      <c r="E3175">
        <v>1</v>
      </c>
      <c r="F3175" t="s">
        <v>36</v>
      </c>
      <c r="G3175">
        <v>132</v>
      </c>
      <c r="H3175">
        <v>1</v>
      </c>
      <c r="I3175">
        <v>510</v>
      </c>
      <c r="J3175" t="s">
        <v>29</v>
      </c>
      <c r="L3175">
        <v>0</v>
      </c>
      <c r="O3175">
        <v>108</v>
      </c>
      <c r="P3175" t="s">
        <v>105</v>
      </c>
      <c r="S3175" t="s">
        <v>84</v>
      </c>
      <c r="T3175" t="s">
        <v>85</v>
      </c>
      <c r="U3175">
        <v>510</v>
      </c>
      <c r="Y3175" t="s">
        <v>5215</v>
      </c>
      <c r="AA3175">
        <v>34.055500000000002</v>
      </c>
      <c r="AB3175">
        <v>-118.25069999999999</v>
      </c>
      <c r="AC3175">
        <f t="shared" si="49"/>
        <v>0</v>
      </c>
    </row>
    <row r="3176" spans="1:29" x14ac:dyDescent="0.35">
      <c r="A3176">
        <v>200711402</v>
      </c>
      <c r="B3176" s="1">
        <v>44020</v>
      </c>
      <c r="C3176" s="1">
        <v>43998</v>
      </c>
      <c r="D3176">
        <v>150</v>
      </c>
      <c r="E3176">
        <v>7</v>
      </c>
      <c r="F3176" t="s">
        <v>28</v>
      </c>
      <c r="G3176">
        <v>747</v>
      </c>
      <c r="H3176">
        <v>2</v>
      </c>
      <c r="I3176">
        <v>354</v>
      </c>
      <c r="J3176" t="s">
        <v>167</v>
      </c>
      <c r="K3176">
        <v>928</v>
      </c>
      <c r="L3176">
        <v>33</v>
      </c>
      <c r="M3176" t="s">
        <v>30</v>
      </c>
      <c r="N3176" t="s">
        <v>73</v>
      </c>
      <c r="O3176">
        <v>208</v>
      </c>
      <c r="P3176" t="s">
        <v>1184</v>
      </c>
      <c r="S3176" t="s">
        <v>40</v>
      </c>
      <c r="T3176" t="s">
        <v>41</v>
      </c>
      <c r="U3176">
        <v>354</v>
      </c>
      <c r="Y3176" t="s">
        <v>5216</v>
      </c>
      <c r="AA3176">
        <v>34.053100000000001</v>
      </c>
      <c r="AB3176">
        <v>-118.3391</v>
      </c>
      <c r="AC3176">
        <f t="shared" si="49"/>
        <v>0</v>
      </c>
    </row>
    <row r="3177" spans="1:29" x14ac:dyDescent="0.35">
      <c r="A3177">
        <v>200314341</v>
      </c>
      <c r="B3177" s="1">
        <v>44025</v>
      </c>
      <c r="C3177" s="1">
        <v>44014</v>
      </c>
      <c r="D3177">
        <v>900</v>
      </c>
      <c r="E3177">
        <v>3</v>
      </c>
      <c r="F3177" t="s">
        <v>43</v>
      </c>
      <c r="G3177">
        <v>335</v>
      </c>
      <c r="H3177">
        <v>1</v>
      </c>
      <c r="I3177">
        <v>330</v>
      </c>
      <c r="J3177" t="s">
        <v>37</v>
      </c>
      <c r="K3177" t="s">
        <v>5217</v>
      </c>
      <c r="L3177">
        <v>32</v>
      </c>
      <c r="M3177" t="s">
        <v>94</v>
      </c>
      <c r="N3177" t="s">
        <v>95</v>
      </c>
      <c r="O3177">
        <v>122</v>
      </c>
      <c r="P3177" t="s">
        <v>275</v>
      </c>
      <c r="S3177" t="s">
        <v>40</v>
      </c>
      <c r="T3177" t="s">
        <v>41</v>
      </c>
      <c r="U3177">
        <v>330</v>
      </c>
      <c r="Y3177" t="s">
        <v>5218</v>
      </c>
      <c r="AA3177">
        <v>34.029000000000003</v>
      </c>
      <c r="AB3177">
        <v>-118.3188</v>
      </c>
      <c r="AC3177">
        <f t="shared" si="49"/>
        <v>0</v>
      </c>
    </row>
    <row r="3178" spans="1:29" x14ac:dyDescent="0.35">
      <c r="A3178">
        <v>201116385</v>
      </c>
      <c r="B3178" s="1">
        <v>44172</v>
      </c>
      <c r="C3178" s="1">
        <v>44166</v>
      </c>
      <c r="D3178">
        <v>1106</v>
      </c>
      <c r="E3178">
        <v>11</v>
      </c>
      <c r="F3178" t="s">
        <v>64</v>
      </c>
      <c r="G3178">
        <v>1137</v>
      </c>
      <c r="H3178">
        <v>2</v>
      </c>
      <c r="I3178">
        <v>354</v>
      </c>
      <c r="J3178" t="s">
        <v>167</v>
      </c>
      <c r="K3178" t="s">
        <v>5219</v>
      </c>
      <c r="L3178">
        <v>62</v>
      </c>
      <c r="M3178" t="s">
        <v>94</v>
      </c>
      <c r="N3178" t="s">
        <v>95</v>
      </c>
      <c r="O3178">
        <v>506</v>
      </c>
      <c r="P3178" t="s">
        <v>2912</v>
      </c>
      <c r="S3178" t="s">
        <v>40</v>
      </c>
      <c r="T3178" t="s">
        <v>41</v>
      </c>
      <c r="U3178">
        <v>354</v>
      </c>
      <c r="Y3178" t="s">
        <v>2655</v>
      </c>
      <c r="AA3178">
        <v>34.108499999999999</v>
      </c>
      <c r="AB3178">
        <v>-118.2011</v>
      </c>
      <c r="AC3178">
        <f t="shared" si="49"/>
        <v>0</v>
      </c>
    </row>
    <row r="3179" spans="1:29" x14ac:dyDescent="0.35">
      <c r="A3179">
        <v>201208356</v>
      </c>
      <c r="B3179" s="1">
        <v>43892</v>
      </c>
      <c r="C3179" s="1">
        <v>43892</v>
      </c>
      <c r="D3179">
        <v>700</v>
      </c>
      <c r="E3179">
        <v>12</v>
      </c>
      <c r="F3179" t="s">
        <v>68</v>
      </c>
      <c r="G3179">
        <v>1249</v>
      </c>
      <c r="H3179">
        <v>2</v>
      </c>
      <c r="I3179">
        <v>940</v>
      </c>
      <c r="J3179" t="s">
        <v>1684</v>
      </c>
      <c r="K3179">
        <v>1402</v>
      </c>
      <c r="L3179">
        <v>21</v>
      </c>
      <c r="M3179" t="s">
        <v>30</v>
      </c>
      <c r="N3179" t="s">
        <v>95</v>
      </c>
      <c r="O3179">
        <v>501</v>
      </c>
      <c r="P3179" t="s">
        <v>164</v>
      </c>
      <c r="S3179" t="s">
        <v>40</v>
      </c>
      <c r="T3179" t="s">
        <v>41</v>
      </c>
      <c r="U3179">
        <v>940</v>
      </c>
      <c r="Y3179" t="s">
        <v>5220</v>
      </c>
      <c r="AA3179">
        <v>33.979799999999997</v>
      </c>
      <c r="AB3179">
        <v>-118.2813</v>
      </c>
      <c r="AC3179">
        <f t="shared" si="49"/>
        <v>0</v>
      </c>
    </row>
    <row r="3180" spans="1:29" x14ac:dyDescent="0.35">
      <c r="A3180">
        <v>201220636</v>
      </c>
      <c r="B3180" s="1">
        <v>44087</v>
      </c>
      <c r="C3180" s="1">
        <v>44087</v>
      </c>
      <c r="D3180">
        <v>540</v>
      </c>
      <c r="E3180">
        <v>12</v>
      </c>
      <c r="F3180" t="s">
        <v>68</v>
      </c>
      <c r="G3180">
        <v>1218</v>
      </c>
      <c r="H3180">
        <v>2</v>
      </c>
      <c r="I3180">
        <v>745</v>
      </c>
      <c r="J3180" t="s">
        <v>139</v>
      </c>
      <c r="K3180">
        <v>329</v>
      </c>
      <c r="L3180">
        <v>27</v>
      </c>
      <c r="M3180" t="s">
        <v>94</v>
      </c>
      <c r="N3180" t="s">
        <v>95</v>
      </c>
      <c r="O3180">
        <v>401</v>
      </c>
      <c r="P3180" t="s">
        <v>231</v>
      </c>
      <c r="S3180" t="s">
        <v>40</v>
      </c>
      <c r="T3180" t="s">
        <v>41</v>
      </c>
      <c r="U3180">
        <v>745</v>
      </c>
      <c r="Y3180" t="s">
        <v>2260</v>
      </c>
      <c r="AA3180">
        <v>33.9923</v>
      </c>
      <c r="AB3180">
        <v>-118.28700000000001</v>
      </c>
      <c r="AC3180">
        <f t="shared" si="49"/>
        <v>0</v>
      </c>
    </row>
    <row r="3181" spans="1:29" x14ac:dyDescent="0.35">
      <c r="A3181">
        <v>201008711</v>
      </c>
      <c r="B3181" s="1">
        <v>43956</v>
      </c>
      <c r="C3181" s="1">
        <v>43940</v>
      </c>
      <c r="D3181">
        <v>1100</v>
      </c>
      <c r="E3181">
        <v>10</v>
      </c>
      <c r="F3181" t="s">
        <v>103</v>
      </c>
      <c r="G3181">
        <v>1028</v>
      </c>
      <c r="H3181">
        <v>2</v>
      </c>
      <c r="I3181">
        <v>930</v>
      </c>
      <c r="J3181" t="s">
        <v>339</v>
      </c>
      <c r="K3181" t="s">
        <v>5221</v>
      </c>
      <c r="L3181">
        <v>56</v>
      </c>
      <c r="M3181" t="s">
        <v>30</v>
      </c>
      <c r="N3181" t="s">
        <v>163</v>
      </c>
      <c r="O3181">
        <v>502</v>
      </c>
      <c r="P3181" t="s">
        <v>47</v>
      </c>
      <c r="Q3181">
        <v>511</v>
      </c>
      <c r="R3181" t="s">
        <v>151</v>
      </c>
      <c r="S3181" t="s">
        <v>84</v>
      </c>
      <c r="T3181" t="s">
        <v>85</v>
      </c>
      <c r="U3181">
        <v>930</v>
      </c>
      <c r="Y3181" t="s">
        <v>3471</v>
      </c>
      <c r="AA3181">
        <v>34.193899999999999</v>
      </c>
      <c r="AB3181">
        <v>-118.49890000000001</v>
      </c>
      <c r="AC3181">
        <f t="shared" si="49"/>
        <v>0</v>
      </c>
    </row>
    <row r="3182" spans="1:29" x14ac:dyDescent="0.35">
      <c r="A3182">
        <v>200315155</v>
      </c>
      <c r="B3182" s="1">
        <v>44045</v>
      </c>
      <c r="C3182" s="1">
        <v>44045</v>
      </c>
      <c r="D3182">
        <v>530</v>
      </c>
      <c r="E3182">
        <v>3</v>
      </c>
      <c r="F3182" t="s">
        <v>43</v>
      </c>
      <c r="G3182">
        <v>363</v>
      </c>
      <c r="H3182">
        <v>2</v>
      </c>
      <c r="I3182">
        <v>900</v>
      </c>
      <c r="J3182" t="s">
        <v>197</v>
      </c>
      <c r="K3182" t="s">
        <v>5222</v>
      </c>
      <c r="L3182">
        <v>34</v>
      </c>
      <c r="M3182" t="s">
        <v>94</v>
      </c>
      <c r="N3182" t="s">
        <v>163</v>
      </c>
      <c r="O3182">
        <v>101</v>
      </c>
      <c r="P3182" t="s">
        <v>32</v>
      </c>
      <c r="S3182" t="s">
        <v>33</v>
      </c>
      <c r="T3182" t="s">
        <v>34</v>
      </c>
      <c r="U3182">
        <v>900</v>
      </c>
      <c r="Y3182" t="s">
        <v>5223</v>
      </c>
      <c r="Z3182" t="s">
        <v>5224</v>
      </c>
      <c r="AA3182">
        <v>34.014200000000002</v>
      </c>
      <c r="AB3182">
        <v>-118.3446</v>
      </c>
      <c r="AC3182">
        <f t="shared" si="49"/>
        <v>1</v>
      </c>
    </row>
    <row r="3183" spans="1:29" x14ac:dyDescent="0.35">
      <c r="A3183">
        <v>200916809</v>
      </c>
      <c r="B3183" s="1">
        <v>44138</v>
      </c>
      <c r="C3183" s="1">
        <v>44138</v>
      </c>
      <c r="D3183">
        <v>2025</v>
      </c>
      <c r="E3183">
        <v>9</v>
      </c>
      <c r="F3183" t="s">
        <v>49</v>
      </c>
      <c r="G3183">
        <v>911</v>
      </c>
      <c r="H3183">
        <v>2</v>
      </c>
      <c r="I3183">
        <v>625</v>
      </c>
      <c r="J3183" t="s">
        <v>628</v>
      </c>
      <c r="K3183" t="s">
        <v>5225</v>
      </c>
      <c r="L3183">
        <v>37</v>
      </c>
      <c r="M3183" t="s">
        <v>30</v>
      </c>
      <c r="N3183" t="s">
        <v>95</v>
      </c>
      <c r="O3183">
        <v>108</v>
      </c>
      <c r="P3183" t="s">
        <v>105</v>
      </c>
      <c r="Q3183">
        <v>500</v>
      </c>
      <c r="R3183" t="s">
        <v>184</v>
      </c>
      <c r="S3183" t="s">
        <v>40</v>
      </c>
      <c r="T3183" t="s">
        <v>41</v>
      </c>
      <c r="U3183">
        <v>625</v>
      </c>
      <c r="Y3183" t="s">
        <v>5226</v>
      </c>
      <c r="AA3183">
        <v>34.193800000000003</v>
      </c>
      <c r="AB3183">
        <v>-118.47020000000001</v>
      </c>
      <c r="AC3183">
        <f t="shared" si="49"/>
        <v>0</v>
      </c>
    </row>
    <row r="3184" spans="1:29" x14ac:dyDescent="0.35">
      <c r="A3184">
        <v>200508783</v>
      </c>
      <c r="B3184" s="1">
        <v>43948</v>
      </c>
      <c r="C3184" s="1">
        <v>43948</v>
      </c>
      <c r="D3184">
        <v>335</v>
      </c>
      <c r="E3184">
        <v>5</v>
      </c>
      <c r="F3184" t="s">
        <v>98</v>
      </c>
      <c r="G3184">
        <v>528</v>
      </c>
      <c r="H3184">
        <v>2</v>
      </c>
      <c r="I3184">
        <v>434</v>
      </c>
      <c r="J3184" t="s">
        <v>2917</v>
      </c>
      <c r="K3184" t="s">
        <v>5227</v>
      </c>
      <c r="L3184">
        <v>16</v>
      </c>
      <c r="M3184" t="s">
        <v>94</v>
      </c>
      <c r="N3184" t="s">
        <v>95</v>
      </c>
      <c r="O3184">
        <v>501</v>
      </c>
      <c r="P3184" t="s">
        <v>164</v>
      </c>
      <c r="Q3184">
        <v>400</v>
      </c>
      <c r="R3184" t="s">
        <v>143</v>
      </c>
      <c r="S3184" t="s">
        <v>355</v>
      </c>
      <c r="T3184" t="s">
        <v>356</v>
      </c>
      <c r="U3184">
        <v>434</v>
      </c>
      <c r="Y3184" t="s">
        <v>5228</v>
      </c>
      <c r="AA3184">
        <v>33.785200000000003</v>
      </c>
      <c r="AB3184">
        <v>-118.24769999999999</v>
      </c>
      <c r="AC3184">
        <f t="shared" si="49"/>
        <v>1</v>
      </c>
    </row>
    <row r="3185" spans="1:29" x14ac:dyDescent="0.35">
      <c r="A3185">
        <v>200906671</v>
      </c>
      <c r="B3185" s="1">
        <v>43889</v>
      </c>
      <c r="C3185" s="1">
        <v>43889</v>
      </c>
      <c r="D3185">
        <v>915</v>
      </c>
      <c r="E3185">
        <v>9</v>
      </c>
      <c r="F3185" t="s">
        <v>49</v>
      </c>
      <c r="G3185">
        <v>906</v>
      </c>
      <c r="H3185">
        <v>2</v>
      </c>
      <c r="I3185">
        <v>745</v>
      </c>
      <c r="J3185" t="s">
        <v>139</v>
      </c>
      <c r="K3185" t="s">
        <v>2808</v>
      </c>
      <c r="L3185">
        <v>58</v>
      </c>
      <c r="M3185" t="s">
        <v>94</v>
      </c>
      <c r="N3185" t="s">
        <v>95</v>
      </c>
      <c r="O3185">
        <v>501</v>
      </c>
      <c r="P3185" t="s">
        <v>164</v>
      </c>
      <c r="S3185" t="s">
        <v>33</v>
      </c>
      <c r="T3185" t="s">
        <v>34</v>
      </c>
      <c r="U3185">
        <v>745</v>
      </c>
      <c r="Y3185" t="s">
        <v>5229</v>
      </c>
      <c r="AA3185">
        <v>34.203000000000003</v>
      </c>
      <c r="AB3185">
        <v>-118.44580000000001</v>
      </c>
      <c r="AC3185">
        <f t="shared" si="49"/>
        <v>1</v>
      </c>
    </row>
    <row r="3186" spans="1:29" x14ac:dyDescent="0.35">
      <c r="A3186">
        <v>200105631</v>
      </c>
      <c r="B3186" s="1">
        <v>43854</v>
      </c>
      <c r="C3186" s="1">
        <v>43854</v>
      </c>
      <c r="D3186">
        <v>730</v>
      </c>
      <c r="E3186">
        <v>1</v>
      </c>
      <c r="F3186" t="s">
        <v>36</v>
      </c>
      <c r="G3186">
        <v>185</v>
      </c>
      <c r="H3186">
        <v>2</v>
      </c>
      <c r="I3186">
        <v>624</v>
      </c>
      <c r="J3186" t="s">
        <v>171</v>
      </c>
      <c r="K3186" t="s">
        <v>5230</v>
      </c>
      <c r="L3186">
        <v>52</v>
      </c>
      <c r="M3186" t="s">
        <v>94</v>
      </c>
      <c r="N3186" t="s">
        <v>95</v>
      </c>
      <c r="O3186">
        <v>203</v>
      </c>
      <c r="P3186" t="s">
        <v>101</v>
      </c>
      <c r="Q3186">
        <v>400</v>
      </c>
      <c r="R3186" t="s">
        <v>143</v>
      </c>
      <c r="S3186" t="s">
        <v>84</v>
      </c>
      <c r="T3186" t="s">
        <v>85</v>
      </c>
      <c r="U3186">
        <v>624</v>
      </c>
      <c r="Y3186" t="s">
        <v>5231</v>
      </c>
      <c r="AA3186">
        <v>34.039099999999998</v>
      </c>
      <c r="AB3186">
        <v>-118.2581</v>
      </c>
      <c r="AC3186">
        <f t="shared" si="49"/>
        <v>0</v>
      </c>
    </row>
    <row r="3187" spans="1:29" x14ac:dyDescent="0.35">
      <c r="A3187">
        <v>200808812</v>
      </c>
      <c r="B3187" s="1">
        <v>43949</v>
      </c>
      <c r="C3187" s="1">
        <v>43949</v>
      </c>
      <c r="D3187">
        <v>1115</v>
      </c>
      <c r="E3187">
        <v>8</v>
      </c>
      <c r="F3187" t="s">
        <v>109</v>
      </c>
      <c r="G3187">
        <v>859</v>
      </c>
      <c r="H3187">
        <v>2</v>
      </c>
      <c r="I3187">
        <v>888</v>
      </c>
      <c r="J3187" t="s">
        <v>250</v>
      </c>
      <c r="K3187">
        <v>603</v>
      </c>
      <c r="L3187">
        <v>66</v>
      </c>
      <c r="M3187" t="s">
        <v>94</v>
      </c>
      <c r="N3187" t="s">
        <v>73</v>
      </c>
      <c r="O3187">
        <v>502</v>
      </c>
      <c r="P3187" t="s">
        <v>47</v>
      </c>
      <c r="S3187" t="s">
        <v>84</v>
      </c>
      <c r="T3187" t="s">
        <v>85</v>
      </c>
      <c r="U3187">
        <v>888</v>
      </c>
      <c r="Y3187" t="s">
        <v>4822</v>
      </c>
      <c r="AA3187">
        <v>34.053899999999999</v>
      </c>
      <c r="AB3187">
        <v>-118.3817</v>
      </c>
      <c r="AC3187">
        <f t="shared" si="49"/>
        <v>0</v>
      </c>
    </row>
    <row r="3188" spans="1:29" x14ac:dyDescent="0.35">
      <c r="A3188">
        <v>200817929</v>
      </c>
      <c r="B3188" s="1">
        <v>44191</v>
      </c>
      <c r="C3188" s="1">
        <v>44191</v>
      </c>
      <c r="D3188">
        <v>42</v>
      </c>
      <c r="E3188">
        <v>8</v>
      </c>
      <c r="F3188" t="s">
        <v>109</v>
      </c>
      <c r="G3188">
        <v>853</v>
      </c>
      <c r="H3188">
        <v>1</v>
      </c>
      <c r="I3188">
        <v>310</v>
      </c>
      <c r="J3188" t="s">
        <v>71</v>
      </c>
      <c r="K3188" t="s">
        <v>5232</v>
      </c>
      <c r="L3188">
        <v>0</v>
      </c>
      <c r="M3188" t="s">
        <v>46</v>
      </c>
      <c r="N3188" t="s">
        <v>46</v>
      </c>
      <c r="O3188">
        <v>301</v>
      </c>
      <c r="P3188" t="s">
        <v>155</v>
      </c>
      <c r="S3188" t="s">
        <v>33</v>
      </c>
      <c r="T3188" t="s">
        <v>34</v>
      </c>
      <c r="U3188">
        <v>310</v>
      </c>
      <c r="Y3188" t="s">
        <v>5233</v>
      </c>
      <c r="AA3188">
        <v>34.046300000000002</v>
      </c>
      <c r="AB3188">
        <v>-118.449</v>
      </c>
      <c r="AC3188">
        <f t="shared" si="49"/>
        <v>1</v>
      </c>
    </row>
    <row r="3189" spans="1:29" x14ac:dyDescent="0.35">
      <c r="A3189">
        <v>200311192</v>
      </c>
      <c r="B3189" s="1">
        <v>43962</v>
      </c>
      <c r="C3189" s="1">
        <v>43962</v>
      </c>
      <c r="D3189">
        <v>1910</v>
      </c>
      <c r="E3189">
        <v>3</v>
      </c>
      <c r="F3189" t="s">
        <v>43</v>
      </c>
      <c r="G3189">
        <v>398</v>
      </c>
      <c r="H3189">
        <v>1</v>
      </c>
      <c r="I3189">
        <v>210</v>
      </c>
      <c r="J3189" t="s">
        <v>149</v>
      </c>
      <c r="K3189" t="s">
        <v>5234</v>
      </c>
      <c r="L3189">
        <v>17</v>
      </c>
      <c r="M3189" t="s">
        <v>94</v>
      </c>
      <c r="N3189" t="s">
        <v>95</v>
      </c>
      <c r="O3189">
        <v>101</v>
      </c>
      <c r="P3189" t="s">
        <v>32</v>
      </c>
      <c r="Q3189">
        <v>113</v>
      </c>
      <c r="R3189" t="s">
        <v>386</v>
      </c>
      <c r="S3189" t="s">
        <v>33</v>
      </c>
      <c r="T3189" t="s">
        <v>34</v>
      </c>
      <c r="U3189">
        <v>210</v>
      </c>
      <c r="Y3189" t="s">
        <v>1284</v>
      </c>
      <c r="Z3189" t="s">
        <v>580</v>
      </c>
      <c r="AA3189">
        <v>34.007399999999997</v>
      </c>
      <c r="AB3189">
        <v>-118.2872</v>
      </c>
      <c r="AC3189">
        <f t="shared" si="49"/>
        <v>1</v>
      </c>
    </row>
    <row r="3190" spans="1:29" x14ac:dyDescent="0.35">
      <c r="A3190">
        <v>200110014</v>
      </c>
      <c r="B3190" s="1">
        <v>43924</v>
      </c>
      <c r="C3190" s="1">
        <v>43845</v>
      </c>
      <c r="D3190">
        <v>1640</v>
      </c>
      <c r="E3190">
        <v>1</v>
      </c>
      <c r="F3190" t="s">
        <v>36</v>
      </c>
      <c r="G3190">
        <v>163</v>
      </c>
      <c r="H3190">
        <v>1</v>
      </c>
      <c r="I3190">
        <v>440</v>
      </c>
      <c r="J3190" t="s">
        <v>213</v>
      </c>
      <c r="K3190" t="s">
        <v>5235</v>
      </c>
      <c r="L3190">
        <v>0</v>
      </c>
      <c r="M3190" t="s">
        <v>46</v>
      </c>
      <c r="N3190" t="s">
        <v>46</v>
      </c>
      <c r="O3190">
        <v>418</v>
      </c>
      <c r="S3190" t="s">
        <v>84</v>
      </c>
      <c r="T3190" t="s">
        <v>85</v>
      </c>
      <c r="U3190">
        <v>440</v>
      </c>
      <c r="Y3190" t="s">
        <v>1374</v>
      </c>
      <c r="AA3190">
        <v>34.045200000000001</v>
      </c>
      <c r="AB3190">
        <v>-118.2534</v>
      </c>
      <c r="AC3190">
        <f t="shared" si="49"/>
        <v>0</v>
      </c>
    </row>
    <row r="3191" spans="1:29" x14ac:dyDescent="0.35">
      <c r="A3191">
        <v>200505574</v>
      </c>
      <c r="B3191" s="1">
        <v>43868</v>
      </c>
      <c r="C3191" s="1">
        <v>43853</v>
      </c>
      <c r="D3191">
        <v>1200</v>
      </c>
      <c r="E3191">
        <v>5</v>
      </c>
      <c r="F3191" t="s">
        <v>98</v>
      </c>
      <c r="G3191">
        <v>524</v>
      </c>
      <c r="H3191">
        <v>2</v>
      </c>
      <c r="I3191">
        <v>354</v>
      </c>
      <c r="J3191" t="s">
        <v>167</v>
      </c>
      <c r="K3191">
        <v>929</v>
      </c>
      <c r="L3191">
        <v>34</v>
      </c>
      <c r="M3191" t="s">
        <v>94</v>
      </c>
      <c r="N3191" t="s">
        <v>95</v>
      </c>
      <c r="O3191">
        <v>501</v>
      </c>
      <c r="P3191" t="s">
        <v>164</v>
      </c>
      <c r="S3191" t="s">
        <v>40</v>
      </c>
      <c r="T3191" t="s">
        <v>41</v>
      </c>
      <c r="U3191">
        <v>354</v>
      </c>
      <c r="Y3191" t="s">
        <v>5236</v>
      </c>
      <c r="AA3191">
        <v>33.774999999999999</v>
      </c>
      <c r="AB3191">
        <v>-118.27379999999999</v>
      </c>
      <c r="AC3191">
        <f t="shared" si="49"/>
        <v>0</v>
      </c>
    </row>
    <row r="3192" spans="1:29" x14ac:dyDescent="0.35">
      <c r="A3192">
        <v>200513078</v>
      </c>
      <c r="B3192" s="1">
        <v>44060</v>
      </c>
      <c r="C3192" s="1">
        <v>44060</v>
      </c>
      <c r="D3192">
        <v>1030</v>
      </c>
      <c r="E3192">
        <v>5</v>
      </c>
      <c r="F3192" t="s">
        <v>98</v>
      </c>
      <c r="G3192">
        <v>567</v>
      </c>
      <c r="H3192">
        <v>2</v>
      </c>
      <c r="I3192">
        <v>624</v>
      </c>
      <c r="J3192" t="s">
        <v>171</v>
      </c>
      <c r="K3192" t="s">
        <v>5237</v>
      </c>
      <c r="L3192">
        <v>25</v>
      </c>
      <c r="M3192" t="s">
        <v>30</v>
      </c>
      <c r="N3192" t="s">
        <v>95</v>
      </c>
      <c r="O3192">
        <v>502</v>
      </c>
      <c r="P3192" t="s">
        <v>47</v>
      </c>
      <c r="Q3192">
        <v>400</v>
      </c>
      <c r="R3192" t="s">
        <v>143</v>
      </c>
      <c r="S3192" t="s">
        <v>84</v>
      </c>
      <c r="T3192" t="s">
        <v>85</v>
      </c>
      <c r="U3192">
        <v>624</v>
      </c>
      <c r="Y3192" t="s">
        <v>5238</v>
      </c>
      <c r="AA3192">
        <v>33.728900000000003</v>
      </c>
      <c r="AB3192">
        <v>-118.2846</v>
      </c>
      <c r="AC3192">
        <f t="shared" si="49"/>
        <v>0</v>
      </c>
    </row>
    <row r="3193" spans="1:29" x14ac:dyDescent="0.35">
      <c r="A3193">
        <v>200914717</v>
      </c>
      <c r="B3193" s="1">
        <v>44089</v>
      </c>
      <c r="C3193" s="1">
        <v>44088</v>
      </c>
      <c r="D3193">
        <v>2100</v>
      </c>
      <c r="E3193">
        <v>9</v>
      </c>
      <c r="F3193" t="s">
        <v>49</v>
      </c>
      <c r="G3193">
        <v>915</v>
      </c>
      <c r="H3193">
        <v>1</v>
      </c>
      <c r="I3193">
        <v>510</v>
      </c>
      <c r="J3193" t="s">
        <v>29</v>
      </c>
      <c r="L3193">
        <v>0</v>
      </c>
      <c r="O3193">
        <v>101</v>
      </c>
      <c r="P3193" t="s">
        <v>32</v>
      </c>
      <c r="S3193" t="s">
        <v>40</v>
      </c>
      <c r="T3193" t="s">
        <v>41</v>
      </c>
      <c r="U3193">
        <v>510</v>
      </c>
      <c r="Y3193" t="s">
        <v>5239</v>
      </c>
      <c r="AA3193">
        <v>34.2012</v>
      </c>
      <c r="AB3193">
        <v>-118.44499999999999</v>
      </c>
      <c r="AC3193">
        <f t="shared" si="49"/>
        <v>0</v>
      </c>
    </row>
    <row r="3194" spans="1:29" x14ac:dyDescent="0.35">
      <c r="A3194">
        <v>201224236</v>
      </c>
      <c r="B3194" s="1">
        <v>44145</v>
      </c>
      <c r="C3194" s="1">
        <v>44111</v>
      </c>
      <c r="D3194">
        <v>2300</v>
      </c>
      <c r="E3194">
        <v>12</v>
      </c>
      <c r="F3194" t="s">
        <v>68</v>
      </c>
      <c r="G3194">
        <v>1203</v>
      </c>
      <c r="H3194">
        <v>1</v>
      </c>
      <c r="I3194">
        <v>210</v>
      </c>
      <c r="J3194" t="s">
        <v>149</v>
      </c>
      <c r="K3194" t="s">
        <v>5240</v>
      </c>
      <c r="L3194">
        <v>69</v>
      </c>
      <c r="M3194" t="s">
        <v>94</v>
      </c>
      <c r="N3194" t="s">
        <v>163</v>
      </c>
      <c r="O3194">
        <v>301</v>
      </c>
      <c r="P3194" t="s">
        <v>155</v>
      </c>
      <c r="Q3194">
        <v>400</v>
      </c>
      <c r="R3194" t="s">
        <v>143</v>
      </c>
      <c r="S3194" t="s">
        <v>40</v>
      </c>
      <c r="T3194" t="s">
        <v>41</v>
      </c>
      <c r="U3194">
        <v>210</v>
      </c>
      <c r="Y3194" t="s">
        <v>5241</v>
      </c>
      <c r="AA3194">
        <v>34.003300000000003</v>
      </c>
      <c r="AB3194">
        <v>-118.30889999999999</v>
      </c>
      <c r="AC3194">
        <f t="shared" si="49"/>
        <v>0</v>
      </c>
    </row>
    <row r="3195" spans="1:29" x14ac:dyDescent="0.35">
      <c r="A3195">
        <v>200113352</v>
      </c>
      <c r="B3195" s="1">
        <v>43994</v>
      </c>
      <c r="C3195" s="1">
        <v>43981</v>
      </c>
      <c r="D3195">
        <v>115</v>
      </c>
      <c r="E3195">
        <v>1</v>
      </c>
      <c r="F3195" t="s">
        <v>36</v>
      </c>
      <c r="G3195">
        <v>162</v>
      </c>
      <c r="H3195">
        <v>1</v>
      </c>
      <c r="I3195">
        <v>310</v>
      </c>
      <c r="J3195" t="s">
        <v>71</v>
      </c>
      <c r="K3195" t="s">
        <v>5242</v>
      </c>
      <c r="L3195">
        <v>0</v>
      </c>
      <c r="M3195" t="s">
        <v>94</v>
      </c>
      <c r="N3195" t="s">
        <v>95</v>
      </c>
      <c r="O3195">
        <v>403</v>
      </c>
      <c r="P3195" t="s">
        <v>337</v>
      </c>
      <c r="S3195" t="s">
        <v>84</v>
      </c>
      <c r="T3195" t="s">
        <v>85</v>
      </c>
      <c r="U3195">
        <v>310</v>
      </c>
      <c r="Y3195" t="s">
        <v>1117</v>
      </c>
      <c r="Z3195" t="s">
        <v>482</v>
      </c>
      <c r="AA3195">
        <v>34.045900000000003</v>
      </c>
      <c r="AB3195">
        <v>-118.25790000000001</v>
      </c>
      <c r="AC3195">
        <f t="shared" si="49"/>
        <v>0</v>
      </c>
    </row>
    <row r="3196" spans="1:29" x14ac:dyDescent="0.35">
      <c r="A3196">
        <v>200505806</v>
      </c>
      <c r="B3196" s="1">
        <v>43873</v>
      </c>
      <c r="C3196" s="1">
        <v>43873</v>
      </c>
      <c r="D3196">
        <v>1130</v>
      </c>
      <c r="E3196">
        <v>5</v>
      </c>
      <c r="F3196" t="s">
        <v>98</v>
      </c>
      <c r="G3196">
        <v>504</v>
      </c>
      <c r="H3196">
        <v>1</v>
      </c>
      <c r="I3196">
        <v>210</v>
      </c>
      <c r="J3196" t="s">
        <v>149</v>
      </c>
      <c r="K3196" t="s">
        <v>5243</v>
      </c>
      <c r="L3196">
        <v>55</v>
      </c>
      <c r="M3196" t="s">
        <v>94</v>
      </c>
      <c r="N3196" t="s">
        <v>73</v>
      </c>
      <c r="O3196">
        <v>108</v>
      </c>
      <c r="P3196" t="s">
        <v>105</v>
      </c>
      <c r="Q3196">
        <v>400</v>
      </c>
      <c r="R3196" t="s">
        <v>143</v>
      </c>
      <c r="S3196" t="s">
        <v>40</v>
      </c>
      <c r="T3196" t="s">
        <v>41</v>
      </c>
      <c r="U3196">
        <v>210</v>
      </c>
      <c r="V3196">
        <v>998</v>
      </c>
      <c r="Y3196" t="s">
        <v>5244</v>
      </c>
      <c r="Z3196" t="s">
        <v>933</v>
      </c>
      <c r="AA3196">
        <v>33.8583</v>
      </c>
      <c r="AB3196">
        <v>-118.2993</v>
      </c>
      <c r="AC3196">
        <f t="shared" si="49"/>
        <v>0</v>
      </c>
    </row>
    <row r="3197" spans="1:29" x14ac:dyDescent="0.35">
      <c r="A3197">
        <v>200509569</v>
      </c>
      <c r="B3197" s="1">
        <v>43968</v>
      </c>
      <c r="C3197" s="1">
        <v>43968</v>
      </c>
      <c r="D3197">
        <v>1900</v>
      </c>
      <c r="E3197">
        <v>5</v>
      </c>
      <c r="F3197" t="s">
        <v>98</v>
      </c>
      <c r="G3197">
        <v>562</v>
      </c>
      <c r="H3197">
        <v>2</v>
      </c>
      <c r="I3197">
        <v>900</v>
      </c>
      <c r="J3197" t="s">
        <v>197</v>
      </c>
      <c r="K3197">
        <v>2038</v>
      </c>
      <c r="L3197">
        <v>7</v>
      </c>
      <c r="M3197" t="s">
        <v>30</v>
      </c>
      <c r="N3197" t="s">
        <v>163</v>
      </c>
      <c r="O3197">
        <v>502</v>
      </c>
      <c r="P3197" t="s">
        <v>47</v>
      </c>
      <c r="S3197" t="s">
        <v>84</v>
      </c>
      <c r="T3197" t="s">
        <v>85</v>
      </c>
      <c r="U3197">
        <v>900</v>
      </c>
      <c r="Y3197" t="s">
        <v>5245</v>
      </c>
      <c r="AA3197">
        <v>33.727899999999998</v>
      </c>
      <c r="AB3197">
        <v>-118.30119999999999</v>
      </c>
      <c r="AC3197">
        <f t="shared" si="49"/>
        <v>0</v>
      </c>
    </row>
    <row r="3198" spans="1:29" x14ac:dyDescent="0.35">
      <c r="A3198">
        <v>201005620</v>
      </c>
      <c r="B3198" s="1">
        <v>43866</v>
      </c>
      <c r="C3198" s="1">
        <v>43866</v>
      </c>
      <c r="D3198">
        <v>1</v>
      </c>
      <c r="E3198">
        <v>10</v>
      </c>
      <c r="F3198" t="s">
        <v>103</v>
      </c>
      <c r="G3198">
        <v>1004</v>
      </c>
      <c r="H3198">
        <v>1</v>
      </c>
      <c r="I3198">
        <v>330</v>
      </c>
      <c r="J3198" t="s">
        <v>37</v>
      </c>
      <c r="K3198" t="s">
        <v>5246</v>
      </c>
      <c r="L3198">
        <v>56</v>
      </c>
      <c r="M3198" t="s">
        <v>30</v>
      </c>
      <c r="N3198" t="s">
        <v>31</v>
      </c>
      <c r="O3198">
        <v>108</v>
      </c>
      <c r="P3198" t="s">
        <v>105</v>
      </c>
      <c r="S3198" t="s">
        <v>40</v>
      </c>
      <c r="T3198" t="s">
        <v>41</v>
      </c>
      <c r="U3198">
        <v>330</v>
      </c>
      <c r="Y3198" t="s">
        <v>5247</v>
      </c>
      <c r="AA3198">
        <v>34.214599999999997</v>
      </c>
      <c r="AB3198">
        <v>-118.5317</v>
      </c>
      <c r="AC3198">
        <f t="shared" si="49"/>
        <v>0</v>
      </c>
    </row>
    <row r="3199" spans="1:29" x14ac:dyDescent="0.35">
      <c r="A3199">
        <v>200409862</v>
      </c>
      <c r="B3199" s="1">
        <v>43999</v>
      </c>
      <c r="C3199" s="1">
        <v>43998</v>
      </c>
      <c r="D3199">
        <v>2200</v>
      </c>
      <c r="E3199">
        <v>4</v>
      </c>
      <c r="F3199" t="s">
        <v>54</v>
      </c>
      <c r="G3199">
        <v>409</v>
      </c>
      <c r="H3199">
        <v>1</v>
      </c>
      <c r="I3199">
        <v>510</v>
      </c>
      <c r="J3199" t="s">
        <v>29</v>
      </c>
      <c r="L3199">
        <v>0</v>
      </c>
      <c r="O3199">
        <v>101</v>
      </c>
      <c r="P3199" t="s">
        <v>32</v>
      </c>
      <c r="S3199" t="s">
        <v>40</v>
      </c>
      <c r="T3199" t="s">
        <v>41</v>
      </c>
      <c r="U3199">
        <v>510</v>
      </c>
      <c r="Y3199" t="s">
        <v>5248</v>
      </c>
      <c r="AA3199">
        <v>34.094200000000001</v>
      </c>
      <c r="AB3199">
        <v>-118.1613</v>
      </c>
      <c r="AC3199">
        <f t="shared" si="49"/>
        <v>0</v>
      </c>
    </row>
    <row r="3200" spans="1:29" x14ac:dyDescent="0.35">
      <c r="A3200">
        <v>200320943</v>
      </c>
      <c r="B3200" s="1">
        <v>44161</v>
      </c>
      <c r="C3200" s="1">
        <v>44161</v>
      </c>
      <c r="D3200">
        <v>920</v>
      </c>
      <c r="E3200">
        <v>3</v>
      </c>
      <c r="F3200" t="s">
        <v>43</v>
      </c>
      <c r="G3200">
        <v>396</v>
      </c>
      <c r="H3200">
        <v>2</v>
      </c>
      <c r="I3200">
        <v>626</v>
      </c>
      <c r="J3200" t="s">
        <v>141</v>
      </c>
      <c r="K3200" t="s">
        <v>5249</v>
      </c>
      <c r="L3200">
        <v>34</v>
      </c>
      <c r="M3200" t="s">
        <v>94</v>
      </c>
      <c r="N3200" t="s">
        <v>163</v>
      </c>
      <c r="O3200">
        <v>502</v>
      </c>
      <c r="P3200" t="s">
        <v>47</v>
      </c>
      <c r="Q3200">
        <v>400</v>
      </c>
      <c r="R3200" t="s">
        <v>143</v>
      </c>
      <c r="S3200" t="s">
        <v>40</v>
      </c>
      <c r="T3200" t="s">
        <v>41</v>
      </c>
      <c r="U3200">
        <v>626</v>
      </c>
      <c r="Y3200" t="s">
        <v>1478</v>
      </c>
      <c r="AA3200">
        <v>34.006399999999999</v>
      </c>
      <c r="AB3200">
        <v>-118.28789999999999</v>
      </c>
      <c r="AC3200">
        <f t="shared" si="49"/>
        <v>0</v>
      </c>
    </row>
    <row r="3201" spans="1:29" x14ac:dyDescent="0.35">
      <c r="A3201">
        <v>201212439</v>
      </c>
      <c r="B3201" s="1">
        <v>43959</v>
      </c>
      <c r="C3201" s="1">
        <v>43902</v>
      </c>
      <c r="D3201">
        <v>1000</v>
      </c>
      <c r="E3201">
        <v>12</v>
      </c>
      <c r="F3201" t="s">
        <v>68</v>
      </c>
      <c r="G3201">
        <v>1203</v>
      </c>
      <c r="H3201">
        <v>2</v>
      </c>
      <c r="I3201">
        <v>845</v>
      </c>
      <c r="J3201" t="s">
        <v>345</v>
      </c>
      <c r="K3201" t="s">
        <v>421</v>
      </c>
      <c r="L3201">
        <v>0</v>
      </c>
      <c r="M3201" t="s">
        <v>46</v>
      </c>
      <c r="N3201" t="s">
        <v>46</v>
      </c>
      <c r="O3201">
        <v>726</v>
      </c>
      <c r="P3201" t="s">
        <v>467</v>
      </c>
      <c r="S3201" t="s">
        <v>40</v>
      </c>
      <c r="T3201" t="s">
        <v>41</v>
      </c>
      <c r="U3201">
        <v>845</v>
      </c>
      <c r="Y3201" t="s">
        <v>3170</v>
      </c>
      <c r="AA3201">
        <v>34.002800000000001</v>
      </c>
      <c r="AB3201">
        <v>-118.30889999999999</v>
      </c>
      <c r="AC3201">
        <f t="shared" si="49"/>
        <v>0</v>
      </c>
    </row>
    <row r="3202" spans="1:29" x14ac:dyDescent="0.35">
      <c r="A3202">
        <v>200212800</v>
      </c>
      <c r="B3202" s="1">
        <v>44032</v>
      </c>
      <c r="C3202" s="1">
        <v>44032</v>
      </c>
      <c r="D3202">
        <v>920</v>
      </c>
      <c r="E3202">
        <v>2</v>
      </c>
      <c r="F3202" t="s">
        <v>56</v>
      </c>
      <c r="G3202">
        <v>236</v>
      </c>
      <c r="H3202">
        <v>2</v>
      </c>
      <c r="I3202">
        <v>900</v>
      </c>
      <c r="J3202" t="s">
        <v>197</v>
      </c>
      <c r="K3202" t="s">
        <v>5250</v>
      </c>
      <c r="L3202">
        <v>30</v>
      </c>
      <c r="M3202" t="s">
        <v>94</v>
      </c>
      <c r="N3202" t="s">
        <v>95</v>
      </c>
      <c r="O3202">
        <v>502</v>
      </c>
      <c r="P3202" t="s">
        <v>47</v>
      </c>
      <c r="S3202" t="s">
        <v>84</v>
      </c>
      <c r="T3202" t="s">
        <v>85</v>
      </c>
      <c r="U3202">
        <v>900</v>
      </c>
      <c r="Y3202" t="s">
        <v>80</v>
      </c>
      <c r="AA3202">
        <v>34.063200000000002</v>
      </c>
      <c r="AB3202">
        <v>-118.2694</v>
      </c>
      <c r="AC3202">
        <f t="shared" si="49"/>
        <v>0</v>
      </c>
    </row>
    <row r="3203" spans="1:29" x14ac:dyDescent="0.35">
      <c r="A3203">
        <v>200509611</v>
      </c>
      <c r="B3203" s="1">
        <v>43969</v>
      </c>
      <c r="C3203" s="1">
        <v>43968</v>
      </c>
      <c r="D3203">
        <v>1800</v>
      </c>
      <c r="E3203">
        <v>5</v>
      </c>
      <c r="F3203" t="s">
        <v>98</v>
      </c>
      <c r="G3203">
        <v>513</v>
      </c>
      <c r="H3203">
        <v>1</v>
      </c>
      <c r="I3203">
        <v>648</v>
      </c>
      <c r="J3203" t="s">
        <v>58</v>
      </c>
      <c r="K3203">
        <v>1501</v>
      </c>
      <c r="L3203">
        <v>28</v>
      </c>
      <c r="M3203" t="s">
        <v>94</v>
      </c>
      <c r="N3203" t="s">
        <v>163</v>
      </c>
      <c r="O3203">
        <v>102</v>
      </c>
      <c r="P3203" t="s">
        <v>186</v>
      </c>
      <c r="S3203" t="s">
        <v>40</v>
      </c>
      <c r="T3203" t="s">
        <v>41</v>
      </c>
      <c r="U3203">
        <v>648</v>
      </c>
      <c r="Y3203" t="s">
        <v>5251</v>
      </c>
      <c r="AA3203">
        <v>33.791899999999998</v>
      </c>
      <c r="AB3203">
        <v>-118.2959</v>
      </c>
      <c r="AC3203">
        <f t="shared" ref="AC3203:AC3266" si="50">IF(OR((S:S)="CC", S:S="AA",S:S="JA"), 1, 0)</f>
        <v>0</v>
      </c>
    </row>
    <row r="3204" spans="1:29" x14ac:dyDescent="0.35">
      <c r="A3204">
        <v>200609972</v>
      </c>
      <c r="B3204" s="1">
        <v>43958</v>
      </c>
      <c r="C3204" s="1">
        <v>43958</v>
      </c>
      <c r="D3204">
        <v>1</v>
      </c>
      <c r="E3204">
        <v>6</v>
      </c>
      <c r="F3204" t="s">
        <v>91</v>
      </c>
      <c r="G3204">
        <v>636</v>
      </c>
      <c r="H3204">
        <v>1</v>
      </c>
      <c r="I3204">
        <v>331</v>
      </c>
      <c r="J3204" t="s">
        <v>233</v>
      </c>
      <c r="K3204">
        <v>344</v>
      </c>
      <c r="L3204">
        <v>22</v>
      </c>
      <c r="M3204" t="s">
        <v>30</v>
      </c>
      <c r="N3204" t="s">
        <v>163</v>
      </c>
      <c r="O3204">
        <v>101</v>
      </c>
      <c r="P3204" t="s">
        <v>32</v>
      </c>
      <c r="S3204" t="s">
        <v>40</v>
      </c>
      <c r="T3204" t="s">
        <v>41</v>
      </c>
      <c r="U3204">
        <v>331</v>
      </c>
      <c r="Y3204" t="s">
        <v>4589</v>
      </c>
      <c r="Z3204" t="s">
        <v>96</v>
      </c>
      <c r="AA3204">
        <v>34.101599999999998</v>
      </c>
      <c r="AB3204">
        <v>-118.3348</v>
      </c>
      <c r="AC3204">
        <f t="shared" si="50"/>
        <v>0</v>
      </c>
    </row>
    <row r="3205" spans="1:29" x14ac:dyDescent="0.35">
      <c r="A3205">
        <v>200408639</v>
      </c>
      <c r="B3205" s="1">
        <v>43959</v>
      </c>
      <c r="C3205" s="1">
        <v>43959</v>
      </c>
      <c r="D3205">
        <v>1715</v>
      </c>
      <c r="E3205">
        <v>4</v>
      </c>
      <c r="F3205" t="s">
        <v>54</v>
      </c>
      <c r="G3205">
        <v>499</v>
      </c>
      <c r="H3205">
        <v>1</v>
      </c>
      <c r="I3205">
        <v>510</v>
      </c>
      <c r="J3205" t="s">
        <v>29</v>
      </c>
      <c r="L3205">
        <v>0</v>
      </c>
      <c r="O3205">
        <v>101</v>
      </c>
      <c r="P3205" t="s">
        <v>32</v>
      </c>
      <c r="S3205" t="s">
        <v>40</v>
      </c>
      <c r="T3205" t="s">
        <v>41</v>
      </c>
      <c r="U3205">
        <v>510</v>
      </c>
      <c r="Y3205" t="s">
        <v>5252</v>
      </c>
      <c r="AA3205">
        <v>34.016599999999997</v>
      </c>
      <c r="AB3205">
        <v>-118.2028</v>
      </c>
      <c r="AC3205">
        <f t="shared" si="50"/>
        <v>0</v>
      </c>
    </row>
    <row r="3206" spans="1:29" x14ac:dyDescent="0.35">
      <c r="A3206">
        <v>200215073</v>
      </c>
      <c r="B3206" s="1">
        <v>44089</v>
      </c>
      <c r="C3206" s="1">
        <v>44089</v>
      </c>
      <c r="D3206">
        <v>1550</v>
      </c>
      <c r="E3206">
        <v>2</v>
      </c>
      <c r="F3206" t="s">
        <v>56</v>
      </c>
      <c r="G3206">
        <v>269</v>
      </c>
      <c r="H3206">
        <v>2</v>
      </c>
      <c r="I3206">
        <v>888</v>
      </c>
      <c r="J3206" t="s">
        <v>250</v>
      </c>
      <c r="K3206" t="s">
        <v>2167</v>
      </c>
      <c r="L3206">
        <v>0</v>
      </c>
      <c r="M3206" t="s">
        <v>46</v>
      </c>
      <c r="N3206" t="s">
        <v>46</v>
      </c>
      <c r="O3206">
        <v>502</v>
      </c>
      <c r="P3206" t="s">
        <v>47</v>
      </c>
      <c r="S3206" t="s">
        <v>40</v>
      </c>
      <c r="T3206" t="s">
        <v>41</v>
      </c>
      <c r="U3206">
        <v>888</v>
      </c>
      <c r="Y3206" t="s">
        <v>5253</v>
      </c>
      <c r="AA3206">
        <v>34.049599999999998</v>
      </c>
      <c r="AB3206">
        <v>-118.2677</v>
      </c>
      <c r="AC3206">
        <f t="shared" si="50"/>
        <v>0</v>
      </c>
    </row>
    <row r="3207" spans="1:29" x14ac:dyDescent="0.35">
      <c r="A3207">
        <v>200213072</v>
      </c>
      <c r="B3207" s="1">
        <v>44039</v>
      </c>
      <c r="C3207" s="1">
        <v>44039</v>
      </c>
      <c r="D3207">
        <v>1608</v>
      </c>
      <c r="E3207">
        <v>2</v>
      </c>
      <c r="F3207" t="s">
        <v>56</v>
      </c>
      <c r="G3207">
        <v>249</v>
      </c>
      <c r="H3207">
        <v>2</v>
      </c>
      <c r="I3207">
        <v>860</v>
      </c>
      <c r="J3207" t="s">
        <v>2220</v>
      </c>
      <c r="K3207" t="s">
        <v>5254</v>
      </c>
      <c r="L3207">
        <v>34</v>
      </c>
      <c r="M3207" t="s">
        <v>94</v>
      </c>
      <c r="N3207" t="s">
        <v>163</v>
      </c>
      <c r="O3207">
        <v>728</v>
      </c>
      <c r="P3207" t="s">
        <v>5255</v>
      </c>
      <c r="Q3207">
        <v>400</v>
      </c>
      <c r="R3207" t="s">
        <v>143</v>
      </c>
      <c r="S3207" t="s">
        <v>40</v>
      </c>
      <c r="T3207" t="s">
        <v>41</v>
      </c>
      <c r="U3207">
        <v>860</v>
      </c>
      <c r="Y3207" t="s">
        <v>883</v>
      </c>
      <c r="AA3207">
        <v>34.054099999999998</v>
      </c>
      <c r="AB3207">
        <v>-118.2621</v>
      </c>
      <c r="AC3207">
        <f t="shared" si="50"/>
        <v>0</v>
      </c>
    </row>
    <row r="3208" spans="1:29" x14ac:dyDescent="0.35">
      <c r="A3208">
        <v>200206469</v>
      </c>
      <c r="B3208" s="1">
        <v>43880</v>
      </c>
      <c r="C3208" s="1">
        <v>43879</v>
      </c>
      <c r="D3208">
        <v>2130</v>
      </c>
      <c r="E3208">
        <v>2</v>
      </c>
      <c r="F3208" t="s">
        <v>56</v>
      </c>
      <c r="G3208">
        <v>237</v>
      </c>
      <c r="H3208">
        <v>1</v>
      </c>
      <c r="I3208">
        <v>230</v>
      </c>
      <c r="J3208" t="s">
        <v>161</v>
      </c>
      <c r="K3208" t="s">
        <v>5256</v>
      </c>
      <c r="L3208">
        <v>23</v>
      </c>
      <c r="M3208" t="s">
        <v>94</v>
      </c>
      <c r="N3208" t="s">
        <v>163</v>
      </c>
      <c r="O3208">
        <v>502</v>
      </c>
      <c r="P3208" t="s">
        <v>47</v>
      </c>
      <c r="Q3208">
        <v>400</v>
      </c>
      <c r="R3208" t="s">
        <v>143</v>
      </c>
      <c r="S3208" t="s">
        <v>84</v>
      </c>
      <c r="T3208" t="s">
        <v>85</v>
      </c>
      <c r="U3208">
        <v>230</v>
      </c>
      <c r="Y3208" t="s">
        <v>3340</v>
      </c>
      <c r="AA3208">
        <v>34.061</v>
      </c>
      <c r="AB3208">
        <v>-118.2615</v>
      </c>
      <c r="AC3208">
        <f t="shared" si="50"/>
        <v>0</v>
      </c>
    </row>
    <row r="3209" spans="1:29" x14ac:dyDescent="0.35">
      <c r="A3209">
        <v>201304287</v>
      </c>
      <c r="B3209" s="1">
        <v>43836</v>
      </c>
      <c r="C3209" s="1">
        <v>43836</v>
      </c>
      <c r="D3209">
        <v>1140</v>
      </c>
      <c r="E3209">
        <v>13</v>
      </c>
      <c r="F3209" t="s">
        <v>62</v>
      </c>
      <c r="G3209">
        <v>1381</v>
      </c>
      <c r="H3209">
        <v>1</v>
      </c>
      <c r="I3209">
        <v>520</v>
      </c>
      <c r="J3209" t="s">
        <v>271</v>
      </c>
      <c r="K3209" t="s">
        <v>5257</v>
      </c>
      <c r="L3209">
        <v>54</v>
      </c>
      <c r="M3209" t="s">
        <v>30</v>
      </c>
      <c r="N3209" t="s">
        <v>163</v>
      </c>
      <c r="O3209">
        <v>101</v>
      </c>
      <c r="P3209" t="s">
        <v>32</v>
      </c>
      <c r="Q3209">
        <v>400</v>
      </c>
      <c r="R3209" t="s">
        <v>143</v>
      </c>
      <c r="S3209" t="s">
        <v>84</v>
      </c>
      <c r="T3209" t="s">
        <v>85</v>
      </c>
      <c r="U3209">
        <v>520</v>
      </c>
      <c r="Y3209" t="s">
        <v>5258</v>
      </c>
      <c r="Z3209" t="s">
        <v>357</v>
      </c>
      <c r="AA3209">
        <v>33.984200000000001</v>
      </c>
      <c r="AB3209">
        <v>-118.2783</v>
      </c>
      <c r="AC3209">
        <f t="shared" si="50"/>
        <v>0</v>
      </c>
    </row>
    <row r="3210" spans="1:29" x14ac:dyDescent="0.35">
      <c r="A3210">
        <v>201011864</v>
      </c>
      <c r="B3210" s="1">
        <v>44052</v>
      </c>
      <c r="C3210" s="1">
        <v>44051</v>
      </c>
      <c r="D3210">
        <v>2130</v>
      </c>
      <c r="E3210">
        <v>10</v>
      </c>
      <c r="F3210" t="s">
        <v>103</v>
      </c>
      <c r="G3210">
        <v>1049</v>
      </c>
      <c r="H3210">
        <v>1</v>
      </c>
      <c r="I3210">
        <v>210</v>
      </c>
      <c r="J3210" t="s">
        <v>149</v>
      </c>
      <c r="K3210" t="s">
        <v>5259</v>
      </c>
      <c r="L3210">
        <v>17</v>
      </c>
      <c r="M3210" t="s">
        <v>30</v>
      </c>
      <c r="N3210" t="s">
        <v>73</v>
      </c>
      <c r="O3210">
        <v>109</v>
      </c>
      <c r="P3210" t="s">
        <v>1043</v>
      </c>
      <c r="Q3210">
        <v>200</v>
      </c>
      <c r="R3210" t="s">
        <v>663</v>
      </c>
      <c r="S3210" t="s">
        <v>40</v>
      </c>
      <c r="T3210" t="s">
        <v>41</v>
      </c>
      <c r="U3210">
        <v>210</v>
      </c>
      <c r="Y3210" t="s">
        <v>5260</v>
      </c>
      <c r="AA3210">
        <v>34.182200000000002</v>
      </c>
      <c r="AB3210">
        <v>-118.4836</v>
      </c>
      <c r="AC3210">
        <f t="shared" si="50"/>
        <v>0</v>
      </c>
    </row>
    <row r="3211" spans="1:29" x14ac:dyDescent="0.35">
      <c r="A3211">
        <v>200805480</v>
      </c>
      <c r="B3211" s="1">
        <v>43864</v>
      </c>
      <c r="C3211" s="1">
        <v>43863</v>
      </c>
      <c r="D3211">
        <v>2127</v>
      </c>
      <c r="E3211">
        <v>8</v>
      </c>
      <c r="F3211" t="s">
        <v>109</v>
      </c>
      <c r="G3211">
        <v>885</v>
      </c>
      <c r="H3211">
        <v>1</v>
      </c>
      <c r="I3211">
        <v>310</v>
      </c>
      <c r="J3211" t="s">
        <v>71</v>
      </c>
      <c r="K3211" t="s">
        <v>5261</v>
      </c>
      <c r="L3211">
        <v>32</v>
      </c>
      <c r="M3211" t="s">
        <v>94</v>
      </c>
      <c r="N3211" t="s">
        <v>73</v>
      </c>
      <c r="O3211">
        <v>501</v>
      </c>
      <c r="P3211" t="s">
        <v>164</v>
      </c>
      <c r="S3211" t="s">
        <v>40</v>
      </c>
      <c r="T3211" t="s">
        <v>41</v>
      </c>
      <c r="U3211">
        <v>310</v>
      </c>
      <c r="Y3211" t="s">
        <v>5262</v>
      </c>
      <c r="AA3211">
        <v>34.042999999999999</v>
      </c>
      <c r="AB3211">
        <v>-118.4173</v>
      </c>
      <c r="AC3211">
        <f t="shared" si="50"/>
        <v>0</v>
      </c>
    </row>
    <row r="3212" spans="1:29" x14ac:dyDescent="0.35">
      <c r="A3212">
        <v>200211015</v>
      </c>
      <c r="B3212" s="1">
        <v>43988</v>
      </c>
      <c r="C3212" s="1">
        <v>43988</v>
      </c>
      <c r="D3212">
        <v>800</v>
      </c>
      <c r="E3212">
        <v>2</v>
      </c>
      <c r="F3212" t="s">
        <v>56</v>
      </c>
      <c r="G3212">
        <v>235</v>
      </c>
      <c r="H3212">
        <v>1</v>
      </c>
      <c r="I3212">
        <v>510</v>
      </c>
      <c r="J3212" t="s">
        <v>29</v>
      </c>
      <c r="L3212">
        <v>0</v>
      </c>
      <c r="O3212">
        <v>101</v>
      </c>
      <c r="P3212" t="s">
        <v>32</v>
      </c>
      <c r="S3212" t="s">
        <v>40</v>
      </c>
      <c r="T3212" t="s">
        <v>41</v>
      </c>
      <c r="U3212">
        <v>510</v>
      </c>
      <c r="Y3212" t="s">
        <v>5263</v>
      </c>
      <c r="AA3212">
        <v>34.069800000000001</v>
      </c>
      <c r="AB3212">
        <v>-118.273</v>
      </c>
      <c r="AC3212">
        <f t="shared" si="50"/>
        <v>0</v>
      </c>
    </row>
    <row r="3213" spans="1:29" x14ac:dyDescent="0.35">
      <c r="A3213">
        <v>201225072</v>
      </c>
      <c r="B3213" s="1">
        <v>44158</v>
      </c>
      <c r="C3213" s="1">
        <v>44158</v>
      </c>
      <c r="D3213">
        <v>845</v>
      </c>
      <c r="E3213">
        <v>12</v>
      </c>
      <c r="F3213" t="s">
        <v>68</v>
      </c>
      <c r="G3213">
        <v>1239</v>
      </c>
      <c r="H3213">
        <v>2</v>
      </c>
      <c r="I3213">
        <v>888</v>
      </c>
      <c r="J3213" t="s">
        <v>250</v>
      </c>
      <c r="L3213">
        <v>50</v>
      </c>
      <c r="M3213" t="s">
        <v>30</v>
      </c>
      <c r="N3213" t="s">
        <v>95</v>
      </c>
      <c r="O3213">
        <v>502</v>
      </c>
      <c r="P3213" t="s">
        <v>47</v>
      </c>
      <c r="S3213" t="s">
        <v>40</v>
      </c>
      <c r="T3213" t="s">
        <v>41</v>
      </c>
      <c r="U3213">
        <v>888</v>
      </c>
      <c r="Y3213" t="s">
        <v>5264</v>
      </c>
      <c r="AA3213">
        <v>33.983699999999999</v>
      </c>
      <c r="AB3213">
        <v>-118.28270000000001</v>
      </c>
      <c r="AC3213">
        <f t="shared" si="50"/>
        <v>0</v>
      </c>
    </row>
    <row r="3214" spans="1:29" x14ac:dyDescent="0.35">
      <c r="A3214">
        <v>201110100</v>
      </c>
      <c r="B3214" s="1">
        <v>43987</v>
      </c>
      <c r="C3214" s="1">
        <v>43985</v>
      </c>
      <c r="D3214">
        <v>1135</v>
      </c>
      <c r="E3214">
        <v>11</v>
      </c>
      <c r="F3214" t="s">
        <v>64</v>
      </c>
      <c r="G3214">
        <v>1177</v>
      </c>
      <c r="H3214">
        <v>1</v>
      </c>
      <c r="I3214">
        <v>331</v>
      </c>
      <c r="J3214" t="s">
        <v>233</v>
      </c>
      <c r="K3214" t="s">
        <v>5265</v>
      </c>
      <c r="L3214">
        <v>39</v>
      </c>
      <c r="M3214" t="s">
        <v>30</v>
      </c>
      <c r="N3214" t="s">
        <v>95</v>
      </c>
      <c r="O3214">
        <v>509</v>
      </c>
      <c r="P3214" t="s">
        <v>5266</v>
      </c>
      <c r="S3214" t="s">
        <v>40</v>
      </c>
      <c r="T3214" t="s">
        <v>41</v>
      </c>
      <c r="U3214">
        <v>331</v>
      </c>
      <c r="Y3214" t="s">
        <v>5267</v>
      </c>
      <c r="AA3214">
        <v>34.086199999999998</v>
      </c>
      <c r="AB3214">
        <v>-118.2257</v>
      </c>
      <c r="AC3214">
        <f t="shared" si="50"/>
        <v>0</v>
      </c>
    </row>
    <row r="3215" spans="1:29" x14ac:dyDescent="0.35">
      <c r="A3215">
        <v>200307845</v>
      </c>
      <c r="B3215" s="1">
        <v>43893</v>
      </c>
      <c r="C3215" s="1">
        <v>43893</v>
      </c>
      <c r="D3215">
        <v>650</v>
      </c>
      <c r="E3215">
        <v>3</v>
      </c>
      <c r="F3215" t="s">
        <v>43</v>
      </c>
      <c r="G3215">
        <v>328</v>
      </c>
      <c r="H3215">
        <v>1</v>
      </c>
      <c r="I3215">
        <v>330</v>
      </c>
      <c r="J3215" t="s">
        <v>37</v>
      </c>
      <c r="K3215" t="s">
        <v>5268</v>
      </c>
      <c r="L3215">
        <v>36</v>
      </c>
      <c r="M3215" t="s">
        <v>30</v>
      </c>
      <c r="N3215" t="s">
        <v>31</v>
      </c>
      <c r="O3215">
        <v>123</v>
      </c>
      <c r="P3215" t="s">
        <v>290</v>
      </c>
      <c r="S3215" t="s">
        <v>40</v>
      </c>
      <c r="T3215" t="s">
        <v>41</v>
      </c>
      <c r="U3215">
        <v>330</v>
      </c>
      <c r="Y3215" t="s">
        <v>3676</v>
      </c>
      <c r="AA3215">
        <v>34.026800000000001</v>
      </c>
      <c r="AB3215">
        <v>-118.2808</v>
      </c>
      <c r="AC3215">
        <f t="shared" si="50"/>
        <v>0</v>
      </c>
    </row>
    <row r="3216" spans="1:29" x14ac:dyDescent="0.35">
      <c r="A3216">
        <v>200409195</v>
      </c>
      <c r="B3216" s="1">
        <v>43976</v>
      </c>
      <c r="C3216" s="1">
        <v>43975</v>
      </c>
      <c r="D3216">
        <v>2120</v>
      </c>
      <c r="E3216">
        <v>4</v>
      </c>
      <c r="F3216" t="s">
        <v>54</v>
      </c>
      <c r="G3216">
        <v>497</v>
      </c>
      <c r="H3216">
        <v>1</v>
      </c>
      <c r="I3216">
        <v>220</v>
      </c>
      <c r="J3216" t="s">
        <v>919</v>
      </c>
      <c r="K3216" t="s">
        <v>5269</v>
      </c>
      <c r="L3216">
        <v>55</v>
      </c>
      <c r="M3216" t="s">
        <v>94</v>
      </c>
      <c r="N3216" t="s">
        <v>95</v>
      </c>
      <c r="O3216">
        <v>509</v>
      </c>
      <c r="P3216" t="s">
        <v>5266</v>
      </c>
      <c r="Q3216">
        <v>511</v>
      </c>
      <c r="R3216" t="s">
        <v>151</v>
      </c>
      <c r="S3216" t="s">
        <v>84</v>
      </c>
      <c r="T3216" t="s">
        <v>85</v>
      </c>
      <c r="U3216">
        <v>220</v>
      </c>
      <c r="Y3216" t="s">
        <v>5270</v>
      </c>
      <c r="AA3216">
        <v>34.018000000000001</v>
      </c>
      <c r="AB3216">
        <v>-118.20650000000001</v>
      </c>
      <c r="AC3216">
        <f t="shared" si="50"/>
        <v>0</v>
      </c>
    </row>
    <row r="3217" spans="1:29" x14ac:dyDescent="0.35">
      <c r="A3217">
        <v>200120530</v>
      </c>
      <c r="B3217" s="1">
        <v>44139</v>
      </c>
      <c r="C3217" s="1">
        <v>44138</v>
      </c>
      <c r="D3217">
        <v>1515</v>
      </c>
      <c r="E3217">
        <v>1</v>
      </c>
      <c r="F3217" t="s">
        <v>36</v>
      </c>
      <c r="G3217">
        <v>159</v>
      </c>
      <c r="H3217">
        <v>1</v>
      </c>
      <c r="I3217">
        <v>510</v>
      </c>
      <c r="J3217" t="s">
        <v>29</v>
      </c>
      <c r="L3217">
        <v>0</v>
      </c>
      <c r="O3217">
        <v>101</v>
      </c>
      <c r="P3217" t="s">
        <v>32</v>
      </c>
      <c r="S3217" t="s">
        <v>40</v>
      </c>
      <c r="T3217" t="s">
        <v>41</v>
      </c>
      <c r="U3217">
        <v>510</v>
      </c>
      <c r="Y3217" t="s">
        <v>5271</v>
      </c>
      <c r="AA3217">
        <v>34.037999999999997</v>
      </c>
      <c r="AB3217">
        <v>-118.2345</v>
      </c>
      <c r="AC3217">
        <f t="shared" si="50"/>
        <v>0</v>
      </c>
    </row>
    <row r="3218" spans="1:29" x14ac:dyDescent="0.35">
      <c r="A3218">
        <v>200906934</v>
      </c>
      <c r="B3218" s="1">
        <v>43895</v>
      </c>
      <c r="C3218" s="1">
        <v>43894</v>
      </c>
      <c r="D3218">
        <v>1940</v>
      </c>
      <c r="E3218">
        <v>9</v>
      </c>
      <c r="F3218" t="s">
        <v>49</v>
      </c>
      <c r="G3218">
        <v>963</v>
      </c>
      <c r="H3218">
        <v>1</v>
      </c>
      <c r="I3218">
        <v>230</v>
      </c>
      <c r="J3218" t="s">
        <v>161</v>
      </c>
      <c r="K3218" t="s">
        <v>5272</v>
      </c>
      <c r="L3218">
        <v>67</v>
      </c>
      <c r="M3218" t="s">
        <v>30</v>
      </c>
      <c r="N3218" t="s">
        <v>31</v>
      </c>
      <c r="O3218">
        <v>102</v>
      </c>
      <c r="P3218" t="s">
        <v>186</v>
      </c>
      <c r="Q3218">
        <v>205</v>
      </c>
      <c r="R3218" t="s">
        <v>579</v>
      </c>
      <c r="S3218" t="s">
        <v>33</v>
      </c>
      <c r="T3218" t="s">
        <v>34</v>
      </c>
      <c r="U3218">
        <v>230</v>
      </c>
      <c r="V3218">
        <v>998</v>
      </c>
      <c r="Y3218" t="s">
        <v>5273</v>
      </c>
      <c r="AA3218">
        <v>34.162199999999999</v>
      </c>
      <c r="AB3218">
        <v>-118.4508</v>
      </c>
      <c r="AC3218">
        <f t="shared" si="50"/>
        <v>1</v>
      </c>
    </row>
    <row r="3219" spans="1:29" x14ac:dyDescent="0.35">
      <c r="A3219">
        <v>201212560</v>
      </c>
      <c r="B3219" s="1">
        <v>43962</v>
      </c>
      <c r="C3219" s="1">
        <v>43961</v>
      </c>
      <c r="D3219">
        <v>1700</v>
      </c>
      <c r="E3219">
        <v>12</v>
      </c>
      <c r="F3219" t="s">
        <v>68</v>
      </c>
      <c r="G3219">
        <v>1293</v>
      </c>
      <c r="H3219">
        <v>1</v>
      </c>
      <c r="I3219">
        <v>510</v>
      </c>
      <c r="J3219" t="s">
        <v>29</v>
      </c>
      <c r="L3219">
        <v>0</v>
      </c>
      <c r="O3219">
        <v>101</v>
      </c>
      <c r="P3219" t="s">
        <v>32</v>
      </c>
      <c r="S3219" t="s">
        <v>40</v>
      </c>
      <c r="T3219" t="s">
        <v>41</v>
      </c>
      <c r="U3219">
        <v>510</v>
      </c>
      <c r="Y3219" t="s">
        <v>1592</v>
      </c>
      <c r="Z3219" t="s">
        <v>5274</v>
      </c>
      <c r="AA3219">
        <v>33.940899999999999</v>
      </c>
      <c r="AB3219">
        <v>-118.309</v>
      </c>
      <c r="AC3219">
        <f t="shared" si="50"/>
        <v>0</v>
      </c>
    </row>
    <row r="3220" spans="1:29" x14ac:dyDescent="0.35">
      <c r="A3220">
        <v>201109057</v>
      </c>
      <c r="B3220" s="1">
        <v>43956</v>
      </c>
      <c r="C3220" s="1">
        <v>43945</v>
      </c>
      <c r="D3220">
        <v>1100</v>
      </c>
      <c r="E3220">
        <v>11</v>
      </c>
      <c r="F3220" t="s">
        <v>64</v>
      </c>
      <c r="G3220">
        <v>1161</v>
      </c>
      <c r="H3220">
        <v>1</v>
      </c>
      <c r="I3220">
        <v>330</v>
      </c>
      <c r="J3220" t="s">
        <v>37</v>
      </c>
      <c r="K3220">
        <v>344</v>
      </c>
      <c r="L3220">
        <v>39</v>
      </c>
      <c r="M3220" t="s">
        <v>94</v>
      </c>
      <c r="N3220" t="s">
        <v>94</v>
      </c>
      <c r="O3220">
        <v>101</v>
      </c>
      <c r="P3220" t="s">
        <v>32</v>
      </c>
      <c r="S3220" t="s">
        <v>40</v>
      </c>
      <c r="T3220" t="s">
        <v>41</v>
      </c>
      <c r="U3220">
        <v>330</v>
      </c>
      <c r="Y3220" t="s">
        <v>1082</v>
      </c>
      <c r="AA3220">
        <v>34.0931</v>
      </c>
      <c r="AB3220">
        <v>-118.29940000000001</v>
      </c>
      <c r="AC3220">
        <f t="shared" si="50"/>
        <v>0</v>
      </c>
    </row>
    <row r="3221" spans="1:29" x14ac:dyDescent="0.35">
      <c r="A3221">
        <v>201014973</v>
      </c>
      <c r="B3221" s="1">
        <v>44145</v>
      </c>
      <c r="C3221" s="1">
        <v>43952</v>
      </c>
      <c r="D3221">
        <v>1200</v>
      </c>
      <c r="E3221">
        <v>10</v>
      </c>
      <c r="F3221" t="s">
        <v>103</v>
      </c>
      <c r="G3221">
        <v>1019</v>
      </c>
      <c r="H3221">
        <v>2</v>
      </c>
      <c r="I3221">
        <v>810</v>
      </c>
      <c r="J3221" t="s">
        <v>2028</v>
      </c>
      <c r="K3221" t="s">
        <v>5275</v>
      </c>
      <c r="L3221">
        <v>16</v>
      </c>
      <c r="M3221" t="s">
        <v>94</v>
      </c>
      <c r="N3221" t="s">
        <v>95</v>
      </c>
      <c r="O3221">
        <v>501</v>
      </c>
      <c r="P3221" t="s">
        <v>164</v>
      </c>
      <c r="S3221" t="s">
        <v>84</v>
      </c>
      <c r="T3221" t="s">
        <v>85</v>
      </c>
      <c r="U3221">
        <v>810</v>
      </c>
      <c r="Y3221" t="s">
        <v>5276</v>
      </c>
      <c r="AA3221">
        <v>34.204799999999999</v>
      </c>
      <c r="AB3221">
        <v>-118.47490000000001</v>
      </c>
      <c r="AC3221">
        <f t="shared" si="50"/>
        <v>0</v>
      </c>
    </row>
    <row r="3222" spans="1:29" x14ac:dyDescent="0.35">
      <c r="A3222">
        <v>201214233</v>
      </c>
      <c r="B3222" s="1">
        <v>43988</v>
      </c>
      <c r="C3222" s="1">
        <v>43988</v>
      </c>
      <c r="D3222">
        <v>1530</v>
      </c>
      <c r="E3222">
        <v>12</v>
      </c>
      <c r="F3222" t="s">
        <v>68</v>
      </c>
      <c r="G3222">
        <v>1257</v>
      </c>
      <c r="H3222">
        <v>1</v>
      </c>
      <c r="I3222">
        <v>331</v>
      </c>
      <c r="J3222" t="s">
        <v>233</v>
      </c>
      <c r="K3222" t="s">
        <v>1227</v>
      </c>
      <c r="L3222">
        <v>30</v>
      </c>
      <c r="M3222" t="s">
        <v>94</v>
      </c>
      <c r="N3222" t="s">
        <v>163</v>
      </c>
      <c r="O3222">
        <v>101</v>
      </c>
      <c r="P3222" t="s">
        <v>32</v>
      </c>
      <c r="S3222" t="s">
        <v>40</v>
      </c>
      <c r="T3222" t="s">
        <v>41</v>
      </c>
      <c r="U3222">
        <v>331</v>
      </c>
      <c r="Y3222" t="s">
        <v>2163</v>
      </c>
      <c r="Z3222" t="s">
        <v>640</v>
      </c>
      <c r="AA3222">
        <v>33.9679</v>
      </c>
      <c r="AB3222">
        <v>-118.2803</v>
      </c>
      <c r="AC3222">
        <f t="shared" si="50"/>
        <v>0</v>
      </c>
    </row>
    <row r="3223" spans="1:29" x14ac:dyDescent="0.35">
      <c r="A3223">
        <v>201216579</v>
      </c>
      <c r="B3223" s="1">
        <v>44027</v>
      </c>
      <c r="C3223" s="1">
        <v>44027</v>
      </c>
      <c r="D3223">
        <v>1100</v>
      </c>
      <c r="E3223">
        <v>12</v>
      </c>
      <c r="F3223" t="s">
        <v>68</v>
      </c>
      <c r="G3223">
        <v>1245</v>
      </c>
      <c r="H3223">
        <v>1</v>
      </c>
      <c r="I3223">
        <v>236</v>
      </c>
      <c r="J3223" t="s">
        <v>692</v>
      </c>
      <c r="K3223" t="s">
        <v>5277</v>
      </c>
      <c r="L3223">
        <v>29</v>
      </c>
      <c r="M3223" t="s">
        <v>94</v>
      </c>
      <c r="N3223" t="s">
        <v>163</v>
      </c>
      <c r="O3223">
        <v>101</v>
      </c>
      <c r="P3223" t="s">
        <v>32</v>
      </c>
      <c r="Q3223">
        <v>400</v>
      </c>
      <c r="R3223" t="s">
        <v>143</v>
      </c>
      <c r="S3223" t="s">
        <v>40</v>
      </c>
      <c r="T3223" t="s">
        <v>41</v>
      </c>
      <c r="U3223">
        <v>236</v>
      </c>
      <c r="Y3223" t="s">
        <v>5278</v>
      </c>
      <c r="AA3223">
        <v>33.978900000000003</v>
      </c>
      <c r="AB3223">
        <v>-118.29810000000001</v>
      </c>
      <c r="AC3223">
        <f t="shared" si="50"/>
        <v>0</v>
      </c>
    </row>
    <row r="3224" spans="1:29" x14ac:dyDescent="0.35">
      <c r="A3224">
        <v>200606017</v>
      </c>
      <c r="B3224" s="1">
        <v>43872</v>
      </c>
      <c r="C3224" s="1">
        <v>43871</v>
      </c>
      <c r="D3224">
        <v>1330</v>
      </c>
      <c r="E3224">
        <v>6</v>
      </c>
      <c r="F3224" t="s">
        <v>91</v>
      </c>
      <c r="G3224">
        <v>676</v>
      </c>
      <c r="H3224">
        <v>2</v>
      </c>
      <c r="I3224">
        <v>900</v>
      </c>
      <c r="J3224" t="s">
        <v>197</v>
      </c>
      <c r="K3224" t="s">
        <v>4865</v>
      </c>
      <c r="L3224">
        <v>54</v>
      </c>
      <c r="M3224" t="s">
        <v>30</v>
      </c>
      <c r="N3224" t="s">
        <v>95</v>
      </c>
      <c r="O3224">
        <v>102</v>
      </c>
      <c r="P3224" t="s">
        <v>186</v>
      </c>
      <c r="S3224" t="s">
        <v>40</v>
      </c>
      <c r="T3224" t="s">
        <v>41</v>
      </c>
      <c r="U3224">
        <v>900</v>
      </c>
      <c r="Y3224" t="s">
        <v>1422</v>
      </c>
      <c r="Z3224" t="s">
        <v>654</v>
      </c>
      <c r="AA3224">
        <v>34.0871</v>
      </c>
      <c r="AB3224">
        <v>-118.3266</v>
      </c>
      <c r="AC3224">
        <f t="shared" si="50"/>
        <v>0</v>
      </c>
    </row>
    <row r="3225" spans="1:29" x14ac:dyDescent="0.35">
      <c r="A3225">
        <v>200808012</v>
      </c>
      <c r="B3225" s="1">
        <v>43925</v>
      </c>
      <c r="C3225" s="1">
        <v>43925</v>
      </c>
      <c r="D3225">
        <v>2320</v>
      </c>
      <c r="E3225">
        <v>8</v>
      </c>
      <c r="F3225" t="s">
        <v>109</v>
      </c>
      <c r="G3225">
        <v>833</v>
      </c>
      <c r="H3225">
        <v>1</v>
      </c>
      <c r="I3225">
        <v>442</v>
      </c>
      <c r="J3225" t="s">
        <v>179</v>
      </c>
      <c r="K3225" t="s">
        <v>5279</v>
      </c>
      <c r="L3225">
        <v>0</v>
      </c>
      <c r="M3225" t="s">
        <v>46</v>
      </c>
      <c r="N3225" t="s">
        <v>46</v>
      </c>
      <c r="O3225">
        <v>401</v>
      </c>
      <c r="P3225" t="s">
        <v>231</v>
      </c>
      <c r="S3225" t="s">
        <v>40</v>
      </c>
      <c r="T3225" t="s">
        <v>41</v>
      </c>
      <c r="U3225">
        <v>442</v>
      </c>
      <c r="Y3225" t="s">
        <v>4122</v>
      </c>
      <c r="AA3225">
        <v>34.055399999999999</v>
      </c>
      <c r="AB3225">
        <v>-118.4418</v>
      </c>
      <c r="AC3225">
        <f t="shared" si="50"/>
        <v>0</v>
      </c>
    </row>
    <row r="3226" spans="1:29" x14ac:dyDescent="0.35">
      <c r="A3226">
        <v>200321408</v>
      </c>
      <c r="B3226" s="1">
        <v>44172</v>
      </c>
      <c r="C3226" s="1">
        <v>44172</v>
      </c>
      <c r="D3226">
        <v>1010</v>
      </c>
      <c r="E3226">
        <v>3</v>
      </c>
      <c r="F3226" t="s">
        <v>43</v>
      </c>
      <c r="G3226">
        <v>391</v>
      </c>
      <c r="H3226">
        <v>2</v>
      </c>
      <c r="I3226">
        <v>740</v>
      </c>
      <c r="J3226" t="s">
        <v>224</v>
      </c>
      <c r="K3226" t="s">
        <v>1530</v>
      </c>
      <c r="L3226">
        <v>47</v>
      </c>
      <c r="M3226" t="s">
        <v>94</v>
      </c>
      <c r="N3226" t="s">
        <v>73</v>
      </c>
      <c r="O3226">
        <v>122</v>
      </c>
      <c r="P3226" t="s">
        <v>275</v>
      </c>
      <c r="S3226" t="s">
        <v>40</v>
      </c>
      <c r="T3226" t="s">
        <v>41</v>
      </c>
      <c r="U3226">
        <v>740</v>
      </c>
      <c r="Y3226" t="s">
        <v>1773</v>
      </c>
      <c r="Z3226" t="s">
        <v>1728</v>
      </c>
      <c r="AA3226">
        <v>34.006700000000002</v>
      </c>
      <c r="AB3226">
        <v>-118.3515</v>
      </c>
      <c r="AC3226">
        <f t="shared" si="50"/>
        <v>0</v>
      </c>
    </row>
    <row r="3227" spans="1:29" x14ac:dyDescent="0.35">
      <c r="A3227">
        <v>200606306</v>
      </c>
      <c r="B3227" s="1">
        <v>43878</v>
      </c>
      <c r="C3227" s="1">
        <v>43876</v>
      </c>
      <c r="D3227">
        <v>700</v>
      </c>
      <c r="E3227">
        <v>6</v>
      </c>
      <c r="F3227" t="s">
        <v>91</v>
      </c>
      <c r="G3227">
        <v>669</v>
      </c>
      <c r="H3227">
        <v>1</v>
      </c>
      <c r="I3227">
        <v>510</v>
      </c>
      <c r="J3227" t="s">
        <v>29</v>
      </c>
      <c r="L3227">
        <v>0</v>
      </c>
      <c r="O3227">
        <v>101</v>
      </c>
      <c r="P3227" t="s">
        <v>32</v>
      </c>
      <c r="S3227" t="s">
        <v>40</v>
      </c>
      <c r="T3227" t="s">
        <v>41</v>
      </c>
      <c r="U3227">
        <v>510</v>
      </c>
      <c r="Y3227" t="s">
        <v>5280</v>
      </c>
      <c r="AA3227">
        <v>34.094099999999997</v>
      </c>
      <c r="AB3227">
        <v>-118.3036</v>
      </c>
      <c r="AC3227">
        <f t="shared" si="50"/>
        <v>0</v>
      </c>
    </row>
    <row r="3228" spans="1:29" x14ac:dyDescent="0.35">
      <c r="A3228">
        <v>200618189</v>
      </c>
      <c r="B3228" s="1">
        <v>44153</v>
      </c>
      <c r="C3228" s="1">
        <v>44133</v>
      </c>
      <c r="D3228">
        <v>1730</v>
      </c>
      <c r="E3228">
        <v>6</v>
      </c>
      <c r="F3228" t="s">
        <v>91</v>
      </c>
      <c r="G3228">
        <v>642</v>
      </c>
      <c r="H3228">
        <v>2</v>
      </c>
      <c r="I3228">
        <v>662</v>
      </c>
      <c r="J3228" t="s">
        <v>191</v>
      </c>
      <c r="K3228" t="s">
        <v>5281</v>
      </c>
      <c r="L3228">
        <v>77</v>
      </c>
      <c r="M3228" t="s">
        <v>30</v>
      </c>
      <c r="N3228" t="s">
        <v>73</v>
      </c>
      <c r="O3228">
        <v>501</v>
      </c>
      <c r="P3228" t="s">
        <v>164</v>
      </c>
      <c r="S3228" t="s">
        <v>40</v>
      </c>
      <c r="T3228" t="s">
        <v>41</v>
      </c>
      <c r="U3228">
        <v>662</v>
      </c>
      <c r="Y3228" t="s">
        <v>5282</v>
      </c>
      <c r="AA3228">
        <v>34.101599999999998</v>
      </c>
      <c r="AB3228">
        <v>-118.36</v>
      </c>
      <c r="AC3228">
        <f t="shared" si="50"/>
        <v>0</v>
      </c>
    </row>
    <row r="3229" spans="1:29" x14ac:dyDescent="0.35">
      <c r="A3229">
        <v>200619337</v>
      </c>
      <c r="B3229" s="1">
        <v>44181</v>
      </c>
      <c r="C3229" s="1">
        <v>44180</v>
      </c>
      <c r="D3229">
        <v>1</v>
      </c>
      <c r="E3229">
        <v>6</v>
      </c>
      <c r="F3229" t="s">
        <v>91</v>
      </c>
      <c r="G3229">
        <v>648</v>
      </c>
      <c r="H3229">
        <v>2</v>
      </c>
      <c r="I3229">
        <v>740</v>
      </c>
      <c r="J3229" t="s">
        <v>224</v>
      </c>
      <c r="K3229" t="s">
        <v>239</v>
      </c>
      <c r="L3229">
        <v>0</v>
      </c>
      <c r="M3229" t="s">
        <v>46</v>
      </c>
      <c r="N3229" t="s">
        <v>46</v>
      </c>
      <c r="O3229">
        <v>203</v>
      </c>
      <c r="P3229" t="s">
        <v>101</v>
      </c>
      <c r="S3229" t="s">
        <v>40</v>
      </c>
      <c r="T3229" t="s">
        <v>41</v>
      </c>
      <c r="U3229">
        <v>740</v>
      </c>
      <c r="Y3229" t="s">
        <v>4855</v>
      </c>
      <c r="AA3229">
        <v>34.101700000000001</v>
      </c>
      <c r="AB3229">
        <v>-118.31</v>
      </c>
      <c r="AC3229">
        <f t="shared" si="50"/>
        <v>0</v>
      </c>
    </row>
    <row r="3230" spans="1:29" x14ac:dyDescent="0.35">
      <c r="A3230">
        <v>200101159</v>
      </c>
      <c r="B3230" s="1">
        <v>44177</v>
      </c>
      <c r="C3230" s="1">
        <v>44177</v>
      </c>
      <c r="D3230">
        <v>10</v>
      </c>
      <c r="E3230">
        <v>1</v>
      </c>
      <c r="F3230" t="s">
        <v>36</v>
      </c>
      <c r="G3230">
        <v>162</v>
      </c>
      <c r="H3230">
        <v>2</v>
      </c>
      <c r="I3230">
        <v>626</v>
      </c>
      <c r="J3230" t="s">
        <v>141</v>
      </c>
      <c r="K3230" t="s">
        <v>5283</v>
      </c>
      <c r="L3230">
        <v>29</v>
      </c>
      <c r="M3230" t="s">
        <v>30</v>
      </c>
      <c r="N3230" t="s">
        <v>73</v>
      </c>
      <c r="O3230">
        <v>502</v>
      </c>
      <c r="P3230" t="s">
        <v>47</v>
      </c>
      <c r="Q3230">
        <v>400</v>
      </c>
      <c r="R3230" t="s">
        <v>143</v>
      </c>
      <c r="S3230" t="s">
        <v>84</v>
      </c>
      <c r="T3230" t="s">
        <v>85</v>
      </c>
      <c r="U3230">
        <v>626</v>
      </c>
      <c r="Y3230" t="s">
        <v>3327</v>
      </c>
      <c r="AA3230">
        <v>34.046199999999999</v>
      </c>
      <c r="AB3230">
        <v>-118.2585</v>
      </c>
      <c r="AC3230">
        <f t="shared" si="50"/>
        <v>0</v>
      </c>
    </row>
    <row r="3231" spans="1:29" x14ac:dyDescent="0.35">
      <c r="A3231">
        <v>200914892</v>
      </c>
      <c r="B3231" s="1">
        <v>44093</v>
      </c>
      <c r="C3231" s="1">
        <v>44092</v>
      </c>
      <c r="D3231">
        <v>1630</v>
      </c>
      <c r="E3231">
        <v>9</v>
      </c>
      <c r="F3231" t="s">
        <v>49</v>
      </c>
      <c r="G3231">
        <v>904</v>
      </c>
      <c r="H3231">
        <v>1</v>
      </c>
      <c r="I3231">
        <v>510</v>
      </c>
      <c r="J3231" t="s">
        <v>29</v>
      </c>
      <c r="L3231">
        <v>0</v>
      </c>
      <c r="O3231">
        <v>101</v>
      </c>
      <c r="P3231" t="s">
        <v>32</v>
      </c>
      <c r="S3231" t="s">
        <v>40</v>
      </c>
      <c r="T3231" t="s">
        <v>41</v>
      </c>
      <c r="U3231">
        <v>510</v>
      </c>
      <c r="Y3231" t="s">
        <v>5284</v>
      </c>
      <c r="Z3231" t="s">
        <v>5285</v>
      </c>
      <c r="AA3231">
        <v>34.209400000000002</v>
      </c>
      <c r="AB3231">
        <v>-118.452</v>
      </c>
      <c r="AC3231">
        <f t="shared" si="50"/>
        <v>0</v>
      </c>
    </row>
    <row r="3232" spans="1:29" x14ac:dyDescent="0.35">
      <c r="A3232">
        <v>201108924</v>
      </c>
      <c r="B3232" s="1">
        <v>43952</v>
      </c>
      <c r="C3232" s="1">
        <v>43949</v>
      </c>
      <c r="D3232">
        <v>1130</v>
      </c>
      <c r="E3232">
        <v>11</v>
      </c>
      <c r="F3232" t="s">
        <v>64</v>
      </c>
      <c r="G3232">
        <v>1135</v>
      </c>
      <c r="H3232">
        <v>2</v>
      </c>
      <c r="I3232">
        <v>740</v>
      </c>
      <c r="J3232" t="s">
        <v>224</v>
      </c>
      <c r="K3232">
        <v>329</v>
      </c>
      <c r="L3232">
        <v>0</v>
      </c>
      <c r="M3232" t="s">
        <v>46</v>
      </c>
      <c r="N3232" t="s">
        <v>46</v>
      </c>
      <c r="O3232">
        <v>203</v>
      </c>
      <c r="P3232" t="s">
        <v>101</v>
      </c>
      <c r="S3232" t="s">
        <v>40</v>
      </c>
      <c r="T3232" t="s">
        <v>41</v>
      </c>
      <c r="U3232">
        <v>740</v>
      </c>
      <c r="Y3232" t="s">
        <v>4587</v>
      </c>
      <c r="AA3232">
        <v>34.119399999999999</v>
      </c>
      <c r="AB3232">
        <v>-118.2304</v>
      </c>
      <c r="AC3232">
        <f t="shared" si="50"/>
        <v>0</v>
      </c>
    </row>
    <row r="3233" spans="1:29" x14ac:dyDescent="0.35">
      <c r="A3233">
        <v>200708194</v>
      </c>
      <c r="B3233" s="1">
        <v>43932</v>
      </c>
      <c r="C3233" s="1">
        <v>43932</v>
      </c>
      <c r="D3233">
        <v>2240</v>
      </c>
      <c r="E3233">
        <v>7</v>
      </c>
      <c r="F3233" t="s">
        <v>28</v>
      </c>
      <c r="G3233">
        <v>773</v>
      </c>
      <c r="H3233">
        <v>2</v>
      </c>
      <c r="I3233">
        <v>237</v>
      </c>
      <c r="J3233" t="s">
        <v>1814</v>
      </c>
      <c r="K3233">
        <v>1501</v>
      </c>
      <c r="L3233">
        <v>8</v>
      </c>
      <c r="M3233" t="s">
        <v>94</v>
      </c>
      <c r="N3233" t="s">
        <v>163</v>
      </c>
      <c r="O3233">
        <v>101</v>
      </c>
      <c r="P3233" t="s">
        <v>32</v>
      </c>
      <c r="S3233" t="s">
        <v>33</v>
      </c>
      <c r="T3233" t="s">
        <v>34</v>
      </c>
      <c r="U3233">
        <v>237</v>
      </c>
      <c r="Y3233" t="s">
        <v>5286</v>
      </c>
      <c r="AA3233">
        <v>34.041699999999999</v>
      </c>
      <c r="AB3233">
        <v>-118.3588</v>
      </c>
      <c r="AC3233">
        <f t="shared" si="50"/>
        <v>1</v>
      </c>
    </row>
    <row r="3234" spans="1:29" x14ac:dyDescent="0.35">
      <c r="A3234">
        <v>200400714</v>
      </c>
      <c r="B3234" s="1">
        <v>43921</v>
      </c>
      <c r="C3234" s="1">
        <v>43921</v>
      </c>
      <c r="D3234">
        <v>630</v>
      </c>
      <c r="E3234">
        <v>4</v>
      </c>
      <c r="F3234" t="s">
        <v>54</v>
      </c>
      <c r="G3234">
        <v>497</v>
      </c>
      <c r="H3234">
        <v>1</v>
      </c>
      <c r="I3234">
        <v>520</v>
      </c>
      <c r="J3234" t="s">
        <v>271</v>
      </c>
      <c r="K3234" t="s">
        <v>5287</v>
      </c>
      <c r="L3234">
        <v>63</v>
      </c>
      <c r="M3234" t="s">
        <v>30</v>
      </c>
      <c r="N3234" t="s">
        <v>95</v>
      </c>
      <c r="O3234">
        <v>101</v>
      </c>
      <c r="P3234" t="s">
        <v>32</v>
      </c>
      <c r="S3234" t="s">
        <v>40</v>
      </c>
      <c r="T3234" t="s">
        <v>41</v>
      </c>
      <c r="U3234">
        <v>520</v>
      </c>
      <c r="Y3234" t="s">
        <v>5288</v>
      </c>
      <c r="AA3234">
        <v>34.0167</v>
      </c>
      <c r="AB3234">
        <v>-118.2176</v>
      </c>
      <c r="AC3234">
        <f t="shared" si="50"/>
        <v>0</v>
      </c>
    </row>
    <row r="3235" spans="1:29" x14ac:dyDescent="0.35">
      <c r="A3235">
        <v>201212528</v>
      </c>
      <c r="B3235" s="1">
        <v>43961</v>
      </c>
      <c r="C3235" s="1">
        <v>43960</v>
      </c>
      <c r="D3235">
        <v>2200</v>
      </c>
      <c r="E3235">
        <v>12</v>
      </c>
      <c r="F3235" t="s">
        <v>68</v>
      </c>
      <c r="G3235">
        <v>1241</v>
      </c>
      <c r="H3235">
        <v>1</v>
      </c>
      <c r="I3235">
        <v>210</v>
      </c>
      <c r="J3235" t="s">
        <v>149</v>
      </c>
      <c r="K3235" t="s">
        <v>1560</v>
      </c>
      <c r="L3235">
        <v>54</v>
      </c>
      <c r="M3235" t="s">
        <v>94</v>
      </c>
      <c r="N3235" t="s">
        <v>163</v>
      </c>
      <c r="O3235">
        <v>501</v>
      </c>
      <c r="P3235" t="s">
        <v>164</v>
      </c>
      <c r="Q3235">
        <v>400</v>
      </c>
      <c r="R3235" t="s">
        <v>143</v>
      </c>
      <c r="S3235" t="s">
        <v>40</v>
      </c>
      <c r="T3235" t="s">
        <v>41</v>
      </c>
      <c r="U3235">
        <v>210</v>
      </c>
      <c r="Y3235" t="s">
        <v>5289</v>
      </c>
      <c r="AA3235">
        <v>33.982900000000001</v>
      </c>
      <c r="AB3235">
        <v>-118.3338</v>
      </c>
      <c r="AC3235">
        <f t="shared" si="50"/>
        <v>0</v>
      </c>
    </row>
    <row r="3236" spans="1:29" x14ac:dyDescent="0.35">
      <c r="A3236">
        <v>200321323</v>
      </c>
      <c r="B3236" s="1">
        <v>44170</v>
      </c>
      <c r="C3236" s="1">
        <v>44170</v>
      </c>
      <c r="D3236">
        <v>1504</v>
      </c>
      <c r="E3236">
        <v>3</v>
      </c>
      <c r="F3236" t="s">
        <v>43</v>
      </c>
      <c r="G3236">
        <v>393</v>
      </c>
      <c r="H3236">
        <v>2</v>
      </c>
      <c r="I3236">
        <v>930</v>
      </c>
      <c r="J3236" t="s">
        <v>339</v>
      </c>
      <c r="K3236" t="s">
        <v>5290</v>
      </c>
      <c r="L3236">
        <v>30</v>
      </c>
      <c r="M3236" t="s">
        <v>94</v>
      </c>
      <c r="N3236" t="s">
        <v>163</v>
      </c>
      <c r="O3236">
        <v>101</v>
      </c>
      <c r="P3236" t="s">
        <v>32</v>
      </c>
      <c r="Q3236">
        <v>511</v>
      </c>
      <c r="R3236" t="s">
        <v>151</v>
      </c>
      <c r="S3236" t="s">
        <v>40</v>
      </c>
      <c r="T3236" t="s">
        <v>41</v>
      </c>
      <c r="U3236">
        <v>930</v>
      </c>
      <c r="Y3236" t="s">
        <v>5291</v>
      </c>
      <c r="Z3236" t="s">
        <v>1544</v>
      </c>
      <c r="AA3236">
        <v>34.007399999999997</v>
      </c>
      <c r="AB3236">
        <v>-118.32899999999999</v>
      </c>
      <c r="AC3236">
        <f t="shared" si="50"/>
        <v>0</v>
      </c>
    </row>
    <row r="3237" spans="1:29" x14ac:dyDescent="0.35">
      <c r="A3237">
        <v>200315256</v>
      </c>
      <c r="B3237" s="1">
        <v>44046</v>
      </c>
      <c r="C3237" s="1">
        <v>44045</v>
      </c>
      <c r="D3237">
        <v>600</v>
      </c>
      <c r="E3237">
        <v>3</v>
      </c>
      <c r="F3237" t="s">
        <v>43</v>
      </c>
      <c r="G3237">
        <v>315</v>
      </c>
      <c r="H3237">
        <v>2</v>
      </c>
      <c r="I3237">
        <v>850</v>
      </c>
      <c r="J3237" t="s">
        <v>563</v>
      </c>
      <c r="K3237" t="s">
        <v>5292</v>
      </c>
      <c r="L3237">
        <v>58</v>
      </c>
      <c r="M3237" t="s">
        <v>94</v>
      </c>
      <c r="N3237" t="s">
        <v>163</v>
      </c>
      <c r="O3237">
        <v>502</v>
      </c>
      <c r="P3237" t="s">
        <v>47</v>
      </c>
      <c r="S3237" t="s">
        <v>33</v>
      </c>
      <c r="T3237" t="s">
        <v>34</v>
      </c>
      <c r="U3237">
        <v>850</v>
      </c>
      <c r="Y3237" t="s">
        <v>5293</v>
      </c>
      <c r="AA3237">
        <v>34.032699999999998</v>
      </c>
      <c r="AB3237">
        <v>-118.31359999999999</v>
      </c>
      <c r="AC3237">
        <f t="shared" si="50"/>
        <v>1</v>
      </c>
    </row>
    <row r="3238" spans="1:29" x14ac:dyDescent="0.35">
      <c r="A3238">
        <v>201225407</v>
      </c>
      <c r="B3238" s="1">
        <v>44164</v>
      </c>
      <c r="C3238" s="1">
        <v>44164</v>
      </c>
      <c r="D3238">
        <v>1105</v>
      </c>
      <c r="E3238">
        <v>12</v>
      </c>
      <c r="F3238" t="s">
        <v>68</v>
      </c>
      <c r="G3238">
        <v>1257</v>
      </c>
      <c r="H3238">
        <v>2</v>
      </c>
      <c r="I3238">
        <v>740</v>
      </c>
      <c r="J3238" t="s">
        <v>224</v>
      </c>
      <c r="K3238" t="s">
        <v>1629</v>
      </c>
      <c r="L3238">
        <v>0</v>
      </c>
      <c r="M3238" t="s">
        <v>46</v>
      </c>
      <c r="N3238" t="s">
        <v>46</v>
      </c>
      <c r="O3238">
        <v>101</v>
      </c>
      <c r="P3238" t="s">
        <v>32</v>
      </c>
      <c r="S3238" t="s">
        <v>84</v>
      </c>
      <c r="T3238" t="s">
        <v>85</v>
      </c>
      <c r="U3238">
        <v>740</v>
      </c>
      <c r="V3238">
        <v>998</v>
      </c>
      <c r="Y3238" t="s">
        <v>3449</v>
      </c>
      <c r="Z3238" t="s">
        <v>482</v>
      </c>
      <c r="AA3238">
        <v>33.970799999999997</v>
      </c>
      <c r="AB3238">
        <v>-118.2803</v>
      </c>
      <c r="AC3238">
        <f t="shared" si="50"/>
        <v>0</v>
      </c>
    </row>
    <row r="3239" spans="1:29" x14ac:dyDescent="0.35">
      <c r="A3239">
        <v>200814987</v>
      </c>
      <c r="B3239" s="1">
        <v>44112</v>
      </c>
      <c r="C3239" s="1">
        <v>44111</v>
      </c>
      <c r="D3239">
        <v>1815</v>
      </c>
      <c r="E3239">
        <v>8</v>
      </c>
      <c r="F3239" t="s">
        <v>109</v>
      </c>
      <c r="G3239">
        <v>811</v>
      </c>
      <c r="H3239">
        <v>1</v>
      </c>
      <c r="I3239">
        <v>330</v>
      </c>
      <c r="J3239" t="s">
        <v>37</v>
      </c>
      <c r="K3239" t="s">
        <v>5294</v>
      </c>
      <c r="L3239">
        <v>38</v>
      </c>
      <c r="M3239" t="s">
        <v>94</v>
      </c>
      <c r="N3239" t="s">
        <v>31</v>
      </c>
      <c r="O3239">
        <v>109</v>
      </c>
      <c r="P3239" t="s">
        <v>1043</v>
      </c>
      <c r="S3239" t="s">
        <v>40</v>
      </c>
      <c r="T3239" t="s">
        <v>41</v>
      </c>
      <c r="U3239">
        <v>330</v>
      </c>
      <c r="Y3239" t="s">
        <v>5295</v>
      </c>
      <c r="AA3239">
        <v>34.045999999999999</v>
      </c>
      <c r="AB3239">
        <v>-118.55929999999999</v>
      </c>
      <c r="AC3239">
        <f t="shared" si="50"/>
        <v>0</v>
      </c>
    </row>
    <row r="3240" spans="1:29" x14ac:dyDescent="0.35">
      <c r="A3240">
        <v>200314720</v>
      </c>
      <c r="B3240" s="1">
        <v>44037</v>
      </c>
      <c r="C3240" s="1">
        <v>44035</v>
      </c>
      <c r="D3240">
        <v>1422</v>
      </c>
      <c r="E3240">
        <v>3</v>
      </c>
      <c r="F3240" t="s">
        <v>43</v>
      </c>
      <c r="G3240">
        <v>374</v>
      </c>
      <c r="H3240">
        <v>1</v>
      </c>
      <c r="I3240">
        <v>310</v>
      </c>
      <c r="J3240" t="s">
        <v>71</v>
      </c>
      <c r="K3240" t="s">
        <v>5296</v>
      </c>
      <c r="L3240">
        <v>63</v>
      </c>
      <c r="M3240" t="s">
        <v>30</v>
      </c>
      <c r="N3240" t="s">
        <v>163</v>
      </c>
      <c r="O3240">
        <v>501</v>
      </c>
      <c r="P3240" t="s">
        <v>164</v>
      </c>
      <c r="S3240" t="s">
        <v>40</v>
      </c>
      <c r="T3240" t="s">
        <v>41</v>
      </c>
      <c r="U3240">
        <v>310</v>
      </c>
      <c r="Y3240" t="s">
        <v>5297</v>
      </c>
      <c r="AA3240">
        <v>34.014800000000001</v>
      </c>
      <c r="AB3240">
        <v>-118.3222</v>
      </c>
      <c r="AC3240">
        <f t="shared" si="50"/>
        <v>0</v>
      </c>
    </row>
    <row r="3241" spans="1:29" x14ac:dyDescent="0.35">
      <c r="A3241">
        <v>201109384</v>
      </c>
      <c r="B3241" s="1">
        <v>43965</v>
      </c>
      <c r="C3241" s="1">
        <v>43965</v>
      </c>
      <c r="D3241">
        <v>1600</v>
      </c>
      <c r="E3241">
        <v>11</v>
      </c>
      <c r="F3241" t="s">
        <v>64</v>
      </c>
      <c r="G3241">
        <v>1174</v>
      </c>
      <c r="H3241">
        <v>2</v>
      </c>
      <c r="I3241">
        <v>740</v>
      </c>
      <c r="J3241" t="s">
        <v>224</v>
      </c>
      <c r="K3241" t="s">
        <v>885</v>
      </c>
      <c r="L3241">
        <v>35</v>
      </c>
      <c r="M3241" t="s">
        <v>94</v>
      </c>
      <c r="N3241" t="s">
        <v>95</v>
      </c>
      <c r="O3241">
        <v>101</v>
      </c>
      <c r="P3241" t="s">
        <v>32</v>
      </c>
      <c r="S3241" t="s">
        <v>40</v>
      </c>
      <c r="T3241" t="s">
        <v>41</v>
      </c>
      <c r="U3241">
        <v>740</v>
      </c>
      <c r="Y3241" t="s">
        <v>5298</v>
      </c>
      <c r="AA3241">
        <v>34.091299999999997</v>
      </c>
      <c r="AB3241">
        <v>-118.2467</v>
      </c>
      <c r="AC3241">
        <f t="shared" si="50"/>
        <v>0</v>
      </c>
    </row>
    <row r="3242" spans="1:29" x14ac:dyDescent="0.35">
      <c r="A3242">
        <v>200612015</v>
      </c>
      <c r="B3242" s="1">
        <v>44011</v>
      </c>
      <c r="C3242" s="1">
        <v>44007</v>
      </c>
      <c r="D3242">
        <v>1400</v>
      </c>
      <c r="E3242">
        <v>6</v>
      </c>
      <c r="F3242" t="s">
        <v>91</v>
      </c>
      <c r="G3242">
        <v>628</v>
      </c>
      <c r="H3242">
        <v>1</v>
      </c>
      <c r="I3242">
        <v>310</v>
      </c>
      <c r="J3242" t="s">
        <v>71</v>
      </c>
      <c r="K3242" t="s">
        <v>5246</v>
      </c>
      <c r="L3242">
        <v>31</v>
      </c>
      <c r="M3242" t="s">
        <v>30</v>
      </c>
      <c r="N3242" t="s">
        <v>73</v>
      </c>
      <c r="O3242">
        <v>501</v>
      </c>
      <c r="P3242" t="s">
        <v>164</v>
      </c>
      <c r="S3242" t="s">
        <v>84</v>
      </c>
      <c r="T3242" t="s">
        <v>85</v>
      </c>
      <c r="U3242">
        <v>310</v>
      </c>
      <c r="Y3242" t="s">
        <v>5299</v>
      </c>
      <c r="AA3242">
        <v>34.108499999999999</v>
      </c>
      <c r="AB3242">
        <v>-118.3267</v>
      </c>
      <c r="AC3242">
        <f t="shared" si="50"/>
        <v>0</v>
      </c>
    </row>
    <row r="3243" spans="1:29" x14ac:dyDescent="0.35">
      <c r="A3243">
        <v>201216586</v>
      </c>
      <c r="B3243" s="1">
        <v>44028</v>
      </c>
      <c r="C3243" s="1">
        <v>44027</v>
      </c>
      <c r="D3243">
        <v>800</v>
      </c>
      <c r="E3243">
        <v>12</v>
      </c>
      <c r="F3243" t="s">
        <v>68</v>
      </c>
      <c r="G3243">
        <v>1258</v>
      </c>
      <c r="H3243">
        <v>1</v>
      </c>
      <c r="I3243">
        <v>510</v>
      </c>
      <c r="J3243" t="s">
        <v>29</v>
      </c>
      <c r="L3243">
        <v>0</v>
      </c>
      <c r="O3243">
        <v>101</v>
      </c>
      <c r="P3243" t="s">
        <v>32</v>
      </c>
      <c r="S3243" t="s">
        <v>40</v>
      </c>
      <c r="T3243" t="s">
        <v>41</v>
      </c>
      <c r="U3243">
        <v>510</v>
      </c>
      <c r="Y3243" t="s">
        <v>475</v>
      </c>
      <c r="Z3243" t="s">
        <v>439</v>
      </c>
      <c r="AA3243">
        <v>33.970799999999997</v>
      </c>
      <c r="AB3243">
        <v>-118.2739</v>
      </c>
      <c r="AC3243">
        <f t="shared" si="50"/>
        <v>0</v>
      </c>
    </row>
    <row r="3244" spans="1:29" x14ac:dyDescent="0.35">
      <c r="A3244">
        <v>200515951</v>
      </c>
      <c r="B3244" s="1">
        <v>44133</v>
      </c>
      <c r="C3244" s="1">
        <v>44130</v>
      </c>
      <c r="D3244">
        <v>2221</v>
      </c>
      <c r="E3244">
        <v>5</v>
      </c>
      <c r="F3244" t="s">
        <v>98</v>
      </c>
      <c r="G3244">
        <v>523</v>
      </c>
      <c r="H3244">
        <v>1</v>
      </c>
      <c r="I3244">
        <v>510</v>
      </c>
      <c r="J3244" t="s">
        <v>29</v>
      </c>
      <c r="L3244">
        <v>0</v>
      </c>
      <c r="O3244">
        <v>108</v>
      </c>
      <c r="P3244" t="s">
        <v>105</v>
      </c>
      <c r="S3244" t="s">
        <v>40</v>
      </c>
      <c r="T3244" t="s">
        <v>41</v>
      </c>
      <c r="U3244">
        <v>510</v>
      </c>
      <c r="Y3244" t="s">
        <v>4948</v>
      </c>
      <c r="AA3244">
        <v>33.756599999999999</v>
      </c>
      <c r="AB3244">
        <v>-118.28959999999999</v>
      </c>
      <c r="AC3244">
        <f t="shared" si="50"/>
        <v>0</v>
      </c>
    </row>
    <row r="3245" spans="1:29" x14ac:dyDescent="0.35">
      <c r="A3245">
        <v>200407408</v>
      </c>
      <c r="B3245" s="1">
        <v>43920</v>
      </c>
      <c r="C3245" s="1">
        <v>43916</v>
      </c>
      <c r="D3245">
        <v>1500</v>
      </c>
      <c r="E3245">
        <v>4</v>
      </c>
      <c r="F3245" t="s">
        <v>54</v>
      </c>
      <c r="G3245">
        <v>457</v>
      </c>
      <c r="H3245">
        <v>1</v>
      </c>
      <c r="I3245">
        <v>510</v>
      </c>
      <c r="J3245" t="s">
        <v>29</v>
      </c>
      <c r="L3245">
        <v>0</v>
      </c>
      <c r="O3245">
        <v>101</v>
      </c>
      <c r="P3245" t="s">
        <v>32</v>
      </c>
      <c r="S3245" t="s">
        <v>40</v>
      </c>
      <c r="T3245" t="s">
        <v>41</v>
      </c>
      <c r="U3245">
        <v>510</v>
      </c>
      <c r="Y3245" t="s">
        <v>5300</v>
      </c>
      <c r="AA3245">
        <v>34.049700000000001</v>
      </c>
      <c r="AB3245">
        <v>-118.206</v>
      </c>
      <c r="AC3245">
        <f t="shared" si="50"/>
        <v>0</v>
      </c>
    </row>
    <row r="3246" spans="1:29" x14ac:dyDescent="0.35">
      <c r="A3246">
        <v>201006367</v>
      </c>
      <c r="B3246" s="1">
        <v>43884</v>
      </c>
      <c r="C3246" s="1">
        <v>43884</v>
      </c>
      <c r="D3246">
        <v>1200</v>
      </c>
      <c r="E3246">
        <v>10</v>
      </c>
      <c r="F3246" t="s">
        <v>103</v>
      </c>
      <c r="G3246">
        <v>1049</v>
      </c>
      <c r="H3246">
        <v>2</v>
      </c>
      <c r="I3246">
        <v>624</v>
      </c>
      <c r="J3246" t="s">
        <v>171</v>
      </c>
      <c r="K3246" t="s">
        <v>5301</v>
      </c>
      <c r="L3246">
        <v>34</v>
      </c>
      <c r="M3246" t="s">
        <v>30</v>
      </c>
      <c r="N3246" t="s">
        <v>95</v>
      </c>
      <c r="O3246">
        <v>109</v>
      </c>
      <c r="P3246" t="s">
        <v>1043</v>
      </c>
      <c r="Q3246">
        <v>400</v>
      </c>
      <c r="R3246" t="s">
        <v>143</v>
      </c>
      <c r="S3246" t="s">
        <v>84</v>
      </c>
      <c r="T3246" t="s">
        <v>85</v>
      </c>
      <c r="U3246">
        <v>624</v>
      </c>
      <c r="Y3246" t="s">
        <v>4895</v>
      </c>
      <c r="AA3246">
        <v>34.183999999999997</v>
      </c>
      <c r="AB3246">
        <v>-118.50109999999999</v>
      </c>
      <c r="AC3246">
        <f t="shared" si="50"/>
        <v>0</v>
      </c>
    </row>
    <row r="3247" spans="1:29" x14ac:dyDescent="0.35">
      <c r="A3247">
        <v>200712338</v>
      </c>
      <c r="B3247" s="1">
        <v>44046</v>
      </c>
      <c r="C3247" s="1">
        <v>43928</v>
      </c>
      <c r="D3247">
        <v>1245</v>
      </c>
      <c r="E3247">
        <v>7</v>
      </c>
      <c r="F3247" t="s">
        <v>28</v>
      </c>
      <c r="G3247">
        <v>725</v>
      </c>
      <c r="H3247">
        <v>2</v>
      </c>
      <c r="I3247">
        <v>354</v>
      </c>
      <c r="J3247" t="s">
        <v>167</v>
      </c>
      <c r="K3247" t="s">
        <v>5302</v>
      </c>
      <c r="L3247">
        <v>59</v>
      </c>
      <c r="M3247" t="s">
        <v>94</v>
      </c>
      <c r="N3247" t="s">
        <v>73</v>
      </c>
      <c r="O3247">
        <v>750</v>
      </c>
      <c r="P3247" t="s">
        <v>816</v>
      </c>
      <c r="S3247" t="s">
        <v>40</v>
      </c>
      <c r="T3247" t="s">
        <v>41</v>
      </c>
      <c r="U3247">
        <v>354</v>
      </c>
      <c r="Y3247" t="s">
        <v>5303</v>
      </c>
      <c r="AA3247">
        <v>34.070999999999998</v>
      </c>
      <c r="AB3247">
        <v>-118.3511</v>
      </c>
      <c r="AC3247">
        <f t="shared" si="50"/>
        <v>0</v>
      </c>
    </row>
    <row r="3248" spans="1:29" x14ac:dyDescent="0.35">
      <c r="A3248">
        <v>200412042</v>
      </c>
      <c r="B3248" s="1">
        <v>44065</v>
      </c>
      <c r="C3248" s="1">
        <v>44065</v>
      </c>
      <c r="D3248">
        <v>1400</v>
      </c>
      <c r="E3248">
        <v>4</v>
      </c>
      <c r="F3248" t="s">
        <v>54</v>
      </c>
      <c r="G3248">
        <v>462</v>
      </c>
      <c r="H3248">
        <v>2</v>
      </c>
      <c r="I3248">
        <v>740</v>
      </c>
      <c r="J3248" t="s">
        <v>224</v>
      </c>
      <c r="K3248">
        <v>329</v>
      </c>
      <c r="L3248">
        <v>38</v>
      </c>
      <c r="M3248" t="s">
        <v>30</v>
      </c>
      <c r="N3248" t="s">
        <v>95</v>
      </c>
      <c r="O3248">
        <v>108</v>
      </c>
      <c r="P3248" t="s">
        <v>105</v>
      </c>
      <c r="S3248" t="s">
        <v>40</v>
      </c>
      <c r="T3248" t="s">
        <v>41</v>
      </c>
      <c r="U3248">
        <v>740</v>
      </c>
      <c r="Y3248" t="s">
        <v>5304</v>
      </c>
      <c r="AA3248">
        <v>34.036499999999997</v>
      </c>
      <c r="AB3248">
        <v>-118.2205</v>
      </c>
      <c r="AC3248">
        <f t="shared" si="50"/>
        <v>0</v>
      </c>
    </row>
    <row r="3249" spans="1:29" x14ac:dyDescent="0.35">
      <c r="A3249">
        <v>201218921</v>
      </c>
      <c r="B3249" s="1">
        <v>44063</v>
      </c>
      <c r="C3249" s="1">
        <v>44062</v>
      </c>
      <c r="D3249">
        <v>1900</v>
      </c>
      <c r="E3249">
        <v>12</v>
      </c>
      <c r="F3249" t="s">
        <v>68</v>
      </c>
      <c r="G3249">
        <v>1283</v>
      </c>
      <c r="H3249">
        <v>1</v>
      </c>
      <c r="I3249">
        <v>510</v>
      </c>
      <c r="J3249" t="s">
        <v>29</v>
      </c>
      <c r="L3249">
        <v>0</v>
      </c>
      <c r="O3249">
        <v>101</v>
      </c>
      <c r="P3249" t="s">
        <v>32</v>
      </c>
      <c r="S3249" t="s">
        <v>40</v>
      </c>
      <c r="T3249" t="s">
        <v>41</v>
      </c>
      <c r="U3249">
        <v>510</v>
      </c>
      <c r="Y3249" t="s">
        <v>5305</v>
      </c>
      <c r="AA3249">
        <v>33.950400000000002</v>
      </c>
      <c r="AB3249">
        <v>-118.3008</v>
      </c>
      <c r="AC3249">
        <f t="shared" si="50"/>
        <v>0</v>
      </c>
    </row>
    <row r="3250" spans="1:29" x14ac:dyDescent="0.35">
      <c r="A3250">
        <v>200311735</v>
      </c>
      <c r="B3250" s="1">
        <v>43973</v>
      </c>
      <c r="C3250" s="1">
        <v>43973</v>
      </c>
      <c r="D3250">
        <v>1400</v>
      </c>
      <c r="E3250">
        <v>3</v>
      </c>
      <c r="F3250" t="s">
        <v>43</v>
      </c>
      <c r="G3250">
        <v>395</v>
      </c>
      <c r="H3250">
        <v>2</v>
      </c>
      <c r="I3250">
        <v>900</v>
      </c>
      <c r="J3250" t="s">
        <v>197</v>
      </c>
      <c r="K3250" t="s">
        <v>5306</v>
      </c>
      <c r="L3250">
        <v>21</v>
      </c>
      <c r="M3250" t="s">
        <v>94</v>
      </c>
      <c r="N3250" t="s">
        <v>163</v>
      </c>
      <c r="O3250">
        <v>501</v>
      </c>
      <c r="P3250" t="s">
        <v>164</v>
      </c>
      <c r="S3250" t="s">
        <v>84</v>
      </c>
      <c r="T3250" t="s">
        <v>85</v>
      </c>
      <c r="U3250">
        <v>900</v>
      </c>
      <c r="Y3250" t="s">
        <v>5307</v>
      </c>
      <c r="AA3250">
        <v>34.010899999999999</v>
      </c>
      <c r="AB3250">
        <v>-118.3113</v>
      </c>
      <c r="AC3250">
        <f t="shared" si="50"/>
        <v>0</v>
      </c>
    </row>
    <row r="3251" spans="1:29" x14ac:dyDescent="0.35">
      <c r="A3251">
        <v>200505552</v>
      </c>
      <c r="B3251" s="1">
        <v>43868</v>
      </c>
      <c r="C3251" s="1">
        <v>43867</v>
      </c>
      <c r="D3251">
        <v>2130</v>
      </c>
      <c r="E3251">
        <v>5</v>
      </c>
      <c r="F3251" t="s">
        <v>98</v>
      </c>
      <c r="G3251">
        <v>501</v>
      </c>
      <c r="H3251">
        <v>1</v>
      </c>
      <c r="I3251">
        <v>510</v>
      </c>
      <c r="J3251" t="s">
        <v>29</v>
      </c>
      <c r="L3251">
        <v>0</v>
      </c>
      <c r="O3251">
        <v>101</v>
      </c>
      <c r="P3251" t="s">
        <v>32</v>
      </c>
      <c r="S3251" t="s">
        <v>40</v>
      </c>
      <c r="T3251" t="s">
        <v>41</v>
      </c>
      <c r="U3251">
        <v>510</v>
      </c>
      <c r="Y3251" t="s">
        <v>5308</v>
      </c>
      <c r="AA3251">
        <v>33.862000000000002</v>
      </c>
      <c r="AB3251">
        <v>-118.2906</v>
      </c>
      <c r="AC3251">
        <f t="shared" si="50"/>
        <v>0</v>
      </c>
    </row>
    <row r="3252" spans="1:29" x14ac:dyDescent="0.35">
      <c r="A3252">
        <v>200514284</v>
      </c>
      <c r="B3252" s="1">
        <v>44091</v>
      </c>
      <c r="C3252" s="1">
        <v>44091</v>
      </c>
      <c r="D3252">
        <v>525</v>
      </c>
      <c r="E3252">
        <v>5</v>
      </c>
      <c r="F3252" t="s">
        <v>98</v>
      </c>
      <c r="G3252">
        <v>532</v>
      </c>
      <c r="H3252">
        <v>2</v>
      </c>
      <c r="I3252">
        <v>901</v>
      </c>
      <c r="J3252" t="s">
        <v>210</v>
      </c>
      <c r="K3252" t="s">
        <v>5309</v>
      </c>
      <c r="L3252">
        <v>56</v>
      </c>
      <c r="M3252" t="s">
        <v>94</v>
      </c>
      <c r="N3252" t="s">
        <v>95</v>
      </c>
      <c r="O3252">
        <v>501</v>
      </c>
      <c r="P3252" t="s">
        <v>164</v>
      </c>
      <c r="S3252" t="s">
        <v>33</v>
      </c>
      <c r="T3252" t="s">
        <v>34</v>
      </c>
      <c r="U3252">
        <v>901</v>
      </c>
      <c r="Y3252" t="s">
        <v>5310</v>
      </c>
      <c r="AA3252">
        <v>33.784399999999998</v>
      </c>
      <c r="AB3252">
        <v>-118.27330000000001</v>
      </c>
      <c r="AC3252">
        <f t="shared" si="50"/>
        <v>1</v>
      </c>
    </row>
    <row r="3253" spans="1:29" x14ac:dyDescent="0.35">
      <c r="A3253">
        <v>200917287</v>
      </c>
      <c r="B3253" s="1">
        <v>44150</v>
      </c>
      <c r="C3253" s="1">
        <v>44150</v>
      </c>
      <c r="D3253">
        <v>1000</v>
      </c>
      <c r="E3253">
        <v>9</v>
      </c>
      <c r="F3253" t="s">
        <v>49</v>
      </c>
      <c r="G3253">
        <v>937</v>
      </c>
      <c r="H3253">
        <v>1</v>
      </c>
      <c r="I3253">
        <v>230</v>
      </c>
      <c r="J3253" t="s">
        <v>161</v>
      </c>
      <c r="K3253" t="s">
        <v>5311</v>
      </c>
      <c r="L3253">
        <v>33</v>
      </c>
      <c r="M3253" t="s">
        <v>30</v>
      </c>
      <c r="N3253" t="s">
        <v>95</v>
      </c>
      <c r="O3253">
        <v>122</v>
      </c>
      <c r="P3253" t="s">
        <v>275</v>
      </c>
      <c r="Q3253">
        <v>500</v>
      </c>
      <c r="R3253" t="s">
        <v>184</v>
      </c>
      <c r="S3253" t="s">
        <v>40</v>
      </c>
      <c r="T3253" t="s">
        <v>41</v>
      </c>
      <c r="U3253">
        <v>230</v>
      </c>
      <c r="Y3253" t="s">
        <v>1733</v>
      </c>
      <c r="Z3253" t="s">
        <v>1168</v>
      </c>
      <c r="AA3253">
        <v>34.186700000000002</v>
      </c>
      <c r="AB3253">
        <v>-118.43129999999999</v>
      </c>
      <c r="AC3253">
        <f t="shared" si="50"/>
        <v>0</v>
      </c>
    </row>
    <row r="3254" spans="1:29" x14ac:dyDescent="0.35">
      <c r="A3254">
        <v>200907126</v>
      </c>
      <c r="B3254" s="1">
        <v>43899</v>
      </c>
      <c r="C3254" s="1">
        <v>43898</v>
      </c>
      <c r="D3254">
        <v>1500</v>
      </c>
      <c r="E3254">
        <v>9</v>
      </c>
      <c r="F3254" t="s">
        <v>49</v>
      </c>
      <c r="G3254">
        <v>966</v>
      </c>
      <c r="H3254">
        <v>2</v>
      </c>
      <c r="I3254">
        <v>662</v>
      </c>
      <c r="J3254" t="s">
        <v>191</v>
      </c>
      <c r="K3254" t="s">
        <v>5312</v>
      </c>
      <c r="L3254">
        <v>0</v>
      </c>
      <c r="M3254" t="s">
        <v>46</v>
      </c>
      <c r="N3254" t="s">
        <v>46</v>
      </c>
      <c r="O3254">
        <v>203</v>
      </c>
      <c r="P3254" t="s">
        <v>101</v>
      </c>
      <c r="S3254" t="s">
        <v>40</v>
      </c>
      <c r="T3254" t="s">
        <v>41</v>
      </c>
      <c r="U3254">
        <v>662</v>
      </c>
      <c r="V3254">
        <v>998</v>
      </c>
      <c r="Y3254" t="s">
        <v>603</v>
      </c>
      <c r="AA3254">
        <v>34.155999999999999</v>
      </c>
      <c r="AB3254">
        <v>-118.4312</v>
      </c>
      <c r="AC3254">
        <f t="shared" si="50"/>
        <v>0</v>
      </c>
    </row>
    <row r="3255" spans="1:29" x14ac:dyDescent="0.35">
      <c r="A3255">
        <v>200206576</v>
      </c>
      <c r="B3255" s="1">
        <v>43881</v>
      </c>
      <c r="C3255" s="1">
        <v>43881</v>
      </c>
      <c r="D3255">
        <v>2000</v>
      </c>
      <c r="E3255">
        <v>2</v>
      </c>
      <c r="F3255" t="s">
        <v>56</v>
      </c>
      <c r="G3255">
        <v>289</v>
      </c>
      <c r="H3255">
        <v>2</v>
      </c>
      <c r="I3255">
        <v>626</v>
      </c>
      <c r="J3255" t="s">
        <v>141</v>
      </c>
      <c r="K3255" t="s">
        <v>5313</v>
      </c>
      <c r="L3255">
        <v>33</v>
      </c>
      <c r="M3255" t="s">
        <v>94</v>
      </c>
      <c r="N3255" t="s">
        <v>95</v>
      </c>
      <c r="O3255">
        <v>509</v>
      </c>
      <c r="P3255" t="s">
        <v>5266</v>
      </c>
      <c r="Q3255">
        <v>400</v>
      </c>
      <c r="R3255" t="s">
        <v>143</v>
      </c>
      <c r="S3255" t="s">
        <v>40</v>
      </c>
      <c r="T3255" t="s">
        <v>41</v>
      </c>
      <c r="U3255">
        <v>626</v>
      </c>
      <c r="Y3255" t="s">
        <v>695</v>
      </c>
      <c r="Z3255" t="s">
        <v>3371</v>
      </c>
      <c r="AA3255">
        <v>34.044699999999999</v>
      </c>
      <c r="AB3255">
        <v>-118.2747</v>
      </c>
      <c r="AC3255">
        <f t="shared" si="50"/>
        <v>0</v>
      </c>
    </row>
    <row r="3256" spans="1:29" x14ac:dyDescent="0.35">
      <c r="A3256">
        <v>201008073</v>
      </c>
      <c r="B3256" s="1">
        <v>43936</v>
      </c>
      <c r="C3256" s="1">
        <v>43936</v>
      </c>
      <c r="D3256">
        <v>1345</v>
      </c>
      <c r="E3256">
        <v>10</v>
      </c>
      <c r="F3256" t="s">
        <v>103</v>
      </c>
      <c r="G3256">
        <v>1021</v>
      </c>
      <c r="H3256">
        <v>1</v>
      </c>
      <c r="I3256">
        <v>420</v>
      </c>
      <c r="J3256" t="s">
        <v>352</v>
      </c>
      <c r="K3256" t="s">
        <v>5314</v>
      </c>
      <c r="L3256">
        <v>52</v>
      </c>
      <c r="M3256" t="s">
        <v>30</v>
      </c>
      <c r="N3256" t="s">
        <v>95</v>
      </c>
      <c r="O3256">
        <v>301</v>
      </c>
      <c r="P3256" t="s">
        <v>155</v>
      </c>
      <c r="S3256" t="s">
        <v>33</v>
      </c>
      <c r="T3256" t="s">
        <v>34</v>
      </c>
      <c r="U3256">
        <v>420</v>
      </c>
      <c r="Y3256" t="s">
        <v>5315</v>
      </c>
      <c r="Z3256" t="s">
        <v>2191</v>
      </c>
      <c r="AA3256">
        <v>34.193800000000003</v>
      </c>
      <c r="AB3256">
        <v>-118.56229999999999</v>
      </c>
      <c r="AC3256">
        <f t="shared" si="50"/>
        <v>1</v>
      </c>
    </row>
    <row r="3257" spans="1:29" x14ac:dyDescent="0.35">
      <c r="A3257">
        <v>200304208</v>
      </c>
      <c r="B3257" s="1">
        <v>43833</v>
      </c>
      <c r="C3257" s="1">
        <v>43833</v>
      </c>
      <c r="D3257">
        <v>1200</v>
      </c>
      <c r="E3257">
        <v>3</v>
      </c>
      <c r="F3257" t="s">
        <v>43</v>
      </c>
      <c r="G3257">
        <v>335</v>
      </c>
      <c r="H3257">
        <v>2</v>
      </c>
      <c r="I3257">
        <v>624</v>
      </c>
      <c r="J3257" t="s">
        <v>171</v>
      </c>
      <c r="K3257" t="s">
        <v>5316</v>
      </c>
      <c r="L3257">
        <v>38</v>
      </c>
      <c r="M3257" t="s">
        <v>94</v>
      </c>
      <c r="N3257" t="s">
        <v>163</v>
      </c>
      <c r="O3257">
        <v>501</v>
      </c>
      <c r="P3257" t="s">
        <v>164</v>
      </c>
      <c r="Q3257">
        <v>400</v>
      </c>
      <c r="R3257" t="s">
        <v>143</v>
      </c>
      <c r="S3257" t="s">
        <v>40</v>
      </c>
      <c r="T3257" t="s">
        <v>41</v>
      </c>
      <c r="U3257">
        <v>624</v>
      </c>
      <c r="Y3257" t="s">
        <v>5317</v>
      </c>
      <c r="AA3257">
        <v>34.029699999999998</v>
      </c>
      <c r="AB3257">
        <v>-118.3236</v>
      </c>
      <c r="AC3257">
        <f t="shared" si="50"/>
        <v>0</v>
      </c>
    </row>
    <row r="3258" spans="1:29" x14ac:dyDescent="0.35">
      <c r="A3258">
        <v>200705430</v>
      </c>
      <c r="B3258" s="1">
        <v>43860</v>
      </c>
      <c r="C3258" s="1">
        <v>43856</v>
      </c>
      <c r="D3258">
        <v>5</v>
      </c>
      <c r="E3258">
        <v>7</v>
      </c>
      <c r="F3258" t="s">
        <v>28</v>
      </c>
      <c r="G3258">
        <v>701</v>
      </c>
      <c r="H3258">
        <v>1</v>
      </c>
      <c r="I3258">
        <v>350</v>
      </c>
      <c r="J3258" t="s">
        <v>1591</v>
      </c>
      <c r="K3258">
        <v>344</v>
      </c>
      <c r="L3258">
        <v>26</v>
      </c>
      <c r="M3258" t="s">
        <v>94</v>
      </c>
      <c r="N3258" t="s">
        <v>173</v>
      </c>
      <c r="O3258">
        <v>735</v>
      </c>
      <c r="P3258" t="s">
        <v>778</v>
      </c>
      <c r="S3258" t="s">
        <v>40</v>
      </c>
      <c r="T3258" t="s">
        <v>41</v>
      </c>
      <c r="U3258">
        <v>350</v>
      </c>
      <c r="Y3258" t="s">
        <v>5318</v>
      </c>
      <c r="AA3258">
        <v>34.086199999999998</v>
      </c>
      <c r="AB3258">
        <v>-118.37649999999999</v>
      </c>
      <c r="AC3258">
        <f t="shared" si="50"/>
        <v>0</v>
      </c>
    </row>
    <row r="3259" spans="1:29" x14ac:dyDescent="0.35">
      <c r="A3259">
        <v>200908259</v>
      </c>
      <c r="B3259" s="1">
        <v>43929</v>
      </c>
      <c r="C3259" s="1">
        <v>43929</v>
      </c>
      <c r="D3259">
        <v>1125</v>
      </c>
      <c r="E3259">
        <v>9</v>
      </c>
      <c r="F3259" t="s">
        <v>49</v>
      </c>
      <c r="G3259">
        <v>952</v>
      </c>
      <c r="H3259">
        <v>2</v>
      </c>
      <c r="I3259">
        <v>901</v>
      </c>
      <c r="J3259" t="s">
        <v>210</v>
      </c>
      <c r="K3259">
        <v>1501</v>
      </c>
      <c r="L3259">
        <v>39</v>
      </c>
      <c r="M3259" t="s">
        <v>30</v>
      </c>
      <c r="N3259" t="s">
        <v>95</v>
      </c>
      <c r="O3259">
        <v>502</v>
      </c>
      <c r="P3259" t="s">
        <v>47</v>
      </c>
      <c r="S3259" t="s">
        <v>84</v>
      </c>
      <c r="T3259" t="s">
        <v>85</v>
      </c>
      <c r="U3259">
        <v>901</v>
      </c>
      <c r="Y3259" t="s">
        <v>5319</v>
      </c>
      <c r="AA3259">
        <v>34.1721</v>
      </c>
      <c r="AB3259">
        <v>-118.45740000000001</v>
      </c>
      <c r="AC3259">
        <f t="shared" si="50"/>
        <v>0</v>
      </c>
    </row>
    <row r="3260" spans="1:29" x14ac:dyDescent="0.35">
      <c r="A3260">
        <v>200619008</v>
      </c>
      <c r="B3260" s="1">
        <v>44173</v>
      </c>
      <c r="C3260" s="1">
        <v>44169</v>
      </c>
      <c r="D3260">
        <v>1050</v>
      </c>
      <c r="E3260">
        <v>6</v>
      </c>
      <c r="F3260" t="s">
        <v>91</v>
      </c>
      <c r="G3260">
        <v>642</v>
      </c>
      <c r="H3260">
        <v>1</v>
      </c>
      <c r="I3260">
        <v>341</v>
      </c>
      <c r="J3260" t="s">
        <v>157</v>
      </c>
      <c r="K3260" t="s">
        <v>1729</v>
      </c>
      <c r="L3260">
        <v>25</v>
      </c>
      <c r="M3260" t="s">
        <v>94</v>
      </c>
      <c r="N3260" t="s">
        <v>73</v>
      </c>
      <c r="O3260">
        <v>102</v>
      </c>
      <c r="P3260" t="s">
        <v>186</v>
      </c>
      <c r="S3260" t="s">
        <v>40</v>
      </c>
      <c r="T3260" t="s">
        <v>41</v>
      </c>
      <c r="U3260">
        <v>341</v>
      </c>
      <c r="Y3260" t="s">
        <v>96</v>
      </c>
      <c r="Z3260" t="s">
        <v>5320</v>
      </c>
      <c r="AA3260">
        <v>34.101700000000001</v>
      </c>
      <c r="AB3260">
        <v>-118.35720000000001</v>
      </c>
      <c r="AC3260">
        <f t="shared" si="50"/>
        <v>0</v>
      </c>
    </row>
    <row r="3261" spans="1:29" x14ac:dyDescent="0.35">
      <c r="A3261">
        <v>201212314</v>
      </c>
      <c r="B3261" s="1">
        <v>43957</v>
      </c>
      <c r="C3261" s="1">
        <v>43957</v>
      </c>
      <c r="D3261">
        <v>2115</v>
      </c>
      <c r="E3261">
        <v>12</v>
      </c>
      <c r="F3261" t="s">
        <v>68</v>
      </c>
      <c r="G3261">
        <v>1267</v>
      </c>
      <c r="H3261">
        <v>2</v>
      </c>
      <c r="I3261">
        <v>946</v>
      </c>
      <c r="J3261" t="s">
        <v>125</v>
      </c>
      <c r="K3261" t="s">
        <v>5321</v>
      </c>
      <c r="L3261">
        <v>0</v>
      </c>
      <c r="M3261" t="s">
        <v>46</v>
      </c>
      <c r="N3261" t="s">
        <v>46</v>
      </c>
      <c r="O3261">
        <v>101</v>
      </c>
      <c r="P3261" t="s">
        <v>32</v>
      </c>
      <c r="S3261" t="s">
        <v>40</v>
      </c>
      <c r="T3261" t="s">
        <v>41</v>
      </c>
      <c r="U3261">
        <v>946</v>
      </c>
      <c r="V3261">
        <v>998</v>
      </c>
      <c r="Y3261" t="s">
        <v>5322</v>
      </c>
      <c r="AA3261">
        <v>33.962400000000002</v>
      </c>
      <c r="AB3261">
        <v>-118.2893</v>
      </c>
      <c r="AC3261">
        <f t="shared" si="50"/>
        <v>0</v>
      </c>
    </row>
    <row r="3262" spans="1:29" x14ac:dyDescent="0.35">
      <c r="A3262">
        <v>200512139</v>
      </c>
      <c r="B3262" s="1">
        <v>44034</v>
      </c>
      <c r="C3262" s="1">
        <v>44033</v>
      </c>
      <c r="D3262">
        <v>2000</v>
      </c>
      <c r="E3262">
        <v>5</v>
      </c>
      <c r="F3262" t="s">
        <v>98</v>
      </c>
      <c r="G3262">
        <v>564</v>
      </c>
      <c r="H3262">
        <v>1</v>
      </c>
      <c r="I3262">
        <v>440</v>
      </c>
      <c r="J3262" t="s">
        <v>213</v>
      </c>
      <c r="K3262" t="s">
        <v>2315</v>
      </c>
      <c r="L3262">
        <v>77</v>
      </c>
      <c r="M3262" t="s">
        <v>30</v>
      </c>
      <c r="N3262" t="s">
        <v>73</v>
      </c>
      <c r="O3262">
        <v>108</v>
      </c>
      <c r="P3262" t="s">
        <v>105</v>
      </c>
      <c r="S3262" t="s">
        <v>40</v>
      </c>
      <c r="T3262" t="s">
        <v>41</v>
      </c>
      <c r="U3262">
        <v>440</v>
      </c>
      <c r="Y3262" t="s">
        <v>1751</v>
      </c>
      <c r="AA3262">
        <v>33.737900000000003</v>
      </c>
      <c r="AB3262">
        <v>-118.28619999999999</v>
      </c>
      <c r="AC3262">
        <f t="shared" si="50"/>
        <v>0</v>
      </c>
    </row>
    <row r="3263" spans="1:29" x14ac:dyDescent="0.35">
      <c r="A3263">
        <v>201304888</v>
      </c>
      <c r="B3263" s="1">
        <v>43846</v>
      </c>
      <c r="C3263" s="1">
        <v>43845</v>
      </c>
      <c r="D3263">
        <v>2100</v>
      </c>
      <c r="E3263">
        <v>13</v>
      </c>
      <c r="F3263" t="s">
        <v>62</v>
      </c>
      <c r="G3263">
        <v>1353</v>
      </c>
      <c r="H3263">
        <v>1</v>
      </c>
      <c r="I3263">
        <v>510</v>
      </c>
      <c r="J3263" t="s">
        <v>29</v>
      </c>
      <c r="L3263">
        <v>0</v>
      </c>
      <c r="O3263">
        <v>101</v>
      </c>
      <c r="P3263" t="s">
        <v>32</v>
      </c>
      <c r="S3263" t="s">
        <v>40</v>
      </c>
      <c r="T3263" t="s">
        <v>41</v>
      </c>
      <c r="U3263">
        <v>510</v>
      </c>
      <c r="Y3263" t="s">
        <v>5323</v>
      </c>
      <c r="AA3263">
        <v>34.006700000000002</v>
      </c>
      <c r="AB3263">
        <v>-118.26</v>
      </c>
      <c r="AC3263">
        <f t="shared" si="50"/>
        <v>0</v>
      </c>
    </row>
    <row r="3264" spans="1:29" x14ac:dyDescent="0.35">
      <c r="A3264">
        <v>201218477</v>
      </c>
      <c r="B3264" s="1">
        <v>44056</v>
      </c>
      <c r="C3264" s="1">
        <v>44056</v>
      </c>
      <c r="D3264">
        <v>2100</v>
      </c>
      <c r="E3264">
        <v>12</v>
      </c>
      <c r="F3264" t="s">
        <v>68</v>
      </c>
      <c r="G3264">
        <v>1267</v>
      </c>
      <c r="H3264">
        <v>2</v>
      </c>
      <c r="I3264">
        <v>946</v>
      </c>
      <c r="J3264" t="s">
        <v>125</v>
      </c>
      <c r="K3264">
        <v>1402</v>
      </c>
      <c r="L3264">
        <v>0</v>
      </c>
      <c r="M3264" t="s">
        <v>46</v>
      </c>
      <c r="N3264" t="s">
        <v>46</v>
      </c>
      <c r="O3264">
        <v>101</v>
      </c>
      <c r="P3264" t="s">
        <v>32</v>
      </c>
      <c r="S3264" t="s">
        <v>40</v>
      </c>
      <c r="T3264" t="s">
        <v>41</v>
      </c>
      <c r="U3264">
        <v>946</v>
      </c>
      <c r="V3264">
        <v>998</v>
      </c>
      <c r="Y3264" t="s">
        <v>866</v>
      </c>
      <c r="Z3264" t="s">
        <v>974</v>
      </c>
      <c r="AA3264">
        <v>33.960099999999997</v>
      </c>
      <c r="AB3264">
        <v>-118.28270000000001</v>
      </c>
      <c r="AC3264">
        <f t="shared" si="50"/>
        <v>0</v>
      </c>
    </row>
    <row r="3265" spans="1:29" x14ac:dyDescent="0.35">
      <c r="A3265">
        <v>200215670</v>
      </c>
      <c r="B3265" s="1">
        <v>44096</v>
      </c>
      <c r="C3265" s="1">
        <v>44096</v>
      </c>
      <c r="D3265">
        <v>1830</v>
      </c>
      <c r="E3265">
        <v>2</v>
      </c>
      <c r="F3265" t="s">
        <v>56</v>
      </c>
      <c r="G3265">
        <v>205</v>
      </c>
      <c r="H3265">
        <v>2</v>
      </c>
      <c r="I3265">
        <v>354</v>
      </c>
      <c r="J3265" t="s">
        <v>167</v>
      </c>
      <c r="K3265" t="s">
        <v>463</v>
      </c>
      <c r="L3265">
        <v>43</v>
      </c>
      <c r="M3265" t="s">
        <v>94</v>
      </c>
      <c r="N3265" t="s">
        <v>31</v>
      </c>
      <c r="O3265">
        <v>502</v>
      </c>
      <c r="P3265" t="s">
        <v>47</v>
      </c>
      <c r="S3265" t="s">
        <v>40</v>
      </c>
      <c r="T3265" t="s">
        <v>41</v>
      </c>
      <c r="U3265">
        <v>354</v>
      </c>
      <c r="Y3265" t="s">
        <v>5324</v>
      </c>
      <c r="AA3265">
        <v>34.081099999999999</v>
      </c>
      <c r="AB3265">
        <v>-118.27630000000001</v>
      </c>
      <c r="AC3265">
        <f t="shared" si="50"/>
        <v>0</v>
      </c>
    </row>
    <row r="3266" spans="1:29" x14ac:dyDescent="0.35">
      <c r="A3266">
        <v>201109638</v>
      </c>
      <c r="B3266" s="1">
        <v>43973</v>
      </c>
      <c r="C3266" s="1">
        <v>43971</v>
      </c>
      <c r="D3266">
        <v>1600</v>
      </c>
      <c r="E3266">
        <v>11</v>
      </c>
      <c r="F3266" t="s">
        <v>64</v>
      </c>
      <c r="G3266">
        <v>1177</v>
      </c>
      <c r="H3266">
        <v>1</v>
      </c>
      <c r="I3266">
        <v>443</v>
      </c>
      <c r="J3266" t="s">
        <v>5325</v>
      </c>
      <c r="K3266" t="s">
        <v>5326</v>
      </c>
      <c r="L3266">
        <v>0</v>
      </c>
      <c r="M3266" t="s">
        <v>46</v>
      </c>
      <c r="N3266" t="s">
        <v>46</v>
      </c>
      <c r="O3266">
        <v>243</v>
      </c>
      <c r="P3266" t="s">
        <v>1414</v>
      </c>
      <c r="S3266" t="s">
        <v>84</v>
      </c>
      <c r="T3266" t="s">
        <v>85</v>
      </c>
      <c r="U3266">
        <v>443</v>
      </c>
      <c r="Y3266" t="s">
        <v>5327</v>
      </c>
      <c r="AA3266">
        <v>34.0884</v>
      </c>
      <c r="AB3266">
        <v>-118.22580000000001</v>
      </c>
      <c r="AC3266">
        <f t="shared" si="50"/>
        <v>0</v>
      </c>
    </row>
    <row r="3267" spans="1:29" x14ac:dyDescent="0.35">
      <c r="A3267">
        <v>200615649</v>
      </c>
      <c r="B3267" s="1">
        <v>44094</v>
      </c>
      <c r="C3267" s="1">
        <v>44093</v>
      </c>
      <c r="D3267">
        <v>2200</v>
      </c>
      <c r="E3267">
        <v>6</v>
      </c>
      <c r="F3267" t="s">
        <v>91</v>
      </c>
      <c r="G3267">
        <v>648</v>
      </c>
      <c r="H3267">
        <v>2</v>
      </c>
      <c r="I3267">
        <v>740</v>
      </c>
      <c r="J3267" t="s">
        <v>224</v>
      </c>
      <c r="K3267" t="s">
        <v>456</v>
      </c>
      <c r="L3267">
        <v>27</v>
      </c>
      <c r="M3267" t="s">
        <v>30</v>
      </c>
      <c r="N3267" t="s">
        <v>95</v>
      </c>
      <c r="O3267">
        <v>108</v>
      </c>
      <c r="P3267" t="s">
        <v>105</v>
      </c>
      <c r="S3267" t="s">
        <v>40</v>
      </c>
      <c r="T3267" t="s">
        <v>41</v>
      </c>
      <c r="U3267">
        <v>740</v>
      </c>
      <c r="Y3267" t="s">
        <v>3916</v>
      </c>
      <c r="AA3267">
        <v>34.098199999999999</v>
      </c>
      <c r="AB3267">
        <v>-118.3092</v>
      </c>
      <c r="AC3267">
        <f t="shared" ref="AC3267:AC3330" si="51">IF(OR((S:S)="CC", S:S="AA",S:S="JA"), 1, 0)</f>
        <v>0</v>
      </c>
    </row>
    <row r="3268" spans="1:29" x14ac:dyDescent="0.35">
      <c r="A3268">
        <v>200305756</v>
      </c>
      <c r="B3268" s="1">
        <v>43860</v>
      </c>
      <c r="C3268" s="1">
        <v>43859</v>
      </c>
      <c r="D3268">
        <v>1430</v>
      </c>
      <c r="E3268">
        <v>3</v>
      </c>
      <c r="F3268" t="s">
        <v>43</v>
      </c>
      <c r="G3268">
        <v>362</v>
      </c>
      <c r="H3268">
        <v>2</v>
      </c>
      <c r="I3268">
        <v>624</v>
      </c>
      <c r="J3268" t="s">
        <v>171</v>
      </c>
      <c r="K3268" t="s">
        <v>5328</v>
      </c>
      <c r="L3268">
        <v>63</v>
      </c>
      <c r="M3268" t="s">
        <v>94</v>
      </c>
      <c r="N3268" t="s">
        <v>95</v>
      </c>
      <c r="O3268">
        <v>502</v>
      </c>
      <c r="P3268" t="s">
        <v>47</v>
      </c>
      <c r="Q3268">
        <v>400</v>
      </c>
      <c r="R3268" t="s">
        <v>143</v>
      </c>
      <c r="S3268" t="s">
        <v>33</v>
      </c>
      <c r="T3268" t="s">
        <v>34</v>
      </c>
      <c r="U3268">
        <v>624</v>
      </c>
      <c r="Y3268" t="s">
        <v>5024</v>
      </c>
      <c r="AA3268">
        <v>34.017000000000003</v>
      </c>
      <c r="AB3268">
        <v>-118.3477</v>
      </c>
      <c r="AC3268">
        <f t="shared" si="51"/>
        <v>1</v>
      </c>
    </row>
    <row r="3269" spans="1:29" x14ac:dyDescent="0.35">
      <c r="A3269">
        <v>200908522</v>
      </c>
      <c r="B3269" s="1">
        <v>43937</v>
      </c>
      <c r="C3269" s="1">
        <v>43936</v>
      </c>
      <c r="D3269">
        <v>1600</v>
      </c>
      <c r="E3269">
        <v>9</v>
      </c>
      <c r="F3269" t="s">
        <v>49</v>
      </c>
      <c r="G3269">
        <v>911</v>
      </c>
      <c r="H3269">
        <v>2</v>
      </c>
      <c r="I3269">
        <v>627</v>
      </c>
      <c r="J3269" t="s">
        <v>616</v>
      </c>
      <c r="K3269">
        <v>1501</v>
      </c>
      <c r="L3269">
        <v>9</v>
      </c>
      <c r="M3269" t="s">
        <v>30</v>
      </c>
      <c r="N3269" t="s">
        <v>95</v>
      </c>
      <c r="O3269">
        <v>501</v>
      </c>
      <c r="P3269" t="s">
        <v>164</v>
      </c>
      <c r="Q3269">
        <v>400</v>
      </c>
      <c r="R3269" t="s">
        <v>143</v>
      </c>
      <c r="S3269" t="s">
        <v>33</v>
      </c>
      <c r="T3269" t="s">
        <v>34</v>
      </c>
      <c r="U3269">
        <v>627</v>
      </c>
      <c r="Y3269" t="s">
        <v>5329</v>
      </c>
      <c r="AA3269">
        <v>34.198500000000003</v>
      </c>
      <c r="AB3269">
        <v>-118.4662</v>
      </c>
      <c r="AC3269">
        <f t="shared" si="51"/>
        <v>1</v>
      </c>
    </row>
    <row r="3270" spans="1:29" x14ac:dyDescent="0.35">
      <c r="A3270">
        <v>200814039</v>
      </c>
      <c r="B3270" s="1">
        <v>44087</v>
      </c>
      <c r="C3270" s="1">
        <v>44087</v>
      </c>
      <c r="D3270">
        <v>220</v>
      </c>
      <c r="E3270">
        <v>8</v>
      </c>
      <c r="F3270" t="s">
        <v>109</v>
      </c>
      <c r="G3270">
        <v>883</v>
      </c>
      <c r="H3270">
        <v>2</v>
      </c>
      <c r="I3270">
        <v>920</v>
      </c>
      <c r="J3270" t="s">
        <v>1399</v>
      </c>
      <c r="K3270" t="s">
        <v>5330</v>
      </c>
      <c r="L3270">
        <v>22</v>
      </c>
      <c r="M3270" t="s">
        <v>94</v>
      </c>
      <c r="N3270" t="s">
        <v>73</v>
      </c>
      <c r="O3270">
        <v>122</v>
      </c>
      <c r="P3270" t="s">
        <v>275</v>
      </c>
      <c r="Q3270">
        <v>511</v>
      </c>
      <c r="R3270" t="s">
        <v>151</v>
      </c>
      <c r="S3270" t="s">
        <v>84</v>
      </c>
      <c r="T3270" t="s">
        <v>85</v>
      </c>
      <c r="U3270">
        <v>920</v>
      </c>
      <c r="Y3270" t="s">
        <v>5331</v>
      </c>
      <c r="AA3270">
        <v>34.04</v>
      </c>
      <c r="AB3270">
        <v>-118.4393</v>
      </c>
      <c r="AC3270">
        <f t="shared" si="51"/>
        <v>0</v>
      </c>
    </row>
    <row r="3271" spans="1:29" x14ac:dyDescent="0.35">
      <c r="A3271">
        <v>200305417</v>
      </c>
      <c r="B3271" s="1">
        <v>43854</v>
      </c>
      <c r="C3271" s="1">
        <v>43854</v>
      </c>
      <c r="D3271">
        <v>2200</v>
      </c>
      <c r="E3271">
        <v>3</v>
      </c>
      <c r="F3271" t="s">
        <v>43</v>
      </c>
      <c r="G3271">
        <v>362</v>
      </c>
      <c r="H3271">
        <v>2</v>
      </c>
      <c r="I3271">
        <v>626</v>
      </c>
      <c r="J3271" t="s">
        <v>141</v>
      </c>
      <c r="K3271" t="s">
        <v>5332</v>
      </c>
      <c r="L3271">
        <v>23</v>
      </c>
      <c r="M3271" t="s">
        <v>94</v>
      </c>
      <c r="N3271" t="s">
        <v>163</v>
      </c>
      <c r="O3271">
        <v>501</v>
      </c>
      <c r="P3271" t="s">
        <v>164</v>
      </c>
      <c r="Q3271">
        <v>400</v>
      </c>
      <c r="R3271" t="s">
        <v>143</v>
      </c>
      <c r="S3271" t="s">
        <v>40</v>
      </c>
      <c r="T3271" t="s">
        <v>41</v>
      </c>
      <c r="U3271">
        <v>626</v>
      </c>
      <c r="Y3271" t="s">
        <v>2085</v>
      </c>
      <c r="AA3271">
        <v>34.016300000000001</v>
      </c>
      <c r="AB3271">
        <v>-118.3507</v>
      </c>
      <c r="AC3271">
        <f t="shared" si="51"/>
        <v>0</v>
      </c>
    </row>
    <row r="3272" spans="1:29" x14ac:dyDescent="0.35">
      <c r="A3272">
        <v>200512806</v>
      </c>
      <c r="B3272" s="1">
        <v>44052</v>
      </c>
      <c r="C3272" s="1">
        <v>44052</v>
      </c>
      <c r="D3272">
        <v>2110</v>
      </c>
      <c r="E3272">
        <v>5</v>
      </c>
      <c r="F3272" t="s">
        <v>98</v>
      </c>
      <c r="G3272">
        <v>566</v>
      </c>
      <c r="H3272">
        <v>2</v>
      </c>
      <c r="I3272">
        <v>930</v>
      </c>
      <c r="J3272" t="s">
        <v>339</v>
      </c>
      <c r="K3272" t="s">
        <v>5333</v>
      </c>
      <c r="L3272">
        <v>24</v>
      </c>
      <c r="M3272" t="s">
        <v>30</v>
      </c>
      <c r="N3272" t="s">
        <v>95</v>
      </c>
      <c r="O3272">
        <v>502</v>
      </c>
      <c r="P3272" t="s">
        <v>47</v>
      </c>
      <c r="Q3272">
        <v>114</v>
      </c>
      <c r="R3272" t="s">
        <v>773</v>
      </c>
      <c r="S3272" t="s">
        <v>40</v>
      </c>
      <c r="T3272" t="s">
        <v>41</v>
      </c>
      <c r="U3272">
        <v>930</v>
      </c>
      <c r="V3272">
        <v>998</v>
      </c>
      <c r="Y3272" t="s">
        <v>5334</v>
      </c>
      <c r="AA3272">
        <v>33.7333</v>
      </c>
      <c r="AB3272">
        <v>-118.2805</v>
      </c>
      <c r="AC3272">
        <f t="shared" si="51"/>
        <v>0</v>
      </c>
    </row>
    <row r="3273" spans="1:29" x14ac:dyDescent="0.35">
      <c r="A3273">
        <v>200404240</v>
      </c>
      <c r="B3273" s="1">
        <v>43837</v>
      </c>
      <c r="C3273" s="1">
        <v>43837</v>
      </c>
      <c r="D3273">
        <v>345</v>
      </c>
      <c r="E3273">
        <v>4</v>
      </c>
      <c r="F3273" t="s">
        <v>54</v>
      </c>
      <c r="G3273">
        <v>437</v>
      </c>
      <c r="H3273">
        <v>1</v>
      </c>
      <c r="I3273">
        <v>121</v>
      </c>
      <c r="J3273" t="s">
        <v>227</v>
      </c>
      <c r="K3273" t="s">
        <v>5335</v>
      </c>
      <c r="L3273">
        <v>23</v>
      </c>
      <c r="M3273" t="s">
        <v>94</v>
      </c>
      <c r="N3273" t="s">
        <v>95</v>
      </c>
      <c r="O3273">
        <v>108</v>
      </c>
      <c r="P3273" t="s">
        <v>105</v>
      </c>
      <c r="Q3273">
        <v>102</v>
      </c>
      <c r="R3273" t="s">
        <v>219</v>
      </c>
      <c r="S3273" t="s">
        <v>84</v>
      </c>
      <c r="T3273" t="s">
        <v>85</v>
      </c>
      <c r="U3273">
        <v>121</v>
      </c>
      <c r="V3273">
        <v>998</v>
      </c>
      <c r="Y3273" t="s">
        <v>5336</v>
      </c>
      <c r="AA3273">
        <v>34.0657</v>
      </c>
      <c r="AB3273">
        <v>-118.1927</v>
      </c>
      <c r="AC3273">
        <f t="shared" si="51"/>
        <v>0</v>
      </c>
    </row>
    <row r="3274" spans="1:29" x14ac:dyDescent="0.35">
      <c r="A3274">
        <v>200708110</v>
      </c>
      <c r="B3274" s="1">
        <v>43929</v>
      </c>
      <c r="C3274" s="1">
        <v>43929</v>
      </c>
      <c r="D3274">
        <v>1815</v>
      </c>
      <c r="E3274">
        <v>7</v>
      </c>
      <c r="F3274" t="s">
        <v>28</v>
      </c>
      <c r="G3274">
        <v>759</v>
      </c>
      <c r="H3274">
        <v>1</v>
      </c>
      <c r="I3274">
        <v>210</v>
      </c>
      <c r="J3274" t="s">
        <v>149</v>
      </c>
      <c r="K3274" t="s">
        <v>5337</v>
      </c>
      <c r="L3274">
        <v>46</v>
      </c>
      <c r="M3274" t="s">
        <v>94</v>
      </c>
      <c r="N3274" t="s">
        <v>173</v>
      </c>
      <c r="O3274">
        <v>104</v>
      </c>
      <c r="P3274" t="s">
        <v>201</v>
      </c>
      <c r="Q3274">
        <v>400</v>
      </c>
      <c r="R3274" t="s">
        <v>143</v>
      </c>
      <c r="S3274" t="s">
        <v>40</v>
      </c>
      <c r="T3274" t="s">
        <v>41</v>
      </c>
      <c r="U3274">
        <v>210</v>
      </c>
      <c r="V3274">
        <v>998</v>
      </c>
      <c r="Y3274" t="s">
        <v>5338</v>
      </c>
      <c r="AA3274">
        <v>34.049399999999999</v>
      </c>
      <c r="AB3274">
        <v>-118.3216</v>
      </c>
      <c r="AC3274">
        <f t="shared" si="51"/>
        <v>0</v>
      </c>
    </row>
    <row r="3275" spans="1:29" x14ac:dyDescent="0.35">
      <c r="A3275">
        <v>201014715</v>
      </c>
      <c r="B3275" s="1">
        <v>44139</v>
      </c>
      <c r="C3275" s="1">
        <v>44138</v>
      </c>
      <c r="D3275">
        <v>1745</v>
      </c>
      <c r="E3275">
        <v>10</v>
      </c>
      <c r="F3275" t="s">
        <v>103</v>
      </c>
      <c r="G3275">
        <v>1018</v>
      </c>
      <c r="H3275">
        <v>2</v>
      </c>
      <c r="I3275">
        <v>740</v>
      </c>
      <c r="J3275" t="s">
        <v>224</v>
      </c>
      <c r="K3275" t="s">
        <v>5339</v>
      </c>
      <c r="L3275">
        <v>21</v>
      </c>
      <c r="M3275" t="s">
        <v>94</v>
      </c>
      <c r="N3275" t="s">
        <v>95</v>
      </c>
      <c r="O3275">
        <v>122</v>
      </c>
      <c r="P3275" t="s">
        <v>275</v>
      </c>
      <c r="S3275" t="s">
        <v>40</v>
      </c>
      <c r="T3275" t="s">
        <v>41</v>
      </c>
      <c r="U3275">
        <v>740</v>
      </c>
      <c r="Y3275" t="s">
        <v>5340</v>
      </c>
      <c r="AA3275">
        <v>34.206600000000002</v>
      </c>
      <c r="AB3275">
        <v>-118.4804</v>
      </c>
      <c r="AC3275">
        <f t="shared" si="51"/>
        <v>0</v>
      </c>
    </row>
    <row r="3276" spans="1:29" x14ac:dyDescent="0.35">
      <c r="A3276">
        <v>200912137</v>
      </c>
      <c r="B3276" s="1">
        <v>44021</v>
      </c>
      <c r="C3276" s="1">
        <v>44015</v>
      </c>
      <c r="D3276">
        <v>1200</v>
      </c>
      <c r="E3276">
        <v>9</v>
      </c>
      <c r="F3276" t="s">
        <v>49</v>
      </c>
      <c r="G3276">
        <v>935</v>
      </c>
      <c r="H3276">
        <v>1</v>
      </c>
      <c r="I3276">
        <v>510</v>
      </c>
      <c r="J3276" t="s">
        <v>29</v>
      </c>
      <c r="L3276">
        <v>0</v>
      </c>
      <c r="O3276">
        <v>101</v>
      </c>
      <c r="P3276" t="s">
        <v>32</v>
      </c>
      <c r="S3276" t="s">
        <v>40</v>
      </c>
      <c r="T3276" t="s">
        <v>41</v>
      </c>
      <c r="U3276">
        <v>510</v>
      </c>
      <c r="Y3276" t="s">
        <v>78</v>
      </c>
      <c r="Z3276" t="s">
        <v>5341</v>
      </c>
      <c r="AA3276">
        <v>34.180799999999998</v>
      </c>
      <c r="AB3276">
        <v>-118.44</v>
      </c>
      <c r="AC3276">
        <f t="shared" si="51"/>
        <v>0</v>
      </c>
    </row>
    <row r="3277" spans="1:29" x14ac:dyDescent="0.35">
      <c r="A3277">
        <v>200312587</v>
      </c>
      <c r="B3277" s="1">
        <v>43994</v>
      </c>
      <c r="C3277" s="1">
        <v>43994</v>
      </c>
      <c r="D3277">
        <v>1430</v>
      </c>
      <c r="E3277">
        <v>3</v>
      </c>
      <c r="F3277" t="s">
        <v>43</v>
      </c>
      <c r="G3277">
        <v>341</v>
      </c>
      <c r="H3277">
        <v>1</v>
      </c>
      <c r="I3277">
        <v>210</v>
      </c>
      <c r="J3277" t="s">
        <v>149</v>
      </c>
      <c r="K3277" t="s">
        <v>5342</v>
      </c>
      <c r="L3277">
        <v>24</v>
      </c>
      <c r="M3277" t="s">
        <v>30</v>
      </c>
      <c r="N3277" t="s">
        <v>163</v>
      </c>
      <c r="O3277">
        <v>101</v>
      </c>
      <c r="P3277" t="s">
        <v>32</v>
      </c>
      <c r="Q3277">
        <v>113</v>
      </c>
      <c r="R3277" t="s">
        <v>386</v>
      </c>
      <c r="S3277" t="s">
        <v>40</v>
      </c>
      <c r="T3277" t="s">
        <v>41</v>
      </c>
      <c r="U3277">
        <v>210</v>
      </c>
      <c r="Y3277" t="s">
        <v>3167</v>
      </c>
      <c r="Z3277" t="s">
        <v>5343</v>
      </c>
      <c r="AA3277">
        <v>34.0184</v>
      </c>
      <c r="AB3277">
        <v>-118.36499999999999</v>
      </c>
      <c r="AC3277">
        <f t="shared" si="51"/>
        <v>0</v>
      </c>
    </row>
    <row r="3278" spans="1:29" x14ac:dyDescent="0.35">
      <c r="A3278">
        <v>200118028</v>
      </c>
      <c r="B3278" s="1">
        <v>44090</v>
      </c>
      <c r="C3278" s="1">
        <v>44090</v>
      </c>
      <c r="D3278">
        <v>1030</v>
      </c>
      <c r="E3278">
        <v>1</v>
      </c>
      <c r="F3278" t="s">
        <v>36</v>
      </c>
      <c r="G3278">
        <v>152</v>
      </c>
      <c r="H3278">
        <v>2</v>
      </c>
      <c r="I3278">
        <v>624</v>
      </c>
      <c r="J3278" t="s">
        <v>171</v>
      </c>
      <c r="K3278" t="s">
        <v>5064</v>
      </c>
      <c r="L3278">
        <v>22</v>
      </c>
      <c r="M3278" t="s">
        <v>30</v>
      </c>
      <c r="N3278" t="s">
        <v>163</v>
      </c>
      <c r="O3278">
        <v>517</v>
      </c>
      <c r="P3278" t="s">
        <v>470</v>
      </c>
      <c r="Q3278">
        <v>400</v>
      </c>
      <c r="R3278" t="s">
        <v>143</v>
      </c>
      <c r="S3278" t="s">
        <v>40</v>
      </c>
      <c r="T3278" t="s">
        <v>41</v>
      </c>
      <c r="U3278">
        <v>624</v>
      </c>
      <c r="Y3278" t="s">
        <v>3940</v>
      </c>
      <c r="AA3278">
        <v>34.048000000000002</v>
      </c>
      <c r="AB3278">
        <v>-118.2542</v>
      </c>
      <c r="AC3278">
        <f t="shared" si="51"/>
        <v>0</v>
      </c>
    </row>
    <row r="3279" spans="1:29" x14ac:dyDescent="0.35">
      <c r="A3279">
        <v>200612438</v>
      </c>
      <c r="B3279" s="1">
        <v>44023</v>
      </c>
      <c r="C3279" s="1">
        <v>44021</v>
      </c>
      <c r="D3279">
        <v>1350</v>
      </c>
      <c r="E3279">
        <v>6</v>
      </c>
      <c r="F3279" t="s">
        <v>91</v>
      </c>
      <c r="G3279">
        <v>639</v>
      </c>
      <c r="H3279">
        <v>1</v>
      </c>
      <c r="I3279">
        <v>442</v>
      </c>
      <c r="J3279" t="s">
        <v>179</v>
      </c>
      <c r="K3279" t="s">
        <v>3675</v>
      </c>
      <c r="L3279">
        <v>0</v>
      </c>
      <c r="M3279" t="s">
        <v>46</v>
      </c>
      <c r="N3279" t="s">
        <v>46</v>
      </c>
      <c r="O3279">
        <v>203</v>
      </c>
      <c r="P3279" t="s">
        <v>101</v>
      </c>
      <c r="S3279" t="s">
        <v>84</v>
      </c>
      <c r="T3279" t="s">
        <v>85</v>
      </c>
      <c r="U3279">
        <v>442</v>
      </c>
      <c r="Y3279" t="s">
        <v>4947</v>
      </c>
      <c r="AA3279">
        <v>34.1036</v>
      </c>
      <c r="AB3279">
        <v>-118.3049</v>
      </c>
      <c r="AC3279">
        <f t="shared" si="51"/>
        <v>0</v>
      </c>
    </row>
    <row r="3280" spans="1:29" x14ac:dyDescent="0.35">
      <c r="A3280">
        <v>201209001</v>
      </c>
      <c r="B3280" s="1">
        <v>43902</v>
      </c>
      <c r="C3280" s="1">
        <v>43901</v>
      </c>
      <c r="D3280">
        <v>1000</v>
      </c>
      <c r="E3280">
        <v>12</v>
      </c>
      <c r="F3280" t="s">
        <v>68</v>
      </c>
      <c r="G3280">
        <v>1253</v>
      </c>
      <c r="H3280">
        <v>2</v>
      </c>
      <c r="I3280">
        <v>888</v>
      </c>
      <c r="J3280" t="s">
        <v>250</v>
      </c>
      <c r="K3280">
        <v>1822</v>
      </c>
      <c r="L3280">
        <v>32</v>
      </c>
      <c r="M3280" t="s">
        <v>94</v>
      </c>
      <c r="N3280" t="s">
        <v>163</v>
      </c>
      <c r="O3280">
        <v>502</v>
      </c>
      <c r="P3280" t="s">
        <v>47</v>
      </c>
      <c r="S3280" t="s">
        <v>40</v>
      </c>
      <c r="T3280" t="s">
        <v>41</v>
      </c>
      <c r="U3280">
        <v>888</v>
      </c>
      <c r="Y3280" t="s">
        <v>5344</v>
      </c>
      <c r="AA3280">
        <v>33.9709</v>
      </c>
      <c r="AB3280">
        <v>-118.309</v>
      </c>
      <c r="AC3280">
        <f t="shared" si="51"/>
        <v>0</v>
      </c>
    </row>
    <row r="3281" spans="1:29" x14ac:dyDescent="0.35">
      <c r="A3281">
        <v>200710419</v>
      </c>
      <c r="B3281" s="1">
        <v>43995</v>
      </c>
      <c r="C3281" s="1">
        <v>43995</v>
      </c>
      <c r="D3281">
        <v>930</v>
      </c>
      <c r="E3281">
        <v>7</v>
      </c>
      <c r="F3281" t="s">
        <v>28</v>
      </c>
      <c r="G3281">
        <v>719</v>
      </c>
      <c r="H3281">
        <v>2</v>
      </c>
      <c r="I3281">
        <v>740</v>
      </c>
      <c r="J3281" t="s">
        <v>224</v>
      </c>
      <c r="K3281" t="s">
        <v>5345</v>
      </c>
      <c r="L3281">
        <v>50</v>
      </c>
      <c r="M3281" t="s">
        <v>94</v>
      </c>
      <c r="N3281" t="s">
        <v>95</v>
      </c>
      <c r="O3281">
        <v>101</v>
      </c>
      <c r="P3281" t="s">
        <v>32</v>
      </c>
      <c r="S3281" t="s">
        <v>40</v>
      </c>
      <c r="T3281" t="s">
        <v>41</v>
      </c>
      <c r="U3281">
        <v>740</v>
      </c>
      <c r="Y3281" t="s">
        <v>5346</v>
      </c>
      <c r="Z3281" t="s">
        <v>5347</v>
      </c>
      <c r="AA3281">
        <v>34.083500000000001</v>
      </c>
      <c r="AB3281">
        <v>-118.3266</v>
      </c>
      <c r="AC3281">
        <f t="shared" si="51"/>
        <v>0</v>
      </c>
    </row>
    <row r="3282" spans="1:29" x14ac:dyDescent="0.35">
      <c r="A3282">
        <v>201006008</v>
      </c>
      <c r="B3282" s="1">
        <v>43876</v>
      </c>
      <c r="C3282" s="1">
        <v>43876</v>
      </c>
      <c r="D3282">
        <v>2000</v>
      </c>
      <c r="E3282">
        <v>10</v>
      </c>
      <c r="F3282" t="s">
        <v>103</v>
      </c>
      <c r="G3282">
        <v>1011</v>
      </c>
      <c r="H3282">
        <v>2</v>
      </c>
      <c r="I3282">
        <v>627</v>
      </c>
      <c r="J3282" t="s">
        <v>616</v>
      </c>
      <c r="K3282" t="s">
        <v>5348</v>
      </c>
      <c r="L3282">
        <v>16</v>
      </c>
      <c r="M3282" t="s">
        <v>94</v>
      </c>
      <c r="N3282" t="s">
        <v>73</v>
      </c>
      <c r="O3282">
        <v>501</v>
      </c>
      <c r="P3282" t="s">
        <v>164</v>
      </c>
      <c r="Q3282">
        <v>400</v>
      </c>
      <c r="R3282" t="s">
        <v>143</v>
      </c>
      <c r="S3282" t="s">
        <v>33</v>
      </c>
      <c r="T3282" t="s">
        <v>34</v>
      </c>
      <c r="U3282">
        <v>627</v>
      </c>
      <c r="Y3282" t="s">
        <v>5349</v>
      </c>
      <c r="AA3282">
        <v>34.205199999999998</v>
      </c>
      <c r="AB3282">
        <v>-118.56010000000001</v>
      </c>
      <c r="AC3282">
        <f t="shared" si="51"/>
        <v>1</v>
      </c>
    </row>
    <row r="3283" spans="1:29" x14ac:dyDescent="0.35">
      <c r="A3283">
        <v>201111449</v>
      </c>
      <c r="B3283" s="1">
        <v>44027</v>
      </c>
      <c r="C3283" s="1">
        <v>44026</v>
      </c>
      <c r="D3283">
        <v>1730</v>
      </c>
      <c r="E3283">
        <v>11</v>
      </c>
      <c r="F3283" t="s">
        <v>64</v>
      </c>
      <c r="G3283">
        <v>1145</v>
      </c>
      <c r="H3283">
        <v>2</v>
      </c>
      <c r="I3283">
        <v>763</v>
      </c>
      <c r="J3283" t="s">
        <v>3754</v>
      </c>
      <c r="K3283" t="s">
        <v>5350</v>
      </c>
      <c r="L3283">
        <v>30</v>
      </c>
      <c r="M3283" t="s">
        <v>94</v>
      </c>
      <c r="N3283" t="s">
        <v>173</v>
      </c>
      <c r="O3283">
        <v>501</v>
      </c>
      <c r="P3283" t="s">
        <v>164</v>
      </c>
      <c r="Q3283">
        <v>500</v>
      </c>
      <c r="R3283" t="s">
        <v>184</v>
      </c>
      <c r="S3283" t="s">
        <v>84</v>
      </c>
      <c r="T3283" t="s">
        <v>85</v>
      </c>
      <c r="U3283">
        <v>763</v>
      </c>
      <c r="Y3283" t="s">
        <v>5351</v>
      </c>
      <c r="AA3283">
        <v>34.102400000000003</v>
      </c>
      <c r="AB3283">
        <v>-118.2546</v>
      </c>
      <c r="AC3283">
        <f t="shared" si="51"/>
        <v>0</v>
      </c>
    </row>
    <row r="3284" spans="1:29" x14ac:dyDescent="0.35">
      <c r="A3284">
        <v>200111019</v>
      </c>
      <c r="B3284" s="1">
        <v>43948</v>
      </c>
      <c r="C3284" s="1">
        <v>43914</v>
      </c>
      <c r="D3284">
        <v>1100</v>
      </c>
      <c r="E3284">
        <v>1</v>
      </c>
      <c r="F3284" t="s">
        <v>36</v>
      </c>
      <c r="G3284">
        <v>128</v>
      </c>
      <c r="H3284">
        <v>1</v>
      </c>
      <c r="I3284">
        <v>510</v>
      </c>
      <c r="J3284" t="s">
        <v>29</v>
      </c>
      <c r="L3284">
        <v>0</v>
      </c>
      <c r="O3284">
        <v>707</v>
      </c>
      <c r="P3284" t="s">
        <v>280</v>
      </c>
      <c r="S3284" t="s">
        <v>40</v>
      </c>
      <c r="T3284" t="s">
        <v>41</v>
      </c>
      <c r="U3284">
        <v>510</v>
      </c>
      <c r="Y3284" t="s">
        <v>2622</v>
      </c>
      <c r="AA3284">
        <v>34.049799999999998</v>
      </c>
      <c r="AB3284">
        <v>-118.24</v>
      </c>
      <c r="AC3284">
        <f t="shared" si="51"/>
        <v>0</v>
      </c>
    </row>
    <row r="3285" spans="1:29" x14ac:dyDescent="0.35">
      <c r="A3285">
        <v>200114872</v>
      </c>
      <c r="B3285" s="1">
        <v>44027</v>
      </c>
      <c r="C3285" s="1">
        <v>44024</v>
      </c>
      <c r="D3285">
        <v>530</v>
      </c>
      <c r="E3285">
        <v>1</v>
      </c>
      <c r="F3285" t="s">
        <v>36</v>
      </c>
      <c r="G3285">
        <v>143</v>
      </c>
      <c r="H3285">
        <v>1</v>
      </c>
      <c r="I3285">
        <v>330</v>
      </c>
      <c r="J3285" t="s">
        <v>37</v>
      </c>
      <c r="K3285" t="s">
        <v>5352</v>
      </c>
      <c r="L3285">
        <v>26</v>
      </c>
      <c r="M3285" t="s">
        <v>30</v>
      </c>
      <c r="N3285" t="s">
        <v>73</v>
      </c>
      <c r="O3285">
        <v>123</v>
      </c>
      <c r="P3285" t="s">
        <v>290</v>
      </c>
      <c r="S3285" t="s">
        <v>40</v>
      </c>
      <c r="T3285" t="s">
        <v>41</v>
      </c>
      <c r="U3285">
        <v>330</v>
      </c>
      <c r="Y3285" t="s">
        <v>4507</v>
      </c>
      <c r="AA3285">
        <v>34.0488</v>
      </c>
      <c r="AB3285">
        <v>-118.25</v>
      </c>
      <c r="AC3285">
        <f t="shared" si="51"/>
        <v>0</v>
      </c>
    </row>
    <row r="3286" spans="1:29" x14ac:dyDescent="0.35">
      <c r="A3286">
        <v>200411045</v>
      </c>
      <c r="B3286" s="1">
        <v>44034</v>
      </c>
      <c r="C3286" s="1">
        <v>44034</v>
      </c>
      <c r="D3286">
        <v>1100</v>
      </c>
      <c r="E3286">
        <v>4</v>
      </c>
      <c r="F3286" t="s">
        <v>54</v>
      </c>
      <c r="G3286">
        <v>497</v>
      </c>
      <c r="H3286">
        <v>1</v>
      </c>
      <c r="I3286">
        <v>331</v>
      </c>
      <c r="J3286" t="s">
        <v>233</v>
      </c>
      <c r="K3286">
        <v>344</v>
      </c>
      <c r="L3286">
        <v>18</v>
      </c>
      <c r="M3286" t="s">
        <v>30</v>
      </c>
      <c r="N3286" t="s">
        <v>73</v>
      </c>
      <c r="O3286">
        <v>108</v>
      </c>
      <c r="P3286" t="s">
        <v>105</v>
      </c>
      <c r="S3286" t="s">
        <v>40</v>
      </c>
      <c r="T3286" t="s">
        <v>41</v>
      </c>
      <c r="U3286">
        <v>331</v>
      </c>
      <c r="Y3286" t="s">
        <v>5353</v>
      </c>
      <c r="AA3286">
        <v>34.019300000000001</v>
      </c>
      <c r="AB3286">
        <v>-118.2105</v>
      </c>
      <c r="AC3286">
        <f t="shared" si="51"/>
        <v>0</v>
      </c>
    </row>
    <row r="3287" spans="1:29" x14ac:dyDescent="0.35">
      <c r="A3287">
        <v>201010061</v>
      </c>
      <c r="B3287" s="1">
        <v>43998</v>
      </c>
      <c r="C3287" s="1">
        <v>43998</v>
      </c>
      <c r="D3287">
        <v>445</v>
      </c>
      <c r="E3287">
        <v>10</v>
      </c>
      <c r="F3287" t="s">
        <v>103</v>
      </c>
      <c r="G3287">
        <v>1025</v>
      </c>
      <c r="H3287">
        <v>2</v>
      </c>
      <c r="I3287">
        <v>740</v>
      </c>
      <c r="J3287" t="s">
        <v>224</v>
      </c>
      <c r="K3287" t="s">
        <v>5354</v>
      </c>
      <c r="L3287">
        <v>0</v>
      </c>
      <c r="M3287" t="s">
        <v>30</v>
      </c>
      <c r="N3287" t="s">
        <v>73</v>
      </c>
      <c r="O3287">
        <v>606</v>
      </c>
      <c r="P3287" t="s">
        <v>5355</v>
      </c>
      <c r="S3287" t="s">
        <v>40</v>
      </c>
      <c r="T3287" t="s">
        <v>41</v>
      </c>
      <c r="U3287">
        <v>740</v>
      </c>
      <c r="Y3287" t="s">
        <v>1053</v>
      </c>
      <c r="AA3287">
        <v>34.2012</v>
      </c>
      <c r="AB3287">
        <v>-118.5342</v>
      </c>
      <c r="AC3287">
        <f t="shared" si="51"/>
        <v>0</v>
      </c>
    </row>
    <row r="3288" spans="1:29" x14ac:dyDescent="0.35">
      <c r="A3288">
        <v>201209086</v>
      </c>
      <c r="B3288" s="1">
        <v>43903</v>
      </c>
      <c r="C3288" s="1">
        <v>43903</v>
      </c>
      <c r="D3288">
        <v>1530</v>
      </c>
      <c r="E3288">
        <v>12</v>
      </c>
      <c r="F3288" t="s">
        <v>68</v>
      </c>
      <c r="G3288">
        <v>1268</v>
      </c>
      <c r="H3288">
        <v>2</v>
      </c>
      <c r="I3288">
        <v>930</v>
      </c>
      <c r="J3288" t="s">
        <v>339</v>
      </c>
      <c r="K3288" t="s">
        <v>5356</v>
      </c>
      <c r="L3288">
        <v>46</v>
      </c>
      <c r="M3288" t="s">
        <v>30</v>
      </c>
      <c r="N3288" t="s">
        <v>95</v>
      </c>
      <c r="O3288">
        <v>501</v>
      </c>
      <c r="P3288" t="s">
        <v>164</v>
      </c>
      <c r="Q3288">
        <v>511</v>
      </c>
      <c r="R3288" t="s">
        <v>151</v>
      </c>
      <c r="S3288" t="s">
        <v>40</v>
      </c>
      <c r="T3288" t="s">
        <v>41</v>
      </c>
      <c r="U3288">
        <v>930</v>
      </c>
      <c r="Y3288" t="s">
        <v>5357</v>
      </c>
      <c r="AA3288">
        <v>33.961599999999997</v>
      </c>
      <c r="AB3288">
        <v>-118.2761</v>
      </c>
      <c r="AC3288">
        <f t="shared" si="51"/>
        <v>0</v>
      </c>
    </row>
    <row r="3289" spans="1:29" x14ac:dyDescent="0.35">
      <c r="A3289">
        <v>200800557</v>
      </c>
      <c r="B3289" s="1">
        <v>43878</v>
      </c>
      <c r="C3289" s="1">
        <v>43878</v>
      </c>
      <c r="D3289">
        <v>300</v>
      </c>
      <c r="E3289">
        <v>8</v>
      </c>
      <c r="F3289" t="s">
        <v>109</v>
      </c>
      <c r="G3289">
        <v>859</v>
      </c>
      <c r="H3289">
        <v>1</v>
      </c>
      <c r="I3289">
        <v>121</v>
      </c>
      <c r="J3289" t="s">
        <v>227</v>
      </c>
      <c r="K3289" t="s">
        <v>5358</v>
      </c>
      <c r="L3289">
        <v>38</v>
      </c>
      <c r="M3289" t="s">
        <v>94</v>
      </c>
      <c r="N3289" t="s">
        <v>73</v>
      </c>
      <c r="O3289">
        <v>505</v>
      </c>
      <c r="P3289" t="s">
        <v>953</v>
      </c>
      <c r="Q3289">
        <v>400</v>
      </c>
      <c r="R3289" t="s">
        <v>143</v>
      </c>
      <c r="S3289" t="s">
        <v>40</v>
      </c>
      <c r="T3289" t="s">
        <v>41</v>
      </c>
      <c r="U3289">
        <v>121</v>
      </c>
      <c r="V3289">
        <v>998</v>
      </c>
      <c r="Y3289" t="s">
        <v>3305</v>
      </c>
      <c r="Z3289" t="s">
        <v>3513</v>
      </c>
      <c r="AA3289">
        <v>34.044499999999999</v>
      </c>
      <c r="AB3289">
        <v>-118.3768</v>
      </c>
      <c r="AC3289">
        <f t="shared" si="51"/>
        <v>0</v>
      </c>
    </row>
    <row r="3290" spans="1:29" x14ac:dyDescent="0.35">
      <c r="A3290">
        <v>200700750</v>
      </c>
      <c r="B3290" s="1">
        <v>44048</v>
      </c>
      <c r="C3290" s="1">
        <v>44045</v>
      </c>
      <c r="D3290">
        <v>1910</v>
      </c>
      <c r="E3290">
        <v>7</v>
      </c>
      <c r="F3290" t="s">
        <v>28</v>
      </c>
      <c r="G3290">
        <v>722</v>
      </c>
      <c r="H3290">
        <v>1</v>
      </c>
      <c r="I3290">
        <v>341</v>
      </c>
      <c r="J3290" t="s">
        <v>157</v>
      </c>
      <c r="K3290" t="s">
        <v>5359</v>
      </c>
      <c r="L3290">
        <v>19</v>
      </c>
      <c r="M3290" t="s">
        <v>30</v>
      </c>
      <c r="N3290" t="s">
        <v>31</v>
      </c>
      <c r="O3290">
        <v>203</v>
      </c>
      <c r="P3290" t="s">
        <v>101</v>
      </c>
      <c r="S3290" t="s">
        <v>40</v>
      </c>
      <c r="T3290" t="s">
        <v>41</v>
      </c>
      <c r="U3290">
        <v>341</v>
      </c>
      <c r="V3290">
        <v>998</v>
      </c>
      <c r="Y3290" t="s">
        <v>1569</v>
      </c>
      <c r="AA3290">
        <v>34.073399999999999</v>
      </c>
      <c r="AB3290">
        <v>-118.37649999999999</v>
      </c>
      <c r="AC3290">
        <f t="shared" si="51"/>
        <v>0</v>
      </c>
    </row>
    <row r="3291" spans="1:29" x14ac:dyDescent="0.35">
      <c r="A3291">
        <v>200618401</v>
      </c>
      <c r="B3291" s="1">
        <v>44158</v>
      </c>
      <c r="C3291" s="1">
        <v>44154</v>
      </c>
      <c r="D3291">
        <v>200</v>
      </c>
      <c r="E3291">
        <v>6</v>
      </c>
      <c r="F3291" t="s">
        <v>91</v>
      </c>
      <c r="G3291">
        <v>666</v>
      </c>
      <c r="H3291">
        <v>1</v>
      </c>
      <c r="I3291">
        <v>310</v>
      </c>
      <c r="J3291" t="s">
        <v>71</v>
      </c>
      <c r="K3291" t="s">
        <v>5360</v>
      </c>
      <c r="L3291">
        <v>0</v>
      </c>
      <c r="M3291" t="s">
        <v>46</v>
      </c>
      <c r="N3291" t="s">
        <v>46</v>
      </c>
      <c r="O3291">
        <v>502</v>
      </c>
      <c r="P3291" t="s">
        <v>47</v>
      </c>
      <c r="S3291" t="s">
        <v>40</v>
      </c>
      <c r="T3291" t="s">
        <v>41</v>
      </c>
      <c r="U3291">
        <v>310</v>
      </c>
      <c r="Y3291" t="s">
        <v>5361</v>
      </c>
      <c r="AA3291">
        <v>34.0944</v>
      </c>
      <c r="AB3291">
        <v>-118.3266</v>
      </c>
      <c r="AC3291">
        <f t="shared" si="51"/>
        <v>0</v>
      </c>
    </row>
    <row r="3292" spans="1:29" x14ac:dyDescent="0.35">
      <c r="A3292">
        <v>201106117</v>
      </c>
      <c r="B3292" s="1">
        <v>43878</v>
      </c>
      <c r="C3292" s="1">
        <v>43871</v>
      </c>
      <c r="D3292">
        <v>1600</v>
      </c>
      <c r="E3292">
        <v>11</v>
      </c>
      <c r="F3292" t="s">
        <v>64</v>
      </c>
      <c r="G3292">
        <v>1125</v>
      </c>
      <c r="H3292">
        <v>1</v>
      </c>
      <c r="I3292">
        <v>510</v>
      </c>
      <c r="J3292" t="s">
        <v>29</v>
      </c>
      <c r="L3292">
        <v>0</v>
      </c>
      <c r="O3292">
        <v>101</v>
      </c>
      <c r="P3292" t="s">
        <v>32</v>
      </c>
      <c r="S3292" t="s">
        <v>40</v>
      </c>
      <c r="T3292" t="s">
        <v>41</v>
      </c>
      <c r="U3292">
        <v>510</v>
      </c>
      <c r="Y3292" t="s">
        <v>5362</v>
      </c>
      <c r="AA3292">
        <v>34.120800000000003</v>
      </c>
      <c r="AB3292">
        <v>-118.2167</v>
      </c>
      <c r="AC3292">
        <f t="shared" si="51"/>
        <v>0</v>
      </c>
    </row>
    <row r="3293" spans="1:29" x14ac:dyDescent="0.35">
      <c r="A3293">
        <v>201221741</v>
      </c>
      <c r="B3293" s="1">
        <v>44105</v>
      </c>
      <c r="C3293" s="1">
        <v>44105</v>
      </c>
      <c r="D3293">
        <v>1200</v>
      </c>
      <c r="E3293">
        <v>12</v>
      </c>
      <c r="F3293" t="s">
        <v>68</v>
      </c>
      <c r="G3293">
        <v>1258</v>
      </c>
      <c r="H3293">
        <v>2</v>
      </c>
      <c r="I3293">
        <v>740</v>
      </c>
      <c r="J3293" t="s">
        <v>224</v>
      </c>
      <c r="K3293" t="s">
        <v>5363</v>
      </c>
      <c r="L3293">
        <v>0</v>
      </c>
      <c r="M3293" t="s">
        <v>46</v>
      </c>
      <c r="N3293" t="s">
        <v>46</v>
      </c>
      <c r="O3293">
        <v>122</v>
      </c>
      <c r="P3293" t="s">
        <v>275</v>
      </c>
      <c r="S3293" t="s">
        <v>84</v>
      </c>
      <c r="T3293" t="s">
        <v>85</v>
      </c>
      <c r="U3293">
        <v>740</v>
      </c>
      <c r="Y3293" t="s">
        <v>468</v>
      </c>
      <c r="AA3293">
        <v>33.970300000000002</v>
      </c>
      <c r="AB3293">
        <v>-118.2783</v>
      </c>
      <c r="AC3293">
        <f t="shared" si="51"/>
        <v>0</v>
      </c>
    </row>
    <row r="3294" spans="1:29" x14ac:dyDescent="0.35">
      <c r="A3294">
        <v>200308581</v>
      </c>
      <c r="B3294" s="1">
        <v>43905</v>
      </c>
      <c r="C3294" s="1">
        <v>43905</v>
      </c>
      <c r="D3294">
        <v>1400</v>
      </c>
      <c r="E3294">
        <v>3</v>
      </c>
      <c r="F3294" t="s">
        <v>43</v>
      </c>
      <c r="G3294">
        <v>355</v>
      </c>
      <c r="H3294">
        <v>1</v>
      </c>
      <c r="I3294">
        <v>420</v>
      </c>
      <c r="J3294" t="s">
        <v>352</v>
      </c>
      <c r="K3294" t="s">
        <v>5364</v>
      </c>
      <c r="L3294">
        <v>76</v>
      </c>
      <c r="M3294" t="s">
        <v>30</v>
      </c>
      <c r="N3294" t="s">
        <v>95</v>
      </c>
      <c r="O3294">
        <v>101</v>
      </c>
      <c r="P3294" t="s">
        <v>32</v>
      </c>
      <c r="S3294" t="s">
        <v>40</v>
      </c>
      <c r="T3294" t="s">
        <v>41</v>
      </c>
      <c r="U3294">
        <v>420</v>
      </c>
      <c r="Y3294" t="s">
        <v>5365</v>
      </c>
      <c r="AA3294">
        <v>34.020800000000001</v>
      </c>
      <c r="AB3294">
        <v>-118.31659999999999</v>
      </c>
      <c r="AC3294">
        <f t="shared" si="51"/>
        <v>0</v>
      </c>
    </row>
    <row r="3295" spans="1:29" x14ac:dyDescent="0.35">
      <c r="A3295">
        <v>200508528</v>
      </c>
      <c r="B3295" s="1">
        <v>43941</v>
      </c>
      <c r="C3295" s="1">
        <v>43939</v>
      </c>
      <c r="D3295">
        <v>1430</v>
      </c>
      <c r="E3295">
        <v>5</v>
      </c>
      <c r="F3295" t="s">
        <v>98</v>
      </c>
      <c r="G3295">
        <v>551</v>
      </c>
      <c r="H3295">
        <v>1</v>
      </c>
      <c r="I3295">
        <v>331</v>
      </c>
      <c r="J3295" t="s">
        <v>233</v>
      </c>
      <c r="K3295" t="s">
        <v>822</v>
      </c>
      <c r="L3295">
        <v>29</v>
      </c>
      <c r="M3295" t="s">
        <v>94</v>
      </c>
      <c r="N3295" t="s">
        <v>163</v>
      </c>
      <c r="O3295">
        <v>121</v>
      </c>
      <c r="P3295" t="s">
        <v>246</v>
      </c>
      <c r="S3295" t="s">
        <v>40</v>
      </c>
      <c r="T3295" t="s">
        <v>41</v>
      </c>
      <c r="U3295">
        <v>331</v>
      </c>
      <c r="Y3295" t="s">
        <v>5366</v>
      </c>
      <c r="AA3295">
        <v>33.747399999999999</v>
      </c>
      <c r="AB3295">
        <v>-118.30110000000001</v>
      </c>
      <c r="AC3295">
        <f t="shared" si="51"/>
        <v>0</v>
      </c>
    </row>
    <row r="3296" spans="1:29" x14ac:dyDescent="0.35">
      <c r="A3296">
        <v>201011193</v>
      </c>
      <c r="B3296" s="1">
        <v>44033</v>
      </c>
      <c r="C3296" s="1">
        <v>44032</v>
      </c>
      <c r="D3296">
        <v>2100</v>
      </c>
      <c r="E3296">
        <v>10</v>
      </c>
      <c r="F3296" t="s">
        <v>103</v>
      </c>
      <c r="G3296">
        <v>1011</v>
      </c>
      <c r="H3296">
        <v>1</v>
      </c>
      <c r="I3296">
        <v>510</v>
      </c>
      <c r="J3296" t="s">
        <v>29</v>
      </c>
      <c r="L3296">
        <v>0</v>
      </c>
      <c r="O3296">
        <v>101</v>
      </c>
      <c r="P3296" t="s">
        <v>32</v>
      </c>
      <c r="S3296" t="s">
        <v>40</v>
      </c>
      <c r="T3296" t="s">
        <v>41</v>
      </c>
      <c r="U3296">
        <v>510</v>
      </c>
      <c r="Y3296" t="s">
        <v>5367</v>
      </c>
      <c r="AA3296">
        <v>34.2029</v>
      </c>
      <c r="AB3296">
        <v>-118.5579</v>
      </c>
      <c r="AC3296">
        <f t="shared" si="51"/>
        <v>0</v>
      </c>
    </row>
    <row r="3297" spans="1:29" x14ac:dyDescent="0.35">
      <c r="A3297">
        <v>200710354</v>
      </c>
      <c r="B3297" s="1">
        <v>43993</v>
      </c>
      <c r="C3297" s="1">
        <v>43981</v>
      </c>
      <c r="D3297">
        <v>1400</v>
      </c>
      <c r="E3297">
        <v>7</v>
      </c>
      <c r="F3297" t="s">
        <v>28</v>
      </c>
      <c r="G3297">
        <v>723</v>
      </c>
      <c r="H3297">
        <v>1</v>
      </c>
      <c r="I3297">
        <v>231</v>
      </c>
      <c r="J3297" t="s">
        <v>1001</v>
      </c>
      <c r="K3297" t="s">
        <v>5368</v>
      </c>
      <c r="L3297">
        <v>0</v>
      </c>
      <c r="M3297" t="s">
        <v>94</v>
      </c>
      <c r="N3297" t="s">
        <v>31</v>
      </c>
      <c r="O3297">
        <v>101</v>
      </c>
      <c r="P3297" t="s">
        <v>32</v>
      </c>
      <c r="Q3297">
        <v>500</v>
      </c>
      <c r="R3297" t="s">
        <v>184</v>
      </c>
      <c r="S3297" t="s">
        <v>40</v>
      </c>
      <c r="T3297" t="s">
        <v>41</v>
      </c>
      <c r="U3297">
        <v>231</v>
      </c>
      <c r="Y3297" t="s">
        <v>1602</v>
      </c>
      <c r="Z3297" t="s">
        <v>1282</v>
      </c>
      <c r="AA3297">
        <v>34.076099999999997</v>
      </c>
      <c r="AB3297">
        <v>-118.36369999999999</v>
      </c>
      <c r="AC3297">
        <f t="shared" si="51"/>
        <v>0</v>
      </c>
    </row>
    <row r="3298" spans="1:29" x14ac:dyDescent="0.35">
      <c r="A3298">
        <v>200318528</v>
      </c>
      <c r="B3298" s="1">
        <v>44110</v>
      </c>
      <c r="C3298" s="1">
        <v>44110</v>
      </c>
      <c r="D3298">
        <v>1700</v>
      </c>
      <c r="E3298">
        <v>3</v>
      </c>
      <c r="F3298" t="s">
        <v>43</v>
      </c>
      <c r="G3298">
        <v>363</v>
      </c>
      <c r="H3298">
        <v>2</v>
      </c>
      <c r="I3298">
        <v>624</v>
      </c>
      <c r="J3298" t="s">
        <v>171</v>
      </c>
      <c r="K3298" t="s">
        <v>5369</v>
      </c>
      <c r="L3298">
        <v>21</v>
      </c>
      <c r="M3298" t="s">
        <v>30</v>
      </c>
      <c r="N3298" t="s">
        <v>163</v>
      </c>
      <c r="O3298">
        <v>501</v>
      </c>
      <c r="P3298" t="s">
        <v>164</v>
      </c>
      <c r="Q3298">
        <v>400</v>
      </c>
      <c r="R3298" t="s">
        <v>143</v>
      </c>
      <c r="S3298" t="s">
        <v>40</v>
      </c>
      <c r="T3298" t="s">
        <v>41</v>
      </c>
      <c r="U3298">
        <v>624</v>
      </c>
      <c r="Y3298" t="s">
        <v>5370</v>
      </c>
      <c r="AA3298">
        <v>34.009900000000002</v>
      </c>
      <c r="AB3298">
        <v>-118.3446</v>
      </c>
      <c r="AC3298">
        <f t="shared" si="51"/>
        <v>0</v>
      </c>
    </row>
    <row r="3299" spans="1:29" x14ac:dyDescent="0.35">
      <c r="A3299">
        <v>200907607</v>
      </c>
      <c r="B3299" s="1">
        <v>43909</v>
      </c>
      <c r="C3299" s="1">
        <v>43908</v>
      </c>
      <c r="D3299">
        <v>2000</v>
      </c>
      <c r="E3299">
        <v>9</v>
      </c>
      <c r="F3299" t="s">
        <v>49</v>
      </c>
      <c r="G3299">
        <v>926</v>
      </c>
      <c r="H3299">
        <v>1</v>
      </c>
      <c r="I3299">
        <v>210</v>
      </c>
      <c r="J3299" t="s">
        <v>149</v>
      </c>
      <c r="K3299" t="s">
        <v>5371</v>
      </c>
      <c r="L3299">
        <v>49</v>
      </c>
      <c r="M3299" t="s">
        <v>30</v>
      </c>
      <c r="N3299" t="s">
        <v>73</v>
      </c>
      <c r="O3299">
        <v>101</v>
      </c>
      <c r="P3299" t="s">
        <v>32</v>
      </c>
      <c r="Q3299">
        <v>200</v>
      </c>
      <c r="R3299" t="s">
        <v>663</v>
      </c>
      <c r="S3299" t="s">
        <v>40</v>
      </c>
      <c r="T3299" t="s">
        <v>41</v>
      </c>
      <c r="U3299">
        <v>210</v>
      </c>
      <c r="Y3299" t="s">
        <v>1733</v>
      </c>
      <c r="Z3299" t="s">
        <v>2191</v>
      </c>
      <c r="AA3299">
        <v>34.194000000000003</v>
      </c>
      <c r="AB3299">
        <v>-118.4312</v>
      </c>
      <c r="AC3299">
        <f t="shared" si="51"/>
        <v>0</v>
      </c>
    </row>
    <row r="3300" spans="1:29" x14ac:dyDescent="0.35">
      <c r="A3300">
        <v>200518123</v>
      </c>
      <c r="B3300" s="1">
        <v>44185</v>
      </c>
      <c r="C3300" s="1">
        <v>44185</v>
      </c>
      <c r="D3300">
        <v>1420</v>
      </c>
      <c r="E3300">
        <v>5</v>
      </c>
      <c r="F3300" t="s">
        <v>98</v>
      </c>
      <c r="G3300">
        <v>565</v>
      </c>
      <c r="H3300">
        <v>1</v>
      </c>
      <c r="I3300">
        <v>761</v>
      </c>
      <c r="J3300" t="s">
        <v>403</v>
      </c>
      <c r="K3300" t="s">
        <v>5372</v>
      </c>
      <c r="L3300">
        <v>0</v>
      </c>
      <c r="M3300" t="s">
        <v>46</v>
      </c>
      <c r="N3300" t="s">
        <v>46</v>
      </c>
      <c r="O3300">
        <v>514</v>
      </c>
      <c r="P3300" t="s">
        <v>1484</v>
      </c>
      <c r="Q3300">
        <v>200</v>
      </c>
      <c r="R3300" t="s">
        <v>663</v>
      </c>
      <c r="S3300" t="s">
        <v>40</v>
      </c>
      <c r="T3300" t="s">
        <v>41</v>
      </c>
      <c r="U3300">
        <v>761</v>
      </c>
      <c r="Y3300" t="s">
        <v>2103</v>
      </c>
      <c r="AA3300">
        <v>33.737000000000002</v>
      </c>
      <c r="AB3300">
        <v>-118.2884</v>
      </c>
      <c r="AC3300">
        <f t="shared" si="51"/>
        <v>0</v>
      </c>
    </row>
    <row r="3301" spans="1:29" x14ac:dyDescent="0.35">
      <c r="A3301">
        <v>200910206</v>
      </c>
      <c r="B3301" s="1">
        <v>43978</v>
      </c>
      <c r="C3301" s="1">
        <v>43977</v>
      </c>
      <c r="D3301">
        <v>1930</v>
      </c>
      <c r="E3301">
        <v>9</v>
      </c>
      <c r="F3301" t="s">
        <v>49</v>
      </c>
      <c r="G3301">
        <v>923</v>
      </c>
      <c r="H3301">
        <v>2</v>
      </c>
      <c r="I3301">
        <v>745</v>
      </c>
      <c r="J3301" t="s">
        <v>139</v>
      </c>
      <c r="K3301" t="s">
        <v>456</v>
      </c>
      <c r="L3301">
        <v>26</v>
      </c>
      <c r="M3301" t="s">
        <v>94</v>
      </c>
      <c r="N3301" t="s">
        <v>73</v>
      </c>
      <c r="O3301">
        <v>101</v>
      </c>
      <c r="P3301" t="s">
        <v>32</v>
      </c>
      <c r="S3301" t="s">
        <v>40</v>
      </c>
      <c r="T3301" t="s">
        <v>41</v>
      </c>
      <c r="U3301">
        <v>745</v>
      </c>
      <c r="Y3301" t="s">
        <v>455</v>
      </c>
      <c r="AA3301">
        <v>34.1907</v>
      </c>
      <c r="AB3301">
        <v>-118.4509</v>
      </c>
      <c r="AC3301">
        <f t="shared" si="51"/>
        <v>0</v>
      </c>
    </row>
    <row r="3302" spans="1:29" x14ac:dyDescent="0.35">
      <c r="A3302">
        <v>200816692</v>
      </c>
      <c r="B3302" s="1">
        <v>44155</v>
      </c>
      <c r="C3302" s="1">
        <v>44155</v>
      </c>
      <c r="D3302">
        <v>2245</v>
      </c>
      <c r="E3302">
        <v>8</v>
      </c>
      <c r="F3302" t="s">
        <v>109</v>
      </c>
      <c r="G3302">
        <v>841</v>
      </c>
      <c r="H3302">
        <v>1</v>
      </c>
      <c r="I3302">
        <v>210</v>
      </c>
      <c r="J3302" t="s">
        <v>149</v>
      </c>
      <c r="K3302" t="s">
        <v>5373</v>
      </c>
      <c r="L3302">
        <v>37</v>
      </c>
      <c r="M3302" t="s">
        <v>30</v>
      </c>
      <c r="N3302" t="s">
        <v>73</v>
      </c>
      <c r="O3302">
        <v>101</v>
      </c>
      <c r="P3302" t="s">
        <v>32</v>
      </c>
      <c r="Q3302">
        <v>109</v>
      </c>
      <c r="R3302" t="s">
        <v>265</v>
      </c>
      <c r="S3302" t="s">
        <v>355</v>
      </c>
      <c r="T3302" t="s">
        <v>356</v>
      </c>
      <c r="U3302">
        <v>210</v>
      </c>
      <c r="Y3302" t="s">
        <v>5374</v>
      </c>
      <c r="Z3302" t="s">
        <v>4836</v>
      </c>
      <c r="AA3302">
        <v>34.041499999999999</v>
      </c>
      <c r="AB3302">
        <v>-118.4627</v>
      </c>
      <c r="AC3302">
        <f t="shared" si="51"/>
        <v>1</v>
      </c>
    </row>
    <row r="3303" spans="1:29" x14ac:dyDescent="0.35">
      <c r="A3303">
        <v>200617128</v>
      </c>
      <c r="B3303" s="1">
        <v>44128</v>
      </c>
      <c r="C3303" s="1">
        <v>44128</v>
      </c>
      <c r="D3303">
        <v>1300</v>
      </c>
      <c r="E3303">
        <v>6</v>
      </c>
      <c r="F3303" t="s">
        <v>91</v>
      </c>
      <c r="G3303">
        <v>649</v>
      </c>
      <c r="H3303">
        <v>2</v>
      </c>
      <c r="I3303">
        <v>626</v>
      </c>
      <c r="J3303" t="s">
        <v>141</v>
      </c>
      <c r="K3303" t="s">
        <v>5375</v>
      </c>
      <c r="L3303">
        <v>29</v>
      </c>
      <c r="M3303" t="s">
        <v>94</v>
      </c>
      <c r="N3303" t="s">
        <v>73</v>
      </c>
      <c r="O3303">
        <v>502</v>
      </c>
      <c r="P3303" t="s">
        <v>47</v>
      </c>
      <c r="Q3303">
        <v>400</v>
      </c>
      <c r="R3303" t="s">
        <v>143</v>
      </c>
      <c r="S3303" t="s">
        <v>84</v>
      </c>
      <c r="T3303" t="s">
        <v>85</v>
      </c>
      <c r="U3303">
        <v>626</v>
      </c>
      <c r="Y3303" t="s">
        <v>2421</v>
      </c>
      <c r="AA3303">
        <v>34.098100000000002</v>
      </c>
      <c r="AB3303">
        <v>-118.30329999999999</v>
      </c>
      <c r="AC3303">
        <f t="shared" si="51"/>
        <v>0</v>
      </c>
    </row>
    <row r="3304" spans="1:29" x14ac:dyDescent="0.35">
      <c r="A3304">
        <v>201209230</v>
      </c>
      <c r="B3304" s="1">
        <v>43906</v>
      </c>
      <c r="C3304" s="1">
        <v>43903</v>
      </c>
      <c r="D3304">
        <v>1900</v>
      </c>
      <c r="E3304">
        <v>12</v>
      </c>
      <c r="F3304" t="s">
        <v>68</v>
      </c>
      <c r="G3304">
        <v>1273</v>
      </c>
      <c r="H3304">
        <v>1</v>
      </c>
      <c r="I3304">
        <v>420</v>
      </c>
      <c r="J3304" t="s">
        <v>352</v>
      </c>
      <c r="L3304">
        <v>0</v>
      </c>
      <c r="O3304">
        <v>101</v>
      </c>
      <c r="P3304" t="s">
        <v>32</v>
      </c>
      <c r="S3304" t="s">
        <v>40</v>
      </c>
      <c r="T3304" t="s">
        <v>41</v>
      </c>
      <c r="U3304">
        <v>420</v>
      </c>
      <c r="Y3304" t="s">
        <v>5376</v>
      </c>
      <c r="AA3304">
        <v>33.956400000000002</v>
      </c>
      <c r="AB3304">
        <v>-118.31229999999999</v>
      </c>
      <c r="AC3304">
        <f t="shared" si="51"/>
        <v>0</v>
      </c>
    </row>
    <row r="3305" spans="1:29" x14ac:dyDescent="0.35">
      <c r="A3305">
        <v>200715015</v>
      </c>
      <c r="B3305" s="1">
        <v>44121</v>
      </c>
      <c r="C3305" s="1">
        <v>44121</v>
      </c>
      <c r="D3305">
        <v>1900</v>
      </c>
      <c r="E3305">
        <v>7</v>
      </c>
      <c r="F3305" t="s">
        <v>28</v>
      </c>
      <c r="G3305">
        <v>719</v>
      </c>
      <c r="H3305">
        <v>2</v>
      </c>
      <c r="I3305">
        <v>740</v>
      </c>
      <c r="J3305" t="s">
        <v>224</v>
      </c>
      <c r="K3305" t="s">
        <v>5377</v>
      </c>
      <c r="L3305">
        <v>38</v>
      </c>
      <c r="M3305" t="s">
        <v>30</v>
      </c>
      <c r="N3305" t="s">
        <v>73</v>
      </c>
      <c r="O3305">
        <v>501</v>
      </c>
      <c r="P3305" t="s">
        <v>164</v>
      </c>
      <c r="S3305" t="s">
        <v>40</v>
      </c>
      <c r="T3305" t="s">
        <v>41</v>
      </c>
      <c r="U3305">
        <v>740</v>
      </c>
      <c r="Y3305" t="s">
        <v>4360</v>
      </c>
      <c r="AA3305">
        <v>34.081699999999998</v>
      </c>
      <c r="AB3305">
        <v>-118.3272</v>
      </c>
      <c r="AC3305">
        <f t="shared" si="51"/>
        <v>0</v>
      </c>
    </row>
    <row r="3306" spans="1:29" x14ac:dyDescent="0.35">
      <c r="A3306">
        <v>200507974</v>
      </c>
      <c r="B3306" s="1">
        <v>43926</v>
      </c>
      <c r="C3306" s="1">
        <v>43926</v>
      </c>
      <c r="D3306">
        <v>2245</v>
      </c>
      <c r="E3306">
        <v>5</v>
      </c>
      <c r="F3306" t="s">
        <v>98</v>
      </c>
      <c r="G3306">
        <v>564</v>
      </c>
      <c r="H3306">
        <v>1</v>
      </c>
      <c r="I3306">
        <v>761</v>
      </c>
      <c r="J3306" t="s">
        <v>403</v>
      </c>
      <c r="K3306" t="s">
        <v>5378</v>
      </c>
      <c r="L3306">
        <v>28</v>
      </c>
      <c r="M3306" t="s">
        <v>94</v>
      </c>
      <c r="N3306" t="s">
        <v>95</v>
      </c>
      <c r="O3306">
        <v>108</v>
      </c>
      <c r="P3306" t="s">
        <v>105</v>
      </c>
      <c r="Q3306">
        <v>204</v>
      </c>
      <c r="R3306" t="s">
        <v>2138</v>
      </c>
      <c r="S3306" t="s">
        <v>84</v>
      </c>
      <c r="T3306" t="s">
        <v>85</v>
      </c>
      <c r="U3306">
        <v>761</v>
      </c>
      <c r="Y3306" t="s">
        <v>3763</v>
      </c>
      <c r="AA3306">
        <v>33.742400000000004</v>
      </c>
      <c r="AB3306">
        <v>-118.2835</v>
      </c>
      <c r="AC3306">
        <f t="shared" si="51"/>
        <v>0</v>
      </c>
    </row>
    <row r="3307" spans="1:29" x14ac:dyDescent="0.35">
      <c r="A3307">
        <v>200205718</v>
      </c>
      <c r="B3307" s="1">
        <v>43865</v>
      </c>
      <c r="C3307" s="1">
        <v>43865</v>
      </c>
      <c r="D3307">
        <v>1830</v>
      </c>
      <c r="E3307">
        <v>2</v>
      </c>
      <c r="F3307" t="s">
        <v>56</v>
      </c>
      <c r="G3307">
        <v>291</v>
      </c>
      <c r="H3307">
        <v>2</v>
      </c>
      <c r="I3307">
        <v>624</v>
      </c>
      <c r="J3307" t="s">
        <v>171</v>
      </c>
      <c r="K3307" t="s">
        <v>5379</v>
      </c>
      <c r="L3307">
        <v>19</v>
      </c>
      <c r="M3307" t="s">
        <v>30</v>
      </c>
      <c r="N3307" t="s">
        <v>95</v>
      </c>
      <c r="O3307">
        <v>502</v>
      </c>
      <c r="P3307" t="s">
        <v>47</v>
      </c>
      <c r="Q3307">
        <v>400</v>
      </c>
      <c r="R3307" t="s">
        <v>143</v>
      </c>
      <c r="S3307" t="s">
        <v>40</v>
      </c>
      <c r="T3307" t="s">
        <v>41</v>
      </c>
      <c r="U3307">
        <v>624</v>
      </c>
      <c r="Y3307" t="s">
        <v>904</v>
      </c>
      <c r="AA3307">
        <v>34.044400000000003</v>
      </c>
      <c r="AB3307">
        <v>-118.28270000000001</v>
      </c>
      <c r="AC3307">
        <f t="shared" si="51"/>
        <v>0</v>
      </c>
    </row>
    <row r="3308" spans="1:29" x14ac:dyDescent="0.35">
      <c r="A3308">
        <v>200208898</v>
      </c>
      <c r="B3308" s="1">
        <v>43933</v>
      </c>
      <c r="C3308" s="1">
        <v>43875</v>
      </c>
      <c r="D3308">
        <v>2300</v>
      </c>
      <c r="E3308">
        <v>2</v>
      </c>
      <c r="F3308" t="s">
        <v>56</v>
      </c>
      <c r="G3308">
        <v>247</v>
      </c>
      <c r="H3308">
        <v>1</v>
      </c>
      <c r="I3308">
        <v>210</v>
      </c>
      <c r="J3308" t="s">
        <v>149</v>
      </c>
      <c r="K3308" t="s">
        <v>5380</v>
      </c>
      <c r="L3308">
        <v>35</v>
      </c>
      <c r="M3308" t="s">
        <v>30</v>
      </c>
      <c r="N3308" t="s">
        <v>95</v>
      </c>
      <c r="O3308">
        <v>501</v>
      </c>
      <c r="P3308" t="s">
        <v>164</v>
      </c>
      <c r="Q3308">
        <v>400</v>
      </c>
      <c r="R3308" t="s">
        <v>143</v>
      </c>
      <c r="S3308" t="s">
        <v>40</v>
      </c>
      <c r="T3308" t="s">
        <v>41</v>
      </c>
      <c r="U3308">
        <v>210</v>
      </c>
      <c r="Y3308" t="s">
        <v>1620</v>
      </c>
      <c r="AA3308">
        <v>34.059600000000003</v>
      </c>
      <c r="AB3308">
        <v>-118.2701</v>
      </c>
      <c r="AC3308">
        <f t="shared" si="51"/>
        <v>0</v>
      </c>
    </row>
    <row r="3309" spans="1:29" x14ac:dyDescent="0.35">
      <c r="A3309">
        <v>201214246</v>
      </c>
      <c r="B3309" s="1">
        <v>43989</v>
      </c>
      <c r="C3309" s="1">
        <v>43989</v>
      </c>
      <c r="D3309">
        <v>248</v>
      </c>
      <c r="E3309">
        <v>12</v>
      </c>
      <c r="F3309" t="s">
        <v>68</v>
      </c>
      <c r="G3309">
        <v>1269</v>
      </c>
      <c r="H3309">
        <v>1</v>
      </c>
      <c r="I3309">
        <v>236</v>
      </c>
      <c r="J3309" t="s">
        <v>692</v>
      </c>
      <c r="K3309" t="s">
        <v>5381</v>
      </c>
      <c r="L3309">
        <v>26</v>
      </c>
      <c r="M3309" t="s">
        <v>94</v>
      </c>
      <c r="N3309" t="s">
        <v>95</v>
      </c>
      <c r="O3309">
        <v>102</v>
      </c>
      <c r="P3309" t="s">
        <v>186</v>
      </c>
      <c r="Q3309">
        <v>400</v>
      </c>
      <c r="R3309" t="s">
        <v>143</v>
      </c>
      <c r="S3309" t="s">
        <v>33</v>
      </c>
      <c r="T3309" t="s">
        <v>34</v>
      </c>
      <c r="U3309">
        <v>236</v>
      </c>
      <c r="Y3309" t="s">
        <v>5382</v>
      </c>
      <c r="AA3309">
        <v>33.965600000000002</v>
      </c>
      <c r="AB3309">
        <v>-118.2651</v>
      </c>
      <c r="AC3309">
        <f t="shared" si="51"/>
        <v>1</v>
      </c>
    </row>
    <row r="3310" spans="1:29" x14ac:dyDescent="0.35">
      <c r="A3310">
        <v>200814408</v>
      </c>
      <c r="B3310" s="1">
        <v>44092</v>
      </c>
      <c r="C3310" s="1">
        <v>44056</v>
      </c>
      <c r="D3310">
        <v>1900</v>
      </c>
      <c r="E3310">
        <v>8</v>
      </c>
      <c r="F3310" t="s">
        <v>109</v>
      </c>
      <c r="G3310">
        <v>852</v>
      </c>
      <c r="H3310">
        <v>2</v>
      </c>
      <c r="I3310">
        <v>946</v>
      </c>
      <c r="J3310" t="s">
        <v>125</v>
      </c>
      <c r="K3310">
        <v>913</v>
      </c>
      <c r="L3310">
        <v>0</v>
      </c>
      <c r="M3310" t="s">
        <v>46</v>
      </c>
      <c r="N3310" t="s">
        <v>46</v>
      </c>
      <c r="O3310">
        <v>726</v>
      </c>
      <c r="P3310" t="s">
        <v>467</v>
      </c>
      <c r="S3310" t="s">
        <v>84</v>
      </c>
      <c r="T3310" t="s">
        <v>85</v>
      </c>
      <c r="U3310">
        <v>946</v>
      </c>
      <c r="Y3310" t="s">
        <v>5383</v>
      </c>
      <c r="AA3310">
        <v>34.0413</v>
      </c>
      <c r="AB3310">
        <v>-118.45610000000001</v>
      </c>
      <c r="AC3310">
        <f t="shared" si="51"/>
        <v>0</v>
      </c>
    </row>
    <row r="3311" spans="1:29" x14ac:dyDescent="0.35">
      <c r="A3311">
        <v>201223517</v>
      </c>
      <c r="B3311" s="1">
        <v>44133</v>
      </c>
      <c r="C3311" s="1">
        <v>44133</v>
      </c>
      <c r="D3311">
        <v>230</v>
      </c>
      <c r="E3311">
        <v>12</v>
      </c>
      <c r="F3311" t="s">
        <v>68</v>
      </c>
      <c r="G3311">
        <v>1256</v>
      </c>
      <c r="H3311">
        <v>1</v>
      </c>
      <c r="I3311">
        <v>230</v>
      </c>
      <c r="J3311" t="s">
        <v>161</v>
      </c>
      <c r="K3311" t="s">
        <v>5384</v>
      </c>
      <c r="L3311">
        <v>0</v>
      </c>
      <c r="M3311" t="s">
        <v>94</v>
      </c>
      <c r="N3311" t="s">
        <v>163</v>
      </c>
      <c r="O3311">
        <v>101</v>
      </c>
      <c r="P3311" t="s">
        <v>32</v>
      </c>
      <c r="Q3311">
        <v>216</v>
      </c>
      <c r="R3311" t="s">
        <v>1006</v>
      </c>
      <c r="S3311" t="s">
        <v>84</v>
      </c>
      <c r="T3311" t="s">
        <v>85</v>
      </c>
      <c r="U3311">
        <v>230</v>
      </c>
      <c r="Y3311" t="s">
        <v>439</v>
      </c>
      <c r="Z3311" t="s">
        <v>994</v>
      </c>
      <c r="AA3311">
        <v>33.970799999999997</v>
      </c>
      <c r="AB3311">
        <v>-118.28270000000001</v>
      </c>
      <c r="AC3311">
        <f t="shared" si="51"/>
        <v>0</v>
      </c>
    </row>
    <row r="3312" spans="1:29" x14ac:dyDescent="0.35">
      <c r="A3312">
        <v>200810903</v>
      </c>
      <c r="B3312" s="1">
        <v>44003</v>
      </c>
      <c r="C3312" s="1">
        <v>44002</v>
      </c>
      <c r="D3312">
        <v>1200</v>
      </c>
      <c r="E3312">
        <v>8</v>
      </c>
      <c r="F3312" t="s">
        <v>109</v>
      </c>
      <c r="G3312">
        <v>848</v>
      </c>
      <c r="H3312">
        <v>1</v>
      </c>
      <c r="I3312">
        <v>510</v>
      </c>
      <c r="J3312" t="s">
        <v>29</v>
      </c>
      <c r="L3312">
        <v>0</v>
      </c>
      <c r="O3312">
        <v>101</v>
      </c>
      <c r="P3312" t="s">
        <v>32</v>
      </c>
      <c r="S3312" t="s">
        <v>40</v>
      </c>
      <c r="T3312" t="s">
        <v>41</v>
      </c>
      <c r="U3312">
        <v>510</v>
      </c>
      <c r="Y3312" t="s">
        <v>4039</v>
      </c>
      <c r="AA3312">
        <v>34.050800000000002</v>
      </c>
      <c r="AB3312">
        <v>-118.41500000000001</v>
      </c>
      <c r="AC3312">
        <f t="shared" si="51"/>
        <v>0</v>
      </c>
    </row>
    <row r="3313" spans="1:29" x14ac:dyDescent="0.35">
      <c r="A3313">
        <v>200112295</v>
      </c>
      <c r="B3313" s="1">
        <v>43979</v>
      </c>
      <c r="C3313" s="1">
        <v>43978</v>
      </c>
      <c r="D3313">
        <v>1400</v>
      </c>
      <c r="E3313">
        <v>1</v>
      </c>
      <c r="F3313" t="s">
        <v>36</v>
      </c>
      <c r="G3313">
        <v>174</v>
      </c>
      <c r="H3313">
        <v>1</v>
      </c>
      <c r="I3313">
        <v>341</v>
      </c>
      <c r="J3313" t="s">
        <v>157</v>
      </c>
      <c r="K3313" t="s">
        <v>5385</v>
      </c>
      <c r="L3313">
        <v>0</v>
      </c>
      <c r="M3313" t="s">
        <v>30</v>
      </c>
      <c r="N3313" t="s">
        <v>73</v>
      </c>
      <c r="O3313">
        <v>118</v>
      </c>
      <c r="P3313" t="s">
        <v>858</v>
      </c>
      <c r="S3313" t="s">
        <v>40</v>
      </c>
      <c r="T3313" t="s">
        <v>41</v>
      </c>
      <c r="U3313">
        <v>341</v>
      </c>
      <c r="Y3313" t="s">
        <v>1784</v>
      </c>
      <c r="AA3313">
        <v>34.043900000000001</v>
      </c>
      <c r="AB3313">
        <v>-118.2514</v>
      </c>
      <c r="AC3313">
        <f t="shared" si="51"/>
        <v>0</v>
      </c>
    </row>
    <row r="3314" spans="1:29" x14ac:dyDescent="0.35">
      <c r="A3314">
        <v>200512552</v>
      </c>
      <c r="B3314" s="1">
        <v>44045</v>
      </c>
      <c r="C3314" s="1">
        <v>44044</v>
      </c>
      <c r="D3314">
        <v>2325</v>
      </c>
      <c r="E3314">
        <v>5</v>
      </c>
      <c r="F3314" t="s">
        <v>98</v>
      </c>
      <c r="G3314">
        <v>585</v>
      </c>
      <c r="H3314">
        <v>1</v>
      </c>
      <c r="I3314">
        <v>440</v>
      </c>
      <c r="J3314" t="s">
        <v>213</v>
      </c>
      <c r="K3314" t="s">
        <v>5386</v>
      </c>
      <c r="L3314">
        <v>25</v>
      </c>
      <c r="M3314" t="s">
        <v>94</v>
      </c>
      <c r="N3314" t="s">
        <v>95</v>
      </c>
      <c r="O3314">
        <v>103</v>
      </c>
      <c r="P3314" t="s">
        <v>146</v>
      </c>
      <c r="S3314" t="s">
        <v>40</v>
      </c>
      <c r="T3314" t="s">
        <v>41</v>
      </c>
      <c r="U3314">
        <v>440</v>
      </c>
      <c r="Y3314" t="s">
        <v>4063</v>
      </c>
      <c r="Z3314" t="s">
        <v>5387</v>
      </c>
      <c r="AA3314">
        <v>33.726999999999997</v>
      </c>
      <c r="AB3314">
        <v>-118.2924</v>
      </c>
      <c r="AC3314">
        <f t="shared" si="51"/>
        <v>0</v>
      </c>
    </row>
    <row r="3315" spans="1:29" x14ac:dyDescent="0.35">
      <c r="A3315">
        <v>200313114</v>
      </c>
      <c r="B3315" s="1">
        <v>44005</v>
      </c>
      <c r="C3315" s="1">
        <v>44005</v>
      </c>
      <c r="D3315">
        <v>2230</v>
      </c>
      <c r="E3315">
        <v>3</v>
      </c>
      <c r="F3315" t="s">
        <v>43</v>
      </c>
      <c r="G3315">
        <v>393</v>
      </c>
      <c r="H3315">
        <v>1</v>
      </c>
      <c r="I3315">
        <v>230</v>
      </c>
      <c r="J3315" t="s">
        <v>161</v>
      </c>
      <c r="K3315" t="s">
        <v>5388</v>
      </c>
      <c r="L3315">
        <v>61</v>
      </c>
      <c r="M3315" t="s">
        <v>30</v>
      </c>
      <c r="N3315" t="s">
        <v>163</v>
      </c>
      <c r="O3315">
        <v>102</v>
      </c>
      <c r="P3315" t="s">
        <v>186</v>
      </c>
      <c r="Q3315">
        <v>307</v>
      </c>
      <c r="R3315" t="s">
        <v>2276</v>
      </c>
      <c r="S3315" t="s">
        <v>40</v>
      </c>
      <c r="T3315" t="s">
        <v>41</v>
      </c>
      <c r="U3315">
        <v>230</v>
      </c>
      <c r="Y3315" t="s">
        <v>2290</v>
      </c>
      <c r="Z3315" t="s">
        <v>2289</v>
      </c>
      <c r="AA3315">
        <v>34.006</v>
      </c>
      <c r="AB3315">
        <v>-118.3305</v>
      </c>
      <c r="AC3315">
        <f t="shared" si="51"/>
        <v>0</v>
      </c>
    </row>
    <row r="3316" spans="1:29" x14ac:dyDescent="0.35">
      <c r="A3316">
        <v>200509120</v>
      </c>
      <c r="B3316" s="1">
        <v>43957</v>
      </c>
      <c r="C3316" s="1">
        <v>43957</v>
      </c>
      <c r="D3316">
        <v>2055</v>
      </c>
      <c r="E3316">
        <v>5</v>
      </c>
      <c r="F3316" t="s">
        <v>98</v>
      </c>
      <c r="G3316">
        <v>514</v>
      </c>
      <c r="H3316">
        <v>1</v>
      </c>
      <c r="I3316">
        <v>350</v>
      </c>
      <c r="J3316" t="s">
        <v>1591</v>
      </c>
      <c r="K3316" t="s">
        <v>5389</v>
      </c>
      <c r="L3316">
        <v>31</v>
      </c>
      <c r="M3316" t="s">
        <v>94</v>
      </c>
      <c r="N3316" t="s">
        <v>95</v>
      </c>
      <c r="O3316">
        <v>502</v>
      </c>
      <c r="P3316" t="s">
        <v>47</v>
      </c>
      <c r="Q3316">
        <v>400</v>
      </c>
      <c r="R3316" t="s">
        <v>143</v>
      </c>
      <c r="S3316" t="s">
        <v>84</v>
      </c>
      <c r="T3316" t="s">
        <v>85</v>
      </c>
      <c r="U3316">
        <v>350</v>
      </c>
      <c r="V3316">
        <v>626</v>
      </c>
      <c r="Y3316" t="s">
        <v>5390</v>
      </c>
      <c r="AA3316">
        <v>33.779299999999999</v>
      </c>
      <c r="AB3316">
        <v>-118.27549999999999</v>
      </c>
      <c r="AC3316">
        <f t="shared" si="51"/>
        <v>0</v>
      </c>
    </row>
    <row r="3317" spans="1:29" x14ac:dyDescent="0.35">
      <c r="A3317">
        <v>201227079</v>
      </c>
      <c r="B3317" s="1">
        <v>44189</v>
      </c>
      <c r="C3317" s="1">
        <v>44189</v>
      </c>
      <c r="D3317">
        <v>1600</v>
      </c>
      <c r="E3317">
        <v>12</v>
      </c>
      <c r="F3317" t="s">
        <v>68</v>
      </c>
      <c r="G3317">
        <v>1267</v>
      </c>
      <c r="H3317">
        <v>2</v>
      </c>
      <c r="I3317">
        <v>623</v>
      </c>
      <c r="J3317" t="s">
        <v>465</v>
      </c>
      <c r="K3317" t="s">
        <v>5391</v>
      </c>
      <c r="L3317">
        <v>0</v>
      </c>
      <c r="M3317" t="s">
        <v>46</v>
      </c>
      <c r="N3317" t="s">
        <v>46</v>
      </c>
      <c r="O3317">
        <v>101</v>
      </c>
      <c r="P3317" t="s">
        <v>32</v>
      </c>
      <c r="Q3317">
        <v>400</v>
      </c>
      <c r="R3317" t="s">
        <v>143</v>
      </c>
      <c r="S3317" t="s">
        <v>33</v>
      </c>
      <c r="T3317" t="s">
        <v>34</v>
      </c>
      <c r="U3317">
        <v>623</v>
      </c>
      <c r="Y3317" t="s">
        <v>474</v>
      </c>
      <c r="Z3317" t="s">
        <v>866</v>
      </c>
      <c r="AA3317">
        <v>33.964300000000001</v>
      </c>
      <c r="AB3317">
        <v>-118.28270000000001</v>
      </c>
      <c r="AC3317">
        <f t="shared" si="51"/>
        <v>1</v>
      </c>
    </row>
    <row r="3318" spans="1:29" x14ac:dyDescent="0.35">
      <c r="A3318">
        <v>200118137</v>
      </c>
      <c r="B3318" s="1">
        <v>44092</v>
      </c>
      <c r="C3318" s="1">
        <v>44090</v>
      </c>
      <c r="D3318">
        <v>500</v>
      </c>
      <c r="E3318">
        <v>1</v>
      </c>
      <c r="F3318" t="s">
        <v>36</v>
      </c>
      <c r="G3318">
        <v>176</v>
      </c>
      <c r="H3318">
        <v>1</v>
      </c>
      <c r="I3318">
        <v>510</v>
      </c>
      <c r="J3318" t="s">
        <v>29</v>
      </c>
      <c r="L3318">
        <v>0</v>
      </c>
      <c r="O3318">
        <v>707</v>
      </c>
      <c r="P3318" t="s">
        <v>280</v>
      </c>
      <c r="S3318" t="s">
        <v>40</v>
      </c>
      <c r="T3318" t="s">
        <v>41</v>
      </c>
      <c r="U3318">
        <v>510</v>
      </c>
      <c r="Y3318" t="s">
        <v>5392</v>
      </c>
      <c r="AA3318">
        <v>34.0413</v>
      </c>
      <c r="AB3318">
        <v>-118.2517</v>
      </c>
      <c r="AC3318">
        <f t="shared" si="51"/>
        <v>0</v>
      </c>
    </row>
    <row r="3319" spans="1:29" x14ac:dyDescent="0.35">
      <c r="A3319">
        <v>201305510</v>
      </c>
      <c r="B3319" s="1">
        <v>43858</v>
      </c>
      <c r="C3319" s="1">
        <v>43858</v>
      </c>
      <c r="D3319">
        <v>25</v>
      </c>
      <c r="E3319">
        <v>13</v>
      </c>
      <c r="F3319" t="s">
        <v>62</v>
      </c>
      <c r="G3319">
        <v>1383</v>
      </c>
      <c r="H3319">
        <v>1</v>
      </c>
      <c r="I3319">
        <v>230</v>
      </c>
      <c r="J3319" t="s">
        <v>161</v>
      </c>
      <c r="K3319" t="s">
        <v>2257</v>
      </c>
      <c r="L3319">
        <v>33</v>
      </c>
      <c r="M3319" t="s">
        <v>30</v>
      </c>
      <c r="N3319" t="s">
        <v>95</v>
      </c>
      <c r="O3319">
        <v>202</v>
      </c>
      <c r="P3319" t="s">
        <v>1970</v>
      </c>
      <c r="Q3319">
        <v>212</v>
      </c>
      <c r="R3319" t="s">
        <v>1167</v>
      </c>
      <c r="S3319" t="s">
        <v>40</v>
      </c>
      <c r="T3319" t="s">
        <v>41</v>
      </c>
      <c r="U3319">
        <v>230</v>
      </c>
      <c r="Y3319" t="s">
        <v>5393</v>
      </c>
      <c r="AA3319">
        <v>33.985100000000003</v>
      </c>
      <c r="AB3319">
        <v>-118.2783</v>
      </c>
      <c r="AC3319">
        <f t="shared" si="51"/>
        <v>0</v>
      </c>
    </row>
    <row r="3320" spans="1:29" x14ac:dyDescent="0.35">
      <c r="A3320">
        <v>201004414</v>
      </c>
      <c r="B3320" s="1">
        <v>43841</v>
      </c>
      <c r="C3320" s="1">
        <v>43841</v>
      </c>
      <c r="D3320">
        <v>850</v>
      </c>
      <c r="E3320">
        <v>10</v>
      </c>
      <c r="F3320" t="s">
        <v>103</v>
      </c>
      <c r="G3320">
        <v>1034</v>
      </c>
      <c r="H3320">
        <v>1</v>
      </c>
      <c r="I3320">
        <v>341</v>
      </c>
      <c r="J3320" t="s">
        <v>157</v>
      </c>
      <c r="K3320">
        <v>344</v>
      </c>
      <c r="L3320">
        <v>21</v>
      </c>
      <c r="M3320" t="s">
        <v>94</v>
      </c>
      <c r="N3320" t="s">
        <v>95</v>
      </c>
      <c r="O3320">
        <v>109</v>
      </c>
      <c r="P3320" t="s">
        <v>1043</v>
      </c>
      <c r="S3320" t="s">
        <v>40</v>
      </c>
      <c r="T3320" t="s">
        <v>41</v>
      </c>
      <c r="U3320">
        <v>341</v>
      </c>
      <c r="Y3320" t="s">
        <v>5394</v>
      </c>
      <c r="AA3320">
        <v>34.186599999999999</v>
      </c>
      <c r="AB3320">
        <v>-118.5339</v>
      </c>
      <c r="AC3320">
        <f t="shared" si="51"/>
        <v>0</v>
      </c>
    </row>
    <row r="3321" spans="1:29" x14ac:dyDescent="0.35">
      <c r="A3321">
        <v>200905487</v>
      </c>
      <c r="B3321" s="1">
        <v>43865</v>
      </c>
      <c r="C3321" s="1">
        <v>43861</v>
      </c>
      <c r="D3321">
        <v>1730</v>
      </c>
      <c r="E3321">
        <v>9</v>
      </c>
      <c r="F3321" t="s">
        <v>49</v>
      </c>
      <c r="G3321">
        <v>991</v>
      </c>
      <c r="H3321">
        <v>2</v>
      </c>
      <c r="I3321">
        <v>626</v>
      </c>
      <c r="J3321" t="s">
        <v>141</v>
      </c>
      <c r="K3321" t="s">
        <v>5395</v>
      </c>
      <c r="L3321">
        <v>66</v>
      </c>
      <c r="M3321" t="s">
        <v>30</v>
      </c>
      <c r="N3321" t="s">
        <v>73</v>
      </c>
      <c r="O3321">
        <v>501</v>
      </c>
      <c r="P3321" t="s">
        <v>164</v>
      </c>
      <c r="Q3321">
        <v>400</v>
      </c>
      <c r="R3321" t="s">
        <v>143</v>
      </c>
      <c r="S3321" t="s">
        <v>84</v>
      </c>
      <c r="T3321" t="s">
        <v>85</v>
      </c>
      <c r="U3321">
        <v>626</v>
      </c>
      <c r="Y3321" t="s">
        <v>5396</v>
      </c>
      <c r="AA3321">
        <v>34.146700000000003</v>
      </c>
      <c r="AB3321">
        <v>-118.4674</v>
      </c>
      <c r="AC3321">
        <f t="shared" si="51"/>
        <v>0</v>
      </c>
    </row>
    <row r="3322" spans="1:29" x14ac:dyDescent="0.35">
      <c r="A3322">
        <v>201222318</v>
      </c>
      <c r="B3322" s="1">
        <v>44114</v>
      </c>
      <c r="C3322" s="1">
        <v>44113</v>
      </c>
      <c r="D3322">
        <v>1815</v>
      </c>
      <c r="E3322">
        <v>12</v>
      </c>
      <c r="F3322" t="s">
        <v>68</v>
      </c>
      <c r="G3322">
        <v>1208</v>
      </c>
      <c r="H3322">
        <v>1</v>
      </c>
      <c r="I3322">
        <v>330</v>
      </c>
      <c r="J3322" t="s">
        <v>37</v>
      </c>
      <c r="K3322" t="s">
        <v>5397</v>
      </c>
      <c r="L3322">
        <v>43</v>
      </c>
      <c r="M3322" t="s">
        <v>94</v>
      </c>
      <c r="N3322" t="s">
        <v>95</v>
      </c>
      <c r="O3322">
        <v>101</v>
      </c>
      <c r="P3322" t="s">
        <v>32</v>
      </c>
      <c r="S3322" t="s">
        <v>40</v>
      </c>
      <c r="T3322" t="s">
        <v>41</v>
      </c>
      <c r="U3322">
        <v>330</v>
      </c>
      <c r="Y3322" t="s">
        <v>5398</v>
      </c>
      <c r="AA3322">
        <v>33.999699999999997</v>
      </c>
      <c r="AB3322">
        <v>-118.28489999999999</v>
      </c>
      <c r="AC3322">
        <f t="shared" si="51"/>
        <v>0</v>
      </c>
    </row>
    <row r="3323" spans="1:29" x14ac:dyDescent="0.35">
      <c r="A3323">
        <v>200616169</v>
      </c>
      <c r="B3323" s="1">
        <v>44106</v>
      </c>
      <c r="C3323" s="1">
        <v>44104</v>
      </c>
      <c r="D3323">
        <v>1630</v>
      </c>
      <c r="E3323">
        <v>6</v>
      </c>
      <c r="F3323" t="s">
        <v>91</v>
      </c>
      <c r="G3323">
        <v>637</v>
      </c>
      <c r="H3323">
        <v>1</v>
      </c>
      <c r="I3323">
        <v>510</v>
      </c>
      <c r="J3323" t="s">
        <v>29</v>
      </c>
      <c r="L3323">
        <v>0</v>
      </c>
      <c r="O3323">
        <v>108</v>
      </c>
      <c r="P3323" t="s">
        <v>105</v>
      </c>
      <c r="S3323" t="s">
        <v>40</v>
      </c>
      <c r="T3323" t="s">
        <v>41</v>
      </c>
      <c r="U3323">
        <v>510</v>
      </c>
      <c r="Y3323" t="s">
        <v>2513</v>
      </c>
      <c r="AA3323">
        <v>34.103000000000002</v>
      </c>
      <c r="AB3323">
        <v>-118.32250000000001</v>
      </c>
      <c r="AC3323">
        <f t="shared" si="51"/>
        <v>0</v>
      </c>
    </row>
    <row r="3324" spans="1:29" x14ac:dyDescent="0.35">
      <c r="A3324">
        <v>200517126</v>
      </c>
      <c r="B3324" s="1">
        <v>44161</v>
      </c>
      <c r="C3324" s="1">
        <v>44161</v>
      </c>
      <c r="D3324">
        <v>900</v>
      </c>
      <c r="E3324">
        <v>5</v>
      </c>
      <c r="F3324" t="s">
        <v>98</v>
      </c>
      <c r="G3324">
        <v>515</v>
      </c>
      <c r="H3324">
        <v>2</v>
      </c>
      <c r="I3324">
        <v>624</v>
      </c>
      <c r="J3324" t="s">
        <v>171</v>
      </c>
      <c r="K3324" t="s">
        <v>5399</v>
      </c>
      <c r="L3324">
        <v>0</v>
      </c>
      <c r="M3324" t="s">
        <v>94</v>
      </c>
      <c r="N3324" t="s">
        <v>95</v>
      </c>
      <c r="O3324">
        <v>402</v>
      </c>
      <c r="P3324" t="s">
        <v>195</v>
      </c>
      <c r="Q3324">
        <v>500</v>
      </c>
      <c r="R3324" t="s">
        <v>184</v>
      </c>
      <c r="S3324" t="s">
        <v>40</v>
      </c>
      <c r="T3324" t="s">
        <v>41</v>
      </c>
      <c r="U3324">
        <v>624</v>
      </c>
      <c r="Y3324" t="s">
        <v>5400</v>
      </c>
      <c r="AA3324">
        <v>33.794800000000002</v>
      </c>
      <c r="AB3324">
        <v>-118.2694</v>
      </c>
      <c r="AC3324">
        <f t="shared" si="51"/>
        <v>0</v>
      </c>
    </row>
    <row r="3325" spans="1:29" x14ac:dyDescent="0.35">
      <c r="A3325">
        <v>201116933</v>
      </c>
      <c r="B3325" s="1">
        <v>44189</v>
      </c>
      <c r="C3325" s="1">
        <v>44186</v>
      </c>
      <c r="D3325">
        <v>1800</v>
      </c>
      <c r="E3325">
        <v>11</v>
      </c>
      <c r="F3325" t="s">
        <v>64</v>
      </c>
      <c r="G3325">
        <v>1174</v>
      </c>
      <c r="H3325">
        <v>1</v>
      </c>
      <c r="I3325">
        <v>510</v>
      </c>
      <c r="J3325" t="s">
        <v>29</v>
      </c>
      <c r="L3325">
        <v>0</v>
      </c>
      <c r="O3325">
        <v>104</v>
      </c>
      <c r="P3325" t="s">
        <v>201</v>
      </c>
      <c r="S3325" t="s">
        <v>84</v>
      </c>
      <c r="T3325" t="s">
        <v>85</v>
      </c>
      <c r="U3325">
        <v>510</v>
      </c>
      <c r="Y3325" t="s">
        <v>5401</v>
      </c>
      <c r="AA3325">
        <v>34.092700000000001</v>
      </c>
      <c r="AB3325">
        <v>-118.2458</v>
      </c>
      <c r="AC3325">
        <f t="shared" si="51"/>
        <v>0</v>
      </c>
    </row>
    <row r="3326" spans="1:29" x14ac:dyDescent="0.35">
      <c r="A3326">
        <v>200814927</v>
      </c>
      <c r="B3326" s="1">
        <v>44109</v>
      </c>
      <c r="C3326" s="1">
        <v>44109</v>
      </c>
      <c r="D3326">
        <v>1715</v>
      </c>
      <c r="E3326">
        <v>8</v>
      </c>
      <c r="F3326" t="s">
        <v>109</v>
      </c>
      <c r="G3326">
        <v>817</v>
      </c>
      <c r="H3326">
        <v>2</v>
      </c>
      <c r="I3326">
        <v>624</v>
      </c>
      <c r="J3326" t="s">
        <v>171</v>
      </c>
      <c r="K3326" t="s">
        <v>5402</v>
      </c>
      <c r="L3326">
        <v>48</v>
      </c>
      <c r="M3326" t="s">
        <v>30</v>
      </c>
      <c r="N3326" t="s">
        <v>95</v>
      </c>
      <c r="O3326">
        <v>403</v>
      </c>
      <c r="P3326" t="s">
        <v>337</v>
      </c>
      <c r="Q3326">
        <v>400</v>
      </c>
      <c r="R3326" t="s">
        <v>143</v>
      </c>
      <c r="S3326" t="s">
        <v>84</v>
      </c>
      <c r="T3326" t="s">
        <v>85</v>
      </c>
      <c r="U3326">
        <v>624</v>
      </c>
      <c r="Y3326" t="s">
        <v>4292</v>
      </c>
      <c r="AA3326">
        <v>34.0608</v>
      </c>
      <c r="AB3326">
        <v>-118.44540000000001</v>
      </c>
      <c r="AC3326">
        <f t="shared" si="51"/>
        <v>0</v>
      </c>
    </row>
    <row r="3327" spans="1:29" x14ac:dyDescent="0.35">
      <c r="A3327">
        <v>200200946</v>
      </c>
      <c r="B3327" s="1">
        <v>44191</v>
      </c>
      <c r="C3327" s="1">
        <v>44191</v>
      </c>
      <c r="D3327">
        <v>1950</v>
      </c>
      <c r="E3327">
        <v>2</v>
      </c>
      <c r="F3327" t="s">
        <v>56</v>
      </c>
      <c r="G3327">
        <v>251</v>
      </c>
      <c r="H3327">
        <v>1</v>
      </c>
      <c r="I3327">
        <v>236</v>
      </c>
      <c r="J3327" t="s">
        <v>692</v>
      </c>
      <c r="K3327" t="s">
        <v>5403</v>
      </c>
      <c r="L3327">
        <v>28</v>
      </c>
      <c r="M3327" t="s">
        <v>94</v>
      </c>
      <c r="N3327" t="s">
        <v>95</v>
      </c>
      <c r="O3327">
        <v>502</v>
      </c>
      <c r="P3327" t="s">
        <v>47</v>
      </c>
      <c r="Q3327">
        <v>200</v>
      </c>
      <c r="R3327" t="s">
        <v>663</v>
      </c>
      <c r="S3327" t="s">
        <v>33</v>
      </c>
      <c r="T3327" t="s">
        <v>34</v>
      </c>
      <c r="U3327">
        <v>236</v>
      </c>
      <c r="V3327">
        <v>998</v>
      </c>
      <c r="Y3327" t="s">
        <v>4003</v>
      </c>
      <c r="AA3327">
        <v>34.064599999999999</v>
      </c>
      <c r="AB3327">
        <v>-118.2799</v>
      </c>
      <c r="AC3327">
        <f t="shared" si="51"/>
        <v>1</v>
      </c>
    </row>
    <row r="3328" spans="1:29" x14ac:dyDescent="0.35">
      <c r="A3328">
        <v>201016273</v>
      </c>
      <c r="B3328" s="1">
        <v>44185</v>
      </c>
      <c r="C3328" s="1">
        <v>44185</v>
      </c>
      <c r="D3328">
        <v>737</v>
      </c>
      <c r="E3328">
        <v>10</v>
      </c>
      <c r="F3328" t="s">
        <v>103</v>
      </c>
      <c r="G3328">
        <v>1063</v>
      </c>
      <c r="H3328">
        <v>1</v>
      </c>
      <c r="I3328">
        <v>331</v>
      </c>
      <c r="J3328" t="s">
        <v>233</v>
      </c>
      <c r="K3328" t="s">
        <v>5404</v>
      </c>
      <c r="L3328">
        <v>0</v>
      </c>
      <c r="M3328" t="s">
        <v>30</v>
      </c>
      <c r="N3328" t="s">
        <v>73</v>
      </c>
      <c r="O3328">
        <v>108</v>
      </c>
      <c r="P3328" t="s">
        <v>105</v>
      </c>
      <c r="S3328" t="s">
        <v>40</v>
      </c>
      <c r="T3328" t="s">
        <v>41</v>
      </c>
      <c r="U3328">
        <v>331</v>
      </c>
      <c r="Y3328" t="s">
        <v>3651</v>
      </c>
      <c r="AA3328">
        <v>34.169800000000002</v>
      </c>
      <c r="AB3328">
        <v>-118.5386</v>
      </c>
      <c r="AC3328">
        <f t="shared" si="51"/>
        <v>0</v>
      </c>
    </row>
    <row r="3329" spans="1:29" x14ac:dyDescent="0.35">
      <c r="A3329">
        <v>201219515</v>
      </c>
      <c r="B3329" s="1">
        <v>44071</v>
      </c>
      <c r="C3329" s="1">
        <v>44071</v>
      </c>
      <c r="D3329">
        <v>230</v>
      </c>
      <c r="E3329">
        <v>12</v>
      </c>
      <c r="F3329" t="s">
        <v>68</v>
      </c>
      <c r="G3329">
        <v>1207</v>
      </c>
      <c r="H3329">
        <v>1</v>
      </c>
      <c r="I3329">
        <v>220</v>
      </c>
      <c r="J3329" t="s">
        <v>919</v>
      </c>
      <c r="K3329" t="s">
        <v>5405</v>
      </c>
      <c r="L3329">
        <v>50</v>
      </c>
      <c r="M3329" t="s">
        <v>30</v>
      </c>
      <c r="N3329" t="s">
        <v>95</v>
      </c>
      <c r="O3329">
        <v>101</v>
      </c>
      <c r="P3329" t="s">
        <v>32</v>
      </c>
      <c r="Q3329">
        <v>400</v>
      </c>
      <c r="R3329" t="s">
        <v>143</v>
      </c>
      <c r="S3329" t="s">
        <v>40</v>
      </c>
      <c r="T3329" t="s">
        <v>41</v>
      </c>
      <c r="U3329">
        <v>220</v>
      </c>
      <c r="Y3329" t="s">
        <v>1978</v>
      </c>
      <c r="Z3329" t="s">
        <v>1544</v>
      </c>
      <c r="AA3329">
        <v>34.003700000000002</v>
      </c>
      <c r="AB3329">
        <v>-118.2872</v>
      </c>
      <c r="AC3329">
        <f t="shared" si="51"/>
        <v>0</v>
      </c>
    </row>
    <row r="3330" spans="1:29" x14ac:dyDescent="0.35">
      <c r="A3330">
        <v>200109229</v>
      </c>
      <c r="B3330" s="1">
        <v>43906</v>
      </c>
      <c r="C3330" s="1">
        <v>43903</v>
      </c>
      <c r="D3330">
        <v>1700</v>
      </c>
      <c r="E3330">
        <v>1</v>
      </c>
      <c r="F3330" t="s">
        <v>36</v>
      </c>
      <c r="G3330">
        <v>195</v>
      </c>
      <c r="H3330">
        <v>2</v>
      </c>
      <c r="I3330">
        <v>745</v>
      </c>
      <c r="J3330" t="s">
        <v>139</v>
      </c>
      <c r="K3330" t="s">
        <v>5406</v>
      </c>
      <c r="L3330">
        <v>48</v>
      </c>
      <c r="M3330" t="s">
        <v>30</v>
      </c>
      <c r="N3330" t="s">
        <v>173</v>
      </c>
      <c r="O3330">
        <v>203</v>
      </c>
      <c r="P3330" t="s">
        <v>101</v>
      </c>
      <c r="S3330" t="s">
        <v>40</v>
      </c>
      <c r="T3330" t="s">
        <v>41</v>
      </c>
      <c r="U3330">
        <v>745</v>
      </c>
      <c r="Y3330" t="s">
        <v>5407</v>
      </c>
      <c r="AA3330">
        <v>34.037100000000002</v>
      </c>
      <c r="AB3330">
        <v>-118.2612</v>
      </c>
      <c r="AC3330">
        <f t="shared" si="51"/>
        <v>0</v>
      </c>
    </row>
    <row r="3331" spans="1:29" x14ac:dyDescent="0.35">
      <c r="A3331">
        <v>200411775</v>
      </c>
      <c r="B3331" s="1">
        <v>44058</v>
      </c>
      <c r="C3331" s="1">
        <v>44058</v>
      </c>
      <c r="D3331">
        <v>1820</v>
      </c>
      <c r="E3331">
        <v>4</v>
      </c>
      <c r="F3331" t="s">
        <v>54</v>
      </c>
      <c r="G3331">
        <v>445</v>
      </c>
      <c r="H3331">
        <v>1</v>
      </c>
      <c r="I3331">
        <v>230</v>
      </c>
      <c r="J3331" t="s">
        <v>161</v>
      </c>
      <c r="K3331" t="s">
        <v>5408</v>
      </c>
      <c r="L3331">
        <v>30</v>
      </c>
      <c r="M3331" t="s">
        <v>30</v>
      </c>
      <c r="N3331" t="s">
        <v>95</v>
      </c>
      <c r="O3331">
        <v>102</v>
      </c>
      <c r="P3331" t="s">
        <v>186</v>
      </c>
      <c r="Q3331">
        <v>106</v>
      </c>
      <c r="R3331" t="s">
        <v>592</v>
      </c>
      <c r="S3331" t="s">
        <v>33</v>
      </c>
      <c r="T3331" t="s">
        <v>34</v>
      </c>
      <c r="U3331">
        <v>230</v>
      </c>
      <c r="Y3331" t="s">
        <v>2088</v>
      </c>
      <c r="AA3331">
        <v>34.057000000000002</v>
      </c>
      <c r="AB3331">
        <v>-118.20820000000001</v>
      </c>
      <c r="AC3331">
        <f t="shared" ref="AC3331:AC3394" si="52">IF(OR((S:S)="CC", S:S="AA",S:S="JA"), 1, 0)</f>
        <v>1</v>
      </c>
    </row>
    <row r="3332" spans="1:29" x14ac:dyDescent="0.35">
      <c r="A3332">
        <v>200908606</v>
      </c>
      <c r="B3332" s="1">
        <v>43939</v>
      </c>
      <c r="C3332" s="1">
        <v>43934</v>
      </c>
      <c r="D3332">
        <v>1034</v>
      </c>
      <c r="E3332">
        <v>9</v>
      </c>
      <c r="F3332" t="s">
        <v>49</v>
      </c>
      <c r="G3332">
        <v>964</v>
      </c>
      <c r="H3332">
        <v>1</v>
      </c>
      <c r="I3332">
        <v>440</v>
      </c>
      <c r="J3332" t="s">
        <v>213</v>
      </c>
      <c r="K3332" t="s">
        <v>5409</v>
      </c>
      <c r="L3332">
        <v>66</v>
      </c>
      <c r="M3332" t="s">
        <v>94</v>
      </c>
      <c r="N3332" t="s">
        <v>73</v>
      </c>
      <c r="O3332">
        <v>501</v>
      </c>
      <c r="P3332" t="s">
        <v>164</v>
      </c>
      <c r="S3332" t="s">
        <v>40</v>
      </c>
      <c r="T3332" t="s">
        <v>41</v>
      </c>
      <c r="U3332">
        <v>440</v>
      </c>
      <c r="Y3332" t="s">
        <v>5410</v>
      </c>
      <c r="AA3332">
        <v>34.163499999999999</v>
      </c>
      <c r="AB3332">
        <v>-118.43559999999999</v>
      </c>
      <c r="AC3332">
        <f t="shared" si="52"/>
        <v>0</v>
      </c>
    </row>
    <row r="3333" spans="1:29" x14ac:dyDescent="0.35">
      <c r="A3333">
        <v>201115951</v>
      </c>
      <c r="B3333" s="1">
        <v>44156</v>
      </c>
      <c r="C3333" s="1">
        <v>44151</v>
      </c>
      <c r="D3333">
        <v>1830</v>
      </c>
      <c r="E3333">
        <v>11</v>
      </c>
      <c r="F3333" t="s">
        <v>64</v>
      </c>
      <c r="G3333">
        <v>1109</v>
      </c>
      <c r="H3333">
        <v>1</v>
      </c>
      <c r="I3333">
        <v>331</v>
      </c>
      <c r="J3333" t="s">
        <v>233</v>
      </c>
      <c r="K3333" t="s">
        <v>5411</v>
      </c>
      <c r="L3333">
        <v>52</v>
      </c>
      <c r="M3333" t="s">
        <v>30</v>
      </c>
      <c r="N3333" t="s">
        <v>95</v>
      </c>
      <c r="O3333">
        <v>108</v>
      </c>
      <c r="P3333" t="s">
        <v>105</v>
      </c>
      <c r="S3333" t="s">
        <v>40</v>
      </c>
      <c r="T3333" t="s">
        <v>41</v>
      </c>
      <c r="U3333">
        <v>331</v>
      </c>
      <c r="Y3333" t="s">
        <v>5412</v>
      </c>
      <c r="AA3333">
        <v>34.1387</v>
      </c>
      <c r="AB3333">
        <v>-118.18729999999999</v>
      </c>
      <c r="AC3333">
        <f t="shared" si="52"/>
        <v>0</v>
      </c>
    </row>
    <row r="3334" spans="1:29" x14ac:dyDescent="0.35">
      <c r="A3334">
        <v>201015891</v>
      </c>
      <c r="B3334" s="1">
        <v>44174</v>
      </c>
      <c r="C3334" s="1">
        <v>44174</v>
      </c>
      <c r="D3334">
        <v>1200</v>
      </c>
      <c r="E3334">
        <v>10</v>
      </c>
      <c r="F3334" t="s">
        <v>103</v>
      </c>
      <c r="G3334">
        <v>1049</v>
      </c>
      <c r="H3334">
        <v>2</v>
      </c>
      <c r="I3334">
        <v>624</v>
      </c>
      <c r="J3334" t="s">
        <v>171</v>
      </c>
      <c r="K3334" t="s">
        <v>5413</v>
      </c>
      <c r="L3334">
        <v>56</v>
      </c>
      <c r="M3334" t="s">
        <v>30</v>
      </c>
      <c r="N3334" t="s">
        <v>73</v>
      </c>
      <c r="O3334">
        <v>102</v>
      </c>
      <c r="P3334" t="s">
        <v>186</v>
      </c>
      <c r="Q3334">
        <v>400</v>
      </c>
      <c r="R3334" t="s">
        <v>143</v>
      </c>
      <c r="S3334" t="s">
        <v>40</v>
      </c>
      <c r="T3334" t="s">
        <v>41</v>
      </c>
      <c r="U3334">
        <v>624</v>
      </c>
      <c r="Y3334" t="s">
        <v>3120</v>
      </c>
      <c r="Z3334" t="s">
        <v>1168</v>
      </c>
      <c r="AA3334">
        <v>34.186599999999999</v>
      </c>
      <c r="AB3334">
        <v>-118.4836</v>
      </c>
      <c r="AC3334">
        <f t="shared" si="52"/>
        <v>0</v>
      </c>
    </row>
    <row r="3335" spans="1:29" x14ac:dyDescent="0.35">
      <c r="A3335">
        <v>200316551</v>
      </c>
      <c r="B3335" s="1">
        <v>44073</v>
      </c>
      <c r="C3335" s="1">
        <v>44073</v>
      </c>
      <c r="D3335">
        <v>300</v>
      </c>
      <c r="E3335">
        <v>3</v>
      </c>
      <c r="F3335" t="s">
        <v>43</v>
      </c>
      <c r="G3335">
        <v>328</v>
      </c>
      <c r="H3335">
        <v>2</v>
      </c>
      <c r="I3335">
        <v>745</v>
      </c>
      <c r="J3335" t="s">
        <v>139</v>
      </c>
      <c r="K3335" t="s">
        <v>5414</v>
      </c>
      <c r="L3335">
        <v>20</v>
      </c>
      <c r="M3335" t="s">
        <v>30</v>
      </c>
      <c r="N3335" t="s">
        <v>73</v>
      </c>
      <c r="O3335">
        <v>122</v>
      </c>
      <c r="P3335" t="s">
        <v>275</v>
      </c>
      <c r="S3335" t="s">
        <v>40</v>
      </c>
      <c r="T3335" t="s">
        <v>41</v>
      </c>
      <c r="U3335">
        <v>745</v>
      </c>
      <c r="Y3335" t="s">
        <v>5415</v>
      </c>
      <c r="AA3335">
        <v>34.028300000000002</v>
      </c>
      <c r="AB3335">
        <v>-118.2822</v>
      </c>
      <c r="AC3335">
        <f t="shared" si="52"/>
        <v>0</v>
      </c>
    </row>
    <row r="3336" spans="1:29" x14ac:dyDescent="0.35">
      <c r="A3336">
        <v>200313180</v>
      </c>
      <c r="B3336" s="1">
        <v>44007</v>
      </c>
      <c r="C3336" s="1">
        <v>44007</v>
      </c>
      <c r="D3336">
        <v>630</v>
      </c>
      <c r="E3336">
        <v>3</v>
      </c>
      <c r="F3336" t="s">
        <v>43</v>
      </c>
      <c r="G3336">
        <v>341</v>
      </c>
      <c r="H3336">
        <v>1</v>
      </c>
      <c r="I3336">
        <v>330</v>
      </c>
      <c r="J3336" t="s">
        <v>37</v>
      </c>
      <c r="K3336" t="s">
        <v>5416</v>
      </c>
      <c r="L3336">
        <v>29</v>
      </c>
      <c r="M3336" t="s">
        <v>94</v>
      </c>
      <c r="N3336" t="s">
        <v>95</v>
      </c>
      <c r="O3336">
        <v>101</v>
      </c>
      <c r="P3336" t="s">
        <v>32</v>
      </c>
      <c r="S3336" t="s">
        <v>40</v>
      </c>
      <c r="T3336" t="s">
        <v>41</v>
      </c>
      <c r="U3336">
        <v>330</v>
      </c>
      <c r="Y3336" t="s">
        <v>2081</v>
      </c>
      <c r="Z3336" t="s">
        <v>2082</v>
      </c>
      <c r="AA3336">
        <v>34.0212</v>
      </c>
      <c r="AB3336">
        <v>-118.3781</v>
      </c>
      <c r="AC3336">
        <f t="shared" si="52"/>
        <v>0</v>
      </c>
    </row>
    <row r="3337" spans="1:29" x14ac:dyDescent="0.35">
      <c r="A3337">
        <v>201204779</v>
      </c>
      <c r="B3337" s="1">
        <v>43841</v>
      </c>
      <c r="C3337" s="1">
        <v>43841</v>
      </c>
      <c r="D3337">
        <v>1940</v>
      </c>
      <c r="E3337">
        <v>12</v>
      </c>
      <c r="F3337" t="s">
        <v>68</v>
      </c>
      <c r="G3337">
        <v>1267</v>
      </c>
      <c r="H3337">
        <v>1</v>
      </c>
      <c r="I3337">
        <v>210</v>
      </c>
      <c r="J3337" t="s">
        <v>149</v>
      </c>
      <c r="K3337" t="s">
        <v>5417</v>
      </c>
      <c r="L3337">
        <v>39</v>
      </c>
      <c r="M3337" t="s">
        <v>30</v>
      </c>
      <c r="N3337" t="s">
        <v>163</v>
      </c>
      <c r="O3337">
        <v>102</v>
      </c>
      <c r="P3337" t="s">
        <v>186</v>
      </c>
      <c r="Q3337">
        <v>102</v>
      </c>
      <c r="R3337" t="s">
        <v>219</v>
      </c>
      <c r="S3337" t="s">
        <v>33</v>
      </c>
      <c r="T3337" t="s">
        <v>34</v>
      </c>
      <c r="U3337">
        <v>210</v>
      </c>
      <c r="Y3337" t="s">
        <v>5418</v>
      </c>
      <c r="AA3337">
        <v>33.963200000000001</v>
      </c>
      <c r="AB3337">
        <v>-118.2871</v>
      </c>
      <c r="AC3337">
        <f t="shared" si="52"/>
        <v>1</v>
      </c>
    </row>
    <row r="3338" spans="1:29" x14ac:dyDescent="0.35">
      <c r="A3338">
        <v>200406304</v>
      </c>
      <c r="B3338" s="1">
        <v>43889</v>
      </c>
      <c r="C3338" s="1">
        <v>43887</v>
      </c>
      <c r="D3338">
        <v>1800</v>
      </c>
      <c r="E3338">
        <v>4</v>
      </c>
      <c r="F3338" t="s">
        <v>54</v>
      </c>
      <c r="G3338">
        <v>473</v>
      </c>
      <c r="H3338">
        <v>2</v>
      </c>
      <c r="I3338">
        <v>740</v>
      </c>
      <c r="J3338" t="s">
        <v>224</v>
      </c>
      <c r="K3338">
        <v>329</v>
      </c>
      <c r="L3338">
        <v>0</v>
      </c>
      <c r="M3338" t="s">
        <v>30</v>
      </c>
      <c r="N3338" t="s">
        <v>73</v>
      </c>
      <c r="O3338">
        <v>109</v>
      </c>
      <c r="P3338" t="s">
        <v>1043</v>
      </c>
      <c r="S3338" t="s">
        <v>40</v>
      </c>
      <c r="T3338" t="s">
        <v>41</v>
      </c>
      <c r="U3338">
        <v>740</v>
      </c>
      <c r="Y3338" t="s">
        <v>5119</v>
      </c>
      <c r="AA3338">
        <v>34.042299999999997</v>
      </c>
      <c r="AB3338">
        <v>-118.21550000000001</v>
      </c>
      <c r="AC3338">
        <f t="shared" si="52"/>
        <v>0</v>
      </c>
    </row>
    <row r="3339" spans="1:29" x14ac:dyDescent="0.35">
      <c r="A3339">
        <v>200315207</v>
      </c>
      <c r="B3339" s="1">
        <v>44046</v>
      </c>
      <c r="C3339" s="1">
        <v>44046</v>
      </c>
      <c r="D3339">
        <v>1905</v>
      </c>
      <c r="E3339">
        <v>3</v>
      </c>
      <c r="F3339" t="s">
        <v>43</v>
      </c>
      <c r="G3339">
        <v>317</v>
      </c>
      <c r="H3339">
        <v>1</v>
      </c>
      <c r="I3339">
        <v>442</v>
      </c>
      <c r="J3339" t="s">
        <v>179</v>
      </c>
      <c r="K3339" t="s">
        <v>5419</v>
      </c>
      <c r="L3339">
        <v>19</v>
      </c>
      <c r="M3339" t="s">
        <v>46</v>
      </c>
      <c r="N3339" t="s">
        <v>46</v>
      </c>
      <c r="O3339">
        <v>401</v>
      </c>
      <c r="P3339" t="s">
        <v>231</v>
      </c>
      <c r="S3339" t="s">
        <v>40</v>
      </c>
      <c r="T3339" t="s">
        <v>41</v>
      </c>
      <c r="U3339">
        <v>442</v>
      </c>
      <c r="Y3339" t="s">
        <v>5420</v>
      </c>
      <c r="AA3339">
        <v>34.0349</v>
      </c>
      <c r="AB3339">
        <v>-118.2959</v>
      </c>
      <c r="AC3339">
        <f t="shared" si="52"/>
        <v>0</v>
      </c>
    </row>
    <row r="3340" spans="1:29" x14ac:dyDescent="0.35">
      <c r="A3340">
        <v>200617510</v>
      </c>
      <c r="B3340" s="1">
        <v>44137</v>
      </c>
      <c r="C3340" s="1">
        <v>44135</v>
      </c>
      <c r="D3340">
        <v>1500</v>
      </c>
      <c r="E3340">
        <v>6</v>
      </c>
      <c r="F3340" t="s">
        <v>91</v>
      </c>
      <c r="G3340">
        <v>625</v>
      </c>
      <c r="H3340">
        <v>1</v>
      </c>
      <c r="I3340">
        <v>341</v>
      </c>
      <c r="J3340" t="s">
        <v>157</v>
      </c>
      <c r="K3340" t="s">
        <v>5421</v>
      </c>
      <c r="L3340">
        <v>0</v>
      </c>
      <c r="M3340" t="s">
        <v>46</v>
      </c>
      <c r="N3340" t="s">
        <v>46</v>
      </c>
      <c r="O3340">
        <v>121</v>
      </c>
      <c r="P3340" t="s">
        <v>246</v>
      </c>
      <c r="Q3340">
        <v>218</v>
      </c>
      <c r="R3340" t="s">
        <v>868</v>
      </c>
      <c r="S3340" t="s">
        <v>40</v>
      </c>
      <c r="T3340" t="s">
        <v>41</v>
      </c>
      <c r="U3340">
        <v>341</v>
      </c>
      <c r="V3340">
        <v>998</v>
      </c>
      <c r="Y3340" t="s">
        <v>4013</v>
      </c>
      <c r="AA3340">
        <v>34.117199999999997</v>
      </c>
      <c r="AB3340">
        <v>-118.3378</v>
      </c>
      <c r="AC3340">
        <f t="shared" si="52"/>
        <v>0</v>
      </c>
    </row>
    <row r="3341" spans="1:29" x14ac:dyDescent="0.35">
      <c r="A3341">
        <v>201108271</v>
      </c>
      <c r="B3341" s="1">
        <v>43934</v>
      </c>
      <c r="C3341" s="1">
        <v>43930</v>
      </c>
      <c r="D3341">
        <v>1800</v>
      </c>
      <c r="E3341">
        <v>11</v>
      </c>
      <c r="F3341" t="s">
        <v>64</v>
      </c>
      <c r="G3341">
        <v>1145</v>
      </c>
      <c r="H3341">
        <v>1</v>
      </c>
      <c r="I3341">
        <v>330</v>
      </c>
      <c r="J3341" t="s">
        <v>37</v>
      </c>
      <c r="K3341" t="s">
        <v>1063</v>
      </c>
      <c r="L3341">
        <v>35</v>
      </c>
      <c r="M3341" t="s">
        <v>30</v>
      </c>
      <c r="N3341" t="s">
        <v>95</v>
      </c>
      <c r="O3341">
        <v>502</v>
      </c>
      <c r="P3341" t="s">
        <v>47</v>
      </c>
      <c r="S3341" t="s">
        <v>40</v>
      </c>
      <c r="T3341" t="s">
        <v>41</v>
      </c>
      <c r="U3341">
        <v>330</v>
      </c>
      <c r="Y3341" t="s">
        <v>5422</v>
      </c>
      <c r="AA3341">
        <v>34.095700000000001</v>
      </c>
      <c r="AB3341">
        <v>-118.25360000000001</v>
      </c>
      <c r="AC3341">
        <f t="shared" si="52"/>
        <v>0</v>
      </c>
    </row>
    <row r="3342" spans="1:29" x14ac:dyDescent="0.35">
      <c r="A3342">
        <v>201116639</v>
      </c>
      <c r="B3342" s="1">
        <v>44179</v>
      </c>
      <c r="C3342" s="1">
        <v>44179</v>
      </c>
      <c r="D3342">
        <v>630</v>
      </c>
      <c r="E3342">
        <v>11</v>
      </c>
      <c r="F3342" t="s">
        <v>64</v>
      </c>
      <c r="G3342">
        <v>1145</v>
      </c>
      <c r="H3342">
        <v>2</v>
      </c>
      <c r="I3342">
        <v>626</v>
      </c>
      <c r="J3342" t="s">
        <v>141</v>
      </c>
      <c r="K3342" t="s">
        <v>5423</v>
      </c>
      <c r="L3342">
        <v>47</v>
      </c>
      <c r="M3342" t="s">
        <v>94</v>
      </c>
      <c r="N3342" t="s">
        <v>95</v>
      </c>
      <c r="O3342">
        <v>110</v>
      </c>
      <c r="P3342" t="s">
        <v>5424</v>
      </c>
      <c r="Q3342">
        <v>400</v>
      </c>
      <c r="R3342" t="s">
        <v>143</v>
      </c>
      <c r="S3342" t="s">
        <v>84</v>
      </c>
      <c r="T3342" t="s">
        <v>85</v>
      </c>
      <c r="U3342">
        <v>626</v>
      </c>
      <c r="Y3342" t="s">
        <v>5425</v>
      </c>
      <c r="Z3342" t="s">
        <v>5426</v>
      </c>
      <c r="AA3342">
        <v>34.102400000000003</v>
      </c>
      <c r="AB3342">
        <v>-118.2546</v>
      </c>
      <c r="AC3342">
        <f t="shared" si="52"/>
        <v>0</v>
      </c>
    </row>
    <row r="3343" spans="1:29" x14ac:dyDescent="0.35">
      <c r="A3343">
        <v>200716465</v>
      </c>
      <c r="B3343" s="1">
        <v>44163</v>
      </c>
      <c r="C3343" s="1">
        <v>44162</v>
      </c>
      <c r="D3343">
        <v>1930</v>
      </c>
      <c r="E3343">
        <v>7</v>
      </c>
      <c r="F3343" t="s">
        <v>28</v>
      </c>
      <c r="G3343">
        <v>732</v>
      </c>
      <c r="H3343">
        <v>1</v>
      </c>
      <c r="I3343">
        <v>330</v>
      </c>
      <c r="J3343" t="s">
        <v>37</v>
      </c>
      <c r="K3343" t="s">
        <v>2505</v>
      </c>
      <c r="L3343">
        <v>26</v>
      </c>
      <c r="M3343" t="s">
        <v>94</v>
      </c>
      <c r="N3343" t="s">
        <v>31</v>
      </c>
      <c r="O3343">
        <v>101</v>
      </c>
      <c r="P3343" t="s">
        <v>32</v>
      </c>
      <c r="S3343" t="s">
        <v>40</v>
      </c>
      <c r="T3343" t="s">
        <v>41</v>
      </c>
      <c r="U3343">
        <v>330</v>
      </c>
      <c r="Y3343" t="s">
        <v>5427</v>
      </c>
      <c r="Z3343" t="s">
        <v>5428</v>
      </c>
      <c r="AA3343">
        <v>34.065600000000003</v>
      </c>
      <c r="AB3343">
        <v>-118.36799999999999</v>
      </c>
      <c r="AC3343">
        <f t="shared" si="52"/>
        <v>0</v>
      </c>
    </row>
    <row r="3344" spans="1:29" x14ac:dyDescent="0.35">
      <c r="A3344">
        <v>200113922</v>
      </c>
      <c r="B3344" s="1">
        <v>44007</v>
      </c>
      <c r="C3344" s="1">
        <v>44006</v>
      </c>
      <c r="D3344">
        <v>2300</v>
      </c>
      <c r="E3344">
        <v>1</v>
      </c>
      <c r="F3344" t="s">
        <v>36</v>
      </c>
      <c r="G3344">
        <v>101</v>
      </c>
      <c r="H3344">
        <v>1</v>
      </c>
      <c r="I3344">
        <v>330</v>
      </c>
      <c r="J3344" t="s">
        <v>37</v>
      </c>
      <c r="K3344" t="s">
        <v>5429</v>
      </c>
      <c r="L3344">
        <v>24</v>
      </c>
      <c r="M3344" t="s">
        <v>30</v>
      </c>
      <c r="N3344" t="s">
        <v>31</v>
      </c>
      <c r="O3344">
        <v>123</v>
      </c>
      <c r="P3344" t="s">
        <v>290</v>
      </c>
      <c r="S3344" t="s">
        <v>40</v>
      </c>
      <c r="T3344" t="s">
        <v>41</v>
      </c>
      <c r="U3344">
        <v>330</v>
      </c>
      <c r="Y3344" t="s">
        <v>5430</v>
      </c>
      <c r="AA3344">
        <v>34.072499999999998</v>
      </c>
      <c r="AB3344">
        <v>-118.24890000000001</v>
      </c>
      <c r="AC3344">
        <f t="shared" si="52"/>
        <v>0</v>
      </c>
    </row>
    <row r="3345" spans="1:29" x14ac:dyDescent="0.35">
      <c r="A3345">
        <v>200708063</v>
      </c>
      <c r="B3345" s="1">
        <v>43928</v>
      </c>
      <c r="C3345" s="1">
        <v>43926</v>
      </c>
      <c r="D3345">
        <v>1800</v>
      </c>
      <c r="E3345">
        <v>7</v>
      </c>
      <c r="F3345" t="s">
        <v>28</v>
      </c>
      <c r="G3345">
        <v>749</v>
      </c>
      <c r="H3345">
        <v>1</v>
      </c>
      <c r="I3345">
        <v>330</v>
      </c>
      <c r="J3345" t="s">
        <v>37</v>
      </c>
      <c r="K3345" t="s">
        <v>1063</v>
      </c>
      <c r="L3345">
        <v>62</v>
      </c>
      <c r="M3345" t="s">
        <v>94</v>
      </c>
      <c r="N3345" t="s">
        <v>31</v>
      </c>
      <c r="O3345">
        <v>101</v>
      </c>
      <c r="P3345" t="s">
        <v>32</v>
      </c>
      <c r="S3345" t="s">
        <v>40</v>
      </c>
      <c r="T3345" t="s">
        <v>41</v>
      </c>
      <c r="U3345">
        <v>330</v>
      </c>
      <c r="Y3345" t="s">
        <v>371</v>
      </c>
      <c r="Z3345" t="s">
        <v>425</v>
      </c>
      <c r="AA3345">
        <v>34.059100000000001</v>
      </c>
      <c r="AB3345">
        <v>-118.3205</v>
      </c>
      <c r="AC3345">
        <f t="shared" si="52"/>
        <v>0</v>
      </c>
    </row>
    <row r="3346" spans="1:29" x14ac:dyDescent="0.35">
      <c r="A3346">
        <v>200610343</v>
      </c>
      <c r="B3346" s="1">
        <v>43968</v>
      </c>
      <c r="C3346" s="1">
        <v>43968</v>
      </c>
      <c r="D3346">
        <v>1850</v>
      </c>
      <c r="E3346">
        <v>6</v>
      </c>
      <c r="F3346" t="s">
        <v>91</v>
      </c>
      <c r="G3346">
        <v>638</v>
      </c>
      <c r="H3346">
        <v>2</v>
      </c>
      <c r="I3346">
        <v>900</v>
      </c>
      <c r="J3346" t="s">
        <v>197</v>
      </c>
      <c r="K3346" t="s">
        <v>1131</v>
      </c>
      <c r="L3346">
        <v>43</v>
      </c>
      <c r="M3346" t="s">
        <v>30</v>
      </c>
      <c r="N3346" t="s">
        <v>163</v>
      </c>
      <c r="O3346">
        <v>501</v>
      </c>
      <c r="P3346" t="s">
        <v>164</v>
      </c>
      <c r="Q3346">
        <v>511</v>
      </c>
      <c r="R3346" t="s">
        <v>151</v>
      </c>
      <c r="S3346" t="s">
        <v>33</v>
      </c>
      <c r="T3346" t="s">
        <v>34</v>
      </c>
      <c r="U3346">
        <v>900</v>
      </c>
      <c r="Y3346" t="s">
        <v>5431</v>
      </c>
      <c r="AA3346">
        <v>34.104100000000003</v>
      </c>
      <c r="AB3346">
        <v>-118.3193</v>
      </c>
      <c r="AC3346">
        <f t="shared" si="52"/>
        <v>1</v>
      </c>
    </row>
    <row r="3347" spans="1:29" x14ac:dyDescent="0.35">
      <c r="A3347">
        <v>200110879</v>
      </c>
      <c r="B3347" s="1">
        <v>43943</v>
      </c>
      <c r="C3347" s="1">
        <v>43943</v>
      </c>
      <c r="D3347">
        <v>1320</v>
      </c>
      <c r="E3347">
        <v>1</v>
      </c>
      <c r="F3347" t="s">
        <v>36</v>
      </c>
      <c r="G3347">
        <v>111</v>
      </c>
      <c r="H3347">
        <v>2</v>
      </c>
      <c r="I3347">
        <v>624</v>
      </c>
      <c r="J3347" t="s">
        <v>171</v>
      </c>
      <c r="K3347" t="s">
        <v>5432</v>
      </c>
      <c r="L3347">
        <v>27</v>
      </c>
      <c r="M3347" t="s">
        <v>94</v>
      </c>
      <c r="N3347" t="s">
        <v>163</v>
      </c>
      <c r="O3347">
        <v>109</v>
      </c>
      <c r="P3347" t="s">
        <v>1043</v>
      </c>
      <c r="Q3347">
        <v>400</v>
      </c>
      <c r="R3347" t="s">
        <v>143</v>
      </c>
      <c r="S3347" t="s">
        <v>40</v>
      </c>
      <c r="T3347" t="s">
        <v>41</v>
      </c>
      <c r="U3347">
        <v>624</v>
      </c>
      <c r="Y3347" t="s">
        <v>5433</v>
      </c>
      <c r="Z3347" t="s">
        <v>1118</v>
      </c>
      <c r="AA3347">
        <v>34.0578</v>
      </c>
      <c r="AB3347">
        <v>-118.2371</v>
      </c>
      <c r="AC3347">
        <f t="shared" si="52"/>
        <v>0</v>
      </c>
    </row>
    <row r="3348" spans="1:29" x14ac:dyDescent="0.35">
      <c r="A3348">
        <v>200507248</v>
      </c>
      <c r="B3348" s="1">
        <v>43906</v>
      </c>
      <c r="C3348" s="1">
        <v>43905</v>
      </c>
      <c r="D3348">
        <v>2200</v>
      </c>
      <c r="E3348">
        <v>5</v>
      </c>
      <c r="F3348" t="s">
        <v>98</v>
      </c>
      <c r="G3348">
        <v>504</v>
      </c>
      <c r="H3348">
        <v>1</v>
      </c>
      <c r="I3348">
        <v>310</v>
      </c>
      <c r="J3348" t="s">
        <v>71</v>
      </c>
      <c r="K3348" t="s">
        <v>5434</v>
      </c>
      <c r="L3348">
        <v>59</v>
      </c>
      <c r="M3348" t="s">
        <v>30</v>
      </c>
      <c r="N3348" t="s">
        <v>95</v>
      </c>
      <c r="O3348">
        <v>502</v>
      </c>
      <c r="P3348" t="s">
        <v>47</v>
      </c>
      <c r="S3348" t="s">
        <v>40</v>
      </c>
      <c r="T3348" t="s">
        <v>41</v>
      </c>
      <c r="U3348">
        <v>310</v>
      </c>
      <c r="Y3348" t="s">
        <v>5435</v>
      </c>
      <c r="AA3348">
        <v>33.844900000000003</v>
      </c>
      <c r="AB3348">
        <v>-118.304</v>
      </c>
      <c r="AC3348">
        <f t="shared" si="52"/>
        <v>0</v>
      </c>
    </row>
    <row r="3349" spans="1:29" x14ac:dyDescent="0.35">
      <c r="A3349">
        <v>201000547</v>
      </c>
      <c r="B3349" s="1">
        <v>43870</v>
      </c>
      <c r="C3349" s="1">
        <v>43869</v>
      </c>
      <c r="D3349">
        <v>1200</v>
      </c>
      <c r="E3349">
        <v>10</v>
      </c>
      <c r="F3349" t="s">
        <v>103</v>
      </c>
      <c r="G3349">
        <v>1097</v>
      </c>
      <c r="H3349">
        <v>1</v>
      </c>
      <c r="I3349">
        <v>121</v>
      </c>
      <c r="J3349" t="s">
        <v>227</v>
      </c>
      <c r="K3349" t="s">
        <v>5436</v>
      </c>
      <c r="L3349">
        <v>18</v>
      </c>
      <c r="M3349" t="s">
        <v>94</v>
      </c>
      <c r="N3349" t="s">
        <v>31</v>
      </c>
      <c r="O3349">
        <v>501</v>
      </c>
      <c r="P3349" t="s">
        <v>164</v>
      </c>
      <c r="Q3349">
        <v>400</v>
      </c>
      <c r="R3349" t="s">
        <v>143</v>
      </c>
      <c r="S3349" t="s">
        <v>84</v>
      </c>
      <c r="T3349" t="s">
        <v>85</v>
      </c>
      <c r="U3349">
        <v>121</v>
      </c>
      <c r="Y3349" t="s">
        <v>5437</v>
      </c>
      <c r="AA3349">
        <v>34.139200000000002</v>
      </c>
      <c r="AB3349">
        <v>-118.4992</v>
      </c>
      <c r="AC3349">
        <f t="shared" si="52"/>
        <v>0</v>
      </c>
    </row>
    <row r="3350" spans="1:29" x14ac:dyDescent="0.35">
      <c r="A3350">
        <v>200204859</v>
      </c>
      <c r="B3350" s="1">
        <v>43847</v>
      </c>
      <c r="C3350" s="1">
        <v>43847</v>
      </c>
      <c r="D3350">
        <v>1450</v>
      </c>
      <c r="E3350">
        <v>2</v>
      </c>
      <c r="F3350" t="s">
        <v>56</v>
      </c>
      <c r="G3350">
        <v>291</v>
      </c>
      <c r="H3350">
        <v>1</v>
      </c>
      <c r="I3350">
        <v>350</v>
      </c>
      <c r="J3350" t="s">
        <v>1591</v>
      </c>
      <c r="K3350" t="s">
        <v>5438</v>
      </c>
      <c r="L3350">
        <v>38</v>
      </c>
      <c r="M3350" t="s">
        <v>94</v>
      </c>
      <c r="N3350" t="s">
        <v>31</v>
      </c>
      <c r="O3350">
        <v>102</v>
      </c>
      <c r="P3350" t="s">
        <v>186</v>
      </c>
      <c r="Q3350">
        <v>400</v>
      </c>
      <c r="R3350" t="s">
        <v>143</v>
      </c>
      <c r="S3350" t="s">
        <v>40</v>
      </c>
      <c r="T3350" t="s">
        <v>41</v>
      </c>
      <c r="U3350">
        <v>350</v>
      </c>
      <c r="Y3350" t="s">
        <v>2499</v>
      </c>
      <c r="AA3350">
        <v>34.046700000000001</v>
      </c>
      <c r="AB3350">
        <v>-118.2814</v>
      </c>
      <c r="AC3350">
        <f t="shared" si="52"/>
        <v>0</v>
      </c>
    </row>
    <row r="3351" spans="1:29" x14ac:dyDescent="0.35">
      <c r="A3351">
        <v>200204084</v>
      </c>
      <c r="B3351" s="1">
        <v>43833</v>
      </c>
      <c r="C3351" s="1">
        <v>43832</v>
      </c>
      <c r="D3351">
        <v>2300</v>
      </c>
      <c r="E3351">
        <v>2</v>
      </c>
      <c r="F3351" t="s">
        <v>56</v>
      </c>
      <c r="G3351">
        <v>261</v>
      </c>
      <c r="H3351">
        <v>1</v>
      </c>
      <c r="I3351">
        <v>341</v>
      </c>
      <c r="J3351" t="s">
        <v>157</v>
      </c>
      <c r="K3351" t="s">
        <v>1759</v>
      </c>
      <c r="L3351">
        <v>39</v>
      </c>
      <c r="M3351" t="s">
        <v>30</v>
      </c>
      <c r="N3351" t="s">
        <v>95</v>
      </c>
      <c r="O3351">
        <v>207</v>
      </c>
      <c r="P3351" t="s">
        <v>5439</v>
      </c>
      <c r="S3351" t="s">
        <v>40</v>
      </c>
      <c r="T3351" t="s">
        <v>41</v>
      </c>
      <c r="U3351">
        <v>341</v>
      </c>
      <c r="Y3351" t="s">
        <v>5440</v>
      </c>
      <c r="AA3351">
        <v>34.059399999999997</v>
      </c>
      <c r="AB3351">
        <v>-118.2833</v>
      </c>
      <c r="AC3351">
        <f t="shared" si="52"/>
        <v>0</v>
      </c>
    </row>
    <row r="3352" spans="1:29" x14ac:dyDescent="0.35">
      <c r="A3352">
        <v>201216353</v>
      </c>
      <c r="B3352" s="1">
        <v>44023</v>
      </c>
      <c r="C3352" s="1">
        <v>44023</v>
      </c>
      <c r="D3352">
        <v>1700</v>
      </c>
      <c r="E3352">
        <v>12</v>
      </c>
      <c r="F3352" t="s">
        <v>68</v>
      </c>
      <c r="G3352">
        <v>1235</v>
      </c>
      <c r="H3352">
        <v>2</v>
      </c>
      <c r="I3352">
        <v>624</v>
      </c>
      <c r="J3352" t="s">
        <v>171</v>
      </c>
      <c r="K3352" t="s">
        <v>5441</v>
      </c>
      <c r="L3352">
        <v>0</v>
      </c>
      <c r="M3352" t="s">
        <v>46</v>
      </c>
      <c r="N3352" t="s">
        <v>46</v>
      </c>
      <c r="O3352">
        <v>101</v>
      </c>
      <c r="P3352" t="s">
        <v>32</v>
      </c>
      <c r="Q3352">
        <v>400</v>
      </c>
      <c r="R3352" t="s">
        <v>143</v>
      </c>
      <c r="S3352" t="s">
        <v>40</v>
      </c>
      <c r="T3352" t="s">
        <v>41</v>
      </c>
      <c r="U3352">
        <v>624</v>
      </c>
      <c r="Y3352" t="s">
        <v>5442</v>
      </c>
      <c r="Z3352" t="s">
        <v>4087</v>
      </c>
      <c r="AA3352">
        <v>33.987499999999997</v>
      </c>
      <c r="AB3352">
        <v>-118.298</v>
      </c>
      <c r="AC3352">
        <f t="shared" si="52"/>
        <v>0</v>
      </c>
    </row>
    <row r="3353" spans="1:29" x14ac:dyDescent="0.35">
      <c r="A3353">
        <v>200511399</v>
      </c>
      <c r="B3353" s="1">
        <v>44016</v>
      </c>
      <c r="C3353" s="1">
        <v>44016</v>
      </c>
      <c r="D3353">
        <v>900</v>
      </c>
      <c r="E3353">
        <v>5</v>
      </c>
      <c r="F3353" t="s">
        <v>98</v>
      </c>
      <c r="G3353">
        <v>528</v>
      </c>
      <c r="H3353">
        <v>1</v>
      </c>
      <c r="I3353">
        <v>442</v>
      </c>
      <c r="J3353" t="s">
        <v>179</v>
      </c>
      <c r="K3353" t="s">
        <v>5443</v>
      </c>
      <c r="L3353">
        <v>0</v>
      </c>
      <c r="M3353" t="s">
        <v>46</v>
      </c>
      <c r="N3353" t="s">
        <v>46</v>
      </c>
      <c r="O3353">
        <v>402</v>
      </c>
      <c r="P3353" t="s">
        <v>195</v>
      </c>
      <c r="S3353" t="s">
        <v>84</v>
      </c>
      <c r="T3353" t="s">
        <v>85</v>
      </c>
      <c r="U3353">
        <v>442</v>
      </c>
      <c r="Y3353" t="s">
        <v>5444</v>
      </c>
      <c r="AA3353">
        <v>33.790900000000001</v>
      </c>
      <c r="AB3353">
        <v>-118.24850000000001</v>
      </c>
      <c r="AC3353">
        <f t="shared" si="52"/>
        <v>0</v>
      </c>
    </row>
    <row r="3354" spans="1:29" x14ac:dyDescent="0.35">
      <c r="A3354">
        <v>201306579</v>
      </c>
      <c r="B3354" s="1">
        <v>43877</v>
      </c>
      <c r="C3354" s="1">
        <v>43876</v>
      </c>
      <c r="D3354">
        <v>2150</v>
      </c>
      <c r="E3354">
        <v>13</v>
      </c>
      <c r="F3354" t="s">
        <v>62</v>
      </c>
      <c r="G3354">
        <v>1394</v>
      </c>
      <c r="H3354">
        <v>1</v>
      </c>
      <c r="I3354">
        <v>330</v>
      </c>
      <c r="J3354" t="s">
        <v>37</v>
      </c>
      <c r="K3354" t="s">
        <v>5445</v>
      </c>
      <c r="L3354">
        <v>26</v>
      </c>
      <c r="M3354" t="s">
        <v>94</v>
      </c>
      <c r="N3354" t="s">
        <v>163</v>
      </c>
      <c r="O3354">
        <v>101</v>
      </c>
      <c r="P3354" t="s">
        <v>32</v>
      </c>
      <c r="S3354" t="s">
        <v>40</v>
      </c>
      <c r="T3354" t="s">
        <v>41</v>
      </c>
      <c r="U3354">
        <v>330</v>
      </c>
      <c r="Y3354" t="s">
        <v>5446</v>
      </c>
      <c r="Z3354" t="s">
        <v>475</v>
      </c>
      <c r="AA3354">
        <v>33.9788</v>
      </c>
      <c r="AB3354">
        <v>-118.2739</v>
      </c>
      <c r="AC3354">
        <f t="shared" si="52"/>
        <v>0</v>
      </c>
    </row>
    <row r="3355" spans="1:29" x14ac:dyDescent="0.35">
      <c r="A3355">
        <v>200314110</v>
      </c>
      <c r="B3355" s="1">
        <v>44025</v>
      </c>
      <c r="C3355" s="1">
        <v>44017</v>
      </c>
      <c r="D3355">
        <v>100</v>
      </c>
      <c r="E3355">
        <v>3</v>
      </c>
      <c r="F3355" t="s">
        <v>43</v>
      </c>
      <c r="G3355">
        <v>334</v>
      </c>
      <c r="H3355">
        <v>1</v>
      </c>
      <c r="I3355">
        <v>210</v>
      </c>
      <c r="J3355" t="s">
        <v>149</v>
      </c>
      <c r="K3355" t="s">
        <v>5447</v>
      </c>
      <c r="L3355">
        <v>45</v>
      </c>
      <c r="M3355" t="s">
        <v>94</v>
      </c>
      <c r="N3355" t="s">
        <v>163</v>
      </c>
      <c r="O3355">
        <v>101</v>
      </c>
      <c r="P3355" t="s">
        <v>32</v>
      </c>
      <c r="Q3355">
        <v>400</v>
      </c>
      <c r="R3355" t="s">
        <v>143</v>
      </c>
      <c r="S3355" t="s">
        <v>40</v>
      </c>
      <c r="T3355" t="s">
        <v>41</v>
      </c>
      <c r="U3355">
        <v>210</v>
      </c>
      <c r="Y3355" t="s">
        <v>5448</v>
      </c>
      <c r="AA3355">
        <v>34.026800000000001</v>
      </c>
      <c r="AB3355">
        <v>-118.3318</v>
      </c>
      <c r="AC3355">
        <f t="shared" si="52"/>
        <v>0</v>
      </c>
    </row>
    <row r="3356" spans="1:29" x14ac:dyDescent="0.35">
      <c r="A3356">
        <v>200412066</v>
      </c>
      <c r="B3356" s="1">
        <v>44066</v>
      </c>
      <c r="C3356" s="1">
        <v>44066</v>
      </c>
      <c r="D3356">
        <v>1610</v>
      </c>
      <c r="E3356">
        <v>4</v>
      </c>
      <c r="F3356" t="s">
        <v>54</v>
      </c>
      <c r="G3356">
        <v>412</v>
      </c>
      <c r="H3356">
        <v>1</v>
      </c>
      <c r="I3356">
        <v>341</v>
      </c>
      <c r="J3356" t="s">
        <v>157</v>
      </c>
      <c r="K3356" t="s">
        <v>5449</v>
      </c>
      <c r="L3356">
        <v>0</v>
      </c>
      <c r="M3356" t="s">
        <v>30</v>
      </c>
      <c r="N3356" t="s">
        <v>73</v>
      </c>
      <c r="O3356">
        <v>203</v>
      </c>
      <c r="P3356" t="s">
        <v>101</v>
      </c>
      <c r="Q3356">
        <v>102</v>
      </c>
      <c r="R3356" t="s">
        <v>219</v>
      </c>
      <c r="S3356" t="s">
        <v>40</v>
      </c>
      <c r="T3356" t="s">
        <v>41</v>
      </c>
      <c r="U3356">
        <v>341</v>
      </c>
      <c r="Y3356" t="s">
        <v>5450</v>
      </c>
      <c r="AA3356">
        <v>34.080599999999997</v>
      </c>
      <c r="AB3356">
        <v>-118.2176</v>
      </c>
      <c r="AC3356">
        <f t="shared" si="52"/>
        <v>0</v>
      </c>
    </row>
    <row r="3357" spans="1:29" x14ac:dyDescent="0.35">
      <c r="A3357">
        <v>200814562</v>
      </c>
      <c r="B3357" s="1">
        <v>44100</v>
      </c>
      <c r="C3357" s="1">
        <v>44094</v>
      </c>
      <c r="D3357">
        <v>1</v>
      </c>
      <c r="E3357">
        <v>8</v>
      </c>
      <c r="F3357" t="s">
        <v>109</v>
      </c>
      <c r="G3357">
        <v>884</v>
      </c>
      <c r="H3357">
        <v>1</v>
      </c>
      <c r="I3357">
        <v>310</v>
      </c>
      <c r="J3357" t="s">
        <v>71</v>
      </c>
      <c r="K3357" t="s">
        <v>5451</v>
      </c>
      <c r="L3357">
        <v>22</v>
      </c>
      <c r="M3357" t="s">
        <v>30</v>
      </c>
      <c r="N3357" t="s">
        <v>95</v>
      </c>
      <c r="O3357">
        <v>501</v>
      </c>
      <c r="P3357" t="s">
        <v>164</v>
      </c>
      <c r="S3357" t="s">
        <v>40</v>
      </c>
      <c r="T3357" t="s">
        <v>41</v>
      </c>
      <c r="U3357">
        <v>310</v>
      </c>
      <c r="Y3357" t="s">
        <v>5452</v>
      </c>
      <c r="AA3357">
        <v>34.037999999999997</v>
      </c>
      <c r="AB3357">
        <v>-118.42230000000001</v>
      </c>
      <c r="AC3357">
        <f t="shared" si="52"/>
        <v>0</v>
      </c>
    </row>
    <row r="3358" spans="1:29" x14ac:dyDescent="0.35">
      <c r="A3358">
        <v>200618421</v>
      </c>
      <c r="B3358" s="1">
        <v>44159</v>
      </c>
      <c r="C3358" s="1">
        <v>44159</v>
      </c>
      <c r="D3358">
        <v>250</v>
      </c>
      <c r="E3358">
        <v>6</v>
      </c>
      <c r="F3358" t="s">
        <v>91</v>
      </c>
      <c r="G3358">
        <v>648</v>
      </c>
      <c r="H3358">
        <v>2</v>
      </c>
      <c r="I3358">
        <v>624</v>
      </c>
      <c r="J3358" t="s">
        <v>171</v>
      </c>
      <c r="K3358" t="s">
        <v>5453</v>
      </c>
      <c r="L3358">
        <v>0</v>
      </c>
      <c r="M3358" t="s">
        <v>30</v>
      </c>
      <c r="N3358" t="s">
        <v>46</v>
      </c>
      <c r="O3358">
        <v>101</v>
      </c>
      <c r="P3358" t="s">
        <v>32</v>
      </c>
      <c r="Q3358">
        <v>400</v>
      </c>
      <c r="R3358" t="s">
        <v>143</v>
      </c>
      <c r="S3358" t="s">
        <v>40</v>
      </c>
      <c r="T3358" t="s">
        <v>41</v>
      </c>
      <c r="U3358">
        <v>624</v>
      </c>
      <c r="Y3358" t="s">
        <v>96</v>
      </c>
      <c r="Z3358" t="s">
        <v>1592</v>
      </c>
      <c r="AA3358">
        <v>34.101799999999997</v>
      </c>
      <c r="AB3358">
        <v>-118.30929999999999</v>
      </c>
      <c r="AC3358">
        <f t="shared" si="52"/>
        <v>0</v>
      </c>
    </row>
    <row r="3359" spans="1:29" x14ac:dyDescent="0.35">
      <c r="A3359">
        <v>200110792</v>
      </c>
      <c r="B3359" s="1">
        <v>43942</v>
      </c>
      <c r="C3359" s="1">
        <v>43937</v>
      </c>
      <c r="D3359">
        <v>1530</v>
      </c>
      <c r="E3359">
        <v>1</v>
      </c>
      <c r="F3359" t="s">
        <v>36</v>
      </c>
      <c r="G3359">
        <v>195</v>
      </c>
      <c r="H3359">
        <v>1</v>
      </c>
      <c r="I3359">
        <v>510</v>
      </c>
      <c r="J3359" t="s">
        <v>29</v>
      </c>
      <c r="L3359">
        <v>0</v>
      </c>
      <c r="O3359">
        <v>108</v>
      </c>
      <c r="P3359" t="s">
        <v>105</v>
      </c>
      <c r="S3359" t="s">
        <v>40</v>
      </c>
      <c r="T3359" t="s">
        <v>41</v>
      </c>
      <c r="U3359">
        <v>510</v>
      </c>
      <c r="Y3359" t="s">
        <v>5454</v>
      </c>
      <c r="AA3359">
        <v>34.033499999999997</v>
      </c>
      <c r="AB3359">
        <v>-118.2619</v>
      </c>
      <c r="AC3359">
        <f t="shared" si="52"/>
        <v>0</v>
      </c>
    </row>
    <row r="3360" spans="1:29" x14ac:dyDescent="0.35">
      <c r="A3360">
        <v>200212369</v>
      </c>
      <c r="B3360" s="1">
        <v>44021</v>
      </c>
      <c r="C3360" s="1">
        <v>44021</v>
      </c>
      <c r="D3360">
        <v>1615</v>
      </c>
      <c r="E3360">
        <v>2</v>
      </c>
      <c r="F3360" t="s">
        <v>56</v>
      </c>
      <c r="G3360">
        <v>245</v>
      </c>
      <c r="H3360">
        <v>1</v>
      </c>
      <c r="I3360">
        <v>761</v>
      </c>
      <c r="J3360" t="s">
        <v>403</v>
      </c>
      <c r="K3360" t="s">
        <v>2394</v>
      </c>
      <c r="L3360">
        <v>25</v>
      </c>
      <c r="M3360" t="s">
        <v>94</v>
      </c>
      <c r="N3360" t="s">
        <v>95</v>
      </c>
      <c r="O3360">
        <v>109</v>
      </c>
      <c r="P3360" t="s">
        <v>1043</v>
      </c>
      <c r="Q3360">
        <v>200</v>
      </c>
      <c r="R3360" t="s">
        <v>663</v>
      </c>
      <c r="S3360" t="s">
        <v>33</v>
      </c>
      <c r="T3360" t="s">
        <v>34</v>
      </c>
      <c r="U3360">
        <v>761</v>
      </c>
      <c r="V3360">
        <v>930</v>
      </c>
      <c r="W3360">
        <v>998</v>
      </c>
      <c r="Y3360" t="s">
        <v>2395</v>
      </c>
      <c r="AA3360">
        <v>34.060099999999998</v>
      </c>
      <c r="AB3360">
        <v>-118.2761</v>
      </c>
      <c r="AC3360">
        <f t="shared" si="52"/>
        <v>1</v>
      </c>
    </row>
    <row r="3361" spans="1:29" x14ac:dyDescent="0.35">
      <c r="A3361">
        <v>200615837</v>
      </c>
      <c r="B3361" s="1">
        <v>44098</v>
      </c>
      <c r="C3361" s="1">
        <v>44096</v>
      </c>
      <c r="D3361">
        <v>1330</v>
      </c>
      <c r="E3361">
        <v>6</v>
      </c>
      <c r="F3361" t="s">
        <v>91</v>
      </c>
      <c r="G3361">
        <v>643</v>
      </c>
      <c r="H3361">
        <v>2</v>
      </c>
      <c r="I3361">
        <v>662</v>
      </c>
      <c r="J3361" t="s">
        <v>191</v>
      </c>
      <c r="K3361" t="s">
        <v>5455</v>
      </c>
      <c r="L3361">
        <v>32</v>
      </c>
      <c r="M3361" t="s">
        <v>94</v>
      </c>
      <c r="N3361" t="s">
        <v>31</v>
      </c>
      <c r="O3361">
        <v>502</v>
      </c>
      <c r="P3361" t="s">
        <v>47</v>
      </c>
      <c r="S3361" t="s">
        <v>40</v>
      </c>
      <c r="T3361" t="s">
        <v>41</v>
      </c>
      <c r="U3361">
        <v>662</v>
      </c>
      <c r="Y3361" t="s">
        <v>5456</v>
      </c>
      <c r="AA3361">
        <v>34.099800000000002</v>
      </c>
      <c r="AB3361">
        <v>-118.3468</v>
      </c>
      <c r="AC3361">
        <f t="shared" si="52"/>
        <v>0</v>
      </c>
    </row>
    <row r="3362" spans="1:29" x14ac:dyDescent="0.35">
      <c r="A3362">
        <v>200217666</v>
      </c>
      <c r="B3362" s="1">
        <v>44155</v>
      </c>
      <c r="C3362" s="1">
        <v>44154</v>
      </c>
      <c r="D3362">
        <v>2230</v>
      </c>
      <c r="E3362">
        <v>2</v>
      </c>
      <c r="F3362" t="s">
        <v>56</v>
      </c>
      <c r="G3362">
        <v>236</v>
      </c>
      <c r="H3362">
        <v>1</v>
      </c>
      <c r="I3362">
        <v>330</v>
      </c>
      <c r="J3362" t="s">
        <v>37</v>
      </c>
      <c r="K3362" t="s">
        <v>5457</v>
      </c>
      <c r="L3362">
        <v>40</v>
      </c>
      <c r="M3362" t="s">
        <v>30</v>
      </c>
      <c r="N3362" t="s">
        <v>95</v>
      </c>
      <c r="O3362">
        <v>101</v>
      </c>
      <c r="P3362" t="s">
        <v>32</v>
      </c>
      <c r="S3362" t="s">
        <v>40</v>
      </c>
      <c r="T3362" t="s">
        <v>41</v>
      </c>
      <c r="U3362">
        <v>330</v>
      </c>
      <c r="Y3362" t="s">
        <v>3698</v>
      </c>
      <c r="Z3362" t="s">
        <v>3418</v>
      </c>
      <c r="AA3362">
        <v>34.069499999999998</v>
      </c>
      <c r="AB3362">
        <v>-118.2655</v>
      </c>
      <c r="AC3362">
        <f t="shared" si="52"/>
        <v>0</v>
      </c>
    </row>
    <row r="3363" spans="1:29" x14ac:dyDescent="0.35">
      <c r="A3363">
        <v>201211962</v>
      </c>
      <c r="B3363" s="1">
        <v>43952</v>
      </c>
      <c r="C3363" s="1">
        <v>43952</v>
      </c>
      <c r="D3363">
        <v>1115</v>
      </c>
      <c r="E3363">
        <v>12</v>
      </c>
      <c r="F3363" t="s">
        <v>68</v>
      </c>
      <c r="G3363">
        <v>1248</v>
      </c>
      <c r="H3363">
        <v>1</v>
      </c>
      <c r="I3363">
        <v>230</v>
      </c>
      <c r="J3363" t="s">
        <v>161</v>
      </c>
      <c r="K3363" t="s">
        <v>5458</v>
      </c>
      <c r="L3363">
        <v>40</v>
      </c>
      <c r="M3363" t="s">
        <v>30</v>
      </c>
      <c r="N3363" t="s">
        <v>163</v>
      </c>
      <c r="O3363">
        <v>101</v>
      </c>
      <c r="P3363" t="s">
        <v>32</v>
      </c>
      <c r="Q3363">
        <v>512</v>
      </c>
      <c r="R3363" t="s">
        <v>2684</v>
      </c>
      <c r="S3363" t="s">
        <v>40</v>
      </c>
      <c r="T3363" t="s">
        <v>41</v>
      </c>
      <c r="U3363">
        <v>230</v>
      </c>
      <c r="Y3363" t="s">
        <v>2766</v>
      </c>
      <c r="Z3363" t="s">
        <v>1458</v>
      </c>
      <c r="AA3363">
        <v>33.982199999999999</v>
      </c>
      <c r="AB3363">
        <v>-118.28700000000001</v>
      </c>
      <c r="AC3363">
        <f t="shared" si="52"/>
        <v>0</v>
      </c>
    </row>
    <row r="3364" spans="1:29" x14ac:dyDescent="0.35">
      <c r="A3364">
        <v>200211153</v>
      </c>
      <c r="B3364" s="1">
        <v>43992</v>
      </c>
      <c r="C3364" s="1">
        <v>43991</v>
      </c>
      <c r="D3364">
        <v>545</v>
      </c>
      <c r="E3364">
        <v>2</v>
      </c>
      <c r="F3364" t="s">
        <v>56</v>
      </c>
      <c r="G3364">
        <v>204</v>
      </c>
      <c r="H3364">
        <v>1</v>
      </c>
      <c r="I3364">
        <v>510</v>
      </c>
      <c r="J3364" t="s">
        <v>29</v>
      </c>
      <c r="L3364">
        <v>0</v>
      </c>
      <c r="O3364">
        <v>101</v>
      </c>
      <c r="P3364" t="s">
        <v>32</v>
      </c>
      <c r="S3364" t="s">
        <v>40</v>
      </c>
      <c r="T3364" t="s">
        <v>41</v>
      </c>
      <c r="U3364">
        <v>510</v>
      </c>
      <c r="Y3364" t="s">
        <v>5459</v>
      </c>
      <c r="AA3364">
        <v>34.0779</v>
      </c>
      <c r="AB3364">
        <v>-118.28440000000001</v>
      </c>
      <c r="AC3364">
        <f t="shared" si="52"/>
        <v>0</v>
      </c>
    </row>
    <row r="3365" spans="1:29" x14ac:dyDescent="0.35">
      <c r="A3365">
        <v>200320881</v>
      </c>
      <c r="B3365" s="1">
        <v>44160</v>
      </c>
      <c r="C3365" s="1">
        <v>44106</v>
      </c>
      <c r="D3365">
        <v>2200</v>
      </c>
      <c r="E3365">
        <v>3</v>
      </c>
      <c r="F3365" t="s">
        <v>43</v>
      </c>
      <c r="G3365">
        <v>393</v>
      </c>
      <c r="H3365">
        <v>1</v>
      </c>
      <c r="I3365">
        <v>510</v>
      </c>
      <c r="J3365" t="s">
        <v>29</v>
      </c>
      <c r="L3365">
        <v>0</v>
      </c>
      <c r="O3365">
        <v>101</v>
      </c>
      <c r="P3365" t="s">
        <v>32</v>
      </c>
      <c r="S3365" t="s">
        <v>40</v>
      </c>
      <c r="T3365" t="s">
        <v>41</v>
      </c>
      <c r="U3365">
        <v>510</v>
      </c>
      <c r="Y3365" t="s">
        <v>5460</v>
      </c>
      <c r="AA3365">
        <v>34.008000000000003</v>
      </c>
      <c r="AB3365">
        <v>-118.3266</v>
      </c>
      <c r="AC3365">
        <f t="shared" si="52"/>
        <v>0</v>
      </c>
    </row>
    <row r="3366" spans="1:29" x14ac:dyDescent="0.35">
      <c r="A3366">
        <v>200407982</v>
      </c>
      <c r="B3366" s="1">
        <v>43940</v>
      </c>
      <c r="C3366" s="1">
        <v>43940</v>
      </c>
      <c r="D3366">
        <v>1620</v>
      </c>
      <c r="E3366">
        <v>4</v>
      </c>
      <c r="F3366" t="s">
        <v>54</v>
      </c>
      <c r="G3366">
        <v>457</v>
      </c>
      <c r="H3366">
        <v>1</v>
      </c>
      <c r="I3366">
        <v>761</v>
      </c>
      <c r="J3366" t="s">
        <v>403</v>
      </c>
      <c r="K3366" t="s">
        <v>5461</v>
      </c>
      <c r="L3366">
        <v>17</v>
      </c>
      <c r="M3366" t="s">
        <v>30</v>
      </c>
      <c r="N3366" t="s">
        <v>95</v>
      </c>
      <c r="O3366">
        <v>502</v>
      </c>
      <c r="P3366" t="s">
        <v>47</v>
      </c>
      <c r="Q3366">
        <v>207</v>
      </c>
      <c r="R3366" t="s">
        <v>1110</v>
      </c>
      <c r="S3366" t="s">
        <v>355</v>
      </c>
      <c r="T3366" t="s">
        <v>356</v>
      </c>
      <c r="U3366">
        <v>761</v>
      </c>
      <c r="Y3366" t="s">
        <v>5462</v>
      </c>
      <c r="AA3366">
        <v>34.049500000000002</v>
      </c>
      <c r="AB3366">
        <v>-118.20610000000001</v>
      </c>
      <c r="AC3366">
        <f t="shared" si="52"/>
        <v>1</v>
      </c>
    </row>
    <row r="3367" spans="1:29" x14ac:dyDescent="0.35">
      <c r="A3367">
        <v>200306659</v>
      </c>
      <c r="B3367" s="1">
        <v>43875</v>
      </c>
      <c r="C3367" s="1">
        <v>43875</v>
      </c>
      <c r="D3367">
        <v>1830</v>
      </c>
      <c r="E3367">
        <v>3</v>
      </c>
      <c r="F3367" t="s">
        <v>43</v>
      </c>
      <c r="G3367">
        <v>363</v>
      </c>
      <c r="H3367">
        <v>1</v>
      </c>
      <c r="I3367">
        <v>341</v>
      </c>
      <c r="J3367" t="s">
        <v>157</v>
      </c>
      <c r="K3367" t="s">
        <v>1759</v>
      </c>
      <c r="L3367">
        <v>29</v>
      </c>
      <c r="M3367" t="s">
        <v>94</v>
      </c>
      <c r="N3367" t="s">
        <v>163</v>
      </c>
      <c r="O3367">
        <v>727</v>
      </c>
      <c r="P3367" t="s">
        <v>2168</v>
      </c>
      <c r="S3367" t="s">
        <v>40</v>
      </c>
      <c r="T3367" t="s">
        <v>41</v>
      </c>
      <c r="U3367">
        <v>341</v>
      </c>
      <c r="Y3367" t="s">
        <v>5463</v>
      </c>
      <c r="AA3367">
        <v>34.011000000000003</v>
      </c>
      <c r="AB3367">
        <v>-118.3351</v>
      </c>
      <c r="AC3367">
        <f t="shared" si="52"/>
        <v>0</v>
      </c>
    </row>
    <row r="3368" spans="1:29" x14ac:dyDescent="0.35">
      <c r="A3368">
        <v>201225834</v>
      </c>
      <c r="B3368" s="1">
        <v>44165</v>
      </c>
      <c r="C3368" s="1">
        <v>44164</v>
      </c>
      <c r="D3368">
        <v>1600</v>
      </c>
      <c r="E3368">
        <v>12</v>
      </c>
      <c r="F3368" t="s">
        <v>68</v>
      </c>
      <c r="G3368">
        <v>1255</v>
      </c>
      <c r="H3368">
        <v>2</v>
      </c>
      <c r="I3368">
        <v>625</v>
      </c>
      <c r="J3368" t="s">
        <v>628</v>
      </c>
      <c r="K3368" t="s">
        <v>5464</v>
      </c>
      <c r="L3368">
        <v>20</v>
      </c>
      <c r="M3368" t="s">
        <v>46</v>
      </c>
      <c r="N3368" t="s">
        <v>46</v>
      </c>
      <c r="O3368">
        <v>501</v>
      </c>
      <c r="P3368" t="s">
        <v>164</v>
      </c>
      <c r="Q3368">
        <v>400</v>
      </c>
      <c r="R3368" t="s">
        <v>143</v>
      </c>
      <c r="S3368" t="s">
        <v>40</v>
      </c>
      <c r="T3368" t="s">
        <v>41</v>
      </c>
      <c r="U3368">
        <v>625</v>
      </c>
      <c r="Y3368" t="s">
        <v>5465</v>
      </c>
      <c r="AA3368">
        <v>33.967799999999997</v>
      </c>
      <c r="AB3368">
        <v>-118.3014</v>
      </c>
      <c r="AC3368">
        <f t="shared" si="52"/>
        <v>0</v>
      </c>
    </row>
    <row r="3369" spans="1:29" x14ac:dyDescent="0.35">
      <c r="A3369">
        <v>200207566</v>
      </c>
      <c r="B3369" s="1">
        <v>43900</v>
      </c>
      <c r="C3369" s="1">
        <v>43900</v>
      </c>
      <c r="D3369">
        <v>850</v>
      </c>
      <c r="E3369">
        <v>2</v>
      </c>
      <c r="F3369" t="s">
        <v>56</v>
      </c>
      <c r="G3369">
        <v>204</v>
      </c>
      <c r="H3369">
        <v>2</v>
      </c>
      <c r="I3369">
        <v>901</v>
      </c>
      <c r="J3369" t="s">
        <v>210</v>
      </c>
      <c r="K3369" t="s">
        <v>5466</v>
      </c>
      <c r="L3369">
        <v>22</v>
      </c>
      <c r="M3369" t="s">
        <v>94</v>
      </c>
      <c r="N3369" t="s">
        <v>95</v>
      </c>
      <c r="O3369">
        <v>502</v>
      </c>
      <c r="P3369" t="s">
        <v>47</v>
      </c>
      <c r="S3369" t="s">
        <v>33</v>
      </c>
      <c r="T3369" t="s">
        <v>34</v>
      </c>
      <c r="U3369">
        <v>901</v>
      </c>
      <c r="Y3369" t="s">
        <v>5467</v>
      </c>
      <c r="AA3369">
        <v>34.080599999999997</v>
      </c>
      <c r="AB3369">
        <v>-118.2843</v>
      </c>
      <c r="AC3369">
        <f t="shared" si="52"/>
        <v>1</v>
      </c>
    </row>
    <row r="3370" spans="1:29" x14ac:dyDescent="0.35">
      <c r="A3370">
        <v>200607425</v>
      </c>
      <c r="B3370" s="1">
        <v>43895</v>
      </c>
      <c r="C3370" s="1">
        <v>43895</v>
      </c>
      <c r="D3370">
        <v>300</v>
      </c>
      <c r="E3370">
        <v>6</v>
      </c>
      <c r="F3370" t="s">
        <v>91</v>
      </c>
      <c r="G3370">
        <v>656</v>
      </c>
      <c r="H3370">
        <v>1</v>
      </c>
      <c r="I3370">
        <v>330</v>
      </c>
      <c r="J3370" t="s">
        <v>37</v>
      </c>
      <c r="K3370" t="s">
        <v>5468</v>
      </c>
      <c r="L3370">
        <v>25</v>
      </c>
      <c r="M3370" t="s">
        <v>30</v>
      </c>
      <c r="N3370" t="s">
        <v>73</v>
      </c>
      <c r="O3370">
        <v>101</v>
      </c>
      <c r="P3370" t="s">
        <v>32</v>
      </c>
      <c r="S3370" t="s">
        <v>40</v>
      </c>
      <c r="T3370" t="s">
        <v>41</v>
      </c>
      <c r="U3370">
        <v>330</v>
      </c>
      <c r="Y3370" t="s">
        <v>4768</v>
      </c>
      <c r="Z3370" t="s">
        <v>2384</v>
      </c>
      <c r="AA3370">
        <v>34.0871</v>
      </c>
      <c r="AB3370">
        <v>-118.331</v>
      </c>
      <c r="AC3370">
        <f t="shared" si="52"/>
        <v>0</v>
      </c>
    </row>
    <row r="3371" spans="1:29" x14ac:dyDescent="0.35">
      <c r="A3371">
        <v>200812217</v>
      </c>
      <c r="B3371" s="1">
        <v>44035</v>
      </c>
      <c r="C3371" s="1">
        <v>43930</v>
      </c>
      <c r="D3371">
        <v>1200</v>
      </c>
      <c r="E3371">
        <v>8</v>
      </c>
      <c r="F3371" t="s">
        <v>109</v>
      </c>
      <c r="G3371">
        <v>807</v>
      </c>
      <c r="H3371">
        <v>2</v>
      </c>
      <c r="I3371">
        <v>354</v>
      </c>
      <c r="J3371" t="s">
        <v>167</v>
      </c>
      <c r="K3371" t="s">
        <v>2468</v>
      </c>
      <c r="L3371">
        <v>64</v>
      </c>
      <c r="M3371" t="s">
        <v>94</v>
      </c>
      <c r="N3371" t="s">
        <v>73</v>
      </c>
      <c r="O3371">
        <v>501</v>
      </c>
      <c r="P3371" t="s">
        <v>164</v>
      </c>
      <c r="S3371" t="s">
        <v>40</v>
      </c>
      <c r="T3371" t="s">
        <v>41</v>
      </c>
      <c r="U3371">
        <v>354</v>
      </c>
      <c r="Y3371" t="s">
        <v>5469</v>
      </c>
      <c r="AA3371">
        <v>34.125700000000002</v>
      </c>
      <c r="AB3371">
        <v>-118.4456</v>
      </c>
      <c r="AC3371">
        <f t="shared" si="52"/>
        <v>0</v>
      </c>
    </row>
    <row r="3372" spans="1:29" x14ac:dyDescent="0.35">
      <c r="A3372">
        <v>200811768</v>
      </c>
      <c r="B3372" s="1">
        <v>44023</v>
      </c>
      <c r="C3372" s="1">
        <v>44023</v>
      </c>
      <c r="D3372">
        <v>2215</v>
      </c>
      <c r="E3372">
        <v>8</v>
      </c>
      <c r="F3372" t="s">
        <v>109</v>
      </c>
      <c r="G3372">
        <v>859</v>
      </c>
      <c r="H3372">
        <v>2</v>
      </c>
      <c r="I3372">
        <v>740</v>
      </c>
      <c r="J3372" t="s">
        <v>224</v>
      </c>
      <c r="K3372" t="s">
        <v>5470</v>
      </c>
      <c r="L3372">
        <v>27</v>
      </c>
      <c r="M3372" t="s">
        <v>30</v>
      </c>
      <c r="N3372" t="s">
        <v>73</v>
      </c>
      <c r="O3372">
        <v>502</v>
      </c>
      <c r="P3372" t="s">
        <v>47</v>
      </c>
      <c r="S3372" t="s">
        <v>40</v>
      </c>
      <c r="T3372" t="s">
        <v>41</v>
      </c>
      <c r="U3372">
        <v>740</v>
      </c>
      <c r="Y3372" t="s">
        <v>5471</v>
      </c>
      <c r="AA3372">
        <v>34.0535</v>
      </c>
      <c r="AB3372">
        <v>-118.3796</v>
      </c>
      <c r="AC3372">
        <f t="shared" si="52"/>
        <v>0</v>
      </c>
    </row>
    <row r="3373" spans="1:29" x14ac:dyDescent="0.35">
      <c r="A3373">
        <v>200817952</v>
      </c>
      <c r="B3373" s="1">
        <v>44191</v>
      </c>
      <c r="C3373" s="1">
        <v>44191</v>
      </c>
      <c r="D3373">
        <v>1300</v>
      </c>
      <c r="E3373">
        <v>8</v>
      </c>
      <c r="F3373" t="s">
        <v>109</v>
      </c>
      <c r="G3373">
        <v>898</v>
      </c>
      <c r="H3373">
        <v>2</v>
      </c>
      <c r="I3373">
        <v>626</v>
      </c>
      <c r="J3373" t="s">
        <v>141</v>
      </c>
      <c r="K3373" t="s">
        <v>5472</v>
      </c>
      <c r="L3373">
        <v>43</v>
      </c>
      <c r="M3373" t="s">
        <v>30</v>
      </c>
      <c r="N3373" t="s">
        <v>95</v>
      </c>
      <c r="O3373">
        <v>501</v>
      </c>
      <c r="P3373" t="s">
        <v>164</v>
      </c>
      <c r="Q3373">
        <v>400</v>
      </c>
      <c r="R3373" t="s">
        <v>143</v>
      </c>
      <c r="S3373" t="s">
        <v>84</v>
      </c>
      <c r="T3373" t="s">
        <v>85</v>
      </c>
      <c r="U3373">
        <v>626</v>
      </c>
      <c r="Y3373" t="s">
        <v>5473</v>
      </c>
      <c r="AA3373">
        <v>34.040100000000002</v>
      </c>
      <c r="AB3373">
        <v>-118.3879</v>
      </c>
      <c r="AC3373">
        <f t="shared" si="52"/>
        <v>0</v>
      </c>
    </row>
    <row r="3374" spans="1:29" x14ac:dyDescent="0.35">
      <c r="A3374">
        <v>200713419</v>
      </c>
      <c r="B3374" s="1">
        <v>44075</v>
      </c>
      <c r="C3374" s="1">
        <v>44075</v>
      </c>
      <c r="D3374">
        <v>1130</v>
      </c>
      <c r="E3374">
        <v>7</v>
      </c>
      <c r="F3374" t="s">
        <v>28</v>
      </c>
      <c r="G3374">
        <v>783</v>
      </c>
      <c r="H3374">
        <v>2</v>
      </c>
      <c r="I3374">
        <v>626</v>
      </c>
      <c r="J3374" t="s">
        <v>141</v>
      </c>
      <c r="K3374" t="s">
        <v>5474</v>
      </c>
      <c r="L3374">
        <v>24</v>
      </c>
      <c r="M3374" t="s">
        <v>94</v>
      </c>
      <c r="N3374" t="s">
        <v>95</v>
      </c>
      <c r="O3374">
        <v>501</v>
      </c>
      <c r="P3374" t="s">
        <v>164</v>
      </c>
      <c r="Q3374">
        <v>400</v>
      </c>
      <c r="R3374" t="s">
        <v>143</v>
      </c>
      <c r="S3374" t="s">
        <v>33</v>
      </c>
      <c r="T3374" t="s">
        <v>34</v>
      </c>
      <c r="U3374">
        <v>626</v>
      </c>
      <c r="Y3374" t="s">
        <v>5475</v>
      </c>
      <c r="AA3374">
        <v>34.034199999999998</v>
      </c>
      <c r="AB3374">
        <v>-118.3597</v>
      </c>
      <c r="AC3374">
        <f t="shared" si="52"/>
        <v>1</v>
      </c>
    </row>
    <row r="3375" spans="1:29" x14ac:dyDescent="0.35">
      <c r="A3375">
        <v>201113009</v>
      </c>
      <c r="B3375" s="1">
        <v>44071</v>
      </c>
      <c r="C3375" s="1">
        <v>44071</v>
      </c>
      <c r="D3375">
        <v>2000</v>
      </c>
      <c r="E3375">
        <v>11</v>
      </c>
      <c r="F3375" t="s">
        <v>64</v>
      </c>
      <c r="G3375">
        <v>1102</v>
      </c>
      <c r="H3375">
        <v>1</v>
      </c>
      <c r="I3375">
        <v>420</v>
      </c>
      <c r="J3375" t="s">
        <v>352</v>
      </c>
      <c r="K3375" t="s">
        <v>237</v>
      </c>
      <c r="L3375">
        <v>19</v>
      </c>
      <c r="M3375" t="s">
        <v>94</v>
      </c>
      <c r="N3375" t="s">
        <v>73</v>
      </c>
      <c r="O3375">
        <v>707</v>
      </c>
      <c r="P3375" t="s">
        <v>280</v>
      </c>
      <c r="S3375" t="s">
        <v>40</v>
      </c>
      <c r="T3375" t="s">
        <v>41</v>
      </c>
      <c r="U3375">
        <v>420</v>
      </c>
      <c r="Y3375" t="s">
        <v>5476</v>
      </c>
      <c r="AA3375">
        <v>34.136699999999998</v>
      </c>
      <c r="AB3375">
        <v>-118.2713</v>
      </c>
      <c r="AC3375">
        <f t="shared" si="52"/>
        <v>0</v>
      </c>
    </row>
    <row r="3376" spans="1:29" x14ac:dyDescent="0.35">
      <c r="A3376">
        <v>200121716</v>
      </c>
      <c r="B3376" s="1">
        <v>44165</v>
      </c>
      <c r="C3376" s="1">
        <v>44164</v>
      </c>
      <c r="D3376">
        <v>2200</v>
      </c>
      <c r="E3376">
        <v>1</v>
      </c>
      <c r="F3376" t="s">
        <v>36</v>
      </c>
      <c r="G3376">
        <v>111</v>
      </c>
      <c r="H3376">
        <v>2</v>
      </c>
      <c r="I3376">
        <v>745</v>
      </c>
      <c r="J3376" t="s">
        <v>139</v>
      </c>
      <c r="K3376" t="s">
        <v>239</v>
      </c>
      <c r="L3376">
        <v>0</v>
      </c>
      <c r="M3376" t="s">
        <v>30</v>
      </c>
      <c r="N3376" t="s">
        <v>73</v>
      </c>
      <c r="O3376">
        <v>725</v>
      </c>
      <c r="P3376" t="s">
        <v>199</v>
      </c>
      <c r="S3376" t="s">
        <v>40</v>
      </c>
      <c r="T3376" t="s">
        <v>41</v>
      </c>
      <c r="U3376">
        <v>745</v>
      </c>
      <c r="Y3376" t="s">
        <v>5477</v>
      </c>
      <c r="AA3376">
        <v>34.061500000000002</v>
      </c>
      <c r="AB3376">
        <v>-118.24120000000001</v>
      </c>
      <c r="AC3376">
        <f t="shared" si="52"/>
        <v>0</v>
      </c>
    </row>
    <row r="3377" spans="1:29" x14ac:dyDescent="0.35">
      <c r="A3377">
        <v>200711501</v>
      </c>
      <c r="B3377" s="1">
        <v>44022</v>
      </c>
      <c r="C3377" s="1">
        <v>44022</v>
      </c>
      <c r="D3377">
        <v>1940</v>
      </c>
      <c r="E3377">
        <v>7</v>
      </c>
      <c r="F3377" t="s">
        <v>28</v>
      </c>
      <c r="G3377">
        <v>743</v>
      </c>
      <c r="H3377">
        <v>2</v>
      </c>
      <c r="I3377">
        <v>900</v>
      </c>
      <c r="J3377" t="s">
        <v>197</v>
      </c>
      <c r="K3377">
        <v>1501</v>
      </c>
      <c r="L3377">
        <v>48</v>
      </c>
      <c r="M3377" t="s">
        <v>30</v>
      </c>
      <c r="N3377" t="s">
        <v>163</v>
      </c>
      <c r="O3377">
        <v>501</v>
      </c>
      <c r="P3377" t="s">
        <v>164</v>
      </c>
      <c r="S3377" t="s">
        <v>40</v>
      </c>
      <c r="T3377" t="s">
        <v>41</v>
      </c>
      <c r="U3377">
        <v>900</v>
      </c>
      <c r="Y3377" t="s">
        <v>5478</v>
      </c>
      <c r="AA3377">
        <v>34.054600000000001</v>
      </c>
      <c r="AB3377">
        <v>-118.35590000000001</v>
      </c>
      <c r="AC3377">
        <f t="shared" si="52"/>
        <v>0</v>
      </c>
    </row>
    <row r="3378" spans="1:29" x14ac:dyDescent="0.35">
      <c r="A3378">
        <v>200917953</v>
      </c>
      <c r="B3378" s="1">
        <v>44166</v>
      </c>
      <c r="C3378" s="1">
        <v>44166</v>
      </c>
      <c r="D3378">
        <v>2145</v>
      </c>
      <c r="E3378">
        <v>9</v>
      </c>
      <c r="F3378" t="s">
        <v>49</v>
      </c>
      <c r="G3378">
        <v>915</v>
      </c>
      <c r="H3378">
        <v>2</v>
      </c>
      <c r="I3378">
        <v>626</v>
      </c>
      <c r="J3378" t="s">
        <v>141</v>
      </c>
      <c r="K3378" t="s">
        <v>5479</v>
      </c>
      <c r="L3378">
        <v>25</v>
      </c>
      <c r="M3378" t="s">
        <v>94</v>
      </c>
      <c r="N3378" t="s">
        <v>95</v>
      </c>
      <c r="O3378">
        <v>502</v>
      </c>
      <c r="P3378" t="s">
        <v>47</v>
      </c>
      <c r="Q3378">
        <v>400</v>
      </c>
      <c r="R3378" t="s">
        <v>143</v>
      </c>
      <c r="S3378" t="s">
        <v>33</v>
      </c>
      <c r="T3378" t="s">
        <v>34</v>
      </c>
      <c r="U3378">
        <v>626</v>
      </c>
      <c r="Y3378" t="s">
        <v>5480</v>
      </c>
      <c r="AA3378">
        <v>34.198500000000003</v>
      </c>
      <c r="AB3378">
        <v>-118.44880000000001</v>
      </c>
      <c r="AC3378">
        <f t="shared" si="52"/>
        <v>1</v>
      </c>
    </row>
    <row r="3379" spans="1:29" x14ac:dyDescent="0.35">
      <c r="A3379">
        <v>201012959</v>
      </c>
      <c r="B3379" s="1">
        <v>44085</v>
      </c>
      <c r="C3379" s="1">
        <v>44085</v>
      </c>
      <c r="D3379">
        <v>825</v>
      </c>
      <c r="E3379">
        <v>10</v>
      </c>
      <c r="F3379" t="s">
        <v>103</v>
      </c>
      <c r="G3379">
        <v>1027</v>
      </c>
      <c r="H3379">
        <v>1</v>
      </c>
      <c r="I3379">
        <v>648</v>
      </c>
      <c r="J3379" t="s">
        <v>58</v>
      </c>
      <c r="K3379">
        <v>1501</v>
      </c>
      <c r="L3379">
        <v>0</v>
      </c>
      <c r="M3379" t="s">
        <v>46</v>
      </c>
      <c r="N3379" t="s">
        <v>46</v>
      </c>
      <c r="O3379">
        <v>102</v>
      </c>
      <c r="P3379" t="s">
        <v>186</v>
      </c>
      <c r="Q3379">
        <v>506</v>
      </c>
      <c r="R3379" t="s">
        <v>2869</v>
      </c>
      <c r="S3379" t="s">
        <v>40</v>
      </c>
      <c r="T3379" t="s">
        <v>41</v>
      </c>
      <c r="U3379">
        <v>648</v>
      </c>
      <c r="Y3379" t="s">
        <v>3084</v>
      </c>
      <c r="Z3379" t="s">
        <v>1262</v>
      </c>
      <c r="AA3379">
        <v>34.193899999999999</v>
      </c>
      <c r="AB3379">
        <v>-118.50109999999999</v>
      </c>
      <c r="AC3379">
        <f t="shared" si="52"/>
        <v>0</v>
      </c>
    </row>
    <row r="3380" spans="1:29" x14ac:dyDescent="0.35">
      <c r="A3380">
        <v>200812063</v>
      </c>
      <c r="B3380" s="1">
        <v>44032</v>
      </c>
      <c r="C3380" s="1">
        <v>44032</v>
      </c>
      <c r="D3380">
        <v>910</v>
      </c>
      <c r="E3380">
        <v>8</v>
      </c>
      <c r="F3380" t="s">
        <v>109</v>
      </c>
      <c r="G3380">
        <v>895</v>
      </c>
      <c r="H3380">
        <v>1</v>
      </c>
      <c r="I3380">
        <v>310</v>
      </c>
      <c r="J3380" t="s">
        <v>71</v>
      </c>
      <c r="K3380" t="s">
        <v>5481</v>
      </c>
      <c r="L3380">
        <v>77</v>
      </c>
      <c r="M3380" t="s">
        <v>30</v>
      </c>
      <c r="N3380" t="s">
        <v>73</v>
      </c>
      <c r="O3380">
        <v>501</v>
      </c>
      <c r="P3380" t="s">
        <v>164</v>
      </c>
      <c r="S3380" t="s">
        <v>40</v>
      </c>
      <c r="T3380" t="s">
        <v>41</v>
      </c>
      <c r="U3380">
        <v>310</v>
      </c>
      <c r="Y3380" t="s">
        <v>5482</v>
      </c>
      <c r="AA3380">
        <v>34.0379</v>
      </c>
      <c r="AB3380">
        <v>-118.4064</v>
      </c>
      <c r="AC3380">
        <f t="shared" si="52"/>
        <v>0</v>
      </c>
    </row>
    <row r="3381" spans="1:29" x14ac:dyDescent="0.35">
      <c r="A3381">
        <v>200121995</v>
      </c>
      <c r="B3381" s="1">
        <v>44171</v>
      </c>
      <c r="C3381" s="1">
        <v>44170</v>
      </c>
      <c r="D3381">
        <v>1900</v>
      </c>
      <c r="E3381">
        <v>1</v>
      </c>
      <c r="F3381" t="s">
        <v>36</v>
      </c>
      <c r="G3381">
        <v>157</v>
      </c>
      <c r="H3381">
        <v>2</v>
      </c>
      <c r="I3381">
        <v>745</v>
      </c>
      <c r="J3381" t="s">
        <v>139</v>
      </c>
      <c r="K3381" t="s">
        <v>1510</v>
      </c>
      <c r="L3381">
        <v>29</v>
      </c>
      <c r="M3381" t="s">
        <v>94</v>
      </c>
      <c r="N3381" t="s">
        <v>163</v>
      </c>
      <c r="O3381">
        <v>502</v>
      </c>
      <c r="P3381" t="s">
        <v>47</v>
      </c>
      <c r="S3381" t="s">
        <v>40</v>
      </c>
      <c r="T3381" t="s">
        <v>41</v>
      </c>
      <c r="U3381">
        <v>745</v>
      </c>
      <c r="V3381">
        <v>998</v>
      </c>
      <c r="Y3381" t="s">
        <v>5483</v>
      </c>
      <c r="AA3381">
        <v>34.040999999999997</v>
      </c>
      <c r="AB3381">
        <v>-118.2433</v>
      </c>
      <c r="AC3381">
        <f t="shared" si="52"/>
        <v>0</v>
      </c>
    </row>
    <row r="3382" spans="1:29" x14ac:dyDescent="0.35">
      <c r="A3382">
        <v>201104538</v>
      </c>
      <c r="B3382" s="1">
        <v>43843</v>
      </c>
      <c r="C3382" s="1">
        <v>43843</v>
      </c>
      <c r="D3382">
        <v>800</v>
      </c>
      <c r="E3382">
        <v>11</v>
      </c>
      <c r="F3382" t="s">
        <v>64</v>
      </c>
      <c r="G3382">
        <v>1143</v>
      </c>
      <c r="H3382">
        <v>1</v>
      </c>
      <c r="I3382">
        <v>320</v>
      </c>
      <c r="J3382" t="s">
        <v>435</v>
      </c>
      <c r="K3382" t="s">
        <v>5484</v>
      </c>
      <c r="L3382">
        <v>33</v>
      </c>
      <c r="M3382" t="s">
        <v>94</v>
      </c>
      <c r="N3382" t="s">
        <v>73</v>
      </c>
      <c r="O3382">
        <v>502</v>
      </c>
      <c r="P3382" t="s">
        <v>47</v>
      </c>
      <c r="S3382" t="s">
        <v>40</v>
      </c>
      <c r="T3382" t="s">
        <v>41</v>
      </c>
      <c r="U3382">
        <v>320</v>
      </c>
      <c r="Y3382" t="s">
        <v>5485</v>
      </c>
      <c r="AA3382">
        <v>34.110999999999997</v>
      </c>
      <c r="AB3382">
        <v>-118.2829</v>
      </c>
      <c r="AC3382">
        <f t="shared" si="52"/>
        <v>0</v>
      </c>
    </row>
    <row r="3383" spans="1:29" x14ac:dyDescent="0.35">
      <c r="A3383">
        <v>200312288</v>
      </c>
      <c r="B3383" s="1">
        <v>43986</v>
      </c>
      <c r="C3383" s="1">
        <v>43986</v>
      </c>
      <c r="D3383">
        <v>2000</v>
      </c>
      <c r="E3383">
        <v>3</v>
      </c>
      <c r="F3383" t="s">
        <v>43</v>
      </c>
      <c r="G3383">
        <v>399</v>
      </c>
      <c r="H3383">
        <v>1</v>
      </c>
      <c r="I3383">
        <v>210</v>
      </c>
      <c r="J3383" t="s">
        <v>149</v>
      </c>
      <c r="K3383" t="s">
        <v>5486</v>
      </c>
      <c r="L3383">
        <v>57</v>
      </c>
      <c r="M3383" t="s">
        <v>30</v>
      </c>
      <c r="N3383" t="s">
        <v>73</v>
      </c>
      <c r="O3383">
        <v>102</v>
      </c>
      <c r="P3383" t="s">
        <v>186</v>
      </c>
      <c r="Q3383">
        <v>400</v>
      </c>
      <c r="R3383" t="s">
        <v>143</v>
      </c>
      <c r="S3383" t="s">
        <v>40</v>
      </c>
      <c r="T3383" t="s">
        <v>41</v>
      </c>
      <c r="U3383">
        <v>210</v>
      </c>
      <c r="Y3383" t="s">
        <v>2290</v>
      </c>
      <c r="Z3383" t="s">
        <v>263</v>
      </c>
      <c r="AA3383">
        <v>34.005600000000001</v>
      </c>
      <c r="AB3383">
        <v>-118.2816</v>
      </c>
      <c r="AC3383">
        <f t="shared" si="52"/>
        <v>0</v>
      </c>
    </row>
    <row r="3384" spans="1:29" x14ac:dyDescent="0.35">
      <c r="A3384">
        <v>200706537</v>
      </c>
      <c r="B3384" s="1">
        <v>43885</v>
      </c>
      <c r="C3384" s="1">
        <v>43885</v>
      </c>
      <c r="D3384">
        <v>340</v>
      </c>
      <c r="E3384">
        <v>7</v>
      </c>
      <c r="F3384" t="s">
        <v>28</v>
      </c>
      <c r="G3384">
        <v>764</v>
      </c>
      <c r="H3384">
        <v>1</v>
      </c>
      <c r="I3384">
        <v>310</v>
      </c>
      <c r="J3384" t="s">
        <v>71</v>
      </c>
      <c r="K3384" t="s">
        <v>5487</v>
      </c>
      <c r="L3384">
        <v>23</v>
      </c>
      <c r="M3384" t="s">
        <v>30</v>
      </c>
      <c r="N3384" t="s">
        <v>95</v>
      </c>
      <c r="O3384">
        <v>203</v>
      </c>
      <c r="P3384" t="s">
        <v>101</v>
      </c>
      <c r="S3384" t="s">
        <v>40</v>
      </c>
      <c r="T3384" t="s">
        <v>41</v>
      </c>
      <c r="U3384">
        <v>310</v>
      </c>
      <c r="Y3384" t="s">
        <v>5488</v>
      </c>
      <c r="AA3384">
        <v>34.048499999999997</v>
      </c>
      <c r="AB3384">
        <v>-118.3558</v>
      </c>
      <c r="AC3384">
        <f t="shared" si="52"/>
        <v>0</v>
      </c>
    </row>
    <row r="3385" spans="1:29" x14ac:dyDescent="0.35">
      <c r="A3385">
        <v>201226708</v>
      </c>
      <c r="B3385" s="1">
        <v>44183</v>
      </c>
      <c r="C3385" s="1">
        <v>44183</v>
      </c>
      <c r="D3385">
        <v>2100</v>
      </c>
      <c r="E3385">
        <v>12</v>
      </c>
      <c r="F3385" t="s">
        <v>68</v>
      </c>
      <c r="G3385">
        <v>1283</v>
      </c>
      <c r="H3385">
        <v>2</v>
      </c>
      <c r="I3385">
        <v>740</v>
      </c>
      <c r="J3385" t="s">
        <v>224</v>
      </c>
      <c r="K3385" t="s">
        <v>456</v>
      </c>
      <c r="L3385">
        <v>33</v>
      </c>
      <c r="M3385" t="s">
        <v>94</v>
      </c>
      <c r="N3385" t="s">
        <v>163</v>
      </c>
      <c r="O3385">
        <v>501</v>
      </c>
      <c r="P3385" t="s">
        <v>164</v>
      </c>
      <c r="S3385" t="s">
        <v>40</v>
      </c>
      <c r="T3385" t="s">
        <v>41</v>
      </c>
      <c r="U3385">
        <v>740</v>
      </c>
      <c r="Y3385" t="s">
        <v>5489</v>
      </c>
      <c r="AA3385">
        <v>33.945900000000002</v>
      </c>
      <c r="AB3385">
        <v>-118.31610000000001</v>
      </c>
      <c r="AC3385">
        <f t="shared" si="52"/>
        <v>0</v>
      </c>
    </row>
    <row r="3386" spans="1:29" x14ac:dyDescent="0.35">
      <c r="A3386">
        <v>200311337</v>
      </c>
      <c r="B3386" s="1">
        <v>43965</v>
      </c>
      <c r="C3386" s="1">
        <v>43901</v>
      </c>
      <c r="D3386">
        <v>1500</v>
      </c>
      <c r="E3386">
        <v>3</v>
      </c>
      <c r="F3386" t="s">
        <v>43</v>
      </c>
      <c r="G3386">
        <v>358</v>
      </c>
      <c r="H3386">
        <v>1</v>
      </c>
      <c r="I3386">
        <v>480</v>
      </c>
      <c r="J3386" t="s">
        <v>44</v>
      </c>
      <c r="K3386" t="s">
        <v>45</v>
      </c>
      <c r="L3386">
        <v>18</v>
      </c>
      <c r="M3386" t="s">
        <v>30</v>
      </c>
      <c r="N3386" t="s">
        <v>31</v>
      </c>
      <c r="O3386">
        <v>722</v>
      </c>
      <c r="P3386" t="s">
        <v>1837</v>
      </c>
      <c r="S3386" t="s">
        <v>40</v>
      </c>
      <c r="T3386" t="s">
        <v>41</v>
      </c>
      <c r="U3386">
        <v>480</v>
      </c>
      <c r="Y3386" t="s">
        <v>5490</v>
      </c>
      <c r="AA3386">
        <v>34.018900000000002</v>
      </c>
      <c r="AB3386">
        <v>-118.28189999999999</v>
      </c>
      <c r="AC3386">
        <f t="shared" si="52"/>
        <v>0</v>
      </c>
    </row>
    <row r="3387" spans="1:29" x14ac:dyDescent="0.35">
      <c r="A3387">
        <v>200618654</v>
      </c>
      <c r="B3387" s="1">
        <v>44165</v>
      </c>
      <c r="C3387" s="1">
        <v>44164</v>
      </c>
      <c r="D3387">
        <v>1440</v>
      </c>
      <c r="E3387">
        <v>6</v>
      </c>
      <c r="F3387" t="s">
        <v>91</v>
      </c>
      <c r="G3387">
        <v>643</v>
      </c>
      <c r="H3387">
        <v>1</v>
      </c>
      <c r="I3387">
        <v>310</v>
      </c>
      <c r="J3387" t="s">
        <v>71</v>
      </c>
      <c r="K3387" t="s">
        <v>5491</v>
      </c>
      <c r="L3387">
        <v>43</v>
      </c>
      <c r="M3387" t="s">
        <v>30</v>
      </c>
      <c r="N3387" t="s">
        <v>31</v>
      </c>
      <c r="O3387">
        <v>501</v>
      </c>
      <c r="P3387" t="s">
        <v>164</v>
      </c>
      <c r="S3387" t="s">
        <v>40</v>
      </c>
      <c r="T3387" t="s">
        <v>41</v>
      </c>
      <c r="U3387">
        <v>310</v>
      </c>
      <c r="Y3387" t="s">
        <v>5492</v>
      </c>
      <c r="AA3387">
        <v>34.099800000000002</v>
      </c>
      <c r="AB3387">
        <v>-118.3519</v>
      </c>
      <c r="AC3387">
        <f t="shared" si="52"/>
        <v>0</v>
      </c>
    </row>
    <row r="3388" spans="1:29" x14ac:dyDescent="0.35">
      <c r="A3388">
        <v>200612588</v>
      </c>
      <c r="B3388" s="1">
        <v>44026</v>
      </c>
      <c r="C3388" s="1">
        <v>44026</v>
      </c>
      <c r="D3388">
        <v>900</v>
      </c>
      <c r="E3388">
        <v>6</v>
      </c>
      <c r="F3388" t="s">
        <v>91</v>
      </c>
      <c r="G3388">
        <v>644</v>
      </c>
      <c r="H3388">
        <v>2</v>
      </c>
      <c r="I3388">
        <v>902</v>
      </c>
      <c r="J3388" t="s">
        <v>3946</v>
      </c>
      <c r="K3388" t="s">
        <v>5493</v>
      </c>
      <c r="L3388">
        <v>67</v>
      </c>
      <c r="M3388" t="s">
        <v>94</v>
      </c>
      <c r="N3388" t="s">
        <v>31</v>
      </c>
      <c r="O3388">
        <v>502</v>
      </c>
      <c r="P3388" t="s">
        <v>47</v>
      </c>
      <c r="S3388" t="s">
        <v>84</v>
      </c>
      <c r="T3388" t="s">
        <v>85</v>
      </c>
      <c r="U3388">
        <v>902</v>
      </c>
      <c r="Y3388" t="s">
        <v>3584</v>
      </c>
      <c r="AA3388">
        <v>34.096299999999999</v>
      </c>
      <c r="AB3388">
        <v>-118.35169999999999</v>
      </c>
      <c r="AC3388">
        <f t="shared" si="52"/>
        <v>0</v>
      </c>
    </row>
    <row r="3389" spans="1:29" x14ac:dyDescent="0.35">
      <c r="A3389">
        <v>201217241</v>
      </c>
      <c r="B3389" s="1">
        <v>44038</v>
      </c>
      <c r="C3389" s="1">
        <v>44038</v>
      </c>
      <c r="D3389">
        <v>1800</v>
      </c>
      <c r="E3389">
        <v>12</v>
      </c>
      <c r="F3389" t="s">
        <v>68</v>
      </c>
      <c r="G3389">
        <v>1268</v>
      </c>
      <c r="H3389">
        <v>1</v>
      </c>
      <c r="I3389">
        <v>210</v>
      </c>
      <c r="J3389" t="s">
        <v>149</v>
      </c>
      <c r="K3389" t="s">
        <v>5494</v>
      </c>
      <c r="L3389">
        <v>18</v>
      </c>
      <c r="M3389" t="s">
        <v>94</v>
      </c>
      <c r="N3389" t="s">
        <v>163</v>
      </c>
      <c r="O3389">
        <v>122</v>
      </c>
      <c r="P3389" t="s">
        <v>275</v>
      </c>
      <c r="Q3389">
        <v>400</v>
      </c>
      <c r="R3389" t="s">
        <v>143</v>
      </c>
      <c r="S3389" t="s">
        <v>40</v>
      </c>
      <c r="T3389" t="s">
        <v>41</v>
      </c>
      <c r="U3389">
        <v>210</v>
      </c>
      <c r="Y3389" t="s">
        <v>5495</v>
      </c>
      <c r="AA3389">
        <v>33.962400000000002</v>
      </c>
      <c r="AB3389">
        <v>-118.2761</v>
      </c>
      <c r="AC3389">
        <f t="shared" si="52"/>
        <v>0</v>
      </c>
    </row>
    <row r="3390" spans="1:29" x14ac:dyDescent="0.35">
      <c r="A3390">
        <v>200516991</v>
      </c>
      <c r="B3390" s="1">
        <v>44158</v>
      </c>
      <c r="C3390" s="1">
        <v>44157</v>
      </c>
      <c r="D3390">
        <v>1800</v>
      </c>
      <c r="E3390">
        <v>5</v>
      </c>
      <c r="F3390" t="s">
        <v>98</v>
      </c>
      <c r="G3390">
        <v>587</v>
      </c>
      <c r="H3390">
        <v>1</v>
      </c>
      <c r="I3390">
        <v>510</v>
      </c>
      <c r="J3390" t="s">
        <v>29</v>
      </c>
      <c r="L3390">
        <v>0</v>
      </c>
      <c r="O3390">
        <v>101</v>
      </c>
      <c r="P3390" t="s">
        <v>32</v>
      </c>
      <c r="S3390" t="s">
        <v>40</v>
      </c>
      <c r="T3390" t="s">
        <v>41</v>
      </c>
      <c r="U3390">
        <v>510</v>
      </c>
      <c r="Y3390" t="s">
        <v>5496</v>
      </c>
      <c r="AA3390">
        <v>33.716099999999997</v>
      </c>
      <c r="AB3390">
        <v>-118.2907</v>
      </c>
      <c r="AC3390">
        <f t="shared" si="52"/>
        <v>0</v>
      </c>
    </row>
    <row r="3391" spans="1:29" x14ac:dyDescent="0.35">
      <c r="A3391">
        <v>200619886</v>
      </c>
      <c r="B3391" s="1">
        <v>44196</v>
      </c>
      <c r="C3391" s="1">
        <v>44185</v>
      </c>
      <c r="D3391">
        <v>900</v>
      </c>
      <c r="E3391">
        <v>6</v>
      </c>
      <c r="F3391" t="s">
        <v>91</v>
      </c>
      <c r="G3391">
        <v>643</v>
      </c>
      <c r="H3391">
        <v>1</v>
      </c>
      <c r="I3391">
        <v>341</v>
      </c>
      <c r="J3391" t="s">
        <v>157</v>
      </c>
      <c r="K3391" t="s">
        <v>2201</v>
      </c>
      <c r="L3391">
        <v>32</v>
      </c>
      <c r="M3391" t="s">
        <v>30</v>
      </c>
      <c r="N3391" t="s">
        <v>73</v>
      </c>
      <c r="O3391">
        <v>502</v>
      </c>
      <c r="P3391" t="s">
        <v>47</v>
      </c>
      <c r="S3391" t="s">
        <v>40</v>
      </c>
      <c r="T3391" t="s">
        <v>41</v>
      </c>
      <c r="U3391">
        <v>341</v>
      </c>
      <c r="V3391">
        <v>480</v>
      </c>
      <c r="Y3391" t="s">
        <v>5497</v>
      </c>
      <c r="AA3391">
        <v>34.099800000000002</v>
      </c>
      <c r="AB3391">
        <v>-118.3451</v>
      </c>
      <c r="AC3391">
        <f t="shared" si="52"/>
        <v>0</v>
      </c>
    </row>
    <row r="3392" spans="1:29" x14ac:dyDescent="0.35">
      <c r="A3392">
        <v>200305657</v>
      </c>
      <c r="B3392" s="1">
        <v>43858</v>
      </c>
      <c r="C3392" s="1">
        <v>43858</v>
      </c>
      <c r="D3392">
        <v>640</v>
      </c>
      <c r="E3392">
        <v>3</v>
      </c>
      <c r="F3392" t="s">
        <v>43</v>
      </c>
      <c r="G3392">
        <v>328</v>
      </c>
      <c r="H3392">
        <v>1</v>
      </c>
      <c r="I3392">
        <v>220</v>
      </c>
      <c r="J3392" t="s">
        <v>919</v>
      </c>
      <c r="K3392" t="s">
        <v>5498</v>
      </c>
      <c r="L3392">
        <v>19</v>
      </c>
      <c r="M3392" t="s">
        <v>46</v>
      </c>
      <c r="N3392" t="s">
        <v>46</v>
      </c>
      <c r="O3392">
        <v>210</v>
      </c>
      <c r="P3392" t="s">
        <v>183</v>
      </c>
      <c r="Q3392">
        <v>511</v>
      </c>
      <c r="R3392" t="s">
        <v>151</v>
      </c>
      <c r="S3392" t="s">
        <v>33</v>
      </c>
      <c r="T3392" t="s">
        <v>34</v>
      </c>
      <c r="U3392">
        <v>220</v>
      </c>
      <c r="Y3392" t="s">
        <v>3676</v>
      </c>
      <c r="AA3392">
        <v>34.026800000000001</v>
      </c>
      <c r="AB3392">
        <v>-118.2808</v>
      </c>
      <c r="AC3392">
        <f t="shared" si="52"/>
        <v>1</v>
      </c>
    </row>
    <row r="3393" spans="1:29" x14ac:dyDescent="0.35">
      <c r="A3393">
        <v>201309710</v>
      </c>
      <c r="B3393" s="1">
        <v>43942</v>
      </c>
      <c r="C3393" s="1">
        <v>43941</v>
      </c>
      <c r="D3393">
        <v>2300</v>
      </c>
      <c r="E3393">
        <v>13</v>
      </c>
      <c r="F3393" t="s">
        <v>62</v>
      </c>
      <c r="G3393">
        <v>1367</v>
      </c>
      <c r="H3393">
        <v>2</v>
      </c>
      <c r="I3393">
        <v>740</v>
      </c>
      <c r="J3393" t="s">
        <v>224</v>
      </c>
      <c r="K3393" t="s">
        <v>5499</v>
      </c>
      <c r="L3393">
        <v>57</v>
      </c>
      <c r="M3393" t="s">
        <v>94</v>
      </c>
      <c r="N3393" t="s">
        <v>95</v>
      </c>
      <c r="O3393">
        <v>122</v>
      </c>
      <c r="P3393" t="s">
        <v>275</v>
      </c>
      <c r="S3393" t="s">
        <v>40</v>
      </c>
      <c r="T3393" t="s">
        <v>41</v>
      </c>
      <c r="U3393">
        <v>740</v>
      </c>
      <c r="Y3393" t="s">
        <v>4341</v>
      </c>
      <c r="Z3393" t="s">
        <v>5500</v>
      </c>
      <c r="AA3393">
        <v>33.999299999999998</v>
      </c>
      <c r="AB3393">
        <v>-118.2432</v>
      </c>
      <c r="AC3393">
        <f t="shared" si="52"/>
        <v>0</v>
      </c>
    </row>
    <row r="3394" spans="1:29" x14ac:dyDescent="0.35">
      <c r="A3394">
        <v>201205811</v>
      </c>
      <c r="B3394" s="1">
        <v>43857</v>
      </c>
      <c r="C3394" s="1">
        <v>43856</v>
      </c>
      <c r="D3394">
        <v>2000</v>
      </c>
      <c r="E3394">
        <v>12</v>
      </c>
      <c r="F3394" t="s">
        <v>68</v>
      </c>
      <c r="G3394">
        <v>1256</v>
      </c>
      <c r="H3394">
        <v>1</v>
      </c>
      <c r="I3394">
        <v>510</v>
      </c>
      <c r="J3394" t="s">
        <v>29</v>
      </c>
      <c r="L3394">
        <v>0</v>
      </c>
      <c r="O3394">
        <v>101</v>
      </c>
      <c r="P3394" t="s">
        <v>32</v>
      </c>
      <c r="S3394" t="s">
        <v>40</v>
      </c>
      <c r="T3394" t="s">
        <v>41</v>
      </c>
      <c r="U3394">
        <v>510</v>
      </c>
      <c r="Y3394" t="s">
        <v>5501</v>
      </c>
      <c r="AA3394">
        <v>33.972700000000003</v>
      </c>
      <c r="AB3394">
        <v>-118.2893</v>
      </c>
      <c r="AC3394">
        <f t="shared" si="52"/>
        <v>0</v>
      </c>
    </row>
    <row r="3395" spans="1:29" x14ac:dyDescent="0.35">
      <c r="A3395">
        <v>201211760</v>
      </c>
      <c r="B3395" s="1">
        <v>43942</v>
      </c>
      <c r="C3395" s="1">
        <v>43942</v>
      </c>
      <c r="D3395">
        <v>1940</v>
      </c>
      <c r="E3395">
        <v>12</v>
      </c>
      <c r="F3395" t="s">
        <v>68</v>
      </c>
      <c r="G3395">
        <v>1248</v>
      </c>
      <c r="H3395">
        <v>2</v>
      </c>
      <c r="I3395">
        <v>626</v>
      </c>
      <c r="J3395" t="s">
        <v>141</v>
      </c>
      <c r="K3395" t="s">
        <v>5502</v>
      </c>
      <c r="L3395">
        <v>21</v>
      </c>
      <c r="M3395" t="s">
        <v>94</v>
      </c>
      <c r="N3395" t="s">
        <v>95</v>
      </c>
      <c r="O3395">
        <v>501</v>
      </c>
      <c r="P3395" t="s">
        <v>164</v>
      </c>
      <c r="Q3395">
        <v>400</v>
      </c>
      <c r="R3395" t="s">
        <v>143</v>
      </c>
      <c r="S3395" t="s">
        <v>84</v>
      </c>
      <c r="T3395" t="s">
        <v>85</v>
      </c>
      <c r="U3395">
        <v>626</v>
      </c>
      <c r="Y3395" t="s">
        <v>5503</v>
      </c>
      <c r="AA3395">
        <v>33.976399999999998</v>
      </c>
      <c r="AB3395">
        <v>-118.2873</v>
      </c>
      <c r="AC3395">
        <f t="shared" ref="AC3395:AC3458" si="53">IF(OR((S:S)="CC", S:S="AA",S:S="JA"), 1, 0)</f>
        <v>0</v>
      </c>
    </row>
    <row r="3396" spans="1:29" x14ac:dyDescent="0.35">
      <c r="A3396">
        <v>201113779</v>
      </c>
      <c r="B3396" s="1">
        <v>44093</v>
      </c>
      <c r="C3396" s="1">
        <v>44081</v>
      </c>
      <c r="D3396">
        <v>1300</v>
      </c>
      <c r="E3396">
        <v>11</v>
      </c>
      <c r="F3396" t="s">
        <v>64</v>
      </c>
      <c r="G3396">
        <v>1143</v>
      </c>
      <c r="H3396">
        <v>2</v>
      </c>
      <c r="I3396">
        <v>740</v>
      </c>
      <c r="J3396" t="s">
        <v>224</v>
      </c>
      <c r="K3396">
        <v>329</v>
      </c>
      <c r="L3396">
        <v>62</v>
      </c>
      <c r="M3396" t="s">
        <v>94</v>
      </c>
      <c r="N3396" t="s">
        <v>73</v>
      </c>
      <c r="O3396">
        <v>707</v>
      </c>
      <c r="P3396" t="s">
        <v>280</v>
      </c>
      <c r="S3396" t="s">
        <v>40</v>
      </c>
      <c r="T3396" t="s">
        <v>41</v>
      </c>
      <c r="U3396">
        <v>740</v>
      </c>
      <c r="Y3396" t="s">
        <v>4144</v>
      </c>
      <c r="AA3396">
        <v>34.109200000000001</v>
      </c>
      <c r="AB3396">
        <v>-118.2713</v>
      </c>
      <c r="AC3396">
        <f t="shared" si="53"/>
        <v>0</v>
      </c>
    </row>
    <row r="3397" spans="1:29" x14ac:dyDescent="0.35">
      <c r="A3397">
        <v>200816769</v>
      </c>
      <c r="B3397" s="1">
        <v>44158</v>
      </c>
      <c r="C3397" s="1">
        <v>44157</v>
      </c>
      <c r="D3397">
        <v>1700</v>
      </c>
      <c r="E3397">
        <v>8</v>
      </c>
      <c r="F3397" t="s">
        <v>109</v>
      </c>
      <c r="G3397">
        <v>889</v>
      </c>
      <c r="H3397">
        <v>1</v>
      </c>
      <c r="I3397">
        <v>510</v>
      </c>
      <c r="J3397" t="s">
        <v>29</v>
      </c>
      <c r="L3397">
        <v>0</v>
      </c>
      <c r="O3397">
        <v>101</v>
      </c>
      <c r="P3397" t="s">
        <v>32</v>
      </c>
      <c r="S3397" t="s">
        <v>40</v>
      </c>
      <c r="T3397" t="s">
        <v>41</v>
      </c>
      <c r="U3397">
        <v>510</v>
      </c>
      <c r="Y3397" t="s">
        <v>5504</v>
      </c>
      <c r="AA3397">
        <v>34.038600000000002</v>
      </c>
      <c r="AB3397">
        <v>-118.37860000000001</v>
      </c>
      <c r="AC3397">
        <f t="shared" si="53"/>
        <v>0</v>
      </c>
    </row>
    <row r="3398" spans="1:29" x14ac:dyDescent="0.35">
      <c r="A3398">
        <v>200908835</v>
      </c>
      <c r="B3398" s="1">
        <v>43945</v>
      </c>
      <c r="C3398" s="1">
        <v>43943</v>
      </c>
      <c r="D3398">
        <v>1500</v>
      </c>
      <c r="E3398">
        <v>9</v>
      </c>
      <c r="F3398" t="s">
        <v>49</v>
      </c>
      <c r="G3398">
        <v>933</v>
      </c>
      <c r="H3398">
        <v>2</v>
      </c>
      <c r="I3398">
        <v>354</v>
      </c>
      <c r="J3398" t="s">
        <v>167</v>
      </c>
      <c r="K3398" t="s">
        <v>2796</v>
      </c>
      <c r="L3398">
        <v>23</v>
      </c>
      <c r="M3398" t="s">
        <v>94</v>
      </c>
      <c r="N3398" t="s">
        <v>31</v>
      </c>
      <c r="O3398">
        <v>710</v>
      </c>
      <c r="P3398" t="s">
        <v>394</v>
      </c>
      <c r="S3398" t="s">
        <v>40</v>
      </c>
      <c r="T3398" t="s">
        <v>41</v>
      </c>
      <c r="U3398">
        <v>354</v>
      </c>
      <c r="Y3398" t="s">
        <v>1168</v>
      </c>
      <c r="Z3398" t="s">
        <v>1617</v>
      </c>
      <c r="AA3398">
        <v>34.186700000000002</v>
      </c>
      <c r="AB3398">
        <v>-118.4487</v>
      </c>
      <c r="AC3398">
        <f t="shared" si="53"/>
        <v>0</v>
      </c>
    </row>
    <row r="3399" spans="1:29" x14ac:dyDescent="0.35">
      <c r="A3399">
        <v>200217277</v>
      </c>
      <c r="B3399" s="1">
        <v>44146</v>
      </c>
      <c r="C3399" s="1">
        <v>44145</v>
      </c>
      <c r="D3399">
        <v>2300</v>
      </c>
      <c r="E3399">
        <v>2</v>
      </c>
      <c r="F3399" t="s">
        <v>56</v>
      </c>
      <c r="G3399">
        <v>269</v>
      </c>
      <c r="H3399">
        <v>1</v>
      </c>
      <c r="I3399">
        <v>330</v>
      </c>
      <c r="J3399" t="s">
        <v>37</v>
      </c>
      <c r="K3399" t="s">
        <v>5505</v>
      </c>
      <c r="L3399">
        <v>24</v>
      </c>
      <c r="M3399" t="s">
        <v>30</v>
      </c>
      <c r="N3399" t="s">
        <v>31</v>
      </c>
      <c r="O3399">
        <v>108</v>
      </c>
      <c r="P3399" t="s">
        <v>105</v>
      </c>
      <c r="Q3399">
        <v>500</v>
      </c>
      <c r="R3399" t="s">
        <v>184</v>
      </c>
      <c r="S3399" t="s">
        <v>40</v>
      </c>
      <c r="T3399" t="s">
        <v>41</v>
      </c>
      <c r="U3399">
        <v>330</v>
      </c>
      <c r="V3399">
        <v>998</v>
      </c>
      <c r="Y3399" t="s">
        <v>2785</v>
      </c>
      <c r="AA3399">
        <v>34.050699999999999</v>
      </c>
      <c r="AB3399">
        <v>-118.26430000000001</v>
      </c>
      <c r="AC3399">
        <f t="shared" si="53"/>
        <v>0</v>
      </c>
    </row>
    <row r="3400" spans="1:29" x14ac:dyDescent="0.35">
      <c r="A3400">
        <v>201306040</v>
      </c>
      <c r="B3400" s="1">
        <v>43867</v>
      </c>
      <c r="C3400" s="1">
        <v>43866</v>
      </c>
      <c r="D3400">
        <v>1900</v>
      </c>
      <c r="E3400">
        <v>13</v>
      </c>
      <c r="F3400" t="s">
        <v>62</v>
      </c>
      <c r="G3400">
        <v>1393</v>
      </c>
      <c r="H3400">
        <v>1</v>
      </c>
      <c r="I3400">
        <v>210</v>
      </c>
      <c r="J3400" t="s">
        <v>149</v>
      </c>
      <c r="K3400" t="s">
        <v>5506</v>
      </c>
      <c r="L3400">
        <v>23</v>
      </c>
      <c r="M3400" t="s">
        <v>94</v>
      </c>
      <c r="N3400" t="s">
        <v>95</v>
      </c>
      <c r="O3400">
        <v>101</v>
      </c>
      <c r="P3400" t="s">
        <v>32</v>
      </c>
      <c r="Q3400">
        <v>400</v>
      </c>
      <c r="R3400" t="s">
        <v>143</v>
      </c>
      <c r="S3400" t="s">
        <v>33</v>
      </c>
      <c r="T3400" t="s">
        <v>34</v>
      </c>
      <c r="U3400">
        <v>210</v>
      </c>
      <c r="Y3400" t="s">
        <v>357</v>
      </c>
      <c r="Z3400" t="s">
        <v>5507</v>
      </c>
      <c r="AA3400">
        <v>33.981400000000001</v>
      </c>
      <c r="AB3400">
        <v>-118.2783</v>
      </c>
      <c r="AC3400">
        <f t="shared" si="53"/>
        <v>1</v>
      </c>
    </row>
    <row r="3401" spans="1:29" x14ac:dyDescent="0.35">
      <c r="A3401">
        <v>200211764</v>
      </c>
      <c r="B3401" s="1">
        <v>44006</v>
      </c>
      <c r="C3401" s="1">
        <v>44003</v>
      </c>
      <c r="D3401">
        <v>1</v>
      </c>
      <c r="E3401">
        <v>2</v>
      </c>
      <c r="F3401" t="s">
        <v>56</v>
      </c>
      <c r="G3401">
        <v>238</v>
      </c>
      <c r="H3401">
        <v>1</v>
      </c>
      <c r="I3401">
        <v>121</v>
      </c>
      <c r="J3401" t="s">
        <v>227</v>
      </c>
      <c r="K3401" t="s">
        <v>5508</v>
      </c>
      <c r="L3401">
        <v>19</v>
      </c>
      <c r="M3401" t="s">
        <v>30</v>
      </c>
      <c r="N3401" t="s">
        <v>95</v>
      </c>
      <c r="O3401">
        <v>101</v>
      </c>
      <c r="P3401" t="s">
        <v>32</v>
      </c>
      <c r="Q3401">
        <v>400</v>
      </c>
      <c r="R3401" t="s">
        <v>143</v>
      </c>
      <c r="S3401" t="s">
        <v>40</v>
      </c>
      <c r="T3401" t="s">
        <v>41</v>
      </c>
      <c r="U3401">
        <v>121</v>
      </c>
      <c r="V3401">
        <v>998</v>
      </c>
      <c r="Y3401" t="s">
        <v>1281</v>
      </c>
      <c r="Z3401" t="s">
        <v>4335</v>
      </c>
      <c r="AA3401">
        <v>34.0642</v>
      </c>
      <c r="AB3401">
        <v>-118.25700000000001</v>
      </c>
      <c r="AC3401">
        <f t="shared" si="53"/>
        <v>0</v>
      </c>
    </row>
    <row r="3402" spans="1:29" x14ac:dyDescent="0.35">
      <c r="A3402">
        <v>200506594</v>
      </c>
      <c r="B3402" s="1">
        <v>43892</v>
      </c>
      <c r="C3402" s="1">
        <v>43891</v>
      </c>
      <c r="D3402">
        <v>1500</v>
      </c>
      <c r="E3402">
        <v>5</v>
      </c>
      <c r="F3402" t="s">
        <v>98</v>
      </c>
      <c r="G3402">
        <v>529</v>
      </c>
      <c r="H3402">
        <v>1</v>
      </c>
      <c r="I3402">
        <v>420</v>
      </c>
      <c r="J3402" t="s">
        <v>352</v>
      </c>
      <c r="L3402">
        <v>0</v>
      </c>
      <c r="O3402">
        <v>101</v>
      </c>
      <c r="P3402" t="s">
        <v>32</v>
      </c>
      <c r="S3402" t="s">
        <v>40</v>
      </c>
      <c r="T3402" t="s">
        <v>41</v>
      </c>
      <c r="U3402">
        <v>420</v>
      </c>
      <c r="Y3402" t="s">
        <v>5509</v>
      </c>
      <c r="AA3402">
        <v>33.777799999999999</v>
      </c>
      <c r="AB3402">
        <v>-118.2492</v>
      </c>
      <c r="AC3402">
        <f t="shared" si="53"/>
        <v>0</v>
      </c>
    </row>
    <row r="3403" spans="1:29" x14ac:dyDescent="0.35">
      <c r="A3403">
        <v>200908932</v>
      </c>
      <c r="B3403" s="1">
        <v>43947</v>
      </c>
      <c r="C3403" s="1">
        <v>43946</v>
      </c>
      <c r="D3403">
        <v>600</v>
      </c>
      <c r="E3403">
        <v>9</v>
      </c>
      <c r="F3403" t="s">
        <v>49</v>
      </c>
      <c r="G3403">
        <v>984</v>
      </c>
      <c r="H3403">
        <v>2</v>
      </c>
      <c r="I3403">
        <v>740</v>
      </c>
      <c r="J3403" t="s">
        <v>224</v>
      </c>
      <c r="K3403" t="s">
        <v>2064</v>
      </c>
      <c r="L3403">
        <v>29</v>
      </c>
      <c r="M3403" t="s">
        <v>94</v>
      </c>
      <c r="N3403" t="s">
        <v>31</v>
      </c>
      <c r="O3403">
        <v>101</v>
      </c>
      <c r="P3403" t="s">
        <v>32</v>
      </c>
      <c r="S3403" t="s">
        <v>40</v>
      </c>
      <c r="T3403" t="s">
        <v>41</v>
      </c>
      <c r="U3403">
        <v>740</v>
      </c>
      <c r="Y3403" t="s">
        <v>5510</v>
      </c>
      <c r="Z3403" t="s">
        <v>5511</v>
      </c>
      <c r="AA3403">
        <v>34.150399999999998</v>
      </c>
      <c r="AB3403">
        <v>-118.4517</v>
      </c>
      <c r="AC3403">
        <f t="shared" si="53"/>
        <v>0</v>
      </c>
    </row>
    <row r="3404" spans="1:29" x14ac:dyDescent="0.35">
      <c r="A3404">
        <v>200413190</v>
      </c>
      <c r="B3404" s="1">
        <v>44101</v>
      </c>
      <c r="C3404" s="1">
        <v>44100</v>
      </c>
      <c r="D3404">
        <v>1700</v>
      </c>
      <c r="E3404">
        <v>4</v>
      </c>
      <c r="F3404" t="s">
        <v>54</v>
      </c>
      <c r="G3404">
        <v>409</v>
      </c>
      <c r="H3404">
        <v>1</v>
      </c>
      <c r="I3404">
        <v>510</v>
      </c>
      <c r="J3404" t="s">
        <v>29</v>
      </c>
      <c r="L3404">
        <v>0</v>
      </c>
      <c r="O3404">
        <v>101</v>
      </c>
      <c r="P3404" t="s">
        <v>32</v>
      </c>
      <c r="S3404" t="s">
        <v>40</v>
      </c>
      <c r="T3404" t="s">
        <v>41</v>
      </c>
      <c r="U3404">
        <v>510</v>
      </c>
      <c r="Y3404" t="s">
        <v>5512</v>
      </c>
      <c r="AA3404">
        <v>34.090699999999998</v>
      </c>
      <c r="AB3404">
        <v>-118.1652</v>
      </c>
      <c r="AC3404">
        <f t="shared" si="53"/>
        <v>0</v>
      </c>
    </row>
    <row r="3405" spans="1:29" x14ac:dyDescent="0.35">
      <c r="A3405">
        <v>201215331</v>
      </c>
      <c r="B3405" s="1">
        <v>44007</v>
      </c>
      <c r="C3405" s="1">
        <v>44007</v>
      </c>
      <c r="D3405">
        <v>900</v>
      </c>
      <c r="E3405">
        <v>12</v>
      </c>
      <c r="F3405" t="s">
        <v>68</v>
      </c>
      <c r="G3405">
        <v>1257</v>
      </c>
      <c r="H3405">
        <v>1</v>
      </c>
      <c r="I3405">
        <v>510</v>
      </c>
      <c r="J3405" t="s">
        <v>29</v>
      </c>
      <c r="L3405">
        <v>0</v>
      </c>
      <c r="O3405">
        <v>101</v>
      </c>
      <c r="P3405" t="s">
        <v>32</v>
      </c>
      <c r="S3405" t="s">
        <v>40</v>
      </c>
      <c r="T3405" t="s">
        <v>41</v>
      </c>
      <c r="U3405">
        <v>510</v>
      </c>
      <c r="Y3405" t="s">
        <v>5513</v>
      </c>
      <c r="AA3405">
        <v>33.969299999999997</v>
      </c>
      <c r="AB3405">
        <v>-118.285</v>
      </c>
      <c r="AC3405">
        <f t="shared" si="53"/>
        <v>0</v>
      </c>
    </row>
    <row r="3406" spans="1:29" x14ac:dyDescent="0.35">
      <c r="A3406">
        <v>200216476</v>
      </c>
      <c r="B3406" s="1">
        <v>44125</v>
      </c>
      <c r="C3406" s="1">
        <v>44121</v>
      </c>
      <c r="D3406">
        <v>2100</v>
      </c>
      <c r="E3406">
        <v>2</v>
      </c>
      <c r="F3406" t="s">
        <v>56</v>
      </c>
      <c r="G3406">
        <v>203</v>
      </c>
      <c r="H3406">
        <v>1</v>
      </c>
      <c r="I3406">
        <v>350</v>
      </c>
      <c r="J3406" t="s">
        <v>1591</v>
      </c>
      <c r="K3406" t="s">
        <v>5514</v>
      </c>
      <c r="L3406">
        <v>43</v>
      </c>
      <c r="M3406" t="s">
        <v>94</v>
      </c>
      <c r="N3406" t="s">
        <v>95</v>
      </c>
      <c r="O3406">
        <v>102</v>
      </c>
      <c r="P3406" t="s">
        <v>186</v>
      </c>
      <c r="S3406" t="s">
        <v>40</v>
      </c>
      <c r="T3406" t="s">
        <v>41</v>
      </c>
      <c r="U3406">
        <v>350</v>
      </c>
      <c r="Y3406" t="s">
        <v>5515</v>
      </c>
      <c r="Z3406" t="s">
        <v>990</v>
      </c>
      <c r="AA3406">
        <v>34.083599999999997</v>
      </c>
      <c r="AB3406">
        <v>-118.29170000000001</v>
      </c>
      <c r="AC3406">
        <f t="shared" si="53"/>
        <v>0</v>
      </c>
    </row>
    <row r="3407" spans="1:29" x14ac:dyDescent="0.35">
      <c r="A3407">
        <v>200610316</v>
      </c>
      <c r="B3407" s="1">
        <v>43968</v>
      </c>
      <c r="C3407" s="1">
        <v>43968</v>
      </c>
      <c r="D3407">
        <v>1140</v>
      </c>
      <c r="E3407">
        <v>6</v>
      </c>
      <c r="F3407" t="s">
        <v>91</v>
      </c>
      <c r="G3407">
        <v>659</v>
      </c>
      <c r="H3407">
        <v>1</v>
      </c>
      <c r="I3407">
        <v>442</v>
      </c>
      <c r="J3407" t="s">
        <v>179</v>
      </c>
      <c r="K3407" t="s">
        <v>5516</v>
      </c>
      <c r="L3407">
        <v>25</v>
      </c>
      <c r="M3407" t="s">
        <v>46</v>
      </c>
      <c r="N3407" t="s">
        <v>94</v>
      </c>
      <c r="O3407">
        <v>403</v>
      </c>
      <c r="P3407" t="s">
        <v>337</v>
      </c>
      <c r="S3407" t="s">
        <v>40</v>
      </c>
      <c r="T3407" t="s">
        <v>41</v>
      </c>
      <c r="U3407">
        <v>442</v>
      </c>
      <c r="V3407">
        <v>998</v>
      </c>
      <c r="Y3407" t="s">
        <v>1592</v>
      </c>
      <c r="Z3407" t="s">
        <v>5517</v>
      </c>
      <c r="AA3407">
        <v>0</v>
      </c>
      <c r="AB3407">
        <v>0</v>
      </c>
      <c r="AC3407">
        <f t="shared" si="53"/>
        <v>0</v>
      </c>
    </row>
    <row r="3408" spans="1:29" x14ac:dyDescent="0.35">
      <c r="A3408">
        <v>200814749</v>
      </c>
      <c r="B3408" s="1">
        <v>44105</v>
      </c>
      <c r="C3408" s="1">
        <v>44078</v>
      </c>
      <c r="D3408">
        <v>1400</v>
      </c>
      <c r="E3408">
        <v>8</v>
      </c>
      <c r="F3408" t="s">
        <v>109</v>
      </c>
      <c r="G3408">
        <v>882</v>
      </c>
      <c r="H3408">
        <v>1</v>
      </c>
      <c r="I3408">
        <v>440</v>
      </c>
      <c r="J3408" t="s">
        <v>213</v>
      </c>
      <c r="K3408">
        <v>394</v>
      </c>
      <c r="L3408">
        <v>40</v>
      </c>
      <c r="M3408" t="s">
        <v>30</v>
      </c>
      <c r="N3408" t="s">
        <v>73</v>
      </c>
      <c r="O3408">
        <v>502</v>
      </c>
      <c r="P3408" t="s">
        <v>47</v>
      </c>
      <c r="S3408" t="s">
        <v>40</v>
      </c>
      <c r="T3408" t="s">
        <v>41</v>
      </c>
      <c r="U3408">
        <v>440</v>
      </c>
      <c r="Y3408" t="s">
        <v>5518</v>
      </c>
      <c r="AA3408">
        <v>34.040399999999998</v>
      </c>
      <c r="AB3408">
        <v>-118.4447</v>
      </c>
      <c r="AC3408">
        <f t="shared" si="53"/>
        <v>0</v>
      </c>
    </row>
    <row r="3409" spans="1:29" x14ac:dyDescent="0.35">
      <c r="A3409">
        <v>200216861</v>
      </c>
      <c r="B3409" s="1">
        <v>44134</v>
      </c>
      <c r="C3409" s="1">
        <v>44134</v>
      </c>
      <c r="D3409">
        <v>625</v>
      </c>
      <c r="E3409">
        <v>2</v>
      </c>
      <c r="F3409" t="s">
        <v>56</v>
      </c>
      <c r="G3409">
        <v>218</v>
      </c>
      <c r="H3409">
        <v>1</v>
      </c>
      <c r="I3409">
        <v>510</v>
      </c>
      <c r="J3409" t="s">
        <v>29</v>
      </c>
      <c r="L3409">
        <v>0</v>
      </c>
      <c r="O3409">
        <v>101</v>
      </c>
      <c r="P3409" t="s">
        <v>32</v>
      </c>
      <c r="S3409" t="s">
        <v>40</v>
      </c>
      <c r="T3409" t="s">
        <v>41</v>
      </c>
      <c r="U3409">
        <v>510</v>
      </c>
      <c r="Y3409" t="s">
        <v>5519</v>
      </c>
      <c r="Z3409" t="s">
        <v>5520</v>
      </c>
      <c r="AA3409">
        <v>34.068899999999999</v>
      </c>
      <c r="AB3409">
        <v>-118.255</v>
      </c>
      <c r="AC3409">
        <f t="shared" si="53"/>
        <v>0</v>
      </c>
    </row>
    <row r="3410" spans="1:29" x14ac:dyDescent="0.35">
      <c r="A3410">
        <v>200119130</v>
      </c>
      <c r="B3410" s="1">
        <v>44113</v>
      </c>
      <c r="C3410" s="1">
        <v>44113</v>
      </c>
      <c r="D3410">
        <v>415</v>
      </c>
      <c r="E3410">
        <v>1</v>
      </c>
      <c r="F3410" t="s">
        <v>36</v>
      </c>
      <c r="G3410">
        <v>155</v>
      </c>
      <c r="H3410">
        <v>1</v>
      </c>
      <c r="I3410">
        <v>230</v>
      </c>
      <c r="J3410" t="s">
        <v>161</v>
      </c>
      <c r="K3410" t="s">
        <v>5521</v>
      </c>
      <c r="L3410">
        <v>33</v>
      </c>
      <c r="M3410" t="s">
        <v>94</v>
      </c>
      <c r="N3410" t="s">
        <v>95</v>
      </c>
      <c r="O3410">
        <v>102</v>
      </c>
      <c r="P3410" t="s">
        <v>186</v>
      </c>
      <c r="Q3410">
        <v>223</v>
      </c>
      <c r="R3410" t="s">
        <v>2002</v>
      </c>
      <c r="S3410" t="s">
        <v>40</v>
      </c>
      <c r="T3410" t="s">
        <v>41</v>
      </c>
      <c r="U3410">
        <v>230</v>
      </c>
      <c r="V3410">
        <v>998</v>
      </c>
      <c r="Y3410" t="s">
        <v>997</v>
      </c>
      <c r="Z3410" t="s">
        <v>676</v>
      </c>
      <c r="AA3410">
        <v>34.044800000000002</v>
      </c>
      <c r="AB3410">
        <v>-118.2474</v>
      </c>
      <c r="AC3410">
        <f t="shared" si="53"/>
        <v>0</v>
      </c>
    </row>
    <row r="3411" spans="1:29" x14ac:dyDescent="0.35">
      <c r="A3411">
        <v>200113201</v>
      </c>
      <c r="B3411" s="1">
        <v>43992</v>
      </c>
      <c r="C3411" s="1">
        <v>43987</v>
      </c>
      <c r="D3411">
        <v>1400</v>
      </c>
      <c r="E3411">
        <v>1</v>
      </c>
      <c r="F3411" t="s">
        <v>36</v>
      </c>
      <c r="G3411">
        <v>119</v>
      </c>
      <c r="H3411">
        <v>1</v>
      </c>
      <c r="I3411">
        <v>341</v>
      </c>
      <c r="J3411" t="s">
        <v>157</v>
      </c>
      <c r="K3411" t="s">
        <v>5522</v>
      </c>
      <c r="L3411">
        <v>0</v>
      </c>
      <c r="M3411" t="s">
        <v>30</v>
      </c>
      <c r="N3411" t="s">
        <v>73</v>
      </c>
      <c r="O3411">
        <v>118</v>
      </c>
      <c r="P3411" t="s">
        <v>858</v>
      </c>
      <c r="S3411" t="s">
        <v>40</v>
      </c>
      <c r="T3411" t="s">
        <v>41</v>
      </c>
      <c r="U3411">
        <v>341</v>
      </c>
      <c r="Y3411" t="s">
        <v>1613</v>
      </c>
      <c r="AA3411">
        <v>34.055199999999999</v>
      </c>
      <c r="AB3411">
        <v>-118.23220000000001</v>
      </c>
      <c r="AC3411">
        <f t="shared" si="53"/>
        <v>0</v>
      </c>
    </row>
    <row r="3412" spans="1:29" x14ac:dyDescent="0.35">
      <c r="A3412">
        <v>200817695</v>
      </c>
      <c r="B3412" s="1">
        <v>44183</v>
      </c>
      <c r="C3412" s="1">
        <v>44182</v>
      </c>
      <c r="D3412">
        <v>1800</v>
      </c>
      <c r="E3412">
        <v>8</v>
      </c>
      <c r="F3412" t="s">
        <v>109</v>
      </c>
      <c r="G3412">
        <v>832</v>
      </c>
      <c r="H3412">
        <v>1</v>
      </c>
      <c r="I3412">
        <v>510</v>
      </c>
      <c r="J3412" t="s">
        <v>29</v>
      </c>
      <c r="L3412">
        <v>0</v>
      </c>
      <c r="O3412">
        <v>108</v>
      </c>
      <c r="P3412" t="s">
        <v>105</v>
      </c>
      <c r="S3412" t="s">
        <v>40</v>
      </c>
      <c r="T3412" t="s">
        <v>41</v>
      </c>
      <c r="U3412">
        <v>510</v>
      </c>
      <c r="Y3412" t="s">
        <v>5523</v>
      </c>
      <c r="AA3412">
        <v>34.051299999999998</v>
      </c>
      <c r="AB3412">
        <v>-118.4605</v>
      </c>
      <c r="AC3412">
        <f t="shared" si="53"/>
        <v>0</v>
      </c>
    </row>
    <row r="3413" spans="1:29" x14ac:dyDescent="0.35">
      <c r="A3413">
        <v>200714999</v>
      </c>
      <c r="B3413" s="1">
        <v>44121</v>
      </c>
      <c r="C3413" s="1">
        <v>44121</v>
      </c>
      <c r="D3413">
        <v>1112</v>
      </c>
      <c r="E3413">
        <v>7</v>
      </c>
      <c r="F3413" t="s">
        <v>28</v>
      </c>
      <c r="G3413">
        <v>723</v>
      </c>
      <c r="H3413">
        <v>1</v>
      </c>
      <c r="I3413">
        <v>230</v>
      </c>
      <c r="J3413" t="s">
        <v>161</v>
      </c>
      <c r="K3413" t="s">
        <v>5524</v>
      </c>
      <c r="L3413">
        <v>36</v>
      </c>
      <c r="M3413" t="s">
        <v>94</v>
      </c>
      <c r="N3413" t="s">
        <v>95</v>
      </c>
      <c r="O3413">
        <v>101</v>
      </c>
      <c r="P3413" t="s">
        <v>32</v>
      </c>
      <c r="Q3413">
        <v>216</v>
      </c>
      <c r="R3413" t="s">
        <v>1006</v>
      </c>
      <c r="S3413" t="s">
        <v>33</v>
      </c>
      <c r="T3413" t="s">
        <v>34</v>
      </c>
      <c r="U3413">
        <v>230</v>
      </c>
      <c r="Y3413" t="s">
        <v>5525</v>
      </c>
      <c r="AA3413">
        <v>34.072800000000001</v>
      </c>
      <c r="AB3413">
        <v>-118.3656</v>
      </c>
      <c r="AC3413">
        <f t="shared" si="53"/>
        <v>1</v>
      </c>
    </row>
    <row r="3414" spans="1:29" x14ac:dyDescent="0.35">
      <c r="A3414">
        <v>200513060</v>
      </c>
      <c r="B3414" s="1">
        <v>44059</v>
      </c>
      <c r="C3414" s="1">
        <v>43966</v>
      </c>
      <c r="D3414">
        <v>2200</v>
      </c>
      <c r="E3414">
        <v>5</v>
      </c>
      <c r="F3414" t="s">
        <v>98</v>
      </c>
      <c r="G3414">
        <v>511</v>
      </c>
      <c r="H3414">
        <v>1</v>
      </c>
      <c r="I3414">
        <v>330</v>
      </c>
      <c r="J3414" t="s">
        <v>37</v>
      </c>
      <c r="K3414" t="s">
        <v>3865</v>
      </c>
      <c r="L3414">
        <v>20</v>
      </c>
      <c r="M3414" t="s">
        <v>30</v>
      </c>
      <c r="N3414" t="s">
        <v>95</v>
      </c>
      <c r="O3414">
        <v>103</v>
      </c>
      <c r="P3414" t="s">
        <v>146</v>
      </c>
      <c r="S3414" t="s">
        <v>40</v>
      </c>
      <c r="T3414" t="s">
        <v>41</v>
      </c>
      <c r="U3414">
        <v>330</v>
      </c>
      <c r="Y3414" t="s">
        <v>5526</v>
      </c>
      <c r="AA3414">
        <v>33.794800000000002</v>
      </c>
      <c r="AB3414">
        <v>-118.30589999999999</v>
      </c>
      <c r="AC3414">
        <f t="shared" si="53"/>
        <v>0</v>
      </c>
    </row>
    <row r="3415" spans="1:29" x14ac:dyDescent="0.35">
      <c r="A3415">
        <v>201225449</v>
      </c>
      <c r="B3415" s="1">
        <v>44165</v>
      </c>
      <c r="C3415" s="1">
        <v>44165</v>
      </c>
      <c r="D3415">
        <v>10</v>
      </c>
      <c r="E3415">
        <v>12</v>
      </c>
      <c r="F3415" t="s">
        <v>68</v>
      </c>
      <c r="G3415">
        <v>1239</v>
      </c>
      <c r="H3415">
        <v>1</v>
      </c>
      <c r="I3415">
        <v>210</v>
      </c>
      <c r="J3415" t="s">
        <v>149</v>
      </c>
      <c r="K3415" t="s">
        <v>5527</v>
      </c>
      <c r="L3415">
        <v>35</v>
      </c>
      <c r="M3415" t="s">
        <v>30</v>
      </c>
      <c r="N3415" t="s">
        <v>95</v>
      </c>
      <c r="O3415">
        <v>101</v>
      </c>
      <c r="P3415" t="s">
        <v>32</v>
      </c>
      <c r="Q3415">
        <v>102</v>
      </c>
      <c r="R3415" t="s">
        <v>219</v>
      </c>
      <c r="S3415" t="s">
        <v>84</v>
      </c>
      <c r="T3415" t="s">
        <v>85</v>
      </c>
      <c r="U3415">
        <v>210</v>
      </c>
      <c r="Y3415" t="s">
        <v>263</v>
      </c>
      <c r="Z3415" t="s">
        <v>4216</v>
      </c>
      <c r="AA3415">
        <v>33.985999999999997</v>
      </c>
      <c r="AB3415">
        <v>-118.28100000000001</v>
      </c>
      <c r="AC3415">
        <f t="shared" si="53"/>
        <v>0</v>
      </c>
    </row>
    <row r="3416" spans="1:29" x14ac:dyDescent="0.35">
      <c r="A3416">
        <v>201005310</v>
      </c>
      <c r="B3416" s="1">
        <v>43861</v>
      </c>
      <c r="C3416" s="1">
        <v>43861</v>
      </c>
      <c r="D3416">
        <v>1100</v>
      </c>
      <c r="E3416">
        <v>10</v>
      </c>
      <c r="F3416" t="s">
        <v>103</v>
      </c>
      <c r="G3416">
        <v>1063</v>
      </c>
      <c r="H3416">
        <v>1</v>
      </c>
      <c r="I3416">
        <v>442</v>
      </c>
      <c r="J3416" t="s">
        <v>179</v>
      </c>
      <c r="K3416" t="s">
        <v>3612</v>
      </c>
      <c r="L3416">
        <v>53</v>
      </c>
      <c r="M3416" t="s">
        <v>94</v>
      </c>
      <c r="N3416" t="s">
        <v>73</v>
      </c>
      <c r="O3416">
        <v>406</v>
      </c>
      <c r="P3416" t="s">
        <v>582</v>
      </c>
      <c r="S3416" t="s">
        <v>40</v>
      </c>
      <c r="T3416" t="s">
        <v>41</v>
      </c>
      <c r="U3416">
        <v>442</v>
      </c>
      <c r="Y3416" t="s">
        <v>5528</v>
      </c>
      <c r="AA3416">
        <v>34.170699999999997</v>
      </c>
      <c r="AB3416">
        <v>-118.5408</v>
      </c>
      <c r="AC3416">
        <f t="shared" si="53"/>
        <v>0</v>
      </c>
    </row>
    <row r="3417" spans="1:29" x14ac:dyDescent="0.35">
      <c r="A3417">
        <v>200809874</v>
      </c>
      <c r="B3417" s="1">
        <v>43975</v>
      </c>
      <c r="C3417" s="1">
        <v>43914</v>
      </c>
      <c r="D3417">
        <v>1200</v>
      </c>
      <c r="E3417">
        <v>8</v>
      </c>
      <c r="F3417" t="s">
        <v>109</v>
      </c>
      <c r="G3417">
        <v>801</v>
      </c>
      <c r="H3417">
        <v>1</v>
      </c>
      <c r="I3417">
        <v>341</v>
      </c>
      <c r="J3417" t="s">
        <v>157</v>
      </c>
      <c r="K3417" t="s">
        <v>5529</v>
      </c>
      <c r="L3417">
        <v>66</v>
      </c>
      <c r="M3417" t="s">
        <v>30</v>
      </c>
      <c r="N3417" t="s">
        <v>73</v>
      </c>
      <c r="O3417">
        <v>501</v>
      </c>
      <c r="P3417" t="s">
        <v>164</v>
      </c>
      <c r="S3417" t="s">
        <v>40</v>
      </c>
      <c r="T3417" t="s">
        <v>41</v>
      </c>
      <c r="U3417">
        <v>341</v>
      </c>
      <c r="Y3417" t="s">
        <v>5530</v>
      </c>
      <c r="AA3417">
        <v>34.072800000000001</v>
      </c>
      <c r="AB3417">
        <v>-118.56270000000001</v>
      </c>
      <c r="AC3417">
        <f t="shared" si="53"/>
        <v>0</v>
      </c>
    </row>
    <row r="3418" spans="1:29" x14ac:dyDescent="0.35">
      <c r="A3418">
        <v>200312094</v>
      </c>
      <c r="B3418" s="1">
        <v>43982</v>
      </c>
      <c r="C3418" s="1">
        <v>43980</v>
      </c>
      <c r="D3418">
        <v>1800</v>
      </c>
      <c r="E3418">
        <v>3</v>
      </c>
      <c r="F3418" t="s">
        <v>43</v>
      </c>
      <c r="G3418">
        <v>333</v>
      </c>
      <c r="H3418">
        <v>1</v>
      </c>
      <c r="I3418">
        <v>310</v>
      </c>
      <c r="J3418" t="s">
        <v>71</v>
      </c>
      <c r="K3418" t="s">
        <v>5531</v>
      </c>
      <c r="L3418">
        <v>19</v>
      </c>
      <c r="M3418" t="s">
        <v>46</v>
      </c>
      <c r="N3418" t="s">
        <v>46</v>
      </c>
      <c r="O3418">
        <v>403</v>
      </c>
      <c r="P3418" t="s">
        <v>337</v>
      </c>
      <c r="S3418" t="s">
        <v>40</v>
      </c>
      <c r="T3418" t="s">
        <v>41</v>
      </c>
      <c r="U3418">
        <v>310</v>
      </c>
      <c r="Y3418" t="s">
        <v>5448</v>
      </c>
      <c r="AA3418">
        <v>34.027799999999999</v>
      </c>
      <c r="AB3418">
        <v>-118.3378</v>
      </c>
      <c r="AC3418">
        <f t="shared" si="53"/>
        <v>0</v>
      </c>
    </row>
    <row r="3419" spans="1:29" x14ac:dyDescent="0.35">
      <c r="A3419">
        <v>200205644</v>
      </c>
      <c r="B3419" s="1">
        <v>43864</v>
      </c>
      <c r="C3419" s="1">
        <v>43861</v>
      </c>
      <c r="D3419">
        <v>2300</v>
      </c>
      <c r="E3419">
        <v>2</v>
      </c>
      <c r="F3419" t="s">
        <v>56</v>
      </c>
      <c r="G3419">
        <v>238</v>
      </c>
      <c r="H3419">
        <v>1</v>
      </c>
      <c r="I3419">
        <v>440</v>
      </c>
      <c r="J3419" t="s">
        <v>213</v>
      </c>
      <c r="K3419">
        <v>344</v>
      </c>
      <c r="L3419">
        <v>0</v>
      </c>
      <c r="M3419" t="s">
        <v>46</v>
      </c>
      <c r="N3419" t="s">
        <v>46</v>
      </c>
      <c r="O3419">
        <v>704</v>
      </c>
      <c r="P3419" t="s">
        <v>1204</v>
      </c>
      <c r="S3419" t="s">
        <v>40</v>
      </c>
      <c r="T3419" t="s">
        <v>41</v>
      </c>
      <c r="U3419">
        <v>440</v>
      </c>
      <c r="Y3419" t="s">
        <v>5532</v>
      </c>
      <c r="AA3419">
        <v>34.066200000000002</v>
      </c>
      <c r="AB3419">
        <v>-118.2564</v>
      </c>
      <c r="AC3419">
        <f t="shared" si="53"/>
        <v>0</v>
      </c>
    </row>
    <row r="3420" spans="1:29" x14ac:dyDescent="0.35">
      <c r="A3420">
        <v>200307497</v>
      </c>
      <c r="B3420" s="1">
        <v>43888</v>
      </c>
      <c r="C3420" s="1">
        <v>43888</v>
      </c>
      <c r="D3420">
        <v>1715</v>
      </c>
      <c r="E3420">
        <v>3</v>
      </c>
      <c r="F3420" t="s">
        <v>43</v>
      </c>
      <c r="G3420">
        <v>311</v>
      </c>
      <c r="H3420">
        <v>1</v>
      </c>
      <c r="I3420">
        <v>236</v>
      </c>
      <c r="J3420" t="s">
        <v>692</v>
      </c>
      <c r="K3420" t="s">
        <v>5533</v>
      </c>
      <c r="L3420">
        <v>44</v>
      </c>
      <c r="M3420" t="s">
        <v>30</v>
      </c>
      <c r="N3420" t="s">
        <v>163</v>
      </c>
      <c r="O3420">
        <v>501</v>
      </c>
      <c r="P3420" t="s">
        <v>164</v>
      </c>
      <c r="Q3420">
        <v>212</v>
      </c>
      <c r="R3420" t="s">
        <v>1167</v>
      </c>
      <c r="S3420" t="s">
        <v>84</v>
      </c>
      <c r="T3420" t="s">
        <v>85</v>
      </c>
      <c r="U3420">
        <v>236</v>
      </c>
      <c r="Y3420" t="s">
        <v>5534</v>
      </c>
      <c r="AA3420">
        <v>34.032499999999999</v>
      </c>
      <c r="AB3420">
        <v>-118.3689</v>
      </c>
      <c r="AC3420">
        <f t="shared" si="53"/>
        <v>0</v>
      </c>
    </row>
    <row r="3421" spans="1:29" x14ac:dyDescent="0.35">
      <c r="A3421">
        <v>200513038</v>
      </c>
      <c r="B3421" s="1">
        <v>44059</v>
      </c>
      <c r="C3421" s="1">
        <v>44059</v>
      </c>
      <c r="D3421">
        <v>2130</v>
      </c>
      <c r="E3421">
        <v>5</v>
      </c>
      <c r="F3421" t="s">
        <v>98</v>
      </c>
      <c r="G3421">
        <v>566</v>
      </c>
      <c r="H3421">
        <v>2</v>
      </c>
      <c r="I3421">
        <v>626</v>
      </c>
      <c r="J3421" t="s">
        <v>141</v>
      </c>
      <c r="K3421" t="s">
        <v>5535</v>
      </c>
      <c r="L3421">
        <v>25</v>
      </c>
      <c r="M3421" t="s">
        <v>94</v>
      </c>
      <c r="N3421" t="s">
        <v>95</v>
      </c>
      <c r="O3421">
        <v>101</v>
      </c>
      <c r="P3421" t="s">
        <v>32</v>
      </c>
      <c r="Q3421">
        <v>400</v>
      </c>
      <c r="R3421" t="s">
        <v>143</v>
      </c>
      <c r="S3421" t="s">
        <v>84</v>
      </c>
      <c r="T3421" t="s">
        <v>85</v>
      </c>
      <c r="U3421">
        <v>626</v>
      </c>
      <c r="Y3421" t="s">
        <v>1117</v>
      </c>
      <c r="Z3421" t="s">
        <v>4382</v>
      </c>
      <c r="AA3421">
        <v>33.737000000000002</v>
      </c>
      <c r="AB3421">
        <v>-118.28360000000001</v>
      </c>
      <c r="AC3421">
        <f t="shared" si="53"/>
        <v>0</v>
      </c>
    </row>
    <row r="3422" spans="1:29" x14ac:dyDescent="0.35">
      <c r="A3422">
        <v>200217127</v>
      </c>
      <c r="B3422" s="1">
        <v>44139</v>
      </c>
      <c r="C3422" s="1">
        <v>44138</v>
      </c>
      <c r="D3422">
        <v>700</v>
      </c>
      <c r="E3422">
        <v>2</v>
      </c>
      <c r="F3422" t="s">
        <v>56</v>
      </c>
      <c r="G3422">
        <v>245</v>
      </c>
      <c r="H3422">
        <v>1</v>
      </c>
      <c r="I3422">
        <v>440</v>
      </c>
      <c r="J3422" t="s">
        <v>213</v>
      </c>
      <c r="K3422" t="s">
        <v>548</v>
      </c>
      <c r="L3422">
        <v>39</v>
      </c>
      <c r="M3422" t="s">
        <v>94</v>
      </c>
      <c r="N3422" t="s">
        <v>73</v>
      </c>
      <c r="O3422">
        <v>502</v>
      </c>
      <c r="P3422" t="s">
        <v>47</v>
      </c>
      <c r="S3422" t="s">
        <v>40</v>
      </c>
      <c r="T3422" t="s">
        <v>41</v>
      </c>
      <c r="U3422">
        <v>440</v>
      </c>
      <c r="Y3422" t="s">
        <v>5536</v>
      </c>
      <c r="AA3422">
        <v>34.0627</v>
      </c>
      <c r="AB3422">
        <v>-118.2774</v>
      </c>
      <c r="AC3422">
        <f t="shared" si="53"/>
        <v>0</v>
      </c>
    </row>
    <row r="3423" spans="1:29" x14ac:dyDescent="0.35">
      <c r="A3423">
        <v>200117063</v>
      </c>
      <c r="B3423" s="1">
        <v>44070</v>
      </c>
      <c r="C3423" s="1">
        <v>44070</v>
      </c>
      <c r="D3423">
        <v>1920</v>
      </c>
      <c r="E3423">
        <v>1</v>
      </c>
      <c r="F3423" t="s">
        <v>36</v>
      </c>
      <c r="G3423">
        <v>139</v>
      </c>
      <c r="H3423">
        <v>2</v>
      </c>
      <c r="I3423">
        <v>745</v>
      </c>
      <c r="J3423" t="s">
        <v>139</v>
      </c>
      <c r="K3423" t="s">
        <v>5537</v>
      </c>
      <c r="L3423">
        <v>30</v>
      </c>
      <c r="M3423" t="s">
        <v>30</v>
      </c>
      <c r="N3423" t="s">
        <v>31</v>
      </c>
      <c r="O3423">
        <v>122</v>
      </c>
      <c r="P3423" t="s">
        <v>275</v>
      </c>
      <c r="S3423" t="s">
        <v>40</v>
      </c>
      <c r="T3423" t="s">
        <v>41</v>
      </c>
      <c r="U3423">
        <v>745</v>
      </c>
      <c r="Y3423" t="s">
        <v>5538</v>
      </c>
      <c r="AA3423">
        <v>34.048000000000002</v>
      </c>
      <c r="AB3423">
        <v>-118.23260000000001</v>
      </c>
      <c r="AC3423">
        <f t="shared" si="53"/>
        <v>0</v>
      </c>
    </row>
    <row r="3424" spans="1:29" x14ac:dyDescent="0.35">
      <c r="A3424">
        <v>200314822</v>
      </c>
      <c r="B3424" s="1">
        <v>44039</v>
      </c>
      <c r="C3424" s="1">
        <v>44038</v>
      </c>
      <c r="D3424">
        <v>2335</v>
      </c>
      <c r="E3424">
        <v>3</v>
      </c>
      <c r="F3424" t="s">
        <v>43</v>
      </c>
      <c r="G3424">
        <v>392</v>
      </c>
      <c r="H3424">
        <v>1</v>
      </c>
      <c r="I3424">
        <v>330</v>
      </c>
      <c r="J3424" t="s">
        <v>37</v>
      </c>
      <c r="K3424" t="s">
        <v>5539</v>
      </c>
      <c r="L3424">
        <v>44</v>
      </c>
      <c r="M3424" t="s">
        <v>94</v>
      </c>
      <c r="N3424" t="s">
        <v>163</v>
      </c>
      <c r="O3424">
        <v>104</v>
      </c>
      <c r="P3424" t="s">
        <v>201</v>
      </c>
      <c r="S3424" t="s">
        <v>40</v>
      </c>
      <c r="T3424" t="s">
        <v>41</v>
      </c>
      <c r="U3424">
        <v>330</v>
      </c>
      <c r="Y3424" t="s">
        <v>5540</v>
      </c>
      <c r="AA3424">
        <v>34.000700000000002</v>
      </c>
      <c r="AB3424">
        <v>-118.3203</v>
      </c>
      <c r="AC3424">
        <f t="shared" si="53"/>
        <v>0</v>
      </c>
    </row>
    <row r="3425" spans="1:29" x14ac:dyDescent="0.35">
      <c r="A3425">
        <v>200907378</v>
      </c>
      <c r="B3425" s="1">
        <v>43903</v>
      </c>
      <c r="C3425" s="1">
        <v>43901</v>
      </c>
      <c r="D3425">
        <v>1500</v>
      </c>
      <c r="E3425">
        <v>9</v>
      </c>
      <c r="F3425" t="s">
        <v>49</v>
      </c>
      <c r="G3425">
        <v>909</v>
      </c>
      <c r="H3425">
        <v>2</v>
      </c>
      <c r="I3425">
        <v>745</v>
      </c>
      <c r="J3425" t="s">
        <v>139</v>
      </c>
      <c r="K3425" t="s">
        <v>456</v>
      </c>
      <c r="L3425">
        <v>53</v>
      </c>
      <c r="M3425" t="s">
        <v>30</v>
      </c>
      <c r="N3425" t="s">
        <v>95</v>
      </c>
      <c r="O3425">
        <v>101</v>
      </c>
      <c r="P3425" t="s">
        <v>32</v>
      </c>
      <c r="S3425" t="s">
        <v>40</v>
      </c>
      <c r="T3425" t="s">
        <v>41</v>
      </c>
      <c r="U3425">
        <v>745</v>
      </c>
      <c r="Y3425" t="s">
        <v>5541</v>
      </c>
      <c r="AA3425">
        <v>34.206899999999997</v>
      </c>
      <c r="AB3425">
        <v>-118.4312</v>
      </c>
      <c r="AC3425">
        <f t="shared" si="53"/>
        <v>0</v>
      </c>
    </row>
    <row r="3426" spans="1:29" x14ac:dyDescent="0.35">
      <c r="A3426">
        <v>200405492</v>
      </c>
      <c r="B3426" s="1">
        <v>43868</v>
      </c>
      <c r="C3426" s="1">
        <v>43868</v>
      </c>
      <c r="D3426">
        <v>1930</v>
      </c>
      <c r="E3426">
        <v>4</v>
      </c>
      <c r="F3426" t="s">
        <v>54</v>
      </c>
      <c r="G3426">
        <v>497</v>
      </c>
      <c r="H3426">
        <v>2</v>
      </c>
      <c r="I3426">
        <v>626</v>
      </c>
      <c r="J3426" t="s">
        <v>141</v>
      </c>
      <c r="K3426" t="s">
        <v>5542</v>
      </c>
      <c r="L3426">
        <v>50</v>
      </c>
      <c r="M3426" t="s">
        <v>94</v>
      </c>
      <c r="N3426" t="s">
        <v>95</v>
      </c>
      <c r="O3426">
        <v>108</v>
      </c>
      <c r="P3426" t="s">
        <v>105</v>
      </c>
      <c r="Q3426">
        <v>400</v>
      </c>
      <c r="R3426" t="s">
        <v>143</v>
      </c>
      <c r="S3426" t="s">
        <v>40</v>
      </c>
      <c r="T3426" t="s">
        <v>41</v>
      </c>
      <c r="U3426">
        <v>626</v>
      </c>
      <c r="Y3426" t="s">
        <v>1674</v>
      </c>
      <c r="Z3426" t="s">
        <v>1675</v>
      </c>
      <c r="AA3426">
        <v>34.018799999999999</v>
      </c>
      <c r="AB3426">
        <v>-118.20659999999999</v>
      </c>
      <c r="AC3426">
        <f t="shared" si="53"/>
        <v>0</v>
      </c>
    </row>
    <row r="3427" spans="1:29" x14ac:dyDescent="0.35">
      <c r="A3427">
        <v>200705333</v>
      </c>
      <c r="B3427" s="1">
        <v>43859</v>
      </c>
      <c r="C3427" s="1">
        <v>43850</v>
      </c>
      <c r="D3427">
        <v>1600</v>
      </c>
      <c r="E3427">
        <v>7</v>
      </c>
      <c r="F3427" t="s">
        <v>28</v>
      </c>
      <c r="G3427">
        <v>701</v>
      </c>
      <c r="H3427">
        <v>2</v>
      </c>
      <c r="I3427">
        <v>354</v>
      </c>
      <c r="J3427" t="s">
        <v>167</v>
      </c>
      <c r="K3427" t="s">
        <v>5543</v>
      </c>
      <c r="L3427">
        <v>72</v>
      </c>
      <c r="M3427" t="s">
        <v>94</v>
      </c>
      <c r="N3427" t="s">
        <v>73</v>
      </c>
      <c r="O3427">
        <v>501</v>
      </c>
      <c r="P3427" t="s">
        <v>164</v>
      </c>
      <c r="S3427" t="s">
        <v>40</v>
      </c>
      <c r="T3427" t="s">
        <v>41</v>
      </c>
      <c r="U3427">
        <v>354</v>
      </c>
      <c r="Y3427" t="s">
        <v>5544</v>
      </c>
      <c r="AA3427">
        <v>34.0837</v>
      </c>
      <c r="AB3427">
        <v>-118.3703</v>
      </c>
      <c r="AC3427">
        <f t="shared" si="53"/>
        <v>0</v>
      </c>
    </row>
    <row r="3428" spans="1:29" x14ac:dyDescent="0.35">
      <c r="A3428">
        <v>200112002</v>
      </c>
      <c r="B3428" s="1">
        <v>43972</v>
      </c>
      <c r="C3428" s="1">
        <v>43972</v>
      </c>
      <c r="D3428">
        <v>10</v>
      </c>
      <c r="E3428">
        <v>1</v>
      </c>
      <c r="F3428" t="s">
        <v>36</v>
      </c>
      <c r="G3428">
        <v>185</v>
      </c>
      <c r="H3428">
        <v>2</v>
      </c>
      <c r="I3428">
        <v>626</v>
      </c>
      <c r="J3428" t="s">
        <v>141</v>
      </c>
      <c r="K3428" t="s">
        <v>5545</v>
      </c>
      <c r="L3428">
        <v>18</v>
      </c>
      <c r="M3428" t="s">
        <v>94</v>
      </c>
      <c r="N3428" t="s">
        <v>95</v>
      </c>
      <c r="O3428">
        <v>102</v>
      </c>
      <c r="P3428" t="s">
        <v>186</v>
      </c>
      <c r="Q3428">
        <v>400</v>
      </c>
      <c r="R3428" t="s">
        <v>143</v>
      </c>
      <c r="S3428" t="s">
        <v>40</v>
      </c>
      <c r="T3428" t="s">
        <v>41</v>
      </c>
      <c r="U3428">
        <v>626</v>
      </c>
      <c r="Y3428" t="s">
        <v>1118</v>
      </c>
      <c r="Z3428" t="s">
        <v>1674</v>
      </c>
      <c r="AA3428">
        <v>34.0396</v>
      </c>
      <c r="AB3428">
        <v>-118.25579999999999</v>
      </c>
      <c r="AC3428">
        <f t="shared" si="53"/>
        <v>0</v>
      </c>
    </row>
    <row r="3429" spans="1:29" x14ac:dyDescent="0.35">
      <c r="A3429">
        <v>201013475</v>
      </c>
      <c r="B3429" s="1">
        <v>44101</v>
      </c>
      <c r="C3429" s="1">
        <v>44081</v>
      </c>
      <c r="D3429">
        <v>1500</v>
      </c>
      <c r="E3429">
        <v>10</v>
      </c>
      <c r="F3429" t="s">
        <v>103</v>
      </c>
      <c r="G3429">
        <v>1099</v>
      </c>
      <c r="H3429">
        <v>2</v>
      </c>
      <c r="I3429">
        <v>740</v>
      </c>
      <c r="J3429" t="s">
        <v>224</v>
      </c>
      <c r="K3429" t="s">
        <v>5546</v>
      </c>
      <c r="L3429">
        <v>0</v>
      </c>
      <c r="O3429">
        <v>501</v>
      </c>
      <c r="P3429" t="s">
        <v>164</v>
      </c>
      <c r="S3429" t="s">
        <v>33</v>
      </c>
      <c r="T3429" t="s">
        <v>34</v>
      </c>
      <c r="U3429">
        <v>740</v>
      </c>
      <c r="Y3429" t="s">
        <v>5547</v>
      </c>
      <c r="AA3429">
        <v>34.146900000000002</v>
      </c>
      <c r="AB3429">
        <v>-118.4717</v>
      </c>
      <c r="AC3429">
        <f t="shared" si="53"/>
        <v>1</v>
      </c>
    </row>
    <row r="3430" spans="1:29" x14ac:dyDescent="0.35">
      <c r="A3430">
        <v>201213369</v>
      </c>
      <c r="B3430" s="1">
        <v>43974</v>
      </c>
      <c r="C3430" s="1">
        <v>43974</v>
      </c>
      <c r="D3430">
        <v>832</v>
      </c>
      <c r="E3430">
        <v>12</v>
      </c>
      <c r="F3430" t="s">
        <v>68</v>
      </c>
      <c r="G3430">
        <v>1218</v>
      </c>
      <c r="H3430">
        <v>2</v>
      </c>
      <c r="I3430">
        <v>626</v>
      </c>
      <c r="J3430" t="s">
        <v>141</v>
      </c>
      <c r="K3430" t="s">
        <v>5548</v>
      </c>
      <c r="L3430">
        <v>20</v>
      </c>
      <c r="M3430" t="s">
        <v>30</v>
      </c>
      <c r="N3430" t="s">
        <v>95</v>
      </c>
      <c r="O3430">
        <v>501</v>
      </c>
      <c r="P3430" t="s">
        <v>164</v>
      </c>
      <c r="Q3430">
        <v>400</v>
      </c>
      <c r="R3430" t="s">
        <v>143</v>
      </c>
      <c r="S3430" t="s">
        <v>84</v>
      </c>
      <c r="T3430" t="s">
        <v>85</v>
      </c>
      <c r="U3430">
        <v>626</v>
      </c>
      <c r="Y3430" t="s">
        <v>5549</v>
      </c>
      <c r="AA3430">
        <v>33.994100000000003</v>
      </c>
      <c r="AB3430">
        <v>-118.2893</v>
      </c>
      <c r="AC3430">
        <f t="shared" si="53"/>
        <v>0</v>
      </c>
    </row>
    <row r="3431" spans="1:29" x14ac:dyDescent="0.35">
      <c r="A3431">
        <v>200406133</v>
      </c>
      <c r="B3431" s="1">
        <v>43884</v>
      </c>
      <c r="C3431" s="1">
        <v>43884</v>
      </c>
      <c r="D3431">
        <v>1200</v>
      </c>
      <c r="E3431">
        <v>4</v>
      </c>
      <c r="F3431" t="s">
        <v>54</v>
      </c>
      <c r="G3431">
        <v>473</v>
      </c>
      <c r="H3431">
        <v>1</v>
      </c>
      <c r="I3431">
        <v>310</v>
      </c>
      <c r="J3431" t="s">
        <v>71</v>
      </c>
      <c r="K3431">
        <v>344</v>
      </c>
      <c r="L3431">
        <v>10</v>
      </c>
      <c r="M3431" t="s">
        <v>30</v>
      </c>
      <c r="N3431" t="s">
        <v>73</v>
      </c>
      <c r="O3431">
        <v>410</v>
      </c>
      <c r="P3431" t="s">
        <v>5550</v>
      </c>
      <c r="S3431" t="s">
        <v>40</v>
      </c>
      <c r="T3431" t="s">
        <v>41</v>
      </c>
      <c r="U3431">
        <v>310</v>
      </c>
      <c r="Y3431" t="s">
        <v>5551</v>
      </c>
      <c r="AA3431">
        <v>34.0381</v>
      </c>
      <c r="AB3431">
        <v>-118.215</v>
      </c>
      <c r="AC3431">
        <f t="shared" si="53"/>
        <v>0</v>
      </c>
    </row>
    <row r="3432" spans="1:29" x14ac:dyDescent="0.35">
      <c r="A3432">
        <v>201214518</v>
      </c>
      <c r="B3432" s="1">
        <v>43991</v>
      </c>
      <c r="C3432" s="1">
        <v>43991</v>
      </c>
      <c r="D3432">
        <v>2330</v>
      </c>
      <c r="E3432">
        <v>12</v>
      </c>
      <c r="F3432" t="s">
        <v>68</v>
      </c>
      <c r="G3432">
        <v>1268</v>
      </c>
      <c r="H3432">
        <v>1</v>
      </c>
      <c r="I3432">
        <v>236</v>
      </c>
      <c r="J3432" t="s">
        <v>692</v>
      </c>
      <c r="K3432" t="s">
        <v>5552</v>
      </c>
      <c r="L3432">
        <v>52</v>
      </c>
      <c r="M3432" t="s">
        <v>94</v>
      </c>
      <c r="N3432" t="s">
        <v>163</v>
      </c>
      <c r="O3432">
        <v>101</v>
      </c>
      <c r="P3432" t="s">
        <v>32</v>
      </c>
      <c r="Q3432">
        <v>400</v>
      </c>
      <c r="R3432" t="s">
        <v>143</v>
      </c>
      <c r="S3432" t="s">
        <v>33</v>
      </c>
      <c r="T3432" t="s">
        <v>34</v>
      </c>
      <c r="U3432">
        <v>236</v>
      </c>
      <c r="V3432">
        <v>626</v>
      </c>
      <c r="Y3432" t="s">
        <v>3579</v>
      </c>
      <c r="AA3432">
        <v>33.9651</v>
      </c>
      <c r="AB3432">
        <v>-118.2761</v>
      </c>
      <c r="AC3432">
        <f t="shared" si="53"/>
        <v>1</v>
      </c>
    </row>
    <row r="3433" spans="1:29" x14ac:dyDescent="0.35">
      <c r="A3433">
        <v>200906372</v>
      </c>
      <c r="B3433" s="1">
        <v>43884</v>
      </c>
      <c r="C3433" s="1">
        <v>43883</v>
      </c>
      <c r="D3433">
        <v>1455</v>
      </c>
      <c r="E3433">
        <v>9</v>
      </c>
      <c r="F3433" t="s">
        <v>49</v>
      </c>
      <c r="G3433">
        <v>974</v>
      </c>
      <c r="H3433">
        <v>1</v>
      </c>
      <c r="I3433">
        <v>442</v>
      </c>
      <c r="J3433" t="s">
        <v>179</v>
      </c>
      <c r="K3433" t="s">
        <v>5553</v>
      </c>
      <c r="L3433">
        <v>23</v>
      </c>
      <c r="M3433" t="s">
        <v>30</v>
      </c>
      <c r="N3433" t="s">
        <v>95</v>
      </c>
      <c r="O3433">
        <v>404</v>
      </c>
      <c r="P3433" t="s">
        <v>1637</v>
      </c>
      <c r="S3433" t="s">
        <v>40</v>
      </c>
      <c r="T3433" t="s">
        <v>41</v>
      </c>
      <c r="U3433">
        <v>442</v>
      </c>
      <c r="Y3433" t="s">
        <v>2876</v>
      </c>
      <c r="AA3433">
        <v>34.154699999999998</v>
      </c>
      <c r="AB3433">
        <v>-118.453</v>
      </c>
      <c r="AC3433">
        <f t="shared" si="53"/>
        <v>0</v>
      </c>
    </row>
    <row r="3434" spans="1:29" x14ac:dyDescent="0.35">
      <c r="A3434">
        <v>201208834</v>
      </c>
      <c r="B3434" s="1">
        <v>43899</v>
      </c>
      <c r="C3434" s="1">
        <v>43899</v>
      </c>
      <c r="D3434">
        <v>2000</v>
      </c>
      <c r="E3434">
        <v>12</v>
      </c>
      <c r="F3434" t="s">
        <v>68</v>
      </c>
      <c r="G3434">
        <v>1273</v>
      </c>
      <c r="H3434">
        <v>2</v>
      </c>
      <c r="I3434">
        <v>626</v>
      </c>
      <c r="J3434" t="s">
        <v>141</v>
      </c>
      <c r="K3434" t="s">
        <v>5554</v>
      </c>
      <c r="L3434">
        <v>59</v>
      </c>
      <c r="M3434" t="s">
        <v>94</v>
      </c>
      <c r="N3434" t="s">
        <v>95</v>
      </c>
      <c r="O3434">
        <v>501</v>
      </c>
      <c r="P3434" t="s">
        <v>164</v>
      </c>
      <c r="Q3434">
        <v>400</v>
      </c>
      <c r="R3434" t="s">
        <v>143</v>
      </c>
      <c r="S3434" t="s">
        <v>33</v>
      </c>
      <c r="T3434" t="s">
        <v>34</v>
      </c>
      <c r="U3434">
        <v>626</v>
      </c>
      <c r="Y3434" t="s">
        <v>5555</v>
      </c>
      <c r="AA3434">
        <v>33.957999999999998</v>
      </c>
      <c r="AB3434">
        <v>-118.3128</v>
      </c>
      <c r="AC3434">
        <f t="shared" si="53"/>
        <v>1</v>
      </c>
    </row>
    <row r="3435" spans="1:29" x14ac:dyDescent="0.35">
      <c r="A3435">
        <v>201305184</v>
      </c>
      <c r="B3435" s="1">
        <v>43852</v>
      </c>
      <c r="C3435" s="1">
        <v>43851</v>
      </c>
      <c r="D3435">
        <v>2000</v>
      </c>
      <c r="E3435">
        <v>13</v>
      </c>
      <c r="F3435" t="s">
        <v>62</v>
      </c>
      <c r="G3435">
        <v>1347</v>
      </c>
      <c r="H3435">
        <v>1</v>
      </c>
      <c r="I3435">
        <v>420</v>
      </c>
      <c r="J3435" t="s">
        <v>352</v>
      </c>
      <c r="L3435">
        <v>0</v>
      </c>
      <c r="O3435">
        <v>101</v>
      </c>
      <c r="P3435" t="s">
        <v>32</v>
      </c>
      <c r="S3435" t="s">
        <v>40</v>
      </c>
      <c r="T3435" t="s">
        <v>41</v>
      </c>
      <c r="U3435">
        <v>420</v>
      </c>
      <c r="Y3435" t="s">
        <v>5556</v>
      </c>
      <c r="AA3435">
        <v>34.006999999999998</v>
      </c>
      <c r="AB3435">
        <v>-118.24299999999999</v>
      </c>
      <c r="AC3435">
        <f t="shared" si="53"/>
        <v>0</v>
      </c>
    </row>
    <row r="3436" spans="1:29" x14ac:dyDescent="0.35">
      <c r="A3436">
        <v>200320041</v>
      </c>
      <c r="B3436" s="1">
        <v>44140</v>
      </c>
      <c r="C3436" s="1">
        <v>44140</v>
      </c>
      <c r="D3436">
        <v>2335</v>
      </c>
      <c r="E3436">
        <v>3</v>
      </c>
      <c r="F3436" t="s">
        <v>43</v>
      </c>
      <c r="G3436">
        <v>327</v>
      </c>
      <c r="H3436">
        <v>2</v>
      </c>
      <c r="I3436">
        <v>740</v>
      </c>
      <c r="J3436" t="s">
        <v>224</v>
      </c>
      <c r="K3436">
        <v>329</v>
      </c>
      <c r="L3436">
        <v>19</v>
      </c>
      <c r="M3436" t="s">
        <v>46</v>
      </c>
      <c r="N3436" t="s">
        <v>46</v>
      </c>
      <c r="O3436">
        <v>502</v>
      </c>
      <c r="P3436" t="s">
        <v>47</v>
      </c>
      <c r="S3436" t="s">
        <v>84</v>
      </c>
      <c r="T3436" t="s">
        <v>85</v>
      </c>
      <c r="U3436">
        <v>740</v>
      </c>
      <c r="Y3436" t="s">
        <v>1524</v>
      </c>
      <c r="AA3436">
        <v>34.032800000000002</v>
      </c>
      <c r="AB3436">
        <v>-118.2865</v>
      </c>
      <c r="AC3436">
        <f t="shared" si="53"/>
        <v>0</v>
      </c>
    </row>
    <row r="3437" spans="1:29" x14ac:dyDescent="0.35">
      <c r="A3437">
        <v>201015865</v>
      </c>
      <c r="B3437" s="1">
        <v>44174</v>
      </c>
      <c r="C3437" s="1">
        <v>44172</v>
      </c>
      <c r="D3437">
        <v>1800</v>
      </c>
      <c r="E3437">
        <v>10</v>
      </c>
      <c r="F3437" t="s">
        <v>103</v>
      </c>
      <c r="G3437">
        <v>1061</v>
      </c>
      <c r="H3437">
        <v>1</v>
      </c>
      <c r="I3437">
        <v>510</v>
      </c>
      <c r="J3437" t="s">
        <v>29</v>
      </c>
      <c r="L3437">
        <v>0</v>
      </c>
      <c r="O3437">
        <v>101</v>
      </c>
      <c r="P3437" t="s">
        <v>32</v>
      </c>
      <c r="S3437" t="s">
        <v>40</v>
      </c>
      <c r="T3437" t="s">
        <v>41</v>
      </c>
      <c r="U3437">
        <v>510</v>
      </c>
      <c r="Y3437" t="s">
        <v>5557</v>
      </c>
      <c r="AA3437">
        <v>34.172600000000003</v>
      </c>
      <c r="AB3437">
        <v>-118.5522</v>
      </c>
      <c r="AC3437">
        <f t="shared" si="53"/>
        <v>0</v>
      </c>
    </row>
    <row r="3438" spans="1:29" x14ac:dyDescent="0.35">
      <c r="A3438">
        <v>200305462</v>
      </c>
      <c r="B3438" s="1">
        <v>43855</v>
      </c>
      <c r="C3438" s="1">
        <v>43855</v>
      </c>
      <c r="D3438">
        <v>2011</v>
      </c>
      <c r="E3438">
        <v>3</v>
      </c>
      <c r="F3438" t="s">
        <v>43</v>
      </c>
      <c r="G3438">
        <v>378</v>
      </c>
      <c r="H3438">
        <v>2</v>
      </c>
      <c r="I3438">
        <v>900</v>
      </c>
      <c r="J3438" t="s">
        <v>197</v>
      </c>
      <c r="K3438" t="s">
        <v>5222</v>
      </c>
      <c r="L3438">
        <v>18</v>
      </c>
      <c r="M3438" t="s">
        <v>30</v>
      </c>
      <c r="N3438" t="s">
        <v>95</v>
      </c>
      <c r="O3438">
        <v>109</v>
      </c>
      <c r="P3438" t="s">
        <v>1043</v>
      </c>
      <c r="S3438" t="s">
        <v>40</v>
      </c>
      <c r="T3438" t="s">
        <v>41</v>
      </c>
      <c r="U3438">
        <v>900</v>
      </c>
      <c r="Y3438" t="s">
        <v>5558</v>
      </c>
      <c r="AA3438">
        <v>34.016399999999997</v>
      </c>
      <c r="AB3438">
        <v>-118.2851</v>
      </c>
      <c r="AC3438">
        <f t="shared" si="53"/>
        <v>0</v>
      </c>
    </row>
    <row r="3439" spans="1:29" x14ac:dyDescent="0.35">
      <c r="A3439">
        <v>200119623</v>
      </c>
      <c r="B3439" s="1">
        <v>44121</v>
      </c>
      <c r="C3439" s="1">
        <v>44121</v>
      </c>
      <c r="D3439">
        <v>1330</v>
      </c>
      <c r="E3439">
        <v>1</v>
      </c>
      <c r="F3439" t="s">
        <v>36</v>
      </c>
      <c r="G3439">
        <v>127</v>
      </c>
      <c r="H3439">
        <v>2</v>
      </c>
      <c r="I3439">
        <v>624</v>
      </c>
      <c r="J3439" t="s">
        <v>171</v>
      </c>
      <c r="K3439" t="s">
        <v>5559</v>
      </c>
      <c r="L3439">
        <v>47</v>
      </c>
      <c r="M3439" t="s">
        <v>30</v>
      </c>
      <c r="N3439" t="s">
        <v>73</v>
      </c>
      <c r="O3439">
        <v>101</v>
      </c>
      <c r="P3439" t="s">
        <v>32</v>
      </c>
      <c r="Q3439">
        <v>500</v>
      </c>
      <c r="R3439" t="s">
        <v>184</v>
      </c>
      <c r="S3439" t="s">
        <v>40</v>
      </c>
      <c r="T3439" t="s">
        <v>41</v>
      </c>
      <c r="U3439">
        <v>624</v>
      </c>
      <c r="Y3439" t="s">
        <v>5560</v>
      </c>
      <c r="Z3439" t="s">
        <v>5561</v>
      </c>
      <c r="AA3439">
        <v>34.053800000000003</v>
      </c>
      <c r="AB3439">
        <v>-118.2379</v>
      </c>
      <c r="AC3439">
        <f t="shared" si="53"/>
        <v>0</v>
      </c>
    </row>
    <row r="3440" spans="1:29" x14ac:dyDescent="0.35">
      <c r="A3440">
        <v>200312313</v>
      </c>
      <c r="B3440" s="1">
        <v>43986</v>
      </c>
      <c r="C3440" s="1">
        <v>43973</v>
      </c>
      <c r="D3440">
        <v>1700</v>
      </c>
      <c r="E3440">
        <v>3</v>
      </c>
      <c r="F3440" t="s">
        <v>43</v>
      </c>
      <c r="G3440">
        <v>363</v>
      </c>
      <c r="H3440">
        <v>2</v>
      </c>
      <c r="I3440">
        <v>354</v>
      </c>
      <c r="J3440" t="s">
        <v>167</v>
      </c>
      <c r="K3440">
        <v>100</v>
      </c>
      <c r="L3440">
        <v>57</v>
      </c>
      <c r="M3440" t="s">
        <v>94</v>
      </c>
      <c r="N3440" t="s">
        <v>95</v>
      </c>
      <c r="O3440">
        <v>501</v>
      </c>
      <c r="P3440" t="s">
        <v>164</v>
      </c>
      <c r="S3440" t="s">
        <v>40</v>
      </c>
      <c r="T3440" t="s">
        <v>41</v>
      </c>
      <c r="U3440">
        <v>354</v>
      </c>
      <c r="Y3440" t="s">
        <v>3995</v>
      </c>
      <c r="AA3440">
        <v>34.0137</v>
      </c>
      <c r="AB3440">
        <v>-118.34350000000001</v>
      </c>
      <c r="AC3440">
        <f t="shared" si="53"/>
        <v>0</v>
      </c>
    </row>
    <row r="3441" spans="1:29" x14ac:dyDescent="0.35">
      <c r="A3441">
        <v>200114180</v>
      </c>
      <c r="B3441" s="1">
        <v>44012</v>
      </c>
      <c r="C3441" s="1">
        <v>44012</v>
      </c>
      <c r="D3441">
        <v>2240</v>
      </c>
      <c r="E3441">
        <v>1</v>
      </c>
      <c r="F3441" t="s">
        <v>36</v>
      </c>
      <c r="G3441">
        <v>146</v>
      </c>
      <c r="H3441">
        <v>2</v>
      </c>
      <c r="I3441">
        <v>626</v>
      </c>
      <c r="J3441" t="s">
        <v>141</v>
      </c>
      <c r="K3441" t="s">
        <v>5562</v>
      </c>
      <c r="L3441">
        <v>43</v>
      </c>
      <c r="M3441" t="s">
        <v>94</v>
      </c>
      <c r="N3441" t="s">
        <v>163</v>
      </c>
      <c r="O3441">
        <v>502</v>
      </c>
      <c r="P3441" t="s">
        <v>47</v>
      </c>
      <c r="Q3441">
        <v>400</v>
      </c>
      <c r="R3441" t="s">
        <v>143</v>
      </c>
      <c r="S3441" t="s">
        <v>40</v>
      </c>
      <c r="T3441" t="s">
        <v>41</v>
      </c>
      <c r="U3441">
        <v>626</v>
      </c>
      <c r="Y3441" t="s">
        <v>5563</v>
      </c>
      <c r="AA3441">
        <v>34.046100000000003</v>
      </c>
      <c r="AB3441">
        <v>-118.2461</v>
      </c>
      <c r="AC3441">
        <f t="shared" si="53"/>
        <v>0</v>
      </c>
    </row>
    <row r="3442" spans="1:29" x14ac:dyDescent="0.35">
      <c r="A3442">
        <v>200515415</v>
      </c>
      <c r="B3442" s="1">
        <v>44122</v>
      </c>
      <c r="C3442" s="1">
        <v>44121</v>
      </c>
      <c r="D3442">
        <v>1800</v>
      </c>
      <c r="E3442">
        <v>5</v>
      </c>
      <c r="F3442" t="s">
        <v>98</v>
      </c>
      <c r="G3442">
        <v>524</v>
      </c>
      <c r="H3442">
        <v>1</v>
      </c>
      <c r="I3442">
        <v>510</v>
      </c>
      <c r="J3442" t="s">
        <v>29</v>
      </c>
      <c r="L3442">
        <v>0</v>
      </c>
      <c r="O3442">
        <v>101</v>
      </c>
      <c r="P3442" t="s">
        <v>32</v>
      </c>
      <c r="S3442" t="s">
        <v>40</v>
      </c>
      <c r="T3442" t="s">
        <v>41</v>
      </c>
      <c r="U3442">
        <v>510</v>
      </c>
      <c r="Y3442" t="s">
        <v>5564</v>
      </c>
      <c r="Z3442" t="s">
        <v>5565</v>
      </c>
      <c r="AA3442">
        <v>33.777799999999999</v>
      </c>
      <c r="AB3442">
        <v>-118.2754</v>
      </c>
      <c r="AC3442">
        <f t="shared" si="53"/>
        <v>0</v>
      </c>
    </row>
    <row r="3443" spans="1:29" x14ac:dyDescent="0.35">
      <c r="A3443">
        <v>200204472</v>
      </c>
      <c r="B3443" s="1">
        <v>43840</v>
      </c>
      <c r="C3443" s="1">
        <v>43839</v>
      </c>
      <c r="D3443">
        <v>930</v>
      </c>
      <c r="E3443">
        <v>2</v>
      </c>
      <c r="F3443" t="s">
        <v>56</v>
      </c>
      <c r="G3443">
        <v>236</v>
      </c>
      <c r="H3443">
        <v>1</v>
      </c>
      <c r="I3443">
        <v>510</v>
      </c>
      <c r="J3443" t="s">
        <v>29</v>
      </c>
      <c r="L3443">
        <v>0</v>
      </c>
      <c r="O3443">
        <v>101</v>
      </c>
      <c r="P3443" t="s">
        <v>32</v>
      </c>
      <c r="S3443" t="s">
        <v>40</v>
      </c>
      <c r="T3443" t="s">
        <v>41</v>
      </c>
      <c r="U3443">
        <v>510</v>
      </c>
      <c r="Y3443" t="s">
        <v>1602</v>
      </c>
      <c r="Z3443" t="s">
        <v>1152</v>
      </c>
      <c r="AA3443">
        <v>34.064700000000002</v>
      </c>
      <c r="AB3443">
        <v>-118.2658</v>
      </c>
      <c r="AC3443">
        <f t="shared" si="53"/>
        <v>0</v>
      </c>
    </row>
    <row r="3444" spans="1:29" x14ac:dyDescent="0.35">
      <c r="A3444">
        <v>200106141</v>
      </c>
      <c r="B3444" s="1">
        <v>43861</v>
      </c>
      <c r="C3444" s="1">
        <v>43861</v>
      </c>
      <c r="D3444">
        <v>1430</v>
      </c>
      <c r="E3444">
        <v>1</v>
      </c>
      <c r="F3444" t="s">
        <v>36</v>
      </c>
      <c r="G3444">
        <v>162</v>
      </c>
      <c r="H3444">
        <v>2</v>
      </c>
      <c r="I3444">
        <v>624</v>
      </c>
      <c r="J3444" t="s">
        <v>171</v>
      </c>
      <c r="K3444" t="s">
        <v>5566</v>
      </c>
      <c r="L3444">
        <v>28</v>
      </c>
      <c r="M3444" t="s">
        <v>30</v>
      </c>
      <c r="N3444" t="s">
        <v>163</v>
      </c>
      <c r="O3444">
        <v>903</v>
      </c>
      <c r="P3444" t="s">
        <v>537</v>
      </c>
      <c r="Q3444">
        <v>400</v>
      </c>
      <c r="R3444" t="s">
        <v>143</v>
      </c>
      <c r="S3444" t="s">
        <v>84</v>
      </c>
      <c r="T3444" t="s">
        <v>85</v>
      </c>
      <c r="U3444">
        <v>624</v>
      </c>
      <c r="Y3444" t="s">
        <v>483</v>
      </c>
      <c r="Z3444" t="s">
        <v>4661</v>
      </c>
      <c r="AA3444">
        <v>34.048699999999997</v>
      </c>
      <c r="AB3444">
        <v>-118.25879999999999</v>
      </c>
      <c r="AC3444">
        <f t="shared" si="53"/>
        <v>0</v>
      </c>
    </row>
    <row r="3445" spans="1:29" x14ac:dyDescent="0.35">
      <c r="A3445">
        <v>200906076</v>
      </c>
      <c r="B3445" s="1">
        <v>43876</v>
      </c>
      <c r="C3445" s="1">
        <v>43876</v>
      </c>
      <c r="D3445">
        <v>855</v>
      </c>
      <c r="E3445">
        <v>9</v>
      </c>
      <c r="F3445" t="s">
        <v>49</v>
      </c>
      <c r="G3445">
        <v>964</v>
      </c>
      <c r="H3445">
        <v>1</v>
      </c>
      <c r="I3445">
        <v>330</v>
      </c>
      <c r="J3445" t="s">
        <v>37</v>
      </c>
      <c r="K3445" t="s">
        <v>5567</v>
      </c>
      <c r="L3445">
        <v>29</v>
      </c>
      <c r="M3445" t="s">
        <v>94</v>
      </c>
      <c r="N3445" t="s">
        <v>95</v>
      </c>
      <c r="O3445">
        <v>108</v>
      </c>
      <c r="P3445" t="s">
        <v>105</v>
      </c>
      <c r="S3445" t="s">
        <v>40</v>
      </c>
      <c r="T3445" t="s">
        <v>41</v>
      </c>
      <c r="U3445">
        <v>330</v>
      </c>
      <c r="Y3445" t="s">
        <v>5568</v>
      </c>
      <c r="AA3445">
        <v>34.164000000000001</v>
      </c>
      <c r="AB3445">
        <v>-118.4444</v>
      </c>
      <c r="AC3445">
        <f t="shared" si="53"/>
        <v>0</v>
      </c>
    </row>
    <row r="3446" spans="1:29" x14ac:dyDescent="0.35">
      <c r="A3446">
        <v>200412055</v>
      </c>
      <c r="B3446" s="1">
        <v>44066</v>
      </c>
      <c r="C3446" s="1">
        <v>44065</v>
      </c>
      <c r="D3446">
        <v>2000</v>
      </c>
      <c r="E3446">
        <v>4</v>
      </c>
      <c r="F3446" t="s">
        <v>54</v>
      </c>
      <c r="G3446">
        <v>445</v>
      </c>
      <c r="H3446">
        <v>2</v>
      </c>
      <c r="I3446">
        <v>860</v>
      </c>
      <c r="J3446" t="s">
        <v>2220</v>
      </c>
      <c r="K3446" t="s">
        <v>5569</v>
      </c>
      <c r="L3446">
        <v>31</v>
      </c>
      <c r="M3446" t="s">
        <v>94</v>
      </c>
      <c r="N3446" t="s">
        <v>163</v>
      </c>
      <c r="O3446">
        <v>101</v>
      </c>
      <c r="P3446" t="s">
        <v>32</v>
      </c>
      <c r="Q3446">
        <v>400</v>
      </c>
      <c r="R3446" t="s">
        <v>143</v>
      </c>
      <c r="S3446" t="s">
        <v>84</v>
      </c>
      <c r="T3446" t="s">
        <v>85</v>
      </c>
      <c r="U3446">
        <v>860</v>
      </c>
      <c r="Y3446" t="s">
        <v>5570</v>
      </c>
      <c r="Z3446" t="s">
        <v>1490</v>
      </c>
      <c r="AA3446">
        <v>34.057099999999998</v>
      </c>
      <c r="AB3446">
        <v>-118.2084</v>
      </c>
      <c r="AC3446">
        <f t="shared" si="53"/>
        <v>0</v>
      </c>
    </row>
    <row r="3447" spans="1:29" x14ac:dyDescent="0.35">
      <c r="A3447">
        <v>200315063</v>
      </c>
      <c r="B3447" s="1">
        <v>44044</v>
      </c>
      <c r="C3447" s="1">
        <v>44044</v>
      </c>
      <c r="D3447">
        <v>1200</v>
      </c>
      <c r="E3447">
        <v>3</v>
      </c>
      <c r="F3447" t="s">
        <v>43</v>
      </c>
      <c r="G3447">
        <v>378</v>
      </c>
      <c r="H3447">
        <v>1</v>
      </c>
      <c r="I3447">
        <v>230</v>
      </c>
      <c r="J3447" t="s">
        <v>161</v>
      </c>
      <c r="K3447" t="s">
        <v>5571</v>
      </c>
      <c r="L3447">
        <v>19</v>
      </c>
      <c r="M3447" t="s">
        <v>30</v>
      </c>
      <c r="N3447" t="s">
        <v>95</v>
      </c>
      <c r="O3447">
        <v>109</v>
      </c>
      <c r="P3447" t="s">
        <v>1043</v>
      </c>
      <c r="Q3447">
        <v>400</v>
      </c>
      <c r="R3447" t="s">
        <v>143</v>
      </c>
      <c r="S3447" t="s">
        <v>40</v>
      </c>
      <c r="T3447" t="s">
        <v>41</v>
      </c>
      <c r="U3447">
        <v>230</v>
      </c>
      <c r="Y3447" t="s">
        <v>5572</v>
      </c>
      <c r="Z3447" t="s">
        <v>5573</v>
      </c>
      <c r="AA3447">
        <v>34.016500000000001</v>
      </c>
      <c r="AB3447">
        <v>-118.2846</v>
      </c>
      <c r="AC3447">
        <f t="shared" si="53"/>
        <v>0</v>
      </c>
    </row>
    <row r="3448" spans="1:29" x14ac:dyDescent="0.35">
      <c r="A3448">
        <v>200510600</v>
      </c>
      <c r="B3448" s="1">
        <v>43996</v>
      </c>
      <c r="C3448" s="1">
        <v>43996</v>
      </c>
      <c r="D3448">
        <v>515</v>
      </c>
      <c r="E3448">
        <v>5</v>
      </c>
      <c r="F3448" t="s">
        <v>98</v>
      </c>
      <c r="G3448">
        <v>558</v>
      </c>
      <c r="H3448">
        <v>1</v>
      </c>
      <c r="I3448">
        <v>310</v>
      </c>
      <c r="J3448" t="s">
        <v>71</v>
      </c>
      <c r="K3448" t="s">
        <v>5574</v>
      </c>
      <c r="L3448">
        <v>0</v>
      </c>
      <c r="M3448" t="s">
        <v>46</v>
      </c>
      <c r="N3448" t="s">
        <v>46</v>
      </c>
      <c r="O3448">
        <v>203</v>
      </c>
      <c r="P3448" t="s">
        <v>101</v>
      </c>
      <c r="S3448" t="s">
        <v>40</v>
      </c>
      <c r="T3448" t="s">
        <v>41</v>
      </c>
      <c r="U3448">
        <v>310</v>
      </c>
      <c r="Y3448" t="s">
        <v>5575</v>
      </c>
      <c r="AA3448">
        <v>33.744199999999999</v>
      </c>
      <c r="AB3448">
        <v>-118.2796</v>
      </c>
      <c r="AC3448">
        <f t="shared" si="53"/>
        <v>0</v>
      </c>
    </row>
    <row r="3449" spans="1:29" x14ac:dyDescent="0.35">
      <c r="A3449">
        <v>200122845</v>
      </c>
      <c r="B3449" s="1">
        <v>44193</v>
      </c>
      <c r="C3449" s="1">
        <v>44193</v>
      </c>
      <c r="D3449">
        <v>830</v>
      </c>
      <c r="E3449">
        <v>1</v>
      </c>
      <c r="F3449" t="s">
        <v>36</v>
      </c>
      <c r="G3449">
        <v>153</v>
      </c>
      <c r="H3449">
        <v>2</v>
      </c>
      <c r="I3449">
        <v>624</v>
      </c>
      <c r="J3449" t="s">
        <v>171</v>
      </c>
      <c r="K3449" t="s">
        <v>5576</v>
      </c>
      <c r="L3449">
        <v>59</v>
      </c>
      <c r="M3449" t="s">
        <v>94</v>
      </c>
      <c r="N3449" t="s">
        <v>73</v>
      </c>
      <c r="O3449">
        <v>710</v>
      </c>
      <c r="P3449" t="s">
        <v>394</v>
      </c>
      <c r="Q3449">
        <v>400</v>
      </c>
      <c r="R3449" t="s">
        <v>143</v>
      </c>
      <c r="S3449" t="s">
        <v>40</v>
      </c>
      <c r="T3449" t="s">
        <v>41</v>
      </c>
      <c r="U3449">
        <v>624</v>
      </c>
      <c r="Y3449" t="s">
        <v>5577</v>
      </c>
      <c r="AA3449">
        <v>34.0486</v>
      </c>
      <c r="AB3449">
        <v>-118.25190000000001</v>
      </c>
      <c r="AC3449">
        <f t="shared" si="53"/>
        <v>0</v>
      </c>
    </row>
    <row r="3450" spans="1:29" x14ac:dyDescent="0.35">
      <c r="A3450">
        <v>200908845</v>
      </c>
      <c r="B3450" s="1">
        <v>43945</v>
      </c>
      <c r="C3450" s="1">
        <v>43944</v>
      </c>
      <c r="D3450">
        <v>2055</v>
      </c>
      <c r="E3450">
        <v>9</v>
      </c>
      <c r="F3450" t="s">
        <v>49</v>
      </c>
      <c r="G3450">
        <v>989</v>
      </c>
      <c r="H3450">
        <v>2</v>
      </c>
      <c r="I3450">
        <v>624</v>
      </c>
      <c r="J3450" t="s">
        <v>171</v>
      </c>
      <c r="K3450">
        <v>416</v>
      </c>
      <c r="L3450">
        <v>57</v>
      </c>
      <c r="M3450" t="s">
        <v>94</v>
      </c>
      <c r="N3450" t="s">
        <v>95</v>
      </c>
      <c r="O3450">
        <v>502</v>
      </c>
      <c r="P3450" t="s">
        <v>47</v>
      </c>
      <c r="Q3450">
        <v>400</v>
      </c>
      <c r="R3450" t="s">
        <v>143</v>
      </c>
      <c r="S3450" t="s">
        <v>84</v>
      </c>
      <c r="T3450" t="s">
        <v>85</v>
      </c>
      <c r="U3450">
        <v>624</v>
      </c>
      <c r="Y3450" t="s">
        <v>5578</v>
      </c>
      <c r="AA3450">
        <v>34.152999999999999</v>
      </c>
      <c r="AB3450">
        <v>-118.4366</v>
      </c>
      <c r="AC3450">
        <f t="shared" si="53"/>
        <v>0</v>
      </c>
    </row>
    <row r="3451" spans="1:29" x14ac:dyDescent="0.35">
      <c r="A3451">
        <v>200513954</v>
      </c>
      <c r="B3451" s="1">
        <v>44083</v>
      </c>
      <c r="C3451" s="1">
        <v>44083</v>
      </c>
      <c r="D3451">
        <v>1645</v>
      </c>
      <c r="E3451">
        <v>5</v>
      </c>
      <c r="F3451" t="s">
        <v>98</v>
      </c>
      <c r="G3451">
        <v>523</v>
      </c>
      <c r="H3451">
        <v>2</v>
      </c>
      <c r="I3451">
        <v>626</v>
      </c>
      <c r="J3451" t="s">
        <v>141</v>
      </c>
      <c r="K3451" t="s">
        <v>5579</v>
      </c>
      <c r="L3451">
        <v>42</v>
      </c>
      <c r="M3451" t="s">
        <v>94</v>
      </c>
      <c r="N3451" t="s">
        <v>95</v>
      </c>
      <c r="O3451">
        <v>101</v>
      </c>
      <c r="P3451" t="s">
        <v>32</v>
      </c>
      <c r="Q3451">
        <v>400</v>
      </c>
      <c r="R3451" t="s">
        <v>143</v>
      </c>
      <c r="S3451" t="s">
        <v>33</v>
      </c>
      <c r="T3451" t="s">
        <v>34</v>
      </c>
      <c r="U3451">
        <v>626</v>
      </c>
      <c r="Y3451" t="s">
        <v>788</v>
      </c>
      <c r="Z3451" t="s">
        <v>994</v>
      </c>
      <c r="AA3451">
        <v>33.761299999999999</v>
      </c>
      <c r="AB3451">
        <v>-118.28189999999999</v>
      </c>
      <c r="AC3451">
        <f t="shared" si="53"/>
        <v>1</v>
      </c>
    </row>
    <row r="3452" spans="1:29" x14ac:dyDescent="0.35">
      <c r="A3452">
        <v>200216361</v>
      </c>
      <c r="B3452" s="1">
        <v>44124</v>
      </c>
      <c r="C3452" s="1">
        <v>44121</v>
      </c>
      <c r="D3452">
        <v>1900</v>
      </c>
      <c r="E3452">
        <v>2</v>
      </c>
      <c r="F3452" t="s">
        <v>56</v>
      </c>
      <c r="G3452">
        <v>285</v>
      </c>
      <c r="H3452">
        <v>1</v>
      </c>
      <c r="I3452">
        <v>510</v>
      </c>
      <c r="J3452" t="s">
        <v>29</v>
      </c>
      <c r="L3452">
        <v>0</v>
      </c>
      <c r="O3452">
        <v>101</v>
      </c>
      <c r="P3452" t="s">
        <v>32</v>
      </c>
      <c r="S3452" t="s">
        <v>40</v>
      </c>
      <c r="T3452" t="s">
        <v>41</v>
      </c>
      <c r="U3452">
        <v>510</v>
      </c>
      <c r="Y3452" t="s">
        <v>308</v>
      </c>
      <c r="Z3452" t="s">
        <v>5580</v>
      </c>
      <c r="AA3452">
        <v>34.046700000000001</v>
      </c>
      <c r="AB3452">
        <v>-118.2814</v>
      </c>
      <c r="AC3452">
        <f t="shared" si="53"/>
        <v>0</v>
      </c>
    </row>
    <row r="3453" spans="1:29" x14ac:dyDescent="0.35">
      <c r="A3453">
        <v>201109585</v>
      </c>
      <c r="B3453" s="1">
        <v>43972</v>
      </c>
      <c r="C3453" s="1">
        <v>43971</v>
      </c>
      <c r="D3453">
        <v>2200</v>
      </c>
      <c r="E3453">
        <v>11</v>
      </c>
      <c r="F3453" t="s">
        <v>64</v>
      </c>
      <c r="G3453">
        <v>1117</v>
      </c>
      <c r="H3453">
        <v>2</v>
      </c>
      <c r="I3453">
        <v>740</v>
      </c>
      <c r="J3453" t="s">
        <v>224</v>
      </c>
      <c r="K3453" t="s">
        <v>5581</v>
      </c>
      <c r="L3453">
        <v>0</v>
      </c>
      <c r="M3453" t="s">
        <v>46</v>
      </c>
      <c r="N3453" t="s">
        <v>46</v>
      </c>
      <c r="O3453">
        <v>203</v>
      </c>
      <c r="P3453" t="s">
        <v>101</v>
      </c>
      <c r="S3453" t="s">
        <v>40</v>
      </c>
      <c r="T3453" t="s">
        <v>41</v>
      </c>
      <c r="U3453">
        <v>740</v>
      </c>
      <c r="Y3453" t="s">
        <v>2248</v>
      </c>
      <c r="AA3453">
        <v>34.1325</v>
      </c>
      <c r="AB3453">
        <v>-118.21599999999999</v>
      </c>
      <c r="AC3453">
        <f t="shared" si="53"/>
        <v>0</v>
      </c>
    </row>
    <row r="3454" spans="1:29" x14ac:dyDescent="0.35">
      <c r="A3454">
        <v>200713399</v>
      </c>
      <c r="B3454" s="1">
        <v>44075</v>
      </c>
      <c r="C3454" s="1">
        <v>44075</v>
      </c>
      <c r="D3454">
        <v>1700</v>
      </c>
      <c r="E3454">
        <v>7</v>
      </c>
      <c r="F3454" t="s">
        <v>28</v>
      </c>
      <c r="G3454">
        <v>724</v>
      </c>
      <c r="H3454">
        <v>2</v>
      </c>
      <c r="I3454">
        <v>625</v>
      </c>
      <c r="J3454" t="s">
        <v>628</v>
      </c>
      <c r="K3454" t="s">
        <v>5582</v>
      </c>
      <c r="L3454">
        <v>50</v>
      </c>
      <c r="M3454" t="s">
        <v>94</v>
      </c>
      <c r="N3454" t="s">
        <v>73</v>
      </c>
      <c r="O3454">
        <v>203</v>
      </c>
      <c r="P3454" t="s">
        <v>101</v>
      </c>
      <c r="Q3454">
        <v>500</v>
      </c>
      <c r="R3454" t="s">
        <v>184</v>
      </c>
      <c r="S3454" t="s">
        <v>84</v>
      </c>
      <c r="T3454" t="s">
        <v>85</v>
      </c>
      <c r="U3454">
        <v>625</v>
      </c>
      <c r="Y3454" t="s">
        <v>3910</v>
      </c>
      <c r="AA3454">
        <v>34.0747</v>
      </c>
      <c r="AB3454">
        <v>-118.3563</v>
      </c>
      <c r="AC3454">
        <f t="shared" si="53"/>
        <v>0</v>
      </c>
    </row>
    <row r="3455" spans="1:29" x14ac:dyDescent="0.35">
      <c r="A3455">
        <v>200215883</v>
      </c>
      <c r="B3455" s="1">
        <v>44110</v>
      </c>
      <c r="C3455" s="1">
        <v>43831</v>
      </c>
      <c r="D3455">
        <v>500</v>
      </c>
      <c r="E3455">
        <v>2</v>
      </c>
      <c r="F3455" t="s">
        <v>56</v>
      </c>
      <c r="G3455">
        <v>215</v>
      </c>
      <c r="H3455">
        <v>2</v>
      </c>
      <c r="I3455">
        <v>812</v>
      </c>
      <c r="J3455" t="s">
        <v>396</v>
      </c>
      <c r="K3455" t="s">
        <v>5583</v>
      </c>
      <c r="L3455">
        <v>13</v>
      </c>
      <c r="M3455" t="s">
        <v>94</v>
      </c>
      <c r="N3455" t="s">
        <v>95</v>
      </c>
      <c r="O3455">
        <v>502</v>
      </c>
      <c r="P3455" t="s">
        <v>47</v>
      </c>
      <c r="Q3455">
        <v>400</v>
      </c>
      <c r="R3455" t="s">
        <v>143</v>
      </c>
      <c r="S3455" t="s">
        <v>40</v>
      </c>
      <c r="T3455" t="s">
        <v>41</v>
      </c>
      <c r="U3455">
        <v>812</v>
      </c>
      <c r="V3455">
        <v>860</v>
      </c>
      <c r="Y3455" t="s">
        <v>5584</v>
      </c>
      <c r="AA3455">
        <v>34.074100000000001</v>
      </c>
      <c r="AB3455">
        <v>-118.2784</v>
      </c>
      <c r="AC3455">
        <f t="shared" si="53"/>
        <v>0</v>
      </c>
    </row>
    <row r="3456" spans="1:29" x14ac:dyDescent="0.35">
      <c r="A3456">
        <v>200614584</v>
      </c>
      <c r="B3456" s="1">
        <v>44070</v>
      </c>
      <c r="C3456" s="1">
        <v>44070</v>
      </c>
      <c r="D3456">
        <v>530</v>
      </c>
      <c r="E3456">
        <v>6</v>
      </c>
      <c r="F3456" t="s">
        <v>91</v>
      </c>
      <c r="G3456">
        <v>679</v>
      </c>
      <c r="H3456">
        <v>1</v>
      </c>
      <c r="I3456">
        <v>520</v>
      </c>
      <c r="J3456" t="s">
        <v>271</v>
      </c>
      <c r="K3456" t="s">
        <v>5585</v>
      </c>
      <c r="L3456">
        <v>34</v>
      </c>
      <c r="M3456" t="s">
        <v>30</v>
      </c>
      <c r="N3456" t="s">
        <v>95</v>
      </c>
      <c r="O3456">
        <v>101</v>
      </c>
      <c r="P3456" t="s">
        <v>32</v>
      </c>
      <c r="S3456" t="s">
        <v>40</v>
      </c>
      <c r="T3456" t="s">
        <v>41</v>
      </c>
      <c r="U3456">
        <v>520</v>
      </c>
      <c r="Y3456" t="s">
        <v>5586</v>
      </c>
      <c r="AA3456">
        <v>34.0886</v>
      </c>
      <c r="AB3456">
        <v>-118.3027</v>
      </c>
      <c r="AC3456">
        <f t="shared" si="53"/>
        <v>0</v>
      </c>
    </row>
    <row r="3457" spans="1:29" x14ac:dyDescent="0.35">
      <c r="A3457">
        <v>200110834</v>
      </c>
      <c r="B3457" s="1">
        <v>43944</v>
      </c>
      <c r="C3457" s="1">
        <v>43941</v>
      </c>
      <c r="D3457">
        <v>800</v>
      </c>
      <c r="E3457">
        <v>1</v>
      </c>
      <c r="F3457" t="s">
        <v>36</v>
      </c>
      <c r="G3457">
        <v>159</v>
      </c>
      <c r="H3457">
        <v>1</v>
      </c>
      <c r="I3457">
        <v>510</v>
      </c>
      <c r="J3457" t="s">
        <v>29</v>
      </c>
      <c r="L3457">
        <v>0</v>
      </c>
      <c r="O3457">
        <v>101</v>
      </c>
      <c r="P3457" t="s">
        <v>32</v>
      </c>
      <c r="S3457" t="s">
        <v>40</v>
      </c>
      <c r="T3457" t="s">
        <v>41</v>
      </c>
      <c r="U3457">
        <v>510</v>
      </c>
      <c r="Y3457" t="s">
        <v>2554</v>
      </c>
      <c r="AA3457">
        <v>34.043599999999998</v>
      </c>
      <c r="AB3457">
        <v>-118.2354</v>
      </c>
      <c r="AC3457">
        <f t="shared" si="53"/>
        <v>0</v>
      </c>
    </row>
    <row r="3458" spans="1:29" x14ac:dyDescent="0.35">
      <c r="A3458">
        <v>200612219</v>
      </c>
      <c r="B3458" s="1">
        <v>44017</v>
      </c>
      <c r="C3458" s="1">
        <v>44017</v>
      </c>
      <c r="D3458">
        <v>1500</v>
      </c>
      <c r="E3458">
        <v>6</v>
      </c>
      <c r="F3458" t="s">
        <v>91</v>
      </c>
      <c r="G3458">
        <v>615</v>
      </c>
      <c r="H3458">
        <v>1</v>
      </c>
      <c r="I3458">
        <v>236</v>
      </c>
      <c r="J3458" t="s">
        <v>692</v>
      </c>
      <c r="K3458" t="s">
        <v>5587</v>
      </c>
      <c r="L3458">
        <v>17</v>
      </c>
      <c r="M3458" t="s">
        <v>94</v>
      </c>
      <c r="N3458" t="s">
        <v>95</v>
      </c>
      <c r="O3458">
        <v>501</v>
      </c>
      <c r="P3458" t="s">
        <v>164</v>
      </c>
      <c r="Q3458">
        <v>400</v>
      </c>
      <c r="R3458" t="s">
        <v>143</v>
      </c>
      <c r="S3458" t="s">
        <v>84</v>
      </c>
      <c r="T3458" t="s">
        <v>85</v>
      </c>
      <c r="U3458">
        <v>236</v>
      </c>
      <c r="Y3458" t="s">
        <v>5588</v>
      </c>
      <c r="AA3458">
        <v>34.127000000000002</v>
      </c>
      <c r="AB3458">
        <v>-118.3413</v>
      </c>
      <c r="AC3458">
        <f t="shared" si="53"/>
        <v>0</v>
      </c>
    </row>
    <row r="3459" spans="1:29" x14ac:dyDescent="0.35">
      <c r="A3459">
        <v>200809096</v>
      </c>
      <c r="B3459" s="1">
        <v>43957</v>
      </c>
      <c r="C3459" s="1">
        <v>43954</v>
      </c>
      <c r="D3459">
        <v>1700</v>
      </c>
      <c r="E3459">
        <v>8</v>
      </c>
      <c r="F3459" t="s">
        <v>109</v>
      </c>
      <c r="G3459">
        <v>833</v>
      </c>
      <c r="H3459">
        <v>1</v>
      </c>
      <c r="I3459">
        <v>420</v>
      </c>
      <c r="J3459" t="s">
        <v>352</v>
      </c>
      <c r="K3459" t="s">
        <v>267</v>
      </c>
      <c r="L3459">
        <v>30</v>
      </c>
      <c r="M3459" t="s">
        <v>30</v>
      </c>
      <c r="N3459" t="s">
        <v>73</v>
      </c>
      <c r="O3459">
        <v>707</v>
      </c>
      <c r="P3459" t="s">
        <v>280</v>
      </c>
      <c r="S3459" t="s">
        <v>40</v>
      </c>
      <c r="T3459" t="s">
        <v>41</v>
      </c>
      <c r="U3459">
        <v>420</v>
      </c>
      <c r="Y3459" t="s">
        <v>5589</v>
      </c>
      <c r="AA3459">
        <v>34.054299999999998</v>
      </c>
      <c r="AB3459">
        <v>-118.4435</v>
      </c>
      <c r="AC3459">
        <f t="shared" ref="AC3459:AC3522" si="54">IF(OR((S:S)="CC", S:S="AA",S:S="JA"), 1, 0)</f>
        <v>0</v>
      </c>
    </row>
    <row r="3460" spans="1:29" x14ac:dyDescent="0.35">
      <c r="A3460">
        <v>200312466</v>
      </c>
      <c r="B3460" s="1">
        <v>43991</v>
      </c>
      <c r="C3460" s="1">
        <v>43989</v>
      </c>
      <c r="D3460">
        <v>2100</v>
      </c>
      <c r="E3460">
        <v>3</v>
      </c>
      <c r="F3460" t="s">
        <v>43</v>
      </c>
      <c r="G3460">
        <v>357</v>
      </c>
      <c r="H3460">
        <v>1</v>
      </c>
      <c r="I3460">
        <v>420</v>
      </c>
      <c r="J3460" t="s">
        <v>352</v>
      </c>
      <c r="L3460">
        <v>0</v>
      </c>
      <c r="O3460">
        <v>101</v>
      </c>
      <c r="P3460" t="s">
        <v>32</v>
      </c>
      <c r="S3460" t="s">
        <v>40</v>
      </c>
      <c r="T3460" t="s">
        <v>41</v>
      </c>
      <c r="U3460">
        <v>420</v>
      </c>
      <c r="Y3460" t="s">
        <v>933</v>
      </c>
      <c r="Z3460" t="s">
        <v>5590</v>
      </c>
      <c r="AA3460">
        <v>34.025500000000001</v>
      </c>
      <c r="AB3460">
        <v>-118.3002</v>
      </c>
      <c r="AC3460">
        <f t="shared" si="54"/>
        <v>0</v>
      </c>
    </row>
    <row r="3461" spans="1:29" x14ac:dyDescent="0.35">
      <c r="A3461">
        <v>200310239</v>
      </c>
      <c r="B3461" s="1">
        <v>43942</v>
      </c>
      <c r="C3461" s="1">
        <v>43940</v>
      </c>
      <c r="D3461">
        <v>1400</v>
      </c>
      <c r="E3461">
        <v>3</v>
      </c>
      <c r="F3461" t="s">
        <v>43</v>
      </c>
      <c r="G3461">
        <v>308</v>
      </c>
      <c r="H3461">
        <v>2</v>
      </c>
      <c r="I3461">
        <v>745</v>
      </c>
      <c r="J3461" t="s">
        <v>139</v>
      </c>
      <c r="K3461" t="s">
        <v>456</v>
      </c>
      <c r="L3461">
        <v>49</v>
      </c>
      <c r="M3461" t="s">
        <v>30</v>
      </c>
      <c r="N3461" t="s">
        <v>73</v>
      </c>
      <c r="O3461">
        <v>122</v>
      </c>
      <c r="P3461" t="s">
        <v>275</v>
      </c>
      <c r="S3461" t="s">
        <v>40</v>
      </c>
      <c r="T3461" t="s">
        <v>41</v>
      </c>
      <c r="U3461">
        <v>745</v>
      </c>
      <c r="Y3461" t="s">
        <v>5591</v>
      </c>
      <c r="AA3461">
        <v>34.036499999999997</v>
      </c>
      <c r="AB3461">
        <v>-118.27670000000001</v>
      </c>
      <c r="AC3461">
        <f t="shared" si="54"/>
        <v>0</v>
      </c>
    </row>
    <row r="3462" spans="1:29" x14ac:dyDescent="0.35">
      <c r="A3462">
        <v>200208931</v>
      </c>
      <c r="B3462" s="1">
        <v>43934</v>
      </c>
      <c r="C3462" s="1">
        <v>43934</v>
      </c>
      <c r="D3462">
        <v>1415</v>
      </c>
      <c r="E3462">
        <v>2</v>
      </c>
      <c r="F3462" t="s">
        <v>56</v>
      </c>
      <c r="G3462">
        <v>275</v>
      </c>
      <c r="H3462">
        <v>1</v>
      </c>
      <c r="I3462">
        <v>230</v>
      </c>
      <c r="J3462" t="s">
        <v>161</v>
      </c>
      <c r="K3462" t="s">
        <v>5592</v>
      </c>
      <c r="L3462">
        <v>59</v>
      </c>
      <c r="M3462" t="s">
        <v>94</v>
      </c>
      <c r="N3462" t="s">
        <v>95</v>
      </c>
      <c r="O3462">
        <v>404</v>
      </c>
      <c r="P3462" t="s">
        <v>1637</v>
      </c>
      <c r="Q3462">
        <v>500</v>
      </c>
      <c r="R3462" t="s">
        <v>184</v>
      </c>
      <c r="S3462" t="s">
        <v>40</v>
      </c>
      <c r="T3462" t="s">
        <v>41</v>
      </c>
      <c r="U3462">
        <v>230</v>
      </c>
      <c r="Y3462" t="s">
        <v>5146</v>
      </c>
      <c r="AA3462">
        <v>34.049199999999999</v>
      </c>
      <c r="AB3462">
        <v>-118.27419999999999</v>
      </c>
      <c r="AC3462">
        <f t="shared" si="54"/>
        <v>0</v>
      </c>
    </row>
    <row r="3463" spans="1:29" x14ac:dyDescent="0.35">
      <c r="A3463">
        <v>200218762</v>
      </c>
      <c r="B3463" s="1">
        <v>44184</v>
      </c>
      <c r="C3463" s="1">
        <v>44183</v>
      </c>
      <c r="D3463">
        <v>1700</v>
      </c>
      <c r="E3463">
        <v>2</v>
      </c>
      <c r="F3463" t="s">
        <v>56</v>
      </c>
      <c r="G3463">
        <v>241</v>
      </c>
      <c r="H3463">
        <v>1</v>
      </c>
      <c r="I3463">
        <v>510</v>
      </c>
      <c r="J3463" t="s">
        <v>29</v>
      </c>
      <c r="L3463">
        <v>0</v>
      </c>
      <c r="O3463">
        <v>101</v>
      </c>
      <c r="P3463" t="s">
        <v>32</v>
      </c>
      <c r="S3463" t="s">
        <v>40</v>
      </c>
      <c r="T3463" t="s">
        <v>41</v>
      </c>
      <c r="U3463">
        <v>510</v>
      </c>
      <c r="Y3463" t="s">
        <v>5593</v>
      </c>
      <c r="Z3463" t="s">
        <v>1281</v>
      </c>
      <c r="AA3463">
        <v>34.067100000000003</v>
      </c>
      <c r="AB3463">
        <v>-118.28060000000001</v>
      </c>
      <c r="AC3463">
        <f t="shared" si="54"/>
        <v>0</v>
      </c>
    </row>
    <row r="3464" spans="1:29" x14ac:dyDescent="0.35">
      <c r="A3464">
        <v>200315967</v>
      </c>
      <c r="B3464" s="1">
        <v>44061</v>
      </c>
      <c r="C3464" s="1">
        <v>44061</v>
      </c>
      <c r="D3464">
        <v>1905</v>
      </c>
      <c r="E3464">
        <v>3</v>
      </c>
      <c r="F3464" t="s">
        <v>43</v>
      </c>
      <c r="G3464">
        <v>361</v>
      </c>
      <c r="H3464">
        <v>2</v>
      </c>
      <c r="I3464">
        <v>626</v>
      </c>
      <c r="J3464" t="s">
        <v>141</v>
      </c>
      <c r="K3464" t="s">
        <v>5594</v>
      </c>
      <c r="L3464">
        <v>29</v>
      </c>
      <c r="M3464" t="s">
        <v>94</v>
      </c>
      <c r="N3464" t="s">
        <v>163</v>
      </c>
      <c r="O3464">
        <v>101</v>
      </c>
      <c r="P3464" t="s">
        <v>32</v>
      </c>
      <c r="Q3464">
        <v>400</v>
      </c>
      <c r="R3464" t="s">
        <v>143</v>
      </c>
      <c r="S3464" t="s">
        <v>40</v>
      </c>
      <c r="T3464" t="s">
        <v>41</v>
      </c>
      <c r="U3464">
        <v>626</v>
      </c>
      <c r="Y3464" t="s">
        <v>2478</v>
      </c>
      <c r="AA3464">
        <v>34.016100000000002</v>
      </c>
      <c r="AB3464">
        <v>-118.3546</v>
      </c>
      <c r="AC3464">
        <f t="shared" si="54"/>
        <v>0</v>
      </c>
    </row>
    <row r="3465" spans="1:29" x14ac:dyDescent="0.35">
      <c r="A3465">
        <v>201112058</v>
      </c>
      <c r="B3465" s="1">
        <v>44042</v>
      </c>
      <c r="C3465" s="1">
        <v>44042</v>
      </c>
      <c r="D3465">
        <v>1230</v>
      </c>
      <c r="E3465">
        <v>11</v>
      </c>
      <c r="F3465" t="s">
        <v>64</v>
      </c>
      <c r="G3465">
        <v>1149</v>
      </c>
      <c r="H3465">
        <v>2</v>
      </c>
      <c r="I3465">
        <v>745</v>
      </c>
      <c r="J3465" t="s">
        <v>139</v>
      </c>
      <c r="K3465" t="s">
        <v>2316</v>
      </c>
      <c r="L3465">
        <v>29</v>
      </c>
      <c r="M3465" t="s">
        <v>94</v>
      </c>
      <c r="N3465" t="s">
        <v>95</v>
      </c>
      <c r="O3465">
        <v>502</v>
      </c>
      <c r="P3465" t="s">
        <v>47</v>
      </c>
      <c r="S3465" t="s">
        <v>84</v>
      </c>
      <c r="T3465" t="s">
        <v>85</v>
      </c>
      <c r="U3465">
        <v>745</v>
      </c>
      <c r="Y3465" t="s">
        <v>5595</v>
      </c>
      <c r="AA3465">
        <v>34.107399999999998</v>
      </c>
      <c r="AB3465">
        <v>-118.1978</v>
      </c>
      <c r="AC3465">
        <f t="shared" si="54"/>
        <v>0</v>
      </c>
    </row>
    <row r="3466" spans="1:29" x14ac:dyDescent="0.35">
      <c r="A3466">
        <v>201214256</v>
      </c>
      <c r="B3466" s="1">
        <v>43989</v>
      </c>
      <c r="C3466" s="1">
        <v>43989</v>
      </c>
      <c r="D3466">
        <v>1930</v>
      </c>
      <c r="E3466">
        <v>12</v>
      </c>
      <c r="F3466" t="s">
        <v>68</v>
      </c>
      <c r="G3466">
        <v>1232</v>
      </c>
      <c r="H3466">
        <v>1</v>
      </c>
      <c r="I3466">
        <v>510</v>
      </c>
      <c r="J3466" t="s">
        <v>29</v>
      </c>
      <c r="L3466">
        <v>0</v>
      </c>
      <c r="O3466">
        <v>108</v>
      </c>
      <c r="P3466" t="s">
        <v>105</v>
      </c>
      <c r="S3466" t="s">
        <v>40</v>
      </c>
      <c r="T3466" t="s">
        <v>41</v>
      </c>
      <c r="U3466">
        <v>510</v>
      </c>
      <c r="Y3466" t="s">
        <v>5596</v>
      </c>
      <c r="AA3466">
        <v>33.989100000000001</v>
      </c>
      <c r="AB3466">
        <v>-118.32850000000001</v>
      </c>
      <c r="AC3466">
        <f t="shared" si="54"/>
        <v>0</v>
      </c>
    </row>
    <row r="3467" spans="1:29" x14ac:dyDescent="0.35">
      <c r="A3467">
        <v>200213534</v>
      </c>
      <c r="B3467" s="1">
        <v>44051</v>
      </c>
      <c r="C3467" s="1">
        <v>44027</v>
      </c>
      <c r="D3467">
        <v>1700</v>
      </c>
      <c r="E3467">
        <v>2</v>
      </c>
      <c r="F3467" t="s">
        <v>56</v>
      </c>
      <c r="G3467">
        <v>217</v>
      </c>
      <c r="H3467">
        <v>2</v>
      </c>
      <c r="I3467">
        <v>354</v>
      </c>
      <c r="J3467" t="s">
        <v>167</v>
      </c>
      <c r="K3467" t="s">
        <v>5597</v>
      </c>
      <c r="L3467">
        <v>35</v>
      </c>
      <c r="M3467" t="s">
        <v>30</v>
      </c>
      <c r="N3467" t="s">
        <v>95</v>
      </c>
      <c r="O3467">
        <v>502</v>
      </c>
      <c r="P3467" t="s">
        <v>47</v>
      </c>
      <c r="S3467" t="s">
        <v>40</v>
      </c>
      <c r="T3467" t="s">
        <v>41</v>
      </c>
      <c r="U3467">
        <v>354</v>
      </c>
      <c r="Y3467" t="s">
        <v>5598</v>
      </c>
      <c r="AA3467">
        <v>34.075899999999997</v>
      </c>
      <c r="AB3467">
        <v>-118.26300000000001</v>
      </c>
      <c r="AC3467">
        <f t="shared" si="54"/>
        <v>0</v>
      </c>
    </row>
    <row r="3468" spans="1:29" x14ac:dyDescent="0.35">
      <c r="A3468">
        <v>200214884</v>
      </c>
      <c r="B3468" s="1">
        <v>44085</v>
      </c>
      <c r="C3468" s="1">
        <v>44083</v>
      </c>
      <c r="D3468">
        <v>2000</v>
      </c>
      <c r="E3468">
        <v>2</v>
      </c>
      <c r="F3468" t="s">
        <v>56</v>
      </c>
      <c r="G3468">
        <v>249</v>
      </c>
      <c r="H3468">
        <v>1</v>
      </c>
      <c r="I3468">
        <v>330</v>
      </c>
      <c r="J3468" t="s">
        <v>37</v>
      </c>
      <c r="K3468" t="s">
        <v>5599</v>
      </c>
      <c r="L3468">
        <v>43</v>
      </c>
      <c r="M3468" t="s">
        <v>30</v>
      </c>
      <c r="N3468" t="s">
        <v>73</v>
      </c>
      <c r="O3468">
        <v>123</v>
      </c>
      <c r="P3468" t="s">
        <v>290</v>
      </c>
      <c r="S3468" t="s">
        <v>40</v>
      </c>
      <c r="T3468" t="s">
        <v>41</v>
      </c>
      <c r="U3468">
        <v>330</v>
      </c>
      <c r="Y3468" t="s">
        <v>5600</v>
      </c>
      <c r="AA3468">
        <v>34.053699999999999</v>
      </c>
      <c r="AB3468">
        <v>-118.2623</v>
      </c>
      <c r="AC3468">
        <f t="shared" si="54"/>
        <v>0</v>
      </c>
    </row>
    <row r="3469" spans="1:29" x14ac:dyDescent="0.35">
      <c r="A3469">
        <v>200313657</v>
      </c>
      <c r="B3469" s="1">
        <v>44016</v>
      </c>
      <c r="C3469" s="1">
        <v>44016</v>
      </c>
      <c r="D3469">
        <v>1620</v>
      </c>
      <c r="E3469">
        <v>3</v>
      </c>
      <c r="F3469" t="s">
        <v>43</v>
      </c>
      <c r="G3469">
        <v>397</v>
      </c>
      <c r="H3469">
        <v>2</v>
      </c>
      <c r="I3469">
        <v>753</v>
      </c>
      <c r="J3469" t="s">
        <v>452</v>
      </c>
      <c r="K3469" t="s">
        <v>5601</v>
      </c>
      <c r="L3469">
        <v>19</v>
      </c>
      <c r="M3469" t="s">
        <v>46</v>
      </c>
      <c r="N3469" t="s">
        <v>46</v>
      </c>
      <c r="O3469">
        <v>101</v>
      </c>
      <c r="P3469" t="s">
        <v>32</v>
      </c>
      <c r="Q3469">
        <v>101</v>
      </c>
      <c r="R3469" t="s">
        <v>1717</v>
      </c>
      <c r="S3469" t="s">
        <v>40</v>
      </c>
      <c r="T3469" t="s">
        <v>41</v>
      </c>
      <c r="U3469">
        <v>753</v>
      </c>
      <c r="Y3469" t="s">
        <v>5602</v>
      </c>
      <c r="AA3469">
        <v>34.009099999999997</v>
      </c>
      <c r="AB3469">
        <v>-118.2949</v>
      </c>
      <c r="AC3469">
        <f t="shared" si="54"/>
        <v>0</v>
      </c>
    </row>
    <row r="3470" spans="1:29" x14ac:dyDescent="0.35">
      <c r="A3470">
        <v>200619728</v>
      </c>
      <c r="B3470" s="1">
        <v>44192</v>
      </c>
      <c r="C3470" s="1">
        <v>44192</v>
      </c>
      <c r="D3470">
        <v>402</v>
      </c>
      <c r="E3470">
        <v>6</v>
      </c>
      <c r="F3470" t="s">
        <v>91</v>
      </c>
      <c r="G3470">
        <v>678</v>
      </c>
      <c r="H3470">
        <v>1</v>
      </c>
      <c r="I3470">
        <v>310</v>
      </c>
      <c r="J3470" t="s">
        <v>71</v>
      </c>
      <c r="K3470" t="s">
        <v>5603</v>
      </c>
      <c r="L3470">
        <v>0</v>
      </c>
      <c r="M3470" t="s">
        <v>46</v>
      </c>
      <c r="N3470" t="s">
        <v>46</v>
      </c>
      <c r="O3470">
        <v>203</v>
      </c>
      <c r="P3470" t="s">
        <v>101</v>
      </c>
      <c r="Q3470">
        <v>500</v>
      </c>
      <c r="R3470" t="s">
        <v>184</v>
      </c>
      <c r="S3470" t="s">
        <v>40</v>
      </c>
      <c r="T3470" t="s">
        <v>41</v>
      </c>
      <c r="U3470">
        <v>310</v>
      </c>
      <c r="Y3470" t="s">
        <v>5604</v>
      </c>
      <c r="AA3470">
        <v>34.084800000000001</v>
      </c>
      <c r="AB3470">
        <v>-118.3091</v>
      </c>
      <c r="AC3470">
        <f t="shared" si="54"/>
        <v>0</v>
      </c>
    </row>
    <row r="3471" spans="1:29" x14ac:dyDescent="0.35">
      <c r="A3471">
        <v>200908169</v>
      </c>
      <c r="B3471" s="1">
        <v>43926</v>
      </c>
      <c r="C3471" s="1">
        <v>43925</v>
      </c>
      <c r="D3471">
        <v>1745</v>
      </c>
      <c r="E3471">
        <v>9</v>
      </c>
      <c r="F3471" t="s">
        <v>49</v>
      </c>
      <c r="G3471">
        <v>935</v>
      </c>
      <c r="H3471">
        <v>2</v>
      </c>
      <c r="I3471">
        <v>624</v>
      </c>
      <c r="J3471" t="s">
        <v>171</v>
      </c>
      <c r="K3471">
        <v>416</v>
      </c>
      <c r="L3471">
        <v>46</v>
      </c>
      <c r="M3471" t="s">
        <v>94</v>
      </c>
      <c r="N3471" t="s">
        <v>95</v>
      </c>
      <c r="O3471">
        <v>502</v>
      </c>
      <c r="P3471" t="s">
        <v>47</v>
      </c>
      <c r="Q3471">
        <v>400</v>
      </c>
      <c r="R3471" t="s">
        <v>143</v>
      </c>
      <c r="S3471" t="s">
        <v>84</v>
      </c>
      <c r="T3471" t="s">
        <v>85</v>
      </c>
      <c r="U3471">
        <v>624</v>
      </c>
      <c r="Y3471" t="s">
        <v>1658</v>
      </c>
      <c r="AA3471">
        <v>34.182699999999997</v>
      </c>
      <c r="AB3471">
        <v>-118.44</v>
      </c>
      <c r="AC3471">
        <f t="shared" si="54"/>
        <v>0</v>
      </c>
    </row>
    <row r="3472" spans="1:29" x14ac:dyDescent="0.35">
      <c r="A3472">
        <v>200118146</v>
      </c>
      <c r="B3472" s="1">
        <v>44092</v>
      </c>
      <c r="C3472" s="1">
        <v>44092</v>
      </c>
      <c r="D3472">
        <v>920</v>
      </c>
      <c r="E3472">
        <v>1</v>
      </c>
      <c r="F3472" t="s">
        <v>36</v>
      </c>
      <c r="G3472">
        <v>185</v>
      </c>
      <c r="H3472">
        <v>1</v>
      </c>
      <c r="I3472">
        <v>330</v>
      </c>
      <c r="J3472" t="s">
        <v>37</v>
      </c>
      <c r="K3472" t="s">
        <v>5605</v>
      </c>
      <c r="L3472">
        <v>29</v>
      </c>
      <c r="M3472" t="s">
        <v>94</v>
      </c>
      <c r="N3472" t="s">
        <v>73</v>
      </c>
      <c r="O3472">
        <v>101</v>
      </c>
      <c r="P3472" t="s">
        <v>32</v>
      </c>
      <c r="S3472" t="s">
        <v>40</v>
      </c>
      <c r="T3472" t="s">
        <v>41</v>
      </c>
      <c r="U3472">
        <v>330</v>
      </c>
      <c r="Y3472" t="s">
        <v>833</v>
      </c>
      <c r="AA3472">
        <v>34.041899999999998</v>
      </c>
      <c r="AB3472">
        <v>-118.2564</v>
      </c>
      <c r="AC3472">
        <f t="shared" si="54"/>
        <v>0</v>
      </c>
    </row>
    <row r="3473" spans="1:29" x14ac:dyDescent="0.35">
      <c r="A3473">
        <v>200816010</v>
      </c>
      <c r="B3473" s="1">
        <v>44137</v>
      </c>
      <c r="C3473" s="1">
        <v>44137</v>
      </c>
      <c r="D3473">
        <v>1300</v>
      </c>
      <c r="E3473">
        <v>8</v>
      </c>
      <c r="F3473" t="s">
        <v>109</v>
      </c>
      <c r="G3473">
        <v>852</v>
      </c>
      <c r="H3473">
        <v>2</v>
      </c>
      <c r="I3473">
        <v>354</v>
      </c>
      <c r="J3473" t="s">
        <v>167</v>
      </c>
      <c r="K3473" t="s">
        <v>1375</v>
      </c>
      <c r="L3473">
        <v>49</v>
      </c>
      <c r="M3473" t="s">
        <v>30</v>
      </c>
      <c r="N3473" t="s">
        <v>73</v>
      </c>
      <c r="O3473">
        <v>501</v>
      </c>
      <c r="P3473" t="s">
        <v>164</v>
      </c>
      <c r="S3473" t="s">
        <v>40</v>
      </c>
      <c r="T3473" t="s">
        <v>41</v>
      </c>
      <c r="U3473">
        <v>354</v>
      </c>
      <c r="Y3473" t="s">
        <v>5606</v>
      </c>
      <c r="AA3473">
        <v>34.040599999999998</v>
      </c>
      <c r="AB3473">
        <v>-118.45189999999999</v>
      </c>
      <c r="AC3473">
        <f t="shared" si="54"/>
        <v>0</v>
      </c>
    </row>
    <row r="3474" spans="1:29" x14ac:dyDescent="0.35">
      <c r="A3474">
        <v>200207563</v>
      </c>
      <c r="B3474" s="1">
        <v>43900</v>
      </c>
      <c r="C3474" s="1">
        <v>43900</v>
      </c>
      <c r="D3474">
        <v>2140</v>
      </c>
      <c r="E3474">
        <v>2</v>
      </c>
      <c r="F3474" t="s">
        <v>56</v>
      </c>
      <c r="G3474">
        <v>265</v>
      </c>
      <c r="H3474">
        <v>1</v>
      </c>
      <c r="I3474">
        <v>440</v>
      </c>
      <c r="J3474" t="s">
        <v>213</v>
      </c>
      <c r="K3474">
        <v>344</v>
      </c>
      <c r="L3474">
        <v>41</v>
      </c>
      <c r="M3474" t="s">
        <v>94</v>
      </c>
      <c r="N3474" t="s">
        <v>95</v>
      </c>
      <c r="O3474">
        <v>210</v>
      </c>
      <c r="P3474" t="s">
        <v>183</v>
      </c>
      <c r="S3474" t="s">
        <v>40</v>
      </c>
      <c r="T3474" t="s">
        <v>41</v>
      </c>
      <c r="U3474">
        <v>440</v>
      </c>
      <c r="Y3474" t="s">
        <v>5607</v>
      </c>
      <c r="AA3474">
        <v>34.054900000000004</v>
      </c>
      <c r="AB3474">
        <v>-118.2778</v>
      </c>
      <c r="AC3474">
        <f t="shared" si="54"/>
        <v>0</v>
      </c>
    </row>
    <row r="3475" spans="1:29" x14ac:dyDescent="0.35">
      <c r="A3475">
        <v>200715889</v>
      </c>
      <c r="B3475" s="1">
        <v>44146</v>
      </c>
      <c r="C3475" s="1">
        <v>44096</v>
      </c>
      <c r="D3475">
        <v>1500</v>
      </c>
      <c r="E3475">
        <v>7</v>
      </c>
      <c r="F3475" t="s">
        <v>28</v>
      </c>
      <c r="G3475">
        <v>743</v>
      </c>
      <c r="H3475">
        <v>1</v>
      </c>
      <c r="I3475">
        <v>440</v>
      </c>
      <c r="J3475" t="s">
        <v>213</v>
      </c>
      <c r="K3475">
        <v>344</v>
      </c>
      <c r="L3475">
        <v>52</v>
      </c>
      <c r="M3475" t="s">
        <v>30</v>
      </c>
      <c r="N3475" t="s">
        <v>73</v>
      </c>
      <c r="O3475">
        <v>707</v>
      </c>
      <c r="P3475" t="s">
        <v>280</v>
      </c>
      <c r="S3475" t="s">
        <v>40</v>
      </c>
      <c r="T3475" t="s">
        <v>41</v>
      </c>
      <c r="U3475">
        <v>440</v>
      </c>
      <c r="Y3475" t="s">
        <v>5608</v>
      </c>
      <c r="AA3475">
        <v>34.060699999999997</v>
      </c>
      <c r="AB3475">
        <v>-118.3557</v>
      </c>
      <c r="AC3475">
        <f t="shared" si="54"/>
        <v>0</v>
      </c>
    </row>
    <row r="3476" spans="1:29" x14ac:dyDescent="0.35">
      <c r="A3476">
        <v>200710938</v>
      </c>
      <c r="B3476" s="1">
        <v>44007</v>
      </c>
      <c r="C3476" s="1">
        <v>43990</v>
      </c>
      <c r="D3476">
        <v>1900</v>
      </c>
      <c r="E3476">
        <v>7</v>
      </c>
      <c r="F3476" t="s">
        <v>28</v>
      </c>
      <c r="G3476">
        <v>736</v>
      </c>
      <c r="H3476">
        <v>1</v>
      </c>
      <c r="I3476">
        <v>420</v>
      </c>
      <c r="J3476" t="s">
        <v>352</v>
      </c>
      <c r="K3476" t="s">
        <v>5609</v>
      </c>
      <c r="L3476">
        <v>59</v>
      </c>
      <c r="M3476" t="s">
        <v>30</v>
      </c>
      <c r="N3476" t="s">
        <v>73</v>
      </c>
      <c r="O3476">
        <v>123</v>
      </c>
      <c r="P3476" t="s">
        <v>290</v>
      </c>
      <c r="S3476" t="s">
        <v>40</v>
      </c>
      <c r="T3476" t="s">
        <v>41</v>
      </c>
      <c r="U3476">
        <v>420</v>
      </c>
      <c r="Y3476" t="s">
        <v>5610</v>
      </c>
      <c r="AA3476">
        <v>34.066899999999997</v>
      </c>
      <c r="AB3476">
        <v>-118.3451</v>
      </c>
      <c r="AC3476">
        <f t="shared" si="54"/>
        <v>0</v>
      </c>
    </row>
    <row r="3477" spans="1:29" x14ac:dyDescent="0.35">
      <c r="A3477">
        <v>200715783</v>
      </c>
      <c r="B3477" s="1">
        <v>44144</v>
      </c>
      <c r="C3477" s="1">
        <v>44143</v>
      </c>
      <c r="D3477">
        <v>2200</v>
      </c>
      <c r="E3477">
        <v>7</v>
      </c>
      <c r="F3477" t="s">
        <v>28</v>
      </c>
      <c r="G3477">
        <v>742</v>
      </c>
      <c r="H3477">
        <v>1</v>
      </c>
      <c r="I3477">
        <v>330</v>
      </c>
      <c r="J3477" t="s">
        <v>37</v>
      </c>
      <c r="K3477" t="s">
        <v>5611</v>
      </c>
      <c r="L3477">
        <v>58</v>
      </c>
      <c r="M3477" t="s">
        <v>94</v>
      </c>
      <c r="N3477" t="s">
        <v>73</v>
      </c>
      <c r="O3477">
        <v>104</v>
      </c>
      <c r="P3477" t="s">
        <v>201</v>
      </c>
      <c r="S3477" t="s">
        <v>40</v>
      </c>
      <c r="T3477" t="s">
        <v>41</v>
      </c>
      <c r="U3477">
        <v>330</v>
      </c>
      <c r="Y3477" t="s">
        <v>5612</v>
      </c>
      <c r="AA3477">
        <v>34.061</v>
      </c>
      <c r="AB3477">
        <v>-118.36239999999999</v>
      </c>
      <c r="AC3477">
        <f t="shared" si="54"/>
        <v>0</v>
      </c>
    </row>
    <row r="3478" spans="1:29" x14ac:dyDescent="0.35">
      <c r="A3478">
        <v>200111997</v>
      </c>
      <c r="B3478" s="1">
        <v>43972</v>
      </c>
      <c r="C3478" s="1">
        <v>43972</v>
      </c>
      <c r="D3478">
        <v>30</v>
      </c>
      <c r="E3478">
        <v>1</v>
      </c>
      <c r="F3478" t="s">
        <v>36</v>
      </c>
      <c r="G3478">
        <v>156</v>
      </c>
      <c r="H3478">
        <v>2</v>
      </c>
      <c r="I3478">
        <v>624</v>
      </c>
      <c r="J3478" t="s">
        <v>171</v>
      </c>
      <c r="K3478" t="s">
        <v>5613</v>
      </c>
      <c r="L3478">
        <v>33</v>
      </c>
      <c r="M3478" t="s">
        <v>30</v>
      </c>
      <c r="N3478" t="s">
        <v>163</v>
      </c>
      <c r="O3478">
        <v>502</v>
      </c>
      <c r="P3478" t="s">
        <v>47</v>
      </c>
      <c r="Q3478">
        <v>400</v>
      </c>
      <c r="R3478" t="s">
        <v>143</v>
      </c>
      <c r="S3478" t="s">
        <v>40</v>
      </c>
      <c r="T3478" t="s">
        <v>41</v>
      </c>
      <c r="U3478">
        <v>624</v>
      </c>
      <c r="Y3478" t="s">
        <v>1834</v>
      </c>
      <c r="AA3478">
        <v>34.044600000000003</v>
      </c>
      <c r="AB3478">
        <v>-118.245</v>
      </c>
      <c r="AC3478">
        <f t="shared" si="54"/>
        <v>0</v>
      </c>
    </row>
    <row r="3479" spans="1:29" x14ac:dyDescent="0.35">
      <c r="A3479">
        <v>200904372</v>
      </c>
      <c r="B3479" s="1">
        <v>43838</v>
      </c>
      <c r="C3479" s="1">
        <v>43836</v>
      </c>
      <c r="D3479">
        <v>1800</v>
      </c>
      <c r="E3479">
        <v>9</v>
      </c>
      <c r="F3479" t="s">
        <v>49</v>
      </c>
      <c r="G3479">
        <v>919</v>
      </c>
      <c r="H3479">
        <v>2</v>
      </c>
      <c r="I3479">
        <v>354</v>
      </c>
      <c r="J3479" t="s">
        <v>167</v>
      </c>
      <c r="K3479" t="s">
        <v>5614</v>
      </c>
      <c r="L3479">
        <v>37</v>
      </c>
      <c r="M3479" t="s">
        <v>94</v>
      </c>
      <c r="N3479" t="s">
        <v>95</v>
      </c>
      <c r="O3479">
        <v>501</v>
      </c>
      <c r="P3479" t="s">
        <v>164</v>
      </c>
      <c r="S3479" t="s">
        <v>40</v>
      </c>
      <c r="T3479" t="s">
        <v>41</v>
      </c>
      <c r="U3479">
        <v>354</v>
      </c>
      <c r="Y3479" t="s">
        <v>3628</v>
      </c>
      <c r="AA3479">
        <v>34.194000000000003</v>
      </c>
      <c r="AB3479">
        <v>-118.4247</v>
      </c>
      <c r="AC3479">
        <f t="shared" si="54"/>
        <v>0</v>
      </c>
    </row>
    <row r="3480" spans="1:29" x14ac:dyDescent="0.35">
      <c r="A3480">
        <v>201210447</v>
      </c>
      <c r="B3480" s="1">
        <v>43927</v>
      </c>
      <c r="C3480" s="1">
        <v>43927</v>
      </c>
      <c r="D3480">
        <v>443</v>
      </c>
      <c r="E3480">
        <v>12</v>
      </c>
      <c r="F3480" t="s">
        <v>68</v>
      </c>
      <c r="G3480">
        <v>1265</v>
      </c>
      <c r="H3480">
        <v>1</v>
      </c>
      <c r="I3480">
        <v>330</v>
      </c>
      <c r="J3480" t="s">
        <v>37</v>
      </c>
      <c r="K3480" t="s">
        <v>5615</v>
      </c>
      <c r="L3480">
        <v>0</v>
      </c>
      <c r="M3480" t="s">
        <v>46</v>
      </c>
      <c r="N3480" t="s">
        <v>46</v>
      </c>
      <c r="O3480">
        <v>708</v>
      </c>
      <c r="P3480" t="s">
        <v>489</v>
      </c>
      <c r="S3480" t="s">
        <v>40</v>
      </c>
      <c r="T3480" t="s">
        <v>41</v>
      </c>
      <c r="U3480">
        <v>330</v>
      </c>
      <c r="Y3480" t="s">
        <v>5616</v>
      </c>
      <c r="AA3480">
        <v>33.96</v>
      </c>
      <c r="AB3480">
        <v>-118.2919</v>
      </c>
      <c r="AC3480">
        <f t="shared" si="54"/>
        <v>0</v>
      </c>
    </row>
    <row r="3481" spans="1:29" x14ac:dyDescent="0.35">
      <c r="A3481">
        <v>200909105</v>
      </c>
      <c r="B3481" s="1">
        <v>43950</v>
      </c>
      <c r="C3481" s="1">
        <v>43950</v>
      </c>
      <c r="D3481">
        <v>500</v>
      </c>
      <c r="E3481">
        <v>9</v>
      </c>
      <c r="F3481" t="s">
        <v>49</v>
      </c>
      <c r="G3481">
        <v>984</v>
      </c>
      <c r="H3481">
        <v>2</v>
      </c>
      <c r="I3481">
        <v>354</v>
      </c>
      <c r="J3481" t="s">
        <v>167</v>
      </c>
      <c r="K3481" t="s">
        <v>177</v>
      </c>
      <c r="L3481">
        <v>47</v>
      </c>
      <c r="M3481" t="s">
        <v>30</v>
      </c>
      <c r="N3481" t="s">
        <v>73</v>
      </c>
      <c r="O3481">
        <v>502</v>
      </c>
      <c r="P3481" t="s">
        <v>47</v>
      </c>
      <c r="S3481" t="s">
        <v>40</v>
      </c>
      <c r="T3481" t="s">
        <v>41</v>
      </c>
      <c r="U3481">
        <v>354</v>
      </c>
      <c r="Y3481" t="s">
        <v>5617</v>
      </c>
      <c r="AA3481">
        <v>34.150399999999998</v>
      </c>
      <c r="AB3481">
        <v>-118.4517</v>
      </c>
      <c r="AC3481">
        <f t="shared" si="54"/>
        <v>0</v>
      </c>
    </row>
    <row r="3482" spans="1:29" x14ac:dyDescent="0.35">
      <c r="A3482">
        <v>200207387</v>
      </c>
      <c r="B3482" s="1">
        <v>43896</v>
      </c>
      <c r="C3482" s="1">
        <v>43896</v>
      </c>
      <c r="D3482">
        <v>945</v>
      </c>
      <c r="E3482">
        <v>2</v>
      </c>
      <c r="F3482" t="s">
        <v>56</v>
      </c>
      <c r="G3482">
        <v>245</v>
      </c>
      <c r="H3482">
        <v>2</v>
      </c>
      <c r="I3482">
        <v>740</v>
      </c>
      <c r="J3482" t="s">
        <v>224</v>
      </c>
      <c r="K3482" t="s">
        <v>5618</v>
      </c>
      <c r="L3482">
        <v>0</v>
      </c>
      <c r="M3482" t="s">
        <v>46</v>
      </c>
      <c r="N3482" t="s">
        <v>46</v>
      </c>
      <c r="O3482">
        <v>122</v>
      </c>
      <c r="P3482" t="s">
        <v>275</v>
      </c>
      <c r="Q3482">
        <v>306</v>
      </c>
      <c r="R3482" t="s">
        <v>1108</v>
      </c>
      <c r="S3482" t="s">
        <v>40</v>
      </c>
      <c r="T3482" t="s">
        <v>41</v>
      </c>
      <c r="U3482">
        <v>740</v>
      </c>
      <c r="Y3482" t="s">
        <v>5619</v>
      </c>
      <c r="AA3482">
        <v>34.0627</v>
      </c>
      <c r="AB3482">
        <v>-118.2782</v>
      </c>
      <c r="AC3482">
        <f t="shared" si="54"/>
        <v>0</v>
      </c>
    </row>
    <row r="3483" spans="1:29" x14ac:dyDescent="0.35">
      <c r="A3483">
        <v>200118672</v>
      </c>
      <c r="B3483" s="1">
        <v>44103</v>
      </c>
      <c r="C3483" s="1">
        <v>44103</v>
      </c>
      <c r="D3483">
        <v>830</v>
      </c>
      <c r="E3483">
        <v>1</v>
      </c>
      <c r="F3483" t="s">
        <v>36</v>
      </c>
      <c r="G3483">
        <v>192</v>
      </c>
      <c r="H3483">
        <v>1</v>
      </c>
      <c r="I3483">
        <v>210</v>
      </c>
      <c r="J3483" t="s">
        <v>149</v>
      </c>
      <c r="K3483" t="s">
        <v>5620</v>
      </c>
      <c r="L3483">
        <v>25</v>
      </c>
      <c r="M3483" t="s">
        <v>30</v>
      </c>
      <c r="N3483" t="s">
        <v>173</v>
      </c>
      <c r="O3483">
        <v>502</v>
      </c>
      <c r="P3483" t="s">
        <v>47</v>
      </c>
      <c r="Q3483">
        <v>511</v>
      </c>
      <c r="R3483" t="s">
        <v>151</v>
      </c>
      <c r="S3483" t="s">
        <v>40</v>
      </c>
      <c r="T3483" t="s">
        <v>41</v>
      </c>
      <c r="U3483">
        <v>210</v>
      </c>
      <c r="V3483">
        <v>998</v>
      </c>
      <c r="Y3483" t="s">
        <v>5621</v>
      </c>
      <c r="AA3483">
        <v>34.036299999999997</v>
      </c>
      <c r="AB3483">
        <v>-118.2672</v>
      </c>
      <c r="AC3483">
        <f t="shared" si="54"/>
        <v>0</v>
      </c>
    </row>
    <row r="3484" spans="1:29" x14ac:dyDescent="0.35">
      <c r="A3484">
        <v>200912535</v>
      </c>
      <c r="B3484" s="1">
        <v>44031</v>
      </c>
      <c r="C3484" s="1">
        <v>44028</v>
      </c>
      <c r="D3484">
        <v>1730</v>
      </c>
      <c r="E3484">
        <v>9</v>
      </c>
      <c r="F3484" t="s">
        <v>49</v>
      </c>
      <c r="G3484">
        <v>985</v>
      </c>
      <c r="H3484">
        <v>1</v>
      </c>
      <c r="I3484">
        <v>510</v>
      </c>
      <c r="J3484" t="s">
        <v>29</v>
      </c>
      <c r="L3484">
        <v>0</v>
      </c>
      <c r="O3484">
        <v>123</v>
      </c>
      <c r="P3484" t="s">
        <v>290</v>
      </c>
      <c r="S3484" t="s">
        <v>84</v>
      </c>
      <c r="T3484" t="s">
        <v>85</v>
      </c>
      <c r="U3484">
        <v>510</v>
      </c>
      <c r="Y3484" t="s">
        <v>5622</v>
      </c>
      <c r="AA3484">
        <v>34.150399999999998</v>
      </c>
      <c r="AB3484">
        <v>-118.438</v>
      </c>
      <c r="AC3484">
        <f t="shared" si="54"/>
        <v>0</v>
      </c>
    </row>
    <row r="3485" spans="1:29" x14ac:dyDescent="0.35">
      <c r="A3485">
        <v>201011748</v>
      </c>
      <c r="B3485" s="1">
        <v>44048</v>
      </c>
      <c r="C3485" s="1">
        <v>44048</v>
      </c>
      <c r="D3485">
        <v>1630</v>
      </c>
      <c r="E3485">
        <v>10</v>
      </c>
      <c r="F3485" t="s">
        <v>103</v>
      </c>
      <c r="G3485">
        <v>1035</v>
      </c>
      <c r="H3485">
        <v>2</v>
      </c>
      <c r="I3485">
        <v>888</v>
      </c>
      <c r="J3485" t="s">
        <v>250</v>
      </c>
      <c r="K3485" t="s">
        <v>5623</v>
      </c>
      <c r="L3485">
        <v>35</v>
      </c>
      <c r="M3485" t="s">
        <v>30</v>
      </c>
      <c r="N3485" t="s">
        <v>95</v>
      </c>
      <c r="O3485">
        <v>501</v>
      </c>
      <c r="P3485" t="s">
        <v>164</v>
      </c>
      <c r="S3485" t="s">
        <v>40</v>
      </c>
      <c r="T3485" t="s">
        <v>41</v>
      </c>
      <c r="U3485">
        <v>888</v>
      </c>
      <c r="Y3485" t="s">
        <v>5624</v>
      </c>
      <c r="AA3485">
        <v>34.19</v>
      </c>
      <c r="AB3485">
        <v>-118.5262</v>
      </c>
      <c r="AC3485">
        <f t="shared" si="54"/>
        <v>0</v>
      </c>
    </row>
    <row r="3486" spans="1:29" x14ac:dyDescent="0.35">
      <c r="A3486">
        <v>201010955</v>
      </c>
      <c r="B3486" s="1">
        <v>43980</v>
      </c>
      <c r="C3486" s="1">
        <v>43979</v>
      </c>
      <c r="D3486">
        <v>1200</v>
      </c>
      <c r="E3486">
        <v>10</v>
      </c>
      <c r="F3486" t="s">
        <v>103</v>
      </c>
      <c r="G3486">
        <v>1091</v>
      </c>
      <c r="H3486">
        <v>2</v>
      </c>
      <c r="I3486">
        <v>649</v>
      </c>
      <c r="J3486" t="s">
        <v>1038</v>
      </c>
      <c r="K3486" t="s">
        <v>982</v>
      </c>
      <c r="L3486">
        <v>48</v>
      </c>
      <c r="M3486" t="s">
        <v>30</v>
      </c>
      <c r="N3486" t="s">
        <v>73</v>
      </c>
      <c r="O3486">
        <v>501</v>
      </c>
      <c r="P3486" t="s">
        <v>164</v>
      </c>
      <c r="S3486" t="s">
        <v>40</v>
      </c>
      <c r="T3486" t="s">
        <v>41</v>
      </c>
      <c r="U3486">
        <v>649</v>
      </c>
      <c r="Y3486" t="s">
        <v>5625</v>
      </c>
      <c r="AA3486">
        <v>34.150500000000001</v>
      </c>
      <c r="AB3486">
        <v>-118.5575</v>
      </c>
      <c r="AC3486">
        <f t="shared" si="54"/>
        <v>0</v>
      </c>
    </row>
    <row r="3487" spans="1:29" x14ac:dyDescent="0.35">
      <c r="A3487">
        <v>200206299</v>
      </c>
      <c r="B3487" s="1">
        <v>43876</v>
      </c>
      <c r="C3487" s="1">
        <v>43876</v>
      </c>
      <c r="D3487">
        <v>2200</v>
      </c>
      <c r="E3487">
        <v>2</v>
      </c>
      <c r="F3487" t="s">
        <v>56</v>
      </c>
      <c r="G3487">
        <v>265</v>
      </c>
      <c r="H3487">
        <v>2</v>
      </c>
      <c r="I3487">
        <v>624</v>
      </c>
      <c r="J3487" t="s">
        <v>171</v>
      </c>
      <c r="K3487" t="s">
        <v>5626</v>
      </c>
      <c r="L3487">
        <v>36</v>
      </c>
      <c r="M3487" t="s">
        <v>30</v>
      </c>
      <c r="N3487" t="s">
        <v>95</v>
      </c>
      <c r="O3487">
        <v>102</v>
      </c>
      <c r="P3487" t="s">
        <v>186</v>
      </c>
      <c r="Q3487">
        <v>400</v>
      </c>
      <c r="R3487" t="s">
        <v>143</v>
      </c>
      <c r="S3487" t="s">
        <v>40</v>
      </c>
      <c r="T3487" t="s">
        <v>41</v>
      </c>
      <c r="U3487">
        <v>624</v>
      </c>
      <c r="Y3487" t="s">
        <v>371</v>
      </c>
      <c r="Z3487" t="s">
        <v>61</v>
      </c>
      <c r="AA3487">
        <v>34.054900000000004</v>
      </c>
      <c r="AB3487">
        <v>-118.2778</v>
      </c>
      <c r="AC3487">
        <f t="shared" si="54"/>
        <v>0</v>
      </c>
    </row>
    <row r="3488" spans="1:29" x14ac:dyDescent="0.35">
      <c r="A3488">
        <v>200613581</v>
      </c>
      <c r="B3488" s="1">
        <v>44049</v>
      </c>
      <c r="C3488" s="1">
        <v>44049</v>
      </c>
      <c r="D3488">
        <v>730</v>
      </c>
      <c r="E3488">
        <v>6</v>
      </c>
      <c r="F3488" t="s">
        <v>91</v>
      </c>
      <c r="G3488">
        <v>676</v>
      </c>
      <c r="H3488">
        <v>2</v>
      </c>
      <c r="I3488">
        <v>814</v>
      </c>
      <c r="J3488" t="s">
        <v>4147</v>
      </c>
      <c r="K3488" t="s">
        <v>4148</v>
      </c>
      <c r="L3488">
        <v>38</v>
      </c>
      <c r="M3488" t="s">
        <v>30</v>
      </c>
      <c r="N3488" t="s">
        <v>73</v>
      </c>
      <c r="O3488">
        <v>501</v>
      </c>
      <c r="P3488" t="s">
        <v>164</v>
      </c>
      <c r="S3488" t="s">
        <v>40</v>
      </c>
      <c r="T3488" t="s">
        <v>41</v>
      </c>
      <c r="U3488">
        <v>814</v>
      </c>
      <c r="V3488">
        <v>998</v>
      </c>
      <c r="Y3488" t="s">
        <v>5627</v>
      </c>
      <c r="AA3488">
        <v>34.083500000000001</v>
      </c>
      <c r="AB3488">
        <v>-118.3321</v>
      </c>
      <c r="AC3488">
        <f t="shared" si="54"/>
        <v>0</v>
      </c>
    </row>
    <row r="3489" spans="1:29" x14ac:dyDescent="0.35">
      <c r="A3489">
        <v>200710748</v>
      </c>
      <c r="B3489" s="1">
        <v>44002</v>
      </c>
      <c r="C3489" s="1">
        <v>44002</v>
      </c>
      <c r="D3489">
        <v>2030</v>
      </c>
      <c r="E3489">
        <v>7</v>
      </c>
      <c r="F3489" t="s">
        <v>28</v>
      </c>
      <c r="G3489">
        <v>765</v>
      </c>
      <c r="H3489">
        <v>2</v>
      </c>
      <c r="I3489">
        <v>888</v>
      </c>
      <c r="J3489" t="s">
        <v>250</v>
      </c>
      <c r="K3489" t="s">
        <v>5628</v>
      </c>
      <c r="L3489">
        <v>19</v>
      </c>
      <c r="M3489" t="s">
        <v>30</v>
      </c>
      <c r="N3489" t="s">
        <v>31</v>
      </c>
      <c r="O3489">
        <v>402</v>
      </c>
      <c r="P3489" t="s">
        <v>195</v>
      </c>
      <c r="S3489" t="s">
        <v>40</v>
      </c>
      <c r="T3489" t="s">
        <v>41</v>
      </c>
      <c r="U3489">
        <v>888</v>
      </c>
      <c r="V3489">
        <v>998</v>
      </c>
      <c r="Y3489" t="s">
        <v>5629</v>
      </c>
      <c r="AA3489">
        <v>34.046599999999998</v>
      </c>
      <c r="AB3489">
        <v>-118.34139999999999</v>
      </c>
      <c r="AC3489">
        <f t="shared" si="54"/>
        <v>0</v>
      </c>
    </row>
    <row r="3490" spans="1:29" x14ac:dyDescent="0.35">
      <c r="A3490">
        <v>200515850</v>
      </c>
      <c r="B3490" s="1">
        <v>44131</v>
      </c>
      <c r="C3490" s="1">
        <v>44130</v>
      </c>
      <c r="D3490">
        <v>2030</v>
      </c>
      <c r="E3490">
        <v>5</v>
      </c>
      <c r="F3490" t="s">
        <v>98</v>
      </c>
      <c r="G3490">
        <v>589</v>
      </c>
      <c r="H3490">
        <v>1</v>
      </c>
      <c r="I3490">
        <v>510</v>
      </c>
      <c r="J3490" t="s">
        <v>29</v>
      </c>
      <c r="L3490">
        <v>0</v>
      </c>
      <c r="O3490">
        <v>707</v>
      </c>
      <c r="P3490" t="s">
        <v>280</v>
      </c>
      <c r="S3490" t="s">
        <v>40</v>
      </c>
      <c r="T3490" t="s">
        <v>41</v>
      </c>
      <c r="U3490">
        <v>510</v>
      </c>
      <c r="Y3490" t="s">
        <v>5630</v>
      </c>
      <c r="AA3490">
        <v>33.7087</v>
      </c>
      <c r="AB3490">
        <v>-118.2863</v>
      </c>
      <c r="AC3490">
        <f t="shared" si="54"/>
        <v>0</v>
      </c>
    </row>
    <row r="3491" spans="1:29" x14ac:dyDescent="0.35">
      <c r="A3491">
        <v>200404130</v>
      </c>
      <c r="B3491" s="1">
        <v>43834</v>
      </c>
      <c r="C3491" s="1">
        <v>43834</v>
      </c>
      <c r="D3491">
        <v>1330</v>
      </c>
      <c r="E3491">
        <v>4</v>
      </c>
      <c r="F3491" t="s">
        <v>54</v>
      </c>
      <c r="G3491">
        <v>424</v>
      </c>
      <c r="H3491">
        <v>2</v>
      </c>
      <c r="I3491">
        <v>624</v>
      </c>
      <c r="J3491" t="s">
        <v>171</v>
      </c>
      <c r="K3491" t="s">
        <v>5631</v>
      </c>
      <c r="L3491">
        <v>21</v>
      </c>
      <c r="M3491" t="s">
        <v>30</v>
      </c>
      <c r="N3491" t="s">
        <v>95</v>
      </c>
      <c r="O3491">
        <v>501</v>
      </c>
      <c r="P3491" t="s">
        <v>164</v>
      </c>
      <c r="Q3491">
        <v>400</v>
      </c>
      <c r="R3491" t="s">
        <v>143</v>
      </c>
      <c r="S3491" t="s">
        <v>40</v>
      </c>
      <c r="T3491" t="s">
        <v>41</v>
      </c>
      <c r="U3491">
        <v>624</v>
      </c>
      <c r="Y3491" t="s">
        <v>5632</v>
      </c>
      <c r="AA3491">
        <v>34.073900000000002</v>
      </c>
      <c r="AB3491">
        <v>-118.19970000000001</v>
      </c>
      <c r="AC3491">
        <f t="shared" si="54"/>
        <v>0</v>
      </c>
    </row>
    <row r="3492" spans="1:29" x14ac:dyDescent="0.35">
      <c r="A3492">
        <v>201107866</v>
      </c>
      <c r="B3492" s="1">
        <v>43921</v>
      </c>
      <c r="C3492" s="1">
        <v>43919</v>
      </c>
      <c r="D3492">
        <v>1850</v>
      </c>
      <c r="E3492">
        <v>11</v>
      </c>
      <c r="F3492" t="s">
        <v>64</v>
      </c>
      <c r="G3492">
        <v>1139</v>
      </c>
      <c r="H3492">
        <v>2</v>
      </c>
      <c r="I3492">
        <v>624</v>
      </c>
      <c r="J3492" t="s">
        <v>171</v>
      </c>
      <c r="K3492" t="s">
        <v>5633</v>
      </c>
      <c r="L3492">
        <v>39</v>
      </c>
      <c r="M3492" t="s">
        <v>30</v>
      </c>
      <c r="N3492" t="s">
        <v>95</v>
      </c>
      <c r="O3492">
        <v>108</v>
      </c>
      <c r="P3492" t="s">
        <v>105</v>
      </c>
      <c r="Q3492">
        <v>400</v>
      </c>
      <c r="R3492" t="s">
        <v>143</v>
      </c>
      <c r="S3492" t="s">
        <v>84</v>
      </c>
      <c r="T3492" t="s">
        <v>85</v>
      </c>
      <c r="U3492">
        <v>624</v>
      </c>
      <c r="Y3492" t="s">
        <v>5634</v>
      </c>
      <c r="AA3492">
        <v>34.108600000000003</v>
      </c>
      <c r="AB3492">
        <v>-118.18980000000001</v>
      </c>
      <c r="AC3492">
        <f t="shared" si="54"/>
        <v>0</v>
      </c>
    </row>
    <row r="3493" spans="1:29" x14ac:dyDescent="0.35">
      <c r="A3493">
        <v>201209122</v>
      </c>
      <c r="B3493" s="1">
        <v>43904</v>
      </c>
      <c r="C3493" s="1">
        <v>43903</v>
      </c>
      <c r="D3493">
        <v>2200</v>
      </c>
      <c r="E3493">
        <v>12</v>
      </c>
      <c r="F3493" t="s">
        <v>68</v>
      </c>
      <c r="G3493">
        <v>1258</v>
      </c>
      <c r="H3493">
        <v>1</v>
      </c>
      <c r="I3493">
        <v>420</v>
      </c>
      <c r="J3493" t="s">
        <v>352</v>
      </c>
      <c r="K3493" t="s">
        <v>5635</v>
      </c>
      <c r="L3493">
        <v>23</v>
      </c>
      <c r="M3493" t="s">
        <v>94</v>
      </c>
      <c r="N3493" t="s">
        <v>95</v>
      </c>
      <c r="O3493">
        <v>101</v>
      </c>
      <c r="P3493" t="s">
        <v>32</v>
      </c>
      <c r="S3493" t="s">
        <v>40</v>
      </c>
      <c r="T3493" t="s">
        <v>41</v>
      </c>
      <c r="U3493">
        <v>420</v>
      </c>
      <c r="Y3493" t="s">
        <v>5636</v>
      </c>
      <c r="AA3493">
        <v>33.972799999999999</v>
      </c>
      <c r="AB3493">
        <v>-118.2739</v>
      </c>
      <c r="AC3493">
        <f t="shared" si="54"/>
        <v>0</v>
      </c>
    </row>
    <row r="3494" spans="1:29" x14ac:dyDescent="0.35">
      <c r="A3494">
        <v>200910410</v>
      </c>
      <c r="B3494" s="1">
        <v>43984</v>
      </c>
      <c r="C3494" s="1">
        <v>43981</v>
      </c>
      <c r="D3494">
        <v>1600</v>
      </c>
      <c r="E3494">
        <v>9</v>
      </c>
      <c r="F3494" t="s">
        <v>49</v>
      </c>
      <c r="G3494">
        <v>914</v>
      </c>
      <c r="H3494">
        <v>1</v>
      </c>
      <c r="I3494">
        <v>510</v>
      </c>
      <c r="J3494" t="s">
        <v>29</v>
      </c>
      <c r="L3494">
        <v>0</v>
      </c>
      <c r="O3494">
        <v>101</v>
      </c>
      <c r="P3494" t="s">
        <v>32</v>
      </c>
      <c r="S3494" t="s">
        <v>40</v>
      </c>
      <c r="T3494" t="s">
        <v>41</v>
      </c>
      <c r="U3494">
        <v>510</v>
      </c>
      <c r="Y3494" t="s">
        <v>5511</v>
      </c>
      <c r="Z3494" t="s">
        <v>3219</v>
      </c>
      <c r="AA3494">
        <v>34.197600000000001</v>
      </c>
      <c r="AB3494">
        <v>-118.45310000000001</v>
      </c>
      <c r="AC3494">
        <f t="shared" si="54"/>
        <v>0</v>
      </c>
    </row>
    <row r="3495" spans="1:29" x14ac:dyDescent="0.35">
      <c r="A3495">
        <v>200409074</v>
      </c>
      <c r="B3495" s="1">
        <v>43971</v>
      </c>
      <c r="C3495" s="1">
        <v>43964</v>
      </c>
      <c r="D3495">
        <v>1700</v>
      </c>
      <c r="E3495">
        <v>4</v>
      </c>
      <c r="F3495" t="s">
        <v>54</v>
      </c>
      <c r="G3495">
        <v>497</v>
      </c>
      <c r="H3495">
        <v>1</v>
      </c>
      <c r="I3495">
        <v>341</v>
      </c>
      <c r="J3495" t="s">
        <v>157</v>
      </c>
      <c r="K3495">
        <v>325</v>
      </c>
      <c r="L3495">
        <v>0</v>
      </c>
      <c r="M3495" t="s">
        <v>46</v>
      </c>
      <c r="N3495" t="s">
        <v>46</v>
      </c>
      <c r="O3495">
        <v>203</v>
      </c>
      <c r="P3495" t="s">
        <v>101</v>
      </c>
      <c r="S3495" t="s">
        <v>40</v>
      </c>
      <c r="T3495" t="s">
        <v>41</v>
      </c>
      <c r="U3495">
        <v>341</v>
      </c>
      <c r="Y3495" t="s">
        <v>4623</v>
      </c>
      <c r="AA3495">
        <v>34.017299999999999</v>
      </c>
      <c r="AB3495">
        <v>-118.20659999999999</v>
      </c>
      <c r="AC3495">
        <f t="shared" si="54"/>
        <v>0</v>
      </c>
    </row>
    <row r="3496" spans="1:29" x14ac:dyDescent="0.35">
      <c r="A3496">
        <v>200917093</v>
      </c>
      <c r="B3496" s="1">
        <v>44146</v>
      </c>
      <c r="C3496" s="1">
        <v>44146</v>
      </c>
      <c r="D3496">
        <v>1430</v>
      </c>
      <c r="E3496">
        <v>9</v>
      </c>
      <c r="F3496" t="s">
        <v>49</v>
      </c>
      <c r="G3496">
        <v>931</v>
      </c>
      <c r="H3496">
        <v>2</v>
      </c>
      <c r="I3496">
        <v>624</v>
      </c>
      <c r="J3496" t="s">
        <v>171</v>
      </c>
      <c r="K3496" t="s">
        <v>5637</v>
      </c>
      <c r="L3496">
        <v>18</v>
      </c>
      <c r="M3496" t="s">
        <v>30</v>
      </c>
      <c r="N3496" t="s">
        <v>95</v>
      </c>
      <c r="O3496">
        <v>210</v>
      </c>
      <c r="P3496" t="s">
        <v>183</v>
      </c>
      <c r="Q3496">
        <v>400</v>
      </c>
      <c r="R3496" t="s">
        <v>143</v>
      </c>
      <c r="S3496" t="s">
        <v>40</v>
      </c>
      <c r="T3496" t="s">
        <v>41</v>
      </c>
      <c r="U3496">
        <v>624</v>
      </c>
      <c r="Y3496" t="s">
        <v>5638</v>
      </c>
      <c r="AA3496">
        <v>34.184100000000001</v>
      </c>
      <c r="AB3496">
        <v>-118.4693</v>
      </c>
      <c r="AC3496">
        <f t="shared" si="54"/>
        <v>0</v>
      </c>
    </row>
    <row r="3497" spans="1:29" x14ac:dyDescent="0.35">
      <c r="A3497">
        <v>200708727</v>
      </c>
      <c r="B3497" s="1">
        <v>43949</v>
      </c>
      <c r="C3497" s="1">
        <v>43948</v>
      </c>
      <c r="D3497">
        <v>1715</v>
      </c>
      <c r="E3497">
        <v>7</v>
      </c>
      <c r="F3497" t="s">
        <v>28</v>
      </c>
      <c r="G3497">
        <v>732</v>
      </c>
      <c r="H3497">
        <v>1</v>
      </c>
      <c r="I3497">
        <v>310</v>
      </c>
      <c r="J3497" t="s">
        <v>71</v>
      </c>
      <c r="K3497" t="s">
        <v>2011</v>
      </c>
      <c r="L3497">
        <v>36</v>
      </c>
      <c r="M3497" t="s">
        <v>30</v>
      </c>
      <c r="N3497" t="s">
        <v>95</v>
      </c>
      <c r="O3497">
        <v>503</v>
      </c>
      <c r="P3497" t="s">
        <v>650</v>
      </c>
      <c r="S3497" t="s">
        <v>40</v>
      </c>
      <c r="T3497" t="s">
        <v>41</v>
      </c>
      <c r="U3497">
        <v>310</v>
      </c>
      <c r="Y3497" t="s">
        <v>5639</v>
      </c>
      <c r="AA3497">
        <v>34.066499999999998</v>
      </c>
      <c r="AB3497">
        <v>-118.36620000000001</v>
      </c>
      <c r="AC3497">
        <f t="shared" si="54"/>
        <v>0</v>
      </c>
    </row>
    <row r="3498" spans="1:29" x14ac:dyDescent="0.35">
      <c r="A3498">
        <v>200910648</v>
      </c>
      <c r="B3498" s="1">
        <v>43987</v>
      </c>
      <c r="C3498" s="1">
        <v>43978</v>
      </c>
      <c r="D3498">
        <v>2000</v>
      </c>
      <c r="E3498">
        <v>9</v>
      </c>
      <c r="F3498" t="s">
        <v>49</v>
      </c>
      <c r="G3498">
        <v>937</v>
      </c>
      <c r="H3498">
        <v>2</v>
      </c>
      <c r="I3498">
        <v>740</v>
      </c>
      <c r="J3498" t="s">
        <v>224</v>
      </c>
      <c r="K3498">
        <v>329</v>
      </c>
      <c r="L3498">
        <v>30</v>
      </c>
      <c r="M3498" t="s">
        <v>94</v>
      </c>
      <c r="N3498" t="s">
        <v>95</v>
      </c>
      <c r="O3498">
        <v>502</v>
      </c>
      <c r="P3498" t="s">
        <v>47</v>
      </c>
      <c r="S3498" t="s">
        <v>40</v>
      </c>
      <c r="T3498" t="s">
        <v>41</v>
      </c>
      <c r="U3498">
        <v>740</v>
      </c>
      <c r="Y3498" t="s">
        <v>2797</v>
      </c>
      <c r="AA3498">
        <v>34.186700000000002</v>
      </c>
      <c r="AB3498">
        <v>-118.43340000000001</v>
      </c>
      <c r="AC3498">
        <f t="shared" si="54"/>
        <v>0</v>
      </c>
    </row>
    <row r="3499" spans="1:29" x14ac:dyDescent="0.35">
      <c r="A3499">
        <v>201214818</v>
      </c>
      <c r="B3499" s="1">
        <v>43999</v>
      </c>
      <c r="C3499" s="1">
        <v>43999</v>
      </c>
      <c r="D3499">
        <v>50</v>
      </c>
      <c r="E3499">
        <v>12</v>
      </c>
      <c r="F3499" t="s">
        <v>68</v>
      </c>
      <c r="G3499">
        <v>1266</v>
      </c>
      <c r="H3499">
        <v>1</v>
      </c>
      <c r="I3499">
        <v>110</v>
      </c>
      <c r="J3499" t="s">
        <v>3341</v>
      </c>
      <c r="K3499" t="s">
        <v>5640</v>
      </c>
      <c r="L3499">
        <v>19</v>
      </c>
      <c r="M3499" t="s">
        <v>30</v>
      </c>
      <c r="N3499" t="s">
        <v>163</v>
      </c>
      <c r="O3499">
        <v>101</v>
      </c>
      <c r="P3499" t="s">
        <v>32</v>
      </c>
      <c r="Q3499">
        <v>106</v>
      </c>
      <c r="R3499" t="s">
        <v>592</v>
      </c>
      <c r="S3499" t="s">
        <v>33</v>
      </c>
      <c r="T3499" t="s">
        <v>34</v>
      </c>
      <c r="U3499">
        <v>110</v>
      </c>
      <c r="V3499">
        <v>998</v>
      </c>
      <c r="Y3499" t="s">
        <v>5641</v>
      </c>
      <c r="AA3499">
        <v>33.965499999999999</v>
      </c>
      <c r="AB3499">
        <v>-118.28270000000001</v>
      </c>
      <c r="AC3499">
        <f t="shared" si="54"/>
        <v>1</v>
      </c>
    </row>
    <row r="3500" spans="1:29" x14ac:dyDescent="0.35">
      <c r="A3500">
        <v>201206379</v>
      </c>
      <c r="B3500" s="1">
        <v>43864</v>
      </c>
      <c r="C3500" s="1">
        <v>43861</v>
      </c>
      <c r="D3500">
        <v>1900</v>
      </c>
      <c r="E3500">
        <v>12</v>
      </c>
      <c r="F3500" t="s">
        <v>68</v>
      </c>
      <c r="G3500">
        <v>1273</v>
      </c>
      <c r="H3500">
        <v>1</v>
      </c>
      <c r="I3500">
        <v>510</v>
      </c>
      <c r="J3500" t="s">
        <v>29</v>
      </c>
      <c r="L3500">
        <v>0</v>
      </c>
      <c r="O3500">
        <v>104</v>
      </c>
      <c r="P3500" t="s">
        <v>201</v>
      </c>
      <c r="S3500" t="s">
        <v>40</v>
      </c>
      <c r="T3500" t="s">
        <v>41</v>
      </c>
      <c r="U3500">
        <v>510</v>
      </c>
      <c r="Y3500" t="s">
        <v>5642</v>
      </c>
      <c r="AA3500">
        <v>33.954599999999999</v>
      </c>
      <c r="AB3500">
        <v>-118.3057</v>
      </c>
      <c r="AC3500">
        <f t="shared" si="54"/>
        <v>0</v>
      </c>
    </row>
    <row r="3501" spans="1:29" x14ac:dyDescent="0.35">
      <c r="A3501">
        <v>200914085</v>
      </c>
      <c r="B3501" s="1">
        <v>44071</v>
      </c>
      <c r="C3501" s="1">
        <v>44071</v>
      </c>
      <c r="D3501">
        <v>500</v>
      </c>
      <c r="E3501">
        <v>9</v>
      </c>
      <c r="F3501" t="s">
        <v>49</v>
      </c>
      <c r="G3501">
        <v>929</v>
      </c>
      <c r="H3501">
        <v>1</v>
      </c>
      <c r="I3501">
        <v>210</v>
      </c>
      <c r="J3501" t="s">
        <v>149</v>
      </c>
      <c r="K3501" t="s">
        <v>5643</v>
      </c>
      <c r="L3501">
        <v>62</v>
      </c>
      <c r="M3501" t="s">
        <v>94</v>
      </c>
      <c r="N3501" t="s">
        <v>31</v>
      </c>
      <c r="O3501">
        <v>101</v>
      </c>
      <c r="P3501" t="s">
        <v>32</v>
      </c>
      <c r="Q3501">
        <v>400</v>
      </c>
      <c r="R3501" t="s">
        <v>143</v>
      </c>
      <c r="S3501" t="s">
        <v>40</v>
      </c>
      <c r="T3501" t="s">
        <v>41</v>
      </c>
      <c r="U3501">
        <v>210</v>
      </c>
      <c r="Y3501" t="s">
        <v>1168</v>
      </c>
      <c r="Z3501" t="s">
        <v>5644</v>
      </c>
      <c r="AA3501">
        <v>34.186700000000002</v>
      </c>
      <c r="AB3501">
        <v>-118.4225</v>
      </c>
      <c r="AC3501">
        <f t="shared" si="54"/>
        <v>0</v>
      </c>
    </row>
    <row r="3502" spans="1:29" x14ac:dyDescent="0.35">
      <c r="A3502">
        <v>200915430</v>
      </c>
      <c r="B3502" s="1">
        <v>44107</v>
      </c>
      <c r="C3502" s="1">
        <v>44105</v>
      </c>
      <c r="D3502">
        <v>1800</v>
      </c>
      <c r="E3502">
        <v>9</v>
      </c>
      <c r="F3502" t="s">
        <v>49</v>
      </c>
      <c r="G3502">
        <v>923</v>
      </c>
      <c r="H3502">
        <v>2</v>
      </c>
      <c r="I3502">
        <v>740</v>
      </c>
      <c r="J3502" t="s">
        <v>224</v>
      </c>
      <c r="K3502" t="s">
        <v>456</v>
      </c>
      <c r="L3502">
        <v>0</v>
      </c>
      <c r="M3502" t="s">
        <v>30</v>
      </c>
      <c r="N3502" t="s">
        <v>73</v>
      </c>
      <c r="O3502">
        <v>702</v>
      </c>
      <c r="P3502" t="s">
        <v>552</v>
      </c>
      <c r="S3502" t="s">
        <v>40</v>
      </c>
      <c r="T3502" t="s">
        <v>41</v>
      </c>
      <c r="U3502">
        <v>740</v>
      </c>
      <c r="Y3502" t="s">
        <v>2284</v>
      </c>
      <c r="AA3502">
        <v>34.190300000000001</v>
      </c>
      <c r="AB3502">
        <v>-118.45740000000001</v>
      </c>
      <c r="AC3502">
        <f t="shared" si="54"/>
        <v>0</v>
      </c>
    </row>
    <row r="3503" spans="1:29" x14ac:dyDescent="0.35">
      <c r="A3503">
        <v>200606778</v>
      </c>
      <c r="B3503" s="1">
        <v>43882</v>
      </c>
      <c r="C3503" s="1">
        <v>43882</v>
      </c>
      <c r="D3503">
        <v>1521</v>
      </c>
      <c r="E3503">
        <v>6</v>
      </c>
      <c r="F3503" t="s">
        <v>91</v>
      </c>
      <c r="G3503">
        <v>669</v>
      </c>
      <c r="H3503">
        <v>1</v>
      </c>
      <c r="I3503">
        <v>440</v>
      </c>
      <c r="J3503" t="s">
        <v>213</v>
      </c>
      <c r="K3503" t="s">
        <v>2040</v>
      </c>
      <c r="L3503">
        <v>39</v>
      </c>
      <c r="M3503" t="s">
        <v>30</v>
      </c>
      <c r="N3503" t="s">
        <v>73</v>
      </c>
      <c r="O3503">
        <v>119</v>
      </c>
      <c r="P3503" t="s">
        <v>333</v>
      </c>
      <c r="S3503" t="s">
        <v>40</v>
      </c>
      <c r="T3503" t="s">
        <v>41</v>
      </c>
      <c r="U3503">
        <v>440</v>
      </c>
      <c r="Y3503" t="s">
        <v>5645</v>
      </c>
      <c r="AA3503">
        <v>34.093299999999999</v>
      </c>
      <c r="AB3503">
        <v>-118.30249999999999</v>
      </c>
      <c r="AC3503">
        <f t="shared" si="54"/>
        <v>0</v>
      </c>
    </row>
    <row r="3504" spans="1:29" x14ac:dyDescent="0.35">
      <c r="A3504">
        <v>201214634</v>
      </c>
      <c r="B3504" s="1">
        <v>43996</v>
      </c>
      <c r="C3504" s="1">
        <v>43996</v>
      </c>
      <c r="D3504">
        <v>250</v>
      </c>
      <c r="E3504">
        <v>12</v>
      </c>
      <c r="F3504" t="s">
        <v>68</v>
      </c>
      <c r="G3504">
        <v>1211</v>
      </c>
      <c r="H3504">
        <v>2</v>
      </c>
      <c r="I3504">
        <v>888</v>
      </c>
      <c r="J3504" t="s">
        <v>250</v>
      </c>
      <c r="K3504">
        <v>1501</v>
      </c>
      <c r="L3504">
        <v>37</v>
      </c>
      <c r="M3504" t="s">
        <v>94</v>
      </c>
      <c r="N3504" t="s">
        <v>163</v>
      </c>
      <c r="O3504">
        <v>501</v>
      </c>
      <c r="P3504" t="s">
        <v>164</v>
      </c>
      <c r="S3504" t="s">
        <v>40</v>
      </c>
      <c r="T3504" t="s">
        <v>41</v>
      </c>
      <c r="U3504">
        <v>888</v>
      </c>
      <c r="Y3504" t="s">
        <v>5646</v>
      </c>
      <c r="AA3504">
        <v>33.994100000000003</v>
      </c>
      <c r="AB3504">
        <v>-118.33329999999999</v>
      </c>
      <c r="AC3504">
        <f t="shared" si="54"/>
        <v>0</v>
      </c>
    </row>
    <row r="3505" spans="1:29" x14ac:dyDescent="0.35">
      <c r="A3505">
        <v>201222285</v>
      </c>
      <c r="B3505" s="1">
        <v>44114</v>
      </c>
      <c r="C3505" s="1">
        <v>44113</v>
      </c>
      <c r="D3505">
        <v>1200</v>
      </c>
      <c r="E3505">
        <v>12</v>
      </c>
      <c r="F3505" t="s">
        <v>68</v>
      </c>
      <c r="G3505">
        <v>1283</v>
      </c>
      <c r="H3505">
        <v>1</v>
      </c>
      <c r="I3505">
        <v>251</v>
      </c>
      <c r="J3505" t="s">
        <v>1253</v>
      </c>
      <c r="K3505" t="s">
        <v>5647</v>
      </c>
      <c r="L3505">
        <v>48</v>
      </c>
      <c r="M3505" t="s">
        <v>30</v>
      </c>
      <c r="N3505" t="s">
        <v>95</v>
      </c>
      <c r="O3505">
        <v>501</v>
      </c>
      <c r="P3505" t="s">
        <v>164</v>
      </c>
      <c r="Q3505">
        <v>106</v>
      </c>
      <c r="R3505" t="s">
        <v>592</v>
      </c>
      <c r="S3505" t="s">
        <v>40</v>
      </c>
      <c r="T3505" t="s">
        <v>41</v>
      </c>
      <c r="U3505">
        <v>251</v>
      </c>
      <c r="Y3505" t="s">
        <v>2078</v>
      </c>
      <c r="AA3505">
        <v>33.950699999999998</v>
      </c>
      <c r="AB3505">
        <v>-118.309</v>
      </c>
      <c r="AC3505">
        <f t="shared" si="54"/>
        <v>0</v>
      </c>
    </row>
    <row r="3506" spans="1:29" x14ac:dyDescent="0.35">
      <c r="A3506">
        <v>201012924</v>
      </c>
      <c r="B3506" s="1">
        <v>44080</v>
      </c>
      <c r="C3506" s="1">
        <v>44080</v>
      </c>
      <c r="D3506">
        <v>1930</v>
      </c>
      <c r="E3506">
        <v>10</v>
      </c>
      <c r="F3506" t="s">
        <v>103</v>
      </c>
      <c r="G3506">
        <v>1007</v>
      </c>
      <c r="H3506">
        <v>1</v>
      </c>
      <c r="I3506">
        <v>310</v>
      </c>
      <c r="J3506" t="s">
        <v>71</v>
      </c>
      <c r="K3506" t="s">
        <v>5648</v>
      </c>
      <c r="L3506">
        <v>32</v>
      </c>
      <c r="M3506" t="s">
        <v>30</v>
      </c>
      <c r="N3506" t="s">
        <v>73</v>
      </c>
      <c r="O3506">
        <v>707</v>
      </c>
      <c r="P3506" t="s">
        <v>280</v>
      </c>
      <c r="S3506" t="s">
        <v>40</v>
      </c>
      <c r="T3506" t="s">
        <v>41</v>
      </c>
      <c r="U3506">
        <v>310</v>
      </c>
      <c r="V3506">
        <v>480</v>
      </c>
      <c r="Y3506" t="s">
        <v>5649</v>
      </c>
      <c r="AA3506">
        <v>34.216500000000003</v>
      </c>
      <c r="AB3506">
        <v>-118.50490000000001</v>
      </c>
      <c r="AC3506">
        <f t="shared" si="54"/>
        <v>0</v>
      </c>
    </row>
    <row r="3507" spans="1:29" x14ac:dyDescent="0.35">
      <c r="A3507">
        <v>200112418</v>
      </c>
      <c r="B3507" s="1">
        <v>43982</v>
      </c>
      <c r="C3507" s="1">
        <v>43980</v>
      </c>
      <c r="D3507">
        <v>2222</v>
      </c>
      <c r="E3507">
        <v>1</v>
      </c>
      <c r="F3507" t="s">
        <v>36</v>
      </c>
      <c r="G3507">
        <v>145</v>
      </c>
      <c r="H3507">
        <v>2</v>
      </c>
      <c r="I3507">
        <v>624</v>
      </c>
      <c r="J3507" t="s">
        <v>171</v>
      </c>
      <c r="K3507" t="s">
        <v>5650</v>
      </c>
      <c r="L3507">
        <v>33</v>
      </c>
      <c r="M3507" t="s">
        <v>30</v>
      </c>
      <c r="N3507" t="s">
        <v>73</v>
      </c>
      <c r="O3507">
        <v>101</v>
      </c>
      <c r="P3507" t="s">
        <v>32</v>
      </c>
      <c r="Q3507">
        <v>400</v>
      </c>
      <c r="R3507" t="s">
        <v>143</v>
      </c>
      <c r="S3507" t="s">
        <v>40</v>
      </c>
      <c r="T3507" t="s">
        <v>41</v>
      </c>
      <c r="U3507">
        <v>624</v>
      </c>
      <c r="Y3507" t="s">
        <v>136</v>
      </c>
      <c r="Z3507" t="s">
        <v>148</v>
      </c>
      <c r="AA3507">
        <v>34.048200000000001</v>
      </c>
      <c r="AB3507">
        <v>-118.24720000000001</v>
      </c>
      <c r="AC3507">
        <f t="shared" si="54"/>
        <v>0</v>
      </c>
    </row>
    <row r="3508" spans="1:29" x14ac:dyDescent="0.35">
      <c r="A3508">
        <v>200514125</v>
      </c>
      <c r="B3508" s="1">
        <v>44088</v>
      </c>
      <c r="C3508" s="1">
        <v>44085</v>
      </c>
      <c r="D3508">
        <v>1900</v>
      </c>
      <c r="E3508">
        <v>5</v>
      </c>
      <c r="F3508" t="s">
        <v>98</v>
      </c>
      <c r="G3508">
        <v>563</v>
      </c>
      <c r="H3508">
        <v>2</v>
      </c>
      <c r="I3508">
        <v>930</v>
      </c>
      <c r="J3508" t="s">
        <v>339</v>
      </c>
      <c r="K3508" t="s">
        <v>763</v>
      </c>
      <c r="L3508">
        <v>42</v>
      </c>
      <c r="M3508" t="s">
        <v>94</v>
      </c>
      <c r="N3508" t="s">
        <v>73</v>
      </c>
      <c r="O3508">
        <v>101</v>
      </c>
      <c r="P3508" t="s">
        <v>32</v>
      </c>
      <c r="Q3508">
        <v>511</v>
      </c>
      <c r="R3508" t="s">
        <v>151</v>
      </c>
      <c r="S3508" t="s">
        <v>40</v>
      </c>
      <c r="T3508" t="s">
        <v>41</v>
      </c>
      <c r="U3508">
        <v>930</v>
      </c>
      <c r="Y3508" t="s">
        <v>788</v>
      </c>
      <c r="Z3508" t="s">
        <v>5651</v>
      </c>
      <c r="AA3508">
        <v>33.732100000000003</v>
      </c>
      <c r="AB3508">
        <v>-118.295</v>
      </c>
      <c r="AC3508">
        <f t="shared" si="54"/>
        <v>0</v>
      </c>
    </row>
    <row r="3509" spans="1:29" x14ac:dyDescent="0.35">
      <c r="A3509">
        <v>200205397</v>
      </c>
      <c r="B3509" s="1">
        <v>43859</v>
      </c>
      <c r="C3509" s="1">
        <v>43858</v>
      </c>
      <c r="D3509">
        <v>1934</v>
      </c>
      <c r="E3509">
        <v>2</v>
      </c>
      <c r="F3509" t="s">
        <v>56</v>
      </c>
      <c r="G3509">
        <v>265</v>
      </c>
      <c r="H3509">
        <v>2</v>
      </c>
      <c r="I3509">
        <v>624</v>
      </c>
      <c r="J3509" t="s">
        <v>171</v>
      </c>
      <c r="K3509" t="s">
        <v>5652</v>
      </c>
      <c r="L3509">
        <v>43</v>
      </c>
      <c r="M3509" t="s">
        <v>30</v>
      </c>
      <c r="N3509" t="s">
        <v>95</v>
      </c>
      <c r="O3509">
        <v>210</v>
      </c>
      <c r="P3509" t="s">
        <v>183</v>
      </c>
      <c r="Q3509">
        <v>400</v>
      </c>
      <c r="R3509" t="s">
        <v>143</v>
      </c>
      <c r="S3509" t="s">
        <v>40</v>
      </c>
      <c r="T3509" t="s">
        <v>41</v>
      </c>
      <c r="U3509">
        <v>624</v>
      </c>
      <c r="Y3509" t="s">
        <v>5653</v>
      </c>
      <c r="AA3509">
        <v>34.054900000000004</v>
      </c>
      <c r="AB3509">
        <v>-118.2778</v>
      </c>
      <c r="AC3509">
        <f t="shared" si="54"/>
        <v>0</v>
      </c>
    </row>
    <row r="3510" spans="1:29" x14ac:dyDescent="0.35">
      <c r="A3510">
        <v>200708044</v>
      </c>
      <c r="B3510" s="1">
        <v>43927</v>
      </c>
      <c r="C3510" s="1">
        <v>43927</v>
      </c>
      <c r="D3510">
        <v>1200</v>
      </c>
      <c r="E3510">
        <v>7</v>
      </c>
      <c r="F3510" t="s">
        <v>28</v>
      </c>
      <c r="G3510">
        <v>721</v>
      </c>
      <c r="H3510">
        <v>1</v>
      </c>
      <c r="I3510">
        <v>210</v>
      </c>
      <c r="J3510" t="s">
        <v>149</v>
      </c>
      <c r="K3510" t="s">
        <v>5654</v>
      </c>
      <c r="L3510">
        <v>24</v>
      </c>
      <c r="M3510" t="s">
        <v>30</v>
      </c>
      <c r="N3510" t="s">
        <v>73</v>
      </c>
      <c r="O3510">
        <v>503</v>
      </c>
      <c r="P3510" t="s">
        <v>650</v>
      </c>
      <c r="Q3510">
        <v>207</v>
      </c>
      <c r="R3510" t="s">
        <v>1110</v>
      </c>
      <c r="S3510" t="s">
        <v>40</v>
      </c>
      <c r="T3510" t="s">
        <v>41</v>
      </c>
      <c r="U3510">
        <v>210</v>
      </c>
      <c r="Y3510" t="s">
        <v>5655</v>
      </c>
      <c r="AA3510">
        <v>34.073599999999999</v>
      </c>
      <c r="AB3510">
        <v>-118.3897</v>
      </c>
      <c r="AC3510">
        <f t="shared" si="54"/>
        <v>0</v>
      </c>
    </row>
    <row r="3511" spans="1:29" x14ac:dyDescent="0.35">
      <c r="A3511">
        <v>200320171</v>
      </c>
      <c r="B3511" s="1">
        <v>44145</v>
      </c>
      <c r="C3511" s="1">
        <v>44128</v>
      </c>
      <c r="D3511">
        <v>1700</v>
      </c>
      <c r="E3511">
        <v>3</v>
      </c>
      <c r="F3511" t="s">
        <v>43</v>
      </c>
      <c r="G3511">
        <v>301</v>
      </c>
      <c r="H3511">
        <v>1</v>
      </c>
      <c r="I3511">
        <v>210</v>
      </c>
      <c r="J3511" t="s">
        <v>149</v>
      </c>
      <c r="K3511" t="s">
        <v>5656</v>
      </c>
      <c r="L3511">
        <v>56</v>
      </c>
      <c r="M3511" t="s">
        <v>30</v>
      </c>
      <c r="N3511" t="s">
        <v>95</v>
      </c>
      <c r="O3511">
        <v>102</v>
      </c>
      <c r="P3511" t="s">
        <v>186</v>
      </c>
      <c r="Q3511">
        <v>312</v>
      </c>
      <c r="R3511" t="s">
        <v>717</v>
      </c>
      <c r="S3511" t="s">
        <v>40</v>
      </c>
      <c r="T3511" t="s">
        <v>41</v>
      </c>
      <c r="U3511">
        <v>210</v>
      </c>
      <c r="Y3511" t="s">
        <v>999</v>
      </c>
      <c r="Z3511" t="s">
        <v>1293</v>
      </c>
      <c r="AA3511">
        <v>34.0334</v>
      </c>
      <c r="AB3511">
        <v>-118.3639</v>
      </c>
      <c r="AC3511">
        <f t="shared" si="54"/>
        <v>0</v>
      </c>
    </row>
    <row r="3512" spans="1:29" x14ac:dyDescent="0.35">
      <c r="A3512">
        <v>200111706</v>
      </c>
      <c r="B3512" s="1">
        <v>43965</v>
      </c>
      <c r="C3512" s="1">
        <v>43915</v>
      </c>
      <c r="D3512">
        <v>1500</v>
      </c>
      <c r="E3512">
        <v>1</v>
      </c>
      <c r="F3512" t="s">
        <v>36</v>
      </c>
      <c r="G3512">
        <v>166</v>
      </c>
      <c r="H3512">
        <v>1</v>
      </c>
      <c r="I3512">
        <v>440</v>
      </c>
      <c r="J3512" t="s">
        <v>213</v>
      </c>
      <c r="K3512" t="s">
        <v>5657</v>
      </c>
      <c r="L3512">
        <v>56</v>
      </c>
      <c r="M3512" t="s">
        <v>30</v>
      </c>
      <c r="N3512" t="s">
        <v>163</v>
      </c>
      <c r="O3512">
        <v>517</v>
      </c>
      <c r="P3512" t="s">
        <v>470</v>
      </c>
      <c r="S3512" t="s">
        <v>40</v>
      </c>
      <c r="T3512" t="s">
        <v>41</v>
      </c>
      <c r="U3512">
        <v>440</v>
      </c>
      <c r="Y3512" t="s">
        <v>1252</v>
      </c>
      <c r="AA3512">
        <v>34.042099999999998</v>
      </c>
      <c r="AB3512">
        <v>-118.2469</v>
      </c>
      <c r="AC3512">
        <f t="shared" si="54"/>
        <v>0</v>
      </c>
    </row>
    <row r="3513" spans="1:29" x14ac:dyDescent="0.35">
      <c r="A3513">
        <v>200320769</v>
      </c>
      <c r="B3513" s="1">
        <v>44158</v>
      </c>
      <c r="C3513" s="1">
        <v>44156</v>
      </c>
      <c r="D3513">
        <v>1200</v>
      </c>
      <c r="E3513">
        <v>3</v>
      </c>
      <c r="F3513" t="s">
        <v>43</v>
      </c>
      <c r="G3513">
        <v>331</v>
      </c>
      <c r="H3513">
        <v>1</v>
      </c>
      <c r="I3513">
        <v>510</v>
      </c>
      <c r="J3513" t="s">
        <v>29</v>
      </c>
      <c r="L3513">
        <v>0</v>
      </c>
      <c r="O3513">
        <v>101</v>
      </c>
      <c r="P3513" t="s">
        <v>32</v>
      </c>
      <c r="S3513" t="s">
        <v>40</v>
      </c>
      <c r="T3513" t="s">
        <v>41</v>
      </c>
      <c r="U3513">
        <v>510</v>
      </c>
      <c r="Y3513" t="s">
        <v>5658</v>
      </c>
      <c r="AA3513">
        <v>34.0276</v>
      </c>
      <c r="AB3513">
        <v>-118.3472</v>
      </c>
      <c r="AC3513">
        <f t="shared" si="54"/>
        <v>0</v>
      </c>
    </row>
    <row r="3514" spans="1:29" x14ac:dyDescent="0.35">
      <c r="A3514">
        <v>201105773</v>
      </c>
      <c r="B3514" s="1">
        <v>43871</v>
      </c>
      <c r="C3514" s="1">
        <v>43870</v>
      </c>
      <c r="D3514">
        <v>1731</v>
      </c>
      <c r="E3514">
        <v>11</v>
      </c>
      <c r="F3514" t="s">
        <v>64</v>
      </c>
      <c r="G3514">
        <v>1181</v>
      </c>
      <c r="H3514">
        <v>2</v>
      </c>
      <c r="I3514">
        <v>740</v>
      </c>
      <c r="J3514" t="s">
        <v>224</v>
      </c>
      <c r="K3514">
        <v>329</v>
      </c>
      <c r="L3514">
        <v>22</v>
      </c>
      <c r="M3514" t="s">
        <v>94</v>
      </c>
      <c r="N3514" t="s">
        <v>95</v>
      </c>
      <c r="O3514">
        <v>101</v>
      </c>
      <c r="P3514" t="s">
        <v>32</v>
      </c>
      <c r="S3514" t="s">
        <v>40</v>
      </c>
      <c r="T3514" t="s">
        <v>41</v>
      </c>
      <c r="U3514">
        <v>740</v>
      </c>
      <c r="Y3514" t="s">
        <v>5659</v>
      </c>
      <c r="Z3514" t="s">
        <v>5660</v>
      </c>
      <c r="AA3514">
        <v>34.081000000000003</v>
      </c>
      <c r="AB3514">
        <v>-118.2627</v>
      </c>
      <c r="AC3514">
        <f t="shared" si="54"/>
        <v>0</v>
      </c>
    </row>
    <row r="3515" spans="1:29" x14ac:dyDescent="0.35">
      <c r="A3515">
        <v>200105200</v>
      </c>
      <c r="B3515" s="1">
        <v>43848</v>
      </c>
      <c r="C3515" s="1">
        <v>43847</v>
      </c>
      <c r="D3515">
        <v>2300</v>
      </c>
      <c r="E3515">
        <v>1</v>
      </c>
      <c r="F3515" t="s">
        <v>36</v>
      </c>
      <c r="G3515">
        <v>185</v>
      </c>
      <c r="H3515">
        <v>1</v>
      </c>
      <c r="I3515">
        <v>510</v>
      </c>
      <c r="J3515" t="s">
        <v>29</v>
      </c>
      <c r="L3515">
        <v>0</v>
      </c>
      <c r="O3515">
        <v>101</v>
      </c>
      <c r="P3515" t="s">
        <v>32</v>
      </c>
      <c r="S3515" t="s">
        <v>40</v>
      </c>
      <c r="T3515" t="s">
        <v>41</v>
      </c>
      <c r="U3515">
        <v>510</v>
      </c>
      <c r="Y3515" t="s">
        <v>217</v>
      </c>
      <c r="AA3515">
        <v>34.040900000000001</v>
      </c>
      <c r="AB3515">
        <v>-118.2574</v>
      </c>
      <c r="AC3515">
        <f t="shared" si="54"/>
        <v>0</v>
      </c>
    </row>
    <row r="3516" spans="1:29" x14ac:dyDescent="0.35">
      <c r="A3516">
        <v>201109762</v>
      </c>
      <c r="B3516" s="1">
        <v>43977</v>
      </c>
      <c r="C3516" s="1">
        <v>43976</v>
      </c>
      <c r="D3516">
        <v>2000</v>
      </c>
      <c r="E3516">
        <v>11</v>
      </c>
      <c r="F3516" t="s">
        <v>64</v>
      </c>
      <c r="G3516">
        <v>1162</v>
      </c>
      <c r="H3516">
        <v>1</v>
      </c>
      <c r="I3516">
        <v>310</v>
      </c>
      <c r="J3516" t="s">
        <v>71</v>
      </c>
      <c r="K3516">
        <v>344</v>
      </c>
      <c r="L3516">
        <v>51</v>
      </c>
      <c r="M3516" t="s">
        <v>30</v>
      </c>
      <c r="N3516" t="s">
        <v>73</v>
      </c>
      <c r="O3516">
        <v>501</v>
      </c>
      <c r="P3516" t="s">
        <v>164</v>
      </c>
      <c r="S3516" t="s">
        <v>33</v>
      </c>
      <c r="T3516" t="s">
        <v>34</v>
      </c>
      <c r="U3516">
        <v>310</v>
      </c>
      <c r="Y3516" t="s">
        <v>5661</v>
      </c>
      <c r="AA3516">
        <v>34.093499999999999</v>
      </c>
      <c r="AB3516">
        <v>-118.2893</v>
      </c>
      <c r="AC3516">
        <f t="shared" si="54"/>
        <v>1</v>
      </c>
    </row>
    <row r="3517" spans="1:29" x14ac:dyDescent="0.35">
      <c r="A3517">
        <v>200216084</v>
      </c>
      <c r="B3517" s="1">
        <v>44116</v>
      </c>
      <c r="C3517" s="1">
        <v>44116</v>
      </c>
      <c r="D3517">
        <v>2230</v>
      </c>
      <c r="E3517">
        <v>2</v>
      </c>
      <c r="F3517" t="s">
        <v>56</v>
      </c>
      <c r="G3517">
        <v>275</v>
      </c>
      <c r="H3517">
        <v>2</v>
      </c>
      <c r="I3517">
        <v>626</v>
      </c>
      <c r="J3517" t="s">
        <v>141</v>
      </c>
      <c r="K3517" t="s">
        <v>5662</v>
      </c>
      <c r="L3517">
        <v>27</v>
      </c>
      <c r="M3517" t="s">
        <v>30</v>
      </c>
      <c r="N3517" t="s">
        <v>163</v>
      </c>
      <c r="O3517">
        <v>502</v>
      </c>
      <c r="P3517" t="s">
        <v>47</v>
      </c>
      <c r="Q3517">
        <v>400</v>
      </c>
      <c r="R3517" t="s">
        <v>143</v>
      </c>
      <c r="S3517" t="s">
        <v>84</v>
      </c>
      <c r="T3517" t="s">
        <v>85</v>
      </c>
      <c r="U3517">
        <v>626</v>
      </c>
      <c r="Y3517" t="s">
        <v>5663</v>
      </c>
      <c r="AA3517">
        <v>34.050600000000003</v>
      </c>
      <c r="AB3517">
        <v>-118.2769</v>
      </c>
      <c r="AC3517">
        <f t="shared" si="54"/>
        <v>0</v>
      </c>
    </row>
    <row r="3518" spans="1:29" x14ac:dyDescent="0.35">
      <c r="A3518">
        <v>200107019</v>
      </c>
      <c r="B3518" s="1">
        <v>43873</v>
      </c>
      <c r="C3518" s="1">
        <v>43873</v>
      </c>
      <c r="D3518">
        <v>1615</v>
      </c>
      <c r="E3518">
        <v>1</v>
      </c>
      <c r="F3518" t="s">
        <v>36</v>
      </c>
      <c r="G3518">
        <v>119</v>
      </c>
      <c r="H3518">
        <v>2</v>
      </c>
      <c r="I3518">
        <v>624</v>
      </c>
      <c r="J3518" t="s">
        <v>171</v>
      </c>
      <c r="K3518" t="s">
        <v>5664</v>
      </c>
      <c r="L3518">
        <v>44</v>
      </c>
      <c r="M3518" t="s">
        <v>30</v>
      </c>
      <c r="N3518" t="s">
        <v>95</v>
      </c>
      <c r="O3518">
        <v>900</v>
      </c>
      <c r="P3518" t="s">
        <v>3685</v>
      </c>
      <c r="Q3518">
        <v>400</v>
      </c>
      <c r="R3518" t="s">
        <v>143</v>
      </c>
      <c r="S3518" t="s">
        <v>84</v>
      </c>
      <c r="T3518" t="s">
        <v>85</v>
      </c>
      <c r="U3518">
        <v>624</v>
      </c>
      <c r="Y3518" t="s">
        <v>1250</v>
      </c>
      <c r="AA3518">
        <v>34.0563</v>
      </c>
      <c r="AB3518">
        <v>-118.23739999999999</v>
      </c>
      <c r="AC3518">
        <f t="shared" si="54"/>
        <v>0</v>
      </c>
    </row>
    <row r="3519" spans="1:29" x14ac:dyDescent="0.35">
      <c r="A3519">
        <v>200108574</v>
      </c>
      <c r="B3519" s="1">
        <v>43896</v>
      </c>
      <c r="C3519" s="1">
        <v>43896</v>
      </c>
      <c r="D3519">
        <v>900</v>
      </c>
      <c r="E3519">
        <v>1</v>
      </c>
      <c r="F3519" t="s">
        <v>36</v>
      </c>
      <c r="G3519">
        <v>157</v>
      </c>
      <c r="H3519">
        <v>2</v>
      </c>
      <c r="I3519">
        <v>624</v>
      </c>
      <c r="J3519" t="s">
        <v>171</v>
      </c>
      <c r="K3519" t="s">
        <v>5665</v>
      </c>
      <c r="L3519">
        <v>49</v>
      </c>
      <c r="M3519" t="s">
        <v>94</v>
      </c>
      <c r="N3519" t="s">
        <v>163</v>
      </c>
      <c r="O3519">
        <v>501</v>
      </c>
      <c r="P3519" t="s">
        <v>164</v>
      </c>
      <c r="Q3519">
        <v>301</v>
      </c>
      <c r="R3519" t="s">
        <v>3477</v>
      </c>
      <c r="S3519" t="s">
        <v>84</v>
      </c>
      <c r="T3519" t="s">
        <v>85</v>
      </c>
      <c r="U3519">
        <v>624</v>
      </c>
      <c r="Y3519" t="s">
        <v>530</v>
      </c>
      <c r="AA3519">
        <v>34.044199999999996</v>
      </c>
      <c r="AB3519">
        <v>-118.2439</v>
      </c>
      <c r="AC3519">
        <f t="shared" si="54"/>
        <v>0</v>
      </c>
    </row>
    <row r="3520" spans="1:29" x14ac:dyDescent="0.35">
      <c r="A3520">
        <v>201211732</v>
      </c>
      <c r="B3520" s="1">
        <v>43942</v>
      </c>
      <c r="C3520" s="1">
        <v>43916</v>
      </c>
      <c r="D3520">
        <v>1400</v>
      </c>
      <c r="E3520">
        <v>12</v>
      </c>
      <c r="F3520" t="s">
        <v>68</v>
      </c>
      <c r="G3520">
        <v>1205</v>
      </c>
      <c r="H3520">
        <v>1</v>
      </c>
      <c r="I3520">
        <v>310</v>
      </c>
      <c r="J3520" t="s">
        <v>71</v>
      </c>
      <c r="K3520" t="s">
        <v>245</v>
      </c>
      <c r="L3520">
        <v>35</v>
      </c>
      <c r="M3520" t="s">
        <v>94</v>
      </c>
      <c r="N3520" t="s">
        <v>95</v>
      </c>
      <c r="O3520">
        <v>501</v>
      </c>
      <c r="P3520" t="s">
        <v>164</v>
      </c>
      <c r="S3520" t="s">
        <v>40</v>
      </c>
      <c r="T3520" t="s">
        <v>41</v>
      </c>
      <c r="U3520">
        <v>310</v>
      </c>
      <c r="Y3520" t="s">
        <v>5666</v>
      </c>
      <c r="AA3520">
        <v>33.996899999999997</v>
      </c>
      <c r="AB3520">
        <v>-118.3002</v>
      </c>
      <c r="AC3520">
        <f t="shared" si="54"/>
        <v>0</v>
      </c>
    </row>
    <row r="3521" spans="1:29" x14ac:dyDescent="0.35">
      <c r="A3521">
        <v>200712340</v>
      </c>
      <c r="B3521" s="1">
        <v>44045</v>
      </c>
      <c r="C3521" s="1">
        <v>44001</v>
      </c>
      <c r="D3521">
        <v>100</v>
      </c>
      <c r="E3521">
        <v>7</v>
      </c>
      <c r="F3521" t="s">
        <v>28</v>
      </c>
      <c r="G3521">
        <v>759</v>
      </c>
      <c r="H3521">
        <v>1</v>
      </c>
      <c r="I3521">
        <v>440</v>
      </c>
      <c r="J3521" t="s">
        <v>213</v>
      </c>
      <c r="K3521" t="s">
        <v>761</v>
      </c>
      <c r="L3521">
        <v>32</v>
      </c>
      <c r="M3521" t="s">
        <v>30</v>
      </c>
      <c r="N3521" t="s">
        <v>1145</v>
      </c>
      <c r="O3521">
        <v>119</v>
      </c>
      <c r="P3521" t="s">
        <v>333</v>
      </c>
      <c r="S3521" t="s">
        <v>40</v>
      </c>
      <c r="T3521" t="s">
        <v>41</v>
      </c>
      <c r="U3521">
        <v>440</v>
      </c>
      <c r="Y3521" t="s">
        <v>5667</v>
      </c>
      <c r="Z3521" t="s">
        <v>425</v>
      </c>
      <c r="AA3521">
        <v>34.047800000000002</v>
      </c>
      <c r="AB3521">
        <v>-118.3267</v>
      </c>
      <c r="AC3521">
        <f t="shared" si="54"/>
        <v>0</v>
      </c>
    </row>
    <row r="3522" spans="1:29" x14ac:dyDescent="0.35">
      <c r="A3522">
        <v>200911204</v>
      </c>
      <c r="B3522" s="1">
        <v>44000</v>
      </c>
      <c r="C3522" s="1">
        <v>43999</v>
      </c>
      <c r="D3522">
        <v>2000</v>
      </c>
      <c r="E3522">
        <v>9</v>
      </c>
      <c r="F3522" t="s">
        <v>49</v>
      </c>
      <c r="G3522">
        <v>984</v>
      </c>
      <c r="H3522">
        <v>1</v>
      </c>
      <c r="I3522">
        <v>510</v>
      </c>
      <c r="J3522" t="s">
        <v>29</v>
      </c>
      <c r="L3522">
        <v>0</v>
      </c>
      <c r="O3522">
        <v>101</v>
      </c>
      <c r="P3522" t="s">
        <v>32</v>
      </c>
      <c r="S3522" t="s">
        <v>40</v>
      </c>
      <c r="T3522" t="s">
        <v>41</v>
      </c>
      <c r="U3522">
        <v>510</v>
      </c>
      <c r="Y3522" t="s">
        <v>5668</v>
      </c>
      <c r="AA3522">
        <v>34.149099999999997</v>
      </c>
      <c r="AB3522">
        <v>-118.4491</v>
      </c>
      <c r="AC3522">
        <f t="shared" si="54"/>
        <v>0</v>
      </c>
    </row>
    <row r="3523" spans="1:29" x14ac:dyDescent="0.35">
      <c r="A3523">
        <v>200208904</v>
      </c>
      <c r="B3523" s="1">
        <v>43933</v>
      </c>
      <c r="C3523" s="1">
        <v>43933</v>
      </c>
      <c r="D3523">
        <v>1340</v>
      </c>
      <c r="E3523">
        <v>2</v>
      </c>
      <c r="F3523" t="s">
        <v>56</v>
      </c>
      <c r="G3523">
        <v>218</v>
      </c>
      <c r="H3523">
        <v>1</v>
      </c>
      <c r="I3523">
        <v>230</v>
      </c>
      <c r="J3523" t="s">
        <v>161</v>
      </c>
      <c r="K3523" t="s">
        <v>5669</v>
      </c>
      <c r="L3523">
        <v>46</v>
      </c>
      <c r="M3523" t="s">
        <v>30</v>
      </c>
      <c r="N3523" t="s">
        <v>73</v>
      </c>
      <c r="O3523">
        <v>102</v>
      </c>
      <c r="P3523" t="s">
        <v>186</v>
      </c>
      <c r="Q3523">
        <v>307</v>
      </c>
      <c r="R3523" t="s">
        <v>2276</v>
      </c>
      <c r="S3523" t="s">
        <v>40</v>
      </c>
      <c r="T3523" t="s">
        <v>41</v>
      </c>
      <c r="U3523">
        <v>230</v>
      </c>
      <c r="Y3523" t="s">
        <v>5670</v>
      </c>
      <c r="AA3523">
        <v>34.068300000000001</v>
      </c>
      <c r="AB3523">
        <v>-118.256</v>
      </c>
      <c r="AC3523">
        <f t="shared" ref="AC3523:AC3586" si="55">IF(OR((S:S)="CC", S:S="AA",S:S="JA"), 1, 0)</f>
        <v>0</v>
      </c>
    </row>
    <row r="3524" spans="1:29" x14ac:dyDescent="0.35">
      <c r="A3524">
        <v>200612793</v>
      </c>
      <c r="B3524" s="1">
        <v>44031</v>
      </c>
      <c r="C3524" s="1">
        <v>44024</v>
      </c>
      <c r="D3524">
        <v>1200</v>
      </c>
      <c r="E3524">
        <v>6</v>
      </c>
      <c r="F3524" t="s">
        <v>91</v>
      </c>
      <c r="G3524">
        <v>645</v>
      </c>
      <c r="H3524">
        <v>1</v>
      </c>
      <c r="I3524">
        <v>330</v>
      </c>
      <c r="J3524" t="s">
        <v>37</v>
      </c>
      <c r="K3524" t="s">
        <v>1764</v>
      </c>
      <c r="L3524">
        <v>31</v>
      </c>
      <c r="M3524" t="s">
        <v>30</v>
      </c>
      <c r="N3524" t="s">
        <v>173</v>
      </c>
      <c r="O3524">
        <v>410</v>
      </c>
      <c r="P3524" t="s">
        <v>5550</v>
      </c>
      <c r="S3524" t="s">
        <v>40</v>
      </c>
      <c r="T3524" t="s">
        <v>41</v>
      </c>
      <c r="U3524">
        <v>330</v>
      </c>
      <c r="Y3524" t="s">
        <v>5671</v>
      </c>
      <c r="AA3524">
        <v>34.099200000000003</v>
      </c>
      <c r="AB3524">
        <v>-118.3417</v>
      </c>
      <c r="AC3524">
        <f t="shared" si="55"/>
        <v>0</v>
      </c>
    </row>
    <row r="3525" spans="1:29" x14ac:dyDescent="0.35">
      <c r="A3525">
        <v>201014757</v>
      </c>
      <c r="B3525" s="1">
        <v>44140</v>
      </c>
      <c r="C3525" s="1">
        <v>44139</v>
      </c>
      <c r="D3525">
        <v>800</v>
      </c>
      <c r="E3525">
        <v>10</v>
      </c>
      <c r="F3525" t="s">
        <v>103</v>
      </c>
      <c r="G3525">
        <v>1027</v>
      </c>
      <c r="H3525">
        <v>1</v>
      </c>
      <c r="I3525">
        <v>510</v>
      </c>
      <c r="J3525" t="s">
        <v>29</v>
      </c>
      <c r="L3525">
        <v>0</v>
      </c>
      <c r="O3525">
        <v>707</v>
      </c>
      <c r="P3525" t="s">
        <v>280</v>
      </c>
      <c r="S3525" t="s">
        <v>40</v>
      </c>
      <c r="T3525" t="s">
        <v>41</v>
      </c>
      <c r="U3525">
        <v>510</v>
      </c>
      <c r="Y3525" t="s">
        <v>5672</v>
      </c>
      <c r="AA3525">
        <v>34.193899999999999</v>
      </c>
      <c r="AB3525">
        <v>-118.5098</v>
      </c>
      <c r="AC3525">
        <f t="shared" si="55"/>
        <v>0</v>
      </c>
    </row>
    <row r="3526" spans="1:29" x14ac:dyDescent="0.35">
      <c r="A3526">
        <v>200800777</v>
      </c>
      <c r="B3526" s="1">
        <v>44064</v>
      </c>
      <c r="C3526" s="1">
        <v>44064</v>
      </c>
      <c r="D3526">
        <v>1430</v>
      </c>
      <c r="E3526">
        <v>8</v>
      </c>
      <c r="F3526" t="s">
        <v>109</v>
      </c>
      <c r="G3526">
        <v>883</v>
      </c>
      <c r="H3526">
        <v>2</v>
      </c>
      <c r="I3526">
        <v>354</v>
      </c>
      <c r="J3526" t="s">
        <v>167</v>
      </c>
      <c r="K3526" t="s">
        <v>4523</v>
      </c>
      <c r="L3526">
        <v>25</v>
      </c>
      <c r="M3526" t="s">
        <v>30</v>
      </c>
      <c r="N3526" t="s">
        <v>31</v>
      </c>
      <c r="O3526">
        <v>102</v>
      </c>
      <c r="P3526" t="s">
        <v>186</v>
      </c>
      <c r="S3526" t="s">
        <v>40</v>
      </c>
      <c r="T3526" t="s">
        <v>41</v>
      </c>
      <c r="U3526">
        <v>354</v>
      </c>
      <c r="V3526">
        <v>998</v>
      </c>
      <c r="Y3526" t="s">
        <v>5673</v>
      </c>
      <c r="Z3526" t="s">
        <v>1674</v>
      </c>
      <c r="AA3526">
        <v>34.039299999999997</v>
      </c>
      <c r="AB3526">
        <v>-118.4397</v>
      </c>
      <c r="AC3526">
        <f t="shared" si="55"/>
        <v>0</v>
      </c>
    </row>
    <row r="3527" spans="1:29" x14ac:dyDescent="0.35">
      <c r="A3527">
        <v>201113269</v>
      </c>
      <c r="B3527" s="1">
        <v>44037</v>
      </c>
      <c r="C3527" s="1">
        <v>44037</v>
      </c>
      <c r="D3527">
        <v>2104</v>
      </c>
      <c r="E3527">
        <v>11</v>
      </c>
      <c r="F3527" t="s">
        <v>64</v>
      </c>
      <c r="G3527">
        <v>1107</v>
      </c>
      <c r="H3527">
        <v>2</v>
      </c>
      <c r="I3527">
        <v>930</v>
      </c>
      <c r="J3527" t="s">
        <v>339</v>
      </c>
      <c r="K3527" t="s">
        <v>5674</v>
      </c>
      <c r="L3527">
        <v>60</v>
      </c>
      <c r="M3527" t="s">
        <v>94</v>
      </c>
      <c r="N3527" t="s">
        <v>95</v>
      </c>
      <c r="O3527">
        <v>501</v>
      </c>
      <c r="P3527" t="s">
        <v>164</v>
      </c>
      <c r="Q3527">
        <v>511</v>
      </c>
      <c r="R3527" t="s">
        <v>151</v>
      </c>
      <c r="S3527" t="s">
        <v>84</v>
      </c>
      <c r="T3527" t="s">
        <v>85</v>
      </c>
      <c r="U3527">
        <v>930</v>
      </c>
      <c r="Y3527" t="s">
        <v>5675</v>
      </c>
      <c r="AA3527">
        <v>34.126800000000003</v>
      </c>
      <c r="AB3527">
        <v>-118.1887</v>
      </c>
      <c r="AC3527">
        <f t="shared" si="55"/>
        <v>0</v>
      </c>
    </row>
    <row r="3528" spans="1:29" x14ac:dyDescent="0.35">
      <c r="A3528">
        <v>201113525</v>
      </c>
      <c r="B3528" s="1">
        <v>44086</v>
      </c>
      <c r="C3528" s="1">
        <v>44086</v>
      </c>
      <c r="D3528">
        <v>1200</v>
      </c>
      <c r="E3528">
        <v>11</v>
      </c>
      <c r="F3528" t="s">
        <v>64</v>
      </c>
      <c r="G3528">
        <v>1137</v>
      </c>
      <c r="H3528">
        <v>1</v>
      </c>
      <c r="I3528">
        <v>110</v>
      </c>
      <c r="J3528" t="s">
        <v>3341</v>
      </c>
      <c r="K3528" t="s">
        <v>5676</v>
      </c>
      <c r="L3528">
        <v>37</v>
      </c>
      <c r="M3528" t="s">
        <v>30</v>
      </c>
      <c r="N3528" t="s">
        <v>73</v>
      </c>
      <c r="O3528">
        <v>101</v>
      </c>
      <c r="P3528" t="s">
        <v>32</v>
      </c>
      <c r="Q3528">
        <v>302</v>
      </c>
      <c r="R3528" t="s">
        <v>1369</v>
      </c>
      <c r="S3528" t="s">
        <v>84</v>
      </c>
      <c r="T3528" t="s">
        <v>85</v>
      </c>
      <c r="U3528">
        <v>110</v>
      </c>
      <c r="V3528">
        <v>998</v>
      </c>
      <c r="Y3528" t="s">
        <v>5677</v>
      </c>
      <c r="AA3528">
        <v>34.110900000000001</v>
      </c>
      <c r="AB3528">
        <v>-118.2016</v>
      </c>
      <c r="AC3528">
        <f t="shared" si="55"/>
        <v>0</v>
      </c>
    </row>
    <row r="3529" spans="1:29" x14ac:dyDescent="0.35">
      <c r="A3529">
        <v>201214021</v>
      </c>
      <c r="B3529" s="1">
        <v>43984</v>
      </c>
      <c r="C3529" s="1">
        <v>43984</v>
      </c>
      <c r="D3529">
        <v>1220</v>
      </c>
      <c r="E3529">
        <v>12</v>
      </c>
      <c r="F3529" t="s">
        <v>68</v>
      </c>
      <c r="G3529">
        <v>1203</v>
      </c>
      <c r="H3529">
        <v>2</v>
      </c>
      <c r="I3529">
        <v>888</v>
      </c>
      <c r="J3529" t="s">
        <v>250</v>
      </c>
      <c r="K3529" t="s">
        <v>5678</v>
      </c>
      <c r="L3529">
        <v>71</v>
      </c>
      <c r="M3529" t="s">
        <v>30</v>
      </c>
      <c r="N3529" t="s">
        <v>163</v>
      </c>
      <c r="O3529">
        <v>501</v>
      </c>
      <c r="P3529" t="s">
        <v>164</v>
      </c>
      <c r="Q3529">
        <v>400</v>
      </c>
      <c r="R3529" t="s">
        <v>143</v>
      </c>
      <c r="S3529" t="s">
        <v>40</v>
      </c>
      <c r="T3529" t="s">
        <v>41</v>
      </c>
      <c r="U3529">
        <v>888</v>
      </c>
      <c r="Y3529" t="s">
        <v>5679</v>
      </c>
      <c r="AA3529">
        <v>34.000100000000003</v>
      </c>
      <c r="AB3529">
        <v>-118.3138</v>
      </c>
      <c r="AC3529">
        <f t="shared" si="55"/>
        <v>0</v>
      </c>
    </row>
    <row r="3530" spans="1:29" x14ac:dyDescent="0.35">
      <c r="A3530">
        <v>200218310</v>
      </c>
      <c r="B3530" s="1">
        <v>44172</v>
      </c>
      <c r="C3530" s="1">
        <v>44170</v>
      </c>
      <c r="D3530">
        <v>1745</v>
      </c>
      <c r="E3530">
        <v>2</v>
      </c>
      <c r="F3530" t="s">
        <v>56</v>
      </c>
      <c r="G3530">
        <v>249</v>
      </c>
      <c r="H3530">
        <v>1</v>
      </c>
      <c r="I3530">
        <v>510</v>
      </c>
      <c r="J3530" t="s">
        <v>29</v>
      </c>
      <c r="L3530">
        <v>0</v>
      </c>
      <c r="O3530">
        <v>108</v>
      </c>
      <c r="P3530" t="s">
        <v>105</v>
      </c>
      <c r="S3530" t="s">
        <v>84</v>
      </c>
      <c r="T3530" t="s">
        <v>85</v>
      </c>
      <c r="U3530">
        <v>510</v>
      </c>
      <c r="Y3530" t="s">
        <v>2006</v>
      </c>
      <c r="AA3530">
        <v>34.051900000000003</v>
      </c>
      <c r="AB3530">
        <v>-118.2624</v>
      </c>
      <c r="AC3530">
        <f t="shared" si="55"/>
        <v>0</v>
      </c>
    </row>
    <row r="3531" spans="1:29" x14ac:dyDescent="0.35">
      <c r="A3531">
        <v>200320466</v>
      </c>
      <c r="B3531" s="1">
        <v>44151</v>
      </c>
      <c r="C3531" s="1">
        <v>44151</v>
      </c>
      <c r="D3531">
        <v>914</v>
      </c>
      <c r="E3531">
        <v>3</v>
      </c>
      <c r="F3531" t="s">
        <v>43</v>
      </c>
      <c r="G3531">
        <v>374</v>
      </c>
      <c r="H3531">
        <v>2</v>
      </c>
      <c r="I3531">
        <v>624</v>
      </c>
      <c r="J3531" t="s">
        <v>171</v>
      </c>
      <c r="K3531" t="s">
        <v>1560</v>
      </c>
      <c r="L3531">
        <v>19</v>
      </c>
      <c r="M3531" t="s">
        <v>94</v>
      </c>
      <c r="N3531" t="s">
        <v>163</v>
      </c>
      <c r="O3531">
        <v>101</v>
      </c>
      <c r="P3531" t="s">
        <v>32</v>
      </c>
      <c r="Q3531">
        <v>400</v>
      </c>
      <c r="R3531" t="s">
        <v>143</v>
      </c>
      <c r="S3531" t="s">
        <v>40</v>
      </c>
      <c r="T3531" t="s">
        <v>41</v>
      </c>
      <c r="U3531">
        <v>624</v>
      </c>
      <c r="Y3531" t="s">
        <v>5680</v>
      </c>
      <c r="Z3531" t="s">
        <v>4250</v>
      </c>
      <c r="AA3531">
        <v>34.014600000000002</v>
      </c>
      <c r="AB3531">
        <v>-118.3193</v>
      </c>
      <c r="AC3531">
        <f t="shared" si="55"/>
        <v>0</v>
      </c>
    </row>
    <row r="3532" spans="1:29" x14ac:dyDescent="0.35">
      <c r="A3532">
        <v>200218003</v>
      </c>
      <c r="B3532" s="1">
        <v>44165</v>
      </c>
      <c r="C3532" s="1">
        <v>44165</v>
      </c>
      <c r="D3532">
        <v>55</v>
      </c>
      <c r="E3532">
        <v>2</v>
      </c>
      <c r="F3532" t="s">
        <v>56</v>
      </c>
      <c r="G3532">
        <v>265</v>
      </c>
      <c r="H3532">
        <v>2</v>
      </c>
      <c r="I3532">
        <v>626</v>
      </c>
      <c r="J3532" t="s">
        <v>141</v>
      </c>
      <c r="K3532" t="s">
        <v>5681</v>
      </c>
      <c r="L3532">
        <v>38</v>
      </c>
      <c r="M3532" t="s">
        <v>94</v>
      </c>
      <c r="N3532" t="s">
        <v>95</v>
      </c>
      <c r="O3532">
        <v>502</v>
      </c>
      <c r="P3532" t="s">
        <v>47</v>
      </c>
      <c r="Q3532">
        <v>400</v>
      </c>
      <c r="R3532" t="s">
        <v>143</v>
      </c>
      <c r="S3532" t="s">
        <v>40</v>
      </c>
      <c r="T3532" t="s">
        <v>41</v>
      </c>
      <c r="U3532">
        <v>626</v>
      </c>
      <c r="Y3532" t="s">
        <v>5682</v>
      </c>
      <c r="AA3532">
        <v>34.055700000000002</v>
      </c>
      <c r="AB3532">
        <v>-118.2758</v>
      </c>
      <c r="AC3532">
        <f t="shared" si="55"/>
        <v>0</v>
      </c>
    </row>
    <row r="3533" spans="1:29" x14ac:dyDescent="0.35">
      <c r="A3533">
        <v>200112251</v>
      </c>
      <c r="B3533" s="1">
        <v>43976</v>
      </c>
      <c r="C3533" s="1">
        <v>43976</v>
      </c>
      <c r="D3533">
        <v>1525</v>
      </c>
      <c r="E3533">
        <v>1</v>
      </c>
      <c r="F3533" t="s">
        <v>36</v>
      </c>
      <c r="G3533">
        <v>152</v>
      </c>
      <c r="H3533">
        <v>1</v>
      </c>
      <c r="I3533">
        <v>230</v>
      </c>
      <c r="J3533" t="s">
        <v>161</v>
      </c>
      <c r="K3533" t="s">
        <v>5683</v>
      </c>
      <c r="L3533">
        <v>71</v>
      </c>
      <c r="M3533" t="s">
        <v>30</v>
      </c>
      <c r="N3533" t="s">
        <v>31</v>
      </c>
      <c r="O3533">
        <v>102</v>
      </c>
      <c r="P3533" t="s">
        <v>186</v>
      </c>
      <c r="Q3533">
        <v>512</v>
      </c>
      <c r="R3533" t="s">
        <v>2684</v>
      </c>
      <c r="S3533" t="s">
        <v>40</v>
      </c>
      <c r="T3533" t="s">
        <v>41</v>
      </c>
      <c r="U3533">
        <v>230</v>
      </c>
      <c r="Y3533" t="s">
        <v>3412</v>
      </c>
      <c r="AA3533">
        <v>34.049500000000002</v>
      </c>
      <c r="AB3533">
        <v>-118.2529</v>
      </c>
      <c r="AC3533">
        <f t="shared" si="55"/>
        <v>0</v>
      </c>
    </row>
    <row r="3534" spans="1:29" x14ac:dyDescent="0.35">
      <c r="A3534">
        <v>200111429</v>
      </c>
      <c r="B3534" s="1">
        <v>43957</v>
      </c>
      <c r="C3534" s="1">
        <v>43955</v>
      </c>
      <c r="D3534">
        <v>1300</v>
      </c>
      <c r="E3534">
        <v>1</v>
      </c>
      <c r="F3534" t="s">
        <v>36</v>
      </c>
      <c r="G3534">
        <v>135</v>
      </c>
      <c r="H3534">
        <v>2</v>
      </c>
      <c r="I3534">
        <v>624</v>
      </c>
      <c r="J3534" t="s">
        <v>171</v>
      </c>
      <c r="K3534" t="s">
        <v>5684</v>
      </c>
      <c r="L3534">
        <v>44</v>
      </c>
      <c r="M3534" t="s">
        <v>30</v>
      </c>
      <c r="N3534" t="s">
        <v>163</v>
      </c>
      <c r="O3534">
        <v>502</v>
      </c>
      <c r="P3534" t="s">
        <v>47</v>
      </c>
      <c r="Q3534">
        <v>400</v>
      </c>
      <c r="R3534" t="s">
        <v>143</v>
      </c>
      <c r="S3534" t="s">
        <v>40</v>
      </c>
      <c r="T3534" t="s">
        <v>41</v>
      </c>
      <c r="U3534">
        <v>624</v>
      </c>
      <c r="Y3534" t="s">
        <v>5685</v>
      </c>
      <c r="AA3534">
        <v>34.049599999999998</v>
      </c>
      <c r="AB3534">
        <v>-118.2458</v>
      </c>
      <c r="AC3534">
        <f t="shared" si="55"/>
        <v>0</v>
      </c>
    </row>
    <row r="3535" spans="1:29" x14ac:dyDescent="0.35">
      <c r="A3535">
        <v>201308023</v>
      </c>
      <c r="B3535" s="1">
        <v>43902</v>
      </c>
      <c r="C3535" s="1">
        <v>43898</v>
      </c>
      <c r="D3535">
        <v>2000</v>
      </c>
      <c r="E3535">
        <v>13</v>
      </c>
      <c r="F3535" t="s">
        <v>62</v>
      </c>
      <c r="G3535">
        <v>1333</v>
      </c>
      <c r="H3535">
        <v>1</v>
      </c>
      <c r="I3535">
        <v>420</v>
      </c>
      <c r="J3535" t="s">
        <v>352</v>
      </c>
      <c r="L3535">
        <v>0</v>
      </c>
      <c r="O3535">
        <v>101</v>
      </c>
      <c r="P3535" t="s">
        <v>32</v>
      </c>
      <c r="S3535" t="s">
        <v>40</v>
      </c>
      <c r="T3535" t="s">
        <v>41</v>
      </c>
      <c r="U3535">
        <v>420</v>
      </c>
      <c r="Y3535" t="s">
        <v>5686</v>
      </c>
      <c r="Z3535" t="s">
        <v>676</v>
      </c>
      <c r="AA3535">
        <v>34.016300000000001</v>
      </c>
      <c r="AB3535">
        <v>-118.2624</v>
      </c>
      <c r="AC3535">
        <f t="shared" si="55"/>
        <v>0</v>
      </c>
    </row>
    <row r="3536" spans="1:29" x14ac:dyDescent="0.35">
      <c r="A3536">
        <v>200406704</v>
      </c>
      <c r="B3536" s="1">
        <v>43899</v>
      </c>
      <c r="C3536" s="1">
        <v>43881</v>
      </c>
      <c r="D3536">
        <v>930</v>
      </c>
      <c r="E3536">
        <v>4</v>
      </c>
      <c r="F3536" t="s">
        <v>54</v>
      </c>
      <c r="G3536">
        <v>427</v>
      </c>
      <c r="H3536">
        <v>1</v>
      </c>
      <c r="I3536">
        <v>440</v>
      </c>
      <c r="J3536" t="s">
        <v>213</v>
      </c>
      <c r="K3536">
        <v>344</v>
      </c>
      <c r="L3536">
        <v>29</v>
      </c>
      <c r="M3536" t="s">
        <v>30</v>
      </c>
      <c r="N3536" t="s">
        <v>95</v>
      </c>
      <c r="O3536">
        <v>502</v>
      </c>
      <c r="P3536" t="s">
        <v>47</v>
      </c>
      <c r="S3536" t="s">
        <v>40</v>
      </c>
      <c r="T3536" t="s">
        <v>41</v>
      </c>
      <c r="U3536">
        <v>440</v>
      </c>
      <c r="Y3536" t="s">
        <v>512</v>
      </c>
      <c r="AA3536">
        <v>34.085299999999997</v>
      </c>
      <c r="AB3536">
        <v>-118.18600000000001</v>
      </c>
      <c r="AC3536">
        <f t="shared" si="55"/>
        <v>0</v>
      </c>
    </row>
    <row r="3537" spans="1:29" x14ac:dyDescent="0.35">
      <c r="A3537">
        <v>201000821</v>
      </c>
      <c r="B3537" s="1">
        <v>44061</v>
      </c>
      <c r="C3537" s="1">
        <v>44061</v>
      </c>
      <c r="D3537">
        <v>2250</v>
      </c>
      <c r="E3537">
        <v>10</v>
      </c>
      <c r="F3537" t="s">
        <v>103</v>
      </c>
      <c r="G3537">
        <v>1033</v>
      </c>
      <c r="H3537">
        <v>2</v>
      </c>
      <c r="I3537">
        <v>753</v>
      </c>
      <c r="J3537" t="s">
        <v>452</v>
      </c>
      <c r="K3537" t="s">
        <v>5687</v>
      </c>
      <c r="L3537">
        <v>0</v>
      </c>
      <c r="M3537" t="s">
        <v>30</v>
      </c>
      <c r="N3537" t="s">
        <v>73</v>
      </c>
      <c r="O3537">
        <v>501</v>
      </c>
      <c r="P3537" t="s">
        <v>164</v>
      </c>
      <c r="Q3537">
        <v>106</v>
      </c>
      <c r="R3537" t="s">
        <v>592</v>
      </c>
      <c r="S3537" t="s">
        <v>40</v>
      </c>
      <c r="T3537" t="s">
        <v>41</v>
      </c>
      <c r="U3537">
        <v>753</v>
      </c>
      <c r="V3537">
        <v>998</v>
      </c>
      <c r="Y3537" t="s">
        <v>5688</v>
      </c>
      <c r="AA3537">
        <v>34.1813</v>
      </c>
      <c r="AB3537">
        <v>-118.5534</v>
      </c>
      <c r="AC3537">
        <f t="shared" si="55"/>
        <v>0</v>
      </c>
    </row>
    <row r="3538" spans="1:29" x14ac:dyDescent="0.35">
      <c r="A3538">
        <v>201010690</v>
      </c>
      <c r="B3538" s="1">
        <v>44017</v>
      </c>
      <c r="C3538" s="1">
        <v>44014</v>
      </c>
      <c r="D3538">
        <v>1256</v>
      </c>
      <c r="E3538">
        <v>10</v>
      </c>
      <c r="F3538" t="s">
        <v>103</v>
      </c>
      <c r="G3538">
        <v>1021</v>
      </c>
      <c r="H3538">
        <v>1</v>
      </c>
      <c r="I3538">
        <v>440</v>
      </c>
      <c r="J3538" t="s">
        <v>213</v>
      </c>
      <c r="K3538" t="s">
        <v>1215</v>
      </c>
      <c r="L3538">
        <v>27</v>
      </c>
      <c r="M3538" t="s">
        <v>30</v>
      </c>
      <c r="N3538" t="s">
        <v>2775</v>
      </c>
      <c r="O3538">
        <v>501</v>
      </c>
      <c r="P3538" t="s">
        <v>164</v>
      </c>
      <c r="S3538" t="s">
        <v>40</v>
      </c>
      <c r="T3538" t="s">
        <v>41</v>
      </c>
      <c r="U3538">
        <v>440</v>
      </c>
      <c r="Y3538" t="s">
        <v>5689</v>
      </c>
      <c r="AA3538">
        <v>34.195399999999999</v>
      </c>
      <c r="AB3538">
        <v>-118.5577</v>
      </c>
      <c r="AC3538">
        <f t="shared" si="55"/>
        <v>0</v>
      </c>
    </row>
    <row r="3539" spans="1:29" x14ac:dyDescent="0.35">
      <c r="A3539">
        <v>200407868</v>
      </c>
      <c r="B3539" s="1">
        <v>43936</v>
      </c>
      <c r="C3539" s="1">
        <v>43936</v>
      </c>
      <c r="D3539">
        <v>1800</v>
      </c>
      <c r="E3539">
        <v>4</v>
      </c>
      <c r="F3539" t="s">
        <v>54</v>
      </c>
      <c r="G3539">
        <v>489</v>
      </c>
      <c r="H3539">
        <v>2</v>
      </c>
      <c r="I3539">
        <v>626</v>
      </c>
      <c r="J3539" t="s">
        <v>141</v>
      </c>
      <c r="K3539" t="s">
        <v>5690</v>
      </c>
      <c r="L3539">
        <v>40</v>
      </c>
      <c r="M3539" t="s">
        <v>30</v>
      </c>
      <c r="N3539" t="s">
        <v>95</v>
      </c>
      <c r="O3539">
        <v>502</v>
      </c>
      <c r="P3539" t="s">
        <v>47</v>
      </c>
      <c r="Q3539">
        <v>400</v>
      </c>
      <c r="R3539" t="s">
        <v>143</v>
      </c>
      <c r="S3539" t="s">
        <v>84</v>
      </c>
      <c r="T3539" t="s">
        <v>85</v>
      </c>
      <c r="U3539">
        <v>626</v>
      </c>
      <c r="Y3539" t="s">
        <v>5691</v>
      </c>
      <c r="AA3539">
        <v>34.024500000000003</v>
      </c>
      <c r="AB3539">
        <v>-118.21429999999999</v>
      </c>
      <c r="AC3539">
        <f t="shared" si="55"/>
        <v>0</v>
      </c>
    </row>
    <row r="3540" spans="1:29" x14ac:dyDescent="0.35">
      <c r="A3540">
        <v>200517364</v>
      </c>
      <c r="B3540" s="1">
        <v>44167</v>
      </c>
      <c r="C3540" s="1">
        <v>44167</v>
      </c>
      <c r="D3540">
        <v>1900</v>
      </c>
      <c r="E3540">
        <v>5</v>
      </c>
      <c r="F3540" t="s">
        <v>98</v>
      </c>
      <c r="G3540">
        <v>563</v>
      </c>
      <c r="H3540">
        <v>2</v>
      </c>
      <c r="I3540">
        <v>626</v>
      </c>
      <c r="J3540" t="s">
        <v>141</v>
      </c>
      <c r="K3540" t="s">
        <v>5692</v>
      </c>
      <c r="L3540">
        <v>34</v>
      </c>
      <c r="M3540" t="s">
        <v>94</v>
      </c>
      <c r="N3540" t="s">
        <v>95</v>
      </c>
      <c r="O3540">
        <v>501</v>
      </c>
      <c r="P3540" t="s">
        <v>164</v>
      </c>
      <c r="Q3540">
        <v>400</v>
      </c>
      <c r="R3540" t="s">
        <v>143</v>
      </c>
      <c r="S3540" t="s">
        <v>84</v>
      </c>
      <c r="T3540" t="s">
        <v>85</v>
      </c>
      <c r="U3540">
        <v>626</v>
      </c>
      <c r="Y3540" t="s">
        <v>5693</v>
      </c>
      <c r="AA3540">
        <v>33.732500000000002</v>
      </c>
      <c r="AB3540">
        <v>-118.29949999999999</v>
      </c>
      <c r="AC3540">
        <f t="shared" si="55"/>
        <v>0</v>
      </c>
    </row>
    <row r="3541" spans="1:29" x14ac:dyDescent="0.35">
      <c r="A3541">
        <v>201211384</v>
      </c>
      <c r="B3541" s="1">
        <v>43943</v>
      </c>
      <c r="C3541" s="1">
        <v>43943</v>
      </c>
      <c r="D3541">
        <v>1535</v>
      </c>
      <c r="E3541">
        <v>12</v>
      </c>
      <c r="F3541" t="s">
        <v>68</v>
      </c>
      <c r="G3541">
        <v>1258</v>
      </c>
      <c r="H3541">
        <v>1</v>
      </c>
      <c r="I3541">
        <v>236</v>
      </c>
      <c r="J3541" t="s">
        <v>692</v>
      </c>
      <c r="K3541" t="s">
        <v>5694</v>
      </c>
      <c r="L3541">
        <v>23</v>
      </c>
      <c r="M3541" t="s">
        <v>94</v>
      </c>
      <c r="N3541" t="s">
        <v>95</v>
      </c>
      <c r="O3541">
        <v>502</v>
      </c>
      <c r="P3541" t="s">
        <v>47</v>
      </c>
      <c r="Q3541">
        <v>400</v>
      </c>
      <c r="R3541" t="s">
        <v>143</v>
      </c>
      <c r="S3541" t="s">
        <v>33</v>
      </c>
      <c r="T3541" t="s">
        <v>34</v>
      </c>
      <c r="U3541">
        <v>236</v>
      </c>
      <c r="Y3541" t="s">
        <v>5695</v>
      </c>
      <c r="AA3541">
        <v>33.968899999999998</v>
      </c>
      <c r="AB3541">
        <v>-118.2756</v>
      </c>
      <c r="AC3541">
        <f t="shared" si="55"/>
        <v>1</v>
      </c>
    </row>
    <row r="3542" spans="1:29" x14ac:dyDescent="0.35">
      <c r="A3542">
        <v>200414918</v>
      </c>
      <c r="B3542" s="1">
        <v>44150</v>
      </c>
      <c r="C3542" s="1">
        <v>44148</v>
      </c>
      <c r="D3542">
        <v>1330</v>
      </c>
      <c r="E3542">
        <v>4</v>
      </c>
      <c r="F3542" t="s">
        <v>54</v>
      </c>
      <c r="G3542">
        <v>429</v>
      </c>
      <c r="H3542">
        <v>1</v>
      </c>
      <c r="I3542">
        <v>440</v>
      </c>
      <c r="J3542" t="s">
        <v>213</v>
      </c>
      <c r="K3542" t="s">
        <v>332</v>
      </c>
      <c r="L3542">
        <v>36</v>
      </c>
      <c r="M3542" t="s">
        <v>30</v>
      </c>
      <c r="N3542" t="s">
        <v>95</v>
      </c>
      <c r="O3542">
        <v>710</v>
      </c>
      <c r="P3542" t="s">
        <v>394</v>
      </c>
      <c r="S3542" t="s">
        <v>40</v>
      </c>
      <c r="T3542" t="s">
        <v>41</v>
      </c>
      <c r="U3542">
        <v>440</v>
      </c>
      <c r="Y3542" t="s">
        <v>5696</v>
      </c>
      <c r="AA3542">
        <v>34.086300000000001</v>
      </c>
      <c r="AB3542">
        <v>-118.16759999999999</v>
      </c>
      <c r="AC3542">
        <f t="shared" si="55"/>
        <v>0</v>
      </c>
    </row>
    <row r="3543" spans="1:29" x14ac:dyDescent="0.35">
      <c r="A3543">
        <v>201012981</v>
      </c>
      <c r="B3543" s="1">
        <v>44085</v>
      </c>
      <c r="C3543" s="1">
        <v>44085</v>
      </c>
      <c r="D3543">
        <v>1500</v>
      </c>
      <c r="E3543">
        <v>10</v>
      </c>
      <c r="F3543" t="s">
        <v>103</v>
      </c>
      <c r="G3543">
        <v>1025</v>
      </c>
      <c r="H3543">
        <v>2</v>
      </c>
      <c r="I3543">
        <v>626</v>
      </c>
      <c r="J3543" t="s">
        <v>141</v>
      </c>
      <c r="K3543" t="s">
        <v>5697</v>
      </c>
      <c r="L3543">
        <v>59</v>
      </c>
      <c r="M3543" t="s">
        <v>94</v>
      </c>
      <c r="N3543" t="s">
        <v>73</v>
      </c>
      <c r="O3543">
        <v>501</v>
      </c>
      <c r="P3543" t="s">
        <v>164</v>
      </c>
      <c r="Q3543">
        <v>400</v>
      </c>
      <c r="R3543" t="s">
        <v>143</v>
      </c>
      <c r="S3543" t="s">
        <v>33</v>
      </c>
      <c r="T3543" t="s">
        <v>34</v>
      </c>
      <c r="U3543">
        <v>626</v>
      </c>
      <c r="Y3543" t="s">
        <v>5698</v>
      </c>
      <c r="AA3543">
        <v>34.195900000000002</v>
      </c>
      <c r="AB3543">
        <v>-118.5317</v>
      </c>
      <c r="AC3543">
        <f t="shared" si="55"/>
        <v>1</v>
      </c>
    </row>
    <row r="3544" spans="1:29" x14ac:dyDescent="0.35">
      <c r="A3544">
        <v>201205875</v>
      </c>
      <c r="B3544" s="1">
        <v>43857</v>
      </c>
      <c r="C3544" s="1">
        <v>43857</v>
      </c>
      <c r="D3544">
        <v>1400</v>
      </c>
      <c r="E3544">
        <v>12</v>
      </c>
      <c r="F3544" t="s">
        <v>68</v>
      </c>
      <c r="G3544">
        <v>1232</v>
      </c>
      <c r="H3544">
        <v>1</v>
      </c>
      <c r="I3544">
        <v>230</v>
      </c>
      <c r="J3544" t="s">
        <v>161</v>
      </c>
      <c r="K3544" t="s">
        <v>5699</v>
      </c>
      <c r="L3544">
        <v>59</v>
      </c>
      <c r="M3544" t="s">
        <v>30</v>
      </c>
      <c r="N3544" t="s">
        <v>163</v>
      </c>
      <c r="O3544">
        <v>108</v>
      </c>
      <c r="P3544" t="s">
        <v>105</v>
      </c>
      <c r="Q3544">
        <v>512</v>
      </c>
      <c r="R3544" t="s">
        <v>2684</v>
      </c>
      <c r="S3544" t="s">
        <v>40</v>
      </c>
      <c r="T3544" t="s">
        <v>41</v>
      </c>
      <c r="U3544">
        <v>230</v>
      </c>
      <c r="Y3544" t="s">
        <v>1732</v>
      </c>
      <c r="Z3544" t="s">
        <v>950</v>
      </c>
      <c r="AA3544">
        <v>33.988999999999997</v>
      </c>
      <c r="AB3544">
        <v>-118.3308</v>
      </c>
      <c r="AC3544">
        <f t="shared" si="55"/>
        <v>0</v>
      </c>
    </row>
    <row r="3545" spans="1:29" x14ac:dyDescent="0.35">
      <c r="A3545">
        <v>200907921</v>
      </c>
      <c r="B3545" s="1">
        <v>43918</v>
      </c>
      <c r="C3545" s="1">
        <v>43915</v>
      </c>
      <c r="D3545">
        <v>1200</v>
      </c>
      <c r="E3545">
        <v>9</v>
      </c>
      <c r="F3545" t="s">
        <v>49</v>
      </c>
      <c r="G3545">
        <v>941</v>
      </c>
      <c r="H3545">
        <v>2</v>
      </c>
      <c r="I3545">
        <v>624</v>
      </c>
      <c r="J3545" t="s">
        <v>171</v>
      </c>
      <c r="K3545" t="s">
        <v>5700</v>
      </c>
      <c r="L3545">
        <v>61</v>
      </c>
      <c r="M3545" t="s">
        <v>94</v>
      </c>
      <c r="N3545" t="s">
        <v>95</v>
      </c>
      <c r="O3545">
        <v>108</v>
      </c>
      <c r="P3545" t="s">
        <v>105</v>
      </c>
      <c r="Q3545">
        <v>500</v>
      </c>
      <c r="R3545" t="s">
        <v>184</v>
      </c>
      <c r="S3545" t="s">
        <v>40</v>
      </c>
      <c r="T3545" t="s">
        <v>41</v>
      </c>
      <c r="U3545">
        <v>624</v>
      </c>
      <c r="Y3545" t="s">
        <v>5043</v>
      </c>
      <c r="AA3545">
        <v>34.1721</v>
      </c>
      <c r="AB3545">
        <v>-118.4485</v>
      </c>
      <c r="AC3545">
        <f t="shared" si="55"/>
        <v>0</v>
      </c>
    </row>
    <row r="3546" spans="1:29" x14ac:dyDescent="0.35">
      <c r="A3546">
        <v>200122553</v>
      </c>
      <c r="B3546" s="1">
        <v>44184</v>
      </c>
      <c r="C3546" s="1">
        <v>44184</v>
      </c>
      <c r="D3546">
        <v>1612</v>
      </c>
      <c r="E3546">
        <v>1</v>
      </c>
      <c r="F3546" t="s">
        <v>36</v>
      </c>
      <c r="G3546">
        <v>191</v>
      </c>
      <c r="H3546">
        <v>1</v>
      </c>
      <c r="I3546">
        <v>440</v>
      </c>
      <c r="J3546" t="s">
        <v>213</v>
      </c>
      <c r="K3546" t="s">
        <v>1729</v>
      </c>
      <c r="L3546">
        <v>28</v>
      </c>
      <c r="M3546" t="s">
        <v>30</v>
      </c>
      <c r="N3546" t="s">
        <v>95</v>
      </c>
      <c r="O3546">
        <v>203</v>
      </c>
      <c r="P3546" t="s">
        <v>101</v>
      </c>
      <c r="S3546" t="s">
        <v>40</v>
      </c>
      <c r="T3546" t="s">
        <v>41</v>
      </c>
      <c r="U3546">
        <v>440</v>
      </c>
      <c r="Y3546" t="s">
        <v>5701</v>
      </c>
      <c r="AA3546">
        <v>34.036200000000001</v>
      </c>
      <c r="AB3546">
        <v>-118.2709</v>
      </c>
      <c r="AC3546">
        <f t="shared" si="55"/>
        <v>0</v>
      </c>
    </row>
    <row r="3547" spans="1:29" x14ac:dyDescent="0.35">
      <c r="A3547">
        <v>200218333</v>
      </c>
      <c r="B3547" s="1">
        <v>44172</v>
      </c>
      <c r="C3547" s="1">
        <v>44172</v>
      </c>
      <c r="D3547">
        <v>1700</v>
      </c>
      <c r="E3547">
        <v>2</v>
      </c>
      <c r="F3547" t="s">
        <v>56</v>
      </c>
      <c r="G3547">
        <v>251</v>
      </c>
      <c r="H3547">
        <v>2</v>
      </c>
      <c r="I3547">
        <v>626</v>
      </c>
      <c r="J3547" t="s">
        <v>141</v>
      </c>
      <c r="K3547" t="s">
        <v>5702</v>
      </c>
      <c r="L3547">
        <v>25</v>
      </c>
      <c r="M3547" t="s">
        <v>94</v>
      </c>
      <c r="N3547" t="s">
        <v>73</v>
      </c>
      <c r="O3547">
        <v>101</v>
      </c>
      <c r="P3547" t="s">
        <v>32</v>
      </c>
      <c r="Q3547">
        <v>400</v>
      </c>
      <c r="R3547" t="s">
        <v>143</v>
      </c>
      <c r="S3547" t="s">
        <v>84</v>
      </c>
      <c r="T3547" t="s">
        <v>85</v>
      </c>
      <c r="U3547">
        <v>434</v>
      </c>
      <c r="V3547">
        <v>626</v>
      </c>
      <c r="Y3547" t="s">
        <v>664</v>
      </c>
      <c r="Z3547" t="s">
        <v>3352</v>
      </c>
      <c r="AA3547">
        <v>34.060899999999997</v>
      </c>
      <c r="AB3547">
        <v>-118.28230000000001</v>
      </c>
      <c r="AC3547">
        <f t="shared" si="55"/>
        <v>0</v>
      </c>
    </row>
    <row r="3548" spans="1:29" x14ac:dyDescent="0.35">
      <c r="A3548">
        <v>200517445</v>
      </c>
      <c r="B3548" s="1">
        <v>44137</v>
      </c>
      <c r="C3548" s="1">
        <v>44137</v>
      </c>
      <c r="D3548">
        <v>2145</v>
      </c>
      <c r="E3548">
        <v>5</v>
      </c>
      <c r="F3548" t="s">
        <v>98</v>
      </c>
      <c r="G3548">
        <v>514</v>
      </c>
      <c r="H3548">
        <v>1</v>
      </c>
      <c r="I3548">
        <v>310</v>
      </c>
      <c r="J3548" t="s">
        <v>71</v>
      </c>
      <c r="K3548" t="s">
        <v>5703</v>
      </c>
      <c r="L3548">
        <v>0</v>
      </c>
      <c r="M3548" t="s">
        <v>46</v>
      </c>
      <c r="N3548" t="s">
        <v>46</v>
      </c>
      <c r="O3548">
        <v>221</v>
      </c>
      <c r="P3548" t="s">
        <v>74</v>
      </c>
      <c r="S3548" t="s">
        <v>33</v>
      </c>
      <c r="T3548" t="s">
        <v>34</v>
      </c>
      <c r="U3548">
        <v>310</v>
      </c>
      <c r="Y3548" t="s">
        <v>5704</v>
      </c>
      <c r="AA3548">
        <v>33.790399999999998</v>
      </c>
      <c r="AB3548">
        <v>-118.27800000000001</v>
      </c>
      <c r="AC3548">
        <f t="shared" si="55"/>
        <v>1</v>
      </c>
    </row>
    <row r="3549" spans="1:29" x14ac:dyDescent="0.35">
      <c r="A3549">
        <v>200613236</v>
      </c>
      <c r="B3549" s="1">
        <v>44041</v>
      </c>
      <c r="C3549" s="1">
        <v>44041</v>
      </c>
      <c r="D3549">
        <v>1030</v>
      </c>
      <c r="E3549">
        <v>6</v>
      </c>
      <c r="F3549" t="s">
        <v>91</v>
      </c>
      <c r="G3549">
        <v>667</v>
      </c>
      <c r="H3549">
        <v>2</v>
      </c>
      <c r="I3549">
        <v>860</v>
      </c>
      <c r="J3549" t="s">
        <v>2220</v>
      </c>
      <c r="K3549" t="s">
        <v>5705</v>
      </c>
      <c r="L3549">
        <v>0</v>
      </c>
      <c r="M3549" t="s">
        <v>94</v>
      </c>
      <c r="N3549" t="s">
        <v>95</v>
      </c>
      <c r="O3549">
        <v>101</v>
      </c>
      <c r="P3549" t="s">
        <v>32</v>
      </c>
      <c r="Q3549">
        <v>400</v>
      </c>
      <c r="R3549" t="s">
        <v>143</v>
      </c>
      <c r="S3549" t="s">
        <v>40</v>
      </c>
      <c r="T3549" t="s">
        <v>41</v>
      </c>
      <c r="U3549">
        <v>860</v>
      </c>
      <c r="Y3549" t="s">
        <v>5706</v>
      </c>
      <c r="AA3549">
        <v>34.092599999999997</v>
      </c>
      <c r="AB3549">
        <v>-118.3212</v>
      </c>
      <c r="AC3549">
        <f t="shared" si="55"/>
        <v>0</v>
      </c>
    </row>
    <row r="3550" spans="1:29" x14ac:dyDescent="0.35">
      <c r="A3550">
        <v>201117063</v>
      </c>
      <c r="B3550" s="1">
        <v>44194</v>
      </c>
      <c r="C3550" s="1">
        <v>44193</v>
      </c>
      <c r="D3550">
        <v>1700</v>
      </c>
      <c r="E3550">
        <v>11</v>
      </c>
      <c r="F3550" t="s">
        <v>64</v>
      </c>
      <c r="G3550">
        <v>1124</v>
      </c>
      <c r="H3550">
        <v>1</v>
      </c>
      <c r="I3550">
        <v>510</v>
      </c>
      <c r="J3550" t="s">
        <v>29</v>
      </c>
      <c r="L3550">
        <v>0</v>
      </c>
      <c r="O3550">
        <v>101</v>
      </c>
      <c r="P3550" t="s">
        <v>32</v>
      </c>
      <c r="S3550" t="s">
        <v>40</v>
      </c>
      <c r="T3550" t="s">
        <v>41</v>
      </c>
      <c r="U3550">
        <v>510</v>
      </c>
      <c r="Y3550" t="s">
        <v>5707</v>
      </c>
      <c r="Z3550" t="s">
        <v>5708</v>
      </c>
      <c r="AA3550">
        <v>34.121000000000002</v>
      </c>
      <c r="AB3550">
        <v>-118.2441</v>
      </c>
      <c r="AC3550">
        <f t="shared" si="55"/>
        <v>0</v>
      </c>
    </row>
    <row r="3551" spans="1:29" x14ac:dyDescent="0.35">
      <c r="A3551">
        <v>201205521</v>
      </c>
      <c r="B3551" s="1">
        <v>43852</v>
      </c>
      <c r="C3551" s="1">
        <v>43852</v>
      </c>
      <c r="D3551">
        <v>630</v>
      </c>
      <c r="E3551">
        <v>12</v>
      </c>
      <c r="F3551" t="s">
        <v>68</v>
      </c>
      <c r="G3551">
        <v>1245</v>
      </c>
      <c r="H3551">
        <v>2</v>
      </c>
      <c r="I3551">
        <v>626</v>
      </c>
      <c r="J3551" t="s">
        <v>141</v>
      </c>
      <c r="K3551" t="s">
        <v>257</v>
      </c>
      <c r="L3551">
        <v>65</v>
      </c>
      <c r="M3551" t="s">
        <v>30</v>
      </c>
      <c r="N3551" t="s">
        <v>163</v>
      </c>
      <c r="O3551">
        <v>501</v>
      </c>
      <c r="P3551" t="s">
        <v>164</v>
      </c>
      <c r="Q3551">
        <v>500</v>
      </c>
      <c r="R3551" t="s">
        <v>184</v>
      </c>
      <c r="S3551" t="s">
        <v>84</v>
      </c>
      <c r="T3551" t="s">
        <v>85</v>
      </c>
      <c r="U3551">
        <v>626</v>
      </c>
      <c r="Y3551" t="s">
        <v>5709</v>
      </c>
      <c r="AA3551">
        <v>33.981400000000001</v>
      </c>
      <c r="AB3551">
        <v>-118.2958</v>
      </c>
      <c r="AC3551">
        <f t="shared" si="55"/>
        <v>0</v>
      </c>
    </row>
    <row r="3552" spans="1:29" x14ac:dyDescent="0.35">
      <c r="A3552">
        <v>200804446</v>
      </c>
      <c r="B3552" s="1">
        <v>43841</v>
      </c>
      <c r="C3552" s="1">
        <v>43840</v>
      </c>
      <c r="D3552">
        <v>2340</v>
      </c>
      <c r="E3552">
        <v>8</v>
      </c>
      <c r="F3552" t="s">
        <v>109</v>
      </c>
      <c r="G3552">
        <v>858</v>
      </c>
      <c r="H3552">
        <v>2</v>
      </c>
      <c r="I3552">
        <v>930</v>
      </c>
      <c r="J3552" t="s">
        <v>339</v>
      </c>
      <c r="K3552" t="s">
        <v>5710</v>
      </c>
      <c r="L3552">
        <v>66</v>
      </c>
      <c r="M3552" t="s">
        <v>94</v>
      </c>
      <c r="N3552" t="s">
        <v>73</v>
      </c>
      <c r="O3552">
        <v>502</v>
      </c>
      <c r="P3552" t="s">
        <v>47</v>
      </c>
      <c r="S3552" t="s">
        <v>40</v>
      </c>
      <c r="T3552" t="s">
        <v>41</v>
      </c>
      <c r="U3552">
        <v>745</v>
      </c>
      <c r="V3552">
        <v>930</v>
      </c>
      <c r="Y3552" t="s">
        <v>5711</v>
      </c>
      <c r="AA3552">
        <v>34.052100000000003</v>
      </c>
      <c r="AB3552">
        <v>-118.38639999999999</v>
      </c>
      <c r="AC3552">
        <f t="shared" si="55"/>
        <v>0</v>
      </c>
    </row>
    <row r="3553" spans="1:29" x14ac:dyDescent="0.35">
      <c r="A3553">
        <v>200307531</v>
      </c>
      <c r="B3553" s="1">
        <v>43888</v>
      </c>
      <c r="C3553" s="1">
        <v>43888</v>
      </c>
      <c r="D3553">
        <v>359</v>
      </c>
      <c r="E3553">
        <v>3</v>
      </c>
      <c r="F3553" t="s">
        <v>43</v>
      </c>
      <c r="G3553">
        <v>329</v>
      </c>
      <c r="H3553">
        <v>2</v>
      </c>
      <c r="I3553">
        <v>740</v>
      </c>
      <c r="J3553" t="s">
        <v>224</v>
      </c>
      <c r="K3553" t="s">
        <v>5712</v>
      </c>
      <c r="L3553">
        <v>0</v>
      </c>
      <c r="M3553" t="s">
        <v>46</v>
      </c>
      <c r="N3553" t="s">
        <v>46</v>
      </c>
      <c r="O3553">
        <v>502</v>
      </c>
      <c r="P3553" t="s">
        <v>47</v>
      </c>
      <c r="S3553" t="s">
        <v>40</v>
      </c>
      <c r="T3553" t="s">
        <v>41</v>
      </c>
      <c r="U3553">
        <v>740</v>
      </c>
      <c r="Y3553" t="s">
        <v>5713</v>
      </c>
      <c r="AA3553">
        <v>34.026800000000001</v>
      </c>
      <c r="AB3553">
        <v>-118.2753</v>
      </c>
      <c r="AC3553">
        <f t="shared" si="55"/>
        <v>0</v>
      </c>
    </row>
    <row r="3554" spans="1:29" x14ac:dyDescent="0.35">
      <c r="A3554">
        <v>200108903</v>
      </c>
      <c r="B3554" s="1">
        <v>43900</v>
      </c>
      <c r="C3554" s="1">
        <v>43898</v>
      </c>
      <c r="D3554">
        <v>2000</v>
      </c>
      <c r="E3554">
        <v>1</v>
      </c>
      <c r="F3554" t="s">
        <v>36</v>
      </c>
      <c r="G3554">
        <v>162</v>
      </c>
      <c r="H3554">
        <v>1</v>
      </c>
      <c r="I3554">
        <v>420</v>
      </c>
      <c r="J3554" t="s">
        <v>352</v>
      </c>
      <c r="L3554">
        <v>0</v>
      </c>
      <c r="O3554">
        <v>108</v>
      </c>
      <c r="P3554" t="s">
        <v>105</v>
      </c>
      <c r="S3554" t="s">
        <v>40</v>
      </c>
      <c r="T3554" t="s">
        <v>41</v>
      </c>
      <c r="U3554">
        <v>420</v>
      </c>
      <c r="Y3554" t="s">
        <v>5714</v>
      </c>
      <c r="AA3554">
        <v>34.0473</v>
      </c>
      <c r="AB3554">
        <v>-118.25660000000001</v>
      </c>
      <c r="AC3554">
        <f t="shared" si="55"/>
        <v>0</v>
      </c>
    </row>
    <row r="3555" spans="1:29" x14ac:dyDescent="0.35">
      <c r="A3555">
        <v>200905364</v>
      </c>
      <c r="B3555" s="1">
        <v>43860</v>
      </c>
      <c r="C3555" s="1">
        <v>43858</v>
      </c>
      <c r="D3555">
        <v>1450</v>
      </c>
      <c r="E3555">
        <v>9</v>
      </c>
      <c r="F3555" t="s">
        <v>49</v>
      </c>
      <c r="G3555">
        <v>998</v>
      </c>
      <c r="H3555">
        <v>2</v>
      </c>
      <c r="I3555">
        <v>649</v>
      </c>
      <c r="J3555" t="s">
        <v>1038</v>
      </c>
      <c r="K3555" t="s">
        <v>2796</v>
      </c>
      <c r="L3555">
        <v>25</v>
      </c>
      <c r="M3555" t="s">
        <v>30</v>
      </c>
      <c r="N3555" t="s">
        <v>95</v>
      </c>
      <c r="O3555">
        <v>602</v>
      </c>
      <c r="P3555" t="s">
        <v>5715</v>
      </c>
      <c r="S3555" t="s">
        <v>40</v>
      </c>
      <c r="T3555" t="s">
        <v>41</v>
      </c>
      <c r="U3555">
        <v>649</v>
      </c>
      <c r="Y3555" t="s">
        <v>5716</v>
      </c>
      <c r="AA3555">
        <v>34.145099999999999</v>
      </c>
      <c r="AB3555">
        <v>-118.41370000000001</v>
      </c>
      <c r="AC3555">
        <f t="shared" si="55"/>
        <v>0</v>
      </c>
    </row>
    <row r="3556" spans="1:29" x14ac:dyDescent="0.35">
      <c r="A3556">
        <v>200212656</v>
      </c>
      <c r="B3556" s="1">
        <v>44028</v>
      </c>
      <c r="C3556" s="1">
        <v>44028</v>
      </c>
      <c r="D3556">
        <v>852</v>
      </c>
      <c r="E3556">
        <v>2</v>
      </c>
      <c r="F3556" t="s">
        <v>56</v>
      </c>
      <c r="G3556">
        <v>201</v>
      </c>
      <c r="H3556">
        <v>2</v>
      </c>
      <c r="I3556">
        <v>901</v>
      </c>
      <c r="J3556" t="s">
        <v>210</v>
      </c>
      <c r="K3556">
        <v>2038</v>
      </c>
      <c r="L3556">
        <v>37</v>
      </c>
      <c r="M3556" t="s">
        <v>94</v>
      </c>
      <c r="N3556" t="s">
        <v>73</v>
      </c>
      <c r="O3556">
        <v>502</v>
      </c>
      <c r="P3556" t="s">
        <v>47</v>
      </c>
      <c r="S3556" t="s">
        <v>84</v>
      </c>
      <c r="T3556" t="s">
        <v>85</v>
      </c>
      <c r="U3556">
        <v>901</v>
      </c>
      <c r="Y3556" t="s">
        <v>5717</v>
      </c>
      <c r="AA3556">
        <v>34.086799999999997</v>
      </c>
      <c r="AB3556">
        <v>-118.2991</v>
      </c>
      <c r="AC3556">
        <f t="shared" si="55"/>
        <v>0</v>
      </c>
    </row>
    <row r="3557" spans="1:29" x14ac:dyDescent="0.35">
      <c r="A3557">
        <v>201110632</v>
      </c>
      <c r="B3557" s="1">
        <v>44001</v>
      </c>
      <c r="C3557" s="1">
        <v>43892</v>
      </c>
      <c r="D3557">
        <v>1</v>
      </c>
      <c r="E3557">
        <v>11</v>
      </c>
      <c r="F3557" t="s">
        <v>64</v>
      </c>
      <c r="G3557">
        <v>1158</v>
      </c>
      <c r="H3557">
        <v>1</v>
      </c>
      <c r="I3557">
        <v>341</v>
      </c>
      <c r="J3557" t="s">
        <v>157</v>
      </c>
      <c r="K3557">
        <v>344</v>
      </c>
      <c r="L3557">
        <v>92</v>
      </c>
      <c r="M3557" t="s">
        <v>94</v>
      </c>
      <c r="N3557" t="s">
        <v>73</v>
      </c>
      <c r="O3557">
        <v>501</v>
      </c>
      <c r="P3557" t="s">
        <v>164</v>
      </c>
      <c r="S3557" t="s">
        <v>33</v>
      </c>
      <c r="T3557" t="s">
        <v>34</v>
      </c>
      <c r="U3557">
        <v>341</v>
      </c>
      <c r="Y3557" t="s">
        <v>5718</v>
      </c>
      <c r="AA3557">
        <v>34.093299999999999</v>
      </c>
      <c r="AB3557">
        <v>-118.2141</v>
      </c>
      <c r="AC3557">
        <f t="shared" si="55"/>
        <v>1</v>
      </c>
    </row>
    <row r="3558" spans="1:29" x14ac:dyDescent="0.35">
      <c r="A3558">
        <v>200616266</v>
      </c>
      <c r="B3558" s="1">
        <v>44108</v>
      </c>
      <c r="C3558" s="1">
        <v>44107</v>
      </c>
      <c r="D3558">
        <v>600</v>
      </c>
      <c r="E3558">
        <v>6</v>
      </c>
      <c r="F3558" t="s">
        <v>91</v>
      </c>
      <c r="G3558">
        <v>669</v>
      </c>
      <c r="H3558">
        <v>1</v>
      </c>
      <c r="I3558">
        <v>510</v>
      </c>
      <c r="J3558" t="s">
        <v>29</v>
      </c>
      <c r="L3558">
        <v>0</v>
      </c>
      <c r="O3558">
        <v>101</v>
      </c>
      <c r="P3558" t="s">
        <v>32</v>
      </c>
      <c r="S3558" t="s">
        <v>33</v>
      </c>
      <c r="T3558" t="s">
        <v>34</v>
      </c>
      <c r="U3558">
        <v>510</v>
      </c>
      <c r="Y3558" t="s">
        <v>5719</v>
      </c>
      <c r="AA3558">
        <v>34.094099999999997</v>
      </c>
      <c r="AB3558">
        <v>-118.3036</v>
      </c>
      <c r="AC3558">
        <f t="shared" si="55"/>
        <v>1</v>
      </c>
    </row>
    <row r="3559" spans="1:29" x14ac:dyDescent="0.35">
      <c r="A3559">
        <v>201112609</v>
      </c>
      <c r="B3559" s="1">
        <v>44061</v>
      </c>
      <c r="C3559" s="1">
        <v>44059</v>
      </c>
      <c r="D3559">
        <v>2235</v>
      </c>
      <c r="E3559">
        <v>11</v>
      </c>
      <c r="F3559" t="s">
        <v>64</v>
      </c>
      <c r="G3559">
        <v>1177</v>
      </c>
      <c r="H3559">
        <v>2</v>
      </c>
      <c r="I3559">
        <v>664</v>
      </c>
      <c r="J3559" t="s">
        <v>1125</v>
      </c>
      <c r="K3559">
        <v>701</v>
      </c>
      <c r="L3559">
        <v>21</v>
      </c>
      <c r="M3559" t="s">
        <v>30</v>
      </c>
      <c r="N3559" t="s">
        <v>163</v>
      </c>
      <c r="O3559">
        <v>301</v>
      </c>
      <c r="P3559" t="s">
        <v>155</v>
      </c>
      <c r="S3559" t="s">
        <v>40</v>
      </c>
      <c r="T3559" t="s">
        <v>41</v>
      </c>
      <c r="U3559">
        <v>664</v>
      </c>
      <c r="Y3559" t="s">
        <v>5720</v>
      </c>
      <c r="AA3559">
        <v>34.0884</v>
      </c>
      <c r="AB3559">
        <v>-118.22580000000001</v>
      </c>
      <c r="AC3559">
        <f t="shared" si="55"/>
        <v>0</v>
      </c>
    </row>
    <row r="3560" spans="1:29" x14ac:dyDescent="0.35">
      <c r="A3560">
        <v>201222889</v>
      </c>
      <c r="B3560" s="1">
        <v>44123</v>
      </c>
      <c r="C3560" s="1">
        <v>44123</v>
      </c>
      <c r="D3560">
        <v>1915</v>
      </c>
      <c r="E3560">
        <v>12</v>
      </c>
      <c r="F3560" t="s">
        <v>68</v>
      </c>
      <c r="G3560">
        <v>1257</v>
      </c>
      <c r="H3560">
        <v>2</v>
      </c>
      <c r="I3560">
        <v>753</v>
      </c>
      <c r="J3560" t="s">
        <v>452</v>
      </c>
      <c r="K3560" t="s">
        <v>5721</v>
      </c>
      <c r="L3560">
        <v>0</v>
      </c>
      <c r="M3560" t="s">
        <v>46</v>
      </c>
      <c r="N3560" t="s">
        <v>46</v>
      </c>
      <c r="O3560">
        <v>101</v>
      </c>
      <c r="P3560" t="s">
        <v>32</v>
      </c>
      <c r="Q3560">
        <v>106</v>
      </c>
      <c r="R3560" t="s">
        <v>592</v>
      </c>
      <c r="S3560" t="s">
        <v>40</v>
      </c>
      <c r="T3560" t="s">
        <v>41</v>
      </c>
      <c r="U3560">
        <v>753</v>
      </c>
      <c r="Y3560" t="s">
        <v>439</v>
      </c>
      <c r="Z3560" t="s">
        <v>475</v>
      </c>
      <c r="AA3560">
        <v>33.969299999999997</v>
      </c>
      <c r="AB3560">
        <v>-118.285</v>
      </c>
      <c r="AC3560">
        <f t="shared" si="55"/>
        <v>0</v>
      </c>
    </row>
    <row r="3561" spans="1:29" x14ac:dyDescent="0.35">
      <c r="A3561">
        <v>201218349</v>
      </c>
      <c r="B3561" s="1">
        <v>44054</v>
      </c>
      <c r="C3561" s="1">
        <v>44050</v>
      </c>
      <c r="D3561">
        <v>800</v>
      </c>
      <c r="E3561">
        <v>12</v>
      </c>
      <c r="F3561" t="s">
        <v>68</v>
      </c>
      <c r="G3561">
        <v>1249</v>
      </c>
      <c r="H3561">
        <v>1</v>
      </c>
      <c r="I3561">
        <v>210</v>
      </c>
      <c r="J3561" t="s">
        <v>149</v>
      </c>
      <c r="K3561" t="s">
        <v>5722</v>
      </c>
      <c r="L3561">
        <v>26</v>
      </c>
      <c r="M3561" t="s">
        <v>94</v>
      </c>
      <c r="N3561" t="s">
        <v>163</v>
      </c>
      <c r="O3561">
        <v>108</v>
      </c>
      <c r="P3561" t="s">
        <v>105</v>
      </c>
      <c r="Q3561">
        <v>400</v>
      </c>
      <c r="R3561" t="s">
        <v>143</v>
      </c>
      <c r="S3561" t="s">
        <v>40</v>
      </c>
      <c r="T3561" t="s">
        <v>41</v>
      </c>
      <c r="U3561">
        <v>210</v>
      </c>
      <c r="Y3561" t="s">
        <v>284</v>
      </c>
      <c r="Z3561" t="s">
        <v>866</v>
      </c>
      <c r="AA3561">
        <v>33.974699999999999</v>
      </c>
      <c r="AB3561">
        <v>-118.28270000000001</v>
      </c>
      <c r="AC3561">
        <f t="shared" si="55"/>
        <v>0</v>
      </c>
    </row>
    <row r="3562" spans="1:29" x14ac:dyDescent="0.35">
      <c r="A3562">
        <v>200406554</v>
      </c>
      <c r="B3562" s="1">
        <v>43895</v>
      </c>
      <c r="C3562" s="1">
        <v>43895</v>
      </c>
      <c r="D3562">
        <v>1800</v>
      </c>
      <c r="E3562">
        <v>4</v>
      </c>
      <c r="F3562" t="s">
        <v>54</v>
      </c>
      <c r="G3562">
        <v>499</v>
      </c>
      <c r="H3562">
        <v>1</v>
      </c>
      <c r="I3562">
        <v>440</v>
      </c>
      <c r="J3562" t="s">
        <v>213</v>
      </c>
      <c r="K3562">
        <v>344</v>
      </c>
      <c r="L3562">
        <v>36</v>
      </c>
      <c r="M3562" t="s">
        <v>94</v>
      </c>
      <c r="N3562" t="s">
        <v>95</v>
      </c>
      <c r="O3562">
        <v>402</v>
      </c>
      <c r="P3562" t="s">
        <v>195</v>
      </c>
      <c r="S3562" t="s">
        <v>40</v>
      </c>
      <c r="T3562" t="s">
        <v>41</v>
      </c>
      <c r="U3562">
        <v>440</v>
      </c>
      <c r="Y3562" t="s">
        <v>4054</v>
      </c>
      <c r="AA3562">
        <v>34.018799999999999</v>
      </c>
      <c r="AB3562">
        <v>-118.20099999999999</v>
      </c>
      <c r="AC3562">
        <f t="shared" si="55"/>
        <v>0</v>
      </c>
    </row>
    <row r="3563" spans="1:29" x14ac:dyDescent="0.35">
      <c r="A3563">
        <v>200905375</v>
      </c>
      <c r="B3563" s="1">
        <v>43862</v>
      </c>
      <c r="C3563" s="1">
        <v>43861</v>
      </c>
      <c r="D3563">
        <v>2210</v>
      </c>
      <c r="E3563">
        <v>9</v>
      </c>
      <c r="F3563" t="s">
        <v>49</v>
      </c>
      <c r="G3563">
        <v>906</v>
      </c>
      <c r="H3563">
        <v>2</v>
      </c>
      <c r="I3563">
        <v>624</v>
      </c>
      <c r="J3563" t="s">
        <v>171</v>
      </c>
      <c r="K3563">
        <v>444</v>
      </c>
      <c r="L3563">
        <v>22</v>
      </c>
      <c r="M3563" t="s">
        <v>94</v>
      </c>
      <c r="N3563" t="s">
        <v>73</v>
      </c>
      <c r="O3563">
        <v>108</v>
      </c>
      <c r="P3563" t="s">
        <v>105</v>
      </c>
      <c r="Q3563">
        <v>400</v>
      </c>
      <c r="R3563" t="s">
        <v>143</v>
      </c>
      <c r="S3563" t="s">
        <v>40</v>
      </c>
      <c r="T3563" t="s">
        <v>41</v>
      </c>
      <c r="U3563">
        <v>624</v>
      </c>
      <c r="Y3563" t="s">
        <v>5723</v>
      </c>
      <c r="AA3563">
        <v>34.2012</v>
      </c>
      <c r="AB3563">
        <v>-118.4487</v>
      </c>
      <c r="AC3563">
        <f t="shared" si="55"/>
        <v>0</v>
      </c>
    </row>
    <row r="3564" spans="1:29" x14ac:dyDescent="0.35">
      <c r="A3564">
        <v>200307870</v>
      </c>
      <c r="B3564" s="1">
        <v>43894</v>
      </c>
      <c r="C3564" s="1">
        <v>43877</v>
      </c>
      <c r="D3564">
        <v>800</v>
      </c>
      <c r="E3564">
        <v>3</v>
      </c>
      <c r="F3564" t="s">
        <v>43</v>
      </c>
      <c r="G3564">
        <v>311</v>
      </c>
      <c r="H3564">
        <v>2</v>
      </c>
      <c r="I3564">
        <v>354</v>
      </c>
      <c r="J3564" t="s">
        <v>167</v>
      </c>
      <c r="K3564" t="s">
        <v>177</v>
      </c>
      <c r="L3564">
        <v>61</v>
      </c>
      <c r="M3564" t="s">
        <v>30</v>
      </c>
      <c r="N3564" t="s">
        <v>95</v>
      </c>
      <c r="O3564">
        <v>301</v>
      </c>
      <c r="P3564" t="s">
        <v>155</v>
      </c>
      <c r="S3564" t="s">
        <v>40</v>
      </c>
      <c r="T3564" t="s">
        <v>41</v>
      </c>
      <c r="U3564">
        <v>354</v>
      </c>
      <c r="Y3564" t="s">
        <v>5724</v>
      </c>
      <c r="AA3564">
        <v>34.0291</v>
      </c>
      <c r="AB3564">
        <v>-118.3669</v>
      </c>
      <c r="AC3564">
        <f t="shared" si="55"/>
        <v>0</v>
      </c>
    </row>
    <row r="3565" spans="1:29" x14ac:dyDescent="0.35">
      <c r="A3565">
        <v>200508747</v>
      </c>
      <c r="B3565" s="1">
        <v>43948</v>
      </c>
      <c r="C3565" s="1">
        <v>43947</v>
      </c>
      <c r="D3565">
        <v>1800</v>
      </c>
      <c r="E3565">
        <v>5</v>
      </c>
      <c r="F3565" t="s">
        <v>98</v>
      </c>
      <c r="G3565">
        <v>511</v>
      </c>
      <c r="H3565">
        <v>1</v>
      </c>
      <c r="I3565">
        <v>510</v>
      </c>
      <c r="J3565" t="s">
        <v>29</v>
      </c>
      <c r="L3565">
        <v>0</v>
      </c>
      <c r="O3565">
        <v>103</v>
      </c>
      <c r="P3565" t="s">
        <v>146</v>
      </c>
      <c r="S3565" t="s">
        <v>40</v>
      </c>
      <c r="T3565" t="s">
        <v>41</v>
      </c>
      <c r="U3565">
        <v>510</v>
      </c>
      <c r="Y3565" t="s">
        <v>5725</v>
      </c>
      <c r="Z3565" t="s">
        <v>5726</v>
      </c>
      <c r="AA3565">
        <v>33.794800000000002</v>
      </c>
      <c r="AB3565">
        <v>-118.3043</v>
      </c>
      <c r="AC3565">
        <f t="shared" si="55"/>
        <v>0</v>
      </c>
    </row>
    <row r="3566" spans="1:29" x14ac:dyDescent="0.35">
      <c r="A3566">
        <v>200116883</v>
      </c>
      <c r="B3566" s="1">
        <v>44067</v>
      </c>
      <c r="C3566" s="1">
        <v>44067</v>
      </c>
      <c r="D3566">
        <v>2245</v>
      </c>
      <c r="E3566">
        <v>1</v>
      </c>
      <c r="F3566" t="s">
        <v>36</v>
      </c>
      <c r="G3566">
        <v>124</v>
      </c>
      <c r="H3566">
        <v>1</v>
      </c>
      <c r="I3566">
        <v>231</v>
      </c>
      <c r="J3566" t="s">
        <v>1001</v>
      </c>
      <c r="K3566" t="s">
        <v>1002</v>
      </c>
      <c r="L3566">
        <v>0</v>
      </c>
      <c r="M3566" t="s">
        <v>30</v>
      </c>
      <c r="N3566" t="s">
        <v>73</v>
      </c>
      <c r="O3566">
        <v>726</v>
      </c>
      <c r="P3566" t="s">
        <v>467</v>
      </c>
      <c r="Q3566">
        <v>500</v>
      </c>
      <c r="R3566" t="s">
        <v>184</v>
      </c>
      <c r="S3566" t="s">
        <v>40</v>
      </c>
      <c r="T3566" t="s">
        <v>41</v>
      </c>
      <c r="U3566">
        <v>231</v>
      </c>
      <c r="Y3566" t="s">
        <v>601</v>
      </c>
      <c r="AA3566">
        <v>34.052199999999999</v>
      </c>
      <c r="AB3566">
        <v>-118.24339999999999</v>
      </c>
      <c r="AC3566">
        <f t="shared" si="55"/>
        <v>0</v>
      </c>
    </row>
    <row r="3567" spans="1:29" x14ac:dyDescent="0.35">
      <c r="A3567">
        <v>201008888</v>
      </c>
      <c r="B3567" s="1">
        <v>43961</v>
      </c>
      <c r="C3567" s="1">
        <v>43961</v>
      </c>
      <c r="D3567">
        <v>1615</v>
      </c>
      <c r="E3567">
        <v>10</v>
      </c>
      <c r="F3567" t="s">
        <v>103</v>
      </c>
      <c r="G3567">
        <v>1003</v>
      </c>
      <c r="H3567">
        <v>2</v>
      </c>
      <c r="I3567">
        <v>624</v>
      </c>
      <c r="J3567" t="s">
        <v>171</v>
      </c>
      <c r="K3567" t="s">
        <v>5301</v>
      </c>
      <c r="L3567">
        <v>34</v>
      </c>
      <c r="M3567" t="s">
        <v>30</v>
      </c>
      <c r="N3567" t="s">
        <v>95</v>
      </c>
      <c r="O3567">
        <v>502</v>
      </c>
      <c r="P3567" t="s">
        <v>47</v>
      </c>
      <c r="Q3567">
        <v>400</v>
      </c>
      <c r="R3567" t="s">
        <v>143</v>
      </c>
      <c r="S3567" t="s">
        <v>40</v>
      </c>
      <c r="T3567" t="s">
        <v>41</v>
      </c>
      <c r="U3567">
        <v>624</v>
      </c>
      <c r="Y3567" t="s">
        <v>3107</v>
      </c>
      <c r="AA3567">
        <v>34.214799999999997</v>
      </c>
      <c r="AB3567">
        <v>-118.54040000000001</v>
      </c>
      <c r="AC3567">
        <f t="shared" si="55"/>
        <v>0</v>
      </c>
    </row>
    <row r="3568" spans="1:29" x14ac:dyDescent="0.35">
      <c r="A3568">
        <v>200321125</v>
      </c>
      <c r="B3568" s="1">
        <v>44166</v>
      </c>
      <c r="C3568" s="1">
        <v>44166</v>
      </c>
      <c r="D3568">
        <v>1600</v>
      </c>
      <c r="E3568">
        <v>3</v>
      </c>
      <c r="F3568" t="s">
        <v>43</v>
      </c>
      <c r="G3568">
        <v>379</v>
      </c>
      <c r="H3568">
        <v>1</v>
      </c>
      <c r="I3568">
        <v>510</v>
      </c>
      <c r="J3568" t="s">
        <v>29</v>
      </c>
      <c r="L3568">
        <v>0</v>
      </c>
      <c r="O3568">
        <v>101</v>
      </c>
      <c r="P3568" t="s">
        <v>32</v>
      </c>
      <c r="S3568" t="s">
        <v>355</v>
      </c>
      <c r="T3568" t="s">
        <v>356</v>
      </c>
      <c r="U3568">
        <v>510</v>
      </c>
      <c r="Y3568" t="s">
        <v>4529</v>
      </c>
      <c r="Z3568" t="s">
        <v>5727</v>
      </c>
      <c r="AA3568">
        <v>34.017299999999999</v>
      </c>
      <c r="AB3568">
        <v>-118.2931</v>
      </c>
      <c r="AC3568">
        <f t="shared" si="55"/>
        <v>1</v>
      </c>
    </row>
    <row r="3569" spans="1:29" x14ac:dyDescent="0.35">
      <c r="A3569">
        <v>201012508</v>
      </c>
      <c r="B3569" s="1">
        <v>44071</v>
      </c>
      <c r="C3569" s="1">
        <v>44071</v>
      </c>
      <c r="D3569">
        <v>500</v>
      </c>
      <c r="E3569">
        <v>10</v>
      </c>
      <c r="F3569" t="s">
        <v>103</v>
      </c>
      <c r="G3569">
        <v>1004</v>
      </c>
      <c r="H3569">
        <v>1</v>
      </c>
      <c r="I3569">
        <v>510</v>
      </c>
      <c r="J3569" t="s">
        <v>29</v>
      </c>
      <c r="L3569">
        <v>0</v>
      </c>
      <c r="O3569">
        <v>101</v>
      </c>
      <c r="P3569" t="s">
        <v>32</v>
      </c>
      <c r="S3569" t="s">
        <v>40</v>
      </c>
      <c r="T3569" t="s">
        <v>41</v>
      </c>
      <c r="U3569">
        <v>510</v>
      </c>
      <c r="Y3569" t="s">
        <v>5728</v>
      </c>
      <c r="AA3569">
        <v>34.208399999999997</v>
      </c>
      <c r="AB3569">
        <v>-118.536</v>
      </c>
      <c r="AC3569">
        <f t="shared" si="55"/>
        <v>0</v>
      </c>
    </row>
    <row r="3570" spans="1:29" x14ac:dyDescent="0.35">
      <c r="A3570">
        <v>200900635</v>
      </c>
      <c r="B3570" s="1">
        <v>43899</v>
      </c>
      <c r="C3570" s="1">
        <v>43899</v>
      </c>
      <c r="D3570">
        <v>1330</v>
      </c>
      <c r="E3570">
        <v>9</v>
      </c>
      <c r="F3570" t="s">
        <v>49</v>
      </c>
      <c r="G3570">
        <v>964</v>
      </c>
      <c r="H3570">
        <v>1</v>
      </c>
      <c r="I3570">
        <v>442</v>
      </c>
      <c r="J3570" t="s">
        <v>179</v>
      </c>
      <c r="K3570">
        <v>325</v>
      </c>
      <c r="L3570">
        <v>22</v>
      </c>
      <c r="M3570" t="s">
        <v>94</v>
      </c>
      <c r="N3570" t="s">
        <v>95</v>
      </c>
      <c r="O3570">
        <v>404</v>
      </c>
      <c r="P3570" t="s">
        <v>1637</v>
      </c>
      <c r="S3570" t="s">
        <v>33</v>
      </c>
      <c r="T3570" t="s">
        <v>34</v>
      </c>
      <c r="U3570">
        <v>442</v>
      </c>
      <c r="Y3570" t="s">
        <v>53</v>
      </c>
      <c r="AA3570">
        <v>34.157600000000002</v>
      </c>
      <c r="AB3570">
        <v>-118.438</v>
      </c>
      <c r="AC3570">
        <f t="shared" si="55"/>
        <v>1</v>
      </c>
    </row>
    <row r="3571" spans="1:29" x14ac:dyDescent="0.35">
      <c r="A3571">
        <v>201106414</v>
      </c>
      <c r="B3571" s="1">
        <v>43884</v>
      </c>
      <c r="C3571" s="1">
        <v>43884</v>
      </c>
      <c r="D3571">
        <v>1535</v>
      </c>
      <c r="E3571">
        <v>11</v>
      </c>
      <c r="F3571" t="s">
        <v>64</v>
      </c>
      <c r="G3571">
        <v>1176</v>
      </c>
      <c r="H3571">
        <v>2</v>
      </c>
      <c r="I3571">
        <v>624</v>
      </c>
      <c r="J3571" t="s">
        <v>171</v>
      </c>
      <c r="K3571" t="s">
        <v>1668</v>
      </c>
      <c r="L3571">
        <v>26</v>
      </c>
      <c r="M3571" t="s">
        <v>30</v>
      </c>
      <c r="N3571" t="s">
        <v>95</v>
      </c>
      <c r="O3571">
        <v>501</v>
      </c>
      <c r="P3571" t="s">
        <v>164</v>
      </c>
      <c r="Q3571">
        <v>400</v>
      </c>
      <c r="R3571" t="s">
        <v>143</v>
      </c>
      <c r="S3571" t="s">
        <v>40</v>
      </c>
      <c r="T3571" t="s">
        <v>41</v>
      </c>
      <c r="U3571">
        <v>624</v>
      </c>
      <c r="Y3571" t="s">
        <v>5729</v>
      </c>
      <c r="AA3571">
        <v>34.091999999999999</v>
      </c>
      <c r="AB3571">
        <v>-118.23439999999999</v>
      </c>
      <c r="AC3571">
        <f t="shared" si="55"/>
        <v>0</v>
      </c>
    </row>
    <row r="3572" spans="1:29" x14ac:dyDescent="0.35">
      <c r="A3572">
        <v>200911911</v>
      </c>
      <c r="B3572" s="1">
        <v>44015</v>
      </c>
      <c r="C3572" s="1">
        <v>44015</v>
      </c>
      <c r="D3572">
        <v>920</v>
      </c>
      <c r="E3572">
        <v>9</v>
      </c>
      <c r="F3572" t="s">
        <v>49</v>
      </c>
      <c r="G3572">
        <v>933</v>
      </c>
      <c r="H3572">
        <v>2</v>
      </c>
      <c r="I3572">
        <v>624</v>
      </c>
      <c r="J3572" t="s">
        <v>171</v>
      </c>
      <c r="K3572">
        <v>400</v>
      </c>
      <c r="L3572">
        <v>31</v>
      </c>
      <c r="M3572" t="s">
        <v>30</v>
      </c>
      <c r="N3572" t="s">
        <v>163</v>
      </c>
      <c r="O3572">
        <v>301</v>
      </c>
      <c r="P3572" t="s">
        <v>155</v>
      </c>
      <c r="Q3572">
        <v>400</v>
      </c>
      <c r="R3572" t="s">
        <v>143</v>
      </c>
      <c r="S3572" t="s">
        <v>84</v>
      </c>
      <c r="T3572" t="s">
        <v>85</v>
      </c>
      <c r="U3572">
        <v>624</v>
      </c>
      <c r="Y3572" t="s">
        <v>5730</v>
      </c>
      <c r="AA3572">
        <v>34.183100000000003</v>
      </c>
      <c r="AB3572">
        <v>-118.45229999999999</v>
      </c>
      <c r="AC3572">
        <f t="shared" si="55"/>
        <v>0</v>
      </c>
    </row>
    <row r="3573" spans="1:29" x14ac:dyDescent="0.35">
      <c r="A3573">
        <v>201016196</v>
      </c>
      <c r="B3573" s="1">
        <v>44182</v>
      </c>
      <c r="C3573" s="1">
        <v>44182</v>
      </c>
      <c r="D3573">
        <v>700</v>
      </c>
      <c r="E3573">
        <v>10</v>
      </c>
      <c r="F3573" t="s">
        <v>103</v>
      </c>
      <c r="G3573">
        <v>1015</v>
      </c>
      <c r="H3573">
        <v>2</v>
      </c>
      <c r="I3573">
        <v>740</v>
      </c>
      <c r="J3573" t="s">
        <v>224</v>
      </c>
      <c r="K3573" t="s">
        <v>2514</v>
      </c>
      <c r="L3573">
        <v>0</v>
      </c>
      <c r="M3573" t="s">
        <v>30</v>
      </c>
      <c r="N3573" t="s">
        <v>73</v>
      </c>
      <c r="O3573">
        <v>230</v>
      </c>
      <c r="P3573" t="s">
        <v>5731</v>
      </c>
      <c r="S3573" t="s">
        <v>40</v>
      </c>
      <c r="T3573" t="s">
        <v>41</v>
      </c>
      <c r="U3573">
        <v>740</v>
      </c>
      <c r="Y3573" t="s">
        <v>5732</v>
      </c>
      <c r="AA3573">
        <v>34.2012</v>
      </c>
      <c r="AB3573">
        <v>-118.5247</v>
      </c>
      <c r="AC3573">
        <f t="shared" si="55"/>
        <v>0</v>
      </c>
    </row>
    <row r="3574" spans="1:29" x14ac:dyDescent="0.35">
      <c r="A3574">
        <v>200313339</v>
      </c>
      <c r="B3574" s="1">
        <v>44009</v>
      </c>
      <c r="C3574" s="1">
        <v>44009</v>
      </c>
      <c r="D3574">
        <v>1400</v>
      </c>
      <c r="E3574">
        <v>3</v>
      </c>
      <c r="F3574" t="s">
        <v>43</v>
      </c>
      <c r="G3574">
        <v>337</v>
      </c>
      <c r="H3574">
        <v>2</v>
      </c>
      <c r="I3574">
        <v>624</v>
      </c>
      <c r="J3574" t="s">
        <v>171</v>
      </c>
      <c r="K3574" t="s">
        <v>5733</v>
      </c>
      <c r="L3574">
        <v>55</v>
      </c>
      <c r="M3574" t="s">
        <v>30</v>
      </c>
      <c r="N3574" t="s">
        <v>95</v>
      </c>
      <c r="O3574">
        <v>108</v>
      </c>
      <c r="P3574" t="s">
        <v>105</v>
      </c>
      <c r="Q3574">
        <v>400</v>
      </c>
      <c r="R3574" t="s">
        <v>143</v>
      </c>
      <c r="S3574" t="s">
        <v>40</v>
      </c>
      <c r="T3574" t="s">
        <v>41</v>
      </c>
      <c r="U3574">
        <v>624</v>
      </c>
      <c r="Y3574" t="s">
        <v>5734</v>
      </c>
      <c r="AA3574">
        <v>34.025500000000001</v>
      </c>
      <c r="AB3574">
        <v>-118.2972</v>
      </c>
      <c r="AC3574">
        <f t="shared" si="55"/>
        <v>0</v>
      </c>
    </row>
    <row r="3575" spans="1:29" x14ac:dyDescent="0.35">
      <c r="A3575">
        <v>201200628</v>
      </c>
      <c r="B3575" s="1">
        <v>43928</v>
      </c>
      <c r="C3575" s="1">
        <v>43928</v>
      </c>
      <c r="D3575">
        <v>740</v>
      </c>
      <c r="E3575">
        <v>12</v>
      </c>
      <c r="F3575" t="s">
        <v>68</v>
      </c>
      <c r="G3575">
        <v>1268</v>
      </c>
      <c r="H3575">
        <v>1</v>
      </c>
      <c r="I3575">
        <v>310</v>
      </c>
      <c r="J3575" t="s">
        <v>71</v>
      </c>
      <c r="K3575" t="s">
        <v>5735</v>
      </c>
      <c r="L3575">
        <v>0</v>
      </c>
      <c r="M3575" t="s">
        <v>46</v>
      </c>
      <c r="N3575" t="s">
        <v>46</v>
      </c>
      <c r="O3575">
        <v>118</v>
      </c>
      <c r="P3575" t="s">
        <v>858</v>
      </c>
      <c r="S3575" t="s">
        <v>84</v>
      </c>
      <c r="T3575" t="s">
        <v>85</v>
      </c>
      <c r="U3575">
        <v>310</v>
      </c>
      <c r="V3575">
        <v>998</v>
      </c>
      <c r="Y3575" t="s">
        <v>475</v>
      </c>
      <c r="Z3575" t="s">
        <v>640</v>
      </c>
      <c r="AA3575">
        <v>33.9679</v>
      </c>
      <c r="AB3575">
        <v>-118.2739</v>
      </c>
      <c r="AC3575">
        <f t="shared" si="55"/>
        <v>0</v>
      </c>
    </row>
    <row r="3576" spans="1:29" x14ac:dyDescent="0.35">
      <c r="A3576">
        <v>201113100</v>
      </c>
      <c r="B3576" s="1">
        <v>44074</v>
      </c>
      <c r="C3576" s="1">
        <v>44074</v>
      </c>
      <c r="D3576">
        <v>1740</v>
      </c>
      <c r="E3576">
        <v>11</v>
      </c>
      <c r="F3576" t="s">
        <v>64</v>
      </c>
      <c r="G3576">
        <v>1177</v>
      </c>
      <c r="H3576">
        <v>1</v>
      </c>
      <c r="I3576">
        <v>510</v>
      </c>
      <c r="J3576" t="s">
        <v>29</v>
      </c>
      <c r="L3576">
        <v>0</v>
      </c>
      <c r="O3576">
        <v>108</v>
      </c>
      <c r="P3576" t="s">
        <v>105</v>
      </c>
      <c r="S3576" t="s">
        <v>40</v>
      </c>
      <c r="T3576" t="s">
        <v>41</v>
      </c>
      <c r="U3576">
        <v>510</v>
      </c>
      <c r="Y3576" t="s">
        <v>5327</v>
      </c>
      <c r="AA3576">
        <v>34.0884</v>
      </c>
      <c r="AB3576">
        <v>-118.22580000000001</v>
      </c>
      <c r="AC3576">
        <f t="shared" si="55"/>
        <v>0</v>
      </c>
    </row>
    <row r="3577" spans="1:29" x14ac:dyDescent="0.35">
      <c r="A3577">
        <v>200116219</v>
      </c>
      <c r="B3577" s="1">
        <v>44054</v>
      </c>
      <c r="C3577" s="1">
        <v>44052</v>
      </c>
      <c r="D3577">
        <v>1417</v>
      </c>
      <c r="E3577">
        <v>1</v>
      </c>
      <c r="F3577" t="s">
        <v>36</v>
      </c>
      <c r="G3577">
        <v>162</v>
      </c>
      <c r="H3577">
        <v>2</v>
      </c>
      <c r="I3577">
        <v>740</v>
      </c>
      <c r="J3577" t="s">
        <v>224</v>
      </c>
      <c r="K3577" t="s">
        <v>5736</v>
      </c>
      <c r="L3577">
        <v>0</v>
      </c>
      <c r="M3577" t="s">
        <v>46</v>
      </c>
      <c r="N3577" t="s">
        <v>46</v>
      </c>
      <c r="O3577">
        <v>108</v>
      </c>
      <c r="P3577" t="s">
        <v>105</v>
      </c>
      <c r="Q3577">
        <v>400</v>
      </c>
      <c r="R3577" t="s">
        <v>143</v>
      </c>
      <c r="S3577" t="s">
        <v>40</v>
      </c>
      <c r="T3577" t="s">
        <v>41</v>
      </c>
      <c r="U3577">
        <v>740</v>
      </c>
      <c r="Y3577" t="s">
        <v>2349</v>
      </c>
      <c r="AA3577">
        <v>34.046799999999998</v>
      </c>
      <c r="AB3577">
        <v>-118.26049999999999</v>
      </c>
      <c r="AC3577">
        <f t="shared" si="55"/>
        <v>0</v>
      </c>
    </row>
    <row r="3578" spans="1:29" x14ac:dyDescent="0.35">
      <c r="A3578">
        <v>201214088</v>
      </c>
      <c r="B3578" s="1">
        <v>43986</v>
      </c>
      <c r="C3578" s="1">
        <v>43985</v>
      </c>
      <c r="D3578">
        <v>2300</v>
      </c>
      <c r="E3578">
        <v>12</v>
      </c>
      <c r="F3578" t="s">
        <v>68</v>
      </c>
      <c r="G3578">
        <v>1207</v>
      </c>
      <c r="H3578">
        <v>1</v>
      </c>
      <c r="I3578">
        <v>510</v>
      </c>
      <c r="J3578" t="s">
        <v>29</v>
      </c>
      <c r="L3578">
        <v>0</v>
      </c>
      <c r="O3578">
        <v>101</v>
      </c>
      <c r="P3578" t="s">
        <v>32</v>
      </c>
      <c r="S3578" t="s">
        <v>40</v>
      </c>
      <c r="T3578" t="s">
        <v>41</v>
      </c>
      <c r="U3578">
        <v>510</v>
      </c>
      <c r="Y3578" t="s">
        <v>5737</v>
      </c>
      <c r="AA3578">
        <v>33.997900000000001</v>
      </c>
      <c r="AB3578">
        <v>-118.2871</v>
      </c>
      <c r="AC3578">
        <f t="shared" si="55"/>
        <v>0</v>
      </c>
    </row>
    <row r="3579" spans="1:29" x14ac:dyDescent="0.35">
      <c r="A3579">
        <v>200113793</v>
      </c>
      <c r="B3579" s="1">
        <v>44004</v>
      </c>
      <c r="C3579" s="1">
        <v>44003</v>
      </c>
      <c r="D3579">
        <v>100</v>
      </c>
      <c r="E3579">
        <v>1</v>
      </c>
      <c r="F3579" t="s">
        <v>36</v>
      </c>
      <c r="G3579">
        <v>176</v>
      </c>
      <c r="H3579">
        <v>1</v>
      </c>
      <c r="I3579">
        <v>230</v>
      </c>
      <c r="J3579" t="s">
        <v>161</v>
      </c>
      <c r="K3579" t="s">
        <v>5738</v>
      </c>
      <c r="L3579">
        <v>39</v>
      </c>
      <c r="M3579" t="s">
        <v>30</v>
      </c>
      <c r="N3579" t="s">
        <v>73</v>
      </c>
      <c r="O3579">
        <v>502</v>
      </c>
      <c r="P3579" t="s">
        <v>47</v>
      </c>
      <c r="Q3579">
        <v>400</v>
      </c>
      <c r="R3579" t="s">
        <v>143</v>
      </c>
      <c r="S3579" t="s">
        <v>40</v>
      </c>
      <c r="T3579" t="s">
        <v>41</v>
      </c>
      <c r="U3579">
        <v>230</v>
      </c>
      <c r="Y3579" t="s">
        <v>923</v>
      </c>
      <c r="AA3579">
        <v>34.043300000000002</v>
      </c>
      <c r="AB3579">
        <v>-118.2504</v>
      </c>
      <c r="AC3579">
        <f t="shared" si="55"/>
        <v>0</v>
      </c>
    </row>
    <row r="3580" spans="1:29" x14ac:dyDescent="0.35">
      <c r="A3580">
        <v>200119889</v>
      </c>
      <c r="B3580" s="1">
        <v>44127</v>
      </c>
      <c r="C3580" s="1">
        <v>44127</v>
      </c>
      <c r="D3580">
        <v>1800</v>
      </c>
      <c r="E3580">
        <v>1</v>
      </c>
      <c r="F3580" t="s">
        <v>36</v>
      </c>
      <c r="G3580">
        <v>127</v>
      </c>
      <c r="H3580">
        <v>2</v>
      </c>
      <c r="I3580">
        <v>745</v>
      </c>
      <c r="J3580" t="s">
        <v>139</v>
      </c>
      <c r="K3580">
        <v>329</v>
      </c>
      <c r="L3580">
        <v>0</v>
      </c>
      <c r="M3580" t="s">
        <v>30</v>
      </c>
      <c r="N3580" t="s">
        <v>31</v>
      </c>
      <c r="O3580">
        <v>726</v>
      </c>
      <c r="P3580" t="s">
        <v>467</v>
      </c>
      <c r="S3580" t="s">
        <v>40</v>
      </c>
      <c r="T3580" t="s">
        <v>41</v>
      </c>
      <c r="U3580">
        <v>745</v>
      </c>
      <c r="Y3580" t="s">
        <v>2415</v>
      </c>
      <c r="AA3580">
        <v>34.051499999999997</v>
      </c>
      <c r="AB3580">
        <v>-118.2424</v>
      </c>
      <c r="AC3580">
        <f t="shared" si="55"/>
        <v>0</v>
      </c>
    </row>
    <row r="3581" spans="1:29" x14ac:dyDescent="0.35">
      <c r="A3581">
        <v>200405848</v>
      </c>
      <c r="B3581" s="1">
        <v>43877</v>
      </c>
      <c r="C3581" s="1">
        <v>43877</v>
      </c>
      <c r="D3581">
        <v>1330</v>
      </c>
      <c r="E3581">
        <v>4</v>
      </c>
      <c r="F3581" t="s">
        <v>54</v>
      </c>
      <c r="G3581">
        <v>428</v>
      </c>
      <c r="H3581">
        <v>2</v>
      </c>
      <c r="I3581">
        <v>745</v>
      </c>
      <c r="J3581" t="s">
        <v>139</v>
      </c>
      <c r="K3581">
        <v>329</v>
      </c>
      <c r="L3581">
        <v>49</v>
      </c>
      <c r="M3581" t="s">
        <v>94</v>
      </c>
      <c r="N3581" t="s">
        <v>95</v>
      </c>
      <c r="O3581">
        <v>501</v>
      </c>
      <c r="P3581" t="s">
        <v>164</v>
      </c>
      <c r="S3581" t="s">
        <v>40</v>
      </c>
      <c r="T3581" t="s">
        <v>41</v>
      </c>
      <c r="U3581">
        <v>745</v>
      </c>
      <c r="Y3581" t="s">
        <v>5739</v>
      </c>
      <c r="AA3581">
        <v>34.080800000000004</v>
      </c>
      <c r="AB3581">
        <v>-118.1738</v>
      </c>
      <c r="AC3581">
        <f t="shared" si="55"/>
        <v>0</v>
      </c>
    </row>
    <row r="3582" spans="1:29" x14ac:dyDescent="0.35">
      <c r="A3582">
        <v>200612949</v>
      </c>
      <c r="B3582" s="1">
        <v>44034</v>
      </c>
      <c r="C3582" s="1">
        <v>44034</v>
      </c>
      <c r="D3582">
        <v>500</v>
      </c>
      <c r="E3582">
        <v>6</v>
      </c>
      <c r="F3582" t="s">
        <v>91</v>
      </c>
      <c r="G3582">
        <v>631</v>
      </c>
      <c r="H3582">
        <v>2</v>
      </c>
      <c r="I3582">
        <v>624</v>
      </c>
      <c r="J3582" t="s">
        <v>171</v>
      </c>
      <c r="K3582" t="s">
        <v>5740</v>
      </c>
      <c r="L3582">
        <v>26</v>
      </c>
      <c r="M3582" t="s">
        <v>94</v>
      </c>
      <c r="N3582" t="s">
        <v>73</v>
      </c>
      <c r="O3582">
        <v>101</v>
      </c>
      <c r="P3582" t="s">
        <v>32</v>
      </c>
      <c r="Q3582">
        <v>400</v>
      </c>
      <c r="R3582" t="s">
        <v>143</v>
      </c>
      <c r="S3582" t="s">
        <v>40</v>
      </c>
      <c r="T3582" t="s">
        <v>41</v>
      </c>
      <c r="U3582">
        <v>624</v>
      </c>
      <c r="Y3582" t="s">
        <v>5741</v>
      </c>
      <c r="AA3582">
        <v>34.099499999999999</v>
      </c>
      <c r="AB3582">
        <v>-118.3867</v>
      </c>
      <c r="AC3582">
        <f t="shared" si="55"/>
        <v>0</v>
      </c>
    </row>
    <row r="3583" spans="1:29" x14ac:dyDescent="0.35">
      <c r="A3583">
        <v>201221850</v>
      </c>
      <c r="B3583" s="1">
        <v>44105</v>
      </c>
      <c r="C3583" s="1">
        <v>44105</v>
      </c>
      <c r="D3583">
        <v>930</v>
      </c>
      <c r="E3583">
        <v>12</v>
      </c>
      <c r="F3583" t="s">
        <v>68</v>
      </c>
      <c r="G3583">
        <v>1248</v>
      </c>
      <c r="H3583">
        <v>2</v>
      </c>
      <c r="I3583">
        <v>745</v>
      </c>
      <c r="J3583" t="s">
        <v>139</v>
      </c>
      <c r="K3583" t="s">
        <v>5742</v>
      </c>
      <c r="L3583">
        <v>65</v>
      </c>
      <c r="M3583" t="s">
        <v>30</v>
      </c>
      <c r="N3583" t="s">
        <v>95</v>
      </c>
      <c r="O3583">
        <v>122</v>
      </c>
      <c r="P3583" t="s">
        <v>275</v>
      </c>
      <c r="S3583" t="s">
        <v>40</v>
      </c>
      <c r="T3583" t="s">
        <v>41</v>
      </c>
      <c r="U3583">
        <v>745</v>
      </c>
      <c r="Y3583" t="s">
        <v>5743</v>
      </c>
      <c r="AA3583">
        <v>33.981000000000002</v>
      </c>
      <c r="AB3583">
        <v>-118.2914</v>
      </c>
      <c r="AC3583">
        <f t="shared" si="55"/>
        <v>0</v>
      </c>
    </row>
    <row r="3584" spans="1:29" x14ac:dyDescent="0.35">
      <c r="A3584">
        <v>200212053</v>
      </c>
      <c r="B3584" s="1">
        <v>44014</v>
      </c>
      <c r="C3584" s="1">
        <v>44014</v>
      </c>
      <c r="D3584">
        <v>307</v>
      </c>
      <c r="E3584">
        <v>2</v>
      </c>
      <c r="F3584" t="s">
        <v>56</v>
      </c>
      <c r="G3584">
        <v>216</v>
      </c>
      <c r="H3584">
        <v>2</v>
      </c>
      <c r="I3584">
        <v>740</v>
      </c>
      <c r="J3584" t="s">
        <v>224</v>
      </c>
      <c r="K3584" t="s">
        <v>5744</v>
      </c>
      <c r="L3584">
        <v>0</v>
      </c>
      <c r="M3584" t="s">
        <v>46</v>
      </c>
      <c r="N3584" t="s">
        <v>46</v>
      </c>
      <c r="O3584">
        <v>202</v>
      </c>
      <c r="P3584" t="s">
        <v>1970</v>
      </c>
      <c r="S3584" t="s">
        <v>40</v>
      </c>
      <c r="T3584" t="s">
        <v>41</v>
      </c>
      <c r="U3584">
        <v>740</v>
      </c>
      <c r="V3584">
        <v>998</v>
      </c>
      <c r="Y3584" t="s">
        <v>5745</v>
      </c>
      <c r="AA3584">
        <v>34.077800000000003</v>
      </c>
      <c r="AB3584">
        <v>-118.2659</v>
      </c>
      <c r="AC3584">
        <f t="shared" si="55"/>
        <v>0</v>
      </c>
    </row>
    <row r="3585" spans="1:29" x14ac:dyDescent="0.35">
      <c r="A3585">
        <v>200716844</v>
      </c>
      <c r="B3585" s="1">
        <v>44171</v>
      </c>
      <c r="C3585" s="1">
        <v>44171</v>
      </c>
      <c r="D3585">
        <v>1400</v>
      </c>
      <c r="E3585">
        <v>7</v>
      </c>
      <c r="F3585" t="s">
        <v>28</v>
      </c>
      <c r="G3585">
        <v>724</v>
      </c>
      <c r="H3585">
        <v>1</v>
      </c>
      <c r="I3585">
        <v>331</v>
      </c>
      <c r="J3585" t="s">
        <v>233</v>
      </c>
      <c r="K3585" t="s">
        <v>363</v>
      </c>
      <c r="L3585">
        <v>39</v>
      </c>
      <c r="M3585" t="s">
        <v>30</v>
      </c>
      <c r="N3585" t="s">
        <v>94</v>
      </c>
      <c r="O3585">
        <v>108</v>
      </c>
      <c r="P3585" t="s">
        <v>105</v>
      </c>
      <c r="S3585" t="s">
        <v>40</v>
      </c>
      <c r="T3585" t="s">
        <v>41</v>
      </c>
      <c r="U3585">
        <v>331</v>
      </c>
      <c r="Y3585" t="s">
        <v>3910</v>
      </c>
      <c r="AA3585">
        <v>34.0747</v>
      </c>
      <c r="AB3585">
        <v>-118.3563</v>
      </c>
      <c r="AC3585">
        <f t="shared" si="55"/>
        <v>0</v>
      </c>
    </row>
    <row r="3586" spans="1:29" x14ac:dyDescent="0.35">
      <c r="A3586">
        <v>200818015</v>
      </c>
      <c r="B3586" s="1">
        <v>44194</v>
      </c>
      <c r="C3586" s="1">
        <v>44194</v>
      </c>
      <c r="D3586">
        <v>330</v>
      </c>
      <c r="E3586">
        <v>8</v>
      </c>
      <c r="F3586" t="s">
        <v>109</v>
      </c>
      <c r="G3586">
        <v>886</v>
      </c>
      <c r="H3586">
        <v>1</v>
      </c>
      <c r="I3586">
        <v>330</v>
      </c>
      <c r="J3586" t="s">
        <v>37</v>
      </c>
      <c r="K3586" t="s">
        <v>5746</v>
      </c>
      <c r="L3586">
        <v>33</v>
      </c>
      <c r="M3586" t="s">
        <v>94</v>
      </c>
      <c r="N3586" t="s">
        <v>31</v>
      </c>
      <c r="O3586">
        <v>101</v>
      </c>
      <c r="P3586" t="s">
        <v>32</v>
      </c>
      <c r="S3586" t="s">
        <v>40</v>
      </c>
      <c r="T3586" t="s">
        <v>41</v>
      </c>
      <c r="U3586">
        <v>330</v>
      </c>
      <c r="Y3586" t="s">
        <v>5747</v>
      </c>
      <c r="AA3586">
        <v>34.043999999999997</v>
      </c>
      <c r="AB3586">
        <v>-118.40170000000001</v>
      </c>
      <c r="AC3586">
        <f t="shared" si="55"/>
        <v>0</v>
      </c>
    </row>
    <row r="3587" spans="1:29" x14ac:dyDescent="0.35">
      <c r="A3587">
        <v>200707745</v>
      </c>
      <c r="B3587" s="1">
        <v>43916</v>
      </c>
      <c r="C3587" s="1">
        <v>43915</v>
      </c>
      <c r="D3587">
        <v>1500</v>
      </c>
      <c r="E3587">
        <v>7</v>
      </c>
      <c r="F3587" t="s">
        <v>28</v>
      </c>
      <c r="G3587">
        <v>702</v>
      </c>
      <c r="H3587">
        <v>1</v>
      </c>
      <c r="I3587">
        <v>510</v>
      </c>
      <c r="J3587" t="s">
        <v>29</v>
      </c>
      <c r="L3587">
        <v>0</v>
      </c>
      <c r="O3587">
        <v>101</v>
      </c>
      <c r="P3587" t="s">
        <v>32</v>
      </c>
      <c r="S3587" t="s">
        <v>40</v>
      </c>
      <c r="T3587" t="s">
        <v>41</v>
      </c>
      <c r="U3587">
        <v>510</v>
      </c>
      <c r="Y3587" t="s">
        <v>5748</v>
      </c>
      <c r="AA3587">
        <v>34.081800000000001</v>
      </c>
      <c r="AB3587">
        <v>-118.3532</v>
      </c>
      <c r="AC3587">
        <f t="shared" ref="AC3587:AC3650" si="56">IF(OR((S:S)="CC", S:S="AA",S:S="JA"), 1, 0)</f>
        <v>0</v>
      </c>
    </row>
    <row r="3588" spans="1:29" x14ac:dyDescent="0.35">
      <c r="A3588">
        <v>201107718</v>
      </c>
      <c r="B3588" s="1">
        <v>43915</v>
      </c>
      <c r="C3588" s="1">
        <v>43915</v>
      </c>
      <c r="D3588">
        <v>700</v>
      </c>
      <c r="E3588">
        <v>11</v>
      </c>
      <c r="F3588" t="s">
        <v>64</v>
      </c>
      <c r="G3588">
        <v>1139</v>
      </c>
      <c r="H3588">
        <v>1</v>
      </c>
      <c r="I3588">
        <v>510</v>
      </c>
      <c r="J3588" t="s">
        <v>29</v>
      </c>
      <c r="L3588">
        <v>0</v>
      </c>
      <c r="O3588">
        <v>101</v>
      </c>
      <c r="P3588" t="s">
        <v>32</v>
      </c>
      <c r="S3588" t="s">
        <v>40</v>
      </c>
      <c r="T3588" t="s">
        <v>41</v>
      </c>
      <c r="U3588">
        <v>510</v>
      </c>
      <c r="Y3588" t="s">
        <v>5749</v>
      </c>
      <c r="AA3588">
        <v>34.1128</v>
      </c>
      <c r="AB3588">
        <v>-118.1845</v>
      </c>
      <c r="AC3588">
        <f t="shared" si="56"/>
        <v>0</v>
      </c>
    </row>
    <row r="3589" spans="1:29" x14ac:dyDescent="0.35">
      <c r="A3589">
        <v>201216375</v>
      </c>
      <c r="B3589" s="1">
        <v>44023</v>
      </c>
      <c r="C3589" s="1">
        <v>44023</v>
      </c>
      <c r="D3589">
        <v>1830</v>
      </c>
      <c r="E3589">
        <v>12</v>
      </c>
      <c r="F3589" t="s">
        <v>68</v>
      </c>
      <c r="G3589">
        <v>1208</v>
      </c>
      <c r="H3589">
        <v>2</v>
      </c>
      <c r="I3589">
        <v>745</v>
      </c>
      <c r="J3589" t="s">
        <v>139</v>
      </c>
      <c r="K3589" t="s">
        <v>2596</v>
      </c>
      <c r="L3589">
        <v>69</v>
      </c>
      <c r="M3589" t="s">
        <v>30</v>
      </c>
      <c r="N3589" t="s">
        <v>163</v>
      </c>
      <c r="O3589">
        <v>501</v>
      </c>
      <c r="P3589" t="s">
        <v>164</v>
      </c>
      <c r="S3589" t="s">
        <v>84</v>
      </c>
      <c r="T3589" t="s">
        <v>85</v>
      </c>
      <c r="U3589">
        <v>745</v>
      </c>
      <c r="Y3589" t="s">
        <v>5750</v>
      </c>
      <c r="AA3589">
        <v>34.000599999999999</v>
      </c>
      <c r="AB3589">
        <v>-118.2871</v>
      </c>
      <c r="AC3589">
        <f t="shared" si="56"/>
        <v>0</v>
      </c>
    </row>
    <row r="3590" spans="1:29" x14ac:dyDescent="0.35">
      <c r="A3590">
        <v>201223546</v>
      </c>
      <c r="B3590" s="1">
        <v>44133</v>
      </c>
      <c r="C3590" s="1">
        <v>44132</v>
      </c>
      <c r="D3590">
        <v>1500</v>
      </c>
      <c r="E3590">
        <v>12</v>
      </c>
      <c r="F3590" t="s">
        <v>68</v>
      </c>
      <c r="G3590">
        <v>1253</v>
      </c>
      <c r="H3590">
        <v>1</v>
      </c>
      <c r="I3590">
        <v>440</v>
      </c>
      <c r="J3590" t="s">
        <v>213</v>
      </c>
      <c r="K3590" t="s">
        <v>245</v>
      </c>
      <c r="L3590">
        <v>29</v>
      </c>
      <c r="M3590" t="s">
        <v>94</v>
      </c>
      <c r="N3590" t="s">
        <v>73</v>
      </c>
      <c r="O3590">
        <v>502</v>
      </c>
      <c r="P3590" t="s">
        <v>47</v>
      </c>
      <c r="S3590" t="s">
        <v>40</v>
      </c>
      <c r="T3590" t="s">
        <v>41</v>
      </c>
      <c r="U3590">
        <v>440</v>
      </c>
      <c r="Y3590" t="s">
        <v>5751</v>
      </c>
      <c r="AA3590">
        <v>33.969099999999997</v>
      </c>
      <c r="AB3590">
        <v>-118.3096</v>
      </c>
      <c r="AC3590">
        <f t="shared" si="56"/>
        <v>0</v>
      </c>
    </row>
    <row r="3591" spans="1:29" x14ac:dyDescent="0.35">
      <c r="A3591">
        <v>200308524</v>
      </c>
      <c r="B3591" s="1">
        <v>43903</v>
      </c>
      <c r="C3591" s="1">
        <v>43903</v>
      </c>
      <c r="D3591">
        <v>1530</v>
      </c>
      <c r="E3591">
        <v>3</v>
      </c>
      <c r="F3591" t="s">
        <v>43</v>
      </c>
      <c r="G3591">
        <v>395</v>
      </c>
      <c r="H3591">
        <v>1</v>
      </c>
      <c r="I3591">
        <v>236</v>
      </c>
      <c r="J3591" t="s">
        <v>692</v>
      </c>
      <c r="K3591" t="s">
        <v>5752</v>
      </c>
      <c r="L3591">
        <v>36</v>
      </c>
      <c r="M3591" t="s">
        <v>94</v>
      </c>
      <c r="N3591" t="s">
        <v>95</v>
      </c>
      <c r="O3591">
        <v>501</v>
      </c>
      <c r="P3591" t="s">
        <v>164</v>
      </c>
      <c r="Q3591">
        <v>400</v>
      </c>
      <c r="R3591" t="s">
        <v>143</v>
      </c>
      <c r="S3591" t="s">
        <v>84</v>
      </c>
      <c r="T3591" t="s">
        <v>85</v>
      </c>
      <c r="U3591">
        <v>236</v>
      </c>
      <c r="Y3591" t="s">
        <v>5753</v>
      </c>
      <c r="AA3591">
        <v>34.009900000000002</v>
      </c>
      <c r="AB3591">
        <v>-118.3171</v>
      </c>
      <c r="AC3591">
        <f t="shared" si="56"/>
        <v>0</v>
      </c>
    </row>
    <row r="3592" spans="1:29" x14ac:dyDescent="0.35">
      <c r="A3592">
        <v>201305190</v>
      </c>
      <c r="B3592" s="1">
        <v>43852</v>
      </c>
      <c r="C3592" s="1">
        <v>43852</v>
      </c>
      <c r="D3592">
        <v>900</v>
      </c>
      <c r="E3592">
        <v>13</v>
      </c>
      <c r="F3592" t="s">
        <v>62</v>
      </c>
      <c r="G3592">
        <v>1377</v>
      </c>
      <c r="H3592">
        <v>1</v>
      </c>
      <c r="I3592">
        <v>510</v>
      </c>
      <c r="J3592" t="s">
        <v>29</v>
      </c>
      <c r="L3592">
        <v>0</v>
      </c>
      <c r="O3592">
        <v>101</v>
      </c>
      <c r="P3592" t="s">
        <v>32</v>
      </c>
      <c r="S3592" t="s">
        <v>40</v>
      </c>
      <c r="T3592" t="s">
        <v>41</v>
      </c>
      <c r="U3592">
        <v>510</v>
      </c>
      <c r="Y3592" t="s">
        <v>5754</v>
      </c>
      <c r="Z3592" t="s">
        <v>5755</v>
      </c>
      <c r="AA3592">
        <v>33.991300000000003</v>
      </c>
      <c r="AB3592">
        <v>-118.2422</v>
      </c>
      <c r="AC3592">
        <f t="shared" si="56"/>
        <v>0</v>
      </c>
    </row>
    <row r="3593" spans="1:29" x14ac:dyDescent="0.35">
      <c r="A3593">
        <v>200511278</v>
      </c>
      <c r="B3593" s="1">
        <v>44013</v>
      </c>
      <c r="C3593" s="1">
        <v>44011</v>
      </c>
      <c r="D3593">
        <v>1200</v>
      </c>
      <c r="E3593">
        <v>5</v>
      </c>
      <c r="F3593" t="s">
        <v>98</v>
      </c>
      <c r="G3593">
        <v>562</v>
      </c>
      <c r="H3593">
        <v>1</v>
      </c>
      <c r="I3593">
        <v>420</v>
      </c>
      <c r="J3593" t="s">
        <v>352</v>
      </c>
      <c r="L3593">
        <v>0</v>
      </c>
      <c r="O3593">
        <v>101</v>
      </c>
      <c r="P3593" t="s">
        <v>32</v>
      </c>
      <c r="S3593" t="s">
        <v>40</v>
      </c>
      <c r="T3593" t="s">
        <v>41</v>
      </c>
      <c r="U3593">
        <v>420</v>
      </c>
      <c r="Y3593" t="s">
        <v>5756</v>
      </c>
      <c r="AA3593">
        <v>33.729799999999997</v>
      </c>
      <c r="AB3593">
        <v>-118.30670000000001</v>
      </c>
      <c r="AC3593">
        <f t="shared" si="56"/>
        <v>0</v>
      </c>
    </row>
    <row r="3594" spans="1:29" x14ac:dyDescent="0.35">
      <c r="A3594">
        <v>201213973</v>
      </c>
      <c r="B3594" s="1">
        <v>43983</v>
      </c>
      <c r="C3594" s="1">
        <v>43983</v>
      </c>
      <c r="D3594">
        <v>2200</v>
      </c>
      <c r="E3594">
        <v>12</v>
      </c>
      <c r="F3594" t="s">
        <v>68</v>
      </c>
      <c r="G3594">
        <v>1213</v>
      </c>
      <c r="H3594">
        <v>1</v>
      </c>
      <c r="I3594">
        <v>761</v>
      </c>
      <c r="J3594" t="s">
        <v>403</v>
      </c>
      <c r="K3594" t="s">
        <v>5757</v>
      </c>
      <c r="L3594">
        <v>27</v>
      </c>
      <c r="M3594" t="s">
        <v>30</v>
      </c>
      <c r="N3594" t="s">
        <v>163</v>
      </c>
      <c r="O3594">
        <v>108</v>
      </c>
      <c r="P3594" t="s">
        <v>105</v>
      </c>
      <c r="Q3594">
        <v>109</v>
      </c>
      <c r="R3594" t="s">
        <v>265</v>
      </c>
      <c r="S3594" t="s">
        <v>40</v>
      </c>
      <c r="T3594" t="s">
        <v>41</v>
      </c>
      <c r="U3594">
        <v>761</v>
      </c>
      <c r="Y3594" t="s">
        <v>5758</v>
      </c>
      <c r="AA3594">
        <v>33.990699999999997</v>
      </c>
      <c r="AB3594">
        <v>-118.30889999999999</v>
      </c>
      <c r="AC3594">
        <f t="shared" si="56"/>
        <v>0</v>
      </c>
    </row>
    <row r="3595" spans="1:29" x14ac:dyDescent="0.35">
      <c r="A3595">
        <v>200707672</v>
      </c>
      <c r="B3595" s="1">
        <v>43911</v>
      </c>
      <c r="C3595" s="1">
        <v>43911</v>
      </c>
      <c r="D3595">
        <v>2055</v>
      </c>
      <c r="E3595">
        <v>7</v>
      </c>
      <c r="F3595" t="s">
        <v>28</v>
      </c>
      <c r="G3595">
        <v>782</v>
      </c>
      <c r="H3595">
        <v>2</v>
      </c>
      <c r="I3595">
        <v>626</v>
      </c>
      <c r="J3595" t="s">
        <v>141</v>
      </c>
      <c r="K3595" t="s">
        <v>1584</v>
      </c>
      <c r="L3595">
        <v>47</v>
      </c>
      <c r="M3595" t="s">
        <v>94</v>
      </c>
      <c r="N3595" t="s">
        <v>73</v>
      </c>
      <c r="O3595">
        <v>102</v>
      </c>
      <c r="P3595" t="s">
        <v>186</v>
      </c>
      <c r="Q3595">
        <v>400</v>
      </c>
      <c r="R3595" t="s">
        <v>143</v>
      </c>
      <c r="S3595" t="s">
        <v>84</v>
      </c>
      <c r="T3595" t="s">
        <v>85</v>
      </c>
      <c r="U3595">
        <v>626</v>
      </c>
      <c r="Y3595" t="s">
        <v>764</v>
      </c>
      <c r="Z3595" t="s">
        <v>5759</v>
      </c>
      <c r="AA3595">
        <v>34.036799999999999</v>
      </c>
      <c r="AB3595">
        <v>-118.3754</v>
      </c>
      <c r="AC3595">
        <f t="shared" si="56"/>
        <v>0</v>
      </c>
    </row>
    <row r="3596" spans="1:29" x14ac:dyDescent="0.35">
      <c r="A3596">
        <v>200715535</v>
      </c>
      <c r="B3596" s="1">
        <v>44136</v>
      </c>
      <c r="C3596" s="1">
        <v>44136</v>
      </c>
      <c r="D3596">
        <v>500</v>
      </c>
      <c r="E3596">
        <v>7</v>
      </c>
      <c r="F3596" t="s">
        <v>28</v>
      </c>
      <c r="G3596">
        <v>774</v>
      </c>
      <c r="H3596">
        <v>2</v>
      </c>
      <c r="I3596">
        <v>626</v>
      </c>
      <c r="J3596" t="s">
        <v>141</v>
      </c>
      <c r="K3596" t="s">
        <v>1309</v>
      </c>
      <c r="L3596">
        <v>33</v>
      </c>
      <c r="M3596" t="s">
        <v>30</v>
      </c>
      <c r="N3596" t="s">
        <v>95</v>
      </c>
      <c r="O3596">
        <v>501</v>
      </c>
      <c r="P3596" t="s">
        <v>164</v>
      </c>
      <c r="Q3596">
        <v>400</v>
      </c>
      <c r="R3596" t="s">
        <v>143</v>
      </c>
      <c r="S3596" t="s">
        <v>84</v>
      </c>
      <c r="T3596" t="s">
        <v>85</v>
      </c>
      <c r="U3596">
        <v>626</v>
      </c>
      <c r="Y3596" t="s">
        <v>5760</v>
      </c>
      <c r="AA3596">
        <v>34.042700000000004</v>
      </c>
      <c r="AB3596">
        <v>-118.34780000000001</v>
      </c>
      <c r="AC3596">
        <f t="shared" si="56"/>
        <v>0</v>
      </c>
    </row>
    <row r="3597" spans="1:29" x14ac:dyDescent="0.35">
      <c r="A3597">
        <v>200809111</v>
      </c>
      <c r="B3597" s="1">
        <v>43957</v>
      </c>
      <c r="C3597" s="1">
        <v>43956</v>
      </c>
      <c r="D3597">
        <v>1900</v>
      </c>
      <c r="E3597">
        <v>8</v>
      </c>
      <c r="F3597" t="s">
        <v>109</v>
      </c>
      <c r="G3597">
        <v>849</v>
      </c>
      <c r="H3597">
        <v>1</v>
      </c>
      <c r="I3597">
        <v>510</v>
      </c>
      <c r="J3597" t="s">
        <v>29</v>
      </c>
      <c r="L3597">
        <v>0</v>
      </c>
      <c r="O3597">
        <v>101</v>
      </c>
      <c r="P3597" t="s">
        <v>32</v>
      </c>
      <c r="S3597" t="s">
        <v>84</v>
      </c>
      <c r="T3597" t="s">
        <v>85</v>
      </c>
      <c r="U3597">
        <v>510</v>
      </c>
      <c r="Y3597" t="s">
        <v>5761</v>
      </c>
      <c r="AA3597">
        <v>34.059399999999997</v>
      </c>
      <c r="AB3597">
        <v>-118.3824</v>
      </c>
      <c r="AC3597">
        <f t="shared" si="56"/>
        <v>0</v>
      </c>
    </row>
    <row r="3598" spans="1:29" x14ac:dyDescent="0.35">
      <c r="A3598">
        <v>201113645</v>
      </c>
      <c r="B3598" s="1">
        <v>44089</v>
      </c>
      <c r="C3598" s="1">
        <v>44089</v>
      </c>
      <c r="D3598">
        <v>730</v>
      </c>
      <c r="E3598">
        <v>11</v>
      </c>
      <c r="F3598" t="s">
        <v>64</v>
      </c>
      <c r="G3598">
        <v>1171</v>
      </c>
      <c r="H3598">
        <v>2</v>
      </c>
      <c r="I3598">
        <v>745</v>
      </c>
      <c r="J3598" t="s">
        <v>139</v>
      </c>
      <c r="K3598" t="s">
        <v>5762</v>
      </c>
      <c r="L3598">
        <v>76</v>
      </c>
      <c r="M3598" t="s">
        <v>30</v>
      </c>
      <c r="N3598" t="s">
        <v>73</v>
      </c>
      <c r="O3598">
        <v>102</v>
      </c>
      <c r="P3598" t="s">
        <v>186</v>
      </c>
      <c r="S3598" t="s">
        <v>40</v>
      </c>
      <c r="T3598" t="s">
        <v>41</v>
      </c>
      <c r="U3598">
        <v>745</v>
      </c>
      <c r="Y3598" t="s">
        <v>5763</v>
      </c>
      <c r="AA3598">
        <v>34.088500000000003</v>
      </c>
      <c r="AB3598">
        <v>-118.2714</v>
      </c>
      <c r="AC3598">
        <f t="shared" si="56"/>
        <v>0</v>
      </c>
    </row>
    <row r="3599" spans="1:29" x14ac:dyDescent="0.35">
      <c r="A3599">
        <v>200713810</v>
      </c>
      <c r="B3599" s="1">
        <v>44087</v>
      </c>
      <c r="C3599" s="1">
        <v>44083</v>
      </c>
      <c r="D3599">
        <v>1922</v>
      </c>
      <c r="E3599">
        <v>7</v>
      </c>
      <c r="F3599" t="s">
        <v>28</v>
      </c>
      <c r="G3599">
        <v>763</v>
      </c>
      <c r="H3599">
        <v>1</v>
      </c>
      <c r="I3599">
        <v>310</v>
      </c>
      <c r="J3599" t="s">
        <v>71</v>
      </c>
      <c r="K3599" t="s">
        <v>5764</v>
      </c>
      <c r="L3599">
        <v>28</v>
      </c>
      <c r="M3599" t="s">
        <v>30</v>
      </c>
      <c r="N3599" t="s">
        <v>73</v>
      </c>
      <c r="O3599">
        <v>221</v>
      </c>
      <c r="P3599" t="s">
        <v>74</v>
      </c>
      <c r="S3599" t="s">
        <v>33</v>
      </c>
      <c r="T3599" t="s">
        <v>34</v>
      </c>
      <c r="U3599">
        <v>310</v>
      </c>
      <c r="V3599">
        <v>998</v>
      </c>
      <c r="Y3599" t="s">
        <v>5765</v>
      </c>
      <c r="AA3599">
        <v>34.045499999999997</v>
      </c>
      <c r="AB3599">
        <v>-118.3676</v>
      </c>
      <c r="AC3599">
        <f t="shared" si="56"/>
        <v>1</v>
      </c>
    </row>
    <row r="3600" spans="1:29" x14ac:dyDescent="0.35">
      <c r="A3600">
        <v>201307500</v>
      </c>
      <c r="B3600" s="1">
        <v>43893</v>
      </c>
      <c r="C3600" s="1">
        <v>43893</v>
      </c>
      <c r="D3600">
        <v>1600</v>
      </c>
      <c r="E3600">
        <v>13</v>
      </c>
      <c r="F3600" t="s">
        <v>62</v>
      </c>
      <c r="G3600">
        <v>1307</v>
      </c>
      <c r="H3600">
        <v>2</v>
      </c>
      <c r="I3600">
        <v>930</v>
      </c>
      <c r="J3600" t="s">
        <v>339</v>
      </c>
      <c r="K3600" t="s">
        <v>5766</v>
      </c>
      <c r="L3600">
        <v>52</v>
      </c>
      <c r="M3600" t="s">
        <v>30</v>
      </c>
      <c r="N3600" t="s">
        <v>73</v>
      </c>
      <c r="O3600">
        <v>503</v>
      </c>
      <c r="P3600" t="s">
        <v>650</v>
      </c>
      <c r="Q3600">
        <v>511</v>
      </c>
      <c r="R3600" t="s">
        <v>151</v>
      </c>
      <c r="S3600" t="s">
        <v>40</v>
      </c>
      <c r="T3600" t="s">
        <v>41</v>
      </c>
      <c r="U3600">
        <v>930</v>
      </c>
      <c r="Y3600" t="s">
        <v>5767</v>
      </c>
      <c r="AA3600">
        <v>34.0396</v>
      </c>
      <c r="AB3600">
        <v>-118.24509999999999</v>
      </c>
      <c r="AC3600">
        <f t="shared" si="56"/>
        <v>0</v>
      </c>
    </row>
    <row r="3601" spans="1:29" x14ac:dyDescent="0.35">
      <c r="A3601">
        <v>201107044</v>
      </c>
      <c r="B3601" s="1">
        <v>43898</v>
      </c>
      <c r="C3601" s="1">
        <v>43896</v>
      </c>
      <c r="D3601">
        <v>2100</v>
      </c>
      <c r="E3601">
        <v>11</v>
      </c>
      <c r="F3601" t="s">
        <v>64</v>
      </c>
      <c r="G3601">
        <v>1181</v>
      </c>
      <c r="H3601">
        <v>1</v>
      </c>
      <c r="I3601">
        <v>510</v>
      </c>
      <c r="J3601" t="s">
        <v>29</v>
      </c>
      <c r="L3601">
        <v>0</v>
      </c>
      <c r="O3601">
        <v>108</v>
      </c>
      <c r="P3601" t="s">
        <v>105</v>
      </c>
      <c r="S3601" t="s">
        <v>40</v>
      </c>
      <c r="T3601" t="s">
        <v>41</v>
      </c>
      <c r="U3601">
        <v>510</v>
      </c>
      <c r="Y3601" t="s">
        <v>5768</v>
      </c>
      <c r="AA3601">
        <v>34.080800000000004</v>
      </c>
      <c r="AB3601">
        <v>-118.2655</v>
      </c>
      <c r="AC3601">
        <f t="shared" si="56"/>
        <v>0</v>
      </c>
    </row>
    <row r="3602" spans="1:29" x14ac:dyDescent="0.35">
      <c r="A3602">
        <v>200517299</v>
      </c>
      <c r="B3602" s="1">
        <v>44166</v>
      </c>
      <c r="C3602" s="1">
        <v>44166</v>
      </c>
      <c r="D3602">
        <v>1830</v>
      </c>
      <c r="E3602">
        <v>5</v>
      </c>
      <c r="F3602" t="s">
        <v>98</v>
      </c>
      <c r="G3602">
        <v>514</v>
      </c>
      <c r="H3602">
        <v>2</v>
      </c>
      <c r="I3602">
        <v>624</v>
      </c>
      <c r="J3602" t="s">
        <v>171</v>
      </c>
      <c r="K3602" t="s">
        <v>5769</v>
      </c>
      <c r="L3602">
        <v>56</v>
      </c>
      <c r="M3602" t="s">
        <v>30</v>
      </c>
      <c r="N3602" t="s">
        <v>95</v>
      </c>
      <c r="O3602">
        <v>502</v>
      </c>
      <c r="P3602" t="s">
        <v>47</v>
      </c>
      <c r="Q3602">
        <v>400</v>
      </c>
      <c r="R3602" t="s">
        <v>143</v>
      </c>
      <c r="S3602" t="s">
        <v>40</v>
      </c>
      <c r="T3602" t="s">
        <v>41</v>
      </c>
      <c r="U3602">
        <v>624</v>
      </c>
      <c r="Y3602" t="s">
        <v>4049</v>
      </c>
      <c r="AA3602">
        <v>33.789700000000003</v>
      </c>
      <c r="AB3602">
        <v>-118.2787</v>
      </c>
      <c r="AC3602">
        <f t="shared" si="56"/>
        <v>0</v>
      </c>
    </row>
    <row r="3603" spans="1:29" x14ac:dyDescent="0.35">
      <c r="A3603">
        <v>200913309</v>
      </c>
      <c r="B3603" s="1">
        <v>44052</v>
      </c>
      <c r="C3603" s="1">
        <v>44052</v>
      </c>
      <c r="D3603">
        <v>1900</v>
      </c>
      <c r="E3603">
        <v>9</v>
      </c>
      <c r="F3603" t="s">
        <v>49</v>
      </c>
      <c r="G3603">
        <v>901</v>
      </c>
      <c r="H3603">
        <v>1</v>
      </c>
      <c r="I3603">
        <v>420</v>
      </c>
      <c r="J3603" t="s">
        <v>352</v>
      </c>
      <c r="L3603">
        <v>0</v>
      </c>
      <c r="O3603">
        <v>108</v>
      </c>
      <c r="P3603" t="s">
        <v>105</v>
      </c>
      <c r="S3603" t="s">
        <v>40</v>
      </c>
      <c r="T3603" t="s">
        <v>41</v>
      </c>
      <c r="U3603">
        <v>420</v>
      </c>
      <c r="Y3603" t="s">
        <v>5770</v>
      </c>
      <c r="AA3603">
        <v>34.208500000000001</v>
      </c>
      <c r="AB3603">
        <v>-118.46980000000001</v>
      </c>
      <c r="AC3603">
        <f t="shared" si="56"/>
        <v>0</v>
      </c>
    </row>
    <row r="3604" spans="1:29" x14ac:dyDescent="0.35">
      <c r="A3604">
        <v>200812307</v>
      </c>
      <c r="B3604" s="1">
        <v>44036</v>
      </c>
      <c r="C3604" s="1">
        <v>44035</v>
      </c>
      <c r="D3604">
        <v>2130</v>
      </c>
      <c r="E3604">
        <v>8</v>
      </c>
      <c r="F3604" t="s">
        <v>109</v>
      </c>
      <c r="G3604">
        <v>835</v>
      </c>
      <c r="H3604">
        <v>2</v>
      </c>
      <c r="I3604">
        <v>745</v>
      </c>
      <c r="J3604" t="s">
        <v>139</v>
      </c>
      <c r="K3604" t="s">
        <v>761</v>
      </c>
      <c r="L3604">
        <v>0</v>
      </c>
      <c r="M3604" t="s">
        <v>46</v>
      </c>
      <c r="N3604" t="s">
        <v>46</v>
      </c>
      <c r="O3604">
        <v>708</v>
      </c>
      <c r="P3604" t="s">
        <v>489</v>
      </c>
      <c r="S3604" t="s">
        <v>40</v>
      </c>
      <c r="T3604" t="s">
        <v>41</v>
      </c>
      <c r="U3604">
        <v>745</v>
      </c>
      <c r="Y3604" t="s">
        <v>5771</v>
      </c>
      <c r="AA3604">
        <v>34.046999999999997</v>
      </c>
      <c r="AB3604">
        <v>-118.4344</v>
      </c>
      <c r="AC3604">
        <f t="shared" si="56"/>
        <v>0</v>
      </c>
    </row>
    <row r="3605" spans="1:29" x14ac:dyDescent="0.35">
      <c r="A3605">
        <v>200115935</v>
      </c>
      <c r="B3605" s="1">
        <v>44049</v>
      </c>
      <c r="C3605" s="1">
        <v>44049</v>
      </c>
      <c r="D3605">
        <v>1600</v>
      </c>
      <c r="E3605">
        <v>1</v>
      </c>
      <c r="F3605" t="s">
        <v>36</v>
      </c>
      <c r="G3605">
        <v>162</v>
      </c>
      <c r="H3605">
        <v>2</v>
      </c>
      <c r="I3605">
        <v>624</v>
      </c>
      <c r="J3605" t="s">
        <v>171</v>
      </c>
      <c r="K3605" t="s">
        <v>5772</v>
      </c>
      <c r="L3605">
        <v>29</v>
      </c>
      <c r="M3605" t="s">
        <v>30</v>
      </c>
      <c r="N3605" t="s">
        <v>163</v>
      </c>
      <c r="O3605">
        <v>903</v>
      </c>
      <c r="P3605" t="s">
        <v>537</v>
      </c>
      <c r="Q3605">
        <v>400</v>
      </c>
      <c r="R3605" t="s">
        <v>143</v>
      </c>
      <c r="S3605" t="s">
        <v>84</v>
      </c>
      <c r="T3605" t="s">
        <v>85</v>
      </c>
      <c r="U3605">
        <v>624</v>
      </c>
      <c r="Y3605" t="s">
        <v>1561</v>
      </c>
      <c r="AA3605">
        <v>34.0473</v>
      </c>
      <c r="AB3605">
        <v>-118.25660000000001</v>
      </c>
      <c r="AC3605">
        <f t="shared" si="56"/>
        <v>0</v>
      </c>
    </row>
    <row r="3606" spans="1:29" x14ac:dyDescent="0.35">
      <c r="A3606">
        <v>200100760</v>
      </c>
      <c r="B3606" s="1">
        <v>43953</v>
      </c>
      <c r="C3606" s="1">
        <v>43953</v>
      </c>
      <c r="D3606">
        <v>910</v>
      </c>
      <c r="E3606">
        <v>1</v>
      </c>
      <c r="F3606" t="s">
        <v>36</v>
      </c>
      <c r="G3606">
        <v>166</v>
      </c>
      <c r="H3606">
        <v>2</v>
      </c>
      <c r="I3606">
        <v>624</v>
      </c>
      <c r="J3606" t="s">
        <v>171</v>
      </c>
      <c r="K3606" t="s">
        <v>3147</v>
      </c>
      <c r="L3606">
        <v>68</v>
      </c>
      <c r="M3606" t="s">
        <v>30</v>
      </c>
      <c r="N3606" t="s">
        <v>73</v>
      </c>
      <c r="O3606">
        <v>102</v>
      </c>
      <c r="P3606" t="s">
        <v>186</v>
      </c>
      <c r="Q3606">
        <v>400</v>
      </c>
      <c r="R3606" t="s">
        <v>143</v>
      </c>
      <c r="S3606" t="s">
        <v>40</v>
      </c>
      <c r="T3606" t="s">
        <v>41</v>
      </c>
      <c r="U3606">
        <v>624</v>
      </c>
      <c r="Y3606" t="s">
        <v>1252</v>
      </c>
      <c r="AA3606">
        <v>34.042099999999998</v>
      </c>
      <c r="AB3606">
        <v>-118.2469</v>
      </c>
      <c r="AC3606">
        <f t="shared" si="56"/>
        <v>0</v>
      </c>
    </row>
    <row r="3607" spans="1:29" x14ac:dyDescent="0.35">
      <c r="A3607">
        <v>200317348</v>
      </c>
      <c r="B3607" s="1">
        <v>44088</v>
      </c>
      <c r="C3607" s="1">
        <v>44088</v>
      </c>
      <c r="D3607">
        <v>2130</v>
      </c>
      <c r="E3607">
        <v>3</v>
      </c>
      <c r="F3607" t="s">
        <v>43</v>
      </c>
      <c r="G3607">
        <v>326</v>
      </c>
      <c r="H3607">
        <v>2</v>
      </c>
      <c r="I3607">
        <v>901</v>
      </c>
      <c r="J3607" t="s">
        <v>210</v>
      </c>
      <c r="K3607" t="s">
        <v>5773</v>
      </c>
      <c r="L3607">
        <v>57</v>
      </c>
      <c r="M3607" t="s">
        <v>30</v>
      </c>
      <c r="N3607" t="s">
        <v>95</v>
      </c>
      <c r="O3607">
        <v>501</v>
      </c>
      <c r="P3607" t="s">
        <v>164</v>
      </c>
      <c r="S3607" t="s">
        <v>40</v>
      </c>
      <c r="T3607" t="s">
        <v>41</v>
      </c>
      <c r="U3607">
        <v>901</v>
      </c>
      <c r="Y3607" t="s">
        <v>5774</v>
      </c>
      <c r="AA3607">
        <v>34.032200000000003</v>
      </c>
      <c r="AB3607">
        <v>-118.30670000000001</v>
      </c>
      <c r="AC3607">
        <f t="shared" si="56"/>
        <v>0</v>
      </c>
    </row>
    <row r="3608" spans="1:29" x14ac:dyDescent="0.35">
      <c r="A3608">
        <v>200318166</v>
      </c>
      <c r="B3608" s="1">
        <v>44105</v>
      </c>
      <c r="C3608" s="1">
        <v>44105</v>
      </c>
      <c r="D3608">
        <v>900</v>
      </c>
      <c r="E3608">
        <v>3</v>
      </c>
      <c r="F3608" t="s">
        <v>43</v>
      </c>
      <c r="G3608">
        <v>396</v>
      </c>
      <c r="H3608">
        <v>2</v>
      </c>
      <c r="I3608">
        <v>740</v>
      </c>
      <c r="J3608" t="s">
        <v>224</v>
      </c>
      <c r="K3608" t="s">
        <v>5775</v>
      </c>
      <c r="L3608">
        <v>34</v>
      </c>
      <c r="M3608" t="s">
        <v>30</v>
      </c>
      <c r="N3608" t="s">
        <v>163</v>
      </c>
      <c r="O3608">
        <v>122</v>
      </c>
      <c r="P3608" t="s">
        <v>275</v>
      </c>
      <c r="Q3608">
        <v>500</v>
      </c>
      <c r="R3608" t="s">
        <v>184</v>
      </c>
      <c r="S3608" t="s">
        <v>40</v>
      </c>
      <c r="T3608" t="s">
        <v>41</v>
      </c>
      <c r="U3608">
        <v>740</v>
      </c>
      <c r="Y3608" t="s">
        <v>1563</v>
      </c>
      <c r="AA3608">
        <v>34.005499999999998</v>
      </c>
      <c r="AB3608">
        <v>-118.2894</v>
      </c>
      <c r="AC3608">
        <f t="shared" si="56"/>
        <v>0</v>
      </c>
    </row>
    <row r="3609" spans="1:29" x14ac:dyDescent="0.35">
      <c r="A3609">
        <v>200914883</v>
      </c>
      <c r="B3609" s="1">
        <v>44093</v>
      </c>
      <c r="C3609" s="1">
        <v>44092</v>
      </c>
      <c r="D3609">
        <v>2110</v>
      </c>
      <c r="E3609">
        <v>9</v>
      </c>
      <c r="F3609" t="s">
        <v>49</v>
      </c>
      <c r="G3609">
        <v>914</v>
      </c>
      <c r="H3609">
        <v>2</v>
      </c>
      <c r="I3609">
        <v>624</v>
      </c>
      <c r="J3609" t="s">
        <v>171</v>
      </c>
      <c r="K3609">
        <v>416</v>
      </c>
      <c r="L3609">
        <v>40</v>
      </c>
      <c r="M3609" t="s">
        <v>94</v>
      </c>
      <c r="N3609" t="s">
        <v>163</v>
      </c>
      <c r="O3609">
        <v>502</v>
      </c>
      <c r="P3609" t="s">
        <v>47</v>
      </c>
      <c r="Q3609">
        <v>400</v>
      </c>
      <c r="R3609" t="s">
        <v>143</v>
      </c>
      <c r="S3609" t="s">
        <v>40</v>
      </c>
      <c r="T3609" t="s">
        <v>41</v>
      </c>
      <c r="U3609">
        <v>624</v>
      </c>
      <c r="Y3609" t="s">
        <v>2176</v>
      </c>
      <c r="AA3609">
        <v>34.197600000000001</v>
      </c>
      <c r="AB3609">
        <v>-118.45740000000001</v>
      </c>
      <c r="AC3609">
        <f t="shared" si="56"/>
        <v>0</v>
      </c>
    </row>
    <row r="3610" spans="1:29" x14ac:dyDescent="0.35">
      <c r="A3610">
        <v>201221350</v>
      </c>
      <c r="B3610" s="1">
        <v>44099</v>
      </c>
      <c r="C3610" s="1">
        <v>44099</v>
      </c>
      <c r="D3610">
        <v>30</v>
      </c>
      <c r="E3610">
        <v>12</v>
      </c>
      <c r="F3610" t="s">
        <v>68</v>
      </c>
      <c r="G3610">
        <v>1249</v>
      </c>
      <c r="H3610">
        <v>2</v>
      </c>
      <c r="I3610">
        <v>626</v>
      </c>
      <c r="J3610" t="s">
        <v>141</v>
      </c>
      <c r="K3610" t="s">
        <v>5776</v>
      </c>
      <c r="L3610">
        <v>26</v>
      </c>
      <c r="M3610" t="s">
        <v>94</v>
      </c>
      <c r="N3610" t="s">
        <v>95</v>
      </c>
      <c r="O3610">
        <v>501</v>
      </c>
      <c r="P3610" t="s">
        <v>164</v>
      </c>
      <c r="Q3610">
        <v>400</v>
      </c>
      <c r="R3610" t="s">
        <v>143</v>
      </c>
      <c r="S3610" t="s">
        <v>33</v>
      </c>
      <c r="T3610" t="s">
        <v>34</v>
      </c>
      <c r="U3610">
        <v>626</v>
      </c>
      <c r="Y3610" t="s">
        <v>5777</v>
      </c>
      <c r="AA3610">
        <v>33.976900000000001</v>
      </c>
      <c r="AB3610">
        <v>-118.28270000000001</v>
      </c>
      <c r="AC3610">
        <f t="shared" si="56"/>
        <v>1</v>
      </c>
    </row>
    <row r="3611" spans="1:29" x14ac:dyDescent="0.35">
      <c r="A3611">
        <v>200717221</v>
      </c>
      <c r="B3611" s="1">
        <v>44183</v>
      </c>
      <c r="C3611" s="1">
        <v>44182</v>
      </c>
      <c r="D3611">
        <v>2210</v>
      </c>
      <c r="E3611">
        <v>7</v>
      </c>
      <c r="F3611" t="s">
        <v>28</v>
      </c>
      <c r="G3611">
        <v>743</v>
      </c>
      <c r="H3611">
        <v>1</v>
      </c>
      <c r="I3611">
        <v>210</v>
      </c>
      <c r="J3611" t="s">
        <v>149</v>
      </c>
      <c r="K3611" t="s">
        <v>3231</v>
      </c>
      <c r="L3611">
        <v>58</v>
      </c>
      <c r="M3611" t="s">
        <v>30</v>
      </c>
      <c r="N3611" t="s">
        <v>95</v>
      </c>
      <c r="O3611">
        <v>101</v>
      </c>
      <c r="P3611" t="s">
        <v>32</v>
      </c>
      <c r="Q3611">
        <v>305</v>
      </c>
      <c r="R3611" t="s">
        <v>3393</v>
      </c>
      <c r="S3611" t="s">
        <v>40</v>
      </c>
      <c r="T3611" t="s">
        <v>41</v>
      </c>
      <c r="U3611">
        <v>210</v>
      </c>
      <c r="Y3611" t="s">
        <v>1117</v>
      </c>
      <c r="Z3611" t="s">
        <v>5778</v>
      </c>
      <c r="AA3611">
        <v>34.059199999999997</v>
      </c>
      <c r="AB3611">
        <v>-118.3575</v>
      </c>
      <c r="AC3611">
        <f t="shared" si="56"/>
        <v>0</v>
      </c>
    </row>
    <row r="3612" spans="1:29" x14ac:dyDescent="0.35">
      <c r="A3612">
        <v>200206908</v>
      </c>
      <c r="B3612" s="1">
        <v>43887</v>
      </c>
      <c r="C3612" s="1">
        <v>43886</v>
      </c>
      <c r="D3612">
        <v>1500</v>
      </c>
      <c r="E3612">
        <v>2</v>
      </c>
      <c r="F3612" t="s">
        <v>56</v>
      </c>
      <c r="G3612">
        <v>281</v>
      </c>
      <c r="H3612">
        <v>2</v>
      </c>
      <c r="I3612">
        <v>627</v>
      </c>
      <c r="J3612" t="s">
        <v>616</v>
      </c>
      <c r="K3612" t="s">
        <v>5779</v>
      </c>
      <c r="L3612">
        <v>7</v>
      </c>
      <c r="M3612" t="s">
        <v>30</v>
      </c>
      <c r="N3612" t="s">
        <v>95</v>
      </c>
      <c r="O3612">
        <v>502</v>
      </c>
      <c r="P3612" t="s">
        <v>47</v>
      </c>
      <c r="Q3612">
        <v>301</v>
      </c>
      <c r="R3612" t="s">
        <v>3477</v>
      </c>
      <c r="S3612" t="s">
        <v>84</v>
      </c>
      <c r="T3612" t="s">
        <v>85</v>
      </c>
      <c r="U3612">
        <v>627</v>
      </c>
      <c r="Y3612" t="s">
        <v>4450</v>
      </c>
      <c r="AA3612">
        <v>34.049300000000002</v>
      </c>
      <c r="AB3612">
        <v>-118.28279999999999</v>
      </c>
      <c r="AC3612">
        <f t="shared" si="56"/>
        <v>0</v>
      </c>
    </row>
    <row r="3613" spans="1:29" x14ac:dyDescent="0.35">
      <c r="A3613">
        <v>200316325</v>
      </c>
      <c r="B3613" s="1">
        <v>44069</v>
      </c>
      <c r="C3613" s="1">
        <v>44068</v>
      </c>
      <c r="D3613">
        <v>1200</v>
      </c>
      <c r="E3613">
        <v>3</v>
      </c>
      <c r="F3613" t="s">
        <v>43</v>
      </c>
      <c r="G3613">
        <v>361</v>
      </c>
      <c r="H3613">
        <v>1</v>
      </c>
      <c r="I3613">
        <v>420</v>
      </c>
      <c r="J3613" t="s">
        <v>352</v>
      </c>
      <c r="L3613">
        <v>0</v>
      </c>
      <c r="O3613">
        <v>108</v>
      </c>
      <c r="P3613" t="s">
        <v>105</v>
      </c>
      <c r="S3613" t="s">
        <v>40</v>
      </c>
      <c r="T3613" t="s">
        <v>41</v>
      </c>
      <c r="U3613">
        <v>420</v>
      </c>
      <c r="Y3613" t="s">
        <v>4376</v>
      </c>
      <c r="AA3613">
        <v>34.017099999999999</v>
      </c>
      <c r="AB3613">
        <v>-118.3531</v>
      </c>
      <c r="AC3613">
        <f t="shared" si="56"/>
        <v>0</v>
      </c>
    </row>
    <row r="3614" spans="1:29" x14ac:dyDescent="0.35">
      <c r="A3614">
        <v>201212547</v>
      </c>
      <c r="B3614" s="1">
        <v>43960</v>
      </c>
      <c r="C3614" s="1">
        <v>43960</v>
      </c>
      <c r="D3614">
        <v>2015</v>
      </c>
      <c r="E3614">
        <v>12</v>
      </c>
      <c r="F3614" t="s">
        <v>68</v>
      </c>
      <c r="G3614">
        <v>1265</v>
      </c>
      <c r="H3614">
        <v>2</v>
      </c>
      <c r="I3614">
        <v>946</v>
      </c>
      <c r="J3614" t="s">
        <v>125</v>
      </c>
      <c r="K3614" t="s">
        <v>5780</v>
      </c>
      <c r="L3614">
        <v>33</v>
      </c>
      <c r="M3614" t="s">
        <v>30</v>
      </c>
      <c r="N3614" t="s">
        <v>163</v>
      </c>
      <c r="O3614">
        <v>518</v>
      </c>
      <c r="P3614" t="s">
        <v>1076</v>
      </c>
      <c r="S3614" t="s">
        <v>40</v>
      </c>
      <c r="T3614" t="s">
        <v>41</v>
      </c>
      <c r="U3614">
        <v>946</v>
      </c>
      <c r="Y3614" t="s">
        <v>5781</v>
      </c>
      <c r="AA3614">
        <v>33.962499999999999</v>
      </c>
      <c r="AB3614">
        <v>-118.30029999999999</v>
      </c>
      <c r="AC3614">
        <f t="shared" si="56"/>
        <v>0</v>
      </c>
    </row>
    <row r="3615" spans="1:29" x14ac:dyDescent="0.35">
      <c r="A3615">
        <v>200516940</v>
      </c>
      <c r="B3615" s="1">
        <v>44155</v>
      </c>
      <c r="C3615" s="1">
        <v>44155</v>
      </c>
      <c r="D3615">
        <v>2100</v>
      </c>
      <c r="E3615">
        <v>5</v>
      </c>
      <c r="F3615" t="s">
        <v>98</v>
      </c>
      <c r="G3615">
        <v>526</v>
      </c>
      <c r="H3615">
        <v>2</v>
      </c>
      <c r="I3615">
        <v>626</v>
      </c>
      <c r="J3615" t="s">
        <v>141</v>
      </c>
      <c r="K3615" t="s">
        <v>5782</v>
      </c>
      <c r="L3615">
        <v>25</v>
      </c>
      <c r="M3615" t="s">
        <v>94</v>
      </c>
      <c r="N3615" t="s">
        <v>95</v>
      </c>
      <c r="O3615">
        <v>501</v>
      </c>
      <c r="P3615" t="s">
        <v>164</v>
      </c>
      <c r="Q3615">
        <v>400</v>
      </c>
      <c r="R3615" t="s">
        <v>143</v>
      </c>
      <c r="S3615" t="s">
        <v>33</v>
      </c>
      <c r="T3615" t="s">
        <v>34</v>
      </c>
      <c r="U3615">
        <v>626</v>
      </c>
      <c r="Y3615" t="s">
        <v>5783</v>
      </c>
      <c r="AA3615">
        <v>33.782699999999998</v>
      </c>
      <c r="AB3615">
        <v>-118.2662</v>
      </c>
      <c r="AC3615">
        <f t="shared" si="56"/>
        <v>1</v>
      </c>
    </row>
    <row r="3616" spans="1:29" x14ac:dyDescent="0.35">
      <c r="A3616">
        <v>200506139</v>
      </c>
      <c r="B3616" s="1">
        <v>43881</v>
      </c>
      <c r="C3616" s="1">
        <v>43852</v>
      </c>
      <c r="D3616">
        <v>1</v>
      </c>
      <c r="E3616">
        <v>5</v>
      </c>
      <c r="F3616" t="s">
        <v>98</v>
      </c>
      <c r="G3616">
        <v>585</v>
      </c>
      <c r="H3616">
        <v>2</v>
      </c>
      <c r="I3616">
        <v>649</v>
      </c>
      <c r="J3616" t="s">
        <v>1038</v>
      </c>
      <c r="K3616" t="s">
        <v>1119</v>
      </c>
      <c r="L3616">
        <v>29</v>
      </c>
      <c r="M3616" t="s">
        <v>94</v>
      </c>
      <c r="N3616" t="s">
        <v>73</v>
      </c>
      <c r="O3616">
        <v>502</v>
      </c>
      <c r="P3616" t="s">
        <v>47</v>
      </c>
      <c r="S3616" t="s">
        <v>40</v>
      </c>
      <c r="T3616" t="s">
        <v>41</v>
      </c>
      <c r="U3616">
        <v>649</v>
      </c>
      <c r="Y3616" t="s">
        <v>5784</v>
      </c>
      <c r="AA3616">
        <v>33.726999999999997</v>
      </c>
      <c r="AB3616">
        <v>-118.2924</v>
      </c>
      <c r="AC3616">
        <f t="shared" si="56"/>
        <v>0</v>
      </c>
    </row>
    <row r="3617" spans="1:29" x14ac:dyDescent="0.35">
      <c r="A3617">
        <v>201007556</v>
      </c>
      <c r="B3617" s="1">
        <v>43916</v>
      </c>
      <c r="C3617" s="1">
        <v>43910</v>
      </c>
      <c r="D3617">
        <v>1700</v>
      </c>
      <c r="E3617">
        <v>10</v>
      </c>
      <c r="F3617" t="s">
        <v>103</v>
      </c>
      <c r="G3617">
        <v>1018</v>
      </c>
      <c r="H3617">
        <v>1</v>
      </c>
      <c r="I3617">
        <v>310</v>
      </c>
      <c r="J3617" t="s">
        <v>71</v>
      </c>
      <c r="K3617" t="s">
        <v>5785</v>
      </c>
      <c r="L3617">
        <v>0</v>
      </c>
      <c r="M3617" t="s">
        <v>30</v>
      </c>
      <c r="N3617" t="s">
        <v>73</v>
      </c>
      <c r="O3617">
        <v>702</v>
      </c>
      <c r="P3617" t="s">
        <v>552</v>
      </c>
      <c r="S3617" t="s">
        <v>40</v>
      </c>
      <c r="T3617" t="s">
        <v>41</v>
      </c>
      <c r="U3617">
        <v>310</v>
      </c>
      <c r="Y3617" t="s">
        <v>2519</v>
      </c>
      <c r="AA3617">
        <v>34.208500000000001</v>
      </c>
      <c r="AB3617">
        <v>-118.47929999999999</v>
      </c>
      <c r="AC3617">
        <f t="shared" si="56"/>
        <v>0</v>
      </c>
    </row>
    <row r="3618" spans="1:29" x14ac:dyDescent="0.35">
      <c r="A3618">
        <v>200411542</v>
      </c>
      <c r="B3618" s="1">
        <v>44050</v>
      </c>
      <c r="C3618" s="1">
        <v>44050</v>
      </c>
      <c r="D3618">
        <v>430</v>
      </c>
      <c r="E3618">
        <v>4</v>
      </c>
      <c r="F3618" t="s">
        <v>54</v>
      </c>
      <c r="G3618">
        <v>418</v>
      </c>
      <c r="H3618">
        <v>2</v>
      </c>
      <c r="I3618">
        <v>740</v>
      </c>
      <c r="J3618" t="s">
        <v>224</v>
      </c>
      <c r="K3618" t="s">
        <v>438</v>
      </c>
      <c r="L3618">
        <v>67</v>
      </c>
      <c r="M3618" t="s">
        <v>94</v>
      </c>
      <c r="N3618" t="s">
        <v>95</v>
      </c>
      <c r="O3618">
        <v>501</v>
      </c>
      <c r="P3618" t="s">
        <v>164</v>
      </c>
      <c r="S3618" t="s">
        <v>40</v>
      </c>
      <c r="T3618" t="s">
        <v>41</v>
      </c>
      <c r="U3618">
        <v>740</v>
      </c>
      <c r="Y3618" t="s">
        <v>5786</v>
      </c>
      <c r="AA3618">
        <v>34.0976</v>
      </c>
      <c r="AB3618">
        <v>-118.1785</v>
      </c>
      <c r="AC3618">
        <f t="shared" si="56"/>
        <v>0</v>
      </c>
    </row>
    <row r="3619" spans="1:29" x14ac:dyDescent="0.35">
      <c r="A3619">
        <v>200708139</v>
      </c>
      <c r="B3619" s="1">
        <v>43930</v>
      </c>
      <c r="C3619" s="1">
        <v>43930</v>
      </c>
      <c r="D3619">
        <v>1700</v>
      </c>
      <c r="E3619">
        <v>7</v>
      </c>
      <c r="F3619" t="s">
        <v>28</v>
      </c>
      <c r="G3619">
        <v>777</v>
      </c>
      <c r="H3619">
        <v>2</v>
      </c>
      <c r="I3619">
        <v>649</v>
      </c>
      <c r="J3619" t="s">
        <v>1038</v>
      </c>
      <c r="K3619">
        <v>1501</v>
      </c>
      <c r="L3619">
        <v>0</v>
      </c>
      <c r="M3619" t="s">
        <v>94</v>
      </c>
      <c r="N3619" t="s">
        <v>95</v>
      </c>
      <c r="O3619">
        <v>210</v>
      </c>
      <c r="P3619" t="s">
        <v>183</v>
      </c>
      <c r="S3619" t="s">
        <v>40</v>
      </c>
      <c r="T3619" t="s">
        <v>41</v>
      </c>
      <c r="U3619">
        <v>649</v>
      </c>
      <c r="Y3619" t="s">
        <v>5787</v>
      </c>
      <c r="AA3619">
        <v>34.042900000000003</v>
      </c>
      <c r="AB3619">
        <v>-118.3329</v>
      </c>
      <c r="AC3619">
        <f t="shared" si="56"/>
        <v>0</v>
      </c>
    </row>
    <row r="3620" spans="1:29" x14ac:dyDescent="0.35">
      <c r="A3620">
        <v>200909544</v>
      </c>
      <c r="B3620" s="1">
        <v>43961</v>
      </c>
      <c r="C3620" s="1">
        <v>43961</v>
      </c>
      <c r="D3620">
        <v>300</v>
      </c>
      <c r="E3620">
        <v>9</v>
      </c>
      <c r="F3620" t="s">
        <v>49</v>
      </c>
      <c r="G3620">
        <v>939</v>
      </c>
      <c r="H3620">
        <v>1</v>
      </c>
      <c r="I3620">
        <v>420</v>
      </c>
      <c r="J3620" t="s">
        <v>352</v>
      </c>
      <c r="K3620" t="s">
        <v>5788</v>
      </c>
      <c r="L3620">
        <v>30</v>
      </c>
      <c r="M3620" t="s">
        <v>30</v>
      </c>
      <c r="N3620" t="s">
        <v>73</v>
      </c>
      <c r="O3620">
        <v>104</v>
      </c>
      <c r="P3620" t="s">
        <v>201</v>
      </c>
      <c r="S3620" t="s">
        <v>40</v>
      </c>
      <c r="T3620" t="s">
        <v>41</v>
      </c>
      <c r="U3620">
        <v>420</v>
      </c>
      <c r="Y3620" t="s">
        <v>5789</v>
      </c>
      <c r="AA3620">
        <v>34.178100000000001</v>
      </c>
      <c r="AB3620">
        <v>-118.4179</v>
      </c>
      <c r="AC3620">
        <f t="shared" si="56"/>
        <v>0</v>
      </c>
    </row>
    <row r="3621" spans="1:29" x14ac:dyDescent="0.35">
      <c r="A3621">
        <v>201225715</v>
      </c>
      <c r="B3621" s="1">
        <v>44168</v>
      </c>
      <c r="C3621" s="1">
        <v>44168</v>
      </c>
      <c r="D3621">
        <v>2230</v>
      </c>
      <c r="E3621">
        <v>12</v>
      </c>
      <c r="F3621" t="s">
        <v>68</v>
      </c>
      <c r="G3621">
        <v>1235</v>
      </c>
      <c r="H3621">
        <v>2</v>
      </c>
      <c r="I3621">
        <v>624</v>
      </c>
      <c r="J3621" t="s">
        <v>171</v>
      </c>
      <c r="K3621" t="s">
        <v>5790</v>
      </c>
      <c r="L3621">
        <v>63</v>
      </c>
      <c r="M3621" t="s">
        <v>94</v>
      </c>
      <c r="N3621" t="s">
        <v>163</v>
      </c>
      <c r="O3621">
        <v>514</v>
      </c>
      <c r="P3621" t="s">
        <v>1484</v>
      </c>
      <c r="Q3621">
        <v>500</v>
      </c>
      <c r="R3621" t="s">
        <v>184</v>
      </c>
      <c r="S3621" t="s">
        <v>40</v>
      </c>
      <c r="T3621" t="s">
        <v>41</v>
      </c>
      <c r="U3621">
        <v>624</v>
      </c>
      <c r="Y3621" t="s">
        <v>5791</v>
      </c>
      <c r="AA3621">
        <v>33.986699999999999</v>
      </c>
      <c r="AB3621">
        <v>-118.29649999999999</v>
      </c>
      <c r="AC3621">
        <f t="shared" si="56"/>
        <v>0</v>
      </c>
    </row>
    <row r="3622" spans="1:29" x14ac:dyDescent="0.35">
      <c r="A3622">
        <v>200317977</v>
      </c>
      <c r="B3622" s="1">
        <v>44102</v>
      </c>
      <c r="C3622" s="1">
        <v>44099</v>
      </c>
      <c r="D3622">
        <v>1500</v>
      </c>
      <c r="E3622">
        <v>3</v>
      </c>
      <c r="F3622" t="s">
        <v>43</v>
      </c>
      <c r="G3622">
        <v>358</v>
      </c>
      <c r="H3622">
        <v>1</v>
      </c>
      <c r="I3622">
        <v>310</v>
      </c>
      <c r="J3622" t="s">
        <v>71</v>
      </c>
      <c r="K3622" t="s">
        <v>5792</v>
      </c>
      <c r="L3622">
        <v>19</v>
      </c>
      <c r="M3622" t="s">
        <v>46</v>
      </c>
      <c r="N3622" t="s">
        <v>46</v>
      </c>
      <c r="O3622">
        <v>508</v>
      </c>
      <c r="P3622" t="s">
        <v>1520</v>
      </c>
      <c r="S3622" t="s">
        <v>33</v>
      </c>
      <c r="T3622" t="s">
        <v>34</v>
      </c>
      <c r="U3622">
        <v>310</v>
      </c>
      <c r="Y3622" t="s">
        <v>5793</v>
      </c>
      <c r="AA3622">
        <v>34.019300000000001</v>
      </c>
      <c r="AB3622">
        <v>-118.2908</v>
      </c>
      <c r="AC3622">
        <f t="shared" si="56"/>
        <v>1</v>
      </c>
    </row>
    <row r="3623" spans="1:29" x14ac:dyDescent="0.35">
      <c r="A3623">
        <v>200504956</v>
      </c>
      <c r="B3623" s="1">
        <v>43853</v>
      </c>
      <c r="C3623" s="1">
        <v>43853</v>
      </c>
      <c r="D3623">
        <v>210</v>
      </c>
      <c r="E3623">
        <v>5</v>
      </c>
      <c r="F3623" t="s">
        <v>98</v>
      </c>
      <c r="G3623">
        <v>562</v>
      </c>
      <c r="H3623">
        <v>1</v>
      </c>
      <c r="I3623">
        <v>330</v>
      </c>
      <c r="J3623" t="s">
        <v>37</v>
      </c>
      <c r="K3623" t="s">
        <v>5794</v>
      </c>
      <c r="L3623">
        <v>55</v>
      </c>
      <c r="M3623" t="s">
        <v>30</v>
      </c>
      <c r="N3623" t="s">
        <v>73</v>
      </c>
      <c r="O3623">
        <v>101</v>
      </c>
      <c r="P3623" t="s">
        <v>32</v>
      </c>
      <c r="S3623" t="s">
        <v>84</v>
      </c>
      <c r="T3623" t="s">
        <v>85</v>
      </c>
      <c r="U3623">
        <v>330</v>
      </c>
      <c r="V3623">
        <v>998</v>
      </c>
      <c r="Y3623" t="s">
        <v>5795</v>
      </c>
      <c r="AA3623">
        <v>33.733400000000003</v>
      </c>
      <c r="AB3623">
        <v>-118.3078</v>
      </c>
      <c r="AC3623">
        <f t="shared" si="56"/>
        <v>0</v>
      </c>
    </row>
    <row r="3624" spans="1:29" x14ac:dyDescent="0.35">
      <c r="A3624">
        <v>200100630</v>
      </c>
      <c r="B3624" s="1">
        <v>43886</v>
      </c>
      <c r="C3624" s="1">
        <v>43886</v>
      </c>
      <c r="D3624">
        <v>2250</v>
      </c>
      <c r="E3624">
        <v>1</v>
      </c>
      <c r="F3624" t="s">
        <v>36</v>
      </c>
      <c r="G3624">
        <v>155</v>
      </c>
      <c r="H3624">
        <v>2</v>
      </c>
      <c r="I3624">
        <v>623</v>
      </c>
      <c r="J3624" t="s">
        <v>465</v>
      </c>
      <c r="K3624" t="s">
        <v>5796</v>
      </c>
      <c r="L3624">
        <v>25</v>
      </c>
      <c r="M3624" t="s">
        <v>30</v>
      </c>
      <c r="N3624" t="s">
        <v>163</v>
      </c>
      <c r="O3624">
        <v>102</v>
      </c>
      <c r="P3624" t="s">
        <v>186</v>
      </c>
      <c r="Q3624">
        <v>400</v>
      </c>
      <c r="R3624" t="s">
        <v>143</v>
      </c>
      <c r="S3624" t="s">
        <v>33</v>
      </c>
      <c r="T3624" t="s">
        <v>34</v>
      </c>
      <c r="U3624">
        <v>623</v>
      </c>
      <c r="Y3624" t="s">
        <v>76</v>
      </c>
      <c r="Z3624" t="s">
        <v>1021</v>
      </c>
      <c r="AA3624">
        <v>34.043900000000001</v>
      </c>
      <c r="AB3624">
        <v>-118.2479</v>
      </c>
      <c r="AC3624">
        <f t="shared" si="56"/>
        <v>1</v>
      </c>
    </row>
    <row r="3625" spans="1:29" x14ac:dyDescent="0.35">
      <c r="A3625">
        <v>200604143</v>
      </c>
      <c r="B3625" s="1">
        <v>43835</v>
      </c>
      <c r="C3625" s="1">
        <v>43834</v>
      </c>
      <c r="D3625">
        <v>2100</v>
      </c>
      <c r="E3625">
        <v>6</v>
      </c>
      <c r="F3625" t="s">
        <v>91</v>
      </c>
      <c r="G3625">
        <v>666</v>
      </c>
      <c r="H3625">
        <v>1</v>
      </c>
      <c r="I3625">
        <v>510</v>
      </c>
      <c r="J3625" t="s">
        <v>29</v>
      </c>
      <c r="L3625">
        <v>0</v>
      </c>
      <c r="O3625">
        <v>101</v>
      </c>
      <c r="P3625" t="s">
        <v>32</v>
      </c>
      <c r="S3625" t="s">
        <v>40</v>
      </c>
      <c r="T3625" t="s">
        <v>41</v>
      </c>
      <c r="U3625">
        <v>510</v>
      </c>
      <c r="Y3625" t="s">
        <v>3258</v>
      </c>
      <c r="AA3625">
        <v>34.093499999999999</v>
      </c>
      <c r="AB3625">
        <v>-118.3245</v>
      </c>
      <c r="AC3625">
        <f t="shared" si="56"/>
        <v>0</v>
      </c>
    </row>
    <row r="3626" spans="1:29" x14ac:dyDescent="0.35">
      <c r="A3626">
        <v>200512821</v>
      </c>
      <c r="B3626" s="1">
        <v>44053</v>
      </c>
      <c r="C3626" s="1">
        <v>44052</v>
      </c>
      <c r="D3626">
        <v>1400</v>
      </c>
      <c r="E3626">
        <v>5</v>
      </c>
      <c r="F3626" t="s">
        <v>98</v>
      </c>
      <c r="G3626">
        <v>583</v>
      </c>
      <c r="H3626">
        <v>1</v>
      </c>
      <c r="I3626">
        <v>510</v>
      </c>
      <c r="J3626" t="s">
        <v>29</v>
      </c>
      <c r="L3626">
        <v>0</v>
      </c>
      <c r="O3626">
        <v>108</v>
      </c>
      <c r="P3626" t="s">
        <v>105</v>
      </c>
      <c r="S3626" t="s">
        <v>40</v>
      </c>
      <c r="T3626" t="s">
        <v>41</v>
      </c>
      <c r="U3626">
        <v>510</v>
      </c>
      <c r="Y3626" t="s">
        <v>4339</v>
      </c>
      <c r="AA3626">
        <v>33.723199999999999</v>
      </c>
      <c r="AB3626">
        <v>-118.3126</v>
      </c>
      <c r="AC3626">
        <f t="shared" si="56"/>
        <v>0</v>
      </c>
    </row>
    <row r="3627" spans="1:29" x14ac:dyDescent="0.35">
      <c r="A3627">
        <v>200812917</v>
      </c>
      <c r="B3627" s="1">
        <v>44055</v>
      </c>
      <c r="C3627" s="1">
        <v>44054</v>
      </c>
      <c r="D3627">
        <v>1600</v>
      </c>
      <c r="E3627">
        <v>8</v>
      </c>
      <c r="F3627" t="s">
        <v>109</v>
      </c>
      <c r="G3627">
        <v>813</v>
      </c>
      <c r="H3627">
        <v>2</v>
      </c>
      <c r="I3627">
        <v>930</v>
      </c>
      <c r="J3627" t="s">
        <v>339</v>
      </c>
      <c r="K3627" t="s">
        <v>5797</v>
      </c>
      <c r="L3627">
        <v>20</v>
      </c>
      <c r="M3627" t="s">
        <v>94</v>
      </c>
      <c r="N3627" t="s">
        <v>73</v>
      </c>
      <c r="O3627">
        <v>501</v>
      </c>
      <c r="P3627" t="s">
        <v>164</v>
      </c>
      <c r="Q3627">
        <v>511</v>
      </c>
      <c r="R3627" t="s">
        <v>151</v>
      </c>
      <c r="S3627" t="s">
        <v>84</v>
      </c>
      <c r="T3627" t="s">
        <v>85</v>
      </c>
      <c r="U3627">
        <v>930</v>
      </c>
      <c r="Y3627" t="s">
        <v>5798</v>
      </c>
      <c r="AA3627">
        <v>34.073599999999999</v>
      </c>
      <c r="AB3627">
        <v>-118.4819</v>
      </c>
      <c r="AC3627">
        <f t="shared" si="56"/>
        <v>0</v>
      </c>
    </row>
    <row r="3628" spans="1:29" x14ac:dyDescent="0.35">
      <c r="A3628">
        <v>200917352</v>
      </c>
      <c r="B3628" s="1">
        <v>44152</v>
      </c>
      <c r="C3628" s="1">
        <v>44151</v>
      </c>
      <c r="D3628">
        <v>1700</v>
      </c>
      <c r="E3628">
        <v>9</v>
      </c>
      <c r="F3628" t="s">
        <v>49</v>
      </c>
      <c r="G3628">
        <v>923</v>
      </c>
      <c r="H3628">
        <v>1</v>
      </c>
      <c r="I3628">
        <v>230</v>
      </c>
      <c r="J3628" t="s">
        <v>161</v>
      </c>
      <c r="K3628" t="s">
        <v>5799</v>
      </c>
      <c r="L3628">
        <v>18</v>
      </c>
      <c r="M3628" t="s">
        <v>30</v>
      </c>
      <c r="N3628" t="s">
        <v>95</v>
      </c>
      <c r="O3628">
        <v>102</v>
      </c>
      <c r="P3628" t="s">
        <v>186</v>
      </c>
      <c r="Q3628">
        <v>223</v>
      </c>
      <c r="R3628" t="s">
        <v>2002</v>
      </c>
      <c r="S3628" t="s">
        <v>40</v>
      </c>
      <c r="T3628" t="s">
        <v>41</v>
      </c>
      <c r="U3628">
        <v>230</v>
      </c>
      <c r="Y3628" t="s">
        <v>5800</v>
      </c>
      <c r="AA3628">
        <v>34.190300000000001</v>
      </c>
      <c r="AB3628">
        <v>-118.45740000000001</v>
      </c>
      <c r="AC3628">
        <f t="shared" si="56"/>
        <v>0</v>
      </c>
    </row>
    <row r="3629" spans="1:29" x14ac:dyDescent="0.35">
      <c r="A3629">
        <v>200913001</v>
      </c>
      <c r="B3629" s="1">
        <v>44044</v>
      </c>
      <c r="C3629" s="1">
        <v>44042</v>
      </c>
      <c r="D3629">
        <v>1800</v>
      </c>
      <c r="E3629">
        <v>9</v>
      </c>
      <c r="F3629" t="s">
        <v>49</v>
      </c>
      <c r="G3629">
        <v>933</v>
      </c>
      <c r="H3629">
        <v>1</v>
      </c>
      <c r="I3629">
        <v>330</v>
      </c>
      <c r="J3629" t="s">
        <v>37</v>
      </c>
      <c r="K3629" t="s">
        <v>5801</v>
      </c>
      <c r="L3629">
        <v>46</v>
      </c>
      <c r="M3629" t="s">
        <v>94</v>
      </c>
      <c r="N3629" t="s">
        <v>31</v>
      </c>
      <c r="O3629">
        <v>123</v>
      </c>
      <c r="P3629" t="s">
        <v>290</v>
      </c>
      <c r="S3629" t="s">
        <v>40</v>
      </c>
      <c r="T3629" t="s">
        <v>41</v>
      </c>
      <c r="U3629">
        <v>330</v>
      </c>
      <c r="Y3629" t="s">
        <v>5802</v>
      </c>
      <c r="AA3629">
        <v>34.183599999999998</v>
      </c>
      <c r="AB3629">
        <v>-118.45310000000001</v>
      </c>
      <c r="AC3629">
        <f t="shared" si="56"/>
        <v>0</v>
      </c>
    </row>
    <row r="3630" spans="1:29" x14ac:dyDescent="0.35">
      <c r="A3630">
        <v>200110908</v>
      </c>
      <c r="B3630" s="1">
        <v>43945</v>
      </c>
      <c r="C3630" s="1">
        <v>43945</v>
      </c>
      <c r="D3630">
        <v>105</v>
      </c>
      <c r="E3630">
        <v>1</v>
      </c>
      <c r="F3630" t="s">
        <v>36</v>
      </c>
      <c r="G3630">
        <v>118</v>
      </c>
      <c r="H3630">
        <v>2</v>
      </c>
      <c r="I3630">
        <v>745</v>
      </c>
      <c r="J3630" t="s">
        <v>139</v>
      </c>
      <c r="K3630" t="s">
        <v>5803</v>
      </c>
      <c r="L3630">
        <v>84</v>
      </c>
      <c r="M3630" t="s">
        <v>94</v>
      </c>
      <c r="N3630" t="s">
        <v>95</v>
      </c>
      <c r="O3630">
        <v>502</v>
      </c>
      <c r="P3630" t="s">
        <v>47</v>
      </c>
      <c r="S3630" t="s">
        <v>40</v>
      </c>
      <c r="T3630" t="s">
        <v>41</v>
      </c>
      <c r="U3630">
        <v>745</v>
      </c>
      <c r="Y3630" t="s">
        <v>5804</v>
      </c>
      <c r="AA3630">
        <v>34.064900000000002</v>
      </c>
      <c r="AB3630">
        <v>-118.2289</v>
      </c>
      <c r="AC3630">
        <f t="shared" si="56"/>
        <v>0</v>
      </c>
    </row>
    <row r="3631" spans="1:29" x14ac:dyDescent="0.35">
      <c r="A3631">
        <v>200504814</v>
      </c>
      <c r="B3631" s="1">
        <v>43849</v>
      </c>
      <c r="C3631" s="1">
        <v>43849</v>
      </c>
      <c r="D3631">
        <v>2000</v>
      </c>
      <c r="E3631">
        <v>5</v>
      </c>
      <c r="F3631" t="s">
        <v>98</v>
      </c>
      <c r="G3631">
        <v>558</v>
      </c>
      <c r="H3631">
        <v>1</v>
      </c>
      <c r="I3631">
        <v>251</v>
      </c>
      <c r="J3631" t="s">
        <v>1253</v>
      </c>
      <c r="K3631" t="s">
        <v>5805</v>
      </c>
      <c r="L3631">
        <v>0</v>
      </c>
      <c r="M3631" t="s">
        <v>46</v>
      </c>
      <c r="N3631" t="s">
        <v>46</v>
      </c>
      <c r="O3631">
        <v>502</v>
      </c>
      <c r="P3631" t="s">
        <v>47</v>
      </c>
      <c r="Q3631">
        <v>106</v>
      </c>
      <c r="R3631" t="s">
        <v>592</v>
      </c>
      <c r="S3631" t="s">
        <v>40</v>
      </c>
      <c r="T3631" t="s">
        <v>41</v>
      </c>
      <c r="U3631">
        <v>251</v>
      </c>
      <c r="Y3631" t="s">
        <v>5806</v>
      </c>
      <c r="AA3631">
        <v>33.7485</v>
      </c>
      <c r="AB3631">
        <v>-118.2803</v>
      </c>
      <c r="AC3631">
        <f t="shared" si="56"/>
        <v>0</v>
      </c>
    </row>
    <row r="3632" spans="1:29" x14ac:dyDescent="0.35">
      <c r="A3632">
        <v>201207317</v>
      </c>
      <c r="B3632" s="1">
        <v>43877</v>
      </c>
      <c r="C3632" s="1">
        <v>43855</v>
      </c>
      <c r="D3632">
        <v>1600</v>
      </c>
      <c r="E3632">
        <v>12</v>
      </c>
      <c r="F3632" t="s">
        <v>68</v>
      </c>
      <c r="G3632">
        <v>1266</v>
      </c>
      <c r="H3632">
        <v>1</v>
      </c>
      <c r="I3632">
        <v>310</v>
      </c>
      <c r="J3632" t="s">
        <v>71</v>
      </c>
      <c r="K3632" t="s">
        <v>5807</v>
      </c>
      <c r="L3632">
        <v>61</v>
      </c>
      <c r="M3632" t="s">
        <v>94</v>
      </c>
      <c r="N3632" t="s">
        <v>163</v>
      </c>
      <c r="O3632">
        <v>501</v>
      </c>
      <c r="P3632" t="s">
        <v>164</v>
      </c>
      <c r="S3632" t="s">
        <v>40</v>
      </c>
      <c r="T3632" t="s">
        <v>41</v>
      </c>
      <c r="U3632">
        <v>310</v>
      </c>
      <c r="Y3632" t="s">
        <v>5808</v>
      </c>
      <c r="AA3632">
        <v>33.967799999999997</v>
      </c>
      <c r="AB3632">
        <v>-118.2893</v>
      </c>
      <c r="AC3632">
        <f t="shared" si="56"/>
        <v>0</v>
      </c>
    </row>
    <row r="3633" spans="1:29" x14ac:dyDescent="0.35">
      <c r="A3633">
        <v>200407140</v>
      </c>
      <c r="B3633" s="1">
        <v>43910</v>
      </c>
      <c r="C3633" s="1">
        <v>43910</v>
      </c>
      <c r="D3633">
        <v>32</v>
      </c>
      <c r="E3633">
        <v>4</v>
      </c>
      <c r="F3633" t="s">
        <v>54</v>
      </c>
      <c r="G3633">
        <v>448</v>
      </c>
      <c r="H3633">
        <v>2</v>
      </c>
      <c r="I3633">
        <v>888</v>
      </c>
      <c r="J3633" t="s">
        <v>250</v>
      </c>
      <c r="K3633">
        <v>2004</v>
      </c>
      <c r="L3633">
        <v>41</v>
      </c>
      <c r="M3633" t="s">
        <v>94</v>
      </c>
      <c r="N3633" t="s">
        <v>95</v>
      </c>
      <c r="O3633">
        <v>108</v>
      </c>
      <c r="P3633" t="s">
        <v>105</v>
      </c>
      <c r="S3633" t="s">
        <v>40</v>
      </c>
      <c r="T3633" t="s">
        <v>41</v>
      </c>
      <c r="U3633">
        <v>888</v>
      </c>
      <c r="Y3633" t="s">
        <v>5809</v>
      </c>
      <c r="AA3633">
        <v>34.057899999999997</v>
      </c>
      <c r="AB3633">
        <v>-118.1968</v>
      </c>
      <c r="AC3633">
        <f t="shared" si="56"/>
        <v>0</v>
      </c>
    </row>
    <row r="3634" spans="1:29" x14ac:dyDescent="0.35">
      <c r="A3634">
        <v>200615449</v>
      </c>
      <c r="B3634" s="1">
        <v>44089</v>
      </c>
      <c r="C3634" s="1">
        <v>44089</v>
      </c>
      <c r="D3634">
        <v>2030</v>
      </c>
      <c r="E3634">
        <v>6</v>
      </c>
      <c r="F3634" t="s">
        <v>91</v>
      </c>
      <c r="G3634">
        <v>669</v>
      </c>
      <c r="H3634">
        <v>1</v>
      </c>
      <c r="I3634">
        <v>761</v>
      </c>
      <c r="J3634" t="s">
        <v>403</v>
      </c>
      <c r="K3634" t="s">
        <v>5810</v>
      </c>
      <c r="L3634">
        <v>41</v>
      </c>
      <c r="M3634" t="s">
        <v>30</v>
      </c>
      <c r="N3634" t="s">
        <v>95</v>
      </c>
      <c r="O3634">
        <v>102</v>
      </c>
      <c r="P3634" t="s">
        <v>186</v>
      </c>
      <c r="Q3634">
        <v>207</v>
      </c>
      <c r="R3634" t="s">
        <v>1110</v>
      </c>
      <c r="S3634" t="s">
        <v>84</v>
      </c>
      <c r="T3634" t="s">
        <v>85</v>
      </c>
      <c r="U3634">
        <v>761</v>
      </c>
      <c r="Y3634" t="s">
        <v>5811</v>
      </c>
      <c r="AA3634">
        <v>34.0929</v>
      </c>
      <c r="AB3634">
        <v>-118.3048</v>
      </c>
      <c r="AC3634">
        <f t="shared" si="56"/>
        <v>0</v>
      </c>
    </row>
    <row r="3635" spans="1:29" x14ac:dyDescent="0.35">
      <c r="A3635">
        <v>200512872</v>
      </c>
      <c r="B3635" s="1">
        <v>44054</v>
      </c>
      <c r="C3635" s="1">
        <v>44054</v>
      </c>
      <c r="D3635">
        <v>1700</v>
      </c>
      <c r="E3635">
        <v>5</v>
      </c>
      <c r="F3635" t="s">
        <v>98</v>
      </c>
      <c r="G3635">
        <v>517</v>
      </c>
      <c r="H3635">
        <v>2</v>
      </c>
      <c r="I3635">
        <v>740</v>
      </c>
      <c r="J3635" t="s">
        <v>224</v>
      </c>
      <c r="K3635" t="s">
        <v>5812</v>
      </c>
      <c r="L3635">
        <v>0</v>
      </c>
      <c r="M3635" t="s">
        <v>46</v>
      </c>
      <c r="N3635" t="s">
        <v>46</v>
      </c>
      <c r="O3635">
        <v>122</v>
      </c>
      <c r="P3635" t="s">
        <v>275</v>
      </c>
      <c r="S3635" t="s">
        <v>40</v>
      </c>
      <c r="T3635" t="s">
        <v>41</v>
      </c>
      <c r="U3635">
        <v>740</v>
      </c>
      <c r="Y3635" t="s">
        <v>2587</v>
      </c>
      <c r="Z3635" t="s">
        <v>208</v>
      </c>
      <c r="AA3635">
        <v>33.783000000000001</v>
      </c>
      <c r="AB3635">
        <v>-118.262</v>
      </c>
      <c r="AC3635">
        <f t="shared" si="56"/>
        <v>0</v>
      </c>
    </row>
    <row r="3636" spans="1:29" x14ac:dyDescent="0.35">
      <c r="A3636">
        <v>200209007</v>
      </c>
      <c r="B3636" s="1">
        <v>43936</v>
      </c>
      <c r="C3636" s="1">
        <v>43936</v>
      </c>
      <c r="D3636">
        <v>2015</v>
      </c>
      <c r="E3636">
        <v>2</v>
      </c>
      <c r="F3636" t="s">
        <v>56</v>
      </c>
      <c r="G3636">
        <v>248</v>
      </c>
      <c r="H3636">
        <v>2</v>
      </c>
      <c r="I3636">
        <v>624</v>
      </c>
      <c r="J3636" t="s">
        <v>171</v>
      </c>
      <c r="K3636" t="s">
        <v>5813</v>
      </c>
      <c r="L3636">
        <v>2</v>
      </c>
      <c r="M3636" t="s">
        <v>30</v>
      </c>
      <c r="N3636" t="s">
        <v>163</v>
      </c>
      <c r="O3636">
        <v>502</v>
      </c>
      <c r="P3636" t="s">
        <v>47</v>
      </c>
      <c r="Q3636">
        <v>400</v>
      </c>
      <c r="R3636" t="s">
        <v>143</v>
      </c>
      <c r="S3636" t="s">
        <v>40</v>
      </c>
      <c r="T3636" t="s">
        <v>41</v>
      </c>
      <c r="U3636">
        <v>624</v>
      </c>
      <c r="Y3636" t="s">
        <v>565</v>
      </c>
      <c r="AA3636">
        <v>34.059399999999997</v>
      </c>
      <c r="AB3636">
        <v>-118.26439999999999</v>
      </c>
      <c r="AC3636">
        <f t="shared" si="56"/>
        <v>0</v>
      </c>
    </row>
    <row r="3637" spans="1:29" x14ac:dyDescent="0.35">
      <c r="A3637">
        <v>200706585</v>
      </c>
      <c r="B3637" s="1">
        <v>43884</v>
      </c>
      <c r="C3637" s="1">
        <v>43884</v>
      </c>
      <c r="D3637">
        <v>115</v>
      </c>
      <c r="E3637">
        <v>7</v>
      </c>
      <c r="F3637" t="s">
        <v>28</v>
      </c>
      <c r="G3637">
        <v>702</v>
      </c>
      <c r="H3637">
        <v>1</v>
      </c>
      <c r="I3637">
        <v>310</v>
      </c>
      <c r="J3637" t="s">
        <v>71</v>
      </c>
      <c r="K3637" t="s">
        <v>3672</v>
      </c>
      <c r="L3637">
        <v>37</v>
      </c>
      <c r="M3637" t="s">
        <v>30</v>
      </c>
      <c r="N3637" t="s">
        <v>73</v>
      </c>
      <c r="O3637">
        <v>501</v>
      </c>
      <c r="P3637" t="s">
        <v>164</v>
      </c>
      <c r="S3637" t="s">
        <v>40</v>
      </c>
      <c r="T3637" t="s">
        <v>41</v>
      </c>
      <c r="U3637">
        <v>310</v>
      </c>
      <c r="Y3637" t="s">
        <v>5814</v>
      </c>
      <c r="AA3637">
        <v>34.0854</v>
      </c>
      <c r="AB3637">
        <v>-118.3553</v>
      </c>
      <c r="AC3637">
        <f t="shared" si="56"/>
        <v>0</v>
      </c>
    </row>
    <row r="3638" spans="1:29" x14ac:dyDescent="0.35">
      <c r="A3638">
        <v>201226451</v>
      </c>
      <c r="B3638" s="1">
        <v>44180</v>
      </c>
      <c r="C3638" s="1">
        <v>44180</v>
      </c>
      <c r="D3638">
        <v>755</v>
      </c>
      <c r="E3638">
        <v>12</v>
      </c>
      <c r="F3638" t="s">
        <v>68</v>
      </c>
      <c r="G3638">
        <v>1269</v>
      </c>
      <c r="H3638">
        <v>1</v>
      </c>
      <c r="I3638">
        <v>230</v>
      </c>
      <c r="J3638" t="s">
        <v>161</v>
      </c>
      <c r="K3638" t="s">
        <v>5815</v>
      </c>
      <c r="L3638">
        <v>21</v>
      </c>
      <c r="M3638" t="s">
        <v>30</v>
      </c>
      <c r="N3638" t="s">
        <v>163</v>
      </c>
      <c r="O3638">
        <v>101</v>
      </c>
      <c r="P3638" t="s">
        <v>32</v>
      </c>
      <c r="Q3638">
        <v>102</v>
      </c>
      <c r="R3638" t="s">
        <v>219</v>
      </c>
      <c r="S3638" t="s">
        <v>40</v>
      </c>
      <c r="T3638" t="s">
        <v>41</v>
      </c>
      <c r="U3638">
        <v>230</v>
      </c>
      <c r="Y3638" t="s">
        <v>5816</v>
      </c>
      <c r="AA3638">
        <v>33.964599999999997</v>
      </c>
      <c r="AB3638">
        <v>-118.26730000000001</v>
      </c>
      <c r="AC3638">
        <f t="shared" si="56"/>
        <v>0</v>
      </c>
    </row>
    <row r="3639" spans="1:29" x14ac:dyDescent="0.35">
      <c r="A3639">
        <v>201111909</v>
      </c>
      <c r="B3639" s="1">
        <v>44040</v>
      </c>
      <c r="C3639" s="1">
        <v>44039</v>
      </c>
      <c r="D3639">
        <v>1500</v>
      </c>
      <c r="E3639">
        <v>11</v>
      </c>
      <c r="F3639" t="s">
        <v>64</v>
      </c>
      <c r="G3639">
        <v>1124</v>
      </c>
      <c r="H3639">
        <v>1</v>
      </c>
      <c r="I3639">
        <v>510</v>
      </c>
      <c r="J3639" t="s">
        <v>29</v>
      </c>
      <c r="L3639">
        <v>0</v>
      </c>
      <c r="O3639">
        <v>101</v>
      </c>
      <c r="P3639" t="s">
        <v>32</v>
      </c>
      <c r="S3639" t="s">
        <v>40</v>
      </c>
      <c r="T3639" t="s">
        <v>41</v>
      </c>
      <c r="U3639">
        <v>510</v>
      </c>
      <c r="Y3639" t="s">
        <v>5817</v>
      </c>
      <c r="AA3639">
        <v>34.1173</v>
      </c>
      <c r="AB3639">
        <v>-118.2389</v>
      </c>
      <c r="AC3639">
        <f t="shared" si="56"/>
        <v>0</v>
      </c>
    </row>
    <row r="3640" spans="1:29" x14ac:dyDescent="0.35">
      <c r="A3640">
        <v>200618587</v>
      </c>
      <c r="B3640" s="1">
        <v>44162</v>
      </c>
      <c r="C3640" s="1">
        <v>44161</v>
      </c>
      <c r="D3640">
        <v>1700</v>
      </c>
      <c r="E3640">
        <v>6</v>
      </c>
      <c r="F3640" t="s">
        <v>91</v>
      </c>
      <c r="G3640">
        <v>676</v>
      </c>
      <c r="H3640">
        <v>2</v>
      </c>
      <c r="I3640">
        <v>624</v>
      </c>
      <c r="J3640" t="s">
        <v>171</v>
      </c>
      <c r="K3640" t="s">
        <v>3096</v>
      </c>
      <c r="L3640">
        <v>39</v>
      </c>
      <c r="M3640" t="s">
        <v>30</v>
      </c>
      <c r="N3640" t="s">
        <v>95</v>
      </c>
      <c r="O3640">
        <v>102</v>
      </c>
      <c r="P3640" t="s">
        <v>186</v>
      </c>
      <c r="Q3640">
        <v>400</v>
      </c>
      <c r="R3640" t="s">
        <v>143</v>
      </c>
      <c r="S3640" t="s">
        <v>40</v>
      </c>
      <c r="T3640" t="s">
        <v>41</v>
      </c>
      <c r="U3640">
        <v>624</v>
      </c>
      <c r="Y3640" t="s">
        <v>5818</v>
      </c>
      <c r="AA3640">
        <v>34.083500000000001</v>
      </c>
      <c r="AB3640">
        <v>-118.3266</v>
      </c>
      <c r="AC3640">
        <f t="shared" si="56"/>
        <v>0</v>
      </c>
    </row>
    <row r="3641" spans="1:29" x14ac:dyDescent="0.35">
      <c r="A3641">
        <v>201224115</v>
      </c>
      <c r="B3641" s="1">
        <v>44142</v>
      </c>
      <c r="C3641" s="1">
        <v>44142</v>
      </c>
      <c r="D3641">
        <v>2200</v>
      </c>
      <c r="E3641">
        <v>12</v>
      </c>
      <c r="F3641" t="s">
        <v>68</v>
      </c>
      <c r="G3641">
        <v>1249</v>
      </c>
      <c r="H3641">
        <v>2</v>
      </c>
      <c r="I3641">
        <v>626</v>
      </c>
      <c r="J3641" t="s">
        <v>141</v>
      </c>
      <c r="K3641" t="s">
        <v>5819</v>
      </c>
      <c r="L3641">
        <v>22</v>
      </c>
      <c r="M3641" t="s">
        <v>94</v>
      </c>
      <c r="N3641" t="s">
        <v>95</v>
      </c>
      <c r="O3641">
        <v>501</v>
      </c>
      <c r="P3641" t="s">
        <v>164</v>
      </c>
      <c r="Q3641">
        <v>400</v>
      </c>
      <c r="R3641" t="s">
        <v>143</v>
      </c>
      <c r="S3641" t="s">
        <v>40</v>
      </c>
      <c r="T3641" t="s">
        <v>41</v>
      </c>
      <c r="U3641">
        <v>626</v>
      </c>
      <c r="Y3641" t="s">
        <v>5820</v>
      </c>
      <c r="AA3641">
        <v>33.9803</v>
      </c>
      <c r="AB3641">
        <v>-118.28270000000001</v>
      </c>
      <c r="AC3641">
        <f t="shared" si="56"/>
        <v>0</v>
      </c>
    </row>
    <row r="3642" spans="1:29" x14ac:dyDescent="0.35">
      <c r="A3642">
        <v>200709084</v>
      </c>
      <c r="B3642" s="1">
        <v>43961</v>
      </c>
      <c r="C3642" s="1">
        <v>43960</v>
      </c>
      <c r="D3642">
        <v>1200</v>
      </c>
      <c r="E3642">
        <v>7</v>
      </c>
      <c r="F3642" t="s">
        <v>28</v>
      </c>
      <c r="G3642">
        <v>742</v>
      </c>
      <c r="H3642">
        <v>1</v>
      </c>
      <c r="I3642">
        <v>440</v>
      </c>
      <c r="J3642" t="s">
        <v>213</v>
      </c>
      <c r="K3642">
        <v>344</v>
      </c>
      <c r="L3642">
        <v>37</v>
      </c>
      <c r="M3642" t="s">
        <v>94</v>
      </c>
      <c r="N3642" t="s">
        <v>163</v>
      </c>
      <c r="O3642">
        <v>101</v>
      </c>
      <c r="P3642" t="s">
        <v>32</v>
      </c>
      <c r="S3642" t="s">
        <v>40</v>
      </c>
      <c r="T3642" t="s">
        <v>41</v>
      </c>
      <c r="U3642">
        <v>440</v>
      </c>
      <c r="Y3642" t="s">
        <v>5639</v>
      </c>
      <c r="AA3642">
        <v>34.063400000000001</v>
      </c>
      <c r="AB3642">
        <v>-118.3655</v>
      </c>
      <c r="AC3642">
        <f t="shared" si="56"/>
        <v>0</v>
      </c>
    </row>
    <row r="3643" spans="1:29" x14ac:dyDescent="0.35">
      <c r="A3643">
        <v>200619808</v>
      </c>
      <c r="B3643" s="1">
        <v>44195</v>
      </c>
      <c r="C3643" s="1">
        <v>44194</v>
      </c>
      <c r="D3643">
        <v>2200</v>
      </c>
      <c r="E3643">
        <v>6</v>
      </c>
      <c r="F3643" t="s">
        <v>91</v>
      </c>
      <c r="G3643">
        <v>656</v>
      </c>
      <c r="H3643">
        <v>1</v>
      </c>
      <c r="I3643">
        <v>510</v>
      </c>
      <c r="J3643" t="s">
        <v>29</v>
      </c>
      <c r="L3643">
        <v>0</v>
      </c>
      <c r="O3643">
        <v>101</v>
      </c>
      <c r="P3643" t="s">
        <v>32</v>
      </c>
      <c r="S3643" t="s">
        <v>40</v>
      </c>
      <c r="T3643" t="s">
        <v>41</v>
      </c>
      <c r="U3643">
        <v>510</v>
      </c>
      <c r="Y3643" t="s">
        <v>2125</v>
      </c>
      <c r="AA3643">
        <v>34.088000000000001</v>
      </c>
      <c r="AB3643">
        <v>-118.3223</v>
      </c>
      <c r="AC3643">
        <f t="shared" si="56"/>
        <v>0</v>
      </c>
    </row>
    <row r="3644" spans="1:29" x14ac:dyDescent="0.35">
      <c r="A3644">
        <v>201007362</v>
      </c>
      <c r="B3644" s="1">
        <v>43908</v>
      </c>
      <c r="C3644" s="1">
        <v>43907</v>
      </c>
      <c r="D3644">
        <v>2000</v>
      </c>
      <c r="E3644">
        <v>10</v>
      </c>
      <c r="F3644" t="s">
        <v>103</v>
      </c>
      <c r="G3644">
        <v>1017</v>
      </c>
      <c r="H3644">
        <v>1</v>
      </c>
      <c r="I3644">
        <v>420</v>
      </c>
      <c r="J3644" t="s">
        <v>352</v>
      </c>
      <c r="K3644" t="s">
        <v>245</v>
      </c>
      <c r="L3644">
        <v>46</v>
      </c>
      <c r="M3644" t="s">
        <v>30</v>
      </c>
      <c r="N3644" t="s">
        <v>73</v>
      </c>
      <c r="O3644">
        <v>101</v>
      </c>
      <c r="P3644" t="s">
        <v>32</v>
      </c>
      <c r="S3644" t="s">
        <v>84</v>
      </c>
      <c r="T3644" t="s">
        <v>85</v>
      </c>
      <c r="U3644">
        <v>420</v>
      </c>
      <c r="Y3644" t="s">
        <v>5821</v>
      </c>
      <c r="AA3644">
        <v>34.203000000000003</v>
      </c>
      <c r="AB3644">
        <v>-118.5033</v>
      </c>
      <c r="AC3644">
        <f t="shared" si="56"/>
        <v>0</v>
      </c>
    </row>
    <row r="3645" spans="1:29" x14ac:dyDescent="0.35">
      <c r="A3645">
        <v>200414127</v>
      </c>
      <c r="B3645" s="1">
        <v>44126</v>
      </c>
      <c r="C3645" s="1">
        <v>44126</v>
      </c>
      <c r="D3645">
        <v>510</v>
      </c>
      <c r="E3645">
        <v>4</v>
      </c>
      <c r="F3645" t="s">
        <v>54</v>
      </c>
      <c r="G3645">
        <v>448</v>
      </c>
      <c r="H3645">
        <v>1</v>
      </c>
      <c r="I3645">
        <v>230</v>
      </c>
      <c r="J3645" t="s">
        <v>161</v>
      </c>
      <c r="K3645" t="s">
        <v>5822</v>
      </c>
      <c r="L3645">
        <v>36</v>
      </c>
      <c r="M3645" t="s">
        <v>30</v>
      </c>
      <c r="N3645" t="s">
        <v>95</v>
      </c>
      <c r="O3645">
        <v>502</v>
      </c>
      <c r="P3645" t="s">
        <v>47</v>
      </c>
      <c r="Q3645">
        <v>207</v>
      </c>
      <c r="R3645" t="s">
        <v>1110</v>
      </c>
      <c r="S3645" t="s">
        <v>40</v>
      </c>
      <c r="T3645" t="s">
        <v>41</v>
      </c>
      <c r="U3645">
        <v>230</v>
      </c>
      <c r="Y3645" t="s">
        <v>5823</v>
      </c>
      <c r="AA3645">
        <v>34.059100000000001</v>
      </c>
      <c r="AB3645">
        <v>-118.1965</v>
      </c>
      <c r="AC3645">
        <f t="shared" si="56"/>
        <v>0</v>
      </c>
    </row>
    <row r="3646" spans="1:29" x14ac:dyDescent="0.35">
      <c r="A3646">
        <v>200206194</v>
      </c>
      <c r="B3646" s="1">
        <v>43874</v>
      </c>
      <c r="C3646" s="1">
        <v>43873</v>
      </c>
      <c r="D3646">
        <v>1630</v>
      </c>
      <c r="E3646">
        <v>2</v>
      </c>
      <c r="F3646" t="s">
        <v>56</v>
      </c>
      <c r="G3646">
        <v>212</v>
      </c>
      <c r="H3646">
        <v>1</v>
      </c>
      <c r="I3646">
        <v>230</v>
      </c>
      <c r="J3646" t="s">
        <v>161</v>
      </c>
      <c r="K3646" t="s">
        <v>5824</v>
      </c>
      <c r="L3646">
        <v>94</v>
      </c>
      <c r="M3646" t="s">
        <v>94</v>
      </c>
      <c r="N3646" t="s">
        <v>95</v>
      </c>
      <c r="O3646">
        <v>502</v>
      </c>
      <c r="P3646" t="s">
        <v>47</v>
      </c>
      <c r="Q3646">
        <v>400</v>
      </c>
      <c r="R3646" t="s">
        <v>143</v>
      </c>
      <c r="S3646" t="s">
        <v>84</v>
      </c>
      <c r="T3646" t="s">
        <v>85</v>
      </c>
      <c r="U3646">
        <v>230</v>
      </c>
      <c r="Y3646" t="s">
        <v>5825</v>
      </c>
      <c r="AA3646">
        <v>34.081800000000001</v>
      </c>
      <c r="AB3646">
        <v>-118.2856</v>
      </c>
      <c r="AC3646">
        <f t="shared" si="56"/>
        <v>0</v>
      </c>
    </row>
    <row r="3647" spans="1:29" x14ac:dyDescent="0.35">
      <c r="A3647">
        <v>200212277</v>
      </c>
      <c r="B3647" s="1">
        <v>44019</v>
      </c>
      <c r="C3647" s="1">
        <v>44013</v>
      </c>
      <c r="D3647">
        <v>1900</v>
      </c>
      <c r="E3647">
        <v>2</v>
      </c>
      <c r="F3647" t="s">
        <v>56</v>
      </c>
      <c r="G3647">
        <v>238</v>
      </c>
      <c r="H3647">
        <v>2</v>
      </c>
      <c r="I3647">
        <v>740</v>
      </c>
      <c r="J3647" t="s">
        <v>224</v>
      </c>
      <c r="K3647" t="s">
        <v>4859</v>
      </c>
      <c r="L3647">
        <v>38</v>
      </c>
      <c r="M3647" t="s">
        <v>30</v>
      </c>
      <c r="N3647" t="s">
        <v>95</v>
      </c>
      <c r="O3647">
        <v>122</v>
      </c>
      <c r="P3647" t="s">
        <v>275</v>
      </c>
      <c r="S3647" t="s">
        <v>40</v>
      </c>
      <c r="T3647" t="s">
        <v>41</v>
      </c>
      <c r="U3647">
        <v>740</v>
      </c>
      <c r="Y3647" t="s">
        <v>5826</v>
      </c>
      <c r="AA3647">
        <v>34.064100000000003</v>
      </c>
      <c r="AB3647">
        <v>-118.2568</v>
      </c>
      <c r="AC3647">
        <f t="shared" si="56"/>
        <v>0</v>
      </c>
    </row>
    <row r="3648" spans="1:29" x14ac:dyDescent="0.35">
      <c r="A3648">
        <v>200407234</v>
      </c>
      <c r="B3648" s="1">
        <v>43914</v>
      </c>
      <c r="C3648" s="1">
        <v>43858</v>
      </c>
      <c r="D3648">
        <v>1200</v>
      </c>
      <c r="E3648">
        <v>4</v>
      </c>
      <c r="F3648" t="s">
        <v>54</v>
      </c>
      <c r="G3648">
        <v>453</v>
      </c>
      <c r="H3648">
        <v>1</v>
      </c>
      <c r="I3648">
        <v>440</v>
      </c>
      <c r="J3648" t="s">
        <v>213</v>
      </c>
      <c r="K3648">
        <v>344</v>
      </c>
      <c r="L3648">
        <v>43</v>
      </c>
      <c r="M3648" t="s">
        <v>94</v>
      </c>
      <c r="N3648" t="s">
        <v>73</v>
      </c>
      <c r="O3648">
        <v>701</v>
      </c>
      <c r="P3648" t="s">
        <v>1610</v>
      </c>
      <c r="S3648" t="s">
        <v>40</v>
      </c>
      <c r="T3648" t="s">
        <v>41</v>
      </c>
      <c r="U3648">
        <v>440</v>
      </c>
      <c r="Y3648" t="s">
        <v>5827</v>
      </c>
      <c r="AA3648">
        <v>34.051200000000001</v>
      </c>
      <c r="AB3648">
        <v>-118.2176</v>
      </c>
      <c r="AC3648">
        <f t="shared" si="56"/>
        <v>0</v>
      </c>
    </row>
    <row r="3649" spans="1:29" x14ac:dyDescent="0.35">
      <c r="A3649">
        <v>200914343</v>
      </c>
      <c r="B3649" s="1">
        <v>44078</v>
      </c>
      <c r="C3649" s="1">
        <v>44073</v>
      </c>
      <c r="D3649">
        <v>1030</v>
      </c>
      <c r="E3649">
        <v>9</v>
      </c>
      <c r="F3649" t="s">
        <v>49</v>
      </c>
      <c r="G3649">
        <v>915</v>
      </c>
      <c r="H3649">
        <v>2</v>
      </c>
      <c r="I3649">
        <v>930</v>
      </c>
      <c r="J3649" t="s">
        <v>339</v>
      </c>
      <c r="K3649" t="s">
        <v>5828</v>
      </c>
      <c r="L3649">
        <v>51</v>
      </c>
      <c r="M3649" t="s">
        <v>94</v>
      </c>
      <c r="N3649" t="s">
        <v>163</v>
      </c>
      <c r="O3649">
        <v>501</v>
      </c>
      <c r="P3649" t="s">
        <v>164</v>
      </c>
      <c r="Q3649">
        <v>511</v>
      </c>
      <c r="R3649" t="s">
        <v>151</v>
      </c>
      <c r="S3649" t="s">
        <v>84</v>
      </c>
      <c r="T3649" t="s">
        <v>85</v>
      </c>
      <c r="U3649">
        <v>930</v>
      </c>
      <c r="Y3649" t="s">
        <v>5829</v>
      </c>
      <c r="AA3649">
        <v>34.197600000000001</v>
      </c>
      <c r="AB3649">
        <v>-118.4443</v>
      </c>
      <c r="AC3649">
        <f t="shared" si="56"/>
        <v>0</v>
      </c>
    </row>
    <row r="3650" spans="1:29" x14ac:dyDescent="0.35">
      <c r="A3650">
        <v>201220996</v>
      </c>
      <c r="B3650" s="1">
        <v>44094</v>
      </c>
      <c r="C3650" s="1">
        <v>44093</v>
      </c>
      <c r="D3650">
        <v>1630</v>
      </c>
      <c r="E3650">
        <v>12</v>
      </c>
      <c r="F3650" t="s">
        <v>68</v>
      </c>
      <c r="G3650">
        <v>1209</v>
      </c>
      <c r="H3650">
        <v>1</v>
      </c>
      <c r="I3650">
        <v>210</v>
      </c>
      <c r="J3650" t="s">
        <v>149</v>
      </c>
      <c r="K3650" t="s">
        <v>5830</v>
      </c>
      <c r="L3650">
        <v>31</v>
      </c>
      <c r="M3650" t="s">
        <v>94</v>
      </c>
      <c r="N3650" t="s">
        <v>95</v>
      </c>
      <c r="O3650">
        <v>101</v>
      </c>
      <c r="P3650" t="s">
        <v>32</v>
      </c>
      <c r="Q3650">
        <v>400</v>
      </c>
      <c r="R3650" t="s">
        <v>143</v>
      </c>
      <c r="S3650" t="s">
        <v>40</v>
      </c>
      <c r="T3650" t="s">
        <v>41</v>
      </c>
      <c r="U3650">
        <v>210</v>
      </c>
      <c r="Y3650" t="s">
        <v>3899</v>
      </c>
      <c r="Z3650" t="s">
        <v>5831</v>
      </c>
      <c r="AA3650">
        <v>34.000999999999998</v>
      </c>
      <c r="AB3650">
        <v>-118.28149999999999</v>
      </c>
      <c r="AC3650">
        <f t="shared" si="56"/>
        <v>0</v>
      </c>
    </row>
    <row r="3651" spans="1:29" x14ac:dyDescent="0.35">
      <c r="A3651">
        <v>200900710</v>
      </c>
      <c r="B3651" s="1">
        <v>43975</v>
      </c>
      <c r="C3651" s="1">
        <v>43975</v>
      </c>
      <c r="D3651">
        <v>430</v>
      </c>
      <c r="E3651">
        <v>9</v>
      </c>
      <c r="F3651" t="s">
        <v>49</v>
      </c>
      <c r="G3651">
        <v>946</v>
      </c>
      <c r="H3651">
        <v>2</v>
      </c>
      <c r="I3651">
        <v>354</v>
      </c>
      <c r="J3651" t="s">
        <v>167</v>
      </c>
      <c r="K3651" t="s">
        <v>5832</v>
      </c>
      <c r="L3651">
        <v>32</v>
      </c>
      <c r="M3651" t="s">
        <v>94</v>
      </c>
      <c r="N3651" t="s">
        <v>73</v>
      </c>
      <c r="O3651">
        <v>501</v>
      </c>
      <c r="P3651" t="s">
        <v>164</v>
      </c>
      <c r="S3651" t="s">
        <v>40</v>
      </c>
      <c r="T3651" t="s">
        <v>41</v>
      </c>
      <c r="U3651">
        <v>354</v>
      </c>
      <c r="Y3651" t="s">
        <v>5833</v>
      </c>
      <c r="AA3651">
        <v>34.179400000000001</v>
      </c>
      <c r="AB3651">
        <v>-118.4312</v>
      </c>
      <c r="AC3651">
        <f t="shared" ref="AC3651:AC3714" si="57">IF(OR((S:S)="CC", S:S="AA",S:S="JA"), 1, 0)</f>
        <v>0</v>
      </c>
    </row>
    <row r="3652" spans="1:29" x14ac:dyDescent="0.35">
      <c r="A3652">
        <v>200210268</v>
      </c>
      <c r="B3652" s="1">
        <v>43968</v>
      </c>
      <c r="C3652" s="1">
        <v>43967</v>
      </c>
      <c r="D3652">
        <v>2200</v>
      </c>
      <c r="E3652">
        <v>2</v>
      </c>
      <c r="F3652" t="s">
        <v>56</v>
      </c>
      <c r="G3652">
        <v>201</v>
      </c>
      <c r="H3652">
        <v>1</v>
      </c>
      <c r="I3652">
        <v>420</v>
      </c>
      <c r="J3652" t="s">
        <v>352</v>
      </c>
      <c r="L3652">
        <v>0</v>
      </c>
      <c r="O3652">
        <v>101</v>
      </c>
      <c r="P3652" t="s">
        <v>32</v>
      </c>
      <c r="S3652" t="s">
        <v>40</v>
      </c>
      <c r="T3652" t="s">
        <v>41</v>
      </c>
      <c r="U3652">
        <v>420</v>
      </c>
      <c r="Y3652" t="s">
        <v>5834</v>
      </c>
      <c r="AA3652">
        <v>34.088000000000001</v>
      </c>
      <c r="AB3652">
        <v>-118.297</v>
      </c>
      <c r="AC3652">
        <f t="shared" si="57"/>
        <v>0</v>
      </c>
    </row>
    <row r="3653" spans="1:29" x14ac:dyDescent="0.35">
      <c r="A3653">
        <v>201006468</v>
      </c>
      <c r="B3653" s="1">
        <v>43885</v>
      </c>
      <c r="C3653" s="1">
        <v>43884</v>
      </c>
      <c r="D3653">
        <v>1911</v>
      </c>
      <c r="E3653">
        <v>10</v>
      </c>
      <c r="F3653" t="s">
        <v>103</v>
      </c>
      <c r="G3653">
        <v>1088</v>
      </c>
      <c r="H3653">
        <v>1</v>
      </c>
      <c r="I3653">
        <v>310</v>
      </c>
      <c r="J3653" t="s">
        <v>71</v>
      </c>
      <c r="K3653" t="s">
        <v>5835</v>
      </c>
      <c r="L3653">
        <v>35</v>
      </c>
      <c r="M3653" t="s">
        <v>30</v>
      </c>
      <c r="N3653" t="s">
        <v>163</v>
      </c>
      <c r="O3653">
        <v>501</v>
      </c>
      <c r="P3653" t="s">
        <v>164</v>
      </c>
      <c r="S3653" t="s">
        <v>40</v>
      </c>
      <c r="T3653" t="s">
        <v>41</v>
      </c>
      <c r="U3653">
        <v>310</v>
      </c>
      <c r="Y3653" t="s">
        <v>5836</v>
      </c>
      <c r="AA3653">
        <v>34.154899999999998</v>
      </c>
      <c r="AB3653">
        <v>-118.50920000000001</v>
      </c>
      <c r="AC3653">
        <f t="shared" si="57"/>
        <v>0</v>
      </c>
    </row>
    <row r="3654" spans="1:29" x14ac:dyDescent="0.35">
      <c r="A3654">
        <v>200612853</v>
      </c>
      <c r="B3654" s="1">
        <v>44032</v>
      </c>
      <c r="C3654" s="1">
        <v>44032</v>
      </c>
      <c r="D3654">
        <v>900</v>
      </c>
      <c r="E3654">
        <v>6</v>
      </c>
      <c r="F3654" t="s">
        <v>91</v>
      </c>
      <c r="G3654">
        <v>636</v>
      </c>
      <c r="H3654">
        <v>2</v>
      </c>
      <c r="I3654">
        <v>624</v>
      </c>
      <c r="J3654" t="s">
        <v>171</v>
      </c>
      <c r="K3654" t="s">
        <v>5837</v>
      </c>
      <c r="L3654">
        <v>28</v>
      </c>
      <c r="M3654" t="s">
        <v>94</v>
      </c>
      <c r="N3654" t="s">
        <v>31</v>
      </c>
      <c r="O3654">
        <v>503</v>
      </c>
      <c r="P3654" t="s">
        <v>650</v>
      </c>
      <c r="Q3654">
        <v>400</v>
      </c>
      <c r="R3654" t="s">
        <v>143</v>
      </c>
      <c r="S3654" t="s">
        <v>84</v>
      </c>
      <c r="T3654" t="s">
        <v>85</v>
      </c>
      <c r="U3654">
        <v>624</v>
      </c>
      <c r="V3654">
        <v>626</v>
      </c>
      <c r="Y3654" t="s">
        <v>4130</v>
      </c>
      <c r="AA3654">
        <v>34.103900000000003</v>
      </c>
      <c r="AB3654">
        <v>-118.3297</v>
      </c>
      <c r="AC3654">
        <f t="shared" si="57"/>
        <v>0</v>
      </c>
    </row>
    <row r="3655" spans="1:29" x14ac:dyDescent="0.35">
      <c r="A3655">
        <v>200317093</v>
      </c>
      <c r="B3655" s="1">
        <v>44083</v>
      </c>
      <c r="C3655" s="1">
        <v>44083</v>
      </c>
      <c r="D3655">
        <v>2330</v>
      </c>
      <c r="E3655">
        <v>3</v>
      </c>
      <c r="F3655" t="s">
        <v>43</v>
      </c>
      <c r="G3655">
        <v>338</v>
      </c>
      <c r="H3655">
        <v>2</v>
      </c>
      <c r="I3655">
        <v>626</v>
      </c>
      <c r="J3655" t="s">
        <v>141</v>
      </c>
      <c r="K3655" t="s">
        <v>5838</v>
      </c>
      <c r="L3655">
        <v>19</v>
      </c>
      <c r="M3655" t="s">
        <v>94</v>
      </c>
      <c r="N3655" t="s">
        <v>31</v>
      </c>
      <c r="O3655">
        <v>502</v>
      </c>
      <c r="P3655" t="s">
        <v>47</v>
      </c>
      <c r="Q3655">
        <v>400</v>
      </c>
      <c r="R3655" t="s">
        <v>143</v>
      </c>
      <c r="S3655" t="s">
        <v>40</v>
      </c>
      <c r="T3655" t="s">
        <v>41</v>
      </c>
      <c r="U3655">
        <v>626</v>
      </c>
      <c r="Y3655" t="s">
        <v>5839</v>
      </c>
      <c r="AA3655">
        <v>34.0274</v>
      </c>
      <c r="AB3655">
        <v>-118.29</v>
      </c>
      <c r="AC3655">
        <f t="shared" si="57"/>
        <v>0</v>
      </c>
    </row>
    <row r="3656" spans="1:29" x14ac:dyDescent="0.35">
      <c r="A3656">
        <v>200416136</v>
      </c>
      <c r="B3656" s="1">
        <v>44186</v>
      </c>
      <c r="C3656" s="1">
        <v>44186</v>
      </c>
      <c r="D3656">
        <v>1010</v>
      </c>
      <c r="E3656">
        <v>4</v>
      </c>
      <c r="F3656" t="s">
        <v>54</v>
      </c>
      <c r="G3656">
        <v>499</v>
      </c>
      <c r="H3656">
        <v>1</v>
      </c>
      <c r="I3656">
        <v>210</v>
      </c>
      <c r="J3656" t="s">
        <v>149</v>
      </c>
      <c r="K3656" t="s">
        <v>5840</v>
      </c>
      <c r="L3656">
        <v>22</v>
      </c>
      <c r="M3656" t="s">
        <v>30</v>
      </c>
      <c r="N3656" t="s">
        <v>95</v>
      </c>
      <c r="O3656">
        <v>101</v>
      </c>
      <c r="P3656" t="s">
        <v>32</v>
      </c>
      <c r="Q3656">
        <v>102</v>
      </c>
      <c r="R3656" t="s">
        <v>219</v>
      </c>
      <c r="S3656" t="s">
        <v>40</v>
      </c>
      <c r="T3656" t="s">
        <v>41</v>
      </c>
      <c r="U3656">
        <v>210</v>
      </c>
      <c r="Y3656" t="s">
        <v>5841</v>
      </c>
      <c r="AA3656">
        <v>34.017699999999998</v>
      </c>
      <c r="AB3656">
        <v>-118.1995</v>
      </c>
      <c r="AC3656">
        <f t="shared" si="57"/>
        <v>0</v>
      </c>
    </row>
    <row r="3657" spans="1:29" x14ac:dyDescent="0.35">
      <c r="A3657">
        <v>201109915</v>
      </c>
      <c r="B3657" s="1">
        <v>43980</v>
      </c>
      <c r="C3657" s="1">
        <v>43980</v>
      </c>
      <c r="D3657">
        <v>2115</v>
      </c>
      <c r="E3657">
        <v>11</v>
      </c>
      <c r="F3657" t="s">
        <v>64</v>
      </c>
      <c r="G3657">
        <v>1178</v>
      </c>
      <c r="H3657">
        <v>2</v>
      </c>
      <c r="I3657">
        <v>624</v>
      </c>
      <c r="J3657" t="s">
        <v>171</v>
      </c>
      <c r="K3657" t="s">
        <v>5842</v>
      </c>
      <c r="L3657">
        <v>37</v>
      </c>
      <c r="M3657" t="s">
        <v>30</v>
      </c>
      <c r="N3657" t="s">
        <v>95</v>
      </c>
      <c r="O3657">
        <v>101</v>
      </c>
      <c r="P3657" t="s">
        <v>32</v>
      </c>
      <c r="Q3657">
        <v>400</v>
      </c>
      <c r="R3657" t="s">
        <v>143</v>
      </c>
      <c r="S3657" t="s">
        <v>40</v>
      </c>
      <c r="T3657" t="s">
        <v>41</v>
      </c>
      <c r="U3657">
        <v>624</v>
      </c>
      <c r="Y3657" t="s">
        <v>5843</v>
      </c>
      <c r="AA3657">
        <v>34.0959</v>
      </c>
      <c r="AB3657">
        <v>-118.2289</v>
      </c>
      <c r="AC3657">
        <f t="shared" si="57"/>
        <v>0</v>
      </c>
    </row>
    <row r="3658" spans="1:29" x14ac:dyDescent="0.35">
      <c r="A3658">
        <v>201308944</v>
      </c>
      <c r="B3658" s="1">
        <v>43922</v>
      </c>
      <c r="C3658" s="1">
        <v>43917</v>
      </c>
      <c r="D3658">
        <v>1000</v>
      </c>
      <c r="E3658">
        <v>13</v>
      </c>
      <c r="F3658" t="s">
        <v>62</v>
      </c>
      <c r="G3658">
        <v>1383</v>
      </c>
      <c r="H3658">
        <v>1</v>
      </c>
      <c r="I3658">
        <v>330</v>
      </c>
      <c r="J3658" t="s">
        <v>37</v>
      </c>
      <c r="K3658" t="s">
        <v>5844</v>
      </c>
      <c r="L3658">
        <v>34</v>
      </c>
      <c r="M3658" t="s">
        <v>94</v>
      </c>
      <c r="N3658" t="s">
        <v>95</v>
      </c>
      <c r="O3658">
        <v>101</v>
      </c>
      <c r="P3658" t="s">
        <v>32</v>
      </c>
      <c r="S3658" t="s">
        <v>40</v>
      </c>
      <c r="T3658" t="s">
        <v>41</v>
      </c>
      <c r="U3658">
        <v>330</v>
      </c>
      <c r="Y3658" t="s">
        <v>5845</v>
      </c>
      <c r="AA3658">
        <v>33.9861</v>
      </c>
      <c r="AB3658">
        <v>-118.2739</v>
      </c>
      <c r="AC3658">
        <f t="shared" si="57"/>
        <v>0</v>
      </c>
    </row>
    <row r="3659" spans="1:29" x14ac:dyDescent="0.35">
      <c r="A3659">
        <v>200314589</v>
      </c>
      <c r="B3659" s="1">
        <v>44035</v>
      </c>
      <c r="C3659" s="1">
        <v>44034</v>
      </c>
      <c r="D3659">
        <v>2200</v>
      </c>
      <c r="E3659">
        <v>3</v>
      </c>
      <c r="F3659" t="s">
        <v>43</v>
      </c>
      <c r="G3659">
        <v>395</v>
      </c>
      <c r="H3659">
        <v>1</v>
      </c>
      <c r="I3659">
        <v>510</v>
      </c>
      <c r="J3659" t="s">
        <v>29</v>
      </c>
      <c r="L3659">
        <v>0</v>
      </c>
      <c r="O3659">
        <v>101</v>
      </c>
      <c r="P3659" t="s">
        <v>32</v>
      </c>
      <c r="S3659" t="s">
        <v>33</v>
      </c>
      <c r="T3659" t="s">
        <v>34</v>
      </c>
      <c r="U3659">
        <v>510</v>
      </c>
      <c r="Y3659" t="s">
        <v>5846</v>
      </c>
      <c r="AA3659">
        <v>34.007300000000001</v>
      </c>
      <c r="AB3659">
        <v>-118.3108</v>
      </c>
      <c r="AC3659">
        <f t="shared" si="57"/>
        <v>1</v>
      </c>
    </row>
    <row r="3660" spans="1:29" x14ac:dyDescent="0.35">
      <c r="A3660">
        <v>200311599</v>
      </c>
      <c r="B3660" s="1">
        <v>43971</v>
      </c>
      <c r="C3660" s="1">
        <v>43971</v>
      </c>
      <c r="D3660">
        <v>630</v>
      </c>
      <c r="E3660">
        <v>3</v>
      </c>
      <c r="F3660" t="s">
        <v>43</v>
      </c>
      <c r="G3660">
        <v>398</v>
      </c>
      <c r="H3660">
        <v>2</v>
      </c>
      <c r="I3660">
        <v>624</v>
      </c>
      <c r="J3660" t="s">
        <v>171</v>
      </c>
      <c r="K3660" t="s">
        <v>5847</v>
      </c>
      <c r="L3660">
        <v>60</v>
      </c>
      <c r="M3660" t="s">
        <v>30</v>
      </c>
      <c r="N3660" t="s">
        <v>163</v>
      </c>
      <c r="O3660">
        <v>501</v>
      </c>
      <c r="P3660" t="s">
        <v>164</v>
      </c>
      <c r="Q3660">
        <v>400</v>
      </c>
      <c r="R3660" t="s">
        <v>143</v>
      </c>
      <c r="S3660" t="s">
        <v>84</v>
      </c>
      <c r="T3660" t="s">
        <v>85</v>
      </c>
      <c r="U3660">
        <v>624</v>
      </c>
      <c r="Y3660" t="s">
        <v>5848</v>
      </c>
      <c r="AA3660">
        <v>34.007100000000001</v>
      </c>
      <c r="AB3660">
        <v>-118.2842</v>
      </c>
      <c r="AC3660">
        <f t="shared" si="57"/>
        <v>0</v>
      </c>
    </row>
    <row r="3661" spans="1:29" x14ac:dyDescent="0.35">
      <c r="A3661">
        <v>200917728</v>
      </c>
      <c r="B3661" s="1">
        <v>44162</v>
      </c>
      <c r="C3661" s="1">
        <v>44161</v>
      </c>
      <c r="D3661">
        <v>1035</v>
      </c>
      <c r="E3661">
        <v>9</v>
      </c>
      <c r="F3661" t="s">
        <v>49</v>
      </c>
      <c r="G3661">
        <v>985</v>
      </c>
      <c r="H3661">
        <v>1</v>
      </c>
      <c r="I3661">
        <v>442</v>
      </c>
      <c r="J3661" t="s">
        <v>179</v>
      </c>
      <c r="K3661">
        <v>325</v>
      </c>
      <c r="L3661">
        <v>0</v>
      </c>
      <c r="M3661" t="s">
        <v>46</v>
      </c>
      <c r="N3661" t="s">
        <v>46</v>
      </c>
      <c r="O3661">
        <v>402</v>
      </c>
      <c r="P3661" t="s">
        <v>195</v>
      </c>
      <c r="S3661" t="s">
        <v>33</v>
      </c>
      <c r="T3661" t="s">
        <v>34</v>
      </c>
      <c r="U3661">
        <v>442</v>
      </c>
      <c r="Y3661" t="s">
        <v>4093</v>
      </c>
      <c r="AA3661">
        <v>34.153100000000002</v>
      </c>
      <c r="AB3661">
        <v>-118.4487</v>
      </c>
      <c r="AC3661">
        <f t="shared" si="57"/>
        <v>1</v>
      </c>
    </row>
    <row r="3662" spans="1:29" x14ac:dyDescent="0.35">
      <c r="A3662">
        <v>200111798</v>
      </c>
      <c r="B3662" s="1">
        <v>43968</v>
      </c>
      <c r="C3662" s="1">
        <v>43967</v>
      </c>
      <c r="D3662">
        <v>1545</v>
      </c>
      <c r="E3662">
        <v>1</v>
      </c>
      <c r="F3662" t="s">
        <v>36</v>
      </c>
      <c r="G3662">
        <v>153</v>
      </c>
      <c r="H3662">
        <v>1</v>
      </c>
      <c r="I3662">
        <v>761</v>
      </c>
      <c r="J3662" t="s">
        <v>403</v>
      </c>
      <c r="K3662" t="s">
        <v>5849</v>
      </c>
      <c r="L3662">
        <v>25</v>
      </c>
      <c r="M3662" t="s">
        <v>30</v>
      </c>
      <c r="N3662" t="s">
        <v>95</v>
      </c>
      <c r="O3662">
        <v>902</v>
      </c>
      <c r="P3662" t="s">
        <v>5850</v>
      </c>
      <c r="Q3662">
        <v>200</v>
      </c>
      <c r="R3662" t="s">
        <v>663</v>
      </c>
      <c r="S3662" t="s">
        <v>40</v>
      </c>
      <c r="T3662" t="s">
        <v>41</v>
      </c>
      <c r="U3662">
        <v>761</v>
      </c>
      <c r="Y3662" t="s">
        <v>997</v>
      </c>
      <c r="Z3662" t="s">
        <v>2092</v>
      </c>
      <c r="AA3662">
        <v>34.0488</v>
      </c>
      <c r="AB3662">
        <v>-118.2518</v>
      </c>
      <c r="AC3662">
        <f t="shared" si="57"/>
        <v>0</v>
      </c>
    </row>
    <row r="3663" spans="1:29" x14ac:dyDescent="0.35">
      <c r="A3663">
        <v>201207833</v>
      </c>
      <c r="B3663" s="1">
        <v>43886</v>
      </c>
      <c r="C3663" s="1">
        <v>43886</v>
      </c>
      <c r="D3663">
        <v>2100</v>
      </c>
      <c r="E3663">
        <v>12</v>
      </c>
      <c r="F3663" t="s">
        <v>68</v>
      </c>
      <c r="G3663">
        <v>1211</v>
      </c>
      <c r="H3663">
        <v>1</v>
      </c>
      <c r="I3663">
        <v>230</v>
      </c>
      <c r="J3663" t="s">
        <v>161</v>
      </c>
      <c r="K3663" t="s">
        <v>5851</v>
      </c>
      <c r="L3663">
        <v>24</v>
      </c>
      <c r="M3663" t="s">
        <v>30</v>
      </c>
      <c r="N3663" t="s">
        <v>163</v>
      </c>
      <c r="O3663">
        <v>102</v>
      </c>
      <c r="P3663" t="s">
        <v>186</v>
      </c>
      <c r="Q3663">
        <v>223</v>
      </c>
      <c r="R3663" t="s">
        <v>2002</v>
      </c>
      <c r="S3663" t="s">
        <v>40</v>
      </c>
      <c r="T3663" t="s">
        <v>41</v>
      </c>
      <c r="U3663">
        <v>230</v>
      </c>
      <c r="Y3663" t="s">
        <v>950</v>
      </c>
      <c r="Z3663" t="s">
        <v>5852</v>
      </c>
      <c r="AA3663">
        <v>33.989100000000001</v>
      </c>
      <c r="AB3663">
        <v>-118.32470000000001</v>
      </c>
      <c r="AC3663">
        <f t="shared" si="57"/>
        <v>0</v>
      </c>
    </row>
    <row r="3664" spans="1:29" x14ac:dyDescent="0.35">
      <c r="A3664">
        <v>201012992</v>
      </c>
      <c r="B3664" s="1">
        <v>44085</v>
      </c>
      <c r="C3664" s="1">
        <v>44082</v>
      </c>
      <c r="D3664">
        <v>1230</v>
      </c>
      <c r="E3664">
        <v>10</v>
      </c>
      <c r="F3664" t="s">
        <v>103</v>
      </c>
      <c r="G3664">
        <v>1017</v>
      </c>
      <c r="H3664">
        <v>1</v>
      </c>
      <c r="I3664">
        <v>440</v>
      </c>
      <c r="J3664" t="s">
        <v>213</v>
      </c>
      <c r="K3664" t="s">
        <v>1392</v>
      </c>
      <c r="L3664">
        <v>44</v>
      </c>
      <c r="M3664" t="s">
        <v>94</v>
      </c>
      <c r="N3664" t="s">
        <v>95</v>
      </c>
      <c r="O3664">
        <v>501</v>
      </c>
      <c r="P3664" t="s">
        <v>164</v>
      </c>
      <c r="S3664" t="s">
        <v>40</v>
      </c>
      <c r="T3664" t="s">
        <v>41</v>
      </c>
      <c r="U3664">
        <v>440</v>
      </c>
      <c r="Y3664" t="s">
        <v>5853</v>
      </c>
      <c r="AA3664">
        <v>34.206800000000001</v>
      </c>
      <c r="AB3664">
        <v>-118.5013</v>
      </c>
      <c r="AC3664">
        <f t="shared" si="57"/>
        <v>0</v>
      </c>
    </row>
    <row r="3665" spans="1:29" x14ac:dyDescent="0.35">
      <c r="A3665">
        <v>200517611</v>
      </c>
      <c r="B3665" s="1">
        <v>44174</v>
      </c>
      <c r="C3665" s="1">
        <v>44169</v>
      </c>
      <c r="D3665">
        <v>2000</v>
      </c>
      <c r="E3665">
        <v>5</v>
      </c>
      <c r="F3665" t="s">
        <v>98</v>
      </c>
      <c r="G3665">
        <v>563</v>
      </c>
      <c r="H3665">
        <v>1</v>
      </c>
      <c r="I3665">
        <v>510</v>
      </c>
      <c r="J3665" t="s">
        <v>29</v>
      </c>
      <c r="L3665">
        <v>0</v>
      </c>
      <c r="O3665">
        <v>101</v>
      </c>
      <c r="P3665" t="s">
        <v>32</v>
      </c>
      <c r="S3665" t="s">
        <v>40</v>
      </c>
      <c r="T3665" t="s">
        <v>41</v>
      </c>
      <c r="U3665">
        <v>510</v>
      </c>
      <c r="Y3665" t="s">
        <v>5854</v>
      </c>
      <c r="AA3665">
        <v>33.732100000000003</v>
      </c>
      <c r="AB3665">
        <v>-118.295</v>
      </c>
      <c r="AC3665">
        <f t="shared" si="57"/>
        <v>0</v>
      </c>
    </row>
    <row r="3666" spans="1:29" x14ac:dyDescent="0.35">
      <c r="A3666">
        <v>200400646</v>
      </c>
      <c r="B3666" s="1">
        <v>43889</v>
      </c>
      <c r="C3666" s="1">
        <v>43889</v>
      </c>
      <c r="D3666">
        <v>1350</v>
      </c>
      <c r="E3666">
        <v>4</v>
      </c>
      <c r="F3666" t="s">
        <v>54</v>
      </c>
      <c r="G3666">
        <v>415</v>
      </c>
      <c r="H3666">
        <v>2</v>
      </c>
      <c r="I3666">
        <v>624</v>
      </c>
      <c r="J3666" t="s">
        <v>171</v>
      </c>
      <c r="K3666" t="s">
        <v>1448</v>
      </c>
      <c r="L3666">
        <v>60</v>
      </c>
      <c r="M3666" t="s">
        <v>30</v>
      </c>
      <c r="N3666" t="s">
        <v>95</v>
      </c>
      <c r="O3666">
        <v>210</v>
      </c>
      <c r="P3666" t="s">
        <v>183</v>
      </c>
      <c r="Q3666">
        <v>400</v>
      </c>
      <c r="R3666" t="s">
        <v>143</v>
      </c>
      <c r="S3666" t="s">
        <v>40</v>
      </c>
      <c r="T3666" t="s">
        <v>41</v>
      </c>
      <c r="U3666">
        <v>624</v>
      </c>
      <c r="Y3666" t="s">
        <v>5855</v>
      </c>
      <c r="AA3666">
        <v>34.0762</v>
      </c>
      <c r="AB3666">
        <v>-118.2119</v>
      </c>
      <c r="AC3666">
        <f t="shared" si="57"/>
        <v>0</v>
      </c>
    </row>
    <row r="3667" spans="1:29" x14ac:dyDescent="0.35">
      <c r="A3667">
        <v>200619490</v>
      </c>
      <c r="B3667" s="1">
        <v>44185</v>
      </c>
      <c r="C3667" s="1">
        <v>44185</v>
      </c>
      <c r="D3667">
        <v>2320</v>
      </c>
      <c r="E3667">
        <v>6</v>
      </c>
      <c r="F3667" t="s">
        <v>91</v>
      </c>
      <c r="G3667">
        <v>615</v>
      </c>
      <c r="H3667">
        <v>1</v>
      </c>
      <c r="I3667">
        <v>310</v>
      </c>
      <c r="J3667" t="s">
        <v>71</v>
      </c>
      <c r="K3667" t="s">
        <v>4076</v>
      </c>
      <c r="L3667">
        <v>53</v>
      </c>
      <c r="M3667" t="s">
        <v>30</v>
      </c>
      <c r="N3667" t="s">
        <v>31</v>
      </c>
      <c r="O3667">
        <v>501</v>
      </c>
      <c r="P3667" t="s">
        <v>164</v>
      </c>
      <c r="Q3667">
        <v>500</v>
      </c>
      <c r="R3667" t="s">
        <v>184</v>
      </c>
      <c r="S3667" t="s">
        <v>40</v>
      </c>
      <c r="T3667" t="s">
        <v>41</v>
      </c>
      <c r="U3667">
        <v>310</v>
      </c>
      <c r="Y3667" t="s">
        <v>5856</v>
      </c>
      <c r="AA3667">
        <v>34.130000000000003</v>
      </c>
      <c r="AB3667">
        <v>-118.327</v>
      </c>
      <c r="AC3667">
        <f t="shared" si="57"/>
        <v>0</v>
      </c>
    </row>
    <row r="3668" spans="1:29" x14ac:dyDescent="0.35">
      <c r="A3668">
        <v>201104658</v>
      </c>
      <c r="B3668" s="1">
        <v>43846</v>
      </c>
      <c r="C3668" s="1">
        <v>43845</v>
      </c>
      <c r="D3668">
        <v>2230</v>
      </c>
      <c r="E3668">
        <v>11</v>
      </c>
      <c r="F3668" t="s">
        <v>64</v>
      </c>
      <c r="G3668">
        <v>1173</v>
      </c>
      <c r="H3668">
        <v>1</v>
      </c>
      <c r="I3668">
        <v>330</v>
      </c>
      <c r="J3668" t="s">
        <v>37</v>
      </c>
      <c r="K3668" t="s">
        <v>5857</v>
      </c>
      <c r="L3668">
        <v>29</v>
      </c>
      <c r="M3668" t="s">
        <v>30</v>
      </c>
      <c r="N3668" t="s">
        <v>95</v>
      </c>
      <c r="O3668">
        <v>101</v>
      </c>
      <c r="P3668" t="s">
        <v>32</v>
      </c>
      <c r="Q3668">
        <v>500</v>
      </c>
      <c r="R3668" t="s">
        <v>184</v>
      </c>
      <c r="S3668" t="s">
        <v>40</v>
      </c>
      <c r="T3668" t="s">
        <v>41</v>
      </c>
      <c r="U3668">
        <v>330</v>
      </c>
      <c r="Y3668" t="s">
        <v>5858</v>
      </c>
      <c r="AA3668">
        <v>34.092399999999998</v>
      </c>
      <c r="AB3668">
        <v>-118.25320000000001</v>
      </c>
      <c r="AC3668">
        <f t="shared" si="57"/>
        <v>0</v>
      </c>
    </row>
    <row r="3669" spans="1:29" x14ac:dyDescent="0.35">
      <c r="A3669">
        <v>200715389</v>
      </c>
      <c r="B3669" s="1">
        <v>44130</v>
      </c>
      <c r="C3669" s="1">
        <v>44081</v>
      </c>
      <c r="D3669">
        <v>1230</v>
      </c>
      <c r="E3669">
        <v>7</v>
      </c>
      <c r="F3669" t="s">
        <v>28</v>
      </c>
      <c r="G3669">
        <v>738</v>
      </c>
      <c r="H3669">
        <v>2</v>
      </c>
      <c r="I3669">
        <v>354</v>
      </c>
      <c r="J3669" t="s">
        <v>167</v>
      </c>
      <c r="K3669" t="s">
        <v>5859</v>
      </c>
      <c r="L3669">
        <v>74</v>
      </c>
      <c r="M3669" t="s">
        <v>30</v>
      </c>
      <c r="N3669" t="s">
        <v>73</v>
      </c>
      <c r="O3669">
        <v>501</v>
      </c>
      <c r="P3669" t="s">
        <v>164</v>
      </c>
      <c r="S3669" t="s">
        <v>40</v>
      </c>
      <c r="T3669" t="s">
        <v>41</v>
      </c>
      <c r="U3669">
        <v>354</v>
      </c>
      <c r="Y3669" t="s">
        <v>5860</v>
      </c>
      <c r="AA3669">
        <v>34.062100000000001</v>
      </c>
      <c r="AB3669">
        <v>-118.33710000000001</v>
      </c>
      <c r="AC3669">
        <f t="shared" si="57"/>
        <v>0</v>
      </c>
    </row>
    <row r="3670" spans="1:29" x14ac:dyDescent="0.35">
      <c r="A3670">
        <v>201100619</v>
      </c>
      <c r="B3670" s="1">
        <v>43934</v>
      </c>
      <c r="C3670" s="1">
        <v>43932</v>
      </c>
      <c r="D3670">
        <v>1635</v>
      </c>
      <c r="E3670">
        <v>11</v>
      </c>
      <c r="F3670" t="s">
        <v>64</v>
      </c>
      <c r="G3670">
        <v>1139</v>
      </c>
      <c r="H3670">
        <v>1</v>
      </c>
      <c r="I3670">
        <v>251</v>
      </c>
      <c r="J3670" t="s">
        <v>1253</v>
      </c>
      <c r="K3670" t="s">
        <v>5861</v>
      </c>
      <c r="L3670">
        <v>39</v>
      </c>
      <c r="M3670" t="s">
        <v>30</v>
      </c>
      <c r="N3670" t="s">
        <v>73</v>
      </c>
      <c r="O3670">
        <v>501</v>
      </c>
      <c r="P3670" t="s">
        <v>164</v>
      </c>
      <c r="Q3670">
        <v>101</v>
      </c>
      <c r="R3670" t="s">
        <v>1717</v>
      </c>
      <c r="S3670" t="s">
        <v>40</v>
      </c>
      <c r="T3670" t="s">
        <v>41</v>
      </c>
      <c r="U3670">
        <v>251</v>
      </c>
      <c r="Y3670" t="s">
        <v>5862</v>
      </c>
      <c r="AA3670">
        <v>34.109299999999998</v>
      </c>
      <c r="AB3670">
        <v>-118.1879</v>
      </c>
      <c r="AC3670">
        <f t="shared" si="57"/>
        <v>0</v>
      </c>
    </row>
    <row r="3671" spans="1:29" x14ac:dyDescent="0.35">
      <c r="A3671">
        <v>200717219</v>
      </c>
      <c r="B3671" s="1">
        <v>44182</v>
      </c>
      <c r="C3671" s="1">
        <v>44182</v>
      </c>
      <c r="D3671">
        <v>2225</v>
      </c>
      <c r="E3671">
        <v>7</v>
      </c>
      <c r="F3671" t="s">
        <v>28</v>
      </c>
      <c r="G3671">
        <v>752</v>
      </c>
      <c r="H3671">
        <v>2</v>
      </c>
      <c r="I3671">
        <v>624</v>
      </c>
      <c r="J3671" t="s">
        <v>171</v>
      </c>
      <c r="K3671" t="s">
        <v>5863</v>
      </c>
      <c r="L3671">
        <v>31</v>
      </c>
      <c r="M3671" t="s">
        <v>94</v>
      </c>
      <c r="N3671" t="s">
        <v>73</v>
      </c>
      <c r="O3671">
        <v>101</v>
      </c>
      <c r="P3671" t="s">
        <v>32</v>
      </c>
      <c r="Q3671">
        <v>400</v>
      </c>
      <c r="R3671" t="s">
        <v>143</v>
      </c>
      <c r="S3671" t="s">
        <v>40</v>
      </c>
      <c r="T3671" t="s">
        <v>41</v>
      </c>
      <c r="U3671">
        <v>624</v>
      </c>
      <c r="Y3671" t="s">
        <v>5864</v>
      </c>
      <c r="AA3671">
        <v>34.058799999999998</v>
      </c>
      <c r="AB3671">
        <v>-118.3738</v>
      </c>
      <c r="AC3671">
        <f t="shared" si="57"/>
        <v>0</v>
      </c>
    </row>
    <row r="3672" spans="1:29" x14ac:dyDescent="0.35">
      <c r="A3672">
        <v>201222479</v>
      </c>
      <c r="B3672" s="1">
        <v>44117</v>
      </c>
      <c r="C3672" s="1">
        <v>44116</v>
      </c>
      <c r="D3672">
        <v>2100</v>
      </c>
      <c r="E3672">
        <v>12</v>
      </c>
      <c r="F3672" t="s">
        <v>68</v>
      </c>
      <c r="G3672">
        <v>1211</v>
      </c>
      <c r="H3672">
        <v>1</v>
      </c>
      <c r="I3672">
        <v>230</v>
      </c>
      <c r="J3672" t="s">
        <v>161</v>
      </c>
      <c r="K3672" t="s">
        <v>5865</v>
      </c>
      <c r="L3672">
        <v>33</v>
      </c>
      <c r="M3672" t="s">
        <v>30</v>
      </c>
      <c r="N3672" t="s">
        <v>73</v>
      </c>
      <c r="O3672">
        <v>102</v>
      </c>
      <c r="P3672" t="s">
        <v>186</v>
      </c>
      <c r="Q3672">
        <v>212</v>
      </c>
      <c r="R3672" t="s">
        <v>1167</v>
      </c>
      <c r="S3672" t="s">
        <v>40</v>
      </c>
      <c r="T3672" t="s">
        <v>41</v>
      </c>
      <c r="U3672">
        <v>230</v>
      </c>
      <c r="Y3672" t="s">
        <v>5866</v>
      </c>
      <c r="AA3672">
        <v>33.993099999999998</v>
      </c>
      <c r="AB3672">
        <v>-118.32989999999999</v>
      </c>
      <c r="AC3672">
        <f t="shared" si="57"/>
        <v>0</v>
      </c>
    </row>
    <row r="3673" spans="1:29" x14ac:dyDescent="0.35">
      <c r="A3673">
        <v>200812722</v>
      </c>
      <c r="B3673" s="1">
        <v>44050</v>
      </c>
      <c r="C3673" s="1">
        <v>44050</v>
      </c>
      <c r="D3673">
        <v>1240</v>
      </c>
      <c r="E3673">
        <v>8</v>
      </c>
      <c r="F3673" t="s">
        <v>109</v>
      </c>
      <c r="G3673">
        <v>855</v>
      </c>
      <c r="H3673">
        <v>2</v>
      </c>
      <c r="I3673">
        <v>860</v>
      </c>
      <c r="J3673" t="s">
        <v>2220</v>
      </c>
      <c r="K3673" t="s">
        <v>5867</v>
      </c>
      <c r="L3673">
        <v>21</v>
      </c>
      <c r="M3673" t="s">
        <v>94</v>
      </c>
      <c r="N3673" t="s">
        <v>173</v>
      </c>
      <c r="O3673">
        <v>102</v>
      </c>
      <c r="P3673" t="s">
        <v>186</v>
      </c>
      <c r="Q3673">
        <v>400</v>
      </c>
      <c r="R3673" t="s">
        <v>143</v>
      </c>
      <c r="S3673" t="s">
        <v>40</v>
      </c>
      <c r="T3673" t="s">
        <v>41</v>
      </c>
      <c r="U3673">
        <v>860</v>
      </c>
      <c r="Y3673" t="s">
        <v>4836</v>
      </c>
      <c r="Z3673" t="s">
        <v>5868</v>
      </c>
      <c r="AA3673">
        <v>34.0505</v>
      </c>
      <c r="AB3673">
        <v>-118.4349</v>
      </c>
      <c r="AC3673">
        <f t="shared" si="57"/>
        <v>0</v>
      </c>
    </row>
    <row r="3674" spans="1:29" x14ac:dyDescent="0.35">
      <c r="A3674">
        <v>201215247</v>
      </c>
      <c r="B3674" s="1">
        <v>44005</v>
      </c>
      <c r="C3674" s="1">
        <v>44005</v>
      </c>
      <c r="D3674">
        <v>2200</v>
      </c>
      <c r="E3674">
        <v>12</v>
      </c>
      <c r="F3674" t="s">
        <v>68</v>
      </c>
      <c r="G3674">
        <v>1203</v>
      </c>
      <c r="H3674">
        <v>2</v>
      </c>
      <c r="I3674">
        <v>624</v>
      </c>
      <c r="J3674" t="s">
        <v>171</v>
      </c>
      <c r="K3674" t="s">
        <v>5869</v>
      </c>
      <c r="L3674">
        <v>47</v>
      </c>
      <c r="M3674" t="s">
        <v>94</v>
      </c>
      <c r="N3674" t="s">
        <v>95</v>
      </c>
      <c r="O3674">
        <v>501</v>
      </c>
      <c r="P3674" t="s">
        <v>164</v>
      </c>
      <c r="Q3674">
        <v>400</v>
      </c>
      <c r="R3674" t="s">
        <v>143</v>
      </c>
      <c r="S3674" t="s">
        <v>40</v>
      </c>
      <c r="T3674" t="s">
        <v>41</v>
      </c>
      <c r="U3674">
        <v>624</v>
      </c>
      <c r="Y3674" t="s">
        <v>5870</v>
      </c>
      <c r="AA3674">
        <v>34.000999999999998</v>
      </c>
      <c r="AB3674">
        <v>-118.3068</v>
      </c>
      <c r="AC3674">
        <f t="shared" si="57"/>
        <v>0</v>
      </c>
    </row>
    <row r="3675" spans="1:29" x14ac:dyDescent="0.35">
      <c r="A3675">
        <v>201210326</v>
      </c>
      <c r="B3675" s="1">
        <v>43925</v>
      </c>
      <c r="C3675" s="1">
        <v>43925</v>
      </c>
      <c r="D3675">
        <v>1240</v>
      </c>
      <c r="E3675">
        <v>12</v>
      </c>
      <c r="F3675" t="s">
        <v>68</v>
      </c>
      <c r="G3675">
        <v>1251</v>
      </c>
      <c r="H3675">
        <v>2</v>
      </c>
      <c r="I3675">
        <v>930</v>
      </c>
      <c r="J3675" t="s">
        <v>339</v>
      </c>
      <c r="K3675" t="s">
        <v>5871</v>
      </c>
      <c r="L3675">
        <v>29</v>
      </c>
      <c r="M3675" t="s">
        <v>30</v>
      </c>
      <c r="N3675" t="s">
        <v>163</v>
      </c>
      <c r="O3675">
        <v>501</v>
      </c>
      <c r="P3675" t="s">
        <v>164</v>
      </c>
      <c r="Q3675">
        <v>400</v>
      </c>
      <c r="R3675" t="s">
        <v>143</v>
      </c>
      <c r="S3675" t="s">
        <v>33</v>
      </c>
      <c r="T3675" t="s">
        <v>34</v>
      </c>
      <c r="U3675">
        <v>930</v>
      </c>
      <c r="Y3675" t="s">
        <v>5872</v>
      </c>
      <c r="AA3675">
        <v>33.973100000000002</v>
      </c>
      <c r="AB3675">
        <v>-118.3304</v>
      </c>
      <c r="AC3675">
        <f t="shared" si="57"/>
        <v>1</v>
      </c>
    </row>
    <row r="3676" spans="1:29" x14ac:dyDescent="0.35">
      <c r="A3676">
        <v>200316181</v>
      </c>
      <c r="B3676" s="1">
        <v>44064</v>
      </c>
      <c r="C3676" s="1">
        <v>44063</v>
      </c>
      <c r="D3676">
        <v>1030</v>
      </c>
      <c r="E3676">
        <v>3</v>
      </c>
      <c r="F3676" t="s">
        <v>43</v>
      </c>
      <c r="G3676">
        <v>393</v>
      </c>
      <c r="H3676">
        <v>1</v>
      </c>
      <c r="I3676">
        <v>330</v>
      </c>
      <c r="J3676" t="s">
        <v>37</v>
      </c>
      <c r="K3676" t="s">
        <v>5873</v>
      </c>
      <c r="L3676">
        <v>19</v>
      </c>
      <c r="M3676" t="s">
        <v>46</v>
      </c>
      <c r="N3676" t="s">
        <v>46</v>
      </c>
      <c r="O3676">
        <v>103</v>
      </c>
      <c r="P3676" t="s">
        <v>146</v>
      </c>
      <c r="S3676" t="s">
        <v>40</v>
      </c>
      <c r="T3676" t="s">
        <v>41</v>
      </c>
      <c r="U3676">
        <v>330</v>
      </c>
      <c r="Y3676" t="s">
        <v>5874</v>
      </c>
      <c r="AA3676">
        <v>34.005299999999998</v>
      </c>
      <c r="AB3676">
        <v>-118.3296</v>
      </c>
      <c r="AC3676">
        <f t="shared" si="57"/>
        <v>0</v>
      </c>
    </row>
    <row r="3677" spans="1:29" x14ac:dyDescent="0.35">
      <c r="A3677">
        <v>200106227</v>
      </c>
      <c r="B3677" s="1">
        <v>43863</v>
      </c>
      <c r="C3677" s="1">
        <v>43862</v>
      </c>
      <c r="D3677">
        <v>2220</v>
      </c>
      <c r="E3677">
        <v>1</v>
      </c>
      <c r="F3677" t="s">
        <v>36</v>
      </c>
      <c r="G3677">
        <v>171</v>
      </c>
      <c r="H3677">
        <v>2</v>
      </c>
      <c r="I3677">
        <v>624</v>
      </c>
      <c r="J3677" t="s">
        <v>171</v>
      </c>
      <c r="K3677" t="s">
        <v>1470</v>
      </c>
      <c r="L3677">
        <v>19</v>
      </c>
      <c r="M3677" t="s">
        <v>94</v>
      </c>
      <c r="N3677" t="s">
        <v>95</v>
      </c>
      <c r="O3677">
        <v>735</v>
      </c>
      <c r="P3677" t="s">
        <v>778</v>
      </c>
      <c r="Q3677">
        <v>400</v>
      </c>
      <c r="R3677" t="s">
        <v>143</v>
      </c>
      <c r="S3677" t="s">
        <v>40</v>
      </c>
      <c r="T3677" t="s">
        <v>41</v>
      </c>
      <c r="U3677">
        <v>624</v>
      </c>
      <c r="Y3677" t="s">
        <v>5875</v>
      </c>
      <c r="AA3677">
        <v>34.045000000000002</v>
      </c>
      <c r="AB3677">
        <v>-118.264</v>
      </c>
      <c r="AC3677">
        <f t="shared" si="57"/>
        <v>0</v>
      </c>
    </row>
    <row r="3678" spans="1:29" x14ac:dyDescent="0.35">
      <c r="A3678">
        <v>200415331</v>
      </c>
      <c r="B3678" s="1">
        <v>44162</v>
      </c>
      <c r="C3678" s="1">
        <v>44162</v>
      </c>
      <c r="D3678">
        <v>1315</v>
      </c>
      <c r="E3678">
        <v>4</v>
      </c>
      <c r="F3678" t="s">
        <v>54</v>
      </c>
      <c r="G3678">
        <v>454</v>
      </c>
      <c r="H3678">
        <v>1</v>
      </c>
      <c r="I3678">
        <v>210</v>
      </c>
      <c r="J3678" t="s">
        <v>149</v>
      </c>
      <c r="K3678" t="s">
        <v>5876</v>
      </c>
      <c r="L3678">
        <v>25</v>
      </c>
      <c r="M3678" t="s">
        <v>94</v>
      </c>
      <c r="N3678" t="s">
        <v>95</v>
      </c>
      <c r="O3678">
        <v>101</v>
      </c>
      <c r="P3678" t="s">
        <v>32</v>
      </c>
      <c r="Q3678">
        <v>400</v>
      </c>
      <c r="R3678" t="s">
        <v>143</v>
      </c>
      <c r="S3678" t="s">
        <v>40</v>
      </c>
      <c r="T3678" t="s">
        <v>41</v>
      </c>
      <c r="U3678">
        <v>210</v>
      </c>
      <c r="Y3678" t="s">
        <v>1281</v>
      </c>
      <c r="Z3678" t="s">
        <v>5877</v>
      </c>
      <c r="AA3678">
        <v>34.045099999999998</v>
      </c>
      <c r="AB3678">
        <v>-118.2184</v>
      </c>
      <c r="AC3678">
        <f t="shared" si="57"/>
        <v>0</v>
      </c>
    </row>
    <row r="3679" spans="1:29" x14ac:dyDescent="0.35">
      <c r="A3679">
        <v>201220627</v>
      </c>
      <c r="B3679" s="1">
        <v>44086</v>
      </c>
      <c r="C3679" s="1">
        <v>44084</v>
      </c>
      <c r="D3679">
        <v>2230</v>
      </c>
      <c r="E3679">
        <v>12</v>
      </c>
      <c r="F3679" t="s">
        <v>68</v>
      </c>
      <c r="G3679">
        <v>1268</v>
      </c>
      <c r="H3679">
        <v>2</v>
      </c>
      <c r="I3679">
        <v>626</v>
      </c>
      <c r="J3679" t="s">
        <v>141</v>
      </c>
      <c r="K3679" t="s">
        <v>5878</v>
      </c>
      <c r="L3679">
        <v>35</v>
      </c>
      <c r="M3679" t="s">
        <v>94</v>
      </c>
      <c r="N3679" t="s">
        <v>95</v>
      </c>
      <c r="O3679">
        <v>501</v>
      </c>
      <c r="P3679" t="s">
        <v>164</v>
      </c>
      <c r="Q3679">
        <v>400</v>
      </c>
      <c r="R3679" t="s">
        <v>143</v>
      </c>
      <c r="S3679" t="s">
        <v>40</v>
      </c>
      <c r="T3679" t="s">
        <v>41</v>
      </c>
      <c r="U3679">
        <v>626</v>
      </c>
      <c r="Y3679" t="s">
        <v>2838</v>
      </c>
      <c r="AA3679">
        <v>33.967300000000002</v>
      </c>
      <c r="AB3679">
        <v>-118.2783</v>
      </c>
      <c r="AC3679">
        <f t="shared" si="57"/>
        <v>0</v>
      </c>
    </row>
    <row r="3680" spans="1:29" x14ac:dyDescent="0.35">
      <c r="A3680">
        <v>200415824</v>
      </c>
      <c r="B3680" s="1">
        <v>44176</v>
      </c>
      <c r="C3680" s="1">
        <v>44175</v>
      </c>
      <c r="D3680">
        <v>2100</v>
      </c>
      <c r="E3680">
        <v>4</v>
      </c>
      <c r="F3680" t="s">
        <v>54</v>
      </c>
      <c r="G3680">
        <v>469</v>
      </c>
      <c r="H3680">
        <v>1</v>
      </c>
      <c r="I3680">
        <v>510</v>
      </c>
      <c r="J3680" t="s">
        <v>29</v>
      </c>
      <c r="L3680">
        <v>0</v>
      </c>
      <c r="O3680">
        <v>101</v>
      </c>
      <c r="P3680" t="s">
        <v>32</v>
      </c>
      <c r="S3680" t="s">
        <v>40</v>
      </c>
      <c r="T3680" t="s">
        <v>41</v>
      </c>
      <c r="U3680">
        <v>510</v>
      </c>
      <c r="Y3680" t="s">
        <v>5879</v>
      </c>
      <c r="AA3680">
        <v>34.032200000000003</v>
      </c>
      <c r="AB3680">
        <v>-118.19750000000001</v>
      </c>
      <c r="AC3680">
        <f t="shared" si="57"/>
        <v>0</v>
      </c>
    </row>
    <row r="3681" spans="1:29" x14ac:dyDescent="0.35">
      <c r="A3681">
        <v>201205016</v>
      </c>
      <c r="B3681" s="1">
        <v>43844</v>
      </c>
      <c r="C3681" s="1">
        <v>43843</v>
      </c>
      <c r="D3681">
        <v>900</v>
      </c>
      <c r="E3681">
        <v>12</v>
      </c>
      <c r="F3681" t="s">
        <v>68</v>
      </c>
      <c r="G3681">
        <v>1249</v>
      </c>
      <c r="H3681">
        <v>2</v>
      </c>
      <c r="I3681">
        <v>740</v>
      </c>
      <c r="J3681" t="s">
        <v>224</v>
      </c>
      <c r="K3681" t="s">
        <v>885</v>
      </c>
      <c r="L3681">
        <v>42</v>
      </c>
      <c r="M3681" t="s">
        <v>94</v>
      </c>
      <c r="N3681" t="s">
        <v>163</v>
      </c>
      <c r="O3681">
        <v>122</v>
      </c>
      <c r="P3681" t="s">
        <v>275</v>
      </c>
      <c r="S3681" t="s">
        <v>40</v>
      </c>
      <c r="T3681" t="s">
        <v>41</v>
      </c>
      <c r="U3681">
        <v>740</v>
      </c>
      <c r="Y3681" t="s">
        <v>5880</v>
      </c>
      <c r="AA3681">
        <v>33.980600000000003</v>
      </c>
      <c r="AB3681">
        <v>-118.2838</v>
      </c>
      <c r="AC3681">
        <f t="shared" si="57"/>
        <v>0</v>
      </c>
    </row>
    <row r="3682" spans="1:29" x14ac:dyDescent="0.35">
      <c r="A3682">
        <v>201225683</v>
      </c>
      <c r="B3682" s="1">
        <v>44168</v>
      </c>
      <c r="C3682" s="1">
        <v>44168</v>
      </c>
      <c r="D3682">
        <v>300</v>
      </c>
      <c r="E3682">
        <v>12</v>
      </c>
      <c r="F3682" t="s">
        <v>68</v>
      </c>
      <c r="G3682">
        <v>1267</v>
      </c>
      <c r="H3682">
        <v>1</v>
      </c>
      <c r="I3682">
        <v>330</v>
      </c>
      <c r="J3682" t="s">
        <v>37</v>
      </c>
      <c r="K3682" t="s">
        <v>5881</v>
      </c>
      <c r="L3682">
        <v>20</v>
      </c>
      <c r="M3682" t="s">
        <v>94</v>
      </c>
      <c r="N3682" t="s">
        <v>95</v>
      </c>
      <c r="O3682">
        <v>101</v>
      </c>
      <c r="P3682" t="s">
        <v>32</v>
      </c>
      <c r="S3682" t="s">
        <v>40</v>
      </c>
      <c r="T3682" t="s">
        <v>41</v>
      </c>
      <c r="U3682">
        <v>330</v>
      </c>
      <c r="Y3682" t="s">
        <v>5418</v>
      </c>
      <c r="AA3682">
        <v>33.963500000000003</v>
      </c>
      <c r="AB3682">
        <v>-118.2871</v>
      </c>
      <c r="AC3682">
        <f t="shared" si="57"/>
        <v>0</v>
      </c>
    </row>
    <row r="3683" spans="1:29" x14ac:dyDescent="0.35">
      <c r="A3683">
        <v>200115598</v>
      </c>
      <c r="B3683" s="1">
        <v>44042</v>
      </c>
      <c r="C3683" s="1">
        <v>44042</v>
      </c>
      <c r="D3683">
        <v>800</v>
      </c>
      <c r="E3683">
        <v>1</v>
      </c>
      <c r="F3683" t="s">
        <v>36</v>
      </c>
      <c r="G3683">
        <v>153</v>
      </c>
      <c r="H3683">
        <v>2</v>
      </c>
      <c r="I3683">
        <v>625</v>
      </c>
      <c r="J3683" t="s">
        <v>628</v>
      </c>
      <c r="K3683" t="s">
        <v>843</v>
      </c>
      <c r="L3683">
        <v>48</v>
      </c>
      <c r="M3683" t="s">
        <v>30</v>
      </c>
      <c r="N3683" t="s">
        <v>95</v>
      </c>
      <c r="O3683">
        <v>102</v>
      </c>
      <c r="P3683" t="s">
        <v>186</v>
      </c>
      <c r="Q3683">
        <v>400</v>
      </c>
      <c r="R3683" t="s">
        <v>143</v>
      </c>
      <c r="S3683" t="s">
        <v>40</v>
      </c>
      <c r="T3683" t="s">
        <v>41</v>
      </c>
      <c r="U3683">
        <v>625</v>
      </c>
      <c r="Y3683" t="s">
        <v>2159</v>
      </c>
      <c r="AA3683">
        <v>34.046700000000001</v>
      </c>
      <c r="AB3683">
        <v>-118.252</v>
      </c>
      <c r="AC3683">
        <f t="shared" si="57"/>
        <v>0</v>
      </c>
    </row>
    <row r="3684" spans="1:29" x14ac:dyDescent="0.35">
      <c r="A3684">
        <v>201012066</v>
      </c>
      <c r="B3684" s="1">
        <v>44058</v>
      </c>
      <c r="C3684" s="1">
        <v>44057</v>
      </c>
      <c r="D3684">
        <v>2100</v>
      </c>
      <c r="E3684">
        <v>10</v>
      </c>
      <c r="F3684" t="s">
        <v>103</v>
      </c>
      <c r="G3684">
        <v>1065</v>
      </c>
      <c r="H3684">
        <v>2</v>
      </c>
      <c r="I3684">
        <v>740</v>
      </c>
      <c r="J3684" t="s">
        <v>224</v>
      </c>
      <c r="K3684" t="s">
        <v>5882</v>
      </c>
      <c r="L3684">
        <v>0</v>
      </c>
      <c r="M3684" t="s">
        <v>30</v>
      </c>
      <c r="N3684" t="s">
        <v>31</v>
      </c>
      <c r="O3684">
        <v>507</v>
      </c>
      <c r="P3684" t="s">
        <v>169</v>
      </c>
      <c r="S3684" t="s">
        <v>33</v>
      </c>
      <c r="T3684" t="s">
        <v>34</v>
      </c>
      <c r="U3684">
        <v>740</v>
      </c>
      <c r="Y3684" t="s">
        <v>5883</v>
      </c>
      <c r="AA3684">
        <v>34.168599999999998</v>
      </c>
      <c r="AB3684">
        <v>-118.52200000000001</v>
      </c>
      <c r="AC3684">
        <f t="shared" si="57"/>
        <v>1</v>
      </c>
    </row>
    <row r="3685" spans="1:29" x14ac:dyDescent="0.35">
      <c r="A3685">
        <v>201215363</v>
      </c>
      <c r="B3685" s="1">
        <v>44007</v>
      </c>
      <c r="C3685" s="1">
        <v>44007</v>
      </c>
      <c r="D3685">
        <v>1510</v>
      </c>
      <c r="E3685">
        <v>12</v>
      </c>
      <c r="F3685" t="s">
        <v>68</v>
      </c>
      <c r="G3685">
        <v>1218</v>
      </c>
      <c r="H3685">
        <v>2</v>
      </c>
      <c r="I3685">
        <v>903</v>
      </c>
      <c r="J3685" t="s">
        <v>893</v>
      </c>
      <c r="K3685" t="s">
        <v>3150</v>
      </c>
      <c r="L3685">
        <v>35</v>
      </c>
      <c r="M3685" t="s">
        <v>94</v>
      </c>
      <c r="N3685" t="s">
        <v>95</v>
      </c>
      <c r="O3685">
        <v>501</v>
      </c>
      <c r="P3685" t="s">
        <v>164</v>
      </c>
      <c r="S3685" t="s">
        <v>40</v>
      </c>
      <c r="T3685" t="s">
        <v>41</v>
      </c>
      <c r="U3685">
        <v>903</v>
      </c>
      <c r="Y3685" t="s">
        <v>5884</v>
      </c>
      <c r="AA3685">
        <v>0</v>
      </c>
      <c r="AB3685">
        <v>0</v>
      </c>
      <c r="AC3685">
        <f t="shared" si="57"/>
        <v>0</v>
      </c>
    </row>
    <row r="3686" spans="1:29" x14ac:dyDescent="0.35">
      <c r="A3686">
        <v>201217533</v>
      </c>
      <c r="B3686" s="1">
        <v>44042</v>
      </c>
      <c r="C3686" s="1">
        <v>44042</v>
      </c>
      <c r="D3686">
        <v>122</v>
      </c>
      <c r="E3686">
        <v>12</v>
      </c>
      <c r="F3686" t="s">
        <v>68</v>
      </c>
      <c r="G3686">
        <v>1203</v>
      </c>
      <c r="H3686">
        <v>2</v>
      </c>
      <c r="I3686">
        <v>890</v>
      </c>
      <c r="J3686" t="s">
        <v>836</v>
      </c>
      <c r="K3686" t="s">
        <v>5885</v>
      </c>
      <c r="L3686">
        <v>19</v>
      </c>
      <c r="M3686" t="s">
        <v>46</v>
      </c>
      <c r="N3686" t="s">
        <v>46</v>
      </c>
      <c r="O3686">
        <v>101</v>
      </c>
      <c r="P3686" t="s">
        <v>32</v>
      </c>
      <c r="S3686" t="s">
        <v>355</v>
      </c>
      <c r="T3686" t="s">
        <v>356</v>
      </c>
      <c r="U3686">
        <v>890</v>
      </c>
      <c r="Y3686" t="s">
        <v>255</v>
      </c>
      <c r="Z3686" t="s">
        <v>424</v>
      </c>
      <c r="AA3686">
        <v>34.000100000000003</v>
      </c>
      <c r="AB3686">
        <v>-118.30889999999999</v>
      </c>
      <c r="AC3686">
        <f t="shared" si="57"/>
        <v>1</v>
      </c>
    </row>
    <row r="3687" spans="1:29" x14ac:dyDescent="0.35">
      <c r="A3687">
        <v>200511811</v>
      </c>
      <c r="B3687" s="1">
        <v>44026</v>
      </c>
      <c r="C3687" s="1">
        <v>44026</v>
      </c>
      <c r="D3687">
        <v>1</v>
      </c>
      <c r="E3687">
        <v>5</v>
      </c>
      <c r="F3687" t="s">
        <v>98</v>
      </c>
      <c r="G3687">
        <v>514</v>
      </c>
      <c r="H3687">
        <v>2</v>
      </c>
      <c r="I3687">
        <v>745</v>
      </c>
      <c r="J3687" t="s">
        <v>139</v>
      </c>
      <c r="K3687">
        <v>329</v>
      </c>
      <c r="L3687">
        <v>0</v>
      </c>
      <c r="M3687" t="s">
        <v>46</v>
      </c>
      <c r="N3687" t="s">
        <v>46</v>
      </c>
      <c r="O3687">
        <v>247</v>
      </c>
      <c r="P3687" t="s">
        <v>159</v>
      </c>
      <c r="S3687" t="s">
        <v>40</v>
      </c>
      <c r="T3687" t="s">
        <v>41</v>
      </c>
      <c r="U3687">
        <v>745</v>
      </c>
      <c r="Y3687" t="s">
        <v>5704</v>
      </c>
      <c r="AA3687">
        <v>33.790399999999998</v>
      </c>
      <c r="AB3687">
        <v>-118.27800000000001</v>
      </c>
      <c r="AC3687">
        <f t="shared" si="57"/>
        <v>0</v>
      </c>
    </row>
    <row r="3688" spans="1:29" x14ac:dyDescent="0.35">
      <c r="A3688">
        <v>200905891</v>
      </c>
      <c r="B3688" s="1">
        <v>43872</v>
      </c>
      <c r="C3688" s="1">
        <v>43871</v>
      </c>
      <c r="D3688">
        <v>1800</v>
      </c>
      <c r="E3688">
        <v>9</v>
      </c>
      <c r="F3688" t="s">
        <v>49</v>
      </c>
      <c r="G3688">
        <v>923</v>
      </c>
      <c r="H3688">
        <v>1</v>
      </c>
      <c r="I3688">
        <v>330</v>
      </c>
      <c r="J3688" t="s">
        <v>37</v>
      </c>
      <c r="K3688">
        <v>344</v>
      </c>
      <c r="L3688">
        <v>38</v>
      </c>
      <c r="M3688" t="s">
        <v>30</v>
      </c>
      <c r="N3688" t="s">
        <v>163</v>
      </c>
      <c r="O3688">
        <v>123</v>
      </c>
      <c r="P3688" t="s">
        <v>290</v>
      </c>
      <c r="S3688" t="s">
        <v>40</v>
      </c>
      <c r="T3688" t="s">
        <v>41</v>
      </c>
      <c r="U3688">
        <v>330</v>
      </c>
      <c r="Y3688" t="s">
        <v>5886</v>
      </c>
      <c r="AA3688">
        <v>34.190300000000001</v>
      </c>
      <c r="AB3688">
        <v>-118.464</v>
      </c>
      <c r="AC3688">
        <f t="shared" si="57"/>
        <v>0</v>
      </c>
    </row>
    <row r="3689" spans="1:29" x14ac:dyDescent="0.35">
      <c r="A3689">
        <v>200707236</v>
      </c>
      <c r="B3689" s="1">
        <v>43899</v>
      </c>
      <c r="C3689" s="1">
        <v>43884</v>
      </c>
      <c r="D3689">
        <v>2130</v>
      </c>
      <c r="E3689">
        <v>7</v>
      </c>
      <c r="F3689" t="s">
        <v>28</v>
      </c>
      <c r="G3689">
        <v>711</v>
      </c>
      <c r="H3689">
        <v>2</v>
      </c>
      <c r="I3689">
        <v>624</v>
      </c>
      <c r="J3689" t="s">
        <v>171</v>
      </c>
      <c r="K3689" t="s">
        <v>4530</v>
      </c>
      <c r="L3689">
        <v>28</v>
      </c>
      <c r="M3689" t="s">
        <v>94</v>
      </c>
      <c r="N3689" t="s">
        <v>73</v>
      </c>
      <c r="O3689">
        <v>203</v>
      </c>
      <c r="P3689" t="s">
        <v>101</v>
      </c>
      <c r="Q3689">
        <v>400</v>
      </c>
      <c r="R3689" t="s">
        <v>143</v>
      </c>
      <c r="S3689" t="s">
        <v>40</v>
      </c>
      <c r="T3689" t="s">
        <v>41</v>
      </c>
      <c r="U3689">
        <v>624</v>
      </c>
      <c r="Y3689" t="s">
        <v>5887</v>
      </c>
      <c r="AA3689">
        <v>34.078200000000002</v>
      </c>
      <c r="AB3689">
        <v>-118.3695</v>
      </c>
      <c r="AC3689">
        <f t="shared" si="57"/>
        <v>0</v>
      </c>
    </row>
    <row r="3690" spans="1:29" x14ac:dyDescent="0.35">
      <c r="A3690">
        <v>200312360</v>
      </c>
      <c r="B3690" s="1">
        <v>43988</v>
      </c>
      <c r="C3690" s="1">
        <v>43988</v>
      </c>
      <c r="D3690">
        <v>1450</v>
      </c>
      <c r="E3690">
        <v>3</v>
      </c>
      <c r="F3690" t="s">
        <v>43</v>
      </c>
      <c r="G3690">
        <v>314</v>
      </c>
      <c r="H3690">
        <v>1</v>
      </c>
      <c r="I3690">
        <v>230</v>
      </c>
      <c r="J3690" t="s">
        <v>161</v>
      </c>
      <c r="K3690" t="s">
        <v>5888</v>
      </c>
      <c r="L3690">
        <v>26</v>
      </c>
      <c r="M3690" t="s">
        <v>94</v>
      </c>
      <c r="N3690" t="s">
        <v>95</v>
      </c>
      <c r="O3690">
        <v>101</v>
      </c>
      <c r="P3690" t="s">
        <v>32</v>
      </c>
      <c r="Q3690">
        <v>109</v>
      </c>
      <c r="R3690" t="s">
        <v>265</v>
      </c>
      <c r="S3690" t="s">
        <v>40</v>
      </c>
      <c r="T3690" t="s">
        <v>41</v>
      </c>
      <c r="U3690">
        <v>230</v>
      </c>
      <c r="Y3690" t="s">
        <v>5889</v>
      </c>
      <c r="AA3690">
        <v>34.032800000000002</v>
      </c>
      <c r="AB3690">
        <v>-118.32299999999999</v>
      </c>
      <c r="AC3690">
        <f t="shared" si="57"/>
        <v>0</v>
      </c>
    </row>
    <row r="3691" spans="1:29" x14ac:dyDescent="0.35">
      <c r="A3691">
        <v>200710445</v>
      </c>
      <c r="B3691" s="1">
        <v>43996</v>
      </c>
      <c r="C3691" s="1">
        <v>43996</v>
      </c>
      <c r="D3691">
        <v>1315</v>
      </c>
      <c r="E3691">
        <v>7</v>
      </c>
      <c r="F3691" t="s">
        <v>28</v>
      </c>
      <c r="G3691">
        <v>774</v>
      </c>
      <c r="H3691">
        <v>2</v>
      </c>
      <c r="I3691">
        <v>624</v>
      </c>
      <c r="J3691" t="s">
        <v>171</v>
      </c>
      <c r="K3691" t="s">
        <v>3096</v>
      </c>
      <c r="L3691">
        <v>58</v>
      </c>
      <c r="M3691" t="s">
        <v>30</v>
      </c>
      <c r="N3691" t="s">
        <v>73</v>
      </c>
      <c r="O3691">
        <v>501</v>
      </c>
      <c r="P3691" t="s">
        <v>164</v>
      </c>
      <c r="Q3691">
        <v>400</v>
      </c>
      <c r="R3691" t="s">
        <v>143</v>
      </c>
      <c r="S3691" t="s">
        <v>40</v>
      </c>
      <c r="T3691" t="s">
        <v>41</v>
      </c>
      <c r="U3691">
        <v>624</v>
      </c>
      <c r="Y3691" t="s">
        <v>5890</v>
      </c>
      <c r="AA3691">
        <v>0</v>
      </c>
      <c r="AB3691">
        <v>0</v>
      </c>
      <c r="AC3691">
        <f t="shared" si="57"/>
        <v>0</v>
      </c>
    </row>
    <row r="3692" spans="1:29" x14ac:dyDescent="0.35">
      <c r="A3692">
        <v>200608750</v>
      </c>
      <c r="B3692" s="1">
        <v>43923</v>
      </c>
      <c r="C3692" s="1">
        <v>43907</v>
      </c>
      <c r="D3692">
        <v>1628</v>
      </c>
      <c r="E3692">
        <v>6</v>
      </c>
      <c r="F3692" t="s">
        <v>91</v>
      </c>
      <c r="G3692">
        <v>636</v>
      </c>
      <c r="H3692">
        <v>1</v>
      </c>
      <c r="I3692">
        <v>341</v>
      </c>
      <c r="J3692" t="s">
        <v>157</v>
      </c>
      <c r="K3692" t="s">
        <v>2040</v>
      </c>
      <c r="L3692">
        <v>27</v>
      </c>
      <c r="M3692" t="s">
        <v>94</v>
      </c>
      <c r="N3692" t="s">
        <v>163</v>
      </c>
      <c r="O3692">
        <v>102</v>
      </c>
      <c r="P3692" t="s">
        <v>186</v>
      </c>
      <c r="S3692" t="s">
        <v>40</v>
      </c>
      <c r="T3692" t="s">
        <v>41</v>
      </c>
      <c r="U3692">
        <v>341</v>
      </c>
      <c r="Y3692" t="s">
        <v>5891</v>
      </c>
      <c r="AA3692">
        <v>34.101599999999998</v>
      </c>
      <c r="AB3692">
        <v>-118.3374</v>
      </c>
      <c r="AC3692">
        <f t="shared" si="57"/>
        <v>0</v>
      </c>
    </row>
    <row r="3693" spans="1:29" x14ac:dyDescent="0.35">
      <c r="A3693">
        <v>200309633</v>
      </c>
      <c r="B3693" s="1">
        <v>43930</v>
      </c>
      <c r="C3693" s="1">
        <v>43929</v>
      </c>
      <c r="D3693">
        <v>2130</v>
      </c>
      <c r="E3693">
        <v>3</v>
      </c>
      <c r="F3693" t="s">
        <v>43</v>
      </c>
      <c r="G3693">
        <v>398</v>
      </c>
      <c r="H3693">
        <v>1</v>
      </c>
      <c r="I3693">
        <v>330</v>
      </c>
      <c r="J3693" t="s">
        <v>37</v>
      </c>
      <c r="K3693" t="s">
        <v>5892</v>
      </c>
      <c r="L3693">
        <v>20</v>
      </c>
      <c r="M3693" t="s">
        <v>30</v>
      </c>
      <c r="N3693" t="s">
        <v>95</v>
      </c>
      <c r="O3693">
        <v>101</v>
      </c>
      <c r="P3693" t="s">
        <v>32</v>
      </c>
      <c r="S3693" t="s">
        <v>40</v>
      </c>
      <c r="T3693" t="s">
        <v>41</v>
      </c>
      <c r="U3693">
        <v>330</v>
      </c>
      <c r="Y3693" t="s">
        <v>5893</v>
      </c>
      <c r="AA3693">
        <v>34.008800000000001</v>
      </c>
      <c r="AB3693">
        <v>-118.28270000000001</v>
      </c>
      <c r="AC3693">
        <f t="shared" si="57"/>
        <v>0</v>
      </c>
    </row>
    <row r="3694" spans="1:29" x14ac:dyDescent="0.35">
      <c r="A3694">
        <v>200613160</v>
      </c>
      <c r="B3694" s="1">
        <v>44039</v>
      </c>
      <c r="C3694" s="1">
        <v>44037</v>
      </c>
      <c r="D3694">
        <v>1900</v>
      </c>
      <c r="E3694">
        <v>6</v>
      </c>
      <c r="F3694" t="s">
        <v>91</v>
      </c>
      <c r="G3694">
        <v>625</v>
      </c>
      <c r="H3694">
        <v>1</v>
      </c>
      <c r="I3694">
        <v>480</v>
      </c>
      <c r="J3694" t="s">
        <v>44</v>
      </c>
      <c r="K3694">
        <v>344</v>
      </c>
      <c r="L3694">
        <v>51</v>
      </c>
      <c r="M3694" t="s">
        <v>30</v>
      </c>
      <c r="N3694" t="s">
        <v>73</v>
      </c>
      <c r="O3694">
        <v>707</v>
      </c>
      <c r="P3694" t="s">
        <v>280</v>
      </c>
      <c r="S3694" t="s">
        <v>40</v>
      </c>
      <c r="T3694" t="s">
        <v>41</v>
      </c>
      <c r="U3694">
        <v>480</v>
      </c>
      <c r="Y3694" t="s">
        <v>5894</v>
      </c>
      <c r="AA3694">
        <v>34.107199999999999</v>
      </c>
      <c r="AB3694">
        <v>-118.3395</v>
      </c>
      <c r="AC3694">
        <f t="shared" si="57"/>
        <v>0</v>
      </c>
    </row>
    <row r="3695" spans="1:29" x14ac:dyDescent="0.35">
      <c r="A3695">
        <v>201004884</v>
      </c>
      <c r="B3695" s="1">
        <v>43852</v>
      </c>
      <c r="C3695" s="1">
        <v>43852</v>
      </c>
      <c r="D3695">
        <v>230</v>
      </c>
      <c r="E3695">
        <v>10</v>
      </c>
      <c r="F3695" t="s">
        <v>103</v>
      </c>
      <c r="G3695">
        <v>1024</v>
      </c>
      <c r="H3695">
        <v>1</v>
      </c>
      <c r="I3695">
        <v>330</v>
      </c>
      <c r="J3695" t="s">
        <v>37</v>
      </c>
      <c r="K3695" t="s">
        <v>5895</v>
      </c>
      <c r="L3695">
        <v>35</v>
      </c>
      <c r="M3695" t="s">
        <v>30</v>
      </c>
      <c r="N3695" t="s">
        <v>95</v>
      </c>
      <c r="O3695">
        <v>101</v>
      </c>
      <c r="P3695" t="s">
        <v>32</v>
      </c>
      <c r="S3695" t="s">
        <v>40</v>
      </c>
      <c r="T3695" t="s">
        <v>41</v>
      </c>
      <c r="U3695">
        <v>330</v>
      </c>
      <c r="Y3695" t="s">
        <v>5896</v>
      </c>
      <c r="AA3695">
        <v>34.195700000000002</v>
      </c>
      <c r="AB3695">
        <v>-118.54259999999999</v>
      </c>
      <c r="AC3695">
        <f t="shared" si="57"/>
        <v>0</v>
      </c>
    </row>
    <row r="3696" spans="1:29" x14ac:dyDescent="0.35">
      <c r="A3696">
        <v>201009806</v>
      </c>
      <c r="B3696" s="1">
        <v>43990</v>
      </c>
      <c r="C3696" s="1">
        <v>43987</v>
      </c>
      <c r="D3696">
        <v>1400</v>
      </c>
      <c r="E3696">
        <v>10</v>
      </c>
      <c r="F3696" t="s">
        <v>103</v>
      </c>
      <c r="G3696">
        <v>1003</v>
      </c>
      <c r="H3696">
        <v>1</v>
      </c>
      <c r="I3696">
        <v>510</v>
      </c>
      <c r="J3696" t="s">
        <v>29</v>
      </c>
      <c r="L3696">
        <v>0</v>
      </c>
      <c r="O3696">
        <v>101</v>
      </c>
      <c r="P3696" t="s">
        <v>32</v>
      </c>
      <c r="S3696" t="s">
        <v>33</v>
      </c>
      <c r="T3696" t="s">
        <v>34</v>
      </c>
      <c r="U3696">
        <v>510</v>
      </c>
      <c r="Y3696" t="s">
        <v>870</v>
      </c>
      <c r="Z3696" t="s">
        <v>5897</v>
      </c>
      <c r="AA3696">
        <v>34.212000000000003</v>
      </c>
      <c r="AB3696">
        <v>-118.5361</v>
      </c>
      <c r="AC3696">
        <f t="shared" si="57"/>
        <v>1</v>
      </c>
    </row>
    <row r="3697" spans="1:29" x14ac:dyDescent="0.35">
      <c r="A3697">
        <v>200514919</v>
      </c>
      <c r="B3697" s="1">
        <v>44109</v>
      </c>
      <c r="C3697" s="1">
        <v>44109</v>
      </c>
      <c r="D3697">
        <v>2041</v>
      </c>
      <c r="E3697">
        <v>5</v>
      </c>
      <c r="F3697" t="s">
        <v>98</v>
      </c>
      <c r="G3697">
        <v>558</v>
      </c>
      <c r="H3697">
        <v>2</v>
      </c>
      <c r="I3697">
        <v>740</v>
      </c>
      <c r="J3697" t="s">
        <v>224</v>
      </c>
      <c r="K3697" t="s">
        <v>738</v>
      </c>
      <c r="L3697">
        <v>0</v>
      </c>
      <c r="M3697" t="s">
        <v>30</v>
      </c>
      <c r="N3697" t="s">
        <v>31</v>
      </c>
      <c r="O3697">
        <v>705</v>
      </c>
      <c r="P3697" t="s">
        <v>5898</v>
      </c>
      <c r="S3697" t="s">
        <v>33</v>
      </c>
      <c r="T3697" t="s">
        <v>34</v>
      </c>
      <c r="U3697">
        <v>740</v>
      </c>
      <c r="V3697">
        <v>998</v>
      </c>
      <c r="Y3697" t="s">
        <v>5899</v>
      </c>
      <c r="AA3697">
        <v>33.749299999999998</v>
      </c>
      <c r="AB3697">
        <v>-118.279</v>
      </c>
      <c r="AC3697">
        <f t="shared" si="57"/>
        <v>1</v>
      </c>
    </row>
    <row r="3698" spans="1:29" x14ac:dyDescent="0.35">
      <c r="A3698">
        <v>200113016</v>
      </c>
      <c r="B3698" s="1">
        <v>43988</v>
      </c>
      <c r="C3698" s="1">
        <v>43988</v>
      </c>
      <c r="D3698">
        <v>410</v>
      </c>
      <c r="E3698">
        <v>1</v>
      </c>
      <c r="F3698" t="s">
        <v>36</v>
      </c>
      <c r="G3698">
        <v>111</v>
      </c>
      <c r="H3698">
        <v>1</v>
      </c>
      <c r="I3698">
        <v>761</v>
      </c>
      <c r="J3698" t="s">
        <v>403</v>
      </c>
      <c r="K3698" t="s">
        <v>5900</v>
      </c>
      <c r="L3698">
        <v>36</v>
      </c>
      <c r="M3698" t="s">
        <v>30</v>
      </c>
      <c r="N3698" t="s">
        <v>95</v>
      </c>
      <c r="O3698">
        <v>101</v>
      </c>
      <c r="P3698" t="s">
        <v>32</v>
      </c>
      <c r="Q3698">
        <v>207</v>
      </c>
      <c r="R3698" t="s">
        <v>1110</v>
      </c>
      <c r="S3698" t="s">
        <v>84</v>
      </c>
      <c r="T3698" t="s">
        <v>85</v>
      </c>
      <c r="U3698">
        <v>761</v>
      </c>
      <c r="Y3698" t="s">
        <v>5433</v>
      </c>
      <c r="Z3698" t="s">
        <v>1118</v>
      </c>
      <c r="AA3698">
        <v>34.0578</v>
      </c>
      <c r="AB3698">
        <v>-118.2371</v>
      </c>
      <c r="AC3698">
        <f t="shared" si="57"/>
        <v>0</v>
      </c>
    </row>
    <row r="3699" spans="1:29" x14ac:dyDescent="0.35">
      <c r="A3699">
        <v>200614753</v>
      </c>
      <c r="B3699" s="1">
        <v>44074</v>
      </c>
      <c r="C3699" s="1">
        <v>44074</v>
      </c>
      <c r="D3699">
        <v>830</v>
      </c>
      <c r="E3699">
        <v>6</v>
      </c>
      <c r="F3699" t="s">
        <v>91</v>
      </c>
      <c r="G3699">
        <v>656</v>
      </c>
      <c r="H3699">
        <v>2</v>
      </c>
      <c r="I3699">
        <v>624</v>
      </c>
      <c r="J3699" t="s">
        <v>171</v>
      </c>
      <c r="K3699" t="s">
        <v>5901</v>
      </c>
      <c r="L3699">
        <v>43</v>
      </c>
      <c r="M3699" t="s">
        <v>30</v>
      </c>
      <c r="N3699" t="s">
        <v>95</v>
      </c>
      <c r="O3699">
        <v>101</v>
      </c>
      <c r="P3699" t="s">
        <v>32</v>
      </c>
      <c r="Q3699">
        <v>400</v>
      </c>
      <c r="R3699" t="s">
        <v>143</v>
      </c>
      <c r="S3699" t="s">
        <v>40</v>
      </c>
      <c r="T3699" t="s">
        <v>41</v>
      </c>
      <c r="U3699">
        <v>624</v>
      </c>
      <c r="V3699">
        <v>998</v>
      </c>
      <c r="Y3699" t="s">
        <v>5902</v>
      </c>
      <c r="AA3699">
        <v>34.089799999999997</v>
      </c>
      <c r="AB3699">
        <v>-118.3244</v>
      </c>
      <c r="AC3699">
        <f t="shared" si="57"/>
        <v>0</v>
      </c>
    </row>
    <row r="3700" spans="1:29" x14ac:dyDescent="0.35">
      <c r="A3700">
        <v>201209696</v>
      </c>
      <c r="B3700" s="1">
        <v>43914</v>
      </c>
      <c r="C3700" s="1">
        <v>43913</v>
      </c>
      <c r="D3700">
        <v>1530</v>
      </c>
      <c r="E3700">
        <v>12</v>
      </c>
      <c r="F3700" t="s">
        <v>68</v>
      </c>
      <c r="G3700">
        <v>1248</v>
      </c>
      <c r="H3700">
        <v>1</v>
      </c>
      <c r="I3700">
        <v>341</v>
      </c>
      <c r="J3700" t="s">
        <v>157</v>
      </c>
      <c r="K3700" t="s">
        <v>5903</v>
      </c>
      <c r="L3700">
        <v>29</v>
      </c>
      <c r="M3700" t="s">
        <v>94</v>
      </c>
      <c r="N3700" t="s">
        <v>163</v>
      </c>
      <c r="O3700">
        <v>501</v>
      </c>
      <c r="P3700" t="s">
        <v>164</v>
      </c>
      <c r="S3700" t="s">
        <v>40</v>
      </c>
      <c r="T3700" t="s">
        <v>41</v>
      </c>
      <c r="U3700">
        <v>341</v>
      </c>
      <c r="Y3700" t="s">
        <v>5904</v>
      </c>
      <c r="AA3700">
        <v>33.982799999999997</v>
      </c>
      <c r="AB3700">
        <v>-118.28919999999999</v>
      </c>
      <c r="AC3700">
        <f t="shared" si="57"/>
        <v>0</v>
      </c>
    </row>
    <row r="3701" spans="1:29" x14ac:dyDescent="0.35">
      <c r="A3701">
        <v>201109221</v>
      </c>
      <c r="B3701" s="1">
        <v>43961</v>
      </c>
      <c r="C3701" s="1">
        <v>43945</v>
      </c>
      <c r="D3701">
        <v>1500</v>
      </c>
      <c r="E3701">
        <v>11</v>
      </c>
      <c r="F3701" t="s">
        <v>64</v>
      </c>
      <c r="G3701">
        <v>1118</v>
      </c>
      <c r="H3701">
        <v>2</v>
      </c>
      <c r="I3701">
        <v>354</v>
      </c>
      <c r="J3701" t="s">
        <v>167</v>
      </c>
      <c r="K3701" t="s">
        <v>177</v>
      </c>
      <c r="L3701">
        <v>31</v>
      </c>
      <c r="M3701" t="s">
        <v>94</v>
      </c>
      <c r="N3701" t="s">
        <v>95</v>
      </c>
      <c r="O3701">
        <v>501</v>
      </c>
      <c r="P3701" t="s">
        <v>164</v>
      </c>
      <c r="S3701" t="s">
        <v>40</v>
      </c>
      <c r="T3701" t="s">
        <v>41</v>
      </c>
      <c r="U3701">
        <v>354</v>
      </c>
      <c r="Y3701" t="s">
        <v>5905</v>
      </c>
      <c r="AA3701">
        <v>34.119399999999999</v>
      </c>
      <c r="AB3701">
        <v>-118.19670000000001</v>
      </c>
      <c r="AC3701">
        <f t="shared" si="57"/>
        <v>0</v>
      </c>
    </row>
    <row r="3702" spans="1:29" x14ac:dyDescent="0.35">
      <c r="A3702">
        <v>200411824</v>
      </c>
      <c r="B3702" s="1">
        <v>44060</v>
      </c>
      <c r="C3702" s="1">
        <v>43936</v>
      </c>
      <c r="D3702">
        <v>1200</v>
      </c>
      <c r="E3702">
        <v>4</v>
      </c>
      <c r="F3702" t="s">
        <v>54</v>
      </c>
      <c r="G3702">
        <v>424</v>
      </c>
      <c r="H3702">
        <v>1</v>
      </c>
      <c r="I3702">
        <v>310</v>
      </c>
      <c r="J3702" t="s">
        <v>71</v>
      </c>
      <c r="K3702" t="s">
        <v>5906</v>
      </c>
      <c r="L3702">
        <v>44</v>
      </c>
      <c r="M3702" t="s">
        <v>94</v>
      </c>
      <c r="N3702" t="s">
        <v>95</v>
      </c>
      <c r="O3702">
        <v>221</v>
      </c>
      <c r="P3702" t="s">
        <v>74</v>
      </c>
      <c r="S3702" t="s">
        <v>40</v>
      </c>
      <c r="T3702" t="s">
        <v>41</v>
      </c>
      <c r="U3702">
        <v>310</v>
      </c>
      <c r="V3702">
        <v>998</v>
      </c>
      <c r="Y3702" t="s">
        <v>5907</v>
      </c>
      <c r="AA3702">
        <v>34.073900000000002</v>
      </c>
      <c r="AB3702">
        <v>-118.1965</v>
      </c>
      <c r="AC3702">
        <f t="shared" si="57"/>
        <v>0</v>
      </c>
    </row>
    <row r="3703" spans="1:29" x14ac:dyDescent="0.35">
      <c r="A3703">
        <v>200605531</v>
      </c>
      <c r="B3703" s="1">
        <v>43862</v>
      </c>
      <c r="C3703" s="1">
        <v>43862</v>
      </c>
      <c r="D3703">
        <v>1840</v>
      </c>
      <c r="E3703">
        <v>6</v>
      </c>
      <c r="F3703" t="s">
        <v>91</v>
      </c>
      <c r="G3703">
        <v>637</v>
      </c>
      <c r="H3703">
        <v>1</v>
      </c>
      <c r="I3703">
        <v>210</v>
      </c>
      <c r="J3703" t="s">
        <v>149</v>
      </c>
      <c r="K3703" t="s">
        <v>5908</v>
      </c>
      <c r="L3703">
        <v>0</v>
      </c>
      <c r="M3703" t="s">
        <v>46</v>
      </c>
      <c r="N3703" t="s">
        <v>46</v>
      </c>
      <c r="O3703">
        <v>401</v>
      </c>
      <c r="P3703" t="s">
        <v>231</v>
      </c>
      <c r="Q3703">
        <v>312</v>
      </c>
      <c r="R3703" t="s">
        <v>717</v>
      </c>
      <c r="S3703" t="s">
        <v>40</v>
      </c>
      <c r="T3703" t="s">
        <v>41</v>
      </c>
      <c r="U3703">
        <v>210</v>
      </c>
      <c r="Y3703" t="s">
        <v>5909</v>
      </c>
      <c r="AA3703">
        <v>34.103000000000002</v>
      </c>
      <c r="AB3703">
        <v>-118.32250000000001</v>
      </c>
      <c r="AC3703">
        <f t="shared" si="57"/>
        <v>0</v>
      </c>
    </row>
    <row r="3704" spans="1:29" x14ac:dyDescent="0.35">
      <c r="A3704">
        <v>200715703</v>
      </c>
      <c r="B3704" s="1">
        <v>44141</v>
      </c>
      <c r="C3704" s="1">
        <v>44141</v>
      </c>
      <c r="D3704">
        <v>2100</v>
      </c>
      <c r="E3704">
        <v>7</v>
      </c>
      <c r="F3704" t="s">
        <v>28</v>
      </c>
      <c r="G3704">
        <v>722</v>
      </c>
      <c r="H3704">
        <v>1</v>
      </c>
      <c r="I3704">
        <v>343</v>
      </c>
      <c r="J3704" t="s">
        <v>50</v>
      </c>
      <c r="K3704" t="s">
        <v>2620</v>
      </c>
      <c r="L3704">
        <v>0</v>
      </c>
      <c r="M3704" t="s">
        <v>30</v>
      </c>
      <c r="N3704" t="s">
        <v>31</v>
      </c>
      <c r="O3704">
        <v>417</v>
      </c>
      <c r="P3704" t="s">
        <v>2476</v>
      </c>
      <c r="S3704" t="s">
        <v>84</v>
      </c>
      <c r="T3704" t="s">
        <v>85</v>
      </c>
      <c r="U3704">
        <v>343</v>
      </c>
      <c r="Y3704" t="s">
        <v>1569</v>
      </c>
      <c r="AA3704">
        <v>34.073399999999999</v>
      </c>
      <c r="AB3704">
        <v>-118.37649999999999</v>
      </c>
      <c r="AC3704">
        <f t="shared" si="57"/>
        <v>0</v>
      </c>
    </row>
    <row r="3705" spans="1:29" x14ac:dyDescent="0.35">
      <c r="A3705">
        <v>201206429</v>
      </c>
      <c r="B3705" s="1">
        <v>43865</v>
      </c>
      <c r="C3705" s="1">
        <v>43862</v>
      </c>
      <c r="D3705">
        <v>500</v>
      </c>
      <c r="E3705">
        <v>12</v>
      </c>
      <c r="F3705" t="s">
        <v>68</v>
      </c>
      <c r="G3705">
        <v>1245</v>
      </c>
      <c r="H3705">
        <v>1</v>
      </c>
      <c r="I3705">
        <v>510</v>
      </c>
      <c r="J3705" t="s">
        <v>29</v>
      </c>
      <c r="L3705">
        <v>0</v>
      </c>
      <c r="O3705">
        <v>101</v>
      </c>
      <c r="P3705" t="s">
        <v>32</v>
      </c>
      <c r="S3705" t="s">
        <v>40</v>
      </c>
      <c r="T3705" t="s">
        <v>41</v>
      </c>
      <c r="U3705">
        <v>510</v>
      </c>
      <c r="Y3705" t="s">
        <v>5910</v>
      </c>
      <c r="Z3705" t="s">
        <v>89</v>
      </c>
      <c r="AA3705">
        <v>33.980600000000003</v>
      </c>
      <c r="AB3705">
        <v>-118.29179999999999</v>
      </c>
      <c r="AC3705">
        <f t="shared" si="57"/>
        <v>0</v>
      </c>
    </row>
    <row r="3706" spans="1:29" x14ac:dyDescent="0.35">
      <c r="A3706">
        <v>201226574</v>
      </c>
      <c r="B3706" s="1">
        <v>44097</v>
      </c>
      <c r="C3706" s="1">
        <v>44096</v>
      </c>
      <c r="D3706">
        <v>1205</v>
      </c>
      <c r="E3706">
        <v>12</v>
      </c>
      <c r="F3706" t="s">
        <v>68</v>
      </c>
      <c r="G3706">
        <v>1283</v>
      </c>
      <c r="H3706">
        <v>2</v>
      </c>
      <c r="I3706">
        <v>354</v>
      </c>
      <c r="J3706" t="s">
        <v>167</v>
      </c>
      <c r="K3706">
        <v>930</v>
      </c>
      <c r="L3706">
        <v>55</v>
      </c>
      <c r="M3706" t="s">
        <v>94</v>
      </c>
      <c r="N3706" t="s">
        <v>163</v>
      </c>
      <c r="O3706">
        <v>501</v>
      </c>
      <c r="P3706" t="s">
        <v>164</v>
      </c>
      <c r="S3706" t="s">
        <v>40</v>
      </c>
      <c r="T3706" t="s">
        <v>41</v>
      </c>
      <c r="U3706">
        <v>354</v>
      </c>
      <c r="Y3706" t="s">
        <v>5911</v>
      </c>
      <c r="AA3706">
        <v>33.951099999999997</v>
      </c>
      <c r="AB3706">
        <v>-118.3047</v>
      </c>
      <c r="AC3706">
        <f t="shared" si="57"/>
        <v>0</v>
      </c>
    </row>
    <row r="3707" spans="1:29" x14ac:dyDescent="0.35">
      <c r="A3707">
        <v>201108185</v>
      </c>
      <c r="B3707" s="1">
        <v>43930</v>
      </c>
      <c r="C3707" s="1">
        <v>43930</v>
      </c>
      <c r="D3707">
        <v>2100</v>
      </c>
      <c r="E3707">
        <v>11</v>
      </c>
      <c r="F3707" t="s">
        <v>64</v>
      </c>
      <c r="G3707">
        <v>1151</v>
      </c>
      <c r="H3707">
        <v>2</v>
      </c>
      <c r="I3707">
        <v>625</v>
      </c>
      <c r="J3707" t="s">
        <v>628</v>
      </c>
      <c r="K3707" t="s">
        <v>5912</v>
      </c>
      <c r="L3707">
        <v>24</v>
      </c>
      <c r="M3707" t="s">
        <v>30</v>
      </c>
      <c r="N3707" t="s">
        <v>73</v>
      </c>
      <c r="O3707">
        <v>102</v>
      </c>
      <c r="P3707" t="s">
        <v>186</v>
      </c>
      <c r="Q3707">
        <v>400</v>
      </c>
      <c r="R3707" t="s">
        <v>143</v>
      </c>
      <c r="S3707" t="s">
        <v>84</v>
      </c>
      <c r="T3707" t="s">
        <v>85</v>
      </c>
      <c r="U3707">
        <v>625</v>
      </c>
      <c r="Y3707" t="s">
        <v>66</v>
      </c>
      <c r="Z3707" t="s">
        <v>5913</v>
      </c>
      <c r="AA3707">
        <v>34.098599999999998</v>
      </c>
      <c r="AB3707">
        <v>-118.2962</v>
      </c>
      <c r="AC3707">
        <f t="shared" si="57"/>
        <v>0</v>
      </c>
    </row>
    <row r="3708" spans="1:29" x14ac:dyDescent="0.35">
      <c r="A3708">
        <v>200917017</v>
      </c>
      <c r="B3708" s="1">
        <v>44144</v>
      </c>
      <c r="C3708" s="1">
        <v>44144</v>
      </c>
      <c r="D3708">
        <v>1800</v>
      </c>
      <c r="E3708">
        <v>9</v>
      </c>
      <c r="F3708" t="s">
        <v>49</v>
      </c>
      <c r="G3708">
        <v>946</v>
      </c>
      <c r="H3708">
        <v>2</v>
      </c>
      <c r="I3708">
        <v>624</v>
      </c>
      <c r="J3708" t="s">
        <v>171</v>
      </c>
      <c r="K3708" t="s">
        <v>5914</v>
      </c>
      <c r="L3708">
        <v>16</v>
      </c>
      <c r="M3708" t="s">
        <v>94</v>
      </c>
      <c r="N3708" t="s">
        <v>95</v>
      </c>
      <c r="O3708">
        <v>501</v>
      </c>
      <c r="P3708" t="s">
        <v>164</v>
      </c>
      <c r="Q3708">
        <v>400</v>
      </c>
      <c r="R3708" t="s">
        <v>143</v>
      </c>
      <c r="S3708" t="s">
        <v>40</v>
      </c>
      <c r="T3708" t="s">
        <v>41</v>
      </c>
      <c r="U3708">
        <v>624</v>
      </c>
      <c r="Y3708" t="s">
        <v>5915</v>
      </c>
      <c r="AA3708">
        <v>34.170299999999997</v>
      </c>
      <c r="AB3708">
        <v>-118.4367</v>
      </c>
      <c r="AC3708">
        <f t="shared" si="57"/>
        <v>0</v>
      </c>
    </row>
    <row r="3709" spans="1:29" x14ac:dyDescent="0.35">
      <c r="A3709">
        <v>200711359</v>
      </c>
      <c r="B3709" s="1">
        <v>44019</v>
      </c>
      <c r="C3709" s="1">
        <v>44016</v>
      </c>
      <c r="D3709">
        <v>1700</v>
      </c>
      <c r="E3709">
        <v>7</v>
      </c>
      <c r="F3709" t="s">
        <v>28</v>
      </c>
      <c r="G3709">
        <v>789</v>
      </c>
      <c r="H3709">
        <v>1</v>
      </c>
      <c r="I3709">
        <v>510</v>
      </c>
      <c r="J3709" t="s">
        <v>29</v>
      </c>
      <c r="L3709">
        <v>0</v>
      </c>
      <c r="O3709">
        <v>101</v>
      </c>
      <c r="P3709" t="s">
        <v>32</v>
      </c>
      <c r="S3709" t="s">
        <v>40</v>
      </c>
      <c r="T3709" t="s">
        <v>41</v>
      </c>
      <c r="U3709">
        <v>510</v>
      </c>
      <c r="Y3709" t="s">
        <v>5916</v>
      </c>
      <c r="AA3709">
        <v>34.035899999999998</v>
      </c>
      <c r="AB3709">
        <v>-118.3272</v>
      </c>
      <c r="AC3709">
        <f t="shared" si="57"/>
        <v>0</v>
      </c>
    </row>
    <row r="3710" spans="1:29" x14ac:dyDescent="0.35">
      <c r="A3710">
        <v>201210077</v>
      </c>
      <c r="B3710" s="1">
        <v>43921</v>
      </c>
      <c r="C3710" s="1">
        <v>43921</v>
      </c>
      <c r="D3710">
        <v>2030</v>
      </c>
      <c r="E3710">
        <v>12</v>
      </c>
      <c r="F3710" t="s">
        <v>68</v>
      </c>
      <c r="G3710">
        <v>1211</v>
      </c>
      <c r="H3710">
        <v>2</v>
      </c>
      <c r="I3710">
        <v>623</v>
      </c>
      <c r="J3710" t="s">
        <v>465</v>
      </c>
      <c r="K3710" t="s">
        <v>4649</v>
      </c>
      <c r="L3710">
        <v>27</v>
      </c>
      <c r="M3710" t="s">
        <v>30</v>
      </c>
      <c r="N3710" t="s">
        <v>95</v>
      </c>
      <c r="O3710">
        <v>101</v>
      </c>
      <c r="P3710" t="s">
        <v>32</v>
      </c>
      <c r="Q3710">
        <v>400</v>
      </c>
      <c r="R3710" t="s">
        <v>143</v>
      </c>
      <c r="S3710" t="s">
        <v>84</v>
      </c>
      <c r="T3710" t="s">
        <v>85</v>
      </c>
      <c r="U3710">
        <v>623</v>
      </c>
      <c r="Y3710" t="s">
        <v>425</v>
      </c>
      <c r="Z3710" t="s">
        <v>950</v>
      </c>
      <c r="AA3710">
        <v>33.988999999999997</v>
      </c>
      <c r="AB3710">
        <v>-118.33069999999999</v>
      </c>
      <c r="AC3710">
        <f t="shared" si="57"/>
        <v>0</v>
      </c>
    </row>
    <row r="3711" spans="1:29" x14ac:dyDescent="0.35">
      <c r="A3711">
        <v>201013814</v>
      </c>
      <c r="B3711" s="1">
        <v>44104</v>
      </c>
      <c r="C3711" s="1">
        <v>44104</v>
      </c>
      <c r="D3711">
        <v>840</v>
      </c>
      <c r="E3711">
        <v>10</v>
      </c>
      <c r="F3711" t="s">
        <v>103</v>
      </c>
      <c r="G3711">
        <v>1037</v>
      </c>
      <c r="H3711">
        <v>2</v>
      </c>
      <c r="I3711">
        <v>888</v>
      </c>
      <c r="J3711" t="s">
        <v>250</v>
      </c>
      <c r="K3711" t="s">
        <v>4700</v>
      </c>
      <c r="L3711">
        <v>0</v>
      </c>
      <c r="M3711" t="s">
        <v>30</v>
      </c>
      <c r="N3711" t="s">
        <v>31</v>
      </c>
      <c r="O3711">
        <v>158</v>
      </c>
      <c r="P3711" t="s">
        <v>1755</v>
      </c>
      <c r="S3711" t="s">
        <v>33</v>
      </c>
      <c r="T3711" t="s">
        <v>34</v>
      </c>
      <c r="U3711">
        <v>888</v>
      </c>
      <c r="Y3711" t="s">
        <v>5917</v>
      </c>
      <c r="Z3711" t="s">
        <v>414</v>
      </c>
      <c r="AA3711">
        <v>34.186599999999999</v>
      </c>
      <c r="AB3711">
        <v>-118.5185</v>
      </c>
      <c r="AC3711">
        <f t="shared" si="57"/>
        <v>1</v>
      </c>
    </row>
    <row r="3712" spans="1:29" x14ac:dyDescent="0.35">
      <c r="A3712">
        <v>201112651</v>
      </c>
      <c r="B3712" s="1">
        <v>44058</v>
      </c>
      <c r="C3712" s="1">
        <v>44058</v>
      </c>
      <c r="D3712">
        <v>1800</v>
      </c>
      <c r="E3712">
        <v>11</v>
      </c>
      <c r="F3712" t="s">
        <v>64</v>
      </c>
      <c r="G3712">
        <v>1181</v>
      </c>
      <c r="H3712">
        <v>1</v>
      </c>
      <c r="I3712">
        <v>230</v>
      </c>
      <c r="J3712" t="s">
        <v>161</v>
      </c>
      <c r="K3712" t="s">
        <v>5918</v>
      </c>
      <c r="L3712">
        <v>53</v>
      </c>
      <c r="M3712" t="s">
        <v>30</v>
      </c>
      <c r="N3712" t="s">
        <v>95</v>
      </c>
      <c r="O3712">
        <v>102</v>
      </c>
      <c r="P3712" t="s">
        <v>186</v>
      </c>
      <c r="Q3712">
        <v>218</v>
      </c>
      <c r="R3712" t="s">
        <v>868</v>
      </c>
      <c r="S3712" t="s">
        <v>40</v>
      </c>
      <c r="T3712" t="s">
        <v>41</v>
      </c>
      <c r="U3712">
        <v>230</v>
      </c>
      <c r="Y3712" t="s">
        <v>122</v>
      </c>
      <c r="Z3712" t="s">
        <v>5919</v>
      </c>
      <c r="AA3712">
        <v>34.080800000000004</v>
      </c>
      <c r="AB3712">
        <v>-118.2655</v>
      </c>
      <c r="AC3712">
        <f t="shared" si="57"/>
        <v>0</v>
      </c>
    </row>
    <row r="3713" spans="1:29" x14ac:dyDescent="0.35">
      <c r="A3713">
        <v>200104831</v>
      </c>
      <c r="B3713" s="1">
        <v>43842</v>
      </c>
      <c r="C3713" s="1">
        <v>43842</v>
      </c>
      <c r="D3713">
        <v>430</v>
      </c>
      <c r="E3713">
        <v>1</v>
      </c>
      <c r="F3713" t="s">
        <v>36</v>
      </c>
      <c r="G3713">
        <v>192</v>
      </c>
      <c r="H3713">
        <v>1</v>
      </c>
      <c r="I3713">
        <v>230</v>
      </c>
      <c r="J3713" t="s">
        <v>161</v>
      </c>
      <c r="K3713" t="s">
        <v>5920</v>
      </c>
      <c r="L3713">
        <v>31</v>
      </c>
      <c r="M3713" t="s">
        <v>30</v>
      </c>
      <c r="N3713" t="s">
        <v>73</v>
      </c>
      <c r="O3713">
        <v>102</v>
      </c>
      <c r="P3713" t="s">
        <v>186</v>
      </c>
      <c r="Q3713">
        <v>500</v>
      </c>
      <c r="R3713" t="s">
        <v>184</v>
      </c>
      <c r="S3713" t="s">
        <v>33</v>
      </c>
      <c r="T3713" t="s">
        <v>34</v>
      </c>
      <c r="U3713">
        <v>230</v>
      </c>
      <c r="Y3713" t="s">
        <v>5921</v>
      </c>
      <c r="AA3713">
        <v>34.034799999999997</v>
      </c>
      <c r="AB3713">
        <v>-118.2687</v>
      </c>
      <c r="AC3713">
        <f t="shared" si="57"/>
        <v>1</v>
      </c>
    </row>
    <row r="3714" spans="1:29" x14ac:dyDescent="0.35">
      <c r="A3714">
        <v>200510076</v>
      </c>
      <c r="B3714" s="1">
        <v>43980</v>
      </c>
      <c r="C3714" s="1">
        <v>43979</v>
      </c>
      <c r="D3714">
        <v>2000</v>
      </c>
      <c r="E3714">
        <v>5</v>
      </c>
      <c r="F3714" t="s">
        <v>98</v>
      </c>
      <c r="G3714">
        <v>523</v>
      </c>
      <c r="H3714">
        <v>1</v>
      </c>
      <c r="I3714">
        <v>420</v>
      </c>
      <c r="J3714" t="s">
        <v>352</v>
      </c>
      <c r="K3714" t="s">
        <v>5922</v>
      </c>
      <c r="L3714">
        <v>67</v>
      </c>
      <c r="M3714" t="s">
        <v>30</v>
      </c>
      <c r="N3714" t="s">
        <v>163</v>
      </c>
      <c r="O3714">
        <v>101</v>
      </c>
      <c r="P3714" t="s">
        <v>32</v>
      </c>
      <c r="S3714" t="s">
        <v>40</v>
      </c>
      <c r="T3714" t="s">
        <v>41</v>
      </c>
      <c r="U3714">
        <v>420</v>
      </c>
      <c r="Y3714" t="s">
        <v>5923</v>
      </c>
      <c r="AA3714">
        <v>33.761299999999999</v>
      </c>
      <c r="AB3714">
        <v>-118.28189999999999</v>
      </c>
      <c r="AC3714">
        <f t="shared" si="57"/>
        <v>0</v>
      </c>
    </row>
    <row r="3715" spans="1:29" x14ac:dyDescent="0.35">
      <c r="A3715">
        <v>200910338</v>
      </c>
      <c r="B3715" s="1">
        <v>43982</v>
      </c>
      <c r="C3715" s="1">
        <v>43981</v>
      </c>
      <c r="D3715">
        <v>2000</v>
      </c>
      <c r="E3715">
        <v>9</v>
      </c>
      <c r="F3715" t="s">
        <v>49</v>
      </c>
      <c r="G3715">
        <v>952</v>
      </c>
      <c r="H3715">
        <v>1</v>
      </c>
      <c r="I3715">
        <v>510</v>
      </c>
      <c r="J3715" t="s">
        <v>29</v>
      </c>
      <c r="L3715">
        <v>0</v>
      </c>
      <c r="O3715">
        <v>101</v>
      </c>
      <c r="P3715" t="s">
        <v>32</v>
      </c>
      <c r="S3715" t="s">
        <v>40</v>
      </c>
      <c r="T3715" t="s">
        <v>41</v>
      </c>
      <c r="U3715">
        <v>510</v>
      </c>
      <c r="Y3715" t="s">
        <v>5924</v>
      </c>
      <c r="AA3715">
        <v>34.164900000000003</v>
      </c>
      <c r="AB3715">
        <v>-118.45529999999999</v>
      </c>
      <c r="AC3715">
        <f t="shared" ref="AC3715:AC3778" si="58">IF(OR((S:S)="CC", S:S="AA",S:S="JA"), 1, 0)</f>
        <v>0</v>
      </c>
    </row>
    <row r="3716" spans="1:29" x14ac:dyDescent="0.35">
      <c r="A3716">
        <v>200405754</v>
      </c>
      <c r="B3716" s="1">
        <v>43875</v>
      </c>
      <c r="C3716" s="1">
        <v>43875</v>
      </c>
      <c r="D3716">
        <v>1430</v>
      </c>
      <c r="E3716">
        <v>4</v>
      </c>
      <c r="F3716" t="s">
        <v>54</v>
      </c>
      <c r="G3716">
        <v>463</v>
      </c>
      <c r="H3716">
        <v>2</v>
      </c>
      <c r="I3716">
        <v>903</v>
      </c>
      <c r="J3716" t="s">
        <v>893</v>
      </c>
      <c r="K3716">
        <v>2038</v>
      </c>
      <c r="L3716">
        <v>27</v>
      </c>
      <c r="M3716" t="s">
        <v>30</v>
      </c>
      <c r="N3716" t="s">
        <v>95</v>
      </c>
      <c r="O3716">
        <v>704</v>
      </c>
      <c r="P3716" t="s">
        <v>1204</v>
      </c>
      <c r="S3716" t="s">
        <v>40</v>
      </c>
      <c r="T3716" t="s">
        <v>41</v>
      </c>
      <c r="U3716">
        <v>903</v>
      </c>
      <c r="Y3716" t="s">
        <v>1205</v>
      </c>
      <c r="AA3716">
        <v>34.045699999999997</v>
      </c>
      <c r="AB3716">
        <v>-118.218</v>
      </c>
      <c r="AC3716">
        <f t="shared" si="58"/>
        <v>0</v>
      </c>
    </row>
    <row r="3717" spans="1:29" x14ac:dyDescent="0.35">
      <c r="A3717">
        <v>200112165</v>
      </c>
      <c r="B3717" s="1">
        <v>43977</v>
      </c>
      <c r="C3717" s="1">
        <v>43976</v>
      </c>
      <c r="D3717">
        <v>2250</v>
      </c>
      <c r="E3717">
        <v>1</v>
      </c>
      <c r="F3717" t="s">
        <v>36</v>
      </c>
      <c r="G3717">
        <v>156</v>
      </c>
      <c r="H3717">
        <v>1</v>
      </c>
      <c r="I3717">
        <v>230</v>
      </c>
      <c r="J3717" t="s">
        <v>161</v>
      </c>
      <c r="K3717" t="s">
        <v>5925</v>
      </c>
      <c r="L3717">
        <v>51</v>
      </c>
      <c r="M3717" t="s">
        <v>94</v>
      </c>
      <c r="N3717" t="s">
        <v>163</v>
      </c>
      <c r="O3717">
        <v>502</v>
      </c>
      <c r="P3717" t="s">
        <v>47</v>
      </c>
      <c r="Q3717">
        <v>201</v>
      </c>
      <c r="R3717" t="s">
        <v>165</v>
      </c>
      <c r="S3717" t="s">
        <v>33</v>
      </c>
      <c r="T3717" t="s">
        <v>34</v>
      </c>
      <c r="U3717">
        <v>230</v>
      </c>
      <c r="V3717">
        <v>998</v>
      </c>
      <c r="Y3717" t="s">
        <v>1585</v>
      </c>
      <c r="AA3717">
        <v>34.044600000000003</v>
      </c>
      <c r="AB3717">
        <v>-118.245</v>
      </c>
      <c r="AC3717">
        <f t="shared" si="58"/>
        <v>1</v>
      </c>
    </row>
    <row r="3718" spans="1:29" x14ac:dyDescent="0.35">
      <c r="A3718">
        <v>200107629</v>
      </c>
      <c r="B3718" s="1">
        <v>43883</v>
      </c>
      <c r="C3718" s="1">
        <v>43883</v>
      </c>
      <c r="D3718">
        <v>645</v>
      </c>
      <c r="E3718">
        <v>1</v>
      </c>
      <c r="F3718" t="s">
        <v>36</v>
      </c>
      <c r="G3718">
        <v>147</v>
      </c>
      <c r="H3718">
        <v>2</v>
      </c>
      <c r="I3718">
        <v>740</v>
      </c>
      <c r="J3718" t="s">
        <v>224</v>
      </c>
      <c r="K3718" t="s">
        <v>5926</v>
      </c>
      <c r="L3718">
        <v>0</v>
      </c>
      <c r="M3718" t="s">
        <v>46</v>
      </c>
      <c r="N3718" t="s">
        <v>46</v>
      </c>
      <c r="O3718">
        <v>702</v>
      </c>
      <c r="P3718" t="s">
        <v>552</v>
      </c>
      <c r="Q3718">
        <v>400</v>
      </c>
      <c r="R3718" t="s">
        <v>143</v>
      </c>
      <c r="S3718" t="s">
        <v>84</v>
      </c>
      <c r="T3718" t="s">
        <v>85</v>
      </c>
      <c r="U3718">
        <v>740</v>
      </c>
      <c r="Y3718" t="s">
        <v>1834</v>
      </c>
      <c r="AA3718">
        <v>34.045299999999997</v>
      </c>
      <c r="AB3718">
        <v>-118.2443</v>
      </c>
      <c r="AC3718">
        <f t="shared" si="58"/>
        <v>0</v>
      </c>
    </row>
    <row r="3719" spans="1:29" x14ac:dyDescent="0.35">
      <c r="A3719">
        <v>201207516</v>
      </c>
      <c r="B3719" s="1">
        <v>43874</v>
      </c>
      <c r="C3719" s="1">
        <v>43870</v>
      </c>
      <c r="D3719">
        <v>2000</v>
      </c>
      <c r="E3719">
        <v>12</v>
      </c>
      <c r="F3719" t="s">
        <v>68</v>
      </c>
      <c r="G3719">
        <v>1263</v>
      </c>
      <c r="H3719">
        <v>1</v>
      </c>
      <c r="I3719">
        <v>440</v>
      </c>
      <c r="J3719" t="s">
        <v>213</v>
      </c>
      <c r="K3719" t="s">
        <v>5927</v>
      </c>
      <c r="L3719">
        <v>37</v>
      </c>
      <c r="M3719" t="s">
        <v>94</v>
      </c>
      <c r="N3719" t="s">
        <v>163</v>
      </c>
      <c r="O3719">
        <v>501</v>
      </c>
      <c r="P3719" t="s">
        <v>164</v>
      </c>
      <c r="S3719" t="s">
        <v>40</v>
      </c>
      <c r="T3719" t="s">
        <v>41</v>
      </c>
      <c r="U3719">
        <v>440</v>
      </c>
      <c r="Y3719" t="s">
        <v>5928</v>
      </c>
      <c r="AA3719">
        <v>33.962699999999998</v>
      </c>
      <c r="AB3719">
        <v>-118.309</v>
      </c>
      <c r="AC3719">
        <f t="shared" si="58"/>
        <v>0</v>
      </c>
    </row>
    <row r="3720" spans="1:29" x14ac:dyDescent="0.35">
      <c r="A3720">
        <v>200305246</v>
      </c>
      <c r="B3720" s="1">
        <v>43853</v>
      </c>
      <c r="C3720" s="1">
        <v>43852</v>
      </c>
      <c r="D3720">
        <v>2200</v>
      </c>
      <c r="E3720">
        <v>3</v>
      </c>
      <c r="F3720" t="s">
        <v>43</v>
      </c>
      <c r="G3720">
        <v>355</v>
      </c>
      <c r="H3720">
        <v>1</v>
      </c>
      <c r="I3720">
        <v>236</v>
      </c>
      <c r="J3720" t="s">
        <v>692</v>
      </c>
      <c r="K3720" t="s">
        <v>5929</v>
      </c>
      <c r="L3720">
        <v>17</v>
      </c>
      <c r="M3720" t="s">
        <v>94</v>
      </c>
      <c r="N3720" t="s">
        <v>163</v>
      </c>
      <c r="O3720">
        <v>101</v>
      </c>
      <c r="P3720" t="s">
        <v>32</v>
      </c>
      <c r="Q3720">
        <v>400</v>
      </c>
      <c r="R3720" t="s">
        <v>143</v>
      </c>
      <c r="S3720" t="s">
        <v>33</v>
      </c>
      <c r="T3720" t="s">
        <v>34</v>
      </c>
      <c r="U3720">
        <v>236</v>
      </c>
      <c r="V3720">
        <v>998</v>
      </c>
      <c r="Y3720" t="s">
        <v>5930</v>
      </c>
      <c r="Z3720" t="s">
        <v>1592</v>
      </c>
      <c r="AA3720">
        <v>34.024700000000003</v>
      </c>
      <c r="AB3720">
        <v>-118.30889999999999</v>
      </c>
      <c r="AC3720">
        <f t="shared" si="58"/>
        <v>1</v>
      </c>
    </row>
    <row r="3721" spans="1:29" x14ac:dyDescent="0.35">
      <c r="A3721">
        <v>200711859</v>
      </c>
      <c r="B3721" s="1">
        <v>44033</v>
      </c>
      <c r="C3721" s="1">
        <v>44033</v>
      </c>
      <c r="D3721">
        <v>30</v>
      </c>
      <c r="E3721">
        <v>7</v>
      </c>
      <c r="F3721" t="s">
        <v>28</v>
      </c>
      <c r="G3721">
        <v>734</v>
      </c>
      <c r="H3721">
        <v>1</v>
      </c>
      <c r="I3721">
        <v>510</v>
      </c>
      <c r="J3721" t="s">
        <v>29</v>
      </c>
      <c r="L3721">
        <v>0</v>
      </c>
      <c r="O3721">
        <v>101</v>
      </c>
      <c r="P3721" t="s">
        <v>32</v>
      </c>
      <c r="S3721" t="s">
        <v>40</v>
      </c>
      <c r="T3721" t="s">
        <v>41</v>
      </c>
      <c r="U3721">
        <v>510</v>
      </c>
      <c r="Y3721" t="s">
        <v>5931</v>
      </c>
      <c r="Z3721" t="s">
        <v>1281</v>
      </c>
      <c r="AA3721">
        <v>34.069899999999997</v>
      </c>
      <c r="AB3721">
        <v>-118.3511</v>
      </c>
      <c r="AC3721">
        <f t="shared" si="58"/>
        <v>0</v>
      </c>
    </row>
    <row r="3722" spans="1:29" x14ac:dyDescent="0.35">
      <c r="A3722">
        <v>200913307</v>
      </c>
      <c r="B3722" s="1">
        <v>44052</v>
      </c>
      <c r="C3722" s="1">
        <v>44051</v>
      </c>
      <c r="D3722">
        <v>600</v>
      </c>
      <c r="E3722">
        <v>9</v>
      </c>
      <c r="F3722" t="s">
        <v>49</v>
      </c>
      <c r="G3722">
        <v>923</v>
      </c>
      <c r="H3722">
        <v>1</v>
      </c>
      <c r="I3722">
        <v>648</v>
      </c>
      <c r="J3722" t="s">
        <v>58</v>
      </c>
      <c r="K3722" t="s">
        <v>5932</v>
      </c>
      <c r="L3722">
        <v>54</v>
      </c>
      <c r="M3722" t="s">
        <v>94</v>
      </c>
      <c r="N3722" t="s">
        <v>95</v>
      </c>
      <c r="O3722">
        <v>210</v>
      </c>
      <c r="P3722" t="s">
        <v>183</v>
      </c>
      <c r="S3722" t="s">
        <v>40</v>
      </c>
      <c r="T3722" t="s">
        <v>41</v>
      </c>
      <c r="U3722">
        <v>648</v>
      </c>
      <c r="V3722">
        <v>998</v>
      </c>
      <c r="Y3722" t="s">
        <v>5933</v>
      </c>
      <c r="Z3722" t="s">
        <v>1740</v>
      </c>
      <c r="AA3722">
        <v>34.1877</v>
      </c>
      <c r="AB3722">
        <v>-118.4509</v>
      </c>
      <c r="AC3722">
        <f t="shared" si="58"/>
        <v>0</v>
      </c>
    </row>
    <row r="3723" spans="1:29" x14ac:dyDescent="0.35">
      <c r="A3723">
        <v>201110646</v>
      </c>
      <c r="B3723" s="1">
        <v>44002</v>
      </c>
      <c r="C3723" s="1">
        <v>44002</v>
      </c>
      <c r="D3723">
        <v>1725</v>
      </c>
      <c r="E3723">
        <v>11</v>
      </c>
      <c r="F3723" t="s">
        <v>64</v>
      </c>
      <c r="G3723">
        <v>1127</v>
      </c>
      <c r="H3723">
        <v>2</v>
      </c>
      <c r="I3723">
        <v>901</v>
      </c>
      <c r="J3723" t="s">
        <v>210</v>
      </c>
      <c r="K3723">
        <v>2038</v>
      </c>
      <c r="L3723">
        <v>65</v>
      </c>
      <c r="M3723" t="s">
        <v>94</v>
      </c>
      <c r="N3723" t="s">
        <v>95</v>
      </c>
      <c r="O3723">
        <v>501</v>
      </c>
      <c r="P3723" t="s">
        <v>164</v>
      </c>
      <c r="S3723" t="s">
        <v>84</v>
      </c>
      <c r="T3723" t="s">
        <v>85</v>
      </c>
      <c r="U3723">
        <v>901</v>
      </c>
      <c r="Y3723" t="s">
        <v>4320</v>
      </c>
      <c r="AA3723">
        <v>34.120199999999997</v>
      </c>
      <c r="AB3723">
        <v>-118.185</v>
      </c>
      <c r="AC3723">
        <f t="shared" si="58"/>
        <v>0</v>
      </c>
    </row>
    <row r="3724" spans="1:29" x14ac:dyDescent="0.35">
      <c r="A3724">
        <v>200517768</v>
      </c>
      <c r="B3724" s="1">
        <v>44178</v>
      </c>
      <c r="C3724" s="1">
        <v>44178</v>
      </c>
      <c r="D3724">
        <v>300</v>
      </c>
      <c r="E3724">
        <v>5</v>
      </c>
      <c r="F3724" t="s">
        <v>98</v>
      </c>
      <c r="G3724">
        <v>522</v>
      </c>
      <c r="H3724">
        <v>2</v>
      </c>
      <c r="I3724">
        <v>626</v>
      </c>
      <c r="J3724" t="s">
        <v>141</v>
      </c>
      <c r="K3724" t="s">
        <v>5934</v>
      </c>
      <c r="L3724">
        <v>31</v>
      </c>
      <c r="M3724" t="s">
        <v>30</v>
      </c>
      <c r="N3724" t="s">
        <v>95</v>
      </c>
      <c r="O3724">
        <v>502</v>
      </c>
      <c r="P3724" t="s">
        <v>47</v>
      </c>
      <c r="Q3724">
        <v>400</v>
      </c>
      <c r="R3724" t="s">
        <v>143</v>
      </c>
      <c r="S3724" t="s">
        <v>84</v>
      </c>
      <c r="T3724" t="s">
        <v>85</v>
      </c>
      <c r="U3724">
        <v>626</v>
      </c>
      <c r="Y3724" t="s">
        <v>5935</v>
      </c>
      <c r="AA3724">
        <v>33.776400000000002</v>
      </c>
      <c r="AB3724">
        <v>-118.2739</v>
      </c>
      <c r="AC3724">
        <f t="shared" si="58"/>
        <v>0</v>
      </c>
    </row>
    <row r="3725" spans="1:29" x14ac:dyDescent="0.35">
      <c r="A3725">
        <v>200511913</v>
      </c>
      <c r="B3725" s="1">
        <v>44028</v>
      </c>
      <c r="C3725" s="1">
        <v>44028</v>
      </c>
      <c r="D3725">
        <v>340</v>
      </c>
      <c r="E3725">
        <v>5</v>
      </c>
      <c r="F3725" t="s">
        <v>98</v>
      </c>
      <c r="G3725">
        <v>514</v>
      </c>
      <c r="H3725">
        <v>1</v>
      </c>
      <c r="I3725">
        <v>420</v>
      </c>
      <c r="J3725" t="s">
        <v>352</v>
      </c>
      <c r="K3725" t="s">
        <v>5936</v>
      </c>
      <c r="L3725">
        <v>29</v>
      </c>
      <c r="M3725" t="s">
        <v>30</v>
      </c>
      <c r="N3725" t="s">
        <v>95</v>
      </c>
      <c r="O3725">
        <v>101</v>
      </c>
      <c r="P3725" t="s">
        <v>32</v>
      </c>
      <c r="S3725" t="s">
        <v>40</v>
      </c>
      <c r="T3725" t="s">
        <v>41</v>
      </c>
      <c r="U3725">
        <v>420</v>
      </c>
      <c r="Y3725" t="s">
        <v>5937</v>
      </c>
      <c r="AA3725">
        <v>33.791699999999999</v>
      </c>
      <c r="AB3725">
        <v>-118.2799</v>
      </c>
      <c r="AC3725">
        <f t="shared" si="58"/>
        <v>0</v>
      </c>
    </row>
    <row r="3726" spans="1:29" x14ac:dyDescent="0.35">
      <c r="A3726">
        <v>200309745</v>
      </c>
      <c r="B3726" s="1">
        <v>43932</v>
      </c>
      <c r="C3726" s="1">
        <v>43932</v>
      </c>
      <c r="D3726">
        <v>1530</v>
      </c>
      <c r="E3726">
        <v>3</v>
      </c>
      <c r="F3726" t="s">
        <v>43</v>
      </c>
      <c r="G3726">
        <v>305</v>
      </c>
      <c r="H3726">
        <v>2</v>
      </c>
      <c r="I3726">
        <v>745</v>
      </c>
      <c r="J3726" t="s">
        <v>139</v>
      </c>
      <c r="K3726" t="s">
        <v>5938</v>
      </c>
      <c r="L3726">
        <v>53</v>
      </c>
      <c r="M3726" t="s">
        <v>94</v>
      </c>
      <c r="N3726" t="s">
        <v>173</v>
      </c>
      <c r="O3726">
        <v>501</v>
      </c>
      <c r="P3726" t="s">
        <v>164</v>
      </c>
      <c r="Q3726">
        <v>400</v>
      </c>
      <c r="R3726" t="s">
        <v>143</v>
      </c>
      <c r="S3726" t="s">
        <v>33</v>
      </c>
      <c r="T3726" t="s">
        <v>34</v>
      </c>
      <c r="U3726">
        <v>745</v>
      </c>
      <c r="Y3726" t="s">
        <v>5939</v>
      </c>
      <c r="AA3726">
        <v>34.033799999999999</v>
      </c>
      <c r="AB3726">
        <v>-118.3479</v>
      </c>
      <c r="AC3726">
        <f t="shared" si="58"/>
        <v>1</v>
      </c>
    </row>
    <row r="3727" spans="1:29" x14ac:dyDescent="0.35">
      <c r="A3727">
        <v>201111639</v>
      </c>
      <c r="B3727" s="1">
        <v>44031</v>
      </c>
      <c r="C3727" s="1">
        <v>44030</v>
      </c>
      <c r="D3727">
        <v>2200</v>
      </c>
      <c r="E3727">
        <v>11</v>
      </c>
      <c r="F3727" t="s">
        <v>64</v>
      </c>
      <c r="G3727">
        <v>1132</v>
      </c>
      <c r="H3727">
        <v>1</v>
      </c>
      <c r="I3727">
        <v>330</v>
      </c>
      <c r="J3727" t="s">
        <v>37</v>
      </c>
      <c r="K3727" t="s">
        <v>637</v>
      </c>
      <c r="L3727">
        <v>48</v>
      </c>
      <c r="M3727" t="s">
        <v>30</v>
      </c>
      <c r="N3727" t="s">
        <v>73</v>
      </c>
      <c r="O3727">
        <v>707</v>
      </c>
      <c r="P3727" t="s">
        <v>280</v>
      </c>
      <c r="S3727" t="s">
        <v>40</v>
      </c>
      <c r="T3727" t="s">
        <v>41</v>
      </c>
      <c r="U3727">
        <v>330</v>
      </c>
      <c r="Y3727" t="s">
        <v>5940</v>
      </c>
      <c r="AA3727">
        <v>34.114600000000003</v>
      </c>
      <c r="AB3727">
        <v>-118.2756</v>
      </c>
      <c r="AC3727">
        <f t="shared" si="58"/>
        <v>0</v>
      </c>
    </row>
    <row r="3728" spans="1:29" x14ac:dyDescent="0.35">
      <c r="A3728">
        <v>200704354</v>
      </c>
      <c r="B3728" s="1">
        <v>43838</v>
      </c>
      <c r="C3728" s="1">
        <v>43838</v>
      </c>
      <c r="D3728">
        <v>1600</v>
      </c>
      <c r="E3728">
        <v>7</v>
      </c>
      <c r="F3728" t="s">
        <v>28</v>
      </c>
      <c r="G3728">
        <v>702</v>
      </c>
      <c r="H3728">
        <v>2</v>
      </c>
      <c r="I3728">
        <v>740</v>
      </c>
      <c r="J3728" t="s">
        <v>224</v>
      </c>
      <c r="K3728" t="s">
        <v>5941</v>
      </c>
      <c r="L3728">
        <v>33</v>
      </c>
      <c r="M3728" t="s">
        <v>30</v>
      </c>
      <c r="N3728" t="s">
        <v>95</v>
      </c>
      <c r="O3728">
        <v>103</v>
      </c>
      <c r="P3728" t="s">
        <v>146</v>
      </c>
      <c r="S3728" t="s">
        <v>40</v>
      </c>
      <c r="T3728" t="s">
        <v>41</v>
      </c>
      <c r="U3728">
        <v>740</v>
      </c>
      <c r="Y3728" t="s">
        <v>5942</v>
      </c>
      <c r="AA3728">
        <v>34.0837</v>
      </c>
      <c r="AB3728">
        <v>-118.3553</v>
      </c>
      <c r="AC3728">
        <f t="shared" si="58"/>
        <v>0</v>
      </c>
    </row>
    <row r="3729" spans="1:29" x14ac:dyDescent="0.35">
      <c r="A3729">
        <v>201226513</v>
      </c>
      <c r="B3729" s="1">
        <v>44181</v>
      </c>
      <c r="C3729" s="1">
        <v>44181</v>
      </c>
      <c r="D3729">
        <v>1220</v>
      </c>
      <c r="E3729">
        <v>12</v>
      </c>
      <c r="F3729" t="s">
        <v>68</v>
      </c>
      <c r="G3729">
        <v>1253</v>
      </c>
      <c r="H3729">
        <v>1</v>
      </c>
      <c r="I3729">
        <v>250</v>
      </c>
      <c r="J3729" t="s">
        <v>1542</v>
      </c>
      <c r="K3729" t="s">
        <v>5943</v>
      </c>
      <c r="L3729">
        <v>19</v>
      </c>
      <c r="M3729" t="s">
        <v>30</v>
      </c>
      <c r="N3729" t="s">
        <v>163</v>
      </c>
      <c r="O3729">
        <v>101</v>
      </c>
      <c r="P3729" t="s">
        <v>32</v>
      </c>
      <c r="Q3729">
        <v>106</v>
      </c>
      <c r="R3729" t="s">
        <v>592</v>
      </c>
      <c r="S3729" t="s">
        <v>40</v>
      </c>
      <c r="T3729" t="s">
        <v>41</v>
      </c>
      <c r="U3729">
        <v>250</v>
      </c>
      <c r="Y3729" t="s">
        <v>3719</v>
      </c>
      <c r="Z3729" t="s">
        <v>5944</v>
      </c>
      <c r="AA3729">
        <v>33.97</v>
      </c>
      <c r="AB3729">
        <v>-118.3134</v>
      </c>
      <c r="AC3729">
        <f t="shared" si="58"/>
        <v>0</v>
      </c>
    </row>
    <row r="3730" spans="1:29" x14ac:dyDescent="0.35">
      <c r="A3730">
        <v>200217042</v>
      </c>
      <c r="B3730" s="1">
        <v>44138</v>
      </c>
      <c r="C3730" s="1">
        <v>44138</v>
      </c>
      <c r="D3730">
        <v>1430</v>
      </c>
      <c r="E3730">
        <v>2</v>
      </c>
      <c r="F3730" t="s">
        <v>56</v>
      </c>
      <c r="G3730">
        <v>204</v>
      </c>
      <c r="H3730">
        <v>2</v>
      </c>
      <c r="I3730">
        <v>900</v>
      </c>
      <c r="J3730" t="s">
        <v>197</v>
      </c>
      <c r="K3730" t="s">
        <v>5945</v>
      </c>
      <c r="L3730">
        <v>30</v>
      </c>
      <c r="M3730" t="s">
        <v>30</v>
      </c>
      <c r="N3730" t="s">
        <v>95</v>
      </c>
      <c r="O3730">
        <v>502</v>
      </c>
      <c r="P3730" t="s">
        <v>47</v>
      </c>
      <c r="S3730" t="s">
        <v>84</v>
      </c>
      <c r="T3730" t="s">
        <v>85</v>
      </c>
      <c r="U3730">
        <v>900</v>
      </c>
      <c r="Y3730" t="s">
        <v>2580</v>
      </c>
      <c r="AA3730">
        <v>34.082599999999999</v>
      </c>
      <c r="AB3730">
        <v>-118.283</v>
      </c>
      <c r="AC3730">
        <f t="shared" si="58"/>
        <v>0</v>
      </c>
    </row>
    <row r="3731" spans="1:29" x14ac:dyDescent="0.35">
      <c r="A3731">
        <v>201108256</v>
      </c>
      <c r="B3731" s="1">
        <v>43934</v>
      </c>
      <c r="C3731" s="1">
        <v>43933</v>
      </c>
      <c r="D3731">
        <v>430</v>
      </c>
      <c r="E3731">
        <v>11</v>
      </c>
      <c r="F3731" t="s">
        <v>64</v>
      </c>
      <c r="G3731">
        <v>1169</v>
      </c>
      <c r="H3731">
        <v>1</v>
      </c>
      <c r="I3731">
        <v>420</v>
      </c>
      <c r="J3731" t="s">
        <v>352</v>
      </c>
      <c r="K3731">
        <v>344</v>
      </c>
      <c r="L3731">
        <v>45</v>
      </c>
      <c r="M3731" t="s">
        <v>94</v>
      </c>
      <c r="N3731" t="s">
        <v>95</v>
      </c>
      <c r="O3731">
        <v>101</v>
      </c>
      <c r="P3731" t="s">
        <v>32</v>
      </c>
      <c r="S3731" t="s">
        <v>40</v>
      </c>
      <c r="T3731" t="s">
        <v>41</v>
      </c>
      <c r="U3731">
        <v>420</v>
      </c>
      <c r="Y3731" t="s">
        <v>5946</v>
      </c>
      <c r="AA3731">
        <v>34.1021</v>
      </c>
      <c r="AB3731">
        <v>-118.2021</v>
      </c>
      <c r="AC3731">
        <f t="shared" si="58"/>
        <v>0</v>
      </c>
    </row>
    <row r="3732" spans="1:29" x14ac:dyDescent="0.35">
      <c r="A3732">
        <v>201305295</v>
      </c>
      <c r="B3732" s="1">
        <v>43854</v>
      </c>
      <c r="C3732" s="1">
        <v>43853</v>
      </c>
      <c r="D3732">
        <v>1030</v>
      </c>
      <c r="E3732">
        <v>13</v>
      </c>
      <c r="F3732" t="s">
        <v>62</v>
      </c>
      <c r="G3732">
        <v>1385</v>
      </c>
      <c r="H3732">
        <v>1</v>
      </c>
      <c r="I3732">
        <v>510</v>
      </c>
      <c r="J3732" t="s">
        <v>29</v>
      </c>
      <c r="L3732">
        <v>0</v>
      </c>
      <c r="O3732">
        <v>101</v>
      </c>
      <c r="P3732" t="s">
        <v>32</v>
      </c>
      <c r="S3732" t="s">
        <v>40</v>
      </c>
      <c r="T3732" t="s">
        <v>41</v>
      </c>
      <c r="U3732">
        <v>510</v>
      </c>
      <c r="Y3732" t="s">
        <v>3977</v>
      </c>
      <c r="Z3732" t="s">
        <v>152</v>
      </c>
      <c r="AA3732">
        <v>33.985199999999999</v>
      </c>
      <c r="AB3732">
        <v>-118.2696</v>
      </c>
      <c r="AC3732">
        <f t="shared" si="58"/>
        <v>0</v>
      </c>
    </row>
    <row r="3733" spans="1:29" x14ac:dyDescent="0.35">
      <c r="A3733">
        <v>201110175</v>
      </c>
      <c r="B3733" s="1">
        <v>43989</v>
      </c>
      <c r="C3733" s="1">
        <v>43988</v>
      </c>
      <c r="D3733">
        <v>1630</v>
      </c>
      <c r="E3733">
        <v>11</v>
      </c>
      <c r="F3733" t="s">
        <v>64</v>
      </c>
      <c r="G3733">
        <v>1189</v>
      </c>
      <c r="H3733">
        <v>1</v>
      </c>
      <c r="I3733">
        <v>230</v>
      </c>
      <c r="J3733" t="s">
        <v>161</v>
      </c>
      <c r="K3733" t="s">
        <v>5947</v>
      </c>
      <c r="L3733">
        <v>43</v>
      </c>
      <c r="M3733" t="s">
        <v>30</v>
      </c>
      <c r="N3733" t="s">
        <v>95</v>
      </c>
      <c r="O3733">
        <v>501</v>
      </c>
      <c r="P3733" t="s">
        <v>164</v>
      </c>
      <c r="Q3733">
        <v>102</v>
      </c>
      <c r="R3733" t="s">
        <v>219</v>
      </c>
      <c r="S3733" t="s">
        <v>84</v>
      </c>
      <c r="T3733" t="s">
        <v>85</v>
      </c>
      <c r="U3733">
        <v>230</v>
      </c>
      <c r="Y3733" t="s">
        <v>3542</v>
      </c>
      <c r="AA3733">
        <v>34.087800000000001</v>
      </c>
      <c r="AB3733">
        <v>-118.21510000000001</v>
      </c>
      <c r="AC3733">
        <f t="shared" si="58"/>
        <v>0</v>
      </c>
    </row>
    <row r="3734" spans="1:29" x14ac:dyDescent="0.35">
      <c r="A3734">
        <v>201222188</v>
      </c>
      <c r="B3734" s="1">
        <v>44112</v>
      </c>
      <c r="C3734" s="1">
        <v>44112</v>
      </c>
      <c r="D3734">
        <v>2340</v>
      </c>
      <c r="E3734">
        <v>12</v>
      </c>
      <c r="F3734" t="s">
        <v>68</v>
      </c>
      <c r="G3734">
        <v>1239</v>
      </c>
      <c r="H3734">
        <v>2</v>
      </c>
      <c r="I3734">
        <v>930</v>
      </c>
      <c r="J3734" t="s">
        <v>339</v>
      </c>
      <c r="K3734" t="s">
        <v>5948</v>
      </c>
      <c r="L3734">
        <v>41</v>
      </c>
      <c r="M3734" t="s">
        <v>94</v>
      </c>
      <c r="N3734" t="s">
        <v>95</v>
      </c>
      <c r="O3734">
        <v>501</v>
      </c>
      <c r="P3734" t="s">
        <v>164</v>
      </c>
      <c r="Q3734">
        <v>511</v>
      </c>
      <c r="R3734" t="s">
        <v>151</v>
      </c>
      <c r="S3734" t="s">
        <v>33</v>
      </c>
      <c r="T3734" t="s">
        <v>34</v>
      </c>
      <c r="U3734">
        <v>930</v>
      </c>
      <c r="Y3734" t="s">
        <v>5949</v>
      </c>
      <c r="AA3734">
        <v>33.986400000000003</v>
      </c>
      <c r="AB3734">
        <v>-118.2871</v>
      </c>
      <c r="AC3734">
        <f t="shared" si="58"/>
        <v>1</v>
      </c>
    </row>
    <row r="3735" spans="1:29" x14ac:dyDescent="0.35">
      <c r="A3735">
        <v>200817799</v>
      </c>
      <c r="B3735" s="1">
        <v>44185</v>
      </c>
      <c r="C3735" s="1">
        <v>44164</v>
      </c>
      <c r="D3735">
        <v>1054</v>
      </c>
      <c r="E3735">
        <v>8</v>
      </c>
      <c r="F3735" t="s">
        <v>109</v>
      </c>
      <c r="G3735">
        <v>841</v>
      </c>
      <c r="H3735">
        <v>1</v>
      </c>
      <c r="I3735">
        <v>440</v>
      </c>
      <c r="J3735" t="s">
        <v>213</v>
      </c>
      <c r="K3735">
        <v>394</v>
      </c>
      <c r="L3735">
        <v>32</v>
      </c>
      <c r="M3735" t="s">
        <v>30</v>
      </c>
      <c r="N3735" t="s">
        <v>73</v>
      </c>
      <c r="O3735">
        <v>502</v>
      </c>
      <c r="P3735" t="s">
        <v>47</v>
      </c>
      <c r="S3735" t="s">
        <v>40</v>
      </c>
      <c r="T3735" t="s">
        <v>41</v>
      </c>
      <c r="U3735">
        <v>440</v>
      </c>
      <c r="Y3735" t="s">
        <v>5950</v>
      </c>
      <c r="AA3735">
        <v>34.039000000000001</v>
      </c>
      <c r="AB3735">
        <v>-118.4682</v>
      </c>
      <c r="AC3735">
        <f t="shared" si="58"/>
        <v>0</v>
      </c>
    </row>
    <row r="3736" spans="1:29" x14ac:dyDescent="0.35">
      <c r="A3736">
        <v>201107943</v>
      </c>
      <c r="B3736" s="1">
        <v>43923</v>
      </c>
      <c r="C3736" s="1">
        <v>43923</v>
      </c>
      <c r="D3736">
        <v>150</v>
      </c>
      <c r="E3736">
        <v>11</v>
      </c>
      <c r="F3736" t="s">
        <v>64</v>
      </c>
      <c r="G3736">
        <v>1142</v>
      </c>
      <c r="H3736">
        <v>1</v>
      </c>
      <c r="I3736">
        <v>310</v>
      </c>
      <c r="J3736" t="s">
        <v>71</v>
      </c>
      <c r="K3736">
        <v>1607</v>
      </c>
      <c r="L3736">
        <v>0</v>
      </c>
      <c r="M3736" t="s">
        <v>46</v>
      </c>
      <c r="N3736" t="s">
        <v>46</v>
      </c>
      <c r="O3736">
        <v>203</v>
      </c>
      <c r="P3736" t="s">
        <v>101</v>
      </c>
      <c r="S3736" t="s">
        <v>40</v>
      </c>
      <c r="T3736" t="s">
        <v>41</v>
      </c>
      <c r="U3736">
        <v>310</v>
      </c>
      <c r="Y3736" t="s">
        <v>5951</v>
      </c>
      <c r="AA3736">
        <v>34.1036</v>
      </c>
      <c r="AB3736">
        <v>-118.28740000000001</v>
      </c>
      <c r="AC3736">
        <f t="shared" si="58"/>
        <v>0</v>
      </c>
    </row>
    <row r="3737" spans="1:29" x14ac:dyDescent="0.35">
      <c r="A3737">
        <v>200109640</v>
      </c>
      <c r="B3737" s="1">
        <v>43915</v>
      </c>
      <c r="C3737" s="1">
        <v>43915</v>
      </c>
      <c r="D3737">
        <v>400</v>
      </c>
      <c r="E3737">
        <v>1</v>
      </c>
      <c r="F3737" t="s">
        <v>36</v>
      </c>
      <c r="G3737">
        <v>158</v>
      </c>
      <c r="H3737">
        <v>1</v>
      </c>
      <c r="I3737">
        <v>820</v>
      </c>
      <c r="J3737" t="s">
        <v>533</v>
      </c>
      <c r="K3737" t="s">
        <v>5952</v>
      </c>
      <c r="L3737">
        <v>52</v>
      </c>
      <c r="M3737" t="s">
        <v>30</v>
      </c>
      <c r="N3737" t="s">
        <v>163</v>
      </c>
      <c r="O3737">
        <v>102</v>
      </c>
      <c r="P3737" t="s">
        <v>186</v>
      </c>
      <c r="Q3737">
        <v>400</v>
      </c>
      <c r="R3737" t="s">
        <v>143</v>
      </c>
      <c r="S3737" t="s">
        <v>40</v>
      </c>
      <c r="T3737" t="s">
        <v>41</v>
      </c>
      <c r="U3737">
        <v>820</v>
      </c>
      <c r="V3737">
        <v>998</v>
      </c>
      <c r="Y3737" t="s">
        <v>305</v>
      </c>
      <c r="Z3737" t="s">
        <v>5953</v>
      </c>
      <c r="AA3737">
        <v>34.0381</v>
      </c>
      <c r="AB3737">
        <v>-118.2401</v>
      </c>
      <c r="AC3737">
        <f t="shared" si="58"/>
        <v>0</v>
      </c>
    </row>
    <row r="3738" spans="1:29" x14ac:dyDescent="0.35">
      <c r="A3738">
        <v>200615114</v>
      </c>
      <c r="B3738" s="1">
        <v>44082</v>
      </c>
      <c r="C3738" s="1">
        <v>44082</v>
      </c>
      <c r="D3738">
        <v>1945</v>
      </c>
      <c r="E3738">
        <v>6</v>
      </c>
      <c r="F3738" t="s">
        <v>91</v>
      </c>
      <c r="G3738">
        <v>666</v>
      </c>
      <c r="H3738">
        <v>2</v>
      </c>
      <c r="I3738">
        <v>860</v>
      </c>
      <c r="J3738" t="s">
        <v>2220</v>
      </c>
      <c r="K3738" t="s">
        <v>5954</v>
      </c>
      <c r="L3738">
        <v>22</v>
      </c>
      <c r="M3738" t="s">
        <v>94</v>
      </c>
      <c r="N3738" t="s">
        <v>95</v>
      </c>
      <c r="O3738">
        <v>501</v>
      </c>
      <c r="P3738" t="s">
        <v>164</v>
      </c>
      <c r="Q3738">
        <v>500</v>
      </c>
      <c r="R3738" t="s">
        <v>184</v>
      </c>
      <c r="S3738" t="s">
        <v>84</v>
      </c>
      <c r="T3738" t="s">
        <v>85</v>
      </c>
      <c r="U3738">
        <v>860</v>
      </c>
      <c r="Y3738" t="s">
        <v>5955</v>
      </c>
      <c r="AA3738">
        <v>34.0961</v>
      </c>
      <c r="AB3738">
        <v>-118.33029999999999</v>
      </c>
      <c r="AC3738">
        <f t="shared" si="58"/>
        <v>0</v>
      </c>
    </row>
    <row r="3739" spans="1:29" x14ac:dyDescent="0.35">
      <c r="A3739">
        <v>201104723</v>
      </c>
      <c r="B3739" s="1">
        <v>43848</v>
      </c>
      <c r="C3739" s="1">
        <v>43848</v>
      </c>
      <c r="D3739">
        <v>1855</v>
      </c>
      <c r="E3739">
        <v>11</v>
      </c>
      <c r="F3739" t="s">
        <v>64</v>
      </c>
      <c r="G3739">
        <v>1151</v>
      </c>
      <c r="H3739">
        <v>2</v>
      </c>
      <c r="I3739">
        <v>888</v>
      </c>
      <c r="J3739" t="s">
        <v>250</v>
      </c>
      <c r="K3739" t="s">
        <v>5956</v>
      </c>
      <c r="L3739">
        <v>31</v>
      </c>
      <c r="M3739" t="s">
        <v>94</v>
      </c>
      <c r="N3739" t="s">
        <v>163</v>
      </c>
      <c r="O3739">
        <v>101</v>
      </c>
      <c r="P3739" t="s">
        <v>32</v>
      </c>
      <c r="S3739" t="s">
        <v>40</v>
      </c>
      <c r="T3739" t="s">
        <v>41</v>
      </c>
      <c r="U3739">
        <v>888</v>
      </c>
      <c r="Y3739" t="s">
        <v>5957</v>
      </c>
      <c r="Z3739" t="s">
        <v>1532</v>
      </c>
      <c r="AA3739">
        <v>34.098100000000002</v>
      </c>
      <c r="AB3739">
        <v>-118.2972</v>
      </c>
      <c r="AC3739">
        <f t="shared" si="58"/>
        <v>0</v>
      </c>
    </row>
    <row r="3740" spans="1:29" x14ac:dyDescent="0.35">
      <c r="A3740">
        <v>200515161</v>
      </c>
      <c r="B3740" s="1">
        <v>44116</v>
      </c>
      <c r="C3740" s="1">
        <v>44113</v>
      </c>
      <c r="D3740">
        <v>1500</v>
      </c>
      <c r="E3740">
        <v>5</v>
      </c>
      <c r="F3740" t="s">
        <v>98</v>
      </c>
      <c r="G3740">
        <v>518</v>
      </c>
      <c r="H3740">
        <v>1</v>
      </c>
      <c r="I3740">
        <v>310</v>
      </c>
      <c r="J3740" t="s">
        <v>71</v>
      </c>
      <c r="K3740" t="s">
        <v>5958</v>
      </c>
      <c r="L3740">
        <v>0</v>
      </c>
      <c r="M3740" t="s">
        <v>46</v>
      </c>
      <c r="N3740" t="s">
        <v>46</v>
      </c>
      <c r="O3740">
        <v>704</v>
      </c>
      <c r="P3740" t="s">
        <v>1204</v>
      </c>
      <c r="S3740" t="s">
        <v>40</v>
      </c>
      <c r="T3740" t="s">
        <v>41</v>
      </c>
      <c r="U3740">
        <v>310</v>
      </c>
      <c r="Y3740" t="s">
        <v>5959</v>
      </c>
      <c r="AA3740">
        <v>33.800199999999997</v>
      </c>
      <c r="AB3740">
        <v>-118.26220000000001</v>
      </c>
      <c r="AC3740">
        <f t="shared" si="58"/>
        <v>0</v>
      </c>
    </row>
    <row r="3741" spans="1:29" x14ac:dyDescent="0.35">
      <c r="A3741">
        <v>201105986</v>
      </c>
      <c r="B3741" s="1">
        <v>43875</v>
      </c>
      <c r="C3741" s="1">
        <v>43874</v>
      </c>
      <c r="D3741">
        <v>2330</v>
      </c>
      <c r="E3741">
        <v>11</v>
      </c>
      <c r="F3741" t="s">
        <v>64</v>
      </c>
      <c r="G3741">
        <v>1162</v>
      </c>
      <c r="H3741">
        <v>1</v>
      </c>
      <c r="I3741">
        <v>330</v>
      </c>
      <c r="J3741" t="s">
        <v>37</v>
      </c>
      <c r="K3741" t="s">
        <v>989</v>
      </c>
      <c r="L3741">
        <v>23</v>
      </c>
      <c r="M3741" t="s">
        <v>30</v>
      </c>
      <c r="N3741" t="s">
        <v>95</v>
      </c>
      <c r="O3741">
        <v>101</v>
      </c>
      <c r="P3741" t="s">
        <v>32</v>
      </c>
      <c r="S3741" t="s">
        <v>40</v>
      </c>
      <c r="T3741" t="s">
        <v>41</v>
      </c>
      <c r="U3741">
        <v>330</v>
      </c>
      <c r="Y3741" t="s">
        <v>5960</v>
      </c>
      <c r="AA3741">
        <v>34.093800000000002</v>
      </c>
      <c r="AB3741">
        <v>-118.2818</v>
      </c>
      <c r="AC3741">
        <f t="shared" si="58"/>
        <v>0</v>
      </c>
    </row>
    <row r="3742" spans="1:29" x14ac:dyDescent="0.35">
      <c r="A3742">
        <v>201004484</v>
      </c>
      <c r="B3742" s="1">
        <v>43843</v>
      </c>
      <c r="C3742" s="1">
        <v>43843</v>
      </c>
      <c r="D3742">
        <v>230</v>
      </c>
      <c r="E3742">
        <v>10</v>
      </c>
      <c r="F3742" t="s">
        <v>103</v>
      </c>
      <c r="G3742">
        <v>1024</v>
      </c>
      <c r="H3742">
        <v>1</v>
      </c>
      <c r="I3742">
        <v>331</v>
      </c>
      <c r="J3742" t="s">
        <v>233</v>
      </c>
      <c r="K3742" t="s">
        <v>5961</v>
      </c>
      <c r="L3742">
        <v>41</v>
      </c>
      <c r="M3742" t="s">
        <v>30</v>
      </c>
      <c r="N3742" t="s">
        <v>95</v>
      </c>
      <c r="O3742">
        <v>104</v>
      </c>
      <c r="P3742" t="s">
        <v>201</v>
      </c>
      <c r="S3742" t="s">
        <v>40</v>
      </c>
      <c r="T3742" t="s">
        <v>41</v>
      </c>
      <c r="U3742">
        <v>331</v>
      </c>
      <c r="Y3742" t="s">
        <v>5962</v>
      </c>
      <c r="AA3742">
        <v>34.195700000000002</v>
      </c>
      <c r="AB3742">
        <v>-118.5415</v>
      </c>
      <c r="AC3742">
        <f t="shared" si="58"/>
        <v>0</v>
      </c>
    </row>
    <row r="3743" spans="1:29" x14ac:dyDescent="0.35">
      <c r="A3743">
        <v>200510898</v>
      </c>
      <c r="B3743" s="1">
        <v>44004</v>
      </c>
      <c r="C3743" s="1">
        <v>44003</v>
      </c>
      <c r="D3743">
        <v>1645</v>
      </c>
      <c r="E3743">
        <v>5</v>
      </c>
      <c r="F3743" t="s">
        <v>98</v>
      </c>
      <c r="G3743">
        <v>557</v>
      </c>
      <c r="H3743">
        <v>2</v>
      </c>
      <c r="I3743">
        <v>745</v>
      </c>
      <c r="J3743" t="s">
        <v>139</v>
      </c>
      <c r="K3743" t="s">
        <v>5963</v>
      </c>
      <c r="L3743">
        <v>45</v>
      </c>
      <c r="M3743" t="s">
        <v>30</v>
      </c>
      <c r="N3743" t="s">
        <v>95</v>
      </c>
      <c r="O3743">
        <v>122</v>
      </c>
      <c r="P3743" t="s">
        <v>275</v>
      </c>
      <c r="S3743" t="s">
        <v>40</v>
      </c>
      <c r="T3743" t="s">
        <v>41</v>
      </c>
      <c r="U3743">
        <v>745</v>
      </c>
      <c r="Y3743" t="s">
        <v>5964</v>
      </c>
      <c r="AA3743">
        <v>33.740600000000001</v>
      </c>
      <c r="AB3743">
        <v>-118.2901</v>
      </c>
      <c r="AC3743">
        <f t="shared" si="58"/>
        <v>0</v>
      </c>
    </row>
    <row r="3744" spans="1:29" x14ac:dyDescent="0.35">
      <c r="A3744">
        <v>200406831</v>
      </c>
      <c r="B3744" s="1">
        <v>43902</v>
      </c>
      <c r="C3744" s="1">
        <v>43902</v>
      </c>
      <c r="D3744">
        <v>1255</v>
      </c>
      <c r="E3744">
        <v>4</v>
      </c>
      <c r="F3744" t="s">
        <v>54</v>
      </c>
      <c r="G3744">
        <v>468</v>
      </c>
      <c r="H3744">
        <v>2</v>
      </c>
      <c r="I3744">
        <v>745</v>
      </c>
      <c r="J3744" t="s">
        <v>139</v>
      </c>
      <c r="K3744" t="s">
        <v>5965</v>
      </c>
      <c r="L3744">
        <v>51</v>
      </c>
      <c r="M3744" t="s">
        <v>94</v>
      </c>
      <c r="N3744" t="s">
        <v>95</v>
      </c>
      <c r="O3744">
        <v>101</v>
      </c>
      <c r="P3744" t="s">
        <v>32</v>
      </c>
      <c r="S3744" t="s">
        <v>40</v>
      </c>
      <c r="T3744" t="s">
        <v>41</v>
      </c>
      <c r="U3744">
        <v>745</v>
      </c>
      <c r="Y3744" t="s">
        <v>4215</v>
      </c>
      <c r="Z3744" t="s">
        <v>4059</v>
      </c>
      <c r="AA3744">
        <v>34.040399999999998</v>
      </c>
      <c r="AB3744">
        <v>-118.2024</v>
      </c>
      <c r="AC3744">
        <f t="shared" si="58"/>
        <v>0</v>
      </c>
    </row>
    <row r="3745" spans="1:29" x14ac:dyDescent="0.35">
      <c r="A3745">
        <v>200916225</v>
      </c>
      <c r="B3745" s="1">
        <v>44125</v>
      </c>
      <c r="C3745" s="1">
        <v>44124</v>
      </c>
      <c r="D3745">
        <v>1930</v>
      </c>
      <c r="E3745">
        <v>9</v>
      </c>
      <c r="F3745" t="s">
        <v>49</v>
      </c>
      <c r="G3745">
        <v>937</v>
      </c>
      <c r="H3745">
        <v>1</v>
      </c>
      <c r="I3745">
        <v>330</v>
      </c>
      <c r="J3745" t="s">
        <v>37</v>
      </c>
      <c r="K3745" t="s">
        <v>1063</v>
      </c>
      <c r="L3745">
        <v>29</v>
      </c>
      <c r="M3745" t="s">
        <v>30</v>
      </c>
      <c r="N3745" t="s">
        <v>95</v>
      </c>
      <c r="O3745">
        <v>108</v>
      </c>
      <c r="P3745" t="s">
        <v>105</v>
      </c>
      <c r="S3745" t="s">
        <v>40</v>
      </c>
      <c r="T3745" t="s">
        <v>41</v>
      </c>
      <c r="U3745">
        <v>330</v>
      </c>
      <c r="Y3745" t="s">
        <v>5966</v>
      </c>
      <c r="AA3745">
        <v>34.183599999999998</v>
      </c>
      <c r="AB3745">
        <v>-118.4355</v>
      </c>
      <c r="AC3745">
        <f t="shared" si="58"/>
        <v>0</v>
      </c>
    </row>
    <row r="3746" spans="1:29" x14ac:dyDescent="0.35">
      <c r="A3746">
        <v>200305565</v>
      </c>
      <c r="B3746" s="1">
        <v>43857</v>
      </c>
      <c r="C3746" s="1">
        <v>43857</v>
      </c>
      <c r="D3746">
        <v>1441</v>
      </c>
      <c r="E3746">
        <v>3</v>
      </c>
      <c r="F3746" t="s">
        <v>43</v>
      </c>
      <c r="G3746">
        <v>321</v>
      </c>
      <c r="H3746">
        <v>1</v>
      </c>
      <c r="I3746">
        <v>210</v>
      </c>
      <c r="J3746" t="s">
        <v>149</v>
      </c>
      <c r="K3746" t="s">
        <v>5967</v>
      </c>
      <c r="L3746">
        <v>0</v>
      </c>
      <c r="M3746" t="s">
        <v>46</v>
      </c>
      <c r="N3746" t="s">
        <v>46</v>
      </c>
      <c r="O3746">
        <v>403</v>
      </c>
      <c r="P3746" t="s">
        <v>337</v>
      </c>
      <c r="Q3746">
        <v>400</v>
      </c>
      <c r="R3746" t="s">
        <v>143</v>
      </c>
      <c r="S3746" t="s">
        <v>40</v>
      </c>
      <c r="T3746" t="s">
        <v>41</v>
      </c>
      <c r="U3746">
        <v>210</v>
      </c>
      <c r="Y3746" t="s">
        <v>5968</v>
      </c>
      <c r="AA3746">
        <v>34.023800000000001</v>
      </c>
      <c r="AB3746">
        <v>-118.3669</v>
      </c>
      <c r="AC3746">
        <f t="shared" si="58"/>
        <v>0</v>
      </c>
    </row>
    <row r="3747" spans="1:29" x14ac:dyDescent="0.35">
      <c r="A3747">
        <v>201105554</v>
      </c>
      <c r="B3747" s="1">
        <v>43866</v>
      </c>
      <c r="C3747" s="1">
        <v>43864</v>
      </c>
      <c r="D3747">
        <v>1609</v>
      </c>
      <c r="E3747">
        <v>11</v>
      </c>
      <c r="F3747" t="s">
        <v>64</v>
      </c>
      <c r="G3747">
        <v>1135</v>
      </c>
      <c r="H3747">
        <v>1</v>
      </c>
      <c r="I3747">
        <v>440</v>
      </c>
      <c r="J3747" t="s">
        <v>213</v>
      </c>
      <c r="K3747" t="s">
        <v>2040</v>
      </c>
      <c r="L3747">
        <v>32</v>
      </c>
      <c r="M3747" t="s">
        <v>94</v>
      </c>
      <c r="N3747" t="s">
        <v>95</v>
      </c>
      <c r="O3747">
        <v>101</v>
      </c>
      <c r="P3747" t="s">
        <v>32</v>
      </c>
      <c r="S3747" t="s">
        <v>40</v>
      </c>
      <c r="T3747" t="s">
        <v>41</v>
      </c>
      <c r="U3747">
        <v>440</v>
      </c>
      <c r="Y3747" t="s">
        <v>3071</v>
      </c>
      <c r="Z3747" t="s">
        <v>5969</v>
      </c>
      <c r="AA3747">
        <v>34.116399999999999</v>
      </c>
      <c r="AB3747">
        <v>-118.2332</v>
      </c>
      <c r="AC3747">
        <f t="shared" si="58"/>
        <v>0</v>
      </c>
    </row>
    <row r="3748" spans="1:29" x14ac:dyDescent="0.35">
      <c r="A3748">
        <v>200304997</v>
      </c>
      <c r="B3748" s="1">
        <v>43847</v>
      </c>
      <c r="C3748" s="1">
        <v>43845</v>
      </c>
      <c r="D3748">
        <v>200</v>
      </c>
      <c r="E3748">
        <v>3</v>
      </c>
      <c r="F3748" t="s">
        <v>43</v>
      </c>
      <c r="G3748">
        <v>393</v>
      </c>
      <c r="H3748">
        <v>1</v>
      </c>
      <c r="I3748">
        <v>440</v>
      </c>
      <c r="J3748" t="s">
        <v>213</v>
      </c>
      <c r="K3748" t="s">
        <v>761</v>
      </c>
      <c r="L3748">
        <v>39</v>
      </c>
      <c r="M3748" t="s">
        <v>94</v>
      </c>
      <c r="N3748" t="s">
        <v>173</v>
      </c>
      <c r="O3748">
        <v>501</v>
      </c>
      <c r="P3748" t="s">
        <v>164</v>
      </c>
      <c r="S3748" t="s">
        <v>40</v>
      </c>
      <c r="T3748" t="s">
        <v>41</v>
      </c>
      <c r="U3748">
        <v>440</v>
      </c>
      <c r="Y3748" t="s">
        <v>5970</v>
      </c>
      <c r="AA3748">
        <v>34.010899999999999</v>
      </c>
      <c r="AB3748">
        <v>-118.33</v>
      </c>
      <c r="AC3748">
        <f t="shared" si="58"/>
        <v>0</v>
      </c>
    </row>
    <row r="3749" spans="1:29" x14ac:dyDescent="0.35">
      <c r="A3749">
        <v>200109049</v>
      </c>
      <c r="B3749" s="1">
        <v>43903</v>
      </c>
      <c r="C3749" s="1">
        <v>43895</v>
      </c>
      <c r="D3749">
        <v>1408</v>
      </c>
      <c r="E3749">
        <v>1</v>
      </c>
      <c r="F3749" t="s">
        <v>36</v>
      </c>
      <c r="G3749">
        <v>182</v>
      </c>
      <c r="H3749">
        <v>2</v>
      </c>
      <c r="I3749">
        <v>956</v>
      </c>
      <c r="J3749" t="s">
        <v>328</v>
      </c>
      <c r="K3749">
        <v>1906</v>
      </c>
      <c r="L3749">
        <v>31</v>
      </c>
      <c r="M3749" t="s">
        <v>94</v>
      </c>
      <c r="N3749" t="s">
        <v>95</v>
      </c>
      <c r="O3749">
        <v>502</v>
      </c>
      <c r="P3749" t="s">
        <v>47</v>
      </c>
      <c r="S3749" t="s">
        <v>40</v>
      </c>
      <c r="T3749" t="s">
        <v>41</v>
      </c>
      <c r="U3749">
        <v>956</v>
      </c>
      <c r="Y3749" t="s">
        <v>1382</v>
      </c>
      <c r="AA3749">
        <v>34.042299999999997</v>
      </c>
      <c r="AB3749">
        <v>-118.2666</v>
      </c>
      <c r="AC3749">
        <f t="shared" si="58"/>
        <v>0</v>
      </c>
    </row>
    <row r="3750" spans="1:29" x14ac:dyDescent="0.35">
      <c r="A3750">
        <v>200100791</v>
      </c>
      <c r="B3750" s="1">
        <v>43969</v>
      </c>
      <c r="C3750" s="1">
        <v>43969</v>
      </c>
      <c r="D3750">
        <v>1</v>
      </c>
      <c r="E3750">
        <v>1</v>
      </c>
      <c r="F3750" t="s">
        <v>36</v>
      </c>
      <c r="G3750">
        <v>182</v>
      </c>
      <c r="H3750">
        <v>1</v>
      </c>
      <c r="I3750">
        <v>230</v>
      </c>
      <c r="J3750" t="s">
        <v>161</v>
      </c>
      <c r="K3750" t="s">
        <v>5971</v>
      </c>
      <c r="L3750">
        <v>26</v>
      </c>
      <c r="M3750" t="s">
        <v>30</v>
      </c>
      <c r="N3750" t="s">
        <v>163</v>
      </c>
      <c r="O3750">
        <v>101</v>
      </c>
      <c r="P3750" t="s">
        <v>32</v>
      </c>
      <c r="Q3750">
        <v>109</v>
      </c>
      <c r="R3750" t="s">
        <v>265</v>
      </c>
      <c r="S3750" t="s">
        <v>40</v>
      </c>
      <c r="T3750" t="s">
        <v>41</v>
      </c>
      <c r="U3750">
        <v>230</v>
      </c>
      <c r="V3750">
        <v>998</v>
      </c>
      <c r="Y3750" t="s">
        <v>5972</v>
      </c>
      <c r="AA3750">
        <v>34.046199999999999</v>
      </c>
      <c r="AB3750">
        <v>-118.2628</v>
      </c>
      <c r="AC3750">
        <f t="shared" si="58"/>
        <v>0</v>
      </c>
    </row>
    <row r="3751" spans="1:29" x14ac:dyDescent="0.35">
      <c r="A3751">
        <v>200807646</v>
      </c>
      <c r="B3751" s="1">
        <v>43914</v>
      </c>
      <c r="C3751" s="1">
        <v>43850</v>
      </c>
      <c r="D3751">
        <v>700</v>
      </c>
      <c r="E3751">
        <v>8</v>
      </c>
      <c r="F3751" t="s">
        <v>109</v>
      </c>
      <c r="G3751">
        <v>857</v>
      </c>
      <c r="H3751">
        <v>1</v>
      </c>
      <c r="I3751">
        <v>341</v>
      </c>
      <c r="J3751" t="s">
        <v>157</v>
      </c>
      <c r="K3751" t="s">
        <v>5973</v>
      </c>
      <c r="L3751">
        <v>93</v>
      </c>
      <c r="M3751" t="s">
        <v>94</v>
      </c>
      <c r="N3751" t="s">
        <v>31</v>
      </c>
      <c r="O3751">
        <v>502</v>
      </c>
      <c r="P3751" t="s">
        <v>47</v>
      </c>
      <c r="S3751" t="s">
        <v>40</v>
      </c>
      <c r="T3751" t="s">
        <v>41</v>
      </c>
      <c r="U3751">
        <v>341</v>
      </c>
      <c r="Y3751" t="s">
        <v>5974</v>
      </c>
      <c r="AA3751">
        <v>34.057099999999998</v>
      </c>
      <c r="AB3751">
        <v>-118.39490000000001</v>
      </c>
      <c r="AC3751">
        <f t="shared" si="58"/>
        <v>0</v>
      </c>
    </row>
    <row r="3752" spans="1:29" x14ac:dyDescent="0.35">
      <c r="A3752">
        <v>200709575</v>
      </c>
      <c r="B3752" s="1">
        <v>43975</v>
      </c>
      <c r="C3752" s="1">
        <v>43975</v>
      </c>
      <c r="D3752">
        <v>318</v>
      </c>
      <c r="E3752">
        <v>7</v>
      </c>
      <c r="F3752" t="s">
        <v>28</v>
      </c>
      <c r="G3752">
        <v>749</v>
      </c>
      <c r="H3752">
        <v>1</v>
      </c>
      <c r="I3752">
        <v>510</v>
      </c>
      <c r="J3752" t="s">
        <v>29</v>
      </c>
      <c r="L3752">
        <v>0</v>
      </c>
      <c r="O3752">
        <v>101</v>
      </c>
      <c r="P3752" t="s">
        <v>32</v>
      </c>
      <c r="S3752" t="s">
        <v>40</v>
      </c>
      <c r="T3752" t="s">
        <v>41</v>
      </c>
      <c r="U3752">
        <v>510</v>
      </c>
      <c r="Y3752" t="s">
        <v>5975</v>
      </c>
      <c r="AA3752">
        <v>34.057600000000001</v>
      </c>
      <c r="AB3752">
        <v>-118.3265</v>
      </c>
      <c r="AC3752">
        <f t="shared" si="58"/>
        <v>0</v>
      </c>
    </row>
    <row r="3753" spans="1:29" x14ac:dyDescent="0.35">
      <c r="A3753">
        <v>200813685</v>
      </c>
      <c r="B3753" s="1">
        <v>44077</v>
      </c>
      <c r="C3753" s="1">
        <v>44072</v>
      </c>
      <c r="D3753">
        <v>2300</v>
      </c>
      <c r="E3753">
        <v>8</v>
      </c>
      <c r="F3753" t="s">
        <v>109</v>
      </c>
      <c r="G3753">
        <v>882</v>
      </c>
      <c r="H3753">
        <v>1</v>
      </c>
      <c r="I3753">
        <v>480</v>
      </c>
      <c r="J3753" t="s">
        <v>44</v>
      </c>
      <c r="K3753" t="s">
        <v>1144</v>
      </c>
      <c r="L3753">
        <v>29</v>
      </c>
      <c r="M3753" t="s">
        <v>94</v>
      </c>
      <c r="N3753" t="s">
        <v>73</v>
      </c>
      <c r="O3753">
        <v>140</v>
      </c>
      <c r="P3753" t="s">
        <v>5976</v>
      </c>
      <c r="S3753" t="s">
        <v>40</v>
      </c>
      <c r="T3753" t="s">
        <v>41</v>
      </c>
      <c r="U3753">
        <v>480</v>
      </c>
      <c r="Y3753" t="s">
        <v>5977</v>
      </c>
      <c r="Z3753" t="s">
        <v>5978</v>
      </c>
      <c r="AA3753">
        <v>34.040799999999997</v>
      </c>
      <c r="AB3753">
        <v>-118.4479</v>
      </c>
      <c r="AC3753">
        <f t="shared" si="58"/>
        <v>0</v>
      </c>
    </row>
    <row r="3754" spans="1:29" x14ac:dyDescent="0.35">
      <c r="A3754">
        <v>200214637</v>
      </c>
      <c r="B3754" s="1">
        <v>44078</v>
      </c>
      <c r="C3754" s="1">
        <v>44078</v>
      </c>
      <c r="D3754">
        <v>1229</v>
      </c>
      <c r="E3754">
        <v>2</v>
      </c>
      <c r="F3754" t="s">
        <v>56</v>
      </c>
      <c r="G3754">
        <v>237</v>
      </c>
      <c r="H3754">
        <v>2</v>
      </c>
      <c r="I3754">
        <v>745</v>
      </c>
      <c r="J3754" t="s">
        <v>139</v>
      </c>
      <c r="K3754" t="s">
        <v>5979</v>
      </c>
      <c r="L3754">
        <v>0</v>
      </c>
      <c r="M3754" t="s">
        <v>46</v>
      </c>
      <c r="N3754" t="s">
        <v>46</v>
      </c>
      <c r="O3754">
        <v>708</v>
      </c>
      <c r="P3754" t="s">
        <v>489</v>
      </c>
      <c r="Q3754">
        <v>400</v>
      </c>
      <c r="R3754" t="s">
        <v>143</v>
      </c>
      <c r="S3754" t="s">
        <v>84</v>
      </c>
      <c r="T3754" t="s">
        <v>85</v>
      </c>
      <c r="U3754">
        <v>745</v>
      </c>
      <c r="Y3754" t="s">
        <v>5980</v>
      </c>
      <c r="AA3754">
        <v>34.063699999999997</v>
      </c>
      <c r="AB3754">
        <v>-118.2662</v>
      </c>
      <c r="AC3754">
        <f t="shared" si="58"/>
        <v>0</v>
      </c>
    </row>
    <row r="3755" spans="1:29" x14ac:dyDescent="0.35">
      <c r="A3755">
        <v>200810559</v>
      </c>
      <c r="B3755" s="1">
        <v>43994</v>
      </c>
      <c r="C3755" s="1">
        <v>43993</v>
      </c>
      <c r="D3755">
        <v>1800</v>
      </c>
      <c r="E3755">
        <v>8</v>
      </c>
      <c r="F3755" t="s">
        <v>109</v>
      </c>
      <c r="G3755">
        <v>831</v>
      </c>
      <c r="H3755">
        <v>1</v>
      </c>
      <c r="I3755">
        <v>420</v>
      </c>
      <c r="J3755" t="s">
        <v>352</v>
      </c>
      <c r="K3755" t="s">
        <v>5981</v>
      </c>
      <c r="L3755">
        <v>61</v>
      </c>
      <c r="M3755" t="s">
        <v>94</v>
      </c>
      <c r="N3755" t="s">
        <v>73</v>
      </c>
      <c r="O3755">
        <v>101</v>
      </c>
      <c r="P3755" t="s">
        <v>32</v>
      </c>
      <c r="S3755" t="s">
        <v>40</v>
      </c>
      <c r="T3755" t="s">
        <v>41</v>
      </c>
      <c r="U3755">
        <v>420</v>
      </c>
      <c r="Y3755" t="s">
        <v>5982</v>
      </c>
      <c r="AA3755">
        <v>34.0473</v>
      </c>
      <c r="AB3755">
        <v>-118.4768</v>
      </c>
      <c r="AC3755">
        <f t="shared" si="58"/>
        <v>0</v>
      </c>
    </row>
    <row r="3756" spans="1:29" x14ac:dyDescent="0.35">
      <c r="A3756">
        <v>200213962</v>
      </c>
      <c r="B3756" s="1">
        <v>44062</v>
      </c>
      <c r="C3756" s="1">
        <v>44062</v>
      </c>
      <c r="D3756">
        <v>2325</v>
      </c>
      <c r="E3756">
        <v>2</v>
      </c>
      <c r="F3756" t="s">
        <v>56</v>
      </c>
      <c r="G3756">
        <v>212</v>
      </c>
      <c r="H3756">
        <v>1</v>
      </c>
      <c r="I3756">
        <v>230</v>
      </c>
      <c r="J3756" t="s">
        <v>161</v>
      </c>
      <c r="K3756" t="s">
        <v>5983</v>
      </c>
      <c r="L3756">
        <v>34</v>
      </c>
      <c r="M3756" t="s">
        <v>30</v>
      </c>
      <c r="N3756" t="s">
        <v>95</v>
      </c>
      <c r="O3756">
        <v>102</v>
      </c>
      <c r="P3756" t="s">
        <v>186</v>
      </c>
      <c r="Q3756">
        <v>109</v>
      </c>
      <c r="R3756" t="s">
        <v>265</v>
      </c>
      <c r="S3756" t="s">
        <v>40</v>
      </c>
      <c r="T3756" t="s">
        <v>41</v>
      </c>
      <c r="U3756">
        <v>230</v>
      </c>
      <c r="Y3756" t="s">
        <v>5825</v>
      </c>
      <c r="AA3756">
        <v>34.081800000000001</v>
      </c>
      <c r="AB3756">
        <v>-118.2856</v>
      </c>
      <c r="AC3756">
        <f t="shared" si="58"/>
        <v>0</v>
      </c>
    </row>
    <row r="3757" spans="1:29" x14ac:dyDescent="0.35">
      <c r="A3757">
        <v>200511192</v>
      </c>
      <c r="B3757" s="1">
        <v>44011</v>
      </c>
      <c r="C3757" s="1">
        <v>44010</v>
      </c>
      <c r="D3757">
        <v>2130</v>
      </c>
      <c r="E3757">
        <v>5</v>
      </c>
      <c r="F3757" t="s">
        <v>98</v>
      </c>
      <c r="G3757">
        <v>557</v>
      </c>
      <c r="H3757">
        <v>1</v>
      </c>
      <c r="I3757">
        <v>510</v>
      </c>
      <c r="J3757" t="s">
        <v>29</v>
      </c>
      <c r="L3757">
        <v>0</v>
      </c>
      <c r="O3757">
        <v>101</v>
      </c>
      <c r="P3757" t="s">
        <v>32</v>
      </c>
      <c r="S3757" t="s">
        <v>40</v>
      </c>
      <c r="T3757" t="s">
        <v>41</v>
      </c>
      <c r="U3757">
        <v>510</v>
      </c>
      <c r="Y3757" t="s">
        <v>5984</v>
      </c>
      <c r="AA3757">
        <v>33.742400000000004</v>
      </c>
      <c r="AB3757">
        <v>-118.2946</v>
      </c>
      <c r="AC3757">
        <f t="shared" si="58"/>
        <v>0</v>
      </c>
    </row>
    <row r="3758" spans="1:29" x14ac:dyDescent="0.35">
      <c r="A3758">
        <v>200208266</v>
      </c>
      <c r="B3758" s="1">
        <v>43916</v>
      </c>
      <c r="C3758" s="1">
        <v>43916</v>
      </c>
      <c r="D3758">
        <v>1940</v>
      </c>
      <c r="E3758">
        <v>2</v>
      </c>
      <c r="F3758" t="s">
        <v>56</v>
      </c>
      <c r="G3758">
        <v>248</v>
      </c>
      <c r="H3758">
        <v>2</v>
      </c>
      <c r="I3758">
        <v>623</v>
      </c>
      <c r="J3758" t="s">
        <v>465</v>
      </c>
      <c r="K3758" t="s">
        <v>5985</v>
      </c>
      <c r="L3758">
        <v>0</v>
      </c>
      <c r="M3758" t="s">
        <v>46</v>
      </c>
      <c r="N3758" t="s">
        <v>46</v>
      </c>
      <c r="O3758">
        <v>101</v>
      </c>
      <c r="P3758" t="s">
        <v>32</v>
      </c>
      <c r="Q3758">
        <v>500</v>
      </c>
      <c r="R3758" t="s">
        <v>184</v>
      </c>
      <c r="S3758" t="s">
        <v>40</v>
      </c>
      <c r="T3758" t="s">
        <v>41</v>
      </c>
      <c r="U3758">
        <v>623</v>
      </c>
      <c r="Y3758" t="s">
        <v>4335</v>
      </c>
      <c r="Z3758" t="s">
        <v>5427</v>
      </c>
      <c r="AA3758">
        <v>34.0548</v>
      </c>
      <c r="AB3758">
        <v>-118.2638</v>
      </c>
      <c r="AC3758">
        <f t="shared" si="58"/>
        <v>0</v>
      </c>
    </row>
    <row r="3759" spans="1:29" x14ac:dyDescent="0.35">
      <c r="A3759">
        <v>200407755</v>
      </c>
      <c r="B3759" s="1">
        <v>43932</v>
      </c>
      <c r="C3759" s="1">
        <v>43932</v>
      </c>
      <c r="D3759">
        <v>1605</v>
      </c>
      <c r="E3759">
        <v>4</v>
      </c>
      <c r="F3759" t="s">
        <v>54</v>
      </c>
      <c r="G3759">
        <v>479</v>
      </c>
      <c r="H3759">
        <v>1</v>
      </c>
      <c r="I3759">
        <v>440</v>
      </c>
      <c r="J3759" t="s">
        <v>213</v>
      </c>
      <c r="K3759">
        <v>344</v>
      </c>
      <c r="L3759">
        <v>0</v>
      </c>
      <c r="M3759" t="s">
        <v>30</v>
      </c>
      <c r="N3759" t="s">
        <v>46</v>
      </c>
      <c r="O3759">
        <v>102</v>
      </c>
      <c r="P3759" t="s">
        <v>186</v>
      </c>
      <c r="S3759" t="s">
        <v>40</v>
      </c>
      <c r="T3759" t="s">
        <v>41</v>
      </c>
      <c r="U3759">
        <v>440</v>
      </c>
      <c r="Y3759" t="s">
        <v>1014</v>
      </c>
      <c r="AA3759">
        <v>34.0246</v>
      </c>
      <c r="AB3759">
        <v>-118.19370000000001</v>
      </c>
      <c r="AC3759">
        <f t="shared" si="58"/>
        <v>0</v>
      </c>
    </row>
    <row r="3760" spans="1:29" x14ac:dyDescent="0.35">
      <c r="A3760">
        <v>200210815</v>
      </c>
      <c r="B3760" s="1">
        <v>43981</v>
      </c>
      <c r="C3760" s="1">
        <v>43981</v>
      </c>
      <c r="D3760">
        <v>1545</v>
      </c>
      <c r="E3760">
        <v>2</v>
      </c>
      <c r="F3760" t="s">
        <v>56</v>
      </c>
      <c r="G3760">
        <v>231</v>
      </c>
      <c r="H3760">
        <v>2</v>
      </c>
      <c r="I3760">
        <v>930</v>
      </c>
      <c r="J3760" t="s">
        <v>339</v>
      </c>
      <c r="K3760" t="s">
        <v>5986</v>
      </c>
      <c r="L3760">
        <v>16</v>
      </c>
      <c r="M3760" t="s">
        <v>94</v>
      </c>
      <c r="N3760" t="s">
        <v>163</v>
      </c>
      <c r="O3760">
        <v>502</v>
      </c>
      <c r="P3760" t="s">
        <v>47</v>
      </c>
      <c r="Q3760">
        <v>511</v>
      </c>
      <c r="R3760" t="s">
        <v>151</v>
      </c>
      <c r="S3760" t="s">
        <v>40</v>
      </c>
      <c r="T3760" t="s">
        <v>41</v>
      </c>
      <c r="U3760">
        <v>930</v>
      </c>
      <c r="Y3760" t="s">
        <v>5142</v>
      </c>
      <c r="AA3760">
        <v>34.072099999999999</v>
      </c>
      <c r="AB3760">
        <v>-118.2818</v>
      </c>
      <c r="AC3760">
        <f t="shared" si="58"/>
        <v>0</v>
      </c>
    </row>
    <row r="3761" spans="1:29" x14ac:dyDescent="0.35">
      <c r="A3761">
        <v>201007336</v>
      </c>
      <c r="B3761" s="1">
        <v>43908</v>
      </c>
      <c r="C3761" s="1">
        <v>43908</v>
      </c>
      <c r="D3761">
        <v>400</v>
      </c>
      <c r="E3761">
        <v>10</v>
      </c>
      <c r="F3761" t="s">
        <v>103</v>
      </c>
      <c r="G3761">
        <v>1047</v>
      </c>
      <c r="H3761">
        <v>1</v>
      </c>
      <c r="I3761">
        <v>520</v>
      </c>
      <c r="J3761" t="s">
        <v>271</v>
      </c>
      <c r="K3761" t="s">
        <v>5987</v>
      </c>
      <c r="L3761">
        <v>51</v>
      </c>
      <c r="M3761" t="s">
        <v>30</v>
      </c>
      <c r="N3761" t="s">
        <v>73</v>
      </c>
      <c r="O3761">
        <v>501</v>
      </c>
      <c r="P3761" t="s">
        <v>164</v>
      </c>
      <c r="Q3761">
        <v>500</v>
      </c>
      <c r="R3761" t="s">
        <v>184</v>
      </c>
      <c r="S3761" t="s">
        <v>84</v>
      </c>
      <c r="T3761" t="s">
        <v>85</v>
      </c>
      <c r="U3761">
        <v>520</v>
      </c>
      <c r="Y3761" t="s">
        <v>5988</v>
      </c>
      <c r="AA3761">
        <v>34.177700000000002</v>
      </c>
      <c r="AB3761">
        <v>-118.5166</v>
      </c>
      <c r="AC3761">
        <f t="shared" si="58"/>
        <v>0</v>
      </c>
    </row>
    <row r="3762" spans="1:29" x14ac:dyDescent="0.35">
      <c r="A3762">
        <v>200913360</v>
      </c>
      <c r="B3762" s="1">
        <v>44053</v>
      </c>
      <c r="C3762" s="1">
        <v>44052</v>
      </c>
      <c r="D3762">
        <v>2245</v>
      </c>
      <c r="E3762">
        <v>9</v>
      </c>
      <c r="F3762" t="s">
        <v>49</v>
      </c>
      <c r="G3762">
        <v>911</v>
      </c>
      <c r="H3762">
        <v>2</v>
      </c>
      <c r="I3762">
        <v>740</v>
      </c>
      <c r="J3762" t="s">
        <v>224</v>
      </c>
      <c r="K3762">
        <v>329</v>
      </c>
      <c r="L3762">
        <v>48</v>
      </c>
      <c r="M3762" t="s">
        <v>30</v>
      </c>
      <c r="N3762" t="s">
        <v>95</v>
      </c>
      <c r="O3762">
        <v>210</v>
      </c>
      <c r="P3762" t="s">
        <v>183</v>
      </c>
      <c r="S3762" t="s">
        <v>40</v>
      </c>
      <c r="T3762" t="s">
        <v>41</v>
      </c>
      <c r="U3762">
        <v>740</v>
      </c>
      <c r="Y3762" t="s">
        <v>5226</v>
      </c>
      <c r="AA3762">
        <v>34.193800000000003</v>
      </c>
      <c r="AB3762">
        <v>-118.47020000000001</v>
      </c>
      <c r="AC3762">
        <f t="shared" si="58"/>
        <v>0</v>
      </c>
    </row>
    <row r="3763" spans="1:29" x14ac:dyDescent="0.35">
      <c r="A3763">
        <v>200216572</v>
      </c>
      <c r="B3763" s="1">
        <v>44127</v>
      </c>
      <c r="C3763" s="1">
        <v>44118</v>
      </c>
      <c r="D3763">
        <v>1</v>
      </c>
      <c r="E3763">
        <v>2</v>
      </c>
      <c r="F3763" t="s">
        <v>56</v>
      </c>
      <c r="G3763">
        <v>238</v>
      </c>
      <c r="H3763">
        <v>2</v>
      </c>
      <c r="I3763">
        <v>354</v>
      </c>
      <c r="J3763" t="s">
        <v>167</v>
      </c>
      <c r="K3763" t="s">
        <v>5989</v>
      </c>
      <c r="L3763">
        <v>71</v>
      </c>
      <c r="M3763" t="s">
        <v>94</v>
      </c>
      <c r="N3763" t="s">
        <v>95</v>
      </c>
      <c r="O3763">
        <v>501</v>
      </c>
      <c r="P3763" t="s">
        <v>164</v>
      </c>
      <c r="S3763" t="s">
        <v>40</v>
      </c>
      <c r="T3763" t="s">
        <v>41</v>
      </c>
      <c r="U3763">
        <v>354</v>
      </c>
      <c r="Y3763" t="s">
        <v>5990</v>
      </c>
      <c r="AA3763">
        <v>34.064799999999998</v>
      </c>
      <c r="AB3763">
        <v>-118.25830000000001</v>
      </c>
      <c r="AC3763">
        <f t="shared" si="58"/>
        <v>0</v>
      </c>
    </row>
    <row r="3764" spans="1:29" x14ac:dyDescent="0.35">
      <c r="A3764">
        <v>201104821</v>
      </c>
      <c r="B3764" s="1">
        <v>43850</v>
      </c>
      <c r="C3764" s="1">
        <v>43850</v>
      </c>
      <c r="D3764">
        <v>1245</v>
      </c>
      <c r="E3764">
        <v>11</v>
      </c>
      <c r="F3764" t="s">
        <v>64</v>
      </c>
      <c r="G3764">
        <v>1151</v>
      </c>
      <c r="H3764">
        <v>1</v>
      </c>
      <c r="I3764">
        <v>440</v>
      </c>
      <c r="J3764" t="s">
        <v>213</v>
      </c>
      <c r="K3764" t="s">
        <v>5991</v>
      </c>
      <c r="L3764">
        <v>0</v>
      </c>
      <c r="M3764" t="s">
        <v>46</v>
      </c>
      <c r="N3764" t="s">
        <v>46</v>
      </c>
      <c r="O3764">
        <v>402</v>
      </c>
      <c r="P3764" t="s">
        <v>195</v>
      </c>
      <c r="S3764" t="s">
        <v>40</v>
      </c>
      <c r="T3764" t="s">
        <v>41</v>
      </c>
      <c r="U3764">
        <v>440</v>
      </c>
      <c r="Y3764" t="s">
        <v>1842</v>
      </c>
      <c r="AA3764">
        <v>34.098599999999998</v>
      </c>
      <c r="AB3764">
        <v>-118.2962</v>
      </c>
      <c r="AC3764">
        <f t="shared" si="58"/>
        <v>0</v>
      </c>
    </row>
    <row r="3765" spans="1:29" x14ac:dyDescent="0.35">
      <c r="A3765">
        <v>200416059</v>
      </c>
      <c r="B3765" s="1">
        <v>44183</v>
      </c>
      <c r="C3765" s="1">
        <v>44182</v>
      </c>
      <c r="D3765">
        <v>2325</v>
      </c>
      <c r="E3765">
        <v>4</v>
      </c>
      <c r="F3765" t="s">
        <v>54</v>
      </c>
      <c r="G3765">
        <v>414</v>
      </c>
      <c r="H3765">
        <v>1</v>
      </c>
      <c r="I3765">
        <v>230</v>
      </c>
      <c r="J3765" t="s">
        <v>161</v>
      </c>
      <c r="K3765" t="s">
        <v>5992</v>
      </c>
      <c r="L3765">
        <v>19</v>
      </c>
      <c r="M3765" t="s">
        <v>94</v>
      </c>
      <c r="N3765" t="s">
        <v>95</v>
      </c>
      <c r="O3765">
        <v>101</v>
      </c>
      <c r="P3765" t="s">
        <v>32</v>
      </c>
      <c r="Q3765">
        <v>307</v>
      </c>
      <c r="R3765" t="s">
        <v>2276</v>
      </c>
      <c r="S3765" t="s">
        <v>84</v>
      </c>
      <c r="T3765" t="s">
        <v>85</v>
      </c>
      <c r="U3765">
        <v>230</v>
      </c>
      <c r="Y3765" t="s">
        <v>3071</v>
      </c>
      <c r="Z3765" t="s">
        <v>5993</v>
      </c>
      <c r="AA3765">
        <v>34.083300000000001</v>
      </c>
      <c r="AB3765">
        <v>-118.211</v>
      </c>
      <c r="AC3765">
        <f t="shared" si="58"/>
        <v>0</v>
      </c>
    </row>
    <row r="3766" spans="1:29" x14ac:dyDescent="0.35">
      <c r="A3766">
        <v>200814228</v>
      </c>
      <c r="B3766" s="1">
        <v>44091</v>
      </c>
      <c r="C3766" s="1">
        <v>44091</v>
      </c>
      <c r="D3766">
        <v>1745</v>
      </c>
      <c r="E3766">
        <v>8</v>
      </c>
      <c r="F3766" t="s">
        <v>109</v>
      </c>
      <c r="G3766">
        <v>836</v>
      </c>
      <c r="H3766">
        <v>1</v>
      </c>
      <c r="I3766">
        <v>480</v>
      </c>
      <c r="J3766" t="s">
        <v>44</v>
      </c>
      <c r="K3766" t="s">
        <v>5994</v>
      </c>
      <c r="L3766">
        <v>61</v>
      </c>
      <c r="M3766" t="s">
        <v>30</v>
      </c>
      <c r="N3766" t="s">
        <v>73</v>
      </c>
      <c r="O3766">
        <v>123</v>
      </c>
      <c r="P3766" t="s">
        <v>290</v>
      </c>
      <c r="S3766" t="s">
        <v>40</v>
      </c>
      <c r="T3766" t="s">
        <v>41</v>
      </c>
      <c r="U3766">
        <v>480</v>
      </c>
      <c r="Y3766" t="s">
        <v>5995</v>
      </c>
      <c r="AA3766">
        <v>34.0548</v>
      </c>
      <c r="AB3766">
        <v>-118.4276</v>
      </c>
      <c r="AC3766">
        <f t="shared" si="58"/>
        <v>0</v>
      </c>
    </row>
    <row r="3767" spans="1:29" x14ac:dyDescent="0.35">
      <c r="A3767">
        <v>200916825</v>
      </c>
      <c r="B3767" s="1">
        <v>44139</v>
      </c>
      <c r="C3767" s="1">
        <v>44137</v>
      </c>
      <c r="D3767">
        <v>1700</v>
      </c>
      <c r="E3767">
        <v>9</v>
      </c>
      <c r="F3767" t="s">
        <v>49</v>
      </c>
      <c r="G3767">
        <v>935</v>
      </c>
      <c r="H3767">
        <v>1</v>
      </c>
      <c r="I3767">
        <v>310</v>
      </c>
      <c r="J3767" t="s">
        <v>71</v>
      </c>
      <c r="K3767" t="s">
        <v>670</v>
      </c>
      <c r="L3767">
        <v>22</v>
      </c>
      <c r="M3767" t="s">
        <v>30</v>
      </c>
      <c r="N3767" t="s">
        <v>73</v>
      </c>
      <c r="O3767">
        <v>725</v>
      </c>
      <c r="P3767" t="s">
        <v>199</v>
      </c>
      <c r="S3767" t="s">
        <v>40</v>
      </c>
      <c r="T3767" t="s">
        <v>41</v>
      </c>
      <c r="U3767">
        <v>310</v>
      </c>
      <c r="Y3767" t="s">
        <v>5996</v>
      </c>
      <c r="AA3767">
        <v>34.184699999999999</v>
      </c>
      <c r="AB3767">
        <v>-118.44799999999999</v>
      </c>
      <c r="AC3767">
        <f t="shared" si="58"/>
        <v>0</v>
      </c>
    </row>
    <row r="3768" spans="1:29" x14ac:dyDescent="0.35">
      <c r="A3768">
        <v>200410944</v>
      </c>
      <c r="B3768" s="1">
        <v>44031</v>
      </c>
      <c r="C3768" s="1">
        <v>44030</v>
      </c>
      <c r="D3768">
        <v>1200</v>
      </c>
      <c r="E3768">
        <v>4</v>
      </c>
      <c r="F3768" t="s">
        <v>54</v>
      </c>
      <c r="G3768">
        <v>465</v>
      </c>
      <c r="H3768">
        <v>1</v>
      </c>
      <c r="I3768">
        <v>310</v>
      </c>
      <c r="J3768" t="s">
        <v>71</v>
      </c>
      <c r="K3768" t="s">
        <v>670</v>
      </c>
      <c r="L3768">
        <v>46</v>
      </c>
      <c r="M3768" t="s">
        <v>30</v>
      </c>
      <c r="N3768" t="s">
        <v>73</v>
      </c>
      <c r="O3768">
        <v>504</v>
      </c>
      <c r="P3768" t="s">
        <v>673</v>
      </c>
      <c r="S3768" t="s">
        <v>40</v>
      </c>
      <c r="T3768" t="s">
        <v>41</v>
      </c>
      <c r="U3768">
        <v>310</v>
      </c>
      <c r="Y3768" t="s">
        <v>5997</v>
      </c>
      <c r="AA3768">
        <v>34.035699999999999</v>
      </c>
      <c r="AB3768">
        <v>-118.2007</v>
      </c>
      <c r="AC3768">
        <f t="shared" si="58"/>
        <v>0</v>
      </c>
    </row>
    <row r="3769" spans="1:29" x14ac:dyDescent="0.35">
      <c r="A3769">
        <v>200121703</v>
      </c>
      <c r="B3769" s="1">
        <v>44165</v>
      </c>
      <c r="C3769" s="1">
        <v>44165</v>
      </c>
      <c r="D3769">
        <v>145</v>
      </c>
      <c r="E3769">
        <v>1</v>
      </c>
      <c r="F3769" t="s">
        <v>36</v>
      </c>
      <c r="G3769">
        <v>101</v>
      </c>
      <c r="H3769">
        <v>2</v>
      </c>
      <c r="I3769">
        <v>626</v>
      </c>
      <c r="J3769" t="s">
        <v>141</v>
      </c>
      <c r="K3769" t="s">
        <v>3328</v>
      </c>
      <c r="L3769">
        <v>29</v>
      </c>
      <c r="M3769" t="s">
        <v>94</v>
      </c>
      <c r="N3769" t="s">
        <v>163</v>
      </c>
      <c r="O3769">
        <v>101</v>
      </c>
      <c r="P3769" t="s">
        <v>32</v>
      </c>
      <c r="Q3769">
        <v>400</v>
      </c>
      <c r="R3769" t="s">
        <v>143</v>
      </c>
      <c r="S3769" t="s">
        <v>33</v>
      </c>
      <c r="T3769" t="s">
        <v>34</v>
      </c>
      <c r="U3769">
        <v>626</v>
      </c>
      <c r="Y3769" t="s">
        <v>5998</v>
      </c>
      <c r="Z3769" t="s">
        <v>122</v>
      </c>
      <c r="AA3769">
        <v>34.0655</v>
      </c>
      <c r="AB3769">
        <v>-118.24890000000001</v>
      </c>
      <c r="AC3769">
        <f t="shared" si="58"/>
        <v>1</v>
      </c>
    </row>
    <row r="3770" spans="1:29" x14ac:dyDescent="0.35">
      <c r="A3770">
        <v>200800873</v>
      </c>
      <c r="B3770" s="1">
        <v>44167</v>
      </c>
      <c r="C3770" s="1">
        <v>44167</v>
      </c>
      <c r="D3770">
        <v>1030</v>
      </c>
      <c r="E3770">
        <v>8</v>
      </c>
      <c r="F3770" t="s">
        <v>109</v>
      </c>
      <c r="G3770">
        <v>809</v>
      </c>
      <c r="H3770">
        <v>1</v>
      </c>
      <c r="I3770">
        <v>230</v>
      </c>
      <c r="J3770" t="s">
        <v>161</v>
      </c>
      <c r="K3770" t="s">
        <v>5999</v>
      </c>
      <c r="L3770">
        <v>25</v>
      </c>
      <c r="M3770" t="s">
        <v>30</v>
      </c>
      <c r="N3770" t="s">
        <v>95</v>
      </c>
      <c r="O3770">
        <v>118</v>
      </c>
      <c r="P3770" t="s">
        <v>858</v>
      </c>
      <c r="Q3770">
        <v>103</v>
      </c>
      <c r="R3770" t="s">
        <v>1608</v>
      </c>
      <c r="S3770" t="s">
        <v>33</v>
      </c>
      <c r="T3770" t="s">
        <v>34</v>
      </c>
      <c r="U3770">
        <v>230</v>
      </c>
      <c r="V3770">
        <v>998</v>
      </c>
      <c r="Y3770" t="s">
        <v>6000</v>
      </c>
      <c r="AA3770">
        <v>34.1021</v>
      </c>
      <c r="AB3770">
        <v>-118.4061</v>
      </c>
      <c r="AC3770">
        <f t="shared" si="58"/>
        <v>1</v>
      </c>
    </row>
    <row r="3771" spans="1:29" x14ac:dyDescent="0.35">
      <c r="A3771">
        <v>201108274</v>
      </c>
      <c r="B3771" s="1">
        <v>43934</v>
      </c>
      <c r="C3771" s="1">
        <v>43931</v>
      </c>
      <c r="D3771">
        <v>12</v>
      </c>
      <c r="E3771">
        <v>11</v>
      </c>
      <c r="F3771" t="s">
        <v>64</v>
      </c>
      <c r="G3771">
        <v>1172</v>
      </c>
      <c r="H3771">
        <v>2</v>
      </c>
      <c r="I3771">
        <v>354</v>
      </c>
      <c r="J3771" t="s">
        <v>167</v>
      </c>
      <c r="K3771" t="s">
        <v>3627</v>
      </c>
      <c r="L3771">
        <v>54</v>
      </c>
      <c r="M3771" t="s">
        <v>30</v>
      </c>
      <c r="N3771" t="s">
        <v>95</v>
      </c>
      <c r="O3771">
        <v>602</v>
      </c>
      <c r="P3771" t="s">
        <v>5715</v>
      </c>
      <c r="S3771" t="s">
        <v>40</v>
      </c>
      <c r="T3771" t="s">
        <v>41</v>
      </c>
      <c r="U3771">
        <v>354</v>
      </c>
      <c r="Y3771" t="s">
        <v>6001</v>
      </c>
      <c r="AA3771">
        <v>34.0869</v>
      </c>
      <c r="AB3771">
        <v>-118.2598</v>
      </c>
      <c r="AC3771">
        <f t="shared" si="58"/>
        <v>0</v>
      </c>
    </row>
    <row r="3772" spans="1:29" x14ac:dyDescent="0.35">
      <c r="A3772">
        <v>200907403</v>
      </c>
      <c r="B3772" s="1">
        <v>43903</v>
      </c>
      <c r="C3772" s="1">
        <v>43901</v>
      </c>
      <c r="D3772">
        <v>1415</v>
      </c>
      <c r="E3772">
        <v>9</v>
      </c>
      <c r="F3772" t="s">
        <v>49</v>
      </c>
      <c r="G3772">
        <v>926</v>
      </c>
      <c r="H3772">
        <v>1</v>
      </c>
      <c r="I3772">
        <v>510</v>
      </c>
      <c r="J3772" t="s">
        <v>29</v>
      </c>
      <c r="L3772">
        <v>0</v>
      </c>
      <c r="O3772">
        <v>123</v>
      </c>
      <c r="P3772" t="s">
        <v>290</v>
      </c>
      <c r="S3772" t="s">
        <v>40</v>
      </c>
      <c r="T3772" t="s">
        <v>41</v>
      </c>
      <c r="U3772">
        <v>510</v>
      </c>
      <c r="Y3772" t="s">
        <v>3056</v>
      </c>
      <c r="AA3772">
        <v>34.1907</v>
      </c>
      <c r="AB3772">
        <v>-118.4465</v>
      </c>
      <c r="AC3772">
        <f t="shared" si="58"/>
        <v>0</v>
      </c>
    </row>
    <row r="3773" spans="1:29" x14ac:dyDescent="0.35">
      <c r="A3773">
        <v>200318704</v>
      </c>
      <c r="B3773" s="1">
        <v>44115</v>
      </c>
      <c r="C3773" s="1">
        <v>44115</v>
      </c>
      <c r="D3773">
        <v>600</v>
      </c>
      <c r="E3773">
        <v>3</v>
      </c>
      <c r="F3773" t="s">
        <v>43</v>
      </c>
      <c r="G3773">
        <v>332</v>
      </c>
      <c r="H3773">
        <v>1</v>
      </c>
      <c r="I3773">
        <v>510</v>
      </c>
      <c r="J3773" t="s">
        <v>29</v>
      </c>
      <c r="L3773">
        <v>0</v>
      </c>
      <c r="O3773">
        <v>101</v>
      </c>
      <c r="P3773" t="s">
        <v>32</v>
      </c>
      <c r="S3773" t="s">
        <v>40</v>
      </c>
      <c r="T3773" t="s">
        <v>41</v>
      </c>
      <c r="U3773">
        <v>510</v>
      </c>
      <c r="Y3773" t="s">
        <v>6002</v>
      </c>
      <c r="Z3773" t="s">
        <v>4801</v>
      </c>
      <c r="AA3773">
        <v>34.032600000000002</v>
      </c>
      <c r="AB3773">
        <v>-118.3417</v>
      </c>
      <c r="AC3773">
        <f t="shared" si="58"/>
        <v>0</v>
      </c>
    </row>
    <row r="3774" spans="1:29" x14ac:dyDescent="0.35">
      <c r="A3774">
        <v>201209757</v>
      </c>
      <c r="B3774" s="1">
        <v>43891</v>
      </c>
      <c r="C3774" s="1">
        <v>43891</v>
      </c>
      <c r="D3774">
        <v>1658</v>
      </c>
      <c r="E3774">
        <v>12</v>
      </c>
      <c r="F3774" t="s">
        <v>68</v>
      </c>
      <c r="G3774">
        <v>1241</v>
      </c>
      <c r="H3774">
        <v>2</v>
      </c>
      <c r="I3774">
        <v>930</v>
      </c>
      <c r="J3774" t="s">
        <v>339</v>
      </c>
      <c r="K3774" t="s">
        <v>6003</v>
      </c>
      <c r="L3774">
        <v>26</v>
      </c>
      <c r="M3774" t="s">
        <v>94</v>
      </c>
      <c r="N3774" t="s">
        <v>73</v>
      </c>
      <c r="O3774">
        <v>502</v>
      </c>
      <c r="P3774" t="s">
        <v>47</v>
      </c>
      <c r="Q3774">
        <v>511</v>
      </c>
      <c r="R3774" t="s">
        <v>151</v>
      </c>
      <c r="S3774" t="s">
        <v>84</v>
      </c>
      <c r="T3774" t="s">
        <v>85</v>
      </c>
      <c r="U3774">
        <v>930</v>
      </c>
      <c r="Y3774" t="s">
        <v>6004</v>
      </c>
      <c r="AA3774">
        <v>33.982500000000002</v>
      </c>
      <c r="AB3774">
        <v>-118.3309</v>
      </c>
      <c r="AC3774">
        <f t="shared" si="58"/>
        <v>0</v>
      </c>
    </row>
    <row r="3775" spans="1:29" x14ac:dyDescent="0.35">
      <c r="A3775">
        <v>201010634</v>
      </c>
      <c r="B3775" s="1">
        <v>44015</v>
      </c>
      <c r="C3775" s="1">
        <v>44014</v>
      </c>
      <c r="D3775">
        <v>500</v>
      </c>
      <c r="E3775">
        <v>10</v>
      </c>
      <c r="F3775" t="s">
        <v>103</v>
      </c>
      <c r="G3775">
        <v>1028</v>
      </c>
      <c r="H3775">
        <v>2</v>
      </c>
      <c r="I3775">
        <v>740</v>
      </c>
      <c r="J3775" t="s">
        <v>224</v>
      </c>
      <c r="K3775" t="s">
        <v>239</v>
      </c>
      <c r="L3775">
        <v>23</v>
      </c>
      <c r="M3775" t="s">
        <v>30</v>
      </c>
      <c r="N3775" t="s">
        <v>94</v>
      </c>
      <c r="O3775">
        <v>122</v>
      </c>
      <c r="P3775" t="s">
        <v>275</v>
      </c>
      <c r="S3775" t="s">
        <v>40</v>
      </c>
      <c r="T3775" t="s">
        <v>41</v>
      </c>
      <c r="U3775">
        <v>740</v>
      </c>
      <c r="Y3775" t="s">
        <v>6005</v>
      </c>
      <c r="Z3775" t="s">
        <v>6006</v>
      </c>
      <c r="AA3775">
        <v>34.192900000000002</v>
      </c>
      <c r="AB3775">
        <v>-118.4943</v>
      </c>
      <c r="AC3775">
        <f t="shared" si="58"/>
        <v>0</v>
      </c>
    </row>
    <row r="3776" spans="1:29" x14ac:dyDescent="0.35">
      <c r="A3776">
        <v>200322343</v>
      </c>
      <c r="B3776" s="1">
        <v>44193</v>
      </c>
      <c r="C3776" s="1">
        <v>44193</v>
      </c>
      <c r="D3776">
        <v>800</v>
      </c>
      <c r="E3776">
        <v>3</v>
      </c>
      <c r="F3776" t="s">
        <v>43</v>
      </c>
      <c r="G3776">
        <v>397</v>
      </c>
      <c r="H3776">
        <v>2</v>
      </c>
      <c r="I3776">
        <v>624</v>
      </c>
      <c r="J3776" t="s">
        <v>171</v>
      </c>
      <c r="K3776" t="s">
        <v>6007</v>
      </c>
      <c r="L3776">
        <v>76</v>
      </c>
      <c r="M3776" t="s">
        <v>94</v>
      </c>
      <c r="N3776" t="s">
        <v>163</v>
      </c>
      <c r="O3776">
        <v>502</v>
      </c>
      <c r="P3776" t="s">
        <v>47</v>
      </c>
      <c r="Q3776">
        <v>400</v>
      </c>
      <c r="R3776" t="s">
        <v>143</v>
      </c>
      <c r="S3776" t="s">
        <v>40</v>
      </c>
      <c r="T3776" t="s">
        <v>41</v>
      </c>
      <c r="U3776">
        <v>624</v>
      </c>
      <c r="Y3776" t="s">
        <v>6008</v>
      </c>
      <c r="AA3776">
        <v>34.006399999999999</v>
      </c>
      <c r="AB3776">
        <v>-118.2916</v>
      </c>
      <c r="AC3776">
        <f t="shared" si="58"/>
        <v>0</v>
      </c>
    </row>
    <row r="3777" spans="1:29" x14ac:dyDescent="0.35">
      <c r="A3777">
        <v>201214844</v>
      </c>
      <c r="B3777" s="1">
        <v>44000</v>
      </c>
      <c r="C3777" s="1">
        <v>43999</v>
      </c>
      <c r="D3777">
        <v>2330</v>
      </c>
      <c r="E3777">
        <v>12</v>
      </c>
      <c r="F3777" t="s">
        <v>68</v>
      </c>
      <c r="G3777">
        <v>1249</v>
      </c>
      <c r="H3777">
        <v>1</v>
      </c>
      <c r="I3777">
        <v>210</v>
      </c>
      <c r="J3777" t="s">
        <v>149</v>
      </c>
      <c r="K3777" t="s">
        <v>6009</v>
      </c>
      <c r="L3777">
        <v>18</v>
      </c>
      <c r="M3777" t="s">
        <v>30</v>
      </c>
      <c r="N3777" t="s">
        <v>95</v>
      </c>
      <c r="O3777">
        <v>101</v>
      </c>
      <c r="P3777" t="s">
        <v>32</v>
      </c>
      <c r="Q3777">
        <v>102</v>
      </c>
      <c r="R3777" t="s">
        <v>219</v>
      </c>
      <c r="S3777" t="s">
        <v>40</v>
      </c>
      <c r="T3777" t="s">
        <v>41</v>
      </c>
      <c r="U3777">
        <v>210</v>
      </c>
      <c r="Y3777" t="s">
        <v>6010</v>
      </c>
      <c r="Z3777" t="s">
        <v>994</v>
      </c>
      <c r="AA3777">
        <v>33.979799999999997</v>
      </c>
      <c r="AB3777">
        <v>-118.28270000000001</v>
      </c>
      <c r="AC3777">
        <f t="shared" si="58"/>
        <v>0</v>
      </c>
    </row>
    <row r="3778" spans="1:29" x14ac:dyDescent="0.35">
      <c r="A3778">
        <v>200817809</v>
      </c>
      <c r="B3778" s="1">
        <v>44186</v>
      </c>
      <c r="C3778" s="1">
        <v>44186</v>
      </c>
      <c r="D3778">
        <v>1730</v>
      </c>
      <c r="E3778">
        <v>8</v>
      </c>
      <c r="F3778" t="s">
        <v>109</v>
      </c>
      <c r="G3778">
        <v>839</v>
      </c>
      <c r="H3778">
        <v>1</v>
      </c>
      <c r="I3778">
        <v>341</v>
      </c>
      <c r="J3778" t="s">
        <v>157</v>
      </c>
      <c r="K3778" t="s">
        <v>245</v>
      </c>
      <c r="L3778">
        <v>64</v>
      </c>
      <c r="M3778" t="s">
        <v>94</v>
      </c>
      <c r="N3778" t="s">
        <v>173</v>
      </c>
      <c r="O3778">
        <v>727</v>
      </c>
      <c r="P3778" t="s">
        <v>2168</v>
      </c>
      <c r="S3778" t="s">
        <v>40</v>
      </c>
      <c r="T3778" t="s">
        <v>41</v>
      </c>
      <c r="U3778">
        <v>341</v>
      </c>
      <c r="Y3778" t="s">
        <v>4448</v>
      </c>
      <c r="AA3778">
        <v>34.06</v>
      </c>
      <c r="AB3778">
        <v>-118.42</v>
      </c>
      <c r="AC3778">
        <f t="shared" si="58"/>
        <v>0</v>
      </c>
    </row>
    <row r="3779" spans="1:29" x14ac:dyDescent="0.35">
      <c r="A3779">
        <v>200310513</v>
      </c>
      <c r="B3779" s="1">
        <v>43948</v>
      </c>
      <c r="C3779" s="1">
        <v>43947</v>
      </c>
      <c r="D3779">
        <v>2130</v>
      </c>
      <c r="E3779">
        <v>3</v>
      </c>
      <c r="F3779" t="s">
        <v>43</v>
      </c>
      <c r="G3779">
        <v>318</v>
      </c>
      <c r="H3779">
        <v>1</v>
      </c>
      <c r="I3779">
        <v>821</v>
      </c>
      <c r="J3779" t="s">
        <v>3853</v>
      </c>
      <c r="K3779" t="s">
        <v>6011</v>
      </c>
      <c r="L3779">
        <v>40</v>
      </c>
      <c r="M3779" t="s">
        <v>94</v>
      </c>
      <c r="N3779" t="s">
        <v>95</v>
      </c>
      <c r="O3779">
        <v>101</v>
      </c>
      <c r="P3779" t="s">
        <v>32</v>
      </c>
      <c r="Q3779">
        <v>400</v>
      </c>
      <c r="R3779" t="s">
        <v>143</v>
      </c>
      <c r="S3779" t="s">
        <v>40</v>
      </c>
      <c r="T3779" t="s">
        <v>41</v>
      </c>
      <c r="U3779">
        <v>821</v>
      </c>
      <c r="Y3779" t="s">
        <v>6012</v>
      </c>
      <c r="Z3779" t="s">
        <v>6013</v>
      </c>
      <c r="AA3779">
        <v>34.034799999999997</v>
      </c>
      <c r="AB3779">
        <v>-118.2876</v>
      </c>
      <c r="AC3779">
        <f t="shared" ref="AC3779:AC3842" si="59">IF(OR((S:S)="CC", S:S="AA",S:S="JA"), 1, 0)</f>
        <v>0</v>
      </c>
    </row>
    <row r="3780" spans="1:29" x14ac:dyDescent="0.35">
      <c r="A3780">
        <v>201105169</v>
      </c>
      <c r="B3780" s="1">
        <v>43858</v>
      </c>
      <c r="C3780" s="1">
        <v>43857</v>
      </c>
      <c r="D3780">
        <v>1230</v>
      </c>
      <c r="E3780">
        <v>11</v>
      </c>
      <c r="F3780" t="s">
        <v>64</v>
      </c>
      <c r="G3780">
        <v>1129</v>
      </c>
      <c r="H3780">
        <v>1</v>
      </c>
      <c r="I3780">
        <v>331</v>
      </c>
      <c r="J3780" t="s">
        <v>233</v>
      </c>
      <c r="K3780" t="s">
        <v>6014</v>
      </c>
      <c r="L3780">
        <v>0</v>
      </c>
      <c r="M3780" t="s">
        <v>46</v>
      </c>
      <c r="N3780" t="s">
        <v>46</v>
      </c>
      <c r="O3780">
        <v>301</v>
      </c>
      <c r="P3780" t="s">
        <v>155</v>
      </c>
      <c r="S3780" t="s">
        <v>40</v>
      </c>
      <c r="T3780" t="s">
        <v>41</v>
      </c>
      <c r="U3780">
        <v>331</v>
      </c>
      <c r="Y3780" t="s">
        <v>6015</v>
      </c>
      <c r="AA3780">
        <v>34.114400000000003</v>
      </c>
      <c r="AB3780">
        <v>-118.1815</v>
      </c>
      <c r="AC3780">
        <f t="shared" si="59"/>
        <v>0</v>
      </c>
    </row>
    <row r="3781" spans="1:29" x14ac:dyDescent="0.35">
      <c r="A3781">
        <v>201209869</v>
      </c>
      <c r="B3781" s="1">
        <v>43917</v>
      </c>
      <c r="C3781" s="1">
        <v>43917</v>
      </c>
      <c r="D3781">
        <v>1620</v>
      </c>
      <c r="E3781">
        <v>12</v>
      </c>
      <c r="F3781" t="s">
        <v>68</v>
      </c>
      <c r="G3781">
        <v>1253</v>
      </c>
      <c r="H3781">
        <v>1</v>
      </c>
      <c r="I3781">
        <v>210</v>
      </c>
      <c r="J3781" t="s">
        <v>149</v>
      </c>
      <c r="K3781" t="s">
        <v>6016</v>
      </c>
      <c r="L3781">
        <v>0</v>
      </c>
      <c r="M3781" t="s">
        <v>46</v>
      </c>
      <c r="N3781" t="s">
        <v>46</v>
      </c>
      <c r="O3781">
        <v>210</v>
      </c>
      <c r="P3781" t="s">
        <v>183</v>
      </c>
      <c r="Q3781">
        <v>102</v>
      </c>
      <c r="R3781" t="s">
        <v>219</v>
      </c>
      <c r="S3781" t="s">
        <v>40</v>
      </c>
      <c r="T3781" t="s">
        <v>41</v>
      </c>
      <c r="U3781">
        <v>210</v>
      </c>
      <c r="Y3781" t="s">
        <v>6017</v>
      </c>
      <c r="AA3781">
        <v>33.969099999999997</v>
      </c>
      <c r="AB3781">
        <v>-118.309</v>
      </c>
      <c r="AC3781">
        <f t="shared" si="59"/>
        <v>0</v>
      </c>
    </row>
    <row r="3782" spans="1:29" x14ac:dyDescent="0.35">
      <c r="A3782">
        <v>200907533</v>
      </c>
      <c r="B3782" s="1">
        <v>43907</v>
      </c>
      <c r="C3782" s="1">
        <v>43906</v>
      </c>
      <c r="D3782">
        <v>1330</v>
      </c>
      <c r="E3782">
        <v>9</v>
      </c>
      <c r="F3782" t="s">
        <v>49</v>
      </c>
      <c r="G3782">
        <v>985</v>
      </c>
      <c r="H3782">
        <v>1</v>
      </c>
      <c r="I3782">
        <v>440</v>
      </c>
      <c r="J3782" t="s">
        <v>213</v>
      </c>
      <c r="K3782">
        <v>344</v>
      </c>
      <c r="L3782">
        <v>38</v>
      </c>
      <c r="M3782" t="s">
        <v>94</v>
      </c>
      <c r="N3782" t="s">
        <v>73</v>
      </c>
      <c r="O3782">
        <v>402</v>
      </c>
      <c r="P3782" t="s">
        <v>195</v>
      </c>
      <c r="S3782" t="s">
        <v>40</v>
      </c>
      <c r="T3782" t="s">
        <v>41</v>
      </c>
      <c r="U3782">
        <v>440</v>
      </c>
      <c r="Y3782" t="s">
        <v>2731</v>
      </c>
      <c r="Z3782" t="s">
        <v>2192</v>
      </c>
      <c r="AA3782">
        <v>34.1494</v>
      </c>
      <c r="AB3782">
        <v>-118.43940000000001</v>
      </c>
      <c r="AC3782">
        <f t="shared" si="59"/>
        <v>0</v>
      </c>
    </row>
    <row r="3783" spans="1:29" x14ac:dyDescent="0.35">
      <c r="A3783">
        <v>200918039</v>
      </c>
      <c r="B3783" s="1">
        <v>44169</v>
      </c>
      <c r="C3783" s="1">
        <v>44168</v>
      </c>
      <c r="D3783">
        <v>1630</v>
      </c>
      <c r="E3783">
        <v>9</v>
      </c>
      <c r="F3783" t="s">
        <v>49</v>
      </c>
      <c r="G3783">
        <v>904</v>
      </c>
      <c r="H3783">
        <v>2</v>
      </c>
      <c r="I3783">
        <v>625</v>
      </c>
      <c r="J3783" t="s">
        <v>628</v>
      </c>
      <c r="K3783">
        <v>356</v>
      </c>
      <c r="L3783">
        <v>32</v>
      </c>
      <c r="M3783" t="s">
        <v>30</v>
      </c>
      <c r="N3783" t="s">
        <v>95</v>
      </c>
      <c r="O3783">
        <v>108</v>
      </c>
      <c r="P3783" t="s">
        <v>105</v>
      </c>
      <c r="Q3783">
        <v>400</v>
      </c>
      <c r="R3783" t="s">
        <v>143</v>
      </c>
      <c r="S3783" t="s">
        <v>84</v>
      </c>
      <c r="T3783" t="s">
        <v>85</v>
      </c>
      <c r="U3783">
        <v>625</v>
      </c>
      <c r="Y3783" t="s">
        <v>6018</v>
      </c>
      <c r="AA3783">
        <v>34.208500000000001</v>
      </c>
      <c r="AB3783">
        <v>-118.4597</v>
      </c>
      <c r="AC3783">
        <f t="shared" si="59"/>
        <v>0</v>
      </c>
    </row>
    <row r="3784" spans="1:29" x14ac:dyDescent="0.35">
      <c r="A3784">
        <v>200100965</v>
      </c>
      <c r="B3784" s="1">
        <v>44066</v>
      </c>
      <c r="C3784" s="1">
        <v>44066</v>
      </c>
      <c r="D3784">
        <v>2000</v>
      </c>
      <c r="E3784">
        <v>1</v>
      </c>
      <c r="F3784" t="s">
        <v>36</v>
      </c>
      <c r="G3784">
        <v>174</v>
      </c>
      <c r="H3784">
        <v>2</v>
      </c>
      <c r="I3784">
        <v>888</v>
      </c>
      <c r="J3784" t="s">
        <v>250</v>
      </c>
      <c r="K3784" t="s">
        <v>5956</v>
      </c>
      <c r="L3784">
        <v>0</v>
      </c>
      <c r="M3784" t="s">
        <v>46</v>
      </c>
      <c r="N3784" t="s">
        <v>46</v>
      </c>
      <c r="O3784">
        <v>502</v>
      </c>
      <c r="P3784" t="s">
        <v>47</v>
      </c>
      <c r="S3784" t="s">
        <v>40</v>
      </c>
      <c r="T3784" t="s">
        <v>41</v>
      </c>
      <c r="U3784">
        <v>888</v>
      </c>
      <c r="V3784">
        <v>998</v>
      </c>
      <c r="Y3784" t="s">
        <v>923</v>
      </c>
      <c r="AA3784">
        <v>34.0426</v>
      </c>
      <c r="AB3784">
        <v>-118.25279999999999</v>
      </c>
      <c r="AC3784">
        <f t="shared" si="59"/>
        <v>0</v>
      </c>
    </row>
    <row r="3785" spans="1:29" x14ac:dyDescent="0.35">
      <c r="A3785">
        <v>200100717</v>
      </c>
      <c r="B3785" s="1">
        <v>43919</v>
      </c>
      <c r="C3785" s="1">
        <v>43919</v>
      </c>
      <c r="D3785">
        <v>2020</v>
      </c>
      <c r="E3785">
        <v>1</v>
      </c>
      <c r="F3785" t="s">
        <v>36</v>
      </c>
      <c r="G3785">
        <v>124</v>
      </c>
      <c r="H3785">
        <v>1</v>
      </c>
      <c r="I3785">
        <v>350</v>
      </c>
      <c r="J3785" t="s">
        <v>1591</v>
      </c>
      <c r="K3785" t="s">
        <v>6019</v>
      </c>
      <c r="L3785">
        <v>24</v>
      </c>
      <c r="M3785" t="s">
        <v>30</v>
      </c>
      <c r="N3785" t="s">
        <v>95</v>
      </c>
      <c r="O3785">
        <v>101</v>
      </c>
      <c r="P3785" t="s">
        <v>32</v>
      </c>
      <c r="Q3785">
        <v>511</v>
      </c>
      <c r="R3785" t="s">
        <v>151</v>
      </c>
      <c r="S3785" t="s">
        <v>84</v>
      </c>
      <c r="T3785" t="s">
        <v>85</v>
      </c>
      <c r="U3785">
        <v>350</v>
      </c>
      <c r="Y3785" t="s">
        <v>2173</v>
      </c>
      <c r="Z3785" t="s">
        <v>3698</v>
      </c>
      <c r="AA3785">
        <v>34.053400000000003</v>
      </c>
      <c r="AB3785">
        <v>-118.2409</v>
      </c>
      <c r="AC3785">
        <f t="shared" si="59"/>
        <v>0</v>
      </c>
    </row>
    <row r="3786" spans="1:29" x14ac:dyDescent="0.35">
      <c r="A3786">
        <v>200817379</v>
      </c>
      <c r="B3786" s="1">
        <v>44174</v>
      </c>
      <c r="C3786" s="1">
        <v>44171</v>
      </c>
      <c r="D3786">
        <v>1615</v>
      </c>
      <c r="E3786">
        <v>8</v>
      </c>
      <c r="F3786" t="s">
        <v>109</v>
      </c>
      <c r="G3786">
        <v>892</v>
      </c>
      <c r="H3786">
        <v>1</v>
      </c>
      <c r="I3786">
        <v>330</v>
      </c>
      <c r="J3786" t="s">
        <v>37</v>
      </c>
      <c r="K3786" t="s">
        <v>1144</v>
      </c>
      <c r="L3786">
        <v>28</v>
      </c>
      <c r="M3786" t="s">
        <v>30</v>
      </c>
      <c r="N3786" t="s">
        <v>1233</v>
      </c>
      <c r="O3786">
        <v>502</v>
      </c>
      <c r="P3786" t="s">
        <v>47</v>
      </c>
      <c r="S3786" t="s">
        <v>40</v>
      </c>
      <c r="T3786" t="s">
        <v>41</v>
      </c>
      <c r="U3786">
        <v>330</v>
      </c>
      <c r="Y3786" t="s">
        <v>6020</v>
      </c>
      <c r="AA3786">
        <v>34.031300000000002</v>
      </c>
      <c r="AB3786">
        <v>-118.4395</v>
      </c>
      <c r="AC3786">
        <f t="shared" si="59"/>
        <v>0</v>
      </c>
    </row>
    <row r="3787" spans="1:29" x14ac:dyDescent="0.35">
      <c r="A3787">
        <v>201308340</v>
      </c>
      <c r="B3787" s="1">
        <v>43908</v>
      </c>
      <c r="C3787" s="1">
        <v>43908</v>
      </c>
      <c r="D3787">
        <v>253</v>
      </c>
      <c r="E3787">
        <v>13</v>
      </c>
      <c r="F3787" t="s">
        <v>62</v>
      </c>
      <c r="G3787">
        <v>1331</v>
      </c>
      <c r="H3787">
        <v>1</v>
      </c>
      <c r="I3787">
        <v>310</v>
      </c>
      <c r="J3787" t="s">
        <v>71</v>
      </c>
      <c r="K3787" t="s">
        <v>738</v>
      </c>
      <c r="L3787">
        <v>0</v>
      </c>
      <c r="M3787" t="s">
        <v>30</v>
      </c>
      <c r="N3787" t="s">
        <v>95</v>
      </c>
      <c r="O3787">
        <v>720</v>
      </c>
      <c r="P3787" t="s">
        <v>767</v>
      </c>
      <c r="S3787" t="s">
        <v>40</v>
      </c>
      <c r="T3787" t="s">
        <v>41</v>
      </c>
      <c r="U3787">
        <v>310</v>
      </c>
      <c r="Y3787" t="s">
        <v>6021</v>
      </c>
      <c r="AA3787">
        <v>34.021799999999999</v>
      </c>
      <c r="AB3787">
        <v>-118.27070000000001</v>
      </c>
      <c r="AC3787">
        <f t="shared" si="59"/>
        <v>0</v>
      </c>
    </row>
    <row r="3788" spans="1:29" x14ac:dyDescent="0.35">
      <c r="A3788">
        <v>201219306</v>
      </c>
      <c r="B3788" s="1">
        <v>44068</v>
      </c>
      <c r="C3788" s="1">
        <v>44068</v>
      </c>
      <c r="D3788">
        <v>1300</v>
      </c>
      <c r="E3788">
        <v>12</v>
      </c>
      <c r="F3788" t="s">
        <v>68</v>
      </c>
      <c r="G3788">
        <v>1269</v>
      </c>
      <c r="H3788">
        <v>1</v>
      </c>
      <c r="I3788">
        <v>230</v>
      </c>
      <c r="J3788" t="s">
        <v>161</v>
      </c>
      <c r="K3788" t="s">
        <v>6022</v>
      </c>
      <c r="L3788">
        <v>51</v>
      </c>
      <c r="M3788" t="s">
        <v>30</v>
      </c>
      <c r="N3788" t="s">
        <v>95</v>
      </c>
      <c r="O3788">
        <v>101</v>
      </c>
      <c r="P3788" t="s">
        <v>32</v>
      </c>
      <c r="Q3788">
        <v>207</v>
      </c>
      <c r="R3788" t="s">
        <v>1110</v>
      </c>
      <c r="S3788" t="s">
        <v>40</v>
      </c>
      <c r="T3788" t="s">
        <v>41</v>
      </c>
      <c r="U3788">
        <v>230</v>
      </c>
      <c r="Y3788" t="s">
        <v>6023</v>
      </c>
      <c r="AA3788">
        <v>33.965600000000002</v>
      </c>
      <c r="AB3788">
        <v>-118.2651</v>
      </c>
      <c r="AC3788">
        <f t="shared" si="59"/>
        <v>0</v>
      </c>
    </row>
    <row r="3789" spans="1:29" x14ac:dyDescent="0.35">
      <c r="A3789">
        <v>201219835</v>
      </c>
      <c r="B3789" s="1">
        <v>44076</v>
      </c>
      <c r="C3789" s="1">
        <v>44075</v>
      </c>
      <c r="D3789">
        <v>2300</v>
      </c>
      <c r="E3789">
        <v>12</v>
      </c>
      <c r="F3789" t="s">
        <v>68</v>
      </c>
      <c r="G3789">
        <v>1265</v>
      </c>
      <c r="H3789">
        <v>1</v>
      </c>
      <c r="I3789">
        <v>410</v>
      </c>
      <c r="J3789" t="s">
        <v>303</v>
      </c>
      <c r="K3789" t="s">
        <v>4275</v>
      </c>
      <c r="L3789">
        <v>40</v>
      </c>
      <c r="M3789" t="s">
        <v>94</v>
      </c>
      <c r="N3789" t="s">
        <v>95</v>
      </c>
      <c r="O3789">
        <v>104</v>
      </c>
      <c r="P3789" t="s">
        <v>201</v>
      </c>
      <c r="S3789" t="s">
        <v>40</v>
      </c>
      <c r="T3789" t="s">
        <v>41</v>
      </c>
      <c r="U3789">
        <v>410</v>
      </c>
      <c r="Y3789" t="s">
        <v>6024</v>
      </c>
      <c r="AA3789">
        <v>33.965499999999999</v>
      </c>
      <c r="AB3789">
        <v>-118.2993</v>
      </c>
      <c r="AC3789">
        <f t="shared" si="59"/>
        <v>0</v>
      </c>
    </row>
    <row r="3790" spans="1:29" x14ac:dyDescent="0.35">
      <c r="A3790">
        <v>200117676</v>
      </c>
      <c r="B3790" s="1">
        <v>44083</v>
      </c>
      <c r="C3790" s="1">
        <v>44081</v>
      </c>
      <c r="D3790">
        <v>2000</v>
      </c>
      <c r="E3790">
        <v>1</v>
      </c>
      <c r="F3790" t="s">
        <v>36</v>
      </c>
      <c r="G3790">
        <v>192</v>
      </c>
      <c r="H3790">
        <v>1</v>
      </c>
      <c r="I3790">
        <v>310</v>
      </c>
      <c r="J3790" t="s">
        <v>71</v>
      </c>
      <c r="K3790" t="s">
        <v>6025</v>
      </c>
      <c r="L3790">
        <v>0</v>
      </c>
      <c r="M3790" t="s">
        <v>46</v>
      </c>
      <c r="N3790" t="s">
        <v>46</v>
      </c>
      <c r="O3790">
        <v>707</v>
      </c>
      <c r="P3790" t="s">
        <v>280</v>
      </c>
      <c r="Q3790">
        <v>400</v>
      </c>
      <c r="R3790" t="s">
        <v>143</v>
      </c>
      <c r="S3790" t="s">
        <v>40</v>
      </c>
      <c r="T3790" t="s">
        <v>41</v>
      </c>
      <c r="U3790">
        <v>310</v>
      </c>
      <c r="Y3790" t="s">
        <v>6026</v>
      </c>
      <c r="AA3790">
        <v>34.034700000000001</v>
      </c>
      <c r="AB3790">
        <v>-118.2646</v>
      </c>
      <c r="AC3790">
        <f t="shared" si="59"/>
        <v>0</v>
      </c>
    </row>
    <row r="3791" spans="1:29" x14ac:dyDescent="0.35">
      <c r="A3791">
        <v>201012129</v>
      </c>
      <c r="B3791" s="1">
        <v>44060</v>
      </c>
      <c r="C3791" s="1">
        <v>44059</v>
      </c>
      <c r="D3791">
        <v>1842</v>
      </c>
      <c r="E3791">
        <v>10</v>
      </c>
      <c r="F3791" t="s">
        <v>103</v>
      </c>
      <c r="G3791">
        <v>1012</v>
      </c>
      <c r="H3791">
        <v>1</v>
      </c>
      <c r="I3791">
        <v>420</v>
      </c>
      <c r="J3791" t="s">
        <v>352</v>
      </c>
      <c r="K3791" t="s">
        <v>6027</v>
      </c>
      <c r="L3791">
        <v>0</v>
      </c>
      <c r="M3791" t="s">
        <v>30</v>
      </c>
      <c r="N3791" t="s">
        <v>31</v>
      </c>
      <c r="O3791">
        <v>108</v>
      </c>
      <c r="P3791" t="s">
        <v>105</v>
      </c>
      <c r="S3791" t="s">
        <v>40</v>
      </c>
      <c r="T3791" t="s">
        <v>41</v>
      </c>
      <c r="U3791">
        <v>420</v>
      </c>
      <c r="Y3791" t="s">
        <v>6028</v>
      </c>
      <c r="AA3791">
        <v>34.2012</v>
      </c>
      <c r="AB3791">
        <v>-118.53919999999999</v>
      </c>
      <c r="AC3791">
        <f t="shared" si="59"/>
        <v>0</v>
      </c>
    </row>
    <row r="3792" spans="1:29" x14ac:dyDescent="0.35">
      <c r="A3792">
        <v>200711131</v>
      </c>
      <c r="B3792" s="1">
        <v>44012</v>
      </c>
      <c r="C3792" s="1">
        <v>44012</v>
      </c>
      <c r="D3792">
        <v>2100</v>
      </c>
      <c r="E3792">
        <v>7</v>
      </c>
      <c r="F3792" t="s">
        <v>28</v>
      </c>
      <c r="G3792">
        <v>783</v>
      </c>
      <c r="H3792">
        <v>1</v>
      </c>
      <c r="I3792">
        <v>230</v>
      </c>
      <c r="J3792" t="s">
        <v>161</v>
      </c>
      <c r="K3792" t="s">
        <v>6029</v>
      </c>
      <c r="L3792">
        <v>22</v>
      </c>
      <c r="M3792" t="s">
        <v>30</v>
      </c>
      <c r="N3792" t="s">
        <v>163</v>
      </c>
      <c r="O3792">
        <v>502</v>
      </c>
      <c r="P3792" t="s">
        <v>47</v>
      </c>
      <c r="Q3792">
        <v>102</v>
      </c>
      <c r="R3792" t="s">
        <v>219</v>
      </c>
      <c r="S3792" t="s">
        <v>84</v>
      </c>
      <c r="T3792" t="s">
        <v>85</v>
      </c>
      <c r="U3792">
        <v>230</v>
      </c>
      <c r="V3792">
        <v>998</v>
      </c>
      <c r="Y3792" t="s">
        <v>1819</v>
      </c>
      <c r="AA3792">
        <v>34.038699999999999</v>
      </c>
      <c r="AB3792">
        <v>-118.35939999999999</v>
      </c>
      <c r="AC3792">
        <f t="shared" si="59"/>
        <v>0</v>
      </c>
    </row>
    <row r="3793" spans="1:29" x14ac:dyDescent="0.35">
      <c r="A3793">
        <v>200100818</v>
      </c>
      <c r="B3793" s="1">
        <v>43982</v>
      </c>
      <c r="C3793" s="1">
        <v>43981</v>
      </c>
      <c r="D3793">
        <v>100</v>
      </c>
      <c r="E3793">
        <v>1</v>
      </c>
      <c r="F3793" t="s">
        <v>36</v>
      </c>
      <c r="G3793">
        <v>162</v>
      </c>
      <c r="H3793">
        <v>2</v>
      </c>
      <c r="I3793">
        <v>745</v>
      </c>
      <c r="J3793" t="s">
        <v>139</v>
      </c>
      <c r="K3793" t="s">
        <v>239</v>
      </c>
      <c r="L3793">
        <v>0</v>
      </c>
      <c r="M3793" t="s">
        <v>30</v>
      </c>
      <c r="N3793" t="s">
        <v>73</v>
      </c>
      <c r="O3793">
        <v>122</v>
      </c>
      <c r="P3793" t="s">
        <v>275</v>
      </c>
      <c r="S3793" t="s">
        <v>40</v>
      </c>
      <c r="T3793" t="s">
        <v>41</v>
      </c>
      <c r="U3793">
        <v>745</v>
      </c>
      <c r="Y3793" t="s">
        <v>1117</v>
      </c>
      <c r="Z3793" t="s">
        <v>827</v>
      </c>
      <c r="AA3793">
        <v>34.046900000000001</v>
      </c>
      <c r="AB3793">
        <v>-118.2595</v>
      </c>
      <c r="AC3793">
        <f t="shared" si="59"/>
        <v>0</v>
      </c>
    </row>
    <row r="3794" spans="1:29" x14ac:dyDescent="0.35">
      <c r="A3794">
        <v>200312070</v>
      </c>
      <c r="B3794" s="1">
        <v>43980</v>
      </c>
      <c r="C3794" s="1">
        <v>43980</v>
      </c>
      <c r="D3794">
        <v>1125</v>
      </c>
      <c r="E3794">
        <v>3</v>
      </c>
      <c r="F3794" t="s">
        <v>43</v>
      </c>
      <c r="G3794">
        <v>362</v>
      </c>
      <c r="H3794">
        <v>2</v>
      </c>
      <c r="I3794">
        <v>900</v>
      </c>
      <c r="J3794" t="s">
        <v>197</v>
      </c>
      <c r="K3794" t="s">
        <v>6030</v>
      </c>
      <c r="L3794">
        <v>33</v>
      </c>
      <c r="M3794" t="s">
        <v>30</v>
      </c>
      <c r="N3794" t="s">
        <v>163</v>
      </c>
      <c r="O3794">
        <v>502</v>
      </c>
      <c r="P3794" t="s">
        <v>47</v>
      </c>
      <c r="S3794" t="s">
        <v>84</v>
      </c>
      <c r="T3794" t="s">
        <v>85</v>
      </c>
      <c r="U3794">
        <v>900</v>
      </c>
      <c r="Y3794" t="s">
        <v>5156</v>
      </c>
      <c r="AA3794">
        <v>34.015999999999998</v>
      </c>
      <c r="AB3794">
        <v>-118.3473</v>
      </c>
      <c r="AC3794">
        <f t="shared" si="59"/>
        <v>0</v>
      </c>
    </row>
    <row r="3795" spans="1:29" x14ac:dyDescent="0.35">
      <c r="A3795">
        <v>200708811</v>
      </c>
      <c r="B3795" s="1">
        <v>43953</v>
      </c>
      <c r="C3795" s="1">
        <v>43953</v>
      </c>
      <c r="D3795">
        <v>100</v>
      </c>
      <c r="E3795">
        <v>7</v>
      </c>
      <c r="F3795" t="s">
        <v>28</v>
      </c>
      <c r="G3795">
        <v>701</v>
      </c>
      <c r="H3795">
        <v>1</v>
      </c>
      <c r="I3795">
        <v>236</v>
      </c>
      <c r="J3795" t="s">
        <v>692</v>
      </c>
      <c r="K3795" t="s">
        <v>6031</v>
      </c>
      <c r="L3795">
        <v>24</v>
      </c>
      <c r="M3795" t="s">
        <v>94</v>
      </c>
      <c r="N3795" t="s">
        <v>73</v>
      </c>
      <c r="O3795">
        <v>502</v>
      </c>
      <c r="P3795" t="s">
        <v>47</v>
      </c>
      <c r="Q3795">
        <v>400</v>
      </c>
      <c r="R3795" t="s">
        <v>143</v>
      </c>
      <c r="S3795" t="s">
        <v>33</v>
      </c>
      <c r="T3795" t="s">
        <v>34</v>
      </c>
      <c r="U3795">
        <v>236</v>
      </c>
      <c r="V3795">
        <v>998</v>
      </c>
      <c r="Y3795" t="s">
        <v>4657</v>
      </c>
      <c r="AA3795">
        <v>34.084699999999998</v>
      </c>
      <c r="AB3795">
        <v>-118.3686</v>
      </c>
      <c r="AC3795">
        <f t="shared" si="59"/>
        <v>1</v>
      </c>
    </row>
    <row r="3796" spans="1:29" x14ac:dyDescent="0.35">
      <c r="A3796">
        <v>200209534</v>
      </c>
      <c r="B3796" s="1">
        <v>43949</v>
      </c>
      <c r="C3796" s="1">
        <v>43948</v>
      </c>
      <c r="D3796">
        <v>1400</v>
      </c>
      <c r="E3796">
        <v>2</v>
      </c>
      <c r="F3796" t="s">
        <v>56</v>
      </c>
      <c r="G3796">
        <v>279</v>
      </c>
      <c r="H3796">
        <v>1</v>
      </c>
      <c r="I3796">
        <v>510</v>
      </c>
      <c r="J3796" t="s">
        <v>29</v>
      </c>
      <c r="L3796">
        <v>0</v>
      </c>
      <c r="O3796">
        <v>101</v>
      </c>
      <c r="P3796" t="s">
        <v>32</v>
      </c>
      <c r="S3796" t="s">
        <v>40</v>
      </c>
      <c r="T3796" t="s">
        <v>41</v>
      </c>
      <c r="U3796">
        <v>510</v>
      </c>
      <c r="Y3796" t="s">
        <v>854</v>
      </c>
      <c r="Z3796" t="s">
        <v>1674</v>
      </c>
      <c r="AA3796">
        <v>34.0488</v>
      </c>
      <c r="AB3796">
        <v>-118.27330000000001</v>
      </c>
      <c r="AC3796">
        <f t="shared" si="59"/>
        <v>0</v>
      </c>
    </row>
    <row r="3797" spans="1:29" x14ac:dyDescent="0.35">
      <c r="A3797">
        <v>201106918</v>
      </c>
      <c r="B3797" s="1">
        <v>43895</v>
      </c>
      <c r="C3797" s="1">
        <v>43895</v>
      </c>
      <c r="D3797">
        <v>1100</v>
      </c>
      <c r="E3797">
        <v>11</v>
      </c>
      <c r="F3797" t="s">
        <v>64</v>
      </c>
      <c r="G3797">
        <v>1102</v>
      </c>
      <c r="H3797">
        <v>1</v>
      </c>
      <c r="I3797">
        <v>510</v>
      </c>
      <c r="J3797" t="s">
        <v>29</v>
      </c>
      <c r="L3797">
        <v>0</v>
      </c>
      <c r="O3797">
        <v>108</v>
      </c>
      <c r="P3797" t="s">
        <v>105</v>
      </c>
      <c r="S3797" t="s">
        <v>40</v>
      </c>
      <c r="T3797" t="s">
        <v>41</v>
      </c>
      <c r="U3797">
        <v>510</v>
      </c>
      <c r="Y3797" t="s">
        <v>3171</v>
      </c>
      <c r="AA3797">
        <v>34.136699999999998</v>
      </c>
      <c r="AB3797">
        <v>-118.2713</v>
      </c>
      <c r="AC3797">
        <f t="shared" si="59"/>
        <v>0</v>
      </c>
    </row>
    <row r="3798" spans="1:29" x14ac:dyDescent="0.35">
      <c r="A3798">
        <v>201015797</v>
      </c>
      <c r="B3798" s="1">
        <v>44171</v>
      </c>
      <c r="C3798" s="1">
        <v>44171</v>
      </c>
      <c r="D3798">
        <v>1830</v>
      </c>
      <c r="E3798">
        <v>10</v>
      </c>
      <c r="F3798" t="s">
        <v>103</v>
      </c>
      <c r="G3798">
        <v>1041</v>
      </c>
      <c r="H3798">
        <v>1</v>
      </c>
      <c r="I3798">
        <v>310</v>
      </c>
      <c r="J3798" t="s">
        <v>71</v>
      </c>
      <c r="K3798" t="s">
        <v>6032</v>
      </c>
      <c r="L3798">
        <v>39</v>
      </c>
      <c r="M3798" t="s">
        <v>30</v>
      </c>
      <c r="N3798" t="s">
        <v>163</v>
      </c>
      <c r="O3798">
        <v>501</v>
      </c>
      <c r="P3798" t="s">
        <v>164</v>
      </c>
      <c r="S3798" t="s">
        <v>84</v>
      </c>
      <c r="T3798" t="s">
        <v>85</v>
      </c>
      <c r="U3798">
        <v>310</v>
      </c>
      <c r="Y3798" t="s">
        <v>6033</v>
      </c>
      <c r="AA3798">
        <v>34.174500000000002</v>
      </c>
      <c r="AB3798">
        <v>-118.5475</v>
      </c>
      <c r="AC3798">
        <f t="shared" si="59"/>
        <v>0</v>
      </c>
    </row>
    <row r="3799" spans="1:29" x14ac:dyDescent="0.35">
      <c r="A3799">
        <v>200914632</v>
      </c>
      <c r="B3799" s="1">
        <v>44086</v>
      </c>
      <c r="C3799" s="1">
        <v>44080</v>
      </c>
      <c r="D3799">
        <v>1900</v>
      </c>
      <c r="E3799">
        <v>9</v>
      </c>
      <c r="F3799" t="s">
        <v>49</v>
      </c>
      <c r="G3799">
        <v>985</v>
      </c>
      <c r="H3799">
        <v>2</v>
      </c>
      <c r="I3799">
        <v>624</v>
      </c>
      <c r="J3799" t="s">
        <v>171</v>
      </c>
      <c r="K3799" t="s">
        <v>6034</v>
      </c>
      <c r="L3799">
        <v>51</v>
      </c>
      <c r="M3799" t="s">
        <v>30</v>
      </c>
      <c r="N3799" t="s">
        <v>31</v>
      </c>
      <c r="O3799">
        <v>402</v>
      </c>
      <c r="P3799" t="s">
        <v>195</v>
      </c>
      <c r="Q3799">
        <v>400</v>
      </c>
      <c r="R3799" t="s">
        <v>143</v>
      </c>
      <c r="S3799" t="s">
        <v>40</v>
      </c>
      <c r="T3799" t="s">
        <v>41</v>
      </c>
      <c r="U3799">
        <v>624</v>
      </c>
      <c r="Y3799" t="s">
        <v>4093</v>
      </c>
      <c r="AA3799">
        <v>34.153100000000002</v>
      </c>
      <c r="AB3799">
        <v>-118.4487</v>
      </c>
      <c r="AC3799">
        <f t="shared" si="59"/>
        <v>0</v>
      </c>
    </row>
    <row r="3800" spans="1:29" x14ac:dyDescent="0.35">
      <c r="A3800">
        <v>200711032</v>
      </c>
      <c r="B3800" s="1">
        <v>44007</v>
      </c>
      <c r="C3800" s="1">
        <v>44006</v>
      </c>
      <c r="D3800">
        <v>2230</v>
      </c>
      <c r="E3800">
        <v>7</v>
      </c>
      <c r="F3800" t="s">
        <v>28</v>
      </c>
      <c r="G3800">
        <v>713</v>
      </c>
      <c r="H3800">
        <v>1</v>
      </c>
      <c r="I3800">
        <v>330</v>
      </c>
      <c r="J3800" t="s">
        <v>37</v>
      </c>
      <c r="K3800" t="s">
        <v>6035</v>
      </c>
      <c r="L3800">
        <v>28</v>
      </c>
      <c r="M3800" t="s">
        <v>94</v>
      </c>
      <c r="N3800" t="s">
        <v>73</v>
      </c>
      <c r="O3800">
        <v>707</v>
      </c>
      <c r="P3800" t="s">
        <v>280</v>
      </c>
      <c r="S3800" t="s">
        <v>40</v>
      </c>
      <c r="T3800" t="s">
        <v>41</v>
      </c>
      <c r="U3800">
        <v>330</v>
      </c>
      <c r="Y3800" t="s">
        <v>6036</v>
      </c>
      <c r="Z3800" t="s">
        <v>6037</v>
      </c>
      <c r="AA3800">
        <v>34.078200000000002</v>
      </c>
      <c r="AB3800">
        <v>-118.3604</v>
      </c>
      <c r="AC3800">
        <f t="shared" si="59"/>
        <v>0</v>
      </c>
    </row>
    <row r="3801" spans="1:29" x14ac:dyDescent="0.35">
      <c r="A3801">
        <v>200513892</v>
      </c>
      <c r="B3801" s="1">
        <v>44082</v>
      </c>
      <c r="C3801" s="1">
        <v>44082</v>
      </c>
      <c r="D3801">
        <v>1600</v>
      </c>
      <c r="E3801">
        <v>5</v>
      </c>
      <c r="F3801" t="s">
        <v>98</v>
      </c>
      <c r="G3801">
        <v>525</v>
      </c>
      <c r="H3801">
        <v>2</v>
      </c>
      <c r="I3801">
        <v>624</v>
      </c>
      <c r="J3801" t="s">
        <v>171</v>
      </c>
      <c r="K3801" t="s">
        <v>6038</v>
      </c>
      <c r="L3801">
        <v>33</v>
      </c>
      <c r="M3801" t="s">
        <v>30</v>
      </c>
      <c r="N3801" t="s">
        <v>95</v>
      </c>
      <c r="O3801">
        <v>802</v>
      </c>
      <c r="P3801" t="s">
        <v>2896</v>
      </c>
      <c r="Q3801">
        <v>500</v>
      </c>
      <c r="R3801" t="s">
        <v>184</v>
      </c>
      <c r="S3801" t="s">
        <v>40</v>
      </c>
      <c r="T3801" t="s">
        <v>41</v>
      </c>
      <c r="U3801">
        <v>624</v>
      </c>
      <c r="Y3801" t="s">
        <v>6039</v>
      </c>
      <c r="Z3801" t="s">
        <v>208</v>
      </c>
      <c r="AA3801">
        <v>33.7742</v>
      </c>
      <c r="AB3801">
        <v>-118.262</v>
      </c>
      <c r="AC3801">
        <f t="shared" si="59"/>
        <v>0</v>
      </c>
    </row>
    <row r="3802" spans="1:29" x14ac:dyDescent="0.35">
      <c r="A3802">
        <v>200610202</v>
      </c>
      <c r="B3802" s="1">
        <v>43964</v>
      </c>
      <c r="C3802" s="1">
        <v>43964</v>
      </c>
      <c r="D3802">
        <v>1430</v>
      </c>
      <c r="E3802">
        <v>6</v>
      </c>
      <c r="F3802" t="s">
        <v>91</v>
      </c>
      <c r="G3802">
        <v>666</v>
      </c>
      <c r="H3802">
        <v>1</v>
      </c>
      <c r="I3802">
        <v>761</v>
      </c>
      <c r="J3802" t="s">
        <v>403</v>
      </c>
      <c r="K3802" t="s">
        <v>6040</v>
      </c>
      <c r="L3802">
        <v>21</v>
      </c>
      <c r="M3802" t="s">
        <v>30</v>
      </c>
      <c r="N3802" t="s">
        <v>95</v>
      </c>
      <c r="O3802">
        <v>102</v>
      </c>
      <c r="P3802" t="s">
        <v>186</v>
      </c>
      <c r="Q3802">
        <v>102</v>
      </c>
      <c r="R3802" t="s">
        <v>219</v>
      </c>
      <c r="S3802" t="s">
        <v>40</v>
      </c>
      <c r="T3802" t="s">
        <v>41</v>
      </c>
      <c r="U3802">
        <v>761</v>
      </c>
      <c r="Y3802" t="s">
        <v>6041</v>
      </c>
      <c r="AA3802">
        <v>34.090699999999998</v>
      </c>
      <c r="AB3802">
        <v>-118.33240000000001</v>
      </c>
      <c r="AC3802">
        <f t="shared" si="59"/>
        <v>0</v>
      </c>
    </row>
    <row r="3803" spans="1:29" x14ac:dyDescent="0.35">
      <c r="A3803">
        <v>200300853</v>
      </c>
      <c r="B3803" s="1">
        <v>44127</v>
      </c>
      <c r="C3803" s="1">
        <v>44127</v>
      </c>
      <c r="D3803">
        <v>1435</v>
      </c>
      <c r="E3803">
        <v>3</v>
      </c>
      <c r="F3803" t="s">
        <v>43</v>
      </c>
      <c r="G3803">
        <v>393</v>
      </c>
      <c r="H3803">
        <v>2</v>
      </c>
      <c r="I3803">
        <v>753</v>
      </c>
      <c r="J3803" t="s">
        <v>452</v>
      </c>
      <c r="K3803" t="s">
        <v>4402</v>
      </c>
      <c r="L3803">
        <v>19</v>
      </c>
      <c r="M3803" t="s">
        <v>46</v>
      </c>
      <c r="N3803" t="s">
        <v>46</v>
      </c>
      <c r="O3803">
        <v>102</v>
      </c>
      <c r="P3803" t="s">
        <v>186</v>
      </c>
      <c r="Q3803">
        <v>102</v>
      </c>
      <c r="R3803" t="s">
        <v>219</v>
      </c>
      <c r="S3803" t="s">
        <v>40</v>
      </c>
      <c r="T3803" t="s">
        <v>41</v>
      </c>
      <c r="U3803">
        <v>753</v>
      </c>
      <c r="Y3803" t="s">
        <v>6042</v>
      </c>
      <c r="AA3803">
        <v>34.008000000000003</v>
      </c>
      <c r="AB3803">
        <v>-118.33240000000001</v>
      </c>
      <c r="AC3803">
        <f t="shared" si="59"/>
        <v>0</v>
      </c>
    </row>
    <row r="3804" spans="1:29" x14ac:dyDescent="0.35">
      <c r="A3804">
        <v>200611898</v>
      </c>
      <c r="B3804" s="1">
        <v>44006</v>
      </c>
      <c r="C3804" s="1">
        <v>44000</v>
      </c>
      <c r="D3804">
        <v>1600</v>
      </c>
      <c r="E3804">
        <v>6</v>
      </c>
      <c r="F3804" t="s">
        <v>91</v>
      </c>
      <c r="G3804">
        <v>621</v>
      </c>
      <c r="H3804">
        <v>1</v>
      </c>
      <c r="I3804">
        <v>330</v>
      </c>
      <c r="J3804" t="s">
        <v>37</v>
      </c>
      <c r="K3804" t="s">
        <v>6043</v>
      </c>
      <c r="L3804">
        <v>66</v>
      </c>
      <c r="M3804" t="s">
        <v>94</v>
      </c>
      <c r="N3804" t="s">
        <v>31</v>
      </c>
      <c r="O3804">
        <v>104</v>
      </c>
      <c r="P3804" t="s">
        <v>201</v>
      </c>
      <c r="S3804" t="s">
        <v>40</v>
      </c>
      <c r="T3804" t="s">
        <v>41</v>
      </c>
      <c r="U3804">
        <v>330</v>
      </c>
      <c r="Y3804" t="s">
        <v>6044</v>
      </c>
      <c r="AA3804">
        <v>34.117100000000001</v>
      </c>
      <c r="AB3804">
        <v>-118.3843</v>
      </c>
      <c r="AC3804">
        <f t="shared" si="59"/>
        <v>0</v>
      </c>
    </row>
    <row r="3805" spans="1:29" x14ac:dyDescent="0.35">
      <c r="A3805">
        <v>201005142</v>
      </c>
      <c r="B3805" s="1">
        <v>43858</v>
      </c>
      <c r="C3805" s="1">
        <v>43848</v>
      </c>
      <c r="D3805">
        <v>1300</v>
      </c>
      <c r="E3805">
        <v>10</v>
      </c>
      <c r="F3805" t="s">
        <v>103</v>
      </c>
      <c r="G3805">
        <v>1097</v>
      </c>
      <c r="H3805">
        <v>2</v>
      </c>
      <c r="I3805">
        <v>627</v>
      </c>
      <c r="J3805" t="s">
        <v>616</v>
      </c>
      <c r="K3805" t="s">
        <v>6045</v>
      </c>
      <c r="L3805">
        <v>6</v>
      </c>
      <c r="M3805" t="s">
        <v>30</v>
      </c>
      <c r="N3805" t="s">
        <v>73</v>
      </c>
      <c r="O3805">
        <v>501</v>
      </c>
      <c r="P3805" t="s">
        <v>164</v>
      </c>
      <c r="Q3805">
        <v>400</v>
      </c>
      <c r="R3805" t="s">
        <v>143</v>
      </c>
      <c r="S3805" t="s">
        <v>33</v>
      </c>
      <c r="T3805" t="s">
        <v>34</v>
      </c>
      <c r="U3805">
        <v>627</v>
      </c>
      <c r="Y3805" t="s">
        <v>6046</v>
      </c>
      <c r="AA3805">
        <v>34.139600000000002</v>
      </c>
      <c r="AB3805">
        <v>-118.4971</v>
      </c>
      <c r="AC3805">
        <f t="shared" si="59"/>
        <v>1</v>
      </c>
    </row>
    <row r="3806" spans="1:29" x14ac:dyDescent="0.35">
      <c r="A3806">
        <v>200210405</v>
      </c>
      <c r="B3806" s="1">
        <v>43971</v>
      </c>
      <c r="C3806" s="1">
        <v>43971</v>
      </c>
      <c r="D3806">
        <v>530</v>
      </c>
      <c r="E3806">
        <v>2</v>
      </c>
      <c r="F3806" t="s">
        <v>56</v>
      </c>
      <c r="G3806">
        <v>265</v>
      </c>
      <c r="H3806">
        <v>2</v>
      </c>
      <c r="I3806">
        <v>626</v>
      </c>
      <c r="J3806" t="s">
        <v>141</v>
      </c>
      <c r="K3806" t="s">
        <v>6047</v>
      </c>
      <c r="L3806">
        <v>25</v>
      </c>
      <c r="M3806" t="s">
        <v>94</v>
      </c>
      <c r="N3806" t="s">
        <v>163</v>
      </c>
      <c r="O3806">
        <v>101</v>
      </c>
      <c r="P3806" t="s">
        <v>32</v>
      </c>
      <c r="Q3806">
        <v>400</v>
      </c>
      <c r="R3806" t="s">
        <v>143</v>
      </c>
      <c r="S3806" t="s">
        <v>40</v>
      </c>
      <c r="T3806" t="s">
        <v>41</v>
      </c>
      <c r="U3806">
        <v>626</v>
      </c>
      <c r="Y3806" t="s">
        <v>371</v>
      </c>
      <c r="Z3806" t="s">
        <v>61</v>
      </c>
      <c r="AA3806">
        <v>34.054900000000004</v>
      </c>
      <c r="AB3806">
        <v>-118.2778</v>
      </c>
      <c r="AC3806">
        <f t="shared" si="59"/>
        <v>0</v>
      </c>
    </row>
    <row r="3807" spans="1:29" x14ac:dyDescent="0.35">
      <c r="A3807">
        <v>200608991</v>
      </c>
      <c r="B3807" s="1">
        <v>43932</v>
      </c>
      <c r="C3807" s="1">
        <v>43932</v>
      </c>
      <c r="D3807">
        <v>1900</v>
      </c>
      <c r="E3807">
        <v>6</v>
      </c>
      <c r="F3807" t="s">
        <v>91</v>
      </c>
      <c r="G3807">
        <v>638</v>
      </c>
      <c r="H3807">
        <v>2</v>
      </c>
      <c r="I3807">
        <v>624</v>
      </c>
      <c r="J3807" t="s">
        <v>171</v>
      </c>
      <c r="K3807" t="s">
        <v>6048</v>
      </c>
      <c r="L3807">
        <v>42</v>
      </c>
      <c r="M3807" t="s">
        <v>30</v>
      </c>
      <c r="N3807" t="s">
        <v>73</v>
      </c>
      <c r="O3807">
        <v>102</v>
      </c>
      <c r="P3807" t="s">
        <v>186</v>
      </c>
      <c r="Q3807">
        <v>400</v>
      </c>
      <c r="R3807" t="s">
        <v>143</v>
      </c>
      <c r="S3807" t="s">
        <v>40</v>
      </c>
      <c r="T3807" t="s">
        <v>41</v>
      </c>
      <c r="U3807">
        <v>624</v>
      </c>
      <c r="Y3807" t="s">
        <v>204</v>
      </c>
      <c r="AA3807">
        <v>34.1038</v>
      </c>
      <c r="AB3807">
        <v>-118.3151</v>
      </c>
      <c r="AC3807">
        <f t="shared" si="59"/>
        <v>0</v>
      </c>
    </row>
    <row r="3808" spans="1:29" x14ac:dyDescent="0.35">
      <c r="A3808">
        <v>201307947</v>
      </c>
      <c r="B3808" s="1">
        <v>43899</v>
      </c>
      <c r="C3808" s="1">
        <v>43899</v>
      </c>
      <c r="D3808">
        <v>200</v>
      </c>
      <c r="E3808">
        <v>13</v>
      </c>
      <c r="F3808" t="s">
        <v>62</v>
      </c>
      <c r="G3808">
        <v>1333</v>
      </c>
      <c r="H3808">
        <v>1</v>
      </c>
      <c r="I3808">
        <v>440</v>
      </c>
      <c r="J3808" t="s">
        <v>213</v>
      </c>
      <c r="K3808">
        <v>344</v>
      </c>
      <c r="L3808">
        <v>0</v>
      </c>
      <c r="M3808" t="s">
        <v>30</v>
      </c>
      <c r="N3808" t="s">
        <v>73</v>
      </c>
      <c r="O3808">
        <v>210</v>
      </c>
      <c r="P3808" t="s">
        <v>183</v>
      </c>
      <c r="S3808" t="s">
        <v>40</v>
      </c>
      <c r="T3808" t="s">
        <v>41</v>
      </c>
      <c r="U3808">
        <v>440</v>
      </c>
      <c r="Y3808" t="s">
        <v>6049</v>
      </c>
      <c r="AA3808">
        <v>34.017400000000002</v>
      </c>
      <c r="AB3808">
        <v>-118.2621</v>
      </c>
      <c r="AC3808">
        <f t="shared" si="59"/>
        <v>0</v>
      </c>
    </row>
    <row r="3809" spans="1:29" x14ac:dyDescent="0.35">
      <c r="A3809">
        <v>200306754</v>
      </c>
      <c r="B3809" s="1">
        <v>43876</v>
      </c>
      <c r="C3809" s="1">
        <v>43876</v>
      </c>
      <c r="D3809">
        <v>710</v>
      </c>
      <c r="E3809">
        <v>3</v>
      </c>
      <c r="F3809" t="s">
        <v>43</v>
      </c>
      <c r="G3809">
        <v>353</v>
      </c>
      <c r="H3809">
        <v>1</v>
      </c>
      <c r="I3809">
        <v>350</v>
      </c>
      <c r="J3809" t="s">
        <v>1591</v>
      </c>
      <c r="K3809" t="s">
        <v>6050</v>
      </c>
      <c r="L3809">
        <v>60</v>
      </c>
      <c r="M3809" t="s">
        <v>94</v>
      </c>
      <c r="N3809" t="s">
        <v>163</v>
      </c>
      <c r="O3809">
        <v>801</v>
      </c>
      <c r="P3809" t="s">
        <v>381</v>
      </c>
      <c r="Q3809">
        <v>400</v>
      </c>
      <c r="R3809" t="s">
        <v>143</v>
      </c>
      <c r="S3809" t="s">
        <v>40</v>
      </c>
      <c r="T3809" t="s">
        <v>41</v>
      </c>
      <c r="U3809">
        <v>350</v>
      </c>
      <c r="Y3809" t="s">
        <v>1732</v>
      </c>
      <c r="Z3809" t="s">
        <v>405</v>
      </c>
      <c r="AA3809">
        <v>34.0182</v>
      </c>
      <c r="AB3809">
        <v>-118.3351</v>
      </c>
      <c r="AC3809">
        <f t="shared" si="59"/>
        <v>0</v>
      </c>
    </row>
    <row r="3810" spans="1:29" x14ac:dyDescent="0.35">
      <c r="A3810">
        <v>200607842</v>
      </c>
      <c r="B3810" s="1">
        <v>43902</v>
      </c>
      <c r="C3810" s="1">
        <v>43902</v>
      </c>
      <c r="D3810">
        <v>1</v>
      </c>
      <c r="E3810">
        <v>6</v>
      </c>
      <c r="F3810" t="s">
        <v>91</v>
      </c>
      <c r="G3810">
        <v>632</v>
      </c>
      <c r="H3810">
        <v>1</v>
      </c>
      <c r="I3810">
        <v>420</v>
      </c>
      <c r="J3810" t="s">
        <v>352</v>
      </c>
      <c r="K3810" t="s">
        <v>6051</v>
      </c>
      <c r="L3810">
        <v>36</v>
      </c>
      <c r="M3810" t="s">
        <v>30</v>
      </c>
      <c r="N3810" t="s">
        <v>163</v>
      </c>
      <c r="O3810">
        <v>101</v>
      </c>
      <c r="P3810" t="s">
        <v>32</v>
      </c>
      <c r="S3810" t="s">
        <v>40</v>
      </c>
      <c r="T3810" t="s">
        <v>41</v>
      </c>
      <c r="U3810">
        <v>420</v>
      </c>
      <c r="Y3810" t="s">
        <v>6052</v>
      </c>
      <c r="AA3810">
        <v>34.1006</v>
      </c>
      <c r="AB3810">
        <v>-118.36750000000001</v>
      </c>
      <c r="AC3810">
        <f t="shared" si="59"/>
        <v>0</v>
      </c>
    </row>
    <row r="3811" spans="1:29" x14ac:dyDescent="0.35">
      <c r="A3811">
        <v>201208938</v>
      </c>
      <c r="B3811" s="1">
        <v>43901</v>
      </c>
      <c r="C3811" s="1">
        <v>43901</v>
      </c>
      <c r="D3811">
        <v>1330</v>
      </c>
      <c r="E3811">
        <v>12</v>
      </c>
      <c r="F3811" t="s">
        <v>68</v>
      </c>
      <c r="G3811">
        <v>1204</v>
      </c>
      <c r="H3811">
        <v>1</v>
      </c>
      <c r="I3811">
        <v>121</v>
      </c>
      <c r="J3811" t="s">
        <v>227</v>
      </c>
      <c r="K3811" t="s">
        <v>6053</v>
      </c>
      <c r="L3811">
        <v>30</v>
      </c>
      <c r="M3811" t="s">
        <v>94</v>
      </c>
      <c r="N3811" t="s">
        <v>73</v>
      </c>
      <c r="O3811">
        <v>505</v>
      </c>
      <c r="P3811" t="s">
        <v>953</v>
      </c>
      <c r="Q3811">
        <v>400</v>
      </c>
      <c r="R3811" t="s">
        <v>143</v>
      </c>
      <c r="S3811" t="s">
        <v>40</v>
      </c>
      <c r="T3811" t="s">
        <v>41</v>
      </c>
      <c r="U3811">
        <v>121</v>
      </c>
      <c r="Y3811" t="s">
        <v>6054</v>
      </c>
      <c r="AA3811">
        <v>34.0017</v>
      </c>
      <c r="AB3811">
        <v>-118.2979</v>
      </c>
      <c r="AC3811">
        <f t="shared" si="59"/>
        <v>0</v>
      </c>
    </row>
    <row r="3812" spans="1:29" x14ac:dyDescent="0.35">
      <c r="A3812">
        <v>200215100</v>
      </c>
      <c r="B3812" s="1">
        <v>44090</v>
      </c>
      <c r="C3812" s="1">
        <v>44089</v>
      </c>
      <c r="D3812">
        <v>2200</v>
      </c>
      <c r="E3812">
        <v>2</v>
      </c>
      <c r="F3812" t="s">
        <v>56</v>
      </c>
      <c r="G3812">
        <v>217</v>
      </c>
      <c r="H3812">
        <v>1</v>
      </c>
      <c r="I3812">
        <v>520</v>
      </c>
      <c r="J3812" t="s">
        <v>271</v>
      </c>
      <c r="K3812" t="s">
        <v>6055</v>
      </c>
      <c r="L3812">
        <v>72</v>
      </c>
      <c r="M3812" t="s">
        <v>30</v>
      </c>
      <c r="N3812" t="s">
        <v>95</v>
      </c>
      <c r="O3812">
        <v>101</v>
      </c>
      <c r="P3812" t="s">
        <v>32</v>
      </c>
      <c r="S3812" t="s">
        <v>40</v>
      </c>
      <c r="T3812" t="s">
        <v>41</v>
      </c>
      <c r="U3812">
        <v>520</v>
      </c>
      <c r="Y3812" t="s">
        <v>6056</v>
      </c>
      <c r="AA3812">
        <v>34.069099999999999</v>
      </c>
      <c r="AB3812">
        <v>-118.2646</v>
      </c>
      <c r="AC3812">
        <f t="shared" si="59"/>
        <v>0</v>
      </c>
    </row>
    <row r="3813" spans="1:29" x14ac:dyDescent="0.35">
      <c r="A3813">
        <v>200409421</v>
      </c>
      <c r="B3813" s="1">
        <v>43980</v>
      </c>
      <c r="C3813" s="1">
        <v>43979</v>
      </c>
      <c r="D3813">
        <v>1600</v>
      </c>
      <c r="E3813">
        <v>4</v>
      </c>
      <c r="F3813" t="s">
        <v>54</v>
      </c>
      <c r="G3813">
        <v>471</v>
      </c>
      <c r="H3813">
        <v>1</v>
      </c>
      <c r="I3813">
        <v>310</v>
      </c>
      <c r="J3813" t="s">
        <v>71</v>
      </c>
      <c r="K3813">
        <v>325</v>
      </c>
      <c r="L3813">
        <v>0</v>
      </c>
      <c r="M3813" t="s">
        <v>46</v>
      </c>
      <c r="N3813" t="s">
        <v>46</v>
      </c>
      <c r="O3813">
        <v>203</v>
      </c>
      <c r="P3813" t="s">
        <v>101</v>
      </c>
      <c r="S3813" t="s">
        <v>40</v>
      </c>
      <c r="T3813" t="s">
        <v>41</v>
      </c>
      <c r="U3813">
        <v>310</v>
      </c>
      <c r="Y3813" t="s">
        <v>3091</v>
      </c>
      <c r="AA3813">
        <v>34.038600000000002</v>
      </c>
      <c r="AB3813">
        <v>-118.22629999999999</v>
      </c>
      <c r="AC3813">
        <f t="shared" si="59"/>
        <v>0</v>
      </c>
    </row>
    <row r="3814" spans="1:29" x14ac:dyDescent="0.35">
      <c r="A3814">
        <v>200217716</v>
      </c>
      <c r="B3814" s="1">
        <v>44156</v>
      </c>
      <c r="C3814" s="1">
        <v>44156</v>
      </c>
      <c r="D3814">
        <v>1630</v>
      </c>
      <c r="E3814">
        <v>2</v>
      </c>
      <c r="F3814" t="s">
        <v>56</v>
      </c>
      <c r="G3814">
        <v>295</v>
      </c>
      <c r="H3814">
        <v>1</v>
      </c>
      <c r="I3814">
        <v>310</v>
      </c>
      <c r="J3814" t="s">
        <v>71</v>
      </c>
      <c r="K3814" t="s">
        <v>6057</v>
      </c>
      <c r="L3814">
        <v>35</v>
      </c>
      <c r="M3814" t="s">
        <v>30</v>
      </c>
      <c r="N3814" t="s">
        <v>163</v>
      </c>
      <c r="O3814">
        <v>502</v>
      </c>
      <c r="P3814" t="s">
        <v>47</v>
      </c>
      <c r="S3814" t="s">
        <v>40</v>
      </c>
      <c r="T3814" t="s">
        <v>41</v>
      </c>
      <c r="U3814">
        <v>310</v>
      </c>
      <c r="Y3814" t="s">
        <v>6058</v>
      </c>
      <c r="AA3814">
        <v>34.042299999999997</v>
      </c>
      <c r="AB3814">
        <v>-118.2804</v>
      </c>
      <c r="AC3814">
        <f t="shared" si="59"/>
        <v>0</v>
      </c>
    </row>
    <row r="3815" spans="1:29" x14ac:dyDescent="0.35">
      <c r="A3815">
        <v>200714732</v>
      </c>
      <c r="B3815" s="1">
        <v>44113</v>
      </c>
      <c r="C3815" s="1">
        <v>44111</v>
      </c>
      <c r="D3815">
        <v>2300</v>
      </c>
      <c r="E3815">
        <v>7</v>
      </c>
      <c r="F3815" t="s">
        <v>28</v>
      </c>
      <c r="G3815">
        <v>734</v>
      </c>
      <c r="H3815">
        <v>2</v>
      </c>
      <c r="I3815">
        <v>763</v>
      </c>
      <c r="J3815" t="s">
        <v>3754</v>
      </c>
      <c r="K3815" t="s">
        <v>6059</v>
      </c>
      <c r="L3815">
        <v>25</v>
      </c>
      <c r="M3815" t="s">
        <v>94</v>
      </c>
      <c r="N3815" t="s">
        <v>73</v>
      </c>
      <c r="O3815">
        <v>502</v>
      </c>
      <c r="P3815" t="s">
        <v>47</v>
      </c>
      <c r="Q3815">
        <v>500</v>
      </c>
      <c r="R3815" t="s">
        <v>184</v>
      </c>
      <c r="S3815" t="s">
        <v>84</v>
      </c>
      <c r="T3815" t="s">
        <v>85</v>
      </c>
      <c r="U3815">
        <v>763</v>
      </c>
      <c r="Y3815" t="s">
        <v>6060</v>
      </c>
      <c r="AA3815">
        <v>34.067700000000002</v>
      </c>
      <c r="AB3815">
        <v>-118.3548</v>
      </c>
      <c r="AC3815">
        <f t="shared" si="59"/>
        <v>0</v>
      </c>
    </row>
    <row r="3816" spans="1:29" x14ac:dyDescent="0.35">
      <c r="A3816">
        <v>201110410</v>
      </c>
      <c r="B3816" s="1">
        <v>43996</v>
      </c>
      <c r="C3816" s="1">
        <v>43995</v>
      </c>
      <c r="D3816">
        <v>1600</v>
      </c>
      <c r="E3816">
        <v>11</v>
      </c>
      <c r="F3816" t="s">
        <v>64</v>
      </c>
      <c r="G3816">
        <v>1189</v>
      </c>
      <c r="H3816">
        <v>2</v>
      </c>
      <c r="I3816">
        <v>624</v>
      </c>
      <c r="J3816" t="s">
        <v>171</v>
      </c>
      <c r="K3816" t="s">
        <v>6061</v>
      </c>
      <c r="L3816">
        <v>77</v>
      </c>
      <c r="M3816" t="s">
        <v>94</v>
      </c>
      <c r="N3816" t="s">
        <v>95</v>
      </c>
      <c r="O3816">
        <v>501</v>
      </c>
      <c r="P3816" t="s">
        <v>164</v>
      </c>
      <c r="Q3816">
        <v>400</v>
      </c>
      <c r="R3816" t="s">
        <v>143</v>
      </c>
      <c r="S3816" t="s">
        <v>33</v>
      </c>
      <c r="T3816" t="s">
        <v>34</v>
      </c>
      <c r="U3816">
        <v>624</v>
      </c>
      <c r="Y3816" t="s">
        <v>1136</v>
      </c>
      <c r="AA3816">
        <v>34.086399999999998</v>
      </c>
      <c r="AB3816">
        <v>-118.21550000000001</v>
      </c>
      <c r="AC3816">
        <f t="shared" si="59"/>
        <v>1</v>
      </c>
    </row>
    <row r="3817" spans="1:29" x14ac:dyDescent="0.35">
      <c r="A3817">
        <v>200714385</v>
      </c>
      <c r="B3817" s="1">
        <v>44104</v>
      </c>
      <c r="C3817" s="1">
        <v>43979</v>
      </c>
      <c r="D3817">
        <v>800</v>
      </c>
      <c r="E3817">
        <v>7</v>
      </c>
      <c r="F3817" t="s">
        <v>28</v>
      </c>
      <c r="G3817">
        <v>702</v>
      </c>
      <c r="H3817">
        <v>1</v>
      </c>
      <c r="I3817">
        <v>420</v>
      </c>
      <c r="J3817" t="s">
        <v>352</v>
      </c>
      <c r="L3817">
        <v>0</v>
      </c>
      <c r="O3817">
        <v>101</v>
      </c>
      <c r="P3817" t="s">
        <v>32</v>
      </c>
      <c r="S3817" t="s">
        <v>40</v>
      </c>
      <c r="T3817" t="s">
        <v>41</v>
      </c>
      <c r="U3817">
        <v>420</v>
      </c>
      <c r="Y3817" t="s">
        <v>6062</v>
      </c>
      <c r="AA3817">
        <v>34.083799999999997</v>
      </c>
      <c r="AB3817">
        <v>-118.3584</v>
      </c>
      <c r="AC3817">
        <f t="shared" si="59"/>
        <v>0</v>
      </c>
    </row>
    <row r="3818" spans="1:29" x14ac:dyDescent="0.35">
      <c r="A3818">
        <v>200108728</v>
      </c>
      <c r="B3818" s="1">
        <v>43898</v>
      </c>
      <c r="C3818" s="1">
        <v>43898</v>
      </c>
      <c r="D3818">
        <v>150</v>
      </c>
      <c r="E3818">
        <v>1</v>
      </c>
      <c r="F3818" t="s">
        <v>36</v>
      </c>
      <c r="G3818">
        <v>111</v>
      </c>
      <c r="H3818">
        <v>1</v>
      </c>
      <c r="I3818">
        <v>420</v>
      </c>
      <c r="J3818" t="s">
        <v>352</v>
      </c>
      <c r="K3818">
        <v>344</v>
      </c>
      <c r="L3818">
        <v>49</v>
      </c>
      <c r="M3818" t="s">
        <v>30</v>
      </c>
      <c r="N3818" t="s">
        <v>173</v>
      </c>
      <c r="O3818">
        <v>101</v>
      </c>
      <c r="P3818" t="s">
        <v>32</v>
      </c>
      <c r="S3818" t="s">
        <v>40</v>
      </c>
      <c r="T3818" t="s">
        <v>41</v>
      </c>
      <c r="U3818">
        <v>420</v>
      </c>
      <c r="Y3818" t="s">
        <v>2903</v>
      </c>
      <c r="Z3818" t="s">
        <v>6063</v>
      </c>
      <c r="AA3818">
        <v>34.059899999999999</v>
      </c>
      <c r="AB3818">
        <v>-118.2379</v>
      </c>
      <c r="AC3818">
        <f t="shared" si="59"/>
        <v>0</v>
      </c>
    </row>
    <row r="3819" spans="1:29" x14ac:dyDescent="0.35">
      <c r="A3819">
        <v>200112294</v>
      </c>
      <c r="B3819" s="1">
        <v>43979</v>
      </c>
      <c r="C3819" s="1">
        <v>43979</v>
      </c>
      <c r="D3819">
        <v>1030</v>
      </c>
      <c r="E3819">
        <v>1</v>
      </c>
      <c r="F3819" t="s">
        <v>36</v>
      </c>
      <c r="G3819">
        <v>111</v>
      </c>
      <c r="H3819">
        <v>2</v>
      </c>
      <c r="I3819">
        <v>626</v>
      </c>
      <c r="J3819" t="s">
        <v>141</v>
      </c>
      <c r="K3819" t="s">
        <v>6064</v>
      </c>
      <c r="L3819">
        <v>56</v>
      </c>
      <c r="M3819" t="s">
        <v>30</v>
      </c>
      <c r="N3819" t="s">
        <v>163</v>
      </c>
      <c r="O3819">
        <v>502</v>
      </c>
      <c r="P3819" t="s">
        <v>47</v>
      </c>
      <c r="Q3819">
        <v>400</v>
      </c>
      <c r="R3819" t="s">
        <v>143</v>
      </c>
      <c r="S3819" t="s">
        <v>84</v>
      </c>
      <c r="T3819" t="s">
        <v>85</v>
      </c>
      <c r="U3819">
        <v>626</v>
      </c>
      <c r="Y3819" t="s">
        <v>6065</v>
      </c>
      <c r="AA3819">
        <v>34.058199999999999</v>
      </c>
      <c r="AB3819">
        <v>-118.23869999999999</v>
      </c>
      <c r="AC3819">
        <f t="shared" si="59"/>
        <v>0</v>
      </c>
    </row>
    <row r="3820" spans="1:29" x14ac:dyDescent="0.35">
      <c r="A3820">
        <v>201213125</v>
      </c>
      <c r="B3820" s="1">
        <v>43970</v>
      </c>
      <c r="C3820" s="1">
        <v>43965</v>
      </c>
      <c r="D3820">
        <v>2130</v>
      </c>
      <c r="E3820">
        <v>12</v>
      </c>
      <c r="F3820" t="s">
        <v>68</v>
      </c>
      <c r="G3820">
        <v>1249</v>
      </c>
      <c r="H3820">
        <v>2</v>
      </c>
      <c r="I3820">
        <v>627</v>
      </c>
      <c r="J3820" t="s">
        <v>616</v>
      </c>
      <c r="K3820" t="s">
        <v>6066</v>
      </c>
      <c r="L3820">
        <v>17</v>
      </c>
      <c r="M3820" t="s">
        <v>94</v>
      </c>
      <c r="N3820" t="s">
        <v>163</v>
      </c>
      <c r="O3820">
        <v>501</v>
      </c>
      <c r="P3820" t="s">
        <v>164</v>
      </c>
      <c r="Q3820">
        <v>400</v>
      </c>
      <c r="R3820" t="s">
        <v>143</v>
      </c>
      <c r="S3820" t="s">
        <v>33</v>
      </c>
      <c r="T3820" t="s">
        <v>34</v>
      </c>
      <c r="U3820">
        <v>627</v>
      </c>
      <c r="Y3820" t="s">
        <v>6067</v>
      </c>
      <c r="AA3820">
        <v>33.981299999999997</v>
      </c>
      <c r="AB3820">
        <v>-118.286</v>
      </c>
      <c r="AC3820">
        <f t="shared" si="59"/>
        <v>1</v>
      </c>
    </row>
    <row r="3821" spans="1:29" x14ac:dyDescent="0.35">
      <c r="A3821">
        <v>200809160</v>
      </c>
      <c r="B3821" s="1">
        <v>43958</v>
      </c>
      <c r="C3821" s="1">
        <v>43957</v>
      </c>
      <c r="D3821">
        <v>730</v>
      </c>
      <c r="E3821">
        <v>8</v>
      </c>
      <c r="F3821" t="s">
        <v>109</v>
      </c>
      <c r="G3821">
        <v>851</v>
      </c>
      <c r="H3821">
        <v>1</v>
      </c>
      <c r="I3821">
        <v>420</v>
      </c>
      <c r="J3821" t="s">
        <v>352</v>
      </c>
      <c r="L3821">
        <v>0</v>
      </c>
      <c r="O3821">
        <v>707</v>
      </c>
      <c r="P3821" t="s">
        <v>280</v>
      </c>
      <c r="S3821" t="s">
        <v>40</v>
      </c>
      <c r="T3821" t="s">
        <v>41</v>
      </c>
      <c r="U3821">
        <v>420</v>
      </c>
      <c r="Y3821" t="s">
        <v>6068</v>
      </c>
      <c r="AA3821">
        <v>34.039499999999997</v>
      </c>
      <c r="AB3821">
        <v>-118.4637</v>
      </c>
      <c r="AC3821">
        <f t="shared" si="59"/>
        <v>0</v>
      </c>
    </row>
    <row r="3822" spans="1:29" x14ac:dyDescent="0.35">
      <c r="A3822">
        <v>200209624</v>
      </c>
      <c r="B3822" s="1">
        <v>43951</v>
      </c>
      <c r="C3822" s="1">
        <v>43951</v>
      </c>
      <c r="D3822">
        <v>1850</v>
      </c>
      <c r="E3822">
        <v>2</v>
      </c>
      <c r="F3822" t="s">
        <v>56</v>
      </c>
      <c r="G3822">
        <v>201</v>
      </c>
      <c r="H3822">
        <v>2</v>
      </c>
      <c r="I3822">
        <v>624</v>
      </c>
      <c r="J3822" t="s">
        <v>171</v>
      </c>
      <c r="K3822" t="s">
        <v>6069</v>
      </c>
      <c r="L3822">
        <v>31</v>
      </c>
      <c r="M3822" t="s">
        <v>30</v>
      </c>
      <c r="N3822" t="s">
        <v>95</v>
      </c>
      <c r="O3822">
        <v>502</v>
      </c>
      <c r="P3822" t="s">
        <v>47</v>
      </c>
      <c r="Q3822">
        <v>400</v>
      </c>
      <c r="R3822" t="s">
        <v>143</v>
      </c>
      <c r="S3822" t="s">
        <v>40</v>
      </c>
      <c r="T3822" t="s">
        <v>41</v>
      </c>
      <c r="U3822">
        <v>624</v>
      </c>
      <c r="Y3822" t="s">
        <v>5717</v>
      </c>
      <c r="AA3822">
        <v>34.0869</v>
      </c>
      <c r="AB3822">
        <v>-118.29900000000001</v>
      </c>
      <c r="AC3822">
        <f t="shared" si="59"/>
        <v>0</v>
      </c>
    </row>
    <row r="3823" spans="1:29" x14ac:dyDescent="0.35">
      <c r="A3823">
        <v>200308407</v>
      </c>
      <c r="B3823" s="1">
        <v>43902</v>
      </c>
      <c r="C3823" s="1">
        <v>43902</v>
      </c>
      <c r="D3823">
        <v>400</v>
      </c>
      <c r="E3823">
        <v>3</v>
      </c>
      <c r="F3823" t="s">
        <v>43</v>
      </c>
      <c r="G3823">
        <v>319</v>
      </c>
      <c r="H3823">
        <v>1</v>
      </c>
      <c r="I3823">
        <v>510</v>
      </c>
      <c r="J3823" t="s">
        <v>29</v>
      </c>
      <c r="L3823">
        <v>0</v>
      </c>
      <c r="O3823">
        <v>101</v>
      </c>
      <c r="P3823" t="s">
        <v>32</v>
      </c>
      <c r="S3823" t="s">
        <v>40</v>
      </c>
      <c r="T3823" t="s">
        <v>41</v>
      </c>
      <c r="U3823">
        <v>510</v>
      </c>
      <c r="Y3823" t="s">
        <v>6070</v>
      </c>
      <c r="Z3823" t="s">
        <v>6071</v>
      </c>
      <c r="AA3823">
        <v>34.034500000000001</v>
      </c>
      <c r="AB3823">
        <v>-118.27509999999999</v>
      </c>
      <c r="AC3823">
        <f t="shared" si="59"/>
        <v>0</v>
      </c>
    </row>
    <row r="3824" spans="1:29" x14ac:dyDescent="0.35">
      <c r="A3824">
        <v>200105954</v>
      </c>
      <c r="B3824" s="1">
        <v>43859</v>
      </c>
      <c r="C3824" s="1">
        <v>43858</v>
      </c>
      <c r="D3824">
        <v>700</v>
      </c>
      <c r="E3824">
        <v>1</v>
      </c>
      <c r="F3824" t="s">
        <v>36</v>
      </c>
      <c r="G3824">
        <v>101</v>
      </c>
      <c r="H3824">
        <v>1</v>
      </c>
      <c r="I3824">
        <v>510</v>
      </c>
      <c r="J3824" t="s">
        <v>29</v>
      </c>
      <c r="L3824">
        <v>0</v>
      </c>
      <c r="O3824">
        <v>108</v>
      </c>
      <c r="P3824" t="s">
        <v>105</v>
      </c>
      <c r="S3824" t="s">
        <v>40</v>
      </c>
      <c r="T3824" t="s">
        <v>41</v>
      </c>
      <c r="U3824">
        <v>510</v>
      </c>
      <c r="Y3824" t="s">
        <v>6072</v>
      </c>
      <c r="AA3824">
        <v>34.066899999999997</v>
      </c>
      <c r="AB3824">
        <v>-118.2458</v>
      </c>
      <c r="AC3824">
        <f t="shared" si="59"/>
        <v>0</v>
      </c>
    </row>
    <row r="3825" spans="1:29" x14ac:dyDescent="0.35">
      <c r="A3825">
        <v>201014441</v>
      </c>
      <c r="B3825" s="1">
        <v>44129</v>
      </c>
      <c r="C3825" s="1">
        <v>44129</v>
      </c>
      <c r="D3825">
        <v>300</v>
      </c>
      <c r="E3825">
        <v>10</v>
      </c>
      <c r="F3825" t="s">
        <v>103</v>
      </c>
      <c r="G3825">
        <v>1061</v>
      </c>
      <c r="H3825">
        <v>2</v>
      </c>
      <c r="I3825">
        <v>745</v>
      </c>
      <c r="J3825" t="s">
        <v>139</v>
      </c>
      <c r="K3825" t="s">
        <v>2316</v>
      </c>
      <c r="L3825">
        <v>0</v>
      </c>
      <c r="M3825" t="s">
        <v>30</v>
      </c>
      <c r="N3825" t="s">
        <v>73</v>
      </c>
      <c r="O3825">
        <v>505</v>
      </c>
      <c r="P3825" t="s">
        <v>953</v>
      </c>
      <c r="S3825" t="s">
        <v>40</v>
      </c>
      <c r="T3825" t="s">
        <v>41</v>
      </c>
      <c r="U3825">
        <v>745</v>
      </c>
      <c r="Y3825" t="s">
        <v>6073</v>
      </c>
      <c r="AA3825">
        <v>34.172600000000003</v>
      </c>
      <c r="AB3825">
        <v>-118.5522</v>
      </c>
      <c r="AC3825">
        <f t="shared" si="59"/>
        <v>0</v>
      </c>
    </row>
    <row r="3826" spans="1:29" x14ac:dyDescent="0.35">
      <c r="A3826">
        <v>201207385</v>
      </c>
      <c r="B3826" s="1">
        <v>43879</v>
      </c>
      <c r="C3826" s="1">
        <v>43879</v>
      </c>
      <c r="D3826">
        <v>1030</v>
      </c>
      <c r="E3826">
        <v>12</v>
      </c>
      <c r="F3826" t="s">
        <v>68</v>
      </c>
      <c r="G3826">
        <v>1269</v>
      </c>
      <c r="H3826">
        <v>1</v>
      </c>
      <c r="I3826">
        <v>761</v>
      </c>
      <c r="J3826" t="s">
        <v>403</v>
      </c>
      <c r="K3826" t="s">
        <v>6074</v>
      </c>
      <c r="L3826">
        <v>22</v>
      </c>
      <c r="M3826" t="s">
        <v>94</v>
      </c>
      <c r="N3826" t="s">
        <v>163</v>
      </c>
      <c r="O3826">
        <v>502</v>
      </c>
      <c r="P3826" t="s">
        <v>47</v>
      </c>
      <c r="Q3826">
        <v>102</v>
      </c>
      <c r="R3826" t="s">
        <v>219</v>
      </c>
      <c r="S3826" t="s">
        <v>84</v>
      </c>
      <c r="T3826" t="s">
        <v>85</v>
      </c>
      <c r="U3826">
        <v>761</v>
      </c>
      <c r="V3826">
        <v>930</v>
      </c>
      <c r="Y3826" t="s">
        <v>6075</v>
      </c>
      <c r="AA3826">
        <v>33.966500000000003</v>
      </c>
      <c r="AB3826">
        <v>-118.26300000000001</v>
      </c>
      <c r="AC3826">
        <f t="shared" si="59"/>
        <v>0</v>
      </c>
    </row>
    <row r="3827" spans="1:29" x14ac:dyDescent="0.35">
      <c r="A3827">
        <v>200212992</v>
      </c>
      <c r="B3827" s="1">
        <v>44037</v>
      </c>
      <c r="C3827" s="1">
        <v>44037</v>
      </c>
      <c r="D3827">
        <v>930</v>
      </c>
      <c r="E3827">
        <v>2</v>
      </c>
      <c r="F3827" t="s">
        <v>56</v>
      </c>
      <c r="G3827">
        <v>235</v>
      </c>
      <c r="H3827">
        <v>1</v>
      </c>
      <c r="I3827">
        <v>648</v>
      </c>
      <c r="J3827" t="s">
        <v>58</v>
      </c>
      <c r="K3827" t="s">
        <v>6076</v>
      </c>
      <c r="L3827">
        <v>0</v>
      </c>
      <c r="M3827" t="s">
        <v>30</v>
      </c>
      <c r="N3827" t="s">
        <v>31</v>
      </c>
      <c r="O3827">
        <v>719</v>
      </c>
      <c r="P3827" t="s">
        <v>1965</v>
      </c>
      <c r="S3827" t="s">
        <v>40</v>
      </c>
      <c r="T3827" t="s">
        <v>41</v>
      </c>
      <c r="U3827">
        <v>648</v>
      </c>
      <c r="Y3827" t="s">
        <v>6077</v>
      </c>
      <c r="AA3827">
        <v>34.067700000000002</v>
      </c>
      <c r="AB3827">
        <v>-118.2731</v>
      </c>
      <c r="AC3827">
        <f t="shared" si="59"/>
        <v>0</v>
      </c>
    </row>
    <row r="3828" spans="1:29" x14ac:dyDescent="0.35">
      <c r="A3828">
        <v>200604791</v>
      </c>
      <c r="B3828" s="1">
        <v>43846</v>
      </c>
      <c r="C3828" s="1">
        <v>43841</v>
      </c>
      <c r="D3828">
        <v>1830</v>
      </c>
      <c r="E3828">
        <v>6</v>
      </c>
      <c r="F3828" t="s">
        <v>91</v>
      </c>
      <c r="G3828">
        <v>639</v>
      </c>
      <c r="H3828">
        <v>1</v>
      </c>
      <c r="I3828">
        <v>480</v>
      </c>
      <c r="J3828" t="s">
        <v>44</v>
      </c>
      <c r="K3828">
        <v>344</v>
      </c>
      <c r="L3828">
        <v>28</v>
      </c>
      <c r="M3828" t="s">
        <v>30</v>
      </c>
      <c r="N3828" t="s">
        <v>73</v>
      </c>
      <c r="O3828">
        <v>121</v>
      </c>
      <c r="P3828" t="s">
        <v>246</v>
      </c>
      <c r="S3828" t="s">
        <v>40</v>
      </c>
      <c r="T3828" t="s">
        <v>41</v>
      </c>
      <c r="U3828">
        <v>480</v>
      </c>
      <c r="Y3828" t="s">
        <v>6078</v>
      </c>
      <c r="AA3828">
        <v>34.101799999999997</v>
      </c>
      <c r="AB3828">
        <v>-118.3035</v>
      </c>
      <c r="AC3828">
        <f t="shared" si="59"/>
        <v>0</v>
      </c>
    </row>
    <row r="3829" spans="1:29" x14ac:dyDescent="0.35">
      <c r="A3829">
        <v>200114899</v>
      </c>
      <c r="B3829" s="1">
        <v>44028</v>
      </c>
      <c r="C3829" s="1">
        <v>44028</v>
      </c>
      <c r="D3829">
        <v>845</v>
      </c>
      <c r="E3829">
        <v>1</v>
      </c>
      <c r="F3829" t="s">
        <v>36</v>
      </c>
      <c r="G3829">
        <v>152</v>
      </c>
      <c r="H3829">
        <v>1</v>
      </c>
      <c r="I3829">
        <v>440</v>
      </c>
      <c r="J3829" t="s">
        <v>213</v>
      </c>
      <c r="K3829" t="s">
        <v>6079</v>
      </c>
      <c r="L3829">
        <v>60</v>
      </c>
      <c r="M3829" t="s">
        <v>30</v>
      </c>
      <c r="N3829" t="s">
        <v>73</v>
      </c>
      <c r="O3829">
        <v>835</v>
      </c>
      <c r="P3829" t="s">
        <v>1515</v>
      </c>
      <c r="S3829" t="s">
        <v>40</v>
      </c>
      <c r="T3829" t="s">
        <v>41</v>
      </c>
      <c r="U3829">
        <v>440</v>
      </c>
      <c r="Y3829" t="s">
        <v>538</v>
      </c>
      <c r="AA3829">
        <v>34.0505</v>
      </c>
      <c r="AB3829">
        <v>-118.25879999999999</v>
      </c>
      <c r="AC3829">
        <f t="shared" si="59"/>
        <v>0</v>
      </c>
    </row>
    <row r="3830" spans="1:29" x14ac:dyDescent="0.35">
      <c r="A3830">
        <v>200716363</v>
      </c>
      <c r="B3830" s="1">
        <v>44159</v>
      </c>
      <c r="C3830" s="1">
        <v>44159</v>
      </c>
      <c r="D3830">
        <v>1025</v>
      </c>
      <c r="E3830">
        <v>7</v>
      </c>
      <c r="F3830" t="s">
        <v>28</v>
      </c>
      <c r="G3830">
        <v>782</v>
      </c>
      <c r="H3830">
        <v>2</v>
      </c>
      <c r="I3830">
        <v>624</v>
      </c>
      <c r="J3830" t="s">
        <v>171</v>
      </c>
      <c r="K3830" t="s">
        <v>3096</v>
      </c>
      <c r="L3830">
        <v>39</v>
      </c>
      <c r="M3830" t="s">
        <v>30</v>
      </c>
      <c r="N3830" t="s">
        <v>95</v>
      </c>
      <c r="O3830">
        <v>102</v>
      </c>
      <c r="P3830" t="s">
        <v>186</v>
      </c>
      <c r="Q3830">
        <v>400</v>
      </c>
      <c r="R3830" t="s">
        <v>143</v>
      </c>
      <c r="S3830" t="s">
        <v>40</v>
      </c>
      <c r="T3830" t="s">
        <v>41</v>
      </c>
      <c r="U3830">
        <v>624</v>
      </c>
      <c r="Y3830" t="s">
        <v>2665</v>
      </c>
      <c r="Z3830" t="s">
        <v>6080</v>
      </c>
      <c r="AA3830">
        <v>34.035899999999998</v>
      </c>
      <c r="AB3830">
        <v>-118.36669999999999</v>
      </c>
      <c r="AC3830">
        <f t="shared" si="59"/>
        <v>0</v>
      </c>
    </row>
    <row r="3831" spans="1:29" x14ac:dyDescent="0.35">
      <c r="A3831">
        <v>201227099</v>
      </c>
      <c r="B3831" s="1">
        <v>44190</v>
      </c>
      <c r="C3831" s="1">
        <v>44189</v>
      </c>
      <c r="D3831">
        <v>1800</v>
      </c>
      <c r="E3831">
        <v>12</v>
      </c>
      <c r="F3831" t="s">
        <v>68</v>
      </c>
      <c r="G3831">
        <v>1211</v>
      </c>
      <c r="H3831">
        <v>1</v>
      </c>
      <c r="I3831">
        <v>510</v>
      </c>
      <c r="J3831" t="s">
        <v>29</v>
      </c>
      <c r="L3831">
        <v>0</v>
      </c>
      <c r="O3831">
        <v>108</v>
      </c>
      <c r="P3831" t="s">
        <v>105</v>
      </c>
      <c r="S3831" t="s">
        <v>40</v>
      </c>
      <c r="T3831" t="s">
        <v>41</v>
      </c>
      <c r="U3831">
        <v>510</v>
      </c>
      <c r="Y3831" t="s">
        <v>6081</v>
      </c>
      <c r="AA3831">
        <v>33.994900000000001</v>
      </c>
      <c r="AB3831">
        <v>-118.3322</v>
      </c>
      <c r="AC3831">
        <f t="shared" si="59"/>
        <v>0</v>
      </c>
    </row>
    <row r="3832" spans="1:29" x14ac:dyDescent="0.35">
      <c r="A3832">
        <v>200210973</v>
      </c>
      <c r="B3832" s="1">
        <v>43987</v>
      </c>
      <c r="C3832" s="1">
        <v>43986</v>
      </c>
      <c r="D3832">
        <v>2200</v>
      </c>
      <c r="E3832">
        <v>2</v>
      </c>
      <c r="F3832" t="s">
        <v>56</v>
      </c>
      <c r="G3832">
        <v>216</v>
      </c>
      <c r="H3832">
        <v>2</v>
      </c>
      <c r="I3832">
        <v>626</v>
      </c>
      <c r="J3832" t="s">
        <v>141</v>
      </c>
      <c r="K3832" t="s">
        <v>6082</v>
      </c>
      <c r="L3832">
        <v>25</v>
      </c>
      <c r="M3832" t="s">
        <v>94</v>
      </c>
      <c r="N3832" t="s">
        <v>163</v>
      </c>
      <c r="O3832">
        <v>501</v>
      </c>
      <c r="P3832" t="s">
        <v>164</v>
      </c>
      <c r="Q3832">
        <v>400</v>
      </c>
      <c r="R3832" t="s">
        <v>143</v>
      </c>
      <c r="S3832" t="s">
        <v>84</v>
      </c>
      <c r="T3832" t="s">
        <v>85</v>
      </c>
      <c r="U3832">
        <v>626</v>
      </c>
      <c r="Y3832" t="s">
        <v>6083</v>
      </c>
      <c r="AA3832">
        <v>34.073700000000002</v>
      </c>
      <c r="AB3832">
        <v>-118.2659</v>
      </c>
      <c r="AC3832">
        <f t="shared" si="59"/>
        <v>0</v>
      </c>
    </row>
    <row r="3833" spans="1:29" x14ac:dyDescent="0.35">
      <c r="A3833">
        <v>201227319</v>
      </c>
      <c r="B3833" s="1">
        <v>44194</v>
      </c>
      <c r="C3833" s="1">
        <v>44194</v>
      </c>
      <c r="D3833">
        <v>1000</v>
      </c>
      <c r="E3833">
        <v>12</v>
      </c>
      <c r="F3833" t="s">
        <v>68</v>
      </c>
      <c r="G3833">
        <v>1248</v>
      </c>
      <c r="H3833">
        <v>2</v>
      </c>
      <c r="I3833">
        <v>624</v>
      </c>
      <c r="J3833" t="s">
        <v>171</v>
      </c>
      <c r="K3833" t="s">
        <v>6084</v>
      </c>
      <c r="L3833">
        <v>23</v>
      </c>
      <c r="M3833" t="s">
        <v>94</v>
      </c>
      <c r="N3833" t="s">
        <v>95</v>
      </c>
      <c r="O3833">
        <v>101</v>
      </c>
      <c r="P3833" t="s">
        <v>32</v>
      </c>
      <c r="Q3833">
        <v>400</v>
      </c>
      <c r="R3833" t="s">
        <v>143</v>
      </c>
      <c r="S3833" t="s">
        <v>40</v>
      </c>
      <c r="T3833" t="s">
        <v>41</v>
      </c>
      <c r="U3833">
        <v>624</v>
      </c>
      <c r="Y3833" t="s">
        <v>1284</v>
      </c>
      <c r="Z3833" t="s">
        <v>6085</v>
      </c>
      <c r="AA3833">
        <v>33.982799999999997</v>
      </c>
      <c r="AB3833">
        <v>-118.2871</v>
      </c>
      <c r="AC3833">
        <f t="shared" si="59"/>
        <v>0</v>
      </c>
    </row>
    <row r="3834" spans="1:29" x14ac:dyDescent="0.35">
      <c r="A3834">
        <v>200912180</v>
      </c>
      <c r="B3834" s="1">
        <v>44022</v>
      </c>
      <c r="C3834" s="1">
        <v>44021</v>
      </c>
      <c r="D3834">
        <v>2130</v>
      </c>
      <c r="E3834">
        <v>9</v>
      </c>
      <c r="F3834" t="s">
        <v>49</v>
      </c>
      <c r="G3834">
        <v>946</v>
      </c>
      <c r="H3834">
        <v>1</v>
      </c>
      <c r="I3834">
        <v>510</v>
      </c>
      <c r="J3834" t="s">
        <v>29</v>
      </c>
      <c r="L3834">
        <v>0</v>
      </c>
      <c r="O3834">
        <v>101</v>
      </c>
      <c r="P3834" t="s">
        <v>32</v>
      </c>
      <c r="S3834" t="s">
        <v>33</v>
      </c>
      <c r="T3834" t="s">
        <v>34</v>
      </c>
      <c r="U3834">
        <v>510</v>
      </c>
      <c r="Y3834" t="s">
        <v>1736</v>
      </c>
      <c r="Z3834" t="s">
        <v>3010</v>
      </c>
      <c r="AA3834">
        <v>34.179400000000001</v>
      </c>
      <c r="AB3834">
        <v>-118.4312</v>
      </c>
      <c r="AC3834">
        <f t="shared" si="59"/>
        <v>1</v>
      </c>
    </row>
    <row r="3835" spans="1:29" x14ac:dyDescent="0.35">
      <c r="A3835">
        <v>200516224</v>
      </c>
      <c r="B3835" s="1">
        <v>44140</v>
      </c>
      <c r="C3835" s="1">
        <v>44138</v>
      </c>
      <c r="D3835">
        <v>2200</v>
      </c>
      <c r="E3835">
        <v>5</v>
      </c>
      <c r="F3835" t="s">
        <v>98</v>
      </c>
      <c r="G3835">
        <v>525</v>
      </c>
      <c r="H3835">
        <v>1</v>
      </c>
      <c r="I3835">
        <v>330</v>
      </c>
      <c r="J3835" t="s">
        <v>37</v>
      </c>
      <c r="K3835" t="s">
        <v>6086</v>
      </c>
      <c r="L3835">
        <v>41</v>
      </c>
      <c r="M3835" t="s">
        <v>30</v>
      </c>
      <c r="N3835" t="s">
        <v>95</v>
      </c>
      <c r="O3835">
        <v>101</v>
      </c>
      <c r="P3835" t="s">
        <v>32</v>
      </c>
      <c r="S3835" t="s">
        <v>40</v>
      </c>
      <c r="T3835" t="s">
        <v>41</v>
      </c>
      <c r="U3835">
        <v>330</v>
      </c>
      <c r="Y3835" t="s">
        <v>6087</v>
      </c>
      <c r="AA3835">
        <v>33.776499999999999</v>
      </c>
      <c r="AB3835">
        <v>-118.273</v>
      </c>
      <c r="AC3835">
        <f t="shared" si="59"/>
        <v>0</v>
      </c>
    </row>
    <row r="3836" spans="1:29" x14ac:dyDescent="0.35">
      <c r="A3836">
        <v>200304519</v>
      </c>
      <c r="B3836" s="1">
        <v>43840</v>
      </c>
      <c r="C3836" s="1">
        <v>43839</v>
      </c>
      <c r="D3836">
        <v>1700</v>
      </c>
      <c r="E3836">
        <v>3</v>
      </c>
      <c r="F3836" t="s">
        <v>43</v>
      </c>
      <c r="G3836">
        <v>317</v>
      </c>
      <c r="H3836">
        <v>1</v>
      </c>
      <c r="I3836">
        <v>420</v>
      </c>
      <c r="J3836" t="s">
        <v>352</v>
      </c>
      <c r="L3836">
        <v>0</v>
      </c>
      <c r="O3836">
        <v>101</v>
      </c>
      <c r="P3836" t="s">
        <v>32</v>
      </c>
      <c r="S3836" t="s">
        <v>40</v>
      </c>
      <c r="T3836" t="s">
        <v>41</v>
      </c>
      <c r="U3836">
        <v>420</v>
      </c>
      <c r="Y3836" t="s">
        <v>1151</v>
      </c>
      <c r="Z3836" t="s">
        <v>1645</v>
      </c>
      <c r="AA3836">
        <v>34.0349</v>
      </c>
      <c r="AB3836">
        <v>-118.2959</v>
      </c>
      <c r="AC3836">
        <f t="shared" si="59"/>
        <v>0</v>
      </c>
    </row>
    <row r="3837" spans="1:29" x14ac:dyDescent="0.35">
      <c r="A3837">
        <v>201205682</v>
      </c>
      <c r="B3837" s="1">
        <v>43854</v>
      </c>
      <c r="C3837" s="1">
        <v>43852</v>
      </c>
      <c r="D3837">
        <v>1200</v>
      </c>
      <c r="E3837">
        <v>12</v>
      </c>
      <c r="F3837" t="s">
        <v>68</v>
      </c>
      <c r="G3837">
        <v>1213</v>
      </c>
      <c r="H3837">
        <v>2</v>
      </c>
      <c r="I3837">
        <v>354</v>
      </c>
      <c r="J3837" t="s">
        <v>167</v>
      </c>
      <c r="K3837" t="s">
        <v>6088</v>
      </c>
      <c r="L3837">
        <v>31</v>
      </c>
      <c r="M3837" t="s">
        <v>30</v>
      </c>
      <c r="N3837" t="s">
        <v>163</v>
      </c>
      <c r="O3837">
        <v>501</v>
      </c>
      <c r="P3837" t="s">
        <v>164</v>
      </c>
      <c r="S3837" t="s">
        <v>40</v>
      </c>
      <c r="T3837" t="s">
        <v>41</v>
      </c>
      <c r="U3837">
        <v>354</v>
      </c>
      <c r="Y3837" t="s">
        <v>6089</v>
      </c>
      <c r="AA3837">
        <v>33.9925</v>
      </c>
      <c r="AB3837">
        <v>-118.316</v>
      </c>
      <c r="AC3837">
        <f t="shared" si="59"/>
        <v>0</v>
      </c>
    </row>
    <row r="3838" spans="1:29" x14ac:dyDescent="0.35">
      <c r="A3838">
        <v>200210493</v>
      </c>
      <c r="B3838" s="1">
        <v>43973</v>
      </c>
      <c r="C3838" s="1">
        <v>43972</v>
      </c>
      <c r="D3838">
        <v>1700</v>
      </c>
      <c r="E3838">
        <v>2</v>
      </c>
      <c r="F3838" t="s">
        <v>56</v>
      </c>
      <c r="G3838">
        <v>269</v>
      </c>
      <c r="H3838">
        <v>1</v>
      </c>
      <c r="I3838">
        <v>330</v>
      </c>
      <c r="J3838" t="s">
        <v>37</v>
      </c>
      <c r="K3838" t="s">
        <v>2183</v>
      </c>
      <c r="L3838">
        <v>19</v>
      </c>
      <c r="M3838" t="s">
        <v>46</v>
      </c>
      <c r="N3838" t="s">
        <v>46</v>
      </c>
      <c r="O3838">
        <v>101</v>
      </c>
      <c r="P3838" t="s">
        <v>32</v>
      </c>
      <c r="S3838" t="s">
        <v>40</v>
      </c>
      <c r="T3838" t="s">
        <v>41</v>
      </c>
      <c r="U3838">
        <v>330</v>
      </c>
      <c r="Y3838" t="s">
        <v>802</v>
      </c>
      <c r="Z3838" t="s">
        <v>6090</v>
      </c>
      <c r="AA3838">
        <v>34.052700000000002</v>
      </c>
      <c r="AB3838">
        <v>-118.2685</v>
      </c>
      <c r="AC3838">
        <f t="shared" si="59"/>
        <v>0</v>
      </c>
    </row>
    <row r="3839" spans="1:29" x14ac:dyDescent="0.35">
      <c r="A3839">
        <v>200106973</v>
      </c>
      <c r="B3839" s="1">
        <v>43873</v>
      </c>
      <c r="C3839" s="1">
        <v>43869</v>
      </c>
      <c r="D3839">
        <v>1130</v>
      </c>
      <c r="E3839">
        <v>1</v>
      </c>
      <c r="F3839" t="s">
        <v>36</v>
      </c>
      <c r="G3839">
        <v>163</v>
      </c>
      <c r="H3839">
        <v>1</v>
      </c>
      <c r="I3839">
        <v>440</v>
      </c>
      <c r="J3839" t="s">
        <v>213</v>
      </c>
      <c r="K3839" t="s">
        <v>1472</v>
      </c>
      <c r="L3839">
        <v>21</v>
      </c>
      <c r="M3839" t="s">
        <v>94</v>
      </c>
      <c r="N3839" t="s">
        <v>173</v>
      </c>
      <c r="O3839">
        <v>716</v>
      </c>
      <c r="P3839" t="s">
        <v>6091</v>
      </c>
      <c r="S3839" t="s">
        <v>40</v>
      </c>
      <c r="T3839" t="s">
        <v>41</v>
      </c>
      <c r="U3839">
        <v>440</v>
      </c>
      <c r="Y3839" t="s">
        <v>1374</v>
      </c>
      <c r="AA3839">
        <v>34.045200000000001</v>
      </c>
      <c r="AB3839">
        <v>-118.2534</v>
      </c>
      <c r="AC3839">
        <f t="shared" si="59"/>
        <v>0</v>
      </c>
    </row>
    <row r="3840" spans="1:29" x14ac:dyDescent="0.35">
      <c r="A3840">
        <v>201013903</v>
      </c>
      <c r="B3840" s="1">
        <v>44113</v>
      </c>
      <c r="C3840" s="1">
        <v>44113</v>
      </c>
      <c r="D3840">
        <v>1345</v>
      </c>
      <c r="E3840">
        <v>10</v>
      </c>
      <c r="F3840" t="s">
        <v>103</v>
      </c>
      <c r="G3840">
        <v>1028</v>
      </c>
      <c r="H3840">
        <v>2</v>
      </c>
      <c r="I3840">
        <v>434</v>
      </c>
      <c r="J3840" t="s">
        <v>2917</v>
      </c>
      <c r="K3840" t="s">
        <v>6092</v>
      </c>
      <c r="L3840">
        <v>38</v>
      </c>
      <c r="M3840" t="s">
        <v>94</v>
      </c>
      <c r="N3840" t="s">
        <v>31</v>
      </c>
      <c r="O3840">
        <v>101</v>
      </c>
      <c r="P3840" t="s">
        <v>32</v>
      </c>
      <c r="Q3840">
        <v>400</v>
      </c>
      <c r="R3840" t="s">
        <v>143</v>
      </c>
      <c r="S3840" t="s">
        <v>33</v>
      </c>
      <c r="T3840" t="s">
        <v>34</v>
      </c>
      <c r="U3840">
        <v>434</v>
      </c>
      <c r="Y3840" t="s">
        <v>6093</v>
      </c>
      <c r="Z3840" t="s">
        <v>6094</v>
      </c>
      <c r="AA3840">
        <v>34.192999999999998</v>
      </c>
      <c r="AB3840">
        <v>-118.499</v>
      </c>
      <c r="AC3840">
        <f t="shared" si="59"/>
        <v>1</v>
      </c>
    </row>
    <row r="3841" spans="1:29" x14ac:dyDescent="0.35">
      <c r="A3841">
        <v>200511559</v>
      </c>
      <c r="B3841" s="1">
        <v>44019</v>
      </c>
      <c r="C3841" s="1">
        <v>44018</v>
      </c>
      <c r="D3841">
        <v>1800</v>
      </c>
      <c r="E3841">
        <v>5</v>
      </c>
      <c r="F3841" t="s">
        <v>98</v>
      </c>
      <c r="G3841">
        <v>511</v>
      </c>
      <c r="H3841">
        <v>1</v>
      </c>
      <c r="I3841">
        <v>236</v>
      </c>
      <c r="J3841" t="s">
        <v>692</v>
      </c>
      <c r="K3841" t="s">
        <v>6095</v>
      </c>
      <c r="L3841">
        <v>42</v>
      </c>
      <c r="M3841" t="s">
        <v>94</v>
      </c>
      <c r="N3841" t="s">
        <v>163</v>
      </c>
      <c r="O3841">
        <v>108</v>
      </c>
      <c r="P3841" t="s">
        <v>105</v>
      </c>
      <c r="Q3841">
        <v>400</v>
      </c>
      <c r="R3841" t="s">
        <v>143</v>
      </c>
      <c r="S3841" t="s">
        <v>33</v>
      </c>
      <c r="T3841" t="s">
        <v>34</v>
      </c>
      <c r="U3841">
        <v>236</v>
      </c>
      <c r="Y3841" t="s">
        <v>100</v>
      </c>
      <c r="AA3841">
        <v>33.789499999999997</v>
      </c>
      <c r="AB3841">
        <v>-118.30710000000001</v>
      </c>
      <c r="AC3841">
        <f t="shared" si="59"/>
        <v>1</v>
      </c>
    </row>
    <row r="3842" spans="1:29" x14ac:dyDescent="0.35">
      <c r="A3842">
        <v>201010922</v>
      </c>
      <c r="B3842" s="1">
        <v>44024</v>
      </c>
      <c r="C3842" s="1">
        <v>44024</v>
      </c>
      <c r="D3842">
        <v>30</v>
      </c>
      <c r="E3842">
        <v>10</v>
      </c>
      <c r="F3842" t="s">
        <v>103</v>
      </c>
      <c r="G3842">
        <v>1063</v>
      </c>
      <c r="H3842">
        <v>2</v>
      </c>
      <c r="I3842">
        <v>626</v>
      </c>
      <c r="J3842" t="s">
        <v>141</v>
      </c>
      <c r="K3842" t="s">
        <v>6096</v>
      </c>
      <c r="L3842">
        <v>30</v>
      </c>
      <c r="M3842" t="s">
        <v>30</v>
      </c>
      <c r="N3842" t="s">
        <v>95</v>
      </c>
      <c r="O3842">
        <v>101</v>
      </c>
      <c r="P3842" t="s">
        <v>32</v>
      </c>
      <c r="Q3842">
        <v>400</v>
      </c>
      <c r="R3842" t="s">
        <v>143</v>
      </c>
      <c r="S3842" t="s">
        <v>84</v>
      </c>
      <c r="T3842" t="s">
        <v>85</v>
      </c>
      <c r="U3842">
        <v>626</v>
      </c>
      <c r="Y3842" t="s">
        <v>6097</v>
      </c>
      <c r="AA3842">
        <v>34.170900000000003</v>
      </c>
      <c r="AB3842">
        <v>-118.5384</v>
      </c>
      <c r="AC3842">
        <f t="shared" si="59"/>
        <v>0</v>
      </c>
    </row>
    <row r="3843" spans="1:29" x14ac:dyDescent="0.35">
      <c r="A3843">
        <v>201209038</v>
      </c>
      <c r="B3843" s="1">
        <v>43902</v>
      </c>
      <c r="C3843" s="1">
        <v>43891</v>
      </c>
      <c r="D3843">
        <v>1326</v>
      </c>
      <c r="E3843">
        <v>12</v>
      </c>
      <c r="F3843" t="s">
        <v>68</v>
      </c>
      <c r="G3843">
        <v>1215</v>
      </c>
      <c r="H3843">
        <v>2</v>
      </c>
      <c r="I3843">
        <v>901</v>
      </c>
      <c r="J3843" t="s">
        <v>210</v>
      </c>
      <c r="K3843" t="s">
        <v>6098</v>
      </c>
      <c r="L3843">
        <v>32</v>
      </c>
      <c r="M3843" t="s">
        <v>30</v>
      </c>
      <c r="N3843" t="s">
        <v>163</v>
      </c>
      <c r="O3843">
        <v>501</v>
      </c>
      <c r="P3843" t="s">
        <v>164</v>
      </c>
      <c r="S3843" t="s">
        <v>84</v>
      </c>
      <c r="T3843" t="s">
        <v>85</v>
      </c>
      <c r="U3843">
        <v>901</v>
      </c>
      <c r="Y3843" t="s">
        <v>6099</v>
      </c>
      <c r="AA3843">
        <v>33.990600000000001</v>
      </c>
      <c r="AB3843">
        <v>-118.2958</v>
      </c>
      <c r="AC3843">
        <f t="shared" ref="AC3843:AC3906" si="60">IF(OR((S:S)="CC", S:S="AA",S:S="JA"), 1, 0)</f>
        <v>0</v>
      </c>
    </row>
    <row r="3844" spans="1:29" x14ac:dyDescent="0.35">
      <c r="A3844">
        <v>200811451</v>
      </c>
      <c r="B3844" s="1">
        <v>44016</v>
      </c>
      <c r="C3844" s="1">
        <v>44013</v>
      </c>
      <c r="D3844">
        <v>630</v>
      </c>
      <c r="E3844">
        <v>8</v>
      </c>
      <c r="F3844" t="s">
        <v>109</v>
      </c>
      <c r="G3844">
        <v>828</v>
      </c>
      <c r="H3844">
        <v>1</v>
      </c>
      <c r="I3844">
        <v>341</v>
      </c>
      <c r="J3844" t="s">
        <v>157</v>
      </c>
      <c r="K3844" t="s">
        <v>6100</v>
      </c>
      <c r="L3844">
        <v>67</v>
      </c>
      <c r="M3844" t="s">
        <v>94</v>
      </c>
      <c r="N3844" t="s">
        <v>73</v>
      </c>
      <c r="O3844">
        <v>501</v>
      </c>
      <c r="P3844" t="s">
        <v>164</v>
      </c>
      <c r="S3844" t="s">
        <v>40</v>
      </c>
      <c r="T3844" t="s">
        <v>41</v>
      </c>
      <c r="U3844">
        <v>341</v>
      </c>
      <c r="Y3844" t="s">
        <v>6101</v>
      </c>
      <c r="AA3844">
        <v>34.0672</v>
      </c>
      <c r="AB3844">
        <v>-118.435</v>
      </c>
      <c r="AC3844">
        <f t="shared" si="60"/>
        <v>0</v>
      </c>
    </row>
    <row r="3845" spans="1:29" x14ac:dyDescent="0.35">
      <c r="A3845">
        <v>201109411</v>
      </c>
      <c r="B3845" s="1">
        <v>43967</v>
      </c>
      <c r="C3845" s="1">
        <v>43959</v>
      </c>
      <c r="D3845">
        <v>1500</v>
      </c>
      <c r="E3845">
        <v>11</v>
      </c>
      <c r="F3845" t="s">
        <v>64</v>
      </c>
      <c r="G3845">
        <v>1128</v>
      </c>
      <c r="H3845">
        <v>2</v>
      </c>
      <c r="I3845">
        <v>812</v>
      </c>
      <c r="J3845" t="s">
        <v>396</v>
      </c>
      <c r="K3845" t="s">
        <v>6102</v>
      </c>
      <c r="L3845">
        <v>17</v>
      </c>
      <c r="M3845" t="s">
        <v>94</v>
      </c>
      <c r="N3845" t="s">
        <v>95</v>
      </c>
      <c r="O3845">
        <v>157</v>
      </c>
      <c r="P3845" t="s">
        <v>6103</v>
      </c>
      <c r="Q3845">
        <v>500</v>
      </c>
      <c r="R3845" t="s">
        <v>184</v>
      </c>
      <c r="S3845" t="s">
        <v>84</v>
      </c>
      <c r="T3845" t="s">
        <v>85</v>
      </c>
      <c r="U3845">
        <v>812</v>
      </c>
      <c r="Y3845" t="s">
        <v>6104</v>
      </c>
      <c r="AA3845">
        <v>34.115499999999997</v>
      </c>
      <c r="AB3845">
        <v>-118.18429999999999</v>
      </c>
      <c r="AC3845">
        <f t="shared" si="60"/>
        <v>0</v>
      </c>
    </row>
    <row r="3846" spans="1:29" x14ac:dyDescent="0.35">
      <c r="A3846">
        <v>200717484</v>
      </c>
      <c r="B3846" s="1">
        <v>44190</v>
      </c>
      <c r="C3846" s="1">
        <v>44190</v>
      </c>
      <c r="D3846">
        <v>2300</v>
      </c>
      <c r="E3846">
        <v>7</v>
      </c>
      <c r="F3846" t="s">
        <v>28</v>
      </c>
      <c r="G3846">
        <v>775</v>
      </c>
      <c r="H3846">
        <v>2</v>
      </c>
      <c r="I3846">
        <v>626</v>
      </c>
      <c r="J3846" t="s">
        <v>141</v>
      </c>
      <c r="K3846" t="s">
        <v>6105</v>
      </c>
      <c r="L3846">
        <v>31</v>
      </c>
      <c r="M3846" t="s">
        <v>94</v>
      </c>
      <c r="N3846" t="s">
        <v>163</v>
      </c>
      <c r="O3846">
        <v>710</v>
      </c>
      <c r="P3846" t="s">
        <v>394</v>
      </c>
      <c r="Q3846">
        <v>400</v>
      </c>
      <c r="R3846" t="s">
        <v>143</v>
      </c>
      <c r="S3846" t="s">
        <v>40</v>
      </c>
      <c r="T3846" t="s">
        <v>41</v>
      </c>
      <c r="U3846">
        <v>626</v>
      </c>
      <c r="Y3846" t="s">
        <v>6106</v>
      </c>
      <c r="AA3846">
        <v>34.040500000000002</v>
      </c>
      <c r="AB3846">
        <v>-118.3396</v>
      </c>
      <c r="AC3846">
        <f t="shared" si="60"/>
        <v>0</v>
      </c>
    </row>
    <row r="3847" spans="1:29" x14ac:dyDescent="0.35">
      <c r="A3847">
        <v>200514704</v>
      </c>
      <c r="B3847" s="1">
        <v>44104</v>
      </c>
      <c r="C3847" s="1">
        <v>44104</v>
      </c>
      <c r="D3847">
        <v>1500</v>
      </c>
      <c r="E3847">
        <v>5</v>
      </c>
      <c r="F3847" t="s">
        <v>98</v>
      </c>
      <c r="G3847">
        <v>506</v>
      </c>
      <c r="H3847">
        <v>2</v>
      </c>
      <c r="I3847">
        <v>745</v>
      </c>
      <c r="J3847" t="s">
        <v>139</v>
      </c>
      <c r="K3847">
        <v>329</v>
      </c>
      <c r="L3847">
        <v>27</v>
      </c>
      <c r="M3847" t="s">
        <v>94</v>
      </c>
      <c r="N3847" t="s">
        <v>73</v>
      </c>
      <c r="O3847">
        <v>514</v>
      </c>
      <c r="P3847" t="s">
        <v>1484</v>
      </c>
      <c r="S3847" t="s">
        <v>84</v>
      </c>
      <c r="T3847" t="s">
        <v>85</v>
      </c>
      <c r="U3847">
        <v>745</v>
      </c>
      <c r="Y3847" t="s">
        <v>6107</v>
      </c>
      <c r="AA3847">
        <v>33.835500000000003</v>
      </c>
      <c r="AB3847">
        <v>-118.3077</v>
      </c>
      <c r="AC3847">
        <f t="shared" si="60"/>
        <v>0</v>
      </c>
    </row>
    <row r="3848" spans="1:29" x14ac:dyDescent="0.35">
      <c r="A3848">
        <v>201217154</v>
      </c>
      <c r="B3848" s="1">
        <v>44036</v>
      </c>
      <c r="C3848" s="1">
        <v>44036</v>
      </c>
      <c r="D3848">
        <v>2150</v>
      </c>
      <c r="E3848">
        <v>12</v>
      </c>
      <c r="F3848" t="s">
        <v>68</v>
      </c>
      <c r="G3848">
        <v>1249</v>
      </c>
      <c r="H3848">
        <v>1</v>
      </c>
      <c r="I3848">
        <v>220</v>
      </c>
      <c r="J3848" t="s">
        <v>919</v>
      </c>
      <c r="K3848" t="s">
        <v>6108</v>
      </c>
      <c r="L3848">
        <v>22</v>
      </c>
      <c r="M3848" t="s">
        <v>30</v>
      </c>
      <c r="N3848" t="s">
        <v>95</v>
      </c>
      <c r="O3848">
        <v>101</v>
      </c>
      <c r="P3848" t="s">
        <v>32</v>
      </c>
      <c r="Q3848">
        <v>400</v>
      </c>
      <c r="R3848" t="s">
        <v>143</v>
      </c>
      <c r="S3848" t="s">
        <v>40</v>
      </c>
      <c r="T3848" t="s">
        <v>41</v>
      </c>
      <c r="U3848">
        <v>220</v>
      </c>
      <c r="Y3848" t="s">
        <v>2603</v>
      </c>
      <c r="Z3848" t="s">
        <v>6109</v>
      </c>
      <c r="AA3848">
        <v>33.982399999999998</v>
      </c>
      <c r="AB3848">
        <v>-118.28270000000001</v>
      </c>
      <c r="AC3848">
        <f t="shared" si="60"/>
        <v>0</v>
      </c>
    </row>
    <row r="3849" spans="1:29" x14ac:dyDescent="0.35">
      <c r="A3849">
        <v>200510007</v>
      </c>
      <c r="B3849" s="1">
        <v>43979</v>
      </c>
      <c r="C3849" s="1">
        <v>43978</v>
      </c>
      <c r="D3849">
        <v>1502</v>
      </c>
      <c r="E3849">
        <v>5</v>
      </c>
      <c r="F3849" t="s">
        <v>98</v>
      </c>
      <c r="G3849">
        <v>519</v>
      </c>
      <c r="H3849">
        <v>1</v>
      </c>
      <c r="I3849">
        <v>510</v>
      </c>
      <c r="J3849" t="s">
        <v>29</v>
      </c>
      <c r="L3849">
        <v>0</v>
      </c>
      <c r="O3849">
        <v>108</v>
      </c>
      <c r="P3849" t="s">
        <v>105</v>
      </c>
      <c r="S3849" t="s">
        <v>33</v>
      </c>
      <c r="T3849" t="s">
        <v>34</v>
      </c>
      <c r="U3849">
        <v>510</v>
      </c>
      <c r="Y3849" t="s">
        <v>6110</v>
      </c>
      <c r="AA3849">
        <v>33.799700000000001</v>
      </c>
      <c r="AB3849">
        <v>-118.254</v>
      </c>
      <c r="AC3849">
        <f t="shared" si="60"/>
        <v>1</v>
      </c>
    </row>
    <row r="3850" spans="1:29" x14ac:dyDescent="0.35">
      <c r="A3850">
        <v>200206807</v>
      </c>
      <c r="B3850" s="1">
        <v>43886</v>
      </c>
      <c r="C3850" s="1">
        <v>43885</v>
      </c>
      <c r="D3850">
        <v>1245</v>
      </c>
      <c r="E3850">
        <v>2</v>
      </c>
      <c r="F3850" t="s">
        <v>56</v>
      </c>
      <c r="G3850">
        <v>219</v>
      </c>
      <c r="H3850">
        <v>1</v>
      </c>
      <c r="I3850">
        <v>210</v>
      </c>
      <c r="J3850" t="s">
        <v>149</v>
      </c>
      <c r="K3850" t="s">
        <v>6111</v>
      </c>
      <c r="L3850">
        <v>18</v>
      </c>
      <c r="M3850" t="s">
        <v>30</v>
      </c>
      <c r="N3850" t="s">
        <v>95</v>
      </c>
      <c r="O3850">
        <v>102</v>
      </c>
      <c r="P3850" t="s">
        <v>186</v>
      </c>
      <c r="Q3850">
        <v>102</v>
      </c>
      <c r="R3850" t="s">
        <v>219</v>
      </c>
      <c r="S3850" t="s">
        <v>84</v>
      </c>
      <c r="T3850" t="s">
        <v>85</v>
      </c>
      <c r="U3850">
        <v>210</v>
      </c>
      <c r="Y3850" t="s">
        <v>6112</v>
      </c>
      <c r="AA3850">
        <v>34.065300000000001</v>
      </c>
      <c r="AB3850">
        <v>-118.2492</v>
      </c>
      <c r="AC3850">
        <f t="shared" si="60"/>
        <v>0</v>
      </c>
    </row>
    <row r="3851" spans="1:29" x14ac:dyDescent="0.35">
      <c r="A3851">
        <v>201116139</v>
      </c>
      <c r="B3851" s="1">
        <v>44163</v>
      </c>
      <c r="C3851" s="1">
        <v>44163</v>
      </c>
      <c r="D3851">
        <v>840</v>
      </c>
      <c r="E3851">
        <v>11</v>
      </c>
      <c r="F3851" t="s">
        <v>64</v>
      </c>
      <c r="G3851">
        <v>1137</v>
      </c>
      <c r="H3851">
        <v>1</v>
      </c>
      <c r="I3851">
        <v>421</v>
      </c>
      <c r="J3851" t="s">
        <v>4658</v>
      </c>
      <c r="K3851" t="s">
        <v>6113</v>
      </c>
      <c r="L3851">
        <v>37</v>
      </c>
      <c r="M3851" t="s">
        <v>30</v>
      </c>
      <c r="N3851" t="s">
        <v>95</v>
      </c>
      <c r="O3851">
        <v>101</v>
      </c>
      <c r="P3851" t="s">
        <v>32</v>
      </c>
      <c r="S3851" t="s">
        <v>33</v>
      </c>
      <c r="T3851" t="s">
        <v>34</v>
      </c>
      <c r="U3851">
        <v>421</v>
      </c>
      <c r="V3851">
        <v>998</v>
      </c>
      <c r="Y3851" t="s">
        <v>6114</v>
      </c>
      <c r="Z3851" t="s">
        <v>3679</v>
      </c>
      <c r="AA3851">
        <v>34.110900000000001</v>
      </c>
      <c r="AB3851">
        <v>-118.2016</v>
      </c>
      <c r="AC3851">
        <f t="shared" si="60"/>
        <v>1</v>
      </c>
    </row>
    <row r="3852" spans="1:29" x14ac:dyDescent="0.35">
      <c r="A3852">
        <v>200314909</v>
      </c>
      <c r="B3852" s="1">
        <v>44041</v>
      </c>
      <c r="C3852" s="1">
        <v>44041</v>
      </c>
      <c r="D3852">
        <v>1500</v>
      </c>
      <c r="E3852">
        <v>3</v>
      </c>
      <c r="F3852" t="s">
        <v>43</v>
      </c>
      <c r="G3852">
        <v>362</v>
      </c>
      <c r="H3852">
        <v>2</v>
      </c>
      <c r="I3852">
        <v>662</v>
      </c>
      <c r="J3852" t="s">
        <v>191</v>
      </c>
      <c r="K3852" t="s">
        <v>6115</v>
      </c>
      <c r="L3852">
        <v>48</v>
      </c>
      <c r="M3852" t="s">
        <v>94</v>
      </c>
      <c r="N3852" t="s">
        <v>163</v>
      </c>
      <c r="O3852">
        <v>502</v>
      </c>
      <c r="P3852" t="s">
        <v>47</v>
      </c>
      <c r="S3852" t="s">
        <v>40</v>
      </c>
      <c r="T3852" t="s">
        <v>41</v>
      </c>
      <c r="U3852">
        <v>662</v>
      </c>
      <c r="Y3852" t="s">
        <v>4038</v>
      </c>
      <c r="AA3852">
        <v>34.019500000000001</v>
      </c>
      <c r="AB3852">
        <v>-118.3489</v>
      </c>
      <c r="AC3852">
        <f t="shared" si="60"/>
        <v>0</v>
      </c>
    </row>
    <row r="3853" spans="1:29" x14ac:dyDescent="0.35">
      <c r="A3853">
        <v>200713641</v>
      </c>
      <c r="B3853" s="1">
        <v>44082</v>
      </c>
      <c r="C3853" s="1">
        <v>44080</v>
      </c>
      <c r="D3853">
        <v>1530</v>
      </c>
      <c r="E3853">
        <v>7</v>
      </c>
      <c r="F3853" t="s">
        <v>28</v>
      </c>
      <c r="G3853">
        <v>749</v>
      </c>
      <c r="H3853">
        <v>2</v>
      </c>
      <c r="I3853">
        <v>745</v>
      </c>
      <c r="J3853" t="s">
        <v>139</v>
      </c>
      <c r="K3853" t="s">
        <v>456</v>
      </c>
      <c r="L3853">
        <v>25</v>
      </c>
      <c r="M3853" t="s">
        <v>30</v>
      </c>
      <c r="N3853" t="s">
        <v>95</v>
      </c>
      <c r="O3853">
        <v>101</v>
      </c>
      <c r="P3853" t="s">
        <v>32</v>
      </c>
      <c r="S3853" t="s">
        <v>40</v>
      </c>
      <c r="T3853" t="s">
        <v>41</v>
      </c>
      <c r="U3853">
        <v>745</v>
      </c>
      <c r="Y3853" t="s">
        <v>147</v>
      </c>
      <c r="Z3853" t="s">
        <v>1732</v>
      </c>
      <c r="AA3853">
        <v>34.058500000000002</v>
      </c>
      <c r="AB3853">
        <v>-118.3262</v>
      </c>
      <c r="AC3853">
        <f t="shared" si="60"/>
        <v>0</v>
      </c>
    </row>
    <row r="3854" spans="1:29" x14ac:dyDescent="0.35">
      <c r="A3854">
        <v>200710859</v>
      </c>
      <c r="B3854" s="1">
        <v>44006</v>
      </c>
      <c r="C3854" s="1">
        <v>43981</v>
      </c>
      <c r="D3854">
        <v>2200</v>
      </c>
      <c r="E3854">
        <v>7</v>
      </c>
      <c r="F3854" t="s">
        <v>28</v>
      </c>
      <c r="G3854">
        <v>714</v>
      </c>
      <c r="H3854">
        <v>1</v>
      </c>
      <c r="I3854">
        <v>310</v>
      </c>
      <c r="J3854" t="s">
        <v>71</v>
      </c>
      <c r="K3854" t="s">
        <v>6116</v>
      </c>
      <c r="L3854">
        <v>0</v>
      </c>
      <c r="M3854" t="s">
        <v>46</v>
      </c>
      <c r="N3854" t="s">
        <v>46</v>
      </c>
      <c r="O3854">
        <v>203</v>
      </c>
      <c r="P3854" t="s">
        <v>101</v>
      </c>
      <c r="S3854" t="s">
        <v>40</v>
      </c>
      <c r="T3854" t="s">
        <v>41</v>
      </c>
      <c r="U3854">
        <v>310</v>
      </c>
      <c r="Y3854" t="s">
        <v>6117</v>
      </c>
      <c r="AA3854">
        <v>34.078200000000002</v>
      </c>
      <c r="AB3854">
        <v>-118.3509</v>
      </c>
      <c r="AC3854">
        <f t="shared" si="60"/>
        <v>0</v>
      </c>
    </row>
    <row r="3855" spans="1:29" x14ac:dyDescent="0.35">
      <c r="A3855">
        <v>200205434</v>
      </c>
      <c r="B3855" s="1">
        <v>43858</v>
      </c>
      <c r="C3855" s="1">
        <v>43851</v>
      </c>
      <c r="D3855">
        <v>1700</v>
      </c>
      <c r="E3855">
        <v>2</v>
      </c>
      <c r="F3855" t="s">
        <v>56</v>
      </c>
      <c r="G3855">
        <v>236</v>
      </c>
      <c r="H3855">
        <v>2</v>
      </c>
      <c r="I3855">
        <v>745</v>
      </c>
      <c r="J3855" t="s">
        <v>139</v>
      </c>
      <c r="K3855" t="s">
        <v>885</v>
      </c>
      <c r="L3855">
        <v>37</v>
      </c>
      <c r="M3855" t="s">
        <v>30</v>
      </c>
      <c r="N3855" t="s">
        <v>95</v>
      </c>
      <c r="O3855">
        <v>122</v>
      </c>
      <c r="P3855" t="s">
        <v>275</v>
      </c>
      <c r="S3855" t="s">
        <v>40</v>
      </c>
      <c r="T3855" t="s">
        <v>41</v>
      </c>
      <c r="U3855">
        <v>745</v>
      </c>
      <c r="Y3855" t="s">
        <v>4378</v>
      </c>
      <c r="Z3855" t="s">
        <v>1727</v>
      </c>
      <c r="AA3855">
        <v>34.068899999999999</v>
      </c>
      <c r="AB3855">
        <v>-118.2677</v>
      </c>
      <c r="AC3855">
        <f t="shared" si="60"/>
        <v>0</v>
      </c>
    </row>
    <row r="3856" spans="1:29" x14ac:dyDescent="0.35">
      <c r="A3856">
        <v>200912261</v>
      </c>
      <c r="B3856" s="1">
        <v>44024</v>
      </c>
      <c r="C3856" s="1">
        <v>44024</v>
      </c>
      <c r="D3856">
        <v>1150</v>
      </c>
      <c r="E3856">
        <v>9</v>
      </c>
      <c r="F3856" t="s">
        <v>49</v>
      </c>
      <c r="G3856">
        <v>935</v>
      </c>
      <c r="H3856">
        <v>2</v>
      </c>
      <c r="I3856">
        <v>624</v>
      </c>
      <c r="J3856" t="s">
        <v>171</v>
      </c>
      <c r="K3856">
        <v>416</v>
      </c>
      <c r="L3856">
        <v>45</v>
      </c>
      <c r="M3856" t="s">
        <v>30</v>
      </c>
      <c r="N3856" t="s">
        <v>73</v>
      </c>
      <c r="O3856">
        <v>203</v>
      </c>
      <c r="P3856" t="s">
        <v>101</v>
      </c>
      <c r="Q3856">
        <v>500</v>
      </c>
      <c r="R3856" t="s">
        <v>184</v>
      </c>
      <c r="S3856" t="s">
        <v>40</v>
      </c>
      <c r="T3856" t="s">
        <v>41</v>
      </c>
      <c r="U3856">
        <v>624</v>
      </c>
      <c r="Y3856" t="s">
        <v>6118</v>
      </c>
      <c r="AA3856">
        <v>34.186700000000002</v>
      </c>
      <c r="AB3856">
        <v>-118.4449</v>
      </c>
      <c r="AC3856">
        <f t="shared" si="60"/>
        <v>0</v>
      </c>
    </row>
    <row r="3857" spans="1:29" x14ac:dyDescent="0.35">
      <c r="A3857">
        <v>200319963</v>
      </c>
      <c r="B3857" s="1">
        <v>44141</v>
      </c>
      <c r="C3857" s="1">
        <v>44141</v>
      </c>
      <c r="D3857">
        <v>2035</v>
      </c>
      <c r="E3857">
        <v>3</v>
      </c>
      <c r="F3857" t="s">
        <v>43</v>
      </c>
      <c r="G3857">
        <v>395</v>
      </c>
      <c r="H3857">
        <v>1</v>
      </c>
      <c r="I3857">
        <v>761</v>
      </c>
      <c r="J3857" t="s">
        <v>403</v>
      </c>
      <c r="K3857" t="s">
        <v>6119</v>
      </c>
      <c r="L3857">
        <v>37</v>
      </c>
      <c r="M3857" t="s">
        <v>94</v>
      </c>
      <c r="N3857" t="s">
        <v>95</v>
      </c>
      <c r="O3857">
        <v>501</v>
      </c>
      <c r="P3857" t="s">
        <v>164</v>
      </c>
      <c r="Q3857">
        <v>204</v>
      </c>
      <c r="R3857" t="s">
        <v>2138</v>
      </c>
      <c r="S3857" t="s">
        <v>33</v>
      </c>
      <c r="T3857" t="s">
        <v>34</v>
      </c>
      <c r="U3857">
        <v>761</v>
      </c>
      <c r="V3857">
        <v>930</v>
      </c>
      <c r="Y3857" t="s">
        <v>1284</v>
      </c>
      <c r="Z3857" t="s">
        <v>1390</v>
      </c>
      <c r="AA3857">
        <v>34.007300000000001</v>
      </c>
      <c r="AB3857">
        <v>-118.3108</v>
      </c>
      <c r="AC3857">
        <f t="shared" si="60"/>
        <v>1</v>
      </c>
    </row>
    <row r="3858" spans="1:29" x14ac:dyDescent="0.35">
      <c r="A3858">
        <v>201107832</v>
      </c>
      <c r="B3858" s="1">
        <v>43917</v>
      </c>
      <c r="C3858" s="1">
        <v>43917</v>
      </c>
      <c r="D3858">
        <v>700</v>
      </c>
      <c r="E3858">
        <v>11</v>
      </c>
      <c r="F3858" t="s">
        <v>64</v>
      </c>
      <c r="G3858">
        <v>1147</v>
      </c>
      <c r="H3858">
        <v>1</v>
      </c>
      <c r="I3858">
        <v>440</v>
      </c>
      <c r="J3858" t="s">
        <v>213</v>
      </c>
      <c r="K3858">
        <v>394</v>
      </c>
      <c r="L3858">
        <v>42</v>
      </c>
      <c r="M3858" t="s">
        <v>94</v>
      </c>
      <c r="N3858" t="s">
        <v>73</v>
      </c>
      <c r="O3858">
        <v>501</v>
      </c>
      <c r="P3858" t="s">
        <v>164</v>
      </c>
      <c r="S3858" t="s">
        <v>40</v>
      </c>
      <c r="T3858" t="s">
        <v>41</v>
      </c>
      <c r="U3858">
        <v>440</v>
      </c>
      <c r="Y3858" t="s">
        <v>6120</v>
      </c>
      <c r="AA3858">
        <v>34.101900000000001</v>
      </c>
      <c r="AB3858">
        <v>-118.2264</v>
      </c>
      <c r="AC3858">
        <f t="shared" si="60"/>
        <v>0</v>
      </c>
    </row>
    <row r="3859" spans="1:29" x14ac:dyDescent="0.35">
      <c r="A3859">
        <v>200307112</v>
      </c>
      <c r="B3859" s="1">
        <v>43881</v>
      </c>
      <c r="C3859" s="1">
        <v>43879</v>
      </c>
      <c r="D3859">
        <v>2000</v>
      </c>
      <c r="E3859">
        <v>3</v>
      </c>
      <c r="F3859" t="s">
        <v>43</v>
      </c>
      <c r="G3859">
        <v>308</v>
      </c>
      <c r="H3859">
        <v>1</v>
      </c>
      <c r="I3859">
        <v>480</v>
      </c>
      <c r="J3859" t="s">
        <v>44</v>
      </c>
      <c r="K3859" t="s">
        <v>45</v>
      </c>
      <c r="L3859">
        <v>23</v>
      </c>
      <c r="M3859" t="s">
        <v>30</v>
      </c>
      <c r="N3859" t="s">
        <v>173</v>
      </c>
      <c r="O3859">
        <v>501</v>
      </c>
      <c r="P3859" t="s">
        <v>164</v>
      </c>
      <c r="S3859" t="s">
        <v>40</v>
      </c>
      <c r="T3859" t="s">
        <v>41</v>
      </c>
      <c r="U3859">
        <v>480</v>
      </c>
      <c r="Y3859" t="s">
        <v>6121</v>
      </c>
      <c r="AA3859">
        <v>34.034700000000001</v>
      </c>
      <c r="AB3859">
        <v>-118.2792</v>
      </c>
      <c r="AC3859">
        <f t="shared" si="60"/>
        <v>0</v>
      </c>
    </row>
    <row r="3860" spans="1:29" x14ac:dyDescent="0.35">
      <c r="A3860">
        <v>200506685</v>
      </c>
      <c r="B3860" s="1">
        <v>43893</v>
      </c>
      <c r="C3860" s="1">
        <v>43863</v>
      </c>
      <c r="D3860">
        <v>1430</v>
      </c>
      <c r="E3860">
        <v>5</v>
      </c>
      <c r="F3860" t="s">
        <v>98</v>
      </c>
      <c r="G3860">
        <v>502</v>
      </c>
      <c r="H3860">
        <v>1</v>
      </c>
      <c r="I3860">
        <v>341</v>
      </c>
      <c r="J3860" t="s">
        <v>157</v>
      </c>
      <c r="K3860" t="s">
        <v>6122</v>
      </c>
      <c r="L3860">
        <v>14</v>
      </c>
      <c r="M3860" t="s">
        <v>94</v>
      </c>
      <c r="N3860" t="s">
        <v>163</v>
      </c>
      <c r="O3860">
        <v>721</v>
      </c>
      <c r="P3860" t="s">
        <v>828</v>
      </c>
      <c r="S3860" t="s">
        <v>40</v>
      </c>
      <c r="T3860" t="s">
        <v>41</v>
      </c>
      <c r="U3860">
        <v>341</v>
      </c>
      <c r="Y3860" t="s">
        <v>6123</v>
      </c>
      <c r="AA3860">
        <v>33.868400000000001</v>
      </c>
      <c r="AB3860">
        <v>-118.29689999999999</v>
      </c>
      <c r="AC3860">
        <f t="shared" si="60"/>
        <v>0</v>
      </c>
    </row>
    <row r="3861" spans="1:29" x14ac:dyDescent="0.35">
      <c r="A3861">
        <v>200306832</v>
      </c>
      <c r="B3861" s="1">
        <v>43878</v>
      </c>
      <c r="C3861" s="1">
        <v>43878</v>
      </c>
      <c r="D3861">
        <v>1700</v>
      </c>
      <c r="E3861">
        <v>3</v>
      </c>
      <c r="F3861" t="s">
        <v>43</v>
      </c>
      <c r="G3861">
        <v>377</v>
      </c>
      <c r="H3861">
        <v>1</v>
      </c>
      <c r="I3861">
        <v>510</v>
      </c>
      <c r="J3861" t="s">
        <v>29</v>
      </c>
      <c r="L3861">
        <v>0</v>
      </c>
      <c r="O3861">
        <v>101</v>
      </c>
      <c r="P3861" t="s">
        <v>32</v>
      </c>
      <c r="S3861" t="s">
        <v>40</v>
      </c>
      <c r="T3861" t="s">
        <v>41</v>
      </c>
      <c r="U3861">
        <v>510</v>
      </c>
      <c r="Y3861" t="s">
        <v>1246</v>
      </c>
      <c r="AA3861">
        <v>34.014499999999998</v>
      </c>
      <c r="AB3861">
        <v>-118.298</v>
      </c>
      <c r="AC3861">
        <f t="shared" si="60"/>
        <v>0</v>
      </c>
    </row>
    <row r="3862" spans="1:29" x14ac:dyDescent="0.35">
      <c r="A3862">
        <v>201108370</v>
      </c>
      <c r="B3862" s="1">
        <v>43936</v>
      </c>
      <c r="C3862" s="1">
        <v>43936</v>
      </c>
      <c r="D3862">
        <v>130</v>
      </c>
      <c r="E3862">
        <v>11</v>
      </c>
      <c r="F3862" t="s">
        <v>64</v>
      </c>
      <c r="G3862">
        <v>1142</v>
      </c>
      <c r="H3862">
        <v>1</v>
      </c>
      <c r="I3862">
        <v>330</v>
      </c>
      <c r="J3862" t="s">
        <v>37</v>
      </c>
      <c r="K3862" t="s">
        <v>6124</v>
      </c>
      <c r="L3862">
        <v>28</v>
      </c>
      <c r="M3862" t="s">
        <v>30</v>
      </c>
      <c r="N3862" t="s">
        <v>173</v>
      </c>
      <c r="O3862">
        <v>502</v>
      </c>
      <c r="P3862" t="s">
        <v>47</v>
      </c>
      <c r="Q3862">
        <v>500</v>
      </c>
      <c r="R3862" t="s">
        <v>184</v>
      </c>
      <c r="S3862" t="s">
        <v>40</v>
      </c>
      <c r="T3862" t="s">
        <v>41</v>
      </c>
      <c r="U3862">
        <v>330</v>
      </c>
      <c r="Y3862" t="s">
        <v>6125</v>
      </c>
      <c r="AA3862">
        <v>34.106200000000001</v>
      </c>
      <c r="AB3862">
        <v>-118.2901</v>
      </c>
      <c r="AC3862">
        <f t="shared" si="60"/>
        <v>0</v>
      </c>
    </row>
    <row r="3863" spans="1:29" x14ac:dyDescent="0.35">
      <c r="A3863">
        <v>201309676</v>
      </c>
      <c r="B3863" s="1">
        <v>43942</v>
      </c>
      <c r="C3863" s="1">
        <v>43941</v>
      </c>
      <c r="D3863">
        <v>1715</v>
      </c>
      <c r="E3863">
        <v>13</v>
      </c>
      <c r="F3863" t="s">
        <v>62</v>
      </c>
      <c r="G3863">
        <v>1351</v>
      </c>
      <c r="H3863">
        <v>1</v>
      </c>
      <c r="I3863">
        <v>442</v>
      </c>
      <c r="J3863" t="s">
        <v>179</v>
      </c>
      <c r="K3863" t="s">
        <v>6126</v>
      </c>
      <c r="L3863">
        <v>19</v>
      </c>
      <c r="M3863" t="s">
        <v>94</v>
      </c>
      <c r="N3863" t="s">
        <v>95</v>
      </c>
      <c r="O3863">
        <v>402</v>
      </c>
      <c r="P3863" t="s">
        <v>195</v>
      </c>
      <c r="S3863" t="s">
        <v>40</v>
      </c>
      <c r="T3863" t="s">
        <v>41</v>
      </c>
      <c r="U3863">
        <v>442</v>
      </c>
      <c r="Y3863" t="s">
        <v>6127</v>
      </c>
      <c r="AA3863">
        <v>34.011099999999999</v>
      </c>
      <c r="AB3863">
        <v>-118.2784</v>
      </c>
      <c r="AC3863">
        <f t="shared" si="60"/>
        <v>0</v>
      </c>
    </row>
    <row r="3864" spans="1:29" x14ac:dyDescent="0.35">
      <c r="A3864">
        <v>201006509</v>
      </c>
      <c r="B3864" s="1">
        <v>43887</v>
      </c>
      <c r="C3864" s="1">
        <v>43873</v>
      </c>
      <c r="D3864">
        <v>900</v>
      </c>
      <c r="E3864">
        <v>10</v>
      </c>
      <c r="F3864" t="s">
        <v>103</v>
      </c>
      <c r="G3864">
        <v>1021</v>
      </c>
      <c r="H3864">
        <v>1</v>
      </c>
      <c r="I3864">
        <v>480</v>
      </c>
      <c r="J3864" t="s">
        <v>44</v>
      </c>
      <c r="K3864" t="s">
        <v>245</v>
      </c>
      <c r="L3864">
        <v>61</v>
      </c>
      <c r="M3864" t="s">
        <v>30</v>
      </c>
      <c r="N3864" t="s">
        <v>73</v>
      </c>
      <c r="O3864">
        <v>501</v>
      </c>
      <c r="P3864" t="s">
        <v>164</v>
      </c>
      <c r="S3864" t="s">
        <v>40</v>
      </c>
      <c r="T3864" t="s">
        <v>41</v>
      </c>
      <c r="U3864">
        <v>480</v>
      </c>
      <c r="Y3864" t="s">
        <v>6128</v>
      </c>
      <c r="AA3864">
        <v>34.192</v>
      </c>
      <c r="AB3864">
        <v>-118.5613</v>
      </c>
      <c r="AC3864">
        <f t="shared" si="60"/>
        <v>0</v>
      </c>
    </row>
    <row r="3865" spans="1:29" x14ac:dyDescent="0.35">
      <c r="A3865">
        <v>200811598</v>
      </c>
      <c r="B3865" s="1">
        <v>44020</v>
      </c>
      <c r="C3865" s="1">
        <v>44019</v>
      </c>
      <c r="D3865">
        <v>2230</v>
      </c>
      <c r="E3865">
        <v>8</v>
      </c>
      <c r="F3865" t="s">
        <v>109</v>
      </c>
      <c r="G3865">
        <v>823</v>
      </c>
      <c r="H3865">
        <v>1</v>
      </c>
      <c r="I3865">
        <v>510</v>
      </c>
      <c r="J3865" t="s">
        <v>29</v>
      </c>
      <c r="L3865">
        <v>0</v>
      </c>
      <c r="O3865">
        <v>101</v>
      </c>
      <c r="P3865" t="s">
        <v>32</v>
      </c>
      <c r="S3865" t="s">
        <v>84</v>
      </c>
      <c r="T3865" t="s">
        <v>85</v>
      </c>
      <c r="U3865">
        <v>510</v>
      </c>
      <c r="Y3865" t="s">
        <v>3230</v>
      </c>
      <c r="AA3865">
        <v>34.037300000000002</v>
      </c>
      <c r="AB3865">
        <v>-118.53060000000001</v>
      </c>
      <c r="AC3865">
        <f t="shared" si="60"/>
        <v>0</v>
      </c>
    </row>
    <row r="3866" spans="1:29" x14ac:dyDescent="0.35">
      <c r="A3866">
        <v>201105106</v>
      </c>
      <c r="B3866" s="1">
        <v>43856</v>
      </c>
      <c r="C3866" s="1">
        <v>43855</v>
      </c>
      <c r="D3866">
        <v>2300</v>
      </c>
      <c r="E3866">
        <v>11</v>
      </c>
      <c r="F3866" t="s">
        <v>64</v>
      </c>
      <c r="G3866">
        <v>1132</v>
      </c>
      <c r="H3866">
        <v>1</v>
      </c>
      <c r="I3866">
        <v>480</v>
      </c>
      <c r="J3866" t="s">
        <v>44</v>
      </c>
      <c r="K3866">
        <v>344</v>
      </c>
      <c r="L3866">
        <v>34</v>
      </c>
      <c r="M3866" t="s">
        <v>30</v>
      </c>
      <c r="N3866" t="s">
        <v>94</v>
      </c>
      <c r="O3866">
        <v>501</v>
      </c>
      <c r="P3866" t="s">
        <v>164</v>
      </c>
      <c r="S3866" t="s">
        <v>40</v>
      </c>
      <c r="T3866" t="s">
        <v>41</v>
      </c>
      <c r="U3866">
        <v>480</v>
      </c>
      <c r="Y3866" t="s">
        <v>6129</v>
      </c>
      <c r="AA3866">
        <v>34.1128</v>
      </c>
      <c r="AB3866">
        <v>-118.2679</v>
      </c>
      <c r="AC3866">
        <f t="shared" si="60"/>
        <v>0</v>
      </c>
    </row>
    <row r="3867" spans="1:29" x14ac:dyDescent="0.35">
      <c r="A3867">
        <v>200605768</v>
      </c>
      <c r="B3867" s="1">
        <v>43868</v>
      </c>
      <c r="C3867" s="1">
        <v>43868</v>
      </c>
      <c r="D3867">
        <v>1300</v>
      </c>
      <c r="E3867">
        <v>6</v>
      </c>
      <c r="F3867" t="s">
        <v>91</v>
      </c>
      <c r="G3867">
        <v>646</v>
      </c>
      <c r="H3867">
        <v>2</v>
      </c>
      <c r="I3867">
        <v>625</v>
      </c>
      <c r="J3867" t="s">
        <v>628</v>
      </c>
      <c r="K3867" t="s">
        <v>6130</v>
      </c>
      <c r="L3867">
        <v>0</v>
      </c>
      <c r="M3867" t="s">
        <v>46</v>
      </c>
      <c r="N3867" t="s">
        <v>46</v>
      </c>
      <c r="O3867">
        <v>203</v>
      </c>
      <c r="P3867" t="s">
        <v>101</v>
      </c>
      <c r="S3867" t="s">
        <v>33</v>
      </c>
      <c r="T3867" t="s">
        <v>34</v>
      </c>
      <c r="U3867">
        <v>625</v>
      </c>
      <c r="V3867">
        <v>740</v>
      </c>
      <c r="Y3867" t="s">
        <v>2190</v>
      </c>
      <c r="AA3867">
        <v>34.097999999999999</v>
      </c>
      <c r="AB3867">
        <v>-118.3295</v>
      </c>
      <c r="AC3867">
        <f t="shared" si="60"/>
        <v>1</v>
      </c>
    </row>
    <row r="3868" spans="1:29" x14ac:dyDescent="0.35">
      <c r="A3868">
        <v>200205431</v>
      </c>
      <c r="B3868" s="1">
        <v>43859</v>
      </c>
      <c r="C3868" s="1">
        <v>43858</v>
      </c>
      <c r="D3868">
        <v>1730</v>
      </c>
      <c r="E3868">
        <v>2</v>
      </c>
      <c r="F3868" t="s">
        <v>56</v>
      </c>
      <c r="G3868">
        <v>251</v>
      </c>
      <c r="H3868">
        <v>1</v>
      </c>
      <c r="I3868">
        <v>331</v>
      </c>
      <c r="J3868" t="s">
        <v>233</v>
      </c>
      <c r="K3868" t="s">
        <v>6131</v>
      </c>
      <c r="L3868">
        <v>46</v>
      </c>
      <c r="M3868" t="s">
        <v>30</v>
      </c>
      <c r="N3868" t="s">
        <v>95</v>
      </c>
      <c r="O3868">
        <v>101</v>
      </c>
      <c r="P3868" t="s">
        <v>32</v>
      </c>
      <c r="S3868" t="s">
        <v>40</v>
      </c>
      <c r="T3868" t="s">
        <v>41</v>
      </c>
      <c r="U3868">
        <v>331</v>
      </c>
      <c r="Y3868" t="s">
        <v>2715</v>
      </c>
      <c r="AA3868">
        <v>34.062399999999997</v>
      </c>
      <c r="AB3868">
        <v>-118.2813</v>
      </c>
      <c r="AC3868">
        <f t="shared" si="60"/>
        <v>0</v>
      </c>
    </row>
    <row r="3869" spans="1:29" x14ac:dyDescent="0.35">
      <c r="A3869">
        <v>200909460</v>
      </c>
      <c r="B3869" s="1">
        <v>43959</v>
      </c>
      <c r="C3869" s="1">
        <v>43939</v>
      </c>
      <c r="D3869">
        <v>1200</v>
      </c>
      <c r="E3869">
        <v>9</v>
      </c>
      <c r="F3869" t="s">
        <v>49</v>
      </c>
      <c r="G3869">
        <v>916</v>
      </c>
      <c r="H3869">
        <v>1</v>
      </c>
      <c r="I3869">
        <v>341</v>
      </c>
      <c r="J3869" t="s">
        <v>157</v>
      </c>
      <c r="K3869">
        <v>344</v>
      </c>
      <c r="L3869">
        <v>46</v>
      </c>
      <c r="M3869" t="s">
        <v>30</v>
      </c>
      <c r="N3869" t="s">
        <v>163</v>
      </c>
      <c r="O3869">
        <v>108</v>
      </c>
      <c r="P3869" t="s">
        <v>105</v>
      </c>
      <c r="S3869" t="s">
        <v>40</v>
      </c>
      <c r="T3869" t="s">
        <v>41</v>
      </c>
      <c r="U3869">
        <v>341</v>
      </c>
      <c r="Y3869" t="s">
        <v>6132</v>
      </c>
      <c r="AA3869">
        <v>34.197600000000001</v>
      </c>
      <c r="AB3869">
        <v>-118.43559999999999</v>
      </c>
      <c r="AC3869">
        <f t="shared" si="60"/>
        <v>0</v>
      </c>
    </row>
    <row r="3870" spans="1:29" x14ac:dyDescent="0.35">
      <c r="A3870">
        <v>200110602</v>
      </c>
      <c r="B3870" s="1">
        <v>43937</v>
      </c>
      <c r="C3870" s="1">
        <v>43937</v>
      </c>
      <c r="D3870">
        <v>1650</v>
      </c>
      <c r="E3870">
        <v>1</v>
      </c>
      <c r="F3870" t="s">
        <v>36</v>
      </c>
      <c r="G3870">
        <v>164</v>
      </c>
      <c r="H3870">
        <v>2</v>
      </c>
      <c r="I3870">
        <v>624</v>
      </c>
      <c r="J3870" t="s">
        <v>171</v>
      </c>
      <c r="K3870" t="s">
        <v>6133</v>
      </c>
      <c r="L3870">
        <v>24</v>
      </c>
      <c r="M3870" t="s">
        <v>30</v>
      </c>
      <c r="N3870" t="s">
        <v>73</v>
      </c>
      <c r="O3870">
        <v>103</v>
      </c>
      <c r="P3870" t="s">
        <v>146</v>
      </c>
      <c r="Q3870">
        <v>400</v>
      </c>
      <c r="R3870" t="s">
        <v>143</v>
      </c>
      <c r="S3870" t="s">
        <v>40</v>
      </c>
      <c r="T3870" t="s">
        <v>41</v>
      </c>
      <c r="U3870">
        <v>624</v>
      </c>
      <c r="Y3870" t="s">
        <v>483</v>
      </c>
      <c r="Z3870" t="s">
        <v>6134</v>
      </c>
      <c r="AA3870">
        <v>34.044600000000003</v>
      </c>
      <c r="AB3870">
        <v>-118.25069999999999</v>
      </c>
      <c r="AC3870">
        <f t="shared" si="60"/>
        <v>0</v>
      </c>
    </row>
    <row r="3871" spans="1:29" x14ac:dyDescent="0.35">
      <c r="A3871">
        <v>200306874</v>
      </c>
      <c r="B3871" s="1">
        <v>43879</v>
      </c>
      <c r="C3871" s="1">
        <v>43878</v>
      </c>
      <c r="D3871">
        <v>1817</v>
      </c>
      <c r="E3871">
        <v>3</v>
      </c>
      <c r="F3871" t="s">
        <v>43</v>
      </c>
      <c r="G3871">
        <v>358</v>
      </c>
      <c r="H3871">
        <v>1</v>
      </c>
      <c r="I3871">
        <v>310</v>
      </c>
      <c r="J3871" t="s">
        <v>71</v>
      </c>
      <c r="K3871" t="s">
        <v>6135</v>
      </c>
      <c r="L3871">
        <v>19</v>
      </c>
      <c r="M3871" t="s">
        <v>46</v>
      </c>
      <c r="N3871" t="s">
        <v>46</v>
      </c>
      <c r="O3871">
        <v>108</v>
      </c>
      <c r="P3871" t="s">
        <v>105</v>
      </c>
      <c r="S3871" t="s">
        <v>355</v>
      </c>
      <c r="T3871" t="s">
        <v>356</v>
      </c>
      <c r="U3871">
        <v>310</v>
      </c>
      <c r="Y3871" t="s">
        <v>6136</v>
      </c>
      <c r="AA3871">
        <v>34.0212</v>
      </c>
      <c r="AB3871">
        <v>-118.2805</v>
      </c>
      <c r="AC3871">
        <f t="shared" si="60"/>
        <v>1</v>
      </c>
    </row>
    <row r="3872" spans="1:29" x14ac:dyDescent="0.35">
      <c r="A3872">
        <v>200609928</v>
      </c>
      <c r="B3872" s="1">
        <v>43958</v>
      </c>
      <c r="C3872" s="1">
        <v>43958</v>
      </c>
      <c r="D3872">
        <v>130</v>
      </c>
      <c r="E3872">
        <v>6</v>
      </c>
      <c r="F3872" t="s">
        <v>91</v>
      </c>
      <c r="G3872">
        <v>644</v>
      </c>
      <c r="H3872">
        <v>2</v>
      </c>
      <c r="I3872">
        <v>626</v>
      </c>
      <c r="J3872" t="s">
        <v>141</v>
      </c>
      <c r="K3872" t="s">
        <v>6137</v>
      </c>
      <c r="L3872">
        <v>31</v>
      </c>
      <c r="M3872" t="s">
        <v>30</v>
      </c>
      <c r="N3872" t="s">
        <v>73</v>
      </c>
      <c r="O3872">
        <v>502</v>
      </c>
      <c r="P3872" t="s">
        <v>47</v>
      </c>
      <c r="Q3872">
        <v>400</v>
      </c>
      <c r="R3872" t="s">
        <v>143</v>
      </c>
      <c r="S3872" t="s">
        <v>84</v>
      </c>
      <c r="T3872" t="s">
        <v>85</v>
      </c>
      <c r="U3872">
        <v>626</v>
      </c>
      <c r="Y3872" t="s">
        <v>6138</v>
      </c>
      <c r="AA3872">
        <v>34.0961</v>
      </c>
      <c r="AB3872">
        <v>-118.3442</v>
      </c>
      <c r="AC3872">
        <f t="shared" si="60"/>
        <v>0</v>
      </c>
    </row>
    <row r="3873" spans="1:29" x14ac:dyDescent="0.35">
      <c r="A3873">
        <v>200412195</v>
      </c>
      <c r="B3873" s="1">
        <v>44070</v>
      </c>
      <c r="C3873" s="1">
        <v>44070</v>
      </c>
      <c r="D3873">
        <v>445</v>
      </c>
      <c r="E3873">
        <v>4</v>
      </c>
      <c r="F3873" t="s">
        <v>54</v>
      </c>
      <c r="G3873">
        <v>449</v>
      </c>
      <c r="H3873">
        <v>1</v>
      </c>
      <c r="I3873">
        <v>510</v>
      </c>
      <c r="J3873" t="s">
        <v>29</v>
      </c>
      <c r="L3873">
        <v>0</v>
      </c>
      <c r="O3873">
        <v>101</v>
      </c>
      <c r="P3873" t="s">
        <v>32</v>
      </c>
      <c r="S3873" t="s">
        <v>40</v>
      </c>
      <c r="T3873" t="s">
        <v>41</v>
      </c>
      <c r="U3873">
        <v>510</v>
      </c>
      <c r="Y3873" t="s">
        <v>2112</v>
      </c>
      <c r="AA3873">
        <v>34.049300000000002</v>
      </c>
      <c r="AB3873">
        <v>-118.1953</v>
      </c>
      <c r="AC3873">
        <f t="shared" si="60"/>
        <v>0</v>
      </c>
    </row>
    <row r="3874" spans="1:29" x14ac:dyDescent="0.35">
      <c r="A3874">
        <v>200320536</v>
      </c>
      <c r="B3874" s="1">
        <v>44153</v>
      </c>
      <c r="C3874" s="1">
        <v>44152</v>
      </c>
      <c r="D3874">
        <v>2000</v>
      </c>
      <c r="E3874">
        <v>3</v>
      </c>
      <c r="F3874" t="s">
        <v>43</v>
      </c>
      <c r="G3874">
        <v>393</v>
      </c>
      <c r="H3874">
        <v>1</v>
      </c>
      <c r="I3874">
        <v>510</v>
      </c>
      <c r="J3874" t="s">
        <v>29</v>
      </c>
      <c r="L3874">
        <v>0</v>
      </c>
      <c r="O3874">
        <v>101</v>
      </c>
      <c r="P3874" t="s">
        <v>32</v>
      </c>
      <c r="S3874" t="s">
        <v>40</v>
      </c>
      <c r="T3874" t="s">
        <v>41</v>
      </c>
      <c r="U3874">
        <v>510</v>
      </c>
      <c r="Y3874" t="s">
        <v>6139</v>
      </c>
      <c r="AA3874">
        <v>34.0105</v>
      </c>
      <c r="AB3874">
        <v>-118.325</v>
      </c>
      <c r="AC3874">
        <f t="shared" si="60"/>
        <v>0</v>
      </c>
    </row>
    <row r="3875" spans="1:29" x14ac:dyDescent="0.35">
      <c r="A3875">
        <v>200110411</v>
      </c>
      <c r="B3875" s="1">
        <v>43934</v>
      </c>
      <c r="C3875" s="1">
        <v>43934</v>
      </c>
      <c r="D3875">
        <v>1115</v>
      </c>
      <c r="E3875">
        <v>1</v>
      </c>
      <c r="F3875" t="s">
        <v>36</v>
      </c>
      <c r="G3875">
        <v>111</v>
      </c>
      <c r="H3875">
        <v>1</v>
      </c>
      <c r="I3875">
        <v>230</v>
      </c>
      <c r="J3875" t="s">
        <v>161</v>
      </c>
      <c r="K3875" t="s">
        <v>6140</v>
      </c>
      <c r="L3875">
        <v>21</v>
      </c>
      <c r="M3875" t="s">
        <v>30</v>
      </c>
      <c r="N3875" t="s">
        <v>73</v>
      </c>
      <c r="O3875">
        <v>503</v>
      </c>
      <c r="P3875" t="s">
        <v>650</v>
      </c>
      <c r="Q3875">
        <v>105</v>
      </c>
      <c r="R3875" t="s">
        <v>6141</v>
      </c>
      <c r="S3875" t="s">
        <v>33</v>
      </c>
      <c r="T3875" t="s">
        <v>34</v>
      </c>
      <c r="U3875">
        <v>230</v>
      </c>
      <c r="Y3875" t="s">
        <v>3532</v>
      </c>
      <c r="AA3875">
        <v>34.061500000000002</v>
      </c>
      <c r="AB3875">
        <v>-118.24120000000001</v>
      </c>
      <c r="AC3875">
        <f t="shared" si="60"/>
        <v>1</v>
      </c>
    </row>
    <row r="3876" spans="1:29" x14ac:dyDescent="0.35">
      <c r="A3876">
        <v>200608406</v>
      </c>
      <c r="B3876" s="1">
        <v>43918</v>
      </c>
      <c r="C3876" s="1">
        <v>43917</v>
      </c>
      <c r="D3876">
        <v>2345</v>
      </c>
      <c r="E3876">
        <v>6</v>
      </c>
      <c r="F3876" t="s">
        <v>91</v>
      </c>
      <c r="G3876">
        <v>666</v>
      </c>
      <c r="H3876">
        <v>2</v>
      </c>
      <c r="I3876">
        <v>660</v>
      </c>
      <c r="J3876" t="s">
        <v>6142</v>
      </c>
      <c r="K3876" t="s">
        <v>6143</v>
      </c>
      <c r="L3876">
        <v>0</v>
      </c>
      <c r="M3876" t="s">
        <v>46</v>
      </c>
      <c r="N3876" t="s">
        <v>46</v>
      </c>
      <c r="O3876">
        <v>210</v>
      </c>
      <c r="P3876" t="s">
        <v>183</v>
      </c>
      <c r="S3876" t="s">
        <v>40</v>
      </c>
      <c r="T3876" t="s">
        <v>41</v>
      </c>
      <c r="U3876">
        <v>660</v>
      </c>
      <c r="V3876">
        <v>998</v>
      </c>
      <c r="Y3876" t="s">
        <v>6144</v>
      </c>
      <c r="AA3876">
        <v>34.096200000000003</v>
      </c>
      <c r="AB3876">
        <v>-118.3266</v>
      </c>
      <c r="AC3876">
        <f t="shared" si="60"/>
        <v>0</v>
      </c>
    </row>
    <row r="3877" spans="1:29" x14ac:dyDescent="0.35">
      <c r="A3877">
        <v>201219001</v>
      </c>
      <c r="B3877" s="1">
        <v>44064</v>
      </c>
      <c r="C3877" s="1">
        <v>44064</v>
      </c>
      <c r="D3877">
        <v>1550</v>
      </c>
      <c r="E3877">
        <v>12</v>
      </c>
      <c r="F3877" t="s">
        <v>68</v>
      </c>
      <c r="G3877">
        <v>1218</v>
      </c>
      <c r="H3877">
        <v>2</v>
      </c>
      <c r="I3877">
        <v>624</v>
      </c>
      <c r="J3877" t="s">
        <v>171</v>
      </c>
      <c r="K3877" t="s">
        <v>6145</v>
      </c>
      <c r="L3877">
        <v>18</v>
      </c>
      <c r="M3877" t="s">
        <v>30</v>
      </c>
      <c r="N3877" t="s">
        <v>163</v>
      </c>
      <c r="O3877">
        <v>501</v>
      </c>
      <c r="P3877" t="s">
        <v>164</v>
      </c>
      <c r="Q3877">
        <v>400</v>
      </c>
      <c r="R3877" t="s">
        <v>143</v>
      </c>
      <c r="S3877" t="s">
        <v>84</v>
      </c>
      <c r="T3877" t="s">
        <v>85</v>
      </c>
      <c r="U3877">
        <v>624</v>
      </c>
      <c r="Y3877" t="s">
        <v>2578</v>
      </c>
      <c r="AA3877">
        <v>33.991399999999999</v>
      </c>
      <c r="AB3877">
        <v>-118.29089999999999</v>
      </c>
      <c r="AC3877">
        <f t="shared" si="60"/>
        <v>0</v>
      </c>
    </row>
    <row r="3878" spans="1:29" x14ac:dyDescent="0.35">
      <c r="A3878">
        <v>201112900</v>
      </c>
      <c r="B3878" s="1">
        <v>44069</v>
      </c>
      <c r="C3878" s="1">
        <v>44069</v>
      </c>
      <c r="D3878">
        <v>330</v>
      </c>
      <c r="E3878">
        <v>11</v>
      </c>
      <c r="F3878" t="s">
        <v>64</v>
      </c>
      <c r="G3878">
        <v>1144</v>
      </c>
      <c r="H3878">
        <v>2</v>
      </c>
      <c r="I3878">
        <v>740</v>
      </c>
      <c r="J3878" t="s">
        <v>224</v>
      </c>
      <c r="K3878">
        <v>329</v>
      </c>
      <c r="L3878">
        <v>34</v>
      </c>
      <c r="M3878" t="s">
        <v>30</v>
      </c>
      <c r="N3878" t="s">
        <v>73</v>
      </c>
      <c r="O3878">
        <v>101</v>
      </c>
      <c r="P3878" t="s">
        <v>32</v>
      </c>
      <c r="S3878" t="s">
        <v>40</v>
      </c>
      <c r="T3878" t="s">
        <v>41</v>
      </c>
      <c r="U3878">
        <v>740</v>
      </c>
      <c r="Y3878" t="s">
        <v>6146</v>
      </c>
      <c r="AA3878">
        <v>34.097700000000003</v>
      </c>
      <c r="AB3878">
        <v>-118.2739</v>
      </c>
      <c r="AC3878">
        <f t="shared" si="60"/>
        <v>0</v>
      </c>
    </row>
    <row r="3879" spans="1:29" x14ac:dyDescent="0.35">
      <c r="A3879">
        <v>201116868</v>
      </c>
      <c r="B3879" s="1">
        <v>44187</v>
      </c>
      <c r="C3879" s="1">
        <v>44186</v>
      </c>
      <c r="D3879">
        <v>1800</v>
      </c>
      <c r="E3879">
        <v>11</v>
      </c>
      <c r="F3879" t="s">
        <v>64</v>
      </c>
      <c r="G3879">
        <v>1169</v>
      </c>
      <c r="H3879">
        <v>1</v>
      </c>
      <c r="I3879">
        <v>510</v>
      </c>
      <c r="J3879" t="s">
        <v>29</v>
      </c>
      <c r="L3879">
        <v>0</v>
      </c>
      <c r="O3879">
        <v>101</v>
      </c>
      <c r="P3879" t="s">
        <v>32</v>
      </c>
      <c r="S3879" t="s">
        <v>40</v>
      </c>
      <c r="T3879" t="s">
        <v>41</v>
      </c>
      <c r="U3879">
        <v>510</v>
      </c>
      <c r="Y3879" t="s">
        <v>6147</v>
      </c>
      <c r="AA3879">
        <v>34.102699999999999</v>
      </c>
      <c r="AB3879">
        <v>-118.2029</v>
      </c>
      <c r="AC3879">
        <f t="shared" si="60"/>
        <v>0</v>
      </c>
    </row>
    <row r="3880" spans="1:29" x14ac:dyDescent="0.35">
      <c r="A3880">
        <v>201218751</v>
      </c>
      <c r="B3880" s="1">
        <v>44060</v>
      </c>
      <c r="C3880" s="1">
        <v>44060</v>
      </c>
      <c r="D3880">
        <v>1703</v>
      </c>
      <c r="E3880">
        <v>12</v>
      </c>
      <c r="F3880" t="s">
        <v>68</v>
      </c>
      <c r="G3880">
        <v>1207</v>
      </c>
      <c r="H3880">
        <v>2</v>
      </c>
      <c r="I3880">
        <v>740</v>
      </c>
      <c r="J3880" t="s">
        <v>224</v>
      </c>
      <c r="K3880" t="s">
        <v>2514</v>
      </c>
      <c r="L3880">
        <v>37</v>
      </c>
      <c r="M3880" t="s">
        <v>94</v>
      </c>
      <c r="N3880" t="s">
        <v>163</v>
      </c>
      <c r="O3880">
        <v>501</v>
      </c>
      <c r="P3880" t="s">
        <v>164</v>
      </c>
      <c r="S3880" t="s">
        <v>40</v>
      </c>
      <c r="T3880" t="s">
        <v>41</v>
      </c>
      <c r="U3880">
        <v>740</v>
      </c>
      <c r="Y3880" t="s">
        <v>4542</v>
      </c>
      <c r="AA3880">
        <v>33.997900000000001</v>
      </c>
      <c r="AB3880">
        <v>-118.2884</v>
      </c>
      <c r="AC3880">
        <f t="shared" si="60"/>
        <v>0</v>
      </c>
    </row>
    <row r="3881" spans="1:29" x14ac:dyDescent="0.35">
      <c r="A3881">
        <v>201012222</v>
      </c>
      <c r="B3881" s="1">
        <v>44062</v>
      </c>
      <c r="C3881" s="1">
        <v>44060</v>
      </c>
      <c r="D3881">
        <v>130</v>
      </c>
      <c r="E3881">
        <v>10</v>
      </c>
      <c r="F3881" t="s">
        <v>103</v>
      </c>
      <c r="G3881">
        <v>1025</v>
      </c>
      <c r="H3881">
        <v>2</v>
      </c>
      <c r="I3881">
        <v>745</v>
      </c>
      <c r="J3881" t="s">
        <v>139</v>
      </c>
      <c r="K3881" t="s">
        <v>6148</v>
      </c>
      <c r="L3881">
        <v>29</v>
      </c>
      <c r="M3881" t="s">
        <v>94</v>
      </c>
      <c r="N3881" t="s">
        <v>95</v>
      </c>
      <c r="O3881">
        <v>506</v>
      </c>
      <c r="P3881" t="s">
        <v>2912</v>
      </c>
      <c r="S3881" t="s">
        <v>40</v>
      </c>
      <c r="T3881" t="s">
        <v>41</v>
      </c>
      <c r="U3881">
        <v>745</v>
      </c>
      <c r="Y3881" t="s">
        <v>6149</v>
      </c>
      <c r="AA3881">
        <v>34.193899999999999</v>
      </c>
      <c r="AB3881">
        <v>-118.5273</v>
      </c>
      <c r="AC3881">
        <f t="shared" si="60"/>
        <v>0</v>
      </c>
    </row>
    <row r="3882" spans="1:29" x14ac:dyDescent="0.35">
      <c r="A3882">
        <v>201226969</v>
      </c>
      <c r="B3882" s="1">
        <v>44188</v>
      </c>
      <c r="C3882" s="1">
        <v>44184</v>
      </c>
      <c r="D3882">
        <v>2150</v>
      </c>
      <c r="E3882">
        <v>12</v>
      </c>
      <c r="F3882" t="s">
        <v>68</v>
      </c>
      <c r="G3882">
        <v>1253</v>
      </c>
      <c r="H3882">
        <v>1</v>
      </c>
      <c r="I3882">
        <v>330</v>
      </c>
      <c r="J3882" t="s">
        <v>37</v>
      </c>
      <c r="K3882" t="s">
        <v>6150</v>
      </c>
      <c r="L3882">
        <v>31</v>
      </c>
      <c r="M3882" t="s">
        <v>94</v>
      </c>
      <c r="N3882" t="s">
        <v>163</v>
      </c>
      <c r="O3882">
        <v>101</v>
      </c>
      <c r="P3882" t="s">
        <v>32</v>
      </c>
      <c r="S3882" t="s">
        <v>40</v>
      </c>
      <c r="T3882" t="s">
        <v>41</v>
      </c>
      <c r="U3882">
        <v>330</v>
      </c>
      <c r="Y3882" t="s">
        <v>6151</v>
      </c>
      <c r="AA3882">
        <v>33.968200000000003</v>
      </c>
      <c r="AB3882">
        <v>-118.3156</v>
      </c>
      <c r="AC3882">
        <f t="shared" si="60"/>
        <v>0</v>
      </c>
    </row>
    <row r="3883" spans="1:29" x14ac:dyDescent="0.35">
      <c r="A3883">
        <v>201014727</v>
      </c>
      <c r="B3883" s="1">
        <v>44139</v>
      </c>
      <c r="C3883" s="1">
        <v>44139</v>
      </c>
      <c r="D3883">
        <v>1515</v>
      </c>
      <c r="E3883">
        <v>10</v>
      </c>
      <c r="F3883" t="s">
        <v>103</v>
      </c>
      <c r="G3883">
        <v>1033</v>
      </c>
      <c r="H3883">
        <v>1</v>
      </c>
      <c r="I3883">
        <v>310</v>
      </c>
      <c r="J3883" t="s">
        <v>71</v>
      </c>
      <c r="K3883" t="s">
        <v>6152</v>
      </c>
      <c r="L3883">
        <v>36</v>
      </c>
      <c r="M3883" t="s">
        <v>94</v>
      </c>
      <c r="N3883" t="s">
        <v>31</v>
      </c>
      <c r="O3883">
        <v>501</v>
      </c>
      <c r="P3883" t="s">
        <v>164</v>
      </c>
      <c r="Q3883">
        <v>400</v>
      </c>
      <c r="R3883" t="s">
        <v>143</v>
      </c>
      <c r="S3883" t="s">
        <v>40</v>
      </c>
      <c r="T3883" t="s">
        <v>41</v>
      </c>
      <c r="U3883">
        <v>310</v>
      </c>
      <c r="V3883">
        <v>624</v>
      </c>
      <c r="Y3883" t="s">
        <v>6153</v>
      </c>
      <c r="AA3883">
        <v>34.186599999999999</v>
      </c>
      <c r="AB3883">
        <v>-118.5453</v>
      </c>
      <c r="AC3883">
        <f t="shared" si="60"/>
        <v>0</v>
      </c>
    </row>
    <row r="3884" spans="1:29" x14ac:dyDescent="0.35">
      <c r="A3884">
        <v>201220072</v>
      </c>
      <c r="B3884" s="1">
        <v>44080</v>
      </c>
      <c r="C3884" s="1">
        <v>44080</v>
      </c>
      <c r="D3884">
        <v>300</v>
      </c>
      <c r="E3884">
        <v>12</v>
      </c>
      <c r="F3884" t="s">
        <v>68</v>
      </c>
      <c r="G3884">
        <v>1266</v>
      </c>
      <c r="H3884">
        <v>2</v>
      </c>
      <c r="I3884">
        <v>626</v>
      </c>
      <c r="J3884" t="s">
        <v>141</v>
      </c>
      <c r="K3884" t="s">
        <v>6154</v>
      </c>
      <c r="L3884">
        <v>45</v>
      </c>
      <c r="M3884" t="s">
        <v>30</v>
      </c>
      <c r="N3884" t="s">
        <v>95</v>
      </c>
      <c r="O3884">
        <v>501</v>
      </c>
      <c r="P3884" t="s">
        <v>164</v>
      </c>
      <c r="Q3884">
        <v>400</v>
      </c>
      <c r="R3884" t="s">
        <v>143</v>
      </c>
      <c r="S3884" t="s">
        <v>40</v>
      </c>
      <c r="T3884" t="s">
        <v>41</v>
      </c>
      <c r="U3884">
        <v>626</v>
      </c>
      <c r="Y3884" t="s">
        <v>6155</v>
      </c>
      <c r="AA3884">
        <v>33.965499999999999</v>
      </c>
      <c r="AB3884">
        <v>-118.28530000000001</v>
      </c>
      <c r="AC3884">
        <f t="shared" si="60"/>
        <v>0</v>
      </c>
    </row>
    <row r="3885" spans="1:29" x14ac:dyDescent="0.35">
      <c r="A3885">
        <v>200713392</v>
      </c>
      <c r="B3885" s="1">
        <v>44072</v>
      </c>
      <c r="C3885" s="1">
        <v>44071</v>
      </c>
      <c r="D3885">
        <v>1900</v>
      </c>
      <c r="E3885">
        <v>7</v>
      </c>
      <c r="F3885" t="s">
        <v>28</v>
      </c>
      <c r="G3885">
        <v>729</v>
      </c>
      <c r="H3885">
        <v>1</v>
      </c>
      <c r="I3885">
        <v>330</v>
      </c>
      <c r="J3885" t="s">
        <v>37</v>
      </c>
      <c r="K3885" t="s">
        <v>917</v>
      </c>
      <c r="L3885">
        <v>40</v>
      </c>
      <c r="M3885" t="s">
        <v>94</v>
      </c>
      <c r="N3885" t="s">
        <v>73</v>
      </c>
      <c r="O3885">
        <v>101</v>
      </c>
      <c r="P3885" t="s">
        <v>32</v>
      </c>
      <c r="S3885" t="s">
        <v>40</v>
      </c>
      <c r="T3885" t="s">
        <v>41</v>
      </c>
      <c r="U3885">
        <v>330</v>
      </c>
      <c r="Y3885" t="s">
        <v>6156</v>
      </c>
      <c r="AA3885">
        <v>34.073</v>
      </c>
      <c r="AB3885">
        <v>-118.32599999999999</v>
      </c>
      <c r="AC3885">
        <f t="shared" si="60"/>
        <v>0</v>
      </c>
    </row>
    <row r="3886" spans="1:29" x14ac:dyDescent="0.35">
      <c r="A3886">
        <v>201305004</v>
      </c>
      <c r="B3886" s="1">
        <v>43848</v>
      </c>
      <c r="C3886" s="1">
        <v>43847</v>
      </c>
      <c r="D3886">
        <v>1400</v>
      </c>
      <c r="E3886">
        <v>13</v>
      </c>
      <c r="F3886" t="s">
        <v>62</v>
      </c>
      <c r="G3886">
        <v>1346</v>
      </c>
      <c r="H3886">
        <v>2</v>
      </c>
      <c r="I3886">
        <v>664</v>
      </c>
      <c r="J3886" t="s">
        <v>1125</v>
      </c>
      <c r="K3886" t="s">
        <v>6157</v>
      </c>
      <c r="L3886">
        <v>41</v>
      </c>
      <c r="M3886" t="s">
        <v>30</v>
      </c>
      <c r="N3886" t="s">
        <v>95</v>
      </c>
      <c r="O3886">
        <v>501</v>
      </c>
      <c r="P3886" t="s">
        <v>164</v>
      </c>
      <c r="S3886" t="s">
        <v>40</v>
      </c>
      <c r="T3886" t="s">
        <v>41</v>
      </c>
      <c r="U3886">
        <v>664</v>
      </c>
      <c r="Y3886" t="s">
        <v>6158</v>
      </c>
      <c r="AA3886">
        <v>34.004800000000003</v>
      </c>
      <c r="AB3886">
        <v>-118.2543</v>
      </c>
      <c r="AC3886">
        <f t="shared" si="60"/>
        <v>0</v>
      </c>
    </row>
    <row r="3887" spans="1:29" x14ac:dyDescent="0.35">
      <c r="A3887">
        <v>201005430</v>
      </c>
      <c r="B3887" s="1">
        <v>43864</v>
      </c>
      <c r="C3887" s="1">
        <v>43864</v>
      </c>
      <c r="D3887">
        <v>1940</v>
      </c>
      <c r="E3887">
        <v>10</v>
      </c>
      <c r="F3887" t="s">
        <v>103</v>
      </c>
      <c r="G3887">
        <v>1078</v>
      </c>
      <c r="H3887">
        <v>1</v>
      </c>
      <c r="I3887">
        <v>230</v>
      </c>
      <c r="J3887" t="s">
        <v>161</v>
      </c>
      <c r="K3887" t="s">
        <v>6159</v>
      </c>
      <c r="L3887">
        <v>77</v>
      </c>
      <c r="M3887" t="s">
        <v>30</v>
      </c>
      <c r="N3887" t="s">
        <v>73</v>
      </c>
      <c r="O3887">
        <v>501</v>
      </c>
      <c r="P3887" t="s">
        <v>164</v>
      </c>
      <c r="Q3887">
        <v>201</v>
      </c>
      <c r="R3887" t="s">
        <v>165</v>
      </c>
      <c r="S3887" t="s">
        <v>33</v>
      </c>
      <c r="T3887" t="s">
        <v>34</v>
      </c>
      <c r="U3887">
        <v>230</v>
      </c>
      <c r="Y3887" t="s">
        <v>6160</v>
      </c>
      <c r="AA3887">
        <v>34.159799999999997</v>
      </c>
      <c r="AB3887">
        <v>-118.4945</v>
      </c>
      <c r="AC3887">
        <f t="shared" si="60"/>
        <v>1</v>
      </c>
    </row>
    <row r="3888" spans="1:29" x14ac:dyDescent="0.35">
      <c r="A3888">
        <v>201013317</v>
      </c>
      <c r="B3888" s="1">
        <v>44096</v>
      </c>
      <c r="C3888" s="1">
        <v>44096</v>
      </c>
      <c r="D3888">
        <v>1325</v>
      </c>
      <c r="E3888">
        <v>10</v>
      </c>
      <c r="F3888" t="s">
        <v>103</v>
      </c>
      <c r="G3888">
        <v>1043</v>
      </c>
      <c r="H3888">
        <v>2</v>
      </c>
      <c r="I3888">
        <v>888</v>
      </c>
      <c r="J3888" t="s">
        <v>250</v>
      </c>
      <c r="K3888" t="s">
        <v>6161</v>
      </c>
      <c r="L3888">
        <v>0</v>
      </c>
      <c r="M3888" t="s">
        <v>30</v>
      </c>
      <c r="N3888" t="s">
        <v>31</v>
      </c>
      <c r="O3888">
        <v>502</v>
      </c>
      <c r="P3888" t="s">
        <v>47</v>
      </c>
      <c r="S3888" t="s">
        <v>40</v>
      </c>
      <c r="T3888" t="s">
        <v>41</v>
      </c>
      <c r="U3888">
        <v>888</v>
      </c>
      <c r="Y3888" t="s">
        <v>3140</v>
      </c>
      <c r="AA3888">
        <v>34.176900000000003</v>
      </c>
      <c r="AB3888">
        <v>-118.5384</v>
      </c>
      <c r="AC3888">
        <f t="shared" si="60"/>
        <v>0</v>
      </c>
    </row>
    <row r="3889" spans="1:29" x14ac:dyDescent="0.35">
      <c r="A3889">
        <v>200810467</v>
      </c>
      <c r="B3889" s="1">
        <v>43992</v>
      </c>
      <c r="C3889" s="1">
        <v>43992</v>
      </c>
      <c r="D3889">
        <v>420</v>
      </c>
      <c r="E3889">
        <v>8</v>
      </c>
      <c r="F3889" t="s">
        <v>109</v>
      </c>
      <c r="G3889">
        <v>802</v>
      </c>
      <c r="H3889">
        <v>1</v>
      </c>
      <c r="I3889">
        <v>331</v>
      </c>
      <c r="J3889" t="s">
        <v>233</v>
      </c>
      <c r="K3889" t="s">
        <v>6162</v>
      </c>
      <c r="L3889">
        <v>27</v>
      </c>
      <c r="M3889" t="s">
        <v>30</v>
      </c>
      <c r="N3889" t="s">
        <v>73</v>
      </c>
      <c r="O3889">
        <v>101</v>
      </c>
      <c r="P3889" t="s">
        <v>32</v>
      </c>
      <c r="S3889" t="s">
        <v>40</v>
      </c>
      <c r="T3889" t="s">
        <v>41</v>
      </c>
      <c r="U3889">
        <v>331</v>
      </c>
      <c r="Y3889" t="s">
        <v>6163</v>
      </c>
      <c r="AA3889">
        <v>34.049700000000001</v>
      </c>
      <c r="AB3889">
        <v>-118.5185</v>
      </c>
      <c r="AC3889">
        <f t="shared" si="60"/>
        <v>0</v>
      </c>
    </row>
    <row r="3890" spans="1:29" x14ac:dyDescent="0.35">
      <c r="A3890">
        <v>200914590</v>
      </c>
      <c r="B3890" s="1">
        <v>44085</v>
      </c>
      <c r="C3890" s="1">
        <v>44084</v>
      </c>
      <c r="D3890">
        <v>1730</v>
      </c>
      <c r="E3890">
        <v>9</v>
      </c>
      <c r="F3890" t="s">
        <v>49</v>
      </c>
      <c r="G3890">
        <v>911</v>
      </c>
      <c r="H3890">
        <v>2</v>
      </c>
      <c r="I3890">
        <v>902</v>
      </c>
      <c r="J3890" t="s">
        <v>3946</v>
      </c>
      <c r="K3890">
        <v>1501</v>
      </c>
      <c r="L3890">
        <v>56</v>
      </c>
      <c r="M3890" t="s">
        <v>94</v>
      </c>
      <c r="N3890" t="s">
        <v>163</v>
      </c>
      <c r="O3890">
        <v>501</v>
      </c>
      <c r="P3890" t="s">
        <v>164</v>
      </c>
      <c r="S3890" t="s">
        <v>33</v>
      </c>
      <c r="T3890" t="s">
        <v>34</v>
      </c>
      <c r="U3890">
        <v>902</v>
      </c>
      <c r="Y3890" t="s">
        <v>6164</v>
      </c>
      <c r="AA3890">
        <v>34.197499999999998</v>
      </c>
      <c r="AB3890">
        <v>-118.4727</v>
      </c>
      <c r="AC3890">
        <f t="shared" si="60"/>
        <v>1</v>
      </c>
    </row>
    <row r="3891" spans="1:29" x14ac:dyDescent="0.35">
      <c r="A3891">
        <v>200910649</v>
      </c>
      <c r="B3891" s="1">
        <v>43987</v>
      </c>
      <c r="C3891" s="1">
        <v>43987</v>
      </c>
      <c r="D3891">
        <v>830</v>
      </c>
      <c r="E3891">
        <v>9</v>
      </c>
      <c r="F3891" t="s">
        <v>49</v>
      </c>
      <c r="G3891">
        <v>974</v>
      </c>
      <c r="H3891">
        <v>2</v>
      </c>
      <c r="I3891">
        <v>624</v>
      </c>
      <c r="J3891" t="s">
        <v>171</v>
      </c>
      <c r="K3891">
        <v>406</v>
      </c>
      <c r="L3891">
        <v>42</v>
      </c>
      <c r="M3891" t="s">
        <v>94</v>
      </c>
      <c r="N3891" t="s">
        <v>95</v>
      </c>
      <c r="O3891">
        <v>203</v>
      </c>
      <c r="P3891" t="s">
        <v>101</v>
      </c>
      <c r="Q3891">
        <v>400</v>
      </c>
      <c r="R3891" t="s">
        <v>143</v>
      </c>
      <c r="S3891" t="s">
        <v>84</v>
      </c>
      <c r="T3891" t="s">
        <v>85</v>
      </c>
      <c r="U3891">
        <v>624</v>
      </c>
      <c r="Y3891" t="s">
        <v>6165</v>
      </c>
      <c r="AA3891">
        <v>34.154699999999998</v>
      </c>
      <c r="AB3891">
        <v>-118.453</v>
      </c>
      <c r="AC3891">
        <f t="shared" si="60"/>
        <v>0</v>
      </c>
    </row>
    <row r="3892" spans="1:29" x14ac:dyDescent="0.35">
      <c r="A3892">
        <v>200407371</v>
      </c>
      <c r="B3892" s="1">
        <v>43919</v>
      </c>
      <c r="C3892" s="1">
        <v>43918</v>
      </c>
      <c r="D3892">
        <v>1300</v>
      </c>
      <c r="E3892">
        <v>4</v>
      </c>
      <c r="F3892" t="s">
        <v>54</v>
      </c>
      <c r="G3892">
        <v>417</v>
      </c>
      <c r="H3892">
        <v>1</v>
      </c>
      <c r="I3892">
        <v>510</v>
      </c>
      <c r="J3892" t="s">
        <v>29</v>
      </c>
      <c r="L3892">
        <v>0</v>
      </c>
      <c r="O3892">
        <v>101</v>
      </c>
      <c r="P3892" t="s">
        <v>32</v>
      </c>
      <c r="S3892" t="s">
        <v>40</v>
      </c>
      <c r="T3892" t="s">
        <v>41</v>
      </c>
      <c r="U3892">
        <v>510</v>
      </c>
      <c r="Y3892" t="s">
        <v>6166</v>
      </c>
      <c r="AA3892">
        <v>34.075899999999997</v>
      </c>
      <c r="AB3892">
        <v>-118.1952</v>
      </c>
      <c r="AC3892">
        <f t="shared" si="60"/>
        <v>0</v>
      </c>
    </row>
    <row r="3893" spans="1:29" x14ac:dyDescent="0.35">
      <c r="A3893">
        <v>201201004</v>
      </c>
      <c r="B3893" s="1">
        <v>44161</v>
      </c>
      <c r="C3893" s="1">
        <v>44161</v>
      </c>
      <c r="D3893">
        <v>2040</v>
      </c>
      <c r="E3893">
        <v>12</v>
      </c>
      <c r="F3893" t="s">
        <v>68</v>
      </c>
      <c r="G3893">
        <v>1218</v>
      </c>
      <c r="H3893">
        <v>1</v>
      </c>
      <c r="I3893">
        <v>230</v>
      </c>
      <c r="J3893" t="s">
        <v>161</v>
      </c>
      <c r="K3893" t="s">
        <v>6167</v>
      </c>
      <c r="L3893">
        <v>40</v>
      </c>
      <c r="M3893" t="s">
        <v>30</v>
      </c>
      <c r="N3893" t="s">
        <v>95</v>
      </c>
      <c r="O3893">
        <v>101</v>
      </c>
      <c r="P3893" t="s">
        <v>32</v>
      </c>
      <c r="Q3893">
        <v>102</v>
      </c>
      <c r="R3893" t="s">
        <v>219</v>
      </c>
      <c r="S3893" t="s">
        <v>40</v>
      </c>
      <c r="T3893" t="s">
        <v>41</v>
      </c>
      <c r="U3893">
        <v>230</v>
      </c>
      <c r="V3893">
        <v>998</v>
      </c>
      <c r="Y3893" t="s">
        <v>5549</v>
      </c>
      <c r="AA3893">
        <v>33.994199999999999</v>
      </c>
      <c r="AB3893">
        <v>-118.2884</v>
      </c>
      <c r="AC3893">
        <f t="shared" si="60"/>
        <v>0</v>
      </c>
    </row>
    <row r="3894" spans="1:29" x14ac:dyDescent="0.35">
      <c r="A3894">
        <v>201109269</v>
      </c>
      <c r="B3894" s="1">
        <v>43963</v>
      </c>
      <c r="C3894" s="1">
        <v>43963</v>
      </c>
      <c r="D3894">
        <v>920</v>
      </c>
      <c r="E3894">
        <v>11</v>
      </c>
      <c r="F3894" t="s">
        <v>64</v>
      </c>
      <c r="G3894">
        <v>1126</v>
      </c>
      <c r="H3894">
        <v>1</v>
      </c>
      <c r="I3894">
        <v>210</v>
      </c>
      <c r="J3894" t="s">
        <v>149</v>
      </c>
      <c r="K3894" t="s">
        <v>6168</v>
      </c>
      <c r="L3894">
        <v>0</v>
      </c>
      <c r="M3894" t="s">
        <v>46</v>
      </c>
      <c r="N3894" t="s">
        <v>46</v>
      </c>
      <c r="O3894">
        <v>203</v>
      </c>
      <c r="P3894" t="s">
        <v>101</v>
      </c>
      <c r="Q3894">
        <v>511</v>
      </c>
      <c r="R3894" t="s">
        <v>151</v>
      </c>
      <c r="S3894" t="s">
        <v>84</v>
      </c>
      <c r="T3894" t="s">
        <v>85</v>
      </c>
      <c r="U3894">
        <v>210</v>
      </c>
      <c r="V3894">
        <v>998</v>
      </c>
      <c r="Y3894" t="s">
        <v>3783</v>
      </c>
      <c r="AA3894">
        <v>34.1203</v>
      </c>
      <c r="AB3894">
        <v>-118.20050000000001</v>
      </c>
      <c r="AC3894">
        <f t="shared" si="60"/>
        <v>0</v>
      </c>
    </row>
    <row r="3895" spans="1:29" x14ac:dyDescent="0.35">
      <c r="A3895">
        <v>200118078</v>
      </c>
      <c r="B3895" s="1">
        <v>44091</v>
      </c>
      <c r="C3895" s="1">
        <v>44091</v>
      </c>
      <c r="D3895">
        <v>30</v>
      </c>
      <c r="E3895">
        <v>1</v>
      </c>
      <c r="F3895" t="s">
        <v>36</v>
      </c>
      <c r="G3895">
        <v>182</v>
      </c>
      <c r="H3895">
        <v>1</v>
      </c>
      <c r="I3895">
        <v>510</v>
      </c>
      <c r="J3895" t="s">
        <v>29</v>
      </c>
      <c r="L3895">
        <v>0</v>
      </c>
      <c r="O3895">
        <v>101</v>
      </c>
      <c r="P3895" t="s">
        <v>32</v>
      </c>
      <c r="S3895" t="s">
        <v>40</v>
      </c>
      <c r="T3895" t="s">
        <v>41</v>
      </c>
      <c r="U3895">
        <v>510</v>
      </c>
      <c r="Y3895" t="s">
        <v>6169</v>
      </c>
      <c r="AA3895">
        <v>34.042299999999997</v>
      </c>
      <c r="AB3895">
        <v>-118.26300000000001</v>
      </c>
      <c r="AC3895">
        <f t="shared" si="60"/>
        <v>0</v>
      </c>
    </row>
    <row r="3896" spans="1:29" x14ac:dyDescent="0.35">
      <c r="A3896">
        <v>200711670</v>
      </c>
      <c r="B3896" s="1">
        <v>44027</v>
      </c>
      <c r="C3896" s="1">
        <v>44027</v>
      </c>
      <c r="D3896">
        <v>1947</v>
      </c>
      <c r="E3896">
        <v>7</v>
      </c>
      <c r="F3896" t="s">
        <v>28</v>
      </c>
      <c r="G3896">
        <v>769</v>
      </c>
      <c r="H3896">
        <v>2</v>
      </c>
      <c r="I3896">
        <v>886</v>
      </c>
      <c r="J3896" t="s">
        <v>657</v>
      </c>
      <c r="K3896" t="s">
        <v>6170</v>
      </c>
      <c r="L3896">
        <v>32</v>
      </c>
      <c r="M3896" t="s">
        <v>30</v>
      </c>
      <c r="N3896" t="s">
        <v>173</v>
      </c>
      <c r="O3896">
        <v>101</v>
      </c>
      <c r="P3896" t="s">
        <v>32</v>
      </c>
      <c r="S3896" t="s">
        <v>84</v>
      </c>
      <c r="T3896" t="s">
        <v>85</v>
      </c>
      <c r="U3896">
        <v>886</v>
      </c>
      <c r="Y3896" t="s">
        <v>6171</v>
      </c>
      <c r="AA3896">
        <v>34.0473</v>
      </c>
      <c r="AB3896">
        <v>-118.32129999999999</v>
      </c>
      <c r="AC3896">
        <f t="shared" si="60"/>
        <v>0</v>
      </c>
    </row>
    <row r="3897" spans="1:29" x14ac:dyDescent="0.35">
      <c r="A3897">
        <v>200116606</v>
      </c>
      <c r="B3897" s="1">
        <v>44062</v>
      </c>
      <c r="C3897" s="1">
        <v>44062</v>
      </c>
      <c r="D3897">
        <v>2140</v>
      </c>
      <c r="E3897">
        <v>1</v>
      </c>
      <c r="F3897" t="s">
        <v>36</v>
      </c>
      <c r="G3897">
        <v>152</v>
      </c>
      <c r="H3897">
        <v>2</v>
      </c>
      <c r="I3897">
        <v>624</v>
      </c>
      <c r="J3897" t="s">
        <v>171</v>
      </c>
      <c r="K3897" t="s">
        <v>6172</v>
      </c>
      <c r="L3897">
        <v>0</v>
      </c>
      <c r="M3897" t="s">
        <v>94</v>
      </c>
      <c r="N3897" t="s">
        <v>95</v>
      </c>
      <c r="O3897">
        <v>903</v>
      </c>
      <c r="P3897" t="s">
        <v>537</v>
      </c>
      <c r="Q3897">
        <v>400</v>
      </c>
      <c r="R3897" t="s">
        <v>143</v>
      </c>
      <c r="S3897" t="s">
        <v>40</v>
      </c>
      <c r="T3897" t="s">
        <v>41</v>
      </c>
      <c r="U3897">
        <v>624</v>
      </c>
      <c r="Y3897" t="s">
        <v>538</v>
      </c>
      <c r="AA3897">
        <v>34.0505</v>
      </c>
      <c r="AB3897">
        <v>-118.25879999999999</v>
      </c>
      <c r="AC3897">
        <f t="shared" si="60"/>
        <v>0</v>
      </c>
    </row>
    <row r="3898" spans="1:29" x14ac:dyDescent="0.35">
      <c r="A3898">
        <v>200505254</v>
      </c>
      <c r="B3898" s="1">
        <v>43859</v>
      </c>
      <c r="C3898" s="1">
        <v>43859</v>
      </c>
      <c r="D3898">
        <v>1430</v>
      </c>
      <c r="E3898">
        <v>5</v>
      </c>
      <c r="F3898" t="s">
        <v>98</v>
      </c>
      <c r="G3898">
        <v>563</v>
      </c>
      <c r="H3898">
        <v>1</v>
      </c>
      <c r="I3898">
        <v>820</v>
      </c>
      <c r="J3898" t="s">
        <v>533</v>
      </c>
      <c r="K3898" t="s">
        <v>6173</v>
      </c>
      <c r="L3898">
        <v>13</v>
      </c>
      <c r="M3898" t="s">
        <v>94</v>
      </c>
      <c r="N3898" t="s">
        <v>95</v>
      </c>
      <c r="O3898">
        <v>720</v>
      </c>
      <c r="P3898" t="s">
        <v>767</v>
      </c>
      <c r="Q3898">
        <v>400</v>
      </c>
      <c r="R3898" t="s">
        <v>143</v>
      </c>
      <c r="S3898" t="s">
        <v>40</v>
      </c>
      <c r="T3898" t="s">
        <v>41</v>
      </c>
      <c r="U3898">
        <v>812</v>
      </c>
      <c r="V3898">
        <v>820</v>
      </c>
      <c r="W3898">
        <v>998</v>
      </c>
      <c r="Y3898" t="s">
        <v>6174</v>
      </c>
      <c r="AA3898">
        <v>33.730600000000003</v>
      </c>
      <c r="AB3898">
        <v>-118.2946</v>
      </c>
      <c r="AC3898">
        <f t="shared" si="60"/>
        <v>0</v>
      </c>
    </row>
    <row r="3899" spans="1:29" x14ac:dyDescent="0.35">
      <c r="A3899">
        <v>201207195</v>
      </c>
      <c r="B3899" s="1">
        <v>43876</v>
      </c>
      <c r="C3899" s="1">
        <v>43862</v>
      </c>
      <c r="D3899">
        <v>2000</v>
      </c>
      <c r="E3899">
        <v>12</v>
      </c>
      <c r="F3899" t="s">
        <v>68</v>
      </c>
      <c r="G3899">
        <v>1245</v>
      </c>
      <c r="H3899">
        <v>1</v>
      </c>
      <c r="I3899">
        <v>510</v>
      </c>
      <c r="J3899" t="s">
        <v>29</v>
      </c>
      <c r="L3899">
        <v>0</v>
      </c>
      <c r="O3899">
        <v>101</v>
      </c>
      <c r="P3899" t="s">
        <v>32</v>
      </c>
      <c r="S3899" t="s">
        <v>40</v>
      </c>
      <c r="T3899" t="s">
        <v>41</v>
      </c>
      <c r="U3899">
        <v>510</v>
      </c>
      <c r="Y3899" t="s">
        <v>6175</v>
      </c>
      <c r="AA3899">
        <v>33.980600000000003</v>
      </c>
      <c r="AB3899">
        <v>-118.29179999999999</v>
      </c>
      <c r="AC3899">
        <f t="shared" si="60"/>
        <v>0</v>
      </c>
    </row>
    <row r="3900" spans="1:29" x14ac:dyDescent="0.35">
      <c r="A3900">
        <v>200817213</v>
      </c>
      <c r="B3900" s="1">
        <v>44170</v>
      </c>
      <c r="C3900" s="1">
        <v>44170</v>
      </c>
      <c r="D3900">
        <v>1000</v>
      </c>
      <c r="E3900">
        <v>8</v>
      </c>
      <c r="F3900" t="s">
        <v>109</v>
      </c>
      <c r="G3900">
        <v>841</v>
      </c>
      <c r="H3900">
        <v>1</v>
      </c>
      <c r="I3900">
        <v>510</v>
      </c>
      <c r="J3900" t="s">
        <v>29</v>
      </c>
      <c r="L3900">
        <v>0</v>
      </c>
      <c r="O3900">
        <v>108</v>
      </c>
      <c r="P3900" t="s">
        <v>105</v>
      </c>
      <c r="S3900" t="s">
        <v>40</v>
      </c>
      <c r="T3900" t="s">
        <v>41</v>
      </c>
      <c r="U3900">
        <v>510</v>
      </c>
      <c r="Y3900" t="s">
        <v>6176</v>
      </c>
      <c r="AA3900">
        <v>34.041899999999998</v>
      </c>
      <c r="AB3900">
        <v>-118.4648</v>
      </c>
      <c r="AC3900">
        <f t="shared" si="60"/>
        <v>0</v>
      </c>
    </row>
    <row r="3901" spans="1:29" x14ac:dyDescent="0.35">
      <c r="A3901">
        <v>200215745</v>
      </c>
      <c r="B3901" s="1">
        <v>44107</v>
      </c>
      <c r="C3901" s="1">
        <v>44107</v>
      </c>
      <c r="D3901">
        <v>1410</v>
      </c>
      <c r="E3901">
        <v>2</v>
      </c>
      <c r="F3901" t="s">
        <v>56</v>
      </c>
      <c r="G3901">
        <v>245</v>
      </c>
      <c r="H3901">
        <v>1</v>
      </c>
      <c r="I3901">
        <v>510</v>
      </c>
      <c r="J3901" t="s">
        <v>29</v>
      </c>
      <c r="L3901">
        <v>0</v>
      </c>
      <c r="O3901">
        <v>101</v>
      </c>
      <c r="P3901" t="s">
        <v>32</v>
      </c>
      <c r="S3901" t="s">
        <v>40</v>
      </c>
      <c r="T3901" t="s">
        <v>41</v>
      </c>
      <c r="U3901">
        <v>510</v>
      </c>
      <c r="Y3901" t="s">
        <v>3729</v>
      </c>
      <c r="AA3901">
        <v>34.060899999999997</v>
      </c>
      <c r="AB3901">
        <v>-118.28</v>
      </c>
      <c r="AC3901">
        <f t="shared" si="60"/>
        <v>0</v>
      </c>
    </row>
    <row r="3902" spans="1:29" x14ac:dyDescent="0.35">
      <c r="A3902">
        <v>200411756</v>
      </c>
      <c r="B3902" s="1">
        <v>44057</v>
      </c>
      <c r="C3902" s="1">
        <v>44057</v>
      </c>
      <c r="D3902">
        <v>1545</v>
      </c>
      <c r="E3902">
        <v>4</v>
      </c>
      <c r="F3902" t="s">
        <v>54</v>
      </c>
      <c r="G3902">
        <v>461</v>
      </c>
      <c r="H3902">
        <v>2</v>
      </c>
      <c r="I3902">
        <v>740</v>
      </c>
      <c r="J3902" t="s">
        <v>224</v>
      </c>
      <c r="K3902" t="s">
        <v>6177</v>
      </c>
      <c r="L3902">
        <v>68</v>
      </c>
      <c r="M3902" t="s">
        <v>94</v>
      </c>
      <c r="N3902" t="s">
        <v>95</v>
      </c>
      <c r="O3902">
        <v>101</v>
      </c>
      <c r="P3902" t="s">
        <v>32</v>
      </c>
      <c r="S3902" t="s">
        <v>33</v>
      </c>
      <c r="T3902" t="s">
        <v>34</v>
      </c>
      <c r="U3902">
        <v>740</v>
      </c>
      <c r="Y3902" t="s">
        <v>6178</v>
      </c>
      <c r="Z3902" t="s">
        <v>2184</v>
      </c>
      <c r="AA3902">
        <v>34.045000000000002</v>
      </c>
      <c r="AB3902">
        <v>-118.2256</v>
      </c>
      <c r="AC3902">
        <f t="shared" si="60"/>
        <v>1</v>
      </c>
    </row>
    <row r="3903" spans="1:29" x14ac:dyDescent="0.35">
      <c r="A3903">
        <v>201300754</v>
      </c>
      <c r="B3903" s="1">
        <v>43976</v>
      </c>
      <c r="C3903" s="1">
        <v>43973</v>
      </c>
      <c r="D3903">
        <v>1800</v>
      </c>
      <c r="E3903">
        <v>13</v>
      </c>
      <c r="F3903" t="s">
        <v>62</v>
      </c>
      <c r="G3903">
        <v>1354</v>
      </c>
      <c r="H3903">
        <v>1</v>
      </c>
      <c r="I3903">
        <v>330</v>
      </c>
      <c r="J3903" t="s">
        <v>37</v>
      </c>
      <c r="K3903" t="s">
        <v>6179</v>
      </c>
      <c r="L3903">
        <v>46</v>
      </c>
      <c r="M3903" t="s">
        <v>30</v>
      </c>
      <c r="N3903" t="s">
        <v>95</v>
      </c>
      <c r="O3903">
        <v>101</v>
      </c>
      <c r="P3903" t="s">
        <v>32</v>
      </c>
      <c r="S3903" t="s">
        <v>40</v>
      </c>
      <c r="T3903" t="s">
        <v>41</v>
      </c>
      <c r="U3903">
        <v>330</v>
      </c>
      <c r="V3903">
        <v>998</v>
      </c>
      <c r="Y3903" t="s">
        <v>6180</v>
      </c>
      <c r="AA3903">
        <v>34.011200000000002</v>
      </c>
      <c r="AB3903">
        <v>-118.2728</v>
      </c>
      <c r="AC3903">
        <f t="shared" si="60"/>
        <v>0</v>
      </c>
    </row>
    <row r="3904" spans="1:29" x14ac:dyDescent="0.35">
      <c r="A3904">
        <v>200311142</v>
      </c>
      <c r="B3904" s="1">
        <v>43961</v>
      </c>
      <c r="C3904" s="1">
        <v>43960</v>
      </c>
      <c r="D3904">
        <v>2200</v>
      </c>
      <c r="E3904">
        <v>3</v>
      </c>
      <c r="F3904" t="s">
        <v>43</v>
      </c>
      <c r="G3904">
        <v>361</v>
      </c>
      <c r="H3904">
        <v>1</v>
      </c>
      <c r="I3904">
        <v>310</v>
      </c>
      <c r="J3904" t="s">
        <v>71</v>
      </c>
      <c r="K3904" t="s">
        <v>6181</v>
      </c>
      <c r="L3904">
        <v>19</v>
      </c>
      <c r="M3904" t="s">
        <v>46</v>
      </c>
      <c r="N3904" t="s">
        <v>46</v>
      </c>
      <c r="O3904">
        <v>242</v>
      </c>
      <c r="P3904" t="s">
        <v>511</v>
      </c>
      <c r="S3904" t="s">
        <v>40</v>
      </c>
      <c r="T3904" t="s">
        <v>41</v>
      </c>
      <c r="U3904">
        <v>310</v>
      </c>
      <c r="Y3904" t="s">
        <v>156</v>
      </c>
      <c r="AA3904">
        <v>34.0199</v>
      </c>
      <c r="AB3904">
        <v>-118.3556</v>
      </c>
      <c r="AC3904">
        <f t="shared" si="60"/>
        <v>0</v>
      </c>
    </row>
    <row r="3905" spans="1:29" x14ac:dyDescent="0.35">
      <c r="A3905">
        <v>201305606</v>
      </c>
      <c r="B3905" s="1">
        <v>43859</v>
      </c>
      <c r="C3905" s="1">
        <v>43858</v>
      </c>
      <c r="D3905">
        <v>1557</v>
      </c>
      <c r="E3905">
        <v>13</v>
      </c>
      <c r="F3905" t="s">
        <v>62</v>
      </c>
      <c r="G3905">
        <v>1313</v>
      </c>
      <c r="H3905">
        <v>1</v>
      </c>
      <c r="I3905">
        <v>330</v>
      </c>
      <c r="J3905" t="s">
        <v>37</v>
      </c>
      <c r="K3905" t="s">
        <v>1063</v>
      </c>
      <c r="L3905">
        <v>34</v>
      </c>
      <c r="M3905" t="s">
        <v>94</v>
      </c>
      <c r="N3905" t="s">
        <v>31</v>
      </c>
      <c r="O3905">
        <v>108</v>
      </c>
      <c r="P3905" t="s">
        <v>105</v>
      </c>
      <c r="S3905" t="s">
        <v>40</v>
      </c>
      <c r="T3905" t="s">
        <v>41</v>
      </c>
      <c r="U3905">
        <v>330</v>
      </c>
      <c r="Y3905" t="s">
        <v>6182</v>
      </c>
      <c r="AA3905">
        <v>34.024999999999999</v>
      </c>
      <c r="AB3905">
        <v>-118.25149999999999</v>
      </c>
      <c r="AC3905">
        <f t="shared" si="60"/>
        <v>0</v>
      </c>
    </row>
    <row r="3906" spans="1:29" x14ac:dyDescent="0.35">
      <c r="A3906">
        <v>200908833</v>
      </c>
      <c r="B3906" s="1">
        <v>43944</v>
      </c>
      <c r="C3906" s="1">
        <v>43943</v>
      </c>
      <c r="D3906">
        <v>1200</v>
      </c>
      <c r="E3906">
        <v>9</v>
      </c>
      <c r="F3906" t="s">
        <v>49</v>
      </c>
      <c r="G3906">
        <v>919</v>
      </c>
      <c r="H3906">
        <v>1</v>
      </c>
      <c r="I3906">
        <v>510</v>
      </c>
      <c r="J3906" t="s">
        <v>29</v>
      </c>
      <c r="L3906">
        <v>0</v>
      </c>
      <c r="O3906">
        <v>101</v>
      </c>
      <c r="P3906" t="s">
        <v>32</v>
      </c>
      <c r="S3906" t="s">
        <v>40</v>
      </c>
      <c r="T3906" t="s">
        <v>41</v>
      </c>
      <c r="U3906">
        <v>510</v>
      </c>
      <c r="Y3906" t="s">
        <v>6183</v>
      </c>
      <c r="AA3906">
        <v>34.1922</v>
      </c>
      <c r="AB3906">
        <v>-118.4268</v>
      </c>
      <c r="AC3906">
        <f t="shared" si="60"/>
        <v>0</v>
      </c>
    </row>
    <row r="3907" spans="1:29" x14ac:dyDescent="0.35">
      <c r="A3907">
        <v>200411550</v>
      </c>
      <c r="B3907" s="1">
        <v>44050</v>
      </c>
      <c r="C3907" s="1">
        <v>44050</v>
      </c>
      <c r="D3907">
        <v>1440</v>
      </c>
      <c r="E3907">
        <v>4</v>
      </c>
      <c r="F3907" t="s">
        <v>54</v>
      </c>
      <c r="G3907">
        <v>477</v>
      </c>
      <c r="H3907">
        <v>2</v>
      </c>
      <c r="I3907">
        <v>624</v>
      </c>
      <c r="J3907" t="s">
        <v>171</v>
      </c>
      <c r="K3907" t="s">
        <v>6184</v>
      </c>
      <c r="L3907">
        <v>40</v>
      </c>
      <c r="M3907" t="s">
        <v>94</v>
      </c>
      <c r="N3907" t="s">
        <v>95</v>
      </c>
      <c r="O3907">
        <v>504</v>
      </c>
      <c r="P3907" t="s">
        <v>673</v>
      </c>
      <c r="Q3907">
        <v>400</v>
      </c>
      <c r="R3907" t="s">
        <v>143</v>
      </c>
      <c r="S3907" t="s">
        <v>84</v>
      </c>
      <c r="T3907" t="s">
        <v>85</v>
      </c>
      <c r="U3907">
        <v>624</v>
      </c>
      <c r="Y3907" t="s">
        <v>1327</v>
      </c>
      <c r="AA3907">
        <v>34.031700000000001</v>
      </c>
      <c r="AB3907">
        <v>-118.2097</v>
      </c>
      <c r="AC3907">
        <f t="shared" ref="AC3907:AC3970" si="61">IF(OR((S:S)="CC", S:S="AA",S:S="JA"), 1, 0)</f>
        <v>0</v>
      </c>
    </row>
    <row r="3908" spans="1:29" x14ac:dyDescent="0.35">
      <c r="A3908">
        <v>200715319</v>
      </c>
      <c r="B3908" s="1">
        <v>44130</v>
      </c>
      <c r="C3908" s="1">
        <v>44129</v>
      </c>
      <c r="D3908">
        <v>2100</v>
      </c>
      <c r="E3908">
        <v>7</v>
      </c>
      <c r="F3908" t="s">
        <v>28</v>
      </c>
      <c r="G3908">
        <v>773</v>
      </c>
      <c r="H3908">
        <v>1</v>
      </c>
      <c r="I3908">
        <v>330</v>
      </c>
      <c r="J3908" t="s">
        <v>37</v>
      </c>
      <c r="K3908" t="s">
        <v>6185</v>
      </c>
      <c r="L3908">
        <v>82</v>
      </c>
      <c r="M3908" t="s">
        <v>94</v>
      </c>
      <c r="N3908" t="s">
        <v>31</v>
      </c>
      <c r="O3908">
        <v>104</v>
      </c>
      <c r="P3908" t="s">
        <v>201</v>
      </c>
      <c r="S3908" t="s">
        <v>40</v>
      </c>
      <c r="T3908" t="s">
        <v>41</v>
      </c>
      <c r="U3908">
        <v>330</v>
      </c>
      <c r="V3908">
        <v>998</v>
      </c>
      <c r="Y3908" t="s">
        <v>6186</v>
      </c>
      <c r="AA3908">
        <v>34.041400000000003</v>
      </c>
      <c r="AB3908">
        <v>-118.3556</v>
      </c>
      <c r="AC3908">
        <f t="shared" si="61"/>
        <v>0</v>
      </c>
    </row>
    <row r="3909" spans="1:29" x14ac:dyDescent="0.35">
      <c r="A3909">
        <v>200818050</v>
      </c>
      <c r="B3909" s="1">
        <v>44195</v>
      </c>
      <c r="C3909" s="1">
        <v>44181</v>
      </c>
      <c r="D3909">
        <v>1700</v>
      </c>
      <c r="E3909">
        <v>8</v>
      </c>
      <c r="F3909" t="s">
        <v>109</v>
      </c>
      <c r="G3909">
        <v>849</v>
      </c>
      <c r="H3909">
        <v>1</v>
      </c>
      <c r="I3909">
        <v>330</v>
      </c>
      <c r="J3909" t="s">
        <v>37</v>
      </c>
      <c r="K3909" t="s">
        <v>761</v>
      </c>
      <c r="L3909">
        <v>32</v>
      </c>
      <c r="M3909" t="s">
        <v>30</v>
      </c>
      <c r="N3909" t="s">
        <v>95</v>
      </c>
      <c r="O3909">
        <v>707</v>
      </c>
      <c r="P3909" t="s">
        <v>280</v>
      </c>
      <c r="S3909" t="s">
        <v>40</v>
      </c>
      <c r="T3909" t="s">
        <v>41</v>
      </c>
      <c r="U3909">
        <v>330</v>
      </c>
      <c r="Y3909" t="s">
        <v>2532</v>
      </c>
      <c r="AA3909">
        <v>34.057099999999998</v>
      </c>
      <c r="AB3909">
        <v>-118.38249999999999</v>
      </c>
      <c r="AC3909">
        <f t="shared" si="61"/>
        <v>0</v>
      </c>
    </row>
    <row r="3910" spans="1:29" x14ac:dyDescent="0.35">
      <c r="A3910">
        <v>200812902</v>
      </c>
      <c r="B3910" s="1">
        <v>44055</v>
      </c>
      <c r="C3910" s="1">
        <v>44055</v>
      </c>
      <c r="D3910">
        <v>2230</v>
      </c>
      <c r="E3910">
        <v>8</v>
      </c>
      <c r="F3910" t="s">
        <v>109</v>
      </c>
      <c r="G3910">
        <v>813</v>
      </c>
      <c r="H3910">
        <v>2</v>
      </c>
      <c r="I3910">
        <v>626</v>
      </c>
      <c r="J3910" t="s">
        <v>141</v>
      </c>
      <c r="K3910" t="s">
        <v>6187</v>
      </c>
      <c r="L3910">
        <v>39</v>
      </c>
      <c r="M3910" t="s">
        <v>94</v>
      </c>
      <c r="N3910" t="s">
        <v>163</v>
      </c>
      <c r="O3910">
        <v>501</v>
      </c>
      <c r="P3910" t="s">
        <v>164</v>
      </c>
      <c r="Q3910">
        <v>400</v>
      </c>
      <c r="R3910" t="s">
        <v>143</v>
      </c>
      <c r="S3910" t="s">
        <v>33</v>
      </c>
      <c r="T3910" t="s">
        <v>34</v>
      </c>
      <c r="U3910">
        <v>626</v>
      </c>
      <c r="Y3910" t="s">
        <v>6188</v>
      </c>
      <c r="AA3910">
        <v>34.073799999999999</v>
      </c>
      <c r="AB3910">
        <v>-118.4768</v>
      </c>
      <c r="AC3910">
        <f t="shared" si="61"/>
        <v>1</v>
      </c>
    </row>
    <row r="3911" spans="1:29" x14ac:dyDescent="0.35">
      <c r="A3911">
        <v>200714553</v>
      </c>
      <c r="B3911" s="1">
        <v>44108</v>
      </c>
      <c r="C3911" s="1">
        <v>44108</v>
      </c>
      <c r="D3911">
        <v>2225</v>
      </c>
      <c r="E3911">
        <v>7</v>
      </c>
      <c r="F3911" t="s">
        <v>28</v>
      </c>
      <c r="G3911">
        <v>747</v>
      </c>
      <c r="H3911">
        <v>2</v>
      </c>
      <c r="I3911">
        <v>930</v>
      </c>
      <c r="J3911" t="s">
        <v>339</v>
      </c>
      <c r="K3911" t="s">
        <v>6189</v>
      </c>
      <c r="L3911">
        <v>29</v>
      </c>
      <c r="M3911" t="s">
        <v>30</v>
      </c>
      <c r="N3911" t="s">
        <v>95</v>
      </c>
      <c r="O3911">
        <v>501</v>
      </c>
      <c r="P3911" t="s">
        <v>164</v>
      </c>
      <c r="Q3911">
        <v>511</v>
      </c>
      <c r="R3911" t="s">
        <v>151</v>
      </c>
      <c r="S3911" t="s">
        <v>40</v>
      </c>
      <c r="T3911" t="s">
        <v>41</v>
      </c>
      <c r="U3911">
        <v>930</v>
      </c>
      <c r="Y3911" t="s">
        <v>6190</v>
      </c>
      <c r="AA3911">
        <v>34.055</v>
      </c>
      <c r="AB3911">
        <v>-118.33580000000001</v>
      </c>
      <c r="AC3911">
        <f t="shared" si="61"/>
        <v>0</v>
      </c>
    </row>
    <row r="3912" spans="1:29" x14ac:dyDescent="0.35">
      <c r="A3912">
        <v>201010350</v>
      </c>
      <c r="B3912" s="1">
        <v>44006</v>
      </c>
      <c r="C3912" s="1">
        <v>44006</v>
      </c>
      <c r="D3912">
        <v>2330</v>
      </c>
      <c r="E3912">
        <v>10</v>
      </c>
      <c r="F3912" t="s">
        <v>103</v>
      </c>
      <c r="G3912">
        <v>1008</v>
      </c>
      <c r="H3912">
        <v>1</v>
      </c>
      <c r="I3912">
        <v>230</v>
      </c>
      <c r="J3912" t="s">
        <v>161</v>
      </c>
      <c r="K3912" t="s">
        <v>6191</v>
      </c>
      <c r="L3912">
        <v>55</v>
      </c>
      <c r="M3912" t="s">
        <v>30</v>
      </c>
      <c r="N3912" t="s">
        <v>95</v>
      </c>
      <c r="O3912">
        <v>501</v>
      </c>
      <c r="P3912" t="s">
        <v>164</v>
      </c>
      <c r="Q3912">
        <v>508</v>
      </c>
      <c r="R3912" t="s">
        <v>6192</v>
      </c>
      <c r="S3912" t="s">
        <v>33</v>
      </c>
      <c r="T3912" t="s">
        <v>34</v>
      </c>
      <c r="U3912">
        <v>230</v>
      </c>
      <c r="Y3912" t="s">
        <v>6193</v>
      </c>
      <c r="AA3912">
        <v>34.208399999999997</v>
      </c>
      <c r="AB3912">
        <v>-118.5012</v>
      </c>
      <c r="AC3912">
        <f t="shared" si="61"/>
        <v>1</v>
      </c>
    </row>
    <row r="3913" spans="1:29" x14ac:dyDescent="0.35">
      <c r="A3913">
        <v>200813130</v>
      </c>
      <c r="B3913" s="1">
        <v>44063</v>
      </c>
      <c r="C3913" s="1">
        <v>44046</v>
      </c>
      <c r="D3913">
        <v>1450</v>
      </c>
      <c r="E3913">
        <v>8</v>
      </c>
      <c r="F3913" t="s">
        <v>109</v>
      </c>
      <c r="G3913">
        <v>884</v>
      </c>
      <c r="H3913">
        <v>2</v>
      </c>
      <c r="I3913">
        <v>354</v>
      </c>
      <c r="J3913" t="s">
        <v>167</v>
      </c>
      <c r="K3913" t="s">
        <v>5597</v>
      </c>
      <c r="L3913">
        <v>50</v>
      </c>
      <c r="M3913" t="s">
        <v>30</v>
      </c>
      <c r="N3913" t="s">
        <v>73</v>
      </c>
      <c r="O3913">
        <v>501</v>
      </c>
      <c r="P3913" t="s">
        <v>164</v>
      </c>
      <c r="S3913" t="s">
        <v>40</v>
      </c>
      <c r="T3913" t="s">
        <v>41</v>
      </c>
      <c r="U3913">
        <v>354</v>
      </c>
      <c r="Y3913" t="s">
        <v>6194</v>
      </c>
      <c r="AA3913">
        <v>34.0396</v>
      </c>
      <c r="AB3913">
        <v>-118.4308</v>
      </c>
      <c r="AC3913">
        <f t="shared" si="61"/>
        <v>0</v>
      </c>
    </row>
    <row r="3914" spans="1:29" x14ac:dyDescent="0.35">
      <c r="A3914">
        <v>201108403</v>
      </c>
      <c r="B3914" s="1">
        <v>43937</v>
      </c>
      <c r="C3914" s="1">
        <v>43888</v>
      </c>
      <c r="D3914">
        <v>1235</v>
      </c>
      <c r="E3914">
        <v>11</v>
      </c>
      <c r="F3914" t="s">
        <v>64</v>
      </c>
      <c r="G3914">
        <v>1139</v>
      </c>
      <c r="H3914">
        <v>1</v>
      </c>
      <c r="I3914">
        <v>341</v>
      </c>
      <c r="J3914" t="s">
        <v>157</v>
      </c>
      <c r="K3914" t="s">
        <v>6195</v>
      </c>
      <c r="L3914">
        <v>30</v>
      </c>
      <c r="M3914" t="s">
        <v>30</v>
      </c>
      <c r="N3914" t="s">
        <v>73</v>
      </c>
      <c r="O3914">
        <v>506</v>
      </c>
      <c r="P3914" t="s">
        <v>2912</v>
      </c>
      <c r="S3914" t="s">
        <v>40</v>
      </c>
      <c r="T3914" t="s">
        <v>41</v>
      </c>
      <c r="U3914">
        <v>341</v>
      </c>
      <c r="Y3914" t="s">
        <v>6196</v>
      </c>
      <c r="Z3914" t="s">
        <v>6197</v>
      </c>
      <c r="AA3914">
        <v>34.105400000000003</v>
      </c>
      <c r="AB3914">
        <v>-118.18940000000001</v>
      </c>
      <c r="AC3914">
        <f t="shared" si="61"/>
        <v>0</v>
      </c>
    </row>
    <row r="3915" spans="1:29" x14ac:dyDescent="0.35">
      <c r="A3915">
        <v>200900896</v>
      </c>
      <c r="B3915" s="1">
        <v>44136</v>
      </c>
      <c r="C3915" s="1">
        <v>44136</v>
      </c>
      <c r="D3915">
        <v>900</v>
      </c>
      <c r="E3915">
        <v>9</v>
      </c>
      <c r="F3915" t="s">
        <v>49</v>
      </c>
      <c r="G3915">
        <v>964</v>
      </c>
      <c r="H3915">
        <v>1</v>
      </c>
      <c r="I3915">
        <v>331</v>
      </c>
      <c r="J3915" t="s">
        <v>233</v>
      </c>
      <c r="K3915" t="s">
        <v>761</v>
      </c>
      <c r="L3915">
        <v>42</v>
      </c>
      <c r="M3915" t="s">
        <v>30</v>
      </c>
      <c r="N3915" t="s">
        <v>95</v>
      </c>
      <c r="O3915">
        <v>101</v>
      </c>
      <c r="P3915" t="s">
        <v>32</v>
      </c>
      <c r="S3915" t="s">
        <v>40</v>
      </c>
      <c r="T3915" t="s">
        <v>41</v>
      </c>
      <c r="U3915">
        <v>331</v>
      </c>
      <c r="Y3915" t="s">
        <v>6198</v>
      </c>
      <c r="AA3915">
        <v>34.157600000000002</v>
      </c>
      <c r="AB3915">
        <v>-118.4443</v>
      </c>
      <c r="AC3915">
        <f t="shared" si="61"/>
        <v>0</v>
      </c>
    </row>
    <row r="3916" spans="1:29" x14ac:dyDescent="0.35">
      <c r="A3916">
        <v>200110758</v>
      </c>
      <c r="B3916" s="1">
        <v>43941</v>
      </c>
      <c r="C3916" s="1">
        <v>43941</v>
      </c>
      <c r="D3916">
        <v>1000</v>
      </c>
      <c r="E3916">
        <v>1</v>
      </c>
      <c r="F3916" t="s">
        <v>36</v>
      </c>
      <c r="G3916">
        <v>182</v>
      </c>
      <c r="H3916">
        <v>1</v>
      </c>
      <c r="I3916">
        <v>341</v>
      </c>
      <c r="J3916" t="s">
        <v>157</v>
      </c>
      <c r="K3916" t="s">
        <v>6199</v>
      </c>
      <c r="L3916">
        <v>26</v>
      </c>
      <c r="M3916" t="s">
        <v>30</v>
      </c>
      <c r="N3916" t="s">
        <v>173</v>
      </c>
      <c r="O3916">
        <v>707</v>
      </c>
      <c r="P3916" t="s">
        <v>280</v>
      </c>
      <c r="S3916" t="s">
        <v>40</v>
      </c>
      <c r="T3916" t="s">
        <v>41</v>
      </c>
      <c r="U3916">
        <v>341</v>
      </c>
      <c r="Y3916" t="s">
        <v>1382</v>
      </c>
      <c r="AA3916">
        <v>34.042299999999997</v>
      </c>
      <c r="AB3916">
        <v>-118.2666</v>
      </c>
      <c r="AC3916">
        <f t="shared" si="61"/>
        <v>0</v>
      </c>
    </row>
    <row r="3917" spans="1:29" x14ac:dyDescent="0.35">
      <c r="A3917">
        <v>201214262</v>
      </c>
      <c r="B3917" s="1">
        <v>43989</v>
      </c>
      <c r="C3917" s="1">
        <v>43989</v>
      </c>
      <c r="D3917">
        <v>2325</v>
      </c>
      <c r="E3917">
        <v>12</v>
      </c>
      <c r="F3917" t="s">
        <v>68</v>
      </c>
      <c r="G3917">
        <v>1269</v>
      </c>
      <c r="H3917">
        <v>2</v>
      </c>
      <c r="I3917">
        <v>753</v>
      </c>
      <c r="J3917" t="s">
        <v>452</v>
      </c>
      <c r="K3917" t="s">
        <v>6200</v>
      </c>
      <c r="L3917">
        <v>0</v>
      </c>
      <c r="M3917" t="s">
        <v>46</v>
      </c>
      <c r="N3917" t="s">
        <v>46</v>
      </c>
      <c r="O3917">
        <v>101</v>
      </c>
      <c r="P3917" t="s">
        <v>32</v>
      </c>
      <c r="Q3917">
        <v>106</v>
      </c>
      <c r="R3917" t="s">
        <v>592</v>
      </c>
      <c r="S3917" t="s">
        <v>40</v>
      </c>
      <c r="T3917" t="s">
        <v>41</v>
      </c>
      <c r="U3917">
        <v>753</v>
      </c>
      <c r="Y3917" t="s">
        <v>6201</v>
      </c>
      <c r="AA3917">
        <v>33.962899999999998</v>
      </c>
      <c r="AB3917">
        <v>-118.2629</v>
      </c>
      <c r="AC3917">
        <f t="shared" si="61"/>
        <v>0</v>
      </c>
    </row>
    <row r="3918" spans="1:29" x14ac:dyDescent="0.35">
      <c r="A3918">
        <v>200914475</v>
      </c>
      <c r="B3918" s="1">
        <v>44082</v>
      </c>
      <c r="C3918" s="1">
        <v>44082</v>
      </c>
      <c r="D3918">
        <v>700</v>
      </c>
      <c r="E3918">
        <v>9</v>
      </c>
      <c r="F3918" t="s">
        <v>49</v>
      </c>
      <c r="G3918">
        <v>923</v>
      </c>
      <c r="H3918">
        <v>1</v>
      </c>
      <c r="I3918">
        <v>420</v>
      </c>
      <c r="J3918" t="s">
        <v>352</v>
      </c>
      <c r="K3918" t="s">
        <v>3419</v>
      </c>
      <c r="L3918">
        <v>33</v>
      </c>
      <c r="M3918" t="s">
        <v>30</v>
      </c>
      <c r="N3918" t="s">
        <v>95</v>
      </c>
      <c r="O3918">
        <v>101</v>
      </c>
      <c r="P3918" t="s">
        <v>32</v>
      </c>
      <c r="S3918" t="s">
        <v>40</v>
      </c>
      <c r="T3918" t="s">
        <v>41</v>
      </c>
      <c r="U3918">
        <v>420</v>
      </c>
      <c r="Y3918" t="s">
        <v>6202</v>
      </c>
      <c r="Z3918" t="s">
        <v>3084</v>
      </c>
      <c r="AA3918">
        <v>34.193899999999999</v>
      </c>
      <c r="AB3918">
        <v>-118.464</v>
      </c>
      <c r="AC3918">
        <f t="shared" si="61"/>
        <v>0</v>
      </c>
    </row>
    <row r="3919" spans="1:29" x14ac:dyDescent="0.35">
      <c r="A3919">
        <v>201105946</v>
      </c>
      <c r="B3919" s="1">
        <v>43874</v>
      </c>
      <c r="C3919" s="1">
        <v>43873</v>
      </c>
      <c r="D3919">
        <v>1835</v>
      </c>
      <c r="E3919">
        <v>11</v>
      </c>
      <c r="F3919" t="s">
        <v>64</v>
      </c>
      <c r="G3919">
        <v>1142</v>
      </c>
      <c r="H3919">
        <v>1</v>
      </c>
      <c r="I3919">
        <v>122</v>
      </c>
      <c r="J3919" t="s">
        <v>2660</v>
      </c>
      <c r="K3919" t="s">
        <v>6203</v>
      </c>
      <c r="L3919">
        <v>32</v>
      </c>
      <c r="M3919" t="s">
        <v>94</v>
      </c>
      <c r="N3919" t="s">
        <v>73</v>
      </c>
      <c r="O3919">
        <v>102</v>
      </c>
      <c r="P3919" t="s">
        <v>186</v>
      </c>
      <c r="Q3919">
        <v>207</v>
      </c>
      <c r="R3919" t="s">
        <v>1110</v>
      </c>
      <c r="S3919" t="s">
        <v>40</v>
      </c>
      <c r="T3919" t="s">
        <v>41</v>
      </c>
      <c r="U3919">
        <v>122</v>
      </c>
      <c r="Y3919" t="s">
        <v>6204</v>
      </c>
      <c r="Z3919" t="s">
        <v>6205</v>
      </c>
      <c r="AA3919">
        <v>34.1036</v>
      </c>
      <c r="AB3919">
        <v>-118.28959999999999</v>
      </c>
      <c r="AC3919">
        <f t="shared" si="61"/>
        <v>0</v>
      </c>
    </row>
    <row r="3920" spans="1:29" x14ac:dyDescent="0.35">
      <c r="A3920">
        <v>201204184</v>
      </c>
      <c r="B3920" s="1">
        <v>43833</v>
      </c>
      <c r="C3920" s="1">
        <v>43833</v>
      </c>
      <c r="D3920">
        <v>530</v>
      </c>
      <c r="E3920">
        <v>12</v>
      </c>
      <c r="F3920" t="s">
        <v>68</v>
      </c>
      <c r="G3920">
        <v>1251</v>
      </c>
      <c r="H3920">
        <v>1</v>
      </c>
      <c r="I3920">
        <v>820</v>
      </c>
      <c r="J3920" t="s">
        <v>533</v>
      </c>
      <c r="K3920" t="s">
        <v>6206</v>
      </c>
      <c r="L3920">
        <v>38</v>
      </c>
      <c r="M3920" t="s">
        <v>94</v>
      </c>
      <c r="N3920" t="s">
        <v>163</v>
      </c>
      <c r="O3920">
        <v>501</v>
      </c>
      <c r="P3920" t="s">
        <v>164</v>
      </c>
      <c r="Q3920">
        <v>400</v>
      </c>
      <c r="R3920" t="s">
        <v>143</v>
      </c>
      <c r="S3920" t="s">
        <v>33</v>
      </c>
      <c r="T3920" t="s">
        <v>34</v>
      </c>
      <c r="U3920">
        <v>820</v>
      </c>
      <c r="Y3920" t="s">
        <v>6207</v>
      </c>
      <c r="AA3920">
        <v>33.975700000000003</v>
      </c>
      <c r="AB3920">
        <v>-118.32940000000001</v>
      </c>
      <c r="AC3920">
        <f t="shared" si="61"/>
        <v>1</v>
      </c>
    </row>
    <row r="3921" spans="1:29" x14ac:dyDescent="0.35">
      <c r="A3921">
        <v>201222238</v>
      </c>
      <c r="B3921" s="1">
        <v>44113</v>
      </c>
      <c r="C3921" s="1">
        <v>44113</v>
      </c>
      <c r="D3921">
        <v>245</v>
      </c>
      <c r="E3921">
        <v>12</v>
      </c>
      <c r="F3921" t="s">
        <v>68</v>
      </c>
      <c r="G3921">
        <v>1255</v>
      </c>
      <c r="H3921">
        <v>1</v>
      </c>
      <c r="I3921">
        <v>230</v>
      </c>
      <c r="J3921" t="s">
        <v>161</v>
      </c>
      <c r="K3921" t="s">
        <v>6208</v>
      </c>
      <c r="L3921">
        <v>36</v>
      </c>
      <c r="M3921" t="s">
        <v>30</v>
      </c>
      <c r="N3921" t="s">
        <v>95</v>
      </c>
      <c r="O3921">
        <v>103</v>
      </c>
      <c r="P3921" t="s">
        <v>146</v>
      </c>
      <c r="Q3921">
        <v>223</v>
      </c>
      <c r="R3921" t="s">
        <v>2002</v>
      </c>
      <c r="S3921" t="s">
        <v>40</v>
      </c>
      <c r="T3921" t="s">
        <v>41</v>
      </c>
      <c r="U3921">
        <v>230</v>
      </c>
      <c r="Y3921" t="s">
        <v>1951</v>
      </c>
      <c r="Z3921" t="s">
        <v>6209</v>
      </c>
      <c r="AA3921">
        <v>33.973700000000001</v>
      </c>
      <c r="AB3921">
        <v>-118.2919</v>
      </c>
      <c r="AC3921">
        <f t="shared" si="61"/>
        <v>0</v>
      </c>
    </row>
    <row r="3922" spans="1:29" x14ac:dyDescent="0.35">
      <c r="A3922">
        <v>200816593</v>
      </c>
      <c r="B3922" s="1">
        <v>44153</v>
      </c>
      <c r="C3922" s="1">
        <v>44152</v>
      </c>
      <c r="D3922">
        <v>930</v>
      </c>
      <c r="E3922">
        <v>8</v>
      </c>
      <c r="F3922" t="s">
        <v>109</v>
      </c>
      <c r="G3922">
        <v>824</v>
      </c>
      <c r="H3922">
        <v>1</v>
      </c>
      <c r="I3922">
        <v>420</v>
      </c>
      <c r="J3922" t="s">
        <v>352</v>
      </c>
      <c r="K3922" t="s">
        <v>1991</v>
      </c>
      <c r="L3922">
        <v>24</v>
      </c>
      <c r="M3922" t="s">
        <v>30</v>
      </c>
      <c r="N3922" t="s">
        <v>73</v>
      </c>
      <c r="O3922">
        <v>108</v>
      </c>
      <c r="P3922" t="s">
        <v>105</v>
      </c>
      <c r="S3922" t="s">
        <v>40</v>
      </c>
      <c r="T3922" t="s">
        <v>41</v>
      </c>
      <c r="U3922">
        <v>420</v>
      </c>
      <c r="Y3922" t="s">
        <v>6210</v>
      </c>
      <c r="Z3922" t="s">
        <v>6211</v>
      </c>
      <c r="AA3922">
        <v>34.028799999999997</v>
      </c>
      <c r="AB3922">
        <v>-118.51739999999999</v>
      </c>
      <c r="AC3922">
        <f t="shared" si="61"/>
        <v>0</v>
      </c>
    </row>
    <row r="3923" spans="1:29" x14ac:dyDescent="0.35">
      <c r="A3923">
        <v>201104267</v>
      </c>
      <c r="B3923" s="1">
        <v>43837</v>
      </c>
      <c r="C3923" s="1">
        <v>43836</v>
      </c>
      <c r="D3923">
        <v>720</v>
      </c>
      <c r="E3923">
        <v>11</v>
      </c>
      <c r="F3923" t="s">
        <v>64</v>
      </c>
      <c r="G3923">
        <v>1102</v>
      </c>
      <c r="H3923">
        <v>1</v>
      </c>
      <c r="I3923">
        <v>110</v>
      </c>
      <c r="J3923" t="s">
        <v>3341</v>
      </c>
      <c r="K3923" t="s">
        <v>6212</v>
      </c>
      <c r="L3923">
        <v>60</v>
      </c>
      <c r="M3923" t="s">
        <v>30</v>
      </c>
      <c r="N3923" t="s">
        <v>73</v>
      </c>
      <c r="O3923">
        <v>203</v>
      </c>
      <c r="P3923" t="s">
        <v>101</v>
      </c>
      <c r="Q3923">
        <v>102</v>
      </c>
      <c r="R3923" t="s">
        <v>219</v>
      </c>
      <c r="S3923" t="s">
        <v>40</v>
      </c>
      <c r="T3923" t="s">
        <v>41</v>
      </c>
      <c r="U3923">
        <v>110</v>
      </c>
      <c r="V3923">
        <v>998</v>
      </c>
      <c r="Y3923" t="s">
        <v>6213</v>
      </c>
      <c r="AA3923">
        <v>34.133400000000002</v>
      </c>
      <c r="AB3923">
        <v>-118.26609999999999</v>
      </c>
      <c r="AC3923">
        <f t="shared" si="61"/>
        <v>0</v>
      </c>
    </row>
    <row r="3924" spans="1:29" x14ac:dyDescent="0.35">
      <c r="A3924">
        <v>200405534</v>
      </c>
      <c r="B3924" s="1">
        <v>43871</v>
      </c>
      <c r="C3924" s="1">
        <v>43870</v>
      </c>
      <c r="D3924">
        <v>2230</v>
      </c>
      <c r="E3924">
        <v>4</v>
      </c>
      <c r="F3924" t="s">
        <v>54</v>
      </c>
      <c r="G3924">
        <v>407</v>
      </c>
      <c r="H3924">
        <v>2</v>
      </c>
      <c r="I3924">
        <v>740</v>
      </c>
      <c r="J3924" t="s">
        <v>224</v>
      </c>
      <c r="K3924" t="s">
        <v>1201</v>
      </c>
      <c r="L3924">
        <v>33</v>
      </c>
      <c r="M3924" t="s">
        <v>94</v>
      </c>
      <c r="N3924" t="s">
        <v>95</v>
      </c>
      <c r="O3924">
        <v>101</v>
      </c>
      <c r="P3924" t="s">
        <v>32</v>
      </c>
      <c r="S3924" t="s">
        <v>40</v>
      </c>
      <c r="T3924" t="s">
        <v>41</v>
      </c>
      <c r="U3924">
        <v>740</v>
      </c>
      <c r="Y3924" t="s">
        <v>6214</v>
      </c>
      <c r="AA3924">
        <v>34.0871</v>
      </c>
      <c r="AB3924">
        <v>-118.19289999999999</v>
      </c>
      <c r="AC3924">
        <f t="shared" si="61"/>
        <v>0</v>
      </c>
    </row>
    <row r="3925" spans="1:29" x14ac:dyDescent="0.35">
      <c r="A3925">
        <v>200717407</v>
      </c>
      <c r="B3925" s="1">
        <v>44188</v>
      </c>
      <c r="C3925" s="1">
        <v>44188</v>
      </c>
      <c r="D3925">
        <v>1630</v>
      </c>
      <c r="E3925">
        <v>7</v>
      </c>
      <c r="F3925" t="s">
        <v>28</v>
      </c>
      <c r="G3925">
        <v>722</v>
      </c>
      <c r="H3925">
        <v>1</v>
      </c>
      <c r="I3925">
        <v>341</v>
      </c>
      <c r="J3925" t="s">
        <v>157</v>
      </c>
      <c r="K3925">
        <v>344</v>
      </c>
      <c r="L3925">
        <v>31</v>
      </c>
      <c r="M3925" t="s">
        <v>30</v>
      </c>
      <c r="N3925" t="s">
        <v>73</v>
      </c>
      <c r="O3925">
        <v>203</v>
      </c>
      <c r="P3925" t="s">
        <v>101</v>
      </c>
      <c r="S3925" t="s">
        <v>40</v>
      </c>
      <c r="T3925" t="s">
        <v>41</v>
      </c>
      <c r="U3925">
        <v>341</v>
      </c>
      <c r="Y3925" t="s">
        <v>181</v>
      </c>
      <c r="AA3925">
        <v>34.076099999999997</v>
      </c>
      <c r="AB3925">
        <v>-118.3737</v>
      </c>
      <c r="AC3925">
        <f t="shared" si="61"/>
        <v>0</v>
      </c>
    </row>
    <row r="3926" spans="1:29" x14ac:dyDescent="0.35">
      <c r="A3926">
        <v>200704314</v>
      </c>
      <c r="B3926" s="1">
        <v>43837</v>
      </c>
      <c r="C3926" s="1">
        <v>43837</v>
      </c>
      <c r="D3926">
        <v>1400</v>
      </c>
      <c r="E3926">
        <v>7</v>
      </c>
      <c r="F3926" t="s">
        <v>28</v>
      </c>
      <c r="G3926">
        <v>722</v>
      </c>
      <c r="H3926">
        <v>2</v>
      </c>
      <c r="I3926">
        <v>940</v>
      </c>
      <c r="J3926" t="s">
        <v>1684</v>
      </c>
      <c r="K3926" t="s">
        <v>6215</v>
      </c>
      <c r="L3926">
        <v>37</v>
      </c>
      <c r="M3926" t="s">
        <v>30</v>
      </c>
      <c r="N3926" t="s">
        <v>31</v>
      </c>
      <c r="O3926">
        <v>502</v>
      </c>
      <c r="P3926" t="s">
        <v>47</v>
      </c>
      <c r="S3926" t="s">
        <v>40</v>
      </c>
      <c r="T3926" t="s">
        <v>41</v>
      </c>
      <c r="U3926">
        <v>940</v>
      </c>
      <c r="Y3926" t="s">
        <v>6216</v>
      </c>
      <c r="AA3926">
        <v>34.071399999999997</v>
      </c>
      <c r="AB3926">
        <v>-118.373</v>
      </c>
      <c r="AC3926">
        <f t="shared" si="61"/>
        <v>0</v>
      </c>
    </row>
    <row r="3927" spans="1:29" x14ac:dyDescent="0.35">
      <c r="A3927">
        <v>200110873</v>
      </c>
      <c r="B3927" s="1">
        <v>43944</v>
      </c>
      <c r="C3927" s="1">
        <v>43934</v>
      </c>
      <c r="D3927">
        <v>2315</v>
      </c>
      <c r="E3927">
        <v>1</v>
      </c>
      <c r="F3927" t="s">
        <v>36</v>
      </c>
      <c r="G3927">
        <v>111</v>
      </c>
      <c r="H3927">
        <v>1</v>
      </c>
      <c r="I3927">
        <v>230</v>
      </c>
      <c r="J3927" t="s">
        <v>161</v>
      </c>
      <c r="K3927" t="s">
        <v>6217</v>
      </c>
      <c r="L3927">
        <v>15</v>
      </c>
      <c r="M3927" t="s">
        <v>94</v>
      </c>
      <c r="N3927" t="s">
        <v>163</v>
      </c>
      <c r="O3927">
        <v>503</v>
      </c>
      <c r="P3927" t="s">
        <v>650</v>
      </c>
      <c r="Q3927">
        <v>104</v>
      </c>
      <c r="R3927" t="s">
        <v>3315</v>
      </c>
      <c r="S3927" t="s">
        <v>33</v>
      </c>
      <c r="T3927" t="s">
        <v>34</v>
      </c>
      <c r="U3927">
        <v>230</v>
      </c>
      <c r="Y3927" t="s">
        <v>3532</v>
      </c>
      <c r="AA3927">
        <v>34.061500000000002</v>
      </c>
      <c r="AB3927">
        <v>-118.24120000000001</v>
      </c>
      <c r="AC3927">
        <f t="shared" si="61"/>
        <v>1</v>
      </c>
    </row>
    <row r="3928" spans="1:29" x14ac:dyDescent="0.35">
      <c r="A3928">
        <v>201112703</v>
      </c>
      <c r="B3928" s="1">
        <v>44063</v>
      </c>
      <c r="C3928" s="1">
        <v>44062</v>
      </c>
      <c r="D3928">
        <v>1900</v>
      </c>
      <c r="E3928">
        <v>11</v>
      </c>
      <c r="F3928" t="s">
        <v>64</v>
      </c>
      <c r="G3928">
        <v>1136</v>
      </c>
      <c r="H3928">
        <v>1</v>
      </c>
      <c r="I3928">
        <v>310</v>
      </c>
      <c r="J3928" t="s">
        <v>71</v>
      </c>
      <c r="K3928" t="s">
        <v>458</v>
      </c>
      <c r="L3928">
        <v>31</v>
      </c>
      <c r="M3928" t="s">
        <v>30</v>
      </c>
      <c r="N3928" t="s">
        <v>73</v>
      </c>
      <c r="O3928">
        <v>501</v>
      </c>
      <c r="P3928" t="s">
        <v>164</v>
      </c>
      <c r="S3928" t="s">
        <v>40</v>
      </c>
      <c r="T3928" t="s">
        <v>41</v>
      </c>
      <c r="U3928">
        <v>310</v>
      </c>
      <c r="Y3928" t="s">
        <v>6218</v>
      </c>
      <c r="AA3928">
        <v>34.118200000000002</v>
      </c>
      <c r="AB3928">
        <v>-118.2129</v>
      </c>
      <c r="AC3928">
        <f t="shared" si="61"/>
        <v>0</v>
      </c>
    </row>
    <row r="3929" spans="1:29" x14ac:dyDescent="0.35">
      <c r="A3929">
        <v>201227115</v>
      </c>
      <c r="B3929" s="1">
        <v>44190</v>
      </c>
      <c r="C3929" s="1">
        <v>44190</v>
      </c>
      <c r="D3929">
        <v>2030</v>
      </c>
      <c r="E3929">
        <v>12</v>
      </c>
      <c r="F3929" t="s">
        <v>68</v>
      </c>
      <c r="G3929">
        <v>1208</v>
      </c>
      <c r="H3929">
        <v>2</v>
      </c>
      <c r="I3929">
        <v>626</v>
      </c>
      <c r="J3929" t="s">
        <v>141</v>
      </c>
      <c r="K3929" t="s">
        <v>6219</v>
      </c>
      <c r="L3929">
        <v>27</v>
      </c>
      <c r="M3929" t="s">
        <v>94</v>
      </c>
      <c r="N3929" t="s">
        <v>95</v>
      </c>
      <c r="O3929">
        <v>101</v>
      </c>
      <c r="P3929" t="s">
        <v>32</v>
      </c>
      <c r="Q3929">
        <v>400</v>
      </c>
      <c r="R3929" t="s">
        <v>143</v>
      </c>
      <c r="S3929" t="s">
        <v>40</v>
      </c>
      <c r="T3929" t="s">
        <v>41</v>
      </c>
      <c r="U3929">
        <v>626</v>
      </c>
      <c r="Y3929" t="s">
        <v>1198</v>
      </c>
      <c r="Z3929" t="s">
        <v>866</v>
      </c>
      <c r="AA3929">
        <v>33.996499999999997</v>
      </c>
      <c r="AB3929">
        <v>-118.28270000000001</v>
      </c>
      <c r="AC3929">
        <f t="shared" si="61"/>
        <v>0</v>
      </c>
    </row>
    <row r="3930" spans="1:29" x14ac:dyDescent="0.35">
      <c r="A3930">
        <v>201107906</v>
      </c>
      <c r="B3930" s="1">
        <v>43922</v>
      </c>
      <c r="C3930" s="1">
        <v>43918</v>
      </c>
      <c r="D3930">
        <v>2300</v>
      </c>
      <c r="E3930">
        <v>11</v>
      </c>
      <c r="F3930" t="s">
        <v>64</v>
      </c>
      <c r="G3930">
        <v>1142</v>
      </c>
      <c r="H3930">
        <v>1</v>
      </c>
      <c r="I3930">
        <v>520</v>
      </c>
      <c r="J3930" t="s">
        <v>271</v>
      </c>
      <c r="K3930" t="s">
        <v>2947</v>
      </c>
      <c r="L3930">
        <v>58</v>
      </c>
      <c r="M3930" t="s">
        <v>94</v>
      </c>
      <c r="N3930" t="s">
        <v>95</v>
      </c>
      <c r="O3930">
        <v>707</v>
      </c>
      <c r="P3930" t="s">
        <v>280</v>
      </c>
      <c r="S3930" t="s">
        <v>40</v>
      </c>
      <c r="T3930" t="s">
        <v>41</v>
      </c>
      <c r="U3930">
        <v>520</v>
      </c>
      <c r="Y3930" t="s">
        <v>6220</v>
      </c>
      <c r="AA3930">
        <v>34.105400000000003</v>
      </c>
      <c r="AB3930">
        <v>-118.2889</v>
      </c>
      <c r="AC3930">
        <f t="shared" si="61"/>
        <v>0</v>
      </c>
    </row>
    <row r="3931" spans="1:29" x14ac:dyDescent="0.35">
      <c r="A3931">
        <v>200911346</v>
      </c>
      <c r="B3931" s="1">
        <v>44003</v>
      </c>
      <c r="C3931" s="1">
        <v>44003</v>
      </c>
      <c r="D3931">
        <v>45</v>
      </c>
      <c r="E3931">
        <v>9</v>
      </c>
      <c r="F3931" t="s">
        <v>49</v>
      </c>
      <c r="G3931">
        <v>935</v>
      </c>
      <c r="H3931">
        <v>1</v>
      </c>
      <c r="I3931">
        <v>230</v>
      </c>
      <c r="J3931" t="s">
        <v>161</v>
      </c>
      <c r="K3931" t="s">
        <v>6221</v>
      </c>
      <c r="L3931">
        <v>26</v>
      </c>
      <c r="M3931" t="s">
        <v>30</v>
      </c>
      <c r="N3931" t="s">
        <v>95</v>
      </c>
      <c r="O3931">
        <v>502</v>
      </c>
      <c r="P3931" t="s">
        <v>47</v>
      </c>
      <c r="Q3931">
        <v>207</v>
      </c>
      <c r="R3931" t="s">
        <v>1110</v>
      </c>
      <c r="S3931" t="s">
        <v>84</v>
      </c>
      <c r="T3931" t="s">
        <v>85</v>
      </c>
      <c r="U3931">
        <v>230</v>
      </c>
      <c r="V3931">
        <v>998</v>
      </c>
      <c r="Y3931" t="s">
        <v>6222</v>
      </c>
      <c r="AA3931">
        <v>34.185699999999997</v>
      </c>
      <c r="AB3931">
        <v>-118.4421</v>
      </c>
      <c r="AC3931">
        <f t="shared" si="61"/>
        <v>0</v>
      </c>
    </row>
    <row r="3932" spans="1:29" x14ac:dyDescent="0.35">
      <c r="A3932">
        <v>201206724</v>
      </c>
      <c r="B3932" s="1">
        <v>43869</v>
      </c>
      <c r="C3932" s="1">
        <v>43869</v>
      </c>
      <c r="D3932">
        <v>900</v>
      </c>
      <c r="E3932">
        <v>12</v>
      </c>
      <c r="F3932" t="s">
        <v>68</v>
      </c>
      <c r="G3932">
        <v>1269</v>
      </c>
      <c r="H3932">
        <v>2</v>
      </c>
      <c r="I3932">
        <v>930</v>
      </c>
      <c r="J3932" t="s">
        <v>339</v>
      </c>
      <c r="K3932" t="s">
        <v>6223</v>
      </c>
      <c r="L3932">
        <v>27</v>
      </c>
      <c r="M3932" t="s">
        <v>30</v>
      </c>
      <c r="N3932" t="s">
        <v>163</v>
      </c>
      <c r="O3932">
        <v>501</v>
      </c>
      <c r="P3932" t="s">
        <v>164</v>
      </c>
      <c r="Q3932">
        <v>511</v>
      </c>
      <c r="R3932" t="s">
        <v>151</v>
      </c>
      <c r="S3932" t="s">
        <v>40</v>
      </c>
      <c r="T3932" t="s">
        <v>41</v>
      </c>
      <c r="U3932">
        <v>930</v>
      </c>
      <c r="Y3932" t="s">
        <v>6224</v>
      </c>
      <c r="AA3932">
        <v>33.962000000000003</v>
      </c>
      <c r="AB3932">
        <v>-118.2651</v>
      </c>
      <c r="AC3932">
        <f t="shared" si="61"/>
        <v>0</v>
      </c>
    </row>
    <row r="3933" spans="1:29" x14ac:dyDescent="0.35">
      <c r="A3933">
        <v>201110319</v>
      </c>
      <c r="B3933" s="1">
        <v>43994</v>
      </c>
      <c r="C3933" s="1">
        <v>43993</v>
      </c>
      <c r="D3933">
        <v>1600</v>
      </c>
      <c r="E3933">
        <v>11</v>
      </c>
      <c r="F3933" t="s">
        <v>64</v>
      </c>
      <c r="G3933">
        <v>1162</v>
      </c>
      <c r="H3933">
        <v>1</v>
      </c>
      <c r="I3933">
        <v>420</v>
      </c>
      <c r="J3933" t="s">
        <v>352</v>
      </c>
      <c r="L3933">
        <v>0</v>
      </c>
      <c r="O3933">
        <v>101</v>
      </c>
      <c r="P3933" t="s">
        <v>32</v>
      </c>
      <c r="S3933" t="s">
        <v>40</v>
      </c>
      <c r="T3933" t="s">
        <v>41</v>
      </c>
      <c r="U3933">
        <v>420</v>
      </c>
      <c r="Y3933" t="s">
        <v>6225</v>
      </c>
      <c r="AA3933">
        <v>34.093499999999999</v>
      </c>
      <c r="AB3933">
        <v>-118.28870000000001</v>
      </c>
      <c r="AC3933">
        <f t="shared" si="61"/>
        <v>0</v>
      </c>
    </row>
    <row r="3934" spans="1:29" x14ac:dyDescent="0.35">
      <c r="A3934">
        <v>200322152</v>
      </c>
      <c r="B3934" s="1">
        <v>44188</v>
      </c>
      <c r="C3934" s="1">
        <v>44188</v>
      </c>
      <c r="D3934">
        <v>1145</v>
      </c>
      <c r="E3934">
        <v>3</v>
      </c>
      <c r="F3934" t="s">
        <v>43</v>
      </c>
      <c r="G3934">
        <v>308</v>
      </c>
      <c r="H3934">
        <v>2</v>
      </c>
      <c r="I3934">
        <v>740</v>
      </c>
      <c r="J3934" t="s">
        <v>224</v>
      </c>
      <c r="K3934" t="s">
        <v>6226</v>
      </c>
      <c r="L3934">
        <v>63</v>
      </c>
      <c r="M3934" t="s">
        <v>30</v>
      </c>
      <c r="N3934" t="s">
        <v>163</v>
      </c>
      <c r="O3934">
        <v>122</v>
      </c>
      <c r="P3934" t="s">
        <v>275</v>
      </c>
      <c r="Q3934">
        <v>400</v>
      </c>
      <c r="R3934" t="s">
        <v>143</v>
      </c>
      <c r="S3934" t="s">
        <v>84</v>
      </c>
      <c r="T3934" t="s">
        <v>85</v>
      </c>
      <c r="U3934">
        <v>740</v>
      </c>
      <c r="Y3934" t="s">
        <v>5224</v>
      </c>
      <c r="Z3934" t="s">
        <v>1931</v>
      </c>
      <c r="AA3934">
        <v>34.034700000000001</v>
      </c>
      <c r="AB3934">
        <v>-118.2809</v>
      </c>
      <c r="AC3934">
        <f t="shared" si="61"/>
        <v>0</v>
      </c>
    </row>
    <row r="3935" spans="1:29" x14ac:dyDescent="0.35">
      <c r="A3935">
        <v>201213939</v>
      </c>
      <c r="B3935" s="1">
        <v>43983</v>
      </c>
      <c r="C3935" s="1">
        <v>43983</v>
      </c>
      <c r="D3935">
        <v>1200</v>
      </c>
      <c r="E3935">
        <v>12</v>
      </c>
      <c r="F3935" t="s">
        <v>68</v>
      </c>
      <c r="G3935">
        <v>1259</v>
      </c>
      <c r="H3935">
        <v>1</v>
      </c>
      <c r="I3935">
        <v>510</v>
      </c>
      <c r="J3935" t="s">
        <v>29</v>
      </c>
      <c r="L3935">
        <v>0</v>
      </c>
      <c r="O3935">
        <v>104</v>
      </c>
      <c r="P3935" t="s">
        <v>201</v>
      </c>
      <c r="S3935" t="s">
        <v>40</v>
      </c>
      <c r="T3935" t="s">
        <v>41</v>
      </c>
      <c r="U3935">
        <v>510</v>
      </c>
      <c r="Y3935" t="s">
        <v>6227</v>
      </c>
      <c r="AA3935">
        <v>33.970300000000002</v>
      </c>
      <c r="AB3935">
        <v>-118.26300000000001</v>
      </c>
      <c r="AC3935">
        <f t="shared" si="61"/>
        <v>0</v>
      </c>
    </row>
    <row r="3936" spans="1:29" x14ac:dyDescent="0.35">
      <c r="A3936">
        <v>200812091</v>
      </c>
      <c r="B3936" s="1">
        <v>44032</v>
      </c>
      <c r="C3936" s="1">
        <v>44029</v>
      </c>
      <c r="D3936">
        <v>1630</v>
      </c>
      <c r="E3936">
        <v>8</v>
      </c>
      <c r="F3936" t="s">
        <v>109</v>
      </c>
      <c r="G3936">
        <v>806</v>
      </c>
      <c r="H3936">
        <v>1</v>
      </c>
      <c r="I3936">
        <v>310</v>
      </c>
      <c r="J3936" t="s">
        <v>71</v>
      </c>
      <c r="K3936" t="s">
        <v>5522</v>
      </c>
      <c r="L3936">
        <v>0</v>
      </c>
      <c r="M3936" t="s">
        <v>46</v>
      </c>
      <c r="N3936" t="s">
        <v>46</v>
      </c>
      <c r="O3936">
        <v>118</v>
      </c>
      <c r="P3936" t="s">
        <v>858</v>
      </c>
      <c r="S3936" t="s">
        <v>40</v>
      </c>
      <c r="T3936" t="s">
        <v>41</v>
      </c>
      <c r="U3936">
        <v>310</v>
      </c>
      <c r="Y3936" t="s">
        <v>6228</v>
      </c>
      <c r="AA3936">
        <v>34.089399999999998</v>
      </c>
      <c r="AB3936">
        <v>-118.4418</v>
      </c>
      <c r="AC3936">
        <f t="shared" si="61"/>
        <v>0</v>
      </c>
    </row>
    <row r="3937" spans="1:29" x14ac:dyDescent="0.35">
      <c r="A3937">
        <v>200613711</v>
      </c>
      <c r="B3937" s="1">
        <v>44052</v>
      </c>
      <c r="C3937" s="1">
        <v>44052</v>
      </c>
      <c r="D3937">
        <v>325</v>
      </c>
      <c r="E3937">
        <v>6</v>
      </c>
      <c r="F3937" t="s">
        <v>91</v>
      </c>
      <c r="G3937">
        <v>647</v>
      </c>
      <c r="H3937">
        <v>1</v>
      </c>
      <c r="I3937">
        <v>230</v>
      </c>
      <c r="J3937" t="s">
        <v>161</v>
      </c>
      <c r="K3937" t="s">
        <v>6229</v>
      </c>
      <c r="L3937">
        <v>24</v>
      </c>
      <c r="M3937" t="s">
        <v>30</v>
      </c>
      <c r="N3937" t="s">
        <v>163</v>
      </c>
      <c r="O3937">
        <v>102</v>
      </c>
      <c r="P3937" t="s">
        <v>186</v>
      </c>
      <c r="Q3937">
        <v>102</v>
      </c>
      <c r="R3937" t="s">
        <v>219</v>
      </c>
      <c r="S3937" t="s">
        <v>40</v>
      </c>
      <c r="T3937" t="s">
        <v>41</v>
      </c>
      <c r="U3937">
        <v>230</v>
      </c>
      <c r="V3937">
        <v>998</v>
      </c>
      <c r="Y3937" t="s">
        <v>6230</v>
      </c>
      <c r="AA3937">
        <v>34.099800000000002</v>
      </c>
      <c r="AB3937">
        <v>-118.3211</v>
      </c>
      <c r="AC3937">
        <f t="shared" si="61"/>
        <v>0</v>
      </c>
    </row>
    <row r="3938" spans="1:29" x14ac:dyDescent="0.35">
      <c r="A3938">
        <v>201214298</v>
      </c>
      <c r="B3938" s="1">
        <v>43994</v>
      </c>
      <c r="C3938" s="1">
        <v>43984</v>
      </c>
      <c r="D3938">
        <v>1615</v>
      </c>
      <c r="E3938">
        <v>12</v>
      </c>
      <c r="F3938" t="s">
        <v>68</v>
      </c>
      <c r="G3938">
        <v>1251</v>
      </c>
      <c r="H3938">
        <v>2</v>
      </c>
      <c r="I3938">
        <v>930</v>
      </c>
      <c r="J3938" t="s">
        <v>339</v>
      </c>
      <c r="K3938" t="s">
        <v>6231</v>
      </c>
      <c r="L3938">
        <v>64</v>
      </c>
      <c r="M3938" t="s">
        <v>94</v>
      </c>
      <c r="N3938" t="s">
        <v>163</v>
      </c>
      <c r="O3938">
        <v>501</v>
      </c>
      <c r="P3938" t="s">
        <v>164</v>
      </c>
      <c r="Q3938">
        <v>511</v>
      </c>
      <c r="R3938" t="s">
        <v>151</v>
      </c>
      <c r="S3938" t="s">
        <v>84</v>
      </c>
      <c r="T3938" t="s">
        <v>85</v>
      </c>
      <c r="U3938">
        <v>930</v>
      </c>
      <c r="Y3938" t="s">
        <v>6232</v>
      </c>
      <c r="AA3938">
        <v>33.97</v>
      </c>
      <c r="AB3938">
        <v>-118.3265</v>
      </c>
      <c r="AC3938">
        <f t="shared" si="61"/>
        <v>0</v>
      </c>
    </row>
    <row r="3939" spans="1:29" x14ac:dyDescent="0.35">
      <c r="A3939">
        <v>200814094</v>
      </c>
      <c r="B3939" s="1">
        <v>44088</v>
      </c>
      <c r="C3939" s="1">
        <v>44085</v>
      </c>
      <c r="D3939">
        <v>1815</v>
      </c>
      <c r="E3939">
        <v>8</v>
      </c>
      <c r="F3939" t="s">
        <v>109</v>
      </c>
      <c r="G3939">
        <v>855</v>
      </c>
      <c r="H3939">
        <v>2</v>
      </c>
      <c r="I3939">
        <v>662</v>
      </c>
      <c r="J3939" t="s">
        <v>191</v>
      </c>
      <c r="K3939" t="s">
        <v>6233</v>
      </c>
      <c r="L3939">
        <v>23</v>
      </c>
      <c r="M3939" t="s">
        <v>30</v>
      </c>
      <c r="N3939" t="s">
        <v>73</v>
      </c>
      <c r="O3939">
        <v>502</v>
      </c>
      <c r="P3939" t="s">
        <v>47</v>
      </c>
      <c r="S3939" t="s">
        <v>40</v>
      </c>
      <c r="T3939" t="s">
        <v>41</v>
      </c>
      <c r="U3939">
        <v>662</v>
      </c>
      <c r="Y3939" t="s">
        <v>6234</v>
      </c>
      <c r="AA3939">
        <v>34.0505</v>
      </c>
      <c r="AB3939">
        <v>-118.4362</v>
      </c>
      <c r="AC3939">
        <f t="shared" si="61"/>
        <v>0</v>
      </c>
    </row>
    <row r="3940" spans="1:29" x14ac:dyDescent="0.35">
      <c r="A3940">
        <v>200604441</v>
      </c>
      <c r="B3940" s="1">
        <v>43840</v>
      </c>
      <c r="C3940" s="1">
        <v>43840</v>
      </c>
      <c r="D3940">
        <v>1245</v>
      </c>
      <c r="E3940">
        <v>6</v>
      </c>
      <c r="F3940" t="s">
        <v>91</v>
      </c>
      <c r="G3940">
        <v>632</v>
      </c>
      <c r="H3940">
        <v>1</v>
      </c>
      <c r="I3940">
        <v>440</v>
      </c>
      <c r="J3940" t="s">
        <v>213</v>
      </c>
      <c r="K3940">
        <v>344</v>
      </c>
      <c r="L3940">
        <v>24</v>
      </c>
      <c r="M3940" t="s">
        <v>94</v>
      </c>
      <c r="N3940" t="s">
        <v>73</v>
      </c>
      <c r="O3940">
        <v>735</v>
      </c>
      <c r="P3940" t="s">
        <v>778</v>
      </c>
      <c r="S3940" t="s">
        <v>40</v>
      </c>
      <c r="T3940" t="s">
        <v>41</v>
      </c>
      <c r="U3940">
        <v>440</v>
      </c>
      <c r="Y3940" t="s">
        <v>6235</v>
      </c>
      <c r="AA3940">
        <v>34.097999999999999</v>
      </c>
      <c r="AB3940">
        <v>-118.3652</v>
      </c>
      <c r="AC3940">
        <f t="shared" si="61"/>
        <v>0</v>
      </c>
    </row>
    <row r="3941" spans="1:29" x14ac:dyDescent="0.35">
      <c r="A3941">
        <v>200613263</v>
      </c>
      <c r="B3941" s="1">
        <v>44042</v>
      </c>
      <c r="C3941" s="1">
        <v>44041</v>
      </c>
      <c r="D3941">
        <v>2000</v>
      </c>
      <c r="E3941">
        <v>6</v>
      </c>
      <c r="F3941" t="s">
        <v>91</v>
      </c>
      <c r="G3941">
        <v>669</v>
      </c>
      <c r="H3941">
        <v>1</v>
      </c>
      <c r="I3941">
        <v>510</v>
      </c>
      <c r="J3941" t="s">
        <v>29</v>
      </c>
      <c r="L3941">
        <v>0</v>
      </c>
      <c r="O3941">
        <v>101</v>
      </c>
      <c r="P3941" t="s">
        <v>32</v>
      </c>
      <c r="S3941" t="s">
        <v>40</v>
      </c>
      <c r="T3941" t="s">
        <v>41</v>
      </c>
      <c r="U3941">
        <v>510</v>
      </c>
      <c r="Y3941" t="s">
        <v>6236</v>
      </c>
      <c r="AA3941">
        <v>34.091999999999999</v>
      </c>
      <c r="AB3941">
        <v>-118.30459999999999</v>
      </c>
      <c r="AC3941">
        <f t="shared" si="61"/>
        <v>0</v>
      </c>
    </row>
    <row r="3942" spans="1:29" x14ac:dyDescent="0.35">
      <c r="A3942">
        <v>200616672</v>
      </c>
      <c r="B3942" s="1">
        <v>44118</v>
      </c>
      <c r="C3942" s="1">
        <v>44118</v>
      </c>
      <c r="D3942">
        <v>930</v>
      </c>
      <c r="E3942">
        <v>6</v>
      </c>
      <c r="F3942" t="s">
        <v>91</v>
      </c>
      <c r="G3942">
        <v>647</v>
      </c>
      <c r="H3942">
        <v>1</v>
      </c>
      <c r="I3942">
        <v>510</v>
      </c>
      <c r="J3942" t="s">
        <v>29</v>
      </c>
      <c r="L3942">
        <v>0</v>
      </c>
      <c r="O3942">
        <v>108</v>
      </c>
      <c r="P3942" t="s">
        <v>105</v>
      </c>
      <c r="S3942" t="s">
        <v>40</v>
      </c>
      <c r="T3942" t="s">
        <v>41</v>
      </c>
      <c r="U3942">
        <v>510</v>
      </c>
      <c r="Y3942" t="s">
        <v>6237</v>
      </c>
      <c r="AA3942">
        <v>34.101700000000001</v>
      </c>
      <c r="AB3942">
        <v>-118.3188</v>
      </c>
      <c r="AC3942">
        <f t="shared" si="61"/>
        <v>0</v>
      </c>
    </row>
    <row r="3943" spans="1:29" x14ac:dyDescent="0.35">
      <c r="A3943">
        <v>200706227</v>
      </c>
      <c r="B3943" s="1">
        <v>43878</v>
      </c>
      <c r="C3943" s="1">
        <v>43878</v>
      </c>
      <c r="D3943">
        <v>1015</v>
      </c>
      <c r="E3943">
        <v>7</v>
      </c>
      <c r="F3943" t="s">
        <v>28</v>
      </c>
      <c r="G3943">
        <v>724</v>
      </c>
      <c r="H3943">
        <v>1</v>
      </c>
      <c r="I3943">
        <v>341</v>
      </c>
      <c r="J3943" t="s">
        <v>157</v>
      </c>
      <c r="K3943">
        <v>344</v>
      </c>
      <c r="L3943">
        <v>47</v>
      </c>
      <c r="M3943" t="s">
        <v>30</v>
      </c>
      <c r="N3943" t="s">
        <v>31</v>
      </c>
      <c r="O3943">
        <v>109</v>
      </c>
      <c r="P3943" t="s">
        <v>1043</v>
      </c>
      <c r="S3943" t="s">
        <v>40</v>
      </c>
      <c r="T3943" t="s">
        <v>41</v>
      </c>
      <c r="U3943">
        <v>341</v>
      </c>
      <c r="Y3943" t="s">
        <v>4065</v>
      </c>
      <c r="AA3943">
        <v>34.076099999999997</v>
      </c>
      <c r="AB3943">
        <v>-118.35550000000001</v>
      </c>
      <c r="AC3943">
        <f t="shared" si="61"/>
        <v>0</v>
      </c>
    </row>
    <row r="3944" spans="1:29" x14ac:dyDescent="0.35">
      <c r="A3944">
        <v>201111340</v>
      </c>
      <c r="B3944" s="1">
        <v>44025</v>
      </c>
      <c r="C3944" s="1">
        <v>44014</v>
      </c>
      <c r="D3944">
        <v>1445</v>
      </c>
      <c r="E3944">
        <v>11</v>
      </c>
      <c r="F3944" t="s">
        <v>64</v>
      </c>
      <c r="G3944">
        <v>1184</v>
      </c>
      <c r="H3944">
        <v>2</v>
      </c>
      <c r="I3944">
        <v>624</v>
      </c>
      <c r="J3944" t="s">
        <v>171</v>
      </c>
      <c r="K3944" t="s">
        <v>1560</v>
      </c>
      <c r="L3944">
        <v>46</v>
      </c>
      <c r="M3944" t="s">
        <v>30</v>
      </c>
      <c r="N3944" t="s">
        <v>73</v>
      </c>
      <c r="O3944">
        <v>501</v>
      </c>
      <c r="P3944" t="s">
        <v>164</v>
      </c>
      <c r="Q3944">
        <v>500</v>
      </c>
      <c r="R3944" t="s">
        <v>184</v>
      </c>
      <c r="S3944" t="s">
        <v>33</v>
      </c>
      <c r="T3944" t="s">
        <v>34</v>
      </c>
      <c r="U3944">
        <v>624</v>
      </c>
      <c r="Y3944" t="s">
        <v>6238</v>
      </c>
      <c r="AA3944">
        <v>34.086300000000001</v>
      </c>
      <c r="AB3944">
        <v>-118.24769999999999</v>
      </c>
      <c r="AC3944">
        <f t="shared" si="61"/>
        <v>1</v>
      </c>
    </row>
    <row r="3945" spans="1:29" x14ac:dyDescent="0.35">
      <c r="A3945">
        <v>200119204</v>
      </c>
      <c r="B3945" s="1">
        <v>44115</v>
      </c>
      <c r="C3945" s="1">
        <v>44115</v>
      </c>
      <c r="D3945">
        <v>730</v>
      </c>
      <c r="E3945">
        <v>1</v>
      </c>
      <c r="F3945" t="s">
        <v>36</v>
      </c>
      <c r="G3945">
        <v>145</v>
      </c>
      <c r="H3945">
        <v>2</v>
      </c>
      <c r="I3945">
        <v>626</v>
      </c>
      <c r="J3945" t="s">
        <v>141</v>
      </c>
      <c r="K3945" t="s">
        <v>6239</v>
      </c>
      <c r="L3945">
        <v>41</v>
      </c>
      <c r="M3945" t="s">
        <v>94</v>
      </c>
      <c r="N3945" t="s">
        <v>163</v>
      </c>
      <c r="O3945">
        <v>502</v>
      </c>
      <c r="P3945" t="s">
        <v>47</v>
      </c>
      <c r="Q3945">
        <v>400</v>
      </c>
      <c r="R3945" t="s">
        <v>143</v>
      </c>
      <c r="S3945" t="s">
        <v>40</v>
      </c>
      <c r="T3945" t="s">
        <v>41</v>
      </c>
      <c r="U3945">
        <v>626</v>
      </c>
      <c r="Y3945" t="s">
        <v>3337</v>
      </c>
      <c r="AA3945">
        <v>34.047800000000002</v>
      </c>
      <c r="AB3945">
        <v>-118.2475</v>
      </c>
      <c r="AC3945">
        <f t="shared" si="61"/>
        <v>0</v>
      </c>
    </row>
    <row r="3946" spans="1:29" x14ac:dyDescent="0.35">
      <c r="A3946">
        <v>200311485</v>
      </c>
      <c r="B3946" s="1">
        <v>43969</v>
      </c>
      <c r="C3946" s="1">
        <v>43967</v>
      </c>
      <c r="D3946">
        <v>1800</v>
      </c>
      <c r="E3946">
        <v>3</v>
      </c>
      <c r="F3946" t="s">
        <v>43</v>
      </c>
      <c r="G3946">
        <v>395</v>
      </c>
      <c r="H3946">
        <v>1</v>
      </c>
      <c r="I3946">
        <v>510</v>
      </c>
      <c r="J3946" t="s">
        <v>29</v>
      </c>
      <c r="K3946" t="s">
        <v>6240</v>
      </c>
      <c r="L3946">
        <v>19</v>
      </c>
      <c r="M3946" t="s">
        <v>46</v>
      </c>
      <c r="N3946" t="s">
        <v>46</v>
      </c>
      <c r="O3946">
        <v>108</v>
      </c>
      <c r="P3946" t="s">
        <v>105</v>
      </c>
      <c r="S3946" t="s">
        <v>40</v>
      </c>
      <c r="T3946" t="s">
        <v>41</v>
      </c>
      <c r="U3946">
        <v>510</v>
      </c>
      <c r="Y3946" t="s">
        <v>3870</v>
      </c>
      <c r="AA3946">
        <v>34.009900000000002</v>
      </c>
      <c r="AB3946">
        <v>-118.30889999999999</v>
      </c>
      <c r="AC3946">
        <f t="shared" si="61"/>
        <v>0</v>
      </c>
    </row>
    <row r="3947" spans="1:29" x14ac:dyDescent="0.35">
      <c r="A3947">
        <v>201014070</v>
      </c>
      <c r="B3947" s="1">
        <v>44119</v>
      </c>
      <c r="C3947" s="1">
        <v>44117</v>
      </c>
      <c r="D3947">
        <v>2300</v>
      </c>
      <c r="E3947">
        <v>10</v>
      </c>
      <c r="F3947" t="s">
        <v>103</v>
      </c>
      <c r="G3947">
        <v>1029</v>
      </c>
      <c r="H3947">
        <v>2</v>
      </c>
      <c r="I3947">
        <v>740</v>
      </c>
      <c r="J3947" t="s">
        <v>224</v>
      </c>
      <c r="K3947" t="s">
        <v>1530</v>
      </c>
      <c r="L3947">
        <v>29</v>
      </c>
      <c r="M3947" t="s">
        <v>94</v>
      </c>
      <c r="N3947" t="s">
        <v>73</v>
      </c>
      <c r="O3947">
        <v>108</v>
      </c>
      <c r="P3947" t="s">
        <v>105</v>
      </c>
      <c r="S3947" t="s">
        <v>40</v>
      </c>
      <c r="T3947" t="s">
        <v>41</v>
      </c>
      <c r="U3947">
        <v>740</v>
      </c>
      <c r="Y3947" t="s">
        <v>6241</v>
      </c>
      <c r="AA3947">
        <v>34.199399999999997</v>
      </c>
      <c r="AB3947">
        <v>-118.4837</v>
      </c>
      <c r="AC3947">
        <f t="shared" si="61"/>
        <v>0</v>
      </c>
    </row>
    <row r="3948" spans="1:29" x14ac:dyDescent="0.35">
      <c r="A3948">
        <v>200619612</v>
      </c>
      <c r="B3948" s="1">
        <v>44188</v>
      </c>
      <c r="C3948" s="1">
        <v>44188</v>
      </c>
      <c r="D3948">
        <v>1700</v>
      </c>
      <c r="E3948">
        <v>6</v>
      </c>
      <c r="F3948" t="s">
        <v>91</v>
      </c>
      <c r="G3948">
        <v>646</v>
      </c>
      <c r="H3948">
        <v>1</v>
      </c>
      <c r="I3948">
        <v>341</v>
      </c>
      <c r="J3948" t="s">
        <v>157</v>
      </c>
      <c r="K3948" t="s">
        <v>6242</v>
      </c>
      <c r="L3948">
        <v>30</v>
      </c>
      <c r="M3948" t="s">
        <v>94</v>
      </c>
      <c r="N3948" t="s">
        <v>31</v>
      </c>
      <c r="O3948">
        <v>210</v>
      </c>
      <c r="P3948" t="s">
        <v>183</v>
      </c>
      <c r="S3948" t="s">
        <v>40</v>
      </c>
      <c r="T3948" t="s">
        <v>41</v>
      </c>
      <c r="U3948">
        <v>341</v>
      </c>
      <c r="Y3948" t="s">
        <v>4046</v>
      </c>
      <c r="AA3948">
        <v>34.099800000000002</v>
      </c>
      <c r="AB3948">
        <v>-118.33</v>
      </c>
      <c r="AC3948">
        <f t="shared" si="61"/>
        <v>0</v>
      </c>
    </row>
    <row r="3949" spans="1:29" x14ac:dyDescent="0.35">
      <c r="A3949">
        <v>200310265</v>
      </c>
      <c r="B3949" s="1">
        <v>43943</v>
      </c>
      <c r="C3949" s="1">
        <v>43943</v>
      </c>
      <c r="D3949">
        <v>5</v>
      </c>
      <c r="E3949">
        <v>3</v>
      </c>
      <c r="F3949" t="s">
        <v>43</v>
      </c>
      <c r="G3949">
        <v>326</v>
      </c>
      <c r="H3949">
        <v>1</v>
      </c>
      <c r="I3949">
        <v>121</v>
      </c>
      <c r="J3949" t="s">
        <v>227</v>
      </c>
      <c r="K3949" t="s">
        <v>6243</v>
      </c>
      <c r="L3949">
        <v>20</v>
      </c>
      <c r="M3949" t="s">
        <v>94</v>
      </c>
      <c r="N3949" t="s">
        <v>95</v>
      </c>
      <c r="O3949">
        <v>502</v>
      </c>
      <c r="P3949" t="s">
        <v>47</v>
      </c>
      <c r="Q3949">
        <v>400</v>
      </c>
      <c r="R3949" t="s">
        <v>143</v>
      </c>
      <c r="S3949" t="s">
        <v>40</v>
      </c>
      <c r="T3949" t="s">
        <v>41</v>
      </c>
      <c r="U3949">
        <v>121</v>
      </c>
      <c r="Y3949" t="s">
        <v>6244</v>
      </c>
      <c r="AA3949">
        <v>34.032699999999998</v>
      </c>
      <c r="AB3949">
        <v>-118.3078</v>
      </c>
      <c r="AC3949">
        <f t="shared" si="61"/>
        <v>0</v>
      </c>
    </row>
    <row r="3950" spans="1:29" x14ac:dyDescent="0.35">
      <c r="A3950">
        <v>200911684</v>
      </c>
      <c r="B3950" s="1">
        <v>44010</v>
      </c>
      <c r="C3950" s="1">
        <v>44009</v>
      </c>
      <c r="D3950">
        <v>1930</v>
      </c>
      <c r="E3950">
        <v>9</v>
      </c>
      <c r="F3950" t="s">
        <v>49</v>
      </c>
      <c r="G3950">
        <v>971</v>
      </c>
      <c r="H3950">
        <v>1</v>
      </c>
      <c r="I3950">
        <v>330</v>
      </c>
      <c r="J3950" t="s">
        <v>37</v>
      </c>
      <c r="K3950" t="s">
        <v>4717</v>
      </c>
      <c r="L3950">
        <v>44</v>
      </c>
      <c r="M3950" t="s">
        <v>94</v>
      </c>
      <c r="N3950" t="s">
        <v>163</v>
      </c>
      <c r="O3950">
        <v>123</v>
      </c>
      <c r="P3950" t="s">
        <v>290</v>
      </c>
      <c r="S3950" t="s">
        <v>40</v>
      </c>
      <c r="T3950" t="s">
        <v>41</v>
      </c>
      <c r="U3950">
        <v>330</v>
      </c>
      <c r="Y3950" t="s">
        <v>6245</v>
      </c>
      <c r="AA3950">
        <v>34.153799999999997</v>
      </c>
      <c r="AB3950">
        <v>-118.4662</v>
      </c>
      <c r="AC3950">
        <f t="shared" si="61"/>
        <v>0</v>
      </c>
    </row>
    <row r="3951" spans="1:29" x14ac:dyDescent="0.35">
      <c r="A3951">
        <v>201105383</v>
      </c>
      <c r="B3951" s="1">
        <v>43862</v>
      </c>
      <c r="C3951" s="1">
        <v>43862</v>
      </c>
      <c r="D3951">
        <v>1720</v>
      </c>
      <c r="E3951">
        <v>11</v>
      </c>
      <c r="F3951" t="s">
        <v>64</v>
      </c>
      <c r="G3951">
        <v>1171</v>
      </c>
      <c r="H3951">
        <v>2</v>
      </c>
      <c r="I3951">
        <v>740</v>
      </c>
      <c r="J3951" t="s">
        <v>224</v>
      </c>
      <c r="K3951" t="s">
        <v>6246</v>
      </c>
      <c r="L3951">
        <v>0</v>
      </c>
      <c r="M3951" t="s">
        <v>46</v>
      </c>
      <c r="N3951" t="s">
        <v>46</v>
      </c>
      <c r="O3951">
        <v>203</v>
      </c>
      <c r="P3951" t="s">
        <v>101</v>
      </c>
      <c r="S3951" t="s">
        <v>33</v>
      </c>
      <c r="T3951" t="s">
        <v>34</v>
      </c>
      <c r="U3951">
        <v>740</v>
      </c>
      <c r="V3951">
        <v>998</v>
      </c>
      <c r="Y3951" t="s">
        <v>6247</v>
      </c>
      <c r="Z3951" t="s">
        <v>122</v>
      </c>
      <c r="AA3951">
        <v>34.091999999999999</v>
      </c>
      <c r="AB3951">
        <v>-118.27419999999999</v>
      </c>
      <c r="AC3951">
        <f t="shared" si="61"/>
        <v>1</v>
      </c>
    </row>
    <row r="3952" spans="1:29" x14ac:dyDescent="0.35">
      <c r="A3952">
        <v>200906775</v>
      </c>
      <c r="B3952" s="1">
        <v>43892</v>
      </c>
      <c r="C3952" s="1">
        <v>43884</v>
      </c>
      <c r="D3952">
        <v>1336</v>
      </c>
      <c r="E3952">
        <v>9</v>
      </c>
      <c r="F3952" t="s">
        <v>49</v>
      </c>
      <c r="G3952">
        <v>955</v>
      </c>
      <c r="H3952">
        <v>1</v>
      </c>
      <c r="I3952">
        <v>343</v>
      </c>
      <c r="J3952" t="s">
        <v>50</v>
      </c>
      <c r="K3952">
        <v>344</v>
      </c>
      <c r="L3952">
        <v>0</v>
      </c>
      <c r="M3952" t="s">
        <v>46</v>
      </c>
      <c r="N3952" t="s">
        <v>46</v>
      </c>
      <c r="O3952">
        <v>202</v>
      </c>
      <c r="P3952" t="s">
        <v>1970</v>
      </c>
      <c r="S3952" t="s">
        <v>40</v>
      </c>
      <c r="T3952" t="s">
        <v>41</v>
      </c>
      <c r="U3952">
        <v>343</v>
      </c>
      <c r="Y3952" t="s">
        <v>6248</v>
      </c>
      <c r="AA3952">
        <v>34.166800000000002</v>
      </c>
      <c r="AB3952">
        <v>-118.44450000000001</v>
      </c>
      <c r="AC3952">
        <f t="shared" si="61"/>
        <v>0</v>
      </c>
    </row>
    <row r="3953" spans="1:29" x14ac:dyDescent="0.35">
      <c r="A3953">
        <v>200306794</v>
      </c>
      <c r="B3953" s="1">
        <v>43878</v>
      </c>
      <c r="C3953" s="1">
        <v>43878</v>
      </c>
      <c r="D3953">
        <v>145</v>
      </c>
      <c r="E3953">
        <v>3</v>
      </c>
      <c r="F3953" t="s">
        <v>43</v>
      </c>
      <c r="G3953">
        <v>311</v>
      </c>
      <c r="H3953">
        <v>2</v>
      </c>
      <c r="I3953">
        <v>626</v>
      </c>
      <c r="J3953" t="s">
        <v>141</v>
      </c>
      <c r="K3953" t="s">
        <v>6249</v>
      </c>
      <c r="L3953">
        <v>21</v>
      </c>
      <c r="M3953" t="s">
        <v>94</v>
      </c>
      <c r="N3953" t="s">
        <v>95</v>
      </c>
      <c r="O3953">
        <v>101</v>
      </c>
      <c r="P3953" t="s">
        <v>32</v>
      </c>
      <c r="Q3953">
        <v>400</v>
      </c>
      <c r="R3953" t="s">
        <v>143</v>
      </c>
      <c r="S3953" t="s">
        <v>40</v>
      </c>
      <c r="T3953" t="s">
        <v>41</v>
      </c>
      <c r="U3953">
        <v>626</v>
      </c>
      <c r="Y3953" t="s">
        <v>6250</v>
      </c>
      <c r="AA3953">
        <v>34.030500000000004</v>
      </c>
      <c r="AB3953">
        <v>-118.36150000000001</v>
      </c>
      <c r="AC3953">
        <f t="shared" si="61"/>
        <v>0</v>
      </c>
    </row>
    <row r="3954" spans="1:29" x14ac:dyDescent="0.35">
      <c r="A3954">
        <v>200209912</v>
      </c>
      <c r="B3954" s="1">
        <v>43958</v>
      </c>
      <c r="C3954" s="1">
        <v>43954</v>
      </c>
      <c r="D3954">
        <v>1230</v>
      </c>
      <c r="E3954">
        <v>2</v>
      </c>
      <c r="F3954" t="s">
        <v>56</v>
      </c>
      <c r="G3954">
        <v>211</v>
      </c>
      <c r="H3954">
        <v>1</v>
      </c>
      <c r="I3954">
        <v>330</v>
      </c>
      <c r="J3954" t="s">
        <v>37</v>
      </c>
      <c r="K3954" t="s">
        <v>6251</v>
      </c>
      <c r="L3954">
        <v>43</v>
      </c>
      <c r="M3954" t="s">
        <v>94</v>
      </c>
      <c r="N3954" t="s">
        <v>95</v>
      </c>
      <c r="O3954">
        <v>101</v>
      </c>
      <c r="P3954" t="s">
        <v>32</v>
      </c>
      <c r="S3954" t="s">
        <v>40</v>
      </c>
      <c r="T3954" t="s">
        <v>41</v>
      </c>
      <c r="U3954">
        <v>330</v>
      </c>
      <c r="Y3954" t="s">
        <v>6252</v>
      </c>
      <c r="Z3954" t="s">
        <v>6253</v>
      </c>
      <c r="AA3954">
        <v>34.0822</v>
      </c>
      <c r="AB3954">
        <v>-118.2953</v>
      </c>
      <c r="AC3954">
        <f t="shared" si="61"/>
        <v>0</v>
      </c>
    </row>
    <row r="3955" spans="1:29" x14ac:dyDescent="0.35">
      <c r="A3955">
        <v>200316456</v>
      </c>
      <c r="B3955" s="1">
        <v>44071</v>
      </c>
      <c r="C3955" s="1">
        <v>44071</v>
      </c>
      <c r="D3955">
        <v>2020</v>
      </c>
      <c r="E3955">
        <v>3</v>
      </c>
      <c r="F3955" t="s">
        <v>43</v>
      </c>
      <c r="G3955">
        <v>337</v>
      </c>
      <c r="H3955">
        <v>1</v>
      </c>
      <c r="I3955">
        <v>230</v>
      </c>
      <c r="J3955" t="s">
        <v>161</v>
      </c>
      <c r="K3955" t="s">
        <v>6254</v>
      </c>
      <c r="L3955">
        <v>20</v>
      </c>
      <c r="M3955" t="s">
        <v>30</v>
      </c>
      <c r="N3955" t="s">
        <v>163</v>
      </c>
      <c r="O3955">
        <v>101</v>
      </c>
      <c r="P3955" t="s">
        <v>32</v>
      </c>
      <c r="Q3955">
        <v>102</v>
      </c>
      <c r="R3955" t="s">
        <v>219</v>
      </c>
      <c r="S3955" t="s">
        <v>40</v>
      </c>
      <c r="T3955" t="s">
        <v>41</v>
      </c>
      <c r="U3955">
        <v>230</v>
      </c>
      <c r="Y3955" t="s">
        <v>6255</v>
      </c>
      <c r="AA3955">
        <v>34.026000000000003</v>
      </c>
      <c r="AB3955">
        <v>-118.3028</v>
      </c>
      <c r="AC3955">
        <f t="shared" si="61"/>
        <v>0</v>
      </c>
    </row>
    <row r="3956" spans="1:29" x14ac:dyDescent="0.35">
      <c r="A3956">
        <v>200120984</v>
      </c>
      <c r="B3956" s="1">
        <v>44148</v>
      </c>
      <c r="C3956" s="1">
        <v>44146</v>
      </c>
      <c r="D3956">
        <v>1725</v>
      </c>
      <c r="E3956">
        <v>1</v>
      </c>
      <c r="F3956" t="s">
        <v>36</v>
      </c>
      <c r="G3956">
        <v>195</v>
      </c>
      <c r="H3956">
        <v>2</v>
      </c>
      <c r="I3956">
        <v>740</v>
      </c>
      <c r="J3956" t="s">
        <v>224</v>
      </c>
      <c r="K3956" t="s">
        <v>6256</v>
      </c>
      <c r="L3956">
        <v>34</v>
      </c>
      <c r="M3956" t="s">
        <v>30</v>
      </c>
      <c r="N3956" t="s">
        <v>95</v>
      </c>
      <c r="O3956">
        <v>122</v>
      </c>
      <c r="P3956" t="s">
        <v>275</v>
      </c>
      <c r="S3956" t="s">
        <v>40</v>
      </c>
      <c r="T3956" t="s">
        <v>41</v>
      </c>
      <c r="U3956">
        <v>740</v>
      </c>
      <c r="Y3956" t="s">
        <v>6257</v>
      </c>
      <c r="Z3956" t="s">
        <v>2092</v>
      </c>
      <c r="AA3956">
        <v>34.036799999999999</v>
      </c>
      <c r="AB3956">
        <v>-118.2628</v>
      </c>
      <c r="AC3956">
        <f t="shared" si="61"/>
        <v>0</v>
      </c>
    </row>
    <row r="3957" spans="1:29" x14ac:dyDescent="0.35">
      <c r="A3957">
        <v>200814505</v>
      </c>
      <c r="B3957" s="1">
        <v>44098</v>
      </c>
      <c r="C3957" s="1">
        <v>44089</v>
      </c>
      <c r="D3957">
        <v>800</v>
      </c>
      <c r="E3957">
        <v>8</v>
      </c>
      <c r="F3957" t="s">
        <v>109</v>
      </c>
      <c r="G3957">
        <v>847</v>
      </c>
      <c r="H3957">
        <v>2</v>
      </c>
      <c r="I3957">
        <v>354</v>
      </c>
      <c r="J3957" t="s">
        <v>167</v>
      </c>
      <c r="K3957" t="s">
        <v>6258</v>
      </c>
      <c r="L3957">
        <v>70</v>
      </c>
      <c r="M3957" t="s">
        <v>94</v>
      </c>
      <c r="N3957" t="s">
        <v>73</v>
      </c>
      <c r="O3957">
        <v>502</v>
      </c>
      <c r="P3957" t="s">
        <v>47</v>
      </c>
      <c r="S3957" t="s">
        <v>40</v>
      </c>
      <c r="T3957" t="s">
        <v>41</v>
      </c>
      <c r="U3957">
        <v>354</v>
      </c>
      <c r="Y3957" t="s">
        <v>1037</v>
      </c>
      <c r="AA3957">
        <v>34.051499999999997</v>
      </c>
      <c r="AB3957">
        <v>-118.41800000000001</v>
      </c>
      <c r="AC3957">
        <f t="shared" si="61"/>
        <v>0</v>
      </c>
    </row>
    <row r="3958" spans="1:29" x14ac:dyDescent="0.35">
      <c r="A3958">
        <v>200507574</v>
      </c>
      <c r="B3958" s="1">
        <v>43914</v>
      </c>
      <c r="C3958" s="1">
        <v>43914</v>
      </c>
      <c r="D3958">
        <v>1</v>
      </c>
      <c r="E3958">
        <v>5</v>
      </c>
      <c r="F3958" t="s">
        <v>98</v>
      </c>
      <c r="G3958">
        <v>555</v>
      </c>
      <c r="H3958">
        <v>2</v>
      </c>
      <c r="I3958">
        <v>740</v>
      </c>
      <c r="J3958" t="s">
        <v>224</v>
      </c>
      <c r="K3958" t="s">
        <v>456</v>
      </c>
      <c r="L3958">
        <v>37</v>
      </c>
      <c r="M3958" t="s">
        <v>30</v>
      </c>
      <c r="N3958" t="s">
        <v>73</v>
      </c>
      <c r="O3958">
        <v>122</v>
      </c>
      <c r="P3958" t="s">
        <v>275</v>
      </c>
      <c r="S3958" t="s">
        <v>40</v>
      </c>
      <c r="T3958" t="s">
        <v>41</v>
      </c>
      <c r="U3958">
        <v>740</v>
      </c>
      <c r="Y3958" t="s">
        <v>6259</v>
      </c>
      <c r="AA3958">
        <v>33.745600000000003</v>
      </c>
      <c r="AB3958">
        <v>-118.2945</v>
      </c>
      <c r="AC3958">
        <f t="shared" si="61"/>
        <v>0</v>
      </c>
    </row>
    <row r="3959" spans="1:29" x14ac:dyDescent="0.35">
      <c r="A3959">
        <v>200911608</v>
      </c>
      <c r="B3959" s="1">
        <v>44008</v>
      </c>
      <c r="C3959" s="1">
        <v>44002</v>
      </c>
      <c r="D3959">
        <v>300</v>
      </c>
      <c r="E3959">
        <v>9</v>
      </c>
      <c r="F3959" t="s">
        <v>49</v>
      </c>
      <c r="G3959">
        <v>926</v>
      </c>
      <c r="H3959">
        <v>2</v>
      </c>
      <c r="I3959">
        <v>354</v>
      </c>
      <c r="J3959" t="s">
        <v>167</v>
      </c>
      <c r="K3959" t="s">
        <v>1712</v>
      </c>
      <c r="L3959">
        <v>32</v>
      </c>
      <c r="M3959" t="s">
        <v>94</v>
      </c>
      <c r="N3959" t="s">
        <v>163</v>
      </c>
      <c r="O3959">
        <v>502</v>
      </c>
      <c r="P3959" t="s">
        <v>47</v>
      </c>
      <c r="S3959" t="s">
        <v>40</v>
      </c>
      <c r="T3959" t="s">
        <v>41</v>
      </c>
      <c r="U3959">
        <v>354</v>
      </c>
      <c r="Y3959" t="s">
        <v>3056</v>
      </c>
      <c r="AA3959">
        <v>34.1907</v>
      </c>
      <c r="AB3959">
        <v>-118.4479</v>
      </c>
      <c r="AC3959">
        <f t="shared" si="61"/>
        <v>0</v>
      </c>
    </row>
    <row r="3960" spans="1:29" x14ac:dyDescent="0.35">
      <c r="A3960">
        <v>200120184</v>
      </c>
      <c r="B3960" s="1">
        <v>44132</v>
      </c>
      <c r="C3960" s="1">
        <v>44131</v>
      </c>
      <c r="D3960">
        <v>2200</v>
      </c>
      <c r="E3960">
        <v>1</v>
      </c>
      <c r="F3960" t="s">
        <v>36</v>
      </c>
      <c r="G3960">
        <v>163</v>
      </c>
      <c r="H3960">
        <v>2</v>
      </c>
      <c r="I3960">
        <v>740</v>
      </c>
      <c r="J3960" t="s">
        <v>224</v>
      </c>
      <c r="K3960" t="s">
        <v>6260</v>
      </c>
      <c r="L3960">
        <v>0</v>
      </c>
      <c r="M3960" t="s">
        <v>46</v>
      </c>
      <c r="N3960" t="s">
        <v>46</v>
      </c>
      <c r="O3960">
        <v>122</v>
      </c>
      <c r="P3960" t="s">
        <v>275</v>
      </c>
      <c r="S3960" t="s">
        <v>40</v>
      </c>
      <c r="T3960" t="s">
        <v>41</v>
      </c>
      <c r="U3960">
        <v>740</v>
      </c>
      <c r="Y3960" t="s">
        <v>1117</v>
      </c>
      <c r="Z3960" t="s">
        <v>357</v>
      </c>
      <c r="AA3960">
        <v>34.043700000000001</v>
      </c>
      <c r="AB3960">
        <v>-118.2547</v>
      </c>
      <c r="AC3960">
        <f t="shared" si="61"/>
        <v>0</v>
      </c>
    </row>
    <row r="3961" spans="1:29" x14ac:dyDescent="0.35">
      <c r="A3961">
        <v>200316909</v>
      </c>
      <c r="B3961" s="1">
        <v>44079</v>
      </c>
      <c r="C3961" s="1">
        <v>44079</v>
      </c>
      <c r="D3961">
        <v>2230</v>
      </c>
      <c r="E3961">
        <v>3</v>
      </c>
      <c r="F3961" t="s">
        <v>43</v>
      </c>
      <c r="G3961">
        <v>393</v>
      </c>
      <c r="H3961">
        <v>2</v>
      </c>
      <c r="I3961">
        <v>745</v>
      </c>
      <c r="J3961" t="s">
        <v>139</v>
      </c>
      <c r="K3961" t="s">
        <v>2514</v>
      </c>
      <c r="L3961">
        <v>59</v>
      </c>
      <c r="M3961" t="s">
        <v>30</v>
      </c>
      <c r="N3961" t="s">
        <v>163</v>
      </c>
      <c r="O3961">
        <v>502</v>
      </c>
      <c r="P3961" t="s">
        <v>47</v>
      </c>
      <c r="S3961" t="s">
        <v>40</v>
      </c>
      <c r="T3961" t="s">
        <v>41</v>
      </c>
      <c r="U3961">
        <v>745</v>
      </c>
      <c r="Y3961" t="s">
        <v>6261</v>
      </c>
      <c r="AA3961">
        <v>34.008400000000002</v>
      </c>
      <c r="AB3961">
        <v>-118.3304</v>
      </c>
      <c r="AC3961">
        <f t="shared" si="61"/>
        <v>0</v>
      </c>
    </row>
    <row r="3962" spans="1:29" x14ac:dyDescent="0.35">
      <c r="A3962">
        <v>200211726</v>
      </c>
      <c r="B3962" s="1">
        <v>44005</v>
      </c>
      <c r="C3962" s="1">
        <v>44005</v>
      </c>
      <c r="D3962">
        <v>2226</v>
      </c>
      <c r="E3962">
        <v>2</v>
      </c>
      <c r="F3962" t="s">
        <v>56</v>
      </c>
      <c r="G3962">
        <v>212</v>
      </c>
      <c r="H3962">
        <v>1</v>
      </c>
      <c r="I3962">
        <v>310</v>
      </c>
      <c r="J3962" t="s">
        <v>71</v>
      </c>
      <c r="K3962" t="s">
        <v>6262</v>
      </c>
      <c r="L3962">
        <v>0</v>
      </c>
      <c r="M3962" t="s">
        <v>46</v>
      </c>
      <c r="N3962" t="s">
        <v>46</v>
      </c>
      <c r="O3962">
        <v>502</v>
      </c>
      <c r="P3962" t="s">
        <v>47</v>
      </c>
      <c r="S3962" t="s">
        <v>40</v>
      </c>
      <c r="T3962" t="s">
        <v>41</v>
      </c>
      <c r="U3962">
        <v>310</v>
      </c>
      <c r="Y3962" t="s">
        <v>6263</v>
      </c>
      <c r="AA3962">
        <v>34.0764</v>
      </c>
      <c r="AB3962">
        <v>-118.29049999999999</v>
      </c>
      <c r="AC3962">
        <f t="shared" si="61"/>
        <v>0</v>
      </c>
    </row>
    <row r="3963" spans="1:29" x14ac:dyDescent="0.35">
      <c r="A3963">
        <v>200113065</v>
      </c>
      <c r="B3963" s="1">
        <v>43990</v>
      </c>
      <c r="C3963" s="1">
        <v>43990</v>
      </c>
      <c r="D3963">
        <v>106</v>
      </c>
      <c r="E3963">
        <v>1</v>
      </c>
      <c r="F3963" t="s">
        <v>36</v>
      </c>
      <c r="G3963">
        <v>162</v>
      </c>
      <c r="H3963">
        <v>2</v>
      </c>
      <c r="I3963">
        <v>623</v>
      </c>
      <c r="J3963" t="s">
        <v>465</v>
      </c>
      <c r="K3963" t="s">
        <v>6264</v>
      </c>
      <c r="L3963">
        <v>31</v>
      </c>
      <c r="M3963" t="s">
        <v>30</v>
      </c>
      <c r="N3963" t="s">
        <v>163</v>
      </c>
      <c r="O3963">
        <v>101</v>
      </c>
      <c r="P3963" t="s">
        <v>32</v>
      </c>
      <c r="Q3963">
        <v>400</v>
      </c>
      <c r="R3963" t="s">
        <v>143</v>
      </c>
      <c r="S3963" t="s">
        <v>84</v>
      </c>
      <c r="T3963" t="s">
        <v>85</v>
      </c>
      <c r="U3963">
        <v>623</v>
      </c>
      <c r="Y3963" t="s">
        <v>6265</v>
      </c>
      <c r="AA3963">
        <v>34.046599999999998</v>
      </c>
      <c r="AB3963">
        <v>-118.2555</v>
      </c>
      <c r="AC3963">
        <f t="shared" si="61"/>
        <v>0</v>
      </c>
    </row>
    <row r="3964" spans="1:29" x14ac:dyDescent="0.35">
      <c r="A3964">
        <v>200905808</v>
      </c>
      <c r="B3964" s="1">
        <v>43870</v>
      </c>
      <c r="C3964" s="1">
        <v>43867</v>
      </c>
      <c r="D3964">
        <v>2300</v>
      </c>
      <c r="E3964">
        <v>9</v>
      </c>
      <c r="F3964" t="s">
        <v>49</v>
      </c>
      <c r="G3964">
        <v>926</v>
      </c>
      <c r="H3964">
        <v>2</v>
      </c>
      <c r="I3964">
        <v>626</v>
      </c>
      <c r="J3964" t="s">
        <v>141</v>
      </c>
      <c r="K3964" t="s">
        <v>6266</v>
      </c>
      <c r="L3964">
        <v>34</v>
      </c>
      <c r="M3964" t="s">
        <v>94</v>
      </c>
      <c r="N3964" t="s">
        <v>73</v>
      </c>
      <c r="O3964">
        <v>501</v>
      </c>
      <c r="P3964" t="s">
        <v>164</v>
      </c>
      <c r="Q3964">
        <v>400</v>
      </c>
      <c r="R3964" t="s">
        <v>143</v>
      </c>
      <c r="S3964" t="s">
        <v>33</v>
      </c>
      <c r="T3964" t="s">
        <v>34</v>
      </c>
      <c r="U3964">
        <v>626</v>
      </c>
      <c r="Y3964" t="s">
        <v>3056</v>
      </c>
      <c r="AA3964">
        <v>34.1907</v>
      </c>
      <c r="AB3964">
        <v>-118.4465</v>
      </c>
      <c r="AC3964">
        <f t="shared" si="61"/>
        <v>1</v>
      </c>
    </row>
    <row r="3965" spans="1:29" x14ac:dyDescent="0.35">
      <c r="A3965">
        <v>200306392</v>
      </c>
      <c r="B3965" s="1">
        <v>43870</v>
      </c>
      <c r="C3965" s="1">
        <v>43870</v>
      </c>
      <c r="D3965">
        <v>1630</v>
      </c>
      <c r="E3965">
        <v>3</v>
      </c>
      <c r="F3965" t="s">
        <v>43</v>
      </c>
      <c r="G3965">
        <v>362</v>
      </c>
      <c r="H3965">
        <v>1</v>
      </c>
      <c r="I3965">
        <v>440</v>
      </c>
      <c r="J3965" t="s">
        <v>213</v>
      </c>
      <c r="K3965" t="s">
        <v>6267</v>
      </c>
      <c r="L3965">
        <v>65</v>
      </c>
      <c r="M3965" t="s">
        <v>94</v>
      </c>
      <c r="N3965" t="s">
        <v>163</v>
      </c>
      <c r="O3965">
        <v>108</v>
      </c>
      <c r="P3965" t="s">
        <v>105</v>
      </c>
      <c r="S3965" t="s">
        <v>40</v>
      </c>
      <c r="T3965" t="s">
        <v>41</v>
      </c>
      <c r="U3965">
        <v>440</v>
      </c>
      <c r="Y3965" t="s">
        <v>6268</v>
      </c>
      <c r="AA3965">
        <v>34.017499999999998</v>
      </c>
      <c r="AB3965">
        <v>-118.346</v>
      </c>
      <c r="AC3965">
        <f t="shared" si="61"/>
        <v>0</v>
      </c>
    </row>
    <row r="3966" spans="1:29" x14ac:dyDescent="0.35">
      <c r="A3966">
        <v>200315740</v>
      </c>
      <c r="B3966" s="1">
        <v>44057</v>
      </c>
      <c r="C3966" s="1">
        <v>44056</v>
      </c>
      <c r="D3966">
        <v>1500</v>
      </c>
      <c r="E3966">
        <v>3</v>
      </c>
      <c r="F3966" t="s">
        <v>43</v>
      </c>
      <c r="G3966">
        <v>319</v>
      </c>
      <c r="H3966">
        <v>1</v>
      </c>
      <c r="I3966">
        <v>220</v>
      </c>
      <c r="J3966" t="s">
        <v>919</v>
      </c>
      <c r="K3966" t="s">
        <v>6269</v>
      </c>
      <c r="L3966">
        <v>19</v>
      </c>
      <c r="M3966" t="s">
        <v>46</v>
      </c>
      <c r="N3966" t="s">
        <v>46</v>
      </c>
      <c r="O3966">
        <v>210</v>
      </c>
      <c r="P3966" t="s">
        <v>183</v>
      </c>
      <c r="Q3966">
        <v>500</v>
      </c>
      <c r="R3966" t="s">
        <v>184</v>
      </c>
      <c r="S3966" t="s">
        <v>40</v>
      </c>
      <c r="T3966" t="s">
        <v>41</v>
      </c>
      <c r="U3966">
        <v>220</v>
      </c>
      <c r="Y3966" t="s">
        <v>2874</v>
      </c>
      <c r="AA3966">
        <v>34.0289</v>
      </c>
      <c r="AB3966">
        <v>-118.2756</v>
      </c>
      <c r="AC3966">
        <f t="shared" si="61"/>
        <v>0</v>
      </c>
    </row>
    <row r="3967" spans="1:29" x14ac:dyDescent="0.35">
      <c r="A3967">
        <v>200617514</v>
      </c>
      <c r="B3967" s="1">
        <v>44137</v>
      </c>
      <c r="C3967" s="1">
        <v>44137</v>
      </c>
      <c r="D3967">
        <v>1140</v>
      </c>
      <c r="E3967">
        <v>6</v>
      </c>
      <c r="F3967" t="s">
        <v>91</v>
      </c>
      <c r="G3967">
        <v>647</v>
      </c>
      <c r="H3967">
        <v>2</v>
      </c>
      <c r="I3967">
        <v>625</v>
      </c>
      <c r="J3967" t="s">
        <v>628</v>
      </c>
      <c r="K3967" t="s">
        <v>6270</v>
      </c>
      <c r="L3967">
        <v>42</v>
      </c>
      <c r="M3967" t="s">
        <v>30</v>
      </c>
      <c r="N3967" t="s">
        <v>163</v>
      </c>
      <c r="O3967">
        <v>252</v>
      </c>
      <c r="P3967" t="s">
        <v>783</v>
      </c>
      <c r="Q3967">
        <v>400</v>
      </c>
      <c r="R3967" t="s">
        <v>143</v>
      </c>
      <c r="S3967" t="s">
        <v>84</v>
      </c>
      <c r="T3967" t="s">
        <v>85</v>
      </c>
      <c r="U3967">
        <v>625</v>
      </c>
      <c r="Y3967" t="s">
        <v>2202</v>
      </c>
      <c r="AA3967">
        <v>34.101599999999998</v>
      </c>
      <c r="AB3967">
        <v>-118.3252</v>
      </c>
      <c r="AC3967">
        <f t="shared" si="61"/>
        <v>0</v>
      </c>
    </row>
    <row r="3968" spans="1:29" x14ac:dyDescent="0.35">
      <c r="A3968">
        <v>200318594</v>
      </c>
      <c r="B3968" s="1">
        <v>44112</v>
      </c>
      <c r="C3968" s="1">
        <v>44112</v>
      </c>
      <c r="D3968">
        <v>1940</v>
      </c>
      <c r="E3968">
        <v>3</v>
      </c>
      <c r="F3968" t="s">
        <v>43</v>
      </c>
      <c r="G3968">
        <v>399</v>
      </c>
      <c r="H3968">
        <v>1</v>
      </c>
      <c r="I3968">
        <v>761</v>
      </c>
      <c r="J3968" t="s">
        <v>403</v>
      </c>
      <c r="K3968" t="s">
        <v>6271</v>
      </c>
      <c r="L3968">
        <v>58</v>
      </c>
      <c r="M3968" t="s">
        <v>94</v>
      </c>
      <c r="N3968" t="s">
        <v>95</v>
      </c>
      <c r="O3968">
        <v>501</v>
      </c>
      <c r="P3968" t="s">
        <v>164</v>
      </c>
      <c r="Q3968">
        <v>511</v>
      </c>
      <c r="R3968" t="s">
        <v>151</v>
      </c>
      <c r="S3968" t="s">
        <v>84</v>
      </c>
      <c r="T3968" t="s">
        <v>85</v>
      </c>
      <c r="U3968">
        <v>761</v>
      </c>
      <c r="V3968">
        <v>930</v>
      </c>
      <c r="Y3968" t="s">
        <v>6272</v>
      </c>
      <c r="AA3968">
        <v>34.007399999999997</v>
      </c>
      <c r="AB3968">
        <v>-118.2821</v>
      </c>
      <c r="AC3968">
        <f t="shared" si="61"/>
        <v>0</v>
      </c>
    </row>
    <row r="3969" spans="1:29" x14ac:dyDescent="0.35">
      <c r="A3969">
        <v>200717033</v>
      </c>
      <c r="B3969" s="1">
        <v>44178</v>
      </c>
      <c r="C3969" s="1">
        <v>44177</v>
      </c>
      <c r="D3969">
        <v>2020</v>
      </c>
      <c r="E3969">
        <v>7</v>
      </c>
      <c r="F3969" t="s">
        <v>28</v>
      </c>
      <c r="G3969">
        <v>753</v>
      </c>
      <c r="H3969">
        <v>1</v>
      </c>
      <c r="I3969">
        <v>320</v>
      </c>
      <c r="J3969" t="s">
        <v>435</v>
      </c>
      <c r="K3969">
        <v>1601</v>
      </c>
      <c r="L3969">
        <v>47</v>
      </c>
      <c r="M3969" t="s">
        <v>30</v>
      </c>
      <c r="N3969" t="s">
        <v>73</v>
      </c>
      <c r="O3969">
        <v>501</v>
      </c>
      <c r="P3969" t="s">
        <v>164</v>
      </c>
      <c r="S3969" t="s">
        <v>40</v>
      </c>
      <c r="T3969" t="s">
        <v>41</v>
      </c>
      <c r="U3969">
        <v>320</v>
      </c>
      <c r="Y3969" t="s">
        <v>6273</v>
      </c>
      <c r="AA3969">
        <v>34.053800000000003</v>
      </c>
      <c r="AB3969">
        <v>-118.3622</v>
      </c>
      <c r="AC3969">
        <f t="shared" si="61"/>
        <v>0</v>
      </c>
    </row>
    <row r="3970" spans="1:29" x14ac:dyDescent="0.35">
      <c r="A3970">
        <v>201208091</v>
      </c>
      <c r="B3970" s="1">
        <v>43889</v>
      </c>
      <c r="C3970" s="1">
        <v>43889</v>
      </c>
      <c r="D3970">
        <v>1430</v>
      </c>
      <c r="E3970">
        <v>12</v>
      </c>
      <c r="F3970" t="s">
        <v>68</v>
      </c>
      <c r="G3970">
        <v>1207</v>
      </c>
      <c r="H3970">
        <v>2</v>
      </c>
      <c r="I3970">
        <v>740</v>
      </c>
      <c r="J3970" t="s">
        <v>224</v>
      </c>
      <c r="K3970" t="s">
        <v>6274</v>
      </c>
      <c r="L3970">
        <v>35</v>
      </c>
      <c r="M3970" t="s">
        <v>94</v>
      </c>
      <c r="N3970" t="s">
        <v>163</v>
      </c>
      <c r="O3970">
        <v>501</v>
      </c>
      <c r="P3970" t="s">
        <v>164</v>
      </c>
      <c r="S3970" t="s">
        <v>40</v>
      </c>
      <c r="T3970" t="s">
        <v>41</v>
      </c>
      <c r="U3970">
        <v>740</v>
      </c>
      <c r="Y3970" t="s">
        <v>6275</v>
      </c>
      <c r="AA3970">
        <v>33.997</v>
      </c>
      <c r="AB3970">
        <v>-118.2871</v>
      </c>
      <c r="AC3970">
        <f t="shared" si="61"/>
        <v>0</v>
      </c>
    </row>
    <row r="3971" spans="1:29" x14ac:dyDescent="0.35">
      <c r="A3971">
        <v>200118989</v>
      </c>
      <c r="B3971" s="1">
        <v>44110</v>
      </c>
      <c r="C3971" s="1">
        <v>44109</v>
      </c>
      <c r="D3971">
        <v>2217</v>
      </c>
      <c r="E3971">
        <v>1</v>
      </c>
      <c r="F3971" t="s">
        <v>36</v>
      </c>
      <c r="G3971">
        <v>153</v>
      </c>
      <c r="H3971">
        <v>2</v>
      </c>
      <c r="I3971">
        <v>740</v>
      </c>
      <c r="J3971" t="s">
        <v>224</v>
      </c>
      <c r="K3971" t="s">
        <v>6276</v>
      </c>
      <c r="L3971">
        <v>0</v>
      </c>
      <c r="M3971" t="s">
        <v>30</v>
      </c>
      <c r="N3971" t="s">
        <v>31</v>
      </c>
      <c r="O3971">
        <v>702</v>
      </c>
      <c r="P3971" t="s">
        <v>552</v>
      </c>
      <c r="S3971" t="s">
        <v>84</v>
      </c>
      <c r="T3971" t="s">
        <v>85</v>
      </c>
      <c r="U3971">
        <v>740</v>
      </c>
      <c r="Y3971" t="s">
        <v>5577</v>
      </c>
      <c r="AA3971">
        <v>34.0488</v>
      </c>
      <c r="AB3971">
        <v>-118.2518</v>
      </c>
      <c r="AC3971">
        <f t="shared" ref="AC3971:AC4034" si="62">IF(OR((S:S)="CC", S:S="AA",S:S="JA"), 1, 0)</f>
        <v>0</v>
      </c>
    </row>
    <row r="3972" spans="1:29" x14ac:dyDescent="0.35">
      <c r="A3972">
        <v>201308758</v>
      </c>
      <c r="B3972" s="1">
        <v>43917</v>
      </c>
      <c r="C3972" s="1">
        <v>43917</v>
      </c>
      <c r="D3972">
        <v>1230</v>
      </c>
      <c r="E3972">
        <v>13</v>
      </c>
      <c r="F3972" t="s">
        <v>62</v>
      </c>
      <c r="G3972">
        <v>1371</v>
      </c>
      <c r="H3972">
        <v>1</v>
      </c>
      <c r="I3972">
        <v>330</v>
      </c>
      <c r="J3972" t="s">
        <v>37</v>
      </c>
      <c r="K3972" t="s">
        <v>6277</v>
      </c>
      <c r="L3972">
        <v>36</v>
      </c>
      <c r="M3972" t="s">
        <v>30</v>
      </c>
      <c r="N3972" t="s">
        <v>95</v>
      </c>
      <c r="O3972">
        <v>101</v>
      </c>
      <c r="P3972" t="s">
        <v>32</v>
      </c>
      <c r="S3972" t="s">
        <v>40</v>
      </c>
      <c r="T3972" t="s">
        <v>41</v>
      </c>
      <c r="U3972">
        <v>330</v>
      </c>
      <c r="Y3972" t="s">
        <v>6278</v>
      </c>
      <c r="AA3972">
        <v>33.992400000000004</v>
      </c>
      <c r="AB3972">
        <v>-118.27719999999999</v>
      </c>
      <c r="AC3972">
        <f t="shared" si="62"/>
        <v>0</v>
      </c>
    </row>
    <row r="3973" spans="1:29" x14ac:dyDescent="0.35">
      <c r="A3973">
        <v>200321636</v>
      </c>
      <c r="B3973" s="1">
        <v>44177</v>
      </c>
      <c r="C3973" s="1">
        <v>44177</v>
      </c>
      <c r="D3973">
        <v>400</v>
      </c>
      <c r="E3973">
        <v>3</v>
      </c>
      <c r="F3973" t="s">
        <v>43</v>
      </c>
      <c r="G3973">
        <v>333</v>
      </c>
      <c r="H3973">
        <v>1</v>
      </c>
      <c r="I3973">
        <v>210</v>
      </c>
      <c r="J3973" t="s">
        <v>149</v>
      </c>
      <c r="K3973" t="s">
        <v>6279</v>
      </c>
      <c r="L3973">
        <v>35</v>
      </c>
      <c r="M3973" t="s">
        <v>94</v>
      </c>
      <c r="N3973" t="s">
        <v>163</v>
      </c>
      <c r="O3973">
        <v>301</v>
      </c>
      <c r="P3973" t="s">
        <v>155</v>
      </c>
      <c r="Q3973">
        <v>400</v>
      </c>
      <c r="R3973" t="s">
        <v>143</v>
      </c>
      <c r="S3973" t="s">
        <v>40</v>
      </c>
      <c r="T3973" t="s">
        <v>41</v>
      </c>
      <c r="U3973">
        <v>210</v>
      </c>
      <c r="Y3973" t="s">
        <v>425</v>
      </c>
      <c r="Z3973" t="s">
        <v>2081</v>
      </c>
      <c r="AA3973">
        <v>34.025599999999997</v>
      </c>
      <c r="AB3973">
        <v>-118.3351</v>
      </c>
      <c r="AC3973">
        <f t="shared" si="62"/>
        <v>0</v>
      </c>
    </row>
    <row r="3974" spans="1:29" x14ac:dyDescent="0.35">
      <c r="A3974">
        <v>201216421</v>
      </c>
      <c r="B3974" s="1">
        <v>44024</v>
      </c>
      <c r="C3974" s="1">
        <v>43891</v>
      </c>
      <c r="D3974">
        <v>1</v>
      </c>
      <c r="E3974">
        <v>12</v>
      </c>
      <c r="F3974" t="s">
        <v>68</v>
      </c>
      <c r="G3974">
        <v>1203</v>
      </c>
      <c r="H3974">
        <v>2</v>
      </c>
      <c r="I3974">
        <v>627</v>
      </c>
      <c r="J3974" t="s">
        <v>616</v>
      </c>
      <c r="K3974" t="s">
        <v>6280</v>
      </c>
      <c r="L3974">
        <v>14</v>
      </c>
      <c r="M3974" t="s">
        <v>94</v>
      </c>
      <c r="N3974" t="s">
        <v>163</v>
      </c>
      <c r="O3974">
        <v>501</v>
      </c>
      <c r="P3974" t="s">
        <v>164</v>
      </c>
      <c r="Q3974">
        <v>400</v>
      </c>
      <c r="R3974" t="s">
        <v>143</v>
      </c>
      <c r="S3974" t="s">
        <v>84</v>
      </c>
      <c r="T3974" t="s">
        <v>85</v>
      </c>
      <c r="U3974">
        <v>627</v>
      </c>
      <c r="Y3974" t="s">
        <v>2680</v>
      </c>
      <c r="AA3974">
        <v>33.997999999999998</v>
      </c>
      <c r="AB3974">
        <v>-118.3139</v>
      </c>
      <c r="AC3974">
        <f t="shared" si="62"/>
        <v>0</v>
      </c>
    </row>
    <row r="3975" spans="1:29" x14ac:dyDescent="0.35">
      <c r="A3975">
        <v>200906073</v>
      </c>
      <c r="B3975" s="1">
        <v>43876</v>
      </c>
      <c r="C3975" s="1">
        <v>43876</v>
      </c>
      <c r="D3975">
        <v>1045</v>
      </c>
      <c r="E3975">
        <v>9</v>
      </c>
      <c r="F3975" t="s">
        <v>49</v>
      </c>
      <c r="G3975">
        <v>937</v>
      </c>
      <c r="H3975">
        <v>2</v>
      </c>
      <c r="I3975">
        <v>940</v>
      </c>
      <c r="J3975" t="s">
        <v>1684</v>
      </c>
      <c r="K3975">
        <v>1501</v>
      </c>
      <c r="L3975">
        <v>52</v>
      </c>
      <c r="M3975" t="s">
        <v>30</v>
      </c>
      <c r="N3975" t="s">
        <v>95</v>
      </c>
      <c r="O3975">
        <v>502</v>
      </c>
      <c r="P3975" t="s">
        <v>47</v>
      </c>
      <c r="S3975" t="s">
        <v>40</v>
      </c>
      <c r="T3975" t="s">
        <v>41</v>
      </c>
      <c r="U3975">
        <v>940</v>
      </c>
      <c r="Y3975" t="s">
        <v>3734</v>
      </c>
      <c r="AA3975">
        <v>34.182699999999997</v>
      </c>
      <c r="AB3975">
        <v>-118.44</v>
      </c>
      <c r="AC3975">
        <f t="shared" si="62"/>
        <v>0</v>
      </c>
    </row>
    <row r="3976" spans="1:29" x14ac:dyDescent="0.35">
      <c r="A3976">
        <v>201213175</v>
      </c>
      <c r="B3976" s="1">
        <v>43971</v>
      </c>
      <c r="C3976" s="1">
        <v>43970</v>
      </c>
      <c r="D3976">
        <v>900</v>
      </c>
      <c r="E3976">
        <v>12</v>
      </c>
      <c r="F3976" t="s">
        <v>68</v>
      </c>
      <c r="G3976">
        <v>1259</v>
      </c>
      <c r="H3976">
        <v>1</v>
      </c>
      <c r="I3976">
        <v>510</v>
      </c>
      <c r="J3976" t="s">
        <v>29</v>
      </c>
      <c r="L3976">
        <v>0</v>
      </c>
      <c r="O3976">
        <v>101</v>
      </c>
      <c r="P3976" t="s">
        <v>32</v>
      </c>
      <c r="S3976" t="s">
        <v>40</v>
      </c>
      <c r="T3976" t="s">
        <v>41</v>
      </c>
      <c r="U3976">
        <v>510</v>
      </c>
      <c r="Y3976" t="s">
        <v>3149</v>
      </c>
      <c r="Z3976" t="s">
        <v>77</v>
      </c>
      <c r="AA3976">
        <v>33.968800000000002</v>
      </c>
      <c r="AB3976">
        <v>-118.2684</v>
      </c>
      <c r="AC3976">
        <f t="shared" si="62"/>
        <v>0</v>
      </c>
    </row>
    <row r="3977" spans="1:29" x14ac:dyDescent="0.35">
      <c r="A3977">
        <v>200813982</v>
      </c>
      <c r="B3977" s="1">
        <v>44086</v>
      </c>
      <c r="C3977" s="1">
        <v>44086</v>
      </c>
      <c r="D3977">
        <v>1240</v>
      </c>
      <c r="E3977">
        <v>8</v>
      </c>
      <c r="F3977" t="s">
        <v>109</v>
      </c>
      <c r="G3977">
        <v>806</v>
      </c>
      <c r="H3977">
        <v>2</v>
      </c>
      <c r="I3977">
        <v>354</v>
      </c>
      <c r="J3977" t="s">
        <v>167</v>
      </c>
      <c r="K3977" t="s">
        <v>6281</v>
      </c>
      <c r="L3977">
        <v>46</v>
      </c>
      <c r="M3977" t="s">
        <v>30</v>
      </c>
      <c r="N3977" t="s">
        <v>73</v>
      </c>
      <c r="O3977">
        <v>501</v>
      </c>
      <c r="P3977" t="s">
        <v>164</v>
      </c>
      <c r="S3977" t="s">
        <v>40</v>
      </c>
      <c r="T3977" t="s">
        <v>41</v>
      </c>
      <c r="U3977">
        <v>354</v>
      </c>
      <c r="Y3977" t="s">
        <v>6282</v>
      </c>
      <c r="AA3977">
        <v>34.097700000000003</v>
      </c>
      <c r="AB3977">
        <v>-118.4601</v>
      </c>
      <c r="AC3977">
        <f t="shared" si="62"/>
        <v>0</v>
      </c>
    </row>
    <row r="3978" spans="1:29" x14ac:dyDescent="0.35">
      <c r="A3978">
        <v>201105447</v>
      </c>
      <c r="B3978" s="1">
        <v>43864</v>
      </c>
      <c r="C3978" s="1">
        <v>43862</v>
      </c>
      <c r="D3978">
        <v>905</v>
      </c>
      <c r="E3978">
        <v>11</v>
      </c>
      <c r="F3978" t="s">
        <v>64</v>
      </c>
      <c r="G3978">
        <v>1145</v>
      </c>
      <c r="H3978">
        <v>1</v>
      </c>
      <c r="I3978">
        <v>220</v>
      </c>
      <c r="J3978" t="s">
        <v>919</v>
      </c>
      <c r="K3978" t="s">
        <v>6283</v>
      </c>
      <c r="L3978">
        <v>0</v>
      </c>
      <c r="M3978" t="s">
        <v>30</v>
      </c>
      <c r="N3978" t="s">
        <v>46</v>
      </c>
      <c r="O3978">
        <v>602</v>
      </c>
      <c r="P3978" t="s">
        <v>5715</v>
      </c>
      <c r="Q3978">
        <v>504</v>
      </c>
      <c r="R3978" t="s">
        <v>6284</v>
      </c>
      <c r="S3978" t="s">
        <v>40</v>
      </c>
      <c r="T3978" t="s">
        <v>41</v>
      </c>
      <c r="U3978">
        <v>220</v>
      </c>
      <c r="V3978">
        <v>998</v>
      </c>
      <c r="Y3978" t="s">
        <v>6285</v>
      </c>
      <c r="AA3978">
        <v>34.102699999999999</v>
      </c>
      <c r="AB3978">
        <v>-118.25920000000001</v>
      </c>
      <c r="AC3978">
        <f t="shared" si="62"/>
        <v>0</v>
      </c>
    </row>
    <row r="3979" spans="1:29" x14ac:dyDescent="0.35">
      <c r="A3979">
        <v>201116330</v>
      </c>
      <c r="B3979" s="1">
        <v>44170</v>
      </c>
      <c r="C3979" s="1">
        <v>44169</v>
      </c>
      <c r="D3979">
        <v>2200</v>
      </c>
      <c r="E3979">
        <v>11</v>
      </c>
      <c r="F3979" t="s">
        <v>64</v>
      </c>
      <c r="G3979">
        <v>1124</v>
      </c>
      <c r="H3979">
        <v>1</v>
      </c>
      <c r="I3979">
        <v>510</v>
      </c>
      <c r="J3979" t="s">
        <v>29</v>
      </c>
      <c r="L3979">
        <v>0</v>
      </c>
      <c r="O3979">
        <v>101</v>
      </c>
      <c r="P3979" t="s">
        <v>32</v>
      </c>
      <c r="S3979" t="s">
        <v>40</v>
      </c>
      <c r="T3979" t="s">
        <v>41</v>
      </c>
      <c r="U3979">
        <v>510</v>
      </c>
      <c r="Y3979" t="s">
        <v>6286</v>
      </c>
      <c r="AA3979">
        <v>34.121899999999997</v>
      </c>
      <c r="AB3979">
        <v>-118.24290000000001</v>
      </c>
      <c r="AC3979">
        <f t="shared" si="62"/>
        <v>0</v>
      </c>
    </row>
    <row r="3980" spans="1:29" x14ac:dyDescent="0.35">
      <c r="A3980">
        <v>200104886</v>
      </c>
      <c r="B3980" s="1">
        <v>43842</v>
      </c>
      <c r="C3980" s="1">
        <v>43842</v>
      </c>
      <c r="D3980">
        <v>1625</v>
      </c>
      <c r="E3980">
        <v>1</v>
      </c>
      <c r="F3980" t="s">
        <v>36</v>
      </c>
      <c r="G3980">
        <v>134</v>
      </c>
      <c r="H3980">
        <v>1</v>
      </c>
      <c r="I3980">
        <v>440</v>
      </c>
      <c r="J3980" t="s">
        <v>213</v>
      </c>
      <c r="K3980" t="s">
        <v>699</v>
      </c>
      <c r="L3980">
        <v>22</v>
      </c>
      <c r="M3980" t="s">
        <v>94</v>
      </c>
      <c r="N3980" t="s">
        <v>173</v>
      </c>
      <c r="O3980">
        <v>402</v>
      </c>
      <c r="P3980" t="s">
        <v>195</v>
      </c>
      <c r="S3980" t="s">
        <v>40</v>
      </c>
      <c r="T3980" t="s">
        <v>41</v>
      </c>
      <c r="U3980">
        <v>440</v>
      </c>
      <c r="Y3980" t="s">
        <v>1579</v>
      </c>
      <c r="AA3980">
        <v>34.051000000000002</v>
      </c>
      <c r="AB3980">
        <v>-118.248</v>
      </c>
      <c r="AC3980">
        <f t="shared" si="62"/>
        <v>0</v>
      </c>
    </row>
    <row r="3981" spans="1:29" x14ac:dyDescent="0.35">
      <c r="A3981">
        <v>200910920</v>
      </c>
      <c r="B3981" s="1">
        <v>43993</v>
      </c>
      <c r="C3981" s="1">
        <v>43993</v>
      </c>
      <c r="D3981">
        <v>1150</v>
      </c>
      <c r="E3981">
        <v>9</v>
      </c>
      <c r="F3981" t="s">
        <v>49</v>
      </c>
      <c r="G3981">
        <v>938</v>
      </c>
      <c r="H3981">
        <v>2</v>
      </c>
      <c r="I3981">
        <v>900</v>
      </c>
      <c r="J3981" t="s">
        <v>197</v>
      </c>
      <c r="K3981">
        <v>1501</v>
      </c>
      <c r="L3981">
        <v>37</v>
      </c>
      <c r="M3981" t="s">
        <v>94</v>
      </c>
      <c r="N3981" t="s">
        <v>95</v>
      </c>
      <c r="O3981">
        <v>501</v>
      </c>
      <c r="P3981" t="s">
        <v>164</v>
      </c>
      <c r="S3981" t="s">
        <v>84</v>
      </c>
      <c r="T3981" t="s">
        <v>85</v>
      </c>
      <c r="U3981">
        <v>900</v>
      </c>
      <c r="Y3981" t="s">
        <v>6287</v>
      </c>
      <c r="AA3981">
        <v>34.181399999999996</v>
      </c>
      <c r="AB3981">
        <v>-118.4263</v>
      </c>
      <c r="AC3981">
        <f t="shared" si="62"/>
        <v>0</v>
      </c>
    </row>
    <row r="3982" spans="1:29" x14ac:dyDescent="0.35">
      <c r="A3982">
        <v>200308144</v>
      </c>
      <c r="B3982" s="1">
        <v>43897</v>
      </c>
      <c r="C3982" s="1">
        <v>43897</v>
      </c>
      <c r="D3982">
        <v>2100</v>
      </c>
      <c r="E3982">
        <v>3</v>
      </c>
      <c r="F3982" t="s">
        <v>43</v>
      </c>
      <c r="G3982">
        <v>331</v>
      </c>
      <c r="H3982">
        <v>2</v>
      </c>
      <c r="I3982">
        <v>745</v>
      </c>
      <c r="J3982" t="s">
        <v>139</v>
      </c>
      <c r="K3982" t="s">
        <v>6288</v>
      </c>
      <c r="L3982">
        <v>19</v>
      </c>
      <c r="M3982" t="s">
        <v>46</v>
      </c>
      <c r="N3982" t="s">
        <v>46</v>
      </c>
      <c r="O3982">
        <v>949</v>
      </c>
      <c r="P3982" t="s">
        <v>740</v>
      </c>
      <c r="S3982" t="s">
        <v>40</v>
      </c>
      <c r="T3982" t="s">
        <v>41</v>
      </c>
      <c r="U3982">
        <v>745</v>
      </c>
      <c r="Y3982" t="s">
        <v>741</v>
      </c>
      <c r="AA3982">
        <v>34.0246</v>
      </c>
      <c r="AB3982">
        <v>-118.352</v>
      </c>
      <c r="AC3982">
        <f t="shared" si="62"/>
        <v>0</v>
      </c>
    </row>
    <row r="3983" spans="1:29" x14ac:dyDescent="0.35">
      <c r="A3983">
        <v>200707415</v>
      </c>
      <c r="B3983" s="1">
        <v>43902</v>
      </c>
      <c r="C3983" s="1">
        <v>43900</v>
      </c>
      <c r="D3983">
        <v>1802</v>
      </c>
      <c r="E3983">
        <v>7</v>
      </c>
      <c r="F3983" t="s">
        <v>28</v>
      </c>
      <c r="G3983">
        <v>782</v>
      </c>
      <c r="H3983">
        <v>1</v>
      </c>
      <c r="I3983">
        <v>330</v>
      </c>
      <c r="J3983" t="s">
        <v>37</v>
      </c>
      <c r="K3983" t="s">
        <v>1290</v>
      </c>
      <c r="L3983">
        <v>43</v>
      </c>
      <c r="M3983" t="s">
        <v>94</v>
      </c>
      <c r="N3983" t="s">
        <v>163</v>
      </c>
      <c r="O3983">
        <v>101</v>
      </c>
      <c r="P3983" t="s">
        <v>32</v>
      </c>
      <c r="S3983" t="s">
        <v>40</v>
      </c>
      <c r="T3983" t="s">
        <v>41</v>
      </c>
      <c r="U3983">
        <v>330</v>
      </c>
      <c r="Y3983" t="s">
        <v>6289</v>
      </c>
      <c r="AA3983">
        <v>34.042000000000002</v>
      </c>
      <c r="AB3983">
        <v>-118.36579999999999</v>
      </c>
      <c r="AC3983">
        <f t="shared" si="62"/>
        <v>0</v>
      </c>
    </row>
    <row r="3984" spans="1:29" x14ac:dyDescent="0.35">
      <c r="A3984">
        <v>200705667</v>
      </c>
      <c r="B3984" s="1">
        <v>43865</v>
      </c>
      <c r="C3984" s="1">
        <v>43865</v>
      </c>
      <c r="D3984">
        <v>1611</v>
      </c>
      <c r="E3984">
        <v>7</v>
      </c>
      <c r="F3984" t="s">
        <v>28</v>
      </c>
      <c r="G3984">
        <v>765</v>
      </c>
      <c r="H3984">
        <v>2</v>
      </c>
      <c r="I3984">
        <v>624</v>
      </c>
      <c r="J3984" t="s">
        <v>171</v>
      </c>
      <c r="K3984" t="s">
        <v>6290</v>
      </c>
      <c r="L3984">
        <v>42</v>
      </c>
      <c r="M3984" t="s">
        <v>30</v>
      </c>
      <c r="N3984" t="s">
        <v>31</v>
      </c>
      <c r="O3984">
        <v>203</v>
      </c>
      <c r="P3984" t="s">
        <v>101</v>
      </c>
      <c r="Q3984">
        <v>400</v>
      </c>
      <c r="R3984" t="s">
        <v>143</v>
      </c>
      <c r="S3984" t="s">
        <v>84</v>
      </c>
      <c r="T3984" t="s">
        <v>85</v>
      </c>
      <c r="U3984">
        <v>624</v>
      </c>
      <c r="Y3984" t="s">
        <v>6291</v>
      </c>
      <c r="AA3984">
        <v>34.047800000000002</v>
      </c>
      <c r="AB3984">
        <v>-118.3459</v>
      </c>
      <c r="AC3984">
        <f t="shared" si="62"/>
        <v>0</v>
      </c>
    </row>
    <row r="3985" spans="1:29" x14ac:dyDescent="0.35">
      <c r="A3985">
        <v>200516356</v>
      </c>
      <c r="B3985" s="1">
        <v>44143</v>
      </c>
      <c r="C3985" s="1">
        <v>44143</v>
      </c>
      <c r="D3985">
        <v>25</v>
      </c>
      <c r="E3985">
        <v>5</v>
      </c>
      <c r="F3985" t="s">
        <v>98</v>
      </c>
      <c r="G3985">
        <v>557</v>
      </c>
      <c r="H3985">
        <v>1</v>
      </c>
      <c r="I3985">
        <v>210</v>
      </c>
      <c r="J3985" t="s">
        <v>149</v>
      </c>
      <c r="K3985" t="s">
        <v>6292</v>
      </c>
      <c r="L3985">
        <v>66</v>
      </c>
      <c r="M3985" t="s">
        <v>30</v>
      </c>
      <c r="N3985" t="s">
        <v>73</v>
      </c>
      <c r="O3985">
        <v>210</v>
      </c>
      <c r="P3985" t="s">
        <v>183</v>
      </c>
      <c r="Q3985">
        <v>400</v>
      </c>
      <c r="R3985" t="s">
        <v>143</v>
      </c>
      <c r="S3985" t="s">
        <v>33</v>
      </c>
      <c r="T3985" t="s">
        <v>34</v>
      </c>
      <c r="U3985">
        <v>210</v>
      </c>
      <c r="Y3985" t="s">
        <v>6293</v>
      </c>
      <c r="AA3985">
        <v>33.738300000000002</v>
      </c>
      <c r="AB3985">
        <v>-118.2923</v>
      </c>
      <c r="AC3985">
        <f t="shared" si="62"/>
        <v>1</v>
      </c>
    </row>
    <row r="3986" spans="1:29" x14ac:dyDescent="0.35">
      <c r="A3986">
        <v>201217037</v>
      </c>
      <c r="B3986" s="1">
        <v>44035</v>
      </c>
      <c r="C3986" s="1">
        <v>44035</v>
      </c>
      <c r="D3986">
        <v>725</v>
      </c>
      <c r="E3986">
        <v>12</v>
      </c>
      <c r="F3986" t="s">
        <v>68</v>
      </c>
      <c r="G3986">
        <v>1253</v>
      </c>
      <c r="H3986">
        <v>1</v>
      </c>
      <c r="I3986">
        <v>220</v>
      </c>
      <c r="J3986" t="s">
        <v>919</v>
      </c>
      <c r="K3986" t="s">
        <v>6294</v>
      </c>
      <c r="L3986">
        <v>30</v>
      </c>
      <c r="M3986" t="s">
        <v>30</v>
      </c>
      <c r="N3986" t="s">
        <v>95</v>
      </c>
      <c r="O3986">
        <v>101</v>
      </c>
      <c r="P3986" t="s">
        <v>32</v>
      </c>
      <c r="Q3986">
        <v>400</v>
      </c>
      <c r="R3986" t="s">
        <v>143</v>
      </c>
      <c r="S3986" t="s">
        <v>40</v>
      </c>
      <c r="T3986" t="s">
        <v>41</v>
      </c>
      <c r="U3986">
        <v>220</v>
      </c>
      <c r="Y3986" t="s">
        <v>3828</v>
      </c>
      <c r="Z3986" t="s">
        <v>4839</v>
      </c>
      <c r="AA3986">
        <v>33.971800000000002</v>
      </c>
      <c r="AB3986">
        <v>-118.309</v>
      </c>
      <c r="AC3986">
        <f t="shared" si="62"/>
        <v>0</v>
      </c>
    </row>
    <row r="3987" spans="1:29" x14ac:dyDescent="0.35">
      <c r="A3987">
        <v>201215454</v>
      </c>
      <c r="B3987" s="1">
        <v>44009</v>
      </c>
      <c r="C3987" s="1">
        <v>44009</v>
      </c>
      <c r="D3987">
        <v>1330</v>
      </c>
      <c r="E3987">
        <v>12</v>
      </c>
      <c r="F3987" t="s">
        <v>68</v>
      </c>
      <c r="G3987">
        <v>1245</v>
      </c>
      <c r="H3987">
        <v>1</v>
      </c>
      <c r="I3987">
        <v>230</v>
      </c>
      <c r="J3987" t="s">
        <v>161</v>
      </c>
      <c r="K3987" t="s">
        <v>6295</v>
      </c>
      <c r="L3987">
        <v>20</v>
      </c>
      <c r="M3987" t="s">
        <v>94</v>
      </c>
      <c r="N3987" t="s">
        <v>163</v>
      </c>
      <c r="O3987">
        <v>101</v>
      </c>
      <c r="P3987" t="s">
        <v>32</v>
      </c>
      <c r="Q3987">
        <v>307</v>
      </c>
      <c r="R3987" t="s">
        <v>2276</v>
      </c>
      <c r="S3987" t="s">
        <v>40</v>
      </c>
      <c r="T3987" t="s">
        <v>41</v>
      </c>
      <c r="U3987">
        <v>230</v>
      </c>
      <c r="Y3987" t="s">
        <v>255</v>
      </c>
      <c r="Z3987" t="s">
        <v>2916</v>
      </c>
      <c r="AA3987">
        <v>33.978900000000003</v>
      </c>
      <c r="AB3987">
        <v>-118.29810000000001</v>
      </c>
      <c r="AC3987">
        <f t="shared" si="62"/>
        <v>0</v>
      </c>
    </row>
    <row r="3988" spans="1:29" x14ac:dyDescent="0.35">
      <c r="A3988">
        <v>201114087</v>
      </c>
      <c r="B3988" s="1">
        <v>44102</v>
      </c>
      <c r="C3988" s="1">
        <v>44102</v>
      </c>
      <c r="D3988">
        <v>1230</v>
      </c>
      <c r="E3988">
        <v>11</v>
      </c>
      <c r="F3988" t="s">
        <v>64</v>
      </c>
      <c r="G3988">
        <v>1136</v>
      </c>
      <c r="H3988">
        <v>2</v>
      </c>
      <c r="I3988">
        <v>624</v>
      </c>
      <c r="J3988" t="s">
        <v>171</v>
      </c>
      <c r="K3988" t="s">
        <v>1348</v>
      </c>
      <c r="L3988">
        <v>64</v>
      </c>
      <c r="M3988" t="s">
        <v>30</v>
      </c>
      <c r="N3988" t="s">
        <v>73</v>
      </c>
      <c r="O3988">
        <v>502</v>
      </c>
      <c r="P3988" t="s">
        <v>47</v>
      </c>
      <c r="Q3988">
        <v>400</v>
      </c>
      <c r="R3988" t="s">
        <v>143</v>
      </c>
      <c r="S3988" t="s">
        <v>40</v>
      </c>
      <c r="T3988" t="s">
        <v>41</v>
      </c>
      <c r="U3988">
        <v>624</v>
      </c>
      <c r="Y3988" t="s">
        <v>6296</v>
      </c>
      <c r="AA3988">
        <v>34.120899999999999</v>
      </c>
      <c r="AB3988">
        <v>-118.227</v>
      </c>
      <c r="AC3988">
        <f t="shared" si="62"/>
        <v>0</v>
      </c>
    </row>
    <row r="3989" spans="1:29" x14ac:dyDescent="0.35">
      <c r="A3989">
        <v>200711486</v>
      </c>
      <c r="B3989" s="1">
        <v>44022</v>
      </c>
      <c r="C3989" s="1">
        <v>44018</v>
      </c>
      <c r="D3989">
        <v>1530</v>
      </c>
      <c r="E3989">
        <v>7</v>
      </c>
      <c r="F3989" t="s">
        <v>28</v>
      </c>
      <c r="G3989">
        <v>776</v>
      </c>
      <c r="H3989">
        <v>1</v>
      </c>
      <c r="I3989">
        <v>420</v>
      </c>
      <c r="J3989" t="s">
        <v>352</v>
      </c>
      <c r="K3989" t="s">
        <v>6297</v>
      </c>
      <c r="L3989">
        <v>33</v>
      </c>
      <c r="M3989" t="s">
        <v>30</v>
      </c>
      <c r="N3989" t="s">
        <v>73</v>
      </c>
      <c r="O3989">
        <v>101</v>
      </c>
      <c r="P3989" t="s">
        <v>32</v>
      </c>
      <c r="S3989" t="s">
        <v>40</v>
      </c>
      <c r="T3989" t="s">
        <v>41</v>
      </c>
      <c r="U3989">
        <v>420</v>
      </c>
      <c r="Y3989" t="s">
        <v>6298</v>
      </c>
      <c r="AA3989">
        <v>34.0441</v>
      </c>
      <c r="AB3989">
        <v>-118.3378</v>
      </c>
      <c r="AC3989">
        <f t="shared" si="62"/>
        <v>0</v>
      </c>
    </row>
    <row r="3990" spans="1:29" x14ac:dyDescent="0.35">
      <c r="A3990">
        <v>200121889</v>
      </c>
      <c r="B3990" s="1">
        <v>44168</v>
      </c>
      <c r="C3990" s="1">
        <v>44168</v>
      </c>
      <c r="D3990">
        <v>1550</v>
      </c>
      <c r="E3990">
        <v>1</v>
      </c>
      <c r="F3990" t="s">
        <v>36</v>
      </c>
      <c r="G3990">
        <v>153</v>
      </c>
      <c r="H3990">
        <v>1</v>
      </c>
      <c r="I3990">
        <v>210</v>
      </c>
      <c r="J3990" t="s">
        <v>149</v>
      </c>
      <c r="K3990" t="s">
        <v>6299</v>
      </c>
      <c r="L3990">
        <v>24</v>
      </c>
      <c r="M3990" t="s">
        <v>30</v>
      </c>
      <c r="N3990" t="s">
        <v>163</v>
      </c>
      <c r="O3990">
        <v>502</v>
      </c>
      <c r="P3990" t="s">
        <v>47</v>
      </c>
      <c r="Q3990">
        <v>513</v>
      </c>
      <c r="R3990" t="s">
        <v>1856</v>
      </c>
      <c r="S3990" t="s">
        <v>40</v>
      </c>
      <c r="T3990" t="s">
        <v>41</v>
      </c>
      <c r="U3990">
        <v>210</v>
      </c>
      <c r="V3990">
        <v>998</v>
      </c>
      <c r="Y3990" t="s">
        <v>2936</v>
      </c>
      <c r="AA3990">
        <v>34.046700000000001</v>
      </c>
      <c r="AB3990">
        <v>-118.252</v>
      </c>
      <c r="AC3990">
        <f t="shared" si="62"/>
        <v>0</v>
      </c>
    </row>
    <row r="3991" spans="1:29" x14ac:dyDescent="0.35">
      <c r="A3991">
        <v>201308743</v>
      </c>
      <c r="B3991" s="1">
        <v>43915</v>
      </c>
      <c r="C3991" s="1">
        <v>43915</v>
      </c>
      <c r="D3991">
        <v>1200</v>
      </c>
      <c r="E3991">
        <v>13</v>
      </c>
      <c r="F3991" t="s">
        <v>62</v>
      </c>
      <c r="G3991">
        <v>1321</v>
      </c>
      <c r="H3991">
        <v>2</v>
      </c>
      <c r="I3991">
        <v>740</v>
      </c>
      <c r="J3991" t="s">
        <v>224</v>
      </c>
      <c r="K3991" t="s">
        <v>2145</v>
      </c>
      <c r="L3991">
        <v>25</v>
      </c>
      <c r="M3991" t="s">
        <v>94</v>
      </c>
      <c r="N3991" t="s">
        <v>163</v>
      </c>
      <c r="O3991">
        <v>122</v>
      </c>
      <c r="P3991" t="s">
        <v>275</v>
      </c>
      <c r="S3991" t="s">
        <v>40</v>
      </c>
      <c r="T3991" t="s">
        <v>41</v>
      </c>
      <c r="U3991">
        <v>740</v>
      </c>
      <c r="Y3991" t="s">
        <v>6300</v>
      </c>
      <c r="AA3991">
        <v>34.0291</v>
      </c>
      <c r="AB3991">
        <v>-118.2706</v>
      </c>
      <c r="AC3991">
        <f t="shared" si="62"/>
        <v>0</v>
      </c>
    </row>
    <row r="3992" spans="1:29" x14ac:dyDescent="0.35">
      <c r="A3992">
        <v>200517961</v>
      </c>
      <c r="B3992" s="1">
        <v>44183</v>
      </c>
      <c r="C3992" s="1">
        <v>44183</v>
      </c>
      <c r="D3992">
        <v>1200</v>
      </c>
      <c r="E3992">
        <v>5</v>
      </c>
      <c r="F3992" t="s">
        <v>98</v>
      </c>
      <c r="G3992">
        <v>589</v>
      </c>
      <c r="H3992">
        <v>2</v>
      </c>
      <c r="I3992">
        <v>932</v>
      </c>
      <c r="J3992" t="s">
        <v>3236</v>
      </c>
      <c r="K3992">
        <v>1202</v>
      </c>
      <c r="L3992">
        <v>63</v>
      </c>
      <c r="M3992" t="s">
        <v>94</v>
      </c>
      <c r="N3992" t="s">
        <v>95</v>
      </c>
      <c r="O3992">
        <v>709</v>
      </c>
      <c r="P3992" t="s">
        <v>2559</v>
      </c>
      <c r="S3992" t="s">
        <v>40</v>
      </c>
      <c r="T3992" t="s">
        <v>41</v>
      </c>
      <c r="U3992">
        <v>932</v>
      </c>
      <c r="Y3992" t="s">
        <v>6301</v>
      </c>
      <c r="AA3992">
        <v>33.721499999999999</v>
      </c>
      <c r="AB3992">
        <v>-118.2826</v>
      </c>
      <c r="AC3992">
        <f t="shared" si="62"/>
        <v>0</v>
      </c>
    </row>
    <row r="3993" spans="1:29" x14ac:dyDescent="0.35">
      <c r="A3993">
        <v>200606239</v>
      </c>
      <c r="B3993" s="1">
        <v>43877</v>
      </c>
      <c r="C3993" s="1">
        <v>43860</v>
      </c>
      <c r="D3993">
        <v>1625</v>
      </c>
      <c r="E3993">
        <v>6</v>
      </c>
      <c r="F3993" t="s">
        <v>91</v>
      </c>
      <c r="G3993">
        <v>638</v>
      </c>
      <c r="H3993">
        <v>1</v>
      </c>
      <c r="I3993">
        <v>442</v>
      </c>
      <c r="J3993" t="s">
        <v>179</v>
      </c>
      <c r="K3993" t="s">
        <v>3675</v>
      </c>
      <c r="L3993">
        <v>0</v>
      </c>
      <c r="M3993" t="s">
        <v>46</v>
      </c>
      <c r="N3993" t="s">
        <v>46</v>
      </c>
      <c r="O3993">
        <v>405</v>
      </c>
      <c r="P3993" t="s">
        <v>52</v>
      </c>
      <c r="S3993" t="s">
        <v>40</v>
      </c>
      <c r="T3993" t="s">
        <v>41</v>
      </c>
      <c r="U3993">
        <v>442</v>
      </c>
      <c r="Y3993" t="s">
        <v>4855</v>
      </c>
      <c r="AA3993">
        <v>34.1038</v>
      </c>
      <c r="AB3993">
        <v>-118.3151</v>
      </c>
      <c r="AC3993">
        <f t="shared" si="62"/>
        <v>0</v>
      </c>
    </row>
    <row r="3994" spans="1:29" x14ac:dyDescent="0.35">
      <c r="A3994">
        <v>200605702</v>
      </c>
      <c r="B3994" s="1">
        <v>43866</v>
      </c>
      <c r="C3994" s="1">
        <v>43866</v>
      </c>
      <c r="D3994">
        <v>630</v>
      </c>
      <c r="E3994">
        <v>6</v>
      </c>
      <c r="F3994" t="s">
        <v>91</v>
      </c>
      <c r="G3994">
        <v>656</v>
      </c>
      <c r="H3994">
        <v>2</v>
      </c>
      <c r="I3994">
        <v>930</v>
      </c>
      <c r="J3994" t="s">
        <v>339</v>
      </c>
      <c r="K3994" t="s">
        <v>6302</v>
      </c>
      <c r="L3994">
        <v>42</v>
      </c>
      <c r="M3994" t="s">
        <v>94</v>
      </c>
      <c r="N3994" t="s">
        <v>73</v>
      </c>
      <c r="O3994">
        <v>501</v>
      </c>
      <c r="P3994" t="s">
        <v>164</v>
      </c>
      <c r="Q3994">
        <v>511</v>
      </c>
      <c r="R3994" t="s">
        <v>151</v>
      </c>
      <c r="S3994" t="s">
        <v>40</v>
      </c>
      <c r="T3994" t="s">
        <v>41</v>
      </c>
      <c r="U3994">
        <v>930</v>
      </c>
      <c r="Y3994" t="s">
        <v>6303</v>
      </c>
      <c r="AA3994">
        <v>34.088900000000002</v>
      </c>
      <c r="AB3994">
        <v>-118.3223</v>
      </c>
      <c r="AC3994">
        <f t="shared" si="62"/>
        <v>0</v>
      </c>
    </row>
    <row r="3995" spans="1:29" x14ac:dyDescent="0.35">
      <c r="A3995">
        <v>201218459</v>
      </c>
      <c r="B3995" s="1">
        <v>44056</v>
      </c>
      <c r="C3995" s="1">
        <v>44056</v>
      </c>
      <c r="D3995">
        <v>355</v>
      </c>
      <c r="E3995">
        <v>12</v>
      </c>
      <c r="F3995" t="s">
        <v>68</v>
      </c>
      <c r="G3995">
        <v>1215</v>
      </c>
      <c r="H3995">
        <v>2</v>
      </c>
      <c r="I3995">
        <v>626</v>
      </c>
      <c r="J3995" t="s">
        <v>141</v>
      </c>
      <c r="K3995">
        <v>2000</v>
      </c>
      <c r="L3995">
        <v>38</v>
      </c>
      <c r="M3995" t="s">
        <v>94</v>
      </c>
      <c r="N3995" t="s">
        <v>163</v>
      </c>
      <c r="O3995">
        <v>501</v>
      </c>
      <c r="P3995" t="s">
        <v>164</v>
      </c>
      <c r="S3995" t="s">
        <v>84</v>
      </c>
      <c r="T3995" t="s">
        <v>85</v>
      </c>
      <c r="U3995">
        <v>626</v>
      </c>
      <c r="Y3995" t="s">
        <v>6304</v>
      </c>
      <c r="AA3995">
        <v>33.994100000000003</v>
      </c>
      <c r="AB3995">
        <v>-118.3002</v>
      </c>
      <c r="AC3995">
        <f t="shared" si="62"/>
        <v>0</v>
      </c>
    </row>
    <row r="3996" spans="1:29" x14ac:dyDescent="0.35">
      <c r="A3996">
        <v>200209454</v>
      </c>
      <c r="B3996" s="1">
        <v>43948</v>
      </c>
      <c r="C3996" s="1">
        <v>43947</v>
      </c>
      <c r="D3996">
        <v>2000</v>
      </c>
      <c r="E3996">
        <v>2</v>
      </c>
      <c r="F3996" t="s">
        <v>56</v>
      </c>
      <c r="G3996">
        <v>261</v>
      </c>
      <c r="H3996">
        <v>1</v>
      </c>
      <c r="I3996">
        <v>236</v>
      </c>
      <c r="J3996" t="s">
        <v>692</v>
      </c>
      <c r="K3996" t="s">
        <v>6305</v>
      </c>
      <c r="L3996">
        <v>34</v>
      </c>
      <c r="M3996" t="s">
        <v>94</v>
      </c>
      <c r="N3996" t="s">
        <v>173</v>
      </c>
      <c r="O3996">
        <v>502</v>
      </c>
      <c r="P3996" t="s">
        <v>47</v>
      </c>
      <c r="Q3996">
        <v>400</v>
      </c>
      <c r="R3996" t="s">
        <v>143</v>
      </c>
      <c r="S3996" t="s">
        <v>40</v>
      </c>
      <c r="T3996" t="s">
        <v>41</v>
      </c>
      <c r="U3996">
        <v>236</v>
      </c>
      <c r="Y3996" t="s">
        <v>1197</v>
      </c>
      <c r="AA3996">
        <v>34.058900000000001</v>
      </c>
      <c r="AB3996">
        <v>-118.2821</v>
      </c>
      <c r="AC3996">
        <f t="shared" si="62"/>
        <v>0</v>
      </c>
    </row>
    <row r="3997" spans="1:29" x14ac:dyDescent="0.35">
      <c r="A3997">
        <v>201225586</v>
      </c>
      <c r="B3997" s="1">
        <v>44167</v>
      </c>
      <c r="C3997" s="1">
        <v>44166</v>
      </c>
      <c r="D3997">
        <v>1600</v>
      </c>
      <c r="E3997">
        <v>12</v>
      </c>
      <c r="F3997" t="s">
        <v>68</v>
      </c>
      <c r="G3997">
        <v>1269</v>
      </c>
      <c r="H3997">
        <v>1</v>
      </c>
      <c r="I3997">
        <v>510</v>
      </c>
      <c r="J3997" t="s">
        <v>29</v>
      </c>
      <c r="L3997">
        <v>0</v>
      </c>
      <c r="O3997">
        <v>101</v>
      </c>
      <c r="P3997" t="s">
        <v>32</v>
      </c>
      <c r="S3997" t="s">
        <v>40</v>
      </c>
      <c r="T3997" t="s">
        <v>41</v>
      </c>
      <c r="U3997">
        <v>510</v>
      </c>
      <c r="Y3997" t="s">
        <v>3086</v>
      </c>
      <c r="Z3997" t="s">
        <v>676</v>
      </c>
      <c r="AA3997">
        <v>33.966500000000003</v>
      </c>
      <c r="AB3997">
        <v>-118.26949999999999</v>
      </c>
      <c r="AC3997">
        <f t="shared" si="62"/>
        <v>0</v>
      </c>
    </row>
    <row r="3998" spans="1:29" x14ac:dyDescent="0.35">
      <c r="A3998">
        <v>201219019</v>
      </c>
      <c r="B3998" s="1">
        <v>44063</v>
      </c>
      <c r="C3998" s="1">
        <v>44063</v>
      </c>
      <c r="D3998">
        <v>1610</v>
      </c>
      <c r="E3998">
        <v>12</v>
      </c>
      <c r="F3998" t="s">
        <v>68</v>
      </c>
      <c r="G3998">
        <v>1269</v>
      </c>
      <c r="H3998">
        <v>1</v>
      </c>
      <c r="I3998">
        <v>761</v>
      </c>
      <c r="J3998" t="s">
        <v>403</v>
      </c>
      <c r="K3998" t="s">
        <v>6306</v>
      </c>
      <c r="L3998">
        <v>0</v>
      </c>
      <c r="M3998" t="s">
        <v>30</v>
      </c>
      <c r="N3998" t="s">
        <v>163</v>
      </c>
      <c r="O3998">
        <v>101</v>
      </c>
      <c r="P3998" t="s">
        <v>32</v>
      </c>
      <c r="Q3998">
        <v>215</v>
      </c>
      <c r="R3998" t="s">
        <v>206</v>
      </c>
      <c r="S3998" t="s">
        <v>40</v>
      </c>
      <c r="T3998" t="s">
        <v>41</v>
      </c>
      <c r="U3998">
        <v>761</v>
      </c>
      <c r="Y3998" t="s">
        <v>974</v>
      </c>
      <c r="Z3998" t="s">
        <v>3135</v>
      </c>
      <c r="AA3998">
        <v>33.960099999999997</v>
      </c>
      <c r="AB3998">
        <v>-118.2629</v>
      </c>
      <c r="AC3998">
        <f t="shared" si="62"/>
        <v>0</v>
      </c>
    </row>
    <row r="3999" spans="1:29" x14ac:dyDescent="0.35">
      <c r="A3999">
        <v>200306280</v>
      </c>
      <c r="B3999" s="1">
        <v>43868</v>
      </c>
      <c r="C3999" s="1">
        <v>43868</v>
      </c>
      <c r="D3999">
        <v>1430</v>
      </c>
      <c r="E3999">
        <v>3</v>
      </c>
      <c r="F3999" t="s">
        <v>43</v>
      </c>
      <c r="G3999">
        <v>328</v>
      </c>
      <c r="H3999">
        <v>2</v>
      </c>
      <c r="I3999">
        <v>860</v>
      </c>
      <c r="J3999" t="s">
        <v>2220</v>
      </c>
      <c r="K3999" t="s">
        <v>6307</v>
      </c>
      <c r="L3999">
        <v>26</v>
      </c>
      <c r="M3999" t="s">
        <v>94</v>
      </c>
      <c r="N3999" t="s">
        <v>95</v>
      </c>
      <c r="O3999">
        <v>102</v>
      </c>
      <c r="P3999" t="s">
        <v>186</v>
      </c>
      <c r="Q3999">
        <v>400</v>
      </c>
      <c r="R3999" t="s">
        <v>143</v>
      </c>
      <c r="S3999" t="s">
        <v>33</v>
      </c>
      <c r="T3999" t="s">
        <v>34</v>
      </c>
      <c r="U3999">
        <v>860</v>
      </c>
      <c r="Y3999" t="s">
        <v>1284</v>
      </c>
      <c r="Z3999" t="s">
        <v>4801</v>
      </c>
      <c r="AA3999">
        <v>34.030299999999997</v>
      </c>
      <c r="AB3999">
        <v>-118.28400000000001</v>
      </c>
      <c r="AC3999">
        <f t="shared" si="62"/>
        <v>1</v>
      </c>
    </row>
    <row r="4000" spans="1:29" x14ac:dyDescent="0.35">
      <c r="A4000">
        <v>200510371</v>
      </c>
      <c r="B4000" s="1">
        <v>43990</v>
      </c>
      <c r="C4000" s="1">
        <v>43990</v>
      </c>
      <c r="D4000">
        <v>1500</v>
      </c>
      <c r="E4000">
        <v>5</v>
      </c>
      <c r="F4000" t="s">
        <v>98</v>
      </c>
      <c r="G4000">
        <v>555</v>
      </c>
      <c r="H4000">
        <v>1</v>
      </c>
      <c r="I4000">
        <v>230</v>
      </c>
      <c r="J4000" t="s">
        <v>161</v>
      </c>
      <c r="K4000" t="s">
        <v>6308</v>
      </c>
      <c r="L4000">
        <v>43</v>
      </c>
      <c r="M4000" t="s">
        <v>30</v>
      </c>
      <c r="N4000" t="s">
        <v>73</v>
      </c>
      <c r="O4000">
        <v>108</v>
      </c>
      <c r="P4000" t="s">
        <v>105</v>
      </c>
      <c r="Q4000">
        <v>400</v>
      </c>
      <c r="R4000" t="s">
        <v>143</v>
      </c>
      <c r="S4000" t="s">
        <v>40</v>
      </c>
      <c r="T4000" t="s">
        <v>41</v>
      </c>
      <c r="U4000">
        <v>230</v>
      </c>
      <c r="Y4000" t="s">
        <v>4629</v>
      </c>
      <c r="Z4000" t="s">
        <v>6309</v>
      </c>
      <c r="AA4000">
        <v>33.7483</v>
      </c>
      <c r="AB4000">
        <v>-118.2931</v>
      </c>
      <c r="AC4000">
        <f t="shared" si="62"/>
        <v>0</v>
      </c>
    </row>
    <row r="4001" spans="1:29" x14ac:dyDescent="0.35">
      <c r="A4001">
        <v>200120495</v>
      </c>
      <c r="B4001" s="1">
        <v>44138</v>
      </c>
      <c r="C4001" s="1">
        <v>44138</v>
      </c>
      <c r="D4001">
        <v>1100</v>
      </c>
      <c r="E4001">
        <v>1</v>
      </c>
      <c r="F4001" t="s">
        <v>36</v>
      </c>
      <c r="G4001">
        <v>145</v>
      </c>
      <c r="H4001">
        <v>2</v>
      </c>
      <c r="I4001">
        <v>740</v>
      </c>
      <c r="J4001" t="s">
        <v>224</v>
      </c>
      <c r="K4001" t="s">
        <v>6310</v>
      </c>
      <c r="L4001">
        <v>34</v>
      </c>
      <c r="M4001" t="s">
        <v>30</v>
      </c>
      <c r="N4001" t="s">
        <v>95</v>
      </c>
      <c r="O4001">
        <v>108</v>
      </c>
      <c r="P4001" t="s">
        <v>105</v>
      </c>
      <c r="S4001" t="s">
        <v>40</v>
      </c>
      <c r="T4001" t="s">
        <v>41</v>
      </c>
      <c r="U4001">
        <v>740</v>
      </c>
      <c r="Y4001" t="s">
        <v>997</v>
      </c>
      <c r="Z4001" t="s">
        <v>148</v>
      </c>
      <c r="AA4001">
        <v>34.046700000000001</v>
      </c>
      <c r="AB4001">
        <v>-118.24850000000001</v>
      </c>
      <c r="AC4001">
        <f t="shared" si="62"/>
        <v>0</v>
      </c>
    </row>
    <row r="4002" spans="1:29" x14ac:dyDescent="0.35">
      <c r="A4002">
        <v>200617676</v>
      </c>
      <c r="B4002" s="1">
        <v>44141</v>
      </c>
      <c r="C4002" s="1">
        <v>44141</v>
      </c>
      <c r="D4002">
        <v>1045</v>
      </c>
      <c r="E4002">
        <v>6</v>
      </c>
      <c r="F4002" t="s">
        <v>91</v>
      </c>
      <c r="G4002">
        <v>656</v>
      </c>
      <c r="H4002">
        <v>2</v>
      </c>
      <c r="I4002">
        <v>745</v>
      </c>
      <c r="J4002" t="s">
        <v>139</v>
      </c>
      <c r="K4002" t="s">
        <v>6311</v>
      </c>
      <c r="L4002">
        <v>0</v>
      </c>
      <c r="M4002" t="s">
        <v>46</v>
      </c>
      <c r="N4002" t="s">
        <v>46</v>
      </c>
      <c r="O4002">
        <v>101</v>
      </c>
      <c r="P4002" t="s">
        <v>32</v>
      </c>
      <c r="Q4002">
        <v>500</v>
      </c>
      <c r="R4002" t="s">
        <v>184</v>
      </c>
      <c r="S4002" t="s">
        <v>40</v>
      </c>
      <c r="T4002" t="s">
        <v>41</v>
      </c>
      <c r="U4002">
        <v>745</v>
      </c>
      <c r="Y4002" t="s">
        <v>4836</v>
      </c>
      <c r="Z4002" t="s">
        <v>654</v>
      </c>
      <c r="AA4002">
        <v>34.090699999999998</v>
      </c>
      <c r="AB4002">
        <v>-118.3266</v>
      </c>
      <c r="AC4002">
        <f t="shared" si="62"/>
        <v>0</v>
      </c>
    </row>
    <row r="4003" spans="1:29" x14ac:dyDescent="0.35">
      <c r="A4003">
        <v>200109835</v>
      </c>
      <c r="B4003" s="1">
        <v>43920</v>
      </c>
      <c r="C4003" s="1">
        <v>43920</v>
      </c>
      <c r="D4003">
        <v>1040</v>
      </c>
      <c r="E4003">
        <v>1</v>
      </c>
      <c r="F4003" t="s">
        <v>36</v>
      </c>
      <c r="G4003">
        <v>138</v>
      </c>
      <c r="H4003">
        <v>1</v>
      </c>
      <c r="I4003">
        <v>230</v>
      </c>
      <c r="J4003" t="s">
        <v>161</v>
      </c>
      <c r="K4003" t="s">
        <v>6312</v>
      </c>
      <c r="L4003">
        <v>28</v>
      </c>
      <c r="M4003" t="s">
        <v>30</v>
      </c>
      <c r="N4003" t="s">
        <v>163</v>
      </c>
      <c r="O4003">
        <v>101</v>
      </c>
      <c r="P4003" t="s">
        <v>32</v>
      </c>
      <c r="Q4003">
        <v>312</v>
      </c>
      <c r="R4003" t="s">
        <v>717</v>
      </c>
      <c r="S4003" t="s">
        <v>84</v>
      </c>
      <c r="T4003" t="s">
        <v>85</v>
      </c>
      <c r="U4003">
        <v>230</v>
      </c>
      <c r="V4003">
        <v>998</v>
      </c>
      <c r="Y4003" t="s">
        <v>6313</v>
      </c>
      <c r="AA4003">
        <v>34.046399999999998</v>
      </c>
      <c r="AB4003">
        <v>-118.2402</v>
      </c>
      <c r="AC4003">
        <f t="shared" si="62"/>
        <v>0</v>
      </c>
    </row>
    <row r="4004" spans="1:29" x14ac:dyDescent="0.35">
      <c r="A4004">
        <v>201000976</v>
      </c>
      <c r="B4004" s="1">
        <v>44154</v>
      </c>
      <c r="C4004" s="1">
        <v>44154</v>
      </c>
      <c r="D4004">
        <v>1355</v>
      </c>
      <c r="E4004">
        <v>10</v>
      </c>
      <c r="F4004" t="s">
        <v>103</v>
      </c>
      <c r="G4004">
        <v>1033</v>
      </c>
      <c r="H4004">
        <v>1</v>
      </c>
      <c r="I4004">
        <v>320</v>
      </c>
      <c r="J4004" t="s">
        <v>435</v>
      </c>
      <c r="K4004" t="s">
        <v>6314</v>
      </c>
      <c r="L4004">
        <v>47</v>
      </c>
      <c r="M4004" t="s">
        <v>30</v>
      </c>
      <c r="N4004" t="s">
        <v>31</v>
      </c>
      <c r="O4004">
        <v>501</v>
      </c>
      <c r="P4004" t="s">
        <v>164</v>
      </c>
      <c r="S4004" t="s">
        <v>33</v>
      </c>
      <c r="T4004" t="s">
        <v>34</v>
      </c>
      <c r="U4004">
        <v>320</v>
      </c>
      <c r="Y4004" t="s">
        <v>5688</v>
      </c>
      <c r="AA4004">
        <v>34.1813</v>
      </c>
      <c r="AB4004">
        <v>-118.5534</v>
      </c>
      <c r="AC4004">
        <f t="shared" si="62"/>
        <v>1</v>
      </c>
    </row>
    <row r="4005" spans="1:29" x14ac:dyDescent="0.35">
      <c r="A4005">
        <v>201011046</v>
      </c>
      <c r="B4005" s="1">
        <v>44028</v>
      </c>
      <c r="C4005" s="1">
        <v>44028</v>
      </c>
      <c r="D4005">
        <v>1758</v>
      </c>
      <c r="E4005">
        <v>10</v>
      </c>
      <c r="F4005" t="s">
        <v>103</v>
      </c>
      <c r="G4005">
        <v>1001</v>
      </c>
      <c r="H4005">
        <v>1</v>
      </c>
      <c r="I4005">
        <v>510</v>
      </c>
      <c r="J4005" t="s">
        <v>29</v>
      </c>
      <c r="L4005">
        <v>0</v>
      </c>
      <c r="O4005">
        <v>101</v>
      </c>
      <c r="P4005" t="s">
        <v>32</v>
      </c>
      <c r="S4005" t="s">
        <v>40</v>
      </c>
      <c r="T4005" t="s">
        <v>41</v>
      </c>
      <c r="U4005">
        <v>510</v>
      </c>
      <c r="Y4005" t="s">
        <v>6315</v>
      </c>
      <c r="AA4005">
        <v>34.210299999999997</v>
      </c>
      <c r="AB4005">
        <v>-118.5603</v>
      </c>
      <c r="AC4005">
        <f t="shared" si="62"/>
        <v>0</v>
      </c>
    </row>
    <row r="4006" spans="1:29" x14ac:dyDescent="0.35">
      <c r="A4006">
        <v>201223954</v>
      </c>
      <c r="B4006" s="1">
        <v>44139</v>
      </c>
      <c r="C4006" s="1">
        <v>44139</v>
      </c>
      <c r="D4006">
        <v>1900</v>
      </c>
      <c r="E4006">
        <v>12</v>
      </c>
      <c r="F4006" t="s">
        <v>68</v>
      </c>
      <c r="G4006">
        <v>1266</v>
      </c>
      <c r="H4006">
        <v>2</v>
      </c>
      <c r="I4006">
        <v>626</v>
      </c>
      <c r="J4006" t="s">
        <v>141</v>
      </c>
      <c r="K4006" t="s">
        <v>6316</v>
      </c>
      <c r="L4006">
        <v>46</v>
      </c>
      <c r="M4006" t="s">
        <v>94</v>
      </c>
      <c r="N4006" t="s">
        <v>163</v>
      </c>
      <c r="O4006">
        <v>502</v>
      </c>
      <c r="P4006" t="s">
        <v>47</v>
      </c>
      <c r="Q4006">
        <v>400</v>
      </c>
      <c r="R4006" t="s">
        <v>143</v>
      </c>
      <c r="S4006" t="s">
        <v>84</v>
      </c>
      <c r="T4006" t="s">
        <v>85</v>
      </c>
      <c r="U4006">
        <v>626</v>
      </c>
      <c r="Y4006" t="s">
        <v>6317</v>
      </c>
      <c r="AA4006">
        <v>33.966700000000003</v>
      </c>
      <c r="AB4006">
        <v>-118.2877</v>
      </c>
      <c r="AC4006">
        <f t="shared" si="62"/>
        <v>0</v>
      </c>
    </row>
    <row r="4007" spans="1:29" x14ac:dyDescent="0.35">
      <c r="A4007">
        <v>201110658</v>
      </c>
      <c r="B4007" s="1">
        <v>44003</v>
      </c>
      <c r="C4007" s="1">
        <v>44002</v>
      </c>
      <c r="D4007">
        <v>1400</v>
      </c>
      <c r="E4007">
        <v>11</v>
      </c>
      <c r="F4007" t="s">
        <v>64</v>
      </c>
      <c r="G4007">
        <v>1109</v>
      </c>
      <c r="H4007">
        <v>1</v>
      </c>
      <c r="I4007">
        <v>510</v>
      </c>
      <c r="J4007" t="s">
        <v>29</v>
      </c>
      <c r="L4007">
        <v>0</v>
      </c>
      <c r="O4007">
        <v>101</v>
      </c>
      <c r="P4007" t="s">
        <v>32</v>
      </c>
      <c r="S4007" t="s">
        <v>40</v>
      </c>
      <c r="T4007" t="s">
        <v>41</v>
      </c>
      <c r="U4007">
        <v>510</v>
      </c>
      <c r="Y4007" t="s">
        <v>6318</v>
      </c>
      <c r="AA4007">
        <v>34.141300000000001</v>
      </c>
      <c r="AB4007">
        <v>-118.2062</v>
      </c>
      <c r="AC4007">
        <f t="shared" si="62"/>
        <v>0</v>
      </c>
    </row>
    <row r="4008" spans="1:29" x14ac:dyDescent="0.35">
      <c r="A4008">
        <v>200817169</v>
      </c>
      <c r="B4008" s="1">
        <v>44169</v>
      </c>
      <c r="C4008" s="1">
        <v>44167</v>
      </c>
      <c r="D4008">
        <v>1030</v>
      </c>
      <c r="E4008">
        <v>8</v>
      </c>
      <c r="F4008" t="s">
        <v>109</v>
      </c>
      <c r="G4008">
        <v>826</v>
      </c>
      <c r="H4008">
        <v>2</v>
      </c>
      <c r="I4008">
        <v>662</v>
      </c>
      <c r="J4008" t="s">
        <v>191</v>
      </c>
      <c r="K4008" t="s">
        <v>3607</v>
      </c>
      <c r="L4008">
        <v>59</v>
      </c>
      <c r="M4008" t="s">
        <v>30</v>
      </c>
      <c r="N4008" t="s">
        <v>73</v>
      </c>
      <c r="O4008">
        <v>502</v>
      </c>
      <c r="P4008" t="s">
        <v>47</v>
      </c>
      <c r="S4008" t="s">
        <v>40</v>
      </c>
      <c r="T4008" t="s">
        <v>41</v>
      </c>
      <c r="U4008">
        <v>662</v>
      </c>
      <c r="Y4008" t="s">
        <v>6319</v>
      </c>
      <c r="AA4008">
        <v>34.052</v>
      </c>
      <c r="AB4008">
        <v>-118.4742</v>
      </c>
      <c r="AC4008">
        <f t="shared" si="62"/>
        <v>0</v>
      </c>
    </row>
    <row r="4009" spans="1:29" x14ac:dyDescent="0.35">
      <c r="A4009">
        <v>201301153</v>
      </c>
      <c r="B4009" s="1">
        <v>44170</v>
      </c>
      <c r="C4009" s="1">
        <v>44170</v>
      </c>
      <c r="D4009">
        <v>2120</v>
      </c>
      <c r="E4009">
        <v>13</v>
      </c>
      <c r="F4009" t="s">
        <v>62</v>
      </c>
      <c r="G4009">
        <v>1344</v>
      </c>
      <c r="H4009">
        <v>1</v>
      </c>
      <c r="I4009">
        <v>251</v>
      </c>
      <c r="J4009" t="s">
        <v>1253</v>
      </c>
      <c r="K4009" t="s">
        <v>6320</v>
      </c>
      <c r="L4009">
        <v>70</v>
      </c>
      <c r="M4009" t="s">
        <v>94</v>
      </c>
      <c r="N4009" t="s">
        <v>95</v>
      </c>
      <c r="O4009">
        <v>501</v>
      </c>
      <c r="P4009" t="s">
        <v>164</v>
      </c>
      <c r="Q4009">
        <v>106</v>
      </c>
      <c r="R4009" t="s">
        <v>592</v>
      </c>
      <c r="S4009" t="s">
        <v>40</v>
      </c>
      <c r="T4009" t="s">
        <v>41</v>
      </c>
      <c r="U4009">
        <v>251</v>
      </c>
      <c r="Y4009" t="s">
        <v>6321</v>
      </c>
      <c r="AA4009">
        <v>34.0075</v>
      </c>
      <c r="AB4009">
        <v>-118.26430000000001</v>
      </c>
      <c r="AC4009">
        <f t="shared" si="62"/>
        <v>0</v>
      </c>
    </row>
    <row r="4010" spans="1:29" x14ac:dyDescent="0.35">
      <c r="A4010">
        <v>200904802</v>
      </c>
      <c r="B4010" s="1">
        <v>43849</v>
      </c>
      <c r="C4010" s="1">
        <v>43849</v>
      </c>
      <c r="D4010">
        <v>430</v>
      </c>
      <c r="E4010">
        <v>9</v>
      </c>
      <c r="F4010" t="s">
        <v>49</v>
      </c>
      <c r="G4010">
        <v>914</v>
      </c>
      <c r="H4010">
        <v>1</v>
      </c>
      <c r="I4010">
        <v>210</v>
      </c>
      <c r="J4010" t="s">
        <v>149</v>
      </c>
      <c r="K4010" t="s">
        <v>6322</v>
      </c>
      <c r="L4010">
        <v>19</v>
      </c>
      <c r="M4010" t="s">
        <v>30</v>
      </c>
      <c r="N4010" t="s">
        <v>95</v>
      </c>
      <c r="O4010">
        <v>101</v>
      </c>
      <c r="P4010" t="s">
        <v>32</v>
      </c>
      <c r="Q4010">
        <v>400</v>
      </c>
      <c r="R4010" t="s">
        <v>143</v>
      </c>
      <c r="S4010" t="s">
        <v>40</v>
      </c>
      <c r="T4010" t="s">
        <v>41</v>
      </c>
      <c r="U4010">
        <v>210</v>
      </c>
      <c r="Y4010" t="s">
        <v>6323</v>
      </c>
      <c r="AA4010">
        <v>34.197600000000001</v>
      </c>
      <c r="AB4010">
        <v>-118.45740000000001</v>
      </c>
      <c r="AC4010">
        <f t="shared" si="62"/>
        <v>0</v>
      </c>
    </row>
    <row r="4011" spans="1:29" x14ac:dyDescent="0.35">
      <c r="A4011">
        <v>200514645</v>
      </c>
      <c r="B4011" s="1">
        <v>44103</v>
      </c>
      <c r="C4011" s="1">
        <v>44099</v>
      </c>
      <c r="D4011">
        <v>1315</v>
      </c>
      <c r="E4011">
        <v>5</v>
      </c>
      <c r="F4011" t="s">
        <v>98</v>
      </c>
      <c r="G4011">
        <v>525</v>
      </c>
      <c r="H4011">
        <v>1</v>
      </c>
      <c r="I4011">
        <v>440</v>
      </c>
      <c r="J4011" t="s">
        <v>213</v>
      </c>
      <c r="K4011" t="s">
        <v>2315</v>
      </c>
      <c r="L4011">
        <v>60</v>
      </c>
      <c r="M4011" t="s">
        <v>30</v>
      </c>
      <c r="N4011" t="s">
        <v>31</v>
      </c>
      <c r="O4011">
        <v>203</v>
      </c>
      <c r="P4011" t="s">
        <v>101</v>
      </c>
      <c r="S4011" t="s">
        <v>40</v>
      </c>
      <c r="T4011" t="s">
        <v>41</v>
      </c>
      <c r="U4011">
        <v>440</v>
      </c>
      <c r="Y4011" t="s">
        <v>6324</v>
      </c>
      <c r="AA4011">
        <v>33.775599999999997</v>
      </c>
      <c r="AB4011">
        <v>-118.2634</v>
      </c>
      <c r="AC4011">
        <f t="shared" si="62"/>
        <v>0</v>
      </c>
    </row>
    <row r="4012" spans="1:29" x14ac:dyDescent="0.35">
      <c r="A4012">
        <v>200815851</v>
      </c>
      <c r="B4012" s="1">
        <v>44133</v>
      </c>
      <c r="C4012" s="1">
        <v>44131</v>
      </c>
      <c r="D4012">
        <v>1630</v>
      </c>
      <c r="E4012">
        <v>8</v>
      </c>
      <c r="F4012" t="s">
        <v>109</v>
      </c>
      <c r="G4012">
        <v>842</v>
      </c>
      <c r="H4012">
        <v>1</v>
      </c>
      <c r="I4012">
        <v>331</v>
      </c>
      <c r="J4012" t="s">
        <v>233</v>
      </c>
      <c r="K4012" t="s">
        <v>6325</v>
      </c>
      <c r="L4012">
        <v>39</v>
      </c>
      <c r="M4012" t="s">
        <v>30</v>
      </c>
      <c r="N4012" t="s">
        <v>73</v>
      </c>
      <c r="O4012">
        <v>108</v>
      </c>
      <c r="P4012" t="s">
        <v>105</v>
      </c>
      <c r="S4012" t="s">
        <v>40</v>
      </c>
      <c r="T4012" t="s">
        <v>41</v>
      </c>
      <c r="U4012">
        <v>331</v>
      </c>
      <c r="Y4012" t="s">
        <v>6326</v>
      </c>
      <c r="AA4012">
        <v>34.048200000000001</v>
      </c>
      <c r="AB4012">
        <v>-118.46250000000001</v>
      </c>
      <c r="AC4012">
        <f t="shared" si="62"/>
        <v>0</v>
      </c>
    </row>
    <row r="4013" spans="1:29" x14ac:dyDescent="0.35">
      <c r="A4013">
        <v>201309373</v>
      </c>
      <c r="B4013" s="1">
        <v>43935</v>
      </c>
      <c r="C4013" s="1">
        <v>43931</v>
      </c>
      <c r="D4013">
        <v>300</v>
      </c>
      <c r="E4013">
        <v>13</v>
      </c>
      <c r="F4013" t="s">
        <v>62</v>
      </c>
      <c r="G4013">
        <v>1367</v>
      </c>
      <c r="H4013">
        <v>1</v>
      </c>
      <c r="I4013">
        <v>510</v>
      </c>
      <c r="J4013" t="s">
        <v>29</v>
      </c>
      <c r="L4013">
        <v>0</v>
      </c>
      <c r="O4013">
        <v>101</v>
      </c>
      <c r="P4013" t="s">
        <v>32</v>
      </c>
      <c r="S4013" t="s">
        <v>40</v>
      </c>
      <c r="T4013" t="s">
        <v>41</v>
      </c>
      <c r="U4013">
        <v>510</v>
      </c>
      <c r="Y4013" t="s">
        <v>6327</v>
      </c>
      <c r="AA4013">
        <v>33.995399999999997</v>
      </c>
      <c r="AB4013">
        <v>-118.2415</v>
      </c>
      <c r="AC4013">
        <f t="shared" si="62"/>
        <v>0</v>
      </c>
    </row>
    <row r="4014" spans="1:29" x14ac:dyDescent="0.35">
      <c r="A4014">
        <v>200610318</v>
      </c>
      <c r="B4014" s="1">
        <v>43968</v>
      </c>
      <c r="C4014" s="1">
        <v>43967</v>
      </c>
      <c r="D4014">
        <v>1145</v>
      </c>
      <c r="E4014">
        <v>6</v>
      </c>
      <c r="F4014" t="s">
        <v>91</v>
      </c>
      <c r="G4014">
        <v>639</v>
      </c>
      <c r="H4014">
        <v>2</v>
      </c>
      <c r="I4014">
        <v>626</v>
      </c>
      <c r="J4014" t="s">
        <v>141</v>
      </c>
      <c r="K4014" t="s">
        <v>6328</v>
      </c>
      <c r="L4014">
        <v>0</v>
      </c>
      <c r="M4014" t="s">
        <v>30</v>
      </c>
      <c r="N4014" t="s">
        <v>73</v>
      </c>
      <c r="O4014">
        <v>122</v>
      </c>
      <c r="P4014" t="s">
        <v>275</v>
      </c>
      <c r="Q4014">
        <v>400</v>
      </c>
      <c r="R4014" t="s">
        <v>143</v>
      </c>
      <c r="S4014" t="s">
        <v>84</v>
      </c>
      <c r="T4014" t="s">
        <v>85</v>
      </c>
      <c r="U4014">
        <v>626</v>
      </c>
      <c r="Y4014" t="s">
        <v>1587</v>
      </c>
      <c r="AA4014">
        <v>34.1036</v>
      </c>
      <c r="AB4014">
        <v>-118.30929999999999</v>
      </c>
      <c r="AC4014">
        <f t="shared" si="62"/>
        <v>0</v>
      </c>
    </row>
    <row r="4015" spans="1:29" x14ac:dyDescent="0.35">
      <c r="A4015">
        <v>200708905</v>
      </c>
      <c r="B4015" s="1">
        <v>43955</v>
      </c>
      <c r="C4015" s="1">
        <v>43922</v>
      </c>
      <c r="D4015">
        <v>900</v>
      </c>
      <c r="E4015">
        <v>7</v>
      </c>
      <c r="F4015" t="s">
        <v>28</v>
      </c>
      <c r="G4015">
        <v>706</v>
      </c>
      <c r="H4015">
        <v>2</v>
      </c>
      <c r="I4015">
        <v>745</v>
      </c>
      <c r="J4015" t="s">
        <v>139</v>
      </c>
      <c r="K4015" t="s">
        <v>2145</v>
      </c>
      <c r="L4015">
        <v>0</v>
      </c>
      <c r="M4015" t="s">
        <v>30</v>
      </c>
      <c r="N4015" t="s">
        <v>31</v>
      </c>
      <c r="O4015">
        <v>203</v>
      </c>
      <c r="P4015" t="s">
        <v>101</v>
      </c>
      <c r="S4015" t="s">
        <v>40</v>
      </c>
      <c r="T4015" t="s">
        <v>41</v>
      </c>
      <c r="U4015">
        <v>745</v>
      </c>
      <c r="Y4015" t="s">
        <v>2741</v>
      </c>
      <c r="AA4015">
        <v>34.085299999999997</v>
      </c>
      <c r="AB4015">
        <v>-118.3441</v>
      </c>
      <c r="AC4015">
        <f t="shared" si="62"/>
        <v>0</v>
      </c>
    </row>
    <row r="4016" spans="1:29" x14ac:dyDescent="0.35">
      <c r="A4016">
        <v>200705219</v>
      </c>
      <c r="B4016" s="1">
        <v>43856</v>
      </c>
      <c r="C4016" s="1">
        <v>43856</v>
      </c>
      <c r="D4016">
        <v>1420</v>
      </c>
      <c r="E4016">
        <v>7</v>
      </c>
      <c r="F4016" t="s">
        <v>28</v>
      </c>
      <c r="G4016">
        <v>723</v>
      </c>
      <c r="H4016">
        <v>2</v>
      </c>
      <c r="I4016">
        <v>624</v>
      </c>
      <c r="J4016" t="s">
        <v>171</v>
      </c>
      <c r="K4016" t="s">
        <v>6048</v>
      </c>
      <c r="L4016">
        <v>57</v>
      </c>
      <c r="M4016" t="s">
        <v>30</v>
      </c>
      <c r="N4016" t="s">
        <v>73</v>
      </c>
      <c r="O4016">
        <v>102</v>
      </c>
      <c r="P4016" t="s">
        <v>186</v>
      </c>
      <c r="Q4016">
        <v>400</v>
      </c>
      <c r="R4016" t="s">
        <v>143</v>
      </c>
      <c r="S4016" t="s">
        <v>40</v>
      </c>
      <c r="T4016" t="s">
        <v>41</v>
      </c>
      <c r="U4016">
        <v>624</v>
      </c>
      <c r="Y4016" t="s">
        <v>1293</v>
      </c>
      <c r="Z4016" t="s">
        <v>6329</v>
      </c>
      <c r="AA4016">
        <v>34.070799999999998</v>
      </c>
      <c r="AB4016">
        <v>-118.3614</v>
      </c>
      <c r="AC4016">
        <f t="shared" si="62"/>
        <v>0</v>
      </c>
    </row>
    <row r="4017" spans="1:29" x14ac:dyDescent="0.35">
      <c r="A4017">
        <v>201115346</v>
      </c>
      <c r="B4017" s="1">
        <v>44137</v>
      </c>
      <c r="C4017" s="1">
        <v>44136</v>
      </c>
      <c r="D4017">
        <v>2000</v>
      </c>
      <c r="E4017">
        <v>11</v>
      </c>
      <c r="F4017" t="s">
        <v>64</v>
      </c>
      <c r="G4017">
        <v>1143</v>
      </c>
      <c r="H4017">
        <v>1</v>
      </c>
      <c r="I4017">
        <v>310</v>
      </c>
      <c r="J4017" t="s">
        <v>71</v>
      </c>
      <c r="K4017" t="s">
        <v>6330</v>
      </c>
      <c r="L4017">
        <v>51</v>
      </c>
      <c r="M4017" t="s">
        <v>30</v>
      </c>
      <c r="N4017" t="s">
        <v>73</v>
      </c>
      <c r="O4017">
        <v>707</v>
      </c>
      <c r="P4017" t="s">
        <v>280</v>
      </c>
      <c r="S4017" t="s">
        <v>40</v>
      </c>
      <c r="T4017" t="s">
        <v>41</v>
      </c>
      <c r="U4017">
        <v>310</v>
      </c>
      <c r="Y4017" t="s">
        <v>6331</v>
      </c>
      <c r="AA4017">
        <v>34.103000000000002</v>
      </c>
      <c r="AB4017">
        <v>-118.274</v>
      </c>
      <c r="AC4017">
        <f t="shared" si="62"/>
        <v>0</v>
      </c>
    </row>
    <row r="4018" spans="1:29" x14ac:dyDescent="0.35">
      <c r="A4018">
        <v>200716459</v>
      </c>
      <c r="B4018" s="1">
        <v>44162</v>
      </c>
      <c r="C4018" s="1">
        <v>44162</v>
      </c>
      <c r="D4018">
        <v>1204</v>
      </c>
      <c r="E4018">
        <v>7</v>
      </c>
      <c r="F4018" t="s">
        <v>28</v>
      </c>
      <c r="G4018">
        <v>753</v>
      </c>
      <c r="H4018">
        <v>1</v>
      </c>
      <c r="I4018">
        <v>440</v>
      </c>
      <c r="J4018" t="s">
        <v>213</v>
      </c>
      <c r="K4018" t="s">
        <v>548</v>
      </c>
      <c r="L4018">
        <v>70</v>
      </c>
      <c r="M4018" t="s">
        <v>30</v>
      </c>
      <c r="N4018" t="s">
        <v>73</v>
      </c>
      <c r="O4018">
        <v>510</v>
      </c>
      <c r="P4018" t="s">
        <v>189</v>
      </c>
      <c r="S4018" t="s">
        <v>40</v>
      </c>
      <c r="T4018" t="s">
        <v>41</v>
      </c>
      <c r="U4018">
        <v>440</v>
      </c>
      <c r="Y4018" t="s">
        <v>721</v>
      </c>
      <c r="Z4018" t="s">
        <v>6332</v>
      </c>
      <c r="AA4018">
        <v>34.058199999999999</v>
      </c>
      <c r="AB4018">
        <v>-118.3639</v>
      </c>
      <c r="AC4018">
        <f t="shared" si="62"/>
        <v>0</v>
      </c>
    </row>
    <row r="4019" spans="1:29" x14ac:dyDescent="0.35">
      <c r="A4019">
        <v>200319320</v>
      </c>
      <c r="B4019" s="1">
        <v>44128</v>
      </c>
      <c r="C4019" s="1">
        <v>44125</v>
      </c>
      <c r="D4019">
        <v>1500</v>
      </c>
      <c r="E4019">
        <v>3</v>
      </c>
      <c r="F4019" t="s">
        <v>43</v>
      </c>
      <c r="G4019">
        <v>363</v>
      </c>
      <c r="H4019">
        <v>1</v>
      </c>
      <c r="I4019">
        <v>510</v>
      </c>
      <c r="J4019" t="s">
        <v>29</v>
      </c>
      <c r="L4019">
        <v>0</v>
      </c>
      <c r="O4019">
        <v>103</v>
      </c>
      <c r="P4019" t="s">
        <v>146</v>
      </c>
      <c r="S4019" t="s">
        <v>40</v>
      </c>
      <c r="T4019" t="s">
        <v>41</v>
      </c>
      <c r="U4019">
        <v>510</v>
      </c>
      <c r="Y4019" t="s">
        <v>4792</v>
      </c>
      <c r="AA4019">
        <v>34.0107</v>
      </c>
      <c r="AB4019">
        <v>-118.3467</v>
      </c>
      <c r="AC4019">
        <f t="shared" si="62"/>
        <v>0</v>
      </c>
    </row>
    <row r="4020" spans="1:29" x14ac:dyDescent="0.35">
      <c r="A4020">
        <v>200311247</v>
      </c>
      <c r="B4020" s="1">
        <v>43964</v>
      </c>
      <c r="C4020" s="1">
        <v>43963</v>
      </c>
      <c r="D4020">
        <v>1700</v>
      </c>
      <c r="E4020">
        <v>3</v>
      </c>
      <c r="F4020" t="s">
        <v>43</v>
      </c>
      <c r="G4020">
        <v>362</v>
      </c>
      <c r="H4020">
        <v>1</v>
      </c>
      <c r="I4020">
        <v>420</v>
      </c>
      <c r="J4020" t="s">
        <v>352</v>
      </c>
      <c r="K4020" t="s">
        <v>6333</v>
      </c>
      <c r="L4020">
        <v>61</v>
      </c>
      <c r="M4020" t="s">
        <v>30</v>
      </c>
      <c r="N4020" t="s">
        <v>163</v>
      </c>
      <c r="O4020">
        <v>108</v>
      </c>
      <c r="P4020" t="s">
        <v>105</v>
      </c>
      <c r="S4020" t="s">
        <v>40</v>
      </c>
      <c r="T4020" t="s">
        <v>41</v>
      </c>
      <c r="U4020">
        <v>420</v>
      </c>
      <c r="Y4020" t="s">
        <v>3313</v>
      </c>
      <c r="AA4020">
        <v>34.015599999999999</v>
      </c>
      <c r="AB4020">
        <v>-118.3466</v>
      </c>
      <c r="AC4020">
        <f t="shared" si="62"/>
        <v>0</v>
      </c>
    </row>
    <row r="4021" spans="1:29" x14ac:dyDescent="0.35">
      <c r="A4021">
        <v>201209962</v>
      </c>
      <c r="B4021" s="1">
        <v>43918</v>
      </c>
      <c r="C4021" s="1">
        <v>43918</v>
      </c>
      <c r="D4021">
        <v>1930</v>
      </c>
      <c r="E4021">
        <v>12</v>
      </c>
      <c r="F4021" t="s">
        <v>68</v>
      </c>
      <c r="G4021">
        <v>1218</v>
      </c>
      <c r="H4021">
        <v>1</v>
      </c>
      <c r="I4021">
        <v>350</v>
      </c>
      <c r="J4021" t="s">
        <v>1591</v>
      </c>
      <c r="K4021" t="s">
        <v>6334</v>
      </c>
      <c r="L4021">
        <v>27</v>
      </c>
      <c r="M4021" t="s">
        <v>94</v>
      </c>
      <c r="N4021" t="s">
        <v>163</v>
      </c>
      <c r="O4021">
        <v>502</v>
      </c>
      <c r="P4021" t="s">
        <v>47</v>
      </c>
      <c r="Q4021">
        <v>400</v>
      </c>
      <c r="R4021" t="s">
        <v>143</v>
      </c>
      <c r="S4021" t="s">
        <v>84</v>
      </c>
      <c r="T4021" t="s">
        <v>85</v>
      </c>
      <c r="U4021">
        <v>350</v>
      </c>
      <c r="Y4021" t="s">
        <v>2302</v>
      </c>
      <c r="AA4021">
        <v>33.991500000000002</v>
      </c>
      <c r="AB4021">
        <v>-118.2842</v>
      </c>
      <c r="AC4021">
        <f t="shared" si="62"/>
        <v>0</v>
      </c>
    </row>
    <row r="4022" spans="1:29" x14ac:dyDescent="0.35">
      <c r="A4022">
        <v>200106347</v>
      </c>
      <c r="B4022" s="1">
        <v>43864</v>
      </c>
      <c r="C4022" s="1">
        <v>43864</v>
      </c>
      <c r="D4022">
        <v>1415</v>
      </c>
      <c r="E4022">
        <v>1</v>
      </c>
      <c r="F4022" t="s">
        <v>36</v>
      </c>
      <c r="G4022">
        <v>152</v>
      </c>
      <c r="H4022">
        <v>2</v>
      </c>
      <c r="I4022">
        <v>850</v>
      </c>
      <c r="J4022" t="s">
        <v>563</v>
      </c>
      <c r="K4022" t="s">
        <v>6335</v>
      </c>
      <c r="L4022">
        <v>25</v>
      </c>
      <c r="M4022" t="s">
        <v>94</v>
      </c>
      <c r="N4022" t="s">
        <v>163</v>
      </c>
      <c r="O4022">
        <v>738</v>
      </c>
      <c r="P4022" t="s">
        <v>3273</v>
      </c>
      <c r="S4022" t="s">
        <v>40</v>
      </c>
      <c r="T4022" t="s">
        <v>41</v>
      </c>
      <c r="U4022">
        <v>850</v>
      </c>
      <c r="Y4022" t="s">
        <v>4871</v>
      </c>
      <c r="AA4022">
        <v>34.050199999999997</v>
      </c>
      <c r="AB4022">
        <v>-118.254</v>
      </c>
      <c r="AC4022">
        <f t="shared" si="62"/>
        <v>0</v>
      </c>
    </row>
    <row r="4023" spans="1:29" x14ac:dyDescent="0.35">
      <c r="A4023">
        <v>200905327</v>
      </c>
      <c r="B4023" s="1">
        <v>43861</v>
      </c>
      <c r="C4023" s="1">
        <v>43860</v>
      </c>
      <c r="D4023">
        <v>2330</v>
      </c>
      <c r="E4023">
        <v>9</v>
      </c>
      <c r="F4023" t="s">
        <v>49</v>
      </c>
      <c r="G4023">
        <v>906</v>
      </c>
      <c r="H4023">
        <v>2</v>
      </c>
      <c r="I4023">
        <v>946</v>
      </c>
      <c r="J4023" t="s">
        <v>125</v>
      </c>
      <c r="K4023" t="s">
        <v>6336</v>
      </c>
      <c r="L4023">
        <v>0</v>
      </c>
      <c r="M4023" t="s">
        <v>46</v>
      </c>
      <c r="N4023" t="s">
        <v>46</v>
      </c>
      <c r="O4023">
        <v>101</v>
      </c>
      <c r="P4023" t="s">
        <v>32</v>
      </c>
      <c r="S4023" t="s">
        <v>40</v>
      </c>
      <c r="T4023" t="s">
        <v>41</v>
      </c>
      <c r="U4023">
        <v>946</v>
      </c>
      <c r="Y4023" t="s">
        <v>6337</v>
      </c>
      <c r="AA4023">
        <v>34.203000000000003</v>
      </c>
      <c r="AB4023">
        <v>-118.44880000000001</v>
      </c>
      <c r="AC4023">
        <f t="shared" si="62"/>
        <v>0</v>
      </c>
    </row>
    <row r="4024" spans="1:29" x14ac:dyDescent="0.35">
      <c r="A4024">
        <v>201306732</v>
      </c>
      <c r="B4024" s="1">
        <v>43880</v>
      </c>
      <c r="C4024" s="1">
        <v>43880</v>
      </c>
      <c r="D4024">
        <v>15</v>
      </c>
      <c r="E4024">
        <v>13</v>
      </c>
      <c r="F4024" t="s">
        <v>62</v>
      </c>
      <c r="G4024">
        <v>1322</v>
      </c>
      <c r="H4024">
        <v>2</v>
      </c>
      <c r="I4024">
        <v>740</v>
      </c>
      <c r="J4024" t="s">
        <v>224</v>
      </c>
      <c r="K4024" t="s">
        <v>6338</v>
      </c>
      <c r="L4024">
        <v>21</v>
      </c>
      <c r="M4024" t="s">
        <v>30</v>
      </c>
      <c r="N4024" t="s">
        <v>95</v>
      </c>
      <c r="O4024">
        <v>203</v>
      </c>
      <c r="P4024" t="s">
        <v>101</v>
      </c>
      <c r="S4024" t="s">
        <v>84</v>
      </c>
      <c r="T4024" t="s">
        <v>85</v>
      </c>
      <c r="U4024">
        <v>740</v>
      </c>
      <c r="V4024">
        <v>998</v>
      </c>
      <c r="Y4024" t="s">
        <v>676</v>
      </c>
      <c r="Z4024" t="s">
        <v>2301</v>
      </c>
      <c r="AA4024">
        <v>34.0242</v>
      </c>
      <c r="AB4024">
        <v>-118.2623</v>
      </c>
      <c r="AC4024">
        <f t="shared" si="62"/>
        <v>0</v>
      </c>
    </row>
    <row r="4025" spans="1:29" x14ac:dyDescent="0.35">
      <c r="A4025">
        <v>200213510</v>
      </c>
      <c r="B4025" s="1">
        <v>44051</v>
      </c>
      <c r="C4025" s="1">
        <v>44043</v>
      </c>
      <c r="D4025">
        <v>2200</v>
      </c>
      <c r="E4025">
        <v>2</v>
      </c>
      <c r="F4025" t="s">
        <v>56</v>
      </c>
      <c r="G4025">
        <v>241</v>
      </c>
      <c r="H4025">
        <v>1</v>
      </c>
      <c r="I4025">
        <v>420</v>
      </c>
      <c r="J4025" t="s">
        <v>352</v>
      </c>
      <c r="K4025" t="s">
        <v>1873</v>
      </c>
      <c r="L4025">
        <v>21</v>
      </c>
      <c r="M4025" t="s">
        <v>30</v>
      </c>
      <c r="N4025" t="s">
        <v>95</v>
      </c>
      <c r="O4025">
        <v>707</v>
      </c>
      <c r="P4025" t="s">
        <v>280</v>
      </c>
      <c r="S4025" t="s">
        <v>40</v>
      </c>
      <c r="T4025" t="s">
        <v>41</v>
      </c>
      <c r="U4025">
        <v>420</v>
      </c>
      <c r="Y4025" t="s">
        <v>376</v>
      </c>
      <c r="AA4025">
        <v>34.065899999999999</v>
      </c>
      <c r="AB4025">
        <v>-118.2834</v>
      </c>
      <c r="AC4025">
        <f t="shared" si="62"/>
        <v>0</v>
      </c>
    </row>
    <row r="4026" spans="1:29" x14ac:dyDescent="0.35">
      <c r="A4026">
        <v>201216139</v>
      </c>
      <c r="B4026" s="1">
        <v>44019</v>
      </c>
      <c r="C4026" s="1">
        <v>43958</v>
      </c>
      <c r="D4026">
        <v>1200</v>
      </c>
      <c r="E4026">
        <v>12</v>
      </c>
      <c r="F4026" t="s">
        <v>68</v>
      </c>
      <c r="G4026">
        <v>1266</v>
      </c>
      <c r="H4026">
        <v>2</v>
      </c>
      <c r="I4026">
        <v>810</v>
      </c>
      <c r="J4026" t="s">
        <v>2028</v>
      </c>
      <c r="K4026" t="s">
        <v>6339</v>
      </c>
      <c r="L4026">
        <v>15</v>
      </c>
      <c r="M4026" t="s">
        <v>94</v>
      </c>
      <c r="N4026" t="s">
        <v>163</v>
      </c>
      <c r="O4026">
        <v>501</v>
      </c>
      <c r="P4026" t="s">
        <v>164</v>
      </c>
      <c r="S4026" t="s">
        <v>84</v>
      </c>
      <c r="T4026" t="s">
        <v>85</v>
      </c>
      <c r="U4026">
        <v>810</v>
      </c>
      <c r="Y4026" t="s">
        <v>1284</v>
      </c>
      <c r="Z4026" t="s">
        <v>3086</v>
      </c>
      <c r="AA4026">
        <v>33.966700000000003</v>
      </c>
      <c r="AB4026">
        <v>-118.2871</v>
      </c>
      <c r="AC4026">
        <f t="shared" si="62"/>
        <v>0</v>
      </c>
    </row>
    <row r="4027" spans="1:29" x14ac:dyDescent="0.35">
      <c r="A4027">
        <v>200709459</v>
      </c>
      <c r="B4027" s="1">
        <v>43972</v>
      </c>
      <c r="C4027" s="1">
        <v>43970</v>
      </c>
      <c r="D4027">
        <v>1200</v>
      </c>
      <c r="E4027">
        <v>7</v>
      </c>
      <c r="F4027" t="s">
        <v>28</v>
      </c>
      <c r="G4027">
        <v>734</v>
      </c>
      <c r="H4027">
        <v>2</v>
      </c>
      <c r="I4027">
        <v>626</v>
      </c>
      <c r="J4027" t="s">
        <v>141</v>
      </c>
      <c r="K4027" t="s">
        <v>6340</v>
      </c>
      <c r="L4027">
        <v>46</v>
      </c>
      <c r="M4027" t="s">
        <v>94</v>
      </c>
      <c r="N4027" t="s">
        <v>73</v>
      </c>
      <c r="O4027">
        <v>502</v>
      </c>
      <c r="P4027" t="s">
        <v>47</v>
      </c>
      <c r="Q4027">
        <v>400</v>
      </c>
      <c r="R4027" t="s">
        <v>143</v>
      </c>
      <c r="S4027" t="s">
        <v>84</v>
      </c>
      <c r="T4027" t="s">
        <v>85</v>
      </c>
      <c r="U4027">
        <v>626</v>
      </c>
      <c r="Y4027" t="s">
        <v>6341</v>
      </c>
      <c r="AA4027">
        <v>34.066200000000002</v>
      </c>
      <c r="AB4027">
        <v>-118.3506</v>
      </c>
      <c r="AC4027">
        <f t="shared" si="62"/>
        <v>0</v>
      </c>
    </row>
    <row r="4028" spans="1:29" x14ac:dyDescent="0.35">
      <c r="A4028">
        <v>200713512</v>
      </c>
      <c r="B4028" s="1">
        <v>44078</v>
      </c>
      <c r="C4028" s="1">
        <v>44078</v>
      </c>
      <c r="D4028">
        <v>1345</v>
      </c>
      <c r="E4028">
        <v>7</v>
      </c>
      <c r="F4028" t="s">
        <v>28</v>
      </c>
      <c r="G4028">
        <v>723</v>
      </c>
      <c r="H4028">
        <v>2</v>
      </c>
      <c r="I4028">
        <v>888</v>
      </c>
      <c r="J4028" t="s">
        <v>250</v>
      </c>
      <c r="K4028">
        <v>1501</v>
      </c>
      <c r="L4028">
        <v>21</v>
      </c>
      <c r="M4028" t="s">
        <v>94</v>
      </c>
      <c r="N4028" t="s">
        <v>73</v>
      </c>
      <c r="O4028">
        <v>203</v>
      </c>
      <c r="P4028" t="s">
        <v>101</v>
      </c>
      <c r="S4028" t="s">
        <v>40</v>
      </c>
      <c r="T4028" t="s">
        <v>41</v>
      </c>
      <c r="U4028">
        <v>888</v>
      </c>
      <c r="Y4028" t="s">
        <v>6342</v>
      </c>
      <c r="AA4028">
        <v>34.0717</v>
      </c>
      <c r="AB4028">
        <v>-118.3623</v>
      </c>
      <c r="AC4028">
        <f t="shared" si="62"/>
        <v>0</v>
      </c>
    </row>
    <row r="4029" spans="1:29" x14ac:dyDescent="0.35">
      <c r="A4029">
        <v>200615509</v>
      </c>
      <c r="B4029" s="1">
        <v>44091</v>
      </c>
      <c r="C4029" s="1">
        <v>44067</v>
      </c>
      <c r="D4029">
        <v>1700</v>
      </c>
      <c r="E4029">
        <v>6</v>
      </c>
      <c r="F4029" t="s">
        <v>91</v>
      </c>
      <c r="G4029">
        <v>644</v>
      </c>
      <c r="H4029">
        <v>1</v>
      </c>
      <c r="I4029">
        <v>420</v>
      </c>
      <c r="J4029" t="s">
        <v>352</v>
      </c>
      <c r="L4029">
        <v>0</v>
      </c>
      <c r="O4029">
        <v>141</v>
      </c>
      <c r="P4029" t="s">
        <v>6343</v>
      </c>
      <c r="S4029" t="s">
        <v>40</v>
      </c>
      <c r="T4029" t="s">
        <v>41</v>
      </c>
      <c r="U4029">
        <v>420</v>
      </c>
      <c r="Y4029" t="s">
        <v>2691</v>
      </c>
      <c r="AA4029">
        <v>34.0944</v>
      </c>
      <c r="AB4029">
        <v>-118.3507</v>
      </c>
      <c r="AC4029">
        <f t="shared" si="62"/>
        <v>0</v>
      </c>
    </row>
    <row r="4030" spans="1:29" x14ac:dyDescent="0.35">
      <c r="A4030">
        <v>200516796</v>
      </c>
      <c r="B4030" s="1">
        <v>44150</v>
      </c>
      <c r="C4030" s="1">
        <v>44150</v>
      </c>
      <c r="D4030">
        <v>1</v>
      </c>
      <c r="E4030">
        <v>5</v>
      </c>
      <c r="F4030" t="s">
        <v>98</v>
      </c>
      <c r="G4030">
        <v>557</v>
      </c>
      <c r="H4030">
        <v>2</v>
      </c>
      <c r="I4030">
        <v>740</v>
      </c>
      <c r="J4030" t="s">
        <v>224</v>
      </c>
      <c r="K4030" t="s">
        <v>456</v>
      </c>
      <c r="L4030">
        <v>57</v>
      </c>
      <c r="M4030" t="s">
        <v>94</v>
      </c>
      <c r="N4030" t="s">
        <v>73</v>
      </c>
      <c r="O4030">
        <v>122</v>
      </c>
      <c r="P4030" t="s">
        <v>275</v>
      </c>
      <c r="S4030" t="s">
        <v>40</v>
      </c>
      <c r="T4030" t="s">
        <v>41</v>
      </c>
      <c r="U4030">
        <v>740</v>
      </c>
      <c r="Y4030" t="s">
        <v>4645</v>
      </c>
      <c r="AA4030">
        <v>33.741500000000002</v>
      </c>
      <c r="AB4030">
        <v>-118.295</v>
      </c>
      <c r="AC4030">
        <f t="shared" si="62"/>
        <v>0</v>
      </c>
    </row>
    <row r="4031" spans="1:29" x14ac:dyDescent="0.35">
      <c r="A4031">
        <v>200211525</v>
      </c>
      <c r="B4031" s="1">
        <v>44000</v>
      </c>
      <c r="C4031" s="1">
        <v>44000</v>
      </c>
      <c r="D4031">
        <v>1915</v>
      </c>
      <c r="E4031">
        <v>2</v>
      </c>
      <c r="F4031" t="s">
        <v>56</v>
      </c>
      <c r="G4031">
        <v>218</v>
      </c>
      <c r="H4031">
        <v>1</v>
      </c>
      <c r="I4031">
        <v>350</v>
      </c>
      <c r="J4031" t="s">
        <v>1591</v>
      </c>
      <c r="K4031" t="s">
        <v>6344</v>
      </c>
      <c r="L4031">
        <v>77</v>
      </c>
      <c r="M4031" t="s">
        <v>94</v>
      </c>
      <c r="N4031" t="s">
        <v>73</v>
      </c>
      <c r="O4031">
        <v>109</v>
      </c>
      <c r="P4031" t="s">
        <v>1043</v>
      </c>
      <c r="Q4031">
        <v>400</v>
      </c>
      <c r="R4031" t="s">
        <v>143</v>
      </c>
      <c r="S4031" t="s">
        <v>40</v>
      </c>
      <c r="T4031" t="s">
        <v>41</v>
      </c>
      <c r="U4031">
        <v>350</v>
      </c>
      <c r="Y4031" t="s">
        <v>6345</v>
      </c>
      <c r="Z4031" t="s">
        <v>6346</v>
      </c>
      <c r="AA4031">
        <v>34.075400000000002</v>
      </c>
      <c r="AB4031">
        <v>-118.2595</v>
      </c>
      <c r="AC4031">
        <f t="shared" si="62"/>
        <v>0</v>
      </c>
    </row>
    <row r="4032" spans="1:29" x14ac:dyDescent="0.35">
      <c r="A4032">
        <v>200510379</v>
      </c>
      <c r="B4032" s="1">
        <v>43991</v>
      </c>
      <c r="C4032" s="1">
        <v>43990</v>
      </c>
      <c r="D4032">
        <v>2000</v>
      </c>
      <c r="E4032">
        <v>5</v>
      </c>
      <c r="F4032" t="s">
        <v>98</v>
      </c>
      <c r="G4032">
        <v>564</v>
      </c>
      <c r="H4032">
        <v>1</v>
      </c>
      <c r="I4032">
        <v>510</v>
      </c>
      <c r="J4032" t="s">
        <v>29</v>
      </c>
      <c r="L4032">
        <v>0</v>
      </c>
      <c r="O4032">
        <v>101</v>
      </c>
      <c r="P4032" t="s">
        <v>32</v>
      </c>
      <c r="S4032" t="s">
        <v>40</v>
      </c>
      <c r="T4032" t="s">
        <v>41</v>
      </c>
      <c r="U4032">
        <v>510</v>
      </c>
      <c r="Y4032" t="s">
        <v>6347</v>
      </c>
      <c r="Z4032" t="s">
        <v>4382</v>
      </c>
      <c r="AA4032">
        <v>33.742400000000004</v>
      </c>
      <c r="AB4032">
        <v>-118.2835</v>
      </c>
      <c r="AC4032">
        <f t="shared" si="62"/>
        <v>0</v>
      </c>
    </row>
    <row r="4033" spans="1:29" x14ac:dyDescent="0.35">
      <c r="A4033">
        <v>200110092</v>
      </c>
      <c r="B4033" s="1">
        <v>43926</v>
      </c>
      <c r="C4033" s="1">
        <v>43926</v>
      </c>
      <c r="D4033">
        <v>1930</v>
      </c>
      <c r="E4033">
        <v>1</v>
      </c>
      <c r="F4033" t="s">
        <v>36</v>
      </c>
      <c r="G4033">
        <v>154</v>
      </c>
      <c r="H4033">
        <v>1</v>
      </c>
      <c r="I4033">
        <v>310</v>
      </c>
      <c r="J4033" t="s">
        <v>71</v>
      </c>
      <c r="K4033" t="s">
        <v>6348</v>
      </c>
      <c r="L4033">
        <v>57</v>
      </c>
      <c r="M4033" t="s">
        <v>30</v>
      </c>
      <c r="N4033" t="s">
        <v>95</v>
      </c>
      <c r="O4033">
        <v>502</v>
      </c>
      <c r="P4033" t="s">
        <v>47</v>
      </c>
      <c r="S4033" t="s">
        <v>40</v>
      </c>
      <c r="T4033" t="s">
        <v>41</v>
      </c>
      <c r="U4033">
        <v>310</v>
      </c>
      <c r="Y4033" t="s">
        <v>229</v>
      </c>
      <c r="AA4033">
        <v>34.046700000000001</v>
      </c>
      <c r="AB4033">
        <v>-118.24850000000001</v>
      </c>
      <c r="AC4033">
        <f t="shared" si="62"/>
        <v>0</v>
      </c>
    </row>
    <row r="4034" spans="1:29" x14ac:dyDescent="0.35">
      <c r="A4034">
        <v>200911620</v>
      </c>
      <c r="B4034" s="1">
        <v>44008</v>
      </c>
      <c r="C4034" s="1">
        <v>44007</v>
      </c>
      <c r="D4034">
        <v>2300</v>
      </c>
      <c r="E4034">
        <v>9</v>
      </c>
      <c r="F4034" t="s">
        <v>49</v>
      </c>
      <c r="G4034">
        <v>989</v>
      </c>
      <c r="H4034">
        <v>1</v>
      </c>
      <c r="I4034">
        <v>330</v>
      </c>
      <c r="J4034" t="s">
        <v>37</v>
      </c>
      <c r="K4034" t="s">
        <v>1063</v>
      </c>
      <c r="L4034">
        <v>23</v>
      </c>
      <c r="M4034" t="s">
        <v>30</v>
      </c>
      <c r="N4034" t="s">
        <v>73</v>
      </c>
      <c r="O4034">
        <v>123</v>
      </c>
      <c r="P4034" t="s">
        <v>290</v>
      </c>
      <c r="S4034" t="s">
        <v>40</v>
      </c>
      <c r="T4034" t="s">
        <v>41</v>
      </c>
      <c r="U4034">
        <v>330</v>
      </c>
      <c r="Y4034" t="s">
        <v>6349</v>
      </c>
      <c r="AA4034">
        <v>34.147500000000001</v>
      </c>
      <c r="AB4034">
        <v>-118.4225</v>
      </c>
      <c r="AC4034">
        <f t="shared" si="62"/>
        <v>0</v>
      </c>
    </row>
    <row r="4035" spans="1:29" x14ac:dyDescent="0.35">
      <c r="A4035">
        <v>200121581</v>
      </c>
      <c r="B4035" s="1">
        <v>44161</v>
      </c>
      <c r="C4035" s="1">
        <v>44160</v>
      </c>
      <c r="D4035">
        <v>1500</v>
      </c>
      <c r="E4035">
        <v>1</v>
      </c>
      <c r="F4035" t="s">
        <v>36</v>
      </c>
      <c r="G4035">
        <v>159</v>
      </c>
      <c r="H4035">
        <v>2</v>
      </c>
      <c r="I4035">
        <v>745</v>
      </c>
      <c r="J4035" t="s">
        <v>139</v>
      </c>
      <c r="K4035" t="s">
        <v>5406</v>
      </c>
      <c r="L4035">
        <v>0</v>
      </c>
      <c r="M4035" t="s">
        <v>46</v>
      </c>
      <c r="N4035" t="s">
        <v>46</v>
      </c>
      <c r="O4035">
        <v>116</v>
      </c>
      <c r="P4035" t="s">
        <v>702</v>
      </c>
      <c r="S4035" t="s">
        <v>40</v>
      </c>
      <c r="T4035" t="s">
        <v>41</v>
      </c>
      <c r="U4035">
        <v>745</v>
      </c>
      <c r="Y4035" t="s">
        <v>6350</v>
      </c>
      <c r="AA4035">
        <v>34.036499999999997</v>
      </c>
      <c r="AB4035">
        <v>-118.22920000000001</v>
      </c>
      <c r="AC4035">
        <f t="shared" ref="AC4035:AC4098" si="63">IF(OR((S:S)="CC", S:S="AA",S:S="JA"), 1, 0)</f>
        <v>0</v>
      </c>
    </row>
    <row r="4036" spans="1:29" x14ac:dyDescent="0.35">
      <c r="A4036">
        <v>201012537</v>
      </c>
      <c r="B4036" s="1">
        <v>44072</v>
      </c>
      <c r="C4036" s="1">
        <v>44072</v>
      </c>
      <c r="D4036">
        <v>30</v>
      </c>
      <c r="E4036">
        <v>10</v>
      </c>
      <c r="F4036" t="s">
        <v>103</v>
      </c>
      <c r="G4036">
        <v>1015</v>
      </c>
      <c r="H4036">
        <v>2</v>
      </c>
      <c r="I4036">
        <v>740</v>
      </c>
      <c r="J4036" t="s">
        <v>224</v>
      </c>
      <c r="K4036" t="s">
        <v>239</v>
      </c>
      <c r="L4036">
        <v>53</v>
      </c>
      <c r="M4036" t="s">
        <v>30</v>
      </c>
      <c r="N4036" t="s">
        <v>95</v>
      </c>
      <c r="O4036">
        <v>122</v>
      </c>
      <c r="P4036" t="s">
        <v>275</v>
      </c>
      <c r="Q4036">
        <v>400</v>
      </c>
      <c r="R4036" t="s">
        <v>143</v>
      </c>
      <c r="S4036" t="s">
        <v>40</v>
      </c>
      <c r="T4036" t="s">
        <v>41</v>
      </c>
      <c r="U4036">
        <v>740</v>
      </c>
      <c r="Y4036" t="s">
        <v>6351</v>
      </c>
      <c r="AA4036">
        <v>34.206800000000001</v>
      </c>
      <c r="AB4036">
        <v>-118.5197</v>
      </c>
      <c r="AC4036">
        <f t="shared" si="63"/>
        <v>0</v>
      </c>
    </row>
    <row r="4037" spans="1:29" x14ac:dyDescent="0.35">
      <c r="A4037">
        <v>201221579</v>
      </c>
      <c r="B4037" s="1">
        <v>44102</v>
      </c>
      <c r="C4037" s="1">
        <v>44102</v>
      </c>
      <c r="D4037">
        <v>1727</v>
      </c>
      <c r="E4037">
        <v>12</v>
      </c>
      <c r="F4037" t="s">
        <v>68</v>
      </c>
      <c r="G4037">
        <v>1256</v>
      </c>
      <c r="H4037">
        <v>1</v>
      </c>
      <c r="I4037">
        <v>230</v>
      </c>
      <c r="J4037" t="s">
        <v>161</v>
      </c>
      <c r="K4037" t="s">
        <v>843</v>
      </c>
      <c r="L4037">
        <v>61</v>
      </c>
      <c r="M4037" t="s">
        <v>30</v>
      </c>
      <c r="N4037" t="s">
        <v>95</v>
      </c>
      <c r="O4037">
        <v>103</v>
      </c>
      <c r="P4037" t="s">
        <v>146</v>
      </c>
      <c r="Q4037">
        <v>101</v>
      </c>
      <c r="R4037" t="s">
        <v>1717</v>
      </c>
      <c r="S4037" t="s">
        <v>40</v>
      </c>
      <c r="T4037" t="s">
        <v>41</v>
      </c>
      <c r="U4037">
        <v>230</v>
      </c>
      <c r="Y4037" t="s">
        <v>69</v>
      </c>
      <c r="Z4037" t="s">
        <v>439</v>
      </c>
      <c r="AA4037">
        <v>33.972700000000003</v>
      </c>
      <c r="AB4037">
        <v>-118.285</v>
      </c>
      <c r="AC4037">
        <f t="shared" si="63"/>
        <v>0</v>
      </c>
    </row>
    <row r="4038" spans="1:29" x14ac:dyDescent="0.35">
      <c r="A4038">
        <v>201300688</v>
      </c>
      <c r="B4038" s="1">
        <v>43946</v>
      </c>
      <c r="C4038" s="1">
        <v>43946</v>
      </c>
      <c r="D4038">
        <v>255</v>
      </c>
      <c r="E4038">
        <v>13</v>
      </c>
      <c r="F4038" t="s">
        <v>62</v>
      </c>
      <c r="G4038">
        <v>1303</v>
      </c>
      <c r="H4038">
        <v>1</v>
      </c>
      <c r="I4038">
        <v>310</v>
      </c>
      <c r="J4038" t="s">
        <v>71</v>
      </c>
      <c r="K4038" t="s">
        <v>6352</v>
      </c>
      <c r="L4038">
        <v>0</v>
      </c>
      <c r="M4038" t="s">
        <v>46</v>
      </c>
      <c r="N4038" t="s">
        <v>46</v>
      </c>
      <c r="O4038">
        <v>418</v>
      </c>
      <c r="S4038" t="s">
        <v>33</v>
      </c>
      <c r="T4038" t="s">
        <v>34</v>
      </c>
      <c r="U4038">
        <v>310</v>
      </c>
      <c r="V4038">
        <v>998</v>
      </c>
      <c r="Y4038" t="s">
        <v>6353</v>
      </c>
      <c r="AA4038">
        <v>34.031199999999998</v>
      </c>
      <c r="AB4038">
        <v>-118.2478</v>
      </c>
      <c r="AC4038">
        <f t="shared" si="63"/>
        <v>1</v>
      </c>
    </row>
    <row r="4039" spans="1:29" x14ac:dyDescent="0.35">
      <c r="A4039">
        <v>200813030</v>
      </c>
      <c r="B4039" s="1">
        <v>44060</v>
      </c>
      <c r="C4039" s="1">
        <v>44059</v>
      </c>
      <c r="D4039">
        <v>1200</v>
      </c>
      <c r="E4039">
        <v>8</v>
      </c>
      <c r="F4039" t="s">
        <v>109</v>
      </c>
      <c r="G4039">
        <v>857</v>
      </c>
      <c r="H4039">
        <v>1</v>
      </c>
      <c r="I4039">
        <v>310</v>
      </c>
      <c r="J4039" t="s">
        <v>71</v>
      </c>
      <c r="K4039" t="s">
        <v>3885</v>
      </c>
      <c r="L4039">
        <v>0</v>
      </c>
      <c r="M4039" t="s">
        <v>46</v>
      </c>
      <c r="N4039" t="s">
        <v>46</v>
      </c>
      <c r="O4039">
        <v>157</v>
      </c>
      <c r="P4039" t="s">
        <v>6103</v>
      </c>
      <c r="S4039" t="s">
        <v>40</v>
      </c>
      <c r="T4039" t="s">
        <v>41</v>
      </c>
      <c r="U4039">
        <v>310</v>
      </c>
      <c r="Y4039" t="s">
        <v>6354</v>
      </c>
      <c r="AA4039">
        <v>34.056399999999996</v>
      </c>
      <c r="AB4039">
        <v>-118.39619999999999</v>
      </c>
      <c r="AC4039">
        <f t="shared" si="63"/>
        <v>0</v>
      </c>
    </row>
    <row r="4040" spans="1:29" x14ac:dyDescent="0.35">
      <c r="A4040">
        <v>200611336</v>
      </c>
      <c r="B4040" s="1">
        <v>43994</v>
      </c>
      <c r="C4040" s="1">
        <v>43993</v>
      </c>
      <c r="D4040">
        <v>1545</v>
      </c>
      <c r="E4040">
        <v>6</v>
      </c>
      <c r="F4040" t="s">
        <v>91</v>
      </c>
      <c r="G4040">
        <v>678</v>
      </c>
      <c r="H4040">
        <v>1</v>
      </c>
      <c r="I4040">
        <v>230</v>
      </c>
      <c r="J4040" t="s">
        <v>161</v>
      </c>
      <c r="K4040" t="s">
        <v>6355</v>
      </c>
      <c r="L4040">
        <v>44</v>
      </c>
      <c r="M4040" t="s">
        <v>30</v>
      </c>
      <c r="N4040" t="s">
        <v>95</v>
      </c>
      <c r="O4040">
        <v>101</v>
      </c>
      <c r="P4040" t="s">
        <v>32</v>
      </c>
      <c r="Q4040">
        <v>400</v>
      </c>
      <c r="R4040" t="s">
        <v>143</v>
      </c>
      <c r="S4040" t="s">
        <v>40</v>
      </c>
      <c r="T4040" t="s">
        <v>41</v>
      </c>
      <c r="U4040">
        <v>230</v>
      </c>
      <c r="V4040">
        <v>740</v>
      </c>
      <c r="Y4040" t="s">
        <v>4044</v>
      </c>
      <c r="AA4040">
        <v>34.086199999999998</v>
      </c>
      <c r="AB4040">
        <v>-118.3078</v>
      </c>
      <c r="AC4040">
        <f t="shared" si="63"/>
        <v>0</v>
      </c>
    </row>
    <row r="4041" spans="1:29" x14ac:dyDescent="0.35">
      <c r="A4041">
        <v>200812626</v>
      </c>
      <c r="B4041" s="1">
        <v>44046</v>
      </c>
      <c r="C4041" s="1">
        <v>43959</v>
      </c>
      <c r="D4041">
        <v>900</v>
      </c>
      <c r="E4041">
        <v>8</v>
      </c>
      <c r="F4041" t="s">
        <v>109</v>
      </c>
      <c r="G4041">
        <v>807</v>
      </c>
      <c r="H4041">
        <v>2</v>
      </c>
      <c r="I4041">
        <v>649</v>
      </c>
      <c r="J4041" t="s">
        <v>1038</v>
      </c>
      <c r="K4041" t="s">
        <v>6356</v>
      </c>
      <c r="L4041">
        <v>30</v>
      </c>
      <c r="M4041" t="s">
        <v>94</v>
      </c>
      <c r="N4041" t="s">
        <v>73</v>
      </c>
      <c r="O4041">
        <v>501</v>
      </c>
      <c r="P4041" t="s">
        <v>164</v>
      </c>
      <c r="S4041" t="s">
        <v>40</v>
      </c>
      <c r="T4041" t="s">
        <v>41</v>
      </c>
      <c r="U4041">
        <v>649</v>
      </c>
      <c r="Y4041" t="s">
        <v>6357</v>
      </c>
      <c r="AA4041">
        <v>34.098700000000001</v>
      </c>
      <c r="AB4041">
        <v>-118.4425</v>
      </c>
      <c r="AC4041">
        <f t="shared" si="63"/>
        <v>0</v>
      </c>
    </row>
    <row r="4042" spans="1:29" x14ac:dyDescent="0.35">
      <c r="A4042">
        <v>200615549</v>
      </c>
      <c r="B4042" s="1">
        <v>44092</v>
      </c>
      <c r="C4042" s="1">
        <v>44092</v>
      </c>
      <c r="D4042">
        <v>1400</v>
      </c>
      <c r="E4042">
        <v>6</v>
      </c>
      <c r="F4042" t="s">
        <v>91</v>
      </c>
      <c r="G4042">
        <v>639</v>
      </c>
      <c r="H4042">
        <v>1</v>
      </c>
      <c r="I4042">
        <v>341</v>
      </c>
      <c r="J4042" t="s">
        <v>157</v>
      </c>
      <c r="K4042" t="s">
        <v>6358</v>
      </c>
      <c r="L4042">
        <v>34</v>
      </c>
      <c r="M4042" t="s">
        <v>94</v>
      </c>
      <c r="N4042" t="s">
        <v>73</v>
      </c>
      <c r="O4042">
        <v>406</v>
      </c>
      <c r="P4042" t="s">
        <v>582</v>
      </c>
      <c r="S4042" t="s">
        <v>40</v>
      </c>
      <c r="T4042" t="s">
        <v>41</v>
      </c>
      <c r="U4042">
        <v>341</v>
      </c>
      <c r="Y4042" t="s">
        <v>5130</v>
      </c>
      <c r="AA4042">
        <v>34.1036</v>
      </c>
      <c r="AB4042">
        <v>-118.3049</v>
      </c>
      <c r="AC4042">
        <f t="shared" si="63"/>
        <v>0</v>
      </c>
    </row>
    <row r="4043" spans="1:29" x14ac:dyDescent="0.35">
      <c r="A4043">
        <v>200307347</v>
      </c>
      <c r="B4043" s="1">
        <v>43885</v>
      </c>
      <c r="C4043" s="1">
        <v>43884</v>
      </c>
      <c r="D4043">
        <v>2300</v>
      </c>
      <c r="E4043">
        <v>3</v>
      </c>
      <c r="F4043" t="s">
        <v>43</v>
      </c>
      <c r="G4043">
        <v>393</v>
      </c>
      <c r="H4043">
        <v>1</v>
      </c>
      <c r="I4043">
        <v>440</v>
      </c>
      <c r="J4043" t="s">
        <v>213</v>
      </c>
      <c r="K4043" t="s">
        <v>6359</v>
      </c>
      <c r="L4043">
        <v>62</v>
      </c>
      <c r="M4043" t="s">
        <v>30</v>
      </c>
      <c r="N4043" t="s">
        <v>163</v>
      </c>
      <c r="O4043">
        <v>119</v>
      </c>
      <c r="P4043" t="s">
        <v>333</v>
      </c>
      <c r="S4043" t="s">
        <v>40</v>
      </c>
      <c r="T4043" t="s">
        <v>41</v>
      </c>
      <c r="U4043">
        <v>440</v>
      </c>
      <c r="Y4043" t="s">
        <v>6360</v>
      </c>
      <c r="AA4043">
        <v>34.005699999999997</v>
      </c>
      <c r="AB4043">
        <v>-118.3278</v>
      </c>
      <c r="AC4043">
        <f t="shared" si="63"/>
        <v>0</v>
      </c>
    </row>
    <row r="4044" spans="1:29" x14ac:dyDescent="0.35">
      <c r="A4044">
        <v>200414106</v>
      </c>
      <c r="B4044" s="1">
        <v>44125</v>
      </c>
      <c r="C4044" s="1">
        <v>44125</v>
      </c>
      <c r="D4044">
        <v>1215</v>
      </c>
      <c r="E4044">
        <v>4</v>
      </c>
      <c r="F4044" t="s">
        <v>54</v>
      </c>
      <c r="G4044">
        <v>491</v>
      </c>
      <c r="H4044">
        <v>1</v>
      </c>
      <c r="I4044">
        <v>442</v>
      </c>
      <c r="J4044" t="s">
        <v>179</v>
      </c>
      <c r="K4044">
        <v>325</v>
      </c>
      <c r="L4044">
        <v>0</v>
      </c>
      <c r="M4044" t="s">
        <v>46</v>
      </c>
      <c r="N4044" t="s">
        <v>46</v>
      </c>
      <c r="O4044">
        <v>404</v>
      </c>
      <c r="P4044" t="s">
        <v>1637</v>
      </c>
      <c r="S4044" t="s">
        <v>40</v>
      </c>
      <c r="T4044" t="s">
        <v>41</v>
      </c>
      <c r="U4044">
        <v>442</v>
      </c>
      <c r="Y4044" t="s">
        <v>1202</v>
      </c>
      <c r="AA4044">
        <v>34.025300000000001</v>
      </c>
      <c r="AB4044">
        <v>-118.22239999999999</v>
      </c>
      <c r="AC4044">
        <f t="shared" si="63"/>
        <v>0</v>
      </c>
    </row>
    <row r="4045" spans="1:29" x14ac:dyDescent="0.35">
      <c r="A4045">
        <v>200407242</v>
      </c>
      <c r="B4045" s="1">
        <v>43914</v>
      </c>
      <c r="C4045" s="1">
        <v>43914</v>
      </c>
      <c r="D4045">
        <v>1815</v>
      </c>
      <c r="E4045">
        <v>4</v>
      </c>
      <c r="F4045" t="s">
        <v>54</v>
      </c>
      <c r="G4045">
        <v>459</v>
      </c>
      <c r="H4045">
        <v>2</v>
      </c>
      <c r="I4045">
        <v>662</v>
      </c>
      <c r="J4045" t="s">
        <v>191</v>
      </c>
      <c r="K4045" t="s">
        <v>6361</v>
      </c>
      <c r="L4045">
        <v>72</v>
      </c>
      <c r="M4045" t="s">
        <v>94</v>
      </c>
      <c r="N4045" t="s">
        <v>95</v>
      </c>
      <c r="O4045">
        <v>602</v>
      </c>
      <c r="P4045" t="s">
        <v>5715</v>
      </c>
      <c r="S4045" t="s">
        <v>40</v>
      </c>
      <c r="T4045" t="s">
        <v>41</v>
      </c>
      <c r="U4045">
        <v>662</v>
      </c>
      <c r="Y4045" t="s">
        <v>6362</v>
      </c>
      <c r="AA4045">
        <v>34.044899999999998</v>
      </c>
      <c r="AB4045">
        <v>-118.1943</v>
      </c>
      <c r="AC4045">
        <f t="shared" si="63"/>
        <v>0</v>
      </c>
    </row>
    <row r="4046" spans="1:29" x14ac:dyDescent="0.35">
      <c r="A4046">
        <v>200609534</v>
      </c>
      <c r="B4046" s="1">
        <v>43946</v>
      </c>
      <c r="C4046" s="1">
        <v>43946</v>
      </c>
      <c r="D4046">
        <v>1100</v>
      </c>
      <c r="E4046">
        <v>6</v>
      </c>
      <c r="F4046" t="s">
        <v>91</v>
      </c>
      <c r="G4046">
        <v>645</v>
      </c>
      <c r="H4046">
        <v>2</v>
      </c>
      <c r="I4046">
        <v>745</v>
      </c>
      <c r="J4046" t="s">
        <v>139</v>
      </c>
      <c r="K4046" t="s">
        <v>1530</v>
      </c>
      <c r="L4046">
        <v>22</v>
      </c>
      <c r="M4046" t="s">
        <v>94</v>
      </c>
      <c r="N4046" t="s">
        <v>95</v>
      </c>
      <c r="O4046">
        <v>108</v>
      </c>
      <c r="P4046" t="s">
        <v>105</v>
      </c>
      <c r="S4046" t="s">
        <v>40</v>
      </c>
      <c r="T4046" t="s">
        <v>41</v>
      </c>
      <c r="U4046">
        <v>745</v>
      </c>
      <c r="Y4046" t="s">
        <v>232</v>
      </c>
      <c r="AA4046">
        <v>34.097999999999999</v>
      </c>
      <c r="AB4046">
        <v>-118.3416</v>
      </c>
      <c r="AC4046">
        <f t="shared" si="63"/>
        <v>0</v>
      </c>
    </row>
    <row r="4047" spans="1:29" x14ac:dyDescent="0.35">
      <c r="A4047">
        <v>200121404</v>
      </c>
      <c r="B4047" s="1">
        <v>44157</v>
      </c>
      <c r="C4047" s="1">
        <v>44157</v>
      </c>
      <c r="D4047">
        <v>300</v>
      </c>
      <c r="E4047">
        <v>1</v>
      </c>
      <c r="F4047" t="s">
        <v>36</v>
      </c>
      <c r="G4047">
        <v>158</v>
      </c>
      <c r="H4047">
        <v>2</v>
      </c>
      <c r="I4047">
        <v>626</v>
      </c>
      <c r="J4047" t="s">
        <v>141</v>
      </c>
      <c r="K4047" t="s">
        <v>6363</v>
      </c>
      <c r="L4047">
        <v>28</v>
      </c>
      <c r="M4047" t="s">
        <v>94</v>
      </c>
      <c r="N4047" t="s">
        <v>163</v>
      </c>
      <c r="O4047">
        <v>502</v>
      </c>
      <c r="P4047" t="s">
        <v>47</v>
      </c>
      <c r="Q4047">
        <v>400</v>
      </c>
      <c r="R4047" t="s">
        <v>143</v>
      </c>
      <c r="S4047" t="s">
        <v>84</v>
      </c>
      <c r="T4047" t="s">
        <v>85</v>
      </c>
      <c r="U4047">
        <v>626</v>
      </c>
      <c r="Y4047" t="s">
        <v>723</v>
      </c>
      <c r="AA4047">
        <v>34.040700000000001</v>
      </c>
      <c r="AB4047">
        <v>-118.2427</v>
      </c>
      <c r="AC4047">
        <f t="shared" si="63"/>
        <v>0</v>
      </c>
    </row>
    <row r="4048" spans="1:29" x14ac:dyDescent="0.35">
      <c r="A4048">
        <v>200401162</v>
      </c>
      <c r="B4048" s="1">
        <v>44136</v>
      </c>
      <c r="C4048" s="1">
        <v>44136</v>
      </c>
      <c r="D4048">
        <v>2145</v>
      </c>
      <c r="E4048">
        <v>4</v>
      </c>
      <c r="F4048" t="s">
        <v>54</v>
      </c>
      <c r="G4048">
        <v>408</v>
      </c>
      <c r="H4048">
        <v>2</v>
      </c>
      <c r="I4048">
        <v>930</v>
      </c>
      <c r="J4048" t="s">
        <v>339</v>
      </c>
      <c r="K4048" t="s">
        <v>6364</v>
      </c>
      <c r="L4048">
        <v>23</v>
      </c>
      <c r="M4048" t="s">
        <v>94</v>
      </c>
      <c r="N4048" t="s">
        <v>95</v>
      </c>
      <c r="O4048">
        <v>501</v>
      </c>
      <c r="P4048" t="s">
        <v>164</v>
      </c>
      <c r="Q4048">
        <v>511</v>
      </c>
      <c r="R4048" t="s">
        <v>151</v>
      </c>
      <c r="S4048" t="s">
        <v>84</v>
      </c>
      <c r="T4048" t="s">
        <v>85</v>
      </c>
      <c r="U4048">
        <v>930</v>
      </c>
      <c r="Y4048" t="s">
        <v>6365</v>
      </c>
      <c r="AA4048">
        <v>34.087400000000002</v>
      </c>
      <c r="AB4048">
        <v>-118.1797</v>
      </c>
      <c r="AC4048">
        <f t="shared" si="63"/>
        <v>0</v>
      </c>
    </row>
    <row r="4049" spans="1:29" x14ac:dyDescent="0.35">
      <c r="A4049">
        <v>201306461</v>
      </c>
      <c r="B4049" s="1">
        <v>43874</v>
      </c>
      <c r="C4049" s="1">
        <v>43868</v>
      </c>
      <c r="D4049">
        <v>1400</v>
      </c>
      <c r="E4049">
        <v>13</v>
      </c>
      <c r="F4049" t="s">
        <v>62</v>
      </c>
      <c r="G4049">
        <v>1303</v>
      </c>
      <c r="H4049">
        <v>1</v>
      </c>
      <c r="I4049">
        <v>330</v>
      </c>
      <c r="J4049" t="s">
        <v>37</v>
      </c>
      <c r="K4049" t="s">
        <v>6366</v>
      </c>
      <c r="L4049">
        <v>23</v>
      </c>
      <c r="M4049" t="s">
        <v>94</v>
      </c>
      <c r="N4049" t="s">
        <v>95</v>
      </c>
      <c r="O4049">
        <v>707</v>
      </c>
      <c r="P4049" t="s">
        <v>280</v>
      </c>
      <c r="S4049" t="s">
        <v>40</v>
      </c>
      <c r="T4049" t="s">
        <v>41</v>
      </c>
      <c r="U4049">
        <v>330</v>
      </c>
      <c r="Y4049" t="s">
        <v>6367</v>
      </c>
      <c r="AA4049">
        <v>34.037100000000002</v>
      </c>
      <c r="AB4049">
        <v>-118.2551</v>
      </c>
      <c r="AC4049">
        <f t="shared" si="63"/>
        <v>0</v>
      </c>
    </row>
    <row r="4050" spans="1:29" x14ac:dyDescent="0.35">
      <c r="A4050">
        <v>201306212</v>
      </c>
      <c r="B4050" s="1">
        <v>43870</v>
      </c>
      <c r="C4050" s="1">
        <v>43870</v>
      </c>
      <c r="D4050">
        <v>230</v>
      </c>
      <c r="E4050">
        <v>13</v>
      </c>
      <c r="F4050" t="s">
        <v>62</v>
      </c>
      <c r="G4050">
        <v>1317</v>
      </c>
      <c r="H4050">
        <v>1</v>
      </c>
      <c r="I4050">
        <v>330</v>
      </c>
      <c r="J4050" t="s">
        <v>37</v>
      </c>
      <c r="K4050" t="s">
        <v>3672</v>
      </c>
      <c r="L4050">
        <v>35</v>
      </c>
      <c r="M4050" t="s">
        <v>30</v>
      </c>
      <c r="N4050" t="s">
        <v>95</v>
      </c>
      <c r="O4050">
        <v>101</v>
      </c>
      <c r="P4050" t="s">
        <v>32</v>
      </c>
      <c r="Q4050">
        <v>500</v>
      </c>
      <c r="R4050" t="s">
        <v>184</v>
      </c>
      <c r="S4050" t="s">
        <v>40</v>
      </c>
      <c r="T4050" t="s">
        <v>41</v>
      </c>
      <c r="U4050">
        <v>330</v>
      </c>
      <c r="Y4050" t="s">
        <v>3513</v>
      </c>
      <c r="Z4050" t="s">
        <v>3547</v>
      </c>
      <c r="AA4050">
        <v>34.0227</v>
      </c>
      <c r="AB4050">
        <v>-118.2454</v>
      </c>
      <c r="AC4050">
        <f t="shared" si="63"/>
        <v>0</v>
      </c>
    </row>
    <row r="4051" spans="1:29" x14ac:dyDescent="0.35">
      <c r="A4051">
        <v>201105429</v>
      </c>
      <c r="B4051" s="1">
        <v>43863</v>
      </c>
      <c r="C4051" s="1">
        <v>43863</v>
      </c>
      <c r="D4051">
        <v>452</v>
      </c>
      <c r="E4051">
        <v>11</v>
      </c>
      <c r="F4051" t="s">
        <v>64</v>
      </c>
      <c r="G4051">
        <v>1181</v>
      </c>
      <c r="H4051">
        <v>2</v>
      </c>
      <c r="I4051">
        <v>740</v>
      </c>
      <c r="J4051" t="s">
        <v>224</v>
      </c>
      <c r="K4051" t="s">
        <v>2145</v>
      </c>
      <c r="L4051">
        <v>0</v>
      </c>
      <c r="M4051" t="s">
        <v>46</v>
      </c>
      <c r="N4051" t="s">
        <v>46</v>
      </c>
      <c r="O4051">
        <v>203</v>
      </c>
      <c r="P4051" t="s">
        <v>101</v>
      </c>
      <c r="S4051" t="s">
        <v>40</v>
      </c>
      <c r="T4051" t="s">
        <v>41</v>
      </c>
      <c r="U4051">
        <v>740</v>
      </c>
      <c r="Y4051" t="s">
        <v>5768</v>
      </c>
      <c r="AA4051">
        <v>34.080800000000004</v>
      </c>
      <c r="AB4051">
        <v>-118.2655</v>
      </c>
      <c r="AC4051">
        <f t="shared" si="63"/>
        <v>0</v>
      </c>
    </row>
    <row r="4052" spans="1:29" x14ac:dyDescent="0.35">
      <c r="A4052">
        <v>201105658</v>
      </c>
      <c r="B4052" s="1">
        <v>43868</v>
      </c>
      <c r="C4052" s="1">
        <v>43868</v>
      </c>
      <c r="D4052">
        <v>726</v>
      </c>
      <c r="E4052">
        <v>11</v>
      </c>
      <c r="F4052" t="s">
        <v>64</v>
      </c>
      <c r="G4052">
        <v>1151</v>
      </c>
      <c r="H4052">
        <v>1</v>
      </c>
      <c r="I4052">
        <v>510</v>
      </c>
      <c r="J4052" t="s">
        <v>29</v>
      </c>
      <c r="L4052">
        <v>0</v>
      </c>
      <c r="O4052">
        <v>301</v>
      </c>
      <c r="P4052" t="s">
        <v>155</v>
      </c>
      <c r="S4052" t="s">
        <v>40</v>
      </c>
      <c r="T4052" t="s">
        <v>41</v>
      </c>
      <c r="U4052">
        <v>510</v>
      </c>
      <c r="Y4052" t="s">
        <v>6368</v>
      </c>
      <c r="AA4052">
        <v>34.098100000000002</v>
      </c>
      <c r="AB4052">
        <v>-118.2983</v>
      </c>
      <c r="AC4052">
        <f t="shared" si="63"/>
        <v>0</v>
      </c>
    </row>
    <row r="4053" spans="1:29" x14ac:dyDescent="0.35">
      <c r="A4053">
        <v>201308883</v>
      </c>
      <c r="B4053" s="1">
        <v>43921</v>
      </c>
      <c r="C4053" s="1">
        <v>43920</v>
      </c>
      <c r="D4053">
        <v>2200</v>
      </c>
      <c r="E4053">
        <v>13</v>
      </c>
      <c r="F4053" t="s">
        <v>62</v>
      </c>
      <c r="G4053">
        <v>1344</v>
      </c>
      <c r="H4053">
        <v>1</v>
      </c>
      <c r="I4053">
        <v>510</v>
      </c>
      <c r="J4053" t="s">
        <v>29</v>
      </c>
      <c r="L4053">
        <v>0</v>
      </c>
      <c r="O4053">
        <v>101</v>
      </c>
      <c r="P4053" t="s">
        <v>32</v>
      </c>
      <c r="S4053" t="s">
        <v>40</v>
      </c>
      <c r="T4053" t="s">
        <v>41</v>
      </c>
      <c r="U4053">
        <v>510</v>
      </c>
      <c r="Y4053" t="s">
        <v>6369</v>
      </c>
      <c r="AA4053">
        <v>34.0092</v>
      </c>
      <c r="AB4053">
        <v>-118.2692</v>
      </c>
      <c r="AC4053">
        <f t="shared" si="63"/>
        <v>0</v>
      </c>
    </row>
    <row r="4054" spans="1:29" x14ac:dyDescent="0.35">
      <c r="A4054">
        <v>200217566</v>
      </c>
      <c r="B4054" s="1">
        <v>44153</v>
      </c>
      <c r="C4054" s="1">
        <v>44152</v>
      </c>
      <c r="D4054">
        <v>1700</v>
      </c>
      <c r="E4054">
        <v>2</v>
      </c>
      <c r="F4054" t="s">
        <v>56</v>
      </c>
      <c r="G4054">
        <v>269</v>
      </c>
      <c r="H4054">
        <v>1</v>
      </c>
      <c r="I4054">
        <v>330</v>
      </c>
      <c r="J4054" t="s">
        <v>37</v>
      </c>
      <c r="K4054" t="s">
        <v>6370</v>
      </c>
      <c r="L4054">
        <v>26</v>
      </c>
      <c r="M4054" t="s">
        <v>94</v>
      </c>
      <c r="N4054" t="s">
        <v>163</v>
      </c>
      <c r="O4054">
        <v>707</v>
      </c>
      <c r="P4054" t="s">
        <v>280</v>
      </c>
      <c r="S4054" t="s">
        <v>40</v>
      </c>
      <c r="T4054" t="s">
        <v>41</v>
      </c>
      <c r="U4054">
        <v>330</v>
      </c>
      <c r="Y4054" t="s">
        <v>2785</v>
      </c>
      <c r="AA4054">
        <v>34.050699999999999</v>
      </c>
      <c r="AB4054">
        <v>-118.26430000000001</v>
      </c>
      <c r="AC4054">
        <f t="shared" si="63"/>
        <v>0</v>
      </c>
    </row>
    <row r="4055" spans="1:29" x14ac:dyDescent="0.35">
      <c r="A4055">
        <v>200200869</v>
      </c>
      <c r="B4055" s="1">
        <v>44108</v>
      </c>
      <c r="C4055" s="1">
        <v>44108</v>
      </c>
      <c r="D4055">
        <v>1035</v>
      </c>
      <c r="E4055">
        <v>2</v>
      </c>
      <c r="F4055" t="s">
        <v>56</v>
      </c>
      <c r="G4055">
        <v>212</v>
      </c>
      <c r="H4055">
        <v>1</v>
      </c>
      <c r="I4055">
        <v>761</v>
      </c>
      <c r="J4055" t="s">
        <v>403</v>
      </c>
      <c r="K4055" t="s">
        <v>6371</v>
      </c>
      <c r="L4055">
        <v>51</v>
      </c>
      <c r="M4055" t="s">
        <v>30</v>
      </c>
      <c r="N4055" t="s">
        <v>73</v>
      </c>
      <c r="O4055">
        <v>101</v>
      </c>
      <c r="P4055" t="s">
        <v>32</v>
      </c>
      <c r="Q4055">
        <v>500</v>
      </c>
      <c r="R4055" t="s">
        <v>184</v>
      </c>
      <c r="S4055" t="s">
        <v>33</v>
      </c>
      <c r="T4055" t="s">
        <v>34</v>
      </c>
      <c r="U4055">
        <v>761</v>
      </c>
      <c r="V4055">
        <v>998</v>
      </c>
      <c r="Y4055" t="s">
        <v>1727</v>
      </c>
      <c r="Z4055" t="s">
        <v>6372</v>
      </c>
      <c r="AA4055">
        <v>34.076300000000003</v>
      </c>
      <c r="AB4055">
        <v>-118.29</v>
      </c>
      <c r="AC4055">
        <f t="shared" si="63"/>
        <v>1</v>
      </c>
    </row>
    <row r="4056" spans="1:29" x14ac:dyDescent="0.35">
      <c r="A4056">
        <v>200507894</v>
      </c>
      <c r="B4056" s="1">
        <v>43924</v>
      </c>
      <c r="C4056" s="1">
        <v>43924</v>
      </c>
      <c r="D4056">
        <v>823</v>
      </c>
      <c r="E4056">
        <v>5</v>
      </c>
      <c r="F4056" t="s">
        <v>98</v>
      </c>
      <c r="G4056">
        <v>589</v>
      </c>
      <c r="H4056">
        <v>2</v>
      </c>
      <c r="I4056">
        <v>662</v>
      </c>
      <c r="J4056" t="s">
        <v>191</v>
      </c>
      <c r="K4056" t="s">
        <v>6157</v>
      </c>
      <c r="L4056">
        <v>51</v>
      </c>
      <c r="M4056" t="s">
        <v>30</v>
      </c>
      <c r="N4056" t="s">
        <v>163</v>
      </c>
      <c r="O4056">
        <v>501</v>
      </c>
      <c r="P4056" t="s">
        <v>164</v>
      </c>
      <c r="S4056" t="s">
        <v>40</v>
      </c>
      <c r="T4056" t="s">
        <v>41</v>
      </c>
      <c r="U4056">
        <v>662</v>
      </c>
      <c r="Y4056" t="s">
        <v>6373</v>
      </c>
      <c r="AA4056">
        <v>33.7226</v>
      </c>
      <c r="AB4056">
        <v>-118.2848</v>
      </c>
      <c r="AC4056">
        <f t="shared" si="63"/>
        <v>0</v>
      </c>
    </row>
    <row r="4057" spans="1:29" x14ac:dyDescent="0.35">
      <c r="A4057">
        <v>200811919</v>
      </c>
      <c r="B4057" s="1">
        <v>44028</v>
      </c>
      <c r="C4057" s="1">
        <v>44028</v>
      </c>
      <c r="D4057">
        <v>1120</v>
      </c>
      <c r="E4057">
        <v>8</v>
      </c>
      <c r="F4057" t="s">
        <v>109</v>
      </c>
      <c r="G4057">
        <v>881</v>
      </c>
      <c r="H4057">
        <v>2</v>
      </c>
      <c r="I4057">
        <v>888</v>
      </c>
      <c r="J4057" t="s">
        <v>250</v>
      </c>
      <c r="K4057" t="s">
        <v>6374</v>
      </c>
      <c r="L4057">
        <v>36</v>
      </c>
      <c r="M4057" t="s">
        <v>30</v>
      </c>
      <c r="N4057" t="s">
        <v>73</v>
      </c>
      <c r="O4057">
        <v>501</v>
      </c>
      <c r="P4057" t="s">
        <v>164</v>
      </c>
      <c r="S4057" t="s">
        <v>40</v>
      </c>
      <c r="T4057" t="s">
        <v>41</v>
      </c>
      <c r="U4057">
        <v>888</v>
      </c>
      <c r="Y4057" t="s">
        <v>6375</v>
      </c>
      <c r="AA4057">
        <v>34.032200000000003</v>
      </c>
      <c r="AB4057">
        <v>-118.449</v>
      </c>
      <c r="AC4057">
        <f t="shared" si="63"/>
        <v>0</v>
      </c>
    </row>
    <row r="4058" spans="1:29" x14ac:dyDescent="0.35">
      <c r="A4058">
        <v>200309464</v>
      </c>
      <c r="B4058" s="1">
        <v>43925</v>
      </c>
      <c r="C4058" s="1">
        <v>43922</v>
      </c>
      <c r="D4058">
        <v>36</v>
      </c>
      <c r="E4058">
        <v>3</v>
      </c>
      <c r="F4058" t="s">
        <v>43</v>
      </c>
      <c r="G4058">
        <v>354</v>
      </c>
      <c r="H4058">
        <v>1</v>
      </c>
      <c r="I4058">
        <v>230</v>
      </c>
      <c r="J4058" t="s">
        <v>161</v>
      </c>
      <c r="K4058" t="s">
        <v>6376</v>
      </c>
      <c r="L4058">
        <v>24</v>
      </c>
      <c r="M4058" t="s">
        <v>30</v>
      </c>
      <c r="N4058" t="s">
        <v>163</v>
      </c>
      <c r="O4058">
        <v>501</v>
      </c>
      <c r="P4058" t="s">
        <v>164</v>
      </c>
      <c r="Q4058">
        <v>400</v>
      </c>
      <c r="R4058" t="s">
        <v>143</v>
      </c>
      <c r="S4058" t="s">
        <v>84</v>
      </c>
      <c r="T4058" t="s">
        <v>85</v>
      </c>
      <c r="U4058">
        <v>230</v>
      </c>
      <c r="Y4058" t="s">
        <v>6377</v>
      </c>
      <c r="AA4058">
        <v>34.020299999999999</v>
      </c>
      <c r="AB4058">
        <v>-118.3177</v>
      </c>
      <c r="AC4058">
        <f t="shared" si="63"/>
        <v>0</v>
      </c>
    </row>
    <row r="4059" spans="1:29" x14ac:dyDescent="0.35">
      <c r="A4059">
        <v>200615945</v>
      </c>
      <c r="B4059" s="1">
        <v>44101</v>
      </c>
      <c r="C4059" s="1">
        <v>44101</v>
      </c>
      <c r="D4059">
        <v>650</v>
      </c>
      <c r="E4059">
        <v>6</v>
      </c>
      <c r="F4059" t="s">
        <v>91</v>
      </c>
      <c r="G4059">
        <v>667</v>
      </c>
      <c r="H4059">
        <v>1</v>
      </c>
      <c r="I4059">
        <v>210</v>
      </c>
      <c r="J4059" t="s">
        <v>149</v>
      </c>
      <c r="K4059" t="s">
        <v>6378</v>
      </c>
      <c r="L4059">
        <v>27</v>
      </c>
      <c r="M4059" t="s">
        <v>30</v>
      </c>
      <c r="N4059" t="s">
        <v>95</v>
      </c>
      <c r="O4059">
        <v>502</v>
      </c>
      <c r="P4059" t="s">
        <v>47</v>
      </c>
      <c r="Q4059">
        <v>205</v>
      </c>
      <c r="R4059" t="s">
        <v>579</v>
      </c>
      <c r="S4059" t="s">
        <v>33</v>
      </c>
      <c r="T4059" t="s">
        <v>34</v>
      </c>
      <c r="U4059">
        <v>210</v>
      </c>
      <c r="V4059">
        <v>998</v>
      </c>
      <c r="Y4059" t="s">
        <v>6379</v>
      </c>
      <c r="AA4059">
        <v>34.090800000000002</v>
      </c>
      <c r="AB4059">
        <v>-118.3212</v>
      </c>
      <c r="AC4059">
        <f t="shared" si="63"/>
        <v>1</v>
      </c>
    </row>
    <row r="4060" spans="1:29" x14ac:dyDescent="0.35">
      <c r="A4060">
        <v>200118365</v>
      </c>
      <c r="B4060" s="1">
        <v>44096</v>
      </c>
      <c r="C4060" s="1">
        <v>44095</v>
      </c>
      <c r="D4060">
        <v>1641</v>
      </c>
      <c r="E4060">
        <v>1</v>
      </c>
      <c r="F4060" t="s">
        <v>36</v>
      </c>
      <c r="G4060">
        <v>162</v>
      </c>
      <c r="H4060">
        <v>1</v>
      </c>
      <c r="I4060">
        <v>330</v>
      </c>
      <c r="J4060" t="s">
        <v>37</v>
      </c>
      <c r="K4060" t="s">
        <v>6380</v>
      </c>
      <c r="L4060">
        <v>33</v>
      </c>
      <c r="M4060" t="s">
        <v>30</v>
      </c>
      <c r="N4060" t="s">
        <v>163</v>
      </c>
      <c r="O4060">
        <v>108</v>
      </c>
      <c r="P4060" t="s">
        <v>105</v>
      </c>
      <c r="S4060" t="s">
        <v>40</v>
      </c>
      <c r="T4060" t="s">
        <v>41</v>
      </c>
      <c r="U4060">
        <v>330</v>
      </c>
      <c r="Y4060" t="s">
        <v>3509</v>
      </c>
      <c r="AA4060">
        <v>34.048000000000002</v>
      </c>
      <c r="AB4060">
        <v>-118.2577</v>
      </c>
      <c r="AC4060">
        <f t="shared" si="63"/>
        <v>0</v>
      </c>
    </row>
    <row r="4061" spans="1:29" x14ac:dyDescent="0.35">
      <c r="A4061">
        <v>200113064</v>
      </c>
      <c r="B4061" s="1">
        <v>43990</v>
      </c>
      <c r="C4061" s="1">
        <v>43990</v>
      </c>
      <c r="D4061">
        <v>106</v>
      </c>
      <c r="E4061">
        <v>1</v>
      </c>
      <c r="F4061" t="s">
        <v>36</v>
      </c>
      <c r="G4061">
        <v>162</v>
      </c>
      <c r="H4061">
        <v>2</v>
      </c>
      <c r="I4061">
        <v>624</v>
      </c>
      <c r="J4061" t="s">
        <v>171</v>
      </c>
      <c r="K4061" t="s">
        <v>6381</v>
      </c>
      <c r="L4061">
        <v>31</v>
      </c>
      <c r="M4061" t="s">
        <v>30</v>
      </c>
      <c r="N4061" t="s">
        <v>163</v>
      </c>
      <c r="O4061">
        <v>101</v>
      </c>
      <c r="P4061" t="s">
        <v>32</v>
      </c>
      <c r="Q4061">
        <v>400</v>
      </c>
      <c r="R4061" t="s">
        <v>143</v>
      </c>
      <c r="S4061" t="s">
        <v>84</v>
      </c>
      <c r="T4061" t="s">
        <v>85</v>
      </c>
      <c r="U4061">
        <v>624</v>
      </c>
      <c r="Y4061" t="s">
        <v>6265</v>
      </c>
      <c r="AA4061">
        <v>34.046700000000001</v>
      </c>
      <c r="AB4061">
        <v>-118.2556</v>
      </c>
      <c r="AC4061">
        <f t="shared" si="63"/>
        <v>0</v>
      </c>
    </row>
    <row r="4062" spans="1:29" x14ac:dyDescent="0.35">
      <c r="A4062">
        <v>200906602</v>
      </c>
      <c r="B4062" s="1">
        <v>43888</v>
      </c>
      <c r="C4062" s="1">
        <v>43887</v>
      </c>
      <c r="D4062">
        <v>2200</v>
      </c>
      <c r="E4062">
        <v>9</v>
      </c>
      <c r="F4062" t="s">
        <v>49</v>
      </c>
      <c r="G4062">
        <v>923</v>
      </c>
      <c r="H4062">
        <v>1</v>
      </c>
      <c r="I4062">
        <v>310</v>
      </c>
      <c r="J4062" t="s">
        <v>71</v>
      </c>
      <c r="K4062" t="s">
        <v>6382</v>
      </c>
      <c r="L4062">
        <v>0</v>
      </c>
      <c r="M4062" t="s">
        <v>46</v>
      </c>
      <c r="N4062" t="s">
        <v>46</v>
      </c>
      <c r="O4062">
        <v>202</v>
      </c>
      <c r="P4062" t="s">
        <v>1970</v>
      </c>
      <c r="Q4062">
        <v>514</v>
      </c>
      <c r="R4062" t="s">
        <v>3602</v>
      </c>
      <c r="S4062" t="s">
        <v>40</v>
      </c>
      <c r="T4062" t="s">
        <v>41</v>
      </c>
      <c r="U4062">
        <v>310</v>
      </c>
      <c r="V4062">
        <v>998</v>
      </c>
      <c r="Y4062" t="s">
        <v>6383</v>
      </c>
      <c r="AA4062">
        <v>34.193899999999999</v>
      </c>
      <c r="AB4062">
        <v>-118.4487</v>
      </c>
      <c r="AC4062">
        <f t="shared" si="63"/>
        <v>0</v>
      </c>
    </row>
    <row r="4063" spans="1:29" x14ac:dyDescent="0.35">
      <c r="A4063">
        <v>200505447</v>
      </c>
      <c r="B4063" s="1">
        <v>43865</v>
      </c>
      <c r="C4063" s="1">
        <v>43865</v>
      </c>
      <c r="D4063">
        <v>1500</v>
      </c>
      <c r="E4063">
        <v>5</v>
      </c>
      <c r="F4063" t="s">
        <v>98</v>
      </c>
      <c r="G4063">
        <v>559</v>
      </c>
      <c r="H4063">
        <v>1</v>
      </c>
      <c r="I4063">
        <v>230</v>
      </c>
      <c r="J4063" t="s">
        <v>161</v>
      </c>
      <c r="K4063" t="s">
        <v>6384</v>
      </c>
      <c r="L4063">
        <v>29</v>
      </c>
      <c r="M4063" t="s">
        <v>30</v>
      </c>
      <c r="N4063" t="s">
        <v>95</v>
      </c>
      <c r="O4063">
        <v>101</v>
      </c>
      <c r="P4063" t="s">
        <v>32</v>
      </c>
      <c r="Q4063">
        <v>201</v>
      </c>
      <c r="R4063" t="s">
        <v>165</v>
      </c>
      <c r="S4063" t="s">
        <v>84</v>
      </c>
      <c r="T4063" t="s">
        <v>85</v>
      </c>
      <c r="U4063">
        <v>230</v>
      </c>
      <c r="V4063">
        <v>998</v>
      </c>
      <c r="Y4063" t="s">
        <v>6385</v>
      </c>
      <c r="AA4063">
        <v>33.744599999999998</v>
      </c>
      <c r="AB4063">
        <v>-118.2587</v>
      </c>
      <c r="AC4063">
        <f t="shared" si="63"/>
        <v>0</v>
      </c>
    </row>
    <row r="4064" spans="1:29" x14ac:dyDescent="0.35">
      <c r="A4064">
        <v>200116876</v>
      </c>
      <c r="B4064" s="1">
        <v>44067</v>
      </c>
      <c r="C4064" s="1">
        <v>44067</v>
      </c>
      <c r="D4064">
        <v>1845</v>
      </c>
      <c r="E4064">
        <v>1</v>
      </c>
      <c r="F4064" t="s">
        <v>36</v>
      </c>
      <c r="G4064">
        <v>119</v>
      </c>
      <c r="H4064">
        <v>2</v>
      </c>
      <c r="I4064">
        <v>624</v>
      </c>
      <c r="J4064" t="s">
        <v>171</v>
      </c>
      <c r="K4064" t="s">
        <v>6386</v>
      </c>
      <c r="L4064">
        <v>55</v>
      </c>
      <c r="M4064" t="s">
        <v>30</v>
      </c>
      <c r="N4064" t="s">
        <v>163</v>
      </c>
      <c r="O4064">
        <v>900</v>
      </c>
      <c r="P4064" t="s">
        <v>3685</v>
      </c>
      <c r="Q4064">
        <v>400</v>
      </c>
      <c r="R4064" t="s">
        <v>143</v>
      </c>
      <c r="S4064" t="s">
        <v>40</v>
      </c>
      <c r="T4064" t="s">
        <v>41</v>
      </c>
      <c r="U4064">
        <v>624</v>
      </c>
      <c r="V4064">
        <v>998</v>
      </c>
      <c r="Y4064" t="s">
        <v>1250</v>
      </c>
      <c r="AA4064">
        <v>34.056100000000001</v>
      </c>
      <c r="AB4064">
        <v>-118.2375</v>
      </c>
      <c r="AC4064">
        <f t="shared" si="63"/>
        <v>0</v>
      </c>
    </row>
    <row r="4065" spans="1:29" x14ac:dyDescent="0.35">
      <c r="A4065">
        <v>200714602</v>
      </c>
      <c r="B4065" s="1">
        <v>44110</v>
      </c>
      <c r="C4065" s="1">
        <v>44107</v>
      </c>
      <c r="D4065">
        <v>1900</v>
      </c>
      <c r="E4065">
        <v>7</v>
      </c>
      <c r="F4065" t="s">
        <v>28</v>
      </c>
      <c r="G4065">
        <v>721</v>
      </c>
      <c r="H4065">
        <v>1</v>
      </c>
      <c r="I4065">
        <v>121</v>
      </c>
      <c r="J4065" t="s">
        <v>227</v>
      </c>
      <c r="K4065" t="s">
        <v>6387</v>
      </c>
      <c r="L4065">
        <v>38</v>
      </c>
      <c r="M4065" t="s">
        <v>94</v>
      </c>
      <c r="N4065" t="s">
        <v>73</v>
      </c>
      <c r="O4065">
        <v>101</v>
      </c>
      <c r="P4065" t="s">
        <v>32</v>
      </c>
      <c r="Q4065">
        <v>200</v>
      </c>
      <c r="R4065" t="s">
        <v>663</v>
      </c>
      <c r="S4065" t="s">
        <v>84</v>
      </c>
      <c r="T4065" t="s">
        <v>85</v>
      </c>
      <c r="U4065">
        <v>121</v>
      </c>
      <c r="V4065">
        <v>998</v>
      </c>
      <c r="Y4065" t="s">
        <v>1190</v>
      </c>
      <c r="Z4065" t="s">
        <v>1281</v>
      </c>
      <c r="AA4065">
        <v>34.073500000000003</v>
      </c>
      <c r="AB4065">
        <v>-118.3777</v>
      </c>
      <c r="AC4065">
        <f t="shared" si="63"/>
        <v>0</v>
      </c>
    </row>
    <row r="4066" spans="1:29" x14ac:dyDescent="0.35">
      <c r="A4066">
        <v>200212635</v>
      </c>
      <c r="B4066" s="1">
        <v>44028</v>
      </c>
      <c r="C4066" s="1">
        <v>44028</v>
      </c>
      <c r="D4066">
        <v>1500</v>
      </c>
      <c r="E4066">
        <v>2</v>
      </c>
      <c r="F4066" t="s">
        <v>56</v>
      </c>
      <c r="G4066">
        <v>289</v>
      </c>
      <c r="H4066">
        <v>2</v>
      </c>
      <c r="I4066">
        <v>626</v>
      </c>
      <c r="J4066" t="s">
        <v>141</v>
      </c>
      <c r="K4066" t="s">
        <v>6388</v>
      </c>
      <c r="L4066">
        <v>77</v>
      </c>
      <c r="M4066" t="s">
        <v>94</v>
      </c>
      <c r="N4066" t="s">
        <v>73</v>
      </c>
      <c r="O4066">
        <v>502</v>
      </c>
      <c r="P4066" t="s">
        <v>47</v>
      </c>
      <c r="Q4066">
        <v>400</v>
      </c>
      <c r="R4066" t="s">
        <v>143</v>
      </c>
      <c r="S4066" t="s">
        <v>40</v>
      </c>
      <c r="T4066" t="s">
        <v>41</v>
      </c>
      <c r="U4066">
        <v>626</v>
      </c>
      <c r="Y4066" t="s">
        <v>6389</v>
      </c>
      <c r="AA4066">
        <v>34.046599999999998</v>
      </c>
      <c r="AB4066">
        <v>-118.2735</v>
      </c>
      <c r="AC4066">
        <f t="shared" si="63"/>
        <v>0</v>
      </c>
    </row>
    <row r="4067" spans="1:29" x14ac:dyDescent="0.35">
      <c r="A4067">
        <v>201116638</v>
      </c>
      <c r="B4067" s="1">
        <v>44179</v>
      </c>
      <c r="C4067" s="1">
        <v>44179</v>
      </c>
      <c r="D4067">
        <v>1110</v>
      </c>
      <c r="E4067">
        <v>11</v>
      </c>
      <c r="F4067" t="s">
        <v>64</v>
      </c>
      <c r="G4067">
        <v>1128</v>
      </c>
      <c r="H4067">
        <v>2</v>
      </c>
      <c r="I4067">
        <v>624</v>
      </c>
      <c r="J4067" t="s">
        <v>171</v>
      </c>
      <c r="K4067" t="s">
        <v>6390</v>
      </c>
      <c r="L4067">
        <v>58</v>
      </c>
      <c r="M4067" t="s">
        <v>30</v>
      </c>
      <c r="N4067" t="s">
        <v>73</v>
      </c>
      <c r="O4067">
        <v>501</v>
      </c>
      <c r="P4067" t="s">
        <v>164</v>
      </c>
      <c r="Q4067">
        <v>400</v>
      </c>
      <c r="R4067" t="s">
        <v>143</v>
      </c>
      <c r="S4067" t="s">
        <v>33</v>
      </c>
      <c r="T4067" t="s">
        <v>34</v>
      </c>
      <c r="U4067">
        <v>624</v>
      </c>
      <c r="Y4067" t="s">
        <v>6391</v>
      </c>
      <c r="AA4067">
        <v>34.122500000000002</v>
      </c>
      <c r="AB4067">
        <v>-118.1827</v>
      </c>
      <c r="AC4067">
        <f t="shared" si="63"/>
        <v>1</v>
      </c>
    </row>
    <row r="4068" spans="1:29" x14ac:dyDescent="0.35">
      <c r="A4068">
        <v>200604920</v>
      </c>
      <c r="B4068" s="1">
        <v>43848</v>
      </c>
      <c r="C4068" s="1">
        <v>43848</v>
      </c>
      <c r="D4068">
        <v>800</v>
      </c>
      <c r="E4068">
        <v>6</v>
      </c>
      <c r="F4068" t="s">
        <v>91</v>
      </c>
      <c r="G4068">
        <v>625</v>
      </c>
      <c r="H4068">
        <v>2</v>
      </c>
      <c r="I4068">
        <v>664</v>
      </c>
      <c r="J4068" t="s">
        <v>1125</v>
      </c>
      <c r="K4068" t="s">
        <v>6392</v>
      </c>
      <c r="L4068">
        <v>52</v>
      </c>
      <c r="M4068" t="s">
        <v>94</v>
      </c>
      <c r="N4068" t="s">
        <v>73</v>
      </c>
      <c r="O4068">
        <v>501</v>
      </c>
      <c r="P4068" t="s">
        <v>164</v>
      </c>
      <c r="S4068" t="s">
        <v>40</v>
      </c>
      <c r="T4068" t="s">
        <v>41</v>
      </c>
      <c r="U4068">
        <v>664</v>
      </c>
      <c r="Y4068" t="s">
        <v>587</v>
      </c>
      <c r="AA4068">
        <v>34.110799999999998</v>
      </c>
      <c r="AB4068">
        <v>-118.3398</v>
      </c>
      <c r="AC4068">
        <f t="shared" si="63"/>
        <v>0</v>
      </c>
    </row>
    <row r="4069" spans="1:29" x14ac:dyDescent="0.35">
      <c r="A4069">
        <v>201200602</v>
      </c>
      <c r="B4069" s="1">
        <v>43915</v>
      </c>
      <c r="C4069" s="1">
        <v>43915</v>
      </c>
      <c r="D4069">
        <v>1850</v>
      </c>
      <c r="E4069">
        <v>12</v>
      </c>
      <c r="F4069" t="s">
        <v>68</v>
      </c>
      <c r="G4069">
        <v>1249</v>
      </c>
      <c r="H4069">
        <v>2</v>
      </c>
      <c r="I4069">
        <v>822</v>
      </c>
      <c r="J4069" t="s">
        <v>2539</v>
      </c>
      <c r="K4069" t="s">
        <v>6393</v>
      </c>
      <c r="L4069">
        <v>16</v>
      </c>
      <c r="M4069" t="s">
        <v>94</v>
      </c>
      <c r="N4069" t="s">
        <v>163</v>
      </c>
      <c r="O4069">
        <v>101</v>
      </c>
      <c r="P4069" t="s">
        <v>32</v>
      </c>
      <c r="Q4069">
        <v>511</v>
      </c>
      <c r="R4069" t="s">
        <v>151</v>
      </c>
      <c r="S4069" t="s">
        <v>40</v>
      </c>
      <c r="T4069" t="s">
        <v>41</v>
      </c>
      <c r="U4069">
        <v>822</v>
      </c>
      <c r="Y4069" t="s">
        <v>6394</v>
      </c>
      <c r="AA4069">
        <v>33.976300000000002</v>
      </c>
      <c r="AB4069">
        <v>-118.28270000000001</v>
      </c>
      <c r="AC4069">
        <f t="shared" si="63"/>
        <v>0</v>
      </c>
    </row>
    <row r="4070" spans="1:29" x14ac:dyDescent="0.35">
      <c r="A4070">
        <v>200711924</v>
      </c>
      <c r="B4070" s="1">
        <v>44034</v>
      </c>
      <c r="C4070" s="1">
        <v>44016</v>
      </c>
      <c r="D4070">
        <v>200</v>
      </c>
      <c r="E4070">
        <v>7</v>
      </c>
      <c r="F4070" t="s">
        <v>28</v>
      </c>
      <c r="G4070">
        <v>785</v>
      </c>
      <c r="H4070">
        <v>1</v>
      </c>
      <c r="I4070">
        <v>420</v>
      </c>
      <c r="J4070" t="s">
        <v>352</v>
      </c>
      <c r="K4070" t="s">
        <v>3419</v>
      </c>
      <c r="L4070">
        <v>38</v>
      </c>
      <c r="M4070" t="s">
        <v>30</v>
      </c>
      <c r="N4070" t="s">
        <v>95</v>
      </c>
      <c r="O4070">
        <v>116</v>
      </c>
      <c r="P4070" t="s">
        <v>702</v>
      </c>
      <c r="S4070" t="s">
        <v>40</v>
      </c>
      <c r="T4070" t="s">
        <v>41</v>
      </c>
      <c r="U4070">
        <v>420</v>
      </c>
      <c r="Y4070" t="s">
        <v>6395</v>
      </c>
      <c r="Z4070" t="s">
        <v>999</v>
      </c>
      <c r="AA4070">
        <v>34.0398</v>
      </c>
      <c r="AB4070">
        <v>-118.34139999999999</v>
      </c>
      <c r="AC4070">
        <f t="shared" si="63"/>
        <v>0</v>
      </c>
    </row>
    <row r="4071" spans="1:29" x14ac:dyDescent="0.35">
      <c r="A4071">
        <v>200105349</v>
      </c>
      <c r="B4071" s="1">
        <v>43850</v>
      </c>
      <c r="C4071" s="1">
        <v>43850</v>
      </c>
      <c r="D4071">
        <v>2045</v>
      </c>
      <c r="E4071">
        <v>1</v>
      </c>
      <c r="F4071" t="s">
        <v>36</v>
      </c>
      <c r="G4071">
        <v>154</v>
      </c>
      <c r="H4071">
        <v>2</v>
      </c>
      <c r="I4071">
        <v>624</v>
      </c>
      <c r="J4071" t="s">
        <v>171</v>
      </c>
      <c r="K4071" t="s">
        <v>6396</v>
      </c>
      <c r="L4071">
        <v>30</v>
      </c>
      <c r="M4071" t="s">
        <v>30</v>
      </c>
      <c r="N4071" t="s">
        <v>95</v>
      </c>
      <c r="O4071">
        <v>502</v>
      </c>
      <c r="P4071" t="s">
        <v>47</v>
      </c>
      <c r="Q4071">
        <v>400</v>
      </c>
      <c r="R4071" t="s">
        <v>143</v>
      </c>
      <c r="S4071" t="s">
        <v>84</v>
      </c>
      <c r="T4071" t="s">
        <v>85</v>
      </c>
      <c r="U4071">
        <v>624</v>
      </c>
      <c r="Y4071" t="s">
        <v>229</v>
      </c>
      <c r="AA4071">
        <v>34.046700000000001</v>
      </c>
      <c r="AB4071">
        <v>-118.24850000000001</v>
      </c>
      <c r="AC4071">
        <f t="shared" si="63"/>
        <v>0</v>
      </c>
    </row>
    <row r="4072" spans="1:29" x14ac:dyDescent="0.35">
      <c r="A4072">
        <v>200321740</v>
      </c>
      <c r="B4072" s="1">
        <v>44179</v>
      </c>
      <c r="C4072" s="1">
        <v>44179</v>
      </c>
      <c r="D4072">
        <v>1205</v>
      </c>
      <c r="E4072">
        <v>3</v>
      </c>
      <c r="F4072" t="s">
        <v>43</v>
      </c>
      <c r="G4072">
        <v>355</v>
      </c>
      <c r="H4072">
        <v>1</v>
      </c>
      <c r="I4072">
        <v>210</v>
      </c>
      <c r="J4072" t="s">
        <v>149</v>
      </c>
      <c r="K4072" t="s">
        <v>6397</v>
      </c>
      <c r="L4072">
        <v>38</v>
      </c>
      <c r="M4072" t="s">
        <v>30</v>
      </c>
      <c r="N4072" t="s">
        <v>95</v>
      </c>
      <c r="O4072">
        <v>247</v>
      </c>
      <c r="P4072" t="s">
        <v>159</v>
      </c>
      <c r="Q4072">
        <v>400</v>
      </c>
      <c r="R4072" t="s">
        <v>143</v>
      </c>
      <c r="S4072" t="s">
        <v>40</v>
      </c>
      <c r="T4072" t="s">
        <v>41</v>
      </c>
      <c r="U4072">
        <v>210</v>
      </c>
      <c r="Y4072" t="s">
        <v>6398</v>
      </c>
      <c r="AA4072">
        <v>34.021900000000002</v>
      </c>
      <c r="AB4072">
        <v>-118.3133</v>
      </c>
      <c r="AC4072">
        <f t="shared" si="63"/>
        <v>0</v>
      </c>
    </row>
    <row r="4073" spans="1:29" x14ac:dyDescent="0.35">
      <c r="A4073">
        <v>201008267</v>
      </c>
      <c r="B4073" s="1">
        <v>43943</v>
      </c>
      <c r="C4073" s="1">
        <v>43940</v>
      </c>
      <c r="D4073">
        <v>2139</v>
      </c>
      <c r="E4073">
        <v>10</v>
      </c>
      <c r="F4073" t="s">
        <v>103</v>
      </c>
      <c r="G4073">
        <v>1001</v>
      </c>
      <c r="H4073">
        <v>1</v>
      </c>
      <c r="I4073">
        <v>310</v>
      </c>
      <c r="J4073" t="s">
        <v>71</v>
      </c>
      <c r="K4073" t="s">
        <v>6399</v>
      </c>
      <c r="L4073">
        <v>0</v>
      </c>
      <c r="M4073" t="s">
        <v>30</v>
      </c>
      <c r="N4073" t="s">
        <v>73</v>
      </c>
      <c r="O4073">
        <v>721</v>
      </c>
      <c r="P4073" t="s">
        <v>828</v>
      </c>
      <c r="S4073" t="s">
        <v>40</v>
      </c>
      <c r="T4073" t="s">
        <v>41</v>
      </c>
      <c r="U4073">
        <v>310</v>
      </c>
      <c r="Y4073" t="s">
        <v>6400</v>
      </c>
      <c r="AA4073">
        <v>34.217500000000001</v>
      </c>
      <c r="AB4073">
        <v>-118.5492</v>
      </c>
      <c r="AC4073">
        <f t="shared" si="63"/>
        <v>0</v>
      </c>
    </row>
    <row r="4074" spans="1:29" x14ac:dyDescent="0.35">
      <c r="A4074">
        <v>200713893</v>
      </c>
      <c r="B4074" s="1">
        <v>44088</v>
      </c>
      <c r="C4074" s="1">
        <v>44088</v>
      </c>
      <c r="D4074">
        <v>2345</v>
      </c>
      <c r="E4074">
        <v>7</v>
      </c>
      <c r="F4074" t="s">
        <v>28</v>
      </c>
      <c r="G4074">
        <v>721</v>
      </c>
      <c r="H4074">
        <v>2</v>
      </c>
      <c r="I4074">
        <v>625</v>
      </c>
      <c r="J4074" t="s">
        <v>628</v>
      </c>
      <c r="K4074">
        <v>356</v>
      </c>
      <c r="L4074">
        <v>51</v>
      </c>
      <c r="M4074" t="s">
        <v>94</v>
      </c>
      <c r="N4074" t="s">
        <v>73</v>
      </c>
      <c r="O4074">
        <v>502</v>
      </c>
      <c r="P4074" t="s">
        <v>47</v>
      </c>
      <c r="Q4074">
        <v>400</v>
      </c>
      <c r="R4074" t="s">
        <v>143</v>
      </c>
      <c r="S4074" t="s">
        <v>84</v>
      </c>
      <c r="T4074" t="s">
        <v>85</v>
      </c>
      <c r="U4074">
        <v>625</v>
      </c>
      <c r="Y4074" t="s">
        <v>6401</v>
      </c>
      <c r="AA4074">
        <v>34.072800000000001</v>
      </c>
      <c r="AB4074">
        <v>-118.3806</v>
      </c>
      <c r="AC4074">
        <f t="shared" si="63"/>
        <v>0</v>
      </c>
    </row>
    <row r="4075" spans="1:29" x14ac:dyDescent="0.35">
      <c r="A4075">
        <v>200904384</v>
      </c>
      <c r="B4075" s="1">
        <v>43839</v>
      </c>
      <c r="C4075" s="1">
        <v>43838</v>
      </c>
      <c r="D4075">
        <v>1200</v>
      </c>
      <c r="E4075">
        <v>9</v>
      </c>
      <c r="F4075" t="s">
        <v>49</v>
      </c>
      <c r="G4075">
        <v>926</v>
      </c>
      <c r="H4075">
        <v>1</v>
      </c>
      <c r="I4075">
        <v>341</v>
      </c>
      <c r="J4075" t="s">
        <v>157</v>
      </c>
      <c r="K4075">
        <v>344</v>
      </c>
      <c r="L4075">
        <v>58</v>
      </c>
      <c r="M4075" t="s">
        <v>94</v>
      </c>
      <c r="N4075" t="s">
        <v>73</v>
      </c>
      <c r="O4075">
        <v>501</v>
      </c>
      <c r="P4075" t="s">
        <v>164</v>
      </c>
      <c r="S4075" t="s">
        <v>40</v>
      </c>
      <c r="T4075" t="s">
        <v>41</v>
      </c>
      <c r="U4075">
        <v>341</v>
      </c>
      <c r="Y4075" t="s">
        <v>6402</v>
      </c>
      <c r="AA4075">
        <v>34.188499999999998</v>
      </c>
      <c r="AB4075">
        <v>-118.43340000000001</v>
      </c>
      <c r="AC4075">
        <f t="shared" si="63"/>
        <v>0</v>
      </c>
    </row>
    <row r="4076" spans="1:29" x14ac:dyDescent="0.35">
      <c r="A4076">
        <v>201222198</v>
      </c>
      <c r="B4076" s="1">
        <v>44111</v>
      </c>
      <c r="C4076" s="1">
        <v>44092</v>
      </c>
      <c r="D4076">
        <v>1700</v>
      </c>
      <c r="E4076">
        <v>12</v>
      </c>
      <c r="F4076" t="s">
        <v>68</v>
      </c>
      <c r="G4076">
        <v>1233</v>
      </c>
      <c r="H4076">
        <v>2</v>
      </c>
      <c r="I4076">
        <v>930</v>
      </c>
      <c r="J4076" t="s">
        <v>339</v>
      </c>
      <c r="K4076" t="s">
        <v>6403</v>
      </c>
      <c r="L4076">
        <v>29</v>
      </c>
      <c r="M4076" t="s">
        <v>30</v>
      </c>
      <c r="N4076" t="s">
        <v>163</v>
      </c>
      <c r="O4076">
        <v>727</v>
      </c>
      <c r="P4076" t="s">
        <v>2168</v>
      </c>
      <c r="Q4076">
        <v>511</v>
      </c>
      <c r="R4076" t="s">
        <v>151</v>
      </c>
      <c r="S4076" t="s">
        <v>40</v>
      </c>
      <c r="T4076" t="s">
        <v>41</v>
      </c>
      <c r="U4076">
        <v>930</v>
      </c>
      <c r="Y4076" t="s">
        <v>1893</v>
      </c>
      <c r="AA4076">
        <v>33.989100000000001</v>
      </c>
      <c r="AB4076">
        <v>-118.3125</v>
      </c>
      <c r="AC4076">
        <f t="shared" si="63"/>
        <v>0</v>
      </c>
    </row>
    <row r="4077" spans="1:29" x14ac:dyDescent="0.35">
      <c r="A4077">
        <v>200513444</v>
      </c>
      <c r="B4077" s="1">
        <v>44070</v>
      </c>
      <c r="C4077" s="1">
        <v>44069</v>
      </c>
      <c r="D4077">
        <v>1800</v>
      </c>
      <c r="E4077">
        <v>5</v>
      </c>
      <c r="F4077" t="s">
        <v>98</v>
      </c>
      <c r="G4077">
        <v>555</v>
      </c>
      <c r="H4077">
        <v>1</v>
      </c>
      <c r="I4077">
        <v>510</v>
      </c>
      <c r="J4077" t="s">
        <v>29</v>
      </c>
      <c r="L4077">
        <v>0</v>
      </c>
      <c r="O4077">
        <v>101</v>
      </c>
      <c r="P4077" t="s">
        <v>32</v>
      </c>
      <c r="S4077" t="s">
        <v>40</v>
      </c>
      <c r="T4077" t="s">
        <v>41</v>
      </c>
      <c r="U4077">
        <v>510</v>
      </c>
      <c r="Y4077" t="s">
        <v>6404</v>
      </c>
      <c r="AA4077">
        <v>33.747599999999998</v>
      </c>
      <c r="AB4077">
        <v>-118.29510000000001</v>
      </c>
      <c r="AC4077">
        <f t="shared" si="63"/>
        <v>0</v>
      </c>
    </row>
    <row r="4078" spans="1:29" x14ac:dyDescent="0.35">
      <c r="A4078">
        <v>200800709</v>
      </c>
      <c r="B4078" s="1">
        <v>44014</v>
      </c>
      <c r="C4078" s="1">
        <v>44014</v>
      </c>
      <c r="D4078">
        <v>300</v>
      </c>
      <c r="E4078">
        <v>8</v>
      </c>
      <c r="F4078" t="s">
        <v>109</v>
      </c>
      <c r="G4078">
        <v>835</v>
      </c>
      <c r="H4078">
        <v>1</v>
      </c>
      <c r="I4078">
        <v>310</v>
      </c>
      <c r="J4078" t="s">
        <v>71</v>
      </c>
      <c r="K4078" t="s">
        <v>6405</v>
      </c>
      <c r="L4078">
        <v>72</v>
      </c>
      <c r="M4078" t="s">
        <v>30</v>
      </c>
      <c r="N4078" t="s">
        <v>73</v>
      </c>
      <c r="O4078">
        <v>502</v>
      </c>
      <c r="P4078" t="s">
        <v>47</v>
      </c>
      <c r="S4078" t="s">
        <v>40</v>
      </c>
      <c r="T4078" t="s">
        <v>41</v>
      </c>
      <c r="U4078">
        <v>310</v>
      </c>
      <c r="V4078">
        <v>998</v>
      </c>
      <c r="Y4078" t="s">
        <v>6406</v>
      </c>
      <c r="AA4078">
        <v>34.047800000000002</v>
      </c>
      <c r="AB4078">
        <v>-118.4418</v>
      </c>
      <c r="AC4078">
        <f t="shared" si="63"/>
        <v>0</v>
      </c>
    </row>
    <row r="4079" spans="1:29" x14ac:dyDescent="0.35">
      <c r="A4079">
        <v>200215030</v>
      </c>
      <c r="B4079" s="1">
        <v>44089</v>
      </c>
      <c r="C4079" s="1">
        <v>44068</v>
      </c>
      <c r="D4079">
        <v>900</v>
      </c>
      <c r="E4079">
        <v>2</v>
      </c>
      <c r="F4079" t="s">
        <v>56</v>
      </c>
      <c r="G4079">
        <v>238</v>
      </c>
      <c r="H4079">
        <v>1</v>
      </c>
      <c r="I4079">
        <v>420</v>
      </c>
      <c r="J4079" t="s">
        <v>352</v>
      </c>
      <c r="L4079">
        <v>0</v>
      </c>
      <c r="O4079">
        <v>707</v>
      </c>
      <c r="P4079" t="s">
        <v>280</v>
      </c>
      <c r="S4079" t="s">
        <v>40</v>
      </c>
      <c r="T4079" t="s">
        <v>41</v>
      </c>
      <c r="U4079">
        <v>420</v>
      </c>
      <c r="Y4079" t="s">
        <v>6407</v>
      </c>
      <c r="AA4079">
        <v>34.063299999999998</v>
      </c>
      <c r="AB4079">
        <v>-118.25749999999999</v>
      </c>
      <c r="AC4079">
        <f t="shared" si="63"/>
        <v>0</v>
      </c>
    </row>
    <row r="4080" spans="1:29" x14ac:dyDescent="0.35">
      <c r="A4080">
        <v>201008125</v>
      </c>
      <c r="B4080" s="1">
        <v>43938</v>
      </c>
      <c r="C4080" s="1">
        <v>43938</v>
      </c>
      <c r="D4080">
        <v>900</v>
      </c>
      <c r="E4080">
        <v>10</v>
      </c>
      <c r="F4080" t="s">
        <v>103</v>
      </c>
      <c r="G4080">
        <v>1008</v>
      </c>
      <c r="H4080">
        <v>1</v>
      </c>
      <c r="I4080">
        <v>510</v>
      </c>
      <c r="J4080" t="s">
        <v>29</v>
      </c>
      <c r="L4080">
        <v>0</v>
      </c>
      <c r="O4080">
        <v>101</v>
      </c>
      <c r="P4080" t="s">
        <v>32</v>
      </c>
      <c r="S4080" t="s">
        <v>40</v>
      </c>
      <c r="T4080" t="s">
        <v>41</v>
      </c>
      <c r="U4080">
        <v>510</v>
      </c>
      <c r="Y4080" t="s">
        <v>6408</v>
      </c>
      <c r="AA4080">
        <v>34.207599999999999</v>
      </c>
      <c r="AB4080">
        <v>-118.49460000000001</v>
      </c>
      <c r="AC4080">
        <f t="shared" si="63"/>
        <v>0</v>
      </c>
    </row>
    <row r="4081" spans="1:29" x14ac:dyDescent="0.35">
      <c r="A4081">
        <v>200609985</v>
      </c>
      <c r="B4081" s="1">
        <v>43959</v>
      </c>
      <c r="C4081" s="1">
        <v>43958</v>
      </c>
      <c r="D4081">
        <v>1500</v>
      </c>
      <c r="E4081">
        <v>6</v>
      </c>
      <c r="F4081" t="s">
        <v>91</v>
      </c>
      <c r="G4081">
        <v>622</v>
      </c>
      <c r="H4081">
        <v>2</v>
      </c>
      <c r="I4081">
        <v>662</v>
      </c>
      <c r="J4081" t="s">
        <v>191</v>
      </c>
      <c r="K4081" t="s">
        <v>6409</v>
      </c>
      <c r="L4081">
        <v>47</v>
      </c>
      <c r="M4081" t="s">
        <v>94</v>
      </c>
      <c r="N4081" t="s">
        <v>73</v>
      </c>
      <c r="O4081">
        <v>501</v>
      </c>
      <c r="P4081" t="s">
        <v>164</v>
      </c>
      <c r="S4081" t="s">
        <v>40</v>
      </c>
      <c r="T4081" t="s">
        <v>41</v>
      </c>
      <c r="U4081">
        <v>662</v>
      </c>
      <c r="Y4081" t="s">
        <v>6410</v>
      </c>
      <c r="AA4081">
        <v>34.101700000000001</v>
      </c>
      <c r="AB4081">
        <v>-118.35939999999999</v>
      </c>
      <c r="AC4081">
        <f t="shared" si="63"/>
        <v>0</v>
      </c>
    </row>
    <row r="4082" spans="1:29" x14ac:dyDescent="0.35">
      <c r="A4082">
        <v>200307062</v>
      </c>
      <c r="B4082" s="1">
        <v>43881</v>
      </c>
      <c r="C4082" s="1">
        <v>43880</v>
      </c>
      <c r="D4082">
        <v>2330</v>
      </c>
      <c r="E4082">
        <v>3</v>
      </c>
      <c r="F4082" t="s">
        <v>43</v>
      </c>
      <c r="G4082">
        <v>354</v>
      </c>
      <c r="H4082">
        <v>1</v>
      </c>
      <c r="I4082">
        <v>510</v>
      </c>
      <c r="J4082" t="s">
        <v>29</v>
      </c>
      <c r="L4082">
        <v>0</v>
      </c>
      <c r="O4082">
        <v>101</v>
      </c>
      <c r="P4082" t="s">
        <v>32</v>
      </c>
      <c r="S4082" t="s">
        <v>40</v>
      </c>
      <c r="T4082" t="s">
        <v>41</v>
      </c>
      <c r="U4082">
        <v>510</v>
      </c>
      <c r="Y4082" t="s">
        <v>6411</v>
      </c>
      <c r="AA4082">
        <v>34.023000000000003</v>
      </c>
      <c r="AB4082">
        <v>-118.3272</v>
      </c>
      <c r="AC4082">
        <f t="shared" si="63"/>
        <v>0</v>
      </c>
    </row>
    <row r="4083" spans="1:29" x14ac:dyDescent="0.35">
      <c r="A4083">
        <v>200504679</v>
      </c>
      <c r="B4083" s="1">
        <v>43846</v>
      </c>
      <c r="C4083" s="1">
        <v>43846</v>
      </c>
      <c r="D4083">
        <v>1700</v>
      </c>
      <c r="E4083">
        <v>5</v>
      </c>
      <c r="F4083" t="s">
        <v>98</v>
      </c>
      <c r="G4083">
        <v>585</v>
      </c>
      <c r="H4083">
        <v>2</v>
      </c>
      <c r="I4083">
        <v>626</v>
      </c>
      <c r="J4083" t="s">
        <v>141</v>
      </c>
      <c r="K4083" t="s">
        <v>6412</v>
      </c>
      <c r="L4083">
        <v>17</v>
      </c>
      <c r="M4083" t="s">
        <v>30</v>
      </c>
      <c r="N4083" t="s">
        <v>73</v>
      </c>
      <c r="O4083">
        <v>502</v>
      </c>
      <c r="P4083" t="s">
        <v>47</v>
      </c>
      <c r="Q4083">
        <v>400</v>
      </c>
      <c r="R4083" t="s">
        <v>143</v>
      </c>
      <c r="S4083" t="s">
        <v>33</v>
      </c>
      <c r="T4083" t="s">
        <v>34</v>
      </c>
      <c r="U4083">
        <v>626</v>
      </c>
      <c r="Y4083" t="s">
        <v>6413</v>
      </c>
      <c r="AA4083">
        <v>33.724299999999999</v>
      </c>
      <c r="AB4083">
        <v>-118.2963</v>
      </c>
      <c r="AC4083">
        <f t="shared" si="63"/>
        <v>1</v>
      </c>
    </row>
    <row r="4084" spans="1:29" x14ac:dyDescent="0.35">
      <c r="A4084">
        <v>200411975</v>
      </c>
      <c r="B4084" s="1">
        <v>44064</v>
      </c>
      <c r="C4084" s="1">
        <v>44064</v>
      </c>
      <c r="D4084">
        <v>215</v>
      </c>
      <c r="E4084">
        <v>4</v>
      </c>
      <c r="F4084" t="s">
        <v>54</v>
      </c>
      <c r="G4084">
        <v>469</v>
      </c>
      <c r="H4084">
        <v>2</v>
      </c>
      <c r="I4084">
        <v>237</v>
      </c>
      <c r="J4084" t="s">
        <v>1814</v>
      </c>
      <c r="K4084" t="s">
        <v>6414</v>
      </c>
      <c r="L4084">
        <v>3</v>
      </c>
      <c r="M4084" t="s">
        <v>94</v>
      </c>
      <c r="N4084" t="s">
        <v>163</v>
      </c>
      <c r="O4084">
        <v>501</v>
      </c>
      <c r="P4084" t="s">
        <v>164</v>
      </c>
      <c r="S4084" t="s">
        <v>33</v>
      </c>
      <c r="T4084" t="s">
        <v>34</v>
      </c>
      <c r="U4084">
        <v>237</v>
      </c>
      <c r="Y4084" t="s">
        <v>1281</v>
      </c>
      <c r="Z4084" t="s">
        <v>4514</v>
      </c>
      <c r="AA4084">
        <v>34.033200000000001</v>
      </c>
      <c r="AB4084">
        <v>-118.19240000000001</v>
      </c>
      <c r="AC4084">
        <f t="shared" si="63"/>
        <v>1</v>
      </c>
    </row>
    <row r="4085" spans="1:29" x14ac:dyDescent="0.35">
      <c r="A4085">
        <v>200504335</v>
      </c>
      <c r="B4085" s="1">
        <v>43838</v>
      </c>
      <c r="C4085" s="1">
        <v>43838</v>
      </c>
      <c r="D4085">
        <v>600</v>
      </c>
      <c r="E4085">
        <v>5</v>
      </c>
      <c r="F4085" t="s">
        <v>98</v>
      </c>
      <c r="G4085">
        <v>563</v>
      </c>
      <c r="H4085">
        <v>1</v>
      </c>
      <c r="I4085">
        <v>420</v>
      </c>
      <c r="J4085" t="s">
        <v>352</v>
      </c>
      <c r="L4085">
        <v>0</v>
      </c>
      <c r="O4085">
        <v>101</v>
      </c>
      <c r="P4085" t="s">
        <v>32</v>
      </c>
      <c r="S4085" t="s">
        <v>40</v>
      </c>
      <c r="T4085" t="s">
        <v>41</v>
      </c>
      <c r="U4085">
        <v>420</v>
      </c>
      <c r="Y4085" t="s">
        <v>6415</v>
      </c>
      <c r="AA4085">
        <v>33.735199999999999</v>
      </c>
      <c r="AB4085">
        <v>-118.2923</v>
      </c>
      <c r="AC4085">
        <f t="shared" si="63"/>
        <v>0</v>
      </c>
    </row>
    <row r="4086" spans="1:29" x14ac:dyDescent="0.35">
      <c r="A4086">
        <v>200512047</v>
      </c>
      <c r="B4086" s="1">
        <v>44031</v>
      </c>
      <c r="C4086" s="1">
        <v>44031</v>
      </c>
      <c r="D4086">
        <v>1910</v>
      </c>
      <c r="E4086">
        <v>5</v>
      </c>
      <c r="F4086" t="s">
        <v>98</v>
      </c>
      <c r="G4086">
        <v>558</v>
      </c>
      <c r="H4086">
        <v>2</v>
      </c>
      <c r="I4086">
        <v>740</v>
      </c>
      <c r="J4086" t="s">
        <v>224</v>
      </c>
      <c r="K4086" t="s">
        <v>4283</v>
      </c>
      <c r="L4086">
        <v>31</v>
      </c>
      <c r="M4086" t="s">
        <v>30</v>
      </c>
      <c r="N4086" t="s">
        <v>95</v>
      </c>
      <c r="O4086">
        <v>122</v>
      </c>
      <c r="P4086" t="s">
        <v>275</v>
      </c>
      <c r="S4086" t="s">
        <v>40</v>
      </c>
      <c r="T4086" t="s">
        <v>41</v>
      </c>
      <c r="U4086">
        <v>740</v>
      </c>
      <c r="Y4086" t="s">
        <v>6416</v>
      </c>
      <c r="AA4086">
        <v>33.745100000000001</v>
      </c>
      <c r="AB4086">
        <v>-118.2835</v>
      </c>
      <c r="AC4086">
        <f t="shared" si="63"/>
        <v>0</v>
      </c>
    </row>
    <row r="4087" spans="1:29" x14ac:dyDescent="0.35">
      <c r="A4087">
        <v>200615103</v>
      </c>
      <c r="B4087" s="1">
        <v>44082</v>
      </c>
      <c r="C4087" s="1">
        <v>44082</v>
      </c>
      <c r="D4087">
        <v>125</v>
      </c>
      <c r="E4087">
        <v>6</v>
      </c>
      <c r="F4087" t="s">
        <v>91</v>
      </c>
      <c r="G4087">
        <v>635</v>
      </c>
      <c r="H4087">
        <v>2</v>
      </c>
      <c r="I4087">
        <v>946</v>
      </c>
      <c r="J4087" t="s">
        <v>125</v>
      </c>
      <c r="K4087" t="s">
        <v>4275</v>
      </c>
      <c r="L4087">
        <v>0</v>
      </c>
      <c r="M4087" t="s">
        <v>46</v>
      </c>
      <c r="N4087" t="s">
        <v>46</v>
      </c>
      <c r="O4087">
        <v>101</v>
      </c>
      <c r="P4087" t="s">
        <v>32</v>
      </c>
      <c r="S4087" t="s">
        <v>40</v>
      </c>
      <c r="T4087" t="s">
        <v>41</v>
      </c>
      <c r="U4087">
        <v>946</v>
      </c>
      <c r="Y4087" t="s">
        <v>6417</v>
      </c>
      <c r="AA4087">
        <v>34.107399999999998</v>
      </c>
      <c r="AB4087">
        <v>-118.3314</v>
      </c>
      <c r="AC4087">
        <f t="shared" si="63"/>
        <v>0</v>
      </c>
    </row>
    <row r="4088" spans="1:29" x14ac:dyDescent="0.35">
      <c r="A4088">
        <v>200210672</v>
      </c>
      <c r="B4088" s="1">
        <v>43978</v>
      </c>
      <c r="C4088" s="1">
        <v>43978</v>
      </c>
      <c r="D4088">
        <v>700</v>
      </c>
      <c r="E4088">
        <v>2</v>
      </c>
      <c r="F4088" t="s">
        <v>56</v>
      </c>
      <c r="G4088">
        <v>219</v>
      </c>
      <c r="H4088">
        <v>1</v>
      </c>
      <c r="I4088">
        <v>230</v>
      </c>
      <c r="J4088" t="s">
        <v>161</v>
      </c>
      <c r="K4088" t="s">
        <v>6418</v>
      </c>
      <c r="L4088">
        <v>18</v>
      </c>
      <c r="M4088" t="s">
        <v>94</v>
      </c>
      <c r="N4088" t="s">
        <v>95</v>
      </c>
      <c r="O4088">
        <v>505</v>
      </c>
      <c r="P4088" t="s">
        <v>953</v>
      </c>
      <c r="Q4088">
        <v>212</v>
      </c>
      <c r="R4088" t="s">
        <v>1167</v>
      </c>
      <c r="S4088" t="s">
        <v>84</v>
      </c>
      <c r="T4088" t="s">
        <v>85</v>
      </c>
      <c r="U4088">
        <v>230</v>
      </c>
      <c r="Y4088" t="s">
        <v>2047</v>
      </c>
      <c r="AA4088">
        <v>34.0657</v>
      </c>
      <c r="AB4088">
        <v>-118.24939999999999</v>
      </c>
      <c r="AC4088">
        <f t="shared" si="63"/>
        <v>0</v>
      </c>
    </row>
    <row r="4089" spans="1:29" x14ac:dyDescent="0.35">
      <c r="A4089">
        <v>200414172</v>
      </c>
      <c r="B4089" s="1">
        <v>44126</v>
      </c>
      <c r="C4089" s="1">
        <v>44126</v>
      </c>
      <c r="D4089">
        <v>2200</v>
      </c>
      <c r="E4089">
        <v>4</v>
      </c>
      <c r="F4089" t="s">
        <v>54</v>
      </c>
      <c r="G4089">
        <v>448</v>
      </c>
      <c r="H4089">
        <v>2</v>
      </c>
      <c r="I4089">
        <v>624</v>
      </c>
      <c r="J4089" t="s">
        <v>171</v>
      </c>
      <c r="K4089" t="s">
        <v>6419</v>
      </c>
      <c r="L4089">
        <v>21</v>
      </c>
      <c r="M4089" t="s">
        <v>30</v>
      </c>
      <c r="N4089" t="s">
        <v>73</v>
      </c>
      <c r="O4089">
        <v>109</v>
      </c>
      <c r="P4089" t="s">
        <v>1043</v>
      </c>
      <c r="Q4089">
        <v>400</v>
      </c>
      <c r="R4089" t="s">
        <v>143</v>
      </c>
      <c r="S4089" t="s">
        <v>40</v>
      </c>
      <c r="T4089" t="s">
        <v>41</v>
      </c>
      <c r="U4089">
        <v>624</v>
      </c>
      <c r="Y4089" t="s">
        <v>1087</v>
      </c>
      <c r="Z4089" t="s">
        <v>4467</v>
      </c>
      <c r="AA4089">
        <v>34.059199999999997</v>
      </c>
      <c r="AB4089">
        <v>-118.2</v>
      </c>
      <c r="AC4089">
        <f t="shared" si="63"/>
        <v>0</v>
      </c>
    </row>
    <row r="4090" spans="1:29" x14ac:dyDescent="0.35">
      <c r="A4090">
        <v>200612549</v>
      </c>
      <c r="B4090" s="1">
        <v>44025</v>
      </c>
      <c r="C4090" s="1">
        <v>44025</v>
      </c>
      <c r="D4090">
        <v>1420</v>
      </c>
      <c r="E4090">
        <v>6</v>
      </c>
      <c r="F4090" t="s">
        <v>91</v>
      </c>
      <c r="G4090">
        <v>669</v>
      </c>
      <c r="H4090">
        <v>1</v>
      </c>
      <c r="I4090">
        <v>440</v>
      </c>
      <c r="J4090" t="s">
        <v>213</v>
      </c>
      <c r="K4090" t="s">
        <v>245</v>
      </c>
      <c r="L4090">
        <v>0</v>
      </c>
      <c r="M4090" t="s">
        <v>46</v>
      </c>
      <c r="N4090" t="s">
        <v>46</v>
      </c>
      <c r="O4090">
        <v>202</v>
      </c>
      <c r="P4090" t="s">
        <v>1970</v>
      </c>
      <c r="S4090" t="s">
        <v>40</v>
      </c>
      <c r="T4090" t="s">
        <v>41</v>
      </c>
      <c r="U4090">
        <v>440</v>
      </c>
      <c r="Y4090" t="s">
        <v>6420</v>
      </c>
      <c r="AA4090">
        <v>0</v>
      </c>
      <c r="AB4090">
        <v>0</v>
      </c>
      <c r="AC4090">
        <f t="shared" si="63"/>
        <v>0</v>
      </c>
    </row>
    <row r="4091" spans="1:29" x14ac:dyDescent="0.35">
      <c r="A4091">
        <v>200112610</v>
      </c>
      <c r="B4091" s="1">
        <v>43983</v>
      </c>
      <c r="C4091" s="1">
        <v>43980</v>
      </c>
      <c r="D4091">
        <v>1400</v>
      </c>
      <c r="E4091">
        <v>1</v>
      </c>
      <c r="F4091" t="s">
        <v>36</v>
      </c>
      <c r="G4091">
        <v>162</v>
      </c>
      <c r="H4091">
        <v>1</v>
      </c>
      <c r="I4091">
        <v>310</v>
      </c>
      <c r="J4091" t="s">
        <v>71</v>
      </c>
      <c r="K4091" t="s">
        <v>6421</v>
      </c>
      <c r="L4091">
        <v>23</v>
      </c>
      <c r="M4091" t="s">
        <v>30</v>
      </c>
      <c r="N4091" t="s">
        <v>95</v>
      </c>
      <c r="O4091">
        <v>403</v>
      </c>
      <c r="P4091" t="s">
        <v>337</v>
      </c>
      <c r="S4091" t="s">
        <v>40</v>
      </c>
      <c r="T4091" t="s">
        <v>41</v>
      </c>
      <c r="U4091">
        <v>310</v>
      </c>
      <c r="V4091">
        <v>998</v>
      </c>
      <c r="Y4091" t="s">
        <v>1738</v>
      </c>
      <c r="AA4091">
        <v>34.045900000000003</v>
      </c>
      <c r="AB4091">
        <v>-118.25790000000001</v>
      </c>
      <c r="AC4091">
        <f t="shared" si="63"/>
        <v>0</v>
      </c>
    </row>
    <row r="4092" spans="1:29" x14ac:dyDescent="0.35">
      <c r="A4092">
        <v>200605967</v>
      </c>
      <c r="B4092" s="1">
        <v>43871</v>
      </c>
      <c r="C4092" s="1">
        <v>43871</v>
      </c>
      <c r="D4092">
        <v>2330</v>
      </c>
      <c r="E4092">
        <v>6</v>
      </c>
      <c r="F4092" t="s">
        <v>91</v>
      </c>
      <c r="G4092">
        <v>648</v>
      </c>
      <c r="H4092">
        <v>2</v>
      </c>
      <c r="I4092">
        <v>624</v>
      </c>
      <c r="J4092" t="s">
        <v>171</v>
      </c>
      <c r="K4092" t="s">
        <v>6422</v>
      </c>
      <c r="L4092">
        <v>21</v>
      </c>
      <c r="M4092" t="s">
        <v>94</v>
      </c>
      <c r="N4092" t="s">
        <v>163</v>
      </c>
      <c r="O4092">
        <v>101</v>
      </c>
      <c r="P4092" t="s">
        <v>32</v>
      </c>
      <c r="Q4092">
        <v>400</v>
      </c>
      <c r="R4092" t="s">
        <v>143</v>
      </c>
      <c r="S4092" t="s">
        <v>40</v>
      </c>
      <c r="T4092" t="s">
        <v>41</v>
      </c>
      <c r="U4092">
        <v>624</v>
      </c>
      <c r="Y4092" t="s">
        <v>6423</v>
      </c>
      <c r="Z4092" t="s">
        <v>2224</v>
      </c>
      <c r="AA4092">
        <v>34.099299999999999</v>
      </c>
      <c r="AB4092">
        <v>-118.31140000000001</v>
      </c>
      <c r="AC4092">
        <f t="shared" si="63"/>
        <v>0</v>
      </c>
    </row>
    <row r="4093" spans="1:29" x14ac:dyDescent="0.35">
      <c r="A4093">
        <v>200117504</v>
      </c>
      <c r="B4093" s="1">
        <v>44080</v>
      </c>
      <c r="C4093" s="1">
        <v>44079</v>
      </c>
      <c r="D4093">
        <v>1915</v>
      </c>
      <c r="E4093">
        <v>1</v>
      </c>
      <c r="F4093" t="s">
        <v>36</v>
      </c>
      <c r="G4093">
        <v>174</v>
      </c>
      <c r="H4093">
        <v>2</v>
      </c>
      <c r="I4093">
        <v>745</v>
      </c>
      <c r="J4093" t="s">
        <v>139</v>
      </c>
      <c r="K4093" t="s">
        <v>2316</v>
      </c>
      <c r="L4093">
        <v>55</v>
      </c>
      <c r="M4093" t="s">
        <v>30</v>
      </c>
      <c r="N4093" t="s">
        <v>95</v>
      </c>
      <c r="O4093">
        <v>502</v>
      </c>
      <c r="P4093" t="s">
        <v>47</v>
      </c>
      <c r="S4093" t="s">
        <v>40</v>
      </c>
      <c r="T4093" t="s">
        <v>41</v>
      </c>
      <c r="U4093">
        <v>745</v>
      </c>
      <c r="Y4093" t="s">
        <v>1784</v>
      </c>
      <c r="AA4093">
        <v>34.043700000000001</v>
      </c>
      <c r="AB4093">
        <v>-118.2518</v>
      </c>
      <c r="AC4093">
        <f t="shared" si="63"/>
        <v>0</v>
      </c>
    </row>
    <row r="4094" spans="1:29" x14ac:dyDescent="0.35">
      <c r="A4094">
        <v>201015726</v>
      </c>
      <c r="B4094" s="1">
        <v>44169</v>
      </c>
      <c r="C4094" s="1">
        <v>44169</v>
      </c>
      <c r="D4094">
        <v>1900</v>
      </c>
      <c r="E4094">
        <v>10</v>
      </c>
      <c r="F4094" t="s">
        <v>103</v>
      </c>
      <c r="G4094">
        <v>1025</v>
      </c>
      <c r="H4094">
        <v>1</v>
      </c>
      <c r="I4094">
        <v>510</v>
      </c>
      <c r="J4094" t="s">
        <v>29</v>
      </c>
      <c r="L4094">
        <v>0</v>
      </c>
      <c r="O4094">
        <v>101</v>
      </c>
      <c r="P4094" t="s">
        <v>32</v>
      </c>
      <c r="S4094" t="s">
        <v>40</v>
      </c>
      <c r="T4094" t="s">
        <v>41</v>
      </c>
      <c r="U4094">
        <v>510</v>
      </c>
      <c r="Y4094" t="s">
        <v>2191</v>
      </c>
      <c r="Z4094" t="s">
        <v>4411</v>
      </c>
      <c r="AA4094">
        <v>34.193800000000003</v>
      </c>
      <c r="AB4094">
        <v>-118.5347</v>
      </c>
      <c r="AC4094">
        <f t="shared" si="63"/>
        <v>0</v>
      </c>
    </row>
    <row r="4095" spans="1:29" x14ac:dyDescent="0.35">
      <c r="A4095">
        <v>201309731</v>
      </c>
      <c r="B4095" s="1">
        <v>43943</v>
      </c>
      <c r="C4095" s="1">
        <v>43942</v>
      </c>
      <c r="D4095">
        <v>1800</v>
      </c>
      <c r="E4095">
        <v>13</v>
      </c>
      <c r="F4095" t="s">
        <v>62</v>
      </c>
      <c r="G4095">
        <v>1345</v>
      </c>
      <c r="H4095">
        <v>1</v>
      </c>
      <c r="I4095">
        <v>510</v>
      </c>
      <c r="J4095" t="s">
        <v>29</v>
      </c>
      <c r="L4095">
        <v>0</v>
      </c>
      <c r="O4095">
        <v>101</v>
      </c>
      <c r="P4095" t="s">
        <v>32</v>
      </c>
      <c r="S4095" t="s">
        <v>40</v>
      </c>
      <c r="T4095" t="s">
        <v>41</v>
      </c>
      <c r="U4095">
        <v>510</v>
      </c>
      <c r="Y4095" t="s">
        <v>6424</v>
      </c>
      <c r="AA4095">
        <v>34.013300000000001</v>
      </c>
      <c r="AB4095">
        <v>-118.2522</v>
      </c>
      <c r="AC4095">
        <f t="shared" si="63"/>
        <v>0</v>
      </c>
    </row>
    <row r="4096" spans="1:29" x14ac:dyDescent="0.35">
      <c r="A4096">
        <v>201007696</v>
      </c>
      <c r="B4096" s="1">
        <v>43920</v>
      </c>
      <c r="C4096" s="1">
        <v>43919</v>
      </c>
      <c r="D4096">
        <v>2030</v>
      </c>
      <c r="E4096">
        <v>10</v>
      </c>
      <c r="F4096" t="s">
        <v>103</v>
      </c>
      <c r="G4096">
        <v>1015</v>
      </c>
      <c r="H4096">
        <v>1</v>
      </c>
      <c r="I4096">
        <v>330</v>
      </c>
      <c r="J4096" t="s">
        <v>37</v>
      </c>
      <c r="K4096" t="s">
        <v>6425</v>
      </c>
      <c r="L4096">
        <v>20</v>
      </c>
      <c r="M4096" t="s">
        <v>30</v>
      </c>
      <c r="N4096" t="s">
        <v>95</v>
      </c>
      <c r="O4096">
        <v>108</v>
      </c>
      <c r="P4096" t="s">
        <v>105</v>
      </c>
      <c r="S4096" t="s">
        <v>40</v>
      </c>
      <c r="T4096" t="s">
        <v>41</v>
      </c>
      <c r="U4096">
        <v>330</v>
      </c>
      <c r="Y4096" t="s">
        <v>6426</v>
      </c>
      <c r="AA4096">
        <v>34.201099999999997</v>
      </c>
      <c r="AB4096">
        <v>-118.536</v>
      </c>
      <c r="AC4096">
        <f t="shared" si="63"/>
        <v>0</v>
      </c>
    </row>
    <row r="4097" spans="1:29" x14ac:dyDescent="0.35">
      <c r="A4097">
        <v>200315711</v>
      </c>
      <c r="B4097" s="1">
        <v>44056</v>
      </c>
      <c r="C4097" s="1">
        <v>44056</v>
      </c>
      <c r="D4097">
        <v>1710</v>
      </c>
      <c r="E4097">
        <v>3</v>
      </c>
      <c r="F4097" t="s">
        <v>43</v>
      </c>
      <c r="G4097">
        <v>357</v>
      </c>
      <c r="H4097">
        <v>1</v>
      </c>
      <c r="I4097">
        <v>210</v>
      </c>
      <c r="J4097" t="s">
        <v>149</v>
      </c>
      <c r="K4097" t="s">
        <v>6427</v>
      </c>
      <c r="L4097">
        <v>19</v>
      </c>
      <c r="M4097" t="s">
        <v>46</v>
      </c>
      <c r="N4097" t="s">
        <v>46</v>
      </c>
      <c r="O4097">
        <v>102</v>
      </c>
      <c r="P4097" t="s">
        <v>186</v>
      </c>
      <c r="Q4097">
        <v>113</v>
      </c>
      <c r="R4097" t="s">
        <v>386</v>
      </c>
      <c r="S4097" t="s">
        <v>40</v>
      </c>
      <c r="T4097" t="s">
        <v>41</v>
      </c>
      <c r="U4097">
        <v>210</v>
      </c>
      <c r="Y4097" t="s">
        <v>6428</v>
      </c>
      <c r="AA4097">
        <v>34.021000000000001</v>
      </c>
      <c r="AB4097">
        <v>-118.2921</v>
      </c>
      <c r="AC4097">
        <f t="shared" si="63"/>
        <v>0</v>
      </c>
    </row>
    <row r="4098" spans="1:29" x14ac:dyDescent="0.35">
      <c r="A4098">
        <v>200308863</v>
      </c>
      <c r="B4098" s="1">
        <v>43910</v>
      </c>
      <c r="C4098" s="1">
        <v>43897</v>
      </c>
      <c r="D4098">
        <v>1235</v>
      </c>
      <c r="E4098">
        <v>3</v>
      </c>
      <c r="F4098" t="s">
        <v>43</v>
      </c>
      <c r="G4098">
        <v>353</v>
      </c>
      <c r="H4098">
        <v>1</v>
      </c>
      <c r="I4098">
        <v>440</v>
      </c>
      <c r="J4098" t="s">
        <v>213</v>
      </c>
      <c r="K4098" t="s">
        <v>6429</v>
      </c>
      <c r="L4098">
        <v>40</v>
      </c>
      <c r="M4098" t="s">
        <v>30</v>
      </c>
      <c r="N4098" t="s">
        <v>73</v>
      </c>
      <c r="O4098">
        <v>948</v>
      </c>
      <c r="P4098" t="s">
        <v>6430</v>
      </c>
      <c r="S4098" t="s">
        <v>40</v>
      </c>
      <c r="T4098" t="s">
        <v>41</v>
      </c>
      <c r="U4098">
        <v>440</v>
      </c>
      <c r="Y4098" t="s">
        <v>6431</v>
      </c>
      <c r="AA4098">
        <v>34.023699999999998</v>
      </c>
      <c r="AB4098">
        <v>-118.3442</v>
      </c>
      <c r="AC4098">
        <f t="shared" si="63"/>
        <v>0</v>
      </c>
    </row>
    <row r="4099" spans="1:29" x14ac:dyDescent="0.35">
      <c r="A4099">
        <v>201112617</v>
      </c>
      <c r="B4099" s="1">
        <v>44061</v>
      </c>
      <c r="C4099" s="1">
        <v>44060</v>
      </c>
      <c r="D4099">
        <v>1035</v>
      </c>
      <c r="E4099">
        <v>11</v>
      </c>
      <c r="F4099" t="s">
        <v>64</v>
      </c>
      <c r="G4099">
        <v>1101</v>
      </c>
      <c r="H4099">
        <v>1</v>
      </c>
      <c r="I4099">
        <v>440</v>
      </c>
      <c r="J4099" t="s">
        <v>213</v>
      </c>
      <c r="K4099">
        <v>344</v>
      </c>
      <c r="L4099">
        <v>46</v>
      </c>
      <c r="M4099" t="s">
        <v>94</v>
      </c>
      <c r="N4099" t="s">
        <v>73</v>
      </c>
      <c r="O4099">
        <v>109</v>
      </c>
      <c r="P4099" t="s">
        <v>1043</v>
      </c>
      <c r="S4099" t="s">
        <v>40</v>
      </c>
      <c r="T4099" t="s">
        <v>41</v>
      </c>
      <c r="U4099">
        <v>440</v>
      </c>
      <c r="Y4099" t="s">
        <v>6432</v>
      </c>
      <c r="AA4099">
        <v>34.119199999999999</v>
      </c>
      <c r="AB4099">
        <v>-118.3004</v>
      </c>
      <c r="AC4099">
        <f t="shared" ref="AC4099:AC4162" si="64">IF(OR((S:S)="CC", S:S="AA",S:S="JA"), 1, 0)</f>
        <v>0</v>
      </c>
    </row>
    <row r="4100" spans="1:29" x14ac:dyDescent="0.35">
      <c r="A4100">
        <v>200709884</v>
      </c>
      <c r="B4100" s="1">
        <v>43983</v>
      </c>
      <c r="C4100" s="1">
        <v>43983</v>
      </c>
      <c r="D4100">
        <v>1030</v>
      </c>
      <c r="E4100">
        <v>7</v>
      </c>
      <c r="F4100" t="s">
        <v>28</v>
      </c>
      <c r="G4100">
        <v>711</v>
      </c>
      <c r="H4100">
        <v>1</v>
      </c>
      <c r="I4100">
        <v>510</v>
      </c>
      <c r="J4100" t="s">
        <v>29</v>
      </c>
      <c r="L4100">
        <v>0</v>
      </c>
      <c r="O4100">
        <v>707</v>
      </c>
      <c r="P4100" t="s">
        <v>280</v>
      </c>
      <c r="S4100" t="s">
        <v>40</v>
      </c>
      <c r="T4100" t="s">
        <v>41</v>
      </c>
      <c r="U4100">
        <v>510</v>
      </c>
      <c r="Y4100" t="s">
        <v>2076</v>
      </c>
      <c r="AA4100">
        <v>34.078200000000002</v>
      </c>
      <c r="AB4100">
        <v>-118.3732</v>
      </c>
      <c r="AC4100">
        <f t="shared" si="64"/>
        <v>0</v>
      </c>
    </row>
    <row r="4101" spans="1:29" x14ac:dyDescent="0.35">
      <c r="A4101">
        <v>201113787</v>
      </c>
      <c r="B4101" s="1">
        <v>44094</v>
      </c>
      <c r="C4101" s="1">
        <v>44093</v>
      </c>
      <c r="D4101">
        <v>2200</v>
      </c>
      <c r="E4101">
        <v>11</v>
      </c>
      <c r="F4101" t="s">
        <v>64</v>
      </c>
      <c r="G4101">
        <v>1143</v>
      </c>
      <c r="H4101">
        <v>1</v>
      </c>
      <c r="I4101">
        <v>420</v>
      </c>
      <c r="J4101" t="s">
        <v>352</v>
      </c>
      <c r="K4101" t="s">
        <v>458</v>
      </c>
      <c r="L4101">
        <v>51</v>
      </c>
      <c r="M4101" t="s">
        <v>30</v>
      </c>
      <c r="N4101" t="s">
        <v>73</v>
      </c>
      <c r="O4101">
        <v>101</v>
      </c>
      <c r="P4101" t="s">
        <v>32</v>
      </c>
      <c r="S4101" t="s">
        <v>40</v>
      </c>
      <c r="T4101" t="s">
        <v>41</v>
      </c>
      <c r="U4101">
        <v>420</v>
      </c>
      <c r="Y4101" t="s">
        <v>6433</v>
      </c>
      <c r="AA4101">
        <v>34.1053</v>
      </c>
      <c r="AB4101">
        <v>-118.27849999999999</v>
      </c>
      <c r="AC4101">
        <f t="shared" si="64"/>
        <v>0</v>
      </c>
    </row>
    <row r="4102" spans="1:29" x14ac:dyDescent="0.35">
      <c r="A4102">
        <v>200517312</v>
      </c>
      <c r="B4102" s="1">
        <v>44167</v>
      </c>
      <c r="C4102" s="1">
        <v>44167</v>
      </c>
      <c r="D4102">
        <v>1</v>
      </c>
      <c r="E4102">
        <v>5</v>
      </c>
      <c r="F4102" t="s">
        <v>98</v>
      </c>
      <c r="G4102">
        <v>567</v>
      </c>
      <c r="H4102">
        <v>2</v>
      </c>
      <c r="I4102">
        <v>946</v>
      </c>
      <c r="J4102" t="s">
        <v>125</v>
      </c>
      <c r="K4102">
        <v>1309</v>
      </c>
      <c r="L4102">
        <v>0</v>
      </c>
      <c r="M4102" t="s">
        <v>30</v>
      </c>
      <c r="N4102" t="s">
        <v>31</v>
      </c>
      <c r="O4102">
        <v>101</v>
      </c>
      <c r="P4102" t="s">
        <v>32</v>
      </c>
      <c r="S4102" t="s">
        <v>40</v>
      </c>
      <c r="T4102" t="s">
        <v>41</v>
      </c>
      <c r="U4102">
        <v>946</v>
      </c>
      <c r="Y4102" t="s">
        <v>6434</v>
      </c>
      <c r="Z4102" t="s">
        <v>6435</v>
      </c>
      <c r="AA4102">
        <v>33.7288</v>
      </c>
      <c r="AB4102">
        <v>-118.28579999999999</v>
      </c>
      <c r="AC4102">
        <f t="shared" si="64"/>
        <v>0</v>
      </c>
    </row>
    <row r="4103" spans="1:29" x14ac:dyDescent="0.35">
      <c r="A4103">
        <v>200409574</v>
      </c>
      <c r="B4103" s="1">
        <v>43988</v>
      </c>
      <c r="C4103" s="1">
        <v>43981</v>
      </c>
      <c r="D4103">
        <v>1500</v>
      </c>
      <c r="E4103">
        <v>4</v>
      </c>
      <c r="F4103" t="s">
        <v>54</v>
      </c>
      <c r="G4103">
        <v>468</v>
      </c>
      <c r="H4103">
        <v>2</v>
      </c>
      <c r="I4103">
        <v>662</v>
      </c>
      <c r="J4103" t="s">
        <v>191</v>
      </c>
      <c r="K4103" t="s">
        <v>6436</v>
      </c>
      <c r="L4103">
        <v>49</v>
      </c>
      <c r="M4103" t="s">
        <v>30</v>
      </c>
      <c r="N4103" t="s">
        <v>95</v>
      </c>
      <c r="O4103">
        <v>101</v>
      </c>
      <c r="P4103" t="s">
        <v>32</v>
      </c>
      <c r="S4103" t="s">
        <v>40</v>
      </c>
      <c r="T4103" t="s">
        <v>41</v>
      </c>
      <c r="U4103">
        <v>662</v>
      </c>
      <c r="Y4103" t="s">
        <v>6437</v>
      </c>
      <c r="AA4103">
        <v>34.0364</v>
      </c>
      <c r="AB4103">
        <v>-118.19759999999999</v>
      </c>
      <c r="AC4103">
        <f t="shared" si="64"/>
        <v>0</v>
      </c>
    </row>
    <row r="4104" spans="1:29" x14ac:dyDescent="0.35">
      <c r="A4104">
        <v>200510755</v>
      </c>
      <c r="B4104" s="1">
        <v>44000</v>
      </c>
      <c r="C4104" s="1">
        <v>44000</v>
      </c>
      <c r="D4104">
        <v>1200</v>
      </c>
      <c r="E4104">
        <v>5</v>
      </c>
      <c r="F4104" t="s">
        <v>98</v>
      </c>
      <c r="G4104">
        <v>555</v>
      </c>
      <c r="H4104">
        <v>1</v>
      </c>
      <c r="I4104">
        <v>420</v>
      </c>
      <c r="J4104" t="s">
        <v>352</v>
      </c>
      <c r="L4104">
        <v>0</v>
      </c>
      <c r="O4104">
        <v>104</v>
      </c>
      <c r="P4104" t="s">
        <v>201</v>
      </c>
      <c r="S4104" t="s">
        <v>40</v>
      </c>
      <c r="T4104" t="s">
        <v>41</v>
      </c>
      <c r="U4104">
        <v>420</v>
      </c>
      <c r="Y4104" t="s">
        <v>6438</v>
      </c>
      <c r="AA4104">
        <v>33.7468</v>
      </c>
      <c r="AB4104">
        <v>-118.29349999999999</v>
      </c>
      <c r="AC4104">
        <f t="shared" si="64"/>
        <v>0</v>
      </c>
    </row>
    <row r="4105" spans="1:29" x14ac:dyDescent="0.35">
      <c r="A4105">
        <v>200704225</v>
      </c>
      <c r="B4105" s="1">
        <v>43836</v>
      </c>
      <c r="C4105" s="1">
        <v>43836</v>
      </c>
      <c r="D4105">
        <v>1000</v>
      </c>
      <c r="E4105">
        <v>7</v>
      </c>
      <c r="F4105" t="s">
        <v>28</v>
      </c>
      <c r="G4105">
        <v>713</v>
      </c>
      <c r="H4105">
        <v>2</v>
      </c>
      <c r="I4105">
        <v>354</v>
      </c>
      <c r="J4105" t="s">
        <v>167</v>
      </c>
      <c r="K4105" t="s">
        <v>982</v>
      </c>
      <c r="L4105">
        <v>57</v>
      </c>
      <c r="M4105" t="s">
        <v>30</v>
      </c>
      <c r="N4105" t="s">
        <v>73</v>
      </c>
      <c r="O4105">
        <v>502</v>
      </c>
      <c r="P4105" t="s">
        <v>47</v>
      </c>
      <c r="S4105" t="s">
        <v>40</v>
      </c>
      <c r="T4105" t="s">
        <v>41</v>
      </c>
      <c r="U4105">
        <v>354</v>
      </c>
      <c r="Y4105" t="s">
        <v>6439</v>
      </c>
      <c r="AA4105">
        <v>34.078299999999999</v>
      </c>
      <c r="AB4105">
        <v>-118.35429999999999</v>
      </c>
      <c r="AC4105">
        <f t="shared" si="64"/>
        <v>0</v>
      </c>
    </row>
    <row r="4106" spans="1:29" x14ac:dyDescent="0.35">
      <c r="A4106">
        <v>201110837</v>
      </c>
      <c r="B4106" s="1">
        <v>44007</v>
      </c>
      <c r="C4106" s="1">
        <v>43997</v>
      </c>
      <c r="D4106">
        <v>1510</v>
      </c>
      <c r="E4106">
        <v>11</v>
      </c>
      <c r="F4106" t="s">
        <v>64</v>
      </c>
      <c r="G4106">
        <v>1152</v>
      </c>
      <c r="H4106">
        <v>1</v>
      </c>
      <c r="I4106">
        <v>331</v>
      </c>
      <c r="J4106" t="s">
        <v>233</v>
      </c>
      <c r="K4106" t="s">
        <v>237</v>
      </c>
      <c r="L4106">
        <v>28</v>
      </c>
      <c r="M4106" t="s">
        <v>94</v>
      </c>
      <c r="N4106" t="s">
        <v>73</v>
      </c>
      <c r="O4106">
        <v>101</v>
      </c>
      <c r="P4106" t="s">
        <v>32</v>
      </c>
      <c r="S4106" t="s">
        <v>84</v>
      </c>
      <c r="T4106" t="s">
        <v>85</v>
      </c>
      <c r="U4106">
        <v>331</v>
      </c>
      <c r="Y4106" t="s">
        <v>6440</v>
      </c>
      <c r="Z4106" t="s">
        <v>6441</v>
      </c>
      <c r="AA4106">
        <v>34.098199999999999</v>
      </c>
      <c r="AB4106">
        <v>-118.2841</v>
      </c>
      <c r="AC4106">
        <f t="shared" si="64"/>
        <v>0</v>
      </c>
    </row>
    <row r="4107" spans="1:29" x14ac:dyDescent="0.35">
      <c r="A4107">
        <v>201226960</v>
      </c>
      <c r="B4107" s="1">
        <v>44188</v>
      </c>
      <c r="C4107" s="1">
        <v>44187</v>
      </c>
      <c r="D4107">
        <v>1630</v>
      </c>
      <c r="E4107">
        <v>12</v>
      </c>
      <c r="F4107" t="s">
        <v>68</v>
      </c>
      <c r="G4107">
        <v>1239</v>
      </c>
      <c r="H4107">
        <v>2</v>
      </c>
      <c r="I4107">
        <v>626</v>
      </c>
      <c r="J4107" t="s">
        <v>141</v>
      </c>
      <c r="K4107" t="s">
        <v>6442</v>
      </c>
      <c r="L4107">
        <v>17</v>
      </c>
      <c r="M4107" t="s">
        <v>94</v>
      </c>
      <c r="N4107" t="s">
        <v>163</v>
      </c>
      <c r="O4107">
        <v>122</v>
      </c>
      <c r="P4107" t="s">
        <v>275</v>
      </c>
      <c r="Q4107">
        <v>400</v>
      </c>
      <c r="R4107" t="s">
        <v>143</v>
      </c>
      <c r="S4107" t="s">
        <v>40</v>
      </c>
      <c r="T4107" t="s">
        <v>41</v>
      </c>
      <c r="U4107">
        <v>626</v>
      </c>
      <c r="Y4107" t="s">
        <v>950</v>
      </c>
      <c r="Z4107" t="s">
        <v>440</v>
      </c>
      <c r="AA4107">
        <v>33.989100000000001</v>
      </c>
      <c r="AB4107">
        <v>-118.2915</v>
      </c>
      <c r="AC4107">
        <f t="shared" si="64"/>
        <v>0</v>
      </c>
    </row>
    <row r="4108" spans="1:29" x14ac:dyDescent="0.35">
      <c r="A4108">
        <v>200513690</v>
      </c>
      <c r="B4108" s="1">
        <v>44077</v>
      </c>
      <c r="C4108" s="1">
        <v>44076</v>
      </c>
      <c r="D4108">
        <v>1830</v>
      </c>
      <c r="E4108">
        <v>5</v>
      </c>
      <c r="F4108" t="s">
        <v>98</v>
      </c>
      <c r="G4108">
        <v>515</v>
      </c>
      <c r="H4108">
        <v>1</v>
      </c>
      <c r="I4108">
        <v>510</v>
      </c>
      <c r="J4108" t="s">
        <v>29</v>
      </c>
      <c r="L4108">
        <v>0</v>
      </c>
      <c r="O4108">
        <v>101</v>
      </c>
      <c r="P4108" t="s">
        <v>32</v>
      </c>
      <c r="S4108" t="s">
        <v>40</v>
      </c>
      <c r="T4108" t="s">
        <v>41</v>
      </c>
      <c r="U4108">
        <v>510</v>
      </c>
      <c r="Y4108" t="s">
        <v>6443</v>
      </c>
      <c r="AA4108">
        <v>33.797199999999997</v>
      </c>
      <c r="AB4108">
        <v>-118.2702</v>
      </c>
      <c r="AC4108">
        <f t="shared" si="64"/>
        <v>0</v>
      </c>
    </row>
    <row r="4109" spans="1:29" x14ac:dyDescent="0.35">
      <c r="A4109">
        <v>200305472</v>
      </c>
      <c r="B4109" s="1">
        <v>43855</v>
      </c>
      <c r="C4109" s="1">
        <v>43855</v>
      </c>
      <c r="D4109">
        <v>1600</v>
      </c>
      <c r="E4109">
        <v>3</v>
      </c>
      <c r="F4109" t="s">
        <v>43</v>
      </c>
      <c r="G4109">
        <v>337</v>
      </c>
      <c r="H4109">
        <v>1</v>
      </c>
      <c r="I4109">
        <v>330</v>
      </c>
      <c r="J4109" t="s">
        <v>37</v>
      </c>
      <c r="K4109">
        <v>344</v>
      </c>
      <c r="L4109">
        <v>67</v>
      </c>
      <c r="M4109" t="s">
        <v>30</v>
      </c>
      <c r="N4109" t="s">
        <v>95</v>
      </c>
      <c r="O4109">
        <v>101</v>
      </c>
      <c r="P4109" t="s">
        <v>32</v>
      </c>
      <c r="S4109" t="s">
        <v>40</v>
      </c>
      <c r="T4109" t="s">
        <v>41</v>
      </c>
      <c r="U4109">
        <v>330</v>
      </c>
      <c r="Y4109" t="s">
        <v>6444</v>
      </c>
      <c r="AA4109">
        <v>34.026400000000002</v>
      </c>
      <c r="AB4109">
        <v>-118.2991</v>
      </c>
      <c r="AC4109">
        <f t="shared" si="64"/>
        <v>0</v>
      </c>
    </row>
    <row r="4110" spans="1:29" x14ac:dyDescent="0.35">
      <c r="A4110">
        <v>200122295</v>
      </c>
      <c r="B4110" s="1">
        <v>44177</v>
      </c>
      <c r="C4110" s="1">
        <v>44177</v>
      </c>
      <c r="D4110">
        <v>1530</v>
      </c>
      <c r="E4110">
        <v>1</v>
      </c>
      <c r="F4110" t="s">
        <v>36</v>
      </c>
      <c r="G4110">
        <v>148</v>
      </c>
      <c r="H4110">
        <v>1</v>
      </c>
      <c r="I4110">
        <v>230</v>
      </c>
      <c r="J4110" t="s">
        <v>161</v>
      </c>
      <c r="K4110" t="s">
        <v>6445</v>
      </c>
      <c r="L4110">
        <v>24</v>
      </c>
      <c r="M4110" t="s">
        <v>30</v>
      </c>
      <c r="N4110" t="s">
        <v>73</v>
      </c>
      <c r="O4110">
        <v>101</v>
      </c>
      <c r="P4110" t="s">
        <v>32</v>
      </c>
      <c r="Q4110">
        <v>312</v>
      </c>
      <c r="R4110" t="s">
        <v>717</v>
      </c>
      <c r="S4110" t="s">
        <v>40</v>
      </c>
      <c r="T4110" t="s">
        <v>41</v>
      </c>
      <c r="U4110">
        <v>230</v>
      </c>
      <c r="Y4110" t="s">
        <v>997</v>
      </c>
      <c r="Z4110" t="s">
        <v>77</v>
      </c>
      <c r="AA4110">
        <v>34.043500000000002</v>
      </c>
      <c r="AB4110">
        <v>-118.2427</v>
      </c>
      <c r="AC4110">
        <f t="shared" si="64"/>
        <v>0</v>
      </c>
    </row>
    <row r="4111" spans="1:29" x14ac:dyDescent="0.35">
      <c r="A4111">
        <v>200807152</v>
      </c>
      <c r="B4111" s="1">
        <v>43900</v>
      </c>
      <c r="C4111" s="1">
        <v>43896</v>
      </c>
      <c r="D4111">
        <v>2000</v>
      </c>
      <c r="E4111">
        <v>8</v>
      </c>
      <c r="F4111" t="s">
        <v>109</v>
      </c>
      <c r="G4111">
        <v>899</v>
      </c>
      <c r="H4111">
        <v>1</v>
      </c>
      <c r="I4111">
        <v>510</v>
      </c>
      <c r="J4111" t="s">
        <v>29</v>
      </c>
      <c r="L4111">
        <v>0</v>
      </c>
      <c r="O4111">
        <v>101</v>
      </c>
      <c r="P4111" t="s">
        <v>32</v>
      </c>
      <c r="S4111" t="s">
        <v>84</v>
      </c>
      <c r="T4111" t="s">
        <v>85</v>
      </c>
      <c r="U4111">
        <v>510</v>
      </c>
      <c r="Y4111" t="s">
        <v>764</v>
      </c>
      <c r="Z4111" t="s">
        <v>6446</v>
      </c>
      <c r="AA4111">
        <v>34.032699999999998</v>
      </c>
      <c r="AB4111">
        <v>-118.3822</v>
      </c>
      <c r="AC4111">
        <f t="shared" si="64"/>
        <v>0</v>
      </c>
    </row>
    <row r="4112" spans="1:29" x14ac:dyDescent="0.35">
      <c r="A4112">
        <v>200914042</v>
      </c>
      <c r="B4112" s="1">
        <v>44070</v>
      </c>
      <c r="C4112" s="1">
        <v>44070</v>
      </c>
      <c r="D4112">
        <v>415</v>
      </c>
      <c r="E4112">
        <v>9</v>
      </c>
      <c r="F4112" t="s">
        <v>49</v>
      </c>
      <c r="G4112">
        <v>914</v>
      </c>
      <c r="H4112">
        <v>1</v>
      </c>
      <c r="I4112">
        <v>510</v>
      </c>
      <c r="J4112" t="s">
        <v>29</v>
      </c>
      <c r="L4112">
        <v>0</v>
      </c>
      <c r="O4112">
        <v>101</v>
      </c>
      <c r="P4112" t="s">
        <v>32</v>
      </c>
      <c r="S4112" t="s">
        <v>40</v>
      </c>
      <c r="T4112" t="s">
        <v>41</v>
      </c>
      <c r="U4112">
        <v>510</v>
      </c>
      <c r="Y4112" t="s">
        <v>3121</v>
      </c>
      <c r="Z4112" t="s">
        <v>2450</v>
      </c>
      <c r="AA4112">
        <v>34.195700000000002</v>
      </c>
      <c r="AB4112">
        <v>-118.4662</v>
      </c>
      <c r="AC4112">
        <f t="shared" si="64"/>
        <v>0</v>
      </c>
    </row>
    <row r="4113" spans="1:29" x14ac:dyDescent="0.35">
      <c r="A4113">
        <v>200816887</v>
      </c>
      <c r="B4113" s="1">
        <v>44160</v>
      </c>
      <c r="C4113" s="1">
        <v>44160</v>
      </c>
      <c r="D4113">
        <v>1430</v>
      </c>
      <c r="E4113">
        <v>8</v>
      </c>
      <c r="F4113" t="s">
        <v>109</v>
      </c>
      <c r="G4113">
        <v>898</v>
      </c>
      <c r="H4113">
        <v>2</v>
      </c>
      <c r="I4113">
        <v>930</v>
      </c>
      <c r="J4113" t="s">
        <v>339</v>
      </c>
      <c r="K4113">
        <v>421</v>
      </c>
      <c r="L4113">
        <v>52</v>
      </c>
      <c r="M4113" t="s">
        <v>30</v>
      </c>
      <c r="N4113" t="s">
        <v>163</v>
      </c>
      <c r="O4113">
        <v>502</v>
      </c>
      <c r="P4113" t="s">
        <v>47</v>
      </c>
      <c r="Q4113">
        <v>511</v>
      </c>
      <c r="R4113" t="s">
        <v>151</v>
      </c>
      <c r="S4113" t="s">
        <v>84</v>
      </c>
      <c r="T4113" t="s">
        <v>85</v>
      </c>
      <c r="U4113">
        <v>930</v>
      </c>
      <c r="Y4113" t="s">
        <v>6447</v>
      </c>
      <c r="AA4113">
        <v>34.032800000000002</v>
      </c>
      <c r="AB4113">
        <v>-118.39</v>
      </c>
      <c r="AC4113">
        <f t="shared" si="64"/>
        <v>0</v>
      </c>
    </row>
    <row r="4114" spans="1:29" x14ac:dyDescent="0.35">
      <c r="A4114">
        <v>200310539</v>
      </c>
      <c r="B4114" s="1">
        <v>43948</v>
      </c>
      <c r="C4114" s="1">
        <v>43948</v>
      </c>
      <c r="D4114">
        <v>1245</v>
      </c>
      <c r="E4114">
        <v>3</v>
      </c>
      <c r="F4114" t="s">
        <v>43</v>
      </c>
      <c r="G4114">
        <v>332</v>
      </c>
      <c r="H4114">
        <v>2</v>
      </c>
      <c r="I4114">
        <v>901</v>
      </c>
      <c r="J4114" t="s">
        <v>210</v>
      </c>
      <c r="K4114" t="s">
        <v>6448</v>
      </c>
      <c r="L4114">
        <v>35</v>
      </c>
      <c r="M4114" t="s">
        <v>94</v>
      </c>
      <c r="N4114" t="s">
        <v>95</v>
      </c>
      <c r="O4114">
        <v>101</v>
      </c>
      <c r="P4114" t="s">
        <v>32</v>
      </c>
      <c r="S4114" t="s">
        <v>84</v>
      </c>
      <c r="T4114" t="s">
        <v>85</v>
      </c>
      <c r="U4114">
        <v>901</v>
      </c>
      <c r="Y4114" t="s">
        <v>6449</v>
      </c>
      <c r="AA4114">
        <v>34.025599999999997</v>
      </c>
      <c r="AB4114">
        <v>-118.3417</v>
      </c>
      <c r="AC4114">
        <f t="shared" si="64"/>
        <v>0</v>
      </c>
    </row>
    <row r="4115" spans="1:29" x14ac:dyDescent="0.35">
      <c r="A4115">
        <v>200912201</v>
      </c>
      <c r="B4115" s="1">
        <v>44022</v>
      </c>
      <c r="C4115" s="1">
        <v>44013</v>
      </c>
      <c r="D4115">
        <v>1800</v>
      </c>
      <c r="E4115">
        <v>9</v>
      </c>
      <c r="F4115" t="s">
        <v>49</v>
      </c>
      <c r="G4115">
        <v>971</v>
      </c>
      <c r="H4115">
        <v>1</v>
      </c>
      <c r="I4115">
        <v>310</v>
      </c>
      <c r="J4115" t="s">
        <v>71</v>
      </c>
      <c r="K4115" t="s">
        <v>6450</v>
      </c>
      <c r="L4115">
        <v>0</v>
      </c>
      <c r="M4115" t="s">
        <v>46</v>
      </c>
      <c r="N4115" t="s">
        <v>46</v>
      </c>
      <c r="O4115">
        <v>203</v>
      </c>
      <c r="P4115" t="s">
        <v>101</v>
      </c>
      <c r="Q4115">
        <v>500</v>
      </c>
      <c r="R4115" t="s">
        <v>184</v>
      </c>
      <c r="S4115" t="s">
        <v>40</v>
      </c>
      <c r="T4115" t="s">
        <v>41</v>
      </c>
      <c r="U4115">
        <v>310</v>
      </c>
      <c r="Y4115" t="s">
        <v>6451</v>
      </c>
      <c r="AA4115">
        <v>34.156399999999998</v>
      </c>
      <c r="AB4115">
        <v>-118.46299999999999</v>
      </c>
      <c r="AC4115">
        <f t="shared" si="64"/>
        <v>0</v>
      </c>
    </row>
    <row r="4116" spans="1:29" x14ac:dyDescent="0.35">
      <c r="A4116">
        <v>201215541</v>
      </c>
      <c r="B4116" s="1">
        <v>44010</v>
      </c>
      <c r="C4116" s="1">
        <v>44010</v>
      </c>
      <c r="D4116">
        <v>600</v>
      </c>
      <c r="E4116">
        <v>12</v>
      </c>
      <c r="F4116" t="s">
        <v>68</v>
      </c>
      <c r="G4116">
        <v>1241</v>
      </c>
      <c r="H4116">
        <v>2</v>
      </c>
      <c r="I4116">
        <v>745</v>
      </c>
      <c r="J4116" t="s">
        <v>139</v>
      </c>
      <c r="K4116" t="s">
        <v>2316</v>
      </c>
      <c r="L4116">
        <v>39</v>
      </c>
      <c r="M4116" t="s">
        <v>94</v>
      </c>
      <c r="N4116" t="s">
        <v>73</v>
      </c>
      <c r="O4116">
        <v>501</v>
      </c>
      <c r="P4116" t="s">
        <v>164</v>
      </c>
      <c r="S4116" t="s">
        <v>40</v>
      </c>
      <c r="T4116" t="s">
        <v>41</v>
      </c>
      <c r="U4116">
        <v>745</v>
      </c>
      <c r="Y4116" t="s">
        <v>1662</v>
      </c>
      <c r="AA4116">
        <v>33.982900000000001</v>
      </c>
      <c r="AB4116">
        <v>-118.3338</v>
      </c>
      <c r="AC4116">
        <f t="shared" si="64"/>
        <v>0</v>
      </c>
    </row>
    <row r="4117" spans="1:29" x14ac:dyDescent="0.35">
      <c r="A4117">
        <v>200310444</v>
      </c>
      <c r="B4117" s="1">
        <v>43946</v>
      </c>
      <c r="C4117" s="1">
        <v>43946</v>
      </c>
      <c r="D4117">
        <v>1550</v>
      </c>
      <c r="E4117">
        <v>3</v>
      </c>
      <c r="F4117" t="s">
        <v>43</v>
      </c>
      <c r="G4117">
        <v>357</v>
      </c>
      <c r="H4117">
        <v>1</v>
      </c>
      <c r="I4117">
        <v>440</v>
      </c>
      <c r="J4117" t="s">
        <v>213</v>
      </c>
      <c r="K4117" t="s">
        <v>6452</v>
      </c>
      <c r="L4117">
        <v>28</v>
      </c>
      <c r="M4117" t="s">
        <v>30</v>
      </c>
      <c r="N4117" t="s">
        <v>2547</v>
      </c>
      <c r="O4117">
        <v>502</v>
      </c>
      <c r="P4117" t="s">
        <v>47</v>
      </c>
      <c r="S4117" t="s">
        <v>40</v>
      </c>
      <c r="T4117" t="s">
        <v>41</v>
      </c>
      <c r="U4117">
        <v>440</v>
      </c>
      <c r="Y4117" t="s">
        <v>6453</v>
      </c>
      <c r="AA4117">
        <v>34.020000000000003</v>
      </c>
      <c r="AB4117">
        <v>-118.2915</v>
      </c>
      <c r="AC4117">
        <f t="shared" si="64"/>
        <v>0</v>
      </c>
    </row>
    <row r="4118" spans="1:29" x14ac:dyDescent="0.35">
      <c r="A4118">
        <v>201009303</v>
      </c>
      <c r="B4118" s="1">
        <v>43974</v>
      </c>
      <c r="C4118" s="1">
        <v>43973</v>
      </c>
      <c r="D4118">
        <v>2100</v>
      </c>
      <c r="E4118">
        <v>10</v>
      </c>
      <c r="F4118" t="s">
        <v>103</v>
      </c>
      <c r="G4118">
        <v>1078</v>
      </c>
      <c r="H4118">
        <v>1</v>
      </c>
      <c r="I4118">
        <v>330</v>
      </c>
      <c r="J4118" t="s">
        <v>37</v>
      </c>
      <c r="K4118" t="s">
        <v>6454</v>
      </c>
      <c r="L4118">
        <v>25</v>
      </c>
      <c r="M4118" t="s">
        <v>94</v>
      </c>
      <c r="N4118" t="s">
        <v>95</v>
      </c>
      <c r="O4118">
        <v>101</v>
      </c>
      <c r="P4118" t="s">
        <v>32</v>
      </c>
      <c r="S4118" t="s">
        <v>40</v>
      </c>
      <c r="T4118" t="s">
        <v>41</v>
      </c>
      <c r="U4118">
        <v>330</v>
      </c>
      <c r="Y4118" t="s">
        <v>6455</v>
      </c>
      <c r="AA4118">
        <v>34.1633</v>
      </c>
      <c r="AB4118">
        <v>-118.4945</v>
      </c>
      <c r="AC4118">
        <f t="shared" si="64"/>
        <v>0</v>
      </c>
    </row>
    <row r="4119" spans="1:29" x14ac:dyDescent="0.35">
      <c r="A4119">
        <v>201224046</v>
      </c>
      <c r="B4119" s="1">
        <v>44142</v>
      </c>
      <c r="C4119" s="1">
        <v>44141</v>
      </c>
      <c r="D4119">
        <v>2345</v>
      </c>
      <c r="E4119">
        <v>12</v>
      </c>
      <c r="F4119" t="s">
        <v>68</v>
      </c>
      <c r="G4119">
        <v>1256</v>
      </c>
      <c r="H4119">
        <v>1</v>
      </c>
      <c r="I4119">
        <v>210</v>
      </c>
      <c r="J4119" t="s">
        <v>149</v>
      </c>
      <c r="K4119" t="s">
        <v>6456</v>
      </c>
      <c r="L4119">
        <v>22</v>
      </c>
      <c r="M4119" t="s">
        <v>30</v>
      </c>
      <c r="N4119" t="s">
        <v>95</v>
      </c>
      <c r="O4119">
        <v>101</v>
      </c>
      <c r="P4119" t="s">
        <v>32</v>
      </c>
      <c r="Q4119">
        <v>102</v>
      </c>
      <c r="R4119" t="s">
        <v>219</v>
      </c>
      <c r="S4119" t="s">
        <v>40</v>
      </c>
      <c r="T4119" t="s">
        <v>41</v>
      </c>
      <c r="U4119">
        <v>210</v>
      </c>
      <c r="Y4119" t="s">
        <v>439</v>
      </c>
      <c r="Z4119" t="s">
        <v>2163</v>
      </c>
      <c r="AA4119">
        <v>33.970799999999997</v>
      </c>
      <c r="AB4119">
        <v>-118.2803</v>
      </c>
      <c r="AC4119">
        <f t="shared" si="64"/>
        <v>0</v>
      </c>
    </row>
    <row r="4120" spans="1:29" x14ac:dyDescent="0.35">
      <c r="A4120">
        <v>200805892</v>
      </c>
      <c r="B4120" s="1">
        <v>43872</v>
      </c>
      <c r="C4120" s="1">
        <v>43872</v>
      </c>
      <c r="D4120">
        <v>555</v>
      </c>
      <c r="E4120">
        <v>8</v>
      </c>
      <c r="F4120" t="s">
        <v>109</v>
      </c>
      <c r="G4120">
        <v>829</v>
      </c>
      <c r="H4120">
        <v>2</v>
      </c>
      <c r="I4120">
        <v>740</v>
      </c>
      <c r="J4120" t="s">
        <v>224</v>
      </c>
      <c r="K4120" t="s">
        <v>560</v>
      </c>
      <c r="L4120">
        <v>0</v>
      </c>
      <c r="M4120" t="s">
        <v>46</v>
      </c>
      <c r="N4120" t="s">
        <v>46</v>
      </c>
      <c r="O4120">
        <v>210</v>
      </c>
      <c r="P4120" t="s">
        <v>183</v>
      </c>
      <c r="S4120" t="s">
        <v>40</v>
      </c>
      <c r="T4120" t="s">
        <v>41</v>
      </c>
      <c r="U4120">
        <v>740</v>
      </c>
      <c r="Y4120" t="s">
        <v>6457</v>
      </c>
      <c r="AA4120">
        <v>34.058100000000003</v>
      </c>
      <c r="AB4120">
        <v>-118.42359999999999</v>
      </c>
      <c r="AC4120">
        <f t="shared" si="64"/>
        <v>0</v>
      </c>
    </row>
    <row r="4121" spans="1:29" x14ac:dyDescent="0.35">
      <c r="A4121">
        <v>200818037</v>
      </c>
      <c r="B4121" s="1">
        <v>44195</v>
      </c>
      <c r="C4121" s="1">
        <v>44184</v>
      </c>
      <c r="D4121">
        <v>1430</v>
      </c>
      <c r="E4121">
        <v>8</v>
      </c>
      <c r="F4121" t="s">
        <v>109</v>
      </c>
      <c r="G4121">
        <v>806</v>
      </c>
      <c r="H4121">
        <v>1</v>
      </c>
      <c r="I4121">
        <v>440</v>
      </c>
      <c r="J4121" t="s">
        <v>213</v>
      </c>
      <c r="K4121" t="s">
        <v>6458</v>
      </c>
      <c r="L4121">
        <v>19</v>
      </c>
      <c r="M4121" t="s">
        <v>94</v>
      </c>
      <c r="N4121" t="s">
        <v>73</v>
      </c>
      <c r="O4121">
        <v>104</v>
      </c>
      <c r="P4121" t="s">
        <v>201</v>
      </c>
      <c r="S4121" t="s">
        <v>40</v>
      </c>
      <c r="T4121" t="s">
        <v>41</v>
      </c>
      <c r="U4121">
        <v>440</v>
      </c>
      <c r="Y4121" t="s">
        <v>6459</v>
      </c>
      <c r="AA4121">
        <v>34.085700000000003</v>
      </c>
      <c r="AB4121">
        <v>-118.4517</v>
      </c>
      <c r="AC4121">
        <f t="shared" si="64"/>
        <v>0</v>
      </c>
    </row>
    <row r="4122" spans="1:29" x14ac:dyDescent="0.35">
      <c r="A4122">
        <v>201309065</v>
      </c>
      <c r="B4122" s="1">
        <v>43926</v>
      </c>
      <c r="C4122" s="1">
        <v>43926</v>
      </c>
      <c r="D4122">
        <v>1030</v>
      </c>
      <c r="E4122">
        <v>13</v>
      </c>
      <c r="F4122" t="s">
        <v>62</v>
      </c>
      <c r="G4122">
        <v>1361</v>
      </c>
      <c r="H4122">
        <v>1</v>
      </c>
      <c r="I4122">
        <v>510</v>
      </c>
      <c r="J4122" t="s">
        <v>29</v>
      </c>
      <c r="L4122">
        <v>0</v>
      </c>
      <c r="O4122">
        <v>101</v>
      </c>
      <c r="P4122" t="s">
        <v>32</v>
      </c>
      <c r="S4122" t="s">
        <v>40</v>
      </c>
      <c r="T4122" t="s">
        <v>41</v>
      </c>
      <c r="U4122">
        <v>510</v>
      </c>
      <c r="Y4122" t="s">
        <v>357</v>
      </c>
      <c r="Z4122" t="s">
        <v>6460</v>
      </c>
      <c r="AA4122">
        <v>34.0002</v>
      </c>
      <c r="AB4122">
        <v>-118.2783</v>
      </c>
      <c r="AC4122">
        <f t="shared" si="64"/>
        <v>0</v>
      </c>
    </row>
    <row r="4123" spans="1:29" x14ac:dyDescent="0.35">
      <c r="A4123">
        <v>200616487</v>
      </c>
      <c r="B4123" s="1">
        <v>44113</v>
      </c>
      <c r="C4123" s="1">
        <v>44110</v>
      </c>
      <c r="D4123">
        <v>1900</v>
      </c>
      <c r="E4123">
        <v>6</v>
      </c>
      <c r="F4123" t="s">
        <v>91</v>
      </c>
      <c r="G4123">
        <v>622</v>
      </c>
      <c r="H4123">
        <v>1</v>
      </c>
      <c r="I4123">
        <v>341</v>
      </c>
      <c r="J4123" t="s">
        <v>157</v>
      </c>
      <c r="K4123" t="s">
        <v>1759</v>
      </c>
      <c r="L4123">
        <v>42</v>
      </c>
      <c r="M4123" t="s">
        <v>30</v>
      </c>
      <c r="N4123" t="s">
        <v>73</v>
      </c>
      <c r="O4123">
        <v>502</v>
      </c>
      <c r="P4123" t="s">
        <v>47</v>
      </c>
      <c r="S4123" t="s">
        <v>40</v>
      </c>
      <c r="T4123" t="s">
        <v>41</v>
      </c>
      <c r="U4123">
        <v>341</v>
      </c>
      <c r="V4123">
        <v>480</v>
      </c>
      <c r="Y4123" t="s">
        <v>6461</v>
      </c>
      <c r="AA4123">
        <v>34.114600000000003</v>
      </c>
      <c r="AB4123">
        <v>-118.36069999999999</v>
      </c>
      <c r="AC4123">
        <f t="shared" si="64"/>
        <v>0</v>
      </c>
    </row>
    <row r="4124" spans="1:29" x14ac:dyDescent="0.35">
      <c r="A4124">
        <v>200311056</v>
      </c>
      <c r="B4124" s="1">
        <v>43960</v>
      </c>
      <c r="C4124" s="1">
        <v>43960</v>
      </c>
      <c r="D4124">
        <v>10</v>
      </c>
      <c r="E4124">
        <v>3</v>
      </c>
      <c r="F4124" t="s">
        <v>43</v>
      </c>
      <c r="G4124">
        <v>357</v>
      </c>
      <c r="H4124">
        <v>1</v>
      </c>
      <c r="I4124">
        <v>236</v>
      </c>
      <c r="J4124" t="s">
        <v>692</v>
      </c>
      <c r="K4124" t="s">
        <v>6462</v>
      </c>
      <c r="L4124">
        <v>27</v>
      </c>
      <c r="M4124" t="s">
        <v>94</v>
      </c>
      <c r="N4124" t="s">
        <v>95</v>
      </c>
      <c r="O4124">
        <v>102</v>
      </c>
      <c r="P4124" t="s">
        <v>186</v>
      </c>
      <c r="Q4124">
        <v>400</v>
      </c>
      <c r="R4124" t="s">
        <v>143</v>
      </c>
      <c r="S4124" t="s">
        <v>40</v>
      </c>
      <c r="T4124" t="s">
        <v>41</v>
      </c>
      <c r="U4124">
        <v>236</v>
      </c>
      <c r="Y4124" t="s">
        <v>6463</v>
      </c>
      <c r="AA4124">
        <v>34.025500000000001</v>
      </c>
      <c r="AB4124">
        <v>-118.2915</v>
      </c>
      <c r="AC4124">
        <f t="shared" si="64"/>
        <v>0</v>
      </c>
    </row>
    <row r="4125" spans="1:29" x14ac:dyDescent="0.35">
      <c r="A4125">
        <v>200505837</v>
      </c>
      <c r="B4125" s="1">
        <v>43866</v>
      </c>
      <c r="C4125" s="1">
        <v>43863</v>
      </c>
      <c r="D4125">
        <v>1940</v>
      </c>
      <c r="E4125">
        <v>5</v>
      </c>
      <c r="F4125" t="s">
        <v>98</v>
      </c>
      <c r="G4125">
        <v>522</v>
      </c>
      <c r="H4125">
        <v>1</v>
      </c>
      <c r="I4125">
        <v>230</v>
      </c>
      <c r="J4125" t="s">
        <v>161</v>
      </c>
      <c r="K4125" t="s">
        <v>6464</v>
      </c>
      <c r="L4125">
        <v>44</v>
      </c>
      <c r="M4125" t="s">
        <v>30</v>
      </c>
      <c r="N4125" t="s">
        <v>163</v>
      </c>
      <c r="O4125">
        <v>101</v>
      </c>
      <c r="P4125" t="s">
        <v>32</v>
      </c>
      <c r="Q4125">
        <v>102</v>
      </c>
      <c r="R4125" t="s">
        <v>219</v>
      </c>
      <c r="S4125" t="s">
        <v>40</v>
      </c>
      <c r="T4125" t="s">
        <v>41</v>
      </c>
      <c r="U4125">
        <v>230</v>
      </c>
      <c r="Y4125" t="s">
        <v>5564</v>
      </c>
      <c r="Z4125" t="s">
        <v>6465</v>
      </c>
      <c r="AA4125">
        <v>33.777900000000002</v>
      </c>
      <c r="AB4125">
        <v>-118.274</v>
      </c>
      <c r="AC4125">
        <f t="shared" si="64"/>
        <v>0</v>
      </c>
    </row>
    <row r="4126" spans="1:29" x14ac:dyDescent="0.35">
      <c r="A4126">
        <v>200606622</v>
      </c>
      <c r="B4126" s="1">
        <v>43882</v>
      </c>
      <c r="C4126" s="1">
        <v>43882</v>
      </c>
      <c r="D4126">
        <v>215</v>
      </c>
      <c r="E4126">
        <v>6</v>
      </c>
      <c r="F4126" t="s">
        <v>91</v>
      </c>
      <c r="G4126">
        <v>666</v>
      </c>
      <c r="H4126">
        <v>2</v>
      </c>
      <c r="I4126">
        <v>624</v>
      </c>
      <c r="J4126" t="s">
        <v>171</v>
      </c>
      <c r="K4126" t="s">
        <v>6466</v>
      </c>
      <c r="L4126">
        <v>27</v>
      </c>
      <c r="M4126" t="s">
        <v>30</v>
      </c>
      <c r="N4126" t="s">
        <v>73</v>
      </c>
      <c r="O4126">
        <v>102</v>
      </c>
      <c r="P4126" t="s">
        <v>186</v>
      </c>
      <c r="Q4126">
        <v>500</v>
      </c>
      <c r="R4126" t="s">
        <v>184</v>
      </c>
      <c r="S4126" t="s">
        <v>40</v>
      </c>
      <c r="T4126" t="s">
        <v>41</v>
      </c>
      <c r="U4126">
        <v>624</v>
      </c>
      <c r="Y4126" t="s">
        <v>1353</v>
      </c>
      <c r="Z4126" t="s">
        <v>2870</v>
      </c>
      <c r="AA4126">
        <v>34.096200000000003</v>
      </c>
      <c r="AB4126">
        <v>-118.3288</v>
      </c>
      <c r="AC4126">
        <f t="shared" si="64"/>
        <v>0</v>
      </c>
    </row>
    <row r="4127" spans="1:29" x14ac:dyDescent="0.35">
      <c r="A4127">
        <v>200707083</v>
      </c>
      <c r="B4127" s="1">
        <v>43897</v>
      </c>
      <c r="C4127" s="1">
        <v>43897</v>
      </c>
      <c r="D4127">
        <v>840</v>
      </c>
      <c r="E4127">
        <v>7</v>
      </c>
      <c r="F4127" t="s">
        <v>28</v>
      </c>
      <c r="G4127">
        <v>779</v>
      </c>
      <c r="H4127">
        <v>1</v>
      </c>
      <c r="I4127">
        <v>310</v>
      </c>
      <c r="J4127" t="s">
        <v>71</v>
      </c>
      <c r="K4127" t="s">
        <v>6467</v>
      </c>
      <c r="L4127">
        <v>56</v>
      </c>
      <c r="M4127" t="s">
        <v>30</v>
      </c>
      <c r="N4127" t="s">
        <v>95</v>
      </c>
      <c r="O4127">
        <v>501</v>
      </c>
      <c r="P4127" t="s">
        <v>164</v>
      </c>
      <c r="S4127" t="s">
        <v>84</v>
      </c>
      <c r="T4127" t="s">
        <v>85</v>
      </c>
      <c r="U4127">
        <v>310</v>
      </c>
      <c r="Y4127" t="s">
        <v>3435</v>
      </c>
      <c r="AA4127">
        <v>34.041800000000002</v>
      </c>
      <c r="AB4127">
        <v>-118.32250000000001</v>
      </c>
      <c r="AC4127">
        <f t="shared" si="64"/>
        <v>0</v>
      </c>
    </row>
    <row r="4128" spans="1:29" x14ac:dyDescent="0.35">
      <c r="A4128">
        <v>200407723</v>
      </c>
      <c r="B4128" s="1">
        <v>43931</v>
      </c>
      <c r="C4128" s="1">
        <v>43930</v>
      </c>
      <c r="D4128">
        <v>1700</v>
      </c>
      <c r="E4128">
        <v>4</v>
      </c>
      <c r="F4128" t="s">
        <v>54</v>
      </c>
      <c r="G4128">
        <v>489</v>
      </c>
      <c r="H4128">
        <v>1</v>
      </c>
      <c r="I4128">
        <v>420</v>
      </c>
      <c r="J4128" t="s">
        <v>352</v>
      </c>
      <c r="L4128">
        <v>0</v>
      </c>
      <c r="O4128">
        <v>101</v>
      </c>
      <c r="P4128" t="s">
        <v>32</v>
      </c>
      <c r="S4128" t="s">
        <v>40</v>
      </c>
      <c r="T4128" t="s">
        <v>41</v>
      </c>
      <c r="U4128">
        <v>420</v>
      </c>
      <c r="Y4128" t="s">
        <v>6468</v>
      </c>
      <c r="AA4128">
        <v>34.024799999999999</v>
      </c>
      <c r="AB4128">
        <v>-118.2158</v>
      </c>
      <c r="AC4128">
        <f t="shared" si="64"/>
        <v>0</v>
      </c>
    </row>
    <row r="4129" spans="1:29" x14ac:dyDescent="0.35">
      <c r="A4129">
        <v>201014050</v>
      </c>
      <c r="B4129" s="1">
        <v>44118</v>
      </c>
      <c r="C4129" s="1">
        <v>44115</v>
      </c>
      <c r="D4129">
        <v>1810</v>
      </c>
      <c r="E4129">
        <v>10</v>
      </c>
      <c r="F4129" t="s">
        <v>103</v>
      </c>
      <c r="G4129">
        <v>1021</v>
      </c>
      <c r="H4129">
        <v>2</v>
      </c>
      <c r="I4129">
        <v>354</v>
      </c>
      <c r="J4129" t="s">
        <v>167</v>
      </c>
      <c r="K4129" t="s">
        <v>982</v>
      </c>
      <c r="L4129">
        <v>22</v>
      </c>
      <c r="M4129" t="s">
        <v>30</v>
      </c>
      <c r="N4129" t="s">
        <v>163</v>
      </c>
      <c r="O4129">
        <v>602</v>
      </c>
      <c r="P4129" t="s">
        <v>5715</v>
      </c>
      <c r="S4129" t="s">
        <v>40</v>
      </c>
      <c r="T4129" t="s">
        <v>41</v>
      </c>
      <c r="U4129">
        <v>354</v>
      </c>
      <c r="Y4129" t="s">
        <v>6469</v>
      </c>
      <c r="AA4129">
        <v>34.190899999999999</v>
      </c>
      <c r="AB4129">
        <v>-118.5579</v>
      </c>
      <c r="AC4129">
        <f t="shared" si="64"/>
        <v>0</v>
      </c>
    </row>
    <row r="4130" spans="1:29" x14ac:dyDescent="0.35">
      <c r="A4130">
        <v>200210693</v>
      </c>
      <c r="B4130" s="1">
        <v>43979</v>
      </c>
      <c r="C4130" s="1">
        <v>43979</v>
      </c>
      <c r="D4130">
        <v>220</v>
      </c>
      <c r="E4130">
        <v>2</v>
      </c>
      <c r="F4130" t="s">
        <v>56</v>
      </c>
      <c r="G4130">
        <v>233</v>
      </c>
      <c r="H4130">
        <v>2</v>
      </c>
      <c r="I4130">
        <v>626</v>
      </c>
      <c r="J4130" t="s">
        <v>141</v>
      </c>
      <c r="K4130" t="s">
        <v>6470</v>
      </c>
      <c r="L4130">
        <v>26</v>
      </c>
      <c r="M4130" t="s">
        <v>94</v>
      </c>
      <c r="N4130" t="s">
        <v>95</v>
      </c>
      <c r="O4130">
        <v>502</v>
      </c>
      <c r="P4130" t="s">
        <v>47</v>
      </c>
      <c r="Q4130">
        <v>400</v>
      </c>
      <c r="R4130" t="s">
        <v>143</v>
      </c>
      <c r="S4130" t="s">
        <v>40</v>
      </c>
      <c r="T4130" t="s">
        <v>41</v>
      </c>
      <c r="U4130">
        <v>626</v>
      </c>
      <c r="Y4130" t="s">
        <v>2644</v>
      </c>
      <c r="AA4130">
        <v>34.0685</v>
      </c>
      <c r="AB4130">
        <v>-118.2775</v>
      </c>
      <c r="AC4130">
        <f t="shared" si="64"/>
        <v>0</v>
      </c>
    </row>
    <row r="4131" spans="1:29" x14ac:dyDescent="0.35">
      <c r="A4131">
        <v>201215692</v>
      </c>
      <c r="B4131" s="1">
        <v>44013</v>
      </c>
      <c r="C4131" s="1">
        <v>44013</v>
      </c>
      <c r="D4131">
        <v>1205</v>
      </c>
      <c r="E4131">
        <v>12</v>
      </c>
      <c r="F4131" t="s">
        <v>68</v>
      </c>
      <c r="G4131">
        <v>1265</v>
      </c>
      <c r="H4131">
        <v>1</v>
      </c>
      <c r="I4131">
        <v>420</v>
      </c>
      <c r="J4131" t="s">
        <v>352</v>
      </c>
      <c r="L4131">
        <v>0</v>
      </c>
      <c r="O4131">
        <v>101</v>
      </c>
      <c r="P4131" t="s">
        <v>32</v>
      </c>
      <c r="S4131" t="s">
        <v>40</v>
      </c>
      <c r="T4131" t="s">
        <v>41</v>
      </c>
      <c r="U4131">
        <v>420</v>
      </c>
      <c r="Y4131" t="s">
        <v>6471</v>
      </c>
      <c r="Z4131" t="s">
        <v>6472</v>
      </c>
      <c r="AA4131">
        <v>33.965499999999999</v>
      </c>
      <c r="AB4131">
        <v>-118.29179999999999</v>
      </c>
      <c r="AC4131">
        <f t="shared" si="64"/>
        <v>0</v>
      </c>
    </row>
    <row r="4132" spans="1:29" x14ac:dyDescent="0.35">
      <c r="A4132">
        <v>200813205</v>
      </c>
      <c r="B4132" s="1">
        <v>44064</v>
      </c>
      <c r="C4132" s="1">
        <v>44064</v>
      </c>
      <c r="D4132">
        <v>1700</v>
      </c>
      <c r="E4132">
        <v>8</v>
      </c>
      <c r="F4132" t="s">
        <v>109</v>
      </c>
      <c r="G4132">
        <v>839</v>
      </c>
      <c r="H4132">
        <v>1</v>
      </c>
      <c r="I4132">
        <v>320</v>
      </c>
      <c r="J4132" t="s">
        <v>435</v>
      </c>
      <c r="K4132" t="s">
        <v>6473</v>
      </c>
      <c r="L4132">
        <v>0</v>
      </c>
      <c r="M4132" t="s">
        <v>46</v>
      </c>
      <c r="N4132" t="s">
        <v>46</v>
      </c>
      <c r="O4132">
        <v>702</v>
      </c>
      <c r="P4132" t="s">
        <v>552</v>
      </c>
      <c r="Q4132">
        <v>500</v>
      </c>
      <c r="R4132" t="s">
        <v>184</v>
      </c>
      <c r="S4132" t="s">
        <v>33</v>
      </c>
      <c r="T4132" t="s">
        <v>34</v>
      </c>
      <c r="U4132">
        <v>320</v>
      </c>
      <c r="Y4132" t="s">
        <v>6474</v>
      </c>
      <c r="AA4132">
        <v>34.058900000000001</v>
      </c>
      <c r="AB4132">
        <v>-118.4211</v>
      </c>
      <c r="AC4132">
        <f t="shared" si="64"/>
        <v>1</v>
      </c>
    </row>
    <row r="4133" spans="1:29" x14ac:dyDescent="0.35">
      <c r="A4133">
        <v>201116605</v>
      </c>
      <c r="B4133" s="1">
        <v>44178</v>
      </c>
      <c r="C4133" s="1">
        <v>44178</v>
      </c>
      <c r="D4133">
        <v>1600</v>
      </c>
      <c r="E4133">
        <v>11</v>
      </c>
      <c r="F4133" t="s">
        <v>64</v>
      </c>
      <c r="G4133">
        <v>1113</v>
      </c>
      <c r="H4133">
        <v>1</v>
      </c>
      <c r="I4133">
        <v>440</v>
      </c>
      <c r="J4133" t="s">
        <v>213</v>
      </c>
      <c r="K4133">
        <v>344</v>
      </c>
      <c r="L4133">
        <v>51</v>
      </c>
      <c r="M4133" t="s">
        <v>30</v>
      </c>
      <c r="N4133" t="s">
        <v>31</v>
      </c>
      <c r="O4133">
        <v>406</v>
      </c>
      <c r="P4133" t="s">
        <v>582</v>
      </c>
      <c r="S4133" t="s">
        <v>40</v>
      </c>
      <c r="T4133" t="s">
        <v>41</v>
      </c>
      <c r="U4133">
        <v>440</v>
      </c>
      <c r="Y4133" t="s">
        <v>1638</v>
      </c>
      <c r="AA4133">
        <v>34.142499999999998</v>
      </c>
      <c r="AB4133">
        <v>-118.2239</v>
      </c>
      <c r="AC4133">
        <f t="shared" si="64"/>
        <v>0</v>
      </c>
    </row>
    <row r="4134" spans="1:29" x14ac:dyDescent="0.35">
      <c r="A4134">
        <v>200409623</v>
      </c>
      <c r="B4134" s="1">
        <v>43991</v>
      </c>
      <c r="C4134" s="1">
        <v>43990</v>
      </c>
      <c r="D4134">
        <v>2310</v>
      </c>
      <c r="E4134">
        <v>4</v>
      </c>
      <c r="F4134" t="s">
        <v>54</v>
      </c>
      <c r="G4134">
        <v>443</v>
      </c>
      <c r="H4134">
        <v>1</v>
      </c>
      <c r="I4134">
        <v>510</v>
      </c>
      <c r="J4134" t="s">
        <v>29</v>
      </c>
      <c r="L4134">
        <v>0</v>
      </c>
      <c r="O4134">
        <v>101</v>
      </c>
      <c r="P4134" t="s">
        <v>32</v>
      </c>
      <c r="S4134" t="s">
        <v>40</v>
      </c>
      <c r="T4134" t="s">
        <v>41</v>
      </c>
      <c r="U4134">
        <v>510</v>
      </c>
      <c r="Y4134" t="s">
        <v>5570</v>
      </c>
      <c r="Z4134" t="s">
        <v>1490</v>
      </c>
      <c r="AA4134">
        <v>34.057499999999997</v>
      </c>
      <c r="AB4134">
        <v>-118.20780000000001</v>
      </c>
      <c r="AC4134">
        <f t="shared" si="64"/>
        <v>0</v>
      </c>
    </row>
    <row r="4135" spans="1:29" x14ac:dyDescent="0.35">
      <c r="A4135">
        <v>200100708</v>
      </c>
      <c r="B4135" s="1">
        <v>43913</v>
      </c>
      <c r="C4135" s="1">
        <v>43913</v>
      </c>
      <c r="D4135">
        <v>1530</v>
      </c>
      <c r="E4135">
        <v>1</v>
      </c>
      <c r="F4135" t="s">
        <v>36</v>
      </c>
      <c r="G4135">
        <v>111</v>
      </c>
      <c r="H4135">
        <v>2</v>
      </c>
      <c r="I4135">
        <v>624</v>
      </c>
      <c r="J4135" t="s">
        <v>171</v>
      </c>
      <c r="K4135" t="s">
        <v>6475</v>
      </c>
      <c r="L4135">
        <v>36</v>
      </c>
      <c r="M4135" t="s">
        <v>94</v>
      </c>
      <c r="N4135" t="s">
        <v>95</v>
      </c>
      <c r="O4135">
        <v>210</v>
      </c>
      <c r="P4135" t="s">
        <v>183</v>
      </c>
      <c r="Q4135">
        <v>400</v>
      </c>
      <c r="R4135" t="s">
        <v>143</v>
      </c>
      <c r="S4135" t="s">
        <v>40</v>
      </c>
      <c r="T4135" t="s">
        <v>41</v>
      </c>
      <c r="U4135">
        <v>624</v>
      </c>
      <c r="Y4135" t="s">
        <v>6476</v>
      </c>
      <c r="AA4135">
        <v>34.060600000000001</v>
      </c>
      <c r="AB4135">
        <v>-118.2439</v>
      </c>
      <c r="AC4135">
        <f t="shared" si="64"/>
        <v>0</v>
      </c>
    </row>
    <row r="4136" spans="1:29" x14ac:dyDescent="0.35">
      <c r="A4136">
        <v>200916743</v>
      </c>
      <c r="B4136" s="1">
        <v>44137</v>
      </c>
      <c r="C4136" s="1">
        <v>44136</v>
      </c>
      <c r="D4136">
        <v>1645</v>
      </c>
      <c r="E4136">
        <v>9</v>
      </c>
      <c r="F4136" t="s">
        <v>49</v>
      </c>
      <c r="G4136">
        <v>964</v>
      </c>
      <c r="H4136">
        <v>1</v>
      </c>
      <c r="I4136">
        <v>330</v>
      </c>
      <c r="J4136" t="s">
        <v>37</v>
      </c>
      <c r="K4136" t="s">
        <v>1063</v>
      </c>
      <c r="L4136">
        <v>47</v>
      </c>
      <c r="M4136" t="s">
        <v>94</v>
      </c>
      <c r="N4136" t="s">
        <v>73</v>
      </c>
      <c r="O4136">
        <v>108</v>
      </c>
      <c r="P4136" t="s">
        <v>105</v>
      </c>
      <c r="S4136" t="s">
        <v>84</v>
      </c>
      <c r="T4136" t="s">
        <v>85</v>
      </c>
      <c r="U4136">
        <v>330</v>
      </c>
      <c r="Y4136" t="s">
        <v>53</v>
      </c>
      <c r="AA4136">
        <v>34.157600000000002</v>
      </c>
      <c r="AB4136">
        <v>-118.4389</v>
      </c>
      <c r="AC4136">
        <f t="shared" si="64"/>
        <v>0</v>
      </c>
    </row>
    <row r="4137" spans="1:29" x14ac:dyDescent="0.35">
      <c r="A4137">
        <v>200618126</v>
      </c>
      <c r="B4137" s="1">
        <v>44152</v>
      </c>
      <c r="C4137" s="1">
        <v>44150</v>
      </c>
      <c r="D4137">
        <v>1900</v>
      </c>
      <c r="E4137">
        <v>6</v>
      </c>
      <c r="F4137" t="s">
        <v>91</v>
      </c>
      <c r="G4137">
        <v>638</v>
      </c>
      <c r="H4137">
        <v>2</v>
      </c>
      <c r="I4137">
        <v>946</v>
      </c>
      <c r="J4137" t="s">
        <v>125</v>
      </c>
      <c r="K4137" t="s">
        <v>6477</v>
      </c>
      <c r="L4137">
        <v>47</v>
      </c>
      <c r="M4137" t="s">
        <v>30</v>
      </c>
      <c r="N4137" t="s">
        <v>73</v>
      </c>
      <c r="O4137">
        <v>108</v>
      </c>
      <c r="P4137" t="s">
        <v>105</v>
      </c>
      <c r="Q4137">
        <v>500</v>
      </c>
      <c r="R4137" t="s">
        <v>184</v>
      </c>
      <c r="S4137" t="s">
        <v>40</v>
      </c>
      <c r="T4137" t="s">
        <v>41</v>
      </c>
      <c r="U4137">
        <v>946</v>
      </c>
      <c r="Y4137" t="s">
        <v>6478</v>
      </c>
      <c r="AA4137">
        <v>34.103999999999999</v>
      </c>
      <c r="AB4137">
        <v>-118.3137</v>
      </c>
      <c r="AC4137">
        <f t="shared" si="64"/>
        <v>0</v>
      </c>
    </row>
    <row r="4138" spans="1:29" x14ac:dyDescent="0.35">
      <c r="A4138">
        <v>200814506</v>
      </c>
      <c r="B4138" s="1">
        <v>44098</v>
      </c>
      <c r="C4138" s="1">
        <v>43894</v>
      </c>
      <c r="D4138">
        <v>800</v>
      </c>
      <c r="E4138">
        <v>8</v>
      </c>
      <c r="F4138" t="s">
        <v>109</v>
      </c>
      <c r="G4138">
        <v>852</v>
      </c>
      <c r="H4138">
        <v>2</v>
      </c>
      <c r="I4138">
        <v>354</v>
      </c>
      <c r="J4138" t="s">
        <v>167</v>
      </c>
      <c r="K4138" t="s">
        <v>6356</v>
      </c>
      <c r="L4138">
        <v>65</v>
      </c>
      <c r="M4138" t="s">
        <v>94</v>
      </c>
      <c r="N4138" t="s">
        <v>73</v>
      </c>
      <c r="O4138">
        <v>502</v>
      </c>
      <c r="P4138" t="s">
        <v>47</v>
      </c>
      <c r="S4138" t="s">
        <v>40</v>
      </c>
      <c r="T4138" t="s">
        <v>41</v>
      </c>
      <c r="U4138">
        <v>354</v>
      </c>
      <c r="Y4138" t="s">
        <v>2619</v>
      </c>
      <c r="AA4138">
        <v>34.040999999999997</v>
      </c>
      <c r="AB4138">
        <v>-118.45359999999999</v>
      </c>
      <c r="AC4138">
        <f t="shared" si="64"/>
        <v>0</v>
      </c>
    </row>
    <row r="4139" spans="1:29" x14ac:dyDescent="0.35">
      <c r="A4139">
        <v>201111399</v>
      </c>
      <c r="B4139" s="1">
        <v>44025</v>
      </c>
      <c r="C4139" s="1">
        <v>44025</v>
      </c>
      <c r="D4139">
        <v>830</v>
      </c>
      <c r="E4139">
        <v>11</v>
      </c>
      <c r="F4139" t="s">
        <v>64</v>
      </c>
      <c r="G4139">
        <v>1162</v>
      </c>
      <c r="H4139">
        <v>2</v>
      </c>
      <c r="I4139">
        <v>740</v>
      </c>
      <c r="J4139" t="s">
        <v>224</v>
      </c>
      <c r="K4139" t="s">
        <v>1450</v>
      </c>
      <c r="L4139">
        <v>38</v>
      </c>
      <c r="M4139" t="s">
        <v>30</v>
      </c>
      <c r="N4139" t="s">
        <v>73</v>
      </c>
      <c r="O4139">
        <v>101</v>
      </c>
      <c r="P4139" t="s">
        <v>32</v>
      </c>
      <c r="Q4139">
        <v>306</v>
      </c>
      <c r="R4139" t="s">
        <v>1108</v>
      </c>
      <c r="S4139" t="s">
        <v>40</v>
      </c>
      <c r="T4139" t="s">
        <v>41</v>
      </c>
      <c r="U4139">
        <v>740</v>
      </c>
      <c r="Y4139" t="s">
        <v>6479</v>
      </c>
      <c r="AA4139">
        <v>34.091200000000001</v>
      </c>
      <c r="AB4139">
        <v>-118.28440000000001</v>
      </c>
      <c r="AC4139">
        <f t="shared" si="64"/>
        <v>0</v>
      </c>
    </row>
    <row r="4140" spans="1:29" x14ac:dyDescent="0.35">
      <c r="A4140">
        <v>200615940</v>
      </c>
      <c r="B4140" s="1">
        <v>44101</v>
      </c>
      <c r="C4140" s="1">
        <v>44100</v>
      </c>
      <c r="D4140">
        <v>2200</v>
      </c>
      <c r="E4140">
        <v>6</v>
      </c>
      <c r="F4140" t="s">
        <v>91</v>
      </c>
      <c r="G4140">
        <v>638</v>
      </c>
      <c r="H4140">
        <v>1</v>
      </c>
      <c r="I4140">
        <v>510</v>
      </c>
      <c r="J4140" t="s">
        <v>29</v>
      </c>
      <c r="L4140">
        <v>0</v>
      </c>
      <c r="O4140">
        <v>101</v>
      </c>
      <c r="P4140" t="s">
        <v>32</v>
      </c>
      <c r="S4140" t="s">
        <v>40</v>
      </c>
      <c r="T4140" t="s">
        <v>41</v>
      </c>
      <c r="U4140">
        <v>510</v>
      </c>
      <c r="Y4140" t="s">
        <v>2355</v>
      </c>
      <c r="AA4140">
        <v>34.1038</v>
      </c>
      <c r="AB4140">
        <v>-118.3151</v>
      </c>
      <c r="AC4140">
        <f t="shared" si="64"/>
        <v>0</v>
      </c>
    </row>
    <row r="4141" spans="1:29" x14ac:dyDescent="0.35">
      <c r="A4141">
        <v>200408502</v>
      </c>
      <c r="B4141" s="1">
        <v>43955</v>
      </c>
      <c r="C4141" s="1">
        <v>43954</v>
      </c>
      <c r="D4141">
        <v>1730</v>
      </c>
      <c r="E4141">
        <v>4</v>
      </c>
      <c r="F4141" t="s">
        <v>54</v>
      </c>
      <c r="G4141">
        <v>473</v>
      </c>
      <c r="H4141">
        <v>1</v>
      </c>
      <c r="I4141">
        <v>310</v>
      </c>
      <c r="J4141" t="s">
        <v>71</v>
      </c>
      <c r="K4141" t="s">
        <v>6480</v>
      </c>
      <c r="L4141">
        <v>26</v>
      </c>
      <c r="M4141" t="s">
        <v>94</v>
      </c>
      <c r="N4141" t="s">
        <v>173</v>
      </c>
      <c r="O4141">
        <v>707</v>
      </c>
      <c r="P4141" t="s">
        <v>280</v>
      </c>
      <c r="S4141" t="s">
        <v>33</v>
      </c>
      <c r="T4141" t="s">
        <v>34</v>
      </c>
      <c r="U4141">
        <v>310</v>
      </c>
      <c r="V4141">
        <v>998</v>
      </c>
      <c r="Y4141" t="s">
        <v>5551</v>
      </c>
      <c r="AA4141">
        <v>34.0381</v>
      </c>
      <c r="AB4141">
        <v>-118.215</v>
      </c>
      <c r="AC4141">
        <f t="shared" si="64"/>
        <v>1</v>
      </c>
    </row>
    <row r="4142" spans="1:29" x14ac:dyDescent="0.35">
      <c r="A4142">
        <v>200811444</v>
      </c>
      <c r="B4142" s="1">
        <v>44016</v>
      </c>
      <c r="C4142" s="1">
        <v>44015</v>
      </c>
      <c r="D4142">
        <v>1000</v>
      </c>
      <c r="E4142">
        <v>8</v>
      </c>
      <c r="F4142" t="s">
        <v>109</v>
      </c>
      <c r="G4142">
        <v>889</v>
      </c>
      <c r="H4142">
        <v>2</v>
      </c>
      <c r="I4142">
        <v>930</v>
      </c>
      <c r="J4142" t="s">
        <v>339</v>
      </c>
      <c r="K4142" t="s">
        <v>6481</v>
      </c>
      <c r="L4142">
        <v>24</v>
      </c>
      <c r="M4142" t="s">
        <v>30</v>
      </c>
      <c r="N4142" t="s">
        <v>95</v>
      </c>
      <c r="O4142">
        <v>502</v>
      </c>
      <c r="P4142" t="s">
        <v>47</v>
      </c>
      <c r="Q4142">
        <v>511</v>
      </c>
      <c r="R4142" t="s">
        <v>151</v>
      </c>
      <c r="S4142" t="s">
        <v>84</v>
      </c>
      <c r="T4142" t="s">
        <v>85</v>
      </c>
      <c r="U4142">
        <v>930</v>
      </c>
      <c r="Y4142" t="s">
        <v>6482</v>
      </c>
      <c r="AA4142">
        <v>34.038899999999998</v>
      </c>
      <c r="AB4142">
        <v>-118.3796</v>
      </c>
      <c r="AC4142">
        <f t="shared" si="64"/>
        <v>0</v>
      </c>
    </row>
    <row r="4143" spans="1:29" x14ac:dyDescent="0.35">
      <c r="A4143">
        <v>200804538</v>
      </c>
      <c r="B4143" s="1">
        <v>43843</v>
      </c>
      <c r="C4143" s="1">
        <v>43841</v>
      </c>
      <c r="D4143">
        <v>800</v>
      </c>
      <c r="E4143">
        <v>8</v>
      </c>
      <c r="F4143" t="s">
        <v>109</v>
      </c>
      <c r="G4143">
        <v>807</v>
      </c>
      <c r="H4143">
        <v>1</v>
      </c>
      <c r="I4143">
        <v>341</v>
      </c>
      <c r="J4143" t="s">
        <v>157</v>
      </c>
      <c r="K4143" t="s">
        <v>6483</v>
      </c>
      <c r="L4143">
        <v>27</v>
      </c>
      <c r="M4143" t="s">
        <v>30</v>
      </c>
      <c r="N4143" t="s">
        <v>31</v>
      </c>
      <c r="O4143">
        <v>501</v>
      </c>
      <c r="P4143" t="s">
        <v>164</v>
      </c>
      <c r="S4143" t="s">
        <v>40</v>
      </c>
      <c r="T4143" t="s">
        <v>41</v>
      </c>
      <c r="U4143">
        <v>341</v>
      </c>
      <c r="Y4143" t="s">
        <v>6484</v>
      </c>
      <c r="AA4143">
        <v>34.109499999999997</v>
      </c>
      <c r="AB4143">
        <v>-118.4469</v>
      </c>
      <c r="AC4143">
        <f t="shared" si="64"/>
        <v>0</v>
      </c>
    </row>
    <row r="4144" spans="1:29" x14ac:dyDescent="0.35">
      <c r="A4144">
        <v>200618062</v>
      </c>
      <c r="B4144" s="1">
        <v>44150</v>
      </c>
      <c r="C4144" s="1">
        <v>44150</v>
      </c>
      <c r="D4144">
        <v>1720</v>
      </c>
      <c r="E4144">
        <v>6</v>
      </c>
      <c r="F4144" t="s">
        <v>91</v>
      </c>
      <c r="G4144">
        <v>656</v>
      </c>
      <c r="H4144">
        <v>1</v>
      </c>
      <c r="I4144">
        <v>250</v>
      </c>
      <c r="J4144" t="s">
        <v>1542</v>
      </c>
      <c r="K4144" t="s">
        <v>6485</v>
      </c>
      <c r="L4144">
        <v>29</v>
      </c>
      <c r="M4144" t="s">
        <v>30</v>
      </c>
      <c r="N4144" t="s">
        <v>73</v>
      </c>
      <c r="O4144">
        <v>101</v>
      </c>
      <c r="P4144" t="s">
        <v>32</v>
      </c>
      <c r="Q4144">
        <v>102</v>
      </c>
      <c r="R4144" t="s">
        <v>219</v>
      </c>
      <c r="S4144" t="s">
        <v>84</v>
      </c>
      <c r="T4144" t="s">
        <v>85</v>
      </c>
      <c r="U4144">
        <v>250</v>
      </c>
      <c r="Y4144" t="s">
        <v>4836</v>
      </c>
      <c r="Z4144" t="s">
        <v>906</v>
      </c>
      <c r="AA4144">
        <v>34.090699999999998</v>
      </c>
      <c r="AB4144">
        <v>-118.3289</v>
      </c>
      <c r="AC4144">
        <f t="shared" si="64"/>
        <v>0</v>
      </c>
    </row>
    <row r="4145" spans="1:29" x14ac:dyDescent="0.35">
      <c r="A4145">
        <v>200811281</v>
      </c>
      <c r="B4145" s="1">
        <v>44011</v>
      </c>
      <c r="C4145" s="1">
        <v>44011</v>
      </c>
      <c r="D4145">
        <v>2200</v>
      </c>
      <c r="E4145">
        <v>8</v>
      </c>
      <c r="F4145" t="s">
        <v>109</v>
      </c>
      <c r="G4145">
        <v>812</v>
      </c>
      <c r="H4145">
        <v>2</v>
      </c>
      <c r="I4145">
        <v>740</v>
      </c>
      <c r="J4145" t="s">
        <v>224</v>
      </c>
      <c r="K4145" t="s">
        <v>6486</v>
      </c>
      <c r="L4145">
        <v>81</v>
      </c>
      <c r="M4145" t="s">
        <v>30</v>
      </c>
      <c r="N4145" t="s">
        <v>31</v>
      </c>
      <c r="O4145">
        <v>501</v>
      </c>
      <c r="P4145" t="s">
        <v>164</v>
      </c>
      <c r="S4145" t="s">
        <v>84</v>
      </c>
      <c r="T4145" t="s">
        <v>85</v>
      </c>
      <c r="U4145">
        <v>740</v>
      </c>
      <c r="Y4145" t="s">
        <v>6487</v>
      </c>
      <c r="AA4145">
        <v>34.061100000000003</v>
      </c>
      <c r="AB4145">
        <v>-118.48090000000001</v>
      </c>
      <c r="AC4145">
        <f t="shared" si="64"/>
        <v>0</v>
      </c>
    </row>
    <row r="4146" spans="1:29" x14ac:dyDescent="0.35">
      <c r="A4146">
        <v>201008518</v>
      </c>
      <c r="B4146" s="1">
        <v>43950</v>
      </c>
      <c r="C4146" s="1">
        <v>43949</v>
      </c>
      <c r="D4146">
        <v>2340</v>
      </c>
      <c r="E4146">
        <v>10</v>
      </c>
      <c r="F4146" t="s">
        <v>103</v>
      </c>
      <c r="G4146">
        <v>1065</v>
      </c>
      <c r="H4146">
        <v>1</v>
      </c>
      <c r="I4146">
        <v>761</v>
      </c>
      <c r="J4146" t="s">
        <v>403</v>
      </c>
      <c r="K4146" t="s">
        <v>6488</v>
      </c>
      <c r="L4146">
        <v>35</v>
      </c>
      <c r="M4146" t="s">
        <v>30</v>
      </c>
      <c r="N4146" t="s">
        <v>31</v>
      </c>
      <c r="O4146">
        <v>108</v>
      </c>
      <c r="P4146" t="s">
        <v>105</v>
      </c>
      <c r="Q4146">
        <v>102</v>
      </c>
      <c r="R4146" t="s">
        <v>219</v>
      </c>
      <c r="S4146" t="s">
        <v>40</v>
      </c>
      <c r="T4146" t="s">
        <v>41</v>
      </c>
      <c r="U4146">
        <v>761</v>
      </c>
      <c r="Y4146" t="s">
        <v>2731</v>
      </c>
      <c r="Z4146" t="s">
        <v>4029</v>
      </c>
      <c r="AA4146">
        <v>34.163899999999998</v>
      </c>
      <c r="AB4146">
        <v>-118.5228</v>
      </c>
      <c r="AC4146">
        <f t="shared" si="64"/>
        <v>0</v>
      </c>
    </row>
    <row r="4147" spans="1:29" x14ac:dyDescent="0.35">
      <c r="A4147">
        <v>200320074</v>
      </c>
      <c r="B4147" s="1">
        <v>44143</v>
      </c>
      <c r="C4147" s="1">
        <v>44141</v>
      </c>
      <c r="D4147">
        <v>2241</v>
      </c>
      <c r="E4147">
        <v>3</v>
      </c>
      <c r="F4147" t="s">
        <v>43</v>
      </c>
      <c r="G4147">
        <v>332</v>
      </c>
      <c r="H4147">
        <v>2</v>
      </c>
      <c r="I4147">
        <v>930</v>
      </c>
      <c r="J4147" t="s">
        <v>339</v>
      </c>
      <c r="K4147" t="s">
        <v>6489</v>
      </c>
      <c r="L4147">
        <v>39</v>
      </c>
      <c r="M4147" t="s">
        <v>94</v>
      </c>
      <c r="N4147" t="s">
        <v>95</v>
      </c>
      <c r="O4147">
        <v>502</v>
      </c>
      <c r="P4147" t="s">
        <v>47</v>
      </c>
      <c r="Q4147">
        <v>511</v>
      </c>
      <c r="R4147" t="s">
        <v>151</v>
      </c>
      <c r="S4147" t="s">
        <v>40</v>
      </c>
      <c r="T4147" t="s">
        <v>41</v>
      </c>
      <c r="U4147">
        <v>930</v>
      </c>
      <c r="Y4147" t="s">
        <v>6490</v>
      </c>
      <c r="AA4147">
        <v>34.031999999999996</v>
      </c>
      <c r="AB4147">
        <v>-118.3417</v>
      </c>
      <c r="AC4147">
        <f t="shared" si="64"/>
        <v>0</v>
      </c>
    </row>
    <row r="4148" spans="1:29" x14ac:dyDescent="0.35">
      <c r="A4148">
        <v>201106023</v>
      </c>
      <c r="B4148" s="1">
        <v>43875</v>
      </c>
      <c r="C4148" s="1">
        <v>43875</v>
      </c>
      <c r="D4148">
        <v>1400</v>
      </c>
      <c r="E4148">
        <v>11</v>
      </c>
      <c r="F4148" t="s">
        <v>64</v>
      </c>
      <c r="G4148">
        <v>1149</v>
      </c>
      <c r="H4148">
        <v>2</v>
      </c>
      <c r="I4148">
        <v>740</v>
      </c>
      <c r="J4148" t="s">
        <v>224</v>
      </c>
      <c r="K4148">
        <v>329</v>
      </c>
      <c r="L4148">
        <v>43</v>
      </c>
      <c r="M4148" t="s">
        <v>94</v>
      </c>
      <c r="N4148" t="s">
        <v>95</v>
      </c>
      <c r="O4148">
        <v>101</v>
      </c>
      <c r="P4148" t="s">
        <v>32</v>
      </c>
      <c r="S4148" t="s">
        <v>40</v>
      </c>
      <c r="T4148" t="s">
        <v>41</v>
      </c>
      <c r="U4148">
        <v>740</v>
      </c>
      <c r="Y4148" t="s">
        <v>6491</v>
      </c>
      <c r="Z4148" t="s">
        <v>6492</v>
      </c>
      <c r="AA4148">
        <v>34.106699999999996</v>
      </c>
      <c r="AB4148">
        <v>-118.1934</v>
      </c>
      <c r="AC4148">
        <f t="shared" si="64"/>
        <v>0</v>
      </c>
    </row>
    <row r="4149" spans="1:29" x14ac:dyDescent="0.35">
      <c r="A4149">
        <v>201005853</v>
      </c>
      <c r="B4149" s="1">
        <v>43873</v>
      </c>
      <c r="C4149" s="1">
        <v>43859</v>
      </c>
      <c r="D4149">
        <v>1500</v>
      </c>
      <c r="E4149">
        <v>10</v>
      </c>
      <c r="F4149" t="s">
        <v>103</v>
      </c>
      <c r="G4149">
        <v>1027</v>
      </c>
      <c r="H4149">
        <v>1</v>
      </c>
      <c r="I4149">
        <v>420</v>
      </c>
      <c r="J4149" t="s">
        <v>352</v>
      </c>
      <c r="L4149">
        <v>0</v>
      </c>
      <c r="O4149">
        <v>108</v>
      </c>
      <c r="P4149" t="s">
        <v>105</v>
      </c>
      <c r="S4149" t="s">
        <v>40</v>
      </c>
      <c r="T4149" t="s">
        <v>41</v>
      </c>
      <c r="U4149">
        <v>420</v>
      </c>
      <c r="Y4149" t="s">
        <v>6493</v>
      </c>
      <c r="AA4149">
        <v>34.197499999999998</v>
      </c>
      <c r="AB4149">
        <v>-118.5099</v>
      </c>
      <c r="AC4149">
        <f t="shared" si="64"/>
        <v>0</v>
      </c>
    </row>
    <row r="4150" spans="1:29" x14ac:dyDescent="0.35">
      <c r="A4150">
        <v>200510375</v>
      </c>
      <c r="B4150" s="1">
        <v>43990</v>
      </c>
      <c r="C4150" s="1">
        <v>43990</v>
      </c>
      <c r="D4150">
        <v>745</v>
      </c>
      <c r="E4150">
        <v>5</v>
      </c>
      <c r="F4150" t="s">
        <v>98</v>
      </c>
      <c r="G4150">
        <v>585</v>
      </c>
      <c r="H4150">
        <v>2</v>
      </c>
      <c r="I4150">
        <v>745</v>
      </c>
      <c r="J4150" t="s">
        <v>139</v>
      </c>
      <c r="K4150">
        <v>329</v>
      </c>
      <c r="L4150">
        <v>39</v>
      </c>
      <c r="M4150" t="s">
        <v>30</v>
      </c>
      <c r="N4150" t="s">
        <v>73</v>
      </c>
      <c r="O4150">
        <v>501</v>
      </c>
      <c r="P4150" t="s">
        <v>164</v>
      </c>
      <c r="S4150" t="s">
        <v>40</v>
      </c>
      <c r="T4150" t="s">
        <v>41</v>
      </c>
      <c r="U4150">
        <v>745</v>
      </c>
      <c r="Y4150" t="s">
        <v>3832</v>
      </c>
      <c r="AA4150">
        <v>33.721600000000002</v>
      </c>
      <c r="AB4150">
        <v>-118.30119999999999</v>
      </c>
      <c r="AC4150">
        <f t="shared" si="64"/>
        <v>0</v>
      </c>
    </row>
    <row r="4151" spans="1:29" x14ac:dyDescent="0.35">
      <c r="A4151">
        <v>200704819</v>
      </c>
      <c r="B4151" s="1">
        <v>43847</v>
      </c>
      <c r="C4151" s="1">
        <v>43847</v>
      </c>
      <c r="D4151">
        <v>2008</v>
      </c>
      <c r="E4151">
        <v>7</v>
      </c>
      <c r="F4151" t="s">
        <v>28</v>
      </c>
      <c r="G4151">
        <v>763</v>
      </c>
      <c r="H4151">
        <v>2</v>
      </c>
      <c r="I4151">
        <v>624</v>
      </c>
      <c r="J4151" t="s">
        <v>171</v>
      </c>
      <c r="K4151" t="s">
        <v>365</v>
      </c>
      <c r="L4151">
        <v>59</v>
      </c>
      <c r="M4151" t="s">
        <v>30</v>
      </c>
      <c r="N4151" t="s">
        <v>163</v>
      </c>
      <c r="O4151">
        <v>101</v>
      </c>
      <c r="P4151" t="s">
        <v>32</v>
      </c>
      <c r="Q4151">
        <v>400</v>
      </c>
      <c r="R4151" t="s">
        <v>143</v>
      </c>
      <c r="S4151" t="s">
        <v>40</v>
      </c>
      <c r="T4151" t="s">
        <v>41</v>
      </c>
      <c r="U4151">
        <v>624</v>
      </c>
      <c r="Y4151" t="s">
        <v>6494</v>
      </c>
      <c r="AA4151">
        <v>34.049500000000002</v>
      </c>
      <c r="AB4151">
        <v>-118.366</v>
      </c>
      <c r="AC4151">
        <f t="shared" si="64"/>
        <v>0</v>
      </c>
    </row>
    <row r="4152" spans="1:29" x14ac:dyDescent="0.35">
      <c r="A4152">
        <v>201217794</v>
      </c>
      <c r="B4152" s="1">
        <v>44046</v>
      </c>
      <c r="C4152" s="1">
        <v>44045</v>
      </c>
      <c r="D4152">
        <v>2000</v>
      </c>
      <c r="E4152">
        <v>12</v>
      </c>
      <c r="F4152" t="s">
        <v>68</v>
      </c>
      <c r="G4152">
        <v>1265</v>
      </c>
      <c r="H4152">
        <v>2</v>
      </c>
      <c r="I4152">
        <v>627</v>
      </c>
      <c r="J4152" t="s">
        <v>616</v>
      </c>
      <c r="K4152" t="s">
        <v>6495</v>
      </c>
      <c r="L4152">
        <v>6</v>
      </c>
      <c r="M4152" t="s">
        <v>30</v>
      </c>
      <c r="N4152" t="s">
        <v>163</v>
      </c>
      <c r="O4152">
        <v>101</v>
      </c>
      <c r="P4152" t="s">
        <v>32</v>
      </c>
      <c r="Q4152">
        <v>400</v>
      </c>
      <c r="R4152" t="s">
        <v>143</v>
      </c>
      <c r="S4152" t="s">
        <v>84</v>
      </c>
      <c r="T4152" t="s">
        <v>85</v>
      </c>
      <c r="U4152">
        <v>627</v>
      </c>
      <c r="Y4152" t="s">
        <v>974</v>
      </c>
      <c r="Z4152" t="s">
        <v>933</v>
      </c>
      <c r="AA4152">
        <v>33.96</v>
      </c>
      <c r="AB4152">
        <v>-118.30029999999999</v>
      </c>
      <c r="AC4152">
        <f t="shared" si="64"/>
        <v>0</v>
      </c>
    </row>
    <row r="4153" spans="1:29" x14ac:dyDescent="0.35">
      <c r="A4153">
        <v>200714140</v>
      </c>
      <c r="B4153" s="1">
        <v>44095</v>
      </c>
      <c r="C4153" s="1">
        <v>44095</v>
      </c>
      <c r="D4153">
        <v>2000</v>
      </c>
      <c r="E4153">
        <v>7</v>
      </c>
      <c r="F4153" t="s">
        <v>28</v>
      </c>
      <c r="G4153">
        <v>758</v>
      </c>
      <c r="H4153">
        <v>1</v>
      </c>
      <c r="I4153">
        <v>230</v>
      </c>
      <c r="J4153" t="s">
        <v>161</v>
      </c>
      <c r="K4153" t="s">
        <v>6496</v>
      </c>
      <c r="L4153">
        <v>28</v>
      </c>
      <c r="M4153" t="s">
        <v>94</v>
      </c>
      <c r="N4153" t="s">
        <v>173</v>
      </c>
      <c r="O4153">
        <v>501</v>
      </c>
      <c r="P4153" t="s">
        <v>164</v>
      </c>
      <c r="Q4153">
        <v>200</v>
      </c>
      <c r="R4153" t="s">
        <v>663</v>
      </c>
      <c r="S4153" t="s">
        <v>40</v>
      </c>
      <c r="T4153" t="s">
        <v>41</v>
      </c>
      <c r="U4153">
        <v>230</v>
      </c>
      <c r="Y4153" t="s">
        <v>6497</v>
      </c>
      <c r="AA4153">
        <v>34.051900000000003</v>
      </c>
      <c r="AB4153">
        <v>-118.3306</v>
      </c>
      <c r="AC4153">
        <f t="shared" si="64"/>
        <v>0</v>
      </c>
    </row>
    <row r="4154" spans="1:29" x14ac:dyDescent="0.35">
      <c r="A4154">
        <v>201008607</v>
      </c>
      <c r="B4154" s="1">
        <v>43953</v>
      </c>
      <c r="C4154" s="1">
        <v>43863</v>
      </c>
      <c r="D4154">
        <v>2145</v>
      </c>
      <c r="E4154">
        <v>10</v>
      </c>
      <c r="F4154" t="s">
        <v>103</v>
      </c>
      <c r="G4154">
        <v>1027</v>
      </c>
      <c r="H4154">
        <v>2</v>
      </c>
      <c r="I4154">
        <v>237</v>
      </c>
      <c r="J4154" t="s">
        <v>1814</v>
      </c>
      <c r="K4154" t="s">
        <v>6498</v>
      </c>
      <c r="L4154">
        <v>0</v>
      </c>
      <c r="M4154" t="s">
        <v>94</v>
      </c>
      <c r="N4154" t="s">
        <v>95</v>
      </c>
      <c r="O4154">
        <v>101</v>
      </c>
      <c r="P4154" t="s">
        <v>32</v>
      </c>
      <c r="S4154" t="s">
        <v>84</v>
      </c>
      <c r="T4154" t="s">
        <v>85</v>
      </c>
      <c r="U4154">
        <v>237</v>
      </c>
      <c r="Y4154" t="s">
        <v>6499</v>
      </c>
      <c r="AA4154">
        <v>34.199399999999997</v>
      </c>
      <c r="AB4154">
        <v>-118.5055</v>
      </c>
      <c r="AC4154">
        <f t="shared" si="64"/>
        <v>0</v>
      </c>
    </row>
    <row r="4155" spans="1:29" x14ac:dyDescent="0.35">
      <c r="A4155">
        <v>200912084</v>
      </c>
      <c r="B4155" s="1">
        <v>44019</v>
      </c>
      <c r="C4155" s="1">
        <v>44016</v>
      </c>
      <c r="D4155">
        <v>1320</v>
      </c>
      <c r="E4155">
        <v>9</v>
      </c>
      <c r="F4155" t="s">
        <v>49</v>
      </c>
      <c r="G4155">
        <v>914</v>
      </c>
      <c r="H4155">
        <v>2</v>
      </c>
      <c r="I4155">
        <v>624</v>
      </c>
      <c r="J4155" t="s">
        <v>171</v>
      </c>
      <c r="K4155" t="s">
        <v>6500</v>
      </c>
      <c r="L4155">
        <v>37</v>
      </c>
      <c r="M4155" t="s">
        <v>94</v>
      </c>
      <c r="N4155" t="s">
        <v>31</v>
      </c>
      <c r="O4155">
        <v>203</v>
      </c>
      <c r="P4155" t="s">
        <v>101</v>
      </c>
      <c r="Q4155">
        <v>400</v>
      </c>
      <c r="R4155" t="s">
        <v>143</v>
      </c>
      <c r="S4155" t="s">
        <v>84</v>
      </c>
      <c r="T4155" t="s">
        <v>85</v>
      </c>
      <c r="U4155">
        <v>624</v>
      </c>
      <c r="Y4155" t="s">
        <v>6501</v>
      </c>
      <c r="AA4155">
        <v>34.2012</v>
      </c>
      <c r="AB4155">
        <v>-118.45140000000001</v>
      </c>
      <c r="AC4155">
        <f t="shared" si="64"/>
        <v>0</v>
      </c>
    </row>
    <row r="4156" spans="1:29" x14ac:dyDescent="0.35">
      <c r="A4156">
        <v>200904753</v>
      </c>
      <c r="B4156" s="1">
        <v>43847</v>
      </c>
      <c r="C4156" s="1">
        <v>43846</v>
      </c>
      <c r="D4156">
        <v>2240</v>
      </c>
      <c r="E4156">
        <v>9</v>
      </c>
      <c r="F4156" t="s">
        <v>49</v>
      </c>
      <c r="G4156">
        <v>969</v>
      </c>
      <c r="H4156">
        <v>1</v>
      </c>
      <c r="I4156">
        <v>330</v>
      </c>
      <c r="J4156" t="s">
        <v>37</v>
      </c>
      <c r="K4156" t="s">
        <v>6502</v>
      </c>
      <c r="L4156">
        <v>26</v>
      </c>
      <c r="M4156" t="s">
        <v>30</v>
      </c>
      <c r="N4156" t="s">
        <v>31</v>
      </c>
      <c r="O4156">
        <v>123</v>
      </c>
      <c r="P4156" t="s">
        <v>290</v>
      </c>
      <c r="Q4156">
        <v>500</v>
      </c>
      <c r="R4156" t="s">
        <v>184</v>
      </c>
      <c r="S4156" t="s">
        <v>40</v>
      </c>
      <c r="T4156" t="s">
        <v>41</v>
      </c>
      <c r="U4156">
        <v>330</v>
      </c>
      <c r="Y4156" t="s">
        <v>6503</v>
      </c>
      <c r="AA4156">
        <v>34.157600000000002</v>
      </c>
      <c r="AB4156">
        <v>-118.41379999999999</v>
      </c>
      <c r="AC4156">
        <f t="shared" si="64"/>
        <v>0</v>
      </c>
    </row>
    <row r="4157" spans="1:29" x14ac:dyDescent="0.35">
      <c r="A4157">
        <v>200905488</v>
      </c>
      <c r="B4157" s="1">
        <v>43865</v>
      </c>
      <c r="C4157" s="1">
        <v>43864</v>
      </c>
      <c r="D4157">
        <v>1800</v>
      </c>
      <c r="E4157">
        <v>9</v>
      </c>
      <c r="F4157" t="s">
        <v>49</v>
      </c>
      <c r="G4157">
        <v>998</v>
      </c>
      <c r="H4157">
        <v>2</v>
      </c>
      <c r="I4157">
        <v>740</v>
      </c>
      <c r="J4157" t="s">
        <v>224</v>
      </c>
      <c r="K4157">
        <v>329</v>
      </c>
      <c r="L4157">
        <v>57</v>
      </c>
      <c r="M4157" t="s">
        <v>30</v>
      </c>
      <c r="N4157" t="s">
        <v>73</v>
      </c>
      <c r="O4157">
        <v>501</v>
      </c>
      <c r="P4157" t="s">
        <v>164</v>
      </c>
      <c r="S4157" t="s">
        <v>33</v>
      </c>
      <c r="T4157" t="s">
        <v>34</v>
      </c>
      <c r="U4157">
        <v>740</v>
      </c>
      <c r="Y4157" t="s">
        <v>6504</v>
      </c>
      <c r="AA4157">
        <v>34.143599999999999</v>
      </c>
      <c r="AB4157">
        <v>-118.4212</v>
      </c>
      <c r="AC4157">
        <f t="shared" si="64"/>
        <v>1</v>
      </c>
    </row>
    <row r="4158" spans="1:29" x14ac:dyDescent="0.35">
      <c r="A4158">
        <v>201108421</v>
      </c>
      <c r="B4158" s="1">
        <v>43937</v>
      </c>
      <c r="C4158" s="1">
        <v>43936</v>
      </c>
      <c r="D4158">
        <v>1230</v>
      </c>
      <c r="E4158">
        <v>11</v>
      </c>
      <c r="F4158" t="s">
        <v>64</v>
      </c>
      <c r="G4158">
        <v>1172</v>
      </c>
      <c r="H4158">
        <v>1</v>
      </c>
      <c r="I4158">
        <v>330</v>
      </c>
      <c r="J4158" t="s">
        <v>37</v>
      </c>
      <c r="K4158" t="s">
        <v>6505</v>
      </c>
      <c r="L4158">
        <v>67</v>
      </c>
      <c r="M4158" t="s">
        <v>30</v>
      </c>
      <c r="N4158" t="s">
        <v>173</v>
      </c>
      <c r="O4158">
        <v>101</v>
      </c>
      <c r="P4158" t="s">
        <v>32</v>
      </c>
      <c r="S4158" t="s">
        <v>40</v>
      </c>
      <c r="T4158" t="s">
        <v>41</v>
      </c>
      <c r="U4158">
        <v>330</v>
      </c>
      <c r="Y4158" t="s">
        <v>6506</v>
      </c>
      <c r="AA4158">
        <v>34.088200000000001</v>
      </c>
      <c r="AB4158">
        <v>-118.2646</v>
      </c>
      <c r="AC4158">
        <f t="shared" si="64"/>
        <v>0</v>
      </c>
    </row>
    <row r="4159" spans="1:29" x14ac:dyDescent="0.35">
      <c r="A4159">
        <v>200413855</v>
      </c>
      <c r="B4159" s="1">
        <v>44119</v>
      </c>
      <c r="C4159" s="1">
        <v>44119</v>
      </c>
      <c r="D4159">
        <v>1205</v>
      </c>
      <c r="E4159">
        <v>4</v>
      </c>
      <c r="F4159" t="s">
        <v>54</v>
      </c>
      <c r="G4159">
        <v>499</v>
      </c>
      <c r="H4159">
        <v>1</v>
      </c>
      <c r="I4159">
        <v>761</v>
      </c>
      <c r="J4159" t="s">
        <v>403</v>
      </c>
      <c r="K4159" t="s">
        <v>6507</v>
      </c>
      <c r="L4159">
        <v>21</v>
      </c>
      <c r="M4159" t="s">
        <v>30</v>
      </c>
      <c r="N4159" t="s">
        <v>163</v>
      </c>
      <c r="O4159">
        <v>203</v>
      </c>
      <c r="P4159" t="s">
        <v>101</v>
      </c>
      <c r="Q4159">
        <v>218</v>
      </c>
      <c r="R4159" t="s">
        <v>868</v>
      </c>
      <c r="S4159" t="s">
        <v>84</v>
      </c>
      <c r="T4159" t="s">
        <v>85</v>
      </c>
      <c r="U4159">
        <v>761</v>
      </c>
      <c r="Y4159" t="s">
        <v>6508</v>
      </c>
      <c r="AA4159">
        <v>34.014099999999999</v>
      </c>
      <c r="AB4159">
        <v>-118.19499999999999</v>
      </c>
      <c r="AC4159">
        <f t="shared" si="64"/>
        <v>0</v>
      </c>
    </row>
    <row r="4160" spans="1:29" x14ac:dyDescent="0.35">
      <c r="A4160">
        <v>200816949</v>
      </c>
      <c r="B4160" s="1">
        <v>44163</v>
      </c>
      <c r="C4160" s="1">
        <v>44163</v>
      </c>
      <c r="D4160">
        <v>110</v>
      </c>
      <c r="E4160">
        <v>8</v>
      </c>
      <c r="F4160" t="s">
        <v>109</v>
      </c>
      <c r="G4160">
        <v>849</v>
      </c>
      <c r="H4160">
        <v>2</v>
      </c>
      <c r="I4160">
        <v>624</v>
      </c>
      <c r="J4160" t="s">
        <v>171</v>
      </c>
      <c r="K4160" t="s">
        <v>6509</v>
      </c>
      <c r="L4160">
        <v>30</v>
      </c>
      <c r="M4160" t="s">
        <v>94</v>
      </c>
      <c r="N4160" t="s">
        <v>73</v>
      </c>
      <c r="O4160">
        <v>502</v>
      </c>
      <c r="P4160" t="s">
        <v>47</v>
      </c>
      <c r="Q4160">
        <v>400</v>
      </c>
      <c r="R4160" t="s">
        <v>143</v>
      </c>
      <c r="S4160" t="s">
        <v>84</v>
      </c>
      <c r="T4160" t="s">
        <v>85</v>
      </c>
      <c r="U4160">
        <v>624</v>
      </c>
      <c r="Y4160" t="s">
        <v>6510</v>
      </c>
      <c r="AA4160">
        <v>34.059399999999997</v>
      </c>
      <c r="AB4160">
        <v>-118.3814</v>
      </c>
      <c r="AC4160">
        <f t="shared" si="64"/>
        <v>0</v>
      </c>
    </row>
    <row r="4161" spans="1:29" x14ac:dyDescent="0.35">
      <c r="A4161">
        <v>201221827</v>
      </c>
      <c r="B4161" s="1">
        <v>44106</v>
      </c>
      <c r="C4161" s="1">
        <v>44106</v>
      </c>
      <c r="D4161">
        <v>1145</v>
      </c>
      <c r="E4161">
        <v>12</v>
      </c>
      <c r="F4161" t="s">
        <v>68</v>
      </c>
      <c r="G4161">
        <v>1263</v>
      </c>
      <c r="H4161">
        <v>1</v>
      </c>
      <c r="I4161">
        <v>236</v>
      </c>
      <c r="J4161" t="s">
        <v>692</v>
      </c>
      <c r="K4161" t="s">
        <v>6511</v>
      </c>
      <c r="L4161">
        <v>19</v>
      </c>
      <c r="M4161" t="s">
        <v>30</v>
      </c>
      <c r="N4161" t="s">
        <v>163</v>
      </c>
      <c r="O4161">
        <v>102</v>
      </c>
      <c r="P4161" t="s">
        <v>186</v>
      </c>
      <c r="Q4161">
        <v>513</v>
      </c>
      <c r="R4161" t="s">
        <v>1856</v>
      </c>
      <c r="S4161" t="s">
        <v>84</v>
      </c>
      <c r="T4161" t="s">
        <v>85</v>
      </c>
      <c r="U4161">
        <v>236</v>
      </c>
      <c r="V4161">
        <v>998</v>
      </c>
      <c r="Y4161" t="s">
        <v>474</v>
      </c>
      <c r="Z4161" t="s">
        <v>6512</v>
      </c>
      <c r="AA4161">
        <v>33.964599999999997</v>
      </c>
      <c r="AB4161">
        <v>-118.3068</v>
      </c>
      <c r="AC4161">
        <f t="shared" si="64"/>
        <v>0</v>
      </c>
    </row>
    <row r="4162" spans="1:29" x14ac:dyDescent="0.35">
      <c r="A4162">
        <v>200218139</v>
      </c>
      <c r="B4162" s="1">
        <v>44168</v>
      </c>
      <c r="C4162" s="1">
        <v>44167</v>
      </c>
      <c r="D4162">
        <v>1800</v>
      </c>
      <c r="E4162">
        <v>2</v>
      </c>
      <c r="F4162" t="s">
        <v>56</v>
      </c>
      <c r="G4162">
        <v>235</v>
      </c>
      <c r="H4162">
        <v>1</v>
      </c>
      <c r="I4162">
        <v>510</v>
      </c>
      <c r="J4162" t="s">
        <v>29</v>
      </c>
      <c r="L4162">
        <v>0</v>
      </c>
      <c r="O4162">
        <v>101</v>
      </c>
      <c r="P4162" t="s">
        <v>32</v>
      </c>
      <c r="S4162" t="s">
        <v>40</v>
      </c>
      <c r="T4162" t="s">
        <v>41</v>
      </c>
      <c r="U4162">
        <v>510</v>
      </c>
      <c r="Y4162" t="s">
        <v>1602</v>
      </c>
      <c r="Z4162" t="s">
        <v>3265</v>
      </c>
      <c r="AA4162">
        <v>34.067100000000003</v>
      </c>
      <c r="AB4162">
        <v>-118.2714</v>
      </c>
      <c r="AC4162">
        <f t="shared" si="64"/>
        <v>0</v>
      </c>
    </row>
    <row r="4163" spans="1:29" x14ac:dyDescent="0.35">
      <c r="A4163">
        <v>200121509</v>
      </c>
      <c r="B4163" s="1">
        <v>44159</v>
      </c>
      <c r="C4163" s="1">
        <v>44159</v>
      </c>
      <c r="D4163">
        <v>1830</v>
      </c>
      <c r="E4163">
        <v>1</v>
      </c>
      <c r="F4163" t="s">
        <v>36</v>
      </c>
      <c r="G4163">
        <v>163</v>
      </c>
      <c r="H4163">
        <v>2</v>
      </c>
      <c r="I4163">
        <v>624</v>
      </c>
      <c r="J4163" t="s">
        <v>171</v>
      </c>
      <c r="K4163" t="s">
        <v>6513</v>
      </c>
      <c r="L4163">
        <v>60</v>
      </c>
      <c r="M4163" t="s">
        <v>94</v>
      </c>
      <c r="N4163" t="s">
        <v>163</v>
      </c>
      <c r="O4163">
        <v>101</v>
      </c>
      <c r="P4163" t="s">
        <v>32</v>
      </c>
      <c r="Q4163">
        <v>400</v>
      </c>
      <c r="R4163" t="s">
        <v>143</v>
      </c>
      <c r="S4163" t="s">
        <v>40</v>
      </c>
      <c r="T4163" t="s">
        <v>41</v>
      </c>
      <c r="U4163">
        <v>624</v>
      </c>
      <c r="Y4163" t="s">
        <v>475</v>
      </c>
      <c r="Z4163" t="s">
        <v>475</v>
      </c>
      <c r="AA4163">
        <v>34.043799999999997</v>
      </c>
      <c r="AB4163">
        <v>-118.2547</v>
      </c>
      <c r="AC4163">
        <f t="shared" ref="AC4163:AC4226" si="65">IF(OR((S:S)="CC", S:S="AA",S:S="JA"), 1, 0)</f>
        <v>0</v>
      </c>
    </row>
    <row r="4164" spans="1:29" x14ac:dyDescent="0.35">
      <c r="A4164">
        <v>200408846</v>
      </c>
      <c r="B4164" s="1">
        <v>43965</v>
      </c>
      <c r="C4164" s="1">
        <v>43965</v>
      </c>
      <c r="D4164">
        <v>1100</v>
      </c>
      <c r="E4164">
        <v>4</v>
      </c>
      <c r="F4164" t="s">
        <v>54</v>
      </c>
      <c r="G4164">
        <v>461</v>
      </c>
      <c r="H4164">
        <v>1</v>
      </c>
      <c r="I4164">
        <v>510</v>
      </c>
      <c r="J4164" t="s">
        <v>29</v>
      </c>
      <c r="L4164">
        <v>0</v>
      </c>
      <c r="O4164">
        <v>101</v>
      </c>
      <c r="P4164" t="s">
        <v>32</v>
      </c>
      <c r="S4164" t="s">
        <v>40</v>
      </c>
      <c r="T4164" t="s">
        <v>41</v>
      </c>
      <c r="U4164">
        <v>510</v>
      </c>
      <c r="Y4164" t="s">
        <v>6514</v>
      </c>
      <c r="AA4164">
        <v>34.045099999999998</v>
      </c>
      <c r="AB4164">
        <v>-118.22490000000001</v>
      </c>
      <c r="AC4164">
        <f t="shared" si="65"/>
        <v>0</v>
      </c>
    </row>
    <row r="4165" spans="1:29" x14ac:dyDescent="0.35">
      <c r="A4165">
        <v>200314647</v>
      </c>
      <c r="B4165" s="1">
        <v>44035</v>
      </c>
      <c r="C4165" s="1">
        <v>44035</v>
      </c>
      <c r="D4165">
        <v>200</v>
      </c>
      <c r="E4165">
        <v>3</v>
      </c>
      <c r="F4165" t="s">
        <v>43</v>
      </c>
      <c r="G4165">
        <v>397</v>
      </c>
      <c r="H4165">
        <v>2</v>
      </c>
      <c r="I4165">
        <v>627</v>
      </c>
      <c r="J4165" t="s">
        <v>616</v>
      </c>
      <c r="K4165" t="s">
        <v>6515</v>
      </c>
      <c r="L4165">
        <v>13</v>
      </c>
      <c r="M4165" t="s">
        <v>94</v>
      </c>
      <c r="N4165" t="s">
        <v>95</v>
      </c>
      <c r="O4165">
        <v>501</v>
      </c>
      <c r="P4165" t="s">
        <v>164</v>
      </c>
      <c r="Q4165">
        <v>400</v>
      </c>
      <c r="R4165" t="s">
        <v>143</v>
      </c>
      <c r="S4165" t="s">
        <v>40</v>
      </c>
      <c r="T4165" t="s">
        <v>41</v>
      </c>
      <c r="U4165">
        <v>627</v>
      </c>
      <c r="Y4165" t="s">
        <v>6516</v>
      </c>
      <c r="AA4165">
        <v>34.006799999999998</v>
      </c>
      <c r="AB4165">
        <v>-118.2937</v>
      </c>
      <c r="AC4165">
        <f t="shared" si="65"/>
        <v>0</v>
      </c>
    </row>
    <row r="4166" spans="1:29" x14ac:dyDescent="0.35">
      <c r="A4166">
        <v>200213544</v>
      </c>
      <c r="B4166" s="1">
        <v>44052</v>
      </c>
      <c r="C4166" s="1">
        <v>44052</v>
      </c>
      <c r="D4166">
        <v>1200</v>
      </c>
      <c r="E4166">
        <v>2</v>
      </c>
      <c r="F4166" t="s">
        <v>56</v>
      </c>
      <c r="G4166">
        <v>205</v>
      </c>
      <c r="H4166">
        <v>2</v>
      </c>
      <c r="I4166">
        <v>624</v>
      </c>
      <c r="J4166" t="s">
        <v>171</v>
      </c>
      <c r="K4166" t="s">
        <v>6517</v>
      </c>
      <c r="L4166">
        <v>65</v>
      </c>
      <c r="M4166" t="s">
        <v>30</v>
      </c>
      <c r="N4166" t="s">
        <v>95</v>
      </c>
      <c r="O4166">
        <v>501</v>
      </c>
      <c r="P4166" t="s">
        <v>164</v>
      </c>
      <c r="Q4166">
        <v>500</v>
      </c>
      <c r="R4166" t="s">
        <v>184</v>
      </c>
      <c r="S4166" t="s">
        <v>33</v>
      </c>
      <c r="T4166" t="s">
        <v>34</v>
      </c>
      <c r="U4166">
        <v>624</v>
      </c>
      <c r="Y4166" t="s">
        <v>6518</v>
      </c>
      <c r="AA4166">
        <v>34.079099999999997</v>
      </c>
      <c r="AB4166">
        <v>-118.2719</v>
      </c>
      <c r="AC4166">
        <f t="shared" si="65"/>
        <v>1</v>
      </c>
    </row>
    <row r="4167" spans="1:29" x14ac:dyDescent="0.35">
      <c r="A4167">
        <v>200619145</v>
      </c>
      <c r="B4167" s="1">
        <v>44176</v>
      </c>
      <c r="C4167" s="1">
        <v>44174</v>
      </c>
      <c r="D4167">
        <v>815</v>
      </c>
      <c r="E4167">
        <v>6</v>
      </c>
      <c r="F4167" t="s">
        <v>91</v>
      </c>
      <c r="G4167">
        <v>632</v>
      </c>
      <c r="H4167">
        <v>1</v>
      </c>
      <c r="I4167">
        <v>440</v>
      </c>
      <c r="J4167" t="s">
        <v>213</v>
      </c>
      <c r="K4167" t="s">
        <v>761</v>
      </c>
      <c r="L4167">
        <v>36</v>
      </c>
      <c r="M4167" t="s">
        <v>30</v>
      </c>
      <c r="N4167" t="s">
        <v>173</v>
      </c>
      <c r="O4167">
        <v>501</v>
      </c>
      <c r="P4167" t="s">
        <v>164</v>
      </c>
      <c r="S4167" t="s">
        <v>40</v>
      </c>
      <c r="T4167" t="s">
        <v>41</v>
      </c>
      <c r="U4167">
        <v>440</v>
      </c>
      <c r="Y4167" t="s">
        <v>6519</v>
      </c>
      <c r="AA4167">
        <v>34.107999999999997</v>
      </c>
      <c r="AB4167">
        <v>-118.38</v>
      </c>
      <c r="AC4167">
        <f t="shared" si="65"/>
        <v>0</v>
      </c>
    </row>
    <row r="4168" spans="1:29" x14ac:dyDescent="0.35">
      <c r="A4168">
        <v>200506388</v>
      </c>
      <c r="B4168" s="1">
        <v>43886</v>
      </c>
      <c r="C4168" s="1">
        <v>43885</v>
      </c>
      <c r="D4168">
        <v>1800</v>
      </c>
      <c r="E4168">
        <v>5</v>
      </c>
      <c r="F4168" t="s">
        <v>98</v>
      </c>
      <c r="G4168">
        <v>541</v>
      </c>
      <c r="H4168">
        <v>2</v>
      </c>
      <c r="I4168">
        <v>662</v>
      </c>
      <c r="J4168" t="s">
        <v>191</v>
      </c>
      <c r="K4168" t="s">
        <v>6520</v>
      </c>
      <c r="L4168">
        <v>82</v>
      </c>
      <c r="M4168" t="s">
        <v>94</v>
      </c>
      <c r="N4168" t="s">
        <v>73</v>
      </c>
      <c r="O4168">
        <v>501</v>
      </c>
      <c r="P4168" t="s">
        <v>164</v>
      </c>
      <c r="S4168" t="s">
        <v>40</v>
      </c>
      <c r="T4168" t="s">
        <v>41</v>
      </c>
      <c r="U4168">
        <v>662</v>
      </c>
      <c r="Y4168" t="s">
        <v>99</v>
      </c>
      <c r="AA4168">
        <v>33.7562</v>
      </c>
      <c r="AB4168">
        <v>-118.3065</v>
      </c>
      <c r="AC4168">
        <f t="shared" si="65"/>
        <v>0</v>
      </c>
    </row>
    <row r="4169" spans="1:29" x14ac:dyDescent="0.35">
      <c r="A4169">
        <v>200912228</v>
      </c>
      <c r="B4169" s="1">
        <v>44023</v>
      </c>
      <c r="C4169" s="1">
        <v>44023</v>
      </c>
      <c r="D4169">
        <v>30</v>
      </c>
      <c r="E4169">
        <v>9</v>
      </c>
      <c r="F4169" t="s">
        <v>49</v>
      </c>
      <c r="G4169">
        <v>964</v>
      </c>
      <c r="H4169">
        <v>2</v>
      </c>
      <c r="I4169">
        <v>745</v>
      </c>
      <c r="J4169" t="s">
        <v>139</v>
      </c>
      <c r="K4169">
        <v>329</v>
      </c>
      <c r="L4169">
        <v>59</v>
      </c>
      <c r="M4169" t="s">
        <v>94</v>
      </c>
      <c r="N4169" t="s">
        <v>73</v>
      </c>
      <c r="O4169">
        <v>502</v>
      </c>
      <c r="P4169" t="s">
        <v>47</v>
      </c>
      <c r="S4169" t="s">
        <v>40</v>
      </c>
      <c r="T4169" t="s">
        <v>41</v>
      </c>
      <c r="U4169">
        <v>745</v>
      </c>
      <c r="Y4169" t="s">
        <v>6521</v>
      </c>
      <c r="AA4169">
        <v>34.161200000000001</v>
      </c>
      <c r="AB4169">
        <v>-118.44750000000001</v>
      </c>
      <c r="AC4169">
        <f t="shared" si="65"/>
        <v>0</v>
      </c>
    </row>
    <row r="4170" spans="1:29" x14ac:dyDescent="0.35">
      <c r="A4170">
        <v>200615274</v>
      </c>
      <c r="B4170" s="1">
        <v>44086</v>
      </c>
      <c r="C4170" s="1">
        <v>44086</v>
      </c>
      <c r="D4170">
        <v>722</v>
      </c>
      <c r="E4170">
        <v>6</v>
      </c>
      <c r="F4170" t="s">
        <v>91</v>
      </c>
      <c r="G4170">
        <v>676</v>
      </c>
      <c r="H4170">
        <v>2</v>
      </c>
      <c r="I4170">
        <v>890</v>
      </c>
      <c r="J4170" t="s">
        <v>836</v>
      </c>
      <c r="K4170" t="s">
        <v>6522</v>
      </c>
      <c r="L4170">
        <v>0</v>
      </c>
      <c r="M4170" t="s">
        <v>46</v>
      </c>
      <c r="N4170" t="s">
        <v>46</v>
      </c>
      <c r="O4170">
        <v>101</v>
      </c>
      <c r="P4170" t="s">
        <v>32</v>
      </c>
      <c r="S4170" t="s">
        <v>40</v>
      </c>
      <c r="T4170" t="s">
        <v>41</v>
      </c>
      <c r="U4170">
        <v>890</v>
      </c>
      <c r="Y4170" t="s">
        <v>6523</v>
      </c>
      <c r="Z4170" t="s">
        <v>990</v>
      </c>
      <c r="AA4170">
        <v>34.085299999999997</v>
      </c>
      <c r="AB4170">
        <v>-118.32769999999999</v>
      </c>
      <c r="AC4170">
        <f t="shared" si="65"/>
        <v>0</v>
      </c>
    </row>
    <row r="4171" spans="1:29" x14ac:dyDescent="0.35">
      <c r="A4171">
        <v>200113924</v>
      </c>
      <c r="B4171" s="1">
        <v>44007</v>
      </c>
      <c r="C4171" s="1">
        <v>44007</v>
      </c>
      <c r="D4171">
        <v>1400</v>
      </c>
      <c r="E4171">
        <v>1</v>
      </c>
      <c r="F4171" t="s">
        <v>36</v>
      </c>
      <c r="G4171">
        <v>118</v>
      </c>
      <c r="H4171">
        <v>1</v>
      </c>
      <c r="I4171">
        <v>510</v>
      </c>
      <c r="J4171" t="s">
        <v>29</v>
      </c>
      <c r="L4171">
        <v>0</v>
      </c>
      <c r="O4171">
        <v>101</v>
      </c>
      <c r="P4171" t="s">
        <v>32</v>
      </c>
      <c r="S4171" t="s">
        <v>33</v>
      </c>
      <c r="T4171" t="s">
        <v>34</v>
      </c>
      <c r="U4171">
        <v>510</v>
      </c>
      <c r="Y4171" t="s">
        <v>6524</v>
      </c>
      <c r="AA4171">
        <v>34.0627</v>
      </c>
      <c r="AB4171">
        <v>-118.2341</v>
      </c>
      <c r="AC4171">
        <f t="shared" si="65"/>
        <v>1</v>
      </c>
    </row>
    <row r="4172" spans="1:29" x14ac:dyDescent="0.35">
      <c r="A4172">
        <v>200613746</v>
      </c>
      <c r="B4172" s="1">
        <v>44051</v>
      </c>
      <c r="C4172" s="1">
        <v>44046</v>
      </c>
      <c r="D4172">
        <v>1200</v>
      </c>
      <c r="E4172">
        <v>6</v>
      </c>
      <c r="F4172" t="s">
        <v>91</v>
      </c>
      <c r="G4172">
        <v>627</v>
      </c>
      <c r="H4172">
        <v>2</v>
      </c>
      <c r="I4172">
        <v>626</v>
      </c>
      <c r="J4172" t="s">
        <v>141</v>
      </c>
      <c r="K4172" t="s">
        <v>6525</v>
      </c>
      <c r="L4172">
        <v>21</v>
      </c>
      <c r="M4172" t="s">
        <v>94</v>
      </c>
      <c r="N4172" t="s">
        <v>95</v>
      </c>
      <c r="O4172">
        <v>501</v>
      </c>
      <c r="P4172" t="s">
        <v>164</v>
      </c>
      <c r="Q4172">
        <v>400</v>
      </c>
      <c r="R4172" t="s">
        <v>143</v>
      </c>
      <c r="S4172" t="s">
        <v>40</v>
      </c>
      <c r="T4172" t="s">
        <v>41</v>
      </c>
      <c r="U4172">
        <v>626</v>
      </c>
      <c r="Y4172" t="s">
        <v>6526</v>
      </c>
      <c r="AA4172">
        <v>34.122700000000002</v>
      </c>
      <c r="AB4172">
        <v>-118.3181</v>
      </c>
      <c r="AC4172">
        <f t="shared" si="65"/>
        <v>0</v>
      </c>
    </row>
    <row r="4173" spans="1:29" x14ac:dyDescent="0.35">
      <c r="A4173">
        <v>200918232</v>
      </c>
      <c r="B4173" s="1">
        <v>44173</v>
      </c>
      <c r="C4173" s="1">
        <v>44173</v>
      </c>
      <c r="D4173">
        <v>1200</v>
      </c>
      <c r="E4173">
        <v>9</v>
      </c>
      <c r="F4173" t="s">
        <v>49</v>
      </c>
      <c r="G4173">
        <v>935</v>
      </c>
      <c r="H4173">
        <v>2</v>
      </c>
      <c r="I4173">
        <v>624</v>
      </c>
      <c r="J4173" t="s">
        <v>171</v>
      </c>
      <c r="K4173" t="s">
        <v>6527</v>
      </c>
      <c r="L4173">
        <v>40</v>
      </c>
      <c r="M4173" t="s">
        <v>30</v>
      </c>
      <c r="N4173" t="s">
        <v>163</v>
      </c>
      <c r="O4173">
        <v>502</v>
      </c>
      <c r="P4173" t="s">
        <v>47</v>
      </c>
      <c r="Q4173">
        <v>400</v>
      </c>
      <c r="R4173" t="s">
        <v>143</v>
      </c>
      <c r="S4173" t="s">
        <v>84</v>
      </c>
      <c r="T4173" t="s">
        <v>85</v>
      </c>
      <c r="U4173">
        <v>624</v>
      </c>
      <c r="Y4173" t="s">
        <v>6528</v>
      </c>
      <c r="AA4173">
        <v>34.181699999999999</v>
      </c>
      <c r="AB4173">
        <v>-118.4422</v>
      </c>
      <c r="AC4173">
        <f t="shared" si="65"/>
        <v>0</v>
      </c>
    </row>
    <row r="4174" spans="1:29" x14ac:dyDescent="0.35">
      <c r="A4174">
        <v>200312588</v>
      </c>
      <c r="B4174" s="1">
        <v>43994</v>
      </c>
      <c r="C4174" s="1">
        <v>43994</v>
      </c>
      <c r="D4174">
        <v>1400</v>
      </c>
      <c r="E4174">
        <v>3</v>
      </c>
      <c r="F4174" t="s">
        <v>43</v>
      </c>
      <c r="G4174">
        <v>397</v>
      </c>
      <c r="H4174">
        <v>1</v>
      </c>
      <c r="I4174">
        <v>230</v>
      </c>
      <c r="J4174" t="s">
        <v>161</v>
      </c>
      <c r="K4174" t="s">
        <v>6529</v>
      </c>
      <c r="L4174">
        <v>55</v>
      </c>
      <c r="M4174" t="s">
        <v>94</v>
      </c>
      <c r="N4174" t="s">
        <v>95</v>
      </c>
      <c r="O4174">
        <v>108</v>
      </c>
      <c r="P4174" t="s">
        <v>105</v>
      </c>
      <c r="Q4174">
        <v>307</v>
      </c>
      <c r="R4174" t="s">
        <v>2276</v>
      </c>
      <c r="S4174" t="s">
        <v>40</v>
      </c>
      <c r="T4174" t="s">
        <v>41</v>
      </c>
      <c r="U4174">
        <v>230</v>
      </c>
      <c r="Y4174" t="s">
        <v>627</v>
      </c>
      <c r="AA4174">
        <v>34.007300000000001</v>
      </c>
      <c r="AB4174">
        <v>-118.298</v>
      </c>
      <c r="AC4174">
        <f t="shared" si="65"/>
        <v>0</v>
      </c>
    </row>
    <row r="4175" spans="1:29" x14ac:dyDescent="0.35">
      <c r="A4175">
        <v>200617280</v>
      </c>
      <c r="B4175" s="1">
        <v>44131</v>
      </c>
      <c r="C4175" s="1">
        <v>44128</v>
      </c>
      <c r="D4175">
        <v>1400</v>
      </c>
      <c r="E4175">
        <v>6</v>
      </c>
      <c r="F4175" t="s">
        <v>91</v>
      </c>
      <c r="G4175">
        <v>628</v>
      </c>
      <c r="H4175">
        <v>1</v>
      </c>
      <c r="I4175">
        <v>310</v>
      </c>
      <c r="J4175" t="s">
        <v>71</v>
      </c>
      <c r="K4175" t="s">
        <v>6530</v>
      </c>
      <c r="L4175">
        <v>25</v>
      </c>
      <c r="M4175" t="s">
        <v>94</v>
      </c>
      <c r="N4175" t="s">
        <v>163</v>
      </c>
      <c r="O4175">
        <v>502</v>
      </c>
      <c r="P4175" t="s">
        <v>47</v>
      </c>
      <c r="S4175" t="s">
        <v>40</v>
      </c>
      <c r="T4175" t="s">
        <v>41</v>
      </c>
      <c r="U4175">
        <v>310</v>
      </c>
      <c r="Y4175" t="s">
        <v>6531</v>
      </c>
      <c r="AA4175">
        <v>34.105200000000004</v>
      </c>
      <c r="AB4175">
        <v>-118.3229</v>
      </c>
      <c r="AC4175">
        <f t="shared" si="65"/>
        <v>0</v>
      </c>
    </row>
    <row r="4176" spans="1:29" x14ac:dyDescent="0.35">
      <c r="A4176">
        <v>200207336</v>
      </c>
      <c r="B4176" s="1">
        <v>43895</v>
      </c>
      <c r="C4176" s="1">
        <v>43894</v>
      </c>
      <c r="D4176">
        <v>45</v>
      </c>
      <c r="E4176">
        <v>2</v>
      </c>
      <c r="F4176" t="s">
        <v>56</v>
      </c>
      <c r="G4176">
        <v>249</v>
      </c>
      <c r="H4176">
        <v>1</v>
      </c>
      <c r="I4176">
        <v>420</v>
      </c>
      <c r="J4176" t="s">
        <v>352</v>
      </c>
      <c r="K4176" t="s">
        <v>4145</v>
      </c>
      <c r="L4176">
        <v>29</v>
      </c>
      <c r="M4176" t="s">
        <v>30</v>
      </c>
      <c r="N4176" t="s">
        <v>73</v>
      </c>
      <c r="O4176">
        <v>108</v>
      </c>
      <c r="P4176" t="s">
        <v>105</v>
      </c>
      <c r="S4176" t="s">
        <v>40</v>
      </c>
      <c r="T4176" t="s">
        <v>41</v>
      </c>
      <c r="U4176">
        <v>420</v>
      </c>
      <c r="Y4176" t="s">
        <v>883</v>
      </c>
      <c r="AA4176">
        <v>34.054099999999998</v>
      </c>
      <c r="AB4176">
        <v>-118.2621</v>
      </c>
      <c r="AC4176">
        <f t="shared" si="65"/>
        <v>0</v>
      </c>
    </row>
    <row r="4177" spans="1:29" x14ac:dyDescent="0.35">
      <c r="A4177">
        <v>200500521</v>
      </c>
      <c r="B4177" s="1">
        <v>43849</v>
      </c>
      <c r="C4177" s="1">
        <v>43849</v>
      </c>
      <c r="D4177">
        <v>2100</v>
      </c>
      <c r="E4177">
        <v>5</v>
      </c>
      <c r="F4177" t="s">
        <v>98</v>
      </c>
      <c r="G4177">
        <v>585</v>
      </c>
      <c r="H4177">
        <v>2</v>
      </c>
      <c r="I4177">
        <v>753</v>
      </c>
      <c r="J4177" t="s">
        <v>452</v>
      </c>
      <c r="K4177" t="s">
        <v>6532</v>
      </c>
      <c r="L4177">
        <v>0</v>
      </c>
      <c r="M4177" t="s">
        <v>46</v>
      </c>
      <c r="N4177" t="s">
        <v>46</v>
      </c>
      <c r="O4177">
        <v>101</v>
      </c>
      <c r="P4177" t="s">
        <v>32</v>
      </c>
      <c r="Q4177">
        <v>106</v>
      </c>
      <c r="R4177" t="s">
        <v>592</v>
      </c>
      <c r="S4177" t="s">
        <v>40</v>
      </c>
      <c r="T4177" t="s">
        <v>41</v>
      </c>
      <c r="U4177">
        <v>753</v>
      </c>
      <c r="V4177">
        <v>998</v>
      </c>
      <c r="Y4177" t="s">
        <v>6533</v>
      </c>
      <c r="AA4177">
        <v>33.726100000000002</v>
      </c>
      <c r="AB4177">
        <v>-118.29900000000001</v>
      </c>
      <c r="AC4177">
        <f t="shared" si="65"/>
        <v>0</v>
      </c>
    </row>
    <row r="4178" spans="1:29" x14ac:dyDescent="0.35">
      <c r="A4178">
        <v>201216837</v>
      </c>
      <c r="B4178" s="1">
        <v>44033</v>
      </c>
      <c r="C4178" s="1">
        <v>44033</v>
      </c>
      <c r="D4178">
        <v>245</v>
      </c>
      <c r="E4178">
        <v>12</v>
      </c>
      <c r="F4178" t="s">
        <v>68</v>
      </c>
      <c r="G4178">
        <v>1213</v>
      </c>
      <c r="H4178">
        <v>1</v>
      </c>
      <c r="I4178">
        <v>510</v>
      </c>
      <c r="J4178" t="s">
        <v>29</v>
      </c>
      <c r="L4178">
        <v>0</v>
      </c>
      <c r="O4178">
        <v>108</v>
      </c>
      <c r="P4178" t="s">
        <v>105</v>
      </c>
      <c r="S4178" t="s">
        <v>40</v>
      </c>
      <c r="T4178" t="s">
        <v>41</v>
      </c>
      <c r="U4178">
        <v>510</v>
      </c>
      <c r="Y4178" t="s">
        <v>1893</v>
      </c>
      <c r="AA4178">
        <v>33.992100000000001</v>
      </c>
      <c r="AB4178">
        <v>-118.3108</v>
      </c>
      <c r="AC4178">
        <f t="shared" si="65"/>
        <v>0</v>
      </c>
    </row>
    <row r="4179" spans="1:29" x14ac:dyDescent="0.35">
      <c r="A4179">
        <v>201209422</v>
      </c>
      <c r="B4179" s="1">
        <v>43908</v>
      </c>
      <c r="C4179" s="1">
        <v>43908</v>
      </c>
      <c r="D4179">
        <v>1500</v>
      </c>
      <c r="E4179">
        <v>12</v>
      </c>
      <c r="F4179" t="s">
        <v>68</v>
      </c>
      <c r="G4179">
        <v>1233</v>
      </c>
      <c r="H4179">
        <v>2</v>
      </c>
      <c r="I4179">
        <v>626</v>
      </c>
      <c r="J4179" t="s">
        <v>141</v>
      </c>
      <c r="K4179" t="s">
        <v>6534</v>
      </c>
      <c r="L4179">
        <v>43</v>
      </c>
      <c r="M4179" t="s">
        <v>94</v>
      </c>
      <c r="N4179" t="s">
        <v>163</v>
      </c>
      <c r="O4179">
        <v>101</v>
      </c>
      <c r="P4179" t="s">
        <v>32</v>
      </c>
      <c r="Q4179">
        <v>400</v>
      </c>
      <c r="R4179" t="s">
        <v>143</v>
      </c>
      <c r="S4179" t="s">
        <v>40</v>
      </c>
      <c r="T4179" t="s">
        <v>41</v>
      </c>
      <c r="U4179">
        <v>626</v>
      </c>
      <c r="Y4179" t="s">
        <v>6535</v>
      </c>
      <c r="AA4179">
        <v>33.985199999999999</v>
      </c>
      <c r="AB4179">
        <v>-118.3115</v>
      </c>
      <c r="AC4179">
        <f t="shared" si="65"/>
        <v>0</v>
      </c>
    </row>
    <row r="4180" spans="1:29" x14ac:dyDescent="0.35">
      <c r="A4180">
        <v>200810789</v>
      </c>
      <c r="B4180" s="1">
        <v>44000</v>
      </c>
      <c r="C4180" s="1">
        <v>44000</v>
      </c>
      <c r="D4180">
        <v>2125</v>
      </c>
      <c r="E4180">
        <v>8</v>
      </c>
      <c r="F4180" t="s">
        <v>109</v>
      </c>
      <c r="G4180">
        <v>883</v>
      </c>
      <c r="H4180">
        <v>1</v>
      </c>
      <c r="I4180">
        <v>442</v>
      </c>
      <c r="J4180" t="s">
        <v>179</v>
      </c>
      <c r="K4180" t="s">
        <v>6536</v>
      </c>
      <c r="L4180">
        <v>0</v>
      </c>
      <c r="M4180" t="s">
        <v>46</v>
      </c>
      <c r="N4180" t="s">
        <v>46</v>
      </c>
      <c r="O4180">
        <v>203</v>
      </c>
      <c r="P4180" t="s">
        <v>101</v>
      </c>
      <c r="S4180" t="s">
        <v>40</v>
      </c>
      <c r="T4180" t="s">
        <v>41</v>
      </c>
      <c r="U4180">
        <v>442</v>
      </c>
      <c r="Y4180" t="s">
        <v>6537</v>
      </c>
      <c r="AA4180">
        <v>34.04</v>
      </c>
      <c r="AB4180">
        <v>-118.4393</v>
      </c>
      <c r="AC4180">
        <f t="shared" si="65"/>
        <v>0</v>
      </c>
    </row>
    <row r="4181" spans="1:29" x14ac:dyDescent="0.35">
      <c r="A4181">
        <v>200209464</v>
      </c>
      <c r="B4181" s="1">
        <v>43948</v>
      </c>
      <c r="C4181" s="1">
        <v>43948</v>
      </c>
      <c r="D4181">
        <v>735</v>
      </c>
      <c r="E4181">
        <v>2</v>
      </c>
      <c r="F4181" t="s">
        <v>56</v>
      </c>
      <c r="G4181">
        <v>205</v>
      </c>
      <c r="H4181">
        <v>2</v>
      </c>
      <c r="I4181">
        <v>626</v>
      </c>
      <c r="J4181" t="s">
        <v>141</v>
      </c>
      <c r="K4181" t="s">
        <v>6538</v>
      </c>
      <c r="L4181">
        <v>43</v>
      </c>
      <c r="M4181" t="s">
        <v>94</v>
      </c>
      <c r="N4181" t="s">
        <v>95</v>
      </c>
      <c r="O4181">
        <v>102</v>
      </c>
      <c r="P4181" t="s">
        <v>186</v>
      </c>
      <c r="Q4181">
        <v>400</v>
      </c>
      <c r="R4181" t="s">
        <v>143</v>
      </c>
      <c r="S4181" t="s">
        <v>84</v>
      </c>
      <c r="T4181" t="s">
        <v>85</v>
      </c>
      <c r="U4181">
        <v>626</v>
      </c>
      <c r="Y4181" t="s">
        <v>3875</v>
      </c>
      <c r="Z4181" t="s">
        <v>1026</v>
      </c>
      <c r="AA4181">
        <v>34.080399999999997</v>
      </c>
      <c r="AB4181">
        <v>-118.27500000000001</v>
      </c>
      <c r="AC4181">
        <f t="shared" si="65"/>
        <v>0</v>
      </c>
    </row>
    <row r="4182" spans="1:29" x14ac:dyDescent="0.35">
      <c r="A4182">
        <v>200816577</v>
      </c>
      <c r="B4182" s="1">
        <v>44152</v>
      </c>
      <c r="C4182" s="1">
        <v>44152</v>
      </c>
      <c r="D4182">
        <v>835</v>
      </c>
      <c r="E4182">
        <v>8</v>
      </c>
      <c r="F4182" t="s">
        <v>109</v>
      </c>
      <c r="G4182">
        <v>853</v>
      </c>
      <c r="H4182">
        <v>2</v>
      </c>
      <c r="I4182">
        <v>740</v>
      </c>
      <c r="J4182" t="s">
        <v>224</v>
      </c>
      <c r="K4182" t="s">
        <v>456</v>
      </c>
      <c r="L4182">
        <v>0</v>
      </c>
      <c r="M4182" t="s">
        <v>46</v>
      </c>
      <c r="N4182" t="s">
        <v>46</v>
      </c>
      <c r="O4182">
        <v>301</v>
      </c>
      <c r="P4182" t="s">
        <v>155</v>
      </c>
      <c r="S4182" t="s">
        <v>40</v>
      </c>
      <c r="T4182" t="s">
        <v>41</v>
      </c>
      <c r="U4182">
        <v>740</v>
      </c>
      <c r="Y4182" t="s">
        <v>6539</v>
      </c>
      <c r="AA4182">
        <v>34.045400000000001</v>
      </c>
      <c r="AB4182">
        <v>-118.4522</v>
      </c>
      <c r="AC4182">
        <f t="shared" si="65"/>
        <v>0</v>
      </c>
    </row>
    <row r="4183" spans="1:29" x14ac:dyDescent="0.35">
      <c r="A4183">
        <v>200815096</v>
      </c>
      <c r="B4183" s="1">
        <v>44114</v>
      </c>
      <c r="C4183" s="1">
        <v>44109</v>
      </c>
      <c r="D4183">
        <v>1715</v>
      </c>
      <c r="E4183">
        <v>8</v>
      </c>
      <c r="F4183" t="s">
        <v>109</v>
      </c>
      <c r="G4183">
        <v>822</v>
      </c>
      <c r="H4183">
        <v>1</v>
      </c>
      <c r="I4183">
        <v>480</v>
      </c>
      <c r="J4183" t="s">
        <v>44</v>
      </c>
      <c r="K4183" t="s">
        <v>2281</v>
      </c>
      <c r="L4183">
        <v>54</v>
      </c>
      <c r="M4183" t="s">
        <v>94</v>
      </c>
      <c r="N4183" t="s">
        <v>73</v>
      </c>
      <c r="O4183">
        <v>402</v>
      </c>
      <c r="P4183" t="s">
        <v>195</v>
      </c>
      <c r="S4183" t="s">
        <v>40</v>
      </c>
      <c r="T4183" t="s">
        <v>41</v>
      </c>
      <c r="U4183">
        <v>480</v>
      </c>
      <c r="Y4183" t="s">
        <v>3406</v>
      </c>
      <c r="Z4183" t="s">
        <v>122</v>
      </c>
      <c r="AA4183">
        <v>34.038499999999999</v>
      </c>
      <c r="AB4183">
        <v>-118.5556</v>
      </c>
      <c r="AC4183">
        <f t="shared" si="65"/>
        <v>0</v>
      </c>
    </row>
    <row r="4184" spans="1:29" x14ac:dyDescent="0.35">
      <c r="A4184">
        <v>200106523</v>
      </c>
      <c r="B4184" s="1">
        <v>43866</v>
      </c>
      <c r="C4184" s="1">
        <v>43866</v>
      </c>
      <c r="D4184">
        <v>2235</v>
      </c>
      <c r="E4184">
        <v>1</v>
      </c>
      <c r="F4184" t="s">
        <v>36</v>
      </c>
      <c r="G4184">
        <v>162</v>
      </c>
      <c r="H4184">
        <v>2</v>
      </c>
      <c r="I4184">
        <v>951</v>
      </c>
      <c r="J4184" t="s">
        <v>1302</v>
      </c>
      <c r="K4184" t="s">
        <v>2201</v>
      </c>
      <c r="L4184">
        <v>26</v>
      </c>
      <c r="M4184" t="s">
        <v>94</v>
      </c>
      <c r="N4184" t="s">
        <v>73</v>
      </c>
      <c r="O4184">
        <v>503</v>
      </c>
      <c r="P4184" t="s">
        <v>650</v>
      </c>
      <c r="S4184" t="s">
        <v>40</v>
      </c>
      <c r="T4184" t="s">
        <v>41</v>
      </c>
      <c r="U4184">
        <v>951</v>
      </c>
      <c r="Y4184" t="s">
        <v>1844</v>
      </c>
      <c r="AA4184">
        <v>34.044499999999999</v>
      </c>
      <c r="AB4184">
        <v>-118.25579999999999</v>
      </c>
      <c r="AC4184">
        <f t="shared" si="65"/>
        <v>0</v>
      </c>
    </row>
    <row r="4185" spans="1:29" x14ac:dyDescent="0.35">
      <c r="A4185">
        <v>200318105</v>
      </c>
      <c r="B4185" s="1">
        <v>44104</v>
      </c>
      <c r="C4185" s="1">
        <v>44104</v>
      </c>
      <c r="D4185">
        <v>1000</v>
      </c>
      <c r="E4185">
        <v>3</v>
      </c>
      <c r="F4185" t="s">
        <v>43</v>
      </c>
      <c r="G4185">
        <v>333</v>
      </c>
      <c r="H4185">
        <v>1</v>
      </c>
      <c r="I4185">
        <v>251</v>
      </c>
      <c r="J4185" t="s">
        <v>1253</v>
      </c>
      <c r="K4185" t="s">
        <v>6540</v>
      </c>
      <c r="L4185">
        <v>35</v>
      </c>
      <c r="M4185" t="s">
        <v>94</v>
      </c>
      <c r="N4185" t="s">
        <v>73</v>
      </c>
      <c r="O4185">
        <v>501</v>
      </c>
      <c r="P4185" t="s">
        <v>164</v>
      </c>
      <c r="Q4185">
        <v>103</v>
      </c>
      <c r="R4185" t="s">
        <v>1608</v>
      </c>
      <c r="S4185" t="s">
        <v>40</v>
      </c>
      <c r="T4185" t="s">
        <v>41</v>
      </c>
      <c r="U4185">
        <v>251</v>
      </c>
      <c r="Y4185" t="s">
        <v>6541</v>
      </c>
      <c r="AA4185">
        <v>34.025100000000002</v>
      </c>
      <c r="AB4185">
        <v>-118.33839999999999</v>
      </c>
      <c r="AC4185">
        <f t="shared" si="65"/>
        <v>0</v>
      </c>
    </row>
    <row r="4186" spans="1:29" x14ac:dyDescent="0.35">
      <c r="A4186">
        <v>200119084</v>
      </c>
      <c r="B4186" s="1">
        <v>44112</v>
      </c>
      <c r="C4186" s="1">
        <v>44112</v>
      </c>
      <c r="D4186">
        <v>430</v>
      </c>
      <c r="E4186">
        <v>1</v>
      </c>
      <c r="F4186" t="s">
        <v>36</v>
      </c>
      <c r="G4186">
        <v>162</v>
      </c>
      <c r="H4186">
        <v>2</v>
      </c>
      <c r="I4186">
        <v>626</v>
      </c>
      <c r="J4186" t="s">
        <v>141</v>
      </c>
      <c r="K4186" t="s">
        <v>6542</v>
      </c>
      <c r="L4186">
        <v>21</v>
      </c>
      <c r="M4186" t="s">
        <v>94</v>
      </c>
      <c r="N4186" t="s">
        <v>163</v>
      </c>
      <c r="O4186">
        <v>503</v>
      </c>
      <c r="P4186" t="s">
        <v>650</v>
      </c>
      <c r="Q4186">
        <v>400</v>
      </c>
      <c r="R4186" t="s">
        <v>143</v>
      </c>
      <c r="S4186" t="s">
        <v>40</v>
      </c>
      <c r="T4186" t="s">
        <v>41</v>
      </c>
      <c r="U4186">
        <v>626</v>
      </c>
      <c r="Y4186" t="s">
        <v>643</v>
      </c>
      <c r="AA4186">
        <v>34.043700000000001</v>
      </c>
      <c r="AB4186">
        <v>-118.2582</v>
      </c>
      <c r="AC4186">
        <f t="shared" si="65"/>
        <v>0</v>
      </c>
    </row>
    <row r="4187" spans="1:29" x14ac:dyDescent="0.35">
      <c r="A4187">
        <v>200706701</v>
      </c>
      <c r="B4187" s="1">
        <v>43888</v>
      </c>
      <c r="C4187" s="1">
        <v>43888</v>
      </c>
      <c r="D4187">
        <v>100</v>
      </c>
      <c r="E4187">
        <v>7</v>
      </c>
      <c r="F4187" t="s">
        <v>28</v>
      </c>
      <c r="G4187">
        <v>705</v>
      </c>
      <c r="H4187">
        <v>1</v>
      </c>
      <c r="I4187">
        <v>440</v>
      </c>
      <c r="J4187" t="s">
        <v>213</v>
      </c>
      <c r="K4187">
        <v>344</v>
      </c>
      <c r="L4187">
        <v>19</v>
      </c>
      <c r="M4187" t="s">
        <v>30</v>
      </c>
      <c r="N4187" t="s">
        <v>31</v>
      </c>
      <c r="O4187">
        <v>203</v>
      </c>
      <c r="P4187" t="s">
        <v>101</v>
      </c>
      <c r="S4187" t="s">
        <v>40</v>
      </c>
      <c r="T4187" t="s">
        <v>41</v>
      </c>
      <c r="U4187">
        <v>440</v>
      </c>
      <c r="Y4187" t="s">
        <v>6543</v>
      </c>
      <c r="AA4187">
        <v>34.084600000000002</v>
      </c>
      <c r="AB4187">
        <v>-118.3464</v>
      </c>
      <c r="AC4187">
        <f t="shared" si="65"/>
        <v>0</v>
      </c>
    </row>
    <row r="4188" spans="1:29" x14ac:dyDescent="0.35">
      <c r="A4188">
        <v>201004729</v>
      </c>
      <c r="B4188" s="1">
        <v>43848</v>
      </c>
      <c r="C4188" s="1">
        <v>43847</v>
      </c>
      <c r="D4188">
        <v>2200</v>
      </c>
      <c r="E4188">
        <v>10</v>
      </c>
      <c r="F4188" t="s">
        <v>103</v>
      </c>
      <c r="G4188">
        <v>1017</v>
      </c>
      <c r="H4188">
        <v>1</v>
      </c>
      <c r="I4188">
        <v>330</v>
      </c>
      <c r="J4188" t="s">
        <v>37</v>
      </c>
      <c r="K4188" t="s">
        <v>6544</v>
      </c>
      <c r="L4188">
        <v>40</v>
      </c>
      <c r="M4188" t="s">
        <v>94</v>
      </c>
      <c r="N4188" t="s">
        <v>95</v>
      </c>
      <c r="O4188">
        <v>101</v>
      </c>
      <c r="P4188" t="s">
        <v>32</v>
      </c>
      <c r="S4188" t="s">
        <v>40</v>
      </c>
      <c r="T4188" t="s">
        <v>41</v>
      </c>
      <c r="U4188">
        <v>330</v>
      </c>
      <c r="Y4188" t="s">
        <v>6545</v>
      </c>
      <c r="AA4188">
        <v>34.203499999999998</v>
      </c>
      <c r="AB4188">
        <v>-118.5149</v>
      </c>
      <c r="AC4188">
        <f t="shared" si="65"/>
        <v>0</v>
      </c>
    </row>
    <row r="4189" spans="1:29" x14ac:dyDescent="0.35">
      <c r="A4189">
        <v>200516258</v>
      </c>
      <c r="B4189" s="1">
        <v>44139</v>
      </c>
      <c r="C4189" s="1">
        <v>44138</v>
      </c>
      <c r="D4189">
        <v>1210</v>
      </c>
      <c r="E4189">
        <v>5</v>
      </c>
      <c r="F4189" t="s">
        <v>98</v>
      </c>
      <c r="G4189">
        <v>532</v>
      </c>
      <c r="H4189">
        <v>1</v>
      </c>
      <c r="I4189">
        <v>330</v>
      </c>
      <c r="J4189" t="s">
        <v>37</v>
      </c>
      <c r="K4189" t="s">
        <v>6546</v>
      </c>
      <c r="L4189">
        <v>30</v>
      </c>
      <c r="M4189" t="s">
        <v>94</v>
      </c>
      <c r="N4189" t="s">
        <v>95</v>
      </c>
      <c r="O4189">
        <v>101</v>
      </c>
      <c r="P4189" t="s">
        <v>32</v>
      </c>
      <c r="S4189" t="s">
        <v>40</v>
      </c>
      <c r="T4189" t="s">
        <v>41</v>
      </c>
      <c r="U4189">
        <v>330</v>
      </c>
      <c r="Y4189" t="s">
        <v>5207</v>
      </c>
      <c r="AA4189">
        <v>33.7866</v>
      </c>
      <c r="AB4189">
        <v>-118.2715</v>
      </c>
      <c r="AC4189">
        <f t="shared" si="65"/>
        <v>0</v>
      </c>
    </row>
    <row r="4190" spans="1:29" x14ac:dyDescent="0.35">
      <c r="A4190">
        <v>200119769</v>
      </c>
      <c r="B4190" s="1">
        <v>44124</v>
      </c>
      <c r="C4190" s="1">
        <v>44114</v>
      </c>
      <c r="D4190">
        <v>1152</v>
      </c>
      <c r="E4190">
        <v>1</v>
      </c>
      <c r="F4190" t="s">
        <v>36</v>
      </c>
      <c r="G4190">
        <v>153</v>
      </c>
      <c r="H4190">
        <v>1</v>
      </c>
      <c r="I4190">
        <v>341</v>
      </c>
      <c r="J4190" t="s">
        <v>157</v>
      </c>
      <c r="K4190" t="s">
        <v>6547</v>
      </c>
      <c r="L4190">
        <v>0</v>
      </c>
      <c r="M4190" t="s">
        <v>46</v>
      </c>
      <c r="N4190" t="s">
        <v>46</v>
      </c>
      <c r="O4190">
        <v>201</v>
      </c>
      <c r="P4190" t="s">
        <v>82</v>
      </c>
      <c r="S4190" t="s">
        <v>40</v>
      </c>
      <c r="T4190" t="s">
        <v>41</v>
      </c>
      <c r="U4190">
        <v>341</v>
      </c>
      <c r="Y4190" t="s">
        <v>6548</v>
      </c>
      <c r="AA4190">
        <v>34.046900000000001</v>
      </c>
      <c r="AB4190">
        <v>-118.2535</v>
      </c>
      <c r="AC4190">
        <f t="shared" si="65"/>
        <v>0</v>
      </c>
    </row>
    <row r="4191" spans="1:29" x14ac:dyDescent="0.35">
      <c r="A4191">
        <v>200219027</v>
      </c>
      <c r="B4191" s="1">
        <v>44191</v>
      </c>
      <c r="C4191" s="1">
        <v>44191</v>
      </c>
      <c r="D4191">
        <v>1845</v>
      </c>
      <c r="E4191">
        <v>2</v>
      </c>
      <c r="F4191" t="s">
        <v>56</v>
      </c>
      <c r="G4191">
        <v>261</v>
      </c>
      <c r="H4191">
        <v>1</v>
      </c>
      <c r="I4191">
        <v>761</v>
      </c>
      <c r="J4191" t="s">
        <v>403</v>
      </c>
      <c r="K4191" t="s">
        <v>6549</v>
      </c>
      <c r="L4191">
        <v>38</v>
      </c>
      <c r="M4191" t="s">
        <v>30</v>
      </c>
      <c r="N4191" t="s">
        <v>31</v>
      </c>
      <c r="O4191">
        <v>202</v>
      </c>
      <c r="P4191" t="s">
        <v>1970</v>
      </c>
      <c r="Q4191">
        <v>201</v>
      </c>
      <c r="R4191" t="s">
        <v>165</v>
      </c>
      <c r="S4191" t="s">
        <v>40</v>
      </c>
      <c r="T4191" t="s">
        <v>41</v>
      </c>
      <c r="U4191">
        <v>761</v>
      </c>
      <c r="Y4191" t="s">
        <v>6550</v>
      </c>
      <c r="AA4191">
        <v>34.056699999999999</v>
      </c>
      <c r="AB4191">
        <v>-118.28149999999999</v>
      </c>
      <c r="AC4191">
        <f t="shared" si="65"/>
        <v>0</v>
      </c>
    </row>
    <row r="4192" spans="1:29" x14ac:dyDescent="0.35">
      <c r="A4192">
        <v>200616400</v>
      </c>
      <c r="B4192" s="1">
        <v>44111</v>
      </c>
      <c r="C4192" s="1">
        <v>44111</v>
      </c>
      <c r="D4192">
        <v>1110</v>
      </c>
      <c r="E4192">
        <v>6</v>
      </c>
      <c r="F4192" t="s">
        <v>91</v>
      </c>
      <c r="G4192">
        <v>622</v>
      </c>
      <c r="H4192">
        <v>1</v>
      </c>
      <c r="I4192">
        <v>440</v>
      </c>
      <c r="J4192" t="s">
        <v>213</v>
      </c>
      <c r="K4192" t="s">
        <v>6551</v>
      </c>
      <c r="L4192">
        <v>29</v>
      </c>
      <c r="M4192" t="s">
        <v>30</v>
      </c>
      <c r="N4192" t="s">
        <v>95</v>
      </c>
      <c r="O4192">
        <v>501</v>
      </c>
      <c r="P4192" t="s">
        <v>164</v>
      </c>
      <c r="S4192" t="s">
        <v>40</v>
      </c>
      <c r="T4192" t="s">
        <v>41</v>
      </c>
      <c r="U4192">
        <v>440</v>
      </c>
      <c r="Y4192" t="s">
        <v>1559</v>
      </c>
      <c r="AA4192">
        <v>34.103700000000003</v>
      </c>
      <c r="AB4192">
        <v>-118.3659</v>
      </c>
      <c r="AC4192">
        <f t="shared" si="65"/>
        <v>0</v>
      </c>
    </row>
    <row r="4193" spans="1:29" x14ac:dyDescent="0.35">
      <c r="A4193">
        <v>200918520</v>
      </c>
      <c r="B4193" s="1">
        <v>44181</v>
      </c>
      <c r="C4193" s="1">
        <v>44050</v>
      </c>
      <c r="D4193">
        <v>2150</v>
      </c>
      <c r="E4193">
        <v>9</v>
      </c>
      <c r="F4193" t="s">
        <v>49</v>
      </c>
      <c r="G4193">
        <v>926</v>
      </c>
      <c r="H4193">
        <v>2</v>
      </c>
      <c r="I4193">
        <v>354</v>
      </c>
      <c r="J4193" t="s">
        <v>167</v>
      </c>
      <c r="K4193" t="s">
        <v>6552</v>
      </c>
      <c r="L4193">
        <v>28</v>
      </c>
      <c r="M4193" t="s">
        <v>30</v>
      </c>
      <c r="N4193" t="s">
        <v>73</v>
      </c>
      <c r="O4193">
        <v>701</v>
      </c>
      <c r="P4193" t="s">
        <v>1610</v>
      </c>
      <c r="S4193" t="s">
        <v>40</v>
      </c>
      <c r="T4193" t="s">
        <v>41</v>
      </c>
      <c r="U4193">
        <v>354</v>
      </c>
      <c r="Y4193" t="s">
        <v>6553</v>
      </c>
      <c r="AA4193">
        <v>34.188499999999998</v>
      </c>
      <c r="AB4193">
        <v>-118.4367</v>
      </c>
      <c r="AC4193">
        <f t="shared" si="65"/>
        <v>0</v>
      </c>
    </row>
    <row r="4194" spans="1:29" x14ac:dyDescent="0.35">
      <c r="A4194">
        <v>200111121</v>
      </c>
      <c r="B4194" s="1">
        <v>43950</v>
      </c>
      <c r="C4194" s="1">
        <v>43897</v>
      </c>
      <c r="D4194">
        <v>1200</v>
      </c>
      <c r="E4194">
        <v>1</v>
      </c>
      <c r="F4194" t="s">
        <v>36</v>
      </c>
      <c r="G4194">
        <v>155</v>
      </c>
      <c r="H4194">
        <v>2</v>
      </c>
      <c r="I4194">
        <v>845</v>
      </c>
      <c r="J4194" t="s">
        <v>345</v>
      </c>
      <c r="K4194">
        <v>1501</v>
      </c>
      <c r="L4194">
        <v>0</v>
      </c>
      <c r="M4194" t="s">
        <v>46</v>
      </c>
      <c r="N4194" t="s">
        <v>46</v>
      </c>
      <c r="O4194">
        <v>726</v>
      </c>
      <c r="P4194" t="s">
        <v>467</v>
      </c>
      <c r="S4194" t="s">
        <v>33</v>
      </c>
      <c r="T4194" t="s">
        <v>34</v>
      </c>
      <c r="U4194">
        <v>845</v>
      </c>
      <c r="Y4194" t="s">
        <v>1343</v>
      </c>
      <c r="AA4194">
        <v>34.044800000000002</v>
      </c>
      <c r="AB4194">
        <v>-118.2474</v>
      </c>
      <c r="AC4194">
        <f t="shared" si="65"/>
        <v>1</v>
      </c>
    </row>
    <row r="4195" spans="1:29" x14ac:dyDescent="0.35">
      <c r="A4195">
        <v>201115165</v>
      </c>
      <c r="B4195" s="1">
        <v>44132</v>
      </c>
      <c r="C4195" s="1">
        <v>44131</v>
      </c>
      <c r="D4195">
        <v>2300</v>
      </c>
      <c r="E4195">
        <v>11</v>
      </c>
      <c r="F4195" t="s">
        <v>64</v>
      </c>
      <c r="G4195">
        <v>1115</v>
      </c>
      <c r="H4195">
        <v>1</v>
      </c>
      <c r="I4195">
        <v>761</v>
      </c>
      <c r="J4195" t="s">
        <v>403</v>
      </c>
      <c r="K4195" t="s">
        <v>6554</v>
      </c>
      <c r="L4195">
        <v>31</v>
      </c>
      <c r="M4195" t="s">
        <v>94</v>
      </c>
      <c r="N4195" t="s">
        <v>95</v>
      </c>
      <c r="O4195">
        <v>108</v>
      </c>
      <c r="P4195" t="s">
        <v>105</v>
      </c>
      <c r="Q4195">
        <v>102</v>
      </c>
      <c r="R4195" t="s">
        <v>219</v>
      </c>
      <c r="S4195" t="s">
        <v>40</v>
      </c>
      <c r="T4195" t="s">
        <v>41</v>
      </c>
      <c r="U4195">
        <v>761</v>
      </c>
      <c r="Y4195" t="s">
        <v>6555</v>
      </c>
      <c r="AA4195">
        <v>34.139299999999999</v>
      </c>
      <c r="AB4195">
        <v>-118.2041</v>
      </c>
      <c r="AC4195">
        <f t="shared" si="65"/>
        <v>0</v>
      </c>
    </row>
    <row r="4196" spans="1:29" x14ac:dyDescent="0.35">
      <c r="A4196">
        <v>200816882</v>
      </c>
      <c r="B4196" s="1">
        <v>44160</v>
      </c>
      <c r="C4196" s="1">
        <v>44158</v>
      </c>
      <c r="D4196">
        <v>1000</v>
      </c>
      <c r="E4196">
        <v>8</v>
      </c>
      <c r="F4196" t="s">
        <v>109</v>
      </c>
      <c r="G4196">
        <v>841</v>
      </c>
      <c r="H4196">
        <v>1</v>
      </c>
      <c r="I4196">
        <v>331</v>
      </c>
      <c r="J4196" t="s">
        <v>233</v>
      </c>
      <c r="K4196" t="s">
        <v>6556</v>
      </c>
      <c r="L4196">
        <v>32</v>
      </c>
      <c r="M4196" t="s">
        <v>30</v>
      </c>
      <c r="N4196" t="s">
        <v>73</v>
      </c>
      <c r="O4196">
        <v>502</v>
      </c>
      <c r="P4196" t="s">
        <v>47</v>
      </c>
      <c r="S4196" t="s">
        <v>40</v>
      </c>
      <c r="T4196" t="s">
        <v>41</v>
      </c>
      <c r="U4196">
        <v>331</v>
      </c>
      <c r="Y4196" t="s">
        <v>5950</v>
      </c>
      <c r="AA4196">
        <v>34.039000000000001</v>
      </c>
      <c r="AB4196">
        <v>-118.4682</v>
      </c>
      <c r="AC4196">
        <f t="shared" si="65"/>
        <v>0</v>
      </c>
    </row>
    <row r="4197" spans="1:29" x14ac:dyDescent="0.35">
      <c r="A4197">
        <v>200115723</v>
      </c>
      <c r="B4197" s="1">
        <v>44045</v>
      </c>
      <c r="C4197" s="1">
        <v>44045</v>
      </c>
      <c r="D4197">
        <v>1150</v>
      </c>
      <c r="E4197">
        <v>1</v>
      </c>
      <c r="F4197" t="s">
        <v>36</v>
      </c>
      <c r="G4197">
        <v>152</v>
      </c>
      <c r="H4197">
        <v>1</v>
      </c>
      <c r="I4197">
        <v>761</v>
      </c>
      <c r="J4197" t="s">
        <v>403</v>
      </c>
      <c r="K4197" t="s">
        <v>6557</v>
      </c>
      <c r="L4197">
        <v>22</v>
      </c>
      <c r="M4197" t="s">
        <v>30</v>
      </c>
      <c r="N4197" t="s">
        <v>73</v>
      </c>
      <c r="O4197">
        <v>102</v>
      </c>
      <c r="P4197" t="s">
        <v>186</v>
      </c>
      <c r="Q4197">
        <v>212</v>
      </c>
      <c r="R4197" t="s">
        <v>1167</v>
      </c>
      <c r="S4197" t="s">
        <v>33</v>
      </c>
      <c r="T4197" t="s">
        <v>34</v>
      </c>
      <c r="U4197">
        <v>761</v>
      </c>
      <c r="V4197">
        <v>998</v>
      </c>
      <c r="Y4197" t="s">
        <v>677</v>
      </c>
      <c r="Z4197" t="s">
        <v>6558</v>
      </c>
      <c r="AA4197">
        <v>34.049500000000002</v>
      </c>
      <c r="AB4197">
        <v>-118.25279999999999</v>
      </c>
      <c r="AC4197">
        <f t="shared" si="65"/>
        <v>1</v>
      </c>
    </row>
    <row r="4198" spans="1:29" x14ac:dyDescent="0.35">
      <c r="A4198">
        <v>200111037</v>
      </c>
      <c r="B4198" s="1">
        <v>43948</v>
      </c>
      <c r="C4198" s="1">
        <v>43948</v>
      </c>
      <c r="D4198">
        <v>1045</v>
      </c>
      <c r="E4198">
        <v>1</v>
      </c>
      <c r="F4198" t="s">
        <v>36</v>
      </c>
      <c r="G4198">
        <v>118</v>
      </c>
      <c r="H4198">
        <v>2</v>
      </c>
      <c r="I4198">
        <v>956</v>
      </c>
      <c r="J4198" t="s">
        <v>328</v>
      </c>
      <c r="K4198">
        <v>1501</v>
      </c>
      <c r="L4198">
        <v>0</v>
      </c>
      <c r="M4198" t="s">
        <v>46</v>
      </c>
      <c r="N4198" t="s">
        <v>46</v>
      </c>
      <c r="O4198">
        <v>203</v>
      </c>
      <c r="P4198" t="s">
        <v>101</v>
      </c>
      <c r="S4198" t="s">
        <v>84</v>
      </c>
      <c r="T4198" t="s">
        <v>85</v>
      </c>
      <c r="U4198">
        <v>956</v>
      </c>
      <c r="Y4198" t="s">
        <v>6559</v>
      </c>
      <c r="AA4198">
        <v>34.066600000000001</v>
      </c>
      <c r="AB4198">
        <v>-118.2328</v>
      </c>
      <c r="AC4198">
        <f t="shared" si="65"/>
        <v>0</v>
      </c>
    </row>
    <row r="4199" spans="1:29" x14ac:dyDescent="0.35">
      <c r="A4199">
        <v>201106245</v>
      </c>
      <c r="B4199" s="1">
        <v>43881</v>
      </c>
      <c r="C4199" s="1">
        <v>43878</v>
      </c>
      <c r="D4199">
        <v>1500</v>
      </c>
      <c r="E4199">
        <v>11</v>
      </c>
      <c r="F4199" t="s">
        <v>64</v>
      </c>
      <c r="G4199">
        <v>1138</v>
      </c>
      <c r="H4199">
        <v>1</v>
      </c>
      <c r="I4199">
        <v>330</v>
      </c>
      <c r="J4199" t="s">
        <v>37</v>
      </c>
      <c r="K4199">
        <v>344</v>
      </c>
      <c r="L4199">
        <v>56</v>
      </c>
      <c r="M4199" t="s">
        <v>30</v>
      </c>
      <c r="N4199" t="s">
        <v>163</v>
      </c>
      <c r="O4199">
        <v>101</v>
      </c>
      <c r="P4199" t="s">
        <v>32</v>
      </c>
      <c r="S4199" t="s">
        <v>40</v>
      </c>
      <c r="T4199" t="s">
        <v>41</v>
      </c>
      <c r="U4199">
        <v>330</v>
      </c>
      <c r="Y4199" t="s">
        <v>6560</v>
      </c>
      <c r="Z4199" t="s">
        <v>6561</v>
      </c>
      <c r="AA4199">
        <v>34.116100000000003</v>
      </c>
      <c r="AB4199">
        <v>-118.188</v>
      </c>
      <c r="AC4199">
        <f t="shared" si="65"/>
        <v>0</v>
      </c>
    </row>
    <row r="4200" spans="1:29" x14ac:dyDescent="0.35">
      <c r="A4200">
        <v>201109809</v>
      </c>
      <c r="B4200" s="1">
        <v>43978</v>
      </c>
      <c r="C4200" s="1">
        <v>43977</v>
      </c>
      <c r="D4200">
        <v>1450</v>
      </c>
      <c r="E4200">
        <v>11</v>
      </c>
      <c r="F4200" t="s">
        <v>64</v>
      </c>
      <c r="G4200">
        <v>1176</v>
      </c>
      <c r="H4200">
        <v>2</v>
      </c>
      <c r="I4200">
        <v>624</v>
      </c>
      <c r="J4200" t="s">
        <v>171</v>
      </c>
      <c r="K4200" t="s">
        <v>1668</v>
      </c>
      <c r="L4200">
        <v>39</v>
      </c>
      <c r="M4200" t="s">
        <v>30</v>
      </c>
      <c r="N4200" t="s">
        <v>163</v>
      </c>
      <c r="O4200">
        <v>501</v>
      </c>
      <c r="P4200" t="s">
        <v>164</v>
      </c>
      <c r="Q4200">
        <v>500</v>
      </c>
      <c r="R4200" t="s">
        <v>184</v>
      </c>
      <c r="S4200" t="s">
        <v>84</v>
      </c>
      <c r="T4200" t="s">
        <v>85</v>
      </c>
      <c r="U4200">
        <v>624</v>
      </c>
      <c r="Y4200" t="s">
        <v>6562</v>
      </c>
      <c r="AA4200">
        <v>34.086300000000001</v>
      </c>
      <c r="AB4200">
        <v>-118.23180000000001</v>
      </c>
      <c r="AC4200">
        <f t="shared" si="65"/>
        <v>0</v>
      </c>
    </row>
    <row r="4201" spans="1:29" x14ac:dyDescent="0.35">
      <c r="A4201">
        <v>200108310</v>
      </c>
      <c r="B4201" s="1">
        <v>43892</v>
      </c>
      <c r="C4201" s="1">
        <v>43892</v>
      </c>
      <c r="D4201">
        <v>1615</v>
      </c>
      <c r="E4201">
        <v>1</v>
      </c>
      <c r="F4201" t="s">
        <v>36</v>
      </c>
      <c r="G4201">
        <v>182</v>
      </c>
      <c r="H4201">
        <v>2</v>
      </c>
      <c r="I4201">
        <v>624</v>
      </c>
      <c r="J4201" t="s">
        <v>171</v>
      </c>
      <c r="K4201" t="s">
        <v>6563</v>
      </c>
      <c r="L4201">
        <v>22</v>
      </c>
      <c r="M4201" t="s">
        <v>30</v>
      </c>
      <c r="N4201" t="s">
        <v>95</v>
      </c>
      <c r="O4201">
        <v>102</v>
      </c>
      <c r="P4201" t="s">
        <v>186</v>
      </c>
      <c r="Q4201">
        <v>400</v>
      </c>
      <c r="R4201" t="s">
        <v>143</v>
      </c>
      <c r="S4201" t="s">
        <v>40</v>
      </c>
      <c r="T4201" t="s">
        <v>41</v>
      </c>
      <c r="U4201">
        <v>624</v>
      </c>
      <c r="Y4201" t="s">
        <v>147</v>
      </c>
      <c r="Z4201" t="s">
        <v>4661</v>
      </c>
      <c r="AA4201">
        <v>34.045099999999998</v>
      </c>
      <c r="AB4201">
        <v>-118.2604</v>
      </c>
      <c r="AC4201">
        <f t="shared" si="65"/>
        <v>0</v>
      </c>
    </row>
    <row r="4202" spans="1:29" x14ac:dyDescent="0.35">
      <c r="A4202">
        <v>200213146</v>
      </c>
      <c r="B4202" s="1">
        <v>44041</v>
      </c>
      <c r="C4202" s="1">
        <v>44041</v>
      </c>
      <c r="D4202">
        <v>2040</v>
      </c>
      <c r="E4202">
        <v>2</v>
      </c>
      <c r="F4202" t="s">
        <v>56</v>
      </c>
      <c r="G4202">
        <v>239</v>
      </c>
      <c r="H4202">
        <v>2</v>
      </c>
      <c r="I4202">
        <v>946</v>
      </c>
      <c r="J4202" t="s">
        <v>125</v>
      </c>
      <c r="K4202" t="s">
        <v>6564</v>
      </c>
      <c r="L4202">
        <v>25</v>
      </c>
      <c r="M4202" t="s">
        <v>30</v>
      </c>
      <c r="N4202" t="s">
        <v>95</v>
      </c>
      <c r="O4202">
        <v>101</v>
      </c>
      <c r="P4202" t="s">
        <v>32</v>
      </c>
      <c r="S4202" t="s">
        <v>40</v>
      </c>
      <c r="T4202" t="s">
        <v>41</v>
      </c>
      <c r="U4202">
        <v>946</v>
      </c>
      <c r="Y4202" t="s">
        <v>1723</v>
      </c>
      <c r="Z4202" t="s">
        <v>4215</v>
      </c>
      <c r="AA4202">
        <v>34.060600000000001</v>
      </c>
      <c r="AB4202">
        <v>-118.2568</v>
      </c>
      <c r="AC4202">
        <f t="shared" si="65"/>
        <v>0</v>
      </c>
    </row>
    <row r="4203" spans="1:29" x14ac:dyDescent="0.35">
      <c r="A4203">
        <v>200208300</v>
      </c>
      <c r="B4203" s="1">
        <v>43918</v>
      </c>
      <c r="C4203" s="1">
        <v>43917</v>
      </c>
      <c r="D4203">
        <v>2200</v>
      </c>
      <c r="E4203">
        <v>2</v>
      </c>
      <c r="F4203" t="s">
        <v>56</v>
      </c>
      <c r="G4203">
        <v>261</v>
      </c>
      <c r="H4203">
        <v>1</v>
      </c>
      <c r="I4203">
        <v>510</v>
      </c>
      <c r="J4203" t="s">
        <v>29</v>
      </c>
      <c r="L4203">
        <v>0</v>
      </c>
      <c r="O4203">
        <v>101</v>
      </c>
      <c r="P4203" t="s">
        <v>32</v>
      </c>
      <c r="S4203" t="s">
        <v>40</v>
      </c>
      <c r="T4203" t="s">
        <v>41</v>
      </c>
      <c r="U4203">
        <v>510</v>
      </c>
      <c r="Y4203" t="s">
        <v>6565</v>
      </c>
      <c r="AA4203">
        <v>34.059399999999997</v>
      </c>
      <c r="AB4203">
        <v>-118.28319999999999</v>
      </c>
      <c r="AC4203">
        <f t="shared" si="65"/>
        <v>0</v>
      </c>
    </row>
    <row r="4204" spans="1:29" x14ac:dyDescent="0.35">
      <c r="A4204">
        <v>201112423</v>
      </c>
      <c r="B4204" s="1">
        <v>44055</v>
      </c>
      <c r="C4204" s="1">
        <v>44045</v>
      </c>
      <c r="D4204">
        <v>1800</v>
      </c>
      <c r="E4204">
        <v>11</v>
      </c>
      <c r="F4204" t="s">
        <v>64</v>
      </c>
      <c r="G4204">
        <v>1144</v>
      </c>
      <c r="H4204">
        <v>1</v>
      </c>
      <c r="I4204">
        <v>331</v>
      </c>
      <c r="J4204" t="s">
        <v>233</v>
      </c>
      <c r="K4204" t="s">
        <v>3401</v>
      </c>
      <c r="L4204">
        <v>57</v>
      </c>
      <c r="M4204" t="s">
        <v>30</v>
      </c>
      <c r="N4204" t="s">
        <v>73</v>
      </c>
      <c r="O4204">
        <v>101</v>
      </c>
      <c r="P4204" t="s">
        <v>32</v>
      </c>
      <c r="S4204" t="s">
        <v>40</v>
      </c>
      <c r="T4204" t="s">
        <v>41</v>
      </c>
      <c r="U4204">
        <v>331</v>
      </c>
      <c r="Y4204" t="s">
        <v>6566</v>
      </c>
      <c r="Z4204" t="s">
        <v>6567</v>
      </c>
      <c r="AA4204">
        <v>34.0991</v>
      </c>
      <c r="AB4204">
        <v>-118.2672</v>
      </c>
      <c r="AC4204">
        <f t="shared" si="65"/>
        <v>0</v>
      </c>
    </row>
    <row r="4205" spans="1:29" x14ac:dyDescent="0.35">
      <c r="A4205">
        <v>200917680</v>
      </c>
      <c r="B4205" s="1">
        <v>44160</v>
      </c>
      <c r="C4205" s="1">
        <v>44160</v>
      </c>
      <c r="D4205">
        <v>400</v>
      </c>
      <c r="E4205">
        <v>9</v>
      </c>
      <c r="F4205" t="s">
        <v>49</v>
      </c>
      <c r="G4205">
        <v>964</v>
      </c>
      <c r="H4205">
        <v>1</v>
      </c>
      <c r="I4205">
        <v>310</v>
      </c>
      <c r="J4205" t="s">
        <v>71</v>
      </c>
      <c r="K4205" t="s">
        <v>6568</v>
      </c>
      <c r="L4205">
        <v>55</v>
      </c>
      <c r="M4205" t="s">
        <v>94</v>
      </c>
      <c r="N4205" t="s">
        <v>73</v>
      </c>
      <c r="O4205">
        <v>502</v>
      </c>
      <c r="P4205" t="s">
        <v>47</v>
      </c>
      <c r="S4205" t="s">
        <v>40</v>
      </c>
      <c r="T4205" t="s">
        <v>41</v>
      </c>
      <c r="U4205">
        <v>310</v>
      </c>
      <c r="V4205">
        <v>998</v>
      </c>
      <c r="Y4205" t="s">
        <v>6569</v>
      </c>
      <c r="AA4205">
        <v>34.159399999999998</v>
      </c>
      <c r="AB4205">
        <v>-118.4444</v>
      </c>
      <c r="AC4205">
        <f t="shared" si="65"/>
        <v>0</v>
      </c>
    </row>
    <row r="4206" spans="1:29" x14ac:dyDescent="0.35">
      <c r="A4206">
        <v>200806842</v>
      </c>
      <c r="B4206" s="1">
        <v>43893</v>
      </c>
      <c r="C4206" s="1">
        <v>43892</v>
      </c>
      <c r="D4206">
        <v>1700</v>
      </c>
      <c r="E4206">
        <v>8</v>
      </c>
      <c r="F4206" t="s">
        <v>109</v>
      </c>
      <c r="G4206">
        <v>802</v>
      </c>
      <c r="H4206">
        <v>1</v>
      </c>
      <c r="I4206">
        <v>331</v>
      </c>
      <c r="J4206" t="s">
        <v>233</v>
      </c>
      <c r="K4206" t="s">
        <v>6570</v>
      </c>
      <c r="L4206">
        <v>55</v>
      </c>
      <c r="M4206" t="s">
        <v>94</v>
      </c>
      <c r="N4206" t="s">
        <v>73</v>
      </c>
      <c r="O4206">
        <v>104</v>
      </c>
      <c r="P4206" t="s">
        <v>201</v>
      </c>
      <c r="S4206" t="s">
        <v>40</v>
      </c>
      <c r="T4206" t="s">
        <v>41</v>
      </c>
      <c r="U4206">
        <v>331</v>
      </c>
      <c r="V4206">
        <v>998</v>
      </c>
      <c r="Y4206" t="s">
        <v>6571</v>
      </c>
      <c r="AA4206">
        <v>34.049300000000002</v>
      </c>
      <c r="AB4206">
        <v>-118.5205</v>
      </c>
      <c r="AC4206">
        <f t="shared" si="65"/>
        <v>0</v>
      </c>
    </row>
    <row r="4207" spans="1:29" x14ac:dyDescent="0.35">
      <c r="A4207">
        <v>200115865</v>
      </c>
      <c r="B4207" s="1">
        <v>44047</v>
      </c>
      <c r="C4207" s="1">
        <v>44047</v>
      </c>
      <c r="D4207">
        <v>2330</v>
      </c>
      <c r="E4207">
        <v>1</v>
      </c>
      <c r="F4207" t="s">
        <v>36</v>
      </c>
      <c r="G4207">
        <v>156</v>
      </c>
      <c r="H4207">
        <v>1</v>
      </c>
      <c r="I4207">
        <v>236</v>
      </c>
      <c r="J4207" t="s">
        <v>692</v>
      </c>
      <c r="K4207" t="s">
        <v>6572</v>
      </c>
      <c r="L4207">
        <v>48</v>
      </c>
      <c r="M4207" t="s">
        <v>94</v>
      </c>
      <c r="N4207" t="s">
        <v>163</v>
      </c>
      <c r="O4207">
        <v>502</v>
      </c>
      <c r="P4207" t="s">
        <v>47</v>
      </c>
      <c r="Q4207">
        <v>400</v>
      </c>
      <c r="R4207" t="s">
        <v>143</v>
      </c>
      <c r="S4207" t="s">
        <v>84</v>
      </c>
      <c r="T4207" t="s">
        <v>85</v>
      </c>
      <c r="U4207">
        <v>236</v>
      </c>
      <c r="Y4207" t="s">
        <v>497</v>
      </c>
      <c r="AA4207">
        <v>34.043999999999997</v>
      </c>
      <c r="AB4207">
        <v>-118.2467</v>
      </c>
      <c r="AC4207">
        <f t="shared" si="65"/>
        <v>0</v>
      </c>
    </row>
    <row r="4208" spans="1:29" x14ac:dyDescent="0.35">
      <c r="A4208">
        <v>201014504</v>
      </c>
      <c r="B4208" s="1">
        <v>44131</v>
      </c>
      <c r="C4208" s="1">
        <v>44129</v>
      </c>
      <c r="D4208">
        <v>1730</v>
      </c>
      <c r="E4208">
        <v>10</v>
      </c>
      <c r="F4208" t="s">
        <v>103</v>
      </c>
      <c r="G4208">
        <v>1063</v>
      </c>
      <c r="H4208">
        <v>1</v>
      </c>
      <c r="I4208">
        <v>330</v>
      </c>
      <c r="J4208" t="s">
        <v>37</v>
      </c>
      <c r="K4208" t="s">
        <v>6573</v>
      </c>
      <c r="L4208">
        <v>35</v>
      </c>
      <c r="M4208" t="s">
        <v>94</v>
      </c>
      <c r="N4208" t="s">
        <v>31</v>
      </c>
      <c r="O4208">
        <v>101</v>
      </c>
      <c r="P4208" t="s">
        <v>32</v>
      </c>
      <c r="S4208" t="s">
        <v>40</v>
      </c>
      <c r="T4208" t="s">
        <v>41</v>
      </c>
      <c r="U4208">
        <v>330</v>
      </c>
      <c r="Y4208" t="s">
        <v>1558</v>
      </c>
      <c r="Z4208" t="s">
        <v>6574</v>
      </c>
      <c r="AA4208">
        <v>34.171599999999998</v>
      </c>
      <c r="AB4208">
        <v>-118.5407</v>
      </c>
      <c r="AC4208">
        <f t="shared" si="65"/>
        <v>0</v>
      </c>
    </row>
    <row r="4209" spans="1:29" x14ac:dyDescent="0.35">
      <c r="A4209">
        <v>200306602</v>
      </c>
      <c r="B4209" s="1">
        <v>43874</v>
      </c>
      <c r="C4209" s="1">
        <v>43874</v>
      </c>
      <c r="D4209">
        <v>1415</v>
      </c>
      <c r="E4209">
        <v>3</v>
      </c>
      <c r="F4209" t="s">
        <v>43</v>
      </c>
      <c r="G4209">
        <v>395</v>
      </c>
      <c r="H4209">
        <v>1</v>
      </c>
      <c r="I4209">
        <v>236</v>
      </c>
      <c r="J4209" t="s">
        <v>692</v>
      </c>
      <c r="K4209" t="s">
        <v>6575</v>
      </c>
      <c r="L4209">
        <v>24</v>
      </c>
      <c r="M4209" t="s">
        <v>30</v>
      </c>
      <c r="N4209" t="s">
        <v>163</v>
      </c>
      <c r="O4209">
        <v>501</v>
      </c>
      <c r="P4209" t="s">
        <v>164</v>
      </c>
      <c r="Q4209">
        <v>400</v>
      </c>
      <c r="R4209" t="s">
        <v>143</v>
      </c>
      <c r="S4209" t="s">
        <v>84</v>
      </c>
      <c r="T4209" t="s">
        <v>85</v>
      </c>
      <c r="U4209">
        <v>236</v>
      </c>
      <c r="Y4209" t="s">
        <v>6576</v>
      </c>
      <c r="AA4209">
        <v>34.009900000000002</v>
      </c>
      <c r="AB4209">
        <v>-118.3113</v>
      </c>
      <c r="AC4209">
        <f t="shared" si="65"/>
        <v>0</v>
      </c>
    </row>
    <row r="4210" spans="1:29" x14ac:dyDescent="0.35">
      <c r="A4210">
        <v>200111283</v>
      </c>
      <c r="B4210" s="1">
        <v>43955</v>
      </c>
      <c r="C4210" s="1">
        <v>43955</v>
      </c>
      <c r="D4210">
        <v>10</v>
      </c>
      <c r="E4210">
        <v>1</v>
      </c>
      <c r="F4210" t="s">
        <v>36</v>
      </c>
      <c r="G4210">
        <v>156</v>
      </c>
      <c r="H4210">
        <v>2</v>
      </c>
      <c r="I4210">
        <v>624</v>
      </c>
      <c r="J4210" t="s">
        <v>171</v>
      </c>
      <c r="K4210" t="s">
        <v>1560</v>
      </c>
      <c r="L4210">
        <v>40</v>
      </c>
      <c r="M4210" t="s">
        <v>94</v>
      </c>
      <c r="N4210" t="s">
        <v>73</v>
      </c>
      <c r="O4210">
        <v>101</v>
      </c>
      <c r="P4210" t="s">
        <v>32</v>
      </c>
      <c r="Q4210">
        <v>400</v>
      </c>
      <c r="R4210" t="s">
        <v>143</v>
      </c>
      <c r="S4210" t="s">
        <v>40</v>
      </c>
      <c r="T4210" t="s">
        <v>41</v>
      </c>
      <c r="U4210">
        <v>624</v>
      </c>
      <c r="Y4210" t="s">
        <v>1585</v>
      </c>
      <c r="AA4210">
        <v>34.044600000000003</v>
      </c>
      <c r="AB4210">
        <v>-118.245</v>
      </c>
      <c r="AC4210">
        <f t="shared" si="65"/>
        <v>0</v>
      </c>
    </row>
    <row r="4211" spans="1:29" x14ac:dyDescent="0.35">
      <c r="A4211">
        <v>201309057</v>
      </c>
      <c r="B4211" s="1">
        <v>43925</v>
      </c>
      <c r="C4211" s="1">
        <v>43925</v>
      </c>
      <c r="D4211">
        <v>1745</v>
      </c>
      <c r="E4211">
        <v>13</v>
      </c>
      <c r="F4211" t="s">
        <v>62</v>
      </c>
      <c r="G4211">
        <v>1307</v>
      </c>
      <c r="H4211">
        <v>2</v>
      </c>
      <c r="I4211">
        <v>624</v>
      </c>
      <c r="J4211" t="s">
        <v>171</v>
      </c>
      <c r="K4211" t="s">
        <v>6577</v>
      </c>
      <c r="L4211">
        <v>33</v>
      </c>
      <c r="M4211" t="s">
        <v>30</v>
      </c>
      <c r="N4211" t="s">
        <v>95</v>
      </c>
      <c r="O4211">
        <v>203</v>
      </c>
      <c r="P4211" t="s">
        <v>101</v>
      </c>
      <c r="Q4211">
        <v>400</v>
      </c>
      <c r="R4211" t="s">
        <v>143</v>
      </c>
      <c r="S4211" t="s">
        <v>40</v>
      </c>
      <c r="T4211" t="s">
        <v>41</v>
      </c>
      <c r="U4211">
        <v>624</v>
      </c>
      <c r="Y4211" t="s">
        <v>6578</v>
      </c>
      <c r="AA4211">
        <v>34.040700000000001</v>
      </c>
      <c r="AB4211">
        <v>-118.24679999999999</v>
      </c>
      <c r="AC4211">
        <f t="shared" si="65"/>
        <v>0</v>
      </c>
    </row>
    <row r="4212" spans="1:29" x14ac:dyDescent="0.35">
      <c r="A4212">
        <v>200321743</v>
      </c>
      <c r="B4212" s="1">
        <v>44179</v>
      </c>
      <c r="C4212" s="1">
        <v>44174</v>
      </c>
      <c r="D4212">
        <v>1300</v>
      </c>
      <c r="E4212">
        <v>3</v>
      </c>
      <c r="F4212" t="s">
        <v>43</v>
      </c>
      <c r="G4212">
        <v>328</v>
      </c>
      <c r="H4212">
        <v>1</v>
      </c>
      <c r="I4212">
        <v>341</v>
      </c>
      <c r="J4212" t="s">
        <v>157</v>
      </c>
      <c r="K4212" t="s">
        <v>245</v>
      </c>
      <c r="L4212">
        <v>27</v>
      </c>
      <c r="M4212" t="s">
        <v>30</v>
      </c>
      <c r="N4212" t="s">
        <v>173</v>
      </c>
      <c r="O4212">
        <v>502</v>
      </c>
      <c r="P4212" t="s">
        <v>47</v>
      </c>
      <c r="S4212" t="s">
        <v>40</v>
      </c>
      <c r="T4212" t="s">
        <v>41</v>
      </c>
      <c r="U4212">
        <v>341</v>
      </c>
      <c r="Y4212" t="s">
        <v>6579</v>
      </c>
      <c r="AA4212">
        <v>34.029400000000003</v>
      </c>
      <c r="AB4212">
        <v>-118.2831</v>
      </c>
      <c r="AC4212">
        <f t="shared" si="65"/>
        <v>0</v>
      </c>
    </row>
    <row r="4213" spans="1:29" x14ac:dyDescent="0.35">
      <c r="A4213">
        <v>200508637</v>
      </c>
      <c r="B4213" s="1">
        <v>43944</v>
      </c>
      <c r="C4213" s="1">
        <v>43944</v>
      </c>
      <c r="D4213">
        <v>1100</v>
      </c>
      <c r="E4213">
        <v>5</v>
      </c>
      <c r="F4213" t="s">
        <v>98</v>
      </c>
      <c r="G4213">
        <v>525</v>
      </c>
      <c r="H4213">
        <v>2</v>
      </c>
      <c r="I4213">
        <v>626</v>
      </c>
      <c r="J4213" t="s">
        <v>141</v>
      </c>
      <c r="K4213" t="s">
        <v>6580</v>
      </c>
      <c r="L4213">
        <v>40</v>
      </c>
      <c r="M4213" t="s">
        <v>94</v>
      </c>
      <c r="N4213" t="s">
        <v>73</v>
      </c>
      <c r="O4213">
        <v>502</v>
      </c>
      <c r="P4213" t="s">
        <v>47</v>
      </c>
      <c r="Q4213">
        <v>400</v>
      </c>
      <c r="R4213" t="s">
        <v>143</v>
      </c>
      <c r="S4213" t="s">
        <v>84</v>
      </c>
      <c r="T4213" t="s">
        <v>85</v>
      </c>
      <c r="U4213">
        <v>626</v>
      </c>
      <c r="Y4213" t="s">
        <v>6581</v>
      </c>
      <c r="AA4213">
        <v>33.774099999999997</v>
      </c>
      <c r="AB4213">
        <v>-118.2646</v>
      </c>
      <c r="AC4213">
        <f t="shared" si="65"/>
        <v>0</v>
      </c>
    </row>
    <row r="4214" spans="1:29" x14ac:dyDescent="0.35">
      <c r="A4214">
        <v>200805674</v>
      </c>
      <c r="B4214" s="1">
        <v>43868</v>
      </c>
      <c r="C4214" s="1">
        <v>43868</v>
      </c>
      <c r="D4214">
        <v>1215</v>
      </c>
      <c r="E4214">
        <v>8</v>
      </c>
      <c r="F4214" t="s">
        <v>109</v>
      </c>
      <c r="G4214">
        <v>884</v>
      </c>
      <c r="H4214">
        <v>2</v>
      </c>
      <c r="I4214">
        <v>888</v>
      </c>
      <c r="J4214" t="s">
        <v>250</v>
      </c>
      <c r="K4214" t="s">
        <v>6582</v>
      </c>
      <c r="L4214">
        <v>51</v>
      </c>
      <c r="M4214" t="s">
        <v>94</v>
      </c>
      <c r="N4214" t="s">
        <v>31</v>
      </c>
      <c r="O4214">
        <v>501</v>
      </c>
      <c r="P4214" t="s">
        <v>164</v>
      </c>
      <c r="Q4214">
        <v>400</v>
      </c>
      <c r="R4214" t="s">
        <v>143</v>
      </c>
      <c r="S4214" t="s">
        <v>84</v>
      </c>
      <c r="T4214" t="s">
        <v>85</v>
      </c>
      <c r="U4214">
        <v>888</v>
      </c>
      <c r="V4214">
        <v>998</v>
      </c>
      <c r="Y4214" t="s">
        <v>6583</v>
      </c>
      <c r="AA4214">
        <v>34.042299999999997</v>
      </c>
      <c r="AB4214">
        <v>-118.4344</v>
      </c>
      <c r="AC4214">
        <f t="shared" si="65"/>
        <v>0</v>
      </c>
    </row>
    <row r="4215" spans="1:29" x14ac:dyDescent="0.35">
      <c r="A4215">
        <v>201004911</v>
      </c>
      <c r="B4215" s="1">
        <v>43852</v>
      </c>
      <c r="C4215" s="1">
        <v>43852</v>
      </c>
      <c r="D4215">
        <v>930</v>
      </c>
      <c r="E4215">
        <v>10</v>
      </c>
      <c r="F4215" t="s">
        <v>103</v>
      </c>
      <c r="G4215">
        <v>1018</v>
      </c>
      <c r="H4215">
        <v>1</v>
      </c>
      <c r="I4215">
        <v>330</v>
      </c>
      <c r="J4215" t="s">
        <v>37</v>
      </c>
      <c r="K4215" t="s">
        <v>3672</v>
      </c>
      <c r="L4215">
        <v>49</v>
      </c>
      <c r="M4215" t="s">
        <v>30</v>
      </c>
      <c r="N4215" t="s">
        <v>31</v>
      </c>
      <c r="O4215">
        <v>108</v>
      </c>
      <c r="P4215" t="s">
        <v>105</v>
      </c>
      <c r="S4215" t="s">
        <v>40</v>
      </c>
      <c r="T4215" t="s">
        <v>41</v>
      </c>
      <c r="U4215">
        <v>330</v>
      </c>
      <c r="Y4215" t="s">
        <v>4794</v>
      </c>
      <c r="AA4215">
        <v>34.215699999999998</v>
      </c>
      <c r="AB4215">
        <v>-118.4772</v>
      </c>
      <c r="AC4215">
        <f t="shared" si="65"/>
        <v>0</v>
      </c>
    </row>
    <row r="4216" spans="1:29" x14ac:dyDescent="0.35">
      <c r="A4216">
        <v>200813776</v>
      </c>
      <c r="B4216" s="1">
        <v>44080</v>
      </c>
      <c r="C4216" s="1">
        <v>44077</v>
      </c>
      <c r="D4216">
        <v>2314</v>
      </c>
      <c r="E4216">
        <v>8</v>
      </c>
      <c r="F4216" t="s">
        <v>109</v>
      </c>
      <c r="G4216">
        <v>841</v>
      </c>
      <c r="H4216">
        <v>1</v>
      </c>
      <c r="I4216">
        <v>310</v>
      </c>
      <c r="J4216" t="s">
        <v>71</v>
      </c>
      <c r="K4216" t="s">
        <v>6584</v>
      </c>
      <c r="L4216">
        <v>31</v>
      </c>
      <c r="M4216" t="s">
        <v>30</v>
      </c>
      <c r="N4216" t="s">
        <v>173</v>
      </c>
      <c r="O4216">
        <v>502</v>
      </c>
      <c r="P4216" t="s">
        <v>47</v>
      </c>
      <c r="S4216" t="s">
        <v>40</v>
      </c>
      <c r="T4216" t="s">
        <v>41</v>
      </c>
      <c r="U4216">
        <v>310</v>
      </c>
      <c r="Y4216" t="s">
        <v>6585</v>
      </c>
      <c r="AA4216">
        <v>34.0456</v>
      </c>
      <c r="AB4216">
        <v>-118.4649</v>
      </c>
      <c r="AC4216">
        <f t="shared" si="65"/>
        <v>0</v>
      </c>
    </row>
    <row r="4217" spans="1:29" x14ac:dyDescent="0.35">
      <c r="A4217">
        <v>200812669</v>
      </c>
      <c r="B4217" s="1">
        <v>44031</v>
      </c>
      <c r="C4217" s="1">
        <v>44029</v>
      </c>
      <c r="D4217">
        <v>2230</v>
      </c>
      <c r="E4217">
        <v>8</v>
      </c>
      <c r="F4217" t="s">
        <v>109</v>
      </c>
      <c r="G4217">
        <v>809</v>
      </c>
      <c r="H4217">
        <v>1</v>
      </c>
      <c r="I4217">
        <v>330</v>
      </c>
      <c r="J4217" t="s">
        <v>37</v>
      </c>
      <c r="K4217" t="s">
        <v>1144</v>
      </c>
      <c r="L4217">
        <v>38</v>
      </c>
      <c r="M4217" t="s">
        <v>94</v>
      </c>
      <c r="N4217" t="s">
        <v>73</v>
      </c>
      <c r="O4217">
        <v>109</v>
      </c>
      <c r="P4217" t="s">
        <v>1043</v>
      </c>
      <c r="S4217" t="s">
        <v>40</v>
      </c>
      <c r="T4217" t="s">
        <v>41</v>
      </c>
      <c r="U4217">
        <v>330</v>
      </c>
      <c r="Y4217" t="s">
        <v>6586</v>
      </c>
      <c r="AA4217">
        <v>34.120600000000003</v>
      </c>
      <c r="AB4217">
        <v>-118.4016</v>
      </c>
      <c r="AC4217">
        <f t="shared" si="65"/>
        <v>0</v>
      </c>
    </row>
    <row r="4218" spans="1:29" x14ac:dyDescent="0.35">
      <c r="A4218">
        <v>200115174</v>
      </c>
      <c r="B4218" s="1">
        <v>44034</v>
      </c>
      <c r="C4218" s="1">
        <v>44033</v>
      </c>
      <c r="D4218">
        <v>555</v>
      </c>
      <c r="E4218">
        <v>1</v>
      </c>
      <c r="F4218" t="s">
        <v>36</v>
      </c>
      <c r="G4218">
        <v>111</v>
      </c>
      <c r="H4218">
        <v>2</v>
      </c>
      <c r="I4218">
        <v>740</v>
      </c>
      <c r="J4218" t="s">
        <v>224</v>
      </c>
      <c r="K4218" t="s">
        <v>6587</v>
      </c>
      <c r="L4218">
        <v>68</v>
      </c>
      <c r="M4218" t="s">
        <v>30</v>
      </c>
      <c r="N4218" t="s">
        <v>163</v>
      </c>
      <c r="O4218">
        <v>122</v>
      </c>
      <c r="P4218" t="s">
        <v>275</v>
      </c>
      <c r="S4218" t="s">
        <v>40</v>
      </c>
      <c r="T4218" t="s">
        <v>41</v>
      </c>
      <c r="U4218">
        <v>740</v>
      </c>
      <c r="Y4218" t="s">
        <v>994</v>
      </c>
      <c r="Z4218" t="s">
        <v>122</v>
      </c>
      <c r="AA4218">
        <v>34.0627</v>
      </c>
      <c r="AB4218">
        <v>-118.24630000000001</v>
      </c>
      <c r="AC4218">
        <f t="shared" si="65"/>
        <v>0</v>
      </c>
    </row>
    <row r="4219" spans="1:29" x14ac:dyDescent="0.35">
      <c r="A4219">
        <v>200713182</v>
      </c>
      <c r="B4219" s="1">
        <v>44069</v>
      </c>
      <c r="C4219" s="1">
        <v>44068</v>
      </c>
      <c r="D4219">
        <v>2200</v>
      </c>
      <c r="E4219">
        <v>7</v>
      </c>
      <c r="F4219" t="s">
        <v>28</v>
      </c>
      <c r="G4219">
        <v>755</v>
      </c>
      <c r="H4219">
        <v>1</v>
      </c>
      <c r="I4219">
        <v>420</v>
      </c>
      <c r="J4219" t="s">
        <v>352</v>
      </c>
      <c r="L4219">
        <v>0</v>
      </c>
      <c r="O4219">
        <v>101</v>
      </c>
      <c r="P4219" t="s">
        <v>32</v>
      </c>
      <c r="S4219" t="s">
        <v>40</v>
      </c>
      <c r="T4219" t="s">
        <v>41</v>
      </c>
      <c r="U4219">
        <v>420</v>
      </c>
      <c r="Y4219" t="s">
        <v>308</v>
      </c>
      <c r="Z4219" t="s">
        <v>6588</v>
      </c>
      <c r="AA4219">
        <v>34.048200000000001</v>
      </c>
      <c r="AB4219">
        <v>-118.3515</v>
      </c>
      <c r="AC4219">
        <f t="shared" si="65"/>
        <v>0</v>
      </c>
    </row>
    <row r="4220" spans="1:29" x14ac:dyDescent="0.35">
      <c r="A4220">
        <v>200510459</v>
      </c>
      <c r="B4220" s="1">
        <v>43992</v>
      </c>
      <c r="C4220" s="1">
        <v>43992</v>
      </c>
      <c r="D4220">
        <v>1740</v>
      </c>
      <c r="E4220">
        <v>5</v>
      </c>
      <c r="F4220" t="s">
        <v>98</v>
      </c>
      <c r="G4220">
        <v>529</v>
      </c>
      <c r="H4220">
        <v>1</v>
      </c>
      <c r="I4220">
        <v>230</v>
      </c>
      <c r="J4220" t="s">
        <v>161</v>
      </c>
      <c r="K4220" t="s">
        <v>6589</v>
      </c>
      <c r="L4220">
        <v>20</v>
      </c>
      <c r="M4220" t="s">
        <v>30</v>
      </c>
      <c r="N4220" t="s">
        <v>95</v>
      </c>
      <c r="O4220">
        <v>501</v>
      </c>
      <c r="P4220" t="s">
        <v>164</v>
      </c>
      <c r="Q4220">
        <v>102</v>
      </c>
      <c r="R4220" t="s">
        <v>219</v>
      </c>
      <c r="S4220" t="s">
        <v>40</v>
      </c>
      <c r="T4220" t="s">
        <v>41</v>
      </c>
      <c r="U4220">
        <v>230</v>
      </c>
      <c r="V4220">
        <v>998</v>
      </c>
      <c r="Y4220" t="s">
        <v>6590</v>
      </c>
      <c r="AA4220">
        <v>33.782200000000003</v>
      </c>
      <c r="AB4220">
        <v>-118.2495</v>
      </c>
      <c r="AC4220">
        <f t="shared" si="65"/>
        <v>0</v>
      </c>
    </row>
    <row r="4221" spans="1:29" x14ac:dyDescent="0.35">
      <c r="A4221">
        <v>200105205</v>
      </c>
      <c r="B4221" s="1">
        <v>43848</v>
      </c>
      <c r="C4221" s="1">
        <v>43847</v>
      </c>
      <c r="D4221">
        <v>1900</v>
      </c>
      <c r="E4221">
        <v>1</v>
      </c>
      <c r="F4221" t="s">
        <v>36</v>
      </c>
      <c r="G4221">
        <v>162</v>
      </c>
      <c r="H4221">
        <v>1</v>
      </c>
      <c r="I4221">
        <v>330</v>
      </c>
      <c r="J4221" t="s">
        <v>37</v>
      </c>
      <c r="K4221" t="s">
        <v>216</v>
      </c>
      <c r="L4221">
        <v>25</v>
      </c>
      <c r="M4221" t="s">
        <v>30</v>
      </c>
      <c r="N4221" t="s">
        <v>173</v>
      </c>
      <c r="O4221">
        <v>108</v>
      </c>
      <c r="P4221" t="s">
        <v>105</v>
      </c>
      <c r="S4221" t="s">
        <v>40</v>
      </c>
      <c r="T4221" t="s">
        <v>41</v>
      </c>
      <c r="U4221">
        <v>330</v>
      </c>
      <c r="Y4221" t="s">
        <v>3327</v>
      </c>
      <c r="AA4221">
        <v>34.046199999999999</v>
      </c>
      <c r="AB4221">
        <v>-118.2585</v>
      </c>
      <c r="AC4221">
        <f t="shared" si="65"/>
        <v>0</v>
      </c>
    </row>
    <row r="4222" spans="1:29" x14ac:dyDescent="0.35">
      <c r="A4222">
        <v>200121806</v>
      </c>
      <c r="B4222" s="1">
        <v>44166</v>
      </c>
      <c r="C4222" s="1">
        <v>44166</v>
      </c>
      <c r="D4222">
        <v>1930</v>
      </c>
      <c r="E4222">
        <v>1</v>
      </c>
      <c r="F4222" t="s">
        <v>36</v>
      </c>
      <c r="G4222">
        <v>156</v>
      </c>
      <c r="H4222">
        <v>1</v>
      </c>
      <c r="I4222">
        <v>230</v>
      </c>
      <c r="J4222" t="s">
        <v>161</v>
      </c>
      <c r="K4222" t="s">
        <v>6591</v>
      </c>
      <c r="L4222">
        <v>42</v>
      </c>
      <c r="M4222" t="s">
        <v>94</v>
      </c>
      <c r="N4222" t="s">
        <v>163</v>
      </c>
      <c r="O4222">
        <v>502</v>
      </c>
      <c r="P4222" t="s">
        <v>47</v>
      </c>
      <c r="Q4222">
        <v>200</v>
      </c>
      <c r="R4222" t="s">
        <v>663</v>
      </c>
      <c r="S4222" t="s">
        <v>33</v>
      </c>
      <c r="T4222" t="s">
        <v>34</v>
      </c>
      <c r="U4222">
        <v>230</v>
      </c>
      <c r="Y4222" t="s">
        <v>530</v>
      </c>
      <c r="AA4222">
        <v>34.043700000000001</v>
      </c>
      <c r="AB4222">
        <v>-118.24550000000001</v>
      </c>
      <c r="AC4222">
        <f t="shared" si="65"/>
        <v>1</v>
      </c>
    </row>
    <row r="4223" spans="1:29" x14ac:dyDescent="0.35">
      <c r="A4223">
        <v>200605208</v>
      </c>
      <c r="B4223" s="1">
        <v>43857</v>
      </c>
      <c r="C4223" s="1">
        <v>43857</v>
      </c>
      <c r="D4223">
        <v>1200</v>
      </c>
      <c r="E4223">
        <v>6</v>
      </c>
      <c r="F4223" t="s">
        <v>91</v>
      </c>
      <c r="G4223">
        <v>648</v>
      </c>
      <c r="H4223">
        <v>2</v>
      </c>
      <c r="I4223">
        <v>900</v>
      </c>
      <c r="J4223" t="s">
        <v>197</v>
      </c>
      <c r="K4223" t="s">
        <v>6592</v>
      </c>
      <c r="L4223">
        <v>54</v>
      </c>
      <c r="M4223" t="s">
        <v>94</v>
      </c>
      <c r="N4223" t="s">
        <v>31</v>
      </c>
      <c r="O4223">
        <v>502</v>
      </c>
      <c r="P4223" t="s">
        <v>47</v>
      </c>
      <c r="S4223" t="s">
        <v>40</v>
      </c>
      <c r="T4223" t="s">
        <v>41</v>
      </c>
      <c r="U4223">
        <v>900</v>
      </c>
      <c r="Y4223" t="s">
        <v>6593</v>
      </c>
      <c r="AA4223">
        <v>34.099299999999999</v>
      </c>
      <c r="AB4223">
        <v>-118.31140000000001</v>
      </c>
      <c r="AC4223">
        <f t="shared" si="65"/>
        <v>0</v>
      </c>
    </row>
    <row r="4224" spans="1:29" x14ac:dyDescent="0.35">
      <c r="A4224">
        <v>200907755</v>
      </c>
      <c r="B4224" s="1">
        <v>43913</v>
      </c>
      <c r="C4224" s="1">
        <v>43913</v>
      </c>
      <c r="D4224">
        <v>725</v>
      </c>
      <c r="E4224">
        <v>9</v>
      </c>
      <c r="F4224" t="s">
        <v>49</v>
      </c>
      <c r="G4224">
        <v>971</v>
      </c>
      <c r="H4224">
        <v>2</v>
      </c>
      <c r="I4224">
        <v>354</v>
      </c>
      <c r="J4224" t="s">
        <v>167</v>
      </c>
      <c r="K4224" t="s">
        <v>177</v>
      </c>
      <c r="L4224">
        <v>36</v>
      </c>
      <c r="M4224" t="s">
        <v>94</v>
      </c>
      <c r="N4224" t="s">
        <v>31</v>
      </c>
      <c r="O4224">
        <v>501</v>
      </c>
      <c r="P4224" t="s">
        <v>164</v>
      </c>
      <c r="S4224" t="s">
        <v>40</v>
      </c>
      <c r="T4224" t="s">
        <v>41</v>
      </c>
      <c r="U4224">
        <v>354</v>
      </c>
      <c r="Y4224" t="s">
        <v>6594</v>
      </c>
      <c r="AA4224">
        <v>34.154299999999999</v>
      </c>
      <c r="AB4224">
        <v>-118.4628</v>
      </c>
      <c r="AC4224">
        <f t="shared" si="65"/>
        <v>0</v>
      </c>
    </row>
    <row r="4225" spans="1:29" x14ac:dyDescent="0.35">
      <c r="A4225">
        <v>201013330</v>
      </c>
      <c r="B4225" s="1">
        <v>44096</v>
      </c>
      <c r="C4225" s="1">
        <v>44096</v>
      </c>
      <c r="D4225">
        <v>1600</v>
      </c>
      <c r="E4225">
        <v>10</v>
      </c>
      <c r="F4225" t="s">
        <v>103</v>
      </c>
      <c r="G4225">
        <v>1041</v>
      </c>
      <c r="H4225">
        <v>1</v>
      </c>
      <c r="I4225">
        <v>331</v>
      </c>
      <c r="J4225" t="s">
        <v>233</v>
      </c>
      <c r="K4225" t="s">
        <v>6595</v>
      </c>
      <c r="L4225">
        <v>36</v>
      </c>
      <c r="M4225" t="s">
        <v>30</v>
      </c>
      <c r="N4225" t="s">
        <v>73</v>
      </c>
      <c r="O4225">
        <v>104</v>
      </c>
      <c r="P4225" t="s">
        <v>201</v>
      </c>
      <c r="S4225" t="s">
        <v>33</v>
      </c>
      <c r="T4225" t="s">
        <v>34</v>
      </c>
      <c r="U4225">
        <v>331</v>
      </c>
      <c r="Y4225" t="s">
        <v>6596</v>
      </c>
      <c r="AA4225">
        <v>34.174799999999998</v>
      </c>
      <c r="AB4225">
        <v>-118.55419999999999</v>
      </c>
      <c r="AC4225">
        <f t="shared" si="65"/>
        <v>1</v>
      </c>
    </row>
    <row r="4226" spans="1:29" x14ac:dyDescent="0.35">
      <c r="A4226">
        <v>201213598</v>
      </c>
      <c r="B4226" s="1">
        <v>43977</v>
      </c>
      <c r="C4226" s="1">
        <v>43974</v>
      </c>
      <c r="D4226">
        <v>1030</v>
      </c>
      <c r="E4226">
        <v>12</v>
      </c>
      <c r="F4226" t="s">
        <v>68</v>
      </c>
      <c r="G4226">
        <v>1245</v>
      </c>
      <c r="H4226">
        <v>1</v>
      </c>
      <c r="I4226">
        <v>648</v>
      </c>
      <c r="J4226" t="s">
        <v>58</v>
      </c>
      <c r="K4226" t="s">
        <v>6597</v>
      </c>
      <c r="L4226">
        <v>67</v>
      </c>
      <c r="M4226" t="s">
        <v>30</v>
      </c>
      <c r="N4226" t="s">
        <v>31</v>
      </c>
      <c r="O4226">
        <v>202</v>
      </c>
      <c r="P4226" t="s">
        <v>1970</v>
      </c>
      <c r="Q4226">
        <v>511</v>
      </c>
      <c r="R4226" t="s">
        <v>151</v>
      </c>
      <c r="S4226" t="s">
        <v>40</v>
      </c>
      <c r="T4226" t="s">
        <v>41</v>
      </c>
      <c r="U4226">
        <v>648</v>
      </c>
      <c r="Y4226" t="s">
        <v>6598</v>
      </c>
      <c r="AA4226">
        <v>33.978499999999997</v>
      </c>
      <c r="AB4226">
        <v>-118.30029999999999</v>
      </c>
      <c r="AC4226">
        <f t="shared" si="65"/>
        <v>0</v>
      </c>
    </row>
    <row r="4227" spans="1:29" x14ac:dyDescent="0.35">
      <c r="A4227">
        <v>200217988</v>
      </c>
      <c r="B4227" s="1">
        <v>44165</v>
      </c>
      <c r="C4227" s="1">
        <v>44164</v>
      </c>
      <c r="D4227">
        <v>1800</v>
      </c>
      <c r="E4227">
        <v>2</v>
      </c>
      <c r="F4227" t="s">
        <v>56</v>
      </c>
      <c r="G4227">
        <v>235</v>
      </c>
      <c r="H4227">
        <v>1</v>
      </c>
      <c r="I4227">
        <v>510</v>
      </c>
      <c r="J4227" t="s">
        <v>29</v>
      </c>
      <c r="L4227">
        <v>0</v>
      </c>
      <c r="O4227">
        <v>108</v>
      </c>
      <c r="P4227" t="s">
        <v>105</v>
      </c>
      <c r="S4227" t="s">
        <v>40</v>
      </c>
      <c r="T4227" t="s">
        <v>41</v>
      </c>
      <c r="U4227">
        <v>510</v>
      </c>
      <c r="Y4227" t="s">
        <v>6599</v>
      </c>
      <c r="AA4227">
        <v>34.069699999999997</v>
      </c>
      <c r="AB4227">
        <v>-118.2697</v>
      </c>
      <c r="AC4227">
        <f t="shared" ref="AC4227:AC4290" si="66">IF(OR((S:S)="CC", S:S="AA",S:S="JA"), 1, 0)</f>
        <v>0</v>
      </c>
    </row>
    <row r="4228" spans="1:29" x14ac:dyDescent="0.35">
      <c r="A4228">
        <v>201205941</v>
      </c>
      <c r="B4228" s="1">
        <v>43858</v>
      </c>
      <c r="C4228" s="1">
        <v>43858</v>
      </c>
      <c r="D4228">
        <v>145</v>
      </c>
      <c r="E4228">
        <v>12</v>
      </c>
      <c r="F4228" t="s">
        <v>68</v>
      </c>
      <c r="G4228">
        <v>1249</v>
      </c>
      <c r="H4228">
        <v>2</v>
      </c>
      <c r="I4228">
        <v>624</v>
      </c>
      <c r="J4228" t="s">
        <v>171</v>
      </c>
      <c r="K4228" t="s">
        <v>6600</v>
      </c>
      <c r="L4228">
        <v>55</v>
      </c>
      <c r="M4228" t="s">
        <v>30</v>
      </c>
      <c r="N4228" t="s">
        <v>95</v>
      </c>
      <c r="O4228">
        <v>101</v>
      </c>
      <c r="P4228" t="s">
        <v>32</v>
      </c>
      <c r="Q4228">
        <v>400</v>
      </c>
      <c r="R4228" t="s">
        <v>143</v>
      </c>
      <c r="S4228" t="s">
        <v>40</v>
      </c>
      <c r="T4228" t="s">
        <v>41</v>
      </c>
      <c r="U4228">
        <v>624</v>
      </c>
      <c r="Y4228" t="s">
        <v>6601</v>
      </c>
      <c r="AA4228">
        <v>33.979700000000001</v>
      </c>
      <c r="AB4228">
        <v>-118.28270000000001</v>
      </c>
      <c r="AC4228">
        <f t="shared" si="66"/>
        <v>0</v>
      </c>
    </row>
    <row r="4229" spans="1:29" x14ac:dyDescent="0.35">
      <c r="A4229">
        <v>200206823</v>
      </c>
      <c r="B4229" s="1">
        <v>43886</v>
      </c>
      <c r="C4229" s="1">
        <v>43886</v>
      </c>
      <c r="D4229">
        <v>1030</v>
      </c>
      <c r="E4229">
        <v>2</v>
      </c>
      <c r="F4229" t="s">
        <v>56</v>
      </c>
      <c r="G4229">
        <v>204</v>
      </c>
      <c r="H4229">
        <v>2</v>
      </c>
      <c r="I4229">
        <v>624</v>
      </c>
      <c r="J4229" t="s">
        <v>171</v>
      </c>
      <c r="K4229" t="s">
        <v>6602</v>
      </c>
      <c r="L4229">
        <v>30</v>
      </c>
      <c r="M4229" t="s">
        <v>30</v>
      </c>
      <c r="N4229" t="s">
        <v>95</v>
      </c>
      <c r="O4229">
        <v>501</v>
      </c>
      <c r="P4229" t="s">
        <v>164</v>
      </c>
      <c r="Q4229">
        <v>400</v>
      </c>
      <c r="R4229" t="s">
        <v>143</v>
      </c>
      <c r="S4229" t="s">
        <v>84</v>
      </c>
      <c r="T4229" t="s">
        <v>85</v>
      </c>
      <c r="U4229">
        <v>624</v>
      </c>
      <c r="Y4229" t="s">
        <v>6603</v>
      </c>
      <c r="AA4229">
        <v>34.085799999999999</v>
      </c>
      <c r="AB4229">
        <v>-118.2837</v>
      </c>
      <c r="AC4229">
        <f t="shared" si="66"/>
        <v>0</v>
      </c>
    </row>
    <row r="4230" spans="1:29" x14ac:dyDescent="0.35">
      <c r="A4230">
        <v>201013619</v>
      </c>
      <c r="B4230" s="1">
        <v>44105</v>
      </c>
      <c r="C4230" s="1">
        <v>44105</v>
      </c>
      <c r="D4230">
        <v>1255</v>
      </c>
      <c r="E4230">
        <v>10</v>
      </c>
      <c r="F4230" t="s">
        <v>103</v>
      </c>
      <c r="G4230">
        <v>1006</v>
      </c>
      <c r="H4230">
        <v>2</v>
      </c>
      <c r="I4230">
        <v>740</v>
      </c>
      <c r="J4230" t="s">
        <v>224</v>
      </c>
      <c r="K4230" t="s">
        <v>6604</v>
      </c>
      <c r="L4230">
        <v>33</v>
      </c>
      <c r="M4230" t="s">
        <v>94</v>
      </c>
      <c r="N4230" t="s">
        <v>95</v>
      </c>
      <c r="O4230">
        <v>122</v>
      </c>
      <c r="P4230" t="s">
        <v>275</v>
      </c>
      <c r="Q4230">
        <v>310</v>
      </c>
      <c r="R4230" t="s">
        <v>3966</v>
      </c>
      <c r="S4230" t="s">
        <v>33</v>
      </c>
      <c r="T4230" t="s">
        <v>34</v>
      </c>
      <c r="U4230">
        <v>740</v>
      </c>
      <c r="Y4230" t="s">
        <v>6605</v>
      </c>
      <c r="AA4230">
        <v>34.217199999999998</v>
      </c>
      <c r="AB4230">
        <v>-118.5134</v>
      </c>
      <c r="AC4230">
        <f t="shared" si="66"/>
        <v>1</v>
      </c>
    </row>
    <row r="4231" spans="1:29" x14ac:dyDescent="0.35">
      <c r="A4231">
        <v>200414434</v>
      </c>
      <c r="B4231" s="1">
        <v>44133</v>
      </c>
      <c r="C4231" s="1">
        <v>44089</v>
      </c>
      <c r="D4231">
        <v>1115</v>
      </c>
      <c r="E4231">
        <v>4</v>
      </c>
      <c r="F4231" t="s">
        <v>54</v>
      </c>
      <c r="G4231">
        <v>471</v>
      </c>
      <c r="H4231">
        <v>1</v>
      </c>
      <c r="I4231">
        <v>331</v>
      </c>
      <c r="J4231" t="s">
        <v>233</v>
      </c>
      <c r="K4231">
        <v>344</v>
      </c>
      <c r="L4231">
        <v>0</v>
      </c>
      <c r="M4231" t="s">
        <v>30</v>
      </c>
      <c r="N4231" t="s">
        <v>46</v>
      </c>
      <c r="O4231">
        <v>108</v>
      </c>
      <c r="P4231" t="s">
        <v>105</v>
      </c>
      <c r="S4231" t="s">
        <v>40</v>
      </c>
      <c r="T4231" t="s">
        <v>41</v>
      </c>
      <c r="U4231">
        <v>331</v>
      </c>
      <c r="Y4231" t="s">
        <v>6606</v>
      </c>
      <c r="AA4231">
        <v>34.034700000000001</v>
      </c>
      <c r="AB4231">
        <v>-118.2253</v>
      </c>
      <c r="AC4231">
        <f t="shared" si="66"/>
        <v>0</v>
      </c>
    </row>
    <row r="4232" spans="1:29" x14ac:dyDescent="0.35">
      <c r="A4232">
        <v>200605713</v>
      </c>
      <c r="B4232" s="1">
        <v>43867</v>
      </c>
      <c r="C4232" s="1">
        <v>43866</v>
      </c>
      <c r="D4232">
        <v>15</v>
      </c>
      <c r="E4232">
        <v>6</v>
      </c>
      <c r="F4232" t="s">
        <v>91</v>
      </c>
      <c r="G4232">
        <v>667</v>
      </c>
      <c r="H4232">
        <v>1</v>
      </c>
      <c r="I4232">
        <v>350</v>
      </c>
      <c r="J4232" t="s">
        <v>1591</v>
      </c>
      <c r="K4232" t="s">
        <v>6607</v>
      </c>
      <c r="L4232">
        <v>35</v>
      </c>
      <c r="M4232" t="s">
        <v>30</v>
      </c>
      <c r="N4232" t="s">
        <v>95</v>
      </c>
      <c r="O4232">
        <v>102</v>
      </c>
      <c r="P4232" t="s">
        <v>186</v>
      </c>
      <c r="S4232" t="s">
        <v>40</v>
      </c>
      <c r="T4232" t="s">
        <v>41</v>
      </c>
      <c r="U4232">
        <v>350</v>
      </c>
      <c r="V4232">
        <v>946</v>
      </c>
      <c r="Y4232" t="s">
        <v>4836</v>
      </c>
      <c r="Z4232" t="s">
        <v>1531</v>
      </c>
      <c r="AA4232">
        <v>34.090800000000002</v>
      </c>
      <c r="AB4232">
        <v>-118.3201</v>
      </c>
      <c r="AC4232">
        <f t="shared" si="66"/>
        <v>0</v>
      </c>
    </row>
    <row r="4233" spans="1:29" x14ac:dyDescent="0.35">
      <c r="A4233">
        <v>200406924</v>
      </c>
      <c r="B4233" s="1">
        <v>43905</v>
      </c>
      <c r="C4233" s="1">
        <v>43905</v>
      </c>
      <c r="D4233">
        <v>200</v>
      </c>
      <c r="E4233">
        <v>4</v>
      </c>
      <c r="F4233" t="s">
        <v>54</v>
      </c>
      <c r="G4233">
        <v>467</v>
      </c>
      <c r="H4233">
        <v>2</v>
      </c>
      <c r="I4233">
        <v>624</v>
      </c>
      <c r="J4233" t="s">
        <v>171</v>
      </c>
      <c r="K4233" t="s">
        <v>6608</v>
      </c>
      <c r="L4233">
        <v>37</v>
      </c>
      <c r="M4233" t="s">
        <v>94</v>
      </c>
      <c r="N4233" t="s">
        <v>95</v>
      </c>
      <c r="O4233">
        <v>504</v>
      </c>
      <c r="P4233" t="s">
        <v>673</v>
      </c>
      <c r="Q4233">
        <v>400</v>
      </c>
      <c r="R4233" t="s">
        <v>143</v>
      </c>
      <c r="S4233" t="s">
        <v>84</v>
      </c>
      <c r="T4233" t="s">
        <v>85</v>
      </c>
      <c r="U4233">
        <v>624</v>
      </c>
      <c r="Y4233" t="s">
        <v>6609</v>
      </c>
      <c r="AA4233">
        <v>34.038200000000003</v>
      </c>
      <c r="AB4233">
        <v>-118.2064</v>
      </c>
      <c r="AC4233">
        <f t="shared" si="66"/>
        <v>0</v>
      </c>
    </row>
    <row r="4234" spans="1:29" x14ac:dyDescent="0.35">
      <c r="A4234">
        <v>200912661</v>
      </c>
      <c r="B4234" s="1">
        <v>44035</v>
      </c>
      <c r="C4234" s="1">
        <v>44034</v>
      </c>
      <c r="D4234">
        <v>2135</v>
      </c>
      <c r="E4234">
        <v>9</v>
      </c>
      <c r="F4234" t="s">
        <v>49</v>
      </c>
      <c r="G4234">
        <v>914</v>
      </c>
      <c r="H4234">
        <v>2</v>
      </c>
      <c r="I4234">
        <v>624</v>
      </c>
      <c r="J4234" t="s">
        <v>171</v>
      </c>
      <c r="K4234">
        <v>408</v>
      </c>
      <c r="L4234">
        <v>41</v>
      </c>
      <c r="M4234" t="s">
        <v>94</v>
      </c>
      <c r="N4234" t="s">
        <v>95</v>
      </c>
      <c r="O4234">
        <v>701</v>
      </c>
      <c r="P4234" t="s">
        <v>1610</v>
      </c>
      <c r="Q4234">
        <v>400</v>
      </c>
      <c r="R4234" t="s">
        <v>143</v>
      </c>
      <c r="S4234" t="s">
        <v>40</v>
      </c>
      <c r="T4234" t="s">
        <v>41</v>
      </c>
      <c r="U4234">
        <v>624</v>
      </c>
      <c r="Y4234" t="s">
        <v>6610</v>
      </c>
      <c r="AA4234">
        <v>34.197600000000001</v>
      </c>
      <c r="AB4234">
        <v>-118.45740000000001</v>
      </c>
      <c r="AC4234">
        <f t="shared" si="66"/>
        <v>0</v>
      </c>
    </row>
    <row r="4235" spans="1:29" x14ac:dyDescent="0.35">
      <c r="A4235">
        <v>200816290</v>
      </c>
      <c r="B4235" s="1">
        <v>44146</v>
      </c>
      <c r="C4235" s="1">
        <v>44144</v>
      </c>
      <c r="D4235">
        <v>1900</v>
      </c>
      <c r="E4235">
        <v>8</v>
      </c>
      <c r="F4235" t="s">
        <v>109</v>
      </c>
      <c r="G4235">
        <v>831</v>
      </c>
      <c r="H4235">
        <v>2</v>
      </c>
      <c r="I4235">
        <v>740</v>
      </c>
      <c r="J4235" t="s">
        <v>224</v>
      </c>
      <c r="K4235" t="s">
        <v>239</v>
      </c>
      <c r="L4235">
        <v>0</v>
      </c>
      <c r="M4235" t="s">
        <v>46</v>
      </c>
      <c r="N4235" t="s">
        <v>46</v>
      </c>
      <c r="O4235">
        <v>702</v>
      </c>
      <c r="P4235" t="s">
        <v>552</v>
      </c>
      <c r="S4235" t="s">
        <v>40</v>
      </c>
      <c r="T4235" t="s">
        <v>41</v>
      </c>
      <c r="U4235">
        <v>740</v>
      </c>
      <c r="Y4235" t="s">
        <v>6611</v>
      </c>
      <c r="AA4235">
        <v>34.045200000000001</v>
      </c>
      <c r="AB4235">
        <v>-118.46810000000001</v>
      </c>
      <c r="AC4235">
        <f t="shared" si="66"/>
        <v>0</v>
      </c>
    </row>
    <row r="4236" spans="1:29" x14ac:dyDescent="0.35">
      <c r="A4236">
        <v>201008064</v>
      </c>
      <c r="B4236" s="1">
        <v>43936</v>
      </c>
      <c r="C4236" s="1">
        <v>43936</v>
      </c>
      <c r="D4236">
        <v>915</v>
      </c>
      <c r="E4236">
        <v>10</v>
      </c>
      <c r="F4236" t="s">
        <v>103</v>
      </c>
      <c r="G4236">
        <v>1049</v>
      </c>
      <c r="H4236">
        <v>2</v>
      </c>
      <c r="I4236">
        <v>956</v>
      </c>
      <c r="J4236" t="s">
        <v>328</v>
      </c>
      <c r="K4236" t="s">
        <v>6612</v>
      </c>
      <c r="L4236">
        <v>0</v>
      </c>
      <c r="M4236" t="s">
        <v>30</v>
      </c>
      <c r="N4236" t="s">
        <v>73</v>
      </c>
      <c r="O4236">
        <v>108</v>
      </c>
      <c r="P4236" t="s">
        <v>105</v>
      </c>
      <c r="S4236" t="s">
        <v>40</v>
      </c>
      <c r="T4236" t="s">
        <v>41</v>
      </c>
      <c r="U4236">
        <v>956</v>
      </c>
      <c r="V4236">
        <v>998</v>
      </c>
      <c r="Y4236" t="s">
        <v>5260</v>
      </c>
      <c r="AA4236">
        <v>34.185200000000002</v>
      </c>
      <c r="AB4236">
        <v>-118.4837</v>
      </c>
      <c r="AC4236">
        <f t="shared" si="66"/>
        <v>0</v>
      </c>
    </row>
    <row r="4237" spans="1:29" x14ac:dyDescent="0.35">
      <c r="A4237">
        <v>200404949</v>
      </c>
      <c r="B4237" s="1">
        <v>43855</v>
      </c>
      <c r="C4237" s="1">
        <v>43854</v>
      </c>
      <c r="D4237">
        <v>2130</v>
      </c>
      <c r="E4237">
        <v>4</v>
      </c>
      <c r="F4237" t="s">
        <v>54</v>
      </c>
      <c r="G4237">
        <v>471</v>
      </c>
      <c r="H4237">
        <v>1</v>
      </c>
      <c r="I4237">
        <v>310</v>
      </c>
      <c r="J4237" t="s">
        <v>71</v>
      </c>
      <c r="K4237" t="s">
        <v>6613</v>
      </c>
      <c r="L4237">
        <v>0</v>
      </c>
      <c r="M4237" t="s">
        <v>46</v>
      </c>
      <c r="N4237" t="s">
        <v>46</v>
      </c>
      <c r="O4237">
        <v>254</v>
      </c>
      <c r="P4237" t="s">
        <v>888</v>
      </c>
      <c r="S4237" t="s">
        <v>40</v>
      </c>
      <c r="T4237" t="s">
        <v>41</v>
      </c>
      <c r="U4237">
        <v>310</v>
      </c>
      <c r="Y4237" t="s">
        <v>6614</v>
      </c>
      <c r="AA4237">
        <v>34.040900000000001</v>
      </c>
      <c r="AB4237">
        <v>-118.2234</v>
      </c>
      <c r="AC4237">
        <f t="shared" si="66"/>
        <v>0</v>
      </c>
    </row>
    <row r="4238" spans="1:29" x14ac:dyDescent="0.35">
      <c r="A4238">
        <v>200515573</v>
      </c>
      <c r="B4238" s="1">
        <v>44124</v>
      </c>
      <c r="C4238" s="1">
        <v>44124</v>
      </c>
      <c r="D4238">
        <v>1630</v>
      </c>
      <c r="E4238">
        <v>5</v>
      </c>
      <c r="F4238" t="s">
        <v>98</v>
      </c>
      <c r="G4238">
        <v>557</v>
      </c>
      <c r="H4238">
        <v>2</v>
      </c>
      <c r="I4238">
        <v>624</v>
      </c>
      <c r="J4238" t="s">
        <v>171</v>
      </c>
      <c r="K4238" t="s">
        <v>6615</v>
      </c>
      <c r="L4238">
        <v>59</v>
      </c>
      <c r="M4238" t="s">
        <v>94</v>
      </c>
      <c r="N4238" t="s">
        <v>95</v>
      </c>
      <c r="O4238">
        <v>502</v>
      </c>
      <c r="P4238" t="s">
        <v>47</v>
      </c>
      <c r="Q4238">
        <v>400</v>
      </c>
      <c r="R4238" t="s">
        <v>143</v>
      </c>
      <c r="S4238" t="s">
        <v>84</v>
      </c>
      <c r="T4238" t="s">
        <v>85</v>
      </c>
      <c r="U4238">
        <v>624</v>
      </c>
      <c r="Y4238" t="s">
        <v>5964</v>
      </c>
      <c r="AA4238">
        <v>33.740600000000001</v>
      </c>
      <c r="AB4238">
        <v>-118.2906</v>
      </c>
      <c r="AC4238">
        <f t="shared" si="66"/>
        <v>0</v>
      </c>
    </row>
    <row r="4239" spans="1:29" x14ac:dyDescent="0.35">
      <c r="A4239">
        <v>200322131</v>
      </c>
      <c r="B4239" s="1">
        <v>44187</v>
      </c>
      <c r="C4239" s="1">
        <v>44187</v>
      </c>
      <c r="D4239">
        <v>2230</v>
      </c>
      <c r="E4239">
        <v>3</v>
      </c>
      <c r="F4239" t="s">
        <v>43</v>
      </c>
      <c r="G4239">
        <v>326</v>
      </c>
      <c r="H4239">
        <v>1</v>
      </c>
      <c r="I4239">
        <v>230</v>
      </c>
      <c r="J4239" t="s">
        <v>161</v>
      </c>
      <c r="K4239" t="s">
        <v>6616</v>
      </c>
      <c r="L4239">
        <v>35</v>
      </c>
      <c r="M4239" t="s">
        <v>30</v>
      </c>
      <c r="N4239" t="s">
        <v>95</v>
      </c>
      <c r="O4239">
        <v>122</v>
      </c>
      <c r="P4239" t="s">
        <v>275</v>
      </c>
      <c r="Q4239">
        <v>308</v>
      </c>
      <c r="R4239" t="s">
        <v>589</v>
      </c>
      <c r="S4239" t="s">
        <v>84</v>
      </c>
      <c r="T4239" t="s">
        <v>85</v>
      </c>
      <c r="U4239">
        <v>230</v>
      </c>
      <c r="Y4239" t="s">
        <v>6617</v>
      </c>
      <c r="Z4239" t="s">
        <v>3031</v>
      </c>
      <c r="AA4239">
        <v>34.030900000000003</v>
      </c>
      <c r="AB4239">
        <v>-118.298</v>
      </c>
      <c r="AC4239">
        <f t="shared" si="66"/>
        <v>0</v>
      </c>
    </row>
    <row r="4240" spans="1:29" x14ac:dyDescent="0.35">
      <c r="A4240">
        <v>200900752</v>
      </c>
      <c r="B4240" s="1">
        <v>44024</v>
      </c>
      <c r="C4240" s="1">
        <v>44024</v>
      </c>
      <c r="D4240">
        <v>1130</v>
      </c>
      <c r="E4240">
        <v>9</v>
      </c>
      <c r="F4240" t="s">
        <v>49</v>
      </c>
      <c r="G4240">
        <v>969</v>
      </c>
      <c r="H4240">
        <v>2</v>
      </c>
      <c r="I4240">
        <v>910</v>
      </c>
      <c r="J4240" t="s">
        <v>3278</v>
      </c>
      <c r="K4240" t="s">
        <v>6618</v>
      </c>
      <c r="L4240">
        <v>78</v>
      </c>
      <c r="M4240" t="s">
        <v>94</v>
      </c>
      <c r="N4240" t="s">
        <v>73</v>
      </c>
      <c r="O4240">
        <v>501</v>
      </c>
      <c r="P4240" t="s">
        <v>164</v>
      </c>
      <c r="Q4240">
        <v>200</v>
      </c>
      <c r="R4240" t="s">
        <v>663</v>
      </c>
      <c r="S4240" t="s">
        <v>40</v>
      </c>
      <c r="T4240" t="s">
        <v>41</v>
      </c>
      <c r="U4240">
        <v>910</v>
      </c>
      <c r="V4240">
        <v>998</v>
      </c>
      <c r="Y4240" t="s">
        <v>6619</v>
      </c>
      <c r="AA4240">
        <v>34.160299999999999</v>
      </c>
      <c r="AB4240">
        <v>-118.42140000000001</v>
      </c>
      <c r="AC4240">
        <f t="shared" si="66"/>
        <v>0</v>
      </c>
    </row>
    <row r="4241" spans="1:29" x14ac:dyDescent="0.35">
      <c r="A4241">
        <v>200812729</v>
      </c>
      <c r="B4241" s="1">
        <v>44049</v>
      </c>
      <c r="C4241" s="1">
        <v>44049</v>
      </c>
      <c r="D4241">
        <v>1830</v>
      </c>
      <c r="E4241">
        <v>8</v>
      </c>
      <c r="F4241" t="s">
        <v>109</v>
      </c>
      <c r="G4241">
        <v>889</v>
      </c>
      <c r="H4241">
        <v>2</v>
      </c>
      <c r="I4241">
        <v>888</v>
      </c>
      <c r="J4241" t="s">
        <v>250</v>
      </c>
      <c r="K4241">
        <v>1501</v>
      </c>
      <c r="L4241">
        <v>32</v>
      </c>
      <c r="M4241" t="s">
        <v>94</v>
      </c>
      <c r="N4241" t="s">
        <v>173</v>
      </c>
      <c r="O4241">
        <v>502</v>
      </c>
      <c r="P4241" t="s">
        <v>47</v>
      </c>
      <c r="S4241" t="s">
        <v>84</v>
      </c>
      <c r="T4241" t="s">
        <v>85</v>
      </c>
      <c r="U4241">
        <v>888</v>
      </c>
      <c r="Y4241" t="s">
        <v>6620</v>
      </c>
      <c r="AA4241">
        <v>34.044600000000003</v>
      </c>
      <c r="AB4241">
        <v>-118.3867</v>
      </c>
      <c r="AC4241">
        <f t="shared" si="66"/>
        <v>0</v>
      </c>
    </row>
    <row r="4242" spans="1:29" x14ac:dyDescent="0.35">
      <c r="A4242">
        <v>200117897</v>
      </c>
      <c r="B4242" s="1">
        <v>44088</v>
      </c>
      <c r="C4242" s="1">
        <v>44087</v>
      </c>
      <c r="D4242">
        <v>1554</v>
      </c>
      <c r="E4242">
        <v>1</v>
      </c>
      <c r="F4242" t="s">
        <v>36</v>
      </c>
      <c r="G4242">
        <v>185</v>
      </c>
      <c r="H4242">
        <v>1</v>
      </c>
      <c r="I4242">
        <v>330</v>
      </c>
      <c r="J4242" t="s">
        <v>37</v>
      </c>
      <c r="K4242" t="s">
        <v>2607</v>
      </c>
      <c r="L4242">
        <v>29</v>
      </c>
      <c r="M4242" t="s">
        <v>94</v>
      </c>
      <c r="N4242" t="s">
        <v>163</v>
      </c>
      <c r="O4242">
        <v>108</v>
      </c>
      <c r="P4242" t="s">
        <v>105</v>
      </c>
      <c r="S4242" t="s">
        <v>40</v>
      </c>
      <c r="T4242" t="s">
        <v>41</v>
      </c>
      <c r="U4242">
        <v>330</v>
      </c>
      <c r="Y4242" t="s">
        <v>833</v>
      </c>
      <c r="AA4242">
        <v>34.041899999999998</v>
      </c>
      <c r="AB4242">
        <v>-118.2564</v>
      </c>
      <c r="AC4242">
        <f t="shared" si="66"/>
        <v>0</v>
      </c>
    </row>
    <row r="4243" spans="1:29" x14ac:dyDescent="0.35">
      <c r="A4243">
        <v>200309072</v>
      </c>
      <c r="B4243" s="1">
        <v>43916</v>
      </c>
      <c r="C4243" s="1">
        <v>43914</v>
      </c>
      <c r="D4243">
        <v>400</v>
      </c>
      <c r="E4243">
        <v>3</v>
      </c>
      <c r="F4243" t="s">
        <v>43</v>
      </c>
      <c r="G4243">
        <v>377</v>
      </c>
      <c r="H4243">
        <v>2</v>
      </c>
      <c r="I4243">
        <v>740</v>
      </c>
      <c r="J4243" t="s">
        <v>224</v>
      </c>
      <c r="K4243" t="s">
        <v>456</v>
      </c>
      <c r="L4243">
        <v>31</v>
      </c>
      <c r="M4243" t="s">
        <v>94</v>
      </c>
      <c r="N4243" t="s">
        <v>163</v>
      </c>
      <c r="O4243">
        <v>122</v>
      </c>
      <c r="P4243" t="s">
        <v>275</v>
      </c>
      <c r="S4243" t="s">
        <v>40</v>
      </c>
      <c r="T4243" t="s">
        <v>41</v>
      </c>
      <c r="U4243">
        <v>740</v>
      </c>
      <c r="Y4243" t="s">
        <v>6621</v>
      </c>
      <c r="AA4243">
        <v>34.015500000000003</v>
      </c>
      <c r="AB4243">
        <v>-118.2975</v>
      </c>
      <c r="AC4243">
        <f t="shared" si="66"/>
        <v>0</v>
      </c>
    </row>
    <row r="4244" spans="1:29" x14ac:dyDescent="0.35">
      <c r="A4244">
        <v>200118868</v>
      </c>
      <c r="B4244" s="1">
        <v>44107</v>
      </c>
      <c r="C4244" s="1">
        <v>44106</v>
      </c>
      <c r="D4244">
        <v>2200</v>
      </c>
      <c r="E4244">
        <v>1</v>
      </c>
      <c r="F4244" t="s">
        <v>36</v>
      </c>
      <c r="G4244">
        <v>101</v>
      </c>
      <c r="H4244">
        <v>1</v>
      </c>
      <c r="I4244">
        <v>420</v>
      </c>
      <c r="J4244" t="s">
        <v>352</v>
      </c>
      <c r="L4244">
        <v>0</v>
      </c>
      <c r="O4244">
        <v>101</v>
      </c>
      <c r="P4244" t="s">
        <v>32</v>
      </c>
      <c r="S4244" t="s">
        <v>40</v>
      </c>
      <c r="T4244" t="s">
        <v>41</v>
      </c>
      <c r="U4244">
        <v>420</v>
      </c>
      <c r="Y4244" t="s">
        <v>539</v>
      </c>
      <c r="AA4244">
        <v>34.066299999999998</v>
      </c>
      <c r="AB4244">
        <v>-118.24420000000001</v>
      </c>
      <c r="AC4244">
        <f t="shared" si="66"/>
        <v>0</v>
      </c>
    </row>
    <row r="4245" spans="1:29" x14ac:dyDescent="0.35">
      <c r="A4245">
        <v>201205482</v>
      </c>
      <c r="B4245" s="1">
        <v>43852</v>
      </c>
      <c r="C4245" s="1">
        <v>43852</v>
      </c>
      <c r="D4245">
        <v>1900</v>
      </c>
      <c r="E4245">
        <v>12</v>
      </c>
      <c r="F4245" t="s">
        <v>68</v>
      </c>
      <c r="G4245">
        <v>1259</v>
      </c>
      <c r="H4245">
        <v>1</v>
      </c>
      <c r="I4245">
        <v>230</v>
      </c>
      <c r="J4245" t="s">
        <v>161</v>
      </c>
      <c r="K4245" t="s">
        <v>6622</v>
      </c>
      <c r="L4245">
        <v>43</v>
      </c>
      <c r="M4245" t="s">
        <v>30</v>
      </c>
      <c r="N4245" t="s">
        <v>95</v>
      </c>
      <c r="O4245">
        <v>101</v>
      </c>
      <c r="P4245" t="s">
        <v>32</v>
      </c>
      <c r="Q4245">
        <v>102</v>
      </c>
      <c r="R4245" t="s">
        <v>219</v>
      </c>
      <c r="S4245" t="s">
        <v>84</v>
      </c>
      <c r="T4245" t="s">
        <v>85</v>
      </c>
      <c r="U4245">
        <v>230</v>
      </c>
      <c r="Y4245" t="s">
        <v>6623</v>
      </c>
      <c r="AA4245">
        <v>33.972999999999999</v>
      </c>
      <c r="AB4245">
        <v>-118.2586</v>
      </c>
      <c r="AC4245">
        <f t="shared" si="66"/>
        <v>0</v>
      </c>
    </row>
    <row r="4246" spans="1:29" x14ac:dyDescent="0.35">
      <c r="A4246">
        <v>200510499</v>
      </c>
      <c r="B4246" s="1">
        <v>43993</v>
      </c>
      <c r="C4246" s="1">
        <v>43993</v>
      </c>
      <c r="D4246">
        <v>1300</v>
      </c>
      <c r="E4246">
        <v>5</v>
      </c>
      <c r="F4246" t="s">
        <v>98</v>
      </c>
      <c r="G4246">
        <v>551</v>
      </c>
      <c r="H4246">
        <v>1</v>
      </c>
      <c r="I4246">
        <v>210</v>
      </c>
      <c r="J4246" t="s">
        <v>149</v>
      </c>
      <c r="K4246" t="s">
        <v>6624</v>
      </c>
      <c r="L4246">
        <v>39</v>
      </c>
      <c r="M4246" t="s">
        <v>94</v>
      </c>
      <c r="N4246" t="s">
        <v>95</v>
      </c>
      <c r="O4246">
        <v>501</v>
      </c>
      <c r="P4246" t="s">
        <v>164</v>
      </c>
      <c r="Q4246">
        <v>400</v>
      </c>
      <c r="R4246" t="s">
        <v>143</v>
      </c>
      <c r="S4246" t="s">
        <v>33</v>
      </c>
      <c r="T4246" t="s">
        <v>34</v>
      </c>
      <c r="U4246">
        <v>210</v>
      </c>
      <c r="V4246">
        <v>626</v>
      </c>
      <c r="Y4246" t="s">
        <v>6625</v>
      </c>
      <c r="AA4246">
        <v>33.745699999999999</v>
      </c>
      <c r="AB4246">
        <v>-118.3005</v>
      </c>
      <c r="AC4246">
        <f t="shared" si="66"/>
        <v>1</v>
      </c>
    </row>
    <row r="4247" spans="1:29" x14ac:dyDescent="0.35">
      <c r="A4247">
        <v>200207349</v>
      </c>
      <c r="B4247" s="1">
        <v>43895</v>
      </c>
      <c r="C4247" s="1">
        <v>43895</v>
      </c>
      <c r="D4247">
        <v>1820</v>
      </c>
      <c r="E4247">
        <v>2</v>
      </c>
      <c r="F4247" t="s">
        <v>56</v>
      </c>
      <c r="G4247">
        <v>289</v>
      </c>
      <c r="H4247">
        <v>2</v>
      </c>
      <c r="I4247">
        <v>740</v>
      </c>
      <c r="J4247" t="s">
        <v>224</v>
      </c>
      <c r="K4247" t="s">
        <v>6626</v>
      </c>
      <c r="L4247">
        <v>46</v>
      </c>
      <c r="M4247" t="s">
        <v>30</v>
      </c>
      <c r="N4247" t="s">
        <v>95</v>
      </c>
      <c r="O4247">
        <v>122</v>
      </c>
      <c r="P4247" t="s">
        <v>275</v>
      </c>
      <c r="S4247" t="s">
        <v>84</v>
      </c>
      <c r="T4247" t="s">
        <v>85</v>
      </c>
      <c r="U4247">
        <v>740</v>
      </c>
      <c r="Y4247" t="s">
        <v>6627</v>
      </c>
      <c r="AA4247">
        <v>34.046199999999999</v>
      </c>
      <c r="AB4247">
        <v>-118.27379999999999</v>
      </c>
      <c r="AC4247">
        <f t="shared" si="66"/>
        <v>0</v>
      </c>
    </row>
    <row r="4248" spans="1:29" x14ac:dyDescent="0.35">
      <c r="A4248">
        <v>200608936</v>
      </c>
      <c r="B4248" s="1">
        <v>43929</v>
      </c>
      <c r="C4248" s="1">
        <v>43929</v>
      </c>
      <c r="D4248">
        <v>1850</v>
      </c>
      <c r="E4248">
        <v>6</v>
      </c>
      <c r="F4248" t="s">
        <v>91</v>
      </c>
      <c r="G4248">
        <v>666</v>
      </c>
      <c r="H4248">
        <v>2</v>
      </c>
      <c r="I4248">
        <v>437</v>
      </c>
      <c r="J4248" t="s">
        <v>283</v>
      </c>
      <c r="K4248" t="s">
        <v>6628</v>
      </c>
      <c r="L4248">
        <v>0</v>
      </c>
      <c r="M4248" t="s">
        <v>46</v>
      </c>
      <c r="N4248" t="s">
        <v>46</v>
      </c>
      <c r="O4248">
        <v>102</v>
      </c>
      <c r="P4248" t="s">
        <v>186</v>
      </c>
      <c r="Q4248">
        <v>400</v>
      </c>
      <c r="R4248" t="s">
        <v>143</v>
      </c>
      <c r="S4248" t="s">
        <v>84</v>
      </c>
      <c r="T4248" t="s">
        <v>85</v>
      </c>
      <c r="U4248">
        <v>437</v>
      </c>
      <c r="Y4248" t="s">
        <v>6629</v>
      </c>
      <c r="AA4248">
        <v>34.092599999999997</v>
      </c>
      <c r="AB4248">
        <v>-118.32340000000001</v>
      </c>
      <c r="AC4248">
        <f t="shared" si="66"/>
        <v>0</v>
      </c>
    </row>
    <row r="4249" spans="1:29" x14ac:dyDescent="0.35">
      <c r="A4249">
        <v>200305352</v>
      </c>
      <c r="B4249" s="1">
        <v>43850</v>
      </c>
      <c r="C4249" s="1">
        <v>43849</v>
      </c>
      <c r="D4249">
        <v>5</v>
      </c>
      <c r="E4249">
        <v>3</v>
      </c>
      <c r="F4249" t="s">
        <v>43</v>
      </c>
      <c r="G4249">
        <v>373</v>
      </c>
      <c r="H4249">
        <v>1</v>
      </c>
      <c r="I4249">
        <v>330</v>
      </c>
      <c r="J4249" t="s">
        <v>37</v>
      </c>
      <c r="K4249" t="s">
        <v>6630</v>
      </c>
      <c r="L4249">
        <v>67</v>
      </c>
      <c r="M4249" t="s">
        <v>94</v>
      </c>
      <c r="N4249" t="s">
        <v>163</v>
      </c>
      <c r="O4249">
        <v>502</v>
      </c>
      <c r="P4249" t="s">
        <v>47</v>
      </c>
      <c r="S4249" t="s">
        <v>40</v>
      </c>
      <c r="T4249" t="s">
        <v>41</v>
      </c>
      <c r="U4249">
        <v>330</v>
      </c>
      <c r="Y4249" t="s">
        <v>6631</v>
      </c>
      <c r="AA4249">
        <v>34.017200000000003</v>
      </c>
      <c r="AB4249">
        <v>-118.334</v>
      </c>
      <c r="AC4249">
        <f t="shared" si="66"/>
        <v>0</v>
      </c>
    </row>
    <row r="4250" spans="1:29" x14ac:dyDescent="0.35">
      <c r="A4250">
        <v>200916422</v>
      </c>
      <c r="B4250" s="1">
        <v>44129</v>
      </c>
      <c r="C4250" s="1">
        <v>44129</v>
      </c>
      <c r="D4250">
        <v>130</v>
      </c>
      <c r="E4250">
        <v>9</v>
      </c>
      <c r="F4250" t="s">
        <v>49</v>
      </c>
      <c r="G4250">
        <v>981</v>
      </c>
      <c r="H4250">
        <v>1</v>
      </c>
      <c r="I4250">
        <v>510</v>
      </c>
      <c r="J4250" t="s">
        <v>29</v>
      </c>
      <c r="L4250">
        <v>0</v>
      </c>
      <c r="O4250">
        <v>123</v>
      </c>
      <c r="P4250" t="s">
        <v>290</v>
      </c>
      <c r="S4250" t="s">
        <v>40</v>
      </c>
      <c r="T4250" t="s">
        <v>41</v>
      </c>
      <c r="U4250">
        <v>510</v>
      </c>
      <c r="Y4250" t="s">
        <v>6632</v>
      </c>
      <c r="AA4250">
        <v>34.153700000000001</v>
      </c>
      <c r="AB4250">
        <v>-118.4662</v>
      </c>
      <c r="AC4250">
        <f t="shared" si="66"/>
        <v>0</v>
      </c>
    </row>
    <row r="4251" spans="1:29" x14ac:dyDescent="0.35">
      <c r="A4251">
        <v>200106343</v>
      </c>
      <c r="B4251" s="1">
        <v>43864</v>
      </c>
      <c r="C4251" s="1">
        <v>43862</v>
      </c>
      <c r="D4251">
        <v>820</v>
      </c>
      <c r="E4251">
        <v>1</v>
      </c>
      <c r="F4251" t="s">
        <v>36</v>
      </c>
      <c r="G4251">
        <v>174</v>
      </c>
      <c r="H4251">
        <v>1</v>
      </c>
      <c r="I4251">
        <v>648</v>
      </c>
      <c r="J4251" t="s">
        <v>58</v>
      </c>
      <c r="K4251">
        <v>1300</v>
      </c>
      <c r="L4251">
        <v>56</v>
      </c>
      <c r="M4251" t="s">
        <v>94</v>
      </c>
      <c r="N4251" t="s">
        <v>163</v>
      </c>
      <c r="O4251">
        <v>104</v>
      </c>
      <c r="P4251" t="s">
        <v>201</v>
      </c>
      <c r="S4251" t="s">
        <v>40</v>
      </c>
      <c r="T4251" t="s">
        <v>41</v>
      </c>
      <c r="U4251">
        <v>648</v>
      </c>
      <c r="Y4251" t="s">
        <v>402</v>
      </c>
      <c r="AA4251">
        <v>34.044499999999999</v>
      </c>
      <c r="AB4251">
        <v>-118.25230000000001</v>
      </c>
      <c r="AC4251">
        <f t="shared" si="66"/>
        <v>0</v>
      </c>
    </row>
    <row r="4252" spans="1:29" x14ac:dyDescent="0.35">
      <c r="A4252">
        <v>200913181</v>
      </c>
      <c r="B4252" s="1">
        <v>44049</v>
      </c>
      <c r="C4252" s="1">
        <v>44044</v>
      </c>
      <c r="D4252">
        <v>1730</v>
      </c>
      <c r="E4252">
        <v>9</v>
      </c>
      <c r="F4252" t="s">
        <v>49</v>
      </c>
      <c r="G4252">
        <v>952</v>
      </c>
      <c r="H4252">
        <v>1</v>
      </c>
      <c r="I4252">
        <v>330</v>
      </c>
      <c r="J4252" t="s">
        <v>37</v>
      </c>
      <c r="K4252" t="s">
        <v>1321</v>
      </c>
      <c r="L4252">
        <v>35</v>
      </c>
      <c r="M4252" t="s">
        <v>94</v>
      </c>
      <c r="N4252" t="s">
        <v>95</v>
      </c>
      <c r="O4252">
        <v>123</v>
      </c>
      <c r="P4252" t="s">
        <v>290</v>
      </c>
      <c r="S4252" t="s">
        <v>40</v>
      </c>
      <c r="T4252" t="s">
        <v>41</v>
      </c>
      <c r="U4252">
        <v>330</v>
      </c>
      <c r="Y4252" t="s">
        <v>3881</v>
      </c>
      <c r="AA4252">
        <v>34.1721</v>
      </c>
      <c r="AB4252">
        <v>-118.459</v>
      </c>
      <c r="AC4252">
        <f t="shared" si="66"/>
        <v>0</v>
      </c>
    </row>
    <row r="4253" spans="1:29" x14ac:dyDescent="0.35">
      <c r="A4253">
        <v>200608757</v>
      </c>
      <c r="B4253" s="1">
        <v>43925</v>
      </c>
      <c r="C4253" s="1">
        <v>43924</v>
      </c>
      <c r="D4253">
        <v>2100</v>
      </c>
      <c r="E4253">
        <v>6</v>
      </c>
      <c r="F4253" t="s">
        <v>91</v>
      </c>
      <c r="G4253">
        <v>663</v>
      </c>
      <c r="H4253">
        <v>1</v>
      </c>
      <c r="I4253">
        <v>420</v>
      </c>
      <c r="J4253" t="s">
        <v>352</v>
      </c>
      <c r="K4253" t="s">
        <v>6633</v>
      </c>
      <c r="L4253">
        <v>26</v>
      </c>
      <c r="M4253" t="s">
        <v>30</v>
      </c>
      <c r="N4253" t="s">
        <v>163</v>
      </c>
      <c r="O4253">
        <v>101</v>
      </c>
      <c r="P4253" t="s">
        <v>32</v>
      </c>
      <c r="S4253" t="s">
        <v>40</v>
      </c>
      <c r="T4253" t="s">
        <v>41</v>
      </c>
      <c r="U4253">
        <v>420</v>
      </c>
      <c r="Y4253" t="s">
        <v>4836</v>
      </c>
      <c r="Z4253" t="s">
        <v>6634</v>
      </c>
      <c r="AA4253">
        <v>34.090699999999998</v>
      </c>
      <c r="AB4253">
        <v>-118.3428</v>
      </c>
      <c r="AC4253">
        <f t="shared" si="66"/>
        <v>0</v>
      </c>
    </row>
    <row r="4254" spans="1:29" x14ac:dyDescent="0.35">
      <c r="A4254">
        <v>201216576</v>
      </c>
      <c r="B4254" s="1">
        <v>44027</v>
      </c>
      <c r="C4254" s="1">
        <v>44027</v>
      </c>
      <c r="D4254">
        <v>2055</v>
      </c>
      <c r="E4254">
        <v>12</v>
      </c>
      <c r="F4254" t="s">
        <v>68</v>
      </c>
      <c r="G4254">
        <v>1243</v>
      </c>
      <c r="H4254">
        <v>2</v>
      </c>
      <c r="I4254">
        <v>930</v>
      </c>
      <c r="J4254" t="s">
        <v>339</v>
      </c>
      <c r="K4254" t="s">
        <v>6635</v>
      </c>
      <c r="L4254">
        <v>34</v>
      </c>
      <c r="M4254" t="s">
        <v>94</v>
      </c>
      <c r="N4254" t="s">
        <v>95</v>
      </c>
      <c r="O4254">
        <v>501</v>
      </c>
      <c r="P4254" t="s">
        <v>164</v>
      </c>
      <c r="Q4254">
        <v>511</v>
      </c>
      <c r="R4254" t="s">
        <v>151</v>
      </c>
      <c r="S4254" t="s">
        <v>40</v>
      </c>
      <c r="T4254" t="s">
        <v>41</v>
      </c>
      <c r="U4254">
        <v>930</v>
      </c>
      <c r="Y4254" t="s">
        <v>6636</v>
      </c>
      <c r="AA4254">
        <v>33.983199999999997</v>
      </c>
      <c r="AB4254">
        <v>-118.3068</v>
      </c>
      <c r="AC4254">
        <f t="shared" si="66"/>
        <v>0</v>
      </c>
    </row>
    <row r="4255" spans="1:29" x14ac:dyDescent="0.35">
      <c r="A4255">
        <v>201105208</v>
      </c>
      <c r="B4255" s="1">
        <v>43858</v>
      </c>
      <c r="C4255" s="1">
        <v>43858</v>
      </c>
      <c r="D4255">
        <v>530</v>
      </c>
      <c r="E4255">
        <v>11</v>
      </c>
      <c r="F4255" t="s">
        <v>64</v>
      </c>
      <c r="G4255">
        <v>1199</v>
      </c>
      <c r="H4255">
        <v>1</v>
      </c>
      <c r="I4255">
        <v>510</v>
      </c>
      <c r="J4255" t="s">
        <v>29</v>
      </c>
      <c r="L4255">
        <v>0</v>
      </c>
      <c r="O4255">
        <v>101</v>
      </c>
      <c r="P4255" t="s">
        <v>32</v>
      </c>
      <c r="S4255" t="s">
        <v>40</v>
      </c>
      <c r="T4255" t="s">
        <v>41</v>
      </c>
      <c r="U4255">
        <v>510</v>
      </c>
      <c r="Y4255" t="s">
        <v>6637</v>
      </c>
      <c r="AA4255">
        <v>34.076799999999999</v>
      </c>
      <c r="AB4255">
        <v>-118.2333</v>
      </c>
      <c r="AC4255">
        <f t="shared" si="66"/>
        <v>0</v>
      </c>
    </row>
    <row r="4256" spans="1:29" x14ac:dyDescent="0.35">
      <c r="A4256">
        <v>200118875</v>
      </c>
      <c r="B4256" s="1">
        <v>44107</v>
      </c>
      <c r="C4256" s="1">
        <v>44107</v>
      </c>
      <c r="D4256">
        <v>1200</v>
      </c>
      <c r="E4256">
        <v>1</v>
      </c>
      <c r="F4256" t="s">
        <v>36</v>
      </c>
      <c r="G4256">
        <v>159</v>
      </c>
      <c r="H4256">
        <v>1</v>
      </c>
      <c r="I4256">
        <v>230</v>
      </c>
      <c r="J4256" t="s">
        <v>161</v>
      </c>
      <c r="K4256" t="s">
        <v>6638</v>
      </c>
      <c r="L4256">
        <v>44</v>
      </c>
      <c r="M4256" t="s">
        <v>30</v>
      </c>
      <c r="N4256" t="s">
        <v>163</v>
      </c>
      <c r="O4256">
        <v>101</v>
      </c>
      <c r="P4256" t="s">
        <v>32</v>
      </c>
      <c r="Q4256">
        <v>500</v>
      </c>
      <c r="R4256" t="s">
        <v>184</v>
      </c>
      <c r="S4256" t="s">
        <v>40</v>
      </c>
      <c r="T4256" t="s">
        <v>41</v>
      </c>
      <c r="U4256">
        <v>230</v>
      </c>
      <c r="Y4256" t="s">
        <v>2184</v>
      </c>
      <c r="Z4256" t="s">
        <v>5433</v>
      </c>
      <c r="AA4256">
        <v>34.043300000000002</v>
      </c>
      <c r="AB4256">
        <v>-118.2381</v>
      </c>
      <c r="AC4256">
        <f t="shared" si="66"/>
        <v>0</v>
      </c>
    </row>
    <row r="4257" spans="1:29" x14ac:dyDescent="0.35">
      <c r="A4257">
        <v>201211125</v>
      </c>
      <c r="B4257" s="1">
        <v>43938</v>
      </c>
      <c r="C4257" s="1">
        <v>43938</v>
      </c>
      <c r="D4257">
        <v>620</v>
      </c>
      <c r="E4257">
        <v>12</v>
      </c>
      <c r="F4257" t="s">
        <v>68</v>
      </c>
      <c r="G4257">
        <v>1259</v>
      </c>
      <c r="H4257">
        <v>2</v>
      </c>
      <c r="I4257">
        <v>745</v>
      </c>
      <c r="J4257" t="s">
        <v>139</v>
      </c>
      <c r="K4257" t="s">
        <v>438</v>
      </c>
      <c r="L4257">
        <v>70</v>
      </c>
      <c r="M4257" t="s">
        <v>30</v>
      </c>
      <c r="N4257" t="s">
        <v>95</v>
      </c>
      <c r="O4257">
        <v>501</v>
      </c>
      <c r="P4257" t="s">
        <v>164</v>
      </c>
      <c r="S4257" t="s">
        <v>40</v>
      </c>
      <c r="T4257" t="s">
        <v>41</v>
      </c>
      <c r="U4257">
        <v>745</v>
      </c>
      <c r="Y4257" t="s">
        <v>2331</v>
      </c>
      <c r="AA4257">
        <v>33.971200000000003</v>
      </c>
      <c r="AB4257">
        <v>-118.2586</v>
      </c>
      <c r="AC4257">
        <f t="shared" si="66"/>
        <v>0</v>
      </c>
    </row>
    <row r="4258" spans="1:29" x14ac:dyDescent="0.35">
      <c r="A4258">
        <v>200205530</v>
      </c>
      <c r="B4258" s="1">
        <v>43846</v>
      </c>
      <c r="C4258" s="1">
        <v>43842</v>
      </c>
      <c r="D4258">
        <v>1715</v>
      </c>
      <c r="E4258">
        <v>2</v>
      </c>
      <c r="F4258" t="s">
        <v>56</v>
      </c>
      <c r="G4258">
        <v>218</v>
      </c>
      <c r="H4258">
        <v>1</v>
      </c>
      <c r="I4258">
        <v>331</v>
      </c>
      <c r="J4258" t="s">
        <v>233</v>
      </c>
      <c r="K4258" t="s">
        <v>6639</v>
      </c>
      <c r="L4258">
        <v>37</v>
      </c>
      <c r="M4258" t="s">
        <v>94</v>
      </c>
      <c r="N4258" t="s">
        <v>73</v>
      </c>
      <c r="O4258">
        <v>101</v>
      </c>
      <c r="P4258" t="s">
        <v>32</v>
      </c>
      <c r="S4258" t="s">
        <v>40</v>
      </c>
      <c r="T4258" t="s">
        <v>41</v>
      </c>
      <c r="U4258">
        <v>331</v>
      </c>
      <c r="Y4258" t="s">
        <v>3830</v>
      </c>
      <c r="AA4258">
        <v>34.071300000000001</v>
      </c>
      <c r="AB4258">
        <v>-118.2597</v>
      </c>
      <c r="AC4258">
        <f t="shared" si="66"/>
        <v>0</v>
      </c>
    </row>
    <row r="4259" spans="1:29" x14ac:dyDescent="0.35">
      <c r="A4259">
        <v>200710422</v>
      </c>
      <c r="B4259" s="1">
        <v>43995</v>
      </c>
      <c r="C4259" s="1">
        <v>43995</v>
      </c>
      <c r="D4259">
        <v>1600</v>
      </c>
      <c r="E4259">
        <v>7</v>
      </c>
      <c r="F4259" t="s">
        <v>28</v>
      </c>
      <c r="G4259">
        <v>749</v>
      </c>
      <c r="H4259">
        <v>1</v>
      </c>
      <c r="I4259">
        <v>230</v>
      </c>
      <c r="J4259" t="s">
        <v>161</v>
      </c>
      <c r="K4259" t="s">
        <v>6640</v>
      </c>
      <c r="L4259">
        <v>35</v>
      </c>
      <c r="M4259" t="s">
        <v>30</v>
      </c>
      <c r="N4259" t="s">
        <v>95</v>
      </c>
      <c r="O4259">
        <v>101</v>
      </c>
      <c r="P4259" t="s">
        <v>32</v>
      </c>
      <c r="Q4259">
        <v>307</v>
      </c>
      <c r="R4259" t="s">
        <v>2276</v>
      </c>
      <c r="S4259" t="s">
        <v>33</v>
      </c>
      <c r="T4259" t="s">
        <v>34</v>
      </c>
      <c r="U4259">
        <v>230</v>
      </c>
      <c r="Y4259" t="s">
        <v>6641</v>
      </c>
      <c r="Z4259" t="s">
        <v>1674</v>
      </c>
      <c r="AA4259">
        <v>34.056399999999996</v>
      </c>
      <c r="AB4259">
        <v>-118.32729999999999</v>
      </c>
      <c r="AC4259">
        <f t="shared" si="66"/>
        <v>1</v>
      </c>
    </row>
    <row r="4260" spans="1:29" x14ac:dyDescent="0.35">
      <c r="A4260">
        <v>200306025</v>
      </c>
      <c r="B4260" s="1">
        <v>43864</v>
      </c>
      <c r="C4260" s="1">
        <v>43864</v>
      </c>
      <c r="D4260">
        <v>100</v>
      </c>
      <c r="E4260">
        <v>3</v>
      </c>
      <c r="F4260" t="s">
        <v>43</v>
      </c>
      <c r="G4260">
        <v>361</v>
      </c>
      <c r="H4260">
        <v>2</v>
      </c>
      <c r="I4260">
        <v>745</v>
      </c>
      <c r="J4260" t="s">
        <v>139</v>
      </c>
      <c r="K4260" t="s">
        <v>6642</v>
      </c>
      <c r="L4260">
        <v>10</v>
      </c>
      <c r="M4260" t="s">
        <v>46</v>
      </c>
      <c r="N4260" t="s">
        <v>46</v>
      </c>
      <c r="O4260">
        <v>301</v>
      </c>
      <c r="P4260" t="s">
        <v>155</v>
      </c>
      <c r="S4260" t="s">
        <v>40</v>
      </c>
      <c r="T4260" t="s">
        <v>41</v>
      </c>
      <c r="U4260">
        <v>745</v>
      </c>
      <c r="Y4260" t="s">
        <v>156</v>
      </c>
      <c r="AA4260">
        <v>34.0199</v>
      </c>
      <c r="AB4260">
        <v>-118.3556</v>
      </c>
      <c r="AC4260">
        <f t="shared" si="66"/>
        <v>0</v>
      </c>
    </row>
    <row r="4261" spans="1:29" x14ac:dyDescent="0.35">
      <c r="A4261">
        <v>201108198</v>
      </c>
      <c r="B4261" s="1">
        <v>43931</v>
      </c>
      <c r="C4261" s="1">
        <v>43929</v>
      </c>
      <c r="D4261">
        <v>2000</v>
      </c>
      <c r="E4261">
        <v>11</v>
      </c>
      <c r="F4261" t="s">
        <v>64</v>
      </c>
      <c r="G4261">
        <v>1141</v>
      </c>
      <c r="H4261">
        <v>1</v>
      </c>
      <c r="I4261">
        <v>310</v>
      </c>
      <c r="J4261" t="s">
        <v>71</v>
      </c>
      <c r="K4261" t="s">
        <v>6643</v>
      </c>
      <c r="L4261">
        <v>61</v>
      </c>
      <c r="M4261" t="s">
        <v>46</v>
      </c>
      <c r="N4261" t="s">
        <v>95</v>
      </c>
      <c r="O4261">
        <v>502</v>
      </c>
      <c r="P4261" t="s">
        <v>47</v>
      </c>
      <c r="Q4261">
        <v>500</v>
      </c>
      <c r="R4261" t="s">
        <v>184</v>
      </c>
      <c r="S4261" t="s">
        <v>40</v>
      </c>
      <c r="T4261" t="s">
        <v>41</v>
      </c>
      <c r="U4261">
        <v>310</v>
      </c>
      <c r="Y4261" t="s">
        <v>6644</v>
      </c>
      <c r="AA4261">
        <v>34.1036</v>
      </c>
      <c r="AB4261">
        <v>-118.3006</v>
      </c>
      <c r="AC4261">
        <f t="shared" si="66"/>
        <v>0</v>
      </c>
    </row>
    <row r="4262" spans="1:29" x14ac:dyDescent="0.35">
      <c r="A4262">
        <v>200321237</v>
      </c>
      <c r="B4262" s="1">
        <v>44168</v>
      </c>
      <c r="C4262" s="1">
        <v>44105</v>
      </c>
      <c r="D4262">
        <v>1</v>
      </c>
      <c r="E4262">
        <v>3</v>
      </c>
      <c r="F4262" t="s">
        <v>43</v>
      </c>
      <c r="G4262">
        <v>357</v>
      </c>
      <c r="H4262">
        <v>2</v>
      </c>
      <c r="I4262">
        <v>662</v>
      </c>
      <c r="J4262" t="s">
        <v>191</v>
      </c>
      <c r="K4262" t="s">
        <v>6645</v>
      </c>
      <c r="L4262">
        <v>31</v>
      </c>
      <c r="M4262" t="s">
        <v>30</v>
      </c>
      <c r="N4262" t="s">
        <v>95</v>
      </c>
      <c r="O4262">
        <v>502</v>
      </c>
      <c r="P4262" t="s">
        <v>47</v>
      </c>
      <c r="S4262" t="s">
        <v>40</v>
      </c>
      <c r="T4262" t="s">
        <v>41</v>
      </c>
      <c r="U4262">
        <v>662</v>
      </c>
      <c r="Y4262" t="s">
        <v>2863</v>
      </c>
      <c r="AA4262">
        <v>34.023000000000003</v>
      </c>
      <c r="AB4262">
        <v>-118.2953</v>
      </c>
      <c r="AC4262">
        <f t="shared" si="66"/>
        <v>0</v>
      </c>
    </row>
    <row r="4263" spans="1:29" x14ac:dyDescent="0.35">
      <c r="A4263">
        <v>200218525</v>
      </c>
      <c r="B4263" s="1">
        <v>44177</v>
      </c>
      <c r="C4263" s="1">
        <v>44177</v>
      </c>
      <c r="D4263">
        <v>1000</v>
      </c>
      <c r="E4263">
        <v>2</v>
      </c>
      <c r="F4263" t="s">
        <v>56</v>
      </c>
      <c r="G4263">
        <v>217</v>
      </c>
      <c r="H4263">
        <v>1</v>
      </c>
      <c r="I4263">
        <v>510</v>
      </c>
      <c r="J4263" t="s">
        <v>29</v>
      </c>
      <c r="L4263">
        <v>0</v>
      </c>
      <c r="O4263">
        <v>101</v>
      </c>
      <c r="P4263" t="s">
        <v>32</v>
      </c>
      <c r="S4263" t="s">
        <v>40</v>
      </c>
      <c r="T4263" t="s">
        <v>41</v>
      </c>
      <c r="U4263">
        <v>510</v>
      </c>
      <c r="Y4263" t="s">
        <v>6646</v>
      </c>
      <c r="AA4263">
        <v>34.073799999999999</v>
      </c>
      <c r="AB4263">
        <v>-118.2658</v>
      </c>
      <c r="AC4263">
        <f t="shared" si="66"/>
        <v>0</v>
      </c>
    </row>
    <row r="4264" spans="1:29" x14ac:dyDescent="0.35">
      <c r="A4264">
        <v>200712864</v>
      </c>
      <c r="B4264" s="1">
        <v>44060</v>
      </c>
      <c r="C4264" s="1">
        <v>44060</v>
      </c>
      <c r="D4264">
        <v>2250</v>
      </c>
      <c r="E4264">
        <v>7</v>
      </c>
      <c r="F4264" t="s">
        <v>28</v>
      </c>
      <c r="G4264">
        <v>752</v>
      </c>
      <c r="H4264">
        <v>1</v>
      </c>
      <c r="I4264">
        <v>310</v>
      </c>
      <c r="J4264" t="s">
        <v>71</v>
      </c>
      <c r="K4264" t="s">
        <v>6647</v>
      </c>
      <c r="L4264">
        <v>0</v>
      </c>
      <c r="M4264" t="s">
        <v>30</v>
      </c>
      <c r="N4264" t="s">
        <v>31</v>
      </c>
      <c r="O4264">
        <v>203</v>
      </c>
      <c r="P4264" t="s">
        <v>101</v>
      </c>
      <c r="S4264" t="s">
        <v>84</v>
      </c>
      <c r="T4264" t="s">
        <v>85</v>
      </c>
      <c r="U4264">
        <v>310</v>
      </c>
      <c r="V4264">
        <v>998</v>
      </c>
      <c r="Y4264" t="s">
        <v>6648</v>
      </c>
      <c r="AA4264">
        <v>34.055799999999998</v>
      </c>
      <c r="AB4264">
        <v>-118.3706</v>
      </c>
      <c r="AC4264">
        <f t="shared" si="66"/>
        <v>0</v>
      </c>
    </row>
    <row r="4265" spans="1:29" x14ac:dyDescent="0.35">
      <c r="A4265">
        <v>201225264</v>
      </c>
      <c r="B4265" s="1">
        <v>44161</v>
      </c>
      <c r="C4265" s="1">
        <v>44161</v>
      </c>
      <c r="D4265">
        <v>919</v>
      </c>
      <c r="E4265">
        <v>12</v>
      </c>
      <c r="F4265" t="s">
        <v>68</v>
      </c>
      <c r="G4265">
        <v>1258</v>
      </c>
      <c r="H4265">
        <v>2</v>
      </c>
      <c r="I4265">
        <v>437</v>
      </c>
      <c r="J4265" t="s">
        <v>283</v>
      </c>
      <c r="K4265">
        <v>1309</v>
      </c>
      <c r="L4265">
        <v>0</v>
      </c>
      <c r="M4265" t="s">
        <v>46</v>
      </c>
      <c r="N4265" t="s">
        <v>46</v>
      </c>
      <c r="O4265">
        <v>101</v>
      </c>
      <c r="P4265" t="s">
        <v>32</v>
      </c>
      <c r="Q4265">
        <v>307</v>
      </c>
      <c r="R4265" t="s">
        <v>2276</v>
      </c>
      <c r="S4265" t="s">
        <v>33</v>
      </c>
      <c r="T4265" t="s">
        <v>34</v>
      </c>
      <c r="U4265">
        <v>437</v>
      </c>
      <c r="Y4265" t="s">
        <v>2405</v>
      </c>
      <c r="Z4265" t="s">
        <v>475</v>
      </c>
      <c r="AA4265">
        <v>33.972099999999998</v>
      </c>
      <c r="AB4265">
        <v>-118.2739</v>
      </c>
      <c r="AC4265">
        <f t="shared" si="66"/>
        <v>1</v>
      </c>
    </row>
    <row r="4266" spans="1:29" x14ac:dyDescent="0.35">
      <c r="A4266">
        <v>200807919</v>
      </c>
      <c r="B4266" s="1">
        <v>43922</v>
      </c>
      <c r="C4266" s="1">
        <v>43919</v>
      </c>
      <c r="D4266">
        <v>2100</v>
      </c>
      <c r="E4266">
        <v>8</v>
      </c>
      <c r="F4266" t="s">
        <v>109</v>
      </c>
      <c r="G4266">
        <v>822</v>
      </c>
      <c r="H4266">
        <v>2</v>
      </c>
      <c r="I4266">
        <v>930</v>
      </c>
      <c r="J4266" t="s">
        <v>339</v>
      </c>
      <c r="K4266">
        <v>2040</v>
      </c>
      <c r="L4266">
        <v>65</v>
      </c>
      <c r="M4266" t="s">
        <v>30</v>
      </c>
      <c r="N4266" t="s">
        <v>73</v>
      </c>
      <c r="O4266">
        <v>501</v>
      </c>
      <c r="P4266" t="s">
        <v>164</v>
      </c>
      <c r="Q4266">
        <v>511</v>
      </c>
      <c r="R4266" t="s">
        <v>151</v>
      </c>
      <c r="S4266" t="s">
        <v>40</v>
      </c>
      <c r="T4266" t="s">
        <v>41</v>
      </c>
      <c r="U4266">
        <v>930</v>
      </c>
      <c r="Y4266" t="s">
        <v>6649</v>
      </c>
      <c r="AA4266">
        <v>34.041600000000003</v>
      </c>
      <c r="AB4266">
        <v>-118.5496</v>
      </c>
      <c r="AC4266">
        <f t="shared" si="66"/>
        <v>0</v>
      </c>
    </row>
    <row r="4267" spans="1:29" x14ac:dyDescent="0.35">
      <c r="A4267">
        <v>200606634</v>
      </c>
      <c r="B4267" s="1">
        <v>43883</v>
      </c>
      <c r="C4267" s="1">
        <v>43877</v>
      </c>
      <c r="D4267">
        <v>1000</v>
      </c>
      <c r="E4267">
        <v>6</v>
      </c>
      <c r="F4267" t="s">
        <v>91</v>
      </c>
      <c r="G4267">
        <v>636</v>
      </c>
      <c r="H4267">
        <v>1</v>
      </c>
      <c r="I4267">
        <v>420</v>
      </c>
      <c r="J4267" t="s">
        <v>352</v>
      </c>
      <c r="L4267">
        <v>0</v>
      </c>
      <c r="O4267">
        <v>101</v>
      </c>
      <c r="P4267" t="s">
        <v>32</v>
      </c>
      <c r="S4267" t="s">
        <v>40</v>
      </c>
      <c r="T4267" t="s">
        <v>41</v>
      </c>
      <c r="U4267">
        <v>420</v>
      </c>
      <c r="Y4267" t="s">
        <v>6650</v>
      </c>
      <c r="AA4267">
        <v>34.101599999999998</v>
      </c>
      <c r="AB4267">
        <v>-118.3387</v>
      </c>
      <c r="AC4267">
        <f t="shared" si="66"/>
        <v>0</v>
      </c>
    </row>
    <row r="4268" spans="1:29" x14ac:dyDescent="0.35">
      <c r="A4268">
        <v>200516914</v>
      </c>
      <c r="B4268" s="1">
        <v>44155</v>
      </c>
      <c r="C4268" s="1">
        <v>44153</v>
      </c>
      <c r="D4268">
        <v>1839</v>
      </c>
      <c r="E4268">
        <v>5</v>
      </c>
      <c r="F4268" t="s">
        <v>98</v>
      </c>
      <c r="G4268">
        <v>519</v>
      </c>
      <c r="H4268">
        <v>1</v>
      </c>
      <c r="I4268">
        <v>230</v>
      </c>
      <c r="J4268" t="s">
        <v>161</v>
      </c>
      <c r="K4268" t="s">
        <v>6651</v>
      </c>
      <c r="L4268">
        <v>63</v>
      </c>
      <c r="M4268" t="s">
        <v>30</v>
      </c>
      <c r="N4268" t="s">
        <v>95</v>
      </c>
      <c r="O4268">
        <v>101</v>
      </c>
      <c r="P4268" t="s">
        <v>32</v>
      </c>
      <c r="Q4268">
        <v>102</v>
      </c>
      <c r="R4268" t="s">
        <v>219</v>
      </c>
      <c r="S4268" t="s">
        <v>33</v>
      </c>
      <c r="T4268" t="s">
        <v>34</v>
      </c>
      <c r="U4268">
        <v>230</v>
      </c>
      <c r="Y4268" t="s">
        <v>6652</v>
      </c>
      <c r="AA4268">
        <v>33.7941</v>
      </c>
      <c r="AB4268">
        <v>-118.2505</v>
      </c>
      <c r="AC4268">
        <f t="shared" si="66"/>
        <v>1</v>
      </c>
    </row>
    <row r="4269" spans="1:29" x14ac:dyDescent="0.35">
      <c r="A4269">
        <v>200111758</v>
      </c>
      <c r="B4269" s="1">
        <v>43966</v>
      </c>
      <c r="C4269" s="1">
        <v>43965</v>
      </c>
      <c r="D4269">
        <v>1040</v>
      </c>
      <c r="E4269">
        <v>1</v>
      </c>
      <c r="F4269" t="s">
        <v>36</v>
      </c>
      <c r="G4269">
        <v>192</v>
      </c>
      <c r="H4269">
        <v>2</v>
      </c>
      <c r="I4269">
        <v>740</v>
      </c>
      <c r="J4269" t="s">
        <v>224</v>
      </c>
      <c r="K4269">
        <v>329</v>
      </c>
      <c r="L4269">
        <v>25</v>
      </c>
      <c r="M4269" t="s">
        <v>30</v>
      </c>
      <c r="N4269" t="s">
        <v>163</v>
      </c>
      <c r="O4269">
        <v>701</v>
      </c>
      <c r="P4269" t="s">
        <v>1610</v>
      </c>
      <c r="S4269" t="s">
        <v>33</v>
      </c>
      <c r="T4269" t="s">
        <v>34</v>
      </c>
      <c r="U4269">
        <v>740</v>
      </c>
      <c r="Y4269" t="s">
        <v>6653</v>
      </c>
      <c r="AA4269">
        <v>34.039499999999997</v>
      </c>
      <c r="AB4269">
        <v>-118.26560000000001</v>
      </c>
      <c r="AC4269">
        <f t="shared" si="66"/>
        <v>1</v>
      </c>
    </row>
    <row r="4270" spans="1:29" x14ac:dyDescent="0.35">
      <c r="A4270">
        <v>200619877</v>
      </c>
      <c r="B4270" s="1">
        <v>44196</v>
      </c>
      <c r="C4270" s="1">
        <v>44196</v>
      </c>
      <c r="D4270">
        <v>2340</v>
      </c>
      <c r="E4270">
        <v>6</v>
      </c>
      <c r="F4270" t="s">
        <v>91</v>
      </c>
      <c r="G4270">
        <v>647</v>
      </c>
      <c r="H4270">
        <v>1</v>
      </c>
      <c r="I4270">
        <v>761</v>
      </c>
      <c r="J4270" t="s">
        <v>403</v>
      </c>
      <c r="K4270" t="s">
        <v>6654</v>
      </c>
      <c r="L4270">
        <v>65</v>
      </c>
      <c r="M4270" t="s">
        <v>30</v>
      </c>
      <c r="N4270" t="s">
        <v>73</v>
      </c>
      <c r="O4270">
        <v>102</v>
      </c>
      <c r="P4270" t="s">
        <v>186</v>
      </c>
      <c r="Q4270">
        <v>212</v>
      </c>
      <c r="R4270" t="s">
        <v>1167</v>
      </c>
      <c r="S4270" t="s">
        <v>40</v>
      </c>
      <c r="T4270" t="s">
        <v>41</v>
      </c>
      <c r="U4270">
        <v>761</v>
      </c>
      <c r="Y4270" t="s">
        <v>366</v>
      </c>
      <c r="AA4270">
        <v>34.097999999999999</v>
      </c>
      <c r="AB4270">
        <v>-118.3266</v>
      </c>
      <c r="AC4270">
        <f t="shared" si="66"/>
        <v>0</v>
      </c>
    </row>
    <row r="4271" spans="1:29" x14ac:dyDescent="0.35">
      <c r="A4271">
        <v>200408239</v>
      </c>
      <c r="B4271" s="1">
        <v>43947</v>
      </c>
      <c r="C4271" s="1">
        <v>43947</v>
      </c>
      <c r="D4271">
        <v>2000</v>
      </c>
      <c r="E4271">
        <v>4</v>
      </c>
      <c r="F4271" t="s">
        <v>54</v>
      </c>
      <c r="G4271">
        <v>402</v>
      </c>
      <c r="H4271">
        <v>2</v>
      </c>
      <c r="I4271">
        <v>888</v>
      </c>
      <c r="J4271" t="s">
        <v>250</v>
      </c>
      <c r="K4271">
        <v>1309</v>
      </c>
      <c r="L4271">
        <v>0</v>
      </c>
      <c r="M4271" t="s">
        <v>30</v>
      </c>
      <c r="N4271" t="s">
        <v>73</v>
      </c>
      <c r="O4271">
        <v>510</v>
      </c>
      <c r="P4271" t="s">
        <v>189</v>
      </c>
      <c r="S4271" t="s">
        <v>40</v>
      </c>
      <c r="T4271" t="s">
        <v>41</v>
      </c>
      <c r="U4271">
        <v>888</v>
      </c>
      <c r="Y4271" t="s">
        <v>6655</v>
      </c>
      <c r="AA4271">
        <v>34.094499999999996</v>
      </c>
      <c r="AB4271">
        <v>-118.2024</v>
      </c>
      <c r="AC4271">
        <f t="shared" si="66"/>
        <v>0</v>
      </c>
    </row>
    <row r="4272" spans="1:29" x14ac:dyDescent="0.35">
      <c r="A4272">
        <v>200510575</v>
      </c>
      <c r="B4272" s="1">
        <v>43995</v>
      </c>
      <c r="C4272" s="1">
        <v>43994</v>
      </c>
      <c r="D4272">
        <v>1600</v>
      </c>
      <c r="E4272">
        <v>5</v>
      </c>
      <c r="F4272" t="s">
        <v>98</v>
      </c>
      <c r="G4272">
        <v>585</v>
      </c>
      <c r="H4272">
        <v>1</v>
      </c>
      <c r="I4272">
        <v>310</v>
      </c>
      <c r="J4272" t="s">
        <v>71</v>
      </c>
      <c r="K4272" t="s">
        <v>289</v>
      </c>
      <c r="L4272">
        <v>58</v>
      </c>
      <c r="M4272" t="s">
        <v>30</v>
      </c>
      <c r="N4272" t="s">
        <v>73</v>
      </c>
      <c r="O4272">
        <v>501</v>
      </c>
      <c r="P4272" t="s">
        <v>164</v>
      </c>
      <c r="S4272" t="s">
        <v>40</v>
      </c>
      <c r="T4272" t="s">
        <v>41</v>
      </c>
      <c r="U4272">
        <v>310</v>
      </c>
      <c r="Y4272" t="s">
        <v>6656</v>
      </c>
      <c r="AA4272">
        <v>33.726100000000002</v>
      </c>
      <c r="AB4272">
        <v>-118.2924</v>
      </c>
      <c r="AC4272">
        <f t="shared" si="66"/>
        <v>0</v>
      </c>
    </row>
    <row r="4273" spans="1:29" x14ac:dyDescent="0.35">
      <c r="A4273">
        <v>200213422</v>
      </c>
      <c r="B4273" s="1">
        <v>44049</v>
      </c>
      <c r="C4273" s="1">
        <v>44047</v>
      </c>
      <c r="D4273">
        <v>1816</v>
      </c>
      <c r="E4273">
        <v>2</v>
      </c>
      <c r="F4273" t="s">
        <v>56</v>
      </c>
      <c r="G4273">
        <v>216</v>
      </c>
      <c r="H4273">
        <v>2</v>
      </c>
      <c r="I4273">
        <v>956</v>
      </c>
      <c r="J4273" t="s">
        <v>328</v>
      </c>
      <c r="K4273" t="s">
        <v>647</v>
      </c>
      <c r="L4273">
        <v>41</v>
      </c>
      <c r="M4273" t="s">
        <v>94</v>
      </c>
      <c r="N4273" t="s">
        <v>95</v>
      </c>
      <c r="O4273">
        <v>501</v>
      </c>
      <c r="P4273" t="s">
        <v>164</v>
      </c>
      <c r="S4273" t="s">
        <v>40</v>
      </c>
      <c r="T4273" t="s">
        <v>41</v>
      </c>
      <c r="U4273">
        <v>956</v>
      </c>
      <c r="Y4273" t="s">
        <v>6657</v>
      </c>
      <c r="AA4273">
        <v>34.075099999999999</v>
      </c>
      <c r="AB4273">
        <v>-118.2717</v>
      </c>
      <c r="AC4273">
        <f t="shared" si="66"/>
        <v>0</v>
      </c>
    </row>
    <row r="4274" spans="1:29" x14ac:dyDescent="0.35">
      <c r="A4274">
        <v>201301156</v>
      </c>
      <c r="B4274" s="1">
        <v>44176</v>
      </c>
      <c r="C4274" s="1">
        <v>44175</v>
      </c>
      <c r="D4274">
        <v>1945</v>
      </c>
      <c r="E4274">
        <v>13</v>
      </c>
      <c r="F4274" t="s">
        <v>62</v>
      </c>
      <c r="G4274">
        <v>1377</v>
      </c>
      <c r="H4274">
        <v>1</v>
      </c>
      <c r="I4274">
        <v>210</v>
      </c>
      <c r="J4274" t="s">
        <v>149</v>
      </c>
      <c r="K4274" t="s">
        <v>6658</v>
      </c>
      <c r="L4274">
        <v>30</v>
      </c>
      <c r="M4274" t="s">
        <v>30</v>
      </c>
      <c r="N4274" t="s">
        <v>95</v>
      </c>
      <c r="O4274">
        <v>101</v>
      </c>
      <c r="P4274" t="s">
        <v>32</v>
      </c>
      <c r="Q4274">
        <v>109</v>
      </c>
      <c r="R4274" t="s">
        <v>265</v>
      </c>
      <c r="S4274" t="s">
        <v>84</v>
      </c>
      <c r="T4274" t="s">
        <v>85</v>
      </c>
      <c r="U4274">
        <v>210</v>
      </c>
      <c r="V4274">
        <v>998</v>
      </c>
      <c r="Y4274" t="s">
        <v>950</v>
      </c>
      <c r="Z4274" t="s">
        <v>6659</v>
      </c>
      <c r="AA4274">
        <v>33.989199999999997</v>
      </c>
      <c r="AB4274">
        <v>-118.24120000000001</v>
      </c>
      <c r="AC4274">
        <f t="shared" si="66"/>
        <v>0</v>
      </c>
    </row>
    <row r="4275" spans="1:29" x14ac:dyDescent="0.35">
      <c r="A4275">
        <v>200508200</v>
      </c>
      <c r="B4275" s="1">
        <v>43933</v>
      </c>
      <c r="C4275" s="1">
        <v>43933</v>
      </c>
      <c r="D4275">
        <v>2230</v>
      </c>
      <c r="E4275">
        <v>5</v>
      </c>
      <c r="F4275" t="s">
        <v>98</v>
      </c>
      <c r="G4275">
        <v>526</v>
      </c>
      <c r="H4275">
        <v>2</v>
      </c>
      <c r="I4275">
        <v>626</v>
      </c>
      <c r="J4275" t="s">
        <v>141</v>
      </c>
      <c r="K4275" t="s">
        <v>6660</v>
      </c>
      <c r="L4275">
        <v>32</v>
      </c>
      <c r="M4275" t="s">
        <v>94</v>
      </c>
      <c r="N4275" t="s">
        <v>95</v>
      </c>
      <c r="O4275">
        <v>509</v>
      </c>
      <c r="P4275" t="s">
        <v>5266</v>
      </c>
      <c r="Q4275">
        <v>400</v>
      </c>
      <c r="R4275" t="s">
        <v>143</v>
      </c>
      <c r="S4275" t="s">
        <v>84</v>
      </c>
      <c r="T4275" t="s">
        <v>85</v>
      </c>
      <c r="U4275">
        <v>626</v>
      </c>
      <c r="Y4275" t="s">
        <v>4521</v>
      </c>
      <c r="AA4275">
        <v>33.779800000000002</v>
      </c>
      <c r="AB4275">
        <v>-118.2664</v>
      </c>
      <c r="AC4275">
        <f t="shared" si="66"/>
        <v>0</v>
      </c>
    </row>
    <row r="4276" spans="1:29" x14ac:dyDescent="0.35">
      <c r="A4276">
        <v>200508554</v>
      </c>
      <c r="B4276" s="1">
        <v>43942</v>
      </c>
      <c r="C4276" s="1">
        <v>43942</v>
      </c>
      <c r="D4276">
        <v>1220</v>
      </c>
      <c r="E4276">
        <v>5</v>
      </c>
      <c r="F4276" t="s">
        <v>98</v>
      </c>
      <c r="G4276">
        <v>529</v>
      </c>
      <c r="H4276">
        <v>2</v>
      </c>
      <c r="I4276">
        <v>647</v>
      </c>
      <c r="J4276" t="s">
        <v>2925</v>
      </c>
      <c r="K4276" t="s">
        <v>6661</v>
      </c>
      <c r="L4276">
        <v>51</v>
      </c>
      <c r="M4276" t="s">
        <v>94</v>
      </c>
      <c r="N4276" t="s">
        <v>73</v>
      </c>
      <c r="O4276">
        <v>122</v>
      </c>
      <c r="P4276" t="s">
        <v>275</v>
      </c>
      <c r="Q4276">
        <v>309</v>
      </c>
      <c r="R4276" t="s">
        <v>1511</v>
      </c>
      <c r="S4276" t="s">
        <v>40</v>
      </c>
      <c r="T4276" t="s">
        <v>41</v>
      </c>
      <c r="U4276">
        <v>647</v>
      </c>
      <c r="V4276">
        <v>745</v>
      </c>
      <c r="Y4276" t="s">
        <v>2858</v>
      </c>
      <c r="Z4276" t="s">
        <v>2687</v>
      </c>
      <c r="AA4276">
        <v>33.775700000000001</v>
      </c>
      <c r="AB4276">
        <v>-118.2608</v>
      </c>
      <c r="AC4276">
        <f t="shared" si="66"/>
        <v>0</v>
      </c>
    </row>
    <row r="4277" spans="1:29" x14ac:dyDescent="0.35">
      <c r="A4277">
        <v>200208375</v>
      </c>
      <c r="B4277" s="1">
        <v>43920</v>
      </c>
      <c r="C4277" s="1">
        <v>43920</v>
      </c>
      <c r="D4277">
        <v>1250</v>
      </c>
      <c r="E4277">
        <v>2</v>
      </c>
      <c r="F4277" t="s">
        <v>56</v>
      </c>
      <c r="G4277">
        <v>201</v>
      </c>
      <c r="H4277">
        <v>2</v>
      </c>
      <c r="I4277">
        <v>930</v>
      </c>
      <c r="J4277" t="s">
        <v>339</v>
      </c>
      <c r="K4277" t="s">
        <v>6662</v>
      </c>
      <c r="L4277">
        <v>47</v>
      </c>
      <c r="M4277" t="s">
        <v>30</v>
      </c>
      <c r="N4277" t="s">
        <v>31</v>
      </c>
      <c r="O4277">
        <v>301</v>
      </c>
      <c r="P4277" t="s">
        <v>155</v>
      </c>
      <c r="Q4277">
        <v>511</v>
      </c>
      <c r="R4277" t="s">
        <v>151</v>
      </c>
      <c r="S4277" t="s">
        <v>40</v>
      </c>
      <c r="T4277" t="s">
        <v>41</v>
      </c>
      <c r="U4277">
        <v>930</v>
      </c>
      <c r="Y4277" t="s">
        <v>6663</v>
      </c>
      <c r="AA4277">
        <v>34.087299999999999</v>
      </c>
      <c r="AB4277">
        <v>-118.29600000000001</v>
      </c>
      <c r="AC4277">
        <f t="shared" si="66"/>
        <v>0</v>
      </c>
    </row>
    <row r="4278" spans="1:29" x14ac:dyDescent="0.35">
      <c r="A4278">
        <v>200709225</v>
      </c>
      <c r="B4278" s="1">
        <v>43964</v>
      </c>
      <c r="C4278" s="1">
        <v>43963</v>
      </c>
      <c r="D4278">
        <v>2250</v>
      </c>
      <c r="E4278">
        <v>7</v>
      </c>
      <c r="F4278" t="s">
        <v>28</v>
      </c>
      <c r="G4278">
        <v>721</v>
      </c>
      <c r="H4278">
        <v>1</v>
      </c>
      <c r="I4278">
        <v>330</v>
      </c>
      <c r="J4278" t="s">
        <v>37</v>
      </c>
      <c r="K4278" t="s">
        <v>2947</v>
      </c>
      <c r="L4278">
        <v>34</v>
      </c>
      <c r="M4278" t="s">
        <v>94</v>
      </c>
      <c r="N4278" t="s">
        <v>73</v>
      </c>
      <c r="O4278">
        <v>122</v>
      </c>
      <c r="P4278" t="s">
        <v>275</v>
      </c>
      <c r="S4278" t="s">
        <v>40</v>
      </c>
      <c r="T4278" t="s">
        <v>41</v>
      </c>
      <c r="U4278">
        <v>330</v>
      </c>
      <c r="Y4278" t="s">
        <v>6664</v>
      </c>
      <c r="AA4278">
        <v>34.073599999999999</v>
      </c>
      <c r="AB4278">
        <v>-118.38160000000001</v>
      </c>
      <c r="AC4278">
        <f t="shared" si="66"/>
        <v>0</v>
      </c>
    </row>
    <row r="4279" spans="1:29" x14ac:dyDescent="0.35">
      <c r="A4279">
        <v>200316961</v>
      </c>
      <c r="B4279" s="1">
        <v>44080</v>
      </c>
      <c r="C4279" s="1">
        <v>44080</v>
      </c>
      <c r="D4279">
        <v>250</v>
      </c>
      <c r="E4279">
        <v>3</v>
      </c>
      <c r="F4279" t="s">
        <v>43</v>
      </c>
      <c r="G4279">
        <v>391</v>
      </c>
      <c r="H4279">
        <v>2</v>
      </c>
      <c r="I4279">
        <v>624</v>
      </c>
      <c r="J4279" t="s">
        <v>171</v>
      </c>
      <c r="K4279" t="s">
        <v>6665</v>
      </c>
      <c r="L4279">
        <v>59</v>
      </c>
      <c r="M4279" t="s">
        <v>94</v>
      </c>
      <c r="N4279" t="s">
        <v>163</v>
      </c>
      <c r="O4279">
        <v>103</v>
      </c>
      <c r="P4279" t="s">
        <v>146</v>
      </c>
      <c r="Q4279">
        <v>400</v>
      </c>
      <c r="R4279" t="s">
        <v>143</v>
      </c>
      <c r="S4279" t="s">
        <v>40</v>
      </c>
      <c r="T4279" t="s">
        <v>41</v>
      </c>
      <c r="U4279">
        <v>624</v>
      </c>
      <c r="Y4279" t="s">
        <v>6666</v>
      </c>
      <c r="Z4279" t="s">
        <v>6667</v>
      </c>
      <c r="AA4279">
        <v>34.006700000000002</v>
      </c>
      <c r="AB4279">
        <v>-118.3515</v>
      </c>
      <c r="AC4279">
        <f t="shared" si="66"/>
        <v>0</v>
      </c>
    </row>
    <row r="4280" spans="1:29" x14ac:dyDescent="0.35">
      <c r="A4280">
        <v>200515025</v>
      </c>
      <c r="B4280" s="1">
        <v>44113</v>
      </c>
      <c r="C4280" s="1">
        <v>44112</v>
      </c>
      <c r="D4280">
        <v>1900</v>
      </c>
      <c r="E4280">
        <v>5</v>
      </c>
      <c r="F4280" t="s">
        <v>98</v>
      </c>
      <c r="G4280">
        <v>514</v>
      </c>
      <c r="H4280">
        <v>1</v>
      </c>
      <c r="I4280">
        <v>510</v>
      </c>
      <c r="J4280" t="s">
        <v>29</v>
      </c>
      <c r="L4280">
        <v>0</v>
      </c>
      <c r="O4280">
        <v>101</v>
      </c>
      <c r="P4280" t="s">
        <v>32</v>
      </c>
      <c r="S4280" t="s">
        <v>84</v>
      </c>
      <c r="T4280" t="s">
        <v>85</v>
      </c>
      <c r="U4280">
        <v>510</v>
      </c>
      <c r="Y4280" t="s">
        <v>6668</v>
      </c>
      <c r="Z4280" t="s">
        <v>6669</v>
      </c>
      <c r="AA4280">
        <v>33.7896</v>
      </c>
      <c r="AB4280">
        <v>-118.27500000000001</v>
      </c>
      <c r="AC4280">
        <f t="shared" si="66"/>
        <v>0</v>
      </c>
    </row>
    <row r="4281" spans="1:29" x14ac:dyDescent="0.35">
      <c r="A4281">
        <v>200507910</v>
      </c>
      <c r="B4281" s="1">
        <v>43925</v>
      </c>
      <c r="C4281" s="1">
        <v>43925</v>
      </c>
      <c r="D4281">
        <v>300</v>
      </c>
      <c r="E4281">
        <v>5</v>
      </c>
      <c r="F4281" t="s">
        <v>98</v>
      </c>
      <c r="G4281">
        <v>585</v>
      </c>
      <c r="H4281">
        <v>1</v>
      </c>
      <c r="I4281">
        <v>230</v>
      </c>
      <c r="J4281" t="s">
        <v>161</v>
      </c>
      <c r="K4281" t="s">
        <v>6670</v>
      </c>
      <c r="L4281">
        <v>55</v>
      </c>
      <c r="M4281" t="s">
        <v>94</v>
      </c>
      <c r="N4281" t="s">
        <v>73</v>
      </c>
      <c r="O4281">
        <v>501</v>
      </c>
      <c r="P4281" t="s">
        <v>164</v>
      </c>
      <c r="Q4281">
        <v>102</v>
      </c>
      <c r="R4281" t="s">
        <v>219</v>
      </c>
      <c r="S4281" t="s">
        <v>84</v>
      </c>
      <c r="T4281" t="s">
        <v>85</v>
      </c>
      <c r="U4281">
        <v>230</v>
      </c>
      <c r="V4281">
        <v>998</v>
      </c>
      <c r="Y4281" t="s">
        <v>6671</v>
      </c>
      <c r="AA4281">
        <v>33.722900000000003</v>
      </c>
      <c r="AB4281">
        <v>-118.2946</v>
      </c>
      <c r="AC4281">
        <f t="shared" si="66"/>
        <v>0</v>
      </c>
    </row>
    <row r="4282" spans="1:29" x14ac:dyDescent="0.35">
      <c r="A4282">
        <v>200912215</v>
      </c>
      <c r="B4282" s="1">
        <v>44023</v>
      </c>
      <c r="C4282" s="1">
        <v>44023</v>
      </c>
      <c r="D4282">
        <v>200</v>
      </c>
      <c r="E4282">
        <v>9</v>
      </c>
      <c r="F4282" t="s">
        <v>49</v>
      </c>
      <c r="G4282">
        <v>984</v>
      </c>
      <c r="H4282">
        <v>2</v>
      </c>
      <c r="I4282">
        <v>626</v>
      </c>
      <c r="J4282" t="s">
        <v>141</v>
      </c>
      <c r="K4282" t="s">
        <v>6672</v>
      </c>
      <c r="L4282">
        <v>20</v>
      </c>
      <c r="M4282" t="s">
        <v>94</v>
      </c>
      <c r="N4282" t="s">
        <v>95</v>
      </c>
      <c r="O4282">
        <v>101</v>
      </c>
      <c r="P4282" t="s">
        <v>32</v>
      </c>
      <c r="Q4282">
        <v>400</v>
      </c>
      <c r="R4282" t="s">
        <v>143</v>
      </c>
      <c r="S4282" t="s">
        <v>84</v>
      </c>
      <c r="T4282" t="s">
        <v>85</v>
      </c>
      <c r="U4282">
        <v>626</v>
      </c>
      <c r="Y4282" t="s">
        <v>2731</v>
      </c>
      <c r="Z4282" t="s">
        <v>1617</v>
      </c>
      <c r="AA4282">
        <v>34.1509</v>
      </c>
      <c r="AB4282">
        <v>-118.4487</v>
      </c>
      <c r="AC4282">
        <f t="shared" si="66"/>
        <v>0</v>
      </c>
    </row>
    <row r="4283" spans="1:29" x14ac:dyDescent="0.35">
      <c r="A4283">
        <v>201309348</v>
      </c>
      <c r="B4283" s="1">
        <v>43933</v>
      </c>
      <c r="C4283" s="1">
        <v>43933</v>
      </c>
      <c r="D4283">
        <v>950</v>
      </c>
      <c r="E4283">
        <v>13</v>
      </c>
      <c r="F4283" t="s">
        <v>62</v>
      </c>
      <c r="G4283">
        <v>1309</v>
      </c>
      <c r="H4283">
        <v>1</v>
      </c>
      <c r="I4283">
        <v>341</v>
      </c>
      <c r="J4283" t="s">
        <v>157</v>
      </c>
      <c r="K4283">
        <v>344</v>
      </c>
      <c r="L4283">
        <v>39</v>
      </c>
      <c r="M4283" t="s">
        <v>30</v>
      </c>
      <c r="N4283" t="s">
        <v>95</v>
      </c>
      <c r="O4283">
        <v>203</v>
      </c>
      <c r="P4283" t="s">
        <v>101</v>
      </c>
      <c r="S4283" t="s">
        <v>40</v>
      </c>
      <c r="T4283" t="s">
        <v>41</v>
      </c>
      <c r="U4283">
        <v>341</v>
      </c>
      <c r="Y4283" t="s">
        <v>6673</v>
      </c>
      <c r="AA4283">
        <v>34.022500000000001</v>
      </c>
      <c r="AB4283">
        <v>-118.2325</v>
      </c>
      <c r="AC4283">
        <f t="shared" si="66"/>
        <v>0</v>
      </c>
    </row>
    <row r="4284" spans="1:29" x14ac:dyDescent="0.35">
      <c r="A4284">
        <v>201106726</v>
      </c>
      <c r="B4284" s="1">
        <v>43891</v>
      </c>
      <c r="C4284" s="1">
        <v>43891</v>
      </c>
      <c r="D4284">
        <v>930</v>
      </c>
      <c r="E4284">
        <v>11</v>
      </c>
      <c r="F4284" t="s">
        <v>64</v>
      </c>
      <c r="G4284">
        <v>1146</v>
      </c>
      <c r="H4284">
        <v>2</v>
      </c>
      <c r="I4284">
        <v>930</v>
      </c>
      <c r="J4284" t="s">
        <v>339</v>
      </c>
      <c r="K4284" t="s">
        <v>6674</v>
      </c>
      <c r="L4284">
        <v>45</v>
      </c>
      <c r="M4284" t="s">
        <v>30</v>
      </c>
      <c r="N4284" t="s">
        <v>95</v>
      </c>
      <c r="O4284">
        <v>501</v>
      </c>
      <c r="P4284" t="s">
        <v>164</v>
      </c>
      <c r="Q4284">
        <v>511</v>
      </c>
      <c r="R4284" t="s">
        <v>151</v>
      </c>
      <c r="S4284" t="s">
        <v>84</v>
      </c>
      <c r="T4284" t="s">
        <v>85</v>
      </c>
      <c r="U4284">
        <v>930</v>
      </c>
      <c r="Y4284" t="s">
        <v>6675</v>
      </c>
      <c r="AA4284">
        <v>34.103000000000002</v>
      </c>
      <c r="AB4284">
        <v>-118.2462</v>
      </c>
      <c r="AC4284">
        <f t="shared" si="66"/>
        <v>0</v>
      </c>
    </row>
    <row r="4285" spans="1:29" x14ac:dyDescent="0.35">
      <c r="A4285">
        <v>200509440</v>
      </c>
      <c r="B4285" s="1">
        <v>43965</v>
      </c>
      <c r="C4285" s="1">
        <v>43965</v>
      </c>
      <c r="D4285">
        <v>1530</v>
      </c>
      <c r="E4285">
        <v>5</v>
      </c>
      <c r="F4285" t="s">
        <v>98</v>
      </c>
      <c r="G4285">
        <v>531</v>
      </c>
      <c r="H4285">
        <v>2</v>
      </c>
      <c r="I4285">
        <v>740</v>
      </c>
      <c r="J4285" t="s">
        <v>224</v>
      </c>
      <c r="K4285" t="s">
        <v>6676</v>
      </c>
      <c r="L4285">
        <v>72</v>
      </c>
      <c r="M4285" t="s">
        <v>94</v>
      </c>
      <c r="N4285" t="s">
        <v>73</v>
      </c>
      <c r="O4285">
        <v>122</v>
      </c>
      <c r="P4285" t="s">
        <v>275</v>
      </c>
      <c r="S4285" t="s">
        <v>40</v>
      </c>
      <c r="T4285" t="s">
        <v>41</v>
      </c>
      <c r="U4285">
        <v>740</v>
      </c>
      <c r="Y4285" t="s">
        <v>6677</v>
      </c>
      <c r="AA4285">
        <v>33.787500000000001</v>
      </c>
      <c r="AB4285">
        <v>-118.3043</v>
      </c>
      <c r="AC4285">
        <f t="shared" si="66"/>
        <v>0</v>
      </c>
    </row>
    <row r="4286" spans="1:29" x14ac:dyDescent="0.35">
      <c r="A4286">
        <v>200612772</v>
      </c>
      <c r="B4286" s="1">
        <v>44031</v>
      </c>
      <c r="C4286" s="1">
        <v>44031</v>
      </c>
      <c r="D4286">
        <v>355</v>
      </c>
      <c r="E4286">
        <v>6</v>
      </c>
      <c r="F4286" t="s">
        <v>91</v>
      </c>
      <c r="G4286">
        <v>645</v>
      </c>
      <c r="H4286">
        <v>2</v>
      </c>
      <c r="I4286">
        <v>956</v>
      </c>
      <c r="J4286" t="s">
        <v>328</v>
      </c>
      <c r="K4286" t="s">
        <v>6678</v>
      </c>
      <c r="L4286">
        <v>44</v>
      </c>
      <c r="M4286" t="s">
        <v>94</v>
      </c>
      <c r="N4286" t="s">
        <v>73</v>
      </c>
      <c r="O4286">
        <v>502</v>
      </c>
      <c r="P4286" t="s">
        <v>47</v>
      </c>
      <c r="S4286" t="s">
        <v>40</v>
      </c>
      <c r="T4286" t="s">
        <v>41</v>
      </c>
      <c r="U4286">
        <v>956</v>
      </c>
      <c r="Y4286" t="s">
        <v>6679</v>
      </c>
      <c r="AA4286">
        <v>34.104100000000003</v>
      </c>
      <c r="AB4286">
        <v>-118.34269999999999</v>
      </c>
      <c r="AC4286">
        <f t="shared" si="66"/>
        <v>0</v>
      </c>
    </row>
    <row r="4287" spans="1:29" x14ac:dyDescent="0.35">
      <c r="A4287">
        <v>200115433</v>
      </c>
      <c r="B4287" s="1">
        <v>44039</v>
      </c>
      <c r="C4287" s="1">
        <v>44037</v>
      </c>
      <c r="D4287">
        <v>1910</v>
      </c>
      <c r="E4287">
        <v>1</v>
      </c>
      <c r="F4287" t="s">
        <v>36</v>
      </c>
      <c r="G4287">
        <v>127</v>
      </c>
      <c r="H4287">
        <v>2</v>
      </c>
      <c r="I4287">
        <v>740</v>
      </c>
      <c r="J4287" t="s">
        <v>224</v>
      </c>
      <c r="K4287">
        <v>329</v>
      </c>
      <c r="L4287">
        <v>0</v>
      </c>
      <c r="M4287" t="s">
        <v>30</v>
      </c>
      <c r="N4287" t="s">
        <v>73</v>
      </c>
      <c r="O4287">
        <v>725</v>
      </c>
      <c r="P4287" t="s">
        <v>199</v>
      </c>
      <c r="S4287" t="s">
        <v>40</v>
      </c>
      <c r="T4287" t="s">
        <v>41</v>
      </c>
      <c r="U4287">
        <v>740</v>
      </c>
      <c r="Y4287" t="s">
        <v>6680</v>
      </c>
      <c r="AA4287">
        <v>34.052700000000002</v>
      </c>
      <c r="AB4287">
        <v>-118.2398</v>
      </c>
      <c r="AC4287">
        <f t="shared" si="66"/>
        <v>0</v>
      </c>
    </row>
    <row r="4288" spans="1:29" x14ac:dyDescent="0.35">
      <c r="A4288">
        <v>200608252</v>
      </c>
      <c r="B4288" s="1">
        <v>43911</v>
      </c>
      <c r="C4288" s="1">
        <v>43911</v>
      </c>
      <c r="D4288">
        <v>2124</v>
      </c>
      <c r="E4288">
        <v>6</v>
      </c>
      <c r="F4288" t="s">
        <v>91</v>
      </c>
      <c r="G4288">
        <v>667</v>
      </c>
      <c r="H4288">
        <v>1</v>
      </c>
      <c r="I4288">
        <v>230</v>
      </c>
      <c r="J4288" t="s">
        <v>161</v>
      </c>
      <c r="K4288" t="s">
        <v>6681</v>
      </c>
      <c r="L4288">
        <v>34</v>
      </c>
      <c r="M4288" t="s">
        <v>30</v>
      </c>
      <c r="N4288" t="s">
        <v>73</v>
      </c>
      <c r="O4288">
        <v>502</v>
      </c>
      <c r="P4288" t="s">
        <v>47</v>
      </c>
      <c r="Q4288">
        <v>303</v>
      </c>
      <c r="R4288" t="s">
        <v>3561</v>
      </c>
      <c r="S4288" t="s">
        <v>84</v>
      </c>
      <c r="T4288" t="s">
        <v>85</v>
      </c>
      <c r="U4288">
        <v>230</v>
      </c>
      <c r="V4288">
        <v>990</v>
      </c>
      <c r="W4288">
        <v>998</v>
      </c>
      <c r="Y4288" t="s">
        <v>6682</v>
      </c>
      <c r="AA4288">
        <v>34.092599999999997</v>
      </c>
      <c r="AB4288">
        <v>-118.31789999999999</v>
      </c>
      <c r="AC4288">
        <f t="shared" si="66"/>
        <v>0</v>
      </c>
    </row>
    <row r="4289" spans="1:29" x14ac:dyDescent="0.35">
      <c r="A4289">
        <v>200707635</v>
      </c>
      <c r="B4289" s="1">
        <v>43910</v>
      </c>
      <c r="C4289" s="1">
        <v>43910</v>
      </c>
      <c r="D4289">
        <v>1220</v>
      </c>
      <c r="E4289">
        <v>7</v>
      </c>
      <c r="F4289" t="s">
        <v>28</v>
      </c>
      <c r="G4289">
        <v>775</v>
      </c>
      <c r="H4289">
        <v>2</v>
      </c>
      <c r="I4289">
        <v>626</v>
      </c>
      <c r="J4289" t="s">
        <v>141</v>
      </c>
      <c r="K4289" t="s">
        <v>6683</v>
      </c>
      <c r="L4289">
        <v>46</v>
      </c>
      <c r="M4289" t="s">
        <v>94</v>
      </c>
      <c r="N4289" t="s">
        <v>95</v>
      </c>
      <c r="O4289">
        <v>501</v>
      </c>
      <c r="P4289" t="s">
        <v>164</v>
      </c>
      <c r="Q4289">
        <v>400</v>
      </c>
      <c r="R4289" t="s">
        <v>143</v>
      </c>
      <c r="S4289" t="s">
        <v>40</v>
      </c>
      <c r="T4289" t="s">
        <v>41</v>
      </c>
      <c r="U4289">
        <v>626</v>
      </c>
      <c r="Y4289" t="s">
        <v>6684</v>
      </c>
      <c r="AA4289">
        <v>34.043199999999999</v>
      </c>
      <c r="AB4289">
        <v>-118.3385</v>
      </c>
      <c r="AC4289">
        <f t="shared" si="66"/>
        <v>0</v>
      </c>
    </row>
    <row r="4290" spans="1:29" x14ac:dyDescent="0.35">
      <c r="A4290">
        <v>200318365</v>
      </c>
      <c r="B4290" s="1">
        <v>44108</v>
      </c>
      <c r="C4290" s="1">
        <v>44108</v>
      </c>
      <c r="D4290">
        <v>2300</v>
      </c>
      <c r="E4290">
        <v>3</v>
      </c>
      <c r="F4290" t="s">
        <v>43</v>
      </c>
      <c r="G4290">
        <v>312</v>
      </c>
      <c r="H4290">
        <v>2</v>
      </c>
      <c r="I4290">
        <v>740</v>
      </c>
      <c r="J4290" t="s">
        <v>224</v>
      </c>
      <c r="K4290" t="s">
        <v>6685</v>
      </c>
      <c r="L4290">
        <v>0</v>
      </c>
      <c r="M4290" t="s">
        <v>46</v>
      </c>
      <c r="N4290" t="s">
        <v>46</v>
      </c>
      <c r="O4290">
        <v>229</v>
      </c>
      <c r="P4290" t="s">
        <v>1897</v>
      </c>
      <c r="S4290" t="s">
        <v>40</v>
      </c>
      <c r="T4290" t="s">
        <v>41</v>
      </c>
      <c r="U4290">
        <v>740</v>
      </c>
      <c r="Y4290" t="s">
        <v>6686</v>
      </c>
      <c r="AA4290">
        <v>34.0289</v>
      </c>
      <c r="AB4290">
        <v>-118.3563</v>
      </c>
      <c r="AC4290">
        <f t="shared" si="66"/>
        <v>0</v>
      </c>
    </row>
    <row r="4291" spans="1:29" x14ac:dyDescent="0.35">
      <c r="A4291">
        <v>200113187</v>
      </c>
      <c r="B4291" s="1">
        <v>43992</v>
      </c>
      <c r="C4291" s="1">
        <v>43981</v>
      </c>
      <c r="D4291">
        <v>220</v>
      </c>
      <c r="E4291">
        <v>1</v>
      </c>
      <c r="F4291" t="s">
        <v>36</v>
      </c>
      <c r="G4291">
        <v>162</v>
      </c>
      <c r="H4291">
        <v>1</v>
      </c>
      <c r="I4291">
        <v>310</v>
      </c>
      <c r="J4291" t="s">
        <v>71</v>
      </c>
      <c r="K4291" t="s">
        <v>342</v>
      </c>
      <c r="L4291">
        <v>0</v>
      </c>
      <c r="M4291" t="s">
        <v>30</v>
      </c>
      <c r="N4291" t="s">
        <v>73</v>
      </c>
      <c r="O4291">
        <v>403</v>
      </c>
      <c r="P4291" t="s">
        <v>337</v>
      </c>
      <c r="S4291" t="s">
        <v>40</v>
      </c>
      <c r="T4291" t="s">
        <v>41</v>
      </c>
      <c r="U4291">
        <v>310</v>
      </c>
      <c r="Y4291" t="s">
        <v>1561</v>
      </c>
      <c r="AA4291">
        <v>34.0473</v>
      </c>
      <c r="AB4291">
        <v>-118.25660000000001</v>
      </c>
      <c r="AC4291">
        <f t="shared" ref="AC4291:AC4354" si="67">IF(OR((S:S)="CC", S:S="AA",S:S="JA"), 1, 0)</f>
        <v>0</v>
      </c>
    </row>
    <row r="4292" spans="1:29" x14ac:dyDescent="0.35">
      <c r="A4292">
        <v>200813356</v>
      </c>
      <c r="B4292" s="1">
        <v>44069</v>
      </c>
      <c r="C4292" s="1">
        <v>44069</v>
      </c>
      <c r="D4292">
        <v>1300</v>
      </c>
      <c r="E4292">
        <v>8</v>
      </c>
      <c r="F4292" t="s">
        <v>109</v>
      </c>
      <c r="G4292">
        <v>842</v>
      </c>
      <c r="H4292">
        <v>1</v>
      </c>
      <c r="I4292">
        <v>510</v>
      </c>
      <c r="J4292" t="s">
        <v>29</v>
      </c>
      <c r="L4292">
        <v>0</v>
      </c>
      <c r="O4292">
        <v>108</v>
      </c>
      <c r="P4292" t="s">
        <v>105</v>
      </c>
      <c r="S4292" t="s">
        <v>40</v>
      </c>
      <c r="T4292" t="s">
        <v>41</v>
      </c>
      <c r="U4292">
        <v>510</v>
      </c>
      <c r="Y4292" t="s">
        <v>6687</v>
      </c>
      <c r="Z4292" t="s">
        <v>1147</v>
      </c>
      <c r="AA4292">
        <v>34.042499999999997</v>
      </c>
      <c r="AB4292">
        <v>-118.4593</v>
      </c>
      <c r="AC4292">
        <f t="shared" si="67"/>
        <v>0</v>
      </c>
    </row>
    <row r="4293" spans="1:29" x14ac:dyDescent="0.35">
      <c r="A4293">
        <v>201215497</v>
      </c>
      <c r="B4293" s="1">
        <v>44008</v>
      </c>
      <c r="C4293" s="1">
        <v>44007</v>
      </c>
      <c r="D4293">
        <v>1140</v>
      </c>
      <c r="E4293">
        <v>12</v>
      </c>
      <c r="F4293" t="s">
        <v>68</v>
      </c>
      <c r="G4293">
        <v>1265</v>
      </c>
      <c r="H4293">
        <v>1</v>
      </c>
      <c r="I4293">
        <v>331</v>
      </c>
      <c r="J4293" t="s">
        <v>233</v>
      </c>
      <c r="K4293" t="s">
        <v>6688</v>
      </c>
      <c r="L4293">
        <v>30</v>
      </c>
      <c r="M4293" t="s">
        <v>94</v>
      </c>
      <c r="N4293" t="s">
        <v>163</v>
      </c>
      <c r="O4293">
        <v>707</v>
      </c>
      <c r="P4293" t="s">
        <v>280</v>
      </c>
      <c r="S4293" t="s">
        <v>40</v>
      </c>
      <c r="T4293" t="s">
        <v>41</v>
      </c>
      <c r="U4293">
        <v>331</v>
      </c>
      <c r="Y4293" t="s">
        <v>3079</v>
      </c>
      <c r="AA4293">
        <v>33.964100000000002</v>
      </c>
      <c r="AB4293">
        <v>-118.2919</v>
      </c>
      <c r="AC4293">
        <f t="shared" si="67"/>
        <v>0</v>
      </c>
    </row>
    <row r="4294" spans="1:29" x14ac:dyDescent="0.35">
      <c r="A4294">
        <v>200810037</v>
      </c>
      <c r="B4294" s="1">
        <v>43980</v>
      </c>
      <c r="C4294" s="1">
        <v>43970</v>
      </c>
      <c r="D4294">
        <v>2300</v>
      </c>
      <c r="E4294">
        <v>8</v>
      </c>
      <c r="F4294" t="s">
        <v>109</v>
      </c>
      <c r="G4294">
        <v>802</v>
      </c>
      <c r="H4294">
        <v>1</v>
      </c>
      <c r="I4294">
        <v>510</v>
      </c>
      <c r="J4294" t="s">
        <v>29</v>
      </c>
      <c r="L4294">
        <v>0</v>
      </c>
      <c r="O4294">
        <v>101</v>
      </c>
      <c r="P4294" t="s">
        <v>32</v>
      </c>
      <c r="S4294" t="s">
        <v>40</v>
      </c>
      <c r="T4294" t="s">
        <v>41</v>
      </c>
      <c r="U4294">
        <v>510</v>
      </c>
      <c r="Y4294" t="s">
        <v>6689</v>
      </c>
      <c r="AA4294">
        <v>34.051200000000001</v>
      </c>
      <c r="AB4294">
        <v>-118.52509999999999</v>
      </c>
      <c r="AC4294">
        <f t="shared" si="67"/>
        <v>0</v>
      </c>
    </row>
    <row r="4295" spans="1:29" x14ac:dyDescent="0.35">
      <c r="A4295">
        <v>200610685</v>
      </c>
      <c r="B4295" s="1">
        <v>43978</v>
      </c>
      <c r="C4295" s="1">
        <v>43977</v>
      </c>
      <c r="D4295">
        <v>2030</v>
      </c>
      <c r="E4295">
        <v>6</v>
      </c>
      <c r="F4295" t="s">
        <v>91</v>
      </c>
      <c r="G4295">
        <v>632</v>
      </c>
      <c r="H4295">
        <v>2</v>
      </c>
      <c r="I4295">
        <v>626</v>
      </c>
      <c r="J4295" t="s">
        <v>141</v>
      </c>
      <c r="K4295" t="s">
        <v>6690</v>
      </c>
      <c r="L4295">
        <v>71</v>
      </c>
      <c r="M4295" t="s">
        <v>94</v>
      </c>
      <c r="N4295" t="s">
        <v>73</v>
      </c>
      <c r="O4295">
        <v>501</v>
      </c>
      <c r="P4295" t="s">
        <v>164</v>
      </c>
      <c r="Q4295">
        <v>400</v>
      </c>
      <c r="R4295" t="s">
        <v>143</v>
      </c>
      <c r="S4295" t="s">
        <v>40</v>
      </c>
      <c r="T4295" t="s">
        <v>41</v>
      </c>
      <c r="U4295">
        <v>626</v>
      </c>
      <c r="Y4295" t="s">
        <v>6691</v>
      </c>
      <c r="AA4295">
        <v>34.114199999999997</v>
      </c>
      <c r="AB4295">
        <v>-118.37909999999999</v>
      </c>
      <c r="AC4295">
        <f t="shared" si="67"/>
        <v>0</v>
      </c>
    </row>
    <row r="4296" spans="1:29" x14ac:dyDescent="0.35">
      <c r="A4296">
        <v>200817951</v>
      </c>
      <c r="B4296" s="1">
        <v>44192</v>
      </c>
      <c r="C4296" s="1">
        <v>44192</v>
      </c>
      <c r="D4296">
        <v>1005</v>
      </c>
      <c r="E4296">
        <v>8</v>
      </c>
      <c r="F4296" t="s">
        <v>109</v>
      </c>
      <c r="G4296">
        <v>828</v>
      </c>
      <c r="H4296">
        <v>2</v>
      </c>
      <c r="I4296">
        <v>888</v>
      </c>
      <c r="J4296" t="s">
        <v>250</v>
      </c>
      <c r="K4296" t="s">
        <v>6692</v>
      </c>
      <c r="L4296">
        <v>0</v>
      </c>
      <c r="M4296" t="s">
        <v>46</v>
      </c>
      <c r="N4296" t="s">
        <v>46</v>
      </c>
      <c r="O4296">
        <v>508</v>
      </c>
      <c r="P4296" t="s">
        <v>1520</v>
      </c>
      <c r="S4296" t="s">
        <v>40</v>
      </c>
      <c r="T4296" t="s">
        <v>41</v>
      </c>
      <c r="U4296">
        <v>888</v>
      </c>
      <c r="Y4296" t="s">
        <v>6693</v>
      </c>
      <c r="AA4296">
        <v>0</v>
      </c>
      <c r="AB4296">
        <v>0</v>
      </c>
      <c r="AC4296">
        <f t="shared" si="67"/>
        <v>0</v>
      </c>
    </row>
    <row r="4297" spans="1:29" x14ac:dyDescent="0.35">
      <c r="A4297">
        <v>200117861</v>
      </c>
      <c r="B4297" s="1">
        <v>44087</v>
      </c>
      <c r="C4297" s="1">
        <v>44086</v>
      </c>
      <c r="D4297">
        <v>2300</v>
      </c>
      <c r="E4297">
        <v>1</v>
      </c>
      <c r="F4297" t="s">
        <v>36</v>
      </c>
      <c r="G4297">
        <v>158</v>
      </c>
      <c r="H4297">
        <v>1</v>
      </c>
      <c r="I4297">
        <v>236</v>
      </c>
      <c r="J4297" t="s">
        <v>692</v>
      </c>
      <c r="K4297" t="s">
        <v>6694</v>
      </c>
      <c r="L4297">
        <v>31</v>
      </c>
      <c r="M4297" t="s">
        <v>94</v>
      </c>
      <c r="N4297" t="s">
        <v>163</v>
      </c>
      <c r="O4297">
        <v>101</v>
      </c>
      <c r="P4297" t="s">
        <v>32</v>
      </c>
      <c r="Q4297">
        <v>400</v>
      </c>
      <c r="R4297" t="s">
        <v>143</v>
      </c>
      <c r="S4297" t="s">
        <v>40</v>
      </c>
      <c r="T4297" t="s">
        <v>41</v>
      </c>
      <c r="U4297">
        <v>236</v>
      </c>
      <c r="Y4297" t="s">
        <v>997</v>
      </c>
      <c r="Z4297" t="s">
        <v>6695</v>
      </c>
      <c r="AA4297">
        <v>34.039499999999997</v>
      </c>
      <c r="AB4297">
        <v>-118.2405</v>
      </c>
      <c r="AC4297">
        <f t="shared" si="67"/>
        <v>0</v>
      </c>
    </row>
    <row r="4298" spans="1:29" x14ac:dyDescent="0.35">
      <c r="A4298">
        <v>201000541</v>
      </c>
      <c r="B4298" s="1">
        <v>43865</v>
      </c>
      <c r="C4298" s="1">
        <v>43865</v>
      </c>
      <c r="D4298">
        <v>2030</v>
      </c>
      <c r="E4298">
        <v>10</v>
      </c>
      <c r="F4298" t="s">
        <v>103</v>
      </c>
      <c r="G4298">
        <v>1078</v>
      </c>
      <c r="H4298">
        <v>1</v>
      </c>
      <c r="I4298">
        <v>761</v>
      </c>
      <c r="J4298" t="s">
        <v>403</v>
      </c>
      <c r="K4298" t="s">
        <v>6696</v>
      </c>
      <c r="L4298">
        <v>42</v>
      </c>
      <c r="M4298" t="s">
        <v>30</v>
      </c>
      <c r="N4298" t="s">
        <v>95</v>
      </c>
      <c r="O4298">
        <v>108</v>
      </c>
      <c r="P4298" t="s">
        <v>105</v>
      </c>
      <c r="Q4298">
        <v>500</v>
      </c>
      <c r="R4298" t="s">
        <v>184</v>
      </c>
      <c r="S4298" t="s">
        <v>33</v>
      </c>
      <c r="T4298" t="s">
        <v>34</v>
      </c>
      <c r="U4298">
        <v>761</v>
      </c>
      <c r="V4298">
        <v>998</v>
      </c>
      <c r="Y4298" t="s">
        <v>4114</v>
      </c>
      <c r="Z4298" t="s">
        <v>2731</v>
      </c>
      <c r="AA4298">
        <v>34.158900000000003</v>
      </c>
      <c r="AB4298">
        <v>-118.4923</v>
      </c>
      <c r="AC4298">
        <f t="shared" si="67"/>
        <v>1</v>
      </c>
    </row>
    <row r="4299" spans="1:29" x14ac:dyDescent="0.35">
      <c r="A4299">
        <v>200414301</v>
      </c>
      <c r="B4299" s="1">
        <v>44130</v>
      </c>
      <c r="C4299" s="1">
        <v>44130</v>
      </c>
      <c r="D4299">
        <v>400</v>
      </c>
      <c r="E4299">
        <v>4</v>
      </c>
      <c r="F4299" t="s">
        <v>54</v>
      </c>
      <c r="G4299">
        <v>428</v>
      </c>
      <c r="H4299">
        <v>1</v>
      </c>
      <c r="I4299">
        <v>510</v>
      </c>
      <c r="J4299" t="s">
        <v>29</v>
      </c>
      <c r="L4299">
        <v>0</v>
      </c>
      <c r="O4299">
        <v>101</v>
      </c>
      <c r="P4299" t="s">
        <v>32</v>
      </c>
      <c r="S4299" t="s">
        <v>40</v>
      </c>
      <c r="T4299" t="s">
        <v>41</v>
      </c>
      <c r="U4299">
        <v>510</v>
      </c>
      <c r="Y4299" t="s">
        <v>6697</v>
      </c>
      <c r="AA4299">
        <v>34.084800000000001</v>
      </c>
      <c r="AB4299">
        <v>-118.17</v>
      </c>
      <c r="AC4299">
        <f t="shared" si="67"/>
        <v>0</v>
      </c>
    </row>
    <row r="4300" spans="1:29" x14ac:dyDescent="0.35">
      <c r="A4300">
        <v>201219928</v>
      </c>
      <c r="B4300" s="1">
        <v>44078</v>
      </c>
      <c r="C4300" s="1">
        <v>44078</v>
      </c>
      <c r="D4300">
        <v>337</v>
      </c>
      <c r="E4300">
        <v>12</v>
      </c>
      <c r="F4300" t="s">
        <v>68</v>
      </c>
      <c r="G4300">
        <v>1241</v>
      </c>
      <c r="H4300">
        <v>2</v>
      </c>
      <c r="I4300">
        <v>753</v>
      </c>
      <c r="J4300" t="s">
        <v>452</v>
      </c>
      <c r="K4300" t="s">
        <v>6698</v>
      </c>
      <c r="L4300">
        <v>0</v>
      </c>
      <c r="M4300" t="s">
        <v>46</v>
      </c>
      <c r="N4300" t="s">
        <v>46</v>
      </c>
      <c r="O4300">
        <v>101</v>
      </c>
      <c r="P4300" t="s">
        <v>32</v>
      </c>
      <c r="Q4300">
        <v>106</v>
      </c>
      <c r="R4300" t="s">
        <v>592</v>
      </c>
      <c r="S4300" t="s">
        <v>40</v>
      </c>
      <c r="T4300" t="s">
        <v>41</v>
      </c>
      <c r="U4300">
        <v>753</v>
      </c>
      <c r="Y4300" t="s">
        <v>2156</v>
      </c>
      <c r="Z4300" t="s">
        <v>6699</v>
      </c>
      <c r="AA4300">
        <v>33.982900000000001</v>
      </c>
      <c r="AB4300">
        <v>-118.32940000000001</v>
      </c>
      <c r="AC4300">
        <f t="shared" si="67"/>
        <v>0</v>
      </c>
    </row>
    <row r="4301" spans="1:29" x14ac:dyDescent="0.35">
      <c r="A4301">
        <v>201219992</v>
      </c>
      <c r="B4301" s="1">
        <v>44078</v>
      </c>
      <c r="C4301" s="1">
        <v>44078</v>
      </c>
      <c r="D4301">
        <v>1700</v>
      </c>
      <c r="E4301">
        <v>12</v>
      </c>
      <c r="F4301" t="s">
        <v>68</v>
      </c>
      <c r="G4301">
        <v>1267</v>
      </c>
      <c r="H4301">
        <v>2</v>
      </c>
      <c r="I4301">
        <v>903</v>
      </c>
      <c r="J4301" t="s">
        <v>893</v>
      </c>
      <c r="K4301" t="s">
        <v>6700</v>
      </c>
      <c r="L4301">
        <v>3</v>
      </c>
      <c r="M4301" t="s">
        <v>30</v>
      </c>
      <c r="N4301" t="s">
        <v>163</v>
      </c>
      <c r="O4301">
        <v>501</v>
      </c>
      <c r="P4301" t="s">
        <v>164</v>
      </c>
      <c r="S4301" t="s">
        <v>40</v>
      </c>
      <c r="T4301" t="s">
        <v>41</v>
      </c>
      <c r="U4301">
        <v>903</v>
      </c>
      <c r="Y4301" t="s">
        <v>5322</v>
      </c>
      <c r="AA4301">
        <v>33.962400000000002</v>
      </c>
      <c r="AB4301">
        <v>-118.28830000000001</v>
      </c>
      <c r="AC4301">
        <f t="shared" si="67"/>
        <v>0</v>
      </c>
    </row>
    <row r="4302" spans="1:29" x14ac:dyDescent="0.35">
      <c r="A4302">
        <v>201210642</v>
      </c>
      <c r="B4302" s="1">
        <v>43931</v>
      </c>
      <c r="C4302" s="1">
        <v>43930</v>
      </c>
      <c r="D4302">
        <v>2015</v>
      </c>
      <c r="E4302">
        <v>12</v>
      </c>
      <c r="F4302" t="s">
        <v>68</v>
      </c>
      <c r="G4302">
        <v>1253</v>
      </c>
      <c r="H4302">
        <v>1</v>
      </c>
      <c r="I4302">
        <v>510</v>
      </c>
      <c r="J4302" t="s">
        <v>29</v>
      </c>
      <c r="L4302">
        <v>0</v>
      </c>
      <c r="O4302">
        <v>104</v>
      </c>
      <c r="P4302" t="s">
        <v>201</v>
      </c>
      <c r="S4302" t="s">
        <v>40</v>
      </c>
      <c r="T4302" t="s">
        <v>41</v>
      </c>
      <c r="U4302">
        <v>510</v>
      </c>
      <c r="Y4302" t="s">
        <v>6701</v>
      </c>
      <c r="AA4302">
        <v>33.97</v>
      </c>
      <c r="AB4302">
        <v>-118.3068</v>
      </c>
      <c r="AC4302">
        <f t="shared" si="67"/>
        <v>0</v>
      </c>
    </row>
    <row r="4303" spans="1:29" x14ac:dyDescent="0.35">
      <c r="A4303">
        <v>200615657</v>
      </c>
      <c r="B4303" s="1">
        <v>44092</v>
      </c>
      <c r="C4303" s="1">
        <v>44092</v>
      </c>
      <c r="D4303">
        <v>2130</v>
      </c>
      <c r="E4303">
        <v>6</v>
      </c>
      <c r="F4303" t="s">
        <v>91</v>
      </c>
      <c r="G4303">
        <v>626</v>
      </c>
      <c r="H4303">
        <v>2</v>
      </c>
      <c r="I4303">
        <v>626</v>
      </c>
      <c r="J4303" t="s">
        <v>141</v>
      </c>
      <c r="K4303" t="s">
        <v>6702</v>
      </c>
      <c r="L4303">
        <v>50</v>
      </c>
      <c r="M4303" t="s">
        <v>30</v>
      </c>
      <c r="N4303" t="s">
        <v>163</v>
      </c>
      <c r="O4303">
        <v>122</v>
      </c>
      <c r="P4303" t="s">
        <v>275</v>
      </c>
      <c r="Q4303">
        <v>400</v>
      </c>
      <c r="R4303" t="s">
        <v>143</v>
      </c>
      <c r="S4303" t="s">
        <v>40</v>
      </c>
      <c r="T4303" t="s">
        <v>41</v>
      </c>
      <c r="U4303">
        <v>626</v>
      </c>
      <c r="Y4303" t="s">
        <v>6703</v>
      </c>
      <c r="AA4303">
        <v>34.113300000000002</v>
      </c>
      <c r="AB4303">
        <v>-118.32559999999999</v>
      </c>
      <c r="AC4303">
        <f t="shared" si="67"/>
        <v>0</v>
      </c>
    </row>
    <row r="4304" spans="1:29" x14ac:dyDescent="0.35">
      <c r="A4304">
        <v>200310714</v>
      </c>
      <c r="B4304" s="1">
        <v>43952</v>
      </c>
      <c r="C4304" s="1">
        <v>43952</v>
      </c>
      <c r="D4304">
        <v>1730</v>
      </c>
      <c r="E4304">
        <v>3</v>
      </c>
      <c r="F4304" t="s">
        <v>43</v>
      </c>
      <c r="G4304">
        <v>392</v>
      </c>
      <c r="H4304">
        <v>2</v>
      </c>
      <c r="I4304">
        <v>900</v>
      </c>
      <c r="J4304" t="s">
        <v>197</v>
      </c>
      <c r="K4304" t="s">
        <v>6704</v>
      </c>
      <c r="L4304">
        <v>44</v>
      </c>
      <c r="M4304" t="s">
        <v>30</v>
      </c>
      <c r="N4304" t="s">
        <v>163</v>
      </c>
      <c r="O4304">
        <v>501</v>
      </c>
      <c r="P4304" t="s">
        <v>164</v>
      </c>
      <c r="Q4304">
        <v>511</v>
      </c>
      <c r="R4304" t="s">
        <v>151</v>
      </c>
      <c r="S4304" t="s">
        <v>84</v>
      </c>
      <c r="T4304" t="s">
        <v>85</v>
      </c>
      <c r="U4304">
        <v>900</v>
      </c>
      <c r="Y4304" t="s">
        <v>6705</v>
      </c>
      <c r="AA4304">
        <v>33.996400000000001</v>
      </c>
      <c r="AB4304">
        <v>-118.32470000000001</v>
      </c>
      <c r="AC4304">
        <f t="shared" si="67"/>
        <v>0</v>
      </c>
    </row>
    <row r="4305" spans="1:29" x14ac:dyDescent="0.35">
      <c r="A4305">
        <v>201013253</v>
      </c>
      <c r="B4305" s="1">
        <v>44094</v>
      </c>
      <c r="C4305" s="1">
        <v>44094</v>
      </c>
      <c r="D4305">
        <v>1200</v>
      </c>
      <c r="E4305">
        <v>10</v>
      </c>
      <c r="F4305" t="s">
        <v>103</v>
      </c>
      <c r="G4305">
        <v>1001</v>
      </c>
      <c r="H4305">
        <v>1</v>
      </c>
      <c r="I4305">
        <v>230</v>
      </c>
      <c r="J4305" t="s">
        <v>161</v>
      </c>
      <c r="K4305" t="s">
        <v>6706</v>
      </c>
      <c r="L4305">
        <v>70</v>
      </c>
      <c r="M4305" t="s">
        <v>30</v>
      </c>
      <c r="N4305" t="s">
        <v>95</v>
      </c>
      <c r="O4305">
        <v>108</v>
      </c>
      <c r="P4305" t="s">
        <v>105</v>
      </c>
      <c r="Q4305">
        <v>400</v>
      </c>
      <c r="R4305" t="s">
        <v>143</v>
      </c>
      <c r="S4305" t="s">
        <v>84</v>
      </c>
      <c r="T4305" t="s">
        <v>85</v>
      </c>
      <c r="U4305">
        <v>230</v>
      </c>
      <c r="Y4305" t="s">
        <v>6707</v>
      </c>
      <c r="AA4305">
        <v>34.214300000000001</v>
      </c>
      <c r="AB4305">
        <v>-118.5534</v>
      </c>
      <c r="AC4305">
        <f t="shared" si="67"/>
        <v>0</v>
      </c>
    </row>
    <row r="4306" spans="1:29" x14ac:dyDescent="0.35">
      <c r="A4306">
        <v>200112408</v>
      </c>
      <c r="B4306" s="1">
        <v>43981</v>
      </c>
      <c r="C4306" s="1">
        <v>43980</v>
      </c>
      <c r="D4306">
        <v>2020</v>
      </c>
      <c r="E4306">
        <v>1</v>
      </c>
      <c r="F4306" t="s">
        <v>36</v>
      </c>
      <c r="G4306">
        <v>174</v>
      </c>
      <c r="H4306">
        <v>2</v>
      </c>
      <c r="I4306">
        <v>740</v>
      </c>
      <c r="J4306" t="s">
        <v>224</v>
      </c>
      <c r="K4306" t="s">
        <v>6708</v>
      </c>
      <c r="L4306">
        <v>0</v>
      </c>
      <c r="M4306" t="s">
        <v>46</v>
      </c>
      <c r="N4306" t="s">
        <v>46</v>
      </c>
      <c r="O4306">
        <v>101</v>
      </c>
      <c r="P4306" t="s">
        <v>32</v>
      </c>
      <c r="S4306" t="s">
        <v>40</v>
      </c>
      <c r="T4306" t="s">
        <v>41</v>
      </c>
      <c r="U4306">
        <v>740</v>
      </c>
      <c r="Y4306" t="s">
        <v>475</v>
      </c>
      <c r="Z4306" t="s">
        <v>371</v>
      </c>
      <c r="AA4306">
        <v>34.0428</v>
      </c>
      <c r="AB4306">
        <v>-118.25320000000001</v>
      </c>
      <c r="AC4306">
        <f t="shared" si="67"/>
        <v>0</v>
      </c>
    </row>
    <row r="4307" spans="1:29" x14ac:dyDescent="0.35">
      <c r="A4307">
        <v>201109777</v>
      </c>
      <c r="B4307" s="1">
        <v>43977</v>
      </c>
      <c r="C4307" s="1">
        <v>43977</v>
      </c>
      <c r="D4307">
        <v>610</v>
      </c>
      <c r="E4307">
        <v>11</v>
      </c>
      <c r="F4307" t="s">
        <v>64</v>
      </c>
      <c r="G4307">
        <v>1134</v>
      </c>
      <c r="H4307">
        <v>1</v>
      </c>
      <c r="I4307">
        <v>331</v>
      </c>
      <c r="J4307" t="s">
        <v>233</v>
      </c>
      <c r="K4307" t="s">
        <v>670</v>
      </c>
      <c r="L4307">
        <v>55</v>
      </c>
      <c r="M4307" t="s">
        <v>94</v>
      </c>
      <c r="N4307" t="s">
        <v>95</v>
      </c>
      <c r="O4307">
        <v>301</v>
      </c>
      <c r="P4307" t="s">
        <v>155</v>
      </c>
      <c r="S4307" t="s">
        <v>40</v>
      </c>
      <c r="T4307" t="s">
        <v>41</v>
      </c>
      <c r="U4307">
        <v>331</v>
      </c>
      <c r="Y4307" t="s">
        <v>6709</v>
      </c>
      <c r="AA4307">
        <v>34.1023</v>
      </c>
      <c r="AB4307">
        <v>-118.2371</v>
      </c>
      <c r="AC4307">
        <f t="shared" si="67"/>
        <v>0</v>
      </c>
    </row>
    <row r="4308" spans="1:29" x14ac:dyDescent="0.35">
      <c r="A4308">
        <v>200816174</v>
      </c>
      <c r="B4308" s="1">
        <v>44142</v>
      </c>
      <c r="C4308" s="1">
        <v>44139</v>
      </c>
      <c r="D4308">
        <v>2340</v>
      </c>
      <c r="E4308">
        <v>8</v>
      </c>
      <c r="F4308" t="s">
        <v>109</v>
      </c>
      <c r="G4308">
        <v>842</v>
      </c>
      <c r="H4308">
        <v>1</v>
      </c>
      <c r="I4308">
        <v>420</v>
      </c>
      <c r="J4308" t="s">
        <v>352</v>
      </c>
      <c r="K4308" t="s">
        <v>6710</v>
      </c>
      <c r="L4308">
        <v>41</v>
      </c>
      <c r="M4308" t="s">
        <v>94</v>
      </c>
      <c r="N4308" t="s">
        <v>73</v>
      </c>
      <c r="O4308">
        <v>123</v>
      </c>
      <c r="P4308" t="s">
        <v>290</v>
      </c>
      <c r="S4308" t="s">
        <v>40</v>
      </c>
      <c r="T4308" t="s">
        <v>41</v>
      </c>
      <c r="U4308">
        <v>420</v>
      </c>
      <c r="Y4308" t="s">
        <v>6711</v>
      </c>
      <c r="AA4308">
        <v>34.043900000000001</v>
      </c>
      <c r="AB4308">
        <v>-118.462</v>
      </c>
      <c r="AC4308">
        <f t="shared" si="67"/>
        <v>0</v>
      </c>
    </row>
    <row r="4309" spans="1:29" x14ac:dyDescent="0.35">
      <c r="A4309">
        <v>200616947</v>
      </c>
      <c r="B4309" s="1">
        <v>44124</v>
      </c>
      <c r="C4309" s="1">
        <v>44123</v>
      </c>
      <c r="D4309">
        <v>1800</v>
      </c>
      <c r="E4309">
        <v>6</v>
      </c>
      <c r="F4309" t="s">
        <v>91</v>
      </c>
      <c r="G4309">
        <v>635</v>
      </c>
      <c r="H4309">
        <v>1</v>
      </c>
      <c r="I4309">
        <v>330</v>
      </c>
      <c r="J4309" t="s">
        <v>37</v>
      </c>
      <c r="K4309" t="s">
        <v>6712</v>
      </c>
      <c r="L4309">
        <v>35</v>
      </c>
      <c r="M4309" t="s">
        <v>30</v>
      </c>
      <c r="N4309" t="s">
        <v>73</v>
      </c>
      <c r="O4309">
        <v>101</v>
      </c>
      <c r="P4309" t="s">
        <v>32</v>
      </c>
      <c r="S4309" t="s">
        <v>40</v>
      </c>
      <c r="T4309" t="s">
        <v>41</v>
      </c>
      <c r="U4309">
        <v>330</v>
      </c>
      <c r="Y4309" t="s">
        <v>6713</v>
      </c>
      <c r="AA4309">
        <v>34.105200000000004</v>
      </c>
      <c r="AB4309">
        <v>-118.33329999999999</v>
      </c>
      <c r="AC4309">
        <f t="shared" si="67"/>
        <v>0</v>
      </c>
    </row>
    <row r="4310" spans="1:29" x14ac:dyDescent="0.35">
      <c r="A4310">
        <v>200206441</v>
      </c>
      <c r="B4310" s="1">
        <v>43880</v>
      </c>
      <c r="C4310" s="1">
        <v>43880</v>
      </c>
      <c r="D4310">
        <v>930</v>
      </c>
      <c r="E4310">
        <v>2</v>
      </c>
      <c r="F4310" t="s">
        <v>56</v>
      </c>
      <c r="G4310">
        <v>251</v>
      </c>
      <c r="H4310">
        <v>2</v>
      </c>
      <c r="I4310">
        <v>626</v>
      </c>
      <c r="J4310" t="s">
        <v>141</v>
      </c>
      <c r="K4310" t="s">
        <v>6714</v>
      </c>
      <c r="L4310">
        <v>17</v>
      </c>
      <c r="M4310" t="s">
        <v>94</v>
      </c>
      <c r="N4310" t="s">
        <v>95</v>
      </c>
      <c r="O4310">
        <v>721</v>
      </c>
      <c r="P4310" t="s">
        <v>828</v>
      </c>
      <c r="Q4310">
        <v>400</v>
      </c>
      <c r="R4310" t="s">
        <v>143</v>
      </c>
      <c r="S4310" t="s">
        <v>40</v>
      </c>
      <c r="T4310" t="s">
        <v>41</v>
      </c>
      <c r="U4310">
        <v>626</v>
      </c>
      <c r="Y4310" t="s">
        <v>6715</v>
      </c>
      <c r="AA4310">
        <v>34.062899999999999</v>
      </c>
      <c r="AB4310">
        <v>-118.28230000000001</v>
      </c>
      <c r="AC4310">
        <f t="shared" si="67"/>
        <v>0</v>
      </c>
    </row>
    <row r="4311" spans="1:29" x14ac:dyDescent="0.35">
      <c r="A4311">
        <v>200212606</v>
      </c>
      <c r="B4311" s="1">
        <v>44028</v>
      </c>
      <c r="C4311" s="1">
        <v>44028</v>
      </c>
      <c r="D4311">
        <v>200</v>
      </c>
      <c r="E4311">
        <v>2</v>
      </c>
      <c r="F4311" t="s">
        <v>56</v>
      </c>
      <c r="G4311">
        <v>256</v>
      </c>
      <c r="H4311">
        <v>1</v>
      </c>
      <c r="I4311">
        <v>230</v>
      </c>
      <c r="J4311" t="s">
        <v>161</v>
      </c>
      <c r="K4311" t="s">
        <v>6716</v>
      </c>
      <c r="L4311">
        <v>46</v>
      </c>
      <c r="M4311" t="s">
        <v>30</v>
      </c>
      <c r="N4311" t="s">
        <v>95</v>
      </c>
      <c r="O4311">
        <v>108</v>
      </c>
      <c r="P4311" t="s">
        <v>105</v>
      </c>
      <c r="Q4311">
        <v>200</v>
      </c>
      <c r="R4311" t="s">
        <v>663</v>
      </c>
      <c r="S4311" t="s">
        <v>40</v>
      </c>
      <c r="T4311" t="s">
        <v>41</v>
      </c>
      <c r="U4311">
        <v>230</v>
      </c>
      <c r="Y4311" t="s">
        <v>6717</v>
      </c>
      <c r="AA4311">
        <v>34.055399999999999</v>
      </c>
      <c r="AB4311">
        <v>-118.2702</v>
      </c>
      <c r="AC4311">
        <f t="shared" si="67"/>
        <v>0</v>
      </c>
    </row>
    <row r="4312" spans="1:29" x14ac:dyDescent="0.35">
      <c r="A4312">
        <v>201214677</v>
      </c>
      <c r="B4312" s="1">
        <v>43996</v>
      </c>
      <c r="C4312" s="1">
        <v>43996</v>
      </c>
      <c r="D4312">
        <v>233</v>
      </c>
      <c r="E4312">
        <v>12</v>
      </c>
      <c r="F4312" t="s">
        <v>68</v>
      </c>
      <c r="G4312">
        <v>1265</v>
      </c>
      <c r="H4312">
        <v>1</v>
      </c>
      <c r="I4312">
        <v>420</v>
      </c>
      <c r="J4312" t="s">
        <v>352</v>
      </c>
      <c r="K4312" t="s">
        <v>670</v>
      </c>
      <c r="L4312">
        <v>51</v>
      </c>
      <c r="M4312" t="s">
        <v>30</v>
      </c>
      <c r="N4312" t="s">
        <v>163</v>
      </c>
      <c r="O4312">
        <v>104</v>
      </c>
      <c r="P4312" t="s">
        <v>201</v>
      </c>
      <c r="S4312" t="s">
        <v>40</v>
      </c>
      <c r="T4312" t="s">
        <v>41</v>
      </c>
      <c r="U4312">
        <v>420</v>
      </c>
      <c r="Y4312" t="s">
        <v>6718</v>
      </c>
      <c r="AA4312">
        <v>33.960999999999999</v>
      </c>
      <c r="AB4312">
        <v>-118.30249999999999</v>
      </c>
      <c r="AC4312">
        <f t="shared" si="67"/>
        <v>0</v>
      </c>
    </row>
    <row r="4313" spans="1:29" x14ac:dyDescent="0.35">
      <c r="A4313">
        <v>201216957</v>
      </c>
      <c r="B4313" s="1">
        <v>44034</v>
      </c>
      <c r="C4313" s="1">
        <v>44034</v>
      </c>
      <c r="D4313">
        <v>700</v>
      </c>
      <c r="E4313">
        <v>12</v>
      </c>
      <c r="F4313" t="s">
        <v>68</v>
      </c>
      <c r="G4313">
        <v>1218</v>
      </c>
      <c r="H4313">
        <v>2</v>
      </c>
      <c r="I4313">
        <v>624</v>
      </c>
      <c r="J4313" t="s">
        <v>171</v>
      </c>
      <c r="K4313" t="s">
        <v>1668</v>
      </c>
      <c r="L4313">
        <v>44</v>
      </c>
      <c r="M4313" t="s">
        <v>94</v>
      </c>
      <c r="N4313" t="s">
        <v>95</v>
      </c>
      <c r="O4313">
        <v>501</v>
      </c>
      <c r="P4313" t="s">
        <v>164</v>
      </c>
      <c r="Q4313">
        <v>400</v>
      </c>
      <c r="R4313" t="s">
        <v>143</v>
      </c>
      <c r="S4313" t="s">
        <v>40</v>
      </c>
      <c r="T4313" t="s">
        <v>41</v>
      </c>
      <c r="U4313">
        <v>624</v>
      </c>
      <c r="Y4313" t="s">
        <v>6719</v>
      </c>
      <c r="AA4313">
        <v>33.9923</v>
      </c>
      <c r="AB4313">
        <v>-118.2871</v>
      </c>
      <c r="AC4313">
        <f t="shared" si="67"/>
        <v>0</v>
      </c>
    </row>
    <row r="4314" spans="1:29" x14ac:dyDescent="0.35">
      <c r="A4314">
        <v>200505444</v>
      </c>
      <c r="B4314" s="1">
        <v>43865</v>
      </c>
      <c r="C4314" s="1">
        <v>43860</v>
      </c>
      <c r="D4314">
        <v>530</v>
      </c>
      <c r="E4314">
        <v>5</v>
      </c>
      <c r="F4314" t="s">
        <v>98</v>
      </c>
      <c r="G4314">
        <v>589</v>
      </c>
      <c r="H4314">
        <v>2</v>
      </c>
      <c r="I4314">
        <v>626</v>
      </c>
      <c r="J4314" t="s">
        <v>141</v>
      </c>
      <c r="K4314" t="s">
        <v>6720</v>
      </c>
      <c r="L4314">
        <v>66</v>
      </c>
      <c r="M4314" t="s">
        <v>94</v>
      </c>
      <c r="N4314" t="s">
        <v>95</v>
      </c>
      <c r="O4314">
        <v>502</v>
      </c>
      <c r="P4314" t="s">
        <v>47</v>
      </c>
      <c r="Q4314">
        <v>400</v>
      </c>
      <c r="R4314" t="s">
        <v>143</v>
      </c>
      <c r="S4314" t="s">
        <v>84</v>
      </c>
      <c r="T4314" t="s">
        <v>85</v>
      </c>
      <c r="U4314">
        <v>626</v>
      </c>
      <c r="Y4314" t="s">
        <v>5630</v>
      </c>
      <c r="AA4314">
        <v>33.7087</v>
      </c>
      <c r="AB4314">
        <v>-118.2863</v>
      </c>
      <c r="AC4314">
        <f t="shared" si="67"/>
        <v>0</v>
      </c>
    </row>
    <row r="4315" spans="1:29" x14ac:dyDescent="0.35">
      <c r="A4315">
        <v>200909212</v>
      </c>
      <c r="B4315" s="1">
        <v>43953</v>
      </c>
      <c r="C4315" s="1">
        <v>43952</v>
      </c>
      <c r="D4315">
        <v>1600</v>
      </c>
      <c r="E4315">
        <v>9</v>
      </c>
      <c r="F4315" t="s">
        <v>49</v>
      </c>
      <c r="G4315">
        <v>991</v>
      </c>
      <c r="H4315">
        <v>1</v>
      </c>
      <c r="I4315">
        <v>510</v>
      </c>
      <c r="J4315" t="s">
        <v>29</v>
      </c>
      <c r="L4315">
        <v>0</v>
      </c>
      <c r="O4315">
        <v>101</v>
      </c>
      <c r="P4315" t="s">
        <v>32</v>
      </c>
      <c r="S4315" t="s">
        <v>40</v>
      </c>
      <c r="T4315" t="s">
        <v>41</v>
      </c>
      <c r="U4315">
        <v>510</v>
      </c>
      <c r="Y4315" t="s">
        <v>6721</v>
      </c>
      <c r="AA4315">
        <v>34.134599999999999</v>
      </c>
      <c r="AB4315">
        <v>-118.4686</v>
      </c>
      <c r="AC4315">
        <f t="shared" si="67"/>
        <v>0</v>
      </c>
    </row>
    <row r="4316" spans="1:29" x14ac:dyDescent="0.35">
      <c r="A4316">
        <v>200613693</v>
      </c>
      <c r="B4316" s="1">
        <v>44050</v>
      </c>
      <c r="C4316" s="1">
        <v>44050</v>
      </c>
      <c r="D4316">
        <v>630</v>
      </c>
      <c r="E4316">
        <v>6</v>
      </c>
      <c r="F4316" t="s">
        <v>91</v>
      </c>
      <c r="G4316">
        <v>646</v>
      </c>
      <c r="H4316">
        <v>1</v>
      </c>
      <c r="I4316">
        <v>341</v>
      </c>
      <c r="J4316" t="s">
        <v>157</v>
      </c>
      <c r="K4316">
        <v>344</v>
      </c>
      <c r="L4316">
        <v>0</v>
      </c>
      <c r="M4316" t="s">
        <v>46</v>
      </c>
      <c r="N4316" t="s">
        <v>46</v>
      </c>
      <c r="O4316">
        <v>102</v>
      </c>
      <c r="P4316" t="s">
        <v>186</v>
      </c>
      <c r="S4316" t="s">
        <v>40</v>
      </c>
      <c r="T4316" t="s">
        <v>41</v>
      </c>
      <c r="U4316">
        <v>341</v>
      </c>
      <c r="Y4316" t="s">
        <v>3526</v>
      </c>
      <c r="AA4316">
        <v>34.101599999999998</v>
      </c>
      <c r="AB4316">
        <v>-118.3317</v>
      </c>
      <c r="AC4316">
        <f t="shared" si="67"/>
        <v>0</v>
      </c>
    </row>
    <row r="4317" spans="1:29" x14ac:dyDescent="0.35">
      <c r="A4317">
        <v>200916943</v>
      </c>
      <c r="B4317" s="1">
        <v>44142</v>
      </c>
      <c r="C4317" s="1">
        <v>44141</v>
      </c>
      <c r="D4317">
        <v>1815</v>
      </c>
      <c r="E4317">
        <v>9</v>
      </c>
      <c r="F4317" t="s">
        <v>49</v>
      </c>
      <c r="G4317">
        <v>955</v>
      </c>
      <c r="H4317">
        <v>1</v>
      </c>
      <c r="I4317">
        <v>310</v>
      </c>
      <c r="J4317" t="s">
        <v>71</v>
      </c>
      <c r="K4317" t="s">
        <v>6722</v>
      </c>
      <c r="L4317">
        <v>34</v>
      </c>
      <c r="M4317" t="s">
        <v>30</v>
      </c>
      <c r="N4317" t="s">
        <v>73</v>
      </c>
      <c r="O4317">
        <v>501</v>
      </c>
      <c r="P4317" t="s">
        <v>164</v>
      </c>
      <c r="S4317" t="s">
        <v>40</v>
      </c>
      <c r="T4317" t="s">
        <v>41</v>
      </c>
      <c r="U4317">
        <v>310</v>
      </c>
      <c r="Y4317" t="s">
        <v>6723</v>
      </c>
      <c r="AA4317">
        <v>34.164900000000003</v>
      </c>
      <c r="AB4317">
        <v>-118.4443</v>
      </c>
      <c r="AC4317">
        <f t="shared" si="67"/>
        <v>0</v>
      </c>
    </row>
    <row r="4318" spans="1:29" x14ac:dyDescent="0.35">
      <c r="A4318">
        <v>201112618</v>
      </c>
      <c r="B4318" s="1">
        <v>44061</v>
      </c>
      <c r="C4318" s="1">
        <v>44058</v>
      </c>
      <c r="D4318">
        <v>900</v>
      </c>
      <c r="E4318">
        <v>11</v>
      </c>
      <c r="F4318" t="s">
        <v>64</v>
      </c>
      <c r="G4318">
        <v>1132</v>
      </c>
      <c r="H4318">
        <v>1</v>
      </c>
      <c r="I4318">
        <v>510</v>
      </c>
      <c r="J4318" t="s">
        <v>29</v>
      </c>
      <c r="L4318">
        <v>0</v>
      </c>
      <c r="O4318">
        <v>101</v>
      </c>
      <c r="P4318" t="s">
        <v>32</v>
      </c>
      <c r="S4318" t="s">
        <v>40</v>
      </c>
      <c r="T4318" t="s">
        <v>41</v>
      </c>
      <c r="U4318">
        <v>510</v>
      </c>
      <c r="Y4318" t="s">
        <v>6724</v>
      </c>
      <c r="Z4318" t="s">
        <v>4151</v>
      </c>
      <c r="AA4318">
        <v>34.108400000000003</v>
      </c>
      <c r="AB4318">
        <v>-118.26390000000001</v>
      </c>
      <c r="AC4318">
        <f t="shared" si="67"/>
        <v>0</v>
      </c>
    </row>
    <row r="4319" spans="1:29" x14ac:dyDescent="0.35">
      <c r="A4319">
        <v>201014189</v>
      </c>
      <c r="B4319" s="1">
        <v>44122</v>
      </c>
      <c r="C4319" s="1">
        <v>44122</v>
      </c>
      <c r="D4319">
        <v>1615</v>
      </c>
      <c r="E4319">
        <v>10</v>
      </c>
      <c r="F4319" t="s">
        <v>103</v>
      </c>
      <c r="G4319">
        <v>1023</v>
      </c>
      <c r="H4319">
        <v>1</v>
      </c>
      <c r="I4319">
        <v>331</v>
      </c>
      <c r="J4319" t="s">
        <v>233</v>
      </c>
      <c r="K4319" t="s">
        <v>1227</v>
      </c>
      <c r="L4319">
        <v>31</v>
      </c>
      <c r="M4319" t="s">
        <v>30</v>
      </c>
      <c r="N4319" t="s">
        <v>173</v>
      </c>
      <c r="O4319">
        <v>108</v>
      </c>
      <c r="P4319" t="s">
        <v>105</v>
      </c>
      <c r="S4319" t="s">
        <v>40</v>
      </c>
      <c r="T4319" t="s">
        <v>41</v>
      </c>
      <c r="U4319">
        <v>331</v>
      </c>
      <c r="Y4319" t="s">
        <v>6725</v>
      </c>
      <c r="AA4319">
        <v>34.188699999999997</v>
      </c>
      <c r="AB4319">
        <v>-118.54470000000001</v>
      </c>
      <c r="AC4319">
        <f t="shared" si="67"/>
        <v>0</v>
      </c>
    </row>
    <row r="4320" spans="1:29" x14ac:dyDescent="0.35">
      <c r="A4320">
        <v>201217361</v>
      </c>
      <c r="B4320" s="1">
        <v>44040</v>
      </c>
      <c r="C4320" s="1">
        <v>44039</v>
      </c>
      <c r="D4320">
        <v>1800</v>
      </c>
      <c r="E4320">
        <v>12</v>
      </c>
      <c r="F4320" t="s">
        <v>68</v>
      </c>
      <c r="G4320">
        <v>1242</v>
      </c>
      <c r="H4320">
        <v>2</v>
      </c>
      <c r="I4320">
        <v>740</v>
      </c>
      <c r="J4320" t="s">
        <v>224</v>
      </c>
      <c r="K4320" t="s">
        <v>6726</v>
      </c>
      <c r="L4320">
        <v>51</v>
      </c>
      <c r="M4320" t="s">
        <v>94</v>
      </c>
      <c r="N4320" t="s">
        <v>163</v>
      </c>
      <c r="O4320">
        <v>122</v>
      </c>
      <c r="P4320" t="s">
        <v>275</v>
      </c>
      <c r="S4320" t="s">
        <v>40</v>
      </c>
      <c r="T4320" t="s">
        <v>41</v>
      </c>
      <c r="U4320">
        <v>740</v>
      </c>
      <c r="Y4320" t="s">
        <v>6727</v>
      </c>
      <c r="AA4320">
        <v>33.980899999999998</v>
      </c>
      <c r="AB4320">
        <v>-118.32429999999999</v>
      </c>
      <c r="AC4320">
        <f t="shared" si="67"/>
        <v>0</v>
      </c>
    </row>
    <row r="4321" spans="1:29" x14ac:dyDescent="0.35">
      <c r="A4321">
        <v>200817737</v>
      </c>
      <c r="B4321" s="1">
        <v>44183</v>
      </c>
      <c r="C4321" s="1">
        <v>44182</v>
      </c>
      <c r="D4321">
        <v>1700</v>
      </c>
      <c r="E4321">
        <v>8</v>
      </c>
      <c r="F4321" t="s">
        <v>109</v>
      </c>
      <c r="G4321">
        <v>898</v>
      </c>
      <c r="H4321">
        <v>1</v>
      </c>
      <c r="I4321">
        <v>520</v>
      </c>
      <c r="J4321" t="s">
        <v>271</v>
      </c>
      <c r="K4321" t="s">
        <v>6728</v>
      </c>
      <c r="L4321">
        <v>56</v>
      </c>
      <c r="M4321" t="s">
        <v>30</v>
      </c>
      <c r="N4321" t="s">
        <v>95</v>
      </c>
      <c r="O4321">
        <v>101</v>
      </c>
      <c r="P4321" t="s">
        <v>32</v>
      </c>
      <c r="S4321" t="s">
        <v>40</v>
      </c>
      <c r="T4321" t="s">
        <v>41</v>
      </c>
      <c r="U4321">
        <v>520</v>
      </c>
      <c r="Y4321" t="s">
        <v>6729</v>
      </c>
      <c r="Z4321" t="s">
        <v>5036</v>
      </c>
      <c r="AA4321">
        <v>34.037100000000002</v>
      </c>
      <c r="AB4321">
        <v>-118.3832</v>
      </c>
      <c r="AC4321">
        <f t="shared" si="67"/>
        <v>0</v>
      </c>
    </row>
    <row r="4322" spans="1:29" x14ac:dyDescent="0.35">
      <c r="A4322">
        <v>200508328</v>
      </c>
      <c r="B4322" s="1">
        <v>43937</v>
      </c>
      <c r="C4322" s="1">
        <v>43928</v>
      </c>
      <c r="D4322">
        <v>1330</v>
      </c>
      <c r="E4322">
        <v>5</v>
      </c>
      <c r="F4322" t="s">
        <v>98</v>
      </c>
      <c r="G4322">
        <v>521</v>
      </c>
      <c r="H4322">
        <v>1</v>
      </c>
      <c r="I4322">
        <v>420</v>
      </c>
      <c r="J4322" t="s">
        <v>352</v>
      </c>
      <c r="K4322" t="s">
        <v>6730</v>
      </c>
      <c r="L4322">
        <v>36</v>
      </c>
      <c r="M4322" t="s">
        <v>94</v>
      </c>
      <c r="N4322" t="s">
        <v>163</v>
      </c>
      <c r="O4322">
        <v>108</v>
      </c>
      <c r="P4322" t="s">
        <v>105</v>
      </c>
      <c r="S4322" t="s">
        <v>40</v>
      </c>
      <c r="T4322" t="s">
        <v>41</v>
      </c>
      <c r="U4322">
        <v>420</v>
      </c>
      <c r="Y4322" t="s">
        <v>255</v>
      </c>
      <c r="Z4322" t="s">
        <v>6731</v>
      </c>
      <c r="AA4322">
        <v>33.769399999999997</v>
      </c>
      <c r="AB4322">
        <v>-118.2955</v>
      </c>
      <c r="AC4322">
        <f t="shared" si="67"/>
        <v>0</v>
      </c>
    </row>
    <row r="4323" spans="1:29" x14ac:dyDescent="0.35">
      <c r="A4323">
        <v>201013807</v>
      </c>
      <c r="B4323" s="1">
        <v>44111</v>
      </c>
      <c r="C4323" s="1">
        <v>44108</v>
      </c>
      <c r="D4323">
        <v>2030</v>
      </c>
      <c r="E4323">
        <v>10</v>
      </c>
      <c r="F4323" t="s">
        <v>103</v>
      </c>
      <c r="G4323">
        <v>1011</v>
      </c>
      <c r="H4323">
        <v>2</v>
      </c>
      <c r="I4323">
        <v>624</v>
      </c>
      <c r="J4323" t="s">
        <v>171</v>
      </c>
      <c r="K4323" t="s">
        <v>6732</v>
      </c>
      <c r="L4323">
        <v>22</v>
      </c>
      <c r="M4323" t="s">
        <v>30</v>
      </c>
      <c r="N4323" t="s">
        <v>95</v>
      </c>
      <c r="O4323">
        <v>210</v>
      </c>
      <c r="P4323" t="s">
        <v>183</v>
      </c>
      <c r="Q4323">
        <v>400</v>
      </c>
      <c r="R4323" t="s">
        <v>143</v>
      </c>
      <c r="S4323" t="s">
        <v>40</v>
      </c>
      <c r="T4323" t="s">
        <v>41</v>
      </c>
      <c r="U4323">
        <v>624</v>
      </c>
      <c r="Y4323" t="s">
        <v>6733</v>
      </c>
      <c r="AA4323">
        <v>34.2012</v>
      </c>
      <c r="AB4323">
        <v>-118.54689999999999</v>
      </c>
      <c r="AC4323">
        <f t="shared" si="67"/>
        <v>0</v>
      </c>
    </row>
    <row r="4324" spans="1:29" x14ac:dyDescent="0.35">
      <c r="A4324">
        <v>200806535</v>
      </c>
      <c r="B4324" s="1">
        <v>43886</v>
      </c>
      <c r="C4324" s="1">
        <v>43886</v>
      </c>
      <c r="D4324">
        <v>655</v>
      </c>
      <c r="E4324">
        <v>8</v>
      </c>
      <c r="F4324" t="s">
        <v>109</v>
      </c>
      <c r="G4324">
        <v>832</v>
      </c>
      <c r="H4324">
        <v>1</v>
      </c>
      <c r="I4324">
        <v>310</v>
      </c>
      <c r="J4324" t="s">
        <v>71</v>
      </c>
      <c r="K4324" t="s">
        <v>6734</v>
      </c>
      <c r="L4324">
        <v>67</v>
      </c>
      <c r="M4324" t="s">
        <v>30</v>
      </c>
      <c r="N4324" t="s">
        <v>73</v>
      </c>
      <c r="O4324">
        <v>502</v>
      </c>
      <c r="P4324" t="s">
        <v>47</v>
      </c>
      <c r="S4324" t="s">
        <v>40</v>
      </c>
      <c r="T4324" t="s">
        <v>41</v>
      </c>
      <c r="U4324">
        <v>310</v>
      </c>
      <c r="Y4324" t="s">
        <v>6735</v>
      </c>
      <c r="AA4324">
        <v>34.049799999999998</v>
      </c>
      <c r="AB4324">
        <v>-118.46420000000001</v>
      </c>
      <c r="AC4324">
        <f t="shared" si="67"/>
        <v>0</v>
      </c>
    </row>
    <row r="4325" spans="1:29" x14ac:dyDescent="0.35">
      <c r="A4325">
        <v>201010140</v>
      </c>
      <c r="B4325" s="1">
        <v>43999</v>
      </c>
      <c r="C4325" s="1">
        <v>43999</v>
      </c>
      <c r="D4325">
        <v>800</v>
      </c>
      <c r="E4325">
        <v>10</v>
      </c>
      <c r="F4325" t="s">
        <v>103</v>
      </c>
      <c r="G4325">
        <v>1033</v>
      </c>
      <c r="H4325">
        <v>1</v>
      </c>
      <c r="I4325">
        <v>331</v>
      </c>
      <c r="J4325" t="s">
        <v>233</v>
      </c>
      <c r="K4325" t="s">
        <v>6736</v>
      </c>
      <c r="L4325">
        <v>0</v>
      </c>
      <c r="M4325" t="s">
        <v>30</v>
      </c>
      <c r="N4325" t="s">
        <v>73</v>
      </c>
      <c r="O4325">
        <v>108</v>
      </c>
      <c r="P4325" t="s">
        <v>105</v>
      </c>
      <c r="S4325" t="s">
        <v>40</v>
      </c>
      <c r="T4325" t="s">
        <v>41</v>
      </c>
      <c r="U4325">
        <v>331</v>
      </c>
      <c r="Y4325" t="s">
        <v>6737</v>
      </c>
      <c r="AA4325">
        <v>34.184699999999999</v>
      </c>
      <c r="AB4325">
        <v>-118.5441</v>
      </c>
      <c r="AC4325">
        <f t="shared" si="67"/>
        <v>0</v>
      </c>
    </row>
    <row r="4326" spans="1:29" x14ac:dyDescent="0.35">
      <c r="A4326">
        <v>200910059</v>
      </c>
      <c r="B4326" s="1">
        <v>43974</v>
      </c>
      <c r="C4326" s="1">
        <v>43972</v>
      </c>
      <c r="D4326">
        <v>2100</v>
      </c>
      <c r="E4326">
        <v>9</v>
      </c>
      <c r="F4326" t="s">
        <v>49</v>
      </c>
      <c r="G4326">
        <v>916</v>
      </c>
      <c r="H4326">
        <v>1</v>
      </c>
      <c r="I4326">
        <v>420</v>
      </c>
      <c r="J4326" t="s">
        <v>352</v>
      </c>
      <c r="K4326" t="s">
        <v>1063</v>
      </c>
      <c r="L4326">
        <v>26</v>
      </c>
      <c r="M4326" t="s">
        <v>30</v>
      </c>
      <c r="N4326" t="s">
        <v>31</v>
      </c>
      <c r="O4326">
        <v>101</v>
      </c>
      <c r="P4326" t="s">
        <v>32</v>
      </c>
      <c r="S4326" t="s">
        <v>40</v>
      </c>
      <c r="T4326" t="s">
        <v>41</v>
      </c>
      <c r="U4326">
        <v>420</v>
      </c>
      <c r="Y4326" t="s">
        <v>6738</v>
      </c>
      <c r="AA4326">
        <v>34.197600000000001</v>
      </c>
      <c r="AB4326">
        <v>-118.43559999999999</v>
      </c>
      <c r="AC4326">
        <f t="shared" si="67"/>
        <v>0</v>
      </c>
    </row>
    <row r="4327" spans="1:29" x14ac:dyDescent="0.35">
      <c r="A4327">
        <v>200208368</v>
      </c>
      <c r="B4327" s="1">
        <v>43920</v>
      </c>
      <c r="C4327" s="1">
        <v>43920</v>
      </c>
      <c r="D4327">
        <v>1400</v>
      </c>
      <c r="E4327">
        <v>2</v>
      </c>
      <c r="F4327" t="s">
        <v>56</v>
      </c>
      <c r="G4327">
        <v>265</v>
      </c>
      <c r="H4327">
        <v>1</v>
      </c>
      <c r="I4327">
        <v>220</v>
      </c>
      <c r="J4327" t="s">
        <v>919</v>
      </c>
      <c r="K4327" t="s">
        <v>6739</v>
      </c>
      <c r="L4327">
        <v>21</v>
      </c>
      <c r="M4327" t="s">
        <v>30</v>
      </c>
      <c r="N4327" t="s">
        <v>95</v>
      </c>
      <c r="O4327">
        <v>101</v>
      </c>
      <c r="P4327" t="s">
        <v>32</v>
      </c>
      <c r="Q4327">
        <v>218</v>
      </c>
      <c r="R4327" t="s">
        <v>868</v>
      </c>
      <c r="S4327" t="s">
        <v>40</v>
      </c>
      <c r="T4327" t="s">
        <v>41</v>
      </c>
      <c r="U4327">
        <v>220</v>
      </c>
      <c r="Y4327" t="s">
        <v>5607</v>
      </c>
      <c r="AA4327">
        <v>34.054900000000004</v>
      </c>
      <c r="AB4327">
        <v>-118.2778</v>
      </c>
      <c r="AC4327">
        <f t="shared" si="67"/>
        <v>0</v>
      </c>
    </row>
    <row r="4328" spans="1:29" x14ac:dyDescent="0.35">
      <c r="A4328">
        <v>200408675</v>
      </c>
      <c r="B4328" s="1">
        <v>43959</v>
      </c>
      <c r="C4328" s="1">
        <v>43959</v>
      </c>
      <c r="D4328">
        <v>1530</v>
      </c>
      <c r="E4328">
        <v>4</v>
      </c>
      <c r="F4328" t="s">
        <v>54</v>
      </c>
      <c r="G4328">
        <v>404</v>
      </c>
      <c r="H4328">
        <v>2</v>
      </c>
      <c r="I4328">
        <v>624</v>
      </c>
      <c r="J4328" t="s">
        <v>171</v>
      </c>
      <c r="K4328" t="s">
        <v>6740</v>
      </c>
      <c r="L4328">
        <v>43</v>
      </c>
      <c r="M4328" t="s">
        <v>94</v>
      </c>
      <c r="N4328" t="s">
        <v>95</v>
      </c>
      <c r="O4328">
        <v>501</v>
      </c>
      <c r="P4328" t="s">
        <v>164</v>
      </c>
      <c r="Q4328">
        <v>400</v>
      </c>
      <c r="R4328" t="s">
        <v>143</v>
      </c>
      <c r="S4328" t="s">
        <v>84</v>
      </c>
      <c r="T4328" t="s">
        <v>85</v>
      </c>
      <c r="U4328">
        <v>624</v>
      </c>
      <c r="Y4328" t="s">
        <v>6741</v>
      </c>
      <c r="AA4328">
        <v>34.101399999999998</v>
      </c>
      <c r="AB4328">
        <v>-118.1871</v>
      </c>
      <c r="AC4328">
        <f t="shared" si="67"/>
        <v>0</v>
      </c>
    </row>
    <row r="4329" spans="1:29" x14ac:dyDescent="0.35">
      <c r="A4329">
        <v>201211184</v>
      </c>
      <c r="B4329" s="1">
        <v>43940</v>
      </c>
      <c r="C4329" s="1">
        <v>43940</v>
      </c>
      <c r="D4329">
        <v>215</v>
      </c>
      <c r="E4329">
        <v>12</v>
      </c>
      <c r="F4329" t="s">
        <v>68</v>
      </c>
      <c r="G4329">
        <v>1253</v>
      </c>
      <c r="H4329">
        <v>1</v>
      </c>
      <c r="I4329">
        <v>520</v>
      </c>
      <c r="J4329" t="s">
        <v>271</v>
      </c>
      <c r="K4329" t="s">
        <v>6742</v>
      </c>
      <c r="L4329">
        <v>29</v>
      </c>
      <c r="M4329" t="s">
        <v>30</v>
      </c>
      <c r="N4329" t="s">
        <v>163</v>
      </c>
      <c r="O4329">
        <v>101</v>
      </c>
      <c r="P4329" t="s">
        <v>32</v>
      </c>
      <c r="S4329" t="s">
        <v>40</v>
      </c>
      <c r="T4329" t="s">
        <v>41</v>
      </c>
      <c r="U4329">
        <v>520</v>
      </c>
      <c r="Y4329" t="s">
        <v>5944</v>
      </c>
      <c r="Z4329" t="s">
        <v>6743</v>
      </c>
      <c r="AA4329">
        <v>33.968200000000003</v>
      </c>
      <c r="AB4329">
        <v>-118.3134</v>
      </c>
      <c r="AC4329">
        <f t="shared" si="67"/>
        <v>0</v>
      </c>
    </row>
    <row r="4330" spans="1:29" x14ac:dyDescent="0.35">
      <c r="A4330">
        <v>200612285</v>
      </c>
      <c r="B4330" s="1">
        <v>44019</v>
      </c>
      <c r="C4330" s="1">
        <v>43865</v>
      </c>
      <c r="D4330">
        <v>1200</v>
      </c>
      <c r="E4330">
        <v>6</v>
      </c>
      <c r="F4330" t="s">
        <v>91</v>
      </c>
      <c r="G4330">
        <v>663</v>
      </c>
      <c r="H4330">
        <v>2</v>
      </c>
      <c r="I4330">
        <v>354</v>
      </c>
      <c r="J4330" t="s">
        <v>167</v>
      </c>
      <c r="K4330">
        <v>1822</v>
      </c>
      <c r="L4330">
        <v>40</v>
      </c>
      <c r="M4330" t="s">
        <v>30</v>
      </c>
      <c r="N4330" t="s">
        <v>95</v>
      </c>
      <c r="O4330">
        <v>501</v>
      </c>
      <c r="P4330" t="s">
        <v>164</v>
      </c>
      <c r="S4330" t="s">
        <v>40</v>
      </c>
      <c r="T4330" t="s">
        <v>41</v>
      </c>
      <c r="U4330">
        <v>354</v>
      </c>
      <c r="Y4330" t="s">
        <v>6744</v>
      </c>
      <c r="AA4330">
        <v>34.092599999999997</v>
      </c>
      <c r="AB4330">
        <v>-118.33629999999999</v>
      </c>
      <c r="AC4330">
        <f t="shared" si="67"/>
        <v>0</v>
      </c>
    </row>
    <row r="4331" spans="1:29" x14ac:dyDescent="0.35">
      <c r="A4331">
        <v>200114917</v>
      </c>
      <c r="B4331" s="1">
        <v>44028</v>
      </c>
      <c r="C4331" s="1">
        <v>44028</v>
      </c>
      <c r="D4331">
        <v>530</v>
      </c>
      <c r="E4331">
        <v>1</v>
      </c>
      <c r="F4331" t="s">
        <v>36</v>
      </c>
      <c r="G4331">
        <v>185</v>
      </c>
      <c r="H4331">
        <v>1</v>
      </c>
      <c r="I4331">
        <v>230</v>
      </c>
      <c r="J4331" t="s">
        <v>161</v>
      </c>
      <c r="K4331" t="s">
        <v>6745</v>
      </c>
      <c r="L4331">
        <v>34</v>
      </c>
      <c r="M4331" t="s">
        <v>30</v>
      </c>
      <c r="N4331" t="s">
        <v>163</v>
      </c>
      <c r="O4331">
        <v>103</v>
      </c>
      <c r="P4331" t="s">
        <v>146</v>
      </c>
      <c r="Q4331">
        <v>106</v>
      </c>
      <c r="R4331" t="s">
        <v>592</v>
      </c>
      <c r="S4331" t="s">
        <v>40</v>
      </c>
      <c r="T4331" t="s">
        <v>41</v>
      </c>
      <c r="U4331">
        <v>230</v>
      </c>
      <c r="V4331">
        <v>998</v>
      </c>
      <c r="Y4331" t="s">
        <v>5231</v>
      </c>
      <c r="AA4331">
        <v>34.038699999999999</v>
      </c>
      <c r="AB4331">
        <v>-118.25839999999999</v>
      </c>
      <c r="AC4331">
        <f t="shared" si="67"/>
        <v>0</v>
      </c>
    </row>
    <row r="4332" spans="1:29" x14ac:dyDescent="0.35">
      <c r="A4332">
        <v>200704250</v>
      </c>
      <c r="B4332" s="1">
        <v>43834</v>
      </c>
      <c r="C4332" s="1">
        <v>43834</v>
      </c>
      <c r="D4332">
        <v>1630</v>
      </c>
      <c r="E4332">
        <v>7</v>
      </c>
      <c r="F4332" t="s">
        <v>28</v>
      </c>
      <c r="G4332">
        <v>713</v>
      </c>
      <c r="H4332">
        <v>1</v>
      </c>
      <c r="I4332">
        <v>330</v>
      </c>
      <c r="J4332" t="s">
        <v>37</v>
      </c>
      <c r="K4332" t="s">
        <v>989</v>
      </c>
      <c r="L4332">
        <v>36</v>
      </c>
      <c r="M4332" t="s">
        <v>94</v>
      </c>
      <c r="N4332" t="s">
        <v>73</v>
      </c>
      <c r="O4332">
        <v>101</v>
      </c>
      <c r="P4332" t="s">
        <v>32</v>
      </c>
      <c r="S4332" t="s">
        <v>40</v>
      </c>
      <c r="T4332" t="s">
        <v>41</v>
      </c>
      <c r="U4332">
        <v>330</v>
      </c>
      <c r="Y4332" t="s">
        <v>6036</v>
      </c>
      <c r="Z4332" t="s">
        <v>6746</v>
      </c>
      <c r="AA4332">
        <v>34.080199999999998</v>
      </c>
      <c r="AB4332">
        <v>-118.3604</v>
      </c>
      <c r="AC4332">
        <f t="shared" si="67"/>
        <v>0</v>
      </c>
    </row>
    <row r="4333" spans="1:29" x14ac:dyDescent="0.35">
      <c r="A4333">
        <v>200608527</v>
      </c>
      <c r="B4333" s="1">
        <v>43920</v>
      </c>
      <c r="C4333" s="1">
        <v>43920</v>
      </c>
      <c r="D4333">
        <v>200</v>
      </c>
      <c r="E4333">
        <v>6</v>
      </c>
      <c r="F4333" t="s">
        <v>91</v>
      </c>
      <c r="G4333">
        <v>648</v>
      </c>
      <c r="H4333">
        <v>2</v>
      </c>
      <c r="I4333">
        <v>354</v>
      </c>
      <c r="J4333" t="s">
        <v>167</v>
      </c>
      <c r="K4333" t="s">
        <v>177</v>
      </c>
      <c r="L4333">
        <v>25</v>
      </c>
      <c r="M4333" t="s">
        <v>94</v>
      </c>
      <c r="N4333" t="s">
        <v>95</v>
      </c>
      <c r="O4333">
        <v>101</v>
      </c>
      <c r="P4333" t="s">
        <v>32</v>
      </c>
      <c r="S4333" t="s">
        <v>40</v>
      </c>
      <c r="T4333" t="s">
        <v>41</v>
      </c>
      <c r="U4333">
        <v>354</v>
      </c>
      <c r="Y4333" t="s">
        <v>6747</v>
      </c>
      <c r="Z4333" t="s">
        <v>6748</v>
      </c>
      <c r="AA4333">
        <v>34.100499999999997</v>
      </c>
      <c r="AB4333">
        <v>-118.31480000000001</v>
      </c>
      <c r="AC4333">
        <f t="shared" si="67"/>
        <v>0</v>
      </c>
    </row>
    <row r="4334" spans="1:29" x14ac:dyDescent="0.35">
      <c r="A4334">
        <v>201209370</v>
      </c>
      <c r="B4334" s="1">
        <v>43907</v>
      </c>
      <c r="C4334" s="1">
        <v>43907</v>
      </c>
      <c r="D4334">
        <v>2045</v>
      </c>
      <c r="E4334">
        <v>12</v>
      </c>
      <c r="F4334" t="s">
        <v>68</v>
      </c>
      <c r="G4334">
        <v>1241</v>
      </c>
      <c r="H4334">
        <v>2</v>
      </c>
      <c r="I4334">
        <v>626</v>
      </c>
      <c r="J4334" t="s">
        <v>141</v>
      </c>
      <c r="K4334" t="s">
        <v>6749</v>
      </c>
      <c r="L4334">
        <v>40</v>
      </c>
      <c r="M4334" t="s">
        <v>94</v>
      </c>
      <c r="N4334" t="s">
        <v>163</v>
      </c>
      <c r="O4334">
        <v>502</v>
      </c>
      <c r="P4334" t="s">
        <v>47</v>
      </c>
      <c r="Q4334">
        <v>400</v>
      </c>
      <c r="R4334" t="s">
        <v>143</v>
      </c>
      <c r="S4334" t="s">
        <v>40</v>
      </c>
      <c r="T4334" t="s">
        <v>41</v>
      </c>
      <c r="U4334">
        <v>626</v>
      </c>
      <c r="Y4334" t="s">
        <v>6750</v>
      </c>
      <c r="AA4334">
        <v>33.980600000000003</v>
      </c>
      <c r="AB4334">
        <v>-118.3338</v>
      </c>
      <c r="AC4334">
        <f t="shared" si="67"/>
        <v>0</v>
      </c>
    </row>
    <row r="4335" spans="1:29" x14ac:dyDescent="0.35">
      <c r="A4335">
        <v>200210008</v>
      </c>
      <c r="B4335" s="1">
        <v>43960</v>
      </c>
      <c r="C4335" s="1">
        <v>43958</v>
      </c>
      <c r="D4335">
        <v>2045</v>
      </c>
      <c r="E4335">
        <v>2</v>
      </c>
      <c r="F4335" t="s">
        <v>56</v>
      </c>
      <c r="G4335">
        <v>256</v>
      </c>
      <c r="H4335">
        <v>1</v>
      </c>
      <c r="I4335">
        <v>352</v>
      </c>
      <c r="J4335" t="s">
        <v>4800</v>
      </c>
      <c r="K4335" t="s">
        <v>245</v>
      </c>
      <c r="L4335">
        <v>16</v>
      </c>
      <c r="M4335" t="s">
        <v>94</v>
      </c>
      <c r="N4335" t="s">
        <v>95</v>
      </c>
      <c r="O4335">
        <v>403</v>
      </c>
      <c r="P4335" t="s">
        <v>337</v>
      </c>
      <c r="S4335" t="s">
        <v>40</v>
      </c>
      <c r="T4335" t="s">
        <v>41</v>
      </c>
      <c r="U4335">
        <v>352</v>
      </c>
      <c r="Y4335" t="s">
        <v>6751</v>
      </c>
      <c r="Z4335" t="s">
        <v>6752</v>
      </c>
      <c r="AA4335">
        <v>34.0565</v>
      </c>
      <c r="AB4335">
        <v>-118.2724</v>
      </c>
      <c r="AC4335">
        <f t="shared" si="67"/>
        <v>0</v>
      </c>
    </row>
    <row r="4336" spans="1:29" x14ac:dyDescent="0.35">
      <c r="A4336">
        <v>200415445</v>
      </c>
      <c r="B4336" s="1">
        <v>44166</v>
      </c>
      <c r="C4336" s="1">
        <v>44166</v>
      </c>
      <c r="D4336">
        <v>1030</v>
      </c>
      <c r="E4336">
        <v>4</v>
      </c>
      <c r="F4336" t="s">
        <v>54</v>
      </c>
      <c r="G4336">
        <v>412</v>
      </c>
      <c r="H4336">
        <v>2</v>
      </c>
      <c r="I4336">
        <v>626</v>
      </c>
      <c r="J4336" t="s">
        <v>141</v>
      </c>
      <c r="K4336" t="s">
        <v>6753</v>
      </c>
      <c r="L4336">
        <v>30</v>
      </c>
      <c r="M4336" t="s">
        <v>94</v>
      </c>
      <c r="N4336" t="s">
        <v>95</v>
      </c>
      <c r="O4336">
        <v>501</v>
      </c>
      <c r="P4336" t="s">
        <v>164</v>
      </c>
      <c r="Q4336">
        <v>400</v>
      </c>
      <c r="R4336" t="s">
        <v>143</v>
      </c>
      <c r="S4336" t="s">
        <v>33</v>
      </c>
      <c r="T4336" t="s">
        <v>34</v>
      </c>
      <c r="U4336">
        <v>626</v>
      </c>
      <c r="Y4336" t="s">
        <v>6754</v>
      </c>
      <c r="AA4336">
        <v>34.079799999999999</v>
      </c>
      <c r="AB4336">
        <v>-118.21850000000001</v>
      </c>
      <c r="AC4336">
        <f t="shared" si="67"/>
        <v>1</v>
      </c>
    </row>
    <row r="4337" spans="1:29" x14ac:dyDescent="0.35">
      <c r="A4337">
        <v>200806065</v>
      </c>
      <c r="B4337" s="1">
        <v>43877</v>
      </c>
      <c r="C4337" s="1">
        <v>43876</v>
      </c>
      <c r="D4337">
        <v>2245</v>
      </c>
      <c r="E4337">
        <v>8</v>
      </c>
      <c r="F4337" t="s">
        <v>109</v>
      </c>
      <c r="G4337">
        <v>884</v>
      </c>
      <c r="H4337">
        <v>1</v>
      </c>
      <c r="I4337">
        <v>210</v>
      </c>
      <c r="J4337" t="s">
        <v>149</v>
      </c>
      <c r="K4337" t="s">
        <v>6755</v>
      </c>
      <c r="L4337">
        <v>22</v>
      </c>
      <c r="M4337" t="s">
        <v>94</v>
      </c>
      <c r="N4337" t="s">
        <v>95</v>
      </c>
      <c r="O4337">
        <v>123</v>
      </c>
      <c r="P4337" t="s">
        <v>290</v>
      </c>
      <c r="Q4337">
        <v>400</v>
      </c>
      <c r="R4337" t="s">
        <v>143</v>
      </c>
      <c r="S4337" t="s">
        <v>40</v>
      </c>
      <c r="T4337" t="s">
        <v>41</v>
      </c>
      <c r="U4337">
        <v>210</v>
      </c>
      <c r="Y4337" t="s">
        <v>308</v>
      </c>
      <c r="Z4337" t="s">
        <v>2897</v>
      </c>
      <c r="AA4337">
        <v>34.039700000000003</v>
      </c>
      <c r="AB4337">
        <v>-118.4295</v>
      </c>
      <c r="AC4337">
        <f t="shared" si="67"/>
        <v>0</v>
      </c>
    </row>
    <row r="4338" spans="1:29" x14ac:dyDescent="0.35">
      <c r="A4338">
        <v>200911277</v>
      </c>
      <c r="B4338" s="1">
        <v>44001</v>
      </c>
      <c r="C4338" s="1">
        <v>43890</v>
      </c>
      <c r="D4338">
        <v>1200</v>
      </c>
      <c r="E4338">
        <v>9</v>
      </c>
      <c r="F4338" t="s">
        <v>49</v>
      </c>
      <c r="G4338">
        <v>955</v>
      </c>
      <c r="H4338">
        <v>1</v>
      </c>
      <c r="I4338">
        <v>510</v>
      </c>
      <c r="J4338" t="s">
        <v>29</v>
      </c>
      <c r="L4338">
        <v>0</v>
      </c>
      <c r="O4338">
        <v>108</v>
      </c>
      <c r="P4338" t="s">
        <v>105</v>
      </c>
      <c r="S4338" t="s">
        <v>40</v>
      </c>
      <c r="T4338" t="s">
        <v>41</v>
      </c>
      <c r="U4338">
        <v>510</v>
      </c>
      <c r="Y4338" t="s">
        <v>6756</v>
      </c>
      <c r="AA4338">
        <v>34.168500000000002</v>
      </c>
      <c r="AB4338">
        <v>-118.4487</v>
      </c>
      <c r="AC4338">
        <f t="shared" si="67"/>
        <v>0</v>
      </c>
    </row>
    <row r="4339" spans="1:29" x14ac:dyDescent="0.35">
      <c r="A4339">
        <v>200322268</v>
      </c>
      <c r="B4339" s="1">
        <v>44190</v>
      </c>
      <c r="C4339" s="1">
        <v>44190</v>
      </c>
      <c r="D4339">
        <v>345</v>
      </c>
      <c r="E4339">
        <v>3</v>
      </c>
      <c r="F4339" t="s">
        <v>43</v>
      </c>
      <c r="G4339">
        <v>337</v>
      </c>
      <c r="H4339">
        <v>2</v>
      </c>
      <c r="I4339">
        <v>626</v>
      </c>
      <c r="J4339" t="s">
        <v>141</v>
      </c>
      <c r="K4339" t="s">
        <v>6757</v>
      </c>
      <c r="L4339">
        <v>27</v>
      </c>
      <c r="M4339" t="s">
        <v>94</v>
      </c>
      <c r="N4339" t="s">
        <v>95</v>
      </c>
      <c r="O4339">
        <v>501</v>
      </c>
      <c r="P4339" t="s">
        <v>164</v>
      </c>
      <c r="Q4339">
        <v>400</v>
      </c>
      <c r="R4339" t="s">
        <v>143</v>
      </c>
      <c r="S4339" t="s">
        <v>40</v>
      </c>
      <c r="T4339" t="s">
        <v>41</v>
      </c>
      <c r="U4339">
        <v>626</v>
      </c>
      <c r="Y4339" t="s">
        <v>6758</v>
      </c>
      <c r="AA4339">
        <v>34.027299999999997</v>
      </c>
      <c r="AB4339">
        <v>-118.3015</v>
      </c>
      <c r="AC4339">
        <f t="shared" si="67"/>
        <v>0</v>
      </c>
    </row>
    <row r="4340" spans="1:29" x14ac:dyDescent="0.35">
      <c r="A4340">
        <v>200211067</v>
      </c>
      <c r="B4340" s="1">
        <v>43990</v>
      </c>
      <c r="C4340" s="1">
        <v>43989</v>
      </c>
      <c r="D4340">
        <v>1400</v>
      </c>
      <c r="E4340">
        <v>2</v>
      </c>
      <c r="F4340" t="s">
        <v>56</v>
      </c>
      <c r="G4340">
        <v>204</v>
      </c>
      <c r="H4340">
        <v>2</v>
      </c>
      <c r="I4340">
        <v>740</v>
      </c>
      <c r="J4340" t="s">
        <v>224</v>
      </c>
      <c r="K4340">
        <v>329</v>
      </c>
      <c r="L4340">
        <v>19</v>
      </c>
      <c r="M4340" t="s">
        <v>46</v>
      </c>
      <c r="N4340" t="s">
        <v>46</v>
      </c>
      <c r="O4340">
        <v>403</v>
      </c>
      <c r="P4340" t="s">
        <v>337</v>
      </c>
      <c r="S4340" t="s">
        <v>40</v>
      </c>
      <c r="T4340" t="s">
        <v>41</v>
      </c>
      <c r="U4340">
        <v>740</v>
      </c>
      <c r="Y4340" t="s">
        <v>6759</v>
      </c>
      <c r="AA4340">
        <v>34.090499999999999</v>
      </c>
      <c r="AB4340">
        <v>-118.2777</v>
      </c>
      <c r="AC4340">
        <f t="shared" si="67"/>
        <v>0</v>
      </c>
    </row>
    <row r="4341" spans="1:29" x14ac:dyDescent="0.35">
      <c r="A4341">
        <v>200304629</v>
      </c>
      <c r="B4341" s="1">
        <v>43841</v>
      </c>
      <c r="C4341" s="1">
        <v>43841</v>
      </c>
      <c r="D4341">
        <v>835</v>
      </c>
      <c r="E4341">
        <v>3</v>
      </c>
      <c r="F4341" t="s">
        <v>43</v>
      </c>
      <c r="G4341">
        <v>356</v>
      </c>
      <c r="H4341">
        <v>1</v>
      </c>
      <c r="I4341">
        <v>230</v>
      </c>
      <c r="J4341" t="s">
        <v>161</v>
      </c>
      <c r="K4341" t="s">
        <v>6760</v>
      </c>
      <c r="L4341">
        <v>33</v>
      </c>
      <c r="M4341" t="s">
        <v>94</v>
      </c>
      <c r="N4341" t="s">
        <v>163</v>
      </c>
      <c r="O4341">
        <v>101</v>
      </c>
      <c r="P4341" t="s">
        <v>32</v>
      </c>
      <c r="Q4341">
        <v>102</v>
      </c>
      <c r="R4341" t="s">
        <v>219</v>
      </c>
      <c r="S4341" t="s">
        <v>40</v>
      </c>
      <c r="T4341" t="s">
        <v>41</v>
      </c>
      <c r="U4341">
        <v>230</v>
      </c>
      <c r="Y4341" t="s">
        <v>1483</v>
      </c>
      <c r="Z4341" t="s">
        <v>1482</v>
      </c>
      <c r="AA4341">
        <v>34.021000000000001</v>
      </c>
      <c r="AB4341">
        <v>-118.30289999999999</v>
      </c>
      <c r="AC4341">
        <f t="shared" si="67"/>
        <v>0</v>
      </c>
    </row>
    <row r="4342" spans="1:29" x14ac:dyDescent="0.35">
      <c r="A4342">
        <v>201015991</v>
      </c>
      <c r="B4342" s="1">
        <v>44177</v>
      </c>
      <c r="C4342" s="1">
        <v>44176</v>
      </c>
      <c r="D4342">
        <v>1930</v>
      </c>
      <c r="E4342">
        <v>10</v>
      </c>
      <c r="F4342" t="s">
        <v>103</v>
      </c>
      <c r="G4342">
        <v>1028</v>
      </c>
      <c r="H4342">
        <v>1</v>
      </c>
      <c r="I4342">
        <v>331</v>
      </c>
      <c r="J4342" t="s">
        <v>233</v>
      </c>
      <c r="K4342" t="s">
        <v>6761</v>
      </c>
      <c r="L4342">
        <v>43</v>
      </c>
      <c r="M4342" t="s">
        <v>30</v>
      </c>
      <c r="N4342" t="s">
        <v>95</v>
      </c>
      <c r="O4342">
        <v>108</v>
      </c>
      <c r="P4342" t="s">
        <v>105</v>
      </c>
      <c r="S4342" t="s">
        <v>40</v>
      </c>
      <c r="T4342" t="s">
        <v>41</v>
      </c>
      <c r="U4342">
        <v>331</v>
      </c>
      <c r="Y4342" t="s">
        <v>6762</v>
      </c>
      <c r="AA4342">
        <v>34.193899999999999</v>
      </c>
      <c r="AB4342">
        <v>-118.49299999999999</v>
      </c>
      <c r="AC4342">
        <f t="shared" si="67"/>
        <v>0</v>
      </c>
    </row>
    <row r="4343" spans="1:29" x14ac:dyDescent="0.35">
      <c r="A4343">
        <v>200912059</v>
      </c>
      <c r="B4343" s="1">
        <v>44019</v>
      </c>
      <c r="C4343" s="1">
        <v>44018</v>
      </c>
      <c r="D4343">
        <v>1930</v>
      </c>
      <c r="E4343">
        <v>9</v>
      </c>
      <c r="F4343" t="s">
        <v>49</v>
      </c>
      <c r="G4343">
        <v>923</v>
      </c>
      <c r="H4343">
        <v>1</v>
      </c>
      <c r="I4343">
        <v>310</v>
      </c>
      <c r="J4343" t="s">
        <v>71</v>
      </c>
      <c r="K4343" t="s">
        <v>6763</v>
      </c>
      <c r="L4343">
        <v>36</v>
      </c>
      <c r="M4343" t="s">
        <v>30</v>
      </c>
      <c r="N4343" t="s">
        <v>31</v>
      </c>
      <c r="O4343">
        <v>719</v>
      </c>
      <c r="P4343" t="s">
        <v>1965</v>
      </c>
      <c r="S4343" t="s">
        <v>40</v>
      </c>
      <c r="T4343" t="s">
        <v>41</v>
      </c>
      <c r="U4343">
        <v>310</v>
      </c>
      <c r="Y4343" t="s">
        <v>6764</v>
      </c>
      <c r="AA4343">
        <v>34.188699999999997</v>
      </c>
      <c r="AB4343">
        <v>-118.4487</v>
      </c>
      <c r="AC4343">
        <f t="shared" si="67"/>
        <v>0</v>
      </c>
    </row>
    <row r="4344" spans="1:29" x14ac:dyDescent="0.35">
      <c r="A4344">
        <v>200108228</v>
      </c>
      <c r="B4344" s="1">
        <v>43892</v>
      </c>
      <c r="C4344" s="1">
        <v>43892</v>
      </c>
      <c r="D4344">
        <v>110</v>
      </c>
      <c r="E4344">
        <v>1</v>
      </c>
      <c r="F4344" t="s">
        <v>36</v>
      </c>
      <c r="G4344">
        <v>128</v>
      </c>
      <c r="H4344">
        <v>1</v>
      </c>
      <c r="I4344">
        <v>310</v>
      </c>
      <c r="J4344" t="s">
        <v>71</v>
      </c>
      <c r="K4344" t="s">
        <v>6765</v>
      </c>
      <c r="L4344">
        <v>0</v>
      </c>
      <c r="M4344" t="s">
        <v>46</v>
      </c>
      <c r="N4344" t="s">
        <v>46</v>
      </c>
      <c r="O4344">
        <v>210</v>
      </c>
      <c r="P4344" t="s">
        <v>183</v>
      </c>
      <c r="Q4344">
        <v>500</v>
      </c>
      <c r="R4344" t="s">
        <v>184</v>
      </c>
      <c r="S4344" t="s">
        <v>33</v>
      </c>
      <c r="T4344" t="s">
        <v>34</v>
      </c>
      <c r="U4344">
        <v>310</v>
      </c>
      <c r="Y4344" t="s">
        <v>277</v>
      </c>
      <c r="AA4344">
        <v>34.051499999999997</v>
      </c>
      <c r="AB4344">
        <v>-118.2424</v>
      </c>
      <c r="AC4344">
        <f t="shared" si="67"/>
        <v>1</v>
      </c>
    </row>
    <row r="4345" spans="1:29" x14ac:dyDescent="0.35">
      <c r="A4345">
        <v>200104880</v>
      </c>
      <c r="B4345" s="1">
        <v>43842</v>
      </c>
      <c r="C4345" s="1">
        <v>43842</v>
      </c>
      <c r="D4345">
        <v>1800</v>
      </c>
      <c r="E4345">
        <v>1</v>
      </c>
      <c r="F4345" t="s">
        <v>36</v>
      </c>
      <c r="G4345">
        <v>162</v>
      </c>
      <c r="H4345">
        <v>1</v>
      </c>
      <c r="I4345">
        <v>440</v>
      </c>
      <c r="J4345" t="s">
        <v>213</v>
      </c>
      <c r="K4345" t="s">
        <v>699</v>
      </c>
      <c r="L4345">
        <v>20</v>
      </c>
      <c r="M4345" t="s">
        <v>94</v>
      </c>
      <c r="N4345" t="s">
        <v>46</v>
      </c>
      <c r="O4345">
        <v>102</v>
      </c>
      <c r="P4345" t="s">
        <v>186</v>
      </c>
      <c r="S4345" t="s">
        <v>40</v>
      </c>
      <c r="T4345" t="s">
        <v>41</v>
      </c>
      <c r="U4345">
        <v>440</v>
      </c>
      <c r="Y4345" t="s">
        <v>643</v>
      </c>
      <c r="AA4345">
        <v>34.045200000000001</v>
      </c>
      <c r="AB4345">
        <v>-118.2569</v>
      </c>
      <c r="AC4345">
        <f t="shared" si="67"/>
        <v>0</v>
      </c>
    </row>
    <row r="4346" spans="1:29" x14ac:dyDescent="0.35">
      <c r="A4346">
        <v>200604993</v>
      </c>
      <c r="B4346" s="1">
        <v>43852</v>
      </c>
      <c r="C4346" s="1">
        <v>43851</v>
      </c>
      <c r="D4346">
        <v>2300</v>
      </c>
      <c r="E4346">
        <v>6</v>
      </c>
      <c r="F4346" t="s">
        <v>91</v>
      </c>
      <c r="G4346">
        <v>628</v>
      </c>
      <c r="H4346">
        <v>2</v>
      </c>
      <c r="I4346">
        <v>740</v>
      </c>
      <c r="J4346" t="s">
        <v>224</v>
      </c>
      <c r="K4346" t="s">
        <v>6766</v>
      </c>
      <c r="L4346">
        <v>38</v>
      </c>
      <c r="M4346" t="s">
        <v>30</v>
      </c>
      <c r="N4346" t="s">
        <v>73</v>
      </c>
      <c r="O4346">
        <v>101</v>
      </c>
      <c r="P4346" t="s">
        <v>32</v>
      </c>
      <c r="Q4346">
        <v>310</v>
      </c>
      <c r="R4346" t="s">
        <v>3966</v>
      </c>
      <c r="S4346" t="s">
        <v>40</v>
      </c>
      <c r="T4346" t="s">
        <v>41</v>
      </c>
      <c r="U4346">
        <v>740</v>
      </c>
      <c r="Y4346" t="s">
        <v>6767</v>
      </c>
      <c r="AA4346">
        <v>34.106900000000003</v>
      </c>
      <c r="AB4346">
        <v>-118.324</v>
      </c>
      <c r="AC4346">
        <f t="shared" si="67"/>
        <v>0</v>
      </c>
    </row>
    <row r="4347" spans="1:29" x14ac:dyDescent="0.35">
      <c r="A4347">
        <v>201007441</v>
      </c>
      <c r="B4347" s="1">
        <v>43911</v>
      </c>
      <c r="C4347" s="1">
        <v>43911</v>
      </c>
      <c r="D4347">
        <v>1635</v>
      </c>
      <c r="E4347">
        <v>10</v>
      </c>
      <c r="F4347" t="s">
        <v>103</v>
      </c>
      <c r="G4347">
        <v>1018</v>
      </c>
      <c r="H4347">
        <v>2</v>
      </c>
      <c r="I4347">
        <v>745</v>
      </c>
      <c r="J4347" t="s">
        <v>139</v>
      </c>
      <c r="K4347" t="s">
        <v>6768</v>
      </c>
      <c r="L4347">
        <v>42</v>
      </c>
      <c r="M4347" t="s">
        <v>30</v>
      </c>
      <c r="N4347" t="s">
        <v>31</v>
      </c>
      <c r="O4347">
        <v>501</v>
      </c>
      <c r="P4347" t="s">
        <v>164</v>
      </c>
      <c r="S4347" t="s">
        <v>84</v>
      </c>
      <c r="T4347" t="s">
        <v>85</v>
      </c>
      <c r="U4347">
        <v>745</v>
      </c>
      <c r="Y4347" t="s">
        <v>6769</v>
      </c>
      <c r="AA4347">
        <v>34.204900000000002</v>
      </c>
      <c r="AB4347">
        <v>-118.47709999999999</v>
      </c>
      <c r="AC4347">
        <f t="shared" si="67"/>
        <v>0</v>
      </c>
    </row>
    <row r="4348" spans="1:29" x14ac:dyDescent="0.35">
      <c r="A4348">
        <v>201306976</v>
      </c>
      <c r="B4348" s="1">
        <v>43883</v>
      </c>
      <c r="C4348" s="1">
        <v>43883</v>
      </c>
      <c r="D4348">
        <v>1830</v>
      </c>
      <c r="E4348">
        <v>13</v>
      </c>
      <c r="F4348" t="s">
        <v>62</v>
      </c>
      <c r="G4348">
        <v>1309</v>
      </c>
      <c r="H4348">
        <v>1</v>
      </c>
      <c r="I4348">
        <v>330</v>
      </c>
      <c r="J4348" t="s">
        <v>37</v>
      </c>
      <c r="K4348">
        <v>344</v>
      </c>
      <c r="L4348">
        <v>24</v>
      </c>
      <c r="M4348" t="s">
        <v>30</v>
      </c>
      <c r="N4348" t="s">
        <v>73</v>
      </c>
      <c r="O4348">
        <v>101</v>
      </c>
      <c r="P4348" t="s">
        <v>32</v>
      </c>
      <c r="S4348" t="s">
        <v>40</v>
      </c>
      <c r="T4348" t="s">
        <v>41</v>
      </c>
      <c r="U4348">
        <v>330</v>
      </c>
      <c r="Y4348" t="s">
        <v>1402</v>
      </c>
      <c r="Z4348" t="s">
        <v>6770</v>
      </c>
      <c r="AA4348">
        <v>34.024099999999997</v>
      </c>
      <c r="AB4348">
        <v>-118.232</v>
      </c>
      <c r="AC4348">
        <f t="shared" si="67"/>
        <v>0</v>
      </c>
    </row>
    <row r="4349" spans="1:29" x14ac:dyDescent="0.35">
      <c r="A4349">
        <v>200414868</v>
      </c>
      <c r="B4349" s="1">
        <v>44149</v>
      </c>
      <c r="C4349" s="1">
        <v>44149</v>
      </c>
      <c r="D4349">
        <v>713</v>
      </c>
      <c r="E4349">
        <v>4</v>
      </c>
      <c r="F4349" t="s">
        <v>54</v>
      </c>
      <c r="G4349">
        <v>479</v>
      </c>
      <c r="H4349">
        <v>1</v>
      </c>
      <c r="I4349">
        <v>310</v>
      </c>
      <c r="J4349" t="s">
        <v>71</v>
      </c>
      <c r="K4349">
        <v>325</v>
      </c>
      <c r="L4349">
        <v>0</v>
      </c>
      <c r="M4349" t="s">
        <v>30</v>
      </c>
      <c r="N4349" t="s">
        <v>46</v>
      </c>
      <c r="O4349">
        <v>210</v>
      </c>
      <c r="P4349" t="s">
        <v>183</v>
      </c>
      <c r="Q4349">
        <v>310</v>
      </c>
      <c r="R4349" t="s">
        <v>3966</v>
      </c>
      <c r="S4349" t="s">
        <v>40</v>
      </c>
      <c r="T4349" t="s">
        <v>41</v>
      </c>
      <c r="U4349">
        <v>310</v>
      </c>
      <c r="Y4349" t="s">
        <v>1014</v>
      </c>
      <c r="AA4349">
        <v>34.0244</v>
      </c>
      <c r="AB4349">
        <v>-118.1934</v>
      </c>
      <c r="AC4349">
        <f t="shared" si="67"/>
        <v>0</v>
      </c>
    </row>
    <row r="4350" spans="1:29" x14ac:dyDescent="0.35">
      <c r="A4350">
        <v>201105085</v>
      </c>
      <c r="B4350" s="1">
        <v>43856</v>
      </c>
      <c r="C4350" s="1">
        <v>43852</v>
      </c>
      <c r="D4350">
        <v>2200</v>
      </c>
      <c r="E4350">
        <v>11</v>
      </c>
      <c r="F4350" t="s">
        <v>64</v>
      </c>
      <c r="G4350">
        <v>1145</v>
      </c>
      <c r="H4350">
        <v>1</v>
      </c>
      <c r="I4350">
        <v>510</v>
      </c>
      <c r="J4350" t="s">
        <v>29</v>
      </c>
      <c r="L4350">
        <v>0</v>
      </c>
      <c r="O4350">
        <v>101</v>
      </c>
      <c r="P4350" t="s">
        <v>32</v>
      </c>
      <c r="S4350" t="s">
        <v>40</v>
      </c>
      <c r="T4350" t="s">
        <v>41</v>
      </c>
      <c r="U4350">
        <v>510</v>
      </c>
      <c r="Y4350" t="s">
        <v>6771</v>
      </c>
      <c r="AA4350">
        <v>34.106099999999998</v>
      </c>
      <c r="AB4350">
        <v>-118.25839999999999</v>
      </c>
      <c r="AC4350">
        <f t="shared" si="67"/>
        <v>0</v>
      </c>
    </row>
    <row r="4351" spans="1:29" x14ac:dyDescent="0.35">
      <c r="A4351">
        <v>200113652</v>
      </c>
      <c r="B4351" s="1">
        <v>44001</v>
      </c>
      <c r="C4351" s="1">
        <v>43998</v>
      </c>
      <c r="D4351">
        <v>1300</v>
      </c>
      <c r="E4351">
        <v>1</v>
      </c>
      <c r="F4351" t="s">
        <v>36</v>
      </c>
      <c r="G4351">
        <v>182</v>
      </c>
      <c r="H4351">
        <v>2</v>
      </c>
      <c r="I4351">
        <v>666</v>
      </c>
      <c r="J4351" t="s">
        <v>6772</v>
      </c>
      <c r="K4351" t="s">
        <v>6773</v>
      </c>
      <c r="L4351">
        <v>44</v>
      </c>
      <c r="M4351" t="s">
        <v>94</v>
      </c>
      <c r="N4351" t="s">
        <v>31</v>
      </c>
      <c r="O4351">
        <v>502</v>
      </c>
      <c r="P4351" t="s">
        <v>47</v>
      </c>
      <c r="S4351" t="s">
        <v>40</v>
      </c>
      <c r="T4351" t="s">
        <v>41</v>
      </c>
      <c r="U4351">
        <v>666</v>
      </c>
      <c r="Y4351" t="s">
        <v>1382</v>
      </c>
      <c r="AA4351">
        <v>34.042299999999997</v>
      </c>
      <c r="AB4351">
        <v>-118.2666</v>
      </c>
      <c r="AC4351">
        <f t="shared" si="67"/>
        <v>0</v>
      </c>
    </row>
    <row r="4352" spans="1:29" x14ac:dyDescent="0.35">
      <c r="A4352">
        <v>200715675</v>
      </c>
      <c r="B4352" s="1">
        <v>44140</v>
      </c>
      <c r="C4352" s="1">
        <v>44140</v>
      </c>
      <c r="D4352">
        <v>1855</v>
      </c>
      <c r="E4352">
        <v>7</v>
      </c>
      <c r="F4352" t="s">
        <v>28</v>
      </c>
      <c r="G4352">
        <v>705</v>
      </c>
      <c r="H4352">
        <v>1</v>
      </c>
      <c r="I4352">
        <v>310</v>
      </c>
      <c r="J4352" t="s">
        <v>71</v>
      </c>
      <c r="K4352">
        <v>344</v>
      </c>
      <c r="L4352">
        <v>32</v>
      </c>
      <c r="M4352" t="s">
        <v>94</v>
      </c>
      <c r="N4352" t="s">
        <v>73</v>
      </c>
      <c r="O4352">
        <v>707</v>
      </c>
      <c r="P4352" t="s">
        <v>280</v>
      </c>
      <c r="S4352" t="s">
        <v>40</v>
      </c>
      <c r="T4352" t="s">
        <v>41</v>
      </c>
      <c r="U4352">
        <v>310</v>
      </c>
      <c r="Y4352" t="s">
        <v>6774</v>
      </c>
      <c r="AA4352">
        <v>34.085299999999997</v>
      </c>
      <c r="AB4352">
        <v>-118.34520000000001</v>
      </c>
      <c r="AC4352">
        <f t="shared" si="67"/>
        <v>0</v>
      </c>
    </row>
    <row r="4353" spans="1:29" x14ac:dyDescent="0.35">
      <c r="A4353">
        <v>200512848</v>
      </c>
      <c r="B4353" s="1">
        <v>44054</v>
      </c>
      <c r="C4353" s="1">
        <v>44054</v>
      </c>
      <c r="D4353">
        <v>1240</v>
      </c>
      <c r="E4353">
        <v>5</v>
      </c>
      <c r="F4353" t="s">
        <v>98</v>
      </c>
      <c r="G4353">
        <v>507</v>
      </c>
      <c r="H4353">
        <v>1</v>
      </c>
      <c r="I4353">
        <v>251</v>
      </c>
      <c r="J4353" t="s">
        <v>1253</v>
      </c>
      <c r="K4353" t="s">
        <v>6775</v>
      </c>
      <c r="L4353">
        <v>28</v>
      </c>
      <c r="M4353" t="s">
        <v>94</v>
      </c>
      <c r="N4353" t="s">
        <v>73</v>
      </c>
      <c r="O4353">
        <v>502</v>
      </c>
      <c r="P4353" t="s">
        <v>47</v>
      </c>
      <c r="Q4353">
        <v>106</v>
      </c>
      <c r="R4353" t="s">
        <v>592</v>
      </c>
      <c r="S4353" t="s">
        <v>40</v>
      </c>
      <c r="T4353" t="s">
        <v>41</v>
      </c>
      <c r="U4353">
        <v>251</v>
      </c>
      <c r="V4353">
        <v>998</v>
      </c>
      <c r="Y4353" t="s">
        <v>705</v>
      </c>
      <c r="AA4353">
        <v>33.815800000000003</v>
      </c>
      <c r="AB4353">
        <v>-118.3053</v>
      </c>
      <c r="AC4353">
        <f t="shared" si="67"/>
        <v>0</v>
      </c>
    </row>
    <row r="4354" spans="1:29" x14ac:dyDescent="0.35">
      <c r="A4354">
        <v>200615064</v>
      </c>
      <c r="B4354" s="1">
        <v>44081</v>
      </c>
      <c r="C4354" s="1">
        <v>44080</v>
      </c>
      <c r="D4354">
        <v>315</v>
      </c>
      <c r="E4354">
        <v>6</v>
      </c>
      <c r="F4354" t="s">
        <v>91</v>
      </c>
      <c r="G4354">
        <v>642</v>
      </c>
      <c r="H4354">
        <v>1</v>
      </c>
      <c r="I4354">
        <v>440</v>
      </c>
      <c r="J4354" t="s">
        <v>213</v>
      </c>
      <c r="K4354" t="s">
        <v>710</v>
      </c>
      <c r="L4354">
        <v>0</v>
      </c>
      <c r="M4354" t="s">
        <v>46</v>
      </c>
      <c r="N4354" t="s">
        <v>46</v>
      </c>
      <c r="O4354">
        <v>210</v>
      </c>
      <c r="P4354" t="s">
        <v>183</v>
      </c>
      <c r="S4354" t="s">
        <v>40</v>
      </c>
      <c r="T4354" t="s">
        <v>41</v>
      </c>
      <c r="U4354">
        <v>440</v>
      </c>
      <c r="Y4354" t="s">
        <v>2113</v>
      </c>
      <c r="AA4354">
        <v>34.098100000000002</v>
      </c>
      <c r="AB4354">
        <v>-118.3599</v>
      </c>
      <c r="AC4354">
        <f t="shared" si="67"/>
        <v>0</v>
      </c>
    </row>
    <row r="4355" spans="1:29" x14ac:dyDescent="0.35">
      <c r="A4355">
        <v>200809780</v>
      </c>
      <c r="B4355" s="1">
        <v>43973</v>
      </c>
      <c r="C4355" s="1">
        <v>43973</v>
      </c>
      <c r="D4355">
        <v>1410</v>
      </c>
      <c r="E4355">
        <v>8</v>
      </c>
      <c r="F4355" t="s">
        <v>109</v>
      </c>
      <c r="G4355">
        <v>809</v>
      </c>
      <c r="H4355">
        <v>2</v>
      </c>
      <c r="I4355">
        <v>624</v>
      </c>
      <c r="J4355" t="s">
        <v>171</v>
      </c>
      <c r="K4355" t="s">
        <v>6776</v>
      </c>
      <c r="L4355">
        <v>42</v>
      </c>
      <c r="M4355" t="s">
        <v>94</v>
      </c>
      <c r="N4355" t="s">
        <v>31</v>
      </c>
      <c r="O4355">
        <v>501</v>
      </c>
      <c r="P4355" t="s">
        <v>164</v>
      </c>
      <c r="Q4355">
        <v>400</v>
      </c>
      <c r="R4355" t="s">
        <v>143</v>
      </c>
      <c r="S4355" t="s">
        <v>84</v>
      </c>
      <c r="T4355" t="s">
        <v>85</v>
      </c>
      <c r="U4355">
        <v>624</v>
      </c>
      <c r="Y4355" t="s">
        <v>6777</v>
      </c>
      <c r="AA4355">
        <v>34.0976</v>
      </c>
      <c r="AB4355">
        <v>-118.4029</v>
      </c>
      <c r="AC4355">
        <f t="shared" ref="AC4355:AC4418" si="68">IF(OR((S:S)="CC", S:S="AA",S:S="JA"), 1, 0)</f>
        <v>0</v>
      </c>
    </row>
    <row r="4356" spans="1:29" x14ac:dyDescent="0.35">
      <c r="A4356">
        <v>200811507</v>
      </c>
      <c r="B4356" s="1">
        <v>44018</v>
      </c>
      <c r="C4356" s="1">
        <v>44018</v>
      </c>
      <c r="D4356">
        <v>745</v>
      </c>
      <c r="E4356">
        <v>8</v>
      </c>
      <c r="F4356" t="s">
        <v>109</v>
      </c>
      <c r="G4356">
        <v>816</v>
      </c>
      <c r="H4356">
        <v>1</v>
      </c>
      <c r="I4356">
        <v>331</v>
      </c>
      <c r="J4356" t="s">
        <v>233</v>
      </c>
      <c r="K4356" t="s">
        <v>1144</v>
      </c>
      <c r="L4356">
        <v>23</v>
      </c>
      <c r="M4356" t="s">
        <v>94</v>
      </c>
      <c r="N4356" t="s">
        <v>163</v>
      </c>
      <c r="O4356">
        <v>707</v>
      </c>
      <c r="P4356" t="s">
        <v>280</v>
      </c>
      <c r="S4356" t="s">
        <v>40</v>
      </c>
      <c r="T4356" t="s">
        <v>41</v>
      </c>
      <c r="U4356">
        <v>331</v>
      </c>
      <c r="Y4356" t="s">
        <v>6778</v>
      </c>
      <c r="AA4356">
        <v>34.0642</v>
      </c>
      <c r="AB4356">
        <v>-118.45269999999999</v>
      </c>
      <c r="AC4356">
        <f t="shared" si="68"/>
        <v>0</v>
      </c>
    </row>
    <row r="4357" spans="1:29" x14ac:dyDescent="0.35">
      <c r="A4357">
        <v>200815311</v>
      </c>
      <c r="B4357" s="1">
        <v>44120</v>
      </c>
      <c r="C4357" s="1">
        <v>44119</v>
      </c>
      <c r="D4357">
        <v>2330</v>
      </c>
      <c r="E4357">
        <v>8</v>
      </c>
      <c r="F4357" t="s">
        <v>109</v>
      </c>
      <c r="G4357">
        <v>895</v>
      </c>
      <c r="H4357">
        <v>1</v>
      </c>
      <c r="I4357">
        <v>331</v>
      </c>
      <c r="J4357" t="s">
        <v>233</v>
      </c>
      <c r="K4357" t="s">
        <v>6779</v>
      </c>
      <c r="L4357">
        <v>41</v>
      </c>
      <c r="M4357" t="s">
        <v>30</v>
      </c>
      <c r="N4357" t="s">
        <v>73</v>
      </c>
      <c r="O4357">
        <v>101</v>
      </c>
      <c r="P4357" t="s">
        <v>32</v>
      </c>
      <c r="S4357" t="s">
        <v>84</v>
      </c>
      <c r="T4357" t="s">
        <v>85</v>
      </c>
      <c r="U4357">
        <v>331</v>
      </c>
      <c r="Y4357" t="s">
        <v>6780</v>
      </c>
      <c r="AA4357">
        <v>34.031700000000001</v>
      </c>
      <c r="AB4357">
        <v>-118.407</v>
      </c>
      <c r="AC4357">
        <f t="shared" si="68"/>
        <v>0</v>
      </c>
    </row>
    <row r="4358" spans="1:29" x14ac:dyDescent="0.35">
      <c r="A4358">
        <v>200704200</v>
      </c>
      <c r="B4358" s="1">
        <v>43835</v>
      </c>
      <c r="C4358" s="1">
        <v>43835</v>
      </c>
      <c r="D4358">
        <v>1844</v>
      </c>
      <c r="E4358">
        <v>7</v>
      </c>
      <c r="F4358" t="s">
        <v>28</v>
      </c>
      <c r="G4358">
        <v>736</v>
      </c>
      <c r="H4358">
        <v>2</v>
      </c>
      <c r="I4358">
        <v>901</v>
      </c>
      <c r="J4358" t="s">
        <v>210</v>
      </c>
      <c r="K4358">
        <v>2038</v>
      </c>
      <c r="L4358">
        <v>58</v>
      </c>
      <c r="M4358" t="s">
        <v>30</v>
      </c>
      <c r="N4358" t="s">
        <v>73</v>
      </c>
      <c r="O4358">
        <v>502</v>
      </c>
      <c r="P4358" t="s">
        <v>47</v>
      </c>
      <c r="S4358" t="s">
        <v>84</v>
      </c>
      <c r="T4358" t="s">
        <v>85</v>
      </c>
      <c r="U4358">
        <v>901</v>
      </c>
      <c r="Y4358" t="s">
        <v>4096</v>
      </c>
      <c r="AA4358">
        <v>34.069000000000003</v>
      </c>
      <c r="AB4358">
        <v>-118.3462</v>
      </c>
      <c r="AC4358">
        <f t="shared" si="68"/>
        <v>0</v>
      </c>
    </row>
    <row r="4359" spans="1:29" x14ac:dyDescent="0.35">
      <c r="A4359">
        <v>200918107</v>
      </c>
      <c r="B4359" s="1">
        <v>44170</v>
      </c>
      <c r="C4359" s="1">
        <v>44169</v>
      </c>
      <c r="D4359">
        <v>1430</v>
      </c>
      <c r="E4359">
        <v>9</v>
      </c>
      <c r="F4359" t="s">
        <v>49</v>
      </c>
      <c r="G4359">
        <v>969</v>
      </c>
      <c r="H4359">
        <v>1</v>
      </c>
      <c r="I4359">
        <v>510</v>
      </c>
      <c r="J4359" t="s">
        <v>29</v>
      </c>
      <c r="L4359">
        <v>0</v>
      </c>
      <c r="O4359">
        <v>123</v>
      </c>
      <c r="P4359" t="s">
        <v>290</v>
      </c>
      <c r="S4359" t="s">
        <v>40</v>
      </c>
      <c r="T4359" t="s">
        <v>41</v>
      </c>
      <c r="U4359">
        <v>510</v>
      </c>
      <c r="Y4359" t="s">
        <v>3922</v>
      </c>
      <c r="AA4359">
        <v>34.157600000000002</v>
      </c>
      <c r="AB4359">
        <v>-118.4062</v>
      </c>
      <c r="AC4359">
        <f t="shared" si="68"/>
        <v>0</v>
      </c>
    </row>
    <row r="4360" spans="1:29" x14ac:dyDescent="0.35">
      <c r="A4360">
        <v>200305532</v>
      </c>
      <c r="B4360" s="1">
        <v>43857</v>
      </c>
      <c r="C4360" s="1">
        <v>43856</v>
      </c>
      <c r="D4360">
        <v>1200</v>
      </c>
      <c r="E4360">
        <v>3</v>
      </c>
      <c r="F4360" t="s">
        <v>43</v>
      </c>
      <c r="G4360">
        <v>397</v>
      </c>
      <c r="H4360">
        <v>1</v>
      </c>
      <c r="I4360">
        <v>510</v>
      </c>
      <c r="J4360" t="s">
        <v>29</v>
      </c>
      <c r="L4360">
        <v>0</v>
      </c>
      <c r="O4360">
        <v>101</v>
      </c>
      <c r="P4360" t="s">
        <v>32</v>
      </c>
      <c r="S4360" t="s">
        <v>40</v>
      </c>
      <c r="T4360" t="s">
        <v>41</v>
      </c>
      <c r="U4360">
        <v>510</v>
      </c>
      <c r="Y4360" t="s">
        <v>6781</v>
      </c>
      <c r="AA4360">
        <v>34.007300000000001</v>
      </c>
      <c r="AB4360">
        <v>-118.2915</v>
      </c>
      <c r="AC4360">
        <f t="shared" si="68"/>
        <v>0</v>
      </c>
    </row>
    <row r="4361" spans="1:29" x14ac:dyDescent="0.35">
      <c r="A4361">
        <v>200309749</v>
      </c>
      <c r="B4361" s="1">
        <v>43931</v>
      </c>
      <c r="C4361" s="1">
        <v>43931</v>
      </c>
      <c r="D4361">
        <v>2130</v>
      </c>
      <c r="E4361">
        <v>3</v>
      </c>
      <c r="F4361" t="s">
        <v>43</v>
      </c>
      <c r="G4361">
        <v>395</v>
      </c>
      <c r="H4361">
        <v>2</v>
      </c>
      <c r="I4361">
        <v>740</v>
      </c>
      <c r="J4361" t="s">
        <v>224</v>
      </c>
      <c r="K4361" t="s">
        <v>6782</v>
      </c>
      <c r="L4361">
        <v>48</v>
      </c>
      <c r="M4361" t="s">
        <v>94</v>
      </c>
      <c r="N4361" t="s">
        <v>163</v>
      </c>
      <c r="O4361">
        <v>501</v>
      </c>
      <c r="P4361" t="s">
        <v>164</v>
      </c>
      <c r="S4361" t="s">
        <v>40</v>
      </c>
      <c r="T4361" t="s">
        <v>41</v>
      </c>
      <c r="U4361">
        <v>740</v>
      </c>
      <c r="Y4361" t="s">
        <v>6783</v>
      </c>
      <c r="AA4361">
        <v>34.010899999999999</v>
      </c>
      <c r="AB4361">
        <v>-118.3138</v>
      </c>
      <c r="AC4361">
        <f t="shared" si="68"/>
        <v>0</v>
      </c>
    </row>
    <row r="4362" spans="1:29" x14ac:dyDescent="0.35">
      <c r="A4362">
        <v>201113866</v>
      </c>
      <c r="B4362" s="1">
        <v>44095</v>
      </c>
      <c r="C4362" s="1">
        <v>44095</v>
      </c>
      <c r="D4362">
        <v>2145</v>
      </c>
      <c r="E4362">
        <v>11</v>
      </c>
      <c r="F4362" t="s">
        <v>64</v>
      </c>
      <c r="G4362">
        <v>1162</v>
      </c>
      <c r="H4362">
        <v>1</v>
      </c>
      <c r="I4362">
        <v>230</v>
      </c>
      <c r="J4362" t="s">
        <v>161</v>
      </c>
      <c r="K4362" t="s">
        <v>6784</v>
      </c>
      <c r="L4362">
        <v>39</v>
      </c>
      <c r="M4362" t="s">
        <v>30</v>
      </c>
      <c r="N4362" t="s">
        <v>73</v>
      </c>
      <c r="O4362">
        <v>701</v>
      </c>
      <c r="P4362" t="s">
        <v>1610</v>
      </c>
      <c r="Q4362">
        <v>203</v>
      </c>
      <c r="R4362" t="s">
        <v>6785</v>
      </c>
      <c r="S4362" t="s">
        <v>33</v>
      </c>
      <c r="T4362" t="s">
        <v>34</v>
      </c>
      <c r="U4362">
        <v>230</v>
      </c>
      <c r="V4362">
        <v>998</v>
      </c>
      <c r="Y4362" t="s">
        <v>1611</v>
      </c>
      <c r="AA4362">
        <v>34.095599999999997</v>
      </c>
      <c r="AB4362">
        <v>-118.29179999999999</v>
      </c>
      <c r="AC4362">
        <f t="shared" si="68"/>
        <v>1</v>
      </c>
    </row>
    <row r="4363" spans="1:29" x14ac:dyDescent="0.35">
      <c r="A4363">
        <v>201113492</v>
      </c>
      <c r="B4363" s="1">
        <v>44085</v>
      </c>
      <c r="C4363" s="1">
        <v>44085</v>
      </c>
      <c r="D4363">
        <v>1400</v>
      </c>
      <c r="E4363">
        <v>11</v>
      </c>
      <c r="F4363" t="s">
        <v>64</v>
      </c>
      <c r="G4363">
        <v>1115</v>
      </c>
      <c r="H4363">
        <v>1</v>
      </c>
      <c r="I4363">
        <v>440</v>
      </c>
      <c r="J4363" t="s">
        <v>213</v>
      </c>
      <c r="K4363" t="s">
        <v>4145</v>
      </c>
      <c r="L4363">
        <v>39</v>
      </c>
      <c r="M4363" t="s">
        <v>30</v>
      </c>
      <c r="N4363" t="s">
        <v>173</v>
      </c>
      <c r="O4363">
        <v>502</v>
      </c>
      <c r="P4363" t="s">
        <v>47</v>
      </c>
      <c r="S4363" t="s">
        <v>40</v>
      </c>
      <c r="T4363" t="s">
        <v>41</v>
      </c>
      <c r="U4363">
        <v>440</v>
      </c>
      <c r="Y4363" t="s">
        <v>6786</v>
      </c>
      <c r="AA4363">
        <v>34.135800000000003</v>
      </c>
      <c r="AB4363">
        <v>-118.2135</v>
      </c>
      <c r="AC4363">
        <f t="shared" si="68"/>
        <v>0</v>
      </c>
    </row>
    <row r="4364" spans="1:29" x14ac:dyDescent="0.35">
      <c r="A4364">
        <v>201309407</v>
      </c>
      <c r="B4364" s="1">
        <v>43936</v>
      </c>
      <c r="C4364" s="1">
        <v>43935</v>
      </c>
      <c r="D4364">
        <v>1700</v>
      </c>
      <c r="E4364">
        <v>13</v>
      </c>
      <c r="F4364" t="s">
        <v>62</v>
      </c>
      <c r="G4364">
        <v>1323</v>
      </c>
      <c r="H4364">
        <v>1</v>
      </c>
      <c r="I4364">
        <v>510</v>
      </c>
      <c r="J4364" t="s">
        <v>29</v>
      </c>
      <c r="L4364">
        <v>0</v>
      </c>
      <c r="O4364">
        <v>101</v>
      </c>
      <c r="P4364" t="s">
        <v>32</v>
      </c>
      <c r="S4364" t="s">
        <v>40</v>
      </c>
      <c r="T4364" t="s">
        <v>41</v>
      </c>
      <c r="U4364">
        <v>510</v>
      </c>
      <c r="Y4364" t="s">
        <v>6787</v>
      </c>
      <c r="AA4364">
        <v>34.022599999999997</v>
      </c>
      <c r="AB4364">
        <v>-118.2539</v>
      </c>
      <c r="AC4364">
        <f t="shared" si="68"/>
        <v>0</v>
      </c>
    </row>
    <row r="4365" spans="1:29" x14ac:dyDescent="0.35">
      <c r="A4365">
        <v>200514659</v>
      </c>
      <c r="B4365" s="1">
        <v>44104</v>
      </c>
      <c r="C4365" s="1">
        <v>44101</v>
      </c>
      <c r="D4365">
        <v>2200</v>
      </c>
      <c r="E4365">
        <v>5</v>
      </c>
      <c r="F4365" t="s">
        <v>98</v>
      </c>
      <c r="G4365">
        <v>531</v>
      </c>
      <c r="H4365">
        <v>1</v>
      </c>
      <c r="I4365">
        <v>121</v>
      </c>
      <c r="J4365" t="s">
        <v>227</v>
      </c>
      <c r="K4365" t="s">
        <v>6788</v>
      </c>
      <c r="L4365">
        <v>29</v>
      </c>
      <c r="M4365" t="s">
        <v>94</v>
      </c>
      <c r="N4365" t="s">
        <v>163</v>
      </c>
      <c r="O4365">
        <v>502</v>
      </c>
      <c r="P4365" t="s">
        <v>47</v>
      </c>
      <c r="Q4365">
        <v>400</v>
      </c>
      <c r="R4365" t="s">
        <v>143</v>
      </c>
      <c r="S4365" t="s">
        <v>84</v>
      </c>
      <c r="T4365" t="s">
        <v>85</v>
      </c>
      <c r="U4365">
        <v>121</v>
      </c>
      <c r="Y4365" t="s">
        <v>100</v>
      </c>
      <c r="AA4365">
        <v>33.7866</v>
      </c>
      <c r="AB4365">
        <v>-118.3044</v>
      </c>
      <c r="AC4365">
        <f t="shared" si="68"/>
        <v>0</v>
      </c>
    </row>
    <row r="4366" spans="1:29" x14ac:dyDescent="0.35">
      <c r="A4366">
        <v>200115933</v>
      </c>
      <c r="B4366" s="1">
        <v>44049</v>
      </c>
      <c r="C4366" s="1">
        <v>44048</v>
      </c>
      <c r="D4366">
        <v>2000</v>
      </c>
      <c r="E4366">
        <v>1</v>
      </c>
      <c r="F4366" t="s">
        <v>36</v>
      </c>
      <c r="G4366">
        <v>182</v>
      </c>
      <c r="H4366">
        <v>1</v>
      </c>
      <c r="I4366">
        <v>510</v>
      </c>
      <c r="J4366" t="s">
        <v>29</v>
      </c>
      <c r="L4366">
        <v>0</v>
      </c>
      <c r="O4366">
        <v>707</v>
      </c>
      <c r="P4366" t="s">
        <v>280</v>
      </c>
      <c r="S4366" t="s">
        <v>40</v>
      </c>
      <c r="T4366" t="s">
        <v>41</v>
      </c>
      <c r="U4366">
        <v>510</v>
      </c>
      <c r="Y4366" t="s">
        <v>2357</v>
      </c>
      <c r="AA4366">
        <v>34.039700000000003</v>
      </c>
      <c r="AB4366">
        <v>-118.2637</v>
      </c>
      <c r="AC4366">
        <f t="shared" si="68"/>
        <v>0</v>
      </c>
    </row>
    <row r="4367" spans="1:29" x14ac:dyDescent="0.35">
      <c r="A4367">
        <v>200216336</v>
      </c>
      <c r="B4367" s="1">
        <v>44123</v>
      </c>
      <c r="C4367" s="1">
        <v>44121</v>
      </c>
      <c r="D4367">
        <v>900</v>
      </c>
      <c r="E4367">
        <v>2</v>
      </c>
      <c r="F4367" t="s">
        <v>56</v>
      </c>
      <c r="G4367">
        <v>265</v>
      </c>
      <c r="H4367">
        <v>1</v>
      </c>
      <c r="I4367">
        <v>341</v>
      </c>
      <c r="J4367" t="s">
        <v>157</v>
      </c>
      <c r="K4367" t="s">
        <v>761</v>
      </c>
      <c r="L4367">
        <v>65</v>
      </c>
      <c r="M4367" t="s">
        <v>30</v>
      </c>
      <c r="N4367" t="s">
        <v>95</v>
      </c>
      <c r="O4367">
        <v>229</v>
      </c>
      <c r="P4367" t="s">
        <v>1897</v>
      </c>
      <c r="S4367" t="s">
        <v>40</v>
      </c>
      <c r="T4367" t="s">
        <v>41</v>
      </c>
      <c r="U4367">
        <v>341</v>
      </c>
      <c r="Y4367" t="s">
        <v>3414</v>
      </c>
      <c r="AA4367">
        <v>34.055999999999997</v>
      </c>
      <c r="AB4367">
        <v>-118.2771</v>
      </c>
      <c r="AC4367">
        <f t="shared" si="68"/>
        <v>0</v>
      </c>
    </row>
    <row r="4368" spans="1:29" x14ac:dyDescent="0.35">
      <c r="A4368">
        <v>201107767</v>
      </c>
      <c r="B4368" s="1">
        <v>43915</v>
      </c>
      <c r="C4368" s="1">
        <v>43915</v>
      </c>
      <c r="D4368">
        <v>1430</v>
      </c>
      <c r="E4368">
        <v>11</v>
      </c>
      <c r="F4368" t="s">
        <v>64</v>
      </c>
      <c r="G4368">
        <v>1189</v>
      </c>
      <c r="H4368">
        <v>1</v>
      </c>
      <c r="I4368">
        <v>420</v>
      </c>
      <c r="J4368" t="s">
        <v>352</v>
      </c>
      <c r="K4368" t="s">
        <v>458</v>
      </c>
      <c r="L4368">
        <v>47</v>
      </c>
      <c r="M4368" t="s">
        <v>30</v>
      </c>
      <c r="N4368" t="s">
        <v>95</v>
      </c>
      <c r="O4368">
        <v>108</v>
      </c>
      <c r="P4368" t="s">
        <v>105</v>
      </c>
      <c r="S4368" t="s">
        <v>40</v>
      </c>
      <c r="T4368" t="s">
        <v>41</v>
      </c>
      <c r="U4368">
        <v>420</v>
      </c>
      <c r="Y4368" t="s">
        <v>5720</v>
      </c>
      <c r="AA4368">
        <v>34.0839</v>
      </c>
      <c r="AB4368">
        <v>-118.22239999999999</v>
      </c>
      <c r="AC4368">
        <f t="shared" si="68"/>
        <v>0</v>
      </c>
    </row>
    <row r="4369" spans="1:29" x14ac:dyDescent="0.35">
      <c r="A4369">
        <v>201013837</v>
      </c>
      <c r="B4369" s="1">
        <v>44112</v>
      </c>
      <c r="C4369" s="1">
        <v>44111</v>
      </c>
      <c r="D4369">
        <v>1700</v>
      </c>
      <c r="E4369">
        <v>10</v>
      </c>
      <c r="F4369" t="s">
        <v>103</v>
      </c>
      <c r="G4369">
        <v>1078</v>
      </c>
      <c r="H4369">
        <v>1</v>
      </c>
      <c r="I4369">
        <v>310</v>
      </c>
      <c r="J4369" t="s">
        <v>71</v>
      </c>
      <c r="K4369" t="s">
        <v>6789</v>
      </c>
      <c r="L4369">
        <v>0</v>
      </c>
      <c r="M4369" t="s">
        <v>30</v>
      </c>
      <c r="N4369" t="s">
        <v>31</v>
      </c>
      <c r="O4369">
        <v>118</v>
      </c>
      <c r="P4369" t="s">
        <v>858</v>
      </c>
      <c r="S4369" t="s">
        <v>40</v>
      </c>
      <c r="T4369" t="s">
        <v>41</v>
      </c>
      <c r="U4369">
        <v>310</v>
      </c>
      <c r="V4369">
        <v>998</v>
      </c>
      <c r="Y4369" t="s">
        <v>6790</v>
      </c>
      <c r="AA4369">
        <v>34.161299999999997</v>
      </c>
      <c r="AB4369">
        <v>-118.49169999999999</v>
      </c>
      <c r="AC4369">
        <f t="shared" si="68"/>
        <v>0</v>
      </c>
    </row>
    <row r="4370" spans="1:29" x14ac:dyDescent="0.35">
      <c r="A4370">
        <v>200615006</v>
      </c>
      <c r="B4370" s="1">
        <v>44080</v>
      </c>
      <c r="C4370" s="1">
        <v>44079</v>
      </c>
      <c r="D4370">
        <v>130</v>
      </c>
      <c r="E4370">
        <v>6</v>
      </c>
      <c r="F4370" t="s">
        <v>91</v>
      </c>
      <c r="G4370">
        <v>644</v>
      </c>
      <c r="H4370">
        <v>2</v>
      </c>
      <c r="I4370">
        <v>888</v>
      </c>
      <c r="J4370" t="s">
        <v>250</v>
      </c>
      <c r="K4370">
        <v>1822</v>
      </c>
      <c r="L4370">
        <v>0</v>
      </c>
      <c r="M4370" t="s">
        <v>46</v>
      </c>
      <c r="N4370" t="s">
        <v>46</v>
      </c>
      <c r="O4370">
        <v>502</v>
      </c>
      <c r="P4370" t="s">
        <v>47</v>
      </c>
      <c r="S4370" t="s">
        <v>40</v>
      </c>
      <c r="T4370" t="s">
        <v>41</v>
      </c>
      <c r="U4370">
        <v>888</v>
      </c>
      <c r="Y4370" t="s">
        <v>2274</v>
      </c>
      <c r="AA4370">
        <v>34.096200000000003</v>
      </c>
      <c r="AB4370">
        <v>-118.34520000000001</v>
      </c>
      <c r="AC4370">
        <f t="shared" si="68"/>
        <v>0</v>
      </c>
    </row>
    <row r="4371" spans="1:29" x14ac:dyDescent="0.35">
      <c r="A4371">
        <v>200915623</v>
      </c>
      <c r="B4371" s="1">
        <v>44111</v>
      </c>
      <c r="C4371" s="1">
        <v>44106</v>
      </c>
      <c r="D4371">
        <v>525</v>
      </c>
      <c r="E4371">
        <v>9</v>
      </c>
      <c r="F4371" t="s">
        <v>49</v>
      </c>
      <c r="G4371">
        <v>974</v>
      </c>
      <c r="H4371">
        <v>1</v>
      </c>
      <c r="I4371">
        <v>510</v>
      </c>
      <c r="J4371" t="s">
        <v>29</v>
      </c>
      <c r="L4371">
        <v>0</v>
      </c>
      <c r="O4371">
        <v>123</v>
      </c>
      <c r="P4371" t="s">
        <v>290</v>
      </c>
      <c r="S4371" t="s">
        <v>40</v>
      </c>
      <c r="T4371" t="s">
        <v>41</v>
      </c>
      <c r="U4371">
        <v>510</v>
      </c>
      <c r="Y4371" t="s">
        <v>6791</v>
      </c>
      <c r="AA4371">
        <v>34.155999999999999</v>
      </c>
      <c r="AB4371">
        <v>-118.45529999999999</v>
      </c>
      <c r="AC4371">
        <f t="shared" si="68"/>
        <v>0</v>
      </c>
    </row>
    <row r="4372" spans="1:29" x14ac:dyDescent="0.35">
      <c r="A4372">
        <v>200213185</v>
      </c>
      <c r="B4372" s="1">
        <v>44043</v>
      </c>
      <c r="C4372" s="1">
        <v>44042</v>
      </c>
      <c r="D4372">
        <v>2230</v>
      </c>
      <c r="E4372">
        <v>2</v>
      </c>
      <c r="F4372" t="s">
        <v>56</v>
      </c>
      <c r="G4372">
        <v>235</v>
      </c>
      <c r="H4372">
        <v>1</v>
      </c>
      <c r="I4372">
        <v>510</v>
      </c>
      <c r="J4372" t="s">
        <v>29</v>
      </c>
      <c r="L4372">
        <v>0</v>
      </c>
      <c r="O4372">
        <v>101</v>
      </c>
      <c r="P4372" t="s">
        <v>32</v>
      </c>
      <c r="S4372" t="s">
        <v>40</v>
      </c>
      <c r="T4372" t="s">
        <v>41</v>
      </c>
      <c r="U4372">
        <v>510</v>
      </c>
      <c r="Y4372" t="s">
        <v>2827</v>
      </c>
      <c r="AA4372">
        <v>34.0655</v>
      </c>
      <c r="AB4372">
        <v>-118.2765</v>
      </c>
      <c r="AC4372">
        <f t="shared" si="68"/>
        <v>0</v>
      </c>
    </row>
    <row r="4373" spans="1:29" x14ac:dyDescent="0.35">
      <c r="A4373">
        <v>200918625</v>
      </c>
      <c r="B4373" s="1">
        <v>44185</v>
      </c>
      <c r="C4373" s="1">
        <v>44184</v>
      </c>
      <c r="D4373">
        <v>2115</v>
      </c>
      <c r="E4373">
        <v>9</v>
      </c>
      <c r="F4373" t="s">
        <v>49</v>
      </c>
      <c r="G4373">
        <v>911</v>
      </c>
      <c r="H4373">
        <v>2</v>
      </c>
      <c r="I4373">
        <v>753</v>
      </c>
      <c r="J4373" t="s">
        <v>452</v>
      </c>
      <c r="L4373">
        <v>29</v>
      </c>
      <c r="M4373" t="s">
        <v>30</v>
      </c>
      <c r="N4373" t="s">
        <v>163</v>
      </c>
      <c r="O4373">
        <v>502</v>
      </c>
      <c r="P4373" t="s">
        <v>47</v>
      </c>
      <c r="S4373" t="s">
        <v>40</v>
      </c>
      <c r="T4373" t="s">
        <v>41</v>
      </c>
      <c r="U4373">
        <v>753</v>
      </c>
      <c r="Y4373" t="s">
        <v>6792</v>
      </c>
      <c r="AA4373">
        <v>34.193899999999999</v>
      </c>
      <c r="AB4373">
        <v>-118.4687</v>
      </c>
      <c r="AC4373">
        <f t="shared" si="68"/>
        <v>0</v>
      </c>
    </row>
    <row r="4374" spans="1:29" x14ac:dyDescent="0.35">
      <c r="A4374">
        <v>200514362</v>
      </c>
      <c r="B4374" s="1">
        <v>44094</v>
      </c>
      <c r="C4374" s="1">
        <v>44094</v>
      </c>
      <c r="D4374">
        <v>1642</v>
      </c>
      <c r="E4374">
        <v>5</v>
      </c>
      <c r="F4374" t="s">
        <v>98</v>
      </c>
      <c r="G4374">
        <v>507</v>
      </c>
      <c r="H4374">
        <v>2</v>
      </c>
      <c r="I4374">
        <v>437</v>
      </c>
      <c r="J4374" t="s">
        <v>283</v>
      </c>
      <c r="K4374" t="s">
        <v>6793</v>
      </c>
      <c r="L4374">
        <v>0</v>
      </c>
      <c r="M4374" t="s">
        <v>46</v>
      </c>
      <c r="N4374" t="s">
        <v>46</v>
      </c>
      <c r="O4374">
        <v>102</v>
      </c>
      <c r="P4374" t="s">
        <v>186</v>
      </c>
      <c r="Q4374">
        <v>400</v>
      </c>
      <c r="R4374" t="s">
        <v>143</v>
      </c>
      <c r="S4374" t="s">
        <v>33</v>
      </c>
      <c r="T4374" t="s">
        <v>34</v>
      </c>
      <c r="U4374">
        <v>437</v>
      </c>
      <c r="V4374">
        <v>998</v>
      </c>
      <c r="Y4374" t="s">
        <v>1482</v>
      </c>
      <c r="Z4374" t="s">
        <v>6794</v>
      </c>
      <c r="AA4374">
        <v>33.8245</v>
      </c>
      <c r="AB4374">
        <v>-118.30159999999999</v>
      </c>
      <c r="AC4374">
        <f t="shared" si="68"/>
        <v>1</v>
      </c>
    </row>
    <row r="4375" spans="1:29" x14ac:dyDescent="0.35">
      <c r="A4375">
        <v>200122099</v>
      </c>
      <c r="B4375" s="1">
        <v>44173</v>
      </c>
      <c r="C4375" s="1">
        <v>44173</v>
      </c>
      <c r="D4375">
        <v>1140</v>
      </c>
      <c r="E4375">
        <v>1</v>
      </c>
      <c r="F4375" t="s">
        <v>36</v>
      </c>
      <c r="G4375">
        <v>155</v>
      </c>
      <c r="H4375">
        <v>2</v>
      </c>
      <c r="I4375">
        <v>624</v>
      </c>
      <c r="J4375" t="s">
        <v>171</v>
      </c>
      <c r="K4375" t="s">
        <v>6795</v>
      </c>
      <c r="L4375">
        <v>35</v>
      </c>
      <c r="M4375" t="s">
        <v>30</v>
      </c>
      <c r="N4375" t="s">
        <v>163</v>
      </c>
      <c r="O4375">
        <v>102</v>
      </c>
      <c r="P4375" t="s">
        <v>186</v>
      </c>
      <c r="Q4375">
        <v>400</v>
      </c>
      <c r="R4375" t="s">
        <v>143</v>
      </c>
      <c r="S4375" t="s">
        <v>40</v>
      </c>
      <c r="T4375" t="s">
        <v>41</v>
      </c>
      <c r="U4375">
        <v>624</v>
      </c>
      <c r="Y4375" t="s">
        <v>788</v>
      </c>
      <c r="Z4375" t="s">
        <v>1118</v>
      </c>
      <c r="AA4375">
        <v>34.044600000000003</v>
      </c>
      <c r="AB4375">
        <v>-118.249</v>
      </c>
      <c r="AC4375">
        <f t="shared" si="68"/>
        <v>0</v>
      </c>
    </row>
    <row r="4376" spans="1:29" x14ac:dyDescent="0.35">
      <c r="A4376">
        <v>200514542</v>
      </c>
      <c r="B4376" s="1">
        <v>44100</v>
      </c>
      <c r="C4376" s="1">
        <v>44100</v>
      </c>
      <c r="D4376">
        <v>300</v>
      </c>
      <c r="E4376">
        <v>5</v>
      </c>
      <c r="F4376" t="s">
        <v>98</v>
      </c>
      <c r="G4376">
        <v>555</v>
      </c>
      <c r="H4376">
        <v>2</v>
      </c>
      <c r="I4376">
        <v>624</v>
      </c>
      <c r="J4376" t="s">
        <v>171</v>
      </c>
      <c r="K4376" t="s">
        <v>6796</v>
      </c>
      <c r="L4376">
        <v>23</v>
      </c>
      <c r="M4376" t="s">
        <v>30</v>
      </c>
      <c r="N4376" t="s">
        <v>95</v>
      </c>
      <c r="O4376">
        <v>501</v>
      </c>
      <c r="P4376" t="s">
        <v>164</v>
      </c>
      <c r="Q4376">
        <v>400</v>
      </c>
      <c r="R4376" t="s">
        <v>143</v>
      </c>
      <c r="S4376" t="s">
        <v>84</v>
      </c>
      <c r="T4376" t="s">
        <v>85</v>
      </c>
      <c r="U4376">
        <v>624</v>
      </c>
      <c r="Y4376" t="s">
        <v>6797</v>
      </c>
      <c r="AA4376">
        <v>33.75</v>
      </c>
      <c r="AB4376">
        <v>-118.292</v>
      </c>
      <c r="AC4376">
        <f t="shared" si="68"/>
        <v>0</v>
      </c>
    </row>
    <row r="4377" spans="1:29" x14ac:dyDescent="0.35">
      <c r="A4377">
        <v>200119229</v>
      </c>
      <c r="B4377" s="1">
        <v>44115</v>
      </c>
      <c r="C4377" s="1">
        <v>44115</v>
      </c>
      <c r="D4377">
        <v>1930</v>
      </c>
      <c r="E4377">
        <v>1</v>
      </c>
      <c r="F4377" t="s">
        <v>36</v>
      </c>
      <c r="G4377">
        <v>148</v>
      </c>
      <c r="H4377">
        <v>1</v>
      </c>
      <c r="I4377">
        <v>230</v>
      </c>
      <c r="J4377" t="s">
        <v>161</v>
      </c>
      <c r="K4377" t="s">
        <v>6798</v>
      </c>
      <c r="L4377">
        <v>0</v>
      </c>
      <c r="M4377" t="s">
        <v>30</v>
      </c>
      <c r="N4377" t="s">
        <v>95</v>
      </c>
      <c r="O4377">
        <v>102</v>
      </c>
      <c r="P4377" t="s">
        <v>186</v>
      </c>
      <c r="Q4377">
        <v>102</v>
      </c>
      <c r="R4377" t="s">
        <v>219</v>
      </c>
      <c r="S4377" t="s">
        <v>40</v>
      </c>
      <c r="T4377" t="s">
        <v>41</v>
      </c>
      <c r="U4377">
        <v>230</v>
      </c>
      <c r="Y4377" t="s">
        <v>997</v>
      </c>
      <c r="Z4377" t="s">
        <v>152</v>
      </c>
      <c r="AA4377">
        <v>34.044199999999996</v>
      </c>
      <c r="AB4377">
        <v>-118.2439</v>
      </c>
      <c r="AC4377">
        <f t="shared" si="68"/>
        <v>0</v>
      </c>
    </row>
    <row r="4378" spans="1:29" x14ac:dyDescent="0.35">
      <c r="A4378">
        <v>200506022</v>
      </c>
      <c r="B4378" s="1">
        <v>43878</v>
      </c>
      <c r="C4378" s="1">
        <v>43872</v>
      </c>
      <c r="D4378">
        <v>900</v>
      </c>
      <c r="E4378">
        <v>5</v>
      </c>
      <c r="F4378" t="s">
        <v>98</v>
      </c>
      <c r="G4378">
        <v>516</v>
      </c>
      <c r="H4378">
        <v>2</v>
      </c>
      <c r="I4378">
        <v>740</v>
      </c>
      <c r="J4378" t="s">
        <v>224</v>
      </c>
      <c r="K4378" t="s">
        <v>6799</v>
      </c>
      <c r="L4378">
        <v>0</v>
      </c>
      <c r="M4378" t="s">
        <v>46</v>
      </c>
      <c r="N4378" t="s">
        <v>46</v>
      </c>
      <c r="O4378">
        <v>122</v>
      </c>
      <c r="P4378" t="s">
        <v>275</v>
      </c>
      <c r="S4378" t="s">
        <v>40</v>
      </c>
      <c r="T4378" t="s">
        <v>41</v>
      </c>
      <c r="U4378">
        <v>740</v>
      </c>
      <c r="Y4378" t="s">
        <v>4126</v>
      </c>
      <c r="AA4378">
        <v>33.784799999999997</v>
      </c>
      <c r="AB4378">
        <v>-118.26519999999999</v>
      </c>
      <c r="AC4378">
        <f t="shared" si="68"/>
        <v>0</v>
      </c>
    </row>
    <row r="4379" spans="1:29" x14ac:dyDescent="0.35">
      <c r="A4379">
        <v>200307642</v>
      </c>
      <c r="B4379" s="1">
        <v>43891</v>
      </c>
      <c r="C4379" s="1">
        <v>43891</v>
      </c>
      <c r="D4379">
        <v>400</v>
      </c>
      <c r="E4379">
        <v>3</v>
      </c>
      <c r="F4379" t="s">
        <v>43</v>
      </c>
      <c r="G4379">
        <v>397</v>
      </c>
      <c r="H4379">
        <v>1</v>
      </c>
      <c r="I4379">
        <v>510</v>
      </c>
      <c r="J4379" t="s">
        <v>29</v>
      </c>
      <c r="L4379">
        <v>0</v>
      </c>
      <c r="O4379">
        <v>101</v>
      </c>
      <c r="P4379" t="s">
        <v>32</v>
      </c>
      <c r="S4379" t="s">
        <v>40</v>
      </c>
      <c r="T4379" t="s">
        <v>41</v>
      </c>
      <c r="U4379">
        <v>510</v>
      </c>
      <c r="Y4379" t="s">
        <v>6800</v>
      </c>
      <c r="AA4379">
        <v>34.005499999999998</v>
      </c>
      <c r="AB4379">
        <v>-118.2991</v>
      </c>
      <c r="AC4379">
        <f t="shared" si="68"/>
        <v>0</v>
      </c>
    </row>
    <row r="4380" spans="1:29" x14ac:dyDescent="0.35">
      <c r="A4380">
        <v>200816511</v>
      </c>
      <c r="B4380" s="1">
        <v>44151</v>
      </c>
      <c r="C4380" s="1">
        <v>44121</v>
      </c>
      <c r="D4380">
        <v>100</v>
      </c>
      <c r="E4380">
        <v>8</v>
      </c>
      <c r="F4380" t="s">
        <v>109</v>
      </c>
      <c r="G4380">
        <v>824</v>
      </c>
      <c r="H4380">
        <v>2</v>
      </c>
      <c r="I4380">
        <v>888</v>
      </c>
      <c r="J4380" t="s">
        <v>250</v>
      </c>
      <c r="K4380">
        <v>1202</v>
      </c>
      <c r="L4380">
        <v>68</v>
      </c>
      <c r="M4380" t="s">
        <v>94</v>
      </c>
      <c r="N4380" t="s">
        <v>73</v>
      </c>
      <c r="O4380">
        <v>501</v>
      </c>
      <c r="P4380" t="s">
        <v>164</v>
      </c>
      <c r="S4380" t="s">
        <v>40</v>
      </c>
      <c r="T4380" t="s">
        <v>41</v>
      </c>
      <c r="U4380">
        <v>888</v>
      </c>
      <c r="Y4380" t="s">
        <v>6801</v>
      </c>
      <c r="AA4380">
        <v>34.037799999999997</v>
      </c>
      <c r="AB4380">
        <v>-118.5097</v>
      </c>
      <c r="AC4380">
        <f t="shared" si="68"/>
        <v>0</v>
      </c>
    </row>
    <row r="4381" spans="1:29" x14ac:dyDescent="0.35">
      <c r="A4381">
        <v>201227230</v>
      </c>
      <c r="B4381" s="1">
        <v>44193</v>
      </c>
      <c r="C4381" s="1">
        <v>44193</v>
      </c>
      <c r="D4381">
        <v>130</v>
      </c>
      <c r="E4381">
        <v>12</v>
      </c>
      <c r="F4381" t="s">
        <v>68</v>
      </c>
      <c r="G4381">
        <v>1256</v>
      </c>
      <c r="H4381">
        <v>2</v>
      </c>
      <c r="I4381">
        <v>888</v>
      </c>
      <c r="J4381" t="s">
        <v>250</v>
      </c>
      <c r="K4381">
        <v>1402</v>
      </c>
      <c r="L4381">
        <v>42</v>
      </c>
      <c r="M4381" t="s">
        <v>94</v>
      </c>
      <c r="N4381" t="s">
        <v>95</v>
      </c>
      <c r="O4381">
        <v>502</v>
      </c>
      <c r="P4381" t="s">
        <v>47</v>
      </c>
      <c r="S4381" t="s">
        <v>40</v>
      </c>
      <c r="T4381" t="s">
        <v>41</v>
      </c>
      <c r="U4381">
        <v>888</v>
      </c>
      <c r="V4381">
        <v>998</v>
      </c>
      <c r="Y4381" t="s">
        <v>6802</v>
      </c>
      <c r="AA4381">
        <v>33.972700000000003</v>
      </c>
      <c r="AB4381">
        <v>-118.285</v>
      </c>
      <c r="AC4381">
        <f t="shared" si="68"/>
        <v>0</v>
      </c>
    </row>
    <row r="4382" spans="1:29" x14ac:dyDescent="0.35">
      <c r="A4382">
        <v>200321271</v>
      </c>
      <c r="B4382" s="1">
        <v>44169</v>
      </c>
      <c r="C4382" s="1">
        <v>44169</v>
      </c>
      <c r="D4382">
        <v>1630</v>
      </c>
      <c r="E4382">
        <v>3</v>
      </c>
      <c r="F4382" t="s">
        <v>43</v>
      </c>
      <c r="G4382">
        <v>397</v>
      </c>
      <c r="H4382">
        <v>2</v>
      </c>
      <c r="I4382">
        <v>930</v>
      </c>
      <c r="J4382" t="s">
        <v>339</v>
      </c>
      <c r="K4382" t="s">
        <v>6803</v>
      </c>
      <c r="L4382">
        <v>38</v>
      </c>
      <c r="M4382" t="s">
        <v>30</v>
      </c>
      <c r="N4382" t="s">
        <v>163</v>
      </c>
      <c r="O4382">
        <v>102</v>
      </c>
      <c r="P4382" t="s">
        <v>186</v>
      </c>
      <c r="Q4382">
        <v>511</v>
      </c>
      <c r="R4382" t="s">
        <v>151</v>
      </c>
      <c r="S4382" t="s">
        <v>40</v>
      </c>
      <c r="T4382" t="s">
        <v>41</v>
      </c>
      <c r="U4382">
        <v>930</v>
      </c>
      <c r="Y4382" t="s">
        <v>6804</v>
      </c>
      <c r="AA4382">
        <v>34.007300000000001</v>
      </c>
      <c r="AB4382">
        <v>-118.298</v>
      </c>
      <c r="AC4382">
        <f t="shared" si="68"/>
        <v>0</v>
      </c>
    </row>
    <row r="4383" spans="1:29" x14ac:dyDescent="0.35">
      <c r="A4383">
        <v>200112169</v>
      </c>
      <c r="B4383" s="1">
        <v>43977</v>
      </c>
      <c r="C4383" s="1">
        <v>43976</v>
      </c>
      <c r="D4383">
        <v>2145</v>
      </c>
      <c r="E4383">
        <v>1</v>
      </c>
      <c r="F4383" t="s">
        <v>36</v>
      </c>
      <c r="G4383">
        <v>138</v>
      </c>
      <c r="H4383">
        <v>1</v>
      </c>
      <c r="I4383">
        <v>442</v>
      </c>
      <c r="J4383" t="s">
        <v>179</v>
      </c>
      <c r="K4383" t="s">
        <v>245</v>
      </c>
      <c r="L4383">
        <v>0</v>
      </c>
      <c r="M4383" t="s">
        <v>30</v>
      </c>
      <c r="N4383" t="s">
        <v>73</v>
      </c>
      <c r="O4383">
        <v>203</v>
      </c>
      <c r="P4383" t="s">
        <v>101</v>
      </c>
      <c r="S4383" t="s">
        <v>40</v>
      </c>
      <c r="T4383" t="s">
        <v>41</v>
      </c>
      <c r="U4383">
        <v>442</v>
      </c>
      <c r="Y4383" t="s">
        <v>2622</v>
      </c>
      <c r="AA4383">
        <v>34.049300000000002</v>
      </c>
      <c r="AB4383">
        <v>-118.2418</v>
      </c>
      <c r="AC4383">
        <f t="shared" si="68"/>
        <v>0</v>
      </c>
    </row>
    <row r="4384" spans="1:29" x14ac:dyDescent="0.35">
      <c r="A4384">
        <v>201309203</v>
      </c>
      <c r="B4384" s="1">
        <v>43930</v>
      </c>
      <c r="C4384" s="1">
        <v>43928</v>
      </c>
      <c r="D4384">
        <v>1250</v>
      </c>
      <c r="E4384">
        <v>13</v>
      </c>
      <c r="F4384" t="s">
        <v>62</v>
      </c>
      <c r="G4384">
        <v>1385</v>
      </c>
      <c r="H4384">
        <v>2</v>
      </c>
      <c r="I4384">
        <v>740</v>
      </c>
      <c r="J4384" t="s">
        <v>224</v>
      </c>
      <c r="K4384">
        <v>329</v>
      </c>
      <c r="L4384">
        <v>27</v>
      </c>
      <c r="M4384" t="s">
        <v>30</v>
      </c>
      <c r="N4384" t="s">
        <v>95</v>
      </c>
      <c r="O4384">
        <v>203</v>
      </c>
      <c r="P4384" t="s">
        <v>101</v>
      </c>
      <c r="S4384" t="s">
        <v>40</v>
      </c>
      <c r="T4384" t="s">
        <v>41</v>
      </c>
      <c r="U4384">
        <v>740</v>
      </c>
      <c r="Y4384" t="s">
        <v>6805</v>
      </c>
      <c r="AA4384">
        <v>33.985700000000001</v>
      </c>
      <c r="AB4384">
        <v>-118.2628</v>
      </c>
      <c r="AC4384">
        <f t="shared" si="68"/>
        <v>0</v>
      </c>
    </row>
    <row r="4385" spans="1:29" x14ac:dyDescent="0.35">
      <c r="A4385">
        <v>201016087</v>
      </c>
      <c r="B4385" s="1">
        <v>44179</v>
      </c>
      <c r="C4385" s="1">
        <v>44177</v>
      </c>
      <c r="D4385">
        <v>450</v>
      </c>
      <c r="E4385">
        <v>10</v>
      </c>
      <c r="F4385" t="s">
        <v>103</v>
      </c>
      <c r="G4385">
        <v>1061</v>
      </c>
      <c r="H4385">
        <v>1</v>
      </c>
      <c r="I4385">
        <v>310</v>
      </c>
      <c r="J4385" t="s">
        <v>71</v>
      </c>
      <c r="K4385" t="s">
        <v>6806</v>
      </c>
      <c r="L4385">
        <v>0</v>
      </c>
      <c r="M4385" t="s">
        <v>30</v>
      </c>
      <c r="N4385" t="s">
        <v>73</v>
      </c>
      <c r="O4385">
        <v>210</v>
      </c>
      <c r="P4385" t="s">
        <v>183</v>
      </c>
      <c r="S4385" t="s">
        <v>40</v>
      </c>
      <c r="T4385" t="s">
        <v>41</v>
      </c>
      <c r="U4385">
        <v>310</v>
      </c>
      <c r="Y4385" t="s">
        <v>6807</v>
      </c>
      <c r="AA4385">
        <v>34.172800000000002</v>
      </c>
      <c r="AB4385">
        <v>-118.5578</v>
      </c>
      <c r="AC4385">
        <f t="shared" si="68"/>
        <v>0</v>
      </c>
    </row>
    <row r="4386" spans="1:29" x14ac:dyDescent="0.35">
      <c r="A4386">
        <v>200809580</v>
      </c>
      <c r="B4386" s="1">
        <v>43969</v>
      </c>
      <c r="C4386" s="1">
        <v>43968</v>
      </c>
      <c r="D4386">
        <v>2348</v>
      </c>
      <c r="E4386">
        <v>8</v>
      </c>
      <c r="F4386" t="s">
        <v>109</v>
      </c>
      <c r="G4386">
        <v>835</v>
      </c>
      <c r="H4386">
        <v>2</v>
      </c>
      <c r="I4386">
        <v>740</v>
      </c>
      <c r="J4386" t="s">
        <v>224</v>
      </c>
      <c r="K4386" t="s">
        <v>645</v>
      </c>
      <c r="L4386">
        <v>0</v>
      </c>
      <c r="M4386" t="s">
        <v>46</v>
      </c>
      <c r="N4386" t="s">
        <v>46</v>
      </c>
      <c r="O4386">
        <v>729</v>
      </c>
      <c r="P4386" t="s">
        <v>1361</v>
      </c>
      <c r="S4386" t="s">
        <v>40</v>
      </c>
      <c r="T4386" t="s">
        <v>41</v>
      </c>
      <c r="U4386">
        <v>740</v>
      </c>
      <c r="Y4386" t="s">
        <v>6808</v>
      </c>
      <c r="AA4386">
        <v>34.050199999999997</v>
      </c>
      <c r="AB4386">
        <v>-118.4344</v>
      </c>
      <c r="AC4386">
        <f t="shared" si="68"/>
        <v>0</v>
      </c>
    </row>
    <row r="4387" spans="1:29" x14ac:dyDescent="0.35">
      <c r="A4387">
        <v>200912918</v>
      </c>
      <c r="B4387" s="1">
        <v>44042</v>
      </c>
      <c r="C4387" s="1">
        <v>44042</v>
      </c>
      <c r="D4387">
        <v>615</v>
      </c>
      <c r="E4387">
        <v>9</v>
      </c>
      <c r="F4387" t="s">
        <v>49</v>
      </c>
      <c r="G4387">
        <v>926</v>
      </c>
      <c r="H4387">
        <v>1</v>
      </c>
      <c r="I4387">
        <v>510</v>
      </c>
      <c r="J4387" t="s">
        <v>29</v>
      </c>
      <c r="L4387">
        <v>0</v>
      </c>
      <c r="O4387">
        <v>101</v>
      </c>
      <c r="P4387" t="s">
        <v>32</v>
      </c>
      <c r="S4387" t="s">
        <v>40</v>
      </c>
      <c r="T4387" t="s">
        <v>41</v>
      </c>
      <c r="U4387">
        <v>510</v>
      </c>
      <c r="Y4387" t="s">
        <v>6809</v>
      </c>
      <c r="AA4387">
        <v>34.1907</v>
      </c>
      <c r="AB4387">
        <v>-118.44</v>
      </c>
      <c r="AC4387">
        <f t="shared" si="68"/>
        <v>0</v>
      </c>
    </row>
    <row r="4388" spans="1:29" x14ac:dyDescent="0.35">
      <c r="A4388">
        <v>200811622</v>
      </c>
      <c r="B4388" s="1">
        <v>44019</v>
      </c>
      <c r="C4388" s="1">
        <v>44019</v>
      </c>
      <c r="D4388">
        <v>330</v>
      </c>
      <c r="E4388">
        <v>8</v>
      </c>
      <c r="F4388" t="s">
        <v>109</v>
      </c>
      <c r="G4388">
        <v>832</v>
      </c>
      <c r="H4388">
        <v>2</v>
      </c>
      <c r="I4388">
        <v>888</v>
      </c>
      <c r="J4388" t="s">
        <v>250</v>
      </c>
      <c r="K4388" t="s">
        <v>251</v>
      </c>
      <c r="L4388">
        <v>0</v>
      </c>
      <c r="M4388" t="s">
        <v>46</v>
      </c>
      <c r="N4388" t="s">
        <v>46</v>
      </c>
      <c r="O4388">
        <v>210</v>
      </c>
      <c r="P4388" t="s">
        <v>183</v>
      </c>
      <c r="S4388" t="s">
        <v>40</v>
      </c>
      <c r="T4388" t="s">
        <v>41</v>
      </c>
      <c r="U4388">
        <v>888</v>
      </c>
      <c r="Y4388" t="s">
        <v>6326</v>
      </c>
      <c r="AA4388">
        <v>34.051099999999998</v>
      </c>
      <c r="AB4388">
        <v>-118.46429999999999</v>
      </c>
      <c r="AC4388">
        <f t="shared" si="68"/>
        <v>0</v>
      </c>
    </row>
    <row r="4389" spans="1:29" x14ac:dyDescent="0.35">
      <c r="A4389">
        <v>200122184</v>
      </c>
      <c r="B4389" s="1">
        <v>44174</v>
      </c>
      <c r="C4389" s="1">
        <v>44174</v>
      </c>
      <c r="D4389">
        <v>1200</v>
      </c>
      <c r="E4389">
        <v>1</v>
      </c>
      <c r="F4389" t="s">
        <v>36</v>
      </c>
      <c r="G4389">
        <v>139</v>
      </c>
      <c r="H4389">
        <v>1</v>
      </c>
      <c r="I4389">
        <v>480</v>
      </c>
      <c r="J4389" t="s">
        <v>44</v>
      </c>
      <c r="K4389" t="s">
        <v>2455</v>
      </c>
      <c r="L4389">
        <v>26</v>
      </c>
      <c r="M4389" t="s">
        <v>94</v>
      </c>
      <c r="N4389" t="s">
        <v>95</v>
      </c>
      <c r="O4389">
        <v>502</v>
      </c>
      <c r="P4389" t="s">
        <v>47</v>
      </c>
      <c r="S4389" t="s">
        <v>40</v>
      </c>
      <c r="T4389" t="s">
        <v>41</v>
      </c>
      <c r="U4389">
        <v>480</v>
      </c>
      <c r="Y4389" t="s">
        <v>6810</v>
      </c>
      <c r="AA4389">
        <v>34.047199999999997</v>
      </c>
      <c r="AB4389">
        <v>-118.2371</v>
      </c>
      <c r="AC4389">
        <f t="shared" si="68"/>
        <v>0</v>
      </c>
    </row>
    <row r="4390" spans="1:29" x14ac:dyDescent="0.35">
      <c r="A4390">
        <v>201211181</v>
      </c>
      <c r="B4390" s="1">
        <v>43939</v>
      </c>
      <c r="C4390" s="1">
        <v>43935</v>
      </c>
      <c r="D4390">
        <v>1800</v>
      </c>
      <c r="E4390">
        <v>12</v>
      </c>
      <c r="F4390" t="s">
        <v>68</v>
      </c>
      <c r="G4390">
        <v>1259</v>
      </c>
      <c r="H4390">
        <v>1</v>
      </c>
      <c r="I4390">
        <v>330</v>
      </c>
      <c r="J4390" t="s">
        <v>37</v>
      </c>
      <c r="K4390" t="s">
        <v>6811</v>
      </c>
      <c r="L4390">
        <v>0</v>
      </c>
      <c r="M4390" t="s">
        <v>46</v>
      </c>
      <c r="N4390" t="s">
        <v>46</v>
      </c>
      <c r="O4390">
        <v>103</v>
      </c>
      <c r="P4390" t="s">
        <v>146</v>
      </c>
      <c r="S4390" t="s">
        <v>40</v>
      </c>
      <c r="T4390" t="s">
        <v>41</v>
      </c>
      <c r="U4390">
        <v>330</v>
      </c>
      <c r="Y4390" t="s">
        <v>6812</v>
      </c>
      <c r="AA4390">
        <v>33.971200000000003</v>
      </c>
      <c r="AB4390">
        <v>-118.2608</v>
      </c>
      <c r="AC4390">
        <f t="shared" si="68"/>
        <v>0</v>
      </c>
    </row>
    <row r="4391" spans="1:29" x14ac:dyDescent="0.35">
      <c r="A4391">
        <v>201221796</v>
      </c>
      <c r="B4391" s="1">
        <v>44105</v>
      </c>
      <c r="C4391" s="1">
        <v>44103</v>
      </c>
      <c r="D4391">
        <v>100</v>
      </c>
      <c r="E4391">
        <v>12</v>
      </c>
      <c r="F4391" t="s">
        <v>68</v>
      </c>
      <c r="G4391">
        <v>1213</v>
      </c>
      <c r="H4391">
        <v>2</v>
      </c>
      <c r="I4391">
        <v>860</v>
      </c>
      <c r="J4391" t="s">
        <v>2220</v>
      </c>
      <c r="K4391" t="s">
        <v>6813</v>
      </c>
      <c r="L4391">
        <v>40</v>
      </c>
      <c r="M4391" t="s">
        <v>94</v>
      </c>
      <c r="N4391" t="s">
        <v>163</v>
      </c>
      <c r="O4391">
        <v>517</v>
      </c>
      <c r="P4391" t="s">
        <v>470</v>
      </c>
      <c r="Q4391">
        <v>400</v>
      </c>
      <c r="R4391" t="s">
        <v>143</v>
      </c>
      <c r="S4391" t="s">
        <v>40</v>
      </c>
      <c r="T4391" t="s">
        <v>41</v>
      </c>
      <c r="U4391">
        <v>860</v>
      </c>
      <c r="Y4391" t="s">
        <v>5758</v>
      </c>
      <c r="AA4391">
        <v>33.991</v>
      </c>
      <c r="AB4391">
        <v>-118.30889999999999</v>
      </c>
      <c r="AC4391">
        <f t="shared" si="68"/>
        <v>0</v>
      </c>
    </row>
    <row r="4392" spans="1:29" x14ac:dyDescent="0.35">
      <c r="A4392">
        <v>200807701</v>
      </c>
      <c r="B4392" s="1">
        <v>43915</v>
      </c>
      <c r="C4392" s="1">
        <v>43876</v>
      </c>
      <c r="D4392">
        <v>1800</v>
      </c>
      <c r="E4392">
        <v>8</v>
      </c>
      <c r="F4392" t="s">
        <v>109</v>
      </c>
      <c r="G4392">
        <v>811</v>
      </c>
      <c r="H4392">
        <v>2</v>
      </c>
      <c r="I4392">
        <v>812</v>
      </c>
      <c r="J4392" t="s">
        <v>396</v>
      </c>
      <c r="K4392" t="s">
        <v>6814</v>
      </c>
      <c r="L4392">
        <v>14</v>
      </c>
      <c r="M4392" t="s">
        <v>94</v>
      </c>
      <c r="N4392" t="s">
        <v>73</v>
      </c>
      <c r="O4392">
        <v>710</v>
      </c>
      <c r="P4392" t="s">
        <v>394</v>
      </c>
      <c r="Q4392">
        <v>400</v>
      </c>
      <c r="R4392" t="s">
        <v>143</v>
      </c>
      <c r="S4392" t="s">
        <v>84</v>
      </c>
      <c r="T4392" t="s">
        <v>85</v>
      </c>
      <c r="U4392">
        <v>812</v>
      </c>
      <c r="V4392">
        <v>860</v>
      </c>
      <c r="Y4392" t="s">
        <v>2178</v>
      </c>
      <c r="AA4392">
        <v>34.056100000000001</v>
      </c>
      <c r="AB4392">
        <v>-118.55119999999999</v>
      </c>
      <c r="AC4392">
        <f t="shared" si="68"/>
        <v>0</v>
      </c>
    </row>
    <row r="4393" spans="1:29" x14ac:dyDescent="0.35">
      <c r="A4393">
        <v>200516115</v>
      </c>
      <c r="B4393" s="1">
        <v>44137</v>
      </c>
      <c r="C4393" s="1">
        <v>44111</v>
      </c>
      <c r="D4393">
        <v>2100</v>
      </c>
      <c r="E4393">
        <v>5</v>
      </c>
      <c r="F4393" t="s">
        <v>98</v>
      </c>
      <c r="G4393">
        <v>501</v>
      </c>
      <c r="H4393">
        <v>1</v>
      </c>
      <c r="I4393">
        <v>440</v>
      </c>
      <c r="J4393" t="s">
        <v>213</v>
      </c>
      <c r="K4393" t="s">
        <v>6815</v>
      </c>
      <c r="L4393">
        <v>56</v>
      </c>
      <c r="M4393" t="s">
        <v>30</v>
      </c>
      <c r="N4393" t="s">
        <v>95</v>
      </c>
      <c r="O4393">
        <v>503</v>
      </c>
      <c r="P4393" t="s">
        <v>650</v>
      </c>
      <c r="S4393" t="s">
        <v>40</v>
      </c>
      <c r="T4393" t="s">
        <v>41</v>
      </c>
      <c r="U4393">
        <v>440</v>
      </c>
      <c r="Y4393" t="s">
        <v>6816</v>
      </c>
      <c r="AA4393">
        <v>33.861699999999999</v>
      </c>
      <c r="AB4393">
        <v>-118.29049999999999</v>
      </c>
      <c r="AC4393">
        <f t="shared" si="68"/>
        <v>0</v>
      </c>
    </row>
    <row r="4394" spans="1:29" x14ac:dyDescent="0.35">
      <c r="A4394">
        <v>200310061</v>
      </c>
      <c r="B4394" s="1">
        <v>43939</v>
      </c>
      <c r="C4394" s="1">
        <v>43933</v>
      </c>
      <c r="D4394">
        <v>1800</v>
      </c>
      <c r="E4394">
        <v>3</v>
      </c>
      <c r="F4394" t="s">
        <v>43</v>
      </c>
      <c r="G4394">
        <v>357</v>
      </c>
      <c r="H4394">
        <v>1</v>
      </c>
      <c r="I4394">
        <v>420</v>
      </c>
      <c r="J4394" t="s">
        <v>352</v>
      </c>
      <c r="L4394">
        <v>0</v>
      </c>
      <c r="O4394">
        <v>101</v>
      </c>
      <c r="P4394" t="s">
        <v>32</v>
      </c>
      <c r="S4394" t="s">
        <v>40</v>
      </c>
      <c r="T4394" t="s">
        <v>41</v>
      </c>
      <c r="U4394">
        <v>420</v>
      </c>
      <c r="Y4394" t="s">
        <v>6453</v>
      </c>
      <c r="AA4394">
        <v>34.020000000000003</v>
      </c>
      <c r="AB4394">
        <v>-118.2915</v>
      </c>
      <c r="AC4394">
        <f t="shared" si="68"/>
        <v>0</v>
      </c>
    </row>
    <row r="4395" spans="1:29" x14ac:dyDescent="0.35">
      <c r="A4395">
        <v>200916875</v>
      </c>
      <c r="B4395" s="1">
        <v>44140</v>
      </c>
      <c r="C4395" s="1">
        <v>44133</v>
      </c>
      <c r="D4395">
        <v>1010</v>
      </c>
      <c r="E4395">
        <v>9</v>
      </c>
      <c r="F4395" t="s">
        <v>49</v>
      </c>
      <c r="G4395">
        <v>916</v>
      </c>
      <c r="H4395">
        <v>1</v>
      </c>
      <c r="I4395">
        <v>440</v>
      </c>
      <c r="J4395" t="s">
        <v>213</v>
      </c>
      <c r="K4395" t="s">
        <v>2040</v>
      </c>
      <c r="L4395">
        <v>33</v>
      </c>
      <c r="M4395" t="s">
        <v>94</v>
      </c>
      <c r="N4395" t="s">
        <v>95</v>
      </c>
      <c r="O4395">
        <v>119</v>
      </c>
      <c r="P4395" t="s">
        <v>333</v>
      </c>
      <c r="S4395" t="s">
        <v>40</v>
      </c>
      <c r="T4395" t="s">
        <v>41</v>
      </c>
      <c r="U4395">
        <v>440</v>
      </c>
      <c r="Y4395" t="s">
        <v>6817</v>
      </c>
      <c r="AA4395">
        <v>34.197600000000001</v>
      </c>
      <c r="AB4395">
        <v>-118.43559999999999</v>
      </c>
      <c r="AC4395">
        <f t="shared" si="68"/>
        <v>0</v>
      </c>
    </row>
    <row r="4396" spans="1:29" x14ac:dyDescent="0.35">
      <c r="A4396">
        <v>200104034</v>
      </c>
      <c r="B4396" s="1">
        <v>43831</v>
      </c>
      <c r="C4396" s="1">
        <v>43831</v>
      </c>
      <c r="D4396">
        <v>838</v>
      </c>
      <c r="E4396">
        <v>1</v>
      </c>
      <c r="F4396" t="s">
        <v>36</v>
      </c>
      <c r="G4396">
        <v>164</v>
      </c>
      <c r="H4396">
        <v>1</v>
      </c>
      <c r="I4396">
        <v>110</v>
      </c>
      <c r="J4396" t="s">
        <v>3341</v>
      </c>
      <c r="K4396" t="s">
        <v>6818</v>
      </c>
      <c r="L4396">
        <v>56</v>
      </c>
      <c r="M4396" t="s">
        <v>30</v>
      </c>
      <c r="N4396" t="s">
        <v>95</v>
      </c>
      <c r="O4396">
        <v>210</v>
      </c>
      <c r="P4396" t="s">
        <v>183</v>
      </c>
      <c r="Q4396">
        <v>207</v>
      </c>
      <c r="R4396" t="s">
        <v>1110</v>
      </c>
      <c r="S4396" t="s">
        <v>33</v>
      </c>
      <c r="T4396" t="s">
        <v>34</v>
      </c>
      <c r="U4396">
        <v>110</v>
      </c>
      <c r="Y4396" t="s">
        <v>1891</v>
      </c>
      <c r="AA4396">
        <v>34.044600000000003</v>
      </c>
      <c r="AB4396">
        <v>-118.25069999999999</v>
      </c>
      <c r="AC4396">
        <f t="shared" si="68"/>
        <v>1</v>
      </c>
    </row>
    <row r="4397" spans="1:29" x14ac:dyDescent="0.35">
      <c r="A4397">
        <v>201211777</v>
      </c>
      <c r="B4397" s="1">
        <v>43949</v>
      </c>
      <c r="C4397" s="1">
        <v>43949</v>
      </c>
      <c r="D4397">
        <v>1000</v>
      </c>
      <c r="E4397">
        <v>12</v>
      </c>
      <c r="F4397" t="s">
        <v>68</v>
      </c>
      <c r="G4397">
        <v>1248</v>
      </c>
      <c r="H4397">
        <v>2</v>
      </c>
      <c r="I4397">
        <v>624</v>
      </c>
      <c r="J4397" t="s">
        <v>171</v>
      </c>
      <c r="K4397" t="s">
        <v>6819</v>
      </c>
      <c r="L4397">
        <v>43</v>
      </c>
      <c r="M4397" t="s">
        <v>94</v>
      </c>
      <c r="N4397" t="s">
        <v>163</v>
      </c>
      <c r="O4397">
        <v>501</v>
      </c>
      <c r="P4397" t="s">
        <v>164</v>
      </c>
      <c r="Q4397">
        <v>400</v>
      </c>
      <c r="R4397" t="s">
        <v>143</v>
      </c>
      <c r="S4397" t="s">
        <v>40</v>
      </c>
      <c r="T4397" t="s">
        <v>41</v>
      </c>
      <c r="U4397">
        <v>624</v>
      </c>
      <c r="Y4397" t="s">
        <v>6820</v>
      </c>
      <c r="AA4397">
        <v>0</v>
      </c>
      <c r="AB4397">
        <v>0</v>
      </c>
      <c r="AC4397">
        <f t="shared" si="68"/>
        <v>0</v>
      </c>
    </row>
    <row r="4398" spans="1:29" x14ac:dyDescent="0.35">
      <c r="A4398">
        <v>201107775</v>
      </c>
      <c r="B4398" s="1">
        <v>43916</v>
      </c>
      <c r="C4398" s="1">
        <v>43916</v>
      </c>
      <c r="D4398">
        <v>100</v>
      </c>
      <c r="E4398">
        <v>11</v>
      </c>
      <c r="F4398" t="s">
        <v>64</v>
      </c>
      <c r="G4398">
        <v>1109</v>
      </c>
      <c r="H4398">
        <v>1</v>
      </c>
      <c r="I4398">
        <v>420</v>
      </c>
      <c r="J4398" t="s">
        <v>352</v>
      </c>
      <c r="K4398" t="s">
        <v>670</v>
      </c>
      <c r="L4398">
        <v>62</v>
      </c>
      <c r="M4398" t="s">
        <v>30</v>
      </c>
      <c r="N4398" t="s">
        <v>73</v>
      </c>
      <c r="O4398">
        <v>101</v>
      </c>
      <c r="P4398" t="s">
        <v>32</v>
      </c>
      <c r="S4398" t="s">
        <v>40</v>
      </c>
      <c r="T4398" t="s">
        <v>41</v>
      </c>
      <c r="U4398">
        <v>420</v>
      </c>
      <c r="Y4398" t="s">
        <v>6821</v>
      </c>
      <c r="AA4398">
        <v>34.140999999999998</v>
      </c>
      <c r="AB4398">
        <v>-118.1938</v>
      </c>
      <c r="AC4398">
        <f t="shared" si="68"/>
        <v>0</v>
      </c>
    </row>
    <row r="4399" spans="1:29" x14ac:dyDescent="0.35">
      <c r="A4399">
        <v>200810379</v>
      </c>
      <c r="B4399" s="1">
        <v>43990</v>
      </c>
      <c r="C4399" s="1">
        <v>43987</v>
      </c>
      <c r="D4399">
        <v>900</v>
      </c>
      <c r="E4399">
        <v>8</v>
      </c>
      <c r="F4399" t="s">
        <v>109</v>
      </c>
      <c r="G4399">
        <v>886</v>
      </c>
      <c r="H4399">
        <v>2</v>
      </c>
      <c r="I4399">
        <v>662</v>
      </c>
      <c r="J4399" t="s">
        <v>191</v>
      </c>
      <c r="K4399" t="s">
        <v>6822</v>
      </c>
      <c r="L4399">
        <v>70</v>
      </c>
      <c r="M4399" t="s">
        <v>94</v>
      </c>
      <c r="N4399" t="s">
        <v>73</v>
      </c>
      <c r="O4399">
        <v>501</v>
      </c>
      <c r="P4399" t="s">
        <v>164</v>
      </c>
      <c r="S4399" t="s">
        <v>40</v>
      </c>
      <c r="T4399" t="s">
        <v>41</v>
      </c>
      <c r="U4399">
        <v>662</v>
      </c>
      <c r="Y4399" t="s">
        <v>6823</v>
      </c>
      <c r="AA4399">
        <v>34.0411</v>
      </c>
      <c r="AB4399">
        <v>-118.40219999999999</v>
      </c>
      <c r="AC4399">
        <f t="shared" si="68"/>
        <v>0</v>
      </c>
    </row>
    <row r="4400" spans="1:29" x14ac:dyDescent="0.35">
      <c r="A4400">
        <v>201206479</v>
      </c>
      <c r="B4400" s="1">
        <v>43865</v>
      </c>
      <c r="C4400" s="1">
        <v>43865</v>
      </c>
      <c r="D4400">
        <v>1335</v>
      </c>
      <c r="E4400">
        <v>12</v>
      </c>
      <c r="F4400" t="s">
        <v>68</v>
      </c>
      <c r="G4400">
        <v>1218</v>
      </c>
      <c r="H4400">
        <v>1</v>
      </c>
      <c r="I4400">
        <v>230</v>
      </c>
      <c r="J4400" t="s">
        <v>161</v>
      </c>
      <c r="K4400" t="s">
        <v>6824</v>
      </c>
      <c r="L4400">
        <v>13</v>
      </c>
      <c r="M4400" t="s">
        <v>30</v>
      </c>
      <c r="N4400" t="s">
        <v>95</v>
      </c>
      <c r="O4400">
        <v>101</v>
      </c>
      <c r="P4400" t="s">
        <v>32</v>
      </c>
      <c r="Q4400">
        <v>400</v>
      </c>
      <c r="R4400" t="s">
        <v>143</v>
      </c>
      <c r="S4400" t="s">
        <v>33</v>
      </c>
      <c r="T4400" t="s">
        <v>34</v>
      </c>
      <c r="U4400">
        <v>230</v>
      </c>
      <c r="V4400">
        <v>998</v>
      </c>
      <c r="Y4400" t="s">
        <v>6825</v>
      </c>
      <c r="AA4400">
        <v>33.990499999999997</v>
      </c>
      <c r="AB4400">
        <v>-118.2871</v>
      </c>
      <c r="AC4400">
        <f t="shared" si="68"/>
        <v>1</v>
      </c>
    </row>
    <row r="4401" spans="1:29" x14ac:dyDescent="0.35">
      <c r="A4401">
        <v>200710911</v>
      </c>
      <c r="B4401" s="1">
        <v>44006</v>
      </c>
      <c r="C4401" s="1">
        <v>44006</v>
      </c>
      <c r="D4401">
        <v>1915</v>
      </c>
      <c r="E4401">
        <v>7</v>
      </c>
      <c r="F4401" t="s">
        <v>28</v>
      </c>
      <c r="G4401">
        <v>758</v>
      </c>
      <c r="H4401">
        <v>2</v>
      </c>
      <c r="I4401">
        <v>745</v>
      </c>
      <c r="J4401" t="s">
        <v>139</v>
      </c>
      <c r="K4401" t="s">
        <v>6826</v>
      </c>
      <c r="L4401">
        <v>19</v>
      </c>
      <c r="M4401" t="s">
        <v>30</v>
      </c>
      <c r="N4401" t="s">
        <v>31</v>
      </c>
      <c r="O4401">
        <v>203</v>
      </c>
      <c r="P4401" t="s">
        <v>101</v>
      </c>
      <c r="S4401" t="s">
        <v>40</v>
      </c>
      <c r="T4401" t="s">
        <v>41</v>
      </c>
      <c r="U4401">
        <v>745</v>
      </c>
      <c r="Y4401" t="s">
        <v>1895</v>
      </c>
      <c r="AA4401">
        <v>34.051900000000003</v>
      </c>
      <c r="AB4401">
        <v>-118.3306</v>
      </c>
      <c r="AC4401">
        <f t="shared" si="68"/>
        <v>0</v>
      </c>
    </row>
    <row r="4402" spans="1:29" x14ac:dyDescent="0.35">
      <c r="A4402">
        <v>200815840</v>
      </c>
      <c r="B4402" s="1">
        <v>44132</v>
      </c>
      <c r="C4402" s="1">
        <v>44111</v>
      </c>
      <c r="D4402">
        <v>1238</v>
      </c>
      <c r="E4402">
        <v>8</v>
      </c>
      <c r="F4402" t="s">
        <v>109</v>
      </c>
      <c r="G4402">
        <v>822</v>
      </c>
      <c r="H4402">
        <v>1</v>
      </c>
      <c r="I4402">
        <v>440</v>
      </c>
      <c r="J4402" t="s">
        <v>213</v>
      </c>
      <c r="K4402" t="s">
        <v>1144</v>
      </c>
      <c r="L4402">
        <v>53</v>
      </c>
      <c r="M4402" t="s">
        <v>30</v>
      </c>
      <c r="N4402" t="s">
        <v>73</v>
      </c>
      <c r="O4402">
        <v>501</v>
      </c>
      <c r="P4402" t="s">
        <v>164</v>
      </c>
      <c r="S4402" t="s">
        <v>40</v>
      </c>
      <c r="T4402" t="s">
        <v>41</v>
      </c>
      <c r="U4402">
        <v>440</v>
      </c>
      <c r="Y4402" t="s">
        <v>6827</v>
      </c>
      <c r="Z4402" t="s">
        <v>6828</v>
      </c>
      <c r="AA4402">
        <v>34.044400000000003</v>
      </c>
      <c r="AB4402">
        <v>-118.5367</v>
      </c>
      <c r="AC4402">
        <f t="shared" si="68"/>
        <v>0</v>
      </c>
    </row>
    <row r="4403" spans="1:29" x14ac:dyDescent="0.35">
      <c r="A4403">
        <v>201225538</v>
      </c>
      <c r="B4403" s="1">
        <v>44165</v>
      </c>
      <c r="C4403" s="1">
        <v>44164</v>
      </c>
      <c r="D4403">
        <v>1710</v>
      </c>
      <c r="E4403">
        <v>12</v>
      </c>
      <c r="F4403" t="s">
        <v>68</v>
      </c>
      <c r="G4403">
        <v>1241</v>
      </c>
      <c r="H4403">
        <v>2</v>
      </c>
      <c r="I4403">
        <v>625</v>
      </c>
      <c r="J4403" t="s">
        <v>628</v>
      </c>
      <c r="K4403" t="s">
        <v>6829</v>
      </c>
      <c r="L4403">
        <v>43</v>
      </c>
      <c r="M4403" t="s">
        <v>94</v>
      </c>
      <c r="N4403" t="s">
        <v>163</v>
      </c>
      <c r="O4403">
        <v>502</v>
      </c>
      <c r="P4403" t="s">
        <v>47</v>
      </c>
      <c r="Q4403">
        <v>400</v>
      </c>
      <c r="R4403" t="s">
        <v>143</v>
      </c>
      <c r="S4403" t="s">
        <v>40</v>
      </c>
      <c r="T4403" t="s">
        <v>41</v>
      </c>
      <c r="U4403">
        <v>625</v>
      </c>
      <c r="Y4403" t="s">
        <v>6830</v>
      </c>
      <c r="AA4403">
        <v>33.982100000000003</v>
      </c>
      <c r="AB4403">
        <v>-118.3318</v>
      </c>
      <c r="AC4403">
        <f t="shared" si="68"/>
        <v>0</v>
      </c>
    </row>
    <row r="4404" spans="1:29" x14ac:dyDescent="0.35">
      <c r="A4404">
        <v>200708836</v>
      </c>
      <c r="B4404" s="1">
        <v>43953</v>
      </c>
      <c r="C4404" s="1">
        <v>43953</v>
      </c>
      <c r="D4404">
        <v>1300</v>
      </c>
      <c r="E4404">
        <v>7</v>
      </c>
      <c r="F4404" t="s">
        <v>28</v>
      </c>
      <c r="G4404">
        <v>724</v>
      </c>
      <c r="H4404">
        <v>2</v>
      </c>
      <c r="I4404">
        <v>950</v>
      </c>
      <c r="J4404" t="s">
        <v>6831</v>
      </c>
      <c r="K4404" t="s">
        <v>6832</v>
      </c>
      <c r="L4404">
        <v>60</v>
      </c>
      <c r="M4404" t="s">
        <v>30</v>
      </c>
      <c r="N4404" t="s">
        <v>95</v>
      </c>
      <c r="O4404">
        <v>517</v>
      </c>
      <c r="P4404" t="s">
        <v>470</v>
      </c>
      <c r="S4404" t="s">
        <v>40</v>
      </c>
      <c r="T4404" t="s">
        <v>41</v>
      </c>
      <c r="U4404">
        <v>950</v>
      </c>
      <c r="Y4404" t="s">
        <v>4065</v>
      </c>
      <c r="AA4404">
        <v>34.076099999999997</v>
      </c>
      <c r="AB4404">
        <v>-118.35550000000001</v>
      </c>
      <c r="AC4404">
        <f t="shared" si="68"/>
        <v>0</v>
      </c>
    </row>
    <row r="4405" spans="1:29" x14ac:dyDescent="0.35">
      <c r="A4405">
        <v>200517261</v>
      </c>
      <c r="B4405" s="1">
        <v>44165</v>
      </c>
      <c r="C4405" s="1">
        <v>44165</v>
      </c>
      <c r="D4405">
        <v>1720</v>
      </c>
      <c r="E4405">
        <v>5</v>
      </c>
      <c r="F4405" t="s">
        <v>98</v>
      </c>
      <c r="G4405">
        <v>507</v>
      </c>
      <c r="H4405">
        <v>1</v>
      </c>
      <c r="I4405">
        <v>230</v>
      </c>
      <c r="J4405" t="s">
        <v>161</v>
      </c>
      <c r="K4405" t="s">
        <v>6833</v>
      </c>
      <c r="L4405">
        <v>39</v>
      </c>
      <c r="M4405" t="s">
        <v>30</v>
      </c>
      <c r="N4405" t="s">
        <v>95</v>
      </c>
      <c r="O4405">
        <v>108</v>
      </c>
      <c r="P4405" t="s">
        <v>105</v>
      </c>
      <c r="Q4405">
        <v>102</v>
      </c>
      <c r="R4405" t="s">
        <v>219</v>
      </c>
      <c r="S4405" t="s">
        <v>40</v>
      </c>
      <c r="T4405" t="s">
        <v>41</v>
      </c>
      <c r="U4405">
        <v>230</v>
      </c>
      <c r="Y4405" t="s">
        <v>6834</v>
      </c>
      <c r="AA4405">
        <v>33.816099999999999</v>
      </c>
      <c r="AB4405">
        <v>-118.30629999999999</v>
      </c>
      <c r="AC4405">
        <f t="shared" si="68"/>
        <v>0</v>
      </c>
    </row>
    <row r="4406" spans="1:29" x14ac:dyDescent="0.35">
      <c r="A4406">
        <v>201116524</v>
      </c>
      <c r="B4406" s="1">
        <v>44176</v>
      </c>
      <c r="C4406" s="1">
        <v>44110</v>
      </c>
      <c r="D4406">
        <v>800</v>
      </c>
      <c r="E4406">
        <v>11</v>
      </c>
      <c r="F4406" t="s">
        <v>64</v>
      </c>
      <c r="G4406">
        <v>1173</v>
      </c>
      <c r="H4406">
        <v>2</v>
      </c>
      <c r="I4406">
        <v>354</v>
      </c>
      <c r="J4406" t="s">
        <v>167</v>
      </c>
      <c r="K4406" t="s">
        <v>1576</v>
      </c>
      <c r="L4406">
        <v>38</v>
      </c>
      <c r="M4406" t="s">
        <v>30</v>
      </c>
      <c r="N4406" t="s">
        <v>73</v>
      </c>
      <c r="O4406">
        <v>605</v>
      </c>
      <c r="P4406" t="s">
        <v>4585</v>
      </c>
      <c r="S4406" t="s">
        <v>40</v>
      </c>
      <c r="T4406" t="s">
        <v>41</v>
      </c>
      <c r="U4406">
        <v>354</v>
      </c>
      <c r="Y4406" t="s">
        <v>6835</v>
      </c>
      <c r="AA4406">
        <v>34.089799999999997</v>
      </c>
      <c r="AB4406">
        <v>-118.25920000000001</v>
      </c>
      <c r="AC4406">
        <f t="shared" si="68"/>
        <v>0</v>
      </c>
    </row>
    <row r="4407" spans="1:29" x14ac:dyDescent="0.35">
      <c r="A4407">
        <v>200904056</v>
      </c>
      <c r="B4407" s="1">
        <v>43832</v>
      </c>
      <c r="C4407" s="1">
        <v>43832</v>
      </c>
      <c r="D4407">
        <v>1300</v>
      </c>
      <c r="E4407">
        <v>9</v>
      </c>
      <c r="F4407" t="s">
        <v>49</v>
      </c>
      <c r="G4407">
        <v>948</v>
      </c>
      <c r="H4407">
        <v>2</v>
      </c>
      <c r="I4407">
        <v>740</v>
      </c>
      <c r="J4407" t="s">
        <v>224</v>
      </c>
      <c r="K4407" t="s">
        <v>6836</v>
      </c>
      <c r="L4407">
        <v>37</v>
      </c>
      <c r="M4407" t="s">
        <v>30</v>
      </c>
      <c r="N4407" t="s">
        <v>163</v>
      </c>
      <c r="O4407">
        <v>108</v>
      </c>
      <c r="P4407" t="s">
        <v>105</v>
      </c>
      <c r="Q4407">
        <v>500</v>
      </c>
      <c r="R4407" t="s">
        <v>184</v>
      </c>
      <c r="S4407" t="s">
        <v>84</v>
      </c>
      <c r="T4407" t="s">
        <v>85</v>
      </c>
      <c r="U4407">
        <v>740</v>
      </c>
      <c r="Y4407" t="s">
        <v>6837</v>
      </c>
      <c r="AA4407">
        <v>34.173999999999999</v>
      </c>
      <c r="AB4407">
        <v>-118.4312</v>
      </c>
      <c r="AC4407">
        <f t="shared" si="68"/>
        <v>0</v>
      </c>
    </row>
    <row r="4408" spans="1:29" x14ac:dyDescent="0.35">
      <c r="A4408">
        <v>200410685</v>
      </c>
      <c r="B4408" s="1">
        <v>44023</v>
      </c>
      <c r="C4408" s="1">
        <v>44023</v>
      </c>
      <c r="D4408">
        <v>1100</v>
      </c>
      <c r="E4408">
        <v>4</v>
      </c>
      <c r="F4408" t="s">
        <v>54</v>
      </c>
      <c r="G4408">
        <v>457</v>
      </c>
      <c r="H4408">
        <v>1</v>
      </c>
      <c r="I4408">
        <v>210</v>
      </c>
      <c r="J4408" t="s">
        <v>149</v>
      </c>
      <c r="K4408" t="s">
        <v>6838</v>
      </c>
      <c r="L4408">
        <v>52</v>
      </c>
      <c r="M4408" t="s">
        <v>30</v>
      </c>
      <c r="N4408" t="s">
        <v>95</v>
      </c>
      <c r="O4408">
        <v>501</v>
      </c>
      <c r="P4408" t="s">
        <v>164</v>
      </c>
      <c r="Q4408">
        <v>400</v>
      </c>
      <c r="R4408" t="s">
        <v>143</v>
      </c>
      <c r="S4408" t="s">
        <v>40</v>
      </c>
      <c r="T4408" t="s">
        <v>41</v>
      </c>
      <c r="U4408">
        <v>210</v>
      </c>
      <c r="Y4408" t="s">
        <v>6839</v>
      </c>
      <c r="AA4408">
        <v>34.046900000000001</v>
      </c>
      <c r="AB4408">
        <v>-118.2032</v>
      </c>
      <c r="AC4408">
        <f t="shared" si="68"/>
        <v>0</v>
      </c>
    </row>
    <row r="4409" spans="1:29" x14ac:dyDescent="0.35">
      <c r="A4409">
        <v>200908601</v>
      </c>
      <c r="B4409" s="1">
        <v>43939</v>
      </c>
      <c r="C4409" s="1">
        <v>43938</v>
      </c>
      <c r="D4409">
        <v>1400</v>
      </c>
      <c r="E4409">
        <v>9</v>
      </c>
      <c r="F4409" t="s">
        <v>49</v>
      </c>
      <c r="G4409">
        <v>935</v>
      </c>
      <c r="H4409">
        <v>1</v>
      </c>
      <c r="I4409">
        <v>420</v>
      </c>
      <c r="J4409" t="s">
        <v>352</v>
      </c>
      <c r="K4409" t="s">
        <v>1063</v>
      </c>
      <c r="L4409">
        <v>26</v>
      </c>
      <c r="M4409" t="s">
        <v>30</v>
      </c>
      <c r="N4409" t="s">
        <v>95</v>
      </c>
      <c r="O4409">
        <v>108</v>
      </c>
      <c r="P4409" t="s">
        <v>105</v>
      </c>
      <c r="S4409" t="s">
        <v>40</v>
      </c>
      <c r="T4409" t="s">
        <v>41</v>
      </c>
      <c r="U4409">
        <v>420</v>
      </c>
      <c r="Y4409" t="s">
        <v>3243</v>
      </c>
      <c r="AA4409">
        <v>34.185699999999997</v>
      </c>
      <c r="AB4409">
        <v>-118.4444</v>
      </c>
      <c r="AC4409">
        <f t="shared" si="68"/>
        <v>0</v>
      </c>
    </row>
    <row r="4410" spans="1:29" x14ac:dyDescent="0.35">
      <c r="A4410">
        <v>200804656</v>
      </c>
      <c r="B4410" s="1">
        <v>43844</v>
      </c>
      <c r="C4410" s="1">
        <v>43844</v>
      </c>
      <c r="D4410">
        <v>745</v>
      </c>
      <c r="E4410">
        <v>8</v>
      </c>
      <c r="F4410" t="s">
        <v>109</v>
      </c>
      <c r="G4410">
        <v>857</v>
      </c>
      <c r="H4410">
        <v>2</v>
      </c>
      <c r="I4410">
        <v>740</v>
      </c>
      <c r="J4410" t="s">
        <v>224</v>
      </c>
      <c r="K4410" t="s">
        <v>6840</v>
      </c>
      <c r="L4410">
        <v>0</v>
      </c>
      <c r="M4410" t="s">
        <v>46</v>
      </c>
      <c r="N4410" t="s">
        <v>46</v>
      </c>
      <c r="O4410">
        <v>723</v>
      </c>
      <c r="P4410" t="s">
        <v>6841</v>
      </c>
      <c r="S4410" t="s">
        <v>40</v>
      </c>
      <c r="T4410" t="s">
        <v>41</v>
      </c>
      <c r="U4410">
        <v>740</v>
      </c>
      <c r="Y4410" t="s">
        <v>4476</v>
      </c>
      <c r="AA4410">
        <v>34.055300000000003</v>
      </c>
      <c r="AB4410">
        <v>-118.3878</v>
      </c>
      <c r="AC4410">
        <f t="shared" si="68"/>
        <v>0</v>
      </c>
    </row>
    <row r="4411" spans="1:29" x14ac:dyDescent="0.35">
      <c r="A4411">
        <v>200710926</v>
      </c>
      <c r="B4411" s="1">
        <v>44007</v>
      </c>
      <c r="C4411" s="1">
        <v>44007</v>
      </c>
      <c r="D4411">
        <v>1155</v>
      </c>
      <c r="E4411">
        <v>7</v>
      </c>
      <c r="F4411" t="s">
        <v>28</v>
      </c>
      <c r="G4411">
        <v>763</v>
      </c>
      <c r="H4411">
        <v>1</v>
      </c>
      <c r="I4411">
        <v>310</v>
      </c>
      <c r="J4411" t="s">
        <v>71</v>
      </c>
      <c r="K4411">
        <v>1402</v>
      </c>
      <c r="L4411">
        <v>0</v>
      </c>
      <c r="M4411" t="s">
        <v>94</v>
      </c>
      <c r="N4411" t="s">
        <v>31</v>
      </c>
      <c r="O4411">
        <v>502</v>
      </c>
      <c r="P4411" t="s">
        <v>47</v>
      </c>
      <c r="Q4411">
        <v>112</v>
      </c>
      <c r="R4411" t="s">
        <v>6842</v>
      </c>
      <c r="S4411" t="s">
        <v>33</v>
      </c>
      <c r="T4411" t="s">
        <v>34</v>
      </c>
      <c r="U4411">
        <v>310</v>
      </c>
      <c r="V4411">
        <v>998</v>
      </c>
      <c r="Y4411" t="s">
        <v>6843</v>
      </c>
      <c r="AA4411">
        <v>34.051000000000002</v>
      </c>
      <c r="AB4411">
        <v>-118.36669999999999</v>
      </c>
      <c r="AC4411">
        <f t="shared" si="68"/>
        <v>1</v>
      </c>
    </row>
    <row r="4412" spans="1:29" x14ac:dyDescent="0.35">
      <c r="A4412">
        <v>200517069</v>
      </c>
      <c r="B4412" s="1">
        <v>44144</v>
      </c>
      <c r="C4412" s="1">
        <v>44124</v>
      </c>
      <c r="D4412">
        <v>2030</v>
      </c>
      <c r="E4412">
        <v>5</v>
      </c>
      <c r="F4412" t="s">
        <v>98</v>
      </c>
      <c r="G4412">
        <v>526</v>
      </c>
      <c r="H4412">
        <v>2</v>
      </c>
      <c r="I4412">
        <v>354</v>
      </c>
      <c r="J4412" t="s">
        <v>167</v>
      </c>
      <c r="K4412">
        <v>928</v>
      </c>
      <c r="L4412">
        <v>36</v>
      </c>
      <c r="M4412" t="s">
        <v>30</v>
      </c>
      <c r="N4412" t="s">
        <v>95</v>
      </c>
      <c r="O4412">
        <v>501</v>
      </c>
      <c r="P4412" t="s">
        <v>164</v>
      </c>
      <c r="S4412" t="s">
        <v>40</v>
      </c>
      <c r="T4412" t="s">
        <v>41</v>
      </c>
      <c r="U4412">
        <v>354</v>
      </c>
      <c r="Y4412" t="s">
        <v>6844</v>
      </c>
      <c r="AA4412">
        <v>33.776800000000001</v>
      </c>
      <c r="AB4412">
        <v>-118.2675</v>
      </c>
      <c r="AC4412">
        <f t="shared" si="68"/>
        <v>0</v>
      </c>
    </row>
    <row r="4413" spans="1:29" x14ac:dyDescent="0.35">
      <c r="A4413">
        <v>200804924</v>
      </c>
      <c r="B4413" s="1">
        <v>43851</v>
      </c>
      <c r="C4413" s="1">
        <v>43851</v>
      </c>
      <c r="D4413">
        <v>1750</v>
      </c>
      <c r="E4413">
        <v>8</v>
      </c>
      <c r="F4413" t="s">
        <v>109</v>
      </c>
      <c r="G4413">
        <v>852</v>
      </c>
      <c r="H4413">
        <v>2</v>
      </c>
      <c r="I4413">
        <v>745</v>
      </c>
      <c r="J4413" t="s">
        <v>139</v>
      </c>
      <c r="K4413" t="s">
        <v>239</v>
      </c>
      <c r="L4413">
        <v>19</v>
      </c>
      <c r="M4413" t="s">
        <v>94</v>
      </c>
      <c r="N4413" t="s">
        <v>73</v>
      </c>
      <c r="O4413">
        <v>101</v>
      </c>
      <c r="P4413" t="s">
        <v>32</v>
      </c>
      <c r="S4413" t="s">
        <v>40</v>
      </c>
      <c r="T4413" t="s">
        <v>41</v>
      </c>
      <c r="U4413">
        <v>745</v>
      </c>
      <c r="Y4413" t="s">
        <v>6845</v>
      </c>
      <c r="Z4413" t="s">
        <v>6846</v>
      </c>
      <c r="AA4413">
        <v>34.042099999999998</v>
      </c>
      <c r="AB4413">
        <v>-118.4559</v>
      </c>
      <c r="AC4413">
        <f t="shared" si="68"/>
        <v>0</v>
      </c>
    </row>
    <row r="4414" spans="1:29" x14ac:dyDescent="0.35">
      <c r="A4414">
        <v>201015975</v>
      </c>
      <c r="B4414" s="1">
        <v>44175</v>
      </c>
      <c r="C4414" s="1">
        <v>44175</v>
      </c>
      <c r="D4414">
        <v>2025</v>
      </c>
      <c r="E4414">
        <v>10</v>
      </c>
      <c r="F4414" t="s">
        <v>103</v>
      </c>
      <c r="G4414">
        <v>1029</v>
      </c>
      <c r="H4414">
        <v>2</v>
      </c>
      <c r="I4414">
        <v>627</v>
      </c>
      <c r="J4414" t="s">
        <v>616</v>
      </c>
      <c r="K4414" t="s">
        <v>6847</v>
      </c>
      <c r="L4414">
        <v>14</v>
      </c>
      <c r="M4414" t="s">
        <v>30</v>
      </c>
      <c r="N4414" t="s">
        <v>95</v>
      </c>
      <c r="O4414">
        <v>502</v>
      </c>
      <c r="P4414" t="s">
        <v>47</v>
      </c>
      <c r="Q4414">
        <v>400</v>
      </c>
      <c r="R4414" t="s">
        <v>143</v>
      </c>
      <c r="S4414" t="s">
        <v>33</v>
      </c>
      <c r="T4414" t="s">
        <v>34</v>
      </c>
      <c r="U4414">
        <v>627</v>
      </c>
      <c r="Y4414" t="s">
        <v>6848</v>
      </c>
      <c r="AA4414">
        <v>34.197600000000001</v>
      </c>
      <c r="AB4414">
        <v>-118.4799</v>
      </c>
      <c r="AC4414">
        <f t="shared" si="68"/>
        <v>1</v>
      </c>
    </row>
    <row r="4415" spans="1:29" x14ac:dyDescent="0.35">
      <c r="A4415">
        <v>200121040</v>
      </c>
      <c r="B4415" s="1">
        <v>44149</v>
      </c>
      <c r="C4415" s="1">
        <v>44149</v>
      </c>
      <c r="D4415">
        <v>1945</v>
      </c>
      <c r="E4415">
        <v>1</v>
      </c>
      <c r="F4415" t="s">
        <v>36</v>
      </c>
      <c r="G4415">
        <v>162</v>
      </c>
      <c r="H4415">
        <v>1</v>
      </c>
      <c r="I4415">
        <v>210</v>
      </c>
      <c r="J4415" t="s">
        <v>149</v>
      </c>
      <c r="K4415" t="s">
        <v>6849</v>
      </c>
      <c r="L4415">
        <v>24</v>
      </c>
      <c r="M4415" t="s">
        <v>30</v>
      </c>
      <c r="N4415" t="s">
        <v>95</v>
      </c>
      <c r="O4415">
        <v>101</v>
      </c>
      <c r="P4415" t="s">
        <v>32</v>
      </c>
      <c r="Q4415">
        <v>400</v>
      </c>
      <c r="R4415" t="s">
        <v>143</v>
      </c>
      <c r="S4415" t="s">
        <v>40</v>
      </c>
      <c r="T4415" t="s">
        <v>41</v>
      </c>
      <c r="U4415">
        <v>210</v>
      </c>
      <c r="Y4415" t="s">
        <v>643</v>
      </c>
      <c r="AA4415">
        <v>34.043700000000001</v>
      </c>
      <c r="AB4415">
        <v>-118.2582</v>
      </c>
      <c r="AC4415">
        <f t="shared" si="68"/>
        <v>0</v>
      </c>
    </row>
    <row r="4416" spans="1:29" x14ac:dyDescent="0.35">
      <c r="A4416">
        <v>200816936</v>
      </c>
      <c r="B4416" s="1">
        <v>44163</v>
      </c>
      <c r="C4416" s="1">
        <v>44160</v>
      </c>
      <c r="D4416">
        <v>1800</v>
      </c>
      <c r="E4416">
        <v>8</v>
      </c>
      <c r="F4416" t="s">
        <v>109</v>
      </c>
      <c r="G4416">
        <v>841</v>
      </c>
      <c r="H4416">
        <v>1</v>
      </c>
      <c r="I4416">
        <v>331</v>
      </c>
      <c r="J4416" t="s">
        <v>233</v>
      </c>
      <c r="K4416" t="s">
        <v>6850</v>
      </c>
      <c r="L4416">
        <v>34</v>
      </c>
      <c r="M4416" t="s">
        <v>30</v>
      </c>
      <c r="N4416" t="s">
        <v>73</v>
      </c>
      <c r="O4416">
        <v>103</v>
      </c>
      <c r="P4416" t="s">
        <v>146</v>
      </c>
      <c r="S4416" t="s">
        <v>40</v>
      </c>
      <c r="T4416" t="s">
        <v>41</v>
      </c>
      <c r="U4416">
        <v>331</v>
      </c>
      <c r="Y4416" t="s">
        <v>6585</v>
      </c>
      <c r="AA4416">
        <v>34.0456</v>
      </c>
      <c r="AB4416">
        <v>-118.4649</v>
      </c>
      <c r="AC4416">
        <f t="shared" si="68"/>
        <v>0</v>
      </c>
    </row>
    <row r="4417" spans="1:29" x14ac:dyDescent="0.35">
      <c r="A4417">
        <v>201212214</v>
      </c>
      <c r="B4417" s="1">
        <v>43955</v>
      </c>
      <c r="C4417" s="1">
        <v>43955</v>
      </c>
      <c r="D4417">
        <v>2140</v>
      </c>
      <c r="E4417">
        <v>12</v>
      </c>
      <c r="F4417" t="s">
        <v>68</v>
      </c>
      <c r="G4417">
        <v>1249</v>
      </c>
      <c r="H4417">
        <v>1</v>
      </c>
      <c r="I4417">
        <v>230</v>
      </c>
      <c r="J4417" t="s">
        <v>161</v>
      </c>
      <c r="K4417" t="s">
        <v>6851</v>
      </c>
      <c r="L4417">
        <v>40</v>
      </c>
      <c r="M4417" t="s">
        <v>30</v>
      </c>
      <c r="N4417" t="s">
        <v>95</v>
      </c>
      <c r="O4417">
        <v>502</v>
      </c>
      <c r="P4417" t="s">
        <v>47</v>
      </c>
      <c r="Q4417">
        <v>212</v>
      </c>
      <c r="R4417" t="s">
        <v>1167</v>
      </c>
      <c r="S4417" t="s">
        <v>84</v>
      </c>
      <c r="T4417" t="s">
        <v>85</v>
      </c>
      <c r="U4417">
        <v>230</v>
      </c>
      <c r="Y4417" t="s">
        <v>6852</v>
      </c>
      <c r="AA4417">
        <v>33.9754</v>
      </c>
      <c r="AB4417">
        <v>-118.286</v>
      </c>
      <c r="AC4417">
        <f t="shared" si="68"/>
        <v>0</v>
      </c>
    </row>
    <row r="4418" spans="1:29" x14ac:dyDescent="0.35">
      <c r="A4418">
        <v>200704738</v>
      </c>
      <c r="B4418" s="1">
        <v>43846</v>
      </c>
      <c r="C4418" s="1">
        <v>43845</v>
      </c>
      <c r="D4418">
        <v>1815</v>
      </c>
      <c r="E4418">
        <v>7</v>
      </c>
      <c r="F4418" t="s">
        <v>28</v>
      </c>
      <c r="G4418">
        <v>706</v>
      </c>
      <c r="H4418">
        <v>1</v>
      </c>
      <c r="I4418">
        <v>331</v>
      </c>
      <c r="J4418" t="s">
        <v>233</v>
      </c>
      <c r="K4418" t="s">
        <v>1063</v>
      </c>
      <c r="L4418">
        <v>40</v>
      </c>
      <c r="M4418" t="s">
        <v>30</v>
      </c>
      <c r="N4418" t="s">
        <v>73</v>
      </c>
      <c r="O4418">
        <v>104</v>
      </c>
      <c r="P4418" t="s">
        <v>201</v>
      </c>
      <c r="S4418" t="s">
        <v>40</v>
      </c>
      <c r="T4418" t="s">
        <v>41</v>
      </c>
      <c r="U4418">
        <v>331</v>
      </c>
      <c r="Y4418" t="s">
        <v>6853</v>
      </c>
      <c r="AA4418">
        <v>34.085299999999997</v>
      </c>
      <c r="AB4418">
        <v>-118.3428</v>
      </c>
      <c r="AC4418">
        <f t="shared" si="68"/>
        <v>0</v>
      </c>
    </row>
    <row r="4419" spans="1:29" x14ac:dyDescent="0.35">
      <c r="A4419">
        <v>200811188</v>
      </c>
      <c r="B4419" s="1">
        <v>44009</v>
      </c>
      <c r="C4419" s="1">
        <v>44008</v>
      </c>
      <c r="D4419">
        <v>2359</v>
      </c>
      <c r="E4419">
        <v>8</v>
      </c>
      <c r="F4419" t="s">
        <v>109</v>
      </c>
      <c r="G4419">
        <v>808</v>
      </c>
      <c r="H4419">
        <v>1</v>
      </c>
      <c r="I4419">
        <v>310</v>
      </c>
      <c r="J4419" t="s">
        <v>71</v>
      </c>
      <c r="K4419" t="s">
        <v>6854</v>
      </c>
      <c r="L4419">
        <v>58</v>
      </c>
      <c r="M4419" t="s">
        <v>30</v>
      </c>
      <c r="N4419" t="s">
        <v>73</v>
      </c>
      <c r="O4419">
        <v>501</v>
      </c>
      <c r="P4419" t="s">
        <v>164</v>
      </c>
      <c r="S4419" t="s">
        <v>40</v>
      </c>
      <c r="T4419" t="s">
        <v>41</v>
      </c>
      <c r="U4419">
        <v>310</v>
      </c>
      <c r="V4419">
        <v>998</v>
      </c>
      <c r="Y4419" t="s">
        <v>6855</v>
      </c>
      <c r="AA4419">
        <v>34.1265</v>
      </c>
      <c r="AB4419">
        <v>-118.4318</v>
      </c>
      <c r="AC4419">
        <f t="shared" ref="AC4419:AC4482" si="69">IF(OR((S:S)="CC", S:S="AA",S:S="JA"), 1, 0)</f>
        <v>0</v>
      </c>
    </row>
    <row r="4420" spans="1:29" x14ac:dyDescent="0.35">
      <c r="A4420">
        <v>201304078</v>
      </c>
      <c r="B4420" s="1">
        <v>43832</v>
      </c>
      <c r="C4420" s="1">
        <v>43831</v>
      </c>
      <c r="D4420">
        <v>1740</v>
      </c>
      <c r="E4420">
        <v>13</v>
      </c>
      <c r="F4420" t="s">
        <v>62</v>
      </c>
      <c r="G4420">
        <v>1365</v>
      </c>
      <c r="H4420">
        <v>2</v>
      </c>
      <c r="I4420">
        <v>745</v>
      </c>
      <c r="J4420" t="s">
        <v>139</v>
      </c>
      <c r="K4420">
        <v>329</v>
      </c>
      <c r="L4420">
        <v>40</v>
      </c>
      <c r="M4420" t="s">
        <v>30</v>
      </c>
      <c r="N4420" t="s">
        <v>95</v>
      </c>
      <c r="O4420">
        <v>501</v>
      </c>
      <c r="P4420" t="s">
        <v>164</v>
      </c>
      <c r="S4420" t="s">
        <v>40</v>
      </c>
      <c r="T4420" t="s">
        <v>41</v>
      </c>
      <c r="U4420">
        <v>745</v>
      </c>
      <c r="Y4420" t="s">
        <v>6856</v>
      </c>
      <c r="AA4420">
        <v>34.0002</v>
      </c>
      <c r="AB4420">
        <v>-118.2499</v>
      </c>
      <c r="AC4420">
        <f t="shared" si="69"/>
        <v>0</v>
      </c>
    </row>
    <row r="4421" spans="1:29" x14ac:dyDescent="0.35">
      <c r="A4421">
        <v>200619683</v>
      </c>
      <c r="B4421" s="1">
        <v>44191</v>
      </c>
      <c r="C4421" s="1">
        <v>44190</v>
      </c>
      <c r="D4421">
        <v>2120</v>
      </c>
      <c r="E4421">
        <v>6</v>
      </c>
      <c r="F4421" t="s">
        <v>91</v>
      </c>
      <c r="G4421">
        <v>629</v>
      </c>
      <c r="H4421">
        <v>2</v>
      </c>
      <c r="I4421">
        <v>626</v>
      </c>
      <c r="J4421" t="s">
        <v>141</v>
      </c>
      <c r="K4421" t="s">
        <v>6857</v>
      </c>
      <c r="L4421">
        <v>30</v>
      </c>
      <c r="M4421" t="s">
        <v>94</v>
      </c>
      <c r="N4421" t="s">
        <v>31</v>
      </c>
      <c r="O4421">
        <v>502</v>
      </c>
      <c r="P4421" t="s">
        <v>47</v>
      </c>
      <c r="Q4421">
        <v>400</v>
      </c>
      <c r="R4421" t="s">
        <v>143</v>
      </c>
      <c r="S4421" t="s">
        <v>84</v>
      </c>
      <c r="T4421" t="s">
        <v>85</v>
      </c>
      <c r="U4421">
        <v>626</v>
      </c>
      <c r="Y4421" t="s">
        <v>6858</v>
      </c>
      <c r="AA4421">
        <v>34.115000000000002</v>
      </c>
      <c r="AB4421">
        <v>-118.3124</v>
      </c>
      <c r="AC4421">
        <f t="shared" si="69"/>
        <v>0</v>
      </c>
    </row>
    <row r="4422" spans="1:29" x14ac:dyDescent="0.35">
      <c r="A4422">
        <v>200617845</v>
      </c>
      <c r="B4422" s="1">
        <v>44137</v>
      </c>
      <c r="C4422" s="1">
        <v>43992</v>
      </c>
      <c r="D4422">
        <v>845</v>
      </c>
      <c r="E4422">
        <v>6</v>
      </c>
      <c r="F4422" t="s">
        <v>91</v>
      </c>
      <c r="G4422">
        <v>627</v>
      </c>
      <c r="H4422">
        <v>2</v>
      </c>
      <c r="I4422">
        <v>354</v>
      </c>
      <c r="J4422" t="s">
        <v>167</v>
      </c>
      <c r="K4422" t="s">
        <v>982</v>
      </c>
      <c r="L4422">
        <v>40</v>
      </c>
      <c r="M4422" t="s">
        <v>94</v>
      </c>
      <c r="N4422" t="s">
        <v>73</v>
      </c>
      <c r="O4422">
        <v>501</v>
      </c>
      <c r="P4422" t="s">
        <v>164</v>
      </c>
      <c r="S4422" t="s">
        <v>40</v>
      </c>
      <c r="T4422" t="s">
        <v>41</v>
      </c>
      <c r="U4422">
        <v>354</v>
      </c>
      <c r="Y4422" t="s">
        <v>6859</v>
      </c>
      <c r="AA4422">
        <v>34.115000000000002</v>
      </c>
      <c r="AB4422">
        <v>-118.31610000000001</v>
      </c>
      <c r="AC4422">
        <f t="shared" si="69"/>
        <v>0</v>
      </c>
    </row>
    <row r="4423" spans="1:29" x14ac:dyDescent="0.35">
      <c r="A4423">
        <v>200411806</v>
      </c>
      <c r="B4423" s="1">
        <v>44059</v>
      </c>
      <c r="C4423" s="1">
        <v>44059</v>
      </c>
      <c r="D4423">
        <v>2300</v>
      </c>
      <c r="E4423">
        <v>4</v>
      </c>
      <c r="F4423" t="s">
        <v>54</v>
      </c>
      <c r="G4423">
        <v>497</v>
      </c>
      <c r="H4423">
        <v>2</v>
      </c>
      <c r="I4423">
        <v>626</v>
      </c>
      <c r="J4423" t="s">
        <v>141</v>
      </c>
      <c r="K4423" t="s">
        <v>6860</v>
      </c>
      <c r="L4423">
        <v>28</v>
      </c>
      <c r="M4423" t="s">
        <v>94</v>
      </c>
      <c r="N4423" t="s">
        <v>163</v>
      </c>
      <c r="O4423">
        <v>101</v>
      </c>
      <c r="P4423" t="s">
        <v>32</v>
      </c>
      <c r="Q4423">
        <v>400</v>
      </c>
      <c r="R4423" t="s">
        <v>143</v>
      </c>
      <c r="S4423" t="s">
        <v>40</v>
      </c>
      <c r="T4423" t="s">
        <v>41</v>
      </c>
      <c r="U4423">
        <v>626</v>
      </c>
      <c r="Y4423" t="s">
        <v>1898</v>
      </c>
      <c r="AA4423">
        <v>34.019100000000002</v>
      </c>
      <c r="AB4423">
        <v>-118.20829999999999</v>
      </c>
      <c r="AC4423">
        <f t="shared" si="69"/>
        <v>0</v>
      </c>
    </row>
    <row r="4424" spans="1:29" x14ac:dyDescent="0.35">
      <c r="A4424">
        <v>200211371</v>
      </c>
      <c r="B4424" s="1">
        <v>43997</v>
      </c>
      <c r="C4424" s="1">
        <v>43997</v>
      </c>
      <c r="D4424">
        <v>1100</v>
      </c>
      <c r="E4424">
        <v>2</v>
      </c>
      <c r="F4424" t="s">
        <v>56</v>
      </c>
      <c r="G4424">
        <v>221</v>
      </c>
      <c r="H4424">
        <v>1</v>
      </c>
      <c r="I4424">
        <v>220</v>
      </c>
      <c r="J4424" t="s">
        <v>919</v>
      </c>
      <c r="K4424" t="s">
        <v>6861</v>
      </c>
      <c r="L4424">
        <v>0</v>
      </c>
      <c r="M4424" t="s">
        <v>30</v>
      </c>
      <c r="N4424" t="s">
        <v>73</v>
      </c>
      <c r="O4424">
        <v>210</v>
      </c>
      <c r="P4424" t="s">
        <v>183</v>
      </c>
      <c r="Q4424">
        <v>400</v>
      </c>
      <c r="R4424" t="s">
        <v>143</v>
      </c>
      <c r="S4424" t="s">
        <v>40</v>
      </c>
      <c r="T4424" t="s">
        <v>41</v>
      </c>
      <c r="U4424">
        <v>220</v>
      </c>
      <c r="Y4424" t="s">
        <v>4742</v>
      </c>
      <c r="AA4424">
        <v>34.0777</v>
      </c>
      <c r="AB4424">
        <v>-118.2961</v>
      </c>
      <c r="AC4424">
        <f t="shared" si="69"/>
        <v>0</v>
      </c>
    </row>
    <row r="4425" spans="1:29" x14ac:dyDescent="0.35">
      <c r="A4425">
        <v>200908405</v>
      </c>
      <c r="B4425" s="1">
        <v>43934</v>
      </c>
      <c r="C4425" s="1">
        <v>43932</v>
      </c>
      <c r="D4425">
        <v>1600</v>
      </c>
      <c r="E4425">
        <v>9</v>
      </c>
      <c r="F4425" t="s">
        <v>49</v>
      </c>
      <c r="G4425">
        <v>984</v>
      </c>
      <c r="H4425">
        <v>1</v>
      </c>
      <c r="I4425">
        <v>330</v>
      </c>
      <c r="J4425" t="s">
        <v>37</v>
      </c>
      <c r="K4425">
        <v>344</v>
      </c>
      <c r="L4425">
        <v>35</v>
      </c>
      <c r="M4425" t="s">
        <v>94</v>
      </c>
      <c r="N4425" t="s">
        <v>73</v>
      </c>
      <c r="O4425">
        <v>101</v>
      </c>
      <c r="P4425" t="s">
        <v>32</v>
      </c>
      <c r="S4425" t="s">
        <v>40</v>
      </c>
      <c r="T4425" t="s">
        <v>41</v>
      </c>
      <c r="U4425">
        <v>330</v>
      </c>
      <c r="Y4425" t="s">
        <v>6862</v>
      </c>
      <c r="AA4425">
        <v>34.149099999999997</v>
      </c>
      <c r="AB4425">
        <v>-118.4543</v>
      </c>
      <c r="AC4425">
        <f t="shared" si="69"/>
        <v>0</v>
      </c>
    </row>
    <row r="4426" spans="1:29" x14ac:dyDescent="0.35">
      <c r="A4426">
        <v>201110231</v>
      </c>
      <c r="B4426" s="1">
        <v>43991</v>
      </c>
      <c r="C4426" s="1">
        <v>43990</v>
      </c>
      <c r="D4426">
        <v>2100</v>
      </c>
      <c r="E4426">
        <v>11</v>
      </c>
      <c r="F4426" t="s">
        <v>64</v>
      </c>
      <c r="G4426">
        <v>1149</v>
      </c>
      <c r="H4426">
        <v>2</v>
      </c>
      <c r="I4426">
        <v>624</v>
      </c>
      <c r="J4426" t="s">
        <v>171</v>
      </c>
      <c r="K4426" t="s">
        <v>1348</v>
      </c>
      <c r="L4426">
        <v>40</v>
      </c>
      <c r="M4426" t="s">
        <v>30</v>
      </c>
      <c r="N4426" t="s">
        <v>95</v>
      </c>
      <c r="O4426">
        <v>102</v>
      </c>
      <c r="P4426" t="s">
        <v>186</v>
      </c>
      <c r="Q4426">
        <v>400</v>
      </c>
      <c r="R4426" t="s">
        <v>143</v>
      </c>
      <c r="S4426" t="s">
        <v>40</v>
      </c>
      <c r="T4426" t="s">
        <v>41</v>
      </c>
      <c r="U4426">
        <v>624</v>
      </c>
      <c r="Y4426" t="s">
        <v>6863</v>
      </c>
      <c r="AA4426">
        <v>34.105600000000003</v>
      </c>
      <c r="AB4426">
        <v>-118.2008</v>
      </c>
      <c r="AC4426">
        <f t="shared" si="69"/>
        <v>0</v>
      </c>
    </row>
    <row r="4427" spans="1:29" x14ac:dyDescent="0.35">
      <c r="A4427">
        <v>200911217</v>
      </c>
      <c r="B4427" s="1">
        <v>44000</v>
      </c>
      <c r="C4427" s="1">
        <v>44000</v>
      </c>
      <c r="D4427">
        <v>1030</v>
      </c>
      <c r="E4427">
        <v>9</v>
      </c>
      <c r="F4427" t="s">
        <v>49</v>
      </c>
      <c r="G4427">
        <v>911</v>
      </c>
      <c r="H4427">
        <v>2</v>
      </c>
      <c r="I4427">
        <v>888</v>
      </c>
      <c r="J4427" t="s">
        <v>250</v>
      </c>
      <c r="K4427" t="s">
        <v>2268</v>
      </c>
      <c r="L4427">
        <v>46</v>
      </c>
      <c r="M4427" t="s">
        <v>94</v>
      </c>
      <c r="N4427" t="s">
        <v>95</v>
      </c>
      <c r="O4427">
        <v>108</v>
      </c>
      <c r="P4427" t="s">
        <v>105</v>
      </c>
      <c r="S4427" t="s">
        <v>33</v>
      </c>
      <c r="T4427" t="s">
        <v>34</v>
      </c>
      <c r="U4427">
        <v>888</v>
      </c>
      <c r="Y4427" t="s">
        <v>118</v>
      </c>
      <c r="Z4427" t="s">
        <v>930</v>
      </c>
      <c r="AA4427">
        <v>34.2012</v>
      </c>
      <c r="AB4427">
        <v>-118.4662</v>
      </c>
      <c r="AC4427">
        <f t="shared" si="69"/>
        <v>1</v>
      </c>
    </row>
    <row r="4428" spans="1:29" x14ac:dyDescent="0.35">
      <c r="A4428">
        <v>201110645</v>
      </c>
      <c r="B4428" s="1">
        <v>44002</v>
      </c>
      <c r="C4428" s="1">
        <v>44002</v>
      </c>
      <c r="D4428">
        <v>321</v>
      </c>
      <c r="E4428">
        <v>11</v>
      </c>
      <c r="F4428" t="s">
        <v>64</v>
      </c>
      <c r="G4428">
        <v>1162</v>
      </c>
      <c r="H4428">
        <v>1</v>
      </c>
      <c r="I4428">
        <v>320</v>
      </c>
      <c r="J4428" t="s">
        <v>435</v>
      </c>
      <c r="K4428">
        <v>1501</v>
      </c>
      <c r="L4428">
        <v>30</v>
      </c>
      <c r="M4428" t="s">
        <v>94</v>
      </c>
      <c r="N4428" t="s">
        <v>95</v>
      </c>
      <c r="O4428">
        <v>502</v>
      </c>
      <c r="P4428" t="s">
        <v>47</v>
      </c>
      <c r="S4428" t="s">
        <v>40</v>
      </c>
      <c r="T4428" t="s">
        <v>41</v>
      </c>
      <c r="U4428">
        <v>320</v>
      </c>
      <c r="Y4428" t="s">
        <v>6864</v>
      </c>
      <c r="AA4428">
        <v>34.094499999999996</v>
      </c>
      <c r="AB4428">
        <v>-118.2903</v>
      </c>
      <c r="AC4428">
        <f t="shared" si="69"/>
        <v>0</v>
      </c>
    </row>
    <row r="4429" spans="1:29" x14ac:dyDescent="0.35">
      <c r="A4429">
        <v>200706380</v>
      </c>
      <c r="B4429" s="1">
        <v>43880</v>
      </c>
      <c r="C4429" s="1">
        <v>43877</v>
      </c>
      <c r="D4429">
        <v>1830</v>
      </c>
      <c r="E4429">
        <v>7</v>
      </c>
      <c r="F4429" t="s">
        <v>28</v>
      </c>
      <c r="G4429">
        <v>706</v>
      </c>
      <c r="H4429">
        <v>1</v>
      </c>
      <c r="I4429">
        <v>341</v>
      </c>
      <c r="J4429" t="s">
        <v>157</v>
      </c>
      <c r="K4429">
        <v>344</v>
      </c>
      <c r="L4429">
        <v>46</v>
      </c>
      <c r="M4429" t="s">
        <v>30</v>
      </c>
      <c r="N4429" t="s">
        <v>95</v>
      </c>
      <c r="O4429">
        <v>210</v>
      </c>
      <c r="P4429" t="s">
        <v>183</v>
      </c>
      <c r="S4429" t="s">
        <v>40</v>
      </c>
      <c r="T4429" t="s">
        <v>41</v>
      </c>
      <c r="U4429">
        <v>341</v>
      </c>
      <c r="Y4429" t="s">
        <v>6865</v>
      </c>
      <c r="Z4429" t="s">
        <v>3820</v>
      </c>
      <c r="AA4429">
        <v>34.083500000000001</v>
      </c>
      <c r="AB4429">
        <v>-118.3386</v>
      </c>
      <c r="AC4429">
        <f t="shared" si="69"/>
        <v>0</v>
      </c>
    </row>
    <row r="4430" spans="1:29" x14ac:dyDescent="0.35">
      <c r="A4430">
        <v>200304594</v>
      </c>
      <c r="B4430" s="1">
        <v>43840</v>
      </c>
      <c r="C4430" s="1">
        <v>43839</v>
      </c>
      <c r="D4430">
        <v>1950</v>
      </c>
      <c r="E4430">
        <v>3</v>
      </c>
      <c r="F4430" t="s">
        <v>43</v>
      </c>
      <c r="G4430">
        <v>338</v>
      </c>
      <c r="H4430">
        <v>1</v>
      </c>
      <c r="I4430">
        <v>341</v>
      </c>
      <c r="J4430" t="s">
        <v>157</v>
      </c>
      <c r="K4430" t="s">
        <v>6866</v>
      </c>
      <c r="L4430">
        <v>20</v>
      </c>
      <c r="M4430" t="s">
        <v>30</v>
      </c>
      <c r="N4430" t="s">
        <v>73</v>
      </c>
      <c r="O4430">
        <v>717</v>
      </c>
      <c r="P4430" t="s">
        <v>1946</v>
      </c>
      <c r="S4430" t="s">
        <v>40</v>
      </c>
      <c r="T4430" t="s">
        <v>41</v>
      </c>
      <c r="U4430">
        <v>341</v>
      </c>
      <c r="Y4430" t="s">
        <v>6867</v>
      </c>
      <c r="AA4430">
        <v>34.026800000000001</v>
      </c>
      <c r="AB4430">
        <v>-118.28959999999999</v>
      </c>
      <c r="AC4430">
        <f t="shared" si="69"/>
        <v>0</v>
      </c>
    </row>
    <row r="4431" spans="1:29" x14ac:dyDescent="0.35">
      <c r="A4431">
        <v>200121145</v>
      </c>
      <c r="B4431" s="1">
        <v>44151</v>
      </c>
      <c r="C4431" s="1">
        <v>44151</v>
      </c>
      <c r="D4431">
        <v>2100</v>
      </c>
      <c r="E4431">
        <v>1</v>
      </c>
      <c r="F4431" t="s">
        <v>36</v>
      </c>
      <c r="G4431">
        <v>176</v>
      </c>
      <c r="H4431">
        <v>2</v>
      </c>
      <c r="I4431">
        <v>740</v>
      </c>
      <c r="J4431" t="s">
        <v>224</v>
      </c>
      <c r="K4431" t="s">
        <v>6868</v>
      </c>
      <c r="L4431">
        <v>0</v>
      </c>
      <c r="M4431" t="s">
        <v>46</v>
      </c>
      <c r="N4431" t="s">
        <v>46</v>
      </c>
      <c r="O4431">
        <v>101</v>
      </c>
      <c r="P4431" t="s">
        <v>32</v>
      </c>
      <c r="S4431" t="s">
        <v>84</v>
      </c>
      <c r="T4431" t="s">
        <v>85</v>
      </c>
      <c r="U4431">
        <v>740</v>
      </c>
      <c r="Y4431" t="s">
        <v>6869</v>
      </c>
      <c r="AA4431">
        <v>34.040399999999998</v>
      </c>
      <c r="AB4431">
        <v>-118.2504</v>
      </c>
      <c r="AC4431">
        <f t="shared" si="69"/>
        <v>0</v>
      </c>
    </row>
    <row r="4432" spans="1:29" x14ac:dyDescent="0.35">
      <c r="A4432">
        <v>200717556</v>
      </c>
      <c r="B4432" s="1">
        <v>44194</v>
      </c>
      <c r="C4432" s="1">
        <v>44164</v>
      </c>
      <c r="D4432">
        <v>1200</v>
      </c>
      <c r="E4432">
        <v>7</v>
      </c>
      <c r="F4432" t="s">
        <v>28</v>
      </c>
      <c r="G4432">
        <v>722</v>
      </c>
      <c r="H4432">
        <v>1</v>
      </c>
      <c r="I4432">
        <v>310</v>
      </c>
      <c r="J4432" t="s">
        <v>71</v>
      </c>
      <c r="K4432" t="s">
        <v>1321</v>
      </c>
      <c r="L4432">
        <v>22</v>
      </c>
      <c r="M4432" t="s">
        <v>94</v>
      </c>
      <c r="N4432" t="s">
        <v>173</v>
      </c>
      <c r="O4432">
        <v>707</v>
      </c>
      <c r="P4432" t="s">
        <v>280</v>
      </c>
      <c r="S4432" t="s">
        <v>40</v>
      </c>
      <c r="T4432" t="s">
        <v>41</v>
      </c>
      <c r="U4432">
        <v>310</v>
      </c>
      <c r="Y4432" t="s">
        <v>6870</v>
      </c>
      <c r="AA4432">
        <v>34.073300000000003</v>
      </c>
      <c r="AB4432">
        <v>-118.3721</v>
      </c>
      <c r="AC4432">
        <f t="shared" si="69"/>
        <v>0</v>
      </c>
    </row>
    <row r="4433" spans="1:29" x14ac:dyDescent="0.35">
      <c r="A4433">
        <v>200716358</v>
      </c>
      <c r="B4433" s="1">
        <v>44160</v>
      </c>
      <c r="C4433" s="1">
        <v>44046</v>
      </c>
      <c r="D4433">
        <v>830</v>
      </c>
      <c r="E4433">
        <v>7</v>
      </c>
      <c r="F4433" t="s">
        <v>28</v>
      </c>
      <c r="G4433">
        <v>702</v>
      </c>
      <c r="H4433">
        <v>2</v>
      </c>
      <c r="I4433">
        <v>354</v>
      </c>
      <c r="J4433" t="s">
        <v>167</v>
      </c>
      <c r="K4433">
        <v>930</v>
      </c>
      <c r="L4433">
        <v>32</v>
      </c>
      <c r="M4433" t="s">
        <v>94</v>
      </c>
      <c r="N4433" t="s">
        <v>73</v>
      </c>
      <c r="O4433">
        <v>502</v>
      </c>
      <c r="P4433" t="s">
        <v>47</v>
      </c>
      <c r="S4433" t="s">
        <v>40</v>
      </c>
      <c r="T4433" t="s">
        <v>41</v>
      </c>
      <c r="U4433">
        <v>354</v>
      </c>
      <c r="Y4433" t="s">
        <v>6871</v>
      </c>
      <c r="AA4433">
        <v>34.0871</v>
      </c>
      <c r="AB4433">
        <v>-118.3511</v>
      </c>
      <c r="AC4433">
        <f t="shared" si="69"/>
        <v>0</v>
      </c>
    </row>
    <row r="4434" spans="1:29" x14ac:dyDescent="0.35">
      <c r="A4434">
        <v>201308902</v>
      </c>
      <c r="B4434" s="1">
        <v>43921</v>
      </c>
      <c r="C4434" s="1">
        <v>43921</v>
      </c>
      <c r="D4434">
        <v>200</v>
      </c>
      <c r="E4434">
        <v>13</v>
      </c>
      <c r="F4434" t="s">
        <v>62</v>
      </c>
      <c r="G4434">
        <v>1353</v>
      </c>
      <c r="H4434">
        <v>2</v>
      </c>
      <c r="I4434">
        <v>901</v>
      </c>
      <c r="J4434" t="s">
        <v>210</v>
      </c>
      <c r="K4434">
        <v>2038</v>
      </c>
      <c r="L4434">
        <v>48</v>
      </c>
      <c r="M4434" t="s">
        <v>94</v>
      </c>
      <c r="N4434" t="s">
        <v>95</v>
      </c>
      <c r="O4434">
        <v>501</v>
      </c>
      <c r="P4434" t="s">
        <v>164</v>
      </c>
      <c r="S4434" t="s">
        <v>40</v>
      </c>
      <c r="T4434" t="s">
        <v>41</v>
      </c>
      <c r="U4434">
        <v>901</v>
      </c>
      <c r="Y4434" t="s">
        <v>6872</v>
      </c>
      <c r="AA4434">
        <v>0</v>
      </c>
      <c r="AB4434">
        <v>0</v>
      </c>
      <c r="AC4434">
        <f t="shared" si="69"/>
        <v>0</v>
      </c>
    </row>
    <row r="4435" spans="1:29" x14ac:dyDescent="0.35">
      <c r="A4435">
        <v>200206337</v>
      </c>
      <c r="B4435" s="1">
        <v>43877</v>
      </c>
      <c r="C4435" s="1">
        <v>43877</v>
      </c>
      <c r="D4435">
        <v>2000</v>
      </c>
      <c r="E4435">
        <v>2</v>
      </c>
      <c r="F4435" t="s">
        <v>56</v>
      </c>
      <c r="G4435">
        <v>219</v>
      </c>
      <c r="H4435">
        <v>2</v>
      </c>
      <c r="I4435">
        <v>626</v>
      </c>
      <c r="J4435" t="s">
        <v>141</v>
      </c>
      <c r="K4435" t="s">
        <v>6873</v>
      </c>
      <c r="L4435">
        <v>31</v>
      </c>
      <c r="M4435" t="s">
        <v>30</v>
      </c>
      <c r="N4435" t="s">
        <v>95</v>
      </c>
      <c r="O4435">
        <v>101</v>
      </c>
      <c r="P4435" t="s">
        <v>32</v>
      </c>
      <c r="Q4435">
        <v>400</v>
      </c>
      <c r="R4435" t="s">
        <v>143</v>
      </c>
      <c r="S4435" t="s">
        <v>33</v>
      </c>
      <c r="T4435" t="s">
        <v>34</v>
      </c>
      <c r="U4435">
        <v>626</v>
      </c>
      <c r="Y4435" t="s">
        <v>6874</v>
      </c>
      <c r="Z4435" t="s">
        <v>6875</v>
      </c>
      <c r="AA4435">
        <v>34.067700000000002</v>
      </c>
      <c r="AB4435">
        <v>-118.252</v>
      </c>
      <c r="AC4435">
        <f t="shared" si="69"/>
        <v>1</v>
      </c>
    </row>
    <row r="4436" spans="1:29" x14ac:dyDescent="0.35">
      <c r="A4436">
        <v>200310728</v>
      </c>
      <c r="B4436" s="1">
        <v>43951</v>
      </c>
      <c r="C4436" s="1">
        <v>43937</v>
      </c>
      <c r="D4436">
        <v>1246</v>
      </c>
      <c r="E4436">
        <v>3</v>
      </c>
      <c r="F4436" t="s">
        <v>43</v>
      </c>
      <c r="G4436">
        <v>398</v>
      </c>
      <c r="H4436">
        <v>1</v>
      </c>
      <c r="I4436">
        <v>440</v>
      </c>
      <c r="J4436" t="s">
        <v>213</v>
      </c>
      <c r="K4436" t="s">
        <v>2040</v>
      </c>
      <c r="L4436">
        <v>31</v>
      </c>
      <c r="M4436" t="s">
        <v>30</v>
      </c>
      <c r="N4436" t="s">
        <v>2547</v>
      </c>
      <c r="O4436">
        <v>507</v>
      </c>
      <c r="P4436" t="s">
        <v>169</v>
      </c>
      <c r="S4436" t="s">
        <v>40</v>
      </c>
      <c r="T4436" t="s">
        <v>41</v>
      </c>
      <c r="U4436">
        <v>440</v>
      </c>
      <c r="Y4436" t="s">
        <v>3834</v>
      </c>
      <c r="Z4436" t="s">
        <v>6876</v>
      </c>
      <c r="AA4436">
        <v>34.009700000000002</v>
      </c>
      <c r="AB4436">
        <v>-118.28270000000001</v>
      </c>
      <c r="AC4436">
        <f t="shared" si="69"/>
        <v>0</v>
      </c>
    </row>
    <row r="4437" spans="1:29" x14ac:dyDescent="0.35">
      <c r="A4437">
        <v>201222805</v>
      </c>
      <c r="B4437" s="1">
        <v>44122</v>
      </c>
      <c r="C4437" s="1">
        <v>44122</v>
      </c>
      <c r="D4437">
        <v>730</v>
      </c>
      <c r="E4437">
        <v>12</v>
      </c>
      <c r="F4437" t="s">
        <v>68</v>
      </c>
      <c r="G4437">
        <v>1256</v>
      </c>
      <c r="H4437">
        <v>1</v>
      </c>
      <c r="I4437">
        <v>350</v>
      </c>
      <c r="J4437" t="s">
        <v>1591</v>
      </c>
      <c r="K4437" t="s">
        <v>6877</v>
      </c>
      <c r="L4437">
        <v>58</v>
      </c>
      <c r="M4437" t="s">
        <v>94</v>
      </c>
      <c r="N4437" t="s">
        <v>163</v>
      </c>
      <c r="O4437">
        <v>102</v>
      </c>
      <c r="P4437" t="s">
        <v>186</v>
      </c>
      <c r="Q4437">
        <v>400</v>
      </c>
      <c r="R4437" t="s">
        <v>143</v>
      </c>
      <c r="S4437" t="s">
        <v>40</v>
      </c>
      <c r="T4437" t="s">
        <v>41</v>
      </c>
      <c r="U4437">
        <v>350</v>
      </c>
      <c r="Y4437" t="s">
        <v>6878</v>
      </c>
      <c r="AA4437">
        <v>33.972700000000003</v>
      </c>
      <c r="AB4437">
        <v>-118.285</v>
      </c>
      <c r="AC4437">
        <f t="shared" si="69"/>
        <v>0</v>
      </c>
    </row>
    <row r="4438" spans="1:29" x14ac:dyDescent="0.35">
      <c r="A4438">
        <v>201222235</v>
      </c>
      <c r="B4438" s="1">
        <v>44112</v>
      </c>
      <c r="C4438" s="1">
        <v>44112</v>
      </c>
      <c r="D4438">
        <v>1400</v>
      </c>
      <c r="E4438">
        <v>12</v>
      </c>
      <c r="F4438" t="s">
        <v>68</v>
      </c>
      <c r="G4438">
        <v>1263</v>
      </c>
      <c r="H4438">
        <v>1</v>
      </c>
      <c r="I4438">
        <v>236</v>
      </c>
      <c r="J4438" t="s">
        <v>692</v>
      </c>
      <c r="L4438">
        <v>26</v>
      </c>
      <c r="M4438" t="s">
        <v>94</v>
      </c>
      <c r="N4438" t="s">
        <v>163</v>
      </c>
      <c r="O4438">
        <v>102</v>
      </c>
      <c r="P4438" t="s">
        <v>186</v>
      </c>
      <c r="Q4438">
        <v>400</v>
      </c>
      <c r="R4438" t="s">
        <v>143</v>
      </c>
      <c r="S4438" t="s">
        <v>84</v>
      </c>
      <c r="T4438" t="s">
        <v>85</v>
      </c>
      <c r="U4438">
        <v>236</v>
      </c>
      <c r="Y4438" t="s">
        <v>6879</v>
      </c>
      <c r="AA4438">
        <v>33.961799999999997</v>
      </c>
      <c r="AB4438">
        <v>-118.3068</v>
      </c>
      <c r="AC4438">
        <f t="shared" si="69"/>
        <v>0</v>
      </c>
    </row>
    <row r="4439" spans="1:29" x14ac:dyDescent="0.35">
      <c r="A4439">
        <v>201214500</v>
      </c>
      <c r="B4439" s="1">
        <v>43993</v>
      </c>
      <c r="C4439" s="1">
        <v>43993</v>
      </c>
      <c r="D4439">
        <v>2000</v>
      </c>
      <c r="E4439">
        <v>12</v>
      </c>
      <c r="F4439" t="s">
        <v>68</v>
      </c>
      <c r="G4439">
        <v>1241</v>
      </c>
      <c r="H4439">
        <v>2</v>
      </c>
      <c r="I4439">
        <v>624</v>
      </c>
      <c r="J4439" t="s">
        <v>171</v>
      </c>
      <c r="K4439" t="s">
        <v>6880</v>
      </c>
      <c r="L4439">
        <v>30</v>
      </c>
      <c r="M4439" t="s">
        <v>94</v>
      </c>
      <c r="N4439" t="s">
        <v>95</v>
      </c>
      <c r="O4439">
        <v>502</v>
      </c>
      <c r="P4439" t="s">
        <v>47</v>
      </c>
      <c r="Q4439">
        <v>400</v>
      </c>
      <c r="R4439" t="s">
        <v>143</v>
      </c>
      <c r="S4439" t="s">
        <v>2543</v>
      </c>
      <c r="T4439" t="s">
        <v>2544</v>
      </c>
      <c r="U4439">
        <v>624</v>
      </c>
      <c r="Y4439" t="s">
        <v>6881</v>
      </c>
      <c r="AA4439">
        <v>33.979399999999998</v>
      </c>
      <c r="AB4439">
        <v>-118.3338</v>
      </c>
      <c r="AC4439">
        <f t="shared" si="69"/>
        <v>0</v>
      </c>
    </row>
    <row r="4440" spans="1:29" x14ac:dyDescent="0.35">
      <c r="A4440">
        <v>200104208</v>
      </c>
      <c r="B4440" s="1">
        <v>43833</v>
      </c>
      <c r="C4440" s="1">
        <v>43833</v>
      </c>
      <c r="D4440">
        <v>1015</v>
      </c>
      <c r="E4440">
        <v>1</v>
      </c>
      <c r="F4440" t="s">
        <v>36</v>
      </c>
      <c r="G4440">
        <v>192</v>
      </c>
      <c r="H4440">
        <v>2</v>
      </c>
      <c r="I4440">
        <v>745</v>
      </c>
      <c r="J4440" t="s">
        <v>139</v>
      </c>
      <c r="K4440" t="s">
        <v>6882</v>
      </c>
      <c r="L4440">
        <v>58</v>
      </c>
      <c r="M4440" t="s">
        <v>30</v>
      </c>
      <c r="N4440" t="s">
        <v>163</v>
      </c>
      <c r="O4440">
        <v>502</v>
      </c>
      <c r="P4440" t="s">
        <v>47</v>
      </c>
      <c r="S4440" t="s">
        <v>84</v>
      </c>
      <c r="T4440" t="s">
        <v>85</v>
      </c>
      <c r="U4440">
        <v>745</v>
      </c>
      <c r="Y4440" t="s">
        <v>6883</v>
      </c>
      <c r="AA4440">
        <v>34.036299999999997</v>
      </c>
      <c r="AB4440">
        <v>-118.2677</v>
      </c>
      <c r="AC4440">
        <f t="shared" si="69"/>
        <v>0</v>
      </c>
    </row>
    <row r="4441" spans="1:29" x14ac:dyDescent="0.35">
      <c r="A4441">
        <v>200106725</v>
      </c>
      <c r="B4441" s="1">
        <v>43869</v>
      </c>
      <c r="C4441" s="1">
        <v>43869</v>
      </c>
      <c r="D4441">
        <v>2000</v>
      </c>
      <c r="E4441">
        <v>1</v>
      </c>
      <c r="F4441" t="s">
        <v>36</v>
      </c>
      <c r="G4441">
        <v>111</v>
      </c>
      <c r="H4441">
        <v>1</v>
      </c>
      <c r="I4441">
        <v>210</v>
      </c>
      <c r="J4441" t="s">
        <v>149</v>
      </c>
      <c r="K4441" t="s">
        <v>6884</v>
      </c>
      <c r="L4441">
        <v>54</v>
      </c>
      <c r="M4441" t="s">
        <v>94</v>
      </c>
      <c r="N4441" t="s">
        <v>173</v>
      </c>
      <c r="O4441">
        <v>102</v>
      </c>
      <c r="P4441" t="s">
        <v>186</v>
      </c>
      <c r="Q4441">
        <v>400</v>
      </c>
      <c r="R4441" t="s">
        <v>143</v>
      </c>
      <c r="S4441" t="s">
        <v>40</v>
      </c>
      <c r="T4441" t="s">
        <v>41</v>
      </c>
      <c r="U4441">
        <v>210</v>
      </c>
      <c r="Y4441" t="s">
        <v>6885</v>
      </c>
      <c r="AA4441">
        <v>34.060600000000001</v>
      </c>
      <c r="AB4441">
        <v>-118.2439</v>
      </c>
      <c r="AC4441">
        <f t="shared" si="69"/>
        <v>0</v>
      </c>
    </row>
    <row r="4442" spans="1:29" x14ac:dyDescent="0.35">
      <c r="A4442">
        <v>200313253</v>
      </c>
      <c r="B4442" s="1">
        <v>43977</v>
      </c>
      <c r="C4442" s="1">
        <v>43973</v>
      </c>
      <c r="D4442">
        <v>1650</v>
      </c>
      <c r="E4442">
        <v>3</v>
      </c>
      <c r="F4442" t="s">
        <v>43</v>
      </c>
      <c r="G4442">
        <v>359</v>
      </c>
      <c r="H4442">
        <v>2</v>
      </c>
      <c r="I4442">
        <v>649</v>
      </c>
      <c r="J4442" t="s">
        <v>1038</v>
      </c>
      <c r="K4442" t="s">
        <v>6886</v>
      </c>
      <c r="L4442">
        <v>67</v>
      </c>
      <c r="M4442" t="s">
        <v>94</v>
      </c>
      <c r="N4442" t="s">
        <v>73</v>
      </c>
      <c r="O4442">
        <v>603</v>
      </c>
      <c r="P4442" t="s">
        <v>6887</v>
      </c>
      <c r="S4442" t="s">
        <v>40</v>
      </c>
      <c r="T4442" t="s">
        <v>41</v>
      </c>
      <c r="U4442">
        <v>649</v>
      </c>
      <c r="Y4442" t="s">
        <v>6888</v>
      </c>
      <c r="AA4442">
        <v>34.017800000000001</v>
      </c>
      <c r="AB4442">
        <v>-118.2811</v>
      </c>
      <c r="AC4442">
        <f t="shared" si="69"/>
        <v>0</v>
      </c>
    </row>
    <row r="4443" spans="1:29" x14ac:dyDescent="0.35">
      <c r="A4443">
        <v>200115057</v>
      </c>
      <c r="B4443" s="1">
        <v>44031</v>
      </c>
      <c r="C4443" s="1">
        <v>44010</v>
      </c>
      <c r="D4443">
        <v>1400</v>
      </c>
      <c r="E4443">
        <v>1</v>
      </c>
      <c r="F4443" t="s">
        <v>36</v>
      </c>
      <c r="G4443">
        <v>147</v>
      </c>
      <c r="H4443">
        <v>1</v>
      </c>
      <c r="I4443">
        <v>761</v>
      </c>
      <c r="J4443" t="s">
        <v>403</v>
      </c>
      <c r="K4443" t="s">
        <v>6889</v>
      </c>
      <c r="L4443">
        <v>48</v>
      </c>
      <c r="M4443" t="s">
        <v>30</v>
      </c>
      <c r="N4443" t="s">
        <v>163</v>
      </c>
      <c r="O4443">
        <v>502</v>
      </c>
      <c r="P4443" t="s">
        <v>47</v>
      </c>
      <c r="Q4443">
        <v>207</v>
      </c>
      <c r="R4443" t="s">
        <v>1110</v>
      </c>
      <c r="S4443" t="s">
        <v>84</v>
      </c>
      <c r="T4443" t="s">
        <v>85</v>
      </c>
      <c r="U4443">
        <v>761</v>
      </c>
      <c r="Y4443" t="s">
        <v>1834</v>
      </c>
      <c r="AA4443">
        <v>34.045299999999997</v>
      </c>
      <c r="AB4443">
        <v>-118.2443</v>
      </c>
      <c r="AC4443">
        <f t="shared" si="69"/>
        <v>0</v>
      </c>
    </row>
    <row r="4444" spans="1:29" x14ac:dyDescent="0.35">
      <c r="A4444">
        <v>201109916</v>
      </c>
      <c r="B4444" s="1">
        <v>43980</v>
      </c>
      <c r="C4444" s="1">
        <v>43980</v>
      </c>
      <c r="D4444">
        <v>2115</v>
      </c>
      <c r="E4444">
        <v>11</v>
      </c>
      <c r="F4444" t="s">
        <v>64</v>
      </c>
      <c r="G4444">
        <v>1178</v>
      </c>
      <c r="H4444">
        <v>2</v>
      </c>
      <c r="I4444">
        <v>624</v>
      </c>
      <c r="J4444" t="s">
        <v>171</v>
      </c>
      <c r="K4444" t="s">
        <v>5842</v>
      </c>
      <c r="L4444">
        <v>36</v>
      </c>
      <c r="M4444" t="s">
        <v>94</v>
      </c>
      <c r="N4444" t="s">
        <v>95</v>
      </c>
      <c r="O4444">
        <v>101</v>
      </c>
      <c r="P4444" t="s">
        <v>32</v>
      </c>
      <c r="Q4444">
        <v>400</v>
      </c>
      <c r="R4444" t="s">
        <v>143</v>
      </c>
      <c r="S4444" t="s">
        <v>84</v>
      </c>
      <c r="T4444" t="s">
        <v>85</v>
      </c>
      <c r="U4444">
        <v>624</v>
      </c>
      <c r="Y4444" t="s">
        <v>5843</v>
      </c>
      <c r="AA4444">
        <v>34.0959</v>
      </c>
      <c r="AB4444">
        <v>-118.22880000000001</v>
      </c>
      <c r="AC4444">
        <f t="shared" si="69"/>
        <v>0</v>
      </c>
    </row>
    <row r="4445" spans="1:29" x14ac:dyDescent="0.35">
      <c r="A4445">
        <v>200811845</v>
      </c>
      <c r="B4445" s="1">
        <v>44026</v>
      </c>
      <c r="C4445" s="1">
        <v>43987</v>
      </c>
      <c r="D4445">
        <v>305</v>
      </c>
      <c r="E4445">
        <v>8</v>
      </c>
      <c r="F4445" t="s">
        <v>109</v>
      </c>
      <c r="G4445">
        <v>811</v>
      </c>
      <c r="H4445">
        <v>1</v>
      </c>
      <c r="I4445">
        <v>341</v>
      </c>
      <c r="J4445" t="s">
        <v>157</v>
      </c>
      <c r="K4445" t="s">
        <v>878</v>
      </c>
      <c r="L4445">
        <v>46</v>
      </c>
      <c r="M4445" t="s">
        <v>30</v>
      </c>
      <c r="N4445" t="s">
        <v>163</v>
      </c>
      <c r="O4445">
        <v>501</v>
      </c>
      <c r="P4445" t="s">
        <v>164</v>
      </c>
      <c r="S4445" t="s">
        <v>40</v>
      </c>
      <c r="T4445" t="s">
        <v>41</v>
      </c>
      <c r="U4445">
        <v>341</v>
      </c>
      <c r="Y4445" t="s">
        <v>6890</v>
      </c>
      <c r="Z4445" t="s">
        <v>6891</v>
      </c>
      <c r="AA4445">
        <v>34.043599999999998</v>
      </c>
      <c r="AB4445">
        <v>-118.5651</v>
      </c>
      <c r="AC4445">
        <f t="shared" si="69"/>
        <v>0</v>
      </c>
    </row>
    <row r="4446" spans="1:29" x14ac:dyDescent="0.35">
      <c r="A4446">
        <v>200916431</v>
      </c>
      <c r="B4446" s="1">
        <v>44129</v>
      </c>
      <c r="C4446" s="1">
        <v>44129</v>
      </c>
      <c r="D4446">
        <v>730</v>
      </c>
      <c r="E4446">
        <v>9</v>
      </c>
      <c r="F4446" t="s">
        <v>49</v>
      </c>
      <c r="G4446">
        <v>998</v>
      </c>
      <c r="H4446">
        <v>1</v>
      </c>
      <c r="I4446">
        <v>310</v>
      </c>
      <c r="J4446" t="s">
        <v>71</v>
      </c>
      <c r="K4446" t="s">
        <v>239</v>
      </c>
      <c r="L4446">
        <v>55</v>
      </c>
      <c r="M4446" t="s">
        <v>30</v>
      </c>
      <c r="N4446" t="s">
        <v>73</v>
      </c>
      <c r="O4446">
        <v>108</v>
      </c>
      <c r="P4446" t="s">
        <v>105</v>
      </c>
      <c r="S4446" t="s">
        <v>40</v>
      </c>
      <c r="T4446" t="s">
        <v>41</v>
      </c>
      <c r="U4446">
        <v>310</v>
      </c>
      <c r="V4446">
        <v>998</v>
      </c>
      <c r="Y4446" t="s">
        <v>6892</v>
      </c>
      <c r="AA4446">
        <v>34.146599999999999</v>
      </c>
      <c r="AB4446">
        <v>-118.4225</v>
      </c>
      <c r="AC4446">
        <f t="shared" si="69"/>
        <v>0</v>
      </c>
    </row>
    <row r="4447" spans="1:29" x14ac:dyDescent="0.35">
      <c r="A4447">
        <v>201206496</v>
      </c>
      <c r="B4447" s="1">
        <v>43866</v>
      </c>
      <c r="C4447" s="1">
        <v>43865</v>
      </c>
      <c r="D4447">
        <v>2200</v>
      </c>
      <c r="E4447">
        <v>12</v>
      </c>
      <c r="F4447" t="s">
        <v>68</v>
      </c>
      <c r="G4447">
        <v>1265</v>
      </c>
      <c r="H4447">
        <v>1</v>
      </c>
      <c r="I4447">
        <v>510</v>
      </c>
      <c r="J4447" t="s">
        <v>29</v>
      </c>
      <c r="L4447">
        <v>0</v>
      </c>
      <c r="O4447">
        <v>101</v>
      </c>
      <c r="P4447" t="s">
        <v>32</v>
      </c>
      <c r="S4447" t="s">
        <v>40</v>
      </c>
      <c r="T4447" t="s">
        <v>41</v>
      </c>
      <c r="U4447">
        <v>510</v>
      </c>
      <c r="Y4447" t="s">
        <v>6893</v>
      </c>
      <c r="AA4447">
        <v>33.966500000000003</v>
      </c>
      <c r="AB4447">
        <v>-118.29179999999999</v>
      </c>
      <c r="AC4447">
        <f t="shared" si="69"/>
        <v>0</v>
      </c>
    </row>
    <row r="4448" spans="1:29" x14ac:dyDescent="0.35">
      <c r="A4448">
        <v>200708228</v>
      </c>
      <c r="B4448" s="1">
        <v>43934</v>
      </c>
      <c r="C4448" s="1">
        <v>43933</v>
      </c>
      <c r="D4448">
        <v>2015</v>
      </c>
      <c r="E4448">
        <v>7</v>
      </c>
      <c r="F4448" t="s">
        <v>28</v>
      </c>
      <c r="G4448">
        <v>782</v>
      </c>
      <c r="H4448">
        <v>1</v>
      </c>
      <c r="I4448">
        <v>420</v>
      </c>
      <c r="J4448" t="s">
        <v>352</v>
      </c>
      <c r="K4448">
        <v>344</v>
      </c>
      <c r="L4448">
        <v>37</v>
      </c>
      <c r="M4448" t="s">
        <v>30</v>
      </c>
      <c r="N4448" t="s">
        <v>95</v>
      </c>
      <c r="O4448">
        <v>101</v>
      </c>
      <c r="P4448" t="s">
        <v>32</v>
      </c>
      <c r="S4448" t="s">
        <v>40</v>
      </c>
      <c r="T4448" t="s">
        <v>41</v>
      </c>
      <c r="U4448">
        <v>420</v>
      </c>
      <c r="Y4448" t="s">
        <v>6894</v>
      </c>
      <c r="AA4448">
        <v>34.043100000000003</v>
      </c>
      <c r="AB4448">
        <v>-118.36920000000001</v>
      </c>
      <c r="AC4448">
        <f t="shared" si="69"/>
        <v>0</v>
      </c>
    </row>
    <row r="4449" spans="1:29" x14ac:dyDescent="0.35">
      <c r="A4449">
        <v>200511782</v>
      </c>
      <c r="B4449" s="1">
        <v>44009</v>
      </c>
      <c r="C4449" s="1">
        <v>44009</v>
      </c>
      <c r="D4449">
        <v>1</v>
      </c>
      <c r="E4449">
        <v>5</v>
      </c>
      <c r="F4449" t="s">
        <v>98</v>
      </c>
      <c r="G4449">
        <v>569</v>
      </c>
      <c r="H4449">
        <v>2</v>
      </c>
      <c r="I4449">
        <v>740</v>
      </c>
      <c r="J4449" t="s">
        <v>224</v>
      </c>
      <c r="K4449" t="s">
        <v>1272</v>
      </c>
      <c r="L4449">
        <v>0</v>
      </c>
      <c r="M4449" t="s">
        <v>46</v>
      </c>
      <c r="N4449" t="s">
        <v>46</v>
      </c>
      <c r="O4449">
        <v>725</v>
      </c>
      <c r="P4449" t="s">
        <v>199</v>
      </c>
      <c r="S4449" t="s">
        <v>40</v>
      </c>
      <c r="T4449" t="s">
        <v>41</v>
      </c>
      <c r="U4449">
        <v>740</v>
      </c>
      <c r="Y4449" t="s">
        <v>6895</v>
      </c>
      <c r="Z4449" t="s">
        <v>6896</v>
      </c>
      <c r="AA4449">
        <v>33.725700000000003</v>
      </c>
      <c r="AB4449">
        <v>-118.2766</v>
      </c>
      <c r="AC4449">
        <f t="shared" si="69"/>
        <v>0</v>
      </c>
    </row>
    <row r="4450" spans="1:29" x14ac:dyDescent="0.35">
      <c r="A4450">
        <v>200711134</v>
      </c>
      <c r="B4450" s="1">
        <v>44013</v>
      </c>
      <c r="C4450" s="1">
        <v>43980</v>
      </c>
      <c r="D4450">
        <v>1540</v>
      </c>
      <c r="E4450">
        <v>7</v>
      </c>
      <c r="F4450" t="s">
        <v>28</v>
      </c>
      <c r="G4450">
        <v>701</v>
      </c>
      <c r="H4450">
        <v>1</v>
      </c>
      <c r="I4450">
        <v>310</v>
      </c>
      <c r="J4450" t="s">
        <v>71</v>
      </c>
      <c r="K4450">
        <v>1822</v>
      </c>
      <c r="L4450">
        <v>31</v>
      </c>
      <c r="M4450" t="s">
        <v>30</v>
      </c>
      <c r="N4450" t="s">
        <v>31</v>
      </c>
      <c r="O4450">
        <v>405</v>
      </c>
      <c r="P4450" t="s">
        <v>52</v>
      </c>
      <c r="S4450" t="s">
        <v>40</v>
      </c>
      <c r="T4450" t="s">
        <v>41</v>
      </c>
      <c r="U4450">
        <v>310</v>
      </c>
      <c r="Y4450" t="s">
        <v>6897</v>
      </c>
      <c r="AA4450">
        <v>34.0837</v>
      </c>
      <c r="AB4450">
        <v>-118.3683</v>
      </c>
      <c r="AC4450">
        <f t="shared" si="69"/>
        <v>0</v>
      </c>
    </row>
    <row r="4451" spans="1:29" x14ac:dyDescent="0.35">
      <c r="A4451">
        <v>200612388</v>
      </c>
      <c r="B4451" s="1">
        <v>44021</v>
      </c>
      <c r="C4451" s="1">
        <v>44021</v>
      </c>
      <c r="D4451">
        <v>300</v>
      </c>
      <c r="E4451">
        <v>6</v>
      </c>
      <c r="F4451" t="s">
        <v>91</v>
      </c>
      <c r="G4451">
        <v>678</v>
      </c>
      <c r="H4451">
        <v>1</v>
      </c>
      <c r="I4451">
        <v>230</v>
      </c>
      <c r="J4451" t="s">
        <v>161</v>
      </c>
      <c r="K4451" t="s">
        <v>1668</v>
      </c>
      <c r="L4451">
        <v>17</v>
      </c>
      <c r="M4451" t="s">
        <v>30</v>
      </c>
      <c r="N4451" t="s">
        <v>95</v>
      </c>
      <c r="O4451">
        <v>102</v>
      </c>
      <c r="P4451" t="s">
        <v>186</v>
      </c>
      <c r="Q4451">
        <v>400</v>
      </c>
      <c r="R4451" t="s">
        <v>143</v>
      </c>
      <c r="S4451" t="s">
        <v>84</v>
      </c>
      <c r="T4451" t="s">
        <v>85</v>
      </c>
      <c r="U4451">
        <v>230</v>
      </c>
      <c r="Y4451" t="s">
        <v>4044</v>
      </c>
      <c r="AA4451">
        <v>34.086199999999998</v>
      </c>
      <c r="AB4451">
        <v>-118.3078</v>
      </c>
      <c r="AC4451">
        <f t="shared" si="69"/>
        <v>0</v>
      </c>
    </row>
    <row r="4452" spans="1:29" x14ac:dyDescent="0.35">
      <c r="A4452">
        <v>201007799</v>
      </c>
      <c r="B4452" s="1">
        <v>43927</v>
      </c>
      <c r="C4452" s="1">
        <v>43926</v>
      </c>
      <c r="D4452">
        <v>1715</v>
      </c>
      <c r="E4452">
        <v>10</v>
      </c>
      <c r="F4452" t="s">
        <v>103</v>
      </c>
      <c r="G4452">
        <v>1044</v>
      </c>
      <c r="H4452">
        <v>1</v>
      </c>
      <c r="I4452">
        <v>510</v>
      </c>
      <c r="J4452" t="s">
        <v>29</v>
      </c>
      <c r="L4452">
        <v>0</v>
      </c>
      <c r="O4452">
        <v>101</v>
      </c>
      <c r="P4452" t="s">
        <v>32</v>
      </c>
      <c r="S4452" t="s">
        <v>40</v>
      </c>
      <c r="T4452" t="s">
        <v>41</v>
      </c>
      <c r="U4452">
        <v>510</v>
      </c>
      <c r="Y4452" t="s">
        <v>6898</v>
      </c>
      <c r="AA4452">
        <v>34.177500000000002</v>
      </c>
      <c r="AB4452">
        <v>-118.5308</v>
      </c>
      <c r="AC4452">
        <f t="shared" si="69"/>
        <v>0</v>
      </c>
    </row>
    <row r="4453" spans="1:29" x14ac:dyDescent="0.35">
      <c r="A4453">
        <v>200708333</v>
      </c>
      <c r="B4453" s="1">
        <v>43937</v>
      </c>
      <c r="C4453" s="1">
        <v>43937</v>
      </c>
      <c r="D4453">
        <v>1445</v>
      </c>
      <c r="E4453">
        <v>7</v>
      </c>
      <c r="F4453" t="s">
        <v>28</v>
      </c>
      <c r="G4453">
        <v>719</v>
      </c>
      <c r="H4453">
        <v>2</v>
      </c>
      <c r="I4453">
        <v>930</v>
      </c>
      <c r="J4453" t="s">
        <v>339</v>
      </c>
      <c r="K4453" t="s">
        <v>6899</v>
      </c>
      <c r="L4453">
        <v>29</v>
      </c>
      <c r="M4453" t="s">
        <v>30</v>
      </c>
      <c r="N4453" t="s">
        <v>163</v>
      </c>
      <c r="O4453">
        <v>502</v>
      </c>
      <c r="P4453" t="s">
        <v>47</v>
      </c>
      <c r="Q4453">
        <v>511</v>
      </c>
      <c r="R4453" t="s">
        <v>151</v>
      </c>
      <c r="S4453" t="s">
        <v>40</v>
      </c>
      <c r="T4453" t="s">
        <v>41</v>
      </c>
      <c r="U4453">
        <v>930</v>
      </c>
      <c r="Y4453" t="s">
        <v>6900</v>
      </c>
      <c r="AA4453">
        <v>34.079000000000001</v>
      </c>
      <c r="AB4453">
        <v>-118.32729999999999</v>
      </c>
      <c r="AC4453">
        <f t="shared" si="69"/>
        <v>0</v>
      </c>
    </row>
    <row r="4454" spans="1:29" x14ac:dyDescent="0.35">
      <c r="A4454">
        <v>201218729</v>
      </c>
      <c r="B4454" s="1">
        <v>44040</v>
      </c>
      <c r="C4454" s="1">
        <v>44034</v>
      </c>
      <c r="D4454">
        <v>1</v>
      </c>
      <c r="E4454">
        <v>12</v>
      </c>
      <c r="F4454" t="s">
        <v>68</v>
      </c>
      <c r="G4454">
        <v>1213</v>
      </c>
      <c r="H4454">
        <v>1</v>
      </c>
      <c r="I4454">
        <v>330</v>
      </c>
      <c r="J4454" t="s">
        <v>37</v>
      </c>
      <c r="K4454">
        <v>344</v>
      </c>
      <c r="L4454">
        <v>31</v>
      </c>
      <c r="M4454" t="s">
        <v>94</v>
      </c>
      <c r="N4454" t="s">
        <v>95</v>
      </c>
      <c r="O4454">
        <v>101</v>
      </c>
      <c r="P4454" t="s">
        <v>32</v>
      </c>
      <c r="S4454" t="s">
        <v>40</v>
      </c>
      <c r="T4454" t="s">
        <v>41</v>
      </c>
      <c r="U4454">
        <v>330</v>
      </c>
      <c r="Y4454" t="s">
        <v>6901</v>
      </c>
      <c r="Z4454" t="s">
        <v>6902</v>
      </c>
      <c r="AA4454">
        <v>33.991</v>
      </c>
      <c r="AB4454">
        <v>-118.315</v>
      </c>
      <c r="AC4454">
        <f t="shared" si="69"/>
        <v>0</v>
      </c>
    </row>
    <row r="4455" spans="1:29" x14ac:dyDescent="0.35">
      <c r="A4455">
        <v>200911229</v>
      </c>
      <c r="B4455" s="1">
        <v>44000</v>
      </c>
      <c r="C4455" s="1">
        <v>43999</v>
      </c>
      <c r="D4455">
        <v>1800</v>
      </c>
      <c r="E4455">
        <v>9</v>
      </c>
      <c r="F4455" t="s">
        <v>49</v>
      </c>
      <c r="G4455">
        <v>994</v>
      </c>
      <c r="H4455">
        <v>1</v>
      </c>
      <c r="I4455">
        <v>420</v>
      </c>
      <c r="J4455" t="s">
        <v>352</v>
      </c>
      <c r="K4455" t="s">
        <v>6903</v>
      </c>
      <c r="L4455">
        <v>37</v>
      </c>
      <c r="M4455" t="s">
        <v>30</v>
      </c>
      <c r="N4455" t="s">
        <v>73</v>
      </c>
      <c r="O4455">
        <v>101</v>
      </c>
      <c r="P4455" t="s">
        <v>32</v>
      </c>
      <c r="S4455" t="s">
        <v>40</v>
      </c>
      <c r="T4455" t="s">
        <v>41</v>
      </c>
      <c r="U4455">
        <v>420</v>
      </c>
      <c r="Y4455" t="s">
        <v>6904</v>
      </c>
      <c r="AA4455">
        <v>34.132599999999996</v>
      </c>
      <c r="AB4455">
        <v>-118.44450000000001</v>
      </c>
      <c r="AC4455">
        <f t="shared" si="69"/>
        <v>0</v>
      </c>
    </row>
    <row r="4456" spans="1:29" x14ac:dyDescent="0.35">
      <c r="A4456">
        <v>200900931</v>
      </c>
      <c r="B4456" s="1">
        <v>44173</v>
      </c>
      <c r="C4456" s="1">
        <v>44158</v>
      </c>
      <c r="D4456">
        <v>900</v>
      </c>
      <c r="E4456">
        <v>9</v>
      </c>
      <c r="F4456" t="s">
        <v>49</v>
      </c>
      <c r="G4456">
        <v>994</v>
      </c>
      <c r="H4456">
        <v>1</v>
      </c>
      <c r="I4456">
        <v>341</v>
      </c>
      <c r="J4456" t="s">
        <v>157</v>
      </c>
      <c r="K4456" t="s">
        <v>6905</v>
      </c>
      <c r="L4456">
        <v>52</v>
      </c>
      <c r="M4456" t="s">
        <v>30</v>
      </c>
      <c r="N4456" t="s">
        <v>73</v>
      </c>
      <c r="O4456">
        <v>501</v>
      </c>
      <c r="P4456" t="s">
        <v>164</v>
      </c>
      <c r="S4456" t="s">
        <v>40</v>
      </c>
      <c r="T4456" t="s">
        <v>41</v>
      </c>
      <c r="U4456">
        <v>341</v>
      </c>
      <c r="Y4456" t="s">
        <v>6906</v>
      </c>
      <c r="AA4456">
        <v>34.137700000000002</v>
      </c>
      <c r="AB4456">
        <v>-118.4371</v>
      </c>
      <c r="AC4456">
        <f t="shared" si="69"/>
        <v>0</v>
      </c>
    </row>
    <row r="4457" spans="1:29" x14ac:dyDescent="0.35">
      <c r="A4457">
        <v>200811440</v>
      </c>
      <c r="B4457" s="1">
        <v>44016</v>
      </c>
      <c r="C4457" s="1">
        <v>44011</v>
      </c>
      <c r="D4457">
        <v>815</v>
      </c>
      <c r="E4457">
        <v>8</v>
      </c>
      <c r="F4457" t="s">
        <v>109</v>
      </c>
      <c r="G4457">
        <v>893</v>
      </c>
      <c r="H4457">
        <v>1</v>
      </c>
      <c r="I4457">
        <v>440</v>
      </c>
      <c r="J4457" t="s">
        <v>213</v>
      </c>
      <c r="K4457" t="s">
        <v>245</v>
      </c>
      <c r="L4457">
        <v>38</v>
      </c>
      <c r="M4457" t="s">
        <v>94</v>
      </c>
      <c r="N4457" t="s">
        <v>73</v>
      </c>
      <c r="O4457">
        <v>119</v>
      </c>
      <c r="P4457" t="s">
        <v>333</v>
      </c>
      <c r="S4457" t="s">
        <v>84</v>
      </c>
      <c r="T4457" t="s">
        <v>85</v>
      </c>
      <c r="U4457">
        <v>440</v>
      </c>
      <c r="Y4457" t="s">
        <v>6907</v>
      </c>
      <c r="AA4457">
        <v>34.032200000000003</v>
      </c>
      <c r="AB4457">
        <v>-118.4247</v>
      </c>
      <c r="AC4457">
        <f t="shared" si="69"/>
        <v>0</v>
      </c>
    </row>
    <row r="4458" spans="1:29" x14ac:dyDescent="0.35">
      <c r="A4458">
        <v>200708349</v>
      </c>
      <c r="B4458" s="1">
        <v>43937</v>
      </c>
      <c r="C4458" s="1">
        <v>43937</v>
      </c>
      <c r="D4458">
        <v>2002</v>
      </c>
      <c r="E4458">
        <v>7</v>
      </c>
      <c r="F4458" t="s">
        <v>28</v>
      </c>
      <c r="G4458">
        <v>767</v>
      </c>
      <c r="H4458">
        <v>2</v>
      </c>
      <c r="I4458">
        <v>624</v>
      </c>
      <c r="J4458" t="s">
        <v>171</v>
      </c>
      <c r="K4458" t="s">
        <v>6908</v>
      </c>
      <c r="L4458">
        <v>49</v>
      </c>
      <c r="M4458" t="s">
        <v>94</v>
      </c>
      <c r="N4458" t="s">
        <v>95</v>
      </c>
      <c r="O4458">
        <v>501</v>
      </c>
      <c r="P4458" t="s">
        <v>164</v>
      </c>
      <c r="Q4458">
        <v>400</v>
      </c>
      <c r="R4458" t="s">
        <v>143</v>
      </c>
      <c r="S4458" t="s">
        <v>84</v>
      </c>
      <c r="T4458" t="s">
        <v>85</v>
      </c>
      <c r="U4458">
        <v>624</v>
      </c>
      <c r="Y4458" t="s">
        <v>6909</v>
      </c>
      <c r="AA4458">
        <v>34.047600000000003</v>
      </c>
      <c r="AB4458">
        <v>-118.3245</v>
      </c>
      <c r="AC4458">
        <f t="shared" si="69"/>
        <v>0</v>
      </c>
    </row>
    <row r="4459" spans="1:29" x14ac:dyDescent="0.35">
      <c r="A4459">
        <v>200310085</v>
      </c>
      <c r="B4459" s="1">
        <v>43939</v>
      </c>
      <c r="C4459" s="1">
        <v>43937</v>
      </c>
      <c r="D4459">
        <v>1630</v>
      </c>
      <c r="E4459">
        <v>3</v>
      </c>
      <c r="F4459" t="s">
        <v>43</v>
      </c>
      <c r="G4459">
        <v>327</v>
      </c>
      <c r="H4459">
        <v>1</v>
      </c>
      <c r="I4459">
        <v>341</v>
      </c>
      <c r="J4459" t="s">
        <v>157</v>
      </c>
      <c r="K4459" t="s">
        <v>6910</v>
      </c>
      <c r="L4459">
        <v>22</v>
      </c>
      <c r="M4459" t="s">
        <v>94</v>
      </c>
      <c r="N4459" t="s">
        <v>163</v>
      </c>
      <c r="O4459">
        <v>119</v>
      </c>
      <c r="P4459" t="s">
        <v>333</v>
      </c>
      <c r="S4459" t="s">
        <v>40</v>
      </c>
      <c r="T4459" t="s">
        <v>41</v>
      </c>
      <c r="U4459">
        <v>341</v>
      </c>
      <c r="Y4459" t="s">
        <v>3364</v>
      </c>
      <c r="AA4459">
        <v>34.029400000000003</v>
      </c>
      <c r="AB4459">
        <v>-118.2839</v>
      </c>
      <c r="AC4459">
        <f t="shared" si="69"/>
        <v>0</v>
      </c>
    </row>
    <row r="4460" spans="1:29" x14ac:dyDescent="0.35">
      <c r="A4460">
        <v>200211573</v>
      </c>
      <c r="B4460" s="1">
        <v>44002</v>
      </c>
      <c r="C4460" s="1">
        <v>44002</v>
      </c>
      <c r="D4460">
        <v>1410</v>
      </c>
      <c r="E4460">
        <v>2</v>
      </c>
      <c r="F4460" t="s">
        <v>56</v>
      </c>
      <c r="G4460">
        <v>279</v>
      </c>
      <c r="H4460">
        <v>2</v>
      </c>
      <c r="I4460">
        <v>901</v>
      </c>
      <c r="J4460" t="s">
        <v>210</v>
      </c>
      <c r="K4460" t="s">
        <v>4865</v>
      </c>
      <c r="L4460">
        <v>19</v>
      </c>
      <c r="M4460" t="s">
        <v>94</v>
      </c>
      <c r="N4460" t="s">
        <v>95</v>
      </c>
      <c r="O4460">
        <v>501</v>
      </c>
      <c r="P4460" t="s">
        <v>164</v>
      </c>
      <c r="S4460" t="s">
        <v>40</v>
      </c>
      <c r="T4460" t="s">
        <v>41</v>
      </c>
      <c r="U4460">
        <v>901</v>
      </c>
      <c r="Y4460" t="s">
        <v>6911</v>
      </c>
      <c r="AA4460">
        <v>34.049999999999997</v>
      </c>
      <c r="AB4460">
        <v>-118.2713</v>
      </c>
      <c r="AC4460">
        <f t="shared" si="69"/>
        <v>0</v>
      </c>
    </row>
    <row r="4461" spans="1:29" x14ac:dyDescent="0.35">
      <c r="A4461">
        <v>200414585</v>
      </c>
      <c r="B4461" s="1">
        <v>44139</v>
      </c>
      <c r="C4461" s="1">
        <v>44139</v>
      </c>
      <c r="D4461">
        <v>1010</v>
      </c>
      <c r="E4461">
        <v>4</v>
      </c>
      <c r="F4461" t="s">
        <v>54</v>
      </c>
      <c r="G4461">
        <v>407</v>
      </c>
      <c r="H4461">
        <v>2</v>
      </c>
      <c r="I4461">
        <v>624</v>
      </c>
      <c r="J4461" t="s">
        <v>171</v>
      </c>
      <c r="K4461" t="s">
        <v>6912</v>
      </c>
      <c r="L4461">
        <v>63</v>
      </c>
      <c r="M4461" t="s">
        <v>30</v>
      </c>
      <c r="N4461" t="s">
        <v>95</v>
      </c>
      <c r="O4461">
        <v>109</v>
      </c>
      <c r="P4461" t="s">
        <v>1043</v>
      </c>
      <c r="Q4461">
        <v>500</v>
      </c>
      <c r="R4461" t="s">
        <v>184</v>
      </c>
      <c r="S4461" t="s">
        <v>40</v>
      </c>
      <c r="T4461" t="s">
        <v>41</v>
      </c>
      <c r="U4461">
        <v>624</v>
      </c>
      <c r="Y4461" t="s">
        <v>6214</v>
      </c>
      <c r="AA4461">
        <v>34.0871</v>
      </c>
      <c r="AB4461">
        <v>-118.19289999999999</v>
      </c>
      <c r="AC4461">
        <f t="shared" si="69"/>
        <v>0</v>
      </c>
    </row>
    <row r="4462" spans="1:29" x14ac:dyDescent="0.35">
      <c r="A4462">
        <v>200711816</v>
      </c>
      <c r="B4462" s="1">
        <v>44032</v>
      </c>
      <c r="C4462" s="1">
        <v>44032</v>
      </c>
      <c r="D4462">
        <v>450</v>
      </c>
      <c r="E4462">
        <v>7</v>
      </c>
      <c r="F4462" t="s">
        <v>28</v>
      </c>
      <c r="G4462">
        <v>765</v>
      </c>
      <c r="H4462">
        <v>2</v>
      </c>
      <c r="I4462">
        <v>623</v>
      </c>
      <c r="J4462" t="s">
        <v>465</v>
      </c>
      <c r="K4462" t="s">
        <v>4649</v>
      </c>
      <c r="L4462">
        <v>0</v>
      </c>
      <c r="M4462" t="s">
        <v>30</v>
      </c>
      <c r="N4462" t="s">
        <v>95</v>
      </c>
      <c r="O4462">
        <v>726</v>
      </c>
      <c r="P4462" t="s">
        <v>467</v>
      </c>
      <c r="Q4462">
        <v>400</v>
      </c>
      <c r="R4462" t="s">
        <v>143</v>
      </c>
      <c r="S4462" t="s">
        <v>33</v>
      </c>
      <c r="T4462" t="s">
        <v>34</v>
      </c>
      <c r="U4462">
        <v>623</v>
      </c>
      <c r="Y4462" t="s">
        <v>5629</v>
      </c>
      <c r="AA4462">
        <v>34.046500000000002</v>
      </c>
      <c r="AB4462">
        <v>-118.3419</v>
      </c>
      <c r="AC4462">
        <f t="shared" si="69"/>
        <v>1</v>
      </c>
    </row>
    <row r="4463" spans="1:29" x14ac:dyDescent="0.35">
      <c r="A4463">
        <v>200509420</v>
      </c>
      <c r="B4463" s="1">
        <v>43964</v>
      </c>
      <c r="C4463" s="1">
        <v>43964</v>
      </c>
      <c r="D4463">
        <v>550</v>
      </c>
      <c r="E4463">
        <v>5</v>
      </c>
      <c r="F4463" t="s">
        <v>98</v>
      </c>
      <c r="G4463">
        <v>506</v>
      </c>
      <c r="H4463">
        <v>1</v>
      </c>
      <c r="I4463">
        <v>331</v>
      </c>
      <c r="J4463" t="s">
        <v>233</v>
      </c>
      <c r="K4463" t="s">
        <v>6913</v>
      </c>
      <c r="L4463">
        <v>64</v>
      </c>
      <c r="M4463" t="s">
        <v>30</v>
      </c>
      <c r="N4463" t="s">
        <v>73</v>
      </c>
      <c r="O4463">
        <v>104</v>
      </c>
      <c r="P4463" t="s">
        <v>201</v>
      </c>
      <c r="S4463" t="s">
        <v>40</v>
      </c>
      <c r="T4463" t="s">
        <v>41</v>
      </c>
      <c r="U4463">
        <v>331</v>
      </c>
      <c r="Y4463" t="s">
        <v>6914</v>
      </c>
      <c r="AA4463">
        <v>33.8292</v>
      </c>
      <c r="AB4463">
        <v>-118.29949999999999</v>
      </c>
      <c r="AC4463">
        <f t="shared" si="69"/>
        <v>0</v>
      </c>
    </row>
    <row r="4464" spans="1:29" x14ac:dyDescent="0.35">
      <c r="A4464">
        <v>201012826</v>
      </c>
      <c r="B4464" s="1">
        <v>44081</v>
      </c>
      <c r="C4464" s="1">
        <v>44081</v>
      </c>
      <c r="D4464">
        <v>10</v>
      </c>
      <c r="E4464">
        <v>10</v>
      </c>
      <c r="F4464" t="s">
        <v>103</v>
      </c>
      <c r="G4464">
        <v>1075</v>
      </c>
      <c r="H4464">
        <v>2</v>
      </c>
      <c r="I4464">
        <v>624</v>
      </c>
      <c r="J4464" t="s">
        <v>171</v>
      </c>
      <c r="K4464" t="s">
        <v>6915</v>
      </c>
      <c r="L4464">
        <v>57</v>
      </c>
      <c r="M4464" t="s">
        <v>94</v>
      </c>
      <c r="N4464" t="s">
        <v>73</v>
      </c>
      <c r="O4464">
        <v>101</v>
      </c>
      <c r="P4464" t="s">
        <v>32</v>
      </c>
      <c r="Q4464">
        <v>400</v>
      </c>
      <c r="R4464" t="s">
        <v>143</v>
      </c>
      <c r="S4464" t="s">
        <v>84</v>
      </c>
      <c r="T4464" t="s">
        <v>85</v>
      </c>
      <c r="U4464">
        <v>624</v>
      </c>
      <c r="Y4464" t="s">
        <v>2731</v>
      </c>
      <c r="Z4464" t="s">
        <v>6916</v>
      </c>
      <c r="AA4464">
        <v>34.165399999999998</v>
      </c>
      <c r="AB4464">
        <v>-118.52719999999999</v>
      </c>
      <c r="AC4464">
        <f t="shared" si="69"/>
        <v>0</v>
      </c>
    </row>
    <row r="4465" spans="1:29" x14ac:dyDescent="0.35">
      <c r="A4465">
        <v>200208010</v>
      </c>
      <c r="B4465" s="1">
        <v>43910</v>
      </c>
      <c r="C4465" s="1">
        <v>43910</v>
      </c>
      <c r="D4465">
        <v>1205</v>
      </c>
      <c r="E4465">
        <v>2</v>
      </c>
      <c r="F4465" t="s">
        <v>56</v>
      </c>
      <c r="G4465">
        <v>203</v>
      </c>
      <c r="H4465">
        <v>1</v>
      </c>
      <c r="I4465">
        <v>440</v>
      </c>
      <c r="J4465" t="s">
        <v>213</v>
      </c>
      <c r="K4465" t="s">
        <v>6917</v>
      </c>
      <c r="L4465">
        <v>29</v>
      </c>
      <c r="M4465" t="s">
        <v>94</v>
      </c>
      <c r="N4465" t="s">
        <v>73</v>
      </c>
      <c r="O4465">
        <v>108</v>
      </c>
      <c r="P4465" t="s">
        <v>105</v>
      </c>
      <c r="S4465" t="s">
        <v>40</v>
      </c>
      <c r="T4465" t="s">
        <v>41</v>
      </c>
      <c r="U4465">
        <v>440</v>
      </c>
      <c r="Y4465" t="s">
        <v>6918</v>
      </c>
      <c r="AA4465">
        <v>34.084600000000002</v>
      </c>
      <c r="AB4465">
        <v>-118.28449999999999</v>
      </c>
      <c r="AC4465">
        <f t="shared" si="69"/>
        <v>0</v>
      </c>
    </row>
    <row r="4466" spans="1:29" x14ac:dyDescent="0.35">
      <c r="A4466">
        <v>200305112</v>
      </c>
      <c r="B4466" s="1">
        <v>43850</v>
      </c>
      <c r="C4466" s="1">
        <v>43850</v>
      </c>
      <c r="D4466">
        <v>145</v>
      </c>
      <c r="E4466">
        <v>3</v>
      </c>
      <c r="F4466" t="s">
        <v>43</v>
      </c>
      <c r="G4466">
        <v>332</v>
      </c>
      <c r="H4466">
        <v>2</v>
      </c>
      <c r="I4466">
        <v>888</v>
      </c>
      <c r="J4466" t="s">
        <v>250</v>
      </c>
      <c r="K4466" t="s">
        <v>6919</v>
      </c>
      <c r="L4466">
        <v>19</v>
      </c>
      <c r="M4466" t="s">
        <v>46</v>
      </c>
      <c r="N4466" t="s">
        <v>46</v>
      </c>
      <c r="O4466">
        <v>501</v>
      </c>
      <c r="P4466" t="s">
        <v>164</v>
      </c>
      <c r="S4466" t="s">
        <v>40</v>
      </c>
      <c r="T4466" t="s">
        <v>41</v>
      </c>
      <c r="U4466">
        <v>888</v>
      </c>
      <c r="Y4466" t="s">
        <v>6431</v>
      </c>
      <c r="AA4466">
        <v>34.023800000000001</v>
      </c>
      <c r="AB4466">
        <v>-118.34229999999999</v>
      </c>
      <c r="AC4466">
        <f t="shared" si="69"/>
        <v>0</v>
      </c>
    </row>
    <row r="4467" spans="1:29" x14ac:dyDescent="0.35">
      <c r="A4467">
        <v>200116861</v>
      </c>
      <c r="B4467" s="1">
        <v>44067</v>
      </c>
      <c r="C4467" s="1">
        <v>44067</v>
      </c>
      <c r="D4467">
        <v>320</v>
      </c>
      <c r="E4467">
        <v>1</v>
      </c>
      <c r="F4467" t="s">
        <v>36</v>
      </c>
      <c r="G4467">
        <v>124</v>
      </c>
      <c r="H4467">
        <v>1</v>
      </c>
      <c r="I4467">
        <v>440</v>
      </c>
      <c r="J4467" t="s">
        <v>213</v>
      </c>
      <c r="K4467" t="s">
        <v>6920</v>
      </c>
      <c r="L4467">
        <v>61</v>
      </c>
      <c r="M4467" t="s">
        <v>94</v>
      </c>
      <c r="N4467" t="s">
        <v>73</v>
      </c>
      <c r="O4467">
        <v>124</v>
      </c>
      <c r="P4467" t="s">
        <v>411</v>
      </c>
      <c r="S4467" t="s">
        <v>40</v>
      </c>
      <c r="T4467" t="s">
        <v>41</v>
      </c>
      <c r="U4467">
        <v>440</v>
      </c>
      <c r="Y4467" t="s">
        <v>3299</v>
      </c>
      <c r="Z4467" t="s">
        <v>1118</v>
      </c>
      <c r="AA4467">
        <v>34.051900000000003</v>
      </c>
      <c r="AB4467">
        <v>-118.24299999999999</v>
      </c>
      <c r="AC4467">
        <f t="shared" si="69"/>
        <v>0</v>
      </c>
    </row>
    <row r="4468" spans="1:29" x14ac:dyDescent="0.35">
      <c r="A4468">
        <v>200113395</v>
      </c>
      <c r="B4468" s="1">
        <v>43996</v>
      </c>
      <c r="C4468" s="1">
        <v>43995</v>
      </c>
      <c r="D4468">
        <v>1638</v>
      </c>
      <c r="E4468">
        <v>1</v>
      </c>
      <c r="F4468" t="s">
        <v>36</v>
      </c>
      <c r="G4468">
        <v>174</v>
      </c>
      <c r="H4468">
        <v>1</v>
      </c>
      <c r="I4468">
        <v>330</v>
      </c>
      <c r="J4468" t="s">
        <v>37</v>
      </c>
      <c r="K4468">
        <v>344</v>
      </c>
      <c r="L4468">
        <v>68</v>
      </c>
      <c r="M4468" t="s">
        <v>30</v>
      </c>
      <c r="N4468" t="s">
        <v>73</v>
      </c>
      <c r="O4468">
        <v>108</v>
      </c>
      <c r="P4468" t="s">
        <v>105</v>
      </c>
      <c r="S4468" t="s">
        <v>40</v>
      </c>
      <c r="T4468" t="s">
        <v>41</v>
      </c>
      <c r="U4468">
        <v>330</v>
      </c>
      <c r="Y4468" t="s">
        <v>402</v>
      </c>
      <c r="AA4468">
        <v>34.044499999999999</v>
      </c>
      <c r="AB4468">
        <v>-118.25230000000001</v>
      </c>
      <c r="AC4468">
        <f t="shared" si="69"/>
        <v>0</v>
      </c>
    </row>
    <row r="4469" spans="1:29" x14ac:dyDescent="0.35">
      <c r="A4469">
        <v>200410341</v>
      </c>
      <c r="B4469" s="1">
        <v>44012</v>
      </c>
      <c r="C4469" s="1">
        <v>43987</v>
      </c>
      <c r="D4469">
        <v>2300</v>
      </c>
      <c r="E4469">
        <v>4</v>
      </c>
      <c r="F4469" t="s">
        <v>54</v>
      </c>
      <c r="G4469">
        <v>473</v>
      </c>
      <c r="H4469">
        <v>1</v>
      </c>
      <c r="I4469">
        <v>236</v>
      </c>
      <c r="J4469" t="s">
        <v>692</v>
      </c>
      <c r="K4469" t="s">
        <v>6921</v>
      </c>
      <c r="L4469">
        <v>39</v>
      </c>
      <c r="M4469" t="s">
        <v>94</v>
      </c>
      <c r="N4469" t="s">
        <v>95</v>
      </c>
      <c r="O4469">
        <v>101</v>
      </c>
      <c r="P4469" t="s">
        <v>32</v>
      </c>
      <c r="Q4469">
        <v>102</v>
      </c>
      <c r="R4469" t="s">
        <v>219</v>
      </c>
      <c r="S4469" t="s">
        <v>40</v>
      </c>
      <c r="T4469" t="s">
        <v>41</v>
      </c>
      <c r="U4469">
        <v>236</v>
      </c>
      <c r="Y4469" t="s">
        <v>2184</v>
      </c>
      <c r="Z4469" t="s">
        <v>6922</v>
      </c>
      <c r="AA4469">
        <v>34.037599999999998</v>
      </c>
      <c r="AB4469">
        <v>-118.2166</v>
      </c>
      <c r="AC4469">
        <f t="shared" si="69"/>
        <v>0</v>
      </c>
    </row>
    <row r="4470" spans="1:29" x14ac:dyDescent="0.35">
      <c r="A4470">
        <v>201016415</v>
      </c>
      <c r="B4470" s="1">
        <v>44191</v>
      </c>
      <c r="C4470" s="1">
        <v>44190</v>
      </c>
      <c r="D4470">
        <v>1800</v>
      </c>
      <c r="E4470">
        <v>10</v>
      </c>
      <c r="F4470" t="s">
        <v>103</v>
      </c>
      <c r="G4470">
        <v>1011</v>
      </c>
      <c r="H4470">
        <v>2</v>
      </c>
      <c r="I4470">
        <v>740</v>
      </c>
      <c r="J4470" t="s">
        <v>224</v>
      </c>
      <c r="K4470" t="s">
        <v>6923</v>
      </c>
      <c r="L4470">
        <v>25</v>
      </c>
      <c r="M4470" t="s">
        <v>94</v>
      </c>
      <c r="N4470" t="s">
        <v>95</v>
      </c>
      <c r="O4470">
        <v>122</v>
      </c>
      <c r="P4470" t="s">
        <v>275</v>
      </c>
      <c r="S4470" t="s">
        <v>40</v>
      </c>
      <c r="T4470" t="s">
        <v>41</v>
      </c>
      <c r="U4470">
        <v>740</v>
      </c>
      <c r="Y4470" t="s">
        <v>5050</v>
      </c>
      <c r="AA4470">
        <v>34.2012</v>
      </c>
      <c r="AB4470">
        <v>-118.54689999999999</v>
      </c>
      <c r="AC4470">
        <f t="shared" si="69"/>
        <v>0</v>
      </c>
    </row>
    <row r="4471" spans="1:29" x14ac:dyDescent="0.35">
      <c r="A4471">
        <v>200115534</v>
      </c>
      <c r="B4471" s="1">
        <v>44041</v>
      </c>
      <c r="C4471" s="1">
        <v>44040</v>
      </c>
      <c r="D4471">
        <v>2100</v>
      </c>
      <c r="E4471">
        <v>1</v>
      </c>
      <c r="F4471" t="s">
        <v>36</v>
      </c>
      <c r="G4471">
        <v>166</v>
      </c>
      <c r="H4471">
        <v>1</v>
      </c>
      <c r="I4471">
        <v>510</v>
      </c>
      <c r="J4471" t="s">
        <v>29</v>
      </c>
      <c r="L4471">
        <v>0</v>
      </c>
      <c r="O4471">
        <v>101</v>
      </c>
      <c r="P4471" t="s">
        <v>32</v>
      </c>
      <c r="S4471" t="s">
        <v>84</v>
      </c>
      <c r="T4471" t="s">
        <v>85</v>
      </c>
      <c r="U4471">
        <v>510</v>
      </c>
      <c r="Y4471" t="s">
        <v>1252</v>
      </c>
      <c r="AA4471">
        <v>34.042099999999998</v>
      </c>
      <c r="AB4471">
        <v>-118.2469</v>
      </c>
      <c r="AC4471">
        <f t="shared" si="69"/>
        <v>0</v>
      </c>
    </row>
    <row r="4472" spans="1:29" x14ac:dyDescent="0.35">
      <c r="A4472">
        <v>200617428</v>
      </c>
      <c r="B4472" s="1">
        <v>44135</v>
      </c>
      <c r="C4472" s="1">
        <v>44135</v>
      </c>
      <c r="D4472">
        <v>1315</v>
      </c>
      <c r="E4472">
        <v>6</v>
      </c>
      <c r="F4472" t="s">
        <v>91</v>
      </c>
      <c r="G4472">
        <v>645</v>
      </c>
      <c r="H4472">
        <v>1</v>
      </c>
      <c r="I4472">
        <v>310</v>
      </c>
      <c r="J4472" t="s">
        <v>71</v>
      </c>
      <c r="K4472" t="s">
        <v>4952</v>
      </c>
      <c r="L4472">
        <v>51</v>
      </c>
      <c r="M4472" t="s">
        <v>94</v>
      </c>
      <c r="N4472" t="s">
        <v>73</v>
      </c>
      <c r="O4472">
        <v>501</v>
      </c>
      <c r="P4472" t="s">
        <v>164</v>
      </c>
      <c r="Q4472">
        <v>400</v>
      </c>
      <c r="R4472" t="s">
        <v>143</v>
      </c>
      <c r="S4472" t="s">
        <v>40</v>
      </c>
      <c r="T4472" t="s">
        <v>41</v>
      </c>
      <c r="U4472">
        <v>310</v>
      </c>
      <c r="Y4472" t="s">
        <v>6924</v>
      </c>
      <c r="AA4472">
        <v>34.104100000000003</v>
      </c>
      <c r="AB4472">
        <v>-118.3439</v>
      </c>
      <c r="AC4472">
        <f t="shared" si="69"/>
        <v>0</v>
      </c>
    </row>
    <row r="4473" spans="1:29" x14ac:dyDescent="0.35">
      <c r="A4473">
        <v>200912436</v>
      </c>
      <c r="B4473" s="1">
        <v>44028</v>
      </c>
      <c r="C4473" s="1">
        <v>44028</v>
      </c>
      <c r="D4473">
        <v>1150</v>
      </c>
      <c r="E4473">
        <v>9</v>
      </c>
      <c r="F4473" t="s">
        <v>49</v>
      </c>
      <c r="G4473">
        <v>923</v>
      </c>
      <c r="H4473">
        <v>2</v>
      </c>
      <c r="I4473">
        <v>624</v>
      </c>
      <c r="J4473" t="s">
        <v>171</v>
      </c>
      <c r="K4473" t="s">
        <v>6925</v>
      </c>
      <c r="L4473">
        <v>34</v>
      </c>
      <c r="M4473" t="s">
        <v>94</v>
      </c>
      <c r="N4473" t="s">
        <v>31</v>
      </c>
      <c r="O4473">
        <v>406</v>
      </c>
      <c r="P4473" t="s">
        <v>582</v>
      </c>
      <c r="Q4473">
        <v>306</v>
      </c>
      <c r="R4473" t="s">
        <v>1108</v>
      </c>
      <c r="S4473" t="s">
        <v>40</v>
      </c>
      <c r="T4473" t="s">
        <v>41</v>
      </c>
      <c r="U4473">
        <v>624</v>
      </c>
      <c r="Y4473" t="s">
        <v>1617</v>
      </c>
      <c r="Z4473" t="s">
        <v>6926</v>
      </c>
      <c r="AA4473">
        <v>0</v>
      </c>
      <c r="AB4473">
        <v>0</v>
      </c>
      <c r="AC4473">
        <f t="shared" si="69"/>
        <v>0</v>
      </c>
    </row>
    <row r="4474" spans="1:29" x14ac:dyDescent="0.35">
      <c r="A4474">
        <v>200617625</v>
      </c>
      <c r="B4474" s="1">
        <v>44140</v>
      </c>
      <c r="C4474" s="1">
        <v>44137</v>
      </c>
      <c r="D4474">
        <v>1614</v>
      </c>
      <c r="E4474">
        <v>6</v>
      </c>
      <c r="F4474" t="s">
        <v>91</v>
      </c>
      <c r="G4474">
        <v>649</v>
      </c>
      <c r="H4474">
        <v>1</v>
      </c>
      <c r="I4474">
        <v>761</v>
      </c>
      <c r="J4474" t="s">
        <v>403</v>
      </c>
      <c r="K4474" t="s">
        <v>6927</v>
      </c>
      <c r="L4474">
        <v>53</v>
      </c>
      <c r="M4474" t="s">
        <v>30</v>
      </c>
      <c r="N4474" t="s">
        <v>173</v>
      </c>
      <c r="O4474">
        <v>502</v>
      </c>
      <c r="P4474" t="s">
        <v>47</v>
      </c>
      <c r="Q4474">
        <v>207</v>
      </c>
      <c r="R4474" t="s">
        <v>1110</v>
      </c>
      <c r="S4474" t="s">
        <v>40</v>
      </c>
      <c r="T4474" t="s">
        <v>41</v>
      </c>
      <c r="U4474">
        <v>761</v>
      </c>
      <c r="Y4474" t="s">
        <v>6928</v>
      </c>
      <c r="AA4474">
        <v>34.1</v>
      </c>
      <c r="AB4474">
        <v>-118.3056</v>
      </c>
      <c r="AC4474">
        <f t="shared" si="69"/>
        <v>0</v>
      </c>
    </row>
    <row r="4475" spans="1:29" x14ac:dyDescent="0.35">
      <c r="A4475">
        <v>201013579</v>
      </c>
      <c r="B4475" s="1">
        <v>44104</v>
      </c>
      <c r="C4475" s="1">
        <v>44031</v>
      </c>
      <c r="D4475">
        <v>900</v>
      </c>
      <c r="E4475">
        <v>10</v>
      </c>
      <c r="F4475" t="s">
        <v>103</v>
      </c>
      <c r="G4475">
        <v>1025</v>
      </c>
      <c r="H4475">
        <v>1</v>
      </c>
      <c r="I4475">
        <v>341</v>
      </c>
      <c r="J4475" t="s">
        <v>157</v>
      </c>
      <c r="K4475" t="s">
        <v>6929</v>
      </c>
      <c r="L4475">
        <v>0</v>
      </c>
      <c r="M4475" t="s">
        <v>30</v>
      </c>
      <c r="N4475" t="s">
        <v>31</v>
      </c>
      <c r="O4475">
        <v>719</v>
      </c>
      <c r="P4475" t="s">
        <v>1965</v>
      </c>
      <c r="S4475" t="s">
        <v>40</v>
      </c>
      <c r="T4475" t="s">
        <v>41</v>
      </c>
      <c r="U4475">
        <v>341</v>
      </c>
      <c r="Y4475" t="s">
        <v>6930</v>
      </c>
      <c r="AA4475">
        <v>34.197699999999998</v>
      </c>
      <c r="AB4475">
        <v>-118.536</v>
      </c>
      <c r="AC4475">
        <f t="shared" si="69"/>
        <v>0</v>
      </c>
    </row>
    <row r="4476" spans="1:29" x14ac:dyDescent="0.35">
      <c r="A4476">
        <v>200109376</v>
      </c>
      <c r="B4476" s="1">
        <v>43908</v>
      </c>
      <c r="C4476" s="1">
        <v>43906</v>
      </c>
      <c r="D4476">
        <v>2250</v>
      </c>
      <c r="E4476">
        <v>1</v>
      </c>
      <c r="F4476" t="s">
        <v>36</v>
      </c>
      <c r="G4476">
        <v>111</v>
      </c>
      <c r="H4476">
        <v>1</v>
      </c>
      <c r="I4476">
        <v>310</v>
      </c>
      <c r="J4476" t="s">
        <v>71</v>
      </c>
      <c r="K4476" t="s">
        <v>6931</v>
      </c>
      <c r="L4476">
        <v>67</v>
      </c>
      <c r="M4476" t="s">
        <v>30</v>
      </c>
      <c r="N4476" t="s">
        <v>73</v>
      </c>
      <c r="O4476">
        <v>502</v>
      </c>
      <c r="P4476" t="s">
        <v>47</v>
      </c>
      <c r="Q4476">
        <v>400</v>
      </c>
      <c r="R4476" t="s">
        <v>143</v>
      </c>
      <c r="S4476" t="s">
        <v>33</v>
      </c>
      <c r="T4476" t="s">
        <v>34</v>
      </c>
      <c r="U4476">
        <v>310</v>
      </c>
      <c r="Y4476" t="s">
        <v>6932</v>
      </c>
      <c r="AA4476">
        <v>34.0655</v>
      </c>
      <c r="AB4476">
        <v>-118.2372</v>
      </c>
      <c r="AC4476">
        <f t="shared" si="69"/>
        <v>1</v>
      </c>
    </row>
    <row r="4477" spans="1:29" x14ac:dyDescent="0.35">
      <c r="A4477">
        <v>200212616</v>
      </c>
      <c r="B4477" s="1">
        <v>44027</v>
      </c>
      <c r="C4477" s="1">
        <v>44027</v>
      </c>
      <c r="D4477">
        <v>2150</v>
      </c>
      <c r="E4477">
        <v>2</v>
      </c>
      <c r="F4477" t="s">
        <v>56</v>
      </c>
      <c r="G4477">
        <v>235</v>
      </c>
      <c r="H4477">
        <v>1</v>
      </c>
      <c r="I4477">
        <v>420</v>
      </c>
      <c r="J4477" t="s">
        <v>352</v>
      </c>
      <c r="K4477" t="s">
        <v>6933</v>
      </c>
      <c r="L4477">
        <v>27</v>
      </c>
      <c r="M4477" t="s">
        <v>94</v>
      </c>
      <c r="N4477" t="s">
        <v>163</v>
      </c>
      <c r="O4477">
        <v>101</v>
      </c>
      <c r="P4477" t="s">
        <v>32</v>
      </c>
      <c r="S4477" t="s">
        <v>40</v>
      </c>
      <c r="T4477" t="s">
        <v>41</v>
      </c>
      <c r="U4477">
        <v>420</v>
      </c>
      <c r="Y4477" t="s">
        <v>6934</v>
      </c>
      <c r="Z4477" t="s">
        <v>61</v>
      </c>
      <c r="AA4477">
        <v>34.065100000000001</v>
      </c>
      <c r="AB4477">
        <v>-118.27209999999999</v>
      </c>
      <c r="AC4477">
        <f t="shared" si="69"/>
        <v>0</v>
      </c>
    </row>
    <row r="4478" spans="1:29" x14ac:dyDescent="0.35">
      <c r="A4478">
        <v>200816558</v>
      </c>
      <c r="B4478" s="1">
        <v>44152</v>
      </c>
      <c r="C4478" s="1">
        <v>44074</v>
      </c>
      <c r="D4478">
        <v>1805</v>
      </c>
      <c r="E4478">
        <v>8</v>
      </c>
      <c r="F4478" t="s">
        <v>109</v>
      </c>
      <c r="G4478">
        <v>892</v>
      </c>
      <c r="H4478">
        <v>2</v>
      </c>
      <c r="I4478">
        <v>354</v>
      </c>
      <c r="J4478" t="s">
        <v>167</v>
      </c>
      <c r="K4478" t="s">
        <v>544</v>
      </c>
      <c r="L4478">
        <v>40</v>
      </c>
      <c r="M4478" t="s">
        <v>94</v>
      </c>
      <c r="N4478" t="s">
        <v>73</v>
      </c>
      <c r="O4478">
        <v>504</v>
      </c>
      <c r="P4478" t="s">
        <v>673</v>
      </c>
      <c r="S4478" t="s">
        <v>40</v>
      </c>
      <c r="T4478" t="s">
        <v>41</v>
      </c>
      <c r="U4478">
        <v>354</v>
      </c>
      <c r="Y4478" t="s">
        <v>4493</v>
      </c>
      <c r="AA4478">
        <v>34.031199999999998</v>
      </c>
      <c r="AB4478">
        <v>-118.44540000000001</v>
      </c>
      <c r="AC4478">
        <f t="shared" si="69"/>
        <v>0</v>
      </c>
    </row>
    <row r="4479" spans="1:29" x14ac:dyDescent="0.35">
      <c r="A4479">
        <v>200911585</v>
      </c>
      <c r="B4479" s="1">
        <v>44007</v>
      </c>
      <c r="C4479" s="1">
        <v>44007</v>
      </c>
      <c r="D4479">
        <v>1230</v>
      </c>
      <c r="E4479">
        <v>9</v>
      </c>
      <c r="F4479" t="s">
        <v>49</v>
      </c>
      <c r="G4479">
        <v>939</v>
      </c>
      <c r="H4479">
        <v>2</v>
      </c>
      <c r="I4479">
        <v>624</v>
      </c>
      <c r="J4479" t="s">
        <v>171</v>
      </c>
      <c r="K4479">
        <v>416</v>
      </c>
      <c r="L4479">
        <v>44</v>
      </c>
      <c r="M4479" t="s">
        <v>30</v>
      </c>
      <c r="N4479" t="s">
        <v>73</v>
      </c>
      <c r="O4479">
        <v>502</v>
      </c>
      <c r="P4479" t="s">
        <v>47</v>
      </c>
      <c r="Q4479">
        <v>400</v>
      </c>
      <c r="R4479" t="s">
        <v>143</v>
      </c>
      <c r="S4479" t="s">
        <v>84</v>
      </c>
      <c r="T4479" t="s">
        <v>85</v>
      </c>
      <c r="U4479">
        <v>624</v>
      </c>
      <c r="Y4479" t="s">
        <v>6935</v>
      </c>
      <c r="AA4479">
        <v>34.186700000000002</v>
      </c>
      <c r="AB4479">
        <v>-118.41849999999999</v>
      </c>
      <c r="AC4479">
        <f t="shared" si="69"/>
        <v>0</v>
      </c>
    </row>
    <row r="4480" spans="1:29" x14ac:dyDescent="0.35">
      <c r="A4480">
        <v>200508130</v>
      </c>
      <c r="B4480" s="1">
        <v>43931</v>
      </c>
      <c r="C4480" s="1">
        <v>43931</v>
      </c>
      <c r="D4480">
        <v>2150</v>
      </c>
      <c r="E4480">
        <v>5</v>
      </c>
      <c r="F4480" t="s">
        <v>98</v>
      </c>
      <c r="G4480">
        <v>529</v>
      </c>
      <c r="H4480">
        <v>2</v>
      </c>
      <c r="I4480">
        <v>901</v>
      </c>
      <c r="J4480" t="s">
        <v>210</v>
      </c>
      <c r="K4480" t="s">
        <v>6936</v>
      </c>
      <c r="L4480">
        <v>19</v>
      </c>
      <c r="M4480" t="s">
        <v>94</v>
      </c>
      <c r="N4480" t="s">
        <v>95</v>
      </c>
      <c r="O4480">
        <v>501</v>
      </c>
      <c r="P4480" t="s">
        <v>164</v>
      </c>
      <c r="S4480" t="s">
        <v>33</v>
      </c>
      <c r="T4480" t="s">
        <v>34</v>
      </c>
      <c r="U4480">
        <v>901</v>
      </c>
      <c r="Y4480" t="s">
        <v>6937</v>
      </c>
      <c r="AA4480">
        <v>33.7819</v>
      </c>
      <c r="AB4480">
        <v>-118.2526</v>
      </c>
      <c r="AC4480">
        <f t="shared" si="69"/>
        <v>1</v>
      </c>
    </row>
    <row r="4481" spans="1:29" x14ac:dyDescent="0.35">
      <c r="A4481">
        <v>200814909</v>
      </c>
      <c r="B4481" s="1">
        <v>44109</v>
      </c>
      <c r="C4481" s="1">
        <v>44109</v>
      </c>
      <c r="D4481">
        <v>230</v>
      </c>
      <c r="E4481">
        <v>8</v>
      </c>
      <c r="F4481" t="s">
        <v>109</v>
      </c>
      <c r="G4481">
        <v>882</v>
      </c>
      <c r="H4481">
        <v>1</v>
      </c>
      <c r="I4481">
        <v>480</v>
      </c>
      <c r="J4481" t="s">
        <v>44</v>
      </c>
      <c r="K4481" t="s">
        <v>6938</v>
      </c>
      <c r="L4481">
        <v>35</v>
      </c>
      <c r="M4481" t="s">
        <v>30</v>
      </c>
      <c r="N4481" t="s">
        <v>73</v>
      </c>
      <c r="O4481">
        <v>707</v>
      </c>
      <c r="P4481" t="s">
        <v>280</v>
      </c>
      <c r="S4481" t="s">
        <v>40</v>
      </c>
      <c r="T4481" t="s">
        <v>41</v>
      </c>
      <c r="U4481">
        <v>480</v>
      </c>
      <c r="Y4481" t="s">
        <v>6939</v>
      </c>
      <c r="AA4481">
        <v>34.041600000000003</v>
      </c>
      <c r="AB4481">
        <v>-118.44280000000001</v>
      </c>
      <c r="AC4481">
        <f t="shared" si="69"/>
        <v>0</v>
      </c>
    </row>
    <row r="4482" spans="1:29" x14ac:dyDescent="0.35">
      <c r="A4482">
        <v>200115120</v>
      </c>
      <c r="B4482" s="1">
        <v>44033</v>
      </c>
      <c r="C4482" s="1">
        <v>44032</v>
      </c>
      <c r="D4482">
        <v>200</v>
      </c>
      <c r="E4482">
        <v>1</v>
      </c>
      <c r="F4482" t="s">
        <v>36</v>
      </c>
      <c r="G4482">
        <v>111</v>
      </c>
      <c r="H4482">
        <v>1</v>
      </c>
      <c r="I4482">
        <v>210</v>
      </c>
      <c r="J4482" t="s">
        <v>149</v>
      </c>
      <c r="K4482" t="s">
        <v>6940</v>
      </c>
      <c r="L4482">
        <v>21</v>
      </c>
      <c r="M4482" t="s">
        <v>94</v>
      </c>
      <c r="N4482" t="s">
        <v>173</v>
      </c>
      <c r="O4482">
        <v>102</v>
      </c>
      <c r="P4482" t="s">
        <v>186</v>
      </c>
      <c r="Q4482">
        <v>200</v>
      </c>
      <c r="R4482" t="s">
        <v>663</v>
      </c>
      <c r="S4482" t="s">
        <v>40</v>
      </c>
      <c r="T4482" t="s">
        <v>41</v>
      </c>
      <c r="U4482">
        <v>210</v>
      </c>
      <c r="Y4482" t="s">
        <v>3532</v>
      </c>
      <c r="AA4482">
        <v>34.061500000000002</v>
      </c>
      <c r="AB4482">
        <v>-118.24120000000001</v>
      </c>
      <c r="AC4482">
        <f t="shared" si="69"/>
        <v>0</v>
      </c>
    </row>
    <row r="4483" spans="1:29" x14ac:dyDescent="0.35">
      <c r="A4483">
        <v>201004061</v>
      </c>
      <c r="B4483" s="1">
        <v>43832</v>
      </c>
      <c r="C4483" s="1">
        <v>43832</v>
      </c>
      <c r="D4483">
        <v>1830</v>
      </c>
      <c r="E4483">
        <v>10</v>
      </c>
      <c r="F4483" t="s">
        <v>103</v>
      </c>
      <c r="G4483">
        <v>1039</v>
      </c>
      <c r="H4483">
        <v>2</v>
      </c>
      <c r="I4483">
        <v>626</v>
      </c>
      <c r="J4483" t="s">
        <v>141</v>
      </c>
      <c r="K4483" t="s">
        <v>2077</v>
      </c>
      <c r="L4483">
        <v>34</v>
      </c>
      <c r="M4483" t="s">
        <v>30</v>
      </c>
      <c r="N4483" t="s">
        <v>95</v>
      </c>
      <c r="O4483">
        <v>501</v>
      </c>
      <c r="P4483" t="s">
        <v>164</v>
      </c>
      <c r="Q4483">
        <v>400</v>
      </c>
      <c r="R4483" t="s">
        <v>143</v>
      </c>
      <c r="S4483" t="s">
        <v>33</v>
      </c>
      <c r="T4483" t="s">
        <v>34</v>
      </c>
      <c r="U4483">
        <v>626</v>
      </c>
      <c r="Y4483" t="s">
        <v>1492</v>
      </c>
      <c r="AA4483">
        <v>34.192100000000003</v>
      </c>
      <c r="AB4483">
        <v>-118.4836</v>
      </c>
      <c r="AC4483">
        <f t="shared" ref="AC4483:AC4546" si="70">IF(OR((S:S)="CC", S:S="AA",S:S="JA"), 1, 0)</f>
        <v>1</v>
      </c>
    </row>
    <row r="4484" spans="1:29" x14ac:dyDescent="0.35">
      <c r="A4484">
        <v>200619822</v>
      </c>
      <c r="B4484" s="1">
        <v>44194</v>
      </c>
      <c r="C4484" s="1">
        <v>44179</v>
      </c>
      <c r="D4484">
        <v>730</v>
      </c>
      <c r="E4484">
        <v>6</v>
      </c>
      <c r="F4484" t="s">
        <v>91</v>
      </c>
      <c r="G4484">
        <v>667</v>
      </c>
      <c r="H4484">
        <v>1</v>
      </c>
      <c r="I4484">
        <v>440</v>
      </c>
      <c r="J4484" t="s">
        <v>213</v>
      </c>
      <c r="K4484" t="s">
        <v>6941</v>
      </c>
      <c r="L4484">
        <v>27</v>
      </c>
      <c r="M4484" t="s">
        <v>94</v>
      </c>
      <c r="N4484" t="s">
        <v>95</v>
      </c>
      <c r="O4484">
        <v>502</v>
      </c>
      <c r="P4484" t="s">
        <v>47</v>
      </c>
      <c r="S4484" t="s">
        <v>40</v>
      </c>
      <c r="T4484" t="s">
        <v>41</v>
      </c>
      <c r="U4484">
        <v>440</v>
      </c>
      <c r="Y4484" t="s">
        <v>6942</v>
      </c>
      <c r="AA4484">
        <v>34.092599999999997</v>
      </c>
      <c r="AB4484">
        <v>-118.31789999999999</v>
      </c>
      <c r="AC4484">
        <f t="shared" si="70"/>
        <v>0</v>
      </c>
    </row>
    <row r="4485" spans="1:29" x14ac:dyDescent="0.35">
      <c r="A4485">
        <v>200318640</v>
      </c>
      <c r="B4485" s="1">
        <v>44113</v>
      </c>
      <c r="C4485" s="1">
        <v>44110</v>
      </c>
      <c r="D4485">
        <v>1740</v>
      </c>
      <c r="E4485">
        <v>3</v>
      </c>
      <c r="F4485" t="s">
        <v>43</v>
      </c>
      <c r="G4485">
        <v>328</v>
      </c>
      <c r="H4485">
        <v>1</v>
      </c>
      <c r="I4485">
        <v>480</v>
      </c>
      <c r="J4485" t="s">
        <v>44</v>
      </c>
      <c r="K4485" t="s">
        <v>6943</v>
      </c>
      <c r="L4485">
        <v>27</v>
      </c>
      <c r="M4485" t="s">
        <v>94</v>
      </c>
      <c r="N4485" t="s">
        <v>2547</v>
      </c>
      <c r="O4485">
        <v>502</v>
      </c>
      <c r="P4485" t="s">
        <v>47</v>
      </c>
      <c r="S4485" t="s">
        <v>40</v>
      </c>
      <c r="T4485" t="s">
        <v>41</v>
      </c>
      <c r="U4485">
        <v>480</v>
      </c>
      <c r="Y4485" t="s">
        <v>6944</v>
      </c>
      <c r="AA4485">
        <v>34.028300000000002</v>
      </c>
      <c r="AB4485">
        <v>-118.2822</v>
      </c>
      <c r="AC4485">
        <f t="shared" si="70"/>
        <v>0</v>
      </c>
    </row>
    <row r="4486" spans="1:29" x14ac:dyDescent="0.35">
      <c r="A4486">
        <v>200907937</v>
      </c>
      <c r="B4486" s="1">
        <v>43918</v>
      </c>
      <c r="C4486" s="1">
        <v>43918</v>
      </c>
      <c r="D4486">
        <v>1345</v>
      </c>
      <c r="E4486">
        <v>9</v>
      </c>
      <c r="F4486" t="s">
        <v>49</v>
      </c>
      <c r="G4486">
        <v>906</v>
      </c>
      <c r="H4486">
        <v>1</v>
      </c>
      <c r="I4486">
        <v>230</v>
      </c>
      <c r="J4486" t="s">
        <v>161</v>
      </c>
      <c r="K4486" t="s">
        <v>6945</v>
      </c>
      <c r="L4486">
        <v>33</v>
      </c>
      <c r="M4486" t="s">
        <v>94</v>
      </c>
      <c r="N4486" t="s">
        <v>31</v>
      </c>
      <c r="O4486">
        <v>102</v>
      </c>
      <c r="P4486" t="s">
        <v>186</v>
      </c>
      <c r="Q4486">
        <v>400</v>
      </c>
      <c r="R4486" t="s">
        <v>143</v>
      </c>
      <c r="S4486" t="s">
        <v>40</v>
      </c>
      <c r="T4486" t="s">
        <v>41</v>
      </c>
      <c r="U4486">
        <v>230</v>
      </c>
      <c r="Y4486" t="s">
        <v>1617</v>
      </c>
      <c r="Z4486" t="s">
        <v>6946</v>
      </c>
      <c r="AA4486">
        <v>34.203000000000003</v>
      </c>
      <c r="AB4486">
        <v>-118.44880000000001</v>
      </c>
      <c r="AC4486">
        <f t="shared" si="70"/>
        <v>0</v>
      </c>
    </row>
    <row r="4487" spans="1:29" x14ac:dyDescent="0.35">
      <c r="A4487">
        <v>201214809</v>
      </c>
      <c r="B4487" s="1">
        <v>43998</v>
      </c>
      <c r="C4487" s="1">
        <v>43998</v>
      </c>
      <c r="D4487">
        <v>1800</v>
      </c>
      <c r="E4487">
        <v>12</v>
      </c>
      <c r="F4487" t="s">
        <v>68</v>
      </c>
      <c r="G4487">
        <v>1266</v>
      </c>
      <c r="H4487">
        <v>2</v>
      </c>
      <c r="I4487">
        <v>740</v>
      </c>
      <c r="J4487" t="s">
        <v>224</v>
      </c>
      <c r="K4487" t="s">
        <v>6947</v>
      </c>
      <c r="L4487">
        <v>71</v>
      </c>
      <c r="M4487" t="s">
        <v>94</v>
      </c>
      <c r="N4487" t="s">
        <v>163</v>
      </c>
      <c r="O4487">
        <v>108</v>
      </c>
      <c r="P4487" t="s">
        <v>105</v>
      </c>
      <c r="Q4487">
        <v>400</v>
      </c>
      <c r="R4487" t="s">
        <v>143</v>
      </c>
      <c r="S4487" t="s">
        <v>84</v>
      </c>
      <c r="T4487" t="s">
        <v>85</v>
      </c>
      <c r="U4487">
        <v>740</v>
      </c>
      <c r="Y4487" t="s">
        <v>6893</v>
      </c>
      <c r="AA4487">
        <v>33.966700000000003</v>
      </c>
      <c r="AB4487">
        <v>-118.2914</v>
      </c>
      <c r="AC4487">
        <f t="shared" si="70"/>
        <v>0</v>
      </c>
    </row>
    <row r="4488" spans="1:29" x14ac:dyDescent="0.35">
      <c r="A4488">
        <v>200113321</v>
      </c>
      <c r="B4488" s="1">
        <v>43990</v>
      </c>
      <c r="C4488" s="1">
        <v>43980</v>
      </c>
      <c r="D4488">
        <v>2230</v>
      </c>
      <c r="E4488">
        <v>1</v>
      </c>
      <c r="F4488" t="s">
        <v>36</v>
      </c>
      <c r="G4488">
        <v>133</v>
      </c>
      <c r="H4488">
        <v>1</v>
      </c>
      <c r="I4488">
        <v>231</v>
      </c>
      <c r="J4488" t="s">
        <v>1001</v>
      </c>
      <c r="K4488" t="s">
        <v>5368</v>
      </c>
      <c r="L4488">
        <v>0</v>
      </c>
      <c r="M4488" t="s">
        <v>30</v>
      </c>
      <c r="N4488" t="s">
        <v>31</v>
      </c>
      <c r="O4488">
        <v>101</v>
      </c>
      <c r="P4488" t="s">
        <v>32</v>
      </c>
      <c r="Q4488">
        <v>500</v>
      </c>
      <c r="R4488" t="s">
        <v>184</v>
      </c>
      <c r="S4488" t="s">
        <v>40</v>
      </c>
      <c r="T4488" t="s">
        <v>41</v>
      </c>
      <c r="U4488">
        <v>231</v>
      </c>
      <c r="Y4488" t="s">
        <v>1864</v>
      </c>
      <c r="Z4488" t="s">
        <v>1618</v>
      </c>
      <c r="AA4488">
        <v>34.051699999999997</v>
      </c>
      <c r="AB4488">
        <v>-118.2456</v>
      </c>
      <c r="AC4488">
        <f t="shared" si="70"/>
        <v>0</v>
      </c>
    </row>
    <row r="4489" spans="1:29" x14ac:dyDescent="0.35">
      <c r="A4489">
        <v>200310510</v>
      </c>
      <c r="B4489" s="1">
        <v>43948</v>
      </c>
      <c r="C4489" s="1">
        <v>43948</v>
      </c>
      <c r="D4489">
        <v>900</v>
      </c>
      <c r="E4489">
        <v>3</v>
      </c>
      <c r="F4489" t="s">
        <v>43</v>
      </c>
      <c r="G4489">
        <v>335</v>
      </c>
      <c r="H4489">
        <v>2</v>
      </c>
      <c r="I4489">
        <v>624</v>
      </c>
      <c r="J4489" t="s">
        <v>171</v>
      </c>
      <c r="K4489" t="s">
        <v>6948</v>
      </c>
      <c r="L4489">
        <v>74</v>
      </c>
      <c r="M4489" t="s">
        <v>94</v>
      </c>
      <c r="N4489" t="s">
        <v>73</v>
      </c>
      <c r="O4489">
        <v>501</v>
      </c>
      <c r="P4489" t="s">
        <v>164</v>
      </c>
      <c r="Q4489">
        <v>400</v>
      </c>
      <c r="R4489" t="s">
        <v>143</v>
      </c>
      <c r="S4489" t="s">
        <v>33</v>
      </c>
      <c r="T4489" t="s">
        <v>34</v>
      </c>
      <c r="U4489">
        <v>624</v>
      </c>
      <c r="Y4489" t="s">
        <v>6949</v>
      </c>
      <c r="AA4489">
        <v>34.0261</v>
      </c>
      <c r="AB4489">
        <v>-118.3224</v>
      </c>
      <c r="AC4489">
        <f t="shared" si="70"/>
        <v>1</v>
      </c>
    </row>
    <row r="4490" spans="1:29" x14ac:dyDescent="0.35">
      <c r="A4490">
        <v>200619338</v>
      </c>
      <c r="B4490" s="1">
        <v>44181</v>
      </c>
      <c r="C4490" s="1">
        <v>44181</v>
      </c>
      <c r="D4490">
        <v>2040</v>
      </c>
      <c r="E4490">
        <v>6</v>
      </c>
      <c r="F4490" t="s">
        <v>91</v>
      </c>
      <c r="G4490">
        <v>622</v>
      </c>
      <c r="H4490">
        <v>1</v>
      </c>
      <c r="I4490">
        <v>236</v>
      </c>
      <c r="J4490" t="s">
        <v>692</v>
      </c>
      <c r="K4490" t="s">
        <v>6950</v>
      </c>
      <c r="L4490">
        <v>20</v>
      </c>
      <c r="M4490" t="s">
        <v>94</v>
      </c>
      <c r="N4490" t="s">
        <v>73</v>
      </c>
      <c r="O4490">
        <v>502</v>
      </c>
      <c r="P4490" t="s">
        <v>47</v>
      </c>
      <c r="Q4490">
        <v>400</v>
      </c>
      <c r="R4490" t="s">
        <v>143</v>
      </c>
      <c r="S4490" t="s">
        <v>84</v>
      </c>
      <c r="T4490" t="s">
        <v>85</v>
      </c>
      <c r="U4490">
        <v>236</v>
      </c>
      <c r="Y4490" t="s">
        <v>823</v>
      </c>
      <c r="AA4490">
        <v>34.104599999999998</v>
      </c>
      <c r="AB4490">
        <v>-118.3489</v>
      </c>
      <c r="AC4490">
        <f t="shared" si="70"/>
        <v>0</v>
      </c>
    </row>
    <row r="4491" spans="1:29" x14ac:dyDescent="0.35">
      <c r="A4491">
        <v>200122098</v>
      </c>
      <c r="B4491" s="1">
        <v>44173</v>
      </c>
      <c r="C4491" s="1">
        <v>44172</v>
      </c>
      <c r="D4491">
        <v>1730</v>
      </c>
      <c r="E4491">
        <v>1</v>
      </c>
      <c r="F4491" t="s">
        <v>36</v>
      </c>
      <c r="G4491">
        <v>138</v>
      </c>
      <c r="H4491">
        <v>1</v>
      </c>
      <c r="I4491">
        <v>648</v>
      </c>
      <c r="J4491" t="s">
        <v>58</v>
      </c>
      <c r="K4491" t="s">
        <v>6951</v>
      </c>
      <c r="L4491">
        <v>31</v>
      </c>
      <c r="M4491" t="s">
        <v>94</v>
      </c>
      <c r="N4491" t="s">
        <v>173</v>
      </c>
      <c r="O4491">
        <v>103</v>
      </c>
      <c r="P4491" t="s">
        <v>146</v>
      </c>
      <c r="S4491" t="s">
        <v>40</v>
      </c>
      <c r="T4491" t="s">
        <v>41</v>
      </c>
      <c r="U4491">
        <v>648</v>
      </c>
      <c r="Y4491" t="s">
        <v>6952</v>
      </c>
      <c r="AA4491">
        <v>34.046700000000001</v>
      </c>
      <c r="AB4491">
        <v>-118.2427</v>
      </c>
      <c r="AC4491">
        <f t="shared" si="70"/>
        <v>0</v>
      </c>
    </row>
    <row r="4492" spans="1:29" x14ac:dyDescent="0.35">
      <c r="A4492">
        <v>200106073</v>
      </c>
      <c r="B4492" s="1">
        <v>43860</v>
      </c>
      <c r="C4492" s="1">
        <v>43855</v>
      </c>
      <c r="D4492">
        <v>1830</v>
      </c>
      <c r="E4492">
        <v>1</v>
      </c>
      <c r="F4492" t="s">
        <v>36</v>
      </c>
      <c r="G4492">
        <v>182</v>
      </c>
      <c r="H4492">
        <v>1</v>
      </c>
      <c r="I4492">
        <v>330</v>
      </c>
      <c r="J4492" t="s">
        <v>37</v>
      </c>
      <c r="K4492" t="s">
        <v>2046</v>
      </c>
      <c r="L4492">
        <v>30</v>
      </c>
      <c r="M4492" t="s">
        <v>30</v>
      </c>
      <c r="N4492" t="s">
        <v>73</v>
      </c>
      <c r="O4492">
        <v>108</v>
      </c>
      <c r="P4492" t="s">
        <v>105</v>
      </c>
      <c r="S4492" t="s">
        <v>40</v>
      </c>
      <c r="T4492" t="s">
        <v>41</v>
      </c>
      <c r="U4492">
        <v>330</v>
      </c>
      <c r="Y4492" t="s">
        <v>6953</v>
      </c>
      <c r="AA4492">
        <v>34.039499999999997</v>
      </c>
      <c r="AB4492">
        <v>-118.26220000000001</v>
      </c>
      <c r="AC4492">
        <f t="shared" si="70"/>
        <v>0</v>
      </c>
    </row>
    <row r="4493" spans="1:29" x14ac:dyDescent="0.35">
      <c r="A4493">
        <v>200218260</v>
      </c>
      <c r="B4493" s="1">
        <v>44171</v>
      </c>
      <c r="C4493" s="1">
        <v>44165</v>
      </c>
      <c r="D4493">
        <v>130</v>
      </c>
      <c r="E4493">
        <v>2</v>
      </c>
      <c r="F4493" t="s">
        <v>56</v>
      </c>
      <c r="G4493">
        <v>205</v>
      </c>
      <c r="H4493">
        <v>1</v>
      </c>
      <c r="I4493">
        <v>440</v>
      </c>
      <c r="J4493" t="s">
        <v>213</v>
      </c>
      <c r="K4493">
        <v>344</v>
      </c>
      <c r="L4493">
        <v>37</v>
      </c>
      <c r="M4493" t="s">
        <v>94</v>
      </c>
      <c r="N4493" t="s">
        <v>31</v>
      </c>
      <c r="O4493">
        <v>502</v>
      </c>
      <c r="P4493" t="s">
        <v>47</v>
      </c>
      <c r="S4493" t="s">
        <v>40</v>
      </c>
      <c r="T4493" t="s">
        <v>41</v>
      </c>
      <c r="U4493">
        <v>440</v>
      </c>
      <c r="Y4493" t="s">
        <v>6954</v>
      </c>
      <c r="AA4493">
        <v>34.078600000000002</v>
      </c>
      <c r="AB4493">
        <v>-118.2788</v>
      </c>
      <c r="AC4493">
        <f t="shared" si="70"/>
        <v>0</v>
      </c>
    </row>
    <row r="4494" spans="1:29" x14ac:dyDescent="0.35">
      <c r="A4494">
        <v>200214789</v>
      </c>
      <c r="B4494" s="1">
        <v>44082</v>
      </c>
      <c r="C4494" s="1">
        <v>44080</v>
      </c>
      <c r="D4494">
        <v>700</v>
      </c>
      <c r="E4494">
        <v>2</v>
      </c>
      <c r="F4494" t="s">
        <v>56</v>
      </c>
      <c r="G4494">
        <v>216</v>
      </c>
      <c r="H4494">
        <v>1</v>
      </c>
      <c r="I4494">
        <v>510</v>
      </c>
      <c r="J4494" t="s">
        <v>29</v>
      </c>
      <c r="L4494">
        <v>0</v>
      </c>
      <c r="O4494">
        <v>101</v>
      </c>
      <c r="P4494" t="s">
        <v>32</v>
      </c>
      <c r="S4494" t="s">
        <v>40</v>
      </c>
      <c r="T4494" t="s">
        <v>41</v>
      </c>
      <c r="U4494">
        <v>510</v>
      </c>
      <c r="Y4494" t="s">
        <v>6955</v>
      </c>
      <c r="Z4494" t="s">
        <v>220</v>
      </c>
      <c r="AA4494">
        <v>34.074599999999997</v>
      </c>
      <c r="AB4494">
        <v>-118.27070000000001</v>
      </c>
      <c r="AC4494">
        <f t="shared" si="70"/>
        <v>0</v>
      </c>
    </row>
    <row r="4495" spans="1:29" x14ac:dyDescent="0.35">
      <c r="A4495">
        <v>201113222</v>
      </c>
      <c r="B4495" s="1">
        <v>44077</v>
      </c>
      <c r="C4495" s="1">
        <v>44022</v>
      </c>
      <c r="D4495">
        <v>1000</v>
      </c>
      <c r="E4495">
        <v>11</v>
      </c>
      <c r="F4495" t="s">
        <v>64</v>
      </c>
      <c r="G4495">
        <v>1163</v>
      </c>
      <c r="H4495">
        <v>1</v>
      </c>
      <c r="I4495">
        <v>341</v>
      </c>
      <c r="J4495" t="s">
        <v>157</v>
      </c>
      <c r="K4495">
        <v>344</v>
      </c>
      <c r="L4495">
        <v>0</v>
      </c>
      <c r="M4495" t="s">
        <v>46</v>
      </c>
      <c r="N4495" t="s">
        <v>46</v>
      </c>
      <c r="O4495">
        <v>221</v>
      </c>
      <c r="P4495" t="s">
        <v>74</v>
      </c>
      <c r="S4495" t="s">
        <v>40</v>
      </c>
      <c r="T4495" t="s">
        <v>41</v>
      </c>
      <c r="U4495">
        <v>341</v>
      </c>
      <c r="Y4495" t="s">
        <v>4182</v>
      </c>
      <c r="AA4495">
        <v>34.095599999999997</v>
      </c>
      <c r="AB4495">
        <v>-118.29179999999999</v>
      </c>
      <c r="AC4495">
        <f t="shared" si="70"/>
        <v>0</v>
      </c>
    </row>
    <row r="4496" spans="1:29" x14ac:dyDescent="0.35">
      <c r="A4496">
        <v>200517725</v>
      </c>
      <c r="B4496" s="1">
        <v>44176</v>
      </c>
      <c r="C4496" s="1">
        <v>44136</v>
      </c>
      <c r="D4496">
        <v>1</v>
      </c>
      <c r="E4496">
        <v>5</v>
      </c>
      <c r="F4496" t="s">
        <v>98</v>
      </c>
      <c r="G4496">
        <v>513</v>
      </c>
      <c r="H4496">
        <v>2</v>
      </c>
      <c r="I4496">
        <v>946</v>
      </c>
      <c r="J4496" t="s">
        <v>125</v>
      </c>
      <c r="K4496" t="s">
        <v>6956</v>
      </c>
      <c r="L4496">
        <v>19</v>
      </c>
      <c r="M4496" t="s">
        <v>94</v>
      </c>
      <c r="N4496" t="s">
        <v>95</v>
      </c>
      <c r="O4496">
        <v>501</v>
      </c>
      <c r="P4496" t="s">
        <v>164</v>
      </c>
      <c r="S4496" t="s">
        <v>33</v>
      </c>
      <c r="T4496" t="s">
        <v>34</v>
      </c>
      <c r="U4496">
        <v>946</v>
      </c>
      <c r="V4496">
        <v>998</v>
      </c>
      <c r="Y4496" t="s">
        <v>6957</v>
      </c>
      <c r="AA4496">
        <v>33.794699999999999</v>
      </c>
      <c r="AB4496">
        <v>-118.2975</v>
      </c>
      <c r="AC4496">
        <f t="shared" si="70"/>
        <v>1</v>
      </c>
    </row>
    <row r="4497" spans="1:29" x14ac:dyDescent="0.35">
      <c r="A4497">
        <v>201009780</v>
      </c>
      <c r="B4497" s="1">
        <v>43989</v>
      </c>
      <c r="C4497" s="1">
        <v>43989</v>
      </c>
      <c r="D4497">
        <v>1900</v>
      </c>
      <c r="E4497">
        <v>10</v>
      </c>
      <c r="F4497" t="s">
        <v>103</v>
      </c>
      <c r="G4497">
        <v>1029</v>
      </c>
      <c r="H4497">
        <v>1</v>
      </c>
      <c r="I4497">
        <v>230</v>
      </c>
      <c r="J4497" t="s">
        <v>161</v>
      </c>
      <c r="K4497" t="s">
        <v>6958</v>
      </c>
      <c r="L4497">
        <v>28</v>
      </c>
      <c r="M4497" t="s">
        <v>30</v>
      </c>
      <c r="N4497" t="s">
        <v>95</v>
      </c>
      <c r="O4497">
        <v>101</v>
      </c>
      <c r="P4497" t="s">
        <v>32</v>
      </c>
      <c r="Q4497">
        <v>101</v>
      </c>
      <c r="R4497" t="s">
        <v>1717</v>
      </c>
      <c r="S4497" t="s">
        <v>84</v>
      </c>
      <c r="T4497" t="s">
        <v>85</v>
      </c>
      <c r="U4497">
        <v>230</v>
      </c>
      <c r="Y4497" t="s">
        <v>4829</v>
      </c>
      <c r="Z4497" t="s">
        <v>2191</v>
      </c>
      <c r="AA4497">
        <v>34.193899999999999</v>
      </c>
      <c r="AB4497">
        <v>-118.4837</v>
      </c>
      <c r="AC4497">
        <f t="shared" si="70"/>
        <v>0</v>
      </c>
    </row>
    <row r="4498" spans="1:29" x14ac:dyDescent="0.35">
      <c r="A4498">
        <v>200410303</v>
      </c>
      <c r="B4498" s="1">
        <v>44011</v>
      </c>
      <c r="C4498" s="1">
        <v>43839</v>
      </c>
      <c r="D4498">
        <v>2300</v>
      </c>
      <c r="E4498">
        <v>4</v>
      </c>
      <c r="F4498" t="s">
        <v>54</v>
      </c>
      <c r="G4498">
        <v>473</v>
      </c>
      <c r="H4498">
        <v>2</v>
      </c>
      <c r="I4498">
        <v>860</v>
      </c>
      <c r="J4498" t="s">
        <v>2220</v>
      </c>
      <c r="K4498" t="s">
        <v>6959</v>
      </c>
      <c r="L4498">
        <v>17</v>
      </c>
      <c r="M4498" t="s">
        <v>94</v>
      </c>
      <c r="N4498" t="s">
        <v>95</v>
      </c>
      <c r="O4498">
        <v>501</v>
      </c>
      <c r="P4498" t="s">
        <v>164</v>
      </c>
      <c r="Q4498">
        <v>400</v>
      </c>
      <c r="R4498" t="s">
        <v>143</v>
      </c>
      <c r="S4498" t="s">
        <v>40</v>
      </c>
      <c r="T4498" t="s">
        <v>41</v>
      </c>
      <c r="U4498">
        <v>860</v>
      </c>
      <c r="Y4498" t="s">
        <v>6960</v>
      </c>
      <c r="AA4498">
        <v>34.037799999999997</v>
      </c>
      <c r="AB4498">
        <v>-118.21899999999999</v>
      </c>
      <c r="AC4498">
        <f t="shared" si="70"/>
        <v>0</v>
      </c>
    </row>
    <row r="4499" spans="1:29" x14ac:dyDescent="0.35">
      <c r="A4499">
        <v>200406299</v>
      </c>
      <c r="B4499" s="1">
        <v>43889</v>
      </c>
      <c r="C4499" s="1">
        <v>43889</v>
      </c>
      <c r="D4499">
        <v>1350</v>
      </c>
      <c r="E4499">
        <v>4</v>
      </c>
      <c r="F4499" t="s">
        <v>54</v>
      </c>
      <c r="G4499">
        <v>415</v>
      </c>
      <c r="H4499">
        <v>2</v>
      </c>
      <c r="I4499">
        <v>624</v>
      </c>
      <c r="J4499" t="s">
        <v>171</v>
      </c>
      <c r="K4499" t="s">
        <v>1668</v>
      </c>
      <c r="L4499">
        <v>20</v>
      </c>
      <c r="M4499" t="s">
        <v>30</v>
      </c>
      <c r="N4499" t="s">
        <v>95</v>
      </c>
      <c r="O4499">
        <v>210</v>
      </c>
      <c r="P4499" t="s">
        <v>183</v>
      </c>
      <c r="Q4499">
        <v>400</v>
      </c>
      <c r="R4499" t="s">
        <v>143</v>
      </c>
      <c r="S4499" t="s">
        <v>40</v>
      </c>
      <c r="T4499" t="s">
        <v>41</v>
      </c>
      <c r="U4499">
        <v>624</v>
      </c>
      <c r="Y4499" t="s">
        <v>5855</v>
      </c>
      <c r="AA4499">
        <v>34.0762</v>
      </c>
      <c r="AB4499">
        <v>-118.2119</v>
      </c>
      <c r="AC4499">
        <f t="shared" si="70"/>
        <v>0</v>
      </c>
    </row>
    <row r="4500" spans="1:29" x14ac:dyDescent="0.35">
      <c r="A4500">
        <v>200904144</v>
      </c>
      <c r="B4500" s="1">
        <v>43834</v>
      </c>
      <c r="C4500" s="1">
        <v>43832</v>
      </c>
      <c r="D4500">
        <v>2000</v>
      </c>
      <c r="E4500">
        <v>9</v>
      </c>
      <c r="F4500" t="s">
        <v>49</v>
      </c>
      <c r="G4500">
        <v>984</v>
      </c>
      <c r="H4500">
        <v>1</v>
      </c>
      <c r="I4500">
        <v>330</v>
      </c>
      <c r="J4500" t="s">
        <v>37</v>
      </c>
      <c r="K4500" t="s">
        <v>6502</v>
      </c>
      <c r="L4500">
        <v>58</v>
      </c>
      <c r="M4500" t="s">
        <v>30</v>
      </c>
      <c r="N4500" t="s">
        <v>31</v>
      </c>
      <c r="O4500">
        <v>101</v>
      </c>
      <c r="P4500" t="s">
        <v>32</v>
      </c>
      <c r="Q4500">
        <v>500</v>
      </c>
      <c r="R4500" t="s">
        <v>184</v>
      </c>
      <c r="S4500" t="s">
        <v>40</v>
      </c>
      <c r="T4500" t="s">
        <v>41</v>
      </c>
      <c r="U4500">
        <v>330</v>
      </c>
      <c r="Y4500" t="s">
        <v>5510</v>
      </c>
      <c r="Z4500" t="s">
        <v>5511</v>
      </c>
      <c r="AA4500">
        <v>34.150399999999998</v>
      </c>
      <c r="AB4500">
        <v>-118.4517</v>
      </c>
      <c r="AC4500">
        <f t="shared" si="70"/>
        <v>0</v>
      </c>
    </row>
    <row r="4501" spans="1:29" x14ac:dyDescent="0.35">
      <c r="A4501">
        <v>200816987</v>
      </c>
      <c r="B4501" s="1">
        <v>44164</v>
      </c>
      <c r="C4501" s="1">
        <v>44164</v>
      </c>
      <c r="D4501">
        <v>1600</v>
      </c>
      <c r="E4501">
        <v>8</v>
      </c>
      <c r="F4501" t="s">
        <v>109</v>
      </c>
      <c r="G4501">
        <v>811</v>
      </c>
      <c r="H4501">
        <v>1</v>
      </c>
      <c r="I4501">
        <v>330</v>
      </c>
      <c r="J4501" t="s">
        <v>37</v>
      </c>
      <c r="K4501" t="s">
        <v>6961</v>
      </c>
      <c r="L4501">
        <v>38</v>
      </c>
      <c r="M4501" t="s">
        <v>30</v>
      </c>
      <c r="N4501" t="s">
        <v>73</v>
      </c>
      <c r="O4501">
        <v>108</v>
      </c>
      <c r="P4501" t="s">
        <v>105</v>
      </c>
      <c r="S4501" t="s">
        <v>40</v>
      </c>
      <c r="T4501" t="s">
        <v>41</v>
      </c>
      <c r="U4501">
        <v>330</v>
      </c>
      <c r="Y4501" t="s">
        <v>6962</v>
      </c>
      <c r="Z4501" t="s">
        <v>1532</v>
      </c>
      <c r="AA4501">
        <v>34.041899999999998</v>
      </c>
      <c r="AB4501">
        <v>-118.554</v>
      </c>
      <c r="AC4501">
        <f t="shared" si="70"/>
        <v>0</v>
      </c>
    </row>
    <row r="4502" spans="1:29" x14ac:dyDescent="0.35">
      <c r="A4502">
        <v>200508531</v>
      </c>
      <c r="B4502" s="1">
        <v>43942</v>
      </c>
      <c r="C4502" s="1">
        <v>43929</v>
      </c>
      <c r="D4502">
        <v>1630</v>
      </c>
      <c r="E4502">
        <v>5</v>
      </c>
      <c r="F4502" t="s">
        <v>98</v>
      </c>
      <c r="G4502">
        <v>509</v>
      </c>
      <c r="H4502">
        <v>1</v>
      </c>
      <c r="I4502">
        <v>331</v>
      </c>
      <c r="J4502" t="s">
        <v>233</v>
      </c>
      <c r="K4502" t="s">
        <v>822</v>
      </c>
      <c r="L4502">
        <v>61</v>
      </c>
      <c r="M4502" t="s">
        <v>94</v>
      </c>
      <c r="N4502" t="s">
        <v>95</v>
      </c>
      <c r="O4502">
        <v>104</v>
      </c>
      <c r="P4502" t="s">
        <v>201</v>
      </c>
      <c r="S4502" t="s">
        <v>40</v>
      </c>
      <c r="T4502" t="s">
        <v>41</v>
      </c>
      <c r="U4502">
        <v>331</v>
      </c>
      <c r="Y4502" t="s">
        <v>6963</v>
      </c>
      <c r="AA4502">
        <v>33.801000000000002</v>
      </c>
      <c r="AB4502">
        <v>-118.3034</v>
      </c>
      <c r="AC4502">
        <f t="shared" si="70"/>
        <v>0</v>
      </c>
    </row>
    <row r="4503" spans="1:29" x14ac:dyDescent="0.35">
      <c r="A4503">
        <v>201000650</v>
      </c>
      <c r="B4503" s="1">
        <v>43946</v>
      </c>
      <c r="C4503" s="1">
        <v>43946</v>
      </c>
      <c r="D4503">
        <v>1414</v>
      </c>
      <c r="E4503">
        <v>10</v>
      </c>
      <c r="F4503" t="s">
        <v>103</v>
      </c>
      <c r="G4503">
        <v>1033</v>
      </c>
      <c r="H4503">
        <v>1</v>
      </c>
      <c r="I4503">
        <v>236</v>
      </c>
      <c r="J4503" t="s">
        <v>692</v>
      </c>
      <c r="K4503" t="s">
        <v>6964</v>
      </c>
      <c r="L4503">
        <v>40</v>
      </c>
      <c r="M4503" t="s">
        <v>30</v>
      </c>
      <c r="N4503" t="s">
        <v>95</v>
      </c>
      <c r="O4503">
        <v>158</v>
      </c>
      <c r="P4503" t="s">
        <v>1755</v>
      </c>
      <c r="Q4503">
        <v>304</v>
      </c>
      <c r="R4503" t="s">
        <v>1324</v>
      </c>
      <c r="S4503" t="s">
        <v>84</v>
      </c>
      <c r="T4503" t="s">
        <v>85</v>
      </c>
      <c r="U4503">
        <v>236</v>
      </c>
      <c r="V4503">
        <v>998</v>
      </c>
      <c r="Y4503" t="s">
        <v>414</v>
      </c>
      <c r="Z4503" t="s">
        <v>6965</v>
      </c>
      <c r="AA4503">
        <v>34.186599999999999</v>
      </c>
      <c r="AB4503">
        <v>-118.5448</v>
      </c>
      <c r="AC4503">
        <f t="shared" si="70"/>
        <v>0</v>
      </c>
    </row>
    <row r="4504" spans="1:29" x14ac:dyDescent="0.35">
      <c r="A4504">
        <v>200111649</v>
      </c>
      <c r="B4504" s="1">
        <v>43964</v>
      </c>
      <c r="C4504" s="1">
        <v>43963</v>
      </c>
      <c r="D4504">
        <v>1</v>
      </c>
      <c r="E4504">
        <v>1</v>
      </c>
      <c r="F4504" t="s">
        <v>36</v>
      </c>
      <c r="G4504">
        <v>152</v>
      </c>
      <c r="H4504">
        <v>1</v>
      </c>
      <c r="I4504">
        <v>341</v>
      </c>
      <c r="J4504" t="s">
        <v>157</v>
      </c>
      <c r="K4504" t="s">
        <v>6966</v>
      </c>
      <c r="L4504">
        <v>44</v>
      </c>
      <c r="M4504" t="s">
        <v>30</v>
      </c>
      <c r="N4504" t="s">
        <v>73</v>
      </c>
      <c r="O4504">
        <v>503</v>
      </c>
      <c r="P4504" t="s">
        <v>650</v>
      </c>
      <c r="S4504" t="s">
        <v>84</v>
      </c>
      <c r="T4504" t="s">
        <v>85</v>
      </c>
      <c r="U4504">
        <v>341</v>
      </c>
      <c r="V4504">
        <v>980</v>
      </c>
      <c r="Y4504" t="s">
        <v>3837</v>
      </c>
      <c r="AA4504">
        <v>34.050199999999997</v>
      </c>
      <c r="AB4504">
        <v>-118.254</v>
      </c>
      <c r="AC4504">
        <f t="shared" si="70"/>
        <v>0</v>
      </c>
    </row>
    <row r="4505" spans="1:29" x14ac:dyDescent="0.35">
      <c r="A4505">
        <v>201306460</v>
      </c>
      <c r="B4505" s="1">
        <v>43874</v>
      </c>
      <c r="C4505" s="1">
        <v>43873</v>
      </c>
      <c r="D4505">
        <v>1900</v>
      </c>
      <c r="E4505">
        <v>13</v>
      </c>
      <c r="F4505" t="s">
        <v>62</v>
      </c>
      <c r="G4505">
        <v>1303</v>
      </c>
      <c r="H4505">
        <v>1</v>
      </c>
      <c r="I4505">
        <v>330</v>
      </c>
      <c r="J4505" t="s">
        <v>37</v>
      </c>
      <c r="K4505" t="s">
        <v>1063</v>
      </c>
      <c r="L4505">
        <v>47</v>
      </c>
      <c r="M4505" t="s">
        <v>94</v>
      </c>
      <c r="N4505" t="s">
        <v>173</v>
      </c>
      <c r="O4505">
        <v>101</v>
      </c>
      <c r="P4505" t="s">
        <v>32</v>
      </c>
      <c r="S4505" t="s">
        <v>40</v>
      </c>
      <c r="T4505" t="s">
        <v>41</v>
      </c>
      <c r="U4505">
        <v>330</v>
      </c>
      <c r="Y4505" t="s">
        <v>6967</v>
      </c>
      <c r="AA4505">
        <v>34.034999999999997</v>
      </c>
      <c r="AB4505">
        <v>-118.25530000000001</v>
      </c>
      <c r="AC4505">
        <f t="shared" si="70"/>
        <v>0</v>
      </c>
    </row>
    <row r="4506" spans="1:29" x14ac:dyDescent="0.35">
      <c r="A4506">
        <v>200320386</v>
      </c>
      <c r="B4506" s="1">
        <v>44149</v>
      </c>
      <c r="C4506" s="1">
        <v>44149</v>
      </c>
      <c r="D4506">
        <v>2140</v>
      </c>
      <c r="E4506">
        <v>3</v>
      </c>
      <c r="F4506" t="s">
        <v>43</v>
      </c>
      <c r="G4506">
        <v>317</v>
      </c>
      <c r="H4506">
        <v>1</v>
      </c>
      <c r="I4506">
        <v>230</v>
      </c>
      <c r="J4506" t="s">
        <v>161</v>
      </c>
      <c r="K4506" t="s">
        <v>6968</v>
      </c>
      <c r="L4506">
        <v>41</v>
      </c>
      <c r="M4506" t="s">
        <v>30</v>
      </c>
      <c r="N4506" t="s">
        <v>95</v>
      </c>
      <c r="O4506">
        <v>101</v>
      </c>
      <c r="P4506" t="s">
        <v>32</v>
      </c>
      <c r="Q4506">
        <v>500</v>
      </c>
      <c r="R4506" t="s">
        <v>184</v>
      </c>
      <c r="S4506" t="s">
        <v>40</v>
      </c>
      <c r="T4506" t="s">
        <v>41</v>
      </c>
      <c r="U4506">
        <v>230</v>
      </c>
      <c r="Y4506" t="s">
        <v>6969</v>
      </c>
      <c r="AA4506">
        <v>34.036299999999997</v>
      </c>
      <c r="AB4506">
        <v>-118.2919</v>
      </c>
      <c r="AC4506">
        <f t="shared" si="70"/>
        <v>0</v>
      </c>
    </row>
    <row r="4507" spans="1:29" x14ac:dyDescent="0.35">
      <c r="A4507">
        <v>200515432</v>
      </c>
      <c r="B4507" s="1">
        <v>44122</v>
      </c>
      <c r="C4507" s="1">
        <v>44122</v>
      </c>
      <c r="D4507">
        <v>855</v>
      </c>
      <c r="E4507">
        <v>5</v>
      </c>
      <c r="F4507" t="s">
        <v>98</v>
      </c>
      <c r="G4507">
        <v>507</v>
      </c>
      <c r="H4507">
        <v>2</v>
      </c>
      <c r="I4507">
        <v>626</v>
      </c>
      <c r="J4507" t="s">
        <v>141</v>
      </c>
      <c r="K4507" t="s">
        <v>6970</v>
      </c>
      <c r="L4507">
        <v>36</v>
      </c>
      <c r="M4507" t="s">
        <v>94</v>
      </c>
      <c r="N4507" t="s">
        <v>95</v>
      </c>
      <c r="O4507">
        <v>502</v>
      </c>
      <c r="P4507" t="s">
        <v>47</v>
      </c>
      <c r="Q4507">
        <v>400</v>
      </c>
      <c r="R4507" t="s">
        <v>143</v>
      </c>
      <c r="S4507" t="s">
        <v>84</v>
      </c>
      <c r="T4507" t="s">
        <v>85</v>
      </c>
      <c r="U4507">
        <v>626</v>
      </c>
      <c r="V4507">
        <v>930</v>
      </c>
      <c r="Y4507" t="s">
        <v>4020</v>
      </c>
      <c r="AA4507">
        <v>33.820099999999996</v>
      </c>
      <c r="AB4507">
        <v>-118.3015</v>
      </c>
      <c r="AC4507">
        <f t="shared" si="70"/>
        <v>0</v>
      </c>
    </row>
    <row r="4508" spans="1:29" x14ac:dyDescent="0.35">
      <c r="A4508">
        <v>201206289</v>
      </c>
      <c r="B4508" s="1">
        <v>43863</v>
      </c>
      <c r="C4508" s="1">
        <v>43863</v>
      </c>
      <c r="D4508">
        <v>800</v>
      </c>
      <c r="E4508">
        <v>12</v>
      </c>
      <c r="F4508" t="s">
        <v>68</v>
      </c>
      <c r="G4508">
        <v>1266</v>
      </c>
      <c r="H4508">
        <v>1</v>
      </c>
      <c r="I4508">
        <v>420</v>
      </c>
      <c r="J4508" t="s">
        <v>352</v>
      </c>
      <c r="L4508">
        <v>0</v>
      </c>
      <c r="O4508">
        <v>101</v>
      </c>
      <c r="P4508" t="s">
        <v>32</v>
      </c>
      <c r="S4508" t="s">
        <v>40</v>
      </c>
      <c r="T4508" t="s">
        <v>41</v>
      </c>
      <c r="U4508">
        <v>420</v>
      </c>
      <c r="Y4508" t="s">
        <v>6971</v>
      </c>
      <c r="AA4508">
        <v>33.966000000000001</v>
      </c>
      <c r="AB4508">
        <v>-118.2783</v>
      </c>
      <c r="AC4508">
        <f t="shared" si="70"/>
        <v>0</v>
      </c>
    </row>
    <row r="4509" spans="1:29" x14ac:dyDescent="0.35">
      <c r="A4509">
        <v>200304407</v>
      </c>
      <c r="B4509" s="1">
        <v>43837</v>
      </c>
      <c r="C4509" s="1">
        <v>43836</v>
      </c>
      <c r="D4509">
        <v>2220</v>
      </c>
      <c r="E4509">
        <v>3</v>
      </c>
      <c r="F4509" t="s">
        <v>43</v>
      </c>
      <c r="G4509">
        <v>353</v>
      </c>
      <c r="H4509">
        <v>2</v>
      </c>
      <c r="I4509">
        <v>740</v>
      </c>
      <c r="J4509" t="s">
        <v>224</v>
      </c>
      <c r="K4509" t="s">
        <v>6972</v>
      </c>
      <c r="L4509">
        <v>32</v>
      </c>
      <c r="M4509" t="s">
        <v>30</v>
      </c>
      <c r="N4509" t="s">
        <v>95</v>
      </c>
      <c r="O4509">
        <v>121</v>
      </c>
      <c r="P4509" t="s">
        <v>246</v>
      </c>
      <c r="Q4509">
        <v>515</v>
      </c>
      <c r="R4509" t="s">
        <v>1557</v>
      </c>
      <c r="S4509" t="s">
        <v>84</v>
      </c>
      <c r="T4509" t="s">
        <v>85</v>
      </c>
      <c r="U4509">
        <v>740</v>
      </c>
      <c r="Y4509" t="s">
        <v>6973</v>
      </c>
      <c r="AA4509">
        <v>34.023200000000003</v>
      </c>
      <c r="AB4509">
        <v>-118.3404</v>
      </c>
      <c r="AC4509">
        <f t="shared" si="70"/>
        <v>0</v>
      </c>
    </row>
    <row r="4510" spans="1:29" x14ac:dyDescent="0.35">
      <c r="A4510">
        <v>200707120</v>
      </c>
      <c r="B4510" s="1">
        <v>43893</v>
      </c>
      <c r="C4510" s="1">
        <v>43892</v>
      </c>
      <c r="D4510">
        <v>1900</v>
      </c>
      <c r="E4510">
        <v>7</v>
      </c>
      <c r="F4510" t="s">
        <v>28</v>
      </c>
      <c r="G4510">
        <v>701</v>
      </c>
      <c r="H4510">
        <v>2</v>
      </c>
      <c r="I4510">
        <v>740</v>
      </c>
      <c r="J4510" t="s">
        <v>224</v>
      </c>
      <c r="K4510" t="s">
        <v>6974</v>
      </c>
      <c r="L4510">
        <v>32</v>
      </c>
      <c r="M4510" t="s">
        <v>30</v>
      </c>
      <c r="N4510" t="s">
        <v>73</v>
      </c>
      <c r="O4510">
        <v>203</v>
      </c>
      <c r="P4510" t="s">
        <v>101</v>
      </c>
      <c r="S4510" t="s">
        <v>40</v>
      </c>
      <c r="T4510" t="s">
        <v>41</v>
      </c>
      <c r="U4510">
        <v>740</v>
      </c>
      <c r="Y4510" t="s">
        <v>6975</v>
      </c>
      <c r="AA4510">
        <v>34.0837</v>
      </c>
      <c r="AB4510">
        <v>-118.3703</v>
      </c>
      <c r="AC4510">
        <f t="shared" si="70"/>
        <v>0</v>
      </c>
    </row>
    <row r="4511" spans="1:29" x14ac:dyDescent="0.35">
      <c r="A4511">
        <v>201016476</v>
      </c>
      <c r="B4511" s="1">
        <v>44193</v>
      </c>
      <c r="C4511" s="1">
        <v>44189</v>
      </c>
      <c r="D4511">
        <v>1300</v>
      </c>
      <c r="E4511">
        <v>10</v>
      </c>
      <c r="F4511" t="s">
        <v>103</v>
      </c>
      <c r="G4511">
        <v>1025</v>
      </c>
      <c r="H4511">
        <v>2</v>
      </c>
      <c r="I4511">
        <v>740</v>
      </c>
      <c r="J4511" t="s">
        <v>224</v>
      </c>
      <c r="K4511" t="s">
        <v>2096</v>
      </c>
      <c r="L4511">
        <v>0</v>
      </c>
      <c r="M4511" t="s">
        <v>30</v>
      </c>
      <c r="N4511" t="s">
        <v>73</v>
      </c>
      <c r="O4511">
        <v>602</v>
      </c>
      <c r="P4511" t="s">
        <v>5715</v>
      </c>
      <c r="S4511" t="s">
        <v>40</v>
      </c>
      <c r="T4511" t="s">
        <v>41</v>
      </c>
      <c r="U4511">
        <v>740</v>
      </c>
      <c r="Y4511" t="s">
        <v>1053</v>
      </c>
      <c r="AA4511">
        <v>34.201099999999997</v>
      </c>
      <c r="AB4511">
        <v>-118.5339</v>
      </c>
      <c r="AC4511">
        <f t="shared" si="70"/>
        <v>0</v>
      </c>
    </row>
    <row r="4512" spans="1:29" x14ac:dyDescent="0.35">
      <c r="A4512">
        <v>200212432</v>
      </c>
      <c r="B4512" s="1">
        <v>44023</v>
      </c>
      <c r="C4512" s="1">
        <v>44023</v>
      </c>
      <c r="D4512">
        <v>110</v>
      </c>
      <c r="E4512">
        <v>2</v>
      </c>
      <c r="F4512" t="s">
        <v>56</v>
      </c>
      <c r="G4512">
        <v>201</v>
      </c>
      <c r="H4512">
        <v>1</v>
      </c>
      <c r="I4512">
        <v>520</v>
      </c>
      <c r="J4512" t="s">
        <v>271</v>
      </c>
      <c r="K4512" t="s">
        <v>6976</v>
      </c>
      <c r="L4512">
        <v>52</v>
      </c>
      <c r="M4512" t="s">
        <v>30</v>
      </c>
      <c r="N4512" t="s">
        <v>95</v>
      </c>
      <c r="O4512">
        <v>101</v>
      </c>
      <c r="P4512" t="s">
        <v>32</v>
      </c>
      <c r="S4512" t="s">
        <v>40</v>
      </c>
      <c r="T4512" t="s">
        <v>41</v>
      </c>
      <c r="U4512">
        <v>520</v>
      </c>
      <c r="Y4512" t="s">
        <v>5717</v>
      </c>
      <c r="AA4512">
        <v>34.086799999999997</v>
      </c>
      <c r="AB4512">
        <v>-118.2991</v>
      </c>
      <c r="AC4512">
        <f t="shared" si="70"/>
        <v>0</v>
      </c>
    </row>
    <row r="4513" spans="1:29" x14ac:dyDescent="0.35">
      <c r="A4513">
        <v>200707948</v>
      </c>
      <c r="B4513" s="1">
        <v>43923</v>
      </c>
      <c r="C4513" s="1">
        <v>43923</v>
      </c>
      <c r="D4513">
        <v>1100</v>
      </c>
      <c r="E4513">
        <v>7</v>
      </c>
      <c r="F4513" t="s">
        <v>28</v>
      </c>
      <c r="G4513">
        <v>706</v>
      </c>
      <c r="H4513">
        <v>2</v>
      </c>
      <c r="I4513">
        <v>625</v>
      </c>
      <c r="J4513" t="s">
        <v>628</v>
      </c>
      <c r="K4513" t="s">
        <v>6977</v>
      </c>
      <c r="L4513">
        <v>61</v>
      </c>
      <c r="M4513" t="s">
        <v>30</v>
      </c>
      <c r="N4513" t="s">
        <v>163</v>
      </c>
      <c r="O4513">
        <v>101</v>
      </c>
      <c r="P4513" t="s">
        <v>32</v>
      </c>
      <c r="Q4513">
        <v>511</v>
      </c>
      <c r="R4513" t="s">
        <v>151</v>
      </c>
      <c r="S4513" t="s">
        <v>84</v>
      </c>
      <c r="T4513" t="s">
        <v>85</v>
      </c>
      <c r="U4513">
        <v>625</v>
      </c>
      <c r="Y4513" t="s">
        <v>6978</v>
      </c>
      <c r="AA4513">
        <v>34.085299999999997</v>
      </c>
      <c r="AB4513">
        <v>-118.3342</v>
      </c>
      <c r="AC4513">
        <f t="shared" si="70"/>
        <v>0</v>
      </c>
    </row>
    <row r="4514" spans="1:29" x14ac:dyDescent="0.35">
      <c r="A4514">
        <v>200208879</v>
      </c>
      <c r="B4514" s="1">
        <v>43932</v>
      </c>
      <c r="C4514" s="1">
        <v>43932</v>
      </c>
      <c r="D4514">
        <v>500</v>
      </c>
      <c r="E4514">
        <v>2</v>
      </c>
      <c r="F4514" t="s">
        <v>56</v>
      </c>
      <c r="G4514">
        <v>218</v>
      </c>
      <c r="H4514">
        <v>2</v>
      </c>
      <c r="I4514">
        <v>745</v>
      </c>
      <c r="J4514" t="s">
        <v>139</v>
      </c>
      <c r="K4514">
        <v>329</v>
      </c>
      <c r="L4514">
        <v>36</v>
      </c>
      <c r="M4514" t="s">
        <v>94</v>
      </c>
      <c r="N4514" t="s">
        <v>73</v>
      </c>
      <c r="O4514">
        <v>502</v>
      </c>
      <c r="P4514" t="s">
        <v>47</v>
      </c>
      <c r="S4514" t="s">
        <v>40</v>
      </c>
      <c r="T4514" t="s">
        <v>41</v>
      </c>
      <c r="U4514">
        <v>745</v>
      </c>
      <c r="Y4514" t="s">
        <v>6979</v>
      </c>
      <c r="AA4514">
        <v>34.071300000000001</v>
      </c>
      <c r="AB4514">
        <v>-118.25749999999999</v>
      </c>
      <c r="AC4514">
        <f t="shared" si="70"/>
        <v>0</v>
      </c>
    </row>
    <row r="4515" spans="1:29" x14ac:dyDescent="0.35">
      <c r="A4515">
        <v>201206418</v>
      </c>
      <c r="B4515" s="1">
        <v>43864</v>
      </c>
      <c r="C4515" s="1">
        <v>43864</v>
      </c>
      <c r="D4515">
        <v>1800</v>
      </c>
      <c r="E4515">
        <v>12</v>
      </c>
      <c r="F4515" t="s">
        <v>68</v>
      </c>
      <c r="G4515">
        <v>1233</v>
      </c>
      <c r="H4515">
        <v>1</v>
      </c>
      <c r="I4515">
        <v>330</v>
      </c>
      <c r="J4515" t="s">
        <v>37</v>
      </c>
      <c r="K4515" t="s">
        <v>6980</v>
      </c>
      <c r="L4515">
        <v>54</v>
      </c>
      <c r="M4515" t="s">
        <v>30</v>
      </c>
      <c r="N4515" t="s">
        <v>95</v>
      </c>
      <c r="O4515">
        <v>101</v>
      </c>
      <c r="P4515" t="s">
        <v>32</v>
      </c>
      <c r="S4515" t="s">
        <v>40</v>
      </c>
      <c r="T4515" t="s">
        <v>41</v>
      </c>
      <c r="U4515">
        <v>330</v>
      </c>
      <c r="Y4515" t="s">
        <v>6981</v>
      </c>
      <c r="AA4515">
        <v>33.984200000000001</v>
      </c>
      <c r="AB4515">
        <v>-118.3168</v>
      </c>
      <c r="AC4515">
        <f t="shared" si="70"/>
        <v>0</v>
      </c>
    </row>
    <row r="4516" spans="1:29" x14ac:dyDescent="0.35">
      <c r="A4516">
        <v>201212234</v>
      </c>
      <c r="B4516" s="1">
        <v>43956</v>
      </c>
      <c r="C4516" s="1">
        <v>43956</v>
      </c>
      <c r="D4516">
        <v>1515</v>
      </c>
      <c r="E4516">
        <v>12</v>
      </c>
      <c r="F4516" t="s">
        <v>68</v>
      </c>
      <c r="G4516">
        <v>1215</v>
      </c>
      <c r="H4516">
        <v>1</v>
      </c>
      <c r="I4516">
        <v>761</v>
      </c>
      <c r="J4516" t="s">
        <v>403</v>
      </c>
      <c r="K4516" t="s">
        <v>6982</v>
      </c>
      <c r="L4516">
        <v>31</v>
      </c>
      <c r="M4516" t="s">
        <v>94</v>
      </c>
      <c r="N4516" t="s">
        <v>95</v>
      </c>
      <c r="O4516">
        <v>101</v>
      </c>
      <c r="P4516" t="s">
        <v>32</v>
      </c>
      <c r="Q4516">
        <v>200</v>
      </c>
      <c r="R4516" t="s">
        <v>663</v>
      </c>
      <c r="S4516" t="s">
        <v>40</v>
      </c>
      <c r="T4516" t="s">
        <v>41</v>
      </c>
      <c r="U4516">
        <v>761</v>
      </c>
      <c r="V4516">
        <v>998</v>
      </c>
      <c r="Y4516" t="s">
        <v>950</v>
      </c>
      <c r="Z4516" t="s">
        <v>6983</v>
      </c>
      <c r="AA4516">
        <v>33.992100000000001</v>
      </c>
      <c r="AB4516">
        <v>-118.298</v>
      </c>
      <c r="AC4516">
        <f t="shared" si="70"/>
        <v>0</v>
      </c>
    </row>
    <row r="4517" spans="1:29" x14ac:dyDescent="0.35">
      <c r="A4517">
        <v>200219022</v>
      </c>
      <c r="B4517" s="1">
        <v>44191</v>
      </c>
      <c r="C4517" s="1">
        <v>44191</v>
      </c>
      <c r="D4517">
        <v>700</v>
      </c>
      <c r="E4517">
        <v>2</v>
      </c>
      <c r="F4517" t="s">
        <v>56</v>
      </c>
      <c r="G4517">
        <v>269</v>
      </c>
      <c r="H4517">
        <v>1</v>
      </c>
      <c r="I4517">
        <v>330</v>
      </c>
      <c r="J4517" t="s">
        <v>37</v>
      </c>
      <c r="K4517" t="s">
        <v>6984</v>
      </c>
      <c r="L4517">
        <v>55</v>
      </c>
      <c r="M4517" t="s">
        <v>94</v>
      </c>
      <c r="N4517" t="s">
        <v>73</v>
      </c>
      <c r="O4517">
        <v>123</v>
      </c>
      <c r="P4517" t="s">
        <v>290</v>
      </c>
      <c r="Q4517">
        <v>500</v>
      </c>
      <c r="R4517" t="s">
        <v>184</v>
      </c>
      <c r="S4517" t="s">
        <v>40</v>
      </c>
      <c r="T4517" t="s">
        <v>41</v>
      </c>
      <c r="U4517">
        <v>330</v>
      </c>
      <c r="Y4517" t="s">
        <v>2785</v>
      </c>
      <c r="AA4517">
        <v>34.050699999999999</v>
      </c>
      <c r="AB4517">
        <v>-118.26430000000001</v>
      </c>
      <c r="AC4517">
        <f t="shared" si="70"/>
        <v>0</v>
      </c>
    </row>
    <row r="4518" spans="1:29" x14ac:dyDescent="0.35">
      <c r="A4518">
        <v>200208792</v>
      </c>
      <c r="B4518" s="1">
        <v>43931</v>
      </c>
      <c r="C4518" s="1">
        <v>43907</v>
      </c>
      <c r="D4518">
        <v>1800</v>
      </c>
      <c r="E4518">
        <v>2</v>
      </c>
      <c r="F4518" t="s">
        <v>56</v>
      </c>
      <c r="G4518">
        <v>204</v>
      </c>
      <c r="H4518">
        <v>1</v>
      </c>
      <c r="I4518">
        <v>510</v>
      </c>
      <c r="J4518" t="s">
        <v>29</v>
      </c>
      <c r="L4518">
        <v>0</v>
      </c>
      <c r="O4518">
        <v>101</v>
      </c>
      <c r="P4518" t="s">
        <v>32</v>
      </c>
      <c r="S4518" t="s">
        <v>40</v>
      </c>
      <c r="T4518" t="s">
        <v>41</v>
      </c>
      <c r="U4518">
        <v>510</v>
      </c>
      <c r="Y4518" t="s">
        <v>6985</v>
      </c>
      <c r="AA4518">
        <v>34.090200000000003</v>
      </c>
      <c r="AB4518">
        <v>-118.2818</v>
      </c>
      <c r="AC4518">
        <f t="shared" si="70"/>
        <v>0</v>
      </c>
    </row>
    <row r="4519" spans="1:29" x14ac:dyDescent="0.35">
      <c r="A4519">
        <v>200106197</v>
      </c>
      <c r="B4519" s="1">
        <v>43862</v>
      </c>
      <c r="C4519" s="1">
        <v>43862</v>
      </c>
      <c r="D4519">
        <v>1315</v>
      </c>
      <c r="E4519">
        <v>1</v>
      </c>
      <c r="F4519" t="s">
        <v>36</v>
      </c>
      <c r="G4519">
        <v>164</v>
      </c>
      <c r="H4519">
        <v>2</v>
      </c>
      <c r="I4519">
        <v>745</v>
      </c>
      <c r="J4519" t="s">
        <v>139</v>
      </c>
      <c r="K4519" t="s">
        <v>560</v>
      </c>
      <c r="L4519">
        <v>0</v>
      </c>
      <c r="M4519" t="s">
        <v>46</v>
      </c>
      <c r="N4519" t="s">
        <v>46</v>
      </c>
      <c r="O4519">
        <v>210</v>
      </c>
      <c r="P4519" t="s">
        <v>183</v>
      </c>
      <c r="S4519" t="s">
        <v>40</v>
      </c>
      <c r="T4519" t="s">
        <v>41</v>
      </c>
      <c r="U4519">
        <v>745</v>
      </c>
      <c r="Y4519" t="s">
        <v>1891</v>
      </c>
      <c r="AA4519">
        <v>34.044600000000003</v>
      </c>
      <c r="AB4519">
        <v>-118.25069999999999</v>
      </c>
      <c r="AC4519">
        <f t="shared" si="70"/>
        <v>0</v>
      </c>
    </row>
    <row r="4520" spans="1:29" x14ac:dyDescent="0.35">
      <c r="A4520">
        <v>200907833</v>
      </c>
      <c r="B4520" s="1">
        <v>43915</v>
      </c>
      <c r="C4520" s="1">
        <v>43911</v>
      </c>
      <c r="D4520">
        <v>1230</v>
      </c>
      <c r="E4520">
        <v>9</v>
      </c>
      <c r="F4520" t="s">
        <v>49</v>
      </c>
      <c r="G4520">
        <v>981</v>
      </c>
      <c r="H4520">
        <v>2</v>
      </c>
      <c r="I4520">
        <v>354</v>
      </c>
      <c r="J4520" t="s">
        <v>167</v>
      </c>
      <c r="K4520" t="s">
        <v>177</v>
      </c>
      <c r="L4520">
        <v>68</v>
      </c>
      <c r="M4520" t="s">
        <v>94</v>
      </c>
      <c r="N4520" t="s">
        <v>173</v>
      </c>
      <c r="O4520">
        <v>501</v>
      </c>
      <c r="P4520" t="s">
        <v>164</v>
      </c>
      <c r="S4520" t="s">
        <v>40</v>
      </c>
      <c r="T4520" t="s">
        <v>41</v>
      </c>
      <c r="U4520">
        <v>354</v>
      </c>
      <c r="Y4520" t="s">
        <v>5001</v>
      </c>
      <c r="AA4520">
        <v>34.151200000000003</v>
      </c>
      <c r="AB4520">
        <v>-118.458</v>
      </c>
      <c r="AC4520">
        <f t="shared" si="70"/>
        <v>0</v>
      </c>
    </row>
    <row r="4521" spans="1:29" x14ac:dyDescent="0.35">
      <c r="A4521">
        <v>201109979</v>
      </c>
      <c r="B4521" s="1">
        <v>43983</v>
      </c>
      <c r="C4521" s="1">
        <v>43981</v>
      </c>
      <c r="D4521">
        <v>900</v>
      </c>
      <c r="E4521">
        <v>11</v>
      </c>
      <c r="F4521" t="s">
        <v>64</v>
      </c>
      <c r="G4521">
        <v>1107</v>
      </c>
      <c r="H4521">
        <v>2</v>
      </c>
      <c r="I4521">
        <v>740</v>
      </c>
      <c r="J4521" t="s">
        <v>224</v>
      </c>
      <c r="K4521" t="s">
        <v>885</v>
      </c>
      <c r="L4521">
        <v>29</v>
      </c>
      <c r="M4521" t="s">
        <v>94</v>
      </c>
      <c r="N4521" t="s">
        <v>94</v>
      </c>
      <c r="O4521">
        <v>101</v>
      </c>
      <c r="P4521" t="s">
        <v>32</v>
      </c>
      <c r="S4521" t="s">
        <v>40</v>
      </c>
      <c r="T4521" t="s">
        <v>41</v>
      </c>
      <c r="U4521">
        <v>740</v>
      </c>
      <c r="Y4521" t="s">
        <v>6986</v>
      </c>
      <c r="AA4521">
        <v>34.126800000000003</v>
      </c>
      <c r="AB4521">
        <v>-118.19240000000001</v>
      </c>
      <c r="AC4521">
        <f t="shared" si="70"/>
        <v>0</v>
      </c>
    </row>
    <row r="4522" spans="1:29" x14ac:dyDescent="0.35">
      <c r="A4522">
        <v>201015481</v>
      </c>
      <c r="B4522" s="1">
        <v>44161</v>
      </c>
      <c r="C4522" s="1">
        <v>44161</v>
      </c>
      <c r="D4522">
        <v>2355</v>
      </c>
      <c r="E4522">
        <v>10</v>
      </c>
      <c r="F4522" t="s">
        <v>103</v>
      </c>
      <c r="G4522">
        <v>1035</v>
      </c>
      <c r="H4522">
        <v>2</v>
      </c>
      <c r="I4522">
        <v>626</v>
      </c>
      <c r="J4522" t="s">
        <v>141</v>
      </c>
      <c r="K4522" t="s">
        <v>6987</v>
      </c>
      <c r="L4522">
        <v>29</v>
      </c>
      <c r="M4522" t="s">
        <v>94</v>
      </c>
      <c r="N4522" t="s">
        <v>95</v>
      </c>
      <c r="O4522">
        <v>501</v>
      </c>
      <c r="P4522" t="s">
        <v>164</v>
      </c>
      <c r="Q4522">
        <v>400</v>
      </c>
      <c r="R4522" t="s">
        <v>143</v>
      </c>
      <c r="S4522" t="s">
        <v>33</v>
      </c>
      <c r="T4522" t="s">
        <v>34</v>
      </c>
      <c r="U4522">
        <v>626</v>
      </c>
      <c r="Y4522" t="s">
        <v>6988</v>
      </c>
      <c r="AA4522">
        <v>34.19</v>
      </c>
      <c r="AB4522">
        <v>-118.5262</v>
      </c>
      <c r="AC4522">
        <f t="shared" si="70"/>
        <v>1</v>
      </c>
    </row>
    <row r="4523" spans="1:29" x14ac:dyDescent="0.35">
      <c r="A4523">
        <v>200312491</v>
      </c>
      <c r="B4523" s="1">
        <v>43992</v>
      </c>
      <c r="C4523" s="1">
        <v>43992</v>
      </c>
      <c r="D4523">
        <v>645</v>
      </c>
      <c r="E4523">
        <v>3</v>
      </c>
      <c r="F4523" t="s">
        <v>43</v>
      </c>
      <c r="G4523">
        <v>393</v>
      </c>
      <c r="H4523">
        <v>1</v>
      </c>
      <c r="I4523">
        <v>510</v>
      </c>
      <c r="J4523" t="s">
        <v>29</v>
      </c>
      <c r="L4523">
        <v>0</v>
      </c>
      <c r="O4523">
        <v>101</v>
      </c>
      <c r="P4523" t="s">
        <v>32</v>
      </c>
      <c r="S4523" t="s">
        <v>40</v>
      </c>
      <c r="T4523" t="s">
        <v>41</v>
      </c>
      <c r="U4523">
        <v>510</v>
      </c>
      <c r="Y4523" t="s">
        <v>3891</v>
      </c>
      <c r="AA4523">
        <v>34.01</v>
      </c>
      <c r="AB4523">
        <v>-118.32389999999999</v>
      </c>
      <c r="AC4523">
        <f t="shared" si="70"/>
        <v>0</v>
      </c>
    </row>
    <row r="4524" spans="1:29" x14ac:dyDescent="0.35">
      <c r="A4524">
        <v>201010047</v>
      </c>
      <c r="B4524" s="1">
        <v>43997</v>
      </c>
      <c r="C4524" s="1">
        <v>43996</v>
      </c>
      <c r="D4524">
        <v>2255</v>
      </c>
      <c r="E4524">
        <v>10</v>
      </c>
      <c r="F4524" t="s">
        <v>103</v>
      </c>
      <c r="G4524">
        <v>1007</v>
      </c>
      <c r="H4524">
        <v>1</v>
      </c>
      <c r="I4524">
        <v>341</v>
      </c>
      <c r="J4524" t="s">
        <v>157</v>
      </c>
      <c r="K4524" t="s">
        <v>1729</v>
      </c>
      <c r="L4524">
        <v>57</v>
      </c>
      <c r="M4524" t="s">
        <v>30</v>
      </c>
      <c r="N4524" t="s">
        <v>73</v>
      </c>
      <c r="O4524">
        <v>108</v>
      </c>
      <c r="P4524" t="s">
        <v>105</v>
      </c>
      <c r="S4524" t="s">
        <v>40</v>
      </c>
      <c r="T4524" t="s">
        <v>41</v>
      </c>
      <c r="U4524">
        <v>341</v>
      </c>
      <c r="Y4524" t="s">
        <v>6989</v>
      </c>
      <c r="AA4524">
        <v>34.2121</v>
      </c>
      <c r="AB4524">
        <v>-118.5027</v>
      </c>
      <c r="AC4524">
        <f t="shared" si="70"/>
        <v>0</v>
      </c>
    </row>
    <row r="4525" spans="1:29" x14ac:dyDescent="0.35">
      <c r="A4525">
        <v>200119655</v>
      </c>
      <c r="B4525" s="1">
        <v>44122</v>
      </c>
      <c r="C4525" s="1">
        <v>44122</v>
      </c>
      <c r="D4525">
        <v>1515</v>
      </c>
      <c r="E4525">
        <v>1</v>
      </c>
      <c r="F4525" t="s">
        <v>36</v>
      </c>
      <c r="G4525">
        <v>195</v>
      </c>
      <c r="H4525">
        <v>1</v>
      </c>
      <c r="I4525">
        <v>761</v>
      </c>
      <c r="J4525" t="s">
        <v>403</v>
      </c>
      <c r="K4525" t="s">
        <v>6990</v>
      </c>
      <c r="L4525">
        <v>35</v>
      </c>
      <c r="M4525" t="s">
        <v>94</v>
      </c>
      <c r="N4525" t="s">
        <v>163</v>
      </c>
      <c r="O4525">
        <v>101</v>
      </c>
      <c r="P4525" t="s">
        <v>32</v>
      </c>
      <c r="Q4525">
        <v>400</v>
      </c>
      <c r="R4525" t="s">
        <v>143</v>
      </c>
      <c r="S4525" t="s">
        <v>40</v>
      </c>
      <c r="T4525" t="s">
        <v>41</v>
      </c>
      <c r="U4525">
        <v>626</v>
      </c>
      <c r="V4525">
        <v>761</v>
      </c>
      <c r="Y4525" t="s">
        <v>1021</v>
      </c>
      <c r="Z4525" t="s">
        <v>2665</v>
      </c>
      <c r="AA4525">
        <v>34.029600000000002</v>
      </c>
      <c r="AB4525">
        <v>-118.26130000000001</v>
      </c>
      <c r="AC4525">
        <f t="shared" si="70"/>
        <v>0</v>
      </c>
    </row>
    <row r="4526" spans="1:29" x14ac:dyDescent="0.35">
      <c r="A4526">
        <v>200314360</v>
      </c>
      <c r="B4526" s="1">
        <v>44030</v>
      </c>
      <c r="C4526" s="1">
        <v>44030</v>
      </c>
      <c r="D4526">
        <v>1600</v>
      </c>
      <c r="E4526">
        <v>3</v>
      </c>
      <c r="F4526" t="s">
        <v>43</v>
      </c>
      <c r="G4526">
        <v>395</v>
      </c>
      <c r="H4526">
        <v>1</v>
      </c>
      <c r="I4526">
        <v>442</v>
      </c>
      <c r="J4526" t="s">
        <v>179</v>
      </c>
      <c r="K4526" t="s">
        <v>6991</v>
      </c>
      <c r="L4526">
        <v>19</v>
      </c>
      <c r="M4526" t="s">
        <v>46</v>
      </c>
      <c r="N4526" t="s">
        <v>46</v>
      </c>
      <c r="O4526">
        <v>202</v>
      </c>
      <c r="P4526" t="s">
        <v>1970</v>
      </c>
      <c r="S4526" t="s">
        <v>40</v>
      </c>
      <c r="T4526" t="s">
        <v>41</v>
      </c>
      <c r="U4526">
        <v>442</v>
      </c>
      <c r="Y4526" t="s">
        <v>6992</v>
      </c>
      <c r="AA4526">
        <v>34.005200000000002</v>
      </c>
      <c r="AB4526">
        <v>-118.30889999999999</v>
      </c>
      <c r="AC4526">
        <f t="shared" si="70"/>
        <v>0</v>
      </c>
    </row>
    <row r="4527" spans="1:29" x14ac:dyDescent="0.35">
      <c r="A4527">
        <v>200914048</v>
      </c>
      <c r="B4527" s="1">
        <v>44070</v>
      </c>
      <c r="C4527" s="1">
        <v>44065</v>
      </c>
      <c r="D4527">
        <v>1500</v>
      </c>
      <c r="E4527">
        <v>9</v>
      </c>
      <c r="F4527" t="s">
        <v>49</v>
      </c>
      <c r="G4527">
        <v>969</v>
      </c>
      <c r="H4527">
        <v>1</v>
      </c>
      <c r="I4527">
        <v>330</v>
      </c>
      <c r="J4527" t="s">
        <v>37</v>
      </c>
      <c r="K4527" t="s">
        <v>6993</v>
      </c>
      <c r="L4527">
        <v>52</v>
      </c>
      <c r="M4527" t="s">
        <v>94</v>
      </c>
      <c r="N4527" t="s">
        <v>95</v>
      </c>
      <c r="O4527">
        <v>108</v>
      </c>
      <c r="P4527" t="s">
        <v>105</v>
      </c>
      <c r="S4527" t="s">
        <v>40</v>
      </c>
      <c r="T4527" t="s">
        <v>41</v>
      </c>
      <c r="U4527">
        <v>330</v>
      </c>
      <c r="Y4527" t="s">
        <v>6994</v>
      </c>
      <c r="AA4527">
        <v>34.157600000000002</v>
      </c>
      <c r="AB4527">
        <v>-118.40989999999999</v>
      </c>
      <c r="AC4527">
        <f t="shared" si="70"/>
        <v>0</v>
      </c>
    </row>
    <row r="4528" spans="1:29" x14ac:dyDescent="0.35">
      <c r="A4528">
        <v>201006100</v>
      </c>
      <c r="B4528" s="1">
        <v>43878</v>
      </c>
      <c r="C4528" s="1">
        <v>43878</v>
      </c>
      <c r="D4528">
        <v>1815</v>
      </c>
      <c r="E4528">
        <v>10</v>
      </c>
      <c r="F4528" t="s">
        <v>103</v>
      </c>
      <c r="G4528">
        <v>1049</v>
      </c>
      <c r="H4528">
        <v>2</v>
      </c>
      <c r="I4528">
        <v>625</v>
      </c>
      <c r="J4528" t="s">
        <v>628</v>
      </c>
      <c r="K4528" t="s">
        <v>6995</v>
      </c>
      <c r="L4528">
        <v>66</v>
      </c>
      <c r="M4528" t="s">
        <v>30</v>
      </c>
      <c r="N4528" t="s">
        <v>73</v>
      </c>
      <c r="O4528">
        <v>109</v>
      </c>
      <c r="P4528" t="s">
        <v>1043</v>
      </c>
      <c r="Q4528">
        <v>400</v>
      </c>
      <c r="R4528" t="s">
        <v>143</v>
      </c>
      <c r="S4528" t="s">
        <v>40</v>
      </c>
      <c r="T4528" t="s">
        <v>41</v>
      </c>
      <c r="U4528">
        <v>625</v>
      </c>
      <c r="Y4528" t="s">
        <v>4829</v>
      </c>
      <c r="Z4528" t="s">
        <v>6996</v>
      </c>
      <c r="AA4528">
        <v>34.179600000000001</v>
      </c>
      <c r="AB4528">
        <v>-118.482</v>
      </c>
      <c r="AC4528">
        <f t="shared" si="70"/>
        <v>0</v>
      </c>
    </row>
    <row r="4529" spans="1:29" x14ac:dyDescent="0.35">
      <c r="A4529">
        <v>201305698</v>
      </c>
      <c r="B4529" s="1">
        <v>43861</v>
      </c>
      <c r="C4529" s="1">
        <v>43860</v>
      </c>
      <c r="D4529">
        <v>1900</v>
      </c>
      <c r="E4529">
        <v>13</v>
      </c>
      <c r="F4529" t="s">
        <v>62</v>
      </c>
      <c r="G4529">
        <v>1331</v>
      </c>
      <c r="H4529">
        <v>1</v>
      </c>
      <c r="I4529">
        <v>510</v>
      </c>
      <c r="J4529" t="s">
        <v>29</v>
      </c>
      <c r="L4529">
        <v>0</v>
      </c>
      <c r="O4529">
        <v>101</v>
      </c>
      <c r="P4529" t="s">
        <v>32</v>
      </c>
      <c r="S4529" t="s">
        <v>40</v>
      </c>
      <c r="T4529" t="s">
        <v>41</v>
      </c>
      <c r="U4529">
        <v>510</v>
      </c>
      <c r="Y4529" t="s">
        <v>6997</v>
      </c>
      <c r="AA4529">
        <v>34.021299999999997</v>
      </c>
      <c r="AB4529">
        <v>-118.2696</v>
      </c>
      <c r="AC4529">
        <f t="shared" si="70"/>
        <v>0</v>
      </c>
    </row>
    <row r="4530" spans="1:29" x14ac:dyDescent="0.35">
      <c r="A4530">
        <v>200711471</v>
      </c>
      <c r="B4530" s="1">
        <v>44022</v>
      </c>
      <c r="C4530" s="1">
        <v>44021</v>
      </c>
      <c r="D4530">
        <v>2000</v>
      </c>
      <c r="E4530">
        <v>7</v>
      </c>
      <c r="F4530" t="s">
        <v>28</v>
      </c>
      <c r="G4530">
        <v>747</v>
      </c>
      <c r="H4530">
        <v>1</v>
      </c>
      <c r="I4530">
        <v>330</v>
      </c>
      <c r="J4530" t="s">
        <v>37</v>
      </c>
      <c r="K4530" t="s">
        <v>989</v>
      </c>
      <c r="L4530">
        <v>26</v>
      </c>
      <c r="M4530" t="s">
        <v>94</v>
      </c>
      <c r="N4530" t="s">
        <v>163</v>
      </c>
      <c r="O4530">
        <v>507</v>
      </c>
      <c r="P4530" t="s">
        <v>169</v>
      </c>
      <c r="S4530" t="s">
        <v>40</v>
      </c>
      <c r="T4530" t="s">
        <v>41</v>
      </c>
      <c r="U4530">
        <v>330</v>
      </c>
      <c r="Y4530" t="s">
        <v>6998</v>
      </c>
      <c r="Z4530" t="s">
        <v>6999</v>
      </c>
      <c r="AA4530">
        <v>34.055700000000002</v>
      </c>
      <c r="AB4530">
        <v>-118.33920000000001</v>
      </c>
      <c r="AC4530">
        <f t="shared" si="70"/>
        <v>0</v>
      </c>
    </row>
    <row r="4531" spans="1:29" x14ac:dyDescent="0.35">
      <c r="A4531">
        <v>200313905</v>
      </c>
      <c r="B4531" s="1">
        <v>44021</v>
      </c>
      <c r="C4531" s="1">
        <v>44019</v>
      </c>
      <c r="D4531">
        <v>1300</v>
      </c>
      <c r="E4531">
        <v>3</v>
      </c>
      <c r="F4531" t="s">
        <v>43</v>
      </c>
      <c r="G4531">
        <v>394</v>
      </c>
      <c r="H4531">
        <v>1</v>
      </c>
      <c r="I4531">
        <v>510</v>
      </c>
      <c r="J4531" t="s">
        <v>29</v>
      </c>
      <c r="L4531">
        <v>0</v>
      </c>
      <c r="O4531">
        <v>101</v>
      </c>
      <c r="P4531" t="s">
        <v>32</v>
      </c>
      <c r="S4531" t="s">
        <v>40</v>
      </c>
      <c r="T4531" t="s">
        <v>41</v>
      </c>
      <c r="U4531">
        <v>510</v>
      </c>
      <c r="Y4531" t="s">
        <v>7000</v>
      </c>
      <c r="AA4531">
        <v>34.004399999999997</v>
      </c>
      <c r="AB4531">
        <v>-118.3236</v>
      </c>
      <c r="AC4531">
        <f t="shared" si="70"/>
        <v>0</v>
      </c>
    </row>
    <row r="4532" spans="1:29" x14ac:dyDescent="0.35">
      <c r="A4532">
        <v>200309132</v>
      </c>
      <c r="B4532" s="1">
        <v>43917</v>
      </c>
      <c r="C4532" s="1">
        <v>43917</v>
      </c>
      <c r="D4532">
        <v>2030</v>
      </c>
      <c r="E4532">
        <v>3</v>
      </c>
      <c r="F4532" t="s">
        <v>43</v>
      </c>
      <c r="G4532">
        <v>361</v>
      </c>
      <c r="H4532">
        <v>1</v>
      </c>
      <c r="I4532">
        <v>230</v>
      </c>
      <c r="J4532" t="s">
        <v>161</v>
      </c>
      <c r="K4532" t="s">
        <v>7001</v>
      </c>
      <c r="L4532">
        <v>26</v>
      </c>
      <c r="M4532" t="s">
        <v>30</v>
      </c>
      <c r="N4532" t="s">
        <v>46</v>
      </c>
      <c r="O4532">
        <v>108</v>
      </c>
      <c r="P4532" t="s">
        <v>105</v>
      </c>
      <c r="Q4532">
        <v>102</v>
      </c>
      <c r="R4532" t="s">
        <v>219</v>
      </c>
      <c r="S4532" t="s">
        <v>40</v>
      </c>
      <c r="T4532" t="s">
        <v>41</v>
      </c>
      <c r="U4532">
        <v>230</v>
      </c>
      <c r="Y4532" t="s">
        <v>156</v>
      </c>
      <c r="AA4532">
        <v>34.0199</v>
      </c>
      <c r="AB4532">
        <v>-118.3556</v>
      </c>
      <c r="AC4532">
        <f t="shared" si="70"/>
        <v>0</v>
      </c>
    </row>
    <row r="4533" spans="1:29" x14ac:dyDescent="0.35">
      <c r="A4533">
        <v>200511433</v>
      </c>
      <c r="B4533" s="1">
        <v>44016</v>
      </c>
      <c r="C4533" s="1">
        <v>44016</v>
      </c>
      <c r="D4533">
        <v>2045</v>
      </c>
      <c r="E4533">
        <v>5</v>
      </c>
      <c r="F4533" t="s">
        <v>98</v>
      </c>
      <c r="G4533">
        <v>541</v>
      </c>
      <c r="H4533">
        <v>1</v>
      </c>
      <c r="I4533">
        <v>230</v>
      </c>
      <c r="J4533" t="s">
        <v>161</v>
      </c>
      <c r="K4533" t="s">
        <v>7002</v>
      </c>
      <c r="L4533">
        <v>18</v>
      </c>
      <c r="M4533" t="s">
        <v>30</v>
      </c>
      <c r="N4533" t="s">
        <v>73</v>
      </c>
      <c r="O4533">
        <v>101</v>
      </c>
      <c r="P4533" t="s">
        <v>32</v>
      </c>
      <c r="Q4533">
        <v>400</v>
      </c>
      <c r="R4533" t="s">
        <v>143</v>
      </c>
      <c r="S4533" t="s">
        <v>40</v>
      </c>
      <c r="T4533" t="s">
        <v>41</v>
      </c>
      <c r="U4533">
        <v>230</v>
      </c>
      <c r="Y4533" t="s">
        <v>7003</v>
      </c>
      <c r="Z4533" t="s">
        <v>7004</v>
      </c>
      <c r="AA4533">
        <v>33.752899999999997</v>
      </c>
      <c r="AB4533">
        <v>-118.2975</v>
      </c>
      <c r="AC4533">
        <f t="shared" si="70"/>
        <v>0</v>
      </c>
    </row>
    <row r="4534" spans="1:29" x14ac:dyDescent="0.35">
      <c r="A4534">
        <v>200513734</v>
      </c>
      <c r="B4534" s="1">
        <v>44076</v>
      </c>
      <c r="C4534" s="1">
        <v>44075</v>
      </c>
      <c r="D4534">
        <v>515</v>
      </c>
      <c r="E4534">
        <v>5</v>
      </c>
      <c r="F4534" t="s">
        <v>98</v>
      </c>
      <c r="G4534">
        <v>585</v>
      </c>
      <c r="H4534">
        <v>1</v>
      </c>
      <c r="I4534">
        <v>330</v>
      </c>
      <c r="J4534" t="s">
        <v>37</v>
      </c>
      <c r="K4534" t="s">
        <v>7005</v>
      </c>
      <c r="L4534">
        <v>50</v>
      </c>
      <c r="M4534" t="s">
        <v>30</v>
      </c>
      <c r="N4534" t="s">
        <v>73</v>
      </c>
      <c r="O4534">
        <v>501</v>
      </c>
      <c r="P4534" t="s">
        <v>164</v>
      </c>
      <c r="S4534" t="s">
        <v>40</v>
      </c>
      <c r="T4534" t="s">
        <v>41</v>
      </c>
      <c r="U4534">
        <v>330</v>
      </c>
      <c r="Y4534" t="s">
        <v>2778</v>
      </c>
      <c r="Z4534" t="s">
        <v>7006</v>
      </c>
      <c r="AA4534">
        <v>33.721600000000002</v>
      </c>
      <c r="AB4534">
        <v>-118.29730000000001</v>
      </c>
      <c r="AC4534">
        <f t="shared" si="70"/>
        <v>0</v>
      </c>
    </row>
    <row r="4535" spans="1:29" x14ac:dyDescent="0.35">
      <c r="A4535">
        <v>200713028</v>
      </c>
      <c r="B4535" s="1">
        <v>44064</v>
      </c>
      <c r="C4535" s="1">
        <v>44064</v>
      </c>
      <c r="D4535">
        <v>1320</v>
      </c>
      <c r="E4535">
        <v>7</v>
      </c>
      <c r="F4535" t="s">
        <v>28</v>
      </c>
      <c r="G4535">
        <v>701</v>
      </c>
      <c r="H4535">
        <v>1</v>
      </c>
      <c r="I4535">
        <v>330</v>
      </c>
      <c r="J4535" t="s">
        <v>37</v>
      </c>
      <c r="K4535" t="s">
        <v>917</v>
      </c>
      <c r="L4535">
        <v>26</v>
      </c>
      <c r="M4535" t="s">
        <v>94</v>
      </c>
      <c r="N4535" t="s">
        <v>163</v>
      </c>
      <c r="O4535">
        <v>101</v>
      </c>
      <c r="P4535" t="s">
        <v>32</v>
      </c>
      <c r="S4535" t="s">
        <v>40</v>
      </c>
      <c r="T4535" t="s">
        <v>41</v>
      </c>
      <c r="U4535">
        <v>330</v>
      </c>
      <c r="Y4535" t="s">
        <v>521</v>
      </c>
      <c r="Z4535" t="s">
        <v>7007</v>
      </c>
      <c r="AA4535">
        <v>34.0854</v>
      </c>
      <c r="AB4535">
        <v>-118.37179999999999</v>
      </c>
      <c r="AC4535">
        <f t="shared" si="70"/>
        <v>0</v>
      </c>
    </row>
    <row r="4536" spans="1:29" x14ac:dyDescent="0.35">
      <c r="A4536">
        <v>200616522</v>
      </c>
      <c r="B4536" s="1">
        <v>44114</v>
      </c>
      <c r="C4536" s="1">
        <v>44114</v>
      </c>
      <c r="D4536">
        <v>900</v>
      </c>
      <c r="E4536">
        <v>6</v>
      </c>
      <c r="F4536" t="s">
        <v>91</v>
      </c>
      <c r="G4536">
        <v>647</v>
      </c>
      <c r="H4536">
        <v>2</v>
      </c>
      <c r="I4536">
        <v>624</v>
      </c>
      <c r="J4536" t="s">
        <v>171</v>
      </c>
      <c r="K4536" t="s">
        <v>1348</v>
      </c>
      <c r="L4536">
        <v>26</v>
      </c>
      <c r="M4536" t="s">
        <v>30</v>
      </c>
      <c r="N4536" t="s">
        <v>95</v>
      </c>
      <c r="O4536">
        <v>102</v>
      </c>
      <c r="P4536" t="s">
        <v>186</v>
      </c>
      <c r="Q4536">
        <v>400</v>
      </c>
      <c r="R4536" t="s">
        <v>143</v>
      </c>
      <c r="S4536" t="s">
        <v>40</v>
      </c>
      <c r="T4536" t="s">
        <v>41</v>
      </c>
      <c r="U4536">
        <v>624</v>
      </c>
      <c r="Y4536" t="s">
        <v>2417</v>
      </c>
      <c r="AA4536">
        <v>34.099800000000002</v>
      </c>
      <c r="AB4536">
        <v>-118.3267</v>
      </c>
      <c r="AC4536">
        <f t="shared" si="70"/>
        <v>0</v>
      </c>
    </row>
    <row r="4537" spans="1:29" x14ac:dyDescent="0.35">
      <c r="A4537">
        <v>200315365</v>
      </c>
      <c r="B4537" s="1">
        <v>44049</v>
      </c>
      <c r="C4537" s="1">
        <v>44046</v>
      </c>
      <c r="D4537">
        <v>2030</v>
      </c>
      <c r="E4537">
        <v>3</v>
      </c>
      <c r="F4537" t="s">
        <v>43</v>
      </c>
      <c r="G4537">
        <v>393</v>
      </c>
      <c r="H4537">
        <v>1</v>
      </c>
      <c r="I4537">
        <v>440</v>
      </c>
      <c r="J4537" t="s">
        <v>213</v>
      </c>
      <c r="K4537" t="s">
        <v>7008</v>
      </c>
      <c r="L4537">
        <v>64</v>
      </c>
      <c r="M4537" t="s">
        <v>94</v>
      </c>
      <c r="N4537" t="s">
        <v>31</v>
      </c>
      <c r="O4537">
        <v>101</v>
      </c>
      <c r="P4537" t="s">
        <v>32</v>
      </c>
      <c r="S4537" t="s">
        <v>40</v>
      </c>
      <c r="T4537" t="s">
        <v>41</v>
      </c>
      <c r="U4537">
        <v>440</v>
      </c>
      <c r="Y4537" t="s">
        <v>425</v>
      </c>
      <c r="Z4537" t="s">
        <v>7009</v>
      </c>
      <c r="AA4537">
        <v>34.005299999999998</v>
      </c>
      <c r="AB4537">
        <v>-118.33369999999999</v>
      </c>
      <c r="AC4537">
        <f t="shared" si="70"/>
        <v>0</v>
      </c>
    </row>
    <row r="4538" spans="1:29" x14ac:dyDescent="0.35">
      <c r="A4538">
        <v>200321883</v>
      </c>
      <c r="B4538" s="1">
        <v>44182</v>
      </c>
      <c r="C4538" s="1">
        <v>44177</v>
      </c>
      <c r="D4538">
        <v>845</v>
      </c>
      <c r="E4538">
        <v>3</v>
      </c>
      <c r="F4538" t="s">
        <v>43</v>
      </c>
      <c r="G4538">
        <v>393</v>
      </c>
      <c r="H4538">
        <v>2</v>
      </c>
      <c r="I4538">
        <v>740</v>
      </c>
      <c r="J4538" t="s">
        <v>224</v>
      </c>
      <c r="K4538" t="s">
        <v>239</v>
      </c>
      <c r="L4538">
        <v>20</v>
      </c>
      <c r="M4538" t="s">
        <v>94</v>
      </c>
      <c r="N4538" t="s">
        <v>163</v>
      </c>
      <c r="O4538">
        <v>501</v>
      </c>
      <c r="P4538" t="s">
        <v>164</v>
      </c>
      <c r="S4538" t="s">
        <v>40</v>
      </c>
      <c r="T4538" t="s">
        <v>41</v>
      </c>
      <c r="U4538">
        <v>740</v>
      </c>
      <c r="Y4538" t="s">
        <v>7010</v>
      </c>
      <c r="AA4538">
        <v>34.007800000000003</v>
      </c>
      <c r="AB4538">
        <v>-118.33499999999999</v>
      </c>
      <c r="AC4538">
        <f t="shared" si="70"/>
        <v>0</v>
      </c>
    </row>
    <row r="4539" spans="1:29" x14ac:dyDescent="0.35">
      <c r="A4539">
        <v>200413383</v>
      </c>
      <c r="B4539" s="1">
        <v>44077</v>
      </c>
      <c r="C4539" s="1">
        <v>44077</v>
      </c>
      <c r="D4539">
        <v>800</v>
      </c>
      <c r="E4539">
        <v>4</v>
      </c>
      <c r="F4539" t="s">
        <v>54</v>
      </c>
      <c r="G4539">
        <v>413</v>
      </c>
      <c r="H4539">
        <v>1</v>
      </c>
      <c r="I4539">
        <v>330</v>
      </c>
      <c r="J4539" t="s">
        <v>37</v>
      </c>
      <c r="K4539" t="s">
        <v>3809</v>
      </c>
      <c r="L4539">
        <v>27</v>
      </c>
      <c r="M4539" t="s">
        <v>94</v>
      </c>
      <c r="N4539" t="s">
        <v>95</v>
      </c>
      <c r="O4539">
        <v>704</v>
      </c>
      <c r="P4539" t="s">
        <v>1204</v>
      </c>
      <c r="S4539" t="s">
        <v>40</v>
      </c>
      <c r="T4539" t="s">
        <v>41</v>
      </c>
      <c r="U4539">
        <v>330</v>
      </c>
      <c r="Y4539" t="s">
        <v>7011</v>
      </c>
      <c r="AA4539">
        <v>34.0852</v>
      </c>
      <c r="AB4539">
        <v>-118.2115</v>
      </c>
      <c r="AC4539">
        <f t="shared" si="70"/>
        <v>0</v>
      </c>
    </row>
    <row r="4540" spans="1:29" x14ac:dyDescent="0.35">
      <c r="A4540">
        <v>200315292</v>
      </c>
      <c r="B4540" s="1">
        <v>44048</v>
      </c>
      <c r="C4540" s="1">
        <v>43988</v>
      </c>
      <c r="D4540">
        <v>5</v>
      </c>
      <c r="E4540">
        <v>3</v>
      </c>
      <c r="F4540" t="s">
        <v>43</v>
      </c>
      <c r="G4540">
        <v>398</v>
      </c>
      <c r="H4540">
        <v>1</v>
      </c>
      <c r="I4540">
        <v>230</v>
      </c>
      <c r="J4540" t="s">
        <v>161</v>
      </c>
      <c r="K4540" t="s">
        <v>7012</v>
      </c>
      <c r="L4540">
        <v>58</v>
      </c>
      <c r="M4540" t="s">
        <v>30</v>
      </c>
      <c r="N4540" t="s">
        <v>95</v>
      </c>
      <c r="O4540">
        <v>502</v>
      </c>
      <c r="P4540" t="s">
        <v>47</v>
      </c>
      <c r="Q4540">
        <v>400</v>
      </c>
      <c r="R4540" t="s">
        <v>143</v>
      </c>
      <c r="S4540" t="s">
        <v>40</v>
      </c>
      <c r="T4540" t="s">
        <v>41</v>
      </c>
      <c r="U4540">
        <v>230</v>
      </c>
      <c r="Y4540" t="s">
        <v>3002</v>
      </c>
      <c r="AA4540">
        <v>34.010599999999997</v>
      </c>
      <c r="AB4540">
        <v>-118.2842</v>
      </c>
      <c r="AC4540">
        <f t="shared" si="70"/>
        <v>0</v>
      </c>
    </row>
    <row r="4541" spans="1:29" x14ac:dyDescent="0.35">
      <c r="A4541">
        <v>200918875</v>
      </c>
      <c r="B4541" s="1">
        <v>44192</v>
      </c>
      <c r="C4541" s="1">
        <v>44191</v>
      </c>
      <c r="D4541">
        <v>2000</v>
      </c>
      <c r="E4541">
        <v>9</v>
      </c>
      <c r="F4541" t="s">
        <v>49</v>
      </c>
      <c r="G4541">
        <v>974</v>
      </c>
      <c r="H4541">
        <v>1</v>
      </c>
      <c r="I4541">
        <v>510</v>
      </c>
      <c r="J4541" t="s">
        <v>29</v>
      </c>
      <c r="L4541">
        <v>0</v>
      </c>
      <c r="O4541">
        <v>101</v>
      </c>
      <c r="P4541" t="s">
        <v>32</v>
      </c>
      <c r="S4541" t="s">
        <v>40</v>
      </c>
      <c r="T4541" t="s">
        <v>41</v>
      </c>
      <c r="U4541">
        <v>510</v>
      </c>
      <c r="Y4541" t="s">
        <v>7013</v>
      </c>
      <c r="Z4541" t="s">
        <v>7014</v>
      </c>
      <c r="AA4541">
        <v>34.157499999999999</v>
      </c>
      <c r="AB4541">
        <v>-118.45529999999999</v>
      </c>
      <c r="AC4541">
        <f t="shared" si="70"/>
        <v>0</v>
      </c>
    </row>
    <row r="4542" spans="1:29" x14ac:dyDescent="0.35">
      <c r="A4542">
        <v>201218641</v>
      </c>
      <c r="B4542" s="1">
        <v>44059</v>
      </c>
      <c r="C4542" s="1">
        <v>44059</v>
      </c>
      <c r="D4542">
        <v>1500</v>
      </c>
      <c r="E4542">
        <v>12</v>
      </c>
      <c r="F4542" t="s">
        <v>68</v>
      </c>
      <c r="G4542">
        <v>1232</v>
      </c>
      <c r="H4542">
        <v>1</v>
      </c>
      <c r="I4542">
        <v>230</v>
      </c>
      <c r="J4542" t="s">
        <v>161</v>
      </c>
      <c r="K4542" t="s">
        <v>7015</v>
      </c>
      <c r="L4542">
        <v>25</v>
      </c>
      <c r="M4542" t="s">
        <v>30</v>
      </c>
      <c r="N4542" t="s">
        <v>163</v>
      </c>
      <c r="O4542">
        <v>101</v>
      </c>
      <c r="P4542" t="s">
        <v>32</v>
      </c>
      <c r="Q4542">
        <v>109</v>
      </c>
      <c r="R4542" t="s">
        <v>265</v>
      </c>
      <c r="S4542" t="s">
        <v>40</v>
      </c>
      <c r="T4542" t="s">
        <v>41</v>
      </c>
      <c r="U4542">
        <v>230</v>
      </c>
      <c r="Y4542" t="s">
        <v>7016</v>
      </c>
      <c r="AA4542">
        <v>33.9863</v>
      </c>
      <c r="AB4542">
        <v>-118.333</v>
      </c>
      <c r="AC4542">
        <f t="shared" si="70"/>
        <v>0</v>
      </c>
    </row>
    <row r="4543" spans="1:29" x14ac:dyDescent="0.35">
      <c r="A4543">
        <v>201215051</v>
      </c>
      <c r="B4543" s="1">
        <v>44002</v>
      </c>
      <c r="C4543" s="1">
        <v>44002</v>
      </c>
      <c r="D4543">
        <v>2340</v>
      </c>
      <c r="E4543">
        <v>12</v>
      </c>
      <c r="F4543" t="s">
        <v>68</v>
      </c>
      <c r="G4543">
        <v>1211</v>
      </c>
      <c r="H4543">
        <v>1</v>
      </c>
      <c r="I4543">
        <v>210</v>
      </c>
      <c r="J4543" t="s">
        <v>149</v>
      </c>
      <c r="K4543" t="s">
        <v>7017</v>
      </c>
      <c r="L4543">
        <v>45</v>
      </c>
      <c r="M4543" t="s">
        <v>94</v>
      </c>
      <c r="N4543" t="s">
        <v>95</v>
      </c>
      <c r="O4543">
        <v>108</v>
      </c>
      <c r="P4543" t="s">
        <v>105</v>
      </c>
      <c r="Q4543">
        <v>102</v>
      </c>
      <c r="R4543" t="s">
        <v>219</v>
      </c>
      <c r="S4543" t="s">
        <v>40</v>
      </c>
      <c r="T4543" t="s">
        <v>41</v>
      </c>
      <c r="U4543">
        <v>210</v>
      </c>
      <c r="Y4543" t="s">
        <v>950</v>
      </c>
      <c r="Z4543" t="s">
        <v>7018</v>
      </c>
      <c r="AA4543">
        <v>33.988999999999997</v>
      </c>
      <c r="AB4543">
        <v>-118.333</v>
      </c>
      <c r="AC4543">
        <f t="shared" si="70"/>
        <v>0</v>
      </c>
    </row>
    <row r="4544" spans="1:29" x14ac:dyDescent="0.35">
      <c r="A4544">
        <v>200812186</v>
      </c>
      <c r="B4544" s="1">
        <v>44034</v>
      </c>
      <c r="C4544" s="1">
        <v>44034</v>
      </c>
      <c r="D4544">
        <v>900</v>
      </c>
      <c r="E4544">
        <v>8</v>
      </c>
      <c r="F4544" t="s">
        <v>109</v>
      </c>
      <c r="G4544">
        <v>858</v>
      </c>
      <c r="H4544">
        <v>1</v>
      </c>
      <c r="I4544">
        <v>310</v>
      </c>
      <c r="J4544" t="s">
        <v>71</v>
      </c>
      <c r="K4544" t="s">
        <v>7019</v>
      </c>
      <c r="L4544">
        <v>54</v>
      </c>
      <c r="M4544" t="s">
        <v>30</v>
      </c>
      <c r="N4544" t="s">
        <v>95</v>
      </c>
      <c r="O4544">
        <v>210</v>
      </c>
      <c r="P4544" t="s">
        <v>183</v>
      </c>
      <c r="S4544" t="s">
        <v>40</v>
      </c>
      <c r="T4544" t="s">
        <v>41</v>
      </c>
      <c r="U4544">
        <v>310</v>
      </c>
      <c r="Y4544" t="s">
        <v>7020</v>
      </c>
      <c r="AA4544">
        <v>34.052100000000003</v>
      </c>
      <c r="AB4544">
        <v>-118.38639999999999</v>
      </c>
      <c r="AC4544">
        <f t="shared" si="70"/>
        <v>0</v>
      </c>
    </row>
    <row r="4545" spans="1:29" x14ac:dyDescent="0.35">
      <c r="A4545">
        <v>200508369</v>
      </c>
      <c r="B4545" s="1">
        <v>43937</v>
      </c>
      <c r="C4545" s="1">
        <v>43936</v>
      </c>
      <c r="D4545">
        <v>1500</v>
      </c>
      <c r="E4545">
        <v>5</v>
      </c>
      <c r="F4545" t="s">
        <v>98</v>
      </c>
      <c r="G4545">
        <v>555</v>
      </c>
      <c r="H4545">
        <v>1</v>
      </c>
      <c r="I4545">
        <v>330</v>
      </c>
      <c r="J4545" t="s">
        <v>37</v>
      </c>
      <c r="K4545" t="s">
        <v>7021</v>
      </c>
      <c r="L4545">
        <v>46</v>
      </c>
      <c r="M4545" t="s">
        <v>94</v>
      </c>
      <c r="N4545" t="s">
        <v>163</v>
      </c>
      <c r="O4545">
        <v>101</v>
      </c>
      <c r="P4545" t="s">
        <v>32</v>
      </c>
      <c r="S4545" t="s">
        <v>40</v>
      </c>
      <c r="T4545" t="s">
        <v>41</v>
      </c>
      <c r="U4545">
        <v>330</v>
      </c>
      <c r="Y4545" t="s">
        <v>7022</v>
      </c>
      <c r="AA4545">
        <v>33.745100000000001</v>
      </c>
      <c r="AB4545">
        <v>-118.2901</v>
      </c>
      <c r="AC4545">
        <f t="shared" si="70"/>
        <v>0</v>
      </c>
    </row>
    <row r="4546" spans="1:29" x14ac:dyDescent="0.35">
      <c r="A4546">
        <v>200213143</v>
      </c>
      <c r="B4546" s="1">
        <v>44041</v>
      </c>
      <c r="C4546" s="1">
        <v>44041</v>
      </c>
      <c r="D4546">
        <v>2000</v>
      </c>
      <c r="E4546">
        <v>2</v>
      </c>
      <c r="F4546" t="s">
        <v>56</v>
      </c>
      <c r="G4546">
        <v>279</v>
      </c>
      <c r="H4546">
        <v>2</v>
      </c>
      <c r="I4546">
        <v>745</v>
      </c>
      <c r="J4546" t="s">
        <v>139</v>
      </c>
      <c r="K4546" t="s">
        <v>1105</v>
      </c>
      <c r="L4546">
        <v>49</v>
      </c>
      <c r="M4546" t="s">
        <v>30</v>
      </c>
      <c r="N4546" t="s">
        <v>95</v>
      </c>
      <c r="O4546">
        <v>122</v>
      </c>
      <c r="P4546" t="s">
        <v>275</v>
      </c>
      <c r="S4546" t="s">
        <v>40</v>
      </c>
      <c r="T4546" t="s">
        <v>41</v>
      </c>
      <c r="U4546">
        <v>745</v>
      </c>
      <c r="Y4546" t="s">
        <v>1152</v>
      </c>
      <c r="Z4546" t="s">
        <v>7023</v>
      </c>
      <c r="AA4546">
        <v>34.048099999999998</v>
      </c>
      <c r="AB4546">
        <v>-118.2749</v>
      </c>
      <c r="AC4546">
        <f t="shared" si="70"/>
        <v>0</v>
      </c>
    </row>
    <row r="4547" spans="1:29" x14ac:dyDescent="0.35">
      <c r="A4547">
        <v>201109357</v>
      </c>
      <c r="B4547" s="1">
        <v>43965</v>
      </c>
      <c r="C4547" s="1">
        <v>43965</v>
      </c>
      <c r="D4547">
        <v>350</v>
      </c>
      <c r="E4547">
        <v>11</v>
      </c>
      <c r="F4547" t="s">
        <v>64</v>
      </c>
      <c r="G4547">
        <v>1179</v>
      </c>
      <c r="H4547">
        <v>1</v>
      </c>
      <c r="I4547">
        <v>480</v>
      </c>
      <c r="J4547" t="s">
        <v>44</v>
      </c>
      <c r="K4547">
        <v>344</v>
      </c>
      <c r="L4547">
        <v>25</v>
      </c>
      <c r="M4547" t="s">
        <v>30</v>
      </c>
      <c r="N4547" t="s">
        <v>173</v>
      </c>
      <c r="O4547">
        <v>104</v>
      </c>
      <c r="P4547" t="s">
        <v>201</v>
      </c>
      <c r="S4547" t="s">
        <v>40</v>
      </c>
      <c r="T4547" t="s">
        <v>41</v>
      </c>
      <c r="U4547">
        <v>480</v>
      </c>
      <c r="Y4547" t="s">
        <v>7024</v>
      </c>
      <c r="AA4547">
        <v>34.093699999999998</v>
      </c>
      <c r="AB4547">
        <v>-118.2092</v>
      </c>
      <c r="AC4547">
        <f t="shared" ref="AC4547:AC4610" si="71">IF(OR((S:S)="CC", S:S="AA",S:S="JA"), 1, 0)</f>
        <v>0</v>
      </c>
    </row>
    <row r="4548" spans="1:29" x14ac:dyDescent="0.35">
      <c r="A4548">
        <v>200810209</v>
      </c>
      <c r="B4548" s="1">
        <v>43983</v>
      </c>
      <c r="C4548" s="1">
        <v>43982</v>
      </c>
      <c r="D4548">
        <v>2100</v>
      </c>
      <c r="E4548">
        <v>8</v>
      </c>
      <c r="F4548" t="s">
        <v>109</v>
      </c>
      <c r="G4548">
        <v>855</v>
      </c>
      <c r="H4548">
        <v>1</v>
      </c>
      <c r="I4548">
        <v>330</v>
      </c>
      <c r="J4548" t="s">
        <v>37</v>
      </c>
      <c r="K4548" t="s">
        <v>1144</v>
      </c>
      <c r="L4548">
        <v>29</v>
      </c>
      <c r="M4548" t="s">
        <v>30</v>
      </c>
      <c r="N4548" t="s">
        <v>73</v>
      </c>
      <c r="O4548">
        <v>101</v>
      </c>
      <c r="P4548" t="s">
        <v>32</v>
      </c>
      <c r="S4548" t="s">
        <v>40</v>
      </c>
      <c r="T4548" t="s">
        <v>41</v>
      </c>
      <c r="U4548">
        <v>330</v>
      </c>
      <c r="Y4548" t="s">
        <v>7025</v>
      </c>
      <c r="Z4548" t="s">
        <v>7026</v>
      </c>
      <c r="AA4548">
        <v>34.0505</v>
      </c>
      <c r="AB4548">
        <v>-118.4349</v>
      </c>
      <c r="AC4548">
        <f t="shared" si="71"/>
        <v>0</v>
      </c>
    </row>
    <row r="4549" spans="1:29" x14ac:dyDescent="0.35">
      <c r="A4549">
        <v>200509723</v>
      </c>
      <c r="B4549" s="1">
        <v>43971</v>
      </c>
      <c r="C4549" s="1">
        <v>43970</v>
      </c>
      <c r="D4549">
        <v>1900</v>
      </c>
      <c r="E4549">
        <v>5</v>
      </c>
      <c r="F4549" t="s">
        <v>98</v>
      </c>
      <c r="G4549">
        <v>557</v>
      </c>
      <c r="H4549">
        <v>1</v>
      </c>
      <c r="I4549">
        <v>440</v>
      </c>
      <c r="J4549" t="s">
        <v>213</v>
      </c>
      <c r="K4549" t="s">
        <v>4698</v>
      </c>
      <c r="L4549">
        <v>50</v>
      </c>
      <c r="M4549" t="s">
        <v>30</v>
      </c>
      <c r="N4549" t="s">
        <v>95</v>
      </c>
      <c r="O4549">
        <v>501</v>
      </c>
      <c r="P4549" t="s">
        <v>164</v>
      </c>
      <c r="S4549" t="s">
        <v>40</v>
      </c>
      <c r="T4549" t="s">
        <v>41</v>
      </c>
      <c r="U4549">
        <v>440</v>
      </c>
      <c r="Y4549" t="s">
        <v>1367</v>
      </c>
      <c r="AA4549">
        <v>33.743299999999998</v>
      </c>
      <c r="AB4549">
        <v>-118.2901</v>
      </c>
      <c r="AC4549">
        <f t="shared" si="71"/>
        <v>0</v>
      </c>
    </row>
    <row r="4550" spans="1:29" x14ac:dyDescent="0.35">
      <c r="A4550">
        <v>200316424</v>
      </c>
      <c r="B4550" s="1">
        <v>44071</v>
      </c>
      <c r="C4550" s="1">
        <v>44070</v>
      </c>
      <c r="D4550">
        <v>2300</v>
      </c>
      <c r="E4550">
        <v>3</v>
      </c>
      <c r="F4550" t="s">
        <v>43</v>
      </c>
      <c r="G4550">
        <v>301</v>
      </c>
      <c r="H4550">
        <v>1</v>
      </c>
      <c r="I4550">
        <v>236</v>
      </c>
      <c r="J4550" t="s">
        <v>692</v>
      </c>
      <c r="K4550" t="s">
        <v>7027</v>
      </c>
      <c r="L4550">
        <v>36</v>
      </c>
      <c r="M4550" t="s">
        <v>94</v>
      </c>
      <c r="N4550" t="s">
        <v>163</v>
      </c>
      <c r="O4550">
        <v>122</v>
      </c>
      <c r="P4550" t="s">
        <v>275</v>
      </c>
      <c r="Q4550">
        <v>306</v>
      </c>
      <c r="R4550" t="s">
        <v>1108</v>
      </c>
      <c r="S4550" t="s">
        <v>33</v>
      </c>
      <c r="T4550" t="s">
        <v>34</v>
      </c>
      <c r="U4550">
        <v>236</v>
      </c>
      <c r="Y4550" t="s">
        <v>7028</v>
      </c>
      <c r="AA4550">
        <v>34.0334</v>
      </c>
      <c r="AB4550">
        <v>-118.3639</v>
      </c>
      <c r="AC4550">
        <f t="shared" si="71"/>
        <v>1</v>
      </c>
    </row>
    <row r="4551" spans="1:29" x14ac:dyDescent="0.35">
      <c r="A4551">
        <v>200108719</v>
      </c>
      <c r="B4551" s="1">
        <v>43898</v>
      </c>
      <c r="C4551" s="1">
        <v>43896</v>
      </c>
      <c r="D4551">
        <v>2330</v>
      </c>
      <c r="E4551">
        <v>1</v>
      </c>
      <c r="F4551" t="s">
        <v>36</v>
      </c>
      <c r="G4551">
        <v>152</v>
      </c>
      <c r="H4551">
        <v>2</v>
      </c>
      <c r="I4551">
        <v>624</v>
      </c>
      <c r="J4551" t="s">
        <v>171</v>
      </c>
      <c r="K4551" t="s">
        <v>1633</v>
      </c>
      <c r="L4551">
        <v>52</v>
      </c>
      <c r="M4551" t="s">
        <v>30</v>
      </c>
      <c r="N4551" t="s">
        <v>95</v>
      </c>
      <c r="O4551">
        <v>710</v>
      </c>
      <c r="P4551" t="s">
        <v>394</v>
      </c>
      <c r="Q4551">
        <v>400</v>
      </c>
      <c r="R4551" t="s">
        <v>143</v>
      </c>
      <c r="S4551" t="s">
        <v>84</v>
      </c>
      <c r="T4551" t="s">
        <v>85</v>
      </c>
      <c r="U4551">
        <v>624</v>
      </c>
      <c r="Y4551" t="s">
        <v>7029</v>
      </c>
      <c r="AA4551">
        <v>34.051600000000001</v>
      </c>
      <c r="AB4551">
        <v>-118.2561</v>
      </c>
      <c r="AC4551">
        <f t="shared" si="71"/>
        <v>0</v>
      </c>
    </row>
    <row r="4552" spans="1:29" x14ac:dyDescent="0.35">
      <c r="A4552">
        <v>201226335</v>
      </c>
      <c r="B4552" s="1">
        <v>44178</v>
      </c>
      <c r="C4552" s="1">
        <v>44178</v>
      </c>
      <c r="D4552">
        <v>1115</v>
      </c>
      <c r="E4552">
        <v>12</v>
      </c>
      <c r="F4552" t="s">
        <v>68</v>
      </c>
      <c r="G4552">
        <v>1273</v>
      </c>
      <c r="H4552">
        <v>1</v>
      </c>
      <c r="I4552">
        <v>330</v>
      </c>
      <c r="J4552" t="s">
        <v>37</v>
      </c>
      <c r="K4552" t="s">
        <v>761</v>
      </c>
      <c r="L4552">
        <v>41</v>
      </c>
      <c r="M4552" t="s">
        <v>30</v>
      </c>
      <c r="N4552" t="s">
        <v>163</v>
      </c>
      <c r="O4552">
        <v>101</v>
      </c>
      <c r="P4552" t="s">
        <v>32</v>
      </c>
      <c r="S4552" t="s">
        <v>40</v>
      </c>
      <c r="T4552" t="s">
        <v>41</v>
      </c>
      <c r="U4552">
        <v>330</v>
      </c>
      <c r="Y4552" t="s">
        <v>7030</v>
      </c>
      <c r="AA4552">
        <v>33.957000000000001</v>
      </c>
      <c r="AB4552">
        <v>-118.3079</v>
      </c>
      <c r="AC4552">
        <f t="shared" si="71"/>
        <v>0</v>
      </c>
    </row>
    <row r="4553" spans="1:29" x14ac:dyDescent="0.35">
      <c r="A4553">
        <v>200716107</v>
      </c>
      <c r="B4553" s="1">
        <v>44153</v>
      </c>
      <c r="C4553" s="1">
        <v>44153</v>
      </c>
      <c r="D4553">
        <v>1200</v>
      </c>
      <c r="E4553">
        <v>7</v>
      </c>
      <c r="F4553" t="s">
        <v>28</v>
      </c>
      <c r="G4553">
        <v>721</v>
      </c>
      <c r="H4553">
        <v>1</v>
      </c>
      <c r="I4553">
        <v>442</v>
      </c>
      <c r="J4553" t="s">
        <v>179</v>
      </c>
      <c r="K4553" t="s">
        <v>7031</v>
      </c>
      <c r="L4553">
        <v>54</v>
      </c>
      <c r="M4553" t="s">
        <v>30</v>
      </c>
      <c r="N4553" t="s">
        <v>73</v>
      </c>
      <c r="O4553">
        <v>406</v>
      </c>
      <c r="P4553" t="s">
        <v>582</v>
      </c>
      <c r="S4553" t="s">
        <v>40</v>
      </c>
      <c r="T4553" t="s">
        <v>41</v>
      </c>
      <c r="U4553">
        <v>442</v>
      </c>
      <c r="Y4553" t="s">
        <v>583</v>
      </c>
      <c r="AA4553">
        <v>34.076099999999997</v>
      </c>
      <c r="AB4553">
        <v>-118.3772</v>
      </c>
      <c r="AC4553">
        <f t="shared" si="71"/>
        <v>0</v>
      </c>
    </row>
    <row r="4554" spans="1:29" x14ac:dyDescent="0.35">
      <c r="A4554">
        <v>200317332</v>
      </c>
      <c r="B4554" s="1">
        <v>44088</v>
      </c>
      <c r="C4554" s="1">
        <v>44088</v>
      </c>
      <c r="D4554">
        <v>1525</v>
      </c>
      <c r="E4554">
        <v>3</v>
      </c>
      <c r="F4554" t="s">
        <v>43</v>
      </c>
      <c r="G4554">
        <v>394</v>
      </c>
      <c r="H4554">
        <v>2</v>
      </c>
      <c r="I4554">
        <v>740</v>
      </c>
      <c r="J4554" t="s">
        <v>224</v>
      </c>
      <c r="K4554" t="s">
        <v>7032</v>
      </c>
      <c r="L4554">
        <v>19</v>
      </c>
      <c r="M4554" t="s">
        <v>46</v>
      </c>
      <c r="N4554" t="s">
        <v>46</v>
      </c>
      <c r="O4554">
        <v>122</v>
      </c>
      <c r="P4554" t="s">
        <v>275</v>
      </c>
      <c r="Q4554">
        <v>400</v>
      </c>
      <c r="R4554" t="s">
        <v>143</v>
      </c>
      <c r="S4554" t="s">
        <v>40</v>
      </c>
      <c r="T4554" t="s">
        <v>41</v>
      </c>
      <c r="U4554">
        <v>740</v>
      </c>
      <c r="Y4554" t="s">
        <v>7033</v>
      </c>
      <c r="AA4554">
        <v>34.010300000000001</v>
      </c>
      <c r="AB4554">
        <v>-118.3193</v>
      </c>
      <c r="AC4554">
        <f t="shared" si="71"/>
        <v>0</v>
      </c>
    </row>
    <row r="4555" spans="1:29" x14ac:dyDescent="0.35">
      <c r="A4555">
        <v>200409344</v>
      </c>
      <c r="B4555" s="1">
        <v>43980</v>
      </c>
      <c r="C4555" s="1">
        <v>43979</v>
      </c>
      <c r="D4555">
        <v>2355</v>
      </c>
      <c r="E4555">
        <v>4</v>
      </c>
      <c r="F4555" t="s">
        <v>54</v>
      </c>
      <c r="G4555">
        <v>491</v>
      </c>
      <c r="H4555">
        <v>1</v>
      </c>
      <c r="I4555">
        <v>310</v>
      </c>
      <c r="J4555" t="s">
        <v>71</v>
      </c>
      <c r="K4555" t="s">
        <v>7034</v>
      </c>
      <c r="L4555">
        <v>0</v>
      </c>
      <c r="M4555" t="s">
        <v>30</v>
      </c>
      <c r="N4555" t="s">
        <v>73</v>
      </c>
      <c r="O4555">
        <v>210</v>
      </c>
      <c r="P4555" t="s">
        <v>183</v>
      </c>
      <c r="S4555" t="s">
        <v>40</v>
      </c>
      <c r="T4555" t="s">
        <v>41</v>
      </c>
      <c r="U4555">
        <v>310</v>
      </c>
      <c r="Y4555" t="s">
        <v>875</v>
      </c>
      <c r="AA4555">
        <v>34.023299999999999</v>
      </c>
      <c r="AB4555">
        <v>-118.2222</v>
      </c>
      <c r="AC4555">
        <f t="shared" si="71"/>
        <v>0</v>
      </c>
    </row>
    <row r="4556" spans="1:29" x14ac:dyDescent="0.35">
      <c r="A4556">
        <v>200309289</v>
      </c>
      <c r="B4556" s="1">
        <v>43921</v>
      </c>
      <c r="C4556" s="1">
        <v>43920</v>
      </c>
      <c r="D4556">
        <v>2200</v>
      </c>
      <c r="E4556">
        <v>3</v>
      </c>
      <c r="F4556" t="s">
        <v>43</v>
      </c>
      <c r="G4556">
        <v>393</v>
      </c>
      <c r="H4556">
        <v>1</v>
      </c>
      <c r="I4556">
        <v>815</v>
      </c>
      <c r="J4556" t="s">
        <v>1170</v>
      </c>
      <c r="K4556" t="s">
        <v>7035</v>
      </c>
      <c r="L4556">
        <v>43</v>
      </c>
      <c r="M4556" t="s">
        <v>94</v>
      </c>
      <c r="N4556" t="s">
        <v>163</v>
      </c>
      <c r="O4556">
        <v>501</v>
      </c>
      <c r="P4556" t="s">
        <v>164</v>
      </c>
      <c r="Q4556">
        <v>400</v>
      </c>
      <c r="R4556" t="s">
        <v>143</v>
      </c>
      <c r="S4556" t="s">
        <v>84</v>
      </c>
      <c r="T4556" t="s">
        <v>85</v>
      </c>
      <c r="U4556">
        <v>815</v>
      </c>
      <c r="Y4556" t="s">
        <v>7036</v>
      </c>
      <c r="AA4556">
        <v>34.010100000000001</v>
      </c>
      <c r="AB4556">
        <v>-118.33410000000001</v>
      </c>
      <c r="AC4556">
        <f t="shared" si="71"/>
        <v>0</v>
      </c>
    </row>
    <row r="4557" spans="1:29" x14ac:dyDescent="0.35">
      <c r="A4557">
        <v>200808363</v>
      </c>
      <c r="B4557" s="1">
        <v>43937</v>
      </c>
      <c r="C4557" s="1">
        <v>43936</v>
      </c>
      <c r="D4557">
        <v>100</v>
      </c>
      <c r="E4557">
        <v>8</v>
      </c>
      <c r="F4557" t="s">
        <v>109</v>
      </c>
      <c r="G4557">
        <v>851</v>
      </c>
      <c r="H4557">
        <v>1</v>
      </c>
      <c r="I4557">
        <v>341</v>
      </c>
      <c r="J4557" t="s">
        <v>157</v>
      </c>
      <c r="K4557" t="s">
        <v>7037</v>
      </c>
      <c r="L4557">
        <v>65</v>
      </c>
      <c r="M4557" t="s">
        <v>30</v>
      </c>
      <c r="N4557" t="s">
        <v>73</v>
      </c>
      <c r="O4557">
        <v>707</v>
      </c>
      <c r="P4557" t="s">
        <v>280</v>
      </c>
      <c r="S4557" t="s">
        <v>40</v>
      </c>
      <c r="T4557" t="s">
        <v>41</v>
      </c>
      <c r="U4557">
        <v>341</v>
      </c>
      <c r="V4557">
        <v>480</v>
      </c>
      <c r="Y4557" t="s">
        <v>7038</v>
      </c>
      <c r="AA4557">
        <v>34.040199999999999</v>
      </c>
      <c r="AB4557">
        <v>-118.4629</v>
      </c>
      <c r="AC4557">
        <f t="shared" si="71"/>
        <v>0</v>
      </c>
    </row>
    <row r="4558" spans="1:29" x14ac:dyDescent="0.35">
      <c r="A4558">
        <v>200710441</v>
      </c>
      <c r="B4558" s="1">
        <v>43996</v>
      </c>
      <c r="C4558" s="1">
        <v>43996</v>
      </c>
      <c r="D4558">
        <v>1000</v>
      </c>
      <c r="E4558">
        <v>7</v>
      </c>
      <c r="F4558" t="s">
        <v>28</v>
      </c>
      <c r="G4558">
        <v>735</v>
      </c>
      <c r="H4558">
        <v>2</v>
      </c>
      <c r="I4558">
        <v>740</v>
      </c>
      <c r="J4558" t="s">
        <v>224</v>
      </c>
      <c r="K4558" t="s">
        <v>1272</v>
      </c>
      <c r="L4558">
        <v>26</v>
      </c>
      <c r="M4558" t="s">
        <v>30</v>
      </c>
      <c r="N4558" t="s">
        <v>163</v>
      </c>
      <c r="O4558">
        <v>203</v>
      </c>
      <c r="P4558" t="s">
        <v>101</v>
      </c>
      <c r="S4558" t="s">
        <v>84</v>
      </c>
      <c r="T4558" t="s">
        <v>85</v>
      </c>
      <c r="U4558">
        <v>740</v>
      </c>
      <c r="Y4558" t="s">
        <v>5084</v>
      </c>
      <c r="AA4558">
        <v>34.062199999999997</v>
      </c>
      <c r="AB4558">
        <v>-118.34399999999999</v>
      </c>
      <c r="AC4558">
        <f t="shared" si="71"/>
        <v>0</v>
      </c>
    </row>
    <row r="4559" spans="1:29" x14ac:dyDescent="0.35">
      <c r="A4559">
        <v>200205437</v>
      </c>
      <c r="B4559" s="1">
        <v>43860</v>
      </c>
      <c r="C4559" s="1">
        <v>43858</v>
      </c>
      <c r="D4559">
        <v>1230</v>
      </c>
      <c r="E4559">
        <v>2</v>
      </c>
      <c r="F4559" t="s">
        <v>56</v>
      </c>
      <c r="G4559">
        <v>249</v>
      </c>
      <c r="H4559">
        <v>1</v>
      </c>
      <c r="I4559">
        <v>350</v>
      </c>
      <c r="J4559" t="s">
        <v>1591</v>
      </c>
      <c r="K4559" t="s">
        <v>245</v>
      </c>
      <c r="L4559">
        <v>30</v>
      </c>
      <c r="M4559" t="s">
        <v>30</v>
      </c>
      <c r="N4559" t="s">
        <v>163</v>
      </c>
      <c r="O4559">
        <v>101</v>
      </c>
      <c r="P4559" t="s">
        <v>32</v>
      </c>
      <c r="S4559" t="s">
        <v>40</v>
      </c>
      <c r="T4559" t="s">
        <v>41</v>
      </c>
      <c r="U4559">
        <v>350</v>
      </c>
      <c r="Y4559" t="s">
        <v>7039</v>
      </c>
      <c r="AA4559">
        <v>34.054900000000004</v>
      </c>
      <c r="AB4559">
        <v>-118.26139999999999</v>
      </c>
      <c r="AC4559">
        <f t="shared" si="71"/>
        <v>0</v>
      </c>
    </row>
    <row r="4560" spans="1:29" x14ac:dyDescent="0.35">
      <c r="A4560">
        <v>200106875</v>
      </c>
      <c r="B4560" s="1">
        <v>43871</v>
      </c>
      <c r="C4560" s="1">
        <v>43864</v>
      </c>
      <c r="D4560">
        <v>1600</v>
      </c>
      <c r="E4560">
        <v>1</v>
      </c>
      <c r="F4560" t="s">
        <v>36</v>
      </c>
      <c r="G4560">
        <v>163</v>
      </c>
      <c r="H4560">
        <v>2</v>
      </c>
      <c r="I4560">
        <v>354</v>
      </c>
      <c r="J4560" t="s">
        <v>167</v>
      </c>
      <c r="K4560">
        <v>377</v>
      </c>
      <c r="L4560">
        <v>29</v>
      </c>
      <c r="M4560" t="s">
        <v>94</v>
      </c>
      <c r="N4560" t="s">
        <v>73</v>
      </c>
      <c r="O4560">
        <v>602</v>
      </c>
      <c r="P4560" t="s">
        <v>5715</v>
      </c>
      <c r="S4560" t="s">
        <v>40</v>
      </c>
      <c r="T4560" t="s">
        <v>41</v>
      </c>
      <c r="U4560">
        <v>354</v>
      </c>
      <c r="Y4560" t="s">
        <v>6309</v>
      </c>
      <c r="Z4560" t="s">
        <v>357</v>
      </c>
      <c r="AA4560">
        <v>34.042299999999997</v>
      </c>
      <c r="AB4560">
        <v>-118.2561</v>
      </c>
      <c r="AC4560">
        <f t="shared" si="71"/>
        <v>0</v>
      </c>
    </row>
    <row r="4561" spans="1:29" x14ac:dyDescent="0.35">
      <c r="A4561">
        <v>200309524</v>
      </c>
      <c r="B4561" s="1">
        <v>43926</v>
      </c>
      <c r="C4561" s="1">
        <v>43866</v>
      </c>
      <c r="D4561">
        <v>1300</v>
      </c>
      <c r="E4561">
        <v>3</v>
      </c>
      <c r="F4561" t="s">
        <v>43</v>
      </c>
      <c r="G4561">
        <v>337</v>
      </c>
      <c r="H4561">
        <v>2</v>
      </c>
      <c r="I4561">
        <v>888</v>
      </c>
      <c r="J4561" t="s">
        <v>250</v>
      </c>
      <c r="K4561" t="s">
        <v>7040</v>
      </c>
      <c r="L4561">
        <v>50</v>
      </c>
      <c r="M4561" t="s">
        <v>30</v>
      </c>
      <c r="N4561" t="s">
        <v>163</v>
      </c>
      <c r="O4561">
        <v>501</v>
      </c>
      <c r="P4561" t="s">
        <v>164</v>
      </c>
      <c r="S4561" t="s">
        <v>40</v>
      </c>
      <c r="T4561" t="s">
        <v>41</v>
      </c>
      <c r="U4561">
        <v>888</v>
      </c>
      <c r="Y4561" t="s">
        <v>7041</v>
      </c>
      <c r="AA4561">
        <v>34.0274</v>
      </c>
      <c r="AB4561">
        <v>-118.3015</v>
      </c>
      <c r="AC4561">
        <f t="shared" si="71"/>
        <v>0</v>
      </c>
    </row>
    <row r="4562" spans="1:29" x14ac:dyDescent="0.35">
      <c r="A4562">
        <v>201216880</v>
      </c>
      <c r="B4562" s="1">
        <v>44031</v>
      </c>
      <c r="C4562" s="1">
        <v>44031</v>
      </c>
      <c r="D4562">
        <v>640</v>
      </c>
      <c r="E4562">
        <v>12</v>
      </c>
      <c r="F4562" t="s">
        <v>68</v>
      </c>
      <c r="G4562">
        <v>1259</v>
      </c>
      <c r="H4562">
        <v>1</v>
      </c>
      <c r="I4562">
        <v>440</v>
      </c>
      <c r="J4562" t="s">
        <v>213</v>
      </c>
      <c r="K4562" t="s">
        <v>2315</v>
      </c>
      <c r="L4562">
        <v>62</v>
      </c>
      <c r="M4562" t="s">
        <v>30</v>
      </c>
      <c r="N4562" t="s">
        <v>95</v>
      </c>
      <c r="O4562">
        <v>501</v>
      </c>
      <c r="P4562" t="s">
        <v>164</v>
      </c>
      <c r="S4562" t="s">
        <v>40</v>
      </c>
      <c r="T4562" t="s">
        <v>41</v>
      </c>
      <c r="U4562">
        <v>440</v>
      </c>
      <c r="Y4562" t="s">
        <v>7042</v>
      </c>
      <c r="AA4562">
        <v>33.9739</v>
      </c>
      <c r="AB4562">
        <v>-118.26779999999999</v>
      </c>
      <c r="AC4562">
        <f t="shared" si="71"/>
        <v>0</v>
      </c>
    </row>
    <row r="4563" spans="1:29" x14ac:dyDescent="0.35">
      <c r="A4563">
        <v>201218706</v>
      </c>
      <c r="B4563" s="1">
        <v>44059</v>
      </c>
      <c r="C4563" s="1">
        <v>44059</v>
      </c>
      <c r="D4563">
        <v>1600</v>
      </c>
      <c r="E4563">
        <v>12</v>
      </c>
      <c r="F4563" t="s">
        <v>68</v>
      </c>
      <c r="G4563">
        <v>1268</v>
      </c>
      <c r="H4563">
        <v>2</v>
      </c>
      <c r="I4563">
        <v>956</v>
      </c>
      <c r="J4563" t="s">
        <v>328</v>
      </c>
      <c r="K4563" t="s">
        <v>7043</v>
      </c>
      <c r="L4563">
        <v>51</v>
      </c>
      <c r="M4563" t="s">
        <v>30</v>
      </c>
      <c r="N4563" t="s">
        <v>163</v>
      </c>
      <c r="O4563">
        <v>501</v>
      </c>
      <c r="P4563" t="s">
        <v>164</v>
      </c>
      <c r="Q4563">
        <v>511</v>
      </c>
      <c r="R4563" t="s">
        <v>151</v>
      </c>
      <c r="S4563" t="s">
        <v>40</v>
      </c>
      <c r="T4563" t="s">
        <v>41</v>
      </c>
      <c r="U4563">
        <v>956</v>
      </c>
      <c r="Y4563" t="s">
        <v>5357</v>
      </c>
      <c r="AA4563">
        <v>33.961500000000001</v>
      </c>
      <c r="AB4563">
        <v>-118.2756</v>
      </c>
      <c r="AC4563">
        <f t="shared" si="71"/>
        <v>0</v>
      </c>
    </row>
    <row r="4564" spans="1:29" x14ac:dyDescent="0.35">
      <c r="A4564">
        <v>200817973</v>
      </c>
      <c r="B4564" s="1">
        <v>44193</v>
      </c>
      <c r="C4564" s="1">
        <v>44190</v>
      </c>
      <c r="D4564">
        <v>1200</v>
      </c>
      <c r="E4564">
        <v>8</v>
      </c>
      <c r="F4564" t="s">
        <v>109</v>
      </c>
      <c r="G4564">
        <v>836</v>
      </c>
      <c r="H4564">
        <v>1</v>
      </c>
      <c r="I4564">
        <v>310</v>
      </c>
      <c r="J4564" t="s">
        <v>71</v>
      </c>
      <c r="K4564" t="s">
        <v>7044</v>
      </c>
      <c r="L4564">
        <v>56</v>
      </c>
      <c r="M4564" t="s">
        <v>30</v>
      </c>
      <c r="N4564" t="s">
        <v>73</v>
      </c>
      <c r="O4564">
        <v>123</v>
      </c>
      <c r="P4564" t="s">
        <v>290</v>
      </c>
      <c r="S4564" t="s">
        <v>40</v>
      </c>
      <c r="T4564" t="s">
        <v>41</v>
      </c>
      <c r="U4564">
        <v>310</v>
      </c>
      <c r="Y4564" t="s">
        <v>7045</v>
      </c>
      <c r="AA4564">
        <v>34.0548</v>
      </c>
      <c r="AB4564">
        <v>-118.4241</v>
      </c>
      <c r="AC4564">
        <f t="shared" si="71"/>
        <v>0</v>
      </c>
    </row>
    <row r="4565" spans="1:29" x14ac:dyDescent="0.35">
      <c r="A4565">
        <v>201112790</v>
      </c>
      <c r="B4565" s="1">
        <v>44066</v>
      </c>
      <c r="C4565" s="1">
        <v>44064</v>
      </c>
      <c r="D4565">
        <v>1600</v>
      </c>
      <c r="E4565">
        <v>11</v>
      </c>
      <c r="F4565" t="s">
        <v>64</v>
      </c>
      <c r="G4565">
        <v>1132</v>
      </c>
      <c r="H4565">
        <v>1</v>
      </c>
      <c r="I4565">
        <v>510</v>
      </c>
      <c r="J4565" t="s">
        <v>29</v>
      </c>
      <c r="L4565">
        <v>0</v>
      </c>
      <c r="O4565">
        <v>101</v>
      </c>
      <c r="P4565" t="s">
        <v>32</v>
      </c>
      <c r="S4565" t="s">
        <v>40</v>
      </c>
      <c r="T4565" t="s">
        <v>41</v>
      </c>
      <c r="U4565">
        <v>510</v>
      </c>
      <c r="Y4565" t="s">
        <v>7046</v>
      </c>
      <c r="AA4565">
        <v>34.111600000000003</v>
      </c>
      <c r="AB4565">
        <v>-118.26909999999999</v>
      </c>
      <c r="AC4565">
        <f t="shared" si="71"/>
        <v>0</v>
      </c>
    </row>
    <row r="4566" spans="1:29" x14ac:dyDescent="0.35">
      <c r="A4566">
        <v>200809312</v>
      </c>
      <c r="B4566" s="1">
        <v>43962</v>
      </c>
      <c r="C4566" s="1">
        <v>43962</v>
      </c>
      <c r="D4566">
        <v>2220</v>
      </c>
      <c r="E4566">
        <v>8</v>
      </c>
      <c r="F4566" t="s">
        <v>109</v>
      </c>
      <c r="G4566">
        <v>884</v>
      </c>
      <c r="H4566">
        <v>1</v>
      </c>
      <c r="I4566">
        <v>440</v>
      </c>
      <c r="J4566" t="s">
        <v>213</v>
      </c>
      <c r="K4566" t="s">
        <v>7047</v>
      </c>
      <c r="L4566">
        <v>38</v>
      </c>
      <c r="M4566" t="s">
        <v>30</v>
      </c>
      <c r="N4566" t="s">
        <v>73</v>
      </c>
      <c r="O4566">
        <v>502</v>
      </c>
      <c r="P4566" t="s">
        <v>47</v>
      </c>
      <c r="S4566" t="s">
        <v>40</v>
      </c>
      <c r="T4566" t="s">
        <v>41</v>
      </c>
      <c r="U4566">
        <v>440</v>
      </c>
      <c r="Y4566" t="s">
        <v>7048</v>
      </c>
      <c r="AA4566">
        <v>34.039000000000001</v>
      </c>
      <c r="AB4566">
        <v>-118.4286</v>
      </c>
      <c r="AC4566">
        <f t="shared" si="71"/>
        <v>0</v>
      </c>
    </row>
    <row r="4567" spans="1:29" x14ac:dyDescent="0.35">
      <c r="A4567">
        <v>200105142</v>
      </c>
      <c r="B4567" s="1">
        <v>43846</v>
      </c>
      <c r="C4567" s="1">
        <v>43846</v>
      </c>
      <c r="D4567">
        <v>1930</v>
      </c>
      <c r="E4567">
        <v>1</v>
      </c>
      <c r="F4567" t="s">
        <v>36</v>
      </c>
      <c r="G4567">
        <v>111</v>
      </c>
      <c r="H4567">
        <v>2</v>
      </c>
      <c r="I4567">
        <v>745</v>
      </c>
      <c r="J4567" t="s">
        <v>139</v>
      </c>
      <c r="K4567" t="s">
        <v>7049</v>
      </c>
      <c r="L4567">
        <v>60</v>
      </c>
      <c r="M4567" t="s">
        <v>30</v>
      </c>
      <c r="N4567" t="s">
        <v>95</v>
      </c>
      <c r="O4567">
        <v>121</v>
      </c>
      <c r="P4567" t="s">
        <v>246</v>
      </c>
      <c r="Q4567">
        <v>506</v>
      </c>
      <c r="R4567" t="s">
        <v>2869</v>
      </c>
      <c r="S4567" t="s">
        <v>40</v>
      </c>
      <c r="T4567" t="s">
        <v>41</v>
      </c>
      <c r="U4567">
        <v>745</v>
      </c>
      <c r="Y4567" t="s">
        <v>2890</v>
      </c>
      <c r="AA4567">
        <v>34.063699999999997</v>
      </c>
      <c r="AB4567">
        <v>-118.244</v>
      </c>
      <c r="AC4567">
        <f t="shared" si="71"/>
        <v>0</v>
      </c>
    </row>
    <row r="4568" spans="1:29" x14ac:dyDescent="0.35">
      <c r="A4568">
        <v>201013563</v>
      </c>
      <c r="B4568" s="1">
        <v>44103</v>
      </c>
      <c r="C4568" s="1">
        <v>44102</v>
      </c>
      <c r="D4568">
        <v>800</v>
      </c>
      <c r="E4568">
        <v>10</v>
      </c>
      <c r="F4568" t="s">
        <v>103</v>
      </c>
      <c r="G4568">
        <v>1065</v>
      </c>
      <c r="H4568">
        <v>1</v>
      </c>
      <c r="I4568">
        <v>330</v>
      </c>
      <c r="J4568" t="s">
        <v>37</v>
      </c>
      <c r="K4568" t="s">
        <v>7050</v>
      </c>
      <c r="L4568">
        <v>33</v>
      </c>
      <c r="M4568" t="s">
        <v>94</v>
      </c>
      <c r="N4568" t="s">
        <v>163</v>
      </c>
      <c r="O4568">
        <v>123</v>
      </c>
      <c r="P4568" t="s">
        <v>290</v>
      </c>
      <c r="S4568" t="s">
        <v>40</v>
      </c>
      <c r="T4568" t="s">
        <v>41</v>
      </c>
      <c r="U4568">
        <v>330</v>
      </c>
      <c r="Y4568" t="s">
        <v>2388</v>
      </c>
      <c r="AA4568">
        <v>34.168700000000001</v>
      </c>
      <c r="AB4568">
        <v>-118.5244</v>
      </c>
      <c r="AC4568">
        <f t="shared" si="71"/>
        <v>0</v>
      </c>
    </row>
    <row r="4569" spans="1:29" x14ac:dyDescent="0.35">
      <c r="A4569">
        <v>200208099</v>
      </c>
      <c r="B4569" s="1">
        <v>43905</v>
      </c>
      <c r="C4569" s="1">
        <v>43871</v>
      </c>
      <c r="D4569">
        <v>145</v>
      </c>
      <c r="E4569">
        <v>2</v>
      </c>
      <c r="F4569" t="s">
        <v>56</v>
      </c>
      <c r="G4569">
        <v>216</v>
      </c>
      <c r="H4569">
        <v>1</v>
      </c>
      <c r="I4569">
        <v>230</v>
      </c>
      <c r="J4569" t="s">
        <v>161</v>
      </c>
      <c r="K4569" t="s">
        <v>7051</v>
      </c>
      <c r="L4569">
        <v>13</v>
      </c>
      <c r="M4569" t="s">
        <v>94</v>
      </c>
      <c r="N4569" t="s">
        <v>95</v>
      </c>
      <c r="O4569">
        <v>720</v>
      </c>
      <c r="P4569" t="s">
        <v>767</v>
      </c>
      <c r="Q4569">
        <v>400</v>
      </c>
      <c r="R4569" t="s">
        <v>143</v>
      </c>
      <c r="S4569" t="s">
        <v>40</v>
      </c>
      <c r="T4569" t="s">
        <v>41</v>
      </c>
      <c r="U4569">
        <v>230</v>
      </c>
      <c r="Y4569" t="s">
        <v>7052</v>
      </c>
      <c r="AA4569">
        <v>34.0764</v>
      </c>
      <c r="AB4569">
        <v>-118.26560000000001</v>
      </c>
      <c r="AC4569">
        <f t="shared" si="71"/>
        <v>0</v>
      </c>
    </row>
    <row r="4570" spans="1:29" x14ac:dyDescent="0.35">
      <c r="A4570">
        <v>200106228</v>
      </c>
      <c r="B4570" s="1">
        <v>43863</v>
      </c>
      <c r="C4570" s="1">
        <v>43862</v>
      </c>
      <c r="D4570">
        <v>2220</v>
      </c>
      <c r="E4570">
        <v>1</v>
      </c>
      <c r="F4570" t="s">
        <v>36</v>
      </c>
      <c r="G4570">
        <v>171</v>
      </c>
      <c r="H4570">
        <v>2</v>
      </c>
      <c r="I4570">
        <v>624</v>
      </c>
      <c r="J4570" t="s">
        <v>171</v>
      </c>
      <c r="K4570" t="s">
        <v>1470</v>
      </c>
      <c r="L4570">
        <v>17</v>
      </c>
      <c r="M4570" t="s">
        <v>94</v>
      </c>
      <c r="N4570" t="s">
        <v>95</v>
      </c>
      <c r="O4570">
        <v>735</v>
      </c>
      <c r="P4570" t="s">
        <v>778</v>
      </c>
      <c r="Q4570">
        <v>400</v>
      </c>
      <c r="R4570" t="s">
        <v>143</v>
      </c>
      <c r="S4570" t="s">
        <v>40</v>
      </c>
      <c r="T4570" t="s">
        <v>41</v>
      </c>
      <c r="U4570">
        <v>624</v>
      </c>
      <c r="Y4570" t="s">
        <v>5875</v>
      </c>
      <c r="AA4570">
        <v>34.045000000000002</v>
      </c>
      <c r="AB4570">
        <v>-118.264</v>
      </c>
      <c r="AC4570">
        <f t="shared" si="71"/>
        <v>0</v>
      </c>
    </row>
    <row r="4571" spans="1:29" x14ac:dyDescent="0.35">
      <c r="A4571">
        <v>200506872</v>
      </c>
      <c r="B4571" s="1">
        <v>43897</v>
      </c>
      <c r="C4571" s="1">
        <v>43897</v>
      </c>
      <c r="D4571">
        <v>1140</v>
      </c>
      <c r="E4571">
        <v>5</v>
      </c>
      <c r="F4571" t="s">
        <v>98</v>
      </c>
      <c r="G4571">
        <v>564</v>
      </c>
      <c r="H4571">
        <v>2</v>
      </c>
      <c r="I4571">
        <v>624</v>
      </c>
      <c r="J4571" t="s">
        <v>171</v>
      </c>
      <c r="K4571" t="s">
        <v>7053</v>
      </c>
      <c r="L4571">
        <v>14</v>
      </c>
      <c r="M4571" t="s">
        <v>30</v>
      </c>
      <c r="N4571" t="s">
        <v>95</v>
      </c>
      <c r="O4571">
        <v>108</v>
      </c>
      <c r="P4571" t="s">
        <v>105</v>
      </c>
      <c r="Q4571">
        <v>400</v>
      </c>
      <c r="R4571" t="s">
        <v>143</v>
      </c>
      <c r="S4571" t="s">
        <v>84</v>
      </c>
      <c r="T4571" t="s">
        <v>85</v>
      </c>
      <c r="U4571">
        <v>624</v>
      </c>
      <c r="Y4571" t="s">
        <v>7054</v>
      </c>
      <c r="AA4571">
        <v>33.741900000000001</v>
      </c>
      <c r="AB4571">
        <v>-118.28789999999999</v>
      </c>
      <c r="AC4571">
        <f t="shared" si="71"/>
        <v>0</v>
      </c>
    </row>
    <row r="4572" spans="1:29" x14ac:dyDescent="0.35">
      <c r="A4572">
        <v>201308370</v>
      </c>
      <c r="B4572" s="1">
        <v>43905</v>
      </c>
      <c r="C4572" s="1">
        <v>43905</v>
      </c>
      <c r="D4572">
        <v>1125</v>
      </c>
      <c r="E4572">
        <v>13</v>
      </c>
      <c r="F4572" t="s">
        <v>62</v>
      </c>
      <c r="G4572">
        <v>1367</v>
      </c>
      <c r="H4572">
        <v>1</v>
      </c>
      <c r="I4572">
        <v>341</v>
      </c>
      <c r="J4572" t="s">
        <v>157</v>
      </c>
      <c r="K4572">
        <v>344</v>
      </c>
      <c r="L4572">
        <v>22</v>
      </c>
      <c r="M4572" t="s">
        <v>94</v>
      </c>
      <c r="N4572" t="s">
        <v>95</v>
      </c>
      <c r="O4572">
        <v>101</v>
      </c>
      <c r="P4572" t="s">
        <v>32</v>
      </c>
      <c r="S4572" t="s">
        <v>40</v>
      </c>
      <c r="T4572" t="s">
        <v>41</v>
      </c>
      <c r="U4572">
        <v>341</v>
      </c>
      <c r="Y4572" t="s">
        <v>7055</v>
      </c>
      <c r="AA4572">
        <v>34</v>
      </c>
      <c r="AB4572">
        <v>-118.2389</v>
      </c>
      <c r="AC4572">
        <f t="shared" si="71"/>
        <v>0</v>
      </c>
    </row>
    <row r="4573" spans="1:29" x14ac:dyDescent="0.35">
      <c r="A4573">
        <v>200715572</v>
      </c>
      <c r="B4573" s="1">
        <v>44137</v>
      </c>
      <c r="C4573" s="1">
        <v>44137</v>
      </c>
      <c r="D4573">
        <v>1900</v>
      </c>
      <c r="E4573">
        <v>7</v>
      </c>
      <c r="F4573" t="s">
        <v>28</v>
      </c>
      <c r="G4573">
        <v>721</v>
      </c>
      <c r="H4573">
        <v>2</v>
      </c>
      <c r="I4573">
        <v>626</v>
      </c>
      <c r="J4573" t="s">
        <v>141</v>
      </c>
      <c r="K4573" t="s">
        <v>7056</v>
      </c>
      <c r="L4573">
        <v>79</v>
      </c>
      <c r="M4573" t="s">
        <v>94</v>
      </c>
      <c r="N4573" t="s">
        <v>95</v>
      </c>
      <c r="O4573">
        <v>502</v>
      </c>
      <c r="P4573" t="s">
        <v>47</v>
      </c>
      <c r="Q4573">
        <v>400</v>
      </c>
      <c r="R4573" t="s">
        <v>143</v>
      </c>
      <c r="S4573" t="s">
        <v>40</v>
      </c>
      <c r="T4573" t="s">
        <v>41</v>
      </c>
      <c r="U4573">
        <v>626</v>
      </c>
      <c r="Y4573" t="s">
        <v>7057</v>
      </c>
      <c r="AA4573">
        <v>34.0717</v>
      </c>
      <c r="AB4573">
        <v>-118.3806</v>
      </c>
      <c r="AC4573">
        <f t="shared" si="71"/>
        <v>0</v>
      </c>
    </row>
    <row r="4574" spans="1:29" x14ac:dyDescent="0.35">
      <c r="A4574">
        <v>201307683</v>
      </c>
      <c r="B4574" s="1">
        <v>43896</v>
      </c>
      <c r="C4574" s="1">
        <v>43887</v>
      </c>
      <c r="D4574">
        <v>1200</v>
      </c>
      <c r="E4574">
        <v>13</v>
      </c>
      <c r="F4574" t="s">
        <v>62</v>
      </c>
      <c r="G4574">
        <v>1331</v>
      </c>
      <c r="H4574">
        <v>2</v>
      </c>
      <c r="I4574">
        <v>354</v>
      </c>
      <c r="J4574" t="s">
        <v>167</v>
      </c>
      <c r="K4574">
        <v>1822</v>
      </c>
      <c r="L4574">
        <v>29</v>
      </c>
      <c r="M4574" t="s">
        <v>94</v>
      </c>
      <c r="N4574" t="s">
        <v>163</v>
      </c>
      <c r="O4574">
        <v>501</v>
      </c>
      <c r="P4574" t="s">
        <v>164</v>
      </c>
      <c r="S4574" t="s">
        <v>40</v>
      </c>
      <c r="T4574" t="s">
        <v>41</v>
      </c>
      <c r="U4574">
        <v>354</v>
      </c>
      <c r="Y4574" t="s">
        <v>7058</v>
      </c>
      <c r="AA4574">
        <v>34.025399999999998</v>
      </c>
      <c r="AB4574">
        <v>-118.27290000000001</v>
      </c>
      <c r="AC4574">
        <f t="shared" si="71"/>
        <v>0</v>
      </c>
    </row>
    <row r="4575" spans="1:29" x14ac:dyDescent="0.35">
      <c r="A4575">
        <v>201013389</v>
      </c>
      <c r="B4575" s="1">
        <v>44098</v>
      </c>
      <c r="C4575" s="1">
        <v>44097</v>
      </c>
      <c r="D4575">
        <v>1630</v>
      </c>
      <c r="E4575">
        <v>10</v>
      </c>
      <c r="F4575" t="s">
        <v>103</v>
      </c>
      <c r="G4575">
        <v>1065</v>
      </c>
      <c r="H4575">
        <v>1</v>
      </c>
      <c r="I4575">
        <v>330</v>
      </c>
      <c r="J4575" t="s">
        <v>37</v>
      </c>
      <c r="K4575" t="s">
        <v>7059</v>
      </c>
      <c r="L4575">
        <v>41</v>
      </c>
      <c r="M4575" t="s">
        <v>94</v>
      </c>
      <c r="N4575" t="s">
        <v>73</v>
      </c>
      <c r="O4575">
        <v>108</v>
      </c>
      <c r="P4575" t="s">
        <v>105</v>
      </c>
      <c r="S4575" t="s">
        <v>40</v>
      </c>
      <c r="T4575" t="s">
        <v>41</v>
      </c>
      <c r="U4575">
        <v>330</v>
      </c>
      <c r="Y4575" t="s">
        <v>3221</v>
      </c>
      <c r="AA4575">
        <v>34.167000000000002</v>
      </c>
      <c r="AB4575">
        <v>-118.52030000000001</v>
      </c>
      <c r="AC4575">
        <f t="shared" si="71"/>
        <v>0</v>
      </c>
    </row>
    <row r="4576" spans="1:29" x14ac:dyDescent="0.35">
      <c r="A4576">
        <v>200510581</v>
      </c>
      <c r="B4576" s="1">
        <v>43995</v>
      </c>
      <c r="C4576" s="1">
        <v>43995</v>
      </c>
      <c r="D4576">
        <v>1</v>
      </c>
      <c r="E4576">
        <v>5</v>
      </c>
      <c r="F4576" t="s">
        <v>98</v>
      </c>
      <c r="G4576">
        <v>566</v>
      </c>
      <c r="H4576">
        <v>2</v>
      </c>
      <c r="I4576">
        <v>624</v>
      </c>
      <c r="J4576" t="s">
        <v>171</v>
      </c>
      <c r="K4576" t="s">
        <v>7060</v>
      </c>
      <c r="L4576">
        <v>30</v>
      </c>
      <c r="M4576" t="s">
        <v>30</v>
      </c>
      <c r="N4576" t="s">
        <v>95</v>
      </c>
      <c r="O4576">
        <v>501</v>
      </c>
      <c r="P4576" t="s">
        <v>164</v>
      </c>
      <c r="Q4576">
        <v>400</v>
      </c>
      <c r="R4576" t="s">
        <v>143</v>
      </c>
      <c r="S4576" t="s">
        <v>84</v>
      </c>
      <c r="T4576" t="s">
        <v>85</v>
      </c>
      <c r="U4576">
        <v>624</v>
      </c>
      <c r="Y4576" t="s">
        <v>7061</v>
      </c>
      <c r="AA4576">
        <v>33.732399999999998</v>
      </c>
      <c r="AB4576">
        <v>-118.2814</v>
      </c>
      <c r="AC4576">
        <f t="shared" si="71"/>
        <v>0</v>
      </c>
    </row>
    <row r="4577" spans="1:29" x14ac:dyDescent="0.35">
      <c r="A4577">
        <v>200907933</v>
      </c>
      <c r="B4577" s="1">
        <v>43918</v>
      </c>
      <c r="C4577" s="1">
        <v>43902</v>
      </c>
      <c r="D4577">
        <v>1700</v>
      </c>
      <c r="E4577">
        <v>9</v>
      </c>
      <c r="F4577" t="s">
        <v>49</v>
      </c>
      <c r="G4577">
        <v>911</v>
      </c>
      <c r="H4577">
        <v>2</v>
      </c>
      <c r="I4577">
        <v>930</v>
      </c>
      <c r="J4577" t="s">
        <v>339</v>
      </c>
      <c r="K4577" t="s">
        <v>7062</v>
      </c>
      <c r="L4577">
        <v>56</v>
      </c>
      <c r="M4577" t="s">
        <v>94</v>
      </c>
      <c r="N4577" t="s">
        <v>95</v>
      </c>
      <c r="O4577">
        <v>502</v>
      </c>
      <c r="P4577" t="s">
        <v>47</v>
      </c>
      <c r="Q4577">
        <v>511</v>
      </c>
      <c r="R4577" t="s">
        <v>151</v>
      </c>
      <c r="S4577" t="s">
        <v>84</v>
      </c>
      <c r="T4577" t="s">
        <v>85</v>
      </c>
      <c r="U4577">
        <v>930</v>
      </c>
      <c r="Y4577" t="s">
        <v>7063</v>
      </c>
      <c r="AA4577">
        <v>34.193899999999999</v>
      </c>
      <c r="AB4577">
        <v>-118.467</v>
      </c>
      <c r="AC4577">
        <f t="shared" si="71"/>
        <v>0</v>
      </c>
    </row>
    <row r="4578" spans="1:29" x14ac:dyDescent="0.35">
      <c r="A4578">
        <v>200210328</v>
      </c>
      <c r="B4578" s="1">
        <v>43969</v>
      </c>
      <c r="C4578" s="1">
        <v>43967</v>
      </c>
      <c r="D4578">
        <v>2000</v>
      </c>
      <c r="E4578">
        <v>2</v>
      </c>
      <c r="F4578" t="s">
        <v>56</v>
      </c>
      <c r="G4578">
        <v>279</v>
      </c>
      <c r="H4578">
        <v>1</v>
      </c>
      <c r="I4578">
        <v>420</v>
      </c>
      <c r="J4578" t="s">
        <v>352</v>
      </c>
      <c r="K4578" t="s">
        <v>7064</v>
      </c>
      <c r="L4578">
        <v>22</v>
      </c>
      <c r="M4578" t="s">
        <v>30</v>
      </c>
      <c r="N4578" t="s">
        <v>95</v>
      </c>
      <c r="O4578">
        <v>101</v>
      </c>
      <c r="P4578" t="s">
        <v>32</v>
      </c>
      <c r="S4578" t="s">
        <v>40</v>
      </c>
      <c r="T4578" t="s">
        <v>41</v>
      </c>
      <c r="U4578">
        <v>420</v>
      </c>
      <c r="Y4578" t="s">
        <v>3371</v>
      </c>
      <c r="Z4578" t="s">
        <v>651</v>
      </c>
      <c r="AA4578">
        <v>34.048400000000001</v>
      </c>
      <c r="AB4578">
        <v>-118.2724</v>
      </c>
      <c r="AC4578">
        <f t="shared" si="71"/>
        <v>0</v>
      </c>
    </row>
    <row r="4579" spans="1:29" x14ac:dyDescent="0.35">
      <c r="A4579">
        <v>200510181</v>
      </c>
      <c r="B4579" s="1">
        <v>43985</v>
      </c>
      <c r="C4579" s="1">
        <v>43985</v>
      </c>
      <c r="D4579">
        <v>330</v>
      </c>
      <c r="E4579">
        <v>5</v>
      </c>
      <c r="F4579" t="s">
        <v>98</v>
      </c>
      <c r="G4579">
        <v>565</v>
      </c>
      <c r="H4579">
        <v>1</v>
      </c>
      <c r="I4579">
        <v>442</v>
      </c>
      <c r="J4579" t="s">
        <v>179</v>
      </c>
      <c r="K4579" t="s">
        <v>7065</v>
      </c>
      <c r="L4579">
        <v>0</v>
      </c>
      <c r="M4579" t="s">
        <v>30</v>
      </c>
      <c r="N4579" t="s">
        <v>31</v>
      </c>
      <c r="O4579">
        <v>406</v>
      </c>
      <c r="P4579" t="s">
        <v>582</v>
      </c>
      <c r="S4579" t="s">
        <v>40</v>
      </c>
      <c r="T4579" t="s">
        <v>41</v>
      </c>
      <c r="U4579">
        <v>442</v>
      </c>
      <c r="Y4579" t="s">
        <v>2269</v>
      </c>
      <c r="AA4579">
        <v>33.737000000000002</v>
      </c>
      <c r="AB4579">
        <v>-118.2923</v>
      </c>
      <c r="AC4579">
        <f t="shared" si="71"/>
        <v>0</v>
      </c>
    </row>
    <row r="4580" spans="1:29" x14ac:dyDescent="0.35">
      <c r="A4580">
        <v>200310764</v>
      </c>
      <c r="B4580" s="1">
        <v>43954</v>
      </c>
      <c r="C4580" s="1">
        <v>43946</v>
      </c>
      <c r="D4580">
        <v>1600</v>
      </c>
      <c r="E4580">
        <v>3</v>
      </c>
      <c r="F4580" t="s">
        <v>43</v>
      </c>
      <c r="G4580">
        <v>363</v>
      </c>
      <c r="H4580">
        <v>1</v>
      </c>
      <c r="I4580">
        <v>420</v>
      </c>
      <c r="J4580" t="s">
        <v>352</v>
      </c>
      <c r="L4580">
        <v>0</v>
      </c>
      <c r="O4580">
        <v>104</v>
      </c>
      <c r="P4580" t="s">
        <v>201</v>
      </c>
      <c r="S4580" t="s">
        <v>40</v>
      </c>
      <c r="T4580" t="s">
        <v>41</v>
      </c>
      <c r="U4580">
        <v>420</v>
      </c>
      <c r="Y4580" t="s">
        <v>7066</v>
      </c>
      <c r="AA4580">
        <v>34.016300000000001</v>
      </c>
      <c r="AB4580">
        <v>-118.34059999999999</v>
      </c>
      <c r="AC4580">
        <f t="shared" si="71"/>
        <v>0</v>
      </c>
    </row>
    <row r="4581" spans="1:29" x14ac:dyDescent="0.35">
      <c r="A4581">
        <v>201213197</v>
      </c>
      <c r="B4581" s="1">
        <v>43971</v>
      </c>
      <c r="C4581" s="1">
        <v>43971</v>
      </c>
      <c r="D4581">
        <v>1809</v>
      </c>
      <c r="E4581">
        <v>12</v>
      </c>
      <c r="F4581" t="s">
        <v>68</v>
      </c>
      <c r="G4581">
        <v>1257</v>
      </c>
      <c r="H4581">
        <v>2</v>
      </c>
      <c r="I4581">
        <v>740</v>
      </c>
      <c r="J4581" t="s">
        <v>224</v>
      </c>
      <c r="K4581" t="s">
        <v>239</v>
      </c>
      <c r="L4581">
        <v>23</v>
      </c>
      <c r="M4581" t="s">
        <v>30</v>
      </c>
      <c r="N4581" t="s">
        <v>73</v>
      </c>
      <c r="O4581">
        <v>101</v>
      </c>
      <c r="P4581" t="s">
        <v>32</v>
      </c>
      <c r="S4581" t="s">
        <v>40</v>
      </c>
      <c r="T4581" t="s">
        <v>41</v>
      </c>
      <c r="U4581">
        <v>740</v>
      </c>
      <c r="Y4581" t="s">
        <v>3149</v>
      </c>
      <c r="Z4581" t="s">
        <v>994</v>
      </c>
      <c r="AA4581">
        <v>33.968899999999998</v>
      </c>
      <c r="AB4581">
        <v>-118.28270000000001</v>
      </c>
      <c r="AC4581">
        <f t="shared" si="71"/>
        <v>0</v>
      </c>
    </row>
    <row r="4582" spans="1:29" x14ac:dyDescent="0.35">
      <c r="A4582">
        <v>200809706</v>
      </c>
      <c r="B4582" s="1">
        <v>43972</v>
      </c>
      <c r="C4582" s="1">
        <v>43972</v>
      </c>
      <c r="D4582">
        <v>145</v>
      </c>
      <c r="E4582">
        <v>8</v>
      </c>
      <c r="F4582" t="s">
        <v>109</v>
      </c>
      <c r="G4582">
        <v>849</v>
      </c>
      <c r="H4582">
        <v>1</v>
      </c>
      <c r="I4582">
        <v>480</v>
      </c>
      <c r="J4582" t="s">
        <v>44</v>
      </c>
      <c r="K4582" t="s">
        <v>7067</v>
      </c>
      <c r="L4582">
        <v>31</v>
      </c>
      <c r="M4582" t="s">
        <v>30</v>
      </c>
      <c r="N4582" t="s">
        <v>73</v>
      </c>
      <c r="O4582">
        <v>707</v>
      </c>
      <c r="P4582" t="s">
        <v>280</v>
      </c>
      <c r="S4582" t="s">
        <v>40</v>
      </c>
      <c r="T4582" t="s">
        <v>41</v>
      </c>
      <c r="U4582">
        <v>480</v>
      </c>
      <c r="Y4582" t="s">
        <v>7068</v>
      </c>
      <c r="AA4582">
        <v>34.059399999999997</v>
      </c>
      <c r="AB4582">
        <v>-118.3793</v>
      </c>
      <c r="AC4582">
        <f t="shared" si="71"/>
        <v>0</v>
      </c>
    </row>
    <row r="4583" spans="1:29" x14ac:dyDescent="0.35">
      <c r="A4583">
        <v>200215942</v>
      </c>
      <c r="B4583" s="1">
        <v>44110</v>
      </c>
      <c r="C4583" s="1">
        <v>44105</v>
      </c>
      <c r="D4583">
        <v>900</v>
      </c>
      <c r="E4583">
        <v>2</v>
      </c>
      <c r="F4583" t="s">
        <v>56</v>
      </c>
      <c r="G4583">
        <v>271</v>
      </c>
      <c r="H4583">
        <v>2</v>
      </c>
      <c r="I4583">
        <v>354</v>
      </c>
      <c r="J4583" t="s">
        <v>167</v>
      </c>
      <c r="K4583" t="s">
        <v>7069</v>
      </c>
      <c r="L4583">
        <v>38</v>
      </c>
      <c r="M4583" t="s">
        <v>30</v>
      </c>
      <c r="N4583" t="s">
        <v>163</v>
      </c>
      <c r="O4583">
        <v>738</v>
      </c>
      <c r="P4583" t="s">
        <v>3273</v>
      </c>
      <c r="S4583" t="s">
        <v>40</v>
      </c>
      <c r="T4583" t="s">
        <v>41</v>
      </c>
      <c r="U4583">
        <v>354</v>
      </c>
      <c r="Y4583" t="s">
        <v>3636</v>
      </c>
      <c r="AA4583">
        <v>34.052900000000001</v>
      </c>
      <c r="AB4583">
        <v>-118.28189999999999</v>
      </c>
      <c r="AC4583">
        <f t="shared" si="71"/>
        <v>0</v>
      </c>
    </row>
    <row r="4584" spans="1:29" x14ac:dyDescent="0.35">
      <c r="A4584">
        <v>200321833</v>
      </c>
      <c r="B4584" s="1">
        <v>44178</v>
      </c>
      <c r="C4584" s="1">
        <v>44178</v>
      </c>
      <c r="D4584">
        <v>1530</v>
      </c>
      <c r="E4584">
        <v>3</v>
      </c>
      <c r="F4584" t="s">
        <v>43</v>
      </c>
      <c r="G4584">
        <v>313</v>
      </c>
      <c r="H4584">
        <v>2</v>
      </c>
      <c r="I4584">
        <v>624</v>
      </c>
      <c r="J4584" t="s">
        <v>171</v>
      </c>
      <c r="K4584" t="s">
        <v>7070</v>
      </c>
      <c r="L4584">
        <v>44</v>
      </c>
      <c r="M4584" t="s">
        <v>30</v>
      </c>
      <c r="N4584" t="s">
        <v>95</v>
      </c>
      <c r="O4584">
        <v>101</v>
      </c>
      <c r="P4584" t="s">
        <v>32</v>
      </c>
      <c r="Q4584">
        <v>400</v>
      </c>
      <c r="R4584" t="s">
        <v>143</v>
      </c>
      <c r="S4584" t="s">
        <v>40</v>
      </c>
      <c r="T4584" t="s">
        <v>41</v>
      </c>
      <c r="U4584">
        <v>624</v>
      </c>
      <c r="Y4584" t="s">
        <v>1931</v>
      </c>
      <c r="Z4584" t="s">
        <v>1732</v>
      </c>
      <c r="AA4584">
        <v>34.032600000000002</v>
      </c>
      <c r="AB4584">
        <v>-118.3343</v>
      </c>
      <c r="AC4584">
        <f t="shared" si="71"/>
        <v>0</v>
      </c>
    </row>
    <row r="4585" spans="1:29" x14ac:dyDescent="0.35">
      <c r="A4585">
        <v>200504818</v>
      </c>
      <c r="B4585" s="1">
        <v>43849</v>
      </c>
      <c r="C4585" s="1">
        <v>43849</v>
      </c>
      <c r="D4585">
        <v>300</v>
      </c>
      <c r="E4585">
        <v>5</v>
      </c>
      <c r="F4585" t="s">
        <v>98</v>
      </c>
      <c r="G4585">
        <v>563</v>
      </c>
      <c r="H4585">
        <v>2</v>
      </c>
      <c r="I4585">
        <v>626</v>
      </c>
      <c r="J4585" t="s">
        <v>141</v>
      </c>
      <c r="K4585" t="s">
        <v>7071</v>
      </c>
      <c r="L4585">
        <v>29</v>
      </c>
      <c r="M4585" t="s">
        <v>94</v>
      </c>
      <c r="N4585" t="s">
        <v>73</v>
      </c>
      <c r="O4585">
        <v>501</v>
      </c>
      <c r="P4585" t="s">
        <v>164</v>
      </c>
      <c r="Q4585">
        <v>400</v>
      </c>
      <c r="R4585" t="s">
        <v>143</v>
      </c>
      <c r="S4585" t="s">
        <v>84</v>
      </c>
      <c r="T4585" t="s">
        <v>85</v>
      </c>
      <c r="U4585">
        <v>626</v>
      </c>
      <c r="Y4585" t="s">
        <v>7072</v>
      </c>
      <c r="AA4585">
        <v>33.7361</v>
      </c>
      <c r="AB4585">
        <v>-118.2968</v>
      </c>
      <c r="AC4585">
        <f t="shared" si="71"/>
        <v>0</v>
      </c>
    </row>
    <row r="4586" spans="1:29" x14ac:dyDescent="0.35">
      <c r="A4586">
        <v>200311929</v>
      </c>
      <c r="B4586" s="1">
        <v>43977</v>
      </c>
      <c r="C4586" s="1">
        <v>43977</v>
      </c>
      <c r="D4586">
        <v>1615</v>
      </c>
      <c r="E4586">
        <v>3</v>
      </c>
      <c r="F4586" t="s">
        <v>43</v>
      </c>
      <c r="G4586">
        <v>362</v>
      </c>
      <c r="H4586">
        <v>1</v>
      </c>
      <c r="I4586">
        <v>761</v>
      </c>
      <c r="J4586" t="s">
        <v>403</v>
      </c>
      <c r="K4586" t="s">
        <v>7073</v>
      </c>
      <c r="L4586">
        <v>33</v>
      </c>
      <c r="M4586" t="s">
        <v>30</v>
      </c>
      <c r="N4586" t="s">
        <v>163</v>
      </c>
      <c r="O4586">
        <v>502</v>
      </c>
      <c r="P4586" t="s">
        <v>47</v>
      </c>
      <c r="Q4586">
        <v>205</v>
      </c>
      <c r="R4586" t="s">
        <v>579</v>
      </c>
      <c r="S4586" t="s">
        <v>84</v>
      </c>
      <c r="T4586" t="s">
        <v>85</v>
      </c>
      <c r="U4586">
        <v>761</v>
      </c>
      <c r="V4586">
        <v>930</v>
      </c>
      <c r="Y4586" t="s">
        <v>5156</v>
      </c>
      <c r="AA4586">
        <v>34.015999999999998</v>
      </c>
      <c r="AB4586">
        <v>-118.3473</v>
      </c>
      <c r="AC4586">
        <f t="shared" si="71"/>
        <v>0</v>
      </c>
    </row>
    <row r="4587" spans="1:29" x14ac:dyDescent="0.35">
      <c r="A4587">
        <v>200207390</v>
      </c>
      <c r="B4587" s="1">
        <v>43896</v>
      </c>
      <c r="C4587" s="1">
        <v>43896</v>
      </c>
      <c r="D4587">
        <v>1130</v>
      </c>
      <c r="E4587">
        <v>2</v>
      </c>
      <c r="F4587" t="s">
        <v>56</v>
      </c>
      <c r="G4587">
        <v>218</v>
      </c>
      <c r="H4587">
        <v>2</v>
      </c>
      <c r="I4587">
        <v>901</v>
      </c>
      <c r="J4587" t="s">
        <v>210</v>
      </c>
      <c r="K4587" t="s">
        <v>7074</v>
      </c>
      <c r="L4587">
        <v>60</v>
      </c>
      <c r="M4587" t="s">
        <v>94</v>
      </c>
      <c r="N4587" t="s">
        <v>95</v>
      </c>
      <c r="O4587">
        <v>501</v>
      </c>
      <c r="P4587" t="s">
        <v>164</v>
      </c>
      <c r="Q4587">
        <v>515</v>
      </c>
      <c r="R4587" t="s">
        <v>1557</v>
      </c>
      <c r="S4587" t="s">
        <v>40</v>
      </c>
      <c r="T4587" t="s">
        <v>41</v>
      </c>
      <c r="U4587">
        <v>901</v>
      </c>
      <c r="Y4587" t="s">
        <v>7075</v>
      </c>
      <c r="AA4587">
        <v>34.073799999999999</v>
      </c>
      <c r="AB4587">
        <v>-118.25839999999999</v>
      </c>
      <c r="AC4587">
        <f t="shared" si="71"/>
        <v>0</v>
      </c>
    </row>
    <row r="4588" spans="1:29" x14ac:dyDescent="0.35">
      <c r="A4588">
        <v>200209898</v>
      </c>
      <c r="B4588" s="1">
        <v>43958</v>
      </c>
      <c r="C4588" s="1">
        <v>43936</v>
      </c>
      <c r="D4588">
        <v>1210</v>
      </c>
      <c r="E4588">
        <v>2</v>
      </c>
      <c r="F4588" t="s">
        <v>56</v>
      </c>
      <c r="G4588">
        <v>245</v>
      </c>
      <c r="H4588">
        <v>1</v>
      </c>
      <c r="I4588">
        <v>440</v>
      </c>
      <c r="J4588" t="s">
        <v>213</v>
      </c>
      <c r="K4588" t="s">
        <v>1426</v>
      </c>
      <c r="L4588">
        <v>26</v>
      </c>
      <c r="M4588" t="s">
        <v>94</v>
      </c>
      <c r="N4588" t="s">
        <v>163</v>
      </c>
      <c r="O4588">
        <v>502</v>
      </c>
      <c r="P4588" t="s">
        <v>47</v>
      </c>
      <c r="S4588" t="s">
        <v>40</v>
      </c>
      <c r="T4588" t="s">
        <v>41</v>
      </c>
      <c r="U4588">
        <v>440</v>
      </c>
      <c r="Y4588" t="s">
        <v>2395</v>
      </c>
      <c r="AA4588">
        <v>34.060099999999998</v>
      </c>
      <c r="AB4588">
        <v>-118.2761</v>
      </c>
      <c r="AC4588">
        <f t="shared" si="71"/>
        <v>0</v>
      </c>
    </row>
    <row r="4589" spans="1:29" x14ac:dyDescent="0.35">
      <c r="A4589">
        <v>201217136</v>
      </c>
      <c r="B4589" s="1">
        <v>44036</v>
      </c>
      <c r="C4589" s="1">
        <v>44036</v>
      </c>
      <c r="D4589">
        <v>1130</v>
      </c>
      <c r="E4589">
        <v>12</v>
      </c>
      <c r="F4589" t="s">
        <v>68</v>
      </c>
      <c r="G4589">
        <v>1207</v>
      </c>
      <c r="H4589">
        <v>2</v>
      </c>
      <c r="I4589">
        <v>740</v>
      </c>
      <c r="J4589" t="s">
        <v>224</v>
      </c>
      <c r="K4589" t="s">
        <v>6726</v>
      </c>
      <c r="L4589">
        <v>35</v>
      </c>
      <c r="M4589" t="s">
        <v>94</v>
      </c>
      <c r="N4589" t="s">
        <v>95</v>
      </c>
      <c r="O4589">
        <v>122</v>
      </c>
      <c r="P4589" t="s">
        <v>275</v>
      </c>
      <c r="S4589" t="s">
        <v>40</v>
      </c>
      <c r="T4589" t="s">
        <v>41</v>
      </c>
      <c r="U4589">
        <v>740</v>
      </c>
      <c r="Y4589" t="s">
        <v>7076</v>
      </c>
      <c r="AA4589">
        <v>34.003399999999999</v>
      </c>
      <c r="AB4589">
        <v>-118.2916</v>
      </c>
      <c r="AC4589">
        <f t="shared" si="71"/>
        <v>0</v>
      </c>
    </row>
    <row r="4590" spans="1:29" x14ac:dyDescent="0.35">
      <c r="A4590">
        <v>200618958</v>
      </c>
      <c r="B4590" s="1">
        <v>44172</v>
      </c>
      <c r="C4590" s="1">
        <v>44165</v>
      </c>
      <c r="D4590">
        <v>1000</v>
      </c>
      <c r="E4590">
        <v>6</v>
      </c>
      <c r="F4590" t="s">
        <v>91</v>
      </c>
      <c r="G4590">
        <v>647</v>
      </c>
      <c r="H4590">
        <v>2</v>
      </c>
      <c r="I4590">
        <v>354</v>
      </c>
      <c r="J4590" t="s">
        <v>167</v>
      </c>
      <c r="K4590" t="s">
        <v>7077</v>
      </c>
      <c r="L4590">
        <v>26</v>
      </c>
      <c r="M4590" t="s">
        <v>30</v>
      </c>
      <c r="N4590" t="s">
        <v>73</v>
      </c>
      <c r="O4590">
        <v>501</v>
      </c>
      <c r="P4590" t="s">
        <v>164</v>
      </c>
      <c r="S4590" t="s">
        <v>40</v>
      </c>
      <c r="T4590" t="s">
        <v>41</v>
      </c>
      <c r="U4590">
        <v>354</v>
      </c>
      <c r="Y4590" t="s">
        <v>302</v>
      </c>
      <c r="AA4590">
        <v>34.099800000000002</v>
      </c>
      <c r="AB4590">
        <v>-118.3211</v>
      </c>
      <c r="AC4590">
        <f t="shared" si="71"/>
        <v>0</v>
      </c>
    </row>
    <row r="4591" spans="1:29" x14ac:dyDescent="0.35">
      <c r="A4591">
        <v>201212061</v>
      </c>
      <c r="B4591" s="1">
        <v>43953</v>
      </c>
      <c r="C4591" s="1">
        <v>43923</v>
      </c>
      <c r="D4591">
        <v>430</v>
      </c>
      <c r="E4591">
        <v>12</v>
      </c>
      <c r="F4591" t="s">
        <v>68</v>
      </c>
      <c r="G4591">
        <v>1243</v>
      </c>
      <c r="H4591">
        <v>1</v>
      </c>
      <c r="I4591">
        <v>330</v>
      </c>
      <c r="J4591" t="s">
        <v>37</v>
      </c>
      <c r="K4591" t="s">
        <v>7078</v>
      </c>
      <c r="L4591">
        <v>34</v>
      </c>
      <c r="M4591" t="s">
        <v>30</v>
      </c>
      <c r="N4591" t="s">
        <v>95</v>
      </c>
      <c r="O4591">
        <v>101</v>
      </c>
      <c r="P4591" t="s">
        <v>32</v>
      </c>
      <c r="S4591" t="s">
        <v>40</v>
      </c>
      <c r="T4591" t="s">
        <v>41</v>
      </c>
      <c r="U4591">
        <v>330</v>
      </c>
      <c r="Y4591" t="s">
        <v>4386</v>
      </c>
      <c r="AA4591">
        <v>33.981400000000001</v>
      </c>
      <c r="AB4591">
        <v>-118.30459999999999</v>
      </c>
      <c r="AC4591">
        <f t="shared" si="71"/>
        <v>0</v>
      </c>
    </row>
    <row r="4592" spans="1:29" x14ac:dyDescent="0.35">
      <c r="A4592">
        <v>201113115</v>
      </c>
      <c r="B4592" s="1">
        <v>44075</v>
      </c>
      <c r="C4592" s="1">
        <v>44074</v>
      </c>
      <c r="D4592">
        <v>1845</v>
      </c>
      <c r="E4592">
        <v>11</v>
      </c>
      <c r="F4592" t="s">
        <v>64</v>
      </c>
      <c r="G4592">
        <v>1126</v>
      </c>
      <c r="H4592">
        <v>2</v>
      </c>
      <c r="I4592">
        <v>664</v>
      </c>
      <c r="J4592" t="s">
        <v>1125</v>
      </c>
      <c r="K4592">
        <v>701</v>
      </c>
      <c r="L4592">
        <v>0</v>
      </c>
      <c r="M4592" t="s">
        <v>46</v>
      </c>
      <c r="N4592" t="s">
        <v>46</v>
      </c>
      <c r="O4592">
        <v>247</v>
      </c>
      <c r="P4592" t="s">
        <v>159</v>
      </c>
      <c r="S4592" t="s">
        <v>40</v>
      </c>
      <c r="T4592" t="s">
        <v>41</v>
      </c>
      <c r="U4592">
        <v>664</v>
      </c>
      <c r="Y4592" t="s">
        <v>7079</v>
      </c>
      <c r="AA4592">
        <v>34.119700000000002</v>
      </c>
      <c r="AB4592">
        <v>-118.1982</v>
      </c>
      <c r="AC4592">
        <f t="shared" si="71"/>
        <v>0</v>
      </c>
    </row>
    <row r="4593" spans="1:29" x14ac:dyDescent="0.35">
      <c r="A4593">
        <v>200809897</v>
      </c>
      <c r="B4593" s="1">
        <v>43976</v>
      </c>
      <c r="C4593" s="1">
        <v>43975</v>
      </c>
      <c r="D4593">
        <v>1303</v>
      </c>
      <c r="E4593">
        <v>8</v>
      </c>
      <c r="F4593" t="s">
        <v>109</v>
      </c>
      <c r="G4593">
        <v>842</v>
      </c>
      <c r="H4593">
        <v>2</v>
      </c>
      <c r="I4593">
        <v>740</v>
      </c>
      <c r="J4593" t="s">
        <v>224</v>
      </c>
      <c r="K4593">
        <v>329</v>
      </c>
      <c r="L4593">
        <v>47</v>
      </c>
      <c r="M4593" t="s">
        <v>30</v>
      </c>
      <c r="N4593" t="s">
        <v>73</v>
      </c>
      <c r="O4593">
        <v>122</v>
      </c>
      <c r="P4593" t="s">
        <v>275</v>
      </c>
      <c r="S4593" t="s">
        <v>40</v>
      </c>
      <c r="T4593" t="s">
        <v>41</v>
      </c>
      <c r="U4593">
        <v>740</v>
      </c>
      <c r="Y4593" t="s">
        <v>7080</v>
      </c>
      <c r="Z4593" t="s">
        <v>7081</v>
      </c>
      <c r="AA4593">
        <v>34.046900000000001</v>
      </c>
      <c r="AB4593">
        <v>-118.4546</v>
      </c>
      <c r="AC4593">
        <f t="shared" si="71"/>
        <v>0</v>
      </c>
    </row>
    <row r="4594" spans="1:29" x14ac:dyDescent="0.35">
      <c r="A4594">
        <v>201107952</v>
      </c>
      <c r="B4594" s="1">
        <v>43923</v>
      </c>
      <c r="C4594" s="1">
        <v>43920</v>
      </c>
      <c r="D4594">
        <v>1200</v>
      </c>
      <c r="E4594">
        <v>11</v>
      </c>
      <c r="F4594" t="s">
        <v>64</v>
      </c>
      <c r="G4594">
        <v>1129</v>
      </c>
      <c r="H4594">
        <v>2</v>
      </c>
      <c r="I4594">
        <v>354</v>
      </c>
      <c r="J4594" t="s">
        <v>167</v>
      </c>
      <c r="K4594">
        <v>100</v>
      </c>
      <c r="L4594">
        <v>30</v>
      </c>
      <c r="M4594" t="s">
        <v>94</v>
      </c>
      <c r="N4594" t="s">
        <v>2504</v>
      </c>
      <c r="O4594">
        <v>501</v>
      </c>
      <c r="P4594" t="s">
        <v>164</v>
      </c>
      <c r="S4594" t="s">
        <v>40</v>
      </c>
      <c r="T4594" t="s">
        <v>41</v>
      </c>
      <c r="U4594">
        <v>354</v>
      </c>
      <c r="Y4594" t="s">
        <v>6015</v>
      </c>
      <c r="AA4594">
        <v>34.114400000000003</v>
      </c>
      <c r="AB4594">
        <v>-118.1815</v>
      </c>
      <c r="AC4594">
        <f t="shared" si="71"/>
        <v>0</v>
      </c>
    </row>
    <row r="4595" spans="1:29" x14ac:dyDescent="0.35">
      <c r="A4595">
        <v>200514672</v>
      </c>
      <c r="B4595" s="1">
        <v>44103</v>
      </c>
      <c r="C4595" s="1">
        <v>44103</v>
      </c>
      <c r="D4595">
        <v>2105</v>
      </c>
      <c r="E4595">
        <v>5</v>
      </c>
      <c r="F4595" t="s">
        <v>98</v>
      </c>
      <c r="G4595">
        <v>525</v>
      </c>
      <c r="H4595">
        <v>1</v>
      </c>
      <c r="I4595">
        <v>230</v>
      </c>
      <c r="J4595" t="s">
        <v>161</v>
      </c>
      <c r="K4595" t="s">
        <v>7082</v>
      </c>
      <c r="L4595">
        <v>54</v>
      </c>
      <c r="M4595" t="s">
        <v>30</v>
      </c>
      <c r="N4595" t="s">
        <v>31</v>
      </c>
      <c r="O4595">
        <v>101</v>
      </c>
      <c r="P4595" t="s">
        <v>32</v>
      </c>
      <c r="Q4595">
        <v>307</v>
      </c>
      <c r="R4595" t="s">
        <v>2276</v>
      </c>
      <c r="S4595" t="s">
        <v>40</v>
      </c>
      <c r="T4595" t="s">
        <v>41</v>
      </c>
      <c r="U4595">
        <v>230</v>
      </c>
      <c r="Y4595" t="s">
        <v>7083</v>
      </c>
      <c r="AA4595">
        <v>33.772500000000001</v>
      </c>
      <c r="AB4595">
        <v>-118.2658</v>
      </c>
      <c r="AC4595">
        <f t="shared" si="71"/>
        <v>0</v>
      </c>
    </row>
    <row r="4596" spans="1:29" x14ac:dyDescent="0.35">
      <c r="A4596">
        <v>201221668</v>
      </c>
      <c r="B4596" s="1">
        <v>44103</v>
      </c>
      <c r="C4596" s="1">
        <v>44103</v>
      </c>
      <c r="D4596">
        <v>2020</v>
      </c>
      <c r="E4596">
        <v>12</v>
      </c>
      <c r="F4596" t="s">
        <v>68</v>
      </c>
      <c r="G4596">
        <v>1283</v>
      </c>
      <c r="H4596">
        <v>2</v>
      </c>
      <c r="I4596">
        <v>626</v>
      </c>
      <c r="J4596" t="s">
        <v>141</v>
      </c>
      <c r="K4596" t="s">
        <v>7084</v>
      </c>
      <c r="L4596">
        <v>33</v>
      </c>
      <c r="M4596" t="s">
        <v>94</v>
      </c>
      <c r="N4596" t="s">
        <v>163</v>
      </c>
      <c r="O4596">
        <v>101</v>
      </c>
      <c r="P4596" t="s">
        <v>32</v>
      </c>
      <c r="Q4596">
        <v>400</v>
      </c>
      <c r="R4596" t="s">
        <v>143</v>
      </c>
      <c r="S4596" t="s">
        <v>84</v>
      </c>
      <c r="T4596" t="s">
        <v>85</v>
      </c>
      <c r="U4596">
        <v>626</v>
      </c>
      <c r="Y4596" t="s">
        <v>7085</v>
      </c>
      <c r="Z4596" t="s">
        <v>255</v>
      </c>
      <c r="AA4596">
        <v>33.948599999999999</v>
      </c>
      <c r="AB4596">
        <v>-118.3094</v>
      </c>
      <c r="AC4596">
        <f t="shared" si="71"/>
        <v>0</v>
      </c>
    </row>
    <row r="4597" spans="1:29" x14ac:dyDescent="0.35">
      <c r="A4597">
        <v>200321346</v>
      </c>
      <c r="B4597" s="1">
        <v>44172</v>
      </c>
      <c r="C4597" s="1">
        <v>44171</v>
      </c>
      <c r="D4597">
        <v>1800</v>
      </c>
      <c r="E4597">
        <v>3</v>
      </c>
      <c r="F4597" t="s">
        <v>43</v>
      </c>
      <c r="G4597">
        <v>363</v>
      </c>
      <c r="H4597">
        <v>1</v>
      </c>
      <c r="I4597">
        <v>510</v>
      </c>
      <c r="J4597" t="s">
        <v>29</v>
      </c>
      <c r="L4597">
        <v>0</v>
      </c>
      <c r="O4597">
        <v>707</v>
      </c>
      <c r="P4597" t="s">
        <v>280</v>
      </c>
      <c r="S4597" t="s">
        <v>40</v>
      </c>
      <c r="T4597" t="s">
        <v>41</v>
      </c>
      <c r="U4597">
        <v>510</v>
      </c>
      <c r="Y4597" t="s">
        <v>7086</v>
      </c>
      <c r="AA4597">
        <v>34.008000000000003</v>
      </c>
      <c r="AB4597">
        <v>-118.3399</v>
      </c>
      <c r="AC4597">
        <f t="shared" si="71"/>
        <v>0</v>
      </c>
    </row>
    <row r="4598" spans="1:29" x14ac:dyDescent="0.35">
      <c r="A4598">
        <v>200317165</v>
      </c>
      <c r="B4598" s="1">
        <v>44085</v>
      </c>
      <c r="C4598" s="1">
        <v>44085</v>
      </c>
      <c r="D4598">
        <v>1945</v>
      </c>
      <c r="E4598">
        <v>3</v>
      </c>
      <c r="F4598" t="s">
        <v>43</v>
      </c>
      <c r="G4598">
        <v>326</v>
      </c>
      <c r="H4598">
        <v>1</v>
      </c>
      <c r="I4598">
        <v>761</v>
      </c>
      <c r="J4598" t="s">
        <v>403</v>
      </c>
      <c r="K4598" t="s">
        <v>7087</v>
      </c>
      <c r="L4598">
        <v>38</v>
      </c>
      <c r="M4598" t="s">
        <v>30</v>
      </c>
      <c r="N4598" t="s">
        <v>95</v>
      </c>
      <c r="O4598">
        <v>103</v>
      </c>
      <c r="P4598" t="s">
        <v>146</v>
      </c>
      <c r="Q4598">
        <v>200</v>
      </c>
      <c r="R4598" t="s">
        <v>663</v>
      </c>
      <c r="S4598" t="s">
        <v>33</v>
      </c>
      <c r="T4598" t="s">
        <v>34</v>
      </c>
      <c r="U4598">
        <v>761</v>
      </c>
      <c r="V4598">
        <v>930</v>
      </c>
      <c r="Y4598" t="s">
        <v>7088</v>
      </c>
      <c r="AA4598">
        <v>34.032200000000003</v>
      </c>
      <c r="AB4598">
        <v>-118.3015</v>
      </c>
      <c r="AC4598">
        <f t="shared" si="71"/>
        <v>1</v>
      </c>
    </row>
    <row r="4599" spans="1:29" x14ac:dyDescent="0.35">
      <c r="A4599">
        <v>200414849</v>
      </c>
      <c r="B4599" s="1">
        <v>44148</v>
      </c>
      <c r="C4599" s="1">
        <v>44146</v>
      </c>
      <c r="D4599">
        <v>1230</v>
      </c>
      <c r="E4599">
        <v>4</v>
      </c>
      <c r="F4599" t="s">
        <v>54</v>
      </c>
      <c r="G4599">
        <v>473</v>
      </c>
      <c r="H4599">
        <v>2</v>
      </c>
      <c r="I4599">
        <v>624</v>
      </c>
      <c r="J4599" t="s">
        <v>171</v>
      </c>
      <c r="K4599" t="s">
        <v>7089</v>
      </c>
      <c r="L4599">
        <v>82</v>
      </c>
      <c r="M4599" t="s">
        <v>30</v>
      </c>
      <c r="N4599" t="s">
        <v>95</v>
      </c>
      <c r="O4599">
        <v>501</v>
      </c>
      <c r="P4599" t="s">
        <v>164</v>
      </c>
      <c r="Q4599">
        <v>500</v>
      </c>
      <c r="R4599" t="s">
        <v>184</v>
      </c>
      <c r="S4599" t="s">
        <v>84</v>
      </c>
      <c r="T4599" t="s">
        <v>85</v>
      </c>
      <c r="U4599">
        <v>624</v>
      </c>
      <c r="Y4599" t="s">
        <v>7090</v>
      </c>
      <c r="AA4599">
        <v>34.037599999999998</v>
      </c>
      <c r="AB4599">
        <v>-118.2166</v>
      </c>
      <c r="AC4599">
        <f t="shared" si="71"/>
        <v>0</v>
      </c>
    </row>
    <row r="4600" spans="1:29" x14ac:dyDescent="0.35">
      <c r="A4600">
        <v>200907804</v>
      </c>
      <c r="B4600" s="1">
        <v>43914</v>
      </c>
      <c r="C4600" s="1">
        <v>43914</v>
      </c>
      <c r="D4600">
        <v>1425</v>
      </c>
      <c r="E4600">
        <v>9</v>
      </c>
      <c r="F4600" t="s">
        <v>49</v>
      </c>
      <c r="G4600">
        <v>941</v>
      </c>
      <c r="H4600">
        <v>1</v>
      </c>
      <c r="I4600">
        <v>442</v>
      </c>
      <c r="J4600" t="s">
        <v>179</v>
      </c>
      <c r="K4600" t="s">
        <v>7091</v>
      </c>
      <c r="L4600">
        <v>28</v>
      </c>
      <c r="M4600" t="s">
        <v>30</v>
      </c>
      <c r="N4600" t="s">
        <v>95</v>
      </c>
      <c r="O4600">
        <v>406</v>
      </c>
      <c r="P4600" t="s">
        <v>582</v>
      </c>
      <c r="S4600" t="s">
        <v>33</v>
      </c>
      <c r="T4600" t="s">
        <v>34</v>
      </c>
      <c r="U4600">
        <v>442</v>
      </c>
      <c r="Y4600" t="s">
        <v>7092</v>
      </c>
      <c r="AA4600">
        <v>34.173999999999999</v>
      </c>
      <c r="AB4600">
        <v>-118.4662</v>
      </c>
      <c r="AC4600">
        <f t="shared" si="71"/>
        <v>1</v>
      </c>
    </row>
    <row r="4601" spans="1:29" x14ac:dyDescent="0.35">
      <c r="A4601">
        <v>201218498</v>
      </c>
      <c r="B4601" s="1">
        <v>44056</v>
      </c>
      <c r="C4601" s="1">
        <v>44056</v>
      </c>
      <c r="D4601">
        <v>1730</v>
      </c>
      <c r="E4601">
        <v>12</v>
      </c>
      <c r="F4601" t="s">
        <v>68</v>
      </c>
      <c r="G4601">
        <v>1245</v>
      </c>
      <c r="H4601">
        <v>1</v>
      </c>
      <c r="I4601">
        <v>210</v>
      </c>
      <c r="J4601" t="s">
        <v>149</v>
      </c>
      <c r="K4601" t="s">
        <v>7093</v>
      </c>
      <c r="L4601">
        <v>40</v>
      </c>
      <c r="M4601" t="s">
        <v>30</v>
      </c>
      <c r="N4601" t="s">
        <v>73</v>
      </c>
      <c r="O4601">
        <v>101</v>
      </c>
      <c r="P4601" t="s">
        <v>32</v>
      </c>
      <c r="Q4601">
        <v>400</v>
      </c>
      <c r="R4601" t="s">
        <v>143</v>
      </c>
      <c r="S4601" t="s">
        <v>33</v>
      </c>
      <c r="T4601" t="s">
        <v>34</v>
      </c>
      <c r="U4601">
        <v>210</v>
      </c>
      <c r="V4601">
        <v>998</v>
      </c>
      <c r="Y4601" t="s">
        <v>6617</v>
      </c>
      <c r="Z4601" t="s">
        <v>2916</v>
      </c>
      <c r="AA4601">
        <v>33.980600000000003</v>
      </c>
      <c r="AB4601">
        <v>-118.29810000000001</v>
      </c>
      <c r="AC4601">
        <f t="shared" si="71"/>
        <v>1</v>
      </c>
    </row>
    <row r="4602" spans="1:29" x14ac:dyDescent="0.35">
      <c r="A4602">
        <v>200807906</v>
      </c>
      <c r="B4602" s="1">
        <v>43922</v>
      </c>
      <c r="C4602" s="1">
        <v>43917</v>
      </c>
      <c r="D4602">
        <v>1</v>
      </c>
      <c r="E4602">
        <v>8</v>
      </c>
      <c r="F4602" t="s">
        <v>109</v>
      </c>
      <c r="G4602">
        <v>893</v>
      </c>
      <c r="H4602">
        <v>1</v>
      </c>
      <c r="I4602">
        <v>341</v>
      </c>
      <c r="J4602" t="s">
        <v>157</v>
      </c>
      <c r="K4602" t="s">
        <v>7094</v>
      </c>
      <c r="L4602">
        <v>38</v>
      </c>
      <c r="M4602" t="s">
        <v>94</v>
      </c>
      <c r="N4602" t="s">
        <v>73</v>
      </c>
      <c r="O4602">
        <v>502</v>
      </c>
      <c r="P4602" t="s">
        <v>47</v>
      </c>
      <c r="S4602" t="s">
        <v>40</v>
      </c>
      <c r="T4602" t="s">
        <v>41</v>
      </c>
      <c r="U4602">
        <v>341</v>
      </c>
      <c r="Y4602" t="s">
        <v>7095</v>
      </c>
      <c r="AA4602">
        <v>34.033000000000001</v>
      </c>
      <c r="AB4602">
        <v>-118.4324</v>
      </c>
      <c r="AC4602">
        <f t="shared" si="71"/>
        <v>0</v>
      </c>
    </row>
    <row r="4603" spans="1:29" x14ac:dyDescent="0.35">
      <c r="A4603">
        <v>200118713</v>
      </c>
      <c r="B4603" s="1">
        <v>44104</v>
      </c>
      <c r="C4603" s="1">
        <v>44104</v>
      </c>
      <c r="D4603">
        <v>1430</v>
      </c>
      <c r="E4603">
        <v>1</v>
      </c>
      <c r="F4603" t="s">
        <v>36</v>
      </c>
      <c r="G4603">
        <v>138</v>
      </c>
      <c r="H4603">
        <v>1</v>
      </c>
      <c r="I4603">
        <v>230</v>
      </c>
      <c r="J4603" t="s">
        <v>161</v>
      </c>
      <c r="K4603" t="s">
        <v>7096</v>
      </c>
      <c r="L4603">
        <v>51</v>
      </c>
      <c r="M4603" t="s">
        <v>30</v>
      </c>
      <c r="N4603" t="s">
        <v>163</v>
      </c>
      <c r="O4603">
        <v>101</v>
      </c>
      <c r="P4603" t="s">
        <v>32</v>
      </c>
      <c r="Q4603">
        <v>312</v>
      </c>
      <c r="R4603" t="s">
        <v>717</v>
      </c>
      <c r="S4603" t="s">
        <v>40</v>
      </c>
      <c r="T4603" t="s">
        <v>41</v>
      </c>
      <c r="U4603">
        <v>230</v>
      </c>
      <c r="Y4603" t="s">
        <v>152</v>
      </c>
      <c r="Z4603" t="s">
        <v>7097</v>
      </c>
      <c r="AA4603">
        <v>34.046599999999998</v>
      </c>
      <c r="AB4603">
        <v>-118.2427</v>
      </c>
      <c r="AC4603">
        <f t="shared" si="71"/>
        <v>0</v>
      </c>
    </row>
    <row r="4604" spans="1:29" x14ac:dyDescent="0.35">
      <c r="A4604">
        <v>201224256</v>
      </c>
      <c r="B4604" s="1">
        <v>44145</v>
      </c>
      <c r="C4604" s="1">
        <v>44145</v>
      </c>
      <c r="D4604">
        <v>1530</v>
      </c>
      <c r="E4604">
        <v>12</v>
      </c>
      <c r="F4604" t="s">
        <v>68</v>
      </c>
      <c r="G4604">
        <v>1241</v>
      </c>
      <c r="H4604">
        <v>1</v>
      </c>
      <c r="I4604">
        <v>230</v>
      </c>
      <c r="J4604" t="s">
        <v>161</v>
      </c>
      <c r="K4604" t="s">
        <v>7098</v>
      </c>
      <c r="L4604">
        <v>72</v>
      </c>
      <c r="M4604" t="s">
        <v>30</v>
      </c>
      <c r="N4604" t="s">
        <v>163</v>
      </c>
      <c r="O4604">
        <v>502</v>
      </c>
      <c r="P4604" t="s">
        <v>47</v>
      </c>
      <c r="Q4604">
        <v>102</v>
      </c>
      <c r="R4604" t="s">
        <v>219</v>
      </c>
      <c r="S4604" t="s">
        <v>33</v>
      </c>
      <c r="T4604" t="s">
        <v>34</v>
      </c>
      <c r="U4604">
        <v>230</v>
      </c>
      <c r="V4604">
        <v>998</v>
      </c>
      <c r="Y4604" t="s">
        <v>7099</v>
      </c>
      <c r="AA4604">
        <v>33.984200000000001</v>
      </c>
      <c r="AB4604">
        <v>-118.3309</v>
      </c>
      <c r="AC4604">
        <f t="shared" si="71"/>
        <v>1</v>
      </c>
    </row>
    <row r="4605" spans="1:29" x14ac:dyDescent="0.35">
      <c r="A4605">
        <v>200411258</v>
      </c>
      <c r="B4605" s="1">
        <v>44040</v>
      </c>
      <c r="C4605" s="1">
        <v>44036</v>
      </c>
      <c r="D4605">
        <v>1500</v>
      </c>
      <c r="E4605">
        <v>4</v>
      </c>
      <c r="F4605" t="s">
        <v>54</v>
      </c>
      <c r="G4605">
        <v>417</v>
      </c>
      <c r="H4605">
        <v>1</v>
      </c>
      <c r="I4605">
        <v>420</v>
      </c>
      <c r="J4605" t="s">
        <v>352</v>
      </c>
      <c r="K4605">
        <v>344</v>
      </c>
      <c r="L4605">
        <v>31</v>
      </c>
      <c r="M4605" t="s">
        <v>94</v>
      </c>
      <c r="N4605" t="s">
        <v>95</v>
      </c>
      <c r="O4605">
        <v>101</v>
      </c>
      <c r="P4605" t="s">
        <v>32</v>
      </c>
      <c r="S4605" t="s">
        <v>40</v>
      </c>
      <c r="T4605" t="s">
        <v>41</v>
      </c>
      <c r="U4605">
        <v>420</v>
      </c>
      <c r="Y4605" t="s">
        <v>7100</v>
      </c>
      <c r="AA4605">
        <v>34.081499999999998</v>
      </c>
      <c r="AB4605">
        <v>-118.1938</v>
      </c>
      <c r="AC4605">
        <f t="shared" si="71"/>
        <v>0</v>
      </c>
    </row>
    <row r="4606" spans="1:29" x14ac:dyDescent="0.35">
      <c r="A4606">
        <v>200608971</v>
      </c>
      <c r="B4606" s="1">
        <v>43932</v>
      </c>
      <c r="C4606" s="1">
        <v>43930</v>
      </c>
      <c r="D4606">
        <v>1600</v>
      </c>
      <c r="E4606">
        <v>6</v>
      </c>
      <c r="F4606" t="s">
        <v>91</v>
      </c>
      <c r="G4606">
        <v>659</v>
      </c>
      <c r="H4606">
        <v>2</v>
      </c>
      <c r="I4606">
        <v>740</v>
      </c>
      <c r="J4606" t="s">
        <v>224</v>
      </c>
      <c r="K4606" t="s">
        <v>7101</v>
      </c>
      <c r="L4606">
        <v>34</v>
      </c>
      <c r="M4606" t="s">
        <v>30</v>
      </c>
      <c r="N4606" t="s">
        <v>95</v>
      </c>
      <c r="O4606">
        <v>108</v>
      </c>
      <c r="P4606" t="s">
        <v>105</v>
      </c>
      <c r="S4606" t="s">
        <v>40</v>
      </c>
      <c r="T4606" t="s">
        <v>41</v>
      </c>
      <c r="U4606">
        <v>740</v>
      </c>
      <c r="Y4606" t="s">
        <v>3886</v>
      </c>
      <c r="AA4606">
        <v>34.098100000000002</v>
      </c>
      <c r="AB4606">
        <v>-118.30710000000001</v>
      </c>
      <c r="AC4606">
        <f t="shared" si="71"/>
        <v>0</v>
      </c>
    </row>
    <row r="4607" spans="1:29" x14ac:dyDescent="0.35">
      <c r="A4607">
        <v>201307992</v>
      </c>
      <c r="B4607" s="1">
        <v>43901</v>
      </c>
      <c r="C4607" s="1">
        <v>43901</v>
      </c>
      <c r="D4607">
        <v>1730</v>
      </c>
      <c r="E4607">
        <v>13</v>
      </c>
      <c r="F4607" t="s">
        <v>62</v>
      </c>
      <c r="G4607">
        <v>1354</v>
      </c>
      <c r="H4607">
        <v>2</v>
      </c>
      <c r="I4607">
        <v>956</v>
      </c>
      <c r="J4607" t="s">
        <v>328</v>
      </c>
      <c r="K4607" t="s">
        <v>7102</v>
      </c>
      <c r="L4607">
        <v>24</v>
      </c>
      <c r="M4607" t="s">
        <v>30</v>
      </c>
      <c r="N4607" t="s">
        <v>95</v>
      </c>
      <c r="O4607">
        <v>502</v>
      </c>
      <c r="P4607" t="s">
        <v>47</v>
      </c>
      <c r="S4607" t="s">
        <v>40</v>
      </c>
      <c r="T4607" t="s">
        <v>41</v>
      </c>
      <c r="U4607">
        <v>956</v>
      </c>
      <c r="Y4607" t="s">
        <v>7103</v>
      </c>
      <c r="AA4607">
        <v>34.011200000000002</v>
      </c>
      <c r="AB4607">
        <v>-118.27160000000001</v>
      </c>
      <c r="AC4607">
        <f t="shared" si="71"/>
        <v>0</v>
      </c>
    </row>
    <row r="4608" spans="1:29" x14ac:dyDescent="0.35">
      <c r="A4608">
        <v>200105728</v>
      </c>
      <c r="B4608" s="1">
        <v>43856</v>
      </c>
      <c r="C4608" s="1">
        <v>43856</v>
      </c>
      <c r="D4608">
        <v>125</v>
      </c>
      <c r="E4608">
        <v>1</v>
      </c>
      <c r="F4608" t="s">
        <v>36</v>
      </c>
      <c r="G4608">
        <v>171</v>
      </c>
      <c r="H4608">
        <v>2</v>
      </c>
      <c r="I4608">
        <v>624</v>
      </c>
      <c r="J4608" t="s">
        <v>171</v>
      </c>
      <c r="K4608" t="s">
        <v>7104</v>
      </c>
      <c r="L4608">
        <v>23</v>
      </c>
      <c r="M4608" t="s">
        <v>94</v>
      </c>
      <c r="N4608" t="s">
        <v>95</v>
      </c>
      <c r="O4608">
        <v>735</v>
      </c>
      <c r="P4608" t="s">
        <v>778</v>
      </c>
      <c r="Q4608">
        <v>400</v>
      </c>
      <c r="R4608" t="s">
        <v>143</v>
      </c>
      <c r="S4608" t="s">
        <v>40</v>
      </c>
      <c r="T4608" t="s">
        <v>41</v>
      </c>
      <c r="U4608">
        <v>624</v>
      </c>
      <c r="Y4608" t="s">
        <v>5875</v>
      </c>
      <c r="AA4608">
        <v>34.045000000000002</v>
      </c>
      <c r="AB4608">
        <v>-118.264</v>
      </c>
      <c r="AC4608">
        <f t="shared" si="71"/>
        <v>0</v>
      </c>
    </row>
    <row r="4609" spans="1:29" x14ac:dyDescent="0.35">
      <c r="A4609">
        <v>200315279</v>
      </c>
      <c r="B4609" s="1">
        <v>44048</v>
      </c>
      <c r="C4609" s="1">
        <v>44048</v>
      </c>
      <c r="D4609">
        <v>145</v>
      </c>
      <c r="E4609">
        <v>3</v>
      </c>
      <c r="F4609" t="s">
        <v>43</v>
      </c>
      <c r="G4609">
        <v>317</v>
      </c>
      <c r="H4609">
        <v>1</v>
      </c>
      <c r="I4609">
        <v>442</v>
      </c>
      <c r="J4609" t="s">
        <v>179</v>
      </c>
      <c r="K4609" t="s">
        <v>7105</v>
      </c>
      <c r="L4609">
        <v>19</v>
      </c>
      <c r="M4609" t="s">
        <v>46</v>
      </c>
      <c r="N4609" t="s">
        <v>46</v>
      </c>
      <c r="O4609">
        <v>401</v>
      </c>
      <c r="P4609" t="s">
        <v>231</v>
      </c>
      <c r="S4609" t="s">
        <v>40</v>
      </c>
      <c r="T4609" t="s">
        <v>41</v>
      </c>
      <c r="U4609">
        <v>442</v>
      </c>
      <c r="Y4609" t="s">
        <v>5420</v>
      </c>
      <c r="AA4609">
        <v>34.0349</v>
      </c>
      <c r="AB4609">
        <v>-118.2959</v>
      </c>
      <c r="AC4609">
        <f t="shared" si="71"/>
        <v>0</v>
      </c>
    </row>
    <row r="4610" spans="1:29" x14ac:dyDescent="0.35">
      <c r="A4610">
        <v>201205155</v>
      </c>
      <c r="B4610" s="1">
        <v>43846</v>
      </c>
      <c r="C4610" s="1">
        <v>43844</v>
      </c>
      <c r="D4610">
        <v>1200</v>
      </c>
      <c r="E4610">
        <v>12</v>
      </c>
      <c r="F4610" t="s">
        <v>68</v>
      </c>
      <c r="G4610">
        <v>1239</v>
      </c>
      <c r="H4610">
        <v>2</v>
      </c>
      <c r="I4610">
        <v>810</v>
      </c>
      <c r="J4610" t="s">
        <v>2028</v>
      </c>
      <c r="K4610" t="s">
        <v>7106</v>
      </c>
      <c r="L4610">
        <v>16</v>
      </c>
      <c r="M4610" t="s">
        <v>94</v>
      </c>
      <c r="N4610" t="s">
        <v>163</v>
      </c>
      <c r="O4610">
        <v>101</v>
      </c>
      <c r="P4610" t="s">
        <v>32</v>
      </c>
      <c r="S4610" t="s">
        <v>40</v>
      </c>
      <c r="T4610" t="s">
        <v>41</v>
      </c>
      <c r="U4610">
        <v>810</v>
      </c>
      <c r="Y4610" t="s">
        <v>4216</v>
      </c>
      <c r="Z4610" t="s">
        <v>1458</v>
      </c>
      <c r="AA4610">
        <v>33.987400000000001</v>
      </c>
      <c r="AB4610">
        <v>-118.28700000000001</v>
      </c>
      <c r="AC4610">
        <f t="shared" si="71"/>
        <v>0</v>
      </c>
    </row>
    <row r="4611" spans="1:29" x14ac:dyDescent="0.35">
      <c r="A4611">
        <v>201215222</v>
      </c>
      <c r="B4611" s="1">
        <v>44005</v>
      </c>
      <c r="C4611" s="1">
        <v>44005</v>
      </c>
      <c r="D4611">
        <v>1330</v>
      </c>
      <c r="E4611">
        <v>12</v>
      </c>
      <c r="F4611" t="s">
        <v>68</v>
      </c>
      <c r="G4611">
        <v>1267</v>
      </c>
      <c r="H4611">
        <v>1</v>
      </c>
      <c r="I4611">
        <v>230</v>
      </c>
      <c r="J4611" t="s">
        <v>161</v>
      </c>
      <c r="K4611" t="s">
        <v>7107</v>
      </c>
      <c r="L4611">
        <v>27</v>
      </c>
      <c r="M4611" t="s">
        <v>30</v>
      </c>
      <c r="N4611" t="s">
        <v>163</v>
      </c>
      <c r="O4611">
        <v>501</v>
      </c>
      <c r="P4611" t="s">
        <v>164</v>
      </c>
      <c r="Q4611">
        <v>221</v>
      </c>
      <c r="R4611" t="s">
        <v>7108</v>
      </c>
      <c r="S4611" t="s">
        <v>40</v>
      </c>
      <c r="T4611" t="s">
        <v>41</v>
      </c>
      <c r="U4611">
        <v>230</v>
      </c>
      <c r="Y4611" t="s">
        <v>1224</v>
      </c>
      <c r="AA4611">
        <v>33.961300000000001</v>
      </c>
      <c r="AB4611">
        <v>-118.2893</v>
      </c>
      <c r="AC4611">
        <f t="shared" ref="AC4611:AC4674" si="72">IF(OR((S:S)="CC", S:S="AA",S:S="JA"), 1, 0)</f>
        <v>0</v>
      </c>
    </row>
    <row r="4612" spans="1:29" x14ac:dyDescent="0.35">
      <c r="A4612">
        <v>200705553</v>
      </c>
      <c r="B4612" s="1">
        <v>43863</v>
      </c>
      <c r="C4612" s="1">
        <v>43863</v>
      </c>
      <c r="D4612">
        <v>2200</v>
      </c>
      <c r="E4612">
        <v>7</v>
      </c>
      <c r="F4612" t="s">
        <v>28</v>
      </c>
      <c r="G4612">
        <v>735</v>
      </c>
      <c r="H4612">
        <v>2</v>
      </c>
      <c r="I4612">
        <v>624</v>
      </c>
      <c r="J4612" t="s">
        <v>171</v>
      </c>
      <c r="K4612" t="s">
        <v>7109</v>
      </c>
      <c r="L4612">
        <v>38</v>
      </c>
      <c r="M4612" t="s">
        <v>94</v>
      </c>
      <c r="N4612" t="s">
        <v>31</v>
      </c>
      <c r="O4612">
        <v>502</v>
      </c>
      <c r="P4612" t="s">
        <v>47</v>
      </c>
      <c r="Q4612">
        <v>400</v>
      </c>
      <c r="R4612" t="s">
        <v>143</v>
      </c>
      <c r="S4612" t="s">
        <v>33</v>
      </c>
      <c r="T4612" t="s">
        <v>34</v>
      </c>
      <c r="U4612">
        <v>624</v>
      </c>
      <c r="Y4612" t="s">
        <v>7110</v>
      </c>
      <c r="AA4612">
        <v>34.064900000000002</v>
      </c>
      <c r="AB4612">
        <v>-118.3493</v>
      </c>
      <c r="AC4612">
        <f t="shared" si="72"/>
        <v>1</v>
      </c>
    </row>
    <row r="4613" spans="1:29" x14ac:dyDescent="0.35">
      <c r="A4613">
        <v>200516947</v>
      </c>
      <c r="B4613" s="1">
        <v>44156</v>
      </c>
      <c r="C4613" s="1">
        <v>44148</v>
      </c>
      <c r="D4613">
        <v>1800</v>
      </c>
      <c r="E4613">
        <v>5</v>
      </c>
      <c r="F4613" t="s">
        <v>98</v>
      </c>
      <c r="G4613">
        <v>569</v>
      </c>
      <c r="H4613">
        <v>1</v>
      </c>
      <c r="I4613">
        <v>420</v>
      </c>
      <c r="J4613" t="s">
        <v>352</v>
      </c>
      <c r="L4613">
        <v>0</v>
      </c>
      <c r="O4613">
        <v>213</v>
      </c>
      <c r="P4613" t="s">
        <v>7111</v>
      </c>
      <c r="S4613" t="s">
        <v>40</v>
      </c>
      <c r="T4613" t="s">
        <v>41</v>
      </c>
      <c r="U4613">
        <v>420</v>
      </c>
      <c r="Y4613" t="s">
        <v>7112</v>
      </c>
      <c r="AA4613">
        <v>33.732199999999999</v>
      </c>
      <c r="AB4613">
        <v>-118.2769</v>
      </c>
      <c r="AC4613">
        <f t="shared" si="72"/>
        <v>0</v>
      </c>
    </row>
    <row r="4614" spans="1:29" x14ac:dyDescent="0.35">
      <c r="A4614">
        <v>201109947</v>
      </c>
      <c r="B4614" s="1">
        <v>43982</v>
      </c>
      <c r="C4614" s="1">
        <v>43975</v>
      </c>
      <c r="D4614">
        <v>1630</v>
      </c>
      <c r="E4614">
        <v>11</v>
      </c>
      <c r="F4614" t="s">
        <v>64</v>
      </c>
      <c r="G4614">
        <v>1123</v>
      </c>
      <c r="H4614">
        <v>2</v>
      </c>
      <c r="I4614">
        <v>900</v>
      </c>
      <c r="J4614" t="s">
        <v>197</v>
      </c>
      <c r="K4614" t="s">
        <v>3150</v>
      </c>
      <c r="L4614">
        <v>43</v>
      </c>
      <c r="M4614" t="s">
        <v>94</v>
      </c>
      <c r="N4614" t="s">
        <v>73</v>
      </c>
      <c r="O4614">
        <v>738</v>
      </c>
      <c r="P4614" t="s">
        <v>3273</v>
      </c>
      <c r="S4614" t="s">
        <v>84</v>
      </c>
      <c r="T4614" t="s">
        <v>85</v>
      </c>
      <c r="U4614">
        <v>900</v>
      </c>
      <c r="Y4614" t="s">
        <v>7113</v>
      </c>
      <c r="AA4614">
        <v>34.119900000000001</v>
      </c>
      <c r="AB4614">
        <v>-118.25879999999999</v>
      </c>
      <c r="AC4614">
        <f t="shared" si="72"/>
        <v>0</v>
      </c>
    </row>
    <row r="4615" spans="1:29" x14ac:dyDescent="0.35">
      <c r="A4615">
        <v>200705911</v>
      </c>
      <c r="B4615" s="1">
        <v>43871</v>
      </c>
      <c r="C4615" s="1">
        <v>43871</v>
      </c>
      <c r="D4615">
        <v>900</v>
      </c>
      <c r="E4615">
        <v>7</v>
      </c>
      <c r="F4615" t="s">
        <v>28</v>
      </c>
      <c r="G4615">
        <v>779</v>
      </c>
      <c r="H4615">
        <v>1</v>
      </c>
      <c r="I4615">
        <v>761</v>
      </c>
      <c r="J4615" t="s">
        <v>403</v>
      </c>
      <c r="K4615" t="s">
        <v>7114</v>
      </c>
      <c r="L4615">
        <v>23</v>
      </c>
      <c r="M4615" t="s">
        <v>94</v>
      </c>
      <c r="N4615" t="s">
        <v>95</v>
      </c>
      <c r="O4615">
        <v>503</v>
      </c>
      <c r="P4615" t="s">
        <v>650</v>
      </c>
      <c r="Q4615">
        <v>400</v>
      </c>
      <c r="R4615" t="s">
        <v>143</v>
      </c>
      <c r="S4615" t="s">
        <v>40</v>
      </c>
      <c r="T4615" t="s">
        <v>41</v>
      </c>
      <c r="U4615">
        <v>761</v>
      </c>
      <c r="Y4615" t="s">
        <v>6435</v>
      </c>
      <c r="Z4615" t="s">
        <v>5291</v>
      </c>
      <c r="AA4615">
        <v>34.041800000000002</v>
      </c>
      <c r="AB4615">
        <v>-118.32129999999999</v>
      </c>
      <c r="AC4615">
        <f t="shared" si="72"/>
        <v>0</v>
      </c>
    </row>
    <row r="4616" spans="1:29" x14ac:dyDescent="0.35">
      <c r="A4616">
        <v>200816289</v>
      </c>
      <c r="B4616" s="1">
        <v>44146</v>
      </c>
      <c r="C4616" s="1">
        <v>44146</v>
      </c>
      <c r="D4616">
        <v>1000</v>
      </c>
      <c r="E4616">
        <v>8</v>
      </c>
      <c r="F4616" t="s">
        <v>109</v>
      </c>
      <c r="G4616">
        <v>833</v>
      </c>
      <c r="H4616">
        <v>2</v>
      </c>
      <c r="I4616">
        <v>624</v>
      </c>
      <c r="J4616" t="s">
        <v>171</v>
      </c>
      <c r="K4616" t="s">
        <v>7115</v>
      </c>
      <c r="L4616">
        <v>50</v>
      </c>
      <c r="M4616" t="s">
        <v>30</v>
      </c>
      <c r="N4616" t="s">
        <v>31</v>
      </c>
      <c r="O4616">
        <v>502</v>
      </c>
      <c r="P4616" t="s">
        <v>47</v>
      </c>
      <c r="Q4616">
        <v>400</v>
      </c>
      <c r="R4616" t="s">
        <v>143</v>
      </c>
      <c r="S4616" t="s">
        <v>84</v>
      </c>
      <c r="T4616" t="s">
        <v>85</v>
      </c>
      <c r="U4616">
        <v>624</v>
      </c>
      <c r="Y4616" t="s">
        <v>7116</v>
      </c>
      <c r="AA4616">
        <v>34.055700000000002</v>
      </c>
      <c r="AB4616">
        <v>-118.444</v>
      </c>
      <c r="AC4616">
        <f t="shared" si="72"/>
        <v>0</v>
      </c>
    </row>
    <row r="4617" spans="1:29" x14ac:dyDescent="0.35">
      <c r="A4617">
        <v>200910426</v>
      </c>
      <c r="B4617" s="1">
        <v>43984</v>
      </c>
      <c r="C4617" s="1">
        <v>43984</v>
      </c>
      <c r="D4617">
        <v>2115</v>
      </c>
      <c r="E4617">
        <v>9</v>
      </c>
      <c r="F4617" t="s">
        <v>49</v>
      </c>
      <c r="G4617">
        <v>926</v>
      </c>
      <c r="H4617">
        <v>1</v>
      </c>
      <c r="I4617">
        <v>230</v>
      </c>
      <c r="J4617" t="s">
        <v>161</v>
      </c>
      <c r="K4617" t="s">
        <v>7117</v>
      </c>
      <c r="L4617">
        <v>57</v>
      </c>
      <c r="M4617" t="s">
        <v>30</v>
      </c>
      <c r="N4617" t="s">
        <v>73</v>
      </c>
      <c r="O4617">
        <v>108</v>
      </c>
      <c r="P4617" t="s">
        <v>105</v>
      </c>
      <c r="Q4617">
        <v>312</v>
      </c>
      <c r="R4617" t="s">
        <v>717</v>
      </c>
      <c r="S4617" t="s">
        <v>40</v>
      </c>
      <c r="T4617" t="s">
        <v>41</v>
      </c>
      <c r="U4617">
        <v>230</v>
      </c>
      <c r="Y4617" t="s">
        <v>7118</v>
      </c>
      <c r="AA4617">
        <v>34.188699999999997</v>
      </c>
      <c r="AB4617">
        <v>-118.4487</v>
      </c>
      <c r="AC4617">
        <f t="shared" si="72"/>
        <v>0</v>
      </c>
    </row>
    <row r="4618" spans="1:29" x14ac:dyDescent="0.35">
      <c r="A4618">
        <v>200505315</v>
      </c>
      <c r="B4618" s="1">
        <v>43861</v>
      </c>
      <c r="C4618" s="1">
        <v>43861</v>
      </c>
      <c r="D4618">
        <v>1250</v>
      </c>
      <c r="E4618">
        <v>5</v>
      </c>
      <c r="F4618" t="s">
        <v>98</v>
      </c>
      <c r="G4618">
        <v>525</v>
      </c>
      <c r="H4618">
        <v>2</v>
      </c>
      <c r="I4618">
        <v>901</v>
      </c>
      <c r="J4618" t="s">
        <v>210</v>
      </c>
      <c r="K4618" t="s">
        <v>7119</v>
      </c>
      <c r="L4618">
        <v>54</v>
      </c>
      <c r="M4618" t="s">
        <v>94</v>
      </c>
      <c r="N4618" t="s">
        <v>95</v>
      </c>
      <c r="O4618">
        <v>502</v>
      </c>
      <c r="P4618" t="s">
        <v>47</v>
      </c>
      <c r="S4618" t="s">
        <v>40</v>
      </c>
      <c r="T4618" t="s">
        <v>41</v>
      </c>
      <c r="U4618">
        <v>901</v>
      </c>
      <c r="Y4618" t="s">
        <v>7120</v>
      </c>
      <c r="AA4618">
        <v>33.776600000000002</v>
      </c>
      <c r="AB4618">
        <v>-118.2713</v>
      </c>
      <c r="AC4618">
        <f t="shared" si="72"/>
        <v>0</v>
      </c>
    </row>
    <row r="4619" spans="1:29" x14ac:dyDescent="0.35">
      <c r="A4619">
        <v>200316691</v>
      </c>
      <c r="B4619" s="1">
        <v>44076</v>
      </c>
      <c r="C4619" s="1">
        <v>44076</v>
      </c>
      <c r="D4619">
        <v>1115</v>
      </c>
      <c r="E4619">
        <v>3</v>
      </c>
      <c r="F4619" t="s">
        <v>43</v>
      </c>
      <c r="G4619">
        <v>329</v>
      </c>
      <c r="H4619">
        <v>1</v>
      </c>
      <c r="I4619">
        <v>220</v>
      </c>
      <c r="J4619" t="s">
        <v>919</v>
      </c>
      <c r="K4619" t="s">
        <v>7121</v>
      </c>
      <c r="L4619">
        <v>19</v>
      </c>
      <c r="M4619" t="s">
        <v>46</v>
      </c>
      <c r="N4619" t="s">
        <v>46</v>
      </c>
      <c r="O4619">
        <v>210</v>
      </c>
      <c r="P4619" t="s">
        <v>183</v>
      </c>
      <c r="Q4619">
        <v>308</v>
      </c>
      <c r="R4619" t="s">
        <v>589</v>
      </c>
      <c r="S4619" t="s">
        <v>33</v>
      </c>
      <c r="T4619" t="s">
        <v>34</v>
      </c>
      <c r="U4619">
        <v>220</v>
      </c>
      <c r="Y4619" t="s">
        <v>2605</v>
      </c>
      <c r="AA4619">
        <v>34.026299999999999</v>
      </c>
      <c r="AB4619">
        <v>-118.27719999999999</v>
      </c>
      <c r="AC4619">
        <f t="shared" si="72"/>
        <v>1</v>
      </c>
    </row>
    <row r="4620" spans="1:29" x14ac:dyDescent="0.35">
      <c r="A4620">
        <v>200915262</v>
      </c>
      <c r="B4620" s="1">
        <v>44103</v>
      </c>
      <c r="C4620" s="1">
        <v>43882</v>
      </c>
      <c r="D4620">
        <v>2350</v>
      </c>
      <c r="E4620">
        <v>9</v>
      </c>
      <c r="F4620" t="s">
        <v>49</v>
      </c>
      <c r="G4620">
        <v>909</v>
      </c>
      <c r="H4620">
        <v>1</v>
      </c>
      <c r="I4620">
        <v>331</v>
      </c>
      <c r="J4620" t="s">
        <v>233</v>
      </c>
      <c r="K4620" t="s">
        <v>3401</v>
      </c>
      <c r="L4620">
        <v>32</v>
      </c>
      <c r="M4620" t="s">
        <v>30</v>
      </c>
      <c r="N4620" t="s">
        <v>95</v>
      </c>
      <c r="O4620">
        <v>101</v>
      </c>
      <c r="P4620" t="s">
        <v>32</v>
      </c>
      <c r="S4620" t="s">
        <v>40</v>
      </c>
      <c r="T4620" t="s">
        <v>41</v>
      </c>
      <c r="U4620">
        <v>331</v>
      </c>
      <c r="Y4620" t="s">
        <v>3250</v>
      </c>
      <c r="Z4620" t="s">
        <v>7122</v>
      </c>
      <c r="AA4620">
        <v>34.205800000000004</v>
      </c>
      <c r="AB4620">
        <v>-118.43819999999999</v>
      </c>
      <c r="AC4620">
        <f t="shared" si="72"/>
        <v>0</v>
      </c>
    </row>
    <row r="4621" spans="1:29" x14ac:dyDescent="0.35">
      <c r="A4621">
        <v>200616238</v>
      </c>
      <c r="B4621" s="1">
        <v>44107</v>
      </c>
      <c r="C4621" s="1">
        <v>44106</v>
      </c>
      <c r="D4621">
        <v>630</v>
      </c>
      <c r="E4621">
        <v>6</v>
      </c>
      <c r="F4621" t="s">
        <v>91</v>
      </c>
      <c r="G4621">
        <v>648</v>
      </c>
      <c r="H4621">
        <v>1</v>
      </c>
      <c r="I4621">
        <v>440</v>
      </c>
      <c r="J4621" t="s">
        <v>213</v>
      </c>
      <c r="K4621" t="s">
        <v>1059</v>
      </c>
      <c r="L4621">
        <v>0</v>
      </c>
      <c r="M4621" t="s">
        <v>46</v>
      </c>
      <c r="N4621" t="s">
        <v>46</v>
      </c>
      <c r="O4621">
        <v>252</v>
      </c>
      <c r="P4621" t="s">
        <v>783</v>
      </c>
      <c r="S4621" t="s">
        <v>40</v>
      </c>
      <c r="T4621" t="s">
        <v>41</v>
      </c>
      <c r="U4621">
        <v>440</v>
      </c>
      <c r="Y4621" t="s">
        <v>7123</v>
      </c>
      <c r="AA4621">
        <v>34.1</v>
      </c>
      <c r="AB4621">
        <v>-118.3113</v>
      </c>
      <c r="AC4621">
        <f t="shared" si="72"/>
        <v>0</v>
      </c>
    </row>
    <row r="4622" spans="1:29" x14ac:dyDescent="0.35">
      <c r="A4622">
        <v>201008083</v>
      </c>
      <c r="B4622" s="1">
        <v>43937</v>
      </c>
      <c r="C4622" s="1">
        <v>43937</v>
      </c>
      <c r="D4622">
        <v>750</v>
      </c>
      <c r="E4622">
        <v>10</v>
      </c>
      <c r="F4622" t="s">
        <v>103</v>
      </c>
      <c r="G4622">
        <v>1039</v>
      </c>
      <c r="H4622">
        <v>2</v>
      </c>
      <c r="I4622">
        <v>624</v>
      </c>
      <c r="J4622" t="s">
        <v>171</v>
      </c>
      <c r="K4622" t="s">
        <v>7124</v>
      </c>
      <c r="L4622">
        <v>60</v>
      </c>
      <c r="M4622" t="s">
        <v>30</v>
      </c>
      <c r="N4622" t="s">
        <v>95</v>
      </c>
      <c r="O4622">
        <v>510</v>
      </c>
      <c r="P4622" t="s">
        <v>189</v>
      </c>
      <c r="Q4622">
        <v>400</v>
      </c>
      <c r="R4622" t="s">
        <v>143</v>
      </c>
      <c r="S4622" t="s">
        <v>40</v>
      </c>
      <c r="T4622" t="s">
        <v>41</v>
      </c>
      <c r="U4622">
        <v>624</v>
      </c>
      <c r="V4622">
        <v>998</v>
      </c>
      <c r="Y4622" t="s">
        <v>3909</v>
      </c>
      <c r="AA4622">
        <v>34.190300000000001</v>
      </c>
      <c r="AB4622">
        <v>-118.4815</v>
      </c>
      <c r="AC4622">
        <f t="shared" si="72"/>
        <v>0</v>
      </c>
    </row>
    <row r="4623" spans="1:29" x14ac:dyDescent="0.35">
      <c r="A4623">
        <v>200906910</v>
      </c>
      <c r="B4623" s="1">
        <v>43894</v>
      </c>
      <c r="C4623" s="1">
        <v>43893</v>
      </c>
      <c r="D4623">
        <v>1600</v>
      </c>
      <c r="E4623">
        <v>9</v>
      </c>
      <c r="F4623" t="s">
        <v>49</v>
      </c>
      <c r="G4623">
        <v>911</v>
      </c>
      <c r="H4623">
        <v>1</v>
      </c>
      <c r="I4623">
        <v>420</v>
      </c>
      <c r="J4623" t="s">
        <v>352</v>
      </c>
      <c r="L4623">
        <v>0</v>
      </c>
      <c r="O4623">
        <v>108</v>
      </c>
      <c r="P4623" t="s">
        <v>105</v>
      </c>
      <c r="S4623" t="s">
        <v>40</v>
      </c>
      <c r="T4623" t="s">
        <v>41</v>
      </c>
      <c r="U4623">
        <v>420</v>
      </c>
      <c r="Y4623" t="s">
        <v>2557</v>
      </c>
      <c r="AA4623">
        <v>34.2012</v>
      </c>
      <c r="AB4623">
        <v>-118.4684</v>
      </c>
      <c r="AC4623">
        <f t="shared" si="72"/>
        <v>0</v>
      </c>
    </row>
    <row r="4624" spans="1:29" x14ac:dyDescent="0.35">
      <c r="A4624">
        <v>200118159</v>
      </c>
      <c r="B4624" s="1">
        <v>44092</v>
      </c>
      <c r="C4624" s="1">
        <v>44092</v>
      </c>
      <c r="D4624">
        <v>1830</v>
      </c>
      <c r="E4624">
        <v>1</v>
      </c>
      <c r="F4624" t="s">
        <v>36</v>
      </c>
      <c r="G4624">
        <v>157</v>
      </c>
      <c r="H4624">
        <v>2</v>
      </c>
      <c r="I4624">
        <v>624</v>
      </c>
      <c r="J4624" t="s">
        <v>171</v>
      </c>
      <c r="K4624">
        <v>416</v>
      </c>
      <c r="L4624">
        <v>50</v>
      </c>
      <c r="M4624" t="s">
        <v>30</v>
      </c>
      <c r="N4624" t="s">
        <v>73</v>
      </c>
      <c r="O4624">
        <v>101</v>
      </c>
      <c r="P4624" t="s">
        <v>32</v>
      </c>
      <c r="Q4624">
        <v>500</v>
      </c>
      <c r="R4624" t="s">
        <v>184</v>
      </c>
      <c r="S4624" t="s">
        <v>40</v>
      </c>
      <c r="T4624" t="s">
        <v>41</v>
      </c>
      <c r="U4624">
        <v>624</v>
      </c>
      <c r="Y4624" t="s">
        <v>677</v>
      </c>
      <c r="Z4624" t="s">
        <v>4967</v>
      </c>
      <c r="AA4624">
        <v>34.043500000000002</v>
      </c>
      <c r="AB4624">
        <v>-118.2427</v>
      </c>
      <c r="AC4624">
        <f t="shared" si="72"/>
        <v>0</v>
      </c>
    </row>
    <row r="4625" spans="1:29" x14ac:dyDescent="0.35">
      <c r="A4625">
        <v>201214649</v>
      </c>
      <c r="B4625" s="1">
        <v>43995</v>
      </c>
      <c r="C4625" s="1">
        <v>43995</v>
      </c>
      <c r="D4625">
        <v>2230</v>
      </c>
      <c r="E4625">
        <v>12</v>
      </c>
      <c r="F4625" t="s">
        <v>68</v>
      </c>
      <c r="G4625">
        <v>1283</v>
      </c>
      <c r="H4625">
        <v>1</v>
      </c>
      <c r="I4625">
        <v>236</v>
      </c>
      <c r="J4625" t="s">
        <v>692</v>
      </c>
      <c r="K4625" t="s">
        <v>7125</v>
      </c>
      <c r="L4625">
        <v>21</v>
      </c>
      <c r="M4625" t="s">
        <v>94</v>
      </c>
      <c r="N4625" t="s">
        <v>163</v>
      </c>
      <c r="O4625">
        <v>101</v>
      </c>
      <c r="P4625" t="s">
        <v>32</v>
      </c>
      <c r="Q4625">
        <v>400</v>
      </c>
      <c r="R4625" t="s">
        <v>143</v>
      </c>
      <c r="S4625" t="s">
        <v>40</v>
      </c>
      <c r="T4625" t="s">
        <v>41</v>
      </c>
      <c r="U4625">
        <v>236</v>
      </c>
      <c r="Y4625" t="s">
        <v>7126</v>
      </c>
      <c r="AA4625">
        <v>33.949100000000001</v>
      </c>
      <c r="AB4625">
        <v>-118.3139</v>
      </c>
      <c r="AC4625">
        <f t="shared" si="72"/>
        <v>0</v>
      </c>
    </row>
    <row r="4626" spans="1:29" x14ac:dyDescent="0.35">
      <c r="A4626">
        <v>200805550</v>
      </c>
      <c r="B4626" s="1">
        <v>43865</v>
      </c>
      <c r="C4626" s="1">
        <v>43843</v>
      </c>
      <c r="D4626">
        <v>930</v>
      </c>
      <c r="E4626">
        <v>8</v>
      </c>
      <c r="F4626" t="s">
        <v>109</v>
      </c>
      <c r="G4626">
        <v>858</v>
      </c>
      <c r="H4626">
        <v>2</v>
      </c>
      <c r="I4626">
        <v>745</v>
      </c>
      <c r="J4626" t="s">
        <v>139</v>
      </c>
      <c r="K4626" t="s">
        <v>7127</v>
      </c>
      <c r="L4626">
        <v>47</v>
      </c>
      <c r="M4626" t="s">
        <v>94</v>
      </c>
      <c r="N4626" t="s">
        <v>31</v>
      </c>
      <c r="O4626">
        <v>501</v>
      </c>
      <c r="P4626" t="s">
        <v>164</v>
      </c>
      <c r="S4626" t="s">
        <v>84</v>
      </c>
      <c r="T4626" t="s">
        <v>85</v>
      </c>
      <c r="U4626">
        <v>745</v>
      </c>
      <c r="Y4626" t="s">
        <v>7128</v>
      </c>
      <c r="AA4626">
        <v>34.057099999999998</v>
      </c>
      <c r="AB4626">
        <v>-118.38679999999999</v>
      </c>
      <c r="AC4626">
        <f t="shared" si="72"/>
        <v>0</v>
      </c>
    </row>
    <row r="4627" spans="1:29" x14ac:dyDescent="0.35">
      <c r="A4627">
        <v>200305794</v>
      </c>
      <c r="B4627" s="1">
        <v>43860</v>
      </c>
      <c r="C4627" s="1">
        <v>43860</v>
      </c>
      <c r="D4627">
        <v>2205</v>
      </c>
      <c r="E4627">
        <v>3</v>
      </c>
      <c r="F4627" t="s">
        <v>43</v>
      </c>
      <c r="G4627">
        <v>357</v>
      </c>
      <c r="H4627">
        <v>1</v>
      </c>
      <c r="I4627">
        <v>230</v>
      </c>
      <c r="J4627" t="s">
        <v>161</v>
      </c>
      <c r="K4627" t="s">
        <v>7129</v>
      </c>
      <c r="L4627">
        <v>15</v>
      </c>
      <c r="M4627" t="s">
        <v>46</v>
      </c>
      <c r="N4627" t="s">
        <v>46</v>
      </c>
      <c r="O4627">
        <v>945</v>
      </c>
      <c r="P4627" t="s">
        <v>1298</v>
      </c>
      <c r="Q4627">
        <v>512</v>
      </c>
      <c r="R4627" t="s">
        <v>2684</v>
      </c>
      <c r="S4627" t="s">
        <v>40</v>
      </c>
      <c r="T4627" t="s">
        <v>41</v>
      </c>
      <c r="U4627">
        <v>230</v>
      </c>
      <c r="Y4627" t="s">
        <v>1299</v>
      </c>
      <c r="AA4627">
        <v>34.021900000000002</v>
      </c>
      <c r="AB4627">
        <v>-118.2959</v>
      </c>
      <c r="AC4627">
        <f t="shared" si="72"/>
        <v>0</v>
      </c>
    </row>
    <row r="4628" spans="1:29" x14ac:dyDescent="0.35">
      <c r="A4628">
        <v>200318285</v>
      </c>
      <c r="B4628" s="1">
        <v>44106</v>
      </c>
      <c r="C4628" s="1">
        <v>44106</v>
      </c>
      <c r="D4628">
        <v>1030</v>
      </c>
      <c r="E4628">
        <v>3</v>
      </c>
      <c r="F4628" t="s">
        <v>43</v>
      </c>
      <c r="G4628">
        <v>359</v>
      </c>
      <c r="H4628">
        <v>2</v>
      </c>
      <c r="I4628">
        <v>625</v>
      </c>
      <c r="J4628" t="s">
        <v>628</v>
      </c>
      <c r="K4628" t="s">
        <v>7130</v>
      </c>
      <c r="L4628">
        <v>39</v>
      </c>
      <c r="M4628" t="s">
        <v>94</v>
      </c>
      <c r="N4628" t="s">
        <v>163</v>
      </c>
      <c r="O4628">
        <v>101</v>
      </c>
      <c r="P4628" t="s">
        <v>32</v>
      </c>
      <c r="Q4628">
        <v>500</v>
      </c>
      <c r="R4628" t="s">
        <v>184</v>
      </c>
      <c r="S4628" t="s">
        <v>40</v>
      </c>
      <c r="T4628" t="s">
        <v>41</v>
      </c>
      <c r="U4628">
        <v>625</v>
      </c>
      <c r="Y4628" t="s">
        <v>866</v>
      </c>
      <c r="Z4628" t="s">
        <v>7131</v>
      </c>
      <c r="AA4628">
        <v>34.014000000000003</v>
      </c>
      <c r="AB4628">
        <v>-118.28279999999999</v>
      </c>
      <c r="AC4628">
        <f t="shared" si="72"/>
        <v>0</v>
      </c>
    </row>
    <row r="4629" spans="1:29" x14ac:dyDescent="0.35">
      <c r="A4629">
        <v>200404652</v>
      </c>
      <c r="B4629" s="1">
        <v>43847</v>
      </c>
      <c r="C4629" s="1">
        <v>43840</v>
      </c>
      <c r="D4629">
        <v>800</v>
      </c>
      <c r="E4629">
        <v>4</v>
      </c>
      <c r="F4629" t="s">
        <v>54</v>
      </c>
      <c r="G4629">
        <v>455</v>
      </c>
      <c r="H4629">
        <v>2</v>
      </c>
      <c r="I4629">
        <v>662</v>
      </c>
      <c r="J4629" t="s">
        <v>191</v>
      </c>
      <c r="K4629">
        <v>701</v>
      </c>
      <c r="L4629">
        <v>60</v>
      </c>
      <c r="M4629" t="s">
        <v>30</v>
      </c>
      <c r="N4629" t="s">
        <v>173</v>
      </c>
      <c r="O4629">
        <v>501</v>
      </c>
      <c r="P4629" t="s">
        <v>164</v>
      </c>
      <c r="S4629" t="s">
        <v>40</v>
      </c>
      <c r="T4629" t="s">
        <v>41</v>
      </c>
      <c r="U4629">
        <v>662</v>
      </c>
      <c r="Y4629" t="s">
        <v>7132</v>
      </c>
      <c r="AA4629">
        <v>34.054099999999998</v>
      </c>
      <c r="AB4629">
        <v>-118.21259999999999</v>
      </c>
      <c r="AC4629">
        <f t="shared" si="72"/>
        <v>0</v>
      </c>
    </row>
    <row r="4630" spans="1:29" x14ac:dyDescent="0.35">
      <c r="A4630">
        <v>200714950</v>
      </c>
      <c r="B4630" s="1">
        <v>44119</v>
      </c>
      <c r="C4630" s="1">
        <v>44119</v>
      </c>
      <c r="D4630">
        <v>1520</v>
      </c>
      <c r="E4630">
        <v>7</v>
      </c>
      <c r="F4630" t="s">
        <v>28</v>
      </c>
      <c r="G4630">
        <v>742</v>
      </c>
      <c r="H4630">
        <v>2</v>
      </c>
      <c r="I4630">
        <v>946</v>
      </c>
      <c r="J4630" t="s">
        <v>125</v>
      </c>
      <c r="K4630" t="s">
        <v>7133</v>
      </c>
      <c r="L4630">
        <v>42</v>
      </c>
      <c r="M4630" t="s">
        <v>30</v>
      </c>
      <c r="N4630" t="s">
        <v>95</v>
      </c>
      <c r="O4630">
        <v>801</v>
      </c>
      <c r="P4630" t="s">
        <v>381</v>
      </c>
      <c r="Q4630">
        <v>511</v>
      </c>
      <c r="R4630" t="s">
        <v>151</v>
      </c>
      <c r="S4630" t="s">
        <v>40</v>
      </c>
      <c r="T4630" t="s">
        <v>41</v>
      </c>
      <c r="U4630">
        <v>946</v>
      </c>
      <c r="Y4630" t="s">
        <v>664</v>
      </c>
      <c r="Z4630" t="s">
        <v>1728</v>
      </c>
      <c r="AA4630">
        <v>34.063000000000002</v>
      </c>
      <c r="AB4630">
        <v>-118.36190000000001</v>
      </c>
      <c r="AC4630">
        <f t="shared" si="72"/>
        <v>0</v>
      </c>
    </row>
    <row r="4631" spans="1:29" x14ac:dyDescent="0.35">
      <c r="A4631">
        <v>200107202</v>
      </c>
      <c r="B4631" s="1">
        <v>43876</v>
      </c>
      <c r="C4631" s="1">
        <v>43876</v>
      </c>
      <c r="D4631">
        <v>705</v>
      </c>
      <c r="E4631">
        <v>1</v>
      </c>
      <c r="F4631" t="s">
        <v>36</v>
      </c>
      <c r="G4631">
        <v>152</v>
      </c>
      <c r="H4631">
        <v>1</v>
      </c>
      <c r="I4631">
        <v>440</v>
      </c>
      <c r="J4631" t="s">
        <v>213</v>
      </c>
      <c r="K4631" t="s">
        <v>7134</v>
      </c>
      <c r="L4631">
        <v>71</v>
      </c>
      <c r="M4631" t="s">
        <v>94</v>
      </c>
      <c r="N4631" t="s">
        <v>31</v>
      </c>
      <c r="O4631">
        <v>903</v>
      </c>
      <c r="P4631" t="s">
        <v>537</v>
      </c>
      <c r="S4631" t="s">
        <v>40</v>
      </c>
      <c r="T4631" t="s">
        <v>41</v>
      </c>
      <c r="U4631">
        <v>440</v>
      </c>
      <c r="Y4631" t="s">
        <v>538</v>
      </c>
      <c r="AA4631">
        <v>34.050899999999999</v>
      </c>
      <c r="AB4631">
        <v>-118.2585</v>
      </c>
      <c r="AC4631">
        <f t="shared" si="72"/>
        <v>0</v>
      </c>
    </row>
    <row r="4632" spans="1:29" x14ac:dyDescent="0.35">
      <c r="A4632">
        <v>201225231</v>
      </c>
      <c r="B4632" s="1">
        <v>44157</v>
      </c>
      <c r="C4632" s="1">
        <v>44156</v>
      </c>
      <c r="D4632">
        <v>2330</v>
      </c>
      <c r="E4632">
        <v>12</v>
      </c>
      <c r="F4632" t="s">
        <v>68</v>
      </c>
      <c r="G4632">
        <v>1268</v>
      </c>
      <c r="H4632">
        <v>1</v>
      </c>
      <c r="I4632">
        <v>350</v>
      </c>
      <c r="J4632" t="s">
        <v>1591</v>
      </c>
      <c r="K4632" t="s">
        <v>7135</v>
      </c>
      <c r="L4632">
        <v>26</v>
      </c>
      <c r="M4632" t="s">
        <v>94</v>
      </c>
      <c r="N4632" t="s">
        <v>163</v>
      </c>
      <c r="O4632">
        <v>502</v>
      </c>
      <c r="P4632" t="s">
        <v>47</v>
      </c>
      <c r="Q4632">
        <v>400</v>
      </c>
      <c r="R4632" t="s">
        <v>143</v>
      </c>
      <c r="S4632" t="s">
        <v>33</v>
      </c>
      <c r="T4632" t="s">
        <v>34</v>
      </c>
      <c r="U4632">
        <v>350</v>
      </c>
      <c r="V4632">
        <v>626</v>
      </c>
      <c r="Y4632" t="s">
        <v>7136</v>
      </c>
      <c r="AA4632">
        <v>33.966900000000003</v>
      </c>
      <c r="AB4632">
        <v>-118.2739</v>
      </c>
      <c r="AC4632">
        <f t="shared" si="72"/>
        <v>1</v>
      </c>
    </row>
    <row r="4633" spans="1:29" x14ac:dyDescent="0.35">
      <c r="A4633">
        <v>200518117</v>
      </c>
      <c r="B4633" s="1">
        <v>44187</v>
      </c>
      <c r="C4633" s="1">
        <v>44186</v>
      </c>
      <c r="D4633">
        <v>200</v>
      </c>
      <c r="E4633">
        <v>5</v>
      </c>
      <c r="F4633" t="s">
        <v>98</v>
      </c>
      <c r="G4633">
        <v>501</v>
      </c>
      <c r="H4633">
        <v>1</v>
      </c>
      <c r="I4633">
        <v>420</v>
      </c>
      <c r="J4633" t="s">
        <v>352</v>
      </c>
      <c r="K4633" t="s">
        <v>2141</v>
      </c>
      <c r="L4633">
        <v>39</v>
      </c>
      <c r="M4633" t="s">
        <v>30</v>
      </c>
      <c r="N4633" t="s">
        <v>95</v>
      </c>
      <c r="O4633">
        <v>104</v>
      </c>
      <c r="P4633" t="s">
        <v>201</v>
      </c>
      <c r="S4633" t="s">
        <v>40</v>
      </c>
      <c r="T4633" t="s">
        <v>41</v>
      </c>
      <c r="U4633">
        <v>420</v>
      </c>
      <c r="Y4633" t="s">
        <v>7137</v>
      </c>
      <c r="AA4633">
        <v>33.863399999999999</v>
      </c>
      <c r="AB4633">
        <v>-118.2919</v>
      </c>
      <c r="AC4633">
        <f t="shared" si="72"/>
        <v>0</v>
      </c>
    </row>
    <row r="4634" spans="1:29" x14ac:dyDescent="0.35">
      <c r="A4634">
        <v>200509219</v>
      </c>
      <c r="B4634" s="1">
        <v>43959</v>
      </c>
      <c r="C4634" s="1">
        <v>43959</v>
      </c>
      <c r="D4634">
        <v>1210</v>
      </c>
      <c r="E4634">
        <v>5</v>
      </c>
      <c r="F4634" t="s">
        <v>98</v>
      </c>
      <c r="G4634">
        <v>526</v>
      </c>
      <c r="H4634">
        <v>2</v>
      </c>
      <c r="I4634">
        <v>888</v>
      </c>
      <c r="J4634" t="s">
        <v>250</v>
      </c>
      <c r="K4634">
        <v>2004</v>
      </c>
      <c r="L4634">
        <v>0</v>
      </c>
      <c r="M4634" t="s">
        <v>46</v>
      </c>
      <c r="N4634" t="s">
        <v>46</v>
      </c>
      <c r="O4634">
        <v>108</v>
      </c>
      <c r="P4634" t="s">
        <v>105</v>
      </c>
      <c r="S4634" t="s">
        <v>33</v>
      </c>
      <c r="T4634" t="s">
        <v>34</v>
      </c>
      <c r="U4634">
        <v>888</v>
      </c>
      <c r="Y4634" t="s">
        <v>7138</v>
      </c>
      <c r="AA4634">
        <v>33.778300000000002</v>
      </c>
      <c r="AB4634">
        <v>-118.2675</v>
      </c>
      <c r="AC4634">
        <f t="shared" si="72"/>
        <v>1</v>
      </c>
    </row>
    <row r="4635" spans="1:29" x14ac:dyDescent="0.35">
      <c r="A4635">
        <v>200405685</v>
      </c>
      <c r="B4635" s="1">
        <v>43874</v>
      </c>
      <c r="C4635" s="1">
        <v>43873</v>
      </c>
      <c r="D4635">
        <v>1730</v>
      </c>
      <c r="E4635">
        <v>4</v>
      </c>
      <c r="F4635" t="s">
        <v>54</v>
      </c>
      <c r="G4635">
        <v>439</v>
      </c>
      <c r="H4635">
        <v>1</v>
      </c>
      <c r="I4635">
        <v>440</v>
      </c>
      <c r="J4635" t="s">
        <v>213</v>
      </c>
      <c r="K4635" t="s">
        <v>509</v>
      </c>
      <c r="L4635">
        <v>0</v>
      </c>
      <c r="M4635" t="s">
        <v>30</v>
      </c>
      <c r="N4635" t="s">
        <v>73</v>
      </c>
      <c r="O4635">
        <v>203</v>
      </c>
      <c r="P4635" t="s">
        <v>101</v>
      </c>
      <c r="S4635" t="s">
        <v>40</v>
      </c>
      <c r="T4635" t="s">
        <v>41</v>
      </c>
      <c r="U4635">
        <v>440</v>
      </c>
      <c r="Y4635" t="s">
        <v>7139</v>
      </c>
      <c r="AA4635">
        <v>34.073900000000002</v>
      </c>
      <c r="AB4635">
        <v>-118.1632</v>
      </c>
      <c r="AC4635">
        <f t="shared" si="72"/>
        <v>0</v>
      </c>
    </row>
    <row r="4636" spans="1:29" x14ac:dyDescent="0.35">
      <c r="A4636">
        <v>200506997</v>
      </c>
      <c r="B4636" s="1">
        <v>43900</v>
      </c>
      <c r="C4636" s="1">
        <v>43900</v>
      </c>
      <c r="D4636">
        <v>1306</v>
      </c>
      <c r="E4636">
        <v>5</v>
      </c>
      <c r="F4636" t="s">
        <v>98</v>
      </c>
      <c r="G4636">
        <v>503</v>
      </c>
      <c r="H4636">
        <v>1</v>
      </c>
      <c r="I4636">
        <v>320</v>
      </c>
      <c r="J4636" t="s">
        <v>435</v>
      </c>
      <c r="K4636" t="s">
        <v>7140</v>
      </c>
      <c r="L4636">
        <v>71</v>
      </c>
      <c r="M4636" t="s">
        <v>94</v>
      </c>
      <c r="N4636" t="s">
        <v>173</v>
      </c>
      <c r="O4636">
        <v>501</v>
      </c>
      <c r="P4636" t="s">
        <v>164</v>
      </c>
      <c r="S4636" t="s">
        <v>40</v>
      </c>
      <c r="T4636" t="s">
        <v>41</v>
      </c>
      <c r="U4636">
        <v>320</v>
      </c>
      <c r="Y4636" t="s">
        <v>7141</v>
      </c>
      <c r="AA4636">
        <v>33.793999999999997</v>
      </c>
      <c r="AB4636">
        <v>-118.2899</v>
      </c>
      <c r="AC4636">
        <f t="shared" si="72"/>
        <v>0</v>
      </c>
    </row>
    <row r="4637" spans="1:29" x14ac:dyDescent="0.35">
      <c r="A4637">
        <v>200714192</v>
      </c>
      <c r="B4637" s="1">
        <v>44098</v>
      </c>
      <c r="C4637" s="1">
        <v>44098</v>
      </c>
      <c r="D4637">
        <v>740</v>
      </c>
      <c r="E4637">
        <v>7</v>
      </c>
      <c r="F4637" t="s">
        <v>28</v>
      </c>
      <c r="G4637">
        <v>778</v>
      </c>
      <c r="H4637">
        <v>2</v>
      </c>
      <c r="I4637">
        <v>624</v>
      </c>
      <c r="J4637" t="s">
        <v>171</v>
      </c>
      <c r="K4637" t="s">
        <v>7142</v>
      </c>
      <c r="L4637">
        <v>18</v>
      </c>
      <c r="M4637" t="s">
        <v>30</v>
      </c>
      <c r="N4637" t="s">
        <v>95</v>
      </c>
      <c r="O4637">
        <v>102</v>
      </c>
      <c r="P4637" t="s">
        <v>186</v>
      </c>
      <c r="Q4637">
        <v>400</v>
      </c>
      <c r="R4637" t="s">
        <v>143</v>
      </c>
      <c r="S4637" t="s">
        <v>84</v>
      </c>
      <c r="T4637" t="s">
        <v>85</v>
      </c>
      <c r="U4637">
        <v>624</v>
      </c>
      <c r="V4637">
        <v>998</v>
      </c>
      <c r="Y4637" t="s">
        <v>7143</v>
      </c>
      <c r="AA4637">
        <v>34.041800000000002</v>
      </c>
      <c r="AB4637">
        <v>-118.3248</v>
      </c>
      <c r="AC4637">
        <f t="shared" si="72"/>
        <v>0</v>
      </c>
    </row>
    <row r="4638" spans="1:29" x14ac:dyDescent="0.35">
      <c r="A4638">
        <v>200404156</v>
      </c>
      <c r="B4638" s="1">
        <v>43834</v>
      </c>
      <c r="C4638" s="1">
        <v>43834</v>
      </c>
      <c r="D4638">
        <v>2215</v>
      </c>
      <c r="E4638">
        <v>4</v>
      </c>
      <c r="F4638" t="s">
        <v>54</v>
      </c>
      <c r="G4638">
        <v>411</v>
      </c>
      <c r="H4638">
        <v>1</v>
      </c>
      <c r="I4638">
        <v>236</v>
      </c>
      <c r="J4638" t="s">
        <v>692</v>
      </c>
      <c r="K4638" t="s">
        <v>7144</v>
      </c>
      <c r="L4638">
        <v>32</v>
      </c>
      <c r="M4638" t="s">
        <v>94</v>
      </c>
      <c r="N4638" t="s">
        <v>163</v>
      </c>
      <c r="O4638">
        <v>101</v>
      </c>
      <c r="P4638" t="s">
        <v>32</v>
      </c>
      <c r="Q4638">
        <v>400</v>
      </c>
      <c r="R4638" t="s">
        <v>143</v>
      </c>
      <c r="S4638" t="s">
        <v>84</v>
      </c>
      <c r="T4638" t="s">
        <v>85</v>
      </c>
      <c r="U4638">
        <v>236</v>
      </c>
      <c r="Y4638" t="s">
        <v>2721</v>
      </c>
      <c r="Z4638" t="s">
        <v>357</v>
      </c>
      <c r="AA4638">
        <v>34.072099999999999</v>
      </c>
      <c r="AB4638">
        <v>-118.2213</v>
      </c>
      <c r="AC4638">
        <f t="shared" si="72"/>
        <v>0</v>
      </c>
    </row>
    <row r="4639" spans="1:29" x14ac:dyDescent="0.35">
      <c r="A4639">
        <v>200306834</v>
      </c>
      <c r="B4639" s="1">
        <v>43878</v>
      </c>
      <c r="C4639" s="1">
        <v>43878</v>
      </c>
      <c r="D4639">
        <v>2000</v>
      </c>
      <c r="E4639">
        <v>3</v>
      </c>
      <c r="F4639" t="s">
        <v>43</v>
      </c>
      <c r="G4639">
        <v>316</v>
      </c>
      <c r="H4639">
        <v>1</v>
      </c>
      <c r="I4639">
        <v>230</v>
      </c>
      <c r="J4639" t="s">
        <v>161</v>
      </c>
      <c r="K4639" t="s">
        <v>7145</v>
      </c>
      <c r="L4639">
        <v>20</v>
      </c>
      <c r="M4639" t="s">
        <v>30</v>
      </c>
      <c r="N4639" t="s">
        <v>95</v>
      </c>
      <c r="O4639">
        <v>101</v>
      </c>
      <c r="P4639" t="s">
        <v>32</v>
      </c>
      <c r="Q4639">
        <v>102</v>
      </c>
      <c r="R4639" t="s">
        <v>219</v>
      </c>
      <c r="S4639" t="s">
        <v>40</v>
      </c>
      <c r="T4639" t="s">
        <v>41</v>
      </c>
      <c r="U4639">
        <v>230</v>
      </c>
      <c r="Y4639" t="s">
        <v>6013</v>
      </c>
      <c r="Z4639" t="s">
        <v>7146</v>
      </c>
      <c r="AA4639">
        <v>34.034599999999998</v>
      </c>
      <c r="AB4639">
        <v>-118.3058</v>
      </c>
      <c r="AC4639">
        <f t="shared" si="72"/>
        <v>0</v>
      </c>
    </row>
    <row r="4640" spans="1:29" x14ac:dyDescent="0.35">
      <c r="A4640">
        <v>201208818</v>
      </c>
      <c r="B4640" s="1">
        <v>43899</v>
      </c>
      <c r="C4640" s="1">
        <v>43898</v>
      </c>
      <c r="D4640">
        <v>1000</v>
      </c>
      <c r="E4640">
        <v>12</v>
      </c>
      <c r="F4640" t="s">
        <v>68</v>
      </c>
      <c r="G4640">
        <v>1239</v>
      </c>
      <c r="H4640">
        <v>1</v>
      </c>
      <c r="I4640">
        <v>230</v>
      </c>
      <c r="J4640" t="s">
        <v>161</v>
      </c>
      <c r="K4640" t="s">
        <v>7147</v>
      </c>
      <c r="L4640">
        <v>44</v>
      </c>
      <c r="M4640" t="s">
        <v>30</v>
      </c>
      <c r="N4640" t="s">
        <v>163</v>
      </c>
      <c r="O4640">
        <v>108</v>
      </c>
      <c r="P4640" t="s">
        <v>105</v>
      </c>
      <c r="Q4640">
        <v>207</v>
      </c>
      <c r="R4640" t="s">
        <v>1110</v>
      </c>
      <c r="S4640" t="s">
        <v>84</v>
      </c>
      <c r="T4640" t="s">
        <v>85</v>
      </c>
      <c r="U4640">
        <v>230</v>
      </c>
      <c r="Y4640" t="s">
        <v>196</v>
      </c>
      <c r="AA4640">
        <v>33.987099999999998</v>
      </c>
      <c r="AB4640">
        <v>-118.28270000000001</v>
      </c>
      <c r="AC4640">
        <f t="shared" si="72"/>
        <v>0</v>
      </c>
    </row>
    <row r="4641" spans="1:29" x14ac:dyDescent="0.35">
      <c r="A4641">
        <v>200713407</v>
      </c>
      <c r="B4641" s="1">
        <v>44075</v>
      </c>
      <c r="C4641" s="1">
        <v>44075</v>
      </c>
      <c r="D4641">
        <v>1650</v>
      </c>
      <c r="E4641">
        <v>7</v>
      </c>
      <c r="F4641" t="s">
        <v>28</v>
      </c>
      <c r="G4641">
        <v>769</v>
      </c>
      <c r="H4641">
        <v>1</v>
      </c>
      <c r="I4641">
        <v>210</v>
      </c>
      <c r="J4641" t="s">
        <v>149</v>
      </c>
      <c r="K4641" t="s">
        <v>7148</v>
      </c>
      <c r="L4641">
        <v>36</v>
      </c>
      <c r="M4641" t="s">
        <v>30</v>
      </c>
      <c r="N4641" t="s">
        <v>95</v>
      </c>
      <c r="O4641">
        <v>101</v>
      </c>
      <c r="P4641" t="s">
        <v>32</v>
      </c>
      <c r="Q4641">
        <v>106</v>
      </c>
      <c r="R4641" t="s">
        <v>592</v>
      </c>
      <c r="S4641" t="s">
        <v>355</v>
      </c>
      <c r="T4641" t="s">
        <v>356</v>
      </c>
      <c r="U4641">
        <v>210</v>
      </c>
      <c r="Y4641" t="s">
        <v>7149</v>
      </c>
      <c r="AA4641">
        <v>34.045400000000001</v>
      </c>
      <c r="AB4641">
        <v>-118.3207</v>
      </c>
      <c r="AC4641">
        <f t="shared" si="72"/>
        <v>1</v>
      </c>
    </row>
    <row r="4642" spans="1:29" x14ac:dyDescent="0.35">
      <c r="A4642">
        <v>200114902</v>
      </c>
      <c r="B4642" s="1">
        <v>44028</v>
      </c>
      <c r="C4642" s="1">
        <v>44011</v>
      </c>
      <c r="D4642">
        <v>100</v>
      </c>
      <c r="E4642">
        <v>1</v>
      </c>
      <c r="F4642" t="s">
        <v>36</v>
      </c>
      <c r="G4642">
        <v>192</v>
      </c>
      <c r="H4642">
        <v>1</v>
      </c>
      <c r="I4642">
        <v>210</v>
      </c>
      <c r="J4642" t="s">
        <v>149</v>
      </c>
      <c r="K4642" t="s">
        <v>7150</v>
      </c>
      <c r="L4642">
        <v>48</v>
      </c>
      <c r="M4642" t="s">
        <v>30</v>
      </c>
      <c r="N4642" t="s">
        <v>163</v>
      </c>
      <c r="O4642">
        <v>102</v>
      </c>
      <c r="P4642" t="s">
        <v>186</v>
      </c>
      <c r="Q4642">
        <v>500</v>
      </c>
      <c r="R4642" t="s">
        <v>184</v>
      </c>
      <c r="S4642" t="s">
        <v>40</v>
      </c>
      <c r="T4642" t="s">
        <v>41</v>
      </c>
      <c r="U4642">
        <v>210</v>
      </c>
      <c r="Y4642" t="s">
        <v>3513</v>
      </c>
      <c r="Z4642" t="s">
        <v>2163</v>
      </c>
      <c r="AA4642">
        <v>34.034199999999998</v>
      </c>
      <c r="AB4642">
        <v>-118.26730000000001</v>
      </c>
      <c r="AC4642">
        <f t="shared" si="72"/>
        <v>0</v>
      </c>
    </row>
    <row r="4643" spans="1:29" x14ac:dyDescent="0.35">
      <c r="A4643">
        <v>200911595</v>
      </c>
      <c r="B4643" s="1">
        <v>44007</v>
      </c>
      <c r="C4643" s="1">
        <v>43963</v>
      </c>
      <c r="D4643">
        <v>1225</v>
      </c>
      <c r="E4643">
        <v>9</v>
      </c>
      <c r="F4643" t="s">
        <v>49</v>
      </c>
      <c r="G4643">
        <v>937</v>
      </c>
      <c r="H4643">
        <v>2</v>
      </c>
      <c r="I4643">
        <v>354</v>
      </c>
      <c r="J4643" t="s">
        <v>167</v>
      </c>
      <c r="K4643" t="s">
        <v>2796</v>
      </c>
      <c r="L4643">
        <v>36</v>
      </c>
      <c r="M4643" t="s">
        <v>30</v>
      </c>
      <c r="N4643" t="s">
        <v>31</v>
      </c>
      <c r="O4643">
        <v>108</v>
      </c>
      <c r="P4643" t="s">
        <v>105</v>
      </c>
      <c r="S4643" t="s">
        <v>33</v>
      </c>
      <c r="T4643" t="s">
        <v>34</v>
      </c>
      <c r="U4643">
        <v>354</v>
      </c>
      <c r="Y4643" t="s">
        <v>1168</v>
      </c>
      <c r="Z4643" t="s">
        <v>2192</v>
      </c>
      <c r="AA4643">
        <v>34.186700000000002</v>
      </c>
      <c r="AB4643">
        <v>-118.44</v>
      </c>
      <c r="AC4643">
        <f t="shared" si="72"/>
        <v>1</v>
      </c>
    </row>
    <row r="4644" spans="1:29" x14ac:dyDescent="0.35">
      <c r="A4644">
        <v>200113545</v>
      </c>
      <c r="B4644" s="1">
        <v>43999</v>
      </c>
      <c r="C4644" s="1">
        <v>43999</v>
      </c>
      <c r="D4644">
        <v>1625</v>
      </c>
      <c r="E4644">
        <v>1</v>
      </c>
      <c r="F4644" t="s">
        <v>36</v>
      </c>
      <c r="G4644">
        <v>112</v>
      </c>
      <c r="H4644">
        <v>1</v>
      </c>
      <c r="I4644">
        <v>440</v>
      </c>
      <c r="J4644" t="s">
        <v>213</v>
      </c>
      <c r="K4644" t="s">
        <v>761</v>
      </c>
      <c r="L4644">
        <v>24</v>
      </c>
      <c r="M4644" t="s">
        <v>94</v>
      </c>
      <c r="N4644" t="s">
        <v>73</v>
      </c>
      <c r="O4644">
        <v>102</v>
      </c>
      <c r="P4644" t="s">
        <v>186</v>
      </c>
      <c r="S4644" t="s">
        <v>40</v>
      </c>
      <c r="T4644" t="s">
        <v>41</v>
      </c>
      <c r="U4644">
        <v>440</v>
      </c>
      <c r="Y4644" t="s">
        <v>7151</v>
      </c>
      <c r="AA4644">
        <v>34.057000000000002</v>
      </c>
      <c r="AB4644">
        <v>-118.2437</v>
      </c>
      <c r="AC4644">
        <f t="shared" si="72"/>
        <v>0</v>
      </c>
    </row>
    <row r="4645" spans="1:29" x14ac:dyDescent="0.35">
      <c r="A4645">
        <v>200408825</v>
      </c>
      <c r="B4645" s="1">
        <v>43964</v>
      </c>
      <c r="C4645" s="1">
        <v>43961</v>
      </c>
      <c r="D4645">
        <v>5</v>
      </c>
      <c r="E4645">
        <v>4</v>
      </c>
      <c r="F4645" t="s">
        <v>54</v>
      </c>
      <c r="G4645">
        <v>453</v>
      </c>
      <c r="H4645">
        <v>2</v>
      </c>
      <c r="I4645">
        <v>624</v>
      </c>
      <c r="J4645" t="s">
        <v>171</v>
      </c>
      <c r="K4645">
        <v>2001</v>
      </c>
      <c r="L4645">
        <v>47</v>
      </c>
      <c r="M4645" t="s">
        <v>94</v>
      </c>
      <c r="N4645" t="s">
        <v>95</v>
      </c>
      <c r="O4645">
        <v>101</v>
      </c>
      <c r="P4645" t="s">
        <v>32</v>
      </c>
      <c r="Q4645">
        <v>400</v>
      </c>
      <c r="R4645" t="s">
        <v>143</v>
      </c>
      <c r="S4645" t="s">
        <v>40</v>
      </c>
      <c r="T4645" t="s">
        <v>41</v>
      </c>
      <c r="U4645">
        <v>624</v>
      </c>
      <c r="Y4645" t="s">
        <v>7152</v>
      </c>
      <c r="AA4645">
        <v>34.054299999999998</v>
      </c>
      <c r="AB4645">
        <v>-118.2195</v>
      </c>
      <c r="AC4645">
        <f t="shared" si="72"/>
        <v>0</v>
      </c>
    </row>
    <row r="4646" spans="1:29" x14ac:dyDescent="0.35">
      <c r="A4646">
        <v>200319254</v>
      </c>
      <c r="B4646" s="1">
        <v>44126</v>
      </c>
      <c r="C4646" s="1">
        <v>44126</v>
      </c>
      <c r="D4646">
        <v>1040</v>
      </c>
      <c r="E4646">
        <v>3</v>
      </c>
      <c r="F4646" t="s">
        <v>43</v>
      </c>
      <c r="G4646">
        <v>397</v>
      </c>
      <c r="H4646">
        <v>2</v>
      </c>
      <c r="I4646">
        <v>901</v>
      </c>
      <c r="J4646" t="s">
        <v>210</v>
      </c>
      <c r="K4646" t="s">
        <v>7153</v>
      </c>
      <c r="L4646">
        <v>74</v>
      </c>
      <c r="M4646" t="s">
        <v>30</v>
      </c>
      <c r="N4646" t="s">
        <v>73</v>
      </c>
      <c r="O4646">
        <v>501</v>
      </c>
      <c r="P4646" t="s">
        <v>164</v>
      </c>
      <c r="S4646" t="s">
        <v>40</v>
      </c>
      <c r="T4646" t="s">
        <v>41</v>
      </c>
      <c r="U4646">
        <v>901</v>
      </c>
      <c r="Y4646" t="s">
        <v>3638</v>
      </c>
      <c r="AA4646">
        <v>34.008200000000002</v>
      </c>
      <c r="AB4646">
        <v>-118.29519999999999</v>
      </c>
      <c r="AC4646">
        <f t="shared" si="72"/>
        <v>0</v>
      </c>
    </row>
    <row r="4647" spans="1:29" x14ac:dyDescent="0.35">
      <c r="A4647">
        <v>201104874</v>
      </c>
      <c r="B4647" s="1">
        <v>43852</v>
      </c>
      <c r="C4647" s="1">
        <v>43850</v>
      </c>
      <c r="D4647">
        <v>1300</v>
      </c>
      <c r="E4647">
        <v>11</v>
      </c>
      <c r="F4647" t="s">
        <v>64</v>
      </c>
      <c r="G4647">
        <v>1175</v>
      </c>
      <c r="H4647">
        <v>1</v>
      </c>
      <c r="I4647">
        <v>330</v>
      </c>
      <c r="J4647" t="s">
        <v>37</v>
      </c>
      <c r="K4647" t="s">
        <v>637</v>
      </c>
      <c r="L4647">
        <v>31</v>
      </c>
      <c r="M4647" t="s">
        <v>94</v>
      </c>
      <c r="N4647" t="s">
        <v>73</v>
      </c>
      <c r="O4647">
        <v>101</v>
      </c>
      <c r="P4647" t="s">
        <v>32</v>
      </c>
      <c r="S4647" t="s">
        <v>40</v>
      </c>
      <c r="T4647" t="s">
        <v>41</v>
      </c>
      <c r="U4647">
        <v>330</v>
      </c>
      <c r="Y4647" t="s">
        <v>3131</v>
      </c>
      <c r="Z4647" t="s">
        <v>7154</v>
      </c>
      <c r="AA4647">
        <v>34.085700000000003</v>
      </c>
      <c r="AB4647">
        <v>-118.2457</v>
      </c>
      <c r="AC4647">
        <f t="shared" si="72"/>
        <v>0</v>
      </c>
    </row>
    <row r="4648" spans="1:29" x14ac:dyDescent="0.35">
      <c r="A4648">
        <v>201111706</v>
      </c>
      <c r="B4648" s="1">
        <v>44034</v>
      </c>
      <c r="C4648" s="1">
        <v>44033</v>
      </c>
      <c r="D4648">
        <v>2350</v>
      </c>
      <c r="E4648">
        <v>11</v>
      </c>
      <c r="F4648" t="s">
        <v>64</v>
      </c>
      <c r="G4648">
        <v>1179</v>
      </c>
      <c r="H4648">
        <v>1</v>
      </c>
      <c r="I4648">
        <v>440</v>
      </c>
      <c r="J4648" t="s">
        <v>213</v>
      </c>
      <c r="K4648" t="s">
        <v>7155</v>
      </c>
      <c r="L4648">
        <v>49</v>
      </c>
      <c r="M4648" t="s">
        <v>30</v>
      </c>
      <c r="N4648" t="s">
        <v>163</v>
      </c>
      <c r="O4648">
        <v>102</v>
      </c>
      <c r="P4648" t="s">
        <v>186</v>
      </c>
      <c r="S4648" t="s">
        <v>40</v>
      </c>
      <c r="T4648" t="s">
        <v>41</v>
      </c>
      <c r="U4648">
        <v>440</v>
      </c>
      <c r="Y4648" t="s">
        <v>7156</v>
      </c>
      <c r="Z4648" t="s">
        <v>994</v>
      </c>
      <c r="AA4648">
        <v>34.094499999999996</v>
      </c>
      <c r="AB4648">
        <v>-118.2085</v>
      </c>
      <c r="AC4648">
        <f t="shared" si="72"/>
        <v>0</v>
      </c>
    </row>
    <row r="4649" spans="1:29" x14ac:dyDescent="0.35">
      <c r="A4649">
        <v>200415117</v>
      </c>
      <c r="B4649" s="1">
        <v>44157</v>
      </c>
      <c r="C4649" s="1">
        <v>44157</v>
      </c>
      <c r="D4649">
        <v>30</v>
      </c>
      <c r="E4649">
        <v>4</v>
      </c>
      <c r="F4649" t="s">
        <v>54</v>
      </c>
      <c r="G4649">
        <v>489</v>
      </c>
      <c r="H4649">
        <v>2</v>
      </c>
      <c r="I4649">
        <v>624</v>
      </c>
      <c r="J4649" t="s">
        <v>171</v>
      </c>
      <c r="K4649" t="s">
        <v>7157</v>
      </c>
      <c r="L4649">
        <v>19</v>
      </c>
      <c r="M4649" t="s">
        <v>30</v>
      </c>
      <c r="N4649" t="s">
        <v>95</v>
      </c>
      <c r="O4649">
        <v>101</v>
      </c>
      <c r="P4649" t="s">
        <v>32</v>
      </c>
      <c r="Q4649">
        <v>400</v>
      </c>
      <c r="R4649" t="s">
        <v>143</v>
      </c>
      <c r="S4649" t="s">
        <v>40</v>
      </c>
      <c r="T4649" t="s">
        <v>41</v>
      </c>
      <c r="U4649">
        <v>624</v>
      </c>
      <c r="Y4649" t="s">
        <v>7158</v>
      </c>
      <c r="AA4649">
        <v>34.0274</v>
      </c>
      <c r="AB4649">
        <v>-118.2188</v>
      </c>
      <c r="AC4649">
        <f t="shared" si="72"/>
        <v>0</v>
      </c>
    </row>
    <row r="4650" spans="1:29" x14ac:dyDescent="0.35">
      <c r="A4650">
        <v>200114294</v>
      </c>
      <c r="B4650" s="1">
        <v>44016</v>
      </c>
      <c r="C4650" s="1">
        <v>44015</v>
      </c>
      <c r="D4650">
        <v>1700</v>
      </c>
      <c r="E4650">
        <v>1</v>
      </c>
      <c r="F4650" t="s">
        <v>36</v>
      </c>
      <c r="G4650">
        <v>155</v>
      </c>
      <c r="H4650">
        <v>1</v>
      </c>
      <c r="I4650">
        <v>330</v>
      </c>
      <c r="J4650" t="s">
        <v>37</v>
      </c>
      <c r="K4650" t="s">
        <v>7159</v>
      </c>
      <c r="L4650">
        <v>65</v>
      </c>
      <c r="M4650" t="s">
        <v>30</v>
      </c>
      <c r="N4650" t="s">
        <v>163</v>
      </c>
      <c r="O4650">
        <v>101</v>
      </c>
      <c r="P4650" t="s">
        <v>32</v>
      </c>
      <c r="Q4650">
        <v>500</v>
      </c>
      <c r="R4650" t="s">
        <v>184</v>
      </c>
      <c r="S4650" t="s">
        <v>40</v>
      </c>
      <c r="T4650" t="s">
        <v>41</v>
      </c>
      <c r="U4650">
        <v>330</v>
      </c>
      <c r="Y4650" t="s">
        <v>4075</v>
      </c>
      <c r="AA4650">
        <v>34.045299999999997</v>
      </c>
      <c r="AB4650">
        <v>-118.2483</v>
      </c>
      <c r="AC4650">
        <f t="shared" si="72"/>
        <v>0</v>
      </c>
    </row>
    <row r="4651" spans="1:29" x14ac:dyDescent="0.35">
      <c r="A4651">
        <v>201210394</v>
      </c>
      <c r="B4651" s="1">
        <v>43926</v>
      </c>
      <c r="C4651" s="1">
        <v>43926</v>
      </c>
      <c r="D4651">
        <v>2044</v>
      </c>
      <c r="E4651">
        <v>12</v>
      </c>
      <c r="F4651" t="s">
        <v>68</v>
      </c>
      <c r="G4651">
        <v>1203</v>
      </c>
      <c r="H4651">
        <v>1</v>
      </c>
      <c r="I4651">
        <v>440</v>
      </c>
      <c r="J4651" t="s">
        <v>213</v>
      </c>
      <c r="K4651" t="s">
        <v>7160</v>
      </c>
      <c r="L4651">
        <v>58</v>
      </c>
      <c r="M4651" t="s">
        <v>30</v>
      </c>
      <c r="N4651" t="s">
        <v>95</v>
      </c>
      <c r="O4651">
        <v>101</v>
      </c>
      <c r="P4651" t="s">
        <v>32</v>
      </c>
      <c r="Q4651">
        <v>400</v>
      </c>
      <c r="R4651" t="s">
        <v>143</v>
      </c>
      <c r="S4651" t="s">
        <v>40</v>
      </c>
      <c r="T4651" t="s">
        <v>41</v>
      </c>
      <c r="U4651">
        <v>440</v>
      </c>
      <c r="Y4651" t="s">
        <v>7161</v>
      </c>
      <c r="AA4651">
        <v>33.996000000000002</v>
      </c>
      <c r="AB4651">
        <v>-118.30459999999999</v>
      </c>
      <c r="AC4651">
        <f t="shared" si="72"/>
        <v>0</v>
      </c>
    </row>
    <row r="4652" spans="1:29" x14ac:dyDescent="0.35">
      <c r="A4652">
        <v>201306862</v>
      </c>
      <c r="B4652" s="1">
        <v>43882</v>
      </c>
      <c r="C4652" s="1">
        <v>43881</v>
      </c>
      <c r="D4652">
        <v>2100</v>
      </c>
      <c r="E4652">
        <v>13</v>
      </c>
      <c r="F4652" t="s">
        <v>62</v>
      </c>
      <c r="G4652">
        <v>1322</v>
      </c>
      <c r="H4652">
        <v>1</v>
      </c>
      <c r="I4652">
        <v>510</v>
      </c>
      <c r="J4652" t="s">
        <v>29</v>
      </c>
      <c r="L4652">
        <v>0</v>
      </c>
      <c r="O4652">
        <v>101</v>
      </c>
      <c r="P4652" t="s">
        <v>32</v>
      </c>
      <c r="S4652" t="s">
        <v>40</v>
      </c>
      <c r="T4652" t="s">
        <v>41</v>
      </c>
      <c r="U4652">
        <v>510</v>
      </c>
      <c r="Y4652" t="s">
        <v>1793</v>
      </c>
      <c r="Z4652" t="s">
        <v>7162</v>
      </c>
      <c r="AA4652">
        <v>34.024999999999999</v>
      </c>
      <c r="AB4652">
        <v>-118.26179999999999</v>
      </c>
      <c r="AC4652">
        <f t="shared" si="72"/>
        <v>0</v>
      </c>
    </row>
    <row r="4653" spans="1:29" x14ac:dyDescent="0.35">
      <c r="A4653">
        <v>200808013</v>
      </c>
      <c r="B4653" s="1">
        <v>43925</v>
      </c>
      <c r="C4653" s="1">
        <v>43925</v>
      </c>
      <c r="D4653">
        <v>1830</v>
      </c>
      <c r="E4653">
        <v>8</v>
      </c>
      <c r="F4653" t="s">
        <v>109</v>
      </c>
      <c r="G4653">
        <v>842</v>
      </c>
      <c r="H4653">
        <v>2</v>
      </c>
      <c r="I4653">
        <v>624</v>
      </c>
      <c r="J4653" t="s">
        <v>171</v>
      </c>
      <c r="K4653" t="s">
        <v>7163</v>
      </c>
      <c r="L4653">
        <v>21</v>
      </c>
      <c r="M4653" t="s">
        <v>94</v>
      </c>
      <c r="N4653" t="s">
        <v>73</v>
      </c>
      <c r="O4653">
        <v>502</v>
      </c>
      <c r="P4653" t="s">
        <v>47</v>
      </c>
      <c r="Q4653">
        <v>400</v>
      </c>
      <c r="R4653" t="s">
        <v>143</v>
      </c>
      <c r="S4653" t="s">
        <v>84</v>
      </c>
      <c r="T4653" t="s">
        <v>85</v>
      </c>
      <c r="U4653">
        <v>624</v>
      </c>
      <c r="Y4653" t="s">
        <v>7164</v>
      </c>
      <c r="AA4653">
        <v>34.046199999999999</v>
      </c>
      <c r="AB4653">
        <v>-118.4581</v>
      </c>
      <c r="AC4653">
        <f t="shared" si="72"/>
        <v>0</v>
      </c>
    </row>
    <row r="4654" spans="1:29" x14ac:dyDescent="0.35">
      <c r="A4654">
        <v>200120759</v>
      </c>
      <c r="B4654" s="1">
        <v>44143</v>
      </c>
      <c r="C4654" s="1">
        <v>44138</v>
      </c>
      <c r="D4654">
        <v>2300</v>
      </c>
      <c r="E4654">
        <v>1</v>
      </c>
      <c r="F4654" t="s">
        <v>36</v>
      </c>
      <c r="G4654">
        <v>182</v>
      </c>
      <c r="H4654">
        <v>2</v>
      </c>
      <c r="I4654">
        <v>740</v>
      </c>
      <c r="J4654" t="s">
        <v>224</v>
      </c>
      <c r="K4654">
        <v>329</v>
      </c>
      <c r="L4654">
        <v>0</v>
      </c>
      <c r="M4654" t="s">
        <v>46</v>
      </c>
      <c r="N4654" t="s">
        <v>46</v>
      </c>
      <c r="O4654">
        <v>252</v>
      </c>
      <c r="P4654" t="s">
        <v>783</v>
      </c>
      <c r="S4654" t="s">
        <v>40</v>
      </c>
      <c r="T4654" t="s">
        <v>41</v>
      </c>
      <c r="U4654">
        <v>740</v>
      </c>
      <c r="Y4654" t="s">
        <v>3738</v>
      </c>
      <c r="AA4654">
        <v>34.040500000000002</v>
      </c>
      <c r="AB4654">
        <v>-118.26300000000001</v>
      </c>
      <c r="AC4654">
        <f t="shared" si="72"/>
        <v>0</v>
      </c>
    </row>
    <row r="4655" spans="1:29" x14ac:dyDescent="0.35">
      <c r="A4655">
        <v>200817807</v>
      </c>
      <c r="B4655" s="1">
        <v>44187</v>
      </c>
      <c r="C4655" s="1">
        <v>44186</v>
      </c>
      <c r="D4655">
        <v>2300</v>
      </c>
      <c r="E4655">
        <v>8</v>
      </c>
      <c r="F4655" t="s">
        <v>109</v>
      </c>
      <c r="G4655">
        <v>898</v>
      </c>
      <c r="H4655">
        <v>1</v>
      </c>
      <c r="I4655">
        <v>330</v>
      </c>
      <c r="J4655" t="s">
        <v>37</v>
      </c>
      <c r="K4655" t="s">
        <v>245</v>
      </c>
      <c r="L4655">
        <v>54</v>
      </c>
      <c r="M4655" t="s">
        <v>94</v>
      </c>
      <c r="N4655" t="s">
        <v>31</v>
      </c>
      <c r="O4655">
        <v>707</v>
      </c>
      <c r="P4655" t="s">
        <v>280</v>
      </c>
      <c r="S4655" t="s">
        <v>40</v>
      </c>
      <c r="T4655" t="s">
        <v>41</v>
      </c>
      <c r="U4655">
        <v>330</v>
      </c>
      <c r="Y4655" t="s">
        <v>7165</v>
      </c>
      <c r="AA4655">
        <v>34.035899999999998</v>
      </c>
      <c r="AB4655">
        <v>-118.3891</v>
      </c>
      <c r="AC4655">
        <f t="shared" si="72"/>
        <v>0</v>
      </c>
    </row>
    <row r="4656" spans="1:29" x14ac:dyDescent="0.35">
      <c r="A4656">
        <v>200412606</v>
      </c>
      <c r="B4656" s="1">
        <v>44083</v>
      </c>
      <c r="C4656" s="1">
        <v>44083</v>
      </c>
      <c r="D4656">
        <v>2330</v>
      </c>
      <c r="E4656">
        <v>4</v>
      </c>
      <c r="F4656" t="s">
        <v>54</v>
      </c>
      <c r="G4656">
        <v>412</v>
      </c>
      <c r="H4656">
        <v>2</v>
      </c>
      <c r="I4656">
        <v>901</v>
      </c>
      <c r="J4656" t="s">
        <v>210</v>
      </c>
      <c r="K4656">
        <v>2038</v>
      </c>
      <c r="L4656">
        <v>25</v>
      </c>
      <c r="M4656" t="s">
        <v>94</v>
      </c>
      <c r="N4656" t="s">
        <v>163</v>
      </c>
      <c r="O4656">
        <v>102</v>
      </c>
      <c r="P4656" t="s">
        <v>186</v>
      </c>
      <c r="S4656" t="s">
        <v>84</v>
      </c>
      <c r="T4656" t="s">
        <v>85</v>
      </c>
      <c r="U4656">
        <v>901</v>
      </c>
      <c r="Y4656" t="s">
        <v>7166</v>
      </c>
      <c r="Z4656" t="s">
        <v>2708</v>
      </c>
      <c r="AA4656">
        <v>34.080300000000001</v>
      </c>
      <c r="AB4656">
        <v>-118.21769999999999</v>
      </c>
      <c r="AC4656">
        <f t="shared" si="72"/>
        <v>0</v>
      </c>
    </row>
    <row r="4657" spans="1:29" x14ac:dyDescent="0.35">
      <c r="A4657">
        <v>200918967</v>
      </c>
      <c r="B4657" s="1">
        <v>44195</v>
      </c>
      <c r="C4657" s="1">
        <v>44194</v>
      </c>
      <c r="D4657">
        <v>2312</v>
      </c>
      <c r="E4657">
        <v>9</v>
      </c>
      <c r="F4657" t="s">
        <v>49</v>
      </c>
      <c r="G4657">
        <v>964</v>
      </c>
      <c r="H4657">
        <v>1</v>
      </c>
      <c r="I4657">
        <v>210</v>
      </c>
      <c r="J4657" t="s">
        <v>149</v>
      </c>
      <c r="K4657" t="s">
        <v>7167</v>
      </c>
      <c r="L4657">
        <v>30</v>
      </c>
      <c r="M4657" t="s">
        <v>30</v>
      </c>
      <c r="N4657" t="s">
        <v>73</v>
      </c>
      <c r="O4657">
        <v>102</v>
      </c>
      <c r="P4657" t="s">
        <v>186</v>
      </c>
      <c r="Q4657">
        <v>400</v>
      </c>
      <c r="R4657" t="s">
        <v>143</v>
      </c>
      <c r="S4657" t="s">
        <v>33</v>
      </c>
      <c r="T4657" t="s">
        <v>34</v>
      </c>
      <c r="U4657">
        <v>210</v>
      </c>
      <c r="V4657">
        <v>998</v>
      </c>
      <c r="Y4657" t="s">
        <v>7168</v>
      </c>
      <c r="Z4657" t="s">
        <v>7169</v>
      </c>
      <c r="AA4657">
        <v>34.159399999999998</v>
      </c>
      <c r="AB4657">
        <v>-118.44540000000001</v>
      </c>
      <c r="AC4657">
        <f t="shared" si="72"/>
        <v>1</v>
      </c>
    </row>
    <row r="4658" spans="1:29" x14ac:dyDescent="0.35">
      <c r="A4658">
        <v>200807022</v>
      </c>
      <c r="B4658" s="1">
        <v>43897</v>
      </c>
      <c r="C4658" s="1">
        <v>43897</v>
      </c>
      <c r="D4658">
        <v>605</v>
      </c>
      <c r="E4658">
        <v>8</v>
      </c>
      <c r="F4658" t="s">
        <v>109</v>
      </c>
      <c r="G4658">
        <v>827</v>
      </c>
      <c r="H4658">
        <v>1</v>
      </c>
      <c r="I4658">
        <v>510</v>
      </c>
      <c r="J4658" t="s">
        <v>29</v>
      </c>
      <c r="L4658">
        <v>0</v>
      </c>
      <c r="O4658">
        <v>707</v>
      </c>
      <c r="P4658" t="s">
        <v>280</v>
      </c>
      <c r="S4658" t="s">
        <v>40</v>
      </c>
      <c r="T4658" t="s">
        <v>41</v>
      </c>
      <c r="U4658">
        <v>510</v>
      </c>
      <c r="Y4658" t="s">
        <v>748</v>
      </c>
      <c r="AA4658">
        <v>34.059699999999999</v>
      </c>
      <c r="AB4658">
        <v>-118.46850000000001</v>
      </c>
      <c r="AC4658">
        <f t="shared" si="72"/>
        <v>0</v>
      </c>
    </row>
    <row r="4659" spans="1:29" x14ac:dyDescent="0.35">
      <c r="A4659">
        <v>201009019</v>
      </c>
      <c r="B4659" s="1">
        <v>43966</v>
      </c>
      <c r="C4659" s="1">
        <v>43965</v>
      </c>
      <c r="D4659">
        <v>1900</v>
      </c>
      <c r="E4659">
        <v>10</v>
      </c>
      <c r="F4659" t="s">
        <v>103</v>
      </c>
      <c r="G4659">
        <v>1023</v>
      </c>
      <c r="H4659">
        <v>1</v>
      </c>
      <c r="I4659">
        <v>510</v>
      </c>
      <c r="J4659" t="s">
        <v>29</v>
      </c>
      <c r="L4659">
        <v>0</v>
      </c>
      <c r="O4659">
        <v>101</v>
      </c>
      <c r="P4659" t="s">
        <v>32</v>
      </c>
      <c r="S4659" t="s">
        <v>40</v>
      </c>
      <c r="T4659" t="s">
        <v>41</v>
      </c>
      <c r="U4659">
        <v>510</v>
      </c>
      <c r="Y4659" t="s">
        <v>6926</v>
      </c>
      <c r="Z4659" t="s">
        <v>3702</v>
      </c>
      <c r="AA4659">
        <v>34.190199999999997</v>
      </c>
      <c r="AB4659">
        <v>-118.5448</v>
      </c>
      <c r="AC4659">
        <f t="shared" si="72"/>
        <v>0</v>
      </c>
    </row>
    <row r="4660" spans="1:29" x14ac:dyDescent="0.35">
      <c r="A4660">
        <v>200207779</v>
      </c>
      <c r="B4660" s="1">
        <v>43905</v>
      </c>
      <c r="C4660" s="1">
        <v>43905</v>
      </c>
      <c r="D4660">
        <v>940</v>
      </c>
      <c r="E4660">
        <v>2</v>
      </c>
      <c r="F4660" t="s">
        <v>56</v>
      </c>
      <c r="G4660">
        <v>201</v>
      </c>
      <c r="H4660">
        <v>2</v>
      </c>
      <c r="I4660">
        <v>624</v>
      </c>
      <c r="J4660" t="s">
        <v>171</v>
      </c>
      <c r="K4660" t="s">
        <v>7170</v>
      </c>
      <c r="L4660">
        <v>28</v>
      </c>
      <c r="M4660" t="s">
        <v>30</v>
      </c>
      <c r="N4660" t="s">
        <v>163</v>
      </c>
      <c r="O4660">
        <v>101</v>
      </c>
      <c r="P4660" t="s">
        <v>32</v>
      </c>
      <c r="Q4660">
        <v>400</v>
      </c>
      <c r="R4660" t="s">
        <v>143</v>
      </c>
      <c r="S4660" t="s">
        <v>40</v>
      </c>
      <c r="T4660" t="s">
        <v>41</v>
      </c>
      <c r="U4660">
        <v>624</v>
      </c>
      <c r="Y4660" t="s">
        <v>89</v>
      </c>
      <c r="Z4660" t="s">
        <v>4836</v>
      </c>
      <c r="AA4660">
        <v>34.090899999999998</v>
      </c>
      <c r="AB4660">
        <v>-118.29170000000001</v>
      </c>
      <c r="AC4660">
        <f t="shared" si="72"/>
        <v>0</v>
      </c>
    </row>
    <row r="4661" spans="1:29" x14ac:dyDescent="0.35">
      <c r="A4661">
        <v>200112717</v>
      </c>
      <c r="B4661" s="1">
        <v>43983</v>
      </c>
      <c r="C4661" s="1">
        <v>43981</v>
      </c>
      <c r="D4661">
        <v>1600</v>
      </c>
      <c r="E4661">
        <v>1</v>
      </c>
      <c r="F4661" t="s">
        <v>36</v>
      </c>
      <c r="G4661">
        <v>176</v>
      </c>
      <c r="H4661">
        <v>1</v>
      </c>
      <c r="I4661">
        <v>310</v>
      </c>
      <c r="J4661" t="s">
        <v>71</v>
      </c>
      <c r="K4661" t="s">
        <v>7171</v>
      </c>
      <c r="L4661">
        <v>0</v>
      </c>
      <c r="M4661" t="s">
        <v>46</v>
      </c>
      <c r="N4661" t="s">
        <v>46</v>
      </c>
      <c r="O4661">
        <v>405</v>
      </c>
      <c r="P4661" t="s">
        <v>52</v>
      </c>
      <c r="Q4661">
        <v>500</v>
      </c>
      <c r="R4661" t="s">
        <v>184</v>
      </c>
      <c r="S4661" t="s">
        <v>40</v>
      </c>
      <c r="T4661" t="s">
        <v>41</v>
      </c>
      <c r="U4661">
        <v>310</v>
      </c>
      <c r="Y4661" t="s">
        <v>923</v>
      </c>
      <c r="AA4661">
        <v>34.043300000000002</v>
      </c>
      <c r="AB4661">
        <v>-118.2504</v>
      </c>
      <c r="AC4661">
        <f t="shared" si="72"/>
        <v>0</v>
      </c>
    </row>
    <row r="4662" spans="1:29" x14ac:dyDescent="0.35">
      <c r="A4662">
        <v>200507656</v>
      </c>
      <c r="B4662" s="1">
        <v>43916</v>
      </c>
      <c r="C4662" s="1">
        <v>43916</v>
      </c>
      <c r="D4662">
        <v>900</v>
      </c>
      <c r="E4662">
        <v>5</v>
      </c>
      <c r="F4662" t="s">
        <v>98</v>
      </c>
      <c r="G4662">
        <v>513</v>
      </c>
      <c r="H4662">
        <v>1</v>
      </c>
      <c r="I4662">
        <v>442</v>
      </c>
      <c r="J4662" t="s">
        <v>179</v>
      </c>
      <c r="K4662" t="s">
        <v>7172</v>
      </c>
      <c r="L4662">
        <v>0</v>
      </c>
      <c r="M4662" t="s">
        <v>46</v>
      </c>
      <c r="N4662" t="s">
        <v>46</v>
      </c>
      <c r="O4662">
        <v>401</v>
      </c>
      <c r="P4662" t="s">
        <v>231</v>
      </c>
      <c r="S4662" t="s">
        <v>40</v>
      </c>
      <c r="T4662" t="s">
        <v>41</v>
      </c>
      <c r="U4662">
        <v>442</v>
      </c>
      <c r="Y4662" t="s">
        <v>7173</v>
      </c>
      <c r="AA4662">
        <v>33.790300000000002</v>
      </c>
      <c r="AB4662">
        <v>-118.2955</v>
      </c>
      <c r="AC4662">
        <f t="shared" si="72"/>
        <v>0</v>
      </c>
    </row>
    <row r="4663" spans="1:29" x14ac:dyDescent="0.35">
      <c r="A4663">
        <v>201116092</v>
      </c>
      <c r="B4663" s="1">
        <v>44161</v>
      </c>
      <c r="C4663" s="1">
        <v>44145</v>
      </c>
      <c r="D4663">
        <v>30</v>
      </c>
      <c r="E4663">
        <v>11</v>
      </c>
      <c r="F4663" t="s">
        <v>64</v>
      </c>
      <c r="G4663">
        <v>1171</v>
      </c>
      <c r="H4663">
        <v>1</v>
      </c>
      <c r="I4663">
        <v>331</v>
      </c>
      <c r="J4663" t="s">
        <v>233</v>
      </c>
      <c r="K4663">
        <v>385</v>
      </c>
      <c r="L4663">
        <v>33</v>
      </c>
      <c r="M4663" t="s">
        <v>94</v>
      </c>
      <c r="N4663" t="s">
        <v>31</v>
      </c>
      <c r="O4663">
        <v>101</v>
      </c>
      <c r="P4663" t="s">
        <v>32</v>
      </c>
      <c r="S4663" t="s">
        <v>40</v>
      </c>
      <c r="T4663" t="s">
        <v>41</v>
      </c>
      <c r="U4663">
        <v>331</v>
      </c>
      <c r="Y4663" t="s">
        <v>7174</v>
      </c>
      <c r="Z4663" t="s">
        <v>7175</v>
      </c>
      <c r="AA4663">
        <v>34.088500000000003</v>
      </c>
      <c r="AB4663">
        <v>-118.2714</v>
      </c>
      <c r="AC4663">
        <f t="shared" si="72"/>
        <v>0</v>
      </c>
    </row>
    <row r="4664" spans="1:29" x14ac:dyDescent="0.35">
      <c r="A4664">
        <v>201213602</v>
      </c>
      <c r="B4664" s="1">
        <v>43978</v>
      </c>
      <c r="C4664" s="1">
        <v>43976</v>
      </c>
      <c r="D4664">
        <v>1720</v>
      </c>
      <c r="E4664">
        <v>12</v>
      </c>
      <c r="F4664" t="s">
        <v>68</v>
      </c>
      <c r="G4664">
        <v>1268</v>
      </c>
      <c r="H4664">
        <v>1</v>
      </c>
      <c r="I4664">
        <v>230</v>
      </c>
      <c r="J4664" t="s">
        <v>161</v>
      </c>
      <c r="K4664" t="s">
        <v>7176</v>
      </c>
      <c r="L4664">
        <v>39</v>
      </c>
      <c r="M4664" t="s">
        <v>30</v>
      </c>
      <c r="N4664" t="s">
        <v>95</v>
      </c>
      <c r="O4664">
        <v>104</v>
      </c>
      <c r="P4664" t="s">
        <v>201</v>
      </c>
      <c r="Q4664">
        <v>400</v>
      </c>
      <c r="R4664" t="s">
        <v>143</v>
      </c>
      <c r="S4664" t="s">
        <v>40</v>
      </c>
      <c r="T4664" t="s">
        <v>41</v>
      </c>
      <c r="U4664">
        <v>230</v>
      </c>
      <c r="Y4664" t="s">
        <v>7177</v>
      </c>
      <c r="AA4664">
        <v>33.9619</v>
      </c>
      <c r="AB4664">
        <v>-118.2717</v>
      </c>
      <c r="AC4664">
        <f t="shared" si="72"/>
        <v>0</v>
      </c>
    </row>
    <row r="4665" spans="1:29" x14ac:dyDescent="0.35">
      <c r="A4665">
        <v>200315249</v>
      </c>
      <c r="B4665" s="1">
        <v>44047</v>
      </c>
      <c r="C4665" s="1">
        <v>44047</v>
      </c>
      <c r="D4665">
        <v>1030</v>
      </c>
      <c r="E4665">
        <v>3</v>
      </c>
      <c r="F4665" t="s">
        <v>43</v>
      </c>
      <c r="G4665">
        <v>392</v>
      </c>
      <c r="H4665">
        <v>2</v>
      </c>
      <c r="I4665">
        <v>626</v>
      </c>
      <c r="J4665" t="s">
        <v>141</v>
      </c>
      <c r="K4665" t="s">
        <v>7178</v>
      </c>
      <c r="L4665">
        <v>58</v>
      </c>
      <c r="M4665" t="s">
        <v>94</v>
      </c>
      <c r="N4665" t="s">
        <v>163</v>
      </c>
      <c r="O4665">
        <v>501</v>
      </c>
      <c r="P4665" t="s">
        <v>164</v>
      </c>
      <c r="Q4665">
        <v>400</v>
      </c>
      <c r="R4665" t="s">
        <v>143</v>
      </c>
      <c r="S4665" t="s">
        <v>40</v>
      </c>
      <c r="T4665" t="s">
        <v>41</v>
      </c>
      <c r="U4665">
        <v>626</v>
      </c>
      <c r="Y4665" t="s">
        <v>7179</v>
      </c>
      <c r="AA4665">
        <v>34.0032</v>
      </c>
      <c r="AB4665">
        <v>-118.3182</v>
      </c>
      <c r="AC4665">
        <f t="shared" si="72"/>
        <v>0</v>
      </c>
    </row>
    <row r="4666" spans="1:29" x14ac:dyDescent="0.35">
      <c r="A4666">
        <v>200617121</v>
      </c>
      <c r="B4666" s="1">
        <v>44126</v>
      </c>
      <c r="C4666" s="1">
        <v>44122</v>
      </c>
      <c r="D4666">
        <v>2000</v>
      </c>
      <c r="E4666">
        <v>6</v>
      </c>
      <c r="F4666" t="s">
        <v>91</v>
      </c>
      <c r="G4666">
        <v>643</v>
      </c>
      <c r="H4666">
        <v>1</v>
      </c>
      <c r="I4666">
        <v>440</v>
      </c>
      <c r="J4666" t="s">
        <v>213</v>
      </c>
      <c r="K4666" t="s">
        <v>1264</v>
      </c>
      <c r="L4666">
        <v>26</v>
      </c>
      <c r="M4666" t="s">
        <v>94</v>
      </c>
      <c r="N4666" t="s">
        <v>73</v>
      </c>
      <c r="O4666">
        <v>502</v>
      </c>
      <c r="P4666" t="s">
        <v>47</v>
      </c>
      <c r="S4666" t="s">
        <v>40</v>
      </c>
      <c r="T4666" t="s">
        <v>41</v>
      </c>
      <c r="U4666">
        <v>440</v>
      </c>
      <c r="Y4666" t="s">
        <v>7180</v>
      </c>
      <c r="AA4666">
        <v>34.099800000000002</v>
      </c>
      <c r="AB4666">
        <v>-118.35</v>
      </c>
      <c r="AC4666">
        <f t="shared" si="72"/>
        <v>0</v>
      </c>
    </row>
    <row r="4667" spans="1:29" x14ac:dyDescent="0.35">
      <c r="A4667">
        <v>200207324</v>
      </c>
      <c r="B4667" s="1">
        <v>43895</v>
      </c>
      <c r="C4667" s="1">
        <v>43895</v>
      </c>
      <c r="D4667">
        <v>40</v>
      </c>
      <c r="E4667">
        <v>2</v>
      </c>
      <c r="F4667" t="s">
        <v>56</v>
      </c>
      <c r="G4667">
        <v>235</v>
      </c>
      <c r="H4667">
        <v>1</v>
      </c>
      <c r="I4667">
        <v>330</v>
      </c>
      <c r="J4667" t="s">
        <v>37</v>
      </c>
      <c r="K4667" t="s">
        <v>7181</v>
      </c>
      <c r="L4667">
        <v>19</v>
      </c>
      <c r="M4667" t="s">
        <v>30</v>
      </c>
      <c r="N4667" t="s">
        <v>95</v>
      </c>
      <c r="O4667">
        <v>101</v>
      </c>
      <c r="P4667" t="s">
        <v>32</v>
      </c>
      <c r="S4667" t="s">
        <v>40</v>
      </c>
      <c r="T4667" t="s">
        <v>41</v>
      </c>
      <c r="U4667">
        <v>330</v>
      </c>
      <c r="Y4667" t="s">
        <v>1727</v>
      </c>
      <c r="Z4667" t="s">
        <v>1849</v>
      </c>
      <c r="AA4667">
        <v>34.068300000000001</v>
      </c>
      <c r="AB4667">
        <v>-118.2739</v>
      </c>
      <c r="AC4667">
        <f t="shared" si="72"/>
        <v>0</v>
      </c>
    </row>
    <row r="4668" spans="1:29" x14ac:dyDescent="0.35">
      <c r="A4668">
        <v>200407634</v>
      </c>
      <c r="B4668" s="1">
        <v>43928</v>
      </c>
      <c r="C4668" s="1">
        <v>43928</v>
      </c>
      <c r="D4668">
        <v>1000</v>
      </c>
      <c r="E4668">
        <v>4</v>
      </c>
      <c r="F4668" t="s">
        <v>54</v>
      </c>
      <c r="G4668">
        <v>463</v>
      </c>
      <c r="H4668">
        <v>2</v>
      </c>
      <c r="I4668">
        <v>740</v>
      </c>
      <c r="J4668" t="s">
        <v>224</v>
      </c>
      <c r="K4668" t="s">
        <v>7182</v>
      </c>
      <c r="L4668">
        <v>25</v>
      </c>
      <c r="M4668" t="s">
        <v>94</v>
      </c>
      <c r="N4668" t="s">
        <v>95</v>
      </c>
      <c r="O4668">
        <v>101</v>
      </c>
      <c r="P4668" t="s">
        <v>32</v>
      </c>
      <c r="Q4668">
        <v>310</v>
      </c>
      <c r="R4668" t="s">
        <v>3966</v>
      </c>
      <c r="S4668" t="s">
        <v>84</v>
      </c>
      <c r="T4668" t="s">
        <v>85</v>
      </c>
      <c r="U4668">
        <v>740</v>
      </c>
      <c r="Y4668" t="s">
        <v>7183</v>
      </c>
      <c r="AA4668">
        <v>34.046199999999999</v>
      </c>
      <c r="AB4668">
        <v>-118.2153</v>
      </c>
      <c r="AC4668">
        <f t="shared" si="72"/>
        <v>0</v>
      </c>
    </row>
    <row r="4669" spans="1:29" x14ac:dyDescent="0.35">
      <c r="A4669">
        <v>201111570</v>
      </c>
      <c r="B4669" s="1">
        <v>44030</v>
      </c>
      <c r="C4669" s="1">
        <v>44030</v>
      </c>
      <c r="D4669">
        <v>600</v>
      </c>
      <c r="E4669">
        <v>11</v>
      </c>
      <c r="F4669" t="s">
        <v>64</v>
      </c>
      <c r="G4669">
        <v>1139</v>
      </c>
      <c r="H4669">
        <v>1</v>
      </c>
      <c r="I4669">
        <v>510</v>
      </c>
      <c r="J4669" t="s">
        <v>29</v>
      </c>
      <c r="L4669">
        <v>0</v>
      </c>
      <c r="O4669">
        <v>101</v>
      </c>
      <c r="P4669" t="s">
        <v>32</v>
      </c>
      <c r="S4669" t="s">
        <v>40</v>
      </c>
      <c r="T4669" t="s">
        <v>41</v>
      </c>
      <c r="U4669">
        <v>510</v>
      </c>
      <c r="Y4669" t="s">
        <v>7184</v>
      </c>
      <c r="AA4669">
        <v>34.105400000000003</v>
      </c>
      <c r="AB4669">
        <v>-118.18940000000001</v>
      </c>
      <c r="AC4669">
        <f t="shared" si="72"/>
        <v>0</v>
      </c>
    </row>
    <row r="4670" spans="1:29" x14ac:dyDescent="0.35">
      <c r="A4670">
        <v>200314559</v>
      </c>
      <c r="B4670" s="1">
        <v>44034</v>
      </c>
      <c r="C4670" s="1">
        <v>44034</v>
      </c>
      <c r="D4670">
        <v>1535</v>
      </c>
      <c r="E4670">
        <v>3</v>
      </c>
      <c r="F4670" t="s">
        <v>43</v>
      </c>
      <c r="G4670">
        <v>363</v>
      </c>
      <c r="H4670">
        <v>2</v>
      </c>
      <c r="I4670">
        <v>624</v>
      </c>
      <c r="J4670" t="s">
        <v>171</v>
      </c>
      <c r="K4670" t="s">
        <v>7185</v>
      </c>
      <c r="L4670">
        <v>36</v>
      </c>
      <c r="M4670" t="s">
        <v>94</v>
      </c>
      <c r="N4670" t="s">
        <v>95</v>
      </c>
      <c r="O4670">
        <v>502</v>
      </c>
      <c r="P4670" t="s">
        <v>47</v>
      </c>
      <c r="Q4670">
        <v>400</v>
      </c>
      <c r="R4670" t="s">
        <v>143</v>
      </c>
      <c r="S4670" t="s">
        <v>33</v>
      </c>
      <c r="T4670" t="s">
        <v>34</v>
      </c>
      <c r="U4670">
        <v>624</v>
      </c>
      <c r="Y4670" t="s">
        <v>7186</v>
      </c>
      <c r="AA4670">
        <v>34.014200000000002</v>
      </c>
      <c r="AB4670">
        <v>-118.34229999999999</v>
      </c>
      <c r="AC4670">
        <f t="shared" si="72"/>
        <v>1</v>
      </c>
    </row>
    <row r="4671" spans="1:29" x14ac:dyDescent="0.35">
      <c r="A4671">
        <v>200404787</v>
      </c>
      <c r="B4671" s="1">
        <v>43851</v>
      </c>
      <c r="C4671" s="1">
        <v>43851</v>
      </c>
      <c r="D4671">
        <v>1130</v>
      </c>
      <c r="E4671">
        <v>4</v>
      </c>
      <c r="F4671" t="s">
        <v>54</v>
      </c>
      <c r="G4671">
        <v>456</v>
      </c>
      <c r="H4671">
        <v>1</v>
      </c>
      <c r="I4671">
        <v>510</v>
      </c>
      <c r="J4671" t="s">
        <v>29</v>
      </c>
      <c r="L4671">
        <v>0</v>
      </c>
      <c r="O4671">
        <v>101</v>
      </c>
      <c r="P4671" t="s">
        <v>32</v>
      </c>
      <c r="S4671" t="s">
        <v>40</v>
      </c>
      <c r="T4671" t="s">
        <v>41</v>
      </c>
      <c r="U4671">
        <v>510</v>
      </c>
      <c r="Y4671" t="s">
        <v>7187</v>
      </c>
      <c r="AA4671">
        <v>34.049100000000003</v>
      </c>
      <c r="AB4671">
        <v>-118.2016</v>
      </c>
      <c r="AC4671">
        <f t="shared" si="72"/>
        <v>0</v>
      </c>
    </row>
    <row r="4672" spans="1:29" x14ac:dyDescent="0.35">
      <c r="A4672">
        <v>200411680</v>
      </c>
      <c r="B4672" s="1">
        <v>44054</v>
      </c>
      <c r="C4672" s="1">
        <v>44054</v>
      </c>
      <c r="D4672">
        <v>1823</v>
      </c>
      <c r="E4672">
        <v>4</v>
      </c>
      <c r="F4672" t="s">
        <v>54</v>
      </c>
      <c r="G4672">
        <v>442</v>
      </c>
      <c r="H4672">
        <v>2</v>
      </c>
      <c r="I4672">
        <v>624</v>
      </c>
      <c r="J4672" t="s">
        <v>171</v>
      </c>
      <c r="K4672" t="s">
        <v>7188</v>
      </c>
      <c r="L4672">
        <v>30</v>
      </c>
      <c r="M4672" t="s">
        <v>30</v>
      </c>
      <c r="N4672" t="s">
        <v>31</v>
      </c>
      <c r="O4672">
        <v>101</v>
      </c>
      <c r="P4672" t="s">
        <v>32</v>
      </c>
      <c r="Q4672">
        <v>400</v>
      </c>
      <c r="R4672" t="s">
        <v>143</v>
      </c>
      <c r="S4672" t="s">
        <v>40</v>
      </c>
      <c r="T4672" t="s">
        <v>41</v>
      </c>
      <c r="U4672">
        <v>624</v>
      </c>
      <c r="Y4672" t="s">
        <v>2459</v>
      </c>
      <c r="AA4672">
        <v>34.058300000000003</v>
      </c>
      <c r="AB4672">
        <v>-118.21129999999999</v>
      </c>
      <c r="AC4672">
        <f t="shared" si="72"/>
        <v>0</v>
      </c>
    </row>
    <row r="4673" spans="1:29" x14ac:dyDescent="0.35">
      <c r="A4673">
        <v>201114487</v>
      </c>
      <c r="B4673" s="1">
        <v>44113</v>
      </c>
      <c r="C4673" s="1">
        <v>44112</v>
      </c>
      <c r="D4673">
        <v>1300</v>
      </c>
      <c r="E4673">
        <v>11</v>
      </c>
      <c r="F4673" t="s">
        <v>64</v>
      </c>
      <c r="G4673">
        <v>1169</v>
      </c>
      <c r="H4673">
        <v>1</v>
      </c>
      <c r="I4673">
        <v>440</v>
      </c>
      <c r="J4673" t="s">
        <v>213</v>
      </c>
      <c r="K4673" t="s">
        <v>4145</v>
      </c>
      <c r="L4673">
        <v>28</v>
      </c>
      <c r="M4673" t="s">
        <v>94</v>
      </c>
      <c r="N4673" t="s">
        <v>73</v>
      </c>
      <c r="O4673">
        <v>145</v>
      </c>
      <c r="P4673" t="s">
        <v>1958</v>
      </c>
      <c r="S4673" t="s">
        <v>40</v>
      </c>
      <c r="T4673" t="s">
        <v>41</v>
      </c>
      <c r="U4673">
        <v>440</v>
      </c>
      <c r="Y4673" t="s">
        <v>7189</v>
      </c>
      <c r="AA4673">
        <v>34.1036</v>
      </c>
      <c r="AB4673">
        <v>-118.2011</v>
      </c>
      <c r="AC4673">
        <f t="shared" si="72"/>
        <v>0</v>
      </c>
    </row>
    <row r="4674" spans="1:29" x14ac:dyDescent="0.35">
      <c r="A4674">
        <v>200713811</v>
      </c>
      <c r="B4674" s="1">
        <v>44088</v>
      </c>
      <c r="C4674" s="1">
        <v>44087</v>
      </c>
      <c r="D4674">
        <v>1725</v>
      </c>
      <c r="E4674">
        <v>7</v>
      </c>
      <c r="F4674" t="s">
        <v>28</v>
      </c>
      <c r="G4674">
        <v>724</v>
      </c>
      <c r="H4674">
        <v>2</v>
      </c>
      <c r="I4674">
        <v>626</v>
      </c>
      <c r="J4674" t="s">
        <v>141</v>
      </c>
      <c r="K4674" t="s">
        <v>7190</v>
      </c>
      <c r="L4674">
        <v>46</v>
      </c>
      <c r="M4674" t="s">
        <v>94</v>
      </c>
      <c r="N4674" t="s">
        <v>95</v>
      </c>
      <c r="O4674">
        <v>101</v>
      </c>
      <c r="P4674" t="s">
        <v>32</v>
      </c>
      <c r="Q4674">
        <v>400</v>
      </c>
      <c r="R4674" t="s">
        <v>143</v>
      </c>
      <c r="S4674" t="s">
        <v>40</v>
      </c>
      <c r="T4674" t="s">
        <v>41</v>
      </c>
      <c r="U4674">
        <v>626</v>
      </c>
      <c r="Y4674" t="s">
        <v>2091</v>
      </c>
      <c r="Z4674" t="s">
        <v>1728</v>
      </c>
      <c r="AA4674">
        <v>34.071599999999997</v>
      </c>
      <c r="AB4674">
        <v>-118.3614</v>
      </c>
      <c r="AC4674">
        <f t="shared" si="72"/>
        <v>0</v>
      </c>
    </row>
    <row r="4675" spans="1:29" x14ac:dyDescent="0.35">
      <c r="A4675">
        <v>200714731</v>
      </c>
      <c r="B4675" s="1">
        <v>44114</v>
      </c>
      <c r="C4675" s="1">
        <v>44113</v>
      </c>
      <c r="D4675">
        <v>2100</v>
      </c>
      <c r="E4675">
        <v>7</v>
      </c>
      <c r="F4675" t="s">
        <v>28</v>
      </c>
      <c r="G4675">
        <v>776</v>
      </c>
      <c r="H4675">
        <v>2</v>
      </c>
      <c r="I4675">
        <v>626</v>
      </c>
      <c r="J4675" t="s">
        <v>141</v>
      </c>
      <c r="K4675" t="s">
        <v>7191</v>
      </c>
      <c r="L4675">
        <v>21</v>
      </c>
      <c r="M4675" t="s">
        <v>94</v>
      </c>
      <c r="N4675" t="s">
        <v>95</v>
      </c>
      <c r="O4675">
        <v>102</v>
      </c>
      <c r="P4675" t="s">
        <v>186</v>
      </c>
      <c r="Q4675">
        <v>400</v>
      </c>
      <c r="R4675" t="s">
        <v>143</v>
      </c>
      <c r="S4675" t="s">
        <v>33</v>
      </c>
      <c r="T4675" t="s">
        <v>34</v>
      </c>
      <c r="U4675">
        <v>626</v>
      </c>
      <c r="V4675">
        <v>998</v>
      </c>
      <c r="Y4675" t="s">
        <v>7192</v>
      </c>
      <c r="AA4675">
        <v>34.045999999999999</v>
      </c>
      <c r="AB4675">
        <v>-118.3347</v>
      </c>
      <c r="AC4675">
        <f t="shared" ref="AC4675:AC4738" si="73">IF(OR((S:S)="CC", S:S="AA",S:S="JA"), 1, 0)</f>
        <v>1</v>
      </c>
    </row>
    <row r="4676" spans="1:29" x14ac:dyDescent="0.35">
      <c r="A4676">
        <v>200811935</v>
      </c>
      <c r="B4676" s="1">
        <v>44028</v>
      </c>
      <c r="C4676" s="1">
        <v>44026</v>
      </c>
      <c r="D4676">
        <v>1500</v>
      </c>
      <c r="E4676">
        <v>8</v>
      </c>
      <c r="F4676" t="s">
        <v>109</v>
      </c>
      <c r="G4676">
        <v>887</v>
      </c>
      <c r="H4676">
        <v>2</v>
      </c>
      <c r="I4676">
        <v>354</v>
      </c>
      <c r="J4676" t="s">
        <v>167</v>
      </c>
      <c r="K4676" t="s">
        <v>6088</v>
      </c>
      <c r="L4676">
        <v>27</v>
      </c>
      <c r="M4676" t="s">
        <v>30</v>
      </c>
      <c r="N4676" t="s">
        <v>73</v>
      </c>
      <c r="O4676">
        <v>501</v>
      </c>
      <c r="P4676" t="s">
        <v>164</v>
      </c>
      <c r="S4676" t="s">
        <v>40</v>
      </c>
      <c r="T4676" t="s">
        <v>41</v>
      </c>
      <c r="U4676">
        <v>354</v>
      </c>
      <c r="Y4676" t="s">
        <v>7193</v>
      </c>
      <c r="AA4676">
        <v>34.036799999999999</v>
      </c>
      <c r="AB4676">
        <v>-118.3931</v>
      </c>
      <c r="AC4676">
        <f t="shared" si="73"/>
        <v>0</v>
      </c>
    </row>
    <row r="4677" spans="1:29" x14ac:dyDescent="0.35">
      <c r="A4677">
        <v>200614755</v>
      </c>
      <c r="B4677" s="1">
        <v>44074</v>
      </c>
      <c r="C4677" s="1">
        <v>44074</v>
      </c>
      <c r="D4677">
        <v>1420</v>
      </c>
      <c r="E4677">
        <v>6</v>
      </c>
      <c r="F4677" t="s">
        <v>91</v>
      </c>
      <c r="G4677">
        <v>656</v>
      </c>
      <c r="H4677">
        <v>2</v>
      </c>
      <c r="I4677">
        <v>745</v>
      </c>
      <c r="J4677" t="s">
        <v>139</v>
      </c>
      <c r="K4677" t="s">
        <v>7194</v>
      </c>
      <c r="L4677">
        <v>42</v>
      </c>
      <c r="M4677" t="s">
        <v>30</v>
      </c>
      <c r="N4677" t="s">
        <v>95</v>
      </c>
      <c r="O4677">
        <v>108</v>
      </c>
      <c r="P4677" t="s">
        <v>105</v>
      </c>
      <c r="S4677" t="s">
        <v>40</v>
      </c>
      <c r="T4677" t="s">
        <v>41</v>
      </c>
      <c r="U4677">
        <v>745</v>
      </c>
      <c r="V4677">
        <v>998</v>
      </c>
      <c r="Y4677" t="s">
        <v>7195</v>
      </c>
      <c r="AA4677">
        <v>34.0871</v>
      </c>
      <c r="AB4677">
        <v>-118.3266</v>
      </c>
      <c r="AC4677">
        <f t="shared" si="73"/>
        <v>0</v>
      </c>
    </row>
    <row r="4678" spans="1:29" x14ac:dyDescent="0.35">
      <c r="A4678">
        <v>200517705</v>
      </c>
      <c r="B4678" s="1">
        <v>44176</v>
      </c>
      <c r="C4678" s="1">
        <v>44175</v>
      </c>
      <c r="D4678">
        <v>2000</v>
      </c>
      <c r="E4678">
        <v>5</v>
      </c>
      <c r="F4678" t="s">
        <v>98</v>
      </c>
      <c r="G4678">
        <v>528</v>
      </c>
      <c r="H4678">
        <v>1</v>
      </c>
      <c r="I4678">
        <v>330</v>
      </c>
      <c r="J4678" t="s">
        <v>37</v>
      </c>
      <c r="K4678" t="s">
        <v>3865</v>
      </c>
      <c r="L4678">
        <v>58</v>
      </c>
      <c r="M4678" t="s">
        <v>30</v>
      </c>
      <c r="N4678" t="s">
        <v>95</v>
      </c>
      <c r="O4678">
        <v>101</v>
      </c>
      <c r="P4678" t="s">
        <v>32</v>
      </c>
      <c r="S4678" t="s">
        <v>40</v>
      </c>
      <c r="T4678" t="s">
        <v>41</v>
      </c>
      <c r="U4678">
        <v>330</v>
      </c>
      <c r="Y4678" t="s">
        <v>7196</v>
      </c>
      <c r="Z4678" t="s">
        <v>7197</v>
      </c>
      <c r="AA4678">
        <v>33.784199999999998</v>
      </c>
      <c r="AB4678">
        <v>-118.24630000000001</v>
      </c>
      <c r="AC4678">
        <f t="shared" si="73"/>
        <v>0</v>
      </c>
    </row>
    <row r="4679" spans="1:29" x14ac:dyDescent="0.35">
      <c r="A4679">
        <v>200711001</v>
      </c>
      <c r="B4679" s="1">
        <v>44008</v>
      </c>
      <c r="C4679" s="1">
        <v>44007</v>
      </c>
      <c r="D4679">
        <v>1900</v>
      </c>
      <c r="E4679">
        <v>7</v>
      </c>
      <c r="F4679" t="s">
        <v>28</v>
      </c>
      <c r="G4679">
        <v>785</v>
      </c>
      <c r="H4679">
        <v>1</v>
      </c>
      <c r="I4679">
        <v>330</v>
      </c>
      <c r="J4679" t="s">
        <v>37</v>
      </c>
      <c r="K4679" t="s">
        <v>2947</v>
      </c>
      <c r="L4679">
        <v>35</v>
      </c>
      <c r="M4679" t="s">
        <v>94</v>
      </c>
      <c r="N4679" t="s">
        <v>163</v>
      </c>
      <c r="O4679">
        <v>504</v>
      </c>
      <c r="P4679" t="s">
        <v>673</v>
      </c>
      <c r="S4679" t="s">
        <v>40</v>
      </c>
      <c r="T4679" t="s">
        <v>41</v>
      </c>
      <c r="U4679">
        <v>330</v>
      </c>
      <c r="Y4679" t="s">
        <v>7198</v>
      </c>
      <c r="AA4679">
        <v>34.035899999999998</v>
      </c>
      <c r="AB4679">
        <v>-118.34650000000001</v>
      </c>
      <c r="AC4679">
        <f t="shared" si="73"/>
        <v>0</v>
      </c>
    </row>
    <row r="4680" spans="1:29" x14ac:dyDescent="0.35">
      <c r="A4680">
        <v>201000583</v>
      </c>
      <c r="B4680" s="1">
        <v>43894</v>
      </c>
      <c r="C4680" s="1">
        <v>43894</v>
      </c>
      <c r="D4680">
        <v>1810</v>
      </c>
      <c r="E4680">
        <v>10</v>
      </c>
      <c r="F4680" t="s">
        <v>103</v>
      </c>
      <c r="G4680">
        <v>1041</v>
      </c>
      <c r="H4680">
        <v>2</v>
      </c>
      <c r="I4680">
        <v>624</v>
      </c>
      <c r="J4680" t="s">
        <v>171</v>
      </c>
      <c r="K4680" t="s">
        <v>7199</v>
      </c>
      <c r="L4680">
        <v>24</v>
      </c>
      <c r="M4680" t="s">
        <v>30</v>
      </c>
      <c r="N4680" t="s">
        <v>163</v>
      </c>
      <c r="O4680">
        <v>101</v>
      </c>
      <c r="P4680" t="s">
        <v>32</v>
      </c>
      <c r="Q4680">
        <v>400</v>
      </c>
      <c r="R4680" t="s">
        <v>143</v>
      </c>
      <c r="S4680" t="s">
        <v>84</v>
      </c>
      <c r="T4680" t="s">
        <v>85</v>
      </c>
      <c r="U4680">
        <v>624</v>
      </c>
      <c r="Y4680" t="s">
        <v>2527</v>
      </c>
      <c r="Z4680" t="s">
        <v>7200</v>
      </c>
      <c r="AA4680">
        <v>34.177799999999998</v>
      </c>
      <c r="AB4680">
        <v>-118.5535</v>
      </c>
      <c r="AC4680">
        <f t="shared" si="73"/>
        <v>0</v>
      </c>
    </row>
    <row r="4681" spans="1:29" x14ac:dyDescent="0.35">
      <c r="A4681">
        <v>200715467</v>
      </c>
      <c r="B4681" s="1">
        <v>44134</v>
      </c>
      <c r="C4681" s="1">
        <v>44134</v>
      </c>
      <c r="D4681">
        <v>10</v>
      </c>
      <c r="E4681">
        <v>7</v>
      </c>
      <c r="F4681" t="s">
        <v>28</v>
      </c>
      <c r="G4681">
        <v>747</v>
      </c>
      <c r="H4681">
        <v>1</v>
      </c>
      <c r="I4681">
        <v>210</v>
      </c>
      <c r="J4681" t="s">
        <v>149</v>
      </c>
      <c r="K4681" t="s">
        <v>7201</v>
      </c>
      <c r="L4681">
        <v>26</v>
      </c>
      <c r="M4681" t="s">
        <v>30</v>
      </c>
      <c r="N4681" t="s">
        <v>31</v>
      </c>
      <c r="O4681">
        <v>101</v>
      </c>
      <c r="P4681" t="s">
        <v>32</v>
      </c>
      <c r="Q4681">
        <v>102</v>
      </c>
      <c r="R4681" t="s">
        <v>219</v>
      </c>
      <c r="S4681" t="s">
        <v>40</v>
      </c>
      <c r="T4681" t="s">
        <v>41</v>
      </c>
      <c r="U4681">
        <v>210</v>
      </c>
      <c r="Y4681" t="s">
        <v>6865</v>
      </c>
      <c r="Z4681" t="s">
        <v>7202</v>
      </c>
      <c r="AA4681">
        <v>34.0533</v>
      </c>
      <c r="AB4681">
        <v>-118.34059999999999</v>
      </c>
      <c r="AC4681">
        <f t="shared" si="73"/>
        <v>0</v>
      </c>
    </row>
    <row r="4682" spans="1:29" x14ac:dyDescent="0.35">
      <c r="A4682">
        <v>200609112</v>
      </c>
      <c r="B4682" s="1">
        <v>43936</v>
      </c>
      <c r="C4682" s="1">
        <v>43935</v>
      </c>
      <c r="D4682">
        <v>2330</v>
      </c>
      <c r="E4682">
        <v>6</v>
      </c>
      <c r="F4682" t="s">
        <v>91</v>
      </c>
      <c r="G4682">
        <v>649</v>
      </c>
      <c r="H4682">
        <v>1</v>
      </c>
      <c r="I4682">
        <v>310</v>
      </c>
      <c r="J4682" t="s">
        <v>71</v>
      </c>
      <c r="K4682" t="s">
        <v>7203</v>
      </c>
      <c r="L4682">
        <v>36</v>
      </c>
      <c r="M4682" t="s">
        <v>30</v>
      </c>
      <c r="N4682" t="s">
        <v>31</v>
      </c>
      <c r="O4682">
        <v>501</v>
      </c>
      <c r="P4682" t="s">
        <v>164</v>
      </c>
      <c r="S4682" t="s">
        <v>40</v>
      </c>
      <c r="T4682" t="s">
        <v>41</v>
      </c>
      <c r="U4682">
        <v>310</v>
      </c>
      <c r="Y4682" t="s">
        <v>7204</v>
      </c>
      <c r="AA4682">
        <v>34.100099999999998</v>
      </c>
      <c r="AB4682">
        <v>-118.30710000000001</v>
      </c>
      <c r="AC4682">
        <f t="shared" si="73"/>
        <v>0</v>
      </c>
    </row>
    <row r="4683" spans="1:29" x14ac:dyDescent="0.35">
      <c r="A4683">
        <v>200612904</v>
      </c>
      <c r="B4683" s="1">
        <v>44033</v>
      </c>
      <c r="C4683" s="1">
        <v>44033</v>
      </c>
      <c r="D4683">
        <v>2130</v>
      </c>
      <c r="E4683">
        <v>6</v>
      </c>
      <c r="F4683" t="s">
        <v>91</v>
      </c>
      <c r="G4683">
        <v>645</v>
      </c>
      <c r="H4683">
        <v>1</v>
      </c>
      <c r="I4683">
        <v>310</v>
      </c>
      <c r="J4683" t="s">
        <v>71</v>
      </c>
      <c r="K4683" t="s">
        <v>245</v>
      </c>
      <c r="L4683">
        <v>20</v>
      </c>
      <c r="M4683" t="s">
        <v>94</v>
      </c>
      <c r="N4683" t="s">
        <v>163</v>
      </c>
      <c r="O4683">
        <v>503</v>
      </c>
      <c r="P4683" t="s">
        <v>650</v>
      </c>
      <c r="S4683" t="s">
        <v>84</v>
      </c>
      <c r="T4683" t="s">
        <v>85</v>
      </c>
      <c r="U4683">
        <v>310</v>
      </c>
      <c r="Y4683" t="s">
        <v>6679</v>
      </c>
      <c r="AA4683">
        <v>34.104100000000003</v>
      </c>
      <c r="AB4683">
        <v>-118.34269999999999</v>
      </c>
      <c r="AC4683">
        <f t="shared" si="73"/>
        <v>0</v>
      </c>
    </row>
    <row r="4684" spans="1:29" x14ac:dyDescent="0.35">
      <c r="A4684">
        <v>200817078</v>
      </c>
      <c r="B4684" s="1">
        <v>44166</v>
      </c>
      <c r="C4684" s="1">
        <v>44103</v>
      </c>
      <c r="D4684">
        <v>1200</v>
      </c>
      <c r="E4684">
        <v>8</v>
      </c>
      <c r="F4684" t="s">
        <v>109</v>
      </c>
      <c r="G4684">
        <v>849</v>
      </c>
      <c r="H4684">
        <v>1</v>
      </c>
      <c r="I4684">
        <v>341</v>
      </c>
      <c r="J4684" t="s">
        <v>157</v>
      </c>
      <c r="K4684" t="s">
        <v>7205</v>
      </c>
      <c r="L4684">
        <v>50</v>
      </c>
      <c r="M4684" t="s">
        <v>94</v>
      </c>
      <c r="N4684" t="s">
        <v>73</v>
      </c>
      <c r="O4684">
        <v>502</v>
      </c>
      <c r="P4684" t="s">
        <v>47</v>
      </c>
      <c r="S4684" t="s">
        <v>33</v>
      </c>
      <c r="T4684" t="s">
        <v>34</v>
      </c>
      <c r="U4684">
        <v>341</v>
      </c>
      <c r="Y4684" t="s">
        <v>7206</v>
      </c>
      <c r="AA4684">
        <v>34.055700000000002</v>
      </c>
      <c r="AB4684">
        <v>-118.37739999999999</v>
      </c>
      <c r="AC4684">
        <f t="shared" si="73"/>
        <v>1</v>
      </c>
    </row>
    <row r="4685" spans="1:29" x14ac:dyDescent="0.35">
      <c r="A4685">
        <v>200100782</v>
      </c>
      <c r="B4685" s="1">
        <v>43966</v>
      </c>
      <c r="C4685" s="1">
        <v>43966</v>
      </c>
      <c r="D4685">
        <v>815</v>
      </c>
      <c r="E4685">
        <v>1</v>
      </c>
      <c r="F4685" t="s">
        <v>36</v>
      </c>
      <c r="G4685">
        <v>162</v>
      </c>
      <c r="H4685">
        <v>2</v>
      </c>
      <c r="I4685">
        <v>624</v>
      </c>
      <c r="J4685" t="s">
        <v>171</v>
      </c>
      <c r="K4685" t="s">
        <v>843</v>
      </c>
      <c r="L4685">
        <v>40</v>
      </c>
      <c r="M4685" t="s">
        <v>30</v>
      </c>
      <c r="N4685" t="s">
        <v>95</v>
      </c>
      <c r="O4685">
        <v>406</v>
      </c>
      <c r="P4685" t="s">
        <v>582</v>
      </c>
      <c r="Q4685">
        <v>400</v>
      </c>
      <c r="R4685" t="s">
        <v>143</v>
      </c>
      <c r="S4685" t="s">
        <v>40</v>
      </c>
      <c r="T4685" t="s">
        <v>41</v>
      </c>
      <c r="U4685">
        <v>624</v>
      </c>
      <c r="Y4685" t="s">
        <v>1561</v>
      </c>
      <c r="AA4685">
        <v>34.0473</v>
      </c>
      <c r="AB4685">
        <v>-118.25660000000001</v>
      </c>
      <c r="AC4685">
        <f t="shared" si="73"/>
        <v>0</v>
      </c>
    </row>
    <row r="4686" spans="1:29" x14ac:dyDescent="0.35">
      <c r="A4686">
        <v>200816945</v>
      </c>
      <c r="B4686" s="1">
        <v>44163</v>
      </c>
      <c r="C4686" s="1">
        <v>44162</v>
      </c>
      <c r="D4686">
        <v>1600</v>
      </c>
      <c r="E4686">
        <v>8</v>
      </c>
      <c r="F4686" t="s">
        <v>109</v>
      </c>
      <c r="G4686">
        <v>884</v>
      </c>
      <c r="H4686">
        <v>1</v>
      </c>
      <c r="I4686">
        <v>331</v>
      </c>
      <c r="J4686" t="s">
        <v>233</v>
      </c>
      <c r="K4686" t="s">
        <v>7207</v>
      </c>
      <c r="L4686">
        <v>58</v>
      </c>
      <c r="M4686" t="s">
        <v>30</v>
      </c>
      <c r="N4686" t="s">
        <v>73</v>
      </c>
      <c r="O4686">
        <v>101</v>
      </c>
      <c r="P4686" t="s">
        <v>32</v>
      </c>
      <c r="S4686" t="s">
        <v>40</v>
      </c>
      <c r="T4686" t="s">
        <v>41</v>
      </c>
      <c r="U4686">
        <v>331</v>
      </c>
      <c r="Y4686" t="s">
        <v>7208</v>
      </c>
      <c r="AA4686">
        <v>34.041400000000003</v>
      </c>
      <c r="AB4686">
        <v>-118.4269</v>
      </c>
      <c r="AC4686">
        <f t="shared" si="73"/>
        <v>0</v>
      </c>
    </row>
    <row r="4687" spans="1:29" x14ac:dyDescent="0.35">
      <c r="A4687">
        <v>201108145</v>
      </c>
      <c r="B4687" s="1">
        <v>43929</v>
      </c>
      <c r="C4687" s="1">
        <v>43927</v>
      </c>
      <c r="D4687">
        <v>2230</v>
      </c>
      <c r="E4687">
        <v>11</v>
      </c>
      <c r="F4687" t="s">
        <v>64</v>
      </c>
      <c r="G4687">
        <v>1143</v>
      </c>
      <c r="H4687">
        <v>1</v>
      </c>
      <c r="I4687">
        <v>330</v>
      </c>
      <c r="J4687" t="s">
        <v>37</v>
      </c>
      <c r="K4687" t="s">
        <v>989</v>
      </c>
      <c r="L4687">
        <v>48</v>
      </c>
      <c r="M4687" t="s">
        <v>30</v>
      </c>
      <c r="N4687" t="s">
        <v>95</v>
      </c>
      <c r="O4687">
        <v>707</v>
      </c>
      <c r="P4687" t="s">
        <v>280</v>
      </c>
      <c r="Q4687">
        <v>500</v>
      </c>
      <c r="R4687" t="s">
        <v>184</v>
      </c>
      <c r="S4687" t="s">
        <v>40</v>
      </c>
      <c r="T4687" t="s">
        <v>41</v>
      </c>
      <c r="U4687">
        <v>330</v>
      </c>
      <c r="Y4687" t="s">
        <v>7209</v>
      </c>
      <c r="Z4687" t="s">
        <v>7210</v>
      </c>
      <c r="AA4687">
        <v>34.109699999999997</v>
      </c>
      <c r="AB4687">
        <v>-118.2739</v>
      </c>
      <c r="AC4687">
        <f t="shared" si="73"/>
        <v>0</v>
      </c>
    </row>
    <row r="4688" spans="1:29" x14ac:dyDescent="0.35">
      <c r="A4688">
        <v>200400782</v>
      </c>
      <c r="B4688" s="1">
        <v>43961</v>
      </c>
      <c r="C4688" s="1">
        <v>43961</v>
      </c>
      <c r="D4688">
        <v>500</v>
      </c>
      <c r="E4688">
        <v>4</v>
      </c>
      <c r="F4688" t="s">
        <v>54</v>
      </c>
      <c r="G4688">
        <v>438</v>
      </c>
      <c r="H4688">
        <v>1</v>
      </c>
      <c r="I4688">
        <v>310</v>
      </c>
      <c r="J4688" t="s">
        <v>71</v>
      </c>
      <c r="K4688" t="s">
        <v>7211</v>
      </c>
      <c r="L4688">
        <v>0</v>
      </c>
      <c r="M4688" t="s">
        <v>30</v>
      </c>
      <c r="N4688" t="s">
        <v>73</v>
      </c>
      <c r="O4688">
        <v>213</v>
      </c>
      <c r="P4688" t="s">
        <v>7111</v>
      </c>
      <c r="S4688" t="s">
        <v>40</v>
      </c>
      <c r="T4688" t="s">
        <v>41</v>
      </c>
      <c r="U4688">
        <v>310</v>
      </c>
      <c r="V4688">
        <v>998</v>
      </c>
      <c r="Y4688" t="s">
        <v>7212</v>
      </c>
      <c r="AA4688">
        <v>34.077100000000002</v>
      </c>
      <c r="AB4688">
        <v>-118.1681</v>
      </c>
      <c r="AC4688">
        <f t="shared" si="73"/>
        <v>0</v>
      </c>
    </row>
    <row r="4689" spans="1:29" x14ac:dyDescent="0.35">
      <c r="A4689">
        <v>200809107</v>
      </c>
      <c r="B4689" s="1">
        <v>43956</v>
      </c>
      <c r="C4689" s="1">
        <v>43956</v>
      </c>
      <c r="D4689">
        <v>1200</v>
      </c>
      <c r="E4689">
        <v>8</v>
      </c>
      <c r="F4689" t="s">
        <v>109</v>
      </c>
      <c r="G4689">
        <v>899</v>
      </c>
      <c r="H4689">
        <v>1</v>
      </c>
      <c r="I4689">
        <v>330</v>
      </c>
      <c r="J4689" t="s">
        <v>37</v>
      </c>
      <c r="K4689" t="s">
        <v>7213</v>
      </c>
      <c r="L4689">
        <v>57</v>
      </c>
      <c r="M4689" t="s">
        <v>94</v>
      </c>
      <c r="N4689" t="s">
        <v>73</v>
      </c>
      <c r="O4689">
        <v>101</v>
      </c>
      <c r="P4689" t="s">
        <v>32</v>
      </c>
      <c r="S4689" t="s">
        <v>40</v>
      </c>
      <c r="T4689" t="s">
        <v>41</v>
      </c>
      <c r="U4689">
        <v>330</v>
      </c>
      <c r="Y4689" t="s">
        <v>1509</v>
      </c>
      <c r="AA4689">
        <v>34.033700000000003</v>
      </c>
      <c r="AB4689">
        <v>-118.38039999999999</v>
      </c>
      <c r="AC4689">
        <f t="shared" si="73"/>
        <v>0</v>
      </c>
    </row>
    <row r="4690" spans="1:29" x14ac:dyDescent="0.35">
      <c r="A4690">
        <v>200617248</v>
      </c>
      <c r="B4690" s="1">
        <v>44130</v>
      </c>
      <c r="C4690" s="1">
        <v>44130</v>
      </c>
      <c r="D4690">
        <v>1215</v>
      </c>
      <c r="E4690">
        <v>6</v>
      </c>
      <c r="F4690" t="s">
        <v>91</v>
      </c>
      <c r="G4690">
        <v>636</v>
      </c>
      <c r="H4690">
        <v>2</v>
      </c>
      <c r="I4690">
        <v>755</v>
      </c>
      <c r="J4690" t="s">
        <v>812</v>
      </c>
      <c r="K4690" t="s">
        <v>7214</v>
      </c>
      <c r="L4690">
        <v>32</v>
      </c>
      <c r="M4690" t="s">
        <v>30</v>
      </c>
      <c r="N4690" t="s">
        <v>95</v>
      </c>
      <c r="O4690">
        <v>502</v>
      </c>
      <c r="P4690" t="s">
        <v>47</v>
      </c>
      <c r="Q4690">
        <v>501</v>
      </c>
      <c r="R4690" t="s">
        <v>7215</v>
      </c>
      <c r="S4690" t="s">
        <v>40</v>
      </c>
      <c r="T4690" t="s">
        <v>41</v>
      </c>
      <c r="U4690">
        <v>755</v>
      </c>
      <c r="Y4690" t="s">
        <v>7216</v>
      </c>
      <c r="AA4690">
        <v>34.103900000000003</v>
      </c>
      <c r="AB4690">
        <v>-118.3318</v>
      </c>
      <c r="AC4690">
        <f t="shared" si="73"/>
        <v>0</v>
      </c>
    </row>
    <row r="4691" spans="1:29" x14ac:dyDescent="0.35">
      <c r="A4691">
        <v>200108571</v>
      </c>
      <c r="B4691" s="1">
        <v>43896</v>
      </c>
      <c r="C4691" s="1">
        <v>43896</v>
      </c>
      <c r="D4691">
        <v>630</v>
      </c>
      <c r="E4691">
        <v>1</v>
      </c>
      <c r="F4691" t="s">
        <v>36</v>
      </c>
      <c r="G4691">
        <v>156</v>
      </c>
      <c r="H4691">
        <v>1</v>
      </c>
      <c r="I4691">
        <v>230</v>
      </c>
      <c r="J4691" t="s">
        <v>161</v>
      </c>
      <c r="K4691" t="s">
        <v>7217</v>
      </c>
      <c r="L4691">
        <v>51</v>
      </c>
      <c r="M4691" t="s">
        <v>94</v>
      </c>
      <c r="N4691" t="s">
        <v>163</v>
      </c>
      <c r="O4691">
        <v>102</v>
      </c>
      <c r="P4691" t="s">
        <v>186</v>
      </c>
      <c r="Q4691">
        <v>223</v>
      </c>
      <c r="R4691" t="s">
        <v>2002</v>
      </c>
      <c r="S4691" t="s">
        <v>40</v>
      </c>
      <c r="T4691" t="s">
        <v>41</v>
      </c>
      <c r="U4691">
        <v>230</v>
      </c>
      <c r="Y4691" t="s">
        <v>997</v>
      </c>
      <c r="Z4691" t="s">
        <v>2332</v>
      </c>
      <c r="AA4691">
        <v>34.044600000000003</v>
      </c>
      <c r="AB4691">
        <v>-118.245</v>
      </c>
      <c r="AC4691">
        <f t="shared" si="73"/>
        <v>0</v>
      </c>
    </row>
    <row r="4692" spans="1:29" x14ac:dyDescent="0.35">
      <c r="A4692">
        <v>200815544</v>
      </c>
      <c r="B4692" s="1">
        <v>44125</v>
      </c>
      <c r="C4692" s="1">
        <v>44125</v>
      </c>
      <c r="D4692">
        <v>1</v>
      </c>
      <c r="E4692">
        <v>8</v>
      </c>
      <c r="F4692" t="s">
        <v>109</v>
      </c>
      <c r="G4692">
        <v>806</v>
      </c>
      <c r="H4692">
        <v>2</v>
      </c>
      <c r="I4692">
        <v>740</v>
      </c>
      <c r="J4692" t="s">
        <v>224</v>
      </c>
      <c r="K4692">
        <v>329</v>
      </c>
      <c r="L4692">
        <v>52</v>
      </c>
      <c r="M4692" t="s">
        <v>94</v>
      </c>
      <c r="N4692" t="s">
        <v>31</v>
      </c>
      <c r="O4692">
        <v>121</v>
      </c>
      <c r="P4692" t="s">
        <v>246</v>
      </c>
      <c r="S4692" t="s">
        <v>40</v>
      </c>
      <c r="T4692" t="s">
        <v>41</v>
      </c>
      <c r="U4692">
        <v>740</v>
      </c>
      <c r="Y4692" t="s">
        <v>7218</v>
      </c>
      <c r="AA4692">
        <v>34.119100000000003</v>
      </c>
      <c r="AB4692">
        <v>-118.46380000000001</v>
      </c>
      <c r="AC4692">
        <f t="shared" si="73"/>
        <v>0</v>
      </c>
    </row>
    <row r="4693" spans="1:29" x14ac:dyDescent="0.35">
      <c r="A4693">
        <v>201112036</v>
      </c>
      <c r="B4693" s="1">
        <v>44042</v>
      </c>
      <c r="C4693" s="1">
        <v>44013</v>
      </c>
      <c r="D4693">
        <v>230</v>
      </c>
      <c r="E4693">
        <v>11</v>
      </c>
      <c r="F4693" t="s">
        <v>64</v>
      </c>
      <c r="G4693">
        <v>1129</v>
      </c>
      <c r="H4693">
        <v>1</v>
      </c>
      <c r="I4693">
        <v>330</v>
      </c>
      <c r="J4693" t="s">
        <v>37</v>
      </c>
      <c r="K4693">
        <v>385</v>
      </c>
      <c r="L4693">
        <v>46</v>
      </c>
      <c r="M4693" t="s">
        <v>94</v>
      </c>
      <c r="N4693" t="s">
        <v>73</v>
      </c>
      <c r="O4693">
        <v>104</v>
      </c>
      <c r="P4693" t="s">
        <v>201</v>
      </c>
      <c r="S4693" t="s">
        <v>84</v>
      </c>
      <c r="T4693" t="s">
        <v>85</v>
      </c>
      <c r="U4693">
        <v>330</v>
      </c>
      <c r="Y4693" t="s">
        <v>7219</v>
      </c>
      <c r="AA4693">
        <v>34.124099999999999</v>
      </c>
      <c r="AB4693">
        <v>-118.17140000000001</v>
      </c>
      <c r="AC4693">
        <f t="shared" si="73"/>
        <v>0</v>
      </c>
    </row>
    <row r="4694" spans="1:29" x14ac:dyDescent="0.35">
      <c r="A4694">
        <v>201011503</v>
      </c>
      <c r="B4694" s="1">
        <v>44042</v>
      </c>
      <c r="C4694" s="1">
        <v>44042</v>
      </c>
      <c r="D4694">
        <v>810</v>
      </c>
      <c r="E4694">
        <v>10</v>
      </c>
      <c r="F4694" t="s">
        <v>103</v>
      </c>
      <c r="G4694">
        <v>1065</v>
      </c>
      <c r="H4694">
        <v>2</v>
      </c>
      <c r="I4694">
        <v>740</v>
      </c>
      <c r="J4694" t="s">
        <v>224</v>
      </c>
      <c r="K4694" t="s">
        <v>7220</v>
      </c>
      <c r="L4694">
        <v>28</v>
      </c>
      <c r="M4694" t="s">
        <v>94</v>
      </c>
      <c r="N4694" t="s">
        <v>95</v>
      </c>
      <c r="O4694">
        <v>122</v>
      </c>
      <c r="P4694" t="s">
        <v>275</v>
      </c>
      <c r="Q4694">
        <v>305</v>
      </c>
      <c r="R4694" t="s">
        <v>3393</v>
      </c>
      <c r="S4694" t="s">
        <v>40</v>
      </c>
      <c r="T4694" t="s">
        <v>41</v>
      </c>
      <c r="U4694">
        <v>740</v>
      </c>
      <c r="Y4694" t="s">
        <v>4478</v>
      </c>
      <c r="AA4694">
        <v>34.167499999999997</v>
      </c>
      <c r="AB4694">
        <v>-118.5226</v>
      </c>
      <c r="AC4694">
        <f t="shared" si="73"/>
        <v>0</v>
      </c>
    </row>
    <row r="4695" spans="1:29" x14ac:dyDescent="0.35">
      <c r="A4695">
        <v>201009720</v>
      </c>
      <c r="B4695" s="1">
        <v>43987</v>
      </c>
      <c r="C4695" s="1">
        <v>43987</v>
      </c>
      <c r="D4695">
        <v>137</v>
      </c>
      <c r="E4695">
        <v>10</v>
      </c>
      <c r="F4695" t="s">
        <v>103</v>
      </c>
      <c r="G4695">
        <v>1035</v>
      </c>
      <c r="H4695">
        <v>2</v>
      </c>
      <c r="I4695">
        <v>753</v>
      </c>
      <c r="J4695" t="s">
        <v>452</v>
      </c>
      <c r="K4695" t="s">
        <v>7221</v>
      </c>
      <c r="L4695">
        <v>0</v>
      </c>
      <c r="M4695" t="s">
        <v>30</v>
      </c>
      <c r="N4695" t="s">
        <v>31</v>
      </c>
      <c r="O4695">
        <v>515</v>
      </c>
      <c r="P4695" t="s">
        <v>2701</v>
      </c>
      <c r="Q4695">
        <v>102</v>
      </c>
      <c r="R4695" t="s">
        <v>219</v>
      </c>
      <c r="S4695" t="s">
        <v>40</v>
      </c>
      <c r="T4695" t="s">
        <v>41</v>
      </c>
      <c r="U4695">
        <v>753</v>
      </c>
      <c r="V4695">
        <v>998</v>
      </c>
      <c r="Y4695" t="s">
        <v>7222</v>
      </c>
      <c r="AA4695">
        <v>34.190300000000001</v>
      </c>
      <c r="AB4695">
        <v>-118.5206</v>
      </c>
      <c r="AC4695">
        <f t="shared" si="73"/>
        <v>0</v>
      </c>
    </row>
    <row r="4696" spans="1:29" x14ac:dyDescent="0.35">
      <c r="A4696">
        <v>200319096</v>
      </c>
      <c r="B4696" s="1">
        <v>44123</v>
      </c>
      <c r="C4696" s="1">
        <v>44121</v>
      </c>
      <c r="D4696">
        <v>2330</v>
      </c>
      <c r="E4696">
        <v>3</v>
      </c>
      <c r="F4696" t="s">
        <v>43</v>
      </c>
      <c r="G4696">
        <v>357</v>
      </c>
      <c r="H4696">
        <v>1</v>
      </c>
      <c r="I4696">
        <v>231</v>
      </c>
      <c r="J4696" t="s">
        <v>1001</v>
      </c>
      <c r="K4696" t="s">
        <v>7223</v>
      </c>
      <c r="L4696">
        <v>0</v>
      </c>
      <c r="M4696" t="s">
        <v>30</v>
      </c>
      <c r="N4696" t="s">
        <v>46</v>
      </c>
      <c r="O4696">
        <v>101</v>
      </c>
      <c r="P4696" t="s">
        <v>32</v>
      </c>
      <c r="Q4696">
        <v>102</v>
      </c>
      <c r="R4696" t="s">
        <v>219</v>
      </c>
      <c r="S4696" t="s">
        <v>33</v>
      </c>
      <c r="T4696" t="s">
        <v>34</v>
      </c>
      <c r="U4696">
        <v>231</v>
      </c>
      <c r="V4696">
        <v>998</v>
      </c>
      <c r="Y4696" t="s">
        <v>928</v>
      </c>
      <c r="Z4696" t="s">
        <v>2081</v>
      </c>
      <c r="AA4696">
        <v>34.025500000000001</v>
      </c>
      <c r="AB4696">
        <v>-118.2959</v>
      </c>
      <c r="AC4696">
        <f t="shared" si="73"/>
        <v>1</v>
      </c>
    </row>
    <row r="4697" spans="1:29" x14ac:dyDescent="0.35">
      <c r="A4697">
        <v>200114759</v>
      </c>
      <c r="B4697" s="1">
        <v>44025</v>
      </c>
      <c r="C4697" s="1">
        <v>44025</v>
      </c>
      <c r="D4697">
        <v>750</v>
      </c>
      <c r="E4697">
        <v>1</v>
      </c>
      <c r="F4697" t="s">
        <v>36</v>
      </c>
      <c r="G4697">
        <v>152</v>
      </c>
      <c r="H4697">
        <v>2</v>
      </c>
      <c r="I4697">
        <v>624</v>
      </c>
      <c r="J4697" t="s">
        <v>171</v>
      </c>
      <c r="K4697" t="s">
        <v>6038</v>
      </c>
      <c r="L4697">
        <v>55</v>
      </c>
      <c r="M4697" t="s">
        <v>30</v>
      </c>
      <c r="N4697" t="s">
        <v>95</v>
      </c>
      <c r="O4697">
        <v>102</v>
      </c>
      <c r="P4697" t="s">
        <v>186</v>
      </c>
      <c r="Q4697">
        <v>400</v>
      </c>
      <c r="R4697" t="s">
        <v>143</v>
      </c>
      <c r="S4697" t="s">
        <v>40</v>
      </c>
      <c r="T4697" t="s">
        <v>41</v>
      </c>
      <c r="U4697">
        <v>624</v>
      </c>
      <c r="Y4697" t="s">
        <v>4661</v>
      </c>
      <c r="Z4697" t="s">
        <v>664</v>
      </c>
      <c r="AA4697">
        <v>34.0486</v>
      </c>
      <c r="AB4697">
        <v>-118.25709999999999</v>
      </c>
      <c r="AC4697">
        <f t="shared" si="73"/>
        <v>0</v>
      </c>
    </row>
    <row r="4698" spans="1:29" x14ac:dyDescent="0.35">
      <c r="A4698">
        <v>200306140</v>
      </c>
      <c r="B4698" s="1">
        <v>43866</v>
      </c>
      <c r="C4698" s="1">
        <v>43866</v>
      </c>
      <c r="D4698">
        <v>1535</v>
      </c>
      <c r="E4698">
        <v>3</v>
      </c>
      <c r="F4698" t="s">
        <v>43</v>
      </c>
      <c r="G4698">
        <v>397</v>
      </c>
      <c r="H4698">
        <v>2</v>
      </c>
      <c r="I4698">
        <v>745</v>
      </c>
      <c r="J4698" t="s">
        <v>139</v>
      </c>
      <c r="K4698" t="s">
        <v>7224</v>
      </c>
      <c r="L4698">
        <v>19</v>
      </c>
      <c r="M4698" t="s">
        <v>46</v>
      </c>
      <c r="N4698" t="s">
        <v>46</v>
      </c>
      <c r="O4698">
        <v>402</v>
      </c>
      <c r="P4698" t="s">
        <v>195</v>
      </c>
      <c r="Q4698">
        <v>400</v>
      </c>
      <c r="R4698" t="s">
        <v>143</v>
      </c>
      <c r="S4698" t="s">
        <v>84</v>
      </c>
      <c r="T4698" t="s">
        <v>85</v>
      </c>
      <c r="U4698">
        <v>745</v>
      </c>
      <c r="Y4698" t="s">
        <v>627</v>
      </c>
      <c r="AA4698">
        <v>34.007300000000001</v>
      </c>
      <c r="AB4698">
        <v>-118.298</v>
      </c>
      <c r="AC4698">
        <f t="shared" si="73"/>
        <v>0</v>
      </c>
    </row>
    <row r="4699" spans="1:29" x14ac:dyDescent="0.35">
      <c r="A4699">
        <v>200122215</v>
      </c>
      <c r="B4699" s="1">
        <v>44175</v>
      </c>
      <c r="C4699" s="1">
        <v>44173</v>
      </c>
      <c r="D4699">
        <v>2000</v>
      </c>
      <c r="E4699">
        <v>1</v>
      </c>
      <c r="F4699" t="s">
        <v>36</v>
      </c>
      <c r="G4699">
        <v>156</v>
      </c>
      <c r="H4699">
        <v>1</v>
      </c>
      <c r="I4699">
        <v>815</v>
      </c>
      <c r="J4699" t="s">
        <v>1170</v>
      </c>
      <c r="K4699" t="s">
        <v>7225</v>
      </c>
      <c r="L4699">
        <v>55</v>
      </c>
      <c r="M4699" t="s">
        <v>94</v>
      </c>
      <c r="N4699" t="s">
        <v>95</v>
      </c>
      <c r="O4699">
        <v>502</v>
      </c>
      <c r="P4699" t="s">
        <v>47</v>
      </c>
      <c r="Q4699">
        <v>400</v>
      </c>
      <c r="R4699" t="s">
        <v>143</v>
      </c>
      <c r="S4699" t="s">
        <v>84</v>
      </c>
      <c r="T4699" t="s">
        <v>85</v>
      </c>
      <c r="U4699">
        <v>815</v>
      </c>
      <c r="Y4699" t="s">
        <v>1585</v>
      </c>
      <c r="AA4699">
        <v>34.044600000000003</v>
      </c>
      <c r="AB4699">
        <v>-118.245</v>
      </c>
      <c r="AC4699">
        <f t="shared" si="73"/>
        <v>0</v>
      </c>
    </row>
    <row r="4700" spans="1:29" x14ac:dyDescent="0.35">
      <c r="A4700">
        <v>201008700</v>
      </c>
      <c r="B4700" s="1">
        <v>43955</v>
      </c>
      <c r="C4700" s="1">
        <v>43955</v>
      </c>
      <c r="D4700">
        <v>1200</v>
      </c>
      <c r="E4700">
        <v>10</v>
      </c>
      <c r="F4700" t="s">
        <v>103</v>
      </c>
      <c r="G4700">
        <v>1039</v>
      </c>
      <c r="H4700">
        <v>2</v>
      </c>
      <c r="I4700">
        <v>624</v>
      </c>
      <c r="J4700" t="s">
        <v>171</v>
      </c>
      <c r="K4700" t="s">
        <v>7226</v>
      </c>
      <c r="L4700">
        <v>65</v>
      </c>
      <c r="M4700" t="s">
        <v>30</v>
      </c>
      <c r="N4700" t="s">
        <v>95</v>
      </c>
      <c r="O4700">
        <v>108</v>
      </c>
      <c r="P4700" t="s">
        <v>105</v>
      </c>
      <c r="Q4700">
        <v>400</v>
      </c>
      <c r="R4700" t="s">
        <v>143</v>
      </c>
      <c r="S4700" t="s">
        <v>40</v>
      </c>
      <c r="T4700" t="s">
        <v>41</v>
      </c>
      <c r="U4700">
        <v>624</v>
      </c>
      <c r="Y4700" t="s">
        <v>3120</v>
      </c>
      <c r="Z4700" t="s">
        <v>2191</v>
      </c>
      <c r="AA4700">
        <v>34.193899999999999</v>
      </c>
      <c r="AB4700">
        <v>-118.4836</v>
      </c>
      <c r="AC4700">
        <f t="shared" si="73"/>
        <v>0</v>
      </c>
    </row>
    <row r="4701" spans="1:29" x14ac:dyDescent="0.35">
      <c r="A4701">
        <v>200205335</v>
      </c>
      <c r="B4701" s="1">
        <v>43858</v>
      </c>
      <c r="C4701" s="1">
        <v>43858</v>
      </c>
      <c r="D4701">
        <v>445</v>
      </c>
      <c r="E4701">
        <v>2</v>
      </c>
      <c r="F4701" t="s">
        <v>56</v>
      </c>
      <c r="G4701">
        <v>205</v>
      </c>
      <c r="H4701">
        <v>1</v>
      </c>
      <c r="I4701">
        <v>210</v>
      </c>
      <c r="J4701" t="s">
        <v>149</v>
      </c>
      <c r="K4701" t="s">
        <v>7227</v>
      </c>
      <c r="L4701">
        <v>38</v>
      </c>
      <c r="M4701" t="s">
        <v>94</v>
      </c>
      <c r="N4701" t="s">
        <v>73</v>
      </c>
      <c r="O4701">
        <v>502</v>
      </c>
      <c r="P4701" t="s">
        <v>47</v>
      </c>
      <c r="Q4701">
        <v>400</v>
      </c>
      <c r="R4701" t="s">
        <v>143</v>
      </c>
      <c r="S4701" t="s">
        <v>33</v>
      </c>
      <c r="T4701" t="s">
        <v>34</v>
      </c>
      <c r="U4701">
        <v>210</v>
      </c>
      <c r="Y4701" t="s">
        <v>7228</v>
      </c>
      <c r="AA4701">
        <v>34.079000000000001</v>
      </c>
      <c r="AB4701">
        <v>-118.2758</v>
      </c>
      <c r="AC4701">
        <f t="shared" si="73"/>
        <v>1</v>
      </c>
    </row>
    <row r="4702" spans="1:29" x14ac:dyDescent="0.35">
      <c r="A4702">
        <v>201213622</v>
      </c>
      <c r="B4702" s="1">
        <v>43977</v>
      </c>
      <c r="C4702" s="1">
        <v>43977</v>
      </c>
      <c r="D4702">
        <v>1825</v>
      </c>
      <c r="E4702">
        <v>12</v>
      </c>
      <c r="F4702" t="s">
        <v>68</v>
      </c>
      <c r="G4702">
        <v>1241</v>
      </c>
      <c r="H4702">
        <v>1</v>
      </c>
      <c r="I4702">
        <v>230</v>
      </c>
      <c r="J4702" t="s">
        <v>161</v>
      </c>
      <c r="K4702" t="s">
        <v>7229</v>
      </c>
      <c r="L4702">
        <v>60</v>
      </c>
      <c r="M4702" t="s">
        <v>30</v>
      </c>
      <c r="N4702" t="s">
        <v>95</v>
      </c>
      <c r="O4702">
        <v>222</v>
      </c>
      <c r="P4702" t="s">
        <v>1095</v>
      </c>
      <c r="Q4702">
        <v>500</v>
      </c>
      <c r="R4702" t="s">
        <v>184</v>
      </c>
      <c r="S4702" t="s">
        <v>40</v>
      </c>
      <c r="T4702" t="s">
        <v>41</v>
      </c>
      <c r="U4702">
        <v>230</v>
      </c>
      <c r="Y4702" t="s">
        <v>7230</v>
      </c>
      <c r="AA4702">
        <v>33.980600000000003</v>
      </c>
      <c r="AB4702">
        <v>-118.32940000000001</v>
      </c>
      <c r="AC4702">
        <f t="shared" si="73"/>
        <v>0</v>
      </c>
    </row>
    <row r="4703" spans="1:29" x14ac:dyDescent="0.35">
      <c r="A4703">
        <v>200413305</v>
      </c>
      <c r="B4703" s="1">
        <v>44104</v>
      </c>
      <c r="C4703" s="1">
        <v>44103</v>
      </c>
      <c r="D4703">
        <v>2200</v>
      </c>
      <c r="E4703">
        <v>4</v>
      </c>
      <c r="F4703" t="s">
        <v>54</v>
      </c>
      <c r="G4703">
        <v>438</v>
      </c>
      <c r="H4703">
        <v>1</v>
      </c>
      <c r="I4703">
        <v>251</v>
      </c>
      <c r="J4703" t="s">
        <v>1253</v>
      </c>
      <c r="K4703" t="s">
        <v>7231</v>
      </c>
      <c r="L4703">
        <v>85</v>
      </c>
      <c r="M4703" t="s">
        <v>30</v>
      </c>
      <c r="N4703" t="s">
        <v>95</v>
      </c>
      <c r="O4703">
        <v>501</v>
      </c>
      <c r="P4703" t="s">
        <v>164</v>
      </c>
      <c r="Q4703">
        <v>106</v>
      </c>
      <c r="R4703" t="s">
        <v>592</v>
      </c>
      <c r="S4703" t="s">
        <v>40</v>
      </c>
      <c r="T4703" t="s">
        <v>41</v>
      </c>
      <c r="U4703">
        <v>251</v>
      </c>
      <c r="V4703">
        <v>998</v>
      </c>
      <c r="Y4703" t="s">
        <v>7232</v>
      </c>
      <c r="AA4703">
        <v>34.071899999999999</v>
      </c>
      <c r="AB4703">
        <v>-118.17789999999999</v>
      </c>
      <c r="AC4703">
        <f t="shared" si="73"/>
        <v>0</v>
      </c>
    </row>
    <row r="4704" spans="1:29" x14ac:dyDescent="0.35">
      <c r="A4704">
        <v>200613835</v>
      </c>
      <c r="B4704" s="1">
        <v>44054</v>
      </c>
      <c r="C4704" s="1">
        <v>44054</v>
      </c>
      <c r="D4704">
        <v>1700</v>
      </c>
      <c r="E4704">
        <v>6</v>
      </c>
      <c r="F4704" t="s">
        <v>91</v>
      </c>
      <c r="G4704">
        <v>659</v>
      </c>
      <c r="H4704">
        <v>2</v>
      </c>
      <c r="I4704">
        <v>930</v>
      </c>
      <c r="J4704" t="s">
        <v>339</v>
      </c>
      <c r="K4704" t="s">
        <v>7233</v>
      </c>
      <c r="L4704">
        <v>58</v>
      </c>
      <c r="M4704" t="s">
        <v>30</v>
      </c>
      <c r="N4704" t="s">
        <v>173</v>
      </c>
      <c r="O4704">
        <v>118</v>
      </c>
      <c r="P4704" t="s">
        <v>858</v>
      </c>
      <c r="Q4704">
        <v>511</v>
      </c>
      <c r="R4704" t="s">
        <v>151</v>
      </c>
      <c r="S4704" t="s">
        <v>33</v>
      </c>
      <c r="T4704" t="s">
        <v>34</v>
      </c>
      <c r="U4704">
        <v>930</v>
      </c>
      <c r="Y4704" t="s">
        <v>7234</v>
      </c>
      <c r="AA4704">
        <v>34.096600000000002</v>
      </c>
      <c r="AB4704">
        <v>-118.3056</v>
      </c>
      <c r="AC4704">
        <f t="shared" si="73"/>
        <v>1</v>
      </c>
    </row>
    <row r="4705" spans="1:29" x14ac:dyDescent="0.35">
      <c r="A4705">
        <v>200816365</v>
      </c>
      <c r="B4705" s="1">
        <v>44148</v>
      </c>
      <c r="C4705" s="1">
        <v>44148</v>
      </c>
      <c r="D4705">
        <v>30</v>
      </c>
      <c r="E4705">
        <v>8</v>
      </c>
      <c r="F4705" t="s">
        <v>109</v>
      </c>
      <c r="G4705">
        <v>802</v>
      </c>
      <c r="H4705">
        <v>1</v>
      </c>
      <c r="I4705">
        <v>330</v>
      </c>
      <c r="J4705" t="s">
        <v>37</v>
      </c>
      <c r="K4705" t="s">
        <v>7235</v>
      </c>
      <c r="L4705">
        <v>57</v>
      </c>
      <c r="M4705" t="s">
        <v>30</v>
      </c>
      <c r="N4705" t="s">
        <v>73</v>
      </c>
      <c r="O4705">
        <v>104</v>
      </c>
      <c r="P4705" t="s">
        <v>201</v>
      </c>
      <c r="S4705" t="s">
        <v>40</v>
      </c>
      <c r="T4705" t="s">
        <v>41</v>
      </c>
      <c r="U4705">
        <v>330</v>
      </c>
      <c r="Y4705" t="s">
        <v>7236</v>
      </c>
      <c r="AA4705">
        <v>34.048699999999997</v>
      </c>
      <c r="AB4705">
        <v>-118.52460000000001</v>
      </c>
      <c r="AC4705">
        <f t="shared" si="73"/>
        <v>0</v>
      </c>
    </row>
    <row r="4706" spans="1:29" x14ac:dyDescent="0.35">
      <c r="A4706">
        <v>201205434</v>
      </c>
      <c r="B4706" s="1">
        <v>43851</v>
      </c>
      <c r="C4706" s="1">
        <v>43851</v>
      </c>
      <c r="D4706">
        <v>820</v>
      </c>
      <c r="E4706">
        <v>12</v>
      </c>
      <c r="F4706" t="s">
        <v>68</v>
      </c>
      <c r="G4706">
        <v>1213</v>
      </c>
      <c r="H4706">
        <v>2</v>
      </c>
      <c r="I4706">
        <v>745</v>
      </c>
      <c r="J4706" t="s">
        <v>139</v>
      </c>
      <c r="K4706" t="s">
        <v>7237</v>
      </c>
      <c r="L4706">
        <v>29</v>
      </c>
      <c r="M4706" t="s">
        <v>94</v>
      </c>
      <c r="N4706" t="s">
        <v>163</v>
      </c>
      <c r="O4706">
        <v>122</v>
      </c>
      <c r="P4706" t="s">
        <v>275</v>
      </c>
      <c r="S4706" t="s">
        <v>40</v>
      </c>
      <c r="T4706" t="s">
        <v>41</v>
      </c>
      <c r="U4706">
        <v>745</v>
      </c>
      <c r="Y4706" t="s">
        <v>1449</v>
      </c>
      <c r="AA4706">
        <v>33.993299999999998</v>
      </c>
      <c r="AB4706">
        <v>-118.3068</v>
      </c>
      <c r="AC4706">
        <f t="shared" si="73"/>
        <v>0</v>
      </c>
    </row>
    <row r="4707" spans="1:29" x14ac:dyDescent="0.35">
      <c r="A4707">
        <v>200904587</v>
      </c>
      <c r="B4707" s="1">
        <v>43844</v>
      </c>
      <c r="C4707" s="1">
        <v>43843</v>
      </c>
      <c r="D4707">
        <v>1300</v>
      </c>
      <c r="E4707">
        <v>9</v>
      </c>
      <c r="F4707" t="s">
        <v>49</v>
      </c>
      <c r="G4707">
        <v>943</v>
      </c>
      <c r="H4707">
        <v>1</v>
      </c>
      <c r="I4707">
        <v>761</v>
      </c>
      <c r="J4707" t="s">
        <v>403</v>
      </c>
      <c r="K4707" t="s">
        <v>7238</v>
      </c>
      <c r="L4707">
        <v>61</v>
      </c>
      <c r="M4707" t="s">
        <v>30</v>
      </c>
      <c r="N4707" t="s">
        <v>73</v>
      </c>
      <c r="O4707">
        <v>101</v>
      </c>
      <c r="P4707" t="s">
        <v>32</v>
      </c>
      <c r="Q4707">
        <v>302</v>
      </c>
      <c r="R4707" t="s">
        <v>1369</v>
      </c>
      <c r="S4707" t="s">
        <v>84</v>
      </c>
      <c r="T4707" t="s">
        <v>85</v>
      </c>
      <c r="U4707">
        <v>761</v>
      </c>
      <c r="Y4707" t="s">
        <v>7239</v>
      </c>
      <c r="Z4707" t="s">
        <v>7240</v>
      </c>
      <c r="AA4707">
        <v>34.175800000000002</v>
      </c>
      <c r="AB4707">
        <v>-118.4473</v>
      </c>
      <c r="AC4707">
        <f t="shared" si="73"/>
        <v>0</v>
      </c>
    </row>
    <row r="4708" spans="1:29" x14ac:dyDescent="0.35">
      <c r="A4708">
        <v>201009255</v>
      </c>
      <c r="B4708" s="1">
        <v>43974</v>
      </c>
      <c r="C4708" s="1">
        <v>43974</v>
      </c>
      <c r="D4708">
        <v>720</v>
      </c>
      <c r="E4708">
        <v>10</v>
      </c>
      <c r="F4708" t="s">
        <v>103</v>
      </c>
      <c r="G4708">
        <v>1015</v>
      </c>
      <c r="H4708">
        <v>1</v>
      </c>
      <c r="I4708">
        <v>510</v>
      </c>
      <c r="J4708" t="s">
        <v>29</v>
      </c>
      <c r="L4708">
        <v>0</v>
      </c>
      <c r="O4708">
        <v>108</v>
      </c>
      <c r="P4708" t="s">
        <v>105</v>
      </c>
      <c r="S4708" t="s">
        <v>40</v>
      </c>
      <c r="T4708" t="s">
        <v>41</v>
      </c>
      <c r="U4708">
        <v>510</v>
      </c>
      <c r="Y4708" t="s">
        <v>7241</v>
      </c>
      <c r="AA4708">
        <v>34.204799999999999</v>
      </c>
      <c r="AB4708">
        <v>-118.5273</v>
      </c>
      <c r="AC4708">
        <f t="shared" si="73"/>
        <v>0</v>
      </c>
    </row>
    <row r="4709" spans="1:29" x14ac:dyDescent="0.35">
      <c r="A4709">
        <v>200205666</v>
      </c>
      <c r="B4709" s="1">
        <v>43865</v>
      </c>
      <c r="C4709" s="1">
        <v>43863</v>
      </c>
      <c r="D4709">
        <v>300</v>
      </c>
      <c r="E4709">
        <v>2</v>
      </c>
      <c r="F4709" t="s">
        <v>56</v>
      </c>
      <c r="G4709">
        <v>236</v>
      </c>
      <c r="H4709">
        <v>1</v>
      </c>
      <c r="I4709">
        <v>121</v>
      </c>
      <c r="J4709" t="s">
        <v>227</v>
      </c>
      <c r="K4709" t="s">
        <v>7242</v>
      </c>
      <c r="L4709">
        <v>43</v>
      </c>
      <c r="M4709" t="s">
        <v>94</v>
      </c>
      <c r="N4709" t="s">
        <v>95</v>
      </c>
      <c r="O4709">
        <v>502</v>
      </c>
      <c r="P4709" t="s">
        <v>47</v>
      </c>
      <c r="Q4709">
        <v>400</v>
      </c>
      <c r="R4709" t="s">
        <v>143</v>
      </c>
      <c r="S4709" t="s">
        <v>84</v>
      </c>
      <c r="T4709" t="s">
        <v>85</v>
      </c>
      <c r="U4709">
        <v>121</v>
      </c>
      <c r="V4709">
        <v>998</v>
      </c>
      <c r="Y4709" t="s">
        <v>80</v>
      </c>
      <c r="AA4709">
        <v>34.063200000000002</v>
      </c>
      <c r="AB4709">
        <v>-118.2693</v>
      </c>
      <c r="AC4709">
        <f t="shared" si="73"/>
        <v>0</v>
      </c>
    </row>
    <row r="4710" spans="1:29" x14ac:dyDescent="0.35">
      <c r="A4710">
        <v>200305631</v>
      </c>
      <c r="B4710" s="1">
        <v>43858</v>
      </c>
      <c r="C4710" s="1">
        <v>43853</v>
      </c>
      <c r="D4710">
        <v>100</v>
      </c>
      <c r="E4710">
        <v>3</v>
      </c>
      <c r="F4710" t="s">
        <v>43</v>
      </c>
      <c r="G4710">
        <v>326</v>
      </c>
      <c r="H4710">
        <v>1</v>
      </c>
      <c r="I4710">
        <v>510</v>
      </c>
      <c r="J4710" t="s">
        <v>29</v>
      </c>
      <c r="L4710">
        <v>0</v>
      </c>
      <c r="O4710">
        <v>108</v>
      </c>
      <c r="P4710" t="s">
        <v>105</v>
      </c>
      <c r="S4710" t="s">
        <v>40</v>
      </c>
      <c r="T4710" t="s">
        <v>41</v>
      </c>
      <c r="U4710">
        <v>510</v>
      </c>
      <c r="Y4710" t="s">
        <v>7243</v>
      </c>
      <c r="AA4710">
        <v>34.030900000000003</v>
      </c>
      <c r="AB4710">
        <v>-118.30240000000001</v>
      </c>
      <c r="AC4710">
        <f t="shared" si="73"/>
        <v>0</v>
      </c>
    </row>
    <row r="4711" spans="1:29" x14ac:dyDescent="0.35">
      <c r="A4711">
        <v>200514695</v>
      </c>
      <c r="B4711" s="1">
        <v>44104</v>
      </c>
      <c r="C4711" s="1">
        <v>44104</v>
      </c>
      <c r="D4711">
        <v>2250</v>
      </c>
      <c r="E4711">
        <v>5</v>
      </c>
      <c r="F4711" t="s">
        <v>98</v>
      </c>
      <c r="G4711">
        <v>566</v>
      </c>
      <c r="H4711">
        <v>2</v>
      </c>
      <c r="I4711">
        <v>745</v>
      </c>
      <c r="J4711" t="s">
        <v>139</v>
      </c>
      <c r="K4711">
        <v>329</v>
      </c>
      <c r="L4711">
        <v>57</v>
      </c>
      <c r="M4711" t="s">
        <v>30</v>
      </c>
      <c r="N4711" t="s">
        <v>163</v>
      </c>
      <c r="O4711">
        <v>502</v>
      </c>
      <c r="P4711" t="s">
        <v>47</v>
      </c>
      <c r="S4711" t="s">
        <v>33</v>
      </c>
      <c r="T4711" t="s">
        <v>34</v>
      </c>
      <c r="U4711">
        <v>745</v>
      </c>
      <c r="Y4711" t="s">
        <v>1072</v>
      </c>
      <c r="AA4711">
        <v>33.735999999999997</v>
      </c>
      <c r="AB4711">
        <v>-118.28400000000001</v>
      </c>
      <c r="AC4711">
        <f t="shared" si="73"/>
        <v>1</v>
      </c>
    </row>
    <row r="4712" spans="1:29" x14ac:dyDescent="0.35">
      <c r="A4712">
        <v>201207160</v>
      </c>
      <c r="B4712" s="1">
        <v>43875</v>
      </c>
      <c r="C4712" s="1">
        <v>43875</v>
      </c>
      <c r="D4712">
        <v>1220</v>
      </c>
      <c r="E4712">
        <v>12</v>
      </c>
      <c r="F4712" t="s">
        <v>68</v>
      </c>
      <c r="G4712">
        <v>1266</v>
      </c>
      <c r="H4712">
        <v>2</v>
      </c>
      <c r="I4712">
        <v>626</v>
      </c>
      <c r="J4712" t="s">
        <v>141</v>
      </c>
      <c r="K4712" t="s">
        <v>7244</v>
      </c>
      <c r="L4712">
        <v>37</v>
      </c>
      <c r="M4712" t="s">
        <v>94</v>
      </c>
      <c r="N4712" t="s">
        <v>95</v>
      </c>
      <c r="O4712">
        <v>101</v>
      </c>
      <c r="P4712" t="s">
        <v>32</v>
      </c>
      <c r="Q4712">
        <v>400</v>
      </c>
      <c r="R4712" t="s">
        <v>143</v>
      </c>
      <c r="S4712" t="s">
        <v>40</v>
      </c>
      <c r="T4712" t="s">
        <v>41</v>
      </c>
      <c r="U4712">
        <v>626</v>
      </c>
      <c r="Y4712" t="s">
        <v>640</v>
      </c>
      <c r="Z4712" t="s">
        <v>357</v>
      </c>
      <c r="AA4712">
        <v>33.9679</v>
      </c>
      <c r="AB4712">
        <v>-118.2783</v>
      </c>
      <c r="AC4712">
        <f t="shared" si="73"/>
        <v>0</v>
      </c>
    </row>
    <row r="4713" spans="1:29" x14ac:dyDescent="0.35">
      <c r="A4713">
        <v>200816753</v>
      </c>
      <c r="B4713" s="1">
        <v>44157</v>
      </c>
      <c r="C4713" s="1">
        <v>44156</v>
      </c>
      <c r="D4713">
        <v>1200</v>
      </c>
      <c r="E4713">
        <v>8</v>
      </c>
      <c r="F4713" t="s">
        <v>109</v>
      </c>
      <c r="G4713">
        <v>836</v>
      </c>
      <c r="H4713">
        <v>1</v>
      </c>
      <c r="I4713">
        <v>330</v>
      </c>
      <c r="J4713" t="s">
        <v>37</v>
      </c>
      <c r="K4713" t="s">
        <v>1209</v>
      </c>
      <c r="L4713">
        <v>65</v>
      </c>
      <c r="M4713" t="s">
        <v>94</v>
      </c>
      <c r="N4713" t="s">
        <v>31</v>
      </c>
      <c r="O4713">
        <v>108</v>
      </c>
      <c r="P4713" t="s">
        <v>105</v>
      </c>
      <c r="S4713" t="s">
        <v>40</v>
      </c>
      <c r="T4713" t="s">
        <v>41</v>
      </c>
      <c r="U4713">
        <v>330</v>
      </c>
      <c r="Y4713" t="s">
        <v>7245</v>
      </c>
      <c r="AA4713">
        <v>34.055100000000003</v>
      </c>
      <c r="AB4713">
        <v>-118.4264</v>
      </c>
      <c r="AC4713">
        <f t="shared" si="73"/>
        <v>0</v>
      </c>
    </row>
    <row r="4714" spans="1:29" x14ac:dyDescent="0.35">
      <c r="A4714">
        <v>201111248</v>
      </c>
      <c r="B4714" s="1">
        <v>44021</v>
      </c>
      <c r="C4714" s="1">
        <v>44019</v>
      </c>
      <c r="D4714">
        <v>1330</v>
      </c>
      <c r="E4714">
        <v>11</v>
      </c>
      <c r="F4714" t="s">
        <v>64</v>
      </c>
      <c r="G4714">
        <v>1144</v>
      </c>
      <c r="H4714">
        <v>1</v>
      </c>
      <c r="I4714">
        <v>441</v>
      </c>
      <c r="J4714" t="s">
        <v>3815</v>
      </c>
      <c r="K4714">
        <v>344</v>
      </c>
      <c r="L4714">
        <v>37</v>
      </c>
      <c r="M4714" t="s">
        <v>30</v>
      </c>
      <c r="N4714" t="s">
        <v>73</v>
      </c>
      <c r="O4714">
        <v>501</v>
      </c>
      <c r="P4714" t="s">
        <v>164</v>
      </c>
      <c r="S4714" t="s">
        <v>40</v>
      </c>
      <c r="T4714" t="s">
        <v>41</v>
      </c>
      <c r="U4714">
        <v>441</v>
      </c>
      <c r="Y4714" t="s">
        <v>6146</v>
      </c>
      <c r="AA4714">
        <v>34.097700000000003</v>
      </c>
      <c r="AB4714">
        <v>-118.2739</v>
      </c>
      <c r="AC4714">
        <f t="shared" si="73"/>
        <v>0</v>
      </c>
    </row>
    <row r="4715" spans="1:29" x14ac:dyDescent="0.35">
      <c r="A4715">
        <v>200408996</v>
      </c>
      <c r="B4715" s="1">
        <v>43969</v>
      </c>
      <c r="C4715" s="1">
        <v>43968</v>
      </c>
      <c r="D4715">
        <v>1</v>
      </c>
      <c r="E4715">
        <v>4</v>
      </c>
      <c r="F4715" t="s">
        <v>54</v>
      </c>
      <c r="G4715">
        <v>427</v>
      </c>
      <c r="H4715">
        <v>2</v>
      </c>
      <c r="I4715">
        <v>745</v>
      </c>
      <c r="J4715" t="s">
        <v>139</v>
      </c>
      <c r="K4715">
        <v>329</v>
      </c>
      <c r="L4715">
        <v>50</v>
      </c>
      <c r="M4715" t="s">
        <v>30</v>
      </c>
      <c r="N4715" t="s">
        <v>95</v>
      </c>
      <c r="O4715">
        <v>104</v>
      </c>
      <c r="P4715" t="s">
        <v>201</v>
      </c>
      <c r="S4715" t="s">
        <v>40</v>
      </c>
      <c r="T4715" t="s">
        <v>41</v>
      </c>
      <c r="U4715">
        <v>745</v>
      </c>
      <c r="Y4715" t="s">
        <v>7246</v>
      </c>
      <c r="AA4715">
        <v>34.082599999999999</v>
      </c>
      <c r="AB4715">
        <v>-118.1841</v>
      </c>
      <c r="AC4715">
        <f t="shared" si="73"/>
        <v>0</v>
      </c>
    </row>
    <row r="4716" spans="1:29" x14ac:dyDescent="0.35">
      <c r="A4716">
        <v>201304201</v>
      </c>
      <c r="B4716" s="1">
        <v>43834</v>
      </c>
      <c r="C4716" s="1">
        <v>43834</v>
      </c>
      <c r="D4716">
        <v>1715</v>
      </c>
      <c r="E4716">
        <v>13</v>
      </c>
      <c r="F4716" t="s">
        <v>62</v>
      </c>
      <c r="G4716">
        <v>1324</v>
      </c>
      <c r="H4716">
        <v>2</v>
      </c>
      <c r="I4716">
        <v>626</v>
      </c>
      <c r="J4716" t="s">
        <v>141</v>
      </c>
      <c r="K4716" t="s">
        <v>7247</v>
      </c>
      <c r="L4716">
        <v>38</v>
      </c>
      <c r="M4716" t="s">
        <v>94</v>
      </c>
      <c r="N4716" t="s">
        <v>95</v>
      </c>
      <c r="O4716">
        <v>502</v>
      </c>
      <c r="P4716" t="s">
        <v>47</v>
      </c>
      <c r="Q4716">
        <v>400</v>
      </c>
      <c r="R4716" t="s">
        <v>143</v>
      </c>
      <c r="S4716" t="s">
        <v>84</v>
      </c>
      <c r="T4716" t="s">
        <v>85</v>
      </c>
      <c r="U4716">
        <v>626</v>
      </c>
      <c r="Y4716" t="s">
        <v>7248</v>
      </c>
      <c r="AA4716">
        <v>34.022399999999998</v>
      </c>
      <c r="AB4716">
        <v>-118.25239999999999</v>
      </c>
      <c r="AC4716">
        <f t="shared" si="73"/>
        <v>0</v>
      </c>
    </row>
    <row r="4717" spans="1:29" x14ac:dyDescent="0.35">
      <c r="A4717">
        <v>200705265</v>
      </c>
      <c r="B4717" s="1">
        <v>43857</v>
      </c>
      <c r="C4717" s="1">
        <v>43857</v>
      </c>
      <c r="D4717">
        <v>1250</v>
      </c>
      <c r="E4717">
        <v>7</v>
      </c>
      <c r="F4717" t="s">
        <v>28</v>
      </c>
      <c r="G4717">
        <v>773</v>
      </c>
      <c r="H4717">
        <v>2</v>
      </c>
      <c r="I4717">
        <v>626</v>
      </c>
      <c r="J4717" t="s">
        <v>141</v>
      </c>
      <c r="K4717" t="s">
        <v>7249</v>
      </c>
      <c r="L4717">
        <v>32</v>
      </c>
      <c r="M4717" t="s">
        <v>94</v>
      </c>
      <c r="N4717" t="s">
        <v>163</v>
      </c>
      <c r="O4717">
        <v>502</v>
      </c>
      <c r="P4717" t="s">
        <v>47</v>
      </c>
      <c r="Q4717">
        <v>400</v>
      </c>
      <c r="R4717" t="s">
        <v>143</v>
      </c>
      <c r="S4717" t="s">
        <v>40</v>
      </c>
      <c r="T4717" t="s">
        <v>41</v>
      </c>
      <c r="U4717">
        <v>626</v>
      </c>
      <c r="Y4717" t="s">
        <v>7250</v>
      </c>
      <c r="AA4717">
        <v>34.042099999999998</v>
      </c>
      <c r="AB4717">
        <v>-118.3582</v>
      </c>
      <c r="AC4717">
        <f t="shared" si="73"/>
        <v>0</v>
      </c>
    </row>
    <row r="4718" spans="1:29" x14ac:dyDescent="0.35">
      <c r="A4718">
        <v>200404206</v>
      </c>
      <c r="B4718" s="1">
        <v>43836</v>
      </c>
      <c r="C4718" s="1">
        <v>43836</v>
      </c>
      <c r="D4718">
        <v>1230</v>
      </c>
      <c r="E4718">
        <v>4</v>
      </c>
      <c r="F4718" t="s">
        <v>54</v>
      </c>
      <c r="G4718">
        <v>427</v>
      </c>
      <c r="H4718">
        <v>1</v>
      </c>
      <c r="I4718">
        <v>761</v>
      </c>
      <c r="J4718" t="s">
        <v>403</v>
      </c>
      <c r="K4718" t="s">
        <v>678</v>
      </c>
      <c r="L4718">
        <v>34</v>
      </c>
      <c r="M4718" t="s">
        <v>30</v>
      </c>
      <c r="N4718" t="s">
        <v>95</v>
      </c>
      <c r="O4718">
        <v>101</v>
      </c>
      <c r="P4718" t="s">
        <v>32</v>
      </c>
      <c r="Q4718">
        <v>207</v>
      </c>
      <c r="R4718" t="s">
        <v>1110</v>
      </c>
      <c r="S4718" t="s">
        <v>40</v>
      </c>
      <c r="T4718" t="s">
        <v>41</v>
      </c>
      <c r="U4718">
        <v>761</v>
      </c>
      <c r="Y4718" t="s">
        <v>7251</v>
      </c>
      <c r="Z4718" t="s">
        <v>1489</v>
      </c>
      <c r="AA4718">
        <v>34.080199999999998</v>
      </c>
      <c r="AB4718">
        <v>-118.1848</v>
      </c>
      <c r="AC4718">
        <f t="shared" si="73"/>
        <v>0</v>
      </c>
    </row>
    <row r="4719" spans="1:29" x14ac:dyDescent="0.35">
      <c r="A4719">
        <v>201007920</v>
      </c>
      <c r="B4719" s="1">
        <v>43931</v>
      </c>
      <c r="C4719" s="1">
        <v>43931</v>
      </c>
      <c r="D4719">
        <v>1215</v>
      </c>
      <c r="E4719">
        <v>10</v>
      </c>
      <c r="F4719" t="s">
        <v>103</v>
      </c>
      <c r="G4719">
        <v>1025</v>
      </c>
      <c r="H4719">
        <v>1</v>
      </c>
      <c r="I4719">
        <v>420</v>
      </c>
      <c r="J4719" t="s">
        <v>352</v>
      </c>
      <c r="K4719" t="s">
        <v>1063</v>
      </c>
      <c r="L4719">
        <v>57</v>
      </c>
      <c r="M4719" t="s">
        <v>94</v>
      </c>
      <c r="N4719" t="s">
        <v>31</v>
      </c>
      <c r="O4719">
        <v>101</v>
      </c>
      <c r="P4719" t="s">
        <v>32</v>
      </c>
      <c r="S4719" t="s">
        <v>40</v>
      </c>
      <c r="T4719" t="s">
        <v>41</v>
      </c>
      <c r="U4719">
        <v>420</v>
      </c>
      <c r="Y4719" t="s">
        <v>930</v>
      </c>
      <c r="Z4719" t="s">
        <v>7252</v>
      </c>
      <c r="AA4719">
        <v>34.201099999999997</v>
      </c>
      <c r="AB4719">
        <v>-118.536</v>
      </c>
      <c r="AC4719">
        <f t="shared" si="73"/>
        <v>0</v>
      </c>
    </row>
    <row r="4720" spans="1:29" x14ac:dyDescent="0.35">
      <c r="A4720">
        <v>200412039</v>
      </c>
      <c r="B4720" s="1">
        <v>44065</v>
      </c>
      <c r="C4720" s="1">
        <v>44065</v>
      </c>
      <c r="D4720">
        <v>2040</v>
      </c>
      <c r="E4720">
        <v>4</v>
      </c>
      <c r="F4720" t="s">
        <v>54</v>
      </c>
      <c r="G4720">
        <v>473</v>
      </c>
      <c r="H4720">
        <v>2</v>
      </c>
      <c r="I4720">
        <v>624</v>
      </c>
      <c r="J4720" t="s">
        <v>171</v>
      </c>
      <c r="K4720" t="s">
        <v>7253</v>
      </c>
      <c r="L4720">
        <v>25</v>
      </c>
      <c r="M4720" t="s">
        <v>94</v>
      </c>
      <c r="N4720" t="s">
        <v>95</v>
      </c>
      <c r="O4720">
        <v>501</v>
      </c>
      <c r="P4720" t="s">
        <v>164</v>
      </c>
      <c r="Q4720">
        <v>400</v>
      </c>
      <c r="R4720" t="s">
        <v>143</v>
      </c>
      <c r="S4720" t="s">
        <v>40</v>
      </c>
      <c r="T4720" t="s">
        <v>41</v>
      </c>
      <c r="U4720">
        <v>624</v>
      </c>
      <c r="Y4720" t="s">
        <v>674</v>
      </c>
      <c r="AA4720">
        <v>34.033299999999997</v>
      </c>
      <c r="AB4720">
        <v>-118.2192</v>
      </c>
      <c r="AC4720">
        <f t="shared" si="73"/>
        <v>0</v>
      </c>
    </row>
    <row r="4721" spans="1:29" x14ac:dyDescent="0.35">
      <c r="A4721">
        <v>200811312</v>
      </c>
      <c r="B4721" s="1">
        <v>44012</v>
      </c>
      <c r="C4721" s="1">
        <v>44011</v>
      </c>
      <c r="D4721">
        <v>1300</v>
      </c>
      <c r="E4721">
        <v>8</v>
      </c>
      <c r="F4721" t="s">
        <v>109</v>
      </c>
      <c r="G4721">
        <v>847</v>
      </c>
      <c r="H4721">
        <v>2</v>
      </c>
      <c r="I4721">
        <v>956</v>
      </c>
      <c r="J4721" t="s">
        <v>328</v>
      </c>
      <c r="K4721" t="s">
        <v>7254</v>
      </c>
      <c r="L4721">
        <v>23</v>
      </c>
      <c r="M4721" t="s">
        <v>94</v>
      </c>
      <c r="N4721" t="s">
        <v>163</v>
      </c>
      <c r="O4721">
        <v>503</v>
      </c>
      <c r="P4721" t="s">
        <v>650</v>
      </c>
      <c r="S4721" t="s">
        <v>40</v>
      </c>
      <c r="T4721" t="s">
        <v>41</v>
      </c>
      <c r="U4721">
        <v>956</v>
      </c>
      <c r="Y4721" t="s">
        <v>7255</v>
      </c>
      <c r="AA4721">
        <v>34.0473</v>
      </c>
      <c r="AB4721">
        <v>-118.42059999999999</v>
      </c>
      <c r="AC4721">
        <f t="shared" si="73"/>
        <v>0</v>
      </c>
    </row>
    <row r="4722" spans="1:29" x14ac:dyDescent="0.35">
      <c r="A4722">
        <v>201114669</v>
      </c>
      <c r="B4722" s="1">
        <v>44119</v>
      </c>
      <c r="C4722" s="1">
        <v>44117</v>
      </c>
      <c r="D4722">
        <v>1525</v>
      </c>
      <c r="E4722">
        <v>11</v>
      </c>
      <c r="F4722" t="s">
        <v>64</v>
      </c>
      <c r="G4722">
        <v>1115</v>
      </c>
      <c r="H4722">
        <v>2</v>
      </c>
      <c r="I4722">
        <v>900</v>
      </c>
      <c r="J4722" t="s">
        <v>197</v>
      </c>
      <c r="K4722" t="s">
        <v>7256</v>
      </c>
      <c r="L4722">
        <v>39</v>
      </c>
      <c r="M4722" t="s">
        <v>94</v>
      </c>
      <c r="N4722" t="s">
        <v>95</v>
      </c>
      <c r="O4722">
        <v>101</v>
      </c>
      <c r="P4722" t="s">
        <v>32</v>
      </c>
      <c r="S4722" t="s">
        <v>84</v>
      </c>
      <c r="T4722" t="s">
        <v>85</v>
      </c>
      <c r="U4722">
        <v>900</v>
      </c>
      <c r="Y4722" t="s">
        <v>682</v>
      </c>
      <c r="AA4722">
        <v>34.139099999999999</v>
      </c>
      <c r="AB4722">
        <v>-118.2141</v>
      </c>
      <c r="AC4722">
        <f t="shared" si="73"/>
        <v>0</v>
      </c>
    </row>
    <row r="4723" spans="1:29" x14ac:dyDescent="0.35">
      <c r="A4723">
        <v>200813194</v>
      </c>
      <c r="B4723" s="1">
        <v>44064</v>
      </c>
      <c r="C4723" s="1">
        <v>44064</v>
      </c>
      <c r="D4723">
        <v>1320</v>
      </c>
      <c r="E4723">
        <v>8</v>
      </c>
      <c r="F4723" t="s">
        <v>109</v>
      </c>
      <c r="G4723">
        <v>842</v>
      </c>
      <c r="H4723">
        <v>2</v>
      </c>
      <c r="I4723">
        <v>624</v>
      </c>
      <c r="J4723" t="s">
        <v>171</v>
      </c>
      <c r="K4723" t="s">
        <v>7257</v>
      </c>
      <c r="L4723">
        <v>50</v>
      </c>
      <c r="M4723" t="s">
        <v>30</v>
      </c>
      <c r="N4723" t="s">
        <v>73</v>
      </c>
      <c r="O4723">
        <v>101</v>
      </c>
      <c r="P4723" t="s">
        <v>32</v>
      </c>
      <c r="Q4723">
        <v>400</v>
      </c>
      <c r="R4723" t="s">
        <v>143</v>
      </c>
      <c r="S4723" t="s">
        <v>40</v>
      </c>
      <c r="T4723" t="s">
        <v>41</v>
      </c>
      <c r="U4723">
        <v>624</v>
      </c>
      <c r="Y4723" t="s">
        <v>7258</v>
      </c>
      <c r="Z4723" t="s">
        <v>7259</v>
      </c>
      <c r="AA4723">
        <v>34.043300000000002</v>
      </c>
      <c r="AB4723">
        <v>-118.4586</v>
      </c>
      <c r="AC4723">
        <f t="shared" si="73"/>
        <v>0</v>
      </c>
    </row>
    <row r="4724" spans="1:29" x14ac:dyDescent="0.35">
      <c r="A4724">
        <v>200507177</v>
      </c>
      <c r="B4724" s="1">
        <v>43904</v>
      </c>
      <c r="C4724" s="1">
        <v>43904</v>
      </c>
      <c r="D4724">
        <v>1300</v>
      </c>
      <c r="E4724">
        <v>5</v>
      </c>
      <c r="F4724" t="s">
        <v>98</v>
      </c>
      <c r="G4724">
        <v>506</v>
      </c>
      <c r="H4724">
        <v>2</v>
      </c>
      <c r="I4724">
        <v>860</v>
      </c>
      <c r="J4724" t="s">
        <v>2220</v>
      </c>
      <c r="K4724" t="s">
        <v>7260</v>
      </c>
      <c r="L4724">
        <v>32</v>
      </c>
      <c r="M4724" t="s">
        <v>94</v>
      </c>
      <c r="N4724" t="s">
        <v>95</v>
      </c>
      <c r="O4724">
        <v>203</v>
      </c>
      <c r="P4724" t="s">
        <v>101</v>
      </c>
      <c r="Q4724">
        <v>400</v>
      </c>
      <c r="R4724" t="s">
        <v>143</v>
      </c>
      <c r="S4724" t="s">
        <v>33</v>
      </c>
      <c r="T4724" t="s">
        <v>34</v>
      </c>
      <c r="U4724">
        <v>860</v>
      </c>
      <c r="Y4724" t="s">
        <v>7261</v>
      </c>
      <c r="AA4724">
        <v>33.8292</v>
      </c>
      <c r="AB4724">
        <v>-118.30159999999999</v>
      </c>
      <c r="AC4724">
        <f t="shared" si="73"/>
        <v>1</v>
      </c>
    </row>
    <row r="4725" spans="1:29" x14ac:dyDescent="0.35">
      <c r="A4725">
        <v>200917264</v>
      </c>
      <c r="B4725" s="1">
        <v>44150</v>
      </c>
      <c r="C4725" s="1">
        <v>44144</v>
      </c>
      <c r="D4725">
        <v>1200</v>
      </c>
      <c r="E4725">
        <v>9</v>
      </c>
      <c r="F4725" t="s">
        <v>49</v>
      </c>
      <c r="G4725">
        <v>952</v>
      </c>
      <c r="H4725">
        <v>1</v>
      </c>
      <c r="I4725">
        <v>420</v>
      </c>
      <c r="J4725" t="s">
        <v>352</v>
      </c>
      <c r="L4725">
        <v>0</v>
      </c>
      <c r="O4725">
        <v>108</v>
      </c>
      <c r="P4725" t="s">
        <v>105</v>
      </c>
      <c r="S4725" t="s">
        <v>40</v>
      </c>
      <c r="T4725" t="s">
        <v>41</v>
      </c>
      <c r="U4725">
        <v>420</v>
      </c>
      <c r="Y4725" t="s">
        <v>5319</v>
      </c>
      <c r="AA4725">
        <v>34.1721</v>
      </c>
      <c r="AB4725">
        <v>-118.4581</v>
      </c>
      <c r="AC4725">
        <f t="shared" si="73"/>
        <v>0</v>
      </c>
    </row>
    <row r="4726" spans="1:29" x14ac:dyDescent="0.35">
      <c r="A4726">
        <v>200111717</v>
      </c>
      <c r="B4726" s="1">
        <v>43965</v>
      </c>
      <c r="C4726" s="1">
        <v>43965</v>
      </c>
      <c r="D4726">
        <v>1145</v>
      </c>
      <c r="E4726">
        <v>1</v>
      </c>
      <c r="F4726" t="s">
        <v>36</v>
      </c>
      <c r="G4726">
        <v>176</v>
      </c>
      <c r="H4726">
        <v>1</v>
      </c>
      <c r="I4726">
        <v>761</v>
      </c>
      <c r="J4726" t="s">
        <v>403</v>
      </c>
      <c r="K4726" t="s">
        <v>7262</v>
      </c>
      <c r="L4726">
        <v>31</v>
      </c>
      <c r="M4726" t="s">
        <v>94</v>
      </c>
      <c r="N4726" t="s">
        <v>95</v>
      </c>
      <c r="O4726">
        <v>101</v>
      </c>
      <c r="P4726" t="s">
        <v>32</v>
      </c>
      <c r="Q4726">
        <v>102</v>
      </c>
      <c r="R4726" t="s">
        <v>219</v>
      </c>
      <c r="S4726" t="s">
        <v>40</v>
      </c>
      <c r="T4726" t="s">
        <v>41</v>
      </c>
      <c r="U4726">
        <v>761</v>
      </c>
      <c r="Y4726" t="s">
        <v>1117</v>
      </c>
      <c r="Z4726" t="s">
        <v>1021</v>
      </c>
      <c r="AA4726">
        <v>34.040500000000002</v>
      </c>
      <c r="AB4726">
        <v>-118.2508</v>
      </c>
      <c r="AC4726">
        <f t="shared" si="73"/>
        <v>0</v>
      </c>
    </row>
    <row r="4727" spans="1:29" x14ac:dyDescent="0.35">
      <c r="A4727">
        <v>200408533</v>
      </c>
      <c r="B4727" s="1">
        <v>43956</v>
      </c>
      <c r="C4727" s="1">
        <v>43956</v>
      </c>
      <c r="D4727">
        <v>900</v>
      </c>
      <c r="E4727">
        <v>4</v>
      </c>
      <c r="F4727" t="s">
        <v>54</v>
      </c>
      <c r="G4727">
        <v>466</v>
      </c>
      <c r="H4727">
        <v>1</v>
      </c>
      <c r="I4727">
        <v>230</v>
      </c>
      <c r="J4727" t="s">
        <v>161</v>
      </c>
      <c r="K4727" t="s">
        <v>7263</v>
      </c>
      <c r="L4727">
        <v>29</v>
      </c>
      <c r="M4727" t="s">
        <v>94</v>
      </c>
      <c r="N4727" t="s">
        <v>95</v>
      </c>
      <c r="O4727">
        <v>121</v>
      </c>
      <c r="P4727" t="s">
        <v>246</v>
      </c>
      <c r="Q4727">
        <v>500</v>
      </c>
      <c r="R4727" t="s">
        <v>184</v>
      </c>
      <c r="S4727" t="s">
        <v>40</v>
      </c>
      <c r="T4727" t="s">
        <v>41</v>
      </c>
      <c r="U4727">
        <v>230</v>
      </c>
      <c r="Y4727" t="s">
        <v>7264</v>
      </c>
      <c r="AA4727">
        <v>34.044199999999996</v>
      </c>
      <c r="AB4727">
        <v>-118.2063</v>
      </c>
      <c r="AC4727">
        <f t="shared" si="73"/>
        <v>0</v>
      </c>
    </row>
    <row r="4728" spans="1:29" x14ac:dyDescent="0.35">
      <c r="A4728">
        <v>201219705</v>
      </c>
      <c r="B4728" s="1">
        <v>44074</v>
      </c>
      <c r="C4728" s="1">
        <v>44071</v>
      </c>
      <c r="D4728">
        <v>900</v>
      </c>
      <c r="E4728">
        <v>12</v>
      </c>
      <c r="F4728" t="s">
        <v>68</v>
      </c>
      <c r="G4728">
        <v>1232</v>
      </c>
      <c r="H4728">
        <v>1</v>
      </c>
      <c r="I4728">
        <v>236</v>
      </c>
      <c r="J4728" t="s">
        <v>692</v>
      </c>
      <c r="K4728" t="s">
        <v>7265</v>
      </c>
      <c r="L4728">
        <v>39</v>
      </c>
      <c r="M4728" t="s">
        <v>94</v>
      </c>
      <c r="N4728" t="s">
        <v>95</v>
      </c>
      <c r="O4728">
        <v>501</v>
      </c>
      <c r="P4728" t="s">
        <v>164</v>
      </c>
      <c r="Q4728">
        <v>500</v>
      </c>
      <c r="R4728" t="s">
        <v>184</v>
      </c>
      <c r="S4728" t="s">
        <v>84</v>
      </c>
      <c r="T4728" t="s">
        <v>85</v>
      </c>
      <c r="U4728">
        <v>236</v>
      </c>
      <c r="Y4728" t="s">
        <v>7266</v>
      </c>
      <c r="AA4728">
        <v>33.989100000000001</v>
      </c>
      <c r="AB4728">
        <v>-118.3193</v>
      </c>
      <c r="AC4728">
        <f t="shared" si="73"/>
        <v>0</v>
      </c>
    </row>
    <row r="4729" spans="1:29" x14ac:dyDescent="0.35">
      <c r="A4729">
        <v>201016207</v>
      </c>
      <c r="B4729" s="1">
        <v>44181</v>
      </c>
      <c r="C4729" s="1">
        <v>44179</v>
      </c>
      <c r="D4729">
        <v>1137</v>
      </c>
      <c r="E4729">
        <v>10</v>
      </c>
      <c r="F4729" t="s">
        <v>103</v>
      </c>
      <c r="G4729">
        <v>1079</v>
      </c>
      <c r="H4729">
        <v>1</v>
      </c>
      <c r="I4729">
        <v>440</v>
      </c>
      <c r="J4729" t="s">
        <v>213</v>
      </c>
      <c r="K4729" t="s">
        <v>548</v>
      </c>
      <c r="L4729">
        <v>39</v>
      </c>
      <c r="M4729" t="s">
        <v>30</v>
      </c>
      <c r="N4729" t="s">
        <v>163</v>
      </c>
      <c r="O4729">
        <v>502</v>
      </c>
      <c r="P4729" t="s">
        <v>47</v>
      </c>
      <c r="S4729" t="s">
        <v>40</v>
      </c>
      <c r="T4729" t="s">
        <v>41</v>
      </c>
      <c r="U4729">
        <v>440</v>
      </c>
      <c r="Y4729" t="s">
        <v>7267</v>
      </c>
      <c r="AA4729">
        <v>34.155999999999999</v>
      </c>
      <c r="AB4729">
        <v>-118.4722</v>
      </c>
      <c r="AC4729">
        <f t="shared" si="73"/>
        <v>0</v>
      </c>
    </row>
    <row r="4730" spans="1:29" x14ac:dyDescent="0.35">
      <c r="A4730">
        <v>201005587</v>
      </c>
      <c r="B4730" s="1">
        <v>43867</v>
      </c>
      <c r="C4730" s="1">
        <v>43867</v>
      </c>
      <c r="D4730">
        <v>650</v>
      </c>
      <c r="E4730">
        <v>10</v>
      </c>
      <c r="F4730" t="s">
        <v>103</v>
      </c>
      <c r="G4730">
        <v>1047</v>
      </c>
      <c r="H4730">
        <v>1</v>
      </c>
      <c r="I4730">
        <v>510</v>
      </c>
      <c r="J4730" t="s">
        <v>29</v>
      </c>
      <c r="L4730">
        <v>0</v>
      </c>
      <c r="O4730">
        <v>101</v>
      </c>
      <c r="P4730" t="s">
        <v>32</v>
      </c>
      <c r="S4730" t="s">
        <v>40</v>
      </c>
      <c r="T4730" t="s">
        <v>41</v>
      </c>
      <c r="U4730">
        <v>510</v>
      </c>
      <c r="Y4730" t="s">
        <v>7268</v>
      </c>
      <c r="AA4730">
        <v>34.176900000000003</v>
      </c>
      <c r="AB4730">
        <v>-118.5134</v>
      </c>
      <c r="AC4730">
        <f t="shared" si="73"/>
        <v>0</v>
      </c>
    </row>
    <row r="4731" spans="1:29" x14ac:dyDescent="0.35">
      <c r="A4731">
        <v>201223295</v>
      </c>
      <c r="B4731" s="1">
        <v>44129</v>
      </c>
      <c r="C4731" s="1">
        <v>44125</v>
      </c>
      <c r="D4731">
        <v>1730</v>
      </c>
      <c r="E4731">
        <v>12</v>
      </c>
      <c r="F4731" t="s">
        <v>68</v>
      </c>
      <c r="G4731">
        <v>1232</v>
      </c>
      <c r="H4731">
        <v>1</v>
      </c>
      <c r="I4731">
        <v>210</v>
      </c>
      <c r="J4731" t="s">
        <v>149</v>
      </c>
      <c r="K4731" t="s">
        <v>7269</v>
      </c>
      <c r="L4731">
        <v>21</v>
      </c>
      <c r="M4731" t="s">
        <v>30</v>
      </c>
      <c r="N4731" t="s">
        <v>95</v>
      </c>
      <c r="O4731">
        <v>102</v>
      </c>
      <c r="P4731" t="s">
        <v>186</v>
      </c>
      <c r="Q4731">
        <v>500</v>
      </c>
      <c r="R4731" t="s">
        <v>184</v>
      </c>
      <c r="S4731" t="s">
        <v>40</v>
      </c>
      <c r="T4731" t="s">
        <v>41</v>
      </c>
      <c r="U4731">
        <v>210</v>
      </c>
      <c r="Y4731" t="s">
        <v>950</v>
      </c>
      <c r="Z4731" t="s">
        <v>7270</v>
      </c>
      <c r="AA4731">
        <v>33.989100000000001</v>
      </c>
      <c r="AB4731">
        <v>-118.3235</v>
      </c>
      <c r="AC4731">
        <f t="shared" si="73"/>
        <v>0</v>
      </c>
    </row>
    <row r="4732" spans="1:29" x14ac:dyDescent="0.35">
      <c r="A4732">
        <v>200713198</v>
      </c>
      <c r="B4732" s="1">
        <v>44069</v>
      </c>
      <c r="C4732" s="1">
        <v>44069</v>
      </c>
      <c r="D4732">
        <v>1500</v>
      </c>
      <c r="E4732">
        <v>7</v>
      </c>
      <c r="F4732" t="s">
        <v>28</v>
      </c>
      <c r="G4732">
        <v>749</v>
      </c>
      <c r="H4732">
        <v>1</v>
      </c>
      <c r="I4732">
        <v>230</v>
      </c>
      <c r="J4732" t="s">
        <v>161</v>
      </c>
      <c r="K4732" t="s">
        <v>7271</v>
      </c>
      <c r="L4732">
        <v>58</v>
      </c>
      <c r="M4732" t="s">
        <v>94</v>
      </c>
      <c r="N4732" t="s">
        <v>173</v>
      </c>
      <c r="O4732">
        <v>502</v>
      </c>
      <c r="P4732" t="s">
        <v>47</v>
      </c>
      <c r="Q4732">
        <v>400</v>
      </c>
      <c r="R4732" t="s">
        <v>143</v>
      </c>
      <c r="S4732" t="s">
        <v>33</v>
      </c>
      <c r="T4732" t="s">
        <v>34</v>
      </c>
      <c r="U4732">
        <v>230</v>
      </c>
      <c r="Y4732" t="s">
        <v>3769</v>
      </c>
      <c r="AA4732">
        <v>34.058500000000002</v>
      </c>
      <c r="AB4732">
        <v>-118.3262</v>
      </c>
      <c r="AC4732">
        <f t="shared" si="73"/>
        <v>1</v>
      </c>
    </row>
    <row r="4733" spans="1:29" x14ac:dyDescent="0.35">
      <c r="A4733">
        <v>200313917</v>
      </c>
      <c r="B4733" s="1">
        <v>44021</v>
      </c>
      <c r="C4733" s="1">
        <v>44021</v>
      </c>
      <c r="D4733">
        <v>1430</v>
      </c>
      <c r="E4733">
        <v>3</v>
      </c>
      <c r="F4733" t="s">
        <v>43</v>
      </c>
      <c r="G4733">
        <v>395</v>
      </c>
      <c r="H4733">
        <v>2</v>
      </c>
      <c r="I4733">
        <v>626</v>
      </c>
      <c r="J4733" t="s">
        <v>141</v>
      </c>
      <c r="K4733" t="s">
        <v>7272</v>
      </c>
      <c r="L4733">
        <v>19</v>
      </c>
      <c r="M4733" t="s">
        <v>94</v>
      </c>
      <c r="N4733" t="s">
        <v>163</v>
      </c>
      <c r="O4733">
        <v>505</v>
      </c>
      <c r="P4733" t="s">
        <v>953</v>
      </c>
      <c r="Q4733">
        <v>400</v>
      </c>
      <c r="R4733" t="s">
        <v>143</v>
      </c>
      <c r="S4733" t="s">
        <v>40</v>
      </c>
      <c r="T4733" t="s">
        <v>41</v>
      </c>
      <c r="U4733">
        <v>626</v>
      </c>
      <c r="Y4733" t="s">
        <v>3870</v>
      </c>
      <c r="AA4733">
        <v>34.009099999999997</v>
      </c>
      <c r="AB4733">
        <v>-118.30889999999999</v>
      </c>
      <c r="AC4733">
        <f t="shared" si="73"/>
        <v>0</v>
      </c>
    </row>
    <row r="4734" spans="1:29" x14ac:dyDescent="0.35">
      <c r="A4734">
        <v>200508047</v>
      </c>
      <c r="B4734" s="1">
        <v>43928</v>
      </c>
      <c r="C4734" s="1">
        <v>43924</v>
      </c>
      <c r="D4734">
        <v>1200</v>
      </c>
      <c r="E4734">
        <v>5</v>
      </c>
      <c r="F4734" t="s">
        <v>98</v>
      </c>
      <c r="G4734">
        <v>564</v>
      </c>
      <c r="H4734">
        <v>1</v>
      </c>
      <c r="I4734">
        <v>440</v>
      </c>
      <c r="J4734" t="s">
        <v>213</v>
      </c>
      <c r="K4734">
        <v>344</v>
      </c>
      <c r="L4734">
        <v>38</v>
      </c>
      <c r="M4734" t="s">
        <v>94</v>
      </c>
      <c r="N4734" t="s">
        <v>95</v>
      </c>
      <c r="O4734">
        <v>502</v>
      </c>
      <c r="P4734" t="s">
        <v>47</v>
      </c>
      <c r="S4734" t="s">
        <v>40</v>
      </c>
      <c r="T4734" t="s">
        <v>41</v>
      </c>
      <c r="U4734">
        <v>440</v>
      </c>
      <c r="Y4734" t="s">
        <v>7273</v>
      </c>
      <c r="AA4734">
        <v>33.741500000000002</v>
      </c>
      <c r="AB4734">
        <v>-118.2835</v>
      </c>
      <c r="AC4734">
        <f t="shared" si="73"/>
        <v>0</v>
      </c>
    </row>
    <row r="4735" spans="1:29" x14ac:dyDescent="0.35">
      <c r="A4735">
        <v>201226696</v>
      </c>
      <c r="B4735" s="1">
        <v>44184</v>
      </c>
      <c r="C4735" s="1">
        <v>44184</v>
      </c>
      <c r="D4735">
        <v>130</v>
      </c>
      <c r="E4735">
        <v>12</v>
      </c>
      <c r="F4735" t="s">
        <v>68</v>
      </c>
      <c r="G4735">
        <v>1249</v>
      </c>
      <c r="H4735">
        <v>1</v>
      </c>
      <c r="I4735">
        <v>510</v>
      </c>
      <c r="J4735" t="s">
        <v>29</v>
      </c>
      <c r="L4735">
        <v>0</v>
      </c>
      <c r="O4735">
        <v>101</v>
      </c>
      <c r="P4735" t="s">
        <v>32</v>
      </c>
      <c r="S4735" t="s">
        <v>40</v>
      </c>
      <c r="T4735" t="s">
        <v>41</v>
      </c>
      <c r="U4735">
        <v>510</v>
      </c>
      <c r="Y4735" t="s">
        <v>1851</v>
      </c>
      <c r="AA4735">
        <v>33.981900000000003</v>
      </c>
      <c r="AB4735">
        <v>-118.28270000000001</v>
      </c>
      <c r="AC4735">
        <f t="shared" si="73"/>
        <v>0</v>
      </c>
    </row>
    <row r="4736" spans="1:29" x14ac:dyDescent="0.35">
      <c r="A4736">
        <v>200907545</v>
      </c>
      <c r="B4736" s="1">
        <v>43907</v>
      </c>
      <c r="C4736" s="1">
        <v>43906</v>
      </c>
      <c r="D4736">
        <v>1630</v>
      </c>
      <c r="E4736">
        <v>9</v>
      </c>
      <c r="F4736" t="s">
        <v>49</v>
      </c>
      <c r="G4736">
        <v>906</v>
      </c>
      <c r="H4736">
        <v>2</v>
      </c>
      <c r="I4736">
        <v>901</v>
      </c>
      <c r="J4736" t="s">
        <v>210</v>
      </c>
      <c r="K4736">
        <v>1501</v>
      </c>
      <c r="L4736">
        <v>47</v>
      </c>
      <c r="M4736" t="s">
        <v>94</v>
      </c>
      <c r="N4736" t="s">
        <v>95</v>
      </c>
      <c r="O4736">
        <v>502</v>
      </c>
      <c r="P4736" t="s">
        <v>47</v>
      </c>
      <c r="S4736" t="s">
        <v>84</v>
      </c>
      <c r="T4736" t="s">
        <v>85</v>
      </c>
      <c r="U4736">
        <v>901</v>
      </c>
      <c r="Y4736" t="s">
        <v>7274</v>
      </c>
      <c r="AA4736">
        <v>34.204799999999999</v>
      </c>
      <c r="AB4736">
        <v>-118.4468</v>
      </c>
      <c r="AC4736">
        <f t="shared" si="73"/>
        <v>0</v>
      </c>
    </row>
    <row r="4737" spans="1:29" x14ac:dyDescent="0.35">
      <c r="A4737">
        <v>200612707</v>
      </c>
      <c r="B4737" s="1">
        <v>44026</v>
      </c>
      <c r="C4737" s="1">
        <v>44000</v>
      </c>
      <c r="D4737">
        <v>1135</v>
      </c>
      <c r="E4737">
        <v>6</v>
      </c>
      <c r="F4737" t="s">
        <v>91</v>
      </c>
      <c r="G4737">
        <v>663</v>
      </c>
      <c r="H4737">
        <v>2</v>
      </c>
      <c r="I4737">
        <v>354</v>
      </c>
      <c r="J4737" t="s">
        <v>167</v>
      </c>
      <c r="K4737" t="s">
        <v>177</v>
      </c>
      <c r="L4737">
        <v>38</v>
      </c>
      <c r="M4737" t="s">
        <v>94</v>
      </c>
      <c r="N4737" t="s">
        <v>73</v>
      </c>
      <c r="O4737">
        <v>501</v>
      </c>
      <c r="P4737" t="s">
        <v>164</v>
      </c>
      <c r="S4737" t="s">
        <v>40</v>
      </c>
      <c r="T4737" t="s">
        <v>41</v>
      </c>
      <c r="U4737">
        <v>354</v>
      </c>
      <c r="Y4737" t="s">
        <v>7275</v>
      </c>
      <c r="AA4737">
        <v>34.092599999999997</v>
      </c>
      <c r="AB4737">
        <v>-118.3342</v>
      </c>
      <c r="AC4737">
        <f t="shared" si="73"/>
        <v>0</v>
      </c>
    </row>
    <row r="4738" spans="1:29" x14ac:dyDescent="0.35">
      <c r="A4738">
        <v>201008394</v>
      </c>
      <c r="B4738" s="1">
        <v>43947</v>
      </c>
      <c r="C4738" s="1">
        <v>43947</v>
      </c>
      <c r="D4738">
        <v>950</v>
      </c>
      <c r="E4738">
        <v>10</v>
      </c>
      <c r="F4738" t="s">
        <v>103</v>
      </c>
      <c r="G4738">
        <v>1039</v>
      </c>
      <c r="H4738">
        <v>1</v>
      </c>
      <c r="I4738">
        <v>210</v>
      </c>
      <c r="J4738" t="s">
        <v>149</v>
      </c>
      <c r="K4738" t="s">
        <v>7276</v>
      </c>
      <c r="L4738">
        <v>0</v>
      </c>
      <c r="M4738" t="s">
        <v>30</v>
      </c>
      <c r="N4738" t="s">
        <v>31</v>
      </c>
      <c r="O4738">
        <v>402</v>
      </c>
      <c r="P4738" t="s">
        <v>195</v>
      </c>
      <c r="Q4738">
        <v>102</v>
      </c>
      <c r="R4738" t="s">
        <v>219</v>
      </c>
      <c r="S4738" t="s">
        <v>40</v>
      </c>
      <c r="T4738" t="s">
        <v>41</v>
      </c>
      <c r="U4738">
        <v>210</v>
      </c>
      <c r="Y4738" t="s">
        <v>4191</v>
      </c>
      <c r="AA4738">
        <v>34.190300000000001</v>
      </c>
      <c r="AB4738">
        <v>-118.48</v>
      </c>
      <c r="AC4738">
        <f t="shared" si="73"/>
        <v>0</v>
      </c>
    </row>
    <row r="4739" spans="1:29" x14ac:dyDescent="0.35">
      <c r="A4739">
        <v>200710576</v>
      </c>
      <c r="B4739" s="1">
        <v>43998</v>
      </c>
      <c r="C4739" s="1">
        <v>43997</v>
      </c>
      <c r="D4739">
        <v>1720</v>
      </c>
      <c r="E4739">
        <v>7</v>
      </c>
      <c r="F4739" t="s">
        <v>28</v>
      </c>
      <c r="G4739">
        <v>732</v>
      </c>
      <c r="H4739">
        <v>2</v>
      </c>
      <c r="I4739">
        <v>649</v>
      </c>
      <c r="J4739" t="s">
        <v>1038</v>
      </c>
      <c r="K4739" t="s">
        <v>5543</v>
      </c>
      <c r="L4739">
        <v>56</v>
      </c>
      <c r="M4739" t="s">
        <v>94</v>
      </c>
      <c r="N4739" t="s">
        <v>73</v>
      </c>
      <c r="O4739">
        <v>203</v>
      </c>
      <c r="P4739" t="s">
        <v>101</v>
      </c>
      <c r="S4739" t="s">
        <v>40</v>
      </c>
      <c r="T4739" t="s">
        <v>41</v>
      </c>
      <c r="U4739">
        <v>649</v>
      </c>
      <c r="Y4739" t="s">
        <v>7277</v>
      </c>
      <c r="AA4739">
        <v>34.066499999999998</v>
      </c>
      <c r="AB4739">
        <v>-118.36620000000001</v>
      </c>
      <c r="AC4739">
        <f t="shared" ref="AC4739:AC4802" si="74">IF(OR((S:S)="CC", S:S="AA",S:S="JA"), 1, 0)</f>
        <v>0</v>
      </c>
    </row>
    <row r="4740" spans="1:29" x14ac:dyDescent="0.35">
      <c r="A4740">
        <v>200208960</v>
      </c>
      <c r="B4740" s="1">
        <v>43935</v>
      </c>
      <c r="C4740" s="1">
        <v>43933</v>
      </c>
      <c r="D4740">
        <v>1130</v>
      </c>
      <c r="E4740">
        <v>2</v>
      </c>
      <c r="F4740" t="s">
        <v>56</v>
      </c>
      <c r="G4740">
        <v>215</v>
      </c>
      <c r="H4740">
        <v>1</v>
      </c>
      <c r="I4740">
        <v>330</v>
      </c>
      <c r="J4740" t="s">
        <v>37</v>
      </c>
      <c r="K4740" t="s">
        <v>7278</v>
      </c>
      <c r="L4740">
        <v>30</v>
      </c>
      <c r="M4740" t="s">
        <v>94</v>
      </c>
      <c r="N4740" t="s">
        <v>73</v>
      </c>
      <c r="O4740">
        <v>102</v>
      </c>
      <c r="P4740" t="s">
        <v>186</v>
      </c>
      <c r="S4740" t="s">
        <v>40</v>
      </c>
      <c r="T4740" t="s">
        <v>41</v>
      </c>
      <c r="U4740">
        <v>330</v>
      </c>
      <c r="Y4740" t="s">
        <v>7279</v>
      </c>
      <c r="Z4740" t="s">
        <v>7280</v>
      </c>
      <c r="AA4740">
        <v>34.077199999999998</v>
      </c>
      <c r="AB4740">
        <v>-118.2787</v>
      </c>
      <c r="AC4740">
        <f t="shared" si="74"/>
        <v>0</v>
      </c>
    </row>
    <row r="4741" spans="1:29" x14ac:dyDescent="0.35">
      <c r="A4741">
        <v>201204340</v>
      </c>
      <c r="B4741" s="1">
        <v>43836</v>
      </c>
      <c r="C4741" s="1">
        <v>43835</v>
      </c>
      <c r="D4741">
        <v>2000</v>
      </c>
      <c r="E4741">
        <v>12</v>
      </c>
      <c r="F4741" t="s">
        <v>68</v>
      </c>
      <c r="G4741">
        <v>1268</v>
      </c>
      <c r="H4741">
        <v>1</v>
      </c>
      <c r="I4741">
        <v>510</v>
      </c>
      <c r="J4741" t="s">
        <v>29</v>
      </c>
      <c r="L4741">
        <v>0</v>
      </c>
      <c r="O4741">
        <v>101</v>
      </c>
      <c r="P4741" t="s">
        <v>32</v>
      </c>
      <c r="S4741" t="s">
        <v>40</v>
      </c>
      <c r="T4741" t="s">
        <v>41</v>
      </c>
      <c r="U4741">
        <v>510</v>
      </c>
      <c r="Y4741" t="s">
        <v>1457</v>
      </c>
      <c r="Z4741" t="s">
        <v>357</v>
      </c>
      <c r="AA4741">
        <v>33.966900000000003</v>
      </c>
      <c r="AB4741">
        <v>-118.2783</v>
      </c>
      <c r="AC4741">
        <f t="shared" si="74"/>
        <v>0</v>
      </c>
    </row>
    <row r="4742" spans="1:29" x14ac:dyDescent="0.35">
      <c r="A4742">
        <v>201223889</v>
      </c>
      <c r="B4742" s="1">
        <v>44139</v>
      </c>
      <c r="C4742" s="1">
        <v>44139</v>
      </c>
      <c r="D4742">
        <v>300</v>
      </c>
      <c r="E4742">
        <v>12</v>
      </c>
      <c r="F4742" t="s">
        <v>68</v>
      </c>
      <c r="G4742">
        <v>1213</v>
      </c>
      <c r="H4742">
        <v>1</v>
      </c>
      <c r="I4742">
        <v>210</v>
      </c>
      <c r="J4742" t="s">
        <v>149</v>
      </c>
      <c r="K4742" t="s">
        <v>7281</v>
      </c>
      <c r="L4742">
        <v>52</v>
      </c>
      <c r="M4742" t="s">
        <v>30</v>
      </c>
      <c r="N4742" t="s">
        <v>31</v>
      </c>
      <c r="O4742">
        <v>103</v>
      </c>
      <c r="P4742" t="s">
        <v>146</v>
      </c>
      <c r="Q4742">
        <v>400</v>
      </c>
      <c r="R4742" t="s">
        <v>143</v>
      </c>
      <c r="S4742" t="s">
        <v>40</v>
      </c>
      <c r="T4742" t="s">
        <v>41</v>
      </c>
      <c r="U4742">
        <v>210</v>
      </c>
      <c r="Y4742" t="s">
        <v>7282</v>
      </c>
      <c r="Z4742" t="s">
        <v>7283</v>
      </c>
      <c r="AA4742">
        <v>33.989199999999997</v>
      </c>
      <c r="AB4742">
        <v>-118.30889999999999</v>
      </c>
      <c r="AC4742">
        <f t="shared" si="74"/>
        <v>0</v>
      </c>
    </row>
    <row r="4743" spans="1:29" x14ac:dyDescent="0.35">
      <c r="A4743">
        <v>200612578</v>
      </c>
      <c r="B4743" s="1">
        <v>44026</v>
      </c>
      <c r="C4743" s="1">
        <v>43975</v>
      </c>
      <c r="D4743">
        <v>1235</v>
      </c>
      <c r="E4743">
        <v>6</v>
      </c>
      <c r="F4743" t="s">
        <v>91</v>
      </c>
      <c r="G4743">
        <v>645</v>
      </c>
      <c r="H4743">
        <v>2</v>
      </c>
      <c r="I4743">
        <v>668</v>
      </c>
      <c r="J4743" t="s">
        <v>287</v>
      </c>
      <c r="L4743">
        <v>0</v>
      </c>
      <c r="O4743">
        <v>203</v>
      </c>
      <c r="P4743" t="s">
        <v>101</v>
      </c>
      <c r="S4743" t="s">
        <v>40</v>
      </c>
      <c r="T4743" t="s">
        <v>41</v>
      </c>
      <c r="U4743">
        <v>668</v>
      </c>
      <c r="Y4743" t="s">
        <v>7284</v>
      </c>
      <c r="AA4743">
        <v>34.1006</v>
      </c>
      <c r="AB4743">
        <v>-118.3417</v>
      </c>
      <c r="AC4743">
        <f t="shared" si="74"/>
        <v>0</v>
      </c>
    </row>
    <row r="4744" spans="1:29" x14ac:dyDescent="0.35">
      <c r="A4744">
        <v>200415681</v>
      </c>
      <c r="B4744" s="1">
        <v>44171</v>
      </c>
      <c r="C4744" s="1">
        <v>44171</v>
      </c>
      <c r="D4744">
        <v>130</v>
      </c>
      <c r="E4744">
        <v>4</v>
      </c>
      <c r="F4744" t="s">
        <v>54</v>
      </c>
      <c r="G4744">
        <v>463</v>
      </c>
      <c r="H4744">
        <v>2</v>
      </c>
      <c r="I4744">
        <v>626</v>
      </c>
      <c r="J4744" t="s">
        <v>141</v>
      </c>
      <c r="K4744" t="s">
        <v>7285</v>
      </c>
      <c r="L4744">
        <v>24</v>
      </c>
      <c r="M4744" t="s">
        <v>30</v>
      </c>
      <c r="N4744" t="s">
        <v>95</v>
      </c>
      <c r="O4744">
        <v>502</v>
      </c>
      <c r="P4744" t="s">
        <v>47</v>
      </c>
      <c r="Q4744">
        <v>400</v>
      </c>
      <c r="R4744" t="s">
        <v>143</v>
      </c>
      <c r="S4744" t="s">
        <v>40</v>
      </c>
      <c r="T4744" t="s">
        <v>41</v>
      </c>
      <c r="U4744">
        <v>626</v>
      </c>
      <c r="Y4744" t="s">
        <v>7183</v>
      </c>
      <c r="AA4744">
        <v>34.046199999999999</v>
      </c>
      <c r="AB4744">
        <v>-118.2153</v>
      </c>
      <c r="AC4744">
        <f t="shared" si="74"/>
        <v>0</v>
      </c>
    </row>
    <row r="4745" spans="1:29" x14ac:dyDescent="0.35">
      <c r="A4745">
        <v>200517876</v>
      </c>
      <c r="B4745" s="1">
        <v>44181</v>
      </c>
      <c r="C4745" s="1">
        <v>44180</v>
      </c>
      <c r="D4745">
        <v>1400</v>
      </c>
      <c r="E4745">
        <v>5</v>
      </c>
      <c r="F4745" t="s">
        <v>98</v>
      </c>
      <c r="G4745">
        <v>513</v>
      </c>
      <c r="H4745">
        <v>1</v>
      </c>
      <c r="I4745">
        <v>420</v>
      </c>
      <c r="J4745" t="s">
        <v>352</v>
      </c>
      <c r="K4745" t="s">
        <v>7286</v>
      </c>
      <c r="L4745">
        <v>0</v>
      </c>
      <c r="M4745" t="s">
        <v>46</v>
      </c>
      <c r="N4745" t="s">
        <v>46</v>
      </c>
      <c r="O4745">
        <v>121</v>
      </c>
      <c r="P4745" t="s">
        <v>246</v>
      </c>
      <c r="S4745" t="s">
        <v>40</v>
      </c>
      <c r="T4745" t="s">
        <v>41</v>
      </c>
      <c r="U4745">
        <v>420</v>
      </c>
      <c r="Y4745" t="s">
        <v>4458</v>
      </c>
      <c r="AA4745">
        <v>33.784999999999997</v>
      </c>
      <c r="AB4745">
        <v>-118.28700000000001</v>
      </c>
      <c r="AC4745">
        <f t="shared" si="74"/>
        <v>0</v>
      </c>
    </row>
    <row r="4746" spans="1:29" x14ac:dyDescent="0.35">
      <c r="A4746">
        <v>200411906</v>
      </c>
      <c r="B4746" s="1">
        <v>44062</v>
      </c>
      <c r="C4746" s="1">
        <v>44061</v>
      </c>
      <c r="D4746">
        <v>1900</v>
      </c>
      <c r="E4746">
        <v>4</v>
      </c>
      <c r="F4746" t="s">
        <v>54</v>
      </c>
      <c r="G4746">
        <v>491</v>
      </c>
      <c r="H4746">
        <v>2</v>
      </c>
      <c r="I4746">
        <v>740</v>
      </c>
      <c r="J4746" t="s">
        <v>224</v>
      </c>
      <c r="K4746" t="s">
        <v>1272</v>
      </c>
      <c r="L4746">
        <v>0</v>
      </c>
      <c r="M4746" t="s">
        <v>30</v>
      </c>
      <c r="N4746" t="s">
        <v>46</v>
      </c>
      <c r="O4746">
        <v>101</v>
      </c>
      <c r="P4746" t="s">
        <v>32</v>
      </c>
      <c r="S4746" t="s">
        <v>40</v>
      </c>
      <c r="T4746" t="s">
        <v>41</v>
      </c>
      <c r="U4746">
        <v>740</v>
      </c>
      <c r="Y4746" t="s">
        <v>7287</v>
      </c>
      <c r="AA4746">
        <v>34.028500000000001</v>
      </c>
      <c r="AB4746">
        <v>-118.2217</v>
      </c>
      <c r="AC4746">
        <f t="shared" si="74"/>
        <v>0</v>
      </c>
    </row>
    <row r="4747" spans="1:29" x14ac:dyDescent="0.35">
      <c r="A4747">
        <v>201206301</v>
      </c>
      <c r="B4747" s="1">
        <v>43862</v>
      </c>
      <c r="C4747" s="1">
        <v>43861</v>
      </c>
      <c r="D4747">
        <v>1900</v>
      </c>
      <c r="E4747">
        <v>12</v>
      </c>
      <c r="F4747" t="s">
        <v>68</v>
      </c>
      <c r="G4747">
        <v>1266</v>
      </c>
      <c r="H4747">
        <v>1</v>
      </c>
      <c r="I4747">
        <v>121</v>
      </c>
      <c r="J4747" t="s">
        <v>227</v>
      </c>
      <c r="K4747" t="s">
        <v>7288</v>
      </c>
      <c r="L4747">
        <v>49</v>
      </c>
      <c r="M4747" t="s">
        <v>94</v>
      </c>
      <c r="N4747" t="s">
        <v>95</v>
      </c>
      <c r="O4747">
        <v>501</v>
      </c>
      <c r="P4747" t="s">
        <v>164</v>
      </c>
      <c r="Q4747">
        <v>400</v>
      </c>
      <c r="R4747" t="s">
        <v>143</v>
      </c>
      <c r="S4747" t="s">
        <v>84</v>
      </c>
      <c r="T4747" t="s">
        <v>85</v>
      </c>
      <c r="U4747">
        <v>121</v>
      </c>
      <c r="Y4747" t="s">
        <v>7289</v>
      </c>
      <c r="AA4747">
        <v>33.965499999999999</v>
      </c>
      <c r="AB4747">
        <v>-118.2838</v>
      </c>
      <c r="AC4747">
        <f t="shared" si="74"/>
        <v>0</v>
      </c>
    </row>
    <row r="4748" spans="1:29" x14ac:dyDescent="0.35">
      <c r="A4748">
        <v>201309311</v>
      </c>
      <c r="B4748" s="1">
        <v>43932</v>
      </c>
      <c r="C4748" s="1">
        <v>43930</v>
      </c>
      <c r="D4748">
        <v>1500</v>
      </c>
      <c r="E4748">
        <v>13</v>
      </c>
      <c r="F4748" t="s">
        <v>62</v>
      </c>
      <c r="G4748">
        <v>1313</v>
      </c>
      <c r="H4748">
        <v>2</v>
      </c>
      <c r="I4748">
        <v>625</v>
      </c>
      <c r="J4748" t="s">
        <v>628</v>
      </c>
      <c r="K4748" t="s">
        <v>7290</v>
      </c>
      <c r="L4748">
        <v>28</v>
      </c>
      <c r="M4748" t="s">
        <v>30</v>
      </c>
      <c r="N4748" t="s">
        <v>73</v>
      </c>
      <c r="O4748">
        <v>101</v>
      </c>
      <c r="P4748" t="s">
        <v>32</v>
      </c>
      <c r="Q4748">
        <v>400</v>
      </c>
      <c r="R4748" t="s">
        <v>143</v>
      </c>
      <c r="S4748" t="s">
        <v>40</v>
      </c>
      <c r="T4748" t="s">
        <v>41</v>
      </c>
      <c r="U4748">
        <v>625</v>
      </c>
      <c r="Y4748" t="s">
        <v>7291</v>
      </c>
      <c r="Z4748" t="s">
        <v>7292</v>
      </c>
      <c r="AA4748">
        <v>34.028599999999997</v>
      </c>
      <c r="AB4748">
        <v>-118.25449999999999</v>
      </c>
      <c r="AC4748">
        <f t="shared" si="74"/>
        <v>0</v>
      </c>
    </row>
    <row r="4749" spans="1:29" x14ac:dyDescent="0.35">
      <c r="A4749">
        <v>200413398</v>
      </c>
      <c r="B4749" s="1">
        <v>44106</v>
      </c>
      <c r="C4749" s="1">
        <v>44106</v>
      </c>
      <c r="D4749">
        <v>1610</v>
      </c>
      <c r="E4749">
        <v>4</v>
      </c>
      <c r="F4749" t="s">
        <v>54</v>
      </c>
      <c r="G4749">
        <v>428</v>
      </c>
      <c r="H4749">
        <v>2</v>
      </c>
      <c r="I4749">
        <v>745</v>
      </c>
      <c r="J4749" t="s">
        <v>139</v>
      </c>
      <c r="K4749">
        <v>329</v>
      </c>
      <c r="L4749">
        <v>55</v>
      </c>
      <c r="M4749" t="s">
        <v>30</v>
      </c>
      <c r="N4749" t="s">
        <v>95</v>
      </c>
      <c r="O4749">
        <v>101</v>
      </c>
      <c r="P4749" t="s">
        <v>32</v>
      </c>
      <c r="S4749" t="s">
        <v>40</v>
      </c>
      <c r="T4749" t="s">
        <v>41</v>
      </c>
      <c r="U4749">
        <v>745</v>
      </c>
      <c r="Y4749" t="s">
        <v>7293</v>
      </c>
      <c r="AA4749">
        <v>34.081000000000003</v>
      </c>
      <c r="AB4749">
        <v>-118.1735</v>
      </c>
      <c r="AC4749">
        <f t="shared" si="74"/>
        <v>0</v>
      </c>
    </row>
    <row r="4750" spans="1:29" x14ac:dyDescent="0.35">
      <c r="A4750">
        <v>200309840</v>
      </c>
      <c r="B4750" s="1">
        <v>43934</v>
      </c>
      <c r="C4750" s="1">
        <v>43934</v>
      </c>
      <c r="D4750">
        <v>550</v>
      </c>
      <c r="E4750">
        <v>3</v>
      </c>
      <c r="F4750" t="s">
        <v>43</v>
      </c>
      <c r="G4750">
        <v>321</v>
      </c>
      <c r="H4750">
        <v>1</v>
      </c>
      <c r="I4750">
        <v>510</v>
      </c>
      <c r="J4750" t="s">
        <v>29</v>
      </c>
      <c r="L4750">
        <v>0</v>
      </c>
      <c r="O4750">
        <v>108</v>
      </c>
      <c r="P4750" t="s">
        <v>105</v>
      </c>
      <c r="S4750" t="s">
        <v>33</v>
      </c>
      <c r="T4750" t="s">
        <v>34</v>
      </c>
      <c r="U4750">
        <v>510</v>
      </c>
      <c r="Y4750" t="s">
        <v>7294</v>
      </c>
      <c r="AA4750">
        <v>34.026400000000002</v>
      </c>
      <c r="AB4750">
        <v>-118.3721</v>
      </c>
      <c r="AC4750">
        <f t="shared" si="74"/>
        <v>1</v>
      </c>
    </row>
    <row r="4751" spans="1:29" x14ac:dyDescent="0.35">
      <c r="A4751">
        <v>200613887</v>
      </c>
      <c r="B4751" s="1">
        <v>44055</v>
      </c>
      <c r="C4751" s="1">
        <v>44055</v>
      </c>
      <c r="D4751">
        <v>1645</v>
      </c>
      <c r="E4751">
        <v>6</v>
      </c>
      <c r="F4751" t="s">
        <v>91</v>
      </c>
      <c r="G4751">
        <v>643</v>
      </c>
      <c r="H4751">
        <v>1</v>
      </c>
      <c r="I4751">
        <v>230</v>
      </c>
      <c r="J4751" t="s">
        <v>161</v>
      </c>
      <c r="K4751" t="s">
        <v>7295</v>
      </c>
      <c r="L4751">
        <v>35</v>
      </c>
      <c r="M4751" t="s">
        <v>30</v>
      </c>
      <c r="N4751" t="s">
        <v>163</v>
      </c>
      <c r="O4751">
        <v>502</v>
      </c>
      <c r="P4751" t="s">
        <v>47</v>
      </c>
      <c r="Q4751">
        <v>205</v>
      </c>
      <c r="R4751" t="s">
        <v>579</v>
      </c>
      <c r="S4751" t="s">
        <v>40</v>
      </c>
      <c r="T4751" t="s">
        <v>41</v>
      </c>
      <c r="U4751">
        <v>230</v>
      </c>
      <c r="V4751">
        <v>998</v>
      </c>
      <c r="Y4751" t="s">
        <v>709</v>
      </c>
      <c r="AA4751">
        <v>34.101599999999998</v>
      </c>
      <c r="AB4751">
        <v>-118.3471</v>
      </c>
      <c r="AC4751">
        <f t="shared" si="74"/>
        <v>0</v>
      </c>
    </row>
    <row r="4752" spans="1:29" x14ac:dyDescent="0.35">
      <c r="A4752">
        <v>200517680</v>
      </c>
      <c r="B4752" s="1">
        <v>44175</v>
      </c>
      <c r="C4752" s="1">
        <v>44175</v>
      </c>
      <c r="D4752">
        <v>1051</v>
      </c>
      <c r="E4752">
        <v>5</v>
      </c>
      <c r="F4752" t="s">
        <v>98</v>
      </c>
      <c r="G4752">
        <v>541</v>
      </c>
      <c r="H4752">
        <v>2</v>
      </c>
      <c r="I4752">
        <v>624</v>
      </c>
      <c r="J4752" t="s">
        <v>171</v>
      </c>
      <c r="K4752" t="s">
        <v>4168</v>
      </c>
      <c r="L4752">
        <v>53</v>
      </c>
      <c r="M4752" t="s">
        <v>94</v>
      </c>
      <c r="N4752" t="s">
        <v>73</v>
      </c>
      <c r="O4752">
        <v>502</v>
      </c>
      <c r="P4752" t="s">
        <v>47</v>
      </c>
      <c r="Q4752">
        <v>400</v>
      </c>
      <c r="R4752" t="s">
        <v>143</v>
      </c>
      <c r="S4752" t="s">
        <v>84</v>
      </c>
      <c r="T4752" t="s">
        <v>85</v>
      </c>
      <c r="U4752">
        <v>624</v>
      </c>
      <c r="Y4752" t="s">
        <v>7296</v>
      </c>
      <c r="AA4752">
        <v>33.756500000000003</v>
      </c>
      <c r="AB4752">
        <v>-118.3034</v>
      </c>
      <c r="AC4752">
        <f t="shared" si="74"/>
        <v>0</v>
      </c>
    </row>
    <row r="4753" spans="1:29" x14ac:dyDescent="0.35">
      <c r="A4753">
        <v>201226987</v>
      </c>
      <c r="B4753" s="1">
        <v>44187</v>
      </c>
      <c r="C4753" s="1">
        <v>44187</v>
      </c>
      <c r="D4753">
        <v>500</v>
      </c>
      <c r="E4753">
        <v>12</v>
      </c>
      <c r="F4753" t="s">
        <v>68</v>
      </c>
      <c r="G4753">
        <v>1241</v>
      </c>
      <c r="H4753">
        <v>2</v>
      </c>
      <c r="I4753">
        <v>745</v>
      </c>
      <c r="J4753" t="s">
        <v>139</v>
      </c>
      <c r="K4753" t="s">
        <v>1105</v>
      </c>
      <c r="L4753">
        <v>49</v>
      </c>
      <c r="M4753" t="s">
        <v>94</v>
      </c>
      <c r="N4753" t="s">
        <v>163</v>
      </c>
      <c r="O4753">
        <v>122</v>
      </c>
      <c r="P4753" t="s">
        <v>275</v>
      </c>
      <c r="S4753" t="s">
        <v>40</v>
      </c>
      <c r="T4753" t="s">
        <v>41</v>
      </c>
      <c r="U4753">
        <v>745</v>
      </c>
      <c r="Y4753" t="s">
        <v>749</v>
      </c>
      <c r="AA4753">
        <v>33.982900000000001</v>
      </c>
      <c r="AB4753">
        <v>-118.32940000000001</v>
      </c>
      <c r="AC4753">
        <f t="shared" si="74"/>
        <v>0</v>
      </c>
    </row>
    <row r="4754" spans="1:29" x14ac:dyDescent="0.35">
      <c r="A4754">
        <v>201011128</v>
      </c>
      <c r="B4754" s="1">
        <v>44030</v>
      </c>
      <c r="C4754" s="1">
        <v>44029</v>
      </c>
      <c r="D4754">
        <v>2130</v>
      </c>
      <c r="E4754">
        <v>10</v>
      </c>
      <c r="F4754" t="s">
        <v>103</v>
      </c>
      <c r="G4754">
        <v>1017</v>
      </c>
      <c r="H4754">
        <v>1</v>
      </c>
      <c r="I4754">
        <v>341</v>
      </c>
      <c r="J4754" t="s">
        <v>157</v>
      </c>
      <c r="K4754" t="s">
        <v>7297</v>
      </c>
      <c r="L4754">
        <v>70</v>
      </c>
      <c r="M4754" t="s">
        <v>30</v>
      </c>
      <c r="N4754" t="s">
        <v>173</v>
      </c>
      <c r="O4754">
        <v>501</v>
      </c>
      <c r="P4754" t="s">
        <v>164</v>
      </c>
      <c r="S4754" t="s">
        <v>40</v>
      </c>
      <c r="T4754" t="s">
        <v>41</v>
      </c>
      <c r="U4754">
        <v>341</v>
      </c>
      <c r="Y4754" t="s">
        <v>7298</v>
      </c>
      <c r="AA4754">
        <v>34.208399999999997</v>
      </c>
      <c r="AB4754">
        <v>-118.50579999999999</v>
      </c>
      <c r="AC4754">
        <f t="shared" si="74"/>
        <v>0</v>
      </c>
    </row>
    <row r="4755" spans="1:29" x14ac:dyDescent="0.35">
      <c r="A4755">
        <v>201006774</v>
      </c>
      <c r="B4755" s="1">
        <v>43893</v>
      </c>
      <c r="C4755" s="1">
        <v>43892</v>
      </c>
      <c r="D4755">
        <v>2342</v>
      </c>
      <c r="E4755">
        <v>10</v>
      </c>
      <c r="F4755" t="s">
        <v>103</v>
      </c>
      <c r="G4755">
        <v>1024</v>
      </c>
      <c r="H4755">
        <v>1</v>
      </c>
      <c r="I4755">
        <v>420</v>
      </c>
      <c r="J4755" t="s">
        <v>352</v>
      </c>
      <c r="K4755" t="s">
        <v>7299</v>
      </c>
      <c r="L4755">
        <v>34</v>
      </c>
      <c r="M4755" t="s">
        <v>30</v>
      </c>
      <c r="N4755" t="s">
        <v>73</v>
      </c>
      <c r="O4755">
        <v>101</v>
      </c>
      <c r="P4755" t="s">
        <v>32</v>
      </c>
      <c r="S4755" t="s">
        <v>40</v>
      </c>
      <c r="T4755" t="s">
        <v>41</v>
      </c>
      <c r="U4755">
        <v>420</v>
      </c>
      <c r="Y4755" t="s">
        <v>7300</v>
      </c>
      <c r="AA4755">
        <v>34.1905</v>
      </c>
      <c r="AB4755">
        <v>-118.54040000000001</v>
      </c>
      <c r="AC4755">
        <f t="shared" si="74"/>
        <v>0</v>
      </c>
    </row>
    <row r="4756" spans="1:29" x14ac:dyDescent="0.35">
      <c r="A4756">
        <v>200918850</v>
      </c>
      <c r="B4756" s="1">
        <v>44191</v>
      </c>
      <c r="C4756" s="1">
        <v>44191</v>
      </c>
      <c r="D4756">
        <v>1000</v>
      </c>
      <c r="E4756">
        <v>9</v>
      </c>
      <c r="F4756" t="s">
        <v>49</v>
      </c>
      <c r="G4756">
        <v>969</v>
      </c>
      <c r="H4756">
        <v>1</v>
      </c>
      <c r="I4756">
        <v>510</v>
      </c>
      <c r="J4756" t="s">
        <v>29</v>
      </c>
      <c r="L4756">
        <v>0</v>
      </c>
      <c r="O4756">
        <v>108</v>
      </c>
      <c r="P4756" t="s">
        <v>105</v>
      </c>
      <c r="S4756" t="s">
        <v>40</v>
      </c>
      <c r="T4756" t="s">
        <v>41</v>
      </c>
      <c r="U4756">
        <v>510</v>
      </c>
      <c r="Y4756" t="s">
        <v>7301</v>
      </c>
      <c r="AA4756">
        <v>34.157600000000002</v>
      </c>
      <c r="AB4756">
        <v>-118.4122</v>
      </c>
      <c r="AC4756">
        <f t="shared" si="74"/>
        <v>0</v>
      </c>
    </row>
    <row r="4757" spans="1:29" x14ac:dyDescent="0.35">
      <c r="A4757">
        <v>200804686</v>
      </c>
      <c r="B4757" s="1">
        <v>43846</v>
      </c>
      <c r="C4757" s="1">
        <v>43846</v>
      </c>
      <c r="D4757">
        <v>900</v>
      </c>
      <c r="E4757">
        <v>8</v>
      </c>
      <c r="F4757" t="s">
        <v>109</v>
      </c>
      <c r="G4757">
        <v>811</v>
      </c>
      <c r="H4757">
        <v>1</v>
      </c>
      <c r="I4757">
        <v>330</v>
      </c>
      <c r="J4757" t="s">
        <v>37</v>
      </c>
      <c r="K4757" t="s">
        <v>7302</v>
      </c>
      <c r="L4757">
        <v>23</v>
      </c>
      <c r="M4757" t="s">
        <v>94</v>
      </c>
      <c r="N4757" t="s">
        <v>73</v>
      </c>
      <c r="O4757">
        <v>710</v>
      </c>
      <c r="P4757" t="s">
        <v>394</v>
      </c>
      <c r="S4757" t="s">
        <v>40</v>
      </c>
      <c r="T4757" t="s">
        <v>41</v>
      </c>
      <c r="U4757">
        <v>330</v>
      </c>
      <c r="Y4757" t="s">
        <v>5295</v>
      </c>
      <c r="AA4757">
        <v>34.045099999999998</v>
      </c>
      <c r="AB4757">
        <v>-118.559</v>
      </c>
      <c r="AC4757">
        <f t="shared" si="74"/>
        <v>0</v>
      </c>
    </row>
    <row r="4758" spans="1:29" x14ac:dyDescent="0.35">
      <c r="A4758">
        <v>200112692</v>
      </c>
      <c r="B4758" s="1">
        <v>43981</v>
      </c>
      <c r="C4758" s="1">
        <v>43981</v>
      </c>
      <c r="D4758">
        <v>300</v>
      </c>
      <c r="E4758">
        <v>1</v>
      </c>
      <c r="F4758" t="s">
        <v>36</v>
      </c>
      <c r="G4758">
        <v>162</v>
      </c>
      <c r="H4758">
        <v>2</v>
      </c>
      <c r="I4758">
        <v>740</v>
      </c>
      <c r="J4758" t="s">
        <v>224</v>
      </c>
      <c r="K4758" t="s">
        <v>2096</v>
      </c>
      <c r="L4758">
        <v>0</v>
      </c>
      <c r="M4758" t="s">
        <v>46</v>
      </c>
      <c r="N4758" t="s">
        <v>46</v>
      </c>
      <c r="O4758">
        <v>210</v>
      </c>
      <c r="P4758" t="s">
        <v>183</v>
      </c>
      <c r="S4758" t="s">
        <v>40</v>
      </c>
      <c r="T4758" t="s">
        <v>41</v>
      </c>
      <c r="U4758">
        <v>740</v>
      </c>
      <c r="Y4758" t="s">
        <v>1907</v>
      </c>
      <c r="AA4758">
        <v>34.048699999999997</v>
      </c>
      <c r="AB4758">
        <v>-118.25879999999999</v>
      </c>
      <c r="AC4758">
        <f t="shared" si="74"/>
        <v>0</v>
      </c>
    </row>
    <row r="4759" spans="1:29" x14ac:dyDescent="0.35">
      <c r="A4759">
        <v>200707141</v>
      </c>
      <c r="B4759" s="1">
        <v>43898</v>
      </c>
      <c r="C4759" s="1">
        <v>43898</v>
      </c>
      <c r="D4759">
        <v>1300</v>
      </c>
      <c r="E4759">
        <v>7</v>
      </c>
      <c r="F4759" t="s">
        <v>28</v>
      </c>
      <c r="G4759">
        <v>721</v>
      </c>
      <c r="H4759">
        <v>1</v>
      </c>
      <c r="I4759">
        <v>341</v>
      </c>
      <c r="J4759" t="s">
        <v>157</v>
      </c>
      <c r="K4759" t="s">
        <v>245</v>
      </c>
      <c r="L4759">
        <v>50</v>
      </c>
      <c r="M4759" t="s">
        <v>94</v>
      </c>
      <c r="N4759" t="s">
        <v>73</v>
      </c>
      <c r="O4759">
        <v>402</v>
      </c>
      <c r="P4759" t="s">
        <v>195</v>
      </c>
      <c r="S4759" t="s">
        <v>40</v>
      </c>
      <c r="T4759" t="s">
        <v>41</v>
      </c>
      <c r="U4759">
        <v>341</v>
      </c>
      <c r="Y4759" t="s">
        <v>4532</v>
      </c>
      <c r="AA4759">
        <v>34.071100000000001</v>
      </c>
      <c r="AB4759">
        <v>-118.3764</v>
      </c>
      <c r="AC4759">
        <f t="shared" si="74"/>
        <v>0</v>
      </c>
    </row>
    <row r="4760" spans="1:29" x14ac:dyDescent="0.35">
      <c r="A4760">
        <v>200304210</v>
      </c>
      <c r="B4760" s="1">
        <v>43834</v>
      </c>
      <c r="C4760" s="1">
        <v>43834</v>
      </c>
      <c r="D4760">
        <v>1000</v>
      </c>
      <c r="E4760">
        <v>3</v>
      </c>
      <c r="F4760" t="s">
        <v>43</v>
      </c>
      <c r="G4760">
        <v>308</v>
      </c>
      <c r="H4760">
        <v>2</v>
      </c>
      <c r="I4760">
        <v>626</v>
      </c>
      <c r="J4760" t="s">
        <v>141</v>
      </c>
      <c r="K4760" t="s">
        <v>7303</v>
      </c>
      <c r="L4760">
        <v>23</v>
      </c>
      <c r="M4760" t="s">
        <v>94</v>
      </c>
      <c r="N4760" t="s">
        <v>173</v>
      </c>
      <c r="O4760">
        <v>502</v>
      </c>
      <c r="P4760" t="s">
        <v>47</v>
      </c>
      <c r="Q4760">
        <v>500</v>
      </c>
      <c r="R4760" t="s">
        <v>184</v>
      </c>
      <c r="S4760" t="s">
        <v>84</v>
      </c>
      <c r="T4760" t="s">
        <v>85</v>
      </c>
      <c r="U4760">
        <v>626</v>
      </c>
      <c r="Y4760" t="s">
        <v>6121</v>
      </c>
      <c r="AA4760">
        <v>34.034700000000001</v>
      </c>
      <c r="AB4760">
        <v>-118.2792</v>
      </c>
      <c r="AC4760">
        <f t="shared" si="74"/>
        <v>0</v>
      </c>
    </row>
    <row r="4761" spans="1:29" x14ac:dyDescent="0.35">
      <c r="A4761">
        <v>200907510</v>
      </c>
      <c r="B4761" s="1">
        <v>43906</v>
      </c>
      <c r="C4761" s="1">
        <v>43903</v>
      </c>
      <c r="D4761">
        <v>1800</v>
      </c>
      <c r="E4761">
        <v>9</v>
      </c>
      <c r="F4761" t="s">
        <v>49</v>
      </c>
      <c r="G4761">
        <v>929</v>
      </c>
      <c r="H4761">
        <v>1</v>
      </c>
      <c r="I4761">
        <v>420</v>
      </c>
      <c r="J4761" t="s">
        <v>352</v>
      </c>
      <c r="K4761" t="s">
        <v>448</v>
      </c>
      <c r="L4761">
        <v>54</v>
      </c>
      <c r="M4761" t="s">
        <v>30</v>
      </c>
      <c r="N4761" t="s">
        <v>95</v>
      </c>
      <c r="O4761">
        <v>108</v>
      </c>
      <c r="P4761" t="s">
        <v>105</v>
      </c>
      <c r="S4761" t="s">
        <v>40</v>
      </c>
      <c r="T4761" t="s">
        <v>41</v>
      </c>
      <c r="U4761">
        <v>420</v>
      </c>
      <c r="Y4761" t="s">
        <v>7304</v>
      </c>
      <c r="AA4761">
        <v>34.186700000000002</v>
      </c>
      <c r="AB4761">
        <v>-118.4225</v>
      </c>
      <c r="AC4761">
        <f t="shared" si="74"/>
        <v>0</v>
      </c>
    </row>
    <row r="4762" spans="1:29" x14ac:dyDescent="0.35">
      <c r="A4762">
        <v>200215616</v>
      </c>
      <c r="B4762" s="1">
        <v>44104</v>
      </c>
      <c r="C4762" s="1">
        <v>44104</v>
      </c>
      <c r="D4762">
        <v>1310</v>
      </c>
      <c r="E4762">
        <v>2</v>
      </c>
      <c r="F4762" t="s">
        <v>56</v>
      </c>
      <c r="G4762">
        <v>216</v>
      </c>
      <c r="H4762">
        <v>1</v>
      </c>
      <c r="I4762">
        <v>331</v>
      </c>
      <c r="J4762" t="s">
        <v>233</v>
      </c>
      <c r="K4762" t="s">
        <v>7305</v>
      </c>
      <c r="L4762">
        <v>64</v>
      </c>
      <c r="M4762" t="s">
        <v>94</v>
      </c>
      <c r="N4762" t="s">
        <v>173</v>
      </c>
      <c r="O4762">
        <v>109</v>
      </c>
      <c r="P4762" t="s">
        <v>1043</v>
      </c>
      <c r="S4762" t="s">
        <v>40</v>
      </c>
      <c r="T4762" t="s">
        <v>41</v>
      </c>
      <c r="U4762">
        <v>331</v>
      </c>
      <c r="Y4762" t="s">
        <v>5745</v>
      </c>
      <c r="AA4762">
        <v>34.077800000000003</v>
      </c>
      <c r="AB4762">
        <v>-118.2659</v>
      </c>
      <c r="AC4762">
        <f t="shared" si="74"/>
        <v>0</v>
      </c>
    </row>
    <row r="4763" spans="1:29" x14ac:dyDescent="0.35">
      <c r="A4763">
        <v>200918969</v>
      </c>
      <c r="B4763" s="1">
        <v>44194</v>
      </c>
      <c r="C4763" s="1">
        <v>44194</v>
      </c>
      <c r="D4763">
        <v>3</v>
      </c>
      <c r="E4763">
        <v>9</v>
      </c>
      <c r="F4763" t="s">
        <v>49</v>
      </c>
      <c r="G4763">
        <v>998</v>
      </c>
      <c r="H4763">
        <v>1</v>
      </c>
      <c r="I4763">
        <v>310</v>
      </c>
      <c r="J4763" t="s">
        <v>71</v>
      </c>
      <c r="K4763" t="s">
        <v>7306</v>
      </c>
      <c r="L4763">
        <v>57</v>
      </c>
      <c r="M4763" t="s">
        <v>30</v>
      </c>
      <c r="N4763" t="s">
        <v>2547</v>
      </c>
      <c r="O4763">
        <v>502</v>
      </c>
      <c r="P4763" t="s">
        <v>47</v>
      </c>
      <c r="S4763" t="s">
        <v>40</v>
      </c>
      <c r="T4763" t="s">
        <v>41</v>
      </c>
      <c r="U4763">
        <v>310</v>
      </c>
      <c r="Y4763" t="s">
        <v>7307</v>
      </c>
      <c r="AA4763">
        <v>34.146299999999997</v>
      </c>
      <c r="AB4763">
        <v>-118.41379999999999</v>
      </c>
      <c r="AC4763">
        <f t="shared" si="74"/>
        <v>0</v>
      </c>
    </row>
    <row r="4764" spans="1:29" x14ac:dyDescent="0.35">
      <c r="A4764">
        <v>200816846</v>
      </c>
      <c r="B4764" s="1">
        <v>44160</v>
      </c>
      <c r="C4764" s="1">
        <v>44160</v>
      </c>
      <c r="D4764">
        <v>1855</v>
      </c>
      <c r="E4764">
        <v>8</v>
      </c>
      <c r="F4764" t="s">
        <v>109</v>
      </c>
      <c r="G4764">
        <v>836</v>
      </c>
      <c r="H4764">
        <v>1</v>
      </c>
      <c r="I4764">
        <v>510</v>
      </c>
      <c r="J4764" t="s">
        <v>29</v>
      </c>
      <c r="L4764">
        <v>0</v>
      </c>
      <c r="O4764">
        <v>101</v>
      </c>
      <c r="P4764" t="s">
        <v>32</v>
      </c>
      <c r="S4764" t="s">
        <v>40</v>
      </c>
      <c r="T4764" t="s">
        <v>41</v>
      </c>
      <c r="U4764">
        <v>510</v>
      </c>
      <c r="Y4764" t="s">
        <v>7308</v>
      </c>
      <c r="AA4764">
        <v>34.052399999999999</v>
      </c>
      <c r="AB4764">
        <v>-118.4248</v>
      </c>
      <c r="AC4764">
        <f t="shared" si="74"/>
        <v>0</v>
      </c>
    </row>
    <row r="4765" spans="1:29" x14ac:dyDescent="0.35">
      <c r="A4765">
        <v>200308914</v>
      </c>
      <c r="B4765" s="1">
        <v>43913</v>
      </c>
      <c r="C4765" s="1">
        <v>43913</v>
      </c>
      <c r="D4765">
        <v>321</v>
      </c>
      <c r="E4765">
        <v>3</v>
      </c>
      <c r="F4765" t="s">
        <v>43</v>
      </c>
      <c r="G4765">
        <v>363</v>
      </c>
      <c r="H4765">
        <v>1</v>
      </c>
      <c r="I4765">
        <v>648</v>
      </c>
      <c r="J4765" t="s">
        <v>58</v>
      </c>
      <c r="K4765">
        <v>1501</v>
      </c>
      <c r="L4765">
        <v>41</v>
      </c>
      <c r="M4765" t="s">
        <v>94</v>
      </c>
      <c r="N4765" t="s">
        <v>163</v>
      </c>
      <c r="O4765">
        <v>502</v>
      </c>
      <c r="P4765" t="s">
        <v>47</v>
      </c>
      <c r="S4765" t="s">
        <v>40</v>
      </c>
      <c r="T4765" t="s">
        <v>41</v>
      </c>
      <c r="U4765">
        <v>648</v>
      </c>
      <c r="Y4765" t="s">
        <v>7309</v>
      </c>
      <c r="AA4765">
        <v>34.013199999999998</v>
      </c>
      <c r="AB4765">
        <v>-118.34569999999999</v>
      </c>
      <c r="AC4765">
        <f t="shared" si="74"/>
        <v>0</v>
      </c>
    </row>
    <row r="4766" spans="1:29" x14ac:dyDescent="0.35">
      <c r="A4766">
        <v>200319105</v>
      </c>
      <c r="B4766" s="1">
        <v>44123</v>
      </c>
      <c r="C4766" s="1">
        <v>44062</v>
      </c>
      <c r="D4766">
        <v>1400</v>
      </c>
      <c r="E4766">
        <v>3</v>
      </c>
      <c r="F4766" t="s">
        <v>43</v>
      </c>
      <c r="G4766">
        <v>301</v>
      </c>
      <c r="H4766">
        <v>1</v>
      </c>
      <c r="I4766">
        <v>510</v>
      </c>
      <c r="J4766" t="s">
        <v>29</v>
      </c>
      <c r="L4766">
        <v>0</v>
      </c>
      <c r="O4766">
        <v>108</v>
      </c>
      <c r="P4766" t="s">
        <v>105</v>
      </c>
      <c r="S4766" t="s">
        <v>40</v>
      </c>
      <c r="T4766" t="s">
        <v>41</v>
      </c>
      <c r="U4766">
        <v>510</v>
      </c>
      <c r="Y4766" t="s">
        <v>7310</v>
      </c>
      <c r="AA4766">
        <v>34.0334</v>
      </c>
      <c r="AB4766">
        <v>-118.3639</v>
      </c>
      <c r="AC4766">
        <f t="shared" si="74"/>
        <v>0</v>
      </c>
    </row>
    <row r="4767" spans="1:29" x14ac:dyDescent="0.35">
      <c r="A4767">
        <v>200808326</v>
      </c>
      <c r="B4767" s="1">
        <v>43936</v>
      </c>
      <c r="C4767" s="1">
        <v>43936</v>
      </c>
      <c r="D4767">
        <v>1710</v>
      </c>
      <c r="E4767">
        <v>8</v>
      </c>
      <c r="F4767" t="s">
        <v>109</v>
      </c>
      <c r="G4767">
        <v>852</v>
      </c>
      <c r="H4767">
        <v>2</v>
      </c>
      <c r="I4767">
        <v>625</v>
      </c>
      <c r="J4767" t="s">
        <v>628</v>
      </c>
      <c r="K4767" t="s">
        <v>7311</v>
      </c>
      <c r="L4767">
        <v>28</v>
      </c>
      <c r="M4767" t="s">
        <v>30</v>
      </c>
      <c r="N4767" t="s">
        <v>95</v>
      </c>
      <c r="O4767">
        <v>101</v>
      </c>
      <c r="P4767" t="s">
        <v>32</v>
      </c>
      <c r="Q4767">
        <v>400</v>
      </c>
      <c r="R4767" t="s">
        <v>143</v>
      </c>
      <c r="S4767" t="s">
        <v>40</v>
      </c>
      <c r="T4767" t="s">
        <v>41</v>
      </c>
      <c r="U4767">
        <v>625</v>
      </c>
      <c r="Y4767" t="s">
        <v>4836</v>
      </c>
      <c r="Z4767" t="s">
        <v>3487</v>
      </c>
      <c r="AA4767">
        <v>34.044199999999996</v>
      </c>
      <c r="AB4767">
        <v>-118.455</v>
      </c>
      <c r="AC4767">
        <f t="shared" si="74"/>
        <v>0</v>
      </c>
    </row>
    <row r="4768" spans="1:29" x14ac:dyDescent="0.35">
      <c r="A4768">
        <v>200715174</v>
      </c>
      <c r="B4768" s="1">
        <v>44125</v>
      </c>
      <c r="C4768" s="1">
        <v>44121</v>
      </c>
      <c r="D4768">
        <v>1230</v>
      </c>
      <c r="E4768">
        <v>7</v>
      </c>
      <c r="F4768" t="s">
        <v>28</v>
      </c>
      <c r="G4768">
        <v>722</v>
      </c>
      <c r="H4768">
        <v>2</v>
      </c>
      <c r="I4768">
        <v>946</v>
      </c>
      <c r="J4768" t="s">
        <v>125</v>
      </c>
      <c r="K4768">
        <v>1501</v>
      </c>
      <c r="L4768">
        <v>55</v>
      </c>
      <c r="M4768" t="s">
        <v>94</v>
      </c>
      <c r="N4768" t="s">
        <v>73</v>
      </c>
      <c r="O4768">
        <v>502</v>
      </c>
      <c r="P4768" t="s">
        <v>47</v>
      </c>
      <c r="S4768" t="s">
        <v>40</v>
      </c>
      <c r="T4768" t="s">
        <v>41</v>
      </c>
      <c r="U4768">
        <v>946</v>
      </c>
      <c r="Y4768" t="s">
        <v>7312</v>
      </c>
      <c r="AA4768">
        <v>34.072699999999998</v>
      </c>
      <c r="AB4768">
        <v>-118.37</v>
      </c>
      <c r="AC4768">
        <f t="shared" si="74"/>
        <v>0</v>
      </c>
    </row>
    <row r="4769" spans="1:29" x14ac:dyDescent="0.35">
      <c r="A4769">
        <v>200709809</v>
      </c>
      <c r="B4769" s="1">
        <v>43988</v>
      </c>
      <c r="C4769" s="1">
        <v>43982</v>
      </c>
      <c r="D4769">
        <v>215</v>
      </c>
      <c r="E4769">
        <v>7</v>
      </c>
      <c r="F4769" t="s">
        <v>28</v>
      </c>
      <c r="G4769">
        <v>722</v>
      </c>
      <c r="H4769">
        <v>1</v>
      </c>
      <c r="I4769">
        <v>310</v>
      </c>
      <c r="J4769" t="s">
        <v>71</v>
      </c>
      <c r="K4769" t="s">
        <v>7313</v>
      </c>
      <c r="L4769">
        <v>19</v>
      </c>
      <c r="M4769" t="s">
        <v>30</v>
      </c>
      <c r="N4769" t="s">
        <v>31</v>
      </c>
      <c r="O4769">
        <v>417</v>
      </c>
      <c r="P4769" t="s">
        <v>2476</v>
      </c>
      <c r="S4769" t="s">
        <v>33</v>
      </c>
      <c r="T4769" t="s">
        <v>34</v>
      </c>
      <c r="U4769">
        <v>310</v>
      </c>
      <c r="Y4769" t="s">
        <v>7314</v>
      </c>
      <c r="AA4769">
        <v>34.076099999999997</v>
      </c>
      <c r="AB4769">
        <v>-118.3706</v>
      </c>
      <c r="AC4769">
        <f t="shared" si="74"/>
        <v>1</v>
      </c>
    </row>
    <row r="4770" spans="1:29" x14ac:dyDescent="0.35">
      <c r="A4770">
        <v>200210995</v>
      </c>
      <c r="B4770" s="1">
        <v>43987</v>
      </c>
      <c r="C4770" s="1">
        <v>43987</v>
      </c>
      <c r="D4770">
        <v>1215</v>
      </c>
      <c r="E4770">
        <v>2</v>
      </c>
      <c r="F4770" t="s">
        <v>56</v>
      </c>
      <c r="G4770">
        <v>291</v>
      </c>
      <c r="H4770">
        <v>2</v>
      </c>
      <c r="I4770">
        <v>900</v>
      </c>
      <c r="J4770" t="s">
        <v>197</v>
      </c>
      <c r="K4770" t="s">
        <v>7315</v>
      </c>
      <c r="L4770">
        <v>28</v>
      </c>
      <c r="M4770" t="s">
        <v>94</v>
      </c>
      <c r="N4770" t="s">
        <v>95</v>
      </c>
      <c r="O4770">
        <v>501</v>
      </c>
      <c r="P4770" t="s">
        <v>164</v>
      </c>
      <c r="S4770" t="s">
        <v>33</v>
      </c>
      <c r="T4770" t="s">
        <v>34</v>
      </c>
      <c r="U4770">
        <v>900</v>
      </c>
      <c r="Y4770" t="s">
        <v>7316</v>
      </c>
      <c r="AA4770">
        <v>34.043700000000001</v>
      </c>
      <c r="AB4770">
        <v>-118.2839</v>
      </c>
      <c r="AC4770">
        <f t="shared" si="74"/>
        <v>1</v>
      </c>
    </row>
    <row r="4771" spans="1:29" x14ac:dyDescent="0.35">
      <c r="A4771">
        <v>201112811</v>
      </c>
      <c r="B4771" s="1">
        <v>44066</v>
      </c>
      <c r="C4771" s="1">
        <v>44066</v>
      </c>
      <c r="D4771">
        <v>1545</v>
      </c>
      <c r="E4771">
        <v>11</v>
      </c>
      <c r="F4771" t="s">
        <v>64</v>
      </c>
      <c r="G4771">
        <v>1189</v>
      </c>
      <c r="H4771">
        <v>2</v>
      </c>
      <c r="I4771">
        <v>901</v>
      </c>
      <c r="J4771" t="s">
        <v>210</v>
      </c>
      <c r="K4771" t="s">
        <v>7317</v>
      </c>
      <c r="L4771">
        <v>77</v>
      </c>
      <c r="M4771" t="s">
        <v>94</v>
      </c>
      <c r="N4771" t="s">
        <v>95</v>
      </c>
      <c r="O4771">
        <v>104</v>
      </c>
      <c r="P4771" t="s">
        <v>201</v>
      </c>
      <c r="S4771" t="s">
        <v>33</v>
      </c>
      <c r="T4771" t="s">
        <v>34</v>
      </c>
      <c r="U4771">
        <v>901</v>
      </c>
      <c r="V4771">
        <v>998</v>
      </c>
      <c r="Y4771" t="s">
        <v>1136</v>
      </c>
      <c r="AA4771">
        <v>34.086399999999998</v>
      </c>
      <c r="AB4771">
        <v>-118.21550000000001</v>
      </c>
      <c r="AC4771">
        <f t="shared" si="74"/>
        <v>1</v>
      </c>
    </row>
    <row r="4772" spans="1:29" x14ac:dyDescent="0.35">
      <c r="A4772">
        <v>200121047</v>
      </c>
      <c r="B4772" s="1">
        <v>44149</v>
      </c>
      <c r="C4772" s="1">
        <v>44149</v>
      </c>
      <c r="D4772">
        <v>2030</v>
      </c>
      <c r="E4772">
        <v>1</v>
      </c>
      <c r="F4772" t="s">
        <v>36</v>
      </c>
      <c r="G4772">
        <v>118</v>
      </c>
      <c r="H4772">
        <v>1</v>
      </c>
      <c r="I4772">
        <v>761</v>
      </c>
      <c r="J4772" t="s">
        <v>403</v>
      </c>
      <c r="K4772" t="s">
        <v>7318</v>
      </c>
      <c r="L4772">
        <v>46</v>
      </c>
      <c r="M4772" t="s">
        <v>94</v>
      </c>
      <c r="N4772" t="s">
        <v>95</v>
      </c>
      <c r="O4772">
        <v>502</v>
      </c>
      <c r="P4772" t="s">
        <v>47</v>
      </c>
      <c r="Q4772">
        <v>511</v>
      </c>
      <c r="R4772" t="s">
        <v>151</v>
      </c>
      <c r="S4772" t="s">
        <v>40</v>
      </c>
      <c r="T4772" t="s">
        <v>41</v>
      </c>
      <c r="U4772">
        <v>761</v>
      </c>
      <c r="Y4772" t="s">
        <v>7319</v>
      </c>
      <c r="AA4772">
        <v>34.062800000000003</v>
      </c>
      <c r="AB4772">
        <v>-118.2286</v>
      </c>
      <c r="AC4772">
        <f t="shared" si="74"/>
        <v>0</v>
      </c>
    </row>
    <row r="4773" spans="1:29" x14ac:dyDescent="0.35">
      <c r="A4773">
        <v>200414217</v>
      </c>
      <c r="B4773" s="1">
        <v>44127</v>
      </c>
      <c r="C4773" s="1">
        <v>43888</v>
      </c>
      <c r="D4773">
        <v>1100</v>
      </c>
      <c r="E4773">
        <v>4</v>
      </c>
      <c r="F4773" t="s">
        <v>54</v>
      </c>
      <c r="G4773">
        <v>473</v>
      </c>
      <c r="H4773">
        <v>1</v>
      </c>
      <c r="I4773">
        <v>420</v>
      </c>
      <c r="J4773" t="s">
        <v>352</v>
      </c>
      <c r="K4773" t="s">
        <v>2947</v>
      </c>
      <c r="L4773">
        <v>49</v>
      </c>
      <c r="M4773" t="s">
        <v>94</v>
      </c>
      <c r="N4773" t="s">
        <v>95</v>
      </c>
      <c r="O4773">
        <v>101</v>
      </c>
      <c r="P4773" t="s">
        <v>32</v>
      </c>
      <c r="S4773" t="s">
        <v>40</v>
      </c>
      <c r="T4773" t="s">
        <v>41</v>
      </c>
      <c r="U4773">
        <v>420</v>
      </c>
      <c r="Y4773" t="s">
        <v>7320</v>
      </c>
      <c r="AA4773">
        <v>34.037599999999998</v>
      </c>
      <c r="AB4773">
        <v>-118.21680000000001</v>
      </c>
      <c r="AC4773">
        <f t="shared" si="74"/>
        <v>0</v>
      </c>
    </row>
    <row r="4774" spans="1:29" x14ac:dyDescent="0.35">
      <c r="A4774">
        <v>200214362</v>
      </c>
      <c r="B4774" s="1">
        <v>44072</v>
      </c>
      <c r="C4774" s="1">
        <v>44071</v>
      </c>
      <c r="D4774">
        <v>2000</v>
      </c>
      <c r="E4774">
        <v>2</v>
      </c>
      <c r="F4774" t="s">
        <v>56</v>
      </c>
      <c r="G4774">
        <v>249</v>
      </c>
      <c r="H4774">
        <v>1</v>
      </c>
      <c r="I4774">
        <v>510</v>
      </c>
      <c r="J4774" t="s">
        <v>29</v>
      </c>
      <c r="L4774">
        <v>0</v>
      </c>
      <c r="O4774">
        <v>707</v>
      </c>
      <c r="P4774" t="s">
        <v>280</v>
      </c>
      <c r="S4774" t="s">
        <v>40</v>
      </c>
      <c r="T4774" t="s">
        <v>41</v>
      </c>
      <c r="U4774">
        <v>510</v>
      </c>
      <c r="Y4774" t="s">
        <v>4213</v>
      </c>
      <c r="AA4774">
        <v>34.051200000000001</v>
      </c>
      <c r="AB4774">
        <v>-118.2621</v>
      </c>
      <c r="AC4774">
        <f t="shared" si="74"/>
        <v>0</v>
      </c>
    </row>
    <row r="4775" spans="1:29" x14ac:dyDescent="0.35">
      <c r="A4775">
        <v>201116966</v>
      </c>
      <c r="B4775" s="1">
        <v>44190</v>
      </c>
      <c r="C4775" s="1">
        <v>44189</v>
      </c>
      <c r="D4775">
        <v>2200</v>
      </c>
      <c r="E4775">
        <v>11</v>
      </c>
      <c r="F4775" t="s">
        <v>64</v>
      </c>
      <c r="G4775">
        <v>1147</v>
      </c>
      <c r="H4775">
        <v>1</v>
      </c>
      <c r="I4775">
        <v>510</v>
      </c>
      <c r="J4775" t="s">
        <v>29</v>
      </c>
      <c r="L4775">
        <v>0</v>
      </c>
      <c r="O4775">
        <v>101</v>
      </c>
      <c r="P4775" t="s">
        <v>32</v>
      </c>
      <c r="S4775" t="s">
        <v>40</v>
      </c>
      <c r="T4775" t="s">
        <v>41</v>
      </c>
      <c r="U4775">
        <v>510</v>
      </c>
      <c r="Y4775" t="s">
        <v>7321</v>
      </c>
      <c r="AA4775">
        <v>34.106099999999998</v>
      </c>
      <c r="AB4775">
        <v>-118.2255</v>
      </c>
      <c r="AC4775">
        <f t="shared" si="74"/>
        <v>0</v>
      </c>
    </row>
    <row r="4776" spans="1:29" x14ac:dyDescent="0.35">
      <c r="A4776">
        <v>201106657</v>
      </c>
      <c r="B4776" s="1">
        <v>43890</v>
      </c>
      <c r="C4776" s="1">
        <v>43889</v>
      </c>
      <c r="D4776">
        <v>1730</v>
      </c>
      <c r="E4776">
        <v>11</v>
      </c>
      <c r="F4776" t="s">
        <v>64</v>
      </c>
      <c r="G4776">
        <v>1179</v>
      </c>
      <c r="H4776">
        <v>1</v>
      </c>
      <c r="I4776">
        <v>510</v>
      </c>
      <c r="J4776" t="s">
        <v>29</v>
      </c>
      <c r="L4776">
        <v>0</v>
      </c>
      <c r="O4776">
        <v>101</v>
      </c>
      <c r="P4776" t="s">
        <v>32</v>
      </c>
      <c r="S4776" t="s">
        <v>40</v>
      </c>
      <c r="T4776" t="s">
        <v>41</v>
      </c>
      <c r="U4776">
        <v>510</v>
      </c>
      <c r="Y4776" t="s">
        <v>7322</v>
      </c>
      <c r="Z4776" t="s">
        <v>994</v>
      </c>
      <c r="AA4776">
        <v>34.092100000000002</v>
      </c>
      <c r="AB4776">
        <v>-118.2105</v>
      </c>
      <c r="AC4776">
        <f t="shared" si="74"/>
        <v>0</v>
      </c>
    </row>
    <row r="4777" spans="1:29" x14ac:dyDescent="0.35">
      <c r="A4777">
        <v>200816535</v>
      </c>
      <c r="B4777" s="1">
        <v>44151</v>
      </c>
      <c r="C4777" s="1">
        <v>44149</v>
      </c>
      <c r="D4777">
        <v>2300</v>
      </c>
      <c r="E4777">
        <v>8</v>
      </c>
      <c r="F4777" t="s">
        <v>109</v>
      </c>
      <c r="G4777">
        <v>833</v>
      </c>
      <c r="H4777">
        <v>2</v>
      </c>
      <c r="I4777">
        <v>740</v>
      </c>
      <c r="J4777" t="s">
        <v>224</v>
      </c>
      <c r="K4777">
        <v>329</v>
      </c>
      <c r="L4777">
        <v>19</v>
      </c>
      <c r="M4777" t="s">
        <v>94</v>
      </c>
      <c r="N4777" t="s">
        <v>95</v>
      </c>
      <c r="O4777">
        <v>122</v>
      </c>
      <c r="P4777" t="s">
        <v>275</v>
      </c>
      <c r="S4777" t="s">
        <v>40</v>
      </c>
      <c r="T4777" t="s">
        <v>41</v>
      </c>
      <c r="U4777">
        <v>740</v>
      </c>
      <c r="Y4777" t="s">
        <v>7323</v>
      </c>
      <c r="Z4777" t="s">
        <v>7324</v>
      </c>
      <c r="AA4777">
        <v>34.054299999999998</v>
      </c>
      <c r="AB4777">
        <v>-118.4435</v>
      </c>
      <c r="AC4777">
        <f t="shared" si="74"/>
        <v>0</v>
      </c>
    </row>
    <row r="4778" spans="1:29" x14ac:dyDescent="0.35">
      <c r="A4778">
        <v>200608037</v>
      </c>
      <c r="B4778" s="1">
        <v>43907</v>
      </c>
      <c r="C4778" s="1">
        <v>43900</v>
      </c>
      <c r="D4778">
        <v>225</v>
      </c>
      <c r="E4778">
        <v>6</v>
      </c>
      <c r="F4778" t="s">
        <v>91</v>
      </c>
      <c r="G4778">
        <v>678</v>
      </c>
      <c r="H4778">
        <v>2</v>
      </c>
      <c r="I4778">
        <v>822</v>
      </c>
      <c r="J4778" t="s">
        <v>2539</v>
      </c>
      <c r="K4778" t="s">
        <v>7325</v>
      </c>
      <c r="L4778">
        <v>14</v>
      </c>
      <c r="M4778" t="s">
        <v>94</v>
      </c>
      <c r="N4778" t="s">
        <v>95</v>
      </c>
      <c r="O4778">
        <v>102</v>
      </c>
      <c r="P4778" t="s">
        <v>186</v>
      </c>
      <c r="Q4778">
        <v>400</v>
      </c>
      <c r="R4778" t="s">
        <v>143</v>
      </c>
      <c r="S4778" t="s">
        <v>40</v>
      </c>
      <c r="T4778" t="s">
        <v>41</v>
      </c>
      <c r="U4778">
        <v>822</v>
      </c>
      <c r="V4778">
        <v>998</v>
      </c>
      <c r="Y4778" t="s">
        <v>255</v>
      </c>
      <c r="Z4778" t="s">
        <v>7326</v>
      </c>
      <c r="AA4778">
        <v>34.085500000000003</v>
      </c>
      <c r="AB4778">
        <v>-118.3091</v>
      </c>
      <c r="AC4778">
        <f t="shared" si="74"/>
        <v>0</v>
      </c>
    </row>
    <row r="4779" spans="1:29" x14ac:dyDescent="0.35">
      <c r="A4779">
        <v>200510631</v>
      </c>
      <c r="B4779" s="1">
        <v>43997</v>
      </c>
      <c r="C4779" s="1">
        <v>43996</v>
      </c>
      <c r="D4779">
        <v>1400</v>
      </c>
      <c r="E4779">
        <v>5</v>
      </c>
      <c r="F4779" t="s">
        <v>98</v>
      </c>
      <c r="G4779">
        <v>501</v>
      </c>
      <c r="H4779">
        <v>1</v>
      </c>
      <c r="I4779">
        <v>310</v>
      </c>
      <c r="J4779" t="s">
        <v>71</v>
      </c>
      <c r="K4779" t="s">
        <v>7327</v>
      </c>
      <c r="L4779">
        <v>0</v>
      </c>
      <c r="M4779" t="s">
        <v>46</v>
      </c>
      <c r="N4779" t="s">
        <v>46</v>
      </c>
      <c r="O4779">
        <v>203</v>
      </c>
      <c r="P4779" t="s">
        <v>101</v>
      </c>
      <c r="S4779" t="s">
        <v>40</v>
      </c>
      <c r="T4779" t="s">
        <v>41</v>
      </c>
      <c r="U4779">
        <v>310</v>
      </c>
      <c r="Y4779" t="s">
        <v>1646</v>
      </c>
      <c r="Z4779" t="s">
        <v>7328</v>
      </c>
      <c r="AA4779">
        <v>33.864800000000002</v>
      </c>
      <c r="AB4779">
        <v>-118.2931</v>
      </c>
      <c r="AC4779">
        <f t="shared" si="74"/>
        <v>0</v>
      </c>
    </row>
    <row r="4780" spans="1:29" x14ac:dyDescent="0.35">
      <c r="A4780">
        <v>200814402</v>
      </c>
      <c r="B4780" s="1">
        <v>44096</v>
      </c>
      <c r="C4780" s="1">
        <v>44095</v>
      </c>
      <c r="D4780">
        <v>2100</v>
      </c>
      <c r="E4780">
        <v>8</v>
      </c>
      <c r="F4780" t="s">
        <v>109</v>
      </c>
      <c r="G4780">
        <v>832</v>
      </c>
      <c r="H4780">
        <v>2</v>
      </c>
      <c r="I4780">
        <v>740</v>
      </c>
      <c r="J4780" t="s">
        <v>224</v>
      </c>
      <c r="K4780" t="s">
        <v>4859</v>
      </c>
      <c r="L4780">
        <v>45</v>
      </c>
      <c r="M4780" t="s">
        <v>30</v>
      </c>
      <c r="N4780" t="s">
        <v>73</v>
      </c>
      <c r="O4780">
        <v>504</v>
      </c>
      <c r="P4780" t="s">
        <v>673</v>
      </c>
      <c r="S4780" t="s">
        <v>40</v>
      </c>
      <c r="T4780" t="s">
        <v>41</v>
      </c>
      <c r="U4780">
        <v>740</v>
      </c>
      <c r="Y4780" t="s">
        <v>1430</v>
      </c>
      <c r="AA4780">
        <v>34.050699999999999</v>
      </c>
      <c r="AB4780">
        <v>-118.4683</v>
      </c>
      <c r="AC4780">
        <f t="shared" si="74"/>
        <v>0</v>
      </c>
    </row>
    <row r="4781" spans="1:29" x14ac:dyDescent="0.35">
      <c r="A4781">
        <v>200600808</v>
      </c>
      <c r="B4781" s="1">
        <v>44063</v>
      </c>
      <c r="C4781" s="1">
        <v>44063</v>
      </c>
      <c r="D4781">
        <v>1905</v>
      </c>
      <c r="E4781">
        <v>6</v>
      </c>
      <c r="F4781" t="s">
        <v>91</v>
      </c>
      <c r="G4781">
        <v>628</v>
      </c>
      <c r="H4781">
        <v>1</v>
      </c>
      <c r="I4781">
        <v>761</v>
      </c>
      <c r="J4781" t="s">
        <v>403</v>
      </c>
      <c r="K4781" t="s">
        <v>7329</v>
      </c>
      <c r="L4781">
        <v>50</v>
      </c>
      <c r="M4781" t="s">
        <v>30</v>
      </c>
      <c r="N4781" t="s">
        <v>163</v>
      </c>
      <c r="O4781">
        <v>101</v>
      </c>
      <c r="P4781" t="s">
        <v>32</v>
      </c>
      <c r="Q4781">
        <v>207</v>
      </c>
      <c r="R4781" t="s">
        <v>1110</v>
      </c>
      <c r="S4781" t="s">
        <v>84</v>
      </c>
      <c r="T4781" t="s">
        <v>85</v>
      </c>
      <c r="U4781">
        <v>761</v>
      </c>
      <c r="V4781">
        <v>930</v>
      </c>
      <c r="W4781">
        <v>998</v>
      </c>
      <c r="Y4781" t="s">
        <v>7330</v>
      </c>
      <c r="Z4781" t="s">
        <v>3225</v>
      </c>
      <c r="AA4781">
        <v>34.105200000000004</v>
      </c>
      <c r="AB4781">
        <v>-118.32129999999999</v>
      </c>
      <c r="AC4781">
        <f t="shared" si="74"/>
        <v>0</v>
      </c>
    </row>
    <row r="4782" spans="1:29" x14ac:dyDescent="0.35">
      <c r="A4782">
        <v>200204331</v>
      </c>
      <c r="B4782" s="1">
        <v>43837</v>
      </c>
      <c r="C4782" s="1">
        <v>43837</v>
      </c>
      <c r="D4782">
        <v>1540</v>
      </c>
      <c r="E4782">
        <v>2</v>
      </c>
      <c r="F4782" t="s">
        <v>56</v>
      </c>
      <c r="G4782">
        <v>247</v>
      </c>
      <c r="H4782">
        <v>2</v>
      </c>
      <c r="I4782">
        <v>740</v>
      </c>
      <c r="J4782" t="s">
        <v>224</v>
      </c>
      <c r="K4782">
        <v>329</v>
      </c>
      <c r="L4782">
        <v>25</v>
      </c>
      <c r="M4782" t="s">
        <v>94</v>
      </c>
      <c r="N4782" t="s">
        <v>95</v>
      </c>
      <c r="O4782">
        <v>504</v>
      </c>
      <c r="P4782" t="s">
        <v>673</v>
      </c>
      <c r="S4782" t="s">
        <v>40</v>
      </c>
      <c r="T4782" t="s">
        <v>41</v>
      </c>
      <c r="U4782">
        <v>740</v>
      </c>
      <c r="Y4782" t="s">
        <v>1823</v>
      </c>
      <c r="AA4782">
        <v>34.059600000000003</v>
      </c>
      <c r="AB4782">
        <v>-118.2701</v>
      </c>
      <c r="AC4782">
        <f t="shared" si="74"/>
        <v>0</v>
      </c>
    </row>
    <row r="4783" spans="1:29" x14ac:dyDescent="0.35">
      <c r="A4783">
        <v>200717088</v>
      </c>
      <c r="B4783" s="1">
        <v>44179</v>
      </c>
      <c r="C4783" s="1">
        <v>44179</v>
      </c>
      <c r="D4783">
        <v>1300</v>
      </c>
      <c r="E4783">
        <v>7</v>
      </c>
      <c r="F4783" t="s">
        <v>28</v>
      </c>
      <c r="G4783">
        <v>766</v>
      </c>
      <c r="H4783">
        <v>2</v>
      </c>
      <c r="I4783">
        <v>624</v>
      </c>
      <c r="J4783" t="s">
        <v>171</v>
      </c>
      <c r="K4783" t="s">
        <v>7331</v>
      </c>
      <c r="L4783">
        <v>23</v>
      </c>
      <c r="M4783" t="s">
        <v>94</v>
      </c>
      <c r="N4783" t="s">
        <v>95</v>
      </c>
      <c r="O4783">
        <v>502</v>
      </c>
      <c r="P4783" t="s">
        <v>47</v>
      </c>
      <c r="Q4783">
        <v>400</v>
      </c>
      <c r="R4783" t="s">
        <v>143</v>
      </c>
      <c r="S4783" t="s">
        <v>84</v>
      </c>
      <c r="T4783" t="s">
        <v>85</v>
      </c>
      <c r="U4783">
        <v>624</v>
      </c>
      <c r="Y4783" t="s">
        <v>7332</v>
      </c>
      <c r="AA4783">
        <v>34.046799999999998</v>
      </c>
      <c r="AB4783">
        <v>-118.3305</v>
      </c>
      <c r="AC4783">
        <f t="shared" si="74"/>
        <v>0</v>
      </c>
    </row>
    <row r="4784" spans="1:29" x14ac:dyDescent="0.35">
      <c r="A4784">
        <v>201113381</v>
      </c>
      <c r="B4784" s="1">
        <v>44081</v>
      </c>
      <c r="C4784" s="1">
        <v>44081</v>
      </c>
      <c r="D4784">
        <v>1656</v>
      </c>
      <c r="E4784">
        <v>11</v>
      </c>
      <c r="F4784" t="s">
        <v>64</v>
      </c>
      <c r="G4784">
        <v>1137</v>
      </c>
      <c r="H4784">
        <v>2</v>
      </c>
      <c r="I4784">
        <v>745</v>
      </c>
      <c r="J4784" t="s">
        <v>139</v>
      </c>
      <c r="K4784" t="s">
        <v>1272</v>
      </c>
      <c r="L4784">
        <v>0</v>
      </c>
      <c r="M4784" t="s">
        <v>30</v>
      </c>
      <c r="N4784" t="s">
        <v>95</v>
      </c>
      <c r="O4784">
        <v>704</v>
      </c>
      <c r="P4784" t="s">
        <v>1204</v>
      </c>
      <c r="S4784" t="s">
        <v>40</v>
      </c>
      <c r="T4784" t="s">
        <v>41</v>
      </c>
      <c r="U4784">
        <v>745</v>
      </c>
      <c r="Y4784" t="s">
        <v>7333</v>
      </c>
      <c r="AA4784">
        <v>34.110900000000001</v>
      </c>
      <c r="AB4784">
        <v>-118.2016</v>
      </c>
      <c r="AC4784">
        <f t="shared" si="74"/>
        <v>0</v>
      </c>
    </row>
    <row r="4785" spans="1:29" x14ac:dyDescent="0.35">
      <c r="A4785">
        <v>200807386</v>
      </c>
      <c r="B4785" s="1">
        <v>43905</v>
      </c>
      <c r="C4785" s="1">
        <v>43905</v>
      </c>
      <c r="D4785">
        <v>1910</v>
      </c>
      <c r="E4785">
        <v>8</v>
      </c>
      <c r="F4785" t="s">
        <v>109</v>
      </c>
      <c r="G4785">
        <v>839</v>
      </c>
      <c r="H4785">
        <v>1</v>
      </c>
      <c r="I4785">
        <v>442</v>
      </c>
      <c r="J4785" t="s">
        <v>179</v>
      </c>
      <c r="K4785" t="s">
        <v>7334</v>
      </c>
      <c r="L4785">
        <v>0</v>
      </c>
      <c r="M4785" t="s">
        <v>46</v>
      </c>
      <c r="N4785" t="s">
        <v>46</v>
      </c>
      <c r="O4785">
        <v>402</v>
      </c>
      <c r="P4785" t="s">
        <v>195</v>
      </c>
      <c r="S4785" t="s">
        <v>40</v>
      </c>
      <c r="T4785" t="s">
        <v>41</v>
      </c>
      <c r="U4785">
        <v>442</v>
      </c>
      <c r="V4785">
        <v>998</v>
      </c>
      <c r="Y4785" t="s">
        <v>4448</v>
      </c>
      <c r="AA4785">
        <v>34.060499999999998</v>
      </c>
      <c r="AB4785">
        <v>-118.41930000000001</v>
      </c>
      <c r="AC4785">
        <f t="shared" si="74"/>
        <v>0</v>
      </c>
    </row>
    <row r="4786" spans="1:29" x14ac:dyDescent="0.35">
      <c r="A4786">
        <v>200805828</v>
      </c>
      <c r="B4786" s="1">
        <v>43870</v>
      </c>
      <c r="C4786" s="1">
        <v>43870</v>
      </c>
      <c r="D4786">
        <v>1030</v>
      </c>
      <c r="E4786">
        <v>8</v>
      </c>
      <c r="F4786" t="s">
        <v>109</v>
      </c>
      <c r="G4786">
        <v>895</v>
      </c>
      <c r="H4786">
        <v>2</v>
      </c>
      <c r="I4786">
        <v>354</v>
      </c>
      <c r="J4786" t="s">
        <v>167</v>
      </c>
      <c r="K4786" t="s">
        <v>6088</v>
      </c>
      <c r="L4786">
        <v>30</v>
      </c>
      <c r="M4786" t="s">
        <v>94</v>
      </c>
      <c r="N4786" t="s">
        <v>73</v>
      </c>
      <c r="O4786">
        <v>502</v>
      </c>
      <c r="P4786" t="s">
        <v>47</v>
      </c>
      <c r="S4786" t="s">
        <v>40</v>
      </c>
      <c r="T4786" t="s">
        <v>41</v>
      </c>
      <c r="U4786">
        <v>354</v>
      </c>
      <c r="Y4786" t="s">
        <v>7335</v>
      </c>
      <c r="AA4786">
        <v>34.031199999999998</v>
      </c>
      <c r="AB4786">
        <v>-118.40309999999999</v>
      </c>
      <c r="AC4786">
        <f t="shared" si="74"/>
        <v>0</v>
      </c>
    </row>
    <row r="4787" spans="1:29" x14ac:dyDescent="0.35">
      <c r="A4787">
        <v>200113541</v>
      </c>
      <c r="B4787" s="1">
        <v>43999</v>
      </c>
      <c r="C4787" s="1">
        <v>43998</v>
      </c>
      <c r="D4787">
        <v>1830</v>
      </c>
      <c r="E4787">
        <v>1</v>
      </c>
      <c r="F4787" t="s">
        <v>36</v>
      </c>
      <c r="G4787">
        <v>152</v>
      </c>
      <c r="H4787">
        <v>1</v>
      </c>
      <c r="I4787">
        <v>310</v>
      </c>
      <c r="J4787" t="s">
        <v>71</v>
      </c>
      <c r="K4787" t="s">
        <v>7336</v>
      </c>
      <c r="L4787">
        <v>51</v>
      </c>
      <c r="M4787" t="s">
        <v>30</v>
      </c>
      <c r="N4787" t="s">
        <v>73</v>
      </c>
      <c r="O4787">
        <v>702</v>
      </c>
      <c r="P4787" t="s">
        <v>552</v>
      </c>
      <c r="S4787" t="s">
        <v>40</v>
      </c>
      <c r="T4787" t="s">
        <v>41</v>
      </c>
      <c r="U4787">
        <v>310</v>
      </c>
      <c r="V4787">
        <v>998</v>
      </c>
      <c r="Y4787" t="s">
        <v>3130</v>
      </c>
      <c r="AA4787">
        <v>34.050199999999997</v>
      </c>
      <c r="AB4787">
        <v>-118.2574</v>
      </c>
      <c r="AC4787">
        <f t="shared" si="74"/>
        <v>0</v>
      </c>
    </row>
    <row r="4788" spans="1:29" x14ac:dyDescent="0.35">
      <c r="A4788">
        <v>200612994</v>
      </c>
      <c r="B4788" s="1">
        <v>44035</v>
      </c>
      <c r="C4788" s="1">
        <v>44035</v>
      </c>
      <c r="D4788">
        <v>1308</v>
      </c>
      <c r="E4788">
        <v>6</v>
      </c>
      <c r="F4788" t="s">
        <v>91</v>
      </c>
      <c r="G4788">
        <v>625</v>
      </c>
      <c r="H4788">
        <v>2</v>
      </c>
      <c r="I4788">
        <v>930</v>
      </c>
      <c r="J4788" t="s">
        <v>339</v>
      </c>
      <c r="K4788" t="s">
        <v>7337</v>
      </c>
      <c r="L4788">
        <v>25</v>
      </c>
      <c r="M4788" t="s">
        <v>30</v>
      </c>
      <c r="N4788" t="s">
        <v>163</v>
      </c>
      <c r="O4788">
        <v>502</v>
      </c>
      <c r="P4788" t="s">
        <v>47</v>
      </c>
      <c r="Q4788">
        <v>511</v>
      </c>
      <c r="R4788" t="s">
        <v>151</v>
      </c>
      <c r="S4788" t="s">
        <v>40</v>
      </c>
      <c r="T4788" t="s">
        <v>41</v>
      </c>
      <c r="U4788">
        <v>930</v>
      </c>
      <c r="Y4788" t="s">
        <v>7338</v>
      </c>
      <c r="AA4788">
        <v>34.113100000000003</v>
      </c>
      <c r="AB4788">
        <v>-118.34099999999999</v>
      </c>
      <c r="AC4788">
        <f t="shared" si="74"/>
        <v>0</v>
      </c>
    </row>
    <row r="4789" spans="1:29" x14ac:dyDescent="0.35">
      <c r="A4789">
        <v>200512849</v>
      </c>
      <c r="B4789" s="1">
        <v>44054</v>
      </c>
      <c r="C4789" s="1">
        <v>44041</v>
      </c>
      <c r="D4789">
        <v>1800</v>
      </c>
      <c r="E4789">
        <v>5</v>
      </c>
      <c r="F4789" t="s">
        <v>98</v>
      </c>
      <c r="G4789">
        <v>513</v>
      </c>
      <c r="H4789">
        <v>1</v>
      </c>
      <c r="I4789">
        <v>510</v>
      </c>
      <c r="J4789" t="s">
        <v>29</v>
      </c>
      <c r="L4789">
        <v>0</v>
      </c>
      <c r="O4789">
        <v>108</v>
      </c>
      <c r="P4789" t="s">
        <v>105</v>
      </c>
      <c r="S4789" t="s">
        <v>33</v>
      </c>
      <c r="T4789" t="s">
        <v>34</v>
      </c>
      <c r="U4789">
        <v>510</v>
      </c>
      <c r="Y4789" t="s">
        <v>7339</v>
      </c>
      <c r="AA4789">
        <v>33.789499999999997</v>
      </c>
      <c r="AB4789">
        <v>-118.29340000000001</v>
      </c>
      <c r="AC4789">
        <f t="shared" si="74"/>
        <v>1</v>
      </c>
    </row>
    <row r="4790" spans="1:29" x14ac:dyDescent="0.35">
      <c r="A4790">
        <v>200809601</v>
      </c>
      <c r="B4790" s="1">
        <v>43969</v>
      </c>
      <c r="C4790" s="1">
        <v>43964</v>
      </c>
      <c r="D4790">
        <v>1000</v>
      </c>
      <c r="E4790">
        <v>8</v>
      </c>
      <c r="F4790" t="s">
        <v>109</v>
      </c>
      <c r="G4790">
        <v>834</v>
      </c>
      <c r="H4790">
        <v>2</v>
      </c>
      <c r="I4790">
        <v>662</v>
      </c>
      <c r="J4790" t="s">
        <v>191</v>
      </c>
      <c r="K4790">
        <v>701</v>
      </c>
      <c r="L4790">
        <v>27</v>
      </c>
      <c r="M4790" t="s">
        <v>30</v>
      </c>
      <c r="N4790" t="s">
        <v>31</v>
      </c>
      <c r="O4790">
        <v>501</v>
      </c>
      <c r="P4790" t="s">
        <v>164</v>
      </c>
      <c r="S4790" t="s">
        <v>40</v>
      </c>
      <c r="T4790" t="s">
        <v>41</v>
      </c>
      <c r="U4790">
        <v>662</v>
      </c>
      <c r="Y4790" t="s">
        <v>7340</v>
      </c>
      <c r="AA4790">
        <v>34.0563</v>
      </c>
      <c r="AB4790">
        <v>-118.43470000000001</v>
      </c>
      <c r="AC4790">
        <f t="shared" si="74"/>
        <v>0</v>
      </c>
    </row>
    <row r="4791" spans="1:29" x14ac:dyDescent="0.35">
      <c r="A4791">
        <v>200109012</v>
      </c>
      <c r="B4791" s="1">
        <v>43902</v>
      </c>
      <c r="C4791" s="1">
        <v>43901</v>
      </c>
      <c r="D4791">
        <v>1700</v>
      </c>
      <c r="E4791">
        <v>1</v>
      </c>
      <c r="F4791" t="s">
        <v>36</v>
      </c>
      <c r="G4791">
        <v>145</v>
      </c>
      <c r="H4791">
        <v>2</v>
      </c>
      <c r="I4791">
        <v>745</v>
      </c>
      <c r="J4791" t="s">
        <v>139</v>
      </c>
      <c r="K4791" t="s">
        <v>239</v>
      </c>
      <c r="L4791">
        <v>0</v>
      </c>
      <c r="M4791" t="s">
        <v>30</v>
      </c>
      <c r="N4791" t="s">
        <v>73</v>
      </c>
      <c r="O4791">
        <v>203</v>
      </c>
      <c r="P4791" t="s">
        <v>101</v>
      </c>
      <c r="S4791" t="s">
        <v>40</v>
      </c>
      <c r="T4791" t="s">
        <v>41</v>
      </c>
      <c r="U4791">
        <v>745</v>
      </c>
      <c r="Y4791" t="s">
        <v>3337</v>
      </c>
      <c r="AA4791">
        <v>34.048200000000001</v>
      </c>
      <c r="AB4791">
        <v>-118.24720000000001</v>
      </c>
      <c r="AC4791">
        <f t="shared" si="74"/>
        <v>0</v>
      </c>
    </row>
    <row r="4792" spans="1:29" x14ac:dyDescent="0.35">
      <c r="A4792">
        <v>201218150</v>
      </c>
      <c r="B4792" s="1">
        <v>44045</v>
      </c>
      <c r="C4792" s="1">
        <v>44045</v>
      </c>
      <c r="D4792">
        <v>220</v>
      </c>
      <c r="E4792">
        <v>12</v>
      </c>
      <c r="F4792" t="s">
        <v>68</v>
      </c>
      <c r="G4792">
        <v>1232</v>
      </c>
      <c r="H4792">
        <v>1</v>
      </c>
      <c r="I4792">
        <v>210</v>
      </c>
      <c r="J4792" t="s">
        <v>149</v>
      </c>
      <c r="K4792" t="s">
        <v>7341</v>
      </c>
      <c r="L4792">
        <v>23</v>
      </c>
      <c r="M4792" t="s">
        <v>30</v>
      </c>
      <c r="N4792" t="s">
        <v>95</v>
      </c>
      <c r="O4792">
        <v>101</v>
      </c>
      <c r="P4792" t="s">
        <v>32</v>
      </c>
      <c r="Q4792">
        <v>511</v>
      </c>
      <c r="R4792" t="s">
        <v>151</v>
      </c>
      <c r="S4792" t="s">
        <v>40</v>
      </c>
      <c r="T4792" t="s">
        <v>41</v>
      </c>
      <c r="U4792">
        <v>210</v>
      </c>
      <c r="Y4792" t="s">
        <v>4203</v>
      </c>
      <c r="Z4792" t="s">
        <v>1592</v>
      </c>
      <c r="AA4792">
        <v>33.987200000000001</v>
      </c>
      <c r="AB4792">
        <v>-118.32769999999999</v>
      </c>
      <c r="AC4792">
        <f t="shared" si="74"/>
        <v>0</v>
      </c>
    </row>
    <row r="4793" spans="1:29" x14ac:dyDescent="0.35">
      <c r="A4793">
        <v>201006476</v>
      </c>
      <c r="B4793" s="1">
        <v>43886</v>
      </c>
      <c r="C4793" s="1">
        <v>43886</v>
      </c>
      <c r="D4793">
        <v>2310</v>
      </c>
      <c r="E4793">
        <v>10</v>
      </c>
      <c r="F4793" t="s">
        <v>103</v>
      </c>
      <c r="G4793">
        <v>1099</v>
      </c>
      <c r="H4793">
        <v>2</v>
      </c>
      <c r="I4793">
        <v>237</v>
      </c>
      <c r="J4793" t="s">
        <v>1814</v>
      </c>
      <c r="K4793" t="s">
        <v>7342</v>
      </c>
      <c r="L4793">
        <v>0</v>
      </c>
      <c r="M4793" t="s">
        <v>30</v>
      </c>
      <c r="N4793" t="s">
        <v>73</v>
      </c>
      <c r="O4793">
        <v>101</v>
      </c>
      <c r="P4793" t="s">
        <v>32</v>
      </c>
      <c r="S4793" t="s">
        <v>33</v>
      </c>
      <c r="T4793" t="s">
        <v>34</v>
      </c>
      <c r="U4793">
        <v>237</v>
      </c>
      <c r="Y4793" t="s">
        <v>7343</v>
      </c>
      <c r="Z4793" t="s">
        <v>2450</v>
      </c>
      <c r="AA4793">
        <v>34.143700000000003</v>
      </c>
      <c r="AB4793">
        <v>-118.4739</v>
      </c>
      <c r="AC4793">
        <f t="shared" si="74"/>
        <v>1</v>
      </c>
    </row>
    <row r="4794" spans="1:29" x14ac:dyDescent="0.35">
      <c r="A4794">
        <v>201107635</v>
      </c>
      <c r="B4794" s="1">
        <v>43913</v>
      </c>
      <c r="C4794" s="1">
        <v>43912</v>
      </c>
      <c r="D4794">
        <v>1457</v>
      </c>
      <c r="E4794">
        <v>11</v>
      </c>
      <c r="F4794" t="s">
        <v>64</v>
      </c>
      <c r="G4794">
        <v>1146</v>
      </c>
      <c r="H4794">
        <v>1</v>
      </c>
      <c r="I4794">
        <v>310</v>
      </c>
      <c r="J4794" t="s">
        <v>71</v>
      </c>
      <c r="K4794" t="s">
        <v>7344</v>
      </c>
      <c r="L4794">
        <v>32</v>
      </c>
      <c r="M4794" t="s">
        <v>94</v>
      </c>
      <c r="N4794" t="s">
        <v>163</v>
      </c>
      <c r="O4794">
        <v>221</v>
      </c>
      <c r="P4794" t="s">
        <v>74</v>
      </c>
      <c r="S4794" t="s">
        <v>33</v>
      </c>
      <c r="T4794" t="s">
        <v>34</v>
      </c>
      <c r="U4794">
        <v>310</v>
      </c>
      <c r="V4794">
        <v>998</v>
      </c>
      <c r="Y4794" t="s">
        <v>7345</v>
      </c>
      <c r="AA4794">
        <v>34.095500000000001</v>
      </c>
      <c r="AB4794">
        <v>-118.2418</v>
      </c>
      <c r="AC4794">
        <f t="shared" si="74"/>
        <v>1</v>
      </c>
    </row>
    <row r="4795" spans="1:29" x14ac:dyDescent="0.35">
      <c r="A4795">
        <v>200311158</v>
      </c>
      <c r="B4795" s="1">
        <v>43962</v>
      </c>
      <c r="C4795" s="1">
        <v>43961</v>
      </c>
      <c r="D4795">
        <v>2200</v>
      </c>
      <c r="E4795">
        <v>3</v>
      </c>
      <c r="F4795" t="s">
        <v>43</v>
      </c>
      <c r="G4795">
        <v>312</v>
      </c>
      <c r="H4795">
        <v>1</v>
      </c>
      <c r="I4795">
        <v>510</v>
      </c>
      <c r="J4795" t="s">
        <v>29</v>
      </c>
      <c r="L4795">
        <v>0</v>
      </c>
      <c r="O4795">
        <v>101</v>
      </c>
      <c r="P4795" t="s">
        <v>32</v>
      </c>
      <c r="S4795" t="s">
        <v>40</v>
      </c>
      <c r="T4795" t="s">
        <v>41</v>
      </c>
      <c r="U4795">
        <v>510</v>
      </c>
      <c r="Y4795" t="s">
        <v>7346</v>
      </c>
      <c r="AA4795">
        <v>34.0289</v>
      </c>
      <c r="AB4795">
        <v>-118.35980000000001</v>
      </c>
      <c r="AC4795">
        <f t="shared" si="74"/>
        <v>0</v>
      </c>
    </row>
    <row r="4796" spans="1:29" x14ac:dyDescent="0.35">
      <c r="A4796">
        <v>200408888</v>
      </c>
      <c r="B4796" s="1">
        <v>43966</v>
      </c>
      <c r="C4796" s="1">
        <v>43957</v>
      </c>
      <c r="D4796">
        <v>1530</v>
      </c>
      <c r="E4796">
        <v>4</v>
      </c>
      <c r="F4796" t="s">
        <v>54</v>
      </c>
      <c r="G4796">
        <v>443</v>
      </c>
      <c r="H4796">
        <v>1</v>
      </c>
      <c r="I4796">
        <v>331</v>
      </c>
      <c r="J4796" t="s">
        <v>233</v>
      </c>
      <c r="K4796">
        <v>344</v>
      </c>
      <c r="L4796">
        <v>29</v>
      </c>
      <c r="M4796" t="s">
        <v>30</v>
      </c>
      <c r="N4796" t="s">
        <v>95</v>
      </c>
      <c r="O4796">
        <v>108</v>
      </c>
      <c r="P4796" t="s">
        <v>105</v>
      </c>
      <c r="S4796" t="s">
        <v>40</v>
      </c>
      <c r="T4796" t="s">
        <v>41</v>
      </c>
      <c r="U4796">
        <v>331</v>
      </c>
      <c r="Y4796" t="s">
        <v>7347</v>
      </c>
      <c r="AA4796">
        <v>34.060899999999997</v>
      </c>
      <c r="AB4796">
        <v>-118.2052</v>
      </c>
      <c r="AC4796">
        <f t="shared" si="74"/>
        <v>0</v>
      </c>
    </row>
    <row r="4797" spans="1:29" x14ac:dyDescent="0.35">
      <c r="A4797">
        <v>201105527</v>
      </c>
      <c r="B4797" s="1">
        <v>43865</v>
      </c>
      <c r="C4797" s="1">
        <v>43858</v>
      </c>
      <c r="D4797">
        <v>1500</v>
      </c>
      <c r="E4797">
        <v>11</v>
      </c>
      <c r="F4797" t="s">
        <v>64</v>
      </c>
      <c r="G4797">
        <v>1109</v>
      </c>
      <c r="H4797">
        <v>2</v>
      </c>
      <c r="I4797">
        <v>664</v>
      </c>
      <c r="J4797" t="s">
        <v>1125</v>
      </c>
      <c r="K4797">
        <v>800</v>
      </c>
      <c r="L4797">
        <v>14</v>
      </c>
      <c r="M4797" t="s">
        <v>94</v>
      </c>
      <c r="N4797" t="s">
        <v>95</v>
      </c>
      <c r="O4797">
        <v>501</v>
      </c>
      <c r="P4797" t="s">
        <v>164</v>
      </c>
      <c r="S4797" t="s">
        <v>40</v>
      </c>
      <c r="T4797" t="s">
        <v>41</v>
      </c>
      <c r="U4797">
        <v>664</v>
      </c>
      <c r="Y4797" t="s">
        <v>3517</v>
      </c>
      <c r="AA4797">
        <v>34.140300000000003</v>
      </c>
      <c r="AB4797">
        <v>-118.1944</v>
      </c>
      <c r="AC4797">
        <f t="shared" si="74"/>
        <v>0</v>
      </c>
    </row>
    <row r="4798" spans="1:29" x14ac:dyDescent="0.35">
      <c r="A4798">
        <v>200912552</v>
      </c>
      <c r="B4798" s="1">
        <v>44032</v>
      </c>
      <c r="C4798" s="1">
        <v>44032</v>
      </c>
      <c r="D4798">
        <v>400</v>
      </c>
      <c r="E4798">
        <v>9</v>
      </c>
      <c r="F4798" t="s">
        <v>49</v>
      </c>
      <c r="G4798">
        <v>909</v>
      </c>
      <c r="H4798">
        <v>2</v>
      </c>
      <c r="I4798">
        <v>745</v>
      </c>
      <c r="J4798" t="s">
        <v>139</v>
      </c>
      <c r="K4798" t="s">
        <v>738</v>
      </c>
      <c r="L4798">
        <v>0</v>
      </c>
      <c r="M4798" t="s">
        <v>46</v>
      </c>
      <c r="N4798" t="s">
        <v>46</v>
      </c>
      <c r="O4798">
        <v>103</v>
      </c>
      <c r="P4798" t="s">
        <v>146</v>
      </c>
      <c r="S4798" t="s">
        <v>84</v>
      </c>
      <c r="T4798" t="s">
        <v>85</v>
      </c>
      <c r="U4798">
        <v>745</v>
      </c>
      <c r="V4798">
        <v>998</v>
      </c>
      <c r="Y4798" t="s">
        <v>7348</v>
      </c>
      <c r="AA4798">
        <v>34.207099999999997</v>
      </c>
      <c r="AB4798">
        <v>-118.4298</v>
      </c>
      <c r="AC4798">
        <f t="shared" si="74"/>
        <v>0</v>
      </c>
    </row>
    <row r="4799" spans="1:29" x14ac:dyDescent="0.35">
      <c r="A4799">
        <v>201308943</v>
      </c>
      <c r="B4799" s="1">
        <v>43922</v>
      </c>
      <c r="C4799" s="1">
        <v>43922</v>
      </c>
      <c r="D4799">
        <v>500</v>
      </c>
      <c r="E4799">
        <v>13</v>
      </c>
      <c r="F4799" t="s">
        <v>62</v>
      </c>
      <c r="G4799">
        <v>1322</v>
      </c>
      <c r="H4799">
        <v>1</v>
      </c>
      <c r="I4799">
        <v>330</v>
      </c>
      <c r="J4799" t="s">
        <v>37</v>
      </c>
      <c r="K4799" t="s">
        <v>7349</v>
      </c>
      <c r="L4799">
        <v>29</v>
      </c>
      <c r="M4799" t="s">
        <v>30</v>
      </c>
      <c r="N4799" t="s">
        <v>95</v>
      </c>
      <c r="O4799">
        <v>104</v>
      </c>
      <c r="P4799" t="s">
        <v>201</v>
      </c>
      <c r="S4799" t="s">
        <v>40</v>
      </c>
      <c r="T4799" t="s">
        <v>41</v>
      </c>
      <c r="U4799">
        <v>330</v>
      </c>
      <c r="Y4799" t="s">
        <v>7350</v>
      </c>
      <c r="AA4799">
        <v>34.026800000000001</v>
      </c>
      <c r="AB4799">
        <v>-118.26179999999999</v>
      </c>
      <c r="AC4799">
        <f t="shared" si="74"/>
        <v>0</v>
      </c>
    </row>
    <row r="4800" spans="1:29" x14ac:dyDescent="0.35">
      <c r="A4800">
        <v>200215036</v>
      </c>
      <c r="B4800" s="1">
        <v>44089</v>
      </c>
      <c r="C4800" s="1">
        <v>44086</v>
      </c>
      <c r="D4800">
        <v>2030</v>
      </c>
      <c r="E4800">
        <v>2</v>
      </c>
      <c r="F4800" t="s">
        <v>56</v>
      </c>
      <c r="G4800">
        <v>271</v>
      </c>
      <c r="H4800">
        <v>1</v>
      </c>
      <c r="I4800">
        <v>510</v>
      </c>
      <c r="J4800" t="s">
        <v>29</v>
      </c>
      <c r="L4800">
        <v>0</v>
      </c>
      <c r="O4800">
        <v>101</v>
      </c>
      <c r="P4800" t="s">
        <v>32</v>
      </c>
      <c r="S4800" t="s">
        <v>40</v>
      </c>
      <c r="T4800" t="s">
        <v>41</v>
      </c>
      <c r="U4800">
        <v>510</v>
      </c>
      <c r="Y4800" t="s">
        <v>3741</v>
      </c>
      <c r="AA4800">
        <v>34.0535</v>
      </c>
      <c r="AB4800">
        <v>-118.2801</v>
      </c>
      <c r="AC4800">
        <f t="shared" si="74"/>
        <v>0</v>
      </c>
    </row>
    <row r="4801" spans="1:29" x14ac:dyDescent="0.35">
      <c r="A4801">
        <v>201225245</v>
      </c>
      <c r="B4801" s="1">
        <v>44161</v>
      </c>
      <c r="C4801" s="1">
        <v>44161</v>
      </c>
      <c r="D4801">
        <v>230</v>
      </c>
      <c r="E4801">
        <v>12</v>
      </c>
      <c r="F4801" t="s">
        <v>68</v>
      </c>
      <c r="G4801">
        <v>1242</v>
      </c>
      <c r="H4801">
        <v>2</v>
      </c>
      <c r="I4801">
        <v>903</v>
      </c>
      <c r="J4801" t="s">
        <v>893</v>
      </c>
      <c r="K4801" t="s">
        <v>7351</v>
      </c>
      <c r="L4801">
        <v>24</v>
      </c>
      <c r="M4801" t="s">
        <v>94</v>
      </c>
      <c r="N4801" t="s">
        <v>95</v>
      </c>
      <c r="O4801">
        <v>501</v>
      </c>
      <c r="P4801" t="s">
        <v>164</v>
      </c>
      <c r="S4801" t="s">
        <v>40</v>
      </c>
      <c r="T4801" t="s">
        <v>41</v>
      </c>
      <c r="U4801">
        <v>903</v>
      </c>
      <c r="Y4801" t="s">
        <v>7352</v>
      </c>
      <c r="AA4801">
        <v>33.982700000000001</v>
      </c>
      <c r="AB4801">
        <v>-118.32550000000001</v>
      </c>
      <c r="AC4801">
        <f t="shared" si="74"/>
        <v>0</v>
      </c>
    </row>
    <row r="4802" spans="1:29" x14ac:dyDescent="0.35">
      <c r="A4802">
        <v>201014289</v>
      </c>
      <c r="B4802" s="1">
        <v>44125</v>
      </c>
      <c r="C4802" s="1">
        <v>44124</v>
      </c>
      <c r="D4802">
        <v>1700</v>
      </c>
      <c r="E4802">
        <v>10</v>
      </c>
      <c r="F4802" t="s">
        <v>103</v>
      </c>
      <c r="G4802">
        <v>1088</v>
      </c>
      <c r="H4802">
        <v>1</v>
      </c>
      <c r="I4802">
        <v>420</v>
      </c>
      <c r="J4802" t="s">
        <v>352</v>
      </c>
      <c r="L4802">
        <v>0</v>
      </c>
      <c r="O4802">
        <v>101</v>
      </c>
      <c r="P4802" t="s">
        <v>32</v>
      </c>
      <c r="S4802" t="s">
        <v>40</v>
      </c>
      <c r="T4802" t="s">
        <v>41</v>
      </c>
      <c r="U4802">
        <v>420</v>
      </c>
      <c r="Y4802" t="s">
        <v>7353</v>
      </c>
      <c r="AA4802">
        <v>34.153300000000002</v>
      </c>
      <c r="AB4802">
        <v>-118.5086</v>
      </c>
      <c r="AC4802">
        <f t="shared" si="74"/>
        <v>0</v>
      </c>
    </row>
    <row r="4803" spans="1:29" x14ac:dyDescent="0.35">
      <c r="A4803">
        <v>200509063</v>
      </c>
      <c r="B4803" s="1">
        <v>43956</v>
      </c>
      <c r="C4803" s="1">
        <v>43956</v>
      </c>
      <c r="D4803">
        <v>1545</v>
      </c>
      <c r="E4803">
        <v>5</v>
      </c>
      <c r="F4803" t="s">
        <v>98</v>
      </c>
      <c r="G4803">
        <v>519</v>
      </c>
      <c r="H4803">
        <v>2</v>
      </c>
      <c r="I4803">
        <v>888</v>
      </c>
      <c r="J4803" t="s">
        <v>250</v>
      </c>
      <c r="K4803">
        <v>1236</v>
      </c>
      <c r="L4803">
        <v>0</v>
      </c>
      <c r="M4803" t="s">
        <v>46</v>
      </c>
      <c r="N4803" t="s">
        <v>46</v>
      </c>
      <c r="O4803">
        <v>303</v>
      </c>
      <c r="P4803" t="s">
        <v>7354</v>
      </c>
      <c r="S4803" t="s">
        <v>33</v>
      </c>
      <c r="T4803" t="s">
        <v>34</v>
      </c>
      <c r="U4803">
        <v>888</v>
      </c>
      <c r="Y4803" t="s">
        <v>7355</v>
      </c>
      <c r="AA4803">
        <v>33.791600000000003</v>
      </c>
      <c r="AB4803">
        <v>-118.23560000000001</v>
      </c>
      <c r="AC4803">
        <f t="shared" ref="AC4803:AC4866" si="75">IF(OR((S:S)="CC", S:S="AA",S:S="JA"), 1, 0)</f>
        <v>1</v>
      </c>
    </row>
    <row r="4804" spans="1:29" x14ac:dyDescent="0.35">
      <c r="A4804">
        <v>200912794</v>
      </c>
      <c r="B4804" s="1">
        <v>44039</v>
      </c>
      <c r="C4804" s="1">
        <v>44038</v>
      </c>
      <c r="D4804">
        <v>2000</v>
      </c>
      <c r="E4804">
        <v>9</v>
      </c>
      <c r="F4804" t="s">
        <v>49</v>
      </c>
      <c r="G4804">
        <v>904</v>
      </c>
      <c r="H4804">
        <v>1</v>
      </c>
      <c r="I4804">
        <v>230</v>
      </c>
      <c r="J4804" t="s">
        <v>161</v>
      </c>
      <c r="K4804" t="s">
        <v>7356</v>
      </c>
      <c r="L4804">
        <v>75</v>
      </c>
      <c r="M4804" t="s">
        <v>30</v>
      </c>
      <c r="N4804" t="s">
        <v>2504</v>
      </c>
      <c r="O4804">
        <v>102</v>
      </c>
      <c r="P4804" t="s">
        <v>186</v>
      </c>
      <c r="Q4804">
        <v>223</v>
      </c>
      <c r="R4804" t="s">
        <v>2002</v>
      </c>
      <c r="S4804" t="s">
        <v>40</v>
      </c>
      <c r="T4804" t="s">
        <v>41</v>
      </c>
      <c r="U4804">
        <v>230</v>
      </c>
      <c r="Y4804" t="s">
        <v>1617</v>
      </c>
      <c r="Z4804" t="s">
        <v>3553</v>
      </c>
      <c r="AA4804">
        <v>34.210299999999997</v>
      </c>
      <c r="AB4804">
        <v>-118.44880000000001</v>
      </c>
      <c r="AC4804">
        <f t="shared" si="75"/>
        <v>0</v>
      </c>
    </row>
    <row r="4805" spans="1:29" x14ac:dyDescent="0.35">
      <c r="A4805">
        <v>201213032</v>
      </c>
      <c r="B4805" s="1">
        <v>43969</v>
      </c>
      <c r="C4805" s="1">
        <v>43969</v>
      </c>
      <c r="D4805">
        <v>1305</v>
      </c>
      <c r="E4805">
        <v>12</v>
      </c>
      <c r="F4805" t="s">
        <v>68</v>
      </c>
      <c r="G4805">
        <v>1259</v>
      </c>
      <c r="H4805">
        <v>1</v>
      </c>
      <c r="I4805">
        <v>210</v>
      </c>
      <c r="J4805" t="s">
        <v>149</v>
      </c>
      <c r="K4805" t="s">
        <v>7357</v>
      </c>
      <c r="L4805">
        <v>39</v>
      </c>
      <c r="M4805" t="s">
        <v>94</v>
      </c>
      <c r="N4805" t="s">
        <v>95</v>
      </c>
      <c r="O4805">
        <v>108</v>
      </c>
      <c r="P4805" t="s">
        <v>105</v>
      </c>
      <c r="Q4805">
        <v>400</v>
      </c>
      <c r="R4805" t="s">
        <v>143</v>
      </c>
      <c r="S4805" t="s">
        <v>40</v>
      </c>
      <c r="T4805" t="s">
        <v>41</v>
      </c>
      <c r="U4805">
        <v>210</v>
      </c>
      <c r="Y4805" t="s">
        <v>7358</v>
      </c>
      <c r="AA4805">
        <v>33.974699999999999</v>
      </c>
      <c r="AB4805">
        <v>-118.26949999999999</v>
      </c>
      <c r="AC4805">
        <f t="shared" si="75"/>
        <v>0</v>
      </c>
    </row>
    <row r="4806" spans="1:29" x14ac:dyDescent="0.35">
      <c r="A4806">
        <v>200905573</v>
      </c>
      <c r="B4806" s="1">
        <v>43866</v>
      </c>
      <c r="C4806" s="1">
        <v>43866</v>
      </c>
      <c r="D4806">
        <v>1420</v>
      </c>
      <c r="E4806">
        <v>9</v>
      </c>
      <c r="F4806" t="s">
        <v>49</v>
      </c>
      <c r="G4806">
        <v>963</v>
      </c>
      <c r="H4806">
        <v>2</v>
      </c>
      <c r="I4806">
        <v>624</v>
      </c>
      <c r="J4806" t="s">
        <v>171</v>
      </c>
      <c r="K4806" t="s">
        <v>7359</v>
      </c>
      <c r="L4806">
        <v>40</v>
      </c>
      <c r="M4806" t="s">
        <v>30</v>
      </c>
      <c r="N4806" t="s">
        <v>31</v>
      </c>
      <c r="O4806">
        <v>501</v>
      </c>
      <c r="P4806" t="s">
        <v>164</v>
      </c>
      <c r="Q4806">
        <v>400</v>
      </c>
      <c r="R4806" t="s">
        <v>143</v>
      </c>
      <c r="S4806" t="s">
        <v>84</v>
      </c>
      <c r="T4806" t="s">
        <v>85</v>
      </c>
      <c r="U4806">
        <v>624</v>
      </c>
      <c r="Y4806" t="s">
        <v>7360</v>
      </c>
      <c r="AA4806">
        <v>34.160899999999998</v>
      </c>
      <c r="AB4806">
        <v>-118.4618</v>
      </c>
      <c r="AC4806">
        <f t="shared" si="75"/>
        <v>0</v>
      </c>
    </row>
    <row r="4807" spans="1:29" x14ac:dyDescent="0.35">
      <c r="A4807">
        <v>201008093</v>
      </c>
      <c r="B4807" s="1">
        <v>43936</v>
      </c>
      <c r="C4807" s="1">
        <v>43896</v>
      </c>
      <c r="D4807">
        <v>700</v>
      </c>
      <c r="E4807">
        <v>10</v>
      </c>
      <c r="F4807" t="s">
        <v>103</v>
      </c>
      <c r="G4807">
        <v>1065</v>
      </c>
      <c r="H4807">
        <v>1</v>
      </c>
      <c r="I4807">
        <v>341</v>
      </c>
      <c r="J4807" t="s">
        <v>157</v>
      </c>
      <c r="K4807" t="s">
        <v>780</v>
      </c>
      <c r="L4807">
        <v>28</v>
      </c>
      <c r="M4807" t="s">
        <v>30</v>
      </c>
      <c r="N4807" t="s">
        <v>31</v>
      </c>
      <c r="O4807">
        <v>203</v>
      </c>
      <c r="P4807" t="s">
        <v>101</v>
      </c>
      <c r="S4807" t="s">
        <v>40</v>
      </c>
      <c r="T4807" t="s">
        <v>41</v>
      </c>
      <c r="U4807">
        <v>341</v>
      </c>
      <c r="Y4807" t="s">
        <v>7361</v>
      </c>
      <c r="AA4807">
        <v>34.167499999999997</v>
      </c>
      <c r="AB4807">
        <v>-118.5226</v>
      </c>
      <c r="AC4807">
        <f t="shared" si="75"/>
        <v>0</v>
      </c>
    </row>
    <row r="4808" spans="1:29" x14ac:dyDescent="0.35">
      <c r="A4808">
        <v>200712956</v>
      </c>
      <c r="B4808" s="1">
        <v>44062</v>
      </c>
      <c r="C4808" s="1">
        <v>44060</v>
      </c>
      <c r="D4808">
        <v>2200</v>
      </c>
      <c r="E4808">
        <v>7</v>
      </c>
      <c r="F4808" t="s">
        <v>28</v>
      </c>
      <c r="G4808">
        <v>784</v>
      </c>
      <c r="H4808">
        <v>2</v>
      </c>
      <c r="I4808">
        <v>740</v>
      </c>
      <c r="J4808" t="s">
        <v>224</v>
      </c>
      <c r="K4808" t="s">
        <v>819</v>
      </c>
      <c r="L4808">
        <v>61</v>
      </c>
      <c r="M4808" t="s">
        <v>94</v>
      </c>
      <c r="N4808" t="s">
        <v>73</v>
      </c>
      <c r="O4808">
        <v>122</v>
      </c>
      <c r="P4808" t="s">
        <v>275</v>
      </c>
      <c r="S4808" t="s">
        <v>40</v>
      </c>
      <c r="T4808" t="s">
        <v>41</v>
      </c>
      <c r="U4808">
        <v>740</v>
      </c>
      <c r="Y4808" t="s">
        <v>7362</v>
      </c>
      <c r="Z4808" t="s">
        <v>1990</v>
      </c>
      <c r="AA4808">
        <v>34.0366</v>
      </c>
      <c r="AB4808">
        <v>-118.35469999999999</v>
      </c>
      <c r="AC4808">
        <f t="shared" si="75"/>
        <v>0</v>
      </c>
    </row>
    <row r="4809" spans="1:29" x14ac:dyDescent="0.35">
      <c r="A4809">
        <v>200711487</v>
      </c>
      <c r="B4809" s="1">
        <v>44022</v>
      </c>
      <c r="C4809" s="1">
        <v>44022</v>
      </c>
      <c r="D4809">
        <v>1400</v>
      </c>
      <c r="E4809">
        <v>7</v>
      </c>
      <c r="F4809" t="s">
        <v>28</v>
      </c>
      <c r="G4809">
        <v>701</v>
      </c>
      <c r="H4809">
        <v>2</v>
      </c>
      <c r="I4809">
        <v>930</v>
      </c>
      <c r="J4809" t="s">
        <v>339</v>
      </c>
      <c r="K4809">
        <v>421</v>
      </c>
      <c r="L4809">
        <v>72</v>
      </c>
      <c r="M4809" t="s">
        <v>94</v>
      </c>
      <c r="N4809" t="s">
        <v>73</v>
      </c>
      <c r="O4809">
        <v>502</v>
      </c>
      <c r="P4809" t="s">
        <v>47</v>
      </c>
      <c r="Q4809">
        <v>511</v>
      </c>
      <c r="R4809" t="s">
        <v>151</v>
      </c>
      <c r="S4809" t="s">
        <v>84</v>
      </c>
      <c r="T4809" t="s">
        <v>85</v>
      </c>
      <c r="U4809">
        <v>930</v>
      </c>
      <c r="Y4809" t="s">
        <v>7363</v>
      </c>
      <c r="AA4809">
        <v>34.080199999999998</v>
      </c>
      <c r="AB4809">
        <v>-118.3627</v>
      </c>
      <c r="AC4809">
        <f t="shared" si="75"/>
        <v>0</v>
      </c>
    </row>
    <row r="4810" spans="1:29" x14ac:dyDescent="0.35">
      <c r="A4810">
        <v>200119398</v>
      </c>
      <c r="B4810" s="1">
        <v>44118</v>
      </c>
      <c r="C4810" s="1">
        <v>44118</v>
      </c>
      <c r="D4810">
        <v>40</v>
      </c>
      <c r="E4810">
        <v>1</v>
      </c>
      <c r="F4810" t="s">
        <v>36</v>
      </c>
      <c r="G4810">
        <v>176</v>
      </c>
      <c r="H4810">
        <v>1</v>
      </c>
      <c r="I4810">
        <v>480</v>
      </c>
      <c r="J4810" t="s">
        <v>44</v>
      </c>
      <c r="K4810" t="s">
        <v>7364</v>
      </c>
      <c r="L4810">
        <v>63</v>
      </c>
      <c r="M4810" t="s">
        <v>30</v>
      </c>
      <c r="N4810" t="s">
        <v>163</v>
      </c>
      <c r="O4810">
        <v>102</v>
      </c>
      <c r="P4810" t="s">
        <v>186</v>
      </c>
      <c r="S4810" t="s">
        <v>40</v>
      </c>
      <c r="T4810" t="s">
        <v>41</v>
      </c>
      <c r="U4810">
        <v>480</v>
      </c>
      <c r="Y4810" t="s">
        <v>1117</v>
      </c>
      <c r="Z4810" t="s">
        <v>2332</v>
      </c>
      <c r="AA4810">
        <v>34.039400000000001</v>
      </c>
      <c r="AB4810">
        <v>-118.2496</v>
      </c>
      <c r="AC4810">
        <f t="shared" si="75"/>
        <v>0</v>
      </c>
    </row>
    <row r="4811" spans="1:29" x14ac:dyDescent="0.35">
      <c r="A4811">
        <v>201305013</v>
      </c>
      <c r="B4811" s="1">
        <v>43848</v>
      </c>
      <c r="C4811" s="1">
        <v>43848</v>
      </c>
      <c r="D4811">
        <v>1900</v>
      </c>
      <c r="E4811">
        <v>13</v>
      </c>
      <c r="F4811" t="s">
        <v>62</v>
      </c>
      <c r="G4811">
        <v>1342</v>
      </c>
      <c r="H4811">
        <v>1</v>
      </c>
      <c r="I4811">
        <v>510</v>
      </c>
      <c r="J4811" t="s">
        <v>29</v>
      </c>
      <c r="L4811">
        <v>0</v>
      </c>
      <c r="O4811">
        <v>104</v>
      </c>
      <c r="P4811" t="s">
        <v>201</v>
      </c>
      <c r="S4811" t="s">
        <v>40</v>
      </c>
      <c r="T4811" t="s">
        <v>41</v>
      </c>
      <c r="U4811">
        <v>510</v>
      </c>
      <c r="Y4811" t="s">
        <v>7365</v>
      </c>
      <c r="AA4811">
        <v>34.014200000000002</v>
      </c>
      <c r="AB4811">
        <v>-118.2672</v>
      </c>
      <c r="AC4811">
        <f t="shared" si="75"/>
        <v>0</v>
      </c>
    </row>
    <row r="4812" spans="1:29" x14ac:dyDescent="0.35">
      <c r="A4812">
        <v>200900890</v>
      </c>
      <c r="B4812" s="1">
        <v>44122</v>
      </c>
      <c r="C4812" s="1">
        <v>44122</v>
      </c>
      <c r="D4812">
        <v>530</v>
      </c>
      <c r="E4812">
        <v>9</v>
      </c>
      <c r="F4812" t="s">
        <v>49</v>
      </c>
      <c r="G4812">
        <v>926</v>
      </c>
      <c r="H4812">
        <v>1</v>
      </c>
      <c r="I4812">
        <v>350</v>
      </c>
      <c r="J4812" t="s">
        <v>1591</v>
      </c>
      <c r="K4812" t="s">
        <v>7366</v>
      </c>
      <c r="L4812">
        <v>32</v>
      </c>
      <c r="M4812" t="s">
        <v>94</v>
      </c>
      <c r="N4812" t="s">
        <v>95</v>
      </c>
      <c r="O4812">
        <v>101</v>
      </c>
      <c r="P4812" t="s">
        <v>32</v>
      </c>
      <c r="S4812" t="s">
        <v>84</v>
      </c>
      <c r="T4812" t="s">
        <v>85</v>
      </c>
      <c r="U4812">
        <v>350</v>
      </c>
      <c r="Y4812" t="s">
        <v>6926</v>
      </c>
      <c r="Z4812" t="s">
        <v>718</v>
      </c>
      <c r="AA4812">
        <v>34.1907</v>
      </c>
      <c r="AB4812">
        <v>-118.4487</v>
      </c>
      <c r="AC4812">
        <f t="shared" si="75"/>
        <v>0</v>
      </c>
    </row>
    <row r="4813" spans="1:29" x14ac:dyDescent="0.35">
      <c r="A4813">
        <v>201009658</v>
      </c>
      <c r="B4813" s="1">
        <v>43985</v>
      </c>
      <c r="C4813" s="1">
        <v>43985</v>
      </c>
      <c r="D4813">
        <v>830</v>
      </c>
      <c r="E4813">
        <v>10</v>
      </c>
      <c r="F4813" t="s">
        <v>103</v>
      </c>
      <c r="G4813">
        <v>1061</v>
      </c>
      <c r="H4813">
        <v>1</v>
      </c>
      <c r="I4813">
        <v>330</v>
      </c>
      <c r="J4813" t="s">
        <v>37</v>
      </c>
      <c r="K4813" t="s">
        <v>7367</v>
      </c>
      <c r="L4813">
        <v>0</v>
      </c>
      <c r="M4813" t="s">
        <v>94</v>
      </c>
      <c r="N4813" t="s">
        <v>31</v>
      </c>
      <c r="O4813">
        <v>108</v>
      </c>
      <c r="P4813" t="s">
        <v>105</v>
      </c>
      <c r="S4813" t="s">
        <v>33</v>
      </c>
      <c r="T4813" t="s">
        <v>34</v>
      </c>
      <c r="U4813">
        <v>330</v>
      </c>
      <c r="V4813">
        <v>998</v>
      </c>
      <c r="Y4813" t="s">
        <v>7368</v>
      </c>
      <c r="AA4813">
        <v>34.171500000000002</v>
      </c>
      <c r="AB4813">
        <v>-118.5607</v>
      </c>
      <c r="AC4813">
        <f t="shared" si="75"/>
        <v>1</v>
      </c>
    </row>
    <row r="4814" spans="1:29" x14ac:dyDescent="0.35">
      <c r="A4814">
        <v>201224599</v>
      </c>
      <c r="B4814" s="1">
        <v>44151</v>
      </c>
      <c r="C4814" s="1">
        <v>44151</v>
      </c>
      <c r="D4814">
        <v>1840</v>
      </c>
      <c r="E4814">
        <v>12</v>
      </c>
      <c r="F4814" t="s">
        <v>68</v>
      </c>
      <c r="G4814">
        <v>1204</v>
      </c>
      <c r="H4814">
        <v>1</v>
      </c>
      <c r="I4814">
        <v>230</v>
      </c>
      <c r="J4814" t="s">
        <v>161</v>
      </c>
      <c r="K4814" t="s">
        <v>7369</v>
      </c>
      <c r="L4814">
        <v>52</v>
      </c>
      <c r="M4814" t="s">
        <v>94</v>
      </c>
      <c r="N4814" t="s">
        <v>163</v>
      </c>
      <c r="O4814">
        <v>102</v>
      </c>
      <c r="P4814" t="s">
        <v>186</v>
      </c>
      <c r="Q4814">
        <v>512</v>
      </c>
      <c r="R4814" t="s">
        <v>2684</v>
      </c>
      <c r="S4814" t="s">
        <v>40</v>
      </c>
      <c r="T4814" t="s">
        <v>41</v>
      </c>
      <c r="U4814">
        <v>230</v>
      </c>
      <c r="Y4814" t="s">
        <v>7370</v>
      </c>
      <c r="Z4814" t="s">
        <v>7371</v>
      </c>
      <c r="AA4814">
        <v>34.002600000000001</v>
      </c>
      <c r="AB4814">
        <v>-118.2915</v>
      </c>
      <c r="AC4814">
        <f t="shared" si="75"/>
        <v>0</v>
      </c>
    </row>
    <row r="4815" spans="1:29" x14ac:dyDescent="0.35">
      <c r="A4815">
        <v>200807657</v>
      </c>
      <c r="B4815" s="1">
        <v>43914</v>
      </c>
      <c r="C4815" s="1">
        <v>43914</v>
      </c>
      <c r="D4815">
        <v>1330</v>
      </c>
      <c r="E4815">
        <v>8</v>
      </c>
      <c r="F4815" t="s">
        <v>109</v>
      </c>
      <c r="G4815">
        <v>802</v>
      </c>
      <c r="H4815">
        <v>1</v>
      </c>
      <c r="I4815">
        <v>330</v>
      </c>
      <c r="J4815" t="s">
        <v>37</v>
      </c>
      <c r="K4815" t="s">
        <v>81</v>
      </c>
      <c r="L4815">
        <v>27</v>
      </c>
      <c r="M4815" t="s">
        <v>30</v>
      </c>
      <c r="N4815" t="s">
        <v>73</v>
      </c>
      <c r="O4815">
        <v>101</v>
      </c>
      <c r="P4815" t="s">
        <v>32</v>
      </c>
      <c r="Q4815">
        <v>500</v>
      </c>
      <c r="R4815" t="s">
        <v>184</v>
      </c>
      <c r="S4815" t="s">
        <v>40</v>
      </c>
      <c r="T4815" t="s">
        <v>41</v>
      </c>
      <c r="U4815">
        <v>330</v>
      </c>
      <c r="Y4815" t="s">
        <v>7372</v>
      </c>
      <c r="Z4815" t="s">
        <v>7372</v>
      </c>
      <c r="AA4815">
        <v>34.0535</v>
      </c>
      <c r="AB4815">
        <v>-118.50830000000001</v>
      </c>
      <c r="AC4815">
        <f t="shared" si="75"/>
        <v>0</v>
      </c>
    </row>
    <row r="4816" spans="1:29" x14ac:dyDescent="0.35">
      <c r="A4816">
        <v>201307574</v>
      </c>
      <c r="B4816" s="1">
        <v>43894</v>
      </c>
      <c r="C4816" s="1">
        <v>43893</v>
      </c>
      <c r="D4816">
        <v>1300</v>
      </c>
      <c r="E4816">
        <v>13</v>
      </c>
      <c r="F4816" t="s">
        <v>62</v>
      </c>
      <c r="G4816">
        <v>1333</v>
      </c>
      <c r="H4816">
        <v>1</v>
      </c>
      <c r="I4816">
        <v>420</v>
      </c>
      <c r="J4816" t="s">
        <v>352</v>
      </c>
      <c r="K4816" t="s">
        <v>1063</v>
      </c>
      <c r="L4816">
        <v>29</v>
      </c>
      <c r="M4816" t="s">
        <v>30</v>
      </c>
      <c r="N4816" t="s">
        <v>95</v>
      </c>
      <c r="O4816">
        <v>108</v>
      </c>
      <c r="P4816" t="s">
        <v>105</v>
      </c>
      <c r="S4816" t="s">
        <v>40</v>
      </c>
      <c r="T4816" t="s">
        <v>41</v>
      </c>
      <c r="U4816">
        <v>420</v>
      </c>
      <c r="Y4816" t="s">
        <v>63</v>
      </c>
      <c r="AA4816">
        <v>34.017000000000003</v>
      </c>
      <c r="AB4816">
        <v>-118.26430000000001</v>
      </c>
      <c r="AC4816">
        <f t="shared" si="75"/>
        <v>0</v>
      </c>
    </row>
    <row r="4817" spans="1:29" x14ac:dyDescent="0.35">
      <c r="A4817">
        <v>201010665</v>
      </c>
      <c r="B4817" s="1">
        <v>44016</v>
      </c>
      <c r="C4817" s="1">
        <v>44016</v>
      </c>
      <c r="D4817">
        <v>735</v>
      </c>
      <c r="E4817">
        <v>10</v>
      </c>
      <c r="F4817" t="s">
        <v>103</v>
      </c>
      <c r="G4817">
        <v>1041</v>
      </c>
      <c r="H4817">
        <v>1</v>
      </c>
      <c r="I4817">
        <v>330</v>
      </c>
      <c r="J4817" t="s">
        <v>37</v>
      </c>
      <c r="K4817" t="s">
        <v>7373</v>
      </c>
      <c r="L4817">
        <v>34</v>
      </c>
      <c r="M4817" t="s">
        <v>30</v>
      </c>
      <c r="N4817" t="s">
        <v>73</v>
      </c>
      <c r="O4817">
        <v>101</v>
      </c>
      <c r="P4817" t="s">
        <v>32</v>
      </c>
      <c r="S4817" t="s">
        <v>84</v>
      </c>
      <c r="T4817" t="s">
        <v>85</v>
      </c>
      <c r="U4817">
        <v>330</v>
      </c>
      <c r="V4817">
        <v>998</v>
      </c>
      <c r="Y4817" t="s">
        <v>7374</v>
      </c>
      <c r="AA4817">
        <v>34.175800000000002</v>
      </c>
      <c r="AB4817">
        <v>-118.5534</v>
      </c>
      <c r="AC4817">
        <f t="shared" si="75"/>
        <v>0</v>
      </c>
    </row>
    <row r="4818" spans="1:29" x14ac:dyDescent="0.35">
      <c r="A4818">
        <v>200110490</v>
      </c>
      <c r="B4818" s="1">
        <v>43935</v>
      </c>
      <c r="C4818" s="1">
        <v>43935</v>
      </c>
      <c r="D4818">
        <v>1050</v>
      </c>
      <c r="E4818">
        <v>1</v>
      </c>
      <c r="F4818" t="s">
        <v>36</v>
      </c>
      <c r="G4818">
        <v>143</v>
      </c>
      <c r="H4818">
        <v>2</v>
      </c>
      <c r="I4818">
        <v>623</v>
      </c>
      <c r="J4818" t="s">
        <v>465</v>
      </c>
      <c r="K4818" t="s">
        <v>7375</v>
      </c>
      <c r="L4818">
        <v>0</v>
      </c>
      <c r="M4818" t="s">
        <v>46</v>
      </c>
      <c r="N4818" t="s">
        <v>46</v>
      </c>
      <c r="O4818">
        <v>902</v>
      </c>
      <c r="P4818" t="s">
        <v>5850</v>
      </c>
      <c r="Q4818">
        <v>400</v>
      </c>
      <c r="R4818" t="s">
        <v>143</v>
      </c>
      <c r="S4818" t="s">
        <v>40</v>
      </c>
      <c r="T4818" t="s">
        <v>41</v>
      </c>
      <c r="U4818">
        <v>623</v>
      </c>
      <c r="Y4818" t="s">
        <v>136</v>
      </c>
      <c r="Z4818" t="s">
        <v>382</v>
      </c>
      <c r="AA4818">
        <v>34.0503</v>
      </c>
      <c r="AB4818">
        <v>-118.2504</v>
      </c>
      <c r="AC4818">
        <f t="shared" si="75"/>
        <v>0</v>
      </c>
    </row>
    <row r="4819" spans="1:29" x14ac:dyDescent="0.35">
      <c r="A4819">
        <v>200505685</v>
      </c>
      <c r="B4819" s="1">
        <v>43872</v>
      </c>
      <c r="C4819" s="1">
        <v>43872</v>
      </c>
      <c r="D4819">
        <v>1</v>
      </c>
      <c r="E4819">
        <v>5</v>
      </c>
      <c r="F4819" t="s">
        <v>98</v>
      </c>
      <c r="G4819">
        <v>557</v>
      </c>
      <c r="H4819">
        <v>1</v>
      </c>
      <c r="I4819">
        <v>230</v>
      </c>
      <c r="J4819" t="s">
        <v>161</v>
      </c>
      <c r="K4819" t="s">
        <v>7376</v>
      </c>
      <c r="L4819">
        <v>43</v>
      </c>
      <c r="M4819" t="s">
        <v>30</v>
      </c>
      <c r="N4819" t="s">
        <v>73</v>
      </c>
      <c r="O4819">
        <v>102</v>
      </c>
      <c r="P4819" t="s">
        <v>186</v>
      </c>
      <c r="Q4819">
        <v>107</v>
      </c>
      <c r="R4819" t="s">
        <v>454</v>
      </c>
      <c r="S4819" t="s">
        <v>40</v>
      </c>
      <c r="T4819" t="s">
        <v>41</v>
      </c>
      <c r="U4819">
        <v>230</v>
      </c>
      <c r="V4819">
        <v>998</v>
      </c>
      <c r="Y4819" t="s">
        <v>76</v>
      </c>
      <c r="Z4819" t="s">
        <v>2163</v>
      </c>
      <c r="AA4819">
        <v>33.738799999999998</v>
      </c>
      <c r="AB4819">
        <v>-118.2901</v>
      </c>
      <c r="AC4819">
        <f t="shared" si="75"/>
        <v>0</v>
      </c>
    </row>
    <row r="4820" spans="1:29" x14ac:dyDescent="0.35">
      <c r="A4820">
        <v>200408520</v>
      </c>
      <c r="B4820" s="1">
        <v>43956</v>
      </c>
      <c r="C4820" s="1">
        <v>43955</v>
      </c>
      <c r="D4820">
        <v>1500</v>
      </c>
      <c r="E4820">
        <v>4</v>
      </c>
      <c r="F4820" t="s">
        <v>54</v>
      </c>
      <c r="G4820">
        <v>438</v>
      </c>
      <c r="H4820">
        <v>1</v>
      </c>
      <c r="I4820">
        <v>510</v>
      </c>
      <c r="J4820" t="s">
        <v>29</v>
      </c>
      <c r="L4820">
        <v>0</v>
      </c>
      <c r="O4820">
        <v>101</v>
      </c>
      <c r="P4820" t="s">
        <v>32</v>
      </c>
      <c r="S4820" t="s">
        <v>40</v>
      </c>
      <c r="T4820" t="s">
        <v>41</v>
      </c>
      <c r="U4820">
        <v>510</v>
      </c>
      <c r="Y4820" t="s">
        <v>7377</v>
      </c>
      <c r="AA4820">
        <v>34.078899999999997</v>
      </c>
      <c r="AB4820">
        <v>-118.1643</v>
      </c>
      <c r="AC4820">
        <f t="shared" si="75"/>
        <v>0</v>
      </c>
    </row>
    <row r="4821" spans="1:29" x14ac:dyDescent="0.35">
      <c r="A4821">
        <v>200706228</v>
      </c>
      <c r="B4821" s="1">
        <v>43858</v>
      </c>
      <c r="C4821" s="1">
        <v>43854</v>
      </c>
      <c r="D4821">
        <v>1700</v>
      </c>
      <c r="E4821">
        <v>7</v>
      </c>
      <c r="F4821" t="s">
        <v>28</v>
      </c>
      <c r="G4821">
        <v>724</v>
      </c>
      <c r="H4821">
        <v>1</v>
      </c>
      <c r="I4821">
        <v>341</v>
      </c>
      <c r="J4821" t="s">
        <v>157</v>
      </c>
      <c r="K4821">
        <v>344</v>
      </c>
      <c r="L4821">
        <v>41</v>
      </c>
      <c r="M4821" t="s">
        <v>94</v>
      </c>
      <c r="N4821" t="s">
        <v>163</v>
      </c>
      <c r="O4821">
        <v>415</v>
      </c>
      <c r="P4821" t="s">
        <v>1812</v>
      </c>
      <c r="S4821" t="s">
        <v>40</v>
      </c>
      <c r="T4821" t="s">
        <v>41</v>
      </c>
      <c r="U4821">
        <v>341</v>
      </c>
      <c r="Y4821" t="s">
        <v>3910</v>
      </c>
      <c r="AA4821">
        <v>34.076099999999997</v>
      </c>
      <c r="AB4821">
        <v>-118.3563</v>
      </c>
      <c r="AC4821">
        <f t="shared" si="75"/>
        <v>0</v>
      </c>
    </row>
    <row r="4822" spans="1:29" x14ac:dyDescent="0.35">
      <c r="A4822">
        <v>200809542</v>
      </c>
      <c r="B4822" s="1">
        <v>43967</v>
      </c>
      <c r="C4822" s="1">
        <v>43967</v>
      </c>
      <c r="D4822">
        <v>350</v>
      </c>
      <c r="E4822">
        <v>8</v>
      </c>
      <c r="F4822" t="s">
        <v>109</v>
      </c>
      <c r="G4822">
        <v>827</v>
      </c>
      <c r="H4822">
        <v>1</v>
      </c>
      <c r="I4822">
        <v>331</v>
      </c>
      <c r="J4822" t="s">
        <v>233</v>
      </c>
      <c r="K4822" t="s">
        <v>7378</v>
      </c>
      <c r="L4822">
        <v>31</v>
      </c>
      <c r="M4822" t="s">
        <v>30</v>
      </c>
      <c r="N4822" t="s">
        <v>73</v>
      </c>
      <c r="O4822">
        <v>122</v>
      </c>
      <c r="P4822" t="s">
        <v>275</v>
      </c>
      <c r="S4822" t="s">
        <v>40</v>
      </c>
      <c r="T4822" t="s">
        <v>41</v>
      </c>
      <c r="U4822">
        <v>331</v>
      </c>
      <c r="Y4822" t="s">
        <v>2839</v>
      </c>
      <c r="AA4822">
        <v>34.057699999999997</v>
      </c>
      <c r="AB4822">
        <v>-118.46810000000001</v>
      </c>
      <c r="AC4822">
        <f t="shared" si="75"/>
        <v>0</v>
      </c>
    </row>
    <row r="4823" spans="1:29" x14ac:dyDescent="0.35">
      <c r="A4823">
        <v>200808919</v>
      </c>
      <c r="B4823" s="1">
        <v>43951</v>
      </c>
      <c r="C4823" s="1">
        <v>43948</v>
      </c>
      <c r="D4823">
        <v>2052</v>
      </c>
      <c r="E4823">
        <v>8</v>
      </c>
      <c r="F4823" t="s">
        <v>109</v>
      </c>
      <c r="G4823">
        <v>817</v>
      </c>
      <c r="H4823">
        <v>1</v>
      </c>
      <c r="I4823">
        <v>343</v>
      </c>
      <c r="J4823" t="s">
        <v>50</v>
      </c>
      <c r="K4823" t="s">
        <v>7379</v>
      </c>
      <c r="L4823">
        <v>0</v>
      </c>
      <c r="M4823" t="s">
        <v>46</v>
      </c>
      <c r="N4823" t="s">
        <v>46</v>
      </c>
      <c r="O4823">
        <v>203</v>
      </c>
      <c r="P4823" t="s">
        <v>101</v>
      </c>
      <c r="S4823" t="s">
        <v>40</v>
      </c>
      <c r="T4823" t="s">
        <v>41</v>
      </c>
      <c r="U4823">
        <v>343</v>
      </c>
      <c r="Y4823" t="s">
        <v>4292</v>
      </c>
      <c r="AA4823">
        <v>34.062600000000003</v>
      </c>
      <c r="AB4823">
        <v>-118.44540000000001</v>
      </c>
      <c r="AC4823">
        <f t="shared" si="75"/>
        <v>0</v>
      </c>
    </row>
    <row r="4824" spans="1:29" x14ac:dyDescent="0.35">
      <c r="A4824">
        <v>200115509</v>
      </c>
      <c r="B4824" s="1">
        <v>44040</v>
      </c>
      <c r="C4824" s="1">
        <v>44040</v>
      </c>
      <c r="D4824">
        <v>1305</v>
      </c>
      <c r="E4824">
        <v>1</v>
      </c>
      <c r="F4824" t="s">
        <v>36</v>
      </c>
      <c r="G4824">
        <v>171</v>
      </c>
      <c r="H4824">
        <v>1</v>
      </c>
      <c r="I4824">
        <v>341</v>
      </c>
      <c r="J4824" t="s">
        <v>157</v>
      </c>
      <c r="K4824" t="s">
        <v>7380</v>
      </c>
      <c r="L4824">
        <v>27</v>
      </c>
      <c r="M4824" t="s">
        <v>30</v>
      </c>
      <c r="N4824" t="s">
        <v>163</v>
      </c>
      <c r="O4824">
        <v>503</v>
      </c>
      <c r="P4824" t="s">
        <v>650</v>
      </c>
      <c r="S4824" t="s">
        <v>40</v>
      </c>
      <c r="T4824" t="s">
        <v>41</v>
      </c>
      <c r="U4824">
        <v>341</v>
      </c>
      <c r="Y4824" t="s">
        <v>1012</v>
      </c>
      <c r="AA4824">
        <v>34.045400000000001</v>
      </c>
      <c r="AB4824">
        <v>-118.2658</v>
      </c>
      <c r="AC4824">
        <f t="shared" si="75"/>
        <v>0</v>
      </c>
    </row>
    <row r="4825" spans="1:29" x14ac:dyDescent="0.35">
      <c r="A4825">
        <v>200711417</v>
      </c>
      <c r="B4825" s="1">
        <v>44020</v>
      </c>
      <c r="C4825" s="1">
        <v>44019</v>
      </c>
      <c r="D4825">
        <v>1500</v>
      </c>
      <c r="E4825">
        <v>7</v>
      </c>
      <c r="F4825" t="s">
        <v>28</v>
      </c>
      <c r="G4825">
        <v>705</v>
      </c>
      <c r="H4825">
        <v>2</v>
      </c>
      <c r="I4825">
        <v>745</v>
      </c>
      <c r="J4825" t="s">
        <v>139</v>
      </c>
      <c r="K4825" t="s">
        <v>1929</v>
      </c>
      <c r="L4825">
        <v>32</v>
      </c>
      <c r="M4825" t="s">
        <v>30</v>
      </c>
      <c r="N4825" t="s">
        <v>73</v>
      </c>
      <c r="O4825">
        <v>122</v>
      </c>
      <c r="P4825" t="s">
        <v>275</v>
      </c>
      <c r="S4825" t="s">
        <v>40</v>
      </c>
      <c r="T4825" t="s">
        <v>41</v>
      </c>
      <c r="U4825">
        <v>745</v>
      </c>
      <c r="Y4825" t="s">
        <v>6774</v>
      </c>
      <c r="AA4825">
        <v>34.085299999999997</v>
      </c>
      <c r="AB4825">
        <v>-118.34520000000001</v>
      </c>
      <c r="AC4825">
        <f t="shared" si="75"/>
        <v>0</v>
      </c>
    </row>
    <row r="4826" spans="1:29" x14ac:dyDescent="0.35">
      <c r="A4826">
        <v>200314116</v>
      </c>
      <c r="B4826" s="1">
        <v>44025</v>
      </c>
      <c r="C4826" s="1">
        <v>44024</v>
      </c>
      <c r="D4826">
        <v>2200</v>
      </c>
      <c r="E4826">
        <v>3</v>
      </c>
      <c r="F4826" t="s">
        <v>43</v>
      </c>
      <c r="G4826">
        <v>354</v>
      </c>
      <c r="H4826">
        <v>1</v>
      </c>
      <c r="I4826">
        <v>510</v>
      </c>
      <c r="J4826" t="s">
        <v>29</v>
      </c>
      <c r="L4826">
        <v>0</v>
      </c>
      <c r="O4826">
        <v>101</v>
      </c>
      <c r="P4826" t="s">
        <v>32</v>
      </c>
      <c r="S4826" t="s">
        <v>40</v>
      </c>
      <c r="T4826" t="s">
        <v>41</v>
      </c>
      <c r="U4826">
        <v>510</v>
      </c>
      <c r="Y4826" t="s">
        <v>3813</v>
      </c>
      <c r="AA4826">
        <v>34.025100000000002</v>
      </c>
      <c r="AB4826">
        <v>-118.32129999999999</v>
      </c>
      <c r="AC4826">
        <f t="shared" si="75"/>
        <v>0</v>
      </c>
    </row>
    <row r="4827" spans="1:29" x14ac:dyDescent="0.35">
      <c r="A4827">
        <v>200716182</v>
      </c>
      <c r="B4827" s="1">
        <v>44155</v>
      </c>
      <c r="C4827" s="1">
        <v>43831</v>
      </c>
      <c r="D4827">
        <v>700</v>
      </c>
      <c r="E4827">
        <v>7</v>
      </c>
      <c r="F4827" t="s">
        <v>28</v>
      </c>
      <c r="G4827">
        <v>732</v>
      </c>
      <c r="H4827">
        <v>2</v>
      </c>
      <c r="I4827">
        <v>626</v>
      </c>
      <c r="J4827" t="s">
        <v>141</v>
      </c>
      <c r="K4827" t="s">
        <v>7381</v>
      </c>
      <c r="L4827">
        <v>32</v>
      </c>
      <c r="M4827" t="s">
        <v>30</v>
      </c>
      <c r="N4827" t="s">
        <v>73</v>
      </c>
      <c r="O4827">
        <v>501</v>
      </c>
      <c r="P4827" t="s">
        <v>164</v>
      </c>
      <c r="Q4827">
        <v>400</v>
      </c>
      <c r="R4827" t="s">
        <v>143</v>
      </c>
      <c r="S4827" t="s">
        <v>84</v>
      </c>
      <c r="T4827" t="s">
        <v>85</v>
      </c>
      <c r="U4827">
        <v>626</v>
      </c>
      <c r="Y4827" t="s">
        <v>7382</v>
      </c>
      <c r="AA4827">
        <v>34.065100000000001</v>
      </c>
      <c r="AB4827">
        <v>-118.3634</v>
      </c>
      <c r="AC4827">
        <f t="shared" si="75"/>
        <v>0</v>
      </c>
    </row>
    <row r="4828" spans="1:29" x14ac:dyDescent="0.35">
      <c r="A4828">
        <v>200612966</v>
      </c>
      <c r="B4828" s="1">
        <v>44034</v>
      </c>
      <c r="C4828" s="1">
        <v>44030</v>
      </c>
      <c r="D4828">
        <v>2100</v>
      </c>
      <c r="E4828">
        <v>6</v>
      </c>
      <c r="F4828" t="s">
        <v>91</v>
      </c>
      <c r="G4828">
        <v>679</v>
      </c>
      <c r="H4828">
        <v>2</v>
      </c>
      <c r="I4828">
        <v>740</v>
      </c>
      <c r="J4828" t="s">
        <v>224</v>
      </c>
      <c r="K4828" t="s">
        <v>7383</v>
      </c>
      <c r="L4828">
        <v>0</v>
      </c>
      <c r="M4828" t="s">
        <v>46</v>
      </c>
      <c r="N4828" t="s">
        <v>46</v>
      </c>
      <c r="O4828">
        <v>103</v>
      </c>
      <c r="P4828" t="s">
        <v>146</v>
      </c>
      <c r="S4828" t="s">
        <v>40</v>
      </c>
      <c r="T4828" t="s">
        <v>41</v>
      </c>
      <c r="U4828">
        <v>740</v>
      </c>
      <c r="Y4828" t="s">
        <v>1645</v>
      </c>
      <c r="Z4828" t="s">
        <v>1141</v>
      </c>
      <c r="AA4828">
        <v>34.088500000000003</v>
      </c>
      <c r="AB4828">
        <v>-118.3005</v>
      </c>
      <c r="AC4828">
        <f t="shared" si="75"/>
        <v>0</v>
      </c>
    </row>
    <row r="4829" spans="1:29" x14ac:dyDescent="0.35">
      <c r="A4829">
        <v>201108212</v>
      </c>
      <c r="B4829" s="1">
        <v>43931</v>
      </c>
      <c r="C4829" s="1">
        <v>43931</v>
      </c>
      <c r="D4829">
        <v>2000</v>
      </c>
      <c r="E4829">
        <v>11</v>
      </c>
      <c r="F4829" t="s">
        <v>64</v>
      </c>
      <c r="G4829">
        <v>1139</v>
      </c>
      <c r="H4829">
        <v>1</v>
      </c>
      <c r="I4829">
        <v>236</v>
      </c>
      <c r="J4829" t="s">
        <v>692</v>
      </c>
      <c r="K4829" t="s">
        <v>7384</v>
      </c>
      <c r="L4829">
        <v>23</v>
      </c>
      <c r="M4829" t="s">
        <v>94</v>
      </c>
      <c r="N4829" t="s">
        <v>95</v>
      </c>
      <c r="O4829">
        <v>502</v>
      </c>
      <c r="P4829" t="s">
        <v>47</v>
      </c>
      <c r="Q4829">
        <v>102</v>
      </c>
      <c r="R4829" t="s">
        <v>219</v>
      </c>
      <c r="S4829" t="s">
        <v>33</v>
      </c>
      <c r="T4829" t="s">
        <v>34</v>
      </c>
      <c r="U4829">
        <v>236</v>
      </c>
      <c r="V4829">
        <v>998</v>
      </c>
      <c r="Y4829" t="s">
        <v>7385</v>
      </c>
      <c r="AA4829">
        <v>34.113599999999998</v>
      </c>
      <c r="AB4829">
        <v>-118.1836</v>
      </c>
      <c r="AC4829">
        <f t="shared" si="75"/>
        <v>1</v>
      </c>
    </row>
    <row r="4830" spans="1:29" x14ac:dyDescent="0.35">
      <c r="A4830">
        <v>200514113</v>
      </c>
      <c r="B4830" s="1">
        <v>44087</v>
      </c>
      <c r="C4830" s="1">
        <v>44084</v>
      </c>
      <c r="D4830">
        <v>2100</v>
      </c>
      <c r="E4830">
        <v>5</v>
      </c>
      <c r="F4830" t="s">
        <v>98</v>
      </c>
      <c r="G4830">
        <v>551</v>
      </c>
      <c r="H4830">
        <v>1</v>
      </c>
      <c r="I4830">
        <v>420</v>
      </c>
      <c r="J4830" t="s">
        <v>352</v>
      </c>
      <c r="K4830" t="s">
        <v>1570</v>
      </c>
      <c r="L4830">
        <v>22</v>
      </c>
      <c r="M4830" t="s">
        <v>94</v>
      </c>
      <c r="N4830" t="s">
        <v>73</v>
      </c>
      <c r="O4830">
        <v>710</v>
      </c>
      <c r="P4830" t="s">
        <v>394</v>
      </c>
      <c r="S4830" t="s">
        <v>40</v>
      </c>
      <c r="T4830" t="s">
        <v>41</v>
      </c>
      <c r="U4830">
        <v>420</v>
      </c>
      <c r="Y4830" t="s">
        <v>7386</v>
      </c>
      <c r="AA4830">
        <v>33.744599999999998</v>
      </c>
      <c r="AB4830">
        <v>-118.3096</v>
      </c>
      <c r="AC4830">
        <f t="shared" si="75"/>
        <v>0</v>
      </c>
    </row>
    <row r="4831" spans="1:29" x14ac:dyDescent="0.35">
      <c r="A4831">
        <v>200604087</v>
      </c>
      <c r="B4831" s="1">
        <v>43832</v>
      </c>
      <c r="C4831" s="1">
        <v>43831</v>
      </c>
      <c r="D4831">
        <v>2330</v>
      </c>
      <c r="E4831">
        <v>6</v>
      </c>
      <c r="F4831" t="s">
        <v>91</v>
      </c>
      <c r="G4831">
        <v>676</v>
      </c>
      <c r="H4831">
        <v>1</v>
      </c>
      <c r="I4831">
        <v>330</v>
      </c>
      <c r="J4831" t="s">
        <v>37</v>
      </c>
      <c r="K4831" t="s">
        <v>7387</v>
      </c>
      <c r="L4831">
        <v>31</v>
      </c>
      <c r="M4831" t="s">
        <v>30</v>
      </c>
      <c r="N4831" t="s">
        <v>73</v>
      </c>
      <c r="O4831">
        <v>101</v>
      </c>
      <c r="P4831" t="s">
        <v>32</v>
      </c>
      <c r="S4831" t="s">
        <v>40</v>
      </c>
      <c r="T4831" t="s">
        <v>41</v>
      </c>
      <c r="U4831">
        <v>330</v>
      </c>
      <c r="Y4831" t="s">
        <v>4042</v>
      </c>
      <c r="AA4831">
        <v>34.085299999999997</v>
      </c>
      <c r="AB4831">
        <v>-118.32989999999999</v>
      </c>
      <c r="AC4831">
        <f t="shared" si="75"/>
        <v>0</v>
      </c>
    </row>
    <row r="4832" spans="1:29" x14ac:dyDescent="0.35">
      <c r="A4832">
        <v>200706901</v>
      </c>
      <c r="B4832" s="1">
        <v>43892</v>
      </c>
      <c r="C4832" s="1">
        <v>43887</v>
      </c>
      <c r="D4832">
        <v>900</v>
      </c>
      <c r="E4832">
        <v>7</v>
      </c>
      <c r="F4832" t="s">
        <v>28</v>
      </c>
      <c r="G4832">
        <v>735</v>
      </c>
      <c r="H4832">
        <v>2</v>
      </c>
      <c r="I4832">
        <v>354</v>
      </c>
      <c r="J4832" t="s">
        <v>167</v>
      </c>
      <c r="K4832" t="s">
        <v>915</v>
      </c>
      <c r="L4832">
        <v>42</v>
      </c>
      <c r="M4832" t="s">
        <v>94</v>
      </c>
      <c r="N4832" t="s">
        <v>173</v>
      </c>
      <c r="O4832">
        <v>502</v>
      </c>
      <c r="P4832" t="s">
        <v>47</v>
      </c>
      <c r="S4832" t="s">
        <v>40</v>
      </c>
      <c r="T4832" t="s">
        <v>41</v>
      </c>
      <c r="U4832">
        <v>354</v>
      </c>
      <c r="Y4832" t="s">
        <v>7388</v>
      </c>
      <c r="AA4832">
        <v>34.064900000000002</v>
      </c>
      <c r="AB4832">
        <v>-118.34829999999999</v>
      </c>
      <c r="AC4832">
        <f t="shared" si="75"/>
        <v>0</v>
      </c>
    </row>
    <row r="4833" spans="1:29" x14ac:dyDescent="0.35">
      <c r="A4833">
        <v>200318980</v>
      </c>
      <c r="B4833" s="1">
        <v>44121</v>
      </c>
      <c r="C4833" s="1">
        <v>44112</v>
      </c>
      <c r="D4833">
        <v>1610</v>
      </c>
      <c r="E4833">
        <v>3</v>
      </c>
      <c r="F4833" t="s">
        <v>43</v>
      </c>
      <c r="G4833">
        <v>351</v>
      </c>
      <c r="H4833">
        <v>2</v>
      </c>
      <c r="I4833">
        <v>668</v>
      </c>
      <c r="J4833" t="s">
        <v>287</v>
      </c>
      <c r="L4833">
        <v>0</v>
      </c>
      <c r="O4833">
        <v>203</v>
      </c>
      <c r="P4833" t="s">
        <v>101</v>
      </c>
      <c r="S4833" t="s">
        <v>40</v>
      </c>
      <c r="T4833" t="s">
        <v>41</v>
      </c>
      <c r="U4833">
        <v>668</v>
      </c>
      <c r="Y4833" t="s">
        <v>7389</v>
      </c>
      <c r="AA4833">
        <v>34.021500000000003</v>
      </c>
      <c r="AB4833">
        <v>-118.35250000000001</v>
      </c>
      <c r="AC4833">
        <f t="shared" si="75"/>
        <v>0</v>
      </c>
    </row>
    <row r="4834" spans="1:29" x14ac:dyDescent="0.35">
      <c r="A4834">
        <v>200508527</v>
      </c>
      <c r="B4834" s="1">
        <v>43941</v>
      </c>
      <c r="C4834" s="1">
        <v>43940</v>
      </c>
      <c r="D4834">
        <v>1900</v>
      </c>
      <c r="E4834">
        <v>5</v>
      </c>
      <c r="F4834" t="s">
        <v>98</v>
      </c>
      <c r="G4834">
        <v>504</v>
      </c>
      <c r="H4834">
        <v>1</v>
      </c>
      <c r="I4834">
        <v>420</v>
      </c>
      <c r="J4834" t="s">
        <v>352</v>
      </c>
      <c r="K4834" t="s">
        <v>3865</v>
      </c>
      <c r="L4834">
        <v>37</v>
      </c>
      <c r="M4834" t="s">
        <v>94</v>
      </c>
      <c r="N4834" t="s">
        <v>31</v>
      </c>
      <c r="O4834">
        <v>101</v>
      </c>
      <c r="P4834" t="s">
        <v>32</v>
      </c>
      <c r="S4834" t="s">
        <v>40</v>
      </c>
      <c r="T4834" t="s">
        <v>41</v>
      </c>
      <c r="U4834">
        <v>420</v>
      </c>
      <c r="Y4834" t="s">
        <v>7390</v>
      </c>
      <c r="AA4834">
        <v>33.844799999999999</v>
      </c>
      <c r="AB4834">
        <v>-118.304</v>
      </c>
      <c r="AC4834">
        <f t="shared" si="75"/>
        <v>0</v>
      </c>
    </row>
    <row r="4835" spans="1:29" x14ac:dyDescent="0.35">
      <c r="A4835">
        <v>200809278</v>
      </c>
      <c r="B4835" s="1">
        <v>43961</v>
      </c>
      <c r="C4835" s="1">
        <v>43959</v>
      </c>
      <c r="D4835">
        <v>1800</v>
      </c>
      <c r="E4835">
        <v>8</v>
      </c>
      <c r="F4835" t="s">
        <v>109</v>
      </c>
      <c r="G4835">
        <v>806</v>
      </c>
      <c r="H4835">
        <v>1</v>
      </c>
      <c r="I4835">
        <v>480</v>
      </c>
      <c r="J4835" t="s">
        <v>44</v>
      </c>
      <c r="K4835" t="s">
        <v>245</v>
      </c>
      <c r="L4835">
        <v>45</v>
      </c>
      <c r="M4835" t="s">
        <v>94</v>
      </c>
      <c r="N4835" t="s">
        <v>73</v>
      </c>
      <c r="O4835">
        <v>104</v>
      </c>
      <c r="P4835" t="s">
        <v>201</v>
      </c>
      <c r="S4835" t="s">
        <v>40</v>
      </c>
      <c r="T4835" t="s">
        <v>41</v>
      </c>
      <c r="U4835">
        <v>480</v>
      </c>
      <c r="Y4835" t="s">
        <v>7391</v>
      </c>
      <c r="AA4835">
        <v>34.078899999999997</v>
      </c>
      <c r="AB4835">
        <v>-118.4397</v>
      </c>
      <c r="AC4835">
        <f t="shared" si="75"/>
        <v>0</v>
      </c>
    </row>
    <row r="4836" spans="1:29" x14ac:dyDescent="0.35">
      <c r="A4836">
        <v>200210258</v>
      </c>
      <c r="B4836" s="1">
        <v>43967</v>
      </c>
      <c r="C4836" s="1">
        <v>43967</v>
      </c>
      <c r="D4836">
        <v>1000</v>
      </c>
      <c r="E4836">
        <v>2</v>
      </c>
      <c r="F4836" t="s">
        <v>56</v>
      </c>
      <c r="G4836">
        <v>204</v>
      </c>
      <c r="H4836">
        <v>1</v>
      </c>
      <c r="I4836">
        <v>331</v>
      </c>
      <c r="J4836" t="s">
        <v>233</v>
      </c>
      <c r="K4836" t="s">
        <v>7392</v>
      </c>
      <c r="L4836">
        <v>26</v>
      </c>
      <c r="M4836" t="s">
        <v>30</v>
      </c>
      <c r="N4836" t="s">
        <v>73</v>
      </c>
      <c r="O4836">
        <v>101</v>
      </c>
      <c r="P4836" t="s">
        <v>32</v>
      </c>
      <c r="S4836" t="s">
        <v>40</v>
      </c>
      <c r="T4836" t="s">
        <v>41</v>
      </c>
      <c r="U4836">
        <v>331</v>
      </c>
      <c r="Y4836" t="s">
        <v>7393</v>
      </c>
      <c r="AA4836">
        <v>34.082999999999998</v>
      </c>
      <c r="AB4836">
        <v>-118.2841</v>
      </c>
      <c r="AC4836">
        <f t="shared" si="75"/>
        <v>0</v>
      </c>
    </row>
    <row r="4837" spans="1:29" x14ac:dyDescent="0.35">
      <c r="A4837">
        <v>200100771</v>
      </c>
      <c r="B4837" s="1">
        <v>43958</v>
      </c>
      <c r="C4837" s="1">
        <v>43956</v>
      </c>
      <c r="D4837">
        <v>1700</v>
      </c>
      <c r="E4837">
        <v>1</v>
      </c>
      <c r="F4837" t="s">
        <v>36</v>
      </c>
      <c r="G4837">
        <v>166</v>
      </c>
      <c r="H4837">
        <v>1</v>
      </c>
      <c r="I4837">
        <v>230</v>
      </c>
      <c r="J4837" t="s">
        <v>161</v>
      </c>
      <c r="K4837" t="s">
        <v>7394</v>
      </c>
      <c r="L4837">
        <v>55</v>
      </c>
      <c r="M4837" t="s">
        <v>94</v>
      </c>
      <c r="N4837" t="s">
        <v>173</v>
      </c>
      <c r="O4837">
        <v>102</v>
      </c>
      <c r="P4837" t="s">
        <v>186</v>
      </c>
      <c r="Q4837">
        <v>500</v>
      </c>
      <c r="R4837" t="s">
        <v>184</v>
      </c>
      <c r="S4837" t="s">
        <v>40</v>
      </c>
      <c r="T4837" t="s">
        <v>41</v>
      </c>
      <c r="U4837">
        <v>230</v>
      </c>
      <c r="Y4837" t="s">
        <v>788</v>
      </c>
      <c r="Z4837" t="s">
        <v>152</v>
      </c>
      <c r="AA4837">
        <v>34.042299999999997</v>
      </c>
      <c r="AB4837">
        <v>-118.2452</v>
      </c>
      <c r="AC4837">
        <f t="shared" si="75"/>
        <v>0</v>
      </c>
    </row>
    <row r="4838" spans="1:29" x14ac:dyDescent="0.35">
      <c r="A4838">
        <v>200314465</v>
      </c>
      <c r="B4838" s="1">
        <v>44027</v>
      </c>
      <c r="C4838" s="1">
        <v>44013</v>
      </c>
      <c r="D4838">
        <v>1200</v>
      </c>
      <c r="E4838">
        <v>3</v>
      </c>
      <c r="F4838" t="s">
        <v>43</v>
      </c>
      <c r="G4838">
        <v>355</v>
      </c>
      <c r="H4838">
        <v>2</v>
      </c>
      <c r="I4838">
        <v>946</v>
      </c>
      <c r="J4838" t="s">
        <v>125</v>
      </c>
      <c r="K4838" t="s">
        <v>7395</v>
      </c>
      <c r="L4838">
        <v>36</v>
      </c>
      <c r="M4838" t="s">
        <v>94</v>
      </c>
      <c r="N4838" t="s">
        <v>163</v>
      </c>
      <c r="O4838">
        <v>502</v>
      </c>
      <c r="P4838" t="s">
        <v>47</v>
      </c>
      <c r="S4838" t="s">
        <v>40</v>
      </c>
      <c r="T4838" t="s">
        <v>41</v>
      </c>
      <c r="U4838">
        <v>946</v>
      </c>
      <c r="Y4838" t="s">
        <v>7396</v>
      </c>
      <c r="AA4838">
        <v>34.021099999999997</v>
      </c>
      <c r="AB4838">
        <v>-118.30929999999999</v>
      </c>
      <c r="AC4838">
        <f t="shared" si="75"/>
        <v>0</v>
      </c>
    </row>
    <row r="4839" spans="1:29" x14ac:dyDescent="0.35">
      <c r="A4839">
        <v>201109665</v>
      </c>
      <c r="B4839" s="1">
        <v>43973</v>
      </c>
      <c r="C4839" s="1">
        <v>43973</v>
      </c>
      <c r="D4839">
        <v>258</v>
      </c>
      <c r="E4839">
        <v>11</v>
      </c>
      <c r="F4839" t="s">
        <v>64</v>
      </c>
      <c r="G4839">
        <v>1138</v>
      </c>
      <c r="H4839">
        <v>2</v>
      </c>
      <c r="I4839">
        <v>888</v>
      </c>
      <c r="J4839" t="s">
        <v>250</v>
      </c>
      <c r="K4839" t="s">
        <v>915</v>
      </c>
      <c r="L4839">
        <v>55</v>
      </c>
      <c r="M4839" t="s">
        <v>30</v>
      </c>
      <c r="N4839" t="s">
        <v>73</v>
      </c>
      <c r="O4839">
        <v>501</v>
      </c>
      <c r="P4839" t="s">
        <v>164</v>
      </c>
      <c r="S4839" t="s">
        <v>40</v>
      </c>
      <c r="T4839" t="s">
        <v>41</v>
      </c>
      <c r="U4839">
        <v>888</v>
      </c>
      <c r="Y4839" t="s">
        <v>7397</v>
      </c>
      <c r="AA4839">
        <v>34.114199999999997</v>
      </c>
      <c r="AB4839">
        <v>-118.1918</v>
      </c>
      <c r="AC4839">
        <f t="shared" si="75"/>
        <v>0</v>
      </c>
    </row>
    <row r="4840" spans="1:29" x14ac:dyDescent="0.35">
      <c r="A4840">
        <v>200113368</v>
      </c>
      <c r="B4840" s="1">
        <v>43995</v>
      </c>
      <c r="C4840" s="1">
        <v>43981</v>
      </c>
      <c r="D4840">
        <v>1015</v>
      </c>
      <c r="E4840">
        <v>1</v>
      </c>
      <c r="F4840" t="s">
        <v>36</v>
      </c>
      <c r="G4840">
        <v>118</v>
      </c>
      <c r="H4840">
        <v>1</v>
      </c>
      <c r="I4840">
        <v>330</v>
      </c>
      <c r="J4840" t="s">
        <v>37</v>
      </c>
      <c r="K4840" t="s">
        <v>7398</v>
      </c>
      <c r="L4840">
        <v>26</v>
      </c>
      <c r="M4840" t="s">
        <v>94</v>
      </c>
      <c r="N4840" t="s">
        <v>1145</v>
      </c>
      <c r="O4840">
        <v>101</v>
      </c>
      <c r="P4840" t="s">
        <v>32</v>
      </c>
      <c r="S4840" t="s">
        <v>40</v>
      </c>
      <c r="T4840" t="s">
        <v>41</v>
      </c>
      <c r="U4840">
        <v>330</v>
      </c>
      <c r="Y4840" t="s">
        <v>7399</v>
      </c>
      <c r="AA4840">
        <v>34.068800000000003</v>
      </c>
      <c r="AB4840">
        <v>-118.2291</v>
      </c>
      <c r="AC4840">
        <f t="shared" si="75"/>
        <v>0</v>
      </c>
    </row>
    <row r="4841" spans="1:29" x14ac:dyDescent="0.35">
      <c r="A4841">
        <v>200507093</v>
      </c>
      <c r="B4841" s="1">
        <v>43902</v>
      </c>
      <c r="C4841" s="1">
        <v>43902</v>
      </c>
      <c r="D4841">
        <v>900</v>
      </c>
      <c r="E4841">
        <v>5</v>
      </c>
      <c r="F4841" t="s">
        <v>98</v>
      </c>
      <c r="G4841">
        <v>504</v>
      </c>
      <c r="H4841">
        <v>1</v>
      </c>
      <c r="I4841">
        <v>510</v>
      </c>
      <c r="J4841" t="s">
        <v>29</v>
      </c>
      <c r="L4841">
        <v>0</v>
      </c>
      <c r="O4841">
        <v>108</v>
      </c>
      <c r="P4841" t="s">
        <v>105</v>
      </c>
      <c r="S4841" t="s">
        <v>40</v>
      </c>
      <c r="T4841" t="s">
        <v>41</v>
      </c>
      <c r="U4841">
        <v>510</v>
      </c>
      <c r="Y4841" t="s">
        <v>7400</v>
      </c>
      <c r="AA4841">
        <v>33.844299999999997</v>
      </c>
      <c r="AB4841">
        <v>-118.30929999999999</v>
      </c>
      <c r="AC4841">
        <f t="shared" si="75"/>
        <v>0</v>
      </c>
    </row>
    <row r="4842" spans="1:29" x14ac:dyDescent="0.35">
      <c r="A4842">
        <v>200911319</v>
      </c>
      <c r="B4842" s="1">
        <v>44002</v>
      </c>
      <c r="C4842" s="1">
        <v>44000</v>
      </c>
      <c r="D4842">
        <v>1900</v>
      </c>
      <c r="E4842">
        <v>9</v>
      </c>
      <c r="F4842" t="s">
        <v>49</v>
      </c>
      <c r="G4842">
        <v>966</v>
      </c>
      <c r="H4842">
        <v>1</v>
      </c>
      <c r="I4842">
        <v>331</v>
      </c>
      <c r="J4842" t="s">
        <v>233</v>
      </c>
      <c r="K4842" t="s">
        <v>7401</v>
      </c>
      <c r="L4842">
        <v>40</v>
      </c>
      <c r="M4842" t="s">
        <v>30</v>
      </c>
      <c r="N4842" t="s">
        <v>73</v>
      </c>
      <c r="O4842">
        <v>108</v>
      </c>
      <c r="P4842" t="s">
        <v>105</v>
      </c>
      <c r="S4842" t="s">
        <v>40</v>
      </c>
      <c r="T4842" t="s">
        <v>41</v>
      </c>
      <c r="U4842">
        <v>331</v>
      </c>
      <c r="Y4842" t="s">
        <v>7402</v>
      </c>
      <c r="AA4842">
        <v>34.159500000000001</v>
      </c>
      <c r="AB4842">
        <v>-118.4254</v>
      </c>
      <c r="AC4842">
        <f t="shared" si="75"/>
        <v>0</v>
      </c>
    </row>
    <row r="4843" spans="1:29" x14ac:dyDescent="0.35">
      <c r="A4843">
        <v>200214017</v>
      </c>
      <c r="B4843" s="1">
        <v>44063</v>
      </c>
      <c r="C4843" s="1">
        <v>44063</v>
      </c>
      <c r="D4843">
        <v>2100</v>
      </c>
      <c r="E4843">
        <v>2</v>
      </c>
      <c r="F4843" t="s">
        <v>56</v>
      </c>
      <c r="G4843">
        <v>275</v>
      </c>
      <c r="H4843">
        <v>2</v>
      </c>
      <c r="I4843">
        <v>626</v>
      </c>
      <c r="J4843" t="s">
        <v>141</v>
      </c>
      <c r="K4843" t="s">
        <v>7403</v>
      </c>
      <c r="L4843">
        <v>47</v>
      </c>
      <c r="M4843" t="s">
        <v>94</v>
      </c>
      <c r="N4843" t="s">
        <v>95</v>
      </c>
      <c r="O4843">
        <v>102</v>
      </c>
      <c r="P4843" t="s">
        <v>186</v>
      </c>
      <c r="Q4843">
        <v>400</v>
      </c>
      <c r="R4843" t="s">
        <v>143</v>
      </c>
      <c r="S4843" t="s">
        <v>33</v>
      </c>
      <c r="T4843" t="s">
        <v>34</v>
      </c>
      <c r="U4843">
        <v>626</v>
      </c>
      <c r="Y4843" t="s">
        <v>651</v>
      </c>
      <c r="Z4843" t="s">
        <v>3418</v>
      </c>
      <c r="AA4843">
        <v>34.050800000000002</v>
      </c>
      <c r="AB4843">
        <v>-118.2778</v>
      </c>
      <c r="AC4843">
        <f t="shared" si="75"/>
        <v>1</v>
      </c>
    </row>
    <row r="4844" spans="1:29" x14ac:dyDescent="0.35">
      <c r="A4844">
        <v>200910531</v>
      </c>
      <c r="B4844" s="1">
        <v>43986</v>
      </c>
      <c r="C4844" s="1">
        <v>43979</v>
      </c>
      <c r="D4844">
        <v>1030</v>
      </c>
      <c r="E4844">
        <v>9</v>
      </c>
      <c r="F4844" t="s">
        <v>49</v>
      </c>
      <c r="G4844">
        <v>964</v>
      </c>
      <c r="H4844">
        <v>1</v>
      </c>
      <c r="I4844">
        <v>420</v>
      </c>
      <c r="J4844" t="s">
        <v>352</v>
      </c>
      <c r="K4844">
        <v>344</v>
      </c>
      <c r="L4844">
        <v>56</v>
      </c>
      <c r="M4844" t="s">
        <v>30</v>
      </c>
      <c r="N4844" t="s">
        <v>95</v>
      </c>
      <c r="O4844">
        <v>101</v>
      </c>
      <c r="P4844" t="s">
        <v>32</v>
      </c>
      <c r="S4844" t="s">
        <v>40</v>
      </c>
      <c r="T4844" t="s">
        <v>41</v>
      </c>
      <c r="U4844">
        <v>420</v>
      </c>
      <c r="Y4844" t="s">
        <v>7404</v>
      </c>
      <c r="AA4844">
        <v>34.161299999999997</v>
      </c>
      <c r="AB4844">
        <v>-118.4324</v>
      </c>
      <c r="AC4844">
        <f t="shared" si="75"/>
        <v>0</v>
      </c>
    </row>
    <row r="4845" spans="1:29" x14ac:dyDescent="0.35">
      <c r="A4845">
        <v>200314892</v>
      </c>
      <c r="B4845" s="1">
        <v>44040</v>
      </c>
      <c r="C4845" s="1">
        <v>44039</v>
      </c>
      <c r="D4845">
        <v>700</v>
      </c>
      <c r="E4845">
        <v>3</v>
      </c>
      <c r="F4845" t="s">
        <v>43</v>
      </c>
      <c r="G4845">
        <v>341</v>
      </c>
      <c r="H4845">
        <v>1</v>
      </c>
      <c r="I4845">
        <v>330</v>
      </c>
      <c r="J4845" t="s">
        <v>37</v>
      </c>
      <c r="K4845" t="s">
        <v>3512</v>
      </c>
      <c r="L4845">
        <v>52</v>
      </c>
      <c r="M4845" t="s">
        <v>30</v>
      </c>
      <c r="N4845" t="s">
        <v>95</v>
      </c>
      <c r="O4845">
        <v>101</v>
      </c>
      <c r="P4845" t="s">
        <v>32</v>
      </c>
      <c r="S4845" t="s">
        <v>40</v>
      </c>
      <c r="T4845" t="s">
        <v>41</v>
      </c>
      <c r="U4845">
        <v>330</v>
      </c>
      <c r="Y4845" t="s">
        <v>2081</v>
      </c>
      <c r="Z4845" t="s">
        <v>7405</v>
      </c>
      <c r="AA4845">
        <v>34.015099999999997</v>
      </c>
      <c r="AB4845">
        <v>-118.3657</v>
      </c>
      <c r="AC4845">
        <f t="shared" si="75"/>
        <v>0</v>
      </c>
    </row>
    <row r="4846" spans="1:29" x14ac:dyDescent="0.35">
      <c r="A4846">
        <v>200710933</v>
      </c>
      <c r="B4846" s="1">
        <v>44007</v>
      </c>
      <c r="C4846" s="1">
        <v>44007</v>
      </c>
      <c r="D4846">
        <v>1040</v>
      </c>
      <c r="E4846">
        <v>7</v>
      </c>
      <c r="F4846" t="s">
        <v>28</v>
      </c>
      <c r="G4846">
        <v>721</v>
      </c>
      <c r="H4846">
        <v>2</v>
      </c>
      <c r="I4846">
        <v>624</v>
      </c>
      <c r="J4846" t="s">
        <v>171</v>
      </c>
      <c r="K4846" t="s">
        <v>3768</v>
      </c>
      <c r="L4846">
        <v>36</v>
      </c>
      <c r="M4846" t="s">
        <v>94</v>
      </c>
      <c r="N4846" t="s">
        <v>163</v>
      </c>
      <c r="O4846">
        <v>701</v>
      </c>
      <c r="P4846" t="s">
        <v>1610</v>
      </c>
      <c r="Q4846">
        <v>400</v>
      </c>
      <c r="R4846" t="s">
        <v>143</v>
      </c>
      <c r="S4846" t="s">
        <v>84</v>
      </c>
      <c r="T4846" t="s">
        <v>85</v>
      </c>
      <c r="U4846">
        <v>624</v>
      </c>
      <c r="Y4846" t="s">
        <v>2042</v>
      </c>
      <c r="AA4846">
        <v>34.076799999999999</v>
      </c>
      <c r="AB4846">
        <v>-118.3806</v>
      </c>
      <c r="AC4846">
        <f t="shared" si="75"/>
        <v>0</v>
      </c>
    </row>
    <row r="4847" spans="1:29" x14ac:dyDescent="0.35">
      <c r="A4847">
        <v>201106058</v>
      </c>
      <c r="B4847" s="1">
        <v>43876</v>
      </c>
      <c r="C4847" s="1">
        <v>43876</v>
      </c>
      <c r="D4847">
        <v>1700</v>
      </c>
      <c r="E4847">
        <v>11</v>
      </c>
      <c r="F4847" t="s">
        <v>64</v>
      </c>
      <c r="G4847">
        <v>1146</v>
      </c>
      <c r="H4847">
        <v>1</v>
      </c>
      <c r="I4847">
        <v>440</v>
      </c>
      <c r="J4847" t="s">
        <v>213</v>
      </c>
      <c r="K4847">
        <v>344</v>
      </c>
      <c r="L4847">
        <v>14</v>
      </c>
      <c r="M4847" t="s">
        <v>30</v>
      </c>
      <c r="N4847" t="s">
        <v>95</v>
      </c>
      <c r="O4847">
        <v>736</v>
      </c>
      <c r="P4847" t="s">
        <v>7406</v>
      </c>
      <c r="S4847" t="s">
        <v>40</v>
      </c>
      <c r="T4847" t="s">
        <v>41</v>
      </c>
      <c r="U4847">
        <v>440</v>
      </c>
      <c r="Y4847" t="s">
        <v>7407</v>
      </c>
      <c r="AA4847">
        <v>34.105400000000003</v>
      </c>
      <c r="AB4847">
        <v>-118.2475</v>
      </c>
      <c r="AC4847">
        <f t="shared" si="75"/>
        <v>0</v>
      </c>
    </row>
    <row r="4848" spans="1:29" x14ac:dyDescent="0.35">
      <c r="A4848">
        <v>200506039</v>
      </c>
      <c r="B4848" s="1">
        <v>43879</v>
      </c>
      <c r="C4848" s="1">
        <v>43878</v>
      </c>
      <c r="D4848">
        <v>1550</v>
      </c>
      <c r="E4848">
        <v>5</v>
      </c>
      <c r="F4848" t="s">
        <v>98</v>
      </c>
      <c r="G4848">
        <v>566</v>
      </c>
      <c r="H4848">
        <v>2</v>
      </c>
      <c r="I4848">
        <v>740</v>
      </c>
      <c r="J4848" t="s">
        <v>224</v>
      </c>
      <c r="K4848" t="s">
        <v>7408</v>
      </c>
      <c r="L4848">
        <v>64</v>
      </c>
      <c r="M4848" t="s">
        <v>94</v>
      </c>
      <c r="N4848" t="s">
        <v>73</v>
      </c>
      <c r="O4848">
        <v>122</v>
      </c>
      <c r="P4848" t="s">
        <v>275</v>
      </c>
      <c r="S4848" t="s">
        <v>33</v>
      </c>
      <c r="T4848" t="s">
        <v>34</v>
      </c>
      <c r="U4848">
        <v>740</v>
      </c>
      <c r="Y4848" t="s">
        <v>1844</v>
      </c>
      <c r="AA4848">
        <v>33.737000000000002</v>
      </c>
      <c r="AB4848">
        <v>-118.28570000000001</v>
      </c>
      <c r="AC4848">
        <f t="shared" si="75"/>
        <v>1</v>
      </c>
    </row>
    <row r="4849" spans="1:29" x14ac:dyDescent="0.35">
      <c r="A4849">
        <v>200115844</v>
      </c>
      <c r="B4849" s="1">
        <v>44047</v>
      </c>
      <c r="C4849" s="1">
        <v>44039</v>
      </c>
      <c r="D4849">
        <v>1700</v>
      </c>
      <c r="E4849">
        <v>1</v>
      </c>
      <c r="F4849" t="s">
        <v>36</v>
      </c>
      <c r="G4849">
        <v>122</v>
      </c>
      <c r="H4849">
        <v>1</v>
      </c>
      <c r="I4849">
        <v>341</v>
      </c>
      <c r="J4849" t="s">
        <v>157</v>
      </c>
      <c r="K4849" t="s">
        <v>245</v>
      </c>
      <c r="L4849">
        <v>51</v>
      </c>
      <c r="M4849" t="s">
        <v>30</v>
      </c>
      <c r="N4849" t="s">
        <v>95</v>
      </c>
      <c r="O4849">
        <v>725</v>
      </c>
      <c r="P4849" t="s">
        <v>199</v>
      </c>
      <c r="S4849" t="s">
        <v>40</v>
      </c>
      <c r="T4849" t="s">
        <v>41</v>
      </c>
      <c r="U4849">
        <v>341</v>
      </c>
      <c r="Y4849" t="s">
        <v>7409</v>
      </c>
      <c r="AA4849">
        <v>34.056399999999996</v>
      </c>
      <c r="AB4849">
        <v>-118.2499</v>
      </c>
      <c r="AC4849">
        <f t="shared" si="75"/>
        <v>0</v>
      </c>
    </row>
    <row r="4850" spans="1:29" x14ac:dyDescent="0.35">
      <c r="A4850">
        <v>200512452</v>
      </c>
      <c r="B4850" s="1">
        <v>44042</v>
      </c>
      <c r="C4850" s="1">
        <v>44006</v>
      </c>
      <c r="D4850">
        <v>930</v>
      </c>
      <c r="E4850">
        <v>5</v>
      </c>
      <c r="F4850" t="s">
        <v>98</v>
      </c>
      <c r="G4850">
        <v>558</v>
      </c>
      <c r="H4850">
        <v>1</v>
      </c>
      <c r="I4850">
        <v>440</v>
      </c>
      <c r="J4850" t="s">
        <v>213</v>
      </c>
      <c r="K4850">
        <v>344</v>
      </c>
      <c r="L4850">
        <v>0</v>
      </c>
      <c r="M4850" t="s">
        <v>46</v>
      </c>
      <c r="N4850" t="s">
        <v>46</v>
      </c>
      <c r="O4850">
        <v>721</v>
      </c>
      <c r="P4850" t="s">
        <v>828</v>
      </c>
      <c r="S4850" t="s">
        <v>40</v>
      </c>
      <c r="T4850" t="s">
        <v>41</v>
      </c>
      <c r="U4850">
        <v>440</v>
      </c>
      <c r="Y4850" t="s">
        <v>7410</v>
      </c>
      <c r="AA4850">
        <v>33.749499999999998</v>
      </c>
      <c r="AB4850">
        <v>-118.28749999999999</v>
      </c>
      <c r="AC4850">
        <f t="shared" si="75"/>
        <v>0</v>
      </c>
    </row>
    <row r="4851" spans="1:29" x14ac:dyDescent="0.35">
      <c r="A4851">
        <v>201306979</v>
      </c>
      <c r="B4851" s="1">
        <v>43883</v>
      </c>
      <c r="C4851" s="1">
        <v>43883</v>
      </c>
      <c r="D4851">
        <v>1600</v>
      </c>
      <c r="E4851">
        <v>13</v>
      </c>
      <c r="F4851" t="s">
        <v>62</v>
      </c>
      <c r="G4851">
        <v>1342</v>
      </c>
      <c r="H4851">
        <v>2</v>
      </c>
      <c r="I4851">
        <v>626</v>
      </c>
      <c r="J4851" t="s">
        <v>141</v>
      </c>
      <c r="K4851" t="s">
        <v>7411</v>
      </c>
      <c r="L4851">
        <v>22</v>
      </c>
      <c r="M4851" t="s">
        <v>94</v>
      </c>
      <c r="N4851" t="s">
        <v>95</v>
      </c>
      <c r="O4851">
        <v>101</v>
      </c>
      <c r="P4851" t="s">
        <v>32</v>
      </c>
      <c r="Q4851">
        <v>500</v>
      </c>
      <c r="R4851" t="s">
        <v>184</v>
      </c>
      <c r="S4851" t="s">
        <v>84</v>
      </c>
      <c r="T4851" t="s">
        <v>85</v>
      </c>
      <c r="U4851">
        <v>626</v>
      </c>
      <c r="Y4851" t="s">
        <v>7412</v>
      </c>
      <c r="Z4851" t="s">
        <v>7413</v>
      </c>
      <c r="AA4851">
        <v>34.014600000000002</v>
      </c>
      <c r="AB4851">
        <v>-118.2688</v>
      </c>
      <c r="AC4851">
        <f t="shared" si="75"/>
        <v>0</v>
      </c>
    </row>
    <row r="4852" spans="1:29" x14ac:dyDescent="0.35">
      <c r="A4852">
        <v>201218970</v>
      </c>
      <c r="B4852" s="1">
        <v>44064</v>
      </c>
      <c r="C4852" s="1">
        <v>43996</v>
      </c>
      <c r="D4852">
        <v>2130</v>
      </c>
      <c r="E4852">
        <v>12</v>
      </c>
      <c r="F4852" t="s">
        <v>68</v>
      </c>
      <c r="G4852">
        <v>1245</v>
      </c>
      <c r="H4852">
        <v>1</v>
      </c>
      <c r="I4852">
        <v>420</v>
      </c>
      <c r="J4852" t="s">
        <v>352</v>
      </c>
      <c r="L4852">
        <v>0</v>
      </c>
      <c r="O4852">
        <v>101</v>
      </c>
      <c r="P4852" t="s">
        <v>32</v>
      </c>
      <c r="S4852" t="s">
        <v>40</v>
      </c>
      <c r="T4852" t="s">
        <v>41</v>
      </c>
      <c r="U4852">
        <v>420</v>
      </c>
      <c r="Y4852" t="s">
        <v>7414</v>
      </c>
      <c r="AA4852">
        <v>33.976199999999999</v>
      </c>
      <c r="AB4852">
        <v>-118.2924</v>
      </c>
      <c r="AC4852">
        <f t="shared" si="75"/>
        <v>0</v>
      </c>
    </row>
    <row r="4853" spans="1:29" x14ac:dyDescent="0.35">
      <c r="A4853">
        <v>200816393</v>
      </c>
      <c r="B4853" s="1">
        <v>44148</v>
      </c>
      <c r="C4853" s="1">
        <v>44145</v>
      </c>
      <c r="D4853">
        <v>905</v>
      </c>
      <c r="E4853">
        <v>8</v>
      </c>
      <c r="F4853" t="s">
        <v>109</v>
      </c>
      <c r="G4853">
        <v>836</v>
      </c>
      <c r="H4853">
        <v>1</v>
      </c>
      <c r="I4853">
        <v>331</v>
      </c>
      <c r="J4853" t="s">
        <v>233</v>
      </c>
      <c r="K4853" t="s">
        <v>7415</v>
      </c>
      <c r="L4853">
        <v>30</v>
      </c>
      <c r="M4853" t="s">
        <v>30</v>
      </c>
      <c r="N4853" t="s">
        <v>73</v>
      </c>
      <c r="O4853">
        <v>504</v>
      </c>
      <c r="P4853" t="s">
        <v>673</v>
      </c>
      <c r="S4853" t="s">
        <v>40</v>
      </c>
      <c r="T4853" t="s">
        <v>41</v>
      </c>
      <c r="U4853">
        <v>331</v>
      </c>
      <c r="Y4853" t="s">
        <v>7416</v>
      </c>
      <c r="Z4853" t="s">
        <v>7417</v>
      </c>
      <c r="AA4853">
        <v>34.0505</v>
      </c>
      <c r="AB4853">
        <v>-118.42149999999999</v>
      </c>
      <c r="AC4853">
        <f t="shared" si="75"/>
        <v>0</v>
      </c>
    </row>
    <row r="4854" spans="1:29" x14ac:dyDescent="0.35">
      <c r="A4854">
        <v>200711472</v>
      </c>
      <c r="B4854" s="1">
        <v>44014</v>
      </c>
      <c r="C4854" s="1">
        <v>44011</v>
      </c>
      <c r="D4854">
        <v>1900</v>
      </c>
      <c r="E4854">
        <v>7</v>
      </c>
      <c r="F4854" t="s">
        <v>28</v>
      </c>
      <c r="G4854">
        <v>743</v>
      </c>
      <c r="H4854">
        <v>1</v>
      </c>
      <c r="I4854">
        <v>330</v>
      </c>
      <c r="J4854" t="s">
        <v>37</v>
      </c>
      <c r="K4854" t="s">
        <v>7418</v>
      </c>
      <c r="L4854">
        <v>26</v>
      </c>
      <c r="M4854" t="s">
        <v>94</v>
      </c>
      <c r="N4854" t="s">
        <v>73</v>
      </c>
      <c r="O4854">
        <v>502</v>
      </c>
      <c r="P4854" t="s">
        <v>47</v>
      </c>
      <c r="S4854" t="s">
        <v>40</v>
      </c>
      <c r="T4854" t="s">
        <v>41</v>
      </c>
      <c r="U4854">
        <v>330</v>
      </c>
      <c r="Y4854" t="s">
        <v>7419</v>
      </c>
      <c r="AA4854">
        <v>34.059100000000001</v>
      </c>
      <c r="AB4854">
        <v>-118.35639999999999</v>
      </c>
      <c r="AC4854">
        <f t="shared" si="75"/>
        <v>0</v>
      </c>
    </row>
    <row r="4855" spans="1:29" x14ac:dyDescent="0.35">
      <c r="A4855">
        <v>201014246</v>
      </c>
      <c r="B4855" s="1">
        <v>44124</v>
      </c>
      <c r="C4855" s="1">
        <v>44124</v>
      </c>
      <c r="D4855">
        <v>1630</v>
      </c>
      <c r="E4855">
        <v>10</v>
      </c>
      <c r="F4855" t="s">
        <v>103</v>
      </c>
      <c r="G4855">
        <v>1023</v>
      </c>
      <c r="H4855">
        <v>2</v>
      </c>
      <c r="I4855">
        <v>624</v>
      </c>
      <c r="J4855" t="s">
        <v>171</v>
      </c>
      <c r="K4855" t="s">
        <v>7420</v>
      </c>
      <c r="L4855">
        <v>22</v>
      </c>
      <c r="M4855" t="s">
        <v>30</v>
      </c>
      <c r="N4855" t="s">
        <v>31</v>
      </c>
      <c r="O4855">
        <v>102</v>
      </c>
      <c r="P4855" t="s">
        <v>186</v>
      </c>
      <c r="Q4855">
        <v>400</v>
      </c>
      <c r="R4855" t="s">
        <v>143</v>
      </c>
      <c r="S4855" t="s">
        <v>40</v>
      </c>
      <c r="T4855" t="s">
        <v>41</v>
      </c>
      <c r="U4855">
        <v>624</v>
      </c>
      <c r="Y4855" t="s">
        <v>6725</v>
      </c>
      <c r="AA4855">
        <v>34.188699999999997</v>
      </c>
      <c r="AB4855">
        <v>-118.54470000000001</v>
      </c>
      <c r="AC4855">
        <f t="shared" si="75"/>
        <v>0</v>
      </c>
    </row>
    <row r="4856" spans="1:29" x14ac:dyDescent="0.35">
      <c r="A4856">
        <v>200706352</v>
      </c>
      <c r="B4856" s="1">
        <v>43880</v>
      </c>
      <c r="C4856" s="1">
        <v>43877</v>
      </c>
      <c r="D4856">
        <v>1300</v>
      </c>
      <c r="E4856">
        <v>7</v>
      </c>
      <c r="F4856" t="s">
        <v>28</v>
      </c>
      <c r="G4856">
        <v>758</v>
      </c>
      <c r="H4856">
        <v>2</v>
      </c>
      <c r="I4856">
        <v>745</v>
      </c>
      <c r="J4856" t="s">
        <v>139</v>
      </c>
      <c r="K4856" t="s">
        <v>239</v>
      </c>
      <c r="L4856">
        <v>68</v>
      </c>
      <c r="M4856" t="s">
        <v>30</v>
      </c>
      <c r="N4856" t="s">
        <v>73</v>
      </c>
      <c r="O4856">
        <v>122</v>
      </c>
      <c r="P4856" t="s">
        <v>275</v>
      </c>
      <c r="S4856" t="s">
        <v>40</v>
      </c>
      <c r="T4856" t="s">
        <v>41</v>
      </c>
      <c r="U4856">
        <v>745</v>
      </c>
      <c r="Y4856" t="s">
        <v>7421</v>
      </c>
      <c r="AA4856">
        <v>34.052399999999999</v>
      </c>
      <c r="AB4856">
        <v>-118.3343</v>
      </c>
      <c r="AC4856">
        <f t="shared" si="75"/>
        <v>0</v>
      </c>
    </row>
    <row r="4857" spans="1:29" x14ac:dyDescent="0.35">
      <c r="A4857">
        <v>200912270</v>
      </c>
      <c r="B4857" s="1">
        <v>44024</v>
      </c>
      <c r="C4857" s="1">
        <v>44024</v>
      </c>
      <c r="D4857">
        <v>2140</v>
      </c>
      <c r="E4857">
        <v>9</v>
      </c>
      <c r="F4857" t="s">
        <v>49</v>
      </c>
      <c r="G4857">
        <v>906</v>
      </c>
      <c r="H4857">
        <v>2</v>
      </c>
      <c r="I4857">
        <v>624</v>
      </c>
      <c r="J4857" t="s">
        <v>171</v>
      </c>
      <c r="K4857" t="s">
        <v>7422</v>
      </c>
      <c r="L4857">
        <v>55</v>
      </c>
      <c r="M4857" t="s">
        <v>30</v>
      </c>
      <c r="N4857" t="s">
        <v>95</v>
      </c>
      <c r="O4857">
        <v>108</v>
      </c>
      <c r="P4857" t="s">
        <v>105</v>
      </c>
      <c r="Q4857">
        <v>400</v>
      </c>
      <c r="R4857" t="s">
        <v>143</v>
      </c>
      <c r="S4857" t="s">
        <v>40</v>
      </c>
      <c r="T4857" t="s">
        <v>41</v>
      </c>
      <c r="U4857">
        <v>624</v>
      </c>
      <c r="Y4857" t="s">
        <v>6337</v>
      </c>
      <c r="AA4857">
        <v>34.203000000000003</v>
      </c>
      <c r="AB4857">
        <v>-118.4487</v>
      </c>
      <c r="AC4857">
        <f t="shared" si="75"/>
        <v>0</v>
      </c>
    </row>
    <row r="4858" spans="1:29" x14ac:dyDescent="0.35">
      <c r="A4858">
        <v>200306234</v>
      </c>
      <c r="B4858" s="1">
        <v>43868</v>
      </c>
      <c r="C4858" s="1">
        <v>43831</v>
      </c>
      <c r="D4858">
        <v>1500</v>
      </c>
      <c r="E4858">
        <v>3</v>
      </c>
      <c r="F4858" t="s">
        <v>43</v>
      </c>
      <c r="G4858">
        <v>379</v>
      </c>
      <c r="H4858">
        <v>1</v>
      </c>
      <c r="I4858">
        <v>122</v>
      </c>
      <c r="J4858" t="s">
        <v>2660</v>
      </c>
      <c r="K4858" t="s">
        <v>7423</v>
      </c>
      <c r="L4858">
        <v>24</v>
      </c>
      <c r="M4858" t="s">
        <v>94</v>
      </c>
      <c r="N4858" t="s">
        <v>163</v>
      </c>
      <c r="O4858">
        <v>101</v>
      </c>
      <c r="P4858" t="s">
        <v>32</v>
      </c>
      <c r="Q4858">
        <v>400</v>
      </c>
      <c r="R4858" t="s">
        <v>143</v>
      </c>
      <c r="S4858" t="s">
        <v>40</v>
      </c>
      <c r="T4858" t="s">
        <v>41</v>
      </c>
      <c r="U4858">
        <v>122</v>
      </c>
      <c r="V4858">
        <v>910</v>
      </c>
      <c r="Y4858" t="s">
        <v>2967</v>
      </c>
      <c r="AA4858">
        <v>34.014099999999999</v>
      </c>
      <c r="AB4858">
        <v>-118.2915</v>
      </c>
      <c r="AC4858">
        <f t="shared" si="75"/>
        <v>0</v>
      </c>
    </row>
    <row r="4859" spans="1:29" x14ac:dyDescent="0.35">
      <c r="A4859">
        <v>200306702</v>
      </c>
      <c r="B4859" s="1">
        <v>43876</v>
      </c>
      <c r="C4859" s="1">
        <v>43876</v>
      </c>
      <c r="D4859">
        <v>1140</v>
      </c>
      <c r="E4859">
        <v>3</v>
      </c>
      <c r="F4859" t="s">
        <v>43</v>
      </c>
      <c r="G4859">
        <v>318</v>
      </c>
      <c r="H4859">
        <v>2</v>
      </c>
      <c r="I4859">
        <v>624</v>
      </c>
      <c r="J4859" t="s">
        <v>171</v>
      </c>
      <c r="K4859" t="s">
        <v>7424</v>
      </c>
      <c r="L4859">
        <v>25</v>
      </c>
      <c r="M4859" t="s">
        <v>94</v>
      </c>
      <c r="N4859" t="s">
        <v>73</v>
      </c>
      <c r="O4859">
        <v>301</v>
      </c>
      <c r="P4859" t="s">
        <v>155</v>
      </c>
      <c r="Q4859">
        <v>400</v>
      </c>
      <c r="R4859" t="s">
        <v>143</v>
      </c>
      <c r="S4859" t="s">
        <v>40</v>
      </c>
      <c r="T4859" t="s">
        <v>41</v>
      </c>
      <c r="U4859">
        <v>624</v>
      </c>
      <c r="Y4859" t="s">
        <v>7425</v>
      </c>
      <c r="AA4859">
        <v>34.034799999999997</v>
      </c>
      <c r="AB4859">
        <v>-118.2876</v>
      </c>
      <c r="AC4859">
        <f t="shared" si="75"/>
        <v>0</v>
      </c>
    </row>
    <row r="4860" spans="1:29" x14ac:dyDescent="0.35">
      <c r="A4860">
        <v>200915863</v>
      </c>
      <c r="B4860" s="1">
        <v>44117</v>
      </c>
      <c r="C4860" s="1">
        <v>44116</v>
      </c>
      <c r="D4860">
        <v>1830</v>
      </c>
      <c r="E4860">
        <v>9</v>
      </c>
      <c r="F4860" t="s">
        <v>49</v>
      </c>
      <c r="G4860">
        <v>946</v>
      </c>
      <c r="H4860">
        <v>1</v>
      </c>
      <c r="I4860">
        <v>480</v>
      </c>
      <c r="J4860" t="s">
        <v>44</v>
      </c>
      <c r="K4860">
        <v>344</v>
      </c>
      <c r="L4860">
        <v>42</v>
      </c>
      <c r="M4860" t="s">
        <v>30</v>
      </c>
      <c r="N4860" t="s">
        <v>31</v>
      </c>
      <c r="O4860">
        <v>707</v>
      </c>
      <c r="P4860" t="s">
        <v>280</v>
      </c>
      <c r="S4860" t="s">
        <v>40</v>
      </c>
      <c r="T4860" t="s">
        <v>41</v>
      </c>
      <c r="U4860">
        <v>480</v>
      </c>
      <c r="Y4860" t="s">
        <v>7426</v>
      </c>
      <c r="AA4860">
        <v>34.1721</v>
      </c>
      <c r="AB4860">
        <v>-118.4362</v>
      </c>
      <c r="AC4860">
        <f t="shared" si="75"/>
        <v>0</v>
      </c>
    </row>
    <row r="4861" spans="1:29" x14ac:dyDescent="0.35">
      <c r="A4861">
        <v>200607766</v>
      </c>
      <c r="B4861" s="1">
        <v>43902</v>
      </c>
      <c r="C4861" s="1">
        <v>43901</v>
      </c>
      <c r="D4861">
        <v>330</v>
      </c>
      <c r="E4861">
        <v>6</v>
      </c>
      <c r="F4861" t="s">
        <v>91</v>
      </c>
      <c r="G4861">
        <v>666</v>
      </c>
      <c r="H4861">
        <v>2</v>
      </c>
      <c r="I4861">
        <v>624</v>
      </c>
      <c r="J4861" t="s">
        <v>171</v>
      </c>
      <c r="K4861" t="s">
        <v>7427</v>
      </c>
      <c r="L4861">
        <v>22</v>
      </c>
      <c r="M4861" t="s">
        <v>94</v>
      </c>
      <c r="N4861" t="s">
        <v>73</v>
      </c>
      <c r="O4861">
        <v>501</v>
      </c>
      <c r="P4861" t="s">
        <v>164</v>
      </c>
      <c r="Q4861">
        <v>400</v>
      </c>
      <c r="R4861" t="s">
        <v>143</v>
      </c>
      <c r="S4861" t="s">
        <v>40</v>
      </c>
      <c r="T4861" t="s">
        <v>41</v>
      </c>
      <c r="U4861">
        <v>624</v>
      </c>
      <c r="Y4861" t="s">
        <v>7428</v>
      </c>
      <c r="AA4861">
        <v>34.092599999999997</v>
      </c>
      <c r="AB4861">
        <v>-118.3244</v>
      </c>
      <c r="AC4861">
        <f t="shared" si="75"/>
        <v>0</v>
      </c>
    </row>
    <row r="4862" spans="1:29" x14ac:dyDescent="0.35">
      <c r="A4862">
        <v>200400622</v>
      </c>
      <c r="B4862" s="1">
        <v>43880</v>
      </c>
      <c r="C4862" s="1">
        <v>43880</v>
      </c>
      <c r="D4862">
        <v>1245</v>
      </c>
      <c r="E4862">
        <v>4</v>
      </c>
      <c r="F4862" t="s">
        <v>54</v>
      </c>
      <c r="G4862">
        <v>459</v>
      </c>
      <c r="H4862">
        <v>2</v>
      </c>
      <c r="I4862">
        <v>740</v>
      </c>
      <c r="J4862" t="s">
        <v>224</v>
      </c>
      <c r="K4862" t="s">
        <v>738</v>
      </c>
      <c r="L4862">
        <v>47</v>
      </c>
      <c r="M4862" t="s">
        <v>94</v>
      </c>
      <c r="N4862" t="s">
        <v>95</v>
      </c>
      <c r="O4862">
        <v>501</v>
      </c>
      <c r="P4862" t="s">
        <v>164</v>
      </c>
      <c r="S4862" t="s">
        <v>40</v>
      </c>
      <c r="T4862" t="s">
        <v>41</v>
      </c>
      <c r="U4862">
        <v>740</v>
      </c>
      <c r="V4862">
        <v>998</v>
      </c>
      <c r="Y4862" t="s">
        <v>7429</v>
      </c>
      <c r="AA4862">
        <v>34.040700000000001</v>
      </c>
      <c r="AB4862">
        <v>-118.1939</v>
      </c>
      <c r="AC4862">
        <f t="shared" si="75"/>
        <v>0</v>
      </c>
    </row>
    <row r="4863" spans="1:29" x14ac:dyDescent="0.35">
      <c r="A4863">
        <v>201216943</v>
      </c>
      <c r="B4863" s="1">
        <v>44029</v>
      </c>
      <c r="C4863" s="1">
        <v>44029</v>
      </c>
      <c r="D4863">
        <v>1440</v>
      </c>
      <c r="E4863">
        <v>12</v>
      </c>
      <c r="F4863" t="s">
        <v>68</v>
      </c>
      <c r="G4863">
        <v>1233</v>
      </c>
      <c r="H4863">
        <v>2</v>
      </c>
      <c r="I4863">
        <v>740</v>
      </c>
      <c r="J4863" t="s">
        <v>224</v>
      </c>
      <c r="K4863">
        <v>329</v>
      </c>
      <c r="L4863">
        <v>0</v>
      </c>
      <c r="M4863" t="s">
        <v>94</v>
      </c>
      <c r="N4863" t="s">
        <v>163</v>
      </c>
      <c r="O4863">
        <v>501</v>
      </c>
      <c r="P4863" t="s">
        <v>164</v>
      </c>
      <c r="S4863" t="s">
        <v>40</v>
      </c>
      <c r="T4863" t="s">
        <v>41</v>
      </c>
      <c r="U4863">
        <v>740</v>
      </c>
      <c r="Y4863" t="s">
        <v>7430</v>
      </c>
      <c r="AA4863">
        <v>33.985900000000001</v>
      </c>
      <c r="AB4863">
        <v>-118.30459999999999</v>
      </c>
      <c r="AC4863">
        <f t="shared" si="75"/>
        <v>0</v>
      </c>
    </row>
    <row r="4864" spans="1:29" x14ac:dyDescent="0.35">
      <c r="A4864">
        <v>200110448</v>
      </c>
      <c r="B4864" s="1">
        <v>43935</v>
      </c>
      <c r="C4864" s="1">
        <v>43933</v>
      </c>
      <c r="D4864">
        <v>810</v>
      </c>
      <c r="E4864">
        <v>1</v>
      </c>
      <c r="F4864" t="s">
        <v>36</v>
      </c>
      <c r="G4864">
        <v>163</v>
      </c>
      <c r="H4864">
        <v>1</v>
      </c>
      <c r="I4864">
        <v>330</v>
      </c>
      <c r="J4864" t="s">
        <v>37</v>
      </c>
      <c r="K4864" t="s">
        <v>7431</v>
      </c>
      <c r="L4864">
        <v>53</v>
      </c>
      <c r="M4864" t="s">
        <v>94</v>
      </c>
      <c r="N4864" t="s">
        <v>73</v>
      </c>
      <c r="O4864">
        <v>101</v>
      </c>
      <c r="P4864" t="s">
        <v>32</v>
      </c>
      <c r="S4864" t="s">
        <v>40</v>
      </c>
      <c r="T4864" t="s">
        <v>41</v>
      </c>
      <c r="U4864">
        <v>330</v>
      </c>
      <c r="V4864">
        <v>998</v>
      </c>
      <c r="Y4864" t="s">
        <v>6309</v>
      </c>
      <c r="Z4864" t="s">
        <v>7432</v>
      </c>
      <c r="AA4864">
        <v>34.042299999999997</v>
      </c>
      <c r="AB4864">
        <v>-118.2561</v>
      </c>
      <c r="AC4864">
        <f t="shared" si="75"/>
        <v>0</v>
      </c>
    </row>
    <row r="4865" spans="1:29" x14ac:dyDescent="0.35">
      <c r="A4865">
        <v>200908353</v>
      </c>
      <c r="B4865" s="1">
        <v>43931</v>
      </c>
      <c r="C4865" s="1">
        <v>43931</v>
      </c>
      <c r="D4865">
        <v>1500</v>
      </c>
      <c r="E4865">
        <v>9</v>
      </c>
      <c r="F4865" t="s">
        <v>49</v>
      </c>
      <c r="G4865">
        <v>914</v>
      </c>
      <c r="H4865">
        <v>2</v>
      </c>
      <c r="I4865">
        <v>946</v>
      </c>
      <c r="J4865" t="s">
        <v>125</v>
      </c>
      <c r="K4865">
        <v>1501</v>
      </c>
      <c r="L4865">
        <v>52</v>
      </c>
      <c r="M4865" t="s">
        <v>94</v>
      </c>
      <c r="N4865" t="s">
        <v>95</v>
      </c>
      <c r="O4865">
        <v>701</v>
      </c>
      <c r="P4865" t="s">
        <v>1610</v>
      </c>
      <c r="S4865" t="s">
        <v>84</v>
      </c>
      <c r="T4865" t="s">
        <v>85</v>
      </c>
      <c r="U4865">
        <v>946</v>
      </c>
      <c r="Y4865" t="s">
        <v>6610</v>
      </c>
      <c r="AA4865">
        <v>34.197600000000001</v>
      </c>
      <c r="AB4865">
        <v>-118.45740000000001</v>
      </c>
      <c r="AC4865">
        <f t="shared" si="75"/>
        <v>0</v>
      </c>
    </row>
    <row r="4866" spans="1:29" x14ac:dyDescent="0.35">
      <c r="A4866">
        <v>200917307</v>
      </c>
      <c r="B4866" s="1">
        <v>44151</v>
      </c>
      <c r="C4866" s="1">
        <v>44150</v>
      </c>
      <c r="D4866">
        <v>1100</v>
      </c>
      <c r="E4866">
        <v>9</v>
      </c>
      <c r="F4866" t="s">
        <v>49</v>
      </c>
      <c r="G4866">
        <v>904</v>
      </c>
      <c r="H4866">
        <v>1</v>
      </c>
      <c r="I4866">
        <v>510</v>
      </c>
      <c r="J4866" t="s">
        <v>29</v>
      </c>
      <c r="L4866">
        <v>0</v>
      </c>
      <c r="O4866">
        <v>101</v>
      </c>
      <c r="P4866" t="s">
        <v>32</v>
      </c>
      <c r="S4866" t="s">
        <v>40</v>
      </c>
      <c r="T4866" t="s">
        <v>41</v>
      </c>
      <c r="U4866">
        <v>510</v>
      </c>
      <c r="Y4866" t="s">
        <v>2319</v>
      </c>
      <c r="AA4866">
        <v>34.201300000000003</v>
      </c>
      <c r="AB4866">
        <v>-118.4586</v>
      </c>
      <c r="AC4866">
        <f t="shared" si="75"/>
        <v>0</v>
      </c>
    </row>
    <row r="4867" spans="1:29" x14ac:dyDescent="0.35">
      <c r="A4867">
        <v>200909238</v>
      </c>
      <c r="B4867" s="1">
        <v>43954</v>
      </c>
      <c r="C4867" s="1">
        <v>43953</v>
      </c>
      <c r="D4867">
        <v>130</v>
      </c>
      <c r="E4867">
        <v>9</v>
      </c>
      <c r="F4867" t="s">
        <v>49</v>
      </c>
      <c r="G4867">
        <v>935</v>
      </c>
      <c r="H4867">
        <v>2</v>
      </c>
      <c r="I4867">
        <v>626</v>
      </c>
      <c r="J4867" t="s">
        <v>141</v>
      </c>
      <c r="K4867" t="s">
        <v>2246</v>
      </c>
      <c r="L4867">
        <v>27</v>
      </c>
      <c r="M4867" t="s">
        <v>94</v>
      </c>
      <c r="N4867" t="s">
        <v>95</v>
      </c>
      <c r="O4867">
        <v>502</v>
      </c>
      <c r="P4867" t="s">
        <v>47</v>
      </c>
      <c r="Q4867">
        <v>400</v>
      </c>
      <c r="R4867" t="s">
        <v>143</v>
      </c>
      <c r="S4867" t="s">
        <v>33</v>
      </c>
      <c r="T4867" t="s">
        <v>34</v>
      </c>
      <c r="U4867">
        <v>626</v>
      </c>
      <c r="V4867">
        <v>998</v>
      </c>
      <c r="Y4867" t="s">
        <v>1658</v>
      </c>
      <c r="AA4867">
        <v>34.182600000000001</v>
      </c>
      <c r="AB4867">
        <v>-118.4444</v>
      </c>
      <c r="AC4867">
        <f t="shared" ref="AC4867:AC4930" si="76">IF(OR((S:S)="CC", S:S="AA",S:S="JA"), 1, 0)</f>
        <v>1</v>
      </c>
    </row>
    <row r="4868" spans="1:29" x14ac:dyDescent="0.35">
      <c r="A4868">
        <v>200915750</v>
      </c>
      <c r="B4868" s="1">
        <v>44114</v>
      </c>
      <c r="C4868" s="1">
        <v>44113</v>
      </c>
      <c r="D4868">
        <v>1130</v>
      </c>
      <c r="E4868">
        <v>9</v>
      </c>
      <c r="F4868" t="s">
        <v>49</v>
      </c>
      <c r="G4868">
        <v>941</v>
      </c>
      <c r="H4868">
        <v>1</v>
      </c>
      <c r="I4868">
        <v>330</v>
      </c>
      <c r="J4868" t="s">
        <v>37</v>
      </c>
      <c r="K4868" t="s">
        <v>2947</v>
      </c>
      <c r="L4868">
        <v>26</v>
      </c>
      <c r="M4868" t="s">
        <v>94</v>
      </c>
      <c r="N4868" t="s">
        <v>95</v>
      </c>
      <c r="O4868">
        <v>101</v>
      </c>
      <c r="P4868" t="s">
        <v>32</v>
      </c>
      <c r="S4868" t="s">
        <v>40</v>
      </c>
      <c r="T4868" t="s">
        <v>41</v>
      </c>
      <c r="U4868">
        <v>330</v>
      </c>
      <c r="Y4868" t="s">
        <v>7433</v>
      </c>
      <c r="AA4868">
        <v>34.174399999999999</v>
      </c>
      <c r="AB4868">
        <v>-118.45740000000001</v>
      </c>
      <c r="AC4868">
        <f t="shared" si="76"/>
        <v>0</v>
      </c>
    </row>
    <row r="4869" spans="1:29" x14ac:dyDescent="0.35">
      <c r="A4869">
        <v>200508877</v>
      </c>
      <c r="B4869" s="1">
        <v>43951</v>
      </c>
      <c r="C4869" s="1">
        <v>43951</v>
      </c>
      <c r="D4869">
        <v>1210</v>
      </c>
      <c r="E4869">
        <v>5</v>
      </c>
      <c r="F4869" t="s">
        <v>98</v>
      </c>
      <c r="G4869">
        <v>563</v>
      </c>
      <c r="H4869">
        <v>2</v>
      </c>
      <c r="I4869">
        <v>626</v>
      </c>
      <c r="J4869" t="s">
        <v>141</v>
      </c>
      <c r="K4869" t="s">
        <v>7434</v>
      </c>
      <c r="L4869">
        <v>38</v>
      </c>
      <c r="M4869" t="s">
        <v>30</v>
      </c>
      <c r="N4869" t="s">
        <v>95</v>
      </c>
      <c r="O4869">
        <v>502</v>
      </c>
      <c r="P4869" t="s">
        <v>47</v>
      </c>
      <c r="Q4869">
        <v>400</v>
      </c>
      <c r="R4869" t="s">
        <v>143</v>
      </c>
      <c r="S4869" t="s">
        <v>84</v>
      </c>
      <c r="T4869" t="s">
        <v>85</v>
      </c>
      <c r="U4869">
        <v>626</v>
      </c>
      <c r="Y4869" t="s">
        <v>7435</v>
      </c>
      <c r="AA4869">
        <v>33.7288</v>
      </c>
      <c r="AB4869">
        <v>-118.2902</v>
      </c>
      <c r="AC4869">
        <f t="shared" si="76"/>
        <v>0</v>
      </c>
    </row>
    <row r="4870" spans="1:29" x14ac:dyDescent="0.35">
      <c r="A4870">
        <v>200709236</v>
      </c>
      <c r="B4870" s="1">
        <v>43965</v>
      </c>
      <c r="C4870" s="1">
        <v>43899</v>
      </c>
      <c r="D4870">
        <v>1200</v>
      </c>
      <c r="E4870">
        <v>7</v>
      </c>
      <c r="F4870" t="s">
        <v>28</v>
      </c>
      <c r="G4870">
        <v>749</v>
      </c>
      <c r="H4870">
        <v>1</v>
      </c>
      <c r="I4870">
        <v>310</v>
      </c>
      <c r="J4870" t="s">
        <v>71</v>
      </c>
      <c r="K4870" t="s">
        <v>7436</v>
      </c>
      <c r="L4870">
        <v>47</v>
      </c>
      <c r="M4870" t="s">
        <v>30</v>
      </c>
      <c r="N4870" t="s">
        <v>173</v>
      </c>
      <c r="O4870">
        <v>501</v>
      </c>
      <c r="P4870" t="s">
        <v>164</v>
      </c>
      <c r="S4870" t="s">
        <v>40</v>
      </c>
      <c r="T4870" t="s">
        <v>41</v>
      </c>
      <c r="U4870">
        <v>310</v>
      </c>
      <c r="Y4870" t="s">
        <v>7437</v>
      </c>
      <c r="AA4870">
        <v>34.056100000000001</v>
      </c>
      <c r="AB4870">
        <v>-118.32640000000001</v>
      </c>
      <c r="AC4870">
        <f t="shared" si="76"/>
        <v>0</v>
      </c>
    </row>
    <row r="4871" spans="1:29" x14ac:dyDescent="0.35">
      <c r="A4871">
        <v>200300836</v>
      </c>
      <c r="B4871" s="1">
        <v>44119</v>
      </c>
      <c r="C4871" s="1">
        <v>44119</v>
      </c>
      <c r="D4871">
        <v>1010</v>
      </c>
      <c r="E4871">
        <v>3</v>
      </c>
      <c r="F4871" t="s">
        <v>43</v>
      </c>
      <c r="G4871">
        <v>395</v>
      </c>
      <c r="H4871">
        <v>1</v>
      </c>
      <c r="I4871">
        <v>320</v>
      </c>
      <c r="J4871" t="s">
        <v>435</v>
      </c>
      <c r="K4871" t="s">
        <v>7438</v>
      </c>
      <c r="L4871">
        <v>29</v>
      </c>
      <c r="M4871" t="s">
        <v>94</v>
      </c>
      <c r="N4871" t="s">
        <v>95</v>
      </c>
      <c r="O4871">
        <v>502</v>
      </c>
      <c r="P4871" t="s">
        <v>47</v>
      </c>
      <c r="S4871" t="s">
        <v>33</v>
      </c>
      <c r="T4871" t="s">
        <v>34</v>
      </c>
      <c r="U4871">
        <v>320</v>
      </c>
      <c r="Y4871" t="s">
        <v>5846</v>
      </c>
      <c r="AA4871">
        <v>34.007300000000001</v>
      </c>
      <c r="AB4871">
        <v>-118.3108</v>
      </c>
      <c r="AC4871">
        <f t="shared" si="76"/>
        <v>1</v>
      </c>
    </row>
    <row r="4872" spans="1:29" x14ac:dyDescent="0.35">
      <c r="A4872">
        <v>201008455</v>
      </c>
      <c r="B4872" s="1">
        <v>43948</v>
      </c>
      <c r="C4872" s="1">
        <v>43948</v>
      </c>
      <c r="D4872">
        <v>2100</v>
      </c>
      <c r="E4872">
        <v>10</v>
      </c>
      <c r="F4872" t="s">
        <v>103</v>
      </c>
      <c r="G4872">
        <v>1015</v>
      </c>
      <c r="H4872">
        <v>1</v>
      </c>
      <c r="I4872">
        <v>310</v>
      </c>
      <c r="J4872" t="s">
        <v>71</v>
      </c>
      <c r="K4872" t="s">
        <v>7439</v>
      </c>
      <c r="L4872">
        <v>0</v>
      </c>
      <c r="M4872" t="s">
        <v>30</v>
      </c>
      <c r="N4872" t="s">
        <v>31</v>
      </c>
      <c r="O4872">
        <v>217</v>
      </c>
      <c r="P4872" t="s">
        <v>2030</v>
      </c>
      <c r="Q4872">
        <v>311</v>
      </c>
      <c r="R4872" t="s">
        <v>390</v>
      </c>
      <c r="S4872" t="s">
        <v>40</v>
      </c>
      <c r="T4872" t="s">
        <v>41</v>
      </c>
      <c r="U4872">
        <v>310</v>
      </c>
      <c r="Y4872" t="s">
        <v>7440</v>
      </c>
      <c r="AA4872">
        <v>34.204799999999999</v>
      </c>
      <c r="AB4872">
        <v>-118.5273</v>
      </c>
      <c r="AC4872">
        <f t="shared" si="76"/>
        <v>0</v>
      </c>
    </row>
    <row r="4873" spans="1:29" x14ac:dyDescent="0.35">
      <c r="A4873">
        <v>200305492</v>
      </c>
      <c r="B4873" s="1">
        <v>43856</v>
      </c>
      <c r="C4873" s="1">
        <v>43856</v>
      </c>
      <c r="D4873">
        <v>1000</v>
      </c>
      <c r="E4873">
        <v>3</v>
      </c>
      <c r="F4873" t="s">
        <v>43</v>
      </c>
      <c r="G4873">
        <v>379</v>
      </c>
      <c r="H4873">
        <v>2</v>
      </c>
      <c r="I4873">
        <v>624</v>
      </c>
      <c r="J4873" t="s">
        <v>171</v>
      </c>
      <c r="K4873" t="s">
        <v>7441</v>
      </c>
      <c r="L4873">
        <v>23</v>
      </c>
      <c r="M4873" t="s">
        <v>94</v>
      </c>
      <c r="N4873" t="s">
        <v>95</v>
      </c>
      <c r="O4873">
        <v>203</v>
      </c>
      <c r="P4873" t="s">
        <v>101</v>
      </c>
      <c r="Q4873">
        <v>400</v>
      </c>
      <c r="R4873" t="s">
        <v>143</v>
      </c>
      <c r="S4873" t="s">
        <v>40</v>
      </c>
      <c r="T4873" t="s">
        <v>41</v>
      </c>
      <c r="U4873">
        <v>624</v>
      </c>
      <c r="Y4873" t="s">
        <v>7442</v>
      </c>
      <c r="AA4873">
        <v>34.014499999999998</v>
      </c>
      <c r="AB4873">
        <v>-118.2937</v>
      </c>
      <c r="AC4873">
        <f t="shared" si="76"/>
        <v>0</v>
      </c>
    </row>
    <row r="4874" spans="1:29" x14ac:dyDescent="0.35">
      <c r="A4874">
        <v>200408601</v>
      </c>
      <c r="B4874" s="1">
        <v>43958</v>
      </c>
      <c r="C4874" s="1">
        <v>43908</v>
      </c>
      <c r="D4874">
        <v>1730</v>
      </c>
      <c r="E4874">
        <v>4</v>
      </c>
      <c r="F4874" t="s">
        <v>54</v>
      </c>
      <c r="G4874">
        <v>464</v>
      </c>
      <c r="H4874">
        <v>1</v>
      </c>
      <c r="I4874">
        <v>310</v>
      </c>
      <c r="J4874" t="s">
        <v>71</v>
      </c>
      <c r="K4874" t="s">
        <v>7443</v>
      </c>
      <c r="L4874">
        <v>0</v>
      </c>
      <c r="M4874" t="s">
        <v>30</v>
      </c>
      <c r="N4874" t="s">
        <v>73</v>
      </c>
      <c r="O4874">
        <v>738</v>
      </c>
      <c r="P4874" t="s">
        <v>3273</v>
      </c>
      <c r="S4874" t="s">
        <v>40</v>
      </c>
      <c r="T4874" t="s">
        <v>41</v>
      </c>
      <c r="U4874">
        <v>310</v>
      </c>
      <c r="V4874">
        <v>998</v>
      </c>
      <c r="Y4874" t="s">
        <v>7444</v>
      </c>
      <c r="AA4874">
        <v>34.044400000000003</v>
      </c>
      <c r="AB4874">
        <v>-118.21250000000001</v>
      </c>
      <c r="AC4874">
        <f t="shared" si="76"/>
        <v>0</v>
      </c>
    </row>
    <row r="4875" spans="1:29" x14ac:dyDescent="0.35">
      <c r="A4875">
        <v>200118558</v>
      </c>
      <c r="B4875" s="1">
        <v>44101</v>
      </c>
      <c r="C4875" s="1">
        <v>44101</v>
      </c>
      <c r="D4875">
        <v>130</v>
      </c>
      <c r="E4875">
        <v>1</v>
      </c>
      <c r="F4875" t="s">
        <v>36</v>
      </c>
      <c r="G4875">
        <v>182</v>
      </c>
      <c r="H4875">
        <v>1</v>
      </c>
      <c r="I4875">
        <v>420</v>
      </c>
      <c r="J4875" t="s">
        <v>352</v>
      </c>
      <c r="K4875">
        <v>344</v>
      </c>
      <c r="L4875">
        <v>31</v>
      </c>
      <c r="M4875" t="s">
        <v>94</v>
      </c>
      <c r="N4875" t="s">
        <v>163</v>
      </c>
      <c r="O4875">
        <v>123</v>
      </c>
      <c r="P4875" t="s">
        <v>290</v>
      </c>
      <c r="S4875" t="s">
        <v>40</v>
      </c>
      <c r="T4875" t="s">
        <v>41</v>
      </c>
      <c r="U4875">
        <v>420</v>
      </c>
      <c r="Y4875" t="s">
        <v>6953</v>
      </c>
      <c r="AA4875">
        <v>34.0383</v>
      </c>
      <c r="AB4875">
        <v>-118.2633</v>
      </c>
      <c r="AC4875">
        <f t="shared" si="76"/>
        <v>0</v>
      </c>
    </row>
    <row r="4876" spans="1:29" x14ac:dyDescent="0.35">
      <c r="A4876">
        <v>200913231</v>
      </c>
      <c r="B4876" s="1">
        <v>44050</v>
      </c>
      <c r="C4876" s="1">
        <v>44049</v>
      </c>
      <c r="D4876">
        <v>1700</v>
      </c>
      <c r="E4876">
        <v>9</v>
      </c>
      <c r="F4876" t="s">
        <v>49</v>
      </c>
      <c r="G4876">
        <v>985</v>
      </c>
      <c r="H4876">
        <v>1</v>
      </c>
      <c r="I4876">
        <v>510</v>
      </c>
      <c r="J4876" t="s">
        <v>29</v>
      </c>
      <c r="L4876">
        <v>0</v>
      </c>
      <c r="O4876">
        <v>101</v>
      </c>
      <c r="P4876" t="s">
        <v>32</v>
      </c>
      <c r="S4876" t="s">
        <v>40</v>
      </c>
      <c r="T4876" t="s">
        <v>41</v>
      </c>
      <c r="U4876">
        <v>510</v>
      </c>
      <c r="Y4876" t="s">
        <v>7445</v>
      </c>
      <c r="AA4876">
        <v>34.148600000000002</v>
      </c>
      <c r="AB4876">
        <v>-118.4425</v>
      </c>
      <c r="AC4876">
        <f t="shared" si="76"/>
        <v>0</v>
      </c>
    </row>
    <row r="4877" spans="1:29" x14ac:dyDescent="0.35">
      <c r="A4877">
        <v>200912955</v>
      </c>
      <c r="B4877" s="1">
        <v>44043</v>
      </c>
      <c r="C4877" s="1">
        <v>44043</v>
      </c>
      <c r="D4877">
        <v>1120</v>
      </c>
      <c r="E4877">
        <v>9</v>
      </c>
      <c r="F4877" t="s">
        <v>49</v>
      </c>
      <c r="G4877">
        <v>952</v>
      </c>
      <c r="H4877">
        <v>1</v>
      </c>
      <c r="I4877">
        <v>440</v>
      </c>
      <c r="J4877" t="s">
        <v>213</v>
      </c>
      <c r="K4877" t="s">
        <v>2040</v>
      </c>
      <c r="L4877">
        <v>27</v>
      </c>
      <c r="M4877" t="s">
        <v>30</v>
      </c>
      <c r="N4877" t="s">
        <v>31</v>
      </c>
      <c r="O4877">
        <v>119</v>
      </c>
      <c r="P4877" t="s">
        <v>333</v>
      </c>
      <c r="S4877" t="s">
        <v>40</v>
      </c>
      <c r="T4877" t="s">
        <v>41</v>
      </c>
      <c r="U4877">
        <v>440</v>
      </c>
      <c r="Y4877" t="s">
        <v>7446</v>
      </c>
      <c r="AA4877">
        <v>34.1721</v>
      </c>
      <c r="AB4877">
        <v>-118.4494</v>
      </c>
      <c r="AC4877">
        <f t="shared" si="76"/>
        <v>0</v>
      </c>
    </row>
    <row r="4878" spans="1:29" x14ac:dyDescent="0.35">
      <c r="A4878">
        <v>200804857</v>
      </c>
      <c r="B4878" s="1">
        <v>43850</v>
      </c>
      <c r="C4878" s="1">
        <v>43850</v>
      </c>
      <c r="D4878">
        <v>3</v>
      </c>
      <c r="E4878">
        <v>8</v>
      </c>
      <c r="F4878" t="s">
        <v>109</v>
      </c>
      <c r="G4878">
        <v>824</v>
      </c>
      <c r="H4878">
        <v>1</v>
      </c>
      <c r="I4878">
        <v>230</v>
      </c>
      <c r="J4878" t="s">
        <v>161</v>
      </c>
      <c r="K4878" t="s">
        <v>7447</v>
      </c>
      <c r="L4878">
        <v>62</v>
      </c>
      <c r="M4878" t="s">
        <v>30</v>
      </c>
      <c r="N4878" t="s">
        <v>73</v>
      </c>
      <c r="O4878">
        <v>203</v>
      </c>
      <c r="P4878" t="s">
        <v>101</v>
      </c>
      <c r="Q4878">
        <v>400</v>
      </c>
      <c r="R4878" t="s">
        <v>143</v>
      </c>
      <c r="S4878" t="s">
        <v>84</v>
      </c>
      <c r="T4878" t="s">
        <v>85</v>
      </c>
      <c r="U4878">
        <v>230</v>
      </c>
      <c r="Y4878" t="s">
        <v>7448</v>
      </c>
      <c r="AA4878">
        <v>34.029299999999999</v>
      </c>
      <c r="AB4878">
        <v>-118.51779999999999</v>
      </c>
      <c r="AC4878">
        <f t="shared" si="76"/>
        <v>0</v>
      </c>
    </row>
    <row r="4879" spans="1:29" x14ac:dyDescent="0.35">
      <c r="A4879">
        <v>200904046</v>
      </c>
      <c r="B4879" s="1">
        <v>43832</v>
      </c>
      <c r="C4879" s="1">
        <v>43832</v>
      </c>
      <c r="D4879">
        <v>320</v>
      </c>
      <c r="E4879">
        <v>9</v>
      </c>
      <c r="F4879" t="s">
        <v>49</v>
      </c>
      <c r="G4879">
        <v>941</v>
      </c>
      <c r="H4879">
        <v>1</v>
      </c>
      <c r="I4879">
        <v>761</v>
      </c>
      <c r="J4879" t="s">
        <v>403</v>
      </c>
      <c r="K4879" t="s">
        <v>7449</v>
      </c>
      <c r="L4879">
        <v>33</v>
      </c>
      <c r="M4879" t="s">
        <v>94</v>
      </c>
      <c r="N4879" t="s">
        <v>31</v>
      </c>
      <c r="O4879">
        <v>101</v>
      </c>
      <c r="P4879" t="s">
        <v>32</v>
      </c>
      <c r="Q4879">
        <v>215</v>
      </c>
      <c r="R4879" t="s">
        <v>206</v>
      </c>
      <c r="S4879" t="s">
        <v>40</v>
      </c>
      <c r="T4879" t="s">
        <v>41</v>
      </c>
      <c r="U4879">
        <v>761</v>
      </c>
      <c r="Y4879" t="s">
        <v>118</v>
      </c>
      <c r="Z4879" t="s">
        <v>6996</v>
      </c>
      <c r="AA4879">
        <v>34.1721</v>
      </c>
      <c r="AB4879">
        <v>-118.4662</v>
      </c>
      <c r="AC4879">
        <f t="shared" si="76"/>
        <v>0</v>
      </c>
    </row>
    <row r="4880" spans="1:29" x14ac:dyDescent="0.35">
      <c r="A4880">
        <v>201114162</v>
      </c>
      <c r="B4880" s="1">
        <v>44104</v>
      </c>
      <c r="C4880" s="1">
        <v>44102</v>
      </c>
      <c r="D4880">
        <v>1400</v>
      </c>
      <c r="E4880">
        <v>11</v>
      </c>
      <c r="F4880" t="s">
        <v>64</v>
      </c>
      <c r="G4880">
        <v>1181</v>
      </c>
      <c r="H4880">
        <v>1</v>
      </c>
      <c r="I4880">
        <v>310</v>
      </c>
      <c r="J4880" t="s">
        <v>71</v>
      </c>
      <c r="K4880" t="s">
        <v>7450</v>
      </c>
      <c r="L4880">
        <v>60</v>
      </c>
      <c r="M4880" t="s">
        <v>94</v>
      </c>
      <c r="N4880" t="s">
        <v>73</v>
      </c>
      <c r="O4880">
        <v>501</v>
      </c>
      <c r="P4880" t="s">
        <v>164</v>
      </c>
      <c r="Q4880">
        <v>500</v>
      </c>
      <c r="R4880" t="s">
        <v>184</v>
      </c>
      <c r="S4880" t="s">
        <v>40</v>
      </c>
      <c r="T4880" t="s">
        <v>41</v>
      </c>
      <c r="U4880">
        <v>310</v>
      </c>
      <c r="Y4880" t="s">
        <v>7451</v>
      </c>
      <c r="AA4880">
        <v>34.080399999999997</v>
      </c>
      <c r="AB4880">
        <v>-118.2658</v>
      </c>
      <c r="AC4880">
        <f t="shared" si="76"/>
        <v>0</v>
      </c>
    </row>
    <row r="4881" spans="1:29" x14ac:dyDescent="0.35">
      <c r="A4881">
        <v>201112628</v>
      </c>
      <c r="B4881" s="1">
        <v>44061</v>
      </c>
      <c r="C4881" s="1">
        <v>44054</v>
      </c>
      <c r="D4881">
        <v>830</v>
      </c>
      <c r="E4881">
        <v>11</v>
      </c>
      <c r="F4881" t="s">
        <v>64</v>
      </c>
      <c r="G4881">
        <v>1162</v>
      </c>
      <c r="H4881">
        <v>1</v>
      </c>
      <c r="I4881">
        <v>341</v>
      </c>
      <c r="J4881" t="s">
        <v>157</v>
      </c>
      <c r="K4881" t="s">
        <v>237</v>
      </c>
      <c r="L4881">
        <v>0</v>
      </c>
      <c r="M4881" t="s">
        <v>46</v>
      </c>
      <c r="N4881" t="s">
        <v>46</v>
      </c>
      <c r="O4881">
        <v>108</v>
      </c>
      <c r="P4881" t="s">
        <v>105</v>
      </c>
      <c r="S4881" t="s">
        <v>40</v>
      </c>
      <c r="T4881" t="s">
        <v>41</v>
      </c>
      <c r="U4881">
        <v>341</v>
      </c>
      <c r="Y4881" t="s">
        <v>632</v>
      </c>
      <c r="AA4881">
        <v>34.098399999999998</v>
      </c>
      <c r="AB4881">
        <v>-118.28740000000001</v>
      </c>
      <c r="AC4881">
        <f t="shared" si="76"/>
        <v>0</v>
      </c>
    </row>
    <row r="4882" spans="1:29" x14ac:dyDescent="0.35">
      <c r="A4882">
        <v>201307032</v>
      </c>
      <c r="B4882" s="1">
        <v>43883</v>
      </c>
      <c r="C4882" s="1">
        <v>43883</v>
      </c>
      <c r="D4882">
        <v>1940</v>
      </c>
      <c r="E4882">
        <v>13</v>
      </c>
      <c r="F4882" t="s">
        <v>62</v>
      </c>
      <c r="G4882">
        <v>1325</v>
      </c>
      <c r="H4882">
        <v>2</v>
      </c>
      <c r="I4882">
        <v>627</v>
      </c>
      <c r="J4882" t="s">
        <v>616</v>
      </c>
      <c r="K4882" t="s">
        <v>7452</v>
      </c>
      <c r="L4882">
        <v>13</v>
      </c>
      <c r="M4882" t="s">
        <v>94</v>
      </c>
      <c r="N4882" t="s">
        <v>95</v>
      </c>
      <c r="O4882">
        <v>501</v>
      </c>
      <c r="P4882" t="s">
        <v>164</v>
      </c>
      <c r="Q4882">
        <v>301</v>
      </c>
      <c r="R4882" t="s">
        <v>3477</v>
      </c>
      <c r="S4882" t="s">
        <v>40</v>
      </c>
      <c r="T4882" t="s">
        <v>41</v>
      </c>
      <c r="U4882">
        <v>627</v>
      </c>
      <c r="Y4882" t="s">
        <v>7453</v>
      </c>
      <c r="AA4882">
        <v>34.016800000000003</v>
      </c>
      <c r="AB4882">
        <v>-118.2531</v>
      </c>
      <c r="AC4882">
        <f t="shared" si="76"/>
        <v>0</v>
      </c>
    </row>
    <row r="4883" spans="1:29" x14ac:dyDescent="0.35">
      <c r="A4883">
        <v>200511606</v>
      </c>
      <c r="B4883" s="1">
        <v>44021</v>
      </c>
      <c r="C4883" s="1">
        <v>44021</v>
      </c>
      <c r="D4883">
        <v>1020</v>
      </c>
      <c r="E4883">
        <v>5</v>
      </c>
      <c r="F4883" t="s">
        <v>98</v>
      </c>
      <c r="G4883">
        <v>531</v>
      </c>
      <c r="H4883">
        <v>1</v>
      </c>
      <c r="I4883">
        <v>210</v>
      </c>
      <c r="J4883" t="s">
        <v>149</v>
      </c>
      <c r="K4883" t="s">
        <v>7454</v>
      </c>
      <c r="L4883">
        <v>0</v>
      </c>
      <c r="M4883" t="s">
        <v>46</v>
      </c>
      <c r="N4883" t="s">
        <v>46</v>
      </c>
      <c r="O4883">
        <v>418</v>
      </c>
      <c r="Q4883">
        <v>400</v>
      </c>
      <c r="R4883" t="s">
        <v>143</v>
      </c>
      <c r="S4883" t="s">
        <v>40</v>
      </c>
      <c r="T4883" t="s">
        <v>41</v>
      </c>
      <c r="U4883">
        <v>210</v>
      </c>
      <c r="V4883">
        <v>998</v>
      </c>
      <c r="Y4883" t="s">
        <v>7455</v>
      </c>
      <c r="AA4883">
        <v>33.7879</v>
      </c>
      <c r="AB4883">
        <v>-118.3075</v>
      </c>
      <c r="AC4883">
        <f t="shared" si="76"/>
        <v>0</v>
      </c>
    </row>
    <row r="4884" spans="1:29" x14ac:dyDescent="0.35">
      <c r="A4884">
        <v>200912418</v>
      </c>
      <c r="B4884" s="1">
        <v>44028</v>
      </c>
      <c r="C4884" s="1">
        <v>44028</v>
      </c>
      <c r="D4884">
        <v>900</v>
      </c>
      <c r="E4884">
        <v>9</v>
      </c>
      <c r="F4884" t="s">
        <v>49</v>
      </c>
      <c r="G4884">
        <v>984</v>
      </c>
      <c r="H4884">
        <v>1</v>
      </c>
      <c r="I4884">
        <v>510</v>
      </c>
      <c r="J4884" t="s">
        <v>29</v>
      </c>
      <c r="L4884">
        <v>0</v>
      </c>
      <c r="O4884">
        <v>123</v>
      </c>
      <c r="P4884" t="s">
        <v>290</v>
      </c>
      <c r="S4884" t="s">
        <v>40</v>
      </c>
      <c r="T4884" t="s">
        <v>41</v>
      </c>
      <c r="U4884">
        <v>510</v>
      </c>
      <c r="Y4884" t="s">
        <v>5617</v>
      </c>
      <c r="AA4884">
        <v>34.150399999999998</v>
      </c>
      <c r="AB4884">
        <v>-118.45180000000001</v>
      </c>
      <c r="AC4884">
        <f t="shared" si="76"/>
        <v>0</v>
      </c>
    </row>
    <row r="4885" spans="1:29" x14ac:dyDescent="0.35">
      <c r="A4885">
        <v>200316459</v>
      </c>
      <c r="B4885" s="1">
        <v>44072</v>
      </c>
      <c r="C4885" s="1">
        <v>44071</v>
      </c>
      <c r="D4885">
        <v>2100</v>
      </c>
      <c r="E4885">
        <v>3</v>
      </c>
      <c r="F4885" t="s">
        <v>43</v>
      </c>
      <c r="G4885">
        <v>357</v>
      </c>
      <c r="H4885">
        <v>1</v>
      </c>
      <c r="I4885">
        <v>761</v>
      </c>
      <c r="J4885" t="s">
        <v>403</v>
      </c>
      <c r="K4885" t="s">
        <v>7456</v>
      </c>
      <c r="L4885">
        <v>34</v>
      </c>
      <c r="M4885" t="s">
        <v>30</v>
      </c>
      <c r="N4885" t="s">
        <v>173</v>
      </c>
      <c r="O4885">
        <v>101</v>
      </c>
      <c r="P4885" t="s">
        <v>32</v>
      </c>
      <c r="Q4885">
        <v>200</v>
      </c>
      <c r="R4885" t="s">
        <v>663</v>
      </c>
      <c r="S4885" t="s">
        <v>33</v>
      </c>
      <c r="T4885" t="s">
        <v>34</v>
      </c>
      <c r="U4885">
        <v>761</v>
      </c>
      <c r="Y4885" t="s">
        <v>1645</v>
      </c>
      <c r="Z4885" t="s">
        <v>1031</v>
      </c>
      <c r="AA4885">
        <v>34.0184</v>
      </c>
      <c r="AB4885">
        <v>-118.3001</v>
      </c>
      <c r="AC4885">
        <f t="shared" si="76"/>
        <v>1</v>
      </c>
    </row>
    <row r="4886" spans="1:29" x14ac:dyDescent="0.35">
      <c r="A4886">
        <v>200404692</v>
      </c>
      <c r="B4886" s="1">
        <v>43849</v>
      </c>
      <c r="C4886" s="1">
        <v>43848</v>
      </c>
      <c r="D4886">
        <v>2300</v>
      </c>
      <c r="E4886">
        <v>4</v>
      </c>
      <c r="F4886" t="s">
        <v>54</v>
      </c>
      <c r="G4886">
        <v>448</v>
      </c>
      <c r="H4886">
        <v>2</v>
      </c>
      <c r="I4886">
        <v>626</v>
      </c>
      <c r="J4886" t="s">
        <v>141</v>
      </c>
      <c r="K4886" t="s">
        <v>7457</v>
      </c>
      <c r="L4886">
        <v>31</v>
      </c>
      <c r="M4886" t="s">
        <v>94</v>
      </c>
      <c r="N4886" t="s">
        <v>95</v>
      </c>
      <c r="O4886">
        <v>502</v>
      </c>
      <c r="P4886" t="s">
        <v>47</v>
      </c>
      <c r="Q4886">
        <v>400</v>
      </c>
      <c r="R4886" t="s">
        <v>143</v>
      </c>
      <c r="S4886" t="s">
        <v>33</v>
      </c>
      <c r="T4886" t="s">
        <v>34</v>
      </c>
      <c r="U4886">
        <v>626</v>
      </c>
      <c r="Y4886" t="s">
        <v>7458</v>
      </c>
      <c r="AA4886">
        <v>34.061</v>
      </c>
      <c r="AB4886">
        <v>-118.1948</v>
      </c>
      <c r="AC4886">
        <f t="shared" si="76"/>
        <v>1</v>
      </c>
    </row>
    <row r="4887" spans="1:29" x14ac:dyDescent="0.35">
      <c r="A4887">
        <v>200817141</v>
      </c>
      <c r="B4887" s="1">
        <v>44167</v>
      </c>
      <c r="C4887" s="1">
        <v>44167</v>
      </c>
      <c r="D4887">
        <v>526</v>
      </c>
      <c r="E4887">
        <v>8</v>
      </c>
      <c r="F4887" t="s">
        <v>109</v>
      </c>
      <c r="G4887">
        <v>834</v>
      </c>
      <c r="H4887">
        <v>2</v>
      </c>
      <c r="I4887">
        <v>888</v>
      </c>
      <c r="J4887" t="s">
        <v>250</v>
      </c>
      <c r="K4887" t="s">
        <v>2947</v>
      </c>
      <c r="L4887">
        <v>0</v>
      </c>
      <c r="M4887" t="s">
        <v>46</v>
      </c>
      <c r="N4887" t="s">
        <v>46</v>
      </c>
      <c r="O4887">
        <v>707</v>
      </c>
      <c r="P4887" t="s">
        <v>280</v>
      </c>
      <c r="S4887" t="s">
        <v>40</v>
      </c>
      <c r="T4887" t="s">
        <v>41</v>
      </c>
      <c r="U4887">
        <v>888</v>
      </c>
      <c r="Y4887" t="s">
        <v>7459</v>
      </c>
      <c r="AA4887">
        <v>34.061300000000003</v>
      </c>
      <c r="AB4887">
        <v>-118.4342</v>
      </c>
      <c r="AC4887">
        <f t="shared" si="76"/>
        <v>0</v>
      </c>
    </row>
    <row r="4888" spans="1:29" x14ac:dyDescent="0.35">
      <c r="A4888">
        <v>200310890</v>
      </c>
      <c r="B4888" s="1">
        <v>43956</v>
      </c>
      <c r="C4888" s="1">
        <v>43956</v>
      </c>
      <c r="D4888">
        <v>918</v>
      </c>
      <c r="E4888">
        <v>3</v>
      </c>
      <c r="F4888" t="s">
        <v>43</v>
      </c>
      <c r="G4888">
        <v>328</v>
      </c>
      <c r="H4888">
        <v>1</v>
      </c>
      <c r="I4888">
        <v>341</v>
      </c>
      <c r="J4888" t="s">
        <v>157</v>
      </c>
      <c r="K4888" t="s">
        <v>7460</v>
      </c>
      <c r="L4888">
        <v>64</v>
      </c>
      <c r="M4888" t="s">
        <v>94</v>
      </c>
      <c r="N4888" t="s">
        <v>73</v>
      </c>
      <c r="O4888">
        <v>501</v>
      </c>
      <c r="P4888" t="s">
        <v>164</v>
      </c>
      <c r="S4888" t="s">
        <v>84</v>
      </c>
      <c r="T4888" t="s">
        <v>85</v>
      </c>
      <c r="U4888">
        <v>341</v>
      </c>
      <c r="Y4888" t="s">
        <v>7461</v>
      </c>
      <c r="AA4888">
        <v>34.027799999999999</v>
      </c>
      <c r="AB4888">
        <v>-118.2811</v>
      </c>
      <c r="AC4888">
        <f t="shared" si="76"/>
        <v>0</v>
      </c>
    </row>
    <row r="4889" spans="1:29" x14ac:dyDescent="0.35">
      <c r="A4889">
        <v>200311541</v>
      </c>
      <c r="B4889" s="1">
        <v>43969</v>
      </c>
      <c r="C4889" s="1">
        <v>43969</v>
      </c>
      <c r="D4889">
        <v>1700</v>
      </c>
      <c r="E4889">
        <v>3</v>
      </c>
      <c r="F4889" t="s">
        <v>43</v>
      </c>
      <c r="G4889">
        <v>355</v>
      </c>
      <c r="H4889">
        <v>1</v>
      </c>
      <c r="I4889">
        <v>230</v>
      </c>
      <c r="J4889" t="s">
        <v>161</v>
      </c>
      <c r="K4889" t="s">
        <v>7462</v>
      </c>
      <c r="L4889">
        <v>26</v>
      </c>
      <c r="M4889" t="s">
        <v>30</v>
      </c>
      <c r="N4889" t="s">
        <v>73</v>
      </c>
      <c r="O4889">
        <v>102</v>
      </c>
      <c r="P4889" t="s">
        <v>186</v>
      </c>
      <c r="Q4889">
        <v>204</v>
      </c>
      <c r="R4889" t="s">
        <v>2138</v>
      </c>
      <c r="S4889" t="s">
        <v>40</v>
      </c>
      <c r="T4889" t="s">
        <v>41</v>
      </c>
      <c r="U4889">
        <v>230</v>
      </c>
      <c r="Y4889" t="s">
        <v>255</v>
      </c>
      <c r="Z4889" t="s">
        <v>1031</v>
      </c>
      <c r="AA4889">
        <v>34.018500000000003</v>
      </c>
      <c r="AB4889">
        <v>-118.30889999999999</v>
      </c>
      <c r="AC4889">
        <f t="shared" si="76"/>
        <v>0</v>
      </c>
    </row>
    <row r="4890" spans="1:29" x14ac:dyDescent="0.35">
      <c r="A4890">
        <v>200110382</v>
      </c>
      <c r="B4890" s="1">
        <v>43934</v>
      </c>
      <c r="C4890" s="1">
        <v>43934</v>
      </c>
      <c r="D4890">
        <v>430</v>
      </c>
      <c r="E4890">
        <v>1</v>
      </c>
      <c r="F4890" t="s">
        <v>36</v>
      </c>
      <c r="G4890">
        <v>174</v>
      </c>
      <c r="H4890">
        <v>1</v>
      </c>
      <c r="I4890">
        <v>236</v>
      </c>
      <c r="J4890" t="s">
        <v>692</v>
      </c>
      <c r="K4890" t="s">
        <v>7463</v>
      </c>
      <c r="L4890">
        <v>34</v>
      </c>
      <c r="M4890" t="s">
        <v>94</v>
      </c>
      <c r="N4890" t="s">
        <v>163</v>
      </c>
      <c r="O4890">
        <v>101</v>
      </c>
      <c r="P4890" t="s">
        <v>32</v>
      </c>
      <c r="Q4890">
        <v>207</v>
      </c>
      <c r="R4890" t="s">
        <v>1110</v>
      </c>
      <c r="S4890" t="s">
        <v>33</v>
      </c>
      <c r="T4890" t="s">
        <v>34</v>
      </c>
      <c r="U4890">
        <v>236</v>
      </c>
      <c r="V4890">
        <v>998</v>
      </c>
      <c r="Y4890" t="s">
        <v>1784</v>
      </c>
      <c r="AA4890">
        <v>34.043900000000001</v>
      </c>
      <c r="AB4890">
        <v>-118.2514</v>
      </c>
      <c r="AC4890">
        <f t="shared" si="76"/>
        <v>1</v>
      </c>
    </row>
    <row r="4891" spans="1:29" x14ac:dyDescent="0.35">
      <c r="A4891">
        <v>201217340</v>
      </c>
      <c r="B4891" s="1">
        <v>44040</v>
      </c>
      <c r="C4891" s="1">
        <v>44040</v>
      </c>
      <c r="D4891">
        <v>2300</v>
      </c>
      <c r="E4891">
        <v>12</v>
      </c>
      <c r="F4891" t="s">
        <v>68</v>
      </c>
      <c r="G4891">
        <v>1218</v>
      </c>
      <c r="H4891">
        <v>1</v>
      </c>
      <c r="I4891">
        <v>236</v>
      </c>
      <c r="J4891" t="s">
        <v>692</v>
      </c>
      <c r="K4891" t="s">
        <v>7464</v>
      </c>
      <c r="L4891">
        <v>56</v>
      </c>
      <c r="M4891" t="s">
        <v>94</v>
      </c>
      <c r="N4891" t="s">
        <v>163</v>
      </c>
      <c r="O4891">
        <v>501</v>
      </c>
      <c r="P4891" t="s">
        <v>164</v>
      </c>
      <c r="Q4891">
        <v>400</v>
      </c>
      <c r="R4891" t="s">
        <v>143</v>
      </c>
      <c r="S4891" t="s">
        <v>33</v>
      </c>
      <c r="T4891" t="s">
        <v>34</v>
      </c>
      <c r="U4891">
        <v>236</v>
      </c>
      <c r="V4891">
        <v>998</v>
      </c>
      <c r="Y4891" t="s">
        <v>5884</v>
      </c>
      <c r="AA4891">
        <v>33.990499999999997</v>
      </c>
      <c r="AB4891">
        <v>-118.2856</v>
      </c>
      <c r="AC4891">
        <f t="shared" si="76"/>
        <v>1</v>
      </c>
    </row>
    <row r="4892" spans="1:29" x14ac:dyDescent="0.35">
      <c r="A4892">
        <v>201113274</v>
      </c>
      <c r="B4892" s="1">
        <v>44078</v>
      </c>
      <c r="C4892" s="1">
        <v>44078</v>
      </c>
      <c r="D4892">
        <v>1510</v>
      </c>
      <c r="E4892">
        <v>11</v>
      </c>
      <c r="F4892" t="s">
        <v>64</v>
      </c>
      <c r="G4892">
        <v>1162</v>
      </c>
      <c r="H4892">
        <v>1</v>
      </c>
      <c r="I4892">
        <v>220</v>
      </c>
      <c r="J4892" t="s">
        <v>919</v>
      </c>
      <c r="K4892" t="s">
        <v>7465</v>
      </c>
      <c r="L4892">
        <v>58</v>
      </c>
      <c r="M4892" t="s">
        <v>94</v>
      </c>
      <c r="N4892" t="s">
        <v>95</v>
      </c>
      <c r="O4892">
        <v>908</v>
      </c>
      <c r="P4892" t="s">
        <v>7466</v>
      </c>
      <c r="Q4892">
        <v>400</v>
      </c>
      <c r="R4892" t="s">
        <v>143</v>
      </c>
      <c r="S4892" t="s">
        <v>33</v>
      </c>
      <c r="T4892" t="s">
        <v>34</v>
      </c>
      <c r="U4892">
        <v>220</v>
      </c>
      <c r="Y4892" t="s">
        <v>2525</v>
      </c>
      <c r="AA4892">
        <v>34.098199999999999</v>
      </c>
      <c r="AB4892">
        <v>-118.29179999999999</v>
      </c>
      <c r="AC4892">
        <f t="shared" si="76"/>
        <v>1</v>
      </c>
    </row>
    <row r="4893" spans="1:29" x14ac:dyDescent="0.35">
      <c r="A4893">
        <v>201007664</v>
      </c>
      <c r="B4893" s="1">
        <v>43921</v>
      </c>
      <c r="C4893" s="1">
        <v>43920</v>
      </c>
      <c r="D4893">
        <v>324</v>
      </c>
      <c r="E4893">
        <v>10</v>
      </c>
      <c r="F4893" t="s">
        <v>103</v>
      </c>
      <c r="G4893">
        <v>1067</v>
      </c>
      <c r="H4893">
        <v>1</v>
      </c>
      <c r="I4893">
        <v>510</v>
      </c>
      <c r="J4893" t="s">
        <v>29</v>
      </c>
      <c r="L4893">
        <v>0</v>
      </c>
      <c r="O4893">
        <v>707</v>
      </c>
      <c r="P4893" t="s">
        <v>280</v>
      </c>
      <c r="S4893" t="s">
        <v>40</v>
      </c>
      <c r="T4893" t="s">
        <v>41</v>
      </c>
      <c r="U4893">
        <v>510</v>
      </c>
      <c r="Y4893" t="s">
        <v>7467</v>
      </c>
      <c r="AA4893">
        <v>34.165999999999997</v>
      </c>
      <c r="AB4893">
        <v>-118.5095</v>
      </c>
      <c r="AC4893">
        <f t="shared" si="76"/>
        <v>0</v>
      </c>
    </row>
    <row r="4894" spans="1:29" x14ac:dyDescent="0.35">
      <c r="A4894">
        <v>200705527</v>
      </c>
      <c r="B4894" s="1">
        <v>43863</v>
      </c>
      <c r="C4894" s="1">
        <v>43863</v>
      </c>
      <c r="D4894">
        <v>1100</v>
      </c>
      <c r="E4894">
        <v>7</v>
      </c>
      <c r="F4894" t="s">
        <v>28</v>
      </c>
      <c r="G4894">
        <v>782</v>
      </c>
      <c r="H4894">
        <v>1</v>
      </c>
      <c r="I4894">
        <v>420</v>
      </c>
      <c r="J4894" t="s">
        <v>352</v>
      </c>
      <c r="L4894">
        <v>0</v>
      </c>
      <c r="O4894">
        <v>101</v>
      </c>
      <c r="P4894" t="s">
        <v>32</v>
      </c>
      <c r="S4894" t="s">
        <v>40</v>
      </c>
      <c r="T4894" t="s">
        <v>41</v>
      </c>
      <c r="U4894">
        <v>420</v>
      </c>
      <c r="Y4894" t="s">
        <v>7468</v>
      </c>
      <c r="AA4894">
        <v>34.043700000000001</v>
      </c>
      <c r="AB4894">
        <v>-118.3724</v>
      </c>
      <c r="AC4894">
        <f t="shared" si="76"/>
        <v>0</v>
      </c>
    </row>
    <row r="4895" spans="1:29" x14ac:dyDescent="0.35">
      <c r="A4895">
        <v>200811461</v>
      </c>
      <c r="B4895" s="1">
        <v>44014</v>
      </c>
      <c r="C4895" s="1">
        <v>44014</v>
      </c>
      <c r="D4895">
        <v>158</v>
      </c>
      <c r="E4895">
        <v>8</v>
      </c>
      <c r="F4895" t="s">
        <v>109</v>
      </c>
      <c r="G4895">
        <v>842</v>
      </c>
      <c r="H4895">
        <v>1</v>
      </c>
      <c r="I4895">
        <v>310</v>
      </c>
      <c r="J4895" t="s">
        <v>71</v>
      </c>
      <c r="K4895" t="s">
        <v>7469</v>
      </c>
      <c r="L4895">
        <v>41</v>
      </c>
      <c r="M4895" t="s">
        <v>30</v>
      </c>
      <c r="N4895" t="s">
        <v>73</v>
      </c>
      <c r="O4895">
        <v>502</v>
      </c>
      <c r="P4895" t="s">
        <v>47</v>
      </c>
      <c r="S4895" t="s">
        <v>40</v>
      </c>
      <c r="T4895" t="s">
        <v>41</v>
      </c>
      <c r="U4895">
        <v>310</v>
      </c>
      <c r="Y4895" t="s">
        <v>1749</v>
      </c>
      <c r="AA4895">
        <v>34.043100000000003</v>
      </c>
      <c r="AB4895">
        <v>-118.4599</v>
      </c>
      <c r="AC4895">
        <f t="shared" si="76"/>
        <v>0</v>
      </c>
    </row>
    <row r="4896" spans="1:29" x14ac:dyDescent="0.35">
      <c r="A4896">
        <v>200414684</v>
      </c>
      <c r="B4896" s="1">
        <v>44134</v>
      </c>
      <c r="C4896" s="1">
        <v>44127</v>
      </c>
      <c r="D4896">
        <v>100</v>
      </c>
      <c r="E4896">
        <v>4</v>
      </c>
      <c r="F4896" t="s">
        <v>54</v>
      </c>
      <c r="G4896">
        <v>439</v>
      </c>
      <c r="H4896">
        <v>1</v>
      </c>
      <c r="I4896">
        <v>330</v>
      </c>
      <c r="J4896" t="s">
        <v>37</v>
      </c>
      <c r="K4896" t="s">
        <v>690</v>
      </c>
      <c r="L4896">
        <v>50</v>
      </c>
      <c r="M4896" t="s">
        <v>30</v>
      </c>
      <c r="N4896" t="s">
        <v>95</v>
      </c>
      <c r="O4896">
        <v>101</v>
      </c>
      <c r="P4896" t="s">
        <v>32</v>
      </c>
      <c r="S4896" t="s">
        <v>40</v>
      </c>
      <c r="T4896" t="s">
        <v>41</v>
      </c>
      <c r="U4896">
        <v>330</v>
      </c>
      <c r="Y4896" t="s">
        <v>7470</v>
      </c>
      <c r="AA4896">
        <v>34.072000000000003</v>
      </c>
      <c r="AB4896">
        <v>-118.1623</v>
      </c>
      <c r="AC4896">
        <f t="shared" si="76"/>
        <v>0</v>
      </c>
    </row>
    <row r="4897" spans="1:29" x14ac:dyDescent="0.35">
      <c r="A4897">
        <v>201304041</v>
      </c>
      <c r="B4897" s="1">
        <v>43831</v>
      </c>
      <c r="C4897" s="1">
        <v>43831</v>
      </c>
      <c r="D4897">
        <v>1520</v>
      </c>
      <c r="E4897">
        <v>13</v>
      </c>
      <c r="F4897" t="s">
        <v>62</v>
      </c>
      <c r="G4897">
        <v>1385</v>
      </c>
      <c r="H4897">
        <v>2</v>
      </c>
      <c r="I4897">
        <v>930</v>
      </c>
      <c r="J4897" t="s">
        <v>339</v>
      </c>
      <c r="K4897" t="s">
        <v>7471</v>
      </c>
      <c r="L4897">
        <v>69</v>
      </c>
      <c r="M4897" t="s">
        <v>30</v>
      </c>
      <c r="N4897" t="s">
        <v>95</v>
      </c>
      <c r="O4897">
        <v>502</v>
      </c>
      <c r="P4897" t="s">
        <v>47</v>
      </c>
      <c r="Q4897">
        <v>511</v>
      </c>
      <c r="R4897" t="s">
        <v>151</v>
      </c>
      <c r="S4897" t="s">
        <v>84</v>
      </c>
      <c r="T4897" t="s">
        <v>85</v>
      </c>
      <c r="U4897">
        <v>930</v>
      </c>
      <c r="Y4897" t="s">
        <v>3099</v>
      </c>
      <c r="AA4897">
        <v>33.985700000000001</v>
      </c>
      <c r="AB4897">
        <v>-118.2628</v>
      </c>
      <c r="AC4897">
        <f t="shared" si="76"/>
        <v>0</v>
      </c>
    </row>
    <row r="4898" spans="1:29" x14ac:dyDescent="0.35">
      <c r="A4898">
        <v>200918762</v>
      </c>
      <c r="B4898" s="1">
        <v>44188</v>
      </c>
      <c r="C4898" s="1">
        <v>44187</v>
      </c>
      <c r="D4898">
        <v>1535</v>
      </c>
      <c r="E4898">
        <v>9</v>
      </c>
      <c r="F4898" t="s">
        <v>49</v>
      </c>
      <c r="G4898">
        <v>923</v>
      </c>
      <c r="H4898">
        <v>2</v>
      </c>
      <c r="I4898">
        <v>624</v>
      </c>
      <c r="J4898" t="s">
        <v>171</v>
      </c>
      <c r="K4898" t="s">
        <v>7472</v>
      </c>
      <c r="L4898">
        <v>51</v>
      </c>
      <c r="M4898" t="s">
        <v>30</v>
      </c>
      <c r="N4898" t="s">
        <v>73</v>
      </c>
      <c r="O4898">
        <v>101</v>
      </c>
      <c r="P4898" t="s">
        <v>32</v>
      </c>
      <c r="Q4898">
        <v>400</v>
      </c>
      <c r="R4898" t="s">
        <v>143</v>
      </c>
      <c r="S4898" t="s">
        <v>84</v>
      </c>
      <c r="T4898" t="s">
        <v>85</v>
      </c>
      <c r="U4898">
        <v>624</v>
      </c>
      <c r="Y4898" t="s">
        <v>7473</v>
      </c>
      <c r="Z4898" t="s">
        <v>1740</v>
      </c>
      <c r="AA4898">
        <v>34.1877</v>
      </c>
      <c r="AB4898">
        <v>-118.4509</v>
      </c>
      <c r="AC4898">
        <f t="shared" si="76"/>
        <v>0</v>
      </c>
    </row>
    <row r="4899" spans="1:29" x14ac:dyDescent="0.35">
      <c r="A4899">
        <v>200811766</v>
      </c>
      <c r="B4899" s="1">
        <v>44024</v>
      </c>
      <c r="C4899" s="1">
        <v>44023</v>
      </c>
      <c r="D4899">
        <v>1400</v>
      </c>
      <c r="E4899">
        <v>8</v>
      </c>
      <c r="F4899" t="s">
        <v>109</v>
      </c>
      <c r="G4899">
        <v>814</v>
      </c>
      <c r="H4899">
        <v>1</v>
      </c>
      <c r="I4899">
        <v>330</v>
      </c>
      <c r="J4899" t="s">
        <v>37</v>
      </c>
      <c r="K4899" t="s">
        <v>7474</v>
      </c>
      <c r="L4899">
        <v>25</v>
      </c>
      <c r="M4899" t="s">
        <v>30</v>
      </c>
      <c r="N4899" t="s">
        <v>73</v>
      </c>
      <c r="O4899">
        <v>101</v>
      </c>
      <c r="P4899" t="s">
        <v>32</v>
      </c>
      <c r="S4899" t="s">
        <v>40</v>
      </c>
      <c r="T4899" t="s">
        <v>41</v>
      </c>
      <c r="U4899">
        <v>330</v>
      </c>
      <c r="Y4899" t="s">
        <v>7475</v>
      </c>
      <c r="AA4899">
        <v>34.068800000000003</v>
      </c>
      <c r="AB4899">
        <v>-118.4662</v>
      </c>
      <c r="AC4899">
        <f t="shared" si="76"/>
        <v>0</v>
      </c>
    </row>
    <row r="4900" spans="1:29" x14ac:dyDescent="0.35">
      <c r="A4900">
        <v>200912328</v>
      </c>
      <c r="B4900" s="1">
        <v>44026</v>
      </c>
      <c r="C4900" s="1">
        <v>43916</v>
      </c>
      <c r="D4900">
        <v>1245</v>
      </c>
      <c r="E4900">
        <v>9</v>
      </c>
      <c r="F4900" t="s">
        <v>49</v>
      </c>
      <c r="G4900">
        <v>963</v>
      </c>
      <c r="H4900">
        <v>1</v>
      </c>
      <c r="I4900">
        <v>440</v>
      </c>
      <c r="J4900" t="s">
        <v>213</v>
      </c>
      <c r="K4900" t="s">
        <v>2040</v>
      </c>
      <c r="L4900">
        <v>45</v>
      </c>
      <c r="M4900" t="s">
        <v>30</v>
      </c>
      <c r="N4900" t="s">
        <v>163</v>
      </c>
      <c r="O4900">
        <v>119</v>
      </c>
      <c r="P4900" t="s">
        <v>333</v>
      </c>
      <c r="S4900" t="s">
        <v>40</v>
      </c>
      <c r="T4900" t="s">
        <v>41</v>
      </c>
      <c r="U4900">
        <v>440</v>
      </c>
      <c r="Y4900" t="s">
        <v>335</v>
      </c>
      <c r="Z4900" t="s">
        <v>6202</v>
      </c>
      <c r="AA4900">
        <v>34.164900000000003</v>
      </c>
      <c r="AB4900">
        <v>-118.464</v>
      </c>
      <c r="AC4900">
        <f t="shared" si="76"/>
        <v>0</v>
      </c>
    </row>
    <row r="4901" spans="1:29" x14ac:dyDescent="0.35">
      <c r="A4901">
        <v>200106170</v>
      </c>
      <c r="B4901" s="1">
        <v>43861</v>
      </c>
      <c r="C4901" s="1">
        <v>43861</v>
      </c>
      <c r="D4901">
        <v>2145</v>
      </c>
      <c r="E4901">
        <v>1</v>
      </c>
      <c r="F4901" t="s">
        <v>36</v>
      </c>
      <c r="G4901">
        <v>124</v>
      </c>
      <c r="H4901">
        <v>2</v>
      </c>
      <c r="I4901">
        <v>946</v>
      </c>
      <c r="J4901" t="s">
        <v>125</v>
      </c>
      <c r="K4901" t="s">
        <v>7476</v>
      </c>
      <c r="L4901">
        <v>0</v>
      </c>
      <c r="M4901" t="s">
        <v>30</v>
      </c>
      <c r="N4901" t="s">
        <v>31</v>
      </c>
      <c r="O4901">
        <v>101</v>
      </c>
      <c r="P4901" t="s">
        <v>32</v>
      </c>
      <c r="S4901" t="s">
        <v>33</v>
      </c>
      <c r="T4901" t="s">
        <v>34</v>
      </c>
      <c r="U4901">
        <v>946</v>
      </c>
      <c r="Y4901" t="s">
        <v>601</v>
      </c>
      <c r="AA4901">
        <v>34.052199999999999</v>
      </c>
      <c r="AB4901">
        <v>-118.24339999999999</v>
      </c>
      <c r="AC4901">
        <f t="shared" si="76"/>
        <v>1</v>
      </c>
    </row>
    <row r="4902" spans="1:29" x14ac:dyDescent="0.35">
      <c r="A4902">
        <v>200408344</v>
      </c>
      <c r="B4902" s="1">
        <v>43950</v>
      </c>
      <c r="C4902" s="1">
        <v>43926</v>
      </c>
      <c r="D4902">
        <v>1130</v>
      </c>
      <c r="E4902">
        <v>4</v>
      </c>
      <c r="F4902" t="s">
        <v>54</v>
      </c>
      <c r="G4902">
        <v>473</v>
      </c>
      <c r="H4902">
        <v>2</v>
      </c>
      <c r="I4902">
        <v>354</v>
      </c>
      <c r="J4902" t="s">
        <v>167</v>
      </c>
      <c r="K4902">
        <v>100</v>
      </c>
      <c r="L4902">
        <v>40</v>
      </c>
      <c r="M4902" t="s">
        <v>30</v>
      </c>
      <c r="N4902" t="s">
        <v>95</v>
      </c>
      <c r="O4902">
        <v>701</v>
      </c>
      <c r="P4902" t="s">
        <v>1610</v>
      </c>
      <c r="S4902" t="s">
        <v>40</v>
      </c>
      <c r="T4902" t="s">
        <v>41</v>
      </c>
      <c r="U4902">
        <v>354</v>
      </c>
      <c r="Y4902" t="s">
        <v>7477</v>
      </c>
      <c r="AA4902">
        <v>34.0396</v>
      </c>
      <c r="AB4902">
        <v>-118.214</v>
      </c>
      <c r="AC4902">
        <f t="shared" si="76"/>
        <v>0</v>
      </c>
    </row>
    <row r="4903" spans="1:29" x14ac:dyDescent="0.35">
      <c r="A4903">
        <v>200513306</v>
      </c>
      <c r="B4903" s="1">
        <v>44066</v>
      </c>
      <c r="C4903" s="1">
        <v>44066</v>
      </c>
      <c r="D4903">
        <v>2250</v>
      </c>
      <c r="E4903">
        <v>5</v>
      </c>
      <c r="F4903" t="s">
        <v>98</v>
      </c>
      <c r="G4903">
        <v>525</v>
      </c>
      <c r="H4903">
        <v>1</v>
      </c>
      <c r="I4903">
        <v>230</v>
      </c>
      <c r="J4903" t="s">
        <v>161</v>
      </c>
      <c r="K4903" t="s">
        <v>7478</v>
      </c>
      <c r="L4903">
        <v>23</v>
      </c>
      <c r="M4903" t="s">
        <v>30</v>
      </c>
      <c r="N4903" t="s">
        <v>95</v>
      </c>
      <c r="O4903">
        <v>108</v>
      </c>
      <c r="P4903" t="s">
        <v>105</v>
      </c>
      <c r="Q4903">
        <v>106</v>
      </c>
      <c r="R4903" t="s">
        <v>592</v>
      </c>
      <c r="S4903" t="s">
        <v>40</v>
      </c>
      <c r="T4903" t="s">
        <v>41</v>
      </c>
      <c r="U4903">
        <v>230</v>
      </c>
      <c r="Y4903" t="s">
        <v>7479</v>
      </c>
      <c r="AA4903">
        <v>33.772399999999998</v>
      </c>
      <c r="AB4903">
        <v>-118.2684</v>
      </c>
      <c r="AC4903">
        <f t="shared" si="76"/>
        <v>0</v>
      </c>
    </row>
    <row r="4904" spans="1:29" x14ac:dyDescent="0.35">
      <c r="A4904">
        <v>201226925</v>
      </c>
      <c r="B4904" s="1">
        <v>44187</v>
      </c>
      <c r="C4904" s="1">
        <v>44187</v>
      </c>
      <c r="D4904">
        <v>217</v>
      </c>
      <c r="E4904">
        <v>12</v>
      </c>
      <c r="F4904" t="s">
        <v>68</v>
      </c>
      <c r="G4904">
        <v>1265</v>
      </c>
      <c r="H4904">
        <v>1</v>
      </c>
      <c r="I4904">
        <v>510</v>
      </c>
      <c r="J4904" t="s">
        <v>29</v>
      </c>
      <c r="L4904">
        <v>0</v>
      </c>
      <c r="O4904">
        <v>101</v>
      </c>
      <c r="P4904" t="s">
        <v>32</v>
      </c>
      <c r="S4904" t="s">
        <v>40</v>
      </c>
      <c r="T4904" t="s">
        <v>41</v>
      </c>
      <c r="U4904">
        <v>510</v>
      </c>
      <c r="Y4904" t="s">
        <v>7480</v>
      </c>
      <c r="AA4904">
        <v>33.9636</v>
      </c>
      <c r="AB4904">
        <v>-118.2959</v>
      </c>
      <c r="AC4904">
        <f t="shared" si="76"/>
        <v>0</v>
      </c>
    </row>
    <row r="4905" spans="1:29" x14ac:dyDescent="0.35">
      <c r="A4905">
        <v>200312424</v>
      </c>
      <c r="B4905" s="1">
        <v>43990</v>
      </c>
      <c r="C4905" s="1">
        <v>43987</v>
      </c>
      <c r="D4905">
        <v>1235</v>
      </c>
      <c r="E4905">
        <v>3</v>
      </c>
      <c r="F4905" t="s">
        <v>43</v>
      </c>
      <c r="G4905">
        <v>361</v>
      </c>
      <c r="H4905">
        <v>2</v>
      </c>
      <c r="I4905">
        <v>930</v>
      </c>
      <c r="J4905" t="s">
        <v>339</v>
      </c>
      <c r="K4905" t="s">
        <v>7481</v>
      </c>
      <c r="L4905">
        <v>40</v>
      </c>
      <c r="M4905" t="s">
        <v>94</v>
      </c>
      <c r="N4905" t="s">
        <v>95</v>
      </c>
      <c r="O4905">
        <v>501</v>
      </c>
      <c r="P4905" t="s">
        <v>164</v>
      </c>
      <c r="Q4905">
        <v>511</v>
      </c>
      <c r="R4905" t="s">
        <v>151</v>
      </c>
      <c r="S4905" t="s">
        <v>40</v>
      </c>
      <c r="T4905" t="s">
        <v>41</v>
      </c>
      <c r="U4905">
        <v>930</v>
      </c>
      <c r="Y4905" t="s">
        <v>7482</v>
      </c>
      <c r="AA4905">
        <v>34.014899999999997</v>
      </c>
      <c r="AB4905">
        <v>-118.35469999999999</v>
      </c>
      <c r="AC4905">
        <f t="shared" si="76"/>
        <v>0</v>
      </c>
    </row>
    <row r="4906" spans="1:29" x14ac:dyDescent="0.35">
      <c r="A4906">
        <v>201000908</v>
      </c>
      <c r="B4906" s="1">
        <v>44112</v>
      </c>
      <c r="C4906" s="1">
        <v>44112</v>
      </c>
      <c r="D4906">
        <v>1830</v>
      </c>
      <c r="E4906">
        <v>10</v>
      </c>
      <c r="F4906" t="s">
        <v>103</v>
      </c>
      <c r="G4906">
        <v>1029</v>
      </c>
      <c r="H4906">
        <v>1</v>
      </c>
      <c r="I4906">
        <v>230</v>
      </c>
      <c r="J4906" t="s">
        <v>161</v>
      </c>
      <c r="K4906" t="s">
        <v>7483</v>
      </c>
      <c r="L4906">
        <v>27</v>
      </c>
      <c r="M4906" t="s">
        <v>30</v>
      </c>
      <c r="N4906" t="s">
        <v>31</v>
      </c>
      <c r="O4906">
        <v>301</v>
      </c>
      <c r="P4906" t="s">
        <v>155</v>
      </c>
      <c r="Q4906">
        <v>312</v>
      </c>
      <c r="R4906" t="s">
        <v>717</v>
      </c>
      <c r="S4906" t="s">
        <v>40</v>
      </c>
      <c r="T4906" t="s">
        <v>41</v>
      </c>
      <c r="U4906">
        <v>230</v>
      </c>
      <c r="V4906">
        <v>998</v>
      </c>
      <c r="Y4906" t="s">
        <v>7484</v>
      </c>
      <c r="AA4906">
        <v>34.2012</v>
      </c>
      <c r="AB4906">
        <v>-118.4845</v>
      </c>
      <c r="AC4906">
        <f t="shared" si="76"/>
        <v>0</v>
      </c>
    </row>
    <row r="4907" spans="1:29" x14ac:dyDescent="0.35">
      <c r="A4907">
        <v>200404383</v>
      </c>
      <c r="B4907" s="1">
        <v>43841</v>
      </c>
      <c r="C4907" s="1">
        <v>43841</v>
      </c>
      <c r="D4907">
        <v>410</v>
      </c>
      <c r="E4907">
        <v>4</v>
      </c>
      <c r="F4907" t="s">
        <v>54</v>
      </c>
      <c r="G4907">
        <v>453</v>
      </c>
      <c r="H4907">
        <v>2</v>
      </c>
      <c r="I4907">
        <v>888</v>
      </c>
      <c r="J4907" t="s">
        <v>250</v>
      </c>
      <c r="K4907">
        <v>2004</v>
      </c>
      <c r="L4907">
        <v>0</v>
      </c>
      <c r="M4907" t="s">
        <v>46</v>
      </c>
      <c r="N4907" t="s">
        <v>46</v>
      </c>
      <c r="O4907">
        <v>701</v>
      </c>
      <c r="P4907" t="s">
        <v>1610</v>
      </c>
      <c r="S4907" t="s">
        <v>40</v>
      </c>
      <c r="T4907" t="s">
        <v>41</v>
      </c>
      <c r="U4907">
        <v>888</v>
      </c>
      <c r="Y4907" t="s">
        <v>5827</v>
      </c>
      <c r="AA4907">
        <v>34.051200000000001</v>
      </c>
      <c r="AB4907">
        <v>-118.2176</v>
      </c>
      <c r="AC4907">
        <f t="shared" si="76"/>
        <v>0</v>
      </c>
    </row>
    <row r="4908" spans="1:29" x14ac:dyDescent="0.35">
      <c r="A4908">
        <v>200612095</v>
      </c>
      <c r="B4908" s="1">
        <v>44014</v>
      </c>
      <c r="C4908" s="1">
        <v>44014</v>
      </c>
      <c r="D4908">
        <v>240</v>
      </c>
      <c r="E4908">
        <v>6</v>
      </c>
      <c r="F4908" t="s">
        <v>91</v>
      </c>
      <c r="G4908">
        <v>645</v>
      </c>
      <c r="H4908">
        <v>1</v>
      </c>
      <c r="I4908">
        <v>761</v>
      </c>
      <c r="J4908" t="s">
        <v>403</v>
      </c>
      <c r="K4908" t="s">
        <v>678</v>
      </c>
      <c r="L4908">
        <v>28</v>
      </c>
      <c r="M4908" t="s">
        <v>30</v>
      </c>
      <c r="N4908" t="s">
        <v>31</v>
      </c>
      <c r="O4908">
        <v>203</v>
      </c>
      <c r="P4908" t="s">
        <v>101</v>
      </c>
      <c r="Q4908">
        <v>207</v>
      </c>
      <c r="R4908" t="s">
        <v>1110</v>
      </c>
      <c r="S4908" t="s">
        <v>40</v>
      </c>
      <c r="T4908" t="s">
        <v>41</v>
      </c>
      <c r="U4908">
        <v>761</v>
      </c>
      <c r="Y4908" t="s">
        <v>232</v>
      </c>
      <c r="AA4908">
        <v>34.097999999999999</v>
      </c>
      <c r="AB4908">
        <v>-118.342</v>
      </c>
      <c r="AC4908">
        <f t="shared" si="76"/>
        <v>0</v>
      </c>
    </row>
    <row r="4909" spans="1:29" x14ac:dyDescent="0.35">
      <c r="A4909">
        <v>200908441</v>
      </c>
      <c r="B4909" s="1">
        <v>43935</v>
      </c>
      <c r="C4909" s="1">
        <v>43935</v>
      </c>
      <c r="D4909">
        <v>1700</v>
      </c>
      <c r="E4909">
        <v>9</v>
      </c>
      <c r="F4909" t="s">
        <v>49</v>
      </c>
      <c r="G4909">
        <v>926</v>
      </c>
      <c r="H4909">
        <v>2</v>
      </c>
      <c r="I4909">
        <v>745</v>
      </c>
      <c r="J4909" t="s">
        <v>139</v>
      </c>
      <c r="K4909">
        <v>329</v>
      </c>
      <c r="L4909">
        <v>58</v>
      </c>
      <c r="M4909" t="s">
        <v>30</v>
      </c>
      <c r="N4909" t="s">
        <v>163</v>
      </c>
      <c r="O4909">
        <v>502</v>
      </c>
      <c r="P4909" t="s">
        <v>47</v>
      </c>
      <c r="S4909" t="s">
        <v>84</v>
      </c>
      <c r="T4909" t="s">
        <v>85</v>
      </c>
      <c r="U4909">
        <v>745</v>
      </c>
      <c r="Y4909" t="s">
        <v>4692</v>
      </c>
      <c r="AA4909">
        <v>34.192300000000003</v>
      </c>
      <c r="AB4909">
        <v>-118.4466</v>
      </c>
      <c r="AC4909">
        <f t="shared" si="76"/>
        <v>0</v>
      </c>
    </row>
    <row r="4910" spans="1:29" x14ac:dyDescent="0.35">
      <c r="A4910">
        <v>200515734</v>
      </c>
      <c r="B4910" s="1">
        <v>44128</v>
      </c>
      <c r="C4910" s="1">
        <v>43983</v>
      </c>
      <c r="D4910">
        <v>2319</v>
      </c>
      <c r="E4910">
        <v>5</v>
      </c>
      <c r="F4910" t="s">
        <v>98</v>
      </c>
      <c r="G4910">
        <v>523</v>
      </c>
      <c r="H4910">
        <v>1</v>
      </c>
      <c r="I4910">
        <v>510</v>
      </c>
      <c r="J4910" t="s">
        <v>29</v>
      </c>
      <c r="L4910">
        <v>0</v>
      </c>
      <c r="O4910">
        <v>101</v>
      </c>
      <c r="P4910" t="s">
        <v>32</v>
      </c>
      <c r="S4910" t="s">
        <v>40</v>
      </c>
      <c r="T4910" t="s">
        <v>41</v>
      </c>
      <c r="U4910">
        <v>510</v>
      </c>
      <c r="Y4910" t="s">
        <v>4948</v>
      </c>
      <c r="AA4910">
        <v>33.756599999999999</v>
      </c>
      <c r="AB4910">
        <v>-118.28959999999999</v>
      </c>
      <c r="AC4910">
        <f t="shared" si="76"/>
        <v>0</v>
      </c>
    </row>
    <row r="4911" spans="1:29" x14ac:dyDescent="0.35">
      <c r="A4911">
        <v>200205469</v>
      </c>
      <c r="B4911" s="1">
        <v>43860</v>
      </c>
      <c r="C4911" s="1">
        <v>43857</v>
      </c>
      <c r="D4911">
        <v>1800</v>
      </c>
      <c r="E4911">
        <v>2</v>
      </c>
      <c r="F4911" t="s">
        <v>56</v>
      </c>
      <c r="G4911">
        <v>249</v>
      </c>
      <c r="H4911">
        <v>1</v>
      </c>
      <c r="I4911">
        <v>440</v>
      </c>
      <c r="J4911" t="s">
        <v>213</v>
      </c>
      <c r="K4911" t="s">
        <v>7485</v>
      </c>
      <c r="L4911">
        <v>62</v>
      </c>
      <c r="M4911" t="s">
        <v>30</v>
      </c>
      <c r="N4911" t="s">
        <v>31</v>
      </c>
      <c r="O4911">
        <v>101</v>
      </c>
      <c r="P4911" t="s">
        <v>32</v>
      </c>
      <c r="S4911" t="s">
        <v>40</v>
      </c>
      <c r="T4911" t="s">
        <v>41</v>
      </c>
      <c r="U4911">
        <v>440</v>
      </c>
      <c r="Y4911" t="s">
        <v>76</v>
      </c>
      <c r="Z4911" t="s">
        <v>7486</v>
      </c>
      <c r="AA4911">
        <v>34.054699999999997</v>
      </c>
      <c r="AB4911">
        <v>-118.2637</v>
      </c>
      <c r="AC4911">
        <f t="shared" si="76"/>
        <v>0</v>
      </c>
    </row>
    <row r="4912" spans="1:29" x14ac:dyDescent="0.35">
      <c r="A4912">
        <v>201206477</v>
      </c>
      <c r="B4912" s="1">
        <v>43865</v>
      </c>
      <c r="C4912" s="1">
        <v>43865</v>
      </c>
      <c r="D4912">
        <v>1600</v>
      </c>
      <c r="E4912">
        <v>12</v>
      </c>
      <c r="F4912" t="s">
        <v>68</v>
      </c>
      <c r="G4912">
        <v>1235</v>
      </c>
      <c r="H4912">
        <v>1</v>
      </c>
      <c r="I4912">
        <v>210</v>
      </c>
      <c r="J4912" t="s">
        <v>149</v>
      </c>
      <c r="K4912" t="s">
        <v>7487</v>
      </c>
      <c r="L4912">
        <v>15</v>
      </c>
      <c r="M4912" t="s">
        <v>94</v>
      </c>
      <c r="N4912" t="s">
        <v>95</v>
      </c>
      <c r="O4912">
        <v>101</v>
      </c>
      <c r="P4912" t="s">
        <v>32</v>
      </c>
      <c r="Q4912">
        <v>400</v>
      </c>
      <c r="R4912" t="s">
        <v>143</v>
      </c>
      <c r="S4912" t="s">
        <v>40</v>
      </c>
      <c r="T4912" t="s">
        <v>41</v>
      </c>
      <c r="U4912">
        <v>210</v>
      </c>
      <c r="Y4912" t="s">
        <v>973</v>
      </c>
      <c r="Z4912" t="s">
        <v>950</v>
      </c>
      <c r="AA4912">
        <v>33.989199999999997</v>
      </c>
      <c r="AB4912">
        <v>-118.30459999999999</v>
      </c>
      <c r="AC4912">
        <f t="shared" si="76"/>
        <v>0</v>
      </c>
    </row>
    <row r="4913" spans="1:29" x14ac:dyDescent="0.35">
      <c r="A4913">
        <v>200705666</v>
      </c>
      <c r="B4913" s="1">
        <v>43865</v>
      </c>
      <c r="C4913" s="1">
        <v>43865</v>
      </c>
      <c r="D4913">
        <v>1330</v>
      </c>
      <c r="E4913">
        <v>7</v>
      </c>
      <c r="F4913" t="s">
        <v>28</v>
      </c>
      <c r="G4913">
        <v>721</v>
      </c>
      <c r="H4913">
        <v>1</v>
      </c>
      <c r="I4913">
        <v>442</v>
      </c>
      <c r="J4913" t="s">
        <v>179</v>
      </c>
      <c r="K4913" t="s">
        <v>180</v>
      </c>
      <c r="L4913">
        <v>0</v>
      </c>
      <c r="M4913" t="s">
        <v>30</v>
      </c>
      <c r="N4913" t="s">
        <v>31</v>
      </c>
      <c r="O4913">
        <v>416</v>
      </c>
      <c r="P4913" t="s">
        <v>3567</v>
      </c>
      <c r="S4913" t="s">
        <v>40</v>
      </c>
      <c r="T4913" t="s">
        <v>41</v>
      </c>
      <c r="U4913">
        <v>442</v>
      </c>
      <c r="Y4913" t="s">
        <v>583</v>
      </c>
      <c r="AA4913">
        <v>34.076099999999997</v>
      </c>
      <c r="AB4913">
        <v>-118.3766</v>
      </c>
      <c r="AC4913">
        <f t="shared" si="76"/>
        <v>0</v>
      </c>
    </row>
    <row r="4914" spans="1:29" x14ac:dyDescent="0.35">
      <c r="A4914">
        <v>200110283</v>
      </c>
      <c r="B4914" s="1">
        <v>43931</v>
      </c>
      <c r="C4914" s="1">
        <v>43931</v>
      </c>
      <c r="D4914">
        <v>1440</v>
      </c>
      <c r="E4914">
        <v>1</v>
      </c>
      <c r="F4914" t="s">
        <v>36</v>
      </c>
      <c r="G4914">
        <v>124</v>
      </c>
      <c r="H4914">
        <v>2</v>
      </c>
      <c r="I4914">
        <v>354</v>
      </c>
      <c r="J4914" t="s">
        <v>167</v>
      </c>
      <c r="K4914" t="s">
        <v>7488</v>
      </c>
      <c r="L4914">
        <v>23</v>
      </c>
      <c r="M4914" t="s">
        <v>30</v>
      </c>
      <c r="N4914" t="s">
        <v>95</v>
      </c>
      <c r="O4914">
        <v>725</v>
      </c>
      <c r="P4914" t="s">
        <v>199</v>
      </c>
      <c r="S4914" t="s">
        <v>40</v>
      </c>
      <c r="T4914" t="s">
        <v>41</v>
      </c>
      <c r="U4914">
        <v>354</v>
      </c>
      <c r="Y4914" t="s">
        <v>7489</v>
      </c>
      <c r="AA4914">
        <v>34.054000000000002</v>
      </c>
      <c r="AB4914">
        <v>-118.2435</v>
      </c>
      <c r="AC4914">
        <f t="shared" si="76"/>
        <v>0</v>
      </c>
    </row>
    <row r="4915" spans="1:29" x14ac:dyDescent="0.35">
      <c r="A4915">
        <v>200617567</v>
      </c>
      <c r="B4915" s="1">
        <v>44138</v>
      </c>
      <c r="C4915" s="1">
        <v>44138</v>
      </c>
      <c r="D4915">
        <v>2005</v>
      </c>
      <c r="E4915">
        <v>6</v>
      </c>
      <c r="F4915" t="s">
        <v>91</v>
      </c>
      <c r="G4915">
        <v>645</v>
      </c>
      <c r="H4915">
        <v>2</v>
      </c>
      <c r="I4915">
        <v>740</v>
      </c>
      <c r="J4915" t="s">
        <v>224</v>
      </c>
      <c r="K4915" t="s">
        <v>239</v>
      </c>
      <c r="L4915">
        <v>0</v>
      </c>
      <c r="M4915" t="s">
        <v>46</v>
      </c>
      <c r="N4915" t="s">
        <v>46</v>
      </c>
      <c r="O4915">
        <v>505</v>
      </c>
      <c r="P4915" t="s">
        <v>953</v>
      </c>
      <c r="Q4915">
        <v>306</v>
      </c>
      <c r="R4915" t="s">
        <v>1108</v>
      </c>
      <c r="S4915" t="s">
        <v>40</v>
      </c>
      <c r="T4915" t="s">
        <v>41</v>
      </c>
      <c r="U4915">
        <v>740</v>
      </c>
      <c r="Y4915" t="s">
        <v>7490</v>
      </c>
      <c r="AA4915">
        <v>34.101599999999998</v>
      </c>
      <c r="AB4915">
        <v>-118.34520000000001</v>
      </c>
      <c r="AC4915">
        <f t="shared" si="76"/>
        <v>0</v>
      </c>
    </row>
    <row r="4916" spans="1:29" x14ac:dyDescent="0.35">
      <c r="A4916">
        <v>201305962</v>
      </c>
      <c r="B4916" s="1">
        <v>43865</v>
      </c>
      <c r="C4916" s="1">
        <v>43860</v>
      </c>
      <c r="D4916">
        <v>1140</v>
      </c>
      <c r="E4916">
        <v>13</v>
      </c>
      <c r="F4916" t="s">
        <v>62</v>
      </c>
      <c r="G4916">
        <v>1325</v>
      </c>
      <c r="H4916">
        <v>2</v>
      </c>
      <c r="I4916">
        <v>664</v>
      </c>
      <c r="J4916" t="s">
        <v>1125</v>
      </c>
      <c r="K4916" t="s">
        <v>6157</v>
      </c>
      <c r="L4916">
        <v>18</v>
      </c>
      <c r="M4916" t="s">
        <v>30</v>
      </c>
      <c r="N4916" t="s">
        <v>95</v>
      </c>
      <c r="O4916">
        <v>501</v>
      </c>
      <c r="P4916" t="s">
        <v>164</v>
      </c>
      <c r="S4916" t="s">
        <v>40</v>
      </c>
      <c r="T4916" t="s">
        <v>41</v>
      </c>
      <c r="U4916">
        <v>664</v>
      </c>
      <c r="Y4916" t="s">
        <v>7491</v>
      </c>
      <c r="AA4916">
        <v>34.016399999999997</v>
      </c>
      <c r="AB4916">
        <v>-118.2534</v>
      </c>
      <c r="AC4916">
        <f t="shared" si="76"/>
        <v>0</v>
      </c>
    </row>
    <row r="4917" spans="1:29" x14ac:dyDescent="0.35">
      <c r="A4917">
        <v>200911832</v>
      </c>
      <c r="B4917" s="1">
        <v>44014</v>
      </c>
      <c r="C4917" s="1">
        <v>44012</v>
      </c>
      <c r="D4917">
        <v>1500</v>
      </c>
      <c r="E4917">
        <v>9</v>
      </c>
      <c r="F4917" t="s">
        <v>49</v>
      </c>
      <c r="G4917">
        <v>985</v>
      </c>
      <c r="H4917">
        <v>1</v>
      </c>
      <c r="I4917">
        <v>331</v>
      </c>
      <c r="J4917" t="s">
        <v>233</v>
      </c>
      <c r="K4917" t="s">
        <v>237</v>
      </c>
      <c r="L4917">
        <v>40</v>
      </c>
      <c r="M4917" t="s">
        <v>94</v>
      </c>
      <c r="N4917" t="s">
        <v>73</v>
      </c>
      <c r="O4917">
        <v>101</v>
      </c>
      <c r="P4917" t="s">
        <v>32</v>
      </c>
      <c r="S4917" t="s">
        <v>40</v>
      </c>
      <c r="T4917" t="s">
        <v>41</v>
      </c>
      <c r="U4917">
        <v>331</v>
      </c>
      <c r="Y4917" t="s">
        <v>7492</v>
      </c>
      <c r="AA4917">
        <v>34.150399999999998</v>
      </c>
      <c r="AB4917">
        <v>-118.4383</v>
      </c>
      <c r="AC4917">
        <f t="shared" si="76"/>
        <v>0</v>
      </c>
    </row>
    <row r="4918" spans="1:29" x14ac:dyDescent="0.35">
      <c r="A4918">
        <v>200511125</v>
      </c>
      <c r="B4918" s="1">
        <v>44009</v>
      </c>
      <c r="C4918" s="1">
        <v>44009</v>
      </c>
      <c r="D4918">
        <v>1225</v>
      </c>
      <c r="E4918">
        <v>5</v>
      </c>
      <c r="F4918" t="s">
        <v>98</v>
      </c>
      <c r="G4918">
        <v>505</v>
      </c>
      <c r="H4918">
        <v>2</v>
      </c>
      <c r="I4918">
        <v>740</v>
      </c>
      <c r="J4918" t="s">
        <v>224</v>
      </c>
      <c r="K4918" t="s">
        <v>2756</v>
      </c>
      <c r="L4918">
        <v>0</v>
      </c>
      <c r="M4918" t="s">
        <v>46</v>
      </c>
      <c r="N4918" t="s">
        <v>46</v>
      </c>
      <c r="O4918">
        <v>702</v>
      </c>
      <c r="P4918" t="s">
        <v>552</v>
      </c>
      <c r="S4918" t="s">
        <v>84</v>
      </c>
      <c r="T4918" t="s">
        <v>85</v>
      </c>
      <c r="U4918">
        <v>740</v>
      </c>
      <c r="Y4918" t="s">
        <v>7493</v>
      </c>
      <c r="AA4918">
        <v>33.848399999999998</v>
      </c>
      <c r="AB4918">
        <v>-118.29049999999999</v>
      </c>
      <c r="AC4918">
        <f t="shared" si="76"/>
        <v>0</v>
      </c>
    </row>
    <row r="4919" spans="1:29" x14ac:dyDescent="0.35">
      <c r="A4919">
        <v>200813743</v>
      </c>
      <c r="B4919" s="1">
        <v>44079</v>
      </c>
      <c r="C4919" s="1">
        <v>44071</v>
      </c>
      <c r="D4919">
        <v>948</v>
      </c>
      <c r="E4919">
        <v>8</v>
      </c>
      <c r="F4919" t="s">
        <v>109</v>
      </c>
      <c r="G4919">
        <v>852</v>
      </c>
      <c r="H4919">
        <v>1</v>
      </c>
      <c r="I4919">
        <v>343</v>
      </c>
      <c r="J4919" t="s">
        <v>50</v>
      </c>
      <c r="K4919" t="s">
        <v>7494</v>
      </c>
      <c r="L4919">
        <v>0</v>
      </c>
      <c r="M4919" t="s">
        <v>46</v>
      </c>
      <c r="N4919" t="s">
        <v>46</v>
      </c>
      <c r="O4919">
        <v>203</v>
      </c>
      <c r="P4919" t="s">
        <v>101</v>
      </c>
      <c r="S4919" t="s">
        <v>40</v>
      </c>
      <c r="T4919" t="s">
        <v>41</v>
      </c>
      <c r="U4919">
        <v>343</v>
      </c>
      <c r="Y4919" t="s">
        <v>2222</v>
      </c>
      <c r="AA4919">
        <v>34.042700000000004</v>
      </c>
      <c r="AB4919">
        <v>-118.4585</v>
      </c>
      <c r="AC4919">
        <f t="shared" si="76"/>
        <v>0</v>
      </c>
    </row>
    <row r="4920" spans="1:29" x14ac:dyDescent="0.35">
      <c r="A4920">
        <v>200816168</v>
      </c>
      <c r="B4920" s="1">
        <v>44142</v>
      </c>
      <c r="C4920" s="1">
        <v>44115</v>
      </c>
      <c r="D4920">
        <v>830</v>
      </c>
      <c r="E4920">
        <v>8</v>
      </c>
      <c r="F4920" t="s">
        <v>109</v>
      </c>
      <c r="G4920">
        <v>817</v>
      </c>
      <c r="H4920">
        <v>1</v>
      </c>
      <c r="I4920">
        <v>341</v>
      </c>
      <c r="J4920" t="s">
        <v>157</v>
      </c>
      <c r="K4920" t="s">
        <v>7495</v>
      </c>
      <c r="L4920">
        <v>0</v>
      </c>
      <c r="M4920" t="s">
        <v>46</v>
      </c>
      <c r="N4920" t="s">
        <v>46</v>
      </c>
      <c r="O4920">
        <v>203</v>
      </c>
      <c r="P4920" t="s">
        <v>101</v>
      </c>
      <c r="S4920" t="s">
        <v>33</v>
      </c>
      <c r="T4920" t="s">
        <v>34</v>
      </c>
      <c r="U4920">
        <v>341</v>
      </c>
      <c r="V4920">
        <v>998</v>
      </c>
      <c r="Y4920" t="s">
        <v>7496</v>
      </c>
      <c r="AA4920">
        <v>34.062600000000003</v>
      </c>
      <c r="AB4920">
        <v>-118.4453</v>
      </c>
      <c r="AC4920">
        <f t="shared" si="76"/>
        <v>1</v>
      </c>
    </row>
    <row r="4921" spans="1:29" x14ac:dyDescent="0.35">
      <c r="A4921">
        <v>200111034</v>
      </c>
      <c r="B4921" s="1">
        <v>43948</v>
      </c>
      <c r="C4921" s="1">
        <v>43948</v>
      </c>
      <c r="D4921">
        <v>725</v>
      </c>
      <c r="E4921">
        <v>1</v>
      </c>
      <c r="F4921" t="s">
        <v>36</v>
      </c>
      <c r="G4921">
        <v>158</v>
      </c>
      <c r="H4921">
        <v>2</v>
      </c>
      <c r="I4921">
        <v>624</v>
      </c>
      <c r="J4921" t="s">
        <v>171</v>
      </c>
      <c r="K4921" t="s">
        <v>7497</v>
      </c>
      <c r="L4921">
        <v>48</v>
      </c>
      <c r="M4921" t="s">
        <v>30</v>
      </c>
      <c r="N4921" t="s">
        <v>95</v>
      </c>
      <c r="O4921">
        <v>710</v>
      </c>
      <c r="P4921" t="s">
        <v>394</v>
      </c>
      <c r="Q4921">
        <v>500</v>
      </c>
      <c r="R4921" t="s">
        <v>184</v>
      </c>
      <c r="S4921" t="s">
        <v>40</v>
      </c>
      <c r="T4921" t="s">
        <v>41</v>
      </c>
      <c r="U4921">
        <v>624</v>
      </c>
      <c r="V4921">
        <v>998</v>
      </c>
      <c r="Y4921" t="s">
        <v>802</v>
      </c>
      <c r="Z4921" t="s">
        <v>5433</v>
      </c>
      <c r="AA4921">
        <v>34.034999999999997</v>
      </c>
      <c r="AB4921">
        <v>-118.23860000000001</v>
      </c>
      <c r="AC4921">
        <f t="shared" si="76"/>
        <v>0</v>
      </c>
    </row>
    <row r="4922" spans="1:29" x14ac:dyDescent="0.35">
      <c r="A4922">
        <v>200506367</v>
      </c>
      <c r="B4922" s="1">
        <v>43886</v>
      </c>
      <c r="C4922" s="1">
        <v>43873</v>
      </c>
      <c r="D4922">
        <v>1600</v>
      </c>
      <c r="E4922">
        <v>5</v>
      </c>
      <c r="F4922" t="s">
        <v>98</v>
      </c>
      <c r="G4922">
        <v>504</v>
      </c>
      <c r="H4922">
        <v>1</v>
      </c>
      <c r="I4922">
        <v>510</v>
      </c>
      <c r="J4922" t="s">
        <v>29</v>
      </c>
      <c r="L4922">
        <v>0</v>
      </c>
      <c r="O4922">
        <v>101</v>
      </c>
      <c r="P4922" t="s">
        <v>32</v>
      </c>
      <c r="S4922" t="s">
        <v>40</v>
      </c>
      <c r="T4922" t="s">
        <v>41</v>
      </c>
      <c r="U4922">
        <v>510</v>
      </c>
      <c r="Y4922" t="s">
        <v>7498</v>
      </c>
      <c r="AA4922">
        <v>33.841900000000003</v>
      </c>
      <c r="AB4922">
        <v>-118.3066</v>
      </c>
      <c r="AC4922">
        <f t="shared" si="76"/>
        <v>0</v>
      </c>
    </row>
    <row r="4923" spans="1:29" x14ac:dyDescent="0.35">
      <c r="A4923">
        <v>201108570</v>
      </c>
      <c r="B4923" s="1">
        <v>43941</v>
      </c>
      <c r="C4923" s="1">
        <v>43933</v>
      </c>
      <c r="D4923">
        <v>1030</v>
      </c>
      <c r="E4923">
        <v>11</v>
      </c>
      <c r="F4923" t="s">
        <v>64</v>
      </c>
      <c r="G4923">
        <v>1145</v>
      </c>
      <c r="H4923">
        <v>2</v>
      </c>
      <c r="I4923">
        <v>624</v>
      </c>
      <c r="J4923" t="s">
        <v>171</v>
      </c>
      <c r="K4923" t="s">
        <v>7499</v>
      </c>
      <c r="L4923">
        <v>59</v>
      </c>
      <c r="M4923" t="s">
        <v>94</v>
      </c>
      <c r="N4923" t="s">
        <v>95</v>
      </c>
      <c r="O4923">
        <v>501</v>
      </c>
      <c r="P4923" t="s">
        <v>164</v>
      </c>
      <c r="Q4923">
        <v>500</v>
      </c>
      <c r="R4923" t="s">
        <v>184</v>
      </c>
      <c r="S4923" t="s">
        <v>40</v>
      </c>
      <c r="T4923" t="s">
        <v>41</v>
      </c>
      <c r="U4923">
        <v>624</v>
      </c>
      <c r="Y4923" t="s">
        <v>7500</v>
      </c>
      <c r="AA4923">
        <v>34.104900000000001</v>
      </c>
      <c r="AB4923">
        <v>-118.25449999999999</v>
      </c>
      <c r="AC4923">
        <f t="shared" si="76"/>
        <v>0</v>
      </c>
    </row>
    <row r="4924" spans="1:29" x14ac:dyDescent="0.35">
      <c r="A4924">
        <v>201305742</v>
      </c>
      <c r="B4924" s="1">
        <v>43861</v>
      </c>
      <c r="C4924" s="1">
        <v>43861</v>
      </c>
      <c r="D4924">
        <v>1110</v>
      </c>
      <c r="E4924">
        <v>13</v>
      </c>
      <c r="F4924" t="s">
        <v>62</v>
      </c>
      <c r="G4924">
        <v>1326</v>
      </c>
      <c r="H4924">
        <v>2</v>
      </c>
      <c r="I4924">
        <v>624</v>
      </c>
      <c r="J4924" t="s">
        <v>171</v>
      </c>
      <c r="K4924" t="s">
        <v>3231</v>
      </c>
      <c r="L4924">
        <v>41</v>
      </c>
      <c r="M4924" t="s">
        <v>30</v>
      </c>
      <c r="N4924" t="s">
        <v>163</v>
      </c>
      <c r="O4924">
        <v>102</v>
      </c>
      <c r="P4924" t="s">
        <v>186</v>
      </c>
      <c r="Q4924">
        <v>400</v>
      </c>
      <c r="R4924" t="s">
        <v>143</v>
      </c>
      <c r="S4924" t="s">
        <v>40</v>
      </c>
      <c r="T4924" t="s">
        <v>41</v>
      </c>
      <c r="U4924">
        <v>624</v>
      </c>
      <c r="Y4924" t="s">
        <v>3547</v>
      </c>
      <c r="Z4924" t="s">
        <v>3122</v>
      </c>
      <c r="AA4924">
        <v>34.014800000000001</v>
      </c>
      <c r="AB4924">
        <v>-118.24939999999999</v>
      </c>
      <c r="AC4924">
        <f t="shared" si="76"/>
        <v>0</v>
      </c>
    </row>
    <row r="4925" spans="1:29" x14ac:dyDescent="0.35">
      <c r="A4925">
        <v>200304911</v>
      </c>
      <c r="B4925" s="1">
        <v>43846</v>
      </c>
      <c r="C4925" s="1">
        <v>43845</v>
      </c>
      <c r="D4925">
        <v>2210</v>
      </c>
      <c r="E4925">
        <v>3</v>
      </c>
      <c r="F4925" t="s">
        <v>43</v>
      </c>
      <c r="G4925">
        <v>334</v>
      </c>
      <c r="H4925">
        <v>1</v>
      </c>
      <c r="I4925">
        <v>121</v>
      </c>
      <c r="J4925" t="s">
        <v>227</v>
      </c>
      <c r="K4925" t="s">
        <v>7501</v>
      </c>
      <c r="L4925">
        <v>12</v>
      </c>
      <c r="M4925" t="s">
        <v>94</v>
      </c>
      <c r="N4925" t="s">
        <v>95</v>
      </c>
      <c r="O4925">
        <v>217</v>
      </c>
      <c r="P4925" t="s">
        <v>2030</v>
      </c>
      <c r="Q4925">
        <v>400</v>
      </c>
      <c r="R4925" t="s">
        <v>143</v>
      </c>
      <c r="S4925" t="s">
        <v>33</v>
      </c>
      <c r="T4925" t="s">
        <v>34</v>
      </c>
      <c r="U4925">
        <v>121</v>
      </c>
      <c r="V4925">
        <v>812</v>
      </c>
      <c r="W4925">
        <v>998</v>
      </c>
      <c r="Y4925" t="s">
        <v>7502</v>
      </c>
      <c r="AA4925">
        <v>34.025599999999997</v>
      </c>
      <c r="AB4925">
        <v>-118.3305</v>
      </c>
      <c r="AC4925">
        <f t="shared" si="76"/>
        <v>1</v>
      </c>
    </row>
    <row r="4926" spans="1:29" x14ac:dyDescent="0.35">
      <c r="A4926">
        <v>201013072</v>
      </c>
      <c r="B4926" s="1">
        <v>44088</v>
      </c>
      <c r="C4926" s="1">
        <v>44075</v>
      </c>
      <c r="D4926">
        <v>1420</v>
      </c>
      <c r="E4926">
        <v>10</v>
      </c>
      <c r="F4926" t="s">
        <v>103</v>
      </c>
      <c r="G4926">
        <v>1063</v>
      </c>
      <c r="H4926">
        <v>2</v>
      </c>
      <c r="I4926">
        <v>946</v>
      </c>
      <c r="J4926" t="s">
        <v>125</v>
      </c>
      <c r="K4926" t="s">
        <v>4523</v>
      </c>
      <c r="L4926">
        <v>0</v>
      </c>
      <c r="M4926" t="s">
        <v>30</v>
      </c>
      <c r="N4926" t="s">
        <v>73</v>
      </c>
      <c r="O4926">
        <v>602</v>
      </c>
      <c r="P4926" t="s">
        <v>5715</v>
      </c>
      <c r="S4926" t="s">
        <v>40</v>
      </c>
      <c r="T4926" t="s">
        <v>41</v>
      </c>
      <c r="U4926">
        <v>946</v>
      </c>
      <c r="V4926">
        <v>998</v>
      </c>
      <c r="Y4926" t="s">
        <v>7503</v>
      </c>
      <c r="AA4926">
        <v>34.168199999999999</v>
      </c>
      <c r="AB4926">
        <v>-118.5406</v>
      </c>
      <c r="AC4926">
        <f t="shared" si="76"/>
        <v>0</v>
      </c>
    </row>
    <row r="4927" spans="1:29" x14ac:dyDescent="0.35">
      <c r="A4927">
        <v>201226879</v>
      </c>
      <c r="B4927" s="1">
        <v>44111</v>
      </c>
      <c r="C4927" s="1">
        <v>44110</v>
      </c>
      <c r="D4927">
        <v>1600</v>
      </c>
      <c r="E4927">
        <v>12</v>
      </c>
      <c r="F4927" t="s">
        <v>68</v>
      </c>
      <c r="G4927">
        <v>1232</v>
      </c>
      <c r="H4927">
        <v>1</v>
      </c>
      <c r="I4927">
        <v>330</v>
      </c>
      <c r="J4927" t="s">
        <v>37</v>
      </c>
      <c r="K4927">
        <v>344</v>
      </c>
      <c r="L4927">
        <v>25</v>
      </c>
      <c r="M4927" t="s">
        <v>94</v>
      </c>
      <c r="N4927" t="s">
        <v>31</v>
      </c>
      <c r="O4927">
        <v>203</v>
      </c>
      <c r="P4927" t="s">
        <v>101</v>
      </c>
      <c r="S4927" t="s">
        <v>40</v>
      </c>
      <c r="T4927" t="s">
        <v>41</v>
      </c>
      <c r="U4927">
        <v>330</v>
      </c>
      <c r="Y4927" t="s">
        <v>7504</v>
      </c>
      <c r="Z4927" t="s">
        <v>344</v>
      </c>
      <c r="AA4927">
        <v>33.989100000000001</v>
      </c>
      <c r="AB4927">
        <v>-118.3186</v>
      </c>
      <c r="AC4927">
        <f t="shared" si="76"/>
        <v>0</v>
      </c>
    </row>
    <row r="4928" spans="1:29" x14ac:dyDescent="0.35">
      <c r="A4928">
        <v>200113737</v>
      </c>
      <c r="B4928" s="1">
        <v>44003</v>
      </c>
      <c r="C4928" s="1">
        <v>44003</v>
      </c>
      <c r="D4928">
        <v>430</v>
      </c>
      <c r="E4928">
        <v>1</v>
      </c>
      <c r="F4928" t="s">
        <v>36</v>
      </c>
      <c r="G4928">
        <v>123</v>
      </c>
      <c r="H4928">
        <v>1</v>
      </c>
      <c r="I4928">
        <v>210</v>
      </c>
      <c r="J4928" t="s">
        <v>149</v>
      </c>
      <c r="K4928" t="s">
        <v>7505</v>
      </c>
      <c r="L4928">
        <v>29</v>
      </c>
      <c r="M4928" t="s">
        <v>30</v>
      </c>
      <c r="N4928" t="s">
        <v>163</v>
      </c>
      <c r="O4928">
        <v>108</v>
      </c>
      <c r="P4928" t="s">
        <v>105</v>
      </c>
      <c r="Q4928">
        <v>400</v>
      </c>
      <c r="R4928" t="s">
        <v>143</v>
      </c>
      <c r="S4928" t="s">
        <v>40</v>
      </c>
      <c r="T4928" t="s">
        <v>41</v>
      </c>
      <c r="U4928">
        <v>210</v>
      </c>
      <c r="Y4928" t="s">
        <v>6347</v>
      </c>
      <c r="Z4928" t="s">
        <v>357</v>
      </c>
      <c r="AA4928">
        <v>34.053100000000001</v>
      </c>
      <c r="AB4928">
        <v>-118.2478</v>
      </c>
      <c r="AC4928">
        <f t="shared" si="76"/>
        <v>0</v>
      </c>
    </row>
    <row r="4929" spans="1:29" x14ac:dyDescent="0.35">
      <c r="A4929">
        <v>200713930</v>
      </c>
      <c r="B4929" s="1">
        <v>44090</v>
      </c>
      <c r="C4929" s="1">
        <v>44090</v>
      </c>
      <c r="D4929">
        <v>218</v>
      </c>
      <c r="E4929">
        <v>7</v>
      </c>
      <c r="F4929" t="s">
        <v>28</v>
      </c>
      <c r="G4929">
        <v>743</v>
      </c>
      <c r="H4929">
        <v>2</v>
      </c>
      <c r="I4929">
        <v>740</v>
      </c>
      <c r="J4929" t="s">
        <v>224</v>
      </c>
      <c r="K4929">
        <v>329</v>
      </c>
      <c r="L4929">
        <v>48</v>
      </c>
      <c r="M4929" t="s">
        <v>30</v>
      </c>
      <c r="N4929" t="s">
        <v>31</v>
      </c>
      <c r="O4929">
        <v>501</v>
      </c>
      <c r="P4929" t="s">
        <v>164</v>
      </c>
      <c r="Q4929">
        <v>400</v>
      </c>
      <c r="R4929" t="s">
        <v>143</v>
      </c>
      <c r="S4929" t="s">
        <v>84</v>
      </c>
      <c r="T4929" t="s">
        <v>85</v>
      </c>
      <c r="U4929">
        <v>740</v>
      </c>
      <c r="Y4929" t="s">
        <v>7506</v>
      </c>
      <c r="AA4929">
        <v>34.0608</v>
      </c>
      <c r="AB4929">
        <v>-118.3625</v>
      </c>
      <c r="AC4929">
        <f t="shared" si="76"/>
        <v>0</v>
      </c>
    </row>
    <row r="4930" spans="1:29" x14ac:dyDescent="0.35">
      <c r="A4930">
        <v>200118329</v>
      </c>
      <c r="B4930" s="1">
        <v>44095</v>
      </c>
      <c r="C4930" s="1">
        <v>44095</v>
      </c>
      <c r="D4930">
        <v>1630</v>
      </c>
      <c r="E4930">
        <v>1</v>
      </c>
      <c r="F4930" t="s">
        <v>36</v>
      </c>
      <c r="G4930">
        <v>164</v>
      </c>
      <c r="H4930">
        <v>2</v>
      </c>
      <c r="I4930">
        <v>888</v>
      </c>
      <c r="J4930" t="s">
        <v>250</v>
      </c>
      <c r="K4930">
        <v>1501</v>
      </c>
      <c r="L4930">
        <v>38</v>
      </c>
      <c r="M4930" t="s">
        <v>30</v>
      </c>
      <c r="N4930" t="s">
        <v>73</v>
      </c>
      <c r="O4930">
        <v>502</v>
      </c>
      <c r="P4930" t="s">
        <v>47</v>
      </c>
      <c r="S4930" t="s">
        <v>40</v>
      </c>
      <c r="T4930" t="s">
        <v>41</v>
      </c>
      <c r="U4930">
        <v>888</v>
      </c>
      <c r="Y4930" t="s">
        <v>3621</v>
      </c>
      <c r="AA4930">
        <v>34.044600000000003</v>
      </c>
      <c r="AB4930">
        <v>-118.25069999999999</v>
      </c>
      <c r="AC4930">
        <f t="shared" si="76"/>
        <v>0</v>
      </c>
    </row>
    <row r="4931" spans="1:29" x14ac:dyDescent="0.35">
      <c r="A4931">
        <v>201218926</v>
      </c>
      <c r="B4931" s="1">
        <v>44062</v>
      </c>
      <c r="C4931" s="1">
        <v>44062</v>
      </c>
      <c r="D4931">
        <v>2130</v>
      </c>
      <c r="E4931">
        <v>12</v>
      </c>
      <c r="F4931" t="s">
        <v>68</v>
      </c>
      <c r="G4931">
        <v>1259</v>
      </c>
      <c r="H4931">
        <v>2</v>
      </c>
      <c r="I4931">
        <v>740</v>
      </c>
      <c r="J4931" t="s">
        <v>224</v>
      </c>
      <c r="K4931" t="s">
        <v>7507</v>
      </c>
      <c r="L4931">
        <v>27</v>
      </c>
      <c r="M4931" t="s">
        <v>30</v>
      </c>
      <c r="N4931" t="s">
        <v>95</v>
      </c>
      <c r="O4931">
        <v>122</v>
      </c>
      <c r="P4931" t="s">
        <v>275</v>
      </c>
      <c r="S4931" t="s">
        <v>40</v>
      </c>
      <c r="T4931" t="s">
        <v>41</v>
      </c>
      <c r="U4931">
        <v>740</v>
      </c>
      <c r="Y4931" t="s">
        <v>7508</v>
      </c>
      <c r="AA4931">
        <v>33.971800000000002</v>
      </c>
      <c r="AB4931">
        <v>-118.26519999999999</v>
      </c>
      <c r="AC4931">
        <f t="shared" ref="AC4931:AC4994" si="77">IF(OR((S:S)="CC", S:S="AA",S:S="JA"), 1, 0)</f>
        <v>0</v>
      </c>
    </row>
    <row r="4932" spans="1:29" x14ac:dyDescent="0.35">
      <c r="A4932">
        <v>200408413</v>
      </c>
      <c r="B4932" s="1">
        <v>43952</v>
      </c>
      <c r="C4932" s="1">
        <v>43952</v>
      </c>
      <c r="D4932">
        <v>1900</v>
      </c>
      <c r="E4932">
        <v>4</v>
      </c>
      <c r="F4932" t="s">
        <v>54</v>
      </c>
      <c r="G4932">
        <v>497</v>
      </c>
      <c r="H4932">
        <v>1</v>
      </c>
      <c r="I4932">
        <v>210</v>
      </c>
      <c r="J4932" t="s">
        <v>149</v>
      </c>
      <c r="K4932" t="s">
        <v>7509</v>
      </c>
      <c r="L4932">
        <v>42</v>
      </c>
      <c r="M4932" t="s">
        <v>94</v>
      </c>
      <c r="N4932" t="s">
        <v>95</v>
      </c>
      <c r="O4932">
        <v>101</v>
      </c>
      <c r="P4932" t="s">
        <v>32</v>
      </c>
      <c r="Q4932">
        <v>400</v>
      </c>
      <c r="R4932" t="s">
        <v>143</v>
      </c>
      <c r="S4932" t="s">
        <v>84</v>
      </c>
      <c r="T4932" t="s">
        <v>85</v>
      </c>
      <c r="U4932">
        <v>210</v>
      </c>
      <c r="V4932">
        <v>626</v>
      </c>
      <c r="Y4932" t="s">
        <v>7510</v>
      </c>
      <c r="AA4932">
        <v>34.020099999999999</v>
      </c>
      <c r="AB4932">
        <v>-118.21040000000001</v>
      </c>
      <c r="AC4932">
        <f t="shared" si="77"/>
        <v>0</v>
      </c>
    </row>
    <row r="4933" spans="1:29" x14ac:dyDescent="0.35">
      <c r="A4933">
        <v>201105845</v>
      </c>
      <c r="B4933" s="1">
        <v>43872</v>
      </c>
      <c r="C4933" s="1">
        <v>43850</v>
      </c>
      <c r="D4933">
        <v>1300</v>
      </c>
      <c r="E4933">
        <v>11</v>
      </c>
      <c r="F4933" t="s">
        <v>64</v>
      </c>
      <c r="G4933">
        <v>1117</v>
      </c>
      <c r="H4933">
        <v>2</v>
      </c>
      <c r="I4933">
        <v>810</v>
      </c>
      <c r="J4933" t="s">
        <v>2028</v>
      </c>
      <c r="K4933" t="s">
        <v>7511</v>
      </c>
      <c r="L4933">
        <v>12</v>
      </c>
      <c r="M4933" t="s">
        <v>94</v>
      </c>
      <c r="N4933" t="s">
        <v>95</v>
      </c>
      <c r="O4933">
        <v>502</v>
      </c>
      <c r="P4933" t="s">
        <v>47</v>
      </c>
      <c r="Q4933">
        <v>400</v>
      </c>
      <c r="R4933" t="s">
        <v>143</v>
      </c>
      <c r="S4933" t="s">
        <v>33</v>
      </c>
      <c r="T4933" t="s">
        <v>34</v>
      </c>
      <c r="U4933">
        <v>810</v>
      </c>
      <c r="V4933">
        <v>812</v>
      </c>
      <c r="Y4933" t="s">
        <v>7512</v>
      </c>
      <c r="AA4933">
        <v>34.129300000000001</v>
      </c>
      <c r="AB4933">
        <v>-118.2182</v>
      </c>
      <c r="AC4933">
        <f t="shared" si="77"/>
        <v>1</v>
      </c>
    </row>
    <row r="4934" spans="1:29" x14ac:dyDescent="0.35">
      <c r="A4934">
        <v>201013692</v>
      </c>
      <c r="B4934" s="1">
        <v>44107</v>
      </c>
      <c r="C4934" s="1">
        <v>44107</v>
      </c>
      <c r="D4934">
        <v>1</v>
      </c>
      <c r="E4934">
        <v>10</v>
      </c>
      <c r="F4934" t="s">
        <v>103</v>
      </c>
      <c r="G4934">
        <v>1043</v>
      </c>
      <c r="H4934">
        <v>1</v>
      </c>
      <c r="I4934">
        <v>310</v>
      </c>
      <c r="J4934" t="s">
        <v>71</v>
      </c>
      <c r="K4934" t="s">
        <v>7513</v>
      </c>
      <c r="L4934">
        <v>33</v>
      </c>
      <c r="M4934" t="s">
        <v>94</v>
      </c>
      <c r="N4934" t="s">
        <v>31</v>
      </c>
      <c r="O4934">
        <v>502</v>
      </c>
      <c r="P4934" t="s">
        <v>47</v>
      </c>
      <c r="S4934" t="s">
        <v>33</v>
      </c>
      <c r="T4934" t="s">
        <v>34</v>
      </c>
      <c r="U4934">
        <v>310</v>
      </c>
      <c r="V4934">
        <v>998</v>
      </c>
      <c r="Y4934" t="s">
        <v>7514</v>
      </c>
      <c r="AA4934">
        <v>34.174500000000002</v>
      </c>
      <c r="AB4934">
        <v>-118.53830000000001</v>
      </c>
      <c r="AC4934">
        <f t="shared" si="77"/>
        <v>1</v>
      </c>
    </row>
    <row r="4935" spans="1:29" x14ac:dyDescent="0.35">
      <c r="A4935">
        <v>200817444</v>
      </c>
      <c r="B4935" s="1">
        <v>44176</v>
      </c>
      <c r="C4935" s="1">
        <v>44166</v>
      </c>
      <c r="D4935">
        <v>1200</v>
      </c>
      <c r="E4935">
        <v>8</v>
      </c>
      <c r="F4935" t="s">
        <v>109</v>
      </c>
      <c r="G4935">
        <v>852</v>
      </c>
      <c r="H4935">
        <v>1</v>
      </c>
      <c r="I4935">
        <v>420</v>
      </c>
      <c r="J4935" t="s">
        <v>352</v>
      </c>
      <c r="L4935">
        <v>0</v>
      </c>
      <c r="O4935">
        <v>104</v>
      </c>
      <c r="P4935" t="s">
        <v>201</v>
      </c>
      <c r="S4935" t="s">
        <v>40</v>
      </c>
      <c r="T4935" t="s">
        <v>41</v>
      </c>
      <c r="U4935">
        <v>420</v>
      </c>
      <c r="Y4935" t="s">
        <v>7515</v>
      </c>
      <c r="AA4935">
        <v>34.039700000000003</v>
      </c>
      <c r="AB4935">
        <v>-118.4569</v>
      </c>
      <c r="AC4935">
        <f t="shared" si="77"/>
        <v>0</v>
      </c>
    </row>
    <row r="4936" spans="1:29" x14ac:dyDescent="0.35">
      <c r="A4936">
        <v>200409769</v>
      </c>
      <c r="B4936" s="1">
        <v>43996</v>
      </c>
      <c r="C4936" s="1">
        <v>43995</v>
      </c>
      <c r="D4936">
        <v>2200</v>
      </c>
      <c r="E4936">
        <v>4</v>
      </c>
      <c r="F4936" t="s">
        <v>54</v>
      </c>
      <c r="G4936">
        <v>404</v>
      </c>
      <c r="H4936">
        <v>1</v>
      </c>
      <c r="I4936">
        <v>510</v>
      </c>
      <c r="J4936" t="s">
        <v>29</v>
      </c>
      <c r="L4936">
        <v>0</v>
      </c>
      <c r="O4936">
        <v>707</v>
      </c>
      <c r="P4936" t="s">
        <v>280</v>
      </c>
      <c r="S4936" t="s">
        <v>40</v>
      </c>
      <c r="T4936" t="s">
        <v>41</v>
      </c>
      <c r="U4936">
        <v>510</v>
      </c>
      <c r="Y4936" t="s">
        <v>7516</v>
      </c>
      <c r="AA4936">
        <v>34.105400000000003</v>
      </c>
      <c r="AB4936">
        <v>-118.18380000000001</v>
      </c>
      <c r="AC4936">
        <f t="shared" si="77"/>
        <v>0</v>
      </c>
    </row>
    <row r="4937" spans="1:29" x14ac:dyDescent="0.35">
      <c r="A4937">
        <v>201213574</v>
      </c>
      <c r="B4937" s="1">
        <v>43977</v>
      </c>
      <c r="C4937" s="1">
        <v>43977</v>
      </c>
      <c r="D4937">
        <v>1500</v>
      </c>
      <c r="E4937">
        <v>12</v>
      </c>
      <c r="F4937" t="s">
        <v>68</v>
      </c>
      <c r="G4937">
        <v>1265</v>
      </c>
      <c r="H4937">
        <v>2</v>
      </c>
      <c r="I4937">
        <v>624</v>
      </c>
      <c r="J4937" t="s">
        <v>171</v>
      </c>
      <c r="K4937" t="s">
        <v>7517</v>
      </c>
      <c r="L4937">
        <v>47</v>
      </c>
      <c r="M4937" t="s">
        <v>94</v>
      </c>
      <c r="N4937" t="s">
        <v>163</v>
      </c>
      <c r="O4937">
        <v>502</v>
      </c>
      <c r="P4937" t="s">
        <v>47</v>
      </c>
      <c r="Q4937">
        <v>400</v>
      </c>
      <c r="R4937" t="s">
        <v>143</v>
      </c>
      <c r="S4937" t="s">
        <v>84</v>
      </c>
      <c r="T4937" t="s">
        <v>85</v>
      </c>
      <c r="U4937">
        <v>624</v>
      </c>
      <c r="Y4937" t="s">
        <v>7518</v>
      </c>
      <c r="AA4937">
        <v>33.9664</v>
      </c>
      <c r="AB4937">
        <v>-118.30249999999999</v>
      </c>
      <c r="AC4937">
        <f t="shared" si="77"/>
        <v>0</v>
      </c>
    </row>
    <row r="4938" spans="1:29" x14ac:dyDescent="0.35">
      <c r="A4938">
        <v>201206970</v>
      </c>
      <c r="B4938" s="1">
        <v>43873</v>
      </c>
      <c r="C4938" s="1">
        <v>43873</v>
      </c>
      <c r="D4938">
        <v>115</v>
      </c>
      <c r="E4938">
        <v>12</v>
      </c>
      <c r="F4938" t="s">
        <v>68</v>
      </c>
      <c r="G4938">
        <v>1259</v>
      </c>
      <c r="H4938">
        <v>1</v>
      </c>
      <c r="I4938">
        <v>230</v>
      </c>
      <c r="J4938" t="s">
        <v>161</v>
      </c>
      <c r="K4938" t="s">
        <v>1348</v>
      </c>
      <c r="L4938">
        <v>36</v>
      </c>
      <c r="M4938" t="s">
        <v>30</v>
      </c>
      <c r="N4938" t="s">
        <v>95</v>
      </c>
      <c r="O4938">
        <v>103</v>
      </c>
      <c r="P4938" t="s">
        <v>146</v>
      </c>
      <c r="Q4938">
        <v>312</v>
      </c>
      <c r="R4938" t="s">
        <v>717</v>
      </c>
      <c r="S4938" t="s">
        <v>33</v>
      </c>
      <c r="T4938" t="s">
        <v>34</v>
      </c>
      <c r="U4938">
        <v>230</v>
      </c>
      <c r="Y4938" t="s">
        <v>7519</v>
      </c>
      <c r="AA4938">
        <v>33.974800000000002</v>
      </c>
      <c r="AB4938">
        <v>-118.26300000000001</v>
      </c>
      <c r="AC4938">
        <f t="shared" si="77"/>
        <v>1</v>
      </c>
    </row>
    <row r="4939" spans="1:29" x14ac:dyDescent="0.35">
      <c r="A4939">
        <v>200407455</v>
      </c>
      <c r="B4939" s="1">
        <v>43921</v>
      </c>
      <c r="C4939" s="1">
        <v>43921</v>
      </c>
      <c r="D4939">
        <v>1</v>
      </c>
      <c r="E4939">
        <v>4</v>
      </c>
      <c r="F4939" t="s">
        <v>54</v>
      </c>
      <c r="G4939">
        <v>407</v>
      </c>
      <c r="H4939">
        <v>1</v>
      </c>
      <c r="I4939">
        <v>510</v>
      </c>
      <c r="J4939" t="s">
        <v>29</v>
      </c>
      <c r="L4939">
        <v>0</v>
      </c>
      <c r="O4939">
        <v>101</v>
      </c>
      <c r="P4939" t="s">
        <v>32</v>
      </c>
      <c r="S4939" t="s">
        <v>40</v>
      </c>
      <c r="T4939" t="s">
        <v>41</v>
      </c>
      <c r="U4939">
        <v>510</v>
      </c>
      <c r="Y4939" t="s">
        <v>7520</v>
      </c>
      <c r="AA4939">
        <v>34.088000000000001</v>
      </c>
      <c r="AB4939">
        <v>-118.18510000000001</v>
      </c>
      <c r="AC4939">
        <f t="shared" si="77"/>
        <v>0</v>
      </c>
    </row>
    <row r="4940" spans="1:29" x14ac:dyDescent="0.35">
      <c r="A4940">
        <v>200304170</v>
      </c>
      <c r="B4940" s="1">
        <v>43833</v>
      </c>
      <c r="C4940" s="1">
        <v>43833</v>
      </c>
      <c r="D4940">
        <v>2030</v>
      </c>
      <c r="E4940">
        <v>3</v>
      </c>
      <c r="F4940" t="s">
        <v>43</v>
      </c>
      <c r="G4940">
        <v>359</v>
      </c>
      <c r="H4940">
        <v>2</v>
      </c>
      <c r="I4940">
        <v>434</v>
      </c>
      <c r="J4940" t="s">
        <v>2917</v>
      </c>
      <c r="K4940" t="s">
        <v>7521</v>
      </c>
      <c r="L4940">
        <v>23</v>
      </c>
      <c r="M4940" t="s">
        <v>94</v>
      </c>
      <c r="N4940" t="s">
        <v>95</v>
      </c>
      <c r="O4940">
        <v>123</v>
      </c>
      <c r="P4940" t="s">
        <v>290</v>
      </c>
      <c r="Q4940">
        <v>400</v>
      </c>
      <c r="R4940" t="s">
        <v>143</v>
      </c>
      <c r="S4940" t="s">
        <v>84</v>
      </c>
      <c r="T4940" t="s">
        <v>85</v>
      </c>
      <c r="U4940">
        <v>434</v>
      </c>
      <c r="Y4940" t="s">
        <v>7522</v>
      </c>
      <c r="AA4940">
        <v>34.020400000000002</v>
      </c>
      <c r="AB4940">
        <v>-118.2809</v>
      </c>
      <c r="AC4940">
        <f t="shared" si="77"/>
        <v>0</v>
      </c>
    </row>
    <row r="4941" spans="1:29" x14ac:dyDescent="0.35">
      <c r="A4941">
        <v>200607916</v>
      </c>
      <c r="B4941" s="1">
        <v>43903</v>
      </c>
      <c r="C4941" s="1">
        <v>43903</v>
      </c>
      <c r="D4941">
        <v>2215</v>
      </c>
      <c r="E4941">
        <v>6</v>
      </c>
      <c r="F4941" t="s">
        <v>91</v>
      </c>
      <c r="G4941">
        <v>646</v>
      </c>
      <c r="H4941">
        <v>2</v>
      </c>
      <c r="I4941">
        <v>740</v>
      </c>
      <c r="J4941" t="s">
        <v>224</v>
      </c>
      <c r="K4941" t="s">
        <v>456</v>
      </c>
      <c r="L4941">
        <v>23</v>
      </c>
      <c r="M4941" t="s">
        <v>30</v>
      </c>
      <c r="N4941" t="s">
        <v>73</v>
      </c>
      <c r="O4941">
        <v>101</v>
      </c>
      <c r="P4941" t="s">
        <v>32</v>
      </c>
      <c r="S4941" t="s">
        <v>40</v>
      </c>
      <c r="T4941" t="s">
        <v>41</v>
      </c>
      <c r="U4941">
        <v>740</v>
      </c>
      <c r="Y4941" t="s">
        <v>4324</v>
      </c>
      <c r="AA4941">
        <v>34.101599999999998</v>
      </c>
      <c r="AB4941">
        <v>-118.3361</v>
      </c>
      <c r="AC4941">
        <f t="shared" si="77"/>
        <v>0</v>
      </c>
    </row>
    <row r="4942" spans="1:29" x14ac:dyDescent="0.35">
      <c r="A4942">
        <v>200516201</v>
      </c>
      <c r="B4942" s="1">
        <v>44139</v>
      </c>
      <c r="C4942" s="1">
        <v>44139</v>
      </c>
      <c r="D4942">
        <v>1140</v>
      </c>
      <c r="E4942">
        <v>5</v>
      </c>
      <c r="F4942" t="s">
        <v>98</v>
      </c>
      <c r="G4942">
        <v>587</v>
      </c>
      <c r="H4942">
        <v>2</v>
      </c>
      <c r="I4942">
        <v>662</v>
      </c>
      <c r="J4942" t="s">
        <v>191</v>
      </c>
      <c r="K4942" t="s">
        <v>6157</v>
      </c>
      <c r="L4942">
        <v>28</v>
      </c>
      <c r="M4942" t="s">
        <v>94</v>
      </c>
      <c r="N4942" t="s">
        <v>163</v>
      </c>
      <c r="O4942">
        <v>501</v>
      </c>
      <c r="P4942" t="s">
        <v>164</v>
      </c>
      <c r="S4942" t="s">
        <v>40</v>
      </c>
      <c r="T4942" t="s">
        <v>41</v>
      </c>
      <c r="U4942">
        <v>662</v>
      </c>
      <c r="Y4942" t="s">
        <v>7523</v>
      </c>
      <c r="AA4942">
        <v>33.721899999999998</v>
      </c>
      <c r="AB4942">
        <v>-118.28919999999999</v>
      </c>
      <c r="AC4942">
        <f t="shared" si="77"/>
        <v>0</v>
      </c>
    </row>
    <row r="4943" spans="1:29" x14ac:dyDescent="0.35">
      <c r="A4943">
        <v>200612316</v>
      </c>
      <c r="B4943" s="1">
        <v>44020</v>
      </c>
      <c r="C4943" s="1">
        <v>44020</v>
      </c>
      <c r="D4943">
        <v>335</v>
      </c>
      <c r="E4943">
        <v>6</v>
      </c>
      <c r="F4943" t="s">
        <v>91</v>
      </c>
      <c r="G4943">
        <v>615</v>
      </c>
      <c r="H4943">
        <v>1</v>
      </c>
      <c r="I4943">
        <v>761</v>
      </c>
      <c r="J4943" t="s">
        <v>403</v>
      </c>
      <c r="K4943" t="s">
        <v>7524</v>
      </c>
      <c r="L4943">
        <v>0</v>
      </c>
      <c r="M4943" t="s">
        <v>94</v>
      </c>
      <c r="N4943" t="s">
        <v>46</v>
      </c>
      <c r="O4943">
        <v>501</v>
      </c>
      <c r="P4943" t="s">
        <v>164</v>
      </c>
      <c r="Q4943">
        <v>109</v>
      </c>
      <c r="R4943" t="s">
        <v>265</v>
      </c>
      <c r="S4943" t="s">
        <v>33</v>
      </c>
      <c r="T4943" t="s">
        <v>34</v>
      </c>
      <c r="U4943">
        <v>761</v>
      </c>
      <c r="Y4943" t="s">
        <v>7525</v>
      </c>
      <c r="AA4943">
        <v>34.1145</v>
      </c>
      <c r="AB4943">
        <v>-118.3312</v>
      </c>
      <c r="AC4943">
        <f t="shared" si="77"/>
        <v>1</v>
      </c>
    </row>
    <row r="4944" spans="1:29" x14ac:dyDescent="0.35">
      <c r="A4944">
        <v>200211800</v>
      </c>
      <c r="B4944" s="1">
        <v>44007</v>
      </c>
      <c r="C4944" s="1">
        <v>43994</v>
      </c>
      <c r="D4944">
        <v>1600</v>
      </c>
      <c r="E4944">
        <v>2</v>
      </c>
      <c r="F4944" t="s">
        <v>56</v>
      </c>
      <c r="G4944">
        <v>241</v>
      </c>
      <c r="H4944">
        <v>1</v>
      </c>
      <c r="I4944">
        <v>350</v>
      </c>
      <c r="J4944" t="s">
        <v>1591</v>
      </c>
      <c r="K4944" t="s">
        <v>7526</v>
      </c>
      <c r="L4944">
        <v>24</v>
      </c>
      <c r="M4944" t="s">
        <v>30</v>
      </c>
      <c r="N4944" t="s">
        <v>73</v>
      </c>
      <c r="O4944">
        <v>108</v>
      </c>
      <c r="P4944" t="s">
        <v>105</v>
      </c>
      <c r="Q4944">
        <v>400</v>
      </c>
      <c r="R4944" t="s">
        <v>143</v>
      </c>
      <c r="S4944" t="s">
        <v>40</v>
      </c>
      <c r="T4944" t="s">
        <v>41</v>
      </c>
      <c r="U4944">
        <v>350</v>
      </c>
      <c r="Y4944" t="s">
        <v>1971</v>
      </c>
      <c r="AA4944">
        <v>34.066800000000001</v>
      </c>
      <c r="AB4944">
        <v>-118.28279999999999</v>
      </c>
      <c r="AC4944">
        <f t="shared" si="77"/>
        <v>0</v>
      </c>
    </row>
    <row r="4945" spans="1:29" x14ac:dyDescent="0.35">
      <c r="A4945">
        <v>200613735</v>
      </c>
      <c r="B4945" s="1">
        <v>44050</v>
      </c>
      <c r="C4945" s="1">
        <v>44013</v>
      </c>
      <c r="D4945">
        <v>1</v>
      </c>
      <c r="E4945">
        <v>6</v>
      </c>
      <c r="F4945" t="s">
        <v>91</v>
      </c>
      <c r="G4945">
        <v>676</v>
      </c>
      <c r="H4945">
        <v>2</v>
      </c>
      <c r="I4945">
        <v>740</v>
      </c>
      <c r="J4945" t="s">
        <v>224</v>
      </c>
      <c r="K4945">
        <v>329</v>
      </c>
      <c r="L4945">
        <v>0</v>
      </c>
      <c r="M4945" t="s">
        <v>46</v>
      </c>
      <c r="N4945" t="s">
        <v>46</v>
      </c>
      <c r="O4945">
        <v>210</v>
      </c>
      <c r="P4945" t="s">
        <v>183</v>
      </c>
      <c r="S4945" t="s">
        <v>40</v>
      </c>
      <c r="T4945" t="s">
        <v>41</v>
      </c>
      <c r="U4945">
        <v>740</v>
      </c>
      <c r="Y4945" t="s">
        <v>5818</v>
      </c>
      <c r="AA4945">
        <v>34.083500000000001</v>
      </c>
      <c r="AB4945">
        <v>-118.3266</v>
      </c>
      <c r="AC4945">
        <f t="shared" si="77"/>
        <v>0</v>
      </c>
    </row>
    <row r="4946" spans="1:29" x14ac:dyDescent="0.35">
      <c r="A4946">
        <v>201216219</v>
      </c>
      <c r="B4946" s="1">
        <v>44021</v>
      </c>
      <c r="C4946" s="1">
        <v>44021</v>
      </c>
      <c r="D4946">
        <v>300</v>
      </c>
      <c r="E4946">
        <v>12</v>
      </c>
      <c r="F4946" t="s">
        <v>68</v>
      </c>
      <c r="G4946">
        <v>1215</v>
      </c>
      <c r="H4946">
        <v>1</v>
      </c>
      <c r="I4946">
        <v>510</v>
      </c>
      <c r="J4946" t="s">
        <v>29</v>
      </c>
      <c r="L4946">
        <v>0</v>
      </c>
      <c r="O4946">
        <v>101</v>
      </c>
      <c r="P4946" t="s">
        <v>32</v>
      </c>
      <c r="S4946" t="s">
        <v>40</v>
      </c>
      <c r="T4946" t="s">
        <v>41</v>
      </c>
      <c r="U4946">
        <v>510</v>
      </c>
      <c r="Y4946" t="s">
        <v>7527</v>
      </c>
      <c r="AA4946">
        <v>33.989699999999999</v>
      </c>
      <c r="AB4946">
        <v>-118.2938</v>
      </c>
      <c r="AC4946">
        <f t="shared" si="77"/>
        <v>0</v>
      </c>
    </row>
    <row r="4947" spans="1:29" x14ac:dyDescent="0.35">
      <c r="A4947">
        <v>200913170</v>
      </c>
      <c r="B4947" s="1">
        <v>44049</v>
      </c>
      <c r="C4947" s="1">
        <v>44049</v>
      </c>
      <c r="D4947">
        <v>410</v>
      </c>
      <c r="E4947">
        <v>9</v>
      </c>
      <c r="F4947" t="s">
        <v>49</v>
      </c>
      <c r="G4947">
        <v>943</v>
      </c>
      <c r="H4947">
        <v>2</v>
      </c>
      <c r="I4947">
        <v>624</v>
      </c>
      <c r="J4947" t="s">
        <v>171</v>
      </c>
      <c r="K4947">
        <v>444</v>
      </c>
      <c r="L4947">
        <v>54</v>
      </c>
      <c r="M4947" t="s">
        <v>94</v>
      </c>
      <c r="N4947" t="s">
        <v>31</v>
      </c>
      <c r="O4947">
        <v>510</v>
      </c>
      <c r="P4947" t="s">
        <v>189</v>
      </c>
      <c r="Q4947">
        <v>400</v>
      </c>
      <c r="R4947" t="s">
        <v>143</v>
      </c>
      <c r="S4947" t="s">
        <v>84</v>
      </c>
      <c r="T4947" t="s">
        <v>85</v>
      </c>
      <c r="U4947">
        <v>624</v>
      </c>
      <c r="Y4947" t="s">
        <v>7528</v>
      </c>
      <c r="AA4947">
        <v>34.168599999999998</v>
      </c>
      <c r="AB4947">
        <v>-118.4443</v>
      </c>
      <c r="AC4947">
        <f t="shared" si="77"/>
        <v>0</v>
      </c>
    </row>
    <row r="4948" spans="1:29" x14ac:dyDescent="0.35">
      <c r="A4948">
        <v>200216841</v>
      </c>
      <c r="B4948" s="1">
        <v>44133</v>
      </c>
      <c r="C4948" s="1">
        <v>44133</v>
      </c>
      <c r="D4948">
        <v>1200</v>
      </c>
      <c r="E4948">
        <v>2</v>
      </c>
      <c r="F4948" t="s">
        <v>56</v>
      </c>
      <c r="G4948">
        <v>279</v>
      </c>
      <c r="H4948">
        <v>2</v>
      </c>
      <c r="I4948">
        <v>626</v>
      </c>
      <c r="J4948" t="s">
        <v>141</v>
      </c>
      <c r="K4948" t="s">
        <v>7529</v>
      </c>
      <c r="L4948">
        <v>68</v>
      </c>
      <c r="M4948" t="s">
        <v>94</v>
      </c>
      <c r="N4948" t="s">
        <v>95</v>
      </c>
      <c r="O4948">
        <v>502</v>
      </c>
      <c r="P4948" t="s">
        <v>47</v>
      </c>
      <c r="Q4948">
        <v>400</v>
      </c>
      <c r="R4948" t="s">
        <v>143</v>
      </c>
      <c r="S4948" t="s">
        <v>40</v>
      </c>
      <c r="T4948" t="s">
        <v>41</v>
      </c>
      <c r="U4948">
        <v>626</v>
      </c>
      <c r="Y4948" t="s">
        <v>7530</v>
      </c>
      <c r="AA4948">
        <v>34.048099999999998</v>
      </c>
      <c r="AB4948">
        <v>-118.27119999999999</v>
      </c>
      <c r="AC4948">
        <f t="shared" si="77"/>
        <v>0</v>
      </c>
    </row>
    <row r="4949" spans="1:29" x14ac:dyDescent="0.35">
      <c r="A4949">
        <v>200804615</v>
      </c>
      <c r="B4949" s="1">
        <v>43843</v>
      </c>
      <c r="C4949" s="1">
        <v>43841</v>
      </c>
      <c r="D4949">
        <v>1800</v>
      </c>
      <c r="E4949">
        <v>8</v>
      </c>
      <c r="F4949" t="s">
        <v>109</v>
      </c>
      <c r="G4949">
        <v>847</v>
      </c>
      <c r="H4949">
        <v>2</v>
      </c>
      <c r="I4949">
        <v>740</v>
      </c>
      <c r="J4949" t="s">
        <v>224</v>
      </c>
      <c r="K4949">
        <v>329</v>
      </c>
      <c r="L4949">
        <v>0</v>
      </c>
      <c r="M4949" t="s">
        <v>46</v>
      </c>
      <c r="N4949" t="s">
        <v>46</v>
      </c>
      <c r="O4949">
        <v>203</v>
      </c>
      <c r="P4949" t="s">
        <v>101</v>
      </c>
      <c r="S4949" t="s">
        <v>40</v>
      </c>
      <c r="T4949" t="s">
        <v>41</v>
      </c>
      <c r="U4949">
        <v>740</v>
      </c>
      <c r="Y4949" t="s">
        <v>7531</v>
      </c>
      <c r="AA4949">
        <v>34.044199999999996</v>
      </c>
      <c r="AB4949">
        <v>-118.42659999999999</v>
      </c>
      <c r="AC4949">
        <f t="shared" si="77"/>
        <v>0</v>
      </c>
    </row>
    <row r="4950" spans="1:29" x14ac:dyDescent="0.35">
      <c r="A4950">
        <v>200606706</v>
      </c>
      <c r="B4950" s="1">
        <v>43881</v>
      </c>
      <c r="C4950" s="1">
        <v>43874</v>
      </c>
      <c r="D4950">
        <v>100</v>
      </c>
      <c r="E4950">
        <v>6</v>
      </c>
      <c r="F4950" t="s">
        <v>91</v>
      </c>
      <c r="G4950">
        <v>649</v>
      </c>
      <c r="H4950">
        <v>1</v>
      </c>
      <c r="I4950">
        <v>440</v>
      </c>
      <c r="J4950" t="s">
        <v>213</v>
      </c>
      <c r="K4950" t="s">
        <v>2040</v>
      </c>
      <c r="L4950">
        <v>29</v>
      </c>
      <c r="M4950" t="s">
        <v>94</v>
      </c>
      <c r="N4950" t="s">
        <v>73</v>
      </c>
      <c r="O4950">
        <v>502</v>
      </c>
      <c r="P4950" t="s">
        <v>47</v>
      </c>
      <c r="S4950" t="s">
        <v>40</v>
      </c>
      <c r="T4950" t="s">
        <v>41</v>
      </c>
      <c r="U4950">
        <v>440</v>
      </c>
      <c r="Y4950" t="s">
        <v>7204</v>
      </c>
      <c r="AA4950">
        <v>34.100099999999998</v>
      </c>
      <c r="AB4950">
        <v>-118.30710000000001</v>
      </c>
      <c r="AC4950">
        <f t="shared" si="77"/>
        <v>0</v>
      </c>
    </row>
    <row r="4951" spans="1:29" x14ac:dyDescent="0.35">
      <c r="A4951">
        <v>201104239</v>
      </c>
      <c r="B4951" s="1">
        <v>43836</v>
      </c>
      <c r="C4951" s="1">
        <v>43836</v>
      </c>
      <c r="D4951">
        <v>1900</v>
      </c>
      <c r="E4951">
        <v>11</v>
      </c>
      <c r="F4951" t="s">
        <v>64</v>
      </c>
      <c r="G4951">
        <v>1142</v>
      </c>
      <c r="H4951">
        <v>1</v>
      </c>
      <c r="I4951">
        <v>510</v>
      </c>
      <c r="J4951" t="s">
        <v>29</v>
      </c>
      <c r="L4951">
        <v>0</v>
      </c>
      <c r="O4951">
        <v>101</v>
      </c>
      <c r="P4951" t="s">
        <v>32</v>
      </c>
      <c r="S4951" t="s">
        <v>40</v>
      </c>
      <c r="T4951" t="s">
        <v>41</v>
      </c>
      <c r="U4951">
        <v>510</v>
      </c>
      <c r="Y4951" t="s">
        <v>89</v>
      </c>
      <c r="Z4951" t="s">
        <v>7532</v>
      </c>
      <c r="AA4951">
        <v>34.114100000000001</v>
      </c>
      <c r="AB4951">
        <v>-118.29</v>
      </c>
      <c r="AC4951">
        <f t="shared" si="77"/>
        <v>0</v>
      </c>
    </row>
    <row r="4952" spans="1:29" x14ac:dyDescent="0.35">
      <c r="A4952">
        <v>200716902</v>
      </c>
      <c r="B4952" s="1">
        <v>44174</v>
      </c>
      <c r="C4952" s="1">
        <v>44174</v>
      </c>
      <c r="D4952">
        <v>1</v>
      </c>
      <c r="E4952">
        <v>7</v>
      </c>
      <c r="F4952" t="s">
        <v>28</v>
      </c>
      <c r="G4952">
        <v>737</v>
      </c>
      <c r="H4952">
        <v>1</v>
      </c>
      <c r="I4952">
        <v>331</v>
      </c>
      <c r="J4952" t="s">
        <v>233</v>
      </c>
      <c r="K4952" t="s">
        <v>1972</v>
      </c>
      <c r="L4952">
        <v>44</v>
      </c>
      <c r="M4952" t="s">
        <v>94</v>
      </c>
      <c r="N4952" t="s">
        <v>31</v>
      </c>
      <c r="O4952">
        <v>101</v>
      </c>
      <c r="P4952" t="s">
        <v>32</v>
      </c>
      <c r="S4952" t="s">
        <v>40</v>
      </c>
      <c r="T4952" t="s">
        <v>41</v>
      </c>
      <c r="U4952">
        <v>331</v>
      </c>
      <c r="Y4952" t="s">
        <v>7533</v>
      </c>
      <c r="AA4952">
        <v>34.062800000000003</v>
      </c>
      <c r="AB4952">
        <v>-118.3429</v>
      </c>
      <c r="AC4952">
        <f t="shared" si="77"/>
        <v>0</v>
      </c>
    </row>
    <row r="4953" spans="1:29" x14ac:dyDescent="0.35">
      <c r="A4953">
        <v>200309360</v>
      </c>
      <c r="B4953" s="1">
        <v>43923</v>
      </c>
      <c r="C4953" s="1">
        <v>43921</v>
      </c>
      <c r="D4953">
        <v>900</v>
      </c>
      <c r="E4953">
        <v>3</v>
      </c>
      <c r="F4953" t="s">
        <v>43</v>
      </c>
      <c r="G4953">
        <v>354</v>
      </c>
      <c r="H4953">
        <v>1</v>
      </c>
      <c r="I4953">
        <v>420</v>
      </c>
      <c r="J4953" t="s">
        <v>352</v>
      </c>
      <c r="L4953">
        <v>0</v>
      </c>
      <c r="O4953">
        <v>101</v>
      </c>
      <c r="P4953" t="s">
        <v>32</v>
      </c>
      <c r="S4953" t="s">
        <v>40</v>
      </c>
      <c r="T4953" t="s">
        <v>41</v>
      </c>
      <c r="U4953">
        <v>420</v>
      </c>
      <c r="Y4953" t="s">
        <v>1902</v>
      </c>
      <c r="AA4953">
        <v>34.025599999999997</v>
      </c>
      <c r="AB4953">
        <v>-118.3177</v>
      </c>
      <c r="AC4953">
        <f t="shared" si="77"/>
        <v>0</v>
      </c>
    </row>
    <row r="4954" spans="1:29" x14ac:dyDescent="0.35">
      <c r="A4954">
        <v>200411666</v>
      </c>
      <c r="B4954" s="1">
        <v>44054</v>
      </c>
      <c r="C4954" s="1">
        <v>44054</v>
      </c>
      <c r="D4954">
        <v>2130</v>
      </c>
      <c r="E4954">
        <v>4</v>
      </c>
      <c r="F4954" t="s">
        <v>54</v>
      </c>
      <c r="G4954">
        <v>404</v>
      </c>
      <c r="H4954">
        <v>1</v>
      </c>
      <c r="I4954">
        <v>761</v>
      </c>
      <c r="J4954" t="s">
        <v>403</v>
      </c>
      <c r="K4954" t="s">
        <v>7534</v>
      </c>
      <c r="L4954">
        <v>48</v>
      </c>
      <c r="M4954" t="s">
        <v>94</v>
      </c>
      <c r="N4954" t="s">
        <v>95</v>
      </c>
      <c r="O4954">
        <v>501</v>
      </c>
      <c r="P4954" t="s">
        <v>164</v>
      </c>
      <c r="Q4954">
        <v>204</v>
      </c>
      <c r="R4954" t="s">
        <v>2138</v>
      </c>
      <c r="S4954" t="s">
        <v>84</v>
      </c>
      <c r="T4954" t="s">
        <v>85</v>
      </c>
      <c r="U4954">
        <v>761</v>
      </c>
      <c r="V4954">
        <v>930</v>
      </c>
      <c r="Y4954" t="s">
        <v>7535</v>
      </c>
      <c r="AA4954">
        <v>34.102200000000003</v>
      </c>
      <c r="AB4954">
        <v>-118.1866</v>
      </c>
      <c r="AC4954">
        <f t="shared" si="77"/>
        <v>0</v>
      </c>
    </row>
    <row r="4955" spans="1:29" x14ac:dyDescent="0.35">
      <c r="A4955">
        <v>200617084</v>
      </c>
      <c r="B4955" s="1">
        <v>44127</v>
      </c>
      <c r="C4955" s="1">
        <v>44127</v>
      </c>
      <c r="D4955">
        <v>1900</v>
      </c>
      <c r="E4955">
        <v>6</v>
      </c>
      <c r="F4955" t="s">
        <v>91</v>
      </c>
      <c r="G4955">
        <v>646</v>
      </c>
      <c r="H4955">
        <v>1</v>
      </c>
      <c r="I4955">
        <v>230</v>
      </c>
      <c r="J4955" t="s">
        <v>161</v>
      </c>
      <c r="K4955" t="s">
        <v>7536</v>
      </c>
      <c r="L4955">
        <v>49</v>
      </c>
      <c r="M4955" t="s">
        <v>30</v>
      </c>
      <c r="N4955" t="s">
        <v>73</v>
      </c>
      <c r="O4955">
        <v>403</v>
      </c>
      <c r="P4955" t="s">
        <v>337</v>
      </c>
      <c r="Q4955">
        <v>306</v>
      </c>
      <c r="R4955" t="s">
        <v>1108</v>
      </c>
      <c r="S4955" t="s">
        <v>40</v>
      </c>
      <c r="T4955" t="s">
        <v>41</v>
      </c>
      <c r="U4955">
        <v>230</v>
      </c>
      <c r="Y4955" t="s">
        <v>366</v>
      </c>
      <c r="AA4955">
        <v>34.098700000000001</v>
      </c>
      <c r="AB4955">
        <v>-118.33369999999999</v>
      </c>
      <c r="AC4955">
        <f t="shared" si="77"/>
        <v>0</v>
      </c>
    </row>
    <row r="4956" spans="1:29" x14ac:dyDescent="0.35">
      <c r="A4956">
        <v>200109618</v>
      </c>
      <c r="B4956" s="1">
        <v>43914</v>
      </c>
      <c r="C4956" s="1">
        <v>43914</v>
      </c>
      <c r="D4956">
        <v>1845</v>
      </c>
      <c r="E4956">
        <v>1</v>
      </c>
      <c r="F4956" t="s">
        <v>36</v>
      </c>
      <c r="G4956">
        <v>156</v>
      </c>
      <c r="H4956">
        <v>1</v>
      </c>
      <c r="I4956">
        <v>230</v>
      </c>
      <c r="J4956" t="s">
        <v>161</v>
      </c>
      <c r="K4956" t="s">
        <v>7537</v>
      </c>
      <c r="L4956">
        <v>43</v>
      </c>
      <c r="M4956" t="s">
        <v>30</v>
      </c>
      <c r="N4956" t="s">
        <v>73</v>
      </c>
      <c r="O4956">
        <v>101</v>
      </c>
      <c r="P4956" t="s">
        <v>32</v>
      </c>
      <c r="Q4956">
        <v>311</v>
      </c>
      <c r="R4956" t="s">
        <v>390</v>
      </c>
      <c r="S4956" t="s">
        <v>40</v>
      </c>
      <c r="T4956" t="s">
        <v>41</v>
      </c>
      <c r="U4956">
        <v>230</v>
      </c>
      <c r="Y4956" t="s">
        <v>788</v>
      </c>
      <c r="Z4956" t="s">
        <v>2332</v>
      </c>
      <c r="AA4956">
        <v>34.0428</v>
      </c>
      <c r="AB4956">
        <v>-118.2461</v>
      </c>
      <c r="AC4956">
        <f t="shared" si="77"/>
        <v>0</v>
      </c>
    </row>
    <row r="4957" spans="1:29" x14ac:dyDescent="0.35">
      <c r="A4957">
        <v>200400524</v>
      </c>
      <c r="B4957" s="1">
        <v>43840</v>
      </c>
      <c r="C4957" s="1">
        <v>43840</v>
      </c>
      <c r="D4957">
        <v>2130</v>
      </c>
      <c r="E4957">
        <v>4</v>
      </c>
      <c r="F4957" t="s">
        <v>54</v>
      </c>
      <c r="G4957">
        <v>461</v>
      </c>
      <c r="H4957">
        <v>2</v>
      </c>
      <c r="I4957">
        <v>740</v>
      </c>
      <c r="J4957" t="s">
        <v>224</v>
      </c>
      <c r="K4957" t="s">
        <v>1272</v>
      </c>
      <c r="L4957">
        <v>0</v>
      </c>
      <c r="M4957" t="s">
        <v>30</v>
      </c>
      <c r="N4957" t="s">
        <v>46</v>
      </c>
      <c r="O4957">
        <v>203</v>
      </c>
      <c r="P4957" t="s">
        <v>101</v>
      </c>
      <c r="Q4957">
        <v>500</v>
      </c>
      <c r="R4957" t="s">
        <v>184</v>
      </c>
      <c r="S4957" t="s">
        <v>33</v>
      </c>
      <c r="T4957" t="s">
        <v>34</v>
      </c>
      <c r="U4957">
        <v>740</v>
      </c>
      <c r="V4957">
        <v>998</v>
      </c>
      <c r="Y4957" t="s">
        <v>3657</v>
      </c>
      <c r="Z4957" t="s">
        <v>7538</v>
      </c>
      <c r="AA4957">
        <v>34.045200000000001</v>
      </c>
      <c r="AB4957">
        <v>-118.2278</v>
      </c>
      <c r="AC4957">
        <f t="shared" si="77"/>
        <v>1</v>
      </c>
    </row>
    <row r="4958" spans="1:29" x14ac:dyDescent="0.35">
      <c r="A4958">
        <v>201217740</v>
      </c>
      <c r="B4958" s="1">
        <v>44046</v>
      </c>
      <c r="C4958" s="1">
        <v>44046</v>
      </c>
      <c r="D4958">
        <v>1330</v>
      </c>
      <c r="E4958">
        <v>12</v>
      </c>
      <c r="F4958" t="s">
        <v>68</v>
      </c>
      <c r="G4958">
        <v>1257</v>
      </c>
      <c r="H4958">
        <v>1</v>
      </c>
      <c r="I4958">
        <v>122</v>
      </c>
      <c r="J4958" t="s">
        <v>2660</v>
      </c>
      <c r="K4958" t="s">
        <v>7539</v>
      </c>
      <c r="L4958">
        <v>15</v>
      </c>
      <c r="M4958" t="s">
        <v>94</v>
      </c>
      <c r="N4958" t="s">
        <v>163</v>
      </c>
      <c r="O4958">
        <v>108</v>
      </c>
      <c r="P4958" t="s">
        <v>105</v>
      </c>
      <c r="Q4958">
        <v>400</v>
      </c>
      <c r="R4958" t="s">
        <v>143</v>
      </c>
      <c r="S4958" t="s">
        <v>33</v>
      </c>
      <c r="T4958" t="s">
        <v>34</v>
      </c>
      <c r="U4958">
        <v>122</v>
      </c>
      <c r="Y4958" t="s">
        <v>3719</v>
      </c>
      <c r="Z4958" t="s">
        <v>1284</v>
      </c>
      <c r="AA4958">
        <v>33.969799999999999</v>
      </c>
      <c r="AB4958">
        <v>-118.2871</v>
      </c>
      <c r="AC4958">
        <f t="shared" si="77"/>
        <v>1</v>
      </c>
    </row>
    <row r="4959" spans="1:29" x14ac:dyDescent="0.35">
      <c r="A4959">
        <v>200607357</v>
      </c>
      <c r="B4959" s="1">
        <v>43894</v>
      </c>
      <c r="C4959" s="1">
        <v>43894</v>
      </c>
      <c r="D4959">
        <v>230</v>
      </c>
      <c r="E4959">
        <v>6</v>
      </c>
      <c r="F4959" t="s">
        <v>91</v>
      </c>
      <c r="G4959">
        <v>647</v>
      </c>
      <c r="H4959">
        <v>1</v>
      </c>
      <c r="I4959">
        <v>510</v>
      </c>
      <c r="J4959" t="s">
        <v>29</v>
      </c>
      <c r="L4959">
        <v>0</v>
      </c>
      <c r="O4959">
        <v>101</v>
      </c>
      <c r="P4959" t="s">
        <v>32</v>
      </c>
      <c r="S4959" t="s">
        <v>40</v>
      </c>
      <c r="T4959" t="s">
        <v>41</v>
      </c>
      <c r="U4959">
        <v>510</v>
      </c>
      <c r="Y4959" t="s">
        <v>7540</v>
      </c>
      <c r="Z4959" t="s">
        <v>2146</v>
      </c>
      <c r="AA4959">
        <v>34.099800000000002</v>
      </c>
      <c r="AB4959">
        <v>-118.3252</v>
      </c>
      <c r="AC4959">
        <f t="shared" si="77"/>
        <v>0</v>
      </c>
    </row>
    <row r="4960" spans="1:29" x14ac:dyDescent="0.35">
      <c r="A4960">
        <v>200215157</v>
      </c>
      <c r="B4960" s="1">
        <v>44091</v>
      </c>
      <c r="C4960" s="1">
        <v>44091</v>
      </c>
      <c r="D4960">
        <v>2240</v>
      </c>
      <c r="E4960">
        <v>2</v>
      </c>
      <c r="F4960" t="s">
        <v>56</v>
      </c>
      <c r="G4960">
        <v>279</v>
      </c>
      <c r="H4960">
        <v>1</v>
      </c>
      <c r="I4960">
        <v>210</v>
      </c>
      <c r="J4960" t="s">
        <v>149</v>
      </c>
      <c r="K4960" t="s">
        <v>7541</v>
      </c>
      <c r="L4960">
        <v>19</v>
      </c>
      <c r="M4960" t="s">
        <v>30</v>
      </c>
      <c r="N4960" t="s">
        <v>95</v>
      </c>
      <c r="O4960">
        <v>101</v>
      </c>
      <c r="P4960" t="s">
        <v>32</v>
      </c>
      <c r="Q4960">
        <v>109</v>
      </c>
      <c r="R4960" t="s">
        <v>265</v>
      </c>
      <c r="S4960" t="s">
        <v>40</v>
      </c>
      <c r="T4960" t="s">
        <v>41</v>
      </c>
      <c r="U4960">
        <v>210</v>
      </c>
      <c r="Y4960" t="s">
        <v>7542</v>
      </c>
      <c r="Z4960" t="s">
        <v>651</v>
      </c>
      <c r="AA4960">
        <v>34.0473</v>
      </c>
      <c r="AB4960">
        <v>-118.2701</v>
      </c>
      <c r="AC4960">
        <f t="shared" si="77"/>
        <v>0</v>
      </c>
    </row>
    <row r="4961" spans="1:29" x14ac:dyDescent="0.35">
      <c r="A4961">
        <v>200807498</v>
      </c>
      <c r="B4961" s="1">
        <v>43908</v>
      </c>
      <c r="C4961" s="1">
        <v>43907</v>
      </c>
      <c r="D4961">
        <v>1500</v>
      </c>
      <c r="E4961">
        <v>8</v>
      </c>
      <c r="F4961" t="s">
        <v>109</v>
      </c>
      <c r="G4961">
        <v>832</v>
      </c>
      <c r="H4961">
        <v>2</v>
      </c>
      <c r="I4961">
        <v>624</v>
      </c>
      <c r="J4961" t="s">
        <v>171</v>
      </c>
      <c r="K4961" t="s">
        <v>7543</v>
      </c>
      <c r="L4961">
        <v>31</v>
      </c>
      <c r="M4961" t="s">
        <v>30</v>
      </c>
      <c r="N4961" t="s">
        <v>73</v>
      </c>
      <c r="O4961">
        <v>502</v>
      </c>
      <c r="P4961" t="s">
        <v>47</v>
      </c>
      <c r="Q4961">
        <v>400</v>
      </c>
      <c r="R4961" t="s">
        <v>143</v>
      </c>
      <c r="S4961" t="s">
        <v>40</v>
      </c>
      <c r="T4961" t="s">
        <v>41</v>
      </c>
      <c r="U4961">
        <v>624</v>
      </c>
      <c r="Y4961" t="s">
        <v>1430</v>
      </c>
      <c r="AA4961">
        <v>34.052</v>
      </c>
      <c r="AB4961">
        <v>-118.4667</v>
      </c>
      <c r="AC4961">
        <f t="shared" si="77"/>
        <v>0</v>
      </c>
    </row>
    <row r="4962" spans="1:29" x14ac:dyDescent="0.35">
      <c r="A4962">
        <v>200315008</v>
      </c>
      <c r="B4962" s="1">
        <v>44043</v>
      </c>
      <c r="C4962" s="1">
        <v>44043</v>
      </c>
      <c r="D4962">
        <v>1000</v>
      </c>
      <c r="E4962">
        <v>3</v>
      </c>
      <c r="F4962" t="s">
        <v>43</v>
      </c>
      <c r="G4962">
        <v>358</v>
      </c>
      <c r="H4962">
        <v>1</v>
      </c>
      <c r="I4962">
        <v>420</v>
      </c>
      <c r="J4962" t="s">
        <v>352</v>
      </c>
      <c r="K4962" t="s">
        <v>7544</v>
      </c>
      <c r="L4962">
        <v>30</v>
      </c>
      <c r="M4962" t="s">
        <v>30</v>
      </c>
      <c r="N4962" t="s">
        <v>173</v>
      </c>
      <c r="O4962">
        <v>123</v>
      </c>
      <c r="P4962" t="s">
        <v>290</v>
      </c>
      <c r="S4962" t="s">
        <v>40</v>
      </c>
      <c r="T4962" t="s">
        <v>41</v>
      </c>
      <c r="U4962">
        <v>420</v>
      </c>
      <c r="Y4962" t="s">
        <v>7545</v>
      </c>
      <c r="AA4962">
        <v>34.021000000000001</v>
      </c>
      <c r="AB4962">
        <v>-118.2897</v>
      </c>
      <c r="AC4962">
        <f t="shared" si="77"/>
        <v>0</v>
      </c>
    </row>
    <row r="4963" spans="1:29" x14ac:dyDescent="0.35">
      <c r="A4963">
        <v>200908557</v>
      </c>
      <c r="B4963" s="1">
        <v>43938</v>
      </c>
      <c r="C4963" s="1">
        <v>43905</v>
      </c>
      <c r="D4963">
        <v>1400</v>
      </c>
      <c r="E4963">
        <v>9</v>
      </c>
      <c r="F4963" t="s">
        <v>49</v>
      </c>
      <c r="G4963">
        <v>914</v>
      </c>
      <c r="H4963">
        <v>2</v>
      </c>
      <c r="I4963">
        <v>625</v>
      </c>
      <c r="J4963" t="s">
        <v>628</v>
      </c>
      <c r="K4963" t="s">
        <v>7546</v>
      </c>
      <c r="L4963">
        <v>57</v>
      </c>
      <c r="M4963" t="s">
        <v>94</v>
      </c>
      <c r="N4963" t="s">
        <v>163</v>
      </c>
      <c r="O4963">
        <v>108</v>
      </c>
      <c r="P4963" t="s">
        <v>105</v>
      </c>
      <c r="Q4963">
        <v>400</v>
      </c>
      <c r="R4963" t="s">
        <v>143</v>
      </c>
      <c r="S4963" t="s">
        <v>40</v>
      </c>
      <c r="T4963" t="s">
        <v>41</v>
      </c>
      <c r="U4963">
        <v>625</v>
      </c>
      <c r="Y4963" t="s">
        <v>7547</v>
      </c>
      <c r="AA4963">
        <v>34.199599999999997</v>
      </c>
      <c r="AB4963">
        <v>-118.4575</v>
      </c>
      <c r="AC4963">
        <f t="shared" si="77"/>
        <v>0</v>
      </c>
    </row>
    <row r="4964" spans="1:29" x14ac:dyDescent="0.35">
      <c r="A4964">
        <v>200307281</v>
      </c>
      <c r="B4964" s="1">
        <v>43885</v>
      </c>
      <c r="C4964" s="1">
        <v>43885</v>
      </c>
      <c r="D4964">
        <v>1300</v>
      </c>
      <c r="E4964">
        <v>3</v>
      </c>
      <c r="F4964" t="s">
        <v>43</v>
      </c>
      <c r="G4964">
        <v>332</v>
      </c>
      <c r="H4964">
        <v>2</v>
      </c>
      <c r="I4964">
        <v>626</v>
      </c>
      <c r="J4964" t="s">
        <v>141</v>
      </c>
      <c r="K4964" t="s">
        <v>3936</v>
      </c>
      <c r="L4964">
        <v>26</v>
      </c>
      <c r="M4964" t="s">
        <v>94</v>
      </c>
      <c r="N4964" t="s">
        <v>163</v>
      </c>
      <c r="O4964">
        <v>501</v>
      </c>
      <c r="P4964" t="s">
        <v>164</v>
      </c>
      <c r="Q4964">
        <v>400</v>
      </c>
      <c r="R4964" t="s">
        <v>143</v>
      </c>
      <c r="S4964" t="s">
        <v>40</v>
      </c>
      <c r="T4964" t="s">
        <v>41</v>
      </c>
      <c r="U4964">
        <v>626</v>
      </c>
      <c r="Y4964" t="s">
        <v>7548</v>
      </c>
      <c r="AA4964">
        <v>34.025599999999997</v>
      </c>
      <c r="AB4964">
        <v>-118.345</v>
      </c>
      <c r="AC4964">
        <f t="shared" si="77"/>
        <v>0</v>
      </c>
    </row>
    <row r="4965" spans="1:29" x14ac:dyDescent="0.35">
      <c r="A4965">
        <v>200612394</v>
      </c>
      <c r="B4965" s="1">
        <v>44022</v>
      </c>
      <c r="C4965" s="1">
        <v>44021</v>
      </c>
      <c r="D4965">
        <v>1530</v>
      </c>
      <c r="E4965">
        <v>6</v>
      </c>
      <c r="F4965" t="s">
        <v>91</v>
      </c>
      <c r="G4965">
        <v>615</v>
      </c>
      <c r="H4965">
        <v>1</v>
      </c>
      <c r="I4965">
        <v>341</v>
      </c>
      <c r="J4965" t="s">
        <v>157</v>
      </c>
      <c r="K4965" t="s">
        <v>2315</v>
      </c>
      <c r="L4965">
        <v>77</v>
      </c>
      <c r="M4965" t="s">
        <v>30</v>
      </c>
      <c r="N4965" t="s">
        <v>73</v>
      </c>
      <c r="O4965">
        <v>101</v>
      </c>
      <c r="P4965" t="s">
        <v>32</v>
      </c>
      <c r="S4965" t="s">
        <v>40</v>
      </c>
      <c r="T4965" t="s">
        <v>41</v>
      </c>
      <c r="U4965">
        <v>341</v>
      </c>
      <c r="Y4965" t="s">
        <v>7549</v>
      </c>
      <c r="Z4965" t="s">
        <v>7550</v>
      </c>
      <c r="AA4965">
        <v>34.126199999999997</v>
      </c>
      <c r="AB4965">
        <v>-118.3223</v>
      </c>
      <c r="AC4965">
        <f t="shared" si="77"/>
        <v>0</v>
      </c>
    </row>
    <row r="4966" spans="1:29" x14ac:dyDescent="0.35">
      <c r="A4966">
        <v>200115281</v>
      </c>
      <c r="B4966" s="1">
        <v>44035</v>
      </c>
      <c r="C4966" s="1">
        <v>44023</v>
      </c>
      <c r="D4966">
        <v>1330</v>
      </c>
      <c r="E4966">
        <v>1</v>
      </c>
      <c r="F4966" t="s">
        <v>36</v>
      </c>
      <c r="G4966">
        <v>182</v>
      </c>
      <c r="H4966">
        <v>1</v>
      </c>
      <c r="I4966">
        <v>330</v>
      </c>
      <c r="J4966" t="s">
        <v>37</v>
      </c>
      <c r="K4966" t="s">
        <v>7551</v>
      </c>
      <c r="L4966">
        <v>63</v>
      </c>
      <c r="M4966" t="s">
        <v>30</v>
      </c>
      <c r="N4966" t="s">
        <v>95</v>
      </c>
      <c r="O4966">
        <v>102</v>
      </c>
      <c r="P4966" t="s">
        <v>186</v>
      </c>
      <c r="Q4966">
        <v>500</v>
      </c>
      <c r="R4966" t="s">
        <v>184</v>
      </c>
      <c r="S4966" t="s">
        <v>40</v>
      </c>
      <c r="T4966" t="s">
        <v>41</v>
      </c>
      <c r="U4966">
        <v>330</v>
      </c>
      <c r="Y4966" t="s">
        <v>7552</v>
      </c>
      <c r="AA4966">
        <v>34.042000000000002</v>
      </c>
      <c r="AB4966">
        <v>-118.2599</v>
      </c>
      <c r="AC4966">
        <f t="shared" si="77"/>
        <v>0</v>
      </c>
    </row>
    <row r="4967" spans="1:29" x14ac:dyDescent="0.35">
      <c r="A4967">
        <v>201105880</v>
      </c>
      <c r="B4967" s="1">
        <v>43873</v>
      </c>
      <c r="C4967" s="1">
        <v>43872</v>
      </c>
      <c r="D4967">
        <v>330</v>
      </c>
      <c r="E4967">
        <v>11</v>
      </c>
      <c r="F4967" t="s">
        <v>64</v>
      </c>
      <c r="G4967">
        <v>1124</v>
      </c>
      <c r="H4967">
        <v>1</v>
      </c>
      <c r="I4967">
        <v>310</v>
      </c>
      <c r="J4967" t="s">
        <v>71</v>
      </c>
      <c r="K4967" t="s">
        <v>7553</v>
      </c>
      <c r="L4967">
        <v>0</v>
      </c>
      <c r="M4967" t="s">
        <v>46</v>
      </c>
      <c r="N4967" t="s">
        <v>46</v>
      </c>
      <c r="O4967">
        <v>210</v>
      </c>
      <c r="P4967" t="s">
        <v>183</v>
      </c>
      <c r="S4967" t="s">
        <v>40</v>
      </c>
      <c r="T4967" t="s">
        <v>41</v>
      </c>
      <c r="U4967">
        <v>310</v>
      </c>
      <c r="V4967">
        <v>998</v>
      </c>
      <c r="Y4967" t="s">
        <v>1337</v>
      </c>
      <c r="AA4967">
        <v>34.114899999999999</v>
      </c>
      <c r="AB4967">
        <v>-118.2458</v>
      </c>
      <c r="AC4967">
        <f t="shared" si="77"/>
        <v>0</v>
      </c>
    </row>
    <row r="4968" spans="1:29" x14ac:dyDescent="0.35">
      <c r="A4968">
        <v>200915366</v>
      </c>
      <c r="B4968" s="1">
        <v>44106</v>
      </c>
      <c r="C4968" s="1">
        <v>44103</v>
      </c>
      <c r="D4968">
        <v>1900</v>
      </c>
      <c r="E4968">
        <v>9</v>
      </c>
      <c r="F4968" t="s">
        <v>49</v>
      </c>
      <c r="G4968">
        <v>966</v>
      </c>
      <c r="H4968">
        <v>1</v>
      </c>
      <c r="I4968">
        <v>330</v>
      </c>
      <c r="J4968" t="s">
        <v>37</v>
      </c>
      <c r="K4968" t="s">
        <v>690</v>
      </c>
      <c r="L4968">
        <v>31</v>
      </c>
      <c r="M4968" t="s">
        <v>94</v>
      </c>
      <c r="N4968" t="s">
        <v>73</v>
      </c>
      <c r="O4968">
        <v>103</v>
      </c>
      <c r="P4968" t="s">
        <v>146</v>
      </c>
      <c r="S4968" t="s">
        <v>40</v>
      </c>
      <c r="T4968" t="s">
        <v>41</v>
      </c>
      <c r="U4968">
        <v>330</v>
      </c>
      <c r="Y4968" t="s">
        <v>7554</v>
      </c>
      <c r="AA4968">
        <v>34.161799999999999</v>
      </c>
      <c r="AB4968">
        <v>-118.4301</v>
      </c>
      <c r="AC4968">
        <f t="shared" si="77"/>
        <v>0</v>
      </c>
    </row>
    <row r="4969" spans="1:29" x14ac:dyDescent="0.35">
      <c r="A4969">
        <v>200207117</v>
      </c>
      <c r="B4969" s="1">
        <v>43891</v>
      </c>
      <c r="C4969" s="1">
        <v>43891</v>
      </c>
      <c r="D4969">
        <v>1430</v>
      </c>
      <c r="E4969">
        <v>2</v>
      </c>
      <c r="F4969" t="s">
        <v>56</v>
      </c>
      <c r="G4969">
        <v>256</v>
      </c>
      <c r="H4969">
        <v>1</v>
      </c>
      <c r="I4969">
        <v>210</v>
      </c>
      <c r="J4969" t="s">
        <v>149</v>
      </c>
      <c r="K4969" t="s">
        <v>7555</v>
      </c>
      <c r="L4969">
        <v>22</v>
      </c>
      <c r="M4969" t="s">
        <v>94</v>
      </c>
      <c r="N4969" t="s">
        <v>95</v>
      </c>
      <c r="O4969">
        <v>108</v>
      </c>
      <c r="P4969" t="s">
        <v>105</v>
      </c>
      <c r="Q4969">
        <v>400</v>
      </c>
      <c r="R4969" t="s">
        <v>143</v>
      </c>
      <c r="S4969" t="s">
        <v>40</v>
      </c>
      <c r="T4969" t="s">
        <v>41</v>
      </c>
      <c r="U4969">
        <v>210</v>
      </c>
      <c r="Y4969" t="s">
        <v>6751</v>
      </c>
      <c r="AA4969">
        <v>34.057299999999998</v>
      </c>
      <c r="AB4969">
        <v>-118.26990000000001</v>
      </c>
      <c r="AC4969">
        <f t="shared" si="77"/>
        <v>0</v>
      </c>
    </row>
    <row r="4970" spans="1:29" x14ac:dyDescent="0.35">
      <c r="A4970">
        <v>201012697</v>
      </c>
      <c r="B4970" s="1">
        <v>44076</v>
      </c>
      <c r="C4970" s="1">
        <v>43920</v>
      </c>
      <c r="D4970">
        <v>936</v>
      </c>
      <c r="E4970">
        <v>10</v>
      </c>
      <c r="F4970" t="s">
        <v>103</v>
      </c>
      <c r="G4970">
        <v>1089</v>
      </c>
      <c r="H4970">
        <v>1</v>
      </c>
      <c r="I4970">
        <v>480</v>
      </c>
      <c r="J4970" t="s">
        <v>44</v>
      </c>
      <c r="K4970" t="s">
        <v>7556</v>
      </c>
      <c r="L4970">
        <v>25</v>
      </c>
      <c r="M4970" t="s">
        <v>30</v>
      </c>
      <c r="N4970" t="s">
        <v>73</v>
      </c>
      <c r="O4970">
        <v>108</v>
      </c>
      <c r="P4970" t="s">
        <v>105</v>
      </c>
      <c r="S4970" t="s">
        <v>40</v>
      </c>
      <c r="T4970" t="s">
        <v>41</v>
      </c>
      <c r="U4970">
        <v>480</v>
      </c>
      <c r="Y4970" t="s">
        <v>7557</v>
      </c>
      <c r="AA4970">
        <v>34.1539</v>
      </c>
      <c r="AB4970">
        <v>-118.4746</v>
      </c>
      <c r="AC4970">
        <f t="shared" si="77"/>
        <v>0</v>
      </c>
    </row>
    <row r="4971" spans="1:29" x14ac:dyDescent="0.35">
      <c r="A4971">
        <v>200214755</v>
      </c>
      <c r="B4971" s="1">
        <v>44081</v>
      </c>
      <c r="C4971" s="1">
        <v>44080</v>
      </c>
      <c r="D4971">
        <v>1400</v>
      </c>
      <c r="E4971">
        <v>2</v>
      </c>
      <c r="F4971" t="s">
        <v>56</v>
      </c>
      <c r="G4971">
        <v>237</v>
      </c>
      <c r="H4971">
        <v>2</v>
      </c>
      <c r="I4971">
        <v>740</v>
      </c>
      <c r="J4971" t="s">
        <v>224</v>
      </c>
      <c r="K4971" t="s">
        <v>2514</v>
      </c>
      <c r="L4971">
        <v>33</v>
      </c>
      <c r="M4971" t="s">
        <v>94</v>
      </c>
      <c r="N4971" t="s">
        <v>163</v>
      </c>
      <c r="O4971">
        <v>122</v>
      </c>
      <c r="P4971" t="s">
        <v>275</v>
      </c>
      <c r="S4971" t="s">
        <v>40</v>
      </c>
      <c r="T4971" t="s">
        <v>41</v>
      </c>
      <c r="U4971">
        <v>740</v>
      </c>
      <c r="Y4971" t="s">
        <v>4697</v>
      </c>
      <c r="AA4971">
        <v>34.056899999999999</v>
      </c>
      <c r="AB4971">
        <v>-118.25830000000001</v>
      </c>
      <c r="AC4971">
        <f t="shared" si="77"/>
        <v>0</v>
      </c>
    </row>
    <row r="4972" spans="1:29" x14ac:dyDescent="0.35">
      <c r="A4972">
        <v>201211741</v>
      </c>
      <c r="B4972" s="1">
        <v>43936</v>
      </c>
      <c r="C4972" s="1">
        <v>43936</v>
      </c>
      <c r="D4972">
        <v>2140</v>
      </c>
      <c r="E4972">
        <v>12</v>
      </c>
      <c r="F4972" t="s">
        <v>68</v>
      </c>
      <c r="G4972">
        <v>1243</v>
      </c>
      <c r="H4972">
        <v>2</v>
      </c>
      <c r="I4972">
        <v>237</v>
      </c>
      <c r="J4972" t="s">
        <v>1814</v>
      </c>
      <c r="K4972" t="s">
        <v>7558</v>
      </c>
      <c r="L4972">
        <v>2</v>
      </c>
      <c r="M4972" t="s">
        <v>30</v>
      </c>
      <c r="N4972" t="s">
        <v>163</v>
      </c>
      <c r="O4972">
        <v>101</v>
      </c>
      <c r="P4972" t="s">
        <v>32</v>
      </c>
      <c r="Q4972">
        <v>307</v>
      </c>
      <c r="R4972" t="s">
        <v>2276</v>
      </c>
      <c r="S4972" t="s">
        <v>40</v>
      </c>
      <c r="T4972" t="s">
        <v>41</v>
      </c>
      <c r="U4972">
        <v>237</v>
      </c>
      <c r="Y4972" t="s">
        <v>7559</v>
      </c>
      <c r="AA4972">
        <v>33.980600000000003</v>
      </c>
      <c r="AB4972">
        <v>-118.309</v>
      </c>
      <c r="AC4972">
        <f t="shared" si="77"/>
        <v>0</v>
      </c>
    </row>
    <row r="4973" spans="1:29" x14ac:dyDescent="0.35">
      <c r="A4973">
        <v>200104821</v>
      </c>
      <c r="B4973" s="1">
        <v>43841</v>
      </c>
      <c r="C4973" s="1">
        <v>43841</v>
      </c>
      <c r="D4973">
        <v>100</v>
      </c>
      <c r="E4973">
        <v>1</v>
      </c>
      <c r="F4973" t="s">
        <v>36</v>
      </c>
      <c r="G4973">
        <v>182</v>
      </c>
      <c r="H4973">
        <v>1</v>
      </c>
      <c r="I4973">
        <v>341</v>
      </c>
      <c r="J4973" t="s">
        <v>157</v>
      </c>
      <c r="K4973" t="s">
        <v>7560</v>
      </c>
      <c r="L4973">
        <v>32</v>
      </c>
      <c r="M4973" t="s">
        <v>94</v>
      </c>
      <c r="N4973" t="s">
        <v>95</v>
      </c>
      <c r="O4973">
        <v>102</v>
      </c>
      <c r="P4973" t="s">
        <v>186</v>
      </c>
      <c r="S4973" t="s">
        <v>40</v>
      </c>
      <c r="T4973" t="s">
        <v>41</v>
      </c>
      <c r="U4973">
        <v>341</v>
      </c>
      <c r="Y4973" t="s">
        <v>5831</v>
      </c>
      <c r="Z4973" t="s">
        <v>1674</v>
      </c>
      <c r="AA4973">
        <v>34.042999999999999</v>
      </c>
      <c r="AB4973">
        <v>-118.2641</v>
      </c>
      <c r="AC4973">
        <f t="shared" si="77"/>
        <v>0</v>
      </c>
    </row>
    <row r="4974" spans="1:29" x14ac:dyDescent="0.35">
      <c r="A4974">
        <v>200313257</v>
      </c>
      <c r="B4974" s="1">
        <v>44008</v>
      </c>
      <c r="C4974" s="1">
        <v>44008</v>
      </c>
      <c r="D4974">
        <v>1530</v>
      </c>
      <c r="E4974">
        <v>3</v>
      </c>
      <c r="F4974" t="s">
        <v>43</v>
      </c>
      <c r="G4974">
        <v>327</v>
      </c>
      <c r="H4974">
        <v>1</v>
      </c>
      <c r="I4974">
        <v>236</v>
      </c>
      <c r="J4974" t="s">
        <v>692</v>
      </c>
      <c r="K4974" t="s">
        <v>7561</v>
      </c>
      <c r="L4974">
        <v>38</v>
      </c>
      <c r="M4974" t="s">
        <v>30</v>
      </c>
      <c r="N4974" t="s">
        <v>95</v>
      </c>
      <c r="O4974">
        <v>501</v>
      </c>
      <c r="P4974" t="s">
        <v>164</v>
      </c>
      <c r="Q4974">
        <v>205</v>
      </c>
      <c r="R4974" t="s">
        <v>579</v>
      </c>
      <c r="S4974" t="s">
        <v>33</v>
      </c>
      <c r="T4974" t="s">
        <v>34</v>
      </c>
      <c r="U4974">
        <v>236</v>
      </c>
      <c r="Y4974" t="s">
        <v>247</v>
      </c>
      <c r="AA4974">
        <v>34.030299999999997</v>
      </c>
      <c r="AB4974">
        <v>-118.28740000000001</v>
      </c>
      <c r="AC4974">
        <f t="shared" si="77"/>
        <v>1</v>
      </c>
    </row>
    <row r="4975" spans="1:29" x14ac:dyDescent="0.35">
      <c r="A4975">
        <v>200608824</v>
      </c>
      <c r="B4975" s="1">
        <v>43927</v>
      </c>
      <c r="C4975" s="1">
        <v>43925</v>
      </c>
      <c r="D4975">
        <v>1735</v>
      </c>
      <c r="E4975">
        <v>6</v>
      </c>
      <c r="F4975" t="s">
        <v>91</v>
      </c>
      <c r="G4975">
        <v>659</v>
      </c>
      <c r="H4975">
        <v>1</v>
      </c>
      <c r="I4975">
        <v>520</v>
      </c>
      <c r="J4975" t="s">
        <v>271</v>
      </c>
      <c r="K4975" t="s">
        <v>7562</v>
      </c>
      <c r="L4975">
        <v>31</v>
      </c>
      <c r="M4975" t="s">
        <v>30</v>
      </c>
      <c r="N4975" t="s">
        <v>73</v>
      </c>
      <c r="O4975">
        <v>101</v>
      </c>
      <c r="P4975" t="s">
        <v>32</v>
      </c>
      <c r="S4975" t="s">
        <v>40</v>
      </c>
      <c r="T4975" t="s">
        <v>41</v>
      </c>
      <c r="U4975">
        <v>520</v>
      </c>
      <c r="Y4975" t="s">
        <v>66</v>
      </c>
      <c r="Z4975" t="s">
        <v>4390</v>
      </c>
      <c r="AA4975">
        <v>34.094999999999999</v>
      </c>
      <c r="AB4975">
        <v>-118.307</v>
      </c>
      <c r="AC4975">
        <f t="shared" si="77"/>
        <v>0</v>
      </c>
    </row>
    <row r="4976" spans="1:29" x14ac:dyDescent="0.35">
      <c r="A4976">
        <v>200616780</v>
      </c>
      <c r="B4976" s="1">
        <v>44121</v>
      </c>
      <c r="C4976" s="1">
        <v>44120</v>
      </c>
      <c r="D4976">
        <v>1730</v>
      </c>
      <c r="E4976">
        <v>6</v>
      </c>
      <c r="F4976" t="s">
        <v>91</v>
      </c>
      <c r="G4976">
        <v>677</v>
      </c>
      <c r="H4976">
        <v>1</v>
      </c>
      <c r="I4976">
        <v>440</v>
      </c>
      <c r="J4976" t="s">
        <v>213</v>
      </c>
      <c r="K4976" t="s">
        <v>245</v>
      </c>
      <c r="L4976">
        <v>32</v>
      </c>
      <c r="M4976" t="s">
        <v>30</v>
      </c>
      <c r="N4976" t="s">
        <v>95</v>
      </c>
      <c r="O4976">
        <v>108</v>
      </c>
      <c r="P4976" t="s">
        <v>105</v>
      </c>
      <c r="S4976" t="s">
        <v>40</v>
      </c>
      <c r="T4976" t="s">
        <v>41</v>
      </c>
      <c r="U4976">
        <v>440</v>
      </c>
      <c r="Y4976" t="s">
        <v>7563</v>
      </c>
      <c r="AA4976">
        <v>34.085000000000001</v>
      </c>
      <c r="AB4976">
        <v>-118.31570000000001</v>
      </c>
      <c r="AC4976">
        <f t="shared" si="77"/>
        <v>0</v>
      </c>
    </row>
    <row r="4977" spans="1:29" x14ac:dyDescent="0.35">
      <c r="A4977">
        <v>201006324</v>
      </c>
      <c r="B4977" s="1">
        <v>43883</v>
      </c>
      <c r="C4977" s="1">
        <v>43882</v>
      </c>
      <c r="D4977">
        <v>2100</v>
      </c>
      <c r="E4977">
        <v>10</v>
      </c>
      <c r="F4977" t="s">
        <v>103</v>
      </c>
      <c r="G4977">
        <v>1097</v>
      </c>
      <c r="H4977">
        <v>1</v>
      </c>
      <c r="I4977">
        <v>331</v>
      </c>
      <c r="J4977" t="s">
        <v>233</v>
      </c>
      <c r="K4977" t="s">
        <v>7564</v>
      </c>
      <c r="L4977">
        <v>78</v>
      </c>
      <c r="M4977" t="s">
        <v>94</v>
      </c>
      <c r="N4977" t="s">
        <v>73</v>
      </c>
      <c r="O4977">
        <v>104</v>
      </c>
      <c r="P4977" t="s">
        <v>201</v>
      </c>
      <c r="S4977" t="s">
        <v>40</v>
      </c>
      <c r="T4977" t="s">
        <v>41</v>
      </c>
      <c r="U4977">
        <v>331</v>
      </c>
      <c r="Y4977" t="s">
        <v>7565</v>
      </c>
      <c r="AA4977">
        <v>34.153100000000002</v>
      </c>
      <c r="AB4977">
        <v>-118.5159</v>
      </c>
      <c r="AC4977">
        <f t="shared" si="77"/>
        <v>0</v>
      </c>
    </row>
    <row r="4978" spans="1:29" x14ac:dyDescent="0.35">
      <c r="A4978">
        <v>200118575</v>
      </c>
      <c r="B4978" s="1">
        <v>44101</v>
      </c>
      <c r="C4978" s="1">
        <v>44100</v>
      </c>
      <c r="D4978">
        <v>2245</v>
      </c>
      <c r="E4978">
        <v>1</v>
      </c>
      <c r="F4978" t="s">
        <v>36</v>
      </c>
      <c r="G4978">
        <v>124</v>
      </c>
      <c r="H4978">
        <v>2</v>
      </c>
      <c r="I4978">
        <v>740</v>
      </c>
      <c r="J4978" t="s">
        <v>224</v>
      </c>
      <c r="K4978" t="s">
        <v>7566</v>
      </c>
      <c r="L4978">
        <v>0</v>
      </c>
      <c r="M4978" t="s">
        <v>46</v>
      </c>
      <c r="N4978" t="s">
        <v>46</v>
      </c>
      <c r="O4978">
        <v>725</v>
      </c>
      <c r="P4978" t="s">
        <v>199</v>
      </c>
      <c r="S4978" t="s">
        <v>40</v>
      </c>
      <c r="T4978" t="s">
        <v>41</v>
      </c>
      <c r="U4978">
        <v>740</v>
      </c>
      <c r="Y4978" t="s">
        <v>7567</v>
      </c>
      <c r="AA4978">
        <v>34.053199999999997</v>
      </c>
      <c r="AB4978">
        <v>-118.24250000000001</v>
      </c>
      <c r="AC4978">
        <f t="shared" si="77"/>
        <v>0</v>
      </c>
    </row>
    <row r="4979" spans="1:29" x14ac:dyDescent="0.35">
      <c r="A4979">
        <v>201216148</v>
      </c>
      <c r="B4979" s="1">
        <v>44020</v>
      </c>
      <c r="C4979" s="1">
        <v>44020</v>
      </c>
      <c r="D4979">
        <v>1800</v>
      </c>
      <c r="E4979">
        <v>12</v>
      </c>
      <c r="F4979" t="s">
        <v>68</v>
      </c>
      <c r="G4979">
        <v>1249</v>
      </c>
      <c r="H4979">
        <v>2</v>
      </c>
      <c r="I4979">
        <v>946</v>
      </c>
      <c r="J4979" t="s">
        <v>125</v>
      </c>
      <c r="K4979" t="s">
        <v>7568</v>
      </c>
      <c r="L4979">
        <v>0</v>
      </c>
      <c r="M4979" t="s">
        <v>46</v>
      </c>
      <c r="N4979" t="s">
        <v>46</v>
      </c>
      <c r="O4979">
        <v>101</v>
      </c>
      <c r="P4979" t="s">
        <v>32</v>
      </c>
      <c r="S4979" t="s">
        <v>40</v>
      </c>
      <c r="T4979" t="s">
        <v>41</v>
      </c>
      <c r="U4979">
        <v>946</v>
      </c>
      <c r="V4979">
        <v>998</v>
      </c>
      <c r="Y4979" t="s">
        <v>994</v>
      </c>
      <c r="Z4979" t="s">
        <v>2916</v>
      </c>
      <c r="AA4979">
        <v>33.980600000000003</v>
      </c>
      <c r="AB4979">
        <v>-118.28270000000001</v>
      </c>
      <c r="AC4979">
        <f t="shared" si="77"/>
        <v>0</v>
      </c>
    </row>
    <row r="4980" spans="1:29" x14ac:dyDescent="0.35">
      <c r="A4980">
        <v>200706918</v>
      </c>
      <c r="B4980" s="1">
        <v>43893</v>
      </c>
      <c r="C4980" s="1">
        <v>43893</v>
      </c>
      <c r="D4980">
        <v>800</v>
      </c>
      <c r="E4980">
        <v>7</v>
      </c>
      <c r="F4980" t="s">
        <v>28</v>
      </c>
      <c r="G4980">
        <v>721</v>
      </c>
      <c r="H4980">
        <v>2</v>
      </c>
      <c r="I4980">
        <v>888</v>
      </c>
      <c r="J4980" t="s">
        <v>250</v>
      </c>
      <c r="K4980">
        <v>1501</v>
      </c>
      <c r="L4980">
        <v>33</v>
      </c>
      <c r="M4980" t="s">
        <v>30</v>
      </c>
      <c r="N4980" t="s">
        <v>73</v>
      </c>
      <c r="O4980">
        <v>701</v>
      </c>
      <c r="P4980" t="s">
        <v>1610</v>
      </c>
      <c r="S4980" t="s">
        <v>84</v>
      </c>
      <c r="T4980" t="s">
        <v>85</v>
      </c>
      <c r="U4980">
        <v>888</v>
      </c>
      <c r="Y4980" t="s">
        <v>4872</v>
      </c>
      <c r="AA4980">
        <v>34.075299999999999</v>
      </c>
      <c r="AB4980">
        <v>-118.37949999999999</v>
      </c>
      <c r="AC4980">
        <f t="shared" si="77"/>
        <v>0</v>
      </c>
    </row>
    <row r="4981" spans="1:29" x14ac:dyDescent="0.35">
      <c r="A4981">
        <v>201000850</v>
      </c>
      <c r="B4981" s="1">
        <v>44078</v>
      </c>
      <c r="C4981" s="1">
        <v>44077</v>
      </c>
      <c r="D4981">
        <v>1630</v>
      </c>
      <c r="E4981">
        <v>10</v>
      </c>
      <c r="F4981" t="s">
        <v>103</v>
      </c>
      <c r="G4981">
        <v>1018</v>
      </c>
      <c r="H4981">
        <v>2</v>
      </c>
      <c r="I4981">
        <v>888</v>
      </c>
      <c r="J4981" t="s">
        <v>250</v>
      </c>
      <c r="K4981" t="s">
        <v>7569</v>
      </c>
      <c r="L4981">
        <v>33</v>
      </c>
      <c r="M4981" t="s">
        <v>94</v>
      </c>
      <c r="N4981" t="s">
        <v>95</v>
      </c>
      <c r="O4981">
        <v>502</v>
      </c>
      <c r="P4981" t="s">
        <v>47</v>
      </c>
      <c r="S4981" t="s">
        <v>40</v>
      </c>
      <c r="T4981" t="s">
        <v>41</v>
      </c>
      <c r="U4981">
        <v>888</v>
      </c>
      <c r="V4981">
        <v>998</v>
      </c>
      <c r="Y4981" t="s">
        <v>7570</v>
      </c>
      <c r="AA4981">
        <v>34.208500000000001</v>
      </c>
      <c r="AB4981">
        <v>-118.4755</v>
      </c>
      <c r="AC4981">
        <f t="shared" si="77"/>
        <v>0</v>
      </c>
    </row>
    <row r="4982" spans="1:29" x14ac:dyDescent="0.35">
      <c r="A4982">
        <v>200121120</v>
      </c>
      <c r="B4982" s="1">
        <v>44151</v>
      </c>
      <c r="C4982" s="1">
        <v>44151</v>
      </c>
      <c r="D4982">
        <v>130</v>
      </c>
      <c r="E4982">
        <v>1</v>
      </c>
      <c r="F4982" t="s">
        <v>36</v>
      </c>
      <c r="G4982">
        <v>152</v>
      </c>
      <c r="H4982">
        <v>2</v>
      </c>
      <c r="I4982">
        <v>860</v>
      </c>
      <c r="J4982" t="s">
        <v>2220</v>
      </c>
      <c r="K4982" t="s">
        <v>7571</v>
      </c>
      <c r="L4982">
        <v>34</v>
      </c>
      <c r="M4982" t="s">
        <v>94</v>
      </c>
      <c r="N4982" t="s">
        <v>95</v>
      </c>
      <c r="O4982">
        <v>503</v>
      </c>
      <c r="P4982" t="s">
        <v>650</v>
      </c>
      <c r="Q4982">
        <v>400</v>
      </c>
      <c r="R4982" t="s">
        <v>143</v>
      </c>
      <c r="S4982" t="s">
        <v>84</v>
      </c>
      <c r="T4982" t="s">
        <v>85</v>
      </c>
      <c r="U4982">
        <v>860</v>
      </c>
      <c r="V4982">
        <v>998</v>
      </c>
      <c r="Y4982" t="s">
        <v>3509</v>
      </c>
      <c r="AA4982">
        <v>34.049100000000003</v>
      </c>
      <c r="AB4982">
        <v>-118.25579999999999</v>
      </c>
      <c r="AC4982">
        <f t="shared" si="77"/>
        <v>0</v>
      </c>
    </row>
    <row r="4983" spans="1:29" x14ac:dyDescent="0.35">
      <c r="A4983">
        <v>200715282</v>
      </c>
      <c r="B4983" s="1">
        <v>44129</v>
      </c>
      <c r="C4983" s="1">
        <v>44129</v>
      </c>
      <c r="D4983">
        <v>30</v>
      </c>
      <c r="E4983">
        <v>7</v>
      </c>
      <c r="F4983" t="s">
        <v>28</v>
      </c>
      <c r="G4983">
        <v>706</v>
      </c>
      <c r="H4983">
        <v>1</v>
      </c>
      <c r="I4983">
        <v>330</v>
      </c>
      <c r="J4983" t="s">
        <v>37</v>
      </c>
      <c r="K4983" t="s">
        <v>7572</v>
      </c>
      <c r="L4983">
        <v>26</v>
      </c>
      <c r="M4983" t="s">
        <v>30</v>
      </c>
      <c r="N4983" t="s">
        <v>163</v>
      </c>
      <c r="O4983">
        <v>101</v>
      </c>
      <c r="P4983" t="s">
        <v>32</v>
      </c>
      <c r="Q4983">
        <v>500</v>
      </c>
      <c r="R4983" t="s">
        <v>184</v>
      </c>
      <c r="S4983" t="s">
        <v>40</v>
      </c>
      <c r="T4983" t="s">
        <v>41</v>
      </c>
      <c r="U4983">
        <v>330</v>
      </c>
      <c r="Y4983" t="s">
        <v>7573</v>
      </c>
      <c r="AA4983">
        <v>34.081899999999997</v>
      </c>
      <c r="AB4983">
        <v>-118.3416</v>
      </c>
      <c r="AC4983">
        <f t="shared" si="77"/>
        <v>0</v>
      </c>
    </row>
    <row r="4984" spans="1:29" x14ac:dyDescent="0.35">
      <c r="A4984">
        <v>201300777</v>
      </c>
      <c r="B4984" s="1">
        <v>43988</v>
      </c>
      <c r="C4984" s="1">
        <v>43987</v>
      </c>
      <c r="D4984">
        <v>2235</v>
      </c>
      <c r="E4984">
        <v>13</v>
      </c>
      <c r="F4984" t="s">
        <v>62</v>
      </c>
      <c r="G4984">
        <v>1325</v>
      </c>
      <c r="H4984">
        <v>1</v>
      </c>
      <c r="I4984">
        <v>230</v>
      </c>
      <c r="J4984" t="s">
        <v>161</v>
      </c>
      <c r="K4984" t="s">
        <v>7574</v>
      </c>
      <c r="L4984">
        <v>24</v>
      </c>
      <c r="M4984" t="s">
        <v>30</v>
      </c>
      <c r="N4984" t="s">
        <v>95</v>
      </c>
      <c r="O4984">
        <v>501</v>
      </c>
      <c r="P4984" t="s">
        <v>164</v>
      </c>
      <c r="Q4984">
        <v>109</v>
      </c>
      <c r="R4984" t="s">
        <v>265</v>
      </c>
      <c r="S4984" t="s">
        <v>40</v>
      </c>
      <c r="T4984" t="s">
        <v>41</v>
      </c>
      <c r="U4984">
        <v>230</v>
      </c>
      <c r="Y4984" t="s">
        <v>7575</v>
      </c>
      <c r="AA4984">
        <v>34.016800000000003</v>
      </c>
      <c r="AB4984">
        <v>-118.2557</v>
      </c>
      <c r="AC4984">
        <f t="shared" si="77"/>
        <v>0</v>
      </c>
    </row>
    <row r="4985" spans="1:29" x14ac:dyDescent="0.35">
      <c r="A4985">
        <v>200913796</v>
      </c>
      <c r="B4985" s="1">
        <v>44064</v>
      </c>
      <c r="C4985" s="1">
        <v>44061</v>
      </c>
      <c r="D4985">
        <v>800</v>
      </c>
      <c r="E4985">
        <v>9</v>
      </c>
      <c r="F4985" t="s">
        <v>49</v>
      </c>
      <c r="G4985">
        <v>935</v>
      </c>
      <c r="H4985">
        <v>1</v>
      </c>
      <c r="I4985">
        <v>310</v>
      </c>
      <c r="J4985" t="s">
        <v>71</v>
      </c>
      <c r="K4985" t="s">
        <v>670</v>
      </c>
      <c r="L4985">
        <v>27</v>
      </c>
      <c r="M4985" t="s">
        <v>30</v>
      </c>
      <c r="N4985" t="s">
        <v>95</v>
      </c>
      <c r="O4985">
        <v>502</v>
      </c>
      <c r="P4985" t="s">
        <v>47</v>
      </c>
      <c r="S4985" t="s">
        <v>40</v>
      </c>
      <c r="T4985" t="s">
        <v>41</v>
      </c>
      <c r="U4985">
        <v>310</v>
      </c>
      <c r="Y4985" t="s">
        <v>7576</v>
      </c>
      <c r="AA4985">
        <v>34.183599999999998</v>
      </c>
      <c r="AB4985">
        <v>-118.44</v>
      </c>
      <c r="AC4985">
        <f t="shared" si="77"/>
        <v>0</v>
      </c>
    </row>
    <row r="4986" spans="1:29" x14ac:dyDescent="0.35">
      <c r="A4986">
        <v>200800877</v>
      </c>
      <c r="B4986" s="1">
        <v>44169</v>
      </c>
      <c r="C4986" s="1">
        <v>44169</v>
      </c>
      <c r="D4986">
        <v>600</v>
      </c>
      <c r="E4986">
        <v>8</v>
      </c>
      <c r="F4986" t="s">
        <v>109</v>
      </c>
      <c r="G4986">
        <v>831</v>
      </c>
      <c r="H4986">
        <v>1</v>
      </c>
      <c r="I4986">
        <v>310</v>
      </c>
      <c r="J4986" t="s">
        <v>71</v>
      </c>
      <c r="K4986" t="s">
        <v>7577</v>
      </c>
      <c r="L4986">
        <v>51</v>
      </c>
      <c r="M4986" t="s">
        <v>94</v>
      </c>
      <c r="N4986" t="s">
        <v>73</v>
      </c>
      <c r="O4986">
        <v>501</v>
      </c>
      <c r="P4986" t="s">
        <v>164</v>
      </c>
      <c r="S4986" t="s">
        <v>40</v>
      </c>
      <c r="T4986" t="s">
        <v>41</v>
      </c>
      <c r="U4986">
        <v>310</v>
      </c>
      <c r="V4986">
        <v>998</v>
      </c>
      <c r="Y4986" t="s">
        <v>7578</v>
      </c>
      <c r="AA4986">
        <v>34.048299999999998</v>
      </c>
      <c r="AB4986">
        <v>-118.4696</v>
      </c>
      <c r="AC4986">
        <f t="shared" si="77"/>
        <v>0</v>
      </c>
    </row>
    <row r="4987" spans="1:29" x14ac:dyDescent="0.35">
      <c r="A4987">
        <v>200316871</v>
      </c>
      <c r="B4987" s="1">
        <v>44078</v>
      </c>
      <c r="C4987" s="1">
        <v>44077</v>
      </c>
      <c r="D4987">
        <v>1900</v>
      </c>
      <c r="E4987">
        <v>3</v>
      </c>
      <c r="F4987" t="s">
        <v>43</v>
      </c>
      <c r="G4987">
        <v>353</v>
      </c>
      <c r="H4987">
        <v>1</v>
      </c>
      <c r="I4987">
        <v>330</v>
      </c>
      <c r="J4987" t="s">
        <v>37</v>
      </c>
      <c r="K4987" t="s">
        <v>7579</v>
      </c>
      <c r="L4987">
        <v>39</v>
      </c>
      <c r="M4987" t="s">
        <v>94</v>
      </c>
      <c r="N4987" t="s">
        <v>95</v>
      </c>
      <c r="O4987">
        <v>501</v>
      </c>
      <c r="P4987" t="s">
        <v>164</v>
      </c>
      <c r="S4987" t="s">
        <v>40</v>
      </c>
      <c r="T4987" t="s">
        <v>41</v>
      </c>
      <c r="U4987">
        <v>330</v>
      </c>
      <c r="Y4987" t="s">
        <v>7580</v>
      </c>
      <c r="AA4987">
        <v>34.0197</v>
      </c>
      <c r="AB4987">
        <v>-118.3373</v>
      </c>
      <c r="AC4987">
        <f t="shared" si="77"/>
        <v>0</v>
      </c>
    </row>
    <row r="4988" spans="1:29" x14ac:dyDescent="0.35">
      <c r="A4988">
        <v>200109693</v>
      </c>
      <c r="B4988" s="1">
        <v>43916</v>
      </c>
      <c r="C4988" s="1">
        <v>43895</v>
      </c>
      <c r="D4988">
        <v>1145</v>
      </c>
      <c r="E4988">
        <v>1</v>
      </c>
      <c r="F4988" t="s">
        <v>36</v>
      </c>
      <c r="G4988">
        <v>164</v>
      </c>
      <c r="H4988">
        <v>1</v>
      </c>
      <c r="I4988">
        <v>440</v>
      </c>
      <c r="J4988" t="s">
        <v>213</v>
      </c>
      <c r="K4988">
        <v>344</v>
      </c>
      <c r="L4988">
        <v>56</v>
      </c>
      <c r="M4988" t="s">
        <v>30</v>
      </c>
      <c r="N4988" t="s">
        <v>163</v>
      </c>
      <c r="O4988">
        <v>102</v>
      </c>
      <c r="P4988" t="s">
        <v>186</v>
      </c>
      <c r="S4988" t="s">
        <v>40</v>
      </c>
      <c r="T4988" t="s">
        <v>41</v>
      </c>
      <c r="U4988">
        <v>440</v>
      </c>
      <c r="Y4988" t="s">
        <v>420</v>
      </c>
      <c r="AA4988">
        <v>34.045299999999997</v>
      </c>
      <c r="AB4988">
        <v>-118.2499</v>
      </c>
      <c r="AC4988">
        <f t="shared" si="77"/>
        <v>0</v>
      </c>
    </row>
    <row r="4989" spans="1:29" x14ac:dyDescent="0.35">
      <c r="A4989">
        <v>200513744</v>
      </c>
      <c r="B4989" s="1">
        <v>44078</v>
      </c>
      <c r="C4989" s="1">
        <v>44070</v>
      </c>
      <c r="D4989">
        <v>2000</v>
      </c>
      <c r="E4989">
        <v>5</v>
      </c>
      <c r="F4989" t="s">
        <v>98</v>
      </c>
      <c r="G4989">
        <v>508</v>
      </c>
      <c r="H4989">
        <v>1</v>
      </c>
      <c r="I4989">
        <v>510</v>
      </c>
      <c r="J4989" t="s">
        <v>29</v>
      </c>
      <c r="L4989">
        <v>0</v>
      </c>
      <c r="O4989">
        <v>101</v>
      </c>
      <c r="P4989" t="s">
        <v>32</v>
      </c>
      <c r="S4989" t="s">
        <v>40</v>
      </c>
      <c r="T4989" t="s">
        <v>41</v>
      </c>
      <c r="U4989">
        <v>510</v>
      </c>
      <c r="Y4989" t="s">
        <v>7581</v>
      </c>
      <c r="AA4989">
        <v>33.814399999999999</v>
      </c>
      <c r="AB4989">
        <v>-118.30880000000001</v>
      </c>
      <c r="AC4989">
        <f t="shared" si="77"/>
        <v>0</v>
      </c>
    </row>
    <row r="4990" spans="1:29" x14ac:dyDescent="0.35">
      <c r="A4990">
        <v>200316567</v>
      </c>
      <c r="B4990" s="1">
        <v>44074</v>
      </c>
      <c r="C4990" s="1">
        <v>44072</v>
      </c>
      <c r="D4990">
        <v>1400</v>
      </c>
      <c r="E4990">
        <v>3</v>
      </c>
      <c r="F4990" t="s">
        <v>43</v>
      </c>
      <c r="G4990">
        <v>343</v>
      </c>
      <c r="H4990">
        <v>2</v>
      </c>
      <c r="I4990">
        <v>740</v>
      </c>
      <c r="J4990" t="s">
        <v>224</v>
      </c>
      <c r="K4990" t="s">
        <v>7582</v>
      </c>
      <c r="L4990">
        <v>0</v>
      </c>
      <c r="M4990" t="s">
        <v>46</v>
      </c>
      <c r="N4990" t="s">
        <v>46</v>
      </c>
      <c r="O4990">
        <v>704</v>
      </c>
      <c r="P4990" t="s">
        <v>1204</v>
      </c>
      <c r="S4990" t="s">
        <v>40</v>
      </c>
      <c r="T4990" t="s">
        <v>41</v>
      </c>
      <c r="U4990">
        <v>740</v>
      </c>
      <c r="Y4990" t="s">
        <v>7583</v>
      </c>
      <c r="AA4990">
        <v>34.0212</v>
      </c>
      <c r="AB4990">
        <v>-118.36579999999999</v>
      </c>
      <c r="AC4990">
        <f t="shared" si="77"/>
        <v>0</v>
      </c>
    </row>
    <row r="4991" spans="1:29" x14ac:dyDescent="0.35">
      <c r="A4991">
        <v>200606458</v>
      </c>
      <c r="B4991" s="1">
        <v>43880</v>
      </c>
      <c r="C4991" s="1">
        <v>43848</v>
      </c>
      <c r="D4991">
        <v>1500</v>
      </c>
      <c r="E4991">
        <v>6</v>
      </c>
      <c r="F4991" t="s">
        <v>91</v>
      </c>
      <c r="G4991">
        <v>663</v>
      </c>
      <c r="H4991">
        <v>1</v>
      </c>
      <c r="I4991">
        <v>341</v>
      </c>
      <c r="J4991" t="s">
        <v>157</v>
      </c>
      <c r="K4991" t="s">
        <v>7584</v>
      </c>
      <c r="L4991">
        <v>36</v>
      </c>
      <c r="M4991" t="s">
        <v>30</v>
      </c>
      <c r="N4991" t="s">
        <v>73</v>
      </c>
      <c r="O4991">
        <v>221</v>
      </c>
      <c r="P4991" t="s">
        <v>74</v>
      </c>
      <c r="S4991" t="s">
        <v>40</v>
      </c>
      <c r="T4991" t="s">
        <v>41</v>
      </c>
      <c r="U4991">
        <v>341</v>
      </c>
      <c r="Y4991" t="s">
        <v>4638</v>
      </c>
      <c r="AA4991">
        <v>34.090699999999998</v>
      </c>
      <c r="AB4991">
        <v>-118.3386</v>
      </c>
      <c r="AC4991">
        <f t="shared" si="77"/>
        <v>0</v>
      </c>
    </row>
    <row r="4992" spans="1:29" x14ac:dyDescent="0.35">
      <c r="A4992">
        <v>200916727</v>
      </c>
      <c r="B4992" s="1">
        <v>44137</v>
      </c>
      <c r="C4992" s="1">
        <v>44137</v>
      </c>
      <c r="D4992">
        <v>530</v>
      </c>
      <c r="E4992">
        <v>9</v>
      </c>
      <c r="F4992" t="s">
        <v>49</v>
      </c>
      <c r="G4992">
        <v>976</v>
      </c>
      <c r="H4992">
        <v>1</v>
      </c>
      <c r="I4992">
        <v>510</v>
      </c>
      <c r="J4992" t="s">
        <v>29</v>
      </c>
      <c r="L4992">
        <v>0</v>
      </c>
      <c r="O4992">
        <v>123</v>
      </c>
      <c r="P4992" t="s">
        <v>290</v>
      </c>
      <c r="S4992" t="s">
        <v>40</v>
      </c>
      <c r="T4992" t="s">
        <v>41</v>
      </c>
      <c r="U4992">
        <v>510</v>
      </c>
      <c r="Y4992" t="s">
        <v>3012</v>
      </c>
      <c r="AA4992">
        <v>34.150399999999998</v>
      </c>
      <c r="AB4992">
        <v>-118.4228</v>
      </c>
      <c r="AC4992">
        <f t="shared" si="77"/>
        <v>0</v>
      </c>
    </row>
    <row r="4993" spans="1:29" x14ac:dyDescent="0.35">
      <c r="A4993">
        <v>201114344</v>
      </c>
      <c r="B4993" s="1">
        <v>44109</v>
      </c>
      <c r="C4993" s="1">
        <v>44109</v>
      </c>
      <c r="D4993">
        <v>630</v>
      </c>
      <c r="E4993">
        <v>11</v>
      </c>
      <c r="F4993" t="s">
        <v>64</v>
      </c>
      <c r="G4993">
        <v>1176</v>
      </c>
      <c r="H4993">
        <v>1</v>
      </c>
      <c r="I4993">
        <v>510</v>
      </c>
      <c r="J4993" t="s">
        <v>29</v>
      </c>
      <c r="L4993">
        <v>0</v>
      </c>
      <c r="O4993">
        <v>101</v>
      </c>
      <c r="P4993" t="s">
        <v>32</v>
      </c>
      <c r="S4993" t="s">
        <v>40</v>
      </c>
      <c r="T4993" t="s">
        <v>41</v>
      </c>
      <c r="U4993">
        <v>510</v>
      </c>
      <c r="Y4993" t="s">
        <v>7585</v>
      </c>
      <c r="AA4993">
        <v>34.089399999999998</v>
      </c>
      <c r="AB4993">
        <v>-118.2311</v>
      </c>
      <c r="AC4993">
        <f t="shared" si="77"/>
        <v>0</v>
      </c>
    </row>
    <row r="4994" spans="1:29" x14ac:dyDescent="0.35">
      <c r="A4994">
        <v>201114266</v>
      </c>
      <c r="B4994" s="1">
        <v>44107</v>
      </c>
      <c r="C4994" s="1">
        <v>44106</v>
      </c>
      <c r="D4994">
        <v>1700</v>
      </c>
      <c r="E4994">
        <v>11</v>
      </c>
      <c r="F4994" t="s">
        <v>64</v>
      </c>
      <c r="G4994">
        <v>1183</v>
      </c>
      <c r="H4994">
        <v>1</v>
      </c>
      <c r="I4994">
        <v>440</v>
      </c>
      <c r="J4994" t="s">
        <v>213</v>
      </c>
      <c r="K4994" t="s">
        <v>7586</v>
      </c>
      <c r="L4994">
        <v>37</v>
      </c>
      <c r="M4994" t="s">
        <v>94</v>
      </c>
      <c r="N4994" t="s">
        <v>73</v>
      </c>
      <c r="O4994">
        <v>502</v>
      </c>
      <c r="P4994" t="s">
        <v>47</v>
      </c>
      <c r="S4994" t="s">
        <v>40</v>
      </c>
      <c r="T4994" t="s">
        <v>41</v>
      </c>
      <c r="U4994">
        <v>440</v>
      </c>
      <c r="V4994">
        <v>998</v>
      </c>
      <c r="Y4994" t="s">
        <v>7587</v>
      </c>
      <c r="AA4994">
        <v>34.080599999999997</v>
      </c>
      <c r="AB4994">
        <v>-118.25700000000001</v>
      </c>
      <c r="AC4994">
        <f t="shared" si="77"/>
        <v>0</v>
      </c>
    </row>
    <row r="4995" spans="1:29" x14ac:dyDescent="0.35">
      <c r="A4995">
        <v>200606619</v>
      </c>
      <c r="B4995" s="1">
        <v>43880</v>
      </c>
      <c r="C4995" s="1">
        <v>43880</v>
      </c>
      <c r="D4995">
        <v>2005</v>
      </c>
      <c r="E4995">
        <v>6</v>
      </c>
      <c r="F4995" t="s">
        <v>91</v>
      </c>
      <c r="G4995">
        <v>666</v>
      </c>
      <c r="H4995">
        <v>1</v>
      </c>
      <c r="I4995">
        <v>440</v>
      </c>
      <c r="J4995" t="s">
        <v>213</v>
      </c>
      <c r="K4995">
        <v>344</v>
      </c>
      <c r="L4995">
        <v>27</v>
      </c>
      <c r="M4995" t="s">
        <v>30</v>
      </c>
      <c r="N4995" t="s">
        <v>73</v>
      </c>
      <c r="O4995">
        <v>717</v>
      </c>
      <c r="P4995" t="s">
        <v>1946</v>
      </c>
      <c r="S4995" t="s">
        <v>40</v>
      </c>
      <c r="T4995" t="s">
        <v>41</v>
      </c>
      <c r="U4995">
        <v>440</v>
      </c>
      <c r="Y4995" t="s">
        <v>1810</v>
      </c>
      <c r="AA4995">
        <v>34.097999999999999</v>
      </c>
      <c r="AB4995">
        <v>-118.3267</v>
      </c>
      <c r="AC4995">
        <f t="shared" ref="AC4995:AC5058" si="78">IF(OR((S:S)="CC", S:S="AA",S:S="JA"), 1, 0)</f>
        <v>0</v>
      </c>
    </row>
    <row r="4996" spans="1:29" x14ac:dyDescent="0.35">
      <c r="A4996">
        <v>201106797</v>
      </c>
      <c r="B4996" s="1">
        <v>43892</v>
      </c>
      <c r="C4996" s="1">
        <v>43889</v>
      </c>
      <c r="D4996">
        <v>1530</v>
      </c>
      <c r="E4996">
        <v>11</v>
      </c>
      <c r="F4996" t="s">
        <v>64</v>
      </c>
      <c r="G4996">
        <v>1102</v>
      </c>
      <c r="H4996">
        <v>1</v>
      </c>
      <c r="I4996">
        <v>331</v>
      </c>
      <c r="J4996" t="s">
        <v>233</v>
      </c>
      <c r="K4996" t="s">
        <v>3489</v>
      </c>
      <c r="L4996">
        <v>0</v>
      </c>
      <c r="M4996" t="s">
        <v>46</v>
      </c>
      <c r="N4996" t="s">
        <v>46</v>
      </c>
      <c r="O4996">
        <v>121</v>
      </c>
      <c r="P4996" t="s">
        <v>246</v>
      </c>
      <c r="S4996" t="s">
        <v>40</v>
      </c>
      <c r="T4996" t="s">
        <v>41</v>
      </c>
      <c r="U4996">
        <v>331</v>
      </c>
      <c r="Y4996" t="s">
        <v>7588</v>
      </c>
      <c r="AA4996">
        <v>34.133400000000002</v>
      </c>
      <c r="AB4996">
        <v>-118.27249999999999</v>
      </c>
      <c r="AC4996">
        <f t="shared" si="78"/>
        <v>0</v>
      </c>
    </row>
    <row r="4997" spans="1:29" x14ac:dyDescent="0.35">
      <c r="A4997">
        <v>200812694</v>
      </c>
      <c r="B4997" s="1">
        <v>44049</v>
      </c>
      <c r="C4997" s="1">
        <v>44048</v>
      </c>
      <c r="D4997">
        <v>1630</v>
      </c>
      <c r="E4997">
        <v>8</v>
      </c>
      <c r="F4997" t="s">
        <v>109</v>
      </c>
      <c r="G4997">
        <v>806</v>
      </c>
      <c r="H4997">
        <v>1</v>
      </c>
      <c r="I4997">
        <v>341</v>
      </c>
      <c r="J4997" t="s">
        <v>157</v>
      </c>
      <c r="K4997" t="s">
        <v>6905</v>
      </c>
      <c r="L4997">
        <v>43</v>
      </c>
      <c r="M4997" t="s">
        <v>30</v>
      </c>
      <c r="N4997" t="s">
        <v>31</v>
      </c>
      <c r="O4997">
        <v>118</v>
      </c>
      <c r="P4997" t="s">
        <v>858</v>
      </c>
      <c r="S4997" t="s">
        <v>40</v>
      </c>
      <c r="T4997" t="s">
        <v>41</v>
      </c>
      <c r="U4997">
        <v>341</v>
      </c>
      <c r="Y4997" t="s">
        <v>7589</v>
      </c>
      <c r="AA4997">
        <v>34.0867</v>
      </c>
      <c r="AB4997">
        <v>-118.4385</v>
      </c>
      <c r="AC4997">
        <f t="shared" si="78"/>
        <v>0</v>
      </c>
    </row>
    <row r="4998" spans="1:29" x14ac:dyDescent="0.35">
      <c r="A4998">
        <v>200714723</v>
      </c>
      <c r="B4998" s="1">
        <v>44111</v>
      </c>
      <c r="C4998" s="1">
        <v>44108</v>
      </c>
      <c r="D4998">
        <v>730</v>
      </c>
      <c r="E4998">
        <v>7</v>
      </c>
      <c r="F4998" t="s">
        <v>28</v>
      </c>
      <c r="G4998">
        <v>743</v>
      </c>
      <c r="H4998">
        <v>2</v>
      </c>
      <c r="I4998">
        <v>624</v>
      </c>
      <c r="J4998" t="s">
        <v>171</v>
      </c>
      <c r="K4998">
        <v>444</v>
      </c>
      <c r="L4998">
        <v>59</v>
      </c>
      <c r="M4998" t="s">
        <v>30</v>
      </c>
      <c r="N4998" t="s">
        <v>73</v>
      </c>
      <c r="O4998">
        <v>701</v>
      </c>
      <c r="P4998" t="s">
        <v>1610</v>
      </c>
      <c r="Q4998">
        <v>400</v>
      </c>
      <c r="R4998" t="s">
        <v>143</v>
      </c>
      <c r="S4998" t="s">
        <v>40</v>
      </c>
      <c r="T4998" t="s">
        <v>41</v>
      </c>
      <c r="U4998">
        <v>624</v>
      </c>
      <c r="Y4998" t="s">
        <v>7590</v>
      </c>
      <c r="AA4998">
        <v>34.057499999999997</v>
      </c>
      <c r="AB4998">
        <v>-118.3599</v>
      </c>
      <c r="AC4998">
        <f t="shared" si="78"/>
        <v>0</v>
      </c>
    </row>
    <row r="4999" spans="1:29" x14ac:dyDescent="0.35">
      <c r="A4999">
        <v>201305761</v>
      </c>
      <c r="B4999" s="1">
        <v>43861</v>
      </c>
      <c r="C4999" s="1">
        <v>43861</v>
      </c>
      <c r="D4999">
        <v>2015</v>
      </c>
      <c r="E4999">
        <v>13</v>
      </c>
      <c r="F4999" t="s">
        <v>62</v>
      </c>
      <c r="G4999">
        <v>1377</v>
      </c>
      <c r="H4999">
        <v>1</v>
      </c>
      <c r="I4999">
        <v>230</v>
      </c>
      <c r="J4999" t="s">
        <v>161</v>
      </c>
      <c r="K4999" t="s">
        <v>7591</v>
      </c>
      <c r="L4999">
        <v>69</v>
      </c>
      <c r="M4999" t="s">
        <v>94</v>
      </c>
      <c r="N4999" t="s">
        <v>95</v>
      </c>
      <c r="O4999">
        <v>101</v>
      </c>
      <c r="P4999" t="s">
        <v>32</v>
      </c>
      <c r="Q4999">
        <v>500</v>
      </c>
      <c r="R4999" t="s">
        <v>184</v>
      </c>
      <c r="S4999" t="s">
        <v>40</v>
      </c>
      <c r="T4999" t="s">
        <v>41</v>
      </c>
      <c r="U4999">
        <v>230</v>
      </c>
      <c r="Y4999" t="s">
        <v>2150</v>
      </c>
      <c r="AA4999">
        <v>33.990699999999997</v>
      </c>
      <c r="AB4999">
        <v>-118.2422</v>
      </c>
      <c r="AC4999">
        <f t="shared" si="78"/>
        <v>0</v>
      </c>
    </row>
    <row r="5000" spans="1:29" x14ac:dyDescent="0.35">
      <c r="A5000">
        <v>201225021</v>
      </c>
      <c r="B5000" s="1">
        <v>44158</v>
      </c>
      <c r="C5000" s="1">
        <v>44157</v>
      </c>
      <c r="D5000">
        <v>2100</v>
      </c>
      <c r="E5000">
        <v>12</v>
      </c>
      <c r="F5000" t="s">
        <v>68</v>
      </c>
      <c r="G5000">
        <v>1248</v>
      </c>
      <c r="H5000">
        <v>1</v>
      </c>
      <c r="I5000">
        <v>510</v>
      </c>
      <c r="J5000" t="s">
        <v>29</v>
      </c>
      <c r="L5000">
        <v>0</v>
      </c>
      <c r="O5000">
        <v>101</v>
      </c>
      <c r="P5000" t="s">
        <v>32</v>
      </c>
      <c r="S5000" t="s">
        <v>40</v>
      </c>
      <c r="T5000" t="s">
        <v>41</v>
      </c>
      <c r="U5000">
        <v>510</v>
      </c>
      <c r="Y5000" t="s">
        <v>2915</v>
      </c>
      <c r="Z5000" t="s">
        <v>2277</v>
      </c>
      <c r="AA5000">
        <v>33.979199999999999</v>
      </c>
      <c r="AB5000">
        <v>-118.2893</v>
      </c>
      <c r="AC5000">
        <f t="shared" si="78"/>
        <v>0</v>
      </c>
    </row>
    <row r="5001" spans="1:29" x14ac:dyDescent="0.35">
      <c r="A5001">
        <v>201300879</v>
      </c>
      <c r="B5001" s="1">
        <v>44037</v>
      </c>
      <c r="C5001" s="1">
        <v>44037</v>
      </c>
      <c r="D5001">
        <v>1350</v>
      </c>
      <c r="E5001">
        <v>13</v>
      </c>
      <c r="F5001" t="s">
        <v>62</v>
      </c>
      <c r="G5001">
        <v>1307</v>
      </c>
      <c r="H5001">
        <v>1</v>
      </c>
      <c r="I5001">
        <v>230</v>
      </c>
      <c r="J5001" t="s">
        <v>161</v>
      </c>
      <c r="K5001" t="s">
        <v>7592</v>
      </c>
      <c r="L5001">
        <v>27</v>
      </c>
      <c r="M5001" t="s">
        <v>30</v>
      </c>
      <c r="N5001" t="s">
        <v>163</v>
      </c>
      <c r="O5001">
        <v>101</v>
      </c>
      <c r="P5001" t="s">
        <v>32</v>
      </c>
      <c r="Q5001">
        <v>102</v>
      </c>
      <c r="R5001" t="s">
        <v>219</v>
      </c>
      <c r="S5001" t="s">
        <v>84</v>
      </c>
      <c r="T5001" t="s">
        <v>85</v>
      </c>
      <c r="U5001">
        <v>230</v>
      </c>
      <c r="V5001">
        <v>998</v>
      </c>
      <c r="Y5001" t="s">
        <v>6178</v>
      </c>
      <c r="Z5001" t="s">
        <v>802</v>
      </c>
      <c r="AA5001">
        <v>34.038699999999999</v>
      </c>
      <c r="AB5001">
        <v>-118.2439</v>
      </c>
      <c r="AC5001">
        <f t="shared" si="78"/>
        <v>0</v>
      </c>
    </row>
    <row r="5002" spans="1:29" x14ac:dyDescent="0.35">
      <c r="A5002">
        <v>200112630</v>
      </c>
      <c r="B5002" s="1">
        <v>43983</v>
      </c>
      <c r="C5002" s="1">
        <v>43981</v>
      </c>
      <c r="D5002">
        <v>1700</v>
      </c>
      <c r="E5002">
        <v>1</v>
      </c>
      <c r="F5002" t="s">
        <v>36</v>
      </c>
      <c r="G5002">
        <v>101</v>
      </c>
      <c r="H5002">
        <v>1</v>
      </c>
      <c r="I5002">
        <v>330</v>
      </c>
      <c r="J5002" t="s">
        <v>37</v>
      </c>
      <c r="K5002" t="s">
        <v>2046</v>
      </c>
      <c r="L5002">
        <v>31</v>
      </c>
      <c r="M5002" t="s">
        <v>94</v>
      </c>
      <c r="N5002" t="s">
        <v>31</v>
      </c>
      <c r="O5002">
        <v>101</v>
      </c>
      <c r="P5002" t="s">
        <v>32</v>
      </c>
      <c r="S5002" t="s">
        <v>40</v>
      </c>
      <c r="T5002" t="s">
        <v>41</v>
      </c>
      <c r="U5002">
        <v>330</v>
      </c>
      <c r="Y5002" t="s">
        <v>7593</v>
      </c>
      <c r="Z5002" t="s">
        <v>994</v>
      </c>
      <c r="AA5002">
        <v>34.066299999999998</v>
      </c>
      <c r="AB5002">
        <v>-118.2441</v>
      </c>
      <c r="AC5002">
        <f t="shared" si="78"/>
        <v>0</v>
      </c>
    </row>
    <row r="5003" spans="1:29" x14ac:dyDescent="0.35">
      <c r="A5003">
        <v>200304263</v>
      </c>
      <c r="B5003" s="1">
        <v>43835</v>
      </c>
      <c r="C5003" s="1">
        <v>43835</v>
      </c>
      <c r="D5003">
        <v>1300</v>
      </c>
      <c r="E5003">
        <v>3</v>
      </c>
      <c r="F5003" t="s">
        <v>43</v>
      </c>
      <c r="G5003">
        <v>375</v>
      </c>
      <c r="H5003">
        <v>1</v>
      </c>
      <c r="I5003">
        <v>440</v>
      </c>
      <c r="J5003" t="s">
        <v>213</v>
      </c>
      <c r="K5003" t="s">
        <v>7460</v>
      </c>
      <c r="L5003">
        <v>69</v>
      </c>
      <c r="M5003" t="s">
        <v>94</v>
      </c>
      <c r="N5003" t="s">
        <v>95</v>
      </c>
      <c r="O5003">
        <v>708</v>
      </c>
      <c r="P5003" t="s">
        <v>489</v>
      </c>
      <c r="S5003" t="s">
        <v>40</v>
      </c>
      <c r="T5003" t="s">
        <v>41</v>
      </c>
      <c r="U5003">
        <v>440</v>
      </c>
      <c r="Y5003" t="s">
        <v>7594</v>
      </c>
      <c r="AA5003">
        <v>34.014600000000002</v>
      </c>
      <c r="AB5003">
        <v>-118.313</v>
      </c>
      <c r="AC5003">
        <f t="shared" si="78"/>
        <v>0</v>
      </c>
    </row>
    <row r="5004" spans="1:29" x14ac:dyDescent="0.35">
      <c r="A5004">
        <v>200208637</v>
      </c>
      <c r="B5004" s="1">
        <v>43927</v>
      </c>
      <c r="C5004" s="1">
        <v>43927</v>
      </c>
      <c r="D5004">
        <v>1730</v>
      </c>
      <c r="E5004">
        <v>2</v>
      </c>
      <c r="F5004" t="s">
        <v>56</v>
      </c>
      <c r="G5004">
        <v>271</v>
      </c>
      <c r="H5004">
        <v>1</v>
      </c>
      <c r="I5004">
        <v>510</v>
      </c>
      <c r="J5004" t="s">
        <v>29</v>
      </c>
      <c r="L5004">
        <v>0</v>
      </c>
      <c r="O5004">
        <v>101</v>
      </c>
      <c r="P5004" t="s">
        <v>32</v>
      </c>
      <c r="S5004" t="s">
        <v>40</v>
      </c>
      <c r="T5004" t="s">
        <v>41</v>
      </c>
      <c r="U5004">
        <v>510</v>
      </c>
      <c r="Y5004" t="s">
        <v>120</v>
      </c>
      <c r="AA5004">
        <v>34.052900000000001</v>
      </c>
      <c r="AB5004">
        <v>-118.28189999999999</v>
      </c>
      <c r="AC5004">
        <f t="shared" si="78"/>
        <v>0</v>
      </c>
    </row>
    <row r="5005" spans="1:29" x14ac:dyDescent="0.35">
      <c r="A5005">
        <v>200115415</v>
      </c>
      <c r="B5005" s="1">
        <v>44039</v>
      </c>
      <c r="C5005" s="1">
        <v>44038</v>
      </c>
      <c r="D5005">
        <v>2043</v>
      </c>
      <c r="E5005">
        <v>1</v>
      </c>
      <c r="F5005" t="s">
        <v>36</v>
      </c>
      <c r="G5005">
        <v>153</v>
      </c>
      <c r="H5005">
        <v>1</v>
      </c>
      <c r="I5005">
        <v>310</v>
      </c>
      <c r="J5005" t="s">
        <v>71</v>
      </c>
      <c r="K5005" t="s">
        <v>7595</v>
      </c>
      <c r="L5005">
        <v>0</v>
      </c>
      <c r="M5005" t="s">
        <v>30</v>
      </c>
      <c r="N5005" t="s">
        <v>73</v>
      </c>
      <c r="O5005">
        <v>203</v>
      </c>
      <c r="P5005" t="s">
        <v>101</v>
      </c>
      <c r="S5005" t="s">
        <v>40</v>
      </c>
      <c r="T5005" t="s">
        <v>41</v>
      </c>
      <c r="U5005">
        <v>310</v>
      </c>
      <c r="Y5005" t="s">
        <v>4460</v>
      </c>
      <c r="AA5005">
        <v>34.047400000000003</v>
      </c>
      <c r="AB5005">
        <v>-118.2513</v>
      </c>
      <c r="AC5005">
        <f t="shared" si="78"/>
        <v>0</v>
      </c>
    </row>
    <row r="5006" spans="1:29" x14ac:dyDescent="0.35">
      <c r="A5006">
        <v>201113320</v>
      </c>
      <c r="B5006" s="1">
        <v>44080</v>
      </c>
      <c r="C5006" s="1">
        <v>44079</v>
      </c>
      <c r="D5006">
        <v>1845</v>
      </c>
      <c r="E5006">
        <v>11</v>
      </c>
      <c r="F5006" t="s">
        <v>64</v>
      </c>
      <c r="G5006">
        <v>1151</v>
      </c>
      <c r="H5006">
        <v>2</v>
      </c>
      <c r="I5006">
        <v>626</v>
      </c>
      <c r="J5006" t="s">
        <v>141</v>
      </c>
      <c r="K5006" t="s">
        <v>7596</v>
      </c>
      <c r="L5006">
        <v>54</v>
      </c>
      <c r="M5006" t="s">
        <v>94</v>
      </c>
      <c r="N5006" t="s">
        <v>95</v>
      </c>
      <c r="O5006">
        <v>503</v>
      </c>
      <c r="P5006" t="s">
        <v>650</v>
      </c>
      <c r="Q5006">
        <v>400</v>
      </c>
      <c r="R5006" t="s">
        <v>143</v>
      </c>
      <c r="S5006" t="s">
        <v>84</v>
      </c>
      <c r="T5006" t="s">
        <v>85</v>
      </c>
      <c r="U5006">
        <v>626</v>
      </c>
      <c r="Y5006" t="s">
        <v>7597</v>
      </c>
      <c r="AA5006">
        <v>34.098599999999998</v>
      </c>
      <c r="AB5006">
        <v>-118.2962</v>
      </c>
      <c r="AC5006">
        <f t="shared" si="78"/>
        <v>0</v>
      </c>
    </row>
    <row r="5007" spans="1:29" x14ac:dyDescent="0.35">
      <c r="A5007">
        <v>200607550</v>
      </c>
      <c r="B5007" s="1">
        <v>43898</v>
      </c>
      <c r="C5007" s="1">
        <v>43897</v>
      </c>
      <c r="D5007">
        <v>2330</v>
      </c>
      <c r="E5007">
        <v>6</v>
      </c>
      <c r="F5007" t="s">
        <v>91</v>
      </c>
      <c r="G5007">
        <v>663</v>
      </c>
      <c r="H5007">
        <v>1</v>
      </c>
      <c r="I5007">
        <v>341</v>
      </c>
      <c r="J5007" t="s">
        <v>157</v>
      </c>
      <c r="K5007" t="s">
        <v>245</v>
      </c>
      <c r="L5007">
        <v>36</v>
      </c>
      <c r="M5007" t="s">
        <v>30</v>
      </c>
      <c r="N5007" t="s">
        <v>73</v>
      </c>
      <c r="O5007">
        <v>254</v>
      </c>
      <c r="P5007" t="s">
        <v>888</v>
      </c>
      <c r="S5007" t="s">
        <v>40</v>
      </c>
      <c r="T5007" t="s">
        <v>41</v>
      </c>
      <c r="U5007">
        <v>341</v>
      </c>
      <c r="Y5007" t="s">
        <v>7598</v>
      </c>
      <c r="AA5007">
        <v>34.090699999999998</v>
      </c>
      <c r="AB5007">
        <v>-118.33839999999999</v>
      </c>
      <c r="AC5007">
        <f t="shared" si="78"/>
        <v>0</v>
      </c>
    </row>
    <row r="5008" spans="1:29" x14ac:dyDescent="0.35">
      <c r="A5008">
        <v>200612801</v>
      </c>
      <c r="B5008" s="1">
        <v>44031</v>
      </c>
      <c r="C5008" s="1">
        <v>44029</v>
      </c>
      <c r="D5008">
        <v>1700</v>
      </c>
      <c r="E5008">
        <v>6</v>
      </c>
      <c r="F5008" t="s">
        <v>91</v>
      </c>
      <c r="G5008">
        <v>679</v>
      </c>
      <c r="H5008">
        <v>1</v>
      </c>
      <c r="I5008">
        <v>510</v>
      </c>
      <c r="J5008" t="s">
        <v>29</v>
      </c>
      <c r="L5008">
        <v>0</v>
      </c>
      <c r="O5008">
        <v>101</v>
      </c>
      <c r="P5008" t="s">
        <v>32</v>
      </c>
      <c r="S5008" t="s">
        <v>40</v>
      </c>
      <c r="T5008" t="s">
        <v>41</v>
      </c>
      <c r="U5008">
        <v>510</v>
      </c>
      <c r="Y5008" t="s">
        <v>1147</v>
      </c>
      <c r="Z5008" t="s">
        <v>2161</v>
      </c>
      <c r="AA5008">
        <v>34.090800000000002</v>
      </c>
      <c r="AB5008">
        <v>-118.3052</v>
      </c>
      <c r="AC5008">
        <f t="shared" si="78"/>
        <v>0</v>
      </c>
    </row>
    <row r="5009" spans="1:29" x14ac:dyDescent="0.35">
      <c r="A5009">
        <v>200508080</v>
      </c>
      <c r="B5009" s="1">
        <v>43930</v>
      </c>
      <c r="C5009" s="1">
        <v>43929</v>
      </c>
      <c r="D5009">
        <v>1630</v>
      </c>
      <c r="E5009">
        <v>5</v>
      </c>
      <c r="F5009" t="s">
        <v>98</v>
      </c>
      <c r="G5009">
        <v>524</v>
      </c>
      <c r="H5009">
        <v>1</v>
      </c>
      <c r="I5009">
        <v>510</v>
      </c>
      <c r="J5009" t="s">
        <v>29</v>
      </c>
      <c r="L5009">
        <v>0</v>
      </c>
      <c r="O5009">
        <v>101</v>
      </c>
      <c r="P5009" t="s">
        <v>32</v>
      </c>
      <c r="S5009" t="s">
        <v>40</v>
      </c>
      <c r="T5009" t="s">
        <v>41</v>
      </c>
      <c r="U5009">
        <v>510</v>
      </c>
      <c r="Y5009" t="s">
        <v>7599</v>
      </c>
      <c r="AA5009">
        <v>33.774799999999999</v>
      </c>
      <c r="AB5009">
        <v>-118.2784</v>
      </c>
      <c r="AC5009">
        <f t="shared" si="78"/>
        <v>0</v>
      </c>
    </row>
    <row r="5010" spans="1:29" x14ac:dyDescent="0.35">
      <c r="A5010">
        <v>200309179</v>
      </c>
      <c r="B5010" s="1">
        <v>43919</v>
      </c>
      <c r="C5010" s="1">
        <v>43918</v>
      </c>
      <c r="D5010">
        <v>1800</v>
      </c>
      <c r="E5010">
        <v>3</v>
      </c>
      <c r="F5010" t="s">
        <v>43</v>
      </c>
      <c r="G5010">
        <v>361</v>
      </c>
      <c r="H5010">
        <v>1</v>
      </c>
      <c r="I5010">
        <v>510</v>
      </c>
      <c r="J5010" t="s">
        <v>29</v>
      </c>
      <c r="L5010">
        <v>0</v>
      </c>
      <c r="O5010">
        <v>101</v>
      </c>
      <c r="P5010" t="s">
        <v>32</v>
      </c>
      <c r="S5010" t="s">
        <v>40</v>
      </c>
      <c r="T5010" t="s">
        <v>41</v>
      </c>
      <c r="U5010">
        <v>510</v>
      </c>
      <c r="Y5010" t="s">
        <v>7600</v>
      </c>
      <c r="AA5010">
        <v>34.014899999999997</v>
      </c>
      <c r="AB5010">
        <v>-118.3524</v>
      </c>
      <c r="AC5010">
        <f t="shared" si="78"/>
        <v>0</v>
      </c>
    </row>
    <row r="5011" spans="1:29" x14ac:dyDescent="0.35">
      <c r="A5011">
        <v>200917775</v>
      </c>
      <c r="B5011" s="1">
        <v>44163</v>
      </c>
      <c r="C5011" s="1">
        <v>44144</v>
      </c>
      <c r="D5011">
        <v>1555</v>
      </c>
      <c r="E5011">
        <v>9</v>
      </c>
      <c r="F5011" t="s">
        <v>49</v>
      </c>
      <c r="G5011">
        <v>906</v>
      </c>
      <c r="H5011">
        <v>2</v>
      </c>
      <c r="I5011">
        <v>354</v>
      </c>
      <c r="J5011" t="s">
        <v>167</v>
      </c>
      <c r="K5011">
        <v>922</v>
      </c>
      <c r="L5011">
        <v>40</v>
      </c>
      <c r="M5011" t="s">
        <v>94</v>
      </c>
      <c r="N5011" t="s">
        <v>73</v>
      </c>
      <c r="O5011">
        <v>605</v>
      </c>
      <c r="P5011" t="s">
        <v>4585</v>
      </c>
      <c r="S5011" t="s">
        <v>40</v>
      </c>
      <c r="T5011" t="s">
        <v>41</v>
      </c>
      <c r="U5011">
        <v>354</v>
      </c>
      <c r="Y5011" t="s">
        <v>7601</v>
      </c>
      <c r="AA5011">
        <v>34.2012</v>
      </c>
      <c r="AB5011">
        <v>-118.4444</v>
      </c>
      <c r="AC5011">
        <f t="shared" si="78"/>
        <v>0</v>
      </c>
    </row>
    <row r="5012" spans="1:29" x14ac:dyDescent="0.35">
      <c r="A5012">
        <v>200907701</v>
      </c>
      <c r="B5012" s="1">
        <v>43912</v>
      </c>
      <c r="C5012" s="1">
        <v>43910</v>
      </c>
      <c r="D5012">
        <v>1300</v>
      </c>
      <c r="E5012">
        <v>9</v>
      </c>
      <c r="F5012" t="s">
        <v>49</v>
      </c>
      <c r="G5012">
        <v>989</v>
      </c>
      <c r="H5012">
        <v>1</v>
      </c>
      <c r="I5012">
        <v>330</v>
      </c>
      <c r="J5012" t="s">
        <v>37</v>
      </c>
      <c r="K5012">
        <v>344</v>
      </c>
      <c r="L5012">
        <v>32</v>
      </c>
      <c r="M5012" t="s">
        <v>94</v>
      </c>
      <c r="N5012" t="s">
        <v>73</v>
      </c>
      <c r="O5012">
        <v>108</v>
      </c>
      <c r="P5012" t="s">
        <v>105</v>
      </c>
      <c r="S5012" t="s">
        <v>40</v>
      </c>
      <c r="T5012" t="s">
        <v>41</v>
      </c>
      <c r="U5012">
        <v>330</v>
      </c>
      <c r="Y5012" t="s">
        <v>7602</v>
      </c>
      <c r="Z5012" t="s">
        <v>1733</v>
      </c>
      <c r="AA5012">
        <v>34.150399999999998</v>
      </c>
      <c r="AB5012">
        <v>-118.4312</v>
      </c>
      <c r="AC5012">
        <f t="shared" si="78"/>
        <v>0</v>
      </c>
    </row>
    <row r="5013" spans="1:29" x14ac:dyDescent="0.35">
      <c r="A5013">
        <v>200121747</v>
      </c>
      <c r="B5013" s="1">
        <v>44165</v>
      </c>
      <c r="C5013" s="1">
        <v>44165</v>
      </c>
      <c r="D5013">
        <v>1440</v>
      </c>
      <c r="E5013">
        <v>1</v>
      </c>
      <c r="F5013" t="s">
        <v>36</v>
      </c>
      <c r="G5013">
        <v>191</v>
      </c>
      <c r="H5013">
        <v>2</v>
      </c>
      <c r="I5013">
        <v>625</v>
      </c>
      <c r="J5013" t="s">
        <v>628</v>
      </c>
      <c r="K5013" t="s">
        <v>7603</v>
      </c>
      <c r="L5013">
        <v>54</v>
      </c>
      <c r="M5013" t="s">
        <v>94</v>
      </c>
      <c r="N5013" t="s">
        <v>163</v>
      </c>
      <c r="O5013">
        <v>101</v>
      </c>
      <c r="P5013" t="s">
        <v>32</v>
      </c>
      <c r="Q5013">
        <v>500</v>
      </c>
      <c r="R5013" t="s">
        <v>184</v>
      </c>
      <c r="S5013" t="s">
        <v>40</v>
      </c>
      <c r="T5013" t="s">
        <v>41</v>
      </c>
      <c r="U5013">
        <v>625</v>
      </c>
      <c r="Y5013" t="s">
        <v>7604</v>
      </c>
      <c r="AA5013">
        <v>34.042299999999997</v>
      </c>
      <c r="AB5013">
        <v>-118.2718</v>
      </c>
      <c r="AC5013">
        <f t="shared" si="78"/>
        <v>0</v>
      </c>
    </row>
    <row r="5014" spans="1:29" x14ac:dyDescent="0.35">
      <c r="A5014">
        <v>200104419</v>
      </c>
      <c r="B5014" s="1">
        <v>43836</v>
      </c>
      <c r="C5014" s="1">
        <v>43836</v>
      </c>
      <c r="D5014">
        <v>2230</v>
      </c>
      <c r="E5014">
        <v>1</v>
      </c>
      <c r="F5014" t="s">
        <v>36</v>
      </c>
      <c r="G5014">
        <v>161</v>
      </c>
      <c r="H5014">
        <v>1</v>
      </c>
      <c r="I5014">
        <v>440</v>
      </c>
      <c r="J5014" t="s">
        <v>213</v>
      </c>
      <c r="K5014" t="s">
        <v>7605</v>
      </c>
      <c r="L5014">
        <v>45</v>
      </c>
      <c r="M5014" t="s">
        <v>30</v>
      </c>
      <c r="N5014" t="s">
        <v>95</v>
      </c>
      <c r="O5014">
        <v>404</v>
      </c>
      <c r="P5014" t="s">
        <v>1637</v>
      </c>
      <c r="S5014" t="s">
        <v>40</v>
      </c>
      <c r="T5014" t="s">
        <v>41</v>
      </c>
      <c r="U5014">
        <v>440</v>
      </c>
      <c r="Y5014" t="s">
        <v>3615</v>
      </c>
      <c r="AA5014">
        <v>34.048299999999998</v>
      </c>
      <c r="AB5014">
        <v>-118.26309999999999</v>
      </c>
      <c r="AC5014">
        <f t="shared" si="78"/>
        <v>0</v>
      </c>
    </row>
    <row r="5015" spans="1:29" x14ac:dyDescent="0.35">
      <c r="A5015">
        <v>200309142</v>
      </c>
      <c r="B5015" s="1">
        <v>43918</v>
      </c>
      <c r="C5015" s="1">
        <v>43918</v>
      </c>
      <c r="D5015">
        <v>1415</v>
      </c>
      <c r="E5015">
        <v>3</v>
      </c>
      <c r="F5015" t="s">
        <v>43</v>
      </c>
      <c r="G5015">
        <v>395</v>
      </c>
      <c r="H5015">
        <v>1</v>
      </c>
      <c r="I5015">
        <v>341</v>
      </c>
      <c r="J5015" t="s">
        <v>157</v>
      </c>
      <c r="K5015" t="s">
        <v>7606</v>
      </c>
      <c r="L5015">
        <v>63</v>
      </c>
      <c r="M5015" t="s">
        <v>30</v>
      </c>
      <c r="N5015" t="s">
        <v>95</v>
      </c>
      <c r="O5015">
        <v>602</v>
      </c>
      <c r="P5015" t="s">
        <v>5715</v>
      </c>
      <c r="S5015" t="s">
        <v>33</v>
      </c>
      <c r="T5015" t="s">
        <v>34</v>
      </c>
      <c r="U5015">
        <v>341</v>
      </c>
      <c r="Y5015" t="s">
        <v>3870</v>
      </c>
      <c r="AA5015">
        <v>34.009900000000002</v>
      </c>
      <c r="AB5015">
        <v>-118.30889999999999</v>
      </c>
      <c r="AC5015">
        <f t="shared" si="78"/>
        <v>1</v>
      </c>
    </row>
    <row r="5016" spans="1:29" x14ac:dyDescent="0.35">
      <c r="A5016">
        <v>200305071</v>
      </c>
      <c r="B5016" s="1">
        <v>43849</v>
      </c>
      <c r="C5016" s="1">
        <v>43849</v>
      </c>
      <c r="D5016">
        <v>1430</v>
      </c>
      <c r="E5016">
        <v>3</v>
      </c>
      <c r="F5016" t="s">
        <v>43</v>
      </c>
      <c r="G5016">
        <v>363</v>
      </c>
      <c r="H5016">
        <v>1</v>
      </c>
      <c r="I5016">
        <v>442</v>
      </c>
      <c r="J5016" t="s">
        <v>179</v>
      </c>
      <c r="K5016" t="s">
        <v>7607</v>
      </c>
      <c r="L5016">
        <v>0</v>
      </c>
      <c r="M5016" t="s">
        <v>46</v>
      </c>
      <c r="N5016" t="s">
        <v>46</v>
      </c>
      <c r="O5016">
        <v>404</v>
      </c>
      <c r="P5016" t="s">
        <v>1637</v>
      </c>
      <c r="S5016" t="s">
        <v>40</v>
      </c>
      <c r="T5016" t="s">
        <v>41</v>
      </c>
      <c r="U5016">
        <v>442</v>
      </c>
      <c r="Y5016" t="s">
        <v>3467</v>
      </c>
      <c r="AA5016">
        <v>34.0124</v>
      </c>
      <c r="AB5016">
        <v>-118.3351</v>
      </c>
      <c r="AC5016">
        <f t="shared" si="78"/>
        <v>0</v>
      </c>
    </row>
    <row r="5017" spans="1:29" x14ac:dyDescent="0.35">
      <c r="A5017">
        <v>200909747</v>
      </c>
      <c r="B5017" s="1">
        <v>43967</v>
      </c>
      <c r="C5017" s="1">
        <v>43966</v>
      </c>
      <c r="D5017">
        <v>1453</v>
      </c>
      <c r="E5017">
        <v>9</v>
      </c>
      <c r="F5017" t="s">
        <v>49</v>
      </c>
      <c r="G5017">
        <v>971</v>
      </c>
      <c r="H5017">
        <v>2</v>
      </c>
      <c r="I5017">
        <v>956</v>
      </c>
      <c r="J5017" t="s">
        <v>328</v>
      </c>
      <c r="K5017">
        <v>1906</v>
      </c>
      <c r="L5017">
        <v>43</v>
      </c>
      <c r="M5017" t="s">
        <v>94</v>
      </c>
      <c r="N5017" t="s">
        <v>163</v>
      </c>
      <c r="O5017">
        <v>502</v>
      </c>
      <c r="P5017" t="s">
        <v>47</v>
      </c>
      <c r="S5017" t="s">
        <v>84</v>
      </c>
      <c r="T5017" t="s">
        <v>85</v>
      </c>
      <c r="U5017">
        <v>956</v>
      </c>
      <c r="Y5017" t="s">
        <v>7608</v>
      </c>
      <c r="AA5017">
        <v>34.156399999999998</v>
      </c>
      <c r="AB5017">
        <v>-118.46299999999999</v>
      </c>
      <c r="AC5017">
        <f t="shared" si="78"/>
        <v>0</v>
      </c>
    </row>
    <row r="5018" spans="1:29" x14ac:dyDescent="0.35">
      <c r="A5018">
        <v>200812572</v>
      </c>
      <c r="B5018" s="1">
        <v>44046</v>
      </c>
      <c r="C5018" s="1">
        <v>44046</v>
      </c>
      <c r="D5018">
        <v>150</v>
      </c>
      <c r="E5018">
        <v>8</v>
      </c>
      <c r="F5018" t="s">
        <v>109</v>
      </c>
      <c r="G5018">
        <v>895</v>
      </c>
      <c r="H5018">
        <v>2</v>
      </c>
      <c r="I5018">
        <v>624</v>
      </c>
      <c r="J5018" t="s">
        <v>171</v>
      </c>
      <c r="K5018" t="s">
        <v>2893</v>
      </c>
      <c r="L5018">
        <v>27</v>
      </c>
      <c r="M5018" t="s">
        <v>94</v>
      </c>
      <c r="N5018" t="s">
        <v>163</v>
      </c>
      <c r="O5018">
        <v>514</v>
      </c>
      <c r="P5018" t="s">
        <v>1484</v>
      </c>
      <c r="Q5018">
        <v>400</v>
      </c>
      <c r="R5018" t="s">
        <v>143</v>
      </c>
      <c r="S5018" t="s">
        <v>355</v>
      </c>
      <c r="T5018" t="s">
        <v>356</v>
      </c>
      <c r="U5018">
        <v>624</v>
      </c>
      <c r="Y5018" t="s">
        <v>7609</v>
      </c>
      <c r="AA5018">
        <v>34.030999999999999</v>
      </c>
      <c r="AB5018">
        <v>-118.411</v>
      </c>
      <c r="AC5018">
        <f t="shared" si="78"/>
        <v>1</v>
      </c>
    </row>
    <row r="5019" spans="1:29" x14ac:dyDescent="0.35">
      <c r="A5019">
        <v>201111652</v>
      </c>
      <c r="B5019" s="1">
        <v>44032</v>
      </c>
      <c r="C5019" s="1">
        <v>44032</v>
      </c>
      <c r="D5019">
        <v>515</v>
      </c>
      <c r="E5019">
        <v>11</v>
      </c>
      <c r="F5019" t="s">
        <v>64</v>
      </c>
      <c r="G5019">
        <v>1136</v>
      </c>
      <c r="H5019">
        <v>1</v>
      </c>
      <c r="I5019">
        <v>420</v>
      </c>
      <c r="J5019" t="s">
        <v>352</v>
      </c>
      <c r="K5019">
        <v>344</v>
      </c>
      <c r="L5019">
        <v>39</v>
      </c>
      <c r="M5019" t="s">
        <v>30</v>
      </c>
      <c r="N5019" t="s">
        <v>73</v>
      </c>
      <c r="O5019">
        <v>501</v>
      </c>
      <c r="P5019" t="s">
        <v>164</v>
      </c>
      <c r="S5019" t="s">
        <v>40</v>
      </c>
      <c r="T5019" t="s">
        <v>41</v>
      </c>
      <c r="U5019">
        <v>420</v>
      </c>
      <c r="Y5019" t="s">
        <v>6296</v>
      </c>
      <c r="AA5019">
        <v>34.120899999999999</v>
      </c>
      <c r="AB5019">
        <v>-118.227</v>
      </c>
      <c r="AC5019">
        <f t="shared" si="78"/>
        <v>0</v>
      </c>
    </row>
    <row r="5020" spans="1:29" x14ac:dyDescent="0.35">
      <c r="A5020">
        <v>200409396</v>
      </c>
      <c r="B5020" s="1">
        <v>43982</v>
      </c>
      <c r="C5020" s="1">
        <v>43980</v>
      </c>
      <c r="D5020">
        <v>1300</v>
      </c>
      <c r="E5020">
        <v>4</v>
      </c>
      <c r="F5020" t="s">
        <v>54</v>
      </c>
      <c r="G5020">
        <v>437</v>
      </c>
      <c r="H5020">
        <v>1</v>
      </c>
      <c r="I5020">
        <v>320</v>
      </c>
      <c r="J5020" t="s">
        <v>435</v>
      </c>
      <c r="L5020">
        <v>0</v>
      </c>
      <c r="M5020" t="s">
        <v>46</v>
      </c>
      <c r="N5020" t="s">
        <v>46</v>
      </c>
      <c r="O5020">
        <v>721</v>
      </c>
      <c r="P5020" t="s">
        <v>828</v>
      </c>
      <c r="S5020" t="s">
        <v>40</v>
      </c>
      <c r="T5020" t="s">
        <v>41</v>
      </c>
      <c r="U5020">
        <v>320</v>
      </c>
      <c r="Y5020" t="s">
        <v>7610</v>
      </c>
      <c r="AA5020">
        <v>34.0702</v>
      </c>
      <c r="AB5020">
        <v>-118.188</v>
      </c>
      <c r="AC5020">
        <f t="shared" si="78"/>
        <v>0</v>
      </c>
    </row>
    <row r="5021" spans="1:29" x14ac:dyDescent="0.35">
      <c r="A5021">
        <v>200108153</v>
      </c>
      <c r="B5021" s="1">
        <v>43890</v>
      </c>
      <c r="C5021" s="1">
        <v>43890</v>
      </c>
      <c r="D5021">
        <v>200</v>
      </c>
      <c r="E5021">
        <v>1</v>
      </c>
      <c r="F5021" t="s">
        <v>36</v>
      </c>
      <c r="G5021">
        <v>111</v>
      </c>
      <c r="H5021">
        <v>2</v>
      </c>
      <c r="I5021">
        <v>624</v>
      </c>
      <c r="J5021" t="s">
        <v>171</v>
      </c>
      <c r="K5021" t="s">
        <v>7611</v>
      </c>
      <c r="L5021">
        <v>35</v>
      </c>
      <c r="M5021" t="s">
        <v>94</v>
      </c>
      <c r="N5021" t="s">
        <v>95</v>
      </c>
      <c r="O5021">
        <v>501</v>
      </c>
      <c r="P5021" t="s">
        <v>164</v>
      </c>
      <c r="Q5021">
        <v>400</v>
      </c>
      <c r="R5021" t="s">
        <v>143</v>
      </c>
      <c r="S5021" t="s">
        <v>84</v>
      </c>
      <c r="T5021" t="s">
        <v>85</v>
      </c>
      <c r="U5021">
        <v>624</v>
      </c>
      <c r="Y5021" t="s">
        <v>7612</v>
      </c>
      <c r="AA5021">
        <v>34.061199999999999</v>
      </c>
      <c r="AB5021">
        <v>-118.24169999999999</v>
      </c>
      <c r="AC5021">
        <f t="shared" si="78"/>
        <v>0</v>
      </c>
    </row>
    <row r="5022" spans="1:29" x14ac:dyDescent="0.35">
      <c r="A5022">
        <v>200310234</v>
      </c>
      <c r="B5022" s="1">
        <v>43942</v>
      </c>
      <c r="C5022" s="1">
        <v>43942</v>
      </c>
      <c r="D5022">
        <v>1615</v>
      </c>
      <c r="E5022">
        <v>3</v>
      </c>
      <c r="F5022" t="s">
        <v>43</v>
      </c>
      <c r="G5022">
        <v>361</v>
      </c>
      <c r="H5022">
        <v>1</v>
      </c>
      <c r="I5022">
        <v>210</v>
      </c>
      <c r="J5022" t="s">
        <v>149</v>
      </c>
      <c r="K5022" t="s">
        <v>7613</v>
      </c>
      <c r="L5022">
        <v>19</v>
      </c>
      <c r="M5022" t="s">
        <v>46</v>
      </c>
      <c r="N5022" t="s">
        <v>46</v>
      </c>
      <c r="O5022">
        <v>402</v>
      </c>
      <c r="P5022" t="s">
        <v>195</v>
      </c>
      <c r="Q5022">
        <v>400</v>
      </c>
      <c r="R5022" t="s">
        <v>143</v>
      </c>
      <c r="S5022" t="s">
        <v>40</v>
      </c>
      <c r="T5022" t="s">
        <v>41</v>
      </c>
      <c r="U5022">
        <v>210</v>
      </c>
      <c r="Y5022" t="s">
        <v>7389</v>
      </c>
      <c r="AA5022">
        <v>34.017099999999999</v>
      </c>
      <c r="AB5022">
        <v>-118.3531</v>
      </c>
      <c r="AC5022">
        <f t="shared" si="78"/>
        <v>0</v>
      </c>
    </row>
    <row r="5023" spans="1:29" x14ac:dyDescent="0.35">
      <c r="A5023">
        <v>200114352</v>
      </c>
      <c r="B5023" s="1">
        <v>44017</v>
      </c>
      <c r="C5023" s="1">
        <v>43993</v>
      </c>
      <c r="D5023">
        <v>1100</v>
      </c>
      <c r="E5023">
        <v>1</v>
      </c>
      <c r="F5023" t="s">
        <v>36</v>
      </c>
      <c r="G5023">
        <v>158</v>
      </c>
      <c r="H5023">
        <v>1</v>
      </c>
      <c r="I5023">
        <v>330</v>
      </c>
      <c r="J5023" t="s">
        <v>37</v>
      </c>
      <c r="K5023" t="s">
        <v>7614</v>
      </c>
      <c r="L5023">
        <v>58</v>
      </c>
      <c r="M5023" t="s">
        <v>30</v>
      </c>
      <c r="N5023" t="s">
        <v>31</v>
      </c>
      <c r="O5023">
        <v>101</v>
      </c>
      <c r="P5023" t="s">
        <v>32</v>
      </c>
      <c r="S5023" t="s">
        <v>40</v>
      </c>
      <c r="T5023" t="s">
        <v>41</v>
      </c>
      <c r="U5023">
        <v>330</v>
      </c>
      <c r="Y5023" t="s">
        <v>7615</v>
      </c>
      <c r="Z5023" t="s">
        <v>7616</v>
      </c>
      <c r="AA5023">
        <v>34.038200000000003</v>
      </c>
      <c r="AB5023">
        <v>-118.24169999999999</v>
      </c>
      <c r="AC5023">
        <f t="shared" si="78"/>
        <v>0</v>
      </c>
    </row>
    <row r="5024" spans="1:29" x14ac:dyDescent="0.35">
      <c r="A5024">
        <v>200614249</v>
      </c>
      <c r="B5024" s="1">
        <v>44064</v>
      </c>
      <c r="C5024" s="1">
        <v>44063</v>
      </c>
      <c r="D5024">
        <v>2300</v>
      </c>
      <c r="E5024">
        <v>6</v>
      </c>
      <c r="F5024" t="s">
        <v>91</v>
      </c>
      <c r="G5024">
        <v>637</v>
      </c>
      <c r="H5024">
        <v>1</v>
      </c>
      <c r="I5024">
        <v>761</v>
      </c>
      <c r="J5024" t="s">
        <v>403</v>
      </c>
      <c r="K5024" t="s">
        <v>7617</v>
      </c>
      <c r="L5024">
        <v>28</v>
      </c>
      <c r="M5024" t="s">
        <v>94</v>
      </c>
      <c r="N5024" t="s">
        <v>163</v>
      </c>
      <c r="O5024">
        <v>502</v>
      </c>
      <c r="P5024" t="s">
        <v>47</v>
      </c>
      <c r="Q5024">
        <v>511</v>
      </c>
      <c r="R5024" t="s">
        <v>151</v>
      </c>
      <c r="S5024" t="s">
        <v>40</v>
      </c>
      <c r="T5024" t="s">
        <v>41</v>
      </c>
      <c r="U5024">
        <v>761</v>
      </c>
      <c r="V5024">
        <v>930</v>
      </c>
      <c r="Y5024" t="s">
        <v>7618</v>
      </c>
      <c r="AA5024">
        <v>34.101700000000001</v>
      </c>
      <c r="AB5024">
        <v>-118.3224</v>
      </c>
      <c r="AC5024">
        <f t="shared" si="78"/>
        <v>0</v>
      </c>
    </row>
    <row r="5025" spans="1:29" x14ac:dyDescent="0.35">
      <c r="A5025">
        <v>201226545</v>
      </c>
      <c r="B5025" s="1">
        <v>44077</v>
      </c>
      <c r="C5025" s="1">
        <v>44077</v>
      </c>
      <c r="D5025">
        <v>1200</v>
      </c>
      <c r="E5025">
        <v>12</v>
      </c>
      <c r="F5025" t="s">
        <v>68</v>
      </c>
      <c r="G5025">
        <v>1269</v>
      </c>
      <c r="H5025">
        <v>2</v>
      </c>
      <c r="I5025">
        <v>740</v>
      </c>
      <c r="J5025" t="s">
        <v>224</v>
      </c>
      <c r="K5025">
        <v>329</v>
      </c>
      <c r="L5025">
        <v>44</v>
      </c>
      <c r="M5025" t="s">
        <v>94</v>
      </c>
      <c r="N5025" t="s">
        <v>95</v>
      </c>
      <c r="O5025">
        <v>101</v>
      </c>
      <c r="P5025" t="s">
        <v>32</v>
      </c>
      <c r="S5025" t="s">
        <v>40</v>
      </c>
      <c r="T5025" t="s">
        <v>41</v>
      </c>
      <c r="U5025">
        <v>740</v>
      </c>
      <c r="Y5025" t="s">
        <v>7619</v>
      </c>
      <c r="AA5025">
        <v>33.966000000000001</v>
      </c>
      <c r="AB5025">
        <v>-118.2608</v>
      </c>
      <c r="AC5025">
        <f t="shared" si="78"/>
        <v>0</v>
      </c>
    </row>
    <row r="5026" spans="1:29" x14ac:dyDescent="0.35">
      <c r="A5026">
        <v>200113317</v>
      </c>
      <c r="B5026" s="1">
        <v>43990</v>
      </c>
      <c r="C5026" s="1">
        <v>43980</v>
      </c>
      <c r="D5026">
        <v>2230</v>
      </c>
      <c r="E5026">
        <v>1</v>
      </c>
      <c r="F5026" t="s">
        <v>36</v>
      </c>
      <c r="G5026">
        <v>133</v>
      </c>
      <c r="H5026">
        <v>1</v>
      </c>
      <c r="I5026">
        <v>231</v>
      </c>
      <c r="J5026" t="s">
        <v>1001</v>
      </c>
      <c r="K5026" t="s">
        <v>5368</v>
      </c>
      <c r="L5026">
        <v>0</v>
      </c>
      <c r="M5026" t="s">
        <v>94</v>
      </c>
      <c r="N5026" t="s">
        <v>31</v>
      </c>
      <c r="O5026">
        <v>101</v>
      </c>
      <c r="P5026" t="s">
        <v>32</v>
      </c>
      <c r="Q5026">
        <v>500</v>
      </c>
      <c r="R5026" t="s">
        <v>184</v>
      </c>
      <c r="S5026" t="s">
        <v>40</v>
      </c>
      <c r="T5026" t="s">
        <v>41</v>
      </c>
      <c r="U5026">
        <v>231</v>
      </c>
      <c r="Y5026" t="s">
        <v>1864</v>
      </c>
      <c r="Z5026" t="s">
        <v>1618</v>
      </c>
      <c r="AA5026">
        <v>34.051699999999997</v>
      </c>
      <c r="AB5026">
        <v>-118.2456</v>
      </c>
      <c r="AC5026">
        <f t="shared" si="78"/>
        <v>0</v>
      </c>
    </row>
    <row r="5027" spans="1:29" x14ac:dyDescent="0.35">
      <c r="A5027">
        <v>201110700</v>
      </c>
      <c r="B5027" s="1">
        <v>44004</v>
      </c>
      <c r="C5027" s="1">
        <v>44003</v>
      </c>
      <c r="D5027">
        <v>1700</v>
      </c>
      <c r="E5027">
        <v>11</v>
      </c>
      <c r="F5027" t="s">
        <v>64</v>
      </c>
      <c r="G5027">
        <v>1147</v>
      </c>
      <c r="H5027">
        <v>1</v>
      </c>
      <c r="I5027">
        <v>331</v>
      </c>
      <c r="J5027" t="s">
        <v>233</v>
      </c>
      <c r="K5027" t="s">
        <v>7620</v>
      </c>
      <c r="L5027">
        <v>37</v>
      </c>
      <c r="M5027" t="s">
        <v>30</v>
      </c>
      <c r="N5027" t="s">
        <v>95</v>
      </c>
      <c r="O5027">
        <v>101</v>
      </c>
      <c r="P5027" t="s">
        <v>32</v>
      </c>
      <c r="S5027" t="s">
        <v>40</v>
      </c>
      <c r="T5027" t="s">
        <v>41</v>
      </c>
      <c r="U5027">
        <v>331</v>
      </c>
      <c r="Y5027" t="s">
        <v>7621</v>
      </c>
      <c r="Z5027" t="s">
        <v>7622</v>
      </c>
      <c r="AA5027">
        <v>34.0959</v>
      </c>
      <c r="AB5027">
        <v>-118.2289</v>
      </c>
      <c r="AC5027">
        <f t="shared" si="78"/>
        <v>0</v>
      </c>
    </row>
    <row r="5028" spans="1:29" x14ac:dyDescent="0.35">
      <c r="A5028">
        <v>200212702</v>
      </c>
      <c r="B5028" s="1">
        <v>44029</v>
      </c>
      <c r="C5028" s="1">
        <v>44025</v>
      </c>
      <c r="D5028">
        <v>1900</v>
      </c>
      <c r="E5028">
        <v>2</v>
      </c>
      <c r="F5028" t="s">
        <v>56</v>
      </c>
      <c r="G5028">
        <v>237</v>
      </c>
      <c r="H5028">
        <v>2</v>
      </c>
      <c r="I5028">
        <v>662</v>
      </c>
      <c r="J5028" t="s">
        <v>191</v>
      </c>
      <c r="K5028" t="s">
        <v>5455</v>
      </c>
      <c r="L5028">
        <v>31</v>
      </c>
      <c r="M5028" t="s">
        <v>94</v>
      </c>
      <c r="N5028" t="s">
        <v>95</v>
      </c>
      <c r="O5028">
        <v>502</v>
      </c>
      <c r="P5028" t="s">
        <v>47</v>
      </c>
      <c r="S5028" t="s">
        <v>40</v>
      </c>
      <c r="T5028" t="s">
        <v>41</v>
      </c>
      <c r="U5028">
        <v>662</v>
      </c>
      <c r="Y5028" t="s">
        <v>7623</v>
      </c>
      <c r="AA5028">
        <v>34.060600000000001</v>
      </c>
      <c r="AB5028">
        <v>-118.2632</v>
      </c>
      <c r="AC5028">
        <f t="shared" si="78"/>
        <v>0</v>
      </c>
    </row>
    <row r="5029" spans="1:29" x14ac:dyDescent="0.35">
      <c r="A5029">
        <v>200605447</v>
      </c>
      <c r="B5029" s="1">
        <v>43862</v>
      </c>
      <c r="C5029" s="1">
        <v>43862</v>
      </c>
      <c r="D5029">
        <v>5</v>
      </c>
      <c r="E5029">
        <v>6</v>
      </c>
      <c r="F5029" t="s">
        <v>91</v>
      </c>
      <c r="G5029">
        <v>646</v>
      </c>
      <c r="H5029">
        <v>1</v>
      </c>
      <c r="I5029">
        <v>510</v>
      </c>
      <c r="J5029" t="s">
        <v>29</v>
      </c>
      <c r="L5029">
        <v>0</v>
      </c>
      <c r="O5029">
        <v>101</v>
      </c>
      <c r="P5029" t="s">
        <v>32</v>
      </c>
      <c r="S5029" t="s">
        <v>40</v>
      </c>
      <c r="T5029" t="s">
        <v>41</v>
      </c>
      <c r="U5029">
        <v>510</v>
      </c>
      <c r="Y5029" t="s">
        <v>1780</v>
      </c>
      <c r="Z5029" t="s">
        <v>906</v>
      </c>
      <c r="AA5029">
        <v>34.099800000000002</v>
      </c>
      <c r="AB5029">
        <v>-118.3295</v>
      </c>
      <c r="AC5029">
        <f t="shared" si="78"/>
        <v>0</v>
      </c>
    </row>
    <row r="5030" spans="1:29" x14ac:dyDescent="0.35">
      <c r="A5030">
        <v>200120816</v>
      </c>
      <c r="B5030" s="1">
        <v>44144</v>
      </c>
      <c r="C5030" s="1">
        <v>44144</v>
      </c>
      <c r="D5030">
        <v>1830</v>
      </c>
      <c r="E5030">
        <v>1</v>
      </c>
      <c r="F5030" t="s">
        <v>36</v>
      </c>
      <c r="G5030">
        <v>162</v>
      </c>
      <c r="H5030">
        <v>2</v>
      </c>
      <c r="I5030">
        <v>626</v>
      </c>
      <c r="J5030" t="s">
        <v>141</v>
      </c>
      <c r="K5030" t="s">
        <v>7624</v>
      </c>
      <c r="L5030">
        <v>22</v>
      </c>
      <c r="M5030" t="s">
        <v>94</v>
      </c>
      <c r="N5030" t="s">
        <v>73</v>
      </c>
      <c r="O5030">
        <v>502</v>
      </c>
      <c r="P5030" t="s">
        <v>47</v>
      </c>
      <c r="Q5030">
        <v>400</v>
      </c>
      <c r="R5030" t="s">
        <v>143</v>
      </c>
      <c r="S5030" t="s">
        <v>33</v>
      </c>
      <c r="T5030" t="s">
        <v>34</v>
      </c>
      <c r="U5030">
        <v>626</v>
      </c>
      <c r="Y5030" t="s">
        <v>5714</v>
      </c>
      <c r="AA5030">
        <v>34.046900000000001</v>
      </c>
      <c r="AB5030">
        <v>-118.2569</v>
      </c>
      <c r="AC5030">
        <f t="shared" si="78"/>
        <v>1</v>
      </c>
    </row>
    <row r="5031" spans="1:29" x14ac:dyDescent="0.35">
      <c r="A5031">
        <v>201109118</v>
      </c>
      <c r="B5031" s="1">
        <v>43958</v>
      </c>
      <c r="C5031" s="1">
        <v>43927</v>
      </c>
      <c r="D5031">
        <v>1230</v>
      </c>
      <c r="E5031">
        <v>11</v>
      </c>
      <c r="F5031" t="s">
        <v>64</v>
      </c>
      <c r="G5031">
        <v>1141</v>
      </c>
      <c r="H5031">
        <v>2</v>
      </c>
      <c r="I5031">
        <v>354</v>
      </c>
      <c r="J5031" t="s">
        <v>167</v>
      </c>
      <c r="K5031" t="s">
        <v>7625</v>
      </c>
      <c r="L5031">
        <v>29</v>
      </c>
      <c r="M5031" t="s">
        <v>30</v>
      </c>
      <c r="N5031" t="s">
        <v>173</v>
      </c>
      <c r="O5031">
        <v>501</v>
      </c>
      <c r="P5031" t="s">
        <v>164</v>
      </c>
      <c r="S5031" t="s">
        <v>40</v>
      </c>
      <c r="T5031" t="s">
        <v>41</v>
      </c>
      <c r="U5031">
        <v>354</v>
      </c>
      <c r="Y5031" t="s">
        <v>4617</v>
      </c>
      <c r="AA5031">
        <v>34.109499999999997</v>
      </c>
      <c r="AB5031">
        <v>-118.2958</v>
      </c>
      <c r="AC5031">
        <f t="shared" si="78"/>
        <v>0</v>
      </c>
    </row>
    <row r="5032" spans="1:29" x14ac:dyDescent="0.35">
      <c r="A5032">
        <v>200811582</v>
      </c>
      <c r="B5032" s="1">
        <v>44019</v>
      </c>
      <c r="C5032" s="1">
        <v>43986</v>
      </c>
      <c r="D5032">
        <v>1800</v>
      </c>
      <c r="E5032">
        <v>8</v>
      </c>
      <c r="F5032" t="s">
        <v>109</v>
      </c>
      <c r="G5032">
        <v>859</v>
      </c>
      <c r="H5032">
        <v>2</v>
      </c>
      <c r="I5032">
        <v>930</v>
      </c>
      <c r="J5032" t="s">
        <v>339</v>
      </c>
      <c r="K5032" t="s">
        <v>3790</v>
      </c>
      <c r="L5032">
        <v>35</v>
      </c>
      <c r="M5032" t="s">
        <v>30</v>
      </c>
      <c r="N5032" t="s">
        <v>73</v>
      </c>
      <c r="O5032">
        <v>502</v>
      </c>
      <c r="P5032" t="s">
        <v>47</v>
      </c>
      <c r="Q5032">
        <v>511</v>
      </c>
      <c r="R5032" t="s">
        <v>151</v>
      </c>
      <c r="S5032" t="s">
        <v>40</v>
      </c>
      <c r="T5032" t="s">
        <v>41</v>
      </c>
      <c r="U5032">
        <v>930</v>
      </c>
      <c r="Y5032" t="s">
        <v>7626</v>
      </c>
      <c r="AA5032">
        <v>34.054400000000001</v>
      </c>
      <c r="AB5032">
        <v>-118.3826</v>
      </c>
      <c r="AC5032">
        <f t="shared" si="78"/>
        <v>0</v>
      </c>
    </row>
    <row r="5033" spans="1:29" x14ac:dyDescent="0.35">
      <c r="A5033">
        <v>200101073</v>
      </c>
      <c r="B5033" s="1">
        <v>44128</v>
      </c>
      <c r="C5033" s="1">
        <v>44128</v>
      </c>
      <c r="D5033">
        <v>740</v>
      </c>
      <c r="E5033">
        <v>1</v>
      </c>
      <c r="F5033" t="s">
        <v>36</v>
      </c>
      <c r="G5033">
        <v>182</v>
      </c>
      <c r="H5033">
        <v>2</v>
      </c>
      <c r="I5033">
        <v>624</v>
      </c>
      <c r="J5033" t="s">
        <v>171</v>
      </c>
      <c r="K5033" t="s">
        <v>7627</v>
      </c>
      <c r="L5033">
        <v>31</v>
      </c>
      <c r="M5033" t="s">
        <v>30</v>
      </c>
      <c r="N5033" t="s">
        <v>163</v>
      </c>
      <c r="O5033">
        <v>102</v>
      </c>
      <c r="P5033" t="s">
        <v>186</v>
      </c>
      <c r="Q5033">
        <v>308</v>
      </c>
      <c r="R5033" t="s">
        <v>589</v>
      </c>
      <c r="S5033" t="s">
        <v>33</v>
      </c>
      <c r="T5033" t="s">
        <v>34</v>
      </c>
      <c r="U5033">
        <v>624</v>
      </c>
      <c r="Y5033" t="s">
        <v>1674</v>
      </c>
      <c r="Z5033" t="s">
        <v>2092</v>
      </c>
      <c r="AA5033">
        <v>34.042000000000002</v>
      </c>
      <c r="AB5033">
        <v>-118.259</v>
      </c>
      <c r="AC5033">
        <f t="shared" si="78"/>
        <v>1</v>
      </c>
    </row>
    <row r="5034" spans="1:29" x14ac:dyDescent="0.35">
      <c r="A5034">
        <v>200714150</v>
      </c>
      <c r="B5034" s="1">
        <v>44096</v>
      </c>
      <c r="C5034" s="1">
        <v>44091</v>
      </c>
      <c r="D5034">
        <v>2114</v>
      </c>
      <c r="E5034">
        <v>7</v>
      </c>
      <c r="F5034" t="s">
        <v>28</v>
      </c>
      <c r="G5034">
        <v>773</v>
      </c>
      <c r="H5034">
        <v>1</v>
      </c>
      <c r="I5034">
        <v>330</v>
      </c>
      <c r="J5034" t="s">
        <v>37</v>
      </c>
      <c r="K5034" t="s">
        <v>7628</v>
      </c>
      <c r="L5034">
        <v>35</v>
      </c>
      <c r="M5034" t="s">
        <v>30</v>
      </c>
      <c r="N5034" t="s">
        <v>95</v>
      </c>
      <c r="O5034">
        <v>104</v>
      </c>
      <c r="P5034" t="s">
        <v>201</v>
      </c>
      <c r="S5034" t="s">
        <v>40</v>
      </c>
      <c r="T5034" t="s">
        <v>41</v>
      </c>
      <c r="U5034">
        <v>330</v>
      </c>
      <c r="Y5034" t="s">
        <v>7629</v>
      </c>
      <c r="AA5034">
        <v>34.043700000000001</v>
      </c>
      <c r="AB5034">
        <v>-118.3605</v>
      </c>
      <c r="AC5034">
        <f t="shared" si="78"/>
        <v>0</v>
      </c>
    </row>
    <row r="5035" spans="1:29" x14ac:dyDescent="0.35">
      <c r="A5035">
        <v>200308026</v>
      </c>
      <c r="B5035" s="1">
        <v>43896</v>
      </c>
      <c r="C5035" s="1">
        <v>43895</v>
      </c>
      <c r="D5035">
        <v>2350</v>
      </c>
      <c r="E5035">
        <v>3</v>
      </c>
      <c r="F5035" t="s">
        <v>43</v>
      </c>
      <c r="G5035">
        <v>311</v>
      </c>
      <c r="H5035">
        <v>2</v>
      </c>
      <c r="I5035">
        <v>626</v>
      </c>
      <c r="J5035" t="s">
        <v>141</v>
      </c>
      <c r="K5035" t="s">
        <v>7630</v>
      </c>
      <c r="L5035">
        <v>26</v>
      </c>
      <c r="M5035" t="s">
        <v>30</v>
      </c>
      <c r="N5035" t="s">
        <v>95</v>
      </c>
      <c r="O5035">
        <v>101</v>
      </c>
      <c r="P5035" t="s">
        <v>32</v>
      </c>
      <c r="Q5035">
        <v>400</v>
      </c>
      <c r="R5035" t="s">
        <v>143</v>
      </c>
      <c r="S5035" t="s">
        <v>84</v>
      </c>
      <c r="T5035" t="s">
        <v>85</v>
      </c>
      <c r="U5035">
        <v>626</v>
      </c>
      <c r="Y5035" t="s">
        <v>7346</v>
      </c>
      <c r="AA5035">
        <v>34.0291</v>
      </c>
      <c r="AB5035">
        <v>-118.3669</v>
      </c>
      <c r="AC5035">
        <f t="shared" si="78"/>
        <v>0</v>
      </c>
    </row>
    <row r="5036" spans="1:29" x14ac:dyDescent="0.35">
      <c r="A5036">
        <v>200813576</v>
      </c>
      <c r="B5036" s="1">
        <v>44075</v>
      </c>
      <c r="C5036" s="1">
        <v>44075</v>
      </c>
      <c r="D5036">
        <v>100</v>
      </c>
      <c r="E5036">
        <v>8</v>
      </c>
      <c r="F5036" t="s">
        <v>109</v>
      </c>
      <c r="G5036">
        <v>899</v>
      </c>
      <c r="H5036">
        <v>2</v>
      </c>
      <c r="I5036">
        <v>626</v>
      </c>
      <c r="J5036" t="s">
        <v>141</v>
      </c>
      <c r="K5036" t="s">
        <v>7631</v>
      </c>
      <c r="L5036">
        <v>29</v>
      </c>
      <c r="M5036" t="s">
        <v>30</v>
      </c>
      <c r="N5036" t="s">
        <v>95</v>
      </c>
      <c r="O5036">
        <v>502</v>
      </c>
      <c r="P5036" t="s">
        <v>47</v>
      </c>
      <c r="Q5036">
        <v>400</v>
      </c>
      <c r="R5036" t="s">
        <v>143</v>
      </c>
      <c r="S5036" t="s">
        <v>40</v>
      </c>
      <c r="T5036" t="s">
        <v>41</v>
      </c>
      <c r="U5036">
        <v>626</v>
      </c>
      <c r="Y5036" t="s">
        <v>3367</v>
      </c>
      <c r="AA5036">
        <v>34.034799999999997</v>
      </c>
      <c r="AB5036">
        <v>-118.3822</v>
      </c>
      <c r="AC5036">
        <f t="shared" si="78"/>
        <v>0</v>
      </c>
    </row>
    <row r="5037" spans="1:29" x14ac:dyDescent="0.35">
      <c r="A5037">
        <v>200916324</v>
      </c>
      <c r="B5037" s="1">
        <v>44126</v>
      </c>
      <c r="C5037" s="1">
        <v>44120</v>
      </c>
      <c r="D5037">
        <v>945</v>
      </c>
      <c r="E5037">
        <v>9</v>
      </c>
      <c r="F5037" t="s">
        <v>49</v>
      </c>
      <c r="G5037">
        <v>989</v>
      </c>
      <c r="H5037">
        <v>1</v>
      </c>
      <c r="I5037">
        <v>510</v>
      </c>
      <c r="J5037" t="s">
        <v>29</v>
      </c>
      <c r="L5037">
        <v>0</v>
      </c>
      <c r="O5037">
        <v>108</v>
      </c>
      <c r="P5037" t="s">
        <v>105</v>
      </c>
      <c r="S5037" t="s">
        <v>33</v>
      </c>
      <c r="T5037" t="s">
        <v>34</v>
      </c>
      <c r="U5037">
        <v>510</v>
      </c>
      <c r="Y5037" t="s">
        <v>7632</v>
      </c>
      <c r="AA5037">
        <v>34.150399999999998</v>
      </c>
      <c r="AB5037">
        <v>-118.42959999999999</v>
      </c>
      <c r="AC5037">
        <f t="shared" si="78"/>
        <v>1</v>
      </c>
    </row>
    <row r="5038" spans="1:29" x14ac:dyDescent="0.35">
      <c r="A5038">
        <v>200716806</v>
      </c>
      <c r="B5038" s="1">
        <v>44172</v>
      </c>
      <c r="C5038" s="1">
        <v>44171</v>
      </c>
      <c r="D5038">
        <v>1800</v>
      </c>
      <c r="E5038">
        <v>7</v>
      </c>
      <c r="F5038" t="s">
        <v>28</v>
      </c>
      <c r="G5038">
        <v>722</v>
      </c>
      <c r="H5038">
        <v>1</v>
      </c>
      <c r="I5038">
        <v>420</v>
      </c>
      <c r="J5038" t="s">
        <v>352</v>
      </c>
      <c r="L5038">
        <v>0</v>
      </c>
      <c r="O5038">
        <v>101</v>
      </c>
      <c r="P5038" t="s">
        <v>32</v>
      </c>
      <c r="S5038" t="s">
        <v>40</v>
      </c>
      <c r="T5038" t="s">
        <v>41</v>
      </c>
      <c r="U5038">
        <v>420</v>
      </c>
      <c r="Y5038" t="s">
        <v>7633</v>
      </c>
      <c r="AA5038">
        <v>34.0745</v>
      </c>
      <c r="AB5038">
        <v>-118.3721</v>
      </c>
      <c r="AC5038">
        <f t="shared" si="78"/>
        <v>0</v>
      </c>
    </row>
    <row r="5039" spans="1:29" x14ac:dyDescent="0.35">
      <c r="A5039">
        <v>200415620</v>
      </c>
      <c r="B5039" s="1">
        <v>44170</v>
      </c>
      <c r="C5039" s="1">
        <v>44168</v>
      </c>
      <c r="D5039">
        <v>1230</v>
      </c>
      <c r="E5039">
        <v>4</v>
      </c>
      <c r="F5039" t="s">
        <v>54</v>
      </c>
      <c r="G5039">
        <v>466</v>
      </c>
      <c r="H5039">
        <v>1</v>
      </c>
      <c r="I5039">
        <v>510</v>
      </c>
      <c r="J5039" t="s">
        <v>29</v>
      </c>
      <c r="L5039">
        <v>0</v>
      </c>
      <c r="O5039">
        <v>101</v>
      </c>
      <c r="P5039" t="s">
        <v>32</v>
      </c>
      <c r="S5039" t="s">
        <v>40</v>
      </c>
      <c r="T5039" t="s">
        <v>41</v>
      </c>
      <c r="U5039">
        <v>510</v>
      </c>
      <c r="Y5039" t="s">
        <v>7634</v>
      </c>
      <c r="AA5039">
        <v>34.043399999999998</v>
      </c>
      <c r="AB5039">
        <v>-118.2068</v>
      </c>
      <c r="AC5039">
        <f t="shared" si="78"/>
        <v>0</v>
      </c>
    </row>
    <row r="5040" spans="1:29" x14ac:dyDescent="0.35">
      <c r="A5040">
        <v>200411366</v>
      </c>
      <c r="B5040" s="1">
        <v>44044</v>
      </c>
      <c r="C5040" s="1">
        <v>44044</v>
      </c>
      <c r="D5040">
        <v>1630</v>
      </c>
      <c r="E5040">
        <v>4</v>
      </c>
      <c r="F5040" t="s">
        <v>54</v>
      </c>
      <c r="G5040">
        <v>406</v>
      </c>
      <c r="H5040">
        <v>1</v>
      </c>
      <c r="I5040">
        <v>331</v>
      </c>
      <c r="J5040" t="s">
        <v>233</v>
      </c>
      <c r="K5040">
        <v>344</v>
      </c>
      <c r="L5040">
        <v>37</v>
      </c>
      <c r="M5040" t="s">
        <v>30</v>
      </c>
      <c r="N5040" t="s">
        <v>95</v>
      </c>
      <c r="O5040">
        <v>101</v>
      </c>
      <c r="P5040" t="s">
        <v>32</v>
      </c>
      <c r="S5040" t="s">
        <v>40</v>
      </c>
      <c r="T5040" t="s">
        <v>41</v>
      </c>
      <c r="U5040">
        <v>331</v>
      </c>
      <c r="Y5040" t="s">
        <v>7635</v>
      </c>
      <c r="AA5040">
        <v>34.093499999999999</v>
      </c>
      <c r="AB5040">
        <v>-118.18559999999999</v>
      </c>
      <c r="AC5040">
        <f t="shared" si="78"/>
        <v>0</v>
      </c>
    </row>
    <row r="5041" spans="1:29" x14ac:dyDescent="0.35">
      <c r="A5041">
        <v>200606384</v>
      </c>
      <c r="B5041" s="1">
        <v>43879</v>
      </c>
      <c r="C5041" s="1">
        <v>43878</v>
      </c>
      <c r="D5041">
        <v>1600</v>
      </c>
      <c r="E5041">
        <v>6</v>
      </c>
      <c r="F5041" t="s">
        <v>91</v>
      </c>
      <c r="G5041">
        <v>666</v>
      </c>
      <c r="H5041">
        <v>2</v>
      </c>
      <c r="I5041">
        <v>740</v>
      </c>
      <c r="J5041" t="s">
        <v>224</v>
      </c>
      <c r="K5041" t="s">
        <v>456</v>
      </c>
      <c r="L5041">
        <v>42</v>
      </c>
      <c r="M5041" t="s">
        <v>94</v>
      </c>
      <c r="N5041" t="s">
        <v>95</v>
      </c>
      <c r="O5041">
        <v>123</v>
      </c>
      <c r="P5041" t="s">
        <v>290</v>
      </c>
      <c r="S5041" t="s">
        <v>40</v>
      </c>
      <c r="T5041" t="s">
        <v>41</v>
      </c>
      <c r="U5041">
        <v>740</v>
      </c>
      <c r="Y5041" t="s">
        <v>3258</v>
      </c>
      <c r="AA5041">
        <v>34.093499999999999</v>
      </c>
      <c r="AB5041">
        <v>-118.3245</v>
      </c>
      <c r="AC5041">
        <f t="shared" si="78"/>
        <v>0</v>
      </c>
    </row>
    <row r="5042" spans="1:29" x14ac:dyDescent="0.35">
      <c r="A5042">
        <v>201212696</v>
      </c>
      <c r="B5042" s="1">
        <v>43964</v>
      </c>
      <c r="C5042" s="1">
        <v>43964</v>
      </c>
      <c r="D5042">
        <v>320</v>
      </c>
      <c r="E5042">
        <v>12</v>
      </c>
      <c r="F5042" t="s">
        <v>68</v>
      </c>
      <c r="G5042">
        <v>1243</v>
      </c>
      <c r="H5042">
        <v>1</v>
      </c>
      <c r="I5042">
        <v>510</v>
      </c>
      <c r="J5042" t="s">
        <v>29</v>
      </c>
      <c r="L5042">
        <v>0</v>
      </c>
      <c r="O5042">
        <v>101</v>
      </c>
      <c r="P5042" t="s">
        <v>32</v>
      </c>
      <c r="S5042" t="s">
        <v>33</v>
      </c>
      <c r="T5042" t="s">
        <v>34</v>
      </c>
      <c r="U5042">
        <v>510</v>
      </c>
      <c r="Y5042" t="s">
        <v>7636</v>
      </c>
      <c r="AA5042">
        <v>33.9754</v>
      </c>
      <c r="AB5042">
        <v>-118.3095</v>
      </c>
      <c r="AC5042">
        <f t="shared" si="78"/>
        <v>1</v>
      </c>
    </row>
    <row r="5043" spans="1:29" x14ac:dyDescent="0.35">
      <c r="A5043">
        <v>201008493</v>
      </c>
      <c r="B5043" s="1">
        <v>43950</v>
      </c>
      <c r="C5043" s="1">
        <v>43950</v>
      </c>
      <c r="D5043">
        <v>10</v>
      </c>
      <c r="E5043">
        <v>10</v>
      </c>
      <c r="F5043" t="s">
        <v>103</v>
      </c>
      <c r="G5043">
        <v>1025</v>
      </c>
      <c r="H5043">
        <v>2</v>
      </c>
      <c r="I5043">
        <v>920</v>
      </c>
      <c r="J5043" t="s">
        <v>1399</v>
      </c>
      <c r="K5043" t="s">
        <v>7637</v>
      </c>
      <c r="L5043">
        <v>61</v>
      </c>
      <c r="M5043" t="s">
        <v>94</v>
      </c>
      <c r="N5043" t="s">
        <v>73</v>
      </c>
      <c r="O5043">
        <v>101</v>
      </c>
      <c r="P5043" t="s">
        <v>32</v>
      </c>
      <c r="Q5043">
        <v>400</v>
      </c>
      <c r="R5043" t="s">
        <v>143</v>
      </c>
      <c r="S5043" t="s">
        <v>40</v>
      </c>
      <c r="T5043" t="s">
        <v>41</v>
      </c>
      <c r="U5043">
        <v>920</v>
      </c>
      <c r="Y5043" t="s">
        <v>7638</v>
      </c>
      <c r="Z5043" t="s">
        <v>7639</v>
      </c>
      <c r="AA5043">
        <v>34.199300000000001</v>
      </c>
      <c r="AB5043">
        <v>-118.5348</v>
      </c>
      <c r="AC5043">
        <f t="shared" si="78"/>
        <v>0</v>
      </c>
    </row>
    <row r="5044" spans="1:29" x14ac:dyDescent="0.35">
      <c r="A5044">
        <v>201008182</v>
      </c>
      <c r="B5044" s="1">
        <v>43940</v>
      </c>
      <c r="C5044" s="1">
        <v>43939</v>
      </c>
      <c r="D5044">
        <v>2200</v>
      </c>
      <c r="E5044">
        <v>10</v>
      </c>
      <c r="F5044" t="s">
        <v>103</v>
      </c>
      <c r="G5044">
        <v>1099</v>
      </c>
      <c r="H5044">
        <v>1</v>
      </c>
      <c r="I5044">
        <v>510</v>
      </c>
      <c r="J5044" t="s">
        <v>29</v>
      </c>
      <c r="L5044">
        <v>0</v>
      </c>
      <c r="O5044">
        <v>101</v>
      </c>
      <c r="P5044" t="s">
        <v>32</v>
      </c>
      <c r="S5044" t="s">
        <v>84</v>
      </c>
      <c r="T5044" t="s">
        <v>85</v>
      </c>
      <c r="U5044">
        <v>510</v>
      </c>
      <c r="Y5044" t="s">
        <v>7640</v>
      </c>
      <c r="AA5044">
        <v>34.148499999999999</v>
      </c>
      <c r="AB5044">
        <v>-118.47199999999999</v>
      </c>
      <c r="AC5044">
        <f t="shared" si="78"/>
        <v>0</v>
      </c>
    </row>
    <row r="5045" spans="1:29" x14ac:dyDescent="0.35">
      <c r="A5045">
        <v>200914024</v>
      </c>
      <c r="B5045" s="1">
        <v>44069</v>
      </c>
      <c r="C5045" s="1">
        <v>44068</v>
      </c>
      <c r="D5045">
        <v>2300</v>
      </c>
      <c r="E5045">
        <v>9</v>
      </c>
      <c r="F5045" t="s">
        <v>49</v>
      </c>
      <c r="G5045">
        <v>926</v>
      </c>
      <c r="H5045">
        <v>1</v>
      </c>
      <c r="I5045">
        <v>330</v>
      </c>
      <c r="J5045" t="s">
        <v>37</v>
      </c>
      <c r="K5045">
        <v>605</v>
      </c>
      <c r="L5045">
        <v>21</v>
      </c>
      <c r="M5045" t="s">
        <v>30</v>
      </c>
      <c r="N5045" t="s">
        <v>95</v>
      </c>
      <c r="O5045">
        <v>707</v>
      </c>
      <c r="P5045" t="s">
        <v>280</v>
      </c>
      <c r="S5045" t="s">
        <v>40</v>
      </c>
      <c r="T5045" t="s">
        <v>41</v>
      </c>
      <c r="U5045">
        <v>330</v>
      </c>
      <c r="Y5045" t="s">
        <v>7641</v>
      </c>
      <c r="AA5045">
        <v>34.187600000000003</v>
      </c>
      <c r="AB5045">
        <v>-118.4422</v>
      </c>
      <c r="AC5045">
        <f t="shared" si="78"/>
        <v>0</v>
      </c>
    </row>
    <row r="5046" spans="1:29" x14ac:dyDescent="0.35">
      <c r="A5046">
        <v>200109169</v>
      </c>
      <c r="B5046" s="1">
        <v>43904</v>
      </c>
      <c r="C5046" s="1">
        <v>43904</v>
      </c>
      <c r="D5046">
        <v>1400</v>
      </c>
      <c r="E5046">
        <v>1</v>
      </c>
      <c r="F5046" t="s">
        <v>36</v>
      </c>
      <c r="G5046">
        <v>162</v>
      </c>
      <c r="H5046">
        <v>2</v>
      </c>
      <c r="I5046">
        <v>946</v>
      </c>
      <c r="J5046" t="s">
        <v>125</v>
      </c>
      <c r="K5046" t="s">
        <v>7642</v>
      </c>
      <c r="L5046">
        <v>27</v>
      </c>
      <c r="M5046" t="s">
        <v>94</v>
      </c>
      <c r="N5046" t="s">
        <v>95</v>
      </c>
      <c r="O5046">
        <v>108</v>
      </c>
      <c r="P5046" t="s">
        <v>105</v>
      </c>
      <c r="S5046" t="s">
        <v>40</v>
      </c>
      <c r="T5046" t="s">
        <v>41</v>
      </c>
      <c r="U5046">
        <v>946</v>
      </c>
      <c r="Y5046" t="s">
        <v>5714</v>
      </c>
      <c r="AA5046">
        <v>34.0473</v>
      </c>
      <c r="AB5046">
        <v>-118.25660000000001</v>
      </c>
      <c r="AC5046">
        <f t="shared" si="78"/>
        <v>0</v>
      </c>
    </row>
    <row r="5047" spans="1:29" x14ac:dyDescent="0.35">
      <c r="A5047">
        <v>200610578</v>
      </c>
      <c r="B5047" s="1">
        <v>43975</v>
      </c>
      <c r="C5047" s="1">
        <v>43975</v>
      </c>
      <c r="D5047">
        <v>1825</v>
      </c>
      <c r="E5047">
        <v>6</v>
      </c>
      <c r="F5047" t="s">
        <v>91</v>
      </c>
      <c r="G5047">
        <v>615</v>
      </c>
      <c r="H5047">
        <v>1</v>
      </c>
      <c r="I5047">
        <v>350</v>
      </c>
      <c r="J5047" t="s">
        <v>1591</v>
      </c>
      <c r="K5047" t="s">
        <v>1144</v>
      </c>
      <c r="L5047">
        <v>18</v>
      </c>
      <c r="M5047" t="s">
        <v>94</v>
      </c>
      <c r="N5047" t="s">
        <v>73</v>
      </c>
      <c r="O5047">
        <v>102</v>
      </c>
      <c r="P5047" t="s">
        <v>186</v>
      </c>
      <c r="S5047" t="s">
        <v>40</v>
      </c>
      <c r="T5047" t="s">
        <v>41</v>
      </c>
      <c r="U5047">
        <v>350</v>
      </c>
      <c r="Y5047" t="s">
        <v>3460</v>
      </c>
      <c r="Z5047" t="s">
        <v>97</v>
      </c>
      <c r="AA5047">
        <v>34.1267</v>
      </c>
      <c r="AB5047">
        <v>-118.33159999999999</v>
      </c>
      <c r="AC5047">
        <f t="shared" si="78"/>
        <v>0</v>
      </c>
    </row>
    <row r="5048" spans="1:29" x14ac:dyDescent="0.35">
      <c r="A5048">
        <v>200314209</v>
      </c>
      <c r="B5048" s="1">
        <v>44027</v>
      </c>
      <c r="C5048" s="1">
        <v>44026</v>
      </c>
      <c r="D5048">
        <v>1730</v>
      </c>
      <c r="E5048">
        <v>3</v>
      </c>
      <c r="F5048" t="s">
        <v>43</v>
      </c>
      <c r="G5048">
        <v>392</v>
      </c>
      <c r="H5048">
        <v>2</v>
      </c>
      <c r="I5048">
        <v>740</v>
      </c>
      <c r="J5048" t="s">
        <v>224</v>
      </c>
      <c r="K5048" t="s">
        <v>7643</v>
      </c>
      <c r="L5048">
        <v>58</v>
      </c>
      <c r="M5048" t="s">
        <v>30</v>
      </c>
      <c r="N5048" t="s">
        <v>163</v>
      </c>
      <c r="O5048">
        <v>501</v>
      </c>
      <c r="P5048" t="s">
        <v>164</v>
      </c>
      <c r="S5048" t="s">
        <v>40</v>
      </c>
      <c r="T5048" t="s">
        <v>41</v>
      </c>
      <c r="U5048">
        <v>740</v>
      </c>
      <c r="Y5048" t="s">
        <v>7644</v>
      </c>
      <c r="AA5048">
        <v>33.994999999999997</v>
      </c>
      <c r="AB5048">
        <v>-118.3258</v>
      </c>
      <c r="AC5048">
        <f t="shared" si="78"/>
        <v>0</v>
      </c>
    </row>
    <row r="5049" spans="1:29" x14ac:dyDescent="0.35">
      <c r="A5049">
        <v>200117931</v>
      </c>
      <c r="B5049" s="1">
        <v>44088</v>
      </c>
      <c r="C5049" s="1">
        <v>44085</v>
      </c>
      <c r="D5049">
        <v>1430</v>
      </c>
      <c r="E5049">
        <v>1</v>
      </c>
      <c r="F5049" t="s">
        <v>36</v>
      </c>
      <c r="G5049">
        <v>111</v>
      </c>
      <c r="H5049">
        <v>1</v>
      </c>
      <c r="I5049">
        <v>310</v>
      </c>
      <c r="J5049" t="s">
        <v>71</v>
      </c>
      <c r="K5049" t="s">
        <v>7645</v>
      </c>
      <c r="L5049">
        <v>19</v>
      </c>
      <c r="M5049" t="s">
        <v>46</v>
      </c>
      <c r="N5049" t="s">
        <v>46</v>
      </c>
      <c r="O5049">
        <v>721</v>
      </c>
      <c r="P5049" t="s">
        <v>828</v>
      </c>
      <c r="S5049" t="s">
        <v>40</v>
      </c>
      <c r="T5049" t="s">
        <v>41</v>
      </c>
      <c r="U5049">
        <v>310</v>
      </c>
      <c r="Y5049" t="s">
        <v>7646</v>
      </c>
      <c r="AA5049">
        <v>34.0595</v>
      </c>
      <c r="AB5049">
        <v>-118.24509999999999</v>
      </c>
      <c r="AC5049">
        <f t="shared" si="78"/>
        <v>0</v>
      </c>
    </row>
    <row r="5050" spans="1:29" x14ac:dyDescent="0.35">
      <c r="A5050">
        <v>200118564</v>
      </c>
      <c r="B5050" s="1">
        <v>44101</v>
      </c>
      <c r="C5050" s="1">
        <v>44100</v>
      </c>
      <c r="D5050">
        <v>1900</v>
      </c>
      <c r="E5050">
        <v>1</v>
      </c>
      <c r="F5050" t="s">
        <v>36</v>
      </c>
      <c r="G5050">
        <v>133</v>
      </c>
      <c r="H5050">
        <v>1</v>
      </c>
      <c r="I5050">
        <v>420</v>
      </c>
      <c r="J5050" t="s">
        <v>352</v>
      </c>
      <c r="L5050">
        <v>0</v>
      </c>
      <c r="O5050">
        <v>108</v>
      </c>
      <c r="P5050" t="s">
        <v>105</v>
      </c>
      <c r="S5050" t="s">
        <v>40</v>
      </c>
      <c r="T5050" t="s">
        <v>41</v>
      </c>
      <c r="U5050">
        <v>420</v>
      </c>
      <c r="Y5050" t="s">
        <v>7647</v>
      </c>
      <c r="AA5050">
        <v>34.052199999999999</v>
      </c>
      <c r="AB5050">
        <v>-118.2469</v>
      </c>
      <c r="AC5050">
        <f t="shared" si="78"/>
        <v>0</v>
      </c>
    </row>
    <row r="5051" spans="1:29" x14ac:dyDescent="0.35">
      <c r="A5051">
        <v>200306768</v>
      </c>
      <c r="B5051" s="1">
        <v>43877</v>
      </c>
      <c r="C5051" s="1">
        <v>43877</v>
      </c>
      <c r="D5051">
        <v>950</v>
      </c>
      <c r="E5051">
        <v>3</v>
      </c>
      <c r="F5051" t="s">
        <v>43</v>
      </c>
      <c r="G5051">
        <v>359</v>
      </c>
      <c r="H5051">
        <v>2</v>
      </c>
      <c r="I5051">
        <v>624</v>
      </c>
      <c r="J5051" t="s">
        <v>171</v>
      </c>
      <c r="K5051" t="s">
        <v>7648</v>
      </c>
      <c r="L5051">
        <v>33</v>
      </c>
      <c r="M5051" t="s">
        <v>94</v>
      </c>
      <c r="N5051" t="s">
        <v>163</v>
      </c>
      <c r="O5051">
        <v>123</v>
      </c>
      <c r="P5051" t="s">
        <v>290</v>
      </c>
      <c r="Q5051">
        <v>400</v>
      </c>
      <c r="R5051" t="s">
        <v>143</v>
      </c>
      <c r="S5051" t="s">
        <v>40</v>
      </c>
      <c r="T5051" t="s">
        <v>41</v>
      </c>
      <c r="U5051">
        <v>624</v>
      </c>
      <c r="Y5051" t="s">
        <v>7649</v>
      </c>
      <c r="AA5051">
        <v>34.017800000000001</v>
      </c>
      <c r="AB5051">
        <v>-118.2811</v>
      </c>
      <c r="AC5051">
        <f t="shared" si="78"/>
        <v>0</v>
      </c>
    </row>
    <row r="5052" spans="1:29" x14ac:dyDescent="0.35">
      <c r="A5052">
        <v>200111000</v>
      </c>
      <c r="B5052" s="1">
        <v>43947</v>
      </c>
      <c r="C5052" s="1">
        <v>43947</v>
      </c>
      <c r="D5052">
        <v>840</v>
      </c>
      <c r="E5052">
        <v>1</v>
      </c>
      <c r="F5052" t="s">
        <v>36</v>
      </c>
      <c r="G5052">
        <v>138</v>
      </c>
      <c r="H5052">
        <v>2</v>
      </c>
      <c r="I5052">
        <v>745</v>
      </c>
      <c r="J5052" t="s">
        <v>139</v>
      </c>
      <c r="K5052">
        <v>329</v>
      </c>
      <c r="L5052">
        <v>48</v>
      </c>
      <c r="M5052" t="s">
        <v>94</v>
      </c>
      <c r="N5052" t="s">
        <v>173</v>
      </c>
      <c r="O5052">
        <v>122</v>
      </c>
      <c r="P5052" t="s">
        <v>275</v>
      </c>
      <c r="S5052" t="s">
        <v>40</v>
      </c>
      <c r="T5052" t="s">
        <v>41</v>
      </c>
      <c r="U5052">
        <v>745</v>
      </c>
      <c r="Y5052" t="s">
        <v>2622</v>
      </c>
      <c r="AA5052">
        <v>34.049300000000002</v>
      </c>
      <c r="AB5052">
        <v>-118.2418</v>
      </c>
      <c r="AC5052">
        <f t="shared" si="78"/>
        <v>0</v>
      </c>
    </row>
    <row r="5053" spans="1:29" x14ac:dyDescent="0.35">
      <c r="A5053">
        <v>200717308</v>
      </c>
      <c r="B5053" s="1">
        <v>44185</v>
      </c>
      <c r="C5053" s="1">
        <v>44185</v>
      </c>
      <c r="D5053">
        <v>1600</v>
      </c>
      <c r="E5053">
        <v>7</v>
      </c>
      <c r="F5053" t="s">
        <v>28</v>
      </c>
      <c r="G5053">
        <v>759</v>
      </c>
      <c r="H5053">
        <v>2</v>
      </c>
      <c r="I5053">
        <v>940</v>
      </c>
      <c r="J5053" t="s">
        <v>1684</v>
      </c>
      <c r="K5053" t="s">
        <v>7650</v>
      </c>
      <c r="L5053">
        <v>29</v>
      </c>
      <c r="M5053" t="s">
        <v>30</v>
      </c>
      <c r="N5053" t="s">
        <v>173</v>
      </c>
      <c r="O5053">
        <v>501</v>
      </c>
      <c r="P5053" t="s">
        <v>164</v>
      </c>
      <c r="S5053" t="s">
        <v>40</v>
      </c>
      <c r="T5053" t="s">
        <v>41</v>
      </c>
      <c r="U5053">
        <v>940</v>
      </c>
      <c r="Y5053" t="s">
        <v>6497</v>
      </c>
      <c r="AA5053">
        <v>34.052599999999998</v>
      </c>
      <c r="AB5053">
        <v>-118.3242</v>
      </c>
      <c r="AC5053">
        <f t="shared" si="78"/>
        <v>0</v>
      </c>
    </row>
    <row r="5054" spans="1:29" x14ac:dyDescent="0.35">
      <c r="A5054">
        <v>200110429</v>
      </c>
      <c r="B5054" s="1">
        <v>43935</v>
      </c>
      <c r="C5054" s="1">
        <v>43934</v>
      </c>
      <c r="D5054">
        <v>100</v>
      </c>
      <c r="E5054">
        <v>1</v>
      </c>
      <c r="F5054" t="s">
        <v>36</v>
      </c>
      <c r="G5054">
        <v>152</v>
      </c>
      <c r="H5054">
        <v>1</v>
      </c>
      <c r="I5054">
        <v>330</v>
      </c>
      <c r="J5054" t="s">
        <v>37</v>
      </c>
      <c r="K5054" t="s">
        <v>7651</v>
      </c>
      <c r="L5054">
        <v>28</v>
      </c>
      <c r="M5054" t="s">
        <v>30</v>
      </c>
      <c r="N5054" t="s">
        <v>95</v>
      </c>
      <c r="O5054">
        <v>101</v>
      </c>
      <c r="P5054" t="s">
        <v>32</v>
      </c>
      <c r="S5054" t="s">
        <v>40</v>
      </c>
      <c r="T5054" t="s">
        <v>41</v>
      </c>
      <c r="U5054">
        <v>330</v>
      </c>
      <c r="Y5054" t="s">
        <v>3412</v>
      </c>
      <c r="AA5054">
        <v>34.049500000000002</v>
      </c>
      <c r="AB5054">
        <v>-118.2529</v>
      </c>
      <c r="AC5054">
        <f t="shared" si="78"/>
        <v>0</v>
      </c>
    </row>
    <row r="5055" spans="1:29" x14ac:dyDescent="0.35">
      <c r="A5055">
        <v>200517728</v>
      </c>
      <c r="B5055" s="1">
        <v>44176</v>
      </c>
      <c r="C5055" s="1">
        <v>44176</v>
      </c>
      <c r="D5055">
        <v>2100</v>
      </c>
      <c r="E5055">
        <v>5</v>
      </c>
      <c r="F5055" t="s">
        <v>98</v>
      </c>
      <c r="G5055">
        <v>521</v>
      </c>
      <c r="H5055">
        <v>1</v>
      </c>
      <c r="I5055">
        <v>310</v>
      </c>
      <c r="J5055" t="s">
        <v>71</v>
      </c>
      <c r="K5055" t="s">
        <v>7652</v>
      </c>
      <c r="L5055">
        <v>0</v>
      </c>
      <c r="M5055" t="s">
        <v>46</v>
      </c>
      <c r="N5055" t="s">
        <v>46</v>
      </c>
      <c r="O5055">
        <v>210</v>
      </c>
      <c r="P5055" t="s">
        <v>183</v>
      </c>
      <c r="S5055" t="s">
        <v>40</v>
      </c>
      <c r="T5055" t="s">
        <v>41</v>
      </c>
      <c r="U5055">
        <v>310</v>
      </c>
      <c r="Y5055" t="s">
        <v>7653</v>
      </c>
      <c r="AA5055">
        <v>33.761099999999999</v>
      </c>
      <c r="AB5055">
        <v>-118.2929</v>
      </c>
      <c r="AC5055">
        <f t="shared" si="78"/>
        <v>0</v>
      </c>
    </row>
    <row r="5056" spans="1:29" x14ac:dyDescent="0.35">
      <c r="A5056">
        <v>201013347</v>
      </c>
      <c r="B5056" s="1">
        <v>44097</v>
      </c>
      <c r="C5056" s="1">
        <v>44096</v>
      </c>
      <c r="D5056">
        <v>2130</v>
      </c>
      <c r="E5056">
        <v>10</v>
      </c>
      <c r="F5056" t="s">
        <v>103</v>
      </c>
      <c r="G5056">
        <v>1037</v>
      </c>
      <c r="H5056">
        <v>2</v>
      </c>
      <c r="I5056">
        <v>943</v>
      </c>
      <c r="J5056" t="s">
        <v>7654</v>
      </c>
      <c r="K5056" t="s">
        <v>7655</v>
      </c>
      <c r="L5056">
        <v>0</v>
      </c>
      <c r="M5056" t="s">
        <v>30</v>
      </c>
      <c r="N5056" t="s">
        <v>31</v>
      </c>
      <c r="O5056">
        <v>729</v>
      </c>
      <c r="P5056" t="s">
        <v>1361</v>
      </c>
      <c r="Q5056">
        <v>500</v>
      </c>
      <c r="R5056" t="s">
        <v>184</v>
      </c>
      <c r="S5056" t="s">
        <v>40</v>
      </c>
      <c r="T5056" t="s">
        <v>41</v>
      </c>
      <c r="U5056">
        <v>943</v>
      </c>
      <c r="Y5056" t="s">
        <v>7656</v>
      </c>
      <c r="AA5056">
        <v>34.189500000000002</v>
      </c>
      <c r="AB5056">
        <v>-118.51</v>
      </c>
      <c r="AC5056">
        <f t="shared" si="78"/>
        <v>0</v>
      </c>
    </row>
    <row r="5057" spans="1:29" x14ac:dyDescent="0.35">
      <c r="A5057">
        <v>200214253</v>
      </c>
      <c r="B5057" s="1">
        <v>44069</v>
      </c>
      <c r="C5057" s="1">
        <v>44068</v>
      </c>
      <c r="D5057">
        <v>2100</v>
      </c>
      <c r="E5057">
        <v>2</v>
      </c>
      <c r="F5057" t="s">
        <v>56</v>
      </c>
      <c r="G5057">
        <v>245</v>
      </c>
      <c r="H5057">
        <v>1</v>
      </c>
      <c r="I5057">
        <v>330</v>
      </c>
      <c r="J5057" t="s">
        <v>37</v>
      </c>
      <c r="K5057" t="s">
        <v>7657</v>
      </c>
      <c r="L5057">
        <v>32</v>
      </c>
      <c r="M5057" t="s">
        <v>94</v>
      </c>
      <c r="N5057" t="s">
        <v>163</v>
      </c>
      <c r="O5057">
        <v>123</v>
      </c>
      <c r="P5057" t="s">
        <v>290</v>
      </c>
      <c r="S5057" t="s">
        <v>40</v>
      </c>
      <c r="T5057" t="s">
        <v>41</v>
      </c>
      <c r="U5057">
        <v>330</v>
      </c>
      <c r="Y5057" t="s">
        <v>1047</v>
      </c>
      <c r="AA5057">
        <v>34.062899999999999</v>
      </c>
      <c r="AB5057">
        <v>-118.2741</v>
      </c>
      <c r="AC5057">
        <f t="shared" si="78"/>
        <v>0</v>
      </c>
    </row>
    <row r="5058" spans="1:29" x14ac:dyDescent="0.35">
      <c r="A5058">
        <v>200605926</v>
      </c>
      <c r="B5058" s="1">
        <v>43871</v>
      </c>
      <c r="C5058" s="1">
        <v>43868</v>
      </c>
      <c r="D5058">
        <v>900</v>
      </c>
      <c r="E5058">
        <v>6</v>
      </c>
      <c r="F5058" t="s">
        <v>91</v>
      </c>
      <c r="G5058">
        <v>628</v>
      </c>
      <c r="H5058">
        <v>1</v>
      </c>
      <c r="I5058">
        <v>510</v>
      </c>
      <c r="J5058" t="s">
        <v>29</v>
      </c>
      <c r="L5058">
        <v>0</v>
      </c>
      <c r="O5058">
        <v>101</v>
      </c>
      <c r="P5058" t="s">
        <v>32</v>
      </c>
      <c r="S5058" t="s">
        <v>40</v>
      </c>
      <c r="T5058" t="s">
        <v>41</v>
      </c>
      <c r="U5058">
        <v>510</v>
      </c>
      <c r="Y5058" t="s">
        <v>7658</v>
      </c>
      <c r="AA5058">
        <v>34.1053</v>
      </c>
      <c r="AB5058">
        <v>-118.32129999999999</v>
      </c>
      <c r="AC5058">
        <f t="shared" si="78"/>
        <v>0</v>
      </c>
    </row>
    <row r="5059" spans="1:29" x14ac:dyDescent="0.35">
      <c r="A5059">
        <v>200410319</v>
      </c>
      <c r="B5059" s="1">
        <v>44011</v>
      </c>
      <c r="C5059" s="1">
        <v>44011</v>
      </c>
      <c r="D5059">
        <v>1730</v>
      </c>
      <c r="E5059">
        <v>4</v>
      </c>
      <c r="F5059" t="s">
        <v>54</v>
      </c>
      <c r="G5059">
        <v>412</v>
      </c>
      <c r="H5059">
        <v>1</v>
      </c>
      <c r="I5059">
        <v>440</v>
      </c>
      <c r="J5059" t="s">
        <v>213</v>
      </c>
      <c r="K5059">
        <v>344</v>
      </c>
      <c r="L5059">
        <v>0</v>
      </c>
      <c r="M5059" t="s">
        <v>30</v>
      </c>
      <c r="N5059" t="s">
        <v>46</v>
      </c>
      <c r="O5059">
        <v>210</v>
      </c>
      <c r="P5059" t="s">
        <v>183</v>
      </c>
      <c r="S5059" t="s">
        <v>40</v>
      </c>
      <c r="T5059" t="s">
        <v>41</v>
      </c>
      <c r="U5059">
        <v>440</v>
      </c>
      <c r="Y5059" t="s">
        <v>7659</v>
      </c>
      <c r="AA5059">
        <v>34.080599999999997</v>
      </c>
      <c r="AB5059">
        <v>-118.2176</v>
      </c>
      <c r="AC5059">
        <f t="shared" ref="AC5059:AC5122" si="79">IF(OR((S:S)="CC", S:S="AA",S:S="JA"), 1, 0)</f>
        <v>0</v>
      </c>
    </row>
    <row r="5060" spans="1:29" x14ac:dyDescent="0.35">
      <c r="A5060">
        <v>200710250</v>
      </c>
      <c r="B5060" s="1">
        <v>43991</v>
      </c>
      <c r="C5060" s="1">
        <v>43981</v>
      </c>
      <c r="D5060">
        <v>1530</v>
      </c>
      <c r="E5060">
        <v>7</v>
      </c>
      <c r="F5060" t="s">
        <v>28</v>
      </c>
      <c r="G5060">
        <v>711</v>
      </c>
      <c r="H5060">
        <v>1</v>
      </c>
      <c r="I5060">
        <v>310</v>
      </c>
      <c r="J5060" t="s">
        <v>71</v>
      </c>
      <c r="K5060" t="s">
        <v>7660</v>
      </c>
      <c r="L5060">
        <v>35</v>
      </c>
      <c r="M5060" t="s">
        <v>30</v>
      </c>
      <c r="N5060" t="s">
        <v>73</v>
      </c>
      <c r="O5060">
        <v>203</v>
      </c>
      <c r="P5060" t="s">
        <v>101</v>
      </c>
      <c r="S5060" t="s">
        <v>33</v>
      </c>
      <c r="T5060" t="s">
        <v>34</v>
      </c>
      <c r="U5060">
        <v>310</v>
      </c>
      <c r="Y5060" t="s">
        <v>7661</v>
      </c>
      <c r="AA5060">
        <v>34.078200000000002</v>
      </c>
      <c r="AB5060">
        <v>-118.3695</v>
      </c>
      <c r="AC5060">
        <f t="shared" si="79"/>
        <v>1</v>
      </c>
    </row>
    <row r="5061" spans="1:29" x14ac:dyDescent="0.35">
      <c r="A5061">
        <v>200912772</v>
      </c>
      <c r="B5061" s="1">
        <v>44038</v>
      </c>
      <c r="C5061" s="1">
        <v>44037</v>
      </c>
      <c r="D5061">
        <v>1425</v>
      </c>
      <c r="E5061">
        <v>9</v>
      </c>
      <c r="F5061" t="s">
        <v>49</v>
      </c>
      <c r="G5061">
        <v>901</v>
      </c>
      <c r="H5061">
        <v>2</v>
      </c>
      <c r="I5061">
        <v>888</v>
      </c>
      <c r="J5061" t="s">
        <v>250</v>
      </c>
      <c r="K5061">
        <v>1501</v>
      </c>
      <c r="L5061">
        <v>54</v>
      </c>
      <c r="M5061" t="s">
        <v>94</v>
      </c>
      <c r="N5061" t="s">
        <v>95</v>
      </c>
      <c r="O5061">
        <v>404</v>
      </c>
      <c r="P5061" t="s">
        <v>1637</v>
      </c>
      <c r="S5061" t="s">
        <v>40</v>
      </c>
      <c r="T5061" t="s">
        <v>41</v>
      </c>
      <c r="U5061">
        <v>888</v>
      </c>
      <c r="Y5061" t="s">
        <v>7662</v>
      </c>
      <c r="AA5061">
        <v>34.208500000000001</v>
      </c>
      <c r="AB5061">
        <v>-118.46980000000001</v>
      </c>
      <c r="AC5061">
        <f t="shared" si="79"/>
        <v>0</v>
      </c>
    </row>
    <row r="5062" spans="1:29" x14ac:dyDescent="0.35">
      <c r="A5062">
        <v>200608613</v>
      </c>
      <c r="B5062" s="1">
        <v>43923</v>
      </c>
      <c r="C5062" s="1">
        <v>43922</v>
      </c>
      <c r="D5062">
        <v>2130</v>
      </c>
      <c r="E5062">
        <v>6</v>
      </c>
      <c r="F5062" t="s">
        <v>91</v>
      </c>
      <c r="G5062">
        <v>676</v>
      </c>
      <c r="H5062">
        <v>1</v>
      </c>
      <c r="I5062">
        <v>440</v>
      </c>
      <c r="J5062" t="s">
        <v>213</v>
      </c>
      <c r="K5062">
        <v>344</v>
      </c>
      <c r="L5062">
        <v>50</v>
      </c>
      <c r="M5062" t="s">
        <v>30</v>
      </c>
      <c r="N5062" t="s">
        <v>163</v>
      </c>
      <c r="O5062">
        <v>502</v>
      </c>
      <c r="P5062" t="s">
        <v>47</v>
      </c>
      <c r="S5062" t="s">
        <v>40</v>
      </c>
      <c r="T5062" t="s">
        <v>41</v>
      </c>
      <c r="U5062">
        <v>440</v>
      </c>
      <c r="Y5062" t="s">
        <v>7663</v>
      </c>
      <c r="AA5062">
        <v>34.084400000000002</v>
      </c>
      <c r="AB5062">
        <v>-118.3222</v>
      </c>
      <c r="AC5062">
        <f t="shared" si="79"/>
        <v>0</v>
      </c>
    </row>
    <row r="5063" spans="1:29" x14ac:dyDescent="0.35">
      <c r="A5063">
        <v>200713967</v>
      </c>
      <c r="B5063" s="1">
        <v>44092</v>
      </c>
      <c r="C5063" s="1">
        <v>44092</v>
      </c>
      <c r="D5063">
        <v>1115</v>
      </c>
      <c r="E5063">
        <v>7</v>
      </c>
      <c r="F5063" t="s">
        <v>28</v>
      </c>
      <c r="G5063">
        <v>738</v>
      </c>
      <c r="H5063">
        <v>1</v>
      </c>
      <c r="I5063">
        <v>510</v>
      </c>
      <c r="J5063" t="s">
        <v>29</v>
      </c>
      <c r="L5063">
        <v>0</v>
      </c>
      <c r="O5063">
        <v>108</v>
      </c>
      <c r="P5063" t="s">
        <v>105</v>
      </c>
      <c r="S5063" t="s">
        <v>40</v>
      </c>
      <c r="T5063" t="s">
        <v>41</v>
      </c>
      <c r="U5063">
        <v>510</v>
      </c>
      <c r="Y5063" t="s">
        <v>7664</v>
      </c>
      <c r="AA5063">
        <v>34.062100000000001</v>
      </c>
      <c r="AB5063">
        <v>-118.3385</v>
      </c>
      <c r="AC5063">
        <f t="shared" si="79"/>
        <v>0</v>
      </c>
    </row>
    <row r="5064" spans="1:29" x14ac:dyDescent="0.35">
      <c r="A5064">
        <v>201211963</v>
      </c>
      <c r="B5064" s="1">
        <v>43952</v>
      </c>
      <c r="C5064" s="1">
        <v>43951</v>
      </c>
      <c r="D5064">
        <v>1900</v>
      </c>
      <c r="E5064">
        <v>12</v>
      </c>
      <c r="F5064" t="s">
        <v>68</v>
      </c>
      <c r="G5064">
        <v>1249</v>
      </c>
      <c r="H5064">
        <v>1</v>
      </c>
      <c r="I5064">
        <v>330</v>
      </c>
      <c r="J5064" t="s">
        <v>37</v>
      </c>
      <c r="K5064" t="s">
        <v>7665</v>
      </c>
      <c r="L5064">
        <v>45</v>
      </c>
      <c r="M5064" t="s">
        <v>30</v>
      </c>
      <c r="N5064" t="s">
        <v>95</v>
      </c>
      <c r="O5064">
        <v>101</v>
      </c>
      <c r="P5064" t="s">
        <v>32</v>
      </c>
      <c r="S5064" t="s">
        <v>40</v>
      </c>
      <c r="T5064" t="s">
        <v>41</v>
      </c>
      <c r="U5064">
        <v>330</v>
      </c>
      <c r="Y5064" t="s">
        <v>2817</v>
      </c>
      <c r="Z5064" t="s">
        <v>69</v>
      </c>
      <c r="AA5064">
        <v>33.974699999999999</v>
      </c>
      <c r="AB5064">
        <v>-118.286</v>
      </c>
      <c r="AC5064">
        <f t="shared" si="79"/>
        <v>0</v>
      </c>
    </row>
    <row r="5065" spans="1:29" x14ac:dyDescent="0.35">
      <c r="A5065">
        <v>200208154</v>
      </c>
      <c r="B5065" s="1">
        <v>43913</v>
      </c>
      <c r="C5065" s="1">
        <v>43913</v>
      </c>
      <c r="D5065">
        <v>2230</v>
      </c>
      <c r="E5065">
        <v>2</v>
      </c>
      <c r="F5065" t="s">
        <v>56</v>
      </c>
      <c r="G5065">
        <v>246</v>
      </c>
      <c r="H5065">
        <v>2</v>
      </c>
      <c r="I5065">
        <v>624</v>
      </c>
      <c r="J5065" t="s">
        <v>171</v>
      </c>
      <c r="K5065" t="s">
        <v>7666</v>
      </c>
      <c r="L5065">
        <v>40</v>
      </c>
      <c r="M5065" t="s">
        <v>94</v>
      </c>
      <c r="N5065" t="s">
        <v>95</v>
      </c>
      <c r="O5065">
        <v>904</v>
      </c>
      <c r="P5065" t="s">
        <v>1803</v>
      </c>
      <c r="Q5065">
        <v>400</v>
      </c>
      <c r="R5065" t="s">
        <v>143</v>
      </c>
      <c r="S5065" t="s">
        <v>40</v>
      </c>
      <c r="T5065" t="s">
        <v>41</v>
      </c>
      <c r="U5065">
        <v>624</v>
      </c>
      <c r="Y5065" t="s">
        <v>1804</v>
      </c>
      <c r="AA5065">
        <v>34.059600000000003</v>
      </c>
      <c r="AB5065">
        <v>-118.2749</v>
      </c>
      <c r="AC5065">
        <f t="shared" si="79"/>
        <v>0</v>
      </c>
    </row>
    <row r="5066" spans="1:29" x14ac:dyDescent="0.35">
      <c r="A5066">
        <v>200810779</v>
      </c>
      <c r="B5066" s="1">
        <v>44000</v>
      </c>
      <c r="C5066" s="1">
        <v>43999</v>
      </c>
      <c r="D5066">
        <v>1900</v>
      </c>
      <c r="E5066">
        <v>8</v>
      </c>
      <c r="F5066" t="s">
        <v>109</v>
      </c>
      <c r="G5066">
        <v>885</v>
      </c>
      <c r="H5066">
        <v>1</v>
      </c>
      <c r="I5066">
        <v>510</v>
      </c>
      <c r="J5066" t="s">
        <v>29</v>
      </c>
      <c r="L5066">
        <v>0</v>
      </c>
      <c r="O5066">
        <v>104</v>
      </c>
      <c r="P5066" t="s">
        <v>201</v>
      </c>
      <c r="S5066" t="s">
        <v>40</v>
      </c>
      <c r="T5066" t="s">
        <v>41</v>
      </c>
      <c r="U5066">
        <v>510</v>
      </c>
      <c r="Y5066" t="s">
        <v>5262</v>
      </c>
      <c r="AA5066">
        <v>34.042999999999999</v>
      </c>
      <c r="AB5066">
        <v>-118.4173</v>
      </c>
      <c r="AC5066">
        <f t="shared" si="79"/>
        <v>0</v>
      </c>
    </row>
    <row r="5067" spans="1:29" x14ac:dyDescent="0.35">
      <c r="A5067">
        <v>201015281</v>
      </c>
      <c r="B5067" s="1">
        <v>44156</v>
      </c>
      <c r="C5067" s="1">
        <v>44156</v>
      </c>
      <c r="D5067">
        <v>650</v>
      </c>
      <c r="E5067">
        <v>10</v>
      </c>
      <c r="F5067" t="s">
        <v>103</v>
      </c>
      <c r="G5067">
        <v>1079</v>
      </c>
      <c r="H5067">
        <v>1</v>
      </c>
      <c r="I5067">
        <v>440</v>
      </c>
      <c r="J5067" t="s">
        <v>213</v>
      </c>
      <c r="K5067" t="s">
        <v>7667</v>
      </c>
      <c r="L5067">
        <v>62</v>
      </c>
      <c r="M5067" t="s">
        <v>30</v>
      </c>
      <c r="N5067" t="s">
        <v>95</v>
      </c>
      <c r="O5067">
        <v>501</v>
      </c>
      <c r="P5067" t="s">
        <v>164</v>
      </c>
      <c r="S5067" t="s">
        <v>40</v>
      </c>
      <c r="T5067" t="s">
        <v>41</v>
      </c>
      <c r="U5067">
        <v>440</v>
      </c>
      <c r="Y5067" t="s">
        <v>7668</v>
      </c>
      <c r="AA5067">
        <v>34.158499999999997</v>
      </c>
      <c r="AB5067">
        <v>-118.4714</v>
      </c>
      <c r="AC5067">
        <f t="shared" si="79"/>
        <v>0</v>
      </c>
    </row>
    <row r="5068" spans="1:29" x14ac:dyDescent="0.35">
      <c r="A5068">
        <v>201107097</v>
      </c>
      <c r="B5068" s="1">
        <v>43899</v>
      </c>
      <c r="C5068" s="1">
        <v>43872</v>
      </c>
      <c r="D5068">
        <v>2030</v>
      </c>
      <c r="E5068">
        <v>11</v>
      </c>
      <c r="F5068" t="s">
        <v>64</v>
      </c>
      <c r="G5068">
        <v>1137</v>
      </c>
      <c r="H5068">
        <v>1</v>
      </c>
      <c r="I5068">
        <v>440</v>
      </c>
      <c r="J5068" t="s">
        <v>213</v>
      </c>
      <c r="K5068">
        <v>344</v>
      </c>
      <c r="L5068">
        <v>31</v>
      </c>
      <c r="M5068" t="s">
        <v>94</v>
      </c>
      <c r="N5068" t="s">
        <v>73</v>
      </c>
      <c r="O5068">
        <v>518</v>
      </c>
      <c r="P5068" t="s">
        <v>1076</v>
      </c>
      <c r="S5068" t="s">
        <v>40</v>
      </c>
      <c r="T5068" t="s">
        <v>41</v>
      </c>
      <c r="U5068">
        <v>440</v>
      </c>
      <c r="Y5068" t="s">
        <v>7669</v>
      </c>
      <c r="AA5068">
        <v>34.110700000000001</v>
      </c>
      <c r="AB5068">
        <v>-118.20269999999999</v>
      </c>
      <c r="AC5068">
        <f t="shared" si="79"/>
        <v>0</v>
      </c>
    </row>
    <row r="5069" spans="1:29" x14ac:dyDescent="0.35">
      <c r="A5069">
        <v>200218580</v>
      </c>
      <c r="B5069" s="1">
        <v>44179</v>
      </c>
      <c r="C5069" s="1">
        <v>44179</v>
      </c>
      <c r="D5069">
        <v>415</v>
      </c>
      <c r="E5069">
        <v>2</v>
      </c>
      <c r="F5069" t="s">
        <v>56</v>
      </c>
      <c r="G5069">
        <v>249</v>
      </c>
      <c r="H5069">
        <v>1</v>
      </c>
      <c r="I5069">
        <v>330</v>
      </c>
      <c r="J5069" t="s">
        <v>37</v>
      </c>
      <c r="K5069" t="s">
        <v>7670</v>
      </c>
      <c r="L5069">
        <v>22</v>
      </c>
      <c r="M5069" t="s">
        <v>94</v>
      </c>
      <c r="N5069" t="s">
        <v>95</v>
      </c>
      <c r="O5069">
        <v>707</v>
      </c>
      <c r="P5069" t="s">
        <v>280</v>
      </c>
      <c r="S5069" t="s">
        <v>40</v>
      </c>
      <c r="T5069" t="s">
        <v>41</v>
      </c>
      <c r="U5069">
        <v>330</v>
      </c>
      <c r="Y5069" t="s">
        <v>7671</v>
      </c>
      <c r="AA5069">
        <v>34.052300000000002</v>
      </c>
      <c r="AB5069">
        <v>-118.2633</v>
      </c>
      <c r="AC5069">
        <f t="shared" si="79"/>
        <v>0</v>
      </c>
    </row>
    <row r="5070" spans="1:29" x14ac:dyDescent="0.35">
      <c r="A5070">
        <v>200712584</v>
      </c>
      <c r="B5070" s="1">
        <v>44052</v>
      </c>
      <c r="C5070" s="1">
        <v>44052</v>
      </c>
      <c r="D5070">
        <v>1950</v>
      </c>
      <c r="E5070">
        <v>7</v>
      </c>
      <c r="F5070" t="s">
        <v>28</v>
      </c>
      <c r="G5070">
        <v>702</v>
      </c>
      <c r="H5070">
        <v>1</v>
      </c>
      <c r="I5070">
        <v>220</v>
      </c>
      <c r="J5070" t="s">
        <v>919</v>
      </c>
      <c r="K5070" t="s">
        <v>7672</v>
      </c>
      <c r="L5070">
        <v>75</v>
      </c>
      <c r="M5070" t="s">
        <v>30</v>
      </c>
      <c r="N5070" t="s">
        <v>95</v>
      </c>
      <c r="O5070">
        <v>101</v>
      </c>
      <c r="P5070" t="s">
        <v>32</v>
      </c>
      <c r="Q5070">
        <v>400</v>
      </c>
      <c r="R5070" t="s">
        <v>143</v>
      </c>
      <c r="S5070" t="s">
        <v>40</v>
      </c>
      <c r="T5070" t="s">
        <v>41</v>
      </c>
      <c r="U5070">
        <v>220</v>
      </c>
      <c r="Y5070" t="s">
        <v>5748</v>
      </c>
      <c r="AA5070">
        <v>34.081800000000001</v>
      </c>
      <c r="AB5070">
        <v>-118.3532</v>
      </c>
      <c r="AC5070">
        <f t="shared" si="79"/>
        <v>0</v>
      </c>
    </row>
    <row r="5071" spans="1:29" x14ac:dyDescent="0.35">
      <c r="A5071">
        <v>200808495</v>
      </c>
      <c r="B5071" s="1">
        <v>43940</v>
      </c>
      <c r="C5071" s="1">
        <v>43940</v>
      </c>
      <c r="D5071">
        <v>2145</v>
      </c>
      <c r="E5071">
        <v>8</v>
      </c>
      <c r="F5071" t="s">
        <v>109</v>
      </c>
      <c r="G5071">
        <v>889</v>
      </c>
      <c r="H5071">
        <v>1</v>
      </c>
      <c r="I5071">
        <v>230</v>
      </c>
      <c r="J5071" t="s">
        <v>161</v>
      </c>
      <c r="K5071" t="s">
        <v>7673</v>
      </c>
      <c r="L5071">
        <v>25</v>
      </c>
      <c r="M5071" t="s">
        <v>30</v>
      </c>
      <c r="N5071" t="s">
        <v>31</v>
      </c>
      <c r="O5071">
        <v>101</v>
      </c>
      <c r="P5071" t="s">
        <v>32</v>
      </c>
      <c r="Q5071">
        <v>109</v>
      </c>
      <c r="R5071" t="s">
        <v>265</v>
      </c>
      <c r="S5071" t="s">
        <v>40</v>
      </c>
      <c r="T5071" t="s">
        <v>41</v>
      </c>
      <c r="U5071">
        <v>230</v>
      </c>
      <c r="V5071">
        <v>998</v>
      </c>
      <c r="Y5071" t="s">
        <v>4942</v>
      </c>
      <c r="AA5071">
        <v>34.041600000000003</v>
      </c>
      <c r="AB5071">
        <v>-118.3836</v>
      </c>
      <c r="AC5071">
        <f t="shared" si="79"/>
        <v>0</v>
      </c>
    </row>
    <row r="5072" spans="1:29" x14ac:dyDescent="0.35">
      <c r="A5072">
        <v>200613784</v>
      </c>
      <c r="B5072" s="1">
        <v>44053</v>
      </c>
      <c r="C5072" s="1">
        <v>43959</v>
      </c>
      <c r="D5072">
        <v>1030</v>
      </c>
      <c r="E5072">
        <v>6</v>
      </c>
      <c r="F5072" t="s">
        <v>91</v>
      </c>
      <c r="G5072">
        <v>632</v>
      </c>
      <c r="H5072">
        <v>1</v>
      </c>
      <c r="I5072">
        <v>440</v>
      </c>
      <c r="J5072" t="s">
        <v>213</v>
      </c>
      <c r="K5072" t="s">
        <v>7674</v>
      </c>
      <c r="L5072">
        <v>31</v>
      </c>
      <c r="M5072" t="s">
        <v>94</v>
      </c>
      <c r="N5072" t="s">
        <v>73</v>
      </c>
      <c r="O5072">
        <v>502</v>
      </c>
      <c r="P5072" t="s">
        <v>47</v>
      </c>
      <c r="S5072" t="s">
        <v>40</v>
      </c>
      <c r="T5072" t="s">
        <v>41</v>
      </c>
      <c r="U5072">
        <v>440</v>
      </c>
      <c r="Y5072" t="s">
        <v>7675</v>
      </c>
      <c r="AA5072">
        <v>34.097999999999999</v>
      </c>
      <c r="AB5072">
        <v>-118.3629</v>
      </c>
      <c r="AC5072">
        <f t="shared" si="79"/>
        <v>0</v>
      </c>
    </row>
    <row r="5073" spans="1:29" x14ac:dyDescent="0.35">
      <c r="A5073">
        <v>200811601</v>
      </c>
      <c r="B5073" s="1">
        <v>44019</v>
      </c>
      <c r="C5073" s="1">
        <v>44014</v>
      </c>
      <c r="D5073">
        <v>530</v>
      </c>
      <c r="E5073">
        <v>8</v>
      </c>
      <c r="F5073" t="s">
        <v>109</v>
      </c>
      <c r="G5073">
        <v>898</v>
      </c>
      <c r="H5073">
        <v>1</v>
      </c>
      <c r="I5073">
        <v>310</v>
      </c>
      <c r="J5073" t="s">
        <v>71</v>
      </c>
      <c r="K5073" t="s">
        <v>7676</v>
      </c>
      <c r="L5073">
        <v>41</v>
      </c>
      <c r="M5073" t="s">
        <v>30</v>
      </c>
      <c r="N5073" t="s">
        <v>73</v>
      </c>
      <c r="O5073">
        <v>501</v>
      </c>
      <c r="P5073" t="s">
        <v>164</v>
      </c>
      <c r="S5073" t="s">
        <v>40</v>
      </c>
      <c r="T5073" t="s">
        <v>41</v>
      </c>
      <c r="U5073">
        <v>310</v>
      </c>
      <c r="Y5073" t="s">
        <v>7677</v>
      </c>
      <c r="AA5073">
        <v>34.038600000000002</v>
      </c>
      <c r="AB5073">
        <v>-118.3785</v>
      </c>
      <c r="AC5073">
        <f t="shared" si="79"/>
        <v>0</v>
      </c>
    </row>
    <row r="5074" spans="1:29" x14ac:dyDescent="0.35">
      <c r="A5074">
        <v>200412517</v>
      </c>
      <c r="B5074" s="1">
        <v>44081</v>
      </c>
      <c r="C5074" s="1">
        <v>44080</v>
      </c>
      <c r="D5074">
        <v>1730</v>
      </c>
      <c r="E5074">
        <v>4</v>
      </c>
      <c r="F5074" t="s">
        <v>54</v>
      </c>
      <c r="G5074">
        <v>428</v>
      </c>
      <c r="H5074">
        <v>1</v>
      </c>
      <c r="I5074">
        <v>251</v>
      </c>
      <c r="J5074" t="s">
        <v>1253</v>
      </c>
      <c r="K5074" t="s">
        <v>7678</v>
      </c>
      <c r="L5074">
        <v>27</v>
      </c>
      <c r="M5074" t="s">
        <v>30</v>
      </c>
      <c r="N5074" t="s">
        <v>95</v>
      </c>
      <c r="O5074">
        <v>502</v>
      </c>
      <c r="P5074" t="s">
        <v>47</v>
      </c>
      <c r="Q5074">
        <v>106</v>
      </c>
      <c r="R5074" t="s">
        <v>592</v>
      </c>
      <c r="S5074" t="s">
        <v>40</v>
      </c>
      <c r="T5074" t="s">
        <v>41</v>
      </c>
      <c r="U5074">
        <v>251</v>
      </c>
      <c r="V5074">
        <v>998</v>
      </c>
      <c r="Y5074" t="s">
        <v>7679</v>
      </c>
      <c r="AA5074">
        <v>34.077300000000001</v>
      </c>
      <c r="AB5074">
        <v>-118.1772</v>
      </c>
      <c r="AC5074">
        <f t="shared" si="79"/>
        <v>0</v>
      </c>
    </row>
    <row r="5075" spans="1:29" x14ac:dyDescent="0.35">
      <c r="A5075">
        <v>200804761</v>
      </c>
      <c r="B5075" s="1">
        <v>43847</v>
      </c>
      <c r="C5075" s="1">
        <v>43847</v>
      </c>
      <c r="D5075">
        <v>1530</v>
      </c>
      <c r="E5075">
        <v>8</v>
      </c>
      <c r="F5075" t="s">
        <v>109</v>
      </c>
      <c r="G5075">
        <v>839</v>
      </c>
      <c r="H5075">
        <v>1</v>
      </c>
      <c r="I5075">
        <v>343</v>
      </c>
      <c r="J5075" t="s">
        <v>50</v>
      </c>
      <c r="K5075" t="s">
        <v>7680</v>
      </c>
      <c r="L5075">
        <v>0</v>
      </c>
      <c r="M5075" t="s">
        <v>46</v>
      </c>
      <c r="N5075" t="s">
        <v>46</v>
      </c>
      <c r="O5075">
        <v>203</v>
      </c>
      <c r="P5075" t="s">
        <v>101</v>
      </c>
      <c r="S5075" t="s">
        <v>40</v>
      </c>
      <c r="T5075" t="s">
        <v>41</v>
      </c>
      <c r="U5075">
        <v>343</v>
      </c>
      <c r="Y5075" t="s">
        <v>4448</v>
      </c>
      <c r="AA5075">
        <v>34.060499999999998</v>
      </c>
      <c r="AB5075">
        <v>-118.41930000000001</v>
      </c>
      <c r="AC5075">
        <f t="shared" si="79"/>
        <v>0</v>
      </c>
    </row>
    <row r="5076" spans="1:29" x14ac:dyDescent="0.35">
      <c r="A5076">
        <v>200817202</v>
      </c>
      <c r="B5076" s="1">
        <v>44169</v>
      </c>
      <c r="C5076" s="1">
        <v>44160</v>
      </c>
      <c r="D5076">
        <v>700</v>
      </c>
      <c r="E5076">
        <v>8</v>
      </c>
      <c r="F5076" t="s">
        <v>109</v>
      </c>
      <c r="G5076">
        <v>822</v>
      </c>
      <c r="H5076">
        <v>1</v>
      </c>
      <c r="I5076">
        <v>440</v>
      </c>
      <c r="J5076" t="s">
        <v>213</v>
      </c>
      <c r="K5076">
        <v>394</v>
      </c>
      <c r="L5076">
        <v>55</v>
      </c>
      <c r="M5076" t="s">
        <v>30</v>
      </c>
      <c r="N5076" t="s">
        <v>73</v>
      </c>
      <c r="O5076">
        <v>501</v>
      </c>
      <c r="P5076" t="s">
        <v>164</v>
      </c>
      <c r="S5076" t="s">
        <v>40</v>
      </c>
      <c r="T5076" t="s">
        <v>41</v>
      </c>
      <c r="U5076">
        <v>440</v>
      </c>
      <c r="Y5076" t="s">
        <v>7681</v>
      </c>
      <c r="AA5076">
        <v>34.036499999999997</v>
      </c>
      <c r="AB5076">
        <v>-118.536</v>
      </c>
      <c r="AC5076">
        <f t="shared" si="79"/>
        <v>0</v>
      </c>
    </row>
    <row r="5077" spans="1:29" x14ac:dyDescent="0.35">
      <c r="A5077">
        <v>201015031</v>
      </c>
      <c r="B5077" s="1">
        <v>44149</v>
      </c>
      <c r="C5077" s="1">
        <v>44148</v>
      </c>
      <c r="D5077">
        <v>2100</v>
      </c>
      <c r="E5077">
        <v>10</v>
      </c>
      <c r="F5077" t="s">
        <v>103</v>
      </c>
      <c r="G5077">
        <v>1018</v>
      </c>
      <c r="H5077">
        <v>1</v>
      </c>
      <c r="I5077">
        <v>510</v>
      </c>
      <c r="J5077" t="s">
        <v>29</v>
      </c>
      <c r="L5077">
        <v>0</v>
      </c>
      <c r="O5077">
        <v>101</v>
      </c>
      <c r="P5077" t="s">
        <v>32</v>
      </c>
      <c r="S5077" t="s">
        <v>33</v>
      </c>
      <c r="T5077" t="s">
        <v>34</v>
      </c>
      <c r="U5077">
        <v>510</v>
      </c>
      <c r="Y5077" t="s">
        <v>7682</v>
      </c>
      <c r="AA5077">
        <v>34.203899999999997</v>
      </c>
      <c r="AB5077">
        <v>-118.47490000000001</v>
      </c>
      <c r="AC5077">
        <f t="shared" si="79"/>
        <v>1</v>
      </c>
    </row>
    <row r="5078" spans="1:29" x14ac:dyDescent="0.35">
      <c r="A5078">
        <v>200322336</v>
      </c>
      <c r="B5078" s="1">
        <v>44187</v>
      </c>
      <c r="C5078" s="1">
        <v>44065</v>
      </c>
      <c r="D5078">
        <v>1</v>
      </c>
      <c r="E5078">
        <v>3</v>
      </c>
      <c r="F5078" t="s">
        <v>43</v>
      </c>
      <c r="G5078">
        <v>395</v>
      </c>
      <c r="H5078">
        <v>2</v>
      </c>
      <c r="I5078">
        <v>845</v>
      </c>
      <c r="J5078" t="s">
        <v>345</v>
      </c>
      <c r="K5078">
        <v>2004</v>
      </c>
      <c r="L5078">
        <v>0</v>
      </c>
      <c r="M5078" t="s">
        <v>46</v>
      </c>
      <c r="N5078" t="s">
        <v>46</v>
      </c>
      <c r="O5078">
        <v>726</v>
      </c>
      <c r="P5078" t="s">
        <v>467</v>
      </c>
      <c r="S5078" t="s">
        <v>40</v>
      </c>
      <c r="T5078" t="s">
        <v>41</v>
      </c>
      <c r="U5078">
        <v>845</v>
      </c>
      <c r="Y5078" t="s">
        <v>5307</v>
      </c>
      <c r="AA5078">
        <v>34.010899999999999</v>
      </c>
      <c r="AB5078">
        <v>-118.3113</v>
      </c>
      <c r="AC5078">
        <f t="shared" si="79"/>
        <v>0</v>
      </c>
    </row>
    <row r="5079" spans="1:29" x14ac:dyDescent="0.35">
      <c r="A5079">
        <v>200805367</v>
      </c>
      <c r="B5079" s="1">
        <v>43860</v>
      </c>
      <c r="C5079" s="1">
        <v>43852</v>
      </c>
      <c r="D5079">
        <v>2008</v>
      </c>
      <c r="E5079">
        <v>8</v>
      </c>
      <c r="F5079" t="s">
        <v>109</v>
      </c>
      <c r="G5079">
        <v>839</v>
      </c>
      <c r="H5079">
        <v>2</v>
      </c>
      <c r="I5079">
        <v>888</v>
      </c>
      <c r="J5079" t="s">
        <v>250</v>
      </c>
      <c r="K5079" t="s">
        <v>7683</v>
      </c>
      <c r="L5079">
        <v>0</v>
      </c>
      <c r="M5079" t="s">
        <v>46</v>
      </c>
      <c r="N5079" t="s">
        <v>46</v>
      </c>
      <c r="O5079">
        <v>502</v>
      </c>
      <c r="P5079" t="s">
        <v>47</v>
      </c>
      <c r="S5079" t="s">
        <v>40</v>
      </c>
      <c r="T5079" t="s">
        <v>41</v>
      </c>
      <c r="U5079">
        <v>888</v>
      </c>
      <c r="Y5079" t="s">
        <v>7684</v>
      </c>
      <c r="AA5079">
        <v>34.058300000000003</v>
      </c>
      <c r="AB5079">
        <v>-118.4208</v>
      </c>
      <c r="AC5079">
        <f t="shared" si="79"/>
        <v>0</v>
      </c>
    </row>
    <row r="5080" spans="1:29" x14ac:dyDescent="0.35">
      <c r="A5080">
        <v>200611834</v>
      </c>
      <c r="B5080" s="1">
        <v>44007</v>
      </c>
      <c r="C5080" s="1">
        <v>44006</v>
      </c>
      <c r="D5080">
        <v>2215</v>
      </c>
      <c r="E5080">
        <v>6</v>
      </c>
      <c r="F5080" t="s">
        <v>91</v>
      </c>
      <c r="G5080">
        <v>677</v>
      </c>
      <c r="H5080">
        <v>1</v>
      </c>
      <c r="I5080">
        <v>210</v>
      </c>
      <c r="J5080" t="s">
        <v>149</v>
      </c>
      <c r="K5080" t="s">
        <v>7685</v>
      </c>
      <c r="L5080">
        <v>21</v>
      </c>
      <c r="M5080" t="s">
        <v>30</v>
      </c>
      <c r="N5080" t="s">
        <v>73</v>
      </c>
      <c r="O5080">
        <v>102</v>
      </c>
      <c r="P5080" t="s">
        <v>186</v>
      </c>
      <c r="Q5080">
        <v>400</v>
      </c>
      <c r="R5080" t="s">
        <v>143</v>
      </c>
      <c r="S5080" t="s">
        <v>40</v>
      </c>
      <c r="T5080" t="s">
        <v>41</v>
      </c>
      <c r="U5080">
        <v>210</v>
      </c>
      <c r="Y5080" t="s">
        <v>4881</v>
      </c>
      <c r="Z5080" t="s">
        <v>255</v>
      </c>
      <c r="AA5080">
        <v>34.084899999999998</v>
      </c>
      <c r="AB5080">
        <v>-118.3091</v>
      </c>
      <c r="AC5080">
        <f t="shared" si="79"/>
        <v>0</v>
      </c>
    </row>
    <row r="5081" spans="1:29" x14ac:dyDescent="0.35">
      <c r="A5081">
        <v>200707721</v>
      </c>
      <c r="B5081" s="1">
        <v>43915</v>
      </c>
      <c r="C5081" s="1">
        <v>43906</v>
      </c>
      <c r="D5081">
        <v>1036</v>
      </c>
      <c r="E5081">
        <v>7</v>
      </c>
      <c r="F5081" t="s">
        <v>28</v>
      </c>
      <c r="G5081">
        <v>733</v>
      </c>
      <c r="H5081">
        <v>1</v>
      </c>
      <c r="I5081">
        <v>440</v>
      </c>
      <c r="J5081" t="s">
        <v>213</v>
      </c>
      <c r="K5081">
        <v>344</v>
      </c>
      <c r="L5081">
        <v>43</v>
      </c>
      <c r="M5081" t="s">
        <v>94</v>
      </c>
      <c r="N5081" t="s">
        <v>95</v>
      </c>
      <c r="O5081">
        <v>501</v>
      </c>
      <c r="P5081" t="s">
        <v>164</v>
      </c>
      <c r="S5081" t="s">
        <v>40</v>
      </c>
      <c r="T5081" t="s">
        <v>41</v>
      </c>
      <c r="U5081">
        <v>440</v>
      </c>
      <c r="Y5081" t="s">
        <v>7686</v>
      </c>
      <c r="AA5081">
        <v>34.063699999999997</v>
      </c>
      <c r="AB5081">
        <v>-118.3562</v>
      </c>
      <c r="AC5081">
        <f t="shared" si="79"/>
        <v>0</v>
      </c>
    </row>
    <row r="5082" spans="1:29" x14ac:dyDescent="0.35">
      <c r="A5082">
        <v>201109817</v>
      </c>
      <c r="B5082" s="1">
        <v>43978</v>
      </c>
      <c r="C5082" s="1">
        <v>43977</v>
      </c>
      <c r="D5082">
        <v>1430</v>
      </c>
      <c r="E5082">
        <v>11</v>
      </c>
      <c r="F5082" t="s">
        <v>64</v>
      </c>
      <c r="G5082">
        <v>1181</v>
      </c>
      <c r="H5082">
        <v>1</v>
      </c>
      <c r="I5082">
        <v>510</v>
      </c>
      <c r="J5082" t="s">
        <v>29</v>
      </c>
      <c r="L5082">
        <v>0</v>
      </c>
      <c r="O5082">
        <v>108</v>
      </c>
      <c r="P5082" t="s">
        <v>105</v>
      </c>
      <c r="S5082" t="s">
        <v>33</v>
      </c>
      <c r="T5082" t="s">
        <v>34</v>
      </c>
      <c r="U5082">
        <v>510</v>
      </c>
      <c r="Y5082" t="s">
        <v>61</v>
      </c>
      <c r="Z5082" t="s">
        <v>1549</v>
      </c>
      <c r="AA5082">
        <v>34.080599999999997</v>
      </c>
      <c r="AB5082">
        <v>-118.2616</v>
      </c>
      <c r="AC5082">
        <f t="shared" si="79"/>
        <v>1</v>
      </c>
    </row>
    <row r="5083" spans="1:29" x14ac:dyDescent="0.35">
      <c r="A5083">
        <v>200315550</v>
      </c>
      <c r="B5083" s="1">
        <v>44053</v>
      </c>
      <c r="C5083" s="1">
        <v>44053</v>
      </c>
      <c r="D5083">
        <v>930</v>
      </c>
      <c r="E5083">
        <v>3</v>
      </c>
      <c r="F5083" t="s">
        <v>43</v>
      </c>
      <c r="G5083">
        <v>397</v>
      </c>
      <c r="H5083">
        <v>1</v>
      </c>
      <c r="I5083">
        <v>510</v>
      </c>
      <c r="J5083" t="s">
        <v>29</v>
      </c>
      <c r="L5083">
        <v>0</v>
      </c>
      <c r="O5083">
        <v>101</v>
      </c>
      <c r="P5083" t="s">
        <v>32</v>
      </c>
      <c r="S5083" t="s">
        <v>40</v>
      </c>
      <c r="T5083" t="s">
        <v>41</v>
      </c>
      <c r="U5083">
        <v>510</v>
      </c>
      <c r="Y5083" t="s">
        <v>4430</v>
      </c>
      <c r="Z5083" t="s">
        <v>7687</v>
      </c>
      <c r="AA5083">
        <v>34.006100000000004</v>
      </c>
      <c r="AB5083">
        <v>-118.3013</v>
      </c>
      <c r="AC5083">
        <f t="shared" si="79"/>
        <v>0</v>
      </c>
    </row>
    <row r="5084" spans="1:29" x14ac:dyDescent="0.35">
      <c r="A5084">
        <v>200617704</v>
      </c>
      <c r="B5084" s="1">
        <v>44142</v>
      </c>
      <c r="C5084" s="1">
        <v>44141</v>
      </c>
      <c r="D5084">
        <v>1630</v>
      </c>
      <c r="E5084">
        <v>6</v>
      </c>
      <c r="F5084" t="s">
        <v>91</v>
      </c>
      <c r="G5084">
        <v>621</v>
      </c>
      <c r="H5084">
        <v>1</v>
      </c>
      <c r="I5084">
        <v>440</v>
      </c>
      <c r="J5084" t="s">
        <v>213</v>
      </c>
      <c r="K5084" t="s">
        <v>7688</v>
      </c>
      <c r="L5084">
        <v>55</v>
      </c>
      <c r="M5084" t="s">
        <v>30</v>
      </c>
      <c r="N5084" t="s">
        <v>73</v>
      </c>
      <c r="O5084">
        <v>121</v>
      </c>
      <c r="P5084" t="s">
        <v>246</v>
      </c>
      <c r="S5084" t="s">
        <v>40</v>
      </c>
      <c r="T5084" t="s">
        <v>41</v>
      </c>
      <c r="U5084">
        <v>440</v>
      </c>
      <c r="Y5084" t="s">
        <v>7689</v>
      </c>
      <c r="AA5084">
        <v>34.115900000000003</v>
      </c>
      <c r="AB5084">
        <v>-118.38679999999999</v>
      </c>
      <c r="AC5084">
        <f t="shared" si="79"/>
        <v>0</v>
      </c>
    </row>
    <row r="5085" spans="1:29" x14ac:dyDescent="0.35">
      <c r="A5085">
        <v>201115549</v>
      </c>
      <c r="B5085" s="1">
        <v>44144</v>
      </c>
      <c r="C5085" s="1">
        <v>44144</v>
      </c>
      <c r="D5085">
        <v>5</v>
      </c>
      <c r="E5085">
        <v>11</v>
      </c>
      <c r="F5085" t="s">
        <v>64</v>
      </c>
      <c r="G5085">
        <v>1128</v>
      </c>
      <c r="H5085">
        <v>1</v>
      </c>
      <c r="I5085">
        <v>510</v>
      </c>
      <c r="J5085" t="s">
        <v>29</v>
      </c>
      <c r="L5085">
        <v>0</v>
      </c>
      <c r="O5085">
        <v>101</v>
      </c>
      <c r="P5085" t="s">
        <v>32</v>
      </c>
      <c r="S5085" t="s">
        <v>40</v>
      </c>
      <c r="T5085" t="s">
        <v>41</v>
      </c>
      <c r="U5085">
        <v>510</v>
      </c>
      <c r="Y5085" t="s">
        <v>7690</v>
      </c>
      <c r="AA5085">
        <v>34.120100000000001</v>
      </c>
      <c r="AB5085">
        <v>-118.1824</v>
      </c>
      <c r="AC5085">
        <f t="shared" si="79"/>
        <v>0</v>
      </c>
    </row>
    <row r="5086" spans="1:29" x14ac:dyDescent="0.35">
      <c r="A5086">
        <v>200609934</v>
      </c>
      <c r="B5086" s="1">
        <v>43957</v>
      </c>
      <c r="C5086" s="1">
        <v>43952</v>
      </c>
      <c r="D5086">
        <v>1350</v>
      </c>
      <c r="E5086">
        <v>6</v>
      </c>
      <c r="F5086" t="s">
        <v>91</v>
      </c>
      <c r="G5086">
        <v>637</v>
      </c>
      <c r="H5086">
        <v>1</v>
      </c>
      <c r="I5086">
        <v>341</v>
      </c>
      <c r="J5086" t="s">
        <v>157</v>
      </c>
      <c r="K5086" t="s">
        <v>761</v>
      </c>
      <c r="L5086">
        <v>39</v>
      </c>
      <c r="M5086" t="s">
        <v>30</v>
      </c>
      <c r="N5086" t="s">
        <v>46</v>
      </c>
      <c r="O5086">
        <v>120</v>
      </c>
      <c r="P5086" t="s">
        <v>3376</v>
      </c>
      <c r="S5086" t="s">
        <v>40</v>
      </c>
      <c r="T5086" t="s">
        <v>41</v>
      </c>
      <c r="U5086">
        <v>341</v>
      </c>
      <c r="Y5086" t="s">
        <v>7691</v>
      </c>
      <c r="AA5086">
        <v>34.1038</v>
      </c>
      <c r="AB5086">
        <v>-118.3267</v>
      </c>
      <c r="AC5086">
        <f t="shared" si="79"/>
        <v>0</v>
      </c>
    </row>
    <row r="5087" spans="1:29" x14ac:dyDescent="0.35">
      <c r="A5087">
        <v>200210581</v>
      </c>
      <c r="B5087" s="1">
        <v>43975</v>
      </c>
      <c r="C5087" s="1">
        <v>43974</v>
      </c>
      <c r="D5087">
        <v>2030</v>
      </c>
      <c r="E5087">
        <v>2</v>
      </c>
      <c r="F5087" t="s">
        <v>56</v>
      </c>
      <c r="G5087">
        <v>237</v>
      </c>
      <c r="H5087">
        <v>1</v>
      </c>
      <c r="I5087">
        <v>330</v>
      </c>
      <c r="J5087" t="s">
        <v>37</v>
      </c>
      <c r="K5087" t="s">
        <v>7692</v>
      </c>
      <c r="L5087">
        <v>29</v>
      </c>
      <c r="M5087" t="s">
        <v>30</v>
      </c>
      <c r="N5087" t="s">
        <v>163</v>
      </c>
      <c r="O5087">
        <v>101</v>
      </c>
      <c r="P5087" t="s">
        <v>32</v>
      </c>
      <c r="S5087" t="s">
        <v>40</v>
      </c>
      <c r="T5087" t="s">
        <v>41</v>
      </c>
      <c r="U5087">
        <v>330</v>
      </c>
      <c r="Y5087" t="s">
        <v>1727</v>
      </c>
      <c r="Z5087" t="s">
        <v>3590</v>
      </c>
      <c r="AA5087">
        <v>34.063400000000001</v>
      </c>
      <c r="AB5087">
        <v>-118.26300000000001</v>
      </c>
      <c r="AC5087">
        <f t="shared" si="79"/>
        <v>0</v>
      </c>
    </row>
    <row r="5088" spans="1:29" x14ac:dyDescent="0.35">
      <c r="A5088">
        <v>200513180</v>
      </c>
      <c r="B5088" s="1">
        <v>44063</v>
      </c>
      <c r="C5088" s="1">
        <v>44063</v>
      </c>
      <c r="D5088">
        <v>1040</v>
      </c>
      <c r="E5088">
        <v>5</v>
      </c>
      <c r="F5088" t="s">
        <v>98</v>
      </c>
      <c r="G5088">
        <v>564</v>
      </c>
      <c r="H5088">
        <v>1</v>
      </c>
      <c r="I5088">
        <v>236</v>
      </c>
      <c r="J5088" t="s">
        <v>692</v>
      </c>
      <c r="K5088" t="s">
        <v>7693</v>
      </c>
      <c r="L5088">
        <v>41</v>
      </c>
      <c r="M5088" t="s">
        <v>94</v>
      </c>
      <c r="N5088" t="s">
        <v>163</v>
      </c>
      <c r="O5088">
        <v>501</v>
      </c>
      <c r="P5088" t="s">
        <v>164</v>
      </c>
      <c r="Q5088">
        <v>216</v>
      </c>
      <c r="R5088" t="s">
        <v>1006</v>
      </c>
      <c r="S5088" t="s">
        <v>84</v>
      </c>
      <c r="T5088" t="s">
        <v>85</v>
      </c>
      <c r="U5088">
        <v>236</v>
      </c>
      <c r="Y5088" t="s">
        <v>7694</v>
      </c>
      <c r="AA5088">
        <v>33.742400000000004</v>
      </c>
      <c r="AB5088">
        <v>-118.2814</v>
      </c>
      <c r="AC5088">
        <f t="shared" si="79"/>
        <v>0</v>
      </c>
    </row>
    <row r="5089" spans="1:29" x14ac:dyDescent="0.35">
      <c r="A5089">
        <v>200711591</v>
      </c>
      <c r="B5089" s="1">
        <v>44026</v>
      </c>
      <c r="C5089" s="1">
        <v>44025</v>
      </c>
      <c r="D5089">
        <v>225</v>
      </c>
      <c r="E5089">
        <v>7</v>
      </c>
      <c r="F5089" t="s">
        <v>28</v>
      </c>
      <c r="G5089">
        <v>762</v>
      </c>
      <c r="H5089">
        <v>1</v>
      </c>
      <c r="I5089">
        <v>510</v>
      </c>
      <c r="J5089" t="s">
        <v>29</v>
      </c>
      <c r="L5089">
        <v>0</v>
      </c>
      <c r="O5089">
        <v>123</v>
      </c>
      <c r="P5089" t="s">
        <v>290</v>
      </c>
      <c r="S5089" t="s">
        <v>40</v>
      </c>
      <c r="T5089" t="s">
        <v>41</v>
      </c>
      <c r="U5089">
        <v>510</v>
      </c>
      <c r="Y5089" t="s">
        <v>7695</v>
      </c>
      <c r="AA5089">
        <v>34.048000000000002</v>
      </c>
      <c r="AB5089">
        <v>-118.36969999999999</v>
      </c>
      <c r="AC5089">
        <f t="shared" si="79"/>
        <v>0</v>
      </c>
    </row>
    <row r="5090" spans="1:29" x14ac:dyDescent="0.35">
      <c r="A5090">
        <v>200314650</v>
      </c>
      <c r="B5090" s="1">
        <v>44035</v>
      </c>
      <c r="C5090" s="1">
        <v>44021</v>
      </c>
      <c r="D5090">
        <v>800</v>
      </c>
      <c r="E5090">
        <v>3</v>
      </c>
      <c r="F5090" t="s">
        <v>43</v>
      </c>
      <c r="G5090">
        <v>341</v>
      </c>
      <c r="H5090">
        <v>2</v>
      </c>
      <c r="I5090">
        <v>354</v>
      </c>
      <c r="J5090" t="s">
        <v>167</v>
      </c>
      <c r="K5090" t="s">
        <v>7696</v>
      </c>
      <c r="L5090">
        <v>80</v>
      </c>
      <c r="M5090" t="s">
        <v>30</v>
      </c>
      <c r="N5090" t="s">
        <v>163</v>
      </c>
      <c r="O5090">
        <v>501</v>
      </c>
      <c r="P5090" t="s">
        <v>164</v>
      </c>
      <c r="S5090" t="s">
        <v>40</v>
      </c>
      <c r="T5090" t="s">
        <v>41</v>
      </c>
      <c r="U5090">
        <v>354</v>
      </c>
      <c r="Y5090" t="s">
        <v>7697</v>
      </c>
      <c r="AA5090">
        <v>34.016199999999998</v>
      </c>
      <c r="AB5090">
        <v>-118.3651</v>
      </c>
      <c r="AC5090">
        <f t="shared" si="79"/>
        <v>0</v>
      </c>
    </row>
    <row r="5091" spans="1:29" x14ac:dyDescent="0.35">
      <c r="A5091">
        <v>200311352</v>
      </c>
      <c r="B5091" s="1">
        <v>43965</v>
      </c>
      <c r="C5091" s="1">
        <v>43963</v>
      </c>
      <c r="D5091">
        <v>1330</v>
      </c>
      <c r="E5091">
        <v>3</v>
      </c>
      <c r="F5091" t="s">
        <v>43</v>
      </c>
      <c r="G5091">
        <v>314</v>
      </c>
      <c r="H5091">
        <v>1</v>
      </c>
      <c r="I5091">
        <v>440</v>
      </c>
      <c r="J5091" t="s">
        <v>213</v>
      </c>
      <c r="K5091">
        <v>344</v>
      </c>
      <c r="L5091">
        <v>24</v>
      </c>
      <c r="M5091" t="s">
        <v>30</v>
      </c>
      <c r="N5091" t="s">
        <v>163</v>
      </c>
      <c r="O5091">
        <v>504</v>
      </c>
      <c r="P5091" t="s">
        <v>673</v>
      </c>
      <c r="S5091" t="s">
        <v>40</v>
      </c>
      <c r="T5091" t="s">
        <v>41</v>
      </c>
      <c r="U5091">
        <v>440</v>
      </c>
      <c r="Y5091" t="s">
        <v>7698</v>
      </c>
      <c r="AA5091">
        <v>34.036000000000001</v>
      </c>
      <c r="AB5091">
        <v>-118.3189</v>
      </c>
      <c r="AC5091">
        <f t="shared" si="79"/>
        <v>0</v>
      </c>
    </row>
    <row r="5092" spans="1:29" x14ac:dyDescent="0.35">
      <c r="A5092">
        <v>200110943</v>
      </c>
      <c r="B5092" s="1">
        <v>43945</v>
      </c>
      <c r="C5092" s="1">
        <v>43939</v>
      </c>
      <c r="D5092">
        <v>1230</v>
      </c>
      <c r="E5092">
        <v>1</v>
      </c>
      <c r="F5092" t="s">
        <v>36</v>
      </c>
      <c r="G5092">
        <v>192</v>
      </c>
      <c r="H5092">
        <v>1</v>
      </c>
      <c r="I5092">
        <v>121</v>
      </c>
      <c r="J5092" t="s">
        <v>227</v>
      </c>
      <c r="K5092" t="s">
        <v>7699</v>
      </c>
      <c r="L5092">
        <v>23</v>
      </c>
      <c r="M5092" t="s">
        <v>94</v>
      </c>
      <c r="N5092" t="s">
        <v>163</v>
      </c>
      <c r="O5092">
        <v>401</v>
      </c>
      <c r="P5092" t="s">
        <v>231</v>
      </c>
      <c r="Q5092">
        <v>400</v>
      </c>
      <c r="R5092" t="s">
        <v>143</v>
      </c>
      <c r="S5092" t="s">
        <v>84</v>
      </c>
      <c r="T5092" t="s">
        <v>85</v>
      </c>
      <c r="U5092">
        <v>121</v>
      </c>
      <c r="Y5092" t="s">
        <v>5621</v>
      </c>
      <c r="AA5092">
        <v>34.036299999999997</v>
      </c>
      <c r="AB5092">
        <v>-118.2672</v>
      </c>
      <c r="AC5092">
        <f t="shared" si="79"/>
        <v>0</v>
      </c>
    </row>
    <row r="5093" spans="1:29" x14ac:dyDescent="0.35">
      <c r="A5093">
        <v>200410856</v>
      </c>
      <c r="B5093" s="1">
        <v>44028</v>
      </c>
      <c r="C5093" s="1">
        <v>44026</v>
      </c>
      <c r="D5093">
        <v>1800</v>
      </c>
      <c r="E5093">
        <v>4</v>
      </c>
      <c r="F5093" t="s">
        <v>54</v>
      </c>
      <c r="G5093">
        <v>406</v>
      </c>
      <c r="H5093">
        <v>1</v>
      </c>
      <c r="I5093">
        <v>330</v>
      </c>
      <c r="J5093" t="s">
        <v>37</v>
      </c>
      <c r="K5093" t="s">
        <v>690</v>
      </c>
      <c r="L5093">
        <v>54</v>
      </c>
      <c r="M5093" t="s">
        <v>30</v>
      </c>
      <c r="N5093" t="s">
        <v>31</v>
      </c>
      <c r="O5093">
        <v>101</v>
      </c>
      <c r="P5093" t="s">
        <v>32</v>
      </c>
      <c r="S5093" t="s">
        <v>40</v>
      </c>
      <c r="T5093" t="s">
        <v>41</v>
      </c>
      <c r="U5093">
        <v>330</v>
      </c>
      <c r="Y5093" t="s">
        <v>7700</v>
      </c>
      <c r="AA5093">
        <v>34.097900000000003</v>
      </c>
      <c r="AB5093">
        <v>-118.18389999999999</v>
      </c>
      <c r="AC5093">
        <f t="shared" si="79"/>
        <v>0</v>
      </c>
    </row>
    <row r="5094" spans="1:29" x14ac:dyDescent="0.35">
      <c r="A5094">
        <v>201104532</v>
      </c>
      <c r="B5094" s="1">
        <v>43843</v>
      </c>
      <c r="C5094" s="1">
        <v>43841</v>
      </c>
      <c r="D5094">
        <v>800</v>
      </c>
      <c r="E5094">
        <v>11</v>
      </c>
      <c r="F5094" t="s">
        <v>64</v>
      </c>
      <c r="G5094">
        <v>1102</v>
      </c>
      <c r="H5094">
        <v>2</v>
      </c>
      <c r="I5094">
        <v>354</v>
      </c>
      <c r="J5094" t="s">
        <v>167</v>
      </c>
      <c r="K5094" t="s">
        <v>7701</v>
      </c>
      <c r="L5094">
        <v>65</v>
      </c>
      <c r="M5094" t="s">
        <v>94</v>
      </c>
      <c r="N5094" t="s">
        <v>95</v>
      </c>
      <c r="O5094">
        <v>501</v>
      </c>
      <c r="P5094" t="s">
        <v>164</v>
      </c>
      <c r="S5094" t="s">
        <v>40</v>
      </c>
      <c r="T5094" t="s">
        <v>41</v>
      </c>
      <c r="U5094">
        <v>354</v>
      </c>
      <c r="Y5094" t="s">
        <v>7702</v>
      </c>
      <c r="AA5094">
        <v>34.135300000000001</v>
      </c>
      <c r="AB5094">
        <v>-118.26900000000001</v>
      </c>
      <c r="AC5094">
        <f t="shared" si="79"/>
        <v>0</v>
      </c>
    </row>
    <row r="5095" spans="1:29" x14ac:dyDescent="0.35">
      <c r="A5095">
        <v>200716008</v>
      </c>
      <c r="B5095" s="1">
        <v>44150</v>
      </c>
      <c r="C5095" s="1">
        <v>44150</v>
      </c>
      <c r="D5095">
        <v>1531</v>
      </c>
      <c r="E5095">
        <v>7</v>
      </c>
      <c r="F5095" t="s">
        <v>28</v>
      </c>
      <c r="G5095">
        <v>724</v>
      </c>
      <c r="H5095">
        <v>1</v>
      </c>
      <c r="I5095">
        <v>761</v>
      </c>
      <c r="J5095" t="s">
        <v>403</v>
      </c>
      <c r="K5095" t="s">
        <v>7703</v>
      </c>
      <c r="L5095">
        <v>22</v>
      </c>
      <c r="M5095" t="s">
        <v>94</v>
      </c>
      <c r="N5095" t="s">
        <v>31</v>
      </c>
      <c r="O5095">
        <v>415</v>
      </c>
      <c r="P5095" t="s">
        <v>1812</v>
      </c>
      <c r="Q5095">
        <v>200</v>
      </c>
      <c r="R5095" t="s">
        <v>663</v>
      </c>
      <c r="S5095" t="s">
        <v>84</v>
      </c>
      <c r="T5095" t="s">
        <v>85</v>
      </c>
      <c r="U5095">
        <v>761</v>
      </c>
      <c r="V5095">
        <v>998</v>
      </c>
      <c r="Y5095" t="s">
        <v>3910</v>
      </c>
      <c r="AA5095">
        <v>34.0747</v>
      </c>
      <c r="AB5095">
        <v>-118.3563</v>
      </c>
      <c r="AC5095">
        <f t="shared" si="79"/>
        <v>0</v>
      </c>
    </row>
    <row r="5096" spans="1:29" x14ac:dyDescent="0.35">
      <c r="A5096">
        <v>200916434</v>
      </c>
      <c r="B5096" s="1">
        <v>44129</v>
      </c>
      <c r="C5096" s="1">
        <v>44129</v>
      </c>
      <c r="D5096">
        <v>1805</v>
      </c>
      <c r="E5096">
        <v>9</v>
      </c>
      <c r="F5096" t="s">
        <v>49</v>
      </c>
      <c r="G5096">
        <v>989</v>
      </c>
      <c r="H5096">
        <v>2</v>
      </c>
      <c r="I5096">
        <v>624</v>
      </c>
      <c r="J5096" t="s">
        <v>171</v>
      </c>
      <c r="K5096">
        <v>429</v>
      </c>
      <c r="L5096">
        <v>47</v>
      </c>
      <c r="M5096" t="s">
        <v>30</v>
      </c>
      <c r="N5096" t="s">
        <v>73</v>
      </c>
      <c r="O5096">
        <v>406</v>
      </c>
      <c r="P5096" t="s">
        <v>582</v>
      </c>
      <c r="Q5096">
        <v>400</v>
      </c>
      <c r="R5096" t="s">
        <v>143</v>
      </c>
      <c r="S5096" t="s">
        <v>40</v>
      </c>
      <c r="T5096" t="s">
        <v>41</v>
      </c>
      <c r="U5096">
        <v>624</v>
      </c>
      <c r="Y5096" t="s">
        <v>7704</v>
      </c>
      <c r="AA5096">
        <v>34.148699999999998</v>
      </c>
      <c r="AB5096">
        <v>-118.43519999999999</v>
      </c>
      <c r="AC5096">
        <f t="shared" si="79"/>
        <v>0</v>
      </c>
    </row>
    <row r="5097" spans="1:29" x14ac:dyDescent="0.35">
      <c r="A5097">
        <v>200109981</v>
      </c>
      <c r="B5097" s="1">
        <v>43923</v>
      </c>
      <c r="C5097" s="1">
        <v>43912</v>
      </c>
      <c r="D5097">
        <v>2112</v>
      </c>
      <c r="E5097">
        <v>1</v>
      </c>
      <c r="F5097" t="s">
        <v>36</v>
      </c>
      <c r="G5097">
        <v>159</v>
      </c>
      <c r="H5097">
        <v>2</v>
      </c>
      <c r="I5097">
        <v>624</v>
      </c>
      <c r="J5097" t="s">
        <v>171</v>
      </c>
      <c r="K5097" t="s">
        <v>7705</v>
      </c>
      <c r="L5097">
        <v>30</v>
      </c>
      <c r="M5097" t="s">
        <v>30</v>
      </c>
      <c r="N5097" t="s">
        <v>73</v>
      </c>
      <c r="O5097">
        <v>101</v>
      </c>
      <c r="P5097" t="s">
        <v>32</v>
      </c>
      <c r="Q5097">
        <v>500</v>
      </c>
      <c r="R5097" t="s">
        <v>184</v>
      </c>
      <c r="S5097" t="s">
        <v>40</v>
      </c>
      <c r="T5097" t="s">
        <v>41</v>
      </c>
      <c r="U5097">
        <v>624</v>
      </c>
      <c r="Y5097" t="s">
        <v>6350</v>
      </c>
      <c r="AA5097">
        <v>34.038400000000003</v>
      </c>
      <c r="AB5097">
        <v>-118.2294</v>
      </c>
      <c r="AC5097">
        <f t="shared" si="79"/>
        <v>0</v>
      </c>
    </row>
    <row r="5098" spans="1:29" x14ac:dyDescent="0.35">
      <c r="A5098">
        <v>201009750</v>
      </c>
      <c r="B5098" s="1">
        <v>43987</v>
      </c>
      <c r="C5098" s="1">
        <v>43987</v>
      </c>
      <c r="D5098">
        <v>935</v>
      </c>
      <c r="E5098">
        <v>10</v>
      </c>
      <c r="F5098" t="s">
        <v>103</v>
      </c>
      <c r="G5098">
        <v>1044</v>
      </c>
      <c r="H5098">
        <v>2</v>
      </c>
      <c r="I5098">
        <v>900</v>
      </c>
      <c r="J5098" t="s">
        <v>197</v>
      </c>
      <c r="K5098" t="s">
        <v>7706</v>
      </c>
      <c r="L5098">
        <v>38</v>
      </c>
      <c r="M5098" t="s">
        <v>94</v>
      </c>
      <c r="N5098" t="s">
        <v>95</v>
      </c>
      <c r="O5098">
        <v>501</v>
      </c>
      <c r="P5098" t="s">
        <v>164</v>
      </c>
      <c r="S5098" t="s">
        <v>84</v>
      </c>
      <c r="T5098" t="s">
        <v>85</v>
      </c>
      <c r="U5098">
        <v>900</v>
      </c>
      <c r="Y5098" t="s">
        <v>1695</v>
      </c>
      <c r="AA5098">
        <v>34.177500000000002</v>
      </c>
      <c r="AB5098">
        <v>-118.5337</v>
      </c>
      <c r="AC5098">
        <f t="shared" si="79"/>
        <v>0</v>
      </c>
    </row>
    <row r="5099" spans="1:29" x14ac:dyDescent="0.35">
      <c r="A5099">
        <v>200305300</v>
      </c>
      <c r="B5099" s="1">
        <v>43853</v>
      </c>
      <c r="C5099" s="1">
        <v>43852</v>
      </c>
      <c r="D5099">
        <v>1500</v>
      </c>
      <c r="E5099">
        <v>3</v>
      </c>
      <c r="F5099" t="s">
        <v>43</v>
      </c>
      <c r="G5099">
        <v>394</v>
      </c>
      <c r="H5099">
        <v>1</v>
      </c>
      <c r="I5099">
        <v>510</v>
      </c>
      <c r="J5099" t="s">
        <v>29</v>
      </c>
      <c r="L5099">
        <v>0</v>
      </c>
      <c r="O5099">
        <v>101</v>
      </c>
      <c r="P5099" t="s">
        <v>32</v>
      </c>
      <c r="S5099" t="s">
        <v>40</v>
      </c>
      <c r="T5099" t="s">
        <v>41</v>
      </c>
      <c r="U5099">
        <v>510</v>
      </c>
      <c r="Y5099" t="s">
        <v>7707</v>
      </c>
      <c r="AA5099">
        <v>34.007300000000001</v>
      </c>
      <c r="AB5099">
        <v>-118.3182</v>
      </c>
      <c r="AC5099">
        <f t="shared" si="79"/>
        <v>0</v>
      </c>
    </row>
    <row r="5100" spans="1:29" x14ac:dyDescent="0.35">
      <c r="A5100">
        <v>200214001</v>
      </c>
      <c r="B5100" s="1">
        <v>44063</v>
      </c>
      <c r="C5100" s="1">
        <v>44063</v>
      </c>
      <c r="D5100">
        <v>1220</v>
      </c>
      <c r="E5100">
        <v>2</v>
      </c>
      <c r="F5100" t="s">
        <v>56</v>
      </c>
      <c r="G5100">
        <v>289</v>
      </c>
      <c r="H5100">
        <v>1</v>
      </c>
      <c r="I5100">
        <v>230</v>
      </c>
      <c r="J5100" t="s">
        <v>161</v>
      </c>
      <c r="K5100" t="s">
        <v>7708</v>
      </c>
      <c r="L5100">
        <v>24</v>
      </c>
      <c r="M5100" t="s">
        <v>30</v>
      </c>
      <c r="N5100" t="s">
        <v>95</v>
      </c>
      <c r="O5100">
        <v>101</v>
      </c>
      <c r="P5100" t="s">
        <v>32</v>
      </c>
      <c r="Q5100">
        <v>106</v>
      </c>
      <c r="R5100" t="s">
        <v>592</v>
      </c>
      <c r="S5100" t="s">
        <v>40</v>
      </c>
      <c r="T5100" t="s">
        <v>41</v>
      </c>
      <c r="U5100">
        <v>230</v>
      </c>
      <c r="V5100">
        <v>998</v>
      </c>
      <c r="Y5100" t="s">
        <v>962</v>
      </c>
      <c r="Z5100" t="s">
        <v>7709</v>
      </c>
      <c r="AA5100">
        <v>34.047699999999999</v>
      </c>
      <c r="AB5100">
        <v>-118.27509999999999</v>
      </c>
      <c r="AC5100">
        <f t="shared" si="79"/>
        <v>0</v>
      </c>
    </row>
    <row r="5101" spans="1:29" x14ac:dyDescent="0.35">
      <c r="A5101">
        <v>200111463</v>
      </c>
      <c r="B5101" s="1">
        <v>43958</v>
      </c>
      <c r="C5101" s="1">
        <v>43958</v>
      </c>
      <c r="D5101">
        <v>1515</v>
      </c>
      <c r="E5101">
        <v>1</v>
      </c>
      <c r="F5101" t="s">
        <v>36</v>
      </c>
      <c r="G5101">
        <v>111</v>
      </c>
      <c r="H5101">
        <v>2</v>
      </c>
      <c r="I5101">
        <v>624</v>
      </c>
      <c r="J5101" t="s">
        <v>171</v>
      </c>
      <c r="K5101" t="s">
        <v>7710</v>
      </c>
      <c r="L5101">
        <v>47</v>
      </c>
      <c r="M5101" t="s">
        <v>30</v>
      </c>
      <c r="N5101" t="s">
        <v>95</v>
      </c>
      <c r="O5101">
        <v>118</v>
      </c>
      <c r="P5101" t="s">
        <v>858</v>
      </c>
      <c r="Q5101">
        <v>400</v>
      </c>
      <c r="R5101" t="s">
        <v>143</v>
      </c>
      <c r="S5101" t="s">
        <v>84</v>
      </c>
      <c r="T5101" t="s">
        <v>85</v>
      </c>
      <c r="U5101">
        <v>624</v>
      </c>
      <c r="Y5101" t="s">
        <v>7711</v>
      </c>
      <c r="AA5101">
        <v>34.064399999999999</v>
      </c>
      <c r="AB5101">
        <v>-118.23869999999999</v>
      </c>
      <c r="AC5101">
        <f t="shared" si="79"/>
        <v>0</v>
      </c>
    </row>
    <row r="5102" spans="1:29" x14ac:dyDescent="0.35">
      <c r="A5102">
        <v>200208736</v>
      </c>
      <c r="B5102" s="1">
        <v>43930</v>
      </c>
      <c r="C5102" s="1">
        <v>43929</v>
      </c>
      <c r="D5102">
        <v>1730</v>
      </c>
      <c r="E5102">
        <v>2</v>
      </c>
      <c r="F5102" t="s">
        <v>56</v>
      </c>
      <c r="G5102">
        <v>236</v>
      </c>
      <c r="H5102">
        <v>1</v>
      </c>
      <c r="I5102">
        <v>510</v>
      </c>
      <c r="J5102" t="s">
        <v>29</v>
      </c>
      <c r="L5102">
        <v>0</v>
      </c>
      <c r="O5102">
        <v>101</v>
      </c>
      <c r="P5102" t="s">
        <v>32</v>
      </c>
      <c r="S5102" t="s">
        <v>40</v>
      </c>
      <c r="T5102" t="s">
        <v>41</v>
      </c>
      <c r="U5102">
        <v>510</v>
      </c>
      <c r="Y5102" t="s">
        <v>7712</v>
      </c>
      <c r="AA5102">
        <v>34.064399999999999</v>
      </c>
      <c r="AB5102">
        <v>-118.26860000000001</v>
      </c>
      <c r="AC5102">
        <f t="shared" si="79"/>
        <v>0</v>
      </c>
    </row>
    <row r="5103" spans="1:29" x14ac:dyDescent="0.35">
      <c r="A5103">
        <v>200117909</v>
      </c>
      <c r="B5103" s="1">
        <v>44088</v>
      </c>
      <c r="C5103" s="1">
        <v>44071</v>
      </c>
      <c r="D5103">
        <v>2120</v>
      </c>
      <c r="E5103">
        <v>1</v>
      </c>
      <c r="F5103" t="s">
        <v>36</v>
      </c>
      <c r="G5103">
        <v>185</v>
      </c>
      <c r="H5103">
        <v>1</v>
      </c>
      <c r="I5103">
        <v>330</v>
      </c>
      <c r="J5103" t="s">
        <v>37</v>
      </c>
      <c r="K5103" t="s">
        <v>2503</v>
      </c>
      <c r="L5103">
        <v>31</v>
      </c>
      <c r="M5103" t="s">
        <v>30</v>
      </c>
      <c r="N5103" t="s">
        <v>163</v>
      </c>
      <c r="O5103">
        <v>101</v>
      </c>
      <c r="P5103" t="s">
        <v>32</v>
      </c>
      <c r="S5103" t="s">
        <v>40</v>
      </c>
      <c r="T5103" t="s">
        <v>41</v>
      </c>
      <c r="U5103">
        <v>330</v>
      </c>
      <c r="Y5103" t="s">
        <v>382</v>
      </c>
      <c r="Z5103" t="s">
        <v>962</v>
      </c>
      <c r="AA5103">
        <v>34.040199999999999</v>
      </c>
      <c r="AB5103">
        <v>-118.2598</v>
      </c>
      <c r="AC5103">
        <f t="shared" si="79"/>
        <v>0</v>
      </c>
    </row>
    <row r="5104" spans="1:29" x14ac:dyDescent="0.35">
      <c r="A5104">
        <v>200908573</v>
      </c>
      <c r="B5104" s="1">
        <v>43938</v>
      </c>
      <c r="C5104" s="1">
        <v>43927</v>
      </c>
      <c r="D5104">
        <v>130</v>
      </c>
      <c r="E5104">
        <v>9</v>
      </c>
      <c r="F5104" t="s">
        <v>49</v>
      </c>
      <c r="G5104">
        <v>911</v>
      </c>
      <c r="H5104">
        <v>1</v>
      </c>
      <c r="I5104">
        <v>440</v>
      </c>
      <c r="J5104" t="s">
        <v>213</v>
      </c>
      <c r="K5104">
        <v>344</v>
      </c>
      <c r="L5104">
        <v>35</v>
      </c>
      <c r="M5104" t="s">
        <v>94</v>
      </c>
      <c r="N5104" t="s">
        <v>73</v>
      </c>
      <c r="O5104">
        <v>101</v>
      </c>
      <c r="P5104" t="s">
        <v>32</v>
      </c>
      <c r="S5104" t="s">
        <v>40</v>
      </c>
      <c r="T5104" t="s">
        <v>41</v>
      </c>
      <c r="U5104">
        <v>440</v>
      </c>
      <c r="Y5104" t="s">
        <v>7713</v>
      </c>
      <c r="AA5104">
        <v>34.199399999999997</v>
      </c>
      <c r="AB5104">
        <v>-118.4684</v>
      </c>
      <c r="AC5104">
        <f t="shared" si="79"/>
        <v>0</v>
      </c>
    </row>
    <row r="5105" spans="1:29" x14ac:dyDescent="0.35">
      <c r="A5105">
        <v>200207554</v>
      </c>
      <c r="B5105" s="1">
        <v>43900</v>
      </c>
      <c r="C5105" s="1">
        <v>43900</v>
      </c>
      <c r="D5105">
        <v>1810</v>
      </c>
      <c r="E5105">
        <v>2</v>
      </c>
      <c r="F5105" t="s">
        <v>56</v>
      </c>
      <c r="G5105">
        <v>271</v>
      </c>
      <c r="H5105">
        <v>2</v>
      </c>
      <c r="I5105">
        <v>900</v>
      </c>
      <c r="J5105" t="s">
        <v>197</v>
      </c>
      <c r="K5105" t="s">
        <v>7714</v>
      </c>
      <c r="L5105">
        <v>0</v>
      </c>
      <c r="M5105" t="s">
        <v>30</v>
      </c>
      <c r="N5105" t="s">
        <v>73</v>
      </c>
      <c r="O5105">
        <v>108</v>
      </c>
      <c r="P5105" t="s">
        <v>105</v>
      </c>
      <c r="S5105" t="s">
        <v>40</v>
      </c>
      <c r="T5105" t="s">
        <v>41</v>
      </c>
      <c r="U5105">
        <v>900</v>
      </c>
      <c r="Y5105" t="s">
        <v>7715</v>
      </c>
      <c r="AA5105">
        <v>34.052900000000001</v>
      </c>
      <c r="AB5105">
        <v>-118.28189999999999</v>
      </c>
      <c r="AC5105">
        <f t="shared" si="79"/>
        <v>0</v>
      </c>
    </row>
    <row r="5106" spans="1:29" x14ac:dyDescent="0.35">
      <c r="A5106">
        <v>200619708</v>
      </c>
      <c r="B5106" s="1">
        <v>44192</v>
      </c>
      <c r="C5106" s="1">
        <v>44192</v>
      </c>
      <c r="D5106">
        <v>1037</v>
      </c>
      <c r="E5106">
        <v>6</v>
      </c>
      <c r="F5106" t="s">
        <v>91</v>
      </c>
      <c r="G5106">
        <v>636</v>
      </c>
      <c r="H5106">
        <v>2</v>
      </c>
      <c r="I5106">
        <v>647</v>
      </c>
      <c r="J5106" t="s">
        <v>2925</v>
      </c>
      <c r="K5106" t="s">
        <v>7716</v>
      </c>
      <c r="L5106">
        <v>38</v>
      </c>
      <c r="M5106" t="s">
        <v>30</v>
      </c>
      <c r="N5106" t="s">
        <v>73</v>
      </c>
      <c r="O5106">
        <v>101</v>
      </c>
      <c r="P5106" t="s">
        <v>32</v>
      </c>
      <c r="Q5106">
        <v>500</v>
      </c>
      <c r="R5106" t="s">
        <v>184</v>
      </c>
      <c r="S5106" t="s">
        <v>33</v>
      </c>
      <c r="T5106" t="s">
        <v>34</v>
      </c>
      <c r="U5106">
        <v>647</v>
      </c>
      <c r="Y5106" t="s">
        <v>3460</v>
      </c>
      <c r="Z5106" t="s">
        <v>1766</v>
      </c>
      <c r="AA5106">
        <v>34.103200000000001</v>
      </c>
      <c r="AB5106">
        <v>-118.33620000000001</v>
      </c>
      <c r="AC5106">
        <f t="shared" si="79"/>
        <v>1</v>
      </c>
    </row>
    <row r="5107" spans="1:29" x14ac:dyDescent="0.35">
      <c r="A5107">
        <v>200908119</v>
      </c>
      <c r="B5107" s="1">
        <v>43924</v>
      </c>
      <c r="C5107" s="1">
        <v>43920</v>
      </c>
      <c r="D5107">
        <v>1200</v>
      </c>
      <c r="E5107">
        <v>9</v>
      </c>
      <c r="F5107" t="s">
        <v>49</v>
      </c>
      <c r="G5107">
        <v>906</v>
      </c>
      <c r="H5107">
        <v>1</v>
      </c>
      <c r="I5107">
        <v>420</v>
      </c>
      <c r="J5107" t="s">
        <v>352</v>
      </c>
      <c r="L5107">
        <v>0</v>
      </c>
      <c r="O5107">
        <v>101</v>
      </c>
      <c r="P5107" t="s">
        <v>32</v>
      </c>
      <c r="S5107" t="s">
        <v>40</v>
      </c>
      <c r="T5107" t="s">
        <v>41</v>
      </c>
      <c r="U5107">
        <v>420</v>
      </c>
      <c r="Y5107" t="s">
        <v>5239</v>
      </c>
      <c r="AA5107">
        <v>34.206000000000003</v>
      </c>
      <c r="AB5107">
        <v>-118.44450000000001</v>
      </c>
      <c r="AC5107">
        <f t="shared" si="79"/>
        <v>0</v>
      </c>
    </row>
    <row r="5108" spans="1:29" x14ac:dyDescent="0.35">
      <c r="A5108">
        <v>200616456</v>
      </c>
      <c r="B5108" s="1">
        <v>44113</v>
      </c>
      <c r="C5108" s="1">
        <v>44112</v>
      </c>
      <c r="D5108">
        <v>1815</v>
      </c>
      <c r="E5108">
        <v>6</v>
      </c>
      <c r="F5108" t="s">
        <v>91</v>
      </c>
      <c r="G5108">
        <v>628</v>
      </c>
      <c r="H5108">
        <v>1</v>
      </c>
      <c r="I5108">
        <v>440</v>
      </c>
      <c r="J5108" t="s">
        <v>213</v>
      </c>
      <c r="K5108" t="s">
        <v>1596</v>
      </c>
      <c r="L5108">
        <v>0</v>
      </c>
      <c r="M5108" t="s">
        <v>46</v>
      </c>
      <c r="N5108" t="s">
        <v>46</v>
      </c>
      <c r="O5108">
        <v>402</v>
      </c>
      <c r="P5108" t="s">
        <v>195</v>
      </c>
      <c r="S5108" t="s">
        <v>40</v>
      </c>
      <c r="T5108" t="s">
        <v>41</v>
      </c>
      <c r="U5108">
        <v>440</v>
      </c>
      <c r="Y5108" t="s">
        <v>7717</v>
      </c>
      <c r="AA5108">
        <v>34.105200000000004</v>
      </c>
      <c r="AB5108">
        <v>-118.3193</v>
      </c>
      <c r="AC5108">
        <f t="shared" si="79"/>
        <v>0</v>
      </c>
    </row>
    <row r="5109" spans="1:29" x14ac:dyDescent="0.35">
      <c r="A5109">
        <v>201005860</v>
      </c>
      <c r="B5109" s="1">
        <v>43873</v>
      </c>
      <c r="C5109" s="1">
        <v>43873</v>
      </c>
      <c r="D5109">
        <v>930</v>
      </c>
      <c r="E5109">
        <v>10</v>
      </c>
      <c r="F5109" t="s">
        <v>103</v>
      </c>
      <c r="G5109">
        <v>1001</v>
      </c>
      <c r="H5109">
        <v>1</v>
      </c>
      <c r="I5109">
        <v>440</v>
      </c>
      <c r="J5109" t="s">
        <v>213</v>
      </c>
      <c r="K5109" t="s">
        <v>761</v>
      </c>
      <c r="L5109">
        <v>49</v>
      </c>
      <c r="M5109" t="s">
        <v>30</v>
      </c>
      <c r="N5109" t="s">
        <v>95</v>
      </c>
      <c r="O5109">
        <v>219</v>
      </c>
      <c r="P5109" t="s">
        <v>4363</v>
      </c>
      <c r="S5109" t="s">
        <v>40</v>
      </c>
      <c r="T5109" t="s">
        <v>41</v>
      </c>
      <c r="U5109">
        <v>440</v>
      </c>
      <c r="Y5109" t="s">
        <v>7718</v>
      </c>
      <c r="AA5109">
        <v>34.219299999999997</v>
      </c>
      <c r="AB5109">
        <v>-118.5536</v>
      </c>
      <c r="AC5109">
        <f t="shared" si="79"/>
        <v>0</v>
      </c>
    </row>
    <row r="5110" spans="1:29" x14ac:dyDescent="0.35">
      <c r="A5110">
        <v>200808722</v>
      </c>
      <c r="B5110" s="1">
        <v>43946</v>
      </c>
      <c r="C5110" s="1">
        <v>43946</v>
      </c>
      <c r="D5110">
        <v>1535</v>
      </c>
      <c r="E5110">
        <v>8</v>
      </c>
      <c r="F5110" t="s">
        <v>109</v>
      </c>
      <c r="G5110">
        <v>849</v>
      </c>
      <c r="H5110">
        <v>1</v>
      </c>
      <c r="I5110">
        <v>480</v>
      </c>
      <c r="J5110" t="s">
        <v>44</v>
      </c>
      <c r="K5110" t="s">
        <v>7719</v>
      </c>
      <c r="L5110">
        <v>38</v>
      </c>
      <c r="M5110" t="s">
        <v>30</v>
      </c>
      <c r="N5110" t="s">
        <v>73</v>
      </c>
      <c r="O5110">
        <v>501</v>
      </c>
      <c r="P5110" t="s">
        <v>164</v>
      </c>
      <c r="S5110" t="s">
        <v>40</v>
      </c>
      <c r="T5110" t="s">
        <v>41</v>
      </c>
      <c r="U5110">
        <v>480</v>
      </c>
      <c r="Y5110" t="s">
        <v>3971</v>
      </c>
      <c r="AA5110">
        <v>34.059399999999997</v>
      </c>
      <c r="AB5110">
        <v>-118.3783</v>
      </c>
      <c r="AC5110">
        <f t="shared" si="79"/>
        <v>0</v>
      </c>
    </row>
    <row r="5111" spans="1:29" x14ac:dyDescent="0.35">
      <c r="A5111">
        <v>200405061</v>
      </c>
      <c r="B5111" s="1">
        <v>43858</v>
      </c>
      <c r="C5111" s="1">
        <v>43858</v>
      </c>
      <c r="D5111">
        <v>730</v>
      </c>
      <c r="E5111">
        <v>4</v>
      </c>
      <c r="F5111" t="s">
        <v>54</v>
      </c>
      <c r="G5111">
        <v>438</v>
      </c>
      <c r="H5111">
        <v>2</v>
      </c>
      <c r="I5111">
        <v>626</v>
      </c>
      <c r="J5111" t="s">
        <v>141</v>
      </c>
      <c r="K5111" t="s">
        <v>7720</v>
      </c>
      <c r="L5111">
        <v>25</v>
      </c>
      <c r="M5111" t="s">
        <v>30</v>
      </c>
      <c r="N5111" t="s">
        <v>95</v>
      </c>
      <c r="O5111">
        <v>502</v>
      </c>
      <c r="P5111" t="s">
        <v>47</v>
      </c>
      <c r="Q5111">
        <v>400</v>
      </c>
      <c r="R5111" t="s">
        <v>143</v>
      </c>
      <c r="S5111" t="s">
        <v>84</v>
      </c>
      <c r="T5111" t="s">
        <v>85</v>
      </c>
      <c r="U5111">
        <v>626</v>
      </c>
      <c r="Y5111" t="s">
        <v>7721</v>
      </c>
      <c r="AA5111">
        <v>34.078600000000002</v>
      </c>
      <c r="AB5111">
        <v>-118.16930000000001</v>
      </c>
      <c r="AC5111">
        <f t="shared" si="79"/>
        <v>0</v>
      </c>
    </row>
    <row r="5112" spans="1:29" x14ac:dyDescent="0.35">
      <c r="A5112">
        <v>201218463</v>
      </c>
      <c r="B5112" s="1">
        <v>44056</v>
      </c>
      <c r="C5112" s="1">
        <v>44056</v>
      </c>
      <c r="D5112">
        <v>1100</v>
      </c>
      <c r="E5112">
        <v>12</v>
      </c>
      <c r="F5112" t="s">
        <v>68</v>
      </c>
      <c r="G5112">
        <v>1215</v>
      </c>
      <c r="H5112">
        <v>2</v>
      </c>
      <c r="I5112">
        <v>624</v>
      </c>
      <c r="J5112" t="s">
        <v>171</v>
      </c>
      <c r="K5112" t="s">
        <v>7722</v>
      </c>
      <c r="L5112">
        <v>32</v>
      </c>
      <c r="M5112" t="s">
        <v>94</v>
      </c>
      <c r="N5112" t="s">
        <v>163</v>
      </c>
      <c r="O5112">
        <v>502</v>
      </c>
      <c r="P5112" t="s">
        <v>47</v>
      </c>
      <c r="Q5112">
        <v>400</v>
      </c>
      <c r="R5112" t="s">
        <v>143</v>
      </c>
      <c r="S5112" t="s">
        <v>40</v>
      </c>
      <c r="T5112" t="s">
        <v>41</v>
      </c>
      <c r="U5112">
        <v>624</v>
      </c>
      <c r="Y5112" t="s">
        <v>7723</v>
      </c>
      <c r="AA5112">
        <v>33.991599999999998</v>
      </c>
      <c r="AB5112">
        <v>-118.3002</v>
      </c>
      <c r="AC5112">
        <f t="shared" si="79"/>
        <v>0</v>
      </c>
    </row>
    <row r="5113" spans="1:29" x14ac:dyDescent="0.35">
      <c r="A5113">
        <v>200513932</v>
      </c>
      <c r="B5113" s="1">
        <v>44082</v>
      </c>
      <c r="C5113" s="1">
        <v>44082</v>
      </c>
      <c r="D5113">
        <v>1735</v>
      </c>
      <c r="E5113">
        <v>5</v>
      </c>
      <c r="F5113" t="s">
        <v>98</v>
      </c>
      <c r="G5113">
        <v>558</v>
      </c>
      <c r="H5113">
        <v>2</v>
      </c>
      <c r="I5113">
        <v>740</v>
      </c>
      <c r="J5113" t="s">
        <v>224</v>
      </c>
      <c r="K5113" t="s">
        <v>239</v>
      </c>
      <c r="L5113">
        <v>54</v>
      </c>
      <c r="M5113" t="s">
        <v>94</v>
      </c>
      <c r="N5113" t="s">
        <v>95</v>
      </c>
      <c r="O5113">
        <v>501</v>
      </c>
      <c r="P5113" t="s">
        <v>164</v>
      </c>
      <c r="S5113" t="s">
        <v>40</v>
      </c>
      <c r="T5113" t="s">
        <v>41</v>
      </c>
      <c r="U5113">
        <v>740</v>
      </c>
      <c r="Y5113" t="s">
        <v>7724</v>
      </c>
      <c r="AA5113">
        <v>33.744199999999999</v>
      </c>
      <c r="AB5113">
        <v>-118.2861</v>
      </c>
      <c r="AC5113">
        <f t="shared" si="79"/>
        <v>0</v>
      </c>
    </row>
    <row r="5114" spans="1:29" x14ac:dyDescent="0.35">
      <c r="A5114">
        <v>200507729</v>
      </c>
      <c r="B5114" s="1">
        <v>43919</v>
      </c>
      <c r="C5114" s="1">
        <v>43917</v>
      </c>
      <c r="D5114">
        <v>1700</v>
      </c>
      <c r="E5114">
        <v>5</v>
      </c>
      <c r="F5114" t="s">
        <v>98</v>
      </c>
      <c r="G5114">
        <v>529</v>
      </c>
      <c r="H5114">
        <v>2</v>
      </c>
      <c r="I5114">
        <v>740</v>
      </c>
      <c r="J5114" t="s">
        <v>224</v>
      </c>
      <c r="K5114" t="s">
        <v>456</v>
      </c>
      <c r="L5114">
        <v>46</v>
      </c>
      <c r="M5114" t="s">
        <v>94</v>
      </c>
      <c r="N5114" t="s">
        <v>95</v>
      </c>
      <c r="O5114">
        <v>122</v>
      </c>
      <c r="P5114" t="s">
        <v>275</v>
      </c>
      <c r="S5114" t="s">
        <v>40</v>
      </c>
      <c r="T5114" t="s">
        <v>41</v>
      </c>
      <c r="U5114">
        <v>740</v>
      </c>
      <c r="Y5114" t="s">
        <v>6590</v>
      </c>
      <c r="AA5114">
        <v>33.782200000000003</v>
      </c>
      <c r="AB5114">
        <v>-118.2495</v>
      </c>
      <c r="AC5114">
        <f t="shared" si="79"/>
        <v>0</v>
      </c>
    </row>
    <row r="5115" spans="1:29" x14ac:dyDescent="0.35">
      <c r="A5115">
        <v>201006870</v>
      </c>
      <c r="B5115" s="1">
        <v>43894</v>
      </c>
      <c r="C5115" s="1">
        <v>43894</v>
      </c>
      <c r="D5115">
        <v>1300</v>
      </c>
      <c r="E5115">
        <v>10</v>
      </c>
      <c r="F5115" t="s">
        <v>103</v>
      </c>
      <c r="G5115">
        <v>1035</v>
      </c>
      <c r="H5115">
        <v>1</v>
      </c>
      <c r="I5115">
        <v>341</v>
      </c>
      <c r="J5115" t="s">
        <v>157</v>
      </c>
      <c r="K5115" t="s">
        <v>7725</v>
      </c>
      <c r="L5115">
        <v>33</v>
      </c>
      <c r="M5115" t="s">
        <v>94</v>
      </c>
      <c r="N5115" t="s">
        <v>95</v>
      </c>
      <c r="O5115">
        <v>242</v>
      </c>
      <c r="P5115" t="s">
        <v>511</v>
      </c>
      <c r="S5115" t="s">
        <v>40</v>
      </c>
      <c r="T5115" t="s">
        <v>41</v>
      </c>
      <c r="U5115">
        <v>341</v>
      </c>
      <c r="Y5115" t="s">
        <v>1211</v>
      </c>
      <c r="AA5115">
        <v>34.193899999999999</v>
      </c>
      <c r="AB5115">
        <v>-118.5317</v>
      </c>
      <c r="AC5115">
        <f t="shared" si="79"/>
        <v>0</v>
      </c>
    </row>
    <row r="5116" spans="1:29" x14ac:dyDescent="0.35">
      <c r="A5116">
        <v>201010666</v>
      </c>
      <c r="B5116" s="1">
        <v>44016</v>
      </c>
      <c r="C5116" s="1">
        <v>44016</v>
      </c>
      <c r="D5116">
        <v>1245</v>
      </c>
      <c r="E5116">
        <v>10</v>
      </c>
      <c r="F5116" t="s">
        <v>103</v>
      </c>
      <c r="G5116">
        <v>1003</v>
      </c>
      <c r="H5116">
        <v>2</v>
      </c>
      <c r="I5116">
        <v>626</v>
      </c>
      <c r="J5116" t="s">
        <v>141</v>
      </c>
      <c r="K5116" t="s">
        <v>7726</v>
      </c>
      <c r="L5116">
        <v>28</v>
      </c>
      <c r="M5116" t="s">
        <v>94</v>
      </c>
      <c r="N5116" t="s">
        <v>31</v>
      </c>
      <c r="O5116">
        <v>501</v>
      </c>
      <c r="P5116" t="s">
        <v>164</v>
      </c>
      <c r="Q5116">
        <v>400</v>
      </c>
      <c r="R5116" t="s">
        <v>143</v>
      </c>
      <c r="S5116" t="s">
        <v>40</v>
      </c>
      <c r="T5116" t="s">
        <v>41</v>
      </c>
      <c r="U5116">
        <v>626</v>
      </c>
      <c r="Y5116" t="s">
        <v>7727</v>
      </c>
      <c r="AA5116">
        <v>34.214799999999997</v>
      </c>
      <c r="AB5116">
        <v>-118.54040000000001</v>
      </c>
      <c r="AC5116">
        <f t="shared" si="79"/>
        <v>0</v>
      </c>
    </row>
    <row r="5117" spans="1:29" x14ac:dyDescent="0.35">
      <c r="A5117">
        <v>200512497</v>
      </c>
      <c r="B5117" s="1">
        <v>44043</v>
      </c>
      <c r="C5117" s="1">
        <v>44043</v>
      </c>
      <c r="D5117">
        <v>1630</v>
      </c>
      <c r="E5117">
        <v>5</v>
      </c>
      <c r="F5117" t="s">
        <v>98</v>
      </c>
      <c r="G5117">
        <v>585</v>
      </c>
      <c r="H5117">
        <v>1</v>
      </c>
      <c r="I5117">
        <v>310</v>
      </c>
      <c r="J5117" t="s">
        <v>71</v>
      </c>
      <c r="K5117" t="s">
        <v>6131</v>
      </c>
      <c r="L5117">
        <v>41</v>
      </c>
      <c r="M5117" t="s">
        <v>94</v>
      </c>
      <c r="N5117" t="s">
        <v>73</v>
      </c>
      <c r="O5117">
        <v>502</v>
      </c>
      <c r="P5117" t="s">
        <v>47</v>
      </c>
      <c r="S5117" t="s">
        <v>40</v>
      </c>
      <c r="T5117" t="s">
        <v>41</v>
      </c>
      <c r="U5117">
        <v>310</v>
      </c>
      <c r="Y5117" t="s">
        <v>7728</v>
      </c>
      <c r="AA5117">
        <v>33.724299999999999</v>
      </c>
      <c r="AB5117">
        <v>-118.2963</v>
      </c>
      <c r="AC5117">
        <f t="shared" si="79"/>
        <v>0</v>
      </c>
    </row>
    <row r="5118" spans="1:29" x14ac:dyDescent="0.35">
      <c r="A5118">
        <v>201212203</v>
      </c>
      <c r="B5118" s="1">
        <v>43955</v>
      </c>
      <c r="C5118" s="1">
        <v>43955</v>
      </c>
      <c r="D5118">
        <v>1530</v>
      </c>
      <c r="E5118">
        <v>12</v>
      </c>
      <c r="F5118" t="s">
        <v>68</v>
      </c>
      <c r="G5118">
        <v>1265</v>
      </c>
      <c r="H5118">
        <v>1</v>
      </c>
      <c r="I5118">
        <v>236</v>
      </c>
      <c r="J5118" t="s">
        <v>692</v>
      </c>
      <c r="K5118" t="s">
        <v>7729</v>
      </c>
      <c r="L5118">
        <v>28</v>
      </c>
      <c r="M5118" t="s">
        <v>94</v>
      </c>
      <c r="N5118" t="s">
        <v>163</v>
      </c>
      <c r="O5118">
        <v>101</v>
      </c>
      <c r="P5118" t="s">
        <v>32</v>
      </c>
      <c r="Q5118">
        <v>500</v>
      </c>
      <c r="R5118" t="s">
        <v>184</v>
      </c>
      <c r="S5118" t="s">
        <v>84</v>
      </c>
      <c r="T5118" t="s">
        <v>85</v>
      </c>
      <c r="U5118">
        <v>236</v>
      </c>
      <c r="V5118">
        <v>998</v>
      </c>
      <c r="Y5118" t="s">
        <v>153</v>
      </c>
      <c r="Z5118" t="s">
        <v>89</v>
      </c>
      <c r="AA5118">
        <v>33.960999999999999</v>
      </c>
      <c r="AB5118">
        <v>-118.29170000000001</v>
      </c>
      <c r="AC5118">
        <f t="shared" si="79"/>
        <v>0</v>
      </c>
    </row>
    <row r="5119" spans="1:29" x14ac:dyDescent="0.35">
      <c r="A5119">
        <v>200410504</v>
      </c>
      <c r="B5119" s="1">
        <v>44017</v>
      </c>
      <c r="C5119" s="1">
        <v>44017</v>
      </c>
      <c r="D5119">
        <v>2225</v>
      </c>
      <c r="E5119">
        <v>4</v>
      </c>
      <c r="F5119" t="s">
        <v>54</v>
      </c>
      <c r="G5119">
        <v>423</v>
      </c>
      <c r="H5119">
        <v>2</v>
      </c>
      <c r="I5119">
        <v>624</v>
      </c>
      <c r="J5119" t="s">
        <v>171</v>
      </c>
      <c r="K5119" t="s">
        <v>7730</v>
      </c>
      <c r="L5119">
        <v>36</v>
      </c>
      <c r="M5119" t="s">
        <v>30</v>
      </c>
      <c r="N5119" t="s">
        <v>95</v>
      </c>
      <c r="O5119">
        <v>104</v>
      </c>
      <c r="P5119" t="s">
        <v>201</v>
      </c>
      <c r="Q5119">
        <v>400</v>
      </c>
      <c r="R5119" t="s">
        <v>143</v>
      </c>
      <c r="S5119" t="s">
        <v>40</v>
      </c>
      <c r="T5119" t="s">
        <v>41</v>
      </c>
      <c r="U5119">
        <v>624</v>
      </c>
      <c r="Y5119" t="s">
        <v>2788</v>
      </c>
      <c r="AA5119">
        <v>34.066000000000003</v>
      </c>
      <c r="AB5119">
        <v>-118.2141</v>
      </c>
      <c r="AC5119">
        <f t="shared" si="79"/>
        <v>0</v>
      </c>
    </row>
    <row r="5120" spans="1:29" x14ac:dyDescent="0.35">
      <c r="A5120">
        <v>200111361</v>
      </c>
      <c r="B5120" s="1">
        <v>43956</v>
      </c>
      <c r="C5120" s="1">
        <v>43954</v>
      </c>
      <c r="D5120">
        <v>1500</v>
      </c>
      <c r="E5120">
        <v>1</v>
      </c>
      <c r="F5120" t="s">
        <v>36</v>
      </c>
      <c r="G5120">
        <v>111</v>
      </c>
      <c r="H5120">
        <v>2</v>
      </c>
      <c r="I5120">
        <v>354</v>
      </c>
      <c r="J5120" t="s">
        <v>167</v>
      </c>
      <c r="K5120">
        <v>377</v>
      </c>
      <c r="L5120">
        <v>39</v>
      </c>
      <c r="M5120" t="s">
        <v>30</v>
      </c>
      <c r="N5120" t="s">
        <v>73</v>
      </c>
      <c r="O5120">
        <v>502</v>
      </c>
      <c r="P5120" t="s">
        <v>47</v>
      </c>
      <c r="S5120" t="s">
        <v>40</v>
      </c>
      <c r="T5120" t="s">
        <v>41</v>
      </c>
      <c r="U5120">
        <v>354</v>
      </c>
      <c r="Y5120" t="s">
        <v>636</v>
      </c>
      <c r="AA5120">
        <v>34.061700000000002</v>
      </c>
      <c r="AB5120">
        <v>-118.2469</v>
      </c>
      <c r="AC5120">
        <f t="shared" si="79"/>
        <v>0</v>
      </c>
    </row>
    <row r="5121" spans="1:29" x14ac:dyDescent="0.35">
      <c r="A5121">
        <v>200909266</v>
      </c>
      <c r="B5121" s="1">
        <v>43953</v>
      </c>
      <c r="C5121" s="1">
        <v>43926</v>
      </c>
      <c r="D5121">
        <v>2200</v>
      </c>
      <c r="E5121">
        <v>9</v>
      </c>
      <c r="F5121" t="s">
        <v>49</v>
      </c>
      <c r="G5121">
        <v>916</v>
      </c>
      <c r="H5121">
        <v>1</v>
      </c>
      <c r="I5121">
        <v>331</v>
      </c>
      <c r="J5121" t="s">
        <v>233</v>
      </c>
      <c r="K5121" t="s">
        <v>7731</v>
      </c>
      <c r="L5121">
        <v>55</v>
      </c>
      <c r="M5121" t="s">
        <v>30</v>
      </c>
      <c r="N5121" t="s">
        <v>95</v>
      </c>
      <c r="O5121">
        <v>104</v>
      </c>
      <c r="P5121" t="s">
        <v>201</v>
      </c>
      <c r="S5121" t="s">
        <v>40</v>
      </c>
      <c r="T5121" t="s">
        <v>41</v>
      </c>
      <c r="U5121">
        <v>331</v>
      </c>
      <c r="Y5121" t="s">
        <v>5829</v>
      </c>
      <c r="AA5121">
        <v>34.195799999999998</v>
      </c>
      <c r="AB5121">
        <v>-118.44</v>
      </c>
      <c r="AC5121">
        <f t="shared" si="79"/>
        <v>0</v>
      </c>
    </row>
    <row r="5122" spans="1:29" x14ac:dyDescent="0.35">
      <c r="A5122">
        <v>200906275</v>
      </c>
      <c r="B5122" s="1">
        <v>43881</v>
      </c>
      <c r="C5122" s="1">
        <v>43880</v>
      </c>
      <c r="D5122">
        <v>1700</v>
      </c>
      <c r="E5122">
        <v>9</v>
      </c>
      <c r="F5122" t="s">
        <v>49</v>
      </c>
      <c r="G5122">
        <v>904</v>
      </c>
      <c r="H5122">
        <v>1</v>
      </c>
      <c r="I5122">
        <v>330</v>
      </c>
      <c r="J5122" t="s">
        <v>37</v>
      </c>
      <c r="K5122">
        <v>344</v>
      </c>
      <c r="L5122">
        <v>42</v>
      </c>
      <c r="M5122" t="s">
        <v>94</v>
      </c>
      <c r="N5122" t="s">
        <v>95</v>
      </c>
      <c r="O5122">
        <v>108</v>
      </c>
      <c r="P5122" t="s">
        <v>105</v>
      </c>
      <c r="S5122" t="s">
        <v>40</v>
      </c>
      <c r="T5122" t="s">
        <v>41</v>
      </c>
      <c r="U5122">
        <v>330</v>
      </c>
      <c r="Y5122" t="s">
        <v>2319</v>
      </c>
      <c r="AA5122">
        <v>34.208399999999997</v>
      </c>
      <c r="AB5122">
        <v>-118.4599</v>
      </c>
      <c r="AC5122">
        <f t="shared" si="79"/>
        <v>0</v>
      </c>
    </row>
    <row r="5123" spans="1:29" x14ac:dyDescent="0.35">
      <c r="A5123">
        <v>200216324</v>
      </c>
      <c r="B5123" s="1">
        <v>44122</v>
      </c>
      <c r="C5123" s="1">
        <v>44122</v>
      </c>
      <c r="D5123">
        <v>1</v>
      </c>
      <c r="E5123">
        <v>2</v>
      </c>
      <c r="F5123" t="s">
        <v>56</v>
      </c>
      <c r="G5123">
        <v>279</v>
      </c>
      <c r="H5123">
        <v>2</v>
      </c>
      <c r="I5123">
        <v>930</v>
      </c>
      <c r="J5123" t="s">
        <v>339</v>
      </c>
      <c r="K5123" t="s">
        <v>1538</v>
      </c>
      <c r="L5123">
        <v>26</v>
      </c>
      <c r="M5123" t="s">
        <v>94</v>
      </c>
      <c r="N5123" t="s">
        <v>95</v>
      </c>
      <c r="O5123">
        <v>502</v>
      </c>
      <c r="P5123" t="s">
        <v>47</v>
      </c>
      <c r="Q5123">
        <v>511</v>
      </c>
      <c r="R5123" t="s">
        <v>151</v>
      </c>
      <c r="S5123" t="s">
        <v>84</v>
      </c>
      <c r="T5123" t="s">
        <v>85</v>
      </c>
      <c r="U5123">
        <v>930</v>
      </c>
      <c r="Y5123" t="s">
        <v>3333</v>
      </c>
      <c r="AA5123">
        <v>34.047400000000003</v>
      </c>
      <c r="AB5123">
        <v>-118.2714</v>
      </c>
      <c r="AC5123">
        <f t="shared" ref="AC5123:AC5186" si="80">IF(OR((S:S)="CC", S:S="AA",S:S="JA"), 1, 0)</f>
        <v>0</v>
      </c>
    </row>
    <row r="5124" spans="1:29" x14ac:dyDescent="0.35">
      <c r="A5124">
        <v>200115239</v>
      </c>
      <c r="B5124" s="1">
        <v>44035</v>
      </c>
      <c r="C5124" s="1">
        <v>44035</v>
      </c>
      <c r="D5124">
        <v>955</v>
      </c>
      <c r="E5124">
        <v>1</v>
      </c>
      <c r="F5124" t="s">
        <v>36</v>
      </c>
      <c r="G5124">
        <v>158</v>
      </c>
      <c r="H5124">
        <v>2</v>
      </c>
      <c r="I5124">
        <v>625</v>
      </c>
      <c r="J5124" t="s">
        <v>628</v>
      </c>
      <c r="K5124" t="s">
        <v>7732</v>
      </c>
      <c r="L5124">
        <v>51</v>
      </c>
      <c r="M5124" t="s">
        <v>30</v>
      </c>
      <c r="N5124" t="s">
        <v>73</v>
      </c>
      <c r="O5124">
        <v>101</v>
      </c>
      <c r="P5124" t="s">
        <v>32</v>
      </c>
      <c r="Q5124">
        <v>500</v>
      </c>
      <c r="R5124" t="s">
        <v>184</v>
      </c>
      <c r="S5124" t="s">
        <v>84</v>
      </c>
      <c r="T5124" t="s">
        <v>85</v>
      </c>
      <c r="U5124">
        <v>625</v>
      </c>
      <c r="Y5124" t="s">
        <v>788</v>
      </c>
      <c r="Z5124" t="s">
        <v>6178</v>
      </c>
      <c r="AA5124">
        <v>34.040300000000002</v>
      </c>
      <c r="AB5124">
        <v>-118.24209999999999</v>
      </c>
      <c r="AC5124">
        <f t="shared" si="80"/>
        <v>0</v>
      </c>
    </row>
    <row r="5125" spans="1:29" x14ac:dyDescent="0.35">
      <c r="A5125">
        <v>200911324</v>
      </c>
      <c r="B5125" s="1">
        <v>44002</v>
      </c>
      <c r="C5125" s="1">
        <v>44001</v>
      </c>
      <c r="D5125">
        <v>2200</v>
      </c>
      <c r="E5125">
        <v>9</v>
      </c>
      <c r="F5125" t="s">
        <v>49</v>
      </c>
      <c r="G5125">
        <v>952</v>
      </c>
      <c r="H5125">
        <v>1</v>
      </c>
      <c r="I5125">
        <v>420</v>
      </c>
      <c r="J5125" t="s">
        <v>352</v>
      </c>
      <c r="L5125">
        <v>0</v>
      </c>
      <c r="O5125">
        <v>108</v>
      </c>
      <c r="P5125" t="s">
        <v>105</v>
      </c>
      <c r="S5125" t="s">
        <v>40</v>
      </c>
      <c r="T5125" t="s">
        <v>41</v>
      </c>
      <c r="U5125">
        <v>420</v>
      </c>
      <c r="Y5125" t="s">
        <v>7733</v>
      </c>
      <c r="AA5125">
        <v>34.168500000000002</v>
      </c>
      <c r="AB5125">
        <v>-118.4662</v>
      </c>
      <c r="AC5125">
        <f t="shared" si="80"/>
        <v>0</v>
      </c>
    </row>
    <row r="5126" spans="1:29" x14ac:dyDescent="0.35">
      <c r="A5126">
        <v>200214009</v>
      </c>
      <c r="B5126" s="1">
        <v>44063</v>
      </c>
      <c r="C5126" s="1">
        <v>44061</v>
      </c>
      <c r="D5126">
        <v>1300</v>
      </c>
      <c r="E5126">
        <v>2</v>
      </c>
      <c r="F5126" t="s">
        <v>56</v>
      </c>
      <c r="G5126">
        <v>257</v>
      </c>
      <c r="H5126">
        <v>2</v>
      </c>
      <c r="I5126">
        <v>625</v>
      </c>
      <c r="J5126" t="s">
        <v>628</v>
      </c>
      <c r="K5126" t="s">
        <v>7734</v>
      </c>
      <c r="L5126">
        <v>37</v>
      </c>
      <c r="M5126" t="s">
        <v>94</v>
      </c>
      <c r="N5126" t="s">
        <v>95</v>
      </c>
      <c r="O5126">
        <v>405</v>
      </c>
      <c r="P5126" t="s">
        <v>52</v>
      </c>
      <c r="Q5126">
        <v>400</v>
      </c>
      <c r="R5126" t="s">
        <v>143</v>
      </c>
      <c r="S5126" t="s">
        <v>40</v>
      </c>
      <c r="T5126" t="s">
        <v>41</v>
      </c>
      <c r="U5126">
        <v>625</v>
      </c>
      <c r="Y5126" t="s">
        <v>7735</v>
      </c>
      <c r="AA5126">
        <v>34.056600000000003</v>
      </c>
      <c r="AB5126">
        <v>-118.2681</v>
      </c>
      <c r="AC5126">
        <f t="shared" si="80"/>
        <v>0</v>
      </c>
    </row>
    <row r="5127" spans="1:29" x14ac:dyDescent="0.35">
      <c r="A5127">
        <v>200916921</v>
      </c>
      <c r="B5127" s="1">
        <v>44141</v>
      </c>
      <c r="C5127" s="1">
        <v>44141</v>
      </c>
      <c r="D5127">
        <v>830</v>
      </c>
      <c r="E5127">
        <v>9</v>
      </c>
      <c r="F5127" t="s">
        <v>49</v>
      </c>
      <c r="G5127">
        <v>911</v>
      </c>
      <c r="H5127">
        <v>2</v>
      </c>
      <c r="I5127">
        <v>901</v>
      </c>
      <c r="J5127" t="s">
        <v>210</v>
      </c>
      <c r="K5127">
        <v>2038</v>
      </c>
      <c r="L5127">
        <v>56</v>
      </c>
      <c r="M5127" t="s">
        <v>94</v>
      </c>
      <c r="N5127" t="s">
        <v>163</v>
      </c>
      <c r="O5127">
        <v>501</v>
      </c>
      <c r="P5127" t="s">
        <v>164</v>
      </c>
      <c r="S5127" t="s">
        <v>40</v>
      </c>
      <c r="T5127" t="s">
        <v>41</v>
      </c>
      <c r="U5127">
        <v>901</v>
      </c>
      <c r="Y5127" t="s">
        <v>6164</v>
      </c>
      <c r="AA5127">
        <v>34.197499999999998</v>
      </c>
      <c r="AB5127">
        <v>-118.4727</v>
      </c>
      <c r="AC5127">
        <f t="shared" si="80"/>
        <v>0</v>
      </c>
    </row>
    <row r="5128" spans="1:29" x14ac:dyDescent="0.35">
      <c r="A5128">
        <v>201224166</v>
      </c>
      <c r="B5128" s="1">
        <v>44142</v>
      </c>
      <c r="C5128" s="1">
        <v>44142</v>
      </c>
      <c r="D5128">
        <v>1600</v>
      </c>
      <c r="E5128">
        <v>12</v>
      </c>
      <c r="F5128" t="s">
        <v>68</v>
      </c>
      <c r="G5128">
        <v>1283</v>
      </c>
      <c r="H5128">
        <v>2</v>
      </c>
      <c r="I5128">
        <v>626</v>
      </c>
      <c r="J5128" t="s">
        <v>141</v>
      </c>
      <c r="K5128" t="s">
        <v>7736</v>
      </c>
      <c r="L5128">
        <v>26</v>
      </c>
      <c r="M5128" t="s">
        <v>94</v>
      </c>
      <c r="N5128" t="s">
        <v>163</v>
      </c>
      <c r="O5128">
        <v>101</v>
      </c>
      <c r="P5128" t="s">
        <v>32</v>
      </c>
      <c r="Q5128">
        <v>400</v>
      </c>
      <c r="R5128" t="s">
        <v>143</v>
      </c>
      <c r="S5128" t="s">
        <v>40</v>
      </c>
      <c r="T5128" t="s">
        <v>41</v>
      </c>
      <c r="U5128">
        <v>626</v>
      </c>
      <c r="Y5128" t="s">
        <v>7737</v>
      </c>
      <c r="AA5128">
        <v>33.947499999999998</v>
      </c>
      <c r="AB5128">
        <v>-118.3167</v>
      </c>
      <c r="AC5128">
        <f t="shared" si="80"/>
        <v>0</v>
      </c>
    </row>
    <row r="5129" spans="1:29" x14ac:dyDescent="0.35">
      <c r="A5129">
        <v>201304739</v>
      </c>
      <c r="B5129" s="1">
        <v>43844</v>
      </c>
      <c r="C5129" s="1">
        <v>43844</v>
      </c>
      <c r="D5129">
        <v>1000</v>
      </c>
      <c r="E5129">
        <v>13</v>
      </c>
      <c r="F5129" t="s">
        <v>62</v>
      </c>
      <c r="G5129">
        <v>1342</v>
      </c>
      <c r="H5129">
        <v>2</v>
      </c>
      <c r="I5129">
        <v>626</v>
      </c>
      <c r="J5129" t="s">
        <v>141</v>
      </c>
      <c r="K5129" t="s">
        <v>7738</v>
      </c>
      <c r="L5129">
        <v>24</v>
      </c>
      <c r="M5129" t="s">
        <v>94</v>
      </c>
      <c r="N5129" t="s">
        <v>95</v>
      </c>
      <c r="O5129">
        <v>101</v>
      </c>
      <c r="P5129" t="s">
        <v>32</v>
      </c>
      <c r="Q5129">
        <v>400</v>
      </c>
      <c r="R5129" t="s">
        <v>143</v>
      </c>
      <c r="S5129" t="s">
        <v>40</v>
      </c>
      <c r="T5129" t="s">
        <v>41</v>
      </c>
      <c r="U5129">
        <v>626</v>
      </c>
      <c r="Y5129" t="s">
        <v>7739</v>
      </c>
      <c r="AA5129">
        <v>34.014899999999997</v>
      </c>
      <c r="AB5129">
        <v>-118.2709</v>
      </c>
      <c r="AC5129">
        <f t="shared" si="80"/>
        <v>0</v>
      </c>
    </row>
    <row r="5130" spans="1:29" x14ac:dyDescent="0.35">
      <c r="A5130">
        <v>200705917</v>
      </c>
      <c r="B5130" s="1">
        <v>43871</v>
      </c>
      <c r="C5130" s="1">
        <v>43868</v>
      </c>
      <c r="D5130">
        <v>1355</v>
      </c>
      <c r="E5130">
        <v>7</v>
      </c>
      <c r="F5130" t="s">
        <v>28</v>
      </c>
      <c r="G5130">
        <v>701</v>
      </c>
      <c r="H5130">
        <v>1</v>
      </c>
      <c r="I5130">
        <v>310</v>
      </c>
      <c r="J5130" t="s">
        <v>71</v>
      </c>
      <c r="K5130" t="s">
        <v>5567</v>
      </c>
      <c r="L5130">
        <v>27</v>
      </c>
      <c r="M5130" t="s">
        <v>30</v>
      </c>
      <c r="N5130" t="s">
        <v>73</v>
      </c>
      <c r="O5130">
        <v>502</v>
      </c>
      <c r="P5130" t="s">
        <v>47</v>
      </c>
      <c r="S5130" t="s">
        <v>40</v>
      </c>
      <c r="T5130" t="s">
        <v>41</v>
      </c>
      <c r="U5130">
        <v>310</v>
      </c>
      <c r="Y5130" t="s">
        <v>7363</v>
      </c>
      <c r="AA5130">
        <v>34.080199999999998</v>
      </c>
      <c r="AB5130">
        <v>-118.3627</v>
      </c>
      <c r="AC5130">
        <f t="shared" si="80"/>
        <v>0</v>
      </c>
    </row>
    <row r="5131" spans="1:29" x14ac:dyDescent="0.35">
      <c r="A5131">
        <v>200605495</v>
      </c>
      <c r="B5131" s="1">
        <v>43862</v>
      </c>
      <c r="C5131" s="1">
        <v>43862</v>
      </c>
      <c r="D5131">
        <v>1620</v>
      </c>
      <c r="E5131">
        <v>6</v>
      </c>
      <c r="F5131" t="s">
        <v>91</v>
      </c>
      <c r="G5131">
        <v>626</v>
      </c>
      <c r="H5131">
        <v>2</v>
      </c>
      <c r="I5131">
        <v>888</v>
      </c>
      <c r="J5131" t="s">
        <v>250</v>
      </c>
      <c r="K5131">
        <v>1822</v>
      </c>
      <c r="L5131">
        <v>34</v>
      </c>
      <c r="M5131" t="s">
        <v>94</v>
      </c>
      <c r="N5131" t="s">
        <v>73</v>
      </c>
      <c r="O5131">
        <v>501</v>
      </c>
      <c r="P5131" t="s">
        <v>164</v>
      </c>
      <c r="S5131" t="s">
        <v>40</v>
      </c>
      <c r="T5131" t="s">
        <v>41</v>
      </c>
      <c r="U5131">
        <v>888</v>
      </c>
      <c r="Y5131" t="s">
        <v>7740</v>
      </c>
      <c r="AA5131">
        <v>34.114600000000003</v>
      </c>
      <c r="AB5131">
        <v>-118.3254</v>
      </c>
      <c r="AC5131">
        <f t="shared" si="80"/>
        <v>0</v>
      </c>
    </row>
    <row r="5132" spans="1:29" x14ac:dyDescent="0.35">
      <c r="A5132">
        <v>201112545</v>
      </c>
      <c r="B5132" s="1">
        <v>44059</v>
      </c>
      <c r="C5132" s="1">
        <v>44037</v>
      </c>
      <c r="D5132">
        <v>200</v>
      </c>
      <c r="E5132">
        <v>11</v>
      </c>
      <c r="F5132" t="s">
        <v>64</v>
      </c>
      <c r="G5132">
        <v>1124</v>
      </c>
      <c r="H5132">
        <v>1</v>
      </c>
      <c r="I5132">
        <v>230</v>
      </c>
      <c r="J5132" t="s">
        <v>161</v>
      </c>
      <c r="K5132" t="s">
        <v>7741</v>
      </c>
      <c r="L5132">
        <v>39</v>
      </c>
      <c r="M5132" t="s">
        <v>94</v>
      </c>
      <c r="N5132" t="s">
        <v>95</v>
      </c>
      <c r="O5132">
        <v>101</v>
      </c>
      <c r="P5132" t="s">
        <v>32</v>
      </c>
      <c r="Q5132">
        <v>207</v>
      </c>
      <c r="R5132" t="s">
        <v>1110</v>
      </c>
      <c r="S5132" t="s">
        <v>40</v>
      </c>
      <c r="T5132" t="s">
        <v>41</v>
      </c>
      <c r="U5132">
        <v>230</v>
      </c>
      <c r="Y5132" t="s">
        <v>7742</v>
      </c>
      <c r="AA5132">
        <v>34.118600000000001</v>
      </c>
      <c r="AB5132">
        <v>-118.245</v>
      </c>
      <c r="AC5132">
        <f t="shared" si="80"/>
        <v>0</v>
      </c>
    </row>
    <row r="5133" spans="1:29" x14ac:dyDescent="0.35">
      <c r="A5133">
        <v>201010042</v>
      </c>
      <c r="B5133" s="1">
        <v>43998</v>
      </c>
      <c r="C5133" s="1">
        <v>43998</v>
      </c>
      <c r="D5133">
        <v>1</v>
      </c>
      <c r="E5133">
        <v>10</v>
      </c>
      <c r="F5133" t="s">
        <v>103</v>
      </c>
      <c r="G5133">
        <v>1017</v>
      </c>
      <c r="H5133">
        <v>1</v>
      </c>
      <c r="I5133">
        <v>420</v>
      </c>
      <c r="J5133" t="s">
        <v>352</v>
      </c>
      <c r="L5133">
        <v>0</v>
      </c>
      <c r="O5133">
        <v>101</v>
      </c>
      <c r="P5133" t="s">
        <v>32</v>
      </c>
      <c r="S5133" t="s">
        <v>40</v>
      </c>
      <c r="T5133" t="s">
        <v>41</v>
      </c>
      <c r="U5133">
        <v>420</v>
      </c>
      <c r="Y5133" t="s">
        <v>7743</v>
      </c>
      <c r="AA5133">
        <v>34.204799999999999</v>
      </c>
      <c r="AB5133">
        <v>-118.5076</v>
      </c>
      <c r="AC5133">
        <f t="shared" si="80"/>
        <v>0</v>
      </c>
    </row>
    <row r="5134" spans="1:29" x14ac:dyDescent="0.35">
      <c r="A5134">
        <v>201015241</v>
      </c>
      <c r="B5134" s="1">
        <v>44154</v>
      </c>
      <c r="C5134" s="1">
        <v>44154</v>
      </c>
      <c r="D5134">
        <v>735</v>
      </c>
      <c r="E5134">
        <v>10</v>
      </c>
      <c r="F5134" t="s">
        <v>103</v>
      </c>
      <c r="G5134">
        <v>1007</v>
      </c>
      <c r="H5134">
        <v>2</v>
      </c>
      <c r="I5134">
        <v>354</v>
      </c>
      <c r="J5134" t="s">
        <v>167</v>
      </c>
      <c r="K5134" t="s">
        <v>7744</v>
      </c>
      <c r="L5134">
        <v>41</v>
      </c>
      <c r="M5134" t="s">
        <v>30</v>
      </c>
      <c r="N5134" t="s">
        <v>73</v>
      </c>
      <c r="O5134">
        <v>501</v>
      </c>
      <c r="P5134" t="s">
        <v>164</v>
      </c>
      <c r="S5134" t="s">
        <v>40</v>
      </c>
      <c r="T5134" t="s">
        <v>41</v>
      </c>
      <c r="U5134">
        <v>354</v>
      </c>
      <c r="Y5134" t="s">
        <v>7298</v>
      </c>
      <c r="AA5134">
        <v>34.214599999999997</v>
      </c>
      <c r="AB5134">
        <v>-118.5056</v>
      </c>
      <c r="AC5134">
        <f t="shared" si="80"/>
        <v>0</v>
      </c>
    </row>
    <row r="5135" spans="1:29" x14ac:dyDescent="0.35">
      <c r="A5135">
        <v>200607543</v>
      </c>
      <c r="B5135" s="1">
        <v>43898</v>
      </c>
      <c r="C5135" s="1">
        <v>43897</v>
      </c>
      <c r="D5135">
        <v>2240</v>
      </c>
      <c r="E5135">
        <v>6</v>
      </c>
      <c r="F5135" t="s">
        <v>91</v>
      </c>
      <c r="G5135">
        <v>636</v>
      </c>
      <c r="H5135">
        <v>2</v>
      </c>
      <c r="I5135">
        <v>886</v>
      </c>
      <c r="J5135" t="s">
        <v>657</v>
      </c>
      <c r="K5135" t="s">
        <v>7745</v>
      </c>
      <c r="L5135">
        <v>44</v>
      </c>
      <c r="M5135" t="s">
        <v>30</v>
      </c>
      <c r="N5135" t="s">
        <v>73</v>
      </c>
      <c r="O5135">
        <v>203</v>
      </c>
      <c r="P5135" t="s">
        <v>101</v>
      </c>
      <c r="S5135" t="s">
        <v>40</v>
      </c>
      <c r="T5135" t="s">
        <v>41</v>
      </c>
      <c r="U5135">
        <v>886</v>
      </c>
      <c r="Y5135" t="s">
        <v>7746</v>
      </c>
      <c r="AA5135">
        <v>34.103400000000001</v>
      </c>
      <c r="AB5135">
        <v>-118.3325</v>
      </c>
      <c r="AC5135">
        <f t="shared" si="80"/>
        <v>0</v>
      </c>
    </row>
    <row r="5136" spans="1:29" x14ac:dyDescent="0.35">
      <c r="A5136">
        <v>200314227</v>
      </c>
      <c r="B5136" s="1">
        <v>44027</v>
      </c>
      <c r="C5136" s="1">
        <v>44027</v>
      </c>
      <c r="D5136">
        <v>1800</v>
      </c>
      <c r="E5136">
        <v>3</v>
      </c>
      <c r="F5136" t="s">
        <v>43</v>
      </c>
      <c r="G5136">
        <v>316</v>
      </c>
      <c r="H5136">
        <v>1</v>
      </c>
      <c r="I5136">
        <v>510</v>
      </c>
      <c r="J5136" t="s">
        <v>29</v>
      </c>
      <c r="L5136">
        <v>0</v>
      </c>
      <c r="O5136">
        <v>101</v>
      </c>
      <c r="P5136" t="s">
        <v>32</v>
      </c>
      <c r="S5136" t="s">
        <v>40</v>
      </c>
      <c r="T5136" t="s">
        <v>41</v>
      </c>
      <c r="U5136">
        <v>510</v>
      </c>
      <c r="Y5136" t="s">
        <v>7747</v>
      </c>
      <c r="AA5136">
        <v>34.034599999999998</v>
      </c>
      <c r="AB5136">
        <v>-118.3049</v>
      </c>
      <c r="AC5136">
        <f t="shared" si="80"/>
        <v>0</v>
      </c>
    </row>
    <row r="5137" spans="1:29" x14ac:dyDescent="0.35">
      <c r="A5137">
        <v>200308721</v>
      </c>
      <c r="B5137" s="1">
        <v>43908</v>
      </c>
      <c r="C5137" s="1">
        <v>43902</v>
      </c>
      <c r="D5137">
        <v>1200</v>
      </c>
      <c r="E5137">
        <v>3</v>
      </c>
      <c r="F5137" t="s">
        <v>43</v>
      </c>
      <c r="G5137">
        <v>308</v>
      </c>
      <c r="H5137">
        <v>1</v>
      </c>
      <c r="I5137">
        <v>480</v>
      </c>
      <c r="J5137" t="s">
        <v>44</v>
      </c>
      <c r="K5137" t="s">
        <v>45</v>
      </c>
      <c r="L5137">
        <v>23</v>
      </c>
      <c r="M5137" t="s">
        <v>30</v>
      </c>
      <c r="N5137" t="s">
        <v>73</v>
      </c>
      <c r="O5137">
        <v>502</v>
      </c>
      <c r="P5137" t="s">
        <v>47</v>
      </c>
      <c r="S5137" t="s">
        <v>40</v>
      </c>
      <c r="T5137" t="s">
        <v>41</v>
      </c>
      <c r="U5137">
        <v>480</v>
      </c>
      <c r="Y5137" t="s">
        <v>4665</v>
      </c>
      <c r="AA5137">
        <v>34.033900000000003</v>
      </c>
      <c r="AB5137">
        <v>-118.28100000000001</v>
      </c>
      <c r="AC5137">
        <f t="shared" si="80"/>
        <v>0</v>
      </c>
    </row>
    <row r="5138" spans="1:29" x14ac:dyDescent="0.35">
      <c r="A5138">
        <v>200813424</v>
      </c>
      <c r="B5138" s="1">
        <v>44070</v>
      </c>
      <c r="C5138" s="1">
        <v>44070</v>
      </c>
      <c r="D5138">
        <v>1800</v>
      </c>
      <c r="E5138">
        <v>8</v>
      </c>
      <c r="F5138" t="s">
        <v>109</v>
      </c>
      <c r="G5138">
        <v>802</v>
      </c>
      <c r="H5138">
        <v>2</v>
      </c>
      <c r="I5138">
        <v>624</v>
      </c>
      <c r="J5138" t="s">
        <v>171</v>
      </c>
      <c r="K5138" t="s">
        <v>7748</v>
      </c>
      <c r="L5138">
        <v>64</v>
      </c>
      <c r="M5138" t="s">
        <v>94</v>
      </c>
      <c r="N5138" t="s">
        <v>73</v>
      </c>
      <c r="O5138">
        <v>501</v>
      </c>
      <c r="P5138" t="s">
        <v>164</v>
      </c>
      <c r="Q5138">
        <v>305</v>
      </c>
      <c r="R5138" t="s">
        <v>3393</v>
      </c>
      <c r="S5138" t="s">
        <v>84</v>
      </c>
      <c r="T5138" t="s">
        <v>85</v>
      </c>
      <c r="U5138">
        <v>624</v>
      </c>
      <c r="Y5138" t="s">
        <v>7749</v>
      </c>
      <c r="AA5138">
        <v>34.045400000000001</v>
      </c>
      <c r="AB5138">
        <v>-118.5217</v>
      </c>
      <c r="AC5138">
        <f t="shared" si="80"/>
        <v>0</v>
      </c>
    </row>
    <row r="5139" spans="1:29" x14ac:dyDescent="0.35">
      <c r="A5139">
        <v>200800588</v>
      </c>
      <c r="B5139" s="1">
        <v>43898</v>
      </c>
      <c r="C5139" s="1">
        <v>43897</v>
      </c>
      <c r="D5139">
        <v>1930</v>
      </c>
      <c r="E5139">
        <v>8</v>
      </c>
      <c r="F5139" t="s">
        <v>109</v>
      </c>
      <c r="G5139">
        <v>841</v>
      </c>
      <c r="H5139">
        <v>1</v>
      </c>
      <c r="I5139">
        <v>420</v>
      </c>
      <c r="J5139" t="s">
        <v>352</v>
      </c>
      <c r="K5139" t="s">
        <v>7750</v>
      </c>
      <c r="L5139">
        <v>68</v>
      </c>
      <c r="M5139" t="s">
        <v>94</v>
      </c>
      <c r="N5139" t="s">
        <v>73</v>
      </c>
      <c r="O5139">
        <v>123</v>
      </c>
      <c r="P5139" t="s">
        <v>290</v>
      </c>
      <c r="S5139" t="s">
        <v>40</v>
      </c>
      <c r="T5139" t="s">
        <v>41</v>
      </c>
      <c r="U5139">
        <v>420</v>
      </c>
      <c r="V5139">
        <v>998</v>
      </c>
      <c r="Y5139" t="s">
        <v>7751</v>
      </c>
      <c r="AA5139">
        <v>34.040799999999997</v>
      </c>
      <c r="AB5139">
        <v>-118.46850000000001</v>
      </c>
      <c r="AC5139">
        <f t="shared" si="80"/>
        <v>0</v>
      </c>
    </row>
    <row r="5140" spans="1:29" x14ac:dyDescent="0.35">
      <c r="A5140">
        <v>200314971</v>
      </c>
      <c r="B5140" s="1">
        <v>44043</v>
      </c>
      <c r="C5140" s="1">
        <v>44043</v>
      </c>
      <c r="D5140">
        <v>230</v>
      </c>
      <c r="E5140">
        <v>3</v>
      </c>
      <c r="F5140" t="s">
        <v>43</v>
      </c>
      <c r="G5140">
        <v>362</v>
      </c>
      <c r="H5140">
        <v>1</v>
      </c>
      <c r="I5140">
        <v>210</v>
      </c>
      <c r="J5140" t="s">
        <v>149</v>
      </c>
      <c r="K5140" t="s">
        <v>7752</v>
      </c>
      <c r="L5140">
        <v>57</v>
      </c>
      <c r="M5140" t="s">
        <v>94</v>
      </c>
      <c r="N5140" t="s">
        <v>163</v>
      </c>
      <c r="O5140">
        <v>502</v>
      </c>
      <c r="P5140" t="s">
        <v>47</v>
      </c>
      <c r="Q5140">
        <v>500</v>
      </c>
      <c r="R5140" t="s">
        <v>184</v>
      </c>
      <c r="S5140" t="s">
        <v>84</v>
      </c>
      <c r="T5140" t="s">
        <v>85</v>
      </c>
      <c r="U5140">
        <v>210</v>
      </c>
      <c r="Y5140" t="s">
        <v>1795</v>
      </c>
      <c r="AA5140">
        <v>34.014800000000001</v>
      </c>
      <c r="AB5140">
        <v>-118.34869999999999</v>
      </c>
      <c r="AC5140">
        <f t="shared" si="80"/>
        <v>0</v>
      </c>
    </row>
    <row r="5141" spans="1:29" x14ac:dyDescent="0.35">
      <c r="A5141">
        <v>200312196</v>
      </c>
      <c r="B5141" s="1">
        <v>43983</v>
      </c>
      <c r="C5141" s="1">
        <v>43983</v>
      </c>
      <c r="D5141">
        <v>1200</v>
      </c>
      <c r="E5141">
        <v>3</v>
      </c>
      <c r="F5141" t="s">
        <v>43</v>
      </c>
      <c r="G5141">
        <v>391</v>
      </c>
      <c r="H5141">
        <v>1</v>
      </c>
      <c r="I5141">
        <v>230</v>
      </c>
      <c r="J5141" t="s">
        <v>161</v>
      </c>
      <c r="K5141" t="s">
        <v>7753</v>
      </c>
      <c r="L5141">
        <v>29</v>
      </c>
      <c r="M5141" t="s">
        <v>94</v>
      </c>
      <c r="N5141" t="s">
        <v>163</v>
      </c>
      <c r="O5141">
        <v>101</v>
      </c>
      <c r="P5141" t="s">
        <v>32</v>
      </c>
      <c r="Q5141">
        <v>307</v>
      </c>
      <c r="R5141" t="s">
        <v>2276</v>
      </c>
      <c r="S5141" t="s">
        <v>40</v>
      </c>
      <c r="T5141" t="s">
        <v>41</v>
      </c>
      <c r="U5141">
        <v>230</v>
      </c>
      <c r="Y5141" t="s">
        <v>7754</v>
      </c>
      <c r="AA5141">
        <v>34.009900000000002</v>
      </c>
      <c r="AB5141">
        <v>-118.3446</v>
      </c>
      <c r="AC5141">
        <f t="shared" si="80"/>
        <v>0</v>
      </c>
    </row>
    <row r="5142" spans="1:29" x14ac:dyDescent="0.35">
      <c r="A5142">
        <v>200215049</v>
      </c>
      <c r="B5142" s="1">
        <v>44089</v>
      </c>
      <c r="C5142" s="1">
        <v>44089</v>
      </c>
      <c r="D5142">
        <v>1600</v>
      </c>
      <c r="E5142">
        <v>2</v>
      </c>
      <c r="F5142" t="s">
        <v>56</v>
      </c>
      <c r="G5142">
        <v>204</v>
      </c>
      <c r="H5142">
        <v>1</v>
      </c>
      <c r="I5142">
        <v>210</v>
      </c>
      <c r="J5142" t="s">
        <v>149</v>
      </c>
      <c r="K5142" t="s">
        <v>7755</v>
      </c>
      <c r="L5142">
        <v>22</v>
      </c>
      <c r="M5142" t="s">
        <v>94</v>
      </c>
      <c r="N5142" t="s">
        <v>73</v>
      </c>
      <c r="O5142">
        <v>101</v>
      </c>
      <c r="P5142" t="s">
        <v>32</v>
      </c>
      <c r="Q5142">
        <v>109</v>
      </c>
      <c r="R5142" t="s">
        <v>265</v>
      </c>
      <c r="S5142" t="s">
        <v>40</v>
      </c>
      <c r="T5142" t="s">
        <v>41</v>
      </c>
      <c r="U5142">
        <v>210</v>
      </c>
      <c r="Y5142" t="s">
        <v>7756</v>
      </c>
      <c r="Z5142" t="s">
        <v>7757</v>
      </c>
      <c r="AA5142">
        <v>34.089799999999997</v>
      </c>
      <c r="AB5142">
        <v>-118.2818</v>
      </c>
      <c r="AC5142">
        <f t="shared" si="80"/>
        <v>0</v>
      </c>
    </row>
    <row r="5143" spans="1:29" x14ac:dyDescent="0.35">
      <c r="A5143">
        <v>201013617</v>
      </c>
      <c r="B5143" s="1">
        <v>44105</v>
      </c>
      <c r="C5143" s="1">
        <v>44104</v>
      </c>
      <c r="D5143">
        <v>1800</v>
      </c>
      <c r="E5143">
        <v>10</v>
      </c>
      <c r="F5143" t="s">
        <v>103</v>
      </c>
      <c r="G5143">
        <v>1035</v>
      </c>
      <c r="H5143">
        <v>2</v>
      </c>
      <c r="I5143">
        <v>740</v>
      </c>
      <c r="J5143" t="s">
        <v>224</v>
      </c>
      <c r="K5143" t="s">
        <v>7758</v>
      </c>
      <c r="L5143">
        <v>42</v>
      </c>
      <c r="M5143" t="s">
        <v>94</v>
      </c>
      <c r="N5143" t="s">
        <v>95</v>
      </c>
      <c r="O5143">
        <v>122</v>
      </c>
      <c r="P5143" t="s">
        <v>275</v>
      </c>
      <c r="S5143" t="s">
        <v>40</v>
      </c>
      <c r="T5143" t="s">
        <v>41</v>
      </c>
      <c r="U5143">
        <v>740</v>
      </c>
      <c r="Y5143" t="s">
        <v>7759</v>
      </c>
      <c r="AA5143">
        <v>34.190199999999997</v>
      </c>
      <c r="AB5143">
        <v>-118.5279</v>
      </c>
      <c r="AC5143">
        <f t="shared" si="80"/>
        <v>0</v>
      </c>
    </row>
    <row r="5144" spans="1:29" x14ac:dyDescent="0.35">
      <c r="A5144">
        <v>201207128</v>
      </c>
      <c r="B5144" s="1">
        <v>43874</v>
      </c>
      <c r="C5144" s="1">
        <v>43874</v>
      </c>
      <c r="D5144">
        <v>1930</v>
      </c>
      <c r="E5144">
        <v>12</v>
      </c>
      <c r="F5144" t="s">
        <v>68</v>
      </c>
      <c r="G5144">
        <v>1283</v>
      </c>
      <c r="H5144">
        <v>1</v>
      </c>
      <c r="I5144">
        <v>230</v>
      </c>
      <c r="J5144" t="s">
        <v>161</v>
      </c>
      <c r="K5144" t="s">
        <v>7760</v>
      </c>
      <c r="L5144">
        <v>27</v>
      </c>
      <c r="M5144" t="s">
        <v>30</v>
      </c>
      <c r="N5144" t="s">
        <v>73</v>
      </c>
      <c r="O5144">
        <v>102</v>
      </c>
      <c r="P5144" t="s">
        <v>186</v>
      </c>
      <c r="Q5144">
        <v>400</v>
      </c>
      <c r="R5144" t="s">
        <v>143</v>
      </c>
      <c r="S5144" t="s">
        <v>40</v>
      </c>
      <c r="T5144" t="s">
        <v>41</v>
      </c>
      <c r="U5144">
        <v>230</v>
      </c>
      <c r="Y5144" t="s">
        <v>7761</v>
      </c>
      <c r="Z5144" t="s">
        <v>7762</v>
      </c>
      <c r="AA5144">
        <v>33.9527</v>
      </c>
      <c r="AB5144">
        <v>-118.31010000000001</v>
      </c>
      <c r="AC5144">
        <f t="shared" si="80"/>
        <v>0</v>
      </c>
    </row>
    <row r="5145" spans="1:29" x14ac:dyDescent="0.35">
      <c r="A5145">
        <v>201208319</v>
      </c>
      <c r="B5145" s="1">
        <v>43892</v>
      </c>
      <c r="C5145" s="1">
        <v>43892</v>
      </c>
      <c r="D5145">
        <v>2315</v>
      </c>
      <c r="E5145">
        <v>12</v>
      </c>
      <c r="F5145" t="s">
        <v>68</v>
      </c>
      <c r="G5145">
        <v>1208</v>
      </c>
      <c r="H5145">
        <v>1</v>
      </c>
      <c r="I5145">
        <v>230</v>
      </c>
      <c r="J5145" t="s">
        <v>161</v>
      </c>
      <c r="K5145" t="s">
        <v>7763</v>
      </c>
      <c r="L5145">
        <v>23</v>
      </c>
      <c r="M5145" t="s">
        <v>30</v>
      </c>
      <c r="N5145" t="s">
        <v>95</v>
      </c>
      <c r="O5145">
        <v>101</v>
      </c>
      <c r="P5145" t="s">
        <v>32</v>
      </c>
      <c r="Q5145">
        <v>102</v>
      </c>
      <c r="R5145" t="s">
        <v>219</v>
      </c>
      <c r="S5145" t="s">
        <v>33</v>
      </c>
      <c r="T5145" t="s">
        <v>34</v>
      </c>
      <c r="U5145">
        <v>230</v>
      </c>
      <c r="V5145">
        <v>998</v>
      </c>
      <c r="Y5145" t="s">
        <v>7764</v>
      </c>
      <c r="AA5145">
        <v>33.999699999999997</v>
      </c>
      <c r="AB5145">
        <v>-118.28489999999999</v>
      </c>
      <c r="AC5145">
        <f t="shared" si="80"/>
        <v>1</v>
      </c>
    </row>
    <row r="5146" spans="1:29" x14ac:dyDescent="0.35">
      <c r="A5146">
        <v>200404742</v>
      </c>
      <c r="B5146" s="1">
        <v>43847</v>
      </c>
      <c r="C5146" s="1">
        <v>43847</v>
      </c>
      <c r="D5146">
        <v>1030</v>
      </c>
      <c r="E5146">
        <v>4</v>
      </c>
      <c r="F5146" t="s">
        <v>54</v>
      </c>
      <c r="G5146">
        <v>473</v>
      </c>
      <c r="H5146">
        <v>1</v>
      </c>
      <c r="I5146">
        <v>440</v>
      </c>
      <c r="J5146" t="s">
        <v>213</v>
      </c>
      <c r="K5146" t="s">
        <v>245</v>
      </c>
      <c r="L5146">
        <v>40</v>
      </c>
      <c r="M5146" t="s">
        <v>30</v>
      </c>
      <c r="N5146" t="s">
        <v>95</v>
      </c>
      <c r="O5146">
        <v>116</v>
      </c>
      <c r="P5146" t="s">
        <v>702</v>
      </c>
      <c r="S5146" t="s">
        <v>40</v>
      </c>
      <c r="T5146" t="s">
        <v>41</v>
      </c>
      <c r="U5146">
        <v>440</v>
      </c>
      <c r="Y5146" t="s">
        <v>7765</v>
      </c>
      <c r="AA5146">
        <v>34.041699999999999</v>
      </c>
      <c r="AB5146">
        <v>-118.21420000000001</v>
      </c>
      <c r="AC5146">
        <f t="shared" si="80"/>
        <v>0</v>
      </c>
    </row>
    <row r="5147" spans="1:29" x14ac:dyDescent="0.35">
      <c r="A5147">
        <v>200304728</v>
      </c>
      <c r="B5147" s="1">
        <v>43843</v>
      </c>
      <c r="C5147" s="1">
        <v>43843</v>
      </c>
      <c r="D5147">
        <v>1800</v>
      </c>
      <c r="E5147">
        <v>3</v>
      </c>
      <c r="F5147" t="s">
        <v>43</v>
      </c>
      <c r="G5147">
        <v>313</v>
      </c>
      <c r="H5147">
        <v>2</v>
      </c>
      <c r="I5147">
        <v>624</v>
      </c>
      <c r="J5147" t="s">
        <v>171</v>
      </c>
      <c r="K5147" t="s">
        <v>7766</v>
      </c>
      <c r="L5147">
        <v>73</v>
      </c>
      <c r="M5147" t="s">
        <v>94</v>
      </c>
      <c r="N5147" t="s">
        <v>95</v>
      </c>
      <c r="O5147">
        <v>501</v>
      </c>
      <c r="P5147" t="s">
        <v>164</v>
      </c>
      <c r="Q5147">
        <v>400</v>
      </c>
      <c r="R5147" t="s">
        <v>143</v>
      </c>
      <c r="S5147" t="s">
        <v>40</v>
      </c>
      <c r="T5147" t="s">
        <v>41</v>
      </c>
      <c r="U5147">
        <v>624</v>
      </c>
      <c r="Y5147" t="s">
        <v>7767</v>
      </c>
      <c r="AA5147">
        <v>34.033299999999997</v>
      </c>
      <c r="AB5147">
        <v>-118.33110000000001</v>
      </c>
      <c r="AC5147">
        <f t="shared" si="80"/>
        <v>0</v>
      </c>
    </row>
    <row r="5148" spans="1:29" x14ac:dyDescent="0.35">
      <c r="A5148">
        <v>201007876</v>
      </c>
      <c r="B5148" s="1">
        <v>43929</v>
      </c>
      <c r="C5148" s="1">
        <v>43926</v>
      </c>
      <c r="D5148">
        <v>23</v>
      </c>
      <c r="E5148">
        <v>10</v>
      </c>
      <c r="F5148" t="s">
        <v>103</v>
      </c>
      <c r="G5148">
        <v>1008</v>
      </c>
      <c r="H5148">
        <v>1</v>
      </c>
      <c r="I5148">
        <v>510</v>
      </c>
      <c r="J5148" t="s">
        <v>29</v>
      </c>
      <c r="L5148">
        <v>0</v>
      </c>
      <c r="O5148">
        <v>108</v>
      </c>
      <c r="P5148" t="s">
        <v>105</v>
      </c>
      <c r="S5148" t="s">
        <v>40</v>
      </c>
      <c r="T5148" t="s">
        <v>41</v>
      </c>
      <c r="U5148">
        <v>510</v>
      </c>
      <c r="Y5148" t="s">
        <v>7768</v>
      </c>
      <c r="AA5148">
        <v>34.210500000000003</v>
      </c>
      <c r="AB5148">
        <v>-118.50109999999999</v>
      </c>
      <c r="AC5148">
        <f t="shared" si="80"/>
        <v>0</v>
      </c>
    </row>
    <row r="5149" spans="1:29" x14ac:dyDescent="0.35">
      <c r="A5149">
        <v>200312518</v>
      </c>
      <c r="B5149" s="1">
        <v>43992</v>
      </c>
      <c r="C5149" s="1">
        <v>43992</v>
      </c>
      <c r="D5149">
        <v>1715</v>
      </c>
      <c r="E5149">
        <v>3</v>
      </c>
      <c r="F5149" t="s">
        <v>43</v>
      </c>
      <c r="G5149">
        <v>379</v>
      </c>
      <c r="H5149">
        <v>2</v>
      </c>
      <c r="I5149">
        <v>624</v>
      </c>
      <c r="J5149" t="s">
        <v>171</v>
      </c>
      <c r="K5149" t="s">
        <v>7769</v>
      </c>
      <c r="L5149">
        <v>20</v>
      </c>
      <c r="M5149" t="s">
        <v>94</v>
      </c>
      <c r="N5149" t="s">
        <v>95</v>
      </c>
      <c r="O5149">
        <v>502</v>
      </c>
      <c r="P5149" t="s">
        <v>47</v>
      </c>
      <c r="Q5149">
        <v>400</v>
      </c>
      <c r="R5149" t="s">
        <v>143</v>
      </c>
      <c r="S5149" t="s">
        <v>40</v>
      </c>
      <c r="T5149" t="s">
        <v>41</v>
      </c>
      <c r="U5149">
        <v>624</v>
      </c>
      <c r="Y5149" t="s">
        <v>4909</v>
      </c>
      <c r="AA5149">
        <v>34.014499999999998</v>
      </c>
      <c r="AB5149">
        <v>-118.2937</v>
      </c>
      <c r="AC5149">
        <f t="shared" si="80"/>
        <v>0</v>
      </c>
    </row>
    <row r="5150" spans="1:29" x14ac:dyDescent="0.35">
      <c r="A5150">
        <v>200612122</v>
      </c>
      <c r="B5150" s="1">
        <v>44014</v>
      </c>
      <c r="C5150" s="1">
        <v>43993</v>
      </c>
      <c r="D5150">
        <v>1135</v>
      </c>
      <c r="E5150">
        <v>6</v>
      </c>
      <c r="F5150" t="s">
        <v>91</v>
      </c>
      <c r="G5150">
        <v>646</v>
      </c>
      <c r="H5150">
        <v>2</v>
      </c>
      <c r="I5150">
        <v>626</v>
      </c>
      <c r="J5150" t="s">
        <v>141</v>
      </c>
      <c r="K5150" t="s">
        <v>4582</v>
      </c>
      <c r="L5150">
        <v>27</v>
      </c>
      <c r="M5150" t="s">
        <v>94</v>
      </c>
      <c r="N5150" t="s">
        <v>73</v>
      </c>
      <c r="O5150">
        <v>502</v>
      </c>
      <c r="P5150" t="s">
        <v>47</v>
      </c>
      <c r="Q5150">
        <v>400</v>
      </c>
      <c r="R5150" t="s">
        <v>143</v>
      </c>
      <c r="S5150" t="s">
        <v>40</v>
      </c>
      <c r="T5150" t="s">
        <v>41</v>
      </c>
      <c r="U5150">
        <v>626</v>
      </c>
      <c r="Y5150" t="s">
        <v>7770</v>
      </c>
      <c r="AA5150">
        <v>34.097000000000001</v>
      </c>
      <c r="AB5150">
        <v>-118.33320000000001</v>
      </c>
      <c r="AC5150">
        <f t="shared" si="80"/>
        <v>0</v>
      </c>
    </row>
    <row r="5151" spans="1:29" x14ac:dyDescent="0.35">
      <c r="A5151">
        <v>201305977</v>
      </c>
      <c r="B5151" s="1">
        <v>43865</v>
      </c>
      <c r="C5151" s="1">
        <v>43865</v>
      </c>
      <c r="D5151">
        <v>1730</v>
      </c>
      <c r="E5151">
        <v>13</v>
      </c>
      <c r="F5151" t="s">
        <v>62</v>
      </c>
      <c r="G5151">
        <v>1363</v>
      </c>
      <c r="H5151">
        <v>2</v>
      </c>
      <c r="I5151">
        <v>740</v>
      </c>
      <c r="J5151" t="s">
        <v>224</v>
      </c>
      <c r="K5151">
        <v>329</v>
      </c>
      <c r="L5151">
        <v>42</v>
      </c>
      <c r="M5151" t="s">
        <v>30</v>
      </c>
      <c r="N5151" t="s">
        <v>95</v>
      </c>
      <c r="O5151">
        <v>122</v>
      </c>
      <c r="P5151" t="s">
        <v>275</v>
      </c>
      <c r="S5151" t="s">
        <v>40</v>
      </c>
      <c r="T5151" t="s">
        <v>41</v>
      </c>
      <c r="U5151">
        <v>740</v>
      </c>
      <c r="Y5151" t="s">
        <v>7771</v>
      </c>
      <c r="AA5151">
        <v>33.997599999999998</v>
      </c>
      <c r="AB5151">
        <v>-118.2634</v>
      </c>
      <c r="AC5151">
        <f t="shared" si="80"/>
        <v>0</v>
      </c>
    </row>
    <row r="5152" spans="1:29" x14ac:dyDescent="0.35">
      <c r="A5152">
        <v>201305072</v>
      </c>
      <c r="B5152" s="1">
        <v>43849</v>
      </c>
      <c r="C5152" s="1">
        <v>43848</v>
      </c>
      <c r="D5152">
        <v>1500</v>
      </c>
      <c r="E5152">
        <v>13</v>
      </c>
      <c r="F5152" t="s">
        <v>62</v>
      </c>
      <c r="G5152">
        <v>1394</v>
      </c>
      <c r="H5152">
        <v>1</v>
      </c>
      <c r="I5152">
        <v>330</v>
      </c>
      <c r="J5152" t="s">
        <v>37</v>
      </c>
      <c r="K5152" t="s">
        <v>7772</v>
      </c>
      <c r="L5152">
        <v>18</v>
      </c>
      <c r="M5152" t="s">
        <v>94</v>
      </c>
      <c r="N5152" t="s">
        <v>95</v>
      </c>
      <c r="O5152">
        <v>102</v>
      </c>
      <c r="P5152" t="s">
        <v>186</v>
      </c>
      <c r="S5152" t="s">
        <v>40</v>
      </c>
      <c r="T5152" t="s">
        <v>41</v>
      </c>
      <c r="U5152">
        <v>330</v>
      </c>
      <c r="Y5152" t="s">
        <v>5446</v>
      </c>
      <c r="Z5152" t="s">
        <v>676</v>
      </c>
      <c r="AA5152">
        <v>33.9788</v>
      </c>
      <c r="AB5152">
        <v>-118.26949999999999</v>
      </c>
      <c r="AC5152">
        <f t="shared" si="80"/>
        <v>0</v>
      </c>
    </row>
    <row r="5153" spans="1:29" x14ac:dyDescent="0.35">
      <c r="A5153">
        <v>200105579</v>
      </c>
      <c r="B5153" s="1">
        <v>43853</v>
      </c>
      <c r="C5153" s="1">
        <v>43852</v>
      </c>
      <c r="D5153">
        <v>2030</v>
      </c>
      <c r="E5153">
        <v>1</v>
      </c>
      <c r="F5153" t="s">
        <v>36</v>
      </c>
      <c r="G5153">
        <v>156</v>
      </c>
      <c r="H5153">
        <v>1</v>
      </c>
      <c r="I5153">
        <v>236</v>
      </c>
      <c r="J5153" t="s">
        <v>692</v>
      </c>
      <c r="K5153" t="s">
        <v>7773</v>
      </c>
      <c r="L5153">
        <v>47</v>
      </c>
      <c r="M5153" t="s">
        <v>94</v>
      </c>
      <c r="N5153" t="s">
        <v>163</v>
      </c>
      <c r="O5153">
        <v>516</v>
      </c>
      <c r="P5153" t="s">
        <v>1833</v>
      </c>
      <c r="Q5153">
        <v>400</v>
      </c>
      <c r="R5153" t="s">
        <v>143</v>
      </c>
      <c r="S5153" t="s">
        <v>84</v>
      </c>
      <c r="T5153" t="s">
        <v>85</v>
      </c>
      <c r="U5153">
        <v>236</v>
      </c>
      <c r="Y5153" t="s">
        <v>497</v>
      </c>
      <c r="AA5153">
        <v>34.044899999999998</v>
      </c>
      <c r="AB5153">
        <v>-118.2458</v>
      </c>
      <c r="AC5153">
        <f t="shared" si="80"/>
        <v>0</v>
      </c>
    </row>
    <row r="5154" spans="1:29" x14ac:dyDescent="0.35">
      <c r="A5154">
        <v>200121100</v>
      </c>
      <c r="B5154" s="1">
        <v>44151</v>
      </c>
      <c r="C5154" s="1">
        <v>44090</v>
      </c>
      <c r="D5154">
        <v>1500</v>
      </c>
      <c r="E5154">
        <v>1</v>
      </c>
      <c r="F5154" t="s">
        <v>36</v>
      </c>
      <c r="G5154">
        <v>124</v>
      </c>
      <c r="H5154">
        <v>2</v>
      </c>
      <c r="I5154">
        <v>740</v>
      </c>
      <c r="J5154" t="s">
        <v>224</v>
      </c>
      <c r="K5154">
        <v>329</v>
      </c>
      <c r="L5154">
        <v>0</v>
      </c>
      <c r="M5154" t="s">
        <v>30</v>
      </c>
      <c r="N5154" t="s">
        <v>73</v>
      </c>
      <c r="O5154">
        <v>725</v>
      </c>
      <c r="P5154" t="s">
        <v>199</v>
      </c>
      <c r="S5154" t="s">
        <v>40</v>
      </c>
      <c r="T5154" t="s">
        <v>41</v>
      </c>
      <c r="U5154">
        <v>740</v>
      </c>
      <c r="Y5154" t="s">
        <v>4484</v>
      </c>
      <c r="AA5154">
        <v>34.052500000000002</v>
      </c>
      <c r="AB5154">
        <v>-118.2432</v>
      </c>
      <c r="AC5154">
        <f t="shared" si="80"/>
        <v>0</v>
      </c>
    </row>
    <row r="5155" spans="1:29" x14ac:dyDescent="0.35">
      <c r="A5155">
        <v>200714206</v>
      </c>
      <c r="B5155" s="1">
        <v>44097</v>
      </c>
      <c r="C5155" s="1">
        <v>44097</v>
      </c>
      <c r="D5155">
        <v>530</v>
      </c>
      <c r="E5155">
        <v>7</v>
      </c>
      <c r="F5155" t="s">
        <v>28</v>
      </c>
      <c r="G5155">
        <v>738</v>
      </c>
      <c r="H5155">
        <v>2</v>
      </c>
      <c r="I5155">
        <v>624</v>
      </c>
      <c r="J5155" t="s">
        <v>171</v>
      </c>
      <c r="K5155" t="s">
        <v>7774</v>
      </c>
      <c r="L5155">
        <v>30</v>
      </c>
      <c r="M5155" t="s">
        <v>94</v>
      </c>
      <c r="N5155" t="s">
        <v>95</v>
      </c>
      <c r="O5155">
        <v>252</v>
      </c>
      <c r="P5155" t="s">
        <v>783</v>
      </c>
      <c r="Q5155">
        <v>400</v>
      </c>
      <c r="R5155" t="s">
        <v>143</v>
      </c>
      <c r="S5155" t="s">
        <v>40</v>
      </c>
      <c r="T5155" t="s">
        <v>41</v>
      </c>
      <c r="U5155">
        <v>624</v>
      </c>
      <c r="Y5155" t="s">
        <v>7664</v>
      </c>
      <c r="AA5155">
        <v>34.062100000000001</v>
      </c>
      <c r="AB5155">
        <v>-118.3385</v>
      </c>
      <c r="AC5155">
        <f t="shared" si="80"/>
        <v>0</v>
      </c>
    </row>
    <row r="5156" spans="1:29" x14ac:dyDescent="0.35">
      <c r="A5156">
        <v>200617463</v>
      </c>
      <c r="B5156" s="1">
        <v>44136</v>
      </c>
      <c r="C5156" s="1">
        <v>44136</v>
      </c>
      <c r="D5156">
        <v>1530</v>
      </c>
      <c r="E5156">
        <v>6</v>
      </c>
      <c r="F5156" t="s">
        <v>91</v>
      </c>
      <c r="G5156">
        <v>667</v>
      </c>
      <c r="H5156">
        <v>2</v>
      </c>
      <c r="I5156">
        <v>626</v>
      </c>
      <c r="J5156" t="s">
        <v>141</v>
      </c>
      <c r="K5156" t="s">
        <v>7775</v>
      </c>
      <c r="L5156">
        <v>32</v>
      </c>
      <c r="M5156" t="s">
        <v>30</v>
      </c>
      <c r="N5156" t="s">
        <v>95</v>
      </c>
      <c r="O5156">
        <v>501</v>
      </c>
      <c r="P5156" t="s">
        <v>164</v>
      </c>
      <c r="Q5156">
        <v>400</v>
      </c>
      <c r="R5156" t="s">
        <v>143</v>
      </c>
      <c r="S5156" t="s">
        <v>40</v>
      </c>
      <c r="T5156" t="s">
        <v>41</v>
      </c>
      <c r="U5156">
        <v>626</v>
      </c>
      <c r="Y5156" t="s">
        <v>7776</v>
      </c>
      <c r="AA5156">
        <v>34.092799999999997</v>
      </c>
      <c r="AB5156">
        <v>-118.31789999999999</v>
      </c>
      <c r="AC5156">
        <f t="shared" si="80"/>
        <v>0</v>
      </c>
    </row>
    <row r="5157" spans="1:29" x14ac:dyDescent="0.35">
      <c r="A5157">
        <v>201005556</v>
      </c>
      <c r="B5157" s="1">
        <v>43866</v>
      </c>
      <c r="C5157" s="1">
        <v>43865</v>
      </c>
      <c r="D5157">
        <v>2100</v>
      </c>
      <c r="E5157">
        <v>10</v>
      </c>
      <c r="F5157" t="s">
        <v>103</v>
      </c>
      <c r="G5157">
        <v>1043</v>
      </c>
      <c r="H5157">
        <v>1</v>
      </c>
      <c r="I5157">
        <v>510</v>
      </c>
      <c r="J5157" t="s">
        <v>29</v>
      </c>
      <c r="L5157">
        <v>0</v>
      </c>
      <c r="O5157">
        <v>101</v>
      </c>
      <c r="P5157" t="s">
        <v>32</v>
      </c>
      <c r="S5157" t="s">
        <v>40</v>
      </c>
      <c r="T5157" t="s">
        <v>41</v>
      </c>
      <c r="U5157">
        <v>510</v>
      </c>
      <c r="Y5157" t="s">
        <v>106</v>
      </c>
      <c r="AA5157">
        <v>34.177399999999999</v>
      </c>
      <c r="AB5157">
        <v>-118.53870000000001</v>
      </c>
      <c r="AC5157">
        <f t="shared" si="80"/>
        <v>0</v>
      </c>
    </row>
    <row r="5158" spans="1:29" x14ac:dyDescent="0.35">
      <c r="A5158">
        <v>200320774</v>
      </c>
      <c r="B5158" s="1">
        <v>44157</v>
      </c>
      <c r="C5158" s="1">
        <v>44157</v>
      </c>
      <c r="D5158">
        <v>1215</v>
      </c>
      <c r="E5158">
        <v>3</v>
      </c>
      <c r="F5158" t="s">
        <v>43</v>
      </c>
      <c r="G5158">
        <v>397</v>
      </c>
      <c r="H5158">
        <v>2</v>
      </c>
      <c r="I5158">
        <v>624</v>
      </c>
      <c r="J5158" t="s">
        <v>171</v>
      </c>
      <c r="K5158" t="s">
        <v>7777</v>
      </c>
      <c r="L5158">
        <v>60</v>
      </c>
      <c r="M5158" t="s">
        <v>30</v>
      </c>
      <c r="N5158" t="s">
        <v>95</v>
      </c>
      <c r="O5158">
        <v>101</v>
      </c>
      <c r="P5158" t="s">
        <v>32</v>
      </c>
      <c r="Q5158">
        <v>400</v>
      </c>
      <c r="R5158" t="s">
        <v>143</v>
      </c>
      <c r="S5158" t="s">
        <v>40</v>
      </c>
      <c r="T5158" t="s">
        <v>41</v>
      </c>
      <c r="U5158">
        <v>624</v>
      </c>
      <c r="Y5158" t="s">
        <v>7778</v>
      </c>
      <c r="Z5158" t="s">
        <v>1670</v>
      </c>
      <c r="AA5158">
        <v>34.004600000000003</v>
      </c>
      <c r="AB5158">
        <v>-118.2915</v>
      </c>
      <c r="AC5158">
        <f t="shared" si="80"/>
        <v>0</v>
      </c>
    </row>
    <row r="5159" spans="1:29" x14ac:dyDescent="0.35">
      <c r="A5159">
        <v>200619605</v>
      </c>
      <c r="B5159" s="1">
        <v>44188</v>
      </c>
      <c r="C5159" s="1">
        <v>44188</v>
      </c>
      <c r="D5159">
        <v>710</v>
      </c>
      <c r="E5159">
        <v>6</v>
      </c>
      <c r="F5159" t="s">
        <v>91</v>
      </c>
      <c r="G5159">
        <v>666</v>
      </c>
      <c r="H5159">
        <v>1</v>
      </c>
      <c r="I5159">
        <v>442</v>
      </c>
      <c r="J5159" t="s">
        <v>179</v>
      </c>
      <c r="K5159" t="s">
        <v>7779</v>
      </c>
      <c r="L5159">
        <v>31</v>
      </c>
      <c r="M5159" t="s">
        <v>94</v>
      </c>
      <c r="N5159" t="s">
        <v>163</v>
      </c>
      <c r="O5159">
        <v>517</v>
      </c>
      <c r="P5159" t="s">
        <v>470</v>
      </c>
      <c r="Q5159">
        <v>400</v>
      </c>
      <c r="R5159" t="s">
        <v>143</v>
      </c>
      <c r="S5159" t="s">
        <v>40</v>
      </c>
      <c r="T5159" t="s">
        <v>41</v>
      </c>
      <c r="U5159">
        <v>442</v>
      </c>
      <c r="Y5159" t="s">
        <v>6629</v>
      </c>
      <c r="AA5159">
        <v>34.092599999999997</v>
      </c>
      <c r="AB5159">
        <v>-118.32340000000001</v>
      </c>
      <c r="AC5159">
        <f t="shared" si="80"/>
        <v>0</v>
      </c>
    </row>
    <row r="5160" spans="1:29" x14ac:dyDescent="0.35">
      <c r="A5160">
        <v>200314663</v>
      </c>
      <c r="B5160" s="1">
        <v>44034</v>
      </c>
      <c r="C5160" s="1">
        <v>44003</v>
      </c>
      <c r="D5160">
        <v>1110</v>
      </c>
      <c r="E5160">
        <v>3</v>
      </c>
      <c r="F5160" t="s">
        <v>43</v>
      </c>
      <c r="G5160">
        <v>335</v>
      </c>
      <c r="H5160">
        <v>2</v>
      </c>
      <c r="I5160">
        <v>354</v>
      </c>
      <c r="J5160" t="s">
        <v>167</v>
      </c>
      <c r="K5160">
        <v>100</v>
      </c>
      <c r="L5160">
        <v>36</v>
      </c>
      <c r="M5160" t="s">
        <v>94</v>
      </c>
      <c r="N5160" t="s">
        <v>95</v>
      </c>
      <c r="O5160">
        <v>501</v>
      </c>
      <c r="P5160" t="s">
        <v>164</v>
      </c>
      <c r="S5160" t="s">
        <v>40</v>
      </c>
      <c r="T5160" t="s">
        <v>41</v>
      </c>
      <c r="U5160">
        <v>354</v>
      </c>
      <c r="Y5160" t="s">
        <v>7780</v>
      </c>
      <c r="AA5160">
        <v>34.0261</v>
      </c>
      <c r="AB5160">
        <v>-118.32599999999999</v>
      </c>
      <c r="AC5160">
        <f t="shared" si="80"/>
        <v>0</v>
      </c>
    </row>
    <row r="5161" spans="1:29" x14ac:dyDescent="0.35">
      <c r="A5161">
        <v>201014948</v>
      </c>
      <c r="B5161" s="1">
        <v>44146</v>
      </c>
      <c r="C5161" s="1">
        <v>44145</v>
      </c>
      <c r="D5161">
        <v>2100</v>
      </c>
      <c r="E5161">
        <v>10</v>
      </c>
      <c r="F5161" t="s">
        <v>103</v>
      </c>
      <c r="G5161">
        <v>1079</v>
      </c>
      <c r="H5161">
        <v>1</v>
      </c>
      <c r="I5161">
        <v>310</v>
      </c>
      <c r="J5161" t="s">
        <v>71</v>
      </c>
      <c r="K5161" t="s">
        <v>7781</v>
      </c>
      <c r="L5161">
        <v>0</v>
      </c>
      <c r="M5161" t="s">
        <v>30</v>
      </c>
      <c r="N5161" t="s">
        <v>31</v>
      </c>
      <c r="O5161">
        <v>210</v>
      </c>
      <c r="P5161" t="s">
        <v>183</v>
      </c>
      <c r="S5161" t="s">
        <v>33</v>
      </c>
      <c r="T5161" t="s">
        <v>34</v>
      </c>
      <c r="U5161">
        <v>310</v>
      </c>
      <c r="V5161">
        <v>998</v>
      </c>
      <c r="Y5161" t="s">
        <v>7782</v>
      </c>
      <c r="AA5161">
        <v>34.1599</v>
      </c>
      <c r="AB5161">
        <v>-118.4766</v>
      </c>
      <c r="AC5161">
        <f t="shared" si="80"/>
        <v>1</v>
      </c>
    </row>
    <row r="5162" spans="1:29" x14ac:dyDescent="0.35">
      <c r="A5162">
        <v>201105035</v>
      </c>
      <c r="B5162" s="1">
        <v>43855</v>
      </c>
      <c r="C5162" s="1">
        <v>43854</v>
      </c>
      <c r="D5162">
        <v>1500</v>
      </c>
      <c r="E5162">
        <v>11</v>
      </c>
      <c r="F5162" t="s">
        <v>64</v>
      </c>
      <c r="G5162">
        <v>1117</v>
      </c>
      <c r="H5162">
        <v>2</v>
      </c>
      <c r="I5162">
        <v>626</v>
      </c>
      <c r="J5162" t="s">
        <v>141</v>
      </c>
      <c r="K5162" t="s">
        <v>7783</v>
      </c>
      <c r="L5162">
        <v>17</v>
      </c>
      <c r="M5162" t="s">
        <v>94</v>
      </c>
      <c r="N5162" t="s">
        <v>95</v>
      </c>
      <c r="O5162">
        <v>721</v>
      </c>
      <c r="P5162" t="s">
        <v>828</v>
      </c>
      <c r="Q5162">
        <v>400</v>
      </c>
      <c r="R5162" t="s">
        <v>143</v>
      </c>
      <c r="S5162" t="s">
        <v>355</v>
      </c>
      <c r="T5162" t="s">
        <v>356</v>
      </c>
      <c r="U5162">
        <v>626</v>
      </c>
      <c r="Y5162" t="s">
        <v>7784</v>
      </c>
      <c r="AA5162">
        <v>34.133000000000003</v>
      </c>
      <c r="AB5162">
        <v>-118.20310000000001</v>
      </c>
      <c r="AC5162">
        <f t="shared" si="80"/>
        <v>1</v>
      </c>
    </row>
    <row r="5163" spans="1:29" x14ac:dyDescent="0.35">
      <c r="A5163">
        <v>201004427</v>
      </c>
      <c r="B5163" s="1">
        <v>43840</v>
      </c>
      <c r="C5163" s="1">
        <v>43840</v>
      </c>
      <c r="D5163">
        <v>1335</v>
      </c>
      <c r="E5163">
        <v>10</v>
      </c>
      <c r="F5163" t="s">
        <v>103</v>
      </c>
      <c r="G5163">
        <v>1025</v>
      </c>
      <c r="H5163">
        <v>1</v>
      </c>
      <c r="I5163">
        <v>330</v>
      </c>
      <c r="J5163" t="s">
        <v>37</v>
      </c>
      <c r="K5163" t="s">
        <v>3672</v>
      </c>
      <c r="L5163">
        <v>36</v>
      </c>
      <c r="M5163" t="s">
        <v>30</v>
      </c>
      <c r="N5163" t="s">
        <v>95</v>
      </c>
      <c r="O5163">
        <v>103</v>
      </c>
      <c r="P5163" t="s">
        <v>146</v>
      </c>
      <c r="S5163" t="s">
        <v>40</v>
      </c>
      <c r="T5163" t="s">
        <v>41</v>
      </c>
      <c r="U5163">
        <v>330</v>
      </c>
      <c r="Y5163" t="s">
        <v>7785</v>
      </c>
      <c r="AA5163">
        <v>34.195700000000002</v>
      </c>
      <c r="AB5163">
        <v>-118.5273</v>
      </c>
      <c r="AC5163">
        <f t="shared" si="80"/>
        <v>0</v>
      </c>
    </row>
    <row r="5164" spans="1:29" x14ac:dyDescent="0.35">
      <c r="A5164">
        <v>201115386</v>
      </c>
      <c r="B5164" s="1">
        <v>44139</v>
      </c>
      <c r="C5164" s="1">
        <v>44131</v>
      </c>
      <c r="D5164">
        <v>2030</v>
      </c>
      <c r="E5164">
        <v>11</v>
      </c>
      <c r="F5164" t="s">
        <v>64</v>
      </c>
      <c r="G5164">
        <v>1184</v>
      </c>
      <c r="H5164">
        <v>1</v>
      </c>
      <c r="I5164">
        <v>231</v>
      </c>
      <c r="J5164" t="s">
        <v>1001</v>
      </c>
      <c r="K5164" t="s">
        <v>7786</v>
      </c>
      <c r="L5164">
        <v>0</v>
      </c>
      <c r="M5164" t="s">
        <v>46</v>
      </c>
      <c r="N5164" t="s">
        <v>46</v>
      </c>
      <c r="O5164">
        <v>101</v>
      </c>
      <c r="P5164" t="s">
        <v>32</v>
      </c>
      <c r="Q5164">
        <v>212</v>
      </c>
      <c r="R5164" t="s">
        <v>1167</v>
      </c>
      <c r="S5164" t="s">
        <v>40</v>
      </c>
      <c r="T5164" t="s">
        <v>41</v>
      </c>
      <c r="U5164">
        <v>231</v>
      </c>
      <c r="Y5164" t="s">
        <v>1532</v>
      </c>
      <c r="Z5164" t="s">
        <v>7787</v>
      </c>
      <c r="AA5164">
        <v>34.081200000000003</v>
      </c>
      <c r="AB5164">
        <v>-118.252</v>
      </c>
      <c r="AC5164">
        <f t="shared" si="80"/>
        <v>0</v>
      </c>
    </row>
    <row r="5165" spans="1:29" x14ac:dyDescent="0.35">
      <c r="A5165">
        <v>200916378</v>
      </c>
      <c r="B5165" s="1">
        <v>44127</v>
      </c>
      <c r="C5165" s="1">
        <v>44127</v>
      </c>
      <c r="D5165">
        <v>1440</v>
      </c>
      <c r="E5165">
        <v>9</v>
      </c>
      <c r="F5165" t="s">
        <v>49</v>
      </c>
      <c r="G5165">
        <v>943</v>
      </c>
      <c r="H5165">
        <v>1</v>
      </c>
      <c r="I5165">
        <v>236</v>
      </c>
      <c r="J5165" t="s">
        <v>692</v>
      </c>
      <c r="K5165" t="s">
        <v>7788</v>
      </c>
      <c r="L5165">
        <v>22</v>
      </c>
      <c r="M5165" t="s">
        <v>94</v>
      </c>
      <c r="N5165" t="s">
        <v>31</v>
      </c>
      <c r="O5165">
        <v>502</v>
      </c>
      <c r="P5165" t="s">
        <v>47</v>
      </c>
      <c r="Q5165">
        <v>400</v>
      </c>
      <c r="R5165" t="s">
        <v>143</v>
      </c>
      <c r="S5165" t="s">
        <v>33</v>
      </c>
      <c r="T5165" t="s">
        <v>34</v>
      </c>
      <c r="U5165">
        <v>236</v>
      </c>
      <c r="Y5165" t="s">
        <v>7789</v>
      </c>
      <c r="AA5165">
        <v>34.1721</v>
      </c>
      <c r="AB5165">
        <v>-118.4422</v>
      </c>
      <c r="AC5165">
        <f t="shared" si="80"/>
        <v>1</v>
      </c>
    </row>
    <row r="5166" spans="1:29" x14ac:dyDescent="0.35">
      <c r="A5166">
        <v>200321975</v>
      </c>
      <c r="B5166" s="1">
        <v>44178</v>
      </c>
      <c r="C5166" s="1">
        <v>44178</v>
      </c>
      <c r="D5166">
        <v>1745</v>
      </c>
      <c r="E5166">
        <v>3</v>
      </c>
      <c r="F5166" t="s">
        <v>43</v>
      </c>
      <c r="G5166">
        <v>395</v>
      </c>
      <c r="H5166">
        <v>2</v>
      </c>
      <c r="I5166">
        <v>946</v>
      </c>
      <c r="J5166" t="s">
        <v>125</v>
      </c>
      <c r="K5166">
        <v>1501</v>
      </c>
      <c r="L5166">
        <v>19</v>
      </c>
      <c r="M5166" t="s">
        <v>46</v>
      </c>
      <c r="N5166" t="s">
        <v>46</v>
      </c>
      <c r="O5166">
        <v>401</v>
      </c>
      <c r="P5166" t="s">
        <v>231</v>
      </c>
      <c r="S5166" t="s">
        <v>40</v>
      </c>
      <c r="T5166" t="s">
        <v>41</v>
      </c>
      <c r="U5166">
        <v>946</v>
      </c>
      <c r="Y5166" t="s">
        <v>952</v>
      </c>
      <c r="AA5166">
        <v>34.007300000000001</v>
      </c>
      <c r="AB5166">
        <v>-118.3108</v>
      </c>
      <c r="AC5166">
        <f t="shared" si="80"/>
        <v>0</v>
      </c>
    </row>
    <row r="5167" spans="1:29" x14ac:dyDescent="0.35">
      <c r="A5167">
        <v>201221335</v>
      </c>
      <c r="B5167" s="1">
        <v>43974</v>
      </c>
      <c r="C5167" s="1">
        <v>43974</v>
      </c>
      <c r="D5167">
        <v>2130</v>
      </c>
      <c r="E5167">
        <v>12</v>
      </c>
      <c r="F5167" t="s">
        <v>68</v>
      </c>
      <c r="G5167">
        <v>1267</v>
      </c>
      <c r="H5167">
        <v>2</v>
      </c>
      <c r="I5167">
        <v>740</v>
      </c>
      <c r="J5167" t="s">
        <v>224</v>
      </c>
      <c r="K5167" t="s">
        <v>7790</v>
      </c>
      <c r="L5167">
        <v>0</v>
      </c>
      <c r="M5167" t="s">
        <v>30</v>
      </c>
      <c r="N5167" t="s">
        <v>46</v>
      </c>
      <c r="O5167">
        <v>101</v>
      </c>
      <c r="P5167" t="s">
        <v>32</v>
      </c>
      <c r="Q5167">
        <v>207</v>
      </c>
      <c r="R5167" t="s">
        <v>1110</v>
      </c>
      <c r="S5167" t="s">
        <v>40</v>
      </c>
      <c r="T5167" t="s">
        <v>41</v>
      </c>
      <c r="U5167">
        <v>740</v>
      </c>
      <c r="Y5167" t="s">
        <v>1284</v>
      </c>
      <c r="Z5167" t="s">
        <v>153</v>
      </c>
      <c r="AA5167">
        <v>33.961300000000001</v>
      </c>
      <c r="AB5167">
        <v>-118.2871</v>
      </c>
      <c r="AC5167">
        <f t="shared" si="80"/>
        <v>0</v>
      </c>
    </row>
    <row r="5168" spans="1:29" x14ac:dyDescent="0.35">
      <c r="A5168">
        <v>201207862</v>
      </c>
      <c r="B5168" s="1">
        <v>43874</v>
      </c>
      <c r="C5168" s="1">
        <v>43873</v>
      </c>
      <c r="D5168">
        <v>1900</v>
      </c>
      <c r="E5168">
        <v>12</v>
      </c>
      <c r="F5168" t="s">
        <v>68</v>
      </c>
      <c r="G5168">
        <v>1257</v>
      </c>
      <c r="H5168">
        <v>2</v>
      </c>
      <c r="I5168">
        <v>740</v>
      </c>
      <c r="J5168" t="s">
        <v>224</v>
      </c>
      <c r="K5168" t="s">
        <v>3356</v>
      </c>
      <c r="L5168">
        <v>37</v>
      </c>
      <c r="M5168" t="s">
        <v>94</v>
      </c>
      <c r="N5168" t="s">
        <v>163</v>
      </c>
      <c r="O5168">
        <v>122</v>
      </c>
      <c r="P5168" t="s">
        <v>275</v>
      </c>
      <c r="S5168" t="s">
        <v>40</v>
      </c>
      <c r="T5168" t="s">
        <v>41</v>
      </c>
      <c r="U5168">
        <v>740</v>
      </c>
      <c r="Y5168" t="s">
        <v>640</v>
      </c>
      <c r="Z5168" t="s">
        <v>475</v>
      </c>
      <c r="AA5168">
        <v>33.969299999999997</v>
      </c>
      <c r="AB5168">
        <v>-118.285</v>
      </c>
      <c r="AC5168">
        <f t="shared" si="80"/>
        <v>0</v>
      </c>
    </row>
    <row r="5169" spans="1:29" x14ac:dyDescent="0.35">
      <c r="A5169">
        <v>200809345</v>
      </c>
      <c r="B5169" s="1">
        <v>43963</v>
      </c>
      <c r="C5169" s="1">
        <v>43963</v>
      </c>
      <c r="D5169">
        <v>845</v>
      </c>
      <c r="E5169">
        <v>8</v>
      </c>
      <c r="F5169" t="s">
        <v>109</v>
      </c>
      <c r="G5169">
        <v>822</v>
      </c>
      <c r="H5169">
        <v>2</v>
      </c>
      <c r="I5169">
        <v>626</v>
      </c>
      <c r="J5169" t="s">
        <v>141</v>
      </c>
      <c r="K5169" t="s">
        <v>7791</v>
      </c>
      <c r="L5169">
        <v>24</v>
      </c>
      <c r="M5169" t="s">
        <v>94</v>
      </c>
      <c r="N5169" t="s">
        <v>173</v>
      </c>
      <c r="O5169">
        <v>108</v>
      </c>
      <c r="P5169" t="s">
        <v>105</v>
      </c>
      <c r="Q5169">
        <v>400</v>
      </c>
      <c r="R5169" t="s">
        <v>143</v>
      </c>
      <c r="S5169" t="s">
        <v>33</v>
      </c>
      <c r="T5169" t="s">
        <v>34</v>
      </c>
      <c r="U5169">
        <v>626</v>
      </c>
      <c r="Y5169" t="s">
        <v>5067</v>
      </c>
      <c r="AA5169">
        <v>34.041899999999998</v>
      </c>
      <c r="AB5169">
        <v>-118.554</v>
      </c>
      <c r="AC5169">
        <f t="shared" si="80"/>
        <v>1</v>
      </c>
    </row>
    <row r="5170" spans="1:29" x14ac:dyDescent="0.35">
      <c r="A5170">
        <v>200212892</v>
      </c>
      <c r="B5170" s="1">
        <v>44034</v>
      </c>
      <c r="C5170" s="1">
        <v>44027</v>
      </c>
      <c r="D5170">
        <v>150</v>
      </c>
      <c r="E5170">
        <v>2</v>
      </c>
      <c r="F5170" t="s">
        <v>56</v>
      </c>
      <c r="G5170">
        <v>249</v>
      </c>
      <c r="H5170">
        <v>2</v>
      </c>
      <c r="I5170">
        <v>740</v>
      </c>
      <c r="J5170" t="s">
        <v>224</v>
      </c>
      <c r="K5170" t="s">
        <v>7792</v>
      </c>
      <c r="L5170">
        <v>0</v>
      </c>
      <c r="M5170" t="s">
        <v>46</v>
      </c>
      <c r="N5170" t="s">
        <v>46</v>
      </c>
      <c r="O5170">
        <v>123</v>
      </c>
      <c r="P5170" t="s">
        <v>290</v>
      </c>
      <c r="S5170" t="s">
        <v>40</v>
      </c>
      <c r="T5170" t="s">
        <v>41</v>
      </c>
      <c r="U5170">
        <v>740</v>
      </c>
      <c r="Y5170" t="s">
        <v>7671</v>
      </c>
      <c r="AA5170">
        <v>34.052300000000002</v>
      </c>
      <c r="AB5170">
        <v>-118.2633</v>
      </c>
      <c r="AC5170">
        <f t="shared" si="80"/>
        <v>0</v>
      </c>
    </row>
    <row r="5171" spans="1:29" x14ac:dyDescent="0.35">
      <c r="A5171">
        <v>200713603</v>
      </c>
      <c r="B5171" s="1">
        <v>44081</v>
      </c>
      <c r="C5171" s="1">
        <v>44081</v>
      </c>
      <c r="D5171">
        <v>2215</v>
      </c>
      <c r="E5171">
        <v>7</v>
      </c>
      <c r="F5171" t="s">
        <v>28</v>
      </c>
      <c r="G5171">
        <v>722</v>
      </c>
      <c r="H5171">
        <v>1</v>
      </c>
      <c r="I5171">
        <v>230</v>
      </c>
      <c r="J5171" t="s">
        <v>161</v>
      </c>
      <c r="K5171" t="s">
        <v>3745</v>
      </c>
      <c r="L5171">
        <v>42</v>
      </c>
      <c r="M5171" t="s">
        <v>94</v>
      </c>
      <c r="N5171" t="s">
        <v>31</v>
      </c>
      <c r="O5171">
        <v>101</v>
      </c>
      <c r="P5171" t="s">
        <v>32</v>
      </c>
      <c r="Q5171">
        <v>221</v>
      </c>
      <c r="R5171" t="s">
        <v>7108</v>
      </c>
      <c r="S5171" t="s">
        <v>33</v>
      </c>
      <c r="T5171" t="s">
        <v>34</v>
      </c>
      <c r="U5171">
        <v>230</v>
      </c>
      <c r="Y5171" t="s">
        <v>1281</v>
      </c>
      <c r="Z5171" t="s">
        <v>3305</v>
      </c>
      <c r="AA5171">
        <v>34.073399999999999</v>
      </c>
      <c r="AB5171">
        <v>-118.37649999999999</v>
      </c>
      <c r="AC5171">
        <f t="shared" si="80"/>
        <v>1</v>
      </c>
    </row>
    <row r="5172" spans="1:29" x14ac:dyDescent="0.35">
      <c r="A5172">
        <v>200810018</v>
      </c>
      <c r="B5172" s="1">
        <v>43978</v>
      </c>
      <c r="C5172" s="1">
        <v>43978</v>
      </c>
      <c r="D5172">
        <v>1545</v>
      </c>
      <c r="E5172">
        <v>8</v>
      </c>
      <c r="F5172" t="s">
        <v>109</v>
      </c>
      <c r="G5172">
        <v>887</v>
      </c>
      <c r="H5172">
        <v>2</v>
      </c>
      <c r="I5172">
        <v>624</v>
      </c>
      <c r="J5172" t="s">
        <v>171</v>
      </c>
      <c r="K5172" t="s">
        <v>2875</v>
      </c>
      <c r="L5172">
        <v>17</v>
      </c>
      <c r="M5172" t="s">
        <v>30</v>
      </c>
      <c r="N5172" t="s">
        <v>73</v>
      </c>
      <c r="O5172">
        <v>501</v>
      </c>
      <c r="P5172" t="s">
        <v>164</v>
      </c>
      <c r="Q5172">
        <v>400</v>
      </c>
      <c r="R5172" t="s">
        <v>143</v>
      </c>
      <c r="S5172" t="s">
        <v>2543</v>
      </c>
      <c r="T5172" t="s">
        <v>2544</v>
      </c>
      <c r="U5172">
        <v>624</v>
      </c>
      <c r="Y5172" t="s">
        <v>7793</v>
      </c>
      <c r="AA5172">
        <v>34.041699999999999</v>
      </c>
      <c r="AB5172">
        <v>-118.3887</v>
      </c>
      <c r="AC5172">
        <f t="shared" si="80"/>
        <v>0</v>
      </c>
    </row>
    <row r="5173" spans="1:29" x14ac:dyDescent="0.35">
      <c r="A5173">
        <v>200316204</v>
      </c>
      <c r="B5173" s="1">
        <v>44066</v>
      </c>
      <c r="C5173" s="1">
        <v>44066</v>
      </c>
      <c r="D5173">
        <v>1830</v>
      </c>
      <c r="E5173">
        <v>3</v>
      </c>
      <c r="F5173" t="s">
        <v>43</v>
      </c>
      <c r="G5173">
        <v>338</v>
      </c>
      <c r="H5173">
        <v>2</v>
      </c>
      <c r="I5173">
        <v>624</v>
      </c>
      <c r="J5173" t="s">
        <v>171</v>
      </c>
      <c r="K5173" t="s">
        <v>7794</v>
      </c>
      <c r="L5173">
        <v>21</v>
      </c>
      <c r="M5173" t="s">
        <v>94</v>
      </c>
      <c r="N5173" t="s">
        <v>163</v>
      </c>
      <c r="O5173">
        <v>502</v>
      </c>
      <c r="P5173" t="s">
        <v>47</v>
      </c>
      <c r="Q5173">
        <v>400</v>
      </c>
      <c r="R5173" t="s">
        <v>143</v>
      </c>
      <c r="S5173" t="s">
        <v>40</v>
      </c>
      <c r="T5173" t="s">
        <v>41</v>
      </c>
      <c r="U5173">
        <v>624</v>
      </c>
      <c r="Y5173" t="s">
        <v>7795</v>
      </c>
      <c r="AA5173">
        <v>34.0274</v>
      </c>
      <c r="AB5173">
        <v>-118.2841</v>
      </c>
      <c r="AC5173">
        <f t="shared" si="80"/>
        <v>0</v>
      </c>
    </row>
    <row r="5174" spans="1:29" x14ac:dyDescent="0.35">
      <c r="A5174">
        <v>200610443</v>
      </c>
      <c r="B5174" s="1">
        <v>43971</v>
      </c>
      <c r="C5174" s="1">
        <v>43971</v>
      </c>
      <c r="D5174">
        <v>1715</v>
      </c>
      <c r="E5174">
        <v>6</v>
      </c>
      <c r="F5174" t="s">
        <v>91</v>
      </c>
      <c r="G5174">
        <v>648</v>
      </c>
      <c r="H5174">
        <v>1</v>
      </c>
      <c r="I5174">
        <v>440</v>
      </c>
      <c r="J5174" t="s">
        <v>213</v>
      </c>
      <c r="K5174">
        <v>1501</v>
      </c>
      <c r="L5174">
        <v>23</v>
      </c>
      <c r="M5174" t="s">
        <v>30</v>
      </c>
      <c r="N5174" t="s">
        <v>73</v>
      </c>
      <c r="O5174">
        <v>101</v>
      </c>
      <c r="P5174" t="s">
        <v>32</v>
      </c>
      <c r="S5174" t="s">
        <v>40</v>
      </c>
      <c r="T5174" t="s">
        <v>41</v>
      </c>
      <c r="U5174">
        <v>440</v>
      </c>
      <c r="Y5174" t="s">
        <v>3886</v>
      </c>
      <c r="AA5174">
        <v>34.1</v>
      </c>
      <c r="AB5174">
        <v>-118.3113</v>
      </c>
      <c r="AC5174">
        <f t="shared" si="80"/>
        <v>0</v>
      </c>
    </row>
    <row r="5175" spans="1:29" x14ac:dyDescent="0.35">
      <c r="A5175">
        <v>200816086</v>
      </c>
      <c r="B5175" s="1">
        <v>44140</v>
      </c>
      <c r="C5175" s="1">
        <v>44140</v>
      </c>
      <c r="D5175">
        <v>1100</v>
      </c>
      <c r="E5175">
        <v>8</v>
      </c>
      <c r="F5175" t="s">
        <v>109</v>
      </c>
      <c r="G5175">
        <v>835</v>
      </c>
      <c r="H5175">
        <v>1</v>
      </c>
      <c r="I5175">
        <v>510</v>
      </c>
      <c r="J5175" t="s">
        <v>29</v>
      </c>
      <c r="L5175">
        <v>0</v>
      </c>
      <c r="O5175">
        <v>101</v>
      </c>
      <c r="P5175" t="s">
        <v>32</v>
      </c>
      <c r="S5175" t="s">
        <v>40</v>
      </c>
      <c r="T5175" t="s">
        <v>41</v>
      </c>
      <c r="U5175">
        <v>510</v>
      </c>
      <c r="Y5175" t="s">
        <v>7796</v>
      </c>
      <c r="AA5175">
        <v>34.045400000000001</v>
      </c>
      <c r="AB5175">
        <v>-118.44240000000001</v>
      </c>
      <c r="AC5175">
        <f t="shared" si="80"/>
        <v>0</v>
      </c>
    </row>
    <row r="5176" spans="1:29" x14ac:dyDescent="0.35">
      <c r="A5176">
        <v>200711630</v>
      </c>
      <c r="B5176" s="1">
        <v>44026</v>
      </c>
      <c r="C5176" s="1">
        <v>44026</v>
      </c>
      <c r="D5176">
        <v>1500</v>
      </c>
      <c r="E5176">
        <v>7</v>
      </c>
      <c r="F5176" t="s">
        <v>28</v>
      </c>
      <c r="G5176">
        <v>736</v>
      </c>
      <c r="H5176">
        <v>2</v>
      </c>
      <c r="I5176">
        <v>627</v>
      </c>
      <c r="J5176" t="s">
        <v>616</v>
      </c>
      <c r="K5176" t="s">
        <v>7797</v>
      </c>
      <c r="L5176">
        <v>16</v>
      </c>
      <c r="M5176" t="s">
        <v>94</v>
      </c>
      <c r="N5176" t="s">
        <v>95</v>
      </c>
      <c r="O5176">
        <v>501</v>
      </c>
      <c r="P5176" t="s">
        <v>164</v>
      </c>
      <c r="Q5176">
        <v>400</v>
      </c>
      <c r="R5176" t="s">
        <v>143</v>
      </c>
      <c r="S5176" t="s">
        <v>84</v>
      </c>
      <c r="T5176" t="s">
        <v>85</v>
      </c>
      <c r="U5176">
        <v>627</v>
      </c>
      <c r="Y5176" t="s">
        <v>4715</v>
      </c>
      <c r="AA5176">
        <v>34.064900000000002</v>
      </c>
      <c r="AB5176">
        <v>-118.3462</v>
      </c>
      <c r="AC5176">
        <f t="shared" si="80"/>
        <v>0</v>
      </c>
    </row>
    <row r="5177" spans="1:29" x14ac:dyDescent="0.35">
      <c r="A5177">
        <v>201206179</v>
      </c>
      <c r="B5177" s="1">
        <v>43861</v>
      </c>
      <c r="C5177" s="1">
        <v>43860</v>
      </c>
      <c r="D5177">
        <v>1750</v>
      </c>
      <c r="E5177">
        <v>12</v>
      </c>
      <c r="F5177" t="s">
        <v>68</v>
      </c>
      <c r="G5177">
        <v>1268</v>
      </c>
      <c r="H5177">
        <v>1</v>
      </c>
      <c r="I5177">
        <v>330</v>
      </c>
      <c r="J5177" t="s">
        <v>37</v>
      </c>
      <c r="K5177" t="s">
        <v>7798</v>
      </c>
      <c r="L5177">
        <v>29</v>
      </c>
      <c r="M5177" t="s">
        <v>94</v>
      </c>
      <c r="N5177" t="s">
        <v>95</v>
      </c>
      <c r="O5177">
        <v>101</v>
      </c>
      <c r="P5177" t="s">
        <v>32</v>
      </c>
      <c r="S5177" t="s">
        <v>40</v>
      </c>
      <c r="T5177" t="s">
        <v>41</v>
      </c>
      <c r="U5177">
        <v>330</v>
      </c>
      <c r="Y5177" t="s">
        <v>7177</v>
      </c>
      <c r="AA5177">
        <v>33.9619</v>
      </c>
      <c r="AB5177">
        <v>-118.2717</v>
      </c>
      <c r="AC5177">
        <f t="shared" si="80"/>
        <v>0</v>
      </c>
    </row>
    <row r="5178" spans="1:29" x14ac:dyDescent="0.35">
      <c r="A5178">
        <v>200211204</v>
      </c>
      <c r="B5178" s="1">
        <v>43993</v>
      </c>
      <c r="C5178" s="1">
        <v>43993</v>
      </c>
      <c r="D5178">
        <v>940</v>
      </c>
      <c r="E5178">
        <v>2</v>
      </c>
      <c r="F5178" t="s">
        <v>56</v>
      </c>
      <c r="G5178">
        <v>269</v>
      </c>
      <c r="H5178">
        <v>2</v>
      </c>
      <c r="I5178">
        <v>740</v>
      </c>
      <c r="J5178" t="s">
        <v>224</v>
      </c>
      <c r="K5178" t="s">
        <v>7799</v>
      </c>
      <c r="L5178">
        <v>34</v>
      </c>
      <c r="M5178" t="s">
        <v>94</v>
      </c>
      <c r="N5178" t="s">
        <v>163</v>
      </c>
      <c r="O5178">
        <v>122</v>
      </c>
      <c r="P5178" t="s">
        <v>275</v>
      </c>
      <c r="S5178" t="s">
        <v>40</v>
      </c>
      <c r="T5178" t="s">
        <v>41</v>
      </c>
      <c r="U5178">
        <v>740</v>
      </c>
      <c r="Y5178" t="s">
        <v>5253</v>
      </c>
      <c r="AA5178">
        <v>34.049599999999998</v>
      </c>
      <c r="AB5178">
        <v>-118.2677</v>
      </c>
      <c r="AC5178">
        <f t="shared" si="80"/>
        <v>0</v>
      </c>
    </row>
    <row r="5179" spans="1:29" x14ac:dyDescent="0.35">
      <c r="A5179">
        <v>201224743</v>
      </c>
      <c r="B5179" s="1">
        <v>44153</v>
      </c>
      <c r="C5179" s="1">
        <v>44152</v>
      </c>
      <c r="D5179">
        <v>430</v>
      </c>
      <c r="E5179">
        <v>12</v>
      </c>
      <c r="F5179" t="s">
        <v>68</v>
      </c>
      <c r="G5179">
        <v>1293</v>
      </c>
      <c r="H5179">
        <v>1</v>
      </c>
      <c r="I5179">
        <v>510</v>
      </c>
      <c r="J5179" t="s">
        <v>29</v>
      </c>
      <c r="L5179">
        <v>0</v>
      </c>
      <c r="O5179">
        <v>101</v>
      </c>
      <c r="P5179" t="s">
        <v>32</v>
      </c>
      <c r="S5179" t="s">
        <v>40</v>
      </c>
      <c r="T5179" t="s">
        <v>41</v>
      </c>
      <c r="U5179">
        <v>510</v>
      </c>
      <c r="Y5179" t="s">
        <v>7800</v>
      </c>
      <c r="AA5179">
        <v>33.941699999999997</v>
      </c>
      <c r="AB5179">
        <v>-118.3113</v>
      </c>
      <c r="AC5179">
        <f t="shared" si="80"/>
        <v>0</v>
      </c>
    </row>
    <row r="5180" spans="1:29" x14ac:dyDescent="0.35">
      <c r="A5180">
        <v>201223688</v>
      </c>
      <c r="B5180" s="1">
        <v>44135</v>
      </c>
      <c r="C5180" s="1">
        <v>44135</v>
      </c>
      <c r="D5180">
        <v>2350</v>
      </c>
      <c r="E5180">
        <v>12</v>
      </c>
      <c r="F5180" t="s">
        <v>68</v>
      </c>
      <c r="G5180">
        <v>1251</v>
      </c>
      <c r="H5180">
        <v>1</v>
      </c>
      <c r="I5180">
        <v>230</v>
      </c>
      <c r="J5180" t="s">
        <v>161</v>
      </c>
      <c r="K5180" t="s">
        <v>7801</v>
      </c>
      <c r="L5180">
        <v>36</v>
      </c>
      <c r="M5180" t="s">
        <v>30</v>
      </c>
      <c r="N5180" t="s">
        <v>73</v>
      </c>
      <c r="O5180">
        <v>101</v>
      </c>
      <c r="P5180" t="s">
        <v>32</v>
      </c>
      <c r="Q5180">
        <v>114</v>
      </c>
      <c r="R5180" t="s">
        <v>773</v>
      </c>
      <c r="S5180" t="s">
        <v>40</v>
      </c>
      <c r="T5180" t="s">
        <v>41</v>
      </c>
      <c r="U5180">
        <v>230</v>
      </c>
      <c r="Y5180" t="s">
        <v>7802</v>
      </c>
      <c r="AA5180">
        <v>33.976700000000001</v>
      </c>
      <c r="AB5180">
        <v>-118.3309</v>
      </c>
      <c r="AC5180">
        <f t="shared" si="80"/>
        <v>0</v>
      </c>
    </row>
    <row r="5181" spans="1:29" x14ac:dyDescent="0.35">
      <c r="A5181">
        <v>201115991</v>
      </c>
      <c r="B5181" s="1">
        <v>44157</v>
      </c>
      <c r="C5181" s="1">
        <v>44134</v>
      </c>
      <c r="D5181">
        <v>2145</v>
      </c>
      <c r="E5181">
        <v>11</v>
      </c>
      <c r="F5181" t="s">
        <v>64</v>
      </c>
      <c r="G5181">
        <v>1183</v>
      </c>
      <c r="H5181">
        <v>2</v>
      </c>
      <c r="I5181">
        <v>354</v>
      </c>
      <c r="J5181" t="s">
        <v>167</v>
      </c>
      <c r="K5181" t="s">
        <v>1576</v>
      </c>
      <c r="L5181">
        <v>46</v>
      </c>
      <c r="M5181" t="s">
        <v>30</v>
      </c>
      <c r="N5181" t="s">
        <v>95</v>
      </c>
      <c r="O5181">
        <v>501</v>
      </c>
      <c r="P5181" t="s">
        <v>164</v>
      </c>
      <c r="S5181" t="s">
        <v>40</v>
      </c>
      <c r="T5181" t="s">
        <v>41</v>
      </c>
      <c r="U5181">
        <v>354</v>
      </c>
      <c r="Y5181" t="s">
        <v>7803</v>
      </c>
      <c r="AA5181">
        <v>34.082500000000003</v>
      </c>
      <c r="AB5181">
        <v>-118.2578</v>
      </c>
      <c r="AC5181">
        <f t="shared" si="80"/>
        <v>0</v>
      </c>
    </row>
    <row r="5182" spans="1:29" x14ac:dyDescent="0.35">
      <c r="A5182">
        <v>200305382</v>
      </c>
      <c r="B5182" s="1">
        <v>43854</v>
      </c>
      <c r="C5182" s="1">
        <v>43854</v>
      </c>
      <c r="D5182">
        <v>1605</v>
      </c>
      <c r="E5182">
        <v>3</v>
      </c>
      <c r="F5182" t="s">
        <v>43</v>
      </c>
      <c r="G5182">
        <v>399</v>
      </c>
      <c r="H5182">
        <v>1</v>
      </c>
      <c r="I5182">
        <v>230</v>
      </c>
      <c r="J5182" t="s">
        <v>161</v>
      </c>
      <c r="K5182" t="s">
        <v>7804</v>
      </c>
      <c r="L5182">
        <v>24</v>
      </c>
      <c r="M5182" t="s">
        <v>30</v>
      </c>
      <c r="N5182" t="s">
        <v>95</v>
      </c>
      <c r="O5182">
        <v>101</v>
      </c>
      <c r="P5182" t="s">
        <v>32</v>
      </c>
      <c r="Q5182">
        <v>200</v>
      </c>
      <c r="R5182" t="s">
        <v>663</v>
      </c>
      <c r="S5182" t="s">
        <v>84</v>
      </c>
      <c r="T5182" t="s">
        <v>85</v>
      </c>
      <c r="U5182">
        <v>230</v>
      </c>
      <c r="Y5182" t="s">
        <v>4430</v>
      </c>
      <c r="Z5182" t="s">
        <v>994</v>
      </c>
      <c r="AA5182">
        <v>34.007399999999997</v>
      </c>
      <c r="AB5182">
        <v>-118.28270000000001</v>
      </c>
      <c r="AC5182">
        <f t="shared" si="80"/>
        <v>0</v>
      </c>
    </row>
    <row r="5183" spans="1:29" x14ac:dyDescent="0.35">
      <c r="A5183">
        <v>200619284</v>
      </c>
      <c r="B5183" s="1">
        <v>44180</v>
      </c>
      <c r="C5183" s="1">
        <v>44180</v>
      </c>
      <c r="D5183">
        <v>1345</v>
      </c>
      <c r="E5183">
        <v>6</v>
      </c>
      <c r="F5183" t="s">
        <v>91</v>
      </c>
      <c r="G5183">
        <v>663</v>
      </c>
      <c r="H5183">
        <v>2</v>
      </c>
      <c r="I5183">
        <v>740</v>
      </c>
      <c r="J5183" t="s">
        <v>224</v>
      </c>
      <c r="K5183" t="s">
        <v>7805</v>
      </c>
      <c r="L5183">
        <v>0</v>
      </c>
      <c r="M5183" t="s">
        <v>46</v>
      </c>
      <c r="N5183" t="s">
        <v>46</v>
      </c>
      <c r="O5183">
        <v>203</v>
      </c>
      <c r="P5183" t="s">
        <v>101</v>
      </c>
      <c r="Q5183">
        <v>306</v>
      </c>
      <c r="R5183" t="s">
        <v>1108</v>
      </c>
      <c r="S5183" t="s">
        <v>40</v>
      </c>
      <c r="T5183" t="s">
        <v>41</v>
      </c>
      <c r="U5183">
        <v>740</v>
      </c>
      <c r="Y5183" t="s">
        <v>1232</v>
      </c>
      <c r="AA5183">
        <v>34.090699999999998</v>
      </c>
      <c r="AB5183">
        <v>-118.3368</v>
      </c>
      <c r="AC5183">
        <f t="shared" si="80"/>
        <v>0</v>
      </c>
    </row>
    <row r="5184" spans="1:29" x14ac:dyDescent="0.35">
      <c r="A5184">
        <v>200404008</v>
      </c>
      <c r="B5184" s="1">
        <v>43831</v>
      </c>
      <c r="C5184" s="1">
        <v>43831</v>
      </c>
      <c r="D5184">
        <v>420</v>
      </c>
      <c r="E5184">
        <v>4</v>
      </c>
      <c r="F5184" t="s">
        <v>54</v>
      </c>
      <c r="G5184">
        <v>463</v>
      </c>
      <c r="H5184">
        <v>2</v>
      </c>
      <c r="I5184">
        <v>626</v>
      </c>
      <c r="J5184" t="s">
        <v>141</v>
      </c>
      <c r="K5184" t="s">
        <v>7806</v>
      </c>
      <c r="L5184">
        <v>48</v>
      </c>
      <c r="M5184" t="s">
        <v>30</v>
      </c>
      <c r="N5184" t="s">
        <v>95</v>
      </c>
      <c r="O5184">
        <v>502</v>
      </c>
      <c r="P5184" t="s">
        <v>47</v>
      </c>
      <c r="Q5184">
        <v>400</v>
      </c>
      <c r="R5184" t="s">
        <v>143</v>
      </c>
      <c r="S5184" t="s">
        <v>84</v>
      </c>
      <c r="T5184" t="s">
        <v>85</v>
      </c>
      <c r="U5184">
        <v>626</v>
      </c>
      <c r="Y5184" t="s">
        <v>7807</v>
      </c>
      <c r="AA5184">
        <v>34.048099999999998</v>
      </c>
      <c r="AB5184">
        <v>-118.2133</v>
      </c>
      <c r="AC5184">
        <f t="shared" si="80"/>
        <v>0</v>
      </c>
    </row>
    <row r="5185" spans="1:29" x14ac:dyDescent="0.35">
      <c r="A5185">
        <v>201116554</v>
      </c>
      <c r="B5185" s="1">
        <v>44175</v>
      </c>
      <c r="C5185" s="1">
        <v>44175</v>
      </c>
      <c r="D5185">
        <v>2200</v>
      </c>
      <c r="E5185">
        <v>11</v>
      </c>
      <c r="F5185" t="s">
        <v>64</v>
      </c>
      <c r="G5185">
        <v>1147</v>
      </c>
      <c r="H5185">
        <v>2</v>
      </c>
      <c r="I5185">
        <v>624</v>
      </c>
      <c r="J5185" t="s">
        <v>171</v>
      </c>
      <c r="K5185" t="s">
        <v>7808</v>
      </c>
      <c r="L5185">
        <v>16</v>
      </c>
      <c r="M5185" t="s">
        <v>30</v>
      </c>
      <c r="N5185" t="s">
        <v>95</v>
      </c>
      <c r="O5185">
        <v>501</v>
      </c>
      <c r="P5185" t="s">
        <v>164</v>
      </c>
      <c r="Q5185">
        <v>400</v>
      </c>
      <c r="R5185" t="s">
        <v>143</v>
      </c>
      <c r="S5185" t="s">
        <v>40</v>
      </c>
      <c r="T5185" t="s">
        <v>41</v>
      </c>
      <c r="U5185">
        <v>624</v>
      </c>
      <c r="Y5185" t="s">
        <v>7809</v>
      </c>
      <c r="AA5185">
        <v>34.096200000000003</v>
      </c>
      <c r="AB5185">
        <v>-118.2321</v>
      </c>
      <c r="AC5185">
        <f t="shared" si="80"/>
        <v>0</v>
      </c>
    </row>
    <row r="5186" spans="1:29" x14ac:dyDescent="0.35">
      <c r="A5186">
        <v>200717333</v>
      </c>
      <c r="B5186" s="1">
        <v>44186</v>
      </c>
      <c r="C5186" s="1">
        <v>44183</v>
      </c>
      <c r="D5186">
        <v>1300</v>
      </c>
      <c r="E5186">
        <v>7</v>
      </c>
      <c r="F5186" t="s">
        <v>28</v>
      </c>
      <c r="G5186">
        <v>717</v>
      </c>
      <c r="H5186">
        <v>1</v>
      </c>
      <c r="I5186">
        <v>310</v>
      </c>
      <c r="J5186" t="s">
        <v>71</v>
      </c>
      <c r="K5186" t="s">
        <v>7651</v>
      </c>
      <c r="L5186">
        <v>35</v>
      </c>
      <c r="M5186" t="s">
        <v>94</v>
      </c>
      <c r="N5186" t="s">
        <v>73</v>
      </c>
      <c r="O5186">
        <v>501</v>
      </c>
      <c r="P5186" t="s">
        <v>164</v>
      </c>
      <c r="S5186" t="s">
        <v>40</v>
      </c>
      <c r="T5186" t="s">
        <v>41</v>
      </c>
      <c r="U5186">
        <v>310</v>
      </c>
      <c r="Y5186" t="s">
        <v>7810</v>
      </c>
      <c r="AA5186">
        <v>34.078299999999999</v>
      </c>
      <c r="AB5186">
        <v>-118.33969999999999</v>
      </c>
      <c r="AC5186">
        <f t="shared" si="80"/>
        <v>0</v>
      </c>
    </row>
    <row r="5187" spans="1:29" x14ac:dyDescent="0.35">
      <c r="A5187">
        <v>200414205</v>
      </c>
      <c r="B5187" s="1">
        <v>44127</v>
      </c>
      <c r="C5187" s="1">
        <v>44126</v>
      </c>
      <c r="D5187">
        <v>100</v>
      </c>
      <c r="E5187">
        <v>4</v>
      </c>
      <c r="F5187" t="s">
        <v>54</v>
      </c>
      <c r="G5187">
        <v>479</v>
      </c>
      <c r="H5187">
        <v>2</v>
      </c>
      <c r="I5187">
        <v>901</v>
      </c>
      <c r="J5187" t="s">
        <v>210</v>
      </c>
      <c r="K5187">
        <v>2038</v>
      </c>
      <c r="L5187">
        <v>36</v>
      </c>
      <c r="M5187" t="s">
        <v>94</v>
      </c>
      <c r="N5187" t="s">
        <v>95</v>
      </c>
      <c r="O5187">
        <v>502</v>
      </c>
      <c r="P5187" t="s">
        <v>47</v>
      </c>
      <c r="S5187" t="s">
        <v>33</v>
      </c>
      <c r="T5187" t="s">
        <v>34</v>
      </c>
      <c r="U5187">
        <v>901</v>
      </c>
      <c r="Y5187" t="s">
        <v>7811</v>
      </c>
      <c r="AA5187">
        <v>34.029600000000002</v>
      </c>
      <c r="AB5187">
        <v>-118.1962</v>
      </c>
      <c r="AC5187">
        <f t="shared" ref="AC5187:AC5250" si="81">IF(OR((S:S)="CC", S:S="AA",S:S="JA"), 1, 0)</f>
        <v>1</v>
      </c>
    </row>
    <row r="5188" spans="1:29" x14ac:dyDescent="0.35">
      <c r="A5188">
        <v>201007768</v>
      </c>
      <c r="B5188" s="1">
        <v>43925</v>
      </c>
      <c r="C5188" s="1">
        <v>43924</v>
      </c>
      <c r="D5188">
        <v>2100</v>
      </c>
      <c r="E5188">
        <v>10</v>
      </c>
      <c r="F5188" t="s">
        <v>103</v>
      </c>
      <c r="G5188">
        <v>1047</v>
      </c>
      <c r="H5188">
        <v>1</v>
      </c>
      <c r="I5188">
        <v>331</v>
      </c>
      <c r="J5188" t="s">
        <v>233</v>
      </c>
      <c r="K5188" t="s">
        <v>7812</v>
      </c>
      <c r="L5188">
        <v>80</v>
      </c>
      <c r="M5188" t="s">
        <v>30</v>
      </c>
      <c r="N5188" t="s">
        <v>73</v>
      </c>
      <c r="O5188">
        <v>108</v>
      </c>
      <c r="P5188" t="s">
        <v>105</v>
      </c>
      <c r="S5188" t="s">
        <v>40</v>
      </c>
      <c r="T5188" t="s">
        <v>41</v>
      </c>
      <c r="U5188">
        <v>331</v>
      </c>
      <c r="Y5188" t="s">
        <v>4730</v>
      </c>
      <c r="AA5188">
        <v>34.1723</v>
      </c>
      <c r="AB5188">
        <v>-118.5055</v>
      </c>
      <c r="AC5188">
        <f t="shared" si="81"/>
        <v>0</v>
      </c>
    </row>
    <row r="5189" spans="1:29" x14ac:dyDescent="0.35">
      <c r="A5189">
        <v>200106193</v>
      </c>
      <c r="B5189" s="1">
        <v>43862</v>
      </c>
      <c r="C5189" s="1">
        <v>43861</v>
      </c>
      <c r="D5189">
        <v>1500</v>
      </c>
      <c r="E5189">
        <v>1</v>
      </c>
      <c r="F5189" t="s">
        <v>36</v>
      </c>
      <c r="G5189">
        <v>195</v>
      </c>
      <c r="H5189">
        <v>1</v>
      </c>
      <c r="I5189">
        <v>420</v>
      </c>
      <c r="J5189" t="s">
        <v>352</v>
      </c>
      <c r="K5189" t="s">
        <v>7813</v>
      </c>
      <c r="L5189">
        <v>38</v>
      </c>
      <c r="M5189" t="s">
        <v>30</v>
      </c>
      <c r="N5189" t="s">
        <v>163</v>
      </c>
      <c r="O5189">
        <v>101</v>
      </c>
      <c r="P5189" t="s">
        <v>32</v>
      </c>
      <c r="S5189" t="s">
        <v>40</v>
      </c>
      <c r="T5189" t="s">
        <v>41</v>
      </c>
      <c r="U5189">
        <v>420</v>
      </c>
      <c r="Y5189" t="s">
        <v>4973</v>
      </c>
      <c r="AA5189">
        <v>34.031700000000001</v>
      </c>
      <c r="AB5189">
        <v>-118.2641</v>
      </c>
      <c r="AC5189">
        <f t="shared" si="81"/>
        <v>0</v>
      </c>
    </row>
    <row r="5190" spans="1:29" x14ac:dyDescent="0.35">
      <c r="A5190">
        <v>201305470</v>
      </c>
      <c r="B5190" s="1">
        <v>43857</v>
      </c>
      <c r="C5190" s="1">
        <v>43857</v>
      </c>
      <c r="D5190">
        <v>1105</v>
      </c>
      <c r="E5190">
        <v>13</v>
      </c>
      <c r="F5190" t="s">
        <v>62</v>
      </c>
      <c r="G5190">
        <v>1307</v>
      </c>
      <c r="H5190">
        <v>1</v>
      </c>
      <c r="I5190">
        <v>210</v>
      </c>
      <c r="J5190" t="s">
        <v>149</v>
      </c>
      <c r="K5190" t="s">
        <v>7814</v>
      </c>
      <c r="L5190">
        <v>73</v>
      </c>
      <c r="M5190" t="s">
        <v>30</v>
      </c>
      <c r="N5190" t="s">
        <v>73</v>
      </c>
      <c r="O5190">
        <v>101</v>
      </c>
      <c r="P5190" t="s">
        <v>32</v>
      </c>
      <c r="Q5190">
        <v>400</v>
      </c>
      <c r="R5190" t="s">
        <v>143</v>
      </c>
      <c r="S5190" t="s">
        <v>40</v>
      </c>
      <c r="T5190" t="s">
        <v>41</v>
      </c>
      <c r="U5190">
        <v>210</v>
      </c>
      <c r="Y5190" t="s">
        <v>483</v>
      </c>
      <c r="Z5190" t="s">
        <v>7616</v>
      </c>
      <c r="AA5190">
        <v>34.037700000000001</v>
      </c>
      <c r="AB5190">
        <v>-118.24250000000001</v>
      </c>
      <c r="AC5190">
        <f t="shared" si="81"/>
        <v>0</v>
      </c>
    </row>
    <row r="5191" spans="1:29" x14ac:dyDescent="0.35">
      <c r="A5191">
        <v>200114990</v>
      </c>
      <c r="B5191" s="1">
        <v>44030</v>
      </c>
      <c r="C5191" s="1">
        <v>44029</v>
      </c>
      <c r="D5191">
        <v>1512</v>
      </c>
      <c r="E5191">
        <v>1</v>
      </c>
      <c r="F5191" t="s">
        <v>36</v>
      </c>
      <c r="G5191">
        <v>171</v>
      </c>
      <c r="H5191">
        <v>2</v>
      </c>
      <c r="I5191">
        <v>624</v>
      </c>
      <c r="J5191" t="s">
        <v>171</v>
      </c>
      <c r="K5191" t="s">
        <v>7815</v>
      </c>
      <c r="L5191">
        <v>23</v>
      </c>
      <c r="M5191" t="s">
        <v>94</v>
      </c>
      <c r="N5191" t="s">
        <v>95</v>
      </c>
      <c r="O5191">
        <v>102</v>
      </c>
      <c r="P5191" t="s">
        <v>186</v>
      </c>
      <c r="Q5191">
        <v>306</v>
      </c>
      <c r="R5191" t="s">
        <v>1108</v>
      </c>
      <c r="S5191" t="s">
        <v>40</v>
      </c>
      <c r="T5191" t="s">
        <v>41</v>
      </c>
      <c r="U5191">
        <v>624</v>
      </c>
      <c r="Y5191" t="s">
        <v>5875</v>
      </c>
      <c r="AA5191">
        <v>34.045000000000002</v>
      </c>
      <c r="AB5191">
        <v>-118.264</v>
      </c>
      <c r="AC5191">
        <f t="shared" si="81"/>
        <v>0</v>
      </c>
    </row>
    <row r="5192" spans="1:29" x14ac:dyDescent="0.35">
      <c r="A5192">
        <v>200412760</v>
      </c>
      <c r="B5192" s="1">
        <v>44088</v>
      </c>
      <c r="C5192" s="1">
        <v>44086</v>
      </c>
      <c r="D5192">
        <v>1655</v>
      </c>
      <c r="E5192">
        <v>4</v>
      </c>
      <c r="F5192" t="s">
        <v>54</v>
      </c>
      <c r="G5192">
        <v>438</v>
      </c>
      <c r="H5192">
        <v>1</v>
      </c>
      <c r="I5192">
        <v>648</v>
      </c>
      <c r="J5192" t="s">
        <v>58</v>
      </c>
      <c r="L5192">
        <v>35</v>
      </c>
      <c r="M5192" t="s">
        <v>94</v>
      </c>
      <c r="N5192" t="s">
        <v>95</v>
      </c>
      <c r="O5192">
        <v>116</v>
      </c>
      <c r="P5192" t="s">
        <v>702</v>
      </c>
      <c r="S5192" t="s">
        <v>40</v>
      </c>
      <c r="T5192" t="s">
        <v>41</v>
      </c>
      <c r="U5192">
        <v>648</v>
      </c>
      <c r="Y5192" t="s">
        <v>7816</v>
      </c>
      <c r="AA5192">
        <v>34.074100000000001</v>
      </c>
      <c r="AB5192">
        <v>-118.1651</v>
      </c>
      <c r="AC5192">
        <f t="shared" si="81"/>
        <v>0</v>
      </c>
    </row>
    <row r="5193" spans="1:29" x14ac:dyDescent="0.35">
      <c r="A5193">
        <v>200208932</v>
      </c>
      <c r="B5193" s="1">
        <v>43934</v>
      </c>
      <c r="C5193" s="1">
        <v>43933</v>
      </c>
      <c r="D5193">
        <v>1300</v>
      </c>
      <c r="E5193">
        <v>2</v>
      </c>
      <c r="F5193" t="s">
        <v>56</v>
      </c>
      <c r="G5193">
        <v>236</v>
      </c>
      <c r="H5193">
        <v>2</v>
      </c>
      <c r="I5193">
        <v>930</v>
      </c>
      <c r="J5193" t="s">
        <v>339</v>
      </c>
      <c r="K5193" t="s">
        <v>7817</v>
      </c>
      <c r="L5193">
        <v>36</v>
      </c>
      <c r="M5193" t="s">
        <v>94</v>
      </c>
      <c r="N5193" t="s">
        <v>95</v>
      </c>
      <c r="O5193">
        <v>501</v>
      </c>
      <c r="P5193" t="s">
        <v>164</v>
      </c>
      <c r="Q5193">
        <v>511</v>
      </c>
      <c r="R5193" t="s">
        <v>151</v>
      </c>
      <c r="S5193" t="s">
        <v>33</v>
      </c>
      <c r="T5193" t="s">
        <v>34</v>
      </c>
      <c r="U5193">
        <v>740</v>
      </c>
      <c r="V5193">
        <v>930</v>
      </c>
      <c r="Y5193" t="s">
        <v>7818</v>
      </c>
      <c r="AA5193">
        <v>34.067599999999999</v>
      </c>
      <c r="AB5193">
        <v>-118.2685</v>
      </c>
      <c r="AC5193">
        <f t="shared" si="81"/>
        <v>1</v>
      </c>
    </row>
    <row r="5194" spans="1:29" x14ac:dyDescent="0.35">
      <c r="A5194">
        <v>200712546</v>
      </c>
      <c r="B5194" s="1">
        <v>44051</v>
      </c>
      <c r="C5194" s="1">
        <v>44051</v>
      </c>
      <c r="D5194">
        <v>1530</v>
      </c>
      <c r="E5194">
        <v>7</v>
      </c>
      <c r="F5194" t="s">
        <v>28</v>
      </c>
      <c r="G5194">
        <v>735</v>
      </c>
      <c r="H5194">
        <v>1</v>
      </c>
      <c r="I5194">
        <v>761</v>
      </c>
      <c r="J5194" t="s">
        <v>403</v>
      </c>
      <c r="K5194" t="s">
        <v>7819</v>
      </c>
      <c r="L5194">
        <v>46</v>
      </c>
      <c r="M5194" t="s">
        <v>94</v>
      </c>
      <c r="N5194" t="s">
        <v>73</v>
      </c>
      <c r="O5194">
        <v>101</v>
      </c>
      <c r="P5194" t="s">
        <v>32</v>
      </c>
      <c r="Q5194">
        <v>207</v>
      </c>
      <c r="R5194" t="s">
        <v>1110</v>
      </c>
      <c r="S5194" t="s">
        <v>40</v>
      </c>
      <c r="T5194" t="s">
        <v>41</v>
      </c>
      <c r="U5194">
        <v>761</v>
      </c>
      <c r="Y5194" t="s">
        <v>1287</v>
      </c>
      <c r="Z5194" t="s">
        <v>1421</v>
      </c>
      <c r="AA5194">
        <v>34.062199999999997</v>
      </c>
      <c r="AB5194">
        <v>-118.34399999999999</v>
      </c>
      <c r="AC5194">
        <f t="shared" si="81"/>
        <v>0</v>
      </c>
    </row>
    <row r="5195" spans="1:29" x14ac:dyDescent="0.35">
      <c r="A5195">
        <v>200713925</v>
      </c>
      <c r="B5195" s="1">
        <v>44091</v>
      </c>
      <c r="C5195" s="1">
        <v>44090</v>
      </c>
      <c r="D5195">
        <v>2100</v>
      </c>
      <c r="E5195">
        <v>7</v>
      </c>
      <c r="F5195" t="s">
        <v>28</v>
      </c>
      <c r="G5195">
        <v>719</v>
      </c>
      <c r="H5195">
        <v>1</v>
      </c>
      <c r="I5195">
        <v>510</v>
      </c>
      <c r="J5195" t="s">
        <v>29</v>
      </c>
      <c r="L5195">
        <v>0</v>
      </c>
      <c r="O5195">
        <v>101</v>
      </c>
      <c r="P5195" t="s">
        <v>32</v>
      </c>
      <c r="S5195" t="s">
        <v>40</v>
      </c>
      <c r="T5195" t="s">
        <v>41</v>
      </c>
      <c r="U5195">
        <v>510</v>
      </c>
      <c r="Y5195" t="s">
        <v>7820</v>
      </c>
      <c r="AA5195">
        <v>34.078299999999999</v>
      </c>
      <c r="AB5195">
        <v>-118.3342</v>
      </c>
      <c r="AC5195">
        <f t="shared" si="81"/>
        <v>0</v>
      </c>
    </row>
    <row r="5196" spans="1:29" x14ac:dyDescent="0.35">
      <c r="A5196">
        <v>200209275</v>
      </c>
      <c r="B5196" s="1">
        <v>43943</v>
      </c>
      <c r="C5196" s="1">
        <v>43943</v>
      </c>
      <c r="D5196">
        <v>220</v>
      </c>
      <c r="E5196">
        <v>2</v>
      </c>
      <c r="F5196" t="s">
        <v>56</v>
      </c>
      <c r="G5196">
        <v>203</v>
      </c>
      <c r="H5196">
        <v>2</v>
      </c>
      <c r="I5196">
        <v>626</v>
      </c>
      <c r="J5196" t="s">
        <v>141</v>
      </c>
      <c r="K5196" t="s">
        <v>7821</v>
      </c>
      <c r="L5196">
        <v>36</v>
      </c>
      <c r="M5196" t="s">
        <v>94</v>
      </c>
      <c r="N5196" t="s">
        <v>95</v>
      </c>
      <c r="O5196">
        <v>501</v>
      </c>
      <c r="P5196" t="s">
        <v>164</v>
      </c>
      <c r="Q5196">
        <v>400</v>
      </c>
      <c r="R5196" t="s">
        <v>143</v>
      </c>
      <c r="S5196" t="s">
        <v>33</v>
      </c>
      <c r="T5196" t="s">
        <v>34</v>
      </c>
      <c r="U5196">
        <v>626</v>
      </c>
      <c r="Y5196" t="s">
        <v>249</v>
      </c>
      <c r="AA5196">
        <v>34.0867</v>
      </c>
      <c r="AB5196">
        <v>-118.28919999999999</v>
      </c>
      <c r="AC5196">
        <f t="shared" si="81"/>
        <v>1</v>
      </c>
    </row>
    <row r="5197" spans="1:29" x14ac:dyDescent="0.35">
      <c r="A5197">
        <v>201009389</v>
      </c>
      <c r="B5197" s="1">
        <v>43977</v>
      </c>
      <c r="C5197" s="1">
        <v>43977</v>
      </c>
      <c r="D5197">
        <v>1120</v>
      </c>
      <c r="E5197">
        <v>10</v>
      </c>
      <c r="F5197" t="s">
        <v>103</v>
      </c>
      <c r="G5197">
        <v>1015</v>
      </c>
      <c r="H5197">
        <v>1</v>
      </c>
      <c r="I5197">
        <v>210</v>
      </c>
      <c r="J5197" t="s">
        <v>149</v>
      </c>
      <c r="K5197" t="s">
        <v>7822</v>
      </c>
      <c r="L5197">
        <v>92</v>
      </c>
      <c r="M5197" t="s">
        <v>94</v>
      </c>
      <c r="N5197" t="s">
        <v>173</v>
      </c>
      <c r="O5197">
        <v>501</v>
      </c>
      <c r="P5197" t="s">
        <v>164</v>
      </c>
      <c r="Q5197">
        <v>400</v>
      </c>
      <c r="R5197" t="s">
        <v>143</v>
      </c>
      <c r="S5197" t="s">
        <v>40</v>
      </c>
      <c r="T5197" t="s">
        <v>41</v>
      </c>
      <c r="U5197">
        <v>210</v>
      </c>
      <c r="Y5197" t="s">
        <v>7823</v>
      </c>
      <c r="AA5197">
        <v>34.204799999999999</v>
      </c>
      <c r="AB5197">
        <v>-118.5273</v>
      </c>
      <c r="AC5197">
        <f t="shared" si="81"/>
        <v>0</v>
      </c>
    </row>
    <row r="5198" spans="1:29" x14ac:dyDescent="0.35">
      <c r="A5198">
        <v>200709077</v>
      </c>
      <c r="B5198" s="1">
        <v>43960</v>
      </c>
      <c r="C5198" s="1">
        <v>43960</v>
      </c>
      <c r="D5198">
        <v>930</v>
      </c>
      <c r="E5198">
        <v>7</v>
      </c>
      <c r="F5198" t="s">
        <v>28</v>
      </c>
      <c r="G5198">
        <v>701</v>
      </c>
      <c r="H5198">
        <v>1</v>
      </c>
      <c r="I5198">
        <v>230</v>
      </c>
      <c r="J5198" t="s">
        <v>161</v>
      </c>
      <c r="K5198" t="s">
        <v>7824</v>
      </c>
      <c r="L5198">
        <v>51</v>
      </c>
      <c r="M5198" t="s">
        <v>30</v>
      </c>
      <c r="N5198" t="s">
        <v>73</v>
      </c>
      <c r="O5198">
        <v>502</v>
      </c>
      <c r="P5198" t="s">
        <v>47</v>
      </c>
      <c r="Q5198">
        <v>306</v>
      </c>
      <c r="R5198" t="s">
        <v>1108</v>
      </c>
      <c r="S5198" t="s">
        <v>33</v>
      </c>
      <c r="T5198" t="s">
        <v>34</v>
      </c>
      <c r="U5198">
        <v>230</v>
      </c>
      <c r="V5198">
        <v>998</v>
      </c>
      <c r="Y5198" t="s">
        <v>7825</v>
      </c>
      <c r="AA5198">
        <v>34.083599999999997</v>
      </c>
      <c r="AB5198">
        <v>-118.3753</v>
      </c>
      <c r="AC5198">
        <f t="shared" si="81"/>
        <v>1</v>
      </c>
    </row>
    <row r="5199" spans="1:29" x14ac:dyDescent="0.35">
      <c r="A5199">
        <v>200410006</v>
      </c>
      <c r="B5199" s="1">
        <v>44003</v>
      </c>
      <c r="C5199" s="1">
        <v>44003</v>
      </c>
      <c r="D5199">
        <v>320</v>
      </c>
      <c r="E5199">
        <v>4</v>
      </c>
      <c r="F5199" t="s">
        <v>54</v>
      </c>
      <c r="G5199">
        <v>449</v>
      </c>
      <c r="H5199">
        <v>2</v>
      </c>
      <c r="I5199">
        <v>740</v>
      </c>
      <c r="J5199" t="s">
        <v>224</v>
      </c>
      <c r="K5199" t="s">
        <v>7826</v>
      </c>
      <c r="L5199">
        <v>56</v>
      </c>
      <c r="M5199" t="s">
        <v>94</v>
      </c>
      <c r="N5199" t="s">
        <v>95</v>
      </c>
      <c r="O5199">
        <v>504</v>
      </c>
      <c r="P5199" t="s">
        <v>673</v>
      </c>
      <c r="S5199" t="s">
        <v>33</v>
      </c>
      <c r="T5199" t="s">
        <v>34</v>
      </c>
      <c r="U5199">
        <v>740</v>
      </c>
      <c r="Y5199" t="s">
        <v>7827</v>
      </c>
      <c r="AA5199">
        <v>34.054499999999997</v>
      </c>
      <c r="AB5199">
        <v>-118.19499999999999</v>
      </c>
      <c r="AC5199">
        <f t="shared" si="81"/>
        <v>1</v>
      </c>
    </row>
    <row r="5200" spans="1:29" x14ac:dyDescent="0.35">
      <c r="A5200">
        <v>200604748</v>
      </c>
      <c r="B5200" s="1">
        <v>43847</v>
      </c>
      <c r="C5200" s="1">
        <v>43846</v>
      </c>
      <c r="D5200">
        <v>2000</v>
      </c>
      <c r="E5200">
        <v>6</v>
      </c>
      <c r="F5200" t="s">
        <v>91</v>
      </c>
      <c r="G5200">
        <v>666</v>
      </c>
      <c r="H5200">
        <v>1</v>
      </c>
      <c r="I5200">
        <v>230</v>
      </c>
      <c r="J5200" t="s">
        <v>161</v>
      </c>
      <c r="K5200" t="s">
        <v>7828</v>
      </c>
      <c r="L5200">
        <v>29</v>
      </c>
      <c r="M5200" t="s">
        <v>30</v>
      </c>
      <c r="N5200" t="s">
        <v>95</v>
      </c>
      <c r="O5200">
        <v>726</v>
      </c>
      <c r="P5200" t="s">
        <v>467</v>
      </c>
      <c r="Q5200">
        <v>500</v>
      </c>
      <c r="R5200" t="s">
        <v>184</v>
      </c>
      <c r="S5200" t="s">
        <v>40</v>
      </c>
      <c r="T5200" t="s">
        <v>41</v>
      </c>
      <c r="U5200">
        <v>230</v>
      </c>
      <c r="Y5200" t="s">
        <v>2410</v>
      </c>
      <c r="AA5200">
        <v>34.0944</v>
      </c>
      <c r="AB5200">
        <v>-118.331</v>
      </c>
      <c r="AC5200">
        <f t="shared" si="81"/>
        <v>0</v>
      </c>
    </row>
    <row r="5201" spans="1:29" x14ac:dyDescent="0.35">
      <c r="A5201">
        <v>200717591</v>
      </c>
      <c r="B5201" s="1">
        <v>44194</v>
      </c>
      <c r="C5201" s="1">
        <v>44194</v>
      </c>
      <c r="D5201">
        <v>530</v>
      </c>
      <c r="E5201">
        <v>7</v>
      </c>
      <c r="F5201" t="s">
        <v>28</v>
      </c>
      <c r="G5201">
        <v>706</v>
      </c>
      <c r="H5201">
        <v>1</v>
      </c>
      <c r="I5201">
        <v>761</v>
      </c>
      <c r="J5201" t="s">
        <v>403</v>
      </c>
      <c r="K5201" t="s">
        <v>4615</v>
      </c>
      <c r="L5201">
        <v>41</v>
      </c>
      <c r="M5201" t="s">
        <v>30</v>
      </c>
      <c r="N5201" t="s">
        <v>73</v>
      </c>
      <c r="O5201">
        <v>108</v>
      </c>
      <c r="P5201" t="s">
        <v>105</v>
      </c>
      <c r="Q5201">
        <v>200</v>
      </c>
      <c r="R5201" t="s">
        <v>663</v>
      </c>
      <c r="S5201" t="s">
        <v>84</v>
      </c>
      <c r="T5201" t="s">
        <v>85</v>
      </c>
      <c r="U5201">
        <v>761</v>
      </c>
      <c r="Y5201" t="s">
        <v>3820</v>
      </c>
      <c r="Z5201" t="s">
        <v>7829</v>
      </c>
      <c r="AA5201">
        <v>34.083799999999997</v>
      </c>
      <c r="AB5201">
        <v>-118.33880000000001</v>
      </c>
      <c r="AC5201">
        <f t="shared" si="81"/>
        <v>0</v>
      </c>
    </row>
    <row r="5202" spans="1:29" x14ac:dyDescent="0.35">
      <c r="A5202">
        <v>200306173</v>
      </c>
      <c r="B5202" s="1">
        <v>43867</v>
      </c>
      <c r="C5202" s="1">
        <v>43866</v>
      </c>
      <c r="D5202">
        <v>2030</v>
      </c>
      <c r="E5202">
        <v>3</v>
      </c>
      <c r="F5202" t="s">
        <v>43</v>
      </c>
      <c r="G5202">
        <v>311</v>
      </c>
      <c r="H5202">
        <v>2</v>
      </c>
      <c r="I5202">
        <v>626</v>
      </c>
      <c r="J5202" t="s">
        <v>141</v>
      </c>
      <c r="K5202" t="s">
        <v>7830</v>
      </c>
      <c r="L5202">
        <v>24</v>
      </c>
      <c r="M5202" t="s">
        <v>94</v>
      </c>
      <c r="N5202" t="s">
        <v>163</v>
      </c>
      <c r="O5202">
        <v>501</v>
      </c>
      <c r="P5202" t="s">
        <v>164</v>
      </c>
      <c r="Q5202">
        <v>400</v>
      </c>
      <c r="R5202" t="s">
        <v>143</v>
      </c>
      <c r="S5202" t="s">
        <v>40</v>
      </c>
      <c r="T5202" t="s">
        <v>41</v>
      </c>
      <c r="U5202">
        <v>626</v>
      </c>
      <c r="Y5202" t="s">
        <v>7831</v>
      </c>
      <c r="AA5202">
        <v>34.03</v>
      </c>
      <c r="AB5202">
        <v>-118.36579999999999</v>
      </c>
      <c r="AC5202">
        <f t="shared" si="81"/>
        <v>0</v>
      </c>
    </row>
    <row r="5203" spans="1:29" x14ac:dyDescent="0.35">
      <c r="A5203">
        <v>201219140</v>
      </c>
      <c r="B5203" s="1">
        <v>44065</v>
      </c>
      <c r="C5203" s="1">
        <v>44065</v>
      </c>
      <c r="D5203">
        <v>2045</v>
      </c>
      <c r="E5203">
        <v>12</v>
      </c>
      <c r="F5203" t="s">
        <v>68</v>
      </c>
      <c r="G5203">
        <v>1218</v>
      </c>
      <c r="H5203">
        <v>1</v>
      </c>
      <c r="I5203">
        <v>230</v>
      </c>
      <c r="J5203" t="s">
        <v>161</v>
      </c>
      <c r="K5203" t="s">
        <v>7832</v>
      </c>
      <c r="L5203">
        <v>35</v>
      </c>
      <c r="M5203" t="s">
        <v>30</v>
      </c>
      <c r="N5203" t="s">
        <v>163</v>
      </c>
      <c r="O5203">
        <v>108</v>
      </c>
      <c r="P5203" t="s">
        <v>105</v>
      </c>
      <c r="Q5203">
        <v>204</v>
      </c>
      <c r="R5203" t="s">
        <v>2138</v>
      </c>
      <c r="S5203" t="s">
        <v>40</v>
      </c>
      <c r="T5203" t="s">
        <v>41</v>
      </c>
      <c r="U5203">
        <v>230</v>
      </c>
      <c r="Y5203" t="s">
        <v>950</v>
      </c>
      <c r="Z5203" t="s">
        <v>866</v>
      </c>
      <c r="AA5203">
        <v>33.989199999999997</v>
      </c>
      <c r="AB5203">
        <v>-118.28270000000001</v>
      </c>
      <c r="AC5203">
        <f t="shared" si="81"/>
        <v>0</v>
      </c>
    </row>
    <row r="5204" spans="1:29" x14ac:dyDescent="0.35">
      <c r="A5204">
        <v>200810971</v>
      </c>
      <c r="B5204" s="1">
        <v>44004</v>
      </c>
      <c r="C5204" s="1">
        <v>44003</v>
      </c>
      <c r="D5204">
        <v>2355</v>
      </c>
      <c r="E5204">
        <v>8</v>
      </c>
      <c r="F5204" t="s">
        <v>109</v>
      </c>
      <c r="G5204">
        <v>841</v>
      </c>
      <c r="H5204">
        <v>1</v>
      </c>
      <c r="I5204">
        <v>510</v>
      </c>
      <c r="J5204" t="s">
        <v>29</v>
      </c>
      <c r="L5204">
        <v>0</v>
      </c>
      <c r="O5204">
        <v>104</v>
      </c>
      <c r="P5204" t="s">
        <v>201</v>
      </c>
      <c r="S5204" t="s">
        <v>40</v>
      </c>
      <c r="T5204" t="s">
        <v>41</v>
      </c>
      <c r="U5204">
        <v>510</v>
      </c>
      <c r="Y5204" t="s">
        <v>7833</v>
      </c>
      <c r="AA5204">
        <v>34.0428</v>
      </c>
      <c r="AB5204">
        <v>-118.46380000000001</v>
      </c>
      <c r="AC5204">
        <f t="shared" si="81"/>
        <v>0</v>
      </c>
    </row>
    <row r="5205" spans="1:29" x14ac:dyDescent="0.35">
      <c r="A5205">
        <v>200211465</v>
      </c>
      <c r="B5205" s="1">
        <v>44000</v>
      </c>
      <c r="C5205" s="1">
        <v>44000</v>
      </c>
      <c r="D5205">
        <v>400</v>
      </c>
      <c r="E5205">
        <v>2</v>
      </c>
      <c r="F5205" t="s">
        <v>56</v>
      </c>
      <c r="G5205">
        <v>205</v>
      </c>
      <c r="H5205">
        <v>1</v>
      </c>
      <c r="I5205">
        <v>510</v>
      </c>
      <c r="J5205" t="s">
        <v>29</v>
      </c>
      <c r="L5205">
        <v>0</v>
      </c>
      <c r="O5205">
        <v>101</v>
      </c>
      <c r="P5205" t="s">
        <v>32</v>
      </c>
      <c r="S5205" t="s">
        <v>40</v>
      </c>
      <c r="T5205" t="s">
        <v>41</v>
      </c>
      <c r="U5205">
        <v>510</v>
      </c>
      <c r="Y5205" t="s">
        <v>3388</v>
      </c>
      <c r="Z5205" t="s">
        <v>7834</v>
      </c>
      <c r="AA5205">
        <v>34.080399999999997</v>
      </c>
      <c r="AB5205">
        <v>-118.27500000000001</v>
      </c>
      <c r="AC5205">
        <f t="shared" si="81"/>
        <v>0</v>
      </c>
    </row>
    <row r="5206" spans="1:29" x14ac:dyDescent="0.35">
      <c r="A5206">
        <v>200613408</v>
      </c>
      <c r="B5206" s="1">
        <v>44045</v>
      </c>
      <c r="C5206" s="1">
        <v>44043</v>
      </c>
      <c r="D5206">
        <v>1740</v>
      </c>
      <c r="E5206">
        <v>6</v>
      </c>
      <c r="F5206" t="s">
        <v>91</v>
      </c>
      <c r="G5206">
        <v>644</v>
      </c>
      <c r="H5206">
        <v>2</v>
      </c>
      <c r="I5206">
        <v>354</v>
      </c>
      <c r="J5206" t="s">
        <v>167</v>
      </c>
      <c r="K5206" t="s">
        <v>177</v>
      </c>
      <c r="L5206">
        <v>42</v>
      </c>
      <c r="M5206" t="s">
        <v>30</v>
      </c>
      <c r="N5206" t="s">
        <v>73</v>
      </c>
      <c r="O5206">
        <v>502</v>
      </c>
      <c r="P5206" t="s">
        <v>47</v>
      </c>
      <c r="S5206" t="s">
        <v>40</v>
      </c>
      <c r="T5206" t="s">
        <v>41</v>
      </c>
      <c r="U5206">
        <v>354</v>
      </c>
      <c r="Y5206" t="s">
        <v>7835</v>
      </c>
      <c r="AA5206">
        <v>34.097999999999999</v>
      </c>
      <c r="AB5206">
        <v>-118.3533</v>
      </c>
      <c r="AC5206">
        <f t="shared" si="81"/>
        <v>0</v>
      </c>
    </row>
    <row r="5207" spans="1:29" x14ac:dyDescent="0.35">
      <c r="A5207">
        <v>200118106</v>
      </c>
      <c r="B5207" s="1">
        <v>44091</v>
      </c>
      <c r="C5207" s="1">
        <v>44090</v>
      </c>
      <c r="D5207">
        <v>2049</v>
      </c>
      <c r="E5207">
        <v>1</v>
      </c>
      <c r="F5207" t="s">
        <v>36</v>
      </c>
      <c r="G5207">
        <v>166</v>
      </c>
      <c r="H5207">
        <v>1</v>
      </c>
      <c r="I5207">
        <v>231</v>
      </c>
      <c r="J5207" t="s">
        <v>1001</v>
      </c>
      <c r="K5207" t="s">
        <v>7836</v>
      </c>
      <c r="L5207">
        <v>0</v>
      </c>
      <c r="M5207" t="s">
        <v>30</v>
      </c>
      <c r="N5207" t="s">
        <v>46</v>
      </c>
      <c r="O5207">
        <v>102</v>
      </c>
      <c r="P5207" t="s">
        <v>186</v>
      </c>
      <c r="Q5207">
        <v>500</v>
      </c>
      <c r="R5207" t="s">
        <v>184</v>
      </c>
      <c r="S5207" t="s">
        <v>40</v>
      </c>
      <c r="T5207" t="s">
        <v>41</v>
      </c>
      <c r="U5207">
        <v>231</v>
      </c>
      <c r="Y5207" t="s">
        <v>788</v>
      </c>
      <c r="Z5207" t="s">
        <v>2332</v>
      </c>
      <c r="AA5207">
        <v>34.043500000000002</v>
      </c>
      <c r="AB5207">
        <v>-118.2471</v>
      </c>
      <c r="AC5207">
        <f t="shared" si="81"/>
        <v>0</v>
      </c>
    </row>
    <row r="5208" spans="1:29" x14ac:dyDescent="0.35">
      <c r="A5208">
        <v>200215150</v>
      </c>
      <c r="B5208" s="1">
        <v>44091</v>
      </c>
      <c r="C5208" s="1">
        <v>44091</v>
      </c>
      <c r="D5208">
        <v>1855</v>
      </c>
      <c r="E5208">
        <v>2</v>
      </c>
      <c r="F5208" t="s">
        <v>56</v>
      </c>
      <c r="G5208">
        <v>281</v>
      </c>
      <c r="H5208">
        <v>1</v>
      </c>
      <c r="I5208">
        <v>210</v>
      </c>
      <c r="J5208" t="s">
        <v>149</v>
      </c>
      <c r="K5208" t="s">
        <v>7837</v>
      </c>
      <c r="L5208">
        <v>0</v>
      </c>
      <c r="M5208" t="s">
        <v>46</v>
      </c>
      <c r="N5208" t="s">
        <v>46</v>
      </c>
      <c r="O5208">
        <v>405</v>
      </c>
      <c r="P5208" t="s">
        <v>52</v>
      </c>
      <c r="Q5208">
        <v>216</v>
      </c>
      <c r="R5208" t="s">
        <v>1006</v>
      </c>
      <c r="S5208" t="s">
        <v>33</v>
      </c>
      <c r="T5208" t="s">
        <v>34</v>
      </c>
      <c r="U5208">
        <v>210</v>
      </c>
      <c r="Y5208" t="s">
        <v>2499</v>
      </c>
      <c r="AA5208">
        <v>34.049100000000003</v>
      </c>
      <c r="AB5208">
        <v>-118.28230000000001</v>
      </c>
      <c r="AC5208">
        <f t="shared" si="81"/>
        <v>1</v>
      </c>
    </row>
    <row r="5209" spans="1:29" x14ac:dyDescent="0.35">
      <c r="A5209">
        <v>200215079</v>
      </c>
      <c r="B5209" s="1">
        <v>44090</v>
      </c>
      <c r="C5209" s="1">
        <v>44090</v>
      </c>
      <c r="D5209">
        <v>1520</v>
      </c>
      <c r="E5209">
        <v>2</v>
      </c>
      <c r="F5209" t="s">
        <v>56</v>
      </c>
      <c r="G5209">
        <v>246</v>
      </c>
      <c r="H5209">
        <v>2</v>
      </c>
      <c r="I5209">
        <v>860</v>
      </c>
      <c r="J5209" t="s">
        <v>2220</v>
      </c>
      <c r="K5209" t="s">
        <v>7838</v>
      </c>
      <c r="L5209">
        <v>34</v>
      </c>
      <c r="M5209" t="s">
        <v>94</v>
      </c>
      <c r="N5209" t="s">
        <v>31</v>
      </c>
      <c r="O5209">
        <v>904</v>
      </c>
      <c r="P5209" t="s">
        <v>1803</v>
      </c>
      <c r="Q5209">
        <v>400</v>
      </c>
      <c r="R5209" t="s">
        <v>143</v>
      </c>
      <c r="S5209" t="s">
        <v>40</v>
      </c>
      <c r="T5209" t="s">
        <v>41</v>
      </c>
      <c r="U5209">
        <v>860</v>
      </c>
      <c r="Y5209" t="s">
        <v>2630</v>
      </c>
      <c r="Z5209" t="s">
        <v>7839</v>
      </c>
      <c r="AA5209">
        <v>34.059800000000003</v>
      </c>
      <c r="AB5209">
        <v>-118.2734</v>
      </c>
      <c r="AC5209">
        <f t="shared" si="81"/>
        <v>0</v>
      </c>
    </row>
    <row r="5210" spans="1:29" x14ac:dyDescent="0.35">
      <c r="A5210">
        <v>200717090</v>
      </c>
      <c r="B5210" s="1">
        <v>44179</v>
      </c>
      <c r="C5210" s="1">
        <v>44170</v>
      </c>
      <c r="D5210">
        <v>1900</v>
      </c>
      <c r="E5210">
        <v>7</v>
      </c>
      <c r="F5210" t="s">
        <v>28</v>
      </c>
      <c r="G5210">
        <v>755</v>
      </c>
      <c r="H5210">
        <v>2</v>
      </c>
      <c r="I5210">
        <v>740</v>
      </c>
      <c r="J5210" t="s">
        <v>224</v>
      </c>
      <c r="K5210" t="s">
        <v>1929</v>
      </c>
      <c r="L5210">
        <v>32</v>
      </c>
      <c r="M5210" t="s">
        <v>94</v>
      </c>
      <c r="N5210" t="s">
        <v>173</v>
      </c>
      <c r="O5210">
        <v>122</v>
      </c>
      <c r="P5210" t="s">
        <v>275</v>
      </c>
      <c r="S5210" t="s">
        <v>40</v>
      </c>
      <c r="T5210" t="s">
        <v>41</v>
      </c>
      <c r="U5210">
        <v>740</v>
      </c>
      <c r="Y5210" t="s">
        <v>7840</v>
      </c>
      <c r="AA5210">
        <v>34.049799999999998</v>
      </c>
      <c r="AB5210">
        <v>-118.3591</v>
      </c>
      <c r="AC5210">
        <f t="shared" si="81"/>
        <v>0</v>
      </c>
    </row>
    <row r="5211" spans="1:29" x14ac:dyDescent="0.35">
      <c r="A5211">
        <v>200308154</v>
      </c>
      <c r="B5211" s="1">
        <v>43896</v>
      </c>
      <c r="C5211" s="1">
        <v>43896</v>
      </c>
      <c r="D5211">
        <v>2145</v>
      </c>
      <c r="E5211">
        <v>3</v>
      </c>
      <c r="F5211" t="s">
        <v>43</v>
      </c>
      <c r="G5211">
        <v>362</v>
      </c>
      <c r="H5211">
        <v>2</v>
      </c>
      <c r="I5211">
        <v>624</v>
      </c>
      <c r="J5211" t="s">
        <v>171</v>
      </c>
      <c r="K5211" t="s">
        <v>7841</v>
      </c>
      <c r="L5211">
        <v>34</v>
      </c>
      <c r="M5211" t="s">
        <v>94</v>
      </c>
      <c r="N5211" t="s">
        <v>95</v>
      </c>
      <c r="O5211">
        <v>103</v>
      </c>
      <c r="P5211" t="s">
        <v>146</v>
      </c>
      <c r="Q5211">
        <v>400</v>
      </c>
      <c r="R5211" t="s">
        <v>143</v>
      </c>
      <c r="S5211" t="s">
        <v>40</v>
      </c>
      <c r="T5211" t="s">
        <v>41</v>
      </c>
      <c r="U5211">
        <v>624</v>
      </c>
      <c r="Y5211" t="s">
        <v>2085</v>
      </c>
      <c r="AA5211">
        <v>34.016300000000001</v>
      </c>
      <c r="AB5211">
        <v>-118.3507</v>
      </c>
      <c r="AC5211">
        <f t="shared" si="81"/>
        <v>0</v>
      </c>
    </row>
    <row r="5212" spans="1:29" x14ac:dyDescent="0.35">
      <c r="A5212">
        <v>200313828</v>
      </c>
      <c r="B5212" s="1">
        <v>44019</v>
      </c>
      <c r="C5212" s="1">
        <v>44019</v>
      </c>
      <c r="D5212">
        <v>1330</v>
      </c>
      <c r="E5212">
        <v>3</v>
      </c>
      <c r="F5212" t="s">
        <v>43</v>
      </c>
      <c r="G5212">
        <v>373</v>
      </c>
      <c r="H5212">
        <v>2</v>
      </c>
      <c r="I5212">
        <v>624</v>
      </c>
      <c r="J5212" t="s">
        <v>171</v>
      </c>
      <c r="K5212" t="s">
        <v>7842</v>
      </c>
      <c r="L5212">
        <v>18</v>
      </c>
      <c r="M5212" t="s">
        <v>94</v>
      </c>
      <c r="N5212" t="s">
        <v>163</v>
      </c>
      <c r="O5212">
        <v>501</v>
      </c>
      <c r="P5212" t="s">
        <v>164</v>
      </c>
      <c r="Q5212">
        <v>400</v>
      </c>
      <c r="R5212" t="s">
        <v>143</v>
      </c>
      <c r="S5212" t="s">
        <v>84</v>
      </c>
      <c r="T5212" t="s">
        <v>85</v>
      </c>
      <c r="U5212">
        <v>624</v>
      </c>
      <c r="Y5212" t="s">
        <v>7843</v>
      </c>
      <c r="AA5212">
        <v>34.020400000000002</v>
      </c>
      <c r="AB5212">
        <v>-118.33</v>
      </c>
      <c r="AC5212">
        <f t="shared" si="81"/>
        <v>0</v>
      </c>
    </row>
    <row r="5213" spans="1:29" x14ac:dyDescent="0.35">
      <c r="A5213">
        <v>200619112</v>
      </c>
      <c r="B5213" s="1">
        <v>44176</v>
      </c>
      <c r="C5213" s="1">
        <v>44173</v>
      </c>
      <c r="D5213">
        <v>1100</v>
      </c>
      <c r="E5213">
        <v>6</v>
      </c>
      <c r="F5213" t="s">
        <v>91</v>
      </c>
      <c r="G5213">
        <v>649</v>
      </c>
      <c r="H5213">
        <v>2</v>
      </c>
      <c r="I5213">
        <v>662</v>
      </c>
      <c r="J5213" t="s">
        <v>191</v>
      </c>
      <c r="K5213" t="s">
        <v>7844</v>
      </c>
      <c r="L5213">
        <v>21</v>
      </c>
      <c r="M5213" t="s">
        <v>30</v>
      </c>
      <c r="N5213" t="s">
        <v>73</v>
      </c>
      <c r="O5213">
        <v>501</v>
      </c>
      <c r="P5213" t="s">
        <v>164</v>
      </c>
      <c r="S5213" t="s">
        <v>40</v>
      </c>
      <c r="T5213" t="s">
        <v>41</v>
      </c>
      <c r="U5213">
        <v>662</v>
      </c>
      <c r="Y5213" t="s">
        <v>7845</v>
      </c>
      <c r="AA5213">
        <v>34.100099999999998</v>
      </c>
      <c r="AB5213">
        <v>-118.3043</v>
      </c>
      <c r="AC5213">
        <f t="shared" si="81"/>
        <v>0</v>
      </c>
    </row>
    <row r="5214" spans="1:29" x14ac:dyDescent="0.35">
      <c r="A5214">
        <v>200217763</v>
      </c>
      <c r="B5214" s="1">
        <v>44157</v>
      </c>
      <c r="C5214" s="1">
        <v>44157</v>
      </c>
      <c r="D5214">
        <v>2250</v>
      </c>
      <c r="E5214">
        <v>2</v>
      </c>
      <c r="F5214" t="s">
        <v>56</v>
      </c>
      <c r="G5214">
        <v>215</v>
      </c>
      <c r="H5214">
        <v>2</v>
      </c>
      <c r="I5214">
        <v>930</v>
      </c>
      <c r="J5214" t="s">
        <v>339</v>
      </c>
      <c r="K5214" t="s">
        <v>7846</v>
      </c>
      <c r="L5214">
        <v>20</v>
      </c>
      <c r="M5214" t="s">
        <v>30</v>
      </c>
      <c r="N5214" t="s">
        <v>163</v>
      </c>
      <c r="O5214">
        <v>501</v>
      </c>
      <c r="P5214" t="s">
        <v>164</v>
      </c>
      <c r="Q5214">
        <v>301</v>
      </c>
      <c r="R5214" t="s">
        <v>3477</v>
      </c>
      <c r="S5214" t="s">
        <v>84</v>
      </c>
      <c r="T5214" t="s">
        <v>85</v>
      </c>
      <c r="U5214">
        <v>930</v>
      </c>
      <c r="Y5214" t="s">
        <v>7847</v>
      </c>
      <c r="AA5214">
        <v>34.075299999999999</v>
      </c>
      <c r="AB5214">
        <v>-118.27419999999999</v>
      </c>
      <c r="AC5214">
        <f t="shared" si="81"/>
        <v>0</v>
      </c>
    </row>
    <row r="5215" spans="1:29" x14ac:dyDescent="0.35">
      <c r="A5215">
        <v>200614707</v>
      </c>
      <c r="B5215" s="1">
        <v>44073</v>
      </c>
      <c r="C5215" s="1">
        <v>44025</v>
      </c>
      <c r="D5215">
        <v>1200</v>
      </c>
      <c r="E5215">
        <v>6</v>
      </c>
      <c r="F5215" t="s">
        <v>91</v>
      </c>
      <c r="G5215">
        <v>657</v>
      </c>
      <c r="H5215">
        <v>1</v>
      </c>
      <c r="I5215">
        <v>440</v>
      </c>
      <c r="J5215" t="s">
        <v>213</v>
      </c>
      <c r="K5215" t="s">
        <v>505</v>
      </c>
      <c r="L5215">
        <v>29</v>
      </c>
      <c r="M5215" t="s">
        <v>30</v>
      </c>
      <c r="N5215" t="s">
        <v>95</v>
      </c>
      <c r="O5215">
        <v>104</v>
      </c>
      <c r="P5215" t="s">
        <v>201</v>
      </c>
      <c r="S5215" t="s">
        <v>40</v>
      </c>
      <c r="T5215" t="s">
        <v>41</v>
      </c>
      <c r="U5215">
        <v>440</v>
      </c>
      <c r="Y5215" t="s">
        <v>7848</v>
      </c>
      <c r="AA5215">
        <v>34.0871</v>
      </c>
      <c r="AB5215">
        <v>-118.3146</v>
      </c>
      <c r="AC5215">
        <f t="shared" si="81"/>
        <v>0</v>
      </c>
    </row>
    <row r="5216" spans="1:29" x14ac:dyDescent="0.35">
      <c r="A5216">
        <v>201217516</v>
      </c>
      <c r="B5216" s="1">
        <v>44043</v>
      </c>
      <c r="C5216" s="1">
        <v>44035</v>
      </c>
      <c r="D5216">
        <v>500</v>
      </c>
      <c r="E5216">
        <v>12</v>
      </c>
      <c r="F5216" t="s">
        <v>68</v>
      </c>
      <c r="G5216">
        <v>1249</v>
      </c>
      <c r="H5216">
        <v>1</v>
      </c>
      <c r="I5216">
        <v>210</v>
      </c>
      <c r="J5216" t="s">
        <v>149</v>
      </c>
      <c r="K5216" t="s">
        <v>7849</v>
      </c>
      <c r="L5216">
        <v>56</v>
      </c>
      <c r="M5216" t="s">
        <v>30</v>
      </c>
      <c r="N5216" t="s">
        <v>31</v>
      </c>
      <c r="O5216">
        <v>301</v>
      </c>
      <c r="P5216" t="s">
        <v>155</v>
      </c>
      <c r="Q5216">
        <v>400</v>
      </c>
      <c r="R5216" t="s">
        <v>143</v>
      </c>
      <c r="S5216" t="s">
        <v>40</v>
      </c>
      <c r="T5216" t="s">
        <v>41</v>
      </c>
      <c r="U5216">
        <v>210</v>
      </c>
      <c r="Y5216" t="s">
        <v>1851</v>
      </c>
      <c r="AA5216">
        <v>33.981900000000003</v>
      </c>
      <c r="AB5216">
        <v>-118.28270000000001</v>
      </c>
      <c r="AC5216">
        <f t="shared" si="81"/>
        <v>0</v>
      </c>
    </row>
    <row r="5217" spans="1:29" x14ac:dyDescent="0.35">
      <c r="A5217">
        <v>200309155</v>
      </c>
      <c r="B5217" s="1">
        <v>43918</v>
      </c>
      <c r="C5217" s="1">
        <v>43918</v>
      </c>
      <c r="D5217">
        <v>600</v>
      </c>
      <c r="E5217">
        <v>3</v>
      </c>
      <c r="F5217" t="s">
        <v>43</v>
      </c>
      <c r="G5217">
        <v>317</v>
      </c>
      <c r="H5217">
        <v>1</v>
      </c>
      <c r="I5217">
        <v>420</v>
      </c>
      <c r="J5217" t="s">
        <v>352</v>
      </c>
      <c r="L5217">
        <v>0</v>
      </c>
      <c r="O5217">
        <v>101</v>
      </c>
      <c r="P5217" t="s">
        <v>32</v>
      </c>
      <c r="S5217" t="s">
        <v>40</v>
      </c>
      <c r="T5217" t="s">
        <v>41</v>
      </c>
      <c r="U5217">
        <v>420</v>
      </c>
      <c r="Y5217" t="s">
        <v>928</v>
      </c>
      <c r="Z5217" t="s">
        <v>7850</v>
      </c>
      <c r="AA5217">
        <v>34.0349</v>
      </c>
      <c r="AB5217">
        <v>-118.2959</v>
      </c>
      <c r="AC5217">
        <f t="shared" si="81"/>
        <v>0</v>
      </c>
    </row>
    <row r="5218" spans="1:29" x14ac:dyDescent="0.35">
      <c r="A5218">
        <v>200611642</v>
      </c>
      <c r="B5218" s="1">
        <v>44004</v>
      </c>
      <c r="C5218" s="1">
        <v>44002</v>
      </c>
      <c r="D5218">
        <v>1900</v>
      </c>
      <c r="E5218">
        <v>6</v>
      </c>
      <c r="F5218" t="s">
        <v>91</v>
      </c>
      <c r="G5218">
        <v>643</v>
      </c>
      <c r="H5218">
        <v>2</v>
      </c>
      <c r="I5218">
        <v>740</v>
      </c>
      <c r="J5218" t="s">
        <v>224</v>
      </c>
      <c r="K5218" t="s">
        <v>1530</v>
      </c>
      <c r="L5218">
        <v>26</v>
      </c>
      <c r="M5218" t="s">
        <v>94</v>
      </c>
      <c r="N5218" t="s">
        <v>31</v>
      </c>
      <c r="O5218">
        <v>122</v>
      </c>
      <c r="P5218" t="s">
        <v>275</v>
      </c>
      <c r="S5218" t="s">
        <v>40</v>
      </c>
      <c r="T5218" t="s">
        <v>41</v>
      </c>
      <c r="U5218">
        <v>740</v>
      </c>
      <c r="Y5218" t="s">
        <v>4992</v>
      </c>
      <c r="AA5218">
        <v>34.101599999999998</v>
      </c>
      <c r="AB5218">
        <v>-118.3489</v>
      </c>
      <c r="AC5218">
        <f t="shared" si="81"/>
        <v>0</v>
      </c>
    </row>
    <row r="5219" spans="1:29" x14ac:dyDescent="0.35">
      <c r="A5219">
        <v>200400618</v>
      </c>
      <c r="B5219" s="1">
        <v>43879</v>
      </c>
      <c r="C5219" s="1">
        <v>43878</v>
      </c>
      <c r="D5219">
        <v>1500</v>
      </c>
      <c r="E5219">
        <v>4</v>
      </c>
      <c r="F5219" t="s">
        <v>54</v>
      </c>
      <c r="G5219">
        <v>466</v>
      </c>
      <c r="H5219">
        <v>1</v>
      </c>
      <c r="I5219">
        <v>310</v>
      </c>
      <c r="J5219" t="s">
        <v>71</v>
      </c>
      <c r="K5219" t="s">
        <v>7851</v>
      </c>
      <c r="L5219">
        <v>0</v>
      </c>
      <c r="M5219" t="s">
        <v>46</v>
      </c>
      <c r="N5219" t="s">
        <v>46</v>
      </c>
      <c r="O5219">
        <v>406</v>
      </c>
      <c r="P5219" t="s">
        <v>582</v>
      </c>
      <c r="S5219" t="s">
        <v>40</v>
      </c>
      <c r="T5219" t="s">
        <v>41</v>
      </c>
      <c r="U5219">
        <v>310</v>
      </c>
      <c r="V5219">
        <v>998</v>
      </c>
      <c r="Y5219" t="s">
        <v>7852</v>
      </c>
      <c r="AA5219">
        <v>34.045999999999999</v>
      </c>
      <c r="AB5219">
        <v>-118.206</v>
      </c>
      <c r="AC5219">
        <f t="shared" si="81"/>
        <v>0</v>
      </c>
    </row>
    <row r="5220" spans="1:29" x14ac:dyDescent="0.35">
      <c r="A5220">
        <v>201211725</v>
      </c>
      <c r="B5220" s="1">
        <v>43949</v>
      </c>
      <c r="C5220" s="1">
        <v>43949</v>
      </c>
      <c r="D5220">
        <v>520</v>
      </c>
      <c r="E5220">
        <v>12</v>
      </c>
      <c r="F5220" t="s">
        <v>68</v>
      </c>
      <c r="G5220">
        <v>1266</v>
      </c>
      <c r="H5220">
        <v>1</v>
      </c>
      <c r="I5220">
        <v>510</v>
      </c>
      <c r="J5220" t="s">
        <v>29</v>
      </c>
      <c r="L5220">
        <v>0</v>
      </c>
      <c r="O5220">
        <v>101</v>
      </c>
      <c r="P5220" t="s">
        <v>32</v>
      </c>
      <c r="S5220" t="s">
        <v>40</v>
      </c>
      <c r="T5220" t="s">
        <v>41</v>
      </c>
      <c r="U5220">
        <v>510</v>
      </c>
      <c r="Y5220" t="s">
        <v>7853</v>
      </c>
      <c r="AA5220">
        <v>33.966099999999997</v>
      </c>
      <c r="AB5220">
        <v>-118.28489999999999</v>
      </c>
      <c r="AC5220">
        <f t="shared" si="81"/>
        <v>0</v>
      </c>
    </row>
    <row r="5221" spans="1:29" x14ac:dyDescent="0.35">
      <c r="A5221">
        <v>201306533</v>
      </c>
      <c r="B5221" s="1">
        <v>43875</v>
      </c>
      <c r="C5221" s="1">
        <v>43875</v>
      </c>
      <c r="D5221">
        <v>1730</v>
      </c>
      <c r="E5221">
        <v>13</v>
      </c>
      <c r="F5221" t="s">
        <v>62</v>
      </c>
      <c r="G5221">
        <v>1375</v>
      </c>
      <c r="H5221">
        <v>2</v>
      </c>
      <c r="I5221">
        <v>745</v>
      </c>
      <c r="J5221" t="s">
        <v>139</v>
      </c>
      <c r="K5221">
        <v>329</v>
      </c>
      <c r="L5221">
        <v>0</v>
      </c>
      <c r="M5221" t="s">
        <v>30</v>
      </c>
      <c r="N5221" t="s">
        <v>95</v>
      </c>
      <c r="O5221">
        <v>203</v>
      </c>
      <c r="P5221" t="s">
        <v>101</v>
      </c>
      <c r="S5221" t="s">
        <v>40</v>
      </c>
      <c r="T5221" t="s">
        <v>41</v>
      </c>
      <c r="U5221">
        <v>745</v>
      </c>
      <c r="Y5221" t="s">
        <v>7854</v>
      </c>
      <c r="AA5221">
        <v>33.992199999999997</v>
      </c>
      <c r="AB5221">
        <v>-118.2521</v>
      </c>
      <c r="AC5221">
        <f t="shared" si="81"/>
        <v>0</v>
      </c>
    </row>
    <row r="5222" spans="1:29" x14ac:dyDescent="0.35">
      <c r="A5222">
        <v>201220096</v>
      </c>
      <c r="B5222" s="1">
        <v>44081</v>
      </c>
      <c r="C5222" s="1">
        <v>44081</v>
      </c>
      <c r="D5222">
        <v>55</v>
      </c>
      <c r="E5222">
        <v>12</v>
      </c>
      <c r="F5222" t="s">
        <v>68</v>
      </c>
      <c r="G5222">
        <v>1242</v>
      </c>
      <c r="H5222">
        <v>1</v>
      </c>
      <c r="I5222">
        <v>510</v>
      </c>
      <c r="J5222" t="s">
        <v>29</v>
      </c>
      <c r="L5222">
        <v>0</v>
      </c>
      <c r="O5222">
        <v>104</v>
      </c>
      <c r="P5222" t="s">
        <v>201</v>
      </c>
      <c r="S5222" t="s">
        <v>40</v>
      </c>
      <c r="T5222" t="s">
        <v>41</v>
      </c>
      <c r="U5222">
        <v>510</v>
      </c>
      <c r="Y5222" t="s">
        <v>7855</v>
      </c>
      <c r="AA5222">
        <v>33.980200000000004</v>
      </c>
      <c r="AB5222">
        <v>-118.3245</v>
      </c>
      <c r="AC5222">
        <f t="shared" si="81"/>
        <v>0</v>
      </c>
    </row>
    <row r="5223" spans="1:29" x14ac:dyDescent="0.35">
      <c r="A5223">
        <v>200215749</v>
      </c>
      <c r="B5223" s="1">
        <v>44107</v>
      </c>
      <c r="C5223" s="1">
        <v>44106</v>
      </c>
      <c r="D5223">
        <v>2100</v>
      </c>
      <c r="E5223">
        <v>2</v>
      </c>
      <c r="F5223" t="s">
        <v>56</v>
      </c>
      <c r="G5223">
        <v>245</v>
      </c>
      <c r="H5223">
        <v>1</v>
      </c>
      <c r="I5223">
        <v>310</v>
      </c>
      <c r="J5223" t="s">
        <v>71</v>
      </c>
      <c r="K5223" t="s">
        <v>7856</v>
      </c>
      <c r="L5223">
        <v>0</v>
      </c>
      <c r="M5223" t="s">
        <v>46</v>
      </c>
      <c r="N5223" t="s">
        <v>46</v>
      </c>
      <c r="O5223">
        <v>203</v>
      </c>
      <c r="P5223" t="s">
        <v>101</v>
      </c>
      <c r="S5223" t="s">
        <v>40</v>
      </c>
      <c r="T5223" t="s">
        <v>41</v>
      </c>
      <c r="U5223">
        <v>310</v>
      </c>
      <c r="Y5223" t="s">
        <v>7857</v>
      </c>
      <c r="AA5223">
        <v>34.061199999999999</v>
      </c>
      <c r="AB5223">
        <v>-118.27849999999999</v>
      </c>
      <c r="AC5223">
        <f t="shared" si="81"/>
        <v>0</v>
      </c>
    </row>
    <row r="5224" spans="1:29" x14ac:dyDescent="0.35">
      <c r="A5224">
        <v>200607194</v>
      </c>
      <c r="B5224" s="1">
        <v>43891</v>
      </c>
      <c r="C5224" s="1">
        <v>43890</v>
      </c>
      <c r="D5224">
        <v>2200</v>
      </c>
      <c r="E5224">
        <v>6</v>
      </c>
      <c r="F5224" t="s">
        <v>91</v>
      </c>
      <c r="G5224">
        <v>645</v>
      </c>
      <c r="H5224">
        <v>1</v>
      </c>
      <c r="I5224">
        <v>510</v>
      </c>
      <c r="J5224" t="s">
        <v>29</v>
      </c>
      <c r="L5224">
        <v>0</v>
      </c>
      <c r="O5224">
        <v>101</v>
      </c>
      <c r="P5224" t="s">
        <v>32</v>
      </c>
      <c r="S5224" t="s">
        <v>40</v>
      </c>
      <c r="T5224" t="s">
        <v>41</v>
      </c>
      <c r="U5224">
        <v>510</v>
      </c>
      <c r="Y5224" t="s">
        <v>5671</v>
      </c>
      <c r="AA5224">
        <v>34.099200000000003</v>
      </c>
      <c r="AB5224">
        <v>-118.34139999999999</v>
      </c>
      <c r="AC5224">
        <f t="shared" si="81"/>
        <v>0</v>
      </c>
    </row>
    <row r="5225" spans="1:29" x14ac:dyDescent="0.35">
      <c r="A5225">
        <v>200508757</v>
      </c>
      <c r="B5225" s="1">
        <v>43948</v>
      </c>
      <c r="C5225" s="1">
        <v>43943</v>
      </c>
      <c r="D5225">
        <v>1000</v>
      </c>
      <c r="E5225">
        <v>5</v>
      </c>
      <c r="F5225" t="s">
        <v>98</v>
      </c>
      <c r="G5225">
        <v>564</v>
      </c>
      <c r="H5225">
        <v>1</v>
      </c>
      <c r="I5225">
        <v>310</v>
      </c>
      <c r="J5225" t="s">
        <v>71</v>
      </c>
      <c r="K5225" t="s">
        <v>7858</v>
      </c>
      <c r="L5225">
        <v>25</v>
      </c>
      <c r="M5225" t="s">
        <v>94</v>
      </c>
      <c r="N5225" t="s">
        <v>163</v>
      </c>
      <c r="O5225">
        <v>501</v>
      </c>
      <c r="P5225" t="s">
        <v>164</v>
      </c>
      <c r="S5225" t="s">
        <v>40</v>
      </c>
      <c r="T5225" t="s">
        <v>41</v>
      </c>
      <c r="U5225">
        <v>310</v>
      </c>
      <c r="Y5225" t="s">
        <v>4563</v>
      </c>
      <c r="AA5225">
        <v>33.743299999999998</v>
      </c>
      <c r="AB5225">
        <v>-118.2813</v>
      </c>
      <c r="AC5225">
        <f t="shared" si="81"/>
        <v>0</v>
      </c>
    </row>
    <row r="5226" spans="1:29" x14ac:dyDescent="0.35">
      <c r="A5226">
        <v>200817173</v>
      </c>
      <c r="B5226" s="1">
        <v>44169</v>
      </c>
      <c r="C5226" s="1">
        <v>44167</v>
      </c>
      <c r="D5226">
        <v>900</v>
      </c>
      <c r="E5226">
        <v>8</v>
      </c>
      <c r="F5226" t="s">
        <v>109</v>
      </c>
      <c r="G5226">
        <v>859</v>
      </c>
      <c r="H5226">
        <v>2</v>
      </c>
      <c r="I5226">
        <v>354</v>
      </c>
      <c r="J5226" t="s">
        <v>167</v>
      </c>
      <c r="K5226" t="s">
        <v>7859</v>
      </c>
      <c r="L5226">
        <v>65</v>
      </c>
      <c r="M5226" t="s">
        <v>94</v>
      </c>
      <c r="N5226" t="s">
        <v>73</v>
      </c>
      <c r="O5226">
        <v>501</v>
      </c>
      <c r="P5226" t="s">
        <v>164</v>
      </c>
      <c r="S5226" t="s">
        <v>40</v>
      </c>
      <c r="T5226" t="s">
        <v>41</v>
      </c>
      <c r="U5226">
        <v>354</v>
      </c>
      <c r="Y5226" t="s">
        <v>7860</v>
      </c>
      <c r="AA5226">
        <v>34.045699999999997</v>
      </c>
      <c r="AB5226">
        <v>-118.3831</v>
      </c>
      <c r="AC5226">
        <f t="shared" si="81"/>
        <v>0</v>
      </c>
    </row>
    <row r="5227" spans="1:29" x14ac:dyDescent="0.35">
      <c r="A5227">
        <v>201008154</v>
      </c>
      <c r="B5227" s="1">
        <v>43939</v>
      </c>
      <c r="C5227" s="1">
        <v>43938</v>
      </c>
      <c r="D5227">
        <v>2300</v>
      </c>
      <c r="E5227">
        <v>10</v>
      </c>
      <c r="F5227" t="s">
        <v>103</v>
      </c>
      <c r="G5227">
        <v>1019</v>
      </c>
      <c r="H5227">
        <v>1</v>
      </c>
      <c r="I5227">
        <v>341</v>
      </c>
      <c r="J5227" t="s">
        <v>157</v>
      </c>
      <c r="K5227" t="s">
        <v>761</v>
      </c>
      <c r="L5227">
        <v>0</v>
      </c>
      <c r="M5227" t="s">
        <v>30</v>
      </c>
      <c r="N5227" t="s">
        <v>73</v>
      </c>
      <c r="O5227">
        <v>123</v>
      </c>
      <c r="P5227" t="s">
        <v>290</v>
      </c>
      <c r="S5227" t="s">
        <v>40</v>
      </c>
      <c r="T5227" t="s">
        <v>41</v>
      </c>
      <c r="U5227">
        <v>341</v>
      </c>
      <c r="Y5227" t="s">
        <v>4757</v>
      </c>
      <c r="AA5227">
        <v>34.206699999999998</v>
      </c>
      <c r="AB5227">
        <v>-118.47490000000001</v>
      </c>
      <c r="AC5227">
        <f t="shared" si="81"/>
        <v>0</v>
      </c>
    </row>
    <row r="5228" spans="1:29" x14ac:dyDescent="0.35">
      <c r="A5228">
        <v>200808218</v>
      </c>
      <c r="B5228" s="1">
        <v>43931</v>
      </c>
      <c r="C5228" s="1">
        <v>43928</v>
      </c>
      <c r="D5228">
        <v>700</v>
      </c>
      <c r="E5228">
        <v>8</v>
      </c>
      <c r="F5228" t="s">
        <v>109</v>
      </c>
      <c r="G5228">
        <v>831</v>
      </c>
      <c r="H5228">
        <v>2</v>
      </c>
      <c r="I5228">
        <v>930</v>
      </c>
      <c r="J5228" t="s">
        <v>339</v>
      </c>
      <c r="K5228" t="s">
        <v>7861</v>
      </c>
      <c r="L5228">
        <v>56</v>
      </c>
      <c r="M5228" t="s">
        <v>30</v>
      </c>
      <c r="N5228" t="s">
        <v>31</v>
      </c>
      <c r="O5228">
        <v>702</v>
      </c>
      <c r="P5228" t="s">
        <v>552</v>
      </c>
      <c r="Q5228">
        <v>511</v>
      </c>
      <c r="R5228" t="s">
        <v>151</v>
      </c>
      <c r="S5228" t="s">
        <v>84</v>
      </c>
      <c r="T5228" t="s">
        <v>85</v>
      </c>
      <c r="U5228">
        <v>930</v>
      </c>
      <c r="Y5228" t="s">
        <v>7862</v>
      </c>
      <c r="AA5228">
        <v>34.0473</v>
      </c>
      <c r="AB5228">
        <v>-118.4768</v>
      </c>
      <c r="AC5228">
        <f t="shared" si="81"/>
        <v>0</v>
      </c>
    </row>
    <row r="5229" spans="1:29" x14ac:dyDescent="0.35">
      <c r="A5229">
        <v>200322412</v>
      </c>
      <c r="B5229" s="1">
        <v>44194</v>
      </c>
      <c r="C5229" s="1">
        <v>44194</v>
      </c>
      <c r="D5229">
        <v>2215</v>
      </c>
      <c r="E5229">
        <v>3</v>
      </c>
      <c r="F5229" t="s">
        <v>43</v>
      </c>
      <c r="G5229">
        <v>363</v>
      </c>
      <c r="H5229">
        <v>1</v>
      </c>
      <c r="I5229">
        <v>230</v>
      </c>
      <c r="J5229" t="s">
        <v>161</v>
      </c>
      <c r="K5229" t="s">
        <v>7863</v>
      </c>
      <c r="L5229">
        <v>32</v>
      </c>
      <c r="M5229" t="s">
        <v>94</v>
      </c>
      <c r="N5229" t="s">
        <v>163</v>
      </c>
      <c r="O5229">
        <v>101</v>
      </c>
      <c r="P5229" t="s">
        <v>32</v>
      </c>
      <c r="Q5229">
        <v>102</v>
      </c>
      <c r="R5229" t="s">
        <v>219</v>
      </c>
      <c r="S5229" t="s">
        <v>40</v>
      </c>
      <c r="T5229" t="s">
        <v>41</v>
      </c>
      <c r="U5229">
        <v>230</v>
      </c>
      <c r="Y5229" t="s">
        <v>2924</v>
      </c>
      <c r="AA5229">
        <v>34.015500000000003</v>
      </c>
      <c r="AB5229">
        <v>-118.34269999999999</v>
      </c>
      <c r="AC5229">
        <f t="shared" si="81"/>
        <v>0</v>
      </c>
    </row>
    <row r="5230" spans="1:29" x14ac:dyDescent="0.35">
      <c r="A5230">
        <v>200917467</v>
      </c>
      <c r="B5230" s="1">
        <v>44154</v>
      </c>
      <c r="C5230" s="1">
        <v>44153</v>
      </c>
      <c r="D5230">
        <v>1630</v>
      </c>
      <c r="E5230">
        <v>9</v>
      </c>
      <c r="F5230" t="s">
        <v>49</v>
      </c>
      <c r="G5230">
        <v>935</v>
      </c>
      <c r="H5230">
        <v>1</v>
      </c>
      <c r="I5230">
        <v>121</v>
      </c>
      <c r="J5230" t="s">
        <v>227</v>
      </c>
      <c r="K5230" t="s">
        <v>7864</v>
      </c>
      <c r="L5230">
        <v>37</v>
      </c>
      <c r="M5230" t="s">
        <v>94</v>
      </c>
      <c r="N5230" t="s">
        <v>73</v>
      </c>
      <c r="O5230">
        <v>102</v>
      </c>
      <c r="P5230" t="s">
        <v>186</v>
      </c>
      <c r="Q5230">
        <v>400</v>
      </c>
      <c r="R5230" t="s">
        <v>143</v>
      </c>
      <c r="S5230" t="s">
        <v>40</v>
      </c>
      <c r="T5230" t="s">
        <v>41</v>
      </c>
      <c r="U5230">
        <v>121</v>
      </c>
      <c r="V5230">
        <v>998</v>
      </c>
      <c r="Y5230" t="s">
        <v>1617</v>
      </c>
      <c r="Z5230" t="s">
        <v>86</v>
      </c>
      <c r="AA5230">
        <v>34.183700000000002</v>
      </c>
      <c r="AB5230">
        <v>-118.4443</v>
      </c>
      <c r="AC5230">
        <f t="shared" si="81"/>
        <v>0</v>
      </c>
    </row>
    <row r="5231" spans="1:29" x14ac:dyDescent="0.35">
      <c r="A5231">
        <v>200810102</v>
      </c>
      <c r="B5231" s="1">
        <v>43983</v>
      </c>
      <c r="C5231" s="1">
        <v>43982</v>
      </c>
      <c r="D5231">
        <v>2300</v>
      </c>
      <c r="E5231">
        <v>8</v>
      </c>
      <c r="F5231" t="s">
        <v>109</v>
      </c>
      <c r="G5231">
        <v>825</v>
      </c>
      <c r="H5231">
        <v>1</v>
      </c>
      <c r="I5231">
        <v>510</v>
      </c>
      <c r="J5231" t="s">
        <v>29</v>
      </c>
      <c r="L5231">
        <v>0</v>
      </c>
      <c r="O5231">
        <v>707</v>
      </c>
      <c r="P5231" t="s">
        <v>280</v>
      </c>
      <c r="S5231" t="s">
        <v>40</v>
      </c>
      <c r="T5231" t="s">
        <v>41</v>
      </c>
      <c r="U5231">
        <v>510</v>
      </c>
      <c r="Y5231" t="s">
        <v>7865</v>
      </c>
      <c r="AA5231">
        <v>34.053100000000001</v>
      </c>
      <c r="AB5231">
        <v>-118.48739999999999</v>
      </c>
      <c r="AC5231">
        <f t="shared" si="81"/>
        <v>0</v>
      </c>
    </row>
    <row r="5232" spans="1:29" x14ac:dyDescent="0.35">
      <c r="A5232">
        <v>201214724</v>
      </c>
      <c r="B5232" s="1">
        <v>43997</v>
      </c>
      <c r="C5232" s="1">
        <v>43997</v>
      </c>
      <c r="D5232">
        <v>1300</v>
      </c>
      <c r="E5232">
        <v>12</v>
      </c>
      <c r="F5232" t="s">
        <v>68</v>
      </c>
      <c r="G5232">
        <v>1266</v>
      </c>
      <c r="H5232">
        <v>2</v>
      </c>
      <c r="I5232">
        <v>626</v>
      </c>
      <c r="J5232" t="s">
        <v>141</v>
      </c>
      <c r="K5232" t="s">
        <v>7866</v>
      </c>
      <c r="L5232">
        <v>31</v>
      </c>
      <c r="M5232" t="s">
        <v>94</v>
      </c>
      <c r="N5232" t="s">
        <v>95</v>
      </c>
      <c r="O5232">
        <v>501</v>
      </c>
      <c r="P5232" t="s">
        <v>164</v>
      </c>
      <c r="Q5232">
        <v>400</v>
      </c>
      <c r="R5232" t="s">
        <v>143</v>
      </c>
      <c r="S5232" t="s">
        <v>40</v>
      </c>
      <c r="T5232" t="s">
        <v>41</v>
      </c>
      <c r="U5232">
        <v>626</v>
      </c>
      <c r="Y5232" t="s">
        <v>7867</v>
      </c>
      <c r="AA5232">
        <v>33.966900000000003</v>
      </c>
      <c r="AB5232">
        <v>-118.2794</v>
      </c>
      <c r="AC5232">
        <f t="shared" si="81"/>
        <v>0</v>
      </c>
    </row>
    <row r="5233" spans="1:29" x14ac:dyDescent="0.35">
      <c r="A5233">
        <v>201116952</v>
      </c>
      <c r="B5233" s="1">
        <v>44189</v>
      </c>
      <c r="C5233" s="1">
        <v>44189</v>
      </c>
      <c r="D5233">
        <v>1430</v>
      </c>
      <c r="E5233">
        <v>11</v>
      </c>
      <c r="F5233" t="s">
        <v>64</v>
      </c>
      <c r="G5233">
        <v>1101</v>
      </c>
      <c r="H5233">
        <v>1</v>
      </c>
      <c r="I5233">
        <v>330</v>
      </c>
      <c r="J5233" t="s">
        <v>37</v>
      </c>
      <c r="K5233" t="s">
        <v>1647</v>
      </c>
      <c r="L5233">
        <v>30</v>
      </c>
      <c r="M5233" t="s">
        <v>30</v>
      </c>
      <c r="N5233" t="s">
        <v>31</v>
      </c>
      <c r="O5233">
        <v>109</v>
      </c>
      <c r="P5233" t="s">
        <v>1043</v>
      </c>
      <c r="Q5233">
        <v>500</v>
      </c>
      <c r="R5233" t="s">
        <v>184</v>
      </c>
      <c r="S5233" t="s">
        <v>40</v>
      </c>
      <c r="T5233" t="s">
        <v>41</v>
      </c>
      <c r="U5233">
        <v>330</v>
      </c>
      <c r="Y5233" t="s">
        <v>176</v>
      </c>
      <c r="AA5233">
        <v>34.117699999999999</v>
      </c>
      <c r="AB5233">
        <v>-118.2928</v>
      </c>
      <c r="AC5233">
        <f t="shared" si="81"/>
        <v>0</v>
      </c>
    </row>
    <row r="5234" spans="1:29" x14ac:dyDescent="0.35">
      <c r="A5234">
        <v>200110884</v>
      </c>
      <c r="B5234" s="1">
        <v>43944</v>
      </c>
      <c r="C5234" s="1">
        <v>43944</v>
      </c>
      <c r="D5234">
        <v>630</v>
      </c>
      <c r="E5234">
        <v>1</v>
      </c>
      <c r="F5234" t="s">
        <v>36</v>
      </c>
      <c r="G5234">
        <v>174</v>
      </c>
      <c r="H5234">
        <v>1</v>
      </c>
      <c r="I5234">
        <v>520</v>
      </c>
      <c r="J5234" t="s">
        <v>271</v>
      </c>
      <c r="K5234" t="s">
        <v>7868</v>
      </c>
      <c r="L5234">
        <v>34</v>
      </c>
      <c r="M5234" t="s">
        <v>30</v>
      </c>
      <c r="N5234" t="s">
        <v>95</v>
      </c>
      <c r="O5234">
        <v>108</v>
      </c>
      <c r="P5234" t="s">
        <v>105</v>
      </c>
      <c r="S5234" t="s">
        <v>40</v>
      </c>
      <c r="T5234" t="s">
        <v>41</v>
      </c>
      <c r="U5234">
        <v>520</v>
      </c>
      <c r="V5234">
        <v>998</v>
      </c>
      <c r="Y5234" t="s">
        <v>7869</v>
      </c>
      <c r="AA5234">
        <v>34.0428</v>
      </c>
      <c r="AB5234">
        <v>-118.25320000000001</v>
      </c>
      <c r="AC5234">
        <f t="shared" si="81"/>
        <v>0</v>
      </c>
    </row>
    <row r="5235" spans="1:29" x14ac:dyDescent="0.35">
      <c r="A5235">
        <v>200209692</v>
      </c>
      <c r="B5235" s="1">
        <v>43953</v>
      </c>
      <c r="C5235" s="1">
        <v>43953</v>
      </c>
      <c r="D5235">
        <v>345</v>
      </c>
      <c r="E5235">
        <v>2</v>
      </c>
      <c r="F5235" t="s">
        <v>56</v>
      </c>
      <c r="G5235">
        <v>257</v>
      </c>
      <c r="H5235">
        <v>2</v>
      </c>
      <c r="I5235">
        <v>626</v>
      </c>
      <c r="J5235" t="s">
        <v>141</v>
      </c>
      <c r="K5235" t="s">
        <v>7870</v>
      </c>
      <c r="L5235">
        <v>33</v>
      </c>
      <c r="M5235" t="s">
        <v>94</v>
      </c>
      <c r="N5235" t="s">
        <v>163</v>
      </c>
      <c r="O5235">
        <v>502</v>
      </c>
      <c r="P5235" t="s">
        <v>47</v>
      </c>
      <c r="Q5235">
        <v>400</v>
      </c>
      <c r="R5235" t="s">
        <v>143</v>
      </c>
      <c r="S5235" t="s">
        <v>40</v>
      </c>
      <c r="T5235" t="s">
        <v>41</v>
      </c>
      <c r="U5235">
        <v>626</v>
      </c>
      <c r="Y5235" t="s">
        <v>2419</v>
      </c>
      <c r="AA5235">
        <v>34.053100000000001</v>
      </c>
      <c r="AB5235">
        <v>-118.2671</v>
      </c>
      <c r="AC5235">
        <f t="shared" si="81"/>
        <v>0</v>
      </c>
    </row>
    <row r="5236" spans="1:29" x14ac:dyDescent="0.35">
      <c r="A5236">
        <v>201221486</v>
      </c>
      <c r="B5236" s="1">
        <v>44100</v>
      </c>
      <c r="C5236" s="1">
        <v>44100</v>
      </c>
      <c r="D5236">
        <v>1710</v>
      </c>
      <c r="E5236">
        <v>12</v>
      </c>
      <c r="F5236" t="s">
        <v>68</v>
      </c>
      <c r="G5236">
        <v>1263</v>
      </c>
      <c r="H5236">
        <v>2</v>
      </c>
      <c r="I5236">
        <v>624</v>
      </c>
      <c r="J5236" t="s">
        <v>171</v>
      </c>
      <c r="K5236" t="s">
        <v>7871</v>
      </c>
      <c r="L5236">
        <v>61</v>
      </c>
      <c r="M5236" t="s">
        <v>30</v>
      </c>
      <c r="N5236" t="s">
        <v>163</v>
      </c>
      <c r="O5236">
        <v>501</v>
      </c>
      <c r="P5236" t="s">
        <v>164</v>
      </c>
      <c r="Q5236">
        <v>400</v>
      </c>
      <c r="R5236" t="s">
        <v>143</v>
      </c>
      <c r="S5236" t="s">
        <v>33</v>
      </c>
      <c r="T5236" t="s">
        <v>34</v>
      </c>
      <c r="U5236">
        <v>624</v>
      </c>
      <c r="Y5236" t="s">
        <v>7872</v>
      </c>
      <c r="AA5236">
        <v>33.962699999999998</v>
      </c>
      <c r="AB5236">
        <v>-118.3047</v>
      </c>
      <c r="AC5236">
        <f t="shared" si="81"/>
        <v>1</v>
      </c>
    </row>
    <row r="5237" spans="1:29" x14ac:dyDescent="0.35">
      <c r="A5237">
        <v>200115876</v>
      </c>
      <c r="B5237" s="1">
        <v>44048</v>
      </c>
      <c r="C5237" s="1">
        <v>44047</v>
      </c>
      <c r="D5237">
        <v>2015</v>
      </c>
      <c r="E5237">
        <v>1</v>
      </c>
      <c r="F5237" t="s">
        <v>36</v>
      </c>
      <c r="G5237">
        <v>139</v>
      </c>
      <c r="H5237">
        <v>2</v>
      </c>
      <c r="I5237">
        <v>745</v>
      </c>
      <c r="J5237" t="s">
        <v>139</v>
      </c>
      <c r="K5237" t="s">
        <v>7873</v>
      </c>
      <c r="L5237">
        <v>46</v>
      </c>
      <c r="M5237" t="s">
        <v>30</v>
      </c>
      <c r="N5237" t="s">
        <v>73</v>
      </c>
      <c r="O5237">
        <v>101</v>
      </c>
      <c r="P5237" t="s">
        <v>32</v>
      </c>
      <c r="S5237" t="s">
        <v>40</v>
      </c>
      <c r="T5237" t="s">
        <v>41</v>
      </c>
      <c r="U5237">
        <v>745</v>
      </c>
      <c r="Y5237" t="s">
        <v>6347</v>
      </c>
      <c r="Z5237" t="s">
        <v>5433</v>
      </c>
      <c r="AA5237">
        <v>34.047199999999997</v>
      </c>
      <c r="AB5237">
        <v>-118.2381</v>
      </c>
      <c r="AC5237">
        <f t="shared" si="81"/>
        <v>0</v>
      </c>
    </row>
    <row r="5238" spans="1:29" x14ac:dyDescent="0.35">
      <c r="A5238">
        <v>201015379</v>
      </c>
      <c r="B5238" s="1">
        <v>44160</v>
      </c>
      <c r="C5238" s="1">
        <v>44159</v>
      </c>
      <c r="D5238">
        <v>1800</v>
      </c>
      <c r="E5238">
        <v>10</v>
      </c>
      <c r="F5238" t="s">
        <v>103</v>
      </c>
      <c r="G5238">
        <v>1067</v>
      </c>
      <c r="H5238">
        <v>1</v>
      </c>
      <c r="I5238">
        <v>330</v>
      </c>
      <c r="J5238" t="s">
        <v>37</v>
      </c>
      <c r="K5238" t="s">
        <v>7874</v>
      </c>
      <c r="L5238">
        <v>70</v>
      </c>
      <c r="M5238" t="s">
        <v>30</v>
      </c>
      <c r="N5238" t="s">
        <v>31</v>
      </c>
      <c r="O5238">
        <v>108</v>
      </c>
      <c r="P5238" t="s">
        <v>105</v>
      </c>
      <c r="S5238" t="s">
        <v>40</v>
      </c>
      <c r="T5238" t="s">
        <v>41</v>
      </c>
      <c r="U5238">
        <v>330</v>
      </c>
      <c r="Y5238" t="s">
        <v>7875</v>
      </c>
      <c r="AA5238">
        <v>34.165999999999997</v>
      </c>
      <c r="AB5238">
        <v>-118.5095</v>
      </c>
      <c r="AC5238">
        <f t="shared" si="81"/>
        <v>0</v>
      </c>
    </row>
    <row r="5239" spans="1:29" x14ac:dyDescent="0.35">
      <c r="A5239">
        <v>201208527</v>
      </c>
      <c r="B5239" s="1">
        <v>43895</v>
      </c>
      <c r="C5239" s="1">
        <v>43895</v>
      </c>
      <c r="D5239">
        <v>1755</v>
      </c>
      <c r="E5239">
        <v>12</v>
      </c>
      <c r="F5239" t="s">
        <v>68</v>
      </c>
      <c r="G5239">
        <v>1249</v>
      </c>
      <c r="H5239">
        <v>2</v>
      </c>
      <c r="I5239">
        <v>753</v>
      </c>
      <c r="J5239" t="s">
        <v>452</v>
      </c>
      <c r="K5239" t="s">
        <v>7876</v>
      </c>
      <c r="L5239">
        <v>0</v>
      </c>
      <c r="M5239" t="s">
        <v>46</v>
      </c>
      <c r="N5239" t="s">
        <v>46</v>
      </c>
      <c r="O5239">
        <v>101</v>
      </c>
      <c r="P5239" t="s">
        <v>32</v>
      </c>
      <c r="Q5239">
        <v>106</v>
      </c>
      <c r="R5239" t="s">
        <v>592</v>
      </c>
      <c r="S5239" t="s">
        <v>40</v>
      </c>
      <c r="T5239" t="s">
        <v>41</v>
      </c>
      <c r="U5239">
        <v>753</v>
      </c>
      <c r="Y5239" t="s">
        <v>5777</v>
      </c>
      <c r="AA5239">
        <v>33.977400000000003</v>
      </c>
      <c r="AB5239">
        <v>-118.28270000000001</v>
      </c>
      <c r="AC5239">
        <f t="shared" si="81"/>
        <v>0</v>
      </c>
    </row>
    <row r="5240" spans="1:29" x14ac:dyDescent="0.35">
      <c r="A5240">
        <v>200918543</v>
      </c>
      <c r="B5240" s="1">
        <v>44182</v>
      </c>
      <c r="C5240" s="1">
        <v>44182</v>
      </c>
      <c r="D5240">
        <v>900</v>
      </c>
      <c r="E5240">
        <v>9</v>
      </c>
      <c r="F5240" t="s">
        <v>49</v>
      </c>
      <c r="G5240">
        <v>981</v>
      </c>
      <c r="H5240">
        <v>2</v>
      </c>
      <c r="I5240">
        <v>624</v>
      </c>
      <c r="J5240" t="s">
        <v>171</v>
      </c>
      <c r="K5240" t="s">
        <v>7877</v>
      </c>
      <c r="L5240">
        <v>66</v>
      </c>
      <c r="M5240" t="s">
        <v>94</v>
      </c>
      <c r="N5240" t="s">
        <v>73</v>
      </c>
      <c r="O5240">
        <v>502</v>
      </c>
      <c r="P5240" t="s">
        <v>47</v>
      </c>
      <c r="Q5240">
        <v>400</v>
      </c>
      <c r="R5240" t="s">
        <v>143</v>
      </c>
      <c r="S5240" t="s">
        <v>84</v>
      </c>
      <c r="T5240" t="s">
        <v>85</v>
      </c>
      <c r="U5240">
        <v>624</v>
      </c>
      <c r="Y5240" t="s">
        <v>2988</v>
      </c>
      <c r="AA5240">
        <v>34.152299999999997</v>
      </c>
      <c r="AB5240">
        <v>-118.4646</v>
      </c>
      <c r="AC5240">
        <f t="shared" si="81"/>
        <v>0</v>
      </c>
    </row>
    <row r="5241" spans="1:29" x14ac:dyDescent="0.35">
      <c r="A5241">
        <v>201115710</v>
      </c>
      <c r="B5241" s="1">
        <v>44148</v>
      </c>
      <c r="C5241" s="1">
        <v>44139</v>
      </c>
      <c r="D5241">
        <v>1500</v>
      </c>
      <c r="E5241">
        <v>11</v>
      </c>
      <c r="F5241" t="s">
        <v>64</v>
      </c>
      <c r="G5241">
        <v>1129</v>
      </c>
      <c r="H5241">
        <v>1</v>
      </c>
      <c r="I5241">
        <v>331</v>
      </c>
      <c r="J5241" t="s">
        <v>233</v>
      </c>
      <c r="K5241">
        <v>385</v>
      </c>
      <c r="L5241">
        <v>61</v>
      </c>
      <c r="M5241" t="s">
        <v>30</v>
      </c>
      <c r="N5241" t="s">
        <v>73</v>
      </c>
      <c r="O5241">
        <v>217</v>
      </c>
      <c r="P5241" t="s">
        <v>2030</v>
      </c>
      <c r="S5241" t="s">
        <v>40</v>
      </c>
      <c r="T5241" t="s">
        <v>41</v>
      </c>
      <c r="U5241">
        <v>331</v>
      </c>
      <c r="Y5241" t="s">
        <v>7878</v>
      </c>
      <c r="Z5241" t="s">
        <v>7879</v>
      </c>
      <c r="AA5241">
        <v>34.118099999999998</v>
      </c>
      <c r="AB5241">
        <v>-118.1793</v>
      </c>
      <c r="AC5241">
        <f t="shared" si="81"/>
        <v>0</v>
      </c>
    </row>
    <row r="5242" spans="1:29" x14ac:dyDescent="0.35">
      <c r="A5242">
        <v>200505941</v>
      </c>
      <c r="B5242" s="1">
        <v>43875</v>
      </c>
      <c r="C5242" s="1">
        <v>43875</v>
      </c>
      <c r="D5242">
        <v>1515</v>
      </c>
      <c r="E5242">
        <v>5</v>
      </c>
      <c r="F5242" t="s">
        <v>98</v>
      </c>
      <c r="G5242">
        <v>563</v>
      </c>
      <c r="H5242">
        <v>2</v>
      </c>
      <c r="I5242">
        <v>624</v>
      </c>
      <c r="J5242" t="s">
        <v>171</v>
      </c>
      <c r="K5242" t="s">
        <v>7880</v>
      </c>
      <c r="L5242">
        <v>64</v>
      </c>
      <c r="M5242" t="s">
        <v>30</v>
      </c>
      <c r="N5242" t="s">
        <v>73</v>
      </c>
      <c r="O5242">
        <v>721</v>
      </c>
      <c r="P5242" t="s">
        <v>828</v>
      </c>
      <c r="Q5242">
        <v>400</v>
      </c>
      <c r="R5242" t="s">
        <v>143</v>
      </c>
      <c r="S5242" t="s">
        <v>2543</v>
      </c>
      <c r="T5242" t="s">
        <v>2544</v>
      </c>
      <c r="U5242">
        <v>624</v>
      </c>
      <c r="Y5242" t="s">
        <v>7881</v>
      </c>
      <c r="AA5242">
        <v>33.730600000000003</v>
      </c>
      <c r="AB5242">
        <v>-118.29900000000001</v>
      </c>
      <c r="AC5242">
        <f t="shared" si="81"/>
        <v>0</v>
      </c>
    </row>
    <row r="5243" spans="1:29" x14ac:dyDescent="0.35">
      <c r="A5243">
        <v>200110806</v>
      </c>
      <c r="B5243" s="1">
        <v>43942</v>
      </c>
      <c r="C5243" s="1">
        <v>43891</v>
      </c>
      <c r="D5243">
        <v>700</v>
      </c>
      <c r="E5243">
        <v>1</v>
      </c>
      <c r="F5243" t="s">
        <v>36</v>
      </c>
      <c r="G5243">
        <v>133</v>
      </c>
      <c r="H5243">
        <v>1</v>
      </c>
      <c r="I5243">
        <v>480</v>
      </c>
      <c r="J5243" t="s">
        <v>44</v>
      </c>
      <c r="K5243" t="s">
        <v>7882</v>
      </c>
      <c r="L5243">
        <v>62</v>
      </c>
      <c r="M5243" t="s">
        <v>30</v>
      </c>
      <c r="N5243" t="s">
        <v>73</v>
      </c>
      <c r="O5243">
        <v>123</v>
      </c>
      <c r="P5243" t="s">
        <v>290</v>
      </c>
      <c r="S5243" t="s">
        <v>40</v>
      </c>
      <c r="T5243" t="s">
        <v>41</v>
      </c>
      <c r="U5243">
        <v>480</v>
      </c>
      <c r="Y5243" t="s">
        <v>7647</v>
      </c>
      <c r="AA5243">
        <v>34.052399999999999</v>
      </c>
      <c r="AB5243">
        <v>-118.2467</v>
      </c>
      <c r="AC5243">
        <f t="shared" si="81"/>
        <v>0</v>
      </c>
    </row>
    <row r="5244" spans="1:29" x14ac:dyDescent="0.35">
      <c r="A5244">
        <v>200615256</v>
      </c>
      <c r="B5244" s="1">
        <v>44084</v>
      </c>
      <c r="C5244" s="1">
        <v>44084</v>
      </c>
      <c r="D5244">
        <v>1730</v>
      </c>
      <c r="E5244">
        <v>6</v>
      </c>
      <c r="F5244" t="s">
        <v>91</v>
      </c>
      <c r="G5244">
        <v>645</v>
      </c>
      <c r="H5244">
        <v>2</v>
      </c>
      <c r="I5244">
        <v>354</v>
      </c>
      <c r="J5244" t="s">
        <v>167</v>
      </c>
      <c r="K5244" t="s">
        <v>7883</v>
      </c>
      <c r="L5244">
        <v>38</v>
      </c>
      <c r="M5244" t="s">
        <v>30</v>
      </c>
      <c r="N5244" t="s">
        <v>73</v>
      </c>
      <c r="O5244">
        <v>101</v>
      </c>
      <c r="P5244" t="s">
        <v>32</v>
      </c>
      <c r="S5244" t="s">
        <v>33</v>
      </c>
      <c r="T5244" t="s">
        <v>34</v>
      </c>
      <c r="U5244">
        <v>354</v>
      </c>
      <c r="V5244">
        <v>998</v>
      </c>
      <c r="Y5244" t="s">
        <v>122</v>
      </c>
      <c r="Z5244" t="s">
        <v>479</v>
      </c>
      <c r="AA5244">
        <v>34.097999999999999</v>
      </c>
      <c r="AB5244">
        <v>-118.34050000000001</v>
      </c>
      <c r="AC5244">
        <f t="shared" si="81"/>
        <v>1</v>
      </c>
    </row>
    <row r="5245" spans="1:29" x14ac:dyDescent="0.35">
      <c r="A5245">
        <v>200405799</v>
      </c>
      <c r="B5245" s="1">
        <v>43877</v>
      </c>
      <c r="C5245" s="1">
        <v>43877</v>
      </c>
      <c r="D5245">
        <v>1320</v>
      </c>
      <c r="E5245">
        <v>4</v>
      </c>
      <c r="F5245" t="s">
        <v>54</v>
      </c>
      <c r="G5245">
        <v>402</v>
      </c>
      <c r="H5245">
        <v>1</v>
      </c>
      <c r="I5245">
        <v>510</v>
      </c>
      <c r="J5245" t="s">
        <v>29</v>
      </c>
      <c r="L5245">
        <v>0</v>
      </c>
      <c r="O5245">
        <v>101</v>
      </c>
      <c r="P5245" t="s">
        <v>32</v>
      </c>
      <c r="S5245" t="s">
        <v>40</v>
      </c>
      <c r="T5245" t="s">
        <v>41</v>
      </c>
      <c r="U5245">
        <v>510</v>
      </c>
      <c r="Y5245" t="s">
        <v>7884</v>
      </c>
      <c r="AA5245">
        <v>34.090499999999999</v>
      </c>
      <c r="AB5245">
        <v>-118.1973</v>
      </c>
      <c r="AC5245">
        <f t="shared" si="81"/>
        <v>0</v>
      </c>
    </row>
    <row r="5246" spans="1:29" x14ac:dyDescent="0.35">
      <c r="A5246">
        <v>200114111</v>
      </c>
      <c r="B5246" s="1">
        <v>44011</v>
      </c>
      <c r="C5246" s="1">
        <v>44011</v>
      </c>
      <c r="D5246">
        <v>1315</v>
      </c>
      <c r="E5246">
        <v>1</v>
      </c>
      <c r="F5246" t="s">
        <v>36</v>
      </c>
      <c r="G5246">
        <v>182</v>
      </c>
      <c r="H5246">
        <v>1</v>
      </c>
      <c r="I5246">
        <v>341</v>
      </c>
      <c r="J5246" t="s">
        <v>157</v>
      </c>
      <c r="K5246" t="s">
        <v>7885</v>
      </c>
      <c r="L5246">
        <v>0</v>
      </c>
      <c r="M5246" t="s">
        <v>30</v>
      </c>
      <c r="N5246" t="s">
        <v>73</v>
      </c>
      <c r="O5246">
        <v>203</v>
      </c>
      <c r="P5246" t="s">
        <v>101</v>
      </c>
      <c r="S5246" t="s">
        <v>40</v>
      </c>
      <c r="T5246" t="s">
        <v>41</v>
      </c>
      <c r="U5246">
        <v>341</v>
      </c>
      <c r="Y5246" t="s">
        <v>1382</v>
      </c>
      <c r="AA5246">
        <v>34.041600000000003</v>
      </c>
      <c r="AB5246">
        <v>-118.2671</v>
      </c>
      <c r="AC5246">
        <f t="shared" si="81"/>
        <v>0</v>
      </c>
    </row>
    <row r="5247" spans="1:29" x14ac:dyDescent="0.35">
      <c r="A5247">
        <v>201205849</v>
      </c>
      <c r="B5247" s="1">
        <v>43857</v>
      </c>
      <c r="C5247" s="1">
        <v>43857</v>
      </c>
      <c r="D5247">
        <v>600</v>
      </c>
      <c r="E5247">
        <v>12</v>
      </c>
      <c r="F5247" t="s">
        <v>68</v>
      </c>
      <c r="G5247">
        <v>1239</v>
      </c>
      <c r="H5247">
        <v>1</v>
      </c>
      <c r="I5247">
        <v>510</v>
      </c>
      <c r="J5247" t="s">
        <v>29</v>
      </c>
      <c r="L5247">
        <v>0</v>
      </c>
      <c r="O5247">
        <v>101</v>
      </c>
      <c r="P5247" t="s">
        <v>32</v>
      </c>
      <c r="S5247" t="s">
        <v>40</v>
      </c>
      <c r="T5247" t="s">
        <v>41</v>
      </c>
      <c r="U5247">
        <v>510</v>
      </c>
      <c r="Y5247" t="s">
        <v>2133</v>
      </c>
      <c r="AA5247">
        <v>33.984999999999999</v>
      </c>
      <c r="AB5247">
        <v>-118.2937</v>
      </c>
      <c r="AC5247">
        <f t="shared" si="81"/>
        <v>0</v>
      </c>
    </row>
    <row r="5248" spans="1:29" x14ac:dyDescent="0.35">
      <c r="A5248">
        <v>200504794</v>
      </c>
      <c r="B5248" s="1">
        <v>43841</v>
      </c>
      <c r="C5248" s="1">
        <v>43841</v>
      </c>
      <c r="D5248">
        <v>255</v>
      </c>
      <c r="E5248">
        <v>5</v>
      </c>
      <c r="F5248" t="s">
        <v>98</v>
      </c>
      <c r="G5248">
        <v>563</v>
      </c>
      <c r="H5248">
        <v>1</v>
      </c>
      <c r="I5248">
        <v>420</v>
      </c>
      <c r="J5248" t="s">
        <v>352</v>
      </c>
      <c r="K5248" t="s">
        <v>1063</v>
      </c>
      <c r="L5248">
        <v>44</v>
      </c>
      <c r="M5248" t="s">
        <v>30</v>
      </c>
      <c r="N5248" t="s">
        <v>163</v>
      </c>
      <c r="O5248">
        <v>116</v>
      </c>
      <c r="P5248" t="s">
        <v>702</v>
      </c>
      <c r="S5248" t="s">
        <v>40</v>
      </c>
      <c r="T5248" t="s">
        <v>41</v>
      </c>
      <c r="U5248">
        <v>420</v>
      </c>
      <c r="Y5248" t="s">
        <v>7886</v>
      </c>
      <c r="Z5248" t="s">
        <v>6309</v>
      </c>
      <c r="AA5248">
        <v>33.7361</v>
      </c>
      <c r="AB5248">
        <v>-118.29900000000001</v>
      </c>
      <c r="AC5248">
        <f t="shared" si="81"/>
        <v>0</v>
      </c>
    </row>
    <row r="5249" spans="1:29" x14ac:dyDescent="0.35">
      <c r="A5249">
        <v>200700782</v>
      </c>
      <c r="B5249" s="1">
        <v>44090</v>
      </c>
      <c r="C5249" s="1">
        <v>44089</v>
      </c>
      <c r="D5249">
        <v>2240</v>
      </c>
      <c r="E5249">
        <v>7</v>
      </c>
      <c r="F5249" t="s">
        <v>28</v>
      </c>
      <c r="G5249">
        <v>743</v>
      </c>
      <c r="H5249">
        <v>2</v>
      </c>
      <c r="I5249">
        <v>888</v>
      </c>
      <c r="J5249" t="s">
        <v>250</v>
      </c>
      <c r="K5249">
        <v>1402</v>
      </c>
      <c r="L5249">
        <v>66</v>
      </c>
      <c r="M5249" t="s">
        <v>30</v>
      </c>
      <c r="N5249" t="s">
        <v>73</v>
      </c>
      <c r="O5249">
        <v>501</v>
      </c>
      <c r="P5249" t="s">
        <v>164</v>
      </c>
      <c r="S5249" t="s">
        <v>40</v>
      </c>
      <c r="T5249" t="s">
        <v>41</v>
      </c>
      <c r="U5249">
        <v>888</v>
      </c>
      <c r="Y5249" t="s">
        <v>7887</v>
      </c>
      <c r="AA5249">
        <v>34.057699999999997</v>
      </c>
      <c r="AB5249">
        <v>-118.3609</v>
      </c>
      <c r="AC5249">
        <f t="shared" si="81"/>
        <v>0</v>
      </c>
    </row>
    <row r="5250" spans="1:29" x14ac:dyDescent="0.35">
      <c r="A5250">
        <v>200513464</v>
      </c>
      <c r="B5250" s="1">
        <v>44070</v>
      </c>
      <c r="C5250" s="1">
        <v>44070</v>
      </c>
      <c r="D5250">
        <v>2220</v>
      </c>
      <c r="E5250">
        <v>5</v>
      </c>
      <c r="F5250" t="s">
        <v>98</v>
      </c>
      <c r="G5250">
        <v>531</v>
      </c>
      <c r="H5250">
        <v>2</v>
      </c>
      <c r="I5250">
        <v>740</v>
      </c>
      <c r="J5250" t="s">
        <v>224</v>
      </c>
      <c r="K5250" t="s">
        <v>456</v>
      </c>
      <c r="L5250">
        <v>62</v>
      </c>
      <c r="M5250" t="s">
        <v>30</v>
      </c>
      <c r="N5250" t="s">
        <v>173</v>
      </c>
      <c r="O5250">
        <v>122</v>
      </c>
      <c r="P5250" t="s">
        <v>275</v>
      </c>
      <c r="S5250" t="s">
        <v>40</v>
      </c>
      <c r="T5250" t="s">
        <v>41</v>
      </c>
      <c r="U5250">
        <v>740</v>
      </c>
      <c r="Y5250" t="s">
        <v>7888</v>
      </c>
      <c r="AA5250">
        <v>33.785800000000002</v>
      </c>
      <c r="AB5250">
        <v>-118.3</v>
      </c>
      <c r="AC5250">
        <f t="shared" si="81"/>
        <v>0</v>
      </c>
    </row>
    <row r="5251" spans="1:29" x14ac:dyDescent="0.35">
      <c r="A5251">
        <v>200609627</v>
      </c>
      <c r="B5251" s="1">
        <v>43949</v>
      </c>
      <c r="C5251" s="1">
        <v>43947</v>
      </c>
      <c r="D5251">
        <v>2000</v>
      </c>
      <c r="E5251">
        <v>6</v>
      </c>
      <c r="F5251" t="s">
        <v>91</v>
      </c>
      <c r="G5251">
        <v>663</v>
      </c>
      <c r="H5251">
        <v>1</v>
      </c>
      <c r="I5251">
        <v>420</v>
      </c>
      <c r="J5251" t="s">
        <v>352</v>
      </c>
      <c r="K5251" t="s">
        <v>5104</v>
      </c>
      <c r="L5251">
        <v>23</v>
      </c>
      <c r="M5251" t="s">
        <v>94</v>
      </c>
      <c r="N5251" t="s">
        <v>73</v>
      </c>
      <c r="O5251">
        <v>123</v>
      </c>
      <c r="P5251" t="s">
        <v>290</v>
      </c>
      <c r="S5251" t="s">
        <v>40</v>
      </c>
      <c r="T5251" t="s">
        <v>41</v>
      </c>
      <c r="U5251">
        <v>420</v>
      </c>
      <c r="Y5251" t="s">
        <v>6744</v>
      </c>
      <c r="AA5251">
        <v>34.092599999999997</v>
      </c>
      <c r="AB5251">
        <v>-118.33629999999999</v>
      </c>
      <c r="AC5251">
        <f t="shared" ref="AC5251:AC5314" si="82">IF(OR((S:S)="CC", S:S="AA",S:S="JA"), 1, 0)</f>
        <v>0</v>
      </c>
    </row>
    <row r="5252" spans="1:29" x14ac:dyDescent="0.35">
      <c r="A5252">
        <v>200608100</v>
      </c>
      <c r="B5252" s="1">
        <v>43909</v>
      </c>
      <c r="C5252" s="1">
        <v>43909</v>
      </c>
      <c r="D5252">
        <v>200</v>
      </c>
      <c r="E5252">
        <v>6</v>
      </c>
      <c r="F5252" t="s">
        <v>91</v>
      </c>
      <c r="G5252">
        <v>638</v>
      </c>
      <c r="H5252">
        <v>2</v>
      </c>
      <c r="I5252">
        <v>740</v>
      </c>
      <c r="J5252" t="s">
        <v>224</v>
      </c>
      <c r="K5252" t="s">
        <v>7889</v>
      </c>
      <c r="L5252">
        <v>0</v>
      </c>
      <c r="M5252" t="s">
        <v>46</v>
      </c>
      <c r="N5252" t="s">
        <v>46</v>
      </c>
      <c r="O5252">
        <v>502</v>
      </c>
      <c r="P5252" t="s">
        <v>47</v>
      </c>
      <c r="S5252" t="s">
        <v>33</v>
      </c>
      <c r="T5252" t="s">
        <v>34</v>
      </c>
      <c r="U5252">
        <v>740</v>
      </c>
      <c r="Y5252" t="s">
        <v>7717</v>
      </c>
      <c r="AA5252">
        <v>34.1053</v>
      </c>
      <c r="AB5252">
        <v>-118.3158</v>
      </c>
      <c r="AC5252">
        <f t="shared" si="82"/>
        <v>1</v>
      </c>
    </row>
    <row r="5253" spans="1:29" x14ac:dyDescent="0.35">
      <c r="A5253">
        <v>201224146</v>
      </c>
      <c r="B5253" s="1">
        <v>44143</v>
      </c>
      <c r="C5253" s="1">
        <v>44143</v>
      </c>
      <c r="D5253">
        <v>1700</v>
      </c>
      <c r="E5253">
        <v>12</v>
      </c>
      <c r="F5253" t="s">
        <v>68</v>
      </c>
      <c r="G5253">
        <v>1208</v>
      </c>
      <c r="H5253">
        <v>2</v>
      </c>
      <c r="I5253">
        <v>626</v>
      </c>
      <c r="J5253" t="s">
        <v>141</v>
      </c>
      <c r="K5253" t="s">
        <v>3689</v>
      </c>
      <c r="L5253">
        <v>28</v>
      </c>
      <c r="M5253" t="s">
        <v>30</v>
      </c>
      <c r="N5253" t="s">
        <v>95</v>
      </c>
      <c r="O5253">
        <v>501</v>
      </c>
      <c r="P5253" t="s">
        <v>164</v>
      </c>
      <c r="Q5253">
        <v>400</v>
      </c>
      <c r="R5253" t="s">
        <v>143</v>
      </c>
      <c r="S5253" t="s">
        <v>40</v>
      </c>
      <c r="T5253" t="s">
        <v>41</v>
      </c>
      <c r="U5253">
        <v>626</v>
      </c>
      <c r="Y5253" t="s">
        <v>7890</v>
      </c>
      <c r="AA5253">
        <v>33.999699999999997</v>
      </c>
      <c r="AB5253">
        <v>-118.28489999999999</v>
      </c>
      <c r="AC5253">
        <f t="shared" si="82"/>
        <v>0</v>
      </c>
    </row>
    <row r="5254" spans="1:29" x14ac:dyDescent="0.35">
      <c r="A5254">
        <v>200212231</v>
      </c>
      <c r="B5254" s="1">
        <v>44018</v>
      </c>
      <c r="C5254" s="1">
        <v>44017</v>
      </c>
      <c r="D5254">
        <v>2300</v>
      </c>
      <c r="E5254">
        <v>2</v>
      </c>
      <c r="F5254" t="s">
        <v>56</v>
      </c>
      <c r="G5254">
        <v>245</v>
      </c>
      <c r="H5254">
        <v>1</v>
      </c>
      <c r="I5254">
        <v>510</v>
      </c>
      <c r="J5254" t="s">
        <v>29</v>
      </c>
      <c r="L5254">
        <v>0</v>
      </c>
      <c r="O5254">
        <v>101</v>
      </c>
      <c r="P5254" t="s">
        <v>32</v>
      </c>
      <c r="S5254" t="s">
        <v>40</v>
      </c>
      <c r="T5254" t="s">
        <v>41</v>
      </c>
      <c r="U5254">
        <v>510</v>
      </c>
      <c r="Y5254" t="s">
        <v>1281</v>
      </c>
      <c r="Z5254" t="s">
        <v>61</v>
      </c>
      <c r="AA5254">
        <v>34.063000000000002</v>
      </c>
      <c r="AB5254">
        <v>-118.2727</v>
      </c>
      <c r="AC5254">
        <f t="shared" si="82"/>
        <v>0</v>
      </c>
    </row>
    <row r="5255" spans="1:29" x14ac:dyDescent="0.35">
      <c r="A5255">
        <v>200313564</v>
      </c>
      <c r="B5255" s="1">
        <v>44013</v>
      </c>
      <c r="C5255" s="1">
        <v>44009</v>
      </c>
      <c r="D5255">
        <v>2000</v>
      </c>
      <c r="E5255">
        <v>3</v>
      </c>
      <c r="F5255" t="s">
        <v>43</v>
      </c>
      <c r="G5255">
        <v>327</v>
      </c>
      <c r="H5255">
        <v>1</v>
      </c>
      <c r="I5255">
        <v>480</v>
      </c>
      <c r="J5255" t="s">
        <v>44</v>
      </c>
      <c r="K5255" t="s">
        <v>45</v>
      </c>
      <c r="L5255">
        <v>32</v>
      </c>
      <c r="M5255" t="s">
        <v>30</v>
      </c>
      <c r="N5255" t="s">
        <v>31</v>
      </c>
      <c r="O5255">
        <v>501</v>
      </c>
      <c r="P5255" t="s">
        <v>164</v>
      </c>
      <c r="S5255" t="s">
        <v>40</v>
      </c>
      <c r="T5255" t="s">
        <v>41</v>
      </c>
      <c r="U5255">
        <v>480</v>
      </c>
      <c r="Y5255" t="s">
        <v>7891</v>
      </c>
      <c r="AA5255">
        <v>34.030500000000004</v>
      </c>
      <c r="AB5255">
        <v>-118.2865</v>
      </c>
      <c r="AC5255">
        <f t="shared" si="82"/>
        <v>0</v>
      </c>
    </row>
    <row r="5256" spans="1:29" x14ac:dyDescent="0.35">
      <c r="A5256">
        <v>200409662</v>
      </c>
      <c r="B5256" s="1">
        <v>43992</v>
      </c>
      <c r="C5256" s="1">
        <v>43992</v>
      </c>
      <c r="D5256">
        <v>1500</v>
      </c>
      <c r="E5256">
        <v>4</v>
      </c>
      <c r="F5256" t="s">
        <v>54</v>
      </c>
      <c r="G5256">
        <v>473</v>
      </c>
      <c r="H5256">
        <v>1</v>
      </c>
      <c r="I5256">
        <v>440</v>
      </c>
      <c r="J5256" t="s">
        <v>213</v>
      </c>
      <c r="K5256">
        <v>344</v>
      </c>
      <c r="L5256">
        <v>57</v>
      </c>
      <c r="M5256" t="s">
        <v>30</v>
      </c>
      <c r="N5256" t="s">
        <v>95</v>
      </c>
      <c r="O5256">
        <v>203</v>
      </c>
      <c r="P5256" t="s">
        <v>101</v>
      </c>
      <c r="S5256" t="s">
        <v>40</v>
      </c>
      <c r="T5256" t="s">
        <v>41</v>
      </c>
      <c r="U5256">
        <v>440</v>
      </c>
      <c r="Y5256" t="s">
        <v>7892</v>
      </c>
      <c r="AA5256">
        <v>34.037599999999998</v>
      </c>
      <c r="AB5256">
        <v>-118.2166</v>
      </c>
      <c r="AC5256">
        <f t="shared" si="82"/>
        <v>0</v>
      </c>
    </row>
    <row r="5257" spans="1:29" x14ac:dyDescent="0.35">
      <c r="A5257">
        <v>200612411</v>
      </c>
      <c r="B5257" s="1">
        <v>44022</v>
      </c>
      <c r="C5257" s="1">
        <v>44020</v>
      </c>
      <c r="D5257">
        <v>1822</v>
      </c>
      <c r="E5257">
        <v>6</v>
      </c>
      <c r="F5257" t="s">
        <v>91</v>
      </c>
      <c r="G5257">
        <v>646</v>
      </c>
      <c r="H5257">
        <v>2</v>
      </c>
      <c r="I5257">
        <v>354</v>
      </c>
      <c r="J5257" t="s">
        <v>167</v>
      </c>
      <c r="K5257" t="s">
        <v>7893</v>
      </c>
      <c r="L5257">
        <v>59</v>
      </c>
      <c r="M5257" t="s">
        <v>30</v>
      </c>
      <c r="N5257" t="s">
        <v>163</v>
      </c>
      <c r="O5257">
        <v>210</v>
      </c>
      <c r="P5257" t="s">
        <v>183</v>
      </c>
      <c r="S5257" t="s">
        <v>33</v>
      </c>
      <c r="T5257" t="s">
        <v>34</v>
      </c>
      <c r="U5257">
        <v>354</v>
      </c>
      <c r="V5257">
        <v>998</v>
      </c>
      <c r="Y5257" t="s">
        <v>7894</v>
      </c>
      <c r="Z5257" t="s">
        <v>122</v>
      </c>
      <c r="AA5257">
        <v>34.097999999999999</v>
      </c>
      <c r="AB5257">
        <v>-118.3387</v>
      </c>
      <c r="AC5257">
        <f t="shared" si="82"/>
        <v>1</v>
      </c>
    </row>
    <row r="5258" spans="1:29" x14ac:dyDescent="0.35">
      <c r="A5258">
        <v>200916469</v>
      </c>
      <c r="B5258" s="1">
        <v>44130</v>
      </c>
      <c r="C5258" s="1">
        <v>44128</v>
      </c>
      <c r="D5258">
        <v>1900</v>
      </c>
      <c r="E5258">
        <v>9</v>
      </c>
      <c r="F5258" t="s">
        <v>49</v>
      </c>
      <c r="G5258">
        <v>984</v>
      </c>
      <c r="H5258">
        <v>2</v>
      </c>
      <c r="I5258">
        <v>626</v>
      </c>
      <c r="J5258" t="s">
        <v>141</v>
      </c>
      <c r="K5258" t="s">
        <v>2873</v>
      </c>
      <c r="L5258">
        <v>54</v>
      </c>
      <c r="M5258" t="s">
        <v>94</v>
      </c>
      <c r="N5258" t="s">
        <v>73</v>
      </c>
      <c r="O5258">
        <v>502</v>
      </c>
      <c r="P5258" t="s">
        <v>47</v>
      </c>
      <c r="Q5258">
        <v>400</v>
      </c>
      <c r="R5258" t="s">
        <v>143</v>
      </c>
      <c r="S5258" t="s">
        <v>84</v>
      </c>
      <c r="T5258" t="s">
        <v>85</v>
      </c>
      <c r="U5258">
        <v>626</v>
      </c>
      <c r="Y5258" t="s">
        <v>7895</v>
      </c>
      <c r="AA5258">
        <v>34.15</v>
      </c>
      <c r="AB5258">
        <v>-118.44889999999999</v>
      </c>
      <c r="AC5258">
        <f t="shared" si="82"/>
        <v>0</v>
      </c>
    </row>
    <row r="5259" spans="1:29" x14ac:dyDescent="0.35">
      <c r="A5259">
        <v>200314986</v>
      </c>
      <c r="B5259" s="1">
        <v>44042</v>
      </c>
      <c r="C5259" s="1">
        <v>44042</v>
      </c>
      <c r="D5259">
        <v>1020</v>
      </c>
      <c r="E5259">
        <v>3</v>
      </c>
      <c r="F5259" t="s">
        <v>43</v>
      </c>
      <c r="G5259">
        <v>397</v>
      </c>
      <c r="H5259">
        <v>2</v>
      </c>
      <c r="I5259">
        <v>624</v>
      </c>
      <c r="J5259" t="s">
        <v>171</v>
      </c>
      <c r="K5259" t="s">
        <v>7896</v>
      </c>
      <c r="L5259">
        <v>40</v>
      </c>
      <c r="M5259" t="s">
        <v>94</v>
      </c>
      <c r="N5259" t="s">
        <v>31</v>
      </c>
      <c r="O5259">
        <v>101</v>
      </c>
      <c r="P5259" t="s">
        <v>32</v>
      </c>
      <c r="Q5259">
        <v>400</v>
      </c>
      <c r="R5259" t="s">
        <v>143</v>
      </c>
      <c r="S5259" t="s">
        <v>40</v>
      </c>
      <c r="T5259" t="s">
        <v>41</v>
      </c>
      <c r="U5259">
        <v>624</v>
      </c>
      <c r="Y5259" t="s">
        <v>7897</v>
      </c>
      <c r="AA5259">
        <v>34.010300000000001</v>
      </c>
      <c r="AB5259">
        <v>-118.3023</v>
      </c>
      <c r="AC5259">
        <f t="shared" si="82"/>
        <v>0</v>
      </c>
    </row>
    <row r="5260" spans="1:29" x14ac:dyDescent="0.35">
      <c r="A5260">
        <v>200322263</v>
      </c>
      <c r="B5260" s="1">
        <v>44190</v>
      </c>
      <c r="C5260" s="1">
        <v>44189</v>
      </c>
      <c r="D5260">
        <v>300</v>
      </c>
      <c r="E5260">
        <v>3</v>
      </c>
      <c r="F5260" t="s">
        <v>43</v>
      </c>
      <c r="G5260">
        <v>356</v>
      </c>
      <c r="H5260">
        <v>1</v>
      </c>
      <c r="I5260">
        <v>440</v>
      </c>
      <c r="J5260" t="s">
        <v>213</v>
      </c>
      <c r="K5260" t="s">
        <v>1264</v>
      </c>
      <c r="L5260">
        <v>0</v>
      </c>
      <c r="M5260" t="s">
        <v>94</v>
      </c>
      <c r="N5260" t="s">
        <v>163</v>
      </c>
      <c r="O5260">
        <v>502</v>
      </c>
      <c r="P5260" t="s">
        <v>47</v>
      </c>
      <c r="S5260" t="s">
        <v>40</v>
      </c>
      <c r="T5260" t="s">
        <v>41</v>
      </c>
      <c r="U5260">
        <v>440</v>
      </c>
      <c r="Y5260" t="s">
        <v>7898</v>
      </c>
      <c r="AA5260">
        <v>34.023699999999998</v>
      </c>
      <c r="AB5260">
        <v>-118.30540000000001</v>
      </c>
      <c r="AC5260">
        <f t="shared" si="82"/>
        <v>0</v>
      </c>
    </row>
    <row r="5261" spans="1:29" x14ac:dyDescent="0.35">
      <c r="A5261">
        <v>200216977</v>
      </c>
      <c r="B5261" s="1">
        <v>44136</v>
      </c>
      <c r="C5261" s="1">
        <v>44134</v>
      </c>
      <c r="D5261">
        <v>600</v>
      </c>
      <c r="E5261">
        <v>2</v>
      </c>
      <c r="F5261" t="s">
        <v>56</v>
      </c>
      <c r="G5261">
        <v>251</v>
      </c>
      <c r="H5261">
        <v>1</v>
      </c>
      <c r="I5261">
        <v>310</v>
      </c>
      <c r="J5261" t="s">
        <v>71</v>
      </c>
      <c r="K5261">
        <v>344</v>
      </c>
      <c r="L5261">
        <v>0</v>
      </c>
      <c r="M5261" t="s">
        <v>46</v>
      </c>
      <c r="N5261" t="s">
        <v>46</v>
      </c>
      <c r="O5261">
        <v>213</v>
      </c>
      <c r="P5261" t="s">
        <v>7111</v>
      </c>
      <c r="Q5261">
        <v>500</v>
      </c>
      <c r="R5261" t="s">
        <v>184</v>
      </c>
      <c r="S5261" t="s">
        <v>40</v>
      </c>
      <c r="T5261" t="s">
        <v>41</v>
      </c>
      <c r="U5261">
        <v>310</v>
      </c>
      <c r="Y5261" t="s">
        <v>7899</v>
      </c>
      <c r="AA5261">
        <v>34.060899999999997</v>
      </c>
      <c r="AB5261">
        <v>-118.28230000000001</v>
      </c>
      <c r="AC5261">
        <f t="shared" si="82"/>
        <v>0</v>
      </c>
    </row>
    <row r="5262" spans="1:29" x14ac:dyDescent="0.35">
      <c r="A5262">
        <v>200415000</v>
      </c>
      <c r="B5262" s="1">
        <v>44153</v>
      </c>
      <c r="C5262" s="1">
        <v>44153</v>
      </c>
      <c r="D5262">
        <v>526</v>
      </c>
      <c r="E5262">
        <v>4</v>
      </c>
      <c r="F5262" t="s">
        <v>54</v>
      </c>
      <c r="G5262">
        <v>478</v>
      </c>
      <c r="H5262">
        <v>1</v>
      </c>
      <c r="I5262">
        <v>510</v>
      </c>
      <c r="J5262" t="s">
        <v>29</v>
      </c>
      <c r="L5262">
        <v>0</v>
      </c>
      <c r="O5262">
        <v>101</v>
      </c>
      <c r="P5262" t="s">
        <v>32</v>
      </c>
      <c r="S5262" t="s">
        <v>40</v>
      </c>
      <c r="T5262" t="s">
        <v>41</v>
      </c>
      <c r="U5262">
        <v>510</v>
      </c>
      <c r="Y5262" t="s">
        <v>7900</v>
      </c>
      <c r="AA5262">
        <v>34.030500000000004</v>
      </c>
      <c r="AB5262">
        <v>-118.20699999999999</v>
      </c>
      <c r="AC5262">
        <f t="shared" si="82"/>
        <v>0</v>
      </c>
    </row>
    <row r="5263" spans="1:29" x14ac:dyDescent="0.35">
      <c r="A5263">
        <v>200218184</v>
      </c>
      <c r="B5263" s="1">
        <v>44168</v>
      </c>
      <c r="C5263" s="1">
        <v>44151</v>
      </c>
      <c r="D5263">
        <v>900</v>
      </c>
      <c r="E5263">
        <v>2</v>
      </c>
      <c r="F5263" t="s">
        <v>56</v>
      </c>
      <c r="G5263">
        <v>257</v>
      </c>
      <c r="H5263">
        <v>2</v>
      </c>
      <c r="I5263">
        <v>354</v>
      </c>
      <c r="J5263" t="s">
        <v>167</v>
      </c>
      <c r="K5263">
        <v>1822</v>
      </c>
      <c r="L5263">
        <v>20</v>
      </c>
      <c r="M5263" t="s">
        <v>94</v>
      </c>
      <c r="N5263" t="s">
        <v>163</v>
      </c>
      <c r="O5263">
        <v>502</v>
      </c>
      <c r="P5263" t="s">
        <v>47</v>
      </c>
      <c r="S5263" t="s">
        <v>40</v>
      </c>
      <c r="T5263" t="s">
        <v>41</v>
      </c>
      <c r="U5263">
        <v>354</v>
      </c>
      <c r="Y5263" t="s">
        <v>1966</v>
      </c>
      <c r="AA5263">
        <v>34.054600000000001</v>
      </c>
      <c r="AB5263">
        <v>-118.2684</v>
      </c>
      <c r="AC5263">
        <f t="shared" si="82"/>
        <v>0</v>
      </c>
    </row>
    <row r="5264" spans="1:29" x14ac:dyDescent="0.35">
      <c r="A5264">
        <v>200605316</v>
      </c>
      <c r="B5264" s="1">
        <v>43859</v>
      </c>
      <c r="C5264" s="1">
        <v>43858</v>
      </c>
      <c r="D5264">
        <v>1630</v>
      </c>
      <c r="E5264">
        <v>6</v>
      </c>
      <c r="F5264" t="s">
        <v>91</v>
      </c>
      <c r="G5264">
        <v>657</v>
      </c>
      <c r="H5264">
        <v>1</v>
      </c>
      <c r="I5264">
        <v>442</v>
      </c>
      <c r="J5264" t="s">
        <v>179</v>
      </c>
      <c r="K5264" t="s">
        <v>3675</v>
      </c>
      <c r="L5264">
        <v>0</v>
      </c>
      <c r="M5264" t="s">
        <v>46</v>
      </c>
      <c r="N5264" t="s">
        <v>46</v>
      </c>
      <c r="O5264">
        <v>402</v>
      </c>
      <c r="P5264" t="s">
        <v>195</v>
      </c>
      <c r="S5264" t="s">
        <v>40</v>
      </c>
      <c r="T5264" t="s">
        <v>41</v>
      </c>
      <c r="U5264">
        <v>442</v>
      </c>
      <c r="Y5264" t="s">
        <v>7901</v>
      </c>
      <c r="AA5264">
        <v>34.088799999999999</v>
      </c>
      <c r="AB5264">
        <v>-118.3124</v>
      </c>
      <c r="AC5264">
        <f t="shared" si="82"/>
        <v>0</v>
      </c>
    </row>
    <row r="5265" spans="1:29" x14ac:dyDescent="0.35">
      <c r="A5265">
        <v>200909757</v>
      </c>
      <c r="B5265" s="1">
        <v>43967</v>
      </c>
      <c r="C5265" s="1">
        <v>43966</v>
      </c>
      <c r="D5265">
        <v>1700</v>
      </c>
      <c r="E5265">
        <v>9</v>
      </c>
      <c r="F5265" t="s">
        <v>49</v>
      </c>
      <c r="G5265">
        <v>904</v>
      </c>
      <c r="H5265">
        <v>1</v>
      </c>
      <c r="I5265">
        <v>510</v>
      </c>
      <c r="J5265" t="s">
        <v>29</v>
      </c>
      <c r="L5265">
        <v>0</v>
      </c>
      <c r="O5265">
        <v>108</v>
      </c>
      <c r="P5265" t="s">
        <v>105</v>
      </c>
      <c r="S5265" t="s">
        <v>40</v>
      </c>
      <c r="T5265" t="s">
        <v>41</v>
      </c>
      <c r="U5265">
        <v>510</v>
      </c>
      <c r="Y5265" t="s">
        <v>7902</v>
      </c>
      <c r="AA5265">
        <v>34.213099999999997</v>
      </c>
      <c r="AB5265">
        <v>-118.4584</v>
      </c>
      <c r="AC5265">
        <f t="shared" si="82"/>
        <v>0</v>
      </c>
    </row>
    <row r="5266" spans="1:29" x14ac:dyDescent="0.35">
      <c r="A5266">
        <v>201206515</v>
      </c>
      <c r="B5266" s="1">
        <v>43864</v>
      </c>
      <c r="C5266" s="1">
        <v>43864</v>
      </c>
      <c r="D5266">
        <v>850</v>
      </c>
      <c r="E5266">
        <v>12</v>
      </c>
      <c r="F5266" t="s">
        <v>68</v>
      </c>
      <c r="G5266">
        <v>1269</v>
      </c>
      <c r="H5266">
        <v>1</v>
      </c>
      <c r="I5266">
        <v>440</v>
      </c>
      <c r="J5266" t="s">
        <v>213</v>
      </c>
      <c r="K5266" t="s">
        <v>7903</v>
      </c>
      <c r="L5266">
        <v>61</v>
      </c>
      <c r="M5266" t="s">
        <v>30</v>
      </c>
      <c r="N5266" t="s">
        <v>163</v>
      </c>
      <c r="O5266">
        <v>501</v>
      </c>
      <c r="P5266" t="s">
        <v>164</v>
      </c>
      <c r="S5266" t="s">
        <v>40</v>
      </c>
      <c r="T5266" t="s">
        <v>41</v>
      </c>
      <c r="U5266">
        <v>440</v>
      </c>
      <c r="Y5266" t="s">
        <v>7904</v>
      </c>
      <c r="AA5266">
        <v>33.962899999999998</v>
      </c>
      <c r="AB5266">
        <v>-118.25749999999999</v>
      </c>
      <c r="AC5266">
        <f t="shared" si="82"/>
        <v>0</v>
      </c>
    </row>
    <row r="5267" spans="1:29" x14ac:dyDescent="0.35">
      <c r="A5267">
        <v>201210909</v>
      </c>
      <c r="B5267" s="1">
        <v>43935</v>
      </c>
      <c r="C5267" s="1">
        <v>43935</v>
      </c>
      <c r="D5267">
        <v>1415</v>
      </c>
      <c r="E5267">
        <v>12</v>
      </c>
      <c r="F5267" t="s">
        <v>68</v>
      </c>
      <c r="G5267">
        <v>1269</v>
      </c>
      <c r="H5267">
        <v>2</v>
      </c>
      <c r="I5267">
        <v>624</v>
      </c>
      <c r="J5267" t="s">
        <v>171</v>
      </c>
      <c r="K5267" t="s">
        <v>7905</v>
      </c>
      <c r="L5267">
        <v>39</v>
      </c>
      <c r="M5267" t="s">
        <v>94</v>
      </c>
      <c r="N5267" t="s">
        <v>163</v>
      </c>
      <c r="O5267">
        <v>502</v>
      </c>
      <c r="P5267" t="s">
        <v>47</v>
      </c>
      <c r="Q5267">
        <v>400</v>
      </c>
      <c r="R5267" t="s">
        <v>143</v>
      </c>
      <c r="S5267" t="s">
        <v>40</v>
      </c>
      <c r="T5267" t="s">
        <v>41</v>
      </c>
      <c r="U5267">
        <v>624</v>
      </c>
      <c r="Y5267" t="s">
        <v>7906</v>
      </c>
      <c r="AA5267">
        <v>33.967399999999998</v>
      </c>
      <c r="AB5267">
        <v>-118.26730000000001</v>
      </c>
      <c r="AC5267">
        <f t="shared" si="82"/>
        <v>0</v>
      </c>
    </row>
    <row r="5268" spans="1:29" x14ac:dyDescent="0.35">
      <c r="A5268">
        <v>200606866</v>
      </c>
      <c r="B5268" s="1">
        <v>43885</v>
      </c>
      <c r="C5268" s="1">
        <v>43884</v>
      </c>
      <c r="D5268">
        <v>2335</v>
      </c>
      <c r="E5268">
        <v>6</v>
      </c>
      <c r="F5268" t="s">
        <v>91</v>
      </c>
      <c r="G5268">
        <v>668</v>
      </c>
      <c r="H5268">
        <v>2</v>
      </c>
      <c r="I5268">
        <v>624</v>
      </c>
      <c r="J5268" t="s">
        <v>171</v>
      </c>
      <c r="K5268" t="s">
        <v>1503</v>
      </c>
      <c r="L5268">
        <v>57</v>
      </c>
      <c r="M5268" t="s">
        <v>30</v>
      </c>
      <c r="N5268" t="s">
        <v>95</v>
      </c>
      <c r="O5268">
        <v>202</v>
      </c>
      <c r="P5268" t="s">
        <v>1970</v>
      </c>
      <c r="Q5268">
        <v>400</v>
      </c>
      <c r="R5268" t="s">
        <v>143</v>
      </c>
      <c r="S5268" t="s">
        <v>40</v>
      </c>
      <c r="T5268" t="s">
        <v>41</v>
      </c>
      <c r="U5268">
        <v>624</v>
      </c>
      <c r="Y5268" t="s">
        <v>7907</v>
      </c>
      <c r="AA5268">
        <v>34.0944</v>
      </c>
      <c r="AB5268">
        <v>-118.3125</v>
      </c>
      <c r="AC5268">
        <f t="shared" si="82"/>
        <v>0</v>
      </c>
    </row>
    <row r="5269" spans="1:29" x14ac:dyDescent="0.35">
      <c r="A5269">
        <v>200109615</v>
      </c>
      <c r="B5269" s="1">
        <v>43914</v>
      </c>
      <c r="C5269" s="1">
        <v>43884</v>
      </c>
      <c r="D5269">
        <v>100</v>
      </c>
      <c r="E5269">
        <v>1</v>
      </c>
      <c r="F5269" t="s">
        <v>36</v>
      </c>
      <c r="G5269">
        <v>153</v>
      </c>
      <c r="H5269">
        <v>1</v>
      </c>
      <c r="I5269">
        <v>230</v>
      </c>
      <c r="J5269" t="s">
        <v>161</v>
      </c>
      <c r="K5269" t="s">
        <v>7908</v>
      </c>
      <c r="L5269">
        <v>36</v>
      </c>
      <c r="M5269" t="s">
        <v>30</v>
      </c>
      <c r="N5269" t="s">
        <v>95</v>
      </c>
      <c r="O5269">
        <v>102</v>
      </c>
      <c r="P5269" t="s">
        <v>186</v>
      </c>
      <c r="Q5269">
        <v>400</v>
      </c>
      <c r="R5269" t="s">
        <v>143</v>
      </c>
      <c r="S5269" t="s">
        <v>40</v>
      </c>
      <c r="T5269" t="s">
        <v>41</v>
      </c>
      <c r="U5269">
        <v>230</v>
      </c>
      <c r="Y5269" t="s">
        <v>291</v>
      </c>
      <c r="AA5269">
        <v>34.045999999999999</v>
      </c>
      <c r="AB5269">
        <v>-118.2509</v>
      </c>
      <c r="AC5269">
        <f t="shared" si="82"/>
        <v>0</v>
      </c>
    </row>
    <row r="5270" spans="1:29" x14ac:dyDescent="0.35">
      <c r="A5270">
        <v>200610767</v>
      </c>
      <c r="B5270" s="1">
        <v>43978</v>
      </c>
      <c r="C5270" s="1">
        <v>43951</v>
      </c>
      <c r="D5270">
        <v>730</v>
      </c>
      <c r="E5270">
        <v>6</v>
      </c>
      <c r="F5270" t="s">
        <v>91</v>
      </c>
      <c r="G5270">
        <v>636</v>
      </c>
      <c r="H5270">
        <v>2</v>
      </c>
      <c r="I5270">
        <v>354</v>
      </c>
      <c r="J5270" t="s">
        <v>167</v>
      </c>
      <c r="K5270" t="s">
        <v>1375</v>
      </c>
      <c r="L5270">
        <v>32</v>
      </c>
      <c r="M5270" t="s">
        <v>30</v>
      </c>
      <c r="N5270" t="s">
        <v>163</v>
      </c>
      <c r="O5270">
        <v>750</v>
      </c>
      <c r="P5270" t="s">
        <v>816</v>
      </c>
      <c r="S5270" t="s">
        <v>40</v>
      </c>
      <c r="T5270" t="s">
        <v>41</v>
      </c>
      <c r="U5270">
        <v>354</v>
      </c>
      <c r="Y5270" t="s">
        <v>5891</v>
      </c>
      <c r="AA5270">
        <v>34.101599999999998</v>
      </c>
      <c r="AB5270">
        <v>-118.3374</v>
      </c>
      <c r="AC5270">
        <f t="shared" si="82"/>
        <v>0</v>
      </c>
    </row>
    <row r="5271" spans="1:29" x14ac:dyDescent="0.35">
      <c r="A5271">
        <v>200219136</v>
      </c>
      <c r="B5271" s="1">
        <v>44194</v>
      </c>
      <c r="C5271" s="1">
        <v>44194</v>
      </c>
      <c r="D5271">
        <v>600</v>
      </c>
      <c r="E5271">
        <v>2</v>
      </c>
      <c r="F5271" t="s">
        <v>56</v>
      </c>
      <c r="G5271">
        <v>245</v>
      </c>
      <c r="H5271">
        <v>1</v>
      </c>
      <c r="I5271">
        <v>440</v>
      </c>
      <c r="J5271" t="s">
        <v>213</v>
      </c>
      <c r="K5271" t="s">
        <v>7909</v>
      </c>
      <c r="L5271">
        <v>44</v>
      </c>
      <c r="M5271" t="s">
        <v>30</v>
      </c>
      <c r="N5271" t="s">
        <v>73</v>
      </c>
      <c r="O5271">
        <v>101</v>
      </c>
      <c r="P5271" t="s">
        <v>32</v>
      </c>
      <c r="S5271" t="s">
        <v>40</v>
      </c>
      <c r="T5271" t="s">
        <v>41</v>
      </c>
      <c r="U5271">
        <v>440</v>
      </c>
      <c r="Y5271" t="s">
        <v>3604</v>
      </c>
      <c r="Z5271" t="s">
        <v>664</v>
      </c>
      <c r="AA5271">
        <v>34.060099999999998</v>
      </c>
      <c r="AB5271">
        <v>-118.2805</v>
      </c>
      <c r="AC5271">
        <f t="shared" si="82"/>
        <v>0</v>
      </c>
    </row>
    <row r="5272" spans="1:29" x14ac:dyDescent="0.35">
      <c r="A5272">
        <v>201117060</v>
      </c>
      <c r="B5272" s="1">
        <v>44193</v>
      </c>
      <c r="C5272" s="1">
        <v>44193</v>
      </c>
      <c r="D5272">
        <v>345</v>
      </c>
      <c r="E5272">
        <v>11</v>
      </c>
      <c r="F5272" t="s">
        <v>64</v>
      </c>
      <c r="G5272">
        <v>1145</v>
      </c>
      <c r="H5272">
        <v>1</v>
      </c>
      <c r="I5272">
        <v>230</v>
      </c>
      <c r="J5272" t="s">
        <v>161</v>
      </c>
      <c r="K5272" t="s">
        <v>7910</v>
      </c>
      <c r="L5272">
        <v>26</v>
      </c>
      <c r="M5272" t="s">
        <v>30</v>
      </c>
      <c r="N5272" t="s">
        <v>95</v>
      </c>
      <c r="O5272">
        <v>102</v>
      </c>
      <c r="P5272" t="s">
        <v>186</v>
      </c>
      <c r="Q5272">
        <v>500</v>
      </c>
      <c r="R5272" t="s">
        <v>184</v>
      </c>
      <c r="S5272" t="s">
        <v>40</v>
      </c>
      <c r="T5272" t="s">
        <v>41</v>
      </c>
      <c r="U5272">
        <v>230</v>
      </c>
      <c r="Y5272" t="s">
        <v>3182</v>
      </c>
      <c r="Z5272" t="s">
        <v>7911</v>
      </c>
      <c r="AA5272">
        <v>34.106000000000002</v>
      </c>
      <c r="AB5272">
        <v>-118.2565</v>
      </c>
      <c r="AC5272">
        <f t="shared" si="82"/>
        <v>0</v>
      </c>
    </row>
    <row r="5273" spans="1:29" x14ac:dyDescent="0.35">
      <c r="A5273">
        <v>200512867</v>
      </c>
      <c r="B5273" s="1">
        <v>44054</v>
      </c>
      <c r="C5273" s="1">
        <v>44054</v>
      </c>
      <c r="D5273">
        <v>1820</v>
      </c>
      <c r="E5273">
        <v>5</v>
      </c>
      <c r="F5273" t="s">
        <v>98</v>
      </c>
      <c r="G5273">
        <v>569</v>
      </c>
      <c r="H5273">
        <v>2</v>
      </c>
      <c r="I5273">
        <v>951</v>
      </c>
      <c r="J5273" t="s">
        <v>1302</v>
      </c>
      <c r="K5273" t="s">
        <v>7912</v>
      </c>
      <c r="L5273">
        <v>0</v>
      </c>
      <c r="M5273" t="s">
        <v>46</v>
      </c>
      <c r="N5273" t="s">
        <v>46</v>
      </c>
      <c r="O5273">
        <v>210</v>
      </c>
      <c r="P5273" t="s">
        <v>183</v>
      </c>
      <c r="S5273" t="s">
        <v>40</v>
      </c>
      <c r="T5273" t="s">
        <v>41</v>
      </c>
      <c r="U5273">
        <v>951</v>
      </c>
      <c r="Y5273" t="s">
        <v>2433</v>
      </c>
      <c r="AA5273">
        <v>33.725000000000001</v>
      </c>
      <c r="AB5273">
        <v>-118.2825</v>
      </c>
      <c r="AC5273">
        <f t="shared" si="82"/>
        <v>0</v>
      </c>
    </row>
    <row r="5274" spans="1:29" x14ac:dyDescent="0.35">
      <c r="A5274">
        <v>200907308</v>
      </c>
      <c r="B5274" s="1">
        <v>43902</v>
      </c>
      <c r="C5274" s="1">
        <v>43898</v>
      </c>
      <c r="D5274">
        <v>2330</v>
      </c>
      <c r="E5274">
        <v>9</v>
      </c>
      <c r="F5274" t="s">
        <v>49</v>
      </c>
      <c r="G5274">
        <v>933</v>
      </c>
      <c r="H5274">
        <v>1</v>
      </c>
      <c r="I5274">
        <v>341</v>
      </c>
      <c r="J5274" t="s">
        <v>157</v>
      </c>
      <c r="K5274">
        <v>344</v>
      </c>
      <c r="L5274">
        <v>39</v>
      </c>
      <c r="M5274" t="s">
        <v>30</v>
      </c>
      <c r="N5274" t="s">
        <v>163</v>
      </c>
      <c r="O5274">
        <v>254</v>
      </c>
      <c r="P5274" t="s">
        <v>888</v>
      </c>
      <c r="S5274" t="s">
        <v>40</v>
      </c>
      <c r="T5274" t="s">
        <v>41</v>
      </c>
      <c r="U5274">
        <v>341</v>
      </c>
      <c r="Y5274" t="s">
        <v>7913</v>
      </c>
      <c r="AA5274">
        <v>34.183100000000003</v>
      </c>
      <c r="AB5274">
        <v>-118.45229999999999</v>
      </c>
      <c r="AC5274">
        <f t="shared" si="82"/>
        <v>0</v>
      </c>
    </row>
    <row r="5275" spans="1:29" x14ac:dyDescent="0.35">
      <c r="A5275">
        <v>200810186</v>
      </c>
      <c r="B5275" s="1">
        <v>43983</v>
      </c>
      <c r="C5275" s="1">
        <v>43983</v>
      </c>
      <c r="D5275">
        <v>1620</v>
      </c>
      <c r="E5275">
        <v>8</v>
      </c>
      <c r="F5275" t="s">
        <v>109</v>
      </c>
      <c r="G5275">
        <v>855</v>
      </c>
      <c r="H5275">
        <v>1</v>
      </c>
      <c r="I5275">
        <v>330</v>
      </c>
      <c r="J5275" t="s">
        <v>37</v>
      </c>
      <c r="K5275" t="s">
        <v>7914</v>
      </c>
      <c r="L5275">
        <v>93</v>
      </c>
      <c r="M5275" t="s">
        <v>94</v>
      </c>
      <c r="N5275" t="s">
        <v>73</v>
      </c>
      <c r="O5275">
        <v>503</v>
      </c>
      <c r="P5275" t="s">
        <v>650</v>
      </c>
      <c r="S5275" t="s">
        <v>40</v>
      </c>
      <c r="T5275" t="s">
        <v>41</v>
      </c>
      <c r="U5275">
        <v>330</v>
      </c>
      <c r="Y5275" t="s">
        <v>7915</v>
      </c>
      <c r="AA5275">
        <v>34.048999999999999</v>
      </c>
      <c r="AB5275">
        <v>-118.4417</v>
      </c>
      <c r="AC5275">
        <f t="shared" si="82"/>
        <v>0</v>
      </c>
    </row>
    <row r="5276" spans="1:29" x14ac:dyDescent="0.35">
      <c r="A5276">
        <v>200613826</v>
      </c>
      <c r="B5276" s="1">
        <v>44054</v>
      </c>
      <c r="C5276" s="1">
        <v>44011</v>
      </c>
      <c r="D5276">
        <v>1100</v>
      </c>
      <c r="E5276">
        <v>6</v>
      </c>
      <c r="F5276" t="s">
        <v>91</v>
      </c>
      <c r="G5276">
        <v>656</v>
      </c>
      <c r="H5276">
        <v>1</v>
      </c>
      <c r="I5276">
        <v>330</v>
      </c>
      <c r="J5276" t="s">
        <v>37</v>
      </c>
      <c r="K5276" t="s">
        <v>710</v>
      </c>
      <c r="L5276">
        <v>35</v>
      </c>
      <c r="M5276" t="s">
        <v>94</v>
      </c>
      <c r="N5276" t="s">
        <v>73</v>
      </c>
      <c r="O5276">
        <v>108</v>
      </c>
      <c r="P5276" t="s">
        <v>105</v>
      </c>
      <c r="S5276" t="s">
        <v>40</v>
      </c>
      <c r="T5276" t="s">
        <v>41</v>
      </c>
      <c r="U5276">
        <v>330</v>
      </c>
      <c r="Y5276" t="s">
        <v>7916</v>
      </c>
      <c r="AA5276">
        <v>34.0871</v>
      </c>
      <c r="AB5276">
        <v>-118.331</v>
      </c>
      <c r="AC5276">
        <f t="shared" si="82"/>
        <v>0</v>
      </c>
    </row>
    <row r="5277" spans="1:29" x14ac:dyDescent="0.35">
      <c r="A5277">
        <v>200305955</v>
      </c>
      <c r="B5277" s="1">
        <v>43863</v>
      </c>
      <c r="C5277" s="1">
        <v>43863</v>
      </c>
      <c r="D5277">
        <v>1910</v>
      </c>
      <c r="E5277">
        <v>3</v>
      </c>
      <c r="F5277" t="s">
        <v>43</v>
      </c>
      <c r="G5277">
        <v>363</v>
      </c>
      <c r="H5277">
        <v>1</v>
      </c>
      <c r="I5277">
        <v>236</v>
      </c>
      <c r="J5277" t="s">
        <v>692</v>
      </c>
      <c r="K5277" t="s">
        <v>7917</v>
      </c>
      <c r="L5277">
        <v>34</v>
      </c>
      <c r="M5277" t="s">
        <v>94</v>
      </c>
      <c r="N5277" t="s">
        <v>163</v>
      </c>
      <c r="O5277">
        <v>502</v>
      </c>
      <c r="P5277" t="s">
        <v>47</v>
      </c>
      <c r="Q5277">
        <v>511</v>
      </c>
      <c r="R5277" t="s">
        <v>151</v>
      </c>
      <c r="S5277" t="s">
        <v>33</v>
      </c>
      <c r="T5277" t="s">
        <v>34</v>
      </c>
      <c r="U5277">
        <v>236</v>
      </c>
      <c r="Y5277" t="s">
        <v>3995</v>
      </c>
      <c r="AA5277">
        <v>34.0137</v>
      </c>
      <c r="AB5277">
        <v>-118.34350000000001</v>
      </c>
      <c r="AC5277">
        <f t="shared" si="82"/>
        <v>1</v>
      </c>
    </row>
    <row r="5278" spans="1:29" x14ac:dyDescent="0.35">
      <c r="A5278">
        <v>200406609</v>
      </c>
      <c r="B5278" s="1">
        <v>43897</v>
      </c>
      <c r="C5278" s="1">
        <v>43897</v>
      </c>
      <c r="D5278">
        <v>1130</v>
      </c>
      <c r="E5278">
        <v>4</v>
      </c>
      <c r="F5278" t="s">
        <v>54</v>
      </c>
      <c r="G5278">
        <v>488</v>
      </c>
      <c r="H5278">
        <v>2</v>
      </c>
      <c r="I5278">
        <v>624</v>
      </c>
      <c r="J5278" t="s">
        <v>171</v>
      </c>
      <c r="K5278" t="s">
        <v>7918</v>
      </c>
      <c r="L5278">
        <v>81</v>
      </c>
      <c r="M5278" t="s">
        <v>30</v>
      </c>
      <c r="N5278" t="s">
        <v>95</v>
      </c>
      <c r="O5278">
        <v>103</v>
      </c>
      <c r="P5278" t="s">
        <v>146</v>
      </c>
      <c r="Q5278">
        <v>400</v>
      </c>
      <c r="R5278" t="s">
        <v>143</v>
      </c>
      <c r="S5278" t="s">
        <v>84</v>
      </c>
      <c r="T5278" t="s">
        <v>85</v>
      </c>
      <c r="U5278">
        <v>624</v>
      </c>
      <c r="Y5278" t="s">
        <v>7919</v>
      </c>
      <c r="AA5278">
        <v>34.0259</v>
      </c>
      <c r="AB5278">
        <v>-118.2081</v>
      </c>
      <c r="AC5278">
        <f t="shared" si="82"/>
        <v>0</v>
      </c>
    </row>
    <row r="5279" spans="1:29" x14ac:dyDescent="0.35">
      <c r="A5279">
        <v>201216442</v>
      </c>
      <c r="B5279" s="1">
        <v>44025</v>
      </c>
      <c r="C5279" s="1">
        <v>44025</v>
      </c>
      <c r="D5279">
        <v>1630</v>
      </c>
      <c r="E5279">
        <v>12</v>
      </c>
      <c r="F5279" t="s">
        <v>68</v>
      </c>
      <c r="G5279">
        <v>1239</v>
      </c>
      <c r="H5279">
        <v>1</v>
      </c>
      <c r="I5279">
        <v>761</v>
      </c>
      <c r="J5279" t="s">
        <v>403</v>
      </c>
      <c r="K5279" t="s">
        <v>7920</v>
      </c>
      <c r="L5279">
        <v>56</v>
      </c>
      <c r="M5279" t="s">
        <v>94</v>
      </c>
      <c r="N5279" t="s">
        <v>95</v>
      </c>
      <c r="O5279">
        <v>501</v>
      </c>
      <c r="P5279" t="s">
        <v>164</v>
      </c>
      <c r="Q5279">
        <v>200</v>
      </c>
      <c r="R5279" t="s">
        <v>663</v>
      </c>
      <c r="S5279" t="s">
        <v>40</v>
      </c>
      <c r="T5279" t="s">
        <v>41</v>
      </c>
      <c r="U5279">
        <v>761</v>
      </c>
      <c r="Y5279" t="s">
        <v>4187</v>
      </c>
      <c r="AA5279">
        <v>33.987499999999997</v>
      </c>
      <c r="AB5279">
        <v>-118.286</v>
      </c>
      <c r="AC5279">
        <f t="shared" si="82"/>
        <v>0</v>
      </c>
    </row>
    <row r="5280" spans="1:29" x14ac:dyDescent="0.35">
      <c r="A5280">
        <v>200813055</v>
      </c>
      <c r="B5280" s="1">
        <v>44042</v>
      </c>
      <c r="C5280" s="1">
        <v>44040</v>
      </c>
      <c r="D5280">
        <v>900</v>
      </c>
      <c r="E5280">
        <v>8</v>
      </c>
      <c r="F5280" t="s">
        <v>109</v>
      </c>
      <c r="G5280">
        <v>852</v>
      </c>
      <c r="H5280">
        <v>1</v>
      </c>
      <c r="I5280">
        <v>341</v>
      </c>
      <c r="J5280" t="s">
        <v>157</v>
      </c>
      <c r="K5280" t="s">
        <v>1144</v>
      </c>
      <c r="L5280">
        <v>28</v>
      </c>
      <c r="M5280" t="s">
        <v>94</v>
      </c>
      <c r="N5280" t="s">
        <v>73</v>
      </c>
      <c r="O5280">
        <v>502</v>
      </c>
      <c r="P5280" t="s">
        <v>47</v>
      </c>
      <c r="S5280" t="s">
        <v>40</v>
      </c>
      <c r="T5280" t="s">
        <v>41</v>
      </c>
      <c r="U5280">
        <v>341</v>
      </c>
      <c r="Y5280" t="s">
        <v>7921</v>
      </c>
      <c r="AA5280">
        <v>34.041600000000003</v>
      </c>
      <c r="AB5280">
        <v>-118.46</v>
      </c>
      <c r="AC5280">
        <f t="shared" si="82"/>
        <v>0</v>
      </c>
    </row>
    <row r="5281" spans="1:29" x14ac:dyDescent="0.35">
      <c r="A5281">
        <v>201100719</v>
      </c>
      <c r="B5281" s="1">
        <v>44063</v>
      </c>
      <c r="C5281" s="1">
        <v>44063</v>
      </c>
      <c r="D5281">
        <v>2230</v>
      </c>
      <c r="E5281">
        <v>11</v>
      </c>
      <c r="F5281" t="s">
        <v>64</v>
      </c>
      <c r="G5281">
        <v>1181</v>
      </c>
      <c r="H5281">
        <v>1</v>
      </c>
      <c r="I5281">
        <v>230</v>
      </c>
      <c r="J5281" t="s">
        <v>161</v>
      </c>
      <c r="K5281" t="s">
        <v>7922</v>
      </c>
      <c r="L5281">
        <v>30</v>
      </c>
      <c r="M5281" t="s">
        <v>94</v>
      </c>
      <c r="N5281" t="s">
        <v>31</v>
      </c>
      <c r="O5281">
        <v>501</v>
      </c>
      <c r="P5281" t="s">
        <v>164</v>
      </c>
      <c r="Q5281">
        <v>513</v>
      </c>
      <c r="R5281" t="s">
        <v>1856</v>
      </c>
      <c r="S5281" t="s">
        <v>33</v>
      </c>
      <c r="T5281" t="s">
        <v>34</v>
      </c>
      <c r="U5281">
        <v>230</v>
      </c>
      <c r="V5281">
        <v>998</v>
      </c>
      <c r="Y5281" t="s">
        <v>7923</v>
      </c>
      <c r="AA5281">
        <v>34.080500000000001</v>
      </c>
      <c r="AB5281">
        <v>-118.2685</v>
      </c>
      <c r="AC5281">
        <f t="shared" si="82"/>
        <v>1</v>
      </c>
    </row>
    <row r="5282" spans="1:29" x14ac:dyDescent="0.35">
      <c r="A5282">
        <v>201210444</v>
      </c>
      <c r="B5282" s="1">
        <v>43927</v>
      </c>
      <c r="C5282" s="1">
        <v>43927</v>
      </c>
      <c r="D5282">
        <v>1230</v>
      </c>
      <c r="E5282">
        <v>12</v>
      </c>
      <c r="F5282" t="s">
        <v>68</v>
      </c>
      <c r="G5282">
        <v>1243</v>
      </c>
      <c r="H5282">
        <v>1</v>
      </c>
      <c r="I5282">
        <v>251</v>
      </c>
      <c r="J5282" t="s">
        <v>1253</v>
      </c>
      <c r="K5282" t="s">
        <v>7924</v>
      </c>
      <c r="L5282">
        <v>64</v>
      </c>
      <c r="M5282" t="s">
        <v>94</v>
      </c>
      <c r="N5282" t="s">
        <v>163</v>
      </c>
      <c r="O5282">
        <v>501</v>
      </c>
      <c r="P5282" t="s">
        <v>164</v>
      </c>
      <c r="Q5282">
        <v>103</v>
      </c>
      <c r="R5282" t="s">
        <v>1608</v>
      </c>
      <c r="S5282" t="s">
        <v>84</v>
      </c>
      <c r="T5282" t="s">
        <v>85</v>
      </c>
      <c r="U5282">
        <v>251</v>
      </c>
      <c r="V5282">
        <v>998</v>
      </c>
      <c r="Y5282" t="s">
        <v>7925</v>
      </c>
      <c r="AA5282">
        <v>33.980600000000003</v>
      </c>
      <c r="AB5282">
        <v>-118.3134</v>
      </c>
      <c r="AC5282">
        <f t="shared" si="82"/>
        <v>0</v>
      </c>
    </row>
    <row r="5283" spans="1:29" x14ac:dyDescent="0.35">
      <c r="A5283">
        <v>201307832</v>
      </c>
      <c r="B5283" s="1">
        <v>43899</v>
      </c>
      <c r="C5283" s="1">
        <v>43898</v>
      </c>
      <c r="D5283">
        <v>600</v>
      </c>
      <c r="E5283">
        <v>13</v>
      </c>
      <c r="F5283" t="s">
        <v>62</v>
      </c>
      <c r="G5283">
        <v>1309</v>
      </c>
      <c r="H5283">
        <v>2</v>
      </c>
      <c r="I5283">
        <v>740</v>
      </c>
      <c r="J5283" t="s">
        <v>224</v>
      </c>
      <c r="K5283" t="s">
        <v>2145</v>
      </c>
      <c r="L5283">
        <v>0</v>
      </c>
      <c r="M5283" t="s">
        <v>46</v>
      </c>
      <c r="N5283" t="s">
        <v>46</v>
      </c>
      <c r="O5283">
        <v>210</v>
      </c>
      <c r="P5283" t="s">
        <v>183</v>
      </c>
      <c r="S5283" t="s">
        <v>40</v>
      </c>
      <c r="T5283" t="s">
        <v>41</v>
      </c>
      <c r="U5283">
        <v>740</v>
      </c>
      <c r="Y5283" t="s">
        <v>7926</v>
      </c>
      <c r="AA5283">
        <v>34.027000000000001</v>
      </c>
      <c r="AB5283">
        <v>-118.23690000000001</v>
      </c>
      <c r="AC5283">
        <f t="shared" si="82"/>
        <v>0</v>
      </c>
    </row>
    <row r="5284" spans="1:29" x14ac:dyDescent="0.35">
      <c r="A5284">
        <v>200914654</v>
      </c>
      <c r="B5284" s="1">
        <v>44088</v>
      </c>
      <c r="C5284" s="1">
        <v>44086</v>
      </c>
      <c r="D5284">
        <v>2345</v>
      </c>
      <c r="E5284">
        <v>9</v>
      </c>
      <c r="F5284" t="s">
        <v>49</v>
      </c>
      <c r="G5284">
        <v>985</v>
      </c>
      <c r="H5284">
        <v>2</v>
      </c>
      <c r="I5284">
        <v>946</v>
      </c>
      <c r="J5284" t="s">
        <v>125</v>
      </c>
      <c r="K5284" t="s">
        <v>7927</v>
      </c>
      <c r="L5284">
        <v>38</v>
      </c>
      <c r="M5284" t="s">
        <v>94</v>
      </c>
      <c r="N5284" t="s">
        <v>73</v>
      </c>
      <c r="O5284">
        <v>502</v>
      </c>
      <c r="P5284" t="s">
        <v>47</v>
      </c>
      <c r="Q5284">
        <v>400</v>
      </c>
      <c r="R5284" t="s">
        <v>143</v>
      </c>
      <c r="S5284" t="s">
        <v>40</v>
      </c>
      <c r="T5284" t="s">
        <v>41</v>
      </c>
      <c r="U5284">
        <v>946</v>
      </c>
      <c r="V5284">
        <v>998</v>
      </c>
      <c r="Y5284" t="s">
        <v>7492</v>
      </c>
      <c r="AA5284">
        <v>34.150399999999998</v>
      </c>
      <c r="AB5284">
        <v>-118.4383</v>
      </c>
      <c r="AC5284">
        <f t="shared" si="82"/>
        <v>0</v>
      </c>
    </row>
    <row r="5285" spans="1:29" x14ac:dyDescent="0.35">
      <c r="A5285">
        <v>200707116</v>
      </c>
      <c r="B5285" s="1">
        <v>43897</v>
      </c>
      <c r="C5285" s="1">
        <v>43896</v>
      </c>
      <c r="D5285">
        <v>2300</v>
      </c>
      <c r="E5285">
        <v>7</v>
      </c>
      <c r="F5285" t="s">
        <v>28</v>
      </c>
      <c r="G5285">
        <v>767</v>
      </c>
      <c r="H5285">
        <v>1</v>
      </c>
      <c r="I5285">
        <v>330</v>
      </c>
      <c r="J5285" t="s">
        <v>37</v>
      </c>
      <c r="K5285" t="s">
        <v>7928</v>
      </c>
      <c r="L5285">
        <v>20</v>
      </c>
      <c r="M5285" t="s">
        <v>30</v>
      </c>
      <c r="N5285" t="s">
        <v>163</v>
      </c>
      <c r="O5285">
        <v>108</v>
      </c>
      <c r="P5285" t="s">
        <v>105</v>
      </c>
      <c r="S5285" t="s">
        <v>40</v>
      </c>
      <c r="T5285" t="s">
        <v>41</v>
      </c>
      <c r="U5285">
        <v>330</v>
      </c>
      <c r="Y5285" t="s">
        <v>7929</v>
      </c>
      <c r="AA5285">
        <v>34.047499999999999</v>
      </c>
      <c r="AB5285">
        <v>-118.32299999999999</v>
      </c>
      <c r="AC5285">
        <f t="shared" si="82"/>
        <v>0</v>
      </c>
    </row>
    <row r="5286" spans="1:29" x14ac:dyDescent="0.35">
      <c r="A5286">
        <v>200415626</v>
      </c>
      <c r="B5286" s="1">
        <v>44170</v>
      </c>
      <c r="C5286" s="1">
        <v>44170</v>
      </c>
      <c r="D5286">
        <v>1330</v>
      </c>
      <c r="E5286">
        <v>4</v>
      </c>
      <c r="F5286" t="s">
        <v>54</v>
      </c>
      <c r="G5286">
        <v>423</v>
      </c>
      <c r="H5286">
        <v>2</v>
      </c>
      <c r="I5286">
        <v>624</v>
      </c>
      <c r="J5286" t="s">
        <v>171</v>
      </c>
      <c r="K5286" t="s">
        <v>7930</v>
      </c>
      <c r="L5286">
        <v>19</v>
      </c>
      <c r="M5286" t="s">
        <v>30</v>
      </c>
      <c r="N5286" t="s">
        <v>95</v>
      </c>
      <c r="O5286">
        <v>104</v>
      </c>
      <c r="P5286" t="s">
        <v>201</v>
      </c>
      <c r="Q5286">
        <v>500</v>
      </c>
      <c r="R5286" t="s">
        <v>184</v>
      </c>
      <c r="S5286" t="s">
        <v>40</v>
      </c>
      <c r="T5286" t="s">
        <v>41</v>
      </c>
      <c r="U5286">
        <v>624</v>
      </c>
      <c r="Y5286" t="s">
        <v>7931</v>
      </c>
      <c r="AA5286">
        <v>34.063800000000001</v>
      </c>
      <c r="AB5286">
        <v>-118.2141</v>
      </c>
      <c r="AC5286">
        <f t="shared" si="82"/>
        <v>0</v>
      </c>
    </row>
    <row r="5287" spans="1:29" x14ac:dyDescent="0.35">
      <c r="A5287">
        <v>200516860</v>
      </c>
      <c r="B5287" s="1">
        <v>44154</v>
      </c>
      <c r="C5287" s="1">
        <v>44154</v>
      </c>
      <c r="D5287">
        <v>200</v>
      </c>
      <c r="E5287">
        <v>5</v>
      </c>
      <c r="F5287" t="s">
        <v>98</v>
      </c>
      <c r="G5287">
        <v>525</v>
      </c>
      <c r="H5287">
        <v>1</v>
      </c>
      <c r="I5287">
        <v>510</v>
      </c>
      <c r="J5287" t="s">
        <v>29</v>
      </c>
      <c r="L5287">
        <v>0</v>
      </c>
      <c r="O5287">
        <v>101</v>
      </c>
      <c r="P5287" t="s">
        <v>32</v>
      </c>
      <c r="S5287" t="s">
        <v>40</v>
      </c>
      <c r="T5287" t="s">
        <v>41</v>
      </c>
      <c r="U5287">
        <v>510</v>
      </c>
      <c r="Y5287" t="s">
        <v>4711</v>
      </c>
      <c r="AA5287">
        <v>33.7742</v>
      </c>
      <c r="AB5287">
        <v>-118.26260000000001</v>
      </c>
      <c r="AC5287">
        <f t="shared" si="82"/>
        <v>0</v>
      </c>
    </row>
    <row r="5288" spans="1:29" x14ac:dyDescent="0.35">
      <c r="A5288">
        <v>200608876</v>
      </c>
      <c r="B5288" s="1">
        <v>43929</v>
      </c>
      <c r="C5288" s="1">
        <v>43929</v>
      </c>
      <c r="D5288">
        <v>925</v>
      </c>
      <c r="E5288">
        <v>6</v>
      </c>
      <c r="F5288" t="s">
        <v>91</v>
      </c>
      <c r="G5288">
        <v>647</v>
      </c>
      <c r="H5288">
        <v>1</v>
      </c>
      <c r="I5288">
        <v>510</v>
      </c>
      <c r="J5288" t="s">
        <v>29</v>
      </c>
      <c r="L5288">
        <v>0</v>
      </c>
      <c r="O5288">
        <v>101</v>
      </c>
      <c r="P5288" t="s">
        <v>32</v>
      </c>
      <c r="S5288" t="s">
        <v>40</v>
      </c>
      <c r="T5288" t="s">
        <v>41</v>
      </c>
      <c r="U5288">
        <v>510</v>
      </c>
      <c r="Y5288" t="s">
        <v>302</v>
      </c>
      <c r="AA5288">
        <v>34.099800000000002</v>
      </c>
      <c r="AB5288">
        <v>-118.3211</v>
      </c>
      <c r="AC5288">
        <f t="shared" si="82"/>
        <v>0</v>
      </c>
    </row>
    <row r="5289" spans="1:29" x14ac:dyDescent="0.35">
      <c r="A5289">
        <v>201305126</v>
      </c>
      <c r="B5289" s="1">
        <v>43852</v>
      </c>
      <c r="C5289" s="1">
        <v>43851</v>
      </c>
      <c r="D5289">
        <v>400</v>
      </c>
      <c r="E5289">
        <v>13</v>
      </c>
      <c r="F5289" t="s">
        <v>62</v>
      </c>
      <c r="G5289">
        <v>1373</v>
      </c>
      <c r="H5289">
        <v>1</v>
      </c>
      <c r="I5289">
        <v>821</v>
      </c>
      <c r="J5289" t="s">
        <v>3853</v>
      </c>
      <c r="K5289" t="s">
        <v>7932</v>
      </c>
      <c r="L5289">
        <v>31</v>
      </c>
      <c r="M5289" t="s">
        <v>30</v>
      </c>
      <c r="N5289" t="s">
        <v>73</v>
      </c>
      <c r="O5289">
        <v>502</v>
      </c>
      <c r="P5289" t="s">
        <v>47</v>
      </c>
      <c r="Q5289">
        <v>400</v>
      </c>
      <c r="R5289" t="s">
        <v>143</v>
      </c>
      <c r="S5289" t="s">
        <v>84</v>
      </c>
      <c r="T5289" t="s">
        <v>85</v>
      </c>
      <c r="U5289">
        <v>821</v>
      </c>
      <c r="V5289">
        <v>998</v>
      </c>
      <c r="Y5289" t="s">
        <v>7933</v>
      </c>
      <c r="AA5289">
        <v>33.994300000000003</v>
      </c>
      <c r="AB5289">
        <v>-118.2582</v>
      </c>
      <c r="AC5289">
        <f t="shared" si="82"/>
        <v>0</v>
      </c>
    </row>
    <row r="5290" spans="1:29" x14ac:dyDescent="0.35">
      <c r="A5290">
        <v>200713443</v>
      </c>
      <c r="B5290" s="1">
        <v>44070</v>
      </c>
      <c r="C5290" s="1">
        <v>44065</v>
      </c>
      <c r="D5290">
        <v>1808</v>
      </c>
      <c r="E5290">
        <v>7</v>
      </c>
      <c r="F5290" t="s">
        <v>28</v>
      </c>
      <c r="G5290">
        <v>752</v>
      </c>
      <c r="H5290">
        <v>1</v>
      </c>
      <c r="I5290">
        <v>440</v>
      </c>
      <c r="J5290" t="s">
        <v>213</v>
      </c>
      <c r="K5290">
        <v>394</v>
      </c>
      <c r="L5290">
        <v>54</v>
      </c>
      <c r="M5290" t="s">
        <v>30</v>
      </c>
      <c r="N5290" t="s">
        <v>73</v>
      </c>
      <c r="O5290">
        <v>119</v>
      </c>
      <c r="P5290" t="s">
        <v>333</v>
      </c>
      <c r="S5290" t="s">
        <v>40</v>
      </c>
      <c r="T5290" t="s">
        <v>41</v>
      </c>
      <c r="U5290">
        <v>440</v>
      </c>
      <c r="Y5290" t="s">
        <v>3266</v>
      </c>
      <c r="AA5290">
        <v>34.055</v>
      </c>
      <c r="AB5290">
        <v>-118.3733</v>
      </c>
      <c r="AC5290">
        <f t="shared" si="82"/>
        <v>0</v>
      </c>
    </row>
    <row r="5291" spans="1:29" x14ac:dyDescent="0.35">
      <c r="A5291">
        <v>201014597</v>
      </c>
      <c r="B5291" s="1">
        <v>44134</v>
      </c>
      <c r="C5291" s="1">
        <v>44134</v>
      </c>
      <c r="D5291">
        <v>2345</v>
      </c>
      <c r="E5291">
        <v>10</v>
      </c>
      <c r="F5291" t="s">
        <v>103</v>
      </c>
      <c r="G5291">
        <v>1097</v>
      </c>
      <c r="H5291">
        <v>2</v>
      </c>
      <c r="I5291">
        <v>740</v>
      </c>
      <c r="J5291" t="s">
        <v>224</v>
      </c>
      <c r="K5291" t="s">
        <v>712</v>
      </c>
      <c r="L5291">
        <v>27</v>
      </c>
      <c r="M5291" t="s">
        <v>94</v>
      </c>
      <c r="N5291" t="s">
        <v>73</v>
      </c>
      <c r="O5291">
        <v>122</v>
      </c>
      <c r="P5291" t="s">
        <v>275</v>
      </c>
      <c r="S5291" t="s">
        <v>40</v>
      </c>
      <c r="T5291" t="s">
        <v>41</v>
      </c>
      <c r="U5291">
        <v>740</v>
      </c>
      <c r="Y5291" t="s">
        <v>7934</v>
      </c>
      <c r="AA5291">
        <v>34.136400000000002</v>
      </c>
      <c r="AB5291">
        <v>-118.49339999999999</v>
      </c>
      <c r="AC5291">
        <f t="shared" si="82"/>
        <v>0</v>
      </c>
    </row>
    <row r="5292" spans="1:29" x14ac:dyDescent="0.35">
      <c r="A5292">
        <v>201012998</v>
      </c>
      <c r="B5292" s="1">
        <v>44078</v>
      </c>
      <c r="C5292" s="1">
        <v>44078</v>
      </c>
      <c r="D5292">
        <v>1</v>
      </c>
      <c r="E5292">
        <v>10</v>
      </c>
      <c r="F5292" t="s">
        <v>103</v>
      </c>
      <c r="G5292">
        <v>1043</v>
      </c>
      <c r="H5292">
        <v>1</v>
      </c>
      <c r="I5292">
        <v>330</v>
      </c>
      <c r="J5292" t="s">
        <v>37</v>
      </c>
      <c r="K5292" t="s">
        <v>1227</v>
      </c>
      <c r="L5292">
        <v>23</v>
      </c>
      <c r="M5292" t="s">
        <v>30</v>
      </c>
      <c r="N5292" t="s">
        <v>73</v>
      </c>
      <c r="O5292">
        <v>101</v>
      </c>
      <c r="P5292" t="s">
        <v>32</v>
      </c>
      <c r="S5292" t="s">
        <v>40</v>
      </c>
      <c r="T5292" t="s">
        <v>41</v>
      </c>
      <c r="U5292">
        <v>330</v>
      </c>
      <c r="Y5292" t="s">
        <v>3140</v>
      </c>
      <c r="AA5292">
        <v>34.176900000000003</v>
      </c>
      <c r="AB5292">
        <v>-118.5384</v>
      </c>
      <c r="AC5292">
        <f t="shared" si="82"/>
        <v>0</v>
      </c>
    </row>
    <row r="5293" spans="1:29" x14ac:dyDescent="0.35">
      <c r="A5293">
        <v>200320775</v>
      </c>
      <c r="B5293" s="1">
        <v>44157</v>
      </c>
      <c r="C5293" s="1">
        <v>44157</v>
      </c>
      <c r="D5293">
        <v>1900</v>
      </c>
      <c r="E5293">
        <v>3</v>
      </c>
      <c r="F5293" t="s">
        <v>43</v>
      </c>
      <c r="G5293">
        <v>395</v>
      </c>
      <c r="H5293">
        <v>2</v>
      </c>
      <c r="I5293">
        <v>900</v>
      </c>
      <c r="J5293" t="s">
        <v>197</v>
      </c>
      <c r="K5293" t="s">
        <v>2430</v>
      </c>
      <c r="L5293">
        <v>32</v>
      </c>
      <c r="M5293" t="s">
        <v>94</v>
      </c>
      <c r="N5293" t="s">
        <v>163</v>
      </c>
      <c r="O5293">
        <v>726</v>
      </c>
      <c r="P5293" t="s">
        <v>467</v>
      </c>
      <c r="S5293" t="s">
        <v>84</v>
      </c>
      <c r="T5293" t="s">
        <v>85</v>
      </c>
      <c r="U5293">
        <v>900</v>
      </c>
      <c r="Y5293" t="s">
        <v>5307</v>
      </c>
      <c r="AA5293">
        <v>34.010899999999999</v>
      </c>
      <c r="AB5293">
        <v>-118.3113</v>
      </c>
      <c r="AC5293">
        <f t="shared" si="82"/>
        <v>0</v>
      </c>
    </row>
    <row r="5294" spans="1:29" x14ac:dyDescent="0.35">
      <c r="A5294">
        <v>200714289</v>
      </c>
      <c r="B5294" s="1">
        <v>44101</v>
      </c>
      <c r="C5294" s="1">
        <v>44101</v>
      </c>
      <c r="D5294">
        <v>40</v>
      </c>
      <c r="E5294">
        <v>7</v>
      </c>
      <c r="F5294" t="s">
        <v>28</v>
      </c>
      <c r="G5294">
        <v>739</v>
      </c>
      <c r="H5294">
        <v>1</v>
      </c>
      <c r="I5294">
        <v>210</v>
      </c>
      <c r="J5294" t="s">
        <v>149</v>
      </c>
      <c r="K5294" t="s">
        <v>7935</v>
      </c>
      <c r="L5294">
        <v>52</v>
      </c>
      <c r="M5294" t="s">
        <v>30</v>
      </c>
      <c r="N5294" t="s">
        <v>173</v>
      </c>
      <c r="O5294">
        <v>102</v>
      </c>
      <c r="P5294" t="s">
        <v>186</v>
      </c>
      <c r="Q5294">
        <v>101</v>
      </c>
      <c r="R5294" t="s">
        <v>1717</v>
      </c>
      <c r="S5294" t="s">
        <v>40</v>
      </c>
      <c r="T5294" t="s">
        <v>41</v>
      </c>
      <c r="U5294">
        <v>210</v>
      </c>
      <c r="Y5294" t="s">
        <v>2184</v>
      </c>
      <c r="Z5294" t="s">
        <v>1887</v>
      </c>
      <c r="AA5294">
        <v>34.067100000000003</v>
      </c>
      <c r="AB5294">
        <v>-118.3259</v>
      </c>
      <c r="AC5294">
        <f t="shared" si="82"/>
        <v>0</v>
      </c>
    </row>
    <row r="5295" spans="1:29" x14ac:dyDescent="0.35">
      <c r="A5295">
        <v>200212268</v>
      </c>
      <c r="B5295" s="1">
        <v>44018</v>
      </c>
      <c r="C5295" s="1">
        <v>44018</v>
      </c>
      <c r="D5295">
        <v>1900</v>
      </c>
      <c r="E5295">
        <v>2</v>
      </c>
      <c r="F5295" t="s">
        <v>56</v>
      </c>
      <c r="G5295">
        <v>261</v>
      </c>
      <c r="H5295">
        <v>2</v>
      </c>
      <c r="I5295">
        <v>745</v>
      </c>
      <c r="J5295" t="s">
        <v>139</v>
      </c>
      <c r="K5295">
        <v>329</v>
      </c>
      <c r="L5295">
        <v>51</v>
      </c>
      <c r="M5295" t="s">
        <v>94</v>
      </c>
      <c r="N5295" t="s">
        <v>163</v>
      </c>
      <c r="O5295">
        <v>122</v>
      </c>
      <c r="P5295" t="s">
        <v>275</v>
      </c>
      <c r="S5295" t="s">
        <v>40</v>
      </c>
      <c r="T5295" t="s">
        <v>41</v>
      </c>
      <c r="U5295">
        <v>745</v>
      </c>
      <c r="Y5295" t="s">
        <v>4359</v>
      </c>
      <c r="AA5295">
        <v>34.055300000000003</v>
      </c>
      <c r="AB5295">
        <v>-118.283</v>
      </c>
      <c r="AC5295">
        <f t="shared" si="82"/>
        <v>0</v>
      </c>
    </row>
    <row r="5296" spans="1:29" x14ac:dyDescent="0.35">
      <c r="A5296">
        <v>200405046</v>
      </c>
      <c r="B5296" s="1">
        <v>43852</v>
      </c>
      <c r="C5296" s="1">
        <v>43852</v>
      </c>
      <c r="D5296">
        <v>1330</v>
      </c>
      <c r="E5296">
        <v>4</v>
      </c>
      <c r="F5296" t="s">
        <v>54</v>
      </c>
      <c r="G5296">
        <v>491</v>
      </c>
      <c r="H5296">
        <v>2</v>
      </c>
      <c r="I5296">
        <v>930</v>
      </c>
      <c r="J5296" t="s">
        <v>339</v>
      </c>
      <c r="K5296" t="s">
        <v>7936</v>
      </c>
      <c r="L5296">
        <v>12</v>
      </c>
      <c r="M5296" t="s">
        <v>94</v>
      </c>
      <c r="N5296" t="s">
        <v>95</v>
      </c>
      <c r="O5296">
        <v>720</v>
      </c>
      <c r="P5296" t="s">
        <v>767</v>
      </c>
      <c r="Q5296">
        <v>511</v>
      </c>
      <c r="R5296" t="s">
        <v>151</v>
      </c>
      <c r="S5296" t="s">
        <v>2543</v>
      </c>
      <c r="T5296" t="s">
        <v>2544</v>
      </c>
      <c r="U5296">
        <v>930</v>
      </c>
      <c r="Y5296" t="s">
        <v>1797</v>
      </c>
      <c r="AA5296">
        <v>34.023299999999999</v>
      </c>
      <c r="AB5296">
        <v>-118.2222</v>
      </c>
      <c r="AC5296">
        <f t="shared" si="82"/>
        <v>0</v>
      </c>
    </row>
    <row r="5297" spans="1:29" x14ac:dyDescent="0.35">
      <c r="A5297">
        <v>200305434</v>
      </c>
      <c r="B5297" s="1">
        <v>43854</v>
      </c>
      <c r="C5297" s="1">
        <v>43854</v>
      </c>
      <c r="D5297">
        <v>2230</v>
      </c>
      <c r="E5297">
        <v>3</v>
      </c>
      <c r="F5297" t="s">
        <v>43</v>
      </c>
      <c r="G5297">
        <v>326</v>
      </c>
      <c r="H5297">
        <v>2</v>
      </c>
      <c r="I5297">
        <v>626</v>
      </c>
      <c r="J5297" t="s">
        <v>141</v>
      </c>
      <c r="K5297" t="s">
        <v>7937</v>
      </c>
      <c r="L5297">
        <v>25</v>
      </c>
      <c r="M5297" t="s">
        <v>94</v>
      </c>
      <c r="N5297" t="s">
        <v>95</v>
      </c>
      <c r="O5297">
        <v>502</v>
      </c>
      <c r="P5297" t="s">
        <v>47</v>
      </c>
      <c r="Q5297">
        <v>400</v>
      </c>
      <c r="R5297" t="s">
        <v>143</v>
      </c>
      <c r="S5297" t="s">
        <v>84</v>
      </c>
      <c r="T5297" t="s">
        <v>85</v>
      </c>
      <c r="U5297">
        <v>626</v>
      </c>
      <c r="Y5297" t="s">
        <v>7938</v>
      </c>
      <c r="AA5297">
        <v>34.03</v>
      </c>
      <c r="AB5297">
        <v>-118.3002</v>
      </c>
      <c r="AC5297">
        <f t="shared" si="82"/>
        <v>0</v>
      </c>
    </row>
    <row r="5298" spans="1:29" x14ac:dyDescent="0.35">
      <c r="A5298">
        <v>201114664</v>
      </c>
      <c r="B5298" s="1">
        <v>44119</v>
      </c>
      <c r="C5298" s="1">
        <v>44115</v>
      </c>
      <c r="D5298">
        <v>1650</v>
      </c>
      <c r="E5298">
        <v>11</v>
      </c>
      <c r="F5298" t="s">
        <v>64</v>
      </c>
      <c r="G5298">
        <v>1102</v>
      </c>
      <c r="H5298">
        <v>2</v>
      </c>
      <c r="I5298">
        <v>740</v>
      </c>
      <c r="J5298" t="s">
        <v>224</v>
      </c>
      <c r="K5298" t="s">
        <v>2514</v>
      </c>
      <c r="L5298">
        <v>0</v>
      </c>
      <c r="M5298" t="s">
        <v>46</v>
      </c>
      <c r="N5298" t="s">
        <v>46</v>
      </c>
      <c r="O5298">
        <v>203</v>
      </c>
      <c r="P5298" t="s">
        <v>101</v>
      </c>
      <c r="S5298" t="s">
        <v>40</v>
      </c>
      <c r="T5298" t="s">
        <v>41</v>
      </c>
      <c r="U5298">
        <v>740</v>
      </c>
      <c r="Y5298" t="s">
        <v>7939</v>
      </c>
      <c r="AA5298">
        <v>34.124000000000002</v>
      </c>
      <c r="AB5298">
        <v>-118.2675</v>
      </c>
      <c r="AC5298">
        <f t="shared" si="82"/>
        <v>0</v>
      </c>
    </row>
    <row r="5299" spans="1:29" x14ac:dyDescent="0.35">
      <c r="A5299">
        <v>200812802</v>
      </c>
      <c r="B5299" s="1">
        <v>44052</v>
      </c>
      <c r="C5299" s="1">
        <v>44051</v>
      </c>
      <c r="D5299">
        <v>2030</v>
      </c>
      <c r="E5299">
        <v>8</v>
      </c>
      <c r="F5299" t="s">
        <v>109</v>
      </c>
      <c r="G5299">
        <v>855</v>
      </c>
      <c r="H5299">
        <v>1</v>
      </c>
      <c r="I5299">
        <v>440</v>
      </c>
      <c r="J5299" t="s">
        <v>213</v>
      </c>
      <c r="K5299" t="s">
        <v>245</v>
      </c>
      <c r="L5299">
        <v>30</v>
      </c>
      <c r="M5299" t="s">
        <v>30</v>
      </c>
      <c r="N5299" t="s">
        <v>163</v>
      </c>
      <c r="O5299">
        <v>146</v>
      </c>
      <c r="P5299" t="s">
        <v>4083</v>
      </c>
      <c r="S5299" t="s">
        <v>40</v>
      </c>
      <c r="T5299" t="s">
        <v>41</v>
      </c>
      <c r="U5299">
        <v>440</v>
      </c>
      <c r="Y5299" t="s">
        <v>6808</v>
      </c>
      <c r="AA5299">
        <v>34.049199999999999</v>
      </c>
      <c r="AB5299">
        <v>-118.43940000000001</v>
      </c>
      <c r="AC5299">
        <f t="shared" si="82"/>
        <v>0</v>
      </c>
    </row>
    <row r="5300" spans="1:29" x14ac:dyDescent="0.35">
      <c r="A5300">
        <v>200320482</v>
      </c>
      <c r="B5300" s="1">
        <v>44151</v>
      </c>
      <c r="C5300" s="1">
        <v>44137</v>
      </c>
      <c r="D5300">
        <v>1200</v>
      </c>
      <c r="E5300">
        <v>3</v>
      </c>
      <c r="F5300" t="s">
        <v>43</v>
      </c>
      <c r="G5300">
        <v>331</v>
      </c>
      <c r="H5300">
        <v>2</v>
      </c>
      <c r="I5300">
        <v>354</v>
      </c>
      <c r="J5300" t="s">
        <v>167</v>
      </c>
      <c r="K5300" t="s">
        <v>5121</v>
      </c>
      <c r="L5300">
        <v>29</v>
      </c>
      <c r="M5300" t="s">
        <v>94</v>
      </c>
      <c r="N5300" t="s">
        <v>95</v>
      </c>
      <c r="O5300">
        <v>502</v>
      </c>
      <c r="P5300" t="s">
        <v>47</v>
      </c>
      <c r="S5300" t="s">
        <v>40</v>
      </c>
      <c r="T5300" t="s">
        <v>41</v>
      </c>
      <c r="U5300">
        <v>354</v>
      </c>
      <c r="Y5300" t="s">
        <v>7940</v>
      </c>
      <c r="AA5300">
        <v>34.026899999999998</v>
      </c>
      <c r="AB5300">
        <v>-118.349</v>
      </c>
      <c r="AC5300">
        <f t="shared" si="82"/>
        <v>0</v>
      </c>
    </row>
    <row r="5301" spans="1:29" x14ac:dyDescent="0.35">
      <c r="A5301">
        <v>200405709</v>
      </c>
      <c r="B5301" s="1">
        <v>43874</v>
      </c>
      <c r="C5301" s="1">
        <v>43872</v>
      </c>
      <c r="D5301">
        <v>1000</v>
      </c>
      <c r="E5301">
        <v>4</v>
      </c>
      <c r="F5301" t="s">
        <v>54</v>
      </c>
      <c r="G5301">
        <v>408</v>
      </c>
      <c r="H5301">
        <v>2</v>
      </c>
      <c r="I5301">
        <v>814</v>
      </c>
      <c r="J5301" t="s">
        <v>4147</v>
      </c>
      <c r="L5301">
        <v>13</v>
      </c>
      <c r="M5301" t="s">
        <v>94</v>
      </c>
      <c r="N5301" t="s">
        <v>95</v>
      </c>
      <c r="O5301">
        <v>501</v>
      </c>
      <c r="P5301" t="s">
        <v>164</v>
      </c>
      <c r="S5301" t="s">
        <v>40</v>
      </c>
      <c r="T5301" t="s">
        <v>41</v>
      </c>
      <c r="U5301">
        <v>814</v>
      </c>
      <c r="Y5301" t="s">
        <v>7941</v>
      </c>
      <c r="AA5301">
        <v>34.087299999999999</v>
      </c>
      <c r="AB5301">
        <v>-118.18170000000001</v>
      </c>
      <c r="AC5301">
        <f t="shared" si="82"/>
        <v>0</v>
      </c>
    </row>
    <row r="5302" spans="1:29" x14ac:dyDescent="0.35">
      <c r="A5302">
        <v>201222009</v>
      </c>
      <c r="B5302" s="1">
        <v>44108</v>
      </c>
      <c r="C5302" s="1">
        <v>44108</v>
      </c>
      <c r="D5302">
        <v>850</v>
      </c>
      <c r="E5302">
        <v>12</v>
      </c>
      <c r="F5302" t="s">
        <v>68</v>
      </c>
      <c r="G5302">
        <v>1266</v>
      </c>
      <c r="H5302">
        <v>1</v>
      </c>
      <c r="I5302">
        <v>350</v>
      </c>
      <c r="J5302" t="s">
        <v>1591</v>
      </c>
      <c r="K5302" t="s">
        <v>7942</v>
      </c>
      <c r="L5302">
        <v>29</v>
      </c>
      <c r="M5302" t="s">
        <v>94</v>
      </c>
      <c r="N5302" t="s">
        <v>163</v>
      </c>
      <c r="O5302">
        <v>501</v>
      </c>
      <c r="P5302" t="s">
        <v>164</v>
      </c>
      <c r="Q5302">
        <v>400</v>
      </c>
      <c r="R5302" t="s">
        <v>143</v>
      </c>
      <c r="S5302" t="s">
        <v>33</v>
      </c>
      <c r="T5302" t="s">
        <v>34</v>
      </c>
      <c r="U5302">
        <v>350</v>
      </c>
      <c r="Y5302" t="s">
        <v>5032</v>
      </c>
      <c r="AA5302">
        <v>33.965499999999999</v>
      </c>
      <c r="AB5302">
        <v>-118.2871</v>
      </c>
      <c r="AC5302">
        <f t="shared" si="82"/>
        <v>1</v>
      </c>
    </row>
    <row r="5303" spans="1:29" x14ac:dyDescent="0.35">
      <c r="A5303">
        <v>200212565</v>
      </c>
      <c r="B5303" s="1">
        <v>44026</v>
      </c>
      <c r="C5303" s="1">
        <v>44026</v>
      </c>
      <c r="D5303">
        <v>2040</v>
      </c>
      <c r="E5303">
        <v>2</v>
      </c>
      <c r="F5303" t="s">
        <v>56</v>
      </c>
      <c r="G5303">
        <v>212</v>
      </c>
      <c r="H5303">
        <v>2</v>
      </c>
      <c r="I5303">
        <v>740</v>
      </c>
      <c r="J5303" t="s">
        <v>224</v>
      </c>
      <c r="K5303" t="s">
        <v>7943</v>
      </c>
      <c r="L5303">
        <v>0</v>
      </c>
      <c r="M5303" t="s">
        <v>46</v>
      </c>
      <c r="N5303" t="s">
        <v>46</v>
      </c>
      <c r="O5303">
        <v>301</v>
      </c>
      <c r="P5303" t="s">
        <v>155</v>
      </c>
      <c r="Q5303">
        <v>310</v>
      </c>
      <c r="R5303" t="s">
        <v>3966</v>
      </c>
      <c r="S5303" t="s">
        <v>40</v>
      </c>
      <c r="T5303" t="s">
        <v>41</v>
      </c>
      <c r="U5303">
        <v>740</v>
      </c>
      <c r="Y5303" t="s">
        <v>387</v>
      </c>
      <c r="AA5303">
        <v>34.076300000000003</v>
      </c>
      <c r="AB5303">
        <v>-118.29170000000001</v>
      </c>
      <c r="AC5303">
        <f t="shared" si="82"/>
        <v>0</v>
      </c>
    </row>
    <row r="5304" spans="1:29" x14ac:dyDescent="0.35">
      <c r="A5304">
        <v>201207223</v>
      </c>
      <c r="B5304" s="1">
        <v>43876</v>
      </c>
      <c r="C5304" s="1">
        <v>43876</v>
      </c>
      <c r="D5304">
        <v>630</v>
      </c>
      <c r="E5304">
        <v>12</v>
      </c>
      <c r="F5304" t="s">
        <v>68</v>
      </c>
      <c r="G5304">
        <v>1249</v>
      </c>
      <c r="H5304">
        <v>2</v>
      </c>
      <c r="I5304">
        <v>740</v>
      </c>
      <c r="J5304" t="s">
        <v>224</v>
      </c>
      <c r="K5304" t="s">
        <v>7944</v>
      </c>
      <c r="L5304">
        <v>23</v>
      </c>
      <c r="M5304" t="s">
        <v>30</v>
      </c>
      <c r="N5304" t="s">
        <v>163</v>
      </c>
      <c r="O5304">
        <v>122</v>
      </c>
      <c r="P5304" t="s">
        <v>275</v>
      </c>
      <c r="S5304" t="s">
        <v>40</v>
      </c>
      <c r="T5304" t="s">
        <v>41</v>
      </c>
      <c r="U5304">
        <v>740</v>
      </c>
      <c r="Y5304" t="s">
        <v>284</v>
      </c>
      <c r="Z5304" t="s">
        <v>263</v>
      </c>
      <c r="AA5304">
        <v>33.974699999999999</v>
      </c>
      <c r="AB5304">
        <v>-118.2812</v>
      </c>
      <c r="AC5304">
        <f t="shared" si="82"/>
        <v>0</v>
      </c>
    </row>
    <row r="5305" spans="1:29" x14ac:dyDescent="0.35">
      <c r="A5305">
        <v>200215094</v>
      </c>
      <c r="B5305" s="1">
        <v>44090</v>
      </c>
      <c r="C5305" s="1">
        <v>44088</v>
      </c>
      <c r="D5305">
        <v>1810</v>
      </c>
      <c r="E5305">
        <v>2</v>
      </c>
      <c r="F5305" t="s">
        <v>56</v>
      </c>
      <c r="G5305">
        <v>249</v>
      </c>
      <c r="H5305">
        <v>1</v>
      </c>
      <c r="I5305">
        <v>330</v>
      </c>
      <c r="J5305" t="s">
        <v>37</v>
      </c>
      <c r="K5305" t="s">
        <v>7945</v>
      </c>
      <c r="L5305">
        <v>27</v>
      </c>
      <c r="M5305" t="s">
        <v>30</v>
      </c>
      <c r="N5305" t="s">
        <v>1145</v>
      </c>
      <c r="O5305">
        <v>122</v>
      </c>
      <c r="P5305" t="s">
        <v>275</v>
      </c>
      <c r="S5305" t="s">
        <v>40</v>
      </c>
      <c r="T5305" t="s">
        <v>41</v>
      </c>
      <c r="U5305">
        <v>330</v>
      </c>
      <c r="Y5305" t="s">
        <v>4335</v>
      </c>
      <c r="Z5305" t="s">
        <v>1287</v>
      </c>
      <c r="AA5305">
        <v>34.052999999999997</v>
      </c>
      <c r="AB5305">
        <v>-118.2649</v>
      </c>
      <c r="AC5305">
        <f t="shared" si="82"/>
        <v>0</v>
      </c>
    </row>
    <row r="5306" spans="1:29" x14ac:dyDescent="0.35">
      <c r="A5306">
        <v>200311259</v>
      </c>
      <c r="B5306" s="1">
        <v>43964</v>
      </c>
      <c r="C5306" s="1">
        <v>43964</v>
      </c>
      <c r="D5306">
        <v>1120</v>
      </c>
      <c r="E5306">
        <v>3</v>
      </c>
      <c r="F5306" t="s">
        <v>43</v>
      </c>
      <c r="G5306">
        <v>379</v>
      </c>
      <c r="H5306">
        <v>2</v>
      </c>
      <c r="I5306">
        <v>940</v>
      </c>
      <c r="J5306" t="s">
        <v>1684</v>
      </c>
      <c r="K5306" t="s">
        <v>7946</v>
      </c>
      <c r="L5306">
        <v>60</v>
      </c>
      <c r="M5306" t="s">
        <v>94</v>
      </c>
      <c r="N5306" t="s">
        <v>95</v>
      </c>
      <c r="O5306">
        <v>502</v>
      </c>
      <c r="P5306" t="s">
        <v>47</v>
      </c>
      <c r="S5306" t="s">
        <v>40</v>
      </c>
      <c r="T5306" t="s">
        <v>41</v>
      </c>
      <c r="U5306">
        <v>940</v>
      </c>
      <c r="Y5306" t="s">
        <v>3693</v>
      </c>
      <c r="AA5306">
        <v>34.016800000000003</v>
      </c>
      <c r="AB5306">
        <v>-118.2915</v>
      </c>
      <c r="AC5306">
        <f t="shared" si="82"/>
        <v>0</v>
      </c>
    </row>
    <row r="5307" spans="1:29" x14ac:dyDescent="0.35">
      <c r="A5307">
        <v>200712676</v>
      </c>
      <c r="B5307" s="1">
        <v>44055</v>
      </c>
      <c r="C5307" s="1">
        <v>43981</v>
      </c>
      <c r="D5307">
        <v>1200</v>
      </c>
      <c r="E5307">
        <v>7</v>
      </c>
      <c r="F5307" t="s">
        <v>28</v>
      </c>
      <c r="G5307">
        <v>735</v>
      </c>
      <c r="H5307">
        <v>1</v>
      </c>
      <c r="I5307">
        <v>310</v>
      </c>
      <c r="J5307" t="s">
        <v>71</v>
      </c>
      <c r="K5307" t="s">
        <v>4793</v>
      </c>
      <c r="L5307">
        <v>27</v>
      </c>
      <c r="M5307" t="s">
        <v>94</v>
      </c>
      <c r="N5307" t="s">
        <v>95</v>
      </c>
      <c r="O5307">
        <v>406</v>
      </c>
      <c r="P5307" t="s">
        <v>582</v>
      </c>
      <c r="S5307" t="s">
        <v>40</v>
      </c>
      <c r="T5307" t="s">
        <v>41</v>
      </c>
      <c r="U5307">
        <v>310</v>
      </c>
      <c r="Y5307" t="s">
        <v>526</v>
      </c>
      <c r="AA5307">
        <v>34.063299999999998</v>
      </c>
      <c r="AB5307">
        <v>-118.3473</v>
      </c>
      <c r="AC5307">
        <f t="shared" si="82"/>
        <v>0</v>
      </c>
    </row>
    <row r="5308" spans="1:29" x14ac:dyDescent="0.35">
      <c r="A5308">
        <v>200510282</v>
      </c>
      <c r="B5308" s="1">
        <v>43988</v>
      </c>
      <c r="C5308" s="1">
        <v>43988</v>
      </c>
      <c r="D5308">
        <v>100</v>
      </c>
      <c r="E5308">
        <v>5</v>
      </c>
      <c r="F5308" t="s">
        <v>98</v>
      </c>
      <c r="G5308">
        <v>501</v>
      </c>
      <c r="H5308">
        <v>2</v>
      </c>
      <c r="I5308">
        <v>626</v>
      </c>
      <c r="J5308" t="s">
        <v>141</v>
      </c>
      <c r="K5308" t="s">
        <v>7947</v>
      </c>
      <c r="L5308">
        <v>25</v>
      </c>
      <c r="M5308" t="s">
        <v>94</v>
      </c>
      <c r="N5308" t="s">
        <v>95</v>
      </c>
      <c r="O5308">
        <v>108</v>
      </c>
      <c r="P5308" t="s">
        <v>105</v>
      </c>
      <c r="Q5308">
        <v>400</v>
      </c>
      <c r="R5308" t="s">
        <v>143</v>
      </c>
      <c r="S5308" t="s">
        <v>84</v>
      </c>
      <c r="T5308" t="s">
        <v>85</v>
      </c>
      <c r="U5308">
        <v>626</v>
      </c>
      <c r="Y5308" t="s">
        <v>7948</v>
      </c>
      <c r="Z5308" t="s">
        <v>89</v>
      </c>
      <c r="AA5308">
        <v>33.862000000000002</v>
      </c>
      <c r="AB5308">
        <v>-118.29049999999999</v>
      </c>
      <c r="AC5308">
        <f t="shared" si="82"/>
        <v>0</v>
      </c>
    </row>
    <row r="5309" spans="1:29" x14ac:dyDescent="0.35">
      <c r="A5309">
        <v>200704686</v>
      </c>
      <c r="B5309" s="1">
        <v>43845</v>
      </c>
      <c r="C5309" s="1">
        <v>43844</v>
      </c>
      <c r="D5309">
        <v>2100</v>
      </c>
      <c r="E5309">
        <v>7</v>
      </c>
      <c r="F5309" t="s">
        <v>28</v>
      </c>
      <c r="G5309">
        <v>758</v>
      </c>
      <c r="H5309">
        <v>1</v>
      </c>
      <c r="I5309">
        <v>420</v>
      </c>
      <c r="J5309" t="s">
        <v>352</v>
      </c>
      <c r="L5309">
        <v>0</v>
      </c>
      <c r="O5309">
        <v>101</v>
      </c>
      <c r="P5309" t="s">
        <v>32</v>
      </c>
      <c r="S5309" t="s">
        <v>40</v>
      </c>
      <c r="T5309" t="s">
        <v>41</v>
      </c>
      <c r="U5309">
        <v>420</v>
      </c>
      <c r="Y5309" t="s">
        <v>7949</v>
      </c>
      <c r="AA5309">
        <v>34.0503</v>
      </c>
      <c r="AB5309">
        <v>-118.32689999999999</v>
      </c>
      <c r="AC5309">
        <f t="shared" si="82"/>
        <v>0</v>
      </c>
    </row>
    <row r="5310" spans="1:29" x14ac:dyDescent="0.35">
      <c r="A5310">
        <v>200113827</v>
      </c>
      <c r="B5310" s="1">
        <v>44005</v>
      </c>
      <c r="C5310" s="1">
        <v>44002</v>
      </c>
      <c r="D5310">
        <v>1400</v>
      </c>
      <c r="E5310">
        <v>1</v>
      </c>
      <c r="F5310" t="s">
        <v>36</v>
      </c>
      <c r="G5310">
        <v>195</v>
      </c>
      <c r="H5310">
        <v>1</v>
      </c>
      <c r="I5310">
        <v>510</v>
      </c>
      <c r="J5310" t="s">
        <v>29</v>
      </c>
      <c r="L5310">
        <v>0</v>
      </c>
      <c r="O5310">
        <v>101</v>
      </c>
      <c r="P5310" t="s">
        <v>32</v>
      </c>
      <c r="S5310" t="s">
        <v>40</v>
      </c>
      <c r="T5310" t="s">
        <v>41</v>
      </c>
      <c r="U5310">
        <v>510</v>
      </c>
      <c r="Y5310" t="s">
        <v>7950</v>
      </c>
      <c r="AA5310">
        <v>34.030500000000004</v>
      </c>
      <c r="AB5310">
        <v>-118.262</v>
      </c>
      <c r="AC5310">
        <f t="shared" si="82"/>
        <v>0</v>
      </c>
    </row>
    <row r="5311" spans="1:29" x14ac:dyDescent="0.35">
      <c r="A5311">
        <v>200617621</v>
      </c>
      <c r="B5311" s="1">
        <v>44140</v>
      </c>
      <c r="C5311" s="1">
        <v>44139</v>
      </c>
      <c r="D5311">
        <v>2000</v>
      </c>
      <c r="E5311">
        <v>6</v>
      </c>
      <c r="F5311" t="s">
        <v>91</v>
      </c>
      <c r="G5311">
        <v>632</v>
      </c>
      <c r="H5311">
        <v>1</v>
      </c>
      <c r="I5311">
        <v>330</v>
      </c>
      <c r="J5311" t="s">
        <v>37</v>
      </c>
      <c r="K5311" t="s">
        <v>7951</v>
      </c>
      <c r="L5311">
        <v>67</v>
      </c>
      <c r="M5311" t="s">
        <v>94</v>
      </c>
      <c r="N5311" t="s">
        <v>73</v>
      </c>
      <c r="O5311">
        <v>104</v>
      </c>
      <c r="P5311" t="s">
        <v>201</v>
      </c>
      <c r="Q5311">
        <v>500</v>
      </c>
      <c r="R5311" t="s">
        <v>184</v>
      </c>
      <c r="S5311" t="s">
        <v>40</v>
      </c>
      <c r="T5311" t="s">
        <v>41</v>
      </c>
      <c r="U5311">
        <v>330</v>
      </c>
      <c r="Y5311" t="s">
        <v>7952</v>
      </c>
      <c r="AA5311">
        <v>34.105400000000003</v>
      </c>
      <c r="AB5311">
        <v>-118.3764</v>
      </c>
      <c r="AC5311">
        <f t="shared" si="82"/>
        <v>0</v>
      </c>
    </row>
    <row r="5312" spans="1:29" x14ac:dyDescent="0.35">
      <c r="A5312">
        <v>200618237</v>
      </c>
      <c r="B5312" s="1">
        <v>44154</v>
      </c>
      <c r="C5312" s="1">
        <v>44154</v>
      </c>
      <c r="D5312">
        <v>715</v>
      </c>
      <c r="E5312">
        <v>6</v>
      </c>
      <c r="F5312" t="s">
        <v>91</v>
      </c>
      <c r="G5312">
        <v>637</v>
      </c>
      <c r="H5312">
        <v>1</v>
      </c>
      <c r="I5312">
        <v>330</v>
      </c>
      <c r="J5312" t="s">
        <v>37</v>
      </c>
      <c r="K5312" t="s">
        <v>917</v>
      </c>
      <c r="L5312">
        <v>47</v>
      </c>
      <c r="M5312" t="s">
        <v>30</v>
      </c>
      <c r="N5312" t="s">
        <v>73</v>
      </c>
      <c r="O5312">
        <v>108</v>
      </c>
      <c r="P5312" t="s">
        <v>105</v>
      </c>
      <c r="Q5312">
        <v>500</v>
      </c>
      <c r="R5312" t="s">
        <v>184</v>
      </c>
      <c r="S5312" t="s">
        <v>40</v>
      </c>
      <c r="T5312" t="s">
        <v>41</v>
      </c>
      <c r="U5312">
        <v>330</v>
      </c>
      <c r="Y5312" t="s">
        <v>7953</v>
      </c>
      <c r="AA5312">
        <v>34.102800000000002</v>
      </c>
      <c r="AB5312">
        <v>-118.318</v>
      </c>
      <c r="AC5312">
        <f t="shared" si="82"/>
        <v>0</v>
      </c>
    </row>
    <row r="5313" spans="1:29" x14ac:dyDescent="0.35">
      <c r="A5313">
        <v>200318572</v>
      </c>
      <c r="B5313" s="1">
        <v>44112</v>
      </c>
      <c r="C5313" s="1">
        <v>44112</v>
      </c>
      <c r="D5313">
        <v>1750</v>
      </c>
      <c r="E5313">
        <v>3</v>
      </c>
      <c r="F5313" t="s">
        <v>43</v>
      </c>
      <c r="G5313">
        <v>334</v>
      </c>
      <c r="H5313">
        <v>2</v>
      </c>
      <c r="I5313">
        <v>740</v>
      </c>
      <c r="J5313" t="s">
        <v>224</v>
      </c>
      <c r="K5313" t="s">
        <v>1477</v>
      </c>
      <c r="L5313">
        <v>57</v>
      </c>
      <c r="M5313" t="s">
        <v>94</v>
      </c>
      <c r="N5313" t="s">
        <v>163</v>
      </c>
      <c r="O5313">
        <v>501</v>
      </c>
      <c r="P5313" t="s">
        <v>164</v>
      </c>
      <c r="Q5313">
        <v>304</v>
      </c>
      <c r="R5313" t="s">
        <v>1324</v>
      </c>
      <c r="S5313" t="s">
        <v>40</v>
      </c>
      <c r="T5313" t="s">
        <v>41</v>
      </c>
      <c r="U5313">
        <v>740</v>
      </c>
      <c r="Y5313" t="s">
        <v>4850</v>
      </c>
      <c r="AA5313">
        <v>34.025100000000002</v>
      </c>
      <c r="AB5313">
        <v>-118.3305</v>
      </c>
      <c r="AC5313">
        <f t="shared" si="82"/>
        <v>0</v>
      </c>
    </row>
    <row r="5314" spans="1:29" x14ac:dyDescent="0.35">
      <c r="A5314">
        <v>200511897</v>
      </c>
      <c r="B5314" s="1">
        <v>44028</v>
      </c>
      <c r="C5314" s="1">
        <v>44027</v>
      </c>
      <c r="D5314">
        <v>1800</v>
      </c>
      <c r="E5314">
        <v>5</v>
      </c>
      <c r="F5314" t="s">
        <v>98</v>
      </c>
      <c r="G5314">
        <v>563</v>
      </c>
      <c r="H5314">
        <v>1</v>
      </c>
      <c r="I5314">
        <v>510</v>
      </c>
      <c r="J5314" t="s">
        <v>29</v>
      </c>
      <c r="L5314">
        <v>0</v>
      </c>
      <c r="O5314">
        <v>101</v>
      </c>
      <c r="P5314" t="s">
        <v>32</v>
      </c>
      <c r="S5314" t="s">
        <v>40</v>
      </c>
      <c r="T5314" t="s">
        <v>41</v>
      </c>
      <c r="U5314">
        <v>510</v>
      </c>
      <c r="Y5314" t="s">
        <v>7954</v>
      </c>
      <c r="AA5314">
        <v>33.734699999999997</v>
      </c>
      <c r="AB5314">
        <v>-118.2968</v>
      </c>
      <c r="AC5314">
        <f t="shared" si="82"/>
        <v>0</v>
      </c>
    </row>
    <row r="5315" spans="1:29" x14ac:dyDescent="0.35">
      <c r="A5315">
        <v>200318450</v>
      </c>
      <c r="B5315" s="1">
        <v>44110</v>
      </c>
      <c r="C5315" s="1">
        <v>44108</v>
      </c>
      <c r="D5315">
        <v>1700</v>
      </c>
      <c r="E5315">
        <v>3</v>
      </c>
      <c r="F5315" t="s">
        <v>43</v>
      </c>
      <c r="G5315">
        <v>335</v>
      </c>
      <c r="H5315">
        <v>2</v>
      </c>
      <c r="I5315">
        <v>740</v>
      </c>
      <c r="J5315" t="s">
        <v>224</v>
      </c>
      <c r="K5315" t="s">
        <v>1929</v>
      </c>
      <c r="L5315">
        <v>36</v>
      </c>
      <c r="M5315" t="s">
        <v>94</v>
      </c>
      <c r="N5315" t="s">
        <v>95</v>
      </c>
      <c r="O5315">
        <v>122</v>
      </c>
      <c r="P5315" t="s">
        <v>275</v>
      </c>
      <c r="S5315" t="s">
        <v>40</v>
      </c>
      <c r="T5315" t="s">
        <v>41</v>
      </c>
      <c r="U5315">
        <v>740</v>
      </c>
      <c r="Y5315" t="s">
        <v>7955</v>
      </c>
      <c r="AA5315">
        <v>34.028199999999998</v>
      </c>
      <c r="AB5315">
        <v>-118.32</v>
      </c>
      <c r="AC5315">
        <f t="shared" ref="AC5315:AC5378" si="83">IF(OR((S:S)="CC", S:S="AA",S:S="JA"), 1, 0)</f>
        <v>0</v>
      </c>
    </row>
    <row r="5316" spans="1:29" x14ac:dyDescent="0.35">
      <c r="A5316">
        <v>200409974</v>
      </c>
      <c r="B5316" s="1">
        <v>44001</v>
      </c>
      <c r="C5316" s="1">
        <v>44001</v>
      </c>
      <c r="D5316">
        <v>515</v>
      </c>
      <c r="E5316">
        <v>4</v>
      </c>
      <c r="F5316" t="s">
        <v>54</v>
      </c>
      <c r="G5316">
        <v>466</v>
      </c>
      <c r="H5316">
        <v>1</v>
      </c>
      <c r="I5316">
        <v>330</v>
      </c>
      <c r="J5316" t="s">
        <v>37</v>
      </c>
      <c r="K5316" t="s">
        <v>7956</v>
      </c>
      <c r="L5316">
        <v>40</v>
      </c>
      <c r="M5316" t="s">
        <v>94</v>
      </c>
      <c r="N5316" t="s">
        <v>95</v>
      </c>
      <c r="O5316">
        <v>101</v>
      </c>
      <c r="P5316" t="s">
        <v>32</v>
      </c>
      <c r="S5316" t="s">
        <v>40</v>
      </c>
      <c r="T5316" t="s">
        <v>41</v>
      </c>
      <c r="U5316">
        <v>330</v>
      </c>
      <c r="Y5316" t="s">
        <v>7957</v>
      </c>
      <c r="AA5316">
        <v>34.044699999999999</v>
      </c>
      <c r="AB5316">
        <v>-118.2075</v>
      </c>
      <c r="AC5316">
        <f t="shared" si="83"/>
        <v>0</v>
      </c>
    </row>
    <row r="5317" spans="1:29" x14ac:dyDescent="0.35">
      <c r="A5317">
        <v>200613192</v>
      </c>
      <c r="B5317" s="1">
        <v>44039</v>
      </c>
      <c r="C5317" s="1">
        <v>44037</v>
      </c>
      <c r="D5317">
        <v>2115</v>
      </c>
      <c r="E5317">
        <v>6</v>
      </c>
      <c r="F5317" t="s">
        <v>91</v>
      </c>
      <c r="G5317">
        <v>656</v>
      </c>
      <c r="H5317">
        <v>1</v>
      </c>
      <c r="I5317">
        <v>330</v>
      </c>
      <c r="J5317" t="s">
        <v>37</v>
      </c>
      <c r="K5317" t="s">
        <v>7958</v>
      </c>
      <c r="L5317">
        <v>29</v>
      </c>
      <c r="M5317" t="s">
        <v>94</v>
      </c>
      <c r="N5317" t="s">
        <v>73</v>
      </c>
      <c r="O5317">
        <v>101</v>
      </c>
      <c r="P5317" t="s">
        <v>32</v>
      </c>
      <c r="S5317" t="s">
        <v>40</v>
      </c>
      <c r="T5317" t="s">
        <v>41</v>
      </c>
      <c r="U5317">
        <v>330</v>
      </c>
      <c r="Y5317" t="s">
        <v>7959</v>
      </c>
      <c r="AA5317">
        <v>34.0871</v>
      </c>
      <c r="AB5317">
        <v>-118.3244</v>
      </c>
      <c r="AC5317">
        <f t="shared" si="83"/>
        <v>0</v>
      </c>
    </row>
    <row r="5318" spans="1:29" x14ac:dyDescent="0.35">
      <c r="A5318">
        <v>200911205</v>
      </c>
      <c r="B5318" s="1">
        <v>44000</v>
      </c>
      <c r="C5318" s="1">
        <v>43993</v>
      </c>
      <c r="D5318">
        <v>2300</v>
      </c>
      <c r="E5318">
        <v>9</v>
      </c>
      <c r="F5318" t="s">
        <v>49</v>
      </c>
      <c r="G5318">
        <v>939</v>
      </c>
      <c r="H5318">
        <v>1</v>
      </c>
      <c r="I5318">
        <v>510</v>
      </c>
      <c r="J5318" t="s">
        <v>29</v>
      </c>
      <c r="L5318">
        <v>0</v>
      </c>
      <c r="O5318">
        <v>101</v>
      </c>
      <c r="P5318" t="s">
        <v>32</v>
      </c>
      <c r="S5318" t="s">
        <v>40</v>
      </c>
      <c r="T5318" t="s">
        <v>41</v>
      </c>
      <c r="U5318">
        <v>510</v>
      </c>
      <c r="Y5318" t="s">
        <v>7960</v>
      </c>
      <c r="AA5318">
        <v>34.183100000000003</v>
      </c>
      <c r="AB5318">
        <v>-118.4203</v>
      </c>
      <c r="AC5318">
        <f t="shared" si="83"/>
        <v>0</v>
      </c>
    </row>
    <row r="5319" spans="1:29" x14ac:dyDescent="0.35">
      <c r="A5319">
        <v>200304230</v>
      </c>
      <c r="B5319" s="1">
        <v>43834</v>
      </c>
      <c r="C5319" s="1">
        <v>43834</v>
      </c>
      <c r="D5319">
        <v>2320</v>
      </c>
      <c r="E5319">
        <v>3</v>
      </c>
      <c r="F5319" t="s">
        <v>43</v>
      </c>
      <c r="G5319">
        <v>373</v>
      </c>
      <c r="H5319">
        <v>1</v>
      </c>
      <c r="I5319">
        <v>236</v>
      </c>
      <c r="J5319" t="s">
        <v>692</v>
      </c>
      <c r="K5319" t="s">
        <v>7961</v>
      </c>
      <c r="L5319">
        <v>63</v>
      </c>
      <c r="M5319" t="s">
        <v>94</v>
      </c>
      <c r="N5319" t="s">
        <v>73</v>
      </c>
      <c r="O5319">
        <v>501</v>
      </c>
      <c r="P5319" t="s">
        <v>164</v>
      </c>
      <c r="Q5319">
        <v>400</v>
      </c>
      <c r="R5319" t="s">
        <v>143</v>
      </c>
      <c r="S5319" t="s">
        <v>33</v>
      </c>
      <c r="T5319" t="s">
        <v>34</v>
      </c>
      <c r="U5319">
        <v>236</v>
      </c>
      <c r="Y5319" t="s">
        <v>273</v>
      </c>
      <c r="AA5319">
        <v>34.014200000000002</v>
      </c>
      <c r="AB5319">
        <v>-118.32810000000001</v>
      </c>
      <c r="AC5319">
        <f t="shared" si="83"/>
        <v>1</v>
      </c>
    </row>
    <row r="5320" spans="1:29" x14ac:dyDescent="0.35">
      <c r="A5320">
        <v>200304967</v>
      </c>
      <c r="B5320" s="1">
        <v>43847</v>
      </c>
      <c r="C5320" s="1">
        <v>43847</v>
      </c>
      <c r="D5320">
        <v>1315</v>
      </c>
      <c r="E5320">
        <v>3</v>
      </c>
      <c r="F5320" t="s">
        <v>43</v>
      </c>
      <c r="G5320">
        <v>321</v>
      </c>
      <c r="H5320">
        <v>1</v>
      </c>
      <c r="I5320">
        <v>210</v>
      </c>
      <c r="J5320" t="s">
        <v>149</v>
      </c>
      <c r="K5320" t="s">
        <v>7962</v>
      </c>
      <c r="L5320">
        <v>38</v>
      </c>
      <c r="M5320" t="s">
        <v>30</v>
      </c>
      <c r="N5320" t="s">
        <v>95</v>
      </c>
      <c r="O5320">
        <v>102</v>
      </c>
      <c r="P5320" t="s">
        <v>186</v>
      </c>
      <c r="Q5320">
        <v>400</v>
      </c>
      <c r="R5320" t="s">
        <v>143</v>
      </c>
      <c r="S5320" t="s">
        <v>40</v>
      </c>
      <c r="T5320" t="s">
        <v>41</v>
      </c>
      <c r="U5320">
        <v>210</v>
      </c>
      <c r="Y5320" t="s">
        <v>752</v>
      </c>
      <c r="Z5320" t="s">
        <v>406</v>
      </c>
      <c r="AA5320">
        <v>34.023800000000001</v>
      </c>
      <c r="AB5320">
        <v>-118.3669</v>
      </c>
      <c r="AC5320">
        <f t="shared" si="83"/>
        <v>0</v>
      </c>
    </row>
    <row r="5321" spans="1:29" x14ac:dyDescent="0.35">
      <c r="A5321">
        <v>200913013</v>
      </c>
      <c r="B5321" s="1">
        <v>44045</v>
      </c>
      <c r="C5321" s="1">
        <v>44044</v>
      </c>
      <c r="D5321">
        <v>1700</v>
      </c>
      <c r="E5321">
        <v>9</v>
      </c>
      <c r="F5321" t="s">
        <v>49</v>
      </c>
      <c r="G5321">
        <v>985</v>
      </c>
      <c r="H5321">
        <v>2</v>
      </c>
      <c r="I5321">
        <v>740</v>
      </c>
      <c r="J5321" t="s">
        <v>224</v>
      </c>
      <c r="K5321" t="s">
        <v>7963</v>
      </c>
      <c r="L5321">
        <v>0</v>
      </c>
      <c r="M5321" t="s">
        <v>46</v>
      </c>
      <c r="N5321" t="s">
        <v>46</v>
      </c>
      <c r="O5321">
        <v>203</v>
      </c>
      <c r="P5321" t="s">
        <v>101</v>
      </c>
      <c r="Q5321">
        <v>400</v>
      </c>
      <c r="R5321" t="s">
        <v>143</v>
      </c>
      <c r="S5321" t="s">
        <v>40</v>
      </c>
      <c r="T5321" t="s">
        <v>41</v>
      </c>
      <c r="U5321">
        <v>740</v>
      </c>
      <c r="Y5321" t="s">
        <v>7964</v>
      </c>
      <c r="AA5321">
        <v>34.149500000000003</v>
      </c>
      <c r="AB5321">
        <v>-118.44</v>
      </c>
      <c r="AC5321">
        <f t="shared" si="83"/>
        <v>0</v>
      </c>
    </row>
    <row r="5322" spans="1:29" x14ac:dyDescent="0.35">
      <c r="A5322">
        <v>200714343</v>
      </c>
      <c r="B5322" s="1">
        <v>44084</v>
      </c>
      <c r="C5322" s="1">
        <v>44084</v>
      </c>
      <c r="D5322">
        <v>1000</v>
      </c>
      <c r="E5322">
        <v>7</v>
      </c>
      <c r="F5322" t="s">
        <v>28</v>
      </c>
      <c r="G5322">
        <v>782</v>
      </c>
      <c r="H5322">
        <v>1</v>
      </c>
      <c r="I5322">
        <v>420</v>
      </c>
      <c r="J5322" t="s">
        <v>352</v>
      </c>
      <c r="K5322" t="s">
        <v>1063</v>
      </c>
      <c r="L5322">
        <v>0</v>
      </c>
      <c r="M5322" t="s">
        <v>30</v>
      </c>
      <c r="N5322" t="s">
        <v>31</v>
      </c>
      <c r="O5322">
        <v>101</v>
      </c>
      <c r="P5322" t="s">
        <v>32</v>
      </c>
      <c r="S5322" t="s">
        <v>40</v>
      </c>
      <c r="T5322" t="s">
        <v>41</v>
      </c>
      <c r="U5322">
        <v>420</v>
      </c>
      <c r="Y5322" t="s">
        <v>1406</v>
      </c>
      <c r="AA5322">
        <v>34.037100000000002</v>
      </c>
      <c r="AB5322">
        <v>-118.3687</v>
      </c>
      <c r="AC5322">
        <f t="shared" si="83"/>
        <v>0</v>
      </c>
    </row>
    <row r="5323" spans="1:29" x14ac:dyDescent="0.35">
      <c r="A5323">
        <v>201100599</v>
      </c>
      <c r="B5323" s="1">
        <v>43922</v>
      </c>
      <c r="C5323" s="1">
        <v>43921</v>
      </c>
      <c r="D5323">
        <v>1450</v>
      </c>
      <c r="E5323">
        <v>11</v>
      </c>
      <c r="F5323" t="s">
        <v>64</v>
      </c>
      <c r="G5323">
        <v>1139</v>
      </c>
      <c r="H5323">
        <v>1</v>
      </c>
      <c r="I5323">
        <v>230</v>
      </c>
      <c r="J5323" t="s">
        <v>161</v>
      </c>
      <c r="K5323" t="s">
        <v>7965</v>
      </c>
      <c r="L5323">
        <v>23</v>
      </c>
      <c r="M5323" t="s">
        <v>30</v>
      </c>
      <c r="N5323" t="s">
        <v>95</v>
      </c>
      <c r="O5323">
        <v>102</v>
      </c>
      <c r="P5323" t="s">
        <v>186</v>
      </c>
      <c r="Q5323">
        <v>109</v>
      </c>
      <c r="R5323" t="s">
        <v>265</v>
      </c>
      <c r="S5323" t="s">
        <v>355</v>
      </c>
      <c r="T5323" t="s">
        <v>356</v>
      </c>
      <c r="U5323">
        <v>230</v>
      </c>
      <c r="V5323">
        <v>998</v>
      </c>
      <c r="Y5323" t="s">
        <v>7966</v>
      </c>
      <c r="Z5323" t="s">
        <v>7967</v>
      </c>
      <c r="AA5323">
        <v>34.107199999999999</v>
      </c>
      <c r="AB5323">
        <v>-118.187</v>
      </c>
      <c r="AC5323">
        <f t="shared" si="83"/>
        <v>1</v>
      </c>
    </row>
    <row r="5324" spans="1:29" x14ac:dyDescent="0.35">
      <c r="A5324">
        <v>200414304</v>
      </c>
      <c r="B5324" s="1">
        <v>44130</v>
      </c>
      <c r="C5324" s="1">
        <v>44130</v>
      </c>
      <c r="D5324">
        <v>45</v>
      </c>
      <c r="E5324">
        <v>4</v>
      </c>
      <c r="F5324" t="s">
        <v>54</v>
      </c>
      <c r="G5324">
        <v>427</v>
      </c>
      <c r="H5324">
        <v>2</v>
      </c>
      <c r="I5324">
        <v>626</v>
      </c>
      <c r="J5324" t="s">
        <v>141</v>
      </c>
      <c r="K5324" t="s">
        <v>7968</v>
      </c>
      <c r="L5324">
        <v>44</v>
      </c>
      <c r="M5324" t="s">
        <v>94</v>
      </c>
      <c r="N5324" t="s">
        <v>95</v>
      </c>
      <c r="O5324">
        <v>501</v>
      </c>
      <c r="P5324" t="s">
        <v>164</v>
      </c>
      <c r="Q5324">
        <v>400</v>
      </c>
      <c r="R5324" t="s">
        <v>143</v>
      </c>
      <c r="S5324" t="s">
        <v>84</v>
      </c>
      <c r="T5324" t="s">
        <v>85</v>
      </c>
      <c r="U5324">
        <v>626</v>
      </c>
      <c r="Y5324" t="s">
        <v>7969</v>
      </c>
      <c r="AA5324">
        <v>34.083599999999997</v>
      </c>
      <c r="AB5324">
        <v>-118.17910000000001</v>
      </c>
      <c r="AC5324">
        <f t="shared" si="83"/>
        <v>0</v>
      </c>
    </row>
    <row r="5325" spans="1:29" x14ac:dyDescent="0.35">
      <c r="A5325">
        <v>201214112</v>
      </c>
      <c r="B5325" s="1">
        <v>43987</v>
      </c>
      <c r="C5325" s="1">
        <v>43980</v>
      </c>
      <c r="D5325">
        <v>900</v>
      </c>
      <c r="E5325">
        <v>12</v>
      </c>
      <c r="F5325" t="s">
        <v>68</v>
      </c>
      <c r="G5325">
        <v>1249</v>
      </c>
      <c r="H5325">
        <v>2</v>
      </c>
      <c r="I5325">
        <v>822</v>
      </c>
      <c r="J5325" t="s">
        <v>2539</v>
      </c>
      <c r="K5325" t="s">
        <v>7970</v>
      </c>
      <c r="L5325">
        <v>15</v>
      </c>
      <c r="M5325" t="s">
        <v>94</v>
      </c>
      <c r="N5325" t="s">
        <v>163</v>
      </c>
      <c r="O5325">
        <v>101</v>
      </c>
      <c r="P5325" t="s">
        <v>32</v>
      </c>
      <c r="S5325" t="s">
        <v>33</v>
      </c>
      <c r="T5325" t="s">
        <v>34</v>
      </c>
      <c r="U5325">
        <v>822</v>
      </c>
      <c r="V5325">
        <v>998</v>
      </c>
      <c r="Y5325" t="s">
        <v>7971</v>
      </c>
      <c r="Z5325" t="s">
        <v>866</v>
      </c>
      <c r="AA5325">
        <v>33.976100000000002</v>
      </c>
      <c r="AB5325">
        <v>-118.28270000000001</v>
      </c>
      <c r="AC5325">
        <f t="shared" si="83"/>
        <v>1</v>
      </c>
    </row>
    <row r="5326" spans="1:29" x14ac:dyDescent="0.35">
      <c r="A5326">
        <v>200116154</v>
      </c>
      <c r="B5326" s="1">
        <v>44053</v>
      </c>
      <c r="C5326" s="1">
        <v>44048</v>
      </c>
      <c r="D5326">
        <v>139</v>
      </c>
      <c r="E5326">
        <v>1</v>
      </c>
      <c r="F5326" t="s">
        <v>36</v>
      </c>
      <c r="G5326">
        <v>174</v>
      </c>
      <c r="H5326">
        <v>1</v>
      </c>
      <c r="I5326">
        <v>440</v>
      </c>
      <c r="J5326" t="s">
        <v>213</v>
      </c>
      <c r="K5326" t="s">
        <v>7972</v>
      </c>
      <c r="L5326">
        <v>53</v>
      </c>
      <c r="M5326" t="s">
        <v>30</v>
      </c>
      <c r="N5326" t="s">
        <v>163</v>
      </c>
      <c r="O5326">
        <v>502</v>
      </c>
      <c r="P5326" t="s">
        <v>47</v>
      </c>
      <c r="S5326" t="s">
        <v>40</v>
      </c>
      <c r="T5326" t="s">
        <v>41</v>
      </c>
      <c r="U5326">
        <v>440</v>
      </c>
      <c r="Y5326" t="s">
        <v>1784</v>
      </c>
      <c r="AA5326">
        <v>34.043700000000001</v>
      </c>
      <c r="AB5326">
        <v>-118.2518</v>
      </c>
      <c r="AC5326">
        <f t="shared" si="83"/>
        <v>0</v>
      </c>
    </row>
    <row r="5327" spans="1:29" x14ac:dyDescent="0.35">
      <c r="A5327">
        <v>200409992</v>
      </c>
      <c r="B5327" s="1">
        <v>44002</v>
      </c>
      <c r="C5327" s="1">
        <v>44002</v>
      </c>
      <c r="D5327">
        <v>1600</v>
      </c>
      <c r="E5327">
        <v>4</v>
      </c>
      <c r="F5327" t="s">
        <v>54</v>
      </c>
      <c r="G5327">
        <v>449</v>
      </c>
      <c r="H5327">
        <v>1</v>
      </c>
      <c r="I5327">
        <v>510</v>
      </c>
      <c r="J5327" t="s">
        <v>29</v>
      </c>
      <c r="L5327">
        <v>0</v>
      </c>
      <c r="O5327">
        <v>101</v>
      </c>
      <c r="P5327" t="s">
        <v>32</v>
      </c>
      <c r="S5327" t="s">
        <v>40</v>
      </c>
      <c r="T5327" t="s">
        <v>41</v>
      </c>
      <c r="U5327">
        <v>510</v>
      </c>
      <c r="Y5327" t="s">
        <v>7973</v>
      </c>
      <c r="Z5327" t="s">
        <v>7974</v>
      </c>
      <c r="AA5327">
        <v>34.054600000000001</v>
      </c>
      <c r="AB5327">
        <v>-118.1978</v>
      </c>
      <c r="AC5327">
        <f t="shared" si="83"/>
        <v>0</v>
      </c>
    </row>
    <row r="5328" spans="1:29" x14ac:dyDescent="0.35">
      <c r="A5328">
        <v>200716959</v>
      </c>
      <c r="B5328" s="1">
        <v>44169</v>
      </c>
      <c r="C5328" s="1">
        <v>44167</v>
      </c>
      <c r="D5328">
        <v>1530</v>
      </c>
      <c r="E5328">
        <v>7</v>
      </c>
      <c r="F5328" t="s">
        <v>28</v>
      </c>
      <c r="G5328">
        <v>759</v>
      </c>
      <c r="H5328">
        <v>1</v>
      </c>
      <c r="I5328">
        <v>330</v>
      </c>
      <c r="J5328" t="s">
        <v>37</v>
      </c>
      <c r="K5328" t="s">
        <v>1063</v>
      </c>
      <c r="L5328">
        <v>49</v>
      </c>
      <c r="M5328" t="s">
        <v>94</v>
      </c>
      <c r="N5328" t="s">
        <v>1145</v>
      </c>
      <c r="O5328">
        <v>101</v>
      </c>
      <c r="P5328" t="s">
        <v>32</v>
      </c>
      <c r="S5328" t="s">
        <v>40</v>
      </c>
      <c r="T5328" t="s">
        <v>41</v>
      </c>
      <c r="U5328">
        <v>330</v>
      </c>
      <c r="Y5328" t="s">
        <v>5338</v>
      </c>
      <c r="AA5328">
        <v>34.049700000000001</v>
      </c>
      <c r="AB5328">
        <v>-118.3214</v>
      </c>
      <c r="AC5328">
        <f t="shared" si="83"/>
        <v>0</v>
      </c>
    </row>
    <row r="5329" spans="1:29" x14ac:dyDescent="0.35">
      <c r="A5329">
        <v>200509489</v>
      </c>
      <c r="B5329" s="1">
        <v>43966</v>
      </c>
      <c r="C5329" s="1">
        <v>43966</v>
      </c>
      <c r="D5329">
        <v>1830</v>
      </c>
      <c r="E5329">
        <v>5</v>
      </c>
      <c r="F5329" t="s">
        <v>98</v>
      </c>
      <c r="G5329">
        <v>529</v>
      </c>
      <c r="H5329">
        <v>2</v>
      </c>
      <c r="I5329">
        <v>740</v>
      </c>
      <c r="J5329" t="s">
        <v>224</v>
      </c>
      <c r="K5329" t="s">
        <v>7975</v>
      </c>
      <c r="L5329">
        <v>0</v>
      </c>
      <c r="M5329" t="s">
        <v>46</v>
      </c>
      <c r="N5329" t="s">
        <v>46</v>
      </c>
      <c r="O5329">
        <v>301</v>
      </c>
      <c r="P5329" t="s">
        <v>155</v>
      </c>
      <c r="S5329" t="s">
        <v>40</v>
      </c>
      <c r="T5329" t="s">
        <v>41</v>
      </c>
      <c r="U5329">
        <v>740</v>
      </c>
      <c r="Y5329" t="s">
        <v>7976</v>
      </c>
      <c r="AA5329">
        <v>33.780799999999999</v>
      </c>
      <c r="AB5329">
        <v>-118.24809999999999</v>
      </c>
      <c r="AC5329">
        <f t="shared" si="83"/>
        <v>0</v>
      </c>
    </row>
    <row r="5330" spans="1:29" x14ac:dyDescent="0.35">
      <c r="A5330">
        <v>200411234</v>
      </c>
      <c r="B5330" s="1">
        <v>44040</v>
      </c>
      <c r="C5330" s="1">
        <v>44039</v>
      </c>
      <c r="D5330">
        <v>2200</v>
      </c>
      <c r="E5330">
        <v>4</v>
      </c>
      <c r="F5330" t="s">
        <v>54</v>
      </c>
      <c r="G5330">
        <v>439</v>
      </c>
      <c r="H5330">
        <v>2</v>
      </c>
      <c r="I5330">
        <v>626</v>
      </c>
      <c r="J5330" t="s">
        <v>141</v>
      </c>
      <c r="K5330" t="s">
        <v>7977</v>
      </c>
      <c r="L5330">
        <v>43</v>
      </c>
      <c r="M5330" t="s">
        <v>94</v>
      </c>
      <c r="N5330" t="s">
        <v>95</v>
      </c>
      <c r="O5330">
        <v>501</v>
      </c>
      <c r="P5330" t="s">
        <v>164</v>
      </c>
      <c r="Q5330">
        <v>500</v>
      </c>
      <c r="R5330" t="s">
        <v>184</v>
      </c>
      <c r="S5330" t="s">
        <v>33</v>
      </c>
      <c r="T5330" t="s">
        <v>34</v>
      </c>
      <c r="U5330">
        <v>626</v>
      </c>
      <c r="Y5330" t="s">
        <v>7978</v>
      </c>
      <c r="AA5330">
        <v>34.064100000000003</v>
      </c>
      <c r="AB5330">
        <v>-118.1747</v>
      </c>
      <c r="AC5330">
        <f t="shared" si="83"/>
        <v>1</v>
      </c>
    </row>
    <row r="5331" spans="1:29" x14ac:dyDescent="0.35">
      <c r="A5331">
        <v>200104551</v>
      </c>
      <c r="B5331" s="1">
        <v>43838</v>
      </c>
      <c r="C5331" s="1">
        <v>43838</v>
      </c>
      <c r="D5331">
        <v>1300</v>
      </c>
      <c r="E5331">
        <v>1</v>
      </c>
      <c r="F5331" t="s">
        <v>36</v>
      </c>
      <c r="G5331">
        <v>192</v>
      </c>
      <c r="H5331">
        <v>1</v>
      </c>
      <c r="I5331">
        <v>761</v>
      </c>
      <c r="J5331" t="s">
        <v>403</v>
      </c>
      <c r="K5331" t="s">
        <v>7979</v>
      </c>
      <c r="L5331">
        <v>43</v>
      </c>
      <c r="M5331" t="s">
        <v>30</v>
      </c>
      <c r="N5331" t="s">
        <v>95</v>
      </c>
      <c r="O5331">
        <v>118</v>
      </c>
      <c r="P5331" t="s">
        <v>858</v>
      </c>
      <c r="Q5331">
        <v>215</v>
      </c>
      <c r="R5331" t="s">
        <v>206</v>
      </c>
      <c r="S5331" t="s">
        <v>40</v>
      </c>
      <c r="T5331" t="s">
        <v>41</v>
      </c>
      <c r="U5331">
        <v>761</v>
      </c>
      <c r="V5331">
        <v>998</v>
      </c>
      <c r="Y5331" t="s">
        <v>5109</v>
      </c>
      <c r="AA5331">
        <v>34.039299999999997</v>
      </c>
      <c r="AB5331">
        <v>-118.2689</v>
      </c>
      <c r="AC5331">
        <f t="shared" si="83"/>
        <v>0</v>
      </c>
    </row>
    <row r="5332" spans="1:29" x14ac:dyDescent="0.35">
      <c r="A5332">
        <v>200604262</v>
      </c>
      <c r="B5332" s="1">
        <v>43837</v>
      </c>
      <c r="C5332" s="1">
        <v>43837</v>
      </c>
      <c r="D5332">
        <v>50</v>
      </c>
      <c r="E5332">
        <v>6</v>
      </c>
      <c r="F5332" t="s">
        <v>91</v>
      </c>
      <c r="G5332">
        <v>666</v>
      </c>
      <c r="H5332">
        <v>2</v>
      </c>
      <c r="I5332">
        <v>623</v>
      </c>
      <c r="J5332" t="s">
        <v>465</v>
      </c>
      <c r="K5332" t="s">
        <v>7980</v>
      </c>
      <c r="L5332">
        <v>0</v>
      </c>
      <c r="M5332" t="s">
        <v>46</v>
      </c>
      <c r="N5332" t="s">
        <v>46</v>
      </c>
      <c r="O5332">
        <v>726</v>
      </c>
      <c r="P5332" t="s">
        <v>467</v>
      </c>
      <c r="Q5332">
        <v>400</v>
      </c>
      <c r="R5332" t="s">
        <v>143</v>
      </c>
      <c r="S5332" t="s">
        <v>33</v>
      </c>
      <c r="T5332" t="s">
        <v>34</v>
      </c>
      <c r="U5332">
        <v>623</v>
      </c>
      <c r="Y5332" t="s">
        <v>1425</v>
      </c>
      <c r="AA5332">
        <v>34.0944</v>
      </c>
      <c r="AB5332">
        <v>-118.331</v>
      </c>
      <c r="AC5332">
        <f t="shared" si="83"/>
        <v>1</v>
      </c>
    </row>
    <row r="5333" spans="1:29" x14ac:dyDescent="0.35">
      <c r="A5333">
        <v>200909194</v>
      </c>
      <c r="B5333" s="1">
        <v>43952</v>
      </c>
      <c r="C5333" s="1">
        <v>43951</v>
      </c>
      <c r="D5333">
        <v>1930</v>
      </c>
      <c r="E5333">
        <v>9</v>
      </c>
      <c r="F5333" t="s">
        <v>49</v>
      </c>
      <c r="G5333">
        <v>948</v>
      </c>
      <c r="H5333">
        <v>1</v>
      </c>
      <c r="I5333">
        <v>330</v>
      </c>
      <c r="J5333" t="s">
        <v>37</v>
      </c>
      <c r="K5333" t="s">
        <v>1063</v>
      </c>
      <c r="L5333">
        <v>34</v>
      </c>
      <c r="M5333" t="s">
        <v>30</v>
      </c>
      <c r="N5333" t="s">
        <v>95</v>
      </c>
      <c r="O5333">
        <v>707</v>
      </c>
      <c r="P5333" t="s">
        <v>280</v>
      </c>
      <c r="S5333" t="s">
        <v>40</v>
      </c>
      <c r="T5333" t="s">
        <v>41</v>
      </c>
      <c r="U5333">
        <v>330</v>
      </c>
      <c r="Y5333" t="s">
        <v>7981</v>
      </c>
      <c r="AA5333">
        <v>34.177599999999998</v>
      </c>
      <c r="AB5333">
        <v>-118.4299</v>
      </c>
      <c r="AC5333">
        <f t="shared" si="83"/>
        <v>0</v>
      </c>
    </row>
    <row r="5334" spans="1:29" x14ac:dyDescent="0.35">
      <c r="A5334">
        <v>200910760</v>
      </c>
      <c r="B5334" s="1">
        <v>43990</v>
      </c>
      <c r="C5334" s="1">
        <v>43987</v>
      </c>
      <c r="D5334">
        <v>300</v>
      </c>
      <c r="E5334">
        <v>9</v>
      </c>
      <c r="F5334" t="s">
        <v>49</v>
      </c>
      <c r="G5334">
        <v>952</v>
      </c>
      <c r="H5334">
        <v>1</v>
      </c>
      <c r="I5334">
        <v>310</v>
      </c>
      <c r="J5334" t="s">
        <v>71</v>
      </c>
      <c r="K5334" t="s">
        <v>670</v>
      </c>
      <c r="L5334">
        <v>38</v>
      </c>
      <c r="M5334" t="s">
        <v>94</v>
      </c>
      <c r="N5334" t="s">
        <v>73</v>
      </c>
      <c r="O5334">
        <v>707</v>
      </c>
      <c r="P5334" t="s">
        <v>280</v>
      </c>
      <c r="S5334" t="s">
        <v>40</v>
      </c>
      <c r="T5334" t="s">
        <v>41</v>
      </c>
      <c r="U5334">
        <v>310</v>
      </c>
      <c r="Y5334" t="s">
        <v>3953</v>
      </c>
      <c r="AA5334">
        <v>34.1721</v>
      </c>
      <c r="AB5334">
        <v>-118.4618</v>
      </c>
      <c r="AC5334">
        <f t="shared" si="83"/>
        <v>0</v>
      </c>
    </row>
    <row r="5335" spans="1:29" x14ac:dyDescent="0.35">
      <c r="A5335">
        <v>201213600</v>
      </c>
      <c r="B5335" s="1">
        <v>43978</v>
      </c>
      <c r="C5335" s="1">
        <v>43942</v>
      </c>
      <c r="D5335">
        <v>2200</v>
      </c>
      <c r="E5335">
        <v>12</v>
      </c>
      <c r="F5335" t="s">
        <v>68</v>
      </c>
      <c r="G5335">
        <v>1242</v>
      </c>
      <c r="H5335">
        <v>1</v>
      </c>
      <c r="I5335">
        <v>510</v>
      </c>
      <c r="J5335" t="s">
        <v>29</v>
      </c>
      <c r="L5335">
        <v>0</v>
      </c>
      <c r="O5335">
        <v>101</v>
      </c>
      <c r="P5335" t="s">
        <v>32</v>
      </c>
      <c r="S5335" t="s">
        <v>40</v>
      </c>
      <c r="T5335" t="s">
        <v>41</v>
      </c>
      <c r="U5335">
        <v>510</v>
      </c>
      <c r="Y5335" t="s">
        <v>7982</v>
      </c>
      <c r="AA5335">
        <v>33.9818</v>
      </c>
      <c r="AB5335">
        <v>-118.32210000000001</v>
      </c>
      <c r="AC5335">
        <f t="shared" si="83"/>
        <v>0</v>
      </c>
    </row>
    <row r="5336" spans="1:29" x14ac:dyDescent="0.35">
      <c r="A5336">
        <v>200116959</v>
      </c>
      <c r="B5336" s="1">
        <v>44069</v>
      </c>
      <c r="C5336" s="1">
        <v>44069</v>
      </c>
      <c r="D5336">
        <v>300</v>
      </c>
      <c r="E5336">
        <v>1</v>
      </c>
      <c r="F5336" t="s">
        <v>36</v>
      </c>
      <c r="G5336">
        <v>147</v>
      </c>
      <c r="H5336">
        <v>2</v>
      </c>
      <c r="I5336">
        <v>626</v>
      </c>
      <c r="J5336" t="s">
        <v>141</v>
      </c>
      <c r="K5336" t="s">
        <v>7983</v>
      </c>
      <c r="L5336">
        <v>56</v>
      </c>
      <c r="M5336" t="s">
        <v>94</v>
      </c>
      <c r="N5336" t="s">
        <v>95</v>
      </c>
      <c r="O5336">
        <v>502</v>
      </c>
      <c r="P5336" t="s">
        <v>47</v>
      </c>
      <c r="Q5336">
        <v>302</v>
      </c>
      <c r="R5336" t="s">
        <v>1369</v>
      </c>
      <c r="S5336" t="s">
        <v>84</v>
      </c>
      <c r="T5336" t="s">
        <v>85</v>
      </c>
      <c r="U5336">
        <v>626</v>
      </c>
      <c r="V5336">
        <v>998</v>
      </c>
      <c r="Y5336" t="s">
        <v>1834</v>
      </c>
      <c r="AA5336">
        <v>34.045299999999997</v>
      </c>
      <c r="AB5336">
        <v>-118.2443</v>
      </c>
      <c r="AC5336">
        <f t="shared" si="83"/>
        <v>0</v>
      </c>
    </row>
    <row r="5337" spans="1:29" x14ac:dyDescent="0.35">
      <c r="A5337">
        <v>200414795</v>
      </c>
      <c r="B5337" s="1">
        <v>44147</v>
      </c>
      <c r="C5337" s="1">
        <v>44146</v>
      </c>
      <c r="D5337">
        <v>2100</v>
      </c>
      <c r="E5337">
        <v>4</v>
      </c>
      <c r="F5337" t="s">
        <v>54</v>
      </c>
      <c r="G5337">
        <v>424</v>
      </c>
      <c r="H5337">
        <v>1</v>
      </c>
      <c r="I5337">
        <v>330</v>
      </c>
      <c r="J5337" t="s">
        <v>37</v>
      </c>
      <c r="K5337" t="s">
        <v>7984</v>
      </c>
      <c r="L5337">
        <v>41</v>
      </c>
      <c r="M5337" t="s">
        <v>30</v>
      </c>
      <c r="N5337" t="s">
        <v>95</v>
      </c>
      <c r="O5337">
        <v>101</v>
      </c>
      <c r="P5337" t="s">
        <v>32</v>
      </c>
      <c r="S5337" t="s">
        <v>40</v>
      </c>
      <c r="T5337" t="s">
        <v>41</v>
      </c>
      <c r="U5337">
        <v>330</v>
      </c>
      <c r="Y5337" t="s">
        <v>7985</v>
      </c>
      <c r="AA5337">
        <v>34.073799999999999</v>
      </c>
      <c r="AB5337">
        <v>-118.2038</v>
      </c>
      <c r="AC5337">
        <f t="shared" si="83"/>
        <v>0</v>
      </c>
    </row>
    <row r="5338" spans="1:29" x14ac:dyDescent="0.35">
      <c r="A5338">
        <v>200517685</v>
      </c>
      <c r="B5338" s="1">
        <v>44174</v>
      </c>
      <c r="C5338" s="1">
        <v>44173</v>
      </c>
      <c r="D5338">
        <v>2202</v>
      </c>
      <c r="E5338">
        <v>5</v>
      </c>
      <c r="F5338" t="s">
        <v>98</v>
      </c>
      <c r="G5338">
        <v>589</v>
      </c>
      <c r="H5338">
        <v>1</v>
      </c>
      <c r="I5338">
        <v>440</v>
      </c>
      <c r="J5338" t="s">
        <v>213</v>
      </c>
      <c r="K5338" t="s">
        <v>1873</v>
      </c>
      <c r="L5338">
        <v>18</v>
      </c>
      <c r="M5338" t="s">
        <v>30</v>
      </c>
      <c r="N5338" t="s">
        <v>95</v>
      </c>
      <c r="O5338">
        <v>117</v>
      </c>
      <c r="P5338" t="s">
        <v>7986</v>
      </c>
      <c r="S5338" t="s">
        <v>40</v>
      </c>
      <c r="T5338" t="s">
        <v>41</v>
      </c>
      <c r="U5338">
        <v>440</v>
      </c>
      <c r="Y5338" t="s">
        <v>7987</v>
      </c>
      <c r="AA5338">
        <v>33.711100000000002</v>
      </c>
      <c r="AB5338">
        <v>-118.2865</v>
      </c>
      <c r="AC5338">
        <f t="shared" si="83"/>
        <v>0</v>
      </c>
    </row>
    <row r="5339" spans="1:29" x14ac:dyDescent="0.35">
      <c r="A5339">
        <v>200212115</v>
      </c>
      <c r="B5339" s="1">
        <v>44015</v>
      </c>
      <c r="C5339" s="1">
        <v>44014</v>
      </c>
      <c r="D5339">
        <v>1</v>
      </c>
      <c r="E5339">
        <v>2</v>
      </c>
      <c r="F5339" t="s">
        <v>56</v>
      </c>
      <c r="G5339">
        <v>205</v>
      </c>
      <c r="H5339">
        <v>1</v>
      </c>
      <c r="I5339">
        <v>330</v>
      </c>
      <c r="J5339" t="s">
        <v>37</v>
      </c>
      <c r="K5339" t="s">
        <v>7988</v>
      </c>
      <c r="L5339">
        <v>42</v>
      </c>
      <c r="M5339" t="s">
        <v>94</v>
      </c>
      <c r="N5339" t="s">
        <v>31</v>
      </c>
      <c r="O5339">
        <v>121</v>
      </c>
      <c r="P5339" t="s">
        <v>246</v>
      </c>
      <c r="S5339" t="s">
        <v>40</v>
      </c>
      <c r="T5339" t="s">
        <v>41</v>
      </c>
      <c r="U5339">
        <v>330</v>
      </c>
      <c r="Y5339" t="s">
        <v>7989</v>
      </c>
      <c r="AA5339">
        <v>34.08</v>
      </c>
      <c r="AB5339">
        <v>-118.2739</v>
      </c>
      <c r="AC5339">
        <f t="shared" si="83"/>
        <v>0</v>
      </c>
    </row>
    <row r="5340" spans="1:29" x14ac:dyDescent="0.35">
      <c r="A5340">
        <v>201007543</v>
      </c>
      <c r="B5340" s="1">
        <v>43916</v>
      </c>
      <c r="C5340" s="1">
        <v>43915</v>
      </c>
      <c r="D5340">
        <v>1830</v>
      </c>
      <c r="E5340">
        <v>10</v>
      </c>
      <c r="F5340" t="s">
        <v>103</v>
      </c>
      <c r="G5340">
        <v>1039</v>
      </c>
      <c r="H5340">
        <v>1</v>
      </c>
      <c r="I5340">
        <v>330</v>
      </c>
      <c r="J5340" t="s">
        <v>37</v>
      </c>
      <c r="K5340" t="s">
        <v>761</v>
      </c>
      <c r="L5340">
        <v>53</v>
      </c>
      <c r="M5340" t="s">
        <v>30</v>
      </c>
      <c r="N5340" t="s">
        <v>73</v>
      </c>
      <c r="O5340">
        <v>101</v>
      </c>
      <c r="P5340" t="s">
        <v>32</v>
      </c>
      <c r="S5340" t="s">
        <v>40</v>
      </c>
      <c r="T5340" t="s">
        <v>41</v>
      </c>
      <c r="U5340">
        <v>330</v>
      </c>
      <c r="Y5340" t="s">
        <v>7990</v>
      </c>
      <c r="AA5340">
        <v>34.192</v>
      </c>
      <c r="AB5340">
        <v>-118.4815</v>
      </c>
      <c r="AC5340">
        <f t="shared" si="83"/>
        <v>0</v>
      </c>
    </row>
    <row r="5341" spans="1:29" x14ac:dyDescent="0.35">
      <c r="A5341">
        <v>200816844</v>
      </c>
      <c r="B5341" s="1">
        <v>44160</v>
      </c>
      <c r="C5341" s="1">
        <v>44156</v>
      </c>
      <c r="D5341">
        <v>1300</v>
      </c>
      <c r="E5341">
        <v>8</v>
      </c>
      <c r="F5341" t="s">
        <v>109</v>
      </c>
      <c r="G5341">
        <v>827</v>
      </c>
      <c r="H5341">
        <v>1</v>
      </c>
      <c r="I5341">
        <v>480</v>
      </c>
      <c r="J5341" t="s">
        <v>44</v>
      </c>
      <c r="K5341" t="s">
        <v>7991</v>
      </c>
      <c r="L5341">
        <v>31</v>
      </c>
      <c r="M5341" t="s">
        <v>30</v>
      </c>
      <c r="N5341" t="s">
        <v>73</v>
      </c>
      <c r="O5341">
        <v>502</v>
      </c>
      <c r="P5341" t="s">
        <v>47</v>
      </c>
      <c r="S5341" t="s">
        <v>40</v>
      </c>
      <c r="T5341" t="s">
        <v>41</v>
      </c>
      <c r="U5341">
        <v>480</v>
      </c>
      <c r="Y5341" t="s">
        <v>7992</v>
      </c>
      <c r="Z5341" t="s">
        <v>7993</v>
      </c>
      <c r="AA5341">
        <v>34.058100000000003</v>
      </c>
      <c r="AB5341">
        <v>-118.4658</v>
      </c>
      <c r="AC5341">
        <f t="shared" si="83"/>
        <v>0</v>
      </c>
    </row>
    <row r="5342" spans="1:29" x14ac:dyDescent="0.35">
      <c r="A5342">
        <v>200404518</v>
      </c>
      <c r="B5342" s="1">
        <v>43844</v>
      </c>
      <c r="C5342" s="1">
        <v>43843</v>
      </c>
      <c r="D5342">
        <v>2020</v>
      </c>
      <c r="E5342">
        <v>4</v>
      </c>
      <c r="F5342" t="s">
        <v>54</v>
      </c>
      <c r="G5342">
        <v>422</v>
      </c>
      <c r="H5342">
        <v>2</v>
      </c>
      <c r="I5342">
        <v>745</v>
      </c>
      <c r="J5342" t="s">
        <v>139</v>
      </c>
      <c r="K5342">
        <v>329</v>
      </c>
      <c r="L5342">
        <v>26</v>
      </c>
      <c r="M5342" t="s">
        <v>30</v>
      </c>
      <c r="N5342" t="s">
        <v>95</v>
      </c>
      <c r="O5342">
        <v>704</v>
      </c>
      <c r="P5342" t="s">
        <v>1204</v>
      </c>
      <c r="S5342" t="s">
        <v>40</v>
      </c>
      <c r="T5342" t="s">
        <v>41</v>
      </c>
      <c r="U5342">
        <v>745</v>
      </c>
      <c r="Y5342" t="s">
        <v>7994</v>
      </c>
      <c r="AA5342">
        <v>34.067599999999999</v>
      </c>
      <c r="AB5342">
        <v>-118.2116</v>
      </c>
      <c r="AC5342">
        <f t="shared" si="83"/>
        <v>0</v>
      </c>
    </row>
    <row r="5343" spans="1:29" x14ac:dyDescent="0.35">
      <c r="A5343">
        <v>200909219</v>
      </c>
      <c r="B5343" s="1">
        <v>43953</v>
      </c>
      <c r="C5343" s="1">
        <v>43953</v>
      </c>
      <c r="D5343">
        <v>1430</v>
      </c>
      <c r="E5343">
        <v>9</v>
      </c>
      <c r="F5343" t="s">
        <v>49</v>
      </c>
      <c r="G5343">
        <v>935</v>
      </c>
      <c r="H5343">
        <v>2</v>
      </c>
      <c r="I5343">
        <v>625</v>
      </c>
      <c r="J5343" t="s">
        <v>628</v>
      </c>
      <c r="K5343">
        <v>406</v>
      </c>
      <c r="L5343">
        <v>63</v>
      </c>
      <c r="M5343" t="s">
        <v>94</v>
      </c>
      <c r="N5343" t="s">
        <v>73</v>
      </c>
      <c r="O5343">
        <v>104</v>
      </c>
      <c r="P5343" t="s">
        <v>201</v>
      </c>
      <c r="Q5343">
        <v>400</v>
      </c>
      <c r="R5343" t="s">
        <v>143</v>
      </c>
      <c r="S5343" t="s">
        <v>33</v>
      </c>
      <c r="T5343" t="s">
        <v>34</v>
      </c>
      <c r="U5343">
        <v>625</v>
      </c>
      <c r="Y5343" t="s">
        <v>6222</v>
      </c>
      <c r="AA5343">
        <v>34.185699999999997</v>
      </c>
      <c r="AB5343">
        <v>-118.4422</v>
      </c>
      <c r="AC5343">
        <f t="shared" si="83"/>
        <v>1</v>
      </c>
    </row>
    <row r="5344" spans="1:29" x14ac:dyDescent="0.35">
      <c r="A5344">
        <v>200105552</v>
      </c>
      <c r="B5344" s="1">
        <v>43853</v>
      </c>
      <c r="C5344" s="1">
        <v>43853</v>
      </c>
      <c r="D5344">
        <v>750</v>
      </c>
      <c r="E5344">
        <v>1</v>
      </c>
      <c r="F5344" t="s">
        <v>36</v>
      </c>
      <c r="G5344">
        <v>122</v>
      </c>
      <c r="H5344">
        <v>2</v>
      </c>
      <c r="I5344">
        <v>860</v>
      </c>
      <c r="J5344" t="s">
        <v>2220</v>
      </c>
      <c r="K5344">
        <v>448</v>
      </c>
      <c r="L5344">
        <v>28</v>
      </c>
      <c r="M5344" t="s">
        <v>94</v>
      </c>
      <c r="N5344" t="s">
        <v>95</v>
      </c>
      <c r="O5344">
        <v>102</v>
      </c>
      <c r="P5344" t="s">
        <v>186</v>
      </c>
      <c r="Q5344">
        <v>400</v>
      </c>
      <c r="R5344" t="s">
        <v>143</v>
      </c>
      <c r="S5344" t="s">
        <v>84</v>
      </c>
      <c r="T5344" t="s">
        <v>85</v>
      </c>
      <c r="U5344">
        <v>860</v>
      </c>
      <c r="Y5344" t="s">
        <v>3299</v>
      </c>
      <c r="Z5344" t="s">
        <v>382</v>
      </c>
      <c r="AA5344">
        <v>34.054400000000001</v>
      </c>
      <c r="AB5344">
        <v>-118.2466</v>
      </c>
      <c r="AC5344">
        <f t="shared" si="83"/>
        <v>0</v>
      </c>
    </row>
    <row r="5345" spans="1:29" x14ac:dyDescent="0.35">
      <c r="A5345">
        <v>200613234</v>
      </c>
      <c r="B5345" s="1">
        <v>44041</v>
      </c>
      <c r="C5345" s="1">
        <v>44041</v>
      </c>
      <c r="D5345">
        <v>910</v>
      </c>
      <c r="E5345">
        <v>6</v>
      </c>
      <c r="F5345" t="s">
        <v>91</v>
      </c>
      <c r="G5345">
        <v>666</v>
      </c>
      <c r="H5345">
        <v>2</v>
      </c>
      <c r="I5345">
        <v>624</v>
      </c>
      <c r="J5345" t="s">
        <v>171</v>
      </c>
      <c r="K5345" t="s">
        <v>7995</v>
      </c>
      <c r="L5345">
        <v>51</v>
      </c>
      <c r="M5345" t="s">
        <v>94</v>
      </c>
      <c r="N5345" t="s">
        <v>95</v>
      </c>
      <c r="O5345">
        <v>101</v>
      </c>
      <c r="P5345" t="s">
        <v>32</v>
      </c>
      <c r="Q5345">
        <v>400</v>
      </c>
      <c r="R5345" t="s">
        <v>143</v>
      </c>
      <c r="S5345" t="s">
        <v>40</v>
      </c>
      <c r="T5345" t="s">
        <v>41</v>
      </c>
      <c r="U5345">
        <v>624</v>
      </c>
      <c r="Y5345" t="s">
        <v>7996</v>
      </c>
      <c r="AA5345">
        <v>34.092599999999997</v>
      </c>
      <c r="AB5345">
        <v>-118.3266</v>
      </c>
      <c r="AC5345">
        <f t="shared" si="83"/>
        <v>0</v>
      </c>
    </row>
    <row r="5346" spans="1:29" x14ac:dyDescent="0.35">
      <c r="A5346">
        <v>201206461</v>
      </c>
      <c r="B5346" s="1">
        <v>43865</v>
      </c>
      <c r="C5346" s="1">
        <v>43865</v>
      </c>
      <c r="D5346">
        <v>700</v>
      </c>
      <c r="E5346">
        <v>12</v>
      </c>
      <c r="F5346" t="s">
        <v>68</v>
      </c>
      <c r="G5346">
        <v>1269</v>
      </c>
      <c r="H5346">
        <v>2</v>
      </c>
      <c r="I5346">
        <v>930</v>
      </c>
      <c r="J5346" t="s">
        <v>339</v>
      </c>
      <c r="K5346" t="s">
        <v>7997</v>
      </c>
      <c r="L5346">
        <v>39</v>
      </c>
      <c r="M5346" t="s">
        <v>94</v>
      </c>
      <c r="N5346" t="s">
        <v>95</v>
      </c>
      <c r="O5346">
        <v>501</v>
      </c>
      <c r="P5346" t="s">
        <v>164</v>
      </c>
      <c r="Q5346">
        <v>511</v>
      </c>
      <c r="R5346" t="s">
        <v>151</v>
      </c>
      <c r="S5346" t="s">
        <v>40</v>
      </c>
      <c r="T5346" t="s">
        <v>41</v>
      </c>
      <c r="U5346">
        <v>930</v>
      </c>
      <c r="Y5346" t="s">
        <v>7998</v>
      </c>
      <c r="AA5346">
        <v>33.964700000000001</v>
      </c>
      <c r="AB5346">
        <v>-118.2651</v>
      </c>
      <c r="AC5346">
        <f t="shared" si="83"/>
        <v>0</v>
      </c>
    </row>
    <row r="5347" spans="1:29" x14ac:dyDescent="0.35">
      <c r="A5347">
        <v>201106042</v>
      </c>
      <c r="B5347" s="1">
        <v>43876</v>
      </c>
      <c r="C5347" s="1">
        <v>43875</v>
      </c>
      <c r="D5347">
        <v>2230</v>
      </c>
      <c r="E5347">
        <v>11</v>
      </c>
      <c r="F5347" t="s">
        <v>64</v>
      </c>
      <c r="G5347">
        <v>1162</v>
      </c>
      <c r="H5347">
        <v>2</v>
      </c>
      <c r="I5347">
        <v>946</v>
      </c>
      <c r="J5347" t="s">
        <v>125</v>
      </c>
      <c r="K5347" t="s">
        <v>7999</v>
      </c>
      <c r="L5347">
        <v>21</v>
      </c>
      <c r="M5347" t="s">
        <v>30</v>
      </c>
      <c r="N5347" t="s">
        <v>95</v>
      </c>
      <c r="O5347">
        <v>116</v>
      </c>
      <c r="P5347" t="s">
        <v>702</v>
      </c>
      <c r="S5347" t="s">
        <v>40</v>
      </c>
      <c r="T5347" t="s">
        <v>41</v>
      </c>
      <c r="U5347">
        <v>946</v>
      </c>
      <c r="Y5347" t="s">
        <v>1611</v>
      </c>
      <c r="AA5347">
        <v>34.095599999999997</v>
      </c>
      <c r="AB5347">
        <v>-118.29179999999999</v>
      </c>
      <c r="AC5347">
        <f t="shared" si="83"/>
        <v>0</v>
      </c>
    </row>
    <row r="5348" spans="1:29" x14ac:dyDescent="0.35">
      <c r="A5348">
        <v>200613723</v>
      </c>
      <c r="B5348" s="1">
        <v>44052</v>
      </c>
      <c r="C5348" s="1">
        <v>44052</v>
      </c>
      <c r="D5348">
        <v>1320</v>
      </c>
      <c r="E5348">
        <v>6</v>
      </c>
      <c r="F5348" t="s">
        <v>91</v>
      </c>
      <c r="G5348">
        <v>669</v>
      </c>
      <c r="H5348">
        <v>2</v>
      </c>
      <c r="I5348">
        <v>624</v>
      </c>
      <c r="J5348" t="s">
        <v>171</v>
      </c>
      <c r="K5348" t="s">
        <v>1348</v>
      </c>
      <c r="L5348">
        <v>25</v>
      </c>
      <c r="M5348" t="s">
        <v>30</v>
      </c>
      <c r="N5348" t="s">
        <v>31</v>
      </c>
      <c r="O5348">
        <v>102</v>
      </c>
      <c r="P5348" t="s">
        <v>186</v>
      </c>
      <c r="Q5348">
        <v>400</v>
      </c>
      <c r="R5348" t="s">
        <v>143</v>
      </c>
      <c r="S5348" t="s">
        <v>84</v>
      </c>
      <c r="T5348" t="s">
        <v>85</v>
      </c>
      <c r="U5348">
        <v>624</v>
      </c>
      <c r="Y5348" t="s">
        <v>8000</v>
      </c>
      <c r="AA5348">
        <v>34.093400000000003</v>
      </c>
      <c r="AB5348">
        <v>-118.30249999999999</v>
      </c>
      <c r="AC5348">
        <f t="shared" si="83"/>
        <v>0</v>
      </c>
    </row>
    <row r="5349" spans="1:29" x14ac:dyDescent="0.35">
      <c r="A5349">
        <v>201016227</v>
      </c>
      <c r="B5349" s="1">
        <v>44183</v>
      </c>
      <c r="C5349" s="1">
        <v>44183</v>
      </c>
      <c r="D5349">
        <v>1300</v>
      </c>
      <c r="E5349">
        <v>10</v>
      </c>
      <c r="F5349" t="s">
        <v>103</v>
      </c>
      <c r="G5349">
        <v>1023</v>
      </c>
      <c r="H5349">
        <v>2</v>
      </c>
      <c r="I5349">
        <v>900</v>
      </c>
      <c r="J5349" t="s">
        <v>197</v>
      </c>
      <c r="K5349" t="s">
        <v>8001</v>
      </c>
      <c r="L5349">
        <v>36</v>
      </c>
      <c r="M5349" t="s">
        <v>30</v>
      </c>
      <c r="N5349" t="s">
        <v>163</v>
      </c>
      <c r="O5349">
        <v>108</v>
      </c>
      <c r="P5349" t="s">
        <v>105</v>
      </c>
      <c r="S5349" t="s">
        <v>84</v>
      </c>
      <c r="T5349" t="s">
        <v>85</v>
      </c>
      <c r="U5349">
        <v>900</v>
      </c>
      <c r="Y5349" t="s">
        <v>8002</v>
      </c>
      <c r="AA5349">
        <v>34.193800000000003</v>
      </c>
      <c r="AB5349">
        <v>-118.54810000000001</v>
      </c>
      <c r="AC5349">
        <f t="shared" si="83"/>
        <v>0</v>
      </c>
    </row>
    <row r="5350" spans="1:29" x14ac:dyDescent="0.35">
      <c r="A5350">
        <v>200918182</v>
      </c>
      <c r="B5350" s="1">
        <v>44172</v>
      </c>
      <c r="C5350" s="1">
        <v>44172</v>
      </c>
      <c r="D5350">
        <v>1235</v>
      </c>
      <c r="E5350">
        <v>9</v>
      </c>
      <c r="F5350" t="s">
        <v>49</v>
      </c>
      <c r="G5350">
        <v>904</v>
      </c>
      <c r="H5350">
        <v>2</v>
      </c>
      <c r="I5350">
        <v>740</v>
      </c>
      <c r="J5350" t="s">
        <v>224</v>
      </c>
      <c r="K5350" t="s">
        <v>239</v>
      </c>
      <c r="L5350">
        <v>29</v>
      </c>
      <c r="M5350" t="s">
        <v>30</v>
      </c>
      <c r="N5350" t="s">
        <v>95</v>
      </c>
      <c r="O5350">
        <v>502</v>
      </c>
      <c r="P5350" t="s">
        <v>47</v>
      </c>
      <c r="S5350" t="s">
        <v>40</v>
      </c>
      <c r="T5350" t="s">
        <v>41</v>
      </c>
      <c r="U5350">
        <v>740</v>
      </c>
      <c r="Y5350" t="s">
        <v>8003</v>
      </c>
      <c r="AA5350">
        <v>34.208500000000001</v>
      </c>
      <c r="AB5350">
        <v>-118.462</v>
      </c>
      <c r="AC5350">
        <f t="shared" si="83"/>
        <v>0</v>
      </c>
    </row>
    <row r="5351" spans="1:29" x14ac:dyDescent="0.35">
      <c r="A5351">
        <v>200121295</v>
      </c>
      <c r="B5351" s="1">
        <v>44155</v>
      </c>
      <c r="C5351" s="1">
        <v>44154</v>
      </c>
      <c r="D5351">
        <v>1700</v>
      </c>
      <c r="E5351">
        <v>1</v>
      </c>
      <c r="F5351" t="s">
        <v>36</v>
      </c>
      <c r="G5351">
        <v>174</v>
      </c>
      <c r="H5351">
        <v>1</v>
      </c>
      <c r="I5351">
        <v>761</v>
      </c>
      <c r="J5351" t="s">
        <v>403</v>
      </c>
      <c r="K5351" t="s">
        <v>8004</v>
      </c>
      <c r="L5351">
        <v>27</v>
      </c>
      <c r="M5351" t="s">
        <v>30</v>
      </c>
      <c r="N5351" t="s">
        <v>73</v>
      </c>
      <c r="O5351">
        <v>102</v>
      </c>
      <c r="P5351" t="s">
        <v>186</v>
      </c>
      <c r="Q5351">
        <v>200</v>
      </c>
      <c r="R5351" t="s">
        <v>663</v>
      </c>
      <c r="S5351" t="s">
        <v>84</v>
      </c>
      <c r="T5351" t="s">
        <v>85</v>
      </c>
      <c r="U5351">
        <v>761</v>
      </c>
      <c r="Y5351" t="s">
        <v>1784</v>
      </c>
      <c r="AA5351">
        <v>34.043700000000001</v>
      </c>
      <c r="AB5351">
        <v>-118.2518</v>
      </c>
      <c r="AC5351">
        <f t="shared" si="83"/>
        <v>0</v>
      </c>
    </row>
    <row r="5352" spans="1:29" x14ac:dyDescent="0.35">
      <c r="A5352">
        <v>200105316</v>
      </c>
      <c r="B5352" s="1">
        <v>43849</v>
      </c>
      <c r="C5352" s="1">
        <v>43849</v>
      </c>
      <c r="D5352">
        <v>1945</v>
      </c>
      <c r="E5352">
        <v>1</v>
      </c>
      <c r="F5352" t="s">
        <v>36</v>
      </c>
      <c r="G5352">
        <v>164</v>
      </c>
      <c r="H5352">
        <v>2</v>
      </c>
      <c r="I5352">
        <v>624</v>
      </c>
      <c r="J5352" t="s">
        <v>171</v>
      </c>
      <c r="K5352" t="s">
        <v>8005</v>
      </c>
      <c r="L5352">
        <v>31</v>
      </c>
      <c r="M5352" t="s">
        <v>94</v>
      </c>
      <c r="N5352" t="s">
        <v>173</v>
      </c>
      <c r="O5352">
        <v>502</v>
      </c>
      <c r="P5352" t="s">
        <v>47</v>
      </c>
      <c r="Q5352">
        <v>400</v>
      </c>
      <c r="R5352" t="s">
        <v>143</v>
      </c>
      <c r="S5352" t="s">
        <v>84</v>
      </c>
      <c r="T5352" t="s">
        <v>85</v>
      </c>
      <c r="U5352">
        <v>624</v>
      </c>
      <c r="Y5352" t="s">
        <v>3621</v>
      </c>
      <c r="AA5352">
        <v>34.044600000000003</v>
      </c>
      <c r="AB5352">
        <v>-118.25069999999999</v>
      </c>
      <c r="AC5352">
        <f t="shared" si="83"/>
        <v>0</v>
      </c>
    </row>
    <row r="5353" spans="1:29" x14ac:dyDescent="0.35">
      <c r="A5353">
        <v>200316235</v>
      </c>
      <c r="B5353" s="1">
        <v>44067</v>
      </c>
      <c r="C5353" s="1">
        <v>44061</v>
      </c>
      <c r="D5353">
        <v>2230</v>
      </c>
      <c r="E5353">
        <v>3</v>
      </c>
      <c r="F5353" t="s">
        <v>43</v>
      </c>
      <c r="G5353">
        <v>336</v>
      </c>
      <c r="H5353">
        <v>2</v>
      </c>
      <c r="I5353">
        <v>740</v>
      </c>
      <c r="J5353" t="s">
        <v>224</v>
      </c>
      <c r="K5353" t="s">
        <v>8006</v>
      </c>
      <c r="L5353">
        <v>0</v>
      </c>
      <c r="M5353" t="s">
        <v>46</v>
      </c>
      <c r="N5353" t="s">
        <v>46</v>
      </c>
      <c r="O5353">
        <v>210</v>
      </c>
      <c r="P5353" t="s">
        <v>183</v>
      </c>
      <c r="S5353" t="s">
        <v>40</v>
      </c>
      <c r="T5353" t="s">
        <v>41</v>
      </c>
      <c r="U5353">
        <v>740</v>
      </c>
      <c r="Y5353" t="s">
        <v>8007</v>
      </c>
      <c r="AA5353">
        <v>34.028199999999998</v>
      </c>
      <c r="AB5353">
        <v>-118.3133</v>
      </c>
      <c r="AC5353">
        <f t="shared" si="83"/>
        <v>0</v>
      </c>
    </row>
    <row r="5354" spans="1:29" x14ac:dyDescent="0.35">
      <c r="A5354">
        <v>200713567</v>
      </c>
      <c r="B5354" s="1">
        <v>44080</v>
      </c>
      <c r="C5354" s="1">
        <v>44080</v>
      </c>
      <c r="D5354">
        <v>855</v>
      </c>
      <c r="E5354">
        <v>7</v>
      </c>
      <c r="F5354" t="s">
        <v>28</v>
      </c>
      <c r="G5354">
        <v>722</v>
      </c>
      <c r="H5354">
        <v>1</v>
      </c>
      <c r="I5354">
        <v>310</v>
      </c>
      <c r="J5354" t="s">
        <v>71</v>
      </c>
      <c r="K5354" t="s">
        <v>2518</v>
      </c>
      <c r="L5354">
        <v>33</v>
      </c>
      <c r="M5354" t="s">
        <v>30</v>
      </c>
      <c r="N5354" t="s">
        <v>73</v>
      </c>
      <c r="O5354">
        <v>210</v>
      </c>
      <c r="P5354" t="s">
        <v>183</v>
      </c>
      <c r="S5354" t="s">
        <v>40</v>
      </c>
      <c r="T5354" t="s">
        <v>41</v>
      </c>
      <c r="U5354">
        <v>310</v>
      </c>
      <c r="Y5354" t="s">
        <v>4405</v>
      </c>
      <c r="AA5354">
        <v>34.073</v>
      </c>
      <c r="AB5354">
        <v>-118.3732</v>
      </c>
      <c r="AC5354">
        <f t="shared" si="83"/>
        <v>0</v>
      </c>
    </row>
    <row r="5355" spans="1:29" x14ac:dyDescent="0.35">
      <c r="A5355">
        <v>200404334</v>
      </c>
      <c r="B5355" s="1">
        <v>43839</v>
      </c>
      <c r="C5355" s="1">
        <v>43839</v>
      </c>
      <c r="D5355">
        <v>1555</v>
      </c>
      <c r="E5355">
        <v>4</v>
      </c>
      <c r="F5355" t="s">
        <v>54</v>
      </c>
      <c r="G5355">
        <v>409</v>
      </c>
      <c r="H5355">
        <v>1</v>
      </c>
      <c r="I5355">
        <v>330</v>
      </c>
      <c r="J5355" t="s">
        <v>37</v>
      </c>
      <c r="K5355" t="s">
        <v>8008</v>
      </c>
      <c r="L5355">
        <v>46</v>
      </c>
      <c r="M5355" t="s">
        <v>30</v>
      </c>
      <c r="N5355" t="s">
        <v>95</v>
      </c>
      <c r="O5355">
        <v>101</v>
      </c>
      <c r="P5355" t="s">
        <v>32</v>
      </c>
      <c r="S5355" t="s">
        <v>40</v>
      </c>
      <c r="T5355" t="s">
        <v>41</v>
      </c>
      <c r="U5355">
        <v>330</v>
      </c>
      <c r="Y5355" t="s">
        <v>8009</v>
      </c>
      <c r="AA5355">
        <v>34.095500000000001</v>
      </c>
      <c r="AB5355">
        <v>-118.1574</v>
      </c>
      <c r="AC5355">
        <f t="shared" si="83"/>
        <v>0</v>
      </c>
    </row>
    <row r="5356" spans="1:29" x14ac:dyDescent="0.35">
      <c r="A5356">
        <v>200116943</v>
      </c>
      <c r="B5356" s="1">
        <v>44068</v>
      </c>
      <c r="C5356" s="1">
        <v>44047</v>
      </c>
      <c r="D5356">
        <v>1800</v>
      </c>
      <c r="E5356">
        <v>1</v>
      </c>
      <c r="F5356" t="s">
        <v>36</v>
      </c>
      <c r="G5356">
        <v>182</v>
      </c>
      <c r="H5356">
        <v>1</v>
      </c>
      <c r="I5356">
        <v>331</v>
      </c>
      <c r="J5356" t="s">
        <v>233</v>
      </c>
      <c r="K5356" t="s">
        <v>8010</v>
      </c>
      <c r="L5356">
        <v>24</v>
      </c>
      <c r="M5356" t="s">
        <v>30</v>
      </c>
      <c r="N5356" t="s">
        <v>73</v>
      </c>
      <c r="O5356">
        <v>123</v>
      </c>
      <c r="P5356" t="s">
        <v>290</v>
      </c>
      <c r="S5356" t="s">
        <v>40</v>
      </c>
      <c r="T5356" t="s">
        <v>41</v>
      </c>
      <c r="U5356">
        <v>331</v>
      </c>
      <c r="Y5356" t="s">
        <v>2357</v>
      </c>
      <c r="AA5356">
        <v>34.039700000000003</v>
      </c>
      <c r="AB5356">
        <v>-118.2637</v>
      </c>
      <c r="AC5356">
        <f t="shared" si="83"/>
        <v>0</v>
      </c>
    </row>
    <row r="5357" spans="1:29" x14ac:dyDescent="0.35">
      <c r="A5357">
        <v>201306223</v>
      </c>
      <c r="B5357" s="1">
        <v>43868</v>
      </c>
      <c r="C5357" s="1">
        <v>43867</v>
      </c>
      <c r="D5357">
        <v>2200</v>
      </c>
      <c r="E5357">
        <v>13</v>
      </c>
      <c r="F5357" t="s">
        <v>62</v>
      </c>
      <c r="G5357">
        <v>1364</v>
      </c>
      <c r="H5357">
        <v>1</v>
      </c>
      <c r="I5357">
        <v>310</v>
      </c>
      <c r="J5357" t="s">
        <v>71</v>
      </c>
      <c r="K5357" t="s">
        <v>8011</v>
      </c>
      <c r="L5357">
        <v>0</v>
      </c>
      <c r="M5357" t="s">
        <v>30</v>
      </c>
      <c r="N5357" t="s">
        <v>95</v>
      </c>
      <c r="O5357">
        <v>720</v>
      </c>
      <c r="P5357" t="s">
        <v>767</v>
      </c>
      <c r="S5357" t="s">
        <v>40</v>
      </c>
      <c r="T5357" t="s">
        <v>41</v>
      </c>
      <c r="U5357">
        <v>310</v>
      </c>
      <c r="Y5357" t="s">
        <v>8012</v>
      </c>
      <c r="AA5357">
        <v>34.000799999999998</v>
      </c>
      <c r="AB5357">
        <v>-118.2565</v>
      </c>
      <c r="AC5357">
        <f t="shared" si="83"/>
        <v>0</v>
      </c>
    </row>
    <row r="5358" spans="1:29" x14ac:dyDescent="0.35">
      <c r="A5358">
        <v>200318904</v>
      </c>
      <c r="B5358" s="1">
        <v>44119</v>
      </c>
      <c r="C5358" s="1">
        <v>44116</v>
      </c>
      <c r="D5358">
        <v>1100</v>
      </c>
      <c r="E5358">
        <v>3</v>
      </c>
      <c r="F5358" t="s">
        <v>43</v>
      </c>
      <c r="G5358">
        <v>333</v>
      </c>
      <c r="H5358">
        <v>2</v>
      </c>
      <c r="I5358">
        <v>662</v>
      </c>
      <c r="J5358" t="s">
        <v>191</v>
      </c>
      <c r="K5358">
        <v>701</v>
      </c>
      <c r="L5358">
        <v>64</v>
      </c>
      <c r="M5358" t="s">
        <v>30</v>
      </c>
      <c r="N5358" t="s">
        <v>163</v>
      </c>
      <c r="O5358">
        <v>501</v>
      </c>
      <c r="P5358" t="s">
        <v>164</v>
      </c>
      <c r="S5358" t="s">
        <v>40</v>
      </c>
      <c r="T5358" t="s">
        <v>41</v>
      </c>
      <c r="U5358">
        <v>662</v>
      </c>
      <c r="Y5358" t="s">
        <v>8013</v>
      </c>
      <c r="AA5358">
        <v>34.0261</v>
      </c>
      <c r="AB5358">
        <v>-118.3374</v>
      </c>
      <c r="AC5358">
        <f t="shared" si="83"/>
        <v>0</v>
      </c>
    </row>
    <row r="5359" spans="1:29" x14ac:dyDescent="0.35">
      <c r="A5359">
        <v>200611501</v>
      </c>
      <c r="B5359" s="1">
        <v>43999</v>
      </c>
      <c r="C5359" s="1">
        <v>43996</v>
      </c>
      <c r="D5359">
        <v>30</v>
      </c>
      <c r="E5359">
        <v>6</v>
      </c>
      <c r="F5359" t="s">
        <v>91</v>
      </c>
      <c r="G5359">
        <v>666</v>
      </c>
      <c r="H5359">
        <v>1</v>
      </c>
      <c r="I5359">
        <v>510</v>
      </c>
      <c r="J5359" t="s">
        <v>29</v>
      </c>
      <c r="L5359">
        <v>0</v>
      </c>
      <c r="O5359">
        <v>101</v>
      </c>
      <c r="P5359" t="s">
        <v>32</v>
      </c>
      <c r="S5359" t="s">
        <v>40</v>
      </c>
      <c r="T5359" t="s">
        <v>41</v>
      </c>
      <c r="U5359">
        <v>510</v>
      </c>
      <c r="Y5359" t="s">
        <v>3113</v>
      </c>
      <c r="Z5359" t="s">
        <v>1767</v>
      </c>
      <c r="AA5359">
        <v>34.092599999999997</v>
      </c>
      <c r="AB5359">
        <v>-118.33320000000001</v>
      </c>
      <c r="AC5359">
        <f t="shared" si="83"/>
        <v>0</v>
      </c>
    </row>
    <row r="5360" spans="1:29" x14ac:dyDescent="0.35">
      <c r="A5360">
        <v>200400648</v>
      </c>
      <c r="B5360" s="1">
        <v>43890</v>
      </c>
      <c r="C5360" s="1">
        <v>43890</v>
      </c>
      <c r="D5360">
        <v>1500</v>
      </c>
      <c r="E5360">
        <v>4</v>
      </c>
      <c r="F5360" t="s">
        <v>54</v>
      </c>
      <c r="G5360">
        <v>463</v>
      </c>
      <c r="H5360">
        <v>2</v>
      </c>
      <c r="I5360">
        <v>740</v>
      </c>
      <c r="J5360" t="s">
        <v>224</v>
      </c>
      <c r="K5360" t="s">
        <v>5965</v>
      </c>
      <c r="L5360">
        <v>49</v>
      </c>
      <c r="M5360" t="s">
        <v>94</v>
      </c>
      <c r="N5360" t="s">
        <v>95</v>
      </c>
      <c r="O5360">
        <v>101</v>
      </c>
      <c r="P5360" t="s">
        <v>32</v>
      </c>
      <c r="S5360" t="s">
        <v>84</v>
      </c>
      <c r="T5360" t="s">
        <v>85</v>
      </c>
      <c r="U5360">
        <v>740</v>
      </c>
      <c r="Y5360" t="s">
        <v>8014</v>
      </c>
      <c r="AA5360">
        <v>34.046399999999998</v>
      </c>
      <c r="AB5360">
        <v>-118.2144</v>
      </c>
      <c r="AC5360">
        <f t="shared" si="83"/>
        <v>0</v>
      </c>
    </row>
    <row r="5361" spans="1:29" x14ac:dyDescent="0.35">
      <c r="A5361">
        <v>200205740</v>
      </c>
      <c r="B5361" s="1">
        <v>43866</v>
      </c>
      <c r="C5361" s="1">
        <v>43862</v>
      </c>
      <c r="D5361">
        <v>1430</v>
      </c>
      <c r="E5361">
        <v>2</v>
      </c>
      <c r="F5361" t="s">
        <v>56</v>
      </c>
      <c r="G5361">
        <v>205</v>
      </c>
      <c r="H5361">
        <v>1</v>
      </c>
      <c r="I5361">
        <v>330</v>
      </c>
      <c r="J5361" t="s">
        <v>37</v>
      </c>
      <c r="K5361" t="s">
        <v>8015</v>
      </c>
      <c r="L5361">
        <v>30</v>
      </c>
      <c r="M5361" t="s">
        <v>94</v>
      </c>
      <c r="N5361" t="s">
        <v>73</v>
      </c>
      <c r="O5361">
        <v>101</v>
      </c>
      <c r="P5361" t="s">
        <v>32</v>
      </c>
      <c r="S5361" t="s">
        <v>40</v>
      </c>
      <c r="T5361" t="s">
        <v>41</v>
      </c>
      <c r="U5361">
        <v>330</v>
      </c>
      <c r="Y5361" t="s">
        <v>2118</v>
      </c>
      <c r="AA5361">
        <v>34.082500000000003</v>
      </c>
      <c r="AB5361">
        <v>-118.2753</v>
      </c>
      <c r="AC5361">
        <f t="shared" si="83"/>
        <v>0</v>
      </c>
    </row>
    <row r="5362" spans="1:29" x14ac:dyDescent="0.35">
      <c r="A5362">
        <v>200707846</v>
      </c>
      <c r="B5362" s="1">
        <v>43918</v>
      </c>
      <c r="C5362" s="1">
        <v>43918</v>
      </c>
      <c r="D5362">
        <v>600</v>
      </c>
      <c r="E5362">
        <v>7</v>
      </c>
      <c r="F5362" t="s">
        <v>28</v>
      </c>
      <c r="G5362">
        <v>773</v>
      </c>
      <c r="H5362">
        <v>2</v>
      </c>
      <c r="I5362">
        <v>626</v>
      </c>
      <c r="J5362" t="s">
        <v>141</v>
      </c>
      <c r="K5362" t="s">
        <v>8016</v>
      </c>
      <c r="L5362">
        <v>39</v>
      </c>
      <c r="M5362" t="s">
        <v>94</v>
      </c>
      <c r="N5362" t="s">
        <v>95</v>
      </c>
      <c r="O5362">
        <v>501</v>
      </c>
      <c r="P5362" t="s">
        <v>164</v>
      </c>
      <c r="Q5362">
        <v>400</v>
      </c>
      <c r="R5362" t="s">
        <v>143</v>
      </c>
      <c r="S5362" t="s">
        <v>84</v>
      </c>
      <c r="T5362" t="s">
        <v>85</v>
      </c>
      <c r="U5362">
        <v>626</v>
      </c>
      <c r="Y5362" t="s">
        <v>8017</v>
      </c>
      <c r="AA5362">
        <v>34.043599999999998</v>
      </c>
      <c r="AB5362">
        <v>-118.35129999999999</v>
      </c>
      <c r="AC5362">
        <f t="shared" si="83"/>
        <v>0</v>
      </c>
    </row>
    <row r="5363" spans="1:29" x14ac:dyDescent="0.35">
      <c r="A5363">
        <v>201112070</v>
      </c>
      <c r="B5363" s="1">
        <v>44043</v>
      </c>
      <c r="C5363" s="1">
        <v>44043</v>
      </c>
      <c r="D5363">
        <v>2120</v>
      </c>
      <c r="E5363">
        <v>11</v>
      </c>
      <c r="F5363" t="s">
        <v>64</v>
      </c>
      <c r="G5363">
        <v>1172</v>
      </c>
      <c r="H5363">
        <v>1</v>
      </c>
      <c r="I5363">
        <v>420</v>
      </c>
      <c r="J5363" t="s">
        <v>352</v>
      </c>
      <c r="K5363" t="s">
        <v>5648</v>
      </c>
      <c r="L5363">
        <v>30</v>
      </c>
      <c r="M5363" t="s">
        <v>94</v>
      </c>
      <c r="N5363" t="s">
        <v>173</v>
      </c>
      <c r="O5363">
        <v>108</v>
      </c>
      <c r="P5363" t="s">
        <v>105</v>
      </c>
      <c r="S5363" t="s">
        <v>40</v>
      </c>
      <c r="T5363" t="s">
        <v>41</v>
      </c>
      <c r="U5363">
        <v>420</v>
      </c>
      <c r="Y5363" t="s">
        <v>61</v>
      </c>
      <c r="Z5363" t="s">
        <v>8018</v>
      </c>
      <c r="AA5363">
        <v>34.082999999999998</v>
      </c>
      <c r="AB5363">
        <v>-118.26009999999999</v>
      </c>
      <c r="AC5363">
        <f t="shared" si="83"/>
        <v>0</v>
      </c>
    </row>
    <row r="5364" spans="1:29" x14ac:dyDescent="0.35">
      <c r="A5364">
        <v>200516762</v>
      </c>
      <c r="B5364" s="1">
        <v>44152</v>
      </c>
      <c r="C5364" s="1">
        <v>44152</v>
      </c>
      <c r="D5364">
        <v>1740</v>
      </c>
      <c r="E5364">
        <v>5</v>
      </c>
      <c r="F5364" t="s">
        <v>98</v>
      </c>
      <c r="G5364">
        <v>522</v>
      </c>
      <c r="H5364">
        <v>2</v>
      </c>
      <c r="I5364">
        <v>900</v>
      </c>
      <c r="J5364" t="s">
        <v>197</v>
      </c>
      <c r="K5364" t="s">
        <v>8019</v>
      </c>
      <c r="L5364">
        <v>26</v>
      </c>
      <c r="M5364" t="s">
        <v>94</v>
      </c>
      <c r="N5364" t="s">
        <v>95</v>
      </c>
      <c r="O5364">
        <v>501</v>
      </c>
      <c r="P5364" t="s">
        <v>164</v>
      </c>
      <c r="S5364" t="s">
        <v>84</v>
      </c>
      <c r="T5364" t="s">
        <v>85</v>
      </c>
      <c r="U5364">
        <v>900</v>
      </c>
      <c r="Y5364" t="s">
        <v>8020</v>
      </c>
      <c r="AA5364">
        <v>33.782400000000003</v>
      </c>
      <c r="AB5364">
        <v>-118.2719</v>
      </c>
      <c r="AC5364">
        <f t="shared" si="83"/>
        <v>0</v>
      </c>
    </row>
    <row r="5365" spans="1:29" x14ac:dyDescent="0.35">
      <c r="A5365">
        <v>200708440</v>
      </c>
      <c r="B5365" s="1">
        <v>43941</v>
      </c>
      <c r="C5365" s="1">
        <v>43927</v>
      </c>
      <c r="D5365">
        <v>1930</v>
      </c>
      <c r="E5365">
        <v>7</v>
      </c>
      <c r="F5365" t="s">
        <v>28</v>
      </c>
      <c r="G5365">
        <v>753</v>
      </c>
      <c r="H5365">
        <v>2</v>
      </c>
      <c r="I5365">
        <v>740</v>
      </c>
      <c r="J5365" t="s">
        <v>224</v>
      </c>
      <c r="K5365" t="s">
        <v>1530</v>
      </c>
      <c r="L5365">
        <v>29</v>
      </c>
      <c r="M5365" t="s">
        <v>94</v>
      </c>
      <c r="N5365" t="s">
        <v>173</v>
      </c>
      <c r="O5365">
        <v>103</v>
      </c>
      <c r="P5365" t="s">
        <v>146</v>
      </c>
      <c r="S5365" t="s">
        <v>40</v>
      </c>
      <c r="T5365" t="s">
        <v>41</v>
      </c>
      <c r="U5365">
        <v>740</v>
      </c>
      <c r="Y5365" t="s">
        <v>8021</v>
      </c>
      <c r="AA5365">
        <v>34.058199999999999</v>
      </c>
      <c r="AB5365">
        <v>-118.3638</v>
      </c>
      <c r="AC5365">
        <f t="shared" si="83"/>
        <v>0</v>
      </c>
    </row>
    <row r="5366" spans="1:29" x14ac:dyDescent="0.35">
      <c r="A5366">
        <v>201223850</v>
      </c>
      <c r="B5366" s="1">
        <v>44138</v>
      </c>
      <c r="C5366" s="1">
        <v>44131</v>
      </c>
      <c r="D5366">
        <v>1530</v>
      </c>
      <c r="E5366">
        <v>12</v>
      </c>
      <c r="F5366" t="s">
        <v>68</v>
      </c>
      <c r="G5366">
        <v>1233</v>
      </c>
      <c r="H5366">
        <v>1</v>
      </c>
      <c r="I5366">
        <v>331</v>
      </c>
      <c r="J5366" t="s">
        <v>233</v>
      </c>
      <c r="K5366" t="s">
        <v>8022</v>
      </c>
      <c r="L5366">
        <v>0</v>
      </c>
      <c r="M5366" t="s">
        <v>46</v>
      </c>
      <c r="N5366" t="s">
        <v>46</v>
      </c>
      <c r="O5366">
        <v>108</v>
      </c>
      <c r="P5366" t="s">
        <v>105</v>
      </c>
      <c r="S5366" t="s">
        <v>40</v>
      </c>
      <c r="T5366" t="s">
        <v>41</v>
      </c>
      <c r="U5366">
        <v>331</v>
      </c>
      <c r="Y5366" t="s">
        <v>5206</v>
      </c>
      <c r="AA5366">
        <v>33.986199999999997</v>
      </c>
      <c r="AB5366">
        <v>-118.3111</v>
      </c>
      <c r="AC5366">
        <f t="shared" si="83"/>
        <v>0</v>
      </c>
    </row>
    <row r="5367" spans="1:29" x14ac:dyDescent="0.35">
      <c r="A5367">
        <v>200413090</v>
      </c>
      <c r="B5367" s="1">
        <v>44098</v>
      </c>
      <c r="C5367" s="1">
        <v>44098</v>
      </c>
      <c r="D5367">
        <v>300</v>
      </c>
      <c r="E5367">
        <v>4</v>
      </c>
      <c r="F5367" t="s">
        <v>54</v>
      </c>
      <c r="G5367">
        <v>491</v>
      </c>
      <c r="H5367">
        <v>1</v>
      </c>
      <c r="I5367">
        <v>230</v>
      </c>
      <c r="J5367" t="s">
        <v>161</v>
      </c>
      <c r="K5367" t="s">
        <v>8023</v>
      </c>
      <c r="L5367">
        <v>0</v>
      </c>
      <c r="M5367" t="s">
        <v>30</v>
      </c>
      <c r="N5367" t="s">
        <v>95</v>
      </c>
      <c r="O5367">
        <v>101</v>
      </c>
      <c r="P5367" t="s">
        <v>32</v>
      </c>
      <c r="Q5367">
        <v>106</v>
      </c>
      <c r="R5367" t="s">
        <v>592</v>
      </c>
      <c r="S5367" t="s">
        <v>40</v>
      </c>
      <c r="T5367" t="s">
        <v>41</v>
      </c>
      <c r="U5367">
        <v>230</v>
      </c>
      <c r="Y5367" t="s">
        <v>1087</v>
      </c>
      <c r="Z5367" t="s">
        <v>999</v>
      </c>
      <c r="AA5367">
        <v>34.017299999999999</v>
      </c>
      <c r="AB5367">
        <v>-118.22</v>
      </c>
      <c r="AC5367">
        <f t="shared" si="83"/>
        <v>0</v>
      </c>
    </row>
    <row r="5368" spans="1:29" x14ac:dyDescent="0.35">
      <c r="A5368">
        <v>201013447</v>
      </c>
      <c r="B5368" s="1">
        <v>44099</v>
      </c>
      <c r="C5368" s="1">
        <v>44099</v>
      </c>
      <c r="D5368">
        <v>2220</v>
      </c>
      <c r="E5368">
        <v>10</v>
      </c>
      <c r="F5368" t="s">
        <v>103</v>
      </c>
      <c r="G5368">
        <v>1039</v>
      </c>
      <c r="H5368">
        <v>2</v>
      </c>
      <c r="I5368">
        <v>624</v>
      </c>
      <c r="J5368" t="s">
        <v>171</v>
      </c>
      <c r="K5368" t="s">
        <v>8024</v>
      </c>
      <c r="L5368">
        <v>44</v>
      </c>
      <c r="M5368" t="s">
        <v>30</v>
      </c>
      <c r="N5368" t="s">
        <v>95</v>
      </c>
      <c r="O5368">
        <v>501</v>
      </c>
      <c r="P5368" t="s">
        <v>164</v>
      </c>
      <c r="Q5368">
        <v>400</v>
      </c>
      <c r="R5368" t="s">
        <v>143</v>
      </c>
      <c r="S5368" t="s">
        <v>33</v>
      </c>
      <c r="T5368" t="s">
        <v>34</v>
      </c>
      <c r="U5368">
        <v>624</v>
      </c>
      <c r="Y5368" t="s">
        <v>8025</v>
      </c>
      <c r="AA5368">
        <v>34.186599999999999</v>
      </c>
      <c r="AB5368">
        <v>-118.4825</v>
      </c>
      <c r="AC5368">
        <f t="shared" si="83"/>
        <v>1</v>
      </c>
    </row>
    <row r="5369" spans="1:29" x14ac:dyDescent="0.35">
      <c r="A5369">
        <v>200315547</v>
      </c>
      <c r="B5369" s="1">
        <v>44053</v>
      </c>
      <c r="C5369" s="1">
        <v>44045</v>
      </c>
      <c r="D5369">
        <v>1600</v>
      </c>
      <c r="E5369">
        <v>3</v>
      </c>
      <c r="F5369" t="s">
        <v>43</v>
      </c>
      <c r="G5369">
        <v>356</v>
      </c>
      <c r="H5369">
        <v>1</v>
      </c>
      <c r="I5369">
        <v>510</v>
      </c>
      <c r="J5369" t="s">
        <v>29</v>
      </c>
      <c r="L5369">
        <v>0</v>
      </c>
      <c r="O5369">
        <v>101</v>
      </c>
      <c r="P5369" t="s">
        <v>32</v>
      </c>
      <c r="S5369" t="s">
        <v>40</v>
      </c>
      <c r="T5369" t="s">
        <v>41</v>
      </c>
      <c r="U5369">
        <v>510</v>
      </c>
      <c r="Y5369" t="s">
        <v>8026</v>
      </c>
      <c r="AA5369">
        <v>34.020000000000003</v>
      </c>
      <c r="AB5369">
        <v>-118.30719999999999</v>
      </c>
      <c r="AC5369">
        <f t="shared" si="83"/>
        <v>0</v>
      </c>
    </row>
    <row r="5370" spans="1:29" x14ac:dyDescent="0.35">
      <c r="A5370">
        <v>200306531</v>
      </c>
      <c r="B5370" s="1">
        <v>43873</v>
      </c>
      <c r="C5370" s="1">
        <v>43847</v>
      </c>
      <c r="D5370">
        <v>900</v>
      </c>
      <c r="E5370">
        <v>3</v>
      </c>
      <c r="F5370" t="s">
        <v>43</v>
      </c>
      <c r="G5370">
        <v>377</v>
      </c>
      <c r="H5370">
        <v>1</v>
      </c>
      <c r="I5370">
        <v>510</v>
      </c>
      <c r="J5370" t="s">
        <v>29</v>
      </c>
      <c r="L5370">
        <v>0</v>
      </c>
      <c r="O5370">
        <v>101</v>
      </c>
      <c r="P5370" t="s">
        <v>32</v>
      </c>
      <c r="S5370" t="s">
        <v>40</v>
      </c>
      <c r="T5370" t="s">
        <v>41</v>
      </c>
      <c r="U5370">
        <v>510</v>
      </c>
      <c r="Y5370" t="s">
        <v>4250</v>
      </c>
      <c r="Z5370" t="s">
        <v>8027</v>
      </c>
      <c r="AA5370">
        <v>34.015500000000003</v>
      </c>
      <c r="AB5370">
        <v>-118.2959</v>
      </c>
      <c r="AC5370">
        <f t="shared" si="83"/>
        <v>0</v>
      </c>
    </row>
    <row r="5371" spans="1:29" x14ac:dyDescent="0.35">
      <c r="A5371">
        <v>201226131</v>
      </c>
      <c r="B5371" s="1">
        <v>44173</v>
      </c>
      <c r="C5371" s="1">
        <v>44173</v>
      </c>
      <c r="D5371">
        <v>1600</v>
      </c>
      <c r="E5371">
        <v>12</v>
      </c>
      <c r="F5371" t="s">
        <v>68</v>
      </c>
      <c r="G5371">
        <v>1232</v>
      </c>
      <c r="H5371">
        <v>2</v>
      </c>
      <c r="I5371">
        <v>745</v>
      </c>
      <c r="J5371" t="s">
        <v>139</v>
      </c>
      <c r="K5371" t="s">
        <v>2668</v>
      </c>
      <c r="L5371">
        <v>0</v>
      </c>
      <c r="M5371" t="s">
        <v>46</v>
      </c>
      <c r="N5371" t="s">
        <v>46</v>
      </c>
      <c r="O5371">
        <v>248</v>
      </c>
      <c r="P5371" t="s">
        <v>4116</v>
      </c>
      <c r="S5371" t="s">
        <v>40</v>
      </c>
      <c r="T5371" t="s">
        <v>41</v>
      </c>
      <c r="U5371">
        <v>745</v>
      </c>
      <c r="Y5371" t="s">
        <v>5596</v>
      </c>
      <c r="AA5371">
        <v>33.988999999999997</v>
      </c>
      <c r="AB5371">
        <v>-118.32899999999999</v>
      </c>
      <c r="AC5371">
        <f t="shared" si="83"/>
        <v>0</v>
      </c>
    </row>
    <row r="5372" spans="1:29" x14ac:dyDescent="0.35">
      <c r="A5372">
        <v>200805246</v>
      </c>
      <c r="B5372" s="1">
        <v>43858</v>
      </c>
      <c r="C5372" s="1">
        <v>43858</v>
      </c>
      <c r="D5372">
        <v>1356</v>
      </c>
      <c r="E5372">
        <v>8</v>
      </c>
      <c r="F5372" t="s">
        <v>109</v>
      </c>
      <c r="G5372">
        <v>827</v>
      </c>
      <c r="H5372">
        <v>2</v>
      </c>
      <c r="I5372">
        <v>740</v>
      </c>
      <c r="J5372" t="s">
        <v>224</v>
      </c>
      <c r="K5372">
        <v>329</v>
      </c>
      <c r="L5372">
        <v>22</v>
      </c>
      <c r="M5372" t="s">
        <v>94</v>
      </c>
      <c r="N5372" t="s">
        <v>73</v>
      </c>
      <c r="O5372">
        <v>108</v>
      </c>
      <c r="P5372" t="s">
        <v>105</v>
      </c>
      <c r="Q5372">
        <v>212</v>
      </c>
      <c r="R5372" t="s">
        <v>1167</v>
      </c>
      <c r="S5372" t="s">
        <v>40</v>
      </c>
      <c r="T5372" t="s">
        <v>41</v>
      </c>
      <c r="U5372">
        <v>740</v>
      </c>
      <c r="Y5372" t="s">
        <v>784</v>
      </c>
      <c r="AA5372">
        <v>34.057899999999997</v>
      </c>
      <c r="AB5372">
        <v>-118.4683</v>
      </c>
      <c r="AC5372">
        <f t="shared" si="83"/>
        <v>0</v>
      </c>
    </row>
    <row r="5373" spans="1:29" x14ac:dyDescent="0.35">
      <c r="A5373">
        <v>200513799</v>
      </c>
      <c r="B5373" s="1">
        <v>44080</v>
      </c>
      <c r="C5373" s="1">
        <v>44080</v>
      </c>
      <c r="D5373">
        <v>1130</v>
      </c>
      <c r="E5373">
        <v>5</v>
      </c>
      <c r="F5373" t="s">
        <v>98</v>
      </c>
      <c r="G5373">
        <v>517</v>
      </c>
      <c r="H5373">
        <v>2</v>
      </c>
      <c r="I5373">
        <v>626</v>
      </c>
      <c r="J5373" t="s">
        <v>141</v>
      </c>
      <c r="K5373" t="s">
        <v>257</v>
      </c>
      <c r="L5373">
        <v>38</v>
      </c>
      <c r="M5373" t="s">
        <v>94</v>
      </c>
      <c r="N5373" t="s">
        <v>163</v>
      </c>
      <c r="O5373">
        <v>502</v>
      </c>
      <c r="P5373" t="s">
        <v>47</v>
      </c>
      <c r="Q5373">
        <v>400</v>
      </c>
      <c r="R5373" t="s">
        <v>143</v>
      </c>
      <c r="S5373" t="s">
        <v>40</v>
      </c>
      <c r="T5373" t="s">
        <v>41</v>
      </c>
      <c r="U5373">
        <v>626</v>
      </c>
      <c r="Y5373" t="s">
        <v>8028</v>
      </c>
      <c r="AA5373">
        <v>33.79</v>
      </c>
      <c r="AB5373">
        <v>-118.2632</v>
      </c>
      <c r="AC5373">
        <f t="shared" si="83"/>
        <v>0</v>
      </c>
    </row>
    <row r="5374" spans="1:29" x14ac:dyDescent="0.35">
      <c r="A5374">
        <v>200317487</v>
      </c>
      <c r="B5374" s="1">
        <v>44090</v>
      </c>
      <c r="C5374" s="1">
        <v>44068</v>
      </c>
      <c r="D5374">
        <v>800</v>
      </c>
      <c r="E5374">
        <v>3</v>
      </c>
      <c r="F5374" t="s">
        <v>43</v>
      </c>
      <c r="G5374">
        <v>376</v>
      </c>
      <c r="H5374">
        <v>2</v>
      </c>
      <c r="I5374">
        <v>813</v>
      </c>
      <c r="J5374" t="s">
        <v>2565</v>
      </c>
      <c r="K5374" t="s">
        <v>8029</v>
      </c>
      <c r="L5374">
        <v>16</v>
      </c>
      <c r="M5374" t="s">
        <v>94</v>
      </c>
      <c r="N5374" t="s">
        <v>95</v>
      </c>
      <c r="O5374">
        <v>501</v>
      </c>
      <c r="P5374" t="s">
        <v>164</v>
      </c>
      <c r="S5374" t="s">
        <v>84</v>
      </c>
      <c r="T5374" t="s">
        <v>85</v>
      </c>
      <c r="U5374">
        <v>813</v>
      </c>
      <c r="Y5374" t="s">
        <v>8030</v>
      </c>
      <c r="AA5374">
        <v>34.0182</v>
      </c>
      <c r="AB5374">
        <v>-118.3008</v>
      </c>
      <c r="AC5374">
        <f t="shared" si="83"/>
        <v>0</v>
      </c>
    </row>
    <row r="5375" spans="1:29" x14ac:dyDescent="0.35">
      <c r="A5375">
        <v>200806527</v>
      </c>
      <c r="B5375" s="1">
        <v>43886</v>
      </c>
      <c r="C5375" s="1">
        <v>43886</v>
      </c>
      <c r="D5375">
        <v>1800</v>
      </c>
      <c r="E5375">
        <v>8</v>
      </c>
      <c r="F5375" t="s">
        <v>109</v>
      </c>
      <c r="G5375">
        <v>842</v>
      </c>
      <c r="H5375">
        <v>2</v>
      </c>
      <c r="I5375">
        <v>930</v>
      </c>
      <c r="J5375" t="s">
        <v>339</v>
      </c>
      <c r="K5375" t="s">
        <v>8031</v>
      </c>
      <c r="L5375">
        <v>44</v>
      </c>
      <c r="M5375" t="s">
        <v>94</v>
      </c>
      <c r="N5375" t="s">
        <v>73</v>
      </c>
      <c r="O5375">
        <v>502</v>
      </c>
      <c r="P5375" t="s">
        <v>47</v>
      </c>
      <c r="Q5375">
        <v>511</v>
      </c>
      <c r="R5375" t="s">
        <v>151</v>
      </c>
      <c r="S5375" t="s">
        <v>40</v>
      </c>
      <c r="T5375" t="s">
        <v>41</v>
      </c>
      <c r="U5375">
        <v>930</v>
      </c>
      <c r="Y5375" t="s">
        <v>3972</v>
      </c>
      <c r="AA5375">
        <v>34.049500000000002</v>
      </c>
      <c r="AB5375">
        <v>-118.4609</v>
      </c>
      <c r="AC5375">
        <f t="shared" si="83"/>
        <v>0</v>
      </c>
    </row>
    <row r="5376" spans="1:29" x14ac:dyDescent="0.35">
      <c r="A5376">
        <v>200704461</v>
      </c>
      <c r="B5376" s="1">
        <v>43840</v>
      </c>
      <c r="C5376" s="1">
        <v>43840</v>
      </c>
      <c r="D5376">
        <v>1000</v>
      </c>
      <c r="E5376">
        <v>7</v>
      </c>
      <c r="F5376" t="s">
        <v>28</v>
      </c>
      <c r="G5376">
        <v>702</v>
      </c>
      <c r="H5376">
        <v>1</v>
      </c>
      <c r="I5376">
        <v>341</v>
      </c>
      <c r="J5376" t="s">
        <v>157</v>
      </c>
      <c r="K5376">
        <v>344</v>
      </c>
      <c r="L5376">
        <v>42</v>
      </c>
      <c r="M5376" t="s">
        <v>94</v>
      </c>
      <c r="N5376" t="s">
        <v>73</v>
      </c>
      <c r="O5376">
        <v>252</v>
      </c>
      <c r="P5376" t="s">
        <v>783</v>
      </c>
      <c r="S5376" t="s">
        <v>40</v>
      </c>
      <c r="T5376" t="s">
        <v>41</v>
      </c>
      <c r="U5376">
        <v>341</v>
      </c>
      <c r="Y5376" t="s">
        <v>5942</v>
      </c>
      <c r="AA5376">
        <v>34.0837</v>
      </c>
      <c r="AB5376">
        <v>-118.3553</v>
      </c>
      <c r="AC5376">
        <f t="shared" si="83"/>
        <v>0</v>
      </c>
    </row>
    <row r="5377" spans="1:29" x14ac:dyDescent="0.35">
      <c r="A5377">
        <v>200210458</v>
      </c>
      <c r="B5377" s="1">
        <v>43972</v>
      </c>
      <c r="C5377" s="1">
        <v>43970</v>
      </c>
      <c r="D5377">
        <v>2100</v>
      </c>
      <c r="E5377">
        <v>2</v>
      </c>
      <c r="F5377" t="s">
        <v>56</v>
      </c>
      <c r="G5377">
        <v>246</v>
      </c>
      <c r="H5377">
        <v>1</v>
      </c>
      <c r="I5377">
        <v>510</v>
      </c>
      <c r="J5377" t="s">
        <v>29</v>
      </c>
      <c r="L5377">
        <v>0</v>
      </c>
      <c r="O5377">
        <v>101</v>
      </c>
      <c r="P5377" t="s">
        <v>32</v>
      </c>
      <c r="S5377" t="s">
        <v>40</v>
      </c>
      <c r="T5377" t="s">
        <v>41</v>
      </c>
      <c r="U5377">
        <v>510</v>
      </c>
      <c r="Y5377" t="s">
        <v>8032</v>
      </c>
      <c r="Z5377" t="s">
        <v>61</v>
      </c>
      <c r="AA5377">
        <v>34.061300000000003</v>
      </c>
      <c r="AB5377">
        <v>-118.27379999999999</v>
      </c>
      <c r="AC5377">
        <f t="shared" si="83"/>
        <v>0</v>
      </c>
    </row>
    <row r="5378" spans="1:29" x14ac:dyDescent="0.35">
      <c r="A5378">
        <v>200120376</v>
      </c>
      <c r="B5378" s="1">
        <v>44136</v>
      </c>
      <c r="C5378" s="1">
        <v>44134</v>
      </c>
      <c r="D5378">
        <v>300</v>
      </c>
      <c r="E5378">
        <v>1</v>
      </c>
      <c r="F5378" t="s">
        <v>36</v>
      </c>
      <c r="G5378">
        <v>146</v>
      </c>
      <c r="H5378">
        <v>1</v>
      </c>
      <c r="I5378">
        <v>230</v>
      </c>
      <c r="J5378" t="s">
        <v>161</v>
      </c>
      <c r="K5378" t="s">
        <v>8033</v>
      </c>
      <c r="L5378">
        <v>58</v>
      </c>
      <c r="M5378" t="s">
        <v>94</v>
      </c>
      <c r="N5378" t="s">
        <v>163</v>
      </c>
      <c r="O5378">
        <v>102</v>
      </c>
      <c r="P5378" t="s">
        <v>186</v>
      </c>
      <c r="Q5378">
        <v>512</v>
      </c>
      <c r="R5378" t="s">
        <v>2684</v>
      </c>
      <c r="S5378" t="s">
        <v>40</v>
      </c>
      <c r="T5378" t="s">
        <v>41</v>
      </c>
      <c r="U5378">
        <v>230</v>
      </c>
      <c r="Y5378" t="s">
        <v>1021</v>
      </c>
      <c r="Z5378" t="s">
        <v>677</v>
      </c>
      <c r="AA5378">
        <v>34.046100000000003</v>
      </c>
      <c r="AB5378">
        <v>-118.2461</v>
      </c>
      <c r="AC5378">
        <f t="shared" si="83"/>
        <v>0</v>
      </c>
    </row>
    <row r="5379" spans="1:29" x14ac:dyDescent="0.35">
      <c r="A5379">
        <v>200207235</v>
      </c>
      <c r="B5379" s="1">
        <v>43894</v>
      </c>
      <c r="C5379" s="1">
        <v>43893</v>
      </c>
      <c r="D5379">
        <v>2343</v>
      </c>
      <c r="E5379">
        <v>2</v>
      </c>
      <c r="F5379" t="s">
        <v>56</v>
      </c>
      <c r="G5379">
        <v>204</v>
      </c>
      <c r="H5379">
        <v>1</v>
      </c>
      <c r="I5379">
        <v>420</v>
      </c>
      <c r="J5379" t="s">
        <v>352</v>
      </c>
      <c r="K5379" t="s">
        <v>6688</v>
      </c>
      <c r="L5379">
        <v>53</v>
      </c>
      <c r="M5379" t="s">
        <v>30</v>
      </c>
      <c r="N5379" t="s">
        <v>95</v>
      </c>
      <c r="O5379">
        <v>108</v>
      </c>
      <c r="P5379" t="s">
        <v>105</v>
      </c>
      <c r="S5379" t="s">
        <v>40</v>
      </c>
      <c r="T5379" t="s">
        <v>41</v>
      </c>
      <c r="U5379">
        <v>420</v>
      </c>
      <c r="Y5379" t="s">
        <v>8034</v>
      </c>
      <c r="AA5379">
        <v>34.083799999999997</v>
      </c>
      <c r="AB5379">
        <v>-118.28449999999999</v>
      </c>
      <c r="AC5379">
        <f t="shared" ref="AC5379:AC5442" si="84">IF(OR((S:S)="CC", S:S="AA",S:S="JA"), 1, 0)</f>
        <v>0</v>
      </c>
    </row>
    <row r="5380" spans="1:29" x14ac:dyDescent="0.35">
      <c r="A5380">
        <v>200807442</v>
      </c>
      <c r="B5380" s="1">
        <v>43907</v>
      </c>
      <c r="C5380" s="1">
        <v>43902</v>
      </c>
      <c r="D5380">
        <v>800</v>
      </c>
      <c r="E5380">
        <v>8</v>
      </c>
      <c r="F5380" t="s">
        <v>109</v>
      </c>
      <c r="G5380">
        <v>898</v>
      </c>
      <c r="H5380">
        <v>2</v>
      </c>
      <c r="I5380">
        <v>662</v>
      </c>
      <c r="J5380" t="s">
        <v>191</v>
      </c>
      <c r="K5380">
        <v>701</v>
      </c>
      <c r="L5380">
        <v>24</v>
      </c>
      <c r="M5380" t="s">
        <v>94</v>
      </c>
      <c r="N5380" t="s">
        <v>163</v>
      </c>
      <c r="O5380">
        <v>501</v>
      </c>
      <c r="P5380" t="s">
        <v>164</v>
      </c>
      <c r="S5380" t="s">
        <v>40</v>
      </c>
      <c r="T5380" t="s">
        <v>41</v>
      </c>
      <c r="U5380">
        <v>662</v>
      </c>
      <c r="Y5380" t="s">
        <v>8035</v>
      </c>
      <c r="AA5380">
        <v>34.033200000000001</v>
      </c>
      <c r="AB5380">
        <v>-118.3939</v>
      </c>
      <c r="AC5380">
        <f t="shared" si="84"/>
        <v>0</v>
      </c>
    </row>
    <row r="5381" spans="1:29" x14ac:dyDescent="0.35">
      <c r="A5381">
        <v>201116045</v>
      </c>
      <c r="B5381" s="1">
        <v>44159</v>
      </c>
      <c r="C5381" s="1">
        <v>44159</v>
      </c>
      <c r="D5381">
        <v>700</v>
      </c>
      <c r="E5381">
        <v>11</v>
      </c>
      <c r="F5381" t="s">
        <v>64</v>
      </c>
      <c r="G5381">
        <v>1115</v>
      </c>
      <c r="H5381">
        <v>1</v>
      </c>
      <c r="I5381">
        <v>230</v>
      </c>
      <c r="J5381" t="s">
        <v>161</v>
      </c>
      <c r="K5381" t="s">
        <v>8036</v>
      </c>
      <c r="L5381">
        <v>32</v>
      </c>
      <c r="M5381" t="s">
        <v>30</v>
      </c>
      <c r="N5381" t="s">
        <v>95</v>
      </c>
      <c r="O5381">
        <v>102</v>
      </c>
      <c r="P5381" t="s">
        <v>186</v>
      </c>
      <c r="Q5381">
        <v>109</v>
      </c>
      <c r="R5381" t="s">
        <v>265</v>
      </c>
      <c r="S5381" t="s">
        <v>40</v>
      </c>
      <c r="T5381" t="s">
        <v>41</v>
      </c>
      <c r="U5381">
        <v>230</v>
      </c>
      <c r="V5381">
        <v>998</v>
      </c>
      <c r="Y5381" t="s">
        <v>1817</v>
      </c>
      <c r="Z5381" t="s">
        <v>8037</v>
      </c>
      <c r="AA5381">
        <v>34.139200000000002</v>
      </c>
      <c r="AB5381">
        <v>-118.2085</v>
      </c>
      <c r="AC5381">
        <f t="shared" si="84"/>
        <v>0</v>
      </c>
    </row>
    <row r="5382" spans="1:29" x14ac:dyDescent="0.35">
      <c r="A5382">
        <v>200109212</v>
      </c>
      <c r="B5382" s="1">
        <v>43904</v>
      </c>
      <c r="C5382" s="1">
        <v>43904</v>
      </c>
      <c r="D5382">
        <v>956</v>
      </c>
      <c r="E5382">
        <v>1</v>
      </c>
      <c r="F5382" t="s">
        <v>36</v>
      </c>
      <c r="G5382">
        <v>153</v>
      </c>
      <c r="H5382">
        <v>2</v>
      </c>
      <c r="I5382">
        <v>901</v>
      </c>
      <c r="J5382" t="s">
        <v>210</v>
      </c>
      <c r="K5382" t="s">
        <v>8038</v>
      </c>
      <c r="L5382">
        <v>26</v>
      </c>
      <c r="M5382" t="s">
        <v>94</v>
      </c>
      <c r="N5382" t="s">
        <v>163</v>
      </c>
      <c r="O5382">
        <v>502</v>
      </c>
      <c r="P5382" t="s">
        <v>47</v>
      </c>
      <c r="S5382" t="s">
        <v>84</v>
      </c>
      <c r="T5382" t="s">
        <v>85</v>
      </c>
      <c r="U5382">
        <v>901</v>
      </c>
      <c r="Y5382" t="s">
        <v>5102</v>
      </c>
      <c r="AA5382">
        <v>34.046700000000001</v>
      </c>
      <c r="AB5382">
        <v>-118.252</v>
      </c>
      <c r="AC5382">
        <f t="shared" si="84"/>
        <v>0</v>
      </c>
    </row>
    <row r="5383" spans="1:29" x14ac:dyDescent="0.35">
      <c r="A5383">
        <v>200711256</v>
      </c>
      <c r="B5383" s="1">
        <v>44016</v>
      </c>
      <c r="C5383" s="1">
        <v>43976</v>
      </c>
      <c r="D5383">
        <v>2045</v>
      </c>
      <c r="E5383">
        <v>7</v>
      </c>
      <c r="F5383" t="s">
        <v>28</v>
      </c>
      <c r="G5383">
        <v>747</v>
      </c>
      <c r="H5383">
        <v>1</v>
      </c>
      <c r="I5383">
        <v>420</v>
      </c>
      <c r="J5383" t="s">
        <v>352</v>
      </c>
      <c r="K5383" t="s">
        <v>1063</v>
      </c>
      <c r="L5383">
        <v>51</v>
      </c>
      <c r="M5383" t="s">
        <v>30</v>
      </c>
      <c r="N5383" t="s">
        <v>31</v>
      </c>
      <c r="O5383">
        <v>101</v>
      </c>
      <c r="P5383" t="s">
        <v>32</v>
      </c>
      <c r="S5383" t="s">
        <v>40</v>
      </c>
      <c r="T5383" t="s">
        <v>41</v>
      </c>
      <c r="U5383">
        <v>420</v>
      </c>
      <c r="Y5383" t="s">
        <v>8039</v>
      </c>
      <c r="AA5383">
        <v>34.057099999999998</v>
      </c>
      <c r="AB5383">
        <v>-118.3413</v>
      </c>
      <c r="AC5383">
        <f t="shared" si="84"/>
        <v>0</v>
      </c>
    </row>
    <row r="5384" spans="1:29" x14ac:dyDescent="0.35">
      <c r="A5384">
        <v>200609520</v>
      </c>
      <c r="B5384" s="1">
        <v>43947</v>
      </c>
      <c r="C5384" s="1">
        <v>43945</v>
      </c>
      <c r="D5384">
        <v>1730</v>
      </c>
      <c r="E5384">
        <v>6</v>
      </c>
      <c r="F5384" t="s">
        <v>91</v>
      </c>
      <c r="G5384">
        <v>622</v>
      </c>
      <c r="H5384">
        <v>2</v>
      </c>
      <c r="I5384">
        <v>745</v>
      </c>
      <c r="J5384" t="s">
        <v>139</v>
      </c>
      <c r="K5384" t="s">
        <v>1530</v>
      </c>
      <c r="L5384">
        <v>0</v>
      </c>
      <c r="M5384" t="s">
        <v>46</v>
      </c>
      <c r="N5384" t="s">
        <v>46</v>
      </c>
      <c r="O5384">
        <v>116</v>
      </c>
      <c r="P5384" t="s">
        <v>702</v>
      </c>
      <c r="S5384" t="s">
        <v>33</v>
      </c>
      <c r="T5384" t="s">
        <v>34</v>
      </c>
      <c r="U5384">
        <v>745</v>
      </c>
      <c r="Y5384" t="s">
        <v>8040</v>
      </c>
      <c r="AA5384">
        <v>34.101700000000001</v>
      </c>
      <c r="AB5384">
        <v>-118.355</v>
      </c>
      <c r="AC5384">
        <f t="shared" si="84"/>
        <v>1</v>
      </c>
    </row>
    <row r="5385" spans="1:29" x14ac:dyDescent="0.35">
      <c r="A5385">
        <v>200815769</v>
      </c>
      <c r="B5385" s="1">
        <v>44131</v>
      </c>
      <c r="C5385" s="1">
        <v>44130</v>
      </c>
      <c r="D5385">
        <v>1</v>
      </c>
      <c r="E5385">
        <v>8</v>
      </c>
      <c r="F5385" t="s">
        <v>109</v>
      </c>
      <c r="G5385">
        <v>849</v>
      </c>
      <c r="H5385">
        <v>1</v>
      </c>
      <c r="I5385">
        <v>480</v>
      </c>
      <c r="J5385" t="s">
        <v>44</v>
      </c>
      <c r="K5385" t="s">
        <v>8041</v>
      </c>
      <c r="L5385">
        <v>31</v>
      </c>
      <c r="M5385" t="s">
        <v>30</v>
      </c>
      <c r="N5385" t="s">
        <v>163</v>
      </c>
      <c r="O5385">
        <v>504</v>
      </c>
      <c r="P5385" t="s">
        <v>673</v>
      </c>
      <c r="S5385" t="s">
        <v>40</v>
      </c>
      <c r="T5385" t="s">
        <v>41</v>
      </c>
      <c r="U5385">
        <v>480</v>
      </c>
      <c r="Y5385" t="s">
        <v>8042</v>
      </c>
      <c r="AA5385">
        <v>34.0565</v>
      </c>
      <c r="AB5385">
        <v>-118.3815</v>
      </c>
      <c r="AC5385">
        <f t="shared" si="84"/>
        <v>0</v>
      </c>
    </row>
    <row r="5386" spans="1:29" x14ac:dyDescent="0.35">
      <c r="A5386">
        <v>200817886</v>
      </c>
      <c r="B5386" s="1">
        <v>44188</v>
      </c>
      <c r="C5386" s="1">
        <v>44188</v>
      </c>
      <c r="D5386">
        <v>1830</v>
      </c>
      <c r="E5386">
        <v>8</v>
      </c>
      <c r="F5386" t="s">
        <v>109</v>
      </c>
      <c r="G5386">
        <v>835</v>
      </c>
      <c r="H5386">
        <v>2</v>
      </c>
      <c r="I5386">
        <v>662</v>
      </c>
      <c r="J5386" t="s">
        <v>191</v>
      </c>
      <c r="K5386" t="s">
        <v>2124</v>
      </c>
      <c r="L5386">
        <v>37</v>
      </c>
      <c r="M5386" t="s">
        <v>30</v>
      </c>
      <c r="N5386" t="s">
        <v>163</v>
      </c>
      <c r="O5386">
        <v>301</v>
      </c>
      <c r="P5386" t="s">
        <v>155</v>
      </c>
      <c r="S5386" t="s">
        <v>40</v>
      </c>
      <c r="T5386" t="s">
        <v>41</v>
      </c>
      <c r="U5386">
        <v>662</v>
      </c>
      <c r="Y5386" t="s">
        <v>8043</v>
      </c>
      <c r="AA5386">
        <v>34.046199999999999</v>
      </c>
      <c r="AB5386">
        <v>-118.4361</v>
      </c>
      <c r="AC5386">
        <f t="shared" si="84"/>
        <v>0</v>
      </c>
    </row>
    <row r="5387" spans="1:29" x14ac:dyDescent="0.35">
      <c r="A5387">
        <v>201116484</v>
      </c>
      <c r="B5387" s="1">
        <v>44175</v>
      </c>
      <c r="C5387" s="1">
        <v>44156</v>
      </c>
      <c r="D5387">
        <v>1915</v>
      </c>
      <c r="E5387">
        <v>11</v>
      </c>
      <c r="F5387" t="s">
        <v>64</v>
      </c>
      <c r="G5387">
        <v>1184</v>
      </c>
      <c r="H5387">
        <v>1</v>
      </c>
      <c r="I5387">
        <v>341</v>
      </c>
      <c r="J5387" t="s">
        <v>157</v>
      </c>
      <c r="K5387">
        <v>344</v>
      </c>
      <c r="L5387">
        <v>54</v>
      </c>
      <c r="M5387" t="s">
        <v>30</v>
      </c>
      <c r="N5387" t="s">
        <v>73</v>
      </c>
      <c r="O5387">
        <v>502</v>
      </c>
      <c r="P5387" t="s">
        <v>47</v>
      </c>
      <c r="S5387" t="s">
        <v>40</v>
      </c>
      <c r="T5387" t="s">
        <v>41</v>
      </c>
      <c r="U5387">
        <v>341</v>
      </c>
      <c r="Y5387" t="s">
        <v>185</v>
      </c>
      <c r="AA5387">
        <v>34.081200000000003</v>
      </c>
      <c r="AB5387">
        <v>-118.252</v>
      </c>
      <c r="AC5387">
        <f t="shared" si="84"/>
        <v>0</v>
      </c>
    </row>
    <row r="5388" spans="1:29" x14ac:dyDescent="0.35">
      <c r="A5388">
        <v>200611153</v>
      </c>
      <c r="B5388" s="1">
        <v>43986</v>
      </c>
      <c r="C5388" s="1">
        <v>43983</v>
      </c>
      <c r="D5388">
        <v>815</v>
      </c>
      <c r="E5388">
        <v>6</v>
      </c>
      <c r="F5388" t="s">
        <v>91</v>
      </c>
      <c r="G5388">
        <v>637</v>
      </c>
      <c r="H5388">
        <v>1</v>
      </c>
      <c r="I5388">
        <v>341</v>
      </c>
      <c r="J5388" t="s">
        <v>157</v>
      </c>
      <c r="K5388">
        <v>344</v>
      </c>
      <c r="L5388">
        <v>42</v>
      </c>
      <c r="M5388" t="s">
        <v>30</v>
      </c>
      <c r="N5388" t="s">
        <v>95</v>
      </c>
      <c r="O5388">
        <v>102</v>
      </c>
      <c r="P5388" t="s">
        <v>186</v>
      </c>
      <c r="S5388" t="s">
        <v>40</v>
      </c>
      <c r="T5388" t="s">
        <v>41</v>
      </c>
      <c r="U5388">
        <v>341</v>
      </c>
      <c r="Y5388" t="s">
        <v>4445</v>
      </c>
      <c r="Z5388" t="s">
        <v>8044</v>
      </c>
      <c r="AA5388">
        <v>34.102899999999998</v>
      </c>
      <c r="AB5388">
        <v>-118.3224</v>
      </c>
      <c r="AC5388">
        <f t="shared" si="84"/>
        <v>0</v>
      </c>
    </row>
    <row r="5389" spans="1:29" x14ac:dyDescent="0.35">
      <c r="A5389">
        <v>200711828</v>
      </c>
      <c r="B5389" s="1">
        <v>44029</v>
      </c>
      <c r="C5389" s="1">
        <v>43981</v>
      </c>
      <c r="D5389">
        <v>2100</v>
      </c>
      <c r="E5389">
        <v>7</v>
      </c>
      <c r="F5389" t="s">
        <v>28</v>
      </c>
      <c r="G5389">
        <v>702</v>
      </c>
      <c r="H5389">
        <v>1</v>
      </c>
      <c r="I5389">
        <v>310</v>
      </c>
      <c r="J5389" t="s">
        <v>71</v>
      </c>
      <c r="K5389">
        <v>1501</v>
      </c>
      <c r="L5389">
        <v>0</v>
      </c>
      <c r="M5389" t="s">
        <v>46</v>
      </c>
      <c r="N5389" t="s">
        <v>46</v>
      </c>
      <c r="O5389">
        <v>406</v>
      </c>
      <c r="P5389" t="s">
        <v>582</v>
      </c>
      <c r="Q5389">
        <v>500</v>
      </c>
      <c r="R5389" t="s">
        <v>184</v>
      </c>
      <c r="S5389" t="s">
        <v>40</v>
      </c>
      <c r="T5389" t="s">
        <v>41</v>
      </c>
      <c r="U5389">
        <v>310</v>
      </c>
      <c r="Y5389" t="s">
        <v>8045</v>
      </c>
      <c r="AA5389">
        <v>34.0837</v>
      </c>
      <c r="AB5389">
        <v>-118.3553</v>
      </c>
      <c r="AC5389">
        <f t="shared" si="84"/>
        <v>0</v>
      </c>
    </row>
    <row r="5390" spans="1:29" x14ac:dyDescent="0.35">
      <c r="A5390">
        <v>200808049</v>
      </c>
      <c r="B5390" s="1">
        <v>43927</v>
      </c>
      <c r="C5390" s="1">
        <v>43926</v>
      </c>
      <c r="D5390">
        <v>1900</v>
      </c>
      <c r="E5390">
        <v>8</v>
      </c>
      <c r="F5390" t="s">
        <v>109</v>
      </c>
      <c r="G5390">
        <v>835</v>
      </c>
      <c r="H5390">
        <v>1</v>
      </c>
      <c r="I5390">
        <v>330</v>
      </c>
      <c r="J5390" t="s">
        <v>37</v>
      </c>
      <c r="K5390" t="s">
        <v>8046</v>
      </c>
      <c r="L5390">
        <v>33</v>
      </c>
      <c r="M5390" t="s">
        <v>94</v>
      </c>
      <c r="N5390" t="s">
        <v>73</v>
      </c>
      <c r="O5390">
        <v>123</v>
      </c>
      <c r="P5390" t="s">
        <v>290</v>
      </c>
      <c r="S5390" t="s">
        <v>33</v>
      </c>
      <c r="T5390" t="s">
        <v>34</v>
      </c>
      <c r="U5390">
        <v>330</v>
      </c>
      <c r="Y5390" t="s">
        <v>8047</v>
      </c>
      <c r="AA5390">
        <v>34.050800000000002</v>
      </c>
      <c r="AB5390">
        <v>-118.4336</v>
      </c>
      <c r="AC5390">
        <f t="shared" si="84"/>
        <v>1</v>
      </c>
    </row>
    <row r="5391" spans="1:29" x14ac:dyDescent="0.35">
      <c r="A5391">
        <v>200807443</v>
      </c>
      <c r="B5391" s="1">
        <v>43907</v>
      </c>
      <c r="C5391" s="1">
        <v>43906</v>
      </c>
      <c r="D5391">
        <v>2000</v>
      </c>
      <c r="E5391">
        <v>8</v>
      </c>
      <c r="F5391" t="s">
        <v>109</v>
      </c>
      <c r="G5391">
        <v>835</v>
      </c>
      <c r="H5391">
        <v>1</v>
      </c>
      <c r="I5391">
        <v>341</v>
      </c>
      <c r="J5391" t="s">
        <v>157</v>
      </c>
      <c r="K5391" t="s">
        <v>8048</v>
      </c>
      <c r="L5391">
        <v>39</v>
      </c>
      <c r="M5391" t="s">
        <v>30</v>
      </c>
      <c r="N5391" t="s">
        <v>31</v>
      </c>
      <c r="O5391">
        <v>102</v>
      </c>
      <c r="P5391" t="s">
        <v>186</v>
      </c>
      <c r="S5391" t="s">
        <v>40</v>
      </c>
      <c r="T5391" t="s">
        <v>41</v>
      </c>
      <c r="U5391">
        <v>341</v>
      </c>
      <c r="Y5391" t="s">
        <v>6808</v>
      </c>
      <c r="AA5391">
        <v>34.050199999999997</v>
      </c>
      <c r="AB5391">
        <v>-118.4344</v>
      </c>
      <c r="AC5391">
        <f t="shared" si="84"/>
        <v>0</v>
      </c>
    </row>
    <row r="5392" spans="1:29" x14ac:dyDescent="0.35">
      <c r="A5392">
        <v>200109646</v>
      </c>
      <c r="B5392" s="1">
        <v>43915</v>
      </c>
      <c r="C5392" s="1">
        <v>43913</v>
      </c>
      <c r="D5392">
        <v>1930</v>
      </c>
      <c r="E5392">
        <v>1</v>
      </c>
      <c r="F5392" t="s">
        <v>36</v>
      </c>
      <c r="G5392">
        <v>154</v>
      </c>
      <c r="H5392">
        <v>2</v>
      </c>
      <c r="I5392">
        <v>745</v>
      </c>
      <c r="J5392" t="s">
        <v>139</v>
      </c>
      <c r="K5392">
        <v>329</v>
      </c>
      <c r="L5392">
        <v>35</v>
      </c>
      <c r="M5392" t="s">
        <v>94</v>
      </c>
      <c r="N5392" t="s">
        <v>73</v>
      </c>
      <c r="O5392">
        <v>122</v>
      </c>
      <c r="P5392" t="s">
        <v>275</v>
      </c>
      <c r="S5392" t="s">
        <v>40</v>
      </c>
      <c r="T5392" t="s">
        <v>41</v>
      </c>
      <c r="U5392">
        <v>745</v>
      </c>
      <c r="Y5392" t="s">
        <v>229</v>
      </c>
      <c r="AA5392">
        <v>34.046700000000001</v>
      </c>
      <c r="AB5392">
        <v>-118.24850000000001</v>
      </c>
      <c r="AC5392">
        <f t="shared" si="84"/>
        <v>0</v>
      </c>
    </row>
    <row r="5393" spans="1:29" x14ac:dyDescent="0.35">
      <c r="A5393">
        <v>201304247</v>
      </c>
      <c r="B5393" s="1">
        <v>43835</v>
      </c>
      <c r="C5393" s="1">
        <v>43835</v>
      </c>
      <c r="D5393">
        <v>2345</v>
      </c>
      <c r="E5393">
        <v>13</v>
      </c>
      <c r="F5393" t="s">
        <v>62</v>
      </c>
      <c r="G5393">
        <v>1372</v>
      </c>
      <c r="H5393">
        <v>2</v>
      </c>
      <c r="I5393">
        <v>626</v>
      </c>
      <c r="J5393" t="s">
        <v>141</v>
      </c>
      <c r="K5393" t="s">
        <v>8049</v>
      </c>
      <c r="L5393">
        <v>35</v>
      </c>
      <c r="M5393" t="s">
        <v>94</v>
      </c>
      <c r="N5393" t="s">
        <v>95</v>
      </c>
      <c r="O5393">
        <v>501</v>
      </c>
      <c r="P5393" t="s">
        <v>164</v>
      </c>
      <c r="Q5393">
        <v>400</v>
      </c>
      <c r="R5393" t="s">
        <v>143</v>
      </c>
      <c r="S5393" t="s">
        <v>33</v>
      </c>
      <c r="T5393" t="s">
        <v>34</v>
      </c>
      <c r="U5393">
        <v>626</v>
      </c>
      <c r="Y5393" t="s">
        <v>8050</v>
      </c>
      <c r="AA5393">
        <v>33.991599999999998</v>
      </c>
      <c r="AB5393">
        <v>-118.2701</v>
      </c>
      <c r="AC5393">
        <f t="shared" si="84"/>
        <v>1</v>
      </c>
    </row>
    <row r="5394" spans="1:29" x14ac:dyDescent="0.35">
      <c r="A5394">
        <v>200909310</v>
      </c>
      <c r="B5394" s="1">
        <v>43956</v>
      </c>
      <c r="C5394" s="1">
        <v>43955</v>
      </c>
      <c r="D5394">
        <v>1945</v>
      </c>
      <c r="E5394">
        <v>9</v>
      </c>
      <c r="F5394" t="s">
        <v>49</v>
      </c>
      <c r="G5394">
        <v>926</v>
      </c>
      <c r="H5394">
        <v>2</v>
      </c>
      <c r="I5394">
        <v>930</v>
      </c>
      <c r="J5394" t="s">
        <v>339</v>
      </c>
      <c r="K5394" t="s">
        <v>8051</v>
      </c>
      <c r="L5394">
        <v>35</v>
      </c>
      <c r="M5394" t="s">
        <v>94</v>
      </c>
      <c r="N5394" t="s">
        <v>73</v>
      </c>
      <c r="O5394">
        <v>101</v>
      </c>
      <c r="P5394" t="s">
        <v>32</v>
      </c>
      <c r="Q5394">
        <v>400</v>
      </c>
      <c r="R5394" t="s">
        <v>143</v>
      </c>
      <c r="S5394" t="s">
        <v>33</v>
      </c>
      <c r="T5394" t="s">
        <v>34</v>
      </c>
      <c r="U5394">
        <v>930</v>
      </c>
      <c r="V5394">
        <v>998</v>
      </c>
      <c r="Y5394" t="s">
        <v>7169</v>
      </c>
      <c r="Z5394" t="s">
        <v>8052</v>
      </c>
      <c r="AA5394">
        <v>34.190300000000001</v>
      </c>
      <c r="AB5394">
        <v>-118.43989999999999</v>
      </c>
      <c r="AC5394">
        <f t="shared" si="84"/>
        <v>1</v>
      </c>
    </row>
    <row r="5395" spans="1:29" x14ac:dyDescent="0.35">
      <c r="A5395">
        <v>201009290</v>
      </c>
      <c r="B5395" s="1">
        <v>43975</v>
      </c>
      <c r="C5395" s="1">
        <v>43974</v>
      </c>
      <c r="D5395">
        <v>2030</v>
      </c>
      <c r="E5395">
        <v>10</v>
      </c>
      <c r="F5395" t="s">
        <v>103</v>
      </c>
      <c r="G5395">
        <v>1028</v>
      </c>
      <c r="H5395">
        <v>1</v>
      </c>
      <c r="I5395">
        <v>510</v>
      </c>
      <c r="J5395" t="s">
        <v>29</v>
      </c>
      <c r="L5395">
        <v>0</v>
      </c>
      <c r="O5395">
        <v>108</v>
      </c>
      <c r="P5395" t="s">
        <v>105</v>
      </c>
      <c r="S5395" t="s">
        <v>84</v>
      </c>
      <c r="T5395" t="s">
        <v>85</v>
      </c>
      <c r="U5395">
        <v>510</v>
      </c>
      <c r="Y5395" t="s">
        <v>8053</v>
      </c>
      <c r="AA5395">
        <v>34.201099999999997</v>
      </c>
      <c r="AB5395">
        <v>-118.4931</v>
      </c>
      <c r="AC5395">
        <f t="shared" si="84"/>
        <v>0</v>
      </c>
    </row>
    <row r="5396" spans="1:29" x14ac:dyDescent="0.35">
      <c r="A5396">
        <v>201212049</v>
      </c>
      <c r="B5396" s="1">
        <v>43953</v>
      </c>
      <c r="C5396" s="1">
        <v>43953</v>
      </c>
      <c r="D5396">
        <v>2310</v>
      </c>
      <c r="E5396">
        <v>12</v>
      </c>
      <c r="F5396" t="s">
        <v>68</v>
      </c>
      <c r="G5396">
        <v>1242</v>
      </c>
      <c r="H5396">
        <v>2</v>
      </c>
      <c r="I5396">
        <v>626</v>
      </c>
      <c r="J5396" t="s">
        <v>141</v>
      </c>
      <c r="K5396" t="s">
        <v>8054</v>
      </c>
      <c r="L5396">
        <v>48</v>
      </c>
      <c r="M5396" t="s">
        <v>94</v>
      </c>
      <c r="N5396" t="s">
        <v>163</v>
      </c>
      <c r="O5396">
        <v>501</v>
      </c>
      <c r="P5396" t="s">
        <v>164</v>
      </c>
      <c r="Q5396">
        <v>400</v>
      </c>
      <c r="R5396" t="s">
        <v>143</v>
      </c>
      <c r="S5396" t="s">
        <v>40</v>
      </c>
      <c r="T5396" t="s">
        <v>41</v>
      </c>
      <c r="U5396">
        <v>626</v>
      </c>
      <c r="Y5396" t="s">
        <v>8055</v>
      </c>
      <c r="AA5396">
        <v>33.984499999999997</v>
      </c>
      <c r="AB5396">
        <v>-118.3265</v>
      </c>
      <c r="AC5396">
        <f t="shared" si="84"/>
        <v>0</v>
      </c>
    </row>
    <row r="5397" spans="1:29" x14ac:dyDescent="0.35">
      <c r="A5397">
        <v>200415547</v>
      </c>
      <c r="B5397" s="1">
        <v>44168</v>
      </c>
      <c r="C5397" s="1">
        <v>44168</v>
      </c>
      <c r="D5397">
        <v>2030</v>
      </c>
      <c r="E5397">
        <v>4</v>
      </c>
      <c r="F5397" t="s">
        <v>54</v>
      </c>
      <c r="G5397">
        <v>451</v>
      </c>
      <c r="H5397">
        <v>1</v>
      </c>
      <c r="I5397">
        <v>210</v>
      </c>
      <c r="J5397" t="s">
        <v>149</v>
      </c>
      <c r="K5397" t="s">
        <v>8056</v>
      </c>
      <c r="L5397">
        <v>24</v>
      </c>
      <c r="M5397" t="s">
        <v>30</v>
      </c>
      <c r="N5397" t="s">
        <v>31</v>
      </c>
      <c r="O5397">
        <v>154</v>
      </c>
      <c r="P5397" t="s">
        <v>8057</v>
      </c>
      <c r="Q5397">
        <v>400</v>
      </c>
      <c r="R5397" t="s">
        <v>143</v>
      </c>
      <c r="S5397" t="s">
        <v>40</v>
      </c>
      <c r="T5397" t="s">
        <v>41</v>
      </c>
      <c r="U5397">
        <v>210</v>
      </c>
      <c r="Y5397" t="s">
        <v>8058</v>
      </c>
      <c r="Z5397" t="s">
        <v>8059</v>
      </c>
      <c r="AA5397">
        <v>34.049900000000001</v>
      </c>
      <c r="AB5397">
        <v>-118.2286</v>
      </c>
      <c r="AC5397">
        <f t="shared" si="84"/>
        <v>0</v>
      </c>
    </row>
    <row r="5398" spans="1:29" x14ac:dyDescent="0.35">
      <c r="A5398">
        <v>200307247</v>
      </c>
      <c r="B5398" s="1">
        <v>43884</v>
      </c>
      <c r="C5398" s="1">
        <v>43884</v>
      </c>
      <c r="D5398">
        <v>1700</v>
      </c>
      <c r="E5398">
        <v>3</v>
      </c>
      <c r="F5398" t="s">
        <v>43</v>
      </c>
      <c r="G5398">
        <v>358</v>
      </c>
      <c r="H5398">
        <v>1</v>
      </c>
      <c r="I5398">
        <v>341</v>
      </c>
      <c r="J5398" t="s">
        <v>157</v>
      </c>
      <c r="K5398" t="s">
        <v>8060</v>
      </c>
      <c r="L5398">
        <v>18</v>
      </c>
      <c r="M5398" t="s">
        <v>94</v>
      </c>
      <c r="N5398" t="s">
        <v>173</v>
      </c>
      <c r="O5398">
        <v>722</v>
      </c>
      <c r="P5398" t="s">
        <v>1837</v>
      </c>
      <c r="S5398" t="s">
        <v>40</v>
      </c>
      <c r="T5398" t="s">
        <v>41</v>
      </c>
      <c r="U5398">
        <v>341</v>
      </c>
      <c r="Y5398" t="s">
        <v>8061</v>
      </c>
      <c r="AA5398">
        <v>34.021500000000003</v>
      </c>
      <c r="AB5398">
        <v>-118.2868</v>
      </c>
      <c r="AC5398">
        <f t="shared" si="84"/>
        <v>0</v>
      </c>
    </row>
    <row r="5399" spans="1:29" x14ac:dyDescent="0.35">
      <c r="A5399">
        <v>200210150</v>
      </c>
      <c r="B5399" s="1">
        <v>43964</v>
      </c>
      <c r="C5399" s="1">
        <v>43964</v>
      </c>
      <c r="D5399">
        <v>417</v>
      </c>
      <c r="E5399">
        <v>2</v>
      </c>
      <c r="F5399" t="s">
        <v>56</v>
      </c>
      <c r="G5399">
        <v>249</v>
      </c>
      <c r="H5399">
        <v>2</v>
      </c>
      <c r="I5399">
        <v>888</v>
      </c>
      <c r="J5399" t="s">
        <v>250</v>
      </c>
      <c r="K5399" t="s">
        <v>3500</v>
      </c>
      <c r="L5399">
        <v>0</v>
      </c>
      <c r="M5399" t="s">
        <v>46</v>
      </c>
      <c r="N5399" t="s">
        <v>46</v>
      </c>
      <c r="O5399">
        <v>502</v>
      </c>
      <c r="P5399" t="s">
        <v>47</v>
      </c>
      <c r="S5399" t="s">
        <v>84</v>
      </c>
      <c r="T5399" t="s">
        <v>85</v>
      </c>
      <c r="U5399">
        <v>888</v>
      </c>
      <c r="Y5399" t="s">
        <v>7039</v>
      </c>
      <c r="AA5399">
        <v>34.054900000000004</v>
      </c>
      <c r="AB5399">
        <v>-118.26139999999999</v>
      </c>
      <c r="AC5399">
        <f t="shared" si="84"/>
        <v>0</v>
      </c>
    </row>
    <row r="5400" spans="1:29" x14ac:dyDescent="0.35">
      <c r="A5400">
        <v>201222108</v>
      </c>
      <c r="B5400" s="1">
        <v>44111</v>
      </c>
      <c r="C5400" s="1">
        <v>44110</v>
      </c>
      <c r="D5400">
        <v>530</v>
      </c>
      <c r="E5400">
        <v>12</v>
      </c>
      <c r="F5400" t="s">
        <v>68</v>
      </c>
      <c r="G5400">
        <v>1213</v>
      </c>
      <c r="H5400">
        <v>1</v>
      </c>
      <c r="I5400">
        <v>510</v>
      </c>
      <c r="J5400" t="s">
        <v>29</v>
      </c>
      <c r="L5400">
        <v>0</v>
      </c>
      <c r="O5400">
        <v>101</v>
      </c>
      <c r="P5400" t="s">
        <v>32</v>
      </c>
      <c r="S5400" t="s">
        <v>84</v>
      </c>
      <c r="T5400" t="s">
        <v>85</v>
      </c>
      <c r="U5400">
        <v>510</v>
      </c>
      <c r="Y5400" t="s">
        <v>8062</v>
      </c>
      <c r="AA5400">
        <v>33.989699999999999</v>
      </c>
      <c r="AB5400">
        <v>-118.30710000000001</v>
      </c>
      <c r="AC5400">
        <f t="shared" si="84"/>
        <v>0</v>
      </c>
    </row>
    <row r="5401" spans="1:29" x14ac:dyDescent="0.35">
      <c r="A5401">
        <v>200404862</v>
      </c>
      <c r="B5401" s="1">
        <v>43853</v>
      </c>
      <c r="C5401" s="1">
        <v>43852</v>
      </c>
      <c r="D5401">
        <v>2316</v>
      </c>
      <c r="E5401">
        <v>4</v>
      </c>
      <c r="F5401" t="s">
        <v>54</v>
      </c>
      <c r="G5401">
        <v>469</v>
      </c>
      <c r="H5401">
        <v>2</v>
      </c>
      <c r="I5401">
        <v>745</v>
      </c>
      <c r="J5401" t="s">
        <v>139</v>
      </c>
      <c r="K5401">
        <v>329</v>
      </c>
      <c r="L5401">
        <v>34</v>
      </c>
      <c r="M5401" t="s">
        <v>30</v>
      </c>
      <c r="N5401" t="s">
        <v>95</v>
      </c>
      <c r="O5401">
        <v>501</v>
      </c>
      <c r="P5401" t="s">
        <v>164</v>
      </c>
      <c r="S5401" t="s">
        <v>40</v>
      </c>
      <c r="T5401" t="s">
        <v>41</v>
      </c>
      <c r="U5401">
        <v>745</v>
      </c>
      <c r="Y5401" t="s">
        <v>5879</v>
      </c>
      <c r="AA5401">
        <v>34.032400000000003</v>
      </c>
      <c r="AB5401">
        <v>-118.19799999999999</v>
      </c>
      <c r="AC5401">
        <f t="shared" si="84"/>
        <v>0</v>
      </c>
    </row>
    <row r="5402" spans="1:29" x14ac:dyDescent="0.35">
      <c r="A5402">
        <v>200200892</v>
      </c>
      <c r="B5402" s="1">
        <v>44125</v>
      </c>
      <c r="C5402" s="1">
        <v>44125</v>
      </c>
      <c r="D5402">
        <v>1900</v>
      </c>
      <c r="E5402">
        <v>2</v>
      </c>
      <c r="F5402" t="s">
        <v>56</v>
      </c>
      <c r="G5402">
        <v>245</v>
      </c>
      <c r="H5402">
        <v>2</v>
      </c>
      <c r="I5402">
        <v>740</v>
      </c>
      <c r="J5402" t="s">
        <v>224</v>
      </c>
      <c r="K5402" t="s">
        <v>8063</v>
      </c>
      <c r="L5402">
        <v>47</v>
      </c>
      <c r="M5402" t="s">
        <v>94</v>
      </c>
      <c r="N5402" t="s">
        <v>95</v>
      </c>
      <c r="O5402">
        <v>502</v>
      </c>
      <c r="P5402" t="s">
        <v>47</v>
      </c>
      <c r="S5402" t="s">
        <v>84</v>
      </c>
      <c r="T5402" t="s">
        <v>85</v>
      </c>
      <c r="U5402">
        <v>740</v>
      </c>
      <c r="Y5402" t="s">
        <v>1069</v>
      </c>
      <c r="AA5402">
        <v>34.063000000000002</v>
      </c>
      <c r="AB5402">
        <v>-118.2754</v>
      </c>
      <c r="AC5402">
        <f t="shared" si="84"/>
        <v>0</v>
      </c>
    </row>
    <row r="5403" spans="1:29" x14ac:dyDescent="0.35">
      <c r="A5403">
        <v>200507291</v>
      </c>
      <c r="B5403" s="1">
        <v>43907</v>
      </c>
      <c r="C5403" s="1">
        <v>43905</v>
      </c>
      <c r="D5403">
        <v>1200</v>
      </c>
      <c r="E5403">
        <v>5</v>
      </c>
      <c r="F5403" t="s">
        <v>98</v>
      </c>
      <c r="G5403">
        <v>564</v>
      </c>
      <c r="H5403">
        <v>1</v>
      </c>
      <c r="I5403">
        <v>420</v>
      </c>
      <c r="J5403" t="s">
        <v>352</v>
      </c>
      <c r="K5403" t="s">
        <v>8064</v>
      </c>
      <c r="L5403">
        <v>18</v>
      </c>
      <c r="M5403" t="s">
        <v>30</v>
      </c>
      <c r="N5403" t="s">
        <v>163</v>
      </c>
      <c r="O5403">
        <v>108</v>
      </c>
      <c r="P5403" t="s">
        <v>105</v>
      </c>
      <c r="S5403" t="s">
        <v>40</v>
      </c>
      <c r="T5403" t="s">
        <v>41</v>
      </c>
      <c r="U5403">
        <v>420</v>
      </c>
      <c r="Y5403" t="s">
        <v>8065</v>
      </c>
      <c r="AA5403">
        <v>33.741500000000002</v>
      </c>
      <c r="AB5403">
        <v>-118.28570000000001</v>
      </c>
      <c r="AC5403">
        <f t="shared" si="84"/>
        <v>0</v>
      </c>
    </row>
    <row r="5404" spans="1:29" x14ac:dyDescent="0.35">
      <c r="A5404">
        <v>200809611</v>
      </c>
      <c r="B5404" s="1">
        <v>43969</v>
      </c>
      <c r="C5404" s="1">
        <v>43969</v>
      </c>
      <c r="D5404">
        <v>1830</v>
      </c>
      <c r="E5404">
        <v>8</v>
      </c>
      <c r="F5404" t="s">
        <v>109</v>
      </c>
      <c r="G5404">
        <v>895</v>
      </c>
      <c r="H5404">
        <v>2</v>
      </c>
      <c r="I5404">
        <v>624</v>
      </c>
      <c r="J5404" t="s">
        <v>171</v>
      </c>
      <c r="K5404" t="s">
        <v>8066</v>
      </c>
      <c r="L5404">
        <v>16</v>
      </c>
      <c r="M5404" t="s">
        <v>30</v>
      </c>
      <c r="N5404" t="s">
        <v>73</v>
      </c>
      <c r="O5404">
        <v>514</v>
      </c>
      <c r="P5404" t="s">
        <v>1484</v>
      </c>
      <c r="Q5404">
        <v>400</v>
      </c>
      <c r="R5404" t="s">
        <v>143</v>
      </c>
      <c r="S5404" t="s">
        <v>355</v>
      </c>
      <c r="T5404" t="s">
        <v>356</v>
      </c>
      <c r="U5404">
        <v>624</v>
      </c>
      <c r="Y5404" t="s">
        <v>7609</v>
      </c>
      <c r="AA5404">
        <v>34.030999999999999</v>
      </c>
      <c r="AB5404">
        <v>-118.411</v>
      </c>
      <c r="AC5404">
        <f t="shared" si="84"/>
        <v>1</v>
      </c>
    </row>
    <row r="5405" spans="1:29" x14ac:dyDescent="0.35">
      <c r="A5405">
        <v>201105809</v>
      </c>
      <c r="B5405" s="1">
        <v>43872</v>
      </c>
      <c r="C5405" s="1">
        <v>43872</v>
      </c>
      <c r="D5405">
        <v>25</v>
      </c>
      <c r="E5405">
        <v>11</v>
      </c>
      <c r="F5405" t="s">
        <v>64</v>
      </c>
      <c r="G5405">
        <v>1161</v>
      </c>
      <c r="H5405">
        <v>1</v>
      </c>
      <c r="I5405">
        <v>761</v>
      </c>
      <c r="J5405" t="s">
        <v>403</v>
      </c>
      <c r="K5405" t="s">
        <v>8067</v>
      </c>
      <c r="L5405">
        <v>23</v>
      </c>
      <c r="M5405" t="s">
        <v>94</v>
      </c>
      <c r="N5405" t="s">
        <v>95</v>
      </c>
      <c r="O5405">
        <v>101</v>
      </c>
      <c r="P5405" t="s">
        <v>32</v>
      </c>
      <c r="Q5405">
        <v>107</v>
      </c>
      <c r="R5405" t="s">
        <v>454</v>
      </c>
      <c r="S5405" t="s">
        <v>84</v>
      </c>
      <c r="T5405" t="s">
        <v>85</v>
      </c>
      <c r="U5405">
        <v>761</v>
      </c>
      <c r="V5405">
        <v>998</v>
      </c>
      <c r="Y5405" t="s">
        <v>8068</v>
      </c>
      <c r="Z5405" t="s">
        <v>4836</v>
      </c>
      <c r="AA5405">
        <v>34.090899999999998</v>
      </c>
      <c r="AB5405">
        <v>-118.2961</v>
      </c>
      <c r="AC5405">
        <f t="shared" si="84"/>
        <v>0</v>
      </c>
    </row>
    <row r="5406" spans="1:29" x14ac:dyDescent="0.35">
      <c r="A5406">
        <v>201109760</v>
      </c>
      <c r="B5406" s="1">
        <v>43977</v>
      </c>
      <c r="C5406" s="1">
        <v>43975</v>
      </c>
      <c r="D5406">
        <v>1230</v>
      </c>
      <c r="E5406">
        <v>11</v>
      </c>
      <c r="F5406" t="s">
        <v>64</v>
      </c>
      <c r="G5406">
        <v>1183</v>
      </c>
      <c r="H5406">
        <v>1</v>
      </c>
      <c r="I5406">
        <v>236</v>
      </c>
      <c r="J5406" t="s">
        <v>692</v>
      </c>
      <c r="K5406" t="s">
        <v>8069</v>
      </c>
      <c r="L5406">
        <v>39</v>
      </c>
      <c r="M5406" t="s">
        <v>94</v>
      </c>
      <c r="N5406" t="s">
        <v>95</v>
      </c>
      <c r="O5406">
        <v>501</v>
      </c>
      <c r="P5406" t="s">
        <v>164</v>
      </c>
      <c r="Q5406">
        <v>400</v>
      </c>
      <c r="R5406" t="s">
        <v>143</v>
      </c>
      <c r="S5406" t="s">
        <v>40</v>
      </c>
      <c r="T5406" t="s">
        <v>41</v>
      </c>
      <c r="U5406">
        <v>236</v>
      </c>
      <c r="Y5406" t="s">
        <v>8070</v>
      </c>
      <c r="AA5406">
        <v>34.078899999999997</v>
      </c>
      <c r="AB5406">
        <v>-118.2586</v>
      </c>
      <c r="AC5406">
        <f t="shared" si="84"/>
        <v>0</v>
      </c>
    </row>
    <row r="5407" spans="1:29" x14ac:dyDescent="0.35">
      <c r="A5407">
        <v>200107831</v>
      </c>
      <c r="B5407" s="1">
        <v>43886</v>
      </c>
      <c r="C5407" s="1">
        <v>43882</v>
      </c>
      <c r="D5407">
        <v>2230</v>
      </c>
      <c r="E5407">
        <v>1</v>
      </c>
      <c r="F5407" t="s">
        <v>36</v>
      </c>
      <c r="G5407">
        <v>159</v>
      </c>
      <c r="H5407">
        <v>1</v>
      </c>
      <c r="I5407">
        <v>331</v>
      </c>
      <c r="J5407" t="s">
        <v>233</v>
      </c>
      <c r="K5407" t="s">
        <v>245</v>
      </c>
      <c r="L5407">
        <v>29</v>
      </c>
      <c r="M5407" t="s">
        <v>30</v>
      </c>
      <c r="N5407" t="s">
        <v>163</v>
      </c>
      <c r="O5407">
        <v>101</v>
      </c>
      <c r="P5407" t="s">
        <v>32</v>
      </c>
      <c r="S5407" t="s">
        <v>40</v>
      </c>
      <c r="T5407" t="s">
        <v>41</v>
      </c>
      <c r="U5407">
        <v>331</v>
      </c>
      <c r="Y5407" t="s">
        <v>8071</v>
      </c>
      <c r="AA5407">
        <v>34.041499999999999</v>
      </c>
      <c r="AB5407">
        <v>-118.23739999999999</v>
      </c>
      <c r="AC5407">
        <f t="shared" si="84"/>
        <v>0</v>
      </c>
    </row>
    <row r="5408" spans="1:29" x14ac:dyDescent="0.35">
      <c r="A5408">
        <v>201223388</v>
      </c>
      <c r="B5408" s="1">
        <v>44131</v>
      </c>
      <c r="C5408" s="1">
        <v>44119</v>
      </c>
      <c r="D5408">
        <v>1900</v>
      </c>
      <c r="E5408">
        <v>12</v>
      </c>
      <c r="F5408" t="s">
        <v>68</v>
      </c>
      <c r="G5408">
        <v>1267</v>
      </c>
      <c r="H5408">
        <v>2</v>
      </c>
      <c r="I5408">
        <v>822</v>
      </c>
      <c r="J5408" t="s">
        <v>2539</v>
      </c>
      <c r="K5408" t="s">
        <v>8072</v>
      </c>
      <c r="L5408">
        <v>16</v>
      </c>
      <c r="M5408" t="s">
        <v>94</v>
      </c>
      <c r="N5408" t="s">
        <v>73</v>
      </c>
      <c r="O5408">
        <v>101</v>
      </c>
      <c r="P5408" t="s">
        <v>32</v>
      </c>
      <c r="S5408" t="s">
        <v>40</v>
      </c>
      <c r="T5408" t="s">
        <v>41</v>
      </c>
      <c r="U5408">
        <v>822</v>
      </c>
      <c r="Y5408" t="s">
        <v>8073</v>
      </c>
      <c r="Z5408" t="s">
        <v>994</v>
      </c>
      <c r="AA5408">
        <v>33.962200000000003</v>
      </c>
      <c r="AB5408">
        <v>-118.28270000000001</v>
      </c>
      <c r="AC5408">
        <f t="shared" si="84"/>
        <v>0</v>
      </c>
    </row>
    <row r="5409" spans="1:29" x14ac:dyDescent="0.35">
      <c r="A5409">
        <v>201114892</v>
      </c>
      <c r="B5409" s="1">
        <v>44124</v>
      </c>
      <c r="C5409" s="1">
        <v>44120</v>
      </c>
      <c r="D5409">
        <v>2200</v>
      </c>
      <c r="E5409">
        <v>11</v>
      </c>
      <c r="F5409" t="s">
        <v>64</v>
      </c>
      <c r="G5409">
        <v>1143</v>
      </c>
      <c r="H5409">
        <v>1</v>
      </c>
      <c r="I5409">
        <v>330</v>
      </c>
      <c r="J5409" t="s">
        <v>37</v>
      </c>
      <c r="K5409" t="s">
        <v>8074</v>
      </c>
      <c r="L5409">
        <v>33</v>
      </c>
      <c r="M5409" t="s">
        <v>94</v>
      </c>
      <c r="N5409" t="s">
        <v>73</v>
      </c>
      <c r="O5409">
        <v>501</v>
      </c>
      <c r="P5409" t="s">
        <v>164</v>
      </c>
      <c r="S5409" t="s">
        <v>40</v>
      </c>
      <c r="T5409" t="s">
        <v>41</v>
      </c>
      <c r="U5409">
        <v>330</v>
      </c>
      <c r="Y5409" t="s">
        <v>8075</v>
      </c>
      <c r="AA5409">
        <v>34.109099999999998</v>
      </c>
      <c r="AB5409">
        <v>-118.2816</v>
      </c>
      <c r="AC5409">
        <f t="shared" si="84"/>
        <v>0</v>
      </c>
    </row>
    <row r="5410" spans="1:29" x14ac:dyDescent="0.35">
      <c r="A5410">
        <v>200312911</v>
      </c>
      <c r="B5410" s="1">
        <v>44001</v>
      </c>
      <c r="C5410" s="1">
        <v>44000</v>
      </c>
      <c r="D5410">
        <v>2340</v>
      </c>
      <c r="E5410">
        <v>3</v>
      </c>
      <c r="F5410" t="s">
        <v>43</v>
      </c>
      <c r="G5410">
        <v>393</v>
      </c>
      <c r="H5410">
        <v>1</v>
      </c>
      <c r="I5410">
        <v>230</v>
      </c>
      <c r="J5410" t="s">
        <v>161</v>
      </c>
      <c r="K5410" t="s">
        <v>8076</v>
      </c>
      <c r="L5410">
        <v>50</v>
      </c>
      <c r="M5410" t="s">
        <v>30</v>
      </c>
      <c r="N5410" t="s">
        <v>163</v>
      </c>
      <c r="O5410">
        <v>501</v>
      </c>
      <c r="P5410" t="s">
        <v>164</v>
      </c>
      <c r="Q5410">
        <v>500</v>
      </c>
      <c r="R5410" t="s">
        <v>184</v>
      </c>
      <c r="S5410" t="s">
        <v>40</v>
      </c>
      <c r="T5410" t="s">
        <v>41</v>
      </c>
      <c r="U5410">
        <v>230</v>
      </c>
      <c r="Y5410" t="s">
        <v>7371</v>
      </c>
      <c r="Z5410" t="s">
        <v>7018</v>
      </c>
      <c r="AA5410">
        <v>34.007399999999997</v>
      </c>
      <c r="AB5410">
        <v>-118.32899999999999</v>
      </c>
      <c r="AC5410">
        <f t="shared" si="84"/>
        <v>0</v>
      </c>
    </row>
    <row r="5411" spans="1:29" x14ac:dyDescent="0.35">
      <c r="A5411">
        <v>200412775</v>
      </c>
      <c r="B5411" s="1">
        <v>44089</v>
      </c>
      <c r="C5411" s="1">
        <v>44089</v>
      </c>
      <c r="D5411">
        <v>530</v>
      </c>
      <c r="E5411">
        <v>4</v>
      </c>
      <c r="F5411" t="s">
        <v>54</v>
      </c>
      <c r="G5411">
        <v>415</v>
      </c>
      <c r="H5411">
        <v>1</v>
      </c>
      <c r="I5411">
        <v>510</v>
      </c>
      <c r="J5411" t="s">
        <v>29</v>
      </c>
      <c r="L5411">
        <v>0</v>
      </c>
      <c r="O5411">
        <v>104</v>
      </c>
      <c r="P5411" t="s">
        <v>201</v>
      </c>
      <c r="S5411" t="s">
        <v>40</v>
      </c>
      <c r="T5411" t="s">
        <v>41</v>
      </c>
      <c r="U5411">
        <v>510</v>
      </c>
      <c r="Y5411" t="s">
        <v>8077</v>
      </c>
      <c r="AA5411">
        <v>34.076500000000003</v>
      </c>
      <c r="AB5411">
        <v>-118.2144</v>
      </c>
      <c r="AC5411">
        <f t="shared" si="84"/>
        <v>0</v>
      </c>
    </row>
    <row r="5412" spans="1:29" x14ac:dyDescent="0.35">
      <c r="A5412">
        <v>200711932</v>
      </c>
      <c r="B5412" s="1">
        <v>44034</v>
      </c>
      <c r="C5412" s="1">
        <v>44034</v>
      </c>
      <c r="D5412">
        <v>1900</v>
      </c>
      <c r="E5412">
        <v>7</v>
      </c>
      <c r="F5412" t="s">
        <v>28</v>
      </c>
      <c r="G5412">
        <v>782</v>
      </c>
      <c r="H5412">
        <v>1</v>
      </c>
      <c r="I5412">
        <v>310</v>
      </c>
      <c r="J5412" t="s">
        <v>71</v>
      </c>
      <c r="K5412" t="s">
        <v>2281</v>
      </c>
      <c r="L5412">
        <v>27</v>
      </c>
      <c r="M5412" t="s">
        <v>30</v>
      </c>
      <c r="N5412" t="s">
        <v>31</v>
      </c>
      <c r="O5412">
        <v>501</v>
      </c>
      <c r="P5412" t="s">
        <v>164</v>
      </c>
      <c r="S5412" t="s">
        <v>84</v>
      </c>
      <c r="T5412" t="s">
        <v>85</v>
      </c>
      <c r="U5412">
        <v>310</v>
      </c>
      <c r="Y5412" t="s">
        <v>921</v>
      </c>
      <c r="AA5412">
        <v>34.033900000000003</v>
      </c>
      <c r="AB5412">
        <v>-118.3747</v>
      </c>
      <c r="AC5412">
        <f t="shared" si="84"/>
        <v>0</v>
      </c>
    </row>
    <row r="5413" spans="1:29" x14ac:dyDescent="0.35">
      <c r="A5413">
        <v>200119507</v>
      </c>
      <c r="B5413" s="1">
        <v>44119</v>
      </c>
      <c r="C5413" s="1">
        <v>44119</v>
      </c>
      <c r="D5413">
        <v>600</v>
      </c>
      <c r="E5413">
        <v>1</v>
      </c>
      <c r="F5413" t="s">
        <v>36</v>
      </c>
      <c r="G5413">
        <v>182</v>
      </c>
      <c r="H5413">
        <v>2</v>
      </c>
      <c r="I5413">
        <v>946</v>
      </c>
      <c r="J5413" t="s">
        <v>125</v>
      </c>
      <c r="K5413" t="s">
        <v>8078</v>
      </c>
      <c r="L5413">
        <v>38</v>
      </c>
      <c r="M5413" t="s">
        <v>94</v>
      </c>
      <c r="N5413" t="s">
        <v>95</v>
      </c>
      <c r="O5413">
        <v>108</v>
      </c>
      <c r="P5413" t="s">
        <v>105</v>
      </c>
      <c r="S5413" t="s">
        <v>40</v>
      </c>
      <c r="T5413" t="s">
        <v>41</v>
      </c>
      <c r="U5413">
        <v>946</v>
      </c>
      <c r="Y5413" t="s">
        <v>815</v>
      </c>
      <c r="AA5413">
        <v>34.0458</v>
      </c>
      <c r="AB5413">
        <v>-118.26139999999999</v>
      </c>
      <c r="AC5413">
        <f t="shared" si="84"/>
        <v>0</v>
      </c>
    </row>
    <row r="5414" spans="1:29" x14ac:dyDescent="0.35">
      <c r="A5414">
        <v>201224297</v>
      </c>
      <c r="B5414" s="1">
        <v>44145</v>
      </c>
      <c r="C5414" s="1">
        <v>44145</v>
      </c>
      <c r="D5414">
        <v>1830</v>
      </c>
      <c r="E5414">
        <v>12</v>
      </c>
      <c r="F5414" t="s">
        <v>68</v>
      </c>
      <c r="G5414">
        <v>1257</v>
      </c>
      <c r="H5414">
        <v>1</v>
      </c>
      <c r="I5414">
        <v>230</v>
      </c>
      <c r="J5414" t="s">
        <v>161</v>
      </c>
      <c r="K5414" t="s">
        <v>8079</v>
      </c>
      <c r="L5414">
        <v>12</v>
      </c>
      <c r="M5414" t="s">
        <v>94</v>
      </c>
      <c r="N5414" t="s">
        <v>163</v>
      </c>
      <c r="O5414">
        <v>101</v>
      </c>
      <c r="P5414" t="s">
        <v>32</v>
      </c>
      <c r="Q5414">
        <v>400</v>
      </c>
      <c r="R5414" t="s">
        <v>143</v>
      </c>
      <c r="S5414" t="s">
        <v>40</v>
      </c>
      <c r="T5414" t="s">
        <v>41</v>
      </c>
      <c r="U5414">
        <v>230</v>
      </c>
      <c r="Y5414" t="s">
        <v>8080</v>
      </c>
      <c r="AA5414">
        <v>33.969799999999999</v>
      </c>
      <c r="AB5414">
        <v>-118.28740000000001</v>
      </c>
      <c r="AC5414">
        <f t="shared" si="84"/>
        <v>0</v>
      </c>
    </row>
    <row r="5415" spans="1:29" x14ac:dyDescent="0.35">
      <c r="A5415">
        <v>200912674</v>
      </c>
      <c r="B5415" s="1">
        <v>44035</v>
      </c>
      <c r="C5415" s="1">
        <v>44015</v>
      </c>
      <c r="D5415">
        <v>2310</v>
      </c>
      <c r="E5415">
        <v>9</v>
      </c>
      <c r="F5415" t="s">
        <v>49</v>
      </c>
      <c r="G5415">
        <v>985</v>
      </c>
      <c r="H5415">
        <v>2</v>
      </c>
      <c r="I5415">
        <v>740</v>
      </c>
      <c r="J5415" t="s">
        <v>224</v>
      </c>
      <c r="K5415">
        <v>329</v>
      </c>
      <c r="L5415">
        <v>72</v>
      </c>
      <c r="M5415" t="s">
        <v>94</v>
      </c>
      <c r="N5415" t="s">
        <v>73</v>
      </c>
      <c r="O5415">
        <v>502</v>
      </c>
      <c r="P5415" t="s">
        <v>47</v>
      </c>
      <c r="S5415" t="s">
        <v>40</v>
      </c>
      <c r="T5415" t="s">
        <v>41</v>
      </c>
      <c r="U5415">
        <v>740</v>
      </c>
      <c r="Y5415" t="s">
        <v>8081</v>
      </c>
      <c r="AA5415">
        <v>34.148000000000003</v>
      </c>
      <c r="AB5415">
        <v>-118.4395</v>
      </c>
      <c r="AC5415">
        <f t="shared" si="84"/>
        <v>0</v>
      </c>
    </row>
    <row r="5416" spans="1:29" x14ac:dyDescent="0.35">
      <c r="A5416">
        <v>201222220</v>
      </c>
      <c r="B5416" s="1">
        <v>44112</v>
      </c>
      <c r="C5416" s="1">
        <v>44111</v>
      </c>
      <c r="D5416">
        <v>1850</v>
      </c>
      <c r="E5416">
        <v>12</v>
      </c>
      <c r="F5416" t="s">
        <v>68</v>
      </c>
      <c r="G5416">
        <v>1249</v>
      </c>
      <c r="H5416">
        <v>1</v>
      </c>
      <c r="I5416">
        <v>440</v>
      </c>
      <c r="J5416" t="s">
        <v>213</v>
      </c>
      <c r="K5416" t="s">
        <v>3675</v>
      </c>
      <c r="L5416">
        <v>0</v>
      </c>
      <c r="M5416" t="s">
        <v>46</v>
      </c>
      <c r="N5416" t="s">
        <v>46</v>
      </c>
      <c r="O5416">
        <v>402</v>
      </c>
      <c r="P5416" t="s">
        <v>195</v>
      </c>
      <c r="S5416" t="s">
        <v>40</v>
      </c>
      <c r="T5416" t="s">
        <v>41</v>
      </c>
      <c r="U5416">
        <v>440</v>
      </c>
      <c r="Y5416" t="s">
        <v>2676</v>
      </c>
      <c r="AA5416">
        <v>33.982999999999997</v>
      </c>
      <c r="AB5416">
        <v>-118.28270000000001</v>
      </c>
      <c r="AC5416">
        <f t="shared" si="84"/>
        <v>0</v>
      </c>
    </row>
    <row r="5417" spans="1:29" x14ac:dyDescent="0.35">
      <c r="A5417">
        <v>200208090</v>
      </c>
      <c r="B5417" s="1">
        <v>43913</v>
      </c>
      <c r="C5417" s="1">
        <v>43913</v>
      </c>
      <c r="D5417">
        <v>135</v>
      </c>
      <c r="E5417">
        <v>2</v>
      </c>
      <c r="F5417" t="s">
        <v>56</v>
      </c>
      <c r="G5417">
        <v>236</v>
      </c>
      <c r="H5417">
        <v>2</v>
      </c>
      <c r="I5417">
        <v>753</v>
      </c>
      <c r="J5417" t="s">
        <v>452</v>
      </c>
      <c r="K5417" t="s">
        <v>8082</v>
      </c>
      <c r="L5417">
        <v>0</v>
      </c>
      <c r="M5417" t="s">
        <v>46</v>
      </c>
      <c r="N5417" t="s">
        <v>46</v>
      </c>
      <c r="O5417">
        <v>101</v>
      </c>
      <c r="P5417" t="s">
        <v>32</v>
      </c>
      <c r="Q5417">
        <v>109</v>
      </c>
      <c r="R5417" t="s">
        <v>265</v>
      </c>
      <c r="S5417" t="s">
        <v>40</v>
      </c>
      <c r="T5417" t="s">
        <v>41</v>
      </c>
      <c r="U5417">
        <v>753</v>
      </c>
      <c r="V5417">
        <v>998</v>
      </c>
      <c r="Y5417" t="s">
        <v>2790</v>
      </c>
      <c r="AA5417">
        <v>34.064799999999998</v>
      </c>
      <c r="AB5417">
        <v>-118.2696</v>
      </c>
      <c r="AC5417">
        <f t="shared" si="84"/>
        <v>0</v>
      </c>
    </row>
    <row r="5418" spans="1:29" x14ac:dyDescent="0.35">
      <c r="A5418">
        <v>201016038</v>
      </c>
      <c r="B5418" s="1">
        <v>44178</v>
      </c>
      <c r="C5418" s="1">
        <v>44176</v>
      </c>
      <c r="D5418">
        <v>1800</v>
      </c>
      <c r="E5418">
        <v>10</v>
      </c>
      <c r="F5418" t="s">
        <v>103</v>
      </c>
      <c r="G5418">
        <v>1045</v>
      </c>
      <c r="H5418">
        <v>1</v>
      </c>
      <c r="I5418">
        <v>420</v>
      </c>
      <c r="J5418" t="s">
        <v>352</v>
      </c>
      <c r="K5418">
        <v>385</v>
      </c>
      <c r="L5418">
        <v>51</v>
      </c>
      <c r="M5418" t="s">
        <v>94</v>
      </c>
      <c r="N5418" t="s">
        <v>73</v>
      </c>
      <c r="O5418">
        <v>108</v>
      </c>
      <c r="P5418" t="s">
        <v>105</v>
      </c>
      <c r="S5418" t="s">
        <v>40</v>
      </c>
      <c r="T5418" t="s">
        <v>41</v>
      </c>
      <c r="U5418">
        <v>420</v>
      </c>
      <c r="Y5418" t="s">
        <v>8083</v>
      </c>
      <c r="AA5418">
        <v>34.1723</v>
      </c>
      <c r="AB5418">
        <v>-118.5288</v>
      </c>
      <c r="AC5418">
        <f t="shared" si="84"/>
        <v>0</v>
      </c>
    </row>
    <row r="5419" spans="1:29" x14ac:dyDescent="0.35">
      <c r="A5419">
        <v>200410285</v>
      </c>
      <c r="B5419" s="1">
        <v>44011</v>
      </c>
      <c r="C5419" s="1">
        <v>44010</v>
      </c>
      <c r="D5419">
        <v>1700</v>
      </c>
      <c r="E5419">
        <v>4</v>
      </c>
      <c r="F5419" t="s">
        <v>54</v>
      </c>
      <c r="G5419">
        <v>407</v>
      </c>
      <c r="H5419">
        <v>1</v>
      </c>
      <c r="I5419">
        <v>510</v>
      </c>
      <c r="J5419" t="s">
        <v>29</v>
      </c>
      <c r="L5419">
        <v>0</v>
      </c>
      <c r="O5419">
        <v>101</v>
      </c>
      <c r="P5419" t="s">
        <v>32</v>
      </c>
      <c r="S5419" t="s">
        <v>40</v>
      </c>
      <c r="T5419" t="s">
        <v>41</v>
      </c>
      <c r="U5419">
        <v>510</v>
      </c>
      <c r="Y5419" t="s">
        <v>8084</v>
      </c>
      <c r="AA5419">
        <v>34.087600000000002</v>
      </c>
      <c r="AB5419">
        <v>-118.184</v>
      </c>
      <c r="AC5419">
        <f t="shared" si="84"/>
        <v>0</v>
      </c>
    </row>
    <row r="5420" spans="1:29" x14ac:dyDescent="0.35">
      <c r="A5420">
        <v>200619185</v>
      </c>
      <c r="B5420" s="1">
        <v>44177</v>
      </c>
      <c r="C5420" s="1">
        <v>44177</v>
      </c>
      <c r="D5420">
        <v>2020</v>
      </c>
      <c r="E5420">
        <v>6</v>
      </c>
      <c r="F5420" t="s">
        <v>91</v>
      </c>
      <c r="G5420">
        <v>643</v>
      </c>
      <c r="H5420">
        <v>1</v>
      </c>
      <c r="I5420">
        <v>310</v>
      </c>
      <c r="J5420" t="s">
        <v>71</v>
      </c>
      <c r="K5420" t="s">
        <v>8085</v>
      </c>
      <c r="L5420">
        <v>32</v>
      </c>
      <c r="M5420" t="s">
        <v>30</v>
      </c>
      <c r="N5420" t="s">
        <v>163</v>
      </c>
      <c r="O5420">
        <v>502</v>
      </c>
      <c r="P5420" t="s">
        <v>47</v>
      </c>
      <c r="S5420" t="s">
        <v>40</v>
      </c>
      <c r="T5420" t="s">
        <v>41</v>
      </c>
      <c r="U5420">
        <v>310</v>
      </c>
      <c r="Y5420" t="s">
        <v>8086</v>
      </c>
      <c r="AA5420">
        <v>34.099800000000002</v>
      </c>
      <c r="AB5420">
        <v>-118.349</v>
      </c>
      <c r="AC5420">
        <f t="shared" si="84"/>
        <v>0</v>
      </c>
    </row>
    <row r="5421" spans="1:29" x14ac:dyDescent="0.35">
      <c r="A5421">
        <v>200715942</v>
      </c>
      <c r="B5421" s="1">
        <v>44148</v>
      </c>
      <c r="C5421" s="1">
        <v>44118</v>
      </c>
      <c r="D5421">
        <v>1500</v>
      </c>
      <c r="E5421">
        <v>7</v>
      </c>
      <c r="F5421" t="s">
        <v>28</v>
      </c>
      <c r="G5421">
        <v>706</v>
      </c>
      <c r="H5421">
        <v>1</v>
      </c>
      <c r="I5421">
        <v>420</v>
      </c>
      <c r="J5421" t="s">
        <v>352</v>
      </c>
      <c r="L5421">
        <v>0</v>
      </c>
      <c r="O5421">
        <v>104</v>
      </c>
      <c r="P5421" t="s">
        <v>201</v>
      </c>
      <c r="S5421" t="s">
        <v>40</v>
      </c>
      <c r="T5421" t="s">
        <v>41</v>
      </c>
      <c r="U5421">
        <v>420</v>
      </c>
      <c r="Y5421" t="s">
        <v>8087</v>
      </c>
      <c r="AA5421">
        <v>34.085299999999997</v>
      </c>
      <c r="AB5421">
        <v>-118.3374</v>
      </c>
      <c r="AC5421">
        <f t="shared" si="84"/>
        <v>0</v>
      </c>
    </row>
    <row r="5422" spans="1:29" x14ac:dyDescent="0.35">
      <c r="A5422">
        <v>200916472</v>
      </c>
      <c r="B5422" s="1">
        <v>44130</v>
      </c>
      <c r="C5422" s="1">
        <v>44130</v>
      </c>
      <c r="D5422">
        <v>700</v>
      </c>
      <c r="E5422">
        <v>9</v>
      </c>
      <c r="F5422" t="s">
        <v>49</v>
      </c>
      <c r="G5422">
        <v>952</v>
      </c>
      <c r="H5422">
        <v>2</v>
      </c>
      <c r="I5422">
        <v>901</v>
      </c>
      <c r="J5422" t="s">
        <v>210</v>
      </c>
      <c r="K5422" t="s">
        <v>8088</v>
      </c>
      <c r="L5422">
        <v>78</v>
      </c>
      <c r="M5422" t="s">
        <v>94</v>
      </c>
      <c r="N5422" t="s">
        <v>73</v>
      </c>
      <c r="O5422">
        <v>502</v>
      </c>
      <c r="P5422" t="s">
        <v>47</v>
      </c>
      <c r="S5422" t="s">
        <v>84</v>
      </c>
      <c r="T5422" t="s">
        <v>85</v>
      </c>
      <c r="U5422">
        <v>901</v>
      </c>
      <c r="Y5422" t="s">
        <v>8089</v>
      </c>
      <c r="AA5422">
        <v>34.168500000000002</v>
      </c>
      <c r="AB5422">
        <v>-118.4509</v>
      </c>
      <c r="AC5422">
        <f t="shared" si="84"/>
        <v>0</v>
      </c>
    </row>
    <row r="5423" spans="1:29" x14ac:dyDescent="0.35">
      <c r="A5423">
        <v>201218385</v>
      </c>
      <c r="B5423" s="1">
        <v>44054</v>
      </c>
      <c r="C5423" s="1">
        <v>44054</v>
      </c>
      <c r="D5423">
        <v>1500</v>
      </c>
      <c r="E5423">
        <v>12</v>
      </c>
      <c r="F5423" t="s">
        <v>68</v>
      </c>
      <c r="G5423">
        <v>1266</v>
      </c>
      <c r="H5423">
        <v>1</v>
      </c>
      <c r="I5423">
        <v>330</v>
      </c>
      <c r="J5423" t="s">
        <v>37</v>
      </c>
      <c r="K5423" t="s">
        <v>6688</v>
      </c>
      <c r="L5423">
        <v>60</v>
      </c>
      <c r="M5423" t="s">
        <v>94</v>
      </c>
      <c r="N5423" t="s">
        <v>163</v>
      </c>
      <c r="O5423">
        <v>101</v>
      </c>
      <c r="P5423" t="s">
        <v>32</v>
      </c>
      <c r="S5423" t="s">
        <v>40</v>
      </c>
      <c r="T5423" t="s">
        <v>41</v>
      </c>
      <c r="U5423">
        <v>330</v>
      </c>
      <c r="Y5423" t="s">
        <v>6893</v>
      </c>
      <c r="AA5423">
        <v>33.965499999999999</v>
      </c>
      <c r="AB5423">
        <v>-118.2915</v>
      </c>
      <c r="AC5423">
        <f t="shared" si="84"/>
        <v>0</v>
      </c>
    </row>
    <row r="5424" spans="1:29" x14ac:dyDescent="0.35">
      <c r="A5424">
        <v>200617144</v>
      </c>
      <c r="B5424" s="1">
        <v>44128</v>
      </c>
      <c r="C5424" s="1">
        <v>44128</v>
      </c>
      <c r="D5424">
        <v>1100</v>
      </c>
      <c r="E5424">
        <v>6</v>
      </c>
      <c r="F5424" t="s">
        <v>91</v>
      </c>
      <c r="G5424">
        <v>667</v>
      </c>
      <c r="H5424">
        <v>2</v>
      </c>
      <c r="I5424">
        <v>745</v>
      </c>
      <c r="J5424" t="s">
        <v>139</v>
      </c>
      <c r="K5424" t="s">
        <v>712</v>
      </c>
      <c r="L5424">
        <v>0</v>
      </c>
      <c r="M5424" t="s">
        <v>46</v>
      </c>
      <c r="N5424" t="s">
        <v>46</v>
      </c>
      <c r="O5424">
        <v>101</v>
      </c>
      <c r="P5424" t="s">
        <v>32</v>
      </c>
      <c r="Q5424">
        <v>400</v>
      </c>
      <c r="R5424" t="s">
        <v>143</v>
      </c>
      <c r="S5424" t="s">
        <v>40</v>
      </c>
      <c r="T5424" t="s">
        <v>41</v>
      </c>
      <c r="U5424">
        <v>745</v>
      </c>
      <c r="Y5424" t="s">
        <v>8090</v>
      </c>
      <c r="Z5424" t="s">
        <v>122</v>
      </c>
      <c r="AA5424">
        <v>34.097999999999999</v>
      </c>
      <c r="AB5424">
        <v>-118.3201</v>
      </c>
      <c r="AC5424">
        <f t="shared" si="84"/>
        <v>0</v>
      </c>
    </row>
    <row r="5425" spans="1:29" x14ac:dyDescent="0.35">
      <c r="A5425">
        <v>201104711</v>
      </c>
      <c r="B5425" s="1">
        <v>43847</v>
      </c>
      <c r="C5425" s="1">
        <v>43846</v>
      </c>
      <c r="D5425">
        <v>905</v>
      </c>
      <c r="E5425">
        <v>11</v>
      </c>
      <c r="F5425" t="s">
        <v>64</v>
      </c>
      <c r="G5425">
        <v>1137</v>
      </c>
      <c r="H5425">
        <v>2</v>
      </c>
      <c r="I5425">
        <v>627</v>
      </c>
      <c r="J5425" t="s">
        <v>616</v>
      </c>
      <c r="K5425" t="s">
        <v>8091</v>
      </c>
      <c r="L5425">
        <v>3</v>
      </c>
      <c r="M5425" t="s">
        <v>30</v>
      </c>
      <c r="N5425" t="s">
        <v>95</v>
      </c>
      <c r="O5425">
        <v>101</v>
      </c>
      <c r="P5425" t="s">
        <v>32</v>
      </c>
      <c r="Q5425">
        <v>400</v>
      </c>
      <c r="R5425" t="s">
        <v>143</v>
      </c>
      <c r="S5425" t="s">
        <v>84</v>
      </c>
      <c r="T5425" t="s">
        <v>85</v>
      </c>
      <c r="U5425">
        <v>627</v>
      </c>
      <c r="Y5425" t="s">
        <v>8092</v>
      </c>
      <c r="AA5425">
        <v>34.1113</v>
      </c>
      <c r="AB5425">
        <v>-118.1977</v>
      </c>
      <c r="AC5425">
        <f t="shared" si="84"/>
        <v>0</v>
      </c>
    </row>
    <row r="5426" spans="1:29" x14ac:dyDescent="0.35">
      <c r="A5426">
        <v>201309222</v>
      </c>
      <c r="B5426" s="1">
        <v>43931</v>
      </c>
      <c r="C5426" s="1">
        <v>43931</v>
      </c>
      <c r="D5426">
        <v>215</v>
      </c>
      <c r="E5426">
        <v>13</v>
      </c>
      <c r="F5426" t="s">
        <v>62</v>
      </c>
      <c r="G5426">
        <v>1313</v>
      </c>
      <c r="H5426">
        <v>1</v>
      </c>
      <c r="I5426">
        <v>310</v>
      </c>
      <c r="J5426" t="s">
        <v>71</v>
      </c>
      <c r="K5426" t="s">
        <v>8093</v>
      </c>
      <c r="L5426">
        <v>0</v>
      </c>
      <c r="M5426" t="s">
        <v>30</v>
      </c>
      <c r="N5426" t="s">
        <v>31</v>
      </c>
      <c r="O5426">
        <v>203</v>
      </c>
      <c r="P5426" t="s">
        <v>101</v>
      </c>
      <c r="S5426" t="s">
        <v>40</v>
      </c>
      <c r="T5426" t="s">
        <v>41</v>
      </c>
      <c r="U5426">
        <v>310</v>
      </c>
      <c r="V5426">
        <v>998</v>
      </c>
      <c r="Y5426" t="s">
        <v>4626</v>
      </c>
      <c r="AA5426">
        <v>34.031599999999997</v>
      </c>
      <c r="AB5426">
        <v>-118.259</v>
      </c>
      <c r="AC5426">
        <f t="shared" si="84"/>
        <v>0</v>
      </c>
    </row>
    <row r="5427" spans="1:29" x14ac:dyDescent="0.35">
      <c r="A5427">
        <v>200716605</v>
      </c>
      <c r="B5427" s="1">
        <v>44166</v>
      </c>
      <c r="C5427" s="1">
        <v>44162</v>
      </c>
      <c r="D5427">
        <v>1200</v>
      </c>
      <c r="E5427">
        <v>7</v>
      </c>
      <c r="F5427" t="s">
        <v>28</v>
      </c>
      <c r="G5427">
        <v>727</v>
      </c>
      <c r="H5427">
        <v>1</v>
      </c>
      <c r="I5427">
        <v>440</v>
      </c>
      <c r="J5427" t="s">
        <v>213</v>
      </c>
      <c r="K5427">
        <v>394</v>
      </c>
      <c r="L5427">
        <v>40</v>
      </c>
      <c r="M5427" t="s">
        <v>30</v>
      </c>
      <c r="N5427" t="s">
        <v>95</v>
      </c>
      <c r="O5427">
        <v>502</v>
      </c>
      <c r="P5427" t="s">
        <v>47</v>
      </c>
      <c r="S5427" t="s">
        <v>40</v>
      </c>
      <c r="T5427" t="s">
        <v>41</v>
      </c>
      <c r="U5427">
        <v>440</v>
      </c>
      <c r="Y5427" t="s">
        <v>8094</v>
      </c>
      <c r="AA5427">
        <v>34.073599999999999</v>
      </c>
      <c r="AB5427">
        <v>-118.3429</v>
      </c>
      <c r="AC5427">
        <f t="shared" si="84"/>
        <v>0</v>
      </c>
    </row>
    <row r="5428" spans="1:29" x14ac:dyDescent="0.35">
      <c r="A5428">
        <v>200409020</v>
      </c>
      <c r="B5428" s="1">
        <v>43970</v>
      </c>
      <c r="C5428" s="1">
        <v>43969</v>
      </c>
      <c r="D5428">
        <v>2130</v>
      </c>
      <c r="E5428">
        <v>4</v>
      </c>
      <c r="F5428" t="s">
        <v>54</v>
      </c>
      <c r="G5428">
        <v>478</v>
      </c>
      <c r="H5428">
        <v>1</v>
      </c>
      <c r="I5428">
        <v>330</v>
      </c>
      <c r="J5428" t="s">
        <v>37</v>
      </c>
      <c r="K5428" t="s">
        <v>690</v>
      </c>
      <c r="L5428">
        <v>22</v>
      </c>
      <c r="M5428" t="s">
        <v>94</v>
      </c>
      <c r="N5428" t="s">
        <v>163</v>
      </c>
      <c r="O5428">
        <v>101</v>
      </c>
      <c r="P5428" t="s">
        <v>32</v>
      </c>
      <c r="S5428" t="s">
        <v>40</v>
      </c>
      <c r="T5428" t="s">
        <v>41</v>
      </c>
      <c r="U5428">
        <v>330</v>
      </c>
      <c r="Y5428" t="s">
        <v>8095</v>
      </c>
      <c r="Z5428" t="s">
        <v>8096</v>
      </c>
      <c r="AA5428">
        <v>34.028500000000001</v>
      </c>
      <c r="AB5428">
        <v>-118.20310000000001</v>
      </c>
      <c r="AC5428">
        <f t="shared" si="84"/>
        <v>0</v>
      </c>
    </row>
    <row r="5429" spans="1:29" x14ac:dyDescent="0.35">
      <c r="A5429">
        <v>200107276</v>
      </c>
      <c r="B5429" s="1">
        <v>43877</v>
      </c>
      <c r="C5429" s="1">
        <v>43876</v>
      </c>
      <c r="D5429">
        <v>1830</v>
      </c>
      <c r="E5429">
        <v>1</v>
      </c>
      <c r="F5429" t="s">
        <v>36</v>
      </c>
      <c r="G5429">
        <v>162</v>
      </c>
      <c r="H5429">
        <v>1</v>
      </c>
      <c r="I5429">
        <v>330</v>
      </c>
      <c r="J5429" t="s">
        <v>37</v>
      </c>
      <c r="K5429" t="s">
        <v>1690</v>
      </c>
      <c r="L5429">
        <v>28</v>
      </c>
      <c r="M5429" t="s">
        <v>94</v>
      </c>
      <c r="N5429" t="s">
        <v>73</v>
      </c>
      <c r="O5429">
        <v>123</v>
      </c>
      <c r="P5429" t="s">
        <v>290</v>
      </c>
      <c r="S5429" t="s">
        <v>40</v>
      </c>
      <c r="T5429" t="s">
        <v>41</v>
      </c>
      <c r="U5429">
        <v>330</v>
      </c>
      <c r="Y5429" t="s">
        <v>2349</v>
      </c>
      <c r="AA5429">
        <v>34.0473</v>
      </c>
      <c r="AB5429">
        <v>-118.26009999999999</v>
      </c>
      <c r="AC5429">
        <f t="shared" si="84"/>
        <v>0</v>
      </c>
    </row>
    <row r="5430" spans="1:29" x14ac:dyDescent="0.35">
      <c r="A5430">
        <v>200106990</v>
      </c>
      <c r="B5430" s="1">
        <v>43873</v>
      </c>
      <c r="C5430" s="1">
        <v>43873</v>
      </c>
      <c r="D5430">
        <v>1330</v>
      </c>
      <c r="E5430">
        <v>1</v>
      </c>
      <c r="F5430" t="s">
        <v>36</v>
      </c>
      <c r="G5430">
        <v>154</v>
      </c>
      <c r="H5430">
        <v>2</v>
      </c>
      <c r="I5430">
        <v>930</v>
      </c>
      <c r="J5430" t="s">
        <v>339</v>
      </c>
      <c r="K5430" t="s">
        <v>5766</v>
      </c>
      <c r="L5430">
        <v>29</v>
      </c>
      <c r="M5430" t="s">
        <v>94</v>
      </c>
      <c r="N5430" t="s">
        <v>163</v>
      </c>
      <c r="O5430">
        <v>502</v>
      </c>
      <c r="P5430" t="s">
        <v>47</v>
      </c>
      <c r="Q5430">
        <v>511</v>
      </c>
      <c r="R5430" t="s">
        <v>151</v>
      </c>
      <c r="S5430" t="s">
        <v>84</v>
      </c>
      <c r="T5430" t="s">
        <v>85</v>
      </c>
      <c r="U5430">
        <v>930</v>
      </c>
      <c r="Y5430" t="s">
        <v>229</v>
      </c>
      <c r="AA5430">
        <v>34.046700000000001</v>
      </c>
      <c r="AB5430">
        <v>-118.24850000000001</v>
      </c>
      <c r="AC5430">
        <f t="shared" si="84"/>
        <v>0</v>
      </c>
    </row>
    <row r="5431" spans="1:29" x14ac:dyDescent="0.35">
      <c r="A5431">
        <v>201011815</v>
      </c>
      <c r="B5431" s="1">
        <v>44051</v>
      </c>
      <c r="C5431" s="1">
        <v>44050</v>
      </c>
      <c r="D5431">
        <v>1615</v>
      </c>
      <c r="E5431">
        <v>10</v>
      </c>
      <c r="F5431" t="s">
        <v>103</v>
      </c>
      <c r="G5431">
        <v>1004</v>
      </c>
      <c r="H5431">
        <v>2</v>
      </c>
      <c r="I5431">
        <v>625</v>
      </c>
      <c r="J5431" t="s">
        <v>628</v>
      </c>
      <c r="K5431" t="s">
        <v>8097</v>
      </c>
      <c r="L5431">
        <v>42</v>
      </c>
      <c r="M5431" t="s">
        <v>30</v>
      </c>
      <c r="N5431" t="s">
        <v>95</v>
      </c>
      <c r="O5431">
        <v>701</v>
      </c>
      <c r="P5431" t="s">
        <v>1610</v>
      </c>
      <c r="Q5431">
        <v>500</v>
      </c>
      <c r="R5431" t="s">
        <v>184</v>
      </c>
      <c r="S5431" t="s">
        <v>33</v>
      </c>
      <c r="T5431" t="s">
        <v>34</v>
      </c>
      <c r="U5431">
        <v>625</v>
      </c>
      <c r="Y5431" t="s">
        <v>8098</v>
      </c>
      <c r="AA5431">
        <v>34.220799999999997</v>
      </c>
      <c r="AB5431">
        <v>-118.53230000000001</v>
      </c>
      <c r="AC5431">
        <f t="shared" si="84"/>
        <v>1</v>
      </c>
    </row>
    <row r="5432" spans="1:29" x14ac:dyDescent="0.35">
      <c r="A5432">
        <v>200114027</v>
      </c>
      <c r="B5432" s="1">
        <v>44009</v>
      </c>
      <c r="C5432" s="1">
        <v>44009</v>
      </c>
      <c r="D5432">
        <v>1650</v>
      </c>
      <c r="E5432">
        <v>1</v>
      </c>
      <c r="F5432" t="s">
        <v>36</v>
      </c>
      <c r="G5432">
        <v>145</v>
      </c>
      <c r="H5432">
        <v>2</v>
      </c>
      <c r="I5432">
        <v>930</v>
      </c>
      <c r="J5432" t="s">
        <v>339</v>
      </c>
      <c r="K5432" t="s">
        <v>8099</v>
      </c>
      <c r="L5432">
        <v>37</v>
      </c>
      <c r="M5432" t="s">
        <v>94</v>
      </c>
      <c r="N5432" t="s">
        <v>95</v>
      </c>
      <c r="O5432">
        <v>102</v>
      </c>
      <c r="P5432" t="s">
        <v>186</v>
      </c>
      <c r="Q5432">
        <v>511</v>
      </c>
      <c r="R5432" t="s">
        <v>151</v>
      </c>
      <c r="S5432" t="s">
        <v>84</v>
      </c>
      <c r="T5432" t="s">
        <v>85</v>
      </c>
      <c r="U5432">
        <v>930</v>
      </c>
      <c r="Y5432" t="s">
        <v>1118</v>
      </c>
      <c r="Z5432" t="s">
        <v>6770</v>
      </c>
      <c r="AA5432">
        <v>34.046700000000001</v>
      </c>
      <c r="AB5432">
        <v>-118.247</v>
      </c>
      <c r="AC5432">
        <f t="shared" si="84"/>
        <v>0</v>
      </c>
    </row>
    <row r="5433" spans="1:29" x14ac:dyDescent="0.35">
      <c r="A5433">
        <v>200608495</v>
      </c>
      <c r="B5433" s="1">
        <v>43918</v>
      </c>
      <c r="C5433" s="1">
        <v>43918</v>
      </c>
      <c r="D5433">
        <v>1338</v>
      </c>
      <c r="E5433">
        <v>6</v>
      </c>
      <c r="F5433" t="s">
        <v>91</v>
      </c>
      <c r="G5433">
        <v>663</v>
      </c>
      <c r="H5433">
        <v>1</v>
      </c>
      <c r="I5433">
        <v>440</v>
      </c>
      <c r="J5433" t="s">
        <v>213</v>
      </c>
      <c r="K5433">
        <v>377</v>
      </c>
      <c r="L5433">
        <v>24</v>
      </c>
      <c r="M5433" t="s">
        <v>94</v>
      </c>
      <c r="N5433" t="s">
        <v>73</v>
      </c>
      <c r="O5433">
        <v>515</v>
      </c>
      <c r="P5433" t="s">
        <v>2701</v>
      </c>
      <c r="S5433" t="s">
        <v>40</v>
      </c>
      <c r="T5433" t="s">
        <v>41</v>
      </c>
      <c r="U5433">
        <v>440</v>
      </c>
      <c r="Y5433" t="s">
        <v>8100</v>
      </c>
      <c r="AA5433">
        <v>34.092599999999997</v>
      </c>
      <c r="AB5433">
        <v>-118.3352</v>
      </c>
      <c r="AC5433">
        <f t="shared" si="84"/>
        <v>0</v>
      </c>
    </row>
    <row r="5434" spans="1:29" x14ac:dyDescent="0.35">
      <c r="A5434">
        <v>200408380</v>
      </c>
      <c r="B5434" s="1">
        <v>43949</v>
      </c>
      <c r="C5434" s="1">
        <v>43949</v>
      </c>
      <c r="D5434">
        <v>2200</v>
      </c>
      <c r="E5434">
        <v>4</v>
      </c>
      <c r="F5434" t="s">
        <v>54</v>
      </c>
      <c r="G5434">
        <v>429</v>
      </c>
      <c r="H5434">
        <v>2</v>
      </c>
      <c r="I5434">
        <v>624</v>
      </c>
      <c r="J5434" t="s">
        <v>171</v>
      </c>
      <c r="K5434" t="s">
        <v>8101</v>
      </c>
      <c r="L5434">
        <v>42</v>
      </c>
      <c r="M5434" t="s">
        <v>94</v>
      </c>
      <c r="N5434" t="s">
        <v>73</v>
      </c>
      <c r="O5434">
        <v>101</v>
      </c>
      <c r="P5434" t="s">
        <v>32</v>
      </c>
      <c r="Q5434">
        <v>400</v>
      </c>
      <c r="R5434" t="s">
        <v>143</v>
      </c>
      <c r="S5434" t="s">
        <v>40</v>
      </c>
      <c r="T5434" t="s">
        <v>41</v>
      </c>
      <c r="U5434">
        <v>624</v>
      </c>
      <c r="Y5434" t="s">
        <v>8102</v>
      </c>
      <c r="AA5434">
        <v>34.091200000000001</v>
      </c>
      <c r="AB5434">
        <v>-118.1613</v>
      </c>
      <c r="AC5434">
        <f t="shared" si="84"/>
        <v>0</v>
      </c>
    </row>
    <row r="5435" spans="1:29" x14ac:dyDescent="0.35">
      <c r="A5435">
        <v>200808927</v>
      </c>
      <c r="B5435" s="1">
        <v>43951</v>
      </c>
      <c r="C5435" s="1">
        <v>43951</v>
      </c>
      <c r="D5435">
        <v>1105</v>
      </c>
      <c r="E5435">
        <v>8</v>
      </c>
      <c r="F5435" t="s">
        <v>109</v>
      </c>
      <c r="G5435">
        <v>898</v>
      </c>
      <c r="H5435">
        <v>2</v>
      </c>
      <c r="I5435">
        <v>624</v>
      </c>
      <c r="J5435" t="s">
        <v>171</v>
      </c>
      <c r="K5435" t="s">
        <v>8103</v>
      </c>
      <c r="L5435">
        <v>25</v>
      </c>
      <c r="M5435" t="s">
        <v>94</v>
      </c>
      <c r="N5435" t="s">
        <v>163</v>
      </c>
      <c r="O5435">
        <v>510</v>
      </c>
      <c r="P5435" t="s">
        <v>189</v>
      </c>
      <c r="Q5435">
        <v>400</v>
      </c>
      <c r="R5435" t="s">
        <v>143</v>
      </c>
      <c r="S5435" t="s">
        <v>2543</v>
      </c>
      <c r="T5435" t="s">
        <v>2544</v>
      </c>
      <c r="U5435">
        <v>624</v>
      </c>
      <c r="Y5435" t="s">
        <v>8104</v>
      </c>
      <c r="AA5435">
        <v>34.038800000000002</v>
      </c>
      <c r="AB5435">
        <v>-118.37909999999999</v>
      </c>
      <c r="AC5435">
        <f t="shared" si="84"/>
        <v>0</v>
      </c>
    </row>
    <row r="5436" spans="1:29" x14ac:dyDescent="0.35">
      <c r="A5436">
        <v>200207905</v>
      </c>
      <c r="B5436" s="1">
        <v>43907</v>
      </c>
      <c r="C5436" s="1">
        <v>43907</v>
      </c>
      <c r="D5436">
        <v>1725</v>
      </c>
      <c r="E5436">
        <v>2</v>
      </c>
      <c r="F5436" t="s">
        <v>56</v>
      </c>
      <c r="G5436">
        <v>247</v>
      </c>
      <c r="H5436">
        <v>2</v>
      </c>
      <c r="I5436">
        <v>626</v>
      </c>
      <c r="J5436" t="s">
        <v>141</v>
      </c>
      <c r="K5436" t="s">
        <v>8105</v>
      </c>
      <c r="L5436">
        <v>34</v>
      </c>
      <c r="M5436" t="s">
        <v>30</v>
      </c>
      <c r="N5436" t="s">
        <v>95</v>
      </c>
      <c r="O5436">
        <v>101</v>
      </c>
      <c r="P5436" t="s">
        <v>32</v>
      </c>
      <c r="Q5436">
        <v>400</v>
      </c>
      <c r="R5436" t="s">
        <v>143</v>
      </c>
      <c r="S5436" t="s">
        <v>40</v>
      </c>
      <c r="T5436" t="s">
        <v>41</v>
      </c>
      <c r="U5436">
        <v>626</v>
      </c>
      <c r="Y5436" t="s">
        <v>76</v>
      </c>
      <c r="Z5436" t="s">
        <v>7709</v>
      </c>
      <c r="AA5436">
        <v>34.057899999999997</v>
      </c>
      <c r="AB5436">
        <v>-118.2711</v>
      </c>
      <c r="AC5436">
        <f t="shared" si="84"/>
        <v>0</v>
      </c>
    </row>
    <row r="5437" spans="1:29" x14ac:dyDescent="0.35">
      <c r="A5437">
        <v>200700845</v>
      </c>
      <c r="B5437" s="1">
        <v>44160</v>
      </c>
      <c r="C5437" s="1">
        <v>44160</v>
      </c>
      <c r="D5437">
        <v>610</v>
      </c>
      <c r="E5437">
        <v>7</v>
      </c>
      <c r="F5437" t="s">
        <v>28</v>
      </c>
      <c r="G5437">
        <v>745</v>
      </c>
      <c r="H5437">
        <v>1</v>
      </c>
      <c r="I5437">
        <v>420</v>
      </c>
      <c r="J5437" t="s">
        <v>352</v>
      </c>
      <c r="K5437" t="s">
        <v>8106</v>
      </c>
      <c r="L5437">
        <v>44</v>
      </c>
      <c r="M5437" t="s">
        <v>94</v>
      </c>
      <c r="N5437" t="s">
        <v>163</v>
      </c>
      <c r="O5437">
        <v>102</v>
      </c>
      <c r="P5437" t="s">
        <v>186</v>
      </c>
      <c r="S5437" t="s">
        <v>40</v>
      </c>
      <c r="T5437" t="s">
        <v>41</v>
      </c>
      <c r="U5437">
        <v>420</v>
      </c>
      <c r="V5437">
        <v>998</v>
      </c>
      <c r="Y5437" t="s">
        <v>8107</v>
      </c>
      <c r="Z5437" t="s">
        <v>695</v>
      </c>
      <c r="AA5437">
        <v>34.053400000000003</v>
      </c>
      <c r="AB5437">
        <v>-118.3471</v>
      </c>
      <c r="AC5437">
        <f t="shared" si="84"/>
        <v>0</v>
      </c>
    </row>
    <row r="5438" spans="1:29" x14ac:dyDescent="0.35">
      <c r="A5438">
        <v>200812892</v>
      </c>
      <c r="B5438" s="1">
        <v>44055</v>
      </c>
      <c r="C5438" s="1">
        <v>44006</v>
      </c>
      <c r="D5438">
        <v>2213</v>
      </c>
      <c r="E5438">
        <v>8</v>
      </c>
      <c r="F5438" t="s">
        <v>109</v>
      </c>
      <c r="G5438">
        <v>836</v>
      </c>
      <c r="H5438">
        <v>2</v>
      </c>
      <c r="I5438">
        <v>354</v>
      </c>
      <c r="J5438" t="s">
        <v>167</v>
      </c>
      <c r="K5438" t="s">
        <v>8108</v>
      </c>
      <c r="L5438">
        <v>30</v>
      </c>
      <c r="M5438" t="s">
        <v>30</v>
      </c>
      <c r="N5438" t="s">
        <v>1233</v>
      </c>
      <c r="O5438">
        <v>707</v>
      </c>
      <c r="P5438" t="s">
        <v>280</v>
      </c>
      <c r="S5438" t="s">
        <v>40</v>
      </c>
      <c r="T5438" t="s">
        <v>41</v>
      </c>
      <c r="U5438">
        <v>354</v>
      </c>
      <c r="Y5438" t="s">
        <v>8109</v>
      </c>
      <c r="AA5438">
        <v>34.049399999999999</v>
      </c>
      <c r="AB5438">
        <v>-118.4297</v>
      </c>
      <c r="AC5438">
        <f t="shared" si="84"/>
        <v>0</v>
      </c>
    </row>
    <row r="5439" spans="1:29" x14ac:dyDescent="0.35">
      <c r="A5439">
        <v>201210743</v>
      </c>
      <c r="B5439" s="1">
        <v>43932</v>
      </c>
      <c r="C5439" s="1">
        <v>43932</v>
      </c>
      <c r="D5439">
        <v>2025</v>
      </c>
      <c r="E5439">
        <v>12</v>
      </c>
      <c r="F5439" t="s">
        <v>68</v>
      </c>
      <c r="G5439">
        <v>1235</v>
      </c>
      <c r="H5439">
        <v>1</v>
      </c>
      <c r="I5439">
        <v>330</v>
      </c>
      <c r="J5439" t="s">
        <v>37</v>
      </c>
      <c r="K5439" t="s">
        <v>8110</v>
      </c>
      <c r="L5439">
        <v>0</v>
      </c>
      <c r="M5439" t="s">
        <v>46</v>
      </c>
      <c r="N5439" t="s">
        <v>46</v>
      </c>
      <c r="O5439">
        <v>101</v>
      </c>
      <c r="P5439" t="s">
        <v>32</v>
      </c>
      <c r="Q5439">
        <v>500</v>
      </c>
      <c r="R5439" t="s">
        <v>184</v>
      </c>
      <c r="S5439" t="s">
        <v>33</v>
      </c>
      <c r="T5439" t="s">
        <v>34</v>
      </c>
      <c r="U5439">
        <v>330</v>
      </c>
      <c r="V5439">
        <v>998</v>
      </c>
      <c r="Y5439" t="s">
        <v>4087</v>
      </c>
      <c r="Z5439" t="s">
        <v>3977</v>
      </c>
      <c r="AA5439">
        <v>33.985900000000001</v>
      </c>
      <c r="AB5439">
        <v>-118.298</v>
      </c>
      <c r="AC5439">
        <f t="shared" si="84"/>
        <v>1</v>
      </c>
    </row>
    <row r="5440" spans="1:29" x14ac:dyDescent="0.35">
      <c r="A5440">
        <v>201222475</v>
      </c>
      <c r="B5440" s="1">
        <v>44116</v>
      </c>
      <c r="C5440" s="1">
        <v>44116</v>
      </c>
      <c r="D5440">
        <v>1310</v>
      </c>
      <c r="E5440">
        <v>12</v>
      </c>
      <c r="F5440" t="s">
        <v>68</v>
      </c>
      <c r="G5440">
        <v>1248</v>
      </c>
      <c r="H5440">
        <v>1</v>
      </c>
      <c r="I5440">
        <v>330</v>
      </c>
      <c r="J5440" t="s">
        <v>37</v>
      </c>
      <c r="K5440" t="s">
        <v>8111</v>
      </c>
      <c r="L5440">
        <v>0</v>
      </c>
      <c r="M5440" t="s">
        <v>46</v>
      </c>
      <c r="N5440" t="s">
        <v>46</v>
      </c>
      <c r="O5440">
        <v>101</v>
      </c>
      <c r="P5440" t="s">
        <v>32</v>
      </c>
      <c r="S5440" t="s">
        <v>40</v>
      </c>
      <c r="T5440" t="s">
        <v>41</v>
      </c>
      <c r="U5440">
        <v>330</v>
      </c>
      <c r="Y5440" t="s">
        <v>7971</v>
      </c>
      <c r="Z5440" t="s">
        <v>593</v>
      </c>
      <c r="AA5440">
        <v>33.976399999999998</v>
      </c>
      <c r="AB5440">
        <v>-118.28919999999999</v>
      </c>
      <c r="AC5440">
        <f t="shared" si="84"/>
        <v>0</v>
      </c>
    </row>
    <row r="5441" spans="1:29" x14ac:dyDescent="0.35">
      <c r="A5441">
        <v>200515501</v>
      </c>
      <c r="B5441" s="1">
        <v>44123</v>
      </c>
      <c r="C5441" s="1">
        <v>43983</v>
      </c>
      <c r="D5441">
        <v>105</v>
      </c>
      <c r="E5441">
        <v>5</v>
      </c>
      <c r="F5441" t="s">
        <v>98</v>
      </c>
      <c r="G5441">
        <v>523</v>
      </c>
      <c r="H5441">
        <v>1</v>
      </c>
      <c r="I5441">
        <v>510</v>
      </c>
      <c r="J5441" t="s">
        <v>29</v>
      </c>
      <c r="L5441">
        <v>0</v>
      </c>
      <c r="O5441">
        <v>108</v>
      </c>
      <c r="P5441" t="s">
        <v>105</v>
      </c>
      <c r="S5441" t="s">
        <v>40</v>
      </c>
      <c r="T5441" t="s">
        <v>41</v>
      </c>
      <c r="U5441">
        <v>510</v>
      </c>
      <c r="Y5441" t="s">
        <v>4948</v>
      </c>
      <c r="AA5441">
        <v>33.756599999999999</v>
      </c>
      <c r="AB5441">
        <v>-118.28959999999999</v>
      </c>
      <c r="AC5441">
        <f t="shared" si="84"/>
        <v>0</v>
      </c>
    </row>
    <row r="5442" spans="1:29" x14ac:dyDescent="0.35">
      <c r="A5442">
        <v>201215080</v>
      </c>
      <c r="B5442" s="1">
        <v>44003</v>
      </c>
      <c r="C5442" s="1">
        <v>44003</v>
      </c>
      <c r="D5442">
        <v>1200</v>
      </c>
      <c r="E5442">
        <v>12</v>
      </c>
      <c r="F5442" t="s">
        <v>68</v>
      </c>
      <c r="G5442">
        <v>1259</v>
      </c>
      <c r="H5442">
        <v>1</v>
      </c>
      <c r="I5442">
        <v>230</v>
      </c>
      <c r="J5442" t="s">
        <v>161</v>
      </c>
      <c r="K5442" t="s">
        <v>8112</v>
      </c>
      <c r="L5442">
        <v>21</v>
      </c>
      <c r="M5442" t="s">
        <v>30</v>
      </c>
      <c r="N5442" t="s">
        <v>95</v>
      </c>
      <c r="O5442">
        <v>101</v>
      </c>
      <c r="P5442" t="s">
        <v>32</v>
      </c>
      <c r="Q5442">
        <v>308</v>
      </c>
      <c r="R5442" t="s">
        <v>589</v>
      </c>
      <c r="S5442" t="s">
        <v>40</v>
      </c>
      <c r="T5442" t="s">
        <v>41</v>
      </c>
      <c r="U5442">
        <v>230</v>
      </c>
      <c r="Y5442" t="s">
        <v>284</v>
      </c>
      <c r="Z5442" t="s">
        <v>8113</v>
      </c>
      <c r="AA5442">
        <v>33.974800000000002</v>
      </c>
      <c r="AB5442">
        <v>-118.26139999999999</v>
      </c>
      <c r="AC5442">
        <f t="shared" si="84"/>
        <v>0</v>
      </c>
    </row>
    <row r="5443" spans="1:29" x14ac:dyDescent="0.35">
      <c r="A5443">
        <v>200309567</v>
      </c>
      <c r="B5443" s="1">
        <v>43928</v>
      </c>
      <c r="C5443" s="1">
        <v>43852</v>
      </c>
      <c r="D5443">
        <v>1030</v>
      </c>
      <c r="E5443">
        <v>3</v>
      </c>
      <c r="F5443" t="s">
        <v>43</v>
      </c>
      <c r="G5443">
        <v>303</v>
      </c>
      <c r="H5443">
        <v>1</v>
      </c>
      <c r="I5443">
        <v>420</v>
      </c>
      <c r="J5443" t="s">
        <v>352</v>
      </c>
      <c r="L5443">
        <v>0</v>
      </c>
      <c r="O5443">
        <v>108</v>
      </c>
      <c r="P5443" t="s">
        <v>105</v>
      </c>
      <c r="S5443" t="s">
        <v>40</v>
      </c>
      <c r="T5443" t="s">
        <v>41</v>
      </c>
      <c r="U5443">
        <v>420</v>
      </c>
      <c r="Y5443" t="s">
        <v>8114</v>
      </c>
      <c r="AA5443">
        <v>34.0334</v>
      </c>
      <c r="AB5443">
        <v>-118.3523</v>
      </c>
      <c r="AC5443">
        <f t="shared" ref="AC5443:AC5506" si="85">IF(OR((S:S)="CC", S:S="AA",S:S="JA"), 1, 0)</f>
        <v>0</v>
      </c>
    </row>
    <row r="5444" spans="1:29" x14ac:dyDescent="0.35">
      <c r="A5444">
        <v>200218023</v>
      </c>
      <c r="B5444" s="1">
        <v>44165</v>
      </c>
      <c r="C5444" s="1">
        <v>44165</v>
      </c>
      <c r="D5444">
        <v>1425</v>
      </c>
      <c r="E5444">
        <v>2</v>
      </c>
      <c r="F5444" t="s">
        <v>56</v>
      </c>
      <c r="G5444">
        <v>201</v>
      </c>
      <c r="H5444">
        <v>1</v>
      </c>
      <c r="I5444">
        <v>210</v>
      </c>
      <c r="J5444" t="s">
        <v>149</v>
      </c>
      <c r="K5444" t="s">
        <v>8115</v>
      </c>
      <c r="L5444">
        <v>22</v>
      </c>
      <c r="M5444" t="s">
        <v>30</v>
      </c>
      <c r="N5444" t="s">
        <v>95</v>
      </c>
      <c r="O5444">
        <v>102</v>
      </c>
      <c r="P5444" t="s">
        <v>186</v>
      </c>
      <c r="Q5444">
        <v>400</v>
      </c>
      <c r="R5444" t="s">
        <v>143</v>
      </c>
      <c r="S5444" t="s">
        <v>40</v>
      </c>
      <c r="T5444" t="s">
        <v>41</v>
      </c>
      <c r="U5444">
        <v>210</v>
      </c>
      <c r="Y5444" t="s">
        <v>8116</v>
      </c>
      <c r="Z5444" t="s">
        <v>8117</v>
      </c>
      <c r="AA5444">
        <v>34.087299999999999</v>
      </c>
      <c r="AB5444">
        <v>-118.29600000000001</v>
      </c>
      <c r="AC5444">
        <f t="shared" si="85"/>
        <v>0</v>
      </c>
    </row>
    <row r="5445" spans="1:29" x14ac:dyDescent="0.35">
      <c r="A5445">
        <v>200613094</v>
      </c>
      <c r="B5445" s="1">
        <v>44038</v>
      </c>
      <c r="C5445" s="1">
        <v>44038</v>
      </c>
      <c r="D5445">
        <v>5</v>
      </c>
      <c r="E5445">
        <v>6</v>
      </c>
      <c r="F5445" t="s">
        <v>91</v>
      </c>
      <c r="G5445">
        <v>636</v>
      </c>
      <c r="H5445">
        <v>1</v>
      </c>
      <c r="I5445">
        <v>230</v>
      </c>
      <c r="J5445" t="s">
        <v>161</v>
      </c>
      <c r="K5445" t="s">
        <v>8118</v>
      </c>
      <c r="L5445">
        <v>30</v>
      </c>
      <c r="M5445" t="s">
        <v>30</v>
      </c>
      <c r="N5445" t="s">
        <v>95</v>
      </c>
      <c r="O5445">
        <v>102</v>
      </c>
      <c r="P5445" t="s">
        <v>186</v>
      </c>
      <c r="Q5445">
        <v>102</v>
      </c>
      <c r="R5445" t="s">
        <v>219</v>
      </c>
      <c r="S5445" t="s">
        <v>33</v>
      </c>
      <c r="T5445" t="s">
        <v>34</v>
      </c>
      <c r="U5445">
        <v>230</v>
      </c>
      <c r="V5445">
        <v>998</v>
      </c>
      <c r="Y5445" t="s">
        <v>8119</v>
      </c>
      <c r="AA5445">
        <v>34.103400000000001</v>
      </c>
      <c r="AB5445">
        <v>-118.3325</v>
      </c>
      <c r="AC5445">
        <f t="shared" si="85"/>
        <v>1</v>
      </c>
    </row>
    <row r="5446" spans="1:29" x14ac:dyDescent="0.35">
      <c r="A5446">
        <v>200120161</v>
      </c>
      <c r="B5446" s="1">
        <v>44132</v>
      </c>
      <c r="C5446" s="1">
        <v>44132</v>
      </c>
      <c r="D5446">
        <v>1610</v>
      </c>
      <c r="E5446">
        <v>1</v>
      </c>
      <c r="F5446" t="s">
        <v>36</v>
      </c>
      <c r="G5446">
        <v>152</v>
      </c>
      <c r="H5446">
        <v>2</v>
      </c>
      <c r="I5446">
        <v>624</v>
      </c>
      <c r="J5446" t="s">
        <v>171</v>
      </c>
      <c r="K5446" t="s">
        <v>8120</v>
      </c>
      <c r="L5446">
        <v>75</v>
      </c>
      <c r="M5446" t="s">
        <v>94</v>
      </c>
      <c r="N5446" t="s">
        <v>95</v>
      </c>
      <c r="O5446">
        <v>903</v>
      </c>
      <c r="P5446" t="s">
        <v>537</v>
      </c>
      <c r="Q5446">
        <v>400</v>
      </c>
      <c r="R5446" t="s">
        <v>143</v>
      </c>
      <c r="S5446" t="s">
        <v>40</v>
      </c>
      <c r="T5446" t="s">
        <v>41</v>
      </c>
      <c r="U5446">
        <v>624</v>
      </c>
      <c r="Y5446" t="s">
        <v>538</v>
      </c>
      <c r="AA5446">
        <v>34.0505</v>
      </c>
      <c r="AB5446">
        <v>-118.25879999999999</v>
      </c>
      <c r="AC5446">
        <f t="shared" si="85"/>
        <v>0</v>
      </c>
    </row>
    <row r="5447" spans="1:29" x14ac:dyDescent="0.35">
      <c r="A5447">
        <v>201015450</v>
      </c>
      <c r="B5447" s="1">
        <v>44159</v>
      </c>
      <c r="C5447" s="1">
        <v>44159</v>
      </c>
      <c r="D5447">
        <v>2135</v>
      </c>
      <c r="E5447">
        <v>10</v>
      </c>
      <c r="F5447" t="s">
        <v>103</v>
      </c>
      <c r="G5447">
        <v>1091</v>
      </c>
      <c r="H5447">
        <v>2</v>
      </c>
      <c r="I5447">
        <v>354</v>
      </c>
      <c r="J5447" t="s">
        <v>167</v>
      </c>
      <c r="K5447" t="s">
        <v>8121</v>
      </c>
      <c r="L5447">
        <v>70</v>
      </c>
      <c r="M5447" t="s">
        <v>94</v>
      </c>
      <c r="N5447" t="s">
        <v>73</v>
      </c>
      <c r="O5447">
        <v>501</v>
      </c>
      <c r="P5447" t="s">
        <v>164</v>
      </c>
      <c r="S5447" t="s">
        <v>40</v>
      </c>
      <c r="T5447" t="s">
        <v>41</v>
      </c>
      <c r="U5447">
        <v>354</v>
      </c>
      <c r="Y5447" t="s">
        <v>8122</v>
      </c>
      <c r="AA5447">
        <v>34.139000000000003</v>
      </c>
      <c r="AB5447">
        <v>-118.5622</v>
      </c>
      <c r="AC5447">
        <f t="shared" si="85"/>
        <v>0</v>
      </c>
    </row>
    <row r="5448" spans="1:29" x14ac:dyDescent="0.35">
      <c r="A5448">
        <v>200322473</v>
      </c>
      <c r="B5448" s="1">
        <v>44195</v>
      </c>
      <c r="C5448" s="1">
        <v>44195</v>
      </c>
      <c r="D5448">
        <v>2345</v>
      </c>
      <c r="E5448">
        <v>3</v>
      </c>
      <c r="F5448" t="s">
        <v>43</v>
      </c>
      <c r="G5448">
        <v>397</v>
      </c>
      <c r="H5448">
        <v>2</v>
      </c>
      <c r="I5448">
        <v>860</v>
      </c>
      <c r="J5448" t="s">
        <v>2220</v>
      </c>
      <c r="K5448" t="s">
        <v>8123</v>
      </c>
      <c r="L5448">
        <v>44</v>
      </c>
      <c r="M5448" t="s">
        <v>94</v>
      </c>
      <c r="N5448" t="s">
        <v>95</v>
      </c>
      <c r="O5448">
        <v>103</v>
      </c>
      <c r="P5448" t="s">
        <v>146</v>
      </c>
      <c r="Q5448">
        <v>400</v>
      </c>
      <c r="R5448" t="s">
        <v>143</v>
      </c>
      <c r="S5448" t="s">
        <v>40</v>
      </c>
      <c r="T5448" t="s">
        <v>41</v>
      </c>
      <c r="U5448">
        <v>860</v>
      </c>
      <c r="Y5448" t="s">
        <v>6516</v>
      </c>
      <c r="AA5448">
        <v>34.006799999999998</v>
      </c>
      <c r="AB5448">
        <v>-118.2937</v>
      </c>
      <c r="AC5448">
        <f t="shared" si="85"/>
        <v>0</v>
      </c>
    </row>
    <row r="5449" spans="1:29" x14ac:dyDescent="0.35">
      <c r="A5449">
        <v>200316701</v>
      </c>
      <c r="B5449" s="1">
        <v>44076</v>
      </c>
      <c r="C5449" s="1">
        <v>44075</v>
      </c>
      <c r="D5449">
        <v>1700</v>
      </c>
      <c r="E5449">
        <v>3</v>
      </c>
      <c r="F5449" t="s">
        <v>43</v>
      </c>
      <c r="G5449">
        <v>392</v>
      </c>
      <c r="H5449">
        <v>1</v>
      </c>
      <c r="I5449">
        <v>510</v>
      </c>
      <c r="J5449" t="s">
        <v>29</v>
      </c>
      <c r="L5449">
        <v>0</v>
      </c>
      <c r="O5449">
        <v>101</v>
      </c>
      <c r="P5449" t="s">
        <v>32</v>
      </c>
      <c r="S5449" t="s">
        <v>40</v>
      </c>
      <c r="T5449" t="s">
        <v>41</v>
      </c>
      <c r="U5449">
        <v>510</v>
      </c>
      <c r="Y5449" t="s">
        <v>8124</v>
      </c>
      <c r="AA5449">
        <v>34.002400000000002</v>
      </c>
      <c r="AB5449">
        <v>-118.3181</v>
      </c>
      <c r="AC5449">
        <f t="shared" si="85"/>
        <v>0</v>
      </c>
    </row>
    <row r="5450" spans="1:29" x14ac:dyDescent="0.35">
      <c r="A5450">
        <v>200312172</v>
      </c>
      <c r="B5450" s="1">
        <v>43983</v>
      </c>
      <c r="C5450" s="1">
        <v>43983</v>
      </c>
      <c r="D5450">
        <v>915</v>
      </c>
      <c r="E5450">
        <v>3</v>
      </c>
      <c r="F5450" t="s">
        <v>43</v>
      </c>
      <c r="G5450">
        <v>363</v>
      </c>
      <c r="H5450">
        <v>1</v>
      </c>
      <c r="I5450">
        <v>210</v>
      </c>
      <c r="J5450" t="s">
        <v>149</v>
      </c>
      <c r="K5450" t="s">
        <v>8125</v>
      </c>
      <c r="L5450">
        <v>33</v>
      </c>
      <c r="M5450" t="s">
        <v>94</v>
      </c>
      <c r="N5450" t="s">
        <v>163</v>
      </c>
      <c r="O5450">
        <v>116</v>
      </c>
      <c r="P5450" t="s">
        <v>702</v>
      </c>
      <c r="Q5450">
        <v>400</v>
      </c>
      <c r="R5450" t="s">
        <v>143</v>
      </c>
      <c r="S5450" t="s">
        <v>40</v>
      </c>
      <c r="T5450" t="s">
        <v>41</v>
      </c>
      <c r="U5450">
        <v>210</v>
      </c>
      <c r="Y5450" t="s">
        <v>7086</v>
      </c>
      <c r="AA5450">
        <v>34.008000000000003</v>
      </c>
      <c r="AB5450">
        <v>-118.3398</v>
      </c>
      <c r="AC5450">
        <f t="shared" si="85"/>
        <v>0</v>
      </c>
    </row>
    <row r="5451" spans="1:29" x14ac:dyDescent="0.35">
      <c r="A5451">
        <v>200120424</v>
      </c>
      <c r="B5451" s="1">
        <v>44137</v>
      </c>
      <c r="C5451" s="1">
        <v>44032</v>
      </c>
      <c r="D5451">
        <v>1200</v>
      </c>
      <c r="E5451">
        <v>1</v>
      </c>
      <c r="F5451" t="s">
        <v>36</v>
      </c>
      <c r="G5451">
        <v>155</v>
      </c>
      <c r="H5451">
        <v>2</v>
      </c>
      <c r="I5451">
        <v>845</v>
      </c>
      <c r="J5451" t="s">
        <v>345</v>
      </c>
      <c r="K5451">
        <v>1501</v>
      </c>
      <c r="L5451">
        <v>0</v>
      </c>
      <c r="M5451" t="s">
        <v>46</v>
      </c>
      <c r="N5451" t="s">
        <v>46</v>
      </c>
      <c r="O5451">
        <v>726</v>
      </c>
      <c r="P5451" t="s">
        <v>467</v>
      </c>
      <c r="S5451" t="s">
        <v>40</v>
      </c>
      <c r="T5451" t="s">
        <v>41</v>
      </c>
      <c r="U5451">
        <v>845</v>
      </c>
      <c r="Y5451" t="s">
        <v>1343</v>
      </c>
      <c r="AA5451">
        <v>34.044800000000002</v>
      </c>
      <c r="AB5451">
        <v>-118.2474</v>
      </c>
      <c r="AC5451">
        <f t="shared" si="85"/>
        <v>0</v>
      </c>
    </row>
    <row r="5452" spans="1:29" x14ac:dyDescent="0.35">
      <c r="A5452">
        <v>201114493</v>
      </c>
      <c r="B5452" s="1">
        <v>44113</v>
      </c>
      <c r="C5452" s="1">
        <v>44113</v>
      </c>
      <c r="D5452">
        <v>1045</v>
      </c>
      <c r="E5452">
        <v>11</v>
      </c>
      <c r="F5452" t="s">
        <v>64</v>
      </c>
      <c r="G5452">
        <v>1117</v>
      </c>
      <c r="H5452">
        <v>2</v>
      </c>
      <c r="I5452">
        <v>626</v>
      </c>
      <c r="J5452" t="s">
        <v>141</v>
      </c>
      <c r="K5452" t="s">
        <v>8126</v>
      </c>
      <c r="L5452">
        <v>23</v>
      </c>
      <c r="M5452" t="s">
        <v>30</v>
      </c>
      <c r="N5452" t="s">
        <v>95</v>
      </c>
      <c r="O5452">
        <v>501</v>
      </c>
      <c r="P5452" t="s">
        <v>164</v>
      </c>
      <c r="Q5452">
        <v>400</v>
      </c>
      <c r="R5452" t="s">
        <v>143</v>
      </c>
      <c r="S5452" t="s">
        <v>33</v>
      </c>
      <c r="T5452" t="s">
        <v>34</v>
      </c>
      <c r="U5452">
        <v>626</v>
      </c>
      <c r="Y5452" t="s">
        <v>3234</v>
      </c>
      <c r="AA5452">
        <v>34.133499999999998</v>
      </c>
      <c r="AB5452">
        <v>-118.20650000000001</v>
      </c>
      <c r="AC5452">
        <f t="shared" si="85"/>
        <v>1</v>
      </c>
    </row>
    <row r="5453" spans="1:29" x14ac:dyDescent="0.35">
      <c r="A5453">
        <v>200811019</v>
      </c>
      <c r="B5453" s="1">
        <v>44005</v>
      </c>
      <c r="C5453" s="1">
        <v>44001</v>
      </c>
      <c r="D5453">
        <v>1900</v>
      </c>
      <c r="E5453">
        <v>8</v>
      </c>
      <c r="F5453" t="s">
        <v>109</v>
      </c>
      <c r="G5453">
        <v>817</v>
      </c>
      <c r="H5453">
        <v>1</v>
      </c>
      <c r="I5453">
        <v>341</v>
      </c>
      <c r="J5453" t="s">
        <v>157</v>
      </c>
      <c r="K5453" t="s">
        <v>8127</v>
      </c>
      <c r="L5453">
        <v>40</v>
      </c>
      <c r="M5453" t="s">
        <v>30</v>
      </c>
      <c r="N5453" t="s">
        <v>31</v>
      </c>
      <c r="O5453">
        <v>210</v>
      </c>
      <c r="P5453" t="s">
        <v>183</v>
      </c>
      <c r="S5453" t="s">
        <v>40</v>
      </c>
      <c r="T5453" t="s">
        <v>41</v>
      </c>
      <c r="U5453">
        <v>341</v>
      </c>
      <c r="Y5453" t="s">
        <v>8128</v>
      </c>
      <c r="AA5453">
        <v>34.059800000000003</v>
      </c>
      <c r="AB5453">
        <v>-118.44410000000001</v>
      </c>
      <c r="AC5453">
        <f t="shared" si="85"/>
        <v>0</v>
      </c>
    </row>
    <row r="5454" spans="1:29" x14ac:dyDescent="0.35">
      <c r="A5454">
        <v>200217179</v>
      </c>
      <c r="B5454" s="1">
        <v>44142</v>
      </c>
      <c r="C5454" s="1">
        <v>44142</v>
      </c>
      <c r="D5454">
        <v>2117</v>
      </c>
      <c r="E5454">
        <v>2</v>
      </c>
      <c r="F5454" t="s">
        <v>56</v>
      </c>
      <c r="G5454">
        <v>269</v>
      </c>
      <c r="H5454">
        <v>2</v>
      </c>
      <c r="I5454">
        <v>930</v>
      </c>
      <c r="J5454" t="s">
        <v>339</v>
      </c>
      <c r="K5454" t="s">
        <v>8129</v>
      </c>
      <c r="L5454">
        <v>26</v>
      </c>
      <c r="M5454" t="s">
        <v>94</v>
      </c>
      <c r="N5454" t="s">
        <v>163</v>
      </c>
      <c r="O5454">
        <v>102</v>
      </c>
      <c r="P5454" t="s">
        <v>186</v>
      </c>
      <c r="Q5454">
        <v>511</v>
      </c>
      <c r="R5454" t="s">
        <v>151</v>
      </c>
      <c r="S5454" t="s">
        <v>33</v>
      </c>
      <c r="T5454" t="s">
        <v>34</v>
      </c>
      <c r="U5454">
        <v>930</v>
      </c>
      <c r="V5454">
        <v>946</v>
      </c>
      <c r="Y5454" t="s">
        <v>473</v>
      </c>
      <c r="AA5454">
        <v>34.049599999999998</v>
      </c>
      <c r="AB5454">
        <v>-118.2677</v>
      </c>
      <c r="AC5454">
        <f t="shared" si="85"/>
        <v>1</v>
      </c>
    </row>
    <row r="5455" spans="1:29" x14ac:dyDescent="0.35">
      <c r="A5455">
        <v>200118506</v>
      </c>
      <c r="B5455" s="1">
        <v>44099</v>
      </c>
      <c r="C5455" s="1">
        <v>44099</v>
      </c>
      <c r="D5455">
        <v>1930</v>
      </c>
      <c r="E5455">
        <v>1</v>
      </c>
      <c r="F5455" t="s">
        <v>36</v>
      </c>
      <c r="G5455">
        <v>163</v>
      </c>
      <c r="H5455">
        <v>1</v>
      </c>
      <c r="I5455">
        <v>442</v>
      </c>
      <c r="J5455" t="s">
        <v>179</v>
      </c>
      <c r="K5455">
        <v>325</v>
      </c>
      <c r="L5455">
        <v>0</v>
      </c>
      <c r="M5455" t="s">
        <v>46</v>
      </c>
      <c r="N5455" t="s">
        <v>46</v>
      </c>
      <c r="O5455">
        <v>404</v>
      </c>
      <c r="P5455" t="s">
        <v>1637</v>
      </c>
      <c r="S5455" t="s">
        <v>40</v>
      </c>
      <c r="T5455" t="s">
        <v>41</v>
      </c>
      <c r="U5455">
        <v>442</v>
      </c>
      <c r="Y5455" t="s">
        <v>1374</v>
      </c>
      <c r="AA5455">
        <v>34.044400000000003</v>
      </c>
      <c r="AB5455">
        <v>-118.25409999999999</v>
      </c>
      <c r="AC5455">
        <f t="shared" si="85"/>
        <v>0</v>
      </c>
    </row>
    <row r="5456" spans="1:29" x14ac:dyDescent="0.35">
      <c r="A5456">
        <v>201309934</v>
      </c>
      <c r="B5456" s="1">
        <v>43946</v>
      </c>
      <c r="C5456" s="1">
        <v>43946</v>
      </c>
      <c r="D5456">
        <v>1215</v>
      </c>
      <c r="E5456">
        <v>13</v>
      </c>
      <c r="F5456" t="s">
        <v>62</v>
      </c>
      <c r="G5456">
        <v>1317</v>
      </c>
      <c r="H5456">
        <v>1</v>
      </c>
      <c r="I5456">
        <v>310</v>
      </c>
      <c r="J5456" t="s">
        <v>71</v>
      </c>
      <c r="K5456" t="s">
        <v>8130</v>
      </c>
      <c r="L5456">
        <v>0</v>
      </c>
      <c r="M5456" t="s">
        <v>46</v>
      </c>
      <c r="N5456" t="s">
        <v>46</v>
      </c>
      <c r="O5456">
        <v>203</v>
      </c>
      <c r="P5456" t="s">
        <v>101</v>
      </c>
      <c r="S5456" t="s">
        <v>40</v>
      </c>
      <c r="T5456" t="s">
        <v>41</v>
      </c>
      <c r="U5456">
        <v>310</v>
      </c>
      <c r="Y5456" t="s">
        <v>8131</v>
      </c>
      <c r="AA5456">
        <v>34.024500000000003</v>
      </c>
      <c r="AB5456">
        <v>-118.244</v>
      </c>
      <c r="AC5456">
        <f t="shared" si="85"/>
        <v>0</v>
      </c>
    </row>
    <row r="5457" spans="1:29" x14ac:dyDescent="0.35">
      <c r="A5457">
        <v>200115838</v>
      </c>
      <c r="B5457" s="1">
        <v>44047</v>
      </c>
      <c r="C5457" s="1">
        <v>44045</v>
      </c>
      <c r="D5457">
        <v>2200</v>
      </c>
      <c r="E5457">
        <v>1</v>
      </c>
      <c r="F5457" t="s">
        <v>36</v>
      </c>
      <c r="G5457">
        <v>119</v>
      </c>
      <c r="H5457">
        <v>1</v>
      </c>
      <c r="I5457">
        <v>210</v>
      </c>
      <c r="J5457" t="s">
        <v>149</v>
      </c>
      <c r="K5457" t="s">
        <v>8132</v>
      </c>
      <c r="L5457">
        <v>45</v>
      </c>
      <c r="M5457" t="s">
        <v>30</v>
      </c>
      <c r="N5457" t="s">
        <v>163</v>
      </c>
      <c r="O5457">
        <v>102</v>
      </c>
      <c r="P5457" t="s">
        <v>186</v>
      </c>
      <c r="Q5457">
        <v>223</v>
      </c>
      <c r="R5457" t="s">
        <v>2002</v>
      </c>
      <c r="S5457" t="s">
        <v>40</v>
      </c>
      <c r="T5457" t="s">
        <v>41</v>
      </c>
      <c r="U5457">
        <v>210</v>
      </c>
      <c r="Y5457" t="s">
        <v>8133</v>
      </c>
      <c r="Z5457" t="s">
        <v>8134</v>
      </c>
      <c r="AA5457">
        <v>34.057699999999997</v>
      </c>
      <c r="AB5457">
        <v>-118.23180000000001</v>
      </c>
      <c r="AC5457">
        <f t="shared" si="85"/>
        <v>0</v>
      </c>
    </row>
    <row r="5458" spans="1:29" x14ac:dyDescent="0.35">
      <c r="A5458">
        <v>200310912</v>
      </c>
      <c r="B5458" s="1">
        <v>43956</v>
      </c>
      <c r="C5458" s="1">
        <v>43956</v>
      </c>
      <c r="D5458">
        <v>1200</v>
      </c>
      <c r="E5458">
        <v>3</v>
      </c>
      <c r="F5458" t="s">
        <v>43</v>
      </c>
      <c r="G5458">
        <v>357</v>
      </c>
      <c r="H5458">
        <v>2</v>
      </c>
      <c r="I5458">
        <v>354</v>
      </c>
      <c r="J5458" t="s">
        <v>167</v>
      </c>
      <c r="K5458" t="s">
        <v>5121</v>
      </c>
      <c r="L5458">
        <v>40</v>
      </c>
      <c r="M5458" t="s">
        <v>94</v>
      </c>
      <c r="N5458" t="s">
        <v>163</v>
      </c>
      <c r="O5458">
        <v>501</v>
      </c>
      <c r="P5458" t="s">
        <v>164</v>
      </c>
      <c r="S5458" t="s">
        <v>40</v>
      </c>
      <c r="T5458" t="s">
        <v>41</v>
      </c>
      <c r="U5458">
        <v>354</v>
      </c>
      <c r="Y5458" t="s">
        <v>8135</v>
      </c>
      <c r="AA5458">
        <v>34.021000000000001</v>
      </c>
      <c r="AB5458">
        <v>-118.3002</v>
      </c>
      <c r="AC5458">
        <f t="shared" si="85"/>
        <v>0</v>
      </c>
    </row>
    <row r="5459" spans="1:29" x14ac:dyDescent="0.35">
      <c r="A5459">
        <v>200710143</v>
      </c>
      <c r="B5459" s="1">
        <v>43989</v>
      </c>
      <c r="C5459" s="1">
        <v>43988</v>
      </c>
      <c r="D5459">
        <v>2030</v>
      </c>
      <c r="E5459">
        <v>7</v>
      </c>
      <c r="F5459" t="s">
        <v>28</v>
      </c>
      <c r="G5459">
        <v>701</v>
      </c>
      <c r="H5459">
        <v>1</v>
      </c>
      <c r="I5459">
        <v>510</v>
      </c>
      <c r="J5459" t="s">
        <v>29</v>
      </c>
      <c r="L5459">
        <v>0</v>
      </c>
      <c r="O5459">
        <v>101</v>
      </c>
      <c r="P5459" t="s">
        <v>32</v>
      </c>
      <c r="S5459" t="s">
        <v>33</v>
      </c>
      <c r="T5459" t="s">
        <v>34</v>
      </c>
      <c r="U5459">
        <v>510</v>
      </c>
      <c r="Y5459" t="s">
        <v>6252</v>
      </c>
      <c r="Z5459" t="s">
        <v>8136</v>
      </c>
      <c r="AA5459">
        <v>34.081499999999998</v>
      </c>
      <c r="AB5459">
        <v>-118.3703</v>
      </c>
      <c r="AC5459">
        <f t="shared" si="85"/>
        <v>1</v>
      </c>
    </row>
    <row r="5460" spans="1:29" x14ac:dyDescent="0.35">
      <c r="A5460">
        <v>200704140</v>
      </c>
      <c r="B5460" s="1">
        <v>43832</v>
      </c>
      <c r="C5460" s="1">
        <v>43832</v>
      </c>
      <c r="D5460">
        <v>1825</v>
      </c>
      <c r="E5460">
        <v>7</v>
      </c>
      <c r="F5460" t="s">
        <v>28</v>
      </c>
      <c r="G5460">
        <v>766</v>
      </c>
      <c r="H5460">
        <v>1</v>
      </c>
      <c r="I5460">
        <v>331</v>
      </c>
      <c r="J5460" t="s">
        <v>233</v>
      </c>
      <c r="K5460" t="s">
        <v>8137</v>
      </c>
      <c r="L5460">
        <v>59</v>
      </c>
      <c r="M5460" t="s">
        <v>30</v>
      </c>
      <c r="N5460" t="s">
        <v>31</v>
      </c>
      <c r="O5460">
        <v>101</v>
      </c>
      <c r="P5460" t="s">
        <v>32</v>
      </c>
      <c r="S5460" t="s">
        <v>40</v>
      </c>
      <c r="T5460" t="s">
        <v>41</v>
      </c>
      <c r="U5460">
        <v>331</v>
      </c>
      <c r="Y5460" t="s">
        <v>8138</v>
      </c>
      <c r="AA5460">
        <v>34.047800000000002</v>
      </c>
      <c r="AB5460">
        <v>-118.3267</v>
      </c>
      <c r="AC5460">
        <f t="shared" si="85"/>
        <v>0</v>
      </c>
    </row>
    <row r="5461" spans="1:29" x14ac:dyDescent="0.35">
      <c r="A5461">
        <v>201108604</v>
      </c>
      <c r="B5461" s="1">
        <v>43942</v>
      </c>
      <c r="C5461" s="1">
        <v>43923</v>
      </c>
      <c r="D5461">
        <v>815</v>
      </c>
      <c r="E5461">
        <v>11</v>
      </c>
      <c r="F5461" t="s">
        <v>64</v>
      </c>
      <c r="G5461">
        <v>1133</v>
      </c>
      <c r="H5461">
        <v>2</v>
      </c>
      <c r="I5461">
        <v>624</v>
      </c>
      <c r="J5461" t="s">
        <v>171</v>
      </c>
      <c r="K5461" t="s">
        <v>8139</v>
      </c>
      <c r="L5461">
        <v>27</v>
      </c>
      <c r="M5461" t="s">
        <v>30</v>
      </c>
      <c r="N5461" t="s">
        <v>95</v>
      </c>
      <c r="O5461">
        <v>102</v>
      </c>
      <c r="P5461" t="s">
        <v>186</v>
      </c>
      <c r="Q5461">
        <v>400</v>
      </c>
      <c r="R5461" t="s">
        <v>143</v>
      </c>
      <c r="S5461" t="s">
        <v>40</v>
      </c>
      <c r="T5461" t="s">
        <v>41</v>
      </c>
      <c r="U5461">
        <v>624</v>
      </c>
      <c r="Y5461" t="s">
        <v>8140</v>
      </c>
      <c r="Z5461" t="s">
        <v>8141</v>
      </c>
      <c r="AA5461">
        <v>34.112900000000003</v>
      </c>
      <c r="AB5461">
        <v>-118.2616</v>
      </c>
      <c r="AC5461">
        <f t="shared" si="85"/>
        <v>0</v>
      </c>
    </row>
    <row r="5462" spans="1:29" x14ac:dyDescent="0.35">
      <c r="A5462">
        <v>200305687</v>
      </c>
      <c r="B5462" s="1">
        <v>43859</v>
      </c>
      <c r="C5462" s="1">
        <v>43858</v>
      </c>
      <c r="D5462">
        <v>2240</v>
      </c>
      <c r="E5462">
        <v>3</v>
      </c>
      <c r="F5462" t="s">
        <v>43</v>
      </c>
      <c r="G5462">
        <v>314</v>
      </c>
      <c r="H5462">
        <v>1</v>
      </c>
      <c r="I5462">
        <v>510</v>
      </c>
      <c r="J5462" t="s">
        <v>29</v>
      </c>
      <c r="L5462">
        <v>0</v>
      </c>
      <c r="O5462">
        <v>101</v>
      </c>
      <c r="P5462" t="s">
        <v>32</v>
      </c>
      <c r="S5462" t="s">
        <v>40</v>
      </c>
      <c r="T5462" t="s">
        <v>41</v>
      </c>
      <c r="U5462">
        <v>510</v>
      </c>
      <c r="Y5462" t="s">
        <v>6013</v>
      </c>
      <c r="Z5462" t="s">
        <v>5680</v>
      </c>
      <c r="AA5462">
        <v>34.0349</v>
      </c>
      <c r="AB5462">
        <v>-118.3189</v>
      </c>
      <c r="AC5462">
        <f t="shared" si="85"/>
        <v>0</v>
      </c>
    </row>
    <row r="5463" spans="1:29" x14ac:dyDescent="0.35">
      <c r="A5463">
        <v>200109771</v>
      </c>
      <c r="B5463" s="1">
        <v>43918</v>
      </c>
      <c r="C5463" s="1">
        <v>43915</v>
      </c>
      <c r="D5463">
        <v>2145</v>
      </c>
      <c r="E5463">
        <v>1</v>
      </c>
      <c r="F5463" t="s">
        <v>36</v>
      </c>
      <c r="G5463">
        <v>162</v>
      </c>
      <c r="H5463">
        <v>1</v>
      </c>
      <c r="I5463">
        <v>510</v>
      </c>
      <c r="J5463" t="s">
        <v>29</v>
      </c>
      <c r="L5463">
        <v>0</v>
      </c>
      <c r="O5463">
        <v>101</v>
      </c>
      <c r="P5463" t="s">
        <v>32</v>
      </c>
      <c r="S5463" t="s">
        <v>40</v>
      </c>
      <c r="T5463" t="s">
        <v>41</v>
      </c>
      <c r="U5463">
        <v>510</v>
      </c>
      <c r="Y5463" t="s">
        <v>1738</v>
      </c>
      <c r="AA5463">
        <v>34.045900000000003</v>
      </c>
      <c r="AB5463">
        <v>-118.25790000000001</v>
      </c>
      <c r="AC5463">
        <f t="shared" si="85"/>
        <v>0</v>
      </c>
    </row>
    <row r="5464" spans="1:29" x14ac:dyDescent="0.35">
      <c r="A5464">
        <v>200813958</v>
      </c>
      <c r="B5464" s="1">
        <v>44085</v>
      </c>
      <c r="C5464" s="1">
        <v>44085</v>
      </c>
      <c r="D5464">
        <v>1720</v>
      </c>
      <c r="E5464">
        <v>8</v>
      </c>
      <c r="F5464" t="s">
        <v>109</v>
      </c>
      <c r="G5464">
        <v>858</v>
      </c>
      <c r="H5464">
        <v>2</v>
      </c>
      <c r="I5464">
        <v>624</v>
      </c>
      <c r="J5464" t="s">
        <v>171</v>
      </c>
      <c r="K5464" t="s">
        <v>1560</v>
      </c>
      <c r="L5464">
        <v>55</v>
      </c>
      <c r="M5464" t="s">
        <v>94</v>
      </c>
      <c r="N5464" t="s">
        <v>95</v>
      </c>
      <c r="O5464">
        <v>102</v>
      </c>
      <c r="P5464" t="s">
        <v>186</v>
      </c>
      <c r="Q5464">
        <v>500</v>
      </c>
      <c r="R5464" t="s">
        <v>184</v>
      </c>
      <c r="S5464" t="s">
        <v>40</v>
      </c>
      <c r="T5464" t="s">
        <v>41</v>
      </c>
      <c r="U5464">
        <v>624</v>
      </c>
      <c r="Y5464" t="s">
        <v>308</v>
      </c>
      <c r="Z5464" t="s">
        <v>8142</v>
      </c>
      <c r="AA5464">
        <v>34.055300000000003</v>
      </c>
      <c r="AB5464">
        <v>-118.38639999999999</v>
      </c>
      <c r="AC5464">
        <f t="shared" si="85"/>
        <v>0</v>
      </c>
    </row>
    <row r="5465" spans="1:29" x14ac:dyDescent="0.35">
      <c r="A5465">
        <v>201206793</v>
      </c>
      <c r="B5465" s="1">
        <v>43869</v>
      </c>
      <c r="C5465" s="1">
        <v>43839</v>
      </c>
      <c r="D5465">
        <v>2300</v>
      </c>
      <c r="E5465">
        <v>12</v>
      </c>
      <c r="F5465" t="s">
        <v>68</v>
      </c>
      <c r="G5465">
        <v>1252</v>
      </c>
      <c r="H5465">
        <v>2</v>
      </c>
      <c r="I5465">
        <v>903</v>
      </c>
      <c r="J5465" t="s">
        <v>893</v>
      </c>
      <c r="K5465" t="s">
        <v>3150</v>
      </c>
      <c r="L5465">
        <v>32</v>
      </c>
      <c r="M5465" t="s">
        <v>94</v>
      </c>
      <c r="N5465" t="s">
        <v>163</v>
      </c>
      <c r="O5465">
        <v>501</v>
      </c>
      <c r="P5465" t="s">
        <v>164</v>
      </c>
      <c r="S5465" t="s">
        <v>33</v>
      </c>
      <c r="T5465" t="s">
        <v>34</v>
      </c>
      <c r="U5465">
        <v>903</v>
      </c>
      <c r="Y5465" t="s">
        <v>8143</v>
      </c>
      <c r="AA5465">
        <v>33.973700000000001</v>
      </c>
      <c r="AB5465">
        <v>-118.3199</v>
      </c>
      <c r="AC5465">
        <f t="shared" si="85"/>
        <v>1</v>
      </c>
    </row>
    <row r="5466" spans="1:29" x14ac:dyDescent="0.35">
      <c r="A5466">
        <v>200815084</v>
      </c>
      <c r="B5466" s="1">
        <v>44114</v>
      </c>
      <c r="C5466" s="1">
        <v>44114</v>
      </c>
      <c r="D5466">
        <v>1030</v>
      </c>
      <c r="E5466">
        <v>8</v>
      </c>
      <c r="F5466" t="s">
        <v>109</v>
      </c>
      <c r="G5466">
        <v>822</v>
      </c>
      <c r="H5466">
        <v>1</v>
      </c>
      <c r="I5466">
        <v>330</v>
      </c>
      <c r="J5466" t="s">
        <v>37</v>
      </c>
      <c r="K5466" t="s">
        <v>8144</v>
      </c>
      <c r="L5466">
        <v>34</v>
      </c>
      <c r="M5466" t="s">
        <v>94</v>
      </c>
      <c r="N5466" t="s">
        <v>73</v>
      </c>
      <c r="O5466">
        <v>108</v>
      </c>
      <c r="P5466" t="s">
        <v>105</v>
      </c>
      <c r="S5466" t="s">
        <v>40</v>
      </c>
      <c r="T5466" t="s">
        <v>41</v>
      </c>
      <c r="U5466">
        <v>330</v>
      </c>
      <c r="Y5466" t="s">
        <v>1532</v>
      </c>
      <c r="Z5466" t="s">
        <v>1924</v>
      </c>
      <c r="AA5466">
        <v>34.042999999999999</v>
      </c>
      <c r="AB5466">
        <v>-118.5398</v>
      </c>
      <c r="AC5466">
        <f t="shared" si="85"/>
        <v>0</v>
      </c>
    </row>
    <row r="5467" spans="1:29" x14ac:dyDescent="0.35">
      <c r="A5467">
        <v>201112785</v>
      </c>
      <c r="B5467" s="1">
        <v>44066</v>
      </c>
      <c r="C5467" s="1">
        <v>44065</v>
      </c>
      <c r="D5467">
        <v>2300</v>
      </c>
      <c r="E5467">
        <v>11</v>
      </c>
      <c r="F5467" t="s">
        <v>64</v>
      </c>
      <c r="G5467">
        <v>1151</v>
      </c>
      <c r="H5467">
        <v>1</v>
      </c>
      <c r="I5467">
        <v>230</v>
      </c>
      <c r="J5467" t="s">
        <v>161</v>
      </c>
      <c r="K5467" t="s">
        <v>1560</v>
      </c>
      <c r="L5467">
        <v>24</v>
      </c>
      <c r="M5467" t="s">
        <v>94</v>
      </c>
      <c r="N5467" t="s">
        <v>73</v>
      </c>
      <c r="O5467">
        <v>102</v>
      </c>
      <c r="P5467" t="s">
        <v>186</v>
      </c>
      <c r="Q5467">
        <v>400</v>
      </c>
      <c r="R5467" t="s">
        <v>143</v>
      </c>
      <c r="S5467" t="s">
        <v>33</v>
      </c>
      <c r="T5467" t="s">
        <v>34</v>
      </c>
      <c r="U5467">
        <v>230</v>
      </c>
      <c r="Y5467" t="s">
        <v>8145</v>
      </c>
      <c r="AA5467">
        <v>34.098100000000002</v>
      </c>
      <c r="AB5467">
        <v>-118.3005</v>
      </c>
      <c r="AC5467">
        <f t="shared" si="85"/>
        <v>1</v>
      </c>
    </row>
    <row r="5468" spans="1:29" x14ac:dyDescent="0.35">
      <c r="A5468">
        <v>201227240</v>
      </c>
      <c r="B5468" s="1">
        <v>44193</v>
      </c>
      <c r="C5468" s="1">
        <v>44193</v>
      </c>
      <c r="D5468">
        <v>200</v>
      </c>
      <c r="E5468">
        <v>12</v>
      </c>
      <c r="F5468" t="s">
        <v>68</v>
      </c>
      <c r="G5468">
        <v>1218</v>
      </c>
      <c r="H5468">
        <v>2</v>
      </c>
      <c r="I5468">
        <v>626</v>
      </c>
      <c r="J5468" t="s">
        <v>141</v>
      </c>
      <c r="K5468" t="s">
        <v>8146</v>
      </c>
      <c r="L5468">
        <v>45</v>
      </c>
      <c r="M5468" t="s">
        <v>94</v>
      </c>
      <c r="N5468" t="s">
        <v>163</v>
      </c>
      <c r="O5468">
        <v>501</v>
      </c>
      <c r="P5468" t="s">
        <v>164</v>
      </c>
      <c r="Q5468">
        <v>400</v>
      </c>
      <c r="R5468" t="s">
        <v>143</v>
      </c>
      <c r="S5468" t="s">
        <v>84</v>
      </c>
      <c r="T5468" t="s">
        <v>85</v>
      </c>
      <c r="U5468">
        <v>626</v>
      </c>
      <c r="Y5468" t="s">
        <v>8147</v>
      </c>
      <c r="AA5468">
        <v>33.9923</v>
      </c>
      <c r="AB5468">
        <v>-118.2856</v>
      </c>
      <c r="AC5468">
        <f t="shared" si="85"/>
        <v>0</v>
      </c>
    </row>
    <row r="5469" spans="1:29" x14ac:dyDescent="0.35">
      <c r="A5469">
        <v>200717572</v>
      </c>
      <c r="B5469" s="1">
        <v>44194</v>
      </c>
      <c r="C5469" s="1">
        <v>44193</v>
      </c>
      <c r="D5469">
        <v>1600</v>
      </c>
      <c r="E5469">
        <v>7</v>
      </c>
      <c r="F5469" t="s">
        <v>28</v>
      </c>
      <c r="G5469">
        <v>762</v>
      </c>
      <c r="H5469">
        <v>1</v>
      </c>
      <c r="I5469">
        <v>510</v>
      </c>
      <c r="J5469" t="s">
        <v>29</v>
      </c>
      <c r="L5469">
        <v>0</v>
      </c>
      <c r="O5469">
        <v>101</v>
      </c>
      <c r="P5469" t="s">
        <v>32</v>
      </c>
      <c r="S5469" t="s">
        <v>40</v>
      </c>
      <c r="T5469" t="s">
        <v>41</v>
      </c>
      <c r="U5469">
        <v>510</v>
      </c>
      <c r="Y5469" t="s">
        <v>8148</v>
      </c>
      <c r="AA5469">
        <v>34.052100000000003</v>
      </c>
      <c r="AB5469">
        <v>-118.37220000000001</v>
      </c>
      <c r="AC5469">
        <f t="shared" si="85"/>
        <v>0</v>
      </c>
    </row>
    <row r="5470" spans="1:29" x14ac:dyDescent="0.35">
      <c r="A5470">
        <v>200510527</v>
      </c>
      <c r="B5470" s="1">
        <v>43994</v>
      </c>
      <c r="C5470" s="1">
        <v>43994</v>
      </c>
      <c r="D5470">
        <v>420</v>
      </c>
      <c r="E5470">
        <v>5</v>
      </c>
      <c r="F5470" t="s">
        <v>98</v>
      </c>
      <c r="G5470">
        <v>566</v>
      </c>
      <c r="H5470">
        <v>2</v>
      </c>
      <c r="I5470">
        <v>626</v>
      </c>
      <c r="J5470" t="s">
        <v>141</v>
      </c>
      <c r="K5470" t="s">
        <v>8149</v>
      </c>
      <c r="L5470">
        <v>50</v>
      </c>
      <c r="M5470" t="s">
        <v>30</v>
      </c>
      <c r="N5470" t="s">
        <v>163</v>
      </c>
      <c r="O5470">
        <v>502</v>
      </c>
      <c r="P5470" t="s">
        <v>47</v>
      </c>
      <c r="Q5470">
        <v>400</v>
      </c>
      <c r="R5470" t="s">
        <v>143</v>
      </c>
      <c r="S5470" t="s">
        <v>84</v>
      </c>
      <c r="T5470" t="s">
        <v>85</v>
      </c>
      <c r="U5470">
        <v>626</v>
      </c>
      <c r="Y5470" t="s">
        <v>8150</v>
      </c>
      <c r="AA5470">
        <v>33.735100000000003</v>
      </c>
      <c r="AB5470">
        <v>-118.2814</v>
      </c>
      <c r="AC5470">
        <f t="shared" si="85"/>
        <v>0</v>
      </c>
    </row>
    <row r="5471" spans="1:29" x14ac:dyDescent="0.35">
      <c r="A5471">
        <v>200321487</v>
      </c>
      <c r="B5471" s="1">
        <v>44174</v>
      </c>
      <c r="C5471" s="1">
        <v>44168</v>
      </c>
      <c r="D5471">
        <v>1</v>
      </c>
      <c r="E5471">
        <v>3</v>
      </c>
      <c r="F5471" t="s">
        <v>43</v>
      </c>
      <c r="G5471">
        <v>393</v>
      </c>
      <c r="H5471">
        <v>2</v>
      </c>
      <c r="I5471">
        <v>354</v>
      </c>
      <c r="J5471" t="s">
        <v>167</v>
      </c>
      <c r="K5471" t="s">
        <v>8151</v>
      </c>
      <c r="L5471">
        <v>28</v>
      </c>
      <c r="M5471" t="s">
        <v>94</v>
      </c>
      <c r="N5471" t="s">
        <v>163</v>
      </c>
      <c r="O5471">
        <v>502</v>
      </c>
      <c r="P5471" t="s">
        <v>47</v>
      </c>
      <c r="S5471" t="s">
        <v>40</v>
      </c>
      <c r="T5471" t="s">
        <v>41</v>
      </c>
      <c r="U5471">
        <v>354</v>
      </c>
      <c r="Y5471" t="s">
        <v>8152</v>
      </c>
      <c r="AA5471">
        <v>34.008400000000002</v>
      </c>
      <c r="AB5471">
        <v>-118.33410000000001</v>
      </c>
      <c r="AC5471">
        <f t="shared" si="85"/>
        <v>0</v>
      </c>
    </row>
    <row r="5472" spans="1:29" x14ac:dyDescent="0.35">
      <c r="A5472">
        <v>200118979</v>
      </c>
      <c r="B5472" s="1">
        <v>44110</v>
      </c>
      <c r="C5472" s="1">
        <v>44048</v>
      </c>
      <c r="D5472">
        <v>1900</v>
      </c>
      <c r="E5472">
        <v>1</v>
      </c>
      <c r="F5472" t="s">
        <v>36</v>
      </c>
      <c r="G5472">
        <v>132</v>
      </c>
      <c r="H5472">
        <v>1</v>
      </c>
      <c r="I5472">
        <v>440</v>
      </c>
      <c r="J5472" t="s">
        <v>213</v>
      </c>
      <c r="K5472">
        <v>344</v>
      </c>
      <c r="L5472">
        <v>0</v>
      </c>
      <c r="M5472" t="s">
        <v>30</v>
      </c>
      <c r="N5472" t="s">
        <v>73</v>
      </c>
      <c r="O5472">
        <v>725</v>
      </c>
      <c r="P5472" t="s">
        <v>199</v>
      </c>
      <c r="S5472" t="s">
        <v>40</v>
      </c>
      <c r="T5472" t="s">
        <v>41</v>
      </c>
      <c r="U5472">
        <v>440</v>
      </c>
      <c r="Y5472" t="s">
        <v>8153</v>
      </c>
      <c r="AA5472">
        <v>34.055700000000002</v>
      </c>
      <c r="AB5472">
        <v>-118.2504</v>
      </c>
      <c r="AC5472">
        <f t="shared" si="85"/>
        <v>0</v>
      </c>
    </row>
    <row r="5473" spans="1:29" x14ac:dyDescent="0.35">
      <c r="A5473">
        <v>200913715</v>
      </c>
      <c r="B5473" s="1">
        <v>44062</v>
      </c>
      <c r="C5473" s="1">
        <v>43963</v>
      </c>
      <c r="D5473">
        <v>1900</v>
      </c>
      <c r="E5473">
        <v>9</v>
      </c>
      <c r="F5473" t="s">
        <v>49</v>
      </c>
      <c r="G5473">
        <v>943</v>
      </c>
      <c r="H5473">
        <v>2</v>
      </c>
      <c r="I5473">
        <v>930</v>
      </c>
      <c r="J5473" t="s">
        <v>339</v>
      </c>
      <c r="K5473">
        <v>1912</v>
      </c>
      <c r="L5473">
        <v>24</v>
      </c>
      <c r="M5473" t="s">
        <v>94</v>
      </c>
      <c r="N5473" t="s">
        <v>163</v>
      </c>
      <c r="O5473">
        <v>502</v>
      </c>
      <c r="P5473" t="s">
        <v>47</v>
      </c>
      <c r="Q5473">
        <v>511</v>
      </c>
      <c r="R5473" t="s">
        <v>151</v>
      </c>
      <c r="S5473" t="s">
        <v>84</v>
      </c>
      <c r="T5473" t="s">
        <v>85</v>
      </c>
      <c r="U5473">
        <v>930</v>
      </c>
      <c r="Y5473" t="s">
        <v>7789</v>
      </c>
      <c r="AA5473">
        <v>34.1721</v>
      </c>
      <c r="AB5473">
        <v>-118.4422</v>
      </c>
      <c r="AC5473">
        <f t="shared" si="85"/>
        <v>0</v>
      </c>
    </row>
    <row r="5474" spans="1:29" x14ac:dyDescent="0.35">
      <c r="A5474">
        <v>200611483</v>
      </c>
      <c r="B5474" s="1">
        <v>43998</v>
      </c>
      <c r="C5474" s="1">
        <v>43962</v>
      </c>
      <c r="D5474">
        <v>1230</v>
      </c>
      <c r="E5474">
        <v>6</v>
      </c>
      <c r="F5474" t="s">
        <v>91</v>
      </c>
      <c r="G5474">
        <v>645</v>
      </c>
      <c r="H5474">
        <v>2</v>
      </c>
      <c r="I5474">
        <v>662</v>
      </c>
      <c r="J5474" t="s">
        <v>191</v>
      </c>
      <c r="K5474" t="s">
        <v>8154</v>
      </c>
      <c r="L5474">
        <v>20</v>
      </c>
      <c r="M5474" t="s">
        <v>30</v>
      </c>
      <c r="N5474" t="s">
        <v>173</v>
      </c>
      <c r="O5474">
        <v>502</v>
      </c>
      <c r="P5474" t="s">
        <v>47</v>
      </c>
      <c r="S5474" t="s">
        <v>40</v>
      </c>
      <c r="T5474" t="s">
        <v>41</v>
      </c>
      <c r="U5474">
        <v>662</v>
      </c>
      <c r="Y5474" t="s">
        <v>5671</v>
      </c>
      <c r="AA5474">
        <v>34.099200000000003</v>
      </c>
      <c r="AB5474">
        <v>-118.34139999999999</v>
      </c>
      <c r="AC5474">
        <f t="shared" si="85"/>
        <v>0</v>
      </c>
    </row>
    <row r="5475" spans="1:29" x14ac:dyDescent="0.35">
      <c r="A5475">
        <v>201305420</v>
      </c>
      <c r="B5475" s="1">
        <v>43854</v>
      </c>
      <c r="C5475" s="1">
        <v>43854</v>
      </c>
      <c r="D5475">
        <v>830</v>
      </c>
      <c r="E5475">
        <v>13</v>
      </c>
      <c r="F5475" t="s">
        <v>62</v>
      </c>
      <c r="G5475">
        <v>1395</v>
      </c>
      <c r="H5475">
        <v>1</v>
      </c>
      <c r="I5475">
        <v>310</v>
      </c>
      <c r="J5475" t="s">
        <v>71</v>
      </c>
      <c r="K5475">
        <v>344</v>
      </c>
      <c r="L5475">
        <v>56</v>
      </c>
      <c r="M5475" t="s">
        <v>94</v>
      </c>
      <c r="N5475" t="s">
        <v>95</v>
      </c>
      <c r="O5475">
        <v>502</v>
      </c>
      <c r="P5475" t="s">
        <v>47</v>
      </c>
      <c r="S5475" t="s">
        <v>40</v>
      </c>
      <c r="T5475" t="s">
        <v>41</v>
      </c>
      <c r="U5475">
        <v>310</v>
      </c>
      <c r="Y5475" t="s">
        <v>8155</v>
      </c>
      <c r="AA5475">
        <v>33.977899999999998</v>
      </c>
      <c r="AB5475">
        <v>-118.2681</v>
      </c>
      <c r="AC5475">
        <f t="shared" si="85"/>
        <v>0</v>
      </c>
    </row>
    <row r="5476" spans="1:29" x14ac:dyDescent="0.35">
      <c r="A5476">
        <v>200514473</v>
      </c>
      <c r="B5476" s="1">
        <v>44097</v>
      </c>
      <c r="C5476" s="1">
        <v>44097</v>
      </c>
      <c r="D5476">
        <v>1755</v>
      </c>
      <c r="E5476">
        <v>5</v>
      </c>
      <c r="F5476" t="s">
        <v>98</v>
      </c>
      <c r="G5476">
        <v>565</v>
      </c>
      <c r="H5476">
        <v>2</v>
      </c>
      <c r="I5476">
        <v>626</v>
      </c>
      <c r="J5476" t="s">
        <v>141</v>
      </c>
      <c r="K5476" t="s">
        <v>8156</v>
      </c>
      <c r="L5476">
        <v>32</v>
      </c>
      <c r="M5476" t="s">
        <v>94</v>
      </c>
      <c r="N5476" t="s">
        <v>73</v>
      </c>
      <c r="O5476">
        <v>101</v>
      </c>
      <c r="P5476" t="s">
        <v>32</v>
      </c>
      <c r="Q5476">
        <v>400</v>
      </c>
      <c r="R5476" t="s">
        <v>143</v>
      </c>
      <c r="S5476" t="s">
        <v>84</v>
      </c>
      <c r="T5476" t="s">
        <v>85</v>
      </c>
      <c r="U5476">
        <v>626</v>
      </c>
      <c r="Y5476" t="s">
        <v>8157</v>
      </c>
      <c r="AA5476">
        <v>33.736499999999999</v>
      </c>
      <c r="AB5476">
        <v>-118.2923</v>
      </c>
      <c r="AC5476">
        <f t="shared" si="85"/>
        <v>0</v>
      </c>
    </row>
    <row r="5477" spans="1:29" x14ac:dyDescent="0.35">
      <c r="A5477">
        <v>200406051</v>
      </c>
      <c r="B5477" s="1">
        <v>43883</v>
      </c>
      <c r="C5477" s="1">
        <v>43833</v>
      </c>
      <c r="D5477">
        <v>1134</v>
      </c>
      <c r="E5477">
        <v>4</v>
      </c>
      <c r="F5477" t="s">
        <v>54</v>
      </c>
      <c r="G5477">
        <v>424</v>
      </c>
      <c r="H5477">
        <v>2</v>
      </c>
      <c r="I5477">
        <v>956</v>
      </c>
      <c r="J5477" t="s">
        <v>328</v>
      </c>
      <c r="K5477">
        <v>1906</v>
      </c>
      <c r="L5477">
        <v>33</v>
      </c>
      <c r="M5477" t="s">
        <v>94</v>
      </c>
      <c r="N5477" t="s">
        <v>95</v>
      </c>
      <c r="O5477">
        <v>501</v>
      </c>
      <c r="P5477" t="s">
        <v>164</v>
      </c>
      <c r="S5477" t="s">
        <v>40</v>
      </c>
      <c r="T5477" t="s">
        <v>41</v>
      </c>
      <c r="U5477">
        <v>956</v>
      </c>
      <c r="Y5477" t="s">
        <v>8158</v>
      </c>
      <c r="AA5477">
        <v>34.070399999999999</v>
      </c>
      <c r="AB5477">
        <v>-118.2013</v>
      </c>
      <c r="AC5477">
        <f t="shared" si="85"/>
        <v>0</v>
      </c>
    </row>
    <row r="5478" spans="1:29" x14ac:dyDescent="0.35">
      <c r="A5478">
        <v>200411701</v>
      </c>
      <c r="B5478" s="1">
        <v>44055</v>
      </c>
      <c r="C5478" s="1">
        <v>44055</v>
      </c>
      <c r="D5478">
        <v>2300</v>
      </c>
      <c r="E5478">
        <v>4</v>
      </c>
      <c r="F5478" t="s">
        <v>54</v>
      </c>
      <c r="G5478">
        <v>467</v>
      </c>
      <c r="H5478">
        <v>2</v>
      </c>
      <c r="I5478">
        <v>624</v>
      </c>
      <c r="J5478" t="s">
        <v>171</v>
      </c>
      <c r="K5478">
        <v>416</v>
      </c>
      <c r="L5478">
        <v>60</v>
      </c>
      <c r="M5478" t="s">
        <v>30</v>
      </c>
      <c r="N5478" t="s">
        <v>95</v>
      </c>
      <c r="O5478">
        <v>501</v>
      </c>
      <c r="P5478" t="s">
        <v>164</v>
      </c>
      <c r="Q5478">
        <v>400</v>
      </c>
      <c r="R5478" t="s">
        <v>143</v>
      </c>
      <c r="S5478" t="s">
        <v>40</v>
      </c>
      <c r="T5478" t="s">
        <v>41</v>
      </c>
      <c r="U5478">
        <v>624</v>
      </c>
      <c r="Y5478" t="s">
        <v>8159</v>
      </c>
      <c r="AA5478">
        <v>34.042099999999998</v>
      </c>
      <c r="AB5478">
        <v>-118.206</v>
      </c>
      <c r="AC5478">
        <f t="shared" si="85"/>
        <v>0</v>
      </c>
    </row>
    <row r="5479" spans="1:29" x14ac:dyDescent="0.35">
      <c r="A5479">
        <v>200317018</v>
      </c>
      <c r="B5479" s="1">
        <v>44082</v>
      </c>
      <c r="C5479" s="1">
        <v>44079</v>
      </c>
      <c r="D5479">
        <v>1800</v>
      </c>
      <c r="E5479">
        <v>3</v>
      </c>
      <c r="F5479" t="s">
        <v>43</v>
      </c>
      <c r="G5479">
        <v>312</v>
      </c>
      <c r="H5479">
        <v>1</v>
      </c>
      <c r="I5479">
        <v>510</v>
      </c>
      <c r="J5479" t="s">
        <v>29</v>
      </c>
      <c r="L5479">
        <v>0</v>
      </c>
      <c r="O5479">
        <v>101</v>
      </c>
      <c r="P5479" t="s">
        <v>32</v>
      </c>
      <c r="S5479" t="s">
        <v>40</v>
      </c>
      <c r="T5479" t="s">
        <v>41</v>
      </c>
      <c r="U5479">
        <v>510</v>
      </c>
      <c r="Y5479" t="s">
        <v>8160</v>
      </c>
      <c r="AA5479">
        <v>34.025500000000001</v>
      </c>
      <c r="AB5479">
        <v>-118.3556</v>
      </c>
      <c r="AC5479">
        <f t="shared" si="85"/>
        <v>0</v>
      </c>
    </row>
    <row r="5480" spans="1:29" x14ac:dyDescent="0.35">
      <c r="A5480">
        <v>201115441</v>
      </c>
      <c r="B5480" s="1">
        <v>44140</v>
      </c>
      <c r="C5480" s="1">
        <v>44136</v>
      </c>
      <c r="D5480">
        <v>1815</v>
      </c>
      <c r="E5480">
        <v>11</v>
      </c>
      <c r="F5480" t="s">
        <v>64</v>
      </c>
      <c r="G5480">
        <v>1162</v>
      </c>
      <c r="H5480">
        <v>1</v>
      </c>
      <c r="I5480">
        <v>510</v>
      </c>
      <c r="J5480" t="s">
        <v>29</v>
      </c>
      <c r="L5480">
        <v>0</v>
      </c>
      <c r="O5480">
        <v>101</v>
      </c>
      <c r="P5480" t="s">
        <v>32</v>
      </c>
      <c r="S5480" t="s">
        <v>40</v>
      </c>
      <c r="T5480" t="s">
        <v>41</v>
      </c>
      <c r="U5480">
        <v>510</v>
      </c>
      <c r="Y5480" t="s">
        <v>8161</v>
      </c>
      <c r="AA5480">
        <v>34.093499999999999</v>
      </c>
      <c r="AB5480">
        <v>-118.2846</v>
      </c>
      <c r="AC5480">
        <f t="shared" si="85"/>
        <v>0</v>
      </c>
    </row>
    <row r="5481" spans="1:29" x14ac:dyDescent="0.35">
      <c r="A5481">
        <v>200909159</v>
      </c>
      <c r="B5481" s="1">
        <v>43951</v>
      </c>
      <c r="C5481" s="1">
        <v>43923</v>
      </c>
      <c r="D5481">
        <v>1015</v>
      </c>
      <c r="E5481">
        <v>9</v>
      </c>
      <c r="F5481" t="s">
        <v>49</v>
      </c>
      <c r="G5481">
        <v>915</v>
      </c>
      <c r="H5481">
        <v>2</v>
      </c>
      <c r="I5481">
        <v>354</v>
      </c>
      <c r="J5481" t="s">
        <v>167</v>
      </c>
      <c r="K5481" t="s">
        <v>8162</v>
      </c>
      <c r="L5481">
        <v>39</v>
      </c>
      <c r="M5481" t="s">
        <v>30</v>
      </c>
      <c r="N5481" t="s">
        <v>73</v>
      </c>
      <c r="O5481">
        <v>402</v>
      </c>
      <c r="P5481" t="s">
        <v>195</v>
      </c>
      <c r="S5481" t="s">
        <v>40</v>
      </c>
      <c r="T5481" t="s">
        <v>41</v>
      </c>
      <c r="U5481">
        <v>354</v>
      </c>
      <c r="Y5481" t="s">
        <v>911</v>
      </c>
      <c r="AA5481">
        <v>34.197600000000001</v>
      </c>
      <c r="AB5481">
        <v>-118.4443</v>
      </c>
      <c r="AC5481">
        <f t="shared" si="85"/>
        <v>0</v>
      </c>
    </row>
    <row r="5482" spans="1:29" x14ac:dyDescent="0.35">
      <c r="A5482">
        <v>200514115</v>
      </c>
      <c r="B5482" s="1">
        <v>44088</v>
      </c>
      <c r="C5482" s="1">
        <v>44088</v>
      </c>
      <c r="D5482">
        <v>1700</v>
      </c>
      <c r="E5482">
        <v>5</v>
      </c>
      <c r="F5482" t="s">
        <v>98</v>
      </c>
      <c r="G5482">
        <v>519</v>
      </c>
      <c r="H5482">
        <v>1</v>
      </c>
      <c r="I5482">
        <v>510</v>
      </c>
      <c r="J5482" t="s">
        <v>29</v>
      </c>
      <c r="L5482">
        <v>0</v>
      </c>
      <c r="O5482">
        <v>104</v>
      </c>
      <c r="P5482" t="s">
        <v>201</v>
      </c>
      <c r="S5482" t="s">
        <v>40</v>
      </c>
      <c r="T5482" t="s">
        <v>41</v>
      </c>
      <c r="U5482">
        <v>510</v>
      </c>
      <c r="Y5482" t="s">
        <v>8163</v>
      </c>
      <c r="AA5482">
        <v>33.7911</v>
      </c>
      <c r="AB5482">
        <v>-118.2441</v>
      </c>
      <c r="AC5482">
        <f t="shared" si="85"/>
        <v>0</v>
      </c>
    </row>
    <row r="5483" spans="1:29" x14ac:dyDescent="0.35">
      <c r="A5483">
        <v>201113635</v>
      </c>
      <c r="B5483" s="1">
        <v>44089</v>
      </c>
      <c r="C5483" s="1">
        <v>44088</v>
      </c>
      <c r="D5483">
        <v>2300</v>
      </c>
      <c r="E5483">
        <v>11</v>
      </c>
      <c r="F5483" t="s">
        <v>64</v>
      </c>
      <c r="G5483">
        <v>1153</v>
      </c>
      <c r="H5483">
        <v>2</v>
      </c>
      <c r="I5483">
        <v>740</v>
      </c>
      <c r="J5483" t="s">
        <v>224</v>
      </c>
      <c r="K5483" t="s">
        <v>8164</v>
      </c>
      <c r="L5483">
        <v>67</v>
      </c>
      <c r="M5483" t="s">
        <v>94</v>
      </c>
      <c r="N5483" t="s">
        <v>73</v>
      </c>
      <c r="O5483">
        <v>104</v>
      </c>
      <c r="P5483" t="s">
        <v>201</v>
      </c>
      <c r="S5483" t="s">
        <v>40</v>
      </c>
      <c r="T5483" t="s">
        <v>41</v>
      </c>
      <c r="U5483">
        <v>740</v>
      </c>
      <c r="Y5483" t="s">
        <v>8165</v>
      </c>
      <c r="AA5483">
        <v>34.1098</v>
      </c>
      <c r="AB5483">
        <v>-118.3039</v>
      </c>
      <c r="AC5483">
        <f t="shared" si="85"/>
        <v>0</v>
      </c>
    </row>
    <row r="5484" spans="1:29" x14ac:dyDescent="0.35">
      <c r="A5484">
        <v>200600786</v>
      </c>
      <c r="B5484" s="1">
        <v>44049</v>
      </c>
      <c r="C5484" s="1">
        <v>44049</v>
      </c>
      <c r="D5484">
        <v>1955</v>
      </c>
      <c r="E5484">
        <v>6</v>
      </c>
      <c r="F5484" t="s">
        <v>91</v>
      </c>
      <c r="G5484">
        <v>646</v>
      </c>
      <c r="H5484">
        <v>1</v>
      </c>
      <c r="I5484">
        <v>230</v>
      </c>
      <c r="J5484" t="s">
        <v>161</v>
      </c>
      <c r="K5484" t="s">
        <v>8166</v>
      </c>
      <c r="L5484">
        <v>0</v>
      </c>
      <c r="M5484" t="s">
        <v>30</v>
      </c>
      <c r="N5484" t="s">
        <v>163</v>
      </c>
      <c r="O5484">
        <v>102</v>
      </c>
      <c r="P5484" t="s">
        <v>186</v>
      </c>
      <c r="Q5484">
        <v>308</v>
      </c>
      <c r="R5484" t="s">
        <v>589</v>
      </c>
      <c r="S5484" t="s">
        <v>84</v>
      </c>
      <c r="T5484" t="s">
        <v>85</v>
      </c>
      <c r="U5484">
        <v>230</v>
      </c>
      <c r="Y5484" t="s">
        <v>4589</v>
      </c>
      <c r="Z5484" t="s">
        <v>1780</v>
      </c>
      <c r="AA5484">
        <v>34.099699999999999</v>
      </c>
      <c r="AB5484">
        <v>-118.33499999999999</v>
      </c>
      <c r="AC5484">
        <f t="shared" si="85"/>
        <v>0</v>
      </c>
    </row>
    <row r="5485" spans="1:29" x14ac:dyDescent="0.35">
      <c r="A5485">
        <v>200906423</v>
      </c>
      <c r="B5485" s="1">
        <v>43885</v>
      </c>
      <c r="C5485" s="1">
        <v>43881</v>
      </c>
      <c r="D5485">
        <v>1730</v>
      </c>
      <c r="E5485">
        <v>9</v>
      </c>
      <c r="F5485" t="s">
        <v>49</v>
      </c>
      <c r="G5485">
        <v>952</v>
      </c>
      <c r="H5485">
        <v>1</v>
      </c>
      <c r="I5485">
        <v>510</v>
      </c>
      <c r="J5485" t="s">
        <v>29</v>
      </c>
      <c r="L5485">
        <v>0</v>
      </c>
      <c r="O5485">
        <v>108</v>
      </c>
      <c r="P5485" t="s">
        <v>105</v>
      </c>
      <c r="S5485" t="s">
        <v>40</v>
      </c>
      <c r="T5485" t="s">
        <v>41</v>
      </c>
      <c r="U5485">
        <v>510</v>
      </c>
      <c r="Y5485" t="s">
        <v>1260</v>
      </c>
      <c r="AA5485">
        <v>34.168399999999998</v>
      </c>
      <c r="AB5485">
        <v>-118.4586</v>
      </c>
      <c r="AC5485">
        <f t="shared" si="85"/>
        <v>0</v>
      </c>
    </row>
    <row r="5486" spans="1:29" x14ac:dyDescent="0.35">
      <c r="A5486">
        <v>200618579</v>
      </c>
      <c r="B5486" s="1">
        <v>44163</v>
      </c>
      <c r="C5486" s="1">
        <v>44163</v>
      </c>
      <c r="D5486">
        <v>622</v>
      </c>
      <c r="E5486">
        <v>6</v>
      </c>
      <c r="F5486" t="s">
        <v>91</v>
      </c>
      <c r="G5486">
        <v>667</v>
      </c>
      <c r="H5486">
        <v>1</v>
      </c>
      <c r="I5486">
        <v>210</v>
      </c>
      <c r="J5486" t="s">
        <v>149</v>
      </c>
      <c r="K5486" t="s">
        <v>8167</v>
      </c>
      <c r="L5486">
        <v>56</v>
      </c>
      <c r="M5486" t="s">
        <v>30</v>
      </c>
      <c r="N5486" t="s">
        <v>95</v>
      </c>
      <c r="O5486">
        <v>101</v>
      </c>
      <c r="P5486" t="s">
        <v>32</v>
      </c>
      <c r="Q5486">
        <v>400</v>
      </c>
      <c r="R5486" t="s">
        <v>143</v>
      </c>
      <c r="S5486" t="s">
        <v>40</v>
      </c>
      <c r="T5486" t="s">
        <v>41</v>
      </c>
      <c r="U5486">
        <v>210</v>
      </c>
      <c r="Y5486" t="s">
        <v>122</v>
      </c>
      <c r="Z5486" t="s">
        <v>1122</v>
      </c>
      <c r="AA5486">
        <v>34.098100000000002</v>
      </c>
      <c r="AB5486">
        <v>-118.3158</v>
      </c>
      <c r="AC5486">
        <f t="shared" si="85"/>
        <v>0</v>
      </c>
    </row>
    <row r="5487" spans="1:29" x14ac:dyDescent="0.35">
      <c r="A5487">
        <v>200809526</v>
      </c>
      <c r="B5487" s="1">
        <v>43967</v>
      </c>
      <c r="C5487" s="1">
        <v>43964</v>
      </c>
      <c r="D5487">
        <v>1600</v>
      </c>
      <c r="E5487">
        <v>8</v>
      </c>
      <c r="F5487" t="s">
        <v>109</v>
      </c>
      <c r="G5487">
        <v>849</v>
      </c>
      <c r="H5487">
        <v>1</v>
      </c>
      <c r="I5487">
        <v>480</v>
      </c>
      <c r="J5487" t="s">
        <v>44</v>
      </c>
      <c r="K5487" t="s">
        <v>245</v>
      </c>
      <c r="L5487">
        <v>51</v>
      </c>
      <c r="M5487" t="s">
        <v>30</v>
      </c>
      <c r="N5487" t="s">
        <v>95</v>
      </c>
      <c r="O5487">
        <v>123</v>
      </c>
      <c r="P5487" t="s">
        <v>290</v>
      </c>
      <c r="S5487" t="s">
        <v>40</v>
      </c>
      <c r="T5487" t="s">
        <v>41</v>
      </c>
      <c r="U5487">
        <v>480</v>
      </c>
      <c r="Y5487" t="s">
        <v>8168</v>
      </c>
      <c r="AA5487">
        <v>34.063000000000002</v>
      </c>
      <c r="AB5487">
        <v>-118.3793</v>
      </c>
      <c r="AC5487">
        <f t="shared" si="85"/>
        <v>0</v>
      </c>
    </row>
    <row r="5488" spans="1:29" x14ac:dyDescent="0.35">
      <c r="A5488">
        <v>200114785</v>
      </c>
      <c r="B5488" s="1">
        <v>44025</v>
      </c>
      <c r="C5488" s="1">
        <v>44023</v>
      </c>
      <c r="D5488">
        <v>1930</v>
      </c>
      <c r="E5488">
        <v>1</v>
      </c>
      <c r="F5488" t="s">
        <v>36</v>
      </c>
      <c r="G5488">
        <v>157</v>
      </c>
      <c r="H5488">
        <v>1</v>
      </c>
      <c r="I5488">
        <v>230</v>
      </c>
      <c r="J5488" t="s">
        <v>161</v>
      </c>
      <c r="K5488" t="s">
        <v>8169</v>
      </c>
      <c r="L5488">
        <v>50</v>
      </c>
      <c r="M5488" t="s">
        <v>30</v>
      </c>
      <c r="N5488" t="s">
        <v>163</v>
      </c>
      <c r="O5488">
        <v>101</v>
      </c>
      <c r="P5488" t="s">
        <v>32</v>
      </c>
      <c r="Q5488">
        <v>312</v>
      </c>
      <c r="R5488" t="s">
        <v>717</v>
      </c>
      <c r="S5488" t="s">
        <v>40</v>
      </c>
      <c r="T5488" t="s">
        <v>41</v>
      </c>
      <c r="U5488">
        <v>230</v>
      </c>
      <c r="Y5488" t="s">
        <v>788</v>
      </c>
      <c r="Z5488" t="s">
        <v>152</v>
      </c>
      <c r="AA5488">
        <v>34.042299999999997</v>
      </c>
      <c r="AB5488">
        <v>-118.2453</v>
      </c>
      <c r="AC5488">
        <f t="shared" si="85"/>
        <v>0</v>
      </c>
    </row>
    <row r="5489" spans="1:29" x14ac:dyDescent="0.35">
      <c r="A5489">
        <v>200108473</v>
      </c>
      <c r="B5489" s="1">
        <v>43895</v>
      </c>
      <c r="C5489" s="1">
        <v>43887</v>
      </c>
      <c r="D5489">
        <v>1</v>
      </c>
      <c r="E5489">
        <v>1</v>
      </c>
      <c r="F5489" t="s">
        <v>36</v>
      </c>
      <c r="G5489">
        <v>123</v>
      </c>
      <c r="H5489">
        <v>1</v>
      </c>
      <c r="I5489">
        <v>821</v>
      </c>
      <c r="J5489" t="s">
        <v>3853</v>
      </c>
      <c r="K5489" t="s">
        <v>8170</v>
      </c>
      <c r="L5489">
        <v>62</v>
      </c>
      <c r="M5489" t="s">
        <v>94</v>
      </c>
      <c r="N5489" t="s">
        <v>163</v>
      </c>
      <c r="O5489">
        <v>101</v>
      </c>
      <c r="P5489" t="s">
        <v>32</v>
      </c>
      <c r="Q5489">
        <v>500</v>
      </c>
      <c r="R5489" t="s">
        <v>184</v>
      </c>
      <c r="S5489" t="s">
        <v>40</v>
      </c>
      <c r="T5489" t="s">
        <v>41</v>
      </c>
      <c r="U5489">
        <v>821</v>
      </c>
      <c r="Y5489" t="s">
        <v>357</v>
      </c>
      <c r="Z5489" t="s">
        <v>3299</v>
      </c>
      <c r="AA5489">
        <v>34.052399999999999</v>
      </c>
      <c r="AB5489">
        <v>-118.2467</v>
      </c>
      <c r="AC5489">
        <f t="shared" si="85"/>
        <v>0</v>
      </c>
    </row>
    <row r="5490" spans="1:29" x14ac:dyDescent="0.35">
      <c r="A5490">
        <v>200216513</v>
      </c>
      <c r="B5490" s="1">
        <v>44126</v>
      </c>
      <c r="C5490" s="1">
        <v>44122</v>
      </c>
      <c r="D5490">
        <v>1200</v>
      </c>
      <c r="E5490">
        <v>2</v>
      </c>
      <c r="F5490" t="s">
        <v>56</v>
      </c>
      <c r="G5490">
        <v>241</v>
      </c>
      <c r="H5490">
        <v>2</v>
      </c>
      <c r="I5490">
        <v>662</v>
      </c>
      <c r="J5490" t="s">
        <v>191</v>
      </c>
      <c r="K5490" t="s">
        <v>245</v>
      </c>
      <c r="L5490">
        <v>52</v>
      </c>
      <c r="M5490" t="s">
        <v>94</v>
      </c>
      <c r="N5490" t="s">
        <v>31</v>
      </c>
      <c r="O5490">
        <v>501</v>
      </c>
      <c r="P5490" t="s">
        <v>164</v>
      </c>
      <c r="S5490" t="s">
        <v>40</v>
      </c>
      <c r="T5490" t="s">
        <v>41</v>
      </c>
      <c r="U5490">
        <v>662</v>
      </c>
      <c r="Y5490" t="s">
        <v>8171</v>
      </c>
      <c r="AA5490">
        <v>34.064900000000002</v>
      </c>
      <c r="AB5490">
        <v>-118.2838</v>
      </c>
      <c r="AC5490">
        <f t="shared" si="85"/>
        <v>0</v>
      </c>
    </row>
    <row r="5491" spans="1:29" x14ac:dyDescent="0.35">
      <c r="A5491">
        <v>201307094</v>
      </c>
      <c r="B5491" s="1">
        <v>43886</v>
      </c>
      <c r="C5491" s="1">
        <v>43886</v>
      </c>
      <c r="D5491">
        <v>1</v>
      </c>
      <c r="E5491">
        <v>13</v>
      </c>
      <c r="F5491" t="s">
        <v>62</v>
      </c>
      <c r="G5491">
        <v>1362</v>
      </c>
      <c r="H5491">
        <v>1</v>
      </c>
      <c r="I5491">
        <v>510</v>
      </c>
      <c r="J5491" t="s">
        <v>29</v>
      </c>
      <c r="L5491">
        <v>0</v>
      </c>
      <c r="O5491">
        <v>101</v>
      </c>
      <c r="P5491" t="s">
        <v>32</v>
      </c>
      <c r="S5491" t="s">
        <v>40</v>
      </c>
      <c r="T5491" t="s">
        <v>41</v>
      </c>
      <c r="U5491">
        <v>510</v>
      </c>
      <c r="Y5491" t="s">
        <v>8172</v>
      </c>
      <c r="AA5491">
        <v>34.001100000000001</v>
      </c>
      <c r="AB5491">
        <v>-118.274</v>
      </c>
      <c r="AC5491">
        <f t="shared" si="85"/>
        <v>0</v>
      </c>
    </row>
    <row r="5492" spans="1:29" x14ac:dyDescent="0.35">
      <c r="A5492">
        <v>200310240</v>
      </c>
      <c r="B5492" s="1">
        <v>43941</v>
      </c>
      <c r="C5492" s="1">
        <v>43940</v>
      </c>
      <c r="D5492">
        <v>1700</v>
      </c>
      <c r="E5492">
        <v>3</v>
      </c>
      <c r="F5492" t="s">
        <v>43</v>
      </c>
      <c r="G5492">
        <v>362</v>
      </c>
      <c r="H5492">
        <v>2</v>
      </c>
      <c r="I5492">
        <v>624</v>
      </c>
      <c r="J5492" t="s">
        <v>171</v>
      </c>
      <c r="K5492" t="s">
        <v>8173</v>
      </c>
      <c r="L5492">
        <v>64</v>
      </c>
      <c r="M5492" t="s">
        <v>30</v>
      </c>
      <c r="N5492" t="s">
        <v>163</v>
      </c>
      <c r="O5492">
        <v>116</v>
      </c>
      <c r="P5492" t="s">
        <v>702</v>
      </c>
      <c r="Q5492">
        <v>400</v>
      </c>
      <c r="R5492" t="s">
        <v>143</v>
      </c>
      <c r="S5492" t="s">
        <v>40</v>
      </c>
      <c r="T5492" t="s">
        <v>41</v>
      </c>
      <c r="U5492">
        <v>624</v>
      </c>
      <c r="Y5492" t="s">
        <v>8174</v>
      </c>
      <c r="AA5492">
        <v>34.014099999999999</v>
      </c>
      <c r="AB5492">
        <v>-118.3501</v>
      </c>
      <c r="AC5492">
        <f t="shared" si="85"/>
        <v>0</v>
      </c>
    </row>
    <row r="5493" spans="1:29" x14ac:dyDescent="0.35">
      <c r="A5493">
        <v>200713259</v>
      </c>
      <c r="B5493" s="1">
        <v>44071</v>
      </c>
      <c r="C5493" s="1">
        <v>44070</v>
      </c>
      <c r="D5493">
        <v>2130</v>
      </c>
      <c r="E5493">
        <v>7</v>
      </c>
      <c r="F5493" t="s">
        <v>28</v>
      </c>
      <c r="G5493">
        <v>774</v>
      </c>
      <c r="H5493">
        <v>1</v>
      </c>
      <c r="I5493">
        <v>230</v>
      </c>
      <c r="J5493" t="s">
        <v>161</v>
      </c>
      <c r="K5493" t="s">
        <v>843</v>
      </c>
      <c r="L5493">
        <v>25</v>
      </c>
      <c r="M5493" t="s">
        <v>94</v>
      </c>
      <c r="N5493" t="s">
        <v>163</v>
      </c>
      <c r="O5493">
        <v>101</v>
      </c>
      <c r="P5493" t="s">
        <v>32</v>
      </c>
      <c r="Q5493">
        <v>102</v>
      </c>
      <c r="R5493" t="s">
        <v>219</v>
      </c>
      <c r="S5493" t="s">
        <v>40</v>
      </c>
      <c r="T5493" t="s">
        <v>41</v>
      </c>
      <c r="U5493">
        <v>230</v>
      </c>
      <c r="Y5493" t="s">
        <v>8175</v>
      </c>
      <c r="Z5493" t="s">
        <v>999</v>
      </c>
      <c r="AA5493">
        <v>34.043100000000003</v>
      </c>
      <c r="AB5493">
        <v>-118.34820000000001</v>
      </c>
      <c r="AC5493">
        <f t="shared" si="85"/>
        <v>0</v>
      </c>
    </row>
    <row r="5494" spans="1:29" x14ac:dyDescent="0.35">
      <c r="A5494">
        <v>200707994</v>
      </c>
      <c r="B5494" s="1">
        <v>43925</v>
      </c>
      <c r="C5494" s="1">
        <v>43925</v>
      </c>
      <c r="D5494">
        <v>2120</v>
      </c>
      <c r="E5494">
        <v>7</v>
      </c>
      <c r="F5494" t="s">
        <v>28</v>
      </c>
      <c r="G5494">
        <v>775</v>
      </c>
      <c r="H5494">
        <v>2</v>
      </c>
      <c r="I5494">
        <v>624</v>
      </c>
      <c r="J5494" t="s">
        <v>171</v>
      </c>
      <c r="K5494">
        <v>416</v>
      </c>
      <c r="L5494">
        <v>30</v>
      </c>
      <c r="M5494" t="s">
        <v>30</v>
      </c>
      <c r="N5494" t="s">
        <v>95</v>
      </c>
      <c r="O5494">
        <v>102</v>
      </c>
      <c r="P5494" t="s">
        <v>186</v>
      </c>
      <c r="Q5494">
        <v>400</v>
      </c>
      <c r="R5494" t="s">
        <v>143</v>
      </c>
      <c r="S5494" t="s">
        <v>84</v>
      </c>
      <c r="T5494" t="s">
        <v>85</v>
      </c>
      <c r="U5494">
        <v>624</v>
      </c>
      <c r="Y5494" t="s">
        <v>8176</v>
      </c>
      <c r="AA5494">
        <v>34.043999999999997</v>
      </c>
      <c r="AB5494">
        <v>-118.3415</v>
      </c>
      <c r="AC5494">
        <f t="shared" si="85"/>
        <v>0</v>
      </c>
    </row>
    <row r="5495" spans="1:29" x14ac:dyDescent="0.35">
      <c r="A5495">
        <v>201014456</v>
      </c>
      <c r="B5495" s="1">
        <v>44131</v>
      </c>
      <c r="C5495" s="1">
        <v>44130</v>
      </c>
      <c r="D5495">
        <v>1830</v>
      </c>
      <c r="E5495">
        <v>10</v>
      </c>
      <c r="F5495" t="s">
        <v>103</v>
      </c>
      <c r="G5495">
        <v>1029</v>
      </c>
      <c r="H5495">
        <v>1</v>
      </c>
      <c r="I5495">
        <v>510</v>
      </c>
      <c r="J5495" t="s">
        <v>29</v>
      </c>
      <c r="L5495">
        <v>0</v>
      </c>
      <c r="O5495">
        <v>108</v>
      </c>
      <c r="P5495" t="s">
        <v>105</v>
      </c>
      <c r="S5495" t="s">
        <v>40</v>
      </c>
      <c r="T5495" t="s">
        <v>41</v>
      </c>
      <c r="U5495">
        <v>510</v>
      </c>
      <c r="Y5495" t="s">
        <v>6848</v>
      </c>
      <c r="AA5495">
        <v>34.197600000000001</v>
      </c>
      <c r="AB5495">
        <v>-118.4799</v>
      </c>
      <c r="AC5495">
        <f t="shared" si="85"/>
        <v>0</v>
      </c>
    </row>
    <row r="5496" spans="1:29" x14ac:dyDescent="0.35">
      <c r="A5496">
        <v>200804215</v>
      </c>
      <c r="B5496" s="1">
        <v>43835</v>
      </c>
      <c r="C5496" s="1">
        <v>43835</v>
      </c>
      <c r="D5496">
        <v>1845</v>
      </c>
      <c r="E5496">
        <v>8</v>
      </c>
      <c r="F5496" t="s">
        <v>109</v>
      </c>
      <c r="G5496">
        <v>895</v>
      </c>
      <c r="H5496">
        <v>2</v>
      </c>
      <c r="I5496">
        <v>740</v>
      </c>
      <c r="J5496" t="s">
        <v>224</v>
      </c>
      <c r="K5496" t="s">
        <v>2145</v>
      </c>
      <c r="L5496">
        <v>0</v>
      </c>
      <c r="M5496" t="s">
        <v>46</v>
      </c>
      <c r="N5496" t="s">
        <v>46</v>
      </c>
      <c r="O5496">
        <v>514</v>
      </c>
      <c r="P5496" t="s">
        <v>1484</v>
      </c>
      <c r="S5496" t="s">
        <v>84</v>
      </c>
      <c r="T5496" t="s">
        <v>85</v>
      </c>
      <c r="U5496">
        <v>740</v>
      </c>
      <c r="Y5496" t="s">
        <v>7609</v>
      </c>
      <c r="AA5496">
        <v>34.030999999999999</v>
      </c>
      <c r="AB5496">
        <v>-118.411</v>
      </c>
      <c r="AC5496">
        <f t="shared" si="85"/>
        <v>0</v>
      </c>
    </row>
    <row r="5497" spans="1:29" x14ac:dyDescent="0.35">
      <c r="A5497">
        <v>200809155</v>
      </c>
      <c r="B5497" s="1">
        <v>43957</v>
      </c>
      <c r="C5497" s="1">
        <v>43957</v>
      </c>
      <c r="D5497">
        <v>100</v>
      </c>
      <c r="E5497">
        <v>8</v>
      </c>
      <c r="F5497" t="s">
        <v>109</v>
      </c>
      <c r="G5497">
        <v>889</v>
      </c>
      <c r="H5497">
        <v>2</v>
      </c>
      <c r="I5497">
        <v>626</v>
      </c>
      <c r="J5497" t="s">
        <v>141</v>
      </c>
      <c r="K5497" t="s">
        <v>8177</v>
      </c>
      <c r="L5497">
        <v>46</v>
      </c>
      <c r="M5497" t="s">
        <v>94</v>
      </c>
      <c r="N5497" t="s">
        <v>95</v>
      </c>
      <c r="O5497">
        <v>501</v>
      </c>
      <c r="P5497" t="s">
        <v>164</v>
      </c>
      <c r="Q5497">
        <v>400</v>
      </c>
      <c r="R5497" t="s">
        <v>143</v>
      </c>
      <c r="S5497" t="s">
        <v>40</v>
      </c>
      <c r="T5497" t="s">
        <v>41</v>
      </c>
      <c r="U5497">
        <v>626</v>
      </c>
      <c r="Y5497" t="s">
        <v>6482</v>
      </c>
      <c r="AA5497">
        <v>34.040799999999997</v>
      </c>
      <c r="AB5497">
        <v>-118.37909999999999</v>
      </c>
      <c r="AC5497">
        <f t="shared" si="85"/>
        <v>0</v>
      </c>
    </row>
    <row r="5498" spans="1:29" x14ac:dyDescent="0.35">
      <c r="A5498">
        <v>201116262</v>
      </c>
      <c r="B5498" s="1">
        <v>44167</v>
      </c>
      <c r="C5498" s="1">
        <v>44167</v>
      </c>
      <c r="D5498">
        <v>1129</v>
      </c>
      <c r="E5498">
        <v>11</v>
      </c>
      <c r="F5498" t="s">
        <v>64</v>
      </c>
      <c r="G5498">
        <v>1144</v>
      </c>
      <c r="H5498">
        <v>2</v>
      </c>
      <c r="I5498">
        <v>930</v>
      </c>
      <c r="J5498" t="s">
        <v>339</v>
      </c>
      <c r="K5498" t="s">
        <v>8178</v>
      </c>
      <c r="L5498">
        <v>72</v>
      </c>
      <c r="M5498" t="s">
        <v>94</v>
      </c>
      <c r="N5498" t="s">
        <v>73</v>
      </c>
      <c r="O5498">
        <v>501</v>
      </c>
      <c r="P5498" t="s">
        <v>164</v>
      </c>
      <c r="Q5498">
        <v>511</v>
      </c>
      <c r="R5498" t="s">
        <v>151</v>
      </c>
      <c r="S5498" t="s">
        <v>40</v>
      </c>
      <c r="T5498" t="s">
        <v>41</v>
      </c>
      <c r="U5498">
        <v>930</v>
      </c>
      <c r="Y5498" t="s">
        <v>8179</v>
      </c>
      <c r="AA5498">
        <v>34.095999999999997</v>
      </c>
      <c r="AB5498">
        <v>-118.26649999999999</v>
      </c>
      <c r="AC5498">
        <f t="shared" si="85"/>
        <v>0</v>
      </c>
    </row>
    <row r="5499" spans="1:29" x14ac:dyDescent="0.35">
      <c r="A5499">
        <v>200317941</v>
      </c>
      <c r="B5499" s="1">
        <v>44101</v>
      </c>
      <c r="C5499" s="1">
        <v>44101</v>
      </c>
      <c r="D5499">
        <v>100</v>
      </c>
      <c r="E5499">
        <v>3</v>
      </c>
      <c r="F5499" t="s">
        <v>43</v>
      </c>
      <c r="G5499">
        <v>398</v>
      </c>
      <c r="H5499">
        <v>2</v>
      </c>
      <c r="I5499">
        <v>740</v>
      </c>
      <c r="J5499" t="s">
        <v>224</v>
      </c>
      <c r="K5499" t="s">
        <v>6726</v>
      </c>
      <c r="L5499">
        <v>28</v>
      </c>
      <c r="M5499" t="s">
        <v>94</v>
      </c>
      <c r="N5499" t="s">
        <v>95</v>
      </c>
      <c r="O5499">
        <v>122</v>
      </c>
      <c r="P5499" t="s">
        <v>275</v>
      </c>
      <c r="S5499" t="s">
        <v>40</v>
      </c>
      <c r="T5499" t="s">
        <v>41</v>
      </c>
      <c r="U5499">
        <v>740</v>
      </c>
      <c r="Y5499" t="s">
        <v>8180</v>
      </c>
      <c r="AA5499">
        <v>34.0062</v>
      </c>
      <c r="AB5499">
        <v>-118.28570000000001</v>
      </c>
      <c r="AC5499">
        <f t="shared" si="85"/>
        <v>0</v>
      </c>
    </row>
    <row r="5500" spans="1:29" x14ac:dyDescent="0.35">
      <c r="A5500">
        <v>201109307</v>
      </c>
      <c r="B5500" s="1">
        <v>43964</v>
      </c>
      <c r="C5500" s="1">
        <v>43959</v>
      </c>
      <c r="D5500">
        <v>600</v>
      </c>
      <c r="E5500">
        <v>11</v>
      </c>
      <c r="F5500" t="s">
        <v>64</v>
      </c>
      <c r="G5500">
        <v>1146</v>
      </c>
      <c r="H5500">
        <v>2</v>
      </c>
      <c r="I5500">
        <v>626</v>
      </c>
      <c r="J5500" t="s">
        <v>141</v>
      </c>
      <c r="K5500" t="s">
        <v>8181</v>
      </c>
      <c r="L5500">
        <v>44</v>
      </c>
      <c r="M5500" t="s">
        <v>94</v>
      </c>
      <c r="N5500" t="s">
        <v>95</v>
      </c>
      <c r="O5500">
        <v>501</v>
      </c>
      <c r="P5500" t="s">
        <v>164</v>
      </c>
      <c r="Q5500">
        <v>400</v>
      </c>
      <c r="R5500" t="s">
        <v>143</v>
      </c>
      <c r="S5500" t="s">
        <v>84</v>
      </c>
      <c r="T5500" t="s">
        <v>85</v>
      </c>
      <c r="U5500">
        <v>626</v>
      </c>
      <c r="Y5500" t="s">
        <v>8182</v>
      </c>
      <c r="AA5500">
        <v>34.103000000000002</v>
      </c>
      <c r="AB5500">
        <v>-118.24850000000001</v>
      </c>
      <c r="AC5500">
        <f t="shared" si="85"/>
        <v>0</v>
      </c>
    </row>
    <row r="5501" spans="1:29" x14ac:dyDescent="0.35">
      <c r="A5501">
        <v>200516022</v>
      </c>
      <c r="B5501" s="1">
        <v>44135</v>
      </c>
      <c r="C5501" s="1">
        <v>44135</v>
      </c>
      <c r="D5501">
        <v>310</v>
      </c>
      <c r="E5501">
        <v>5</v>
      </c>
      <c r="F5501" t="s">
        <v>98</v>
      </c>
      <c r="G5501">
        <v>526</v>
      </c>
      <c r="H5501">
        <v>1</v>
      </c>
      <c r="I5501">
        <v>210</v>
      </c>
      <c r="J5501" t="s">
        <v>149</v>
      </c>
      <c r="K5501" t="s">
        <v>8183</v>
      </c>
      <c r="L5501">
        <v>32</v>
      </c>
      <c r="M5501" t="s">
        <v>30</v>
      </c>
      <c r="N5501" t="s">
        <v>95</v>
      </c>
      <c r="O5501">
        <v>101</v>
      </c>
      <c r="P5501" t="s">
        <v>32</v>
      </c>
      <c r="Q5501">
        <v>500</v>
      </c>
      <c r="R5501" t="s">
        <v>184</v>
      </c>
      <c r="S5501" t="s">
        <v>40</v>
      </c>
      <c r="T5501" t="s">
        <v>41</v>
      </c>
      <c r="U5501">
        <v>210</v>
      </c>
      <c r="Y5501" t="s">
        <v>542</v>
      </c>
      <c r="Z5501" t="s">
        <v>8184</v>
      </c>
      <c r="AA5501">
        <v>33.779899999999998</v>
      </c>
      <c r="AB5501">
        <v>-118.2638</v>
      </c>
      <c r="AC5501">
        <f t="shared" si="85"/>
        <v>0</v>
      </c>
    </row>
    <row r="5502" spans="1:29" x14ac:dyDescent="0.35">
      <c r="A5502">
        <v>200120476</v>
      </c>
      <c r="B5502" s="1">
        <v>44138</v>
      </c>
      <c r="C5502" s="1">
        <v>44138</v>
      </c>
      <c r="D5502">
        <v>840</v>
      </c>
      <c r="E5502">
        <v>1</v>
      </c>
      <c r="F5502" t="s">
        <v>36</v>
      </c>
      <c r="G5502">
        <v>152</v>
      </c>
      <c r="H5502">
        <v>1</v>
      </c>
      <c r="I5502">
        <v>230</v>
      </c>
      <c r="J5502" t="s">
        <v>161</v>
      </c>
      <c r="K5502" t="s">
        <v>8185</v>
      </c>
      <c r="L5502">
        <v>38</v>
      </c>
      <c r="M5502" t="s">
        <v>30</v>
      </c>
      <c r="N5502" t="s">
        <v>163</v>
      </c>
      <c r="O5502">
        <v>102</v>
      </c>
      <c r="P5502" t="s">
        <v>186</v>
      </c>
      <c r="Q5502">
        <v>200</v>
      </c>
      <c r="R5502" t="s">
        <v>663</v>
      </c>
      <c r="S5502" t="s">
        <v>40</v>
      </c>
      <c r="T5502" t="s">
        <v>41</v>
      </c>
      <c r="U5502">
        <v>230</v>
      </c>
      <c r="Y5502" t="s">
        <v>802</v>
      </c>
      <c r="Z5502" t="s">
        <v>4036</v>
      </c>
      <c r="AA5502">
        <v>34.046599999999998</v>
      </c>
      <c r="AB5502">
        <v>-118.2555</v>
      </c>
      <c r="AC5502">
        <f t="shared" si="85"/>
        <v>0</v>
      </c>
    </row>
    <row r="5503" spans="1:29" x14ac:dyDescent="0.35">
      <c r="A5503">
        <v>201211457</v>
      </c>
      <c r="B5503" s="1">
        <v>43944</v>
      </c>
      <c r="C5503" s="1">
        <v>43944</v>
      </c>
      <c r="D5503">
        <v>2300</v>
      </c>
      <c r="E5503">
        <v>12</v>
      </c>
      <c r="F5503" t="s">
        <v>68</v>
      </c>
      <c r="G5503">
        <v>1253</v>
      </c>
      <c r="H5503">
        <v>2</v>
      </c>
      <c r="I5503">
        <v>901</v>
      </c>
      <c r="J5503" t="s">
        <v>210</v>
      </c>
      <c r="K5503" t="s">
        <v>8186</v>
      </c>
      <c r="L5503">
        <v>61</v>
      </c>
      <c r="M5503" t="s">
        <v>94</v>
      </c>
      <c r="N5503" t="s">
        <v>163</v>
      </c>
      <c r="O5503">
        <v>501</v>
      </c>
      <c r="P5503" t="s">
        <v>164</v>
      </c>
      <c r="Q5503">
        <v>515</v>
      </c>
      <c r="R5503" t="s">
        <v>1557</v>
      </c>
      <c r="S5503" t="s">
        <v>40</v>
      </c>
      <c r="T5503" t="s">
        <v>41</v>
      </c>
      <c r="U5503">
        <v>901</v>
      </c>
      <c r="Y5503" t="s">
        <v>6701</v>
      </c>
      <c r="AA5503">
        <v>33.97</v>
      </c>
      <c r="AB5503">
        <v>-118.3068</v>
      </c>
      <c r="AC5503">
        <f t="shared" si="85"/>
        <v>0</v>
      </c>
    </row>
    <row r="5504" spans="1:29" x14ac:dyDescent="0.35">
      <c r="A5504">
        <v>200204077</v>
      </c>
      <c r="B5504" s="1">
        <v>43832</v>
      </c>
      <c r="C5504" s="1">
        <v>43832</v>
      </c>
      <c r="D5504">
        <v>1900</v>
      </c>
      <c r="E5504">
        <v>2</v>
      </c>
      <c r="F5504" t="s">
        <v>56</v>
      </c>
      <c r="G5504">
        <v>246</v>
      </c>
      <c r="H5504">
        <v>1</v>
      </c>
      <c r="I5504">
        <v>648</v>
      </c>
      <c r="J5504" t="s">
        <v>58</v>
      </c>
      <c r="L5504">
        <v>59</v>
      </c>
      <c r="M5504" t="s">
        <v>30</v>
      </c>
      <c r="N5504" t="s">
        <v>95</v>
      </c>
      <c r="O5504">
        <v>502</v>
      </c>
      <c r="P5504" t="s">
        <v>47</v>
      </c>
      <c r="S5504" t="s">
        <v>40</v>
      </c>
      <c r="T5504" t="s">
        <v>41</v>
      </c>
      <c r="U5504">
        <v>648</v>
      </c>
      <c r="Y5504" t="s">
        <v>1804</v>
      </c>
      <c r="AA5504">
        <v>34.059600000000003</v>
      </c>
      <c r="AB5504">
        <v>-118.2749</v>
      </c>
      <c r="AC5504">
        <f t="shared" si="85"/>
        <v>0</v>
      </c>
    </row>
    <row r="5505" spans="1:29" x14ac:dyDescent="0.35">
      <c r="A5505">
        <v>200716124</v>
      </c>
      <c r="B5505" s="1">
        <v>44153</v>
      </c>
      <c r="C5505" s="1">
        <v>44150</v>
      </c>
      <c r="D5505">
        <v>1600</v>
      </c>
      <c r="E5505">
        <v>7</v>
      </c>
      <c r="F5505" t="s">
        <v>28</v>
      </c>
      <c r="G5505">
        <v>785</v>
      </c>
      <c r="H5505">
        <v>1</v>
      </c>
      <c r="I5505">
        <v>330</v>
      </c>
      <c r="J5505" t="s">
        <v>37</v>
      </c>
      <c r="K5505" t="s">
        <v>989</v>
      </c>
      <c r="L5505">
        <v>33</v>
      </c>
      <c r="M5505" t="s">
        <v>30</v>
      </c>
      <c r="N5505" t="s">
        <v>73</v>
      </c>
      <c r="O5505">
        <v>101</v>
      </c>
      <c r="P5505" t="s">
        <v>32</v>
      </c>
      <c r="S5505" t="s">
        <v>40</v>
      </c>
      <c r="T5505" t="s">
        <v>41</v>
      </c>
      <c r="U5505">
        <v>330</v>
      </c>
      <c r="Y5505" t="s">
        <v>8187</v>
      </c>
      <c r="Z5505" t="s">
        <v>999</v>
      </c>
      <c r="AA5505">
        <v>34.0398</v>
      </c>
      <c r="AB5505">
        <v>-118.33880000000001</v>
      </c>
      <c r="AC5505">
        <f t="shared" si="85"/>
        <v>0</v>
      </c>
    </row>
    <row r="5506" spans="1:29" x14ac:dyDescent="0.35">
      <c r="A5506">
        <v>200808948</v>
      </c>
      <c r="B5506" s="1">
        <v>43951</v>
      </c>
      <c r="C5506" s="1">
        <v>43931</v>
      </c>
      <c r="D5506">
        <v>800</v>
      </c>
      <c r="E5506">
        <v>8</v>
      </c>
      <c r="F5506" t="s">
        <v>109</v>
      </c>
      <c r="G5506">
        <v>835</v>
      </c>
      <c r="H5506">
        <v>2</v>
      </c>
      <c r="I5506">
        <v>354</v>
      </c>
      <c r="J5506" t="s">
        <v>167</v>
      </c>
      <c r="K5506">
        <v>923</v>
      </c>
      <c r="L5506">
        <v>39</v>
      </c>
      <c r="M5506" t="s">
        <v>94</v>
      </c>
      <c r="N5506" t="s">
        <v>73</v>
      </c>
      <c r="O5506">
        <v>501</v>
      </c>
      <c r="P5506" t="s">
        <v>164</v>
      </c>
      <c r="S5506" t="s">
        <v>40</v>
      </c>
      <c r="T5506" t="s">
        <v>41</v>
      </c>
      <c r="U5506">
        <v>354</v>
      </c>
      <c r="Y5506" t="s">
        <v>8188</v>
      </c>
      <c r="AA5506">
        <v>34.049300000000002</v>
      </c>
      <c r="AB5506">
        <v>-118.4379</v>
      </c>
      <c r="AC5506">
        <f t="shared" si="85"/>
        <v>0</v>
      </c>
    </row>
    <row r="5507" spans="1:29" x14ac:dyDescent="0.35">
      <c r="A5507">
        <v>200917060</v>
      </c>
      <c r="B5507" s="1">
        <v>44145</v>
      </c>
      <c r="C5507" s="1">
        <v>44145</v>
      </c>
      <c r="D5507">
        <v>1300</v>
      </c>
      <c r="E5507">
        <v>9</v>
      </c>
      <c r="F5507" t="s">
        <v>49</v>
      </c>
      <c r="G5507">
        <v>914</v>
      </c>
      <c r="H5507">
        <v>1</v>
      </c>
      <c r="I5507">
        <v>210</v>
      </c>
      <c r="J5507" t="s">
        <v>149</v>
      </c>
      <c r="K5507" t="s">
        <v>8189</v>
      </c>
      <c r="L5507">
        <v>59</v>
      </c>
      <c r="M5507" t="s">
        <v>94</v>
      </c>
      <c r="N5507" t="s">
        <v>73</v>
      </c>
      <c r="O5507">
        <v>102</v>
      </c>
      <c r="P5507" t="s">
        <v>186</v>
      </c>
      <c r="Q5507">
        <v>400</v>
      </c>
      <c r="R5507" t="s">
        <v>143</v>
      </c>
      <c r="S5507" t="s">
        <v>33</v>
      </c>
      <c r="T5507" t="s">
        <v>34</v>
      </c>
      <c r="U5507">
        <v>210</v>
      </c>
      <c r="V5507">
        <v>998</v>
      </c>
      <c r="Y5507" t="s">
        <v>1617</v>
      </c>
      <c r="Z5507" t="s">
        <v>8190</v>
      </c>
      <c r="AA5507">
        <v>34.195099999999996</v>
      </c>
      <c r="AB5507">
        <v>-118.4487</v>
      </c>
      <c r="AC5507">
        <f t="shared" ref="AC5507:AC5570" si="86">IF(OR((S:S)="CC", S:S="AA",S:S="JA"), 1, 0)</f>
        <v>1</v>
      </c>
    </row>
    <row r="5508" spans="1:29" x14ac:dyDescent="0.35">
      <c r="A5508">
        <v>201214486</v>
      </c>
      <c r="B5508" s="1">
        <v>43993</v>
      </c>
      <c r="C5508" s="1">
        <v>43993</v>
      </c>
      <c r="D5508">
        <v>1310</v>
      </c>
      <c r="E5508">
        <v>12</v>
      </c>
      <c r="F5508" t="s">
        <v>68</v>
      </c>
      <c r="G5508">
        <v>1268</v>
      </c>
      <c r="H5508">
        <v>2</v>
      </c>
      <c r="I5508">
        <v>624</v>
      </c>
      <c r="J5508" t="s">
        <v>171</v>
      </c>
      <c r="K5508" t="s">
        <v>8191</v>
      </c>
      <c r="L5508">
        <v>57</v>
      </c>
      <c r="M5508" t="s">
        <v>94</v>
      </c>
      <c r="N5508" t="s">
        <v>163</v>
      </c>
      <c r="O5508">
        <v>502</v>
      </c>
      <c r="P5508" t="s">
        <v>47</v>
      </c>
      <c r="Q5508">
        <v>400</v>
      </c>
      <c r="R5508" t="s">
        <v>143</v>
      </c>
      <c r="S5508" t="s">
        <v>40</v>
      </c>
      <c r="T5508" t="s">
        <v>41</v>
      </c>
      <c r="U5508">
        <v>624</v>
      </c>
      <c r="Y5508" t="s">
        <v>8192</v>
      </c>
      <c r="AA5508">
        <v>33.962800000000001</v>
      </c>
      <c r="AB5508">
        <v>-118.2717</v>
      </c>
      <c r="AC5508">
        <f t="shared" si="86"/>
        <v>0</v>
      </c>
    </row>
    <row r="5509" spans="1:29" x14ac:dyDescent="0.35">
      <c r="A5509">
        <v>200715486</v>
      </c>
      <c r="B5509" s="1">
        <v>44134</v>
      </c>
      <c r="C5509" s="1">
        <v>44134</v>
      </c>
      <c r="D5509">
        <v>1220</v>
      </c>
      <c r="E5509">
        <v>7</v>
      </c>
      <c r="F5509" t="s">
        <v>28</v>
      </c>
      <c r="G5509">
        <v>701</v>
      </c>
      <c r="H5509">
        <v>2</v>
      </c>
      <c r="I5509">
        <v>740</v>
      </c>
      <c r="J5509" t="s">
        <v>224</v>
      </c>
      <c r="K5509" t="s">
        <v>8193</v>
      </c>
      <c r="L5509">
        <v>19</v>
      </c>
      <c r="M5509" t="s">
        <v>30</v>
      </c>
      <c r="N5509" t="s">
        <v>31</v>
      </c>
      <c r="O5509">
        <v>102</v>
      </c>
      <c r="P5509" t="s">
        <v>186</v>
      </c>
      <c r="S5509" t="s">
        <v>40</v>
      </c>
      <c r="T5509" t="s">
        <v>41</v>
      </c>
      <c r="U5509">
        <v>740</v>
      </c>
      <c r="Y5509" t="s">
        <v>8194</v>
      </c>
      <c r="AA5509">
        <v>34.084699999999998</v>
      </c>
      <c r="AB5509">
        <v>-118.3686</v>
      </c>
      <c r="AC5509">
        <f t="shared" si="86"/>
        <v>0</v>
      </c>
    </row>
    <row r="5510" spans="1:29" x14ac:dyDescent="0.35">
      <c r="A5510">
        <v>201106274</v>
      </c>
      <c r="B5510" s="1">
        <v>43881</v>
      </c>
      <c r="C5510" s="1">
        <v>43881</v>
      </c>
      <c r="D5510">
        <v>340</v>
      </c>
      <c r="E5510">
        <v>11</v>
      </c>
      <c r="F5510" t="s">
        <v>64</v>
      </c>
      <c r="G5510">
        <v>1172</v>
      </c>
      <c r="H5510">
        <v>2</v>
      </c>
      <c r="I5510">
        <v>626</v>
      </c>
      <c r="J5510" t="s">
        <v>141</v>
      </c>
      <c r="K5510" t="s">
        <v>8195</v>
      </c>
      <c r="L5510">
        <v>48</v>
      </c>
      <c r="M5510" t="s">
        <v>94</v>
      </c>
      <c r="N5510" t="s">
        <v>95</v>
      </c>
      <c r="O5510">
        <v>501</v>
      </c>
      <c r="P5510" t="s">
        <v>164</v>
      </c>
      <c r="Q5510">
        <v>400</v>
      </c>
      <c r="R5510" t="s">
        <v>143</v>
      </c>
      <c r="S5510" t="s">
        <v>84</v>
      </c>
      <c r="T5510" t="s">
        <v>85</v>
      </c>
      <c r="U5510">
        <v>626</v>
      </c>
      <c r="Y5510" t="s">
        <v>8196</v>
      </c>
      <c r="AA5510">
        <v>34.084800000000001</v>
      </c>
      <c r="AB5510">
        <v>-118.2731</v>
      </c>
      <c r="AC5510">
        <f t="shared" si="86"/>
        <v>0</v>
      </c>
    </row>
    <row r="5511" spans="1:29" x14ac:dyDescent="0.35">
      <c r="A5511">
        <v>200507931</v>
      </c>
      <c r="B5511" s="1">
        <v>43924</v>
      </c>
      <c r="C5511" s="1">
        <v>43914</v>
      </c>
      <c r="D5511">
        <v>1640</v>
      </c>
      <c r="E5511">
        <v>5</v>
      </c>
      <c r="F5511" t="s">
        <v>98</v>
      </c>
      <c r="G5511">
        <v>541</v>
      </c>
      <c r="H5511">
        <v>1</v>
      </c>
      <c r="I5511">
        <v>330</v>
      </c>
      <c r="J5511" t="s">
        <v>37</v>
      </c>
      <c r="K5511" t="s">
        <v>1063</v>
      </c>
      <c r="L5511">
        <v>40</v>
      </c>
      <c r="M5511" t="s">
        <v>94</v>
      </c>
      <c r="N5511" t="s">
        <v>1145</v>
      </c>
      <c r="O5511">
        <v>108</v>
      </c>
      <c r="P5511" t="s">
        <v>105</v>
      </c>
      <c r="S5511" t="s">
        <v>40</v>
      </c>
      <c r="T5511" t="s">
        <v>41</v>
      </c>
      <c r="U5511">
        <v>330</v>
      </c>
      <c r="Y5511" t="s">
        <v>99</v>
      </c>
      <c r="AA5511">
        <v>33.7562</v>
      </c>
      <c r="AB5511">
        <v>-118.3065</v>
      </c>
      <c r="AC5511">
        <f t="shared" si="86"/>
        <v>0</v>
      </c>
    </row>
    <row r="5512" spans="1:29" x14ac:dyDescent="0.35">
      <c r="A5512">
        <v>200405710</v>
      </c>
      <c r="B5512" s="1">
        <v>43875</v>
      </c>
      <c r="C5512" s="1">
        <v>43874</v>
      </c>
      <c r="D5512">
        <v>2200</v>
      </c>
      <c r="E5512">
        <v>4</v>
      </c>
      <c r="F5512" t="s">
        <v>54</v>
      </c>
      <c r="G5512">
        <v>437</v>
      </c>
      <c r="H5512">
        <v>2</v>
      </c>
      <c r="I5512">
        <v>740</v>
      </c>
      <c r="J5512" t="s">
        <v>224</v>
      </c>
      <c r="K5512" t="s">
        <v>8197</v>
      </c>
      <c r="L5512">
        <v>34</v>
      </c>
      <c r="M5512" t="s">
        <v>94</v>
      </c>
      <c r="N5512" t="s">
        <v>95</v>
      </c>
      <c r="O5512">
        <v>101</v>
      </c>
      <c r="P5512" t="s">
        <v>32</v>
      </c>
      <c r="S5512" t="s">
        <v>40</v>
      </c>
      <c r="T5512" t="s">
        <v>41</v>
      </c>
      <c r="U5512">
        <v>740</v>
      </c>
      <c r="Y5512" t="s">
        <v>8198</v>
      </c>
      <c r="AA5512">
        <v>34.0655</v>
      </c>
      <c r="AB5512">
        <v>-118.188</v>
      </c>
      <c r="AC5512">
        <f t="shared" si="86"/>
        <v>0</v>
      </c>
    </row>
    <row r="5513" spans="1:29" x14ac:dyDescent="0.35">
      <c r="A5513">
        <v>200311767</v>
      </c>
      <c r="B5513" s="1">
        <v>43974</v>
      </c>
      <c r="C5513" s="1">
        <v>43974</v>
      </c>
      <c r="D5513">
        <v>1630</v>
      </c>
      <c r="E5513">
        <v>3</v>
      </c>
      <c r="F5513" t="s">
        <v>43</v>
      </c>
      <c r="G5513">
        <v>355</v>
      </c>
      <c r="H5513">
        <v>2</v>
      </c>
      <c r="I5513">
        <v>624</v>
      </c>
      <c r="J5513" t="s">
        <v>171</v>
      </c>
      <c r="K5513" t="s">
        <v>8199</v>
      </c>
      <c r="L5513">
        <v>20</v>
      </c>
      <c r="M5513" t="s">
        <v>30</v>
      </c>
      <c r="N5513" t="s">
        <v>95</v>
      </c>
      <c r="O5513">
        <v>102</v>
      </c>
      <c r="P5513" t="s">
        <v>186</v>
      </c>
      <c r="Q5513">
        <v>400</v>
      </c>
      <c r="R5513" t="s">
        <v>143</v>
      </c>
      <c r="S5513" t="s">
        <v>40</v>
      </c>
      <c r="T5513" t="s">
        <v>41</v>
      </c>
      <c r="U5513">
        <v>624</v>
      </c>
      <c r="Y5513" t="s">
        <v>255</v>
      </c>
      <c r="Z5513" t="s">
        <v>2081</v>
      </c>
      <c r="AA5513">
        <v>34.025599999999997</v>
      </c>
      <c r="AB5513">
        <v>-118.30889999999999</v>
      </c>
      <c r="AC5513">
        <f t="shared" si="86"/>
        <v>0</v>
      </c>
    </row>
    <row r="5514" spans="1:29" x14ac:dyDescent="0.35">
      <c r="A5514">
        <v>200312121</v>
      </c>
      <c r="B5514" s="1">
        <v>43982</v>
      </c>
      <c r="C5514" s="1">
        <v>43980</v>
      </c>
      <c r="D5514">
        <v>800</v>
      </c>
      <c r="E5514">
        <v>3</v>
      </c>
      <c r="F5514" t="s">
        <v>43</v>
      </c>
      <c r="G5514">
        <v>343</v>
      </c>
      <c r="H5514">
        <v>1</v>
      </c>
      <c r="I5514">
        <v>310</v>
      </c>
      <c r="J5514" t="s">
        <v>71</v>
      </c>
      <c r="K5514" t="s">
        <v>7643</v>
      </c>
      <c r="L5514">
        <v>0</v>
      </c>
      <c r="M5514" t="s">
        <v>46</v>
      </c>
      <c r="N5514" t="s">
        <v>46</v>
      </c>
      <c r="O5514">
        <v>229</v>
      </c>
      <c r="P5514" t="s">
        <v>1897</v>
      </c>
      <c r="S5514" t="s">
        <v>40</v>
      </c>
      <c r="T5514" t="s">
        <v>41</v>
      </c>
      <c r="U5514">
        <v>310</v>
      </c>
      <c r="Y5514" t="s">
        <v>8200</v>
      </c>
      <c r="AA5514">
        <v>34.0199</v>
      </c>
      <c r="AB5514">
        <v>-118.3608</v>
      </c>
      <c r="AC5514">
        <f t="shared" si="86"/>
        <v>0</v>
      </c>
    </row>
    <row r="5515" spans="1:29" x14ac:dyDescent="0.35">
      <c r="A5515">
        <v>200514176</v>
      </c>
      <c r="B5515" s="1">
        <v>44089</v>
      </c>
      <c r="C5515" s="1">
        <v>44087</v>
      </c>
      <c r="D5515">
        <v>1200</v>
      </c>
      <c r="E5515">
        <v>5</v>
      </c>
      <c r="F5515" t="s">
        <v>98</v>
      </c>
      <c r="G5515">
        <v>503</v>
      </c>
      <c r="H5515">
        <v>1</v>
      </c>
      <c r="I5515">
        <v>330</v>
      </c>
      <c r="J5515" t="s">
        <v>37</v>
      </c>
      <c r="K5515" t="s">
        <v>2947</v>
      </c>
      <c r="L5515">
        <v>25</v>
      </c>
      <c r="M5515" t="s">
        <v>30</v>
      </c>
      <c r="N5515" t="s">
        <v>173</v>
      </c>
      <c r="O5515">
        <v>101</v>
      </c>
      <c r="P5515" t="s">
        <v>32</v>
      </c>
      <c r="S5515" t="s">
        <v>40</v>
      </c>
      <c r="T5515" t="s">
        <v>41</v>
      </c>
      <c r="U5515">
        <v>330</v>
      </c>
      <c r="Y5515" t="s">
        <v>2288</v>
      </c>
      <c r="AA5515">
        <v>33.7928</v>
      </c>
      <c r="AB5515">
        <v>-118.289</v>
      </c>
      <c r="AC5515">
        <f t="shared" si="86"/>
        <v>0</v>
      </c>
    </row>
    <row r="5516" spans="1:29" x14ac:dyDescent="0.35">
      <c r="A5516">
        <v>200316336</v>
      </c>
      <c r="B5516" s="1">
        <v>44069</v>
      </c>
      <c r="C5516" s="1">
        <v>44068</v>
      </c>
      <c r="D5516">
        <v>430</v>
      </c>
      <c r="E5516">
        <v>3</v>
      </c>
      <c r="F5516" t="s">
        <v>43</v>
      </c>
      <c r="G5516">
        <v>373</v>
      </c>
      <c r="H5516">
        <v>1</v>
      </c>
      <c r="I5516">
        <v>230</v>
      </c>
      <c r="J5516" t="s">
        <v>161</v>
      </c>
      <c r="K5516" t="s">
        <v>8201</v>
      </c>
      <c r="L5516">
        <v>47</v>
      </c>
      <c r="M5516" t="s">
        <v>30</v>
      </c>
      <c r="N5516" t="s">
        <v>163</v>
      </c>
      <c r="O5516">
        <v>108</v>
      </c>
      <c r="P5516" t="s">
        <v>105</v>
      </c>
      <c r="Q5516">
        <v>307</v>
      </c>
      <c r="R5516" t="s">
        <v>2276</v>
      </c>
      <c r="S5516" t="s">
        <v>40</v>
      </c>
      <c r="T5516" t="s">
        <v>41</v>
      </c>
      <c r="U5516">
        <v>230</v>
      </c>
      <c r="Y5516" t="s">
        <v>338</v>
      </c>
      <c r="AA5516">
        <v>34.019399999999997</v>
      </c>
      <c r="AB5516">
        <v>-118.3351</v>
      </c>
      <c r="AC5516">
        <f t="shared" si="86"/>
        <v>0</v>
      </c>
    </row>
    <row r="5517" spans="1:29" x14ac:dyDescent="0.35">
      <c r="A5517">
        <v>200810187</v>
      </c>
      <c r="B5517" s="1">
        <v>43983</v>
      </c>
      <c r="C5517" s="1">
        <v>43982</v>
      </c>
      <c r="D5517">
        <v>1300</v>
      </c>
      <c r="E5517">
        <v>8</v>
      </c>
      <c r="F5517" t="s">
        <v>109</v>
      </c>
      <c r="G5517">
        <v>851</v>
      </c>
      <c r="H5517">
        <v>1</v>
      </c>
      <c r="I5517">
        <v>440</v>
      </c>
      <c r="J5517" t="s">
        <v>213</v>
      </c>
      <c r="K5517">
        <v>394</v>
      </c>
      <c r="L5517">
        <v>25</v>
      </c>
      <c r="M5517" t="s">
        <v>30</v>
      </c>
      <c r="N5517" t="s">
        <v>46</v>
      </c>
      <c r="O5517">
        <v>504</v>
      </c>
      <c r="P5517" t="s">
        <v>673</v>
      </c>
      <c r="S5517" t="s">
        <v>40</v>
      </c>
      <c r="T5517" t="s">
        <v>41</v>
      </c>
      <c r="U5517">
        <v>440</v>
      </c>
      <c r="Y5517" t="s">
        <v>8202</v>
      </c>
      <c r="AA5517">
        <v>34.040599999999998</v>
      </c>
      <c r="AB5517">
        <v>-118.4633</v>
      </c>
      <c r="AC5517">
        <f t="shared" si="86"/>
        <v>0</v>
      </c>
    </row>
    <row r="5518" spans="1:29" x14ac:dyDescent="0.35">
      <c r="A5518">
        <v>200112435</v>
      </c>
      <c r="B5518" s="1">
        <v>43982</v>
      </c>
      <c r="C5518" s="1">
        <v>43981</v>
      </c>
      <c r="D5518">
        <v>218</v>
      </c>
      <c r="E5518">
        <v>1</v>
      </c>
      <c r="F5518" t="s">
        <v>36</v>
      </c>
      <c r="G5518">
        <v>162</v>
      </c>
      <c r="H5518">
        <v>1</v>
      </c>
      <c r="I5518">
        <v>310</v>
      </c>
      <c r="J5518" t="s">
        <v>71</v>
      </c>
      <c r="K5518" t="s">
        <v>8203</v>
      </c>
      <c r="L5518">
        <v>0</v>
      </c>
      <c r="M5518" t="s">
        <v>30</v>
      </c>
      <c r="N5518" t="s">
        <v>73</v>
      </c>
      <c r="O5518">
        <v>411</v>
      </c>
      <c r="P5518" t="s">
        <v>4854</v>
      </c>
      <c r="S5518" t="s">
        <v>40</v>
      </c>
      <c r="T5518" t="s">
        <v>41</v>
      </c>
      <c r="U5518">
        <v>310</v>
      </c>
      <c r="Y5518" t="s">
        <v>8204</v>
      </c>
      <c r="AA5518">
        <v>34.046599999999998</v>
      </c>
      <c r="AB5518">
        <v>-118.259</v>
      </c>
      <c r="AC5518">
        <f t="shared" si="86"/>
        <v>0</v>
      </c>
    </row>
    <row r="5519" spans="1:29" x14ac:dyDescent="0.35">
      <c r="A5519">
        <v>201215158</v>
      </c>
      <c r="B5519" s="1">
        <v>44004</v>
      </c>
      <c r="C5519" s="1">
        <v>44004</v>
      </c>
      <c r="D5519">
        <v>1810</v>
      </c>
      <c r="E5519">
        <v>12</v>
      </c>
      <c r="F5519" t="s">
        <v>68</v>
      </c>
      <c r="G5519">
        <v>1205</v>
      </c>
      <c r="H5519">
        <v>1</v>
      </c>
      <c r="I5519">
        <v>230</v>
      </c>
      <c r="J5519" t="s">
        <v>161</v>
      </c>
      <c r="K5519" t="s">
        <v>8205</v>
      </c>
      <c r="L5519">
        <v>37</v>
      </c>
      <c r="M5519" t="s">
        <v>30</v>
      </c>
      <c r="N5519" t="s">
        <v>95</v>
      </c>
      <c r="O5519">
        <v>101</v>
      </c>
      <c r="P5519" t="s">
        <v>32</v>
      </c>
      <c r="Q5519">
        <v>106</v>
      </c>
      <c r="R5519" t="s">
        <v>592</v>
      </c>
      <c r="S5519" t="s">
        <v>40</v>
      </c>
      <c r="T5519" t="s">
        <v>41</v>
      </c>
      <c r="U5519">
        <v>230</v>
      </c>
      <c r="Y5519" t="s">
        <v>8206</v>
      </c>
      <c r="Z5519" t="s">
        <v>1198</v>
      </c>
      <c r="AA5519">
        <v>33.996899999999997</v>
      </c>
      <c r="AB5519">
        <v>-118.298</v>
      </c>
      <c r="AC5519">
        <f t="shared" si="86"/>
        <v>0</v>
      </c>
    </row>
    <row r="5520" spans="1:29" x14ac:dyDescent="0.35">
      <c r="A5520">
        <v>201011016</v>
      </c>
      <c r="B5520" s="1">
        <v>44027</v>
      </c>
      <c r="C5520" s="1">
        <v>44027</v>
      </c>
      <c r="D5520">
        <v>1445</v>
      </c>
      <c r="E5520">
        <v>10</v>
      </c>
      <c r="F5520" t="s">
        <v>103</v>
      </c>
      <c r="G5520">
        <v>1008</v>
      </c>
      <c r="H5520">
        <v>2</v>
      </c>
      <c r="I5520">
        <v>354</v>
      </c>
      <c r="J5520" t="s">
        <v>167</v>
      </c>
      <c r="K5520" t="s">
        <v>8207</v>
      </c>
      <c r="L5520">
        <v>0</v>
      </c>
      <c r="M5520" t="s">
        <v>30</v>
      </c>
      <c r="N5520" t="s">
        <v>31</v>
      </c>
      <c r="O5520">
        <v>243</v>
      </c>
      <c r="P5520" t="s">
        <v>1414</v>
      </c>
      <c r="S5520" t="s">
        <v>84</v>
      </c>
      <c r="T5520" t="s">
        <v>85</v>
      </c>
      <c r="U5520">
        <v>354</v>
      </c>
      <c r="V5520">
        <v>998</v>
      </c>
      <c r="Y5520" t="s">
        <v>1415</v>
      </c>
      <c r="AA5520">
        <v>34.220599999999997</v>
      </c>
      <c r="AB5520">
        <v>-118.4982</v>
      </c>
      <c r="AC5520">
        <f t="shared" si="86"/>
        <v>0</v>
      </c>
    </row>
    <row r="5521" spans="1:29" x14ac:dyDescent="0.35">
      <c r="A5521">
        <v>201105481</v>
      </c>
      <c r="B5521" s="1">
        <v>43864</v>
      </c>
      <c r="C5521" s="1">
        <v>43864</v>
      </c>
      <c r="D5521">
        <v>1510</v>
      </c>
      <c r="E5521">
        <v>11</v>
      </c>
      <c r="F5521" t="s">
        <v>64</v>
      </c>
      <c r="G5521">
        <v>1162</v>
      </c>
      <c r="H5521">
        <v>1</v>
      </c>
      <c r="I5521">
        <v>350</v>
      </c>
      <c r="J5521" t="s">
        <v>1591</v>
      </c>
      <c r="K5521" t="s">
        <v>8208</v>
      </c>
      <c r="L5521">
        <v>11</v>
      </c>
      <c r="M5521" t="s">
        <v>30</v>
      </c>
      <c r="N5521" t="s">
        <v>95</v>
      </c>
      <c r="O5521">
        <v>908</v>
      </c>
      <c r="P5521" t="s">
        <v>7466</v>
      </c>
      <c r="Q5521">
        <v>400</v>
      </c>
      <c r="R5521" t="s">
        <v>143</v>
      </c>
      <c r="S5521" t="s">
        <v>40</v>
      </c>
      <c r="T5521" t="s">
        <v>41</v>
      </c>
      <c r="U5521">
        <v>350</v>
      </c>
      <c r="Y5521" t="s">
        <v>2525</v>
      </c>
      <c r="AA5521">
        <v>34.098199999999999</v>
      </c>
      <c r="AB5521">
        <v>-118.29179999999999</v>
      </c>
      <c r="AC5521">
        <f t="shared" si="86"/>
        <v>0</v>
      </c>
    </row>
    <row r="5522" spans="1:29" x14ac:dyDescent="0.35">
      <c r="A5522">
        <v>200508512</v>
      </c>
      <c r="B5522" s="1">
        <v>43942</v>
      </c>
      <c r="C5522" s="1">
        <v>43942</v>
      </c>
      <c r="D5522">
        <v>50</v>
      </c>
      <c r="E5522">
        <v>5</v>
      </c>
      <c r="F5522" t="s">
        <v>98</v>
      </c>
      <c r="G5522">
        <v>526</v>
      </c>
      <c r="H5522">
        <v>2</v>
      </c>
      <c r="I5522">
        <v>901</v>
      </c>
      <c r="J5522" t="s">
        <v>210</v>
      </c>
      <c r="K5522" t="s">
        <v>198</v>
      </c>
      <c r="L5522">
        <v>28</v>
      </c>
      <c r="M5522" t="s">
        <v>94</v>
      </c>
      <c r="N5522" t="s">
        <v>31</v>
      </c>
      <c r="O5522">
        <v>502</v>
      </c>
      <c r="P5522" t="s">
        <v>47</v>
      </c>
      <c r="S5522" t="s">
        <v>40</v>
      </c>
      <c r="T5522" t="s">
        <v>41</v>
      </c>
      <c r="U5522">
        <v>901</v>
      </c>
      <c r="Y5522" t="s">
        <v>341</v>
      </c>
      <c r="AA5522">
        <v>33.781500000000001</v>
      </c>
      <c r="AB5522">
        <v>-118.265</v>
      </c>
      <c r="AC5522">
        <f t="shared" si="86"/>
        <v>0</v>
      </c>
    </row>
    <row r="5523" spans="1:29" x14ac:dyDescent="0.35">
      <c r="A5523">
        <v>200415585</v>
      </c>
      <c r="B5523" s="1">
        <v>44169</v>
      </c>
      <c r="C5523" s="1">
        <v>44168</v>
      </c>
      <c r="D5523">
        <v>340</v>
      </c>
      <c r="E5523">
        <v>4</v>
      </c>
      <c r="F5523" t="s">
        <v>54</v>
      </c>
      <c r="G5523">
        <v>499</v>
      </c>
      <c r="H5523">
        <v>2</v>
      </c>
      <c r="I5523">
        <v>354</v>
      </c>
      <c r="J5523" t="s">
        <v>167</v>
      </c>
      <c r="K5523">
        <v>100</v>
      </c>
      <c r="L5523">
        <v>22</v>
      </c>
      <c r="M5523" t="s">
        <v>94</v>
      </c>
      <c r="N5523" t="s">
        <v>95</v>
      </c>
      <c r="O5523">
        <v>501</v>
      </c>
      <c r="P5523" t="s">
        <v>164</v>
      </c>
      <c r="S5523" t="s">
        <v>40</v>
      </c>
      <c r="T5523" t="s">
        <v>41</v>
      </c>
      <c r="U5523">
        <v>354</v>
      </c>
      <c r="Y5523" t="s">
        <v>8209</v>
      </c>
      <c r="AA5523">
        <v>34.021799999999999</v>
      </c>
      <c r="AB5523">
        <v>-118.1986</v>
      </c>
      <c r="AC5523">
        <f t="shared" si="86"/>
        <v>0</v>
      </c>
    </row>
    <row r="5524" spans="1:29" x14ac:dyDescent="0.35">
      <c r="A5524">
        <v>200406629</v>
      </c>
      <c r="B5524" s="1">
        <v>43897</v>
      </c>
      <c r="C5524" s="1">
        <v>43897</v>
      </c>
      <c r="D5524">
        <v>1630</v>
      </c>
      <c r="E5524">
        <v>4</v>
      </c>
      <c r="F5524" t="s">
        <v>54</v>
      </c>
      <c r="G5524">
        <v>421</v>
      </c>
      <c r="H5524">
        <v>1</v>
      </c>
      <c r="I5524">
        <v>331</v>
      </c>
      <c r="J5524" t="s">
        <v>233</v>
      </c>
      <c r="K5524">
        <v>344</v>
      </c>
      <c r="L5524">
        <v>39</v>
      </c>
      <c r="M5524" t="s">
        <v>30</v>
      </c>
      <c r="N5524" t="s">
        <v>95</v>
      </c>
      <c r="O5524">
        <v>108</v>
      </c>
      <c r="P5524" t="s">
        <v>105</v>
      </c>
      <c r="S5524" t="s">
        <v>40</v>
      </c>
      <c r="T5524" t="s">
        <v>41</v>
      </c>
      <c r="U5524">
        <v>331</v>
      </c>
      <c r="Y5524" t="s">
        <v>8210</v>
      </c>
      <c r="AA5524">
        <v>34.071399999999997</v>
      </c>
      <c r="AB5524">
        <v>-118.223</v>
      </c>
      <c r="AC5524">
        <f t="shared" si="86"/>
        <v>0</v>
      </c>
    </row>
    <row r="5525" spans="1:29" x14ac:dyDescent="0.35">
      <c r="A5525">
        <v>200109373</v>
      </c>
      <c r="B5525" s="1">
        <v>43908</v>
      </c>
      <c r="C5525" s="1">
        <v>43908</v>
      </c>
      <c r="D5525">
        <v>130</v>
      </c>
      <c r="E5525">
        <v>1</v>
      </c>
      <c r="F5525" t="s">
        <v>36</v>
      </c>
      <c r="G5525">
        <v>152</v>
      </c>
      <c r="H5525">
        <v>1</v>
      </c>
      <c r="I5525">
        <v>480</v>
      </c>
      <c r="J5525" t="s">
        <v>44</v>
      </c>
      <c r="K5525" t="s">
        <v>8211</v>
      </c>
      <c r="L5525">
        <v>63</v>
      </c>
      <c r="M5525" t="s">
        <v>30</v>
      </c>
      <c r="N5525" t="s">
        <v>73</v>
      </c>
      <c r="O5525">
        <v>108</v>
      </c>
      <c r="P5525" t="s">
        <v>105</v>
      </c>
      <c r="S5525" t="s">
        <v>40</v>
      </c>
      <c r="T5525" t="s">
        <v>41</v>
      </c>
      <c r="U5525">
        <v>480</v>
      </c>
      <c r="Y5525" t="s">
        <v>8212</v>
      </c>
      <c r="AA5525">
        <v>34.0488</v>
      </c>
      <c r="AB5525">
        <v>-118.25530000000001</v>
      </c>
      <c r="AC5525">
        <f t="shared" si="86"/>
        <v>0</v>
      </c>
    </row>
    <row r="5526" spans="1:29" x14ac:dyDescent="0.35">
      <c r="A5526">
        <v>200114944</v>
      </c>
      <c r="B5526" s="1">
        <v>44029</v>
      </c>
      <c r="C5526" s="1">
        <v>44028</v>
      </c>
      <c r="D5526">
        <v>1400</v>
      </c>
      <c r="E5526">
        <v>1</v>
      </c>
      <c r="F5526" t="s">
        <v>36</v>
      </c>
      <c r="G5526">
        <v>111</v>
      </c>
      <c r="H5526">
        <v>1</v>
      </c>
      <c r="I5526">
        <v>330</v>
      </c>
      <c r="J5526" t="s">
        <v>37</v>
      </c>
      <c r="K5526" t="s">
        <v>8213</v>
      </c>
      <c r="L5526">
        <v>27</v>
      </c>
      <c r="M5526" t="s">
        <v>94</v>
      </c>
      <c r="N5526" t="s">
        <v>163</v>
      </c>
      <c r="O5526">
        <v>103</v>
      </c>
      <c r="P5526" t="s">
        <v>146</v>
      </c>
      <c r="S5526" t="s">
        <v>40</v>
      </c>
      <c r="T5526" t="s">
        <v>41</v>
      </c>
      <c r="U5526">
        <v>330</v>
      </c>
      <c r="Y5526" t="s">
        <v>8214</v>
      </c>
      <c r="AA5526">
        <v>34.065800000000003</v>
      </c>
      <c r="AB5526">
        <v>-118.2366</v>
      </c>
      <c r="AC5526">
        <f t="shared" si="86"/>
        <v>0</v>
      </c>
    </row>
    <row r="5527" spans="1:29" x14ac:dyDescent="0.35">
      <c r="A5527">
        <v>200217221</v>
      </c>
      <c r="B5527" s="1">
        <v>44144</v>
      </c>
      <c r="C5527" s="1">
        <v>44143</v>
      </c>
      <c r="D5527">
        <v>2200</v>
      </c>
      <c r="E5527">
        <v>2</v>
      </c>
      <c r="F5527" t="s">
        <v>56</v>
      </c>
      <c r="G5527">
        <v>257</v>
      </c>
      <c r="H5527">
        <v>2</v>
      </c>
      <c r="I5527">
        <v>740</v>
      </c>
      <c r="J5527" t="s">
        <v>224</v>
      </c>
      <c r="K5527" t="s">
        <v>8215</v>
      </c>
      <c r="L5527">
        <v>26</v>
      </c>
      <c r="M5527" t="s">
        <v>94</v>
      </c>
      <c r="N5527" t="s">
        <v>163</v>
      </c>
      <c r="O5527">
        <v>122</v>
      </c>
      <c r="P5527" t="s">
        <v>275</v>
      </c>
      <c r="S5527" t="s">
        <v>40</v>
      </c>
      <c r="T5527" t="s">
        <v>41</v>
      </c>
      <c r="U5527">
        <v>740</v>
      </c>
      <c r="Y5527" t="s">
        <v>1620</v>
      </c>
      <c r="AA5527">
        <v>34.059199999999997</v>
      </c>
      <c r="AB5527">
        <v>-118.2687</v>
      </c>
      <c r="AC5527">
        <f t="shared" si="86"/>
        <v>0</v>
      </c>
    </row>
    <row r="5528" spans="1:29" x14ac:dyDescent="0.35">
      <c r="A5528">
        <v>200104871</v>
      </c>
      <c r="B5528" s="1">
        <v>43842</v>
      </c>
      <c r="C5528" s="1">
        <v>43833</v>
      </c>
      <c r="D5528">
        <v>1600</v>
      </c>
      <c r="E5528">
        <v>1</v>
      </c>
      <c r="F5528" t="s">
        <v>36</v>
      </c>
      <c r="G5528">
        <v>192</v>
      </c>
      <c r="H5528">
        <v>1</v>
      </c>
      <c r="I5528">
        <v>330</v>
      </c>
      <c r="J5528" t="s">
        <v>37</v>
      </c>
      <c r="K5528" t="s">
        <v>2845</v>
      </c>
      <c r="L5528">
        <v>23</v>
      </c>
      <c r="M5528" t="s">
        <v>94</v>
      </c>
      <c r="N5528" t="s">
        <v>163</v>
      </c>
      <c r="O5528">
        <v>101</v>
      </c>
      <c r="P5528" t="s">
        <v>32</v>
      </c>
      <c r="S5528" t="s">
        <v>40</v>
      </c>
      <c r="T5528" t="s">
        <v>41</v>
      </c>
      <c r="U5528">
        <v>330</v>
      </c>
      <c r="Y5528" t="s">
        <v>4035</v>
      </c>
      <c r="Z5528" t="s">
        <v>482</v>
      </c>
      <c r="AA5528">
        <v>34.0349</v>
      </c>
      <c r="AB5528">
        <v>-118.2668</v>
      </c>
      <c r="AC5528">
        <f t="shared" si="86"/>
        <v>0</v>
      </c>
    </row>
    <row r="5529" spans="1:29" x14ac:dyDescent="0.35">
      <c r="A5529">
        <v>200709372</v>
      </c>
      <c r="B5529" s="1">
        <v>43968</v>
      </c>
      <c r="C5529" s="1">
        <v>43968</v>
      </c>
      <c r="D5529">
        <v>330</v>
      </c>
      <c r="E5529">
        <v>7</v>
      </c>
      <c r="F5529" t="s">
        <v>28</v>
      </c>
      <c r="G5529">
        <v>784</v>
      </c>
      <c r="H5529">
        <v>2</v>
      </c>
      <c r="I5529">
        <v>740</v>
      </c>
      <c r="J5529" t="s">
        <v>224</v>
      </c>
      <c r="K5529" t="s">
        <v>819</v>
      </c>
      <c r="L5529">
        <v>51</v>
      </c>
      <c r="M5529" t="s">
        <v>30</v>
      </c>
      <c r="N5529" t="s">
        <v>95</v>
      </c>
      <c r="O5529">
        <v>104</v>
      </c>
      <c r="P5529" t="s">
        <v>201</v>
      </c>
      <c r="S5529" t="s">
        <v>40</v>
      </c>
      <c r="T5529" t="s">
        <v>41</v>
      </c>
      <c r="U5529">
        <v>740</v>
      </c>
      <c r="Y5529" t="s">
        <v>8216</v>
      </c>
      <c r="AA5529">
        <v>34.040199999999999</v>
      </c>
      <c r="AB5529">
        <v>-118.3532</v>
      </c>
      <c r="AC5529">
        <f t="shared" si="86"/>
        <v>0</v>
      </c>
    </row>
    <row r="5530" spans="1:29" x14ac:dyDescent="0.35">
      <c r="A5530">
        <v>200915445</v>
      </c>
      <c r="B5530" s="1">
        <v>44107</v>
      </c>
      <c r="C5530" s="1">
        <v>44107</v>
      </c>
      <c r="D5530">
        <v>1630</v>
      </c>
      <c r="E5530">
        <v>9</v>
      </c>
      <c r="F5530" t="s">
        <v>49</v>
      </c>
      <c r="G5530">
        <v>923</v>
      </c>
      <c r="H5530">
        <v>2</v>
      </c>
      <c r="I5530">
        <v>624</v>
      </c>
      <c r="J5530" t="s">
        <v>171</v>
      </c>
      <c r="K5530" t="s">
        <v>6527</v>
      </c>
      <c r="L5530">
        <v>28</v>
      </c>
      <c r="M5530" t="s">
        <v>94</v>
      </c>
      <c r="N5530" t="s">
        <v>95</v>
      </c>
      <c r="O5530">
        <v>501</v>
      </c>
      <c r="P5530" t="s">
        <v>164</v>
      </c>
      <c r="Q5530">
        <v>400</v>
      </c>
      <c r="R5530" t="s">
        <v>143</v>
      </c>
      <c r="S5530" t="s">
        <v>84</v>
      </c>
      <c r="T5530" t="s">
        <v>85</v>
      </c>
      <c r="U5530">
        <v>624</v>
      </c>
      <c r="Y5530" t="s">
        <v>6764</v>
      </c>
      <c r="AA5530">
        <v>34.188699999999997</v>
      </c>
      <c r="AB5530">
        <v>-118.4487</v>
      </c>
      <c r="AC5530">
        <f t="shared" si="86"/>
        <v>0</v>
      </c>
    </row>
    <row r="5531" spans="1:29" x14ac:dyDescent="0.35">
      <c r="A5531">
        <v>200805542</v>
      </c>
      <c r="B5531" s="1">
        <v>43865</v>
      </c>
      <c r="C5531" s="1">
        <v>43865</v>
      </c>
      <c r="D5531">
        <v>350</v>
      </c>
      <c r="E5531">
        <v>8</v>
      </c>
      <c r="F5531" t="s">
        <v>109</v>
      </c>
      <c r="G5531">
        <v>853</v>
      </c>
      <c r="H5531">
        <v>1</v>
      </c>
      <c r="I5531">
        <v>442</v>
      </c>
      <c r="J5531" t="s">
        <v>179</v>
      </c>
      <c r="K5531" t="s">
        <v>3675</v>
      </c>
      <c r="L5531">
        <v>0</v>
      </c>
      <c r="M5531" t="s">
        <v>46</v>
      </c>
      <c r="N5531" t="s">
        <v>46</v>
      </c>
      <c r="O5531">
        <v>503</v>
      </c>
      <c r="P5531" t="s">
        <v>650</v>
      </c>
      <c r="S5531" t="s">
        <v>40</v>
      </c>
      <c r="T5531" t="s">
        <v>41</v>
      </c>
      <c r="U5531">
        <v>442</v>
      </c>
      <c r="Y5531" t="s">
        <v>8217</v>
      </c>
      <c r="AA5531">
        <v>34.045200000000001</v>
      </c>
      <c r="AB5531">
        <v>-118.453</v>
      </c>
      <c r="AC5531">
        <f t="shared" si="86"/>
        <v>0</v>
      </c>
    </row>
    <row r="5532" spans="1:29" x14ac:dyDescent="0.35">
      <c r="A5532">
        <v>200109157</v>
      </c>
      <c r="B5532" s="1">
        <v>43904</v>
      </c>
      <c r="C5532" s="1">
        <v>43889</v>
      </c>
      <c r="D5532">
        <v>1600</v>
      </c>
      <c r="E5532">
        <v>1</v>
      </c>
      <c r="F5532" t="s">
        <v>36</v>
      </c>
      <c r="G5532">
        <v>191</v>
      </c>
      <c r="H5532">
        <v>1</v>
      </c>
      <c r="I5532">
        <v>310</v>
      </c>
      <c r="J5532" t="s">
        <v>71</v>
      </c>
      <c r="K5532" t="s">
        <v>8218</v>
      </c>
      <c r="L5532">
        <v>49</v>
      </c>
      <c r="M5532" t="s">
        <v>30</v>
      </c>
      <c r="N5532" t="s">
        <v>73</v>
      </c>
      <c r="O5532">
        <v>213</v>
      </c>
      <c r="P5532" t="s">
        <v>7111</v>
      </c>
      <c r="S5532" t="s">
        <v>40</v>
      </c>
      <c r="T5532" t="s">
        <v>41</v>
      </c>
      <c r="U5532">
        <v>310</v>
      </c>
      <c r="Y5532" t="s">
        <v>1653</v>
      </c>
      <c r="AA5532">
        <v>34.0398</v>
      </c>
      <c r="AB5532">
        <v>-118.2726</v>
      </c>
      <c r="AC5532">
        <f t="shared" si="86"/>
        <v>0</v>
      </c>
    </row>
    <row r="5533" spans="1:29" x14ac:dyDescent="0.35">
      <c r="A5533">
        <v>201304299</v>
      </c>
      <c r="B5533" s="1">
        <v>43837</v>
      </c>
      <c r="C5533" s="1">
        <v>43836</v>
      </c>
      <c r="D5533">
        <v>2100</v>
      </c>
      <c r="E5533">
        <v>13</v>
      </c>
      <c r="F5533" t="s">
        <v>62</v>
      </c>
      <c r="G5533">
        <v>1391</v>
      </c>
      <c r="H5533">
        <v>1</v>
      </c>
      <c r="I5533">
        <v>510</v>
      </c>
      <c r="J5533" t="s">
        <v>29</v>
      </c>
      <c r="L5533">
        <v>0</v>
      </c>
      <c r="O5533">
        <v>101</v>
      </c>
      <c r="P5533" t="s">
        <v>32</v>
      </c>
      <c r="S5533" t="s">
        <v>40</v>
      </c>
      <c r="T5533" t="s">
        <v>41</v>
      </c>
      <c r="U5533">
        <v>510</v>
      </c>
      <c r="Y5533" t="s">
        <v>8219</v>
      </c>
      <c r="AA5533">
        <v>33.978999999999999</v>
      </c>
      <c r="AB5533">
        <v>-118.2783</v>
      </c>
      <c r="AC5533">
        <f t="shared" si="86"/>
        <v>0</v>
      </c>
    </row>
    <row r="5534" spans="1:29" x14ac:dyDescent="0.35">
      <c r="A5534">
        <v>200310867</v>
      </c>
      <c r="B5534" s="1">
        <v>43955</v>
      </c>
      <c r="C5534" s="1">
        <v>43955</v>
      </c>
      <c r="D5534">
        <v>2110</v>
      </c>
      <c r="E5534">
        <v>3</v>
      </c>
      <c r="F5534" t="s">
        <v>43</v>
      </c>
      <c r="G5534">
        <v>375</v>
      </c>
      <c r="H5534">
        <v>2</v>
      </c>
      <c r="I5534">
        <v>624</v>
      </c>
      <c r="J5534" t="s">
        <v>171</v>
      </c>
      <c r="K5534" t="s">
        <v>8220</v>
      </c>
      <c r="L5534">
        <v>50</v>
      </c>
      <c r="M5534" t="s">
        <v>30</v>
      </c>
      <c r="N5534" t="s">
        <v>73</v>
      </c>
      <c r="O5534">
        <v>502</v>
      </c>
      <c r="P5534" t="s">
        <v>47</v>
      </c>
      <c r="Q5534">
        <v>400</v>
      </c>
      <c r="R5534" t="s">
        <v>143</v>
      </c>
      <c r="S5534" t="s">
        <v>40</v>
      </c>
      <c r="T5534" t="s">
        <v>41</v>
      </c>
      <c r="U5534">
        <v>624</v>
      </c>
      <c r="Y5534" t="s">
        <v>8221</v>
      </c>
      <c r="AA5534">
        <v>34.015500000000003</v>
      </c>
      <c r="AB5534">
        <v>-118.30889999999999</v>
      </c>
      <c r="AC5534">
        <f t="shared" si="86"/>
        <v>0</v>
      </c>
    </row>
    <row r="5535" spans="1:29" x14ac:dyDescent="0.35">
      <c r="A5535">
        <v>200208283</v>
      </c>
      <c r="B5535" s="1">
        <v>43917</v>
      </c>
      <c r="C5535" s="1">
        <v>43913</v>
      </c>
      <c r="D5535">
        <v>800</v>
      </c>
      <c r="E5535">
        <v>2</v>
      </c>
      <c r="F5535" t="s">
        <v>56</v>
      </c>
      <c r="G5535">
        <v>236</v>
      </c>
      <c r="H5535">
        <v>2</v>
      </c>
      <c r="I5535">
        <v>354</v>
      </c>
      <c r="J5535" t="s">
        <v>167</v>
      </c>
      <c r="K5535" t="s">
        <v>8222</v>
      </c>
      <c r="L5535">
        <v>84</v>
      </c>
      <c r="M5535" t="s">
        <v>94</v>
      </c>
      <c r="N5535" t="s">
        <v>173</v>
      </c>
      <c r="O5535">
        <v>501</v>
      </c>
      <c r="P5535" t="s">
        <v>164</v>
      </c>
      <c r="S5535" t="s">
        <v>40</v>
      </c>
      <c r="T5535" t="s">
        <v>41</v>
      </c>
      <c r="U5535">
        <v>354</v>
      </c>
      <c r="Y5535" t="s">
        <v>1540</v>
      </c>
      <c r="AA5535">
        <v>34.067999999999998</v>
      </c>
      <c r="AB5535">
        <v>-118.26949999999999</v>
      </c>
      <c r="AC5535">
        <f t="shared" si="86"/>
        <v>0</v>
      </c>
    </row>
    <row r="5536" spans="1:29" x14ac:dyDescent="0.35">
      <c r="A5536">
        <v>200605135</v>
      </c>
      <c r="B5536" s="1">
        <v>43856</v>
      </c>
      <c r="C5536" s="1">
        <v>43855</v>
      </c>
      <c r="D5536">
        <v>2330</v>
      </c>
      <c r="E5536">
        <v>6</v>
      </c>
      <c r="F5536" t="s">
        <v>91</v>
      </c>
      <c r="G5536">
        <v>647</v>
      </c>
      <c r="H5536">
        <v>1</v>
      </c>
      <c r="I5536">
        <v>510</v>
      </c>
      <c r="J5536" t="s">
        <v>29</v>
      </c>
      <c r="L5536">
        <v>0</v>
      </c>
      <c r="O5536">
        <v>101</v>
      </c>
      <c r="P5536" t="s">
        <v>32</v>
      </c>
      <c r="S5536" t="s">
        <v>40</v>
      </c>
      <c r="T5536" t="s">
        <v>41</v>
      </c>
      <c r="U5536">
        <v>510</v>
      </c>
      <c r="Y5536" t="s">
        <v>1779</v>
      </c>
      <c r="Z5536" t="s">
        <v>122</v>
      </c>
      <c r="AA5536">
        <v>34.097999999999999</v>
      </c>
      <c r="AB5536">
        <v>-118.3252</v>
      </c>
      <c r="AC5536">
        <f t="shared" si="86"/>
        <v>0</v>
      </c>
    </row>
    <row r="5537" spans="1:29" x14ac:dyDescent="0.35">
      <c r="A5537">
        <v>200110893</v>
      </c>
      <c r="B5537" s="1">
        <v>43944</v>
      </c>
      <c r="C5537" s="1">
        <v>43944</v>
      </c>
      <c r="D5537">
        <v>1020</v>
      </c>
      <c r="E5537">
        <v>1</v>
      </c>
      <c r="F5537" t="s">
        <v>36</v>
      </c>
      <c r="G5537">
        <v>127</v>
      </c>
      <c r="H5537">
        <v>2</v>
      </c>
      <c r="I5537">
        <v>740</v>
      </c>
      <c r="J5537" t="s">
        <v>224</v>
      </c>
      <c r="K5537" t="s">
        <v>8223</v>
      </c>
      <c r="L5537">
        <v>57</v>
      </c>
      <c r="M5537" t="s">
        <v>94</v>
      </c>
      <c r="N5537" t="s">
        <v>95</v>
      </c>
      <c r="O5537">
        <v>123</v>
      </c>
      <c r="P5537" t="s">
        <v>290</v>
      </c>
      <c r="S5537" t="s">
        <v>33</v>
      </c>
      <c r="T5537" t="s">
        <v>34</v>
      </c>
      <c r="U5537">
        <v>740</v>
      </c>
      <c r="Y5537" t="s">
        <v>4215</v>
      </c>
      <c r="Z5537" t="s">
        <v>8224</v>
      </c>
      <c r="AA5537">
        <v>34.052700000000002</v>
      </c>
      <c r="AB5537">
        <v>-118.2398</v>
      </c>
      <c r="AC5537">
        <f t="shared" si="86"/>
        <v>1</v>
      </c>
    </row>
    <row r="5538" spans="1:29" x14ac:dyDescent="0.35">
      <c r="A5538">
        <v>200814774</v>
      </c>
      <c r="B5538" s="1">
        <v>44106</v>
      </c>
      <c r="C5538" s="1">
        <v>44106</v>
      </c>
      <c r="D5538">
        <v>910</v>
      </c>
      <c r="E5538">
        <v>8</v>
      </c>
      <c r="F5538" t="s">
        <v>109</v>
      </c>
      <c r="G5538">
        <v>881</v>
      </c>
      <c r="H5538">
        <v>2</v>
      </c>
      <c r="I5538">
        <v>624</v>
      </c>
      <c r="J5538" t="s">
        <v>171</v>
      </c>
      <c r="K5538" t="s">
        <v>8225</v>
      </c>
      <c r="L5538">
        <v>33</v>
      </c>
      <c r="M5538" t="s">
        <v>94</v>
      </c>
      <c r="N5538" t="s">
        <v>95</v>
      </c>
      <c r="O5538">
        <v>101</v>
      </c>
      <c r="P5538" t="s">
        <v>32</v>
      </c>
      <c r="Q5538">
        <v>400</v>
      </c>
      <c r="R5538" t="s">
        <v>143</v>
      </c>
      <c r="S5538" t="s">
        <v>40</v>
      </c>
      <c r="T5538" t="s">
        <v>41</v>
      </c>
      <c r="U5538">
        <v>624</v>
      </c>
      <c r="Y5538" t="s">
        <v>8226</v>
      </c>
      <c r="Z5538" t="s">
        <v>8227</v>
      </c>
      <c r="AA5538">
        <v>34.030799999999999</v>
      </c>
      <c r="AB5538">
        <v>-118.4559</v>
      </c>
      <c r="AC5538">
        <f t="shared" si="86"/>
        <v>0</v>
      </c>
    </row>
    <row r="5539" spans="1:29" x14ac:dyDescent="0.35">
      <c r="A5539">
        <v>200208586</v>
      </c>
      <c r="B5539" s="1">
        <v>43926</v>
      </c>
      <c r="C5539" s="1">
        <v>43925</v>
      </c>
      <c r="D5539">
        <v>1800</v>
      </c>
      <c r="E5539">
        <v>2</v>
      </c>
      <c r="F5539" t="s">
        <v>56</v>
      </c>
      <c r="G5539">
        <v>248</v>
      </c>
      <c r="H5539">
        <v>1</v>
      </c>
      <c r="I5539">
        <v>420</v>
      </c>
      <c r="J5539" t="s">
        <v>352</v>
      </c>
      <c r="L5539">
        <v>0</v>
      </c>
      <c r="O5539">
        <v>101</v>
      </c>
      <c r="P5539" t="s">
        <v>32</v>
      </c>
      <c r="S5539" t="s">
        <v>40</v>
      </c>
      <c r="T5539" t="s">
        <v>41</v>
      </c>
      <c r="U5539">
        <v>420</v>
      </c>
      <c r="Y5539" t="s">
        <v>997</v>
      </c>
      <c r="Z5539" t="s">
        <v>8228</v>
      </c>
      <c r="AA5539">
        <v>34.055700000000002</v>
      </c>
      <c r="AB5539">
        <v>-118.2645</v>
      </c>
      <c r="AC5539">
        <f t="shared" si="86"/>
        <v>0</v>
      </c>
    </row>
    <row r="5540" spans="1:29" x14ac:dyDescent="0.35">
      <c r="A5540">
        <v>201213506</v>
      </c>
      <c r="B5540" s="1">
        <v>43972</v>
      </c>
      <c r="C5540" s="1">
        <v>43972</v>
      </c>
      <c r="D5540">
        <v>2330</v>
      </c>
      <c r="E5540">
        <v>12</v>
      </c>
      <c r="F5540" t="s">
        <v>68</v>
      </c>
      <c r="G5540">
        <v>1269</v>
      </c>
      <c r="H5540">
        <v>1</v>
      </c>
      <c r="I5540">
        <v>230</v>
      </c>
      <c r="J5540" t="s">
        <v>161</v>
      </c>
      <c r="K5540" t="s">
        <v>8229</v>
      </c>
      <c r="L5540">
        <v>66</v>
      </c>
      <c r="M5540" t="s">
        <v>94</v>
      </c>
      <c r="N5540" t="s">
        <v>163</v>
      </c>
      <c r="O5540">
        <v>101</v>
      </c>
      <c r="P5540" t="s">
        <v>32</v>
      </c>
      <c r="Q5540">
        <v>102</v>
      </c>
      <c r="R5540" t="s">
        <v>219</v>
      </c>
      <c r="S5540" t="s">
        <v>40</v>
      </c>
      <c r="T5540" t="s">
        <v>41</v>
      </c>
      <c r="U5540">
        <v>230</v>
      </c>
      <c r="Y5540" t="s">
        <v>6472</v>
      </c>
      <c r="Z5540" t="s">
        <v>8230</v>
      </c>
      <c r="AA5540">
        <v>33.965600000000002</v>
      </c>
      <c r="AB5540">
        <v>-118.2651</v>
      </c>
      <c r="AC5540">
        <f t="shared" si="86"/>
        <v>0</v>
      </c>
    </row>
    <row r="5541" spans="1:29" x14ac:dyDescent="0.35">
      <c r="A5541">
        <v>200711364</v>
      </c>
      <c r="B5541" s="1">
        <v>44019</v>
      </c>
      <c r="C5541" s="1">
        <v>44017</v>
      </c>
      <c r="D5541">
        <v>2000</v>
      </c>
      <c r="E5541">
        <v>7</v>
      </c>
      <c r="F5541" t="s">
        <v>28</v>
      </c>
      <c r="G5541">
        <v>736</v>
      </c>
      <c r="H5541">
        <v>1</v>
      </c>
      <c r="I5541">
        <v>330</v>
      </c>
      <c r="J5541" t="s">
        <v>37</v>
      </c>
      <c r="K5541" t="s">
        <v>989</v>
      </c>
      <c r="L5541">
        <v>38</v>
      </c>
      <c r="M5541" t="s">
        <v>30</v>
      </c>
      <c r="N5541" t="s">
        <v>31</v>
      </c>
      <c r="O5541">
        <v>116</v>
      </c>
      <c r="P5541" t="s">
        <v>702</v>
      </c>
      <c r="S5541" t="s">
        <v>40</v>
      </c>
      <c r="T5541" t="s">
        <v>41</v>
      </c>
      <c r="U5541">
        <v>330</v>
      </c>
      <c r="Y5541" t="s">
        <v>4096</v>
      </c>
      <c r="AA5541">
        <v>34.068600000000004</v>
      </c>
      <c r="AB5541">
        <v>-118.3462</v>
      </c>
      <c r="AC5541">
        <f t="shared" si="86"/>
        <v>0</v>
      </c>
    </row>
    <row r="5542" spans="1:29" x14ac:dyDescent="0.35">
      <c r="A5542">
        <v>200918280</v>
      </c>
      <c r="B5542" s="1">
        <v>44175</v>
      </c>
      <c r="C5542" s="1">
        <v>44108</v>
      </c>
      <c r="D5542">
        <v>2359</v>
      </c>
      <c r="E5542">
        <v>9</v>
      </c>
      <c r="F5542" t="s">
        <v>49</v>
      </c>
      <c r="G5542">
        <v>932</v>
      </c>
      <c r="H5542">
        <v>2</v>
      </c>
      <c r="I5542">
        <v>354</v>
      </c>
      <c r="J5542" t="s">
        <v>167</v>
      </c>
      <c r="K5542" t="s">
        <v>8231</v>
      </c>
      <c r="L5542">
        <v>59</v>
      </c>
      <c r="M5542" t="s">
        <v>30</v>
      </c>
      <c r="N5542" t="s">
        <v>73</v>
      </c>
      <c r="O5542">
        <v>702</v>
      </c>
      <c r="P5542" t="s">
        <v>552</v>
      </c>
      <c r="S5542" t="s">
        <v>40</v>
      </c>
      <c r="T5542" t="s">
        <v>41</v>
      </c>
      <c r="U5542">
        <v>354</v>
      </c>
      <c r="Y5542" t="s">
        <v>8232</v>
      </c>
      <c r="AA5542">
        <v>34.182600000000001</v>
      </c>
      <c r="AB5542">
        <v>-118.4575</v>
      </c>
      <c r="AC5542">
        <f t="shared" si="86"/>
        <v>0</v>
      </c>
    </row>
    <row r="5543" spans="1:29" x14ac:dyDescent="0.35">
      <c r="A5543">
        <v>201226070</v>
      </c>
      <c r="B5543" s="1">
        <v>44174</v>
      </c>
      <c r="C5543" s="1">
        <v>44174</v>
      </c>
      <c r="D5543">
        <v>1625</v>
      </c>
      <c r="E5543">
        <v>12</v>
      </c>
      <c r="F5543" t="s">
        <v>68</v>
      </c>
      <c r="G5543">
        <v>1252</v>
      </c>
      <c r="H5543">
        <v>1</v>
      </c>
      <c r="I5543">
        <v>210</v>
      </c>
      <c r="J5543" t="s">
        <v>149</v>
      </c>
      <c r="K5543" t="s">
        <v>8233</v>
      </c>
      <c r="L5543">
        <v>37</v>
      </c>
      <c r="M5543" t="s">
        <v>94</v>
      </c>
      <c r="N5543" t="s">
        <v>163</v>
      </c>
      <c r="O5543">
        <v>101</v>
      </c>
      <c r="P5543" t="s">
        <v>32</v>
      </c>
      <c r="Q5543">
        <v>400</v>
      </c>
      <c r="R5543" t="s">
        <v>143</v>
      </c>
      <c r="S5543" t="s">
        <v>33</v>
      </c>
      <c r="T5543" t="s">
        <v>34</v>
      </c>
      <c r="U5543">
        <v>210</v>
      </c>
      <c r="V5543">
        <v>998</v>
      </c>
      <c r="Y5543" t="s">
        <v>3736</v>
      </c>
      <c r="AA5543">
        <v>33.971899999999998</v>
      </c>
      <c r="AB5543">
        <v>-118.32210000000001</v>
      </c>
      <c r="AC5543">
        <f t="shared" si="86"/>
        <v>1</v>
      </c>
    </row>
    <row r="5544" spans="1:29" x14ac:dyDescent="0.35">
      <c r="A5544">
        <v>200200692</v>
      </c>
      <c r="B5544" s="1">
        <v>43956</v>
      </c>
      <c r="C5544" s="1">
        <v>43936</v>
      </c>
      <c r="D5544">
        <v>1555</v>
      </c>
      <c r="E5544">
        <v>2</v>
      </c>
      <c r="F5544" t="s">
        <v>56</v>
      </c>
      <c r="G5544">
        <v>245</v>
      </c>
      <c r="H5544">
        <v>2</v>
      </c>
      <c r="I5544">
        <v>946</v>
      </c>
      <c r="J5544" t="s">
        <v>125</v>
      </c>
      <c r="K5544">
        <v>2004</v>
      </c>
      <c r="L5544">
        <v>19</v>
      </c>
      <c r="M5544" t="s">
        <v>46</v>
      </c>
      <c r="N5544" t="s">
        <v>46</v>
      </c>
      <c r="O5544">
        <v>101</v>
      </c>
      <c r="P5544" t="s">
        <v>32</v>
      </c>
      <c r="S5544" t="s">
        <v>40</v>
      </c>
      <c r="T5544" t="s">
        <v>41</v>
      </c>
      <c r="U5544">
        <v>946</v>
      </c>
      <c r="Y5544" t="s">
        <v>2395</v>
      </c>
      <c r="AA5544">
        <v>34.060099999999998</v>
      </c>
      <c r="AB5544">
        <v>-118.2761</v>
      </c>
      <c r="AC5544">
        <f t="shared" si="86"/>
        <v>0</v>
      </c>
    </row>
    <row r="5545" spans="1:29" x14ac:dyDescent="0.35">
      <c r="A5545">
        <v>200310692</v>
      </c>
      <c r="B5545" s="1">
        <v>43952</v>
      </c>
      <c r="C5545" s="1">
        <v>43944</v>
      </c>
      <c r="D5545">
        <v>2200</v>
      </c>
      <c r="E5545">
        <v>3</v>
      </c>
      <c r="F5545" t="s">
        <v>43</v>
      </c>
      <c r="G5545">
        <v>375</v>
      </c>
      <c r="H5545">
        <v>1</v>
      </c>
      <c r="I5545">
        <v>510</v>
      </c>
      <c r="J5545" t="s">
        <v>29</v>
      </c>
      <c r="L5545">
        <v>0</v>
      </c>
      <c r="O5545">
        <v>710</v>
      </c>
      <c r="P5545" t="s">
        <v>394</v>
      </c>
      <c r="S5545" t="s">
        <v>40</v>
      </c>
      <c r="T5545" t="s">
        <v>41</v>
      </c>
      <c r="U5545">
        <v>510</v>
      </c>
      <c r="Y5545" t="s">
        <v>1775</v>
      </c>
      <c r="AA5545">
        <v>34.014600000000002</v>
      </c>
      <c r="AB5545">
        <v>-118.313</v>
      </c>
      <c r="AC5545">
        <f t="shared" si="86"/>
        <v>0</v>
      </c>
    </row>
    <row r="5546" spans="1:29" x14ac:dyDescent="0.35">
      <c r="A5546">
        <v>200300670</v>
      </c>
      <c r="B5546" s="1">
        <v>43968</v>
      </c>
      <c r="C5546" s="1">
        <v>43968</v>
      </c>
      <c r="D5546">
        <v>1100</v>
      </c>
      <c r="E5546">
        <v>3</v>
      </c>
      <c r="F5546" t="s">
        <v>43</v>
      </c>
      <c r="G5546">
        <v>363</v>
      </c>
      <c r="H5546">
        <v>1</v>
      </c>
      <c r="I5546">
        <v>230</v>
      </c>
      <c r="J5546" t="s">
        <v>161</v>
      </c>
      <c r="K5546" t="s">
        <v>8234</v>
      </c>
      <c r="L5546">
        <v>11</v>
      </c>
      <c r="M5546" t="s">
        <v>94</v>
      </c>
      <c r="N5546" t="s">
        <v>163</v>
      </c>
      <c r="O5546">
        <v>502</v>
      </c>
      <c r="P5546" t="s">
        <v>47</v>
      </c>
      <c r="Q5546">
        <v>304</v>
      </c>
      <c r="R5546" t="s">
        <v>1324</v>
      </c>
      <c r="S5546" t="s">
        <v>33</v>
      </c>
      <c r="T5546" t="s">
        <v>34</v>
      </c>
      <c r="U5546">
        <v>230</v>
      </c>
      <c r="Y5546" t="s">
        <v>3955</v>
      </c>
      <c r="AA5546">
        <v>34.014899999999997</v>
      </c>
      <c r="AB5546">
        <v>-118.3436</v>
      </c>
      <c r="AC5546">
        <f t="shared" si="86"/>
        <v>1</v>
      </c>
    </row>
    <row r="5547" spans="1:29" x14ac:dyDescent="0.35">
      <c r="A5547">
        <v>200319380</v>
      </c>
      <c r="B5547" s="1">
        <v>44129</v>
      </c>
      <c r="C5547" s="1">
        <v>44128</v>
      </c>
      <c r="D5547">
        <v>2100</v>
      </c>
      <c r="E5547">
        <v>3</v>
      </c>
      <c r="F5547" t="s">
        <v>43</v>
      </c>
      <c r="G5547">
        <v>317</v>
      </c>
      <c r="H5547">
        <v>1</v>
      </c>
      <c r="I5547">
        <v>440</v>
      </c>
      <c r="J5547" t="s">
        <v>213</v>
      </c>
      <c r="K5547" t="s">
        <v>8235</v>
      </c>
      <c r="L5547">
        <v>20</v>
      </c>
      <c r="M5547" t="s">
        <v>94</v>
      </c>
      <c r="N5547" t="s">
        <v>31</v>
      </c>
      <c r="O5547">
        <v>502</v>
      </c>
      <c r="P5547" t="s">
        <v>47</v>
      </c>
      <c r="S5547" t="s">
        <v>40</v>
      </c>
      <c r="T5547" t="s">
        <v>41</v>
      </c>
      <c r="U5547">
        <v>440</v>
      </c>
      <c r="Y5547" t="s">
        <v>8236</v>
      </c>
      <c r="AA5547">
        <v>34.032800000000002</v>
      </c>
      <c r="AB5547">
        <v>-118.29640000000001</v>
      </c>
      <c r="AC5547">
        <f t="shared" si="86"/>
        <v>0</v>
      </c>
    </row>
    <row r="5548" spans="1:29" x14ac:dyDescent="0.35">
      <c r="A5548">
        <v>201105611</v>
      </c>
      <c r="B5548" s="1">
        <v>43867</v>
      </c>
      <c r="C5548" s="1">
        <v>43853</v>
      </c>
      <c r="D5548">
        <v>900</v>
      </c>
      <c r="E5548">
        <v>11</v>
      </c>
      <c r="F5548" t="s">
        <v>64</v>
      </c>
      <c r="G5548">
        <v>1142</v>
      </c>
      <c r="H5548">
        <v>2</v>
      </c>
      <c r="I5548">
        <v>740</v>
      </c>
      <c r="J5548" t="s">
        <v>224</v>
      </c>
      <c r="K5548" t="s">
        <v>3356</v>
      </c>
      <c r="L5548">
        <v>32</v>
      </c>
      <c r="M5548" t="s">
        <v>30</v>
      </c>
      <c r="N5548" t="s">
        <v>31</v>
      </c>
      <c r="O5548">
        <v>101</v>
      </c>
      <c r="P5548" t="s">
        <v>32</v>
      </c>
      <c r="S5548" t="s">
        <v>40</v>
      </c>
      <c r="T5548" t="s">
        <v>41</v>
      </c>
      <c r="U5548">
        <v>740</v>
      </c>
      <c r="Y5548" t="s">
        <v>8237</v>
      </c>
      <c r="Z5548" t="s">
        <v>8238</v>
      </c>
      <c r="AA5548">
        <v>34.104500000000002</v>
      </c>
      <c r="AB5548">
        <v>-118.2852</v>
      </c>
      <c r="AC5548">
        <f t="shared" si="86"/>
        <v>0</v>
      </c>
    </row>
    <row r="5549" spans="1:29" x14ac:dyDescent="0.35">
      <c r="A5549">
        <v>200906907</v>
      </c>
      <c r="B5549" s="1">
        <v>43894</v>
      </c>
      <c r="C5549" s="1">
        <v>43888</v>
      </c>
      <c r="D5549">
        <v>1700</v>
      </c>
      <c r="E5549">
        <v>9</v>
      </c>
      <c r="F5549" t="s">
        <v>49</v>
      </c>
      <c r="G5549">
        <v>969</v>
      </c>
      <c r="H5549">
        <v>1</v>
      </c>
      <c r="I5549">
        <v>510</v>
      </c>
      <c r="J5549" t="s">
        <v>29</v>
      </c>
      <c r="L5549">
        <v>0</v>
      </c>
      <c r="O5549">
        <v>103</v>
      </c>
      <c r="P5549" t="s">
        <v>146</v>
      </c>
      <c r="S5549" t="s">
        <v>40</v>
      </c>
      <c r="T5549" t="s">
        <v>41</v>
      </c>
      <c r="U5549">
        <v>510</v>
      </c>
      <c r="Y5549" t="s">
        <v>8239</v>
      </c>
      <c r="AA5549">
        <v>34.157600000000002</v>
      </c>
      <c r="AB5549">
        <v>-118.41379999999999</v>
      </c>
      <c r="AC5549">
        <f t="shared" si="86"/>
        <v>0</v>
      </c>
    </row>
    <row r="5550" spans="1:29" x14ac:dyDescent="0.35">
      <c r="A5550">
        <v>200710238</v>
      </c>
      <c r="B5550" s="1">
        <v>43991</v>
      </c>
      <c r="C5550" s="1">
        <v>43991</v>
      </c>
      <c r="D5550">
        <v>830</v>
      </c>
      <c r="E5550">
        <v>7</v>
      </c>
      <c r="F5550" t="s">
        <v>28</v>
      </c>
      <c r="G5550">
        <v>711</v>
      </c>
      <c r="H5550">
        <v>1</v>
      </c>
      <c r="I5550">
        <v>420</v>
      </c>
      <c r="J5550" t="s">
        <v>352</v>
      </c>
      <c r="K5550" t="s">
        <v>1063</v>
      </c>
      <c r="L5550">
        <v>23</v>
      </c>
      <c r="M5550" t="s">
        <v>94</v>
      </c>
      <c r="N5550" t="s">
        <v>73</v>
      </c>
      <c r="O5550">
        <v>108</v>
      </c>
      <c r="P5550" t="s">
        <v>105</v>
      </c>
      <c r="S5550" t="s">
        <v>40</v>
      </c>
      <c r="T5550" t="s">
        <v>41</v>
      </c>
      <c r="U5550">
        <v>420</v>
      </c>
      <c r="Y5550" t="s">
        <v>1602</v>
      </c>
      <c r="Z5550" t="s">
        <v>5126</v>
      </c>
      <c r="AA5550">
        <v>34.076099999999997</v>
      </c>
      <c r="AB5550">
        <v>-118.36579999999999</v>
      </c>
      <c r="AC5550">
        <f t="shared" si="86"/>
        <v>0</v>
      </c>
    </row>
    <row r="5551" spans="1:29" x14ac:dyDescent="0.35">
      <c r="A5551">
        <v>200412381</v>
      </c>
      <c r="B5551" s="1">
        <v>44076</v>
      </c>
      <c r="C5551" s="1">
        <v>44075</v>
      </c>
      <c r="D5551">
        <v>1945</v>
      </c>
      <c r="E5551">
        <v>4</v>
      </c>
      <c r="F5551" t="s">
        <v>54</v>
      </c>
      <c r="G5551">
        <v>424</v>
      </c>
      <c r="H5551">
        <v>2</v>
      </c>
      <c r="I5551">
        <v>624</v>
      </c>
      <c r="J5551" t="s">
        <v>171</v>
      </c>
      <c r="K5551" t="s">
        <v>8240</v>
      </c>
      <c r="L5551">
        <v>48</v>
      </c>
      <c r="M5551" t="s">
        <v>94</v>
      </c>
      <c r="N5551" t="s">
        <v>95</v>
      </c>
      <c r="O5551">
        <v>102</v>
      </c>
      <c r="P5551" t="s">
        <v>186</v>
      </c>
      <c r="Q5551">
        <v>400</v>
      </c>
      <c r="R5551" t="s">
        <v>143</v>
      </c>
      <c r="S5551" t="s">
        <v>40</v>
      </c>
      <c r="T5551" t="s">
        <v>41</v>
      </c>
      <c r="U5551">
        <v>624</v>
      </c>
      <c r="Y5551" t="s">
        <v>8241</v>
      </c>
      <c r="AA5551">
        <v>34.073799999999999</v>
      </c>
      <c r="AB5551">
        <v>-118.2025</v>
      </c>
      <c r="AC5551">
        <f t="shared" si="86"/>
        <v>0</v>
      </c>
    </row>
    <row r="5552" spans="1:29" x14ac:dyDescent="0.35">
      <c r="A5552">
        <v>201225760</v>
      </c>
      <c r="B5552" s="1">
        <v>44170</v>
      </c>
      <c r="C5552" s="1">
        <v>44170</v>
      </c>
      <c r="D5552">
        <v>450</v>
      </c>
      <c r="E5552">
        <v>12</v>
      </c>
      <c r="F5552" t="s">
        <v>68</v>
      </c>
      <c r="G5552">
        <v>1269</v>
      </c>
      <c r="H5552">
        <v>1</v>
      </c>
      <c r="I5552">
        <v>510</v>
      </c>
      <c r="J5552" t="s">
        <v>29</v>
      </c>
      <c r="L5552">
        <v>0</v>
      </c>
      <c r="O5552">
        <v>101</v>
      </c>
      <c r="P5552" t="s">
        <v>32</v>
      </c>
      <c r="S5552" t="s">
        <v>40</v>
      </c>
      <c r="T5552" t="s">
        <v>41</v>
      </c>
      <c r="U5552">
        <v>510</v>
      </c>
      <c r="Y5552" t="s">
        <v>8242</v>
      </c>
      <c r="AA5552">
        <v>33.964700000000001</v>
      </c>
      <c r="AB5552">
        <v>-118.2651</v>
      </c>
      <c r="AC5552">
        <f t="shared" si="86"/>
        <v>0</v>
      </c>
    </row>
    <row r="5553" spans="1:29" x14ac:dyDescent="0.35">
      <c r="A5553">
        <v>200122798</v>
      </c>
      <c r="B5553" s="1">
        <v>44191</v>
      </c>
      <c r="C5553" s="1">
        <v>44191</v>
      </c>
      <c r="D5553">
        <v>800</v>
      </c>
      <c r="E5553">
        <v>1</v>
      </c>
      <c r="F5553" t="s">
        <v>36</v>
      </c>
      <c r="G5553">
        <v>124</v>
      </c>
      <c r="H5553">
        <v>2</v>
      </c>
      <c r="I5553">
        <v>745</v>
      </c>
      <c r="J5553" t="s">
        <v>139</v>
      </c>
      <c r="K5553" t="s">
        <v>5736</v>
      </c>
      <c r="L5553">
        <v>0</v>
      </c>
      <c r="M5553" t="s">
        <v>46</v>
      </c>
      <c r="N5553" t="s">
        <v>46</v>
      </c>
      <c r="O5553">
        <v>710</v>
      </c>
      <c r="P5553" t="s">
        <v>394</v>
      </c>
      <c r="S5553" t="s">
        <v>40</v>
      </c>
      <c r="T5553" t="s">
        <v>41</v>
      </c>
      <c r="U5553">
        <v>745</v>
      </c>
      <c r="Y5553" t="s">
        <v>4484</v>
      </c>
      <c r="AA5553">
        <v>34.052500000000002</v>
      </c>
      <c r="AB5553">
        <v>-118.2432</v>
      </c>
      <c r="AC5553">
        <f t="shared" si="86"/>
        <v>0</v>
      </c>
    </row>
    <row r="5554" spans="1:29" x14ac:dyDescent="0.35">
      <c r="A5554">
        <v>200515975</v>
      </c>
      <c r="B5554" s="1">
        <v>44133</v>
      </c>
      <c r="C5554" s="1">
        <v>44133</v>
      </c>
      <c r="D5554">
        <v>1149</v>
      </c>
      <c r="E5554">
        <v>5</v>
      </c>
      <c r="F5554" t="s">
        <v>98</v>
      </c>
      <c r="G5554">
        <v>551</v>
      </c>
      <c r="H5554">
        <v>1</v>
      </c>
      <c r="I5554">
        <v>341</v>
      </c>
      <c r="J5554" t="s">
        <v>157</v>
      </c>
      <c r="K5554" t="s">
        <v>2040</v>
      </c>
      <c r="L5554">
        <v>52</v>
      </c>
      <c r="M5554" t="s">
        <v>30</v>
      </c>
      <c r="N5554" t="s">
        <v>73</v>
      </c>
      <c r="O5554">
        <v>502</v>
      </c>
      <c r="P5554" t="s">
        <v>47</v>
      </c>
      <c r="S5554" t="s">
        <v>40</v>
      </c>
      <c r="T5554" t="s">
        <v>41</v>
      </c>
      <c r="U5554">
        <v>341</v>
      </c>
      <c r="Y5554" t="s">
        <v>8243</v>
      </c>
      <c r="AA5554">
        <v>33.743400000000001</v>
      </c>
      <c r="AB5554">
        <v>-118.3098</v>
      </c>
      <c r="AC5554">
        <f t="shared" si="86"/>
        <v>0</v>
      </c>
    </row>
    <row r="5555" spans="1:29" x14ac:dyDescent="0.35">
      <c r="A5555">
        <v>201308783</v>
      </c>
      <c r="B5555" s="1">
        <v>43918</v>
      </c>
      <c r="C5555" s="1">
        <v>43917</v>
      </c>
      <c r="D5555">
        <v>2000</v>
      </c>
      <c r="E5555">
        <v>13</v>
      </c>
      <c r="F5555" t="s">
        <v>62</v>
      </c>
      <c r="G5555">
        <v>1351</v>
      </c>
      <c r="H5555">
        <v>1</v>
      </c>
      <c r="I5555">
        <v>330</v>
      </c>
      <c r="J5555" t="s">
        <v>37</v>
      </c>
      <c r="K5555" t="s">
        <v>8244</v>
      </c>
      <c r="L5555">
        <v>44</v>
      </c>
      <c r="M5555" t="s">
        <v>94</v>
      </c>
      <c r="N5555" t="s">
        <v>95</v>
      </c>
      <c r="O5555">
        <v>101</v>
      </c>
      <c r="P5555" t="s">
        <v>32</v>
      </c>
      <c r="S5555" t="s">
        <v>40</v>
      </c>
      <c r="T5555" t="s">
        <v>41</v>
      </c>
      <c r="U5555">
        <v>330</v>
      </c>
      <c r="Y5555" t="s">
        <v>8245</v>
      </c>
      <c r="AA5555">
        <v>34.010100000000001</v>
      </c>
      <c r="AB5555">
        <v>-118.274</v>
      </c>
      <c r="AC5555">
        <f t="shared" si="86"/>
        <v>0</v>
      </c>
    </row>
    <row r="5556" spans="1:29" x14ac:dyDescent="0.35">
      <c r="A5556">
        <v>200618816</v>
      </c>
      <c r="B5556" s="1">
        <v>44168</v>
      </c>
      <c r="C5556" s="1">
        <v>44153</v>
      </c>
      <c r="D5556">
        <v>1300</v>
      </c>
      <c r="E5556">
        <v>6</v>
      </c>
      <c r="F5556" t="s">
        <v>91</v>
      </c>
      <c r="G5556">
        <v>621</v>
      </c>
      <c r="H5556">
        <v>1</v>
      </c>
      <c r="I5556">
        <v>230</v>
      </c>
      <c r="J5556" t="s">
        <v>161</v>
      </c>
      <c r="K5556" t="s">
        <v>8246</v>
      </c>
      <c r="L5556">
        <v>49</v>
      </c>
      <c r="M5556" t="s">
        <v>94</v>
      </c>
      <c r="N5556" t="s">
        <v>95</v>
      </c>
      <c r="O5556">
        <v>109</v>
      </c>
      <c r="P5556" t="s">
        <v>1043</v>
      </c>
      <c r="Q5556">
        <v>400</v>
      </c>
      <c r="R5556" t="s">
        <v>143</v>
      </c>
      <c r="S5556" t="s">
        <v>40</v>
      </c>
      <c r="T5556" t="s">
        <v>41</v>
      </c>
      <c r="U5556">
        <v>230</v>
      </c>
      <c r="Y5556" t="s">
        <v>8247</v>
      </c>
      <c r="Z5556" t="s">
        <v>2931</v>
      </c>
      <c r="AA5556">
        <v>34.123600000000003</v>
      </c>
      <c r="AB5556">
        <v>-118.3754</v>
      </c>
      <c r="AC5556">
        <f t="shared" si="86"/>
        <v>0</v>
      </c>
    </row>
    <row r="5557" spans="1:29" x14ac:dyDescent="0.35">
      <c r="A5557">
        <v>200217005</v>
      </c>
      <c r="B5557" s="1">
        <v>44132</v>
      </c>
      <c r="C5557" s="1">
        <v>44131</v>
      </c>
      <c r="D5557">
        <v>2000</v>
      </c>
      <c r="E5557">
        <v>2</v>
      </c>
      <c r="F5557" t="s">
        <v>56</v>
      </c>
      <c r="G5557">
        <v>247</v>
      </c>
      <c r="H5557">
        <v>1</v>
      </c>
      <c r="I5557">
        <v>331</v>
      </c>
      <c r="J5557" t="s">
        <v>233</v>
      </c>
      <c r="K5557" t="s">
        <v>8248</v>
      </c>
      <c r="L5557">
        <v>35</v>
      </c>
      <c r="M5557" t="s">
        <v>30</v>
      </c>
      <c r="N5557" t="s">
        <v>95</v>
      </c>
      <c r="O5557">
        <v>101</v>
      </c>
      <c r="P5557" t="s">
        <v>32</v>
      </c>
      <c r="S5557" t="s">
        <v>40</v>
      </c>
      <c r="T5557" t="s">
        <v>41</v>
      </c>
      <c r="U5557">
        <v>331</v>
      </c>
      <c r="Y5557" t="s">
        <v>8249</v>
      </c>
      <c r="Z5557" t="s">
        <v>8250</v>
      </c>
      <c r="AA5557">
        <v>34.060899999999997</v>
      </c>
      <c r="AB5557">
        <v>-118.268</v>
      </c>
      <c r="AC5557">
        <f t="shared" si="86"/>
        <v>0</v>
      </c>
    </row>
    <row r="5558" spans="1:29" x14ac:dyDescent="0.35">
      <c r="A5558">
        <v>200316832</v>
      </c>
      <c r="B5558" s="1">
        <v>44078</v>
      </c>
      <c r="C5558" s="1">
        <v>44078</v>
      </c>
      <c r="D5558">
        <v>935</v>
      </c>
      <c r="E5558">
        <v>3</v>
      </c>
      <c r="F5558" t="s">
        <v>43</v>
      </c>
      <c r="G5558">
        <v>362</v>
      </c>
      <c r="H5558">
        <v>2</v>
      </c>
      <c r="I5558">
        <v>624</v>
      </c>
      <c r="J5558" t="s">
        <v>171</v>
      </c>
      <c r="K5558" t="s">
        <v>8251</v>
      </c>
      <c r="L5558">
        <v>20</v>
      </c>
      <c r="M5558" t="s">
        <v>94</v>
      </c>
      <c r="N5558" t="s">
        <v>163</v>
      </c>
      <c r="O5558">
        <v>502</v>
      </c>
      <c r="P5558" t="s">
        <v>47</v>
      </c>
      <c r="Q5558">
        <v>400</v>
      </c>
      <c r="R5558" t="s">
        <v>143</v>
      </c>
      <c r="S5558" t="s">
        <v>33</v>
      </c>
      <c r="T5558" t="s">
        <v>34</v>
      </c>
      <c r="U5558">
        <v>624</v>
      </c>
      <c r="Y5558" t="s">
        <v>8252</v>
      </c>
      <c r="AA5558">
        <v>34.017000000000003</v>
      </c>
      <c r="AB5558">
        <v>-118.3477</v>
      </c>
      <c r="AC5558">
        <f t="shared" si="86"/>
        <v>1</v>
      </c>
    </row>
    <row r="5559" spans="1:29" x14ac:dyDescent="0.35">
      <c r="A5559">
        <v>200812723</v>
      </c>
      <c r="B5559" s="1">
        <v>44049</v>
      </c>
      <c r="C5559" s="1">
        <v>44048</v>
      </c>
      <c r="D5559">
        <v>2300</v>
      </c>
      <c r="E5559">
        <v>8</v>
      </c>
      <c r="F5559" t="s">
        <v>109</v>
      </c>
      <c r="G5559">
        <v>832</v>
      </c>
      <c r="H5559">
        <v>2</v>
      </c>
      <c r="I5559">
        <v>932</v>
      </c>
      <c r="J5559" t="s">
        <v>3236</v>
      </c>
      <c r="K5559">
        <v>1501</v>
      </c>
      <c r="L5559">
        <v>25</v>
      </c>
      <c r="M5559" t="s">
        <v>30</v>
      </c>
      <c r="N5559" t="s">
        <v>95</v>
      </c>
      <c r="O5559">
        <v>501</v>
      </c>
      <c r="P5559" t="s">
        <v>164</v>
      </c>
      <c r="S5559" t="s">
        <v>40</v>
      </c>
      <c r="T5559" t="s">
        <v>41</v>
      </c>
      <c r="U5559">
        <v>932</v>
      </c>
      <c r="Y5559" t="s">
        <v>1707</v>
      </c>
      <c r="AA5559">
        <v>34.053100000000001</v>
      </c>
      <c r="AB5559">
        <v>-118.4618</v>
      </c>
      <c r="AC5559">
        <f t="shared" si="86"/>
        <v>0</v>
      </c>
    </row>
    <row r="5560" spans="1:29" x14ac:dyDescent="0.35">
      <c r="A5560">
        <v>200205564</v>
      </c>
      <c r="B5560" s="1">
        <v>43862</v>
      </c>
      <c r="C5560" s="1">
        <v>43862</v>
      </c>
      <c r="D5560">
        <v>430</v>
      </c>
      <c r="E5560">
        <v>2</v>
      </c>
      <c r="F5560" t="s">
        <v>56</v>
      </c>
      <c r="G5560">
        <v>257</v>
      </c>
      <c r="H5560">
        <v>2</v>
      </c>
      <c r="I5560">
        <v>624</v>
      </c>
      <c r="J5560" t="s">
        <v>171</v>
      </c>
      <c r="K5560" t="s">
        <v>8253</v>
      </c>
      <c r="L5560">
        <v>33</v>
      </c>
      <c r="M5560" t="s">
        <v>30</v>
      </c>
      <c r="N5560" t="s">
        <v>95</v>
      </c>
      <c r="O5560">
        <v>108</v>
      </c>
      <c r="P5560" t="s">
        <v>105</v>
      </c>
      <c r="Q5560">
        <v>400</v>
      </c>
      <c r="R5560" t="s">
        <v>143</v>
      </c>
      <c r="S5560" t="s">
        <v>40</v>
      </c>
      <c r="T5560" t="s">
        <v>41</v>
      </c>
      <c r="U5560">
        <v>624</v>
      </c>
      <c r="Y5560" t="s">
        <v>8254</v>
      </c>
      <c r="AA5560">
        <v>34.055500000000002</v>
      </c>
      <c r="AB5560">
        <v>-118.2655</v>
      </c>
      <c r="AC5560">
        <f t="shared" si="86"/>
        <v>0</v>
      </c>
    </row>
    <row r="5561" spans="1:29" x14ac:dyDescent="0.35">
      <c r="A5561">
        <v>200121216</v>
      </c>
      <c r="B5561" s="1">
        <v>44153</v>
      </c>
      <c r="C5561" s="1">
        <v>44146</v>
      </c>
      <c r="D5561">
        <v>535</v>
      </c>
      <c r="E5561">
        <v>1</v>
      </c>
      <c r="F5561" t="s">
        <v>36</v>
      </c>
      <c r="G5561">
        <v>142</v>
      </c>
      <c r="H5561">
        <v>1</v>
      </c>
      <c r="I5561">
        <v>341</v>
      </c>
      <c r="J5561" t="s">
        <v>157</v>
      </c>
      <c r="K5561" t="s">
        <v>8255</v>
      </c>
      <c r="L5561">
        <v>0</v>
      </c>
      <c r="M5561" t="s">
        <v>30</v>
      </c>
      <c r="N5561" t="s">
        <v>31</v>
      </c>
      <c r="O5561">
        <v>702</v>
      </c>
      <c r="P5561" t="s">
        <v>552</v>
      </c>
      <c r="S5561" t="s">
        <v>40</v>
      </c>
      <c r="T5561" t="s">
        <v>41</v>
      </c>
      <c r="U5561">
        <v>341</v>
      </c>
      <c r="Y5561" t="s">
        <v>3511</v>
      </c>
      <c r="AA5561">
        <v>34.052999999999997</v>
      </c>
      <c r="AB5561">
        <v>-118.253</v>
      </c>
      <c r="AC5561">
        <f t="shared" si="86"/>
        <v>0</v>
      </c>
    </row>
    <row r="5562" spans="1:29" x14ac:dyDescent="0.35">
      <c r="A5562">
        <v>201107526</v>
      </c>
      <c r="B5562" s="1">
        <v>43910</v>
      </c>
      <c r="C5562" s="1">
        <v>43909</v>
      </c>
      <c r="D5562">
        <v>2050</v>
      </c>
      <c r="E5562">
        <v>11</v>
      </c>
      <c r="F5562" t="s">
        <v>64</v>
      </c>
      <c r="G5562">
        <v>1151</v>
      </c>
      <c r="H5562">
        <v>1</v>
      </c>
      <c r="I5562">
        <v>442</v>
      </c>
      <c r="J5562" t="s">
        <v>179</v>
      </c>
      <c r="K5562">
        <v>344</v>
      </c>
      <c r="L5562">
        <v>0</v>
      </c>
      <c r="M5562" t="s">
        <v>46</v>
      </c>
      <c r="N5562" t="s">
        <v>46</v>
      </c>
      <c r="O5562">
        <v>203</v>
      </c>
      <c r="P5562" t="s">
        <v>101</v>
      </c>
      <c r="S5562" t="s">
        <v>40</v>
      </c>
      <c r="T5562" t="s">
        <v>41</v>
      </c>
      <c r="U5562">
        <v>442</v>
      </c>
      <c r="Y5562" t="s">
        <v>1842</v>
      </c>
      <c r="AA5562">
        <v>34.098599999999998</v>
      </c>
      <c r="AB5562">
        <v>-118.2962</v>
      </c>
      <c r="AC5562">
        <f t="shared" si="86"/>
        <v>0</v>
      </c>
    </row>
    <row r="5563" spans="1:29" x14ac:dyDescent="0.35">
      <c r="A5563">
        <v>201220573</v>
      </c>
      <c r="B5563" s="1">
        <v>44087</v>
      </c>
      <c r="C5563" s="1">
        <v>44087</v>
      </c>
      <c r="D5563">
        <v>1700</v>
      </c>
      <c r="E5563">
        <v>12</v>
      </c>
      <c r="F5563" t="s">
        <v>68</v>
      </c>
      <c r="G5563">
        <v>1249</v>
      </c>
      <c r="H5563">
        <v>1</v>
      </c>
      <c r="I5563">
        <v>210</v>
      </c>
      <c r="J5563" t="s">
        <v>149</v>
      </c>
      <c r="K5563" t="s">
        <v>8256</v>
      </c>
      <c r="L5563">
        <v>25</v>
      </c>
      <c r="M5563" t="s">
        <v>94</v>
      </c>
      <c r="N5563" t="s">
        <v>95</v>
      </c>
      <c r="O5563">
        <v>101</v>
      </c>
      <c r="P5563" t="s">
        <v>32</v>
      </c>
      <c r="Q5563">
        <v>109</v>
      </c>
      <c r="R5563" t="s">
        <v>265</v>
      </c>
      <c r="S5563" t="s">
        <v>40</v>
      </c>
      <c r="T5563" t="s">
        <v>41</v>
      </c>
      <c r="U5563">
        <v>210</v>
      </c>
      <c r="Y5563" t="s">
        <v>2676</v>
      </c>
      <c r="AA5563">
        <v>33.982999999999997</v>
      </c>
      <c r="AB5563">
        <v>-118.28270000000001</v>
      </c>
      <c r="AC5563">
        <f t="shared" si="86"/>
        <v>0</v>
      </c>
    </row>
    <row r="5564" spans="1:29" x14ac:dyDescent="0.35">
      <c r="A5564">
        <v>200406575</v>
      </c>
      <c r="B5564" s="1">
        <v>43896</v>
      </c>
      <c r="C5564" s="1">
        <v>43895</v>
      </c>
      <c r="D5564">
        <v>2105</v>
      </c>
      <c r="E5564">
        <v>4</v>
      </c>
      <c r="F5564" t="s">
        <v>54</v>
      </c>
      <c r="G5564">
        <v>468</v>
      </c>
      <c r="H5564">
        <v>2</v>
      </c>
      <c r="I5564">
        <v>740</v>
      </c>
      <c r="J5564" t="s">
        <v>224</v>
      </c>
      <c r="K5564" t="s">
        <v>738</v>
      </c>
      <c r="L5564">
        <v>27</v>
      </c>
      <c r="M5564" t="s">
        <v>94</v>
      </c>
      <c r="N5564" t="s">
        <v>95</v>
      </c>
      <c r="O5564">
        <v>101</v>
      </c>
      <c r="P5564" t="s">
        <v>32</v>
      </c>
      <c r="S5564" t="s">
        <v>40</v>
      </c>
      <c r="T5564" t="s">
        <v>41</v>
      </c>
      <c r="U5564">
        <v>740</v>
      </c>
      <c r="V5564">
        <v>998</v>
      </c>
      <c r="Y5564" t="s">
        <v>8257</v>
      </c>
      <c r="AA5564">
        <v>34.037999999999997</v>
      </c>
      <c r="AB5564">
        <v>-118.19929999999999</v>
      </c>
      <c r="AC5564">
        <f t="shared" si="86"/>
        <v>0</v>
      </c>
    </row>
    <row r="5565" spans="1:29" x14ac:dyDescent="0.35">
      <c r="A5565">
        <v>200405450</v>
      </c>
      <c r="B5565" s="1">
        <v>43867</v>
      </c>
      <c r="C5565" s="1">
        <v>43867</v>
      </c>
      <c r="D5565">
        <v>1545</v>
      </c>
      <c r="E5565">
        <v>4</v>
      </c>
      <c r="F5565" t="s">
        <v>54</v>
      </c>
      <c r="G5565">
        <v>499</v>
      </c>
      <c r="H5565">
        <v>2</v>
      </c>
      <c r="I5565">
        <v>930</v>
      </c>
      <c r="J5565" t="s">
        <v>339</v>
      </c>
      <c r="K5565" t="s">
        <v>8258</v>
      </c>
      <c r="L5565">
        <v>62</v>
      </c>
      <c r="M5565" t="s">
        <v>94</v>
      </c>
      <c r="N5565" t="s">
        <v>163</v>
      </c>
      <c r="O5565">
        <v>501</v>
      </c>
      <c r="P5565" t="s">
        <v>164</v>
      </c>
      <c r="Q5565">
        <v>511</v>
      </c>
      <c r="R5565" t="s">
        <v>151</v>
      </c>
      <c r="S5565" t="s">
        <v>84</v>
      </c>
      <c r="T5565" t="s">
        <v>85</v>
      </c>
      <c r="U5565">
        <v>930</v>
      </c>
      <c r="Y5565" t="s">
        <v>8209</v>
      </c>
      <c r="AA5565">
        <v>34.022799999999997</v>
      </c>
      <c r="AB5565">
        <v>-118.2009</v>
      </c>
      <c r="AC5565">
        <f t="shared" si="86"/>
        <v>0</v>
      </c>
    </row>
    <row r="5566" spans="1:29" x14ac:dyDescent="0.35">
      <c r="A5566">
        <v>201117100</v>
      </c>
      <c r="B5566" s="1">
        <v>44195</v>
      </c>
      <c r="C5566" s="1">
        <v>44194</v>
      </c>
      <c r="D5566">
        <v>1148</v>
      </c>
      <c r="E5566">
        <v>11</v>
      </c>
      <c r="F5566" t="s">
        <v>64</v>
      </c>
      <c r="G5566">
        <v>1152</v>
      </c>
      <c r="H5566">
        <v>1</v>
      </c>
      <c r="I5566">
        <v>420</v>
      </c>
      <c r="J5566" t="s">
        <v>352</v>
      </c>
      <c r="K5566" t="s">
        <v>761</v>
      </c>
      <c r="L5566">
        <v>49</v>
      </c>
      <c r="M5566" t="s">
        <v>94</v>
      </c>
      <c r="N5566" t="s">
        <v>95</v>
      </c>
      <c r="O5566">
        <v>108</v>
      </c>
      <c r="P5566" t="s">
        <v>105</v>
      </c>
      <c r="S5566" t="s">
        <v>40</v>
      </c>
      <c r="T5566" t="s">
        <v>41</v>
      </c>
      <c r="U5566">
        <v>420</v>
      </c>
      <c r="Y5566" t="s">
        <v>8259</v>
      </c>
      <c r="AA5566">
        <v>34.100099999999998</v>
      </c>
      <c r="AB5566">
        <v>-118.2901</v>
      </c>
      <c r="AC5566">
        <f t="shared" si="86"/>
        <v>0</v>
      </c>
    </row>
    <row r="5567" spans="1:29" x14ac:dyDescent="0.35">
      <c r="A5567">
        <v>201104306</v>
      </c>
      <c r="B5567" s="1">
        <v>43837</v>
      </c>
      <c r="C5567" s="1">
        <v>43837</v>
      </c>
      <c r="D5567">
        <v>1720</v>
      </c>
      <c r="E5567">
        <v>11</v>
      </c>
      <c r="F5567" t="s">
        <v>64</v>
      </c>
      <c r="G5567">
        <v>1137</v>
      </c>
      <c r="H5567">
        <v>1</v>
      </c>
      <c r="I5567">
        <v>220</v>
      </c>
      <c r="J5567" t="s">
        <v>919</v>
      </c>
      <c r="K5567" t="s">
        <v>8260</v>
      </c>
      <c r="L5567">
        <v>38</v>
      </c>
      <c r="M5567" t="s">
        <v>30</v>
      </c>
      <c r="N5567" t="s">
        <v>95</v>
      </c>
      <c r="O5567">
        <v>101</v>
      </c>
      <c r="P5567" t="s">
        <v>32</v>
      </c>
      <c r="Q5567">
        <v>500</v>
      </c>
      <c r="R5567" t="s">
        <v>184</v>
      </c>
      <c r="S5567" t="s">
        <v>40</v>
      </c>
      <c r="T5567" t="s">
        <v>41</v>
      </c>
      <c r="U5567">
        <v>220</v>
      </c>
      <c r="V5567">
        <v>998</v>
      </c>
      <c r="Y5567" t="s">
        <v>1997</v>
      </c>
      <c r="Z5567" t="s">
        <v>3679</v>
      </c>
      <c r="AA5567">
        <v>34.107199999999999</v>
      </c>
      <c r="AB5567">
        <v>-118.2037</v>
      </c>
      <c r="AC5567">
        <f t="shared" si="86"/>
        <v>0</v>
      </c>
    </row>
    <row r="5568" spans="1:29" x14ac:dyDescent="0.35">
      <c r="A5568">
        <v>201207144</v>
      </c>
      <c r="B5568" s="1">
        <v>43875</v>
      </c>
      <c r="C5568" s="1">
        <v>43875</v>
      </c>
      <c r="D5568">
        <v>400</v>
      </c>
      <c r="E5568">
        <v>12</v>
      </c>
      <c r="F5568" t="s">
        <v>68</v>
      </c>
      <c r="G5568">
        <v>1211</v>
      </c>
      <c r="H5568">
        <v>1</v>
      </c>
      <c r="I5568">
        <v>510</v>
      </c>
      <c r="J5568" t="s">
        <v>29</v>
      </c>
      <c r="L5568">
        <v>0</v>
      </c>
      <c r="O5568">
        <v>101</v>
      </c>
      <c r="P5568" t="s">
        <v>32</v>
      </c>
      <c r="S5568" t="s">
        <v>40</v>
      </c>
      <c r="T5568" t="s">
        <v>41</v>
      </c>
      <c r="U5568">
        <v>510</v>
      </c>
      <c r="Y5568" t="s">
        <v>950</v>
      </c>
      <c r="Z5568" t="s">
        <v>8261</v>
      </c>
      <c r="AA5568">
        <v>33.989100000000001</v>
      </c>
      <c r="AB5568">
        <v>-118.32640000000001</v>
      </c>
      <c r="AC5568">
        <f t="shared" si="86"/>
        <v>0</v>
      </c>
    </row>
    <row r="5569" spans="1:29" x14ac:dyDescent="0.35">
      <c r="A5569">
        <v>200410969</v>
      </c>
      <c r="B5569" s="1">
        <v>44032</v>
      </c>
      <c r="C5569" s="1">
        <v>44026</v>
      </c>
      <c r="D5569">
        <v>1200</v>
      </c>
      <c r="E5569">
        <v>4</v>
      </c>
      <c r="F5569" t="s">
        <v>54</v>
      </c>
      <c r="G5569">
        <v>462</v>
      </c>
      <c r="H5569">
        <v>1</v>
      </c>
      <c r="I5569">
        <v>310</v>
      </c>
      <c r="J5569" t="s">
        <v>71</v>
      </c>
      <c r="K5569" t="s">
        <v>3672</v>
      </c>
      <c r="L5569">
        <v>0</v>
      </c>
      <c r="M5569" t="s">
        <v>30</v>
      </c>
      <c r="N5569" t="s">
        <v>73</v>
      </c>
      <c r="O5569">
        <v>203</v>
      </c>
      <c r="P5569" t="s">
        <v>101</v>
      </c>
      <c r="S5569" t="s">
        <v>40</v>
      </c>
      <c r="T5569" t="s">
        <v>41</v>
      </c>
      <c r="U5569">
        <v>310</v>
      </c>
      <c r="Y5569" t="s">
        <v>8262</v>
      </c>
      <c r="AA5569">
        <v>34.038600000000002</v>
      </c>
      <c r="AB5569">
        <v>-118.2201</v>
      </c>
      <c r="AC5569">
        <f t="shared" si="86"/>
        <v>0</v>
      </c>
    </row>
    <row r="5570" spans="1:29" x14ac:dyDescent="0.35">
      <c r="A5570">
        <v>200508656</v>
      </c>
      <c r="B5570" s="1">
        <v>43945</v>
      </c>
      <c r="C5570" s="1">
        <v>43945</v>
      </c>
      <c r="D5570">
        <v>1445</v>
      </c>
      <c r="E5570">
        <v>5</v>
      </c>
      <c r="F5570" t="s">
        <v>98</v>
      </c>
      <c r="G5570">
        <v>506</v>
      </c>
      <c r="H5570">
        <v>2</v>
      </c>
      <c r="I5570">
        <v>930</v>
      </c>
      <c r="J5570" t="s">
        <v>339</v>
      </c>
      <c r="K5570" t="s">
        <v>8263</v>
      </c>
      <c r="L5570">
        <v>26</v>
      </c>
      <c r="M5570" t="s">
        <v>94</v>
      </c>
      <c r="N5570" t="s">
        <v>95</v>
      </c>
      <c r="O5570">
        <v>108</v>
      </c>
      <c r="P5570" t="s">
        <v>105</v>
      </c>
      <c r="Q5570">
        <v>500</v>
      </c>
      <c r="R5570" t="s">
        <v>184</v>
      </c>
      <c r="S5570" t="s">
        <v>33</v>
      </c>
      <c r="T5570" t="s">
        <v>34</v>
      </c>
      <c r="U5570">
        <v>930</v>
      </c>
      <c r="V5570">
        <v>998</v>
      </c>
      <c r="Y5570" t="s">
        <v>8264</v>
      </c>
      <c r="AA5570">
        <v>33.831499999999998</v>
      </c>
      <c r="AB5570">
        <v>-118.3069</v>
      </c>
      <c r="AC5570">
        <f t="shared" si="86"/>
        <v>1</v>
      </c>
    </row>
    <row r="5571" spans="1:29" x14ac:dyDescent="0.35">
      <c r="A5571">
        <v>200814019</v>
      </c>
      <c r="B5571" s="1">
        <v>44087</v>
      </c>
      <c r="C5571" s="1">
        <v>44085</v>
      </c>
      <c r="D5571">
        <v>2322</v>
      </c>
      <c r="E5571">
        <v>8</v>
      </c>
      <c r="F5571" t="s">
        <v>109</v>
      </c>
      <c r="G5571">
        <v>859</v>
      </c>
      <c r="H5571">
        <v>1</v>
      </c>
      <c r="I5571">
        <v>510</v>
      </c>
      <c r="J5571" t="s">
        <v>29</v>
      </c>
      <c r="L5571">
        <v>0</v>
      </c>
      <c r="O5571">
        <v>101</v>
      </c>
      <c r="P5571" t="s">
        <v>32</v>
      </c>
      <c r="S5571" t="s">
        <v>84</v>
      </c>
      <c r="T5571" t="s">
        <v>85</v>
      </c>
      <c r="U5571">
        <v>510</v>
      </c>
      <c r="Y5571" t="s">
        <v>8265</v>
      </c>
      <c r="AA5571">
        <v>34.044899999999998</v>
      </c>
      <c r="AB5571">
        <v>-118.379</v>
      </c>
      <c r="AC5571">
        <f t="shared" ref="AC5571:AC5634" si="87">IF(OR((S:S)="CC", S:S="AA",S:S="JA"), 1, 0)</f>
        <v>0</v>
      </c>
    </row>
    <row r="5572" spans="1:29" x14ac:dyDescent="0.35">
      <c r="A5572">
        <v>201200720</v>
      </c>
      <c r="B5572" s="1">
        <v>43988</v>
      </c>
      <c r="C5572" s="1">
        <v>43988</v>
      </c>
      <c r="D5572">
        <v>1430</v>
      </c>
      <c r="E5572">
        <v>12</v>
      </c>
      <c r="F5572" t="s">
        <v>68</v>
      </c>
      <c r="G5572">
        <v>1268</v>
      </c>
      <c r="H5572">
        <v>1</v>
      </c>
      <c r="I5572">
        <v>230</v>
      </c>
      <c r="J5572" t="s">
        <v>161</v>
      </c>
      <c r="K5572" t="s">
        <v>8266</v>
      </c>
      <c r="L5572">
        <v>58</v>
      </c>
      <c r="M5572" t="s">
        <v>30</v>
      </c>
      <c r="N5572" t="s">
        <v>163</v>
      </c>
      <c r="O5572">
        <v>101</v>
      </c>
      <c r="P5572" t="s">
        <v>32</v>
      </c>
      <c r="Q5572">
        <v>102</v>
      </c>
      <c r="R5572" t="s">
        <v>219</v>
      </c>
      <c r="S5572" t="s">
        <v>33</v>
      </c>
      <c r="T5572" t="s">
        <v>34</v>
      </c>
      <c r="U5572">
        <v>230</v>
      </c>
      <c r="Y5572" t="s">
        <v>8267</v>
      </c>
      <c r="AA5572">
        <v>33.9679</v>
      </c>
      <c r="AB5572">
        <v>-118.2761</v>
      </c>
      <c r="AC5572">
        <f t="shared" si="87"/>
        <v>1</v>
      </c>
    </row>
    <row r="5573" spans="1:29" x14ac:dyDescent="0.35">
      <c r="A5573">
        <v>200317325</v>
      </c>
      <c r="B5573" s="1">
        <v>44088</v>
      </c>
      <c r="C5573" s="1">
        <v>44087</v>
      </c>
      <c r="D5573">
        <v>1900</v>
      </c>
      <c r="E5573">
        <v>3</v>
      </c>
      <c r="F5573" t="s">
        <v>43</v>
      </c>
      <c r="G5573">
        <v>357</v>
      </c>
      <c r="H5573">
        <v>1</v>
      </c>
      <c r="I5573">
        <v>320</v>
      </c>
      <c r="J5573" t="s">
        <v>435</v>
      </c>
      <c r="K5573" t="s">
        <v>8268</v>
      </c>
      <c r="L5573">
        <v>19</v>
      </c>
      <c r="M5573" t="s">
        <v>46</v>
      </c>
      <c r="N5573" t="s">
        <v>46</v>
      </c>
      <c r="O5573">
        <v>725</v>
      </c>
      <c r="P5573" t="s">
        <v>199</v>
      </c>
      <c r="S5573" t="s">
        <v>40</v>
      </c>
      <c r="T5573" t="s">
        <v>41</v>
      </c>
      <c r="U5573">
        <v>320</v>
      </c>
      <c r="Y5573" t="s">
        <v>855</v>
      </c>
      <c r="AA5573">
        <v>34.0242</v>
      </c>
      <c r="AB5573">
        <v>-118.3002</v>
      </c>
      <c r="AC5573">
        <f t="shared" si="87"/>
        <v>0</v>
      </c>
    </row>
    <row r="5574" spans="1:29" x14ac:dyDescent="0.35">
      <c r="A5574">
        <v>201116653</v>
      </c>
      <c r="B5574" s="1">
        <v>44180</v>
      </c>
      <c r="C5574" s="1">
        <v>44179</v>
      </c>
      <c r="D5574">
        <v>1820</v>
      </c>
      <c r="E5574">
        <v>11</v>
      </c>
      <c r="F5574" t="s">
        <v>64</v>
      </c>
      <c r="G5574">
        <v>1118</v>
      </c>
      <c r="H5574">
        <v>2</v>
      </c>
      <c r="I5574">
        <v>740</v>
      </c>
      <c r="J5574" t="s">
        <v>224</v>
      </c>
      <c r="K5574">
        <v>329</v>
      </c>
      <c r="L5574">
        <v>0</v>
      </c>
      <c r="M5574" t="s">
        <v>46</v>
      </c>
      <c r="N5574" t="s">
        <v>46</v>
      </c>
      <c r="O5574">
        <v>502</v>
      </c>
      <c r="P5574" t="s">
        <v>47</v>
      </c>
      <c r="S5574" t="s">
        <v>40</v>
      </c>
      <c r="T5574" t="s">
        <v>41</v>
      </c>
      <c r="U5574">
        <v>740</v>
      </c>
      <c r="Y5574" t="s">
        <v>8269</v>
      </c>
      <c r="AA5574">
        <v>34.111800000000002</v>
      </c>
      <c r="AB5574">
        <v>-118.1944</v>
      </c>
      <c r="AC5574">
        <f t="shared" si="87"/>
        <v>0</v>
      </c>
    </row>
    <row r="5575" spans="1:29" x14ac:dyDescent="0.35">
      <c r="A5575">
        <v>200909462</v>
      </c>
      <c r="B5575" s="1">
        <v>43959</v>
      </c>
      <c r="C5575" s="1">
        <v>43958</v>
      </c>
      <c r="D5575">
        <v>1900</v>
      </c>
      <c r="E5575">
        <v>9</v>
      </c>
      <c r="F5575" t="s">
        <v>49</v>
      </c>
      <c r="G5575">
        <v>939</v>
      </c>
      <c r="H5575">
        <v>1</v>
      </c>
      <c r="I5575">
        <v>330</v>
      </c>
      <c r="J5575" t="s">
        <v>37</v>
      </c>
      <c r="K5575">
        <v>344</v>
      </c>
      <c r="L5575">
        <v>38</v>
      </c>
      <c r="M5575" t="s">
        <v>94</v>
      </c>
      <c r="N5575" t="s">
        <v>31</v>
      </c>
      <c r="O5575">
        <v>123</v>
      </c>
      <c r="P5575" t="s">
        <v>290</v>
      </c>
      <c r="S5575" t="s">
        <v>40</v>
      </c>
      <c r="T5575" t="s">
        <v>41</v>
      </c>
      <c r="U5575">
        <v>330</v>
      </c>
      <c r="Y5575" t="s">
        <v>8270</v>
      </c>
      <c r="AA5575">
        <v>34.183100000000003</v>
      </c>
      <c r="AB5575">
        <v>-118.4225</v>
      </c>
      <c r="AC5575">
        <f t="shared" si="87"/>
        <v>0</v>
      </c>
    </row>
    <row r="5576" spans="1:29" x14ac:dyDescent="0.35">
      <c r="A5576">
        <v>201105970</v>
      </c>
      <c r="B5576" s="1">
        <v>43873</v>
      </c>
      <c r="C5576" s="1">
        <v>43868</v>
      </c>
      <c r="D5576">
        <v>800</v>
      </c>
      <c r="E5576">
        <v>11</v>
      </c>
      <c r="F5576" t="s">
        <v>64</v>
      </c>
      <c r="G5576">
        <v>1157</v>
      </c>
      <c r="H5576">
        <v>2</v>
      </c>
      <c r="I5576">
        <v>662</v>
      </c>
      <c r="J5576" t="s">
        <v>191</v>
      </c>
      <c r="K5576" t="s">
        <v>8271</v>
      </c>
      <c r="L5576">
        <v>77</v>
      </c>
      <c r="M5576" t="s">
        <v>30</v>
      </c>
      <c r="N5576" t="s">
        <v>173</v>
      </c>
      <c r="O5576">
        <v>501</v>
      </c>
      <c r="P5576" t="s">
        <v>164</v>
      </c>
      <c r="S5576" t="s">
        <v>40</v>
      </c>
      <c r="T5576" t="s">
        <v>41</v>
      </c>
      <c r="U5576">
        <v>662</v>
      </c>
      <c r="Y5576" t="s">
        <v>8272</v>
      </c>
      <c r="AA5576">
        <v>34.0974</v>
      </c>
      <c r="AB5576">
        <v>-118.2367</v>
      </c>
      <c r="AC5576">
        <f t="shared" si="87"/>
        <v>0</v>
      </c>
    </row>
    <row r="5577" spans="1:29" x14ac:dyDescent="0.35">
      <c r="A5577">
        <v>200813678</v>
      </c>
      <c r="B5577" s="1">
        <v>44077</v>
      </c>
      <c r="C5577" s="1">
        <v>44072</v>
      </c>
      <c r="D5577">
        <v>1200</v>
      </c>
      <c r="E5577">
        <v>8</v>
      </c>
      <c r="F5577" t="s">
        <v>109</v>
      </c>
      <c r="G5577">
        <v>811</v>
      </c>
      <c r="H5577">
        <v>1</v>
      </c>
      <c r="I5577">
        <v>330</v>
      </c>
      <c r="J5577" t="s">
        <v>37</v>
      </c>
      <c r="K5577" t="s">
        <v>1144</v>
      </c>
      <c r="L5577">
        <v>29</v>
      </c>
      <c r="M5577" t="s">
        <v>94</v>
      </c>
      <c r="N5577" t="s">
        <v>95</v>
      </c>
      <c r="O5577">
        <v>116</v>
      </c>
      <c r="P5577" t="s">
        <v>702</v>
      </c>
      <c r="S5577" t="s">
        <v>40</v>
      </c>
      <c r="T5577" t="s">
        <v>41</v>
      </c>
      <c r="U5577">
        <v>330</v>
      </c>
      <c r="Y5577" t="s">
        <v>5295</v>
      </c>
      <c r="AA5577">
        <v>34.045999999999999</v>
      </c>
      <c r="AB5577">
        <v>-118.55929999999999</v>
      </c>
      <c r="AC5577">
        <f t="shared" si="87"/>
        <v>0</v>
      </c>
    </row>
    <row r="5578" spans="1:29" x14ac:dyDescent="0.35">
      <c r="A5578">
        <v>201300719</v>
      </c>
      <c r="B5578" s="1">
        <v>43961</v>
      </c>
      <c r="C5578" s="1">
        <v>43961</v>
      </c>
      <c r="D5578">
        <v>120</v>
      </c>
      <c r="E5578">
        <v>13</v>
      </c>
      <c r="F5578" t="s">
        <v>62</v>
      </c>
      <c r="G5578">
        <v>1333</v>
      </c>
      <c r="H5578">
        <v>1</v>
      </c>
      <c r="I5578">
        <v>520</v>
      </c>
      <c r="J5578" t="s">
        <v>271</v>
      </c>
      <c r="K5578" t="s">
        <v>8273</v>
      </c>
      <c r="L5578">
        <v>39</v>
      </c>
      <c r="M5578" t="s">
        <v>30</v>
      </c>
      <c r="N5578" t="s">
        <v>95</v>
      </c>
      <c r="O5578">
        <v>101</v>
      </c>
      <c r="P5578" t="s">
        <v>32</v>
      </c>
      <c r="S5578" t="s">
        <v>40</v>
      </c>
      <c r="T5578" t="s">
        <v>41</v>
      </c>
      <c r="U5578">
        <v>520</v>
      </c>
      <c r="V5578">
        <v>998</v>
      </c>
      <c r="Y5578" t="s">
        <v>8274</v>
      </c>
      <c r="AA5578">
        <v>34.020800000000001</v>
      </c>
      <c r="AB5578">
        <v>-118.26430000000001</v>
      </c>
      <c r="AC5578">
        <f t="shared" si="87"/>
        <v>0</v>
      </c>
    </row>
    <row r="5579" spans="1:29" x14ac:dyDescent="0.35">
      <c r="A5579">
        <v>200200542</v>
      </c>
      <c r="B5579" s="1">
        <v>43854</v>
      </c>
      <c r="C5579" s="1">
        <v>43854</v>
      </c>
      <c r="D5579">
        <v>1150</v>
      </c>
      <c r="E5579">
        <v>2</v>
      </c>
      <c r="F5579" t="s">
        <v>56</v>
      </c>
      <c r="G5579">
        <v>291</v>
      </c>
      <c r="H5579">
        <v>2</v>
      </c>
      <c r="I5579">
        <v>755</v>
      </c>
      <c r="J5579" t="s">
        <v>812</v>
      </c>
      <c r="K5579" t="s">
        <v>8275</v>
      </c>
      <c r="L5579">
        <v>0</v>
      </c>
      <c r="M5579" t="s">
        <v>46</v>
      </c>
      <c r="N5579" t="s">
        <v>46</v>
      </c>
      <c r="O5579">
        <v>801</v>
      </c>
      <c r="P5579" t="s">
        <v>381</v>
      </c>
      <c r="Q5579">
        <v>501</v>
      </c>
      <c r="R5579" t="s">
        <v>7215</v>
      </c>
      <c r="S5579" t="s">
        <v>33</v>
      </c>
      <c r="T5579" t="s">
        <v>34</v>
      </c>
      <c r="U5579">
        <v>755</v>
      </c>
      <c r="V5579">
        <v>998</v>
      </c>
      <c r="Y5579" t="s">
        <v>8276</v>
      </c>
      <c r="Z5579" t="s">
        <v>2152</v>
      </c>
      <c r="AA5579">
        <v>34.043700000000001</v>
      </c>
      <c r="AB5579">
        <v>-118.2838</v>
      </c>
      <c r="AC5579">
        <f t="shared" si="87"/>
        <v>1</v>
      </c>
    </row>
    <row r="5580" spans="1:29" x14ac:dyDescent="0.35">
      <c r="A5580">
        <v>200808159</v>
      </c>
      <c r="B5580" s="1">
        <v>43930</v>
      </c>
      <c r="C5580" s="1">
        <v>43929</v>
      </c>
      <c r="D5580">
        <v>2252</v>
      </c>
      <c r="E5580">
        <v>8</v>
      </c>
      <c r="F5580" t="s">
        <v>109</v>
      </c>
      <c r="G5580">
        <v>816</v>
      </c>
      <c r="H5580">
        <v>1</v>
      </c>
      <c r="I5580">
        <v>310</v>
      </c>
      <c r="J5580" t="s">
        <v>71</v>
      </c>
      <c r="K5580" t="s">
        <v>8277</v>
      </c>
      <c r="L5580">
        <v>48</v>
      </c>
      <c r="M5580" t="s">
        <v>30</v>
      </c>
      <c r="N5580" t="s">
        <v>95</v>
      </c>
      <c r="O5580">
        <v>502</v>
      </c>
      <c r="P5580" t="s">
        <v>47</v>
      </c>
      <c r="S5580" t="s">
        <v>40</v>
      </c>
      <c r="T5580" t="s">
        <v>41</v>
      </c>
      <c r="U5580">
        <v>310</v>
      </c>
      <c r="Y5580" t="s">
        <v>8278</v>
      </c>
      <c r="AA5580">
        <v>34.070399999999999</v>
      </c>
      <c r="AB5580">
        <v>-118.455</v>
      </c>
      <c r="AC5580">
        <f t="shared" si="87"/>
        <v>0</v>
      </c>
    </row>
    <row r="5581" spans="1:29" x14ac:dyDescent="0.35">
      <c r="A5581">
        <v>200117573</v>
      </c>
      <c r="B5581" s="1">
        <v>44081</v>
      </c>
      <c r="C5581" s="1">
        <v>44080</v>
      </c>
      <c r="D5581">
        <v>1800</v>
      </c>
      <c r="E5581">
        <v>1</v>
      </c>
      <c r="F5581" t="s">
        <v>36</v>
      </c>
      <c r="G5581">
        <v>157</v>
      </c>
      <c r="H5581">
        <v>2</v>
      </c>
      <c r="I5581">
        <v>745</v>
      </c>
      <c r="J5581" t="s">
        <v>139</v>
      </c>
      <c r="K5581" t="s">
        <v>738</v>
      </c>
      <c r="L5581">
        <v>64</v>
      </c>
      <c r="M5581" t="s">
        <v>30</v>
      </c>
      <c r="N5581" t="s">
        <v>95</v>
      </c>
      <c r="O5581">
        <v>122</v>
      </c>
      <c r="P5581" t="s">
        <v>275</v>
      </c>
      <c r="S5581" t="s">
        <v>40</v>
      </c>
      <c r="T5581" t="s">
        <v>41</v>
      </c>
      <c r="U5581">
        <v>745</v>
      </c>
      <c r="V5581">
        <v>998</v>
      </c>
      <c r="Y5581" t="s">
        <v>8279</v>
      </c>
      <c r="AA5581">
        <v>34.041600000000003</v>
      </c>
      <c r="AB5581">
        <v>-118.244</v>
      </c>
      <c r="AC5581">
        <f t="shared" si="87"/>
        <v>0</v>
      </c>
    </row>
    <row r="5582" spans="1:29" x14ac:dyDescent="0.35">
      <c r="A5582">
        <v>200917911</v>
      </c>
      <c r="B5582" s="1">
        <v>44166</v>
      </c>
      <c r="C5582" s="1">
        <v>44155</v>
      </c>
      <c r="D5582">
        <v>1900</v>
      </c>
      <c r="E5582">
        <v>9</v>
      </c>
      <c r="F5582" t="s">
        <v>49</v>
      </c>
      <c r="G5582">
        <v>926</v>
      </c>
      <c r="H5582">
        <v>1</v>
      </c>
      <c r="I5582">
        <v>330</v>
      </c>
      <c r="J5582" t="s">
        <v>37</v>
      </c>
      <c r="K5582" t="s">
        <v>8280</v>
      </c>
      <c r="L5582">
        <v>30</v>
      </c>
      <c r="M5582" t="s">
        <v>30</v>
      </c>
      <c r="N5582" t="s">
        <v>95</v>
      </c>
      <c r="O5582">
        <v>101</v>
      </c>
      <c r="P5582" t="s">
        <v>32</v>
      </c>
      <c r="S5582" t="s">
        <v>40</v>
      </c>
      <c r="T5582" t="s">
        <v>41</v>
      </c>
      <c r="U5582">
        <v>330</v>
      </c>
      <c r="Y5582" t="s">
        <v>8281</v>
      </c>
      <c r="AA5582">
        <v>34.187600000000003</v>
      </c>
      <c r="AB5582">
        <v>-118.4422</v>
      </c>
      <c r="AC5582">
        <f t="shared" si="87"/>
        <v>0</v>
      </c>
    </row>
    <row r="5583" spans="1:29" x14ac:dyDescent="0.35">
      <c r="A5583">
        <v>200306585</v>
      </c>
      <c r="B5583" s="1">
        <v>43874</v>
      </c>
      <c r="C5583" s="1">
        <v>43874</v>
      </c>
      <c r="D5583">
        <v>1100</v>
      </c>
      <c r="E5583">
        <v>3</v>
      </c>
      <c r="F5583" t="s">
        <v>43</v>
      </c>
      <c r="G5583">
        <v>331</v>
      </c>
      <c r="H5583">
        <v>1</v>
      </c>
      <c r="I5583">
        <v>510</v>
      </c>
      <c r="J5583" t="s">
        <v>29</v>
      </c>
      <c r="L5583">
        <v>0</v>
      </c>
      <c r="O5583">
        <v>101</v>
      </c>
      <c r="P5583" t="s">
        <v>32</v>
      </c>
      <c r="S5583" t="s">
        <v>40</v>
      </c>
      <c r="T5583" t="s">
        <v>41</v>
      </c>
      <c r="U5583">
        <v>510</v>
      </c>
      <c r="Y5583" t="s">
        <v>2081</v>
      </c>
      <c r="Z5583" t="s">
        <v>8282</v>
      </c>
      <c r="AA5583">
        <v>34.025599999999997</v>
      </c>
      <c r="AB5583">
        <v>-118.3484</v>
      </c>
      <c r="AC5583">
        <f t="shared" si="87"/>
        <v>0</v>
      </c>
    </row>
    <row r="5584" spans="1:29" x14ac:dyDescent="0.35">
      <c r="A5584">
        <v>201306583</v>
      </c>
      <c r="B5584" s="1">
        <v>43877</v>
      </c>
      <c r="C5584" s="1">
        <v>43876</v>
      </c>
      <c r="D5584">
        <v>2200</v>
      </c>
      <c r="E5584">
        <v>13</v>
      </c>
      <c r="F5584" t="s">
        <v>62</v>
      </c>
      <c r="G5584">
        <v>1343</v>
      </c>
      <c r="H5584">
        <v>1</v>
      </c>
      <c r="I5584">
        <v>510</v>
      </c>
      <c r="J5584" t="s">
        <v>29</v>
      </c>
      <c r="L5584">
        <v>0</v>
      </c>
      <c r="O5584">
        <v>101</v>
      </c>
      <c r="P5584" t="s">
        <v>32</v>
      </c>
      <c r="S5584" t="s">
        <v>40</v>
      </c>
      <c r="T5584" t="s">
        <v>41</v>
      </c>
      <c r="U5584">
        <v>510</v>
      </c>
      <c r="Y5584" t="s">
        <v>8283</v>
      </c>
      <c r="AA5584">
        <v>34.010100000000001</v>
      </c>
      <c r="AB5584">
        <v>-118.26139999999999</v>
      </c>
      <c r="AC5584">
        <f t="shared" si="87"/>
        <v>0</v>
      </c>
    </row>
    <row r="5585" spans="1:29" x14ac:dyDescent="0.35">
      <c r="A5585">
        <v>200116897</v>
      </c>
      <c r="B5585" s="1">
        <v>44067</v>
      </c>
      <c r="C5585" s="1">
        <v>44064</v>
      </c>
      <c r="D5585">
        <v>1400</v>
      </c>
      <c r="E5585">
        <v>1</v>
      </c>
      <c r="F5585" t="s">
        <v>36</v>
      </c>
      <c r="G5585">
        <v>144</v>
      </c>
      <c r="H5585">
        <v>2</v>
      </c>
      <c r="I5585">
        <v>740</v>
      </c>
      <c r="J5585" t="s">
        <v>224</v>
      </c>
      <c r="K5585" t="s">
        <v>8284</v>
      </c>
      <c r="L5585">
        <v>28</v>
      </c>
      <c r="M5585" t="s">
        <v>94</v>
      </c>
      <c r="N5585" t="s">
        <v>163</v>
      </c>
      <c r="O5585">
        <v>502</v>
      </c>
      <c r="P5585" t="s">
        <v>47</v>
      </c>
      <c r="S5585" t="s">
        <v>40</v>
      </c>
      <c r="T5585" t="s">
        <v>41</v>
      </c>
      <c r="U5585">
        <v>740</v>
      </c>
      <c r="Y5585" t="s">
        <v>3337</v>
      </c>
      <c r="AA5585">
        <v>34.047800000000002</v>
      </c>
      <c r="AB5585">
        <v>-118.2484</v>
      </c>
      <c r="AC5585">
        <f t="shared" si="87"/>
        <v>0</v>
      </c>
    </row>
    <row r="5586" spans="1:29" x14ac:dyDescent="0.35">
      <c r="A5586">
        <v>201113986</v>
      </c>
      <c r="B5586" s="1">
        <v>44099</v>
      </c>
      <c r="C5586" s="1">
        <v>44095</v>
      </c>
      <c r="D5586">
        <v>30</v>
      </c>
      <c r="E5586">
        <v>11</v>
      </c>
      <c r="F5586" t="s">
        <v>64</v>
      </c>
      <c r="G5586">
        <v>1118</v>
      </c>
      <c r="H5586">
        <v>2</v>
      </c>
      <c r="I5586">
        <v>626</v>
      </c>
      <c r="J5586" t="s">
        <v>141</v>
      </c>
      <c r="K5586" t="s">
        <v>8285</v>
      </c>
      <c r="L5586">
        <v>25</v>
      </c>
      <c r="M5586" t="s">
        <v>94</v>
      </c>
      <c r="N5586" t="s">
        <v>73</v>
      </c>
      <c r="O5586">
        <v>502</v>
      </c>
      <c r="P5586" t="s">
        <v>47</v>
      </c>
      <c r="Q5586">
        <v>400</v>
      </c>
      <c r="R5586" t="s">
        <v>143</v>
      </c>
      <c r="S5586" t="s">
        <v>33</v>
      </c>
      <c r="T5586" t="s">
        <v>34</v>
      </c>
      <c r="U5586">
        <v>626</v>
      </c>
      <c r="Y5586" t="s">
        <v>8286</v>
      </c>
      <c r="AA5586">
        <v>34.1128</v>
      </c>
      <c r="AB5586">
        <v>-118.19240000000001</v>
      </c>
      <c r="AC5586">
        <f t="shared" si="87"/>
        <v>1</v>
      </c>
    </row>
    <row r="5587" spans="1:29" x14ac:dyDescent="0.35">
      <c r="A5587">
        <v>200715171</v>
      </c>
      <c r="B5587" s="1">
        <v>44125</v>
      </c>
      <c r="C5587" s="1">
        <v>44125</v>
      </c>
      <c r="D5587">
        <v>430</v>
      </c>
      <c r="E5587">
        <v>7</v>
      </c>
      <c r="F5587" t="s">
        <v>28</v>
      </c>
      <c r="G5587">
        <v>701</v>
      </c>
      <c r="H5587">
        <v>2</v>
      </c>
      <c r="I5587">
        <v>740</v>
      </c>
      <c r="J5587" t="s">
        <v>224</v>
      </c>
      <c r="K5587">
        <v>329</v>
      </c>
      <c r="L5587">
        <v>0</v>
      </c>
      <c r="M5587" t="s">
        <v>30</v>
      </c>
      <c r="N5587" t="s">
        <v>31</v>
      </c>
      <c r="O5587">
        <v>203</v>
      </c>
      <c r="P5587" t="s">
        <v>101</v>
      </c>
      <c r="S5587" t="s">
        <v>40</v>
      </c>
      <c r="T5587" t="s">
        <v>41</v>
      </c>
      <c r="U5587">
        <v>740</v>
      </c>
      <c r="Y5587" t="s">
        <v>8287</v>
      </c>
      <c r="AA5587">
        <v>34.083799999999997</v>
      </c>
      <c r="AB5587">
        <v>-118.3648</v>
      </c>
      <c r="AC5587">
        <f t="shared" si="87"/>
        <v>0</v>
      </c>
    </row>
    <row r="5588" spans="1:29" x14ac:dyDescent="0.35">
      <c r="A5588">
        <v>201306753</v>
      </c>
      <c r="B5588" s="1">
        <v>43880</v>
      </c>
      <c r="C5588" s="1">
        <v>43880</v>
      </c>
      <c r="D5588">
        <v>1330</v>
      </c>
      <c r="E5588">
        <v>13</v>
      </c>
      <c r="F5588" t="s">
        <v>62</v>
      </c>
      <c r="G5588">
        <v>1342</v>
      </c>
      <c r="H5588">
        <v>1</v>
      </c>
      <c r="I5588">
        <v>230</v>
      </c>
      <c r="J5588" t="s">
        <v>161</v>
      </c>
      <c r="K5588" t="s">
        <v>8288</v>
      </c>
      <c r="L5588">
        <v>15</v>
      </c>
      <c r="M5588" t="s">
        <v>30</v>
      </c>
      <c r="N5588" t="s">
        <v>95</v>
      </c>
      <c r="O5588">
        <v>101</v>
      </c>
      <c r="P5588" t="s">
        <v>32</v>
      </c>
      <c r="Q5588">
        <v>109</v>
      </c>
      <c r="R5588" t="s">
        <v>265</v>
      </c>
      <c r="S5588" t="s">
        <v>33</v>
      </c>
      <c r="T5588" t="s">
        <v>34</v>
      </c>
      <c r="U5588">
        <v>230</v>
      </c>
      <c r="V5588">
        <v>998</v>
      </c>
      <c r="Y5588" t="s">
        <v>1483</v>
      </c>
      <c r="Z5588" t="s">
        <v>8289</v>
      </c>
      <c r="AA5588">
        <v>34.014600000000002</v>
      </c>
      <c r="AB5588">
        <v>-118.26909999999999</v>
      </c>
      <c r="AC5588">
        <f t="shared" si="87"/>
        <v>1</v>
      </c>
    </row>
    <row r="5589" spans="1:29" x14ac:dyDescent="0.35">
      <c r="A5589">
        <v>200812275</v>
      </c>
      <c r="B5589" s="1">
        <v>44036</v>
      </c>
      <c r="C5589" s="1">
        <v>44036</v>
      </c>
      <c r="D5589">
        <v>1545</v>
      </c>
      <c r="E5589">
        <v>8</v>
      </c>
      <c r="F5589" t="s">
        <v>109</v>
      </c>
      <c r="G5589">
        <v>892</v>
      </c>
      <c r="H5589">
        <v>1</v>
      </c>
      <c r="I5589">
        <v>480</v>
      </c>
      <c r="J5589" t="s">
        <v>44</v>
      </c>
      <c r="K5589" t="s">
        <v>8290</v>
      </c>
      <c r="L5589">
        <v>31</v>
      </c>
      <c r="M5589" t="s">
        <v>30</v>
      </c>
      <c r="N5589" t="s">
        <v>73</v>
      </c>
      <c r="O5589">
        <v>108</v>
      </c>
      <c r="P5589" t="s">
        <v>105</v>
      </c>
      <c r="S5589" t="s">
        <v>40</v>
      </c>
      <c r="T5589" t="s">
        <v>41</v>
      </c>
      <c r="U5589">
        <v>480</v>
      </c>
      <c r="Y5589" t="s">
        <v>3645</v>
      </c>
      <c r="AA5589">
        <v>34.034599999999998</v>
      </c>
      <c r="AB5589">
        <v>-118.43810000000001</v>
      </c>
      <c r="AC5589">
        <f t="shared" si="87"/>
        <v>0</v>
      </c>
    </row>
    <row r="5590" spans="1:29" x14ac:dyDescent="0.35">
      <c r="A5590">
        <v>200413724</v>
      </c>
      <c r="B5590" s="1">
        <v>44116</v>
      </c>
      <c r="C5590" s="1">
        <v>44116</v>
      </c>
      <c r="D5590">
        <v>800</v>
      </c>
      <c r="E5590">
        <v>4</v>
      </c>
      <c r="F5590" t="s">
        <v>54</v>
      </c>
      <c r="G5590">
        <v>422</v>
      </c>
      <c r="H5590">
        <v>1</v>
      </c>
      <c r="I5590">
        <v>510</v>
      </c>
      <c r="J5590" t="s">
        <v>29</v>
      </c>
      <c r="L5590">
        <v>0</v>
      </c>
      <c r="O5590">
        <v>101</v>
      </c>
      <c r="P5590" t="s">
        <v>32</v>
      </c>
      <c r="S5590" t="s">
        <v>40</v>
      </c>
      <c r="T5590" t="s">
        <v>41</v>
      </c>
      <c r="U5590">
        <v>510</v>
      </c>
      <c r="Y5590" t="s">
        <v>8291</v>
      </c>
      <c r="AA5590">
        <v>34.070700000000002</v>
      </c>
      <c r="AB5590">
        <v>-118.2103</v>
      </c>
      <c r="AC5590">
        <f t="shared" si="87"/>
        <v>0</v>
      </c>
    </row>
    <row r="5591" spans="1:29" x14ac:dyDescent="0.35">
      <c r="A5591">
        <v>200916022</v>
      </c>
      <c r="B5591" s="1">
        <v>44121</v>
      </c>
      <c r="C5591" s="1">
        <v>44120</v>
      </c>
      <c r="D5591">
        <v>2040</v>
      </c>
      <c r="E5591">
        <v>9</v>
      </c>
      <c r="F5591" t="s">
        <v>49</v>
      </c>
      <c r="G5591">
        <v>941</v>
      </c>
      <c r="H5591">
        <v>2</v>
      </c>
      <c r="I5591">
        <v>745</v>
      </c>
      <c r="J5591" t="s">
        <v>139</v>
      </c>
      <c r="K5591">
        <v>329</v>
      </c>
      <c r="L5591">
        <v>44</v>
      </c>
      <c r="M5591" t="s">
        <v>30</v>
      </c>
      <c r="N5591" t="s">
        <v>73</v>
      </c>
      <c r="O5591">
        <v>501</v>
      </c>
      <c r="P5591" t="s">
        <v>164</v>
      </c>
      <c r="S5591" t="s">
        <v>40</v>
      </c>
      <c r="T5591" t="s">
        <v>41</v>
      </c>
      <c r="U5591">
        <v>745</v>
      </c>
      <c r="Y5591" t="s">
        <v>8292</v>
      </c>
      <c r="AA5591">
        <v>34.175699999999999</v>
      </c>
      <c r="AB5591">
        <v>-118.4607</v>
      </c>
      <c r="AC5591">
        <f t="shared" si="87"/>
        <v>0</v>
      </c>
    </row>
    <row r="5592" spans="1:29" x14ac:dyDescent="0.35">
      <c r="A5592">
        <v>200218975</v>
      </c>
      <c r="B5592" s="1">
        <v>44190</v>
      </c>
      <c r="C5592" s="1">
        <v>44190</v>
      </c>
      <c r="D5592">
        <v>30</v>
      </c>
      <c r="E5592">
        <v>2</v>
      </c>
      <c r="F5592" t="s">
        <v>56</v>
      </c>
      <c r="G5592">
        <v>247</v>
      </c>
      <c r="H5592">
        <v>2</v>
      </c>
      <c r="I5592">
        <v>740</v>
      </c>
      <c r="J5592" t="s">
        <v>224</v>
      </c>
      <c r="K5592" t="s">
        <v>560</v>
      </c>
      <c r="L5592">
        <v>0</v>
      </c>
      <c r="M5592" t="s">
        <v>46</v>
      </c>
      <c r="N5592" t="s">
        <v>46</v>
      </c>
      <c r="O5592">
        <v>222</v>
      </c>
      <c r="P5592" t="s">
        <v>1095</v>
      </c>
      <c r="Q5592">
        <v>312</v>
      </c>
      <c r="R5592" t="s">
        <v>717</v>
      </c>
      <c r="S5592" t="s">
        <v>33</v>
      </c>
      <c r="T5592" t="s">
        <v>34</v>
      </c>
      <c r="U5592">
        <v>740</v>
      </c>
      <c r="V5592">
        <v>998</v>
      </c>
      <c r="Y5592" t="s">
        <v>8293</v>
      </c>
      <c r="AA5592">
        <v>34.061300000000003</v>
      </c>
      <c r="AB5592">
        <v>-118.2689</v>
      </c>
      <c r="AC5592">
        <f t="shared" si="87"/>
        <v>1</v>
      </c>
    </row>
    <row r="5593" spans="1:29" x14ac:dyDescent="0.35">
      <c r="A5593">
        <v>200316112</v>
      </c>
      <c r="B5593" s="1">
        <v>44064</v>
      </c>
      <c r="C5593" s="1">
        <v>44056</v>
      </c>
      <c r="D5593">
        <v>1730</v>
      </c>
      <c r="E5593">
        <v>3</v>
      </c>
      <c r="F5593" t="s">
        <v>43</v>
      </c>
      <c r="G5593">
        <v>397</v>
      </c>
      <c r="H5593">
        <v>1</v>
      </c>
      <c r="I5593">
        <v>440</v>
      </c>
      <c r="J5593" t="s">
        <v>213</v>
      </c>
      <c r="K5593" t="s">
        <v>8294</v>
      </c>
      <c r="L5593">
        <v>69</v>
      </c>
      <c r="M5593" t="s">
        <v>94</v>
      </c>
      <c r="N5593" t="s">
        <v>163</v>
      </c>
      <c r="O5593">
        <v>501</v>
      </c>
      <c r="P5593" t="s">
        <v>164</v>
      </c>
      <c r="S5593" t="s">
        <v>84</v>
      </c>
      <c r="T5593" t="s">
        <v>85</v>
      </c>
      <c r="U5593">
        <v>440</v>
      </c>
      <c r="Y5593" t="s">
        <v>7897</v>
      </c>
      <c r="AA5593">
        <v>34.010300000000001</v>
      </c>
      <c r="AB5593">
        <v>-118.3023</v>
      </c>
      <c r="AC5593">
        <f t="shared" si="87"/>
        <v>0</v>
      </c>
    </row>
    <row r="5594" spans="1:29" x14ac:dyDescent="0.35">
      <c r="A5594">
        <v>200910505</v>
      </c>
      <c r="B5594" s="1">
        <v>43986</v>
      </c>
      <c r="C5594" s="1">
        <v>43982</v>
      </c>
      <c r="D5594">
        <v>2055</v>
      </c>
      <c r="E5594">
        <v>9</v>
      </c>
      <c r="F5594" t="s">
        <v>49</v>
      </c>
      <c r="G5594">
        <v>969</v>
      </c>
      <c r="H5594">
        <v>2</v>
      </c>
      <c r="I5594">
        <v>354</v>
      </c>
      <c r="J5594" t="s">
        <v>167</v>
      </c>
      <c r="K5594" t="s">
        <v>683</v>
      </c>
      <c r="L5594">
        <v>40</v>
      </c>
      <c r="M5594" t="s">
        <v>30</v>
      </c>
      <c r="N5594" t="s">
        <v>73</v>
      </c>
      <c r="O5594">
        <v>501</v>
      </c>
      <c r="P5594" t="s">
        <v>164</v>
      </c>
      <c r="S5594" t="s">
        <v>40</v>
      </c>
      <c r="T5594" t="s">
        <v>41</v>
      </c>
      <c r="U5594">
        <v>354</v>
      </c>
      <c r="Y5594" t="s">
        <v>8295</v>
      </c>
      <c r="AA5594">
        <v>34.157600000000002</v>
      </c>
      <c r="AB5594">
        <v>-118.4074</v>
      </c>
      <c r="AC5594">
        <f t="shared" si="87"/>
        <v>0</v>
      </c>
    </row>
    <row r="5595" spans="1:29" x14ac:dyDescent="0.35">
      <c r="A5595">
        <v>201013425</v>
      </c>
      <c r="B5595" s="1">
        <v>44098</v>
      </c>
      <c r="C5595" s="1">
        <v>44098</v>
      </c>
      <c r="D5595">
        <v>1640</v>
      </c>
      <c r="E5595">
        <v>10</v>
      </c>
      <c r="F5595" t="s">
        <v>103</v>
      </c>
      <c r="G5595">
        <v>1025</v>
      </c>
      <c r="H5595">
        <v>2</v>
      </c>
      <c r="I5595">
        <v>626</v>
      </c>
      <c r="J5595" t="s">
        <v>141</v>
      </c>
      <c r="K5595" t="s">
        <v>8296</v>
      </c>
      <c r="L5595">
        <v>22</v>
      </c>
      <c r="M5595" t="s">
        <v>94</v>
      </c>
      <c r="N5595" t="s">
        <v>95</v>
      </c>
      <c r="O5595">
        <v>108</v>
      </c>
      <c r="P5595" t="s">
        <v>105</v>
      </c>
      <c r="Q5595">
        <v>400</v>
      </c>
      <c r="R5595" t="s">
        <v>143</v>
      </c>
      <c r="S5595" t="s">
        <v>84</v>
      </c>
      <c r="T5595" t="s">
        <v>85</v>
      </c>
      <c r="U5595">
        <v>626</v>
      </c>
      <c r="Y5595" t="s">
        <v>7241</v>
      </c>
      <c r="AA5595">
        <v>34.201099999999997</v>
      </c>
      <c r="AB5595">
        <v>-118.5299</v>
      </c>
      <c r="AC5595">
        <f t="shared" si="87"/>
        <v>0</v>
      </c>
    </row>
    <row r="5596" spans="1:29" x14ac:dyDescent="0.35">
      <c r="A5596">
        <v>201223522</v>
      </c>
      <c r="B5596" s="1">
        <v>44133</v>
      </c>
      <c r="C5596" s="1">
        <v>44132</v>
      </c>
      <c r="D5596">
        <v>1900</v>
      </c>
      <c r="E5596">
        <v>12</v>
      </c>
      <c r="F5596" t="s">
        <v>68</v>
      </c>
      <c r="G5596">
        <v>1218</v>
      </c>
      <c r="H5596">
        <v>2</v>
      </c>
      <c r="I5596">
        <v>910</v>
      </c>
      <c r="J5596" t="s">
        <v>3278</v>
      </c>
      <c r="K5596" t="s">
        <v>8297</v>
      </c>
      <c r="L5596">
        <v>25</v>
      </c>
      <c r="M5596" t="s">
        <v>94</v>
      </c>
      <c r="N5596" t="s">
        <v>163</v>
      </c>
      <c r="O5596">
        <v>101</v>
      </c>
      <c r="P5596" t="s">
        <v>32</v>
      </c>
      <c r="Q5596">
        <v>400</v>
      </c>
      <c r="R5596" t="s">
        <v>143</v>
      </c>
      <c r="S5596" t="s">
        <v>40</v>
      </c>
      <c r="T5596" t="s">
        <v>41</v>
      </c>
      <c r="U5596">
        <v>910</v>
      </c>
      <c r="Y5596" t="s">
        <v>4203</v>
      </c>
      <c r="Z5596" t="s">
        <v>866</v>
      </c>
      <c r="AA5596">
        <v>33.993299999999998</v>
      </c>
      <c r="AB5596">
        <v>-118.28270000000001</v>
      </c>
      <c r="AC5596">
        <f t="shared" si="87"/>
        <v>0</v>
      </c>
    </row>
    <row r="5597" spans="1:29" x14ac:dyDescent="0.35">
      <c r="A5597">
        <v>200405403</v>
      </c>
      <c r="B5597" s="1">
        <v>43866</v>
      </c>
      <c r="C5597" s="1">
        <v>43835</v>
      </c>
      <c r="D5597">
        <v>1200</v>
      </c>
      <c r="E5597">
        <v>4</v>
      </c>
      <c r="F5597" t="s">
        <v>54</v>
      </c>
      <c r="G5597">
        <v>478</v>
      </c>
      <c r="H5597">
        <v>2</v>
      </c>
      <c r="I5597">
        <v>627</v>
      </c>
      <c r="J5597" t="s">
        <v>616</v>
      </c>
      <c r="K5597" t="s">
        <v>8298</v>
      </c>
      <c r="L5597">
        <v>9</v>
      </c>
      <c r="M5597" t="s">
        <v>30</v>
      </c>
      <c r="N5597" t="s">
        <v>95</v>
      </c>
      <c r="O5597">
        <v>704</v>
      </c>
      <c r="P5597" t="s">
        <v>1204</v>
      </c>
      <c r="Q5597">
        <v>400</v>
      </c>
      <c r="R5597" t="s">
        <v>143</v>
      </c>
      <c r="S5597" t="s">
        <v>33</v>
      </c>
      <c r="T5597" t="s">
        <v>34</v>
      </c>
      <c r="U5597">
        <v>627</v>
      </c>
      <c r="Y5597" t="s">
        <v>8299</v>
      </c>
      <c r="AA5597">
        <v>34.025700000000001</v>
      </c>
      <c r="AB5597">
        <v>-118.20229999999999</v>
      </c>
      <c r="AC5597">
        <f t="shared" si="87"/>
        <v>1</v>
      </c>
    </row>
    <row r="5598" spans="1:29" x14ac:dyDescent="0.35">
      <c r="A5598">
        <v>200813369</v>
      </c>
      <c r="B5598" s="1">
        <v>44069</v>
      </c>
      <c r="C5598" s="1">
        <v>44068</v>
      </c>
      <c r="D5598">
        <v>1710</v>
      </c>
      <c r="E5598">
        <v>8</v>
      </c>
      <c r="F5598" t="s">
        <v>109</v>
      </c>
      <c r="G5598">
        <v>847</v>
      </c>
      <c r="H5598">
        <v>1</v>
      </c>
      <c r="I5598">
        <v>310</v>
      </c>
      <c r="J5598" t="s">
        <v>71</v>
      </c>
      <c r="K5598" t="s">
        <v>8300</v>
      </c>
      <c r="L5598">
        <v>40</v>
      </c>
      <c r="M5598" t="s">
        <v>30</v>
      </c>
      <c r="N5598" t="s">
        <v>73</v>
      </c>
      <c r="O5598">
        <v>118</v>
      </c>
      <c r="P5598" t="s">
        <v>858</v>
      </c>
      <c r="S5598" t="s">
        <v>40</v>
      </c>
      <c r="T5598" t="s">
        <v>41</v>
      </c>
      <c r="U5598">
        <v>310</v>
      </c>
      <c r="Y5598" t="s">
        <v>8301</v>
      </c>
      <c r="AA5598">
        <v>34.048000000000002</v>
      </c>
      <c r="AB5598">
        <v>-118.4199</v>
      </c>
      <c r="AC5598">
        <f t="shared" si="87"/>
        <v>0</v>
      </c>
    </row>
    <row r="5599" spans="1:29" x14ac:dyDescent="0.35">
      <c r="A5599">
        <v>200311618</v>
      </c>
      <c r="B5599" s="1">
        <v>43971</v>
      </c>
      <c r="C5599" s="1">
        <v>43971</v>
      </c>
      <c r="D5599">
        <v>800</v>
      </c>
      <c r="E5599">
        <v>3</v>
      </c>
      <c r="F5599" t="s">
        <v>43</v>
      </c>
      <c r="G5599">
        <v>316</v>
      </c>
      <c r="H5599">
        <v>1</v>
      </c>
      <c r="I5599">
        <v>510</v>
      </c>
      <c r="J5599" t="s">
        <v>29</v>
      </c>
      <c r="L5599">
        <v>0</v>
      </c>
      <c r="O5599">
        <v>101</v>
      </c>
      <c r="P5599" t="s">
        <v>32</v>
      </c>
      <c r="S5599" t="s">
        <v>40</v>
      </c>
      <c r="T5599" t="s">
        <v>41</v>
      </c>
      <c r="U5599">
        <v>510</v>
      </c>
      <c r="Y5599" t="s">
        <v>8302</v>
      </c>
      <c r="AA5599">
        <v>34.035499999999999</v>
      </c>
      <c r="AB5599">
        <v>-118.3058</v>
      </c>
      <c r="AC5599">
        <f t="shared" si="87"/>
        <v>0</v>
      </c>
    </row>
    <row r="5600" spans="1:29" x14ac:dyDescent="0.35">
      <c r="A5600">
        <v>201107040</v>
      </c>
      <c r="B5600" s="1">
        <v>43898</v>
      </c>
      <c r="C5600" s="1">
        <v>43897</v>
      </c>
      <c r="D5600">
        <v>2330</v>
      </c>
      <c r="E5600">
        <v>11</v>
      </c>
      <c r="F5600" t="s">
        <v>64</v>
      </c>
      <c r="G5600">
        <v>1142</v>
      </c>
      <c r="H5600">
        <v>2</v>
      </c>
      <c r="I5600">
        <v>740</v>
      </c>
      <c r="J5600" t="s">
        <v>224</v>
      </c>
      <c r="K5600">
        <v>329</v>
      </c>
      <c r="L5600">
        <v>21</v>
      </c>
      <c r="M5600" t="s">
        <v>94</v>
      </c>
      <c r="N5600" t="s">
        <v>73</v>
      </c>
      <c r="O5600">
        <v>104</v>
      </c>
      <c r="P5600" t="s">
        <v>201</v>
      </c>
      <c r="S5600" t="s">
        <v>84</v>
      </c>
      <c r="T5600" t="s">
        <v>85</v>
      </c>
      <c r="U5600">
        <v>740</v>
      </c>
      <c r="Y5600" t="s">
        <v>8303</v>
      </c>
      <c r="AA5600">
        <v>34.11</v>
      </c>
      <c r="AB5600">
        <v>-118.2882</v>
      </c>
      <c r="AC5600">
        <f t="shared" si="87"/>
        <v>0</v>
      </c>
    </row>
    <row r="5601" spans="1:29" x14ac:dyDescent="0.35">
      <c r="A5601">
        <v>201109904</v>
      </c>
      <c r="B5601" s="1">
        <v>43980</v>
      </c>
      <c r="C5601" s="1">
        <v>43976</v>
      </c>
      <c r="D5601">
        <v>800</v>
      </c>
      <c r="E5601">
        <v>11</v>
      </c>
      <c r="F5601" t="s">
        <v>64</v>
      </c>
      <c r="G5601">
        <v>1143</v>
      </c>
      <c r="H5601">
        <v>1</v>
      </c>
      <c r="I5601">
        <v>510</v>
      </c>
      <c r="J5601" t="s">
        <v>29</v>
      </c>
      <c r="L5601">
        <v>0</v>
      </c>
      <c r="O5601">
        <v>101</v>
      </c>
      <c r="P5601" t="s">
        <v>32</v>
      </c>
      <c r="S5601" t="s">
        <v>40</v>
      </c>
      <c r="T5601" t="s">
        <v>41</v>
      </c>
      <c r="U5601">
        <v>510</v>
      </c>
      <c r="Y5601" t="s">
        <v>193</v>
      </c>
      <c r="AA5601">
        <v>34.1053</v>
      </c>
      <c r="AB5601">
        <v>-118.27849999999999</v>
      </c>
      <c r="AC5601">
        <f t="shared" si="87"/>
        <v>0</v>
      </c>
    </row>
    <row r="5602" spans="1:29" x14ac:dyDescent="0.35">
      <c r="A5602">
        <v>200400966</v>
      </c>
      <c r="B5602" s="1">
        <v>44044</v>
      </c>
      <c r="C5602" s="1">
        <v>44044</v>
      </c>
      <c r="D5602">
        <v>900</v>
      </c>
      <c r="E5602">
        <v>4</v>
      </c>
      <c r="F5602" t="s">
        <v>54</v>
      </c>
      <c r="G5602">
        <v>423</v>
      </c>
      <c r="H5602">
        <v>2</v>
      </c>
      <c r="I5602">
        <v>740</v>
      </c>
      <c r="J5602" t="s">
        <v>224</v>
      </c>
      <c r="K5602" t="s">
        <v>8304</v>
      </c>
      <c r="L5602">
        <v>34</v>
      </c>
      <c r="M5602" t="s">
        <v>30</v>
      </c>
      <c r="N5602" t="s">
        <v>95</v>
      </c>
      <c r="O5602">
        <v>108</v>
      </c>
      <c r="P5602" t="s">
        <v>105</v>
      </c>
      <c r="S5602" t="s">
        <v>40</v>
      </c>
      <c r="T5602" t="s">
        <v>41</v>
      </c>
      <c r="U5602">
        <v>740</v>
      </c>
      <c r="V5602">
        <v>998</v>
      </c>
      <c r="Y5602" t="s">
        <v>8305</v>
      </c>
      <c r="AA5602">
        <v>34.061799999999998</v>
      </c>
      <c r="AB5602">
        <v>-118.2127</v>
      </c>
      <c r="AC5602">
        <f t="shared" si="87"/>
        <v>0</v>
      </c>
    </row>
    <row r="5603" spans="1:29" x14ac:dyDescent="0.35">
      <c r="A5603">
        <v>200412398</v>
      </c>
      <c r="B5603" s="1">
        <v>44076</v>
      </c>
      <c r="C5603" s="1">
        <v>44052</v>
      </c>
      <c r="D5603">
        <v>2355</v>
      </c>
      <c r="E5603">
        <v>4</v>
      </c>
      <c r="F5603" t="s">
        <v>54</v>
      </c>
      <c r="G5603">
        <v>412</v>
      </c>
      <c r="H5603">
        <v>1</v>
      </c>
      <c r="I5603">
        <v>440</v>
      </c>
      <c r="J5603" t="s">
        <v>213</v>
      </c>
      <c r="K5603">
        <v>344</v>
      </c>
      <c r="L5603">
        <v>42</v>
      </c>
      <c r="M5603" t="s">
        <v>94</v>
      </c>
      <c r="N5603" t="s">
        <v>73</v>
      </c>
      <c r="O5603">
        <v>502</v>
      </c>
      <c r="P5603" t="s">
        <v>47</v>
      </c>
      <c r="S5603" t="s">
        <v>40</v>
      </c>
      <c r="T5603" t="s">
        <v>41</v>
      </c>
      <c r="U5603">
        <v>440</v>
      </c>
      <c r="Y5603" t="s">
        <v>969</v>
      </c>
      <c r="AA5603">
        <v>34.078000000000003</v>
      </c>
      <c r="AB5603">
        <v>-118.21810000000001</v>
      </c>
      <c r="AC5603">
        <f t="shared" si="87"/>
        <v>0</v>
      </c>
    </row>
    <row r="5604" spans="1:29" x14ac:dyDescent="0.35">
      <c r="A5604">
        <v>201113405</v>
      </c>
      <c r="B5604" s="1">
        <v>44083</v>
      </c>
      <c r="C5604" s="1">
        <v>44082</v>
      </c>
      <c r="D5604">
        <v>1820</v>
      </c>
      <c r="E5604">
        <v>11</v>
      </c>
      <c r="F5604" t="s">
        <v>64</v>
      </c>
      <c r="G5604">
        <v>1123</v>
      </c>
      <c r="H5604">
        <v>2</v>
      </c>
      <c r="I5604">
        <v>624</v>
      </c>
      <c r="J5604" t="s">
        <v>171</v>
      </c>
      <c r="K5604" t="s">
        <v>8306</v>
      </c>
      <c r="L5604">
        <v>29</v>
      </c>
      <c r="M5604" t="s">
        <v>30</v>
      </c>
      <c r="N5604" t="s">
        <v>95</v>
      </c>
      <c r="O5604">
        <v>501</v>
      </c>
      <c r="P5604" t="s">
        <v>164</v>
      </c>
      <c r="Q5604">
        <v>400</v>
      </c>
      <c r="R5604" t="s">
        <v>143</v>
      </c>
      <c r="S5604" t="s">
        <v>84</v>
      </c>
      <c r="T5604" t="s">
        <v>85</v>
      </c>
      <c r="U5604">
        <v>624</v>
      </c>
      <c r="Y5604" t="s">
        <v>8307</v>
      </c>
      <c r="AA5604">
        <v>34.118699999999997</v>
      </c>
      <c r="AB5604">
        <v>-118.2604</v>
      </c>
      <c r="AC5604">
        <f t="shared" si="87"/>
        <v>0</v>
      </c>
    </row>
    <row r="5605" spans="1:29" x14ac:dyDescent="0.35">
      <c r="A5605">
        <v>201214768</v>
      </c>
      <c r="B5605" s="1">
        <v>43998</v>
      </c>
      <c r="C5605" s="1">
        <v>43998</v>
      </c>
      <c r="D5605">
        <v>20</v>
      </c>
      <c r="E5605">
        <v>12</v>
      </c>
      <c r="F5605" t="s">
        <v>68</v>
      </c>
      <c r="G5605">
        <v>1257</v>
      </c>
      <c r="H5605">
        <v>2</v>
      </c>
      <c r="I5605">
        <v>624</v>
      </c>
      <c r="J5605" t="s">
        <v>171</v>
      </c>
      <c r="K5605" t="s">
        <v>8308</v>
      </c>
      <c r="L5605">
        <v>32</v>
      </c>
      <c r="M5605" t="s">
        <v>94</v>
      </c>
      <c r="N5605" t="s">
        <v>73</v>
      </c>
      <c r="O5605">
        <v>501</v>
      </c>
      <c r="P5605" t="s">
        <v>164</v>
      </c>
      <c r="Q5605">
        <v>400</v>
      </c>
      <c r="R5605" t="s">
        <v>143</v>
      </c>
      <c r="S5605" t="s">
        <v>33</v>
      </c>
      <c r="T5605" t="s">
        <v>34</v>
      </c>
      <c r="U5605">
        <v>624</v>
      </c>
      <c r="Y5605" t="s">
        <v>2390</v>
      </c>
      <c r="AA5605">
        <v>33.970799999999997</v>
      </c>
      <c r="AB5605">
        <v>-118.28879999999999</v>
      </c>
      <c r="AC5605">
        <f t="shared" si="87"/>
        <v>1</v>
      </c>
    </row>
    <row r="5606" spans="1:29" x14ac:dyDescent="0.35">
      <c r="A5606">
        <v>200714334</v>
      </c>
      <c r="B5606" s="1">
        <v>44102</v>
      </c>
      <c r="C5606" s="1">
        <v>44101</v>
      </c>
      <c r="D5606">
        <v>2231</v>
      </c>
      <c r="E5606">
        <v>7</v>
      </c>
      <c r="F5606" t="s">
        <v>28</v>
      </c>
      <c r="G5606">
        <v>745</v>
      </c>
      <c r="H5606">
        <v>2</v>
      </c>
      <c r="I5606">
        <v>888</v>
      </c>
      <c r="J5606" t="s">
        <v>250</v>
      </c>
      <c r="K5606">
        <v>1501</v>
      </c>
      <c r="L5606">
        <v>35</v>
      </c>
      <c r="M5606" t="s">
        <v>30</v>
      </c>
      <c r="N5606" t="s">
        <v>95</v>
      </c>
      <c r="O5606">
        <v>502</v>
      </c>
      <c r="P5606" t="s">
        <v>47</v>
      </c>
      <c r="S5606" t="s">
        <v>40</v>
      </c>
      <c r="T5606" t="s">
        <v>41</v>
      </c>
      <c r="U5606">
        <v>888</v>
      </c>
      <c r="Y5606" t="s">
        <v>8309</v>
      </c>
      <c r="AA5606">
        <v>34.057299999999998</v>
      </c>
      <c r="AB5606">
        <v>-118.34910000000001</v>
      </c>
      <c r="AC5606">
        <f t="shared" si="87"/>
        <v>0</v>
      </c>
    </row>
    <row r="5607" spans="1:29" x14ac:dyDescent="0.35">
      <c r="A5607">
        <v>200311648</v>
      </c>
      <c r="B5607" s="1">
        <v>43972</v>
      </c>
      <c r="C5607" s="1">
        <v>43971</v>
      </c>
      <c r="D5607">
        <v>1200</v>
      </c>
      <c r="E5607">
        <v>3</v>
      </c>
      <c r="F5607" t="s">
        <v>43</v>
      </c>
      <c r="G5607">
        <v>356</v>
      </c>
      <c r="H5607">
        <v>1</v>
      </c>
      <c r="I5607">
        <v>510</v>
      </c>
      <c r="J5607" t="s">
        <v>29</v>
      </c>
      <c r="L5607">
        <v>0</v>
      </c>
      <c r="O5607">
        <v>101</v>
      </c>
      <c r="P5607" t="s">
        <v>32</v>
      </c>
      <c r="S5607" t="s">
        <v>40</v>
      </c>
      <c r="T5607" t="s">
        <v>41</v>
      </c>
      <c r="U5607">
        <v>510</v>
      </c>
      <c r="Y5607" t="s">
        <v>8310</v>
      </c>
      <c r="Z5607" t="s">
        <v>933</v>
      </c>
      <c r="AA5607">
        <v>34.020000000000003</v>
      </c>
      <c r="AB5607">
        <v>-118.3002</v>
      </c>
      <c r="AC5607">
        <f t="shared" si="87"/>
        <v>0</v>
      </c>
    </row>
    <row r="5608" spans="1:29" x14ac:dyDescent="0.35">
      <c r="A5608">
        <v>200510513</v>
      </c>
      <c r="B5608" s="1">
        <v>43993</v>
      </c>
      <c r="C5608" s="1">
        <v>43993</v>
      </c>
      <c r="D5608">
        <v>2130</v>
      </c>
      <c r="E5608">
        <v>5</v>
      </c>
      <c r="F5608" t="s">
        <v>98</v>
      </c>
      <c r="G5608">
        <v>517</v>
      </c>
      <c r="H5608">
        <v>1</v>
      </c>
      <c r="I5608">
        <v>210</v>
      </c>
      <c r="J5608" t="s">
        <v>149</v>
      </c>
      <c r="K5608" t="s">
        <v>8311</v>
      </c>
      <c r="L5608">
        <v>44</v>
      </c>
      <c r="M5608" t="s">
        <v>30</v>
      </c>
      <c r="N5608" t="s">
        <v>95</v>
      </c>
      <c r="O5608">
        <v>109</v>
      </c>
      <c r="P5608" t="s">
        <v>1043</v>
      </c>
      <c r="Q5608">
        <v>400</v>
      </c>
      <c r="R5608" t="s">
        <v>143</v>
      </c>
      <c r="S5608" t="s">
        <v>40</v>
      </c>
      <c r="T5608" t="s">
        <v>41</v>
      </c>
      <c r="U5608">
        <v>210</v>
      </c>
      <c r="Y5608" t="s">
        <v>215</v>
      </c>
      <c r="Z5608" t="s">
        <v>8312</v>
      </c>
      <c r="AA5608">
        <v>33.791499999999999</v>
      </c>
      <c r="AB5608">
        <v>-118.25620000000001</v>
      </c>
      <c r="AC5608">
        <f t="shared" si="87"/>
        <v>0</v>
      </c>
    </row>
    <row r="5609" spans="1:29" x14ac:dyDescent="0.35">
      <c r="A5609">
        <v>200218621</v>
      </c>
      <c r="B5609" s="1">
        <v>44147</v>
      </c>
      <c r="C5609" s="1">
        <v>44146</v>
      </c>
      <c r="D5609">
        <v>800</v>
      </c>
      <c r="E5609">
        <v>2</v>
      </c>
      <c r="F5609" t="s">
        <v>56</v>
      </c>
      <c r="G5609">
        <v>205</v>
      </c>
      <c r="H5609">
        <v>1</v>
      </c>
      <c r="I5609">
        <v>331</v>
      </c>
      <c r="J5609" t="s">
        <v>233</v>
      </c>
      <c r="K5609" t="s">
        <v>237</v>
      </c>
      <c r="L5609">
        <v>32</v>
      </c>
      <c r="M5609" t="s">
        <v>30</v>
      </c>
      <c r="N5609" t="s">
        <v>73</v>
      </c>
      <c r="O5609">
        <v>101</v>
      </c>
      <c r="P5609" t="s">
        <v>32</v>
      </c>
      <c r="S5609" t="s">
        <v>40</v>
      </c>
      <c r="T5609" t="s">
        <v>41</v>
      </c>
      <c r="U5609">
        <v>331</v>
      </c>
      <c r="Y5609" t="s">
        <v>8313</v>
      </c>
      <c r="AA5609">
        <v>34.078400000000002</v>
      </c>
      <c r="AB5609">
        <v>-118.2791</v>
      </c>
      <c r="AC5609">
        <f t="shared" si="87"/>
        <v>0</v>
      </c>
    </row>
    <row r="5610" spans="1:29" x14ac:dyDescent="0.35">
      <c r="A5610">
        <v>200313653</v>
      </c>
      <c r="B5610" s="1">
        <v>44016</v>
      </c>
      <c r="C5610" s="1">
        <v>44015</v>
      </c>
      <c r="D5610">
        <v>2350</v>
      </c>
      <c r="E5610">
        <v>3</v>
      </c>
      <c r="F5610" t="s">
        <v>43</v>
      </c>
      <c r="G5610">
        <v>395</v>
      </c>
      <c r="H5610">
        <v>1</v>
      </c>
      <c r="I5610">
        <v>236</v>
      </c>
      <c r="J5610" t="s">
        <v>692</v>
      </c>
      <c r="K5610" t="s">
        <v>8314</v>
      </c>
      <c r="L5610">
        <v>26</v>
      </c>
      <c r="M5610" t="s">
        <v>94</v>
      </c>
      <c r="N5610" t="s">
        <v>163</v>
      </c>
      <c r="O5610">
        <v>503</v>
      </c>
      <c r="P5610" t="s">
        <v>650</v>
      </c>
      <c r="Q5610">
        <v>400</v>
      </c>
      <c r="R5610" t="s">
        <v>143</v>
      </c>
      <c r="S5610" t="s">
        <v>84</v>
      </c>
      <c r="T5610" t="s">
        <v>85</v>
      </c>
      <c r="U5610">
        <v>236</v>
      </c>
      <c r="Y5610" t="s">
        <v>3870</v>
      </c>
      <c r="AA5610">
        <v>34.009099999999997</v>
      </c>
      <c r="AB5610">
        <v>-118.30889999999999</v>
      </c>
      <c r="AC5610">
        <f t="shared" si="87"/>
        <v>0</v>
      </c>
    </row>
    <row r="5611" spans="1:29" x14ac:dyDescent="0.35">
      <c r="A5611">
        <v>200810969</v>
      </c>
      <c r="B5611" s="1">
        <v>44002</v>
      </c>
      <c r="C5611" s="1">
        <v>44002</v>
      </c>
      <c r="D5611">
        <v>645</v>
      </c>
      <c r="E5611">
        <v>8</v>
      </c>
      <c r="F5611" t="s">
        <v>109</v>
      </c>
      <c r="G5611">
        <v>821</v>
      </c>
      <c r="H5611">
        <v>1</v>
      </c>
      <c r="I5611">
        <v>330</v>
      </c>
      <c r="J5611" t="s">
        <v>37</v>
      </c>
      <c r="K5611" t="s">
        <v>556</v>
      </c>
      <c r="L5611">
        <v>28</v>
      </c>
      <c r="M5611" t="s">
        <v>30</v>
      </c>
      <c r="N5611" t="s">
        <v>95</v>
      </c>
      <c r="O5611">
        <v>101</v>
      </c>
      <c r="P5611" t="s">
        <v>32</v>
      </c>
      <c r="S5611" t="s">
        <v>40</v>
      </c>
      <c r="T5611" t="s">
        <v>41</v>
      </c>
      <c r="U5611">
        <v>330</v>
      </c>
      <c r="Y5611" t="s">
        <v>8315</v>
      </c>
      <c r="AA5611">
        <v>34.0396</v>
      </c>
      <c r="AB5611">
        <v>-118.5458</v>
      </c>
      <c r="AC5611">
        <f t="shared" si="87"/>
        <v>0</v>
      </c>
    </row>
    <row r="5612" spans="1:29" x14ac:dyDescent="0.35">
      <c r="A5612">
        <v>200713404</v>
      </c>
      <c r="B5612" s="1">
        <v>44074</v>
      </c>
      <c r="C5612" s="1">
        <v>44069</v>
      </c>
      <c r="D5612">
        <v>300</v>
      </c>
      <c r="E5612">
        <v>7</v>
      </c>
      <c r="F5612" t="s">
        <v>28</v>
      </c>
      <c r="G5612">
        <v>758</v>
      </c>
      <c r="H5612">
        <v>1</v>
      </c>
      <c r="I5612">
        <v>331</v>
      </c>
      <c r="J5612" t="s">
        <v>233</v>
      </c>
      <c r="K5612" t="s">
        <v>2947</v>
      </c>
      <c r="L5612">
        <v>34</v>
      </c>
      <c r="M5612" t="s">
        <v>30</v>
      </c>
      <c r="N5612" t="s">
        <v>73</v>
      </c>
      <c r="O5612">
        <v>101</v>
      </c>
      <c r="P5612" t="s">
        <v>32</v>
      </c>
      <c r="S5612" t="s">
        <v>40</v>
      </c>
      <c r="T5612" t="s">
        <v>41</v>
      </c>
      <c r="U5612">
        <v>331</v>
      </c>
      <c r="Y5612" t="s">
        <v>8316</v>
      </c>
      <c r="Z5612" t="s">
        <v>5667</v>
      </c>
      <c r="AA5612">
        <v>34.048200000000001</v>
      </c>
      <c r="AB5612">
        <v>-118.3308</v>
      </c>
      <c r="AC5612">
        <f t="shared" si="87"/>
        <v>0</v>
      </c>
    </row>
    <row r="5613" spans="1:29" x14ac:dyDescent="0.35">
      <c r="A5613">
        <v>201220179</v>
      </c>
      <c r="B5613" s="1">
        <v>44082</v>
      </c>
      <c r="C5613" s="1">
        <v>44082</v>
      </c>
      <c r="D5613">
        <v>430</v>
      </c>
      <c r="E5613">
        <v>12</v>
      </c>
      <c r="F5613" t="s">
        <v>68</v>
      </c>
      <c r="G5613">
        <v>1268</v>
      </c>
      <c r="H5613">
        <v>1</v>
      </c>
      <c r="I5613">
        <v>761</v>
      </c>
      <c r="J5613" t="s">
        <v>403</v>
      </c>
      <c r="K5613" t="s">
        <v>8317</v>
      </c>
      <c r="L5613">
        <v>32</v>
      </c>
      <c r="M5613" t="s">
        <v>94</v>
      </c>
      <c r="N5613" t="s">
        <v>163</v>
      </c>
      <c r="O5613">
        <v>501</v>
      </c>
      <c r="P5613" t="s">
        <v>164</v>
      </c>
      <c r="Q5613">
        <v>109</v>
      </c>
      <c r="R5613" t="s">
        <v>265</v>
      </c>
      <c r="S5613" t="s">
        <v>33</v>
      </c>
      <c r="T5613" t="s">
        <v>34</v>
      </c>
      <c r="U5613">
        <v>761</v>
      </c>
      <c r="V5613">
        <v>930</v>
      </c>
      <c r="Y5613" t="s">
        <v>8318</v>
      </c>
      <c r="AA5613">
        <v>33.963700000000003</v>
      </c>
      <c r="AB5613">
        <v>-118.26949999999999</v>
      </c>
      <c r="AC5613">
        <f t="shared" si="87"/>
        <v>1</v>
      </c>
    </row>
    <row r="5614" spans="1:29" x14ac:dyDescent="0.35">
      <c r="A5614">
        <v>200705314</v>
      </c>
      <c r="B5614" s="1">
        <v>43858</v>
      </c>
      <c r="C5614" s="1">
        <v>43858</v>
      </c>
      <c r="D5614">
        <v>1645</v>
      </c>
      <c r="E5614">
        <v>7</v>
      </c>
      <c r="F5614" t="s">
        <v>28</v>
      </c>
      <c r="G5614">
        <v>706</v>
      </c>
      <c r="H5614">
        <v>1</v>
      </c>
      <c r="I5614">
        <v>310</v>
      </c>
      <c r="J5614" t="s">
        <v>71</v>
      </c>
      <c r="K5614" t="s">
        <v>8319</v>
      </c>
      <c r="L5614">
        <v>38</v>
      </c>
      <c r="M5614" t="s">
        <v>30</v>
      </c>
      <c r="N5614" t="s">
        <v>73</v>
      </c>
      <c r="O5614">
        <v>504</v>
      </c>
      <c r="P5614" t="s">
        <v>673</v>
      </c>
      <c r="S5614" t="s">
        <v>33</v>
      </c>
      <c r="T5614" t="s">
        <v>34</v>
      </c>
      <c r="U5614">
        <v>310</v>
      </c>
      <c r="V5614">
        <v>998</v>
      </c>
      <c r="Y5614" t="s">
        <v>8320</v>
      </c>
      <c r="AA5614">
        <v>34.083500000000001</v>
      </c>
      <c r="AB5614">
        <v>-118.3374</v>
      </c>
      <c r="AC5614">
        <f t="shared" si="87"/>
        <v>1</v>
      </c>
    </row>
    <row r="5615" spans="1:29" x14ac:dyDescent="0.35">
      <c r="A5615">
        <v>200308548</v>
      </c>
      <c r="B5615" s="1">
        <v>43904</v>
      </c>
      <c r="C5615" s="1">
        <v>43904</v>
      </c>
      <c r="D5615">
        <v>2030</v>
      </c>
      <c r="E5615">
        <v>3</v>
      </c>
      <c r="F5615" t="s">
        <v>43</v>
      </c>
      <c r="G5615">
        <v>332</v>
      </c>
      <c r="H5615">
        <v>1</v>
      </c>
      <c r="I5615">
        <v>440</v>
      </c>
      <c r="J5615" t="s">
        <v>213</v>
      </c>
      <c r="K5615" t="s">
        <v>8321</v>
      </c>
      <c r="L5615">
        <v>46</v>
      </c>
      <c r="M5615" t="s">
        <v>30</v>
      </c>
      <c r="N5615" t="s">
        <v>95</v>
      </c>
      <c r="O5615">
        <v>102</v>
      </c>
      <c r="P5615" t="s">
        <v>186</v>
      </c>
      <c r="S5615" t="s">
        <v>40</v>
      </c>
      <c r="T5615" t="s">
        <v>41</v>
      </c>
      <c r="U5615">
        <v>440</v>
      </c>
      <c r="Y5615" t="s">
        <v>8322</v>
      </c>
      <c r="AA5615">
        <v>34.032600000000002</v>
      </c>
      <c r="AB5615">
        <v>-118.34050000000001</v>
      </c>
      <c r="AC5615">
        <f t="shared" si="87"/>
        <v>0</v>
      </c>
    </row>
    <row r="5616" spans="1:29" x14ac:dyDescent="0.35">
      <c r="A5616">
        <v>200314837</v>
      </c>
      <c r="B5616" s="1">
        <v>44039</v>
      </c>
      <c r="C5616" s="1">
        <v>44039</v>
      </c>
      <c r="D5616">
        <v>1055</v>
      </c>
      <c r="E5616">
        <v>3</v>
      </c>
      <c r="F5616" t="s">
        <v>43</v>
      </c>
      <c r="G5616">
        <v>353</v>
      </c>
      <c r="H5616">
        <v>1</v>
      </c>
      <c r="I5616">
        <v>442</v>
      </c>
      <c r="J5616" t="s">
        <v>179</v>
      </c>
      <c r="K5616" t="s">
        <v>8323</v>
      </c>
      <c r="L5616">
        <v>19</v>
      </c>
      <c r="M5616" t="s">
        <v>46</v>
      </c>
      <c r="N5616" t="s">
        <v>46</v>
      </c>
      <c r="O5616">
        <v>403</v>
      </c>
      <c r="P5616" t="s">
        <v>337</v>
      </c>
      <c r="S5616" t="s">
        <v>40</v>
      </c>
      <c r="T5616" t="s">
        <v>41</v>
      </c>
      <c r="U5616">
        <v>442</v>
      </c>
      <c r="Y5616" t="s">
        <v>338</v>
      </c>
      <c r="AA5616">
        <v>34.020899999999997</v>
      </c>
      <c r="AB5616">
        <v>-118.34059999999999</v>
      </c>
      <c r="AC5616">
        <f t="shared" si="87"/>
        <v>0</v>
      </c>
    </row>
    <row r="5617" spans="1:29" x14ac:dyDescent="0.35">
      <c r="A5617">
        <v>201217944</v>
      </c>
      <c r="B5617" s="1">
        <v>44048</v>
      </c>
      <c r="C5617" s="1">
        <v>44048</v>
      </c>
      <c r="D5617">
        <v>2230</v>
      </c>
      <c r="E5617">
        <v>12</v>
      </c>
      <c r="F5617" t="s">
        <v>68</v>
      </c>
      <c r="G5617">
        <v>1257</v>
      </c>
      <c r="H5617">
        <v>1</v>
      </c>
      <c r="I5617">
        <v>761</v>
      </c>
      <c r="J5617" t="s">
        <v>403</v>
      </c>
      <c r="K5617" t="s">
        <v>8324</v>
      </c>
      <c r="L5617">
        <v>57</v>
      </c>
      <c r="M5617" t="s">
        <v>30</v>
      </c>
      <c r="N5617" t="s">
        <v>163</v>
      </c>
      <c r="O5617">
        <v>502</v>
      </c>
      <c r="P5617" t="s">
        <v>47</v>
      </c>
      <c r="Q5617">
        <v>308</v>
      </c>
      <c r="R5617" t="s">
        <v>589</v>
      </c>
      <c r="S5617" t="s">
        <v>40</v>
      </c>
      <c r="T5617" t="s">
        <v>41</v>
      </c>
      <c r="U5617">
        <v>761</v>
      </c>
      <c r="Y5617" t="s">
        <v>8325</v>
      </c>
      <c r="AA5617">
        <v>33.970300000000002</v>
      </c>
      <c r="AB5617">
        <v>-118.2871</v>
      </c>
      <c r="AC5617">
        <f t="shared" si="87"/>
        <v>0</v>
      </c>
    </row>
    <row r="5618" spans="1:29" x14ac:dyDescent="0.35">
      <c r="A5618">
        <v>201107615</v>
      </c>
      <c r="B5618" s="1">
        <v>43912</v>
      </c>
      <c r="C5618" s="1">
        <v>43911</v>
      </c>
      <c r="D5618">
        <v>1600</v>
      </c>
      <c r="E5618">
        <v>11</v>
      </c>
      <c r="F5618" t="s">
        <v>64</v>
      </c>
      <c r="G5618">
        <v>1149</v>
      </c>
      <c r="H5618">
        <v>2</v>
      </c>
      <c r="I5618">
        <v>626</v>
      </c>
      <c r="J5618" t="s">
        <v>141</v>
      </c>
      <c r="K5618" t="s">
        <v>8326</v>
      </c>
      <c r="L5618">
        <v>27</v>
      </c>
      <c r="M5618" t="s">
        <v>94</v>
      </c>
      <c r="N5618" t="s">
        <v>95</v>
      </c>
      <c r="O5618">
        <v>502</v>
      </c>
      <c r="P5618" t="s">
        <v>47</v>
      </c>
      <c r="Q5618">
        <v>400</v>
      </c>
      <c r="R5618" t="s">
        <v>143</v>
      </c>
      <c r="S5618" t="s">
        <v>84</v>
      </c>
      <c r="T5618" t="s">
        <v>85</v>
      </c>
      <c r="U5618">
        <v>626</v>
      </c>
      <c r="Y5618" t="s">
        <v>5595</v>
      </c>
      <c r="AA5618">
        <v>34.109400000000001</v>
      </c>
      <c r="AB5618">
        <v>-118.19629999999999</v>
      </c>
      <c r="AC5618">
        <f t="shared" si="87"/>
        <v>0</v>
      </c>
    </row>
    <row r="5619" spans="1:29" x14ac:dyDescent="0.35">
      <c r="A5619">
        <v>200711763</v>
      </c>
      <c r="B5619" s="1">
        <v>44030</v>
      </c>
      <c r="C5619" s="1">
        <v>43990</v>
      </c>
      <c r="D5619">
        <v>1700</v>
      </c>
      <c r="E5619">
        <v>7</v>
      </c>
      <c r="F5619" t="s">
        <v>28</v>
      </c>
      <c r="G5619">
        <v>782</v>
      </c>
      <c r="H5619">
        <v>1</v>
      </c>
      <c r="I5619">
        <v>310</v>
      </c>
      <c r="J5619" t="s">
        <v>71</v>
      </c>
      <c r="K5619" t="s">
        <v>1925</v>
      </c>
      <c r="L5619">
        <v>35</v>
      </c>
      <c r="M5619" t="s">
        <v>94</v>
      </c>
      <c r="N5619" t="s">
        <v>73</v>
      </c>
      <c r="O5619">
        <v>221</v>
      </c>
      <c r="P5619" t="s">
        <v>74</v>
      </c>
      <c r="S5619" t="s">
        <v>40</v>
      </c>
      <c r="T5619" t="s">
        <v>41</v>
      </c>
      <c r="U5619">
        <v>310</v>
      </c>
      <c r="Y5619" t="s">
        <v>8327</v>
      </c>
      <c r="AA5619">
        <v>34.039700000000003</v>
      </c>
      <c r="AB5619">
        <v>-118.37</v>
      </c>
      <c r="AC5619">
        <f t="shared" si="87"/>
        <v>0</v>
      </c>
    </row>
    <row r="5620" spans="1:29" x14ac:dyDescent="0.35">
      <c r="A5620">
        <v>200512150</v>
      </c>
      <c r="B5620" s="1">
        <v>44034</v>
      </c>
      <c r="C5620" s="1">
        <v>44034</v>
      </c>
      <c r="D5620">
        <v>1430</v>
      </c>
      <c r="E5620">
        <v>5</v>
      </c>
      <c r="F5620" t="s">
        <v>98</v>
      </c>
      <c r="G5620">
        <v>524</v>
      </c>
      <c r="H5620">
        <v>2</v>
      </c>
      <c r="I5620">
        <v>930</v>
      </c>
      <c r="J5620" t="s">
        <v>339</v>
      </c>
      <c r="K5620" t="s">
        <v>8328</v>
      </c>
      <c r="L5620">
        <v>32</v>
      </c>
      <c r="M5620" t="s">
        <v>30</v>
      </c>
      <c r="N5620" t="s">
        <v>95</v>
      </c>
      <c r="O5620">
        <v>501</v>
      </c>
      <c r="P5620" t="s">
        <v>164</v>
      </c>
      <c r="Q5620">
        <v>511</v>
      </c>
      <c r="R5620" t="s">
        <v>151</v>
      </c>
      <c r="S5620" t="s">
        <v>40</v>
      </c>
      <c r="T5620" t="s">
        <v>41</v>
      </c>
      <c r="U5620">
        <v>930</v>
      </c>
      <c r="Y5620" t="s">
        <v>8329</v>
      </c>
      <c r="AA5620">
        <v>33.773299999999999</v>
      </c>
      <c r="AB5620">
        <v>-118.27760000000001</v>
      </c>
      <c r="AC5620">
        <f t="shared" si="87"/>
        <v>0</v>
      </c>
    </row>
    <row r="5621" spans="1:29" x14ac:dyDescent="0.35">
      <c r="A5621">
        <v>201215237</v>
      </c>
      <c r="B5621" s="1">
        <v>44005</v>
      </c>
      <c r="C5621" s="1">
        <v>44005</v>
      </c>
      <c r="D5621">
        <v>2350</v>
      </c>
      <c r="E5621">
        <v>12</v>
      </c>
      <c r="F5621" t="s">
        <v>68</v>
      </c>
      <c r="G5621">
        <v>1233</v>
      </c>
      <c r="H5621">
        <v>2</v>
      </c>
      <c r="I5621">
        <v>626</v>
      </c>
      <c r="J5621" t="s">
        <v>141</v>
      </c>
      <c r="K5621" t="s">
        <v>8330</v>
      </c>
      <c r="L5621">
        <v>56</v>
      </c>
      <c r="M5621" t="s">
        <v>94</v>
      </c>
      <c r="N5621" t="s">
        <v>163</v>
      </c>
      <c r="O5621">
        <v>501</v>
      </c>
      <c r="P5621" t="s">
        <v>164</v>
      </c>
      <c r="Q5621">
        <v>400</v>
      </c>
      <c r="R5621" t="s">
        <v>143</v>
      </c>
      <c r="S5621" t="s">
        <v>40</v>
      </c>
      <c r="T5621" t="s">
        <v>41</v>
      </c>
      <c r="U5621">
        <v>626</v>
      </c>
      <c r="Y5621" t="s">
        <v>8331</v>
      </c>
      <c r="AA5621">
        <v>33.984499999999997</v>
      </c>
      <c r="AB5621">
        <v>-118.3078</v>
      </c>
      <c r="AC5621">
        <f t="shared" si="87"/>
        <v>0</v>
      </c>
    </row>
    <row r="5622" spans="1:29" x14ac:dyDescent="0.35">
      <c r="A5622">
        <v>200707296</v>
      </c>
      <c r="B5622" s="1">
        <v>43900</v>
      </c>
      <c r="C5622" s="1">
        <v>43897</v>
      </c>
      <c r="D5622">
        <v>2130</v>
      </c>
      <c r="E5622">
        <v>7</v>
      </c>
      <c r="F5622" t="s">
        <v>28</v>
      </c>
      <c r="G5622">
        <v>735</v>
      </c>
      <c r="H5622">
        <v>2</v>
      </c>
      <c r="I5622">
        <v>745</v>
      </c>
      <c r="J5622" t="s">
        <v>139</v>
      </c>
      <c r="K5622">
        <v>329</v>
      </c>
      <c r="L5622">
        <v>65</v>
      </c>
      <c r="M5622" t="s">
        <v>30</v>
      </c>
      <c r="N5622" t="s">
        <v>73</v>
      </c>
      <c r="O5622">
        <v>203</v>
      </c>
      <c r="P5622" t="s">
        <v>101</v>
      </c>
      <c r="S5622" t="s">
        <v>40</v>
      </c>
      <c r="T5622" t="s">
        <v>41</v>
      </c>
      <c r="U5622">
        <v>745</v>
      </c>
      <c r="Y5622" t="s">
        <v>5084</v>
      </c>
      <c r="AA5622">
        <v>34.0623</v>
      </c>
      <c r="AB5622">
        <v>-118.34399999999999</v>
      </c>
      <c r="AC5622">
        <f t="shared" si="87"/>
        <v>0</v>
      </c>
    </row>
    <row r="5623" spans="1:29" x14ac:dyDescent="0.35">
      <c r="A5623">
        <v>200916806</v>
      </c>
      <c r="B5623" s="1">
        <v>44138</v>
      </c>
      <c r="C5623" s="1">
        <v>44061</v>
      </c>
      <c r="D5623">
        <v>1347</v>
      </c>
      <c r="E5623">
        <v>9</v>
      </c>
      <c r="F5623" t="s">
        <v>49</v>
      </c>
      <c r="G5623">
        <v>938</v>
      </c>
      <c r="H5623">
        <v>1</v>
      </c>
      <c r="I5623">
        <v>440</v>
      </c>
      <c r="J5623" t="s">
        <v>213</v>
      </c>
      <c r="K5623" t="s">
        <v>245</v>
      </c>
      <c r="L5623">
        <v>42</v>
      </c>
      <c r="M5623" t="s">
        <v>94</v>
      </c>
      <c r="N5623" t="s">
        <v>73</v>
      </c>
      <c r="O5623">
        <v>121</v>
      </c>
      <c r="P5623" t="s">
        <v>246</v>
      </c>
      <c r="S5623" t="s">
        <v>40</v>
      </c>
      <c r="T5623" t="s">
        <v>41</v>
      </c>
      <c r="U5623">
        <v>440</v>
      </c>
      <c r="Y5623" t="s">
        <v>8332</v>
      </c>
      <c r="AA5623">
        <v>34.177900000000001</v>
      </c>
      <c r="AB5623">
        <v>-118.4238</v>
      </c>
      <c r="AC5623">
        <f t="shared" si="87"/>
        <v>0</v>
      </c>
    </row>
    <row r="5624" spans="1:29" x14ac:dyDescent="0.35">
      <c r="A5624">
        <v>200118064</v>
      </c>
      <c r="B5624" s="1">
        <v>44090</v>
      </c>
      <c r="C5624" s="1">
        <v>44090</v>
      </c>
      <c r="D5624">
        <v>2115</v>
      </c>
      <c r="E5624">
        <v>1</v>
      </c>
      <c r="F5624" t="s">
        <v>36</v>
      </c>
      <c r="G5624">
        <v>185</v>
      </c>
      <c r="H5624">
        <v>2</v>
      </c>
      <c r="I5624">
        <v>626</v>
      </c>
      <c r="J5624" t="s">
        <v>141</v>
      </c>
      <c r="K5624" t="s">
        <v>8333</v>
      </c>
      <c r="L5624">
        <v>27</v>
      </c>
      <c r="M5624" t="s">
        <v>94</v>
      </c>
      <c r="N5624" t="s">
        <v>173</v>
      </c>
      <c r="O5624">
        <v>502</v>
      </c>
      <c r="P5624" t="s">
        <v>47</v>
      </c>
      <c r="Q5624">
        <v>500</v>
      </c>
      <c r="R5624" t="s">
        <v>184</v>
      </c>
      <c r="S5624" t="s">
        <v>40</v>
      </c>
      <c r="T5624" t="s">
        <v>41</v>
      </c>
      <c r="U5624">
        <v>626</v>
      </c>
      <c r="Y5624" t="s">
        <v>8334</v>
      </c>
      <c r="AA5624">
        <v>34.037700000000001</v>
      </c>
      <c r="AB5624">
        <v>-118.2607</v>
      </c>
      <c r="AC5624">
        <f t="shared" si="87"/>
        <v>0</v>
      </c>
    </row>
    <row r="5625" spans="1:29" x14ac:dyDescent="0.35">
      <c r="A5625">
        <v>200617847</v>
      </c>
      <c r="B5625" s="1">
        <v>44137</v>
      </c>
      <c r="C5625" s="1">
        <v>44135</v>
      </c>
      <c r="D5625">
        <v>1900</v>
      </c>
      <c r="E5625">
        <v>6</v>
      </c>
      <c r="F5625" t="s">
        <v>91</v>
      </c>
      <c r="G5625">
        <v>647</v>
      </c>
      <c r="H5625">
        <v>1</v>
      </c>
      <c r="I5625">
        <v>330</v>
      </c>
      <c r="J5625" t="s">
        <v>37</v>
      </c>
      <c r="K5625" t="s">
        <v>8335</v>
      </c>
      <c r="L5625">
        <v>32</v>
      </c>
      <c r="M5625" t="s">
        <v>94</v>
      </c>
      <c r="N5625" t="s">
        <v>73</v>
      </c>
      <c r="O5625">
        <v>123</v>
      </c>
      <c r="P5625" t="s">
        <v>290</v>
      </c>
      <c r="S5625" t="s">
        <v>40</v>
      </c>
      <c r="T5625" t="s">
        <v>41</v>
      </c>
      <c r="U5625">
        <v>330</v>
      </c>
      <c r="Y5625" t="s">
        <v>2776</v>
      </c>
      <c r="AA5625">
        <v>34.100299999999997</v>
      </c>
      <c r="AB5625">
        <v>-118.31659999999999</v>
      </c>
      <c r="AC5625">
        <f t="shared" si="87"/>
        <v>0</v>
      </c>
    </row>
    <row r="5626" spans="1:29" x14ac:dyDescent="0.35">
      <c r="A5626">
        <v>200611543</v>
      </c>
      <c r="B5626" s="1">
        <v>44000</v>
      </c>
      <c r="C5626" s="1">
        <v>44000</v>
      </c>
      <c r="D5626">
        <v>900</v>
      </c>
      <c r="E5626">
        <v>6</v>
      </c>
      <c r="F5626" t="s">
        <v>91</v>
      </c>
      <c r="G5626">
        <v>626</v>
      </c>
      <c r="H5626">
        <v>2</v>
      </c>
      <c r="I5626">
        <v>901</v>
      </c>
      <c r="J5626" t="s">
        <v>210</v>
      </c>
      <c r="K5626" t="s">
        <v>8336</v>
      </c>
      <c r="L5626">
        <v>66</v>
      </c>
      <c r="M5626" t="s">
        <v>30</v>
      </c>
      <c r="N5626" t="s">
        <v>73</v>
      </c>
      <c r="O5626">
        <v>501</v>
      </c>
      <c r="P5626" t="s">
        <v>164</v>
      </c>
      <c r="S5626" t="s">
        <v>40</v>
      </c>
      <c r="T5626" t="s">
        <v>41</v>
      </c>
      <c r="U5626">
        <v>901</v>
      </c>
      <c r="Y5626" t="s">
        <v>8337</v>
      </c>
      <c r="AA5626">
        <v>34.1143</v>
      </c>
      <c r="AB5626">
        <v>-118.32550000000001</v>
      </c>
      <c r="AC5626">
        <f t="shared" si="87"/>
        <v>0</v>
      </c>
    </row>
    <row r="5627" spans="1:29" x14ac:dyDescent="0.35">
      <c r="A5627">
        <v>201305079</v>
      </c>
      <c r="B5627" s="1">
        <v>43850</v>
      </c>
      <c r="C5627" s="1">
        <v>43850</v>
      </c>
      <c r="D5627">
        <v>230</v>
      </c>
      <c r="E5627">
        <v>13</v>
      </c>
      <c r="F5627" t="s">
        <v>62</v>
      </c>
      <c r="G5627">
        <v>1367</v>
      </c>
      <c r="H5627">
        <v>1</v>
      </c>
      <c r="I5627">
        <v>510</v>
      </c>
      <c r="J5627" t="s">
        <v>29</v>
      </c>
      <c r="L5627">
        <v>0</v>
      </c>
      <c r="O5627">
        <v>101</v>
      </c>
      <c r="P5627" t="s">
        <v>32</v>
      </c>
      <c r="S5627" t="s">
        <v>40</v>
      </c>
      <c r="T5627" t="s">
        <v>41</v>
      </c>
      <c r="U5627">
        <v>510</v>
      </c>
      <c r="Y5627" t="s">
        <v>8338</v>
      </c>
      <c r="AA5627">
        <v>34.003900000000002</v>
      </c>
      <c r="AB5627">
        <v>-118.24769999999999</v>
      </c>
      <c r="AC5627">
        <f t="shared" si="87"/>
        <v>0</v>
      </c>
    </row>
    <row r="5628" spans="1:29" x14ac:dyDescent="0.35">
      <c r="A5628">
        <v>200608408</v>
      </c>
      <c r="B5628" s="1">
        <v>43917</v>
      </c>
      <c r="C5628" s="1">
        <v>43909</v>
      </c>
      <c r="D5628">
        <v>2150</v>
      </c>
      <c r="E5628">
        <v>6</v>
      </c>
      <c r="F5628" t="s">
        <v>91</v>
      </c>
      <c r="G5628">
        <v>636</v>
      </c>
      <c r="H5628">
        <v>2</v>
      </c>
      <c r="I5628">
        <v>662</v>
      </c>
      <c r="J5628" t="s">
        <v>191</v>
      </c>
      <c r="K5628">
        <v>701</v>
      </c>
      <c r="L5628">
        <v>28</v>
      </c>
      <c r="M5628" t="s">
        <v>30</v>
      </c>
      <c r="N5628" t="s">
        <v>31</v>
      </c>
      <c r="O5628">
        <v>502</v>
      </c>
      <c r="P5628" t="s">
        <v>47</v>
      </c>
      <c r="S5628" t="s">
        <v>40</v>
      </c>
      <c r="T5628" t="s">
        <v>41</v>
      </c>
      <c r="U5628">
        <v>662</v>
      </c>
      <c r="Y5628" t="s">
        <v>8339</v>
      </c>
      <c r="AA5628">
        <v>34.101599999999998</v>
      </c>
      <c r="AB5628">
        <v>-118.331</v>
      </c>
      <c r="AC5628">
        <f t="shared" si="87"/>
        <v>0</v>
      </c>
    </row>
    <row r="5629" spans="1:29" x14ac:dyDescent="0.35">
      <c r="A5629">
        <v>201108304</v>
      </c>
      <c r="B5629" s="1">
        <v>43934</v>
      </c>
      <c r="C5629" s="1">
        <v>43932</v>
      </c>
      <c r="D5629">
        <v>1545</v>
      </c>
      <c r="E5629">
        <v>11</v>
      </c>
      <c r="F5629" t="s">
        <v>64</v>
      </c>
      <c r="G5629">
        <v>1148</v>
      </c>
      <c r="H5629">
        <v>1</v>
      </c>
      <c r="I5629">
        <v>331</v>
      </c>
      <c r="J5629" t="s">
        <v>233</v>
      </c>
      <c r="K5629">
        <v>385</v>
      </c>
      <c r="L5629">
        <v>30</v>
      </c>
      <c r="M5629" t="s">
        <v>30</v>
      </c>
      <c r="N5629" t="s">
        <v>73</v>
      </c>
      <c r="O5629">
        <v>101</v>
      </c>
      <c r="P5629" t="s">
        <v>32</v>
      </c>
      <c r="S5629" t="s">
        <v>40</v>
      </c>
      <c r="T5629" t="s">
        <v>41</v>
      </c>
      <c r="U5629">
        <v>331</v>
      </c>
      <c r="Y5629" t="s">
        <v>8340</v>
      </c>
      <c r="AA5629">
        <v>34.098799999999997</v>
      </c>
      <c r="AB5629">
        <v>-118.2062</v>
      </c>
      <c r="AC5629">
        <f t="shared" si="87"/>
        <v>0</v>
      </c>
    </row>
    <row r="5630" spans="1:29" x14ac:dyDescent="0.35">
      <c r="A5630">
        <v>200713073</v>
      </c>
      <c r="B5630" s="1">
        <v>44066</v>
      </c>
      <c r="C5630" s="1">
        <v>44066</v>
      </c>
      <c r="D5630">
        <v>130</v>
      </c>
      <c r="E5630">
        <v>7</v>
      </c>
      <c r="F5630" t="s">
        <v>28</v>
      </c>
      <c r="G5630">
        <v>762</v>
      </c>
      <c r="H5630">
        <v>2</v>
      </c>
      <c r="I5630">
        <v>626</v>
      </c>
      <c r="J5630" t="s">
        <v>141</v>
      </c>
      <c r="K5630" t="s">
        <v>8341</v>
      </c>
      <c r="L5630">
        <v>64</v>
      </c>
      <c r="M5630" t="s">
        <v>30</v>
      </c>
      <c r="N5630" t="s">
        <v>73</v>
      </c>
      <c r="O5630">
        <v>102</v>
      </c>
      <c r="P5630" t="s">
        <v>186</v>
      </c>
      <c r="Q5630">
        <v>400</v>
      </c>
      <c r="R5630" t="s">
        <v>143</v>
      </c>
      <c r="S5630" t="s">
        <v>84</v>
      </c>
      <c r="T5630" t="s">
        <v>85</v>
      </c>
      <c r="U5630">
        <v>626</v>
      </c>
      <c r="Y5630" t="s">
        <v>8342</v>
      </c>
      <c r="AA5630">
        <v>34.050199999999997</v>
      </c>
      <c r="AB5630">
        <v>-118.3762</v>
      </c>
      <c r="AC5630">
        <f t="shared" si="87"/>
        <v>0</v>
      </c>
    </row>
    <row r="5631" spans="1:29" x14ac:dyDescent="0.35">
      <c r="A5631">
        <v>200400956</v>
      </c>
      <c r="B5631" s="1">
        <v>44042</v>
      </c>
      <c r="C5631" s="1">
        <v>44042</v>
      </c>
      <c r="D5631">
        <v>545</v>
      </c>
      <c r="E5631">
        <v>4</v>
      </c>
      <c r="F5631" t="s">
        <v>54</v>
      </c>
      <c r="G5631">
        <v>477</v>
      </c>
      <c r="H5631">
        <v>1</v>
      </c>
      <c r="I5631">
        <v>330</v>
      </c>
      <c r="J5631" t="s">
        <v>37</v>
      </c>
      <c r="K5631" t="s">
        <v>2398</v>
      </c>
      <c r="L5631">
        <v>26</v>
      </c>
      <c r="M5631" t="s">
        <v>30</v>
      </c>
      <c r="N5631" t="s">
        <v>95</v>
      </c>
      <c r="O5631">
        <v>720</v>
      </c>
      <c r="P5631" t="s">
        <v>767</v>
      </c>
      <c r="S5631" t="s">
        <v>40</v>
      </c>
      <c r="T5631" t="s">
        <v>41</v>
      </c>
      <c r="U5631">
        <v>330</v>
      </c>
      <c r="Y5631" t="s">
        <v>8343</v>
      </c>
      <c r="AA5631">
        <v>34.0366</v>
      </c>
      <c r="AB5631">
        <v>-118.2116</v>
      </c>
      <c r="AC5631">
        <f t="shared" si="87"/>
        <v>0</v>
      </c>
    </row>
    <row r="5632" spans="1:29" x14ac:dyDescent="0.35">
      <c r="A5632">
        <v>200610211</v>
      </c>
      <c r="B5632" s="1">
        <v>43965</v>
      </c>
      <c r="C5632" s="1">
        <v>43965</v>
      </c>
      <c r="D5632">
        <v>350</v>
      </c>
      <c r="E5632">
        <v>6</v>
      </c>
      <c r="F5632" t="s">
        <v>91</v>
      </c>
      <c r="G5632">
        <v>642</v>
      </c>
      <c r="H5632">
        <v>2</v>
      </c>
      <c r="I5632">
        <v>930</v>
      </c>
      <c r="J5632" t="s">
        <v>339</v>
      </c>
      <c r="K5632" t="s">
        <v>8344</v>
      </c>
      <c r="L5632">
        <v>23</v>
      </c>
      <c r="M5632" t="s">
        <v>94</v>
      </c>
      <c r="N5632" t="s">
        <v>163</v>
      </c>
      <c r="O5632">
        <v>101</v>
      </c>
      <c r="P5632" t="s">
        <v>32</v>
      </c>
      <c r="Q5632">
        <v>400</v>
      </c>
      <c r="R5632" t="s">
        <v>143</v>
      </c>
      <c r="S5632" t="s">
        <v>33</v>
      </c>
      <c r="T5632" t="s">
        <v>34</v>
      </c>
      <c r="U5632">
        <v>930</v>
      </c>
      <c r="Y5632" t="s">
        <v>8345</v>
      </c>
      <c r="Z5632" t="s">
        <v>8346</v>
      </c>
      <c r="AA5632">
        <v>34.098100000000002</v>
      </c>
      <c r="AB5632">
        <v>-118.35769999999999</v>
      </c>
      <c r="AC5632">
        <f t="shared" si="87"/>
        <v>1</v>
      </c>
    </row>
    <row r="5633" spans="1:29" x14ac:dyDescent="0.35">
      <c r="A5633">
        <v>200907105</v>
      </c>
      <c r="B5633" s="1">
        <v>43898</v>
      </c>
      <c r="C5633" s="1">
        <v>43890</v>
      </c>
      <c r="D5633">
        <v>1800</v>
      </c>
      <c r="E5633">
        <v>9</v>
      </c>
      <c r="F5633" t="s">
        <v>49</v>
      </c>
      <c r="G5633">
        <v>926</v>
      </c>
      <c r="H5633">
        <v>1</v>
      </c>
      <c r="I5633">
        <v>440</v>
      </c>
      <c r="J5633" t="s">
        <v>213</v>
      </c>
      <c r="K5633">
        <v>344</v>
      </c>
      <c r="L5633">
        <v>44</v>
      </c>
      <c r="M5633" t="s">
        <v>30</v>
      </c>
      <c r="N5633" t="s">
        <v>95</v>
      </c>
      <c r="O5633">
        <v>502</v>
      </c>
      <c r="P5633" t="s">
        <v>47</v>
      </c>
      <c r="S5633" t="s">
        <v>84</v>
      </c>
      <c r="T5633" t="s">
        <v>85</v>
      </c>
      <c r="U5633">
        <v>440</v>
      </c>
      <c r="Y5633" t="s">
        <v>8347</v>
      </c>
      <c r="AA5633">
        <v>34.190300000000001</v>
      </c>
      <c r="AB5633">
        <v>-118.43989999999999</v>
      </c>
      <c r="AC5633">
        <f t="shared" si="87"/>
        <v>0</v>
      </c>
    </row>
    <row r="5634" spans="1:29" x14ac:dyDescent="0.35">
      <c r="A5634">
        <v>201106166</v>
      </c>
      <c r="B5634" s="1">
        <v>43879</v>
      </c>
      <c r="C5634" s="1">
        <v>43875</v>
      </c>
      <c r="D5634">
        <v>1100</v>
      </c>
      <c r="E5634">
        <v>11</v>
      </c>
      <c r="F5634" t="s">
        <v>64</v>
      </c>
      <c r="G5634">
        <v>1143</v>
      </c>
      <c r="H5634">
        <v>2</v>
      </c>
      <c r="I5634">
        <v>649</v>
      </c>
      <c r="J5634" t="s">
        <v>1038</v>
      </c>
      <c r="K5634">
        <v>923</v>
      </c>
      <c r="L5634">
        <v>67</v>
      </c>
      <c r="M5634" t="s">
        <v>30</v>
      </c>
      <c r="N5634" t="s">
        <v>73</v>
      </c>
      <c r="O5634">
        <v>501</v>
      </c>
      <c r="P5634" t="s">
        <v>164</v>
      </c>
      <c r="S5634" t="s">
        <v>40</v>
      </c>
      <c r="T5634" t="s">
        <v>41</v>
      </c>
      <c r="U5634">
        <v>649</v>
      </c>
      <c r="Y5634" t="s">
        <v>8348</v>
      </c>
      <c r="AA5634">
        <v>34.098199999999999</v>
      </c>
      <c r="AB5634">
        <v>-118.2787</v>
      </c>
      <c r="AC5634">
        <f t="shared" si="87"/>
        <v>0</v>
      </c>
    </row>
    <row r="5635" spans="1:29" x14ac:dyDescent="0.35">
      <c r="A5635">
        <v>201207819</v>
      </c>
      <c r="B5635" s="1">
        <v>43886</v>
      </c>
      <c r="C5635" s="1">
        <v>43847</v>
      </c>
      <c r="D5635">
        <v>1200</v>
      </c>
      <c r="E5635">
        <v>12</v>
      </c>
      <c r="F5635" t="s">
        <v>68</v>
      </c>
      <c r="G5635">
        <v>1218</v>
      </c>
      <c r="H5635">
        <v>1</v>
      </c>
      <c r="I5635">
        <v>440</v>
      </c>
      <c r="J5635" t="s">
        <v>213</v>
      </c>
      <c r="K5635">
        <v>344</v>
      </c>
      <c r="L5635">
        <v>0</v>
      </c>
      <c r="M5635" t="s">
        <v>46</v>
      </c>
      <c r="N5635" t="s">
        <v>46</v>
      </c>
      <c r="O5635">
        <v>203</v>
      </c>
      <c r="P5635" t="s">
        <v>101</v>
      </c>
      <c r="S5635" t="s">
        <v>84</v>
      </c>
      <c r="T5635" t="s">
        <v>85</v>
      </c>
      <c r="U5635">
        <v>440</v>
      </c>
      <c r="Y5635" t="s">
        <v>8349</v>
      </c>
      <c r="AA5635">
        <v>33.990499999999997</v>
      </c>
      <c r="AB5635">
        <v>-118.2871</v>
      </c>
      <c r="AC5635">
        <f t="shared" ref="AC5635:AC5698" si="88">IF(OR((S:S)="CC", S:S="AA",S:S="JA"), 1, 0)</f>
        <v>0</v>
      </c>
    </row>
    <row r="5636" spans="1:29" x14ac:dyDescent="0.35">
      <c r="A5636">
        <v>200320925</v>
      </c>
      <c r="B5636" s="1">
        <v>44160</v>
      </c>
      <c r="C5636" s="1">
        <v>44160</v>
      </c>
      <c r="D5636">
        <v>1919</v>
      </c>
      <c r="E5636">
        <v>3</v>
      </c>
      <c r="F5636" t="s">
        <v>43</v>
      </c>
      <c r="G5636">
        <v>316</v>
      </c>
      <c r="H5636">
        <v>2</v>
      </c>
      <c r="I5636">
        <v>740</v>
      </c>
      <c r="J5636" t="s">
        <v>224</v>
      </c>
      <c r="K5636" t="s">
        <v>8350</v>
      </c>
      <c r="L5636">
        <v>23</v>
      </c>
      <c r="M5636" t="s">
        <v>30</v>
      </c>
      <c r="N5636" t="s">
        <v>73</v>
      </c>
      <c r="O5636">
        <v>122</v>
      </c>
      <c r="P5636" t="s">
        <v>275</v>
      </c>
      <c r="S5636" t="s">
        <v>40</v>
      </c>
      <c r="T5636" t="s">
        <v>41</v>
      </c>
      <c r="U5636">
        <v>740</v>
      </c>
      <c r="Y5636" t="s">
        <v>8351</v>
      </c>
      <c r="AA5636">
        <v>34.036099999999998</v>
      </c>
      <c r="AB5636">
        <v>-118.309</v>
      </c>
      <c r="AC5636">
        <f t="shared" si="88"/>
        <v>0</v>
      </c>
    </row>
    <row r="5637" spans="1:29" x14ac:dyDescent="0.35">
      <c r="A5637">
        <v>200305873</v>
      </c>
      <c r="B5637" s="1">
        <v>43862</v>
      </c>
      <c r="C5637" s="1">
        <v>43862</v>
      </c>
      <c r="D5637">
        <v>1500</v>
      </c>
      <c r="E5637">
        <v>3</v>
      </c>
      <c r="F5637" t="s">
        <v>43</v>
      </c>
      <c r="G5637">
        <v>361</v>
      </c>
      <c r="H5637">
        <v>1</v>
      </c>
      <c r="I5637">
        <v>510</v>
      </c>
      <c r="J5637" t="s">
        <v>29</v>
      </c>
      <c r="L5637">
        <v>0</v>
      </c>
      <c r="O5637">
        <v>108</v>
      </c>
      <c r="P5637" t="s">
        <v>105</v>
      </c>
      <c r="S5637" t="s">
        <v>40</v>
      </c>
      <c r="T5637" t="s">
        <v>41</v>
      </c>
      <c r="U5637">
        <v>510</v>
      </c>
      <c r="Y5637" t="s">
        <v>7389</v>
      </c>
      <c r="AA5637">
        <v>34.017099999999999</v>
      </c>
      <c r="AB5637">
        <v>-118.3531</v>
      </c>
      <c r="AC5637">
        <f t="shared" si="88"/>
        <v>0</v>
      </c>
    </row>
    <row r="5638" spans="1:29" x14ac:dyDescent="0.35">
      <c r="A5638">
        <v>200116628</v>
      </c>
      <c r="B5638" s="1">
        <v>44062</v>
      </c>
      <c r="C5638" s="1">
        <v>44052</v>
      </c>
      <c r="D5638">
        <v>2200</v>
      </c>
      <c r="E5638">
        <v>1</v>
      </c>
      <c r="F5638" t="s">
        <v>36</v>
      </c>
      <c r="G5638">
        <v>182</v>
      </c>
      <c r="H5638">
        <v>1</v>
      </c>
      <c r="I5638">
        <v>420</v>
      </c>
      <c r="J5638" t="s">
        <v>352</v>
      </c>
      <c r="K5638" t="s">
        <v>8352</v>
      </c>
      <c r="L5638">
        <v>34</v>
      </c>
      <c r="M5638" t="s">
        <v>30</v>
      </c>
      <c r="N5638" t="s">
        <v>173</v>
      </c>
      <c r="O5638">
        <v>123</v>
      </c>
      <c r="P5638" t="s">
        <v>290</v>
      </c>
      <c r="Q5638">
        <v>500</v>
      </c>
      <c r="R5638" t="s">
        <v>184</v>
      </c>
      <c r="S5638" t="s">
        <v>40</v>
      </c>
      <c r="T5638" t="s">
        <v>41</v>
      </c>
      <c r="U5638">
        <v>420</v>
      </c>
      <c r="Y5638" t="s">
        <v>1382</v>
      </c>
      <c r="AA5638">
        <v>34.041600000000003</v>
      </c>
      <c r="AB5638">
        <v>-118.2671</v>
      </c>
      <c r="AC5638">
        <f t="shared" si="88"/>
        <v>0</v>
      </c>
    </row>
    <row r="5639" spans="1:29" x14ac:dyDescent="0.35">
      <c r="A5639">
        <v>200120742</v>
      </c>
      <c r="B5639" s="1">
        <v>44143</v>
      </c>
      <c r="C5639" s="1">
        <v>44142</v>
      </c>
      <c r="D5639">
        <v>2230</v>
      </c>
      <c r="E5639">
        <v>1</v>
      </c>
      <c r="F5639" t="s">
        <v>36</v>
      </c>
      <c r="G5639">
        <v>163</v>
      </c>
      <c r="H5639">
        <v>1</v>
      </c>
      <c r="I5639">
        <v>510</v>
      </c>
      <c r="J5639" t="s">
        <v>29</v>
      </c>
      <c r="L5639">
        <v>0</v>
      </c>
      <c r="O5639">
        <v>101</v>
      </c>
      <c r="P5639" t="s">
        <v>32</v>
      </c>
      <c r="S5639" t="s">
        <v>84</v>
      </c>
      <c r="T5639" t="s">
        <v>85</v>
      </c>
      <c r="U5639">
        <v>510</v>
      </c>
      <c r="Y5639" t="s">
        <v>1374</v>
      </c>
      <c r="AA5639">
        <v>34.044400000000003</v>
      </c>
      <c r="AB5639">
        <v>-118.25409999999999</v>
      </c>
      <c r="AC5639">
        <f t="shared" si="88"/>
        <v>0</v>
      </c>
    </row>
    <row r="5640" spans="1:29" x14ac:dyDescent="0.35">
      <c r="A5640">
        <v>200410390</v>
      </c>
      <c r="B5640" s="1">
        <v>44013</v>
      </c>
      <c r="C5640" s="1">
        <v>44009</v>
      </c>
      <c r="D5640">
        <v>1800</v>
      </c>
      <c r="E5640">
        <v>4</v>
      </c>
      <c r="F5640" t="s">
        <v>54</v>
      </c>
      <c r="G5640">
        <v>453</v>
      </c>
      <c r="H5640">
        <v>1</v>
      </c>
      <c r="I5640">
        <v>230</v>
      </c>
      <c r="J5640" t="s">
        <v>161</v>
      </c>
      <c r="K5640" t="s">
        <v>8353</v>
      </c>
      <c r="L5640">
        <v>67</v>
      </c>
      <c r="M5640" t="s">
        <v>30</v>
      </c>
      <c r="N5640" t="s">
        <v>95</v>
      </c>
      <c r="O5640">
        <v>502</v>
      </c>
      <c r="P5640" t="s">
        <v>47</v>
      </c>
      <c r="Q5640">
        <v>400</v>
      </c>
      <c r="R5640" t="s">
        <v>143</v>
      </c>
      <c r="S5640" t="s">
        <v>84</v>
      </c>
      <c r="T5640" t="s">
        <v>85</v>
      </c>
      <c r="U5640">
        <v>230</v>
      </c>
      <c r="Y5640" t="s">
        <v>2659</v>
      </c>
      <c r="AA5640">
        <v>34.051099999999998</v>
      </c>
      <c r="AB5640">
        <v>-118.2149</v>
      </c>
      <c r="AC5640">
        <f t="shared" si="88"/>
        <v>0</v>
      </c>
    </row>
    <row r="5641" spans="1:29" x14ac:dyDescent="0.35">
      <c r="A5641">
        <v>200910930</v>
      </c>
      <c r="B5641" s="1">
        <v>43994</v>
      </c>
      <c r="C5641" s="1">
        <v>43993</v>
      </c>
      <c r="D5641">
        <v>1720</v>
      </c>
      <c r="E5641">
        <v>9</v>
      </c>
      <c r="F5641" t="s">
        <v>49</v>
      </c>
      <c r="G5641">
        <v>923</v>
      </c>
      <c r="H5641">
        <v>2</v>
      </c>
      <c r="I5641">
        <v>930</v>
      </c>
      <c r="J5641" t="s">
        <v>339</v>
      </c>
      <c r="K5641">
        <v>421</v>
      </c>
      <c r="L5641">
        <v>53</v>
      </c>
      <c r="M5641" t="s">
        <v>30</v>
      </c>
      <c r="N5641" t="s">
        <v>95</v>
      </c>
      <c r="O5641">
        <v>102</v>
      </c>
      <c r="P5641" t="s">
        <v>186</v>
      </c>
      <c r="Q5641">
        <v>511</v>
      </c>
      <c r="R5641" t="s">
        <v>151</v>
      </c>
      <c r="S5641" t="s">
        <v>84</v>
      </c>
      <c r="T5641" t="s">
        <v>85</v>
      </c>
      <c r="U5641">
        <v>930</v>
      </c>
      <c r="Y5641" t="s">
        <v>3624</v>
      </c>
      <c r="AA5641">
        <v>34.190300000000001</v>
      </c>
      <c r="AB5641">
        <v>-118.45740000000001</v>
      </c>
      <c r="AC5641">
        <f t="shared" si="88"/>
        <v>0</v>
      </c>
    </row>
    <row r="5642" spans="1:29" x14ac:dyDescent="0.35">
      <c r="A5642">
        <v>200318894</v>
      </c>
      <c r="B5642" s="1">
        <v>44119</v>
      </c>
      <c r="C5642" s="1">
        <v>44095</v>
      </c>
      <c r="D5642">
        <v>1210</v>
      </c>
      <c r="E5642">
        <v>3</v>
      </c>
      <c r="F5642" t="s">
        <v>43</v>
      </c>
      <c r="G5642">
        <v>333</v>
      </c>
      <c r="H5642">
        <v>2</v>
      </c>
      <c r="I5642">
        <v>354</v>
      </c>
      <c r="J5642" t="s">
        <v>167</v>
      </c>
      <c r="K5642" t="s">
        <v>8354</v>
      </c>
      <c r="L5642">
        <v>25</v>
      </c>
      <c r="M5642" t="s">
        <v>94</v>
      </c>
      <c r="N5642" t="s">
        <v>163</v>
      </c>
      <c r="O5642">
        <v>501</v>
      </c>
      <c r="P5642" t="s">
        <v>164</v>
      </c>
      <c r="S5642" t="s">
        <v>40</v>
      </c>
      <c r="T5642" t="s">
        <v>41</v>
      </c>
      <c r="U5642">
        <v>354</v>
      </c>
      <c r="Y5642" t="s">
        <v>3964</v>
      </c>
      <c r="AA5642">
        <v>34.023499999999999</v>
      </c>
      <c r="AB5642">
        <v>-118.34</v>
      </c>
      <c r="AC5642">
        <f t="shared" si="88"/>
        <v>0</v>
      </c>
    </row>
    <row r="5643" spans="1:29" x14ac:dyDescent="0.35">
      <c r="A5643">
        <v>200617938</v>
      </c>
      <c r="B5643" s="1">
        <v>44148</v>
      </c>
      <c r="C5643" s="1">
        <v>44147</v>
      </c>
      <c r="D5643">
        <v>1905</v>
      </c>
      <c r="E5643">
        <v>6</v>
      </c>
      <c r="F5643" t="s">
        <v>91</v>
      </c>
      <c r="G5643">
        <v>666</v>
      </c>
      <c r="H5643">
        <v>2</v>
      </c>
      <c r="I5643">
        <v>745</v>
      </c>
      <c r="J5643" t="s">
        <v>139</v>
      </c>
      <c r="K5643" t="s">
        <v>239</v>
      </c>
      <c r="L5643">
        <v>0</v>
      </c>
      <c r="M5643" t="s">
        <v>46</v>
      </c>
      <c r="N5643" t="s">
        <v>46</v>
      </c>
      <c r="O5643">
        <v>726</v>
      </c>
      <c r="P5643" t="s">
        <v>467</v>
      </c>
      <c r="Q5643">
        <v>400</v>
      </c>
      <c r="R5643" t="s">
        <v>143</v>
      </c>
      <c r="S5643" t="s">
        <v>40</v>
      </c>
      <c r="T5643" t="s">
        <v>41</v>
      </c>
      <c r="U5643">
        <v>745</v>
      </c>
      <c r="Y5643" t="s">
        <v>2410</v>
      </c>
      <c r="AA5643">
        <v>34.094299999999997</v>
      </c>
      <c r="AB5643">
        <v>-118.331</v>
      </c>
      <c r="AC5643">
        <f t="shared" si="88"/>
        <v>0</v>
      </c>
    </row>
    <row r="5644" spans="1:29" x14ac:dyDescent="0.35">
      <c r="A5644">
        <v>200707494</v>
      </c>
      <c r="B5644" s="1">
        <v>43905</v>
      </c>
      <c r="C5644" s="1">
        <v>43905</v>
      </c>
      <c r="D5644">
        <v>2246</v>
      </c>
      <c r="E5644">
        <v>7</v>
      </c>
      <c r="F5644" t="s">
        <v>28</v>
      </c>
      <c r="G5644">
        <v>749</v>
      </c>
      <c r="H5644">
        <v>1</v>
      </c>
      <c r="I5644">
        <v>310</v>
      </c>
      <c r="J5644" t="s">
        <v>71</v>
      </c>
      <c r="K5644" t="s">
        <v>8355</v>
      </c>
      <c r="L5644">
        <v>19</v>
      </c>
      <c r="M5644" t="s">
        <v>30</v>
      </c>
      <c r="N5644" t="s">
        <v>31</v>
      </c>
      <c r="O5644">
        <v>203</v>
      </c>
      <c r="P5644" t="s">
        <v>101</v>
      </c>
      <c r="S5644" t="s">
        <v>40</v>
      </c>
      <c r="T5644" t="s">
        <v>41</v>
      </c>
      <c r="U5644">
        <v>310</v>
      </c>
      <c r="Y5644" t="s">
        <v>8356</v>
      </c>
      <c r="AA5644">
        <v>34.058500000000002</v>
      </c>
      <c r="AB5644">
        <v>-118.3262</v>
      </c>
      <c r="AC5644">
        <f t="shared" si="88"/>
        <v>0</v>
      </c>
    </row>
    <row r="5645" spans="1:29" x14ac:dyDescent="0.35">
      <c r="A5645">
        <v>200321039</v>
      </c>
      <c r="B5645" s="1">
        <v>44163</v>
      </c>
      <c r="C5645" s="1">
        <v>44163</v>
      </c>
      <c r="D5645">
        <v>1950</v>
      </c>
      <c r="E5645">
        <v>3</v>
      </c>
      <c r="F5645" t="s">
        <v>43</v>
      </c>
      <c r="G5645">
        <v>333</v>
      </c>
      <c r="H5645">
        <v>1</v>
      </c>
      <c r="I5645">
        <v>236</v>
      </c>
      <c r="J5645" t="s">
        <v>692</v>
      </c>
      <c r="K5645" t="s">
        <v>8357</v>
      </c>
      <c r="L5645">
        <v>20</v>
      </c>
      <c r="M5645" t="s">
        <v>94</v>
      </c>
      <c r="N5645" t="s">
        <v>173</v>
      </c>
      <c r="O5645">
        <v>122</v>
      </c>
      <c r="P5645" t="s">
        <v>275</v>
      </c>
      <c r="Q5645">
        <v>400</v>
      </c>
      <c r="R5645" t="s">
        <v>143</v>
      </c>
      <c r="S5645" t="s">
        <v>40</v>
      </c>
      <c r="T5645" t="s">
        <v>41</v>
      </c>
      <c r="U5645">
        <v>236</v>
      </c>
      <c r="Y5645" t="s">
        <v>3031</v>
      </c>
      <c r="Z5645" t="s">
        <v>8358</v>
      </c>
      <c r="AA5645">
        <v>34.029499999999999</v>
      </c>
      <c r="AB5645">
        <v>-118.33629999999999</v>
      </c>
      <c r="AC5645">
        <f t="shared" si="88"/>
        <v>0</v>
      </c>
    </row>
    <row r="5646" spans="1:29" x14ac:dyDescent="0.35">
      <c r="A5646">
        <v>201212210</v>
      </c>
      <c r="B5646" s="1">
        <v>43955</v>
      </c>
      <c r="C5646" s="1">
        <v>43955</v>
      </c>
      <c r="D5646">
        <v>350</v>
      </c>
      <c r="E5646">
        <v>12</v>
      </c>
      <c r="F5646" t="s">
        <v>68</v>
      </c>
      <c r="G5646">
        <v>1235</v>
      </c>
      <c r="H5646">
        <v>1</v>
      </c>
      <c r="I5646">
        <v>330</v>
      </c>
      <c r="J5646" t="s">
        <v>37</v>
      </c>
      <c r="K5646" t="s">
        <v>8359</v>
      </c>
      <c r="L5646">
        <v>80</v>
      </c>
      <c r="M5646" t="s">
        <v>30</v>
      </c>
      <c r="N5646" t="s">
        <v>95</v>
      </c>
      <c r="O5646">
        <v>101</v>
      </c>
      <c r="P5646" t="s">
        <v>32</v>
      </c>
      <c r="S5646" t="s">
        <v>40</v>
      </c>
      <c r="T5646" t="s">
        <v>41</v>
      </c>
      <c r="U5646">
        <v>330</v>
      </c>
      <c r="Y5646" t="s">
        <v>5791</v>
      </c>
      <c r="AA5646">
        <v>33.986699999999999</v>
      </c>
      <c r="AB5646">
        <v>-118.2958</v>
      </c>
      <c r="AC5646">
        <f t="shared" si="88"/>
        <v>0</v>
      </c>
    </row>
    <row r="5647" spans="1:29" x14ac:dyDescent="0.35">
      <c r="A5647">
        <v>201011132</v>
      </c>
      <c r="B5647" s="1">
        <v>44031</v>
      </c>
      <c r="C5647" s="1">
        <v>44030</v>
      </c>
      <c r="D5647">
        <v>1500</v>
      </c>
      <c r="E5647">
        <v>10</v>
      </c>
      <c r="F5647" t="s">
        <v>103</v>
      </c>
      <c r="G5647">
        <v>1028</v>
      </c>
      <c r="H5647">
        <v>1</v>
      </c>
      <c r="I5647">
        <v>420</v>
      </c>
      <c r="J5647" t="s">
        <v>352</v>
      </c>
      <c r="L5647">
        <v>0</v>
      </c>
      <c r="O5647">
        <v>104</v>
      </c>
      <c r="P5647" t="s">
        <v>201</v>
      </c>
      <c r="S5647" t="s">
        <v>40</v>
      </c>
      <c r="T5647" t="s">
        <v>41</v>
      </c>
      <c r="U5647">
        <v>420</v>
      </c>
      <c r="Y5647" t="s">
        <v>8360</v>
      </c>
      <c r="AA5647">
        <v>34.191600000000001</v>
      </c>
      <c r="AB5647">
        <v>-118.49339999999999</v>
      </c>
      <c r="AC5647">
        <f t="shared" si="88"/>
        <v>0</v>
      </c>
    </row>
    <row r="5648" spans="1:29" x14ac:dyDescent="0.35">
      <c r="A5648">
        <v>200214785</v>
      </c>
      <c r="B5648" s="1">
        <v>44082</v>
      </c>
      <c r="C5648" s="1">
        <v>44077</v>
      </c>
      <c r="D5648">
        <v>1800</v>
      </c>
      <c r="E5648">
        <v>2</v>
      </c>
      <c r="F5648" t="s">
        <v>56</v>
      </c>
      <c r="G5648">
        <v>204</v>
      </c>
      <c r="H5648">
        <v>1</v>
      </c>
      <c r="I5648">
        <v>440</v>
      </c>
      <c r="J5648" t="s">
        <v>213</v>
      </c>
      <c r="K5648" t="s">
        <v>8361</v>
      </c>
      <c r="L5648">
        <v>19</v>
      </c>
      <c r="M5648" t="s">
        <v>46</v>
      </c>
      <c r="N5648" t="s">
        <v>46</v>
      </c>
      <c r="O5648">
        <v>118</v>
      </c>
      <c r="P5648" t="s">
        <v>858</v>
      </c>
      <c r="S5648" t="s">
        <v>40</v>
      </c>
      <c r="T5648" t="s">
        <v>41</v>
      </c>
      <c r="U5648">
        <v>440</v>
      </c>
      <c r="Y5648" t="s">
        <v>8362</v>
      </c>
      <c r="AA5648">
        <v>34.084699999999998</v>
      </c>
      <c r="AB5648">
        <v>-118.28449999999999</v>
      </c>
      <c r="AC5648">
        <f t="shared" si="88"/>
        <v>0</v>
      </c>
    </row>
    <row r="5649" spans="1:29" x14ac:dyDescent="0.35">
      <c r="A5649">
        <v>201006283</v>
      </c>
      <c r="B5649" s="1">
        <v>43882</v>
      </c>
      <c r="C5649" s="1">
        <v>43881</v>
      </c>
      <c r="D5649">
        <v>1510</v>
      </c>
      <c r="E5649">
        <v>10</v>
      </c>
      <c r="F5649" t="s">
        <v>103</v>
      </c>
      <c r="G5649">
        <v>1001</v>
      </c>
      <c r="H5649">
        <v>2</v>
      </c>
      <c r="I5649">
        <v>624</v>
      </c>
      <c r="J5649" t="s">
        <v>171</v>
      </c>
      <c r="K5649" t="s">
        <v>8363</v>
      </c>
      <c r="L5649">
        <v>15</v>
      </c>
      <c r="M5649" t="s">
        <v>94</v>
      </c>
      <c r="N5649" t="s">
        <v>173</v>
      </c>
      <c r="O5649">
        <v>721</v>
      </c>
      <c r="P5649" t="s">
        <v>828</v>
      </c>
      <c r="Q5649">
        <v>400</v>
      </c>
      <c r="R5649" t="s">
        <v>143</v>
      </c>
      <c r="S5649" t="s">
        <v>40</v>
      </c>
      <c r="T5649" t="s">
        <v>41</v>
      </c>
      <c r="U5649">
        <v>624</v>
      </c>
      <c r="Y5649" t="s">
        <v>6400</v>
      </c>
      <c r="AA5649">
        <v>34.217500000000001</v>
      </c>
      <c r="AB5649">
        <v>-118.5492</v>
      </c>
      <c r="AC5649">
        <f t="shared" si="88"/>
        <v>0</v>
      </c>
    </row>
    <row r="5650" spans="1:29" x14ac:dyDescent="0.35">
      <c r="A5650">
        <v>201206362</v>
      </c>
      <c r="B5650" s="1">
        <v>43862</v>
      </c>
      <c r="C5650" s="1">
        <v>43862</v>
      </c>
      <c r="D5650">
        <v>1140</v>
      </c>
      <c r="E5650">
        <v>12</v>
      </c>
      <c r="F5650" t="s">
        <v>68</v>
      </c>
      <c r="G5650">
        <v>1253</v>
      </c>
      <c r="H5650">
        <v>1</v>
      </c>
      <c r="I5650">
        <v>442</v>
      </c>
      <c r="J5650" t="s">
        <v>179</v>
      </c>
      <c r="K5650" t="s">
        <v>8364</v>
      </c>
      <c r="L5650">
        <v>30</v>
      </c>
      <c r="M5650" t="s">
        <v>30</v>
      </c>
      <c r="N5650" t="s">
        <v>95</v>
      </c>
      <c r="O5650">
        <v>242</v>
      </c>
      <c r="P5650" t="s">
        <v>511</v>
      </c>
      <c r="Q5650">
        <v>400</v>
      </c>
      <c r="R5650" t="s">
        <v>143</v>
      </c>
      <c r="S5650" t="s">
        <v>40</v>
      </c>
      <c r="T5650" t="s">
        <v>41</v>
      </c>
      <c r="U5650">
        <v>442</v>
      </c>
      <c r="Y5650" t="s">
        <v>8365</v>
      </c>
      <c r="AA5650">
        <v>33.973700000000001</v>
      </c>
      <c r="AB5650">
        <v>-118.309</v>
      </c>
      <c r="AC5650">
        <f t="shared" si="88"/>
        <v>0</v>
      </c>
    </row>
    <row r="5651" spans="1:29" x14ac:dyDescent="0.35">
      <c r="A5651">
        <v>200508774</v>
      </c>
      <c r="B5651" s="1">
        <v>43948</v>
      </c>
      <c r="C5651" s="1">
        <v>43948</v>
      </c>
      <c r="D5651">
        <v>2100</v>
      </c>
      <c r="E5651">
        <v>5</v>
      </c>
      <c r="F5651" t="s">
        <v>98</v>
      </c>
      <c r="G5651">
        <v>515</v>
      </c>
      <c r="H5651">
        <v>2</v>
      </c>
      <c r="I5651">
        <v>901</v>
      </c>
      <c r="J5651" t="s">
        <v>210</v>
      </c>
      <c r="K5651" t="s">
        <v>8366</v>
      </c>
      <c r="L5651">
        <v>70</v>
      </c>
      <c r="M5651" t="s">
        <v>30</v>
      </c>
      <c r="N5651" t="s">
        <v>95</v>
      </c>
      <c r="O5651">
        <v>501</v>
      </c>
      <c r="P5651" t="s">
        <v>164</v>
      </c>
      <c r="S5651" t="s">
        <v>33</v>
      </c>
      <c r="T5651" t="s">
        <v>34</v>
      </c>
      <c r="U5651">
        <v>901</v>
      </c>
      <c r="Y5651" t="s">
        <v>8367</v>
      </c>
      <c r="AA5651">
        <v>33.795200000000001</v>
      </c>
      <c r="AB5651">
        <v>-118.26819999999999</v>
      </c>
      <c r="AC5651">
        <f t="shared" si="88"/>
        <v>1</v>
      </c>
    </row>
    <row r="5652" spans="1:29" x14ac:dyDescent="0.35">
      <c r="A5652">
        <v>200505929</v>
      </c>
      <c r="B5652" s="1">
        <v>43857</v>
      </c>
      <c r="C5652" s="1">
        <v>43852</v>
      </c>
      <c r="D5652">
        <v>1800</v>
      </c>
      <c r="E5652">
        <v>5</v>
      </c>
      <c r="F5652" t="s">
        <v>98</v>
      </c>
      <c r="G5652">
        <v>563</v>
      </c>
      <c r="H5652">
        <v>1</v>
      </c>
      <c r="I5652">
        <v>480</v>
      </c>
      <c r="J5652" t="s">
        <v>44</v>
      </c>
      <c r="K5652" t="s">
        <v>1407</v>
      </c>
      <c r="L5652">
        <v>39</v>
      </c>
      <c r="M5652" t="s">
        <v>30</v>
      </c>
      <c r="N5652" t="s">
        <v>1233</v>
      </c>
      <c r="O5652">
        <v>502</v>
      </c>
      <c r="P5652" t="s">
        <v>47</v>
      </c>
      <c r="S5652" t="s">
        <v>40</v>
      </c>
      <c r="T5652" t="s">
        <v>41</v>
      </c>
      <c r="U5652">
        <v>480</v>
      </c>
      <c r="Y5652" t="s">
        <v>7202</v>
      </c>
      <c r="Z5652" t="s">
        <v>2163</v>
      </c>
      <c r="AA5652">
        <v>33.733400000000003</v>
      </c>
      <c r="AB5652">
        <v>-118.2902</v>
      </c>
      <c r="AC5652">
        <f t="shared" si="88"/>
        <v>0</v>
      </c>
    </row>
    <row r="5653" spans="1:29" x14ac:dyDescent="0.35">
      <c r="A5653">
        <v>200500546</v>
      </c>
      <c r="B5653" s="1">
        <v>43869</v>
      </c>
      <c r="C5653" s="1">
        <v>43869</v>
      </c>
      <c r="D5653">
        <v>2030</v>
      </c>
      <c r="E5653">
        <v>5</v>
      </c>
      <c r="F5653" t="s">
        <v>98</v>
      </c>
      <c r="G5653">
        <v>514</v>
      </c>
      <c r="H5653">
        <v>2</v>
      </c>
      <c r="I5653">
        <v>753</v>
      </c>
      <c r="J5653" t="s">
        <v>452</v>
      </c>
      <c r="K5653" t="s">
        <v>8368</v>
      </c>
      <c r="L5653">
        <v>0</v>
      </c>
      <c r="M5653" t="s">
        <v>46</v>
      </c>
      <c r="N5653" t="s">
        <v>46</v>
      </c>
      <c r="O5653">
        <v>101</v>
      </c>
      <c r="P5653" t="s">
        <v>32</v>
      </c>
      <c r="Q5653">
        <v>102</v>
      </c>
      <c r="R5653" t="s">
        <v>219</v>
      </c>
      <c r="S5653" t="s">
        <v>40</v>
      </c>
      <c r="T5653" t="s">
        <v>41</v>
      </c>
      <c r="U5653">
        <v>753</v>
      </c>
      <c r="V5653">
        <v>998</v>
      </c>
      <c r="Y5653" t="s">
        <v>8369</v>
      </c>
      <c r="AA5653">
        <v>33.7791</v>
      </c>
      <c r="AB5653">
        <v>-118.2782</v>
      </c>
      <c r="AC5653">
        <f t="shared" si="88"/>
        <v>0</v>
      </c>
    </row>
    <row r="5654" spans="1:29" x14ac:dyDescent="0.35">
      <c r="A5654">
        <v>200814442</v>
      </c>
      <c r="B5654" s="1">
        <v>44097</v>
      </c>
      <c r="C5654" s="1">
        <v>44097</v>
      </c>
      <c r="D5654">
        <v>1745</v>
      </c>
      <c r="E5654">
        <v>8</v>
      </c>
      <c r="F5654" t="s">
        <v>109</v>
      </c>
      <c r="G5654">
        <v>841</v>
      </c>
      <c r="H5654">
        <v>2</v>
      </c>
      <c r="I5654">
        <v>860</v>
      </c>
      <c r="J5654" t="s">
        <v>2220</v>
      </c>
      <c r="K5654" t="s">
        <v>8370</v>
      </c>
      <c r="L5654">
        <v>58</v>
      </c>
      <c r="M5654" t="s">
        <v>94</v>
      </c>
      <c r="N5654" t="s">
        <v>73</v>
      </c>
      <c r="O5654">
        <v>502</v>
      </c>
      <c r="P5654" t="s">
        <v>47</v>
      </c>
      <c r="Q5654">
        <v>400</v>
      </c>
      <c r="R5654" t="s">
        <v>143</v>
      </c>
      <c r="S5654" t="s">
        <v>40</v>
      </c>
      <c r="T5654" t="s">
        <v>41</v>
      </c>
      <c r="U5654">
        <v>860</v>
      </c>
      <c r="Y5654" t="s">
        <v>1961</v>
      </c>
      <c r="AA5654">
        <v>34.0398</v>
      </c>
      <c r="AB5654">
        <v>-118.46729999999999</v>
      </c>
      <c r="AC5654">
        <f t="shared" si="88"/>
        <v>0</v>
      </c>
    </row>
    <row r="5655" spans="1:29" x14ac:dyDescent="0.35">
      <c r="A5655">
        <v>200314768</v>
      </c>
      <c r="B5655" s="1">
        <v>44037</v>
      </c>
      <c r="C5655" s="1">
        <v>44001</v>
      </c>
      <c r="D5655">
        <v>2100</v>
      </c>
      <c r="E5655">
        <v>3</v>
      </c>
      <c r="F5655" t="s">
        <v>43</v>
      </c>
      <c r="G5655">
        <v>393</v>
      </c>
      <c r="H5655">
        <v>2</v>
      </c>
      <c r="I5655">
        <v>956</v>
      </c>
      <c r="J5655" t="s">
        <v>328</v>
      </c>
      <c r="K5655" t="s">
        <v>647</v>
      </c>
      <c r="L5655">
        <v>28</v>
      </c>
      <c r="M5655" t="s">
        <v>94</v>
      </c>
      <c r="N5655" t="s">
        <v>95</v>
      </c>
      <c r="O5655">
        <v>502</v>
      </c>
      <c r="P5655" t="s">
        <v>47</v>
      </c>
      <c r="S5655" t="s">
        <v>40</v>
      </c>
      <c r="T5655" t="s">
        <v>41</v>
      </c>
      <c r="U5655">
        <v>956</v>
      </c>
      <c r="Y5655" t="s">
        <v>7010</v>
      </c>
      <c r="AA5655">
        <v>34.007800000000003</v>
      </c>
      <c r="AB5655">
        <v>-118.33499999999999</v>
      </c>
      <c r="AC5655">
        <f t="shared" si="88"/>
        <v>0</v>
      </c>
    </row>
    <row r="5656" spans="1:29" x14ac:dyDescent="0.35">
      <c r="A5656">
        <v>201108245</v>
      </c>
      <c r="B5656" s="1">
        <v>43933</v>
      </c>
      <c r="C5656" s="1">
        <v>43932</v>
      </c>
      <c r="D5656">
        <v>1040</v>
      </c>
      <c r="E5656">
        <v>11</v>
      </c>
      <c r="F5656" t="s">
        <v>64</v>
      </c>
      <c r="G5656">
        <v>1176</v>
      </c>
      <c r="H5656">
        <v>2</v>
      </c>
      <c r="I5656">
        <v>740</v>
      </c>
      <c r="J5656" t="s">
        <v>224</v>
      </c>
      <c r="K5656" t="s">
        <v>6782</v>
      </c>
      <c r="L5656">
        <v>35</v>
      </c>
      <c r="M5656" t="s">
        <v>94</v>
      </c>
      <c r="N5656" t="s">
        <v>73</v>
      </c>
      <c r="O5656">
        <v>710</v>
      </c>
      <c r="P5656" t="s">
        <v>394</v>
      </c>
      <c r="S5656" t="s">
        <v>40</v>
      </c>
      <c r="T5656" t="s">
        <v>41</v>
      </c>
      <c r="U5656">
        <v>740</v>
      </c>
      <c r="Y5656" t="s">
        <v>4211</v>
      </c>
      <c r="AA5656">
        <v>34.086399999999998</v>
      </c>
      <c r="AB5656">
        <v>-118.2304</v>
      </c>
      <c r="AC5656">
        <f t="shared" si="88"/>
        <v>0</v>
      </c>
    </row>
    <row r="5657" spans="1:29" x14ac:dyDescent="0.35">
      <c r="A5657">
        <v>200513365</v>
      </c>
      <c r="B5657" s="1">
        <v>44068</v>
      </c>
      <c r="C5657" s="1">
        <v>44014</v>
      </c>
      <c r="D5657">
        <v>830</v>
      </c>
      <c r="E5657">
        <v>5</v>
      </c>
      <c r="F5657" t="s">
        <v>98</v>
      </c>
      <c r="G5657">
        <v>528</v>
      </c>
      <c r="H5657">
        <v>2</v>
      </c>
      <c r="I5657">
        <v>354</v>
      </c>
      <c r="J5657" t="s">
        <v>167</v>
      </c>
      <c r="K5657" t="s">
        <v>1621</v>
      </c>
      <c r="L5657">
        <v>35</v>
      </c>
      <c r="M5657" t="s">
        <v>94</v>
      </c>
      <c r="N5657" t="s">
        <v>95</v>
      </c>
      <c r="O5657">
        <v>501</v>
      </c>
      <c r="P5657" t="s">
        <v>164</v>
      </c>
      <c r="S5657" t="s">
        <v>40</v>
      </c>
      <c r="T5657" t="s">
        <v>41</v>
      </c>
      <c r="U5657">
        <v>354</v>
      </c>
      <c r="Y5657" t="s">
        <v>8371</v>
      </c>
      <c r="AA5657">
        <v>33.785299999999999</v>
      </c>
      <c r="AB5657">
        <v>-118.2513</v>
      </c>
      <c r="AC5657">
        <f t="shared" si="88"/>
        <v>0</v>
      </c>
    </row>
    <row r="5658" spans="1:29" x14ac:dyDescent="0.35">
      <c r="A5658">
        <v>200817288</v>
      </c>
      <c r="B5658" s="1">
        <v>44172</v>
      </c>
      <c r="C5658" s="1">
        <v>44172</v>
      </c>
      <c r="D5658">
        <v>1857</v>
      </c>
      <c r="E5658">
        <v>8</v>
      </c>
      <c r="F5658" t="s">
        <v>109</v>
      </c>
      <c r="G5658">
        <v>817</v>
      </c>
      <c r="H5658">
        <v>2</v>
      </c>
      <c r="I5658">
        <v>860</v>
      </c>
      <c r="J5658" t="s">
        <v>2220</v>
      </c>
      <c r="K5658" t="s">
        <v>8372</v>
      </c>
      <c r="L5658">
        <v>27</v>
      </c>
      <c r="M5658" t="s">
        <v>94</v>
      </c>
      <c r="N5658" t="s">
        <v>73</v>
      </c>
      <c r="O5658">
        <v>102</v>
      </c>
      <c r="P5658" t="s">
        <v>186</v>
      </c>
      <c r="Q5658">
        <v>400</v>
      </c>
      <c r="R5658" t="s">
        <v>143</v>
      </c>
      <c r="S5658" t="s">
        <v>33</v>
      </c>
      <c r="T5658" t="s">
        <v>34</v>
      </c>
      <c r="U5658">
        <v>860</v>
      </c>
      <c r="Y5658" t="s">
        <v>1229</v>
      </c>
      <c r="Z5658" t="s">
        <v>8373</v>
      </c>
      <c r="AA5658">
        <v>34.0625</v>
      </c>
      <c r="AB5658">
        <v>-118.444</v>
      </c>
      <c r="AC5658">
        <f t="shared" si="88"/>
        <v>1</v>
      </c>
    </row>
    <row r="5659" spans="1:29" x14ac:dyDescent="0.35">
      <c r="A5659">
        <v>200120079</v>
      </c>
      <c r="B5659" s="1">
        <v>44131</v>
      </c>
      <c r="C5659" s="1">
        <v>44131</v>
      </c>
      <c r="D5659">
        <v>1540</v>
      </c>
      <c r="E5659">
        <v>1</v>
      </c>
      <c r="F5659" t="s">
        <v>36</v>
      </c>
      <c r="G5659">
        <v>154</v>
      </c>
      <c r="H5659">
        <v>2</v>
      </c>
      <c r="I5659">
        <v>624</v>
      </c>
      <c r="J5659" t="s">
        <v>171</v>
      </c>
      <c r="K5659" t="s">
        <v>8374</v>
      </c>
      <c r="L5659">
        <v>29</v>
      </c>
      <c r="M5659" t="s">
        <v>94</v>
      </c>
      <c r="N5659" t="s">
        <v>95</v>
      </c>
      <c r="O5659">
        <v>502</v>
      </c>
      <c r="P5659" t="s">
        <v>47</v>
      </c>
      <c r="Q5659">
        <v>400</v>
      </c>
      <c r="R5659" t="s">
        <v>143</v>
      </c>
      <c r="S5659" t="s">
        <v>33</v>
      </c>
      <c r="T5659" t="s">
        <v>34</v>
      </c>
      <c r="U5659">
        <v>624</v>
      </c>
      <c r="Y5659" t="s">
        <v>229</v>
      </c>
      <c r="AA5659">
        <v>34.046500000000002</v>
      </c>
      <c r="AB5659">
        <v>-118.2488</v>
      </c>
      <c r="AC5659">
        <f t="shared" si="88"/>
        <v>1</v>
      </c>
    </row>
    <row r="5660" spans="1:29" x14ac:dyDescent="0.35">
      <c r="A5660">
        <v>200206878</v>
      </c>
      <c r="B5660" s="1">
        <v>43887</v>
      </c>
      <c r="C5660" s="1">
        <v>43887</v>
      </c>
      <c r="D5660">
        <v>1340</v>
      </c>
      <c r="E5660">
        <v>2</v>
      </c>
      <c r="F5660" t="s">
        <v>56</v>
      </c>
      <c r="G5660">
        <v>251</v>
      </c>
      <c r="H5660">
        <v>2</v>
      </c>
      <c r="I5660">
        <v>624</v>
      </c>
      <c r="J5660" t="s">
        <v>171</v>
      </c>
      <c r="K5660" t="s">
        <v>8375</v>
      </c>
      <c r="L5660">
        <v>37</v>
      </c>
      <c r="M5660" t="s">
        <v>94</v>
      </c>
      <c r="N5660" t="s">
        <v>73</v>
      </c>
      <c r="O5660">
        <v>103</v>
      </c>
      <c r="P5660" t="s">
        <v>146</v>
      </c>
      <c r="Q5660">
        <v>400</v>
      </c>
      <c r="R5660" t="s">
        <v>143</v>
      </c>
      <c r="S5660" t="s">
        <v>40</v>
      </c>
      <c r="T5660" t="s">
        <v>41</v>
      </c>
      <c r="U5660">
        <v>624</v>
      </c>
      <c r="Y5660" t="s">
        <v>664</v>
      </c>
      <c r="Z5660" t="s">
        <v>8376</v>
      </c>
      <c r="AA5660">
        <v>34.061399999999999</v>
      </c>
      <c r="AB5660">
        <v>-118.28230000000001</v>
      </c>
      <c r="AC5660">
        <f t="shared" si="88"/>
        <v>0</v>
      </c>
    </row>
    <row r="5661" spans="1:29" x14ac:dyDescent="0.35">
      <c r="A5661">
        <v>201205226</v>
      </c>
      <c r="B5661" s="1">
        <v>43847</v>
      </c>
      <c r="C5661" s="1">
        <v>43846</v>
      </c>
      <c r="D5661">
        <v>1840</v>
      </c>
      <c r="E5661">
        <v>12</v>
      </c>
      <c r="F5661" t="s">
        <v>68</v>
      </c>
      <c r="G5661">
        <v>1258</v>
      </c>
      <c r="H5661">
        <v>2</v>
      </c>
      <c r="I5661">
        <v>740</v>
      </c>
      <c r="J5661" t="s">
        <v>224</v>
      </c>
      <c r="K5661" t="s">
        <v>819</v>
      </c>
      <c r="L5661">
        <v>25</v>
      </c>
      <c r="M5661" t="s">
        <v>94</v>
      </c>
      <c r="N5661" t="s">
        <v>163</v>
      </c>
      <c r="O5661">
        <v>122</v>
      </c>
      <c r="P5661" t="s">
        <v>275</v>
      </c>
      <c r="S5661" t="s">
        <v>40</v>
      </c>
      <c r="T5661" t="s">
        <v>41</v>
      </c>
      <c r="U5661">
        <v>740</v>
      </c>
      <c r="Y5661" t="s">
        <v>1951</v>
      </c>
      <c r="Z5661" t="s">
        <v>676</v>
      </c>
      <c r="AA5661">
        <v>33.9739</v>
      </c>
      <c r="AB5661">
        <v>-118.26949999999999</v>
      </c>
      <c r="AC5661">
        <f t="shared" si="88"/>
        <v>0</v>
      </c>
    </row>
    <row r="5662" spans="1:29" x14ac:dyDescent="0.35">
      <c r="A5662">
        <v>200807965</v>
      </c>
      <c r="B5662" s="1">
        <v>43924</v>
      </c>
      <c r="C5662" s="1">
        <v>43924</v>
      </c>
      <c r="D5662">
        <v>1200</v>
      </c>
      <c r="E5662">
        <v>8</v>
      </c>
      <c r="F5662" t="s">
        <v>109</v>
      </c>
      <c r="G5662">
        <v>811</v>
      </c>
      <c r="H5662">
        <v>1</v>
      </c>
      <c r="I5662">
        <v>510</v>
      </c>
      <c r="J5662" t="s">
        <v>29</v>
      </c>
      <c r="L5662">
        <v>0</v>
      </c>
      <c r="O5662">
        <v>101</v>
      </c>
      <c r="P5662" t="s">
        <v>32</v>
      </c>
      <c r="S5662" t="s">
        <v>84</v>
      </c>
      <c r="T5662" t="s">
        <v>85</v>
      </c>
      <c r="U5662">
        <v>510</v>
      </c>
      <c r="Y5662" t="s">
        <v>8377</v>
      </c>
      <c r="Z5662" t="s">
        <v>1532</v>
      </c>
      <c r="AA5662">
        <v>34.056100000000001</v>
      </c>
      <c r="AB5662">
        <v>-118.55119999999999</v>
      </c>
      <c r="AC5662">
        <f t="shared" si="88"/>
        <v>0</v>
      </c>
    </row>
    <row r="5663" spans="1:29" x14ac:dyDescent="0.35">
      <c r="A5663">
        <v>200909122</v>
      </c>
      <c r="B5663" s="1">
        <v>43951</v>
      </c>
      <c r="C5663" s="1">
        <v>43950</v>
      </c>
      <c r="D5663">
        <v>2045</v>
      </c>
      <c r="E5663">
        <v>9</v>
      </c>
      <c r="F5663" t="s">
        <v>49</v>
      </c>
      <c r="G5663">
        <v>909</v>
      </c>
      <c r="H5663">
        <v>1</v>
      </c>
      <c r="I5663">
        <v>510</v>
      </c>
      <c r="J5663" t="s">
        <v>29</v>
      </c>
      <c r="L5663">
        <v>0</v>
      </c>
      <c r="O5663">
        <v>123</v>
      </c>
      <c r="P5663" t="s">
        <v>290</v>
      </c>
      <c r="S5663" t="s">
        <v>40</v>
      </c>
      <c r="T5663" t="s">
        <v>41</v>
      </c>
      <c r="U5663">
        <v>510</v>
      </c>
      <c r="Y5663" t="s">
        <v>798</v>
      </c>
      <c r="AA5663">
        <v>34.204999999999998</v>
      </c>
      <c r="AB5663">
        <v>-118.43389999999999</v>
      </c>
      <c r="AC5663">
        <f t="shared" si="88"/>
        <v>0</v>
      </c>
    </row>
    <row r="5664" spans="1:29" x14ac:dyDescent="0.35">
      <c r="A5664">
        <v>200604525</v>
      </c>
      <c r="B5664" s="1">
        <v>43842</v>
      </c>
      <c r="C5664" s="1">
        <v>43842</v>
      </c>
      <c r="D5664">
        <v>230</v>
      </c>
      <c r="E5664">
        <v>6</v>
      </c>
      <c r="F5664" t="s">
        <v>91</v>
      </c>
      <c r="G5664">
        <v>636</v>
      </c>
      <c r="H5664">
        <v>2</v>
      </c>
      <c r="I5664">
        <v>624</v>
      </c>
      <c r="J5664" t="s">
        <v>171</v>
      </c>
      <c r="K5664" t="s">
        <v>8378</v>
      </c>
      <c r="L5664">
        <v>22</v>
      </c>
      <c r="M5664" t="s">
        <v>94</v>
      </c>
      <c r="N5664" t="s">
        <v>95</v>
      </c>
      <c r="O5664">
        <v>505</v>
      </c>
      <c r="P5664" t="s">
        <v>953</v>
      </c>
      <c r="Q5664">
        <v>400</v>
      </c>
      <c r="R5664" t="s">
        <v>143</v>
      </c>
      <c r="S5664" t="s">
        <v>40</v>
      </c>
      <c r="T5664" t="s">
        <v>41</v>
      </c>
      <c r="U5664">
        <v>624</v>
      </c>
      <c r="Y5664" t="s">
        <v>8379</v>
      </c>
      <c r="AA5664">
        <v>34.101599999999998</v>
      </c>
      <c r="AB5664">
        <v>-118.33329999999999</v>
      </c>
      <c r="AC5664">
        <f t="shared" si="88"/>
        <v>0</v>
      </c>
    </row>
    <row r="5665" spans="1:29" x14ac:dyDescent="0.35">
      <c r="A5665">
        <v>200317182</v>
      </c>
      <c r="B5665" s="1">
        <v>44086</v>
      </c>
      <c r="C5665" s="1">
        <v>44086</v>
      </c>
      <c r="D5665">
        <v>100</v>
      </c>
      <c r="E5665">
        <v>3</v>
      </c>
      <c r="F5665" t="s">
        <v>43</v>
      </c>
      <c r="G5665">
        <v>379</v>
      </c>
      <c r="H5665">
        <v>1</v>
      </c>
      <c r="I5665">
        <v>230</v>
      </c>
      <c r="J5665" t="s">
        <v>161</v>
      </c>
      <c r="K5665" t="s">
        <v>8380</v>
      </c>
      <c r="L5665">
        <v>35</v>
      </c>
      <c r="M5665" t="s">
        <v>30</v>
      </c>
      <c r="N5665" t="s">
        <v>163</v>
      </c>
      <c r="O5665">
        <v>301</v>
      </c>
      <c r="P5665" t="s">
        <v>155</v>
      </c>
      <c r="Q5665">
        <v>512</v>
      </c>
      <c r="R5665" t="s">
        <v>2684</v>
      </c>
      <c r="S5665" t="s">
        <v>40</v>
      </c>
      <c r="T5665" t="s">
        <v>41</v>
      </c>
      <c r="U5665">
        <v>230</v>
      </c>
      <c r="Y5665" t="s">
        <v>1031</v>
      </c>
      <c r="Z5665" t="s">
        <v>440</v>
      </c>
      <c r="AA5665">
        <v>34.0184</v>
      </c>
      <c r="AB5665">
        <v>-118.2915</v>
      </c>
      <c r="AC5665">
        <f t="shared" si="88"/>
        <v>0</v>
      </c>
    </row>
    <row r="5666" spans="1:29" x14ac:dyDescent="0.35">
      <c r="A5666">
        <v>201015048</v>
      </c>
      <c r="B5666" s="1">
        <v>44149</v>
      </c>
      <c r="C5666" s="1">
        <v>44149</v>
      </c>
      <c r="D5666">
        <v>1620</v>
      </c>
      <c r="E5666">
        <v>10</v>
      </c>
      <c r="F5666" t="s">
        <v>103</v>
      </c>
      <c r="G5666">
        <v>1004</v>
      </c>
      <c r="H5666">
        <v>2</v>
      </c>
      <c r="I5666">
        <v>951</v>
      </c>
      <c r="J5666" t="s">
        <v>1302</v>
      </c>
      <c r="K5666" t="s">
        <v>8381</v>
      </c>
      <c r="L5666">
        <v>0</v>
      </c>
      <c r="M5666" t="s">
        <v>30</v>
      </c>
      <c r="N5666" t="s">
        <v>73</v>
      </c>
      <c r="O5666">
        <v>210</v>
      </c>
      <c r="P5666" t="s">
        <v>183</v>
      </c>
      <c r="S5666" t="s">
        <v>40</v>
      </c>
      <c r="T5666" t="s">
        <v>41</v>
      </c>
      <c r="U5666">
        <v>951</v>
      </c>
      <c r="Y5666" t="s">
        <v>5728</v>
      </c>
      <c r="AA5666">
        <v>34.208399999999997</v>
      </c>
      <c r="AB5666">
        <v>-118.536</v>
      </c>
      <c r="AC5666">
        <f t="shared" si="88"/>
        <v>0</v>
      </c>
    </row>
    <row r="5667" spans="1:29" x14ac:dyDescent="0.35">
      <c r="A5667">
        <v>200807938</v>
      </c>
      <c r="B5667" s="1">
        <v>43923</v>
      </c>
      <c r="C5667" s="1">
        <v>43902</v>
      </c>
      <c r="D5667">
        <v>930</v>
      </c>
      <c r="E5667">
        <v>8</v>
      </c>
      <c r="F5667" t="s">
        <v>109</v>
      </c>
      <c r="G5667">
        <v>832</v>
      </c>
      <c r="H5667">
        <v>2</v>
      </c>
      <c r="I5667">
        <v>745</v>
      </c>
      <c r="J5667" t="s">
        <v>139</v>
      </c>
      <c r="K5667">
        <v>329</v>
      </c>
      <c r="L5667">
        <v>37</v>
      </c>
      <c r="M5667" t="s">
        <v>30</v>
      </c>
      <c r="N5667" t="s">
        <v>95</v>
      </c>
      <c r="O5667">
        <v>502</v>
      </c>
      <c r="P5667" t="s">
        <v>47</v>
      </c>
      <c r="S5667" t="s">
        <v>40</v>
      </c>
      <c r="T5667" t="s">
        <v>41</v>
      </c>
      <c r="U5667">
        <v>745</v>
      </c>
      <c r="Y5667" t="s">
        <v>1707</v>
      </c>
      <c r="AA5667">
        <v>34.053400000000003</v>
      </c>
      <c r="AB5667">
        <v>-118.46129999999999</v>
      </c>
      <c r="AC5667">
        <f t="shared" si="88"/>
        <v>0</v>
      </c>
    </row>
    <row r="5668" spans="1:29" x14ac:dyDescent="0.35">
      <c r="A5668">
        <v>200119994</v>
      </c>
      <c r="B5668" s="1">
        <v>44130</v>
      </c>
      <c r="C5668" s="1">
        <v>44129</v>
      </c>
      <c r="D5668">
        <v>2200</v>
      </c>
      <c r="E5668">
        <v>1</v>
      </c>
      <c r="F5668" t="s">
        <v>36</v>
      </c>
      <c r="G5668">
        <v>153</v>
      </c>
      <c r="H5668">
        <v>1</v>
      </c>
      <c r="I5668">
        <v>510</v>
      </c>
      <c r="J5668" t="s">
        <v>29</v>
      </c>
      <c r="L5668">
        <v>0</v>
      </c>
      <c r="O5668">
        <v>101</v>
      </c>
      <c r="P5668" t="s">
        <v>32</v>
      </c>
      <c r="S5668" t="s">
        <v>40</v>
      </c>
      <c r="T5668" t="s">
        <v>41</v>
      </c>
      <c r="U5668">
        <v>510</v>
      </c>
      <c r="Y5668" t="s">
        <v>4507</v>
      </c>
      <c r="AA5668">
        <v>34.048099999999998</v>
      </c>
      <c r="AB5668">
        <v>-118.25069999999999</v>
      </c>
      <c r="AC5668">
        <f t="shared" si="88"/>
        <v>0</v>
      </c>
    </row>
    <row r="5669" spans="1:29" x14ac:dyDescent="0.35">
      <c r="A5669">
        <v>201012363</v>
      </c>
      <c r="B5669" s="1">
        <v>44066</v>
      </c>
      <c r="C5669" s="1">
        <v>44066</v>
      </c>
      <c r="D5669">
        <v>1330</v>
      </c>
      <c r="E5669">
        <v>10</v>
      </c>
      <c r="F5669" t="s">
        <v>103</v>
      </c>
      <c r="G5669">
        <v>1094</v>
      </c>
      <c r="H5669">
        <v>1</v>
      </c>
      <c r="I5669">
        <v>310</v>
      </c>
      <c r="J5669" t="s">
        <v>71</v>
      </c>
      <c r="K5669" t="s">
        <v>342</v>
      </c>
      <c r="L5669">
        <v>35</v>
      </c>
      <c r="M5669" t="s">
        <v>30</v>
      </c>
      <c r="N5669" t="s">
        <v>31</v>
      </c>
      <c r="O5669">
        <v>501</v>
      </c>
      <c r="P5669" t="s">
        <v>164</v>
      </c>
      <c r="S5669" t="s">
        <v>40</v>
      </c>
      <c r="T5669" t="s">
        <v>41</v>
      </c>
      <c r="U5669">
        <v>310</v>
      </c>
      <c r="Y5669" t="s">
        <v>8382</v>
      </c>
      <c r="AA5669">
        <v>34.158700000000003</v>
      </c>
      <c r="AB5669">
        <v>-118.5273</v>
      </c>
      <c r="AC5669">
        <f t="shared" si="88"/>
        <v>0</v>
      </c>
    </row>
    <row r="5670" spans="1:29" x14ac:dyDescent="0.35">
      <c r="A5670">
        <v>200615611</v>
      </c>
      <c r="B5670" s="1">
        <v>44093</v>
      </c>
      <c r="C5670" s="1">
        <v>44092</v>
      </c>
      <c r="D5670">
        <v>2100</v>
      </c>
      <c r="E5670">
        <v>6</v>
      </c>
      <c r="F5670" t="s">
        <v>91</v>
      </c>
      <c r="G5670">
        <v>678</v>
      </c>
      <c r="H5670">
        <v>2</v>
      </c>
      <c r="I5670">
        <v>624</v>
      </c>
      <c r="J5670" t="s">
        <v>171</v>
      </c>
      <c r="K5670" t="s">
        <v>6390</v>
      </c>
      <c r="L5670">
        <v>32</v>
      </c>
      <c r="M5670" t="s">
        <v>94</v>
      </c>
      <c r="N5670" t="s">
        <v>73</v>
      </c>
      <c r="O5670">
        <v>501</v>
      </c>
      <c r="P5670" t="s">
        <v>164</v>
      </c>
      <c r="Q5670">
        <v>400</v>
      </c>
      <c r="R5670" t="s">
        <v>143</v>
      </c>
      <c r="S5670" t="s">
        <v>40</v>
      </c>
      <c r="T5670" t="s">
        <v>41</v>
      </c>
      <c r="U5670">
        <v>624</v>
      </c>
      <c r="Y5670" t="s">
        <v>8383</v>
      </c>
      <c r="AA5670">
        <v>34.086199999999998</v>
      </c>
      <c r="AB5670">
        <v>-118.3064</v>
      </c>
      <c r="AC5670">
        <f t="shared" si="88"/>
        <v>0</v>
      </c>
    </row>
    <row r="5671" spans="1:29" x14ac:dyDescent="0.35">
      <c r="A5671">
        <v>201304611</v>
      </c>
      <c r="B5671" s="1">
        <v>43841</v>
      </c>
      <c r="C5671" s="1">
        <v>43841</v>
      </c>
      <c r="D5671">
        <v>2300</v>
      </c>
      <c r="E5671">
        <v>13</v>
      </c>
      <c r="F5671" t="s">
        <v>62</v>
      </c>
      <c r="G5671">
        <v>1333</v>
      </c>
      <c r="H5671">
        <v>1</v>
      </c>
      <c r="I5671">
        <v>410</v>
      </c>
      <c r="J5671" t="s">
        <v>303</v>
      </c>
      <c r="K5671" t="s">
        <v>8384</v>
      </c>
      <c r="L5671">
        <v>42</v>
      </c>
      <c r="M5671" t="s">
        <v>94</v>
      </c>
      <c r="N5671" t="s">
        <v>95</v>
      </c>
      <c r="O5671">
        <v>101</v>
      </c>
      <c r="P5671" t="s">
        <v>32</v>
      </c>
      <c r="Q5671">
        <v>400</v>
      </c>
      <c r="R5671" t="s">
        <v>143</v>
      </c>
      <c r="S5671" t="s">
        <v>40</v>
      </c>
      <c r="T5671" t="s">
        <v>41</v>
      </c>
      <c r="U5671">
        <v>410</v>
      </c>
      <c r="Y5671" t="s">
        <v>8385</v>
      </c>
      <c r="AA5671">
        <v>34.017099999999999</v>
      </c>
      <c r="AB5671">
        <v>-118.2667</v>
      </c>
      <c r="AC5671">
        <f t="shared" si="88"/>
        <v>0</v>
      </c>
    </row>
    <row r="5672" spans="1:29" x14ac:dyDescent="0.35">
      <c r="A5672">
        <v>200912396</v>
      </c>
      <c r="B5672" s="1">
        <v>44027</v>
      </c>
      <c r="C5672" s="1">
        <v>44027</v>
      </c>
      <c r="D5672">
        <v>1500</v>
      </c>
      <c r="E5672">
        <v>9</v>
      </c>
      <c r="F5672" t="s">
        <v>49</v>
      </c>
      <c r="G5672">
        <v>964</v>
      </c>
      <c r="H5672">
        <v>2</v>
      </c>
      <c r="I5672">
        <v>812</v>
      </c>
      <c r="J5672" t="s">
        <v>396</v>
      </c>
      <c r="K5672" t="s">
        <v>8386</v>
      </c>
      <c r="L5672">
        <v>17</v>
      </c>
      <c r="M5672" t="s">
        <v>94</v>
      </c>
      <c r="N5672" t="s">
        <v>31</v>
      </c>
      <c r="O5672">
        <v>109</v>
      </c>
      <c r="P5672" t="s">
        <v>1043</v>
      </c>
      <c r="Q5672">
        <v>400</v>
      </c>
      <c r="R5672" t="s">
        <v>143</v>
      </c>
      <c r="S5672" t="s">
        <v>40</v>
      </c>
      <c r="T5672" t="s">
        <v>41</v>
      </c>
      <c r="U5672">
        <v>762</v>
      </c>
      <c r="V5672">
        <v>812</v>
      </c>
      <c r="Y5672" t="s">
        <v>2844</v>
      </c>
      <c r="AA5672">
        <v>34.159399999999998</v>
      </c>
      <c r="AB5672">
        <v>-118.44329999999999</v>
      </c>
      <c r="AC5672">
        <f t="shared" si="88"/>
        <v>0</v>
      </c>
    </row>
    <row r="5673" spans="1:29" x14ac:dyDescent="0.35">
      <c r="A5673">
        <v>200406769</v>
      </c>
      <c r="B5673" s="1">
        <v>43901</v>
      </c>
      <c r="C5673" s="1">
        <v>43900</v>
      </c>
      <c r="D5673">
        <v>2000</v>
      </c>
      <c r="E5673">
        <v>4</v>
      </c>
      <c r="F5673" t="s">
        <v>54</v>
      </c>
      <c r="G5673">
        <v>437</v>
      </c>
      <c r="H5673">
        <v>1</v>
      </c>
      <c r="I5673">
        <v>510</v>
      </c>
      <c r="J5673" t="s">
        <v>29</v>
      </c>
      <c r="L5673">
        <v>0</v>
      </c>
      <c r="O5673">
        <v>101</v>
      </c>
      <c r="P5673" t="s">
        <v>32</v>
      </c>
      <c r="S5673" t="s">
        <v>40</v>
      </c>
      <c r="T5673" t="s">
        <v>41</v>
      </c>
      <c r="U5673">
        <v>510</v>
      </c>
      <c r="Y5673" t="s">
        <v>3646</v>
      </c>
      <c r="AA5673">
        <v>34.069000000000003</v>
      </c>
      <c r="AB5673">
        <v>-118.1927</v>
      </c>
      <c r="AC5673">
        <f t="shared" si="88"/>
        <v>0</v>
      </c>
    </row>
    <row r="5674" spans="1:29" x14ac:dyDescent="0.35">
      <c r="A5674">
        <v>200416200</v>
      </c>
      <c r="B5674" s="1">
        <v>44188</v>
      </c>
      <c r="C5674" s="1">
        <v>44188</v>
      </c>
      <c r="D5674">
        <v>55</v>
      </c>
      <c r="E5674">
        <v>4</v>
      </c>
      <c r="F5674" t="s">
        <v>54</v>
      </c>
      <c r="G5674">
        <v>442</v>
      </c>
      <c r="H5674">
        <v>1</v>
      </c>
      <c r="I5674">
        <v>236</v>
      </c>
      <c r="J5674" t="s">
        <v>692</v>
      </c>
      <c r="K5674" t="s">
        <v>8387</v>
      </c>
      <c r="L5674">
        <v>27</v>
      </c>
      <c r="M5674" t="s">
        <v>94</v>
      </c>
      <c r="N5674" t="s">
        <v>163</v>
      </c>
      <c r="O5674">
        <v>101</v>
      </c>
      <c r="P5674" t="s">
        <v>32</v>
      </c>
      <c r="Q5674">
        <v>307</v>
      </c>
      <c r="R5674" t="s">
        <v>2276</v>
      </c>
      <c r="S5674" t="s">
        <v>84</v>
      </c>
      <c r="T5674" t="s">
        <v>85</v>
      </c>
      <c r="U5674">
        <v>236</v>
      </c>
      <c r="Y5674" t="s">
        <v>8388</v>
      </c>
      <c r="AA5674">
        <v>34.057699999999997</v>
      </c>
      <c r="AB5674">
        <v>-118.21339999999999</v>
      </c>
      <c r="AC5674">
        <f t="shared" si="88"/>
        <v>0</v>
      </c>
    </row>
    <row r="5675" spans="1:29" x14ac:dyDescent="0.35">
      <c r="A5675">
        <v>200909003</v>
      </c>
      <c r="B5675" s="1">
        <v>43948</v>
      </c>
      <c r="C5675" s="1">
        <v>43948</v>
      </c>
      <c r="D5675">
        <v>1630</v>
      </c>
      <c r="E5675">
        <v>9</v>
      </c>
      <c r="F5675" t="s">
        <v>49</v>
      </c>
      <c r="G5675">
        <v>905</v>
      </c>
      <c r="H5675">
        <v>2</v>
      </c>
      <c r="I5675">
        <v>626</v>
      </c>
      <c r="J5675" t="s">
        <v>141</v>
      </c>
      <c r="K5675" t="s">
        <v>8389</v>
      </c>
      <c r="L5675">
        <v>52</v>
      </c>
      <c r="M5675" t="s">
        <v>94</v>
      </c>
      <c r="N5675" t="s">
        <v>95</v>
      </c>
      <c r="O5675">
        <v>501</v>
      </c>
      <c r="P5675" t="s">
        <v>164</v>
      </c>
      <c r="Q5675">
        <v>400</v>
      </c>
      <c r="R5675" t="s">
        <v>143</v>
      </c>
      <c r="S5675" t="s">
        <v>33</v>
      </c>
      <c r="T5675" t="s">
        <v>34</v>
      </c>
      <c r="U5675">
        <v>626</v>
      </c>
      <c r="Y5675" t="s">
        <v>8390</v>
      </c>
      <c r="AA5675">
        <v>34.207599999999999</v>
      </c>
      <c r="AB5675">
        <v>-118.45310000000001</v>
      </c>
      <c r="AC5675">
        <f t="shared" si="88"/>
        <v>1</v>
      </c>
    </row>
    <row r="5676" spans="1:29" x14ac:dyDescent="0.35">
      <c r="A5676">
        <v>200315671</v>
      </c>
      <c r="B5676" s="1">
        <v>44055</v>
      </c>
      <c r="C5676" s="1">
        <v>44055</v>
      </c>
      <c r="D5676">
        <v>2045</v>
      </c>
      <c r="E5676">
        <v>3</v>
      </c>
      <c r="F5676" t="s">
        <v>43</v>
      </c>
      <c r="G5676">
        <v>377</v>
      </c>
      <c r="H5676">
        <v>2</v>
      </c>
      <c r="I5676">
        <v>745</v>
      </c>
      <c r="J5676" t="s">
        <v>139</v>
      </c>
      <c r="K5676" t="s">
        <v>8391</v>
      </c>
      <c r="L5676">
        <v>25</v>
      </c>
      <c r="M5676" t="s">
        <v>94</v>
      </c>
      <c r="N5676" t="s">
        <v>95</v>
      </c>
      <c r="O5676">
        <v>122</v>
      </c>
      <c r="P5676" t="s">
        <v>275</v>
      </c>
      <c r="S5676" t="s">
        <v>84</v>
      </c>
      <c r="T5676" t="s">
        <v>85</v>
      </c>
      <c r="U5676">
        <v>745</v>
      </c>
      <c r="Y5676" t="s">
        <v>8392</v>
      </c>
      <c r="AA5676">
        <v>34.017299999999999</v>
      </c>
      <c r="AB5676">
        <v>-118.2987</v>
      </c>
      <c r="AC5676">
        <f t="shared" si="88"/>
        <v>0</v>
      </c>
    </row>
    <row r="5677" spans="1:29" x14ac:dyDescent="0.35">
      <c r="A5677">
        <v>200608963</v>
      </c>
      <c r="B5677" s="1">
        <v>43932</v>
      </c>
      <c r="C5677" s="1">
        <v>43931</v>
      </c>
      <c r="D5677">
        <v>2020</v>
      </c>
      <c r="E5677">
        <v>6</v>
      </c>
      <c r="F5677" t="s">
        <v>91</v>
      </c>
      <c r="G5677">
        <v>643</v>
      </c>
      <c r="H5677">
        <v>1</v>
      </c>
      <c r="I5677">
        <v>230</v>
      </c>
      <c r="J5677" t="s">
        <v>161</v>
      </c>
      <c r="K5677" t="s">
        <v>8393</v>
      </c>
      <c r="L5677">
        <v>43</v>
      </c>
      <c r="M5677" t="s">
        <v>30</v>
      </c>
      <c r="N5677" t="s">
        <v>73</v>
      </c>
      <c r="O5677">
        <v>158</v>
      </c>
      <c r="P5677" t="s">
        <v>1755</v>
      </c>
      <c r="Q5677">
        <v>207</v>
      </c>
      <c r="R5677" t="s">
        <v>1110</v>
      </c>
      <c r="S5677" t="s">
        <v>33</v>
      </c>
      <c r="T5677" t="s">
        <v>34</v>
      </c>
      <c r="U5677">
        <v>230</v>
      </c>
      <c r="V5677">
        <v>998</v>
      </c>
      <c r="Y5677" t="s">
        <v>8394</v>
      </c>
      <c r="Z5677" t="s">
        <v>1532</v>
      </c>
      <c r="AA5677">
        <v>34.097999999999999</v>
      </c>
      <c r="AB5677">
        <v>-118.3456</v>
      </c>
      <c r="AC5677">
        <f t="shared" si="88"/>
        <v>1</v>
      </c>
    </row>
    <row r="5678" spans="1:29" x14ac:dyDescent="0.35">
      <c r="A5678">
        <v>201014854</v>
      </c>
      <c r="B5678" s="1">
        <v>44143</v>
      </c>
      <c r="C5678" s="1">
        <v>44143</v>
      </c>
      <c r="D5678">
        <v>930</v>
      </c>
      <c r="E5678">
        <v>10</v>
      </c>
      <c r="F5678" t="s">
        <v>103</v>
      </c>
      <c r="G5678">
        <v>1015</v>
      </c>
      <c r="H5678">
        <v>1</v>
      </c>
      <c r="I5678">
        <v>442</v>
      </c>
      <c r="J5678" t="s">
        <v>179</v>
      </c>
      <c r="K5678" t="s">
        <v>8395</v>
      </c>
      <c r="L5678">
        <v>0</v>
      </c>
      <c r="M5678" t="s">
        <v>30</v>
      </c>
      <c r="N5678" t="s">
        <v>31</v>
      </c>
      <c r="O5678">
        <v>242</v>
      </c>
      <c r="P5678" t="s">
        <v>511</v>
      </c>
      <c r="S5678" t="s">
        <v>33</v>
      </c>
      <c r="T5678" t="s">
        <v>34</v>
      </c>
      <c r="U5678">
        <v>442</v>
      </c>
      <c r="Y5678" t="s">
        <v>7241</v>
      </c>
      <c r="AA5678">
        <v>34.2012</v>
      </c>
      <c r="AB5678">
        <v>-118.5304</v>
      </c>
      <c r="AC5678">
        <f t="shared" si="88"/>
        <v>1</v>
      </c>
    </row>
    <row r="5679" spans="1:29" x14ac:dyDescent="0.35">
      <c r="A5679">
        <v>200815217</v>
      </c>
      <c r="B5679" s="1">
        <v>44118</v>
      </c>
      <c r="C5679" s="1">
        <v>44117</v>
      </c>
      <c r="D5679">
        <v>930</v>
      </c>
      <c r="E5679">
        <v>8</v>
      </c>
      <c r="F5679" t="s">
        <v>109</v>
      </c>
      <c r="G5679">
        <v>817</v>
      </c>
      <c r="H5679">
        <v>2</v>
      </c>
      <c r="I5679">
        <v>740</v>
      </c>
      <c r="J5679" t="s">
        <v>224</v>
      </c>
      <c r="K5679">
        <v>329</v>
      </c>
      <c r="L5679">
        <v>77</v>
      </c>
      <c r="M5679" t="s">
        <v>94</v>
      </c>
      <c r="N5679" t="s">
        <v>73</v>
      </c>
      <c r="O5679">
        <v>502</v>
      </c>
      <c r="P5679" t="s">
        <v>47</v>
      </c>
      <c r="S5679" t="s">
        <v>84</v>
      </c>
      <c r="T5679" t="s">
        <v>85</v>
      </c>
      <c r="U5679">
        <v>740</v>
      </c>
      <c r="Y5679" t="s">
        <v>8396</v>
      </c>
      <c r="AA5679">
        <v>34.061700000000002</v>
      </c>
      <c r="AB5679">
        <v>-118.44459999999999</v>
      </c>
      <c r="AC5679">
        <f t="shared" si="88"/>
        <v>0</v>
      </c>
    </row>
    <row r="5680" spans="1:29" x14ac:dyDescent="0.35">
      <c r="A5680">
        <v>201106176</v>
      </c>
      <c r="B5680" s="1">
        <v>43879</v>
      </c>
      <c r="C5680" s="1">
        <v>43879</v>
      </c>
      <c r="D5680">
        <v>1540</v>
      </c>
      <c r="E5680">
        <v>11</v>
      </c>
      <c r="F5680" t="s">
        <v>64</v>
      </c>
      <c r="G5680">
        <v>1162</v>
      </c>
      <c r="H5680">
        <v>1</v>
      </c>
      <c r="I5680">
        <v>230</v>
      </c>
      <c r="J5680" t="s">
        <v>161</v>
      </c>
      <c r="K5680" t="s">
        <v>8397</v>
      </c>
      <c r="L5680">
        <v>21</v>
      </c>
      <c r="M5680" t="s">
        <v>30</v>
      </c>
      <c r="N5680" t="s">
        <v>95</v>
      </c>
      <c r="O5680">
        <v>701</v>
      </c>
      <c r="P5680" t="s">
        <v>1610</v>
      </c>
      <c r="Q5680">
        <v>512</v>
      </c>
      <c r="R5680" t="s">
        <v>2684</v>
      </c>
      <c r="S5680" t="s">
        <v>40</v>
      </c>
      <c r="T5680" t="s">
        <v>41</v>
      </c>
      <c r="U5680">
        <v>230</v>
      </c>
      <c r="V5680">
        <v>998</v>
      </c>
      <c r="Y5680" t="s">
        <v>1611</v>
      </c>
      <c r="AA5680">
        <v>34.095599999999997</v>
      </c>
      <c r="AB5680">
        <v>-118.29179999999999</v>
      </c>
      <c r="AC5680">
        <f t="shared" si="88"/>
        <v>0</v>
      </c>
    </row>
    <row r="5681" spans="1:29" x14ac:dyDescent="0.35">
      <c r="A5681">
        <v>201004117</v>
      </c>
      <c r="B5681" s="1">
        <v>43834</v>
      </c>
      <c r="C5681" s="1">
        <v>43832</v>
      </c>
      <c r="D5681">
        <v>1530</v>
      </c>
      <c r="E5681">
        <v>10</v>
      </c>
      <c r="F5681" t="s">
        <v>103</v>
      </c>
      <c r="G5681">
        <v>1079</v>
      </c>
      <c r="H5681">
        <v>1</v>
      </c>
      <c r="I5681">
        <v>310</v>
      </c>
      <c r="J5681" t="s">
        <v>71</v>
      </c>
      <c r="K5681">
        <v>344</v>
      </c>
      <c r="L5681">
        <v>0</v>
      </c>
      <c r="M5681" t="s">
        <v>30</v>
      </c>
      <c r="N5681" t="s">
        <v>73</v>
      </c>
      <c r="O5681">
        <v>702</v>
      </c>
      <c r="P5681" t="s">
        <v>552</v>
      </c>
      <c r="S5681" t="s">
        <v>40</v>
      </c>
      <c r="T5681" t="s">
        <v>41</v>
      </c>
      <c r="U5681">
        <v>310</v>
      </c>
      <c r="Y5681" t="s">
        <v>8398</v>
      </c>
      <c r="AA5681">
        <v>34.1599</v>
      </c>
      <c r="AB5681">
        <v>-118.4766</v>
      </c>
      <c r="AC5681">
        <f t="shared" si="88"/>
        <v>0</v>
      </c>
    </row>
    <row r="5682" spans="1:29" x14ac:dyDescent="0.35">
      <c r="A5682">
        <v>200117211</v>
      </c>
      <c r="B5682" s="1">
        <v>44074</v>
      </c>
      <c r="C5682" s="1">
        <v>44071</v>
      </c>
      <c r="D5682">
        <v>1300</v>
      </c>
      <c r="E5682">
        <v>1</v>
      </c>
      <c r="F5682" t="s">
        <v>36</v>
      </c>
      <c r="G5682">
        <v>111</v>
      </c>
      <c r="H5682">
        <v>2</v>
      </c>
      <c r="I5682">
        <v>740</v>
      </c>
      <c r="J5682" t="s">
        <v>224</v>
      </c>
      <c r="K5682">
        <v>329</v>
      </c>
      <c r="L5682">
        <v>0</v>
      </c>
      <c r="M5682" t="s">
        <v>46</v>
      </c>
      <c r="N5682" t="s">
        <v>46</v>
      </c>
      <c r="O5682">
        <v>702</v>
      </c>
      <c r="P5682" t="s">
        <v>552</v>
      </c>
      <c r="S5682" t="s">
        <v>40</v>
      </c>
      <c r="T5682" t="s">
        <v>41</v>
      </c>
      <c r="U5682">
        <v>740</v>
      </c>
      <c r="Y5682" t="s">
        <v>6885</v>
      </c>
      <c r="AA5682">
        <v>34.060699999999997</v>
      </c>
      <c r="AB5682">
        <v>-118.2435</v>
      </c>
      <c r="AC5682">
        <f t="shared" si="88"/>
        <v>0</v>
      </c>
    </row>
    <row r="5683" spans="1:29" x14ac:dyDescent="0.35">
      <c r="A5683">
        <v>200410726</v>
      </c>
      <c r="B5683" s="1">
        <v>44025</v>
      </c>
      <c r="C5683" s="1">
        <v>44025</v>
      </c>
      <c r="D5683">
        <v>1130</v>
      </c>
      <c r="E5683">
        <v>4</v>
      </c>
      <c r="F5683" t="s">
        <v>54</v>
      </c>
      <c r="G5683">
        <v>449</v>
      </c>
      <c r="H5683">
        <v>1</v>
      </c>
      <c r="I5683">
        <v>210</v>
      </c>
      <c r="J5683" t="s">
        <v>149</v>
      </c>
      <c r="K5683" t="s">
        <v>8399</v>
      </c>
      <c r="L5683">
        <v>52</v>
      </c>
      <c r="M5683" t="s">
        <v>30</v>
      </c>
      <c r="N5683" t="s">
        <v>95</v>
      </c>
      <c r="O5683">
        <v>301</v>
      </c>
      <c r="P5683" t="s">
        <v>155</v>
      </c>
      <c r="Q5683">
        <v>400</v>
      </c>
      <c r="R5683" t="s">
        <v>143</v>
      </c>
      <c r="S5683" t="s">
        <v>40</v>
      </c>
      <c r="T5683" t="s">
        <v>41</v>
      </c>
      <c r="U5683">
        <v>210</v>
      </c>
      <c r="Y5683" t="s">
        <v>8400</v>
      </c>
      <c r="Z5683" t="s">
        <v>4466</v>
      </c>
      <c r="AA5683">
        <v>34.053699999999999</v>
      </c>
      <c r="AB5683">
        <v>-118.2034</v>
      </c>
      <c r="AC5683">
        <f t="shared" si="88"/>
        <v>0</v>
      </c>
    </row>
    <row r="5684" spans="1:29" x14ac:dyDescent="0.35">
      <c r="A5684">
        <v>200110785</v>
      </c>
      <c r="B5684" s="1">
        <v>43942</v>
      </c>
      <c r="C5684" s="1">
        <v>43941</v>
      </c>
      <c r="D5684">
        <v>1900</v>
      </c>
      <c r="E5684">
        <v>1</v>
      </c>
      <c r="F5684" t="s">
        <v>36</v>
      </c>
      <c r="G5684">
        <v>162</v>
      </c>
      <c r="H5684">
        <v>1</v>
      </c>
      <c r="I5684">
        <v>510</v>
      </c>
      <c r="J5684" t="s">
        <v>29</v>
      </c>
      <c r="L5684">
        <v>0</v>
      </c>
      <c r="O5684">
        <v>101</v>
      </c>
      <c r="P5684" t="s">
        <v>32</v>
      </c>
      <c r="S5684" t="s">
        <v>33</v>
      </c>
      <c r="T5684" t="s">
        <v>34</v>
      </c>
      <c r="U5684">
        <v>510</v>
      </c>
      <c r="Y5684" t="s">
        <v>1738</v>
      </c>
      <c r="AA5684">
        <v>34.045900000000003</v>
      </c>
      <c r="AB5684">
        <v>-118.25790000000001</v>
      </c>
      <c r="AC5684">
        <f t="shared" si="88"/>
        <v>1</v>
      </c>
    </row>
    <row r="5685" spans="1:29" x14ac:dyDescent="0.35">
      <c r="A5685">
        <v>200911327</v>
      </c>
      <c r="B5685" s="1">
        <v>44002</v>
      </c>
      <c r="C5685" s="1">
        <v>44002</v>
      </c>
      <c r="D5685">
        <v>1830</v>
      </c>
      <c r="E5685">
        <v>9</v>
      </c>
      <c r="F5685" t="s">
        <v>49</v>
      </c>
      <c r="G5685">
        <v>963</v>
      </c>
      <c r="H5685">
        <v>1</v>
      </c>
      <c r="I5685">
        <v>236</v>
      </c>
      <c r="J5685" t="s">
        <v>692</v>
      </c>
      <c r="K5685" t="s">
        <v>5690</v>
      </c>
      <c r="L5685">
        <v>45</v>
      </c>
      <c r="M5685" t="s">
        <v>94</v>
      </c>
      <c r="N5685" t="s">
        <v>163</v>
      </c>
      <c r="O5685">
        <v>501</v>
      </c>
      <c r="P5685" t="s">
        <v>164</v>
      </c>
      <c r="Q5685">
        <v>400</v>
      </c>
      <c r="R5685" t="s">
        <v>143</v>
      </c>
      <c r="S5685" t="s">
        <v>33</v>
      </c>
      <c r="T5685" t="s">
        <v>34</v>
      </c>
      <c r="U5685">
        <v>236</v>
      </c>
      <c r="Y5685" t="s">
        <v>8401</v>
      </c>
      <c r="AA5685">
        <v>34.164000000000001</v>
      </c>
      <c r="AB5685">
        <v>-118.45740000000001</v>
      </c>
      <c r="AC5685">
        <f t="shared" si="88"/>
        <v>1</v>
      </c>
    </row>
    <row r="5686" spans="1:29" x14ac:dyDescent="0.35">
      <c r="A5686">
        <v>201004895</v>
      </c>
      <c r="B5686" s="1">
        <v>43852</v>
      </c>
      <c r="C5686" s="1">
        <v>43852</v>
      </c>
      <c r="D5686">
        <v>30</v>
      </c>
      <c r="E5686">
        <v>10</v>
      </c>
      <c r="F5686" t="s">
        <v>103</v>
      </c>
      <c r="G5686">
        <v>1047</v>
      </c>
      <c r="H5686">
        <v>1</v>
      </c>
      <c r="I5686">
        <v>310</v>
      </c>
      <c r="J5686" t="s">
        <v>71</v>
      </c>
      <c r="K5686" t="s">
        <v>72</v>
      </c>
      <c r="L5686">
        <v>0</v>
      </c>
      <c r="M5686" t="s">
        <v>30</v>
      </c>
      <c r="N5686" t="s">
        <v>73</v>
      </c>
      <c r="O5686">
        <v>515</v>
      </c>
      <c r="P5686" t="s">
        <v>2701</v>
      </c>
      <c r="S5686" t="s">
        <v>40</v>
      </c>
      <c r="T5686" t="s">
        <v>41</v>
      </c>
      <c r="U5686">
        <v>310</v>
      </c>
      <c r="Y5686" t="s">
        <v>8402</v>
      </c>
      <c r="AA5686">
        <v>34.1723</v>
      </c>
      <c r="AB5686">
        <v>-118.5098</v>
      </c>
      <c r="AC5686">
        <f t="shared" si="88"/>
        <v>0</v>
      </c>
    </row>
    <row r="5687" spans="1:29" x14ac:dyDescent="0.35">
      <c r="A5687">
        <v>200121533</v>
      </c>
      <c r="B5687" s="1">
        <v>44160</v>
      </c>
      <c r="C5687" s="1">
        <v>44159</v>
      </c>
      <c r="D5687">
        <v>2045</v>
      </c>
      <c r="E5687">
        <v>1</v>
      </c>
      <c r="F5687" t="s">
        <v>36</v>
      </c>
      <c r="G5687">
        <v>182</v>
      </c>
      <c r="H5687">
        <v>1</v>
      </c>
      <c r="I5687">
        <v>330</v>
      </c>
      <c r="J5687" t="s">
        <v>37</v>
      </c>
      <c r="K5687" t="s">
        <v>8403</v>
      </c>
      <c r="L5687">
        <v>21</v>
      </c>
      <c r="M5687" t="s">
        <v>30</v>
      </c>
      <c r="N5687" t="s">
        <v>163</v>
      </c>
      <c r="O5687">
        <v>102</v>
      </c>
      <c r="P5687" t="s">
        <v>186</v>
      </c>
      <c r="S5687" t="s">
        <v>40</v>
      </c>
      <c r="T5687" t="s">
        <v>41</v>
      </c>
      <c r="U5687">
        <v>330</v>
      </c>
      <c r="V5687">
        <v>998</v>
      </c>
      <c r="Y5687" t="s">
        <v>695</v>
      </c>
      <c r="Z5687" t="s">
        <v>482</v>
      </c>
      <c r="AA5687">
        <v>34.040100000000002</v>
      </c>
      <c r="AB5687">
        <v>-118.2633</v>
      </c>
      <c r="AC5687">
        <f t="shared" si="88"/>
        <v>0</v>
      </c>
    </row>
    <row r="5688" spans="1:29" x14ac:dyDescent="0.35">
      <c r="A5688">
        <v>200608650</v>
      </c>
      <c r="B5688" s="1">
        <v>43924</v>
      </c>
      <c r="C5688" s="1">
        <v>43924</v>
      </c>
      <c r="D5688">
        <v>1910</v>
      </c>
      <c r="E5688">
        <v>6</v>
      </c>
      <c r="F5688" t="s">
        <v>91</v>
      </c>
      <c r="G5688">
        <v>645</v>
      </c>
      <c r="H5688">
        <v>2</v>
      </c>
      <c r="I5688">
        <v>624</v>
      </c>
      <c r="J5688" t="s">
        <v>171</v>
      </c>
      <c r="K5688" t="s">
        <v>8404</v>
      </c>
      <c r="L5688">
        <v>23</v>
      </c>
      <c r="M5688" t="s">
        <v>94</v>
      </c>
      <c r="N5688" t="s">
        <v>73</v>
      </c>
      <c r="O5688">
        <v>503</v>
      </c>
      <c r="P5688" t="s">
        <v>650</v>
      </c>
      <c r="Q5688">
        <v>500</v>
      </c>
      <c r="R5688" t="s">
        <v>184</v>
      </c>
      <c r="S5688" t="s">
        <v>40</v>
      </c>
      <c r="T5688" t="s">
        <v>41</v>
      </c>
      <c r="U5688">
        <v>624</v>
      </c>
      <c r="Y5688" t="s">
        <v>379</v>
      </c>
      <c r="AA5688">
        <v>34.101599999999998</v>
      </c>
      <c r="AB5688">
        <v>-118.3417</v>
      </c>
      <c r="AC5688">
        <f t="shared" si="88"/>
        <v>0</v>
      </c>
    </row>
    <row r="5689" spans="1:29" x14ac:dyDescent="0.35">
      <c r="A5689">
        <v>200120471</v>
      </c>
      <c r="B5689" s="1">
        <v>44137</v>
      </c>
      <c r="C5689" s="1">
        <v>44126</v>
      </c>
      <c r="D5689">
        <v>2200</v>
      </c>
      <c r="E5689">
        <v>1</v>
      </c>
      <c r="F5689" t="s">
        <v>36</v>
      </c>
      <c r="G5689">
        <v>128</v>
      </c>
      <c r="H5689">
        <v>1</v>
      </c>
      <c r="I5689">
        <v>330</v>
      </c>
      <c r="J5689" t="s">
        <v>37</v>
      </c>
      <c r="K5689" t="s">
        <v>8405</v>
      </c>
      <c r="L5689">
        <v>37</v>
      </c>
      <c r="M5689" t="s">
        <v>94</v>
      </c>
      <c r="N5689" t="s">
        <v>95</v>
      </c>
      <c r="O5689">
        <v>101</v>
      </c>
      <c r="P5689" t="s">
        <v>32</v>
      </c>
      <c r="S5689" t="s">
        <v>40</v>
      </c>
      <c r="T5689" t="s">
        <v>41</v>
      </c>
      <c r="U5689">
        <v>330</v>
      </c>
      <c r="Y5689" t="s">
        <v>3299</v>
      </c>
      <c r="Z5689" t="s">
        <v>8406</v>
      </c>
      <c r="AA5689">
        <v>34.049799999999998</v>
      </c>
      <c r="AB5689">
        <v>-118.24</v>
      </c>
      <c r="AC5689">
        <f t="shared" si="88"/>
        <v>0</v>
      </c>
    </row>
    <row r="5690" spans="1:29" x14ac:dyDescent="0.35">
      <c r="A5690">
        <v>200214348</v>
      </c>
      <c r="B5690" s="1">
        <v>44071</v>
      </c>
      <c r="C5690" s="1">
        <v>44071</v>
      </c>
      <c r="D5690">
        <v>1700</v>
      </c>
      <c r="E5690">
        <v>2</v>
      </c>
      <c r="F5690" t="s">
        <v>56</v>
      </c>
      <c r="G5690">
        <v>202</v>
      </c>
      <c r="H5690">
        <v>2</v>
      </c>
      <c r="I5690">
        <v>626</v>
      </c>
      <c r="J5690" t="s">
        <v>141</v>
      </c>
      <c r="K5690" t="s">
        <v>8407</v>
      </c>
      <c r="L5690">
        <v>26</v>
      </c>
      <c r="M5690" t="s">
        <v>30</v>
      </c>
      <c r="N5690" t="s">
        <v>73</v>
      </c>
      <c r="O5690">
        <v>108</v>
      </c>
      <c r="P5690" t="s">
        <v>105</v>
      </c>
      <c r="Q5690">
        <v>400</v>
      </c>
      <c r="R5690" t="s">
        <v>143</v>
      </c>
      <c r="S5690" t="s">
        <v>84</v>
      </c>
      <c r="T5690" t="s">
        <v>85</v>
      </c>
      <c r="U5690">
        <v>626</v>
      </c>
      <c r="Y5690" t="s">
        <v>1147</v>
      </c>
      <c r="Z5690" t="s">
        <v>8408</v>
      </c>
      <c r="AA5690">
        <v>34.090899999999998</v>
      </c>
      <c r="AB5690">
        <v>-118.2867</v>
      </c>
      <c r="AC5690">
        <f t="shared" si="88"/>
        <v>0</v>
      </c>
    </row>
    <row r="5691" spans="1:29" x14ac:dyDescent="0.35">
      <c r="A5691">
        <v>200607576</v>
      </c>
      <c r="B5691" s="1">
        <v>43899</v>
      </c>
      <c r="C5691" s="1">
        <v>43898</v>
      </c>
      <c r="D5691">
        <v>755</v>
      </c>
      <c r="E5691">
        <v>6</v>
      </c>
      <c r="F5691" t="s">
        <v>91</v>
      </c>
      <c r="G5691">
        <v>666</v>
      </c>
      <c r="H5691">
        <v>1</v>
      </c>
      <c r="I5691">
        <v>220</v>
      </c>
      <c r="J5691" t="s">
        <v>919</v>
      </c>
      <c r="K5691" t="s">
        <v>8409</v>
      </c>
      <c r="L5691">
        <v>50</v>
      </c>
      <c r="M5691" t="s">
        <v>30</v>
      </c>
      <c r="N5691" t="s">
        <v>95</v>
      </c>
      <c r="O5691">
        <v>203</v>
      </c>
      <c r="P5691" t="s">
        <v>101</v>
      </c>
      <c r="Q5691">
        <v>400</v>
      </c>
      <c r="R5691" t="s">
        <v>143</v>
      </c>
      <c r="S5691" t="s">
        <v>40</v>
      </c>
      <c r="T5691" t="s">
        <v>41</v>
      </c>
      <c r="U5691">
        <v>220</v>
      </c>
      <c r="Y5691" t="s">
        <v>2069</v>
      </c>
      <c r="AA5691">
        <v>34.097999999999999</v>
      </c>
      <c r="AB5691">
        <v>-118.3223</v>
      </c>
      <c r="AC5691">
        <f t="shared" si="88"/>
        <v>0</v>
      </c>
    </row>
    <row r="5692" spans="1:29" x14ac:dyDescent="0.35">
      <c r="A5692">
        <v>200512121</v>
      </c>
      <c r="B5692" s="1">
        <v>44033</v>
      </c>
      <c r="C5692" s="1">
        <v>44033</v>
      </c>
      <c r="D5692">
        <v>900</v>
      </c>
      <c r="E5692">
        <v>5</v>
      </c>
      <c r="F5692" t="s">
        <v>98</v>
      </c>
      <c r="G5692">
        <v>506</v>
      </c>
      <c r="H5692">
        <v>1</v>
      </c>
      <c r="I5692">
        <v>310</v>
      </c>
      <c r="J5692" t="s">
        <v>71</v>
      </c>
      <c r="K5692" t="s">
        <v>8410</v>
      </c>
      <c r="L5692">
        <v>45</v>
      </c>
      <c r="M5692" t="s">
        <v>30</v>
      </c>
      <c r="N5692" t="s">
        <v>95</v>
      </c>
      <c r="O5692">
        <v>501</v>
      </c>
      <c r="P5692" t="s">
        <v>164</v>
      </c>
      <c r="S5692" t="s">
        <v>33</v>
      </c>
      <c r="T5692" t="s">
        <v>34</v>
      </c>
      <c r="U5692">
        <v>310</v>
      </c>
      <c r="Y5692" t="s">
        <v>8411</v>
      </c>
      <c r="AA5692">
        <v>33.828000000000003</v>
      </c>
      <c r="AB5692">
        <v>-118.30159999999999</v>
      </c>
      <c r="AC5692">
        <f t="shared" si="88"/>
        <v>1</v>
      </c>
    </row>
    <row r="5693" spans="1:29" x14ac:dyDescent="0.35">
      <c r="A5693">
        <v>200407703</v>
      </c>
      <c r="B5693" s="1">
        <v>43931</v>
      </c>
      <c r="C5693" s="1">
        <v>43926</v>
      </c>
      <c r="D5693">
        <v>1200</v>
      </c>
      <c r="E5693">
        <v>4</v>
      </c>
      <c r="F5693" t="s">
        <v>54</v>
      </c>
      <c r="G5693">
        <v>401</v>
      </c>
      <c r="H5693">
        <v>1</v>
      </c>
      <c r="I5693">
        <v>330</v>
      </c>
      <c r="J5693" t="s">
        <v>37</v>
      </c>
      <c r="K5693" t="s">
        <v>3758</v>
      </c>
      <c r="L5693">
        <v>43</v>
      </c>
      <c r="M5693" t="s">
        <v>30</v>
      </c>
      <c r="N5693" t="s">
        <v>95</v>
      </c>
      <c r="O5693">
        <v>102</v>
      </c>
      <c r="P5693" t="s">
        <v>186</v>
      </c>
      <c r="S5693" t="s">
        <v>40</v>
      </c>
      <c r="T5693" t="s">
        <v>41</v>
      </c>
      <c r="U5693">
        <v>330</v>
      </c>
      <c r="Y5693" t="s">
        <v>8412</v>
      </c>
      <c r="AA5693">
        <v>34.091799999999999</v>
      </c>
      <c r="AB5693">
        <v>-118.2056</v>
      </c>
      <c r="AC5693">
        <f t="shared" si="88"/>
        <v>0</v>
      </c>
    </row>
    <row r="5694" spans="1:29" x14ac:dyDescent="0.35">
      <c r="A5694">
        <v>200117140</v>
      </c>
      <c r="B5694" s="1">
        <v>44072</v>
      </c>
      <c r="C5694" s="1">
        <v>44069</v>
      </c>
      <c r="D5694">
        <v>1300</v>
      </c>
      <c r="E5694">
        <v>1</v>
      </c>
      <c r="F5694" t="s">
        <v>36</v>
      </c>
      <c r="G5694">
        <v>182</v>
      </c>
      <c r="H5694">
        <v>1</v>
      </c>
      <c r="I5694">
        <v>330</v>
      </c>
      <c r="J5694" t="s">
        <v>37</v>
      </c>
      <c r="K5694" t="s">
        <v>8413</v>
      </c>
      <c r="L5694">
        <v>37</v>
      </c>
      <c r="M5694" t="s">
        <v>30</v>
      </c>
      <c r="N5694" t="s">
        <v>163</v>
      </c>
      <c r="O5694">
        <v>108</v>
      </c>
      <c r="P5694" t="s">
        <v>105</v>
      </c>
      <c r="S5694" t="s">
        <v>40</v>
      </c>
      <c r="T5694" t="s">
        <v>41</v>
      </c>
      <c r="U5694">
        <v>330</v>
      </c>
      <c r="Y5694" t="s">
        <v>3463</v>
      </c>
      <c r="AA5694">
        <v>34.040599999999998</v>
      </c>
      <c r="AB5694">
        <v>-118.2646</v>
      </c>
      <c r="AC5694">
        <f t="shared" si="88"/>
        <v>0</v>
      </c>
    </row>
    <row r="5695" spans="1:29" x14ac:dyDescent="0.35">
      <c r="A5695">
        <v>200120813</v>
      </c>
      <c r="B5695" s="1">
        <v>44144</v>
      </c>
      <c r="C5695" s="1">
        <v>44142</v>
      </c>
      <c r="D5695">
        <v>1400</v>
      </c>
      <c r="E5695">
        <v>1</v>
      </c>
      <c r="F5695" t="s">
        <v>36</v>
      </c>
      <c r="G5695">
        <v>185</v>
      </c>
      <c r="H5695">
        <v>2</v>
      </c>
      <c r="I5695">
        <v>354</v>
      </c>
      <c r="J5695" t="s">
        <v>167</v>
      </c>
      <c r="K5695">
        <v>377</v>
      </c>
      <c r="L5695">
        <v>48</v>
      </c>
      <c r="M5695" t="s">
        <v>30</v>
      </c>
      <c r="N5695" t="s">
        <v>73</v>
      </c>
      <c r="O5695">
        <v>602</v>
      </c>
      <c r="P5695" t="s">
        <v>5715</v>
      </c>
      <c r="S5695" t="s">
        <v>40</v>
      </c>
      <c r="T5695" t="s">
        <v>41</v>
      </c>
      <c r="U5695">
        <v>354</v>
      </c>
      <c r="Y5695" t="s">
        <v>8334</v>
      </c>
      <c r="AA5695">
        <v>34.037700000000001</v>
      </c>
      <c r="AB5695">
        <v>-118.2607</v>
      </c>
      <c r="AC5695">
        <f t="shared" si="88"/>
        <v>0</v>
      </c>
    </row>
    <row r="5696" spans="1:29" x14ac:dyDescent="0.35">
      <c r="A5696">
        <v>201222444</v>
      </c>
      <c r="B5696" s="1">
        <v>44115</v>
      </c>
      <c r="C5696" s="1">
        <v>44114</v>
      </c>
      <c r="D5696">
        <v>1530</v>
      </c>
      <c r="E5696">
        <v>12</v>
      </c>
      <c r="F5696" t="s">
        <v>68</v>
      </c>
      <c r="G5696">
        <v>1232</v>
      </c>
      <c r="H5696">
        <v>1</v>
      </c>
      <c r="I5696">
        <v>310</v>
      </c>
      <c r="J5696" t="s">
        <v>71</v>
      </c>
      <c r="K5696" t="s">
        <v>8414</v>
      </c>
      <c r="L5696">
        <v>63</v>
      </c>
      <c r="M5696" t="s">
        <v>30</v>
      </c>
      <c r="N5696" t="s">
        <v>163</v>
      </c>
      <c r="O5696">
        <v>502</v>
      </c>
      <c r="P5696" t="s">
        <v>47</v>
      </c>
      <c r="S5696" t="s">
        <v>40</v>
      </c>
      <c r="T5696" t="s">
        <v>41</v>
      </c>
      <c r="U5696">
        <v>310</v>
      </c>
      <c r="Y5696" t="s">
        <v>8415</v>
      </c>
      <c r="AA5696">
        <v>33.986899999999999</v>
      </c>
      <c r="AB5696">
        <v>-118.3352</v>
      </c>
      <c r="AC5696">
        <f t="shared" si="88"/>
        <v>0</v>
      </c>
    </row>
    <row r="5697" spans="1:29" x14ac:dyDescent="0.35">
      <c r="A5697">
        <v>200122273</v>
      </c>
      <c r="B5697" s="1">
        <v>44177</v>
      </c>
      <c r="C5697" s="1">
        <v>44177</v>
      </c>
      <c r="D5697">
        <v>1</v>
      </c>
      <c r="E5697">
        <v>1</v>
      </c>
      <c r="F5697" t="s">
        <v>36</v>
      </c>
      <c r="G5697">
        <v>128</v>
      </c>
      <c r="H5697">
        <v>1</v>
      </c>
      <c r="I5697">
        <v>510</v>
      </c>
      <c r="J5697" t="s">
        <v>29</v>
      </c>
      <c r="L5697">
        <v>0</v>
      </c>
      <c r="O5697">
        <v>101</v>
      </c>
      <c r="P5697" t="s">
        <v>32</v>
      </c>
      <c r="S5697" t="s">
        <v>40</v>
      </c>
      <c r="T5697" t="s">
        <v>41</v>
      </c>
      <c r="U5697">
        <v>510</v>
      </c>
      <c r="Y5697" t="s">
        <v>8416</v>
      </c>
      <c r="AA5697">
        <v>34.051099999999998</v>
      </c>
      <c r="AB5697">
        <v>-118.2427</v>
      </c>
      <c r="AC5697">
        <f t="shared" si="88"/>
        <v>0</v>
      </c>
    </row>
    <row r="5698" spans="1:29" x14ac:dyDescent="0.35">
      <c r="A5698">
        <v>201206329</v>
      </c>
      <c r="B5698" s="1">
        <v>43863</v>
      </c>
      <c r="C5698" s="1">
        <v>43855</v>
      </c>
      <c r="D5698">
        <v>1130</v>
      </c>
      <c r="E5698">
        <v>12</v>
      </c>
      <c r="F5698" t="s">
        <v>68</v>
      </c>
      <c r="G5698">
        <v>1269</v>
      </c>
      <c r="H5698">
        <v>2</v>
      </c>
      <c r="I5698">
        <v>900</v>
      </c>
      <c r="J5698" t="s">
        <v>197</v>
      </c>
      <c r="K5698" t="s">
        <v>421</v>
      </c>
      <c r="L5698">
        <v>42</v>
      </c>
      <c r="M5698" t="s">
        <v>94</v>
      </c>
      <c r="N5698" t="s">
        <v>73</v>
      </c>
      <c r="O5698">
        <v>502</v>
      </c>
      <c r="P5698" t="s">
        <v>47</v>
      </c>
      <c r="S5698" t="s">
        <v>84</v>
      </c>
      <c r="T5698" t="s">
        <v>85</v>
      </c>
      <c r="U5698">
        <v>900</v>
      </c>
      <c r="Y5698" t="s">
        <v>8417</v>
      </c>
      <c r="AA5698">
        <v>33.963799999999999</v>
      </c>
      <c r="AB5698">
        <v>-118.2651</v>
      </c>
      <c r="AC5698">
        <f t="shared" si="88"/>
        <v>0</v>
      </c>
    </row>
    <row r="5699" spans="1:29" x14ac:dyDescent="0.35">
      <c r="A5699">
        <v>200918763</v>
      </c>
      <c r="B5699" s="1">
        <v>44188</v>
      </c>
      <c r="C5699" s="1">
        <v>44187</v>
      </c>
      <c r="D5699">
        <v>1535</v>
      </c>
      <c r="E5699">
        <v>9</v>
      </c>
      <c r="F5699" t="s">
        <v>49</v>
      </c>
      <c r="G5699">
        <v>923</v>
      </c>
      <c r="H5699">
        <v>2</v>
      </c>
      <c r="I5699">
        <v>624</v>
      </c>
      <c r="J5699" t="s">
        <v>171</v>
      </c>
      <c r="K5699" t="s">
        <v>7472</v>
      </c>
      <c r="L5699">
        <v>29</v>
      </c>
      <c r="M5699" t="s">
        <v>30</v>
      </c>
      <c r="N5699" t="s">
        <v>163</v>
      </c>
      <c r="O5699">
        <v>101</v>
      </c>
      <c r="P5699" t="s">
        <v>32</v>
      </c>
      <c r="Q5699">
        <v>308</v>
      </c>
      <c r="R5699" t="s">
        <v>589</v>
      </c>
      <c r="S5699" t="s">
        <v>84</v>
      </c>
      <c r="T5699" t="s">
        <v>85</v>
      </c>
      <c r="U5699">
        <v>624</v>
      </c>
      <c r="Y5699" t="s">
        <v>7473</v>
      </c>
      <c r="Z5699" t="s">
        <v>1740</v>
      </c>
      <c r="AA5699">
        <v>34.1877</v>
      </c>
      <c r="AB5699">
        <v>-118.4509</v>
      </c>
      <c r="AC5699">
        <f t="shared" ref="AC5699:AC5762" si="89">IF(OR((S:S)="CC", S:S="AA",S:S="JA"), 1, 0)</f>
        <v>0</v>
      </c>
    </row>
    <row r="5700" spans="1:29" x14ac:dyDescent="0.35">
      <c r="A5700">
        <v>200800791</v>
      </c>
      <c r="B5700" s="1">
        <v>44081</v>
      </c>
      <c r="C5700" s="1">
        <v>44081</v>
      </c>
      <c r="D5700">
        <v>150</v>
      </c>
      <c r="E5700">
        <v>8</v>
      </c>
      <c r="F5700" t="s">
        <v>109</v>
      </c>
      <c r="G5700">
        <v>859</v>
      </c>
      <c r="H5700">
        <v>2</v>
      </c>
      <c r="I5700">
        <v>930</v>
      </c>
      <c r="J5700" t="s">
        <v>339</v>
      </c>
      <c r="K5700" t="s">
        <v>8418</v>
      </c>
      <c r="L5700">
        <v>29</v>
      </c>
      <c r="M5700" t="s">
        <v>94</v>
      </c>
      <c r="N5700" t="s">
        <v>73</v>
      </c>
      <c r="O5700">
        <v>505</v>
      </c>
      <c r="P5700" t="s">
        <v>953</v>
      </c>
      <c r="Q5700">
        <v>511</v>
      </c>
      <c r="R5700" t="s">
        <v>151</v>
      </c>
      <c r="S5700" t="s">
        <v>33</v>
      </c>
      <c r="T5700" t="s">
        <v>34</v>
      </c>
      <c r="U5700">
        <v>930</v>
      </c>
      <c r="V5700">
        <v>998</v>
      </c>
      <c r="Y5700" t="s">
        <v>4344</v>
      </c>
      <c r="AA5700">
        <v>34.049500000000002</v>
      </c>
      <c r="AB5700">
        <v>-118.3805</v>
      </c>
      <c r="AC5700">
        <f t="shared" si="89"/>
        <v>1</v>
      </c>
    </row>
    <row r="5701" spans="1:29" x14ac:dyDescent="0.35">
      <c r="A5701">
        <v>201111118</v>
      </c>
      <c r="B5701" s="1">
        <v>44017</v>
      </c>
      <c r="C5701" s="1">
        <v>44012</v>
      </c>
      <c r="D5701">
        <v>1040</v>
      </c>
      <c r="E5701">
        <v>11</v>
      </c>
      <c r="F5701" t="s">
        <v>64</v>
      </c>
      <c r="G5701">
        <v>1141</v>
      </c>
      <c r="H5701">
        <v>2</v>
      </c>
      <c r="I5701">
        <v>745</v>
      </c>
      <c r="J5701" t="s">
        <v>139</v>
      </c>
      <c r="K5701">
        <v>329</v>
      </c>
      <c r="L5701">
        <v>72</v>
      </c>
      <c r="M5701" t="s">
        <v>94</v>
      </c>
      <c r="N5701" t="s">
        <v>73</v>
      </c>
      <c r="O5701">
        <v>501</v>
      </c>
      <c r="P5701" t="s">
        <v>164</v>
      </c>
      <c r="S5701" t="s">
        <v>40</v>
      </c>
      <c r="T5701" t="s">
        <v>41</v>
      </c>
      <c r="U5701">
        <v>745</v>
      </c>
      <c r="Y5701" t="s">
        <v>8419</v>
      </c>
      <c r="AA5701">
        <v>34.116</v>
      </c>
      <c r="AB5701">
        <v>-118.29559999999999</v>
      </c>
      <c r="AC5701">
        <f t="shared" si="89"/>
        <v>0</v>
      </c>
    </row>
    <row r="5702" spans="1:29" x14ac:dyDescent="0.35">
      <c r="A5702">
        <v>200122766</v>
      </c>
      <c r="B5702" s="1">
        <v>44190</v>
      </c>
      <c r="C5702" s="1">
        <v>44190</v>
      </c>
      <c r="D5702">
        <v>1635</v>
      </c>
      <c r="E5702">
        <v>1</v>
      </c>
      <c r="F5702" t="s">
        <v>36</v>
      </c>
      <c r="G5702">
        <v>185</v>
      </c>
      <c r="H5702">
        <v>1</v>
      </c>
      <c r="I5702">
        <v>210</v>
      </c>
      <c r="J5702" t="s">
        <v>149</v>
      </c>
      <c r="K5702" t="s">
        <v>8420</v>
      </c>
      <c r="L5702">
        <v>19</v>
      </c>
      <c r="M5702" t="s">
        <v>30</v>
      </c>
      <c r="N5702" t="s">
        <v>95</v>
      </c>
      <c r="O5702">
        <v>102</v>
      </c>
      <c r="P5702" t="s">
        <v>186</v>
      </c>
      <c r="Q5702">
        <v>400</v>
      </c>
      <c r="R5702" t="s">
        <v>143</v>
      </c>
      <c r="S5702" t="s">
        <v>33</v>
      </c>
      <c r="T5702" t="s">
        <v>34</v>
      </c>
      <c r="U5702">
        <v>210</v>
      </c>
      <c r="Y5702" t="s">
        <v>6367</v>
      </c>
      <c r="AA5702">
        <v>34.038800000000002</v>
      </c>
      <c r="AB5702">
        <v>-118.2574</v>
      </c>
      <c r="AC5702">
        <f t="shared" si="89"/>
        <v>1</v>
      </c>
    </row>
    <row r="5703" spans="1:29" x14ac:dyDescent="0.35">
      <c r="A5703">
        <v>200907971</v>
      </c>
      <c r="B5703" s="1">
        <v>43920</v>
      </c>
      <c r="C5703" s="1">
        <v>43919</v>
      </c>
      <c r="D5703">
        <v>230</v>
      </c>
      <c r="E5703">
        <v>9</v>
      </c>
      <c r="F5703" t="s">
        <v>49</v>
      </c>
      <c r="G5703">
        <v>931</v>
      </c>
      <c r="H5703">
        <v>1</v>
      </c>
      <c r="I5703">
        <v>410</v>
      </c>
      <c r="J5703" t="s">
        <v>303</v>
      </c>
      <c r="K5703" t="s">
        <v>8421</v>
      </c>
      <c r="L5703">
        <v>47</v>
      </c>
      <c r="M5703" t="s">
        <v>30</v>
      </c>
      <c r="N5703" t="s">
        <v>73</v>
      </c>
      <c r="O5703">
        <v>104</v>
      </c>
      <c r="P5703" t="s">
        <v>201</v>
      </c>
      <c r="S5703" t="s">
        <v>40</v>
      </c>
      <c r="T5703" t="s">
        <v>41</v>
      </c>
      <c r="U5703">
        <v>410</v>
      </c>
      <c r="V5703">
        <v>420</v>
      </c>
      <c r="Y5703" t="s">
        <v>8422</v>
      </c>
      <c r="AA5703">
        <v>34.183</v>
      </c>
      <c r="AB5703">
        <v>-118.4699</v>
      </c>
      <c r="AC5703">
        <f t="shared" si="89"/>
        <v>0</v>
      </c>
    </row>
    <row r="5704" spans="1:29" x14ac:dyDescent="0.35">
      <c r="A5704">
        <v>200313212</v>
      </c>
      <c r="B5704" s="1">
        <v>44007</v>
      </c>
      <c r="C5704" s="1">
        <v>44006</v>
      </c>
      <c r="D5704">
        <v>2300</v>
      </c>
      <c r="E5704">
        <v>3</v>
      </c>
      <c r="F5704" t="s">
        <v>43</v>
      </c>
      <c r="G5704">
        <v>362</v>
      </c>
      <c r="H5704">
        <v>1</v>
      </c>
      <c r="I5704">
        <v>420</v>
      </c>
      <c r="J5704" t="s">
        <v>352</v>
      </c>
      <c r="K5704" t="s">
        <v>8423</v>
      </c>
      <c r="L5704">
        <v>22</v>
      </c>
      <c r="M5704" t="s">
        <v>94</v>
      </c>
      <c r="N5704" t="s">
        <v>173</v>
      </c>
      <c r="O5704">
        <v>101</v>
      </c>
      <c r="P5704" t="s">
        <v>32</v>
      </c>
      <c r="S5704" t="s">
        <v>40</v>
      </c>
      <c r="T5704" t="s">
        <v>41</v>
      </c>
      <c r="U5704">
        <v>420</v>
      </c>
      <c r="Y5704" t="s">
        <v>8424</v>
      </c>
      <c r="AA5704">
        <v>34.016300000000001</v>
      </c>
      <c r="AB5704">
        <v>-118.3441</v>
      </c>
      <c r="AC5704">
        <f t="shared" si="89"/>
        <v>0</v>
      </c>
    </row>
    <row r="5705" spans="1:29" x14ac:dyDescent="0.35">
      <c r="A5705">
        <v>201217486</v>
      </c>
      <c r="B5705" s="1">
        <v>44043</v>
      </c>
      <c r="C5705" s="1">
        <v>44043</v>
      </c>
      <c r="D5705">
        <v>800</v>
      </c>
      <c r="E5705">
        <v>12</v>
      </c>
      <c r="F5705" t="s">
        <v>68</v>
      </c>
      <c r="G5705">
        <v>1266</v>
      </c>
      <c r="H5705">
        <v>1</v>
      </c>
      <c r="I5705">
        <v>236</v>
      </c>
      <c r="J5705" t="s">
        <v>692</v>
      </c>
      <c r="K5705" t="s">
        <v>8425</v>
      </c>
      <c r="L5705">
        <v>30</v>
      </c>
      <c r="M5705" t="s">
        <v>94</v>
      </c>
      <c r="N5705" t="s">
        <v>163</v>
      </c>
      <c r="O5705">
        <v>102</v>
      </c>
      <c r="P5705" t="s">
        <v>186</v>
      </c>
      <c r="Q5705">
        <v>500</v>
      </c>
      <c r="R5705" t="s">
        <v>184</v>
      </c>
      <c r="S5705" t="s">
        <v>84</v>
      </c>
      <c r="T5705" t="s">
        <v>85</v>
      </c>
      <c r="U5705">
        <v>236</v>
      </c>
      <c r="V5705">
        <v>998</v>
      </c>
      <c r="Y5705" t="s">
        <v>6155</v>
      </c>
      <c r="AA5705">
        <v>33.965499999999999</v>
      </c>
      <c r="AB5705">
        <v>-118.28530000000001</v>
      </c>
      <c r="AC5705">
        <f t="shared" si="89"/>
        <v>0</v>
      </c>
    </row>
    <row r="5706" spans="1:29" x14ac:dyDescent="0.35">
      <c r="A5706">
        <v>200815354</v>
      </c>
      <c r="B5706" s="1">
        <v>44121</v>
      </c>
      <c r="C5706" s="1">
        <v>44121</v>
      </c>
      <c r="D5706">
        <v>1300</v>
      </c>
      <c r="E5706">
        <v>8</v>
      </c>
      <c r="F5706" t="s">
        <v>109</v>
      </c>
      <c r="G5706">
        <v>881</v>
      </c>
      <c r="H5706">
        <v>1</v>
      </c>
      <c r="I5706">
        <v>440</v>
      </c>
      <c r="J5706" t="s">
        <v>213</v>
      </c>
      <c r="K5706" t="s">
        <v>8426</v>
      </c>
      <c r="L5706">
        <v>56</v>
      </c>
      <c r="M5706" t="s">
        <v>30</v>
      </c>
      <c r="N5706" t="s">
        <v>73</v>
      </c>
      <c r="O5706">
        <v>501</v>
      </c>
      <c r="P5706" t="s">
        <v>164</v>
      </c>
      <c r="S5706" t="s">
        <v>40</v>
      </c>
      <c r="T5706" t="s">
        <v>41</v>
      </c>
      <c r="U5706">
        <v>440</v>
      </c>
      <c r="Y5706" t="s">
        <v>8427</v>
      </c>
      <c r="AA5706">
        <v>34.034799999999997</v>
      </c>
      <c r="AB5706">
        <v>-118.4541</v>
      </c>
      <c r="AC5706">
        <f t="shared" si="89"/>
        <v>0</v>
      </c>
    </row>
    <row r="5707" spans="1:29" x14ac:dyDescent="0.35">
      <c r="A5707">
        <v>200609745</v>
      </c>
      <c r="B5707" s="1">
        <v>43952</v>
      </c>
      <c r="C5707" s="1">
        <v>43952</v>
      </c>
      <c r="D5707">
        <v>2230</v>
      </c>
      <c r="E5707">
        <v>6</v>
      </c>
      <c r="F5707" t="s">
        <v>91</v>
      </c>
      <c r="G5707">
        <v>677</v>
      </c>
      <c r="H5707">
        <v>2</v>
      </c>
      <c r="I5707">
        <v>626</v>
      </c>
      <c r="J5707" t="s">
        <v>141</v>
      </c>
      <c r="K5707" t="s">
        <v>8428</v>
      </c>
      <c r="L5707">
        <v>31</v>
      </c>
      <c r="M5707" t="s">
        <v>94</v>
      </c>
      <c r="N5707" t="s">
        <v>73</v>
      </c>
      <c r="O5707">
        <v>502</v>
      </c>
      <c r="P5707" t="s">
        <v>47</v>
      </c>
      <c r="Q5707">
        <v>400</v>
      </c>
      <c r="R5707" t="s">
        <v>143</v>
      </c>
      <c r="S5707" t="s">
        <v>40</v>
      </c>
      <c r="T5707" t="s">
        <v>41</v>
      </c>
      <c r="U5707">
        <v>626</v>
      </c>
      <c r="Y5707" t="s">
        <v>8429</v>
      </c>
      <c r="AA5707">
        <v>34.084899999999998</v>
      </c>
      <c r="AB5707">
        <v>-118.31140000000001</v>
      </c>
      <c r="AC5707">
        <f t="shared" si="89"/>
        <v>0</v>
      </c>
    </row>
    <row r="5708" spans="1:29" x14ac:dyDescent="0.35">
      <c r="A5708">
        <v>200410948</v>
      </c>
      <c r="B5708" s="1">
        <v>44031</v>
      </c>
      <c r="C5708" s="1">
        <v>44031</v>
      </c>
      <c r="D5708">
        <v>1500</v>
      </c>
      <c r="E5708">
        <v>4</v>
      </c>
      <c r="F5708" t="s">
        <v>54</v>
      </c>
      <c r="G5708">
        <v>466</v>
      </c>
      <c r="H5708">
        <v>1</v>
      </c>
      <c r="I5708">
        <v>230</v>
      </c>
      <c r="J5708" t="s">
        <v>161</v>
      </c>
      <c r="K5708" t="s">
        <v>8430</v>
      </c>
      <c r="L5708">
        <v>23</v>
      </c>
      <c r="M5708" t="s">
        <v>30</v>
      </c>
      <c r="N5708" t="s">
        <v>95</v>
      </c>
      <c r="O5708">
        <v>504</v>
      </c>
      <c r="P5708" t="s">
        <v>673</v>
      </c>
      <c r="Q5708">
        <v>400</v>
      </c>
      <c r="R5708" t="s">
        <v>143</v>
      </c>
      <c r="S5708" t="s">
        <v>40</v>
      </c>
      <c r="T5708" t="s">
        <v>41</v>
      </c>
      <c r="U5708">
        <v>230</v>
      </c>
      <c r="Y5708" t="s">
        <v>8431</v>
      </c>
      <c r="AA5708">
        <v>34.042299999999997</v>
      </c>
      <c r="AB5708">
        <v>-118.20440000000001</v>
      </c>
      <c r="AC5708">
        <f t="shared" si="89"/>
        <v>0</v>
      </c>
    </row>
    <row r="5709" spans="1:29" x14ac:dyDescent="0.35">
      <c r="A5709">
        <v>200109616</v>
      </c>
      <c r="B5709" s="1">
        <v>43914</v>
      </c>
      <c r="C5709" s="1">
        <v>43914</v>
      </c>
      <c r="D5709">
        <v>255</v>
      </c>
      <c r="E5709">
        <v>1</v>
      </c>
      <c r="F5709" t="s">
        <v>36</v>
      </c>
      <c r="G5709">
        <v>162</v>
      </c>
      <c r="H5709">
        <v>1</v>
      </c>
      <c r="I5709">
        <v>310</v>
      </c>
      <c r="J5709" t="s">
        <v>71</v>
      </c>
      <c r="K5709" t="s">
        <v>8432</v>
      </c>
      <c r="L5709">
        <v>0</v>
      </c>
      <c r="M5709" t="s">
        <v>46</v>
      </c>
      <c r="N5709" t="s">
        <v>46</v>
      </c>
      <c r="O5709">
        <v>401</v>
      </c>
      <c r="P5709" t="s">
        <v>231</v>
      </c>
      <c r="S5709" t="s">
        <v>40</v>
      </c>
      <c r="T5709" t="s">
        <v>41</v>
      </c>
      <c r="U5709">
        <v>310</v>
      </c>
      <c r="Y5709" t="s">
        <v>6265</v>
      </c>
      <c r="AA5709">
        <v>34.046700000000001</v>
      </c>
      <c r="AB5709">
        <v>-118.2556</v>
      </c>
      <c r="AC5709">
        <f t="shared" si="89"/>
        <v>0</v>
      </c>
    </row>
    <row r="5710" spans="1:29" x14ac:dyDescent="0.35">
      <c r="A5710">
        <v>200813053</v>
      </c>
      <c r="B5710" s="1">
        <v>44061</v>
      </c>
      <c r="C5710" s="1">
        <v>44060</v>
      </c>
      <c r="D5710">
        <v>1100</v>
      </c>
      <c r="E5710">
        <v>8</v>
      </c>
      <c r="F5710" t="s">
        <v>109</v>
      </c>
      <c r="G5710">
        <v>889</v>
      </c>
      <c r="H5710">
        <v>2</v>
      </c>
      <c r="I5710">
        <v>626</v>
      </c>
      <c r="J5710" t="s">
        <v>141</v>
      </c>
      <c r="K5710" t="s">
        <v>8433</v>
      </c>
      <c r="L5710">
        <v>35</v>
      </c>
      <c r="M5710" t="s">
        <v>94</v>
      </c>
      <c r="N5710" t="s">
        <v>95</v>
      </c>
      <c r="O5710">
        <v>502</v>
      </c>
      <c r="P5710" t="s">
        <v>47</v>
      </c>
      <c r="Q5710">
        <v>400</v>
      </c>
      <c r="R5710" t="s">
        <v>143</v>
      </c>
      <c r="S5710" t="s">
        <v>33</v>
      </c>
      <c r="T5710" t="s">
        <v>34</v>
      </c>
      <c r="U5710">
        <v>626</v>
      </c>
      <c r="Y5710" t="s">
        <v>8434</v>
      </c>
      <c r="AA5710">
        <v>34.041600000000003</v>
      </c>
      <c r="AB5710">
        <v>-118.3836</v>
      </c>
      <c r="AC5710">
        <f t="shared" si="89"/>
        <v>1</v>
      </c>
    </row>
    <row r="5711" spans="1:29" x14ac:dyDescent="0.35">
      <c r="A5711">
        <v>200317440</v>
      </c>
      <c r="B5711" s="1">
        <v>44090</v>
      </c>
      <c r="C5711" s="1">
        <v>44090</v>
      </c>
      <c r="D5711">
        <v>2140</v>
      </c>
      <c r="E5711">
        <v>3</v>
      </c>
      <c r="F5711" t="s">
        <v>43</v>
      </c>
      <c r="G5711">
        <v>395</v>
      </c>
      <c r="H5711">
        <v>1</v>
      </c>
      <c r="I5711">
        <v>310</v>
      </c>
      <c r="J5711" t="s">
        <v>71</v>
      </c>
      <c r="K5711" t="s">
        <v>8435</v>
      </c>
      <c r="L5711">
        <v>29</v>
      </c>
      <c r="M5711" t="s">
        <v>94</v>
      </c>
      <c r="N5711" t="s">
        <v>95</v>
      </c>
      <c r="O5711">
        <v>502</v>
      </c>
      <c r="P5711" t="s">
        <v>47</v>
      </c>
      <c r="S5711" t="s">
        <v>40</v>
      </c>
      <c r="T5711" t="s">
        <v>41</v>
      </c>
      <c r="U5711">
        <v>310</v>
      </c>
      <c r="Y5711" t="s">
        <v>5846</v>
      </c>
      <c r="AA5711">
        <v>34.007300000000001</v>
      </c>
      <c r="AB5711">
        <v>-118.3108</v>
      </c>
      <c r="AC5711">
        <f t="shared" si="89"/>
        <v>0</v>
      </c>
    </row>
    <row r="5712" spans="1:29" x14ac:dyDescent="0.35">
      <c r="A5712">
        <v>200317573</v>
      </c>
      <c r="B5712" s="1">
        <v>44093</v>
      </c>
      <c r="C5712" s="1">
        <v>44093</v>
      </c>
      <c r="D5712">
        <v>1200</v>
      </c>
      <c r="E5712">
        <v>3</v>
      </c>
      <c r="F5712" t="s">
        <v>43</v>
      </c>
      <c r="G5712">
        <v>316</v>
      </c>
      <c r="H5712">
        <v>2</v>
      </c>
      <c r="I5712">
        <v>626</v>
      </c>
      <c r="J5712" t="s">
        <v>141</v>
      </c>
      <c r="K5712" t="s">
        <v>8436</v>
      </c>
      <c r="L5712">
        <v>27</v>
      </c>
      <c r="M5712" t="s">
        <v>94</v>
      </c>
      <c r="N5712" t="s">
        <v>95</v>
      </c>
      <c r="O5712">
        <v>502</v>
      </c>
      <c r="P5712" t="s">
        <v>47</v>
      </c>
      <c r="Q5712">
        <v>400</v>
      </c>
      <c r="R5712" t="s">
        <v>143</v>
      </c>
      <c r="S5712" t="s">
        <v>40</v>
      </c>
      <c r="T5712" t="s">
        <v>41</v>
      </c>
      <c r="U5712">
        <v>626</v>
      </c>
      <c r="Y5712" t="s">
        <v>8437</v>
      </c>
      <c r="AA5712">
        <v>34.034599999999998</v>
      </c>
      <c r="AB5712">
        <v>-118.30240000000001</v>
      </c>
      <c r="AC5712">
        <f t="shared" si="89"/>
        <v>0</v>
      </c>
    </row>
    <row r="5713" spans="1:29" x14ac:dyDescent="0.35">
      <c r="A5713">
        <v>200306228</v>
      </c>
      <c r="B5713" s="1">
        <v>43868</v>
      </c>
      <c r="C5713" s="1">
        <v>43868</v>
      </c>
      <c r="D5713">
        <v>815</v>
      </c>
      <c r="E5713">
        <v>3</v>
      </c>
      <c r="F5713" t="s">
        <v>43</v>
      </c>
      <c r="G5713">
        <v>325</v>
      </c>
      <c r="H5713">
        <v>1</v>
      </c>
      <c r="I5713">
        <v>510</v>
      </c>
      <c r="J5713" t="s">
        <v>29</v>
      </c>
      <c r="L5713">
        <v>0</v>
      </c>
      <c r="O5713">
        <v>104</v>
      </c>
      <c r="P5713" t="s">
        <v>201</v>
      </c>
      <c r="S5713" t="s">
        <v>40</v>
      </c>
      <c r="T5713" t="s">
        <v>41</v>
      </c>
      <c r="U5713">
        <v>510</v>
      </c>
      <c r="Y5713" t="s">
        <v>8438</v>
      </c>
      <c r="AA5713">
        <v>34.032800000000002</v>
      </c>
      <c r="AB5713">
        <v>-118.2903</v>
      </c>
      <c r="AC5713">
        <f t="shared" si="89"/>
        <v>0</v>
      </c>
    </row>
    <row r="5714" spans="1:29" x14ac:dyDescent="0.35">
      <c r="A5714">
        <v>200716264</v>
      </c>
      <c r="B5714" s="1">
        <v>44153</v>
      </c>
      <c r="C5714" s="1">
        <v>44153</v>
      </c>
      <c r="D5714">
        <v>1000</v>
      </c>
      <c r="E5714">
        <v>7</v>
      </c>
      <c r="F5714" t="s">
        <v>28</v>
      </c>
      <c r="G5714">
        <v>775</v>
      </c>
      <c r="H5714">
        <v>2</v>
      </c>
      <c r="I5714">
        <v>740</v>
      </c>
      <c r="J5714" t="s">
        <v>224</v>
      </c>
      <c r="K5714">
        <v>329</v>
      </c>
      <c r="L5714">
        <v>60</v>
      </c>
      <c r="M5714" t="s">
        <v>30</v>
      </c>
      <c r="N5714" t="s">
        <v>31</v>
      </c>
      <c r="O5714">
        <v>203</v>
      </c>
      <c r="P5714" t="s">
        <v>101</v>
      </c>
      <c r="S5714" t="s">
        <v>40</v>
      </c>
      <c r="T5714" t="s">
        <v>41</v>
      </c>
      <c r="U5714">
        <v>740</v>
      </c>
      <c r="Y5714" t="s">
        <v>8439</v>
      </c>
      <c r="AA5714">
        <v>34.042700000000004</v>
      </c>
      <c r="AB5714">
        <v>-118.34229999999999</v>
      </c>
      <c r="AC5714">
        <f t="shared" si="89"/>
        <v>0</v>
      </c>
    </row>
    <row r="5715" spans="1:29" x14ac:dyDescent="0.35">
      <c r="A5715">
        <v>201110979</v>
      </c>
      <c r="B5715" s="1">
        <v>44012</v>
      </c>
      <c r="C5715" s="1">
        <v>43934</v>
      </c>
      <c r="D5715">
        <v>1425</v>
      </c>
      <c r="E5715">
        <v>11</v>
      </c>
      <c r="F5715" t="s">
        <v>64</v>
      </c>
      <c r="G5715">
        <v>1147</v>
      </c>
      <c r="H5715">
        <v>2</v>
      </c>
      <c r="I5715">
        <v>354</v>
      </c>
      <c r="J5715" t="s">
        <v>167</v>
      </c>
      <c r="K5715">
        <v>377</v>
      </c>
      <c r="L5715">
        <v>63</v>
      </c>
      <c r="M5715" t="s">
        <v>94</v>
      </c>
      <c r="N5715" t="s">
        <v>73</v>
      </c>
      <c r="O5715">
        <v>501</v>
      </c>
      <c r="P5715" t="s">
        <v>164</v>
      </c>
      <c r="S5715" t="s">
        <v>40</v>
      </c>
      <c r="T5715" t="s">
        <v>41</v>
      </c>
      <c r="U5715">
        <v>354</v>
      </c>
      <c r="Y5715" t="s">
        <v>8440</v>
      </c>
      <c r="AA5715">
        <v>34.101900000000001</v>
      </c>
      <c r="AB5715">
        <v>-118.2264</v>
      </c>
      <c r="AC5715">
        <f t="shared" si="89"/>
        <v>0</v>
      </c>
    </row>
    <row r="5716" spans="1:29" x14ac:dyDescent="0.35">
      <c r="A5716">
        <v>200116341</v>
      </c>
      <c r="B5716" s="1">
        <v>44056</v>
      </c>
      <c r="C5716" s="1">
        <v>44049</v>
      </c>
      <c r="D5716">
        <v>1900</v>
      </c>
      <c r="E5716">
        <v>1</v>
      </c>
      <c r="F5716" t="s">
        <v>36</v>
      </c>
      <c r="G5716">
        <v>162</v>
      </c>
      <c r="H5716">
        <v>1</v>
      </c>
      <c r="I5716">
        <v>510</v>
      </c>
      <c r="J5716" t="s">
        <v>29</v>
      </c>
      <c r="L5716">
        <v>0</v>
      </c>
      <c r="O5716">
        <v>108</v>
      </c>
      <c r="P5716" t="s">
        <v>105</v>
      </c>
      <c r="S5716" t="s">
        <v>40</v>
      </c>
      <c r="T5716" t="s">
        <v>41</v>
      </c>
      <c r="U5716">
        <v>510</v>
      </c>
      <c r="Y5716" t="s">
        <v>3327</v>
      </c>
      <c r="AA5716">
        <v>34.046199999999999</v>
      </c>
      <c r="AB5716">
        <v>-118.2585</v>
      </c>
      <c r="AC5716">
        <f t="shared" si="89"/>
        <v>0</v>
      </c>
    </row>
    <row r="5717" spans="1:29" x14ac:dyDescent="0.35">
      <c r="A5717">
        <v>201006166</v>
      </c>
      <c r="B5717" s="1">
        <v>43880</v>
      </c>
      <c r="C5717" s="1">
        <v>43878</v>
      </c>
      <c r="D5717">
        <v>2100</v>
      </c>
      <c r="E5717">
        <v>10</v>
      </c>
      <c r="F5717" t="s">
        <v>103</v>
      </c>
      <c r="G5717">
        <v>1027</v>
      </c>
      <c r="H5717">
        <v>2</v>
      </c>
      <c r="I5717">
        <v>745</v>
      </c>
      <c r="J5717" t="s">
        <v>139</v>
      </c>
      <c r="K5717" t="s">
        <v>239</v>
      </c>
      <c r="L5717">
        <v>40</v>
      </c>
      <c r="M5717" t="s">
        <v>30</v>
      </c>
      <c r="N5717" t="s">
        <v>95</v>
      </c>
      <c r="O5717">
        <v>122</v>
      </c>
      <c r="P5717" t="s">
        <v>275</v>
      </c>
      <c r="S5717" t="s">
        <v>40</v>
      </c>
      <c r="T5717" t="s">
        <v>41</v>
      </c>
      <c r="U5717">
        <v>745</v>
      </c>
      <c r="Y5717" t="s">
        <v>8441</v>
      </c>
      <c r="Z5717" t="s">
        <v>8442</v>
      </c>
      <c r="AA5717">
        <v>34.194899999999997</v>
      </c>
      <c r="AB5717">
        <v>-118.5055</v>
      </c>
      <c r="AC5717">
        <f t="shared" si="89"/>
        <v>0</v>
      </c>
    </row>
    <row r="5718" spans="1:29" x14ac:dyDescent="0.35">
      <c r="A5718">
        <v>200915571</v>
      </c>
      <c r="B5718" s="1">
        <v>44110</v>
      </c>
      <c r="C5718" s="1">
        <v>44106</v>
      </c>
      <c r="D5718">
        <v>1330</v>
      </c>
      <c r="E5718">
        <v>9</v>
      </c>
      <c r="F5718" t="s">
        <v>49</v>
      </c>
      <c r="G5718">
        <v>969</v>
      </c>
      <c r="H5718">
        <v>1</v>
      </c>
      <c r="I5718">
        <v>440</v>
      </c>
      <c r="J5718" t="s">
        <v>213</v>
      </c>
      <c r="K5718" t="s">
        <v>2040</v>
      </c>
      <c r="L5718">
        <v>55</v>
      </c>
      <c r="M5718" t="s">
        <v>94</v>
      </c>
      <c r="N5718" t="s">
        <v>31</v>
      </c>
      <c r="O5718">
        <v>507</v>
      </c>
      <c r="P5718" t="s">
        <v>169</v>
      </c>
      <c r="S5718" t="s">
        <v>40</v>
      </c>
      <c r="T5718" t="s">
        <v>41</v>
      </c>
      <c r="U5718">
        <v>440</v>
      </c>
      <c r="Y5718" t="s">
        <v>8443</v>
      </c>
      <c r="AA5718">
        <v>34.164900000000003</v>
      </c>
      <c r="AB5718">
        <v>-118.41379999999999</v>
      </c>
      <c r="AC5718">
        <f t="shared" si="89"/>
        <v>0</v>
      </c>
    </row>
    <row r="5719" spans="1:29" x14ac:dyDescent="0.35">
      <c r="A5719">
        <v>201208484</v>
      </c>
      <c r="B5719" s="1">
        <v>43894</v>
      </c>
      <c r="C5719" s="1">
        <v>43888</v>
      </c>
      <c r="D5719">
        <v>1200</v>
      </c>
      <c r="E5719">
        <v>12</v>
      </c>
      <c r="F5719" t="s">
        <v>68</v>
      </c>
      <c r="G5719">
        <v>1258</v>
      </c>
      <c r="H5719">
        <v>2</v>
      </c>
      <c r="I5719">
        <v>354</v>
      </c>
      <c r="J5719" t="s">
        <v>167</v>
      </c>
      <c r="K5719" t="s">
        <v>8444</v>
      </c>
      <c r="L5719">
        <v>34</v>
      </c>
      <c r="M5719" t="s">
        <v>30</v>
      </c>
      <c r="N5719" t="s">
        <v>95</v>
      </c>
      <c r="O5719">
        <v>501</v>
      </c>
      <c r="P5719" t="s">
        <v>164</v>
      </c>
      <c r="S5719" t="s">
        <v>40</v>
      </c>
      <c r="T5719" t="s">
        <v>41</v>
      </c>
      <c r="U5719">
        <v>354</v>
      </c>
      <c r="Y5719" t="s">
        <v>8445</v>
      </c>
      <c r="AA5719">
        <v>33.971299999999999</v>
      </c>
      <c r="AB5719">
        <v>-118.2739</v>
      </c>
      <c r="AC5719">
        <f t="shared" si="89"/>
        <v>0</v>
      </c>
    </row>
    <row r="5720" spans="1:29" x14ac:dyDescent="0.35">
      <c r="A5720">
        <v>200904424</v>
      </c>
      <c r="B5720" s="1">
        <v>43840</v>
      </c>
      <c r="C5720" s="1">
        <v>43840</v>
      </c>
      <c r="D5720">
        <v>730</v>
      </c>
      <c r="E5720">
        <v>9</v>
      </c>
      <c r="F5720" t="s">
        <v>49</v>
      </c>
      <c r="G5720">
        <v>904</v>
      </c>
      <c r="H5720">
        <v>1</v>
      </c>
      <c r="I5720">
        <v>420</v>
      </c>
      <c r="J5720" t="s">
        <v>352</v>
      </c>
      <c r="K5720" t="s">
        <v>1063</v>
      </c>
      <c r="L5720">
        <v>30</v>
      </c>
      <c r="M5720" t="s">
        <v>94</v>
      </c>
      <c r="N5720" t="s">
        <v>95</v>
      </c>
      <c r="O5720">
        <v>123</v>
      </c>
      <c r="P5720" t="s">
        <v>290</v>
      </c>
      <c r="S5720" t="s">
        <v>40</v>
      </c>
      <c r="T5720" t="s">
        <v>41</v>
      </c>
      <c r="U5720">
        <v>420</v>
      </c>
      <c r="Y5720" t="s">
        <v>8003</v>
      </c>
      <c r="AA5720">
        <v>34.208500000000001</v>
      </c>
      <c r="AB5720">
        <v>-118.4618</v>
      </c>
      <c r="AC5720">
        <f t="shared" si="89"/>
        <v>0</v>
      </c>
    </row>
    <row r="5721" spans="1:29" x14ac:dyDescent="0.35">
      <c r="A5721">
        <v>200611682</v>
      </c>
      <c r="B5721" s="1">
        <v>44000</v>
      </c>
      <c r="C5721" s="1">
        <v>43987</v>
      </c>
      <c r="D5721">
        <v>1800</v>
      </c>
      <c r="E5721">
        <v>6</v>
      </c>
      <c r="F5721" t="s">
        <v>91</v>
      </c>
      <c r="G5721">
        <v>638</v>
      </c>
      <c r="H5721">
        <v>2</v>
      </c>
      <c r="I5721">
        <v>740</v>
      </c>
      <c r="J5721" t="s">
        <v>224</v>
      </c>
      <c r="K5721" t="s">
        <v>456</v>
      </c>
      <c r="L5721">
        <v>46</v>
      </c>
      <c r="M5721" t="s">
        <v>30</v>
      </c>
      <c r="N5721" t="s">
        <v>73</v>
      </c>
      <c r="O5721">
        <v>707</v>
      </c>
      <c r="P5721" t="s">
        <v>280</v>
      </c>
      <c r="S5721" t="s">
        <v>40</v>
      </c>
      <c r="T5721" t="s">
        <v>41</v>
      </c>
      <c r="U5721">
        <v>740</v>
      </c>
      <c r="Y5721" t="s">
        <v>6478</v>
      </c>
      <c r="AA5721">
        <v>34.1036</v>
      </c>
      <c r="AB5721">
        <v>-118.3137</v>
      </c>
      <c r="AC5721">
        <f t="shared" si="89"/>
        <v>0</v>
      </c>
    </row>
    <row r="5722" spans="1:29" x14ac:dyDescent="0.35">
      <c r="A5722">
        <v>200513832</v>
      </c>
      <c r="B5722" s="1">
        <v>44080</v>
      </c>
      <c r="C5722" s="1">
        <v>44079</v>
      </c>
      <c r="D5722">
        <v>2230</v>
      </c>
      <c r="E5722">
        <v>5</v>
      </c>
      <c r="F5722" t="s">
        <v>98</v>
      </c>
      <c r="G5722">
        <v>516</v>
      </c>
      <c r="H5722">
        <v>1</v>
      </c>
      <c r="I5722">
        <v>230</v>
      </c>
      <c r="J5722" t="s">
        <v>161</v>
      </c>
      <c r="K5722" t="s">
        <v>8446</v>
      </c>
      <c r="L5722">
        <v>19</v>
      </c>
      <c r="M5722" t="s">
        <v>30</v>
      </c>
      <c r="N5722" t="s">
        <v>95</v>
      </c>
      <c r="O5722">
        <v>102</v>
      </c>
      <c r="P5722" t="s">
        <v>186</v>
      </c>
      <c r="Q5722">
        <v>400</v>
      </c>
      <c r="R5722" t="s">
        <v>143</v>
      </c>
      <c r="S5722" t="s">
        <v>40</v>
      </c>
      <c r="T5722" t="s">
        <v>41</v>
      </c>
      <c r="U5722">
        <v>230</v>
      </c>
      <c r="Y5722" t="s">
        <v>208</v>
      </c>
      <c r="Z5722" t="s">
        <v>8447</v>
      </c>
      <c r="AA5722">
        <v>33.786700000000003</v>
      </c>
      <c r="AB5722">
        <v>-118.26300000000001</v>
      </c>
      <c r="AC5722">
        <f t="shared" si="89"/>
        <v>0</v>
      </c>
    </row>
    <row r="5723" spans="1:29" x14ac:dyDescent="0.35">
      <c r="A5723">
        <v>200312253</v>
      </c>
      <c r="B5723" s="1">
        <v>43985</v>
      </c>
      <c r="C5723" s="1">
        <v>43985</v>
      </c>
      <c r="D5723">
        <v>1300</v>
      </c>
      <c r="E5723">
        <v>3</v>
      </c>
      <c r="F5723" t="s">
        <v>43</v>
      </c>
      <c r="G5723">
        <v>325</v>
      </c>
      <c r="H5723">
        <v>2</v>
      </c>
      <c r="I5723">
        <v>624</v>
      </c>
      <c r="J5723" t="s">
        <v>171</v>
      </c>
      <c r="K5723" t="s">
        <v>8448</v>
      </c>
      <c r="L5723">
        <v>27</v>
      </c>
      <c r="M5723" t="s">
        <v>30</v>
      </c>
      <c r="N5723" t="s">
        <v>73</v>
      </c>
      <c r="O5723">
        <v>102</v>
      </c>
      <c r="P5723" t="s">
        <v>186</v>
      </c>
      <c r="Q5723">
        <v>400</v>
      </c>
      <c r="R5723" t="s">
        <v>143</v>
      </c>
      <c r="S5723" t="s">
        <v>40</v>
      </c>
      <c r="T5723" t="s">
        <v>41</v>
      </c>
      <c r="U5723">
        <v>624</v>
      </c>
      <c r="Y5723" t="s">
        <v>2438</v>
      </c>
      <c r="Z5723" t="s">
        <v>440</v>
      </c>
      <c r="AA5723">
        <v>34.0304</v>
      </c>
      <c r="AB5723">
        <v>-118.2915</v>
      </c>
      <c r="AC5723">
        <f t="shared" si="89"/>
        <v>0</v>
      </c>
    </row>
    <row r="5724" spans="1:29" x14ac:dyDescent="0.35">
      <c r="A5724">
        <v>200705619</v>
      </c>
      <c r="B5724" s="1">
        <v>43864</v>
      </c>
      <c r="C5724" s="1">
        <v>43851</v>
      </c>
      <c r="D5724">
        <v>1430</v>
      </c>
      <c r="E5724">
        <v>7</v>
      </c>
      <c r="F5724" t="s">
        <v>28</v>
      </c>
      <c r="G5724">
        <v>789</v>
      </c>
      <c r="H5724">
        <v>1</v>
      </c>
      <c r="I5724">
        <v>440</v>
      </c>
      <c r="J5724" t="s">
        <v>213</v>
      </c>
      <c r="K5724">
        <v>344</v>
      </c>
      <c r="L5724">
        <v>30</v>
      </c>
      <c r="M5724" t="s">
        <v>94</v>
      </c>
      <c r="N5724" t="s">
        <v>95</v>
      </c>
      <c r="O5724">
        <v>502</v>
      </c>
      <c r="P5724" t="s">
        <v>47</v>
      </c>
      <c r="S5724" t="s">
        <v>40</v>
      </c>
      <c r="T5724" t="s">
        <v>41</v>
      </c>
      <c r="U5724">
        <v>440</v>
      </c>
      <c r="Y5724" t="s">
        <v>8449</v>
      </c>
      <c r="AA5724">
        <v>34.0379</v>
      </c>
      <c r="AB5724">
        <v>-118.32299999999999</v>
      </c>
      <c r="AC5724">
        <f t="shared" si="89"/>
        <v>0</v>
      </c>
    </row>
    <row r="5725" spans="1:29" x14ac:dyDescent="0.35">
      <c r="A5725">
        <v>200210732</v>
      </c>
      <c r="B5725" s="1">
        <v>43980</v>
      </c>
      <c r="C5725" s="1">
        <v>43978</v>
      </c>
      <c r="D5725">
        <v>500</v>
      </c>
      <c r="E5725">
        <v>2</v>
      </c>
      <c r="F5725" t="s">
        <v>56</v>
      </c>
      <c r="G5725">
        <v>295</v>
      </c>
      <c r="H5725">
        <v>1</v>
      </c>
      <c r="I5725">
        <v>510</v>
      </c>
      <c r="J5725" t="s">
        <v>29</v>
      </c>
      <c r="L5725">
        <v>0</v>
      </c>
      <c r="O5725">
        <v>101</v>
      </c>
      <c r="P5725" t="s">
        <v>32</v>
      </c>
      <c r="S5725" t="s">
        <v>40</v>
      </c>
      <c r="T5725" t="s">
        <v>41</v>
      </c>
      <c r="U5725">
        <v>510</v>
      </c>
      <c r="Y5725" t="s">
        <v>8450</v>
      </c>
      <c r="AA5725">
        <v>34.042299999999997</v>
      </c>
      <c r="AB5725">
        <v>-118.2804</v>
      </c>
      <c r="AC5725">
        <f t="shared" si="89"/>
        <v>0</v>
      </c>
    </row>
    <row r="5726" spans="1:29" x14ac:dyDescent="0.35">
      <c r="A5726">
        <v>200906702</v>
      </c>
      <c r="B5726" s="1">
        <v>43890</v>
      </c>
      <c r="C5726" s="1">
        <v>43889</v>
      </c>
      <c r="D5726">
        <v>1700</v>
      </c>
      <c r="E5726">
        <v>9</v>
      </c>
      <c r="F5726" t="s">
        <v>49</v>
      </c>
      <c r="G5726">
        <v>963</v>
      </c>
      <c r="H5726">
        <v>1</v>
      </c>
      <c r="I5726">
        <v>420</v>
      </c>
      <c r="J5726" t="s">
        <v>352</v>
      </c>
      <c r="L5726">
        <v>0</v>
      </c>
      <c r="O5726">
        <v>101</v>
      </c>
      <c r="P5726" t="s">
        <v>32</v>
      </c>
      <c r="S5726" t="s">
        <v>40</v>
      </c>
      <c r="T5726" t="s">
        <v>41</v>
      </c>
      <c r="U5726">
        <v>420</v>
      </c>
      <c r="Y5726" t="s">
        <v>8451</v>
      </c>
      <c r="Z5726" t="s">
        <v>8452</v>
      </c>
      <c r="AA5726">
        <v>34.161999999999999</v>
      </c>
      <c r="AB5726">
        <v>-118.45699999999999</v>
      </c>
      <c r="AC5726">
        <f t="shared" si="89"/>
        <v>0</v>
      </c>
    </row>
    <row r="5727" spans="1:29" x14ac:dyDescent="0.35">
      <c r="A5727">
        <v>201227121</v>
      </c>
      <c r="B5727" s="1">
        <v>44190</v>
      </c>
      <c r="C5727" s="1">
        <v>44190</v>
      </c>
      <c r="D5727">
        <v>1630</v>
      </c>
      <c r="E5727">
        <v>12</v>
      </c>
      <c r="F5727" t="s">
        <v>68</v>
      </c>
      <c r="G5727">
        <v>1256</v>
      </c>
      <c r="H5727">
        <v>2</v>
      </c>
      <c r="I5727">
        <v>740</v>
      </c>
      <c r="J5727" t="s">
        <v>224</v>
      </c>
      <c r="K5727">
        <v>329</v>
      </c>
      <c r="L5727">
        <v>0</v>
      </c>
      <c r="M5727" t="s">
        <v>46</v>
      </c>
      <c r="N5727" t="s">
        <v>46</v>
      </c>
      <c r="O5727">
        <v>222</v>
      </c>
      <c r="P5727" t="s">
        <v>1095</v>
      </c>
      <c r="S5727" t="s">
        <v>40</v>
      </c>
      <c r="T5727" t="s">
        <v>41</v>
      </c>
      <c r="U5727">
        <v>740</v>
      </c>
      <c r="Y5727" t="s">
        <v>8453</v>
      </c>
      <c r="AA5727">
        <v>33.973500000000001</v>
      </c>
      <c r="AB5727">
        <v>-118.28270000000001</v>
      </c>
      <c r="AC5727">
        <f t="shared" si="89"/>
        <v>0</v>
      </c>
    </row>
    <row r="5728" spans="1:29" x14ac:dyDescent="0.35">
      <c r="A5728">
        <v>200709146</v>
      </c>
      <c r="B5728" s="1">
        <v>43962</v>
      </c>
      <c r="C5728" s="1">
        <v>43960</v>
      </c>
      <c r="D5728">
        <v>2200</v>
      </c>
      <c r="E5728">
        <v>7</v>
      </c>
      <c r="F5728" t="s">
        <v>28</v>
      </c>
      <c r="G5728">
        <v>711</v>
      </c>
      <c r="H5728">
        <v>1</v>
      </c>
      <c r="I5728">
        <v>480</v>
      </c>
      <c r="J5728" t="s">
        <v>44</v>
      </c>
      <c r="K5728">
        <v>344</v>
      </c>
      <c r="L5728">
        <v>19</v>
      </c>
      <c r="M5728" t="s">
        <v>30</v>
      </c>
      <c r="N5728" t="s">
        <v>73</v>
      </c>
      <c r="O5728">
        <v>103</v>
      </c>
      <c r="P5728" t="s">
        <v>146</v>
      </c>
      <c r="S5728" t="s">
        <v>40</v>
      </c>
      <c r="T5728" t="s">
        <v>41</v>
      </c>
      <c r="U5728">
        <v>480</v>
      </c>
      <c r="Y5728" t="s">
        <v>583</v>
      </c>
      <c r="AA5728">
        <v>34.078200000000002</v>
      </c>
      <c r="AB5728">
        <v>-118.3695</v>
      </c>
      <c r="AC5728">
        <f t="shared" si="89"/>
        <v>0</v>
      </c>
    </row>
    <row r="5729" spans="1:29" x14ac:dyDescent="0.35">
      <c r="A5729">
        <v>201207073</v>
      </c>
      <c r="B5729" s="1">
        <v>43874</v>
      </c>
      <c r="C5729" s="1">
        <v>43843</v>
      </c>
      <c r="D5729">
        <v>800</v>
      </c>
      <c r="E5729">
        <v>12</v>
      </c>
      <c r="F5729" t="s">
        <v>68</v>
      </c>
      <c r="G5729">
        <v>1257</v>
      </c>
      <c r="H5729">
        <v>2</v>
      </c>
      <c r="I5729">
        <v>649</v>
      </c>
      <c r="J5729" t="s">
        <v>1038</v>
      </c>
      <c r="K5729" t="s">
        <v>5302</v>
      </c>
      <c r="L5729">
        <v>28</v>
      </c>
      <c r="M5729" t="s">
        <v>30</v>
      </c>
      <c r="N5729" t="s">
        <v>163</v>
      </c>
      <c r="O5729">
        <v>501</v>
      </c>
      <c r="P5729" t="s">
        <v>164</v>
      </c>
      <c r="S5729" t="s">
        <v>40</v>
      </c>
      <c r="T5729" t="s">
        <v>41</v>
      </c>
      <c r="U5729">
        <v>649</v>
      </c>
      <c r="Y5729" t="s">
        <v>8454</v>
      </c>
      <c r="AA5729">
        <v>33.968800000000002</v>
      </c>
      <c r="AB5729">
        <v>-118.28270000000001</v>
      </c>
      <c r="AC5729">
        <f t="shared" si="89"/>
        <v>0</v>
      </c>
    </row>
    <row r="5730" spans="1:29" x14ac:dyDescent="0.35">
      <c r="A5730">
        <v>200405386</v>
      </c>
      <c r="B5730" s="1">
        <v>43866</v>
      </c>
      <c r="C5730" s="1">
        <v>43861</v>
      </c>
      <c r="D5730">
        <v>600</v>
      </c>
      <c r="E5730">
        <v>4</v>
      </c>
      <c r="F5730" t="s">
        <v>54</v>
      </c>
      <c r="G5730">
        <v>439</v>
      </c>
      <c r="H5730">
        <v>1</v>
      </c>
      <c r="I5730">
        <v>331</v>
      </c>
      <c r="J5730" t="s">
        <v>233</v>
      </c>
      <c r="K5730">
        <v>344</v>
      </c>
      <c r="L5730">
        <v>32</v>
      </c>
      <c r="M5730" t="s">
        <v>30</v>
      </c>
      <c r="N5730" t="s">
        <v>95</v>
      </c>
      <c r="O5730">
        <v>101</v>
      </c>
      <c r="P5730" t="s">
        <v>32</v>
      </c>
      <c r="S5730" t="s">
        <v>40</v>
      </c>
      <c r="T5730" t="s">
        <v>41</v>
      </c>
      <c r="U5730">
        <v>331</v>
      </c>
      <c r="Y5730" t="s">
        <v>8455</v>
      </c>
      <c r="AA5730">
        <v>34.069400000000002</v>
      </c>
      <c r="AB5730">
        <v>-118.1754</v>
      </c>
      <c r="AC5730">
        <f t="shared" si="89"/>
        <v>0</v>
      </c>
    </row>
    <row r="5731" spans="1:29" x14ac:dyDescent="0.35">
      <c r="A5731">
        <v>200612577</v>
      </c>
      <c r="B5731" s="1">
        <v>44026</v>
      </c>
      <c r="C5731" s="1">
        <v>44025</v>
      </c>
      <c r="D5731">
        <v>1800</v>
      </c>
      <c r="E5731">
        <v>6</v>
      </c>
      <c r="F5731" t="s">
        <v>91</v>
      </c>
      <c r="G5731">
        <v>669</v>
      </c>
      <c r="H5731">
        <v>1</v>
      </c>
      <c r="I5731">
        <v>420</v>
      </c>
      <c r="J5731" t="s">
        <v>352</v>
      </c>
      <c r="L5731">
        <v>0</v>
      </c>
      <c r="O5731">
        <v>101</v>
      </c>
      <c r="P5731" t="s">
        <v>32</v>
      </c>
      <c r="S5731" t="s">
        <v>40</v>
      </c>
      <c r="T5731" t="s">
        <v>41</v>
      </c>
      <c r="U5731">
        <v>420</v>
      </c>
      <c r="Y5731" t="s">
        <v>933</v>
      </c>
      <c r="Z5731" t="s">
        <v>8456</v>
      </c>
      <c r="AA5731">
        <v>34.095199999999998</v>
      </c>
      <c r="AB5731">
        <v>-118.3005</v>
      </c>
      <c r="AC5731">
        <f t="shared" si="89"/>
        <v>0</v>
      </c>
    </row>
    <row r="5732" spans="1:29" x14ac:dyDescent="0.35">
      <c r="A5732">
        <v>200219186</v>
      </c>
      <c r="B5732" s="1">
        <v>44196</v>
      </c>
      <c r="C5732" s="1">
        <v>44196</v>
      </c>
      <c r="D5732">
        <v>2050</v>
      </c>
      <c r="E5732">
        <v>2</v>
      </c>
      <c r="F5732" t="s">
        <v>56</v>
      </c>
      <c r="G5732">
        <v>269</v>
      </c>
      <c r="H5732">
        <v>1</v>
      </c>
      <c r="I5732">
        <v>251</v>
      </c>
      <c r="J5732" t="s">
        <v>1253</v>
      </c>
      <c r="K5732" t="s">
        <v>8457</v>
      </c>
      <c r="L5732">
        <v>25</v>
      </c>
      <c r="M5732" t="s">
        <v>94</v>
      </c>
      <c r="N5732" t="s">
        <v>163</v>
      </c>
      <c r="O5732">
        <v>502</v>
      </c>
      <c r="P5732" t="s">
        <v>47</v>
      </c>
      <c r="Q5732">
        <v>106</v>
      </c>
      <c r="R5732" t="s">
        <v>592</v>
      </c>
      <c r="S5732" t="s">
        <v>40</v>
      </c>
      <c r="T5732" t="s">
        <v>41</v>
      </c>
      <c r="U5732">
        <v>251</v>
      </c>
      <c r="Y5732" t="s">
        <v>2785</v>
      </c>
      <c r="AA5732">
        <v>34.050699999999999</v>
      </c>
      <c r="AB5732">
        <v>-118.26430000000001</v>
      </c>
      <c r="AC5732">
        <f t="shared" si="89"/>
        <v>0</v>
      </c>
    </row>
    <row r="5733" spans="1:29" x14ac:dyDescent="0.35">
      <c r="A5733">
        <v>201222320</v>
      </c>
      <c r="B5733" s="1">
        <v>44111</v>
      </c>
      <c r="C5733" s="1">
        <v>44106</v>
      </c>
      <c r="D5733">
        <v>2100</v>
      </c>
      <c r="E5733">
        <v>12</v>
      </c>
      <c r="F5733" t="s">
        <v>68</v>
      </c>
      <c r="G5733">
        <v>1267</v>
      </c>
      <c r="H5733">
        <v>2</v>
      </c>
      <c r="I5733">
        <v>740</v>
      </c>
      <c r="J5733" t="s">
        <v>224</v>
      </c>
      <c r="K5733" t="s">
        <v>8458</v>
      </c>
      <c r="L5733">
        <v>34</v>
      </c>
      <c r="M5733" t="s">
        <v>94</v>
      </c>
      <c r="N5733" t="s">
        <v>163</v>
      </c>
      <c r="O5733">
        <v>122</v>
      </c>
      <c r="P5733" t="s">
        <v>275</v>
      </c>
      <c r="S5733" t="s">
        <v>40</v>
      </c>
      <c r="T5733" t="s">
        <v>41</v>
      </c>
      <c r="U5733">
        <v>740</v>
      </c>
      <c r="Y5733" t="s">
        <v>8459</v>
      </c>
      <c r="AA5733">
        <v>33.963200000000001</v>
      </c>
      <c r="AB5733">
        <v>-118.28270000000001</v>
      </c>
      <c r="AC5733">
        <f t="shared" si="89"/>
        <v>0</v>
      </c>
    </row>
    <row r="5734" spans="1:29" x14ac:dyDescent="0.35">
      <c r="A5734">
        <v>200515912</v>
      </c>
      <c r="B5734" s="1">
        <v>44132</v>
      </c>
      <c r="C5734" s="1">
        <v>44131</v>
      </c>
      <c r="D5734">
        <v>2106</v>
      </c>
      <c r="E5734">
        <v>5</v>
      </c>
      <c r="F5734" t="s">
        <v>98</v>
      </c>
      <c r="G5734">
        <v>583</v>
      </c>
      <c r="H5734">
        <v>1</v>
      </c>
      <c r="I5734">
        <v>343</v>
      </c>
      <c r="J5734" t="s">
        <v>50</v>
      </c>
      <c r="K5734" t="s">
        <v>8460</v>
      </c>
      <c r="L5734">
        <v>0</v>
      </c>
      <c r="M5734" t="s">
        <v>46</v>
      </c>
      <c r="N5734" t="s">
        <v>46</v>
      </c>
      <c r="O5734">
        <v>406</v>
      </c>
      <c r="P5734" t="s">
        <v>582</v>
      </c>
      <c r="S5734" t="s">
        <v>40</v>
      </c>
      <c r="T5734" t="s">
        <v>41</v>
      </c>
      <c r="U5734">
        <v>343</v>
      </c>
      <c r="Y5734" t="s">
        <v>8461</v>
      </c>
      <c r="AA5734">
        <v>33.721600000000002</v>
      </c>
      <c r="AB5734">
        <v>-118.3091</v>
      </c>
      <c r="AC5734">
        <f t="shared" si="89"/>
        <v>0</v>
      </c>
    </row>
    <row r="5735" spans="1:29" x14ac:dyDescent="0.35">
      <c r="A5735">
        <v>200707578</v>
      </c>
      <c r="B5735" s="1">
        <v>43907</v>
      </c>
      <c r="C5735" s="1">
        <v>43907</v>
      </c>
      <c r="D5735">
        <v>5</v>
      </c>
      <c r="E5735">
        <v>7</v>
      </c>
      <c r="F5735" t="s">
        <v>28</v>
      </c>
      <c r="G5735">
        <v>736</v>
      </c>
      <c r="H5735">
        <v>1</v>
      </c>
      <c r="I5735">
        <v>236</v>
      </c>
      <c r="J5735" t="s">
        <v>692</v>
      </c>
      <c r="K5735" t="s">
        <v>8462</v>
      </c>
      <c r="L5735">
        <v>33</v>
      </c>
      <c r="M5735" t="s">
        <v>94</v>
      </c>
      <c r="N5735" t="s">
        <v>73</v>
      </c>
      <c r="O5735">
        <v>501</v>
      </c>
      <c r="P5735" t="s">
        <v>164</v>
      </c>
      <c r="Q5735">
        <v>400</v>
      </c>
      <c r="R5735" t="s">
        <v>143</v>
      </c>
      <c r="S5735" t="s">
        <v>84</v>
      </c>
      <c r="T5735" t="s">
        <v>85</v>
      </c>
      <c r="U5735">
        <v>236</v>
      </c>
      <c r="Y5735" t="s">
        <v>5140</v>
      </c>
      <c r="AA5735">
        <v>34.066899999999997</v>
      </c>
      <c r="AB5735">
        <v>-118.3451</v>
      </c>
      <c r="AC5735">
        <f t="shared" si="89"/>
        <v>0</v>
      </c>
    </row>
    <row r="5736" spans="1:29" x14ac:dyDescent="0.35">
      <c r="A5736">
        <v>201309343</v>
      </c>
      <c r="B5736" s="1">
        <v>43934</v>
      </c>
      <c r="C5736" s="1">
        <v>43934</v>
      </c>
      <c r="D5736">
        <v>1300</v>
      </c>
      <c r="E5736">
        <v>13</v>
      </c>
      <c r="F5736" t="s">
        <v>62</v>
      </c>
      <c r="G5736">
        <v>1391</v>
      </c>
      <c r="H5736">
        <v>1</v>
      </c>
      <c r="I5736">
        <v>210</v>
      </c>
      <c r="J5736" t="s">
        <v>149</v>
      </c>
      <c r="K5736" t="s">
        <v>8463</v>
      </c>
      <c r="L5736">
        <v>64</v>
      </c>
      <c r="M5736" t="s">
        <v>30</v>
      </c>
      <c r="N5736" t="s">
        <v>95</v>
      </c>
      <c r="O5736">
        <v>101</v>
      </c>
      <c r="P5736" t="s">
        <v>32</v>
      </c>
      <c r="Q5736">
        <v>102</v>
      </c>
      <c r="R5736" t="s">
        <v>219</v>
      </c>
      <c r="S5736" t="s">
        <v>40</v>
      </c>
      <c r="T5736" t="s">
        <v>41</v>
      </c>
      <c r="U5736">
        <v>210</v>
      </c>
      <c r="Y5736" t="s">
        <v>8464</v>
      </c>
      <c r="AA5736">
        <v>33.9833</v>
      </c>
      <c r="AB5736">
        <v>-118.2783</v>
      </c>
      <c r="AC5736">
        <f t="shared" si="89"/>
        <v>0</v>
      </c>
    </row>
    <row r="5737" spans="1:29" x14ac:dyDescent="0.35">
      <c r="A5737">
        <v>200806656</v>
      </c>
      <c r="B5737" s="1">
        <v>43889</v>
      </c>
      <c r="C5737" s="1">
        <v>43889</v>
      </c>
      <c r="D5737">
        <v>1400</v>
      </c>
      <c r="E5737">
        <v>8</v>
      </c>
      <c r="F5737" t="s">
        <v>109</v>
      </c>
      <c r="G5737">
        <v>898</v>
      </c>
      <c r="H5737">
        <v>1</v>
      </c>
      <c r="I5737">
        <v>510</v>
      </c>
      <c r="J5737" t="s">
        <v>29</v>
      </c>
      <c r="L5737">
        <v>0</v>
      </c>
      <c r="O5737">
        <v>101</v>
      </c>
      <c r="P5737" t="s">
        <v>32</v>
      </c>
      <c r="S5737" t="s">
        <v>40</v>
      </c>
      <c r="T5737" t="s">
        <v>41</v>
      </c>
      <c r="U5737">
        <v>510</v>
      </c>
      <c r="Y5737" t="s">
        <v>8465</v>
      </c>
      <c r="AA5737">
        <v>34.035400000000003</v>
      </c>
      <c r="AB5737">
        <v>-118.384</v>
      </c>
      <c r="AC5737">
        <f t="shared" si="89"/>
        <v>0</v>
      </c>
    </row>
    <row r="5738" spans="1:29" x14ac:dyDescent="0.35">
      <c r="A5738">
        <v>201226955</v>
      </c>
      <c r="B5738" s="1">
        <v>44187</v>
      </c>
      <c r="C5738" s="1">
        <v>44187</v>
      </c>
      <c r="D5738">
        <v>2125</v>
      </c>
      <c r="E5738">
        <v>12</v>
      </c>
      <c r="F5738" t="s">
        <v>68</v>
      </c>
      <c r="G5738">
        <v>1249</v>
      </c>
      <c r="H5738">
        <v>1</v>
      </c>
      <c r="I5738">
        <v>210</v>
      </c>
      <c r="J5738" t="s">
        <v>149</v>
      </c>
      <c r="K5738" t="s">
        <v>8466</v>
      </c>
      <c r="L5738">
        <v>41</v>
      </c>
      <c r="M5738" t="s">
        <v>30</v>
      </c>
      <c r="N5738" t="s">
        <v>95</v>
      </c>
      <c r="O5738">
        <v>102</v>
      </c>
      <c r="P5738" t="s">
        <v>186</v>
      </c>
      <c r="Q5738">
        <v>400</v>
      </c>
      <c r="R5738" t="s">
        <v>143</v>
      </c>
      <c r="S5738" t="s">
        <v>40</v>
      </c>
      <c r="T5738" t="s">
        <v>41</v>
      </c>
      <c r="U5738">
        <v>210</v>
      </c>
      <c r="Y5738" t="s">
        <v>258</v>
      </c>
      <c r="AA5738">
        <v>33.9786</v>
      </c>
      <c r="AB5738">
        <v>-118.28270000000001</v>
      </c>
      <c r="AC5738">
        <f t="shared" si="89"/>
        <v>0</v>
      </c>
    </row>
    <row r="5739" spans="1:29" x14ac:dyDescent="0.35">
      <c r="A5739">
        <v>200707505</v>
      </c>
      <c r="B5739" s="1">
        <v>43906</v>
      </c>
      <c r="C5739" s="1">
        <v>43906</v>
      </c>
      <c r="D5739">
        <v>900</v>
      </c>
      <c r="E5739">
        <v>7</v>
      </c>
      <c r="F5739" t="s">
        <v>28</v>
      </c>
      <c r="G5739">
        <v>753</v>
      </c>
      <c r="H5739">
        <v>1</v>
      </c>
      <c r="I5739">
        <v>330</v>
      </c>
      <c r="J5739" t="s">
        <v>37</v>
      </c>
      <c r="K5739" t="s">
        <v>8467</v>
      </c>
      <c r="L5739">
        <v>52</v>
      </c>
      <c r="M5739" t="s">
        <v>94</v>
      </c>
      <c r="N5739" t="s">
        <v>173</v>
      </c>
      <c r="O5739">
        <v>101</v>
      </c>
      <c r="P5739" t="s">
        <v>32</v>
      </c>
      <c r="S5739" t="s">
        <v>40</v>
      </c>
      <c r="T5739" t="s">
        <v>41</v>
      </c>
      <c r="U5739">
        <v>330</v>
      </c>
      <c r="Y5739" t="s">
        <v>8468</v>
      </c>
      <c r="AA5739">
        <v>34.054400000000001</v>
      </c>
      <c r="AB5739">
        <v>-118.36069999999999</v>
      </c>
      <c r="AC5739">
        <f t="shared" si="89"/>
        <v>0</v>
      </c>
    </row>
    <row r="5740" spans="1:29" x14ac:dyDescent="0.35">
      <c r="A5740">
        <v>200605324</v>
      </c>
      <c r="B5740" s="1">
        <v>43858</v>
      </c>
      <c r="C5740" s="1">
        <v>43857</v>
      </c>
      <c r="D5740">
        <v>30</v>
      </c>
      <c r="E5740">
        <v>6</v>
      </c>
      <c r="F5740" t="s">
        <v>91</v>
      </c>
      <c r="G5740">
        <v>646</v>
      </c>
      <c r="H5740">
        <v>1</v>
      </c>
      <c r="I5740">
        <v>330</v>
      </c>
      <c r="J5740" t="s">
        <v>37</v>
      </c>
      <c r="K5740" t="s">
        <v>8469</v>
      </c>
      <c r="L5740">
        <v>38</v>
      </c>
      <c r="M5740" t="s">
        <v>30</v>
      </c>
      <c r="N5740" t="s">
        <v>95</v>
      </c>
      <c r="O5740">
        <v>108</v>
      </c>
      <c r="P5740" t="s">
        <v>105</v>
      </c>
      <c r="S5740" t="s">
        <v>40</v>
      </c>
      <c r="T5740" t="s">
        <v>41</v>
      </c>
      <c r="U5740">
        <v>330</v>
      </c>
      <c r="Y5740" t="s">
        <v>2146</v>
      </c>
      <c r="Z5740" t="s">
        <v>8470</v>
      </c>
      <c r="AA5740">
        <v>34.099800000000002</v>
      </c>
      <c r="AB5740">
        <v>-118.3282</v>
      </c>
      <c r="AC5740">
        <f t="shared" si="89"/>
        <v>0</v>
      </c>
    </row>
    <row r="5741" spans="1:29" x14ac:dyDescent="0.35">
      <c r="A5741">
        <v>201208130</v>
      </c>
      <c r="B5741" s="1">
        <v>43890</v>
      </c>
      <c r="C5741" s="1">
        <v>43890</v>
      </c>
      <c r="D5741">
        <v>1600</v>
      </c>
      <c r="E5741">
        <v>12</v>
      </c>
      <c r="F5741" t="s">
        <v>68</v>
      </c>
      <c r="G5741">
        <v>1256</v>
      </c>
      <c r="H5741">
        <v>2</v>
      </c>
      <c r="I5741">
        <v>900</v>
      </c>
      <c r="J5741" t="s">
        <v>197</v>
      </c>
      <c r="K5741">
        <v>2038</v>
      </c>
      <c r="L5741">
        <v>48</v>
      </c>
      <c r="M5741" t="s">
        <v>94</v>
      </c>
      <c r="N5741" t="s">
        <v>163</v>
      </c>
      <c r="O5741">
        <v>501</v>
      </c>
      <c r="P5741" t="s">
        <v>164</v>
      </c>
      <c r="S5741" t="s">
        <v>40</v>
      </c>
      <c r="T5741" t="s">
        <v>41</v>
      </c>
      <c r="U5741">
        <v>900</v>
      </c>
      <c r="Y5741" t="s">
        <v>6878</v>
      </c>
      <c r="AA5741">
        <v>33.972700000000003</v>
      </c>
      <c r="AB5741">
        <v>-118.285</v>
      </c>
      <c r="AC5741">
        <f t="shared" si="89"/>
        <v>0</v>
      </c>
    </row>
    <row r="5742" spans="1:29" x14ac:dyDescent="0.35">
      <c r="A5742">
        <v>200214022</v>
      </c>
      <c r="B5742" s="1">
        <v>44064</v>
      </c>
      <c r="C5742" s="1">
        <v>44057</v>
      </c>
      <c r="D5742">
        <v>800</v>
      </c>
      <c r="E5742">
        <v>2</v>
      </c>
      <c r="F5742" t="s">
        <v>56</v>
      </c>
      <c r="G5742">
        <v>238</v>
      </c>
      <c r="H5742">
        <v>2</v>
      </c>
      <c r="I5742">
        <v>662</v>
      </c>
      <c r="J5742" t="s">
        <v>191</v>
      </c>
      <c r="K5742" t="s">
        <v>8471</v>
      </c>
      <c r="L5742">
        <v>21</v>
      </c>
      <c r="M5742" t="s">
        <v>94</v>
      </c>
      <c r="N5742" t="s">
        <v>163</v>
      </c>
      <c r="O5742">
        <v>503</v>
      </c>
      <c r="P5742" t="s">
        <v>650</v>
      </c>
      <c r="S5742" t="s">
        <v>40</v>
      </c>
      <c r="T5742" t="s">
        <v>41</v>
      </c>
      <c r="U5742">
        <v>662</v>
      </c>
      <c r="Y5742" t="s">
        <v>8472</v>
      </c>
      <c r="AA5742">
        <v>34.061599999999999</v>
      </c>
      <c r="AB5742">
        <v>-118.2586</v>
      </c>
      <c r="AC5742">
        <f t="shared" si="89"/>
        <v>0</v>
      </c>
    </row>
    <row r="5743" spans="1:29" x14ac:dyDescent="0.35">
      <c r="A5743">
        <v>200107855</v>
      </c>
      <c r="B5743" s="1">
        <v>43886</v>
      </c>
      <c r="C5743" s="1">
        <v>43840</v>
      </c>
      <c r="D5743">
        <v>1300</v>
      </c>
      <c r="E5743">
        <v>1</v>
      </c>
      <c r="F5743" t="s">
        <v>36</v>
      </c>
      <c r="G5743">
        <v>195</v>
      </c>
      <c r="H5743">
        <v>2</v>
      </c>
      <c r="I5743">
        <v>651</v>
      </c>
      <c r="J5743" t="s">
        <v>2642</v>
      </c>
      <c r="K5743" t="s">
        <v>8473</v>
      </c>
      <c r="L5743">
        <v>38</v>
      </c>
      <c r="M5743" t="s">
        <v>30</v>
      </c>
      <c r="N5743" t="s">
        <v>31</v>
      </c>
      <c r="O5743">
        <v>406</v>
      </c>
      <c r="P5743" t="s">
        <v>582</v>
      </c>
      <c r="S5743" t="s">
        <v>40</v>
      </c>
      <c r="T5743" t="s">
        <v>41</v>
      </c>
      <c r="U5743">
        <v>651</v>
      </c>
      <c r="Y5743" t="s">
        <v>8474</v>
      </c>
      <c r="AA5743">
        <v>34.034100000000002</v>
      </c>
      <c r="AB5743">
        <v>-118.2591</v>
      </c>
      <c r="AC5743">
        <f t="shared" si="89"/>
        <v>0</v>
      </c>
    </row>
    <row r="5744" spans="1:29" x14ac:dyDescent="0.35">
      <c r="A5744">
        <v>201214935</v>
      </c>
      <c r="B5744" s="1">
        <v>44001</v>
      </c>
      <c r="C5744" s="1">
        <v>44000</v>
      </c>
      <c r="D5744">
        <v>500</v>
      </c>
      <c r="E5744">
        <v>12</v>
      </c>
      <c r="F5744" t="s">
        <v>68</v>
      </c>
      <c r="G5744">
        <v>1243</v>
      </c>
      <c r="H5744">
        <v>1</v>
      </c>
      <c r="I5744">
        <v>510</v>
      </c>
      <c r="J5744" t="s">
        <v>29</v>
      </c>
      <c r="L5744">
        <v>0</v>
      </c>
      <c r="O5744">
        <v>101</v>
      </c>
      <c r="P5744" t="s">
        <v>32</v>
      </c>
      <c r="S5744" t="s">
        <v>33</v>
      </c>
      <c r="T5744" t="s">
        <v>34</v>
      </c>
      <c r="U5744">
        <v>510</v>
      </c>
      <c r="Y5744" t="s">
        <v>8475</v>
      </c>
      <c r="AA5744">
        <v>33.980600000000003</v>
      </c>
      <c r="AB5744">
        <v>-118.3068</v>
      </c>
      <c r="AC5744">
        <f t="shared" si="89"/>
        <v>1</v>
      </c>
    </row>
    <row r="5745" spans="1:29" x14ac:dyDescent="0.35">
      <c r="A5745">
        <v>200913229</v>
      </c>
      <c r="B5745" s="1">
        <v>44050</v>
      </c>
      <c r="C5745" s="1">
        <v>44050</v>
      </c>
      <c r="D5745">
        <v>1600</v>
      </c>
      <c r="E5745">
        <v>9</v>
      </c>
      <c r="F5745" t="s">
        <v>49</v>
      </c>
      <c r="G5745">
        <v>923</v>
      </c>
      <c r="H5745">
        <v>2</v>
      </c>
      <c r="I5745">
        <v>745</v>
      </c>
      <c r="J5745" t="s">
        <v>139</v>
      </c>
      <c r="K5745" t="s">
        <v>819</v>
      </c>
      <c r="L5745">
        <v>35</v>
      </c>
      <c r="M5745" t="s">
        <v>94</v>
      </c>
      <c r="N5745" t="s">
        <v>95</v>
      </c>
      <c r="O5745">
        <v>108</v>
      </c>
      <c r="P5745" t="s">
        <v>105</v>
      </c>
      <c r="S5745" t="s">
        <v>40</v>
      </c>
      <c r="T5745" t="s">
        <v>41</v>
      </c>
      <c r="U5745">
        <v>745</v>
      </c>
      <c r="Y5745" t="s">
        <v>3624</v>
      </c>
      <c r="AA5745">
        <v>34.190300000000001</v>
      </c>
      <c r="AB5745">
        <v>-118.45740000000001</v>
      </c>
      <c r="AC5745">
        <f t="shared" si="89"/>
        <v>0</v>
      </c>
    </row>
    <row r="5746" spans="1:29" x14ac:dyDescent="0.35">
      <c r="A5746">
        <v>200817056</v>
      </c>
      <c r="B5746" s="1">
        <v>44166</v>
      </c>
      <c r="C5746" s="1">
        <v>44165</v>
      </c>
      <c r="D5746">
        <v>1130</v>
      </c>
      <c r="E5746">
        <v>8</v>
      </c>
      <c r="F5746" t="s">
        <v>109</v>
      </c>
      <c r="G5746">
        <v>881</v>
      </c>
      <c r="H5746">
        <v>1</v>
      </c>
      <c r="I5746">
        <v>310</v>
      </c>
      <c r="J5746" t="s">
        <v>71</v>
      </c>
      <c r="K5746" t="s">
        <v>8476</v>
      </c>
      <c r="L5746">
        <v>61</v>
      </c>
      <c r="M5746" t="s">
        <v>30</v>
      </c>
      <c r="N5746" t="s">
        <v>31</v>
      </c>
      <c r="O5746">
        <v>707</v>
      </c>
      <c r="P5746" t="s">
        <v>280</v>
      </c>
      <c r="S5746" t="s">
        <v>40</v>
      </c>
      <c r="T5746" t="s">
        <v>41</v>
      </c>
      <c r="U5746">
        <v>310</v>
      </c>
      <c r="Y5746" t="s">
        <v>8477</v>
      </c>
      <c r="AA5746">
        <v>34.036299999999997</v>
      </c>
      <c r="AB5746">
        <v>-118.4554</v>
      </c>
      <c r="AC5746">
        <f t="shared" si="89"/>
        <v>0</v>
      </c>
    </row>
    <row r="5747" spans="1:29" x14ac:dyDescent="0.35">
      <c r="A5747">
        <v>200516802</v>
      </c>
      <c r="B5747" s="1">
        <v>44151</v>
      </c>
      <c r="C5747" s="1">
        <v>44151</v>
      </c>
      <c r="D5747">
        <v>1251</v>
      </c>
      <c r="E5747">
        <v>5</v>
      </c>
      <c r="F5747" t="s">
        <v>98</v>
      </c>
      <c r="G5747">
        <v>564</v>
      </c>
      <c r="H5747">
        <v>1</v>
      </c>
      <c r="I5747">
        <v>440</v>
      </c>
      <c r="J5747" t="s">
        <v>213</v>
      </c>
      <c r="K5747" t="s">
        <v>332</v>
      </c>
      <c r="L5747">
        <v>19</v>
      </c>
      <c r="M5747" t="s">
        <v>30</v>
      </c>
      <c r="N5747" t="s">
        <v>95</v>
      </c>
      <c r="O5747">
        <v>119</v>
      </c>
      <c r="P5747" t="s">
        <v>333</v>
      </c>
      <c r="S5747" t="s">
        <v>40</v>
      </c>
      <c r="T5747" t="s">
        <v>41</v>
      </c>
      <c r="U5747">
        <v>440</v>
      </c>
      <c r="Y5747" t="s">
        <v>133</v>
      </c>
      <c r="Z5747" t="s">
        <v>1618</v>
      </c>
      <c r="AA5747">
        <v>33.742400000000004</v>
      </c>
      <c r="AB5747">
        <v>-118.28789999999999</v>
      </c>
      <c r="AC5747">
        <f t="shared" si="89"/>
        <v>0</v>
      </c>
    </row>
    <row r="5748" spans="1:29" x14ac:dyDescent="0.35">
      <c r="A5748">
        <v>200109371</v>
      </c>
      <c r="B5748" s="1">
        <v>43903</v>
      </c>
      <c r="C5748" s="1">
        <v>43903</v>
      </c>
      <c r="D5748">
        <v>1540</v>
      </c>
      <c r="E5748">
        <v>1</v>
      </c>
      <c r="F5748" t="s">
        <v>36</v>
      </c>
      <c r="G5748">
        <v>119</v>
      </c>
      <c r="H5748">
        <v>2</v>
      </c>
      <c r="I5748">
        <v>623</v>
      </c>
      <c r="J5748" t="s">
        <v>465</v>
      </c>
      <c r="K5748" t="s">
        <v>8478</v>
      </c>
      <c r="L5748">
        <v>0</v>
      </c>
      <c r="M5748" t="s">
        <v>94</v>
      </c>
      <c r="N5748" t="s">
        <v>95</v>
      </c>
      <c r="O5748">
        <v>834</v>
      </c>
      <c r="P5748" t="s">
        <v>1249</v>
      </c>
      <c r="Q5748">
        <v>400</v>
      </c>
      <c r="R5748" t="s">
        <v>143</v>
      </c>
      <c r="S5748" t="s">
        <v>40</v>
      </c>
      <c r="T5748" t="s">
        <v>41</v>
      </c>
      <c r="U5748">
        <v>623</v>
      </c>
      <c r="Y5748" t="s">
        <v>1250</v>
      </c>
      <c r="AA5748">
        <v>34.0563</v>
      </c>
      <c r="AB5748">
        <v>-118.23739999999999</v>
      </c>
      <c r="AC5748">
        <f t="shared" si="89"/>
        <v>0</v>
      </c>
    </row>
    <row r="5749" spans="1:29" x14ac:dyDescent="0.35">
      <c r="A5749">
        <v>200218759</v>
      </c>
      <c r="B5749" s="1">
        <v>44184</v>
      </c>
      <c r="C5749" s="1">
        <v>44184</v>
      </c>
      <c r="D5749">
        <v>200</v>
      </c>
      <c r="E5749">
        <v>2</v>
      </c>
      <c r="F5749" t="s">
        <v>56</v>
      </c>
      <c r="G5749">
        <v>265</v>
      </c>
      <c r="H5749">
        <v>1</v>
      </c>
      <c r="I5749">
        <v>210</v>
      </c>
      <c r="J5749" t="s">
        <v>149</v>
      </c>
      <c r="K5749" t="s">
        <v>8479</v>
      </c>
      <c r="L5749">
        <v>26</v>
      </c>
      <c r="M5749" t="s">
        <v>94</v>
      </c>
      <c r="N5749" t="s">
        <v>95</v>
      </c>
      <c r="O5749">
        <v>102</v>
      </c>
      <c r="P5749" t="s">
        <v>186</v>
      </c>
      <c r="Q5749">
        <v>400</v>
      </c>
      <c r="R5749" t="s">
        <v>143</v>
      </c>
      <c r="S5749" t="s">
        <v>40</v>
      </c>
      <c r="T5749" t="s">
        <v>41</v>
      </c>
      <c r="U5749">
        <v>210</v>
      </c>
      <c r="Y5749" t="s">
        <v>8480</v>
      </c>
      <c r="AA5749">
        <v>34.054699999999997</v>
      </c>
      <c r="AB5749">
        <v>-118.27719999999999</v>
      </c>
      <c r="AC5749">
        <f t="shared" si="89"/>
        <v>0</v>
      </c>
    </row>
    <row r="5750" spans="1:29" x14ac:dyDescent="0.35">
      <c r="A5750">
        <v>200312663</v>
      </c>
      <c r="B5750" s="1">
        <v>43995</v>
      </c>
      <c r="C5750" s="1">
        <v>43995</v>
      </c>
      <c r="D5750">
        <v>1600</v>
      </c>
      <c r="E5750">
        <v>3</v>
      </c>
      <c r="F5750" t="s">
        <v>43</v>
      </c>
      <c r="G5750">
        <v>307</v>
      </c>
      <c r="H5750">
        <v>2</v>
      </c>
      <c r="I5750">
        <v>624</v>
      </c>
      <c r="J5750" t="s">
        <v>171</v>
      </c>
      <c r="K5750" t="s">
        <v>8481</v>
      </c>
      <c r="L5750">
        <v>20</v>
      </c>
      <c r="M5750" t="s">
        <v>94</v>
      </c>
      <c r="N5750" t="s">
        <v>95</v>
      </c>
      <c r="O5750">
        <v>501</v>
      </c>
      <c r="P5750" t="s">
        <v>164</v>
      </c>
      <c r="Q5750">
        <v>400</v>
      </c>
      <c r="R5750" t="s">
        <v>143</v>
      </c>
      <c r="S5750" t="s">
        <v>40</v>
      </c>
      <c r="T5750" t="s">
        <v>41</v>
      </c>
      <c r="U5750">
        <v>624</v>
      </c>
      <c r="Y5750" t="s">
        <v>8482</v>
      </c>
      <c r="AA5750">
        <v>34.033900000000003</v>
      </c>
      <c r="AB5750">
        <v>-118.33839999999999</v>
      </c>
      <c r="AC5750">
        <f t="shared" si="89"/>
        <v>0</v>
      </c>
    </row>
    <row r="5751" spans="1:29" x14ac:dyDescent="0.35">
      <c r="A5751">
        <v>200113759</v>
      </c>
      <c r="B5751" s="1">
        <v>44004</v>
      </c>
      <c r="C5751" s="1">
        <v>44003</v>
      </c>
      <c r="D5751">
        <v>1600</v>
      </c>
      <c r="E5751">
        <v>1</v>
      </c>
      <c r="F5751" t="s">
        <v>36</v>
      </c>
      <c r="G5751">
        <v>162</v>
      </c>
      <c r="H5751">
        <v>1</v>
      </c>
      <c r="I5751">
        <v>442</v>
      </c>
      <c r="J5751" t="s">
        <v>179</v>
      </c>
      <c r="K5751" t="s">
        <v>761</v>
      </c>
      <c r="L5751">
        <v>0</v>
      </c>
      <c r="M5751" t="s">
        <v>30</v>
      </c>
      <c r="N5751" t="s">
        <v>73</v>
      </c>
      <c r="O5751">
        <v>244</v>
      </c>
      <c r="P5751" t="s">
        <v>3620</v>
      </c>
      <c r="S5751" t="s">
        <v>40</v>
      </c>
      <c r="T5751" t="s">
        <v>41</v>
      </c>
      <c r="U5751">
        <v>442</v>
      </c>
      <c r="Y5751" t="s">
        <v>462</v>
      </c>
      <c r="AA5751">
        <v>34.046199999999999</v>
      </c>
      <c r="AB5751">
        <v>-118.2559</v>
      </c>
      <c r="AC5751">
        <f t="shared" si="89"/>
        <v>0</v>
      </c>
    </row>
    <row r="5752" spans="1:29" x14ac:dyDescent="0.35">
      <c r="A5752">
        <v>200414451</v>
      </c>
      <c r="B5752" s="1">
        <v>44134</v>
      </c>
      <c r="C5752" s="1">
        <v>44133</v>
      </c>
      <c r="D5752">
        <v>1435</v>
      </c>
      <c r="E5752">
        <v>4</v>
      </c>
      <c r="F5752" t="s">
        <v>54</v>
      </c>
      <c r="G5752">
        <v>467</v>
      </c>
      <c r="H5752">
        <v>1</v>
      </c>
      <c r="I5752">
        <v>440</v>
      </c>
      <c r="J5752" t="s">
        <v>213</v>
      </c>
      <c r="K5752">
        <v>344</v>
      </c>
      <c r="L5752">
        <v>36</v>
      </c>
      <c r="M5752" t="s">
        <v>94</v>
      </c>
      <c r="N5752" t="s">
        <v>95</v>
      </c>
      <c r="O5752">
        <v>501</v>
      </c>
      <c r="P5752" t="s">
        <v>164</v>
      </c>
      <c r="S5752" t="s">
        <v>40</v>
      </c>
      <c r="T5752" t="s">
        <v>41</v>
      </c>
      <c r="U5752">
        <v>440</v>
      </c>
      <c r="Y5752" t="s">
        <v>8483</v>
      </c>
      <c r="AA5752">
        <v>34.037300000000002</v>
      </c>
      <c r="AB5752">
        <v>-118.2056</v>
      </c>
      <c r="AC5752">
        <f t="shared" si="89"/>
        <v>0</v>
      </c>
    </row>
    <row r="5753" spans="1:29" x14ac:dyDescent="0.35">
      <c r="A5753">
        <v>200915429</v>
      </c>
      <c r="B5753" s="1">
        <v>44107</v>
      </c>
      <c r="C5753" s="1">
        <v>44107</v>
      </c>
      <c r="D5753">
        <v>1240</v>
      </c>
      <c r="E5753">
        <v>9</v>
      </c>
      <c r="F5753" t="s">
        <v>49</v>
      </c>
      <c r="G5753">
        <v>904</v>
      </c>
      <c r="H5753">
        <v>2</v>
      </c>
      <c r="I5753">
        <v>626</v>
      </c>
      <c r="J5753" t="s">
        <v>141</v>
      </c>
      <c r="K5753" t="s">
        <v>8484</v>
      </c>
      <c r="L5753">
        <v>37</v>
      </c>
      <c r="M5753" t="s">
        <v>94</v>
      </c>
      <c r="N5753" t="s">
        <v>73</v>
      </c>
      <c r="O5753">
        <v>501</v>
      </c>
      <c r="P5753" t="s">
        <v>164</v>
      </c>
      <c r="Q5753">
        <v>400</v>
      </c>
      <c r="R5753" t="s">
        <v>143</v>
      </c>
      <c r="S5753" t="s">
        <v>84</v>
      </c>
      <c r="T5753" t="s">
        <v>85</v>
      </c>
      <c r="U5753">
        <v>626</v>
      </c>
      <c r="Y5753" t="s">
        <v>8485</v>
      </c>
      <c r="AA5753">
        <v>34.203899999999997</v>
      </c>
      <c r="AB5753">
        <v>-118.4618</v>
      </c>
      <c r="AC5753">
        <f t="shared" si="89"/>
        <v>0</v>
      </c>
    </row>
    <row r="5754" spans="1:29" x14ac:dyDescent="0.35">
      <c r="A5754">
        <v>200215109</v>
      </c>
      <c r="B5754" s="1">
        <v>44076</v>
      </c>
      <c r="C5754" s="1">
        <v>44070</v>
      </c>
      <c r="D5754">
        <v>1405</v>
      </c>
      <c r="E5754">
        <v>2</v>
      </c>
      <c r="F5754" t="s">
        <v>56</v>
      </c>
      <c r="G5754">
        <v>275</v>
      </c>
      <c r="H5754">
        <v>1</v>
      </c>
      <c r="I5754">
        <v>442</v>
      </c>
      <c r="J5754" t="s">
        <v>179</v>
      </c>
      <c r="K5754" t="s">
        <v>8486</v>
      </c>
      <c r="L5754">
        <v>0</v>
      </c>
      <c r="M5754" t="s">
        <v>46</v>
      </c>
      <c r="N5754" t="s">
        <v>46</v>
      </c>
      <c r="O5754">
        <v>406</v>
      </c>
      <c r="P5754" t="s">
        <v>582</v>
      </c>
      <c r="S5754" t="s">
        <v>40</v>
      </c>
      <c r="T5754" t="s">
        <v>41</v>
      </c>
      <c r="U5754">
        <v>442</v>
      </c>
      <c r="Y5754" t="s">
        <v>5146</v>
      </c>
      <c r="AA5754">
        <v>34.049199999999999</v>
      </c>
      <c r="AB5754">
        <v>-118.27419999999999</v>
      </c>
      <c r="AC5754">
        <f t="shared" si="89"/>
        <v>0</v>
      </c>
    </row>
    <row r="5755" spans="1:29" x14ac:dyDescent="0.35">
      <c r="A5755">
        <v>200517390</v>
      </c>
      <c r="B5755" s="1">
        <v>44168</v>
      </c>
      <c r="C5755" s="1">
        <v>44168</v>
      </c>
      <c r="D5755">
        <v>1250</v>
      </c>
      <c r="E5755">
        <v>5</v>
      </c>
      <c r="F5755" t="s">
        <v>98</v>
      </c>
      <c r="G5755">
        <v>519</v>
      </c>
      <c r="H5755">
        <v>2</v>
      </c>
      <c r="I5755">
        <v>900</v>
      </c>
      <c r="J5755" t="s">
        <v>197</v>
      </c>
      <c r="K5755" t="s">
        <v>8487</v>
      </c>
      <c r="L5755">
        <v>29</v>
      </c>
      <c r="M5755" t="s">
        <v>30</v>
      </c>
      <c r="N5755" t="s">
        <v>173</v>
      </c>
      <c r="O5755">
        <v>501</v>
      </c>
      <c r="P5755" t="s">
        <v>164</v>
      </c>
      <c r="S5755" t="s">
        <v>40</v>
      </c>
      <c r="T5755" t="s">
        <v>41</v>
      </c>
      <c r="U5755">
        <v>900</v>
      </c>
      <c r="Y5755" t="s">
        <v>8488</v>
      </c>
      <c r="AA5755">
        <v>33.799500000000002</v>
      </c>
      <c r="AB5755">
        <v>-118.2568</v>
      </c>
      <c r="AC5755">
        <f t="shared" si="89"/>
        <v>0</v>
      </c>
    </row>
    <row r="5756" spans="1:29" x14ac:dyDescent="0.35">
      <c r="A5756">
        <v>201219794</v>
      </c>
      <c r="B5756" s="1">
        <v>44075</v>
      </c>
      <c r="C5756" s="1">
        <v>44075</v>
      </c>
      <c r="D5756">
        <v>2130</v>
      </c>
      <c r="E5756">
        <v>12</v>
      </c>
      <c r="F5756" t="s">
        <v>68</v>
      </c>
      <c r="G5756">
        <v>1263</v>
      </c>
      <c r="H5756">
        <v>1</v>
      </c>
      <c r="I5756">
        <v>510</v>
      </c>
      <c r="J5756" t="s">
        <v>29</v>
      </c>
      <c r="L5756">
        <v>0</v>
      </c>
      <c r="O5756">
        <v>101</v>
      </c>
      <c r="P5756" t="s">
        <v>32</v>
      </c>
      <c r="S5756" t="s">
        <v>40</v>
      </c>
      <c r="T5756" t="s">
        <v>41</v>
      </c>
      <c r="U5756">
        <v>510</v>
      </c>
      <c r="Y5756" t="s">
        <v>8489</v>
      </c>
      <c r="AA5756">
        <v>33.9664</v>
      </c>
      <c r="AB5756">
        <v>-118.3068</v>
      </c>
      <c r="AC5756">
        <f t="shared" si="89"/>
        <v>0</v>
      </c>
    </row>
    <row r="5757" spans="1:29" x14ac:dyDescent="0.35">
      <c r="A5757">
        <v>200212150</v>
      </c>
      <c r="B5757" s="1">
        <v>44009</v>
      </c>
      <c r="C5757" s="1">
        <v>44008</v>
      </c>
      <c r="D5757">
        <v>1900</v>
      </c>
      <c r="E5757">
        <v>2</v>
      </c>
      <c r="F5757" t="s">
        <v>56</v>
      </c>
      <c r="G5757">
        <v>219</v>
      </c>
      <c r="H5757">
        <v>1</v>
      </c>
      <c r="I5757">
        <v>330</v>
      </c>
      <c r="J5757" t="s">
        <v>37</v>
      </c>
      <c r="K5757">
        <v>344</v>
      </c>
      <c r="L5757">
        <v>30</v>
      </c>
      <c r="M5757" t="s">
        <v>30</v>
      </c>
      <c r="N5757" t="s">
        <v>95</v>
      </c>
      <c r="O5757">
        <v>101</v>
      </c>
      <c r="P5757" t="s">
        <v>32</v>
      </c>
      <c r="S5757" t="s">
        <v>40</v>
      </c>
      <c r="T5757" t="s">
        <v>41</v>
      </c>
      <c r="U5757">
        <v>330</v>
      </c>
      <c r="Y5757" t="s">
        <v>8490</v>
      </c>
      <c r="Z5757" t="s">
        <v>8491</v>
      </c>
      <c r="AA5757">
        <v>34.069800000000001</v>
      </c>
      <c r="AB5757">
        <v>-118.25279999999999</v>
      </c>
      <c r="AC5757">
        <f t="shared" si="89"/>
        <v>0</v>
      </c>
    </row>
    <row r="5758" spans="1:29" x14ac:dyDescent="0.35">
      <c r="A5758">
        <v>200604980</v>
      </c>
      <c r="B5758" s="1">
        <v>43851</v>
      </c>
      <c r="C5758" s="1">
        <v>43851</v>
      </c>
      <c r="D5758">
        <v>700</v>
      </c>
      <c r="E5758">
        <v>6</v>
      </c>
      <c r="F5758" t="s">
        <v>91</v>
      </c>
      <c r="G5758">
        <v>669</v>
      </c>
      <c r="H5758">
        <v>2</v>
      </c>
      <c r="I5758">
        <v>940</v>
      </c>
      <c r="J5758" t="s">
        <v>1684</v>
      </c>
      <c r="K5758">
        <v>337</v>
      </c>
      <c r="L5758">
        <v>50</v>
      </c>
      <c r="M5758" t="s">
        <v>30</v>
      </c>
      <c r="N5758" t="s">
        <v>95</v>
      </c>
      <c r="O5758">
        <v>501</v>
      </c>
      <c r="P5758" t="s">
        <v>164</v>
      </c>
      <c r="S5758" t="s">
        <v>40</v>
      </c>
      <c r="T5758" t="s">
        <v>41</v>
      </c>
      <c r="U5758">
        <v>940</v>
      </c>
      <c r="Y5758" t="s">
        <v>8492</v>
      </c>
      <c r="AA5758">
        <v>34.093899999999998</v>
      </c>
      <c r="AB5758">
        <v>-118.3068</v>
      </c>
      <c r="AC5758">
        <f t="shared" si="89"/>
        <v>0</v>
      </c>
    </row>
    <row r="5759" spans="1:29" x14ac:dyDescent="0.35">
      <c r="A5759">
        <v>201226330</v>
      </c>
      <c r="B5759" s="1">
        <v>44172</v>
      </c>
      <c r="C5759" s="1">
        <v>44172</v>
      </c>
      <c r="D5759">
        <v>230</v>
      </c>
      <c r="E5759">
        <v>12</v>
      </c>
      <c r="F5759" t="s">
        <v>68</v>
      </c>
      <c r="G5759">
        <v>1249</v>
      </c>
      <c r="H5759">
        <v>1</v>
      </c>
      <c r="I5759">
        <v>210</v>
      </c>
      <c r="J5759" t="s">
        <v>149</v>
      </c>
      <c r="K5759" t="s">
        <v>8493</v>
      </c>
      <c r="L5759">
        <v>46</v>
      </c>
      <c r="M5759" t="s">
        <v>30</v>
      </c>
      <c r="N5759" t="s">
        <v>95</v>
      </c>
      <c r="O5759">
        <v>101</v>
      </c>
      <c r="P5759" t="s">
        <v>32</v>
      </c>
      <c r="Q5759">
        <v>400</v>
      </c>
      <c r="R5759" t="s">
        <v>143</v>
      </c>
      <c r="S5759" t="s">
        <v>40</v>
      </c>
      <c r="T5759" t="s">
        <v>41</v>
      </c>
      <c r="U5759">
        <v>210</v>
      </c>
      <c r="Y5759" t="s">
        <v>8494</v>
      </c>
      <c r="Z5759" t="s">
        <v>994</v>
      </c>
      <c r="AA5759">
        <v>33.9756</v>
      </c>
      <c r="AB5759">
        <v>-118.28270000000001</v>
      </c>
      <c r="AC5759">
        <f t="shared" si="89"/>
        <v>0</v>
      </c>
    </row>
    <row r="5760" spans="1:29" x14ac:dyDescent="0.35">
      <c r="A5760">
        <v>201008951</v>
      </c>
      <c r="B5760" s="1">
        <v>43963</v>
      </c>
      <c r="C5760" s="1">
        <v>43962</v>
      </c>
      <c r="D5760">
        <v>1130</v>
      </c>
      <c r="E5760">
        <v>10</v>
      </c>
      <c r="F5760" t="s">
        <v>103</v>
      </c>
      <c r="G5760">
        <v>1003</v>
      </c>
      <c r="H5760">
        <v>2</v>
      </c>
      <c r="I5760">
        <v>626</v>
      </c>
      <c r="J5760" t="s">
        <v>141</v>
      </c>
      <c r="K5760" t="s">
        <v>8495</v>
      </c>
      <c r="L5760">
        <v>21</v>
      </c>
      <c r="M5760" t="s">
        <v>94</v>
      </c>
      <c r="N5760" t="s">
        <v>95</v>
      </c>
      <c r="O5760">
        <v>502</v>
      </c>
      <c r="P5760" t="s">
        <v>47</v>
      </c>
      <c r="Q5760">
        <v>400</v>
      </c>
      <c r="R5760" t="s">
        <v>143</v>
      </c>
      <c r="S5760" t="s">
        <v>84</v>
      </c>
      <c r="T5760" t="s">
        <v>85</v>
      </c>
      <c r="U5760">
        <v>626</v>
      </c>
      <c r="Y5760" t="s">
        <v>3107</v>
      </c>
      <c r="AA5760">
        <v>34.214799999999997</v>
      </c>
      <c r="AB5760">
        <v>-118.54040000000001</v>
      </c>
      <c r="AC5760">
        <f t="shared" si="89"/>
        <v>0</v>
      </c>
    </row>
    <row r="5761" spans="1:29" x14ac:dyDescent="0.35">
      <c r="A5761">
        <v>200812905</v>
      </c>
      <c r="B5761" s="1">
        <v>44055</v>
      </c>
      <c r="C5761" s="1">
        <v>44055</v>
      </c>
      <c r="D5761">
        <v>1640</v>
      </c>
      <c r="E5761">
        <v>8</v>
      </c>
      <c r="F5761" t="s">
        <v>109</v>
      </c>
      <c r="G5761">
        <v>882</v>
      </c>
      <c r="H5761">
        <v>1</v>
      </c>
      <c r="I5761">
        <v>220</v>
      </c>
      <c r="J5761" t="s">
        <v>919</v>
      </c>
      <c r="K5761" t="s">
        <v>8496</v>
      </c>
      <c r="L5761">
        <v>27</v>
      </c>
      <c r="M5761" t="s">
        <v>30</v>
      </c>
      <c r="N5761" t="s">
        <v>73</v>
      </c>
      <c r="O5761">
        <v>101</v>
      </c>
      <c r="P5761" t="s">
        <v>32</v>
      </c>
      <c r="Q5761">
        <v>200</v>
      </c>
      <c r="R5761" t="s">
        <v>663</v>
      </c>
      <c r="S5761" t="s">
        <v>33</v>
      </c>
      <c r="T5761" t="s">
        <v>34</v>
      </c>
      <c r="U5761">
        <v>220</v>
      </c>
      <c r="Y5761" t="s">
        <v>8497</v>
      </c>
      <c r="Z5761" t="s">
        <v>358</v>
      </c>
      <c r="AA5761">
        <v>34.035600000000002</v>
      </c>
      <c r="AB5761">
        <v>-118.43899999999999</v>
      </c>
      <c r="AC5761">
        <f t="shared" si="89"/>
        <v>1</v>
      </c>
    </row>
    <row r="5762" spans="1:29" x14ac:dyDescent="0.35">
      <c r="A5762">
        <v>201223184</v>
      </c>
      <c r="B5762" s="1">
        <v>44127</v>
      </c>
      <c r="C5762" s="1">
        <v>44127</v>
      </c>
      <c r="D5762">
        <v>1000</v>
      </c>
      <c r="E5762">
        <v>12</v>
      </c>
      <c r="F5762" t="s">
        <v>68</v>
      </c>
      <c r="G5762">
        <v>1245</v>
      </c>
      <c r="H5762">
        <v>2</v>
      </c>
      <c r="I5762">
        <v>662</v>
      </c>
      <c r="J5762" t="s">
        <v>191</v>
      </c>
      <c r="K5762" t="s">
        <v>4392</v>
      </c>
      <c r="L5762">
        <v>61</v>
      </c>
      <c r="M5762" t="s">
        <v>94</v>
      </c>
      <c r="N5762" t="s">
        <v>95</v>
      </c>
      <c r="O5762">
        <v>101</v>
      </c>
      <c r="P5762" t="s">
        <v>32</v>
      </c>
      <c r="S5762" t="s">
        <v>40</v>
      </c>
      <c r="T5762" t="s">
        <v>41</v>
      </c>
      <c r="U5762">
        <v>662</v>
      </c>
      <c r="Y5762" t="s">
        <v>8498</v>
      </c>
      <c r="Z5762" t="s">
        <v>8499</v>
      </c>
      <c r="AA5762">
        <v>33.977800000000002</v>
      </c>
      <c r="AB5762">
        <v>-118.2937</v>
      </c>
      <c r="AC5762">
        <f t="shared" si="89"/>
        <v>0</v>
      </c>
    </row>
    <row r="5763" spans="1:29" x14ac:dyDescent="0.35">
      <c r="A5763">
        <v>201215956</v>
      </c>
      <c r="B5763" s="1">
        <v>44016</v>
      </c>
      <c r="C5763" s="1">
        <v>44016</v>
      </c>
      <c r="D5763">
        <v>2100</v>
      </c>
      <c r="E5763">
        <v>12</v>
      </c>
      <c r="F5763" t="s">
        <v>68</v>
      </c>
      <c r="G5763">
        <v>1213</v>
      </c>
      <c r="H5763">
        <v>2</v>
      </c>
      <c r="I5763">
        <v>740</v>
      </c>
      <c r="J5763" t="s">
        <v>224</v>
      </c>
      <c r="K5763" t="s">
        <v>456</v>
      </c>
      <c r="L5763">
        <v>23</v>
      </c>
      <c r="M5763" t="s">
        <v>30</v>
      </c>
      <c r="N5763" t="s">
        <v>95</v>
      </c>
      <c r="O5763">
        <v>122</v>
      </c>
      <c r="P5763" t="s">
        <v>275</v>
      </c>
      <c r="S5763" t="s">
        <v>40</v>
      </c>
      <c r="T5763" t="s">
        <v>41</v>
      </c>
      <c r="U5763">
        <v>740</v>
      </c>
      <c r="Y5763" t="s">
        <v>255</v>
      </c>
      <c r="Z5763" t="s">
        <v>8500</v>
      </c>
      <c r="AA5763">
        <v>33.989699999999999</v>
      </c>
      <c r="AB5763">
        <v>-118.30889999999999</v>
      </c>
      <c r="AC5763">
        <f t="shared" ref="AC5763:AC5826" si="90">IF(OR((S:S)="CC", S:S="AA",S:S="JA"), 1, 0)</f>
        <v>0</v>
      </c>
    </row>
    <row r="5764" spans="1:29" x14ac:dyDescent="0.35">
      <c r="A5764">
        <v>200300651</v>
      </c>
      <c r="B5764" s="1">
        <v>43955</v>
      </c>
      <c r="C5764" s="1">
        <v>43955</v>
      </c>
      <c r="D5764">
        <v>130</v>
      </c>
      <c r="E5764">
        <v>3</v>
      </c>
      <c r="F5764" t="s">
        <v>43</v>
      </c>
      <c r="G5764">
        <v>376</v>
      </c>
      <c r="H5764">
        <v>1</v>
      </c>
      <c r="I5764">
        <v>121</v>
      </c>
      <c r="J5764" t="s">
        <v>227</v>
      </c>
      <c r="K5764" t="s">
        <v>8501</v>
      </c>
      <c r="L5764">
        <v>22</v>
      </c>
      <c r="M5764" t="s">
        <v>94</v>
      </c>
      <c r="N5764" t="s">
        <v>163</v>
      </c>
      <c r="O5764">
        <v>501</v>
      </c>
      <c r="P5764" t="s">
        <v>164</v>
      </c>
      <c r="Q5764">
        <v>400</v>
      </c>
      <c r="R5764" t="s">
        <v>143</v>
      </c>
      <c r="S5764" t="s">
        <v>84</v>
      </c>
      <c r="T5764" t="s">
        <v>85</v>
      </c>
      <c r="U5764">
        <v>121</v>
      </c>
      <c r="Y5764" t="s">
        <v>8502</v>
      </c>
      <c r="AA5764">
        <v>34.012799999999999</v>
      </c>
      <c r="AB5764">
        <v>-118.30670000000001</v>
      </c>
      <c r="AC5764">
        <f t="shared" si="90"/>
        <v>0</v>
      </c>
    </row>
    <row r="5765" spans="1:29" x14ac:dyDescent="0.35">
      <c r="A5765">
        <v>201015787</v>
      </c>
      <c r="B5765" s="1">
        <v>44171</v>
      </c>
      <c r="C5765" s="1">
        <v>44171</v>
      </c>
      <c r="D5765">
        <v>1840</v>
      </c>
      <c r="E5765">
        <v>10</v>
      </c>
      <c r="F5765" t="s">
        <v>103</v>
      </c>
      <c r="G5765">
        <v>1008</v>
      </c>
      <c r="H5765">
        <v>1</v>
      </c>
      <c r="I5765">
        <v>510</v>
      </c>
      <c r="J5765" t="s">
        <v>29</v>
      </c>
      <c r="L5765">
        <v>0</v>
      </c>
      <c r="O5765">
        <v>108</v>
      </c>
      <c r="P5765" t="s">
        <v>105</v>
      </c>
      <c r="S5765" t="s">
        <v>40</v>
      </c>
      <c r="T5765" t="s">
        <v>41</v>
      </c>
      <c r="U5765">
        <v>510</v>
      </c>
      <c r="Y5765" t="s">
        <v>2191</v>
      </c>
      <c r="Z5765" t="s">
        <v>4114</v>
      </c>
      <c r="AA5765">
        <v>34.193899999999999</v>
      </c>
      <c r="AB5765">
        <v>-118.4924</v>
      </c>
      <c r="AC5765">
        <f t="shared" si="90"/>
        <v>0</v>
      </c>
    </row>
    <row r="5766" spans="1:29" x14ac:dyDescent="0.35">
      <c r="A5766">
        <v>201211159</v>
      </c>
      <c r="B5766" s="1">
        <v>43939</v>
      </c>
      <c r="C5766" s="1">
        <v>43939</v>
      </c>
      <c r="D5766">
        <v>1400</v>
      </c>
      <c r="E5766">
        <v>12</v>
      </c>
      <c r="F5766" t="s">
        <v>68</v>
      </c>
      <c r="G5766">
        <v>1213</v>
      </c>
      <c r="H5766">
        <v>1</v>
      </c>
      <c r="I5766">
        <v>420</v>
      </c>
      <c r="J5766" t="s">
        <v>352</v>
      </c>
      <c r="L5766">
        <v>0</v>
      </c>
      <c r="O5766">
        <v>101</v>
      </c>
      <c r="P5766" t="s">
        <v>32</v>
      </c>
      <c r="S5766" t="s">
        <v>40</v>
      </c>
      <c r="T5766" t="s">
        <v>41</v>
      </c>
      <c r="U5766">
        <v>420</v>
      </c>
      <c r="Y5766" t="s">
        <v>8503</v>
      </c>
      <c r="AA5766">
        <v>33.991500000000002</v>
      </c>
      <c r="AB5766">
        <v>-118.30670000000001</v>
      </c>
      <c r="AC5766">
        <f t="shared" si="90"/>
        <v>0</v>
      </c>
    </row>
    <row r="5767" spans="1:29" x14ac:dyDescent="0.35">
      <c r="A5767">
        <v>200412693</v>
      </c>
      <c r="B5767" s="1">
        <v>44086</v>
      </c>
      <c r="C5767" s="1">
        <v>44086</v>
      </c>
      <c r="D5767">
        <v>2210</v>
      </c>
      <c r="E5767">
        <v>4</v>
      </c>
      <c r="F5767" t="s">
        <v>54</v>
      </c>
      <c r="G5767">
        <v>473</v>
      </c>
      <c r="H5767">
        <v>2</v>
      </c>
      <c r="I5767">
        <v>624</v>
      </c>
      <c r="J5767" t="s">
        <v>171</v>
      </c>
      <c r="K5767" t="s">
        <v>8504</v>
      </c>
      <c r="L5767">
        <v>16</v>
      </c>
      <c r="M5767" t="s">
        <v>94</v>
      </c>
      <c r="N5767" t="s">
        <v>95</v>
      </c>
      <c r="O5767">
        <v>504</v>
      </c>
      <c r="P5767" t="s">
        <v>673</v>
      </c>
      <c r="Q5767">
        <v>400</v>
      </c>
      <c r="R5767" t="s">
        <v>143</v>
      </c>
      <c r="S5767" t="s">
        <v>33</v>
      </c>
      <c r="T5767" t="s">
        <v>34</v>
      </c>
      <c r="U5767">
        <v>624</v>
      </c>
      <c r="Y5767" t="s">
        <v>8505</v>
      </c>
      <c r="AA5767">
        <v>34.0366</v>
      </c>
      <c r="AB5767">
        <v>-118.21680000000001</v>
      </c>
      <c r="AC5767">
        <f t="shared" si="90"/>
        <v>1</v>
      </c>
    </row>
    <row r="5768" spans="1:29" x14ac:dyDescent="0.35">
      <c r="A5768">
        <v>200913115</v>
      </c>
      <c r="B5768" s="1">
        <v>44047</v>
      </c>
      <c r="C5768" s="1">
        <v>44047</v>
      </c>
      <c r="D5768">
        <v>1725</v>
      </c>
      <c r="E5768">
        <v>9</v>
      </c>
      <c r="F5768" t="s">
        <v>49</v>
      </c>
      <c r="G5768">
        <v>984</v>
      </c>
      <c r="H5768">
        <v>2</v>
      </c>
      <c r="I5768">
        <v>888</v>
      </c>
      <c r="J5768" t="s">
        <v>250</v>
      </c>
      <c r="K5768">
        <v>1822</v>
      </c>
      <c r="L5768">
        <v>58</v>
      </c>
      <c r="M5768" t="s">
        <v>30</v>
      </c>
      <c r="N5768" t="s">
        <v>73</v>
      </c>
      <c r="O5768">
        <v>121</v>
      </c>
      <c r="P5768" t="s">
        <v>246</v>
      </c>
      <c r="S5768" t="s">
        <v>40</v>
      </c>
      <c r="T5768" t="s">
        <v>41</v>
      </c>
      <c r="U5768">
        <v>888</v>
      </c>
      <c r="Y5768" t="s">
        <v>8506</v>
      </c>
      <c r="AA5768">
        <v>34.147199999999998</v>
      </c>
      <c r="AB5768">
        <v>-118.4533</v>
      </c>
      <c r="AC5768">
        <f t="shared" si="90"/>
        <v>0</v>
      </c>
    </row>
    <row r="5769" spans="1:29" x14ac:dyDescent="0.35">
      <c r="A5769">
        <v>200812379</v>
      </c>
      <c r="B5769" s="1">
        <v>44039</v>
      </c>
      <c r="C5769" s="1">
        <v>44039</v>
      </c>
      <c r="D5769">
        <v>1915</v>
      </c>
      <c r="E5769">
        <v>8</v>
      </c>
      <c r="F5769" t="s">
        <v>109</v>
      </c>
      <c r="G5769">
        <v>841</v>
      </c>
      <c r="H5769">
        <v>2</v>
      </c>
      <c r="I5769">
        <v>888</v>
      </c>
      <c r="J5769" t="s">
        <v>250</v>
      </c>
      <c r="K5769">
        <v>1501</v>
      </c>
      <c r="L5769">
        <v>33</v>
      </c>
      <c r="M5769" t="s">
        <v>94</v>
      </c>
      <c r="N5769" t="s">
        <v>95</v>
      </c>
      <c r="O5769">
        <v>502</v>
      </c>
      <c r="P5769" t="s">
        <v>47</v>
      </c>
      <c r="S5769" t="s">
        <v>40</v>
      </c>
      <c r="T5769" t="s">
        <v>41</v>
      </c>
      <c r="U5769">
        <v>888</v>
      </c>
      <c r="Y5769" t="s">
        <v>8507</v>
      </c>
      <c r="AA5769">
        <v>34.043799999999997</v>
      </c>
      <c r="AB5769">
        <v>-118.4671</v>
      </c>
      <c r="AC5769">
        <f t="shared" si="90"/>
        <v>0</v>
      </c>
    </row>
    <row r="5770" spans="1:29" x14ac:dyDescent="0.35">
      <c r="A5770">
        <v>200614287</v>
      </c>
      <c r="B5770" s="1">
        <v>44065</v>
      </c>
      <c r="C5770" s="1">
        <v>44065</v>
      </c>
      <c r="D5770">
        <v>1</v>
      </c>
      <c r="E5770">
        <v>6</v>
      </c>
      <c r="F5770" t="s">
        <v>91</v>
      </c>
      <c r="G5770">
        <v>678</v>
      </c>
      <c r="H5770">
        <v>1</v>
      </c>
      <c r="I5770">
        <v>420</v>
      </c>
      <c r="J5770" t="s">
        <v>352</v>
      </c>
      <c r="L5770">
        <v>0</v>
      </c>
      <c r="O5770">
        <v>108</v>
      </c>
      <c r="P5770" t="s">
        <v>105</v>
      </c>
      <c r="S5770" t="s">
        <v>40</v>
      </c>
      <c r="T5770" t="s">
        <v>41</v>
      </c>
      <c r="U5770">
        <v>420</v>
      </c>
      <c r="Y5770" t="s">
        <v>8508</v>
      </c>
      <c r="AA5770">
        <v>34.084499999999998</v>
      </c>
      <c r="AB5770">
        <v>-118.3091</v>
      </c>
      <c r="AC5770">
        <f t="shared" si="90"/>
        <v>0</v>
      </c>
    </row>
    <row r="5771" spans="1:29" x14ac:dyDescent="0.35">
      <c r="A5771">
        <v>200815091</v>
      </c>
      <c r="B5771" s="1">
        <v>44114</v>
      </c>
      <c r="C5771" s="1">
        <v>44114</v>
      </c>
      <c r="D5771">
        <v>700</v>
      </c>
      <c r="E5771">
        <v>8</v>
      </c>
      <c r="F5771" t="s">
        <v>109</v>
      </c>
      <c r="G5771">
        <v>807</v>
      </c>
      <c r="H5771">
        <v>1</v>
      </c>
      <c r="I5771">
        <v>420</v>
      </c>
      <c r="J5771" t="s">
        <v>352</v>
      </c>
      <c r="K5771" t="s">
        <v>8509</v>
      </c>
      <c r="L5771">
        <v>42</v>
      </c>
      <c r="M5771" t="s">
        <v>30</v>
      </c>
      <c r="N5771" t="s">
        <v>31</v>
      </c>
      <c r="O5771">
        <v>104</v>
      </c>
      <c r="P5771" t="s">
        <v>201</v>
      </c>
      <c r="S5771" t="s">
        <v>40</v>
      </c>
      <c r="T5771" t="s">
        <v>41</v>
      </c>
      <c r="U5771">
        <v>420</v>
      </c>
      <c r="Y5771" t="s">
        <v>8510</v>
      </c>
      <c r="AA5771">
        <v>34.117899999999999</v>
      </c>
      <c r="AB5771">
        <v>-118.44629999999999</v>
      </c>
      <c r="AC5771">
        <f t="shared" si="90"/>
        <v>0</v>
      </c>
    </row>
    <row r="5772" spans="1:29" x14ac:dyDescent="0.35">
      <c r="A5772">
        <v>200817045</v>
      </c>
      <c r="B5772" s="1">
        <v>44165</v>
      </c>
      <c r="C5772" s="1">
        <v>44161</v>
      </c>
      <c r="D5772">
        <v>600</v>
      </c>
      <c r="E5772">
        <v>8</v>
      </c>
      <c r="F5772" t="s">
        <v>109</v>
      </c>
      <c r="G5772">
        <v>842</v>
      </c>
      <c r="H5772">
        <v>1</v>
      </c>
      <c r="I5772">
        <v>310</v>
      </c>
      <c r="J5772" t="s">
        <v>71</v>
      </c>
      <c r="K5772" t="s">
        <v>8511</v>
      </c>
      <c r="L5772">
        <v>0</v>
      </c>
      <c r="M5772" t="s">
        <v>46</v>
      </c>
      <c r="N5772" t="s">
        <v>46</v>
      </c>
      <c r="O5772">
        <v>702</v>
      </c>
      <c r="P5772" t="s">
        <v>552</v>
      </c>
      <c r="S5772" t="s">
        <v>40</v>
      </c>
      <c r="T5772" t="s">
        <v>41</v>
      </c>
      <c r="U5772">
        <v>310</v>
      </c>
      <c r="Y5772" t="s">
        <v>6326</v>
      </c>
      <c r="AA5772">
        <v>34.048200000000001</v>
      </c>
      <c r="AB5772">
        <v>-118.46250000000001</v>
      </c>
      <c r="AC5772">
        <f t="shared" si="90"/>
        <v>0</v>
      </c>
    </row>
    <row r="5773" spans="1:29" x14ac:dyDescent="0.35">
      <c r="A5773">
        <v>201008268</v>
      </c>
      <c r="B5773" s="1">
        <v>43942</v>
      </c>
      <c r="C5773" s="1">
        <v>43942</v>
      </c>
      <c r="D5773">
        <v>1000</v>
      </c>
      <c r="E5773">
        <v>10</v>
      </c>
      <c r="F5773" t="s">
        <v>103</v>
      </c>
      <c r="G5773">
        <v>1008</v>
      </c>
      <c r="H5773">
        <v>1</v>
      </c>
      <c r="I5773">
        <v>420</v>
      </c>
      <c r="J5773" t="s">
        <v>352</v>
      </c>
      <c r="K5773" t="s">
        <v>710</v>
      </c>
      <c r="L5773">
        <v>22</v>
      </c>
      <c r="M5773" t="s">
        <v>30</v>
      </c>
      <c r="N5773" t="s">
        <v>1233</v>
      </c>
      <c r="O5773">
        <v>108</v>
      </c>
      <c r="P5773" t="s">
        <v>105</v>
      </c>
      <c r="S5773" t="s">
        <v>40</v>
      </c>
      <c r="T5773" t="s">
        <v>41</v>
      </c>
      <c r="U5773">
        <v>420</v>
      </c>
      <c r="Y5773" t="s">
        <v>8512</v>
      </c>
      <c r="AA5773">
        <v>34.221200000000003</v>
      </c>
      <c r="AB5773">
        <v>-118.5012</v>
      </c>
      <c r="AC5773">
        <f t="shared" si="90"/>
        <v>0</v>
      </c>
    </row>
    <row r="5774" spans="1:29" x14ac:dyDescent="0.35">
      <c r="A5774">
        <v>200111021</v>
      </c>
      <c r="B5774" s="1">
        <v>43947</v>
      </c>
      <c r="C5774" s="1">
        <v>43947</v>
      </c>
      <c r="D5774">
        <v>1350</v>
      </c>
      <c r="E5774">
        <v>1</v>
      </c>
      <c r="F5774" t="s">
        <v>36</v>
      </c>
      <c r="G5774">
        <v>119</v>
      </c>
      <c r="H5774">
        <v>1</v>
      </c>
      <c r="I5774">
        <v>440</v>
      </c>
      <c r="J5774" t="s">
        <v>213</v>
      </c>
      <c r="K5774" t="s">
        <v>8513</v>
      </c>
      <c r="L5774">
        <v>59</v>
      </c>
      <c r="M5774" t="s">
        <v>30</v>
      </c>
      <c r="N5774" t="s">
        <v>31</v>
      </c>
      <c r="O5774">
        <v>834</v>
      </c>
      <c r="P5774" t="s">
        <v>1249</v>
      </c>
      <c r="S5774" t="s">
        <v>40</v>
      </c>
      <c r="T5774" t="s">
        <v>41</v>
      </c>
      <c r="U5774">
        <v>440</v>
      </c>
      <c r="Y5774" t="s">
        <v>1250</v>
      </c>
      <c r="AA5774">
        <v>34.0563</v>
      </c>
      <c r="AB5774">
        <v>-118.23739999999999</v>
      </c>
      <c r="AC5774">
        <f t="shared" si="90"/>
        <v>0</v>
      </c>
    </row>
    <row r="5775" spans="1:29" x14ac:dyDescent="0.35">
      <c r="A5775">
        <v>201220641</v>
      </c>
      <c r="B5775" s="1">
        <v>44088</v>
      </c>
      <c r="C5775" s="1">
        <v>44088</v>
      </c>
      <c r="D5775">
        <v>800</v>
      </c>
      <c r="E5775">
        <v>12</v>
      </c>
      <c r="F5775" t="s">
        <v>68</v>
      </c>
      <c r="G5775">
        <v>1239</v>
      </c>
      <c r="H5775">
        <v>1</v>
      </c>
      <c r="I5775">
        <v>310</v>
      </c>
      <c r="J5775" t="s">
        <v>71</v>
      </c>
      <c r="K5775" t="s">
        <v>8514</v>
      </c>
      <c r="L5775">
        <v>49</v>
      </c>
      <c r="M5775" t="s">
        <v>30</v>
      </c>
      <c r="N5775" t="s">
        <v>95</v>
      </c>
      <c r="O5775">
        <v>501</v>
      </c>
      <c r="P5775" t="s">
        <v>164</v>
      </c>
      <c r="S5775" t="s">
        <v>40</v>
      </c>
      <c r="T5775" t="s">
        <v>41</v>
      </c>
      <c r="U5775">
        <v>310</v>
      </c>
      <c r="Y5775" t="s">
        <v>8515</v>
      </c>
      <c r="AA5775">
        <v>33.9863</v>
      </c>
      <c r="AB5775">
        <v>-118.2881</v>
      </c>
      <c r="AC5775">
        <f t="shared" si="90"/>
        <v>0</v>
      </c>
    </row>
    <row r="5776" spans="1:29" x14ac:dyDescent="0.35">
      <c r="A5776">
        <v>201105486</v>
      </c>
      <c r="B5776" s="1">
        <v>43865</v>
      </c>
      <c r="C5776" s="1">
        <v>43864</v>
      </c>
      <c r="D5776">
        <v>1500</v>
      </c>
      <c r="E5776">
        <v>11</v>
      </c>
      <c r="F5776" t="s">
        <v>64</v>
      </c>
      <c r="G5776">
        <v>1148</v>
      </c>
      <c r="H5776">
        <v>2</v>
      </c>
      <c r="I5776">
        <v>888</v>
      </c>
      <c r="J5776" t="s">
        <v>250</v>
      </c>
      <c r="K5776" t="s">
        <v>5060</v>
      </c>
      <c r="L5776">
        <v>78</v>
      </c>
      <c r="M5776" t="s">
        <v>30</v>
      </c>
      <c r="N5776" t="s">
        <v>73</v>
      </c>
      <c r="O5776">
        <v>501</v>
      </c>
      <c r="P5776" t="s">
        <v>164</v>
      </c>
      <c r="S5776" t="s">
        <v>40</v>
      </c>
      <c r="T5776" t="s">
        <v>41</v>
      </c>
      <c r="U5776">
        <v>888</v>
      </c>
      <c r="Y5776" t="s">
        <v>8516</v>
      </c>
      <c r="AA5776">
        <v>34.104500000000002</v>
      </c>
      <c r="AB5776">
        <v>-118.2128</v>
      </c>
      <c r="AC5776">
        <f t="shared" si="90"/>
        <v>0</v>
      </c>
    </row>
    <row r="5777" spans="1:29" x14ac:dyDescent="0.35">
      <c r="A5777">
        <v>200215022</v>
      </c>
      <c r="B5777" s="1">
        <v>44089</v>
      </c>
      <c r="C5777" s="1">
        <v>44088</v>
      </c>
      <c r="D5777">
        <v>1730</v>
      </c>
      <c r="E5777">
        <v>2</v>
      </c>
      <c r="F5777" t="s">
        <v>56</v>
      </c>
      <c r="G5777">
        <v>249</v>
      </c>
      <c r="H5777">
        <v>1</v>
      </c>
      <c r="I5777">
        <v>330</v>
      </c>
      <c r="J5777" t="s">
        <v>37</v>
      </c>
      <c r="K5777" t="s">
        <v>8517</v>
      </c>
      <c r="L5777">
        <v>47</v>
      </c>
      <c r="M5777" t="s">
        <v>30</v>
      </c>
      <c r="N5777" t="s">
        <v>95</v>
      </c>
      <c r="O5777">
        <v>101</v>
      </c>
      <c r="P5777" t="s">
        <v>32</v>
      </c>
      <c r="S5777" t="s">
        <v>40</v>
      </c>
      <c r="T5777" t="s">
        <v>41</v>
      </c>
      <c r="U5777">
        <v>330</v>
      </c>
      <c r="Y5777" t="s">
        <v>7039</v>
      </c>
      <c r="AA5777">
        <v>34.054900000000004</v>
      </c>
      <c r="AB5777">
        <v>-118.26139999999999</v>
      </c>
      <c r="AC5777">
        <f t="shared" si="90"/>
        <v>0</v>
      </c>
    </row>
    <row r="5778" spans="1:29" x14ac:dyDescent="0.35">
      <c r="A5778">
        <v>200404195</v>
      </c>
      <c r="B5778" s="1">
        <v>43836</v>
      </c>
      <c r="C5778" s="1">
        <v>43835</v>
      </c>
      <c r="D5778">
        <v>2000</v>
      </c>
      <c r="E5778">
        <v>4</v>
      </c>
      <c r="F5778" t="s">
        <v>54</v>
      </c>
      <c r="G5778">
        <v>422</v>
      </c>
      <c r="H5778">
        <v>1</v>
      </c>
      <c r="I5778">
        <v>510</v>
      </c>
      <c r="J5778" t="s">
        <v>29</v>
      </c>
      <c r="L5778">
        <v>0</v>
      </c>
      <c r="O5778">
        <v>101</v>
      </c>
      <c r="P5778" t="s">
        <v>32</v>
      </c>
      <c r="S5778" t="s">
        <v>40</v>
      </c>
      <c r="T5778" t="s">
        <v>41</v>
      </c>
      <c r="U5778">
        <v>510</v>
      </c>
      <c r="Y5778" t="s">
        <v>8518</v>
      </c>
      <c r="AA5778">
        <v>34.071899999999999</v>
      </c>
      <c r="AB5778">
        <v>-118.21299999999999</v>
      </c>
      <c r="AC5778">
        <f t="shared" si="90"/>
        <v>0</v>
      </c>
    </row>
    <row r="5779" spans="1:29" x14ac:dyDescent="0.35">
      <c r="A5779">
        <v>201106316</v>
      </c>
      <c r="B5779" s="1">
        <v>43882</v>
      </c>
      <c r="C5779" s="1">
        <v>43882</v>
      </c>
      <c r="D5779">
        <v>325</v>
      </c>
      <c r="E5779">
        <v>11</v>
      </c>
      <c r="F5779" t="s">
        <v>64</v>
      </c>
      <c r="G5779">
        <v>1115</v>
      </c>
      <c r="H5779">
        <v>1</v>
      </c>
      <c r="I5779">
        <v>210</v>
      </c>
      <c r="J5779" t="s">
        <v>149</v>
      </c>
      <c r="K5779" t="s">
        <v>8519</v>
      </c>
      <c r="L5779">
        <v>0</v>
      </c>
      <c r="M5779" t="s">
        <v>46</v>
      </c>
      <c r="N5779" t="s">
        <v>46</v>
      </c>
      <c r="O5779">
        <v>401</v>
      </c>
      <c r="P5779" t="s">
        <v>231</v>
      </c>
      <c r="Q5779">
        <v>102</v>
      </c>
      <c r="R5779" t="s">
        <v>219</v>
      </c>
      <c r="S5779" t="s">
        <v>33</v>
      </c>
      <c r="T5779" t="s">
        <v>34</v>
      </c>
      <c r="U5779">
        <v>210</v>
      </c>
      <c r="V5779">
        <v>998</v>
      </c>
      <c r="Y5779" t="s">
        <v>8520</v>
      </c>
      <c r="AA5779">
        <v>34.139299999999999</v>
      </c>
      <c r="AB5779">
        <v>-118.2088</v>
      </c>
      <c r="AC5779">
        <f t="shared" si="90"/>
        <v>1</v>
      </c>
    </row>
    <row r="5780" spans="1:29" x14ac:dyDescent="0.35">
      <c r="A5780">
        <v>200111476</v>
      </c>
      <c r="B5780" s="1">
        <v>43959</v>
      </c>
      <c r="C5780" s="1">
        <v>43959</v>
      </c>
      <c r="D5780">
        <v>545</v>
      </c>
      <c r="E5780">
        <v>1</v>
      </c>
      <c r="F5780" t="s">
        <v>36</v>
      </c>
      <c r="G5780">
        <v>153</v>
      </c>
      <c r="H5780">
        <v>2</v>
      </c>
      <c r="I5780">
        <v>888</v>
      </c>
      <c r="J5780" t="s">
        <v>250</v>
      </c>
      <c r="K5780" t="s">
        <v>8521</v>
      </c>
      <c r="L5780">
        <v>0</v>
      </c>
      <c r="M5780" t="s">
        <v>30</v>
      </c>
      <c r="N5780" t="s">
        <v>73</v>
      </c>
      <c r="O5780">
        <v>834</v>
      </c>
      <c r="P5780" t="s">
        <v>1249</v>
      </c>
      <c r="S5780" t="s">
        <v>40</v>
      </c>
      <c r="T5780" t="s">
        <v>41</v>
      </c>
      <c r="U5780">
        <v>888</v>
      </c>
      <c r="Y5780" t="s">
        <v>5577</v>
      </c>
      <c r="AA5780">
        <v>34.0488</v>
      </c>
      <c r="AB5780">
        <v>-118.2518</v>
      </c>
      <c r="AC5780">
        <f t="shared" si="90"/>
        <v>0</v>
      </c>
    </row>
    <row r="5781" spans="1:29" x14ac:dyDescent="0.35">
      <c r="A5781">
        <v>200413469</v>
      </c>
      <c r="B5781" s="1">
        <v>44108</v>
      </c>
      <c r="C5781" s="1">
        <v>44108</v>
      </c>
      <c r="D5781">
        <v>1430</v>
      </c>
      <c r="E5781">
        <v>4</v>
      </c>
      <c r="F5781" t="s">
        <v>54</v>
      </c>
      <c r="G5781">
        <v>464</v>
      </c>
      <c r="H5781">
        <v>1</v>
      </c>
      <c r="I5781">
        <v>815</v>
      </c>
      <c r="J5781" t="s">
        <v>1170</v>
      </c>
      <c r="K5781" t="s">
        <v>8522</v>
      </c>
      <c r="L5781">
        <v>11</v>
      </c>
      <c r="M5781" t="s">
        <v>94</v>
      </c>
      <c r="N5781" t="s">
        <v>95</v>
      </c>
      <c r="O5781">
        <v>120</v>
      </c>
      <c r="P5781" t="s">
        <v>3376</v>
      </c>
      <c r="Q5781">
        <v>400</v>
      </c>
      <c r="R5781" t="s">
        <v>143</v>
      </c>
      <c r="S5781" t="s">
        <v>40</v>
      </c>
      <c r="T5781" t="s">
        <v>41</v>
      </c>
      <c r="U5781">
        <v>812</v>
      </c>
      <c r="V5781">
        <v>815</v>
      </c>
      <c r="W5781">
        <v>998</v>
      </c>
      <c r="Y5781" t="s">
        <v>8523</v>
      </c>
      <c r="AA5781">
        <v>34.043500000000002</v>
      </c>
      <c r="AB5781">
        <v>-118.2131</v>
      </c>
      <c r="AC5781">
        <f t="shared" si="90"/>
        <v>0</v>
      </c>
    </row>
    <row r="5782" spans="1:29" x14ac:dyDescent="0.35">
      <c r="A5782">
        <v>200304655</v>
      </c>
      <c r="B5782" s="1">
        <v>43841</v>
      </c>
      <c r="C5782" s="1">
        <v>43841</v>
      </c>
      <c r="D5782">
        <v>1955</v>
      </c>
      <c r="E5782">
        <v>3</v>
      </c>
      <c r="F5782" t="s">
        <v>43</v>
      </c>
      <c r="G5782">
        <v>392</v>
      </c>
      <c r="H5782">
        <v>2</v>
      </c>
      <c r="I5782">
        <v>901</v>
      </c>
      <c r="J5782" t="s">
        <v>210</v>
      </c>
      <c r="K5782" t="s">
        <v>8524</v>
      </c>
      <c r="L5782">
        <v>61</v>
      </c>
      <c r="M5782" t="s">
        <v>30</v>
      </c>
      <c r="N5782" t="s">
        <v>163</v>
      </c>
      <c r="O5782">
        <v>501</v>
      </c>
      <c r="P5782" t="s">
        <v>164</v>
      </c>
      <c r="S5782" t="s">
        <v>84</v>
      </c>
      <c r="T5782" t="s">
        <v>85</v>
      </c>
      <c r="U5782">
        <v>901</v>
      </c>
      <c r="Y5782" t="s">
        <v>8525</v>
      </c>
      <c r="AA5782">
        <v>34</v>
      </c>
      <c r="AB5782">
        <v>-118.32689999999999</v>
      </c>
      <c r="AC5782">
        <f t="shared" si="90"/>
        <v>0</v>
      </c>
    </row>
    <row r="5783" spans="1:29" x14ac:dyDescent="0.35">
      <c r="A5783">
        <v>200713169</v>
      </c>
      <c r="B5783" s="1">
        <v>44067</v>
      </c>
      <c r="C5783" s="1">
        <v>44067</v>
      </c>
      <c r="D5783">
        <v>1300</v>
      </c>
      <c r="E5783">
        <v>7</v>
      </c>
      <c r="F5783" t="s">
        <v>28</v>
      </c>
      <c r="G5783">
        <v>755</v>
      </c>
      <c r="H5783">
        <v>2</v>
      </c>
      <c r="I5783">
        <v>745</v>
      </c>
      <c r="J5783" t="s">
        <v>139</v>
      </c>
      <c r="K5783" t="s">
        <v>8526</v>
      </c>
      <c r="L5783">
        <v>43</v>
      </c>
      <c r="M5783" t="s">
        <v>94</v>
      </c>
      <c r="N5783" t="s">
        <v>163</v>
      </c>
      <c r="O5783">
        <v>502</v>
      </c>
      <c r="P5783" t="s">
        <v>47</v>
      </c>
      <c r="S5783" t="s">
        <v>84</v>
      </c>
      <c r="T5783" t="s">
        <v>85</v>
      </c>
      <c r="U5783">
        <v>745</v>
      </c>
      <c r="Y5783" t="s">
        <v>8527</v>
      </c>
      <c r="AA5783">
        <v>34.049900000000001</v>
      </c>
      <c r="AB5783">
        <v>-118.352</v>
      </c>
      <c r="AC5783">
        <f t="shared" si="90"/>
        <v>0</v>
      </c>
    </row>
    <row r="5784" spans="1:29" x14ac:dyDescent="0.35">
      <c r="A5784">
        <v>200710940</v>
      </c>
      <c r="B5784" s="1">
        <v>44007</v>
      </c>
      <c r="C5784" s="1">
        <v>44003</v>
      </c>
      <c r="D5784">
        <v>1830</v>
      </c>
      <c r="E5784">
        <v>7</v>
      </c>
      <c r="F5784" t="s">
        <v>28</v>
      </c>
      <c r="G5784">
        <v>734</v>
      </c>
      <c r="H5784">
        <v>1</v>
      </c>
      <c r="I5784">
        <v>330</v>
      </c>
      <c r="J5784" t="s">
        <v>37</v>
      </c>
      <c r="K5784" t="s">
        <v>72</v>
      </c>
      <c r="L5784">
        <v>31</v>
      </c>
      <c r="M5784" t="s">
        <v>30</v>
      </c>
      <c r="N5784" t="s">
        <v>73</v>
      </c>
      <c r="O5784">
        <v>123</v>
      </c>
      <c r="P5784" t="s">
        <v>290</v>
      </c>
      <c r="S5784" t="s">
        <v>40</v>
      </c>
      <c r="T5784" t="s">
        <v>41</v>
      </c>
      <c r="U5784">
        <v>330</v>
      </c>
      <c r="Y5784" t="s">
        <v>3498</v>
      </c>
      <c r="AA5784">
        <v>34.067799999999998</v>
      </c>
      <c r="AB5784">
        <v>-118.3518</v>
      </c>
      <c r="AC5784">
        <f t="shared" si="90"/>
        <v>0</v>
      </c>
    </row>
    <row r="5785" spans="1:29" x14ac:dyDescent="0.35">
      <c r="A5785">
        <v>200310351</v>
      </c>
      <c r="B5785" s="1">
        <v>43945</v>
      </c>
      <c r="C5785" s="1">
        <v>43944</v>
      </c>
      <c r="D5785">
        <v>2330</v>
      </c>
      <c r="E5785">
        <v>3</v>
      </c>
      <c r="F5785" t="s">
        <v>43</v>
      </c>
      <c r="G5785">
        <v>362</v>
      </c>
      <c r="H5785">
        <v>1</v>
      </c>
      <c r="I5785">
        <v>230</v>
      </c>
      <c r="J5785" t="s">
        <v>161</v>
      </c>
      <c r="K5785" t="s">
        <v>8528</v>
      </c>
      <c r="L5785">
        <v>48</v>
      </c>
      <c r="M5785" t="s">
        <v>94</v>
      </c>
      <c r="N5785" t="s">
        <v>95</v>
      </c>
      <c r="O5785">
        <v>502</v>
      </c>
      <c r="P5785" t="s">
        <v>47</v>
      </c>
      <c r="Q5785">
        <v>400</v>
      </c>
      <c r="R5785" t="s">
        <v>143</v>
      </c>
      <c r="S5785" t="s">
        <v>33</v>
      </c>
      <c r="T5785" t="s">
        <v>34</v>
      </c>
      <c r="U5785">
        <v>230</v>
      </c>
      <c r="Y5785" t="s">
        <v>8174</v>
      </c>
      <c r="AA5785">
        <v>34.014099999999999</v>
      </c>
      <c r="AB5785">
        <v>-118.3501</v>
      </c>
      <c r="AC5785">
        <f t="shared" si="90"/>
        <v>1</v>
      </c>
    </row>
    <row r="5786" spans="1:29" x14ac:dyDescent="0.35">
      <c r="A5786">
        <v>201114424</v>
      </c>
      <c r="B5786" s="1">
        <v>44110</v>
      </c>
      <c r="C5786" s="1">
        <v>44106</v>
      </c>
      <c r="D5786">
        <v>1400</v>
      </c>
      <c r="E5786">
        <v>11</v>
      </c>
      <c r="F5786" t="s">
        <v>64</v>
      </c>
      <c r="G5786">
        <v>1142</v>
      </c>
      <c r="H5786">
        <v>1</v>
      </c>
      <c r="I5786">
        <v>440</v>
      </c>
      <c r="J5786" t="s">
        <v>213</v>
      </c>
      <c r="K5786" t="s">
        <v>8529</v>
      </c>
      <c r="L5786">
        <v>39</v>
      </c>
      <c r="M5786" t="s">
        <v>94</v>
      </c>
      <c r="N5786" t="s">
        <v>173</v>
      </c>
      <c r="O5786">
        <v>123</v>
      </c>
      <c r="P5786" t="s">
        <v>290</v>
      </c>
      <c r="S5786" t="s">
        <v>40</v>
      </c>
      <c r="T5786" t="s">
        <v>41</v>
      </c>
      <c r="U5786">
        <v>440</v>
      </c>
      <c r="Y5786" t="s">
        <v>8530</v>
      </c>
      <c r="AA5786">
        <v>34.1113</v>
      </c>
      <c r="AB5786">
        <v>-118.2908</v>
      </c>
      <c r="AC5786">
        <f t="shared" si="90"/>
        <v>0</v>
      </c>
    </row>
    <row r="5787" spans="1:29" x14ac:dyDescent="0.35">
      <c r="A5787">
        <v>200119029</v>
      </c>
      <c r="B5787" s="1">
        <v>44110</v>
      </c>
      <c r="C5787" s="1">
        <v>44110</v>
      </c>
      <c r="D5787">
        <v>1325</v>
      </c>
      <c r="E5787">
        <v>1</v>
      </c>
      <c r="F5787" t="s">
        <v>36</v>
      </c>
      <c r="G5787">
        <v>161</v>
      </c>
      <c r="H5787">
        <v>2</v>
      </c>
      <c r="I5787">
        <v>437</v>
      </c>
      <c r="J5787" t="s">
        <v>283</v>
      </c>
      <c r="K5787" t="s">
        <v>8531</v>
      </c>
      <c r="L5787">
        <v>0</v>
      </c>
      <c r="M5787" t="s">
        <v>46</v>
      </c>
      <c r="N5787" t="s">
        <v>46</v>
      </c>
      <c r="O5787">
        <v>101</v>
      </c>
      <c r="P5787" t="s">
        <v>32</v>
      </c>
      <c r="Q5787">
        <v>400</v>
      </c>
      <c r="R5787" t="s">
        <v>143</v>
      </c>
      <c r="S5787" t="s">
        <v>33</v>
      </c>
      <c r="T5787" t="s">
        <v>34</v>
      </c>
      <c r="U5787">
        <v>437</v>
      </c>
      <c r="Y5787" t="s">
        <v>8532</v>
      </c>
      <c r="AA5787">
        <v>34.047699999999999</v>
      </c>
      <c r="AB5787">
        <v>-118.2637</v>
      </c>
      <c r="AC5787">
        <f t="shared" si="90"/>
        <v>1</v>
      </c>
    </row>
    <row r="5788" spans="1:29" x14ac:dyDescent="0.35">
      <c r="A5788">
        <v>200410691</v>
      </c>
      <c r="B5788" s="1">
        <v>44023</v>
      </c>
      <c r="C5788" s="1">
        <v>44023</v>
      </c>
      <c r="D5788">
        <v>1815</v>
      </c>
      <c r="E5788">
        <v>4</v>
      </c>
      <c r="F5788" t="s">
        <v>54</v>
      </c>
      <c r="G5788">
        <v>471</v>
      </c>
      <c r="H5788">
        <v>2</v>
      </c>
      <c r="I5788">
        <v>626</v>
      </c>
      <c r="J5788" t="s">
        <v>141</v>
      </c>
      <c r="K5788" t="s">
        <v>8533</v>
      </c>
      <c r="L5788">
        <v>27</v>
      </c>
      <c r="M5788" t="s">
        <v>94</v>
      </c>
      <c r="N5788" t="s">
        <v>95</v>
      </c>
      <c r="O5788">
        <v>101</v>
      </c>
      <c r="P5788" t="s">
        <v>32</v>
      </c>
      <c r="Q5788">
        <v>400</v>
      </c>
      <c r="R5788" t="s">
        <v>143</v>
      </c>
      <c r="S5788" t="s">
        <v>84</v>
      </c>
      <c r="T5788" t="s">
        <v>85</v>
      </c>
      <c r="U5788">
        <v>626</v>
      </c>
      <c r="Y5788" t="s">
        <v>76</v>
      </c>
      <c r="Z5788" t="s">
        <v>8534</v>
      </c>
      <c r="AA5788">
        <v>34.039099999999998</v>
      </c>
      <c r="AB5788">
        <v>-118.22410000000001</v>
      </c>
      <c r="AC5788">
        <f t="shared" si="90"/>
        <v>0</v>
      </c>
    </row>
    <row r="5789" spans="1:29" x14ac:dyDescent="0.35">
      <c r="A5789">
        <v>200619584</v>
      </c>
      <c r="B5789" s="1">
        <v>44187</v>
      </c>
      <c r="C5789" s="1">
        <v>44187</v>
      </c>
      <c r="D5789">
        <v>2235</v>
      </c>
      <c r="E5789">
        <v>6</v>
      </c>
      <c r="F5789" t="s">
        <v>91</v>
      </c>
      <c r="G5789">
        <v>649</v>
      </c>
      <c r="H5789">
        <v>2</v>
      </c>
      <c r="I5789">
        <v>624</v>
      </c>
      <c r="J5789" t="s">
        <v>171</v>
      </c>
      <c r="K5789" t="s">
        <v>8535</v>
      </c>
      <c r="L5789">
        <v>51</v>
      </c>
      <c r="M5789" t="s">
        <v>30</v>
      </c>
      <c r="N5789" t="s">
        <v>73</v>
      </c>
      <c r="O5789">
        <v>502</v>
      </c>
      <c r="P5789" t="s">
        <v>47</v>
      </c>
      <c r="Q5789">
        <v>400</v>
      </c>
      <c r="R5789" t="s">
        <v>143</v>
      </c>
      <c r="S5789" t="s">
        <v>40</v>
      </c>
      <c r="T5789" t="s">
        <v>41</v>
      </c>
      <c r="U5789">
        <v>624</v>
      </c>
      <c r="Y5789" t="s">
        <v>8536</v>
      </c>
      <c r="AA5789">
        <v>34.099899999999998</v>
      </c>
      <c r="AB5789">
        <v>-118.3038</v>
      </c>
      <c r="AC5789">
        <f t="shared" si="90"/>
        <v>0</v>
      </c>
    </row>
    <row r="5790" spans="1:29" x14ac:dyDescent="0.35">
      <c r="A5790">
        <v>200300689</v>
      </c>
      <c r="B5790" s="1">
        <v>43982</v>
      </c>
      <c r="C5790" s="1">
        <v>43979</v>
      </c>
      <c r="D5790">
        <v>2000</v>
      </c>
      <c r="E5790">
        <v>3</v>
      </c>
      <c r="F5790" t="s">
        <v>43</v>
      </c>
      <c r="G5790">
        <v>357</v>
      </c>
      <c r="H5790">
        <v>2</v>
      </c>
      <c r="I5790">
        <v>627</v>
      </c>
      <c r="J5790" t="s">
        <v>616</v>
      </c>
      <c r="K5790" t="s">
        <v>8537</v>
      </c>
      <c r="L5790">
        <v>5</v>
      </c>
      <c r="M5790" t="s">
        <v>94</v>
      </c>
      <c r="N5790" t="s">
        <v>95</v>
      </c>
      <c r="O5790">
        <v>502</v>
      </c>
      <c r="P5790" t="s">
        <v>47</v>
      </c>
      <c r="Q5790">
        <v>400</v>
      </c>
      <c r="R5790" t="s">
        <v>143</v>
      </c>
      <c r="S5790" t="s">
        <v>33</v>
      </c>
      <c r="T5790" t="s">
        <v>34</v>
      </c>
      <c r="U5790">
        <v>627</v>
      </c>
      <c r="Y5790" t="s">
        <v>8538</v>
      </c>
      <c r="AA5790">
        <v>34.0246</v>
      </c>
      <c r="AB5790">
        <v>-118.29649999999999</v>
      </c>
      <c r="AC5790">
        <f t="shared" si="90"/>
        <v>1</v>
      </c>
    </row>
    <row r="5791" spans="1:29" x14ac:dyDescent="0.35">
      <c r="A5791">
        <v>201114316</v>
      </c>
      <c r="B5791" s="1">
        <v>44108</v>
      </c>
      <c r="C5791" s="1">
        <v>44108</v>
      </c>
      <c r="D5791">
        <v>2150</v>
      </c>
      <c r="E5791">
        <v>11</v>
      </c>
      <c r="F5791" t="s">
        <v>64</v>
      </c>
      <c r="G5791">
        <v>1151</v>
      </c>
      <c r="H5791">
        <v>1</v>
      </c>
      <c r="I5791">
        <v>510</v>
      </c>
      <c r="J5791" t="s">
        <v>29</v>
      </c>
      <c r="K5791" t="s">
        <v>2947</v>
      </c>
      <c r="L5791">
        <v>17</v>
      </c>
      <c r="M5791" t="s">
        <v>30</v>
      </c>
      <c r="N5791" t="s">
        <v>95</v>
      </c>
      <c r="O5791">
        <v>101</v>
      </c>
      <c r="P5791" t="s">
        <v>32</v>
      </c>
      <c r="S5791" t="s">
        <v>40</v>
      </c>
      <c r="T5791" t="s">
        <v>41</v>
      </c>
      <c r="U5791">
        <v>510</v>
      </c>
      <c r="Y5791" t="s">
        <v>8539</v>
      </c>
      <c r="Z5791" t="s">
        <v>122</v>
      </c>
      <c r="AA5791">
        <v>34.098100000000002</v>
      </c>
      <c r="AB5791">
        <v>-118.29940000000001</v>
      </c>
      <c r="AC5791">
        <f t="shared" si="90"/>
        <v>0</v>
      </c>
    </row>
    <row r="5792" spans="1:29" x14ac:dyDescent="0.35">
      <c r="A5792">
        <v>200112035</v>
      </c>
      <c r="B5792" s="1">
        <v>43972</v>
      </c>
      <c r="C5792" s="1">
        <v>43972</v>
      </c>
      <c r="D5792">
        <v>525</v>
      </c>
      <c r="E5792">
        <v>1</v>
      </c>
      <c r="F5792" t="s">
        <v>36</v>
      </c>
      <c r="G5792">
        <v>163</v>
      </c>
      <c r="H5792">
        <v>2</v>
      </c>
      <c r="I5792">
        <v>740</v>
      </c>
      <c r="J5792" t="s">
        <v>224</v>
      </c>
      <c r="K5792" t="s">
        <v>8540</v>
      </c>
      <c r="L5792">
        <v>0</v>
      </c>
      <c r="O5792">
        <v>801</v>
      </c>
      <c r="P5792" t="s">
        <v>381</v>
      </c>
      <c r="Q5792">
        <v>306</v>
      </c>
      <c r="R5792" t="s">
        <v>1108</v>
      </c>
      <c r="S5792" t="s">
        <v>40</v>
      </c>
      <c r="T5792" t="s">
        <v>41</v>
      </c>
      <c r="V5792">
        <v>740</v>
      </c>
      <c r="Y5792" t="s">
        <v>147</v>
      </c>
      <c r="Z5792" t="s">
        <v>2903</v>
      </c>
      <c r="AA5792">
        <v>34.042000000000002</v>
      </c>
      <c r="AB5792">
        <v>-118.2555</v>
      </c>
      <c r="AC5792">
        <f t="shared" si="90"/>
        <v>0</v>
      </c>
    </row>
    <row r="5793" spans="1:29" x14ac:dyDescent="0.35">
      <c r="A5793">
        <v>200112078</v>
      </c>
      <c r="B5793" s="1">
        <v>43974</v>
      </c>
      <c r="C5793" s="1">
        <v>43974</v>
      </c>
      <c r="D5793">
        <v>100</v>
      </c>
      <c r="E5793">
        <v>1</v>
      </c>
      <c r="F5793" t="s">
        <v>36</v>
      </c>
      <c r="G5793">
        <v>147</v>
      </c>
      <c r="H5793">
        <v>2</v>
      </c>
      <c r="I5793">
        <v>624</v>
      </c>
      <c r="J5793" t="s">
        <v>171</v>
      </c>
      <c r="K5793" t="s">
        <v>8541</v>
      </c>
      <c r="L5793">
        <v>62</v>
      </c>
      <c r="M5793" t="s">
        <v>30</v>
      </c>
      <c r="N5793" t="s">
        <v>163</v>
      </c>
      <c r="O5793">
        <v>102</v>
      </c>
      <c r="P5793" t="s">
        <v>186</v>
      </c>
      <c r="Q5793">
        <v>500</v>
      </c>
      <c r="R5793" t="s">
        <v>184</v>
      </c>
      <c r="S5793" t="s">
        <v>84</v>
      </c>
      <c r="T5793" t="s">
        <v>85</v>
      </c>
      <c r="U5793">
        <v>624</v>
      </c>
      <c r="Y5793" t="s">
        <v>8542</v>
      </c>
      <c r="AA5793">
        <v>34.045299999999997</v>
      </c>
      <c r="AB5793">
        <v>-118.2443</v>
      </c>
      <c r="AC5793">
        <f t="shared" si="90"/>
        <v>0</v>
      </c>
    </row>
    <row r="5794" spans="1:29" x14ac:dyDescent="0.35">
      <c r="A5794">
        <v>200808459</v>
      </c>
      <c r="B5794" s="1">
        <v>43940</v>
      </c>
      <c r="C5794" s="1">
        <v>43939</v>
      </c>
      <c r="D5794">
        <v>1925</v>
      </c>
      <c r="E5794">
        <v>8</v>
      </c>
      <c r="F5794" t="s">
        <v>109</v>
      </c>
      <c r="G5794">
        <v>895</v>
      </c>
      <c r="H5794">
        <v>2</v>
      </c>
      <c r="I5794">
        <v>740</v>
      </c>
      <c r="J5794" t="s">
        <v>224</v>
      </c>
      <c r="K5794" t="s">
        <v>2145</v>
      </c>
      <c r="L5794">
        <v>0</v>
      </c>
      <c r="M5794" t="s">
        <v>46</v>
      </c>
      <c r="N5794" t="s">
        <v>46</v>
      </c>
      <c r="O5794">
        <v>514</v>
      </c>
      <c r="P5794" t="s">
        <v>1484</v>
      </c>
      <c r="S5794" t="s">
        <v>84</v>
      </c>
      <c r="T5794" t="s">
        <v>85</v>
      </c>
      <c r="U5794">
        <v>740</v>
      </c>
      <c r="Y5794" t="s">
        <v>7609</v>
      </c>
      <c r="AA5794">
        <v>34.030999999999999</v>
      </c>
      <c r="AB5794">
        <v>-118.411</v>
      </c>
      <c r="AC5794">
        <f t="shared" si="90"/>
        <v>0</v>
      </c>
    </row>
    <row r="5795" spans="1:29" x14ac:dyDescent="0.35">
      <c r="A5795">
        <v>200512511</v>
      </c>
      <c r="B5795" s="1">
        <v>44044</v>
      </c>
      <c r="C5795" s="1">
        <v>44043</v>
      </c>
      <c r="D5795">
        <v>2200</v>
      </c>
      <c r="E5795">
        <v>5</v>
      </c>
      <c r="F5795" t="s">
        <v>98</v>
      </c>
      <c r="G5795">
        <v>525</v>
      </c>
      <c r="H5795">
        <v>1</v>
      </c>
      <c r="I5795">
        <v>510</v>
      </c>
      <c r="J5795" t="s">
        <v>29</v>
      </c>
      <c r="L5795">
        <v>0</v>
      </c>
      <c r="O5795">
        <v>101</v>
      </c>
      <c r="P5795" t="s">
        <v>32</v>
      </c>
      <c r="S5795" t="s">
        <v>40</v>
      </c>
      <c r="T5795" t="s">
        <v>41</v>
      </c>
      <c r="U5795">
        <v>510</v>
      </c>
      <c r="Y5795" t="s">
        <v>8543</v>
      </c>
      <c r="AA5795">
        <v>33.772500000000001</v>
      </c>
      <c r="AB5795">
        <v>-118.2658</v>
      </c>
      <c r="AC5795">
        <f t="shared" si="90"/>
        <v>0</v>
      </c>
    </row>
    <row r="5796" spans="1:29" x14ac:dyDescent="0.35">
      <c r="A5796">
        <v>200910060</v>
      </c>
      <c r="B5796" s="1">
        <v>43974</v>
      </c>
      <c r="C5796" s="1">
        <v>43974</v>
      </c>
      <c r="D5796">
        <v>1330</v>
      </c>
      <c r="E5796">
        <v>9</v>
      </c>
      <c r="F5796" t="s">
        <v>49</v>
      </c>
      <c r="G5796">
        <v>939</v>
      </c>
      <c r="H5796">
        <v>1</v>
      </c>
      <c r="I5796">
        <v>420</v>
      </c>
      <c r="J5796" t="s">
        <v>352</v>
      </c>
      <c r="K5796" t="s">
        <v>8544</v>
      </c>
      <c r="L5796">
        <v>83</v>
      </c>
      <c r="M5796" t="s">
        <v>94</v>
      </c>
      <c r="N5796" t="s">
        <v>31</v>
      </c>
      <c r="O5796">
        <v>101</v>
      </c>
      <c r="P5796" t="s">
        <v>32</v>
      </c>
      <c r="S5796" t="s">
        <v>40</v>
      </c>
      <c r="T5796" t="s">
        <v>41</v>
      </c>
      <c r="U5796">
        <v>420</v>
      </c>
      <c r="Y5796" t="s">
        <v>8545</v>
      </c>
      <c r="AA5796">
        <v>34.183100000000003</v>
      </c>
      <c r="AB5796">
        <v>-118.4181</v>
      </c>
      <c r="AC5796">
        <f t="shared" si="90"/>
        <v>0</v>
      </c>
    </row>
    <row r="5797" spans="1:29" x14ac:dyDescent="0.35">
      <c r="A5797">
        <v>200800666</v>
      </c>
      <c r="B5797" s="1">
        <v>43982</v>
      </c>
      <c r="C5797" s="1">
        <v>43981</v>
      </c>
      <c r="D5797">
        <v>2300</v>
      </c>
      <c r="E5797">
        <v>8</v>
      </c>
      <c r="F5797" t="s">
        <v>109</v>
      </c>
      <c r="G5797">
        <v>847</v>
      </c>
      <c r="H5797">
        <v>1</v>
      </c>
      <c r="I5797">
        <v>310</v>
      </c>
      <c r="J5797" t="s">
        <v>71</v>
      </c>
      <c r="K5797" t="s">
        <v>8546</v>
      </c>
      <c r="L5797">
        <v>0</v>
      </c>
      <c r="M5797" t="s">
        <v>46</v>
      </c>
      <c r="N5797" t="s">
        <v>46</v>
      </c>
      <c r="O5797">
        <v>755</v>
      </c>
      <c r="P5797" t="s">
        <v>1860</v>
      </c>
      <c r="S5797" t="s">
        <v>33</v>
      </c>
      <c r="T5797" t="s">
        <v>34</v>
      </c>
      <c r="U5797">
        <v>310</v>
      </c>
      <c r="V5797">
        <v>998</v>
      </c>
      <c r="Y5797" t="s">
        <v>8547</v>
      </c>
      <c r="AA5797">
        <v>34.0473</v>
      </c>
      <c r="AB5797">
        <v>-118.42059999999999</v>
      </c>
      <c r="AC5797">
        <f t="shared" si="90"/>
        <v>1</v>
      </c>
    </row>
    <row r="5798" spans="1:29" x14ac:dyDescent="0.35">
      <c r="A5798">
        <v>201223928</v>
      </c>
      <c r="B5798" s="1">
        <v>44139</v>
      </c>
      <c r="C5798" s="1">
        <v>44138</v>
      </c>
      <c r="D5798">
        <v>2000</v>
      </c>
      <c r="E5798">
        <v>12</v>
      </c>
      <c r="F5798" t="s">
        <v>68</v>
      </c>
      <c r="G5798">
        <v>1211</v>
      </c>
      <c r="H5798">
        <v>1</v>
      </c>
      <c r="I5798">
        <v>410</v>
      </c>
      <c r="J5798" t="s">
        <v>303</v>
      </c>
      <c r="K5798" t="s">
        <v>8548</v>
      </c>
      <c r="L5798">
        <v>43</v>
      </c>
      <c r="M5798" t="s">
        <v>30</v>
      </c>
      <c r="N5798" t="s">
        <v>163</v>
      </c>
      <c r="O5798">
        <v>109</v>
      </c>
      <c r="P5798" t="s">
        <v>1043</v>
      </c>
      <c r="S5798" t="s">
        <v>40</v>
      </c>
      <c r="T5798" t="s">
        <v>41</v>
      </c>
      <c r="U5798">
        <v>410</v>
      </c>
      <c r="Y5798" t="s">
        <v>8549</v>
      </c>
      <c r="AA5798">
        <v>33.990600000000001</v>
      </c>
      <c r="AB5798">
        <v>-118.3193</v>
      </c>
      <c r="AC5798">
        <f t="shared" si="90"/>
        <v>0</v>
      </c>
    </row>
    <row r="5799" spans="1:29" x14ac:dyDescent="0.35">
      <c r="A5799">
        <v>200510058</v>
      </c>
      <c r="B5799" s="1">
        <v>43979</v>
      </c>
      <c r="C5799" s="1">
        <v>43979</v>
      </c>
      <c r="D5799">
        <v>1205</v>
      </c>
      <c r="E5799">
        <v>5</v>
      </c>
      <c r="F5799" t="s">
        <v>98</v>
      </c>
      <c r="G5799">
        <v>531</v>
      </c>
      <c r="H5799">
        <v>2</v>
      </c>
      <c r="I5799">
        <v>888</v>
      </c>
      <c r="J5799" t="s">
        <v>250</v>
      </c>
      <c r="K5799" t="s">
        <v>8550</v>
      </c>
      <c r="L5799">
        <v>71</v>
      </c>
      <c r="M5799" t="s">
        <v>30</v>
      </c>
      <c r="N5799" t="s">
        <v>173</v>
      </c>
      <c r="O5799">
        <v>502</v>
      </c>
      <c r="P5799" t="s">
        <v>47</v>
      </c>
      <c r="S5799" t="s">
        <v>40</v>
      </c>
      <c r="T5799" t="s">
        <v>41</v>
      </c>
      <c r="U5799">
        <v>888</v>
      </c>
      <c r="Y5799" t="s">
        <v>7888</v>
      </c>
      <c r="AA5799">
        <v>33.7866</v>
      </c>
      <c r="AB5799">
        <v>-118.3044</v>
      </c>
      <c r="AC5799">
        <f t="shared" si="90"/>
        <v>0</v>
      </c>
    </row>
    <row r="5800" spans="1:29" x14ac:dyDescent="0.35">
      <c r="A5800">
        <v>200800706</v>
      </c>
      <c r="B5800" s="1">
        <v>44009</v>
      </c>
      <c r="C5800" s="1">
        <v>44009</v>
      </c>
      <c r="D5800">
        <v>550</v>
      </c>
      <c r="E5800">
        <v>8</v>
      </c>
      <c r="F5800" t="s">
        <v>109</v>
      </c>
      <c r="G5800">
        <v>835</v>
      </c>
      <c r="H5800">
        <v>1</v>
      </c>
      <c r="I5800">
        <v>310</v>
      </c>
      <c r="J5800" t="s">
        <v>71</v>
      </c>
      <c r="K5800" t="s">
        <v>8551</v>
      </c>
      <c r="L5800">
        <v>0</v>
      </c>
      <c r="M5800" t="s">
        <v>46</v>
      </c>
      <c r="N5800" t="s">
        <v>46</v>
      </c>
      <c r="O5800">
        <v>210</v>
      </c>
      <c r="P5800" t="s">
        <v>183</v>
      </c>
      <c r="S5800" t="s">
        <v>40</v>
      </c>
      <c r="T5800" t="s">
        <v>41</v>
      </c>
      <c r="U5800">
        <v>310</v>
      </c>
      <c r="V5800">
        <v>998</v>
      </c>
      <c r="Y5800" t="s">
        <v>1396</v>
      </c>
      <c r="AA5800">
        <v>34.048099999999998</v>
      </c>
      <c r="AB5800">
        <v>-118.4422</v>
      </c>
      <c r="AC5800">
        <f t="shared" si="90"/>
        <v>0</v>
      </c>
    </row>
    <row r="5801" spans="1:29" x14ac:dyDescent="0.35">
      <c r="A5801">
        <v>201309735</v>
      </c>
      <c r="B5801" s="1">
        <v>43943</v>
      </c>
      <c r="C5801" s="1">
        <v>43942</v>
      </c>
      <c r="D5801">
        <v>2130</v>
      </c>
      <c r="E5801">
        <v>13</v>
      </c>
      <c r="F5801" t="s">
        <v>62</v>
      </c>
      <c r="G5801">
        <v>1351</v>
      </c>
      <c r="H5801">
        <v>1</v>
      </c>
      <c r="I5801">
        <v>510</v>
      </c>
      <c r="J5801" t="s">
        <v>29</v>
      </c>
      <c r="L5801">
        <v>0</v>
      </c>
      <c r="O5801">
        <v>101</v>
      </c>
      <c r="P5801" t="s">
        <v>32</v>
      </c>
      <c r="S5801" t="s">
        <v>40</v>
      </c>
      <c r="T5801" t="s">
        <v>41</v>
      </c>
      <c r="U5801">
        <v>510</v>
      </c>
      <c r="Y5801" t="s">
        <v>8552</v>
      </c>
      <c r="AA5801">
        <v>34.011099999999999</v>
      </c>
      <c r="AB5801">
        <v>-118.2774</v>
      </c>
      <c r="AC5801">
        <f t="shared" si="90"/>
        <v>0</v>
      </c>
    </row>
    <row r="5802" spans="1:29" x14ac:dyDescent="0.35">
      <c r="A5802">
        <v>200410599</v>
      </c>
      <c r="B5802" s="1">
        <v>44021</v>
      </c>
      <c r="C5802" s="1">
        <v>44008</v>
      </c>
      <c r="D5802">
        <v>1200</v>
      </c>
      <c r="E5802">
        <v>4</v>
      </c>
      <c r="F5802" t="s">
        <v>54</v>
      </c>
      <c r="G5802">
        <v>464</v>
      </c>
      <c r="H5802">
        <v>2</v>
      </c>
      <c r="I5802">
        <v>626</v>
      </c>
      <c r="J5802" t="s">
        <v>141</v>
      </c>
      <c r="K5802" t="s">
        <v>8553</v>
      </c>
      <c r="L5802">
        <v>16</v>
      </c>
      <c r="M5802" t="s">
        <v>94</v>
      </c>
      <c r="N5802" t="s">
        <v>95</v>
      </c>
      <c r="O5802">
        <v>101</v>
      </c>
      <c r="P5802" t="s">
        <v>32</v>
      </c>
      <c r="Q5802">
        <v>400</v>
      </c>
      <c r="R5802" t="s">
        <v>143</v>
      </c>
      <c r="S5802" t="s">
        <v>40</v>
      </c>
      <c r="T5802" t="s">
        <v>41</v>
      </c>
      <c r="U5802">
        <v>626</v>
      </c>
      <c r="Y5802" t="s">
        <v>4480</v>
      </c>
      <c r="AA5802">
        <v>34.0456</v>
      </c>
      <c r="AB5802">
        <v>-118.2101</v>
      </c>
      <c r="AC5802">
        <f t="shared" si="90"/>
        <v>0</v>
      </c>
    </row>
    <row r="5803" spans="1:29" x14ac:dyDescent="0.35">
      <c r="A5803">
        <v>200607417</v>
      </c>
      <c r="B5803" s="1">
        <v>43895</v>
      </c>
      <c r="C5803" s="1">
        <v>43895</v>
      </c>
      <c r="D5803">
        <v>1000</v>
      </c>
      <c r="E5803">
        <v>6</v>
      </c>
      <c r="F5803" t="s">
        <v>91</v>
      </c>
      <c r="G5803">
        <v>645</v>
      </c>
      <c r="H5803">
        <v>2</v>
      </c>
      <c r="I5803">
        <v>624</v>
      </c>
      <c r="J5803" t="s">
        <v>171</v>
      </c>
      <c r="K5803" t="s">
        <v>1652</v>
      </c>
      <c r="L5803">
        <v>33</v>
      </c>
      <c r="M5803" t="s">
        <v>30</v>
      </c>
      <c r="N5803" t="s">
        <v>73</v>
      </c>
      <c r="O5803">
        <v>502</v>
      </c>
      <c r="P5803" t="s">
        <v>47</v>
      </c>
      <c r="Q5803">
        <v>400</v>
      </c>
      <c r="R5803" t="s">
        <v>143</v>
      </c>
      <c r="S5803" t="s">
        <v>84</v>
      </c>
      <c r="T5803" t="s">
        <v>85</v>
      </c>
      <c r="U5803">
        <v>624</v>
      </c>
      <c r="Y5803" t="s">
        <v>5671</v>
      </c>
      <c r="AA5803">
        <v>34.099200000000003</v>
      </c>
      <c r="AB5803">
        <v>-118.34139999999999</v>
      </c>
      <c r="AC5803">
        <f t="shared" si="90"/>
        <v>0</v>
      </c>
    </row>
    <row r="5804" spans="1:29" x14ac:dyDescent="0.35">
      <c r="A5804">
        <v>201111367</v>
      </c>
      <c r="B5804" s="1">
        <v>44025</v>
      </c>
      <c r="C5804" s="1">
        <v>44022</v>
      </c>
      <c r="D5804">
        <v>1500</v>
      </c>
      <c r="E5804">
        <v>11</v>
      </c>
      <c r="F5804" t="s">
        <v>64</v>
      </c>
      <c r="G5804">
        <v>1133</v>
      </c>
      <c r="H5804">
        <v>1</v>
      </c>
      <c r="I5804">
        <v>310</v>
      </c>
      <c r="J5804" t="s">
        <v>71</v>
      </c>
      <c r="K5804" t="s">
        <v>8554</v>
      </c>
      <c r="L5804">
        <v>0</v>
      </c>
      <c r="M5804" t="s">
        <v>46</v>
      </c>
      <c r="N5804" t="s">
        <v>46</v>
      </c>
      <c r="O5804">
        <v>725</v>
      </c>
      <c r="P5804" t="s">
        <v>199</v>
      </c>
      <c r="S5804" t="s">
        <v>40</v>
      </c>
      <c r="T5804" t="s">
        <v>41</v>
      </c>
      <c r="U5804">
        <v>310</v>
      </c>
      <c r="V5804">
        <v>998</v>
      </c>
      <c r="Y5804" t="s">
        <v>8555</v>
      </c>
      <c r="AA5804">
        <v>34.109200000000001</v>
      </c>
      <c r="AB5804">
        <v>-118.25279999999999</v>
      </c>
      <c r="AC5804">
        <f t="shared" si="90"/>
        <v>0</v>
      </c>
    </row>
    <row r="5805" spans="1:29" x14ac:dyDescent="0.35">
      <c r="A5805">
        <v>200916618</v>
      </c>
      <c r="B5805" s="1">
        <v>44134</v>
      </c>
      <c r="C5805" s="1">
        <v>44133</v>
      </c>
      <c r="D5805">
        <v>2010</v>
      </c>
      <c r="E5805">
        <v>9</v>
      </c>
      <c r="F5805" t="s">
        <v>49</v>
      </c>
      <c r="G5805">
        <v>906</v>
      </c>
      <c r="H5805">
        <v>2</v>
      </c>
      <c r="I5805">
        <v>623</v>
      </c>
      <c r="J5805" t="s">
        <v>465</v>
      </c>
      <c r="K5805">
        <v>444</v>
      </c>
      <c r="L5805">
        <v>32</v>
      </c>
      <c r="M5805" t="s">
        <v>94</v>
      </c>
      <c r="N5805" t="s">
        <v>95</v>
      </c>
      <c r="O5805">
        <v>116</v>
      </c>
      <c r="P5805" t="s">
        <v>702</v>
      </c>
      <c r="Q5805">
        <v>400</v>
      </c>
      <c r="R5805" t="s">
        <v>143</v>
      </c>
      <c r="S5805" t="s">
        <v>40</v>
      </c>
      <c r="T5805" t="s">
        <v>41</v>
      </c>
      <c r="U5805">
        <v>623</v>
      </c>
      <c r="Y5805" t="s">
        <v>5229</v>
      </c>
      <c r="AA5805">
        <v>34.203000000000003</v>
      </c>
      <c r="AB5805">
        <v>-118.44580000000001</v>
      </c>
      <c r="AC5805">
        <f t="shared" si="90"/>
        <v>0</v>
      </c>
    </row>
    <row r="5806" spans="1:29" x14ac:dyDescent="0.35">
      <c r="A5806">
        <v>200206191</v>
      </c>
      <c r="B5806" s="1">
        <v>43874</v>
      </c>
      <c r="C5806" s="1">
        <v>43874</v>
      </c>
      <c r="D5806">
        <v>1100</v>
      </c>
      <c r="E5806">
        <v>2</v>
      </c>
      <c r="F5806" t="s">
        <v>56</v>
      </c>
      <c r="G5806">
        <v>279</v>
      </c>
      <c r="H5806">
        <v>2</v>
      </c>
      <c r="I5806">
        <v>626</v>
      </c>
      <c r="J5806" t="s">
        <v>141</v>
      </c>
      <c r="K5806" t="s">
        <v>8556</v>
      </c>
      <c r="L5806">
        <v>19</v>
      </c>
      <c r="M5806" t="s">
        <v>94</v>
      </c>
      <c r="N5806" t="s">
        <v>95</v>
      </c>
      <c r="O5806">
        <v>502</v>
      </c>
      <c r="P5806" t="s">
        <v>47</v>
      </c>
      <c r="Q5806">
        <v>400</v>
      </c>
      <c r="R5806" t="s">
        <v>143</v>
      </c>
      <c r="S5806" t="s">
        <v>33</v>
      </c>
      <c r="T5806" t="s">
        <v>34</v>
      </c>
      <c r="U5806">
        <v>626</v>
      </c>
      <c r="Y5806" t="s">
        <v>6911</v>
      </c>
      <c r="AA5806">
        <v>34.049999999999997</v>
      </c>
      <c r="AB5806">
        <v>-118.2713</v>
      </c>
      <c r="AC5806">
        <f t="shared" si="90"/>
        <v>1</v>
      </c>
    </row>
    <row r="5807" spans="1:29" x14ac:dyDescent="0.35">
      <c r="A5807">
        <v>200710555</v>
      </c>
      <c r="B5807" s="1">
        <v>43998</v>
      </c>
      <c r="C5807" s="1">
        <v>43998</v>
      </c>
      <c r="D5807">
        <v>1720</v>
      </c>
      <c r="E5807">
        <v>7</v>
      </c>
      <c r="F5807" t="s">
        <v>28</v>
      </c>
      <c r="G5807">
        <v>783</v>
      </c>
      <c r="H5807">
        <v>1</v>
      </c>
      <c r="I5807">
        <v>230</v>
      </c>
      <c r="J5807" t="s">
        <v>161</v>
      </c>
      <c r="K5807" t="s">
        <v>8557</v>
      </c>
      <c r="L5807">
        <v>28</v>
      </c>
      <c r="M5807" t="s">
        <v>30</v>
      </c>
      <c r="N5807" t="s">
        <v>163</v>
      </c>
      <c r="O5807">
        <v>102</v>
      </c>
      <c r="P5807" t="s">
        <v>186</v>
      </c>
      <c r="Q5807">
        <v>102</v>
      </c>
      <c r="R5807" t="s">
        <v>219</v>
      </c>
      <c r="S5807" t="s">
        <v>40</v>
      </c>
      <c r="T5807" t="s">
        <v>41</v>
      </c>
      <c r="U5807">
        <v>230</v>
      </c>
      <c r="Y5807" t="s">
        <v>8558</v>
      </c>
      <c r="Z5807" t="s">
        <v>1973</v>
      </c>
      <c r="AA5807">
        <v>34.034399999999998</v>
      </c>
      <c r="AB5807">
        <v>-118.3566</v>
      </c>
      <c r="AC5807">
        <f t="shared" si="90"/>
        <v>0</v>
      </c>
    </row>
    <row r="5808" spans="1:29" x14ac:dyDescent="0.35">
      <c r="A5808">
        <v>200115796</v>
      </c>
      <c r="B5808" s="1">
        <v>44046</v>
      </c>
      <c r="C5808" s="1">
        <v>44041</v>
      </c>
      <c r="D5808">
        <v>1400</v>
      </c>
      <c r="E5808">
        <v>1</v>
      </c>
      <c r="F5808" t="s">
        <v>36</v>
      </c>
      <c r="G5808">
        <v>162</v>
      </c>
      <c r="H5808">
        <v>1</v>
      </c>
      <c r="I5808">
        <v>330</v>
      </c>
      <c r="J5808" t="s">
        <v>37</v>
      </c>
      <c r="K5808" t="s">
        <v>8559</v>
      </c>
      <c r="L5808">
        <v>30</v>
      </c>
      <c r="M5808" t="s">
        <v>30</v>
      </c>
      <c r="N5808" t="s">
        <v>163</v>
      </c>
      <c r="O5808">
        <v>108</v>
      </c>
      <c r="P5808" t="s">
        <v>105</v>
      </c>
      <c r="S5808" t="s">
        <v>40</v>
      </c>
      <c r="T5808" t="s">
        <v>41</v>
      </c>
      <c r="U5808">
        <v>330</v>
      </c>
      <c r="Y5808" t="s">
        <v>8560</v>
      </c>
      <c r="AA5808">
        <v>34.046599999999998</v>
      </c>
      <c r="AB5808">
        <v>-118.259</v>
      </c>
      <c r="AC5808">
        <f t="shared" si="90"/>
        <v>0</v>
      </c>
    </row>
    <row r="5809" spans="1:29" x14ac:dyDescent="0.35">
      <c r="A5809">
        <v>201208407</v>
      </c>
      <c r="B5809" s="1">
        <v>43893</v>
      </c>
      <c r="C5809" s="1">
        <v>43893</v>
      </c>
      <c r="D5809">
        <v>1915</v>
      </c>
      <c r="E5809">
        <v>12</v>
      </c>
      <c r="F5809" t="s">
        <v>68</v>
      </c>
      <c r="G5809">
        <v>1248</v>
      </c>
      <c r="H5809">
        <v>1</v>
      </c>
      <c r="I5809">
        <v>230</v>
      </c>
      <c r="J5809" t="s">
        <v>161</v>
      </c>
      <c r="K5809" t="s">
        <v>8561</v>
      </c>
      <c r="L5809">
        <v>17</v>
      </c>
      <c r="M5809" t="s">
        <v>94</v>
      </c>
      <c r="N5809" t="s">
        <v>163</v>
      </c>
      <c r="O5809">
        <v>501</v>
      </c>
      <c r="P5809" t="s">
        <v>164</v>
      </c>
      <c r="Q5809">
        <v>512</v>
      </c>
      <c r="R5809" t="s">
        <v>2684</v>
      </c>
      <c r="S5809" t="s">
        <v>40</v>
      </c>
      <c r="T5809" t="s">
        <v>41</v>
      </c>
      <c r="U5809">
        <v>230</v>
      </c>
      <c r="Y5809" t="s">
        <v>8562</v>
      </c>
      <c r="AA5809">
        <v>33.981000000000002</v>
      </c>
      <c r="AB5809">
        <v>-118.28919999999999</v>
      </c>
      <c r="AC5809">
        <f t="shared" si="90"/>
        <v>0</v>
      </c>
    </row>
    <row r="5810" spans="1:29" x14ac:dyDescent="0.35">
      <c r="A5810">
        <v>200808591</v>
      </c>
      <c r="B5810" s="1">
        <v>43943</v>
      </c>
      <c r="C5810" s="1">
        <v>43943</v>
      </c>
      <c r="D5810">
        <v>1620</v>
      </c>
      <c r="E5810">
        <v>8</v>
      </c>
      <c r="F5810" t="s">
        <v>109</v>
      </c>
      <c r="G5810">
        <v>896</v>
      </c>
      <c r="H5810">
        <v>1</v>
      </c>
      <c r="I5810">
        <v>210</v>
      </c>
      <c r="J5810" t="s">
        <v>149</v>
      </c>
      <c r="K5810" t="s">
        <v>8563</v>
      </c>
      <c r="L5810">
        <v>28</v>
      </c>
      <c r="M5810" t="s">
        <v>30</v>
      </c>
      <c r="N5810" t="s">
        <v>95</v>
      </c>
      <c r="O5810">
        <v>403</v>
      </c>
      <c r="P5810" t="s">
        <v>337</v>
      </c>
      <c r="Q5810">
        <v>500</v>
      </c>
      <c r="R5810" t="s">
        <v>184</v>
      </c>
      <c r="S5810" t="s">
        <v>40</v>
      </c>
      <c r="T5810" t="s">
        <v>41</v>
      </c>
      <c r="U5810">
        <v>210</v>
      </c>
      <c r="Y5810" t="s">
        <v>8564</v>
      </c>
      <c r="AA5810">
        <v>34.031399999999998</v>
      </c>
      <c r="AB5810">
        <v>-118.3998</v>
      </c>
      <c r="AC5810">
        <f t="shared" si="90"/>
        <v>0</v>
      </c>
    </row>
    <row r="5811" spans="1:29" x14ac:dyDescent="0.35">
      <c r="A5811">
        <v>200513334</v>
      </c>
      <c r="B5811" s="1">
        <v>44067</v>
      </c>
      <c r="C5811" s="1">
        <v>44067</v>
      </c>
      <c r="D5811">
        <v>1200</v>
      </c>
      <c r="E5811">
        <v>5</v>
      </c>
      <c r="F5811" t="s">
        <v>98</v>
      </c>
      <c r="G5811">
        <v>558</v>
      </c>
      <c r="H5811">
        <v>2</v>
      </c>
      <c r="I5811">
        <v>626</v>
      </c>
      <c r="J5811" t="s">
        <v>141</v>
      </c>
      <c r="K5811" t="s">
        <v>8565</v>
      </c>
      <c r="L5811">
        <v>48</v>
      </c>
      <c r="M5811" t="s">
        <v>94</v>
      </c>
      <c r="N5811" t="s">
        <v>73</v>
      </c>
      <c r="O5811">
        <v>503</v>
      </c>
      <c r="P5811" t="s">
        <v>650</v>
      </c>
      <c r="Q5811">
        <v>400</v>
      </c>
      <c r="R5811" t="s">
        <v>143</v>
      </c>
      <c r="S5811" t="s">
        <v>84</v>
      </c>
      <c r="T5811" t="s">
        <v>85</v>
      </c>
      <c r="U5811">
        <v>626</v>
      </c>
      <c r="Y5811" t="s">
        <v>471</v>
      </c>
      <c r="AA5811">
        <v>33.740099999999998</v>
      </c>
      <c r="AB5811">
        <v>-118.27970000000001</v>
      </c>
      <c r="AC5811">
        <f t="shared" si="90"/>
        <v>0</v>
      </c>
    </row>
    <row r="5812" spans="1:29" x14ac:dyDescent="0.35">
      <c r="A5812">
        <v>200309693</v>
      </c>
      <c r="B5812" s="1">
        <v>43931</v>
      </c>
      <c r="C5812" s="1">
        <v>43930</v>
      </c>
      <c r="D5812">
        <v>1830</v>
      </c>
      <c r="E5812">
        <v>3</v>
      </c>
      <c r="F5812" t="s">
        <v>43</v>
      </c>
      <c r="G5812">
        <v>359</v>
      </c>
      <c r="H5812">
        <v>1</v>
      </c>
      <c r="I5812">
        <v>330</v>
      </c>
      <c r="J5812" t="s">
        <v>37</v>
      </c>
      <c r="K5812" t="s">
        <v>6980</v>
      </c>
      <c r="L5812">
        <v>28</v>
      </c>
      <c r="M5812" t="s">
        <v>94</v>
      </c>
      <c r="N5812" t="s">
        <v>95</v>
      </c>
      <c r="O5812">
        <v>108</v>
      </c>
      <c r="P5812" t="s">
        <v>105</v>
      </c>
      <c r="S5812" t="s">
        <v>40</v>
      </c>
      <c r="T5812" t="s">
        <v>41</v>
      </c>
      <c r="U5812">
        <v>330</v>
      </c>
      <c r="Y5812" t="s">
        <v>8566</v>
      </c>
      <c r="AA5812">
        <v>34.015799999999999</v>
      </c>
      <c r="AB5812">
        <v>-118.2816</v>
      </c>
      <c r="AC5812">
        <f t="shared" si="90"/>
        <v>0</v>
      </c>
    </row>
    <row r="5813" spans="1:29" x14ac:dyDescent="0.35">
      <c r="A5813">
        <v>200916571</v>
      </c>
      <c r="B5813" s="1">
        <v>44132</v>
      </c>
      <c r="C5813" s="1">
        <v>44127</v>
      </c>
      <c r="D5813">
        <v>1830</v>
      </c>
      <c r="E5813">
        <v>9</v>
      </c>
      <c r="F5813" t="s">
        <v>49</v>
      </c>
      <c r="G5813">
        <v>941</v>
      </c>
      <c r="H5813">
        <v>1</v>
      </c>
      <c r="I5813">
        <v>331</v>
      </c>
      <c r="J5813" t="s">
        <v>233</v>
      </c>
      <c r="K5813" t="s">
        <v>8567</v>
      </c>
      <c r="L5813">
        <v>47</v>
      </c>
      <c r="M5813" t="s">
        <v>94</v>
      </c>
      <c r="N5813" t="s">
        <v>95</v>
      </c>
      <c r="O5813">
        <v>101</v>
      </c>
      <c r="P5813" t="s">
        <v>32</v>
      </c>
      <c r="S5813" t="s">
        <v>40</v>
      </c>
      <c r="T5813" t="s">
        <v>41</v>
      </c>
      <c r="U5813">
        <v>331</v>
      </c>
      <c r="Y5813" t="s">
        <v>8568</v>
      </c>
      <c r="Z5813" t="s">
        <v>4880</v>
      </c>
      <c r="AA5813">
        <v>34.175699999999999</v>
      </c>
      <c r="AB5813">
        <v>-118.45740000000001</v>
      </c>
      <c r="AC5813">
        <f t="shared" si="90"/>
        <v>0</v>
      </c>
    </row>
    <row r="5814" spans="1:29" x14ac:dyDescent="0.35">
      <c r="A5814">
        <v>201220140</v>
      </c>
      <c r="B5814" s="1">
        <v>44079</v>
      </c>
      <c r="C5814" s="1">
        <v>44079</v>
      </c>
      <c r="D5814">
        <v>2015</v>
      </c>
      <c r="E5814">
        <v>12</v>
      </c>
      <c r="F5814" t="s">
        <v>68</v>
      </c>
      <c r="G5814">
        <v>1205</v>
      </c>
      <c r="H5814">
        <v>2</v>
      </c>
      <c r="I5814">
        <v>956</v>
      </c>
      <c r="J5814" t="s">
        <v>328</v>
      </c>
      <c r="K5814">
        <v>1822</v>
      </c>
      <c r="L5814">
        <v>21</v>
      </c>
      <c r="M5814" t="s">
        <v>30</v>
      </c>
      <c r="N5814" t="s">
        <v>95</v>
      </c>
      <c r="O5814">
        <v>501</v>
      </c>
      <c r="P5814" t="s">
        <v>164</v>
      </c>
      <c r="S5814" t="s">
        <v>40</v>
      </c>
      <c r="T5814" t="s">
        <v>41</v>
      </c>
      <c r="U5814">
        <v>956</v>
      </c>
      <c r="Y5814" t="s">
        <v>8569</v>
      </c>
      <c r="AA5814">
        <v>33.998699999999999</v>
      </c>
      <c r="AB5814">
        <v>-118.298</v>
      </c>
      <c r="AC5814">
        <f t="shared" si="90"/>
        <v>0</v>
      </c>
    </row>
    <row r="5815" spans="1:29" x14ac:dyDescent="0.35">
      <c r="A5815">
        <v>200312623</v>
      </c>
      <c r="B5815" s="1">
        <v>43995</v>
      </c>
      <c r="C5815" s="1">
        <v>43994</v>
      </c>
      <c r="D5815">
        <v>1830</v>
      </c>
      <c r="E5815">
        <v>3</v>
      </c>
      <c r="F5815" t="s">
        <v>43</v>
      </c>
      <c r="G5815">
        <v>325</v>
      </c>
      <c r="H5815">
        <v>2</v>
      </c>
      <c r="I5815">
        <v>740</v>
      </c>
      <c r="J5815" t="s">
        <v>224</v>
      </c>
      <c r="K5815" t="s">
        <v>8570</v>
      </c>
      <c r="L5815">
        <v>20</v>
      </c>
      <c r="M5815" t="s">
        <v>94</v>
      </c>
      <c r="N5815" t="s">
        <v>73</v>
      </c>
      <c r="O5815">
        <v>122</v>
      </c>
      <c r="P5815" t="s">
        <v>275</v>
      </c>
      <c r="S5815" t="s">
        <v>40</v>
      </c>
      <c r="T5815" t="s">
        <v>41</v>
      </c>
      <c r="U5815">
        <v>740</v>
      </c>
      <c r="Y5815" t="s">
        <v>8571</v>
      </c>
      <c r="AA5815">
        <v>34.0304</v>
      </c>
      <c r="AB5815">
        <v>-118.2903</v>
      </c>
      <c r="AC5815">
        <f t="shared" si="90"/>
        <v>0</v>
      </c>
    </row>
    <row r="5816" spans="1:29" x14ac:dyDescent="0.35">
      <c r="A5816">
        <v>200611241</v>
      </c>
      <c r="B5816" s="1">
        <v>43991</v>
      </c>
      <c r="C5816" s="1">
        <v>43991</v>
      </c>
      <c r="D5816">
        <v>855</v>
      </c>
      <c r="E5816">
        <v>6</v>
      </c>
      <c r="F5816" t="s">
        <v>91</v>
      </c>
      <c r="G5816">
        <v>646</v>
      </c>
      <c r="H5816">
        <v>1</v>
      </c>
      <c r="I5816">
        <v>331</v>
      </c>
      <c r="J5816" t="s">
        <v>233</v>
      </c>
      <c r="K5816" t="s">
        <v>6551</v>
      </c>
      <c r="L5816">
        <v>37</v>
      </c>
      <c r="M5816" t="s">
        <v>30</v>
      </c>
      <c r="N5816" t="s">
        <v>31</v>
      </c>
      <c r="O5816">
        <v>108</v>
      </c>
      <c r="P5816" t="s">
        <v>105</v>
      </c>
      <c r="S5816" t="s">
        <v>40</v>
      </c>
      <c r="T5816" t="s">
        <v>41</v>
      </c>
      <c r="U5816">
        <v>331</v>
      </c>
      <c r="Y5816" t="s">
        <v>7284</v>
      </c>
      <c r="AA5816">
        <v>34.0944</v>
      </c>
      <c r="AB5816">
        <v>-118.3386</v>
      </c>
      <c r="AC5816">
        <f t="shared" si="90"/>
        <v>0</v>
      </c>
    </row>
    <row r="5817" spans="1:29" x14ac:dyDescent="0.35">
      <c r="A5817">
        <v>200709431</v>
      </c>
      <c r="B5817" s="1">
        <v>43970</v>
      </c>
      <c r="C5817" s="1">
        <v>43970</v>
      </c>
      <c r="D5817">
        <v>900</v>
      </c>
      <c r="E5817">
        <v>7</v>
      </c>
      <c r="F5817" t="s">
        <v>28</v>
      </c>
      <c r="G5817">
        <v>711</v>
      </c>
      <c r="H5817">
        <v>2</v>
      </c>
      <c r="I5817">
        <v>888</v>
      </c>
      <c r="J5817" t="s">
        <v>250</v>
      </c>
      <c r="K5817" t="s">
        <v>2268</v>
      </c>
      <c r="L5817">
        <v>38</v>
      </c>
      <c r="M5817" t="s">
        <v>94</v>
      </c>
      <c r="N5817" t="s">
        <v>73</v>
      </c>
      <c r="O5817">
        <v>502</v>
      </c>
      <c r="P5817" t="s">
        <v>47</v>
      </c>
      <c r="S5817" t="s">
        <v>40</v>
      </c>
      <c r="T5817" t="s">
        <v>41</v>
      </c>
      <c r="U5817">
        <v>888</v>
      </c>
      <c r="Y5817" t="s">
        <v>8572</v>
      </c>
      <c r="AA5817">
        <v>34.078200000000002</v>
      </c>
      <c r="AB5817">
        <v>-118.3626</v>
      </c>
      <c r="AC5817">
        <f t="shared" si="90"/>
        <v>0</v>
      </c>
    </row>
    <row r="5818" spans="1:29" x14ac:dyDescent="0.35">
      <c r="A5818">
        <v>200214470</v>
      </c>
      <c r="B5818" s="1">
        <v>44075</v>
      </c>
      <c r="C5818" s="1">
        <v>44075</v>
      </c>
      <c r="D5818">
        <v>500</v>
      </c>
      <c r="E5818">
        <v>2</v>
      </c>
      <c r="F5818" t="s">
        <v>56</v>
      </c>
      <c r="G5818">
        <v>218</v>
      </c>
      <c r="H5818">
        <v>1</v>
      </c>
      <c r="I5818">
        <v>510</v>
      </c>
      <c r="J5818" t="s">
        <v>29</v>
      </c>
      <c r="L5818">
        <v>0</v>
      </c>
      <c r="O5818">
        <v>101</v>
      </c>
      <c r="P5818" t="s">
        <v>32</v>
      </c>
      <c r="S5818" t="s">
        <v>33</v>
      </c>
      <c r="T5818" t="s">
        <v>34</v>
      </c>
      <c r="U5818">
        <v>510</v>
      </c>
      <c r="Y5818" t="s">
        <v>8573</v>
      </c>
      <c r="AA5818">
        <v>34.077199999999998</v>
      </c>
      <c r="AB5818">
        <v>-118.2585</v>
      </c>
      <c r="AC5818">
        <f t="shared" si="90"/>
        <v>1</v>
      </c>
    </row>
    <row r="5819" spans="1:29" x14ac:dyDescent="0.35">
      <c r="A5819">
        <v>200913782</v>
      </c>
      <c r="B5819" s="1">
        <v>44064</v>
      </c>
      <c r="C5819" s="1">
        <v>44063</v>
      </c>
      <c r="D5819">
        <v>503</v>
      </c>
      <c r="E5819">
        <v>9</v>
      </c>
      <c r="F5819" t="s">
        <v>49</v>
      </c>
      <c r="G5819">
        <v>923</v>
      </c>
      <c r="H5819">
        <v>2</v>
      </c>
      <c r="I5819">
        <v>740</v>
      </c>
      <c r="J5819" t="s">
        <v>224</v>
      </c>
      <c r="K5819">
        <v>329</v>
      </c>
      <c r="L5819">
        <v>25</v>
      </c>
      <c r="M5819" t="s">
        <v>30</v>
      </c>
      <c r="N5819" t="s">
        <v>95</v>
      </c>
      <c r="O5819">
        <v>501</v>
      </c>
      <c r="P5819" t="s">
        <v>164</v>
      </c>
      <c r="Q5819">
        <v>500</v>
      </c>
      <c r="R5819" t="s">
        <v>184</v>
      </c>
      <c r="S5819" t="s">
        <v>33</v>
      </c>
      <c r="T5819" t="s">
        <v>34</v>
      </c>
      <c r="U5819">
        <v>740</v>
      </c>
      <c r="Y5819" t="s">
        <v>455</v>
      </c>
      <c r="AA5819">
        <v>34.1907</v>
      </c>
      <c r="AB5819">
        <v>-118.4509</v>
      </c>
      <c r="AC5819">
        <f t="shared" si="90"/>
        <v>1</v>
      </c>
    </row>
    <row r="5820" spans="1:29" x14ac:dyDescent="0.35">
      <c r="A5820">
        <v>200909135</v>
      </c>
      <c r="B5820" s="1">
        <v>43951</v>
      </c>
      <c r="C5820" s="1">
        <v>43951</v>
      </c>
      <c r="D5820">
        <v>500</v>
      </c>
      <c r="E5820">
        <v>9</v>
      </c>
      <c r="F5820" t="s">
        <v>49</v>
      </c>
      <c r="G5820">
        <v>989</v>
      </c>
      <c r="H5820">
        <v>1</v>
      </c>
      <c r="I5820">
        <v>440</v>
      </c>
      <c r="J5820" t="s">
        <v>213</v>
      </c>
      <c r="K5820">
        <v>344</v>
      </c>
      <c r="L5820">
        <v>60</v>
      </c>
      <c r="M5820" t="s">
        <v>30</v>
      </c>
      <c r="N5820" t="s">
        <v>31</v>
      </c>
      <c r="O5820">
        <v>210</v>
      </c>
      <c r="P5820" t="s">
        <v>183</v>
      </c>
      <c r="S5820" t="s">
        <v>40</v>
      </c>
      <c r="T5820" t="s">
        <v>41</v>
      </c>
      <c r="U5820">
        <v>440</v>
      </c>
      <c r="Y5820" t="s">
        <v>8574</v>
      </c>
      <c r="AA5820">
        <v>34.148000000000003</v>
      </c>
      <c r="AB5820">
        <v>-118.4312</v>
      </c>
      <c r="AC5820">
        <f t="shared" si="90"/>
        <v>0</v>
      </c>
    </row>
    <row r="5821" spans="1:29" x14ac:dyDescent="0.35">
      <c r="A5821">
        <v>200116485</v>
      </c>
      <c r="B5821" s="1">
        <v>44059</v>
      </c>
      <c r="C5821" s="1">
        <v>44059</v>
      </c>
      <c r="D5821">
        <v>1225</v>
      </c>
      <c r="E5821">
        <v>1</v>
      </c>
      <c r="F5821" t="s">
        <v>36</v>
      </c>
      <c r="G5821">
        <v>159</v>
      </c>
      <c r="H5821">
        <v>1</v>
      </c>
      <c r="I5821">
        <v>330</v>
      </c>
      <c r="J5821" t="s">
        <v>37</v>
      </c>
      <c r="K5821" t="s">
        <v>8575</v>
      </c>
      <c r="L5821">
        <v>19</v>
      </c>
      <c r="M5821" t="s">
        <v>94</v>
      </c>
      <c r="N5821" t="s">
        <v>95</v>
      </c>
      <c r="O5821">
        <v>101</v>
      </c>
      <c r="P5821" t="s">
        <v>32</v>
      </c>
      <c r="S5821" t="s">
        <v>40</v>
      </c>
      <c r="T5821" t="s">
        <v>41</v>
      </c>
      <c r="U5821">
        <v>330</v>
      </c>
      <c r="Y5821" t="s">
        <v>8576</v>
      </c>
      <c r="Z5821" t="s">
        <v>677</v>
      </c>
      <c r="AA5821">
        <v>34.043500000000002</v>
      </c>
      <c r="AB5821">
        <v>-118.2366</v>
      </c>
      <c r="AC5821">
        <f t="shared" si="90"/>
        <v>0</v>
      </c>
    </row>
    <row r="5822" spans="1:29" x14ac:dyDescent="0.35">
      <c r="A5822">
        <v>200912749</v>
      </c>
      <c r="B5822" s="1">
        <v>44037</v>
      </c>
      <c r="C5822" s="1">
        <v>44036</v>
      </c>
      <c r="D5822">
        <v>1800</v>
      </c>
      <c r="E5822">
        <v>9</v>
      </c>
      <c r="F5822" t="s">
        <v>49</v>
      </c>
      <c r="G5822">
        <v>901</v>
      </c>
      <c r="H5822">
        <v>1</v>
      </c>
      <c r="I5822">
        <v>330</v>
      </c>
      <c r="J5822" t="s">
        <v>37</v>
      </c>
      <c r="K5822" t="s">
        <v>2947</v>
      </c>
      <c r="L5822">
        <v>32</v>
      </c>
      <c r="M5822" t="s">
        <v>30</v>
      </c>
      <c r="N5822" t="s">
        <v>95</v>
      </c>
      <c r="O5822">
        <v>101</v>
      </c>
      <c r="P5822" t="s">
        <v>32</v>
      </c>
      <c r="S5822" t="s">
        <v>40</v>
      </c>
      <c r="T5822" t="s">
        <v>41</v>
      </c>
      <c r="U5822">
        <v>330</v>
      </c>
      <c r="Y5822" t="s">
        <v>8577</v>
      </c>
      <c r="Z5822" t="s">
        <v>8578</v>
      </c>
      <c r="AA5822">
        <v>34.208500000000001</v>
      </c>
      <c r="AB5822">
        <v>-118.46980000000001</v>
      </c>
      <c r="AC5822">
        <f t="shared" si="90"/>
        <v>0</v>
      </c>
    </row>
    <row r="5823" spans="1:29" x14ac:dyDescent="0.35">
      <c r="A5823">
        <v>200214365</v>
      </c>
      <c r="B5823" s="1">
        <v>44072</v>
      </c>
      <c r="C5823" s="1">
        <v>44072</v>
      </c>
      <c r="D5823">
        <v>1015</v>
      </c>
      <c r="E5823">
        <v>2</v>
      </c>
      <c r="F5823" t="s">
        <v>56</v>
      </c>
      <c r="G5823">
        <v>269</v>
      </c>
      <c r="H5823">
        <v>1</v>
      </c>
      <c r="I5823">
        <v>310</v>
      </c>
      <c r="J5823" t="s">
        <v>71</v>
      </c>
      <c r="K5823" t="s">
        <v>8579</v>
      </c>
      <c r="L5823">
        <v>0</v>
      </c>
      <c r="M5823" t="s">
        <v>46</v>
      </c>
      <c r="N5823" t="s">
        <v>46</v>
      </c>
      <c r="O5823">
        <v>729</v>
      </c>
      <c r="P5823" t="s">
        <v>1361</v>
      </c>
      <c r="Q5823">
        <v>400</v>
      </c>
      <c r="R5823" t="s">
        <v>143</v>
      </c>
      <c r="S5823" t="s">
        <v>33</v>
      </c>
      <c r="T5823" t="s">
        <v>34</v>
      </c>
      <c r="U5823">
        <v>310</v>
      </c>
      <c r="Y5823" t="s">
        <v>8580</v>
      </c>
      <c r="AA5823">
        <v>34.051699999999997</v>
      </c>
      <c r="AB5823">
        <v>-118.2711</v>
      </c>
      <c r="AC5823">
        <f t="shared" si="90"/>
        <v>1</v>
      </c>
    </row>
    <row r="5824" spans="1:29" x14ac:dyDescent="0.35">
      <c r="A5824">
        <v>200616228</v>
      </c>
      <c r="B5824" s="1">
        <v>44107</v>
      </c>
      <c r="C5824" s="1">
        <v>44107</v>
      </c>
      <c r="D5824">
        <v>100</v>
      </c>
      <c r="E5824">
        <v>6</v>
      </c>
      <c r="F5824" t="s">
        <v>91</v>
      </c>
      <c r="G5824">
        <v>636</v>
      </c>
      <c r="H5824">
        <v>1</v>
      </c>
      <c r="I5824">
        <v>510</v>
      </c>
      <c r="J5824" t="s">
        <v>29</v>
      </c>
      <c r="L5824">
        <v>0</v>
      </c>
      <c r="O5824">
        <v>101</v>
      </c>
      <c r="P5824" t="s">
        <v>32</v>
      </c>
      <c r="S5824" t="s">
        <v>40</v>
      </c>
      <c r="T5824" t="s">
        <v>41</v>
      </c>
      <c r="U5824">
        <v>510</v>
      </c>
      <c r="Y5824" t="s">
        <v>7216</v>
      </c>
      <c r="AA5824">
        <v>34.103900000000003</v>
      </c>
      <c r="AB5824">
        <v>-118.3318</v>
      </c>
      <c r="AC5824">
        <f t="shared" si="90"/>
        <v>0</v>
      </c>
    </row>
    <row r="5825" spans="1:29" x14ac:dyDescent="0.35">
      <c r="A5825">
        <v>200112838</v>
      </c>
      <c r="B5825" s="1">
        <v>43986</v>
      </c>
      <c r="C5825" s="1">
        <v>43984</v>
      </c>
      <c r="D5825">
        <v>2140</v>
      </c>
      <c r="E5825">
        <v>1</v>
      </c>
      <c r="F5825" t="s">
        <v>36</v>
      </c>
      <c r="G5825">
        <v>152</v>
      </c>
      <c r="H5825">
        <v>1</v>
      </c>
      <c r="I5825">
        <v>231</v>
      </c>
      <c r="J5825" t="s">
        <v>1001</v>
      </c>
      <c r="K5825" t="s">
        <v>8581</v>
      </c>
      <c r="L5825">
        <v>46</v>
      </c>
      <c r="M5825" t="s">
        <v>30</v>
      </c>
      <c r="N5825" t="s">
        <v>95</v>
      </c>
      <c r="O5825">
        <v>101</v>
      </c>
      <c r="P5825" t="s">
        <v>32</v>
      </c>
      <c r="Q5825">
        <v>307</v>
      </c>
      <c r="R5825" t="s">
        <v>2276</v>
      </c>
      <c r="S5825" t="s">
        <v>40</v>
      </c>
      <c r="T5825" t="s">
        <v>41</v>
      </c>
      <c r="U5825">
        <v>231</v>
      </c>
      <c r="Y5825" t="s">
        <v>263</v>
      </c>
      <c r="Z5825" t="s">
        <v>802</v>
      </c>
      <c r="AA5825">
        <v>34.048699999999997</v>
      </c>
      <c r="AB5825">
        <v>-118.25879999999999</v>
      </c>
      <c r="AC5825">
        <f t="shared" si="90"/>
        <v>0</v>
      </c>
    </row>
    <row r="5826" spans="1:29" x14ac:dyDescent="0.35">
      <c r="A5826">
        <v>200313974</v>
      </c>
      <c r="B5826" s="1">
        <v>44022</v>
      </c>
      <c r="C5826" s="1">
        <v>44021</v>
      </c>
      <c r="D5826">
        <v>2000</v>
      </c>
      <c r="E5826">
        <v>3</v>
      </c>
      <c r="F5826" t="s">
        <v>43</v>
      </c>
      <c r="G5826">
        <v>327</v>
      </c>
      <c r="H5826">
        <v>1</v>
      </c>
      <c r="I5826">
        <v>330</v>
      </c>
      <c r="J5826" t="s">
        <v>37</v>
      </c>
      <c r="K5826" t="s">
        <v>8582</v>
      </c>
      <c r="L5826">
        <v>59</v>
      </c>
      <c r="M5826" t="s">
        <v>30</v>
      </c>
      <c r="N5826" t="s">
        <v>163</v>
      </c>
      <c r="O5826">
        <v>101</v>
      </c>
      <c r="P5826" t="s">
        <v>32</v>
      </c>
      <c r="S5826" t="s">
        <v>40</v>
      </c>
      <c r="T5826" t="s">
        <v>41</v>
      </c>
      <c r="U5826">
        <v>330</v>
      </c>
      <c r="Y5826" t="s">
        <v>856</v>
      </c>
      <c r="Z5826" t="s">
        <v>8583</v>
      </c>
      <c r="AA5826">
        <v>34.029400000000003</v>
      </c>
      <c r="AB5826">
        <v>-118.28740000000001</v>
      </c>
      <c r="AC5826">
        <f t="shared" si="90"/>
        <v>0</v>
      </c>
    </row>
    <row r="5827" spans="1:29" x14ac:dyDescent="0.35">
      <c r="A5827">
        <v>201225773</v>
      </c>
      <c r="B5827" s="1">
        <v>44170</v>
      </c>
      <c r="C5827" s="1">
        <v>44119</v>
      </c>
      <c r="D5827">
        <v>1200</v>
      </c>
      <c r="E5827">
        <v>12</v>
      </c>
      <c r="F5827" t="s">
        <v>68</v>
      </c>
      <c r="G5827">
        <v>1273</v>
      </c>
      <c r="H5827">
        <v>1</v>
      </c>
      <c r="I5827">
        <v>310</v>
      </c>
      <c r="J5827" t="s">
        <v>71</v>
      </c>
      <c r="K5827" t="s">
        <v>8584</v>
      </c>
      <c r="L5827">
        <v>74</v>
      </c>
      <c r="M5827" t="s">
        <v>94</v>
      </c>
      <c r="N5827" t="s">
        <v>163</v>
      </c>
      <c r="O5827">
        <v>501</v>
      </c>
      <c r="P5827" t="s">
        <v>164</v>
      </c>
      <c r="S5827" t="s">
        <v>40</v>
      </c>
      <c r="T5827" t="s">
        <v>41</v>
      </c>
      <c r="U5827">
        <v>310</v>
      </c>
      <c r="Y5827" t="s">
        <v>8585</v>
      </c>
      <c r="AA5827">
        <v>33.956299999999999</v>
      </c>
      <c r="AB5827">
        <v>-118.3069</v>
      </c>
      <c r="AC5827">
        <f t="shared" ref="AC5827:AC5890" si="91">IF(OR((S:S)="CC", S:S="AA",S:S="JA"), 1, 0)</f>
        <v>0</v>
      </c>
    </row>
    <row r="5828" spans="1:29" x14ac:dyDescent="0.35">
      <c r="A5828">
        <v>200911819</v>
      </c>
      <c r="B5828" s="1">
        <v>44013</v>
      </c>
      <c r="C5828" s="1">
        <v>44013</v>
      </c>
      <c r="D5828">
        <v>1100</v>
      </c>
      <c r="E5828">
        <v>9</v>
      </c>
      <c r="F5828" t="s">
        <v>49</v>
      </c>
      <c r="G5828">
        <v>926</v>
      </c>
      <c r="H5828">
        <v>1</v>
      </c>
      <c r="I5828">
        <v>320</v>
      </c>
      <c r="J5828" t="s">
        <v>435</v>
      </c>
      <c r="K5828">
        <v>2301</v>
      </c>
      <c r="L5828">
        <v>27</v>
      </c>
      <c r="M5828" t="s">
        <v>30</v>
      </c>
      <c r="N5828" t="s">
        <v>73</v>
      </c>
      <c r="O5828">
        <v>501</v>
      </c>
      <c r="P5828" t="s">
        <v>164</v>
      </c>
      <c r="S5828" t="s">
        <v>40</v>
      </c>
      <c r="T5828" t="s">
        <v>41</v>
      </c>
      <c r="U5828">
        <v>320</v>
      </c>
      <c r="Y5828" t="s">
        <v>8586</v>
      </c>
      <c r="AA5828">
        <v>34.193899999999999</v>
      </c>
      <c r="AB5828">
        <v>-118.434</v>
      </c>
      <c r="AC5828">
        <f t="shared" si="91"/>
        <v>0</v>
      </c>
    </row>
    <row r="5829" spans="1:29" x14ac:dyDescent="0.35">
      <c r="A5829">
        <v>200800720</v>
      </c>
      <c r="B5829" s="1">
        <v>44018</v>
      </c>
      <c r="C5829" s="1">
        <v>44018</v>
      </c>
      <c r="D5829">
        <v>750</v>
      </c>
      <c r="E5829">
        <v>8</v>
      </c>
      <c r="F5829" t="s">
        <v>109</v>
      </c>
      <c r="G5829">
        <v>853</v>
      </c>
      <c r="H5829">
        <v>1</v>
      </c>
      <c r="I5829">
        <v>310</v>
      </c>
      <c r="J5829" t="s">
        <v>71</v>
      </c>
      <c r="K5829" t="s">
        <v>8587</v>
      </c>
      <c r="L5829">
        <v>40</v>
      </c>
      <c r="M5829" t="s">
        <v>94</v>
      </c>
      <c r="N5829" t="s">
        <v>73</v>
      </c>
      <c r="O5829">
        <v>502</v>
      </c>
      <c r="P5829" t="s">
        <v>47</v>
      </c>
      <c r="S5829" t="s">
        <v>33</v>
      </c>
      <c r="T5829" t="s">
        <v>34</v>
      </c>
      <c r="U5829">
        <v>310</v>
      </c>
      <c r="V5829">
        <v>998</v>
      </c>
      <c r="Y5829" t="s">
        <v>8588</v>
      </c>
      <c r="AA5829">
        <v>34.046399999999998</v>
      </c>
      <c r="AB5829">
        <v>-118.4534</v>
      </c>
      <c r="AC5829">
        <f t="shared" si="91"/>
        <v>1</v>
      </c>
    </row>
    <row r="5830" spans="1:29" x14ac:dyDescent="0.35">
      <c r="A5830">
        <v>200108057</v>
      </c>
      <c r="B5830" s="1">
        <v>43889</v>
      </c>
      <c r="C5830" s="1">
        <v>43888</v>
      </c>
      <c r="D5830">
        <v>1400</v>
      </c>
      <c r="E5830">
        <v>1</v>
      </c>
      <c r="F5830" t="s">
        <v>36</v>
      </c>
      <c r="G5830">
        <v>162</v>
      </c>
      <c r="H5830">
        <v>1</v>
      </c>
      <c r="I5830">
        <v>420</v>
      </c>
      <c r="J5830" t="s">
        <v>352</v>
      </c>
      <c r="K5830">
        <v>344</v>
      </c>
      <c r="L5830">
        <v>25</v>
      </c>
      <c r="M5830" t="s">
        <v>94</v>
      </c>
      <c r="N5830" t="s">
        <v>31</v>
      </c>
      <c r="O5830">
        <v>123</v>
      </c>
      <c r="P5830" t="s">
        <v>290</v>
      </c>
      <c r="S5830" t="s">
        <v>40</v>
      </c>
      <c r="T5830" t="s">
        <v>41</v>
      </c>
      <c r="U5830">
        <v>420</v>
      </c>
      <c r="Y5830" t="s">
        <v>8204</v>
      </c>
      <c r="AA5830">
        <v>34.046599999999998</v>
      </c>
      <c r="AB5830">
        <v>-118.259</v>
      </c>
      <c r="AC5830">
        <f t="shared" si="91"/>
        <v>0</v>
      </c>
    </row>
    <row r="5831" spans="1:29" x14ac:dyDescent="0.35">
      <c r="A5831">
        <v>201112729</v>
      </c>
      <c r="B5831" s="1">
        <v>44064</v>
      </c>
      <c r="C5831" s="1">
        <v>44064</v>
      </c>
      <c r="D5831">
        <v>2305</v>
      </c>
      <c r="E5831">
        <v>11</v>
      </c>
      <c r="F5831" t="s">
        <v>64</v>
      </c>
      <c r="G5831">
        <v>1151</v>
      </c>
      <c r="H5831">
        <v>2</v>
      </c>
      <c r="I5831">
        <v>745</v>
      </c>
      <c r="J5831" t="s">
        <v>139</v>
      </c>
      <c r="K5831" t="s">
        <v>8589</v>
      </c>
      <c r="L5831">
        <v>54</v>
      </c>
      <c r="M5831" t="s">
        <v>94</v>
      </c>
      <c r="N5831" t="s">
        <v>163</v>
      </c>
      <c r="O5831">
        <v>102</v>
      </c>
      <c r="P5831" t="s">
        <v>186</v>
      </c>
      <c r="S5831" t="s">
        <v>40</v>
      </c>
      <c r="T5831" t="s">
        <v>41</v>
      </c>
      <c r="U5831">
        <v>745</v>
      </c>
      <c r="Y5831" t="s">
        <v>89</v>
      </c>
      <c r="Z5831" t="s">
        <v>66</v>
      </c>
      <c r="AA5831">
        <v>34.0961</v>
      </c>
      <c r="AB5831">
        <v>-118.29179999999999</v>
      </c>
      <c r="AC5831">
        <f t="shared" si="91"/>
        <v>0</v>
      </c>
    </row>
    <row r="5832" spans="1:29" x14ac:dyDescent="0.35">
      <c r="A5832">
        <v>200317589</v>
      </c>
      <c r="B5832" s="1">
        <v>44092</v>
      </c>
      <c r="C5832" s="1">
        <v>44092</v>
      </c>
      <c r="D5832">
        <v>1020</v>
      </c>
      <c r="E5832">
        <v>3</v>
      </c>
      <c r="F5832" t="s">
        <v>43</v>
      </c>
      <c r="G5832">
        <v>356</v>
      </c>
      <c r="H5832">
        <v>1</v>
      </c>
      <c r="I5832">
        <v>440</v>
      </c>
      <c r="J5832" t="s">
        <v>213</v>
      </c>
      <c r="K5832" t="s">
        <v>8590</v>
      </c>
      <c r="L5832">
        <v>29</v>
      </c>
      <c r="M5832" t="s">
        <v>94</v>
      </c>
      <c r="N5832" t="s">
        <v>95</v>
      </c>
      <c r="O5832">
        <v>501</v>
      </c>
      <c r="P5832" t="s">
        <v>164</v>
      </c>
      <c r="S5832" t="s">
        <v>84</v>
      </c>
      <c r="T5832" t="s">
        <v>85</v>
      </c>
      <c r="U5832">
        <v>440</v>
      </c>
      <c r="Y5832" t="s">
        <v>1555</v>
      </c>
      <c r="AA5832">
        <v>34.0246</v>
      </c>
      <c r="AB5832">
        <v>-118.3032</v>
      </c>
      <c r="AC5832">
        <f t="shared" si="91"/>
        <v>0</v>
      </c>
    </row>
    <row r="5833" spans="1:29" x14ac:dyDescent="0.35">
      <c r="A5833">
        <v>201223759</v>
      </c>
      <c r="B5833" s="1">
        <v>44137</v>
      </c>
      <c r="C5833" s="1">
        <v>44137</v>
      </c>
      <c r="D5833">
        <v>200</v>
      </c>
      <c r="E5833">
        <v>12</v>
      </c>
      <c r="F5833" t="s">
        <v>68</v>
      </c>
      <c r="G5833">
        <v>1257</v>
      </c>
      <c r="H5833">
        <v>1</v>
      </c>
      <c r="I5833">
        <v>510</v>
      </c>
      <c r="J5833" t="s">
        <v>29</v>
      </c>
      <c r="L5833">
        <v>0</v>
      </c>
      <c r="O5833">
        <v>104</v>
      </c>
      <c r="P5833" t="s">
        <v>201</v>
      </c>
      <c r="S5833" t="s">
        <v>40</v>
      </c>
      <c r="T5833" t="s">
        <v>41</v>
      </c>
      <c r="U5833">
        <v>510</v>
      </c>
      <c r="Y5833" t="s">
        <v>8591</v>
      </c>
      <c r="AA5833">
        <v>33.968299999999999</v>
      </c>
      <c r="AB5833">
        <v>-118.2871</v>
      </c>
      <c r="AC5833">
        <f t="shared" si="91"/>
        <v>0</v>
      </c>
    </row>
    <row r="5834" spans="1:29" x14ac:dyDescent="0.35">
      <c r="A5834">
        <v>201108838</v>
      </c>
      <c r="B5834" s="1">
        <v>43950</v>
      </c>
      <c r="C5834" s="1">
        <v>43876</v>
      </c>
      <c r="D5834">
        <v>1500</v>
      </c>
      <c r="E5834">
        <v>11</v>
      </c>
      <c r="F5834" t="s">
        <v>64</v>
      </c>
      <c r="G5834">
        <v>1119</v>
      </c>
      <c r="H5834">
        <v>1</v>
      </c>
      <c r="I5834">
        <v>761</v>
      </c>
      <c r="J5834" t="s">
        <v>403</v>
      </c>
      <c r="K5834" t="s">
        <v>8592</v>
      </c>
      <c r="L5834">
        <v>55</v>
      </c>
      <c r="M5834" t="s">
        <v>30</v>
      </c>
      <c r="N5834" t="s">
        <v>95</v>
      </c>
      <c r="O5834">
        <v>501</v>
      </c>
      <c r="P5834" t="s">
        <v>164</v>
      </c>
      <c r="Q5834">
        <v>200</v>
      </c>
      <c r="R5834" t="s">
        <v>663</v>
      </c>
      <c r="S5834" t="s">
        <v>40</v>
      </c>
      <c r="T5834" t="s">
        <v>41</v>
      </c>
      <c r="U5834">
        <v>761</v>
      </c>
      <c r="Y5834" t="s">
        <v>8593</v>
      </c>
      <c r="AA5834">
        <v>34.132800000000003</v>
      </c>
      <c r="AB5834">
        <v>-118.1981</v>
      </c>
      <c r="AC5834">
        <f t="shared" si="91"/>
        <v>0</v>
      </c>
    </row>
    <row r="5835" spans="1:29" x14ac:dyDescent="0.35">
      <c r="A5835">
        <v>201012036</v>
      </c>
      <c r="B5835" s="1">
        <v>44057</v>
      </c>
      <c r="C5835" s="1">
        <v>44054</v>
      </c>
      <c r="D5835">
        <v>1215</v>
      </c>
      <c r="E5835">
        <v>10</v>
      </c>
      <c r="F5835" t="s">
        <v>103</v>
      </c>
      <c r="G5835">
        <v>1065</v>
      </c>
      <c r="H5835">
        <v>2</v>
      </c>
      <c r="I5835">
        <v>354</v>
      </c>
      <c r="J5835" t="s">
        <v>167</v>
      </c>
      <c r="K5835" t="s">
        <v>982</v>
      </c>
      <c r="L5835">
        <v>68</v>
      </c>
      <c r="M5835" t="s">
        <v>94</v>
      </c>
      <c r="N5835" t="s">
        <v>73</v>
      </c>
      <c r="O5835">
        <v>501</v>
      </c>
      <c r="P5835" t="s">
        <v>164</v>
      </c>
      <c r="S5835" t="s">
        <v>40</v>
      </c>
      <c r="T5835" t="s">
        <v>41</v>
      </c>
      <c r="U5835">
        <v>354</v>
      </c>
      <c r="Y5835" t="s">
        <v>8594</v>
      </c>
      <c r="AA5835">
        <v>34.168599999999998</v>
      </c>
      <c r="AB5835">
        <v>-118.52030000000001</v>
      </c>
      <c r="AC5835">
        <f t="shared" si="91"/>
        <v>0</v>
      </c>
    </row>
    <row r="5836" spans="1:29" x14ac:dyDescent="0.35">
      <c r="A5836">
        <v>201108509</v>
      </c>
      <c r="B5836" s="1">
        <v>43940</v>
      </c>
      <c r="C5836" s="1">
        <v>43939</v>
      </c>
      <c r="D5836">
        <v>1600</v>
      </c>
      <c r="E5836">
        <v>11</v>
      </c>
      <c r="F5836" t="s">
        <v>64</v>
      </c>
      <c r="G5836">
        <v>1172</v>
      </c>
      <c r="H5836">
        <v>1</v>
      </c>
      <c r="I5836">
        <v>510</v>
      </c>
      <c r="J5836" t="s">
        <v>29</v>
      </c>
      <c r="L5836">
        <v>0</v>
      </c>
      <c r="O5836">
        <v>101</v>
      </c>
      <c r="P5836" t="s">
        <v>32</v>
      </c>
      <c r="S5836" t="s">
        <v>40</v>
      </c>
      <c r="T5836" t="s">
        <v>41</v>
      </c>
      <c r="U5836">
        <v>510</v>
      </c>
      <c r="Y5836" t="s">
        <v>8595</v>
      </c>
      <c r="AA5836">
        <v>34.084000000000003</v>
      </c>
      <c r="AB5836">
        <v>-118.2611</v>
      </c>
      <c r="AC5836">
        <f t="shared" si="91"/>
        <v>0</v>
      </c>
    </row>
    <row r="5837" spans="1:29" x14ac:dyDescent="0.35">
      <c r="A5837">
        <v>201215739</v>
      </c>
      <c r="B5837" s="1">
        <v>44013</v>
      </c>
      <c r="C5837" s="1">
        <v>44013</v>
      </c>
      <c r="D5837">
        <v>1710</v>
      </c>
      <c r="E5837">
        <v>12</v>
      </c>
      <c r="F5837" t="s">
        <v>68</v>
      </c>
      <c r="G5837">
        <v>1249</v>
      </c>
      <c r="H5837">
        <v>2</v>
      </c>
      <c r="I5837">
        <v>625</v>
      </c>
      <c r="J5837" t="s">
        <v>628</v>
      </c>
      <c r="K5837" t="s">
        <v>8596</v>
      </c>
      <c r="L5837">
        <v>31</v>
      </c>
      <c r="M5837" t="s">
        <v>30</v>
      </c>
      <c r="N5837" t="s">
        <v>95</v>
      </c>
      <c r="O5837">
        <v>101</v>
      </c>
      <c r="P5837" t="s">
        <v>32</v>
      </c>
      <c r="Q5837">
        <v>500</v>
      </c>
      <c r="R5837" t="s">
        <v>184</v>
      </c>
      <c r="S5837" t="s">
        <v>40</v>
      </c>
      <c r="T5837" t="s">
        <v>41</v>
      </c>
      <c r="U5837">
        <v>625</v>
      </c>
      <c r="Y5837" t="s">
        <v>7971</v>
      </c>
      <c r="Z5837" t="s">
        <v>8597</v>
      </c>
      <c r="AA5837">
        <v>33.976100000000002</v>
      </c>
      <c r="AB5837">
        <v>-118.28270000000001</v>
      </c>
      <c r="AC5837">
        <f t="shared" si="91"/>
        <v>0</v>
      </c>
    </row>
    <row r="5838" spans="1:29" x14ac:dyDescent="0.35">
      <c r="A5838">
        <v>200619402</v>
      </c>
      <c r="B5838" s="1">
        <v>44183</v>
      </c>
      <c r="C5838" s="1">
        <v>44183</v>
      </c>
      <c r="D5838">
        <v>1935</v>
      </c>
      <c r="E5838">
        <v>6</v>
      </c>
      <c r="F5838" t="s">
        <v>91</v>
      </c>
      <c r="G5838">
        <v>647</v>
      </c>
      <c r="H5838">
        <v>1</v>
      </c>
      <c r="I5838">
        <v>480</v>
      </c>
      <c r="J5838" t="s">
        <v>44</v>
      </c>
      <c r="K5838" t="s">
        <v>1759</v>
      </c>
      <c r="L5838">
        <v>32</v>
      </c>
      <c r="M5838" t="s">
        <v>30</v>
      </c>
      <c r="N5838" t="s">
        <v>163</v>
      </c>
      <c r="O5838">
        <v>102</v>
      </c>
      <c r="P5838" t="s">
        <v>186</v>
      </c>
      <c r="S5838" t="s">
        <v>40</v>
      </c>
      <c r="T5838" t="s">
        <v>41</v>
      </c>
      <c r="U5838">
        <v>480</v>
      </c>
      <c r="Y5838" t="s">
        <v>96</v>
      </c>
      <c r="Z5838" t="s">
        <v>8598</v>
      </c>
      <c r="AA5838">
        <v>34.099800000000002</v>
      </c>
      <c r="AB5838">
        <v>-118.3211</v>
      </c>
      <c r="AC5838">
        <f t="shared" si="91"/>
        <v>0</v>
      </c>
    </row>
    <row r="5839" spans="1:29" x14ac:dyDescent="0.35">
      <c r="A5839">
        <v>201205380</v>
      </c>
      <c r="B5839" s="1">
        <v>43851</v>
      </c>
      <c r="C5839" s="1">
        <v>43851</v>
      </c>
      <c r="D5839">
        <v>751</v>
      </c>
      <c r="E5839">
        <v>12</v>
      </c>
      <c r="F5839" t="s">
        <v>68</v>
      </c>
      <c r="G5839">
        <v>1255</v>
      </c>
      <c r="H5839">
        <v>1</v>
      </c>
      <c r="I5839">
        <v>210</v>
      </c>
      <c r="J5839" t="s">
        <v>149</v>
      </c>
      <c r="K5839" t="s">
        <v>8599</v>
      </c>
      <c r="L5839">
        <v>39</v>
      </c>
      <c r="M5839" t="s">
        <v>30</v>
      </c>
      <c r="N5839" t="s">
        <v>73</v>
      </c>
      <c r="O5839">
        <v>301</v>
      </c>
      <c r="P5839" t="s">
        <v>155</v>
      </c>
      <c r="Q5839">
        <v>216</v>
      </c>
      <c r="R5839" t="s">
        <v>1006</v>
      </c>
      <c r="S5839" t="s">
        <v>33</v>
      </c>
      <c r="T5839" t="s">
        <v>34</v>
      </c>
      <c r="U5839">
        <v>210</v>
      </c>
      <c r="Y5839" t="s">
        <v>8600</v>
      </c>
      <c r="AA5839">
        <v>33.974600000000002</v>
      </c>
      <c r="AB5839">
        <v>-118.30029999999999</v>
      </c>
      <c r="AC5839">
        <f t="shared" si="91"/>
        <v>1</v>
      </c>
    </row>
    <row r="5840" spans="1:29" x14ac:dyDescent="0.35">
      <c r="A5840">
        <v>200211716</v>
      </c>
      <c r="B5840" s="1">
        <v>44005</v>
      </c>
      <c r="C5840" s="1">
        <v>44005</v>
      </c>
      <c r="D5840">
        <v>1930</v>
      </c>
      <c r="E5840">
        <v>2</v>
      </c>
      <c r="F5840" t="s">
        <v>56</v>
      </c>
      <c r="G5840">
        <v>221</v>
      </c>
      <c r="H5840">
        <v>2</v>
      </c>
      <c r="I5840">
        <v>626</v>
      </c>
      <c r="J5840" t="s">
        <v>141</v>
      </c>
      <c r="K5840" t="s">
        <v>8601</v>
      </c>
      <c r="L5840">
        <v>37</v>
      </c>
      <c r="M5840" t="s">
        <v>30</v>
      </c>
      <c r="N5840" t="s">
        <v>95</v>
      </c>
      <c r="O5840">
        <v>502</v>
      </c>
      <c r="P5840" t="s">
        <v>47</v>
      </c>
      <c r="Q5840">
        <v>400</v>
      </c>
      <c r="R5840" t="s">
        <v>143</v>
      </c>
      <c r="S5840" t="s">
        <v>84</v>
      </c>
      <c r="T5840" t="s">
        <v>85</v>
      </c>
      <c r="U5840">
        <v>626</v>
      </c>
      <c r="Y5840" t="s">
        <v>8602</v>
      </c>
      <c r="AA5840">
        <v>34.079000000000001</v>
      </c>
      <c r="AB5840">
        <v>-118.294</v>
      </c>
      <c r="AC5840">
        <f t="shared" si="91"/>
        <v>0</v>
      </c>
    </row>
    <row r="5841" spans="1:29" x14ac:dyDescent="0.35">
      <c r="A5841">
        <v>201006813</v>
      </c>
      <c r="B5841" s="1">
        <v>43894</v>
      </c>
      <c r="C5841" s="1">
        <v>43893</v>
      </c>
      <c r="D5841">
        <v>2000</v>
      </c>
      <c r="E5841">
        <v>10</v>
      </c>
      <c r="F5841" t="s">
        <v>103</v>
      </c>
      <c r="G5841">
        <v>1068</v>
      </c>
      <c r="H5841">
        <v>1</v>
      </c>
      <c r="I5841">
        <v>510</v>
      </c>
      <c r="J5841" t="s">
        <v>29</v>
      </c>
      <c r="L5841">
        <v>0</v>
      </c>
      <c r="O5841">
        <v>101</v>
      </c>
      <c r="P5841" t="s">
        <v>32</v>
      </c>
      <c r="S5841" t="s">
        <v>84</v>
      </c>
      <c r="T5841" t="s">
        <v>85</v>
      </c>
      <c r="U5841">
        <v>510</v>
      </c>
      <c r="Y5841" t="s">
        <v>8603</v>
      </c>
      <c r="Z5841" t="s">
        <v>3009</v>
      </c>
      <c r="AA5841">
        <v>34.164999999999999</v>
      </c>
      <c r="AB5841">
        <v>-118.50109999999999</v>
      </c>
      <c r="AC5841">
        <f t="shared" si="91"/>
        <v>0</v>
      </c>
    </row>
    <row r="5842" spans="1:29" x14ac:dyDescent="0.35">
      <c r="A5842">
        <v>201008515</v>
      </c>
      <c r="B5842" s="1">
        <v>43950</v>
      </c>
      <c r="C5842" s="1">
        <v>43947</v>
      </c>
      <c r="D5842">
        <v>1000</v>
      </c>
      <c r="E5842">
        <v>10</v>
      </c>
      <c r="F5842" t="s">
        <v>103</v>
      </c>
      <c r="G5842">
        <v>1011</v>
      </c>
      <c r="H5842">
        <v>1</v>
      </c>
      <c r="I5842">
        <v>510</v>
      </c>
      <c r="J5842" t="s">
        <v>29</v>
      </c>
      <c r="L5842">
        <v>0</v>
      </c>
      <c r="O5842">
        <v>101</v>
      </c>
      <c r="P5842" t="s">
        <v>32</v>
      </c>
      <c r="S5842" t="s">
        <v>40</v>
      </c>
      <c r="T5842" t="s">
        <v>41</v>
      </c>
      <c r="U5842">
        <v>510</v>
      </c>
      <c r="Y5842" t="s">
        <v>8604</v>
      </c>
      <c r="AA5842">
        <v>34.2012</v>
      </c>
      <c r="AB5842">
        <v>-118.5579</v>
      </c>
      <c r="AC5842">
        <f t="shared" si="91"/>
        <v>0</v>
      </c>
    </row>
    <row r="5843" spans="1:29" x14ac:dyDescent="0.35">
      <c r="A5843">
        <v>200713631</v>
      </c>
      <c r="B5843" s="1">
        <v>44082</v>
      </c>
      <c r="C5843" s="1">
        <v>44082</v>
      </c>
      <c r="D5843">
        <v>1330</v>
      </c>
      <c r="E5843">
        <v>7</v>
      </c>
      <c r="F5843" t="s">
        <v>28</v>
      </c>
      <c r="G5843">
        <v>736</v>
      </c>
      <c r="H5843">
        <v>2</v>
      </c>
      <c r="I5843">
        <v>745</v>
      </c>
      <c r="J5843" t="s">
        <v>139</v>
      </c>
      <c r="K5843" t="s">
        <v>456</v>
      </c>
      <c r="L5843">
        <v>19</v>
      </c>
      <c r="M5843" t="s">
        <v>94</v>
      </c>
      <c r="N5843" t="s">
        <v>163</v>
      </c>
      <c r="O5843">
        <v>122</v>
      </c>
      <c r="P5843" t="s">
        <v>275</v>
      </c>
      <c r="S5843" t="s">
        <v>40</v>
      </c>
      <c r="T5843" t="s">
        <v>41</v>
      </c>
      <c r="U5843">
        <v>745</v>
      </c>
      <c r="Y5843" t="s">
        <v>4096</v>
      </c>
      <c r="AA5843">
        <v>34.068600000000004</v>
      </c>
      <c r="AB5843">
        <v>-118.3462</v>
      </c>
      <c r="AC5843">
        <f t="shared" si="91"/>
        <v>0</v>
      </c>
    </row>
    <row r="5844" spans="1:29" x14ac:dyDescent="0.35">
      <c r="A5844">
        <v>200415386</v>
      </c>
      <c r="B5844" s="1">
        <v>44164</v>
      </c>
      <c r="C5844" s="1">
        <v>44164</v>
      </c>
      <c r="D5844">
        <v>1040</v>
      </c>
      <c r="E5844">
        <v>4</v>
      </c>
      <c r="F5844" t="s">
        <v>54</v>
      </c>
      <c r="G5844">
        <v>422</v>
      </c>
      <c r="H5844">
        <v>1</v>
      </c>
      <c r="I5844">
        <v>761</v>
      </c>
      <c r="J5844" t="s">
        <v>403</v>
      </c>
      <c r="K5844" t="s">
        <v>8605</v>
      </c>
      <c r="L5844">
        <v>34</v>
      </c>
      <c r="M5844" t="s">
        <v>30</v>
      </c>
      <c r="N5844" t="s">
        <v>95</v>
      </c>
      <c r="O5844">
        <v>501</v>
      </c>
      <c r="P5844" t="s">
        <v>164</v>
      </c>
      <c r="Q5844">
        <v>102</v>
      </c>
      <c r="R5844" t="s">
        <v>219</v>
      </c>
      <c r="S5844" t="s">
        <v>40</v>
      </c>
      <c r="T5844" t="s">
        <v>41</v>
      </c>
      <c r="U5844">
        <v>761</v>
      </c>
      <c r="V5844">
        <v>930</v>
      </c>
      <c r="Y5844" t="s">
        <v>8606</v>
      </c>
      <c r="AA5844">
        <v>34.070700000000002</v>
      </c>
      <c r="AB5844">
        <v>-118.21429999999999</v>
      </c>
      <c r="AC5844">
        <f t="shared" si="91"/>
        <v>0</v>
      </c>
    </row>
    <row r="5845" spans="1:29" x14ac:dyDescent="0.35">
      <c r="A5845">
        <v>200114515</v>
      </c>
      <c r="B5845" s="1">
        <v>44019</v>
      </c>
      <c r="C5845" s="1">
        <v>44019</v>
      </c>
      <c r="D5845">
        <v>1800</v>
      </c>
      <c r="E5845">
        <v>1</v>
      </c>
      <c r="F5845" t="s">
        <v>36</v>
      </c>
      <c r="G5845">
        <v>192</v>
      </c>
      <c r="H5845">
        <v>1</v>
      </c>
      <c r="I5845">
        <v>330</v>
      </c>
      <c r="J5845" t="s">
        <v>37</v>
      </c>
      <c r="K5845" t="s">
        <v>8607</v>
      </c>
      <c r="L5845">
        <v>43</v>
      </c>
      <c r="M5845" t="s">
        <v>94</v>
      </c>
      <c r="N5845" t="s">
        <v>95</v>
      </c>
      <c r="O5845">
        <v>101</v>
      </c>
      <c r="P5845" t="s">
        <v>32</v>
      </c>
      <c r="Q5845">
        <v>500</v>
      </c>
      <c r="R5845" t="s">
        <v>184</v>
      </c>
      <c r="S5845" t="s">
        <v>40</v>
      </c>
      <c r="T5845" t="s">
        <v>41</v>
      </c>
      <c r="U5845">
        <v>330</v>
      </c>
      <c r="Y5845" t="s">
        <v>6883</v>
      </c>
      <c r="AA5845">
        <v>34.036000000000001</v>
      </c>
      <c r="AB5845">
        <v>-118.268</v>
      </c>
      <c r="AC5845">
        <f t="shared" si="91"/>
        <v>0</v>
      </c>
    </row>
    <row r="5846" spans="1:29" x14ac:dyDescent="0.35">
      <c r="A5846">
        <v>200708583</v>
      </c>
      <c r="B5846" s="1">
        <v>43945</v>
      </c>
      <c r="C5846" s="1">
        <v>43945</v>
      </c>
      <c r="D5846">
        <v>1700</v>
      </c>
      <c r="E5846">
        <v>7</v>
      </c>
      <c r="F5846" t="s">
        <v>28</v>
      </c>
      <c r="G5846">
        <v>782</v>
      </c>
      <c r="H5846">
        <v>1</v>
      </c>
      <c r="I5846">
        <v>210</v>
      </c>
      <c r="J5846" t="s">
        <v>149</v>
      </c>
      <c r="K5846" t="s">
        <v>8608</v>
      </c>
      <c r="L5846">
        <v>37</v>
      </c>
      <c r="M5846" t="s">
        <v>94</v>
      </c>
      <c r="N5846" t="s">
        <v>73</v>
      </c>
      <c r="O5846">
        <v>501</v>
      </c>
      <c r="P5846" t="s">
        <v>164</v>
      </c>
      <c r="Q5846">
        <v>400</v>
      </c>
      <c r="R5846" t="s">
        <v>143</v>
      </c>
      <c r="S5846" t="s">
        <v>40</v>
      </c>
      <c r="T5846" t="s">
        <v>41</v>
      </c>
      <c r="U5846">
        <v>210</v>
      </c>
      <c r="Y5846" t="s">
        <v>8609</v>
      </c>
      <c r="Z5846" t="s">
        <v>2665</v>
      </c>
      <c r="AA5846">
        <v>34.038699999999999</v>
      </c>
      <c r="AB5846">
        <v>-118.3717</v>
      </c>
      <c r="AC5846">
        <f t="shared" si="91"/>
        <v>0</v>
      </c>
    </row>
    <row r="5847" spans="1:29" x14ac:dyDescent="0.35">
      <c r="A5847">
        <v>200115262</v>
      </c>
      <c r="B5847" s="1">
        <v>44035</v>
      </c>
      <c r="C5847" s="1">
        <v>44034</v>
      </c>
      <c r="D5847">
        <v>1</v>
      </c>
      <c r="E5847">
        <v>1</v>
      </c>
      <c r="F5847" t="s">
        <v>36</v>
      </c>
      <c r="G5847">
        <v>152</v>
      </c>
      <c r="H5847">
        <v>2</v>
      </c>
      <c r="I5847">
        <v>740</v>
      </c>
      <c r="J5847" t="s">
        <v>224</v>
      </c>
      <c r="K5847" t="s">
        <v>4264</v>
      </c>
      <c r="L5847">
        <v>0</v>
      </c>
      <c r="M5847" t="s">
        <v>30</v>
      </c>
      <c r="N5847" t="s">
        <v>163</v>
      </c>
      <c r="O5847">
        <v>835</v>
      </c>
      <c r="P5847" t="s">
        <v>1515</v>
      </c>
      <c r="S5847" t="s">
        <v>40</v>
      </c>
      <c r="T5847" t="s">
        <v>41</v>
      </c>
      <c r="U5847">
        <v>740</v>
      </c>
      <c r="Y5847" t="s">
        <v>538</v>
      </c>
      <c r="AA5847">
        <v>34.0505</v>
      </c>
      <c r="AB5847">
        <v>-118.25879999999999</v>
      </c>
      <c r="AC5847">
        <f t="shared" si="91"/>
        <v>0</v>
      </c>
    </row>
    <row r="5848" spans="1:29" x14ac:dyDescent="0.35">
      <c r="A5848">
        <v>200310642</v>
      </c>
      <c r="B5848" s="1">
        <v>43950</v>
      </c>
      <c r="C5848" s="1">
        <v>43949</v>
      </c>
      <c r="D5848">
        <v>2030</v>
      </c>
      <c r="E5848">
        <v>3</v>
      </c>
      <c r="F5848" t="s">
        <v>43</v>
      </c>
      <c r="G5848">
        <v>363</v>
      </c>
      <c r="H5848">
        <v>2</v>
      </c>
      <c r="I5848">
        <v>354</v>
      </c>
      <c r="J5848" t="s">
        <v>167</v>
      </c>
      <c r="K5848" t="s">
        <v>5832</v>
      </c>
      <c r="L5848">
        <v>54</v>
      </c>
      <c r="M5848" t="s">
        <v>30</v>
      </c>
      <c r="N5848" t="s">
        <v>163</v>
      </c>
      <c r="O5848">
        <v>502</v>
      </c>
      <c r="P5848" t="s">
        <v>47</v>
      </c>
      <c r="S5848" t="s">
        <v>40</v>
      </c>
      <c r="T5848" t="s">
        <v>41</v>
      </c>
      <c r="U5848">
        <v>354</v>
      </c>
      <c r="Y5848" t="s">
        <v>8252</v>
      </c>
      <c r="AA5848">
        <v>34.016300000000001</v>
      </c>
      <c r="AB5848">
        <v>-118.3441</v>
      </c>
      <c r="AC5848">
        <f t="shared" si="91"/>
        <v>0</v>
      </c>
    </row>
    <row r="5849" spans="1:29" x14ac:dyDescent="0.35">
      <c r="A5849">
        <v>200707924</v>
      </c>
      <c r="B5849" s="1">
        <v>43922</v>
      </c>
      <c r="C5849" s="1">
        <v>43922</v>
      </c>
      <c r="D5849">
        <v>1800</v>
      </c>
      <c r="E5849">
        <v>7</v>
      </c>
      <c r="F5849" t="s">
        <v>28</v>
      </c>
      <c r="G5849">
        <v>723</v>
      </c>
      <c r="H5849">
        <v>2</v>
      </c>
      <c r="I5849">
        <v>624</v>
      </c>
      <c r="J5849" t="s">
        <v>171</v>
      </c>
      <c r="K5849" t="s">
        <v>8610</v>
      </c>
      <c r="L5849">
        <v>33</v>
      </c>
      <c r="M5849" t="s">
        <v>94</v>
      </c>
      <c r="N5849" t="s">
        <v>73</v>
      </c>
      <c r="O5849">
        <v>101</v>
      </c>
      <c r="P5849" t="s">
        <v>32</v>
      </c>
      <c r="Q5849">
        <v>400</v>
      </c>
      <c r="R5849" t="s">
        <v>143</v>
      </c>
      <c r="S5849" t="s">
        <v>84</v>
      </c>
      <c r="T5849" t="s">
        <v>85</v>
      </c>
      <c r="U5849">
        <v>624</v>
      </c>
      <c r="Y5849" t="s">
        <v>8611</v>
      </c>
      <c r="Z5849" t="s">
        <v>1281</v>
      </c>
      <c r="AA5849">
        <v>34.072099999999999</v>
      </c>
      <c r="AB5849">
        <v>-118.36579999999999</v>
      </c>
      <c r="AC5849">
        <f t="shared" si="91"/>
        <v>0</v>
      </c>
    </row>
    <row r="5850" spans="1:29" x14ac:dyDescent="0.35">
      <c r="A5850">
        <v>200508991</v>
      </c>
      <c r="B5850" s="1">
        <v>43954</v>
      </c>
      <c r="C5850" s="1">
        <v>43954</v>
      </c>
      <c r="D5850">
        <v>530</v>
      </c>
      <c r="E5850">
        <v>5</v>
      </c>
      <c r="F5850" t="s">
        <v>98</v>
      </c>
      <c r="G5850">
        <v>513</v>
      </c>
      <c r="H5850">
        <v>2</v>
      </c>
      <c r="I5850">
        <v>626</v>
      </c>
      <c r="J5850" t="s">
        <v>141</v>
      </c>
      <c r="K5850" t="s">
        <v>8612</v>
      </c>
      <c r="L5850">
        <v>39</v>
      </c>
      <c r="M5850" t="s">
        <v>94</v>
      </c>
      <c r="N5850" t="s">
        <v>95</v>
      </c>
      <c r="O5850">
        <v>505</v>
      </c>
      <c r="P5850" t="s">
        <v>953</v>
      </c>
      <c r="Q5850">
        <v>400</v>
      </c>
      <c r="R5850" t="s">
        <v>143</v>
      </c>
      <c r="S5850" t="s">
        <v>40</v>
      </c>
      <c r="T5850" t="s">
        <v>41</v>
      </c>
      <c r="U5850">
        <v>626</v>
      </c>
      <c r="Y5850" t="s">
        <v>1760</v>
      </c>
      <c r="AA5850">
        <v>33.790700000000001</v>
      </c>
      <c r="AB5850">
        <v>-118.28270000000001</v>
      </c>
      <c r="AC5850">
        <f t="shared" si="91"/>
        <v>0</v>
      </c>
    </row>
    <row r="5851" spans="1:29" x14ac:dyDescent="0.35">
      <c r="A5851">
        <v>200409883</v>
      </c>
      <c r="B5851" s="1">
        <v>43999</v>
      </c>
      <c r="C5851" s="1">
        <v>43999</v>
      </c>
      <c r="D5851">
        <v>1710</v>
      </c>
      <c r="E5851">
        <v>4</v>
      </c>
      <c r="F5851" t="s">
        <v>54</v>
      </c>
      <c r="G5851">
        <v>471</v>
      </c>
      <c r="H5851">
        <v>1</v>
      </c>
      <c r="I5851">
        <v>210</v>
      </c>
      <c r="J5851" t="s">
        <v>149</v>
      </c>
      <c r="K5851" t="s">
        <v>8613</v>
      </c>
      <c r="L5851">
        <v>50</v>
      </c>
      <c r="M5851" t="s">
        <v>30</v>
      </c>
      <c r="N5851" t="s">
        <v>95</v>
      </c>
      <c r="O5851">
        <v>101</v>
      </c>
      <c r="P5851" t="s">
        <v>32</v>
      </c>
      <c r="Q5851">
        <v>400</v>
      </c>
      <c r="R5851" t="s">
        <v>143</v>
      </c>
      <c r="S5851" t="s">
        <v>40</v>
      </c>
      <c r="T5851" t="s">
        <v>41</v>
      </c>
      <c r="U5851">
        <v>210</v>
      </c>
      <c r="Y5851" t="s">
        <v>8614</v>
      </c>
      <c r="AA5851">
        <v>34.040599999999998</v>
      </c>
      <c r="AB5851">
        <v>-118.2268</v>
      </c>
      <c r="AC5851">
        <f t="shared" si="91"/>
        <v>0</v>
      </c>
    </row>
    <row r="5852" spans="1:29" x14ac:dyDescent="0.35">
      <c r="A5852">
        <v>200715975</v>
      </c>
      <c r="B5852" s="1">
        <v>44149</v>
      </c>
      <c r="C5852" s="1">
        <v>44149</v>
      </c>
      <c r="D5852">
        <v>815</v>
      </c>
      <c r="E5852">
        <v>7</v>
      </c>
      <c r="F5852" t="s">
        <v>28</v>
      </c>
      <c r="G5852">
        <v>745</v>
      </c>
      <c r="H5852">
        <v>2</v>
      </c>
      <c r="I5852">
        <v>901</v>
      </c>
      <c r="J5852" t="s">
        <v>210</v>
      </c>
      <c r="K5852" t="s">
        <v>8001</v>
      </c>
      <c r="L5852">
        <v>33</v>
      </c>
      <c r="M5852" t="s">
        <v>30</v>
      </c>
      <c r="N5852" t="s">
        <v>163</v>
      </c>
      <c r="O5852">
        <v>502</v>
      </c>
      <c r="P5852" t="s">
        <v>47</v>
      </c>
      <c r="S5852" t="s">
        <v>40</v>
      </c>
      <c r="T5852" t="s">
        <v>41</v>
      </c>
      <c r="U5852">
        <v>901</v>
      </c>
      <c r="Y5852" t="s">
        <v>8615</v>
      </c>
      <c r="AA5852">
        <v>34.052399999999999</v>
      </c>
      <c r="AB5852">
        <v>-118.34990000000001</v>
      </c>
      <c r="AC5852">
        <f t="shared" si="91"/>
        <v>0</v>
      </c>
    </row>
    <row r="5853" spans="1:29" x14ac:dyDescent="0.35">
      <c r="A5853">
        <v>200111637</v>
      </c>
      <c r="B5853" s="1">
        <v>43963</v>
      </c>
      <c r="C5853" s="1">
        <v>43962</v>
      </c>
      <c r="D5853">
        <v>1835</v>
      </c>
      <c r="E5853">
        <v>1</v>
      </c>
      <c r="F5853" t="s">
        <v>36</v>
      </c>
      <c r="G5853">
        <v>161</v>
      </c>
      <c r="H5853">
        <v>1</v>
      </c>
      <c r="I5853">
        <v>341</v>
      </c>
      <c r="J5853" t="s">
        <v>157</v>
      </c>
      <c r="K5853" t="s">
        <v>8616</v>
      </c>
      <c r="L5853">
        <v>45</v>
      </c>
      <c r="M5853" t="s">
        <v>94</v>
      </c>
      <c r="N5853" t="s">
        <v>95</v>
      </c>
      <c r="O5853">
        <v>702</v>
      </c>
      <c r="P5853" t="s">
        <v>552</v>
      </c>
      <c r="S5853" t="s">
        <v>40</v>
      </c>
      <c r="T5853" t="s">
        <v>41</v>
      </c>
      <c r="U5853">
        <v>341</v>
      </c>
      <c r="Y5853" t="s">
        <v>8617</v>
      </c>
      <c r="AA5853">
        <v>34.048299999999998</v>
      </c>
      <c r="AB5853">
        <v>-118.26309999999999</v>
      </c>
      <c r="AC5853">
        <f t="shared" si="91"/>
        <v>0</v>
      </c>
    </row>
    <row r="5854" spans="1:29" x14ac:dyDescent="0.35">
      <c r="A5854">
        <v>201004820</v>
      </c>
      <c r="B5854" s="1">
        <v>43851</v>
      </c>
      <c r="C5854" s="1">
        <v>43851</v>
      </c>
      <c r="D5854">
        <v>630</v>
      </c>
      <c r="E5854">
        <v>10</v>
      </c>
      <c r="F5854" t="s">
        <v>103</v>
      </c>
      <c r="G5854">
        <v>1017</v>
      </c>
      <c r="H5854">
        <v>1</v>
      </c>
      <c r="I5854">
        <v>510</v>
      </c>
      <c r="J5854" t="s">
        <v>29</v>
      </c>
      <c r="L5854">
        <v>0</v>
      </c>
      <c r="O5854">
        <v>108</v>
      </c>
      <c r="P5854" t="s">
        <v>105</v>
      </c>
      <c r="S5854" t="s">
        <v>40</v>
      </c>
      <c r="T5854" t="s">
        <v>41</v>
      </c>
      <c r="U5854">
        <v>510</v>
      </c>
      <c r="Y5854" t="s">
        <v>8618</v>
      </c>
      <c r="AA5854">
        <v>34.204799999999999</v>
      </c>
      <c r="AB5854">
        <v>-118.5099</v>
      </c>
      <c r="AC5854">
        <f t="shared" si="91"/>
        <v>0</v>
      </c>
    </row>
    <row r="5855" spans="1:29" x14ac:dyDescent="0.35">
      <c r="A5855">
        <v>200710472</v>
      </c>
      <c r="B5855" s="1">
        <v>43997</v>
      </c>
      <c r="C5855" s="1">
        <v>43996</v>
      </c>
      <c r="D5855">
        <v>1900</v>
      </c>
      <c r="E5855">
        <v>7</v>
      </c>
      <c r="F5855" t="s">
        <v>28</v>
      </c>
      <c r="G5855">
        <v>762</v>
      </c>
      <c r="H5855">
        <v>1</v>
      </c>
      <c r="I5855">
        <v>440</v>
      </c>
      <c r="J5855" t="s">
        <v>213</v>
      </c>
      <c r="K5855">
        <v>344</v>
      </c>
      <c r="L5855">
        <v>28</v>
      </c>
      <c r="M5855" t="s">
        <v>30</v>
      </c>
      <c r="N5855" t="s">
        <v>73</v>
      </c>
      <c r="O5855">
        <v>707</v>
      </c>
      <c r="P5855" t="s">
        <v>280</v>
      </c>
      <c r="S5855" t="s">
        <v>40</v>
      </c>
      <c r="T5855" t="s">
        <v>41</v>
      </c>
      <c r="U5855">
        <v>440</v>
      </c>
      <c r="Y5855" t="s">
        <v>7695</v>
      </c>
      <c r="AA5855">
        <v>34.0501</v>
      </c>
      <c r="AB5855">
        <v>-118.3691</v>
      </c>
      <c r="AC5855">
        <f t="shared" si="91"/>
        <v>0</v>
      </c>
    </row>
    <row r="5856" spans="1:29" x14ac:dyDescent="0.35">
      <c r="A5856">
        <v>200710697</v>
      </c>
      <c r="B5856" s="1">
        <v>44000</v>
      </c>
      <c r="C5856" s="1">
        <v>43996</v>
      </c>
      <c r="D5856">
        <v>2020</v>
      </c>
      <c r="E5856">
        <v>7</v>
      </c>
      <c r="F5856" t="s">
        <v>28</v>
      </c>
      <c r="G5856">
        <v>711</v>
      </c>
      <c r="H5856">
        <v>2</v>
      </c>
      <c r="I5856">
        <v>762</v>
      </c>
      <c r="J5856" t="s">
        <v>3047</v>
      </c>
      <c r="K5856">
        <v>1501</v>
      </c>
      <c r="L5856">
        <v>30</v>
      </c>
      <c r="M5856" t="s">
        <v>94</v>
      </c>
      <c r="N5856" t="s">
        <v>73</v>
      </c>
      <c r="O5856">
        <v>501</v>
      </c>
      <c r="P5856" t="s">
        <v>164</v>
      </c>
      <c r="S5856" t="s">
        <v>40</v>
      </c>
      <c r="T5856" t="s">
        <v>41</v>
      </c>
      <c r="U5856">
        <v>762</v>
      </c>
      <c r="Y5856" t="s">
        <v>8619</v>
      </c>
      <c r="AA5856">
        <v>34.076099999999997</v>
      </c>
      <c r="AB5856">
        <v>-118.3766</v>
      </c>
      <c r="AC5856">
        <f t="shared" si="91"/>
        <v>0</v>
      </c>
    </row>
    <row r="5857" spans="1:29" x14ac:dyDescent="0.35">
      <c r="A5857">
        <v>200216520</v>
      </c>
      <c r="B5857" s="1">
        <v>44126</v>
      </c>
      <c r="C5857" s="1">
        <v>44126</v>
      </c>
      <c r="D5857">
        <v>1115</v>
      </c>
      <c r="E5857">
        <v>2</v>
      </c>
      <c r="F5857" t="s">
        <v>56</v>
      </c>
      <c r="G5857">
        <v>289</v>
      </c>
      <c r="H5857">
        <v>1</v>
      </c>
      <c r="I5857">
        <v>230</v>
      </c>
      <c r="J5857" t="s">
        <v>161</v>
      </c>
      <c r="K5857" t="s">
        <v>8620</v>
      </c>
      <c r="L5857">
        <v>22</v>
      </c>
      <c r="M5857" t="s">
        <v>94</v>
      </c>
      <c r="N5857" t="s">
        <v>163</v>
      </c>
      <c r="O5857">
        <v>502</v>
      </c>
      <c r="P5857" t="s">
        <v>47</v>
      </c>
      <c r="Q5857">
        <v>512</v>
      </c>
      <c r="R5857" t="s">
        <v>2684</v>
      </c>
      <c r="S5857" t="s">
        <v>84</v>
      </c>
      <c r="T5857" t="s">
        <v>85</v>
      </c>
      <c r="U5857">
        <v>230</v>
      </c>
      <c r="Y5857" t="s">
        <v>6627</v>
      </c>
      <c r="AA5857">
        <v>34.046199999999999</v>
      </c>
      <c r="AB5857">
        <v>-118.27379999999999</v>
      </c>
      <c r="AC5857">
        <f t="shared" si="91"/>
        <v>0</v>
      </c>
    </row>
    <row r="5858" spans="1:29" x14ac:dyDescent="0.35">
      <c r="A5858">
        <v>200610718</v>
      </c>
      <c r="B5858" s="1">
        <v>43979</v>
      </c>
      <c r="C5858" s="1">
        <v>43972</v>
      </c>
      <c r="D5858">
        <v>1630</v>
      </c>
      <c r="E5858">
        <v>6</v>
      </c>
      <c r="F5858" t="s">
        <v>91</v>
      </c>
      <c r="G5858">
        <v>636</v>
      </c>
      <c r="H5858">
        <v>1</v>
      </c>
      <c r="I5858">
        <v>440</v>
      </c>
      <c r="J5858" t="s">
        <v>213</v>
      </c>
      <c r="K5858" t="s">
        <v>7688</v>
      </c>
      <c r="L5858">
        <v>50</v>
      </c>
      <c r="M5858" t="s">
        <v>94</v>
      </c>
      <c r="N5858" t="s">
        <v>95</v>
      </c>
      <c r="O5858">
        <v>502</v>
      </c>
      <c r="P5858" t="s">
        <v>47</v>
      </c>
      <c r="S5858" t="s">
        <v>40</v>
      </c>
      <c r="T5858" t="s">
        <v>41</v>
      </c>
      <c r="U5858">
        <v>440</v>
      </c>
      <c r="Y5858" t="s">
        <v>8621</v>
      </c>
      <c r="AA5858">
        <v>34.103900000000003</v>
      </c>
      <c r="AB5858">
        <v>-118.3282</v>
      </c>
      <c r="AC5858">
        <f t="shared" si="91"/>
        <v>0</v>
      </c>
    </row>
    <row r="5859" spans="1:29" x14ac:dyDescent="0.35">
      <c r="A5859">
        <v>201204806</v>
      </c>
      <c r="B5859" s="1">
        <v>43843</v>
      </c>
      <c r="C5859" s="1">
        <v>43841</v>
      </c>
      <c r="D5859">
        <v>2300</v>
      </c>
      <c r="E5859">
        <v>12</v>
      </c>
      <c r="F5859" t="s">
        <v>68</v>
      </c>
      <c r="G5859">
        <v>1283</v>
      </c>
      <c r="H5859">
        <v>1</v>
      </c>
      <c r="I5859">
        <v>510</v>
      </c>
      <c r="J5859" t="s">
        <v>29</v>
      </c>
      <c r="L5859">
        <v>0</v>
      </c>
      <c r="O5859">
        <v>101</v>
      </c>
      <c r="P5859" t="s">
        <v>32</v>
      </c>
      <c r="S5859" t="s">
        <v>40</v>
      </c>
      <c r="T5859" t="s">
        <v>41</v>
      </c>
      <c r="U5859">
        <v>510</v>
      </c>
      <c r="Y5859" t="s">
        <v>8622</v>
      </c>
      <c r="AA5859">
        <v>33.948599999999999</v>
      </c>
      <c r="AB5859">
        <v>-118.3094</v>
      </c>
      <c r="AC5859">
        <f t="shared" si="91"/>
        <v>0</v>
      </c>
    </row>
    <row r="5860" spans="1:29" x14ac:dyDescent="0.35">
      <c r="A5860">
        <v>200516787</v>
      </c>
      <c r="B5860" s="1">
        <v>44152</v>
      </c>
      <c r="C5860" s="1">
        <v>44152</v>
      </c>
      <c r="D5860">
        <v>2100</v>
      </c>
      <c r="E5860">
        <v>5</v>
      </c>
      <c r="F5860" t="s">
        <v>98</v>
      </c>
      <c r="G5860">
        <v>587</v>
      </c>
      <c r="H5860">
        <v>1</v>
      </c>
      <c r="I5860">
        <v>210</v>
      </c>
      <c r="J5860" t="s">
        <v>149</v>
      </c>
      <c r="K5860" t="s">
        <v>8623</v>
      </c>
      <c r="L5860">
        <v>27</v>
      </c>
      <c r="M5860" t="s">
        <v>94</v>
      </c>
      <c r="N5860" t="s">
        <v>95</v>
      </c>
      <c r="O5860">
        <v>502</v>
      </c>
      <c r="P5860" t="s">
        <v>47</v>
      </c>
      <c r="Q5860">
        <v>400</v>
      </c>
      <c r="R5860" t="s">
        <v>143</v>
      </c>
      <c r="S5860" t="s">
        <v>84</v>
      </c>
      <c r="T5860" t="s">
        <v>85</v>
      </c>
      <c r="U5860">
        <v>210</v>
      </c>
      <c r="V5860">
        <v>626</v>
      </c>
      <c r="Y5860" t="s">
        <v>8624</v>
      </c>
      <c r="AA5860">
        <v>33.7136</v>
      </c>
      <c r="AB5860">
        <v>-118.29040000000001</v>
      </c>
      <c r="AC5860">
        <f t="shared" si="91"/>
        <v>0</v>
      </c>
    </row>
    <row r="5861" spans="1:29" x14ac:dyDescent="0.35">
      <c r="A5861">
        <v>201209781</v>
      </c>
      <c r="B5861" s="1">
        <v>43915</v>
      </c>
      <c r="C5861" s="1">
        <v>43915</v>
      </c>
      <c r="D5861">
        <v>1530</v>
      </c>
      <c r="E5861">
        <v>12</v>
      </c>
      <c r="F5861" t="s">
        <v>68</v>
      </c>
      <c r="G5861">
        <v>1241</v>
      </c>
      <c r="H5861">
        <v>1</v>
      </c>
      <c r="I5861">
        <v>230</v>
      </c>
      <c r="J5861" t="s">
        <v>161</v>
      </c>
      <c r="K5861" t="s">
        <v>8625</v>
      </c>
      <c r="L5861">
        <v>18</v>
      </c>
      <c r="M5861" t="s">
        <v>30</v>
      </c>
      <c r="N5861" t="s">
        <v>95</v>
      </c>
      <c r="O5861">
        <v>104</v>
      </c>
      <c r="P5861" t="s">
        <v>201</v>
      </c>
      <c r="Q5861">
        <v>512</v>
      </c>
      <c r="R5861" t="s">
        <v>2684</v>
      </c>
      <c r="S5861" t="s">
        <v>40</v>
      </c>
      <c r="T5861" t="s">
        <v>41</v>
      </c>
      <c r="U5861">
        <v>230</v>
      </c>
      <c r="Y5861" t="s">
        <v>8626</v>
      </c>
      <c r="AA5861">
        <v>33.982999999999997</v>
      </c>
      <c r="AB5861">
        <v>-118.3265</v>
      </c>
      <c r="AC5861">
        <f t="shared" si="91"/>
        <v>0</v>
      </c>
    </row>
    <row r="5862" spans="1:29" x14ac:dyDescent="0.35">
      <c r="A5862">
        <v>200507759</v>
      </c>
      <c r="B5862" s="1">
        <v>43920</v>
      </c>
      <c r="C5862" s="1">
        <v>43917</v>
      </c>
      <c r="D5862">
        <v>1630</v>
      </c>
      <c r="E5862">
        <v>5</v>
      </c>
      <c r="F5862" t="s">
        <v>98</v>
      </c>
      <c r="G5862">
        <v>501</v>
      </c>
      <c r="H5862">
        <v>1</v>
      </c>
      <c r="I5862">
        <v>330</v>
      </c>
      <c r="J5862" t="s">
        <v>37</v>
      </c>
      <c r="K5862" t="s">
        <v>8627</v>
      </c>
      <c r="L5862">
        <v>0</v>
      </c>
      <c r="M5862" t="s">
        <v>46</v>
      </c>
      <c r="N5862" t="s">
        <v>46</v>
      </c>
      <c r="O5862">
        <v>108</v>
      </c>
      <c r="P5862" t="s">
        <v>105</v>
      </c>
      <c r="S5862" t="s">
        <v>40</v>
      </c>
      <c r="T5862" t="s">
        <v>41</v>
      </c>
      <c r="U5862">
        <v>330</v>
      </c>
      <c r="Y5862" t="s">
        <v>8628</v>
      </c>
      <c r="AA5862">
        <v>33.860900000000001</v>
      </c>
      <c r="AB5862">
        <v>-118.2993</v>
      </c>
      <c r="AC5862">
        <f t="shared" si="91"/>
        <v>0</v>
      </c>
    </row>
    <row r="5863" spans="1:29" x14ac:dyDescent="0.35">
      <c r="A5863">
        <v>200706997</v>
      </c>
      <c r="B5863" s="1">
        <v>43893</v>
      </c>
      <c r="C5863" s="1">
        <v>43893</v>
      </c>
      <c r="D5863">
        <v>1858</v>
      </c>
      <c r="E5863">
        <v>7</v>
      </c>
      <c r="F5863" t="s">
        <v>28</v>
      </c>
      <c r="G5863">
        <v>735</v>
      </c>
      <c r="H5863">
        <v>1</v>
      </c>
      <c r="I5863">
        <v>440</v>
      </c>
      <c r="J5863" t="s">
        <v>213</v>
      </c>
      <c r="K5863">
        <v>344</v>
      </c>
      <c r="L5863">
        <v>33</v>
      </c>
      <c r="M5863" t="s">
        <v>94</v>
      </c>
      <c r="N5863" t="s">
        <v>95</v>
      </c>
      <c r="O5863">
        <v>501</v>
      </c>
      <c r="P5863" t="s">
        <v>164</v>
      </c>
      <c r="S5863" t="s">
        <v>40</v>
      </c>
      <c r="T5863" t="s">
        <v>41</v>
      </c>
      <c r="U5863">
        <v>440</v>
      </c>
      <c r="Y5863" t="s">
        <v>8629</v>
      </c>
      <c r="AA5863">
        <v>34.064900000000002</v>
      </c>
      <c r="AB5863">
        <v>-118.3451</v>
      </c>
      <c r="AC5863">
        <f t="shared" si="91"/>
        <v>0</v>
      </c>
    </row>
    <row r="5864" spans="1:29" x14ac:dyDescent="0.35">
      <c r="A5864">
        <v>200119581</v>
      </c>
      <c r="B5864" s="1">
        <v>44121</v>
      </c>
      <c r="C5864" s="1">
        <v>44120</v>
      </c>
      <c r="D5864">
        <v>1845</v>
      </c>
      <c r="E5864">
        <v>1</v>
      </c>
      <c r="F5864" t="s">
        <v>36</v>
      </c>
      <c r="G5864">
        <v>139</v>
      </c>
      <c r="H5864">
        <v>1</v>
      </c>
      <c r="I5864">
        <v>341</v>
      </c>
      <c r="J5864" t="s">
        <v>157</v>
      </c>
      <c r="K5864" t="s">
        <v>1472</v>
      </c>
      <c r="L5864">
        <v>45</v>
      </c>
      <c r="M5864" t="s">
        <v>94</v>
      </c>
      <c r="N5864" t="s">
        <v>73</v>
      </c>
      <c r="O5864">
        <v>108</v>
      </c>
      <c r="P5864" t="s">
        <v>105</v>
      </c>
      <c r="S5864" t="s">
        <v>40</v>
      </c>
      <c r="T5864" t="s">
        <v>41</v>
      </c>
      <c r="U5864">
        <v>341</v>
      </c>
      <c r="Y5864" t="s">
        <v>8630</v>
      </c>
      <c r="AA5864">
        <v>34.047199999999997</v>
      </c>
      <c r="AB5864">
        <v>-118.2349</v>
      </c>
      <c r="AC5864">
        <f t="shared" si="91"/>
        <v>0</v>
      </c>
    </row>
    <row r="5865" spans="1:29" x14ac:dyDescent="0.35">
      <c r="A5865">
        <v>200217868</v>
      </c>
      <c r="B5865" s="1">
        <v>44160</v>
      </c>
      <c r="C5865" s="1">
        <v>44158</v>
      </c>
      <c r="D5865">
        <v>1000</v>
      </c>
      <c r="E5865">
        <v>2</v>
      </c>
      <c r="F5865" t="s">
        <v>56</v>
      </c>
      <c r="G5865">
        <v>245</v>
      </c>
      <c r="H5865">
        <v>2</v>
      </c>
      <c r="I5865">
        <v>354</v>
      </c>
      <c r="J5865" t="s">
        <v>167</v>
      </c>
      <c r="L5865">
        <v>49</v>
      </c>
      <c r="M5865" t="s">
        <v>30</v>
      </c>
      <c r="N5865" t="s">
        <v>73</v>
      </c>
      <c r="O5865">
        <v>502</v>
      </c>
      <c r="P5865" t="s">
        <v>47</v>
      </c>
      <c r="S5865" t="s">
        <v>40</v>
      </c>
      <c r="T5865" t="s">
        <v>41</v>
      </c>
      <c r="U5865">
        <v>354</v>
      </c>
      <c r="Y5865" t="s">
        <v>4651</v>
      </c>
      <c r="AA5865">
        <v>34.061</v>
      </c>
      <c r="AB5865">
        <v>-118.2775</v>
      </c>
      <c r="AC5865">
        <f t="shared" si="91"/>
        <v>0</v>
      </c>
    </row>
    <row r="5866" spans="1:29" x14ac:dyDescent="0.35">
      <c r="A5866">
        <v>201222248</v>
      </c>
      <c r="B5866" s="1">
        <v>44113</v>
      </c>
      <c r="C5866" s="1">
        <v>44113</v>
      </c>
      <c r="D5866">
        <v>5</v>
      </c>
      <c r="E5866">
        <v>12</v>
      </c>
      <c r="F5866" t="s">
        <v>68</v>
      </c>
      <c r="G5866">
        <v>1249</v>
      </c>
      <c r="H5866">
        <v>2</v>
      </c>
      <c r="I5866">
        <v>624</v>
      </c>
      <c r="J5866" t="s">
        <v>171</v>
      </c>
      <c r="K5866" t="s">
        <v>1348</v>
      </c>
      <c r="L5866">
        <v>17</v>
      </c>
      <c r="M5866" t="s">
        <v>30</v>
      </c>
      <c r="N5866" t="s">
        <v>31</v>
      </c>
      <c r="O5866">
        <v>101</v>
      </c>
      <c r="P5866" t="s">
        <v>32</v>
      </c>
      <c r="Q5866">
        <v>400</v>
      </c>
      <c r="R5866" t="s">
        <v>143</v>
      </c>
      <c r="S5866" t="s">
        <v>40</v>
      </c>
      <c r="T5866" t="s">
        <v>41</v>
      </c>
      <c r="U5866">
        <v>624</v>
      </c>
      <c r="Y5866" t="s">
        <v>866</v>
      </c>
      <c r="Z5866" t="s">
        <v>2277</v>
      </c>
      <c r="AA5866">
        <v>33.979799999999997</v>
      </c>
      <c r="AB5866">
        <v>-118.28270000000001</v>
      </c>
      <c r="AC5866">
        <f t="shared" si="91"/>
        <v>0</v>
      </c>
    </row>
    <row r="5867" spans="1:29" x14ac:dyDescent="0.35">
      <c r="A5867">
        <v>200321886</v>
      </c>
      <c r="B5867" s="1">
        <v>44182</v>
      </c>
      <c r="C5867" s="1">
        <v>44182</v>
      </c>
      <c r="D5867">
        <v>2210</v>
      </c>
      <c r="E5867">
        <v>3</v>
      </c>
      <c r="F5867" t="s">
        <v>43</v>
      </c>
      <c r="G5867">
        <v>351</v>
      </c>
      <c r="H5867">
        <v>2</v>
      </c>
      <c r="I5867">
        <v>624</v>
      </c>
      <c r="J5867" t="s">
        <v>171</v>
      </c>
      <c r="K5867" t="s">
        <v>8631</v>
      </c>
      <c r="L5867">
        <v>19</v>
      </c>
      <c r="M5867" t="s">
        <v>94</v>
      </c>
      <c r="N5867" t="s">
        <v>95</v>
      </c>
      <c r="O5867">
        <v>203</v>
      </c>
      <c r="P5867" t="s">
        <v>101</v>
      </c>
      <c r="Q5867">
        <v>400</v>
      </c>
      <c r="R5867" t="s">
        <v>143</v>
      </c>
      <c r="S5867" t="s">
        <v>40</v>
      </c>
      <c r="T5867" t="s">
        <v>41</v>
      </c>
      <c r="U5867">
        <v>624</v>
      </c>
      <c r="Y5867" t="s">
        <v>4599</v>
      </c>
      <c r="AA5867">
        <v>34.021799999999999</v>
      </c>
      <c r="AB5867">
        <v>-118.3556</v>
      </c>
      <c r="AC5867">
        <f t="shared" si="91"/>
        <v>0</v>
      </c>
    </row>
    <row r="5868" spans="1:29" x14ac:dyDescent="0.35">
      <c r="A5868">
        <v>201211494</v>
      </c>
      <c r="B5868" s="1">
        <v>43944</v>
      </c>
      <c r="C5868" s="1">
        <v>43944</v>
      </c>
      <c r="D5868">
        <v>1330</v>
      </c>
      <c r="E5868">
        <v>12</v>
      </c>
      <c r="F5868" t="s">
        <v>68</v>
      </c>
      <c r="G5868">
        <v>1248</v>
      </c>
      <c r="H5868">
        <v>2</v>
      </c>
      <c r="I5868">
        <v>625</v>
      </c>
      <c r="J5868" t="s">
        <v>628</v>
      </c>
      <c r="K5868" t="s">
        <v>8632</v>
      </c>
      <c r="L5868">
        <v>37</v>
      </c>
      <c r="M5868" t="s">
        <v>94</v>
      </c>
      <c r="N5868" t="s">
        <v>163</v>
      </c>
      <c r="O5868">
        <v>501</v>
      </c>
      <c r="P5868" t="s">
        <v>164</v>
      </c>
      <c r="Q5868">
        <v>400</v>
      </c>
      <c r="R5868" t="s">
        <v>143</v>
      </c>
      <c r="S5868" t="s">
        <v>40</v>
      </c>
      <c r="T5868" t="s">
        <v>41</v>
      </c>
      <c r="U5868">
        <v>625</v>
      </c>
      <c r="Y5868" t="s">
        <v>5904</v>
      </c>
      <c r="AA5868">
        <v>33.982799999999997</v>
      </c>
      <c r="AB5868">
        <v>-118.28919999999999</v>
      </c>
      <c r="AC5868">
        <f t="shared" si="91"/>
        <v>0</v>
      </c>
    </row>
    <row r="5869" spans="1:29" x14ac:dyDescent="0.35">
      <c r="A5869">
        <v>200113622</v>
      </c>
      <c r="B5869" s="1">
        <v>44000</v>
      </c>
      <c r="C5869" s="1">
        <v>44000</v>
      </c>
      <c r="D5869">
        <v>2230</v>
      </c>
      <c r="E5869">
        <v>1</v>
      </c>
      <c r="F5869" t="s">
        <v>36</v>
      </c>
      <c r="G5869">
        <v>158</v>
      </c>
      <c r="H5869">
        <v>2</v>
      </c>
      <c r="I5869">
        <v>624</v>
      </c>
      <c r="J5869" t="s">
        <v>171</v>
      </c>
      <c r="K5869" t="s">
        <v>1443</v>
      </c>
      <c r="L5869">
        <v>43</v>
      </c>
      <c r="M5869" t="s">
        <v>94</v>
      </c>
      <c r="N5869" t="s">
        <v>163</v>
      </c>
      <c r="O5869">
        <v>502</v>
      </c>
      <c r="P5869" t="s">
        <v>47</v>
      </c>
      <c r="Q5869">
        <v>400</v>
      </c>
      <c r="R5869" t="s">
        <v>143</v>
      </c>
      <c r="S5869" t="s">
        <v>40</v>
      </c>
      <c r="T5869" t="s">
        <v>41</v>
      </c>
      <c r="U5869">
        <v>624</v>
      </c>
      <c r="Y5869" t="s">
        <v>8633</v>
      </c>
      <c r="AA5869">
        <v>34.039499999999997</v>
      </c>
      <c r="AB5869">
        <v>-118.2405</v>
      </c>
      <c r="AC5869">
        <f t="shared" si="91"/>
        <v>0</v>
      </c>
    </row>
    <row r="5870" spans="1:29" x14ac:dyDescent="0.35">
      <c r="A5870">
        <v>200515829</v>
      </c>
      <c r="B5870" s="1">
        <v>44130</v>
      </c>
      <c r="C5870" s="1">
        <v>44130</v>
      </c>
      <c r="D5870">
        <v>1515</v>
      </c>
      <c r="E5870">
        <v>5</v>
      </c>
      <c r="F5870" t="s">
        <v>98</v>
      </c>
      <c r="G5870">
        <v>563</v>
      </c>
      <c r="H5870">
        <v>1</v>
      </c>
      <c r="I5870">
        <v>442</v>
      </c>
      <c r="J5870" t="s">
        <v>179</v>
      </c>
      <c r="K5870" t="s">
        <v>8634</v>
      </c>
      <c r="L5870">
        <v>0</v>
      </c>
      <c r="M5870" t="s">
        <v>46</v>
      </c>
      <c r="N5870" t="s">
        <v>46</v>
      </c>
      <c r="O5870">
        <v>402</v>
      </c>
      <c r="P5870" t="s">
        <v>195</v>
      </c>
      <c r="S5870" t="s">
        <v>40</v>
      </c>
      <c r="T5870" t="s">
        <v>41</v>
      </c>
      <c r="U5870">
        <v>442</v>
      </c>
      <c r="Y5870" t="s">
        <v>8635</v>
      </c>
      <c r="AA5870">
        <v>33.732900000000001</v>
      </c>
      <c r="AB5870">
        <v>-118.2924</v>
      </c>
      <c r="AC5870">
        <f t="shared" si="91"/>
        <v>0</v>
      </c>
    </row>
    <row r="5871" spans="1:29" x14ac:dyDescent="0.35">
      <c r="A5871">
        <v>200907673</v>
      </c>
      <c r="B5871" s="1">
        <v>43911</v>
      </c>
      <c r="C5871" s="1">
        <v>43909</v>
      </c>
      <c r="D5871">
        <v>1320</v>
      </c>
      <c r="E5871">
        <v>9</v>
      </c>
      <c r="F5871" t="s">
        <v>49</v>
      </c>
      <c r="G5871">
        <v>914</v>
      </c>
      <c r="H5871">
        <v>2</v>
      </c>
      <c r="I5871">
        <v>624</v>
      </c>
      <c r="J5871" t="s">
        <v>171</v>
      </c>
      <c r="K5871">
        <v>400</v>
      </c>
      <c r="L5871">
        <v>33</v>
      </c>
      <c r="M5871" t="s">
        <v>30</v>
      </c>
      <c r="N5871" t="s">
        <v>31</v>
      </c>
      <c r="O5871">
        <v>701</v>
      </c>
      <c r="P5871" t="s">
        <v>1610</v>
      </c>
      <c r="Q5871">
        <v>400</v>
      </c>
      <c r="R5871" t="s">
        <v>143</v>
      </c>
      <c r="S5871" t="s">
        <v>33</v>
      </c>
      <c r="T5871" t="s">
        <v>34</v>
      </c>
      <c r="U5871">
        <v>624</v>
      </c>
      <c r="Y5871" t="s">
        <v>6610</v>
      </c>
      <c r="AA5871">
        <v>34.197600000000001</v>
      </c>
      <c r="AB5871">
        <v>-118.45740000000001</v>
      </c>
      <c r="AC5871">
        <f t="shared" si="91"/>
        <v>1</v>
      </c>
    </row>
    <row r="5872" spans="1:29" x14ac:dyDescent="0.35">
      <c r="A5872">
        <v>200118629</v>
      </c>
      <c r="B5872" s="1">
        <v>44102</v>
      </c>
      <c r="C5872" s="1">
        <v>44102</v>
      </c>
      <c r="D5872">
        <v>1405</v>
      </c>
      <c r="E5872">
        <v>1</v>
      </c>
      <c r="F5872" t="s">
        <v>36</v>
      </c>
      <c r="G5872">
        <v>185</v>
      </c>
      <c r="H5872">
        <v>2</v>
      </c>
      <c r="I5872">
        <v>624</v>
      </c>
      <c r="J5872" t="s">
        <v>171</v>
      </c>
      <c r="K5872" t="s">
        <v>8636</v>
      </c>
      <c r="L5872">
        <v>38</v>
      </c>
      <c r="M5872" t="s">
        <v>94</v>
      </c>
      <c r="N5872" t="s">
        <v>95</v>
      </c>
      <c r="O5872">
        <v>218</v>
      </c>
      <c r="P5872" t="s">
        <v>935</v>
      </c>
      <c r="Q5872">
        <v>400</v>
      </c>
      <c r="R5872" t="s">
        <v>143</v>
      </c>
      <c r="S5872" t="s">
        <v>40</v>
      </c>
      <c r="T5872" t="s">
        <v>41</v>
      </c>
      <c r="U5872">
        <v>624</v>
      </c>
      <c r="Y5872" t="s">
        <v>8637</v>
      </c>
      <c r="AA5872">
        <v>34.036900000000003</v>
      </c>
      <c r="AB5872">
        <v>-118.25830000000001</v>
      </c>
      <c r="AC5872">
        <f t="shared" si="91"/>
        <v>0</v>
      </c>
    </row>
    <row r="5873" spans="1:29" x14ac:dyDescent="0.35">
      <c r="A5873">
        <v>201211795</v>
      </c>
      <c r="B5873" s="1">
        <v>43944</v>
      </c>
      <c r="C5873" s="1">
        <v>43944</v>
      </c>
      <c r="D5873">
        <v>100</v>
      </c>
      <c r="E5873">
        <v>12</v>
      </c>
      <c r="F5873" t="s">
        <v>68</v>
      </c>
      <c r="G5873">
        <v>1249</v>
      </c>
      <c r="H5873">
        <v>1</v>
      </c>
      <c r="I5873">
        <v>330</v>
      </c>
      <c r="J5873" t="s">
        <v>37</v>
      </c>
      <c r="K5873" t="s">
        <v>3672</v>
      </c>
      <c r="L5873">
        <v>32</v>
      </c>
      <c r="M5873" t="s">
        <v>94</v>
      </c>
      <c r="N5873" t="s">
        <v>95</v>
      </c>
      <c r="O5873">
        <v>101</v>
      </c>
      <c r="P5873" t="s">
        <v>32</v>
      </c>
      <c r="S5873" t="s">
        <v>40</v>
      </c>
      <c r="T5873" t="s">
        <v>41</v>
      </c>
      <c r="U5873">
        <v>330</v>
      </c>
      <c r="Y5873" t="s">
        <v>3834</v>
      </c>
      <c r="Z5873" t="s">
        <v>8638</v>
      </c>
      <c r="AA5873">
        <v>33.979500000000002</v>
      </c>
      <c r="AB5873">
        <v>-118.28270000000001</v>
      </c>
      <c r="AC5873">
        <f t="shared" si="91"/>
        <v>0</v>
      </c>
    </row>
    <row r="5874" spans="1:29" x14ac:dyDescent="0.35">
      <c r="A5874">
        <v>200110939</v>
      </c>
      <c r="B5874" s="1">
        <v>43945</v>
      </c>
      <c r="C5874" s="1">
        <v>43944</v>
      </c>
      <c r="D5874">
        <v>1115</v>
      </c>
      <c r="E5874">
        <v>1</v>
      </c>
      <c r="F5874" t="s">
        <v>36</v>
      </c>
      <c r="G5874">
        <v>182</v>
      </c>
      <c r="H5874">
        <v>1</v>
      </c>
      <c r="I5874">
        <v>510</v>
      </c>
      <c r="J5874" t="s">
        <v>29</v>
      </c>
      <c r="L5874">
        <v>0</v>
      </c>
      <c r="O5874">
        <v>108</v>
      </c>
      <c r="P5874" t="s">
        <v>105</v>
      </c>
      <c r="S5874" t="s">
        <v>33</v>
      </c>
      <c r="T5874" t="s">
        <v>34</v>
      </c>
      <c r="U5874">
        <v>510</v>
      </c>
      <c r="Y5874" t="s">
        <v>7202</v>
      </c>
      <c r="Z5874" t="s">
        <v>866</v>
      </c>
      <c r="AA5874">
        <v>34.041899999999998</v>
      </c>
      <c r="AB5874">
        <v>-118.26690000000001</v>
      </c>
      <c r="AC5874">
        <f t="shared" si="91"/>
        <v>1</v>
      </c>
    </row>
    <row r="5875" spans="1:29" x14ac:dyDescent="0.35">
      <c r="A5875">
        <v>200308203</v>
      </c>
      <c r="B5875" s="1">
        <v>43898</v>
      </c>
      <c r="C5875" s="1">
        <v>43898</v>
      </c>
      <c r="D5875">
        <v>2130</v>
      </c>
      <c r="E5875">
        <v>3</v>
      </c>
      <c r="F5875" t="s">
        <v>43</v>
      </c>
      <c r="G5875">
        <v>398</v>
      </c>
      <c r="H5875">
        <v>2</v>
      </c>
      <c r="I5875">
        <v>900</v>
      </c>
      <c r="J5875" t="s">
        <v>197</v>
      </c>
      <c r="K5875" t="s">
        <v>8639</v>
      </c>
      <c r="L5875">
        <v>38</v>
      </c>
      <c r="M5875" t="s">
        <v>94</v>
      </c>
      <c r="N5875" t="s">
        <v>95</v>
      </c>
      <c r="O5875">
        <v>501</v>
      </c>
      <c r="P5875" t="s">
        <v>164</v>
      </c>
      <c r="S5875" t="s">
        <v>84</v>
      </c>
      <c r="T5875" t="s">
        <v>85</v>
      </c>
      <c r="U5875">
        <v>900</v>
      </c>
      <c r="Y5875" t="s">
        <v>434</v>
      </c>
      <c r="AA5875">
        <v>34.008699999999997</v>
      </c>
      <c r="AB5875">
        <v>-118.28660000000001</v>
      </c>
      <c r="AC5875">
        <f t="shared" si="91"/>
        <v>0</v>
      </c>
    </row>
    <row r="5876" spans="1:29" x14ac:dyDescent="0.35">
      <c r="A5876">
        <v>200817499</v>
      </c>
      <c r="B5876" s="1">
        <v>44177</v>
      </c>
      <c r="C5876" s="1">
        <v>44176</v>
      </c>
      <c r="D5876">
        <v>1501</v>
      </c>
      <c r="E5876">
        <v>8</v>
      </c>
      <c r="F5876" t="s">
        <v>109</v>
      </c>
      <c r="G5876">
        <v>805</v>
      </c>
      <c r="H5876">
        <v>1</v>
      </c>
      <c r="I5876">
        <v>440</v>
      </c>
      <c r="J5876" t="s">
        <v>213</v>
      </c>
      <c r="K5876" t="s">
        <v>8640</v>
      </c>
      <c r="L5876">
        <v>76</v>
      </c>
      <c r="M5876" t="s">
        <v>94</v>
      </c>
      <c r="N5876" t="s">
        <v>73</v>
      </c>
      <c r="O5876">
        <v>501</v>
      </c>
      <c r="P5876" t="s">
        <v>164</v>
      </c>
      <c r="S5876" t="s">
        <v>40</v>
      </c>
      <c r="T5876" t="s">
        <v>41</v>
      </c>
      <c r="U5876">
        <v>440</v>
      </c>
      <c r="Y5876" t="s">
        <v>8641</v>
      </c>
      <c r="AA5876">
        <v>34.101599999999998</v>
      </c>
      <c r="AB5876">
        <v>-118.46980000000001</v>
      </c>
      <c r="AC5876">
        <f t="shared" si="91"/>
        <v>0</v>
      </c>
    </row>
    <row r="5877" spans="1:29" x14ac:dyDescent="0.35">
      <c r="A5877">
        <v>200105115</v>
      </c>
      <c r="B5877" s="1">
        <v>43846</v>
      </c>
      <c r="C5877" s="1">
        <v>43842</v>
      </c>
      <c r="D5877">
        <v>1000</v>
      </c>
      <c r="E5877">
        <v>1</v>
      </c>
      <c r="F5877" t="s">
        <v>36</v>
      </c>
      <c r="G5877">
        <v>174</v>
      </c>
      <c r="H5877">
        <v>1</v>
      </c>
      <c r="I5877">
        <v>480</v>
      </c>
      <c r="J5877" t="s">
        <v>44</v>
      </c>
      <c r="K5877">
        <v>344</v>
      </c>
      <c r="L5877">
        <v>33</v>
      </c>
      <c r="M5877" t="s">
        <v>30</v>
      </c>
      <c r="N5877" t="s">
        <v>73</v>
      </c>
      <c r="O5877">
        <v>123</v>
      </c>
      <c r="P5877" t="s">
        <v>290</v>
      </c>
      <c r="S5877" t="s">
        <v>40</v>
      </c>
      <c r="T5877" t="s">
        <v>41</v>
      </c>
      <c r="U5877">
        <v>480</v>
      </c>
      <c r="Y5877" t="s">
        <v>402</v>
      </c>
      <c r="AA5877">
        <v>34.044499999999999</v>
      </c>
      <c r="AB5877">
        <v>-118.25230000000001</v>
      </c>
      <c r="AC5877">
        <f t="shared" si="91"/>
        <v>0</v>
      </c>
    </row>
    <row r="5878" spans="1:29" x14ac:dyDescent="0.35">
      <c r="A5878">
        <v>200908144</v>
      </c>
      <c r="B5878" s="1">
        <v>43925</v>
      </c>
      <c r="C5878" s="1">
        <v>43919</v>
      </c>
      <c r="D5878">
        <v>1800</v>
      </c>
      <c r="E5878">
        <v>9</v>
      </c>
      <c r="F5878" t="s">
        <v>49</v>
      </c>
      <c r="G5878">
        <v>943</v>
      </c>
      <c r="H5878">
        <v>1</v>
      </c>
      <c r="I5878">
        <v>440</v>
      </c>
      <c r="J5878" t="s">
        <v>213</v>
      </c>
      <c r="K5878" t="s">
        <v>8642</v>
      </c>
      <c r="L5878">
        <v>32</v>
      </c>
      <c r="M5878" t="s">
        <v>30</v>
      </c>
      <c r="N5878" t="s">
        <v>173</v>
      </c>
      <c r="O5878">
        <v>221</v>
      </c>
      <c r="P5878" t="s">
        <v>74</v>
      </c>
      <c r="S5878" t="s">
        <v>40</v>
      </c>
      <c r="T5878" t="s">
        <v>41</v>
      </c>
      <c r="U5878">
        <v>440</v>
      </c>
      <c r="V5878">
        <v>998</v>
      </c>
      <c r="Y5878" t="s">
        <v>8643</v>
      </c>
      <c r="AA5878">
        <v>34.170699999999997</v>
      </c>
      <c r="AB5878">
        <v>-118.44629999999999</v>
      </c>
      <c r="AC5878">
        <f t="shared" si="91"/>
        <v>0</v>
      </c>
    </row>
    <row r="5879" spans="1:29" x14ac:dyDescent="0.35">
      <c r="A5879">
        <v>200511425</v>
      </c>
      <c r="B5879" s="1">
        <v>44017</v>
      </c>
      <c r="C5879" s="1">
        <v>44016</v>
      </c>
      <c r="D5879">
        <v>1900</v>
      </c>
      <c r="E5879">
        <v>5</v>
      </c>
      <c r="F5879" t="s">
        <v>98</v>
      </c>
      <c r="G5879">
        <v>531</v>
      </c>
      <c r="H5879">
        <v>2</v>
      </c>
      <c r="I5879">
        <v>745</v>
      </c>
      <c r="J5879" t="s">
        <v>139</v>
      </c>
      <c r="K5879" t="s">
        <v>8644</v>
      </c>
      <c r="L5879">
        <v>23</v>
      </c>
      <c r="M5879" t="s">
        <v>30</v>
      </c>
      <c r="N5879" t="s">
        <v>73</v>
      </c>
      <c r="O5879">
        <v>104</v>
      </c>
      <c r="P5879" t="s">
        <v>201</v>
      </c>
      <c r="S5879" t="s">
        <v>40</v>
      </c>
      <c r="T5879" t="s">
        <v>41</v>
      </c>
      <c r="U5879">
        <v>745</v>
      </c>
      <c r="V5879">
        <v>998</v>
      </c>
      <c r="Y5879" t="s">
        <v>8645</v>
      </c>
      <c r="AA5879">
        <v>33.783700000000003</v>
      </c>
      <c r="AB5879">
        <v>-118.307</v>
      </c>
      <c r="AC5879">
        <f t="shared" si="91"/>
        <v>0</v>
      </c>
    </row>
    <row r="5880" spans="1:29" x14ac:dyDescent="0.35">
      <c r="A5880">
        <v>200115650</v>
      </c>
      <c r="B5880" s="1">
        <v>44043</v>
      </c>
      <c r="C5880" s="1">
        <v>44041</v>
      </c>
      <c r="D5880">
        <v>2300</v>
      </c>
      <c r="E5880">
        <v>1</v>
      </c>
      <c r="F5880" t="s">
        <v>36</v>
      </c>
      <c r="G5880">
        <v>139</v>
      </c>
      <c r="H5880">
        <v>1</v>
      </c>
      <c r="I5880">
        <v>330</v>
      </c>
      <c r="J5880" t="s">
        <v>37</v>
      </c>
      <c r="K5880" t="s">
        <v>8646</v>
      </c>
      <c r="L5880">
        <v>34</v>
      </c>
      <c r="M5880" t="s">
        <v>30</v>
      </c>
      <c r="N5880" t="s">
        <v>73</v>
      </c>
      <c r="O5880">
        <v>123</v>
      </c>
      <c r="P5880" t="s">
        <v>290</v>
      </c>
      <c r="S5880" t="s">
        <v>40</v>
      </c>
      <c r="T5880" t="s">
        <v>41</v>
      </c>
      <c r="U5880">
        <v>330</v>
      </c>
      <c r="Y5880" t="s">
        <v>8647</v>
      </c>
      <c r="AA5880">
        <v>34.044600000000003</v>
      </c>
      <c r="AB5880">
        <v>-118.2367</v>
      </c>
      <c r="AC5880">
        <f t="shared" si="91"/>
        <v>0</v>
      </c>
    </row>
    <row r="5881" spans="1:29" x14ac:dyDescent="0.35">
      <c r="A5881">
        <v>200513025</v>
      </c>
      <c r="B5881" s="1">
        <v>44059</v>
      </c>
      <c r="C5881" s="1">
        <v>44058</v>
      </c>
      <c r="D5881">
        <v>2300</v>
      </c>
      <c r="E5881">
        <v>5</v>
      </c>
      <c r="F5881" t="s">
        <v>98</v>
      </c>
      <c r="G5881">
        <v>518</v>
      </c>
      <c r="H5881">
        <v>1</v>
      </c>
      <c r="I5881">
        <v>510</v>
      </c>
      <c r="J5881" t="s">
        <v>29</v>
      </c>
      <c r="L5881">
        <v>0</v>
      </c>
      <c r="O5881">
        <v>101</v>
      </c>
      <c r="P5881" t="s">
        <v>32</v>
      </c>
      <c r="S5881" t="s">
        <v>40</v>
      </c>
      <c r="T5881" t="s">
        <v>41</v>
      </c>
      <c r="U5881">
        <v>510</v>
      </c>
      <c r="Y5881" t="s">
        <v>8648</v>
      </c>
      <c r="AA5881">
        <v>33.794400000000003</v>
      </c>
      <c r="AB5881">
        <v>-118.2576</v>
      </c>
      <c r="AC5881">
        <f t="shared" si="91"/>
        <v>0</v>
      </c>
    </row>
    <row r="5882" spans="1:29" x14ac:dyDescent="0.35">
      <c r="A5882">
        <v>200119928</v>
      </c>
      <c r="B5882" s="1">
        <v>44128</v>
      </c>
      <c r="C5882" s="1">
        <v>44128</v>
      </c>
      <c r="D5882">
        <v>940</v>
      </c>
      <c r="E5882">
        <v>1</v>
      </c>
      <c r="F5882" t="s">
        <v>36</v>
      </c>
      <c r="G5882">
        <v>185</v>
      </c>
      <c r="H5882">
        <v>2</v>
      </c>
      <c r="I5882">
        <v>626</v>
      </c>
      <c r="J5882" t="s">
        <v>141</v>
      </c>
      <c r="K5882" t="s">
        <v>8649</v>
      </c>
      <c r="L5882">
        <v>27</v>
      </c>
      <c r="M5882" t="s">
        <v>94</v>
      </c>
      <c r="N5882" t="s">
        <v>95</v>
      </c>
      <c r="O5882">
        <v>108</v>
      </c>
      <c r="P5882" t="s">
        <v>105</v>
      </c>
      <c r="Q5882">
        <v>400</v>
      </c>
      <c r="R5882" t="s">
        <v>143</v>
      </c>
      <c r="S5882" t="s">
        <v>84</v>
      </c>
      <c r="T5882" t="s">
        <v>85</v>
      </c>
      <c r="U5882">
        <v>626</v>
      </c>
      <c r="Y5882" t="s">
        <v>4732</v>
      </c>
      <c r="AA5882">
        <v>34.036000000000001</v>
      </c>
      <c r="AB5882">
        <v>-118.2568</v>
      </c>
      <c r="AC5882">
        <f t="shared" si="91"/>
        <v>0</v>
      </c>
    </row>
    <row r="5883" spans="1:29" x14ac:dyDescent="0.35">
      <c r="A5883">
        <v>201308067</v>
      </c>
      <c r="B5883" s="1">
        <v>43903</v>
      </c>
      <c r="C5883" s="1">
        <v>43903</v>
      </c>
      <c r="D5883">
        <v>1400</v>
      </c>
      <c r="E5883">
        <v>13</v>
      </c>
      <c r="F5883" t="s">
        <v>62</v>
      </c>
      <c r="G5883">
        <v>1333</v>
      </c>
      <c r="H5883">
        <v>1</v>
      </c>
      <c r="I5883">
        <v>510</v>
      </c>
      <c r="J5883" t="s">
        <v>29</v>
      </c>
      <c r="L5883">
        <v>0</v>
      </c>
      <c r="O5883">
        <v>101</v>
      </c>
      <c r="P5883" t="s">
        <v>32</v>
      </c>
      <c r="S5883" t="s">
        <v>40</v>
      </c>
      <c r="T5883" t="s">
        <v>41</v>
      </c>
      <c r="U5883">
        <v>510</v>
      </c>
      <c r="Y5883" t="s">
        <v>3032</v>
      </c>
      <c r="Z5883" t="s">
        <v>8650</v>
      </c>
      <c r="AA5883">
        <v>34.018099999999997</v>
      </c>
      <c r="AB5883">
        <v>-118.25920000000001</v>
      </c>
      <c r="AC5883">
        <f t="shared" si="91"/>
        <v>0</v>
      </c>
    </row>
    <row r="5884" spans="1:29" x14ac:dyDescent="0.35">
      <c r="A5884">
        <v>200904740</v>
      </c>
      <c r="B5884" s="1">
        <v>43847</v>
      </c>
      <c r="C5884" s="1">
        <v>43847</v>
      </c>
      <c r="D5884">
        <v>730</v>
      </c>
      <c r="E5884">
        <v>9</v>
      </c>
      <c r="F5884" t="s">
        <v>49</v>
      </c>
      <c r="G5884">
        <v>906</v>
      </c>
      <c r="H5884">
        <v>2</v>
      </c>
      <c r="I5884">
        <v>624</v>
      </c>
      <c r="J5884" t="s">
        <v>171</v>
      </c>
      <c r="K5884" t="s">
        <v>8651</v>
      </c>
      <c r="L5884">
        <v>43</v>
      </c>
      <c r="M5884" t="s">
        <v>30</v>
      </c>
      <c r="N5884" t="s">
        <v>95</v>
      </c>
      <c r="O5884">
        <v>210</v>
      </c>
      <c r="P5884" t="s">
        <v>183</v>
      </c>
      <c r="Q5884">
        <v>400</v>
      </c>
      <c r="R5884" t="s">
        <v>143</v>
      </c>
      <c r="S5884" t="s">
        <v>84</v>
      </c>
      <c r="T5884" t="s">
        <v>85</v>
      </c>
      <c r="U5884">
        <v>624</v>
      </c>
      <c r="Y5884" t="s">
        <v>8652</v>
      </c>
      <c r="AA5884">
        <v>34.208500000000001</v>
      </c>
      <c r="AB5884">
        <v>-118.44880000000001</v>
      </c>
      <c r="AC5884">
        <f t="shared" si="91"/>
        <v>0</v>
      </c>
    </row>
    <row r="5885" spans="1:29" x14ac:dyDescent="0.35">
      <c r="A5885">
        <v>200315127</v>
      </c>
      <c r="B5885" s="1">
        <v>44045</v>
      </c>
      <c r="C5885" s="1">
        <v>44045</v>
      </c>
      <c r="D5885">
        <v>840</v>
      </c>
      <c r="E5885">
        <v>3</v>
      </c>
      <c r="F5885" t="s">
        <v>43</v>
      </c>
      <c r="G5885">
        <v>355</v>
      </c>
      <c r="H5885">
        <v>2</v>
      </c>
      <c r="I5885">
        <v>626</v>
      </c>
      <c r="J5885" t="s">
        <v>141</v>
      </c>
      <c r="K5885" t="s">
        <v>8653</v>
      </c>
      <c r="L5885">
        <v>28</v>
      </c>
      <c r="M5885" t="s">
        <v>94</v>
      </c>
      <c r="N5885" t="s">
        <v>95</v>
      </c>
      <c r="O5885">
        <v>501</v>
      </c>
      <c r="P5885" t="s">
        <v>164</v>
      </c>
      <c r="Q5885">
        <v>400</v>
      </c>
      <c r="R5885" t="s">
        <v>143</v>
      </c>
      <c r="S5885" t="s">
        <v>40</v>
      </c>
      <c r="T5885" t="s">
        <v>41</v>
      </c>
      <c r="U5885">
        <v>626</v>
      </c>
      <c r="Y5885" t="s">
        <v>8654</v>
      </c>
      <c r="AA5885">
        <v>34.020299999999999</v>
      </c>
      <c r="AB5885">
        <v>-118.3128</v>
      </c>
      <c r="AC5885">
        <f t="shared" si="91"/>
        <v>0</v>
      </c>
    </row>
    <row r="5886" spans="1:29" x14ac:dyDescent="0.35">
      <c r="A5886">
        <v>200120463</v>
      </c>
      <c r="B5886" s="1">
        <v>44138</v>
      </c>
      <c r="C5886" s="1">
        <v>44138</v>
      </c>
      <c r="D5886">
        <v>200</v>
      </c>
      <c r="E5886">
        <v>1</v>
      </c>
      <c r="F5886" t="s">
        <v>36</v>
      </c>
      <c r="G5886">
        <v>163</v>
      </c>
      <c r="H5886">
        <v>2</v>
      </c>
      <c r="I5886">
        <v>888</v>
      </c>
      <c r="J5886" t="s">
        <v>250</v>
      </c>
      <c r="K5886" t="s">
        <v>8655</v>
      </c>
      <c r="L5886">
        <v>26</v>
      </c>
      <c r="M5886" t="s">
        <v>30</v>
      </c>
      <c r="N5886" t="s">
        <v>73</v>
      </c>
      <c r="O5886">
        <v>502</v>
      </c>
      <c r="P5886" t="s">
        <v>47</v>
      </c>
      <c r="S5886" t="s">
        <v>40</v>
      </c>
      <c r="T5886" t="s">
        <v>41</v>
      </c>
      <c r="U5886">
        <v>888</v>
      </c>
      <c r="V5886">
        <v>998</v>
      </c>
      <c r="Y5886" t="s">
        <v>1374</v>
      </c>
      <c r="AA5886">
        <v>34.044400000000003</v>
      </c>
      <c r="AB5886">
        <v>-118.25409999999999</v>
      </c>
      <c r="AC5886">
        <f t="shared" si="91"/>
        <v>0</v>
      </c>
    </row>
    <row r="5887" spans="1:29" x14ac:dyDescent="0.35">
      <c r="A5887">
        <v>200808509</v>
      </c>
      <c r="B5887" s="1">
        <v>43941</v>
      </c>
      <c r="C5887" s="1">
        <v>43940</v>
      </c>
      <c r="D5887">
        <v>1800</v>
      </c>
      <c r="E5887">
        <v>8</v>
      </c>
      <c r="F5887" t="s">
        <v>109</v>
      </c>
      <c r="G5887">
        <v>842</v>
      </c>
      <c r="H5887">
        <v>1</v>
      </c>
      <c r="I5887">
        <v>341</v>
      </c>
      <c r="J5887" t="s">
        <v>157</v>
      </c>
      <c r="K5887" t="s">
        <v>1472</v>
      </c>
      <c r="L5887">
        <v>55</v>
      </c>
      <c r="M5887" t="s">
        <v>30</v>
      </c>
      <c r="N5887" t="s">
        <v>163</v>
      </c>
      <c r="O5887">
        <v>102</v>
      </c>
      <c r="P5887" t="s">
        <v>186</v>
      </c>
      <c r="S5887" t="s">
        <v>40</v>
      </c>
      <c r="T5887" t="s">
        <v>41</v>
      </c>
      <c r="U5887">
        <v>341</v>
      </c>
      <c r="Y5887" t="s">
        <v>7258</v>
      </c>
      <c r="Z5887" t="s">
        <v>8656</v>
      </c>
      <c r="AA5887">
        <v>34.046100000000003</v>
      </c>
      <c r="AB5887">
        <v>-118.4539</v>
      </c>
      <c r="AC5887">
        <f t="shared" si="91"/>
        <v>0</v>
      </c>
    </row>
    <row r="5888" spans="1:29" x14ac:dyDescent="0.35">
      <c r="A5888">
        <v>201300601</v>
      </c>
      <c r="B5888" s="1">
        <v>43907</v>
      </c>
      <c r="C5888" s="1">
        <v>43907</v>
      </c>
      <c r="D5888">
        <v>930</v>
      </c>
      <c r="E5888">
        <v>13</v>
      </c>
      <c r="F5888" t="s">
        <v>62</v>
      </c>
      <c r="G5888">
        <v>1375</v>
      </c>
      <c r="H5888">
        <v>1</v>
      </c>
      <c r="I5888">
        <v>236</v>
      </c>
      <c r="J5888" t="s">
        <v>692</v>
      </c>
      <c r="K5888" t="s">
        <v>8657</v>
      </c>
      <c r="L5888">
        <v>24</v>
      </c>
      <c r="M5888" t="s">
        <v>30</v>
      </c>
      <c r="N5888" t="s">
        <v>95</v>
      </c>
      <c r="O5888">
        <v>502</v>
      </c>
      <c r="P5888" t="s">
        <v>47</v>
      </c>
      <c r="Q5888">
        <v>207</v>
      </c>
      <c r="R5888" t="s">
        <v>1110</v>
      </c>
      <c r="S5888" t="s">
        <v>84</v>
      </c>
      <c r="T5888" t="s">
        <v>85</v>
      </c>
      <c r="U5888">
        <v>236</v>
      </c>
      <c r="V5888">
        <v>998</v>
      </c>
      <c r="Y5888" t="s">
        <v>8658</v>
      </c>
      <c r="AA5888">
        <v>33.992100000000001</v>
      </c>
      <c r="AB5888">
        <v>-118.2521</v>
      </c>
      <c r="AC5888">
        <f t="shared" si="91"/>
        <v>0</v>
      </c>
    </row>
    <row r="5889" spans="1:29" x14ac:dyDescent="0.35">
      <c r="A5889">
        <v>200308978</v>
      </c>
      <c r="B5889" s="1">
        <v>43914</v>
      </c>
      <c r="C5889" s="1">
        <v>43913</v>
      </c>
      <c r="D5889">
        <v>800</v>
      </c>
      <c r="E5889">
        <v>3</v>
      </c>
      <c r="F5889" t="s">
        <v>43</v>
      </c>
      <c r="G5889">
        <v>376</v>
      </c>
      <c r="H5889">
        <v>1</v>
      </c>
      <c r="I5889">
        <v>510</v>
      </c>
      <c r="J5889" t="s">
        <v>29</v>
      </c>
      <c r="L5889">
        <v>0</v>
      </c>
      <c r="O5889">
        <v>101</v>
      </c>
      <c r="P5889" t="s">
        <v>32</v>
      </c>
      <c r="S5889" t="s">
        <v>40</v>
      </c>
      <c r="T5889" t="s">
        <v>41</v>
      </c>
      <c r="U5889">
        <v>510</v>
      </c>
      <c r="Y5889" t="s">
        <v>4891</v>
      </c>
      <c r="Z5889" t="s">
        <v>1645</v>
      </c>
      <c r="AA5889">
        <v>34.014499999999998</v>
      </c>
      <c r="AB5889">
        <v>-118.3045</v>
      </c>
      <c r="AC5889">
        <f t="shared" si="91"/>
        <v>0</v>
      </c>
    </row>
    <row r="5890" spans="1:29" x14ac:dyDescent="0.35">
      <c r="A5890">
        <v>200618824</v>
      </c>
      <c r="B5890" s="1">
        <v>44168</v>
      </c>
      <c r="C5890" s="1">
        <v>44168</v>
      </c>
      <c r="D5890">
        <v>2020</v>
      </c>
      <c r="E5890">
        <v>6</v>
      </c>
      <c r="F5890" t="s">
        <v>91</v>
      </c>
      <c r="G5890">
        <v>667</v>
      </c>
      <c r="H5890">
        <v>2</v>
      </c>
      <c r="I5890">
        <v>930</v>
      </c>
      <c r="J5890" t="s">
        <v>339</v>
      </c>
      <c r="K5890" t="s">
        <v>8659</v>
      </c>
      <c r="L5890">
        <v>58</v>
      </c>
      <c r="M5890" t="s">
        <v>30</v>
      </c>
      <c r="N5890" t="s">
        <v>95</v>
      </c>
      <c r="O5890">
        <v>501</v>
      </c>
      <c r="P5890" t="s">
        <v>164</v>
      </c>
      <c r="Q5890">
        <v>511</v>
      </c>
      <c r="R5890" t="s">
        <v>151</v>
      </c>
      <c r="S5890" t="s">
        <v>40</v>
      </c>
      <c r="T5890" t="s">
        <v>41</v>
      </c>
      <c r="U5890">
        <v>930</v>
      </c>
      <c r="Y5890" t="s">
        <v>6682</v>
      </c>
      <c r="AA5890">
        <v>34.092599999999997</v>
      </c>
      <c r="AB5890">
        <v>-118.31910000000001</v>
      </c>
      <c r="AC5890">
        <f t="shared" si="91"/>
        <v>0</v>
      </c>
    </row>
    <row r="5891" spans="1:29" x14ac:dyDescent="0.35">
      <c r="A5891">
        <v>200514778</v>
      </c>
      <c r="B5891" s="1">
        <v>44104</v>
      </c>
      <c r="C5891" s="1">
        <v>44095</v>
      </c>
      <c r="D5891">
        <v>1630</v>
      </c>
      <c r="E5891">
        <v>5</v>
      </c>
      <c r="F5891" t="s">
        <v>98</v>
      </c>
      <c r="G5891">
        <v>541</v>
      </c>
      <c r="H5891">
        <v>1</v>
      </c>
      <c r="I5891">
        <v>330</v>
      </c>
      <c r="J5891" t="s">
        <v>37</v>
      </c>
      <c r="K5891" t="s">
        <v>8660</v>
      </c>
      <c r="L5891">
        <v>27</v>
      </c>
      <c r="M5891" t="s">
        <v>94</v>
      </c>
      <c r="N5891" t="s">
        <v>173</v>
      </c>
      <c r="O5891">
        <v>101</v>
      </c>
      <c r="P5891" t="s">
        <v>32</v>
      </c>
      <c r="S5891" t="s">
        <v>40</v>
      </c>
      <c r="T5891" t="s">
        <v>41</v>
      </c>
      <c r="U5891">
        <v>330</v>
      </c>
      <c r="Y5891" t="s">
        <v>8661</v>
      </c>
      <c r="AA5891">
        <v>33.753999999999998</v>
      </c>
      <c r="AB5891">
        <v>-118.3049</v>
      </c>
      <c r="AC5891">
        <f t="shared" ref="AC5891:AC5954" si="92">IF(OR((S:S)="CC", S:S="AA",S:S="JA"), 1, 0)</f>
        <v>0</v>
      </c>
    </row>
    <row r="5892" spans="1:29" x14ac:dyDescent="0.35">
      <c r="A5892">
        <v>201012423</v>
      </c>
      <c r="B5892" s="1">
        <v>44068</v>
      </c>
      <c r="C5892" s="1">
        <v>44062</v>
      </c>
      <c r="D5892">
        <v>2200</v>
      </c>
      <c r="E5892">
        <v>10</v>
      </c>
      <c r="F5892" t="s">
        <v>103</v>
      </c>
      <c r="G5892">
        <v>1028</v>
      </c>
      <c r="H5892">
        <v>1</v>
      </c>
      <c r="I5892">
        <v>440</v>
      </c>
      <c r="J5892" t="s">
        <v>213</v>
      </c>
      <c r="K5892" t="s">
        <v>1816</v>
      </c>
      <c r="L5892">
        <v>37</v>
      </c>
      <c r="M5892" t="s">
        <v>30</v>
      </c>
      <c r="N5892" t="s">
        <v>163</v>
      </c>
      <c r="O5892">
        <v>102</v>
      </c>
      <c r="P5892" t="s">
        <v>186</v>
      </c>
      <c r="S5892" t="s">
        <v>40</v>
      </c>
      <c r="T5892" t="s">
        <v>41</v>
      </c>
      <c r="U5892">
        <v>440</v>
      </c>
      <c r="Y5892" t="s">
        <v>8662</v>
      </c>
      <c r="AA5892">
        <v>34.201099999999997</v>
      </c>
      <c r="AB5892">
        <v>-118.49509999999999</v>
      </c>
      <c r="AC5892">
        <f t="shared" si="92"/>
        <v>0</v>
      </c>
    </row>
    <row r="5893" spans="1:29" x14ac:dyDescent="0.35">
      <c r="A5893">
        <v>200514500</v>
      </c>
      <c r="B5893" s="1">
        <v>44098</v>
      </c>
      <c r="C5893" s="1">
        <v>44097</v>
      </c>
      <c r="D5893">
        <v>1400</v>
      </c>
      <c r="E5893">
        <v>5</v>
      </c>
      <c r="F5893" t="s">
        <v>98</v>
      </c>
      <c r="G5893">
        <v>585</v>
      </c>
      <c r="H5893">
        <v>2</v>
      </c>
      <c r="I5893">
        <v>745</v>
      </c>
      <c r="J5893" t="s">
        <v>139</v>
      </c>
      <c r="K5893">
        <v>329</v>
      </c>
      <c r="L5893">
        <v>50</v>
      </c>
      <c r="M5893" t="s">
        <v>30</v>
      </c>
      <c r="N5893" t="s">
        <v>31</v>
      </c>
      <c r="O5893">
        <v>108</v>
      </c>
      <c r="P5893" t="s">
        <v>105</v>
      </c>
      <c r="S5893" t="s">
        <v>40</v>
      </c>
      <c r="T5893" t="s">
        <v>41</v>
      </c>
      <c r="U5893">
        <v>745</v>
      </c>
      <c r="Y5893" t="s">
        <v>4788</v>
      </c>
      <c r="AA5893">
        <v>33.726100000000002</v>
      </c>
      <c r="AB5893">
        <v>-118.2885</v>
      </c>
      <c r="AC5893">
        <f t="shared" si="92"/>
        <v>0</v>
      </c>
    </row>
    <row r="5894" spans="1:29" x14ac:dyDescent="0.35">
      <c r="A5894">
        <v>200617721</v>
      </c>
      <c r="B5894" s="1">
        <v>44142</v>
      </c>
      <c r="C5894" s="1">
        <v>44141</v>
      </c>
      <c r="D5894">
        <v>2100</v>
      </c>
      <c r="E5894">
        <v>6</v>
      </c>
      <c r="F5894" t="s">
        <v>91</v>
      </c>
      <c r="G5894">
        <v>667</v>
      </c>
      <c r="H5894">
        <v>1</v>
      </c>
      <c r="I5894">
        <v>520</v>
      </c>
      <c r="J5894" t="s">
        <v>271</v>
      </c>
      <c r="K5894" t="s">
        <v>8663</v>
      </c>
      <c r="L5894">
        <v>43</v>
      </c>
      <c r="M5894" t="s">
        <v>30</v>
      </c>
      <c r="N5894" t="s">
        <v>95</v>
      </c>
      <c r="O5894">
        <v>101</v>
      </c>
      <c r="P5894" t="s">
        <v>32</v>
      </c>
      <c r="Q5894">
        <v>500</v>
      </c>
      <c r="R5894" t="s">
        <v>184</v>
      </c>
      <c r="S5894" t="s">
        <v>40</v>
      </c>
      <c r="T5894" t="s">
        <v>41</v>
      </c>
      <c r="U5894">
        <v>520</v>
      </c>
      <c r="Y5894" t="s">
        <v>5706</v>
      </c>
      <c r="AA5894">
        <v>34.092599999999997</v>
      </c>
      <c r="AB5894">
        <v>-118.3212</v>
      </c>
      <c r="AC5894">
        <f t="shared" si="92"/>
        <v>0</v>
      </c>
    </row>
    <row r="5895" spans="1:29" x14ac:dyDescent="0.35">
      <c r="A5895">
        <v>200715988</v>
      </c>
      <c r="B5895" s="1">
        <v>44149</v>
      </c>
      <c r="C5895" s="1">
        <v>44149</v>
      </c>
      <c r="D5895">
        <v>1845</v>
      </c>
      <c r="E5895">
        <v>7</v>
      </c>
      <c r="F5895" t="s">
        <v>28</v>
      </c>
      <c r="G5895">
        <v>755</v>
      </c>
      <c r="H5895">
        <v>1</v>
      </c>
      <c r="I5895">
        <v>230</v>
      </c>
      <c r="J5895" t="s">
        <v>161</v>
      </c>
      <c r="K5895" t="s">
        <v>8664</v>
      </c>
      <c r="L5895">
        <v>52</v>
      </c>
      <c r="M5895" t="s">
        <v>30</v>
      </c>
      <c r="N5895" t="s">
        <v>163</v>
      </c>
      <c r="O5895">
        <v>101</v>
      </c>
      <c r="P5895" t="s">
        <v>32</v>
      </c>
      <c r="Q5895">
        <v>500</v>
      </c>
      <c r="R5895" t="s">
        <v>184</v>
      </c>
      <c r="S5895" t="s">
        <v>84</v>
      </c>
      <c r="T5895" t="s">
        <v>85</v>
      </c>
      <c r="U5895">
        <v>230</v>
      </c>
      <c r="V5895">
        <v>998</v>
      </c>
      <c r="Y5895" t="s">
        <v>8665</v>
      </c>
      <c r="Z5895" t="s">
        <v>308</v>
      </c>
      <c r="AA5895">
        <v>34.048099999999998</v>
      </c>
      <c r="AB5895">
        <v>-118.3502</v>
      </c>
      <c r="AC5895">
        <f t="shared" si="92"/>
        <v>0</v>
      </c>
    </row>
    <row r="5896" spans="1:29" x14ac:dyDescent="0.35">
      <c r="A5896">
        <v>200114488</v>
      </c>
      <c r="B5896" s="1">
        <v>44019</v>
      </c>
      <c r="C5896" s="1">
        <v>44019</v>
      </c>
      <c r="D5896">
        <v>1330</v>
      </c>
      <c r="E5896">
        <v>1</v>
      </c>
      <c r="F5896" t="s">
        <v>36</v>
      </c>
      <c r="G5896">
        <v>158</v>
      </c>
      <c r="H5896">
        <v>2</v>
      </c>
      <c r="I5896">
        <v>745</v>
      </c>
      <c r="J5896" t="s">
        <v>139</v>
      </c>
      <c r="K5896">
        <v>329</v>
      </c>
      <c r="L5896">
        <v>57</v>
      </c>
      <c r="M5896" t="s">
        <v>30</v>
      </c>
      <c r="N5896" t="s">
        <v>73</v>
      </c>
      <c r="O5896">
        <v>516</v>
      </c>
      <c r="P5896" t="s">
        <v>1833</v>
      </c>
      <c r="S5896" t="s">
        <v>40</v>
      </c>
      <c r="T5896" t="s">
        <v>41</v>
      </c>
      <c r="U5896">
        <v>745</v>
      </c>
      <c r="Y5896" t="s">
        <v>8633</v>
      </c>
      <c r="AA5896">
        <v>34.039499999999997</v>
      </c>
      <c r="AB5896">
        <v>-118.2405</v>
      </c>
      <c r="AC5896">
        <f t="shared" si="92"/>
        <v>0</v>
      </c>
    </row>
    <row r="5897" spans="1:29" x14ac:dyDescent="0.35">
      <c r="A5897">
        <v>200807781</v>
      </c>
      <c r="B5897" s="1">
        <v>43917</v>
      </c>
      <c r="C5897" s="1">
        <v>43916</v>
      </c>
      <c r="D5897">
        <v>2330</v>
      </c>
      <c r="E5897">
        <v>8</v>
      </c>
      <c r="F5897" t="s">
        <v>109</v>
      </c>
      <c r="G5897">
        <v>895</v>
      </c>
      <c r="H5897">
        <v>2</v>
      </c>
      <c r="I5897">
        <v>624</v>
      </c>
      <c r="J5897" t="s">
        <v>171</v>
      </c>
      <c r="K5897" t="s">
        <v>8666</v>
      </c>
      <c r="L5897">
        <v>15</v>
      </c>
      <c r="M5897" t="s">
        <v>94</v>
      </c>
      <c r="N5897" t="s">
        <v>73</v>
      </c>
      <c r="O5897">
        <v>514</v>
      </c>
      <c r="P5897" t="s">
        <v>1484</v>
      </c>
      <c r="Q5897">
        <v>400</v>
      </c>
      <c r="R5897" t="s">
        <v>143</v>
      </c>
      <c r="S5897" t="s">
        <v>355</v>
      </c>
      <c r="T5897" t="s">
        <v>356</v>
      </c>
      <c r="U5897">
        <v>624</v>
      </c>
      <c r="Y5897" t="s">
        <v>7609</v>
      </c>
      <c r="AA5897">
        <v>34.030999999999999</v>
      </c>
      <c r="AB5897">
        <v>-118.411</v>
      </c>
      <c r="AC5897">
        <f t="shared" si="92"/>
        <v>1</v>
      </c>
    </row>
    <row r="5898" spans="1:29" x14ac:dyDescent="0.35">
      <c r="A5898">
        <v>200709247</v>
      </c>
      <c r="B5898" s="1">
        <v>43964</v>
      </c>
      <c r="C5898" s="1">
        <v>43955</v>
      </c>
      <c r="D5898">
        <v>1100</v>
      </c>
      <c r="E5898">
        <v>7</v>
      </c>
      <c r="F5898" t="s">
        <v>28</v>
      </c>
      <c r="G5898">
        <v>701</v>
      </c>
      <c r="H5898">
        <v>1</v>
      </c>
      <c r="I5898">
        <v>310</v>
      </c>
      <c r="J5898" t="s">
        <v>71</v>
      </c>
      <c r="K5898" t="s">
        <v>4446</v>
      </c>
      <c r="L5898">
        <v>50</v>
      </c>
      <c r="M5898" t="s">
        <v>30</v>
      </c>
      <c r="N5898" t="s">
        <v>1145</v>
      </c>
      <c r="O5898">
        <v>203</v>
      </c>
      <c r="P5898" t="s">
        <v>101</v>
      </c>
      <c r="S5898" t="s">
        <v>40</v>
      </c>
      <c r="T5898" t="s">
        <v>41</v>
      </c>
      <c r="U5898">
        <v>310</v>
      </c>
      <c r="Y5898" t="s">
        <v>8667</v>
      </c>
      <c r="AA5898">
        <v>34.083799999999997</v>
      </c>
      <c r="AB5898">
        <v>-118.36369999999999</v>
      </c>
      <c r="AC5898">
        <f t="shared" si="92"/>
        <v>0</v>
      </c>
    </row>
    <row r="5899" spans="1:29" x14ac:dyDescent="0.35">
      <c r="A5899">
        <v>200109770</v>
      </c>
      <c r="B5899" s="1">
        <v>43918</v>
      </c>
      <c r="C5899" s="1">
        <v>43918</v>
      </c>
      <c r="D5899">
        <v>810</v>
      </c>
      <c r="E5899">
        <v>1</v>
      </c>
      <c r="F5899" t="s">
        <v>36</v>
      </c>
      <c r="G5899">
        <v>163</v>
      </c>
      <c r="H5899">
        <v>2</v>
      </c>
      <c r="I5899">
        <v>745</v>
      </c>
      <c r="J5899" t="s">
        <v>139</v>
      </c>
      <c r="K5899" t="s">
        <v>8668</v>
      </c>
      <c r="L5899">
        <v>0</v>
      </c>
      <c r="M5899" t="s">
        <v>46</v>
      </c>
      <c r="N5899" t="s">
        <v>46</v>
      </c>
      <c r="O5899">
        <v>702</v>
      </c>
      <c r="P5899" t="s">
        <v>552</v>
      </c>
      <c r="S5899" t="s">
        <v>40</v>
      </c>
      <c r="T5899" t="s">
        <v>41</v>
      </c>
      <c r="U5899">
        <v>745</v>
      </c>
      <c r="Y5899" t="s">
        <v>8669</v>
      </c>
      <c r="AA5899">
        <v>34.045900000000003</v>
      </c>
      <c r="AB5899">
        <v>-118.25449999999999</v>
      </c>
      <c r="AC5899">
        <f t="shared" si="92"/>
        <v>0</v>
      </c>
    </row>
    <row r="5900" spans="1:29" x14ac:dyDescent="0.35">
      <c r="A5900">
        <v>200510248</v>
      </c>
      <c r="B5900" s="1">
        <v>43987</v>
      </c>
      <c r="C5900" s="1">
        <v>43987</v>
      </c>
      <c r="D5900">
        <v>100</v>
      </c>
      <c r="E5900">
        <v>5</v>
      </c>
      <c r="F5900" t="s">
        <v>98</v>
      </c>
      <c r="G5900">
        <v>564</v>
      </c>
      <c r="H5900">
        <v>1</v>
      </c>
      <c r="I5900">
        <v>236</v>
      </c>
      <c r="J5900" t="s">
        <v>692</v>
      </c>
      <c r="K5900" t="s">
        <v>8670</v>
      </c>
      <c r="L5900">
        <v>24</v>
      </c>
      <c r="M5900" t="s">
        <v>94</v>
      </c>
      <c r="N5900" t="s">
        <v>95</v>
      </c>
      <c r="O5900">
        <v>501</v>
      </c>
      <c r="P5900" t="s">
        <v>164</v>
      </c>
      <c r="Q5900">
        <v>400</v>
      </c>
      <c r="R5900" t="s">
        <v>143</v>
      </c>
      <c r="S5900" t="s">
        <v>84</v>
      </c>
      <c r="T5900" t="s">
        <v>85</v>
      </c>
      <c r="U5900">
        <v>236</v>
      </c>
      <c r="Y5900" t="s">
        <v>7724</v>
      </c>
      <c r="AA5900">
        <v>33.741</v>
      </c>
      <c r="AB5900">
        <v>-118.2838</v>
      </c>
      <c r="AC5900">
        <f t="shared" si="92"/>
        <v>0</v>
      </c>
    </row>
    <row r="5901" spans="1:29" x14ac:dyDescent="0.35">
      <c r="A5901">
        <v>200604253</v>
      </c>
      <c r="B5901" s="1">
        <v>43837</v>
      </c>
      <c r="C5901" s="1">
        <v>43836</v>
      </c>
      <c r="D5901">
        <v>1745</v>
      </c>
      <c r="E5901">
        <v>6</v>
      </c>
      <c r="F5901" t="s">
        <v>91</v>
      </c>
      <c r="G5901">
        <v>632</v>
      </c>
      <c r="H5901">
        <v>1</v>
      </c>
      <c r="I5901">
        <v>310</v>
      </c>
      <c r="J5901" t="s">
        <v>71</v>
      </c>
      <c r="K5901" t="s">
        <v>8671</v>
      </c>
      <c r="L5901">
        <v>29</v>
      </c>
      <c r="M5901" t="s">
        <v>94</v>
      </c>
      <c r="N5901" t="s">
        <v>73</v>
      </c>
      <c r="O5901">
        <v>501</v>
      </c>
      <c r="P5901" t="s">
        <v>164</v>
      </c>
      <c r="S5901" t="s">
        <v>40</v>
      </c>
      <c r="T5901" t="s">
        <v>41</v>
      </c>
      <c r="U5901">
        <v>310</v>
      </c>
      <c r="Y5901" t="s">
        <v>8672</v>
      </c>
      <c r="AA5901">
        <v>34.103999999999999</v>
      </c>
      <c r="AB5901">
        <v>-118.3844</v>
      </c>
      <c r="AC5901">
        <f t="shared" si="92"/>
        <v>0</v>
      </c>
    </row>
    <row r="5902" spans="1:29" x14ac:dyDescent="0.35">
      <c r="A5902">
        <v>200918405</v>
      </c>
      <c r="B5902" s="1">
        <v>44178</v>
      </c>
      <c r="C5902" s="1">
        <v>44177</v>
      </c>
      <c r="D5902">
        <v>1442</v>
      </c>
      <c r="E5902">
        <v>9</v>
      </c>
      <c r="F5902" t="s">
        <v>49</v>
      </c>
      <c r="G5902">
        <v>985</v>
      </c>
      <c r="H5902">
        <v>1</v>
      </c>
      <c r="I5902">
        <v>343</v>
      </c>
      <c r="J5902" t="s">
        <v>50</v>
      </c>
      <c r="K5902" t="s">
        <v>8673</v>
      </c>
      <c r="L5902">
        <v>38</v>
      </c>
      <c r="M5902" t="s">
        <v>94</v>
      </c>
      <c r="N5902" t="s">
        <v>31</v>
      </c>
      <c r="O5902">
        <v>409</v>
      </c>
      <c r="P5902" t="s">
        <v>2218</v>
      </c>
      <c r="S5902" t="s">
        <v>40</v>
      </c>
      <c r="T5902" t="s">
        <v>41</v>
      </c>
      <c r="U5902">
        <v>343</v>
      </c>
      <c r="Y5902" t="s">
        <v>4093</v>
      </c>
      <c r="AA5902">
        <v>34.153100000000002</v>
      </c>
      <c r="AB5902">
        <v>-118.4487</v>
      </c>
      <c r="AC5902">
        <f t="shared" si="92"/>
        <v>0</v>
      </c>
    </row>
    <row r="5903" spans="1:29" x14ac:dyDescent="0.35">
      <c r="A5903">
        <v>200919012</v>
      </c>
      <c r="B5903" s="1">
        <v>44196</v>
      </c>
      <c r="C5903" s="1">
        <v>44191</v>
      </c>
      <c r="D5903">
        <v>2200</v>
      </c>
      <c r="E5903">
        <v>9</v>
      </c>
      <c r="F5903" t="s">
        <v>49</v>
      </c>
      <c r="G5903">
        <v>943</v>
      </c>
      <c r="H5903">
        <v>1</v>
      </c>
      <c r="I5903">
        <v>420</v>
      </c>
      <c r="J5903" t="s">
        <v>352</v>
      </c>
      <c r="K5903" t="s">
        <v>448</v>
      </c>
      <c r="L5903">
        <v>34</v>
      </c>
      <c r="M5903" t="s">
        <v>94</v>
      </c>
      <c r="N5903" t="s">
        <v>95</v>
      </c>
      <c r="O5903">
        <v>101</v>
      </c>
      <c r="P5903" t="s">
        <v>32</v>
      </c>
      <c r="S5903" t="s">
        <v>40</v>
      </c>
      <c r="T5903" t="s">
        <v>41</v>
      </c>
      <c r="U5903">
        <v>420</v>
      </c>
      <c r="Y5903" t="s">
        <v>2192</v>
      </c>
      <c r="Z5903" t="s">
        <v>8674</v>
      </c>
      <c r="AA5903">
        <v>34.177599999999998</v>
      </c>
      <c r="AB5903">
        <v>-118.44</v>
      </c>
      <c r="AC5903">
        <f t="shared" si="92"/>
        <v>0</v>
      </c>
    </row>
    <row r="5904" spans="1:29" x14ac:dyDescent="0.35">
      <c r="A5904">
        <v>200912766</v>
      </c>
      <c r="B5904" s="1">
        <v>44038</v>
      </c>
      <c r="C5904" s="1">
        <v>44036</v>
      </c>
      <c r="D5904">
        <v>2100</v>
      </c>
      <c r="E5904">
        <v>9</v>
      </c>
      <c r="F5904" t="s">
        <v>49</v>
      </c>
      <c r="G5904">
        <v>964</v>
      </c>
      <c r="H5904">
        <v>1</v>
      </c>
      <c r="I5904">
        <v>420</v>
      </c>
      <c r="J5904" t="s">
        <v>352</v>
      </c>
      <c r="L5904">
        <v>0</v>
      </c>
      <c r="O5904">
        <v>101</v>
      </c>
      <c r="P5904" t="s">
        <v>32</v>
      </c>
      <c r="S5904" t="s">
        <v>40</v>
      </c>
      <c r="T5904" t="s">
        <v>41</v>
      </c>
      <c r="U5904">
        <v>420</v>
      </c>
      <c r="Y5904" t="s">
        <v>8675</v>
      </c>
      <c r="Z5904" t="s">
        <v>8676</v>
      </c>
      <c r="AA5904">
        <v>34.159399999999998</v>
      </c>
      <c r="AB5904">
        <v>-118.44540000000001</v>
      </c>
      <c r="AC5904">
        <f t="shared" si="92"/>
        <v>0</v>
      </c>
    </row>
    <row r="5905" spans="1:29" x14ac:dyDescent="0.35">
      <c r="A5905">
        <v>201212872</v>
      </c>
      <c r="B5905" s="1">
        <v>43967</v>
      </c>
      <c r="C5905" s="1">
        <v>43967</v>
      </c>
      <c r="D5905">
        <v>410</v>
      </c>
      <c r="E5905">
        <v>12</v>
      </c>
      <c r="F5905" t="s">
        <v>68</v>
      </c>
      <c r="G5905">
        <v>1266</v>
      </c>
      <c r="H5905">
        <v>1</v>
      </c>
      <c r="I5905">
        <v>761</v>
      </c>
      <c r="J5905" t="s">
        <v>403</v>
      </c>
      <c r="K5905" t="s">
        <v>8677</v>
      </c>
      <c r="L5905">
        <v>48</v>
      </c>
      <c r="M5905" t="s">
        <v>94</v>
      </c>
      <c r="N5905" t="s">
        <v>95</v>
      </c>
      <c r="O5905">
        <v>502</v>
      </c>
      <c r="P5905" t="s">
        <v>47</v>
      </c>
      <c r="Q5905">
        <v>109</v>
      </c>
      <c r="R5905" t="s">
        <v>265</v>
      </c>
      <c r="S5905" t="s">
        <v>33</v>
      </c>
      <c r="T5905" t="s">
        <v>34</v>
      </c>
      <c r="U5905">
        <v>761</v>
      </c>
      <c r="V5905">
        <v>930</v>
      </c>
      <c r="Y5905" t="s">
        <v>5513</v>
      </c>
      <c r="AA5905">
        <v>33.9679</v>
      </c>
      <c r="AB5905">
        <v>-118.2783</v>
      </c>
      <c r="AC5905">
        <f t="shared" si="92"/>
        <v>1</v>
      </c>
    </row>
    <row r="5906" spans="1:29" x14ac:dyDescent="0.35">
      <c r="A5906">
        <v>200808957</v>
      </c>
      <c r="B5906" s="1">
        <v>43949</v>
      </c>
      <c r="C5906" s="1">
        <v>43947</v>
      </c>
      <c r="D5906">
        <v>1845</v>
      </c>
      <c r="E5906">
        <v>8</v>
      </c>
      <c r="F5906" t="s">
        <v>109</v>
      </c>
      <c r="G5906">
        <v>852</v>
      </c>
      <c r="H5906">
        <v>1</v>
      </c>
      <c r="I5906">
        <v>420</v>
      </c>
      <c r="J5906" t="s">
        <v>352</v>
      </c>
      <c r="K5906" t="s">
        <v>1063</v>
      </c>
      <c r="L5906">
        <v>28</v>
      </c>
      <c r="M5906" t="s">
        <v>30</v>
      </c>
      <c r="N5906" t="s">
        <v>73</v>
      </c>
      <c r="O5906">
        <v>502</v>
      </c>
      <c r="P5906" t="s">
        <v>47</v>
      </c>
      <c r="S5906" t="s">
        <v>40</v>
      </c>
      <c r="T5906" t="s">
        <v>41</v>
      </c>
      <c r="U5906">
        <v>420</v>
      </c>
      <c r="Y5906" t="s">
        <v>2619</v>
      </c>
      <c r="AA5906">
        <v>34.041400000000003</v>
      </c>
      <c r="AB5906">
        <v>-118.45399999999999</v>
      </c>
      <c r="AC5906">
        <f t="shared" si="92"/>
        <v>0</v>
      </c>
    </row>
    <row r="5907" spans="1:29" x14ac:dyDescent="0.35">
      <c r="A5907">
        <v>200619115</v>
      </c>
      <c r="B5907" s="1">
        <v>44175</v>
      </c>
      <c r="C5907" s="1">
        <v>44175</v>
      </c>
      <c r="D5907">
        <v>2105</v>
      </c>
      <c r="E5907">
        <v>6</v>
      </c>
      <c r="F5907" t="s">
        <v>91</v>
      </c>
      <c r="G5907">
        <v>647</v>
      </c>
      <c r="H5907">
        <v>2</v>
      </c>
      <c r="I5907">
        <v>626</v>
      </c>
      <c r="J5907" t="s">
        <v>141</v>
      </c>
      <c r="K5907" t="s">
        <v>8678</v>
      </c>
      <c r="L5907">
        <v>26</v>
      </c>
      <c r="M5907" t="s">
        <v>94</v>
      </c>
      <c r="N5907" t="s">
        <v>163</v>
      </c>
      <c r="O5907">
        <v>502</v>
      </c>
      <c r="P5907" t="s">
        <v>47</v>
      </c>
      <c r="Q5907">
        <v>400</v>
      </c>
      <c r="R5907" t="s">
        <v>143</v>
      </c>
      <c r="S5907" t="s">
        <v>33</v>
      </c>
      <c r="T5907" t="s">
        <v>34</v>
      </c>
      <c r="U5907">
        <v>626</v>
      </c>
      <c r="Y5907" t="s">
        <v>8679</v>
      </c>
      <c r="AA5907">
        <v>34.099299999999999</v>
      </c>
      <c r="AB5907">
        <v>-118.316</v>
      </c>
      <c r="AC5907">
        <f t="shared" si="92"/>
        <v>1</v>
      </c>
    </row>
    <row r="5908" spans="1:29" x14ac:dyDescent="0.35">
      <c r="A5908">
        <v>201217508</v>
      </c>
      <c r="B5908" s="1">
        <v>44042</v>
      </c>
      <c r="C5908" s="1">
        <v>44042</v>
      </c>
      <c r="D5908">
        <v>930</v>
      </c>
      <c r="E5908">
        <v>12</v>
      </c>
      <c r="F5908" t="s">
        <v>68</v>
      </c>
      <c r="G5908">
        <v>1267</v>
      </c>
      <c r="H5908">
        <v>2</v>
      </c>
      <c r="I5908">
        <v>900</v>
      </c>
      <c r="J5908" t="s">
        <v>197</v>
      </c>
      <c r="K5908" t="s">
        <v>8680</v>
      </c>
      <c r="L5908">
        <v>38</v>
      </c>
      <c r="M5908" t="s">
        <v>94</v>
      </c>
      <c r="N5908" t="s">
        <v>163</v>
      </c>
      <c r="O5908">
        <v>501</v>
      </c>
      <c r="P5908" t="s">
        <v>164</v>
      </c>
      <c r="S5908" t="s">
        <v>84</v>
      </c>
      <c r="T5908" t="s">
        <v>85</v>
      </c>
      <c r="U5908">
        <v>900</v>
      </c>
      <c r="Y5908" t="s">
        <v>5322</v>
      </c>
      <c r="AA5908">
        <v>33.962400000000002</v>
      </c>
      <c r="AB5908">
        <v>-118.28830000000001</v>
      </c>
      <c r="AC5908">
        <f t="shared" si="92"/>
        <v>0</v>
      </c>
    </row>
    <row r="5909" spans="1:29" x14ac:dyDescent="0.35">
      <c r="A5909">
        <v>200810753</v>
      </c>
      <c r="B5909" s="1">
        <v>43999</v>
      </c>
      <c r="C5909" s="1">
        <v>43999</v>
      </c>
      <c r="D5909">
        <v>2130</v>
      </c>
      <c r="E5909">
        <v>8</v>
      </c>
      <c r="F5909" t="s">
        <v>109</v>
      </c>
      <c r="G5909">
        <v>883</v>
      </c>
      <c r="H5909">
        <v>1</v>
      </c>
      <c r="I5909">
        <v>510</v>
      </c>
      <c r="J5909" t="s">
        <v>29</v>
      </c>
      <c r="L5909">
        <v>0</v>
      </c>
      <c r="O5909">
        <v>101</v>
      </c>
      <c r="P5909" t="s">
        <v>32</v>
      </c>
      <c r="S5909" t="s">
        <v>40</v>
      </c>
      <c r="T5909" t="s">
        <v>41</v>
      </c>
      <c r="U5909">
        <v>510</v>
      </c>
      <c r="Y5909" t="s">
        <v>8681</v>
      </c>
      <c r="AA5909">
        <v>34.0379</v>
      </c>
      <c r="AB5909">
        <v>-118.43810000000001</v>
      </c>
      <c r="AC5909">
        <f t="shared" si="92"/>
        <v>0</v>
      </c>
    </row>
    <row r="5910" spans="1:29" x14ac:dyDescent="0.35">
      <c r="A5910">
        <v>200407123</v>
      </c>
      <c r="B5910" s="1">
        <v>43910</v>
      </c>
      <c r="C5910" s="1">
        <v>43909</v>
      </c>
      <c r="D5910">
        <v>2030</v>
      </c>
      <c r="E5910">
        <v>4</v>
      </c>
      <c r="F5910" t="s">
        <v>54</v>
      </c>
      <c r="G5910">
        <v>473</v>
      </c>
      <c r="H5910">
        <v>1</v>
      </c>
      <c r="I5910">
        <v>510</v>
      </c>
      <c r="J5910" t="s">
        <v>29</v>
      </c>
      <c r="L5910">
        <v>0</v>
      </c>
      <c r="O5910">
        <v>101</v>
      </c>
      <c r="P5910" t="s">
        <v>32</v>
      </c>
      <c r="S5910" t="s">
        <v>40</v>
      </c>
      <c r="T5910" t="s">
        <v>41</v>
      </c>
      <c r="U5910">
        <v>510</v>
      </c>
      <c r="Y5910" t="s">
        <v>8682</v>
      </c>
      <c r="AA5910">
        <v>34.041200000000003</v>
      </c>
      <c r="AB5910">
        <v>-118.21299999999999</v>
      </c>
      <c r="AC5910">
        <f t="shared" si="92"/>
        <v>0</v>
      </c>
    </row>
    <row r="5911" spans="1:29" x14ac:dyDescent="0.35">
      <c r="A5911">
        <v>200617762</v>
      </c>
      <c r="B5911" s="1">
        <v>44141</v>
      </c>
      <c r="C5911" s="1">
        <v>44134</v>
      </c>
      <c r="D5911">
        <v>2100</v>
      </c>
      <c r="E5911">
        <v>6</v>
      </c>
      <c r="F5911" t="s">
        <v>91</v>
      </c>
      <c r="G5911">
        <v>635</v>
      </c>
      <c r="H5911">
        <v>2</v>
      </c>
      <c r="I5911">
        <v>740</v>
      </c>
      <c r="J5911" t="s">
        <v>224</v>
      </c>
      <c r="K5911" t="s">
        <v>8683</v>
      </c>
      <c r="L5911">
        <v>28</v>
      </c>
      <c r="M5911" t="s">
        <v>94</v>
      </c>
      <c r="N5911" t="s">
        <v>73</v>
      </c>
      <c r="O5911">
        <v>101</v>
      </c>
      <c r="P5911" t="s">
        <v>32</v>
      </c>
      <c r="S5911" t="s">
        <v>40</v>
      </c>
      <c r="T5911" t="s">
        <v>41</v>
      </c>
      <c r="U5911">
        <v>740</v>
      </c>
      <c r="Y5911" t="s">
        <v>8684</v>
      </c>
      <c r="Z5911" t="s">
        <v>1022</v>
      </c>
      <c r="AA5911">
        <v>34.107399999999998</v>
      </c>
      <c r="AB5911">
        <v>-118.33320000000001</v>
      </c>
      <c r="AC5911">
        <f t="shared" si="92"/>
        <v>0</v>
      </c>
    </row>
    <row r="5912" spans="1:29" x14ac:dyDescent="0.35">
      <c r="A5912">
        <v>201300880</v>
      </c>
      <c r="B5912" s="1">
        <v>44039</v>
      </c>
      <c r="C5912" s="1">
        <v>44037</v>
      </c>
      <c r="D5912">
        <v>1750</v>
      </c>
      <c r="E5912">
        <v>13</v>
      </c>
      <c r="F5912" t="s">
        <v>62</v>
      </c>
      <c r="G5912">
        <v>1352</v>
      </c>
      <c r="H5912">
        <v>2</v>
      </c>
      <c r="I5912">
        <v>890</v>
      </c>
      <c r="J5912" t="s">
        <v>836</v>
      </c>
      <c r="K5912">
        <v>1309</v>
      </c>
      <c r="L5912">
        <v>0</v>
      </c>
      <c r="M5912" t="s">
        <v>46</v>
      </c>
      <c r="N5912" t="s">
        <v>46</v>
      </c>
      <c r="O5912">
        <v>101</v>
      </c>
      <c r="P5912" t="s">
        <v>32</v>
      </c>
      <c r="S5912" t="s">
        <v>40</v>
      </c>
      <c r="T5912" t="s">
        <v>41</v>
      </c>
      <c r="U5912">
        <v>890</v>
      </c>
      <c r="Y5912" t="s">
        <v>676</v>
      </c>
      <c r="Z5912" t="s">
        <v>1544</v>
      </c>
      <c r="AA5912">
        <v>34.003900000000002</v>
      </c>
      <c r="AB5912">
        <v>-118.2696</v>
      </c>
      <c r="AC5912">
        <f t="shared" si="92"/>
        <v>0</v>
      </c>
    </row>
    <row r="5913" spans="1:29" x14ac:dyDescent="0.35">
      <c r="A5913">
        <v>200208632</v>
      </c>
      <c r="B5913" s="1">
        <v>43927</v>
      </c>
      <c r="C5913" s="1">
        <v>43924</v>
      </c>
      <c r="D5913">
        <v>1400</v>
      </c>
      <c r="E5913">
        <v>2</v>
      </c>
      <c r="F5913" t="s">
        <v>56</v>
      </c>
      <c r="G5913">
        <v>257</v>
      </c>
      <c r="H5913">
        <v>1</v>
      </c>
      <c r="I5913">
        <v>480</v>
      </c>
      <c r="J5913" t="s">
        <v>44</v>
      </c>
      <c r="K5913">
        <v>344</v>
      </c>
      <c r="L5913">
        <v>24</v>
      </c>
      <c r="M5913" t="s">
        <v>94</v>
      </c>
      <c r="N5913" t="s">
        <v>31</v>
      </c>
      <c r="O5913">
        <v>707</v>
      </c>
      <c r="P5913" t="s">
        <v>280</v>
      </c>
      <c r="S5913" t="s">
        <v>40</v>
      </c>
      <c r="T5913" t="s">
        <v>41</v>
      </c>
      <c r="U5913">
        <v>480</v>
      </c>
      <c r="Y5913" t="s">
        <v>744</v>
      </c>
      <c r="AA5913">
        <v>34.055199999999999</v>
      </c>
      <c r="AB5913">
        <v>-118.2675</v>
      </c>
      <c r="AC5913">
        <f t="shared" si="92"/>
        <v>0</v>
      </c>
    </row>
    <row r="5914" spans="1:29" x14ac:dyDescent="0.35">
      <c r="A5914">
        <v>200610347</v>
      </c>
      <c r="B5914" s="1">
        <v>43967</v>
      </c>
      <c r="C5914" s="1">
        <v>43967</v>
      </c>
      <c r="D5914">
        <v>730</v>
      </c>
      <c r="E5914">
        <v>6</v>
      </c>
      <c r="F5914" t="s">
        <v>91</v>
      </c>
      <c r="G5914">
        <v>648</v>
      </c>
      <c r="H5914">
        <v>2</v>
      </c>
      <c r="I5914">
        <v>625</v>
      </c>
      <c r="J5914" t="s">
        <v>628</v>
      </c>
      <c r="K5914" t="s">
        <v>8685</v>
      </c>
      <c r="L5914">
        <v>55</v>
      </c>
      <c r="M5914" t="s">
        <v>94</v>
      </c>
      <c r="N5914" t="s">
        <v>95</v>
      </c>
      <c r="O5914">
        <v>502</v>
      </c>
      <c r="P5914" t="s">
        <v>47</v>
      </c>
      <c r="Q5914">
        <v>400</v>
      </c>
      <c r="R5914" t="s">
        <v>143</v>
      </c>
      <c r="S5914" t="s">
        <v>40</v>
      </c>
      <c r="T5914" t="s">
        <v>41</v>
      </c>
      <c r="U5914">
        <v>625</v>
      </c>
      <c r="Y5914" t="s">
        <v>805</v>
      </c>
      <c r="AA5914">
        <v>34.100499999999997</v>
      </c>
      <c r="AB5914">
        <v>-118.3115</v>
      </c>
      <c r="AC5914">
        <f t="shared" si="92"/>
        <v>0</v>
      </c>
    </row>
    <row r="5915" spans="1:29" x14ac:dyDescent="0.35">
      <c r="A5915">
        <v>200108347</v>
      </c>
      <c r="B5915" s="1">
        <v>43893</v>
      </c>
      <c r="C5915" s="1">
        <v>43892</v>
      </c>
      <c r="D5915">
        <v>100</v>
      </c>
      <c r="E5915">
        <v>1</v>
      </c>
      <c r="F5915" t="s">
        <v>36</v>
      </c>
      <c r="G5915">
        <v>164</v>
      </c>
      <c r="H5915">
        <v>1</v>
      </c>
      <c r="I5915">
        <v>820</v>
      </c>
      <c r="J5915" t="s">
        <v>533</v>
      </c>
      <c r="K5915" t="s">
        <v>8686</v>
      </c>
      <c r="L5915">
        <v>32</v>
      </c>
      <c r="M5915" t="s">
        <v>94</v>
      </c>
      <c r="N5915" t="s">
        <v>73</v>
      </c>
      <c r="O5915">
        <v>502</v>
      </c>
      <c r="P5915" t="s">
        <v>47</v>
      </c>
      <c r="Q5915">
        <v>511</v>
      </c>
      <c r="R5915" t="s">
        <v>151</v>
      </c>
      <c r="S5915" t="s">
        <v>40</v>
      </c>
      <c r="T5915" t="s">
        <v>41</v>
      </c>
      <c r="U5915">
        <v>820</v>
      </c>
      <c r="Y5915" t="s">
        <v>76</v>
      </c>
      <c r="Z5915" t="s">
        <v>2173</v>
      </c>
      <c r="AA5915">
        <v>34.044600000000003</v>
      </c>
      <c r="AB5915">
        <v>-118.249</v>
      </c>
      <c r="AC5915">
        <f t="shared" si="92"/>
        <v>0</v>
      </c>
    </row>
    <row r="5916" spans="1:29" x14ac:dyDescent="0.35">
      <c r="A5916">
        <v>201218487</v>
      </c>
      <c r="B5916" s="1">
        <v>44056</v>
      </c>
      <c r="C5916" s="1">
        <v>44056</v>
      </c>
      <c r="D5916">
        <v>1920</v>
      </c>
      <c r="E5916">
        <v>12</v>
      </c>
      <c r="F5916" t="s">
        <v>68</v>
      </c>
      <c r="G5916">
        <v>1218</v>
      </c>
      <c r="H5916">
        <v>2</v>
      </c>
      <c r="I5916">
        <v>626</v>
      </c>
      <c r="J5916" t="s">
        <v>141</v>
      </c>
      <c r="K5916" t="s">
        <v>8687</v>
      </c>
      <c r="L5916">
        <v>62</v>
      </c>
      <c r="M5916" t="s">
        <v>94</v>
      </c>
      <c r="N5916" t="s">
        <v>163</v>
      </c>
      <c r="O5916">
        <v>501</v>
      </c>
      <c r="P5916" t="s">
        <v>164</v>
      </c>
      <c r="Q5916">
        <v>400</v>
      </c>
      <c r="R5916" t="s">
        <v>143</v>
      </c>
      <c r="S5916" t="s">
        <v>84</v>
      </c>
      <c r="T5916" t="s">
        <v>85</v>
      </c>
      <c r="U5916">
        <v>626</v>
      </c>
      <c r="Y5916" t="s">
        <v>8688</v>
      </c>
      <c r="AA5916">
        <v>33.991399999999999</v>
      </c>
      <c r="AB5916">
        <v>-118.28830000000001</v>
      </c>
      <c r="AC5916">
        <f t="shared" si="92"/>
        <v>0</v>
      </c>
    </row>
    <row r="5917" spans="1:29" x14ac:dyDescent="0.35">
      <c r="A5917">
        <v>200216360</v>
      </c>
      <c r="B5917" s="1">
        <v>44118</v>
      </c>
      <c r="C5917" s="1">
        <v>44111</v>
      </c>
      <c r="D5917">
        <v>1100</v>
      </c>
      <c r="E5917">
        <v>2</v>
      </c>
      <c r="F5917" t="s">
        <v>56</v>
      </c>
      <c r="G5917">
        <v>249</v>
      </c>
      <c r="H5917">
        <v>1</v>
      </c>
      <c r="I5917">
        <v>330</v>
      </c>
      <c r="J5917" t="s">
        <v>37</v>
      </c>
      <c r="K5917" t="s">
        <v>8689</v>
      </c>
      <c r="L5917">
        <v>36</v>
      </c>
      <c r="M5917" t="s">
        <v>94</v>
      </c>
      <c r="N5917" t="s">
        <v>163</v>
      </c>
      <c r="O5917">
        <v>123</v>
      </c>
      <c r="P5917" t="s">
        <v>290</v>
      </c>
      <c r="S5917" t="s">
        <v>40</v>
      </c>
      <c r="T5917" t="s">
        <v>41</v>
      </c>
      <c r="U5917">
        <v>330</v>
      </c>
      <c r="Y5917" t="s">
        <v>5600</v>
      </c>
      <c r="AA5917">
        <v>34.053699999999999</v>
      </c>
      <c r="AB5917">
        <v>-118.2623</v>
      </c>
      <c r="AC5917">
        <f t="shared" si="92"/>
        <v>0</v>
      </c>
    </row>
    <row r="5918" spans="1:29" x14ac:dyDescent="0.35">
      <c r="A5918">
        <v>201306808</v>
      </c>
      <c r="B5918" s="1">
        <v>43881</v>
      </c>
      <c r="C5918" s="1">
        <v>43881</v>
      </c>
      <c r="D5918">
        <v>255</v>
      </c>
      <c r="E5918">
        <v>13</v>
      </c>
      <c r="F5918" t="s">
        <v>62</v>
      </c>
      <c r="G5918">
        <v>1351</v>
      </c>
      <c r="H5918">
        <v>2</v>
      </c>
      <c r="I5918">
        <v>626</v>
      </c>
      <c r="J5918" t="s">
        <v>141</v>
      </c>
      <c r="K5918" t="s">
        <v>321</v>
      </c>
      <c r="L5918">
        <v>48</v>
      </c>
      <c r="M5918" t="s">
        <v>30</v>
      </c>
      <c r="N5918" t="s">
        <v>95</v>
      </c>
      <c r="O5918">
        <v>501</v>
      </c>
      <c r="P5918" t="s">
        <v>164</v>
      </c>
      <c r="Q5918">
        <v>400</v>
      </c>
      <c r="R5918" t="s">
        <v>143</v>
      </c>
      <c r="S5918" t="s">
        <v>33</v>
      </c>
      <c r="T5918" t="s">
        <v>34</v>
      </c>
      <c r="U5918">
        <v>626</v>
      </c>
      <c r="Y5918" t="s">
        <v>8245</v>
      </c>
      <c r="AA5918">
        <v>34.010100000000001</v>
      </c>
      <c r="AB5918">
        <v>-118.274</v>
      </c>
      <c r="AC5918">
        <f t="shared" si="92"/>
        <v>1</v>
      </c>
    </row>
    <row r="5919" spans="1:29" x14ac:dyDescent="0.35">
      <c r="A5919">
        <v>201108226</v>
      </c>
      <c r="B5919" s="1">
        <v>43933</v>
      </c>
      <c r="C5919" s="1">
        <v>43932</v>
      </c>
      <c r="D5919">
        <v>2000</v>
      </c>
      <c r="E5919">
        <v>11</v>
      </c>
      <c r="F5919" t="s">
        <v>64</v>
      </c>
      <c r="G5919">
        <v>1141</v>
      </c>
      <c r="H5919">
        <v>1</v>
      </c>
      <c r="I5919">
        <v>420</v>
      </c>
      <c r="J5919" t="s">
        <v>352</v>
      </c>
      <c r="L5919">
        <v>0</v>
      </c>
      <c r="O5919">
        <v>101</v>
      </c>
      <c r="P5919" t="s">
        <v>32</v>
      </c>
      <c r="S5919" t="s">
        <v>84</v>
      </c>
      <c r="T5919" t="s">
        <v>85</v>
      </c>
      <c r="U5919">
        <v>420</v>
      </c>
      <c r="Y5919" t="s">
        <v>8690</v>
      </c>
      <c r="AA5919">
        <v>34.1036</v>
      </c>
      <c r="AB5919">
        <v>-118.2933</v>
      </c>
      <c r="AC5919">
        <f t="shared" si="92"/>
        <v>0</v>
      </c>
    </row>
    <row r="5920" spans="1:29" x14ac:dyDescent="0.35">
      <c r="A5920">
        <v>201307877</v>
      </c>
      <c r="B5920" s="1">
        <v>43899</v>
      </c>
      <c r="C5920" s="1">
        <v>43899</v>
      </c>
      <c r="D5920">
        <v>1541</v>
      </c>
      <c r="E5920">
        <v>13</v>
      </c>
      <c r="F5920" t="s">
        <v>62</v>
      </c>
      <c r="G5920">
        <v>1393</v>
      </c>
      <c r="H5920">
        <v>2</v>
      </c>
      <c r="I5920">
        <v>664</v>
      </c>
      <c r="J5920" t="s">
        <v>1125</v>
      </c>
      <c r="K5920" t="s">
        <v>8691</v>
      </c>
      <c r="L5920">
        <v>36</v>
      </c>
      <c r="M5920" t="s">
        <v>30</v>
      </c>
      <c r="N5920" t="s">
        <v>95</v>
      </c>
      <c r="O5920">
        <v>729</v>
      </c>
      <c r="P5920" t="s">
        <v>1361</v>
      </c>
      <c r="S5920" t="s">
        <v>40</v>
      </c>
      <c r="T5920" t="s">
        <v>41</v>
      </c>
      <c r="U5920">
        <v>664</v>
      </c>
      <c r="Y5920" t="s">
        <v>8692</v>
      </c>
      <c r="AA5920">
        <v>33.981400000000001</v>
      </c>
      <c r="AB5920">
        <v>-118.2739</v>
      </c>
      <c r="AC5920">
        <f t="shared" si="92"/>
        <v>0</v>
      </c>
    </row>
    <row r="5921" spans="1:29" x14ac:dyDescent="0.35">
      <c r="A5921">
        <v>200208219</v>
      </c>
      <c r="B5921" s="1">
        <v>43915</v>
      </c>
      <c r="C5921" s="1">
        <v>43890</v>
      </c>
      <c r="D5921">
        <v>1330</v>
      </c>
      <c r="E5921">
        <v>2</v>
      </c>
      <c r="F5921" t="s">
        <v>56</v>
      </c>
      <c r="G5921">
        <v>291</v>
      </c>
      <c r="H5921">
        <v>2</v>
      </c>
      <c r="I5921">
        <v>624</v>
      </c>
      <c r="J5921" t="s">
        <v>171</v>
      </c>
      <c r="K5921" t="s">
        <v>8693</v>
      </c>
      <c r="L5921">
        <v>23</v>
      </c>
      <c r="M5921" t="s">
        <v>30</v>
      </c>
      <c r="N5921" t="s">
        <v>31</v>
      </c>
      <c r="O5921">
        <v>101</v>
      </c>
      <c r="P5921" t="s">
        <v>32</v>
      </c>
      <c r="Q5921">
        <v>400</v>
      </c>
      <c r="R5921" t="s">
        <v>143</v>
      </c>
      <c r="S5921" t="s">
        <v>40</v>
      </c>
      <c r="T5921" t="s">
        <v>41</v>
      </c>
      <c r="U5921">
        <v>624</v>
      </c>
      <c r="Y5921" t="s">
        <v>1458</v>
      </c>
      <c r="Z5921" t="s">
        <v>2152</v>
      </c>
      <c r="AA5921">
        <v>34.043799999999997</v>
      </c>
      <c r="AB5921">
        <v>-118.2841</v>
      </c>
      <c r="AC5921">
        <f t="shared" si="92"/>
        <v>0</v>
      </c>
    </row>
    <row r="5922" spans="1:29" x14ac:dyDescent="0.35">
      <c r="A5922">
        <v>200900690</v>
      </c>
      <c r="B5922" s="1">
        <v>43940</v>
      </c>
      <c r="C5922" s="1">
        <v>43940</v>
      </c>
      <c r="D5922">
        <v>1350</v>
      </c>
      <c r="E5922">
        <v>9</v>
      </c>
      <c r="F5922" t="s">
        <v>49</v>
      </c>
      <c r="G5922">
        <v>901</v>
      </c>
      <c r="H5922">
        <v>1</v>
      </c>
      <c r="I5922">
        <v>230</v>
      </c>
      <c r="J5922" t="s">
        <v>161</v>
      </c>
      <c r="K5922" t="s">
        <v>8694</v>
      </c>
      <c r="L5922">
        <v>18</v>
      </c>
      <c r="M5922" t="s">
        <v>30</v>
      </c>
      <c r="N5922" t="s">
        <v>95</v>
      </c>
      <c r="O5922">
        <v>101</v>
      </c>
      <c r="P5922" t="s">
        <v>32</v>
      </c>
      <c r="Q5922">
        <v>212</v>
      </c>
      <c r="R5922" t="s">
        <v>1167</v>
      </c>
      <c r="S5922" t="s">
        <v>33</v>
      </c>
      <c r="T5922" t="s">
        <v>34</v>
      </c>
      <c r="U5922">
        <v>230</v>
      </c>
      <c r="V5922">
        <v>998</v>
      </c>
      <c r="Y5922" t="s">
        <v>8695</v>
      </c>
      <c r="AA5922">
        <v>34.206600000000002</v>
      </c>
      <c r="AB5922">
        <v>-118.4706</v>
      </c>
      <c r="AC5922">
        <f t="shared" si="92"/>
        <v>1</v>
      </c>
    </row>
    <row r="5923" spans="1:29" x14ac:dyDescent="0.35">
      <c r="A5923">
        <v>201112517</v>
      </c>
      <c r="B5923" s="1">
        <v>44057</v>
      </c>
      <c r="C5923" s="1">
        <v>43910</v>
      </c>
      <c r="D5923">
        <v>1</v>
      </c>
      <c r="E5923">
        <v>11</v>
      </c>
      <c r="F5923" t="s">
        <v>64</v>
      </c>
      <c r="G5923">
        <v>1134</v>
      </c>
      <c r="H5923">
        <v>2</v>
      </c>
      <c r="I5923">
        <v>813</v>
      </c>
      <c r="J5923" t="s">
        <v>2565</v>
      </c>
      <c r="K5923" t="s">
        <v>8696</v>
      </c>
      <c r="L5923">
        <v>15</v>
      </c>
      <c r="M5923" t="s">
        <v>94</v>
      </c>
      <c r="N5923" t="s">
        <v>95</v>
      </c>
      <c r="O5923">
        <v>501</v>
      </c>
      <c r="P5923" t="s">
        <v>164</v>
      </c>
      <c r="S5923" t="s">
        <v>84</v>
      </c>
      <c r="T5923" t="s">
        <v>85</v>
      </c>
      <c r="U5923">
        <v>813</v>
      </c>
      <c r="Y5923" t="s">
        <v>8697</v>
      </c>
      <c r="AA5923">
        <v>34.1096</v>
      </c>
      <c r="AB5923">
        <v>-118.2383</v>
      </c>
      <c r="AC5923">
        <f t="shared" si="92"/>
        <v>0</v>
      </c>
    </row>
    <row r="5924" spans="1:29" x14ac:dyDescent="0.35">
      <c r="A5924">
        <v>200115469</v>
      </c>
      <c r="B5924" s="1">
        <v>44040</v>
      </c>
      <c r="C5924" s="1">
        <v>44039</v>
      </c>
      <c r="D5924">
        <v>1650</v>
      </c>
      <c r="E5924">
        <v>1</v>
      </c>
      <c r="F5924" t="s">
        <v>36</v>
      </c>
      <c r="G5924">
        <v>163</v>
      </c>
      <c r="H5924">
        <v>1</v>
      </c>
      <c r="I5924">
        <v>442</v>
      </c>
      <c r="J5924" t="s">
        <v>179</v>
      </c>
      <c r="K5924" t="s">
        <v>245</v>
      </c>
      <c r="L5924">
        <v>0</v>
      </c>
      <c r="M5924" t="s">
        <v>30</v>
      </c>
      <c r="N5924" t="s">
        <v>73</v>
      </c>
      <c r="O5924">
        <v>404</v>
      </c>
      <c r="P5924" t="s">
        <v>1637</v>
      </c>
      <c r="S5924" t="s">
        <v>40</v>
      </c>
      <c r="T5924" t="s">
        <v>41</v>
      </c>
      <c r="U5924">
        <v>442</v>
      </c>
      <c r="Y5924" t="s">
        <v>1374</v>
      </c>
      <c r="AA5924">
        <v>34.044400000000003</v>
      </c>
      <c r="AB5924">
        <v>-118.25409999999999</v>
      </c>
      <c r="AC5924">
        <f t="shared" si="92"/>
        <v>0</v>
      </c>
    </row>
    <row r="5925" spans="1:29" x14ac:dyDescent="0.35">
      <c r="A5925">
        <v>200713753</v>
      </c>
      <c r="B5925" s="1">
        <v>44086</v>
      </c>
      <c r="C5925" s="1">
        <v>44085</v>
      </c>
      <c r="D5925">
        <v>2000</v>
      </c>
      <c r="E5925">
        <v>7</v>
      </c>
      <c r="F5925" t="s">
        <v>28</v>
      </c>
      <c r="G5925">
        <v>765</v>
      </c>
      <c r="H5925">
        <v>1</v>
      </c>
      <c r="I5925">
        <v>510</v>
      </c>
      <c r="J5925" t="s">
        <v>29</v>
      </c>
      <c r="L5925">
        <v>0</v>
      </c>
      <c r="O5925">
        <v>101</v>
      </c>
      <c r="P5925" t="s">
        <v>32</v>
      </c>
      <c r="S5925" t="s">
        <v>40</v>
      </c>
      <c r="T5925" t="s">
        <v>41</v>
      </c>
      <c r="U5925">
        <v>510</v>
      </c>
      <c r="Y5925" t="s">
        <v>8698</v>
      </c>
      <c r="AA5925">
        <v>34.051099999999998</v>
      </c>
      <c r="AB5925">
        <v>-118.3373</v>
      </c>
      <c r="AC5925">
        <f t="shared" si="92"/>
        <v>0</v>
      </c>
    </row>
    <row r="5926" spans="1:29" x14ac:dyDescent="0.35">
      <c r="A5926">
        <v>200614583</v>
      </c>
      <c r="B5926" s="1">
        <v>44070</v>
      </c>
      <c r="C5926" s="1">
        <v>44070</v>
      </c>
      <c r="D5926">
        <v>1840</v>
      </c>
      <c r="E5926">
        <v>6</v>
      </c>
      <c r="F5926" t="s">
        <v>91</v>
      </c>
      <c r="G5926">
        <v>636</v>
      </c>
      <c r="H5926">
        <v>2</v>
      </c>
      <c r="I5926">
        <v>624</v>
      </c>
      <c r="J5926" t="s">
        <v>171</v>
      </c>
      <c r="K5926" t="s">
        <v>8699</v>
      </c>
      <c r="L5926">
        <v>21</v>
      </c>
      <c r="M5926" t="s">
        <v>94</v>
      </c>
      <c r="N5926" t="s">
        <v>95</v>
      </c>
      <c r="O5926">
        <v>203</v>
      </c>
      <c r="P5926" t="s">
        <v>101</v>
      </c>
      <c r="Q5926">
        <v>400</v>
      </c>
      <c r="R5926" t="s">
        <v>143</v>
      </c>
      <c r="S5926" t="s">
        <v>40</v>
      </c>
      <c r="T5926" t="s">
        <v>41</v>
      </c>
      <c r="U5926">
        <v>624</v>
      </c>
      <c r="Y5926" t="s">
        <v>8119</v>
      </c>
      <c r="AA5926">
        <v>34.103400000000001</v>
      </c>
      <c r="AB5926">
        <v>-118.3325</v>
      </c>
      <c r="AC5926">
        <f t="shared" si="92"/>
        <v>0</v>
      </c>
    </row>
    <row r="5927" spans="1:29" x14ac:dyDescent="0.35">
      <c r="A5927">
        <v>200619476</v>
      </c>
      <c r="B5927" s="1">
        <v>44185</v>
      </c>
      <c r="C5927" s="1">
        <v>44185</v>
      </c>
      <c r="D5927">
        <v>930</v>
      </c>
      <c r="E5927">
        <v>6</v>
      </c>
      <c r="F5927" t="s">
        <v>91</v>
      </c>
      <c r="G5927">
        <v>627</v>
      </c>
      <c r="H5927">
        <v>2</v>
      </c>
      <c r="I5927">
        <v>740</v>
      </c>
      <c r="J5927" t="s">
        <v>224</v>
      </c>
      <c r="K5927" t="s">
        <v>8700</v>
      </c>
      <c r="L5927">
        <v>30</v>
      </c>
      <c r="M5927" t="s">
        <v>94</v>
      </c>
      <c r="N5927" t="s">
        <v>31</v>
      </c>
      <c r="O5927">
        <v>101</v>
      </c>
      <c r="P5927" t="s">
        <v>32</v>
      </c>
      <c r="Q5927">
        <v>500</v>
      </c>
      <c r="R5927" t="s">
        <v>184</v>
      </c>
      <c r="S5927" t="s">
        <v>40</v>
      </c>
      <c r="T5927" t="s">
        <v>41</v>
      </c>
      <c r="U5927">
        <v>740</v>
      </c>
      <c r="Y5927" t="s">
        <v>8701</v>
      </c>
      <c r="AA5927">
        <v>34.110700000000001</v>
      </c>
      <c r="AB5927">
        <v>-118.32299999999999</v>
      </c>
      <c r="AC5927">
        <f t="shared" si="92"/>
        <v>0</v>
      </c>
    </row>
    <row r="5928" spans="1:29" x14ac:dyDescent="0.35">
      <c r="A5928">
        <v>201113333</v>
      </c>
      <c r="B5928" s="1">
        <v>44080</v>
      </c>
      <c r="C5928" s="1">
        <v>44080</v>
      </c>
      <c r="D5928">
        <v>1330</v>
      </c>
      <c r="E5928">
        <v>11</v>
      </c>
      <c r="F5928" t="s">
        <v>64</v>
      </c>
      <c r="G5928">
        <v>1142</v>
      </c>
      <c r="H5928">
        <v>1</v>
      </c>
      <c r="I5928">
        <v>761</v>
      </c>
      <c r="J5928" t="s">
        <v>403</v>
      </c>
      <c r="K5928">
        <v>334</v>
      </c>
      <c r="L5928">
        <v>57</v>
      </c>
      <c r="M5928" t="s">
        <v>94</v>
      </c>
      <c r="N5928" t="s">
        <v>73</v>
      </c>
      <c r="O5928">
        <v>502</v>
      </c>
      <c r="P5928" t="s">
        <v>47</v>
      </c>
      <c r="Q5928">
        <v>102</v>
      </c>
      <c r="R5928" t="s">
        <v>219</v>
      </c>
      <c r="S5928" t="s">
        <v>84</v>
      </c>
      <c r="T5928" t="s">
        <v>85</v>
      </c>
      <c r="U5928">
        <v>761</v>
      </c>
      <c r="Y5928" t="s">
        <v>8702</v>
      </c>
      <c r="AA5928">
        <v>34.105400000000003</v>
      </c>
      <c r="AB5928">
        <v>-118.2863</v>
      </c>
      <c r="AC5928">
        <f t="shared" si="92"/>
        <v>0</v>
      </c>
    </row>
    <row r="5929" spans="1:29" x14ac:dyDescent="0.35">
      <c r="A5929">
        <v>201008365</v>
      </c>
      <c r="B5929" s="1">
        <v>43945</v>
      </c>
      <c r="C5929" s="1">
        <v>43945</v>
      </c>
      <c r="D5929">
        <v>1405</v>
      </c>
      <c r="E5929">
        <v>10</v>
      </c>
      <c r="F5929" t="s">
        <v>103</v>
      </c>
      <c r="G5929">
        <v>1025</v>
      </c>
      <c r="H5929">
        <v>1</v>
      </c>
      <c r="I5929">
        <v>443</v>
      </c>
      <c r="J5929" t="s">
        <v>5325</v>
      </c>
      <c r="K5929" t="s">
        <v>8703</v>
      </c>
      <c r="L5929">
        <v>25</v>
      </c>
      <c r="M5929" t="s">
        <v>30</v>
      </c>
      <c r="N5929" t="s">
        <v>95</v>
      </c>
      <c r="O5929">
        <v>202</v>
      </c>
      <c r="P5929" t="s">
        <v>1970</v>
      </c>
      <c r="Q5929">
        <v>400</v>
      </c>
      <c r="R5929" t="s">
        <v>143</v>
      </c>
      <c r="S5929" t="s">
        <v>84</v>
      </c>
      <c r="T5929" t="s">
        <v>85</v>
      </c>
      <c r="U5929">
        <v>443</v>
      </c>
      <c r="V5929">
        <v>624</v>
      </c>
      <c r="Y5929" t="s">
        <v>8704</v>
      </c>
      <c r="AA5929">
        <v>34.197499999999998</v>
      </c>
      <c r="AB5929">
        <v>-118.5273</v>
      </c>
      <c r="AC5929">
        <f t="shared" si="92"/>
        <v>0</v>
      </c>
    </row>
    <row r="5930" spans="1:29" x14ac:dyDescent="0.35">
      <c r="A5930">
        <v>201107475</v>
      </c>
      <c r="B5930" s="1">
        <v>43907</v>
      </c>
      <c r="C5930" s="1">
        <v>43902</v>
      </c>
      <c r="D5930">
        <v>1458</v>
      </c>
      <c r="E5930">
        <v>11</v>
      </c>
      <c r="F5930" t="s">
        <v>64</v>
      </c>
      <c r="G5930">
        <v>1136</v>
      </c>
      <c r="H5930">
        <v>1</v>
      </c>
      <c r="I5930">
        <v>341</v>
      </c>
      <c r="J5930" t="s">
        <v>157</v>
      </c>
      <c r="K5930">
        <v>394</v>
      </c>
      <c r="L5930">
        <v>29</v>
      </c>
      <c r="M5930" t="s">
        <v>30</v>
      </c>
      <c r="N5930" t="s">
        <v>1233</v>
      </c>
      <c r="O5930">
        <v>501</v>
      </c>
      <c r="P5930" t="s">
        <v>164</v>
      </c>
      <c r="S5930" t="s">
        <v>40</v>
      </c>
      <c r="T5930" t="s">
        <v>41</v>
      </c>
      <c r="U5930">
        <v>341</v>
      </c>
      <c r="Y5930" t="s">
        <v>8705</v>
      </c>
      <c r="AA5930">
        <v>34.115299999999998</v>
      </c>
      <c r="AB5930">
        <v>-118.221</v>
      </c>
      <c r="AC5930">
        <f t="shared" si="92"/>
        <v>0</v>
      </c>
    </row>
    <row r="5931" spans="1:29" x14ac:dyDescent="0.35">
      <c r="A5931">
        <v>200607330</v>
      </c>
      <c r="B5931" s="1">
        <v>43894</v>
      </c>
      <c r="C5931" s="1">
        <v>43893</v>
      </c>
      <c r="D5931">
        <v>1800</v>
      </c>
      <c r="E5931">
        <v>6</v>
      </c>
      <c r="F5931" t="s">
        <v>91</v>
      </c>
      <c r="G5931">
        <v>615</v>
      </c>
      <c r="H5931">
        <v>1</v>
      </c>
      <c r="I5931">
        <v>310</v>
      </c>
      <c r="J5931" t="s">
        <v>71</v>
      </c>
      <c r="K5931" t="s">
        <v>8706</v>
      </c>
      <c r="L5931">
        <v>57</v>
      </c>
      <c r="M5931" t="s">
        <v>30</v>
      </c>
      <c r="N5931" t="s">
        <v>73</v>
      </c>
      <c r="O5931">
        <v>118</v>
      </c>
      <c r="P5931" t="s">
        <v>858</v>
      </c>
      <c r="S5931" t="s">
        <v>40</v>
      </c>
      <c r="T5931" t="s">
        <v>41</v>
      </c>
      <c r="U5931">
        <v>310</v>
      </c>
      <c r="V5931">
        <v>998</v>
      </c>
      <c r="Y5931" t="s">
        <v>8707</v>
      </c>
      <c r="AA5931">
        <v>34.1235</v>
      </c>
      <c r="AB5931">
        <v>-118.33710000000001</v>
      </c>
      <c r="AC5931">
        <f t="shared" si="92"/>
        <v>0</v>
      </c>
    </row>
    <row r="5932" spans="1:29" x14ac:dyDescent="0.35">
      <c r="A5932">
        <v>201208705</v>
      </c>
      <c r="B5932" s="1">
        <v>43898</v>
      </c>
      <c r="C5932" s="1">
        <v>43897</v>
      </c>
      <c r="D5932">
        <v>1700</v>
      </c>
      <c r="E5932">
        <v>12</v>
      </c>
      <c r="F5932" t="s">
        <v>68</v>
      </c>
      <c r="G5932">
        <v>1213</v>
      </c>
      <c r="H5932">
        <v>1</v>
      </c>
      <c r="I5932">
        <v>761</v>
      </c>
      <c r="J5932" t="s">
        <v>403</v>
      </c>
      <c r="K5932" t="s">
        <v>8708</v>
      </c>
      <c r="L5932">
        <v>56</v>
      </c>
      <c r="M5932" t="s">
        <v>30</v>
      </c>
      <c r="N5932" t="s">
        <v>95</v>
      </c>
      <c r="O5932">
        <v>109</v>
      </c>
      <c r="P5932" t="s">
        <v>1043</v>
      </c>
      <c r="Q5932">
        <v>210</v>
      </c>
      <c r="R5932" t="s">
        <v>8709</v>
      </c>
      <c r="S5932" t="s">
        <v>33</v>
      </c>
      <c r="T5932" t="s">
        <v>34</v>
      </c>
      <c r="U5932">
        <v>761</v>
      </c>
      <c r="V5932">
        <v>998</v>
      </c>
      <c r="Y5932" t="s">
        <v>8710</v>
      </c>
      <c r="Z5932" t="s">
        <v>4203</v>
      </c>
      <c r="AA5932">
        <v>33.993299999999998</v>
      </c>
      <c r="AB5932">
        <v>-118.3126</v>
      </c>
      <c r="AC5932">
        <f t="shared" si="92"/>
        <v>1</v>
      </c>
    </row>
    <row r="5933" spans="1:29" x14ac:dyDescent="0.35">
      <c r="A5933">
        <v>200119482</v>
      </c>
      <c r="B5933" s="1">
        <v>44118</v>
      </c>
      <c r="C5933" s="1">
        <v>44118</v>
      </c>
      <c r="D5933">
        <v>930</v>
      </c>
      <c r="E5933">
        <v>1</v>
      </c>
      <c r="F5933" t="s">
        <v>36</v>
      </c>
      <c r="G5933">
        <v>158</v>
      </c>
      <c r="H5933">
        <v>2</v>
      </c>
      <c r="I5933">
        <v>626</v>
      </c>
      <c r="J5933" t="s">
        <v>141</v>
      </c>
      <c r="K5933" t="s">
        <v>8711</v>
      </c>
      <c r="L5933">
        <v>61</v>
      </c>
      <c r="M5933" t="s">
        <v>30</v>
      </c>
      <c r="N5933" t="s">
        <v>163</v>
      </c>
      <c r="O5933">
        <v>102</v>
      </c>
      <c r="P5933" t="s">
        <v>186</v>
      </c>
      <c r="Q5933">
        <v>400</v>
      </c>
      <c r="R5933" t="s">
        <v>143</v>
      </c>
      <c r="S5933" t="s">
        <v>84</v>
      </c>
      <c r="T5933" t="s">
        <v>85</v>
      </c>
      <c r="U5933">
        <v>626</v>
      </c>
      <c r="Y5933" t="s">
        <v>8712</v>
      </c>
      <c r="AA5933">
        <v>34.039700000000003</v>
      </c>
      <c r="AB5933">
        <v>-118.24</v>
      </c>
      <c r="AC5933">
        <f t="shared" si="92"/>
        <v>0</v>
      </c>
    </row>
    <row r="5934" spans="1:29" x14ac:dyDescent="0.35">
      <c r="A5934">
        <v>200904186</v>
      </c>
      <c r="B5934" s="1">
        <v>43835</v>
      </c>
      <c r="C5934" s="1">
        <v>43835</v>
      </c>
      <c r="D5934">
        <v>915</v>
      </c>
      <c r="E5934">
        <v>9</v>
      </c>
      <c r="F5934" t="s">
        <v>49</v>
      </c>
      <c r="G5934">
        <v>923</v>
      </c>
      <c r="H5934">
        <v>1</v>
      </c>
      <c r="I5934">
        <v>230</v>
      </c>
      <c r="J5934" t="s">
        <v>161</v>
      </c>
      <c r="K5934" t="s">
        <v>8713</v>
      </c>
      <c r="L5934">
        <v>36</v>
      </c>
      <c r="M5934" t="s">
        <v>94</v>
      </c>
      <c r="N5934" t="s">
        <v>95</v>
      </c>
      <c r="O5934">
        <v>510</v>
      </c>
      <c r="P5934" t="s">
        <v>189</v>
      </c>
      <c r="Q5934">
        <v>400</v>
      </c>
      <c r="R5934" t="s">
        <v>143</v>
      </c>
      <c r="S5934" t="s">
        <v>33</v>
      </c>
      <c r="T5934" t="s">
        <v>34</v>
      </c>
      <c r="U5934">
        <v>230</v>
      </c>
      <c r="Y5934" t="s">
        <v>8714</v>
      </c>
      <c r="AA5934">
        <v>34.192100000000003</v>
      </c>
      <c r="AB5934">
        <v>-118.4662</v>
      </c>
      <c r="AC5934">
        <f t="shared" si="92"/>
        <v>1</v>
      </c>
    </row>
    <row r="5935" spans="1:29" x14ac:dyDescent="0.35">
      <c r="A5935">
        <v>200304989</v>
      </c>
      <c r="B5935" s="1">
        <v>43847</v>
      </c>
      <c r="C5935" s="1">
        <v>43839</v>
      </c>
      <c r="D5935">
        <v>900</v>
      </c>
      <c r="E5935">
        <v>3</v>
      </c>
      <c r="F5935" t="s">
        <v>43</v>
      </c>
      <c r="G5935">
        <v>328</v>
      </c>
      <c r="H5935">
        <v>1</v>
      </c>
      <c r="I5935">
        <v>420</v>
      </c>
      <c r="J5935" t="s">
        <v>352</v>
      </c>
      <c r="K5935" t="s">
        <v>8715</v>
      </c>
      <c r="L5935">
        <v>24</v>
      </c>
      <c r="M5935" t="s">
        <v>30</v>
      </c>
      <c r="N5935" t="s">
        <v>73</v>
      </c>
      <c r="O5935">
        <v>707</v>
      </c>
      <c r="P5935" t="s">
        <v>280</v>
      </c>
      <c r="S5935" t="s">
        <v>40</v>
      </c>
      <c r="T5935" t="s">
        <v>41</v>
      </c>
      <c r="U5935">
        <v>420</v>
      </c>
      <c r="Y5935" t="s">
        <v>8716</v>
      </c>
      <c r="AA5935">
        <v>34.030900000000003</v>
      </c>
      <c r="AB5935">
        <v>-118.2821</v>
      </c>
      <c r="AC5935">
        <f t="shared" si="92"/>
        <v>0</v>
      </c>
    </row>
    <row r="5936" spans="1:29" x14ac:dyDescent="0.35">
      <c r="A5936">
        <v>200716606</v>
      </c>
      <c r="B5936" s="1">
        <v>44165</v>
      </c>
      <c r="C5936" s="1">
        <v>44164</v>
      </c>
      <c r="D5936">
        <v>1830</v>
      </c>
      <c r="E5936">
        <v>7</v>
      </c>
      <c r="F5936" t="s">
        <v>28</v>
      </c>
      <c r="G5936">
        <v>705</v>
      </c>
      <c r="H5936">
        <v>1</v>
      </c>
      <c r="I5936">
        <v>330</v>
      </c>
      <c r="J5936" t="s">
        <v>37</v>
      </c>
      <c r="K5936" t="s">
        <v>989</v>
      </c>
      <c r="L5936">
        <v>28</v>
      </c>
      <c r="M5936" t="s">
        <v>30</v>
      </c>
      <c r="N5936" t="s">
        <v>73</v>
      </c>
      <c r="O5936">
        <v>101</v>
      </c>
      <c r="P5936" t="s">
        <v>32</v>
      </c>
      <c r="S5936" t="s">
        <v>40</v>
      </c>
      <c r="T5936" t="s">
        <v>41</v>
      </c>
      <c r="U5936">
        <v>330</v>
      </c>
      <c r="Y5936" t="s">
        <v>8717</v>
      </c>
      <c r="AA5936">
        <v>34.085299999999997</v>
      </c>
      <c r="AB5936">
        <v>-118.3462</v>
      </c>
      <c r="AC5936">
        <f t="shared" si="92"/>
        <v>0</v>
      </c>
    </row>
    <row r="5937" spans="1:29" x14ac:dyDescent="0.35">
      <c r="A5937">
        <v>200913464</v>
      </c>
      <c r="B5937" s="1">
        <v>44056</v>
      </c>
      <c r="C5937" s="1">
        <v>44056</v>
      </c>
      <c r="D5937">
        <v>1330</v>
      </c>
      <c r="E5937">
        <v>9</v>
      </c>
      <c r="F5937" t="s">
        <v>49</v>
      </c>
      <c r="G5937">
        <v>923</v>
      </c>
      <c r="H5937">
        <v>1</v>
      </c>
      <c r="I5937">
        <v>230</v>
      </c>
      <c r="J5937" t="s">
        <v>161</v>
      </c>
      <c r="K5937" t="s">
        <v>8718</v>
      </c>
      <c r="L5937">
        <v>34</v>
      </c>
      <c r="M5937" t="s">
        <v>30</v>
      </c>
      <c r="N5937" t="s">
        <v>31</v>
      </c>
      <c r="O5937">
        <v>248</v>
      </c>
      <c r="P5937" t="s">
        <v>4116</v>
      </c>
      <c r="Q5937">
        <v>306</v>
      </c>
      <c r="R5937" t="s">
        <v>1108</v>
      </c>
      <c r="S5937" t="s">
        <v>33</v>
      </c>
      <c r="T5937" t="s">
        <v>34</v>
      </c>
      <c r="U5937">
        <v>230</v>
      </c>
      <c r="Y5937" t="s">
        <v>8714</v>
      </c>
      <c r="AA5937">
        <v>34.192100000000003</v>
      </c>
      <c r="AB5937">
        <v>-118.4662</v>
      </c>
      <c r="AC5937">
        <f t="shared" si="92"/>
        <v>1</v>
      </c>
    </row>
    <row r="5938" spans="1:29" x14ac:dyDescent="0.35">
      <c r="A5938">
        <v>200211643</v>
      </c>
      <c r="B5938" s="1">
        <v>44001</v>
      </c>
      <c r="C5938" s="1">
        <v>43999</v>
      </c>
      <c r="D5938">
        <v>745</v>
      </c>
      <c r="E5938">
        <v>2</v>
      </c>
      <c r="F5938" t="s">
        <v>56</v>
      </c>
      <c r="G5938">
        <v>249</v>
      </c>
      <c r="H5938">
        <v>2</v>
      </c>
      <c r="I5938">
        <v>354</v>
      </c>
      <c r="J5938" t="s">
        <v>167</v>
      </c>
      <c r="K5938" t="s">
        <v>5121</v>
      </c>
      <c r="L5938">
        <v>40</v>
      </c>
      <c r="M5938" t="s">
        <v>94</v>
      </c>
      <c r="N5938" t="s">
        <v>163</v>
      </c>
      <c r="O5938">
        <v>501</v>
      </c>
      <c r="P5938" t="s">
        <v>164</v>
      </c>
      <c r="S5938" t="s">
        <v>40</v>
      </c>
      <c r="T5938" t="s">
        <v>41</v>
      </c>
      <c r="U5938">
        <v>354</v>
      </c>
      <c r="Y5938" t="s">
        <v>2006</v>
      </c>
      <c r="AA5938">
        <v>34.052</v>
      </c>
      <c r="AB5938">
        <v>-118.2624</v>
      </c>
      <c r="AC5938">
        <f t="shared" si="92"/>
        <v>0</v>
      </c>
    </row>
    <row r="5939" spans="1:29" x14ac:dyDescent="0.35">
      <c r="A5939">
        <v>201225517</v>
      </c>
      <c r="B5939" s="1">
        <v>44165</v>
      </c>
      <c r="C5939" s="1">
        <v>44165</v>
      </c>
      <c r="D5939">
        <v>1905</v>
      </c>
      <c r="E5939">
        <v>12</v>
      </c>
      <c r="F5939" t="s">
        <v>68</v>
      </c>
      <c r="G5939">
        <v>1239</v>
      </c>
      <c r="H5939">
        <v>1</v>
      </c>
      <c r="I5939">
        <v>210</v>
      </c>
      <c r="J5939" t="s">
        <v>149</v>
      </c>
      <c r="K5939" t="s">
        <v>8719</v>
      </c>
      <c r="L5939">
        <v>0</v>
      </c>
      <c r="M5939" t="s">
        <v>46</v>
      </c>
      <c r="N5939" t="s">
        <v>46</v>
      </c>
      <c r="O5939">
        <v>203</v>
      </c>
      <c r="P5939" t="s">
        <v>101</v>
      </c>
      <c r="Q5939">
        <v>207</v>
      </c>
      <c r="R5939" t="s">
        <v>1110</v>
      </c>
      <c r="S5939" t="s">
        <v>33</v>
      </c>
      <c r="T5939" t="s">
        <v>34</v>
      </c>
      <c r="U5939">
        <v>210</v>
      </c>
      <c r="Y5939" t="s">
        <v>3169</v>
      </c>
      <c r="AA5939">
        <v>33.988300000000002</v>
      </c>
      <c r="AB5939">
        <v>-118.2915</v>
      </c>
      <c r="AC5939">
        <f t="shared" si="92"/>
        <v>1</v>
      </c>
    </row>
    <row r="5940" spans="1:29" x14ac:dyDescent="0.35">
      <c r="A5940">
        <v>200915898</v>
      </c>
      <c r="B5940" s="1">
        <v>44118</v>
      </c>
      <c r="C5940" s="1">
        <v>44107</v>
      </c>
      <c r="D5940">
        <v>2200</v>
      </c>
      <c r="E5940">
        <v>9</v>
      </c>
      <c r="F5940" t="s">
        <v>49</v>
      </c>
      <c r="G5940">
        <v>931</v>
      </c>
      <c r="H5940">
        <v>1</v>
      </c>
      <c r="I5940">
        <v>420</v>
      </c>
      <c r="J5940" t="s">
        <v>352</v>
      </c>
      <c r="L5940">
        <v>0</v>
      </c>
      <c r="O5940">
        <v>108</v>
      </c>
      <c r="P5940" t="s">
        <v>105</v>
      </c>
      <c r="S5940" t="s">
        <v>40</v>
      </c>
      <c r="T5940" t="s">
        <v>41</v>
      </c>
      <c r="U5940">
        <v>420</v>
      </c>
      <c r="Y5940" t="s">
        <v>8422</v>
      </c>
      <c r="AA5940">
        <v>34.183</v>
      </c>
      <c r="AB5940">
        <v>-118.4699</v>
      </c>
      <c r="AC5940">
        <f t="shared" si="92"/>
        <v>0</v>
      </c>
    </row>
    <row r="5941" spans="1:29" x14ac:dyDescent="0.35">
      <c r="A5941">
        <v>201213060</v>
      </c>
      <c r="B5941" s="1">
        <v>43969</v>
      </c>
      <c r="C5941" s="1">
        <v>43967</v>
      </c>
      <c r="D5941">
        <v>2100</v>
      </c>
      <c r="E5941">
        <v>12</v>
      </c>
      <c r="F5941" t="s">
        <v>68</v>
      </c>
      <c r="G5941">
        <v>1215</v>
      </c>
      <c r="H5941">
        <v>1</v>
      </c>
      <c r="I5941">
        <v>330</v>
      </c>
      <c r="J5941" t="s">
        <v>37</v>
      </c>
      <c r="K5941" t="s">
        <v>243</v>
      </c>
      <c r="L5941">
        <v>34</v>
      </c>
      <c r="M5941" t="s">
        <v>30</v>
      </c>
      <c r="N5941" t="s">
        <v>95</v>
      </c>
      <c r="O5941">
        <v>101</v>
      </c>
      <c r="P5941" t="s">
        <v>32</v>
      </c>
      <c r="S5941" t="s">
        <v>40</v>
      </c>
      <c r="T5941" t="s">
        <v>41</v>
      </c>
      <c r="U5941">
        <v>330</v>
      </c>
      <c r="Y5941" t="s">
        <v>8720</v>
      </c>
      <c r="AA5941">
        <v>33.991399999999999</v>
      </c>
      <c r="AB5941">
        <v>-118.2915</v>
      </c>
      <c r="AC5941">
        <f t="shared" si="92"/>
        <v>0</v>
      </c>
    </row>
    <row r="5942" spans="1:29" x14ac:dyDescent="0.35">
      <c r="A5942">
        <v>200415641</v>
      </c>
      <c r="B5942" s="1">
        <v>44171</v>
      </c>
      <c r="C5942" s="1">
        <v>44171</v>
      </c>
      <c r="D5942">
        <v>5</v>
      </c>
      <c r="E5942">
        <v>4</v>
      </c>
      <c r="F5942" t="s">
        <v>54</v>
      </c>
      <c r="G5942">
        <v>422</v>
      </c>
      <c r="H5942">
        <v>1</v>
      </c>
      <c r="I5942">
        <v>510</v>
      </c>
      <c r="J5942" t="s">
        <v>29</v>
      </c>
      <c r="L5942">
        <v>0</v>
      </c>
      <c r="O5942">
        <v>101</v>
      </c>
      <c r="P5942" t="s">
        <v>32</v>
      </c>
      <c r="S5942" t="s">
        <v>40</v>
      </c>
      <c r="T5942" t="s">
        <v>41</v>
      </c>
      <c r="U5942">
        <v>510</v>
      </c>
      <c r="Y5942" t="s">
        <v>8721</v>
      </c>
      <c r="AA5942">
        <v>34.070700000000002</v>
      </c>
      <c r="AB5942">
        <v>-118.2103</v>
      </c>
      <c r="AC5942">
        <f t="shared" si="92"/>
        <v>0</v>
      </c>
    </row>
    <row r="5943" spans="1:29" x14ac:dyDescent="0.35">
      <c r="A5943">
        <v>200207468</v>
      </c>
      <c r="B5943" s="1">
        <v>43897</v>
      </c>
      <c r="C5943" s="1">
        <v>43897</v>
      </c>
      <c r="D5943">
        <v>2350</v>
      </c>
      <c r="E5943">
        <v>2</v>
      </c>
      <c r="F5943" t="s">
        <v>56</v>
      </c>
      <c r="G5943">
        <v>248</v>
      </c>
      <c r="H5943">
        <v>1</v>
      </c>
      <c r="I5943">
        <v>210</v>
      </c>
      <c r="J5943" t="s">
        <v>149</v>
      </c>
      <c r="K5943" t="s">
        <v>8722</v>
      </c>
      <c r="L5943">
        <v>22</v>
      </c>
      <c r="M5943" t="s">
        <v>30</v>
      </c>
      <c r="N5943" t="s">
        <v>95</v>
      </c>
      <c r="O5943">
        <v>108</v>
      </c>
      <c r="P5943" t="s">
        <v>105</v>
      </c>
      <c r="Q5943">
        <v>400</v>
      </c>
      <c r="R5943" t="s">
        <v>143</v>
      </c>
      <c r="S5943" t="s">
        <v>84</v>
      </c>
      <c r="T5943" t="s">
        <v>85</v>
      </c>
      <c r="U5943">
        <v>210</v>
      </c>
      <c r="V5943">
        <v>998</v>
      </c>
      <c r="Y5943" t="s">
        <v>76</v>
      </c>
      <c r="Z5943" t="s">
        <v>3497</v>
      </c>
      <c r="AA5943">
        <v>34.055500000000002</v>
      </c>
      <c r="AB5943">
        <v>-118.26560000000001</v>
      </c>
      <c r="AC5943">
        <f t="shared" si="92"/>
        <v>0</v>
      </c>
    </row>
    <row r="5944" spans="1:29" x14ac:dyDescent="0.35">
      <c r="A5944">
        <v>200608385</v>
      </c>
      <c r="B5944" s="1">
        <v>43917</v>
      </c>
      <c r="C5944" s="1">
        <v>43916</v>
      </c>
      <c r="D5944">
        <v>1500</v>
      </c>
      <c r="E5944">
        <v>6</v>
      </c>
      <c r="F5944" t="s">
        <v>91</v>
      </c>
      <c r="G5944">
        <v>668</v>
      </c>
      <c r="H5944">
        <v>1</v>
      </c>
      <c r="I5944">
        <v>310</v>
      </c>
      <c r="J5944" t="s">
        <v>71</v>
      </c>
      <c r="K5944" t="s">
        <v>8723</v>
      </c>
      <c r="L5944">
        <v>0</v>
      </c>
      <c r="M5944" t="s">
        <v>46</v>
      </c>
      <c r="N5944" t="s">
        <v>46</v>
      </c>
      <c r="O5944">
        <v>121</v>
      </c>
      <c r="P5944" t="s">
        <v>246</v>
      </c>
      <c r="S5944" t="s">
        <v>40</v>
      </c>
      <c r="T5944" t="s">
        <v>41</v>
      </c>
      <c r="U5944">
        <v>310</v>
      </c>
      <c r="Y5944" t="s">
        <v>4538</v>
      </c>
      <c r="AA5944">
        <v>34.094799999999999</v>
      </c>
      <c r="AB5944">
        <v>-118.31140000000001</v>
      </c>
      <c r="AC5944">
        <f t="shared" si="92"/>
        <v>0</v>
      </c>
    </row>
    <row r="5945" spans="1:29" x14ac:dyDescent="0.35">
      <c r="A5945">
        <v>200400909</v>
      </c>
      <c r="B5945" s="1">
        <v>44024</v>
      </c>
      <c r="C5945" s="1">
        <v>44024</v>
      </c>
      <c r="D5945">
        <v>1140</v>
      </c>
      <c r="E5945">
        <v>4</v>
      </c>
      <c r="F5945" t="s">
        <v>54</v>
      </c>
      <c r="G5945">
        <v>424</v>
      </c>
      <c r="H5945">
        <v>2</v>
      </c>
      <c r="I5945">
        <v>624</v>
      </c>
      <c r="J5945" t="s">
        <v>171</v>
      </c>
      <c r="K5945" t="s">
        <v>5665</v>
      </c>
      <c r="L5945">
        <v>33</v>
      </c>
      <c r="M5945" t="s">
        <v>30</v>
      </c>
      <c r="N5945" t="s">
        <v>95</v>
      </c>
      <c r="O5945">
        <v>102</v>
      </c>
      <c r="P5945" t="s">
        <v>186</v>
      </c>
      <c r="Q5945">
        <v>400</v>
      </c>
      <c r="R5945" t="s">
        <v>143</v>
      </c>
      <c r="S5945" t="s">
        <v>84</v>
      </c>
      <c r="T5945" t="s">
        <v>85</v>
      </c>
      <c r="U5945">
        <v>624</v>
      </c>
      <c r="Y5945" t="s">
        <v>8724</v>
      </c>
      <c r="Z5945" t="s">
        <v>8725</v>
      </c>
      <c r="AA5945">
        <v>34.07</v>
      </c>
      <c r="AB5945">
        <v>-118.1998</v>
      </c>
      <c r="AC5945">
        <f t="shared" si="92"/>
        <v>0</v>
      </c>
    </row>
    <row r="5946" spans="1:29" x14ac:dyDescent="0.35">
      <c r="A5946">
        <v>201200014</v>
      </c>
      <c r="B5946" s="1">
        <v>44058</v>
      </c>
      <c r="C5946" s="1">
        <v>44057</v>
      </c>
      <c r="D5946">
        <v>1300</v>
      </c>
      <c r="E5946">
        <v>12</v>
      </c>
      <c r="F5946" t="s">
        <v>68</v>
      </c>
      <c r="G5946">
        <v>1258</v>
      </c>
      <c r="H5946">
        <v>1</v>
      </c>
      <c r="I5946">
        <v>510</v>
      </c>
      <c r="J5946" t="s">
        <v>29</v>
      </c>
      <c r="L5946">
        <v>0</v>
      </c>
      <c r="O5946">
        <v>101</v>
      </c>
      <c r="P5946" t="s">
        <v>32</v>
      </c>
      <c r="S5946" t="s">
        <v>40</v>
      </c>
      <c r="T5946" t="s">
        <v>41</v>
      </c>
      <c r="U5946">
        <v>510</v>
      </c>
      <c r="Y5946" t="s">
        <v>8726</v>
      </c>
      <c r="AA5946">
        <v>33.970799999999997</v>
      </c>
      <c r="AB5946">
        <v>-118.2745</v>
      </c>
      <c r="AC5946">
        <f t="shared" si="92"/>
        <v>0</v>
      </c>
    </row>
    <row r="5947" spans="1:29" x14ac:dyDescent="0.35">
      <c r="A5947">
        <v>200500740</v>
      </c>
      <c r="B5947" s="1">
        <v>44039</v>
      </c>
      <c r="C5947" s="1">
        <v>44038</v>
      </c>
      <c r="D5947">
        <v>100</v>
      </c>
      <c r="E5947">
        <v>5</v>
      </c>
      <c r="F5947" t="s">
        <v>98</v>
      </c>
      <c r="G5947">
        <v>557</v>
      </c>
      <c r="H5947">
        <v>1</v>
      </c>
      <c r="I5947">
        <v>121</v>
      </c>
      <c r="J5947" t="s">
        <v>227</v>
      </c>
      <c r="K5947" t="s">
        <v>8727</v>
      </c>
      <c r="L5947">
        <v>45</v>
      </c>
      <c r="M5947" t="s">
        <v>94</v>
      </c>
      <c r="N5947" t="s">
        <v>95</v>
      </c>
      <c r="O5947">
        <v>501</v>
      </c>
      <c r="P5947" t="s">
        <v>164</v>
      </c>
      <c r="Q5947">
        <v>400</v>
      </c>
      <c r="R5947" t="s">
        <v>143</v>
      </c>
      <c r="S5947" t="s">
        <v>40</v>
      </c>
      <c r="T5947" t="s">
        <v>41</v>
      </c>
      <c r="U5947">
        <v>121</v>
      </c>
      <c r="Y5947" t="s">
        <v>8728</v>
      </c>
      <c r="AA5947">
        <v>33.743299999999998</v>
      </c>
      <c r="AB5947">
        <v>-118.2923</v>
      </c>
      <c r="AC5947">
        <f t="shared" si="92"/>
        <v>0</v>
      </c>
    </row>
    <row r="5948" spans="1:29" x14ac:dyDescent="0.35">
      <c r="A5948">
        <v>200209576</v>
      </c>
      <c r="B5948" s="1">
        <v>43951</v>
      </c>
      <c r="C5948" s="1">
        <v>43950</v>
      </c>
      <c r="D5948">
        <v>1730</v>
      </c>
      <c r="E5948">
        <v>2</v>
      </c>
      <c r="F5948" t="s">
        <v>56</v>
      </c>
      <c r="G5948">
        <v>205</v>
      </c>
      <c r="H5948">
        <v>1</v>
      </c>
      <c r="I5948">
        <v>420</v>
      </c>
      <c r="J5948" t="s">
        <v>352</v>
      </c>
      <c r="L5948">
        <v>0</v>
      </c>
      <c r="O5948">
        <v>101</v>
      </c>
      <c r="P5948" t="s">
        <v>32</v>
      </c>
      <c r="S5948" t="s">
        <v>40</v>
      </c>
      <c r="T5948" t="s">
        <v>41</v>
      </c>
      <c r="U5948">
        <v>420</v>
      </c>
      <c r="Y5948" t="s">
        <v>6954</v>
      </c>
      <c r="AA5948">
        <v>34.078400000000002</v>
      </c>
      <c r="AB5948">
        <v>-118.2792</v>
      </c>
      <c r="AC5948">
        <f t="shared" si="92"/>
        <v>0</v>
      </c>
    </row>
    <row r="5949" spans="1:29" x14ac:dyDescent="0.35">
      <c r="A5949">
        <v>200212524</v>
      </c>
      <c r="B5949" s="1">
        <v>44025</v>
      </c>
      <c r="C5949" s="1">
        <v>44025</v>
      </c>
      <c r="D5949">
        <v>2230</v>
      </c>
      <c r="E5949">
        <v>2</v>
      </c>
      <c r="F5949" t="s">
        <v>56</v>
      </c>
      <c r="G5949">
        <v>202</v>
      </c>
      <c r="H5949">
        <v>1</v>
      </c>
      <c r="I5949">
        <v>310</v>
      </c>
      <c r="J5949" t="s">
        <v>71</v>
      </c>
      <c r="K5949" t="s">
        <v>8729</v>
      </c>
      <c r="L5949">
        <v>0</v>
      </c>
      <c r="M5949" t="s">
        <v>46</v>
      </c>
      <c r="N5949" t="s">
        <v>46</v>
      </c>
      <c r="O5949">
        <v>203</v>
      </c>
      <c r="P5949" t="s">
        <v>101</v>
      </c>
      <c r="Q5949">
        <v>308</v>
      </c>
      <c r="R5949" t="s">
        <v>589</v>
      </c>
      <c r="S5949" t="s">
        <v>40</v>
      </c>
      <c r="T5949" t="s">
        <v>41</v>
      </c>
      <c r="U5949">
        <v>310</v>
      </c>
      <c r="Y5949" t="s">
        <v>8730</v>
      </c>
      <c r="AA5949">
        <v>34.089799999999997</v>
      </c>
      <c r="AB5949">
        <v>-118.29170000000001</v>
      </c>
      <c r="AC5949">
        <f t="shared" si="92"/>
        <v>0</v>
      </c>
    </row>
    <row r="5950" spans="1:29" x14ac:dyDescent="0.35">
      <c r="A5950">
        <v>200605310</v>
      </c>
      <c r="B5950" s="1">
        <v>43859</v>
      </c>
      <c r="C5950" s="1">
        <v>43858</v>
      </c>
      <c r="D5950">
        <v>2110</v>
      </c>
      <c r="E5950">
        <v>6</v>
      </c>
      <c r="F5950" t="s">
        <v>91</v>
      </c>
      <c r="G5950">
        <v>632</v>
      </c>
      <c r="H5950">
        <v>2</v>
      </c>
      <c r="I5950">
        <v>625</v>
      </c>
      <c r="J5950" t="s">
        <v>628</v>
      </c>
      <c r="K5950">
        <v>400</v>
      </c>
      <c r="L5950">
        <v>22</v>
      </c>
      <c r="M5950" t="s">
        <v>30</v>
      </c>
      <c r="N5950" t="s">
        <v>173</v>
      </c>
      <c r="O5950">
        <v>108</v>
      </c>
      <c r="P5950" t="s">
        <v>105</v>
      </c>
      <c r="Q5950">
        <v>400</v>
      </c>
      <c r="R5950" t="s">
        <v>143</v>
      </c>
      <c r="S5950" t="s">
        <v>40</v>
      </c>
      <c r="T5950" t="s">
        <v>41</v>
      </c>
      <c r="U5950">
        <v>625</v>
      </c>
      <c r="Y5950" t="s">
        <v>6235</v>
      </c>
      <c r="AA5950">
        <v>34.097999999999999</v>
      </c>
      <c r="AB5950">
        <v>-118.3652</v>
      </c>
      <c r="AC5950">
        <f t="shared" si="92"/>
        <v>0</v>
      </c>
    </row>
    <row r="5951" spans="1:29" x14ac:dyDescent="0.35">
      <c r="A5951">
        <v>201007433</v>
      </c>
      <c r="B5951" s="1">
        <v>43911</v>
      </c>
      <c r="C5951" s="1">
        <v>43911</v>
      </c>
      <c r="D5951">
        <v>1400</v>
      </c>
      <c r="E5951">
        <v>10</v>
      </c>
      <c r="F5951" t="s">
        <v>103</v>
      </c>
      <c r="G5951">
        <v>1018</v>
      </c>
      <c r="H5951">
        <v>1</v>
      </c>
      <c r="I5951">
        <v>440</v>
      </c>
      <c r="J5951" t="s">
        <v>213</v>
      </c>
      <c r="K5951" t="s">
        <v>8731</v>
      </c>
      <c r="L5951">
        <v>42</v>
      </c>
      <c r="M5951" t="s">
        <v>94</v>
      </c>
      <c r="N5951" t="s">
        <v>95</v>
      </c>
      <c r="O5951">
        <v>120</v>
      </c>
      <c r="P5951" t="s">
        <v>3376</v>
      </c>
      <c r="S5951" t="s">
        <v>40</v>
      </c>
      <c r="T5951" t="s">
        <v>41</v>
      </c>
      <c r="U5951">
        <v>440</v>
      </c>
      <c r="Y5951" t="s">
        <v>4873</v>
      </c>
      <c r="AA5951">
        <v>34.208500000000001</v>
      </c>
      <c r="AB5951">
        <v>-118.47709999999999</v>
      </c>
      <c r="AC5951">
        <f t="shared" si="92"/>
        <v>0</v>
      </c>
    </row>
    <row r="5952" spans="1:29" x14ac:dyDescent="0.35">
      <c r="A5952">
        <v>200700776</v>
      </c>
      <c r="B5952" s="1">
        <v>44083</v>
      </c>
      <c r="C5952" s="1">
        <v>44083</v>
      </c>
      <c r="D5952">
        <v>2130</v>
      </c>
      <c r="E5952">
        <v>7</v>
      </c>
      <c r="F5952" t="s">
        <v>28</v>
      </c>
      <c r="G5952">
        <v>773</v>
      </c>
      <c r="H5952">
        <v>2</v>
      </c>
      <c r="I5952">
        <v>946</v>
      </c>
      <c r="J5952" t="s">
        <v>125</v>
      </c>
      <c r="K5952">
        <v>1402</v>
      </c>
      <c r="L5952">
        <v>0</v>
      </c>
      <c r="M5952" t="s">
        <v>30</v>
      </c>
      <c r="N5952" t="s">
        <v>163</v>
      </c>
      <c r="O5952">
        <v>101</v>
      </c>
      <c r="P5952" t="s">
        <v>32</v>
      </c>
      <c r="S5952" t="s">
        <v>84</v>
      </c>
      <c r="T5952" t="s">
        <v>85</v>
      </c>
      <c r="U5952">
        <v>946</v>
      </c>
      <c r="V5952">
        <v>998</v>
      </c>
      <c r="Y5952" t="s">
        <v>8732</v>
      </c>
      <c r="AA5952">
        <v>34.041699999999999</v>
      </c>
      <c r="AB5952">
        <v>-118.3588</v>
      </c>
      <c r="AC5952">
        <f t="shared" si="92"/>
        <v>0</v>
      </c>
    </row>
    <row r="5953" spans="1:29" x14ac:dyDescent="0.35">
      <c r="A5953">
        <v>200122601</v>
      </c>
      <c r="B5953" s="1">
        <v>44186</v>
      </c>
      <c r="C5953" s="1">
        <v>44185</v>
      </c>
      <c r="D5953">
        <v>1800</v>
      </c>
      <c r="E5953">
        <v>1</v>
      </c>
      <c r="F5953" t="s">
        <v>36</v>
      </c>
      <c r="G5953">
        <v>192</v>
      </c>
      <c r="H5953">
        <v>1</v>
      </c>
      <c r="I5953">
        <v>420</v>
      </c>
      <c r="J5953" t="s">
        <v>352</v>
      </c>
      <c r="L5953">
        <v>0</v>
      </c>
      <c r="O5953">
        <v>101</v>
      </c>
      <c r="P5953" t="s">
        <v>32</v>
      </c>
      <c r="S5953" t="s">
        <v>40</v>
      </c>
      <c r="T5953" t="s">
        <v>41</v>
      </c>
      <c r="U5953">
        <v>420</v>
      </c>
      <c r="Y5953" t="s">
        <v>8733</v>
      </c>
      <c r="Z5953" t="s">
        <v>2152</v>
      </c>
      <c r="AA5953">
        <v>34.037199999999999</v>
      </c>
      <c r="AB5953">
        <v>-118.2694</v>
      </c>
      <c r="AC5953">
        <f t="shared" si="92"/>
        <v>0</v>
      </c>
    </row>
    <row r="5954" spans="1:29" x14ac:dyDescent="0.35">
      <c r="A5954">
        <v>200917842</v>
      </c>
      <c r="B5954" s="1">
        <v>44164</v>
      </c>
      <c r="C5954" s="1">
        <v>44164</v>
      </c>
      <c r="D5954">
        <v>240</v>
      </c>
      <c r="E5954">
        <v>9</v>
      </c>
      <c r="F5954" t="s">
        <v>49</v>
      </c>
      <c r="G5954">
        <v>914</v>
      </c>
      <c r="H5954">
        <v>1</v>
      </c>
      <c r="I5954">
        <v>330</v>
      </c>
      <c r="J5954" t="s">
        <v>37</v>
      </c>
      <c r="K5954" t="s">
        <v>8734</v>
      </c>
      <c r="L5954">
        <v>27</v>
      </c>
      <c r="M5954" t="s">
        <v>94</v>
      </c>
      <c r="N5954" t="s">
        <v>31</v>
      </c>
      <c r="O5954">
        <v>123</v>
      </c>
      <c r="P5954" t="s">
        <v>290</v>
      </c>
      <c r="S5954" t="s">
        <v>40</v>
      </c>
      <c r="T5954" t="s">
        <v>41</v>
      </c>
      <c r="U5954">
        <v>330</v>
      </c>
      <c r="Y5954" t="s">
        <v>8735</v>
      </c>
      <c r="AA5954">
        <v>34.196100000000001</v>
      </c>
      <c r="AB5954">
        <v>-118.45099999999999</v>
      </c>
      <c r="AC5954">
        <f t="shared" si="92"/>
        <v>0</v>
      </c>
    </row>
    <row r="5955" spans="1:29" x14ac:dyDescent="0.35">
      <c r="A5955">
        <v>200914663</v>
      </c>
      <c r="B5955" s="1">
        <v>44088</v>
      </c>
      <c r="C5955" s="1">
        <v>44087</v>
      </c>
      <c r="D5955">
        <v>2215</v>
      </c>
      <c r="E5955">
        <v>9</v>
      </c>
      <c r="F5955" t="s">
        <v>49</v>
      </c>
      <c r="G5955">
        <v>905</v>
      </c>
      <c r="H5955">
        <v>1</v>
      </c>
      <c r="I5955">
        <v>110</v>
      </c>
      <c r="J5955" t="s">
        <v>3341</v>
      </c>
      <c r="K5955" t="s">
        <v>8736</v>
      </c>
      <c r="L5955">
        <v>56</v>
      </c>
      <c r="M5955" t="s">
        <v>30</v>
      </c>
      <c r="N5955" t="s">
        <v>31</v>
      </c>
      <c r="O5955">
        <v>502</v>
      </c>
      <c r="P5955" t="s">
        <v>47</v>
      </c>
      <c r="Q5955">
        <v>223</v>
      </c>
      <c r="R5955" t="s">
        <v>2002</v>
      </c>
      <c r="S5955" t="s">
        <v>33</v>
      </c>
      <c r="T5955" t="s">
        <v>34</v>
      </c>
      <c r="U5955">
        <v>110</v>
      </c>
      <c r="V5955">
        <v>998</v>
      </c>
      <c r="Y5955" t="s">
        <v>8737</v>
      </c>
      <c r="AA5955">
        <v>34.204799999999999</v>
      </c>
      <c r="AB5955">
        <v>-118.4495</v>
      </c>
      <c r="AC5955">
        <f t="shared" ref="AC5955:AC6018" si="93">IF(OR((S:S)="CC", S:S="AA",S:S="JA"), 1, 0)</f>
        <v>1</v>
      </c>
    </row>
    <row r="5956" spans="1:29" x14ac:dyDescent="0.35">
      <c r="A5956">
        <v>201220659</v>
      </c>
      <c r="B5956" s="1">
        <v>44088</v>
      </c>
      <c r="C5956" s="1">
        <v>44088</v>
      </c>
      <c r="D5956">
        <v>1400</v>
      </c>
      <c r="E5956">
        <v>12</v>
      </c>
      <c r="F5956" t="s">
        <v>68</v>
      </c>
      <c r="G5956">
        <v>1232</v>
      </c>
      <c r="H5956">
        <v>1</v>
      </c>
      <c r="I5956">
        <v>230</v>
      </c>
      <c r="J5956" t="s">
        <v>161</v>
      </c>
      <c r="K5956" t="s">
        <v>8738</v>
      </c>
      <c r="L5956">
        <v>0</v>
      </c>
      <c r="M5956" t="s">
        <v>30</v>
      </c>
      <c r="N5956" t="s">
        <v>95</v>
      </c>
      <c r="O5956">
        <v>101</v>
      </c>
      <c r="P5956" t="s">
        <v>32</v>
      </c>
      <c r="Q5956">
        <v>102</v>
      </c>
      <c r="R5956" t="s">
        <v>219</v>
      </c>
      <c r="S5956" t="s">
        <v>40</v>
      </c>
      <c r="T5956" t="s">
        <v>41</v>
      </c>
      <c r="U5956">
        <v>230</v>
      </c>
      <c r="Y5956" t="s">
        <v>8739</v>
      </c>
      <c r="AA5956">
        <v>33.987200000000001</v>
      </c>
      <c r="AB5956">
        <v>-118.32550000000001</v>
      </c>
      <c r="AC5956">
        <f t="shared" si="93"/>
        <v>0</v>
      </c>
    </row>
    <row r="5957" spans="1:29" x14ac:dyDescent="0.35">
      <c r="A5957">
        <v>200414475</v>
      </c>
      <c r="B5957" s="1">
        <v>44135</v>
      </c>
      <c r="C5957" s="1">
        <v>44135</v>
      </c>
      <c r="D5957">
        <v>600</v>
      </c>
      <c r="E5957">
        <v>4</v>
      </c>
      <c r="F5957" t="s">
        <v>54</v>
      </c>
      <c r="G5957">
        <v>412</v>
      </c>
      <c r="H5957">
        <v>2</v>
      </c>
      <c r="I5957">
        <v>624</v>
      </c>
      <c r="J5957" t="s">
        <v>171</v>
      </c>
      <c r="K5957" t="s">
        <v>8740</v>
      </c>
      <c r="L5957">
        <v>52</v>
      </c>
      <c r="M5957" t="s">
        <v>94</v>
      </c>
      <c r="N5957" t="s">
        <v>95</v>
      </c>
      <c r="O5957">
        <v>101</v>
      </c>
      <c r="P5957" t="s">
        <v>32</v>
      </c>
      <c r="Q5957">
        <v>500</v>
      </c>
      <c r="R5957" t="s">
        <v>184</v>
      </c>
      <c r="S5957" t="s">
        <v>84</v>
      </c>
      <c r="T5957" t="s">
        <v>85</v>
      </c>
      <c r="U5957">
        <v>624</v>
      </c>
      <c r="Y5957" t="s">
        <v>7166</v>
      </c>
      <c r="Z5957" t="s">
        <v>8741</v>
      </c>
      <c r="AA5957">
        <v>34.080300000000001</v>
      </c>
      <c r="AB5957">
        <v>-118.21769999999999</v>
      </c>
      <c r="AC5957">
        <f t="shared" si="93"/>
        <v>0</v>
      </c>
    </row>
    <row r="5958" spans="1:29" x14ac:dyDescent="0.35">
      <c r="A5958">
        <v>200618011</v>
      </c>
      <c r="B5958" s="1">
        <v>44149</v>
      </c>
      <c r="C5958" s="1">
        <v>44149</v>
      </c>
      <c r="D5958">
        <v>150</v>
      </c>
      <c r="E5958">
        <v>6</v>
      </c>
      <c r="F5958" t="s">
        <v>91</v>
      </c>
      <c r="G5958">
        <v>636</v>
      </c>
      <c r="H5958">
        <v>2</v>
      </c>
      <c r="I5958">
        <v>626</v>
      </c>
      <c r="J5958" t="s">
        <v>141</v>
      </c>
      <c r="K5958" t="s">
        <v>8742</v>
      </c>
      <c r="L5958">
        <v>26</v>
      </c>
      <c r="M5958" t="s">
        <v>94</v>
      </c>
      <c r="N5958" t="s">
        <v>163</v>
      </c>
      <c r="O5958">
        <v>102</v>
      </c>
      <c r="P5958" t="s">
        <v>186</v>
      </c>
      <c r="Q5958">
        <v>400</v>
      </c>
      <c r="R5958" t="s">
        <v>143</v>
      </c>
      <c r="S5958" t="s">
        <v>33</v>
      </c>
      <c r="T5958" t="s">
        <v>34</v>
      </c>
      <c r="U5958">
        <v>626</v>
      </c>
      <c r="Y5958" t="s">
        <v>8743</v>
      </c>
      <c r="AA5958">
        <v>34.103200000000001</v>
      </c>
      <c r="AB5958">
        <v>-118.3374</v>
      </c>
      <c r="AC5958">
        <f t="shared" si="93"/>
        <v>1</v>
      </c>
    </row>
    <row r="5959" spans="1:29" x14ac:dyDescent="0.35">
      <c r="A5959">
        <v>200619035</v>
      </c>
      <c r="B5959" s="1">
        <v>44174</v>
      </c>
      <c r="C5959" s="1">
        <v>44173</v>
      </c>
      <c r="D5959">
        <v>2200</v>
      </c>
      <c r="E5959">
        <v>6</v>
      </c>
      <c r="F5959" t="s">
        <v>91</v>
      </c>
      <c r="G5959">
        <v>631</v>
      </c>
      <c r="H5959">
        <v>2</v>
      </c>
      <c r="I5959">
        <v>888</v>
      </c>
      <c r="J5959" t="s">
        <v>250</v>
      </c>
      <c r="K5959">
        <v>1822</v>
      </c>
      <c r="L5959">
        <v>28</v>
      </c>
      <c r="M5959" t="s">
        <v>30</v>
      </c>
      <c r="N5959" t="s">
        <v>31</v>
      </c>
      <c r="O5959">
        <v>501</v>
      </c>
      <c r="P5959" t="s">
        <v>164</v>
      </c>
      <c r="S5959" t="s">
        <v>40</v>
      </c>
      <c r="T5959" t="s">
        <v>41</v>
      </c>
      <c r="U5959">
        <v>888</v>
      </c>
      <c r="Y5959" t="s">
        <v>8744</v>
      </c>
      <c r="AA5959">
        <v>34.098599999999998</v>
      </c>
      <c r="AB5959">
        <v>-118.38800000000001</v>
      </c>
      <c r="AC5959">
        <f t="shared" si="93"/>
        <v>0</v>
      </c>
    </row>
    <row r="5960" spans="1:29" x14ac:dyDescent="0.35">
      <c r="A5960">
        <v>200121167</v>
      </c>
      <c r="B5960" s="1">
        <v>44152</v>
      </c>
      <c r="C5960" s="1">
        <v>44152</v>
      </c>
      <c r="D5960">
        <v>1330</v>
      </c>
      <c r="E5960">
        <v>1</v>
      </c>
      <c r="F5960" t="s">
        <v>36</v>
      </c>
      <c r="G5960">
        <v>161</v>
      </c>
      <c r="H5960">
        <v>2</v>
      </c>
      <c r="I5960">
        <v>624</v>
      </c>
      <c r="J5960" t="s">
        <v>171</v>
      </c>
      <c r="K5960" t="s">
        <v>8745</v>
      </c>
      <c r="L5960">
        <v>28</v>
      </c>
      <c r="M5960" t="s">
        <v>94</v>
      </c>
      <c r="N5960" t="s">
        <v>95</v>
      </c>
      <c r="O5960">
        <v>727</v>
      </c>
      <c r="P5960" t="s">
        <v>2168</v>
      </c>
      <c r="Q5960">
        <v>400</v>
      </c>
      <c r="R5960" t="s">
        <v>143</v>
      </c>
      <c r="S5960" t="s">
        <v>40</v>
      </c>
      <c r="T5960" t="s">
        <v>41</v>
      </c>
      <c r="U5960">
        <v>624</v>
      </c>
      <c r="Y5960" t="s">
        <v>3615</v>
      </c>
      <c r="AA5960">
        <v>34.048299999999998</v>
      </c>
      <c r="AB5960">
        <v>-118.26309999999999</v>
      </c>
      <c r="AC5960">
        <f t="shared" si="93"/>
        <v>0</v>
      </c>
    </row>
    <row r="5961" spans="1:29" x14ac:dyDescent="0.35">
      <c r="A5961">
        <v>200612619</v>
      </c>
      <c r="B5961" s="1">
        <v>44026</v>
      </c>
      <c r="C5961" s="1">
        <v>44026</v>
      </c>
      <c r="D5961">
        <v>1600</v>
      </c>
      <c r="E5961">
        <v>6</v>
      </c>
      <c r="F5961" t="s">
        <v>91</v>
      </c>
      <c r="G5961">
        <v>648</v>
      </c>
      <c r="H5961">
        <v>2</v>
      </c>
      <c r="I5961">
        <v>624</v>
      </c>
      <c r="J5961" t="s">
        <v>171</v>
      </c>
      <c r="K5961" t="s">
        <v>3096</v>
      </c>
      <c r="L5961">
        <v>51</v>
      </c>
      <c r="M5961" t="s">
        <v>94</v>
      </c>
      <c r="N5961" t="s">
        <v>95</v>
      </c>
      <c r="O5961">
        <v>502</v>
      </c>
      <c r="P5961" t="s">
        <v>47</v>
      </c>
      <c r="Q5961">
        <v>400</v>
      </c>
      <c r="R5961" t="s">
        <v>143</v>
      </c>
      <c r="S5961" t="s">
        <v>40</v>
      </c>
      <c r="T5961" t="s">
        <v>41</v>
      </c>
      <c r="U5961">
        <v>624</v>
      </c>
      <c r="Y5961" t="s">
        <v>818</v>
      </c>
      <c r="AA5961">
        <v>34.099299999999999</v>
      </c>
      <c r="AB5961">
        <v>-118.3092</v>
      </c>
      <c r="AC5961">
        <f t="shared" si="93"/>
        <v>0</v>
      </c>
    </row>
    <row r="5962" spans="1:29" x14ac:dyDescent="0.35">
      <c r="A5962">
        <v>200514582</v>
      </c>
      <c r="B5962" s="1">
        <v>44101</v>
      </c>
      <c r="C5962" s="1">
        <v>44101</v>
      </c>
      <c r="D5962">
        <v>1600</v>
      </c>
      <c r="E5962">
        <v>5</v>
      </c>
      <c r="F5962" t="s">
        <v>98</v>
      </c>
      <c r="G5962">
        <v>504</v>
      </c>
      <c r="H5962">
        <v>1</v>
      </c>
      <c r="I5962">
        <v>442</v>
      </c>
      <c r="J5962" t="s">
        <v>179</v>
      </c>
      <c r="K5962" t="s">
        <v>8746</v>
      </c>
      <c r="L5962">
        <v>0</v>
      </c>
      <c r="M5962" t="s">
        <v>46</v>
      </c>
      <c r="N5962" t="s">
        <v>46</v>
      </c>
      <c r="O5962">
        <v>404</v>
      </c>
      <c r="P5962" t="s">
        <v>1637</v>
      </c>
      <c r="S5962" t="s">
        <v>33</v>
      </c>
      <c r="T5962" t="s">
        <v>34</v>
      </c>
      <c r="U5962">
        <v>442</v>
      </c>
      <c r="Y5962" t="s">
        <v>4384</v>
      </c>
      <c r="AA5962">
        <v>33.853499999999997</v>
      </c>
      <c r="AB5962">
        <v>-118.2992</v>
      </c>
      <c r="AC5962">
        <f t="shared" si="93"/>
        <v>1</v>
      </c>
    </row>
    <row r="5963" spans="1:29" x14ac:dyDescent="0.35">
      <c r="A5963">
        <v>200708264</v>
      </c>
      <c r="B5963" s="1">
        <v>43935</v>
      </c>
      <c r="C5963" s="1">
        <v>43934</v>
      </c>
      <c r="D5963">
        <v>230</v>
      </c>
      <c r="E5963">
        <v>7</v>
      </c>
      <c r="F5963" t="s">
        <v>28</v>
      </c>
      <c r="G5963">
        <v>745</v>
      </c>
      <c r="H5963">
        <v>1</v>
      </c>
      <c r="I5963">
        <v>440</v>
      </c>
      <c r="J5963" t="s">
        <v>213</v>
      </c>
      <c r="K5963">
        <v>394</v>
      </c>
      <c r="L5963">
        <v>30</v>
      </c>
      <c r="M5963" t="s">
        <v>94</v>
      </c>
      <c r="N5963" t="s">
        <v>73</v>
      </c>
      <c r="O5963">
        <v>502</v>
      </c>
      <c r="P5963" t="s">
        <v>47</v>
      </c>
      <c r="S5963" t="s">
        <v>33</v>
      </c>
      <c r="T5963" t="s">
        <v>34</v>
      </c>
      <c r="U5963">
        <v>440</v>
      </c>
      <c r="Y5963" t="s">
        <v>8747</v>
      </c>
      <c r="AA5963">
        <v>34.0623</v>
      </c>
      <c r="AB5963">
        <v>-118.3494</v>
      </c>
      <c r="AC5963">
        <f t="shared" si="93"/>
        <v>1</v>
      </c>
    </row>
    <row r="5964" spans="1:29" x14ac:dyDescent="0.35">
      <c r="A5964">
        <v>201209692</v>
      </c>
      <c r="B5964" s="1">
        <v>43914</v>
      </c>
      <c r="C5964" s="1">
        <v>43914</v>
      </c>
      <c r="D5964">
        <v>1050</v>
      </c>
      <c r="E5964">
        <v>12</v>
      </c>
      <c r="F5964" t="s">
        <v>68</v>
      </c>
      <c r="G5964">
        <v>1233</v>
      </c>
      <c r="H5964">
        <v>1</v>
      </c>
      <c r="I5964">
        <v>442</v>
      </c>
      <c r="J5964" t="s">
        <v>179</v>
      </c>
      <c r="K5964" t="s">
        <v>8748</v>
      </c>
      <c r="L5964">
        <v>0</v>
      </c>
      <c r="M5964" t="s">
        <v>46</v>
      </c>
      <c r="N5964" t="s">
        <v>46</v>
      </c>
      <c r="O5964">
        <v>108</v>
      </c>
      <c r="P5964" t="s">
        <v>105</v>
      </c>
      <c r="S5964" t="s">
        <v>40</v>
      </c>
      <c r="T5964" t="s">
        <v>41</v>
      </c>
      <c r="U5964">
        <v>442</v>
      </c>
      <c r="Y5964" t="s">
        <v>1655</v>
      </c>
      <c r="AA5964">
        <v>33.989199999999997</v>
      </c>
      <c r="AB5964">
        <v>-118.30889999999999</v>
      </c>
      <c r="AC5964">
        <f t="shared" si="93"/>
        <v>0</v>
      </c>
    </row>
    <row r="5965" spans="1:29" x14ac:dyDescent="0.35">
      <c r="A5965">
        <v>201007954</v>
      </c>
      <c r="B5965" s="1">
        <v>43933</v>
      </c>
      <c r="C5965" s="1">
        <v>43932</v>
      </c>
      <c r="D5965">
        <v>2230</v>
      </c>
      <c r="E5965">
        <v>10</v>
      </c>
      <c r="F5965" t="s">
        <v>103</v>
      </c>
      <c r="G5965">
        <v>1021</v>
      </c>
      <c r="H5965">
        <v>1</v>
      </c>
      <c r="I5965">
        <v>510</v>
      </c>
      <c r="J5965" t="s">
        <v>29</v>
      </c>
      <c r="L5965">
        <v>0</v>
      </c>
      <c r="O5965">
        <v>101</v>
      </c>
      <c r="P5965" t="s">
        <v>32</v>
      </c>
      <c r="S5965" t="s">
        <v>40</v>
      </c>
      <c r="T5965" t="s">
        <v>41</v>
      </c>
      <c r="U5965">
        <v>510</v>
      </c>
      <c r="Y5965" t="s">
        <v>8749</v>
      </c>
      <c r="AA5965">
        <v>34.191099999999999</v>
      </c>
      <c r="AB5965">
        <v>-118.5604</v>
      </c>
      <c r="AC5965">
        <f t="shared" si="93"/>
        <v>0</v>
      </c>
    </row>
    <row r="5966" spans="1:29" x14ac:dyDescent="0.35">
      <c r="A5966">
        <v>200408474</v>
      </c>
      <c r="B5966" s="1">
        <v>43953</v>
      </c>
      <c r="C5966" s="1">
        <v>43953</v>
      </c>
      <c r="D5966">
        <v>2325</v>
      </c>
      <c r="E5966">
        <v>4</v>
      </c>
      <c r="F5966" t="s">
        <v>54</v>
      </c>
      <c r="G5966">
        <v>449</v>
      </c>
      <c r="H5966">
        <v>1</v>
      </c>
      <c r="I5966">
        <v>230</v>
      </c>
      <c r="J5966" t="s">
        <v>161</v>
      </c>
      <c r="K5966" t="s">
        <v>8750</v>
      </c>
      <c r="L5966">
        <v>35</v>
      </c>
      <c r="M5966" t="s">
        <v>94</v>
      </c>
      <c r="N5966" t="s">
        <v>95</v>
      </c>
      <c r="O5966">
        <v>101</v>
      </c>
      <c r="P5966" t="s">
        <v>32</v>
      </c>
      <c r="Q5966">
        <v>102</v>
      </c>
      <c r="R5966" t="s">
        <v>219</v>
      </c>
      <c r="S5966" t="s">
        <v>33</v>
      </c>
      <c r="T5966" t="s">
        <v>34</v>
      </c>
      <c r="U5966">
        <v>230</v>
      </c>
      <c r="Y5966" t="s">
        <v>2112</v>
      </c>
      <c r="AA5966">
        <v>34.049300000000002</v>
      </c>
      <c r="AB5966">
        <v>-118.1953</v>
      </c>
      <c r="AC5966">
        <f t="shared" si="93"/>
        <v>1</v>
      </c>
    </row>
    <row r="5967" spans="1:29" x14ac:dyDescent="0.35">
      <c r="A5967">
        <v>200800761</v>
      </c>
      <c r="B5967" s="1">
        <v>44045</v>
      </c>
      <c r="C5967" s="1">
        <v>44045</v>
      </c>
      <c r="D5967">
        <v>2030</v>
      </c>
      <c r="E5967">
        <v>8</v>
      </c>
      <c r="F5967" t="s">
        <v>109</v>
      </c>
      <c r="G5967">
        <v>813</v>
      </c>
      <c r="H5967">
        <v>2</v>
      </c>
      <c r="I5967">
        <v>626</v>
      </c>
      <c r="J5967" t="s">
        <v>141</v>
      </c>
      <c r="K5967" t="s">
        <v>8751</v>
      </c>
      <c r="L5967">
        <v>57</v>
      </c>
      <c r="M5967" t="s">
        <v>94</v>
      </c>
      <c r="N5967" t="s">
        <v>73</v>
      </c>
      <c r="O5967">
        <v>501</v>
      </c>
      <c r="P5967" t="s">
        <v>164</v>
      </c>
      <c r="Q5967">
        <v>400</v>
      </c>
      <c r="R5967" t="s">
        <v>143</v>
      </c>
      <c r="S5967" t="s">
        <v>40</v>
      </c>
      <c r="T5967" t="s">
        <v>41</v>
      </c>
      <c r="U5967">
        <v>626</v>
      </c>
      <c r="V5967">
        <v>998</v>
      </c>
      <c r="Y5967" t="s">
        <v>8752</v>
      </c>
      <c r="AA5967">
        <v>34.073799999999999</v>
      </c>
      <c r="AB5967">
        <v>-118.4768</v>
      </c>
      <c r="AC5967">
        <f t="shared" si="93"/>
        <v>0</v>
      </c>
    </row>
    <row r="5968" spans="1:29" x14ac:dyDescent="0.35">
      <c r="A5968">
        <v>200808873</v>
      </c>
      <c r="B5968" s="1">
        <v>43951</v>
      </c>
      <c r="C5968" s="1">
        <v>43951</v>
      </c>
      <c r="D5968">
        <v>1845</v>
      </c>
      <c r="E5968">
        <v>8</v>
      </c>
      <c r="F5968" t="s">
        <v>109</v>
      </c>
      <c r="G5968">
        <v>833</v>
      </c>
      <c r="H5968">
        <v>2</v>
      </c>
      <c r="I5968">
        <v>745</v>
      </c>
      <c r="J5968" t="s">
        <v>139</v>
      </c>
      <c r="K5968" t="s">
        <v>8753</v>
      </c>
      <c r="L5968">
        <v>0</v>
      </c>
      <c r="M5968" t="s">
        <v>46</v>
      </c>
      <c r="N5968" t="s">
        <v>46</v>
      </c>
      <c r="O5968">
        <v>203</v>
      </c>
      <c r="P5968" t="s">
        <v>101</v>
      </c>
      <c r="S5968" t="s">
        <v>33</v>
      </c>
      <c r="T5968" t="s">
        <v>34</v>
      </c>
      <c r="U5968">
        <v>745</v>
      </c>
      <c r="Y5968" t="s">
        <v>4343</v>
      </c>
      <c r="AA5968">
        <v>34.057499999999997</v>
      </c>
      <c r="AB5968">
        <v>-118.4406</v>
      </c>
      <c r="AC5968">
        <f t="shared" si="93"/>
        <v>1</v>
      </c>
    </row>
    <row r="5969" spans="1:29" x14ac:dyDescent="0.35">
      <c r="A5969">
        <v>201004715</v>
      </c>
      <c r="B5969" s="1">
        <v>43847</v>
      </c>
      <c r="C5969" s="1">
        <v>43847</v>
      </c>
      <c r="D5969">
        <v>1815</v>
      </c>
      <c r="E5969">
        <v>10</v>
      </c>
      <c r="F5969" t="s">
        <v>103</v>
      </c>
      <c r="G5969">
        <v>1015</v>
      </c>
      <c r="H5969">
        <v>2</v>
      </c>
      <c r="I5969">
        <v>624</v>
      </c>
      <c r="J5969" t="s">
        <v>171</v>
      </c>
      <c r="K5969" t="s">
        <v>8754</v>
      </c>
      <c r="L5969">
        <v>24</v>
      </c>
      <c r="M5969" t="s">
        <v>30</v>
      </c>
      <c r="N5969" t="s">
        <v>73</v>
      </c>
      <c r="O5969">
        <v>203</v>
      </c>
      <c r="P5969" t="s">
        <v>101</v>
      </c>
      <c r="Q5969">
        <v>400</v>
      </c>
      <c r="R5969" t="s">
        <v>143</v>
      </c>
      <c r="S5969" t="s">
        <v>40</v>
      </c>
      <c r="T5969" t="s">
        <v>41</v>
      </c>
      <c r="U5969">
        <v>624</v>
      </c>
      <c r="Y5969" t="s">
        <v>7440</v>
      </c>
      <c r="AA5969">
        <v>34.204799999999999</v>
      </c>
      <c r="AB5969">
        <v>-118.5273</v>
      </c>
      <c r="AC5969">
        <f t="shared" si="93"/>
        <v>0</v>
      </c>
    </row>
    <row r="5970" spans="1:29" x14ac:dyDescent="0.35">
      <c r="A5970">
        <v>201216821</v>
      </c>
      <c r="B5970" s="1">
        <v>44031</v>
      </c>
      <c r="C5970" s="1">
        <v>44031</v>
      </c>
      <c r="D5970">
        <v>1100</v>
      </c>
      <c r="E5970">
        <v>12</v>
      </c>
      <c r="F5970" t="s">
        <v>68</v>
      </c>
      <c r="G5970">
        <v>1267</v>
      </c>
      <c r="H5970">
        <v>2</v>
      </c>
      <c r="I5970">
        <v>624</v>
      </c>
      <c r="J5970" t="s">
        <v>171</v>
      </c>
      <c r="K5970" t="s">
        <v>8755</v>
      </c>
      <c r="L5970">
        <v>38</v>
      </c>
      <c r="M5970" t="s">
        <v>94</v>
      </c>
      <c r="N5970" t="s">
        <v>163</v>
      </c>
      <c r="O5970">
        <v>502</v>
      </c>
      <c r="P5970" t="s">
        <v>47</v>
      </c>
      <c r="Q5970">
        <v>400</v>
      </c>
      <c r="R5970" t="s">
        <v>143</v>
      </c>
      <c r="S5970" t="s">
        <v>40</v>
      </c>
      <c r="T5970" t="s">
        <v>41</v>
      </c>
      <c r="U5970">
        <v>624</v>
      </c>
      <c r="Y5970" t="s">
        <v>5322</v>
      </c>
      <c r="AA5970">
        <v>33.962400000000002</v>
      </c>
      <c r="AB5970">
        <v>-118.28830000000001</v>
      </c>
      <c r="AC5970">
        <f t="shared" si="93"/>
        <v>0</v>
      </c>
    </row>
    <row r="5971" spans="1:29" x14ac:dyDescent="0.35">
      <c r="A5971">
        <v>200514474</v>
      </c>
      <c r="B5971" s="1">
        <v>44097</v>
      </c>
      <c r="C5971" s="1">
        <v>44097</v>
      </c>
      <c r="D5971">
        <v>2115</v>
      </c>
      <c r="E5971">
        <v>5</v>
      </c>
      <c r="F5971" t="s">
        <v>98</v>
      </c>
      <c r="G5971">
        <v>501</v>
      </c>
      <c r="H5971">
        <v>2</v>
      </c>
      <c r="I5971">
        <v>745</v>
      </c>
      <c r="J5971" t="s">
        <v>139</v>
      </c>
      <c r="K5971" t="s">
        <v>819</v>
      </c>
      <c r="L5971">
        <v>25</v>
      </c>
      <c r="M5971" t="s">
        <v>94</v>
      </c>
      <c r="N5971" t="s">
        <v>31</v>
      </c>
      <c r="O5971">
        <v>122</v>
      </c>
      <c r="P5971" t="s">
        <v>275</v>
      </c>
      <c r="S5971" t="s">
        <v>40</v>
      </c>
      <c r="T5971" t="s">
        <v>41</v>
      </c>
      <c r="U5971">
        <v>745</v>
      </c>
      <c r="Y5971" t="s">
        <v>7948</v>
      </c>
      <c r="Z5971" t="s">
        <v>1645</v>
      </c>
      <c r="AA5971">
        <v>33.862000000000002</v>
      </c>
      <c r="AB5971">
        <v>-118.2992</v>
      </c>
      <c r="AC5971">
        <f t="shared" si="93"/>
        <v>0</v>
      </c>
    </row>
    <row r="5972" spans="1:29" x14ac:dyDescent="0.35">
      <c r="A5972">
        <v>200613649</v>
      </c>
      <c r="B5972" s="1">
        <v>44049</v>
      </c>
      <c r="C5972" s="1">
        <v>44049</v>
      </c>
      <c r="D5972">
        <v>1030</v>
      </c>
      <c r="E5972">
        <v>6</v>
      </c>
      <c r="F5972" t="s">
        <v>91</v>
      </c>
      <c r="G5972">
        <v>666</v>
      </c>
      <c r="H5972">
        <v>2</v>
      </c>
      <c r="I5972">
        <v>740</v>
      </c>
      <c r="J5972" t="s">
        <v>224</v>
      </c>
      <c r="K5972">
        <v>329</v>
      </c>
      <c r="L5972">
        <v>32</v>
      </c>
      <c r="M5972" t="s">
        <v>30</v>
      </c>
      <c r="N5972" t="s">
        <v>95</v>
      </c>
      <c r="O5972">
        <v>203</v>
      </c>
      <c r="P5972" t="s">
        <v>101</v>
      </c>
      <c r="S5972" t="s">
        <v>40</v>
      </c>
      <c r="T5972" t="s">
        <v>41</v>
      </c>
      <c r="U5972">
        <v>740</v>
      </c>
      <c r="Y5972" t="s">
        <v>8756</v>
      </c>
      <c r="AA5972">
        <v>0</v>
      </c>
      <c r="AB5972">
        <v>0</v>
      </c>
      <c r="AC5972">
        <f t="shared" si="93"/>
        <v>0</v>
      </c>
    </row>
    <row r="5973" spans="1:29" x14ac:dyDescent="0.35">
      <c r="A5973">
        <v>200305402</v>
      </c>
      <c r="B5973" s="1">
        <v>43849</v>
      </c>
      <c r="C5973" s="1">
        <v>43849</v>
      </c>
      <c r="D5973">
        <v>1001</v>
      </c>
      <c r="E5973">
        <v>3</v>
      </c>
      <c r="F5973" t="s">
        <v>43</v>
      </c>
      <c r="G5973">
        <v>311</v>
      </c>
      <c r="H5973">
        <v>1</v>
      </c>
      <c r="I5973">
        <v>440</v>
      </c>
      <c r="J5973" t="s">
        <v>213</v>
      </c>
      <c r="K5973" t="s">
        <v>8757</v>
      </c>
      <c r="L5973">
        <v>59</v>
      </c>
      <c r="M5973" t="s">
        <v>94</v>
      </c>
      <c r="N5973" t="s">
        <v>163</v>
      </c>
      <c r="O5973">
        <v>203</v>
      </c>
      <c r="P5973" t="s">
        <v>101</v>
      </c>
      <c r="S5973" t="s">
        <v>40</v>
      </c>
      <c r="T5973" t="s">
        <v>41</v>
      </c>
      <c r="U5973">
        <v>440</v>
      </c>
      <c r="Y5973" t="s">
        <v>8758</v>
      </c>
      <c r="AA5973">
        <v>34.0291</v>
      </c>
      <c r="AB5973">
        <v>-118.3669</v>
      </c>
      <c r="AC5973">
        <f t="shared" si="93"/>
        <v>0</v>
      </c>
    </row>
    <row r="5974" spans="1:29" x14ac:dyDescent="0.35">
      <c r="A5974">
        <v>200318541</v>
      </c>
      <c r="B5974" s="1">
        <v>44112</v>
      </c>
      <c r="C5974" s="1">
        <v>44110</v>
      </c>
      <c r="D5974">
        <v>1000</v>
      </c>
      <c r="E5974">
        <v>3</v>
      </c>
      <c r="F5974" t="s">
        <v>43</v>
      </c>
      <c r="G5974">
        <v>325</v>
      </c>
      <c r="H5974">
        <v>1</v>
      </c>
      <c r="I5974">
        <v>480</v>
      </c>
      <c r="J5974" t="s">
        <v>44</v>
      </c>
      <c r="K5974" t="s">
        <v>245</v>
      </c>
      <c r="L5974">
        <v>21</v>
      </c>
      <c r="M5974" t="s">
        <v>30</v>
      </c>
      <c r="N5974" t="s">
        <v>73</v>
      </c>
      <c r="O5974">
        <v>104</v>
      </c>
      <c r="P5974" t="s">
        <v>201</v>
      </c>
      <c r="S5974" t="s">
        <v>40</v>
      </c>
      <c r="T5974" t="s">
        <v>41</v>
      </c>
      <c r="U5974">
        <v>480</v>
      </c>
      <c r="Y5974" t="s">
        <v>8759</v>
      </c>
      <c r="AA5974">
        <v>34.031599999999997</v>
      </c>
      <c r="AB5974">
        <v>-118.2942</v>
      </c>
      <c r="AC5974">
        <f t="shared" si="93"/>
        <v>0</v>
      </c>
    </row>
    <row r="5975" spans="1:29" x14ac:dyDescent="0.35">
      <c r="A5975">
        <v>200105708</v>
      </c>
      <c r="B5975" s="1">
        <v>43855</v>
      </c>
      <c r="C5975" s="1">
        <v>43854</v>
      </c>
      <c r="D5975">
        <v>2000</v>
      </c>
      <c r="E5975">
        <v>1</v>
      </c>
      <c r="F5975" t="s">
        <v>36</v>
      </c>
      <c r="G5975">
        <v>118</v>
      </c>
      <c r="H5975">
        <v>2</v>
      </c>
      <c r="I5975">
        <v>740</v>
      </c>
      <c r="J5975" t="s">
        <v>224</v>
      </c>
      <c r="K5975">
        <v>329</v>
      </c>
      <c r="L5975">
        <v>44</v>
      </c>
      <c r="M5975" t="s">
        <v>94</v>
      </c>
      <c r="N5975" t="s">
        <v>95</v>
      </c>
      <c r="O5975">
        <v>122</v>
      </c>
      <c r="P5975" t="s">
        <v>275</v>
      </c>
      <c r="S5975" t="s">
        <v>40</v>
      </c>
      <c r="T5975" t="s">
        <v>41</v>
      </c>
      <c r="U5975">
        <v>740</v>
      </c>
      <c r="Y5975" t="s">
        <v>8760</v>
      </c>
      <c r="Z5975" t="s">
        <v>8761</v>
      </c>
      <c r="AA5975">
        <v>34.064300000000003</v>
      </c>
      <c r="AB5975">
        <v>-118.2306</v>
      </c>
      <c r="AC5975">
        <f t="shared" si="93"/>
        <v>0</v>
      </c>
    </row>
    <row r="5976" spans="1:29" x14ac:dyDescent="0.35">
      <c r="A5976">
        <v>200119391</v>
      </c>
      <c r="B5976" s="1">
        <v>44117</v>
      </c>
      <c r="C5976" s="1">
        <v>44116</v>
      </c>
      <c r="D5976">
        <v>945</v>
      </c>
      <c r="E5976">
        <v>1</v>
      </c>
      <c r="F5976" t="s">
        <v>36</v>
      </c>
      <c r="G5976">
        <v>138</v>
      </c>
      <c r="H5976">
        <v>1</v>
      </c>
      <c r="I5976">
        <v>420</v>
      </c>
      <c r="J5976" t="s">
        <v>352</v>
      </c>
      <c r="K5976" t="s">
        <v>8762</v>
      </c>
      <c r="L5976">
        <v>29</v>
      </c>
      <c r="M5976" t="s">
        <v>94</v>
      </c>
      <c r="N5976" t="s">
        <v>2504</v>
      </c>
      <c r="O5976">
        <v>123</v>
      </c>
      <c r="P5976" t="s">
        <v>290</v>
      </c>
      <c r="S5976" t="s">
        <v>40</v>
      </c>
      <c r="T5976" t="s">
        <v>41</v>
      </c>
      <c r="U5976">
        <v>420</v>
      </c>
      <c r="Y5976" t="s">
        <v>1424</v>
      </c>
      <c r="AA5976">
        <v>34.049300000000002</v>
      </c>
      <c r="AB5976">
        <v>-118.24169999999999</v>
      </c>
      <c r="AC5976">
        <f t="shared" si="93"/>
        <v>0</v>
      </c>
    </row>
    <row r="5977" spans="1:29" x14ac:dyDescent="0.35">
      <c r="A5977">
        <v>200914941</v>
      </c>
      <c r="B5977" s="1">
        <v>44094</v>
      </c>
      <c r="C5977" s="1">
        <v>44093</v>
      </c>
      <c r="D5977">
        <v>2300</v>
      </c>
      <c r="E5977">
        <v>9</v>
      </c>
      <c r="F5977" t="s">
        <v>49</v>
      </c>
      <c r="G5977">
        <v>937</v>
      </c>
      <c r="H5977">
        <v>2</v>
      </c>
      <c r="I5977">
        <v>740</v>
      </c>
      <c r="J5977" t="s">
        <v>224</v>
      </c>
      <c r="K5977" t="s">
        <v>456</v>
      </c>
      <c r="L5977">
        <v>56</v>
      </c>
      <c r="M5977" t="s">
        <v>30</v>
      </c>
      <c r="N5977" t="s">
        <v>31</v>
      </c>
      <c r="O5977">
        <v>502</v>
      </c>
      <c r="P5977" t="s">
        <v>47</v>
      </c>
      <c r="S5977" t="s">
        <v>40</v>
      </c>
      <c r="T5977" t="s">
        <v>41</v>
      </c>
      <c r="U5977">
        <v>740</v>
      </c>
      <c r="Y5977" t="s">
        <v>8763</v>
      </c>
      <c r="AA5977">
        <v>34.184899999999999</v>
      </c>
      <c r="AB5977">
        <v>-118.43129999999999</v>
      </c>
      <c r="AC5977">
        <f t="shared" si="93"/>
        <v>0</v>
      </c>
    </row>
    <row r="5978" spans="1:29" x14ac:dyDescent="0.35">
      <c r="A5978">
        <v>200120713</v>
      </c>
      <c r="B5978" s="1">
        <v>44142</v>
      </c>
      <c r="C5978" s="1">
        <v>44141</v>
      </c>
      <c r="D5978">
        <v>1800</v>
      </c>
      <c r="E5978">
        <v>1</v>
      </c>
      <c r="F5978" t="s">
        <v>36</v>
      </c>
      <c r="G5978">
        <v>161</v>
      </c>
      <c r="H5978">
        <v>1</v>
      </c>
      <c r="I5978">
        <v>440</v>
      </c>
      <c r="J5978" t="s">
        <v>213</v>
      </c>
      <c r="K5978" t="s">
        <v>245</v>
      </c>
      <c r="L5978">
        <v>0</v>
      </c>
      <c r="M5978" t="s">
        <v>30</v>
      </c>
      <c r="N5978" t="s">
        <v>73</v>
      </c>
      <c r="O5978">
        <v>405</v>
      </c>
      <c r="P5978" t="s">
        <v>52</v>
      </c>
      <c r="S5978" t="s">
        <v>40</v>
      </c>
      <c r="T5978" t="s">
        <v>41</v>
      </c>
      <c r="U5978">
        <v>440</v>
      </c>
      <c r="Y5978" t="s">
        <v>3615</v>
      </c>
      <c r="AA5978">
        <v>34.048299999999998</v>
      </c>
      <c r="AB5978">
        <v>-118.26309999999999</v>
      </c>
      <c r="AC5978">
        <f t="shared" si="93"/>
        <v>0</v>
      </c>
    </row>
    <row r="5979" spans="1:29" x14ac:dyDescent="0.35">
      <c r="A5979">
        <v>200315782</v>
      </c>
      <c r="B5979" s="1">
        <v>44055</v>
      </c>
      <c r="C5979" s="1">
        <v>44054</v>
      </c>
      <c r="D5979">
        <v>600</v>
      </c>
      <c r="E5979">
        <v>3</v>
      </c>
      <c r="F5979" t="s">
        <v>43</v>
      </c>
      <c r="G5979">
        <v>379</v>
      </c>
      <c r="H5979">
        <v>2</v>
      </c>
      <c r="I5979">
        <v>237</v>
      </c>
      <c r="J5979" t="s">
        <v>1814</v>
      </c>
      <c r="K5979" t="s">
        <v>8764</v>
      </c>
      <c r="L5979">
        <v>13</v>
      </c>
      <c r="M5979" t="s">
        <v>94</v>
      </c>
      <c r="N5979" t="s">
        <v>95</v>
      </c>
      <c r="O5979">
        <v>501</v>
      </c>
      <c r="P5979" t="s">
        <v>164</v>
      </c>
      <c r="S5979" t="s">
        <v>40</v>
      </c>
      <c r="T5979" t="s">
        <v>41</v>
      </c>
      <c r="U5979">
        <v>237</v>
      </c>
      <c r="Y5979" t="s">
        <v>3868</v>
      </c>
      <c r="AA5979">
        <v>34.012099999999997</v>
      </c>
      <c r="AB5979">
        <v>-118.2921</v>
      </c>
      <c r="AC5979">
        <f t="shared" si="93"/>
        <v>0</v>
      </c>
    </row>
    <row r="5980" spans="1:29" x14ac:dyDescent="0.35">
      <c r="A5980">
        <v>200101067</v>
      </c>
      <c r="B5980" s="1">
        <v>44127</v>
      </c>
      <c r="C5980" s="1">
        <v>44126</v>
      </c>
      <c r="D5980">
        <v>200</v>
      </c>
      <c r="E5980">
        <v>1</v>
      </c>
      <c r="F5980" t="s">
        <v>36</v>
      </c>
      <c r="G5980">
        <v>152</v>
      </c>
      <c r="H5980">
        <v>1</v>
      </c>
      <c r="I5980">
        <v>121</v>
      </c>
      <c r="J5980" t="s">
        <v>227</v>
      </c>
      <c r="K5980" t="s">
        <v>8765</v>
      </c>
      <c r="L5980">
        <v>33</v>
      </c>
      <c r="M5980" t="s">
        <v>94</v>
      </c>
      <c r="N5980" t="s">
        <v>31</v>
      </c>
      <c r="O5980">
        <v>102</v>
      </c>
      <c r="P5980" t="s">
        <v>186</v>
      </c>
      <c r="Q5980">
        <v>400</v>
      </c>
      <c r="R5980" t="s">
        <v>143</v>
      </c>
      <c r="S5980" t="s">
        <v>40</v>
      </c>
      <c r="T5980" t="s">
        <v>41</v>
      </c>
      <c r="U5980">
        <v>121</v>
      </c>
      <c r="V5980">
        <v>998</v>
      </c>
      <c r="Y5980" t="s">
        <v>802</v>
      </c>
      <c r="Z5980" t="s">
        <v>866</v>
      </c>
      <c r="AA5980">
        <v>34.049399999999999</v>
      </c>
      <c r="AB5980">
        <v>-118.2599</v>
      </c>
      <c r="AC5980">
        <f t="shared" si="93"/>
        <v>0</v>
      </c>
    </row>
    <row r="5981" spans="1:29" x14ac:dyDescent="0.35">
      <c r="A5981">
        <v>200607272</v>
      </c>
      <c r="B5981" s="1">
        <v>43892</v>
      </c>
      <c r="C5981" s="1">
        <v>43892</v>
      </c>
      <c r="D5981">
        <v>2255</v>
      </c>
      <c r="E5981">
        <v>6</v>
      </c>
      <c r="F5981" t="s">
        <v>91</v>
      </c>
      <c r="G5981">
        <v>668</v>
      </c>
      <c r="H5981">
        <v>2</v>
      </c>
      <c r="I5981">
        <v>745</v>
      </c>
      <c r="J5981" t="s">
        <v>139</v>
      </c>
      <c r="K5981" t="s">
        <v>8766</v>
      </c>
      <c r="L5981">
        <v>0</v>
      </c>
      <c r="M5981" t="s">
        <v>46</v>
      </c>
      <c r="N5981" t="s">
        <v>46</v>
      </c>
      <c r="O5981">
        <v>101</v>
      </c>
      <c r="P5981" t="s">
        <v>32</v>
      </c>
      <c r="S5981" t="s">
        <v>40</v>
      </c>
      <c r="T5981" t="s">
        <v>41</v>
      </c>
      <c r="U5981">
        <v>745</v>
      </c>
      <c r="V5981">
        <v>998</v>
      </c>
      <c r="Y5981" t="s">
        <v>2224</v>
      </c>
      <c r="Z5981" t="s">
        <v>66</v>
      </c>
      <c r="AA5981">
        <v>34.094900000000003</v>
      </c>
      <c r="AB5981">
        <v>-118.3104</v>
      </c>
      <c r="AC5981">
        <f t="shared" si="93"/>
        <v>0</v>
      </c>
    </row>
    <row r="5982" spans="1:29" x14ac:dyDescent="0.35">
      <c r="A5982">
        <v>201213646</v>
      </c>
      <c r="B5982" s="1">
        <v>43978</v>
      </c>
      <c r="C5982" s="1">
        <v>43977</v>
      </c>
      <c r="D5982">
        <v>1700</v>
      </c>
      <c r="E5982">
        <v>12</v>
      </c>
      <c r="F5982" t="s">
        <v>68</v>
      </c>
      <c r="G5982">
        <v>1239</v>
      </c>
      <c r="H5982">
        <v>1</v>
      </c>
      <c r="I5982">
        <v>310</v>
      </c>
      <c r="J5982" t="s">
        <v>71</v>
      </c>
      <c r="K5982" t="s">
        <v>8767</v>
      </c>
      <c r="L5982">
        <v>0</v>
      </c>
      <c r="M5982" t="s">
        <v>46</v>
      </c>
      <c r="N5982" t="s">
        <v>46</v>
      </c>
      <c r="O5982">
        <v>720</v>
      </c>
      <c r="P5982" t="s">
        <v>767</v>
      </c>
      <c r="Q5982">
        <v>500</v>
      </c>
      <c r="R5982" t="s">
        <v>184</v>
      </c>
      <c r="S5982" t="s">
        <v>40</v>
      </c>
      <c r="T5982" t="s">
        <v>41</v>
      </c>
      <c r="U5982">
        <v>310</v>
      </c>
      <c r="Y5982" t="s">
        <v>768</v>
      </c>
      <c r="AA5982">
        <v>33.987499999999997</v>
      </c>
      <c r="AB5982">
        <v>-118.2915</v>
      </c>
      <c r="AC5982">
        <f t="shared" si="93"/>
        <v>0</v>
      </c>
    </row>
    <row r="5983" spans="1:29" x14ac:dyDescent="0.35">
      <c r="A5983">
        <v>200316156</v>
      </c>
      <c r="B5983" s="1">
        <v>44066</v>
      </c>
      <c r="C5983" s="1">
        <v>44065</v>
      </c>
      <c r="D5983">
        <v>2345</v>
      </c>
      <c r="E5983">
        <v>3</v>
      </c>
      <c r="F5983" t="s">
        <v>43</v>
      </c>
      <c r="G5983">
        <v>396</v>
      </c>
      <c r="H5983">
        <v>1</v>
      </c>
      <c r="I5983">
        <v>210</v>
      </c>
      <c r="J5983" t="s">
        <v>149</v>
      </c>
      <c r="K5983" t="s">
        <v>8768</v>
      </c>
      <c r="L5983">
        <v>66</v>
      </c>
      <c r="M5983" t="s">
        <v>30</v>
      </c>
      <c r="N5983" t="s">
        <v>163</v>
      </c>
      <c r="O5983">
        <v>102</v>
      </c>
      <c r="P5983" t="s">
        <v>186</v>
      </c>
      <c r="Q5983">
        <v>207</v>
      </c>
      <c r="R5983" t="s">
        <v>1110</v>
      </c>
      <c r="S5983" t="s">
        <v>33</v>
      </c>
      <c r="T5983" t="s">
        <v>34</v>
      </c>
      <c r="U5983">
        <v>210</v>
      </c>
      <c r="Y5983" t="s">
        <v>4430</v>
      </c>
      <c r="Z5983" t="s">
        <v>440</v>
      </c>
      <c r="AA5983">
        <v>34.006399999999999</v>
      </c>
      <c r="AB5983">
        <v>-118.2916</v>
      </c>
      <c r="AC5983">
        <f t="shared" si="93"/>
        <v>1</v>
      </c>
    </row>
    <row r="5984" spans="1:29" x14ac:dyDescent="0.35">
      <c r="A5984">
        <v>200409819</v>
      </c>
      <c r="B5984" s="1">
        <v>43997</v>
      </c>
      <c r="C5984" s="1">
        <v>43986</v>
      </c>
      <c r="D5984">
        <v>1030</v>
      </c>
      <c r="E5984">
        <v>4</v>
      </c>
      <c r="F5984" t="s">
        <v>54</v>
      </c>
      <c r="G5984">
        <v>412</v>
      </c>
      <c r="H5984">
        <v>2</v>
      </c>
      <c r="I5984">
        <v>900</v>
      </c>
      <c r="J5984" t="s">
        <v>197</v>
      </c>
      <c r="K5984" t="s">
        <v>1131</v>
      </c>
      <c r="L5984">
        <v>11</v>
      </c>
      <c r="M5984" t="s">
        <v>94</v>
      </c>
      <c r="N5984" t="s">
        <v>163</v>
      </c>
      <c r="O5984">
        <v>502</v>
      </c>
      <c r="P5984" t="s">
        <v>47</v>
      </c>
      <c r="S5984" t="s">
        <v>84</v>
      </c>
      <c r="T5984" t="s">
        <v>85</v>
      </c>
      <c r="U5984">
        <v>900</v>
      </c>
      <c r="Y5984" t="s">
        <v>8769</v>
      </c>
      <c r="AA5984">
        <v>34.076500000000003</v>
      </c>
      <c r="AB5984">
        <v>-118.2157</v>
      </c>
      <c r="AC5984">
        <f t="shared" si="93"/>
        <v>0</v>
      </c>
    </row>
    <row r="5985" spans="1:29" x14ac:dyDescent="0.35">
      <c r="A5985">
        <v>200714535</v>
      </c>
      <c r="B5985" s="1">
        <v>44108</v>
      </c>
      <c r="C5985" s="1">
        <v>44108</v>
      </c>
      <c r="D5985">
        <v>1130</v>
      </c>
      <c r="E5985">
        <v>7</v>
      </c>
      <c r="F5985" t="s">
        <v>28</v>
      </c>
      <c r="G5985">
        <v>753</v>
      </c>
      <c r="H5985">
        <v>1</v>
      </c>
      <c r="I5985">
        <v>510</v>
      </c>
      <c r="J5985" t="s">
        <v>29</v>
      </c>
      <c r="L5985">
        <v>0</v>
      </c>
      <c r="O5985">
        <v>108</v>
      </c>
      <c r="P5985" t="s">
        <v>105</v>
      </c>
      <c r="S5985" t="s">
        <v>40</v>
      </c>
      <c r="T5985" t="s">
        <v>41</v>
      </c>
      <c r="U5985">
        <v>510</v>
      </c>
      <c r="Y5985" t="s">
        <v>3365</v>
      </c>
      <c r="AA5985">
        <v>34.055399999999999</v>
      </c>
      <c r="AB5985">
        <v>-118.3651</v>
      </c>
      <c r="AC5985">
        <f t="shared" si="93"/>
        <v>0</v>
      </c>
    </row>
    <row r="5986" spans="1:29" x14ac:dyDescent="0.35">
      <c r="A5986">
        <v>200914455</v>
      </c>
      <c r="B5986" s="1">
        <v>44082</v>
      </c>
      <c r="C5986" s="1">
        <v>44081</v>
      </c>
      <c r="D5986">
        <v>1940</v>
      </c>
      <c r="E5986">
        <v>9</v>
      </c>
      <c r="F5986" t="s">
        <v>49</v>
      </c>
      <c r="G5986">
        <v>911</v>
      </c>
      <c r="H5986">
        <v>2</v>
      </c>
      <c r="I5986">
        <v>903</v>
      </c>
      <c r="J5986" t="s">
        <v>893</v>
      </c>
      <c r="K5986">
        <v>2038</v>
      </c>
      <c r="L5986">
        <v>56</v>
      </c>
      <c r="M5986" t="s">
        <v>94</v>
      </c>
      <c r="N5986" t="s">
        <v>163</v>
      </c>
      <c r="O5986">
        <v>501</v>
      </c>
      <c r="P5986" t="s">
        <v>164</v>
      </c>
      <c r="S5986" t="s">
        <v>33</v>
      </c>
      <c r="T5986" t="s">
        <v>34</v>
      </c>
      <c r="U5986">
        <v>903</v>
      </c>
      <c r="Y5986" t="s">
        <v>6164</v>
      </c>
      <c r="AA5986">
        <v>34.197499999999998</v>
      </c>
      <c r="AB5986">
        <v>-118.4727</v>
      </c>
      <c r="AC5986">
        <f t="shared" si="93"/>
        <v>1</v>
      </c>
    </row>
    <row r="5987" spans="1:29" x14ac:dyDescent="0.35">
      <c r="A5987">
        <v>200218817</v>
      </c>
      <c r="B5987" s="1">
        <v>44185</v>
      </c>
      <c r="C5987" s="1">
        <v>44185</v>
      </c>
      <c r="D5987">
        <v>1308</v>
      </c>
      <c r="E5987">
        <v>2</v>
      </c>
      <c r="F5987" t="s">
        <v>56</v>
      </c>
      <c r="G5987">
        <v>295</v>
      </c>
      <c r="H5987">
        <v>1</v>
      </c>
      <c r="I5987">
        <v>110</v>
      </c>
      <c r="J5987" t="s">
        <v>3341</v>
      </c>
      <c r="K5987" t="s">
        <v>8770</v>
      </c>
      <c r="L5987">
        <v>35</v>
      </c>
      <c r="M5987" t="s">
        <v>30</v>
      </c>
      <c r="N5987" t="s">
        <v>163</v>
      </c>
      <c r="O5987">
        <v>103</v>
      </c>
      <c r="P5987" t="s">
        <v>146</v>
      </c>
      <c r="Q5987">
        <v>102</v>
      </c>
      <c r="R5987" t="s">
        <v>219</v>
      </c>
      <c r="S5987" t="s">
        <v>40</v>
      </c>
      <c r="T5987" t="s">
        <v>41</v>
      </c>
      <c r="U5987">
        <v>110</v>
      </c>
      <c r="V5987">
        <v>998</v>
      </c>
      <c r="Y5987" t="s">
        <v>8771</v>
      </c>
      <c r="AA5987">
        <v>34.042400000000001</v>
      </c>
      <c r="AB5987">
        <v>-118.28100000000001</v>
      </c>
      <c r="AC5987">
        <f t="shared" si="93"/>
        <v>0</v>
      </c>
    </row>
    <row r="5988" spans="1:29" x14ac:dyDescent="0.35">
      <c r="A5988">
        <v>200618209</v>
      </c>
      <c r="B5988" s="1">
        <v>44154</v>
      </c>
      <c r="C5988" s="1">
        <v>44154</v>
      </c>
      <c r="D5988">
        <v>350</v>
      </c>
      <c r="E5988">
        <v>6</v>
      </c>
      <c r="F5988" t="s">
        <v>91</v>
      </c>
      <c r="G5988">
        <v>666</v>
      </c>
      <c r="H5988">
        <v>1</v>
      </c>
      <c r="I5988">
        <v>210</v>
      </c>
      <c r="J5988" t="s">
        <v>149</v>
      </c>
      <c r="K5988" t="s">
        <v>8772</v>
      </c>
      <c r="L5988">
        <v>35</v>
      </c>
      <c r="M5988" t="s">
        <v>94</v>
      </c>
      <c r="N5988" t="s">
        <v>73</v>
      </c>
      <c r="O5988">
        <v>102</v>
      </c>
      <c r="P5988" t="s">
        <v>186</v>
      </c>
      <c r="Q5988">
        <v>218</v>
      </c>
      <c r="R5988" t="s">
        <v>868</v>
      </c>
      <c r="S5988" t="s">
        <v>40</v>
      </c>
      <c r="T5988" t="s">
        <v>41</v>
      </c>
      <c r="U5988">
        <v>210</v>
      </c>
      <c r="Y5988" t="s">
        <v>122</v>
      </c>
      <c r="Z5988" t="s">
        <v>2870</v>
      </c>
      <c r="AA5988">
        <v>34.097999999999999</v>
      </c>
      <c r="AB5988">
        <v>-118.3288</v>
      </c>
      <c r="AC5988">
        <f t="shared" si="93"/>
        <v>0</v>
      </c>
    </row>
    <row r="5989" spans="1:29" x14ac:dyDescent="0.35">
      <c r="A5989">
        <v>200912680</v>
      </c>
      <c r="B5989" s="1">
        <v>44035</v>
      </c>
      <c r="C5989" s="1">
        <v>44034</v>
      </c>
      <c r="D5989">
        <v>1000</v>
      </c>
      <c r="E5989">
        <v>9</v>
      </c>
      <c r="F5989" t="s">
        <v>49</v>
      </c>
      <c r="G5989">
        <v>905</v>
      </c>
      <c r="H5989">
        <v>1</v>
      </c>
      <c r="I5989">
        <v>510</v>
      </c>
      <c r="J5989" t="s">
        <v>29</v>
      </c>
      <c r="L5989">
        <v>0</v>
      </c>
      <c r="O5989">
        <v>101</v>
      </c>
      <c r="P5989" t="s">
        <v>32</v>
      </c>
      <c r="S5989" t="s">
        <v>40</v>
      </c>
      <c r="T5989" t="s">
        <v>41</v>
      </c>
      <c r="U5989">
        <v>510</v>
      </c>
      <c r="Y5989" t="s">
        <v>1566</v>
      </c>
      <c r="AA5989">
        <v>34.203000000000003</v>
      </c>
      <c r="AB5989">
        <v>-118.45140000000001</v>
      </c>
      <c r="AC5989">
        <f t="shared" si="93"/>
        <v>0</v>
      </c>
    </row>
    <row r="5990" spans="1:29" x14ac:dyDescent="0.35">
      <c r="A5990">
        <v>200812223</v>
      </c>
      <c r="B5990" s="1">
        <v>44035</v>
      </c>
      <c r="C5990" s="1">
        <v>44035</v>
      </c>
      <c r="D5990">
        <v>2300</v>
      </c>
      <c r="E5990">
        <v>8</v>
      </c>
      <c r="F5990" t="s">
        <v>109</v>
      </c>
      <c r="G5990">
        <v>849</v>
      </c>
      <c r="H5990">
        <v>1</v>
      </c>
      <c r="I5990">
        <v>510</v>
      </c>
      <c r="J5990" t="s">
        <v>29</v>
      </c>
      <c r="L5990">
        <v>0</v>
      </c>
      <c r="O5990">
        <v>101</v>
      </c>
      <c r="P5990" t="s">
        <v>32</v>
      </c>
      <c r="S5990" t="s">
        <v>40</v>
      </c>
      <c r="T5990" t="s">
        <v>41</v>
      </c>
      <c r="U5990">
        <v>510</v>
      </c>
      <c r="Y5990" t="s">
        <v>8773</v>
      </c>
      <c r="AA5990">
        <v>34.056100000000001</v>
      </c>
      <c r="AB5990">
        <v>-118.3784</v>
      </c>
      <c r="AC5990">
        <f t="shared" si="93"/>
        <v>0</v>
      </c>
    </row>
    <row r="5991" spans="1:29" x14ac:dyDescent="0.35">
      <c r="A5991">
        <v>200315531</v>
      </c>
      <c r="B5991" s="1">
        <v>44048</v>
      </c>
      <c r="C5991" s="1">
        <v>44045</v>
      </c>
      <c r="D5991">
        <v>1600</v>
      </c>
      <c r="E5991">
        <v>3</v>
      </c>
      <c r="F5991" t="s">
        <v>43</v>
      </c>
      <c r="G5991">
        <v>328</v>
      </c>
      <c r="H5991">
        <v>1</v>
      </c>
      <c r="I5991">
        <v>420</v>
      </c>
      <c r="J5991" t="s">
        <v>352</v>
      </c>
      <c r="K5991" t="s">
        <v>8774</v>
      </c>
      <c r="L5991">
        <v>62</v>
      </c>
      <c r="M5991" t="s">
        <v>30</v>
      </c>
      <c r="N5991" t="s">
        <v>163</v>
      </c>
      <c r="O5991">
        <v>101</v>
      </c>
      <c r="P5991" t="s">
        <v>32</v>
      </c>
      <c r="S5991" t="s">
        <v>40</v>
      </c>
      <c r="T5991" t="s">
        <v>41</v>
      </c>
      <c r="U5991">
        <v>420</v>
      </c>
      <c r="Y5991" t="s">
        <v>8775</v>
      </c>
      <c r="Z5991" t="s">
        <v>3833</v>
      </c>
      <c r="AA5991">
        <v>34.030900000000003</v>
      </c>
      <c r="AB5991">
        <v>-118.2821</v>
      </c>
      <c r="AC5991">
        <f t="shared" si="93"/>
        <v>0</v>
      </c>
    </row>
    <row r="5992" spans="1:29" x14ac:dyDescent="0.35">
      <c r="A5992">
        <v>200213655</v>
      </c>
      <c r="B5992" s="1">
        <v>44055</v>
      </c>
      <c r="C5992" s="1">
        <v>44055</v>
      </c>
      <c r="D5992">
        <v>1200</v>
      </c>
      <c r="E5992">
        <v>2</v>
      </c>
      <c r="F5992" t="s">
        <v>56</v>
      </c>
      <c r="G5992">
        <v>211</v>
      </c>
      <c r="H5992">
        <v>2</v>
      </c>
      <c r="I5992">
        <v>745</v>
      </c>
      <c r="J5992" t="s">
        <v>139</v>
      </c>
      <c r="K5992" t="s">
        <v>8776</v>
      </c>
      <c r="L5992">
        <v>22</v>
      </c>
      <c r="M5992" t="s">
        <v>94</v>
      </c>
      <c r="N5992" t="s">
        <v>73</v>
      </c>
      <c r="O5992">
        <v>101</v>
      </c>
      <c r="P5992" t="s">
        <v>32</v>
      </c>
      <c r="Q5992">
        <v>500</v>
      </c>
      <c r="R5992" t="s">
        <v>184</v>
      </c>
      <c r="S5992" t="s">
        <v>84</v>
      </c>
      <c r="T5992" t="s">
        <v>85</v>
      </c>
      <c r="U5992">
        <v>745</v>
      </c>
      <c r="Y5992" t="s">
        <v>4811</v>
      </c>
      <c r="Z5992" t="s">
        <v>89</v>
      </c>
      <c r="AA5992">
        <v>34.079000000000001</v>
      </c>
      <c r="AB5992">
        <v>-118.29170000000001</v>
      </c>
      <c r="AC5992">
        <f t="shared" si="93"/>
        <v>0</v>
      </c>
    </row>
    <row r="5993" spans="1:29" x14ac:dyDescent="0.35">
      <c r="A5993">
        <v>200317914</v>
      </c>
      <c r="B5993" s="1">
        <v>44098</v>
      </c>
      <c r="C5993" s="1">
        <v>44098</v>
      </c>
      <c r="D5993">
        <v>2030</v>
      </c>
      <c r="E5993">
        <v>3</v>
      </c>
      <c r="F5993" t="s">
        <v>43</v>
      </c>
      <c r="G5993">
        <v>307</v>
      </c>
      <c r="H5993">
        <v>2</v>
      </c>
      <c r="I5993">
        <v>624</v>
      </c>
      <c r="J5993" t="s">
        <v>171</v>
      </c>
      <c r="K5993" t="s">
        <v>8777</v>
      </c>
      <c r="L5993">
        <v>53</v>
      </c>
      <c r="M5993" t="s">
        <v>30</v>
      </c>
      <c r="N5993" t="s">
        <v>163</v>
      </c>
      <c r="O5993">
        <v>101</v>
      </c>
      <c r="P5993" t="s">
        <v>32</v>
      </c>
      <c r="Q5993">
        <v>500</v>
      </c>
      <c r="R5993" t="s">
        <v>184</v>
      </c>
      <c r="S5993" t="s">
        <v>84</v>
      </c>
      <c r="T5993" t="s">
        <v>85</v>
      </c>
      <c r="U5993">
        <v>624</v>
      </c>
      <c r="Y5993" t="s">
        <v>6666</v>
      </c>
      <c r="Z5993" t="s">
        <v>4801</v>
      </c>
      <c r="AA5993">
        <v>34.032600000000002</v>
      </c>
      <c r="AB5993">
        <v>-118.34050000000001</v>
      </c>
      <c r="AC5993">
        <f t="shared" si="93"/>
        <v>0</v>
      </c>
    </row>
    <row r="5994" spans="1:29" x14ac:dyDescent="0.35">
      <c r="A5994">
        <v>200806245</v>
      </c>
      <c r="B5994" s="1">
        <v>43881</v>
      </c>
      <c r="C5994" s="1">
        <v>43880</v>
      </c>
      <c r="D5994">
        <v>1000</v>
      </c>
      <c r="E5994">
        <v>8</v>
      </c>
      <c r="F5994" t="s">
        <v>109</v>
      </c>
      <c r="G5994">
        <v>818</v>
      </c>
      <c r="H5994">
        <v>2</v>
      </c>
      <c r="I5994">
        <v>814</v>
      </c>
      <c r="J5994" t="s">
        <v>4147</v>
      </c>
      <c r="K5994" t="s">
        <v>4148</v>
      </c>
      <c r="L5994">
        <v>48</v>
      </c>
      <c r="M5994" t="s">
        <v>94</v>
      </c>
      <c r="N5994" t="s">
        <v>73</v>
      </c>
      <c r="O5994">
        <v>722</v>
      </c>
      <c r="P5994" t="s">
        <v>1837</v>
      </c>
      <c r="S5994" t="s">
        <v>40</v>
      </c>
      <c r="T5994" t="s">
        <v>41</v>
      </c>
      <c r="U5994">
        <v>814</v>
      </c>
      <c r="V5994">
        <v>998</v>
      </c>
      <c r="Y5994" t="s">
        <v>8778</v>
      </c>
      <c r="AA5994">
        <v>34.072200000000002</v>
      </c>
      <c r="AB5994">
        <v>-118.44929999999999</v>
      </c>
      <c r="AC5994">
        <f t="shared" si="93"/>
        <v>0</v>
      </c>
    </row>
    <row r="5995" spans="1:29" x14ac:dyDescent="0.35">
      <c r="A5995">
        <v>201213096</v>
      </c>
      <c r="B5995" s="1">
        <v>43959</v>
      </c>
      <c r="C5995" s="1">
        <v>43959</v>
      </c>
      <c r="D5995">
        <v>2250</v>
      </c>
      <c r="E5995">
        <v>12</v>
      </c>
      <c r="F5995" t="s">
        <v>68</v>
      </c>
      <c r="G5995">
        <v>1243</v>
      </c>
      <c r="H5995">
        <v>2</v>
      </c>
      <c r="I5995">
        <v>626</v>
      </c>
      <c r="J5995" t="s">
        <v>141</v>
      </c>
      <c r="K5995" t="s">
        <v>8779</v>
      </c>
      <c r="L5995">
        <v>21</v>
      </c>
      <c r="M5995" t="s">
        <v>94</v>
      </c>
      <c r="N5995" t="s">
        <v>163</v>
      </c>
      <c r="O5995">
        <v>103</v>
      </c>
      <c r="P5995" t="s">
        <v>146</v>
      </c>
      <c r="Q5995">
        <v>400</v>
      </c>
      <c r="R5995" t="s">
        <v>143</v>
      </c>
      <c r="S5995" t="s">
        <v>84</v>
      </c>
      <c r="T5995" t="s">
        <v>85</v>
      </c>
      <c r="U5995">
        <v>626</v>
      </c>
      <c r="Y5995" t="s">
        <v>69</v>
      </c>
      <c r="Z5995" t="s">
        <v>1506</v>
      </c>
      <c r="AA5995">
        <v>33.974600000000002</v>
      </c>
      <c r="AB5995">
        <v>-118.3134</v>
      </c>
      <c r="AC5995">
        <f t="shared" si="93"/>
        <v>0</v>
      </c>
    </row>
    <row r="5996" spans="1:29" x14ac:dyDescent="0.35">
      <c r="A5996">
        <v>200610471</v>
      </c>
      <c r="B5996" s="1">
        <v>43972</v>
      </c>
      <c r="C5996" s="1">
        <v>43972</v>
      </c>
      <c r="D5996">
        <v>2230</v>
      </c>
      <c r="E5996">
        <v>6</v>
      </c>
      <c r="F5996" t="s">
        <v>91</v>
      </c>
      <c r="G5996">
        <v>669</v>
      </c>
      <c r="H5996">
        <v>2</v>
      </c>
      <c r="I5996">
        <v>946</v>
      </c>
      <c r="J5996" t="s">
        <v>125</v>
      </c>
      <c r="K5996" t="s">
        <v>8780</v>
      </c>
      <c r="L5996">
        <v>0</v>
      </c>
      <c r="M5996" t="s">
        <v>46</v>
      </c>
      <c r="N5996" t="s">
        <v>46</v>
      </c>
      <c r="O5996">
        <v>101</v>
      </c>
      <c r="P5996" t="s">
        <v>32</v>
      </c>
      <c r="S5996" t="s">
        <v>40</v>
      </c>
      <c r="T5996" t="s">
        <v>41</v>
      </c>
      <c r="U5996">
        <v>946</v>
      </c>
      <c r="V5996">
        <v>998</v>
      </c>
      <c r="Y5996" t="s">
        <v>8598</v>
      </c>
      <c r="Z5996" t="s">
        <v>8781</v>
      </c>
      <c r="AA5996">
        <v>34.091999999999999</v>
      </c>
      <c r="AB5996">
        <v>-118.30459999999999</v>
      </c>
      <c r="AC5996">
        <f t="shared" si="93"/>
        <v>0</v>
      </c>
    </row>
    <row r="5997" spans="1:29" x14ac:dyDescent="0.35">
      <c r="A5997">
        <v>200118473</v>
      </c>
      <c r="B5997" s="1">
        <v>44099</v>
      </c>
      <c r="C5997" s="1">
        <v>44095</v>
      </c>
      <c r="D5997">
        <v>1800</v>
      </c>
      <c r="E5997">
        <v>1</v>
      </c>
      <c r="F5997" t="s">
        <v>36</v>
      </c>
      <c r="G5997">
        <v>153</v>
      </c>
      <c r="H5997">
        <v>1</v>
      </c>
      <c r="I5997">
        <v>210</v>
      </c>
      <c r="J5997" t="s">
        <v>149</v>
      </c>
      <c r="K5997" t="s">
        <v>8782</v>
      </c>
      <c r="L5997">
        <v>65</v>
      </c>
      <c r="M5997" t="s">
        <v>94</v>
      </c>
      <c r="N5997" t="s">
        <v>95</v>
      </c>
      <c r="O5997">
        <v>101</v>
      </c>
      <c r="P5997" t="s">
        <v>32</v>
      </c>
      <c r="Q5997">
        <v>500</v>
      </c>
      <c r="R5997" t="s">
        <v>184</v>
      </c>
      <c r="S5997" t="s">
        <v>40</v>
      </c>
      <c r="T5997" t="s">
        <v>41</v>
      </c>
      <c r="U5997">
        <v>210</v>
      </c>
      <c r="Y5997" t="s">
        <v>4460</v>
      </c>
      <c r="AA5997">
        <v>34.047400000000003</v>
      </c>
      <c r="AB5997">
        <v>-118.2513</v>
      </c>
      <c r="AC5997">
        <f t="shared" si="93"/>
        <v>0</v>
      </c>
    </row>
    <row r="5998" spans="1:29" x14ac:dyDescent="0.35">
      <c r="A5998">
        <v>200320581</v>
      </c>
      <c r="B5998" s="1">
        <v>44154</v>
      </c>
      <c r="C5998" s="1">
        <v>44154</v>
      </c>
      <c r="D5998">
        <v>225</v>
      </c>
      <c r="E5998">
        <v>3</v>
      </c>
      <c r="F5998" t="s">
        <v>43</v>
      </c>
      <c r="G5998">
        <v>336</v>
      </c>
      <c r="H5998">
        <v>1</v>
      </c>
      <c r="I5998">
        <v>510</v>
      </c>
      <c r="J5998" t="s">
        <v>29</v>
      </c>
      <c r="L5998">
        <v>0</v>
      </c>
      <c r="O5998">
        <v>101</v>
      </c>
      <c r="P5998" t="s">
        <v>32</v>
      </c>
      <c r="S5998" t="s">
        <v>40</v>
      </c>
      <c r="T5998" t="s">
        <v>41</v>
      </c>
      <c r="U5998">
        <v>510</v>
      </c>
      <c r="Y5998" t="s">
        <v>8783</v>
      </c>
      <c r="AA5998">
        <v>34.029899999999998</v>
      </c>
      <c r="AB5998">
        <v>-118.30889999999999</v>
      </c>
      <c r="AC5998">
        <f t="shared" si="93"/>
        <v>0</v>
      </c>
    </row>
    <row r="5999" spans="1:29" x14ac:dyDescent="0.35">
      <c r="A5999">
        <v>200916226</v>
      </c>
      <c r="B5999" s="1">
        <v>44125</v>
      </c>
      <c r="C5999" s="1">
        <v>44125</v>
      </c>
      <c r="D5999">
        <v>215</v>
      </c>
      <c r="E5999">
        <v>9</v>
      </c>
      <c r="F5999" t="s">
        <v>49</v>
      </c>
      <c r="G5999">
        <v>952</v>
      </c>
      <c r="H5999">
        <v>2</v>
      </c>
      <c r="I5999">
        <v>626</v>
      </c>
      <c r="J5999" t="s">
        <v>141</v>
      </c>
      <c r="K5999" t="s">
        <v>6683</v>
      </c>
      <c r="L5999">
        <v>28</v>
      </c>
      <c r="M5999" t="s">
        <v>30</v>
      </c>
      <c r="N5999" t="s">
        <v>73</v>
      </c>
      <c r="O5999">
        <v>502</v>
      </c>
      <c r="P5999" t="s">
        <v>47</v>
      </c>
      <c r="Q5999">
        <v>400</v>
      </c>
      <c r="R5999" t="s">
        <v>143</v>
      </c>
      <c r="S5999" t="s">
        <v>33</v>
      </c>
      <c r="T5999" t="s">
        <v>34</v>
      </c>
      <c r="U5999">
        <v>626</v>
      </c>
      <c r="Y5999" t="s">
        <v>7733</v>
      </c>
      <c r="AA5999">
        <v>34.168500000000002</v>
      </c>
      <c r="AB5999">
        <v>-118.4662</v>
      </c>
      <c r="AC5999">
        <f t="shared" si="93"/>
        <v>1</v>
      </c>
    </row>
    <row r="6000" spans="1:29" x14ac:dyDescent="0.35">
      <c r="A6000">
        <v>200510203</v>
      </c>
      <c r="B6000" s="1">
        <v>43986</v>
      </c>
      <c r="C6000" s="1">
        <v>43986</v>
      </c>
      <c r="D6000">
        <v>150</v>
      </c>
      <c r="E6000">
        <v>5</v>
      </c>
      <c r="F6000" t="s">
        <v>98</v>
      </c>
      <c r="G6000">
        <v>584</v>
      </c>
      <c r="H6000">
        <v>1</v>
      </c>
      <c r="I6000">
        <v>510</v>
      </c>
      <c r="J6000" t="s">
        <v>29</v>
      </c>
      <c r="L6000">
        <v>0</v>
      </c>
      <c r="O6000">
        <v>101</v>
      </c>
      <c r="P6000" t="s">
        <v>32</v>
      </c>
      <c r="S6000" t="s">
        <v>40</v>
      </c>
      <c r="T6000" t="s">
        <v>41</v>
      </c>
      <c r="U6000">
        <v>510</v>
      </c>
      <c r="Y6000" t="s">
        <v>8784</v>
      </c>
      <c r="AA6000">
        <v>33.720599999999997</v>
      </c>
      <c r="AB6000">
        <v>-118.2946</v>
      </c>
      <c r="AC6000">
        <f t="shared" si="93"/>
        <v>0</v>
      </c>
    </row>
    <row r="6001" spans="1:29" x14ac:dyDescent="0.35">
      <c r="A6001">
        <v>201011385</v>
      </c>
      <c r="B6001" s="1">
        <v>44038</v>
      </c>
      <c r="C6001" s="1">
        <v>44038</v>
      </c>
      <c r="D6001">
        <v>2140</v>
      </c>
      <c r="E6001">
        <v>10</v>
      </c>
      <c r="F6001" t="s">
        <v>103</v>
      </c>
      <c r="G6001">
        <v>1065</v>
      </c>
      <c r="H6001">
        <v>2</v>
      </c>
      <c r="I6001">
        <v>626</v>
      </c>
      <c r="J6001" t="s">
        <v>141</v>
      </c>
      <c r="K6001" t="s">
        <v>3257</v>
      </c>
      <c r="L6001">
        <v>23</v>
      </c>
      <c r="M6001" t="s">
        <v>94</v>
      </c>
      <c r="N6001" t="s">
        <v>95</v>
      </c>
      <c r="O6001">
        <v>502</v>
      </c>
      <c r="P6001" t="s">
        <v>47</v>
      </c>
      <c r="Q6001">
        <v>400</v>
      </c>
      <c r="R6001" t="s">
        <v>143</v>
      </c>
      <c r="S6001" t="s">
        <v>84</v>
      </c>
      <c r="T6001" t="s">
        <v>85</v>
      </c>
      <c r="U6001">
        <v>626</v>
      </c>
      <c r="Y6001" t="s">
        <v>8785</v>
      </c>
      <c r="AA6001">
        <v>34.167000000000002</v>
      </c>
      <c r="AB6001">
        <v>-118.52200000000001</v>
      </c>
      <c r="AC6001">
        <f t="shared" si="93"/>
        <v>0</v>
      </c>
    </row>
    <row r="6002" spans="1:29" x14ac:dyDescent="0.35">
      <c r="A6002">
        <v>200212552</v>
      </c>
      <c r="B6002" s="1">
        <v>44026</v>
      </c>
      <c r="C6002" s="1">
        <v>44026</v>
      </c>
      <c r="D6002">
        <v>910</v>
      </c>
      <c r="E6002">
        <v>2</v>
      </c>
      <c r="F6002" t="s">
        <v>56</v>
      </c>
      <c r="G6002">
        <v>299</v>
      </c>
      <c r="H6002">
        <v>2</v>
      </c>
      <c r="I6002">
        <v>626</v>
      </c>
      <c r="J6002" t="s">
        <v>141</v>
      </c>
      <c r="K6002" t="s">
        <v>8786</v>
      </c>
      <c r="L6002">
        <v>26</v>
      </c>
      <c r="M6002" t="s">
        <v>46</v>
      </c>
      <c r="N6002" t="s">
        <v>46</v>
      </c>
      <c r="O6002">
        <v>122</v>
      </c>
      <c r="P6002" t="s">
        <v>275</v>
      </c>
      <c r="Q6002">
        <v>500</v>
      </c>
      <c r="R6002" t="s">
        <v>184</v>
      </c>
      <c r="S6002" t="s">
        <v>84</v>
      </c>
      <c r="T6002" t="s">
        <v>85</v>
      </c>
      <c r="U6002">
        <v>626</v>
      </c>
      <c r="Y6002" t="s">
        <v>6257</v>
      </c>
      <c r="Z6002" t="s">
        <v>8787</v>
      </c>
      <c r="AA6002">
        <v>34.041699999999999</v>
      </c>
      <c r="AB6002">
        <v>-118.27500000000001</v>
      </c>
      <c r="AC6002">
        <f t="shared" si="93"/>
        <v>0</v>
      </c>
    </row>
    <row r="6003" spans="1:29" x14ac:dyDescent="0.35">
      <c r="A6003">
        <v>201215851</v>
      </c>
      <c r="B6003" s="1">
        <v>44015</v>
      </c>
      <c r="C6003" s="1">
        <v>44015</v>
      </c>
      <c r="D6003">
        <v>1810</v>
      </c>
      <c r="E6003">
        <v>12</v>
      </c>
      <c r="F6003" t="s">
        <v>68</v>
      </c>
      <c r="G6003">
        <v>1251</v>
      </c>
      <c r="H6003">
        <v>2</v>
      </c>
      <c r="I6003">
        <v>745</v>
      </c>
      <c r="J6003" t="s">
        <v>139</v>
      </c>
      <c r="K6003" t="s">
        <v>239</v>
      </c>
      <c r="L6003">
        <v>0</v>
      </c>
      <c r="M6003" t="s">
        <v>46</v>
      </c>
      <c r="N6003" t="s">
        <v>46</v>
      </c>
      <c r="O6003">
        <v>122</v>
      </c>
      <c r="P6003" t="s">
        <v>275</v>
      </c>
      <c r="S6003" t="s">
        <v>40</v>
      </c>
      <c r="T6003" t="s">
        <v>41</v>
      </c>
      <c r="U6003">
        <v>745</v>
      </c>
      <c r="Y6003" t="s">
        <v>4387</v>
      </c>
      <c r="Z6003" t="s">
        <v>8788</v>
      </c>
      <c r="AA6003">
        <v>33.974499999999999</v>
      </c>
      <c r="AB6003">
        <v>-118.3323</v>
      </c>
      <c r="AC6003">
        <f t="shared" si="93"/>
        <v>0</v>
      </c>
    </row>
    <row r="6004" spans="1:29" x14ac:dyDescent="0.35">
      <c r="A6004">
        <v>200305816</v>
      </c>
      <c r="B6004" s="1">
        <v>43861</v>
      </c>
      <c r="C6004" s="1">
        <v>43859</v>
      </c>
      <c r="D6004">
        <v>900</v>
      </c>
      <c r="E6004">
        <v>3</v>
      </c>
      <c r="F6004" t="s">
        <v>43</v>
      </c>
      <c r="G6004">
        <v>393</v>
      </c>
      <c r="H6004">
        <v>2</v>
      </c>
      <c r="I6004">
        <v>354</v>
      </c>
      <c r="J6004" t="s">
        <v>167</v>
      </c>
      <c r="K6004" t="s">
        <v>5121</v>
      </c>
      <c r="L6004">
        <v>54</v>
      </c>
      <c r="M6004" t="s">
        <v>30</v>
      </c>
      <c r="N6004" t="s">
        <v>163</v>
      </c>
      <c r="O6004">
        <v>501</v>
      </c>
      <c r="P6004" t="s">
        <v>164</v>
      </c>
      <c r="S6004" t="s">
        <v>40</v>
      </c>
      <c r="T6004" t="s">
        <v>41</v>
      </c>
      <c r="U6004">
        <v>354</v>
      </c>
      <c r="Y6004" t="s">
        <v>8789</v>
      </c>
      <c r="AA6004">
        <v>34.010100000000001</v>
      </c>
      <c r="AB6004">
        <v>-118.33320000000001</v>
      </c>
      <c r="AC6004">
        <f t="shared" si="93"/>
        <v>0</v>
      </c>
    </row>
    <row r="6005" spans="1:29" x14ac:dyDescent="0.35">
      <c r="A6005">
        <v>200406685</v>
      </c>
      <c r="B6005" s="1">
        <v>43899</v>
      </c>
      <c r="C6005" s="1">
        <v>43899</v>
      </c>
      <c r="D6005">
        <v>835</v>
      </c>
      <c r="E6005">
        <v>4</v>
      </c>
      <c r="F6005" t="s">
        <v>54</v>
      </c>
      <c r="G6005">
        <v>415</v>
      </c>
      <c r="H6005">
        <v>1</v>
      </c>
      <c r="I6005">
        <v>220</v>
      </c>
      <c r="J6005" t="s">
        <v>919</v>
      </c>
      <c r="K6005" t="s">
        <v>8790</v>
      </c>
      <c r="L6005">
        <v>52</v>
      </c>
      <c r="M6005" t="s">
        <v>30</v>
      </c>
      <c r="N6005" t="s">
        <v>95</v>
      </c>
      <c r="O6005">
        <v>210</v>
      </c>
      <c r="P6005" t="s">
        <v>183</v>
      </c>
      <c r="Q6005">
        <v>109</v>
      </c>
      <c r="R6005" t="s">
        <v>265</v>
      </c>
      <c r="S6005" t="s">
        <v>40</v>
      </c>
      <c r="T6005" t="s">
        <v>41</v>
      </c>
      <c r="U6005">
        <v>220</v>
      </c>
      <c r="Y6005" t="s">
        <v>8769</v>
      </c>
      <c r="AA6005">
        <v>34.076500000000003</v>
      </c>
      <c r="AB6005">
        <v>-118.2157</v>
      </c>
      <c r="AC6005">
        <f t="shared" si="93"/>
        <v>0</v>
      </c>
    </row>
    <row r="6006" spans="1:29" x14ac:dyDescent="0.35">
      <c r="A6006">
        <v>200112503</v>
      </c>
      <c r="B6006" s="1">
        <v>43981</v>
      </c>
      <c r="C6006" s="1">
        <v>43980</v>
      </c>
      <c r="D6006">
        <v>1830</v>
      </c>
      <c r="E6006">
        <v>1</v>
      </c>
      <c r="F6006" t="s">
        <v>36</v>
      </c>
      <c r="G6006">
        <v>143</v>
      </c>
      <c r="H6006">
        <v>1</v>
      </c>
      <c r="I6006">
        <v>310</v>
      </c>
      <c r="J6006" t="s">
        <v>71</v>
      </c>
      <c r="K6006" t="s">
        <v>8791</v>
      </c>
      <c r="L6006">
        <v>0</v>
      </c>
      <c r="M6006" t="s">
        <v>46</v>
      </c>
      <c r="N6006" t="s">
        <v>46</v>
      </c>
      <c r="O6006">
        <v>403</v>
      </c>
      <c r="P6006" t="s">
        <v>337</v>
      </c>
      <c r="S6006" t="s">
        <v>40</v>
      </c>
      <c r="T6006" t="s">
        <v>41</v>
      </c>
      <c r="U6006">
        <v>310</v>
      </c>
      <c r="Y6006" t="s">
        <v>4592</v>
      </c>
      <c r="AA6006">
        <v>34.048900000000003</v>
      </c>
      <c r="AB6006">
        <v>-118.2499</v>
      </c>
      <c r="AC6006">
        <f t="shared" si="93"/>
        <v>0</v>
      </c>
    </row>
    <row r="6007" spans="1:29" x14ac:dyDescent="0.35">
      <c r="A6007">
        <v>200317966</v>
      </c>
      <c r="B6007" s="1">
        <v>44101</v>
      </c>
      <c r="C6007" s="1">
        <v>44100</v>
      </c>
      <c r="D6007">
        <v>1810</v>
      </c>
      <c r="E6007">
        <v>3</v>
      </c>
      <c r="F6007" t="s">
        <v>43</v>
      </c>
      <c r="G6007">
        <v>305</v>
      </c>
      <c r="H6007">
        <v>1</v>
      </c>
      <c r="I6007">
        <v>341</v>
      </c>
      <c r="J6007" t="s">
        <v>157</v>
      </c>
      <c r="K6007" t="s">
        <v>548</v>
      </c>
      <c r="L6007">
        <v>42</v>
      </c>
      <c r="M6007" t="s">
        <v>30</v>
      </c>
      <c r="N6007" t="s">
        <v>163</v>
      </c>
      <c r="O6007">
        <v>119</v>
      </c>
      <c r="P6007" t="s">
        <v>333</v>
      </c>
      <c r="S6007" t="s">
        <v>40</v>
      </c>
      <c r="T6007" t="s">
        <v>41</v>
      </c>
      <c r="U6007">
        <v>341</v>
      </c>
      <c r="Y6007" t="s">
        <v>8792</v>
      </c>
      <c r="AA6007">
        <v>34.033799999999999</v>
      </c>
      <c r="AB6007">
        <v>-118.3446</v>
      </c>
      <c r="AC6007">
        <f t="shared" si="93"/>
        <v>0</v>
      </c>
    </row>
    <row r="6008" spans="1:29" x14ac:dyDescent="0.35">
      <c r="A6008">
        <v>200306898</v>
      </c>
      <c r="B6008" s="1">
        <v>43879</v>
      </c>
      <c r="C6008" s="1">
        <v>43863</v>
      </c>
      <c r="D6008">
        <v>2000</v>
      </c>
      <c r="E6008">
        <v>3</v>
      </c>
      <c r="F6008" t="s">
        <v>43</v>
      </c>
      <c r="G6008">
        <v>311</v>
      </c>
      <c r="H6008">
        <v>2</v>
      </c>
      <c r="I6008">
        <v>354</v>
      </c>
      <c r="J6008" t="s">
        <v>167</v>
      </c>
      <c r="K6008" t="s">
        <v>8793</v>
      </c>
      <c r="L6008">
        <v>20</v>
      </c>
      <c r="M6008" t="s">
        <v>30</v>
      </c>
      <c r="N6008" t="s">
        <v>95</v>
      </c>
      <c r="O6008">
        <v>501</v>
      </c>
      <c r="P6008" t="s">
        <v>164</v>
      </c>
      <c r="S6008" t="s">
        <v>40</v>
      </c>
      <c r="T6008" t="s">
        <v>41</v>
      </c>
      <c r="U6008">
        <v>354</v>
      </c>
      <c r="Y6008" t="s">
        <v>545</v>
      </c>
      <c r="AA6008">
        <v>34.029899999999998</v>
      </c>
      <c r="AB6008">
        <v>-118.3595</v>
      </c>
      <c r="AC6008">
        <f t="shared" si="93"/>
        <v>0</v>
      </c>
    </row>
    <row r="6009" spans="1:29" x14ac:dyDescent="0.35">
      <c r="A6009">
        <v>200114310</v>
      </c>
      <c r="B6009" s="1">
        <v>44016</v>
      </c>
      <c r="C6009" s="1">
        <v>44016</v>
      </c>
      <c r="D6009">
        <v>1000</v>
      </c>
      <c r="E6009">
        <v>1</v>
      </c>
      <c r="F6009" t="s">
        <v>36</v>
      </c>
      <c r="G6009">
        <v>153</v>
      </c>
      <c r="H6009">
        <v>1</v>
      </c>
      <c r="I6009">
        <v>230</v>
      </c>
      <c r="J6009" t="s">
        <v>161</v>
      </c>
      <c r="K6009" t="s">
        <v>843</v>
      </c>
      <c r="L6009">
        <v>53</v>
      </c>
      <c r="M6009" t="s">
        <v>30</v>
      </c>
      <c r="N6009" t="s">
        <v>163</v>
      </c>
      <c r="O6009">
        <v>502</v>
      </c>
      <c r="P6009" t="s">
        <v>47</v>
      </c>
      <c r="Q6009">
        <v>400</v>
      </c>
      <c r="R6009" t="s">
        <v>143</v>
      </c>
      <c r="S6009" t="s">
        <v>84</v>
      </c>
      <c r="T6009" t="s">
        <v>85</v>
      </c>
      <c r="U6009">
        <v>230</v>
      </c>
      <c r="Y6009" t="s">
        <v>8794</v>
      </c>
      <c r="AA6009">
        <v>34.046700000000001</v>
      </c>
      <c r="AB6009">
        <v>-118.252</v>
      </c>
      <c r="AC6009">
        <f t="shared" si="93"/>
        <v>0</v>
      </c>
    </row>
    <row r="6010" spans="1:29" x14ac:dyDescent="0.35">
      <c r="A6010">
        <v>200900551</v>
      </c>
      <c r="B6010" s="1">
        <v>43863</v>
      </c>
      <c r="C6010" s="1">
        <v>43863</v>
      </c>
      <c r="D6010">
        <v>1245</v>
      </c>
      <c r="E6010">
        <v>9</v>
      </c>
      <c r="F6010" t="s">
        <v>49</v>
      </c>
      <c r="G6010">
        <v>985</v>
      </c>
      <c r="H6010">
        <v>1</v>
      </c>
      <c r="I6010">
        <v>350</v>
      </c>
      <c r="J6010" t="s">
        <v>1591</v>
      </c>
      <c r="K6010" t="s">
        <v>8795</v>
      </c>
      <c r="L6010">
        <v>34</v>
      </c>
      <c r="M6010" t="s">
        <v>94</v>
      </c>
      <c r="N6010" t="s">
        <v>73</v>
      </c>
      <c r="O6010">
        <v>501</v>
      </c>
      <c r="P6010" t="s">
        <v>164</v>
      </c>
      <c r="Q6010">
        <v>400</v>
      </c>
      <c r="R6010" t="s">
        <v>143</v>
      </c>
      <c r="S6010" t="s">
        <v>84</v>
      </c>
      <c r="T6010" t="s">
        <v>85</v>
      </c>
      <c r="U6010">
        <v>350</v>
      </c>
      <c r="V6010">
        <v>626</v>
      </c>
      <c r="Y6010" t="s">
        <v>8081</v>
      </c>
      <c r="AA6010">
        <v>34.148200000000003</v>
      </c>
      <c r="AB6010">
        <v>-118.44070000000001</v>
      </c>
      <c r="AC6010">
        <f t="shared" si="93"/>
        <v>0</v>
      </c>
    </row>
    <row r="6011" spans="1:29" x14ac:dyDescent="0.35">
      <c r="A6011">
        <v>200610135</v>
      </c>
      <c r="B6011" s="1">
        <v>43963</v>
      </c>
      <c r="C6011" s="1">
        <v>43962</v>
      </c>
      <c r="D6011">
        <v>700</v>
      </c>
      <c r="E6011">
        <v>6</v>
      </c>
      <c r="F6011" t="s">
        <v>91</v>
      </c>
      <c r="G6011">
        <v>638</v>
      </c>
      <c r="H6011">
        <v>1</v>
      </c>
      <c r="I6011">
        <v>510</v>
      </c>
      <c r="J6011" t="s">
        <v>29</v>
      </c>
      <c r="L6011">
        <v>0</v>
      </c>
      <c r="O6011">
        <v>101</v>
      </c>
      <c r="P6011" t="s">
        <v>32</v>
      </c>
      <c r="S6011" t="s">
        <v>40</v>
      </c>
      <c r="T6011" t="s">
        <v>41</v>
      </c>
      <c r="U6011">
        <v>510</v>
      </c>
      <c r="Y6011" t="s">
        <v>8796</v>
      </c>
      <c r="Z6011" t="s">
        <v>8797</v>
      </c>
      <c r="AA6011">
        <v>34.105400000000003</v>
      </c>
      <c r="AB6011">
        <v>-118.31229999999999</v>
      </c>
      <c r="AC6011">
        <f t="shared" si="93"/>
        <v>0</v>
      </c>
    </row>
    <row r="6012" spans="1:29" x14ac:dyDescent="0.35">
      <c r="A6012">
        <v>200714499</v>
      </c>
      <c r="B6012" s="1">
        <v>44106</v>
      </c>
      <c r="C6012" s="1">
        <v>44106</v>
      </c>
      <c r="D6012">
        <v>1300</v>
      </c>
      <c r="E6012">
        <v>7</v>
      </c>
      <c r="F6012" t="s">
        <v>28</v>
      </c>
      <c r="G6012">
        <v>755</v>
      </c>
      <c r="H6012">
        <v>2</v>
      </c>
      <c r="I6012">
        <v>624</v>
      </c>
      <c r="J6012" t="s">
        <v>171</v>
      </c>
      <c r="K6012" t="s">
        <v>8798</v>
      </c>
      <c r="L6012">
        <v>44</v>
      </c>
      <c r="M6012" t="s">
        <v>94</v>
      </c>
      <c r="N6012" t="s">
        <v>163</v>
      </c>
      <c r="O6012">
        <v>501</v>
      </c>
      <c r="P6012" t="s">
        <v>164</v>
      </c>
      <c r="Q6012">
        <v>400</v>
      </c>
      <c r="R6012" t="s">
        <v>143</v>
      </c>
      <c r="S6012" t="s">
        <v>40</v>
      </c>
      <c r="T6012" t="s">
        <v>41</v>
      </c>
      <c r="U6012">
        <v>624</v>
      </c>
      <c r="Y6012" t="s">
        <v>8799</v>
      </c>
      <c r="AA6012">
        <v>34.050400000000003</v>
      </c>
      <c r="AB6012">
        <v>-118.3518</v>
      </c>
      <c r="AC6012">
        <f t="shared" si="93"/>
        <v>0</v>
      </c>
    </row>
    <row r="6013" spans="1:29" x14ac:dyDescent="0.35">
      <c r="A6013">
        <v>200910014</v>
      </c>
      <c r="B6013" s="1">
        <v>43973</v>
      </c>
      <c r="C6013" s="1">
        <v>43971</v>
      </c>
      <c r="D6013">
        <v>1500</v>
      </c>
      <c r="E6013">
        <v>9</v>
      </c>
      <c r="F6013" t="s">
        <v>49</v>
      </c>
      <c r="G6013">
        <v>919</v>
      </c>
      <c r="H6013">
        <v>2</v>
      </c>
      <c r="I6013">
        <v>740</v>
      </c>
      <c r="J6013" t="s">
        <v>224</v>
      </c>
      <c r="K6013">
        <v>329</v>
      </c>
      <c r="L6013">
        <v>60</v>
      </c>
      <c r="M6013" t="s">
        <v>30</v>
      </c>
      <c r="N6013" t="s">
        <v>95</v>
      </c>
      <c r="O6013">
        <v>108</v>
      </c>
      <c r="P6013" t="s">
        <v>105</v>
      </c>
      <c r="S6013" t="s">
        <v>40</v>
      </c>
      <c r="T6013" t="s">
        <v>41</v>
      </c>
      <c r="U6013">
        <v>740</v>
      </c>
      <c r="Y6013" t="s">
        <v>8800</v>
      </c>
      <c r="AA6013">
        <v>34.195099999999996</v>
      </c>
      <c r="AB6013">
        <v>-118.42749999999999</v>
      </c>
      <c r="AC6013">
        <f t="shared" si="93"/>
        <v>0</v>
      </c>
    </row>
    <row r="6014" spans="1:29" x14ac:dyDescent="0.35">
      <c r="A6014">
        <v>200809550</v>
      </c>
      <c r="B6014" s="1">
        <v>43968</v>
      </c>
      <c r="C6014" s="1">
        <v>43967</v>
      </c>
      <c r="D6014">
        <v>1615</v>
      </c>
      <c r="E6014">
        <v>8</v>
      </c>
      <c r="F6014" t="s">
        <v>109</v>
      </c>
      <c r="G6014">
        <v>882</v>
      </c>
      <c r="H6014">
        <v>1</v>
      </c>
      <c r="I6014">
        <v>510</v>
      </c>
      <c r="J6014" t="s">
        <v>29</v>
      </c>
      <c r="L6014">
        <v>0</v>
      </c>
      <c r="O6014">
        <v>707</v>
      </c>
      <c r="P6014" t="s">
        <v>280</v>
      </c>
      <c r="S6014" t="s">
        <v>40</v>
      </c>
      <c r="T6014" t="s">
        <v>41</v>
      </c>
      <c r="U6014">
        <v>510</v>
      </c>
      <c r="Y6014" t="s">
        <v>8801</v>
      </c>
      <c r="AA6014">
        <v>34.042499999999997</v>
      </c>
      <c r="AB6014">
        <v>-118.44499999999999</v>
      </c>
      <c r="AC6014">
        <f t="shared" si="93"/>
        <v>0</v>
      </c>
    </row>
    <row r="6015" spans="1:29" x14ac:dyDescent="0.35">
      <c r="A6015">
        <v>200205582</v>
      </c>
      <c r="B6015" s="1">
        <v>43862</v>
      </c>
      <c r="C6015" s="1">
        <v>43862</v>
      </c>
      <c r="D6015">
        <v>1030</v>
      </c>
      <c r="E6015">
        <v>2</v>
      </c>
      <c r="F6015" t="s">
        <v>56</v>
      </c>
      <c r="G6015">
        <v>212</v>
      </c>
      <c r="H6015">
        <v>1</v>
      </c>
      <c r="I6015">
        <v>420</v>
      </c>
      <c r="J6015" t="s">
        <v>352</v>
      </c>
      <c r="K6015">
        <v>344</v>
      </c>
      <c r="L6015">
        <v>27</v>
      </c>
      <c r="M6015" t="s">
        <v>30</v>
      </c>
      <c r="N6015" t="s">
        <v>95</v>
      </c>
      <c r="O6015">
        <v>101</v>
      </c>
      <c r="P6015" t="s">
        <v>32</v>
      </c>
      <c r="S6015" t="s">
        <v>40</v>
      </c>
      <c r="T6015" t="s">
        <v>41</v>
      </c>
      <c r="U6015">
        <v>420</v>
      </c>
      <c r="Y6015" t="s">
        <v>8802</v>
      </c>
      <c r="Z6015" t="s">
        <v>4312</v>
      </c>
      <c r="AA6015">
        <v>34.081800000000001</v>
      </c>
      <c r="AB6015">
        <v>-118.28919999999999</v>
      </c>
      <c r="AC6015">
        <f t="shared" si="93"/>
        <v>0</v>
      </c>
    </row>
    <row r="6016" spans="1:29" x14ac:dyDescent="0.35">
      <c r="A6016">
        <v>201222743</v>
      </c>
      <c r="B6016" s="1">
        <v>44121</v>
      </c>
      <c r="C6016" s="1">
        <v>44113</v>
      </c>
      <c r="D6016">
        <v>1430</v>
      </c>
      <c r="E6016">
        <v>12</v>
      </c>
      <c r="F6016" t="s">
        <v>68</v>
      </c>
      <c r="G6016">
        <v>1263</v>
      </c>
      <c r="H6016">
        <v>1</v>
      </c>
      <c r="I6016">
        <v>310</v>
      </c>
      <c r="J6016" t="s">
        <v>71</v>
      </c>
      <c r="K6016" t="s">
        <v>8803</v>
      </c>
      <c r="L6016">
        <v>73</v>
      </c>
      <c r="M6016" t="s">
        <v>30</v>
      </c>
      <c r="N6016" t="s">
        <v>163</v>
      </c>
      <c r="O6016">
        <v>708</v>
      </c>
      <c r="P6016" t="s">
        <v>489</v>
      </c>
      <c r="S6016" t="s">
        <v>40</v>
      </c>
      <c r="T6016" t="s">
        <v>41</v>
      </c>
      <c r="U6016">
        <v>310</v>
      </c>
      <c r="Y6016" t="s">
        <v>3335</v>
      </c>
      <c r="AA6016">
        <v>33.9664</v>
      </c>
      <c r="AB6016">
        <v>-118.309</v>
      </c>
      <c r="AC6016">
        <f t="shared" si="93"/>
        <v>0</v>
      </c>
    </row>
    <row r="6017" spans="1:29" x14ac:dyDescent="0.35">
      <c r="A6017">
        <v>200609777</v>
      </c>
      <c r="B6017" s="1">
        <v>43953</v>
      </c>
      <c r="C6017" s="1">
        <v>43953</v>
      </c>
      <c r="D6017">
        <v>1700</v>
      </c>
      <c r="E6017">
        <v>6</v>
      </c>
      <c r="F6017" t="s">
        <v>91</v>
      </c>
      <c r="G6017">
        <v>646</v>
      </c>
      <c r="H6017">
        <v>2</v>
      </c>
      <c r="I6017">
        <v>623</v>
      </c>
      <c r="J6017" t="s">
        <v>465</v>
      </c>
      <c r="K6017" t="s">
        <v>8804</v>
      </c>
      <c r="L6017">
        <v>0</v>
      </c>
      <c r="M6017" t="s">
        <v>46</v>
      </c>
      <c r="N6017" t="s">
        <v>46</v>
      </c>
      <c r="O6017">
        <v>517</v>
      </c>
      <c r="P6017" t="s">
        <v>470</v>
      </c>
      <c r="Q6017">
        <v>400</v>
      </c>
      <c r="R6017" t="s">
        <v>143</v>
      </c>
      <c r="S6017" t="s">
        <v>84</v>
      </c>
      <c r="T6017" t="s">
        <v>85</v>
      </c>
      <c r="U6017">
        <v>623</v>
      </c>
      <c r="Y6017" t="s">
        <v>4005</v>
      </c>
      <c r="AA6017">
        <v>34.097999999999999</v>
      </c>
      <c r="AB6017">
        <v>-118.33240000000001</v>
      </c>
      <c r="AC6017">
        <f t="shared" si="93"/>
        <v>0</v>
      </c>
    </row>
    <row r="6018" spans="1:29" x14ac:dyDescent="0.35">
      <c r="A6018">
        <v>201220220</v>
      </c>
      <c r="B6018" s="1">
        <v>44082</v>
      </c>
      <c r="C6018" s="1">
        <v>44082</v>
      </c>
      <c r="D6018">
        <v>1025</v>
      </c>
      <c r="E6018">
        <v>12</v>
      </c>
      <c r="F6018" t="s">
        <v>68</v>
      </c>
      <c r="G6018">
        <v>1241</v>
      </c>
      <c r="H6018">
        <v>2</v>
      </c>
      <c r="I6018">
        <v>930</v>
      </c>
      <c r="J6018" t="s">
        <v>339</v>
      </c>
      <c r="K6018" t="s">
        <v>8805</v>
      </c>
      <c r="L6018">
        <v>61</v>
      </c>
      <c r="M6018" t="s">
        <v>30</v>
      </c>
      <c r="N6018" t="s">
        <v>163</v>
      </c>
      <c r="O6018">
        <v>102</v>
      </c>
      <c r="P6018" t="s">
        <v>186</v>
      </c>
      <c r="Q6018">
        <v>511</v>
      </c>
      <c r="R6018" t="s">
        <v>151</v>
      </c>
      <c r="S6018" t="s">
        <v>40</v>
      </c>
      <c r="T6018" t="s">
        <v>41</v>
      </c>
      <c r="U6018">
        <v>930</v>
      </c>
      <c r="Y6018" t="s">
        <v>7230</v>
      </c>
      <c r="AA6018">
        <v>33.980600000000003</v>
      </c>
      <c r="AB6018">
        <v>-118.3301</v>
      </c>
      <c r="AC6018">
        <f t="shared" si="93"/>
        <v>0</v>
      </c>
    </row>
    <row r="6019" spans="1:29" x14ac:dyDescent="0.35">
      <c r="A6019">
        <v>200707457</v>
      </c>
      <c r="B6019" s="1">
        <v>43905</v>
      </c>
      <c r="C6019" s="1">
        <v>43901</v>
      </c>
      <c r="D6019">
        <v>1400</v>
      </c>
      <c r="E6019">
        <v>7</v>
      </c>
      <c r="F6019" t="s">
        <v>28</v>
      </c>
      <c r="G6019">
        <v>721</v>
      </c>
      <c r="H6019">
        <v>1</v>
      </c>
      <c r="I6019">
        <v>440</v>
      </c>
      <c r="J6019" t="s">
        <v>213</v>
      </c>
      <c r="K6019">
        <v>344</v>
      </c>
      <c r="L6019">
        <v>27</v>
      </c>
      <c r="M6019" t="s">
        <v>30</v>
      </c>
      <c r="N6019" t="s">
        <v>73</v>
      </c>
      <c r="O6019">
        <v>502</v>
      </c>
      <c r="P6019" t="s">
        <v>47</v>
      </c>
      <c r="S6019" t="s">
        <v>40</v>
      </c>
      <c r="T6019" t="s">
        <v>41</v>
      </c>
      <c r="U6019">
        <v>440</v>
      </c>
      <c r="Y6019" t="s">
        <v>8806</v>
      </c>
      <c r="AA6019">
        <v>34.073500000000003</v>
      </c>
      <c r="AB6019">
        <v>-118.3777</v>
      </c>
      <c r="AC6019">
        <f t="shared" ref="AC6019:AC6082" si="94">IF(OR((S:S)="CC", S:S="AA",S:S="JA"), 1, 0)</f>
        <v>0</v>
      </c>
    </row>
    <row r="6020" spans="1:29" x14ac:dyDescent="0.35">
      <c r="A6020">
        <v>200512766</v>
      </c>
      <c r="B6020" s="1">
        <v>44051</v>
      </c>
      <c r="C6020" s="1">
        <v>44051</v>
      </c>
      <c r="D6020">
        <v>1200</v>
      </c>
      <c r="E6020">
        <v>5</v>
      </c>
      <c r="F6020" t="s">
        <v>98</v>
      </c>
      <c r="G6020">
        <v>529</v>
      </c>
      <c r="H6020">
        <v>1</v>
      </c>
      <c r="I6020">
        <v>420</v>
      </c>
      <c r="J6020" t="s">
        <v>352</v>
      </c>
      <c r="K6020" t="s">
        <v>8567</v>
      </c>
      <c r="L6020">
        <v>52</v>
      </c>
      <c r="M6020" t="s">
        <v>30</v>
      </c>
      <c r="N6020" t="s">
        <v>95</v>
      </c>
      <c r="O6020">
        <v>101</v>
      </c>
      <c r="P6020" t="s">
        <v>32</v>
      </c>
      <c r="S6020" t="s">
        <v>40</v>
      </c>
      <c r="T6020" t="s">
        <v>41</v>
      </c>
      <c r="U6020">
        <v>420</v>
      </c>
      <c r="Y6020" t="s">
        <v>542</v>
      </c>
      <c r="Z6020" t="s">
        <v>8807</v>
      </c>
      <c r="AA6020">
        <v>33.7806</v>
      </c>
      <c r="AB6020">
        <v>-118.25069999999999</v>
      </c>
      <c r="AC6020">
        <f t="shared" si="94"/>
        <v>0</v>
      </c>
    </row>
    <row r="6021" spans="1:29" x14ac:dyDescent="0.35">
      <c r="A6021">
        <v>200313206</v>
      </c>
      <c r="B6021" s="1">
        <v>44007</v>
      </c>
      <c r="C6021" s="1">
        <v>44007</v>
      </c>
      <c r="D6021">
        <v>1500</v>
      </c>
      <c r="E6021">
        <v>3</v>
      </c>
      <c r="F6021" t="s">
        <v>43</v>
      </c>
      <c r="G6021">
        <v>333</v>
      </c>
      <c r="H6021">
        <v>2</v>
      </c>
      <c r="I6021">
        <v>745</v>
      </c>
      <c r="J6021" t="s">
        <v>139</v>
      </c>
      <c r="K6021" t="s">
        <v>8808</v>
      </c>
      <c r="L6021">
        <v>18</v>
      </c>
      <c r="M6021" t="s">
        <v>94</v>
      </c>
      <c r="N6021" t="s">
        <v>95</v>
      </c>
      <c r="O6021">
        <v>101</v>
      </c>
      <c r="P6021" t="s">
        <v>32</v>
      </c>
      <c r="Q6021">
        <v>200</v>
      </c>
      <c r="R6021" t="s">
        <v>663</v>
      </c>
      <c r="S6021" t="s">
        <v>40</v>
      </c>
      <c r="T6021" t="s">
        <v>41</v>
      </c>
      <c r="U6021">
        <v>745</v>
      </c>
      <c r="Y6021" t="s">
        <v>425</v>
      </c>
      <c r="Z6021" t="s">
        <v>1931</v>
      </c>
      <c r="AA6021">
        <v>34.032600000000002</v>
      </c>
      <c r="AB6021">
        <v>-118.33499999999999</v>
      </c>
      <c r="AC6021">
        <f t="shared" si="94"/>
        <v>0</v>
      </c>
    </row>
    <row r="6022" spans="1:29" x14ac:dyDescent="0.35">
      <c r="A6022">
        <v>200108007</v>
      </c>
      <c r="B6022" s="1">
        <v>43889</v>
      </c>
      <c r="C6022" s="1">
        <v>43888</v>
      </c>
      <c r="D6022">
        <v>1800</v>
      </c>
      <c r="E6022">
        <v>1</v>
      </c>
      <c r="F6022" t="s">
        <v>36</v>
      </c>
      <c r="G6022">
        <v>156</v>
      </c>
      <c r="H6022">
        <v>1</v>
      </c>
      <c r="I6022">
        <v>230</v>
      </c>
      <c r="J6022" t="s">
        <v>161</v>
      </c>
      <c r="K6022" t="s">
        <v>8809</v>
      </c>
      <c r="L6022">
        <v>40</v>
      </c>
      <c r="M6022" t="s">
        <v>30</v>
      </c>
      <c r="N6022" t="s">
        <v>163</v>
      </c>
      <c r="O6022">
        <v>102</v>
      </c>
      <c r="P6022" t="s">
        <v>186</v>
      </c>
      <c r="Q6022">
        <v>400</v>
      </c>
      <c r="R6022" t="s">
        <v>143</v>
      </c>
      <c r="S6022" t="s">
        <v>40</v>
      </c>
      <c r="T6022" t="s">
        <v>41</v>
      </c>
      <c r="U6022">
        <v>230</v>
      </c>
      <c r="Y6022" t="s">
        <v>788</v>
      </c>
      <c r="Z6022" t="s">
        <v>2332</v>
      </c>
      <c r="AA6022">
        <v>34.0428</v>
      </c>
      <c r="AB6022">
        <v>-118.2461</v>
      </c>
      <c r="AC6022">
        <f t="shared" si="94"/>
        <v>0</v>
      </c>
    </row>
    <row r="6023" spans="1:29" x14ac:dyDescent="0.35">
      <c r="A6023">
        <v>200710834</v>
      </c>
      <c r="B6023" s="1">
        <v>44005</v>
      </c>
      <c r="C6023" s="1">
        <v>43984</v>
      </c>
      <c r="D6023">
        <v>700</v>
      </c>
      <c r="E6023">
        <v>7</v>
      </c>
      <c r="F6023" t="s">
        <v>28</v>
      </c>
      <c r="G6023">
        <v>734</v>
      </c>
      <c r="H6023">
        <v>1</v>
      </c>
      <c r="I6023">
        <v>310</v>
      </c>
      <c r="J6023" t="s">
        <v>71</v>
      </c>
      <c r="K6023" t="s">
        <v>1057</v>
      </c>
      <c r="L6023">
        <v>35</v>
      </c>
      <c r="M6023" t="s">
        <v>94</v>
      </c>
      <c r="N6023" t="s">
        <v>73</v>
      </c>
      <c r="O6023">
        <v>221</v>
      </c>
      <c r="P6023" t="s">
        <v>74</v>
      </c>
      <c r="S6023" t="s">
        <v>40</v>
      </c>
      <c r="T6023" t="s">
        <v>41</v>
      </c>
      <c r="U6023">
        <v>310</v>
      </c>
      <c r="Y6023" t="s">
        <v>507</v>
      </c>
      <c r="AA6023">
        <v>34.069899999999997</v>
      </c>
      <c r="AB6023">
        <v>-118.3511</v>
      </c>
      <c r="AC6023">
        <f t="shared" si="94"/>
        <v>0</v>
      </c>
    </row>
    <row r="6024" spans="1:29" x14ac:dyDescent="0.35">
      <c r="A6024">
        <v>201104161</v>
      </c>
      <c r="B6024" s="1">
        <v>43835</v>
      </c>
      <c r="C6024" s="1">
        <v>43834</v>
      </c>
      <c r="D6024">
        <v>2200</v>
      </c>
      <c r="E6024">
        <v>11</v>
      </c>
      <c r="F6024" t="s">
        <v>64</v>
      </c>
      <c r="G6024">
        <v>1136</v>
      </c>
      <c r="H6024">
        <v>2</v>
      </c>
      <c r="I6024">
        <v>930</v>
      </c>
      <c r="J6024" t="s">
        <v>339</v>
      </c>
      <c r="K6024" t="s">
        <v>8810</v>
      </c>
      <c r="L6024">
        <v>24</v>
      </c>
      <c r="M6024" t="s">
        <v>30</v>
      </c>
      <c r="N6024" t="s">
        <v>95</v>
      </c>
      <c r="O6024">
        <v>252</v>
      </c>
      <c r="P6024" t="s">
        <v>783</v>
      </c>
      <c r="Q6024">
        <v>511</v>
      </c>
      <c r="R6024" t="s">
        <v>151</v>
      </c>
      <c r="S6024" t="s">
        <v>33</v>
      </c>
      <c r="T6024" t="s">
        <v>34</v>
      </c>
      <c r="U6024">
        <v>930</v>
      </c>
      <c r="Y6024" t="s">
        <v>8811</v>
      </c>
      <c r="AA6024">
        <v>34.124099999999999</v>
      </c>
      <c r="AB6024">
        <v>-118.2208</v>
      </c>
      <c r="AC6024">
        <f t="shared" si="94"/>
        <v>1</v>
      </c>
    </row>
    <row r="6025" spans="1:29" x14ac:dyDescent="0.35">
      <c r="A6025">
        <v>200107210</v>
      </c>
      <c r="B6025" s="1">
        <v>43876</v>
      </c>
      <c r="C6025" s="1">
        <v>43876</v>
      </c>
      <c r="D6025">
        <v>700</v>
      </c>
      <c r="E6025">
        <v>1</v>
      </c>
      <c r="F6025" t="s">
        <v>36</v>
      </c>
      <c r="G6025">
        <v>111</v>
      </c>
      <c r="H6025">
        <v>2</v>
      </c>
      <c r="I6025">
        <v>930</v>
      </c>
      <c r="J6025" t="s">
        <v>339</v>
      </c>
      <c r="K6025" t="s">
        <v>8812</v>
      </c>
      <c r="L6025">
        <v>30</v>
      </c>
      <c r="M6025" t="s">
        <v>30</v>
      </c>
      <c r="N6025" t="s">
        <v>163</v>
      </c>
      <c r="O6025">
        <v>121</v>
      </c>
      <c r="P6025" t="s">
        <v>246</v>
      </c>
      <c r="Q6025">
        <v>511</v>
      </c>
      <c r="R6025" t="s">
        <v>151</v>
      </c>
      <c r="S6025" t="s">
        <v>84</v>
      </c>
      <c r="T6025" t="s">
        <v>85</v>
      </c>
      <c r="U6025">
        <v>930</v>
      </c>
      <c r="Y6025" t="s">
        <v>8813</v>
      </c>
      <c r="Z6025" t="s">
        <v>2903</v>
      </c>
      <c r="AA6025">
        <v>34.0565</v>
      </c>
      <c r="AB6025">
        <v>-118.2413</v>
      </c>
      <c r="AC6025">
        <f t="shared" si="94"/>
        <v>0</v>
      </c>
    </row>
    <row r="6026" spans="1:29" x14ac:dyDescent="0.35">
      <c r="A6026">
        <v>201309256</v>
      </c>
      <c r="B6026" s="1">
        <v>43931</v>
      </c>
      <c r="C6026" s="1">
        <v>43930</v>
      </c>
      <c r="D6026">
        <v>1900</v>
      </c>
      <c r="E6026">
        <v>13</v>
      </c>
      <c r="F6026" t="s">
        <v>62</v>
      </c>
      <c r="G6026">
        <v>1321</v>
      </c>
      <c r="H6026">
        <v>1</v>
      </c>
      <c r="I6026">
        <v>420</v>
      </c>
      <c r="J6026" t="s">
        <v>352</v>
      </c>
      <c r="L6026">
        <v>0</v>
      </c>
      <c r="O6026">
        <v>101</v>
      </c>
      <c r="P6026" t="s">
        <v>32</v>
      </c>
      <c r="S6026" t="s">
        <v>40</v>
      </c>
      <c r="T6026" t="s">
        <v>41</v>
      </c>
      <c r="U6026">
        <v>420</v>
      </c>
      <c r="Y6026" t="s">
        <v>8814</v>
      </c>
      <c r="AA6026">
        <v>34.029499999999999</v>
      </c>
      <c r="AB6026">
        <v>-118.26900000000001</v>
      </c>
      <c r="AC6026">
        <f t="shared" si="94"/>
        <v>0</v>
      </c>
    </row>
    <row r="6027" spans="1:29" x14ac:dyDescent="0.35">
      <c r="A6027">
        <v>201218511</v>
      </c>
      <c r="B6027" s="1">
        <v>44057</v>
      </c>
      <c r="C6027" s="1">
        <v>44057</v>
      </c>
      <c r="D6027">
        <v>800</v>
      </c>
      <c r="E6027">
        <v>12</v>
      </c>
      <c r="F6027" t="s">
        <v>68</v>
      </c>
      <c r="G6027">
        <v>1258</v>
      </c>
      <c r="H6027">
        <v>2</v>
      </c>
      <c r="I6027">
        <v>745</v>
      </c>
      <c r="J6027" t="s">
        <v>139</v>
      </c>
      <c r="K6027" t="s">
        <v>1929</v>
      </c>
      <c r="L6027">
        <v>35</v>
      </c>
      <c r="M6027" t="s">
        <v>30</v>
      </c>
      <c r="N6027" t="s">
        <v>95</v>
      </c>
      <c r="O6027">
        <v>122</v>
      </c>
      <c r="P6027" t="s">
        <v>275</v>
      </c>
      <c r="S6027" t="s">
        <v>40</v>
      </c>
      <c r="T6027" t="s">
        <v>41</v>
      </c>
      <c r="U6027">
        <v>745</v>
      </c>
      <c r="Y6027" t="s">
        <v>468</v>
      </c>
      <c r="AA6027">
        <v>33.970300000000002</v>
      </c>
      <c r="AB6027">
        <v>-118.2783</v>
      </c>
      <c r="AC6027">
        <f t="shared" si="94"/>
        <v>0</v>
      </c>
    </row>
    <row r="6028" spans="1:29" x14ac:dyDescent="0.35">
      <c r="A6028">
        <v>200809383</v>
      </c>
      <c r="B6028" s="1">
        <v>43964</v>
      </c>
      <c r="C6028" s="1">
        <v>43944</v>
      </c>
      <c r="D6028">
        <v>1500</v>
      </c>
      <c r="E6028">
        <v>8</v>
      </c>
      <c r="F6028" t="s">
        <v>109</v>
      </c>
      <c r="G6028">
        <v>836</v>
      </c>
      <c r="H6028">
        <v>2</v>
      </c>
      <c r="I6028">
        <v>354</v>
      </c>
      <c r="J6028" t="s">
        <v>167</v>
      </c>
      <c r="K6028" t="s">
        <v>2418</v>
      </c>
      <c r="L6028">
        <v>39</v>
      </c>
      <c r="M6028" t="s">
        <v>30</v>
      </c>
      <c r="N6028" t="s">
        <v>73</v>
      </c>
      <c r="O6028">
        <v>501</v>
      </c>
      <c r="P6028" t="s">
        <v>164</v>
      </c>
      <c r="S6028" t="s">
        <v>40</v>
      </c>
      <c r="T6028" t="s">
        <v>41</v>
      </c>
      <c r="U6028">
        <v>354</v>
      </c>
      <c r="Y6028" t="s">
        <v>8815</v>
      </c>
      <c r="AA6028">
        <v>34.054299999999998</v>
      </c>
      <c r="AB6028">
        <v>-118.4284</v>
      </c>
      <c r="AC6028">
        <f t="shared" si="94"/>
        <v>0</v>
      </c>
    </row>
    <row r="6029" spans="1:29" x14ac:dyDescent="0.35">
      <c r="A6029">
        <v>200211829</v>
      </c>
      <c r="B6029" s="1">
        <v>44008</v>
      </c>
      <c r="C6029" s="1">
        <v>44007</v>
      </c>
      <c r="D6029">
        <v>1930</v>
      </c>
      <c r="E6029">
        <v>2</v>
      </c>
      <c r="F6029" t="s">
        <v>56</v>
      </c>
      <c r="G6029">
        <v>285</v>
      </c>
      <c r="H6029">
        <v>1</v>
      </c>
      <c r="I6029">
        <v>341</v>
      </c>
      <c r="J6029" t="s">
        <v>157</v>
      </c>
      <c r="K6029" t="s">
        <v>8816</v>
      </c>
      <c r="L6029">
        <v>0</v>
      </c>
      <c r="M6029" t="s">
        <v>46</v>
      </c>
      <c r="N6029" t="s">
        <v>46</v>
      </c>
      <c r="O6029">
        <v>248</v>
      </c>
      <c r="P6029" t="s">
        <v>4116</v>
      </c>
      <c r="Q6029">
        <v>400</v>
      </c>
      <c r="R6029" t="s">
        <v>143</v>
      </c>
      <c r="S6029" t="s">
        <v>40</v>
      </c>
      <c r="T6029" t="s">
        <v>41</v>
      </c>
      <c r="U6029">
        <v>341</v>
      </c>
      <c r="Y6029" t="s">
        <v>8817</v>
      </c>
      <c r="AA6029">
        <v>34.047199999999997</v>
      </c>
      <c r="AB6029">
        <v>-118.2782</v>
      </c>
      <c r="AC6029">
        <f t="shared" si="94"/>
        <v>0</v>
      </c>
    </row>
    <row r="6030" spans="1:29" x14ac:dyDescent="0.35">
      <c r="A6030">
        <v>200208988</v>
      </c>
      <c r="B6030" s="1">
        <v>43935</v>
      </c>
      <c r="C6030" s="1">
        <v>43833</v>
      </c>
      <c r="D6030">
        <v>1630</v>
      </c>
      <c r="E6030">
        <v>2</v>
      </c>
      <c r="F6030" t="s">
        <v>56</v>
      </c>
      <c r="G6030">
        <v>291</v>
      </c>
      <c r="H6030">
        <v>2</v>
      </c>
      <c r="I6030">
        <v>860</v>
      </c>
      <c r="J6030" t="s">
        <v>2220</v>
      </c>
      <c r="K6030" t="s">
        <v>8818</v>
      </c>
      <c r="L6030">
        <v>14</v>
      </c>
      <c r="M6030" t="s">
        <v>94</v>
      </c>
      <c r="N6030" t="s">
        <v>95</v>
      </c>
      <c r="O6030">
        <v>502</v>
      </c>
      <c r="P6030" t="s">
        <v>47</v>
      </c>
      <c r="Q6030">
        <v>400</v>
      </c>
      <c r="R6030" t="s">
        <v>143</v>
      </c>
      <c r="S6030" t="s">
        <v>40</v>
      </c>
      <c r="T6030" t="s">
        <v>41</v>
      </c>
      <c r="U6030">
        <v>860</v>
      </c>
      <c r="Y6030" t="s">
        <v>904</v>
      </c>
      <c r="AA6030">
        <v>34.044400000000003</v>
      </c>
      <c r="AB6030">
        <v>-118.28270000000001</v>
      </c>
      <c r="AC6030">
        <f t="shared" si="94"/>
        <v>0</v>
      </c>
    </row>
    <row r="6031" spans="1:29" x14ac:dyDescent="0.35">
      <c r="A6031">
        <v>200212149</v>
      </c>
      <c r="B6031" s="1">
        <v>44016</v>
      </c>
      <c r="C6031" s="1">
        <v>44016</v>
      </c>
      <c r="D6031">
        <v>720</v>
      </c>
      <c r="E6031">
        <v>2</v>
      </c>
      <c r="F6031" t="s">
        <v>56</v>
      </c>
      <c r="G6031">
        <v>256</v>
      </c>
      <c r="H6031">
        <v>1</v>
      </c>
      <c r="I6031">
        <v>230</v>
      </c>
      <c r="J6031" t="s">
        <v>161</v>
      </c>
      <c r="K6031" t="s">
        <v>8819</v>
      </c>
      <c r="L6031">
        <v>24</v>
      </c>
      <c r="M6031" t="s">
        <v>30</v>
      </c>
      <c r="N6031" t="s">
        <v>95</v>
      </c>
      <c r="O6031">
        <v>102</v>
      </c>
      <c r="P6031" t="s">
        <v>186</v>
      </c>
      <c r="Q6031">
        <v>223</v>
      </c>
      <c r="R6031" t="s">
        <v>2002</v>
      </c>
      <c r="S6031" t="s">
        <v>40</v>
      </c>
      <c r="T6031" t="s">
        <v>41</v>
      </c>
      <c r="U6031">
        <v>230</v>
      </c>
      <c r="Y6031" t="s">
        <v>483</v>
      </c>
      <c r="Z6031" t="s">
        <v>8820</v>
      </c>
      <c r="AA6031">
        <v>34.054699999999997</v>
      </c>
      <c r="AB6031">
        <v>-118.27290000000001</v>
      </c>
      <c r="AC6031">
        <f t="shared" si="94"/>
        <v>0</v>
      </c>
    </row>
    <row r="6032" spans="1:29" x14ac:dyDescent="0.35">
      <c r="A6032">
        <v>200410268</v>
      </c>
      <c r="B6032" s="1">
        <v>44010</v>
      </c>
      <c r="C6032" s="1">
        <v>44010</v>
      </c>
      <c r="D6032">
        <v>1650</v>
      </c>
      <c r="E6032">
        <v>4</v>
      </c>
      <c r="F6032" t="s">
        <v>54</v>
      </c>
      <c r="G6032">
        <v>478</v>
      </c>
      <c r="H6032">
        <v>2</v>
      </c>
      <c r="I6032">
        <v>624</v>
      </c>
      <c r="J6032" t="s">
        <v>171</v>
      </c>
      <c r="K6032" t="s">
        <v>8821</v>
      </c>
      <c r="L6032">
        <v>20</v>
      </c>
      <c r="M6032" t="s">
        <v>94</v>
      </c>
      <c r="N6032" t="s">
        <v>95</v>
      </c>
      <c r="O6032">
        <v>502</v>
      </c>
      <c r="P6032" t="s">
        <v>47</v>
      </c>
      <c r="Q6032">
        <v>400</v>
      </c>
      <c r="R6032" t="s">
        <v>143</v>
      </c>
      <c r="S6032" t="s">
        <v>84</v>
      </c>
      <c r="T6032" t="s">
        <v>85</v>
      </c>
      <c r="U6032">
        <v>624</v>
      </c>
      <c r="Y6032" t="s">
        <v>3383</v>
      </c>
      <c r="AA6032">
        <v>34.029000000000003</v>
      </c>
      <c r="AB6032">
        <v>-118.2037</v>
      </c>
      <c r="AC6032">
        <f t="shared" si="94"/>
        <v>0</v>
      </c>
    </row>
    <row r="6033" spans="1:29" x14ac:dyDescent="0.35">
      <c r="A6033">
        <v>200207246</v>
      </c>
      <c r="B6033" s="1">
        <v>43893</v>
      </c>
      <c r="C6033" s="1">
        <v>43892</v>
      </c>
      <c r="D6033">
        <v>1045</v>
      </c>
      <c r="E6033">
        <v>2</v>
      </c>
      <c r="F6033" t="s">
        <v>56</v>
      </c>
      <c r="G6033">
        <v>239</v>
      </c>
      <c r="H6033">
        <v>2</v>
      </c>
      <c r="I6033">
        <v>626</v>
      </c>
      <c r="J6033" t="s">
        <v>141</v>
      </c>
      <c r="K6033" t="s">
        <v>8822</v>
      </c>
      <c r="L6033">
        <v>26</v>
      </c>
      <c r="M6033" t="s">
        <v>94</v>
      </c>
      <c r="N6033" t="s">
        <v>95</v>
      </c>
      <c r="O6033">
        <v>122</v>
      </c>
      <c r="P6033" t="s">
        <v>275</v>
      </c>
      <c r="Q6033">
        <v>400</v>
      </c>
      <c r="R6033" t="s">
        <v>143</v>
      </c>
      <c r="S6033" t="s">
        <v>84</v>
      </c>
      <c r="T6033" t="s">
        <v>85</v>
      </c>
      <c r="U6033">
        <v>626</v>
      </c>
      <c r="Y6033" t="s">
        <v>3698</v>
      </c>
      <c r="Z6033" t="s">
        <v>8823</v>
      </c>
      <c r="AA6033">
        <v>34.064100000000003</v>
      </c>
      <c r="AB6033">
        <v>-118.252</v>
      </c>
      <c r="AC6033">
        <f t="shared" si="94"/>
        <v>0</v>
      </c>
    </row>
    <row r="6034" spans="1:29" x14ac:dyDescent="0.35">
      <c r="A6034">
        <v>201300820</v>
      </c>
      <c r="B6034" s="1">
        <v>44021</v>
      </c>
      <c r="C6034" s="1">
        <v>44003</v>
      </c>
      <c r="D6034">
        <v>1800</v>
      </c>
      <c r="E6034">
        <v>13</v>
      </c>
      <c r="F6034" t="s">
        <v>62</v>
      </c>
      <c r="G6034">
        <v>1331</v>
      </c>
      <c r="H6034">
        <v>1</v>
      </c>
      <c r="I6034">
        <v>310</v>
      </c>
      <c r="J6034" t="s">
        <v>71</v>
      </c>
      <c r="K6034" t="s">
        <v>1186</v>
      </c>
      <c r="L6034">
        <v>38</v>
      </c>
      <c r="M6034" t="s">
        <v>30</v>
      </c>
      <c r="N6034" t="s">
        <v>95</v>
      </c>
      <c r="O6034">
        <v>720</v>
      </c>
      <c r="P6034" t="s">
        <v>767</v>
      </c>
      <c r="S6034" t="s">
        <v>40</v>
      </c>
      <c r="T6034" t="s">
        <v>41</v>
      </c>
      <c r="U6034">
        <v>310</v>
      </c>
      <c r="Y6034" t="s">
        <v>6021</v>
      </c>
      <c r="AA6034">
        <v>34.021799999999999</v>
      </c>
      <c r="AB6034">
        <v>-118.2706</v>
      </c>
      <c r="AC6034">
        <f t="shared" si="94"/>
        <v>0</v>
      </c>
    </row>
    <row r="6035" spans="1:29" x14ac:dyDescent="0.35">
      <c r="A6035">
        <v>201008651</v>
      </c>
      <c r="B6035" s="1">
        <v>43955</v>
      </c>
      <c r="C6035" s="1">
        <v>43953</v>
      </c>
      <c r="D6035">
        <v>2055</v>
      </c>
      <c r="E6035">
        <v>10</v>
      </c>
      <c r="F6035" t="s">
        <v>103</v>
      </c>
      <c r="G6035">
        <v>1065</v>
      </c>
      <c r="H6035">
        <v>1</v>
      </c>
      <c r="I6035">
        <v>341</v>
      </c>
      <c r="J6035" t="s">
        <v>157</v>
      </c>
      <c r="K6035" t="s">
        <v>761</v>
      </c>
      <c r="L6035">
        <v>0</v>
      </c>
      <c r="M6035" t="s">
        <v>30</v>
      </c>
      <c r="N6035" t="s">
        <v>31</v>
      </c>
      <c r="O6035">
        <v>502</v>
      </c>
      <c r="P6035" t="s">
        <v>47</v>
      </c>
      <c r="S6035" t="s">
        <v>40</v>
      </c>
      <c r="T6035" t="s">
        <v>41</v>
      </c>
      <c r="U6035">
        <v>341</v>
      </c>
      <c r="Y6035" t="s">
        <v>8824</v>
      </c>
      <c r="Z6035" t="s">
        <v>2730</v>
      </c>
      <c r="AA6035">
        <v>34.167499999999997</v>
      </c>
      <c r="AB6035">
        <v>-118.5226</v>
      </c>
      <c r="AC6035">
        <f t="shared" si="94"/>
        <v>0</v>
      </c>
    </row>
    <row r="6036" spans="1:29" x14ac:dyDescent="0.35">
      <c r="A6036">
        <v>200214413</v>
      </c>
      <c r="B6036" s="1">
        <v>44073</v>
      </c>
      <c r="C6036" s="1">
        <v>44073</v>
      </c>
      <c r="D6036">
        <v>1600</v>
      </c>
      <c r="E6036">
        <v>2</v>
      </c>
      <c r="F6036" t="s">
        <v>56</v>
      </c>
      <c r="G6036">
        <v>275</v>
      </c>
      <c r="H6036">
        <v>2</v>
      </c>
      <c r="I6036">
        <v>626</v>
      </c>
      <c r="J6036" t="s">
        <v>141</v>
      </c>
      <c r="K6036" t="s">
        <v>8825</v>
      </c>
      <c r="L6036">
        <v>28</v>
      </c>
      <c r="M6036" t="s">
        <v>30</v>
      </c>
      <c r="N6036" t="s">
        <v>163</v>
      </c>
      <c r="O6036">
        <v>505</v>
      </c>
      <c r="P6036" t="s">
        <v>953</v>
      </c>
      <c r="Q6036">
        <v>400</v>
      </c>
      <c r="R6036" t="s">
        <v>143</v>
      </c>
      <c r="S6036" t="s">
        <v>84</v>
      </c>
      <c r="T6036" t="s">
        <v>85</v>
      </c>
      <c r="U6036">
        <v>626</v>
      </c>
      <c r="Y6036" t="s">
        <v>8826</v>
      </c>
      <c r="AA6036">
        <v>34.050800000000002</v>
      </c>
      <c r="AB6036">
        <v>-118.2777</v>
      </c>
      <c r="AC6036">
        <f t="shared" si="94"/>
        <v>0</v>
      </c>
    </row>
    <row r="6037" spans="1:29" x14ac:dyDescent="0.35">
      <c r="A6037">
        <v>201107251</v>
      </c>
      <c r="B6037" s="1">
        <v>43902</v>
      </c>
      <c r="C6037" s="1">
        <v>43902</v>
      </c>
      <c r="D6037">
        <v>1205</v>
      </c>
      <c r="E6037">
        <v>11</v>
      </c>
      <c r="F6037" t="s">
        <v>64</v>
      </c>
      <c r="G6037">
        <v>1124</v>
      </c>
      <c r="H6037">
        <v>2</v>
      </c>
      <c r="I6037">
        <v>740</v>
      </c>
      <c r="J6037" t="s">
        <v>224</v>
      </c>
      <c r="K6037">
        <v>329</v>
      </c>
      <c r="L6037">
        <v>0</v>
      </c>
      <c r="M6037" t="s">
        <v>30</v>
      </c>
      <c r="N6037" t="s">
        <v>31</v>
      </c>
      <c r="O6037">
        <v>108</v>
      </c>
      <c r="P6037" t="s">
        <v>105</v>
      </c>
      <c r="S6037" t="s">
        <v>40</v>
      </c>
      <c r="T6037" t="s">
        <v>41</v>
      </c>
      <c r="U6037">
        <v>740</v>
      </c>
      <c r="Y6037" t="s">
        <v>4922</v>
      </c>
      <c r="AA6037">
        <v>34.117800000000003</v>
      </c>
      <c r="AB6037">
        <v>-118.2488</v>
      </c>
      <c r="AC6037">
        <f t="shared" si="94"/>
        <v>0</v>
      </c>
    </row>
    <row r="6038" spans="1:29" x14ac:dyDescent="0.35">
      <c r="A6038">
        <v>200710018</v>
      </c>
      <c r="B6038" s="1">
        <v>43982</v>
      </c>
      <c r="C6038" s="1">
        <v>43982</v>
      </c>
      <c r="D6038">
        <v>1730</v>
      </c>
      <c r="E6038">
        <v>7</v>
      </c>
      <c r="F6038" t="s">
        <v>28</v>
      </c>
      <c r="G6038">
        <v>764</v>
      </c>
      <c r="H6038">
        <v>2</v>
      </c>
      <c r="I6038">
        <v>624</v>
      </c>
      <c r="J6038" t="s">
        <v>171</v>
      </c>
      <c r="K6038" t="s">
        <v>3096</v>
      </c>
      <c r="L6038">
        <v>32</v>
      </c>
      <c r="M6038" t="s">
        <v>30</v>
      </c>
      <c r="N6038" t="s">
        <v>173</v>
      </c>
      <c r="O6038">
        <v>802</v>
      </c>
      <c r="P6038" t="s">
        <v>2896</v>
      </c>
      <c r="Q6038">
        <v>400</v>
      </c>
      <c r="R6038" t="s">
        <v>143</v>
      </c>
      <c r="S6038" t="s">
        <v>40</v>
      </c>
      <c r="T6038" t="s">
        <v>41</v>
      </c>
      <c r="U6038">
        <v>624</v>
      </c>
      <c r="Y6038" t="s">
        <v>1421</v>
      </c>
      <c r="Z6038" t="s">
        <v>2152</v>
      </c>
      <c r="AA6038">
        <v>34.046500000000002</v>
      </c>
      <c r="AB6038">
        <v>-118.35550000000001</v>
      </c>
      <c r="AC6038">
        <f t="shared" si="94"/>
        <v>0</v>
      </c>
    </row>
    <row r="6039" spans="1:29" x14ac:dyDescent="0.35">
      <c r="A6039">
        <v>200915574</v>
      </c>
      <c r="B6039" s="1">
        <v>44110</v>
      </c>
      <c r="C6039" s="1">
        <v>44110</v>
      </c>
      <c r="D6039">
        <v>1000</v>
      </c>
      <c r="E6039">
        <v>9</v>
      </c>
      <c r="F6039" t="s">
        <v>49</v>
      </c>
      <c r="G6039">
        <v>989</v>
      </c>
      <c r="H6039">
        <v>1</v>
      </c>
      <c r="I6039">
        <v>510</v>
      </c>
      <c r="J6039" t="s">
        <v>29</v>
      </c>
      <c r="L6039">
        <v>0</v>
      </c>
      <c r="O6039">
        <v>101</v>
      </c>
      <c r="P6039" t="s">
        <v>32</v>
      </c>
      <c r="S6039" t="s">
        <v>40</v>
      </c>
      <c r="T6039" t="s">
        <v>41</v>
      </c>
      <c r="U6039">
        <v>510</v>
      </c>
      <c r="Y6039" t="s">
        <v>8827</v>
      </c>
      <c r="AA6039">
        <v>34.152999999999999</v>
      </c>
      <c r="AB6039">
        <v>-118.4312</v>
      </c>
      <c r="AC6039">
        <f t="shared" si="94"/>
        <v>0</v>
      </c>
    </row>
    <row r="6040" spans="1:29" x14ac:dyDescent="0.35">
      <c r="A6040">
        <v>200407186</v>
      </c>
      <c r="B6040" s="1">
        <v>43912</v>
      </c>
      <c r="C6040" s="1">
        <v>43912</v>
      </c>
      <c r="D6040">
        <v>1600</v>
      </c>
      <c r="E6040">
        <v>4</v>
      </c>
      <c r="F6040" t="s">
        <v>54</v>
      </c>
      <c r="G6040">
        <v>448</v>
      </c>
      <c r="H6040">
        <v>2</v>
      </c>
      <c r="I6040">
        <v>624</v>
      </c>
      <c r="J6040" t="s">
        <v>171</v>
      </c>
      <c r="K6040" t="s">
        <v>6184</v>
      </c>
      <c r="L6040">
        <v>24</v>
      </c>
      <c r="M6040" t="s">
        <v>30</v>
      </c>
      <c r="N6040" t="s">
        <v>95</v>
      </c>
      <c r="O6040">
        <v>104</v>
      </c>
      <c r="P6040" t="s">
        <v>201</v>
      </c>
      <c r="Q6040">
        <v>400</v>
      </c>
      <c r="R6040" t="s">
        <v>143</v>
      </c>
      <c r="S6040" t="s">
        <v>84</v>
      </c>
      <c r="T6040" t="s">
        <v>85</v>
      </c>
      <c r="U6040">
        <v>624</v>
      </c>
      <c r="Y6040" t="s">
        <v>8828</v>
      </c>
      <c r="AA6040">
        <v>34.060200000000002</v>
      </c>
      <c r="AB6040">
        <v>-118.19799999999999</v>
      </c>
      <c r="AC6040">
        <f t="shared" si="94"/>
        <v>0</v>
      </c>
    </row>
    <row r="6041" spans="1:29" x14ac:dyDescent="0.35">
      <c r="A6041">
        <v>200607801</v>
      </c>
      <c r="B6041" s="1">
        <v>43902</v>
      </c>
      <c r="C6041" s="1">
        <v>43862</v>
      </c>
      <c r="D6041">
        <v>2200</v>
      </c>
      <c r="E6041">
        <v>6</v>
      </c>
      <c r="F6041" t="s">
        <v>91</v>
      </c>
      <c r="G6041">
        <v>679</v>
      </c>
      <c r="H6041">
        <v>2</v>
      </c>
      <c r="I6041">
        <v>812</v>
      </c>
      <c r="J6041" t="s">
        <v>396</v>
      </c>
      <c r="K6041" t="s">
        <v>8829</v>
      </c>
      <c r="L6041">
        <v>15</v>
      </c>
      <c r="M6041" t="s">
        <v>94</v>
      </c>
      <c r="N6041" t="s">
        <v>95</v>
      </c>
      <c r="O6041">
        <v>501</v>
      </c>
      <c r="P6041" t="s">
        <v>164</v>
      </c>
      <c r="Q6041">
        <v>400</v>
      </c>
      <c r="R6041" t="s">
        <v>143</v>
      </c>
      <c r="S6041" t="s">
        <v>33</v>
      </c>
      <c r="T6041" t="s">
        <v>34</v>
      </c>
      <c r="U6041">
        <v>812</v>
      </c>
      <c r="V6041">
        <v>860</v>
      </c>
      <c r="Y6041" t="s">
        <v>8830</v>
      </c>
      <c r="AA6041">
        <v>34.086300000000001</v>
      </c>
      <c r="AB6041">
        <v>-118.3019</v>
      </c>
      <c r="AC6041">
        <f t="shared" si="94"/>
        <v>1</v>
      </c>
    </row>
    <row r="6042" spans="1:29" x14ac:dyDescent="0.35">
      <c r="A6042">
        <v>201218832</v>
      </c>
      <c r="B6042" s="1">
        <v>44062</v>
      </c>
      <c r="C6042" s="1">
        <v>44061</v>
      </c>
      <c r="D6042">
        <v>730</v>
      </c>
      <c r="E6042">
        <v>12</v>
      </c>
      <c r="F6042" t="s">
        <v>68</v>
      </c>
      <c r="G6042">
        <v>1269</v>
      </c>
      <c r="H6042">
        <v>1</v>
      </c>
      <c r="I6042">
        <v>330</v>
      </c>
      <c r="J6042" t="s">
        <v>37</v>
      </c>
      <c r="K6042" t="s">
        <v>8831</v>
      </c>
      <c r="L6042">
        <v>50</v>
      </c>
      <c r="M6042" t="s">
        <v>30</v>
      </c>
      <c r="N6042" t="s">
        <v>95</v>
      </c>
      <c r="O6042">
        <v>704</v>
      </c>
      <c r="P6042" t="s">
        <v>1204</v>
      </c>
      <c r="S6042" t="s">
        <v>40</v>
      </c>
      <c r="T6042" t="s">
        <v>41</v>
      </c>
      <c r="U6042">
        <v>330</v>
      </c>
      <c r="Y6042" t="s">
        <v>3901</v>
      </c>
      <c r="AA6042">
        <v>33.960599999999999</v>
      </c>
      <c r="AB6042">
        <v>-118.26730000000001</v>
      </c>
      <c r="AC6042">
        <f t="shared" si="94"/>
        <v>0</v>
      </c>
    </row>
    <row r="6043" spans="1:29" x14ac:dyDescent="0.35">
      <c r="A6043">
        <v>200511477</v>
      </c>
      <c r="B6043" s="1">
        <v>44018</v>
      </c>
      <c r="C6043" s="1">
        <v>44018</v>
      </c>
      <c r="D6043">
        <v>1420</v>
      </c>
      <c r="E6043">
        <v>5</v>
      </c>
      <c r="F6043" t="s">
        <v>98</v>
      </c>
      <c r="G6043">
        <v>513</v>
      </c>
      <c r="H6043">
        <v>1</v>
      </c>
      <c r="I6043">
        <v>210</v>
      </c>
      <c r="J6043" t="s">
        <v>149</v>
      </c>
      <c r="K6043" t="s">
        <v>8832</v>
      </c>
      <c r="L6043">
        <v>66</v>
      </c>
      <c r="M6043" t="s">
        <v>30</v>
      </c>
      <c r="N6043" t="s">
        <v>173</v>
      </c>
      <c r="O6043">
        <v>402</v>
      </c>
      <c r="P6043" t="s">
        <v>195</v>
      </c>
      <c r="Q6043">
        <v>400</v>
      </c>
      <c r="R6043" t="s">
        <v>143</v>
      </c>
      <c r="S6043" t="s">
        <v>33</v>
      </c>
      <c r="T6043" t="s">
        <v>34</v>
      </c>
      <c r="U6043">
        <v>210</v>
      </c>
      <c r="V6043">
        <v>998</v>
      </c>
      <c r="Y6043" t="s">
        <v>8833</v>
      </c>
      <c r="AA6043">
        <v>33.792499999999997</v>
      </c>
      <c r="AB6043">
        <v>-118.2975</v>
      </c>
      <c r="AC6043">
        <f t="shared" si="94"/>
        <v>1</v>
      </c>
    </row>
    <row r="6044" spans="1:29" x14ac:dyDescent="0.35">
      <c r="A6044">
        <v>200313566</v>
      </c>
      <c r="B6044" s="1">
        <v>44013</v>
      </c>
      <c r="C6044" s="1">
        <v>44012</v>
      </c>
      <c r="D6044">
        <v>2000</v>
      </c>
      <c r="E6044">
        <v>3</v>
      </c>
      <c r="F6044" t="s">
        <v>43</v>
      </c>
      <c r="G6044">
        <v>308</v>
      </c>
      <c r="H6044">
        <v>1</v>
      </c>
      <c r="I6044">
        <v>480</v>
      </c>
      <c r="J6044" t="s">
        <v>44</v>
      </c>
      <c r="K6044" t="s">
        <v>1836</v>
      </c>
      <c r="L6044">
        <v>24</v>
      </c>
      <c r="M6044" t="s">
        <v>30</v>
      </c>
      <c r="N6044" t="s">
        <v>73</v>
      </c>
      <c r="O6044">
        <v>502</v>
      </c>
      <c r="P6044" t="s">
        <v>47</v>
      </c>
      <c r="S6044" t="s">
        <v>40</v>
      </c>
      <c r="T6044" t="s">
        <v>41</v>
      </c>
      <c r="U6044">
        <v>480</v>
      </c>
      <c r="Y6044" t="s">
        <v>3812</v>
      </c>
      <c r="AA6044">
        <v>34.0334</v>
      </c>
      <c r="AB6044">
        <v>-118.2799</v>
      </c>
      <c r="AC6044">
        <f t="shared" si="94"/>
        <v>0</v>
      </c>
    </row>
    <row r="6045" spans="1:29" x14ac:dyDescent="0.35">
      <c r="A6045">
        <v>201205768</v>
      </c>
      <c r="B6045" s="1">
        <v>43855</v>
      </c>
      <c r="C6045" s="1">
        <v>43855</v>
      </c>
      <c r="D6045">
        <v>1615</v>
      </c>
      <c r="E6045">
        <v>12</v>
      </c>
      <c r="F6045" t="s">
        <v>68</v>
      </c>
      <c r="G6045">
        <v>1269</v>
      </c>
      <c r="H6045">
        <v>2</v>
      </c>
      <c r="I6045">
        <v>626</v>
      </c>
      <c r="J6045" t="s">
        <v>141</v>
      </c>
      <c r="K6045" t="s">
        <v>8834</v>
      </c>
      <c r="L6045">
        <v>23</v>
      </c>
      <c r="M6045" t="s">
        <v>94</v>
      </c>
      <c r="N6045" t="s">
        <v>31</v>
      </c>
      <c r="O6045">
        <v>501</v>
      </c>
      <c r="P6045" t="s">
        <v>164</v>
      </c>
      <c r="Q6045">
        <v>400</v>
      </c>
      <c r="R6045" t="s">
        <v>143</v>
      </c>
      <c r="S6045" t="s">
        <v>40</v>
      </c>
      <c r="T6045" t="s">
        <v>41</v>
      </c>
      <c r="U6045">
        <v>626</v>
      </c>
      <c r="Y6045" t="s">
        <v>8242</v>
      </c>
      <c r="AA6045">
        <v>33.964700000000001</v>
      </c>
      <c r="AB6045">
        <v>-118.2651</v>
      </c>
      <c r="AC6045">
        <f t="shared" si="94"/>
        <v>0</v>
      </c>
    </row>
    <row r="6046" spans="1:29" x14ac:dyDescent="0.35">
      <c r="A6046">
        <v>201115945</v>
      </c>
      <c r="B6046" s="1">
        <v>44156</v>
      </c>
      <c r="C6046" s="1">
        <v>44149</v>
      </c>
      <c r="D6046">
        <v>1600</v>
      </c>
      <c r="E6046">
        <v>11</v>
      </c>
      <c r="F6046" t="s">
        <v>64</v>
      </c>
      <c r="G6046">
        <v>1145</v>
      </c>
      <c r="H6046">
        <v>2</v>
      </c>
      <c r="I6046">
        <v>745</v>
      </c>
      <c r="J6046" t="s">
        <v>139</v>
      </c>
      <c r="K6046" t="s">
        <v>738</v>
      </c>
      <c r="L6046">
        <v>72</v>
      </c>
      <c r="M6046" t="s">
        <v>30</v>
      </c>
      <c r="N6046" t="s">
        <v>73</v>
      </c>
      <c r="O6046">
        <v>502</v>
      </c>
      <c r="P6046" t="s">
        <v>47</v>
      </c>
      <c r="S6046" t="s">
        <v>40</v>
      </c>
      <c r="T6046" t="s">
        <v>41</v>
      </c>
      <c r="U6046">
        <v>745</v>
      </c>
      <c r="V6046">
        <v>998</v>
      </c>
      <c r="Y6046" t="s">
        <v>8835</v>
      </c>
      <c r="AA6046">
        <v>34.105400000000003</v>
      </c>
      <c r="AB6046">
        <v>-118.2586</v>
      </c>
      <c r="AC6046">
        <f t="shared" si="94"/>
        <v>0</v>
      </c>
    </row>
    <row r="6047" spans="1:29" x14ac:dyDescent="0.35">
      <c r="A6047">
        <v>200513850</v>
      </c>
      <c r="B6047" s="1">
        <v>44081</v>
      </c>
      <c r="C6047" s="1">
        <v>44081</v>
      </c>
      <c r="D6047">
        <v>927</v>
      </c>
      <c r="E6047">
        <v>5</v>
      </c>
      <c r="F6047" t="s">
        <v>98</v>
      </c>
      <c r="G6047">
        <v>529</v>
      </c>
      <c r="H6047">
        <v>1</v>
      </c>
      <c r="I6047">
        <v>761</v>
      </c>
      <c r="J6047" t="s">
        <v>403</v>
      </c>
      <c r="K6047" t="s">
        <v>8836</v>
      </c>
      <c r="L6047">
        <v>62</v>
      </c>
      <c r="M6047" t="s">
        <v>30</v>
      </c>
      <c r="N6047" t="s">
        <v>73</v>
      </c>
      <c r="O6047">
        <v>517</v>
      </c>
      <c r="P6047" t="s">
        <v>470</v>
      </c>
      <c r="Q6047">
        <v>200</v>
      </c>
      <c r="R6047" t="s">
        <v>663</v>
      </c>
      <c r="S6047" t="s">
        <v>40</v>
      </c>
      <c r="T6047" t="s">
        <v>41</v>
      </c>
      <c r="U6047">
        <v>761</v>
      </c>
      <c r="Y6047" t="s">
        <v>8837</v>
      </c>
      <c r="AA6047">
        <v>33.775599999999997</v>
      </c>
      <c r="AB6047">
        <v>-118.2608</v>
      </c>
      <c r="AC6047">
        <f t="shared" si="94"/>
        <v>0</v>
      </c>
    </row>
    <row r="6048" spans="1:29" x14ac:dyDescent="0.35">
      <c r="A6048">
        <v>201111954</v>
      </c>
      <c r="B6048" s="1">
        <v>44041</v>
      </c>
      <c r="C6048" s="1">
        <v>43831</v>
      </c>
      <c r="D6048">
        <v>400</v>
      </c>
      <c r="E6048">
        <v>11</v>
      </c>
      <c r="F6048" t="s">
        <v>64</v>
      </c>
      <c r="G6048">
        <v>1134</v>
      </c>
      <c r="H6048">
        <v>2</v>
      </c>
      <c r="I6048">
        <v>626</v>
      </c>
      <c r="J6048" t="s">
        <v>141</v>
      </c>
      <c r="K6048" t="s">
        <v>8126</v>
      </c>
      <c r="L6048">
        <v>46</v>
      </c>
      <c r="M6048" t="s">
        <v>30</v>
      </c>
      <c r="N6048" t="s">
        <v>95</v>
      </c>
      <c r="O6048">
        <v>101</v>
      </c>
      <c r="P6048" t="s">
        <v>32</v>
      </c>
      <c r="Q6048">
        <v>400</v>
      </c>
      <c r="R6048" t="s">
        <v>143</v>
      </c>
      <c r="S6048" t="s">
        <v>84</v>
      </c>
      <c r="T6048" t="s">
        <v>85</v>
      </c>
      <c r="U6048">
        <v>626</v>
      </c>
      <c r="Y6048" t="s">
        <v>8838</v>
      </c>
      <c r="AA6048">
        <v>34.107300000000002</v>
      </c>
      <c r="AB6048">
        <v>-118.2376</v>
      </c>
      <c r="AC6048">
        <f t="shared" si="94"/>
        <v>0</v>
      </c>
    </row>
    <row r="6049" spans="1:29" x14ac:dyDescent="0.35">
      <c r="A6049">
        <v>200809989</v>
      </c>
      <c r="B6049" s="1">
        <v>43978</v>
      </c>
      <c r="C6049" s="1">
        <v>43978</v>
      </c>
      <c r="D6049">
        <v>1730</v>
      </c>
      <c r="E6049">
        <v>8</v>
      </c>
      <c r="F6049" t="s">
        <v>109</v>
      </c>
      <c r="G6049">
        <v>805</v>
      </c>
      <c r="H6049">
        <v>1</v>
      </c>
      <c r="I6049">
        <v>520</v>
      </c>
      <c r="J6049" t="s">
        <v>271</v>
      </c>
      <c r="K6049">
        <v>1501</v>
      </c>
      <c r="L6049">
        <v>73</v>
      </c>
      <c r="M6049" t="s">
        <v>30</v>
      </c>
      <c r="N6049" t="s">
        <v>73</v>
      </c>
      <c r="O6049">
        <v>101</v>
      </c>
      <c r="P6049" t="s">
        <v>32</v>
      </c>
      <c r="Q6049">
        <v>500</v>
      </c>
      <c r="R6049" t="s">
        <v>184</v>
      </c>
      <c r="S6049" t="s">
        <v>40</v>
      </c>
      <c r="T6049" t="s">
        <v>41</v>
      </c>
      <c r="U6049">
        <v>520</v>
      </c>
      <c r="Y6049" t="s">
        <v>8839</v>
      </c>
      <c r="AA6049">
        <v>34.084800000000001</v>
      </c>
      <c r="AB6049">
        <v>-118.46429999999999</v>
      </c>
      <c r="AC6049">
        <f t="shared" si="94"/>
        <v>0</v>
      </c>
    </row>
    <row r="6050" spans="1:29" x14ac:dyDescent="0.35">
      <c r="A6050">
        <v>200617035</v>
      </c>
      <c r="B6050" s="1">
        <v>44126</v>
      </c>
      <c r="C6050" s="1">
        <v>44126</v>
      </c>
      <c r="D6050">
        <v>800</v>
      </c>
      <c r="E6050">
        <v>6</v>
      </c>
      <c r="F6050" t="s">
        <v>91</v>
      </c>
      <c r="G6050">
        <v>636</v>
      </c>
      <c r="H6050">
        <v>1</v>
      </c>
      <c r="I6050">
        <v>330</v>
      </c>
      <c r="J6050" t="s">
        <v>37</v>
      </c>
      <c r="K6050" t="s">
        <v>8840</v>
      </c>
      <c r="L6050">
        <v>34</v>
      </c>
      <c r="M6050" t="s">
        <v>94</v>
      </c>
      <c r="N6050" t="s">
        <v>95</v>
      </c>
      <c r="O6050">
        <v>122</v>
      </c>
      <c r="P6050" t="s">
        <v>275</v>
      </c>
      <c r="S6050" t="s">
        <v>40</v>
      </c>
      <c r="T6050" t="s">
        <v>41</v>
      </c>
      <c r="U6050">
        <v>330</v>
      </c>
      <c r="Y6050" t="s">
        <v>8841</v>
      </c>
      <c r="AA6050">
        <v>34.103900000000003</v>
      </c>
      <c r="AB6050">
        <v>-118.3282</v>
      </c>
      <c r="AC6050">
        <f t="shared" si="94"/>
        <v>0</v>
      </c>
    </row>
    <row r="6051" spans="1:29" x14ac:dyDescent="0.35">
      <c r="A6051">
        <v>200713617</v>
      </c>
      <c r="B6051" s="1">
        <v>44081</v>
      </c>
      <c r="C6051" s="1">
        <v>44081</v>
      </c>
      <c r="D6051">
        <v>830</v>
      </c>
      <c r="E6051">
        <v>7</v>
      </c>
      <c r="F6051" t="s">
        <v>28</v>
      </c>
      <c r="G6051">
        <v>745</v>
      </c>
      <c r="H6051">
        <v>2</v>
      </c>
      <c r="I6051">
        <v>886</v>
      </c>
      <c r="J6051" t="s">
        <v>657</v>
      </c>
      <c r="K6051" t="s">
        <v>8842</v>
      </c>
      <c r="L6051">
        <v>21</v>
      </c>
      <c r="M6051" t="s">
        <v>30</v>
      </c>
      <c r="N6051" t="s">
        <v>73</v>
      </c>
      <c r="O6051">
        <v>501</v>
      </c>
      <c r="P6051" t="s">
        <v>164</v>
      </c>
      <c r="Q6051">
        <v>400</v>
      </c>
      <c r="R6051" t="s">
        <v>143</v>
      </c>
      <c r="S6051" t="s">
        <v>40</v>
      </c>
      <c r="T6051" t="s">
        <v>41</v>
      </c>
      <c r="U6051">
        <v>886</v>
      </c>
      <c r="Y6051" t="s">
        <v>8843</v>
      </c>
      <c r="AA6051">
        <v>34.0535</v>
      </c>
      <c r="AB6051">
        <v>-118.34950000000001</v>
      </c>
      <c r="AC6051">
        <f t="shared" si="94"/>
        <v>0</v>
      </c>
    </row>
    <row r="6052" spans="1:29" x14ac:dyDescent="0.35">
      <c r="A6052">
        <v>200409509</v>
      </c>
      <c r="B6052" s="1">
        <v>43987</v>
      </c>
      <c r="C6052" s="1">
        <v>43987</v>
      </c>
      <c r="D6052">
        <v>147</v>
      </c>
      <c r="E6052">
        <v>4</v>
      </c>
      <c r="F6052" t="s">
        <v>54</v>
      </c>
      <c r="G6052">
        <v>497</v>
      </c>
      <c r="H6052">
        <v>2</v>
      </c>
      <c r="I6052">
        <v>626</v>
      </c>
      <c r="J6052" t="s">
        <v>141</v>
      </c>
      <c r="K6052" t="s">
        <v>4281</v>
      </c>
      <c r="L6052">
        <v>29</v>
      </c>
      <c r="M6052" t="s">
        <v>94</v>
      </c>
      <c r="N6052" t="s">
        <v>163</v>
      </c>
      <c r="O6052">
        <v>301</v>
      </c>
      <c r="P6052" t="s">
        <v>155</v>
      </c>
      <c r="Q6052">
        <v>400</v>
      </c>
      <c r="R6052" t="s">
        <v>143</v>
      </c>
      <c r="S6052" t="s">
        <v>33</v>
      </c>
      <c r="T6052" t="s">
        <v>34</v>
      </c>
      <c r="U6052">
        <v>626</v>
      </c>
      <c r="Y6052" t="s">
        <v>8844</v>
      </c>
      <c r="AA6052">
        <v>34.024299999999997</v>
      </c>
      <c r="AB6052">
        <v>-118.21980000000001</v>
      </c>
      <c r="AC6052">
        <f t="shared" si="94"/>
        <v>1</v>
      </c>
    </row>
    <row r="6053" spans="1:29" x14ac:dyDescent="0.35">
      <c r="A6053">
        <v>200305707</v>
      </c>
      <c r="B6053" s="1">
        <v>43859</v>
      </c>
      <c r="C6053" s="1">
        <v>43859</v>
      </c>
      <c r="D6053">
        <v>1415</v>
      </c>
      <c r="E6053">
        <v>3</v>
      </c>
      <c r="F6053" t="s">
        <v>43</v>
      </c>
      <c r="G6053">
        <v>357</v>
      </c>
      <c r="H6053">
        <v>1</v>
      </c>
      <c r="I6053">
        <v>510</v>
      </c>
      <c r="J6053" t="s">
        <v>29</v>
      </c>
      <c r="L6053">
        <v>0</v>
      </c>
      <c r="O6053">
        <v>101</v>
      </c>
      <c r="P6053" t="s">
        <v>32</v>
      </c>
      <c r="S6053" t="s">
        <v>40</v>
      </c>
      <c r="T6053" t="s">
        <v>41</v>
      </c>
      <c r="U6053">
        <v>510</v>
      </c>
      <c r="Y6053" t="s">
        <v>5930</v>
      </c>
      <c r="Z6053" t="s">
        <v>89</v>
      </c>
      <c r="AA6053">
        <v>34.021900000000002</v>
      </c>
      <c r="AB6053">
        <v>-118.2959</v>
      </c>
      <c r="AC6053">
        <f t="shared" si="94"/>
        <v>0</v>
      </c>
    </row>
    <row r="6054" spans="1:29" x14ac:dyDescent="0.35">
      <c r="A6054">
        <v>200120124</v>
      </c>
      <c r="B6054" s="1">
        <v>44132</v>
      </c>
      <c r="C6054" s="1">
        <v>44132</v>
      </c>
      <c r="D6054">
        <v>30</v>
      </c>
      <c r="E6054">
        <v>1</v>
      </c>
      <c r="F6054" t="s">
        <v>36</v>
      </c>
      <c r="G6054">
        <v>162</v>
      </c>
      <c r="H6054">
        <v>1</v>
      </c>
      <c r="I6054">
        <v>310</v>
      </c>
      <c r="J6054" t="s">
        <v>71</v>
      </c>
      <c r="K6054" t="s">
        <v>8845</v>
      </c>
      <c r="L6054">
        <v>0</v>
      </c>
      <c r="M6054" t="s">
        <v>46</v>
      </c>
      <c r="N6054" t="s">
        <v>46</v>
      </c>
      <c r="O6054">
        <v>401</v>
      </c>
      <c r="P6054" t="s">
        <v>231</v>
      </c>
      <c r="Q6054">
        <v>500</v>
      </c>
      <c r="R6054" t="s">
        <v>184</v>
      </c>
      <c r="S6054" t="s">
        <v>40</v>
      </c>
      <c r="T6054" t="s">
        <v>41</v>
      </c>
      <c r="U6054">
        <v>310</v>
      </c>
      <c r="Y6054" t="s">
        <v>6265</v>
      </c>
      <c r="AA6054">
        <v>34.046599999999998</v>
      </c>
      <c r="AB6054">
        <v>-118.2555</v>
      </c>
      <c r="AC6054">
        <f t="shared" si="94"/>
        <v>0</v>
      </c>
    </row>
    <row r="6055" spans="1:29" x14ac:dyDescent="0.35">
      <c r="A6055">
        <v>200310812</v>
      </c>
      <c r="B6055" s="1">
        <v>43955</v>
      </c>
      <c r="C6055" s="1">
        <v>43954</v>
      </c>
      <c r="D6055">
        <v>2200</v>
      </c>
      <c r="E6055">
        <v>3</v>
      </c>
      <c r="F6055" t="s">
        <v>43</v>
      </c>
      <c r="G6055">
        <v>353</v>
      </c>
      <c r="H6055">
        <v>1</v>
      </c>
      <c r="I6055">
        <v>510</v>
      </c>
      <c r="J6055" t="s">
        <v>29</v>
      </c>
      <c r="L6055">
        <v>0</v>
      </c>
      <c r="O6055">
        <v>101</v>
      </c>
      <c r="P6055" t="s">
        <v>32</v>
      </c>
      <c r="S6055" t="s">
        <v>40</v>
      </c>
      <c r="T6055" t="s">
        <v>41</v>
      </c>
      <c r="U6055">
        <v>510</v>
      </c>
      <c r="Y6055" t="s">
        <v>8846</v>
      </c>
      <c r="AA6055">
        <v>34.023400000000002</v>
      </c>
      <c r="AB6055">
        <v>-118.34220000000001</v>
      </c>
      <c r="AC6055">
        <f t="shared" si="94"/>
        <v>0</v>
      </c>
    </row>
    <row r="6056" spans="1:29" x14ac:dyDescent="0.35">
      <c r="A6056">
        <v>200917773</v>
      </c>
      <c r="B6056" s="1">
        <v>44163</v>
      </c>
      <c r="C6056" s="1">
        <v>44162</v>
      </c>
      <c r="D6056">
        <v>1125</v>
      </c>
      <c r="E6056">
        <v>9</v>
      </c>
      <c r="F6056" t="s">
        <v>49</v>
      </c>
      <c r="G6056">
        <v>985</v>
      </c>
      <c r="H6056">
        <v>1</v>
      </c>
      <c r="I6056">
        <v>343</v>
      </c>
      <c r="J6056" t="s">
        <v>50</v>
      </c>
      <c r="K6056" t="s">
        <v>7091</v>
      </c>
      <c r="L6056">
        <v>38</v>
      </c>
      <c r="M6056" t="s">
        <v>94</v>
      </c>
      <c r="N6056" t="s">
        <v>31</v>
      </c>
      <c r="O6056">
        <v>409</v>
      </c>
      <c r="P6056" t="s">
        <v>2218</v>
      </c>
      <c r="S6056" t="s">
        <v>40</v>
      </c>
      <c r="T6056" t="s">
        <v>41</v>
      </c>
      <c r="U6056">
        <v>343</v>
      </c>
      <c r="Y6056" t="s">
        <v>4093</v>
      </c>
      <c r="AA6056">
        <v>34.153100000000002</v>
      </c>
      <c r="AB6056">
        <v>-118.4487</v>
      </c>
      <c r="AC6056">
        <f t="shared" si="94"/>
        <v>0</v>
      </c>
    </row>
    <row r="6057" spans="1:29" x14ac:dyDescent="0.35">
      <c r="A6057">
        <v>200610120</v>
      </c>
      <c r="B6057" s="1">
        <v>43962</v>
      </c>
      <c r="C6057" s="1">
        <v>43962</v>
      </c>
      <c r="D6057">
        <v>1240</v>
      </c>
      <c r="E6057">
        <v>6</v>
      </c>
      <c r="F6057" t="s">
        <v>91</v>
      </c>
      <c r="G6057">
        <v>627</v>
      </c>
      <c r="H6057">
        <v>2</v>
      </c>
      <c r="I6057">
        <v>624</v>
      </c>
      <c r="J6057" t="s">
        <v>171</v>
      </c>
      <c r="K6057" t="s">
        <v>8847</v>
      </c>
      <c r="L6057">
        <v>53</v>
      </c>
      <c r="M6057" t="s">
        <v>30</v>
      </c>
      <c r="N6057" t="s">
        <v>73</v>
      </c>
      <c r="O6057">
        <v>501</v>
      </c>
      <c r="P6057" t="s">
        <v>164</v>
      </c>
      <c r="Q6057">
        <v>500</v>
      </c>
      <c r="R6057" t="s">
        <v>184</v>
      </c>
      <c r="S6057" t="s">
        <v>33</v>
      </c>
      <c r="T6057" t="s">
        <v>34</v>
      </c>
      <c r="U6057">
        <v>624</v>
      </c>
      <c r="Y6057" t="s">
        <v>8848</v>
      </c>
      <c r="AA6057">
        <v>34.113700000000001</v>
      </c>
      <c r="AB6057">
        <v>-118.32340000000001</v>
      </c>
      <c r="AC6057">
        <f t="shared" si="94"/>
        <v>1</v>
      </c>
    </row>
    <row r="6058" spans="1:29" x14ac:dyDescent="0.35">
      <c r="A6058">
        <v>200810674</v>
      </c>
      <c r="B6058" s="1">
        <v>43997</v>
      </c>
      <c r="C6058" s="1">
        <v>43997</v>
      </c>
      <c r="D6058">
        <v>2230</v>
      </c>
      <c r="E6058">
        <v>8</v>
      </c>
      <c r="F6058" t="s">
        <v>109</v>
      </c>
      <c r="G6058">
        <v>849</v>
      </c>
      <c r="H6058">
        <v>1</v>
      </c>
      <c r="I6058">
        <v>230</v>
      </c>
      <c r="J6058" t="s">
        <v>161</v>
      </c>
      <c r="K6058" t="s">
        <v>8849</v>
      </c>
      <c r="L6058">
        <v>28</v>
      </c>
      <c r="M6058" t="s">
        <v>30</v>
      </c>
      <c r="N6058" t="s">
        <v>73</v>
      </c>
      <c r="O6058">
        <v>501</v>
      </c>
      <c r="P6058" t="s">
        <v>164</v>
      </c>
      <c r="Q6058">
        <v>400</v>
      </c>
      <c r="R6058" t="s">
        <v>143</v>
      </c>
      <c r="S6058" t="s">
        <v>84</v>
      </c>
      <c r="T6058" t="s">
        <v>85</v>
      </c>
      <c r="U6058">
        <v>230</v>
      </c>
      <c r="Y6058" t="s">
        <v>8850</v>
      </c>
      <c r="AA6058">
        <v>34.059399999999997</v>
      </c>
      <c r="AB6058">
        <v>-118.38039999999999</v>
      </c>
      <c r="AC6058">
        <f t="shared" si="94"/>
        <v>0</v>
      </c>
    </row>
    <row r="6059" spans="1:29" x14ac:dyDescent="0.35">
      <c r="A6059">
        <v>201214964</v>
      </c>
      <c r="B6059" s="1">
        <v>44001</v>
      </c>
      <c r="C6059" s="1">
        <v>44001</v>
      </c>
      <c r="D6059">
        <v>500</v>
      </c>
      <c r="E6059">
        <v>12</v>
      </c>
      <c r="F6059" t="s">
        <v>68</v>
      </c>
      <c r="G6059">
        <v>1255</v>
      </c>
      <c r="H6059">
        <v>1</v>
      </c>
      <c r="I6059">
        <v>330</v>
      </c>
      <c r="J6059" t="s">
        <v>37</v>
      </c>
      <c r="K6059" t="s">
        <v>2978</v>
      </c>
      <c r="L6059">
        <v>38</v>
      </c>
      <c r="M6059" t="s">
        <v>94</v>
      </c>
      <c r="N6059" t="s">
        <v>95</v>
      </c>
      <c r="O6059">
        <v>101</v>
      </c>
      <c r="P6059" t="s">
        <v>32</v>
      </c>
      <c r="S6059" t="s">
        <v>40</v>
      </c>
      <c r="T6059" t="s">
        <v>41</v>
      </c>
      <c r="U6059">
        <v>330</v>
      </c>
      <c r="Y6059" t="s">
        <v>439</v>
      </c>
      <c r="Z6059" t="s">
        <v>440</v>
      </c>
      <c r="AA6059">
        <v>33.9711</v>
      </c>
      <c r="AB6059">
        <v>-118.29179999999999</v>
      </c>
      <c r="AC6059">
        <f t="shared" si="94"/>
        <v>0</v>
      </c>
    </row>
    <row r="6060" spans="1:29" x14ac:dyDescent="0.35">
      <c r="A6060">
        <v>200408898</v>
      </c>
      <c r="B6060" s="1">
        <v>43967</v>
      </c>
      <c r="C6060" s="1">
        <v>43966</v>
      </c>
      <c r="D6060">
        <v>2300</v>
      </c>
      <c r="E6060">
        <v>4</v>
      </c>
      <c r="F6060" t="s">
        <v>54</v>
      </c>
      <c r="G6060">
        <v>459</v>
      </c>
      <c r="H6060">
        <v>1</v>
      </c>
      <c r="I6060">
        <v>510</v>
      </c>
      <c r="J6060" t="s">
        <v>29</v>
      </c>
      <c r="L6060">
        <v>0</v>
      </c>
      <c r="O6060">
        <v>101</v>
      </c>
      <c r="P6060" t="s">
        <v>32</v>
      </c>
      <c r="S6060" t="s">
        <v>40</v>
      </c>
      <c r="T6060" t="s">
        <v>41</v>
      </c>
      <c r="U6060">
        <v>510</v>
      </c>
      <c r="Y6060" t="s">
        <v>8851</v>
      </c>
      <c r="AA6060">
        <v>34.045000000000002</v>
      </c>
      <c r="AB6060">
        <v>-118.1956</v>
      </c>
      <c r="AC6060">
        <f t="shared" si="94"/>
        <v>0</v>
      </c>
    </row>
    <row r="6061" spans="1:29" x14ac:dyDescent="0.35">
      <c r="A6061">
        <v>200412549</v>
      </c>
      <c r="B6061" s="1">
        <v>44082</v>
      </c>
      <c r="C6061" s="1">
        <v>44080</v>
      </c>
      <c r="D6061">
        <v>1700</v>
      </c>
      <c r="E6061">
        <v>4</v>
      </c>
      <c r="F6061" t="s">
        <v>54</v>
      </c>
      <c r="G6061">
        <v>439</v>
      </c>
      <c r="H6061">
        <v>1</v>
      </c>
      <c r="I6061">
        <v>420</v>
      </c>
      <c r="J6061" t="s">
        <v>352</v>
      </c>
      <c r="K6061">
        <v>344</v>
      </c>
      <c r="L6061">
        <v>21</v>
      </c>
      <c r="M6061" t="s">
        <v>30</v>
      </c>
      <c r="N6061" t="s">
        <v>95</v>
      </c>
      <c r="O6061">
        <v>101</v>
      </c>
      <c r="P6061" t="s">
        <v>32</v>
      </c>
      <c r="S6061" t="s">
        <v>40</v>
      </c>
      <c r="T6061" t="s">
        <v>41</v>
      </c>
      <c r="U6061">
        <v>420</v>
      </c>
      <c r="Y6061" t="s">
        <v>3468</v>
      </c>
      <c r="AA6061">
        <v>34.063499999999998</v>
      </c>
      <c r="AB6061">
        <v>-118.17910000000001</v>
      </c>
      <c r="AC6061">
        <f t="shared" si="94"/>
        <v>0</v>
      </c>
    </row>
    <row r="6062" spans="1:29" x14ac:dyDescent="0.35">
      <c r="A6062">
        <v>200811553</v>
      </c>
      <c r="B6062" s="1">
        <v>44018</v>
      </c>
      <c r="C6062" s="1">
        <v>44018</v>
      </c>
      <c r="D6062">
        <v>2315</v>
      </c>
      <c r="E6062">
        <v>8</v>
      </c>
      <c r="F6062" t="s">
        <v>109</v>
      </c>
      <c r="G6062">
        <v>847</v>
      </c>
      <c r="H6062">
        <v>1</v>
      </c>
      <c r="I6062">
        <v>230</v>
      </c>
      <c r="J6062" t="s">
        <v>161</v>
      </c>
      <c r="K6062" t="s">
        <v>8852</v>
      </c>
      <c r="L6062">
        <v>19</v>
      </c>
      <c r="M6062" t="s">
        <v>30</v>
      </c>
      <c r="N6062" t="s">
        <v>163</v>
      </c>
      <c r="O6062">
        <v>102</v>
      </c>
      <c r="P6062" t="s">
        <v>186</v>
      </c>
      <c r="Q6062">
        <v>106</v>
      </c>
      <c r="R6062" t="s">
        <v>592</v>
      </c>
      <c r="S6062" t="s">
        <v>40</v>
      </c>
      <c r="T6062" t="s">
        <v>41</v>
      </c>
      <c r="U6062">
        <v>230</v>
      </c>
      <c r="V6062">
        <v>998</v>
      </c>
      <c r="Y6062" t="s">
        <v>8853</v>
      </c>
      <c r="Z6062" t="s">
        <v>651</v>
      </c>
      <c r="AA6062">
        <v>34.051699999999997</v>
      </c>
      <c r="AB6062">
        <v>-118.41840000000001</v>
      </c>
      <c r="AC6062">
        <f t="shared" si="94"/>
        <v>0</v>
      </c>
    </row>
    <row r="6063" spans="1:29" x14ac:dyDescent="0.35">
      <c r="A6063">
        <v>200317116</v>
      </c>
      <c r="B6063" s="1">
        <v>44084</v>
      </c>
      <c r="C6063" s="1">
        <v>44084</v>
      </c>
      <c r="D6063">
        <v>1351</v>
      </c>
      <c r="E6063">
        <v>3</v>
      </c>
      <c r="F6063" t="s">
        <v>43</v>
      </c>
      <c r="G6063">
        <v>329</v>
      </c>
      <c r="H6063">
        <v>1</v>
      </c>
      <c r="I6063">
        <v>510</v>
      </c>
      <c r="J6063" t="s">
        <v>29</v>
      </c>
      <c r="L6063">
        <v>0</v>
      </c>
      <c r="O6063">
        <v>108</v>
      </c>
      <c r="P6063" t="s">
        <v>105</v>
      </c>
      <c r="S6063" t="s">
        <v>40</v>
      </c>
      <c r="T6063" t="s">
        <v>41</v>
      </c>
      <c r="U6063">
        <v>510</v>
      </c>
      <c r="Y6063" t="s">
        <v>3676</v>
      </c>
      <c r="AA6063">
        <v>34.022500000000001</v>
      </c>
      <c r="AB6063">
        <v>-118.2796</v>
      </c>
      <c r="AC6063">
        <f t="shared" si="94"/>
        <v>0</v>
      </c>
    </row>
    <row r="6064" spans="1:29" x14ac:dyDescent="0.35">
      <c r="A6064">
        <v>201011737</v>
      </c>
      <c r="B6064" s="1">
        <v>44049</v>
      </c>
      <c r="C6064" s="1">
        <v>44048</v>
      </c>
      <c r="D6064">
        <v>100</v>
      </c>
      <c r="E6064">
        <v>10</v>
      </c>
      <c r="F6064" t="s">
        <v>103</v>
      </c>
      <c r="G6064">
        <v>1039</v>
      </c>
      <c r="H6064">
        <v>1</v>
      </c>
      <c r="I6064">
        <v>510</v>
      </c>
      <c r="J6064" t="s">
        <v>29</v>
      </c>
      <c r="L6064">
        <v>0</v>
      </c>
      <c r="O6064">
        <v>101</v>
      </c>
      <c r="P6064" t="s">
        <v>32</v>
      </c>
      <c r="S6064" t="s">
        <v>40</v>
      </c>
      <c r="T6064" t="s">
        <v>41</v>
      </c>
      <c r="U6064">
        <v>510</v>
      </c>
      <c r="Y6064" t="s">
        <v>3577</v>
      </c>
      <c r="AA6064">
        <v>34.193899999999999</v>
      </c>
      <c r="AB6064">
        <v>-118.4756</v>
      </c>
      <c r="AC6064">
        <f t="shared" si="94"/>
        <v>0</v>
      </c>
    </row>
    <row r="6065" spans="1:29" x14ac:dyDescent="0.35">
      <c r="A6065">
        <v>200119779</v>
      </c>
      <c r="B6065" s="1">
        <v>44125</v>
      </c>
      <c r="C6065" s="1">
        <v>44120</v>
      </c>
      <c r="D6065">
        <v>1915</v>
      </c>
      <c r="E6065">
        <v>1</v>
      </c>
      <c r="F6065" t="s">
        <v>36</v>
      </c>
      <c r="G6065">
        <v>185</v>
      </c>
      <c r="H6065">
        <v>1</v>
      </c>
      <c r="I6065">
        <v>440</v>
      </c>
      <c r="J6065" t="s">
        <v>213</v>
      </c>
      <c r="K6065">
        <v>325</v>
      </c>
      <c r="L6065">
        <v>0</v>
      </c>
      <c r="M6065" t="s">
        <v>46</v>
      </c>
      <c r="N6065" t="s">
        <v>46</v>
      </c>
      <c r="O6065">
        <v>203</v>
      </c>
      <c r="P6065" t="s">
        <v>101</v>
      </c>
      <c r="S6065" t="s">
        <v>40</v>
      </c>
      <c r="T6065" t="s">
        <v>41</v>
      </c>
      <c r="U6065">
        <v>440</v>
      </c>
      <c r="Y6065" t="s">
        <v>3555</v>
      </c>
      <c r="AA6065">
        <v>34.039700000000003</v>
      </c>
      <c r="AB6065">
        <v>-118.2538</v>
      </c>
      <c r="AC6065">
        <f t="shared" si="94"/>
        <v>0</v>
      </c>
    </row>
    <row r="6066" spans="1:29" x14ac:dyDescent="0.35">
      <c r="A6066">
        <v>200909325</v>
      </c>
      <c r="B6066" s="1">
        <v>43956</v>
      </c>
      <c r="C6066" s="1">
        <v>43953</v>
      </c>
      <c r="D6066">
        <v>1200</v>
      </c>
      <c r="E6066">
        <v>9</v>
      </c>
      <c r="F6066" t="s">
        <v>49</v>
      </c>
      <c r="G6066">
        <v>937</v>
      </c>
      <c r="H6066">
        <v>2</v>
      </c>
      <c r="I6066">
        <v>627</v>
      </c>
      <c r="J6066" t="s">
        <v>616</v>
      </c>
      <c r="K6066" t="s">
        <v>8610</v>
      </c>
      <c r="L6066">
        <v>15</v>
      </c>
      <c r="M6066" t="s">
        <v>94</v>
      </c>
      <c r="N6066" t="s">
        <v>95</v>
      </c>
      <c r="O6066">
        <v>502</v>
      </c>
      <c r="P6066" t="s">
        <v>47</v>
      </c>
      <c r="Q6066">
        <v>308</v>
      </c>
      <c r="R6066" t="s">
        <v>589</v>
      </c>
      <c r="S6066" t="s">
        <v>33</v>
      </c>
      <c r="T6066" t="s">
        <v>34</v>
      </c>
      <c r="U6066">
        <v>627</v>
      </c>
      <c r="Y6066" t="s">
        <v>8854</v>
      </c>
      <c r="AA6066">
        <v>34.185000000000002</v>
      </c>
      <c r="AB6066">
        <v>-118.4367</v>
      </c>
      <c r="AC6066">
        <f t="shared" si="94"/>
        <v>1</v>
      </c>
    </row>
    <row r="6067" spans="1:29" x14ac:dyDescent="0.35">
      <c r="A6067">
        <v>200321947</v>
      </c>
      <c r="B6067" s="1">
        <v>44184</v>
      </c>
      <c r="C6067" s="1">
        <v>44184</v>
      </c>
      <c r="D6067">
        <v>1601</v>
      </c>
      <c r="E6067">
        <v>3</v>
      </c>
      <c r="F6067" t="s">
        <v>43</v>
      </c>
      <c r="G6067">
        <v>361</v>
      </c>
      <c r="H6067">
        <v>1</v>
      </c>
      <c r="I6067">
        <v>251</v>
      </c>
      <c r="J6067" t="s">
        <v>1253</v>
      </c>
      <c r="K6067" t="s">
        <v>8855</v>
      </c>
      <c r="L6067">
        <v>43</v>
      </c>
      <c r="M6067" t="s">
        <v>94</v>
      </c>
      <c r="N6067" t="s">
        <v>95</v>
      </c>
      <c r="O6067">
        <v>502</v>
      </c>
      <c r="P6067" t="s">
        <v>47</v>
      </c>
      <c r="Q6067">
        <v>109</v>
      </c>
      <c r="R6067" t="s">
        <v>265</v>
      </c>
      <c r="S6067" t="s">
        <v>40</v>
      </c>
      <c r="T6067" t="s">
        <v>41</v>
      </c>
      <c r="U6067">
        <v>251</v>
      </c>
      <c r="Y6067" t="s">
        <v>495</v>
      </c>
      <c r="AA6067">
        <v>34.015900000000002</v>
      </c>
      <c r="AB6067">
        <v>-118.3536</v>
      </c>
      <c r="AC6067">
        <f t="shared" si="94"/>
        <v>0</v>
      </c>
    </row>
    <row r="6068" spans="1:29" x14ac:dyDescent="0.35">
      <c r="A6068">
        <v>201015495</v>
      </c>
      <c r="B6068" s="1">
        <v>44163</v>
      </c>
      <c r="C6068" s="1">
        <v>44162</v>
      </c>
      <c r="D6068">
        <v>2200</v>
      </c>
      <c r="E6068">
        <v>10</v>
      </c>
      <c r="F6068" t="s">
        <v>103</v>
      </c>
      <c r="G6068">
        <v>1067</v>
      </c>
      <c r="H6068">
        <v>2</v>
      </c>
      <c r="I6068">
        <v>740</v>
      </c>
      <c r="J6068" t="s">
        <v>224</v>
      </c>
      <c r="K6068" t="s">
        <v>8856</v>
      </c>
      <c r="L6068">
        <v>0</v>
      </c>
      <c r="M6068" t="s">
        <v>30</v>
      </c>
      <c r="N6068" t="s">
        <v>73</v>
      </c>
      <c r="O6068">
        <v>205</v>
      </c>
      <c r="P6068" t="s">
        <v>8857</v>
      </c>
      <c r="S6068" t="s">
        <v>40</v>
      </c>
      <c r="T6068" t="s">
        <v>41</v>
      </c>
      <c r="U6068">
        <v>740</v>
      </c>
      <c r="Y6068" t="s">
        <v>8858</v>
      </c>
      <c r="AA6068">
        <v>34.165999999999997</v>
      </c>
      <c r="AB6068">
        <v>-118.5095</v>
      </c>
      <c r="AC6068">
        <f t="shared" si="94"/>
        <v>0</v>
      </c>
    </row>
    <row r="6069" spans="1:29" x14ac:dyDescent="0.35">
      <c r="A6069">
        <v>200304530</v>
      </c>
      <c r="B6069" s="1">
        <v>43840</v>
      </c>
      <c r="C6069" s="1">
        <v>43840</v>
      </c>
      <c r="D6069">
        <v>530</v>
      </c>
      <c r="E6069">
        <v>3</v>
      </c>
      <c r="F6069" t="s">
        <v>43</v>
      </c>
      <c r="G6069">
        <v>392</v>
      </c>
      <c r="H6069">
        <v>2</v>
      </c>
      <c r="I6069">
        <v>624</v>
      </c>
      <c r="J6069" t="s">
        <v>171</v>
      </c>
      <c r="K6069" t="s">
        <v>8859</v>
      </c>
      <c r="L6069">
        <v>62</v>
      </c>
      <c r="M6069" t="s">
        <v>30</v>
      </c>
      <c r="N6069" t="s">
        <v>163</v>
      </c>
      <c r="O6069">
        <v>501</v>
      </c>
      <c r="P6069" t="s">
        <v>164</v>
      </c>
      <c r="Q6069">
        <v>400</v>
      </c>
      <c r="R6069" t="s">
        <v>143</v>
      </c>
      <c r="S6069" t="s">
        <v>84</v>
      </c>
      <c r="T6069" t="s">
        <v>85</v>
      </c>
      <c r="U6069">
        <v>624</v>
      </c>
      <c r="Y6069" t="s">
        <v>8860</v>
      </c>
      <c r="AA6069">
        <v>34</v>
      </c>
      <c r="AB6069">
        <v>-118.32470000000001</v>
      </c>
      <c r="AC6069">
        <f t="shared" si="94"/>
        <v>0</v>
      </c>
    </row>
    <row r="6070" spans="1:29" x14ac:dyDescent="0.35">
      <c r="A6070">
        <v>200808260</v>
      </c>
      <c r="B6070" s="1">
        <v>43934</v>
      </c>
      <c r="C6070" s="1">
        <v>43934</v>
      </c>
      <c r="D6070">
        <v>1740</v>
      </c>
      <c r="E6070">
        <v>8</v>
      </c>
      <c r="F6070" t="s">
        <v>109</v>
      </c>
      <c r="G6070">
        <v>857</v>
      </c>
      <c r="H6070">
        <v>1</v>
      </c>
      <c r="I6070">
        <v>442</v>
      </c>
      <c r="J6070" t="s">
        <v>179</v>
      </c>
      <c r="K6070" t="s">
        <v>8861</v>
      </c>
      <c r="L6070">
        <v>27</v>
      </c>
      <c r="M6070" t="s">
        <v>30</v>
      </c>
      <c r="N6070" t="s">
        <v>95</v>
      </c>
      <c r="O6070">
        <v>402</v>
      </c>
      <c r="P6070" t="s">
        <v>195</v>
      </c>
      <c r="S6070" t="s">
        <v>84</v>
      </c>
      <c r="T6070" t="s">
        <v>85</v>
      </c>
      <c r="U6070">
        <v>442</v>
      </c>
      <c r="Y6070" t="s">
        <v>2229</v>
      </c>
      <c r="AA6070">
        <v>34.055199999999999</v>
      </c>
      <c r="AB6070">
        <v>-118.39790000000001</v>
      </c>
      <c r="AC6070">
        <f t="shared" si="94"/>
        <v>0</v>
      </c>
    </row>
    <row r="6071" spans="1:29" x14ac:dyDescent="0.35">
      <c r="A6071">
        <v>200404040</v>
      </c>
      <c r="B6071" s="1">
        <v>43832</v>
      </c>
      <c r="C6071" s="1">
        <v>43832</v>
      </c>
      <c r="D6071">
        <v>5</v>
      </c>
      <c r="E6071">
        <v>4</v>
      </c>
      <c r="F6071" t="s">
        <v>54</v>
      </c>
      <c r="G6071">
        <v>477</v>
      </c>
      <c r="H6071">
        <v>2</v>
      </c>
      <c r="I6071">
        <v>624</v>
      </c>
      <c r="J6071" t="s">
        <v>171</v>
      </c>
      <c r="K6071" t="s">
        <v>8862</v>
      </c>
      <c r="L6071">
        <v>51</v>
      </c>
      <c r="M6071" t="s">
        <v>94</v>
      </c>
      <c r="N6071" t="s">
        <v>95</v>
      </c>
      <c r="O6071">
        <v>501</v>
      </c>
      <c r="P6071" t="s">
        <v>164</v>
      </c>
      <c r="Q6071">
        <v>400</v>
      </c>
      <c r="R6071" t="s">
        <v>143</v>
      </c>
      <c r="S6071" t="s">
        <v>40</v>
      </c>
      <c r="T6071" t="s">
        <v>41</v>
      </c>
      <c r="U6071">
        <v>624</v>
      </c>
      <c r="Y6071" t="s">
        <v>8863</v>
      </c>
      <c r="AA6071">
        <v>34.032200000000003</v>
      </c>
      <c r="AB6071">
        <v>-118.21169999999999</v>
      </c>
      <c r="AC6071">
        <f t="shared" si="94"/>
        <v>0</v>
      </c>
    </row>
    <row r="6072" spans="1:29" x14ac:dyDescent="0.35">
      <c r="A6072">
        <v>200118533</v>
      </c>
      <c r="B6072" s="1">
        <v>44099</v>
      </c>
      <c r="C6072" s="1">
        <v>44099</v>
      </c>
      <c r="D6072">
        <v>1130</v>
      </c>
      <c r="E6072">
        <v>1</v>
      </c>
      <c r="F6072" t="s">
        <v>36</v>
      </c>
      <c r="G6072">
        <v>161</v>
      </c>
      <c r="H6072">
        <v>1</v>
      </c>
      <c r="I6072">
        <v>330</v>
      </c>
      <c r="J6072" t="s">
        <v>37</v>
      </c>
      <c r="K6072" t="s">
        <v>8864</v>
      </c>
      <c r="L6072">
        <v>30</v>
      </c>
      <c r="M6072" t="s">
        <v>30</v>
      </c>
      <c r="N6072" t="s">
        <v>73</v>
      </c>
      <c r="O6072">
        <v>108</v>
      </c>
      <c r="P6072" t="s">
        <v>105</v>
      </c>
      <c r="S6072" t="s">
        <v>40</v>
      </c>
      <c r="T6072" t="s">
        <v>41</v>
      </c>
      <c r="U6072">
        <v>330</v>
      </c>
      <c r="Y6072" t="s">
        <v>8532</v>
      </c>
      <c r="AA6072">
        <v>34.047699999999999</v>
      </c>
      <c r="AB6072">
        <v>-118.2637</v>
      </c>
      <c r="AC6072">
        <f t="shared" si="94"/>
        <v>0</v>
      </c>
    </row>
    <row r="6073" spans="1:29" x14ac:dyDescent="0.35">
      <c r="A6073">
        <v>200113212</v>
      </c>
      <c r="B6073" s="1">
        <v>43992</v>
      </c>
      <c r="C6073" s="1">
        <v>43990</v>
      </c>
      <c r="D6073">
        <v>1830</v>
      </c>
      <c r="E6073">
        <v>1</v>
      </c>
      <c r="F6073" t="s">
        <v>36</v>
      </c>
      <c r="G6073">
        <v>174</v>
      </c>
      <c r="H6073">
        <v>1</v>
      </c>
      <c r="I6073">
        <v>310</v>
      </c>
      <c r="J6073" t="s">
        <v>71</v>
      </c>
      <c r="K6073" t="s">
        <v>8865</v>
      </c>
      <c r="L6073">
        <v>0</v>
      </c>
      <c r="M6073" t="s">
        <v>46</v>
      </c>
      <c r="N6073" t="s">
        <v>46</v>
      </c>
      <c r="O6073">
        <v>702</v>
      </c>
      <c r="P6073" t="s">
        <v>552</v>
      </c>
      <c r="S6073" t="s">
        <v>40</v>
      </c>
      <c r="T6073" t="s">
        <v>41</v>
      </c>
      <c r="U6073">
        <v>310</v>
      </c>
      <c r="Y6073" t="s">
        <v>923</v>
      </c>
      <c r="AA6073">
        <v>34.0426</v>
      </c>
      <c r="AB6073">
        <v>-118.25279999999999</v>
      </c>
      <c r="AC6073">
        <f t="shared" si="94"/>
        <v>0</v>
      </c>
    </row>
    <row r="6074" spans="1:29" x14ac:dyDescent="0.35">
      <c r="A6074">
        <v>200809716</v>
      </c>
      <c r="B6074" s="1">
        <v>43972</v>
      </c>
      <c r="C6074" s="1">
        <v>43971</v>
      </c>
      <c r="D6074">
        <v>2000</v>
      </c>
      <c r="E6074">
        <v>8</v>
      </c>
      <c r="F6074" t="s">
        <v>109</v>
      </c>
      <c r="G6074">
        <v>806</v>
      </c>
      <c r="H6074">
        <v>2</v>
      </c>
      <c r="I6074">
        <v>946</v>
      </c>
      <c r="J6074" t="s">
        <v>125</v>
      </c>
      <c r="K6074" t="s">
        <v>8866</v>
      </c>
      <c r="L6074">
        <v>61</v>
      </c>
      <c r="M6074" t="s">
        <v>94</v>
      </c>
      <c r="N6074" t="s">
        <v>73</v>
      </c>
      <c r="O6074">
        <v>104</v>
      </c>
      <c r="P6074" t="s">
        <v>201</v>
      </c>
      <c r="S6074" t="s">
        <v>40</v>
      </c>
      <c r="T6074" t="s">
        <v>41</v>
      </c>
      <c r="U6074">
        <v>946</v>
      </c>
      <c r="Y6074" t="s">
        <v>8867</v>
      </c>
      <c r="AA6074">
        <v>34.127200000000002</v>
      </c>
      <c r="AB6074">
        <v>-118.4671</v>
      </c>
      <c r="AC6074">
        <f t="shared" si="94"/>
        <v>0</v>
      </c>
    </row>
    <row r="6075" spans="1:29" x14ac:dyDescent="0.35">
      <c r="A6075">
        <v>200114876</v>
      </c>
      <c r="B6075" s="1">
        <v>44027</v>
      </c>
      <c r="C6075" s="1">
        <v>43948</v>
      </c>
      <c r="D6075">
        <v>200</v>
      </c>
      <c r="E6075">
        <v>1</v>
      </c>
      <c r="F6075" t="s">
        <v>36</v>
      </c>
      <c r="G6075">
        <v>158</v>
      </c>
      <c r="H6075">
        <v>1</v>
      </c>
      <c r="I6075">
        <v>310</v>
      </c>
      <c r="J6075" t="s">
        <v>71</v>
      </c>
      <c r="K6075" t="s">
        <v>8868</v>
      </c>
      <c r="L6075">
        <v>49</v>
      </c>
      <c r="M6075" t="s">
        <v>30</v>
      </c>
      <c r="N6075" t="s">
        <v>73</v>
      </c>
      <c r="O6075">
        <v>210</v>
      </c>
      <c r="P6075" t="s">
        <v>183</v>
      </c>
      <c r="S6075" t="s">
        <v>40</v>
      </c>
      <c r="T6075" t="s">
        <v>41</v>
      </c>
      <c r="U6075">
        <v>310</v>
      </c>
      <c r="Y6075" t="s">
        <v>2919</v>
      </c>
      <c r="AA6075">
        <v>34.0381</v>
      </c>
      <c r="AB6075">
        <v>-118.2401</v>
      </c>
      <c r="AC6075">
        <f t="shared" si="94"/>
        <v>0</v>
      </c>
    </row>
    <row r="6076" spans="1:29" x14ac:dyDescent="0.35">
      <c r="A6076">
        <v>201115299</v>
      </c>
      <c r="B6076" s="1">
        <v>44135</v>
      </c>
      <c r="C6076" s="1">
        <v>44134</v>
      </c>
      <c r="D6076">
        <v>1141</v>
      </c>
      <c r="E6076">
        <v>11</v>
      </c>
      <c r="F6076" t="s">
        <v>64</v>
      </c>
      <c r="G6076">
        <v>1112</v>
      </c>
      <c r="H6076">
        <v>1</v>
      </c>
      <c r="I6076">
        <v>648</v>
      </c>
      <c r="J6076" t="s">
        <v>58</v>
      </c>
      <c r="K6076">
        <v>1501</v>
      </c>
      <c r="L6076">
        <v>0</v>
      </c>
      <c r="M6076" t="s">
        <v>46</v>
      </c>
      <c r="N6076" t="s">
        <v>46</v>
      </c>
      <c r="O6076">
        <v>110</v>
      </c>
      <c r="P6076" t="s">
        <v>5424</v>
      </c>
      <c r="Q6076">
        <v>506</v>
      </c>
      <c r="R6076" t="s">
        <v>2869</v>
      </c>
      <c r="S6076" t="s">
        <v>40</v>
      </c>
      <c r="T6076" t="s">
        <v>41</v>
      </c>
      <c r="U6076">
        <v>648</v>
      </c>
      <c r="Y6076" t="s">
        <v>8869</v>
      </c>
      <c r="AA6076">
        <v>34.1267</v>
      </c>
      <c r="AB6076">
        <v>-118.2276</v>
      </c>
      <c r="AC6076">
        <f t="shared" si="94"/>
        <v>0</v>
      </c>
    </row>
    <row r="6077" spans="1:29" x14ac:dyDescent="0.35">
      <c r="A6077">
        <v>200119418</v>
      </c>
      <c r="B6077" s="1">
        <v>44115</v>
      </c>
      <c r="C6077" s="1">
        <v>44115</v>
      </c>
      <c r="D6077">
        <v>2107</v>
      </c>
      <c r="E6077">
        <v>1</v>
      </c>
      <c r="F6077" t="s">
        <v>36</v>
      </c>
      <c r="G6077">
        <v>182</v>
      </c>
      <c r="H6077">
        <v>1</v>
      </c>
      <c r="I6077">
        <v>231</v>
      </c>
      <c r="J6077" t="s">
        <v>1001</v>
      </c>
      <c r="K6077" t="s">
        <v>8870</v>
      </c>
      <c r="L6077">
        <v>0</v>
      </c>
      <c r="M6077" t="s">
        <v>46</v>
      </c>
      <c r="N6077" t="s">
        <v>46</v>
      </c>
      <c r="O6077">
        <v>101</v>
      </c>
      <c r="P6077" t="s">
        <v>32</v>
      </c>
      <c r="Q6077">
        <v>212</v>
      </c>
      <c r="R6077" t="s">
        <v>1167</v>
      </c>
      <c r="S6077" t="s">
        <v>40</v>
      </c>
      <c r="T6077" t="s">
        <v>41</v>
      </c>
      <c r="U6077">
        <v>231</v>
      </c>
      <c r="Y6077" t="s">
        <v>866</v>
      </c>
      <c r="Z6077" t="s">
        <v>695</v>
      </c>
      <c r="AA6077">
        <v>34.041899999999998</v>
      </c>
      <c r="AB6077">
        <v>-118.26690000000001</v>
      </c>
      <c r="AC6077">
        <f t="shared" si="94"/>
        <v>0</v>
      </c>
    </row>
    <row r="6078" spans="1:29" x14ac:dyDescent="0.35">
      <c r="A6078">
        <v>201211296</v>
      </c>
      <c r="B6078" s="1">
        <v>43942</v>
      </c>
      <c r="C6078" s="1">
        <v>43941</v>
      </c>
      <c r="D6078">
        <v>2100</v>
      </c>
      <c r="E6078">
        <v>12</v>
      </c>
      <c r="F6078" t="s">
        <v>68</v>
      </c>
      <c r="G6078">
        <v>1219</v>
      </c>
      <c r="H6078">
        <v>1</v>
      </c>
      <c r="I6078">
        <v>510</v>
      </c>
      <c r="J6078" t="s">
        <v>29</v>
      </c>
      <c r="L6078">
        <v>0</v>
      </c>
      <c r="O6078">
        <v>101</v>
      </c>
      <c r="P6078" t="s">
        <v>32</v>
      </c>
      <c r="S6078" t="s">
        <v>40</v>
      </c>
      <c r="T6078" t="s">
        <v>41</v>
      </c>
      <c r="U6078">
        <v>510</v>
      </c>
      <c r="Y6078" t="s">
        <v>8871</v>
      </c>
      <c r="AA6078">
        <v>33.992400000000004</v>
      </c>
      <c r="AB6078">
        <v>-118.28270000000001</v>
      </c>
      <c r="AC6078">
        <f t="shared" si="94"/>
        <v>0</v>
      </c>
    </row>
    <row r="6079" spans="1:29" x14ac:dyDescent="0.35">
      <c r="A6079">
        <v>200710368</v>
      </c>
      <c r="B6079" s="1">
        <v>43994</v>
      </c>
      <c r="C6079" s="1">
        <v>43981</v>
      </c>
      <c r="D6079">
        <v>1500</v>
      </c>
      <c r="E6079">
        <v>7</v>
      </c>
      <c r="F6079" t="s">
        <v>28</v>
      </c>
      <c r="G6079">
        <v>702</v>
      </c>
      <c r="H6079">
        <v>1</v>
      </c>
      <c r="I6079">
        <v>310</v>
      </c>
      <c r="J6079" t="s">
        <v>71</v>
      </c>
      <c r="K6079" t="s">
        <v>8872</v>
      </c>
      <c r="L6079">
        <v>39</v>
      </c>
      <c r="M6079" t="s">
        <v>94</v>
      </c>
      <c r="N6079" t="s">
        <v>31</v>
      </c>
      <c r="O6079">
        <v>203</v>
      </c>
      <c r="P6079" t="s">
        <v>101</v>
      </c>
      <c r="S6079" t="s">
        <v>40</v>
      </c>
      <c r="T6079" t="s">
        <v>41</v>
      </c>
      <c r="U6079">
        <v>310</v>
      </c>
      <c r="Y6079" t="s">
        <v>8045</v>
      </c>
      <c r="AA6079">
        <v>34.0837</v>
      </c>
      <c r="AB6079">
        <v>-118.3553</v>
      </c>
      <c r="AC6079">
        <f t="shared" si="94"/>
        <v>0</v>
      </c>
    </row>
    <row r="6080" spans="1:29" x14ac:dyDescent="0.35">
      <c r="A6080">
        <v>200217254</v>
      </c>
      <c r="B6080" s="1">
        <v>44145</v>
      </c>
      <c r="C6080" s="1">
        <v>44139</v>
      </c>
      <c r="D6080">
        <v>343</v>
      </c>
      <c r="E6080">
        <v>2</v>
      </c>
      <c r="F6080" t="s">
        <v>56</v>
      </c>
      <c r="G6080">
        <v>211</v>
      </c>
      <c r="H6080">
        <v>1</v>
      </c>
      <c r="I6080">
        <v>440</v>
      </c>
      <c r="J6080" t="s">
        <v>213</v>
      </c>
      <c r="K6080" t="s">
        <v>2040</v>
      </c>
      <c r="L6080">
        <v>30</v>
      </c>
      <c r="M6080" t="s">
        <v>30</v>
      </c>
      <c r="N6080" t="s">
        <v>73</v>
      </c>
      <c r="O6080">
        <v>102</v>
      </c>
      <c r="P6080" t="s">
        <v>186</v>
      </c>
      <c r="S6080" t="s">
        <v>40</v>
      </c>
      <c r="T6080" t="s">
        <v>41</v>
      </c>
      <c r="U6080">
        <v>440</v>
      </c>
      <c r="Y6080" t="s">
        <v>8873</v>
      </c>
      <c r="AA6080">
        <v>34.079000000000001</v>
      </c>
      <c r="AB6080">
        <v>-118.2966</v>
      </c>
      <c r="AC6080">
        <f t="shared" si="94"/>
        <v>0</v>
      </c>
    </row>
    <row r="6081" spans="1:29" x14ac:dyDescent="0.35">
      <c r="A6081">
        <v>200322478</v>
      </c>
      <c r="B6081" s="1">
        <v>44196</v>
      </c>
      <c r="C6081" s="1">
        <v>44186</v>
      </c>
      <c r="D6081">
        <v>1000</v>
      </c>
      <c r="E6081">
        <v>3</v>
      </c>
      <c r="F6081" t="s">
        <v>43</v>
      </c>
      <c r="G6081">
        <v>375</v>
      </c>
      <c r="H6081">
        <v>1</v>
      </c>
      <c r="I6081">
        <v>510</v>
      </c>
      <c r="J6081" t="s">
        <v>29</v>
      </c>
      <c r="L6081">
        <v>0</v>
      </c>
      <c r="O6081">
        <v>101</v>
      </c>
      <c r="P6081" t="s">
        <v>32</v>
      </c>
      <c r="S6081" t="s">
        <v>33</v>
      </c>
      <c r="T6081" t="s">
        <v>34</v>
      </c>
      <c r="U6081">
        <v>510</v>
      </c>
      <c r="Y6081" t="s">
        <v>8874</v>
      </c>
      <c r="Z6081" t="s">
        <v>8875</v>
      </c>
      <c r="AA6081">
        <v>34.0137</v>
      </c>
      <c r="AB6081">
        <v>-118.3152</v>
      </c>
      <c r="AC6081">
        <f t="shared" si="94"/>
        <v>1</v>
      </c>
    </row>
    <row r="6082" spans="1:29" x14ac:dyDescent="0.35">
      <c r="A6082">
        <v>200905807</v>
      </c>
      <c r="B6082" s="1">
        <v>43871</v>
      </c>
      <c r="C6082" s="1">
        <v>43870</v>
      </c>
      <c r="D6082">
        <v>920</v>
      </c>
      <c r="E6082">
        <v>9</v>
      </c>
      <c r="F6082" t="s">
        <v>49</v>
      </c>
      <c r="G6082">
        <v>914</v>
      </c>
      <c r="H6082">
        <v>2</v>
      </c>
      <c r="I6082">
        <v>626</v>
      </c>
      <c r="J6082" t="s">
        <v>141</v>
      </c>
      <c r="K6082" t="s">
        <v>1776</v>
      </c>
      <c r="L6082">
        <v>27</v>
      </c>
      <c r="M6082" t="s">
        <v>30</v>
      </c>
      <c r="N6082" t="s">
        <v>73</v>
      </c>
      <c r="O6082">
        <v>502</v>
      </c>
      <c r="P6082" t="s">
        <v>47</v>
      </c>
      <c r="Q6082">
        <v>400</v>
      </c>
      <c r="R6082" t="s">
        <v>143</v>
      </c>
      <c r="S6082" t="s">
        <v>84</v>
      </c>
      <c r="T6082" t="s">
        <v>85</v>
      </c>
      <c r="U6082">
        <v>626</v>
      </c>
      <c r="Y6082" t="s">
        <v>8876</v>
      </c>
      <c r="AA6082">
        <v>34.1952</v>
      </c>
      <c r="AB6082">
        <v>-118.4487</v>
      </c>
      <c r="AC6082">
        <f t="shared" si="94"/>
        <v>0</v>
      </c>
    </row>
    <row r="6083" spans="1:29" x14ac:dyDescent="0.35">
      <c r="A6083">
        <v>201209354</v>
      </c>
      <c r="B6083" s="1">
        <v>43907</v>
      </c>
      <c r="C6083" s="1">
        <v>43906</v>
      </c>
      <c r="D6083">
        <v>1900</v>
      </c>
      <c r="E6083">
        <v>12</v>
      </c>
      <c r="F6083" t="s">
        <v>68</v>
      </c>
      <c r="G6083">
        <v>1273</v>
      </c>
      <c r="H6083">
        <v>1</v>
      </c>
      <c r="I6083">
        <v>440</v>
      </c>
      <c r="J6083" t="s">
        <v>213</v>
      </c>
      <c r="K6083" t="s">
        <v>6359</v>
      </c>
      <c r="L6083">
        <v>65</v>
      </c>
      <c r="M6083" t="s">
        <v>94</v>
      </c>
      <c r="N6083" t="s">
        <v>95</v>
      </c>
      <c r="O6083">
        <v>402</v>
      </c>
      <c r="P6083" t="s">
        <v>195</v>
      </c>
      <c r="S6083" t="s">
        <v>40</v>
      </c>
      <c r="T6083" t="s">
        <v>41</v>
      </c>
      <c r="U6083">
        <v>440</v>
      </c>
      <c r="Y6083" t="s">
        <v>1742</v>
      </c>
      <c r="AA6083">
        <v>33.958199999999998</v>
      </c>
      <c r="AB6083">
        <v>-118.309</v>
      </c>
      <c r="AC6083">
        <f t="shared" ref="AC6083:AC6146" si="95">IF(OR((S:S)="CC", S:S="AA",S:S="JA"), 1, 0)</f>
        <v>0</v>
      </c>
    </row>
    <row r="6084" spans="1:29" x14ac:dyDescent="0.35">
      <c r="A6084">
        <v>200808166</v>
      </c>
      <c r="B6084" s="1">
        <v>43930</v>
      </c>
      <c r="C6084" s="1">
        <v>43930</v>
      </c>
      <c r="D6084">
        <v>400</v>
      </c>
      <c r="E6084">
        <v>8</v>
      </c>
      <c r="F6084" t="s">
        <v>109</v>
      </c>
      <c r="G6084">
        <v>855</v>
      </c>
      <c r="H6084">
        <v>1</v>
      </c>
      <c r="I6084">
        <v>440</v>
      </c>
      <c r="J6084" t="s">
        <v>213</v>
      </c>
      <c r="K6084" t="s">
        <v>8877</v>
      </c>
      <c r="L6084">
        <v>0</v>
      </c>
      <c r="M6084" t="s">
        <v>46</v>
      </c>
      <c r="N6084" t="s">
        <v>46</v>
      </c>
      <c r="O6084">
        <v>725</v>
      </c>
      <c r="P6084" t="s">
        <v>199</v>
      </c>
      <c r="S6084" t="s">
        <v>40</v>
      </c>
      <c r="T6084" t="s">
        <v>41</v>
      </c>
      <c r="U6084">
        <v>440</v>
      </c>
      <c r="Y6084" t="s">
        <v>8878</v>
      </c>
      <c r="AA6084">
        <v>34.052399999999999</v>
      </c>
      <c r="AB6084">
        <v>-118.44840000000001</v>
      </c>
      <c r="AC6084">
        <f t="shared" si="95"/>
        <v>0</v>
      </c>
    </row>
    <row r="6085" spans="1:29" x14ac:dyDescent="0.35">
      <c r="A6085">
        <v>200610044</v>
      </c>
      <c r="B6085" s="1">
        <v>43960</v>
      </c>
      <c r="C6085" s="1">
        <v>43960</v>
      </c>
      <c r="D6085">
        <v>1700</v>
      </c>
      <c r="E6085">
        <v>6</v>
      </c>
      <c r="F6085" t="s">
        <v>91</v>
      </c>
      <c r="G6085">
        <v>678</v>
      </c>
      <c r="H6085">
        <v>2</v>
      </c>
      <c r="I6085">
        <v>901</v>
      </c>
      <c r="J6085" t="s">
        <v>210</v>
      </c>
      <c r="K6085" t="s">
        <v>7119</v>
      </c>
      <c r="L6085">
        <v>48</v>
      </c>
      <c r="M6085" t="s">
        <v>94</v>
      </c>
      <c r="N6085" t="s">
        <v>95</v>
      </c>
      <c r="O6085">
        <v>502</v>
      </c>
      <c r="P6085" t="s">
        <v>47</v>
      </c>
      <c r="S6085" t="s">
        <v>84</v>
      </c>
      <c r="T6085" t="s">
        <v>85</v>
      </c>
      <c r="U6085">
        <v>901</v>
      </c>
      <c r="Y6085" t="s">
        <v>8879</v>
      </c>
      <c r="AA6085">
        <v>34.083500000000001</v>
      </c>
      <c r="AB6085">
        <v>-118.3028</v>
      </c>
      <c r="AC6085">
        <f t="shared" si="95"/>
        <v>0</v>
      </c>
    </row>
    <row r="6086" spans="1:29" x14ac:dyDescent="0.35">
      <c r="A6086">
        <v>200512773</v>
      </c>
      <c r="B6086" s="1">
        <v>44051</v>
      </c>
      <c r="C6086" s="1">
        <v>44051</v>
      </c>
      <c r="D6086">
        <v>430</v>
      </c>
      <c r="E6086">
        <v>5</v>
      </c>
      <c r="F6086" t="s">
        <v>98</v>
      </c>
      <c r="G6086">
        <v>555</v>
      </c>
      <c r="H6086">
        <v>1</v>
      </c>
      <c r="I6086">
        <v>310</v>
      </c>
      <c r="J6086" t="s">
        <v>71</v>
      </c>
      <c r="K6086" t="s">
        <v>8880</v>
      </c>
      <c r="L6086">
        <v>55</v>
      </c>
      <c r="M6086" t="s">
        <v>94</v>
      </c>
      <c r="N6086" t="s">
        <v>163</v>
      </c>
      <c r="O6086">
        <v>707</v>
      </c>
      <c r="P6086" t="s">
        <v>280</v>
      </c>
      <c r="S6086" t="s">
        <v>40</v>
      </c>
      <c r="T6086" t="s">
        <v>41</v>
      </c>
      <c r="U6086">
        <v>310</v>
      </c>
      <c r="Y6086" t="s">
        <v>6259</v>
      </c>
      <c r="AA6086">
        <v>33.745600000000003</v>
      </c>
      <c r="AB6086">
        <v>-118.2945</v>
      </c>
      <c r="AC6086">
        <f t="shared" si="95"/>
        <v>0</v>
      </c>
    </row>
    <row r="6087" spans="1:29" x14ac:dyDescent="0.35">
      <c r="A6087">
        <v>200309269</v>
      </c>
      <c r="B6087" s="1">
        <v>43921</v>
      </c>
      <c r="C6087" s="1">
        <v>43909</v>
      </c>
      <c r="D6087">
        <v>1600</v>
      </c>
      <c r="E6087">
        <v>3</v>
      </c>
      <c r="F6087" t="s">
        <v>43</v>
      </c>
      <c r="G6087">
        <v>318</v>
      </c>
      <c r="H6087">
        <v>1</v>
      </c>
      <c r="I6087">
        <v>330</v>
      </c>
      <c r="J6087" t="s">
        <v>37</v>
      </c>
      <c r="K6087" t="s">
        <v>8881</v>
      </c>
      <c r="L6087">
        <v>34</v>
      </c>
      <c r="M6087" t="s">
        <v>30</v>
      </c>
      <c r="N6087" t="s">
        <v>95</v>
      </c>
      <c r="O6087">
        <v>101</v>
      </c>
      <c r="P6087" t="s">
        <v>32</v>
      </c>
      <c r="S6087" t="s">
        <v>40</v>
      </c>
      <c r="T6087" t="s">
        <v>41</v>
      </c>
      <c r="U6087">
        <v>330</v>
      </c>
      <c r="Y6087" t="s">
        <v>8882</v>
      </c>
      <c r="AA6087">
        <v>34.035200000000003</v>
      </c>
      <c r="AB6087">
        <v>-118.289</v>
      </c>
      <c r="AC6087">
        <f t="shared" si="95"/>
        <v>0</v>
      </c>
    </row>
    <row r="6088" spans="1:29" x14ac:dyDescent="0.35">
      <c r="A6088">
        <v>200513125</v>
      </c>
      <c r="B6088" s="1">
        <v>44049</v>
      </c>
      <c r="C6088" s="1">
        <v>44049</v>
      </c>
      <c r="D6088">
        <v>2025</v>
      </c>
      <c r="E6088">
        <v>5</v>
      </c>
      <c r="F6088" t="s">
        <v>98</v>
      </c>
      <c r="G6088">
        <v>522</v>
      </c>
      <c r="H6088">
        <v>2</v>
      </c>
      <c r="I6088">
        <v>624</v>
      </c>
      <c r="J6088" t="s">
        <v>171</v>
      </c>
      <c r="K6088" t="s">
        <v>8883</v>
      </c>
      <c r="L6088">
        <v>23</v>
      </c>
      <c r="M6088" t="s">
        <v>30</v>
      </c>
      <c r="N6088" t="s">
        <v>95</v>
      </c>
      <c r="O6088">
        <v>502</v>
      </c>
      <c r="P6088" t="s">
        <v>47</v>
      </c>
      <c r="Q6088">
        <v>400</v>
      </c>
      <c r="R6088" t="s">
        <v>143</v>
      </c>
      <c r="S6088" t="s">
        <v>33</v>
      </c>
      <c r="T6088" t="s">
        <v>34</v>
      </c>
      <c r="U6088">
        <v>624</v>
      </c>
      <c r="Y6088" t="s">
        <v>4049</v>
      </c>
      <c r="AA6088">
        <v>33.780799999999999</v>
      </c>
      <c r="AB6088">
        <v>-118.2743</v>
      </c>
      <c r="AC6088">
        <f t="shared" si="95"/>
        <v>1</v>
      </c>
    </row>
    <row r="6089" spans="1:29" x14ac:dyDescent="0.35">
      <c r="A6089">
        <v>200705716</v>
      </c>
      <c r="B6089" s="1">
        <v>43866</v>
      </c>
      <c r="C6089" s="1">
        <v>43866</v>
      </c>
      <c r="D6089">
        <v>1830</v>
      </c>
      <c r="E6089">
        <v>7</v>
      </c>
      <c r="F6089" t="s">
        <v>28</v>
      </c>
      <c r="G6089">
        <v>783</v>
      </c>
      <c r="H6089">
        <v>2</v>
      </c>
      <c r="I6089">
        <v>930</v>
      </c>
      <c r="J6089" t="s">
        <v>339</v>
      </c>
      <c r="K6089">
        <v>421</v>
      </c>
      <c r="L6089">
        <v>66</v>
      </c>
      <c r="M6089" t="s">
        <v>30</v>
      </c>
      <c r="N6089" t="s">
        <v>163</v>
      </c>
      <c r="O6089">
        <v>502</v>
      </c>
      <c r="P6089" t="s">
        <v>47</v>
      </c>
      <c r="Q6089">
        <v>511</v>
      </c>
      <c r="R6089" t="s">
        <v>151</v>
      </c>
      <c r="S6089" t="s">
        <v>40</v>
      </c>
      <c r="T6089" t="s">
        <v>41</v>
      </c>
      <c r="U6089">
        <v>930</v>
      </c>
      <c r="Y6089" t="s">
        <v>8884</v>
      </c>
      <c r="AA6089">
        <v>34.040500000000002</v>
      </c>
      <c r="AB6089">
        <v>-118.3548</v>
      </c>
      <c r="AC6089">
        <f t="shared" si="95"/>
        <v>0</v>
      </c>
    </row>
    <row r="6090" spans="1:29" x14ac:dyDescent="0.35">
      <c r="A6090">
        <v>200518366</v>
      </c>
      <c r="B6090" s="1">
        <v>44195</v>
      </c>
      <c r="C6090" s="1">
        <v>44190</v>
      </c>
      <c r="D6090">
        <v>930</v>
      </c>
      <c r="E6090">
        <v>5</v>
      </c>
      <c r="F6090" t="s">
        <v>98</v>
      </c>
      <c r="G6090">
        <v>526</v>
      </c>
      <c r="H6090">
        <v>1</v>
      </c>
      <c r="I6090">
        <v>510</v>
      </c>
      <c r="J6090" t="s">
        <v>29</v>
      </c>
      <c r="L6090">
        <v>0</v>
      </c>
      <c r="O6090">
        <v>108</v>
      </c>
      <c r="P6090" t="s">
        <v>105</v>
      </c>
      <c r="S6090" t="s">
        <v>40</v>
      </c>
      <c r="T6090" t="s">
        <v>41</v>
      </c>
      <c r="U6090">
        <v>510</v>
      </c>
      <c r="Y6090" t="s">
        <v>1845</v>
      </c>
      <c r="AA6090">
        <v>33.779800000000002</v>
      </c>
      <c r="AB6090">
        <v>-118.2649</v>
      </c>
      <c r="AC6090">
        <f t="shared" si="95"/>
        <v>0</v>
      </c>
    </row>
    <row r="6091" spans="1:29" x14ac:dyDescent="0.35">
      <c r="A6091">
        <v>201204235</v>
      </c>
      <c r="B6091" s="1">
        <v>43834</v>
      </c>
      <c r="C6091" s="1">
        <v>43834</v>
      </c>
      <c r="D6091">
        <v>1045</v>
      </c>
      <c r="E6091">
        <v>12</v>
      </c>
      <c r="F6091" t="s">
        <v>68</v>
      </c>
      <c r="G6091">
        <v>1213</v>
      </c>
      <c r="H6091">
        <v>2</v>
      </c>
      <c r="I6091">
        <v>624</v>
      </c>
      <c r="J6091" t="s">
        <v>171</v>
      </c>
      <c r="K6091" t="s">
        <v>8885</v>
      </c>
      <c r="L6091">
        <v>38</v>
      </c>
      <c r="M6091" t="s">
        <v>94</v>
      </c>
      <c r="N6091" t="s">
        <v>95</v>
      </c>
      <c r="O6091">
        <v>501</v>
      </c>
      <c r="P6091" t="s">
        <v>164</v>
      </c>
      <c r="Q6091">
        <v>400</v>
      </c>
      <c r="R6091" t="s">
        <v>143</v>
      </c>
      <c r="S6091" t="s">
        <v>355</v>
      </c>
      <c r="T6091" t="s">
        <v>356</v>
      </c>
      <c r="U6091">
        <v>624</v>
      </c>
      <c r="Y6091" t="s">
        <v>8886</v>
      </c>
      <c r="AA6091">
        <v>33.993299999999998</v>
      </c>
      <c r="AB6091">
        <v>-118.3138</v>
      </c>
      <c r="AC6091">
        <f t="shared" si="95"/>
        <v>1</v>
      </c>
    </row>
    <row r="6092" spans="1:29" x14ac:dyDescent="0.35">
      <c r="A6092">
        <v>201211908</v>
      </c>
      <c r="B6092" s="1">
        <v>43951</v>
      </c>
      <c r="C6092" s="1">
        <v>43943</v>
      </c>
      <c r="D6092">
        <v>800</v>
      </c>
      <c r="E6092">
        <v>12</v>
      </c>
      <c r="F6092" t="s">
        <v>68</v>
      </c>
      <c r="G6092">
        <v>1218</v>
      </c>
      <c r="H6092">
        <v>2</v>
      </c>
      <c r="I6092">
        <v>745</v>
      </c>
      <c r="J6092" t="s">
        <v>139</v>
      </c>
      <c r="K6092" t="s">
        <v>8887</v>
      </c>
      <c r="L6092">
        <v>23</v>
      </c>
      <c r="M6092" t="s">
        <v>94</v>
      </c>
      <c r="N6092" t="s">
        <v>95</v>
      </c>
      <c r="O6092">
        <v>122</v>
      </c>
      <c r="P6092" t="s">
        <v>275</v>
      </c>
      <c r="S6092" t="s">
        <v>40</v>
      </c>
      <c r="T6092" t="s">
        <v>41</v>
      </c>
      <c r="U6092">
        <v>745</v>
      </c>
      <c r="Y6092" t="s">
        <v>8349</v>
      </c>
      <c r="AA6092">
        <v>33.990499999999997</v>
      </c>
      <c r="AB6092">
        <v>-118.2871</v>
      </c>
      <c r="AC6092">
        <f t="shared" si="95"/>
        <v>0</v>
      </c>
    </row>
    <row r="6093" spans="1:29" x14ac:dyDescent="0.35">
      <c r="A6093">
        <v>201008908</v>
      </c>
      <c r="B6093" s="1">
        <v>43960</v>
      </c>
      <c r="C6093" s="1">
        <v>43960</v>
      </c>
      <c r="D6093">
        <v>310</v>
      </c>
      <c r="E6093">
        <v>10</v>
      </c>
      <c r="F6093" t="s">
        <v>103</v>
      </c>
      <c r="G6093">
        <v>1063</v>
      </c>
      <c r="H6093">
        <v>2</v>
      </c>
      <c r="I6093">
        <v>626</v>
      </c>
      <c r="J6093" t="s">
        <v>141</v>
      </c>
      <c r="K6093" t="s">
        <v>8888</v>
      </c>
      <c r="L6093">
        <v>32</v>
      </c>
      <c r="M6093" t="s">
        <v>94</v>
      </c>
      <c r="N6093" t="s">
        <v>163</v>
      </c>
      <c r="O6093">
        <v>502</v>
      </c>
      <c r="P6093" t="s">
        <v>47</v>
      </c>
      <c r="Q6093">
        <v>400</v>
      </c>
      <c r="R6093" t="s">
        <v>143</v>
      </c>
      <c r="S6093" t="s">
        <v>40</v>
      </c>
      <c r="T6093" t="s">
        <v>41</v>
      </c>
      <c r="U6093">
        <v>626</v>
      </c>
      <c r="Y6093" t="s">
        <v>6097</v>
      </c>
      <c r="AA6093">
        <v>34.170999999999999</v>
      </c>
      <c r="AB6093">
        <v>-118.5384</v>
      </c>
      <c r="AC6093">
        <f t="shared" si="95"/>
        <v>0</v>
      </c>
    </row>
    <row r="6094" spans="1:29" x14ac:dyDescent="0.35">
      <c r="A6094">
        <v>200411079</v>
      </c>
      <c r="B6094" s="1">
        <v>44035</v>
      </c>
      <c r="C6094" s="1">
        <v>44034</v>
      </c>
      <c r="D6094">
        <v>1800</v>
      </c>
      <c r="E6094">
        <v>4</v>
      </c>
      <c r="F6094" t="s">
        <v>54</v>
      </c>
      <c r="G6094">
        <v>448</v>
      </c>
      <c r="H6094">
        <v>1</v>
      </c>
      <c r="I6094">
        <v>420</v>
      </c>
      <c r="J6094" t="s">
        <v>352</v>
      </c>
      <c r="L6094">
        <v>0</v>
      </c>
      <c r="O6094">
        <v>101</v>
      </c>
      <c r="P6094" t="s">
        <v>32</v>
      </c>
      <c r="S6094" t="s">
        <v>40</v>
      </c>
      <c r="T6094" t="s">
        <v>41</v>
      </c>
      <c r="U6094">
        <v>420</v>
      </c>
      <c r="Y6094" t="s">
        <v>8889</v>
      </c>
      <c r="AA6094">
        <v>34.058</v>
      </c>
      <c r="AB6094">
        <v>-118.1953</v>
      </c>
      <c r="AC6094">
        <f t="shared" si="95"/>
        <v>0</v>
      </c>
    </row>
    <row r="6095" spans="1:29" x14ac:dyDescent="0.35">
      <c r="A6095">
        <v>200811700</v>
      </c>
      <c r="B6095" s="1">
        <v>44022</v>
      </c>
      <c r="C6095" s="1">
        <v>44021</v>
      </c>
      <c r="D6095">
        <v>2030</v>
      </c>
      <c r="E6095">
        <v>8</v>
      </c>
      <c r="F6095" t="s">
        <v>109</v>
      </c>
      <c r="G6095">
        <v>857</v>
      </c>
      <c r="H6095">
        <v>2</v>
      </c>
      <c r="I6095">
        <v>740</v>
      </c>
      <c r="J6095" t="s">
        <v>224</v>
      </c>
      <c r="K6095" t="s">
        <v>8890</v>
      </c>
      <c r="L6095">
        <v>27</v>
      </c>
      <c r="M6095" t="s">
        <v>94</v>
      </c>
      <c r="N6095" t="s">
        <v>31</v>
      </c>
      <c r="O6095">
        <v>123</v>
      </c>
      <c r="P6095" t="s">
        <v>290</v>
      </c>
      <c r="S6095" t="s">
        <v>40</v>
      </c>
      <c r="T6095" t="s">
        <v>41</v>
      </c>
      <c r="U6095">
        <v>740</v>
      </c>
      <c r="Y6095" t="s">
        <v>8891</v>
      </c>
      <c r="AA6095">
        <v>34.049500000000002</v>
      </c>
      <c r="AB6095">
        <v>-118.39530000000001</v>
      </c>
      <c r="AC6095">
        <f t="shared" si="95"/>
        <v>0</v>
      </c>
    </row>
    <row r="6096" spans="1:29" x14ac:dyDescent="0.35">
      <c r="A6096">
        <v>200312970</v>
      </c>
      <c r="B6096" s="1">
        <v>44001</v>
      </c>
      <c r="C6096" s="1">
        <v>44001</v>
      </c>
      <c r="D6096">
        <v>2355</v>
      </c>
      <c r="E6096">
        <v>3</v>
      </c>
      <c r="F6096" t="s">
        <v>43</v>
      </c>
      <c r="G6096">
        <v>376</v>
      </c>
      <c r="H6096">
        <v>1</v>
      </c>
      <c r="I6096">
        <v>230</v>
      </c>
      <c r="J6096" t="s">
        <v>161</v>
      </c>
      <c r="K6096" t="s">
        <v>8892</v>
      </c>
      <c r="L6096">
        <v>26</v>
      </c>
      <c r="M6096" t="s">
        <v>94</v>
      </c>
      <c r="N6096" t="s">
        <v>163</v>
      </c>
      <c r="O6096">
        <v>101</v>
      </c>
      <c r="P6096" t="s">
        <v>32</v>
      </c>
      <c r="Q6096">
        <v>307</v>
      </c>
      <c r="R6096" t="s">
        <v>2276</v>
      </c>
      <c r="S6096" t="s">
        <v>33</v>
      </c>
      <c r="T6096" t="s">
        <v>34</v>
      </c>
      <c r="U6096">
        <v>230</v>
      </c>
      <c r="Y6096" t="s">
        <v>8893</v>
      </c>
      <c r="AA6096">
        <v>34.0137</v>
      </c>
      <c r="AB6096">
        <v>-118.30670000000001</v>
      </c>
      <c r="AC6096">
        <f t="shared" si="95"/>
        <v>1</v>
      </c>
    </row>
    <row r="6097" spans="1:29" x14ac:dyDescent="0.35">
      <c r="A6097">
        <v>200416099</v>
      </c>
      <c r="B6097" s="1">
        <v>44184</v>
      </c>
      <c r="C6097" s="1">
        <v>44184</v>
      </c>
      <c r="D6097">
        <v>1719</v>
      </c>
      <c r="E6097">
        <v>4</v>
      </c>
      <c r="F6097" t="s">
        <v>54</v>
      </c>
      <c r="G6097">
        <v>464</v>
      </c>
      <c r="H6097">
        <v>1</v>
      </c>
      <c r="I6097">
        <v>110</v>
      </c>
      <c r="J6097" t="s">
        <v>3341</v>
      </c>
      <c r="K6097" t="s">
        <v>8894</v>
      </c>
      <c r="L6097">
        <v>22</v>
      </c>
      <c r="M6097" t="s">
        <v>30</v>
      </c>
      <c r="N6097" t="s">
        <v>95</v>
      </c>
      <c r="O6097">
        <v>101</v>
      </c>
      <c r="P6097" t="s">
        <v>32</v>
      </c>
      <c r="Q6097">
        <v>102</v>
      </c>
      <c r="R6097" t="s">
        <v>219</v>
      </c>
      <c r="S6097" t="s">
        <v>33</v>
      </c>
      <c r="T6097" t="s">
        <v>34</v>
      </c>
      <c r="U6097">
        <v>110</v>
      </c>
      <c r="Y6097" t="s">
        <v>8895</v>
      </c>
      <c r="AA6097">
        <v>34.044499999999999</v>
      </c>
      <c r="AB6097">
        <v>-118.2116</v>
      </c>
      <c r="AC6097">
        <f t="shared" si="95"/>
        <v>1</v>
      </c>
    </row>
    <row r="6098" spans="1:29" x14ac:dyDescent="0.35">
      <c r="A6098">
        <v>200108952</v>
      </c>
      <c r="B6098" s="1">
        <v>43901</v>
      </c>
      <c r="C6098" s="1">
        <v>43901</v>
      </c>
      <c r="D6098">
        <v>1520</v>
      </c>
      <c r="E6098">
        <v>1</v>
      </c>
      <c r="F6098" t="s">
        <v>36</v>
      </c>
      <c r="G6098">
        <v>139</v>
      </c>
      <c r="H6098">
        <v>1</v>
      </c>
      <c r="I6098">
        <v>510</v>
      </c>
      <c r="J6098" t="s">
        <v>29</v>
      </c>
      <c r="L6098">
        <v>0</v>
      </c>
      <c r="O6098">
        <v>101</v>
      </c>
      <c r="P6098" t="s">
        <v>32</v>
      </c>
      <c r="S6098" t="s">
        <v>40</v>
      </c>
      <c r="T6098" t="s">
        <v>41</v>
      </c>
      <c r="U6098">
        <v>510</v>
      </c>
      <c r="Y6098" t="s">
        <v>8896</v>
      </c>
      <c r="Z6098" t="s">
        <v>8897</v>
      </c>
      <c r="AA6098">
        <v>34.046300000000002</v>
      </c>
      <c r="AB6098">
        <v>-118.2371</v>
      </c>
      <c r="AC6098">
        <f t="shared" si="95"/>
        <v>0</v>
      </c>
    </row>
    <row r="6099" spans="1:29" x14ac:dyDescent="0.35">
      <c r="A6099">
        <v>201110323</v>
      </c>
      <c r="B6099" s="1">
        <v>43994</v>
      </c>
      <c r="C6099" s="1">
        <v>43991</v>
      </c>
      <c r="D6099">
        <v>1930</v>
      </c>
      <c r="E6099">
        <v>11</v>
      </c>
      <c r="F6099" t="s">
        <v>64</v>
      </c>
      <c r="G6099">
        <v>1144</v>
      </c>
      <c r="H6099">
        <v>1</v>
      </c>
      <c r="I6099">
        <v>510</v>
      </c>
      <c r="J6099" t="s">
        <v>29</v>
      </c>
      <c r="L6099">
        <v>0</v>
      </c>
      <c r="O6099">
        <v>101</v>
      </c>
      <c r="P6099" t="s">
        <v>32</v>
      </c>
      <c r="S6099" t="s">
        <v>40</v>
      </c>
      <c r="T6099" t="s">
        <v>41</v>
      </c>
      <c r="U6099">
        <v>510</v>
      </c>
      <c r="Y6099" t="s">
        <v>8898</v>
      </c>
      <c r="AA6099">
        <v>34.107599999999998</v>
      </c>
      <c r="AB6099">
        <v>-118.2646</v>
      </c>
      <c r="AC6099">
        <f t="shared" si="95"/>
        <v>0</v>
      </c>
    </row>
    <row r="6100" spans="1:29" x14ac:dyDescent="0.35">
      <c r="A6100">
        <v>200910077</v>
      </c>
      <c r="B6100" s="1">
        <v>43974</v>
      </c>
      <c r="C6100" s="1">
        <v>43973</v>
      </c>
      <c r="D6100">
        <v>625</v>
      </c>
      <c r="E6100">
        <v>9</v>
      </c>
      <c r="F6100" t="s">
        <v>49</v>
      </c>
      <c r="G6100">
        <v>966</v>
      </c>
      <c r="H6100">
        <v>1</v>
      </c>
      <c r="I6100">
        <v>480</v>
      </c>
      <c r="J6100" t="s">
        <v>44</v>
      </c>
      <c r="K6100">
        <v>344</v>
      </c>
      <c r="L6100">
        <v>39</v>
      </c>
      <c r="M6100" t="s">
        <v>94</v>
      </c>
      <c r="N6100" t="s">
        <v>73</v>
      </c>
      <c r="O6100">
        <v>502</v>
      </c>
      <c r="P6100" t="s">
        <v>47</v>
      </c>
      <c r="S6100" t="s">
        <v>40</v>
      </c>
      <c r="T6100" t="s">
        <v>41</v>
      </c>
      <c r="U6100">
        <v>480</v>
      </c>
      <c r="Y6100" t="s">
        <v>8899</v>
      </c>
      <c r="AA6100">
        <v>34.159500000000001</v>
      </c>
      <c r="AB6100">
        <v>-118.4225</v>
      </c>
      <c r="AC6100">
        <f t="shared" si="95"/>
        <v>0</v>
      </c>
    </row>
    <row r="6101" spans="1:29" x14ac:dyDescent="0.35">
      <c r="A6101">
        <v>201009423</v>
      </c>
      <c r="B6101" s="1">
        <v>43978</v>
      </c>
      <c r="C6101" s="1">
        <v>43970</v>
      </c>
      <c r="D6101">
        <v>1000</v>
      </c>
      <c r="E6101">
        <v>10</v>
      </c>
      <c r="F6101" t="s">
        <v>103</v>
      </c>
      <c r="G6101">
        <v>1039</v>
      </c>
      <c r="H6101">
        <v>2</v>
      </c>
      <c r="I6101">
        <v>940</v>
      </c>
      <c r="J6101" t="s">
        <v>1684</v>
      </c>
      <c r="K6101" t="s">
        <v>8900</v>
      </c>
      <c r="L6101">
        <v>29</v>
      </c>
      <c r="M6101" t="s">
        <v>94</v>
      </c>
      <c r="N6101" t="s">
        <v>163</v>
      </c>
      <c r="O6101">
        <v>501</v>
      </c>
      <c r="P6101" t="s">
        <v>164</v>
      </c>
      <c r="S6101" t="s">
        <v>40</v>
      </c>
      <c r="T6101" t="s">
        <v>41</v>
      </c>
      <c r="U6101">
        <v>940</v>
      </c>
      <c r="Y6101" t="s">
        <v>8901</v>
      </c>
      <c r="AA6101">
        <v>34.186700000000002</v>
      </c>
      <c r="AB6101">
        <v>-118.4765</v>
      </c>
      <c r="AC6101">
        <f t="shared" si="95"/>
        <v>0</v>
      </c>
    </row>
    <row r="6102" spans="1:29" x14ac:dyDescent="0.35">
      <c r="A6102">
        <v>200215102</v>
      </c>
      <c r="B6102" s="1">
        <v>44090</v>
      </c>
      <c r="C6102" s="1">
        <v>44090</v>
      </c>
      <c r="D6102">
        <v>1840</v>
      </c>
      <c r="E6102">
        <v>2</v>
      </c>
      <c r="F6102" t="s">
        <v>56</v>
      </c>
      <c r="G6102">
        <v>248</v>
      </c>
      <c r="H6102">
        <v>1</v>
      </c>
      <c r="I6102">
        <v>230</v>
      </c>
      <c r="J6102" t="s">
        <v>161</v>
      </c>
      <c r="K6102" t="s">
        <v>8902</v>
      </c>
      <c r="L6102">
        <v>28</v>
      </c>
      <c r="M6102" t="s">
        <v>30</v>
      </c>
      <c r="N6102" t="s">
        <v>95</v>
      </c>
      <c r="O6102">
        <v>101</v>
      </c>
      <c r="P6102" t="s">
        <v>32</v>
      </c>
      <c r="Q6102">
        <v>302</v>
      </c>
      <c r="R6102" t="s">
        <v>1369</v>
      </c>
      <c r="S6102" t="s">
        <v>40</v>
      </c>
      <c r="T6102" t="s">
        <v>41</v>
      </c>
      <c r="U6102">
        <v>230</v>
      </c>
      <c r="Y6102" t="s">
        <v>4496</v>
      </c>
      <c r="Z6102" t="s">
        <v>2184</v>
      </c>
      <c r="AA6102">
        <v>34.057299999999998</v>
      </c>
      <c r="AB6102">
        <v>-118.2634</v>
      </c>
      <c r="AC6102">
        <f t="shared" si="95"/>
        <v>0</v>
      </c>
    </row>
    <row r="6103" spans="1:29" x14ac:dyDescent="0.35">
      <c r="A6103">
        <v>201112277</v>
      </c>
      <c r="B6103" s="1">
        <v>44050</v>
      </c>
      <c r="C6103" s="1">
        <v>44049</v>
      </c>
      <c r="D6103">
        <v>1430</v>
      </c>
      <c r="E6103">
        <v>11</v>
      </c>
      <c r="F6103" t="s">
        <v>64</v>
      </c>
      <c r="G6103">
        <v>1148</v>
      </c>
      <c r="H6103">
        <v>2</v>
      </c>
      <c r="I6103">
        <v>946</v>
      </c>
      <c r="J6103" t="s">
        <v>125</v>
      </c>
      <c r="K6103" t="s">
        <v>8903</v>
      </c>
      <c r="L6103">
        <v>17</v>
      </c>
      <c r="M6103" t="s">
        <v>94</v>
      </c>
      <c r="N6103" t="s">
        <v>95</v>
      </c>
      <c r="O6103">
        <v>502</v>
      </c>
      <c r="P6103" t="s">
        <v>47</v>
      </c>
      <c r="Q6103">
        <v>500</v>
      </c>
      <c r="R6103" t="s">
        <v>184</v>
      </c>
      <c r="S6103" t="s">
        <v>84</v>
      </c>
      <c r="T6103" t="s">
        <v>85</v>
      </c>
      <c r="U6103">
        <v>946</v>
      </c>
      <c r="Y6103" t="s">
        <v>4071</v>
      </c>
      <c r="AA6103">
        <v>34.096200000000003</v>
      </c>
      <c r="AB6103">
        <v>-118.2072</v>
      </c>
      <c r="AC6103">
        <f t="shared" si="95"/>
        <v>0</v>
      </c>
    </row>
    <row r="6104" spans="1:29" x14ac:dyDescent="0.35">
      <c r="A6104">
        <v>201106198</v>
      </c>
      <c r="B6104" s="1">
        <v>43880</v>
      </c>
      <c r="C6104" s="1">
        <v>43880</v>
      </c>
      <c r="D6104">
        <v>1030</v>
      </c>
      <c r="E6104">
        <v>11</v>
      </c>
      <c r="F6104" t="s">
        <v>64</v>
      </c>
      <c r="G6104">
        <v>1123</v>
      </c>
      <c r="H6104">
        <v>1</v>
      </c>
      <c r="I6104">
        <v>330</v>
      </c>
      <c r="J6104" t="s">
        <v>37</v>
      </c>
      <c r="K6104" t="s">
        <v>8904</v>
      </c>
      <c r="L6104">
        <v>28</v>
      </c>
      <c r="M6104" t="s">
        <v>94</v>
      </c>
      <c r="N6104" t="s">
        <v>73</v>
      </c>
      <c r="O6104">
        <v>108</v>
      </c>
      <c r="P6104" t="s">
        <v>105</v>
      </c>
      <c r="Q6104">
        <v>500</v>
      </c>
      <c r="R6104" t="s">
        <v>184</v>
      </c>
      <c r="S6104" t="s">
        <v>40</v>
      </c>
      <c r="T6104" t="s">
        <v>41</v>
      </c>
      <c r="U6104">
        <v>330</v>
      </c>
      <c r="Y6104" t="s">
        <v>1044</v>
      </c>
      <c r="Z6104" t="s">
        <v>8905</v>
      </c>
      <c r="AA6104">
        <v>34.126300000000001</v>
      </c>
      <c r="AB6104">
        <v>-118.2627</v>
      </c>
      <c r="AC6104">
        <f t="shared" si="95"/>
        <v>0</v>
      </c>
    </row>
    <row r="6105" spans="1:29" x14ac:dyDescent="0.35">
      <c r="A6105">
        <v>200414310</v>
      </c>
      <c r="B6105" s="1">
        <v>44130</v>
      </c>
      <c r="C6105" s="1">
        <v>44130</v>
      </c>
      <c r="D6105">
        <v>450</v>
      </c>
      <c r="E6105">
        <v>4</v>
      </c>
      <c r="F6105" t="s">
        <v>54</v>
      </c>
      <c r="G6105">
        <v>423</v>
      </c>
      <c r="H6105">
        <v>1</v>
      </c>
      <c r="I6105">
        <v>341</v>
      </c>
      <c r="J6105" t="s">
        <v>157</v>
      </c>
      <c r="K6105" t="s">
        <v>8906</v>
      </c>
      <c r="L6105">
        <v>0</v>
      </c>
      <c r="M6105" t="s">
        <v>30</v>
      </c>
      <c r="N6105" t="s">
        <v>73</v>
      </c>
      <c r="O6105">
        <v>408</v>
      </c>
      <c r="P6105" t="s">
        <v>2098</v>
      </c>
      <c r="S6105" t="s">
        <v>40</v>
      </c>
      <c r="T6105" t="s">
        <v>41</v>
      </c>
      <c r="U6105">
        <v>341</v>
      </c>
      <c r="Y6105" t="s">
        <v>8907</v>
      </c>
      <c r="AA6105">
        <v>34.064900000000002</v>
      </c>
      <c r="AB6105">
        <v>-118.2089</v>
      </c>
      <c r="AC6105">
        <f t="shared" si="95"/>
        <v>0</v>
      </c>
    </row>
    <row r="6106" spans="1:29" x14ac:dyDescent="0.35">
      <c r="A6106">
        <v>200108156</v>
      </c>
      <c r="B6106" s="1">
        <v>43890</v>
      </c>
      <c r="C6106" s="1">
        <v>43890</v>
      </c>
      <c r="D6106">
        <v>520</v>
      </c>
      <c r="E6106">
        <v>1</v>
      </c>
      <c r="F6106" t="s">
        <v>36</v>
      </c>
      <c r="G6106">
        <v>162</v>
      </c>
      <c r="H6106">
        <v>2</v>
      </c>
      <c r="I6106">
        <v>626</v>
      </c>
      <c r="J6106" t="s">
        <v>141</v>
      </c>
      <c r="K6106" t="s">
        <v>8908</v>
      </c>
      <c r="L6106">
        <v>25</v>
      </c>
      <c r="M6106" t="s">
        <v>94</v>
      </c>
      <c r="N6106" t="s">
        <v>31</v>
      </c>
      <c r="O6106">
        <v>502</v>
      </c>
      <c r="P6106" t="s">
        <v>47</v>
      </c>
      <c r="Q6106">
        <v>400</v>
      </c>
      <c r="R6106" t="s">
        <v>143</v>
      </c>
      <c r="S6106" t="s">
        <v>33</v>
      </c>
      <c r="T6106" t="s">
        <v>34</v>
      </c>
      <c r="U6106">
        <v>626</v>
      </c>
      <c r="Y6106" t="s">
        <v>3327</v>
      </c>
      <c r="AA6106">
        <v>34.046199999999999</v>
      </c>
      <c r="AB6106">
        <v>-118.2585</v>
      </c>
      <c r="AC6106">
        <f t="shared" si="95"/>
        <v>1</v>
      </c>
    </row>
    <row r="6107" spans="1:29" x14ac:dyDescent="0.35">
      <c r="A6107">
        <v>200509927</v>
      </c>
      <c r="B6107" s="1">
        <v>43976</v>
      </c>
      <c r="C6107" s="1">
        <v>43976</v>
      </c>
      <c r="D6107">
        <v>1400</v>
      </c>
      <c r="E6107">
        <v>5</v>
      </c>
      <c r="F6107" t="s">
        <v>98</v>
      </c>
      <c r="G6107">
        <v>504</v>
      </c>
      <c r="H6107">
        <v>2</v>
      </c>
      <c r="I6107">
        <v>745</v>
      </c>
      <c r="J6107" t="s">
        <v>139</v>
      </c>
      <c r="K6107">
        <v>329</v>
      </c>
      <c r="L6107">
        <v>20</v>
      </c>
      <c r="M6107" t="s">
        <v>94</v>
      </c>
      <c r="N6107" t="s">
        <v>163</v>
      </c>
      <c r="O6107">
        <v>502</v>
      </c>
      <c r="P6107" t="s">
        <v>47</v>
      </c>
      <c r="S6107" t="s">
        <v>40</v>
      </c>
      <c r="T6107" t="s">
        <v>41</v>
      </c>
      <c r="U6107">
        <v>745</v>
      </c>
      <c r="Y6107" t="s">
        <v>8909</v>
      </c>
      <c r="AA6107">
        <v>33.841900000000003</v>
      </c>
      <c r="AB6107">
        <v>-118.3066</v>
      </c>
      <c r="AC6107">
        <f t="shared" si="95"/>
        <v>0</v>
      </c>
    </row>
    <row r="6108" spans="1:29" x14ac:dyDescent="0.35">
      <c r="A6108">
        <v>200118130</v>
      </c>
      <c r="B6108" s="1">
        <v>44092</v>
      </c>
      <c r="C6108" s="1">
        <v>44091</v>
      </c>
      <c r="D6108">
        <v>1804</v>
      </c>
      <c r="E6108">
        <v>1</v>
      </c>
      <c r="F6108" t="s">
        <v>36</v>
      </c>
      <c r="G6108">
        <v>159</v>
      </c>
      <c r="H6108">
        <v>2</v>
      </c>
      <c r="I6108">
        <v>354</v>
      </c>
      <c r="J6108" t="s">
        <v>167</v>
      </c>
      <c r="K6108">
        <v>1501</v>
      </c>
      <c r="L6108">
        <v>48</v>
      </c>
      <c r="M6108" t="s">
        <v>30</v>
      </c>
      <c r="N6108" t="s">
        <v>1233</v>
      </c>
      <c r="O6108">
        <v>502</v>
      </c>
      <c r="P6108" t="s">
        <v>47</v>
      </c>
      <c r="S6108" t="s">
        <v>40</v>
      </c>
      <c r="T6108" t="s">
        <v>41</v>
      </c>
      <c r="U6108">
        <v>354</v>
      </c>
      <c r="Y6108" t="s">
        <v>8910</v>
      </c>
      <c r="AA6108">
        <v>34.037799999999997</v>
      </c>
      <c r="AB6108">
        <v>-118.23269999999999</v>
      </c>
      <c r="AC6108">
        <f t="shared" si="95"/>
        <v>0</v>
      </c>
    </row>
    <row r="6109" spans="1:29" x14ac:dyDescent="0.35">
      <c r="A6109">
        <v>200506396</v>
      </c>
      <c r="B6109" s="1">
        <v>43885</v>
      </c>
      <c r="C6109" s="1">
        <v>43883</v>
      </c>
      <c r="D6109">
        <v>1330</v>
      </c>
      <c r="E6109">
        <v>5</v>
      </c>
      <c r="F6109" t="s">
        <v>98</v>
      </c>
      <c r="G6109">
        <v>529</v>
      </c>
      <c r="H6109">
        <v>1</v>
      </c>
      <c r="I6109">
        <v>330</v>
      </c>
      <c r="J6109" t="s">
        <v>37</v>
      </c>
      <c r="K6109" t="s">
        <v>8911</v>
      </c>
      <c r="L6109">
        <v>0</v>
      </c>
      <c r="M6109" t="s">
        <v>46</v>
      </c>
      <c r="N6109" t="s">
        <v>46</v>
      </c>
      <c r="O6109">
        <v>203</v>
      </c>
      <c r="P6109" t="s">
        <v>101</v>
      </c>
      <c r="S6109" t="s">
        <v>40</v>
      </c>
      <c r="T6109" t="s">
        <v>41</v>
      </c>
      <c r="U6109">
        <v>330</v>
      </c>
      <c r="V6109">
        <v>998</v>
      </c>
      <c r="Y6109" t="s">
        <v>8912</v>
      </c>
      <c r="AA6109">
        <v>33.779299999999999</v>
      </c>
      <c r="AB6109">
        <v>-118.248</v>
      </c>
      <c r="AC6109">
        <f t="shared" si="95"/>
        <v>0</v>
      </c>
    </row>
    <row r="6110" spans="1:29" x14ac:dyDescent="0.35">
      <c r="A6110">
        <v>200910871</v>
      </c>
      <c r="B6110" s="1">
        <v>43992</v>
      </c>
      <c r="C6110" s="1">
        <v>43992</v>
      </c>
      <c r="D6110">
        <v>1651</v>
      </c>
      <c r="E6110">
        <v>9</v>
      </c>
      <c r="F6110" t="s">
        <v>49</v>
      </c>
      <c r="G6110">
        <v>969</v>
      </c>
      <c r="H6110">
        <v>1</v>
      </c>
      <c r="I6110">
        <v>648</v>
      </c>
      <c r="J6110" t="s">
        <v>58</v>
      </c>
      <c r="L6110">
        <v>0</v>
      </c>
      <c r="M6110" t="s">
        <v>46</v>
      </c>
      <c r="N6110" t="s">
        <v>46</v>
      </c>
      <c r="O6110">
        <v>103</v>
      </c>
      <c r="P6110" t="s">
        <v>146</v>
      </c>
      <c r="S6110" t="s">
        <v>40</v>
      </c>
      <c r="T6110" t="s">
        <v>41</v>
      </c>
      <c r="U6110">
        <v>648</v>
      </c>
      <c r="Y6110" t="s">
        <v>8913</v>
      </c>
      <c r="AA6110">
        <v>34.157600000000002</v>
      </c>
      <c r="AB6110">
        <v>-118.4209</v>
      </c>
      <c r="AC6110">
        <f t="shared" si="95"/>
        <v>0</v>
      </c>
    </row>
    <row r="6111" spans="1:29" x14ac:dyDescent="0.35">
      <c r="A6111">
        <v>200716179</v>
      </c>
      <c r="B6111" s="1">
        <v>44155</v>
      </c>
      <c r="C6111" s="1">
        <v>44152</v>
      </c>
      <c r="D6111">
        <v>1550</v>
      </c>
      <c r="E6111">
        <v>7</v>
      </c>
      <c r="F6111" t="s">
        <v>28</v>
      </c>
      <c r="G6111">
        <v>724</v>
      </c>
      <c r="H6111">
        <v>1</v>
      </c>
      <c r="I6111">
        <v>442</v>
      </c>
      <c r="J6111" t="s">
        <v>179</v>
      </c>
      <c r="K6111">
        <v>325</v>
      </c>
      <c r="L6111">
        <v>26</v>
      </c>
      <c r="M6111" t="s">
        <v>30</v>
      </c>
      <c r="N6111" t="s">
        <v>95</v>
      </c>
      <c r="O6111">
        <v>203</v>
      </c>
      <c r="P6111" t="s">
        <v>101</v>
      </c>
      <c r="S6111" t="s">
        <v>33</v>
      </c>
      <c r="T6111" t="s">
        <v>34</v>
      </c>
      <c r="U6111">
        <v>442</v>
      </c>
      <c r="Y6111" t="s">
        <v>3910</v>
      </c>
      <c r="AA6111">
        <v>34.0747</v>
      </c>
      <c r="AB6111">
        <v>-118.3563</v>
      </c>
      <c r="AC6111">
        <f t="shared" si="95"/>
        <v>1</v>
      </c>
    </row>
    <row r="6112" spans="1:29" x14ac:dyDescent="0.35">
      <c r="A6112">
        <v>200308406</v>
      </c>
      <c r="B6112" s="1">
        <v>43900</v>
      </c>
      <c r="C6112" s="1">
        <v>43900</v>
      </c>
      <c r="D6112">
        <v>2230</v>
      </c>
      <c r="E6112">
        <v>3</v>
      </c>
      <c r="F6112" t="s">
        <v>43</v>
      </c>
      <c r="G6112">
        <v>311</v>
      </c>
      <c r="H6112">
        <v>2</v>
      </c>
      <c r="I6112">
        <v>626</v>
      </c>
      <c r="J6112" t="s">
        <v>141</v>
      </c>
      <c r="K6112" t="s">
        <v>8914</v>
      </c>
      <c r="L6112">
        <v>42</v>
      </c>
      <c r="M6112" t="s">
        <v>94</v>
      </c>
      <c r="N6112" t="s">
        <v>73</v>
      </c>
      <c r="O6112">
        <v>501</v>
      </c>
      <c r="P6112" t="s">
        <v>164</v>
      </c>
      <c r="Q6112">
        <v>400</v>
      </c>
      <c r="R6112" t="s">
        <v>143</v>
      </c>
      <c r="S6112" t="s">
        <v>84</v>
      </c>
      <c r="T6112" t="s">
        <v>85</v>
      </c>
      <c r="U6112">
        <v>626</v>
      </c>
      <c r="Y6112" t="s">
        <v>8915</v>
      </c>
      <c r="AA6112">
        <v>34.030900000000003</v>
      </c>
      <c r="AB6112">
        <v>-118.3695</v>
      </c>
      <c r="AC6112">
        <f t="shared" si="95"/>
        <v>0</v>
      </c>
    </row>
    <row r="6113" spans="1:29" x14ac:dyDescent="0.35">
      <c r="A6113">
        <v>201213620</v>
      </c>
      <c r="B6113" s="1">
        <v>43978</v>
      </c>
      <c r="C6113" s="1">
        <v>43978</v>
      </c>
      <c r="D6113">
        <v>840</v>
      </c>
      <c r="E6113">
        <v>12</v>
      </c>
      <c r="F6113" t="s">
        <v>68</v>
      </c>
      <c r="G6113">
        <v>1256</v>
      </c>
      <c r="H6113">
        <v>1</v>
      </c>
      <c r="I6113">
        <v>210</v>
      </c>
      <c r="J6113" t="s">
        <v>149</v>
      </c>
      <c r="K6113" t="s">
        <v>8916</v>
      </c>
      <c r="L6113">
        <v>44</v>
      </c>
      <c r="M6113" t="s">
        <v>30</v>
      </c>
      <c r="N6113" t="s">
        <v>95</v>
      </c>
      <c r="O6113">
        <v>108</v>
      </c>
      <c r="P6113" t="s">
        <v>105</v>
      </c>
      <c r="Q6113">
        <v>102</v>
      </c>
      <c r="R6113" t="s">
        <v>219</v>
      </c>
      <c r="S6113" t="s">
        <v>40</v>
      </c>
      <c r="T6113" t="s">
        <v>41</v>
      </c>
      <c r="U6113">
        <v>210</v>
      </c>
      <c r="Y6113" t="s">
        <v>8917</v>
      </c>
      <c r="AA6113">
        <v>33.972700000000003</v>
      </c>
      <c r="AB6113">
        <v>-118.2871</v>
      </c>
      <c r="AC6113">
        <f t="shared" si="95"/>
        <v>0</v>
      </c>
    </row>
    <row r="6114" spans="1:29" x14ac:dyDescent="0.35">
      <c r="A6114">
        <v>201009543</v>
      </c>
      <c r="B6114" s="1">
        <v>43981</v>
      </c>
      <c r="C6114" s="1">
        <v>43981</v>
      </c>
      <c r="D6114">
        <v>45</v>
      </c>
      <c r="E6114">
        <v>10</v>
      </c>
      <c r="F6114" t="s">
        <v>103</v>
      </c>
      <c r="G6114">
        <v>1006</v>
      </c>
      <c r="H6114">
        <v>2</v>
      </c>
      <c r="I6114">
        <v>740</v>
      </c>
      <c r="J6114" t="s">
        <v>224</v>
      </c>
      <c r="K6114" t="s">
        <v>8918</v>
      </c>
      <c r="L6114">
        <v>35</v>
      </c>
      <c r="M6114" t="s">
        <v>94</v>
      </c>
      <c r="N6114" t="s">
        <v>73</v>
      </c>
      <c r="O6114">
        <v>501</v>
      </c>
      <c r="P6114" t="s">
        <v>164</v>
      </c>
      <c r="Q6114">
        <v>400</v>
      </c>
      <c r="R6114" t="s">
        <v>143</v>
      </c>
      <c r="S6114" t="s">
        <v>84</v>
      </c>
      <c r="T6114" t="s">
        <v>85</v>
      </c>
      <c r="U6114">
        <v>740</v>
      </c>
      <c r="Y6114" t="s">
        <v>8919</v>
      </c>
      <c r="AA6114">
        <v>34.217199999999998</v>
      </c>
      <c r="AB6114">
        <v>-118.51430000000001</v>
      </c>
      <c r="AC6114">
        <f t="shared" si="95"/>
        <v>0</v>
      </c>
    </row>
    <row r="6115" spans="1:29" x14ac:dyDescent="0.35">
      <c r="A6115">
        <v>200416284</v>
      </c>
      <c r="B6115" s="1">
        <v>44190</v>
      </c>
      <c r="C6115" s="1">
        <v>44190</v>
      </c>
      <c r="D6115">
        <v>30</v>
      </c>
      <c r="E6115">
        <v>4</v>
      </c>
      <c r="F6115" t="s">
        <v>54</v>
      </c>
      <c r="G6115">
        <v>415</v>
      </c>
      <c r="H6115">
        <v>2</v>
      </c>
      <c r="I6115">
        <v>626</v>
      </c>
      <c r="J6115" t="s">
        <v>141</v>
      </c>
      <c r="K6115" t="s">
        <v>8920</v>
      </c>
      <c r="L6115">
        <v>23</v>
      </c>
      <c r="M6115" t="s">
        <v>94</v>
      </c>
      <c r="N6115" t="s">
        <v>95</v>
      </c>
      <c r="O6115">
        <v>101</v>
      </c>
      <c r="P6115" t="s">
        <v>32</v>
      </c>
      <c r="Q6115">
        <v>400</v>
      </c>
      <c r="R6115" t="s">
        <v>143</v>
      </c>
      <c r="S6115" t="s">
        <v>40</v>
      </c>
      <c r="T6115" t="s">
        <v>41</v>
      </c>
      <c r="U6115">
        <v>626</v>
      </c>
      <c r="Y6115" t="s">
        <v>8921</v>
      </c>
      <c r="AA6115">
        <v>0</v>
      </c>
      <c r="AB6115">
        <v>0</v>
      </c>
      <c r="AC6115">
        <f t="shared" si="95"/>
        <v>0</v>
      </c>
    </row>
    <row r="6116" spans="1:29" x14ac:dyDescent="0.35">
      <c r="A6116">
        <v>200811560</v>
      </c>
      <c r="B6116" s="1">
        <v>44019</v>
      </c>
      <c r="C6116" s="1">
        <v>44019</v>
      </c>
      <c r="D6116">
        <v>1130</v>
      </c>
      <c r="E6116">
        <v>8</v>
      </c>
      <c r="F6116" t="s">
        <v>109</v>
      </c>
      <c r="G6116">
        <v>811</v>
      </c>
      <c r="H6116">
        <v>2</v>
      </c>
      <c r="I6116">
        <v>888</v>
      </c>
      <c r="J6116" t="s">
        <v>250</v>
      </c>
      <c r="K6116" t="s">
        <v>8922</v>
      </c>
      <c r="L6116">
        <v>0</v>
      </c>
      <c r="M6116" t="s">
        <v>46</v>
      </c>
      <c r="N6116" t="s">
        <v>46</v>
      </c>
      <c r="O6116">
        <v>203</v>
      </c>
      <c r="P6116" t="s">
        <v>101</v>
      </c>
      <c r="S6116" t="s">
        <v>40</v>
      </c>
      <c r="T6116" t="s">
        <v>41</v>
      </c>
      <c r="U6116">
        <v>888</v>
      </c>
      <c r="V6116">
        <v>998</v>
      </c>
      <c r="Y6116" t="s">
        <v>8923</v>
      </c>
      <c r="AA6116">
        <v>34.050600000000003</v>
      </c>
      <c r="AB6116">
        <v>-118.53360000000001</v>
      </c>
      <c r="AC6116">
        <f t="shared" si="95"/>
        <v>0</v>
      </c>
    </row>
    <row r="6117" spans="1:29" x14ac:dyDescent="0.35">
      <c r="A6117">
        <v>201011034</v>
      </c>
      <c r="B6117" s="1">
        <v>44028</v>
      </c>
      <c r="C6117" s="1">
        <v>44028</v>
      </c>
      <c r="D6117">
        <v>700</v>
      </c>
      <c r="E6117">
        <v>10</v>
      </c>
      <c r="F6117" t="s">
        <v>103</v>
      </c>
      <c r="G6117">
        <v>1021</v>
      </c>
      <c r="H6117">
        <v>1</v>
      </c>
      <c r="I6117">
        <v>440</v>
      </c>
      <c r="J6117" t="s">
        <v>213</v>
      </c>
      <c r="K6117" t="s">
        <v>761</v>
      </c>
      <c r="L6117">
        <v>48</v>
      </c>
      <c r="M6117" t="s">
        <v>30</v>
      </c>
      <c r="N6117" t="s">
        <v>73</v>
      </c>
      <c r="O6117">
        <v>501</v>
      </c>
      <c r="P6117" t="s">
        <v>164</v>
      </c>
      <c r="S6117" t="s">
        <v>40</v>
      </c>
      <c r="T6117" t="s">
        <v>41</v>
      </c>
      <c r="U6117">
        <v>440</v>
      </c>
      <c r="Y6117" t="s">
        <v>8924</v>
      </c>
      <c r="AA6117">
        <v>34.189700000000002</v>
      </c>
      <c r="AB6117">
        <v>-118.55459999999999</v>
      </c>
      <c r="AC6117">
        <f t="shared" si="95"/>
        <v>0</v>
      </c>
    </row>
    <row r="6118" spans="1:29" x14ac:dyDescent="0.35">
      <c r="A6118">
        <v>200814028</v>
      </c>
      <c r="B6118" s="1">
        <v>44086</v>
      </c>
      <c r="C6118" s="1">
        <v>44086</v>
      </c>
      <c r="D6118">
        <v>10</v>
      </c>
      <c r="E6118">
        <v>8</v>
      </c>
      <c r="F6118" t="s">
        <v>109</v>
      </c>
      <c r="G6118">
        <v>822</v>
      </c>
      <c r="H6118">
        <v>2</v>
      </c>
      <c r="I6118">
        <v>745</v>
      </c>
      <c r="J6118" t="s">
        <v>139</v>
      </c>
      <c r="K6118" t="s">
        <v>3796</v>
      </c>
      <c r="L6118">
        <v>30</v>
      </c>
      <c r="M6118" t="s">
        <v>30</v>
      </c>
      <c r="N6118" t="s">
        <v>31</v>
      </c>
      <c r="O6118">
        <v>108</v>
      </c>
      <c r="P6118" t="s">
        <v>105</v>
      </c>
      <c r="S6118" t="s">
        <v>40</v>
      </c>
      <c r="T6118" t="s">
        <v>41</v>
      </c>
      <c r="U6118">
        <v>745</v>
      </c>
      <c r="Y6118" t="s">
        <v>5067</v>
      </c>
      <c r="AA6118">
        <v>34.042200000000001</v>
      </c>
      <c r="AB6118">
        <v>-118.554</v>
      </c>
      <c r="AC6118">
        <f t="shared" si="95"/>
        <v>0</v>
      </c>
    </row>
    <row r="6119" spans="1:29" x14ac:dyDescent="0.35">
      <c r="A6119">
        <v>200414622</v>
      </c>
      <c r="B6119" s="1">
        <v>44140</v>
      </c>
      <c r="C6119" s="1">
        <v>44128</v>
      </c>
      <c r="D6119">
        <v>2000</v>
      </c>
      <c r="E6119">
        <v>4</v>
      </c>
      <c r="F6119" t="s">
        <v>54</v>
      </c>
      <c r="G6119">
        <v>439</v>
      </c>
      <c r="H6119">
        <v>1</v>
      </c>
      <c r="I6119">
        <v>510</v>
      </c>
      <c r="J6119" t="s">
        <v>29</v>
      </c>
      <c r="L6119">
        <v>0</v>
      </c>
      <c r="O6119">
        <v>101</v>
      </c>
      <c r="P6119" t="s">
        <v>32</v>
      </c>
      <c r="S6119" t="s">
        <v>40</v>
      </c>
      <c r="T6119" t="s">
        <v>41</v>
      </c>
      <c r="U6119">
        <v>510</v>
      </c>
      <c r="Y6119" t="s">
        <v>8925</v>
      </c>
      <c r="AA6119">
        <v>34.064700000000002</v>
      </c>
      <c r="AB6119">
        <v>-118.1777</v>
      </c>
      <c r="AC6119">
        <f t="shared" si="95"/>
        <v>0</v>
      </c>
    </row>
    <row r="6120" spans="1:29" x14ac:dyDescent="0.35">
      <c r="A6120">
        <v>200617632</v>
      </c>
      <c r="B6120" s="1">
        <v>44140</v>
      </c>
      <c r="C6120" s="1">
        <v>44140</v>
      </c>
      <c r="D6120">
        <v>1200</v>
      </c>
      <c r="E6120">
        <v>6</v>
      </c>
      <c r="F6120" t="s">
        <v>91</v>
      </c>
      <c r="G6120">
        <v>647</v>
      </c>
      <c r="H6120">
        <v>2</v>
      </c>
      <c r="I6120">
        <v>745</v>
      </c>
      <c r="J6120" t="s">
        <v>139</v>
      </c>
      <c r="K6120" t="s">
        <v>8926</v>
      </c>
      <c r="L6120">
        <v>29</v>
      </c>
      <c r="M6120" t="s">
        <v>30</v>
      </c>
      <c r="N6120" t="s">
        <v>95</v>
      </c>
      <c r="O6120">
        <v>502</v>
      </c>
      <c r="P6120" t="s">
        <v>47</v>
      </c>
      <c r="Q6120">
        <v>400</v>
      </c>
      <c r="R6120" t="s">
        <v>143</v>
      </c>
      <c r="S6120" t="s">
        <v>40</v>
      </c>
      <c r="T6120" t="s">
        <v>41</v>
      </c>
      <c r="U6120">
        <v>745</v>
      </c>
      <c r="Y6120" t="s">
        <v>1178</v>
      </c>
      <c r="AA6120">
        <v>34.097999999999999</v>
      </c>
      <c r="AB6120">
        <v>-118.318</v>
      </c>
      <c r="AC6120">
        <f t="shared" si="95"/>
        <v>0</v>
      </c>
    </row>
    <row r="6121" spans="1:29" x14ac:dyDescent="0.35">
      <c r="A6121">
        <v>200407648</v>
      </c>
      <c r="B6121" s="1">
        <v>43928</v>
      </c>
      <c r="C6121" s="1">
        <v>43928</v>
      </c>
      <c r="D6121">
        <v>2315</v>
      </c>
      <c r="E6121">
        <v>4</v>
      </c>
      <c r="F6121" t="s">
        <v>54</v>
      </c>
      <c r="G6121">
        <v>454</v>
      </c>
      <c r="H6121">
        <v>2</v>
      </c>
      <c r="I6121">
        <v>901</v>
      </c>
      <c r="J6121" t="s">
        <v>210</v>
      </c>
      <c r="K6121" t="s">
        <v>8927</v>
      </c>
      <c r="L6121">
        <v>46</v>
      </c>
      <c r="M6121" t="s">
        <v>94</v>
      </c>
      <c r="N6121" t="s">
        <v>95</v>
      </c>
      <c r="O6121">
        <v>101</v>
      </c>
      <c r="P6121" t="s">
        <v>32</v>
      </c>
      <c r="S6121" t="s">
        <v>40</v>
      </c>
      <c r="T6121" t="s">
        <v>41</v>
      </c>
      <c r="U6121">
        <v>901</v>
      </c>
      <c r="Y6121" t="s">
        <v>8928</v>
      </c>
      <c r="Z6121" t="s">
        <v>136</v>
      </c>
      <c r="AA6121">
        <v>34.043100000000003</v>
      </c>
      <c r="AB6121">
        <v>-118.2196</v>
      </c>
      <c r="AC6121">
        <f t="shared" si="95"/>
        <v>0</v>
      </c>
    </row>
    <row r="6122" spans="1:29" x14ac:dyDescent="0.35">
      <c r="A6122">
        <v>200112383</v>
      </c>
      <c r="B6122" s="1">
        <v>43981</v>
      </c>
      <c r="C6122" s="1">
        <v>43980</v>
      </c>
      <c r="D6122">
        <v>2000</v>
      </c>
      <c r="E6122">
        <v>1</v>
      </c>
      <c r="F6122" t="s">
        <v>36</v>
      </c>
      <c r="G6122">
        <v>182</v>
      </c>
      <c r="H6122">
        <v>2</v>
      </c>
      <c r="I6122">
        <v>740</v>
      </c>
      <c r="J6122" t="s">
        <v>224</v>
      </c>
      <c r="K6122">
        <v>329</v>
      </c>
      <c r="L6122">
        <v>33</v>
      </c>
      <c r="M6122" t="s">
        <v>94</v>
      </c>
      <c r="N6122" t="s">
        <v>1145</v>
      </c>
      <c r="O6122">
        <v>122</v>
      </c>
      <c r="P6122" t="s">
        <v>275</v>
      </c>
      <c r="S6122" t="s">
        <v>40</v>
      </c>
      <c r="T6122" t="s">
        <v>41</v>
      </c>
      <c r="U6122">
        <v>740</v>
      </c>
      <c r="Y6122" t="s">
        <v>8929</v>
      </c>
      <c r="AA6122">
        <v>34.041499999999999</v>
      </c>
      <c r="AB6122">
        <v>-118.2654</v>
      </c>
      <c r="AC6122">
        <f t="shared" si="95"/>
        <v>0</v>
      </c>
    </row>
    <row r="6123" spans="1:29" x14ac:dyDescent="0.35">
      <c r="A6123">
        <v>200517842</v>
      </c>
      <c r="B6123" s="1">
        <v>44180</v>
      </c>
      <c r="C6123" s="1">
        <v>44180</v>
      </c>
      <c r="D6123">
        <v>800</v>
      </c>
      <c r="E6123">
        <v>5</v>
      </c>
      <c r="F6123" t="s">
        <v>98</v>
      </c>
      <c r="G6123">
        <v>563</v>
      </c>
      <c r="H6123">
        <v>1</v>
      </c>
      <c r="I6123">
        <v>510</v>
      </c>
      <c r="J6123" t="s">
        <v>29</v>
      </c>
      <c r="L6123">
        <v>0</v>
      </c>
      <c r="O6123">
        <v>101</v>
      </c>
      <c r="P6123" t="s">
        <v>32</v>
      </c>
      <c r="S6123" t="s">
        <v>40</v>
      </c>
      <c r="T6123" t="s">
        <v>41</v>
      </c>
      <c r="U6123">
        <v>510</v>
      </c>
      <c r="Y6123" t="s">
        <v>8930</v>
      </c>
      <c r="AA6123">
        <v>33.732399999999998</v>
      </c>
      <c r="AB6123">
        <v>-118.2902</v>
      </c>
      <c r="AC6123">
        <f t="shared" si="95"/>
        <v>0</v>
      </c>
    </row>
    <row r="6124" spans="1:29" x14ac:dyDescent="0.35">
      <c r="A6124">
        <v>200310356</v>
      </c>
      <c r="B6124" s="1">
        <v>43945</v>
      </c>
      <c r="C6124" s="1">
        <v>43945</v>
      </c>
      <c r="D6124">
        <v>1</v>
      </c>
      <c r="E6124">
        <v>3</v>
      </c>
      <c r="F6124" t="s">
        <v>43</v>
      </c>
      <c r="G6124">
        <v>393</v>
      </c>
      <c r="H6124">
        <v>2</v>
      </c>
      <c r="I6124">
        <v>745</v>
      </c>
      <c r="J6124" t="s">
        <v>139</v>
      </c>
      <c r="K6124">
        <v>329</v>
      </c>
      <c r="L6124">
        <v>38</v>
      </c>
      <c r="M6124" t="s">
        <v>94</v>
      </c>
      <c r="N6124" t="s">
        <v>163</v>
      </c>
      <c r="O6124">
        <v>122</v>
      </c>
      <c r="P6124" t="s">
        <v>275</v>
      </c>
      <c r="S6124" t="s">
        <v>40</v>
      </c>
      <c r="T6124" t="s">
        <v>41</v>
      </c>
      <c r="U6124">
        <v>745</v>
      </c>
      <c r="Y6124" t="s">
        <v>8931</v>
      </c>
      <c r="Z6124" t="s">
        <v>3093</v>
      </c>
      <c r="AA6124">
        <v>34.008499999999998</v>
      </c>
      <c r="AB6124">
        <v>-118.33329999999999</v>
      </c>
      <c r="AC6124">
        <f t="shared" si="95"/>
        <v>0</v>
      </c>
    </row>
    <row r="6125" spans="1:29" x14ac:dyDescent="0.35">
      <c r="A6125">
        <v>200507154</v>
      </c>
      <c r="B6125" s="1">
        <v>43904</v>
      </c>
      <c r="C6125" s="1">
        <v>43904</v>
      </c>
      <c r="D6125">
        <v>910</v>
      </c>
      <c r="E6125">
        <v>5</v>
      </c>
      <c r="F6125" t="s">
        <v>98</v>
      </c>
      <c r="G6125">
        <v>514</v>
      </c>
      <c r="H6125">
        <v>2</v>
      </c>
      <c r="I6125">
        <v>901</v>
      </c>
      <c r="J6125" t="s">
        <v>210</v>
      </c>
      <c r="K6125" t="s">
        <v>8932</v>
      </c>
      <c r="L6125">
        <v>64</v>
      </c>
      <c r="M6125" t="s">
        <v>30</v>
      </c>
      <c r="N6125" t="s">
        <v>95</v>
      </c>
      <c r="O6125">
        <v>501</v>
      </c>
      <c r="P6125" t="s">
        <v>164</v>
      </c>
      <c r="S6125" t="s">
        <v>33</v>
      </c>
      <c r="T6125" t="s">
        <v>34</v>
      </c>
      <c r="U6125">
        <v>901</v>
      </c>
      <c r="Y6125" t="s">
        <v>8933</v>
      </c>
      <c r="AA6125">
        <v>33.784399999999998</v>
      </c>
      <c r="AB6125">
        <v>-118.27460000000001</v>
      </c>
      <c r="AC6125">
        <f t="shared" si="95"/>
        <v>1</v>
      </c>
    </row>
    <row r="6126" spans="1:29" x14ac:dyDescent="0.35">
      <c r="A6126">
        <v>200610145</v>
      </c>
      <c r="B6126" s="1">
        <v>43962</v>
      </c>
      <c r="C6126" s="1">
        <v>43958</v>
      </c>
      <c r="D6126">
        <v>1300</v>
      </c>
      <c r="E6126">
        <v>6</v>
      </c>
      <c r="F6126" t="s">
        <v>91</v>
      </c>
      <c r="G6126">
        <v>638</v>
      </c>
      <c r="H6126">
        <v>1</v>
      </c>
      <c r="I6126">
        <v>341</v>
      </c>
      <c r="J6126" t="s">
        <v>157</v>
      </c>
      <c r="K6126" t="s">
        <v>761</v>
      </c>
      <c r="L6126">
        <v>48</v>
      </c>
      <c r="M6126" t="s">
        <v>30</v>
      </c>
      <c r="N6126" t="s">
        <v>73</v>
      </c>
      <c r="O6126">
        <v>501</v>
      </c>
      <c r="P6126" t="s">
        <v>164</v>
      </c>
      <c r="S6126" t="s">
        <v>40</v>
      </c>
      <c r="T6126" t="s">
        <v>41</v>
      </c>
      <c r="U6126">
        <v>341</v>
      </c>
      <c r="Y6126" t="s">
        <v>6478</v>
      </c>
      <c r="AA6126">
        <v>34.1036</v>
      </c>
      <c r="AB6126">
        <v>-118.3137</v>
      </c>
      <c r="AC6126">
        <f t="shared" si="95"/>
        <v>0</v>
      </c>
    </row>
    <row r="6127" spans="1:29" x14ac:dyDescent="0.35">
      <c r="A6127">
        <v>200504481</v>
      </c>
      <c r="B6127" s="1">
        <v>43841</v>
      </c>
      <c r="C6127" s="1">
        <v>43841</v>
      </c>
      <c r="D6127">
        <v>30</v>
      </c>
      <c r="E6127">
        <v>5</v>
      </c>
      <c r="F6127" t="s">
        <v>98</v>
      </c>
      <c r="G6127">
        <v>504</v>
      </c>
      <c r="H6127">
        <v>2</v>
      </c>
      <c r="I6127">
        <v>745</v>
      </c>
      <c r="J6127" t="s">
        <v>139</v>
      </c>
      <c r="K6127" t="s">
        <v>8934</v>
      </c>
      <c r="L6127">
        <v>49</v>
      </c>
      <c r="M6127" t="s">
        <v>94</v>
      </c>
      <c r="N6127" t="s">
        <v>95</v>
      </c>
      <c r="O6127">
        <v>101</v>
      </c>
      <c r="P6127" t="s">
        <v>32</v>
      </c>
      <c r="S6127" t="s">
        <v>84</v>
      </c>
      <c r="T6127" t="s">
        <v>85</v>
      </c>
      <c r="U6127">
        <v>745</v>
      </c>
      <c r="Y6127" t="s">
        <v>8935</v>
      </c>
      <c r="AA6127">
        <v>33.8399</v>
      </c>
      <c r="AB6127">
        <v>-118.3066</v>
      </c>
      <c r="AC6127">
        <f t="shared" si="95"/>
        <v>0</v>
      </c>
    </row>
    <row r="6128" spans="1:29" x14ac:dyDescent="0.35">
      <c r="A6128">
        <v>200907392</v>
      </c>
      <c r="B6128" s="1">
        <v>43903</v>
      </c>
      <c r="C6128" s="1">
        <v>43902</v>
      </c>
      <c r="D6128">
        <v>2120</v>
      </c>
      <c r="E6128">
        <v>9</v>
      </c>
      <c r="F6128" t="s">
        <v>49</v>
      </c>
      <c r="G6128">
        <v>963</v>
      </c>
      <c r="H6128">
        <v>1</v>
      </c>
      <c r="I6128">
        <v>330</v>
      </c>
      <c r="J6128" t="s">
        <v>37</v>
      </c>
      <c r="K6128" t="s">
        <v>8280</v>
      </c>
      <c r="L6128">
        <v>23</v>
      </c>
      <c r="M6128" t="s">
        <v>94</v>
      </c>
      <c r="N6128" t="s">
        <v>163</v>
      </c>
      <c r="O6128">
        <v>101</v>
      </c>
      <c r="P6128" t="s">
        <v>32</v>
      </c>
      <c r="S6128" t="s">
        <v>40</v>
      </c>
      <c r="T6128" t="s">
        <v>41</v>
      </c>
      <c r="U6128">
        <v>330</v>
      </c>
      <c r="Y6128" t="s">
        <v>8936</v>
      </c>
      <c r="AA6128">
        <v>34.159399999999998</v>
      </c>
      <c r="AB6128">
        <v>-118.4552</v>
      </c>
      <c r="AC6128">
        <f t="shared" si="95"/>
        <v>0</v>
      </c>
    </row>
    <row r="6129" spans="1:29" x14ac:dyDescent="0.35">
      <c r="A6129">
        <v>200204060</v>
      </c>
      <c r="B6129" s="1">
        <v>43832</v>
      </c>
      <c r="C6129" s="1">
        <v>43832</v>
      </c>
      <c r="D6129">
        <v>800</v>
      </c>
      <c r="E6129">
        <v>2</v>
      </c>
      <c r="F6129" t="s">
        <v>56</v>
      </c>
      <c r="G6129">
        <v>233</v>
      </c>
      <c r="H6129">
        <v>1</v>
      </c>
      <c r="I6129">
        <v>510</v>
      </c>
      <c r="J6129" t="s">
        <v>29</v>
      </c>
      <c r="L6129">
        <v>0</v>
      </c>
      <c r="O6129">
        <v>108</v>
      </c>
      <c r="P6129" t="s">
        <v>105</v>
      </c>
      <c r="S6129" t="s">
        <v>40</v>
      </c>
      <c r="T6129" t="s">
        <v>41</v>
      </c>
      <c r="U6129">
        <v>510</v>
      </c>
      <c r="Y6129" t="s">
        <v>8937</v>
      </c>
      <c r="AA6129">
        <v>34.069200000000002</v>
      </c>
      <c r="AB6129">
        <v>-118.2792</v>
      </c>
      <c r="AC6129">
        <f t="shared" si="95"/>
        <v>0</v>
      </c>
    </row>
    <row r="6130" spans="1:29" x14ac:dyDescent="0.35">
      <c r="A6130">
        <v>200515864</v>
      </c>
      <c r="B6130" s="1">
        <v>44131</v>
      </c>
      <c r="C6130" s="1">
        <v>44131</v>
      </c>
      <c r="D6130">
        <v>1330</v>
      </c>
      <c r="E6130">
        <v>5</v>
      </c>
      <c r="F6130" t="s">
        <v>98</v>
      </c>
      <c r="G6130">
        <v>501</v>
      </c>
      <c r="H6130">
        <v>1</v>
      </c>
      <c r="I6130">
        <v>210</v>
      </c>
      <c r="J6130" t="s">
        <v>149</v>
      </c>
      <c r="K6130" t="s">
        <v>8938</v>
      </c>
      <c r="L6130">
        <v>0</v>
      </c>
      <c r="M6130" t="s">
        <v>46</v>
      </c>
      <c r="N6130" t="s">
        <v>46</v>
      </c>
      <c r="O6130">
        <v>108</v>
      </c>
      <c r="P6130" t="s">
        <v>105</v>
      </c>
      <c r="Q6130">
        <v>102</v>
      </c>
      <c r="R6130" t="s">
        <v>219</v>
      </c>
      <c r="S6130" t="s">
        <v>40</v>
      </c>
      <c r="T6130" t="s">
        <v>41</v>
      </c>
      <c r="U6130">
        <v>210</v>
      </c>
      <c r="Y6130" t="s">
        <v>8939</v>
      </c>
      <c r="AA6130">
        <v>33.869599999999998</v>
      </c>
      <c r="AB6130">
        <v>-118.2865</v>
      </c>
      <c r="AC6130">
        <f t="shared" si="95"/>
        <v>0</v>
      </c>
    </row>
    <row r="6131" spans="1:29" x14ac:dyDescent="0.35">
      <c r="A6131">
        <v>200713439</v>
      </c>
      <c r="B6131" s="1">
        <v>44077</v>
      </c>
      <c r="C6131" s="1">
        <v>44077</v>
      </c>
      <c r="D6131">
        <v>30</v>
      </c>
      <c r="E6131">
        <v>7</v>
      </c>
      <c r="F6131" t="s">
        <v>28</v>
      </c>
      <c r="G6131">
        <v>711</v>
      </c>
      <c r="H6131">
        <v>1</v>
      </c>
      <c r="I6131">
        <v>210</v>
      </c>
      <c r="J6131" t="s">
        <v>149</v>
      </c>
      <c r="K6131">
        <v>344</v>
      </c>
      <c r="L6131">
        <v>50</v>
      </c>
      <c r="M6131" t="s">
        <v>94</v>
      </c>
      <c r="N6131" t="s">
        <v>73</v>
      </c>
      <c r="O6131">
        <v>102</v>
      </c>
      <c r="P6131" t="s">
        <v>186</v>
      </c>
      <c r="Q6131">
        <v>400</v>
      </c>
      <c r="R6131" t="s">
        <v>143</v>
      </c>
      <c r="S6131" t="s">
        <v>84</v>
      </c>
      <c r="T6131" t="s">
        <v>85</v>
      </c>
      <c r="U6131">
        <v>210</v>
      </c>
      <c r="Y6131" t="s">
        <v>1602</v>
      </c>
      <c r="Z6131" t="s">
        <v>8940</v>
      </c>
      <c r="AA6131">
        <v>34.076099999999997</v>
      </c>
      <c r="AB6131">
        <v>-118.3626</v>
      </c>
      <c r="AC6131">
        <f t="shared" si="95"/>
        <v>0</v>
      </c>
    </row>
    <row r="6132" spans="1:29" x14ac:dyDescent="0.35">
      <c r="A6132">
        <v>201215591</v>
      </c>
      <c r="B6132" s="1">
        <v>44011</v>
      </c>
      <c r="C6132" s="1">
        <v>44011</v>
      </c>
      <c r="D6132">
        <v>1155</v>
      </c>
      <c r="E6132">
        <v>12</v>
      </c>
      <c r="F6132" t="s">
        <v>68</v>
      </c>
      <c r="G6132">
        <v>1267</v>
      </c>
      <c r="H6132">
        <v>1</v>
      </c>
      <c r="I6132">
        <v>230</v>
      </c>
      <c r="J6132" t="s">
        <v>161</v>
      </c>
      <c r="K6132" t="s">
        <v>8941</v>
      </c>
      <c r="L6132">
        <v>25</v>
      </c>
      <c r="M6132" t="s">
        <v>94</v>
      </c>
      <c r="N6132" t="s">
        <v>95</v>
      </c>
      <c r="O6132">
        <v>210</v>
      </c>
      <c r="P6132" t="s">
        <v>183</v>
      </c>
      <c r="Q6132">
        <v>201</v>
      </c>
      <c r="R6132" t="s">
        <v>165</v>
      </c>
      <c r="S6132" t="s">
        <v>33</v>
      </c>
      <c r="T6132" t="s">
        <v>34</v>
      </c>
      <c r="U6132">
        <v>230</v>
      </c>
      <c r="Y6132" t="s">
        <v>8942</v>
      </c>
      <c r="AA6132">
        <v>33.962200000000003</v>
      </c>
      <c r="AB6132">
        <v>-118.285</v>
      </c>
      <c r="AC6132">
        <f t="shared" si="95"/>
        <v>1</v>
      </c>
    </row>
    <row r="6133" spans="1:29" x14ac:dyDescent="0.35">
      <c r="A6133">
        <v>200604446</v>
      </c>
      <c r="B6133" s="1">
        <v>43839</v>
      </c>
      <c r="C6133" s="1">
        <v>43839</v>
      </c>
      <c r="D6133">
        <v>2030</v>
      </c>
      <c r="E6133">
        <v>6</v>
      </c>
      <c r="F6133" t="s">
        <v>91</v>
      </c>
      <c r="G6133">
        <v>656</v>
      </c>
      <c r="H6133">
        <v>1</v>
      </c>
      <c r="I6133">
        <v>440</v>
      </c>
      <c r="J6133" t="s">
        <v>213</v>
      </c>
      <c r="K6133">
        <v>344</v>
      </c>
      <c r="L6133">
        <v>33</v>
      </c>
      <c r="M6133" t="s">
        <v>30</v>
      </c>
      <c r="N6133" t="s">
        <v>31</v>
      </c>
      <c r="O6133">
        <v>717</v>
      </c>
      <c r="P6133" t="s">
        <v>1946</v>
      </c>
      <c r="S6133" t="s">
        <v>40</v>
      </c>
      <c r="T6133" t="s">
        <v>41</v>
      </c>
      <c r="U6133">
        <v>440</v>
      </c>
      <c r="Y6133" t="s">
        <v>8943</v>
      </c>
      <c r="AA6133">
        <v>34.088900000000002</v>
      </c>
      <c r="AB6133">
        <v>-118.32989999999999</v>
      </c>
      <c r="AC6133">
        <f t="shared" si="95"/>
        <v>0</v>
      </c>
    </row>
    <row r="6134" spans="1:29" x14ac:dyDescent="0.35">
      <c r="A6134">
        <v>200309394</v>
      </c>
      <c r="B6134" s="1">
        <v>43924</v>
      </c>
      <c r="C6134" s="1">
        <v>43924</v>
      </c>
      <c r="D6134">
        <v>1325</v>
      </c>
      <c r="E6134">
        <v>3</v>
      </c>
      <c r="F6134" t="s">
        <v>43</v>
      </c>
      <c r="G6134">
        <v>379</v>
      </c>
      <c r="H6134">
        <v>1</v>
      </c>
      <c r="I6134">
        <v>210</v>
      </c>
      <c r="J6134" t="s">
        <v>149</v>
      </c>
      <c r="K6134" t="s">
        <v>8944</v>
      </c>
      <c r="L6134">
        <v>25</v>
      </c>
      <c r="M6134" t="s">
        <v>94</v>
      </c>
      <c r="N6134" t="s">
        <v>163</v>
      </c>
      <c r="O6134">
        <v>108</v>
      </c>
      <c r="P6134" t="s">
        <v>105</v>
      </c>
      <c r="Q6134">
        <v>109</v>
      </c>
      <c r="R6134" t="s">
        <v>265</v>
      </c>
      <c r="S6134" t="s">
        <v>40</v>
      </c>
      <c r="T6134" t="s">
        <v>41</v>
      </c>
      <c r="U6134">
        <v>210</v>
      </c>
      <c r="Y6134" t="s">
        <v>8945</v>
      </c>
      <c r="AA6134">
        <v>34.014499999999998</v>
      </c>
      <c r="AB6134">
        <v>-118.2937</v>
      </c>
      <c r="AC6134">
        <f t="shared" si="95"/>
        <v>0</v>
      </c>
    </row>
    <row r="6135" spans="1:29" x14ac:dyDescent="0.35">
      <c r="A6135">
        <v>200316866</v>
      </c>
      <c r="B6135" s="1">
        <v>44078</v>
      </c>
      <c r="C6135" s="1">
        <v>44078</v>
      </c>
      <c r="D6135">
        <v>2105</v>
      </c>
      <c r="E6135">
        <v>3</v>
      </c>
      <c r="F6135" t="s">
        <v>43</v>
      </c>
      <c r="G6135">
        <v>316</v>
      </c>
      <c r="H6135">
        <v>2</v>
      </c>
      <c r="I6135">
        <v>624</v>
      </c>
      <c r="J6135" t="s">
        <v>171</v>
      </c>
      <c r="K6135" t="s">
        <v>8946</v>
      </c>
      <c r="L6135">
        <v>69</v>
      </c>
      <c r="M6135" t="s">
        <v>30</v>
      </c>
      <c r="N6135" t="s">
        <v>163</v>
      </c>
      <c r="O6135">
        <v>502</v>
      </c>
      <c r="P6135" t="s">
        <v>47</v>
      </c>
      <c r="Q6135">
        <v>400</v>
      </c>
      <c r="R6135" t="s">
        <v>143</v>
      </c>
      <c r="S6135" t="s">
        <v>40</v>
      </c>
      <c r="T6135" t="s">
        <v>41</v>
      </c>
      <c r="U6135">
        <v>624</v>
      </c>
      <c r="Y6135" t="s">
        <v>8947</v>
      </c>
      <c r="AA6135">
        <v>34.033700000000003</v>
      </c>
      <c r="AB6135">
        <v>-118.3058</v>
      </c>
      <c r="AC6135">
        <f t="shared" si="95"/>
        <v>0</v>
      </c>
    </row>
    <row r="6136" spans="1:29" x14ac:dyDescent="0.35">
      <c r="A6136">
        <v>200513851</v>
      </c>
      <c r="B6136" s="1">
        <v>44081</v>
      </c>
      <c r="C6136" s="1">
        <v>44081</v>
      </c>
      <c r="D6136">
        <v>1125</v>
      </c>
      <c r="E6136">
        <v>5</v>
      </c>
      <c r="F6136" t="s">
        <v>98</v>
      </c>
      <c r="G6136">
        <v>529</v>
      </c>
      <c r="H6136">
        <v>1</v>
      </c>
      <c r="I6136">
        <v>230</v>
      </c>
      <c r="J6136" t="s">
        <v>161</v>
      </c>
      <c r="K6136" t="s">
        <v>8948</v>
      </c>
      <c r="L6136">
        <v>34</v>
      </c>
      <c r="M6136" t="s">
        <v>30</v>
      </c>
      <c r="N6136" t="s">
        <v>95</v>
      </c>
      <c r="O6136">
        <v>408</v>
      </c>
      <c r="P6136" t="s">
        <v>2098</v>
      </c>
      <c r="Q6136">
        <v>310</v>
      </c>
      <c r="R6136" t="s">
        <v>3966</v>
      </c>
      <c r="S6136" t="s">
        <v>33</v>
      </c>
      <c r="T6136" t="s">
        <v>34</v>
      </c>
      <c r="U6136">
        <v>230</v>
      </c>
      <c r="Y6136" t="s">
        <v>8949</v>
      </c>
      <c r="AA6136">
        <v>33.7836</v>
      </c>
      <c r="AB6136">
        <v>-118.24379999999999</v>
      </c>
      <c r="AC6136">
        <f t="shared" si="95"/>
        <v>1</v>
      </c>
    </row>
    <row r="6137" spans="1:29" x14ac:dyDescent="0.35">
      <c r="A6137">
        <v>201012020</v>
      </c>
      <c r="B6137" s="1">
        <v>44057</v>
      </c>
      <c r="C6137" s="1">
        <v>44056</v>
      </c>
      <c r="D6137">
        <v>1800</v>
      </c>
      <c r="E6137">
        <v>10</v>
      </c>
      <c r="F6137" t="s">
        <v>103</v>
      </c>
      <c r="G6137">
        <v>1023</v>
      </c>
      <c r="H6137">
        <v>1</v>
      </c>
      <c r="I6137">
        <v>510</v>
      </c>
      <c r="J6137" t="s">
        <v>29</v>
      </c>
      <c r="L6137">
        <v>0</v>
      </c>
      <c r="O6137">
        <v>101</v>
      </c>
      <c r="P6137" t="s">
        <v>32</v>
      </c>
      <c r="S6137" t="s">
        <v>40</v>
      </c>
      <c r="T6137" t="s">
        <v>41</v>
      </c>
      <c r="U6137">
        <v>510</v>
      </c>
      <c r="Y6137" t="s">
        <v>8950</v>
      </c>
      <c r="AA6137">
        <v>34.199300000000001</v>
      </c>
      <c r="AB6137">
        <v>-118.54470000000001</v>
      </c>
      <c r="AC6137">
        <f t="shared" si="95"/>
        <v>0</v>
      </c>
    </row>
    <row r="6138" spans="1:29" x14ac:dyDescent="0.35">
      <c r="A6138">
        <v>201113508</v>
      </c>
      <c r="B6138" s="1">
        <v>44086</v>
      </c>
      <c r="C6138" s="1">
        <v>44084</v>
      </c>
      <c r="D6138">
        <v>2330</v>
      </c>
      <c r="E6138">
        <v>11</v>
      </c>
      <c r="F6138" t="s">
        <v>64</v>
      </c>
      <c r="G6138">
        <v>1141</v>
      </c>
      <c r="H6138">
        <v>1</v>
      </c>
      <c r="I6138">
        <v>510</v>
      </c>
      <c r="J6138" t="s">
        <v>29</v>
      </c>
      <c r="L6138">
        <v>0</v>
      </c>
      <c r="O6138">
        <v>101</v>
      </c>
      <c r="P6138" t="s">
        <v>32</v>
      </c>
      <c r="S6138" t="s">
        <v>40</v>
      </c>
      <c r="T6138" t="s">
        <v>41</v>
      </c>
      <c r="U6138">
        <v>510</v>
      </c>
      <c r="Y6138" t="s">
        <v>8068</v>
      </c>
      <c r="Z6138" t="s">
        <v>3225</v>
      </c>
      <c r="AA6138">
        <v>34.105400000000003</v>
      </c>
      <c r="AB6138">
        <v>-118.2962</v>
      </c>
      <c r="AC6138">
        <f t="shared" si="95"/>
        <v>0</v>
      </c>
    </row>
    <row r="6139" spans="1:29" x14ac:dyDescent="0.35">
      <c r="A6139">
        <v>201005008</v>
      </c>
      <c r="B6139" s="1">
        <v>43855</v>
      </c>
      <c r="C6139" s="1">
        <v>43854</v>
      </c>
      <c r="D6139">
        <v>1600</v>
      </c>
      <c r="E6139">
        <v>10</v>
      </c>
      <c r="F6139" t="s">
        <v>103</v>
      </c>
      <c r="G6139">
        <v>1045</v>
      </c>
      <c r="H6139">
        <v>1</v>
      </c>
      <c r="I6139">
        <v>310</v>
      </c>
      <c r="J6139" t="s">
        <v>71</v>
      </c>
      <c r="K6139" t="s">
        <v>8951</v>
      </c>
      <c r="L6139">
        <v>45</v>
      </c>
      <c r="M6139" t="s">
        <v>30</v>
      </c>
      <c r="N6139" t="s">
        <v>73</v>
      </c>
      <c r="O6139">
        <v>707</v>
      </c>
      <c r="P6139" t="s">
        <v>280</v>
      </c>
      <c r="S6139" t="s">
        <v>40</v>
      </c>
      <c r="T6139" t="s">
        <v>41</v>
      </c>
      <c r="U6139">
        <v>310</v>
      </c>
      <c r="V6139">
        <v>998</v>
      </c>
      <c r="Y6139" t="s">
        <v>8952</v>
      </c>
      <c r="AA6139">
        <v>34.174900000000001</v>
      </c>
      <c r="AB6139">
        <v>-118.5273</v>
      </c>
      <c r="AC6139">
        <f t="shared" si="95"/>
        <v>0</v>
      </c>
    </row>
    <row r="6140" spans="1:29" x14ac:dyDescent="0.35">
      <c r="A6140">
        <v>201215194</v>
      </c>
      <c r="B6140" s="1">
        <v>44005</v>
      </c>
      <c r="C6140" s="1">
        <v>44005</v>
      </c>
      <c r="D6140">
        <v>400</v>
      </c>
      <c r="E6140">
        <v>12</v>
      </c>
      <c r="F6140" t="s">
        <v>68</v>
      </c>
      <c r="G6140">
        <v>1263</v>
      </c>
      <c r="H6140">
        <v>2</v>
      </c>
      <c r="I6140">
        <v>624</v>
      </c>
      <c r="J6140" t="s">
        <v>171</v>
      </c>
      <c r="K6140" t="s">
        <v>8953</v>
      </c>
      <c r="L6140">
        <v>18</v>
      </c>
      <c r="M6140" t="s">
        <v>94</v>
      </c>
      <c r="N6140" t="s">
        <v>95</v>
      </c>
      <c r="O6140">
        <v>501</v>
      </c>
      <c r="P6140" t="s">
        <v>164</v>
      </c>
      <c r="Q6140">
        <v>400</v>
      </c>
      <c r="R6140" t="s">
        <v>143</v>
      </c>
      <c r="S6140" t="s">
        <v>40</v>
      </c>
      <c r="T6140" t="s">
        <v>41</v>
      </c>
      <c r="U6140">
        <v>624</v>
      </c>
      <c r="Y6140" t="s">
        <v>8954</v>
      </c>
      <c r="AA6140">
        <v>33.964599999999997</v>
      </c>
      <c r="AB6140">
        <v>-118.30459999999999</v>
      </c>
      <c r="AC6140">
        <f t="shared" si="95"/>
        <v>0</v>
      </c>
    </row>
    <row r="6141" spans="1:29" x14ac:dyDescent="0.35">
      <c r="A6141">
        <v>201110447</v>
      </c>
      <c r="B6141" s="1">
        <v>43997</v>
      </c>
      <c r="C6141" s="1">
        <v>43997</v>
      </c>
      <c r="D6141">
        <v>555</v>
      </c>
      <c r="E6141">
        <v>11</v>
      </c>
      <c r="F6141" t="s">
        <v>64</v>
      </c>
      <c r="G6141">
        <v>1135</v>
      </c>
      <c r="H6141">
        <v>1</v>
      </c>
      <c r="I6141">
        <v>510</v>
      </c>
      <c r="J6141" t="s">
        <v>29</v>
      </c>
      <c r="L6141">
        <v>0</v>
      </c>
      <c r="O6141">
        <v>101</v>
      </c>
      <c r="P6141" t="s">
        <v>32</v>
      </c>
      <c r="S6141" t="s">
        <v>40</v>
      </c>
      <c r="T6141" t="s">
        <v>41</v>
      </c>
      <c r="U6141">
        <v>510</v>
      </c>
      <c r="Y6141" t="s">
        <v>8955</v>
      </c>
      <c r="AA6141">
        <v>34.119100000000003</v>
      </c>
      <c r="AB6141">
        <v>-118.2364</v>
      </c>
      <c r="AC6141">
        <f t="shared" si="95"/>
        <v>0</v>
      </c>
    </row>
    <row r="6142" spans="1:29" x14ac:dyDescent="0.35">
      <c r="A6142">
        <v>200616260</v>
      </c>
      <c r="B6142" s="1">
        <v>44107</v>
      </c>
      <c r="C6142" s="1">
        <v>44107</v>
      </c>
      <c r="D6142">
        <v>1400</v>
      </c>
      <c r="E6142">
        <v>6</v>
      </c>
      <c r="F6142" t="s">
        <v>91</v>
      </c>
      <c r="G6142">
        <v>645</v>
      </c>
      <c r="H6142">
        <v>1</v>
      </c>
      <c r="I6142">
        <v>440</v>
      </c>
      <c r="J6142" t="s">
        <v>213</v>
      </c>
      <c r="K6142" t="s">
        <v>8956</v>
      </c>
      <c r="L6142">
        <v>0</v>
      </c>
      <c r="M6142" t="s">
        <v>46</v>
      </c>
      <c r="N6142" t="s">
        <v>46</v>
      </c>
      <c r="O6142">
        <v>203</v>
      </c>
      <c r="P6142" t="s">
        <v>101</v>
      </c>
      <c r="S6142" t="s">
        <v>40</v>
      </c>
      <c r="T6142" t="s">
        <v>41</v>
      </c>
      <c r="U6142">
        <v>440</v>
      </c>
      <c r="Y6142" t="s">
        <v>3058</v>
      </c>
      <c r="AA6142">
        <v>34.101599999999998</v>
      </c>
      <c r="AB6142">
        <v>-118.3391</v>
      </c>
      <c r="AC6142">
        <f t="shared" si="95"/>
        <v>0</v>
      </c>
    </row>
    <row r="6143" spans="1:29" x14ac:dyDescent="0.35">
      <c r="A6143">
        <v>200908692</v>
      </c>
      <c r="B6143" s="1">
        <v>43942</v>
      </c>
      <c r="C6143" s="1">
        <v>43931</v>
      </c>
      <c r="D6143">
        <v>1500</v>
      </c>
      <c r="E6143">
        <v>9</v>
      </c>
      <c r="F6143" t="s">
        <v>49</v>
      </c>
      <c r="G6143">
        <v>943</v>
      </c>
      <c r="H6143">
        <v>1</v>
      </c>
      <c r="I6143">
        <v>330</v>
      </c>
      <c r="J6143" t="s">
        <v>37</v>
      </c>
      <c r="K6143">
        <v>344</v>
      </c>
      <c r="L6143">
        <v>36</v>
      </c>
      <c r="M6143" t="s">
        <v>30</v>
      </c>
      <c r="N6143" t="s">
        <v>73</v>
      </c>
      <c r="O6143">
        <v>101</v>
      </c>
      <c r="P6143" t="s">
        <v>32</v>
      </c>
      <c r="S6143" t="s">
        <v>40</v>
      </c>
      <c r="T6143" t="s">
        <v>41</v>
      </c>
      <c r="U6143">
        <v>330</v>
      </c>
      <c r="Y6143" t="s">
        <v>8957</v>
      </c>
      <c r="AA6143">
        <v>34.174700000000001</v>
      </c>
      <c r="AB6143">
        <v>-118.4442</v>
      </c>
      <c r="AC6143">
        <f t="shared" si="95"/>
        <v>0</v>
      </c>
    </row>
    <row r="6144" spans="1:29" x14ac:dyDescent="0.35">
      <c r="A6144">
        <v>200318913</v>
      </c>
      <c r="B6144" s="1">
        <v>44119</v>
      </c>
      <c r="C6144" s="1">
        <v>44119</v>
      </c>
      <c r="D6144">
        <v>1850</v>
      </c>
      <c r="E6144">
        <v>3</v>
      </c>
      <c r="F6144" t="s">
        <v>43</v>
      </c>
      <c r="G6144">
        <v>361</v>
      </c>
      <c r="H6144">
        <v>1</v>
      </c>
      <c r="I6144">
        <v>250</v>
      </c>
      <c r="J6144" t="s">
        <v>1542</v>
      </c>
      <c r="K6144" t="s">
        <v>8958</v>
      </c>
      <c r="L6144">
        <v>4</v>
      </c>
      <c r="M6144" t="s">
        <v>30</v>
      </c>
      <c r="N6144" t="s">
        <v>163</v>
      </c>
      <c r="O6144">
        <v>103</v>
      </c>
      <c r="P6144" t="s">
        <v>146</v>
      </c>
      <c r="Q6144">
        <v>102</v>
      </c>
      <c r="R6144" t="s">
        <v>219</v>
      </c>
      <c r="S6144" t="s">
        <v>40</v>
      </c>
      <c r="T6144" t="s">
        <v>41</v>
      </c>
      <c r="U6144">
        <v>250</v>
      </c>
      <c r="Y6144" t="s">
        <v>2478</v>
      </c>
      <c r="AA6144">
        <v>34.016100000000002</v>
      </c>
      <c r="AB6144">
        <v>-118.3546</v>
      </c>
      <c r="AC6144">
        <f t="shared" si="95"/>
        <v>0</v>
      </c>
    </row>
    <row r="6145" spans="1:29" x14ac:dyDescent="0.35">
      <c r="A6145">
        <v>200216154</v>
      </c>
      <c r="B6145" s="1">
        <v>44118</v>
      </c>
      <c r="C6145" s="1">
        <v>44118</v>
      </c>
      <c r="D6145">
        <v>1440</v>
      </c>
      <c r="E6145">
        <v>2</v>
      </c>
      <c r="F6145" t="s">
        <v>56</v>
      </c>
      <c r="G6145">
        <v>281</v>
      </c>
      <c r="H6145">
        <v>1</v>
      </c>
      <c r="I6145">
        <v>210</v>
      </c>
      <c r="J6145" t="s">
        <v>149</v>
      </c>
      <c r="K6145" t="s">
        <v>8959</v>
      </c>
      <c r="L6145">
        <v>19</v>
      </c>
      <c r="M6145" t="s">
        <v>94</v>
      </c>
      <c r="N6145" t="s">
        <v>95</v>
      </c>
      <c r="O6145">
        <v>101</v>
      </c>
      <c r="P6145" t="s">
        <v>32</v>
      </c>
      <c r="Q6145">
        <v>400</v>
      </c>
      <c r="R6145" t="s">
        <v>143</v>
      </c>
      <c r="S6145" t="s">
        <v>33</v>
      </c>
      <c r="T6145" t="s">
        <v>34</v>
      </c>
      <c r="U6145">
        <v>210</v>
      </c>
      <c r="Y6145" t="s">
        <v>3117</v>
      </c>
      <c r="AA6145">
        <v>34.0488</v>
      </c>
      <c r="AB6145">
        <v>-118.2817</v>
      </c>
      <c r="AC6145">
        <f t="shared" si="95"/>
        <v>1</v>
      </c>
    </row>
    <row r="6146" spans="1:29" x14ac:dyDescent="0.35">
      <c r="A6146">
        <v>201208088</v>
      </c>
      <c r="B6146" s="1">
        <v>43889</v>
      </c>
      <c r="C6146" s="1">
        <v>43885</v>
      </c>
      <c r="D6146">
        <v>1600</v>
      </c>
      <c r="E6146">
        <v>12</v>
      </c>
      <c r="F6146" t="s">
        <v>68</v>
      </c>
      <c r="G6146">
        <v>1258</v>
      </c>
      <c r="H6146">
        <v>1</v>
      </c>
      <c r="I6146">
        <v>440</v>
      </c>
      <c r="J6146" t="s">
        <v>213</v>
      </c>
      <c r="K6146">
        <v>344</v>
      </c>
      <c r="L6146">
        <v>29</v>
      </c>
      <c r="M6146" t="s">
        <v>30</v>
      </c>
      <c r="N6146" t="s">
        <v>163</v>
      </c>
      <c r="O6146">
        <v>738</v>
      </c>
      <c r="P6146" t="s">
        <v>3273</v>
      </c>
      <c r="S6146" t="s">
        <v>40</v>
      </c>
      <c r="T6146" t="s">
        <v>41</v>
      </c>
      <c r="U6146">
        <v>440</v>
      </c>
      <c r="Y6146" t="s">
        <v>8960</v>
      </c>
      <c r="AA6146">
        <v>33.974699999999999</v>
      </c>
      <c r="AB6146">
        <v>-118.2739</v>
      </c>
      <c r="AC6146">
        <f t="shared" si="95"/>
        <v>0</v>
      </c>
    </row>
    <row r="6147" spans="1:29" x14ac:dyDescent="0.35">
      <c r="A6147">
        <v>200214160</v>
      </c>
      <c r="B6147" s="1">
        <v>44066</v>
      </c>
      <c r="C6147" s="1">
        <v>44066</v>
      </c>
      <c r="D6147">
        <v>1300</v>
      </c>
      <c r="E6147">
        <v>2</v>
      </c>
      <c r="F6147" t="s">
        <v>56</v>
      </c>
      <c r="G6147">
        <v>241</v>
      </c>
      <c r="H6147">
        <v>2</v>
      </c>
      <c r="I6147">
        <v>740</v>
      </c>
      <c r="J6147" t="s">
        <v>224</v>
      </c>
      <c r="K6147" t="s">
        <v>5963</v>
      </c>
      <c r="L6147">
        <v>32</v>
      </c>
      <c r="M6147" t="s">
        <v>30</v>
      </c>
      <c r="N6147" t="s">
        <v>163</v>
      </c>
      <c r="O6147">
        <v>122</v>
      </c>
      <c r="P6147" t="s">
        <v>275</v>
      </c>
      <c r="S6147" t="s">
        <v>40</v>
      </c>
      <c r="T6147" t="s">
        <v>41</v>
      </c>
      <c r="U6147">
        <v>740</v>
      </c>
      <c r="Y6147" t="s">
        <v>8961</v>
      </c>
      <c r="AA6147">
        <v>34.066699999999997</v>
      </c>
      <c r="AB6147">
        <v>-118.2843</v>
      </c>
      <c r="AC6147">
        <f t="shared" ref="AC6147:AC6210" si="96">IF(OR((S:S)="CC", S:S="AA",S:S="JA"), 1, 0)</f>
        <v>0</v>
      </c>
    </row>
    <row r="6148" spans="1:29" x14ac:dyDescent="0.35">
      <c r="A6148">
        <v>200512803</v>
      </c>
      <c r="B6148" s="1">
        <v>44052</v>
      </c>
      <c r="C6148" s="1">
        <v>44052</v>
      </c>
      <c r="D6148">
        <v>1815</v>
      </c>
      <c r="E6148">
        <v>5</v>
      </c>
      <c r="F6148" t="s">
        <v>98</v>
      </c>
      <c r="G6148">
        <v>555</v>
      </c>
      <c r="H6148">
        <v>2</v>
      </c>
      <c r="I6148">
        <v>901</v>
      </c>
      <c r="J6148" t="s">
        <v>210</v>
      </c>
      <c r="K6148">
        <v>2038</v>
      </c>
      <c r="L6148">
        <v>36</v>
      </c>
      <c r="M6148" t="s">
        <v>94</v>
      </c>
      <c r="N6148" t="s">
        <v>163</v>
      </c>
      <c r="O6148">
        <v>121</v>
      </c>
      <c r="P6148" t="s">
        <v>246</v>
      </c>
      <c r="S6148" t="s">
        <v>33</v>
      </c>
      <c r="T6148" t="s">
        <v>34</v>
      </c>
      <c r="U6148">
        <v>901</v>
      </c>
      <c r="Y6148" t="s">
        <v>8962</v>
      </c>
      <c r="AA6148">
        <v>33.745100000000001</v>
      </c>
      <c r="AB6148">
        <v>-118.2906</v>
      </c>
      <c r="AC6148">
        <f t="shared" si="96"/>
        <v>1</v>
      </c>
    </row>
    <row r="6149" spans="1:29" x14ac:dyDescent="0.35">
      <c r="A6149">
        <v>200116074</v>
      </c>
      <c r="B6149" s="1">
        <v>44052</v>
      </c>
      <c r="C6149" s="1">
        <v>44052</v>
      </c>
      <c r="D6149">
        <v>1</v>
      </c>
      <c r="E6149">
        <v>1</v>
      </c>
      <c r="F6149" t="s">
        <v>36</v>
      </c>
      <c r="G6149">
        <v>185</v>
      </c>
      <c r="H6149">
        <v>1</v>
      </c>
      <c r="I6149">
        <v>341</v>
      </c>
      <c r="J6149" t="s">
        <v>157</v>
      </c>
      <c r="K6149" t="s">
        <v>8963</v>
      </c>
      <c r="L6149">
        <v>23</v>
      </c>
      <c r="M6149" t="s">
        <v>30</v>
      </c>
      <c r="N6149" t="s">
        <v>73</v>
      </c>
      <c r="O6149">
        <v>102</v>
      </c>
      <c r="P6149" t="s">
        <v>186</v>
      </c>
      <c r="S6149" t="s">
        <v>84</v>
      </c>
      <c r="T6149" t="s">
        <v>85</v>
      </c>
      <c r="U6149">
        <v>341</v>
      </c>
      <c r="Y6149" t="s">
        <v>147</v>
      </c>
      <c r="Z6149" t="s">
        <v>475</v>
      </c>
      <c r="AA6149">
        <v>34.041600000000003</v>
      </c>
      <c r="AB6149">
        <v>-118.255</v>
      </c>
      <c r="AC6149">
        <f t="shared" si="96"/>
        <v>0</v>
      </c>
    </row>
    <row r="6150" spans="1:29" x14ac:dyDescent="0.35">
      <c r="A6150">
        <v>200515049</v>
      </c>
      <c r="B6150" s="1">
        <v>44113</v>
      </c>
      <c r="C6150" s="1">
        <v>44112</v>
      </c>
      <c r="D6150">
        <v>2300</v>
      </c>
      <c r="E6150">
        <v>5</v>
      </c>
      <c r="F6150" t="s">
        <v>98</v>
      </c>
      <c r="G6150">
        <v>567</v>
      </c>
      <c r="H6150">
        <v>2</v>
      </c>
      <c r="I6150">
        <v>740</v>
      </c>
      <c r="J6150" t="s">
        <v>224</v>
      </c>
      <c r="K6150" t="s">
        <v>5958</v>
      </c>
      <c r="L6150">
        <v>0</v>
      </c>
      <c r="M6150" t="s">
        <v>46</v>
      </c>
      <c r="N6150" t="s">
        <v>46</v>
      </c>
      <c r="O6150">
        <v>203</v>
      </c>
      <c r="P6150" t="s">
        <v>101</v>
      </c>
      <c r="S6150" t="s">
        <v>40</v>
      </c>
      <c r="T6150" t="s">
        <v>41</v>
      </c>
      <c r="U6150">
        <v>740</v>
      </c>
      <c r="Y6150" t="s">
        <v>8964</v>
      </c>
      <c r="AA6150">
        <v>33.728900000000003</v>
      </c>
      <c r="AB6150">
        <v>-118.2846</v>
      </c>
      <c r="AC6150">
        <f t="shared" si="96"/>
        <v>0</v>
      </c>
    </row>
    <row r="6151" spans="1:29" x14ac:dyDescent="0.35">
      <c r="A6151">
        <v>200510136</v>
      </c>
      <c r="B6151" s="1">
        <v>43982</v>
      </c>
      <c r="C6151" s="1">
        <v>43982</v>
      </c>
      <c r="D6151">
        <v>1850</v>
      </c>
      <c r="E6151">
        <v>5</v>
      </c>
      <c r="F6151" t="s">
        <v>98</v>
      </c>
      <c r="G6151">
        <v>529</v>
      </c>
      <c r="H6151">
        <v>2</v>
      </c>
      <c r="I6151">
        <v>647</v>
      </c>
      <c r="J6151" t="s">
        <v>2925</v>
      </c>
      <c r="K6151" t="s">
        <v>8965</v>
      </c>
      <c r="L6151">
        <v>53</v>
      </c>
      <c r="M6151" t="s">
        <v>94</v>
      </c>
      <c r="N6151" t="s">
        <v>73</v>
      </c>
      <c r="O6151">
        <v>101</v>
      </c>
      <c r="P6151" t="s">
        <v>32</v>
      </c>
      <c r="Q6151">
        <v>500</v>
      </c>
      <c r="R6151" t="s">
        <v>184</v>
      </c>
      <c r="S6151" t="s">
        <v>33</v>
      </c>
      <c r="T6151" t="s">
        <v>34</v>
      </c>
      <c r="U6151">
        <v>647</v>
      </c>
      <c r="V6151">
        <v>998</v>
      </c>
      <c r="Y6151" t="s">
        <v>8966</v>
      </c>
      <c r="Z6151" t="s">
        <v>542</v>
      </c>
      <c r="AA6151">
        <v>33.781999999999996</v>
      </c>
      <c r="AB6151">
        <v>-118.2295</v>
      </c>
      <c r="AC6151">
        <f t="shared" si="96"/>
        <v>1</v>
      </c>
    </row>
    <row r="6152" spans="1:29" x14ac:dyDescent="0.35">
      <c r="A6152">
        <v>200320291</v>
      </c>
      <c r="B6152" s="1">
        <v>44148</v>
      </c>
      <c r="C6152" s="1">
        <v>44147</v>
      </c>
      <c r="D6152">
        <v>1900</v>
      </c>
      <c r="E6152">
        <v>3</v>
      </c>
      <c r="F6152" t="s">
        <v>43</v>
      </c>
      <c r="G6152">
        <v>394</v>
      </c>
      <c r="H6152">
        <v>1</v>
      </c>
      <c r="I6152">
        <v>510</v>
      </c>
      <c r="J6152" t="s">
        <v>29</v>
      </c>
      <c r="L6152">
        <v>0</v>
      </c>
      <c r="O6152">
        <v>101</v>
      </c>
      <c r="P6152" t="s">
        <v>32</v>
      </c>
      <c r="S6152" t="s">
        <v>40</v>
      </c>
      <c r="T6152" t="s">
        <v>41</v>
      </c>
      <c r="U6152">
        <v>510</v>
      </c>
      <c r="Y6152" t="s">
        <v>8967</v>
      </c>
      <c r="AA6152">
        <v>34.005499999999998</v>
      </c>
      <c r="AB6152">
        <v>-118.32040000000001</v>
      </c>
      <c r="AC6152">
        <f t="shared" si="96"/>
        <v>0</v>
      </c>
    </row>
    <row r="6153" spans="1:29" x14ac:dyDescent="0.35">
      <c r="A6153">
        <v>201006035</v>
      </c>
      <c r="B6153" s="1">
        <v>43877</v>
      </c>
      <c r="C6153" s="1">
        <v>43870</v>
      </c>
      <c r="D6153">
        <v>1200</v>
      </c>
      <c r="E6153">
        <v>10</v>
      </c>
      <c r="F6153" t="s">
        <v>103</v>
      </c>
      <c r="G6153">
        <v>1011</v>
      </c>
      <c r="H6153">
        <v>1</v>
      </c>
      <c r="I6153">
        <v>420</v>
      </c>
      <c r="J6153" t="s">
        <v>352</v>
      </c>
      <c r="L6153">
        <v>0</v>
      </c>
      <c r="O6153">
        <v>101</v>
      </c>
      <c r="P6153" t="s">
        <v>32</v>
      </c>
      <c r="S6153" t="s">
        <v>40</v>
      </c>
      <c r="T6153" t="s">
        <v>41</v>
      </c>
      <c r="U6153">
        <v>420</v>
      </c>
      <c r="Y6153" t="s">
        <v>8968</v>
      </c>
      <c r="AA6153">
        <v>34.206600000000002</v>
      </c>
      <c r="AB6153">
        <v>-118.5579</v>
      </c>
      <c r="AC6153">
        <f t="shared" si="96"/>
        <v>0</v>
      </c>
    </row>
    <row r="6154" spans="1:29" x14ac:dyDescent="0.35">
      <c r="A6154">
        <v>200412227</v>
      </c>
      <c r="B6154" s="1">
        <v>44070</v>
      </c>
      <c r="C6154" s="1">
        <v>44063</v>
      </c>
      <c r="D6154">
        <v>1</v>
      </c>
      <c r="E6154">
        <v>4</v>
      </c>
      <c r="F6154" t="s">
        <v>54</v>
      </c>
      <c r="G6154">
        <v>437</v>
      </c>
      <c r="H6154">
        <v>1</v>
      </c>
      <c r="I6154">
        <v>331</v>
      </c>
      <c r="J6154" t="s">
        <v>233</v>
      </c>
      <c r="K6154">
        <v>325</v>
      </c>
      <c r="L6154">
        <v>0</v>
      </c>
      <c r="M6154" t="s">
        <v>46</v>
      </c>
      <c r="N6154" t="s">
        <v>46</v>
      </c>
      <c r="O6154">
        <v>203</v>
      </c>
      <c r="P6154" t="s">
        <v>101</v>
      </c>
      <c r="S6154" t="s">
        <v>40</v>
      </c>
      <c r="T6154" t="s">
        <v>41</v>
      </c>
      <c r="U6154">
        <v>331</v>
      </c>
      <c r="Y6154" t="s">
        <v>8969</v>
      </c>
      <c r="AA6154">
        <v>34.068899999999999</v>
      </c>
      <c r="AB6154">
        <v>-118.1878</v>
      </c>
      <c r="AC6154">
        <f t="shared" si="96"/>
        <v>0</v>
      </c>
    </row>
    <row r="6155" spans="1:29" x14ac:dyDescent="0.35">
      <c r="A6155">
        <v>200706322</v>
      </c>
      <c r="B6155" s="1">
        <v>43880</v>
      </c>
      <c r="C6155" s="1">
        <v>43880</v>
      </c>
      <c r="D6155">
        <v>1200</v>
      </c>
      <c r="E6155">
        <v>7</v>
      </c>
      <c r="F6155" t="s">
        <v>28</v>
      </c>
      <c r="G6155">
        <v>765</v>
      </c>
      <c r="H6155">
        <v>2</v>
      </c>
      <c r="I6155">
        <v>845</v>
      </c>
      <c r="J6155" t="s">
        <v>345</v>
      </c>
      <c r="K6155" t="s">
        <v>2268</v>
      </c>
      <c r="L6155">
        <v>0</v>
      </c>
      <c r="M6155" t="s">
        <v>30</v>
      </c>
      <c r="N6155" t="s">
        <v>173</v>
      </c>
      <c r="O6155">
        <v>726</v>
      </c>
      <c r="P6155" t="s">
        <v>467</v>
      </c>
      <c r="S6155" t="s">
        <v>33</v>
      </c>
      <c r="T6155" t="s">
        <v>34</v>
      </c>
      <c r="U6155">
        <v>845</v>
      </c>
      <c r="Y6155" t="s">
        <v>5629</v>
      </c>
      <c r="AA6155">
        <v>34.046500000000002</v>
      </c>
      <c r="AB6155">
        <v>-118.3419</v>
      </c>
      <c r="AC6155">
        <f t="shared" si="96"/>
        <v>1</v>
      </c>
    </row>
    <row r="6156" spans="1:29" x14ac:dyDescent="0.35">
      <c r="A6156">
        <v>200804343</v>
      </c>
      <c r="B6156" s="1">
        <v>43839</v>
      </c>
      <c r="C6156" s="1">
        <v>43839</v>
      </c>
      <c r="D6156">
        <v>307</v>
      </c>
      <c r="E6156">
        <v>8</v>
      </c>
      <c r="F6156" t="s">
        <v>109</v>
      </c>
      <c r="G6156">
        <v>899</v>
      </c>
      <c r="H6156">
        <v>1</v>
      </c>
      <c r="I6156">
        <v>480</v>
      </c>
      <c r="J6156" t="s">
        <v>44</v>
      </c>
      <c r="K6156" t="s">
        <v>6938</v>
      </c>
      <c r="L6156">
        <v>30</v>
      </c>
      <c r="M6156" t="s">
        <v>30</v>
      </c>
      <c r="N6156" t="s">
        <v>95</v>
      </c>
      <c r="O6156">
        <v>121</v>
      </c>
      <c r="P6156" t="s">
        <v>246</v>
      </c>
      <c r="S6156" t="s">
        <v>40</v>
      </c>
      <c r="T6156" t="s">
        <v>41</v>
      </c>
      <c r="U6156">
        <v>480</v>
      </c>
      <c r="Y6156" t="s">
        <v>8970</v>
      </c>
      <c r="AA6156">
        <v>34.0351</v>
      </c>
      <c r="AB6156">
        <v>-118.383</v>
      </c>
      <c r="AC6156">
        <f t="shared" si="96"/>
        <v>0</v>
      </c>
    </row>
    <row r="6157" spans="1:29" x14ac:dyDescent="0.35">
      <c r="A6157">
        <v>200907648</v>
      </c>
      <c r="B6157" s="1">
        <v>43910</v>
      </c>
      <c r="C6157" s="1">
        <v>43908</v>
      </c>
      <c r="D6157">
        <v>1630</v>
      </c>
      <c r="E6157">
        <v>9</v>
      </c>
      <c r="F6157" t="s">
        <v>49</v>
      </c>
      <c r="G6157">
        <v>933</v>
      </c>
      <c r="H6157">
        <v>2</v>
      </c>
      <c r="I6157">
        <v>354</v>
      </c>
      <c r="J6157" t="s">
        <v>167</v>
      </c>
      <c r="K6157" t="s">
        <v>1712</v>
      </c>
      <c r="L6157">
        <v>34</v>
      </c>
      <c r="M6157" t="s">
        <v>30</v>
      </c>
      <c r="N6157" t="s">
        <v>95</v>
      </c>
      <c r="O6157">
        <v>101</v>
      </c>
      <c r="P6157" t="s">
        <v>32</v>
      </c>
      <c r="S6157" t="s">
        <v>40</v>
      </c>
      <c r="T6157" t="s">
        <v>41</v>
      </c>
      <c r="U6157">
        <v>354</v>
      </c>
      <c r="Y6157" t="s">
        <v>1713</v>
      </c>
      <c r="AA6157">
        <v>34.185699999999997</v>
      </c>
      <c r="AB6157">
        <v>-118.4509</v>
      </c>
      <c r="AC6157">
        <f t="shared" si="96"/>
        <v>0</v>
      </c>
    </row>
    <row r="6158" spans="1:29" x14ac:dyDescent="0.35">
      <c r="A6158">
        <v>201212770</v>
      </c>
      <c r="B6158" s="1">
        <v>43964</v>
      </c>
      <c r="C6158" s="1">
        <v>43964</v>
      </c>
      <c r="D6158">
        <v>1900</v>
      </c>
      <c r="E6158">
        <v>12</v>
      </c>
      <c r="F6158" t="s">
        <v>68</v>
      </c>
      <c r="G6158">
        <v>1273</v>
      </c>
      <c r="H6158">
        <v>2</v>
      </c>
      <c r="I6158">
        <v>745</v>
      </c>
      <c r="J6158" t="s">
        <v>139</v>
      </c>
      <c r="K6158" t="s">
        <v>8971</v>
      </c>
      <c r="L6158">
        <v>37</v>
      </c>
      <c r="M6158" t="s">
        <v>94</v>
      </c>
      <c r="N6158" t="s">
        <v>163</v>
      </c>
      <c r="O6158">
        <v>502</v>
      </c>
      <c r="P6158" t="s">
        <v>47</v>
      </c>
      <c r="Q6158">
        <v>400</v>
      </c>
      <c r="R6158" t="s">
        <v>143</v>
      </c>
      <c r="S6158" t="s">
        <v>84</v>
      </c>
      <c r="T6158" t="s">
        <v>85</v>
      </c>
      <c r="U6158">
        <v>745</v>
      </c>
      <c r="Y6158" t="s">
        <v>8972</v>
      </c>
      <c r="AA6158">
        <v>33.956400000000002</v>
      </c>
      <c r="AB6158">
        <v>-118.309</v>
      </c>
      <c r="AC6158">
        <f t="shared" si="96"/>
        <v>0</v>
      </c>
    </row>
    <row r="6159" spans="1:29" x14ac:dyDescent="0.35">
      <c r="A6159">
        <v>200104702</v>
      </c>
      <c r="B6159" s="1">
        <v>43840</v>
      </c>
      <c r="C6159" s="1">
        <v>43840</v>
      </c>
      <c r="D6159">
        <v>435</v>
      </c>
      <c r="E6159">
        <v>1</v>
      </c>
      <c r="F6159" t="s">
        <v>36</v>
      </c>
      <c r="G6159">
        <v>192</v>
      </c>
      <c r="H6159">
        <v>2</v>
      </c>
      <c r="I6159">
        <v>745</v>
      </c>
      <c r="J6159" t="s">
        <v>139</v>
      </c>
      <c r="K6159" t="s">
        <v>8973</v>
      </c>
      <c r="L6159">
        <v>0</v>
      </c>
      <c r="M6159" t="s">
        <v>46</v>
      </c>
      <c r="N6159" t="s">
        <v>46</v>
      </c>
      <c r="O6159">
        <v>701</v>
      </c>
      <c r="P6159" t="s">
        <v>1610</v>
      </c>
      <c r="Q6159">
        <v>400</v>
      </c>
      <c r="R6159" t="s">
        <v>143</v>
      </c>
      <c r="S6159" t="s">
        <v>40</v>
      </c>
      <c r="T6159" t="s">
        <v>41</v>
      </c>
      <c r="U6159">
        <v>745</v>
      </c>
      <c r="Y6159" t="s">
        <v>6653</v>
      </c>
      <c r="AA6159">
        <v>34.039499999999997</v>
      </c>
      <c r="AB6159">
        <v>-118.26560000000001</v>
      </c>
      <c r="AC6159">
        <f t="shared" si="96"/>
        <v>0</v>
      </c>
    </row>
    <row r="6160" spans="1:29" x14ac:dyDescent="0.35">
      <c r="A6160">
        <v>201009448</v>
      </c>
      <c r="B6160" s="1">
        <v>43978</v>
      </c>
      <c r="C6160" s="1">
        <v>43978</v>
      </c>
      <c r="D6160">
        <v>930</v>
      </c>
      <c r="E6160">
        <v>10</v>
      </c>
      <c r="F6160" t="s">
        <v>103</v>
      </c>
      <c r="G6160">
        <v>1094</v>
      </c>
      <c r="H6160">
        <v>1</v>
      </c>
      <c r="I6160">
        <v>341</v>
      </c>
      <c r="J6160" t="s">
        <v>157</v>
      </c>
      <c r="K6160" t="s">
        <v>8974</v>
      </c>
      <c r="L6160">
        <v>40</v>
      </c>
      <c r="M6160" t="s">
        <v>94</v>
      </c>
      <c r="N6160" t="s">
        <v>31</v>
      </c>
      <c r="O6160">
        <v>501</v>
      </c>
      <c r="P6160" t="s">
        <v>164</v>
      </c>
      <c r="S6160" t="s">
        <v>40</v>
      </c>
      <c r="T6160" t="s">
        <v>41</v>
      </c>
      <c r="U6160">
        <v>341</v>
      </c>
      <c r="Y6160" t="s">
        <v>8975</v>
      </c>
      <c r="AA6160">
        <v>34.145099999999999</v>
      </c>
      <c r="AB6160">
        <v>-118.52970000000001</v>
      </c>
      <c r="AC6160">
        <f t="shared" si="96"/>
        <v>0</v>
      </c>
    </row>
    <row r="6161" spans="1:29" x14ac:dyDescent="0.35">
      <c r="A6161">
        <v>200516279</v>
      </c>
      <c r="B6161" s="1">
        <v>44141</v>
      </c>
      <c r="C6161" s="1">
        <v>44141</v>
      </c>
      <c r="D6161">
        <v>1240</v>
      </c>
      <c r="E6161">
        <v>5</v>
      </c>
      <c r="F6161" t="s">
        <v>98</v>
      </c>
      <c r="G6161">
        <v>563</v>
      </c>
      <c r="H6161">
        <v>2</v>
      </c>
      <c r="I6161">
        <v>624</v>
      </c>
      <c r="J6161" t="s">
        <v>171</v>
      </c>
      <c r="K6161" t="s">
        <v>8976</v>
      </c>
      <c r="L6161">
        <v>75</v>
      </c>
      <c r="M6161" t="s">
        <v>30</v>
      </c>
      <c r="N6161" t="s">
        <v>95</v>
      </c>
      <c r="O6161">
        <v>510</v>
      </c>
      <c r="P6161" t="s">
        <v>189</v>
      </c>
      <c r="Q6161">
        <v>302</v>
      </c>
      <c r="R6161" t="s">
        <v>1369</v>
      </c>
      <c r="S6161" t="s">
        <v>84</v>
      </c>
      <c r="T6161" t="s">
        <v>85</v>
      </c>
      <c r="U6161">
        <v>624</v>
      </c>
      <c r="Y6161" t="s">
        <v>2615</v>
      </c>
      <c r="AA6161">
        <v>33.7333</v>
      </c>
      <c r="AB6161">
        <v>-118.2906</v>
      </c>
      <c r="AC6161">
        <f t="shared" si="96"/>
        <v>0</v>
      </c>
    </row>
    <row r="6162" spans="1:29" x14ac:dyDescent="0.35">
      <c r="A6162">
        <v>200713752</v>
      </c>
      <c r="B6162" s="1">
        <v>44085</v>
      </c>
      <c r="C6162" s="1">
        <v>44083</v>
      </c>
      <c r="D6162">
        <v>2140</v>
      </c>
      <c r="E6162">
        <v>7</v>
      </c>
      <c r="F6162" t="s">
        <v>28</v>
      </c>
      <c r="G6162">
        <v>721</v>
      </c>
      <c r="H6162">
        <v>2</v>
      </c>
      <c r="I6162">
        <v>950</v>
      </c>
      <c r="J6162" t="s">
        <v>6831</v>
      </c>
      <c r="K6162" t="s">
        <v>8977</v>
      </c>
      <c r="L6162">
        <v>19</v>
      </c>
      <c r="M6162" t="s">
        <v>30</v>
      </c>
      <c r="N6162" t="s">
        <v>31</v>
      </c>
      <c r="O6162">
        <v>503</v>
      </c>
      <c r="P6162" t="s">
        <v>650</v>
      </c>
      <c r="S6162" t="s">
        <v>84</v>
      </c>
      <c r="T6162" t="s">
        <v>85</v>
      </c>
      <c r="U6162">
        <v>950</v>
      </c>
      <c r="Y6162" t="s">
        <v>5655</v>
      </c>
      <c r="AA6162">
        <v>34.0732</v>
      </c>
      <c r="AB6162">
        <v>-118.3897</v>
      </c>
      <c r="AC6162">
        <f t="shared" si="96"/>
        <v>0</v>
      </c>
    </row>
    <row r="6163" spans="1:29" x14ac:dyDescent="0.35">
      <c r="A6163">
        <v>201115952</v>
      </c>
      <c r="B6163" s="1">
        <v>44156</v>
      </c>
      <c r="C6163" s="1">
        <v>44156</v>
      </c>
      <c r="D6163">
        <v>300</v>
      </c>
      <c r="E6163">
        <v>11</v>
      </c>
      <c r="F6163" t="s">
        <v>64</v>
      </c>
      <c r="G6163">
        <v>1177</v>
      </c>
      <c r="H6163">
        <v>1</v>
      </c>
      <c r="I6163">
        <v>230</v>
      </c>
      <c r="J6163" t="s">
        <v>161</v>
      </c>
      <c r="K6163" t="s">
        <v>8978</v>
      </c>
      <c r="L6163">
        <v>40</v>
      </c>
      <c r="M6163" t="s">
        <v>30</v>
      </c>
      <c r="N6163" t="s">
        <v>95</v>
      </c>
      <c r="O6163">
        <v>102</v>
      </c>
      <c r="P6163" t="s">
        <v>186</v>
      </c>
      <c r="Q6163">
        <v>102</v>
      </c>
      <c r="R6163" t="s">
        <v>219</v>
      </c>
      <c r="S6163" t="s">
        <v>40</v>
      </c>
      <c r="T6163" t="s">
        <v>41</v>
      </c>
      <c r="U6163">
        <v>230</v>
      </c>
      <c r="Y6163" t="s">
        <v>8979</v>
      </c>
      <c r="AA6163">
        <v>34.086599999999997</v>
      </c>
      <c r="AB6163">
        <v>-118.22410000000001</v>
      </c>
      <c r="AC6163">
        <f t="shared" si="96"/>
        <v>0</v>
      </c>
    </row>
    <row r="6164" spans="1:29" x14ac:dyDescent="0.35">
      <c r="A6164">
        <v>200517591</v>
      </c>
      <c r="B6164" s="1">
        <v>44171</v>
      </c>
      <c r="C6164" s="1">
        <v>44169</v>
      </c>
      <c r="D6164">
        <v>1930</v>
      </c>
      <c r="E6164">
        <v>5</v>
      </c>
      <c r="F6164" t="s">
        <v>98</v>
      </c>
      <c r="G6164">
        <v>551</v>
      </c>
      <c r="H6164">
        <v>1</v>
      </c>
      <c r="I6164">
        <v>331</v>
      </c>
      <c r="J6164" t="s">
        <v>233</v>
      </c>
      <c r="K6164" t="s">
        <v>8980</v>
      </c>
      <c r="L6164">
        <v>57</v>
      </c>
      <c r="M6164" t="s">
        <v>30</v>
      </c>
      <c r="N6164" t="s">
        <v>73</v>
      </c>
      <c r="O6164">
        <v>101</v>
      </c>
      <c r="P6164" t="s">
        <v>32</v>
      </c>
      <c r="S6164" t="s">
        <v>40</v>
      </c>
      <c r="T6164" t="s">
        <v>41</v>
      </c>
      <c r="U6164">
        <v>331</v>
      </c>
      <c r="Y6164" t="s">
        <v>8981</v>
      </c>
      <c r="AA6164">
        <v>33.744700000000002</v>
      </c>
      <c r="AB6164">
        <v>-118.3002</v>
      </c>
      <c r="AC6164">
        <f t="shared" si="96"/>
        <v>0</v>
      </c>
    </row>
    <row r="6165" spans="1:29" x14ac:dyDescent="0.35">
      <c r="A6165">
        <v>201010979</v>
      </c>
      <c r="B6165" s="1">
        <v>44026</v>
      </c>
      <c r="C6165" s="1">
        <v>43967</v>
      </c>
      <c r="D6165">
        <v>855</v>
      </c>
      <c r="E6165">
        <v>10</v>
      </c>
      <c r="F6165" t="s">
        <v>103</v>
      </c>
      <c r="G6165">
        <v>1019</v>
      </c>
      <c r="H6165">
        <v>1</v>
      </c>
      <c r="I6165">
        <v>440</v>
      </c>
      <c r="J6165" t="s">
        <v>213</v>
      </c>
      <c r="K6165" t="s">
        <v>8982</v>
      </c>
      <c r="L6165">
        <v>0</v>
      </c>
      <c r="M6165" t="s">
        <v>30</v>
      </c>
      <c r="N6165" t="s">
        <v>73</v>
      </c>
      <c r="O6165">
        <v>203</v>
      </c>
      <c r="P6165" t="s">
        <v>101</v>
      </c>
      <c r="S6165" t="s">
        <v>40</v>
      </c>
      <c r="T6165" t="s">
        <v>41</v>
      </c>
      <c r="U6165">
        <v>440</v>
      </c>
      <c r="Y6165" t="s">
        <v>8983</v>
      </c>
      <c r="AA6165">
        <v>34.201300000000003</v>
      </c>
      <c r="AB6165">
        <v>-118.4743</v>
      </c>
      <c r="AC6165">
        <f t="shared" si="96"/>
        <v>0</v>
      </c>
    </row>
    <row r="6166" spans="1:29" x14ac:dyDescent="0.35">
      <c r="A6166">
        <v>200121870</v>
      </c>
      <c r="B6166" s="1">
        <v>44168</v>
      </c>
      <c r="C6166" s="1">
        <v>44166</v>
      </c>
      <c r="D6166">
        <v>2100</v>
      </c>
      <c r="E6166">
        <v>1</v>
      </c>
      <c r="F6166" t="s">
        <v>36</v>
      </c>
      <c r="G6166">
        <v>164</v>
      </c>
      <c r="H6166">
        <v>1</v>
      </c>
      <c r="I6166">
        <v>330</v>
      </c>
      <c r="J6166" t="s">
        <v>37</v>
      </c>
      <c r="K6166" t="s">
        <v>2046</v>
      </c>
      <c r="L6166">
        <v>28</v>
      </c>
      <c r="M6166" t="s">
        <v>30</v>
      </c>
      <c r="N6166" t="s">
        <v>1145</v>
      </c>
      <c r="O6166">
        <v>108</v>
      </c>
      <c r="P6166" t="s">
        <v>105</v>
      </c>
      <c r="S6166" t="s">
        <v>40</v>
      </c>
      <c r="T6166" t="s">
        <v>41</v>
      </c>
      <c r="U6166">
        <v>330</v>
      </c>
      <c r="Y6166" t="s">
        <v>483</v>
      </c>
      <c r="Z6166" t="s">
        <v>2903</v>
      </c>
      <c r="AA6166">
        <v>34.044499999999999</v>
      </c>
      <c r="AB6166">
        <v>-118.25230000000001</v>
      </c>
      <c r="AC6166">
        <f t="shared" si="96"/>
        <v>0</v>
      </c>
    </row>
    <row r="6167" spans="1:29" x14ac:dyDescent="0.35">
      <c r="A6167">
        <v>200708790</v>
      </c>
      <c r="B6167" s="1">
        <v>43952</v>
      </c>
      <c r="C6167" s="1">
        <v>43948</v>
      </c>
      <c r="D6167">
        <v>1630</v>
      </c>
      <c r="E6167">
        <v>7</v>
      </c>
      <c r="F6167" t="s">
        <v>28</v>
      </c>
      <c r="G6167">
        <v>723</v>
      </c>
      <c r="H6167">
        <v>1</v>
      </c>
      <c r="I6167">
        <v>420</v>
      </c>
      <c r="J6167" t="s">
        <v>352</v>
      </c>
      <c r="L6167">
        <v>0</v>
      </c>
      <c r="O6167">
        <v>101</v>
      </c>
      <c r="P6167" t="s">
        <v>32</v>
      </c>
      <c r="S6167" t="s">
        <v>40</v>
      </c>
      <c r="T6167" t="s">
        <v>41</v>
      </c>
      <c r="U6167">
        <v>420</v>
      </c>
      <c r="Y6167" t="s">
        <v>3041</v>
      </c>
      <c r="AA6167">
        <v>34.074300000000001</v>
      </c>
      <c r="AB6167">
        <v>-118.3626</v>
      </c>
      <c r="AC6167">
        <f t="shared" si="96"/>
        <v>0</v>
      </c>
    </row>
    <row r="6168" spans="1:29" x14ac:dyDescent="0.35">
      <c r="A6168">
        <v>200608921</v>
      </c>
      <c r="B6168" s="1">
        <v>43930</v>
      </c>
      <c r="C6168" s="1">
        <v>43930</v>
      </c>
      <c r="D6168">
        <v>930</v>
      </c>
      <c r="E6168">
        <v>6</v>
      </c>
      <c r="F6168" t="s">
        <v>91</v>
      </c>
      <c r="G6168">
        <v>625</v>
      </c>
      <c r="H6168">
        <v>1</v>
      </c>
      <c r="I6168">
        <v>440</v>
      </c>
      <c r="J6168" t="s">
        <v>213</v>
      </c>
      <c r="K6168" t="s">
        <v>8984</v>
      </c>
      <c r="L6168">
        <v>31</v>
      </c>
      <c r="M6168" t="s">
        <v>30</v>
      </c>
      <c r="N6168" t="s">
        <v>173</v>
      </c>
      <c r="O6168">
        <v>102</v>
      </c>
      <c r="P6168" t="s">
        <v>186</v>
      </c>
      <c r="S6168" t="s">
        <v>40</v>
      </c>
      <c r="T6168" t="s">
        <v>41</v>
      </c>
      <c r="U6168">
        <v>440</v>
      </c>
      <c r="Y6168" t="s">
        <v>2736</v>
      </c>
      <c r="AA6168">
        <v>34.106699999999996</v>
      </c>
      <c r="AB6168">
        <v>-118.3373</v>
      </c>
      <c r="AC6168">
        <f t="shared" si="96"/>
        <v>0</v>
      </c>
    </row>
    <row r="6169" spans="1:29" x14ac:dyDescent="0.35">
      <c r="A6169">
        <v>200614329</v>
      </c>
      <c r="B6169" s="1">
        <v>44066</v>
      </c>
      <c r="C6169" s="1">
        <v>44065</v>
      </c>
      <c r="D6169">
        <v>1500</v>
      </c>
      <c r="E6169">
        <v>6</v>
      </c>
      <c r="F6169" t="s">
        <v>91</v>
      </c>
      <c r="G6169">
        <v>639</v>
      </c>
      <c r="H6169">
        <v>1</v>
      </c>
      <c r="I6169">
        <v>420</v>
      </c>
      <c r="J6169" t="s">
        <v>352</v>
      </c>
      <c r="L6169">
        <v>0</v>
      </c>
      <c r="O6169">
        <v>101</v>
      </c>
      <c r="P6169" t="s">
        <v>32</v>
      </c>
      <c r="S6169" t="s">
        <v>40</v>
      </c>
      <c r="T6169" t="s">
        <v>41</v>
      </c>
      <c r="U6169">
        <v>420</v>
      </c>
      <c r="Y6169" t="s">
        <v>8985</v>
      </c>
      <c r="AA6169">
        <v>34.103499999999997</v>
      </c>
      <c r="AB6169">
        <v>-118.30719999999999</v>
      </c>
      <c r="AC6169">
        <f t="shared" si="96"/>
        <v>0</v>
      </c>
    </row>
    <row r="6170" spans="1:29" x14ac:dyDescent="0.35">
      <c r="A6170">
        <v>200614391</v>
      </c>
      <c r="B6170" s="1">
        <v>44066</v>
      </c>
      <c r="C6170" s="1">
        <v>44066</v>
      </c>
      <c r="D6170">
        <v>1700</v>
      </c>
      <c r="E6170">
        <v>6</v>
      </c>
      <c r="F6170" t="s">
        <v>91</v>
      </c>
      <c r="G6170">
        <v>622</v>
      </c>
      <c r="H6170">
        <v>1</v>
      </c>
      <c r="I6170">
        <v>341</v>
      </c>
      <c r="J6170" t="s">
        <v>157</v>
      </c>
      <c r="K6170" t="s">
        <v>710</v>
      </c>
      <c r="L6170">
        <v>35</v>
      </c>
      <c r="M6170" t="s">
        <v>30</v>
      </c>
      <c r="N6170" t="s">
        <v>1233</v>
      </c>
      <c r="O6170">
        <v>102</v>
      </c>
      <c r="P6170" t="s">
        <v>186</v>
      </c>
      <c r="S6170" t="s">
        <v>40</v>
      </c>
      <c r="T6170" t="s">
        <v>41</v>
      </c>
      <c r="U6170">
        <v>341</v>
      </c>
      <c r="Y6170" t="s">
        <v>8986</v>
      </c>
      <c r="AA6170">
        <v>34.113500000000002</v>
      </c>
      <c r="AB6170">
        <v>-118.36879999999999</v>
      </c>
      <c r="AC6170">
        <f t="shared" si="96"/>
        <v>0</v>
      </c>
    </row>
    <row r="6171" spans="1:29" x14ac:dyDescent="0.35">
      <c r="A6171">
        <v>201207647</v>
      </c>
      <c r="B6171" s="1">
        <v>43883</v>
      </c>
      <c r="C6171" s="1">
        <v>43883</v>
      </c>
      <c r="D6171">
        <v>1500</v>
      </c>
      <c r="E6171">
        <v>12</v>
      </c>
      <c r="F6171" t="s">
        <v>68</v>
      </c>
      <c r="G6171">
        <v>1259</v>
      </c>
      <c r="H6171">
        <v>1</v>
      </c>
      <c r="I6171">
        <v>210</v>
      </c>
      <c r="J6171" t="s">
        <v>149</v>
      </c>
      <c r="K6171" t="s">
        <v>8987</v>
      </c>
      <c r="L6171">
        <v>34</v>
      </c>
      <c r="M6171" t="s">
        <v>30</v>
      </c>
      <c r="N6171" t="s">
        <v>95</v>
      </c>
      <c r="O6171">
        <v>103</v>
      </c>
      <c r="P6171" t="s">
        <v>146</v>
      </c>
      <c r="Q6171">
        <v>400</v>
      </c>
      <c r="R6171" t="s">
        <v>143</v>
      </c>
      <c r="S6171" t="s">
        <v>40</v>
      </c>
      <c r="T6171" t="s">
        <v>41</v>
      </c>
      <c r="U6171">
        <v>210</v>
      </c>
      <c r="Y6171" t="s">
        <v>8988</v>
      </c>
      <c r="AA6171">
        <v>33.972999999999999</v>
      </c>
      <c r="AB6171">
        <v>-118.2608</v>
      </c>
      <c r="AC6171">
        <f t="shared" si="96"/>
        <v>0</v>
      </c>
    </row>
    <row r="6172" spans="1:29" x14ac:dyDescent="0.35">
      <c r="A6172">
        <v>200609099</v>
      </c>
      <c r="B6172" s="1">
        <v>43936</v>
      </c>
      <c r="C6172" s="1">
        <v>43926</v>
      </c>
      <c r="D6172">
        <v>1200</v>
      </c>
      <c r="E6172">
        <v>6</v>
      </c>
      <c r="F6172" t="s">
        <v>91</v>
      </c>
      <c r="G6172">
        <v>643</v>
      </c>
      <c r="H6172">
        <v>1</v>
      </c>
      <c r="I6172">
        <v>310</v>
      </c>
      <c r="J6172" t="s">
        <v>71</v>
      </c>
      <c r="K6172" t="s">
        <v>245</v>
      </c>
      <c r="L6172">
        <v>0</v>
      </c>
      <c r="M6172" t="s">
        <v>46</v>
      </c>
      <c r="N6172" t="s">
        <v>46</v>
      </c>
      <c r="O6172">
        <v>203</v>
      </c>
      <c r="P6172" t="s">
        <v>101</v>
      </c>
      <c r="S6172" t="s">
        <v>40</v>
      </c>
      <c r="T6172" t="s">
        <v>41</v>
      </c>
      <c r="U6172">
        <v>310</v>
      </c>
      <c r="Y6172" t="s">
        <v>8989</v>
      </c>
      <c r="AA6172">
        <v>34.100700000000003</v>
      </c>
      <c r="AB6172">
        <v>-118.3494</v>
      </c>
      <c r="AC6172">
        <f t="shared" si="96"/>
        <v>0</v>
      </c>
    </row>
    <row r="6173" spans="1:29" x14ac:dyDescent="0.35">
      <c r="A6173">
        <v>200909313</v>
      </c>
      <c r="B6173" s="1">
        <v>43956</v>
      </c>
      <c r="C6173" s="1">
        <v>43955</v>
      </c>
      <c r="D6173">
        <v>2200</v>
      </c>
      <c r="E6173">
        <v>9</v>
      </c>
      <c r="F6173" t="s">
        <v>49</v>
      </c>
      <c r="G6173">
        <v>974</v>
      </c>
      <c r="H6173">
        <v>1</v>
      </c>
      <c r="I6173">
        <v>230</v>
      </c>
      <c r="J6173" t="s">
        <v>161</v>
      </c>
      <c r="K6173" t="s">
        <v>8990</v>
      </c>
      <c r="L6173">
        <v>39</v>
      </c>
      <c r="M6173" t="s">
        <v>30</v>
      </c>
      <c r="N6173" t="s">
        <v>31</v>
      </c>
      <c r="O6173">
        <v>301</v>
      </c>
      <c r="P6173" t="s">
        <v>155</v>
      </c>
      <c r="Q6173">
        <v>102</v>
      </c>
      <c r="R6173" t="s">
        <v>219</v>
      </c>
      <c r="S6173" t="s">
        <v>84</v>
      </c>
      <c r="T6173" t="s">
        <v>85</v>
      </c>
      <c r="U6173">
        <v>230</v>
      </c>
      <c r="Y6173" t="s">
        <v>8991</v>
      </c>
      <c r="AA6173">
        <v>34.154699999999998</v>
      </c>
      <c r="AB6173">
        <v>-118.453</v>
      </c>
      <c r="AC6173">
        <f t="shared" si="96"/>
        <v>0</v>
      </c>
    </row>
    <row r="6174" spans="1:29" x14ac:dyDescent="0.35">
      <c r="A6174">
        <v>200108498</v>
      </c>
      <c r="B6174" s="1">
        <v>43894</v>
      </c>
      <c r="C6174" s="1">
        <v>43874</v>
      </c>
      <c r="D6174">
        <v>800</v>
      </c>
      <c r="E6174">
        <v>1</v>
      </c>
      <c r="F6174" t="s">
        <v>36</v>
      </c>
      <c r="G6174">
        <v>118</v>
      </c>
      <c r="H6174">
        <v>1</v>
      </c>
      <c r="I6174">
        <v>310</v>
      </c>
      <c r="J6174" t="s">
        <v>71</v>
      </c>
      <c r="K6174" t="s">
        <v>761</v>
      </c>
      <c r="L6174">
        <v>43</v>
      </c>
      <c r="M6174" t="s">
        <v>30</v>
      </c>
      <c r="N6174" t="s">
        <v>73</v>
      </c>
      <c r="O6174">
        <v>120</v>
      </c>
      <c r="P6174" t="s">
        <v>3376</v>
      </c>
      <c r="S6174" t="s">
        <v>40</v>
      </c>
      <c r="T6174" t="s">
        <v>41</v>
      </c>
      <c r="U6174">
        <v>310</v>
      </c>
      <c r="Y6174" t="s">
        <v>8992</v>
      </c>
      <c r="AA6174">
        <v>34.065600000000003</v>
      </c>
      <c r="AB6174">
        <v>-118.232</v>
      </c>
      <c r="AC6174">
        <f t="shared" si="96"/>
        <v>0</v>
      </c>
    </row>
    <row r="6175" spans="1:29" x14ac:dyDescent="0.35">
      <c r="A6175">
        <v>200118358</v>
      </c>
      <c r="B6175" s="1">
        <v>44096</v>
      </c>
      <c r="C6175" s="1">
        <v>44096</v>
      </c>
      <c r="D6175">
        <v>650</v>
      </c>
      <c r="E6175">
        <v>1</v>
      </c>
      <c r="F6175" t="s">
        <v>36</v>
      </c>
      <c r="G6175">
        <v>156</v>
      </c>
      <c r="H6175">
        <v>1</v>
      </c>
      <c r="I6175">
        <v>230</v>
      </c>
      <c r="J6175" t="s">
        <v>161</v>
      </c>
      <c r="K6175" t="s">
        <v>8993</v>
      </c>
      <c r="L6175">
        <v>55</v>
      </c>
      <c r="M6175" t="s">
        <v>94</v>
      </c>
      <c r="N6175" t="s">
        <v>173</v>
      </c>
      <c r="O6175">
        <v>401</v>
      </c>
      <c r="P6175" t="s">
        <v>231</v>
      </c>
      <c r="Q6175">
        <v>512</v>
      </c>
      <c r="R6175" t="s">
        <v>2684</v>
      </c>
      <c r="S6175" t="s">
        <v>40</v>
      </c>
      <c r="T6175" t="s">
        <v>41</v>
      </c>
      <c r="U6175">
        <v>230</v>
      </c>
      <c r="Y6175" t="s">
        <v>788</v>
      </c>
      <c r="Z6175" t="s">
        <v>152</v>
      </c>
      <c r="AA6175">
        <v>34.042900000000003</v>
      </c>
      <c r="AB6175">
        <v>-118.2462</v>
      </c>
      <c r="AC6175">
        <f t="shared" si="96"/>
        <v>0</v>
      </c>
    </row>
    <row r="6176" spans="1:29" x14ac:dyDescent="0.35">
      <c r="A6176">
        <v>200514563</v>
      </c>
      <c r="B6176" s="1">
        <v>44100</v>
      </c>
      <c r="C6176" s="1">
        <v>44100</v>
      </c>
      <c r="D6176">
        <v>1415</v>
      </c>
      <c r="E6176">
        <v>5</v>
      </c>
      <c r="F6176" t="s">
        <v>98</v>
      </c>
      <c r="G6176">
        <v>566</v>
      </c>
      <c r="H6176">
        <v>1</v>
      </c>
      <c r="I6176">
        <v>230</v>
      </c>
      <c r="J6176" t="s">
        <v>161</v>
      </c>
      <c r="K6176" t="s">
        <v>8994</v>
      </c>
      <c r="L6176">
        <v>63</v>
      </c>
      <c r="M6176" t="s">
        <v>30</v>
      </c>
      <c r="N6176" t="s">
        <v>73</v>
      </c>
      <c r="O6176">
        <v>103</v>
      </c>
      <c r="P6176" t="s">
        <v>146</v>
      </c>
      <c r="Q6176">
        <v>307</v>
      </c>
      <c r="R6176" t="s">
        <v>2276</v>
      </c>
      <c r="S6176" t="s">
        <v>40</v>
      </c>
      <c r="T6176" t="s">
        <v>41</v>
      </c>
      <c r="U6176">
        <v>230</v>
      </c>
      <c r="Y6176" t="s">
        <v>4382</v>
      </c>
      <c r="Z6176" t="s">
        <v>1117</v>
      </c>
      <c r="AA6176">
        <v>33.737000000000002</v>
      </c>
      <c r="AB6176">
        <v>-118.28360000000001</v>
      </c>
      <c r="AC6176">
        <f t="shared" si="96"/>
        <v>0</v>
      </c>
    </row>
    <row r="6177" spans="1:29" x14ac:dyDescent="0.35">
      <c r="A6177">
        <v>200904785</v>
      </c>
      <c r="B6177" s="1">
        <v>43848</v>
      </c>
      <c r="C6177" s="1">
        <v>43840</v>
      </c>
      <c r="D6177">
        <v>1200</v>
      </c>
      <c r="E6177">
        <v>9</v>
      </c>
      <c r="F6177" t="s">
        <v>49</v>
      </c>
      <c r="G6177">
        <v>933</v>
      </c>
      <c r="H6177">
        <v>2</v>
      </c>
      <c r="I6177">
        <v>354</v>
      </c>
      <c r="J6177" t="s">
        <v>167</v>
      </c>
      <c r="K6177" t="s">
        <v>8995</v>
      </c>
      <c r="L6177">
        <v>47</v>
      </c>
      <c r="M6177" t="s">
        <v>94</v>
      </c>
      <c r="N6177" t="s">
        <v>95</v>
      </c>
      <c r="O6177">
        <v>502</v>
      </c>
      <c r="P6177" t="s">
        <v>47</v>
      </c>
      <c r="S6177" t="s">
        <v>40</v>
      </c>
      <c r="T6177" t="s">
        <v>41</v>
      </c>
      <c r="U6177">
        <v>354</v>
      </c>
      <c r="Y6177" t="s">
        <v>1713</v>
      </c>
      <c r="AA6177">
        <v>34.185699999999997</v>
      </c>
      <c r="AB6177">
        <v>-118.4509</v>
      </c>
      <c r="AC6177">
        <f t="shared" si="96"/>
        <v>0</v>
      </c>
    </row>
    <row r="6178" spans="1:29" x14ac:dyDescent="0.35">
      <c r="A6178">
        <v>200408998</v>
      </c>
      <c r="B6178" s="1">
        <v>43969</v>
      </c>
      <c r="C6178" s="1">
        <v>43968</v>
      </c>
      <c r="D6178">
        <v>2015</v>
      </c>
      <c r="E6178">
        <v>4</v>
      </c>
      <c r="F6178" t="s">
        <v>54</v>
      </c>
      <c r="G6178">
        <v>499</v>
      </c>
      <c r="H6178">
        <v>1</v>
      </c>
      <c r="I6178">
        <v>331</v>
      </c>
      <c r="J6178" t="s">
        <v>233</v>
      </c>
      <c r="K6178">
        <v>344</v>
      </c>
      <c r="L6178">
        <v>47</v>
      </c>
      <c r="M6178" t="s">
        <v>94</v>
      </c>
      <c r="N6178" t="s">
        <v>95</v>
      </c>
      <c r="O6178">
        <v>104</v>
      </c>
      <c r="P6178" t="s">
        <v>201</v>
      </c>
      <c r="S6178" t="s">
        <v>40</v>
      </c>
      <c r="T6178" t="s">
        <v>41</v>
      </c>
      <c r="U6178">
        <v>331</v>
      </c>
      <c r="Y6178" t="s">
        <v>8996</v>
      </c>
      <c r="Z6178" t="s">
        <v>8096</v>
      </c>
      <c r="AA6178">
        <v>34.020200000000003</v>
      </c>
      <c r="AB6178">
        <v>-118.1995</v>
      </c>
      <c r="AC6178">
        <f t="shared" si="96"/>
        <v>0</v>
      </c>
    </row>
    <row r="6179" spans="1:29" x14ac:dyDescent="0.35">
      <c r="A6179">
        <v>200414982</v>
      </c>
      <c r="B6179" s="1">
        <v>44152</v>
      </c>
      <c r="C6179" s="1">
        <v>44152</v>
      </c>
      <c r="D6179">
        <v>1600</v>
      </c>
      <c r="E6179">
        <v>4</v>
      </c>
      <c r="F6179" t="s">
        <v>54</v>
      </c>
      <c r="G6179">
        <v>461</v>
      </c>
      <c r="H6179">
        <v>1</v>
      </c>
      <c r="I6179">
        <v>761</v>
      </c>
      <c r="J6179" t="s">
        <v>403</v>
      </c>
      <c r="K6179" t="s">
        <v>8997</v>
      </c>
      <c r="L6179">
        <v>42</v>
      </c>
      <c r="M6179" t="s">
        <v>94</v>
      </c>
      <c r="N6179" t="s">
        <v>95</v>
      </c>
      <c r="O6179">
        <v>101</v>
      </c>
      <c r="P6179" t="s">
        <v>32</v>
      </c>
      <c r="Q6179">
        <v>511</v>
      </c>
      <c r="R6179" t="s">
        <v>151</v>
      </c>
      <c r="S6179" t="s">
        <v>33</v>
      </c>
      <c r="T6179" t="s">
        <v>34</v>
      </c>
      <c r="U6179">
        <v>761</v>
      </c>
      <c r="V6179">
        <v>998</v>
      </c>
      <c r="Y6179" t="s">
        <v>1269</v>
      </c>
      <c r="AA6179">
        <v>34.043500000000002</v>
      </c>
      <c r="AB6179">
        <v>-118.2218</v>
      </c>
      <c r="AC6179">
        <f t="shared" si="96"/>
        <v>1</v>
      </c>
    </row>
    <row r="6180" spans="1:29" x14ac:dyDescent="0.35">
      <c r="A6180">
        <v>200105244</v>
      </c>
      <c r="B6180" s="1">
        <v>43848</v>
      </c>
      <c r="C6180" s="1">
        <v>43846</v>
      </c>
      <c r="D6180">
        <v>1700</v>
      </c>
      <c r="E6180">
        <v>1</v>
      </c>
      <c r="F6180" t="s">
        <v>36</v>
      </c>
      <c r="G6180">
        <v>111</v>
      </c>
      <c r="H6180">
        <v>1</v>
      </c>
      <c r="I6180">
        <v>510</v>
      </c>
      <c r="J6180" t="s">
        <v>29</v>
      </c>
      <c r="L6180">
        <v>0</v>
      </c>
      <c r="O6180">
        <v>108</v>
      </c>
      <c r="P6180" t="s">
        <v>105</v>
      </c>
      <c r="S6180" t="s">
        <v>40</v>
      </c>
      <c r="T6180" t="s">
        <v>41</v>
      </c>
      <c r="U6180">
        <v>510</v>
      </c>
      <c r="Y6180" t="s">
        <v>8998</v>
      </c>
      <c r="AA6180">
        <v>34.0623</v>
      </c>
      <c r="AB6180">
        <v>-118.2383</v>
      </c>
      <c r="AC6180">
        <f t="shared" si="96"/>
        <v>0</v>
      </c>
    </row>
    <row r="6181" spans="1:29" x14ac:dyDescent="0.35">
      <c r="A6181">
        <v>200612465</v>
      </c>
      <c r="B6181" s="1">
        <v>44023</v>
      </c>
      <c r="C6181" s="1">
        <v>44023</v>
      </c>
      <c r="D6181">
        <v>1930</v>
      </c>
      <c r="E6181">
        <v>6</v>
      </c>
      <c r="F6181" t="s">
        <v>91</v>
      </c>
      <c r="G6181">
        <v>637</v>
      </c>
      <c r="H6181">
        <v>1</v>
      </c>
      <c r="I6181">
        <v>230</v>
      </c>
      <c r="J6181" t="s">
        <v>161</v>
      </c>
      <c r="K6181" t="s">
        <v>8999</v>
      </c>
      <c r="L6181">
        <v>25</v>
      </c>
      <c r="M6181" t="s">
        <v>30</v>
      </c>
      <c r="N6181" t="s">
        <v>73</v>
      </c>
      <c r="O6181">
        <v>102</v>
      </c>
      <c r="P6181" t="s">
        <v>186</v>
      </c>
      <c r="Q6181">
        <v>400</v>
      </c>
      <c r="R6181" t="s">
        <v>143</v>
      </c>
      <c r="S6181" t="s">
        <v>40</v>
      </c>
      <c r="T6181" t="s">
        <v>41</v>
      </c>
      <c r="U6181">
        <v>230</v>
      </c>
      <c r="Y6181" t="s">
        <v>9000</v>
      </c>
      <c r="AA6181">
        <v>34.101700000000001</v>
      </c>
      <c r="AB6181">
        <v>-118.318</v>
      </c>
      <c r="AC6181">
        <f t="shared" si="96"/>
        <v>0</v>
      </c>
    </row>
    <row r="6182" spans="1:29" x14ac:dyDescent="0.35">
      <c r="A6182">
        <v>200118377</v>
      </c>
      <c r="B6182" s="1">
        <v>44097</v>
      </c>
      <c r="C6182" s="1">
        <v>44096</v>
      </c>
      <c r="D6182">
        <v>1925</v>
      </c>
      <c r="E6182">
        <v>1</v>
      </c>
      <c r="F6182" t="s">
        <v>36</v>
      </c>
      <c r="G6182">
        <v>133</v>
      </c>
      <c r="H6182">
        <v>2</v>
      </c>
      <c r="I6182">
        <v>624</v>
      </c>
      <c r="J6182" t="s">
        <v>171</v>
      </c>
      <c r="K6182" t="s">
        <v>9001</v>
      </c>
      <c r="L6182">
        <v>53</v>
      </c>
      <c r="M6182" t="s">
        <v>30</v>
      </c>
      <c r="N6182" t="s">
        <v>163</v>
      </c>
      <c r="O6182">
        <v>502</v>
      </c>
      <c r="P6182" t="s">
        <v>47</v>
      </c>
      <c r="Q6182">
        <v>400</v>
      </c>
      <c r="R6182" t="s">
        <v>143</v>
      </c>
      <c r="S6182" t="s">
        <v>40</v>
      </c>
      <c r="T6182" t="s">
        <v>41</v>
      </c>
      <c r="U6182">
        <v>624</v>
      </c>
      <c r="Y6182" t="s">
        <v>1502</v>
      </c>
      <c r="AA6182">
        <v>34.051699999999997</v>
      </c>
      <c r="AB6182">
        <v>-118.2474</v>
      </c>
      <c r="AC6182">
        <f t="shared" si="96"/>
        <v>0</v>
      </c>
    </row>
    <row r="6183" spans="1:29" x14ac:dyDescent="0.35">
      <c r="A6183">
        <v>200109614</v>
      </c>
      <c r="B6183" s="1">
        <v>43914</v>
      </c>
      <c r="C6183" s="1">
        <v>43914</v>
      </c>
      <c r="D6183">
        <v>540</v>
      </c>
      <c r="E6183">
        <v>1</v>
      </c>
      <c r="F6183" t="s">
        <v>36</v>
      </c>
      <c r="G6183">
        <v>155</v>
      </c>
      <c r="H6183">
        <v>2</v>
      </c>
      <c r="I6183">
        <v>624</v>
      </c>
      <c r="J6183" t="s">
        <v>171</v>
      </c>
      <c r="K6183" t="s">
        <v>9002</v>
      </c>
      <c r="L6183">
        <v>52</v>
      </c>
      <c r="M6183" t="s">
        <v>94</v>
      </c>
      <c r="N6183" t="s">
        <v>163</v>
      </c>
      <c r="O6183">
        <v>102</v>
      </c>
      <c r="P6183" t="s">
        <v>186</v>
      </c>
      <c r="Q6183">
        <v>400</v>
      </c>
      <c r="R6183" t="s">
        <v>143</v>
      </c>
      <c r="S6183" t="s">
        <v>40</v>
      </c>
      <c r="T6183" t="s">
        <v>41</v>
      </c>
      <c r="U6183">
        <v>624</v>
      </c>
      <c r="Y6183" t="s">
        <v>997</v>
      </c>
      <c r="Z6183" t="s">
        <v>3848</v>
      </c>
      <c r="AA6183">
        <v>34.044899999999998</v>
      </c>
      <c r="AB6183">
        <v>-118.2458</v>
      </c>
      <c r="AC6183">
        <f t="shared" si="96"/>
        <v>0</v>
      </c>
    </row>
    <row r="6184" spans="1:29" x14ac:dyDescent="0.35">
      <c r="A6184">
        <v>200905852</v>
      </c>
      <c r="B6184" s="1">
        <v>43872</v>
      </c>
      <c r="C6184" s="1">
        <v>43871</v>
      </c>
      <c r="D6184">
        <v>1850</v>
      </c>
      <c r="E6184">
        <v>9</v>
      </c>
      <c r="F6184" t="s">
        <v>49</v>
      </c>
      <c r="G6184">
        <v>933</v>
      </c>
      <c r="H6184">
        <v>1</v>
      </c>
      <c r="I6184">
        <v>230</v>
      </c>
      <c r="J6184" t="s">
        <v>161</v>
      </c>
      <c r="K6184" t="s">
        <v>9003</v>
      </c>
      <c r="L6184">
        <v>50</v>
      </c>
      <c r="M6184" t="s">
        <v>30</v>
      </c>
      <c r="N6184" t="s">
        <v>95</v>
      </c>
      <c r="O6184">
        <v>502</v>
      </c>
      <c r="P6184" t="s">
        <v>47</v>
      </c>
      <c r="Q6184">
        <v>500</v>
      </c>
      <c r="R6184" t="s">
        <v>184</v>
      </c>
      <c r="S6184" t="s">
        <v>33</v>
      </c>
      <c r="T6184" t="s">
        <v>34</v>
      </c>
      <c r="U6184">
        <v>230</v>
      </c>
      <c r="Y6184" t="s">
        <v>9004</v>
      </c>
      <c r="AA6184">
        <v>34.181699999999999</v>
      </c>
      <c r="AB6184">
        <v>-118.4509</v>
      </c>
      <c r="AC6184">
        <f t="shared" si="96"/>
        <v>1</v>
      </c>
    </row>
    <row r="6185" spans="1:29" x14ac:dyDescent="0.35">
      <c r="A6185">
        <v>200906820</v>
      </c>
      <c r="B6185" s="1">
        <v>43892</v>
      </c>
      <c r="C6185" s="1">
        <v>43892</v>
      </c>
      <c r="D6185">
        <v>1500</v>
      </c>
      <c r="E6185">
        <v>9</v>
      </c>
      <c r="F6185" t="s">
        <v>49</v>
      </c>
      <c r="G6185">
        <v>974</v>
      </c>
      <c r="H6185">
        <v>1</v>
      </c>
      <c r="I6185">
        <v>510</v>
      </c>
      <c r="J6185" t="s">
        <v>29</v>
      </c>
      <c r="L6185">
        <v>0</v>
      </c>
      <c r="O6185">
        <v>108</v>
      </c>
      <c r="P6185" t="s">
        <v>105</v>
      </c>
      <c r="S6185" t="s">
        <v>40</v>
      </c>
      <c r="T6185" t="s">
        <v>41</v>
      </c>
      <c r="U6185">
        <v>510</v>
      </c>
      <c r="Y6185" t="s">
        <v>4093</v>
      </c>
      <c r="AA6185">
        <v>34.154699999999998</v>
      </c>
      <c r="AB6185">
        <v>-118.453</v>
      </c>
      <c r="AC6185">
        <f t="shared" si="96"/>
        <v>0</v>
      </c>
    </row>
    <row r="6186" spans="1:29" x14ac:dyDescent="0.35">
      <c r="A6186">
        <v>200216971</v>
      </c>
      <c r="B6186" s="1">
        <v>44136</v>
      </c>
      <c r="C6186" s="1">
        <v>44125</v>
      </c>
      <c r="D6186">
        <v>2230</v>
      </c>
      <c r="E6186">
        <v>2</v>
      </c>
      <c r="F6186" t="s">
        <v>56</v>
      </c>
      <c r="G6186">
        <v>217</v>
      </c>
      <c r="H6186">
        <v>2</v>
      </c>
      <c r="I6186">
        <v>745</v>
      </c>
      <c r="J6186" t="s">
        <v>139</v>
      </c>
      <c r="K6186" t="s">
        <v>9005</v>
      </c>
      <c r="L6186">
        <v>30</v>
      </c>
      <c r="M6186" t="s">
        <v>30</v>
      </c>
      <c r="N6186" t="s">
        <v>31</v>
      </c>
      <c r="O6186">
        <v>122</v>
      </c>
      <c r="P6186" t="s">
        <v>275</v>
      </c>
      <c r="S6186" t="s">
        <v>40</v>
      </c>
      <c r="T6186" t="s">
        <v>41</v>
      </c>
      <c r="U6186">
        <v>745</v>
      </c>
      <c r="Y6186" t="s">
        <v>9006</v>
      </c>
      <c r="Z6186" t="s">
        <v>9007</v>
      </c>
      <c r="AA6186">
        <v>34.072699999999998</v>
      </c>
      <c r="AB6186">
        <v>-118.2637</v>
      </c>
      <c r="AC6186">
        <f t="shared" si="96"/>
        <v>0</v>
      </c>
    </row>
    <row r="6187" spans="1:29" x14ac:dyDescent="0.35">
      <c r="A6187">
        <v>200813358</v>
      </c>
      <c r="B6187" s="1">
        <v>44069</v>
      </c>
      <c r="C6187" s="1">
        <v>44068</v>
      </c>
      <c r="D6187">
        <v>1300</v>
      </c>
      <c r="E6187">
        <v>8</v>
      </c>
      <c r="F6187" t="s">
        <v>109</v>
      </c>
      <c r="G6187">
        <v>802</v>
      </c>
      <c r="H6187">
        <v>2</v>
      </c>
      <c r="I6187">
        <v>664</v>
      </c>
      <c r="J6187" t="s">
        <v>1125</v>
      </c>
      <c r="K6187" t="s">
        <v>2124</v>
      </c>
      <c r="L6187">
        <v>17</v>
      </c>
      <c r="M6187" t="s">
        <v>94</v>
      </c>
      <c r="N6187" t="s">
        <v>73</v>
      </c>
      <c r="O6187">
        <v>501</v>
      </c>
      <c r="P6187" t="s">
        <v>164</v>
      </c>
      <c r="S6187" t="s">
        <v>40</v>
      </c>
      <c r="T6187" t="s">
        <v>41</v>
      </c>
      <c r="U6187">
        <v>664</v>
      </c>
      <c r="Y6187" t="s">
        <v>9008</v>
      </c>
      <c r="AA6187">
        <v>34.047699999999999</v>
      </c>
      <c r="AB6187">
        <v>-118.51909999999999</v>
      </c>
      <c r="AC6187">
        <f t="shared" si="96"/>
        <v>0</v>
      </c>
    </row>
    <row r="6188" spans="1:29" x14ac:dyDescent="0.35">
      <c r="A6188">
        <v>201015802</v>
      </c>
      <c r="B6188" s="1">
        <v>44171</v>
      </c>
      <c r="C6188" s="1">
        <v>44171</v>
      </c>
      <c r="D6188">
        <v>1700</v>
      </c>
      <c r="E6188">
        <v>10</v>
      </c>
      <c r="F6188" t="s">
        <v>103</v>
      </c>
      <c r="G6188">
        <v>1021</v>
      </c>
      <c r="H6188">
        <v>2</v>
      </c>
      <c r="I6188">
        <v>745</v>
      </c>
      <c r="J6188" t="s">
        <v>139</v>
      </c>
      <c r="K6188" t="s">
        <v>712</v>
      </c>
      <c r="L6188">
        <v>50</v>
      </c>
      <c r="M6188" t="s">
        <v>94</v>
      </c>
      <c r="N6188" t="s">
        <v>73</v>
      </c>
      <c r="O6188">
        <v>122</v>
      </c>
      <c r="P6188" t="s">
        <v>275</v>
      </c>
      <c r="S6188" t="s">
        <v>40</v>
      </c>
      <c r="T6188" t="s">
        <v>41</v>
      </c>
      <c r="U6188">
        <v>745</v>
      </c>
      <c r="Y6188" t="s">
        <v>9009</v>
      </c>
      <c r="AA6188">
        <v>34.1922</v>
      </c>
      <c r="AB6188">
        <v>-118.5579</v>
      </c>
      <c r="AC6188">
        <f t="shared" si="96"/>
        <v>0</v>
      </c>
    </row>
    <row r="6189" spans="1:29" x14ac:dyDescent="0.35">
      <c r="A6189">
        <v>200100833</v>
      </c>
      <c r="B6189" s="1">
        <v>43987</v>
      </c>
      <c r="C6189" s="1">
        <v>43987</v>
      </c>
      <c r="D6189">
        <v>2340</v>
      </c>
      <c r="E6189">
        <v>1</v>
      </c>
      <c r="F6189" t="s">
        <v>36</v>
      </c>
      <c r="G6189">
        <v>158</v>
      </c>
      <c r="H6189">
        <v>1</v>
      </c>
      <c r="I6189">
        <v>310</v>
      </c>
      <c r="J6189" t="s">
        <v>71</v>
      </c>
      <c r="K6189" t="s">
        <v>9010</v>
      </c>
      <c r="L6189">
        <v>0</v>
      </c>
      <c r="M6189" t="s">
        <v>46</v>
      </c>
      <c r="N6189" t="s">
        <v>46</v>
      </c>
      <c r="O6189">
        <v>301</v>
      </c>
      <c r="P6189" t="s">
        <v>155</v>
      </c>
      <c r="Q6189">
        <v>500</v>
      </c>
      <c r="R6189" t="s">
        <v>184</v>
      </c>
      <c r="S6189" t="s">
        <v>84</v>
      </c>
      <c r="T6189" t="s">
        <v>85</v>
      </c>
      <c r="U6189">
        <v>310</v>
      </c>
      <c r="V6189">
        <v>998</v>
      </c>
      <c r="Y6189" t="s">
        <v>997</v>
      </c>
      <c r="Z6189" t="s">
        <v>5433</v>
      </c>
      <c r="AA6189">
        <v>34.039499999999997</v>
      </c>
      <c r="AB6189">
        <v>-118.2405</v>
      </c>
      <c r="AC6189">
        <f t="shared" si="96"/>
        <v>0</v>
      </c>
    </row>
    <row r="6190" spans="1:29" x14ac:dyDescent="0.35">
      <c r="A6190">
        <v>200110405</v>
      </c>
      <c r="B6190" s="1">
        <v>43934</v>
      </c>
      <c r="C6190" s="1">
        <v>43929</v>
      </c>
      <c r="D6190">
        <v>1252</v>
      </c>
      <c r="E6190">
        <v>1</v>
      </c>
      <c r="F6190" t="s">
        <v>36</v>
      </c>
      <c r="G6190">
        <v>161</v>
      </c>
      <c r="H6190">
        <v>2</v>
      </c>
      <c r="I6190">
        <v>668</v>
      </c>
      <c r="J6190" t="s">
        <v>287</v>
      </c>
      <c r="L6190">
        <v>0</v>
      </c>
      <c r="O6190">
        <v>203</v>
      </c>
      <c r="P6190" t="s">
        <v>101</v>
      </c>
      <c r="S6190" t="s">
        <v>40</v>
      </c>
      <c r="T6190" t="s">
        <v>41</v>
      </c>
      <c r="U6190">
        <v>668</v>
      </c>
      <c r="Y6190" t="s">
        <v>2663</v>
      </c>
      <c r="AA6190">
        <v>34.047899999999998</v>
      </c>
      <c r="AB6190">
        <v>-118.2612</v>
      </c>
      <c r="AC6190">
        <f t="shared" si="96"/>
        <v>0</v>
      </c>
    </row>
    <row r="6191" spans="1:29" x14ac:dyDescent="0.35">
      <c r="A6191">
        <v>201205531</v>
      </c>
      <c r="B6191" s="1">
        <v>43852</v>
      </c>
      <c r="C6191" s="1">
        <v>43852</v>
      </c>
      <c r="D6191">
        <v>2240</v>
      </c>
      <c r="E6191">
        <v>12</v>
      </c>
      <c r="F6191" t="s">
        <v>68</v>
      </c>
      <c r="G6191">
        <v>1268</v>
      </c>
      <c r="H6191">
        <v>1</v>
      </c>
      <c r="I6191">
        <v>210</v>
      </c>
      <c r="J6191" t="s">
        <v>149</v>
      </c>
      <c r="K6191" t="s">
        <v>9011</v>
      </c>
      <c r="L6191">
        <v>29</v>
      </c>
      <c r="M6191" t="s">
        <v>94</v>
      </c>
      <c r="N6191" t="s">
        <v>163</v>
      </c>
      <c r="O6191">
        <v>101</v>
      </c>
      <c r="P6191" t="s">
        <v>32</v>
      </c>
      <c r="Q6191">
        <v>400</v>
      </c>
      <c r="R6191" t="s">
        <v>143</v>
      </c>
      <c r="S6191" t="s">
        <v>40</v>
      </c>
      <c r="T6191" t="s">
        <v>41</v>
      </c>
      <c r="U6191">
        <v>210</v>
      </c>
      <c r="Y6191" t="s">
        <v>3086</v>
      </c>
      <c r="Z6191" t="s">
        <v>676</v>
      </c>
      <c r="AA6191">
        <v>33.967100000000002</v>
      </c>
      <c r="AB6191">
        <v>-118.26949999999999</v>
      </c>
      <c r="AC6191">
        <f t="shared" si="96"/>
        <v>0</v>
      </c>
    </row>
    <row r="6192" spans="1:29" x14ac:dyDescent="0.35">
      <c r="A6192">
        <v>200814709</v>
      </c>
      <c r="B6192" s="1">
        <v>44104</v>
      </c>
      <c r="C6192" s="1">
        <v>44075</v>
      </c>
      <c r="D6192">
        <v>100</v>
      </c>
      <c r="E6192">
        <v>8</v>
      </c>
      <c r="F6192" t="s">
        <v>109</v>
      </c>
      <c r="G6192">
        <v>849</v>
      </c>
      <c r="H6192">
        <v>1</v>
      </c>
      <c r="I6192">
        <v>480</v>
      </c>
      <c r="J6192" t="s">
        <v>44</v>
      </c>
      <c r="K6192" t="s">
        <v>9012</v>
      </c>
      <c r="L6192">
        <v>48</v>
      </c>
      <c r="M6192" t="s">
        <v>94</v>
      </c>
      <c r="N6192" t="s">
        <v>173</v>
      </c>
      <c r="O6192">
        <v>102</v>
      </c>
      <c r="P6192" t="s">
        <v>186</v>
      </c>
      <c r="S6192" t="s">
        <v>40</v>
      </c>
      <c r="T6192" t="s">
        <v>41</v>
      </c>
      <c r="U6192">
        <v>480</v>
      </c>
      <c r="Y6192" t="s">
        <v>9013</v>
      </c>
      <c r="AA6192">
        <v>34.059399999999997</v>
      </c>
      <c r="AB6192">
        <v>-118.3793</v>
      </c>
      <c r="AC6192">
        <f t="shared" si="96"/>
        <v>0</v>
      </c>
    </row>
    <row r="6193" spans="1:29" x14ac:dyDescent="0.35">
      <c r="A6193">
        <v>200517446</v>
      </c>
      <c r="B6193" s="1">
        <v>44161</v>
      </c>
      <c r="C6193" s="1">
        <v>44161</v>
      </c>
      <c r="D6193">
        <v>1235</v>
      </c>
      <c r="E6193">
        <v>5</v>
      </c>
      <c r="F6193" t="s">
        <v>98</v>
      </c>
      <c r="G6193">
        <v>514</v>
      </c>
      <c r="H6193">
        <v>1</v>
      </c>
      <c r="I6193">
        <v>251</v>
      </c>
      <c r="J6193" t="s">
        <v>1253</v>
      </c>
      <c r="K6193">
        <v>1822</v>
      </c>
      <c r="L6193">
        <v>80</v>
      </c>
      <c r="M6193" t="s">
        <v>46</v>
      </c>
      <c r="N6193" t="s">
        <v>46</v>
      </c>
      <c r="O6193">
        <v>502</v>
      </c>
      <c r="P6193" t="s">
        <v>47</v>
      </c>
      <c r="Q6193">
        <v>102</v>
      </c>
      <c r="R6193" t="s">
        <v>219</v>
      </c>
      <c r="S6193" t="s">
        <v>40</v>
      </c>
      <c r="T6193" t="s">
        <v>41</v>
      </c>
      <c r="U6193">
        <v>251</v>
      </c>
      <c r="Y6193" t="s">
        <v>4049</v>
      </c>
      <c r="AA6193">
        <v>33.789700000000003</v>
      </c>
      <c r="AB6193">
        <v>-118.2787</v>
      </c>
      <c r="AC6193">
        <f t="shared" si="96"/>
        <v>0</v>
      </c>
    </row>
    <row r="6194" spans="1:29" x14ac:dyDescent="0.35">
      <c r="A6194">
        <v>200717447</v>
      </c>
      <c r="B6194" s="1">
        <v>44189</v>
      </c>
      <c r="C6194" s="1">
        <v>44183</v>
      </c>
      <c r="D6194">
        <v>315</v>
      </c>
      <c r="E6194">
        <v>7</v>
      </c>
      <c r="F6194" t="s">
        <v>28</v>
      </c>
      <c r="G6194">
        <v>727</v>
      </c>
      <c r="H6194">
        <v>1</v>
      </c>
      <c r="I6194">
        <v>331</v>
      </c>
      <c r="J6194" t="s">
        <v>233</v>
      </c>
      <c r="K6194" t="s">
        <v>710</v>
      </c>
      <c r="L6194">
        <v>27</v>
      </c>
      <c r="M6194" t="s">
        <v>30</v>
      </c>
      <c r="N6194" t="s">
        <v>31</v>
      </c>
      <c r="O6194">
        <v>101</v>
      </c>
      <c r="P6194" t="s">
        <v>32</v>
      </c>
      <c r="S6194" t="s">
        <v>40</v>
      </c>
      <c r="T6194" t="s">
        <v>41</v>
      </c>
      <c r="U6194">
        <v>331</v>
      </c>
      <c r="Y6194" t="s">
        <v>9014</v>
      </c>
      <c r="AA6194">
        <v>34.068899999999999</v>
      </c>
      <c r="AB6194">
        <v>-118.3408</v>
      </c>
      <c r="AC6194">
        <f t="shared" si="96"/>
        <v>0</v>
      </c>
    </row>
    <row r="6195" spans="1:29" x14ac:dyDescent="0.35">
      <c r="A6195">
        <v>201210966</v>
      </c>
      <c r="B6195" s="1">
        <v>43934</v>
      </c>
      <c r="C6195" s="1">
        <v>43900</v>
      </c>
      <c r="D6195">
        <v>230</v>
      </c>
      <c r="E6195">
        <v>12</v>
      </c>
      <c r="F6195" t="s">
        <v>68</v>
      </c>
      <c r="G6195">
        <v>1249</v>
      </c>
      <c r="H6195">
        <v>1</v>
      </c>
      <c r="I6195">
        <v>121</v>
      </c>
      <c r="J6195" t="s">
        <v>227</v>
      </c>
      <c r="K6195" t="s">
        <v>9015</v>
      </c>
      <c r="L6195">
        <v>18</v>
      </c>
      <c r="M6195" t="s">
        <v>94</v>
      </c>
      <c r="N6195" t="s">
        <v>95</v>
      </c>
      <c r="O6195">
        <v>101</v>
      </c>
      <c r="P6195" t="s">
        <v>32</v>
      </c>
      <c r="Q6195">
        <v>400</v>
      </c>
      <c r="R6195" t="s">
        <v>143</v>
      </c>
      <c r="S6195" t="s">
        <v>40</v>
      </c>
      <c r="T6195" t="s">
        <v>41</v>
      </c>
      <c r="U6195">
        <v>121</v>
      </c>
      <c r="Y6195" t="s">
        <v>6010</v>
      </c>
      <c r="Z6195" t="s">
        <v>994</v>
      </c>
      <c r="AA6195">
        <v>33.979799999999997</v>
      </c>
      <c r="AB6195">
        <v>-118.28270000000001</v>
      </c>
      <c r="AC6195">
        <f t="shared" si="96"/>
        <v>0</v>
      </c>
    </row>
    <row r="6196" spans="1:29" x14ac:dyDescent="0.35">
      <c r="A6196">
        <v>200107523</v>
      </c>
      <c r="B6196" s="1">
        <v>43881</v>
      </c>
      <c r="C6196" s="1">
        <v>43880</v>
      </c>
      <c r="D6196">
        <v>1700</v>
      </c>
      <c r="E6196">
        <v>1</v>
      </c>
      <c r="F6196" t="s">
        <v>36</v>
      </c>
      <c r="G6196">
        <v>138</v>
      </c>
      <c r="H6196">
        <v>1</v>
      </c>
      <c r="I6196">
        <v>210</v>
      </c>
      <c r="J6196" t="s">
        <v>149</v>
      </c>
      <c r="K6196" t="s">
        <v>9016</v>
      </c>
      <c r="L6196">
        <v>19</v>
      </c>
      <c r="M6196" t="s">
        <v>46</v>
      </c>
      <c r="N6196" t="s">
        <v>46</v>
      </c>
      <c r="O6196">
        <v>406</v>
      </c>
      <c r="P6196" t="s">
        <v>582</v>
      </c>
      <c r="Q6196">
        <v>400</v>
      </c>
      <c r="R6196" t="s">
        <v>143</v>
      </c>
      <c r="S6196" t="s">
        <v>84</v>
      </c>
      <c r="T6196" t="s">
        <v>85</v>
      </c>
      <c r="U6196">
        <v>210</v>
      </c>
      <c r="Y6196" t="s">
        <v>9017</v>
      </c>
      <c r="AA6196">
        <v>34.048499999999997</v>
      </c>
      <c r="AB6196">
        <v>-118.2448</v>
      </c>
      <c r="AC6196">
        <f t="shared" si="96"/>
        <v>0</v>
      </c>
    </row>
    <row r="6197" spans="1:29" x14ac:dyDescent="0.35">
      <c r="A6197">
        <v>201217369</v>
      </c>
      <c r="B6197" s="1">
        <v>44041</v>
      </c>
      <c r="C6197" s="1">
        <v>44041</v>
      </c>
      <c r="D6197">
        <v>801</v>
      </c>
      <c r="E6197">
        <v>12</v>
      </c>
      <c r="F6197" t="s">
        <v>68</v>
      </c>
      <c r="G6197">
        <v>1259</v>
      </c>
      <c r="H6197">
        <v>1</v>
      </c>
      <c r="I6197">
        <v>110</v>
      </c>
      <c r="J6197" t="s">
        <v>3341</v>
      </c>
      <c r="K6197" t="s">
        <v>9018</v>
      </c>
      <c r="L6197">
        <v>56</v>
      </c>
      <c r="M6197" t="s">
        <v>30</v>
      </c>
      <c r="N6197" t="s">
        <v>173</v>
      </c>
      <c r="O6197">
        <v>502</v>
      </c>
      <c r="P6197" t="s">
        <v>47</v>
      </c>
      <c r="Q6197">
        <v>223</v>
      </c>
      <c r="R6197" t="s">
        <v>2002</v>
      </c>
      <c r="S6197" t="s">
        <v>40</v>
      </c>
      <c r="T6197" t="s">
        <v>41</v>
      </c>
      <c r="U6197">
        <v>110</v>
      </c>
      <c r="Y6197" t="s">
        <v>9019</v>
      </c>
      <c r="AA6197">
        <v>33.970300000000002</v>
      </c>
      <c r="AB6197">
        <v>-118.2608</v>
      </c>
      <c r="AC6197">
        <f t="shared" si="96"/>
        <v>0</v>
      </c>
    </row>
    <row r="6198" spans="1:29" x14ac:dyDescent="0.35">
      <c r="A6198">
        <v>200118408</v>
      </c>
      <c r="B6198" s="1">
        <v>44097</v>
      </c>
      <c r="C6198" s="1">
        <v>44097</v>
      </c>
      <c r="D6198">
        <v>100</v>
      </c>
      <c r="E6198">
        <v>1</v>
      </c>
      <c r="F6198" t="s">
        <v>36</v>
      </c>
      <c r="G6198">
        <v>135</v>
      </c>
      <c r="H6198">
        <v>1</v>
      </c>
      <c r="I6198">
        <v>330</v>
      </c>
      <c r="J6198" t="s">
        <v>37</v>
      </c>
      <c r="K6198" t="s">
        <v>216</v>
      </c>
      <c r="L6198">
        <v>23</v>
      </c>
      <c r="M6198" t="s">
        <v>30</v>
      </c>
      <c r="N6198" t="s">
        <v>173</v>
      </c>
      <c r="O6198">
        <v>108</v>
      </c>
      <c r="P6198" t="s">
        <v>105</v>
      </c>
      <c r="S6198" t="s">
        <v>40</v>
      </c>
      <c r="T6198" t="s">
        <v>41</v>
      </c>
      <c r="U6198">
        <v>330</v>
      </c>
      <c r="Y6198" t="s">
        <v>3269</v>
      </c>
      <c r="AA6198">
        <v>34.050600000000003</v>
      </c>
      <c r="AB6198">
        <v>-118.2449</v>
      </c>
      <c r="AC6198">
        <f t="shared" si="96"/>
        <v>0</v>
      </c>
    </row>
    <row r="6199" spans="1:29" x14ac:dyDescent="0.35">
      <c r="A6199">
        <v>200613059</v>
      </c>
      <c r="B6199" s="1">
        <v>44037</v>
      </c>
      <c r="C6199" s="1">
        <v>44036</v>
      </c>
      <c r="D6199">
        <v>1500</v>
      </c>
      <c r="E6199">
        <v>6</v>
      </c>
      <c r="F6199" t="s">
        <v>91</v>
      </c>
      <c r="G6199">
        <v>679</v>
      </c>
      <c r="H6199">
        <v>1</v>
      </c>
      <c r="I6199">
        <v>510</v>
      </c>
      <c r="J6199" t="s">
        <v>29</v>
      </c>
      <c r="L6199">
        <v>0</v>
      </c>
      <c r="O6199">
        <v>101</v>
      </c>
      <c r="P6199" t="s">
        <v>32</v>
      </c>
      <c r="S6199" t="s">
        <v>40</v>
      </c>
      <c r="T6199" t="s">
        <v>41</v>
      </c>
      <c r="U6199">
        <v>510</v>
      </c>
      <c r="Y6199" t="s">
        <v>1147</v>
      </c>
      <c r="Z6199" t="s">
        <v>933</v>
      </c>
      <c r="AA6199">
        <v>34.090800000000002</v>
      </c>
      <c r="AB6199">
        <v>-118.3005</v>
      </c>
      <c r="AC6199">
        <f t="shared" si="96"/>
        <v>0</v>
      </c>
    </row>
    <row r="6200" spans="1:29" x14ac:dyDescent="0.35">
      <c r="A6200">
        <v>200710218</v>
      </c>
      <c r="B6200" s="1">
        <v>43991</v>
      </c>
      <c r="C6200" s="1">
        <v>43991</v>
      </c>
      <c r="D6200">
        <v>2320</v>
      </c>
      <c r="E6200">
        <v>7</v>
      </c>
      <c r="F6200" t="s">
        <v>28</v>
      </c>
      <c r="G6200">
        <v>764</v>
      </c>
      <c r="H6200">
        <v>2</v>
      </c>
      <c r="I6200">
        <v>626</v>
      </c>
      <c r="J6200" t="s">
        <v>141</v>
      </c>
      <c r="K6200" t="s">
        <v>9020</v>
      </c>
      <c r="L6200">
        <v>33</v>
      </c>
      <c r="M6200" t="s">
        <v>94</v>
      </c>
      <c r="N6200" t="s">
        <v>95</v>
      </c>
      <c r="O6200">
        <v>101</v>
      </c>
      <c r="P6200" t="s">
        <v>32</v>
      </c>
      <c r="Q6200">
        <v>400</v>
      </c>
      <c r="R6200" t="s">
        <v>143</v>
      </c>
      <c r="S6200" t="s">
        <v>33</v>
      </c>
      <c r="T6200" t="s">
        <v>34</v>
      </c>
      <c r="U6200">
        <v>626</v>
      </c>
      <c r="Y6200" t="s">
        <v>9021</v>
      </c>
      <c r="Z6200" t="s">
        <v>764</v>
      </c>
      <c r="AA6200">
        <v>34.045299999999997</v>
      </c>
      <c r="AB6200">
        <v>-118.35039999999999</v>
      </c>
      <c r="AC6200">
        <f t="shared" si="96"/>
        <v>1</v>
      </c>
    </row>
    <row r="6201" spans="1:29" x14ac:dyDescent="0.35">
      <c r="A6201">
        <v>200207002</v>
      </c>
      <c r="B6201" s="1">
        <v>43889</v>
      </c>
      <c r="C6201" s="1">
        <v>43886</v>
      </c>
      <c r="D6201">
        <v>800</v>
      </c>
      <c r="E6201">
        <v>2</v>
      </c>
      <c r="F6201" t="s">
        <v>56</v>
      </c>
      <c r="G6201">
        <v>265</v>
      </c>
      <c r="H6201">
        <v>1</v>
      </c>
      <c r="I6201">
        <v>350</v>
      </c>
      <c r="J6201" t="s">
        <v>1591</v>
      </c>
      <c r="K6201" t="s">
        <v>9022</v>
      </c>
      <c r="L6201">
        <v>42</v>
      </c>
      <c r="M6201" t="s">
        <v>94</v>
      </c>
      <c r="N6201" t="s">
        <v>95</v>
      </c>
      <c r="O6201">
        <v>502</v>
      </c>
      <c r="P6201" t="s">
        <v>47</v>
      </c>
      <c r="Q6201">
        <v>511</v>
      </c>
      <c r="R6201" t="s">
        <v>151</v>
      </c>
      <c r="S6201" t="s">
        <v>84</v>
      </c>
      <c r="T6201" t="s">
        <v>85</v>
      </c>
      <c r="U6201">
        <v>350</v>
      </c>
      <c r="V6201">
        <v>930</v>
      </c>
      <c r="Y6201" t="s">
        <v>9023</v>
      </c>
      <c r="AA6201">
        <v>34.052900000000001</v>
      </c>
      <c r="AB6201">
        <v>-118.27760000000001</v>
      </c>
      <c r="AC6201">
        <f t="shared" si="96"/>
        <v>0</v>
      </c>
    </row>
    <row r="6202" spans="1:29" x14ac:dyDescent="0.35">
      <c r="A6202">
        <v>200407524</v>
      </c>
      <c r="B6202" s="1">
        <v>43923</v>
      </c>
      <c r="C6202" s="1">
        <v>43920</v>
      </c>
      <c r="D6202">
        <v>2300</v>
      </c>
      <c r="E6202">
        <v>4</v>
      </c>
      <c r="F6202" t="s">
        <v>54</v>
      </c>
      <c r="G6202">
        <v>439</v>
      </c>
      <c r="H6202">
        <v>1</v>
      </c>
      <c r="I6202">
        <v>330</v>
      </c>
      <c r="J6202" t="s">
        <v>37</v>
      </c>
      <c r="K6202" t="s">
        <v>2398</v>
      </c>
      <c r="L6202">
        <v>34</v>
      </c>
      <c r="M6202" t="s">
        <v>94</v>
      </c>
      <c r="N6202" t="s">
        <v>95</v>
      </c>
      <c r="O6202">
        <v>101</v>
      </c>
      <c r="P6202" t="s">
        <v>32</v>
      </c>
      <c r="S6202" t="s">
        <v>40</v>
      </c>
      <c r="T6202" t="s">
        <v>41</v>
      </c>
      <c r="U6202">
        <v>330</v>
      </c>
      <c r="Y6202" t="s">
        <v>3468</v>
      </c>
      <c r="AA6202">
        <v>34.063800000000001</v>
      </c>
      <c r="AB6202">
        <v>-118.1785</v>
      </c>
      <c r="AC6202">
        <f t="shared" si="96"/>
        <v>0</v>
      </c>
    </row>
    <row r="6203" spans="1:29" x14ac:dyDescent="0.35">
      <c r="A6203">
        <v>200415786</v>
      </c>
      <c r="B6203" s="1">
        <v>44174</v>
      </c>
      <c r="C6203" s="1">
        <v>44174</v>
      </c>
      <c r="D6203">
        <v>2318</v>
      </c>
      <c r="E6203">
        <v>4</v>
      </c>
      <c r="F6203" t="s">
        <v>54</v>
      </c>
      <c r="G6203">
        <v>443</v>
      </c>
      <c r="H6203">
        <v>2</v>
      </c>
      <c r="I6203">
        <v>439</v>
      </c>
      <c r="J6203" t="s">
        <v>9024</v>
      </c>
      <c r="K6203" t="s">
        <v>9025</v>
      </c>
      <c r="L6203">
        <v>0</v>
      </c>
      <c r="M6203" t="s">
        <v>46</v>
      </c>
      <c r="N6203" t="s">
        <v>46</v>
      </c>
      <c r="O6203">
        <v>712</v>
      </c>
      <c r="P6203" t="s">
        <v>405</v>
      </c>
      <c r="S6203" t="s">
        <v>33</v>
      </c>
      <c r="T6203" t="s">
        <v>34</v>
      </c>
      <c r="U6203">
        <v>439</v>
      </c>
      <c r="V6203">
        <v>998</v>
      </c>
      <c r="Y6203" t="s">
        <v>2459</v>
      </c>
      <c r="AA6203">
        <v>34.060899999999997</v>
      </c>
      <c r="AB6203">
        <v>-118.2052</v>
      </c>
      <c r="AC6203">
        <f t="shared" si="96"/>
        <v>1</v>
      </c>
    </row>
    <row r="6204" spans="1:29" x14ac:dyDescent="0.35">
      <c r="A6204">
        <v>201309077</v>
      </c>
      <c r="B6204" s="1">
        <v>43926</v>
      </c>
      <c r="C6204" s="1">
        <v>43926</v>
      </c>
      <c r="D6204">
        <v>1021</v>
      </c>
      <c r="E6204">
        <v>13</v>
      </c>
      <c r="F6204" t="s">
        <v>62</v>
      </c>
      <c r="G6204">
        <v>1391</v>
      </c>
      <c r="H6204">
        <v>1</v>
      </c>
      <c r="I6204">
        <v>230</v>
      </c>
      <c r="J6204" t="s">
        <v>161</v>
      </c>
      <c r="K6204" t="s">
        <v>9026</v>
      </c>
      <c r="L6204">
        <v>55</v>
      </c>
      <c r="M6204" t="s">
        <v>30</v>
      </c>
      <c r="N6204" t="s">
        <v>163</v>
      </c>
      <c r="O6204">
        <v>101</v>
      </c>
      <c r="P6204" t="s">
        <v>32</v>
      </c>
      <c r="Q6204">
        <v>500</v>
      </c>
      <c r="R6204" t="s">
        <v>184</v>
      </c>
      <c r="S6204" t="s">
        <v>40</v>
      </c>
      <c r="T6204" t="s">
        <v>41</v>
      </c>
      <c r="U6204">
        <v>230</v>
      </c>
      <c r="Y6204" t="s">
        <v>2603</v>
      </c>
      <c r="Z6204" t="s">
        <v>2163</v>
      </c>
      <c r="AA6204">
        <v>33.982399999999998</v>
      </c>
      <c r="AB6204">
        <v>-118.2801</v>
      </c>
      <c r="AC6204">
        <f t="shared" si="96"/>
        <v>0</v>
      </c>
    </row>
    <row r="6205" spans="1:29" x14ac:dyDescent="0.35">
      <c r="A6205">
        <v>201111676</v>
      </c>
      <c r="B6205" s="1">
        <v>44033</v>
      </c>
      <c r="C6205" s="1">
        <v>44026</v>
      </c>
      <c r="D6205">
        <v>1920</v>
      </c>
      <c r="E6205">
        <v>11</v>
      </c>
      <c r="F6205" t="s">
        <v>64</v>
      </c>
      <c r="G6205">
        <v>1161</v>
      </c>
      <c r="H6205">
        <v>2</v>
      </c>
      <c r="I6205">
        <v>745</v>
      </c>
      <c r="J6205" t="s">
        <v>139</v>
      </c>
      <c r="K6205">
        <v>329</v>
      </c>
      <c r="L6205">
        <v>52</v>
      </c>
      <c r="M6205" t="s">
        <v>30</v>
      </c>
      <c r="N6205" t="s">
        <v>95</v>
      </c>
      <c r="O6205">
        <v>119</v>
      </c>
      <c r="P6205" t="s">
        <v>333</v>
      </c>
      <c r="S6205" t="s">
        <v>40</v>
      </c>
      <c r="T6205" t="s">
        <v>41</v>
      </c>
      <c r="U6205">
        <v>745</v>
      </c>
      <c r="Y6205" t="s">
        <v>1062</v>
      </c>
      <c r="AA6205">
        <v>34.0931</v>
      </c>
      <c r="AB6205">
        <v>-118.2983</v>
      </c>
      <c r="AC6205">
        <f t="shared" si="96"/>
        <v>0</v>
      </c>
    </row>
    <row r="6206" spans="1:29" x14ac:dyDescent="0.35">
      <c r="A6206">
        <v>200112187</v>
      </c>
      <c r="B6206" s="1">
        <v>43977</v>
      </c>
      <c r="C6206" s="1">
        <v>43975</v>
      </c>
      <c r="D6206">
        <v>1100</v>
      </c>
      <c r="E6206">
        <v>1</v>
      </c>
      <c r="F6206" t="s">
        <v>36</v>
      </c>
      <c r="G6206">
        <v>135</v>
      </c>
      <c r="H6206">
        <v>1</v>
      </c>
      <c r="I6206">
        <v>330</v>
      </c>
      <c r="J6206" t="s">
        <v>37</v>
      </c>
      <c r="K6206" t="s">
        <v>9027</v>
      </c>
      <c r="L6206">
        <v>39</v>
      </c>
      <c r="M6206" t="s">
        <v>94</v>
      </c>
      <c r="N6206" t="s">
        <v>73</v>
      </c>
      <c r="O6206">
        <v>502</v>
      </c>
      <c r="P6206" t="s">
        <v>47</v>
      </c>
      <c r="S6206" t="s">
        <v>40</v>
      </c>
      <c r="T6206" t="s">
        <v>41</v>
      </c>
      <c r="U6206">
        <v>330</v>
      </c>
      <c r="Y6206" t="s">
        <v>1687</v>
      </c>
      <c r="AA6206">
        <v>34.049599999999998</v>
      </c>
      <c r="AB6206">
        <v>-118.2458</v>
      </c>
      <c r="AC6206">
        <f t="shared" si="96"/>
        <v>0</v>
      </c>
    </row>
    <row r="6207" spans="1:29" x14ac:dyDescent="0.35">
      <c r="A6207">
        <v>200306616</v>
      </c>
      <c r="B6207" s="1">
        <v>43874</v>
      </c>
      <c r="C6207" s="1">
        <v>43874</v>
      </c>
      <c r="D6207">
        <v>1700</v>
      </c>
      <c r="E6207">
        <v>3</v>
      </c>
      <c r="F6207" t="s">
        <v>43</v>
      </c>
      <c r="G6207">
        <v>338</v>
      </c>
      <c r="H6207">
        <v>1</v>
      </c>
      <c r="I6207">
        <v>331</v>
      </c>
      <c r="J6207" t="s">
        <v>233</v>
      </c>
      <c r="K6207" t="s">
        <v>9028</v>
      </c>
      <c r="L6207">
        <v>22</v>
      </c>
      <c r="M6207" t="s">
        <v>30</v>
      </c>
      <c r="N6207" t="s">
        <v>73</v>
      </c>
      <c r="O6207">
        <v>103</v>
      </c>
      <c r="P6207" t="s">
        <v>146</v>
      </c>
      <c r="S6207" t="s">
        <v>40</v>
      </c>
      <c r="T6207" t="s">
        <v>41</v>
      </c>
      <c r="U6207">
        <v>331</v>
      </c>
      <c r="Y6207" t="s">
        <v>9029</v>
      </c>
      <c r="AA6207">
        <v>34.028399999999998</v>
      </c>
      <c r="AB6207">
        <v>-118.28660000000001</v>
      </c>
      <c r="AC6207">
        <f t="shared" si="96"/>
        <v>0</v>
      </c>
    </row>
    <row r="6208" spans="1:29" x14ac:dyDescent="0.35">
      <c r="A6208">
        <v>201211639</v>
      </c>
      <c r="B6208" s="1">
        <v>43935</v>
      </c>
      <c r="C6208" s="1">
        <v>43934</v>
      </c>
      <c r="D6208">
        <v>2200</v>
      </c>
      <c r="E6208">
        <v>12</v>
      </c>
      <c r="F6208" t="s">
        <v>68</v>
      </c>
      <c r="G6208">
        <v>1249</v>
      </c>
      <c r="H6208">
        <v>1</v>
      </c>
      <c r="I6208">
        <v>420</v>
      </c>
      <c r="J6208" t="s">
        <v>352</v>
      </c>
      <c r="K6208" t="s">
        <v>237</v>
      </c>
      <c r="L6208">
        <v>63</v>
      </c>
      <c r="M6208" t="s">
        <v>30</v>
      </c>
      <c r="N6208" t="s">
        <v>95</v>
      </c>
      <c r="O6208">
        <v>101</v>
      </c>
      <c r="P6208" t="s">
        <v>32</v>
      </c>
      <c r="S6208" t="s">
        <v>40</v>
      </c>
      <c r="T6208" t="s">
        <v>41</v>
      </c>
      <c r="U6208">
        <v>420</v>
      </c>
      <c r="Y6208" t="s">
        <v>9030</v>
      </c>
      <c r="AA6208">
        <v>33.980699999999999</v>
      </c>
      <c r="AB6208">
        <v>-118.2813</v>
      </c>
      <c r="AC6208">
        <f t="shared" si="96"/>
        <v>0</v>
      </c>
    </row>
    <row r="6209" spans="1:29" x14ac:dyDescent="0.35">
      <c r="A6209">
        <v>201224045</v>
      </c>
      <c r="B6209" s="1">
        <v>44142</v>
      </c>
      <c r="C6209" s="1">
        <v>44140</v>
      </c>
      <c r="D6209">
        <v>1230</v>
      </c>
      <c r="E6209">
        <v>12</v>
      </c>
      <c r="F6209" t="s">
        <v>68</v>
      </c>
      <c r="G6209">
        <v>1239</v>
      </c>
      <c r="H6209">
        <v>1</v>
      </c>
      <c r="I6209">
        <v>510</v>
      </c>
      <c r="J6209" t="s">
        <v>29</v>
      </c>
      <c r="L6209">
        <v>0</v>
      </c>
      <c r="O6209">
        <v>101</v>
      </c>
      <c r="P6209" t="s">
        <v>32</v>
      </c>
      <c r="S6209" t="s">
        <v>40</v>
      </c>
      <c r="T6209" t="s">
        <v>41</v>
      </c>
      <c r="U6209">
        <v>510</v>
      </c>
      <c r="Y6209" t="s">
        <v>3169</v>
      </c>
      <c r="AA6209">
        <v>33.988300000000002</v>
      </c>
      <c r="AB6209">
        <v>-118.2915</v>
      </c>
      <c r="AC6209">
        <f t="shared" si="96"/>
        <v>0</v>
      </c>
    </row>
    <row r="6210" spans="1:29" x14ac:dyDescent="0.35">
      <c r="A6210">
        <v>200121173</v>
      </c>
      <c r="B6210" s="1">
        <v>44152</v>
      </c>
      <c r="C6210" s="1">
        <v>44152</v>
      </c>
      <c r="D6210">
        <v>1435</v>
      </c>
      <c r="E6210">
        <v>1</v>
      </c>
      <c r="F6210" t="s">
        <v>36</v>
      </c>
      <c r="G6210">
        <v>105</v>
      </c>
      <c r="H6210">
        <v>1</v>
      </c>
      <c r="I6210">
        <v>230</v>
      </c>
      <c r="J6210" t="s">
        <v>161</v>
      </c>
      <c r="K6210" t="s">
        <v>9031</v>
      </c>
      <c r="L6210">
        <v>0</v>
      </c>
      <c r="M6210" t="s">
        <v>30</v>
      </c>
      <c r="N6210" t="s">
        <v>95</v>
      </c>
      <c r="O6210">
        <v>101</v>
      </c>
      <c r="P6210" t="s">
        <v>32</v>
      </c>
      <c r="Q6210">
        <v>207</v>
      </c>
      <c r="R6210" t="s">
        <v>1110</v>
      </c>
      <c r="S6210" t="s">
        <v>40</v>
      </c>
      <c r="T6210" t="s">
        <v>41</v>
      </c>
      <c r="U6210">
        <v>230</v>
      </c>
      <c r="Y6210" t="s">
        <v>9032</v>
      </c>
      <c r="Z6210" t="s">
        <v>357</v>
      </c>
      <c r="AA6210">
        <v>34.071899999999999</v>
      </c>
      <c r="AB6210">
        <v>-118.22929999999999</v>
      </c>
      <c r="AC6210">
        <f t="shared" si="96"/>
        <v>0</v>
      </c>
    </row>
    <row r="6211" spans="1:29" x14ac:dyDescent="0.35">
      <c r="A6211">
        <v>200400964</v>
      </c>
      <c r="B6211" s="1">
        <v>44044</v>
      </c>
      <c r="C6211" s="1">
        <v>44044</v>
      </c>
      <c r="D6211">
        <v>200</v>
      </c>
      <c r="E6211">
        <v>4</v>
      </c>
      <c r="F6211" t="s">
        <v>54</v>
      </c>
      <c r="G6211">
        <v>449</v>
      </c>
      <c r="H6211">
        <v>2</v>
      </c>
      <c r="I6211">
        <v>740</v>
      </c>
      <c r="J6211" t="s">
        <v>224</v>
      </c>
      <c r="K6211">
        <v>329</v>
      </c>
      <c r="L6211">
        <v>42</v>
      </c>
      <c r="M6211" t="s">
        <v>30</v>
      </c>
      <c r="N6211" t="s">
        <v>95</v>
      </c>
      <c r="O6211">
        <v>101</v>
      </c>
      <c r="P6211" t="s">
        <v>32</v>
      </c>
      <c r="S6211" t="s">
        <v>40</v>
      </c>
      <c r="T6211" t="s">
        <v>41</v>
      </c>
      <c r="U6211">
        <v>740</v>
      </c>
      <c r="Y6211" t="s">
        <v>9033</v>
      </c>
      <c r="AA6211">
        <v>34.054499999999997</v>
      </c>
      <c r="AB6211">
        <v>-118.19889999999999</v>
      </c>
      <c r="AC6211">
        <f t="shared" ref="AC6211:AC6274" si="97">IF(OR((S:S)="CC", S:S="AA",S:S="JA"), 1, 0)</f>
        <v>0</v>
      </c>
    </row>
    <row r="6212" spans="1:29" x14ac:dyDescent="0.35">
      <c r="A6212">
        <v>200705404</v>
      </c>
      <c r="B6212" s="1">
        <v>43860</v>
      </c>
      <c r="C6212" s="1">
        <v>43859</v>
      </c>
      <c r="D6212">
        <v>1900</v>
      </c>
      <c r="E6212">
        <v>7</v>
      </c>
      <c r="F6212" t="s">
        <v>28</v>
      </c>
      <c r="G6212">
        <v>782</v>
      </c>
      <c r="H6212">
        <v>2</v>
      </c>
      <c r="I6212">
        <v>740</v>
      </c>
      <c r="J6212" t="s">
        <v>224</v>
      </c>
      <c r="K6212" t="s">
        <v>885</v>
      </c>
      <c r="L6212">
        <v>31</v>
      </c>
      <c r="M6212" t="s">
        <v>30</v>
      </c>
      <c r="N6212" t="s">
        <v>31</v>
      </c>
      <c r="O6212">
        <v>122</v>
      </c>
      <c r="P6212" t="s">
        <v>275</v>
      </c>
      <c r="S6212" t="s">
        <v>40</v>
      </c>
      <c r="T6212" t="s">
        <v>41</v>
      </c>
      <c r="U6212">
        <v>740</v>
      </c>
      <c r="Y6212" t="s">
        <v>9034</v>
      </c>
      <c r="AA6212">
        <v>34.037399999999998</v>
      </c>
      <c r="AB6212">
        <v>-118.374</v>
      </c>
      <c r="AC6212">
        <f t="shared" si="97"/>
        <v>0</v>
      </c>
    </row>
    <row r="6213" spans="1:29" x14ac:dyDescent="0.35">
      <c r="A6213">
        <v>201211116</v>
      </c>
      <c r="B6213" s="1">
        <v>43938</v>
      </c>
      <c r="C6213" s="1">
        <v>43937</v>
      </c>
      <c r="D6213">
        <v>1900</v>
      </c>
      <c r="E6213">
        <v>12</v>
      </c>
      <c r="F6213" t="s">
        <v>68</v>
      </c>
      <c r="G6213">
        <v>1256</v>
      </c>
      <c r="H6213">
        <v>2</v>
      </c>
      <c r="I6213">
        <v>740</v>
      </c>
      <c r="J6213" t="s">
        <v>224</v>
      </c>
      <c r="K6213" t="s">
        <v>239</v>
      </c>
      <c r="L6213">
        <v>49</v>
      </c>
      <c r="M6213" t="s">
        <v>30</v>
      </c>
      <c r="N6213" t="s">
        <v>163</v>
      </c>
      <c r="O6213">
        <v>502</v>
      </c>
      <c r="P6213" t="s">
        <v>47</v>
      </c>
      <c r="S6213" t="s">
        <v>40</v>
      </c>
      <c r="T6213" t="s">
        <v>41</v>
      </c>
      <c r="U6213">
        <v>740</v>
      </c>
      <c r="Y6213" t="s">
        <v>9035</v>
      </c>
      <c r="AA6213">
        <v>33.973700000000001</v>
      </c>
      <c r="AB6213">
        <v>-118.2871</v>
      </c>
      <c r="AC6213">
        <f t="shared" si="97"/>
        <v>0</v>
      </c>
    </row>
    <row r="6214" spans="1:29" x14ac:dyDescent="0.35">
      <c r="A6214">
        <v>200211505</v>
      </c>
      <c r="B6214" s="1">
        <v>44001</v>
      </c>
      <c r="C6214" s="1">
        <v>44001</v>
      </c>
      <c r="D6214">
        <v>200</v>
      </c>
      <c r="E6214">
        <v>2</v>
      </c>
      <c r="F6214" t="s">
        <v>56</v>
      </c>
      <c r="G6214">
        <v>249</v>
      </c>
      <c r="H6214">
        <v>1</v>
      </c>
      <c r="I6214">
        <v>230</v>
      </c>
      <c r="J6214" t="s">
        <v>161</v>
      </c>
      <c r="K6214" t="s">
        <v>9036</v>
      </c>
      <c r="L6214">
        <v>57</v>
      </c>
      <c r="M6214" t="s">
        <v>94</v>
      </c>
      <c r="N6214" t="s">
        <v>95</v>
      </c>
      <c r="O6214">
        <v>102</v>
      </c>
      <c r="P6214" t="s">
        <v>186</v>
      </c>
      <c r="Q6214">
        <v>312</v>
      </c>
      <c r="R6214" t="s">
        <v>717</v>
      </c>
      <c r="S6214" t="s">
        <v>40</v>
      </c>
      <c r="T6214" t="s">
        <v>41</v>
      </c>
      <c r="U6214">
        <v>230</v>
      </c>
      <c r="Y6214" t="s">
        <v>802</v>
      </c>
      <c r="Z6214" t="s">
        <v>9037</v>
      </c>
      <c r="AA6214">
        <v>34.054200000000002</v>
      </c>
      <c r="AB6214">
        <v>-118.2611</v>
      </c>
      <c r="AC6214">
        <f t="shared" si="97"/>
        <v>0</v>
      </c>
    </row>
    <row r="6215" spans="1:29" x14ac:dyDescent="0.35">
      <c r="A6215">
        <v>200320073</v>
      </c>
      <c r="B6215" s="1">
        <v>44143</v>
      </c>
      <c r="C6215" s="1">
        <v>44143</v>
      </c>
      <c r="D6215">
        <v>550</v>
      </c>
      <c r="E6215">
        <v>3</v>
      </c>
      <c r="F6215" t="s">
        <v>43</v>
      </c>
      <c r="G6215">
        <v>328</v>
      </c>
      <c r="H6215">
        <v>1</v>
      </c>
      <c r="I6215">
        <v>410</v>
      </c>
      <c r="J6215" t="s">
        <v>303</v>
      </c>
      <c r="K6215" t="s">
        <v>9038</v>
      </c>
      <c r="L6215">
        <v>20</v>
      </c>
      <c r="M6215" t="s">
        <v>30</v>
      </c>
      <c r="N6215" t="s">
        <v>73</v>
      </c>
      <c r="O6215">
        <v>108</v>
      </c>
      <c r="P6215" t="s">
        <v>105</v>
      </c>
      <c r="S6215" t="s">
        <v>40</v>
      </c>
      <c r="T6215" t="s">
        <v>41</v>
      </c>
      <c r="U6215">
        <v>410</v>
      </c>
      <c r="Y6215" t="s">
        <v>9039</v>
      </c>
      <c r="AA6215">
        <v>34.0261</v>
      </c>
      <c r="AB6215">
        <v>-118.2774</v>
      </c>
      <c r="AC6215">
        <f t="shared" si="97"/>
        <v>0</v>
      </c>
    </row>
    <row r="6216" spans="1:29" x14ac:dyDescent="0.35">
      <c r="A6216">
        <v>200213599</v>
      </c>
      <c r="B6216" s="1">
        <v>44054</v>
      </c>
      <c r="C6216" s="1">
        <v>44054</v>
      </c>
      <c r="D6216">
        <v>1115</v>
      </c>
      <c r="E6216">
        <v>2</v>
      </c>
      <c r="F6216" t="s">
        <v>56</v>
      </c>
      <c r="G6216">
        <v>257</v>
      </c>
      <c r="H6216">
        <v>2</v>
      </c>
      <c r="I6216">
        <v>624</v>
      </c>
      <c r="J6216" t="s">
        <v>171</v>
      </c>
      <c r="K6216" t="s">
        <v>9040</v>
      </c>
      <c r="L6216">
        <v>0</v>
      </c>
      <c r="M6216" t="s">
        <v>94</v>
      </c>
      <c r="N6216" t="s">
        <v>73</v>
      </c>
      <c r="O6216">
        <v>102</v>
      </c>
      <c r="P6216" t="s">
        <v>186</v>
      </c>
      <c r="Q6216">
        <v>400</v>
      </c>
      <c r="R6216" t="s">
        <v>143</v>
      </c>
      <c r="S6216" t="s">
        <v>40</v>
      </c>
      <c r="T6216" t="s">
        <v>41</v>
      </c>
      <c r="U6216">
        <v>624</v>
      </c>
      <c r="Y6216" t="s">
        <v>802</v>
      </c>
      <c r="Z6216" t="s">
        <v>9041</v>
      </c>
      <c r="AA6216">
        <v>34.051699999999997</v>
      </c>
      <c r="AB6216">
        <v>-118.2663</v>
      </c>
      <c r="AC6216">
        <f t="shared" si="97"/>
        <v>0</v>
      </c>
    </row>
    <row r="6217" spans="1:29" x14ac:dyDescent="0.35">
      <c r="A6217">
        <v>201012503</v>
      </c>
      <c r="B6217" s="1">
        <v>44070</v>
      </c>
      <c r="C6217" s="1">
        <v>44067</v>
      </c>
      <c r="D6217">
        <v>530</v>
      </c>
      <c r="E6217">
        <v>10</v>
      </c>
      <c r="F6217" t="s">
        <v>103</v>
      </c>
      <c r="G6217">
        <v>1029</v>
      </c>
      <c r="H6217">
        <v>2</v>
      </c>
      <c r="I6217">
        <v>740</v>
      </c>
      <c r="J6217" t="s">
        <v>224</v>
      </c>
      <c r="K6217" t="s">
        <v>9042</v>
      </c>
      <c r="L6217">
        <v>0</v>
      </c>
      <c r="M6217" t="s">
        <v>30</v>
      </c>
      <c r="N6217" t="s">
        <v>73</v>
      </c>
      <c r="O6217">
        <v>301</v>
      </c>
      <c r="P6217" t="s">
        <v>155</v>
      </c>
      <c r="Q6217">
        <v>306</v>
      </c>
      <c r="R6217" t="s">
        <v>1108</v>
      </c>
      <c r="S6217" t="s">
        <v>40</v>
      </c>
      <c r="T6217" t="s">
        <v>41</v>
      </c>
      <c r="U6217">
        <v>740</v>
      </c>
      <c r="Y6217" t="s">
        <v>8983</v>
      </c>
      <c r="AA6217">
        <v>34.201099999999997</v>
      </c>
      <c r="AB6217">
        <v>-118.474</v>
      </c>
      <c r="AC6217">
        <f t="shared" si="97"/>
        <v>0</v>
      </c>
    </row>
    <row r="6218" spans="1:29" x14ac:dyDescent="0.35">
      <c r="A6218">
        <v>200106386</v>
      </c>
      <c r="B6218" s="1">
        <v>43865</v>
      </c>
      <c r="C6218" s="1">
        <v>43864</v>
      </c>
      <c r="D6218">
        <v>50</v>
      </c>
      <c r="E6218">
        <v>1</v>
      </c>
      <c r="F6218" t="s">
        <v>36</v>
      </c>
      <c r="G6218">
        <v>119</v>
      </c>
      <c r="H6218">
        <v>1</v>
      </c>
      <c r="I6218">
        <v>440</v>
      </c>
      <c r="J6218" t="s">
        <v>213</v>
      </c>
      <c r="K6218" t="s">
        <v>9043</v>
      </c>
      <c r="L6218">
        <v>41</v>
      </c>
      <c r="M6218" t="s">
        <v>30</v>
      </c>
      <c r="N6218" t="s">
        <v>73</v>
      </c>
      <c r="O6218">
        <v>834</v>
      </c>
      <c r="P6218" t="s">
        <v>1249</v>
      </c>
      <c r="S6218" t="s">
        <v>40</v>
      </c>
      <c r="T6218" t="s">
        <v>41</v>
      </c>
      <c r="U6218">
        <v>440</v>
      </c>
      <c r="Y6218" t="s">
        <v>9044</v>
      </c>
      <c r="AA6218">
        <v>34.055100000000003</v>
      </c>
      <c r="AB6218">
        <v>-118.2323</v>
      </c>
      <c r="AC6218">
        <f t="shared" si="97"/>
        <v>0</v>
      </c>
    </row>
    <row r="6219" spans="1:29" x14ac:dyDescent="0.35">
      <c r="A6219">
        <v>200913447</v>
      </c>
      <c r="B6219" s="1">
        <v>44056</v>
      </c>
      <c r="C6219" s="1">
        <v>44055</v>
      </c>
      <c r="D6219">
        <v>1700</v>
      </c>
      <c r="E6219">
        <v>9</v>
      </c>
      <c r="F6219" t="s">
        <v>49</v>
      </c>
      <c r="G6219">
        <v>929</v>
      </c>
      <c r="H6219">
        <v>1</v>
      </c>
      <c r="I6219">
        <v>510</v>
      </c>
      <c r="J6219" t="s">
        <v>29</v>
      </c>
      <c r="L6219">
        <v>0</v>
      </c>
      <c r="O6219">
        <v>101</v>
      </c>
      <c r="P6219" t="s">
        <v>32</v>
      </c>
      <c r="S6219" t="s">
        <v>40</v>
      </c>
      <c r="T6219" t="s">
        <v>41</v>
      </c>
      <c r="U6219">
        <v>510</v>
      </c>
      <c r="Y6219" t="s">
        <v>5079</v>
      </c>
      <c r="AA6219">
        <v>34.188699999999997</v>
      </c>
      <c r="AB6219">
        <v>-118.43129999999999</v>
      </c>
      <c r="AC6219">
        <f t="shared" si="97"/>
        <v>0</v>
      </c>
    </row>
    <row r="6220" spans="1:29" x14ac:dyDescent="0.35">
      <c r="A6220">
        <v>201215877</v>
      </c>
      <c r="B6220" s="1">
        <v>44015</v>
      </c>
      <c r="C6220" s="1">
        <v>44015</v>
      </c>
      <c r="D6220">
        <v>2200</v>
      </c>
      <c r="E6220">
        <v>12</v>
      </c>
      <c r="F6220" t="s">
        <v>68</v>
      </c>
      <c r="G6220">
        <v>1239</v>
      </c>
      <c r="H6220">
        <v>1</v>
      </c>
      <c r="I6220">
        <v>230</v>
      </c>
      <c r="J6220" t="s">
        <v>161</v>
      </c>
      <c r="K6220" t="s">
        <v>9045</v>
      </c>
      <c r="L6220">
        <v>44</v>
      </c>
      <c r="M6220" t="s">
        <v>30</v>
      </c>
      <c r="N6220" t="s">
        <v>95</v>
      </c>
      <c r="O6220">
        <v>502</v>
      </c>
      <c r="P6220" t="s">
        <v>47</v>
      </c>
      <c r="Q6220">
        <v>400</v>
      </c>
      <c r="R6220" t="s">
        <v>143</v>
      </c>
      <c r="S6220" t="s">
        <v>40</v>
      </c>
      <c r="T6220" t="s">
        <v>41</v>
      </c>
      <c r="U6220">
        <v>230</v>
      </c>
      <c r="Y6220" t="s">
        <v>4187</v>
      </c>
      <c r="AA6220">
        <v>33.987499999999997</v>
      </c>
      <c r="AB6220">
        <v>-118.286</v>
      </c>
      <c r="AC6220">
        <f t="shared" si="97"/>
        <v>0</v>
      </c>
    </row>
    <row r="6221" spans="1:29" x14ac:dyDescent="0.35">
      <c r="A6221">
        <v>201106908</v>
      </c>
      <c r="B6221" s="1">
        <v>43895</v>
      </c>
      <c r="C6221" s="1">
        <v>43893</v>
      </c>
      <c r="D6221">
        <v>1730</v>
      </c>
      <c r="E6221">
        <v>11</v>
      </c>
      <c r="F6221" t="s">
        <v>64</v>
      </c>
      <c r="G6221">
        <v>1176</v>
      </c>
      <c r="H6221">
        <v>1</v>
      </c>
      <c r="I6221">
        <v>331</v>
      </c>
      <c r="J6221" t="s">
        <v>233</v>
      </c>
      <c r="K6221" t="s">
        <v>237</v>
      </c>
      <c r="L6221">
        <v>37</v>
      </c>
      <c r="M6221" t="s">
        <v>30</v>
      </c>
      <c r="N6221" t="s">
        <v>73</v>
      </c>
      <c r="O6221">
        <v>101</v>
      </c>
      <c r="P6221" t="s">
        <v>32</v>
      </c>
      <c r="S6221" t="s">
        <v>40</v>
      </c>
      <c r="T6221" t="s">
        <v>41</v>
      </c>
      <c r="U6221">
        <v>331</v>
      </c>
      <c r="Y6221" t="s">
        <v>9046</v>
      </c>
      <c r="Z6221" t="s">
        <v>9047</v>
      </c>
      <c r="AA6221">
        <v>34.086300000000001</v>
      </c>
      <c r="AB6221">
        <v>-118.23180000000001</v>
      </c>
      <c r="AC6221">
        <f t="shared" si="97"/>
        <v>0</v>
      </c>
    </row>
    <row r="6222" spans="1:29" x14ac:dyDescent="0.35">
      <c r="A6222">
        <v>200806332</v>
      </c>
      <c r="B6222" s="1">
        <v>43882</v>
      </c>
      <c r="C6222" s="1">
        <v>43882</v>
      </c>
      <c r="D6222">
        <v>1647</v>
      </c>
      <c r="E6222">
        <v>8</v>
      </c>
      <c r="F6222" t="s">
        <v>109</v>
      </c>
      <c r="G6222">
        <v>831</v>
      </c>
      <c r="H6222">
        <v>2</v>
      </c>
      <c r="I6222">
        <v>624</v>
      </c>
      <c r="J6222" t="s">
        <v>171</v>
      </c>
      <c r="K6222" t="s">
        <v>9048</v>
      </c>
      <c r="L6222">
        <v>45</v>
      </c>
      <c r="M6222" t="s">
        <v>94</v>
      </c>
      <c r="N6222" t="s">
        <v>73</v>
      </c>
      <c r="O6222">
        <v>402</v>
      </c>
      <c r="P6222" t="s">
        <v>195</v>
      </c>
      <c r="Q6222">
        <v>221</v>
      </c>
      <c r="R6222" t="s">
        <v>7108</v>
      </c>
      <c r="S6222" t="s">
        <v>40</v>
      </c>
      <c r="T6222" t="s">
        <v>41</v>
      </c>
      <c r="U6222">
        <v>624</v>
      </c>
      <c r="Y6222" t="s">
        <v>9049</v>
      </c>
      <c r="AA6222">
        <v>34.0473</v>
      </c>
      <c r="AB6222">
        <v>-118.4768</v>
      </c>
      <c r="AC6222">
        <f t="shared" si="97"/>
        <v>0</v>
      </c>
    </row>
    <row r="6223" spans="1:29" x14ac:dyDescent="0.35">
      <c r="A6223">
        <v>200712402</v>
      </c>
      <c r="B6223" s="1">
        <v>44047</v>
      </c>
      <c r="C6223" s="1">
        <v>44047</v>
      </c>
      <c r="D6223">
        <v>2140</v>
      </c>
      <c r="E6223">
        <v>7</v>
      </c>
      <c r="F6223" t="s">
        <v>28</v>
      </c>
      <c r="G6223">
        <v>769</v>
      </c>
      <c r="H6223">
        <v>1</v>
      </c>
      <c r="I6223">
        <v>230</v>
      </c>
      <c r="J6223" t="s">
        <v>161</v>
      </c>
      <c r="K6223" t="s">
        <v>9050</v>
      </c>
      <c r="L6223">
        <v>70</v>
      </c>
      <c r="M6223" t="s">
        <v>30</v>
      </c>
      <c r="N6223" t="s">
        <v>95</v>
      </c>
      <c r="O6223">
        <v>502</v>
      </c>
      <c r="P6223" t="s">
        <v>47</v>
      </c>
      <c r="Q6223">
        <v>102</v>
      </c>
      <c r="R6223" t="s">
        <v>219</v>
      </c>
      <c r="S6223" t="s">
        <v>40</v>
      </c>
      <c r="T6223" t="s">
        <v>41</v>
      </c>
      <c r="U6223">
        <v>230</v>
      </c>
      <c r="Y6223" t="s">
        <v>9051</v>
      </c>
      <c r="AA6223">
        <v>34.045400000000001</v>
      </c>
      <c r="AB6223">
        <v>-118.3237</v>
      </c>
      <c r="AC6223">
        <f t="shared" si="97"/>
        <v>0</v>
      </c>
    </row>
    <row r="6224" spans="1:29" x14ac:dyDescent="0.35">
      <c r="A6224">
        <v>200311499</v>
      </c>
      <c r="B6224" s="1">
        <v>43969</v>
      </c>
      <c r="C6224" s="1">
        <v>43967</v>
      </c>
      <c r="D6224">
        <v>2100</v>
      </c>
      <c r="E6224">
        <v>3</v>
      </c>
      <c r="F6224" t="s">
        <v>43</v>
      </c>
      <c r="G6224">
        <v>379</v>
      </c>
      <c r="H6224">
        <v>1</v>
      </c>
      <c r="I6224">
        <v>420</v>
      </c>
      <c r="J6224" t="s">
        <v>352</v>
      </c>
      <c r="K6224" t="s">
        <v>4837</v>
      </c>
      <c r="L6224">
        <v>50</v>
      </c>
      <c r="M6224" t="s">
        <v>30</v>
      </c>
      <c r="N6224" t="s">
        <v>95</v>
      </c>
      <c r="O6224">
        <v>101</v>
      </c>
      <c r="P6224" t="s">
        <v>32</v>
      </c>
      <c r="S6224" t="s">
        <v>40</v>
      </c>
      <c r="T6224" t="s">
        <v>41</v>
      </c>
      <c r="U6224">
        <v>420</v>
      </c>
      <c r="Y6224" t="s">
        <v>9052</v>
      </c>
      <c r="AA6224">
        <v>34.014800000000001</v>
      </c>
      <c r="AB6224">
        <v>-118.2925</v>
      </c>
      <c r="AC6224">
        <f t="shared" si="97"/>
        <v>0</v>
      </c>
    </row>
    <row r="6225" spans="1:29" x14ac:dyDescent="0.35">
      <c r="A6225">
        <v>200619758</v>
      </c>
      <c r="B6225" s="1">
        <v>44194</v>
      </c>
      <c r="C6225" s="1">
        <v>44193</v>
      </c>
      <c r="D6225">
        <v>2340</v>
      </c>
      <c r="E6225">
        <v>6</v>
      </c>
      <c r="F6225" t="s">
        <v>91</v>
      </c>
      <c r="G6225">
        <v>637</v>
      </c>
      <c r="H6225">
        <v>1</v>
      </c>
      <c r="I6225">
        <v>350</v>
      </c>
      <c r="J6225" t="s">
        <v>1591</v>
      </c>
      <c r="K6225" t="s">
        <v>9053</v>
      </c>
      <c r="L6225">
        <v>22</v>
      </c>
      <c r="M6225" t="s">
        <v>30</v>
      </c>
      <c r="N6225" t="s">
        <v>73</v>
      </c>
      <c r="O6225">
        <v>101</v>
      </c>
      <c r="P6225" t="s">
        <v>32</v>
      </c>
      <c r="Q6225">
        <v>400</v>
      </c>
      <c r="R6225" t="s">
        <v>143</v>
      </c>
      <c r="S6225" t="s">
        <v>40</v>
      </c>
      <c r="T6225" t="s">
        <v>41</v>
      </c>
      <c r="U6225">
        <v>350</v>
      </c>
      <c r="Y6225" t="s">
        <v>9054</v>
      </c>
      <c r="AA6225">
        <v>34.103000000000002</v>
      </c>
      <c r="AB6225">
        <v>-118.32250000000001</v>
      </c>
      <c r="AC6225">
        <f t="shared" si="97"/>
        <v>0</v>
      </c>
    </row>
    <row r="6226" spans="1:29" x14ac:dyDescent="0.35">
      <c r="A6226">
        <v>201010548</v>
      </c>
      <c r="B6226" s="1">
        <v>44012</v>
      </c>
      <c r="C6226" s="1">
        <v>44007</v>
      </c>
      <c r="D6226">
        <v>1434</v>
      </c>
      <c r="E6226">
        <v>10</v>
      </c>
      <c r="F6226" t="s">
        <v>103</v>
      </c>
      <c r="G6226">
        <v>1008</v>
      </c>
      <c r="H6226">
        <v>1</v>
      </c>
      <c r="I6226">
        <v>440</v>
      </c>
      <c r="J6226" t="s">
        <v>213</v>
      </c>
      <c r="K6226" t="s">
        <v>9055</v>
      </c>
      <c r="L6226">
        <v>54</v>
      </c>
      <c r="M6226" t="s">
        <v>94</v>
      </c>
      <c r="N6226" t="s">
        <v>73</v>
      </c>
      <c r="O6226">
        <v>501</v>
      </c>
      <c r="P6226" t="s">
        <v>164</v>
      </c>
      <c r="S6226" t="s">
        <v>40</v>
      </c>
      <c r="T6226" t="s">
        <v>41</v>
      </c>
      <c r="U6226">
        <v>440</v>
      </c>
      <c r="Y6226" t="s">
        <v>9056</v>
      </c>
      <c r="AA6226">
        <v>34.206899999999997</v>
      </c>
      <c r="AB6226">
        <v>-118.49679999999999</v>
      </c>
      <c r="AC6226">
        <f t="shared" si="97"/>
        <v>0</v>
      </c>
    </row>
    <row r="6227" spans="1:29" x14ac:dyDescent="0.35">
      <c r="A6227">
        <v>201221616</v>
      </c>
      <c r="B6227" s="1">
        <v>44096</v>
      </c>
      <c r="C6227" s="1">
        <v>44096</v>
      </c>
      <c r="D6227">
        <v>720</v>
      </c>
      <c r="E6227">
        <v>12</v>
      </c>
      <c r="F6227" t="s">
        <v>68</v>
      </c>
      <c r="G6227">
        <v>1248</v>
      </c>
      <c r="H6227">
        <v>1</v>
      </c>
      <c r="I6227">
        <v>420</v>
      </c>
      <c r="J6227" t="s">
        <v>352</v>
      </c>
      <c r="K6227" t="s">
        <v>9057</v>
      </c>
      <c r="L6227">
        <v>35</v>
      </c>
      <c r="M6227" t="s">
        <v>94</v>
      </c>
      <c r="N6227" t="s">
        <v>95</v>
      </c>
      <c r="O6227">
        <v>704</v>
      </c>
      <c r="P6227" t="s">
        <v>1204</v>
      </c>
      <c r="S6227" t="s">
        <v>40</v>
      </c>
      <c r="T6227" t="s">
        <v>41</v>
      </c>
      <c r="U6227">
        <v>420</v>
      </c>
      <c r="Y6227" t="s">
        <v>9058</v>
      </c>
      <c r="AA6227">
        <v>33.977200000000003</v>
      </c>
      <c r="AB6227">
        <v>-118.2915</v>
      </c>
      <c r="AC6227">
        <f t="shared" si="97"/>
        <v>0</v>
      </c>
    </row>
    <row r="6228" spans="1:29" x14ac:dyDescent="0.35">
      <c r="A6228">
        <v>201109967</v>
      </c>
      <c r="B6228" s="1">
        <v>43983</v>
      </c>
      <c r="C6228" s="1">
        <v>43983</v>
      </c>
      <c r="D6228">
        <v>420</v>
      </c>
      <c r="E6228">
        <v>11</v>
      </c>
      <c r="F6228" t="s">
        <v>64</v>
      </c>
      <c r="G6228">
        <v>1132</v>
      </c>
      <c r="H6228">
        <v>1</v>
      </c>
      <c r="I6228">
        <v>310</v>
      </c>
      <c r="J6228" t="s">
        <v>71</v>
      </c>
      <c r="K6228" t="s">
        <v>9059</v>
      </c>
      <c r="L6228">
        <v>40</v>
      </c>
      <c r="M6228" t="s">
        <v>94</v>
      </c>
      <c r="N6228" t="s">
        <v>73</v>
      </c>
      <c r="O6228">
        <v>501</v>
      </c>
      <c r="P6228" t="s">
        <v>164</v>
      </c>
      <c r="Q6228">
        <v>500</v>
      </c>
      <c r="R6228" t="s">
        <v>184</v>
      </c>
      <c r="S6228" t="s">
        <v>40</v>
      </c>
      <c r="T6228" t="s">
        <v>41</v>
      </c>
      <c r="U6228">
        <v>310</v>
      </c>
      <c r="Y6228" t="s">
        <v>9060</v>
      </c>
      <c r="AA6228">
        <v>34.116999999999997</v>
      </c>
      <c r="AB6228">
        <v>-118.2788</v>
      </c>
      <c r="AC6228">
        <f t="shared" si="97"/>
        <v>0</v>
      </c>
    </row>
    <row r="6229" spans="1:29" x14ac:dyDescent="0.35">
      <c r="A6229">
        <v>200210039</v>
      </c>
      <c r="B6229" s="1">
        <v>43962</v>
      </c>
      <c r="C6229" s="1">
        <v>43961</v>
      </c>
      <c r="D6229">
        <v>1400</v>
      </c>
      <c r="E6229">
        <v>2</v>
      </c>
      <c r="F6229" t="s">
        <v>56</v>
      </c>
      <c r="G6229">
        <v>249</v>
      </c>
      <c r="H6229">
        <v>1</v>
      </c>
      <c r="I6229">
        <v>510</v>
      </c>
      <c r="J6229" t="s">
        <v>29</v>
      </c>
      <c r="L6229">
        <v>0</v>
      </c>
      <c r="O6229">
        <v>101</v>
      </c>
      <c r="P6229" t="s">
        <v>32</v>
      </c>
      <c r="S6229" t="s">
        <v>40</v>
      </c>
      <c r="T6229" t="s">
        <v>41</v>
      </c>
      <c r="U6229">
        <v>510</v>
      </c>
      <c r="Y6229" t="s">
        <v>7039</v>
      </c>
      <c r="AA6229">
        <v>34.054900000000004</v>
      </c>
      <c r="AB6229">
        <v>-118.26139999999999</v>
      </c>
      <c r="AC6229">
        <f t="shared" si="97"/>
        <v>0</v>
      </c>
    </row>
    <row r="6230" spans="1:29" x14ac:dyDescent="0.35">
      <c r="A6230">
        <v>200121393</v>
      </c>
      <c r="B6230" s="1">
        <v>44156</v>
      </c>
      <c r="C6230" s="1">
        <v>44156</v>
      </c>
      <c r="D6230">
        <v>1630</v>
      </c>
      <c r="E6230">
        <v>1</v>
      </c>
      <c r="F6230" t="s">
        <v>36</v>
      </c>
      <c r="G6230">
        <v>185</v>
      </c>
      <c r="H6230">
        <v>2</v>
      </c>
      <c r="I6230">
        <v>624</v>
      </c>
      <c r="J6230" t="s">
        <v>171</v>
      </c>
      <c r="K6230" t="s">
        <v>9061</v>
      </c>
      <c r="L6230">
        <v>40</v>
      </c>
      <c r="M6230" t="s">
        <v>94</v>
      </c>
      <c r="N6230" t="s">
        <v>163</v>
      </c>
      <c r="O6230">
        <v>102</v>
      </c>
      <c r="P6230" t="s">
        <v>186</v>
      </c>
      <c r="Q6230">
        <v>400</v>
      </c>
      <c r="R6230" t="s">
        <v>143</v>
      </c>
      <c r="S6230" t="s">
        <v>40</v>
      </c>
      <c r="T6230" t="s">
        <v>41</v>
      </c>
      <c r="U6230">
        <v>624</v>
      </c>
      <c r="Y6230" t="s">
        <v>2173</v>
      </c>
      <c r="Z6230" t="s">
        <v>651</v>
      </c>
      <c r="AA6230">
        <v>34.0396</v>
      </c>
      <c r="AB6230">
        <v>-118.25579999999999</v>
      </c>
      <c r="AC6230">
        <f t="shared" si="97"/>
        <v>0</v>
      </c>
    </row>
    <row r="6231" spans="1:29" x14ac:dyDescent="0.35">
      <c r="A6231">
        <v>200711494</v>
      </c>
      <c r="B6231" s="1">
        <v>44022</v>
      </c>
      <c r="C6231" s="1">
        <v>44015</v>
      </c>
      <c r="D6231">
        <v>1115</v>
      </c>
      <c r="E6231">
        <v>7</v>
      </c>
      <c r="F6231" t="s">
        <v>28</v>
      </c>
      <c r="G6231">
        <v>755</v>
      </c>
      <c r="H6231">
        <v>1</v>
      </c>
      <c r="I6231">
        <v>440</v>
      </c>
      <c r="J6231" t="s">
        <v>213</v>
      </c>
      <c r="K6231" t="s">
        <v>1215</v>
      </c>
      <c r="L6231">
        <v>30</v>
      </c>
      <c r="M6231" t="s">
        <v>30</v>
      </c>
      <c r="N6231" t="s">
        <v>31</v>
      </c>
      <c r="O6231">
        <v>119</v>
      </c>
      <c r="P6231" t="s">
        <v>333</v>
      </c>
      <c r="S6231" t="s">
        <v>40</v>
      </c>
      <c r="T6231" t="s">
        <v>41</v>
      </c>
      <c r="U6231">
        <v>440</v>
      </c>
      <c r="Y6231" t="s">
        <v>3317</v>
      </c>
      <c r="AA6231">
        <v>34.0486</v>
      </c>
      <c r="AB6231">
        <v>-118.3514</v>
      </c>
      <c r="AC6231">
        <f t="shared" si="97"/>
        <v>0</v>
      </c>
    </row>
    <row r="6232" spans="1:29" x14ac:dyDescent="0.35">
      <c r="A6232">
        <v>200307819</v>
      </c>
      <c r="B6232" s="1">
        <v>43892</v>
      </c>
      <c r="C6232" s="1">
        <v>43892</v>
      </c>
      <c r="D6232">
        <v>1030</v>
      </c>
      <c r="E6232">
        <v>3</v>
      </c>
      <c r="F6232" t="s">
        <v>43</v>
      </c>
      <c r="G6232">
        <v>395</v>
      </c>
      <c r="H6232">
        <v>2</v>
      </c>
      <c r="I6232">
        <v>624</v>
      </c>
      <c r="J6232" t="s">
        <v>171</v>
      </c>
      <c r="K6232" t="s">
        <v>9062</v>
      </c>
      <c r="L6232">
        <v>54</v>
      </c>
      <c r="M6232" t="s">
        <v>94</v>
      </c>
      <c r="N6232" t="s">
        <v>163</v>
      </c>
      <c r="O6232">
        <v>726</v>
      </c>
      <c r="P6232" t="s">
        <v>467</v>
      </c>
      <c r="Q6232">
        <v>400</v>
      </c>
      <c r="R6232" t="s">
        <v>143</v>
      </c>
      <c r="S6232" t="s">
        <v>84</v>
      </c>
      <c r="T6232" t="s">
        <v>85</v>
      </c>
      <c r="U6232">
        <v>624</v>
      </c>
      <c r="Y6232" t="s">
        <v>5307</v>
      </c>
      <c r="AA6232">
        <v>34.010899999999999</v>
      </c>
      <c r="AB6232">
        <v>-118.3112</v>
      </c>
      <c r="AC6232">
        <f t="shared" si="97"/>
        <v>0</v>
      </c>
    </row>
    <row r="6233" spans="1:29" x14ac:dyDescent="0.35">
      <c r="A6233">
        <v>200605684</v>
      </c>
      <c r="B6233" s="1">
        <v>43866</v>
      </c>
      <c r="C6233" s="1">
        <v>43865</v>
      </c>
      <c r="D6233">
        <v>2057</v>
      </c>
      <c r="E6233">
        <v>6</v>
      </c>
      <c r="F6233" t="s">
        <v>91</v>
      </c>
      <c r="G6233">
        <v>639</v>
      </c>
      <c r="H6233">
        <v>2</v>
      </c>
      <c r="I6233">
        <v>626</v>
      </c>
      <c r="J6233" t="s">
        <v>141</v>
      </c>
      <c r="K6233" t="s">
        <v>9063</v>
      </c>
      <c r="L6233">
        <v>32</v>
      </c>
      <c r="M6233" t="s">
        <v>94</v>
      </c>
      <c r="N6233" t="s">
        <v>31</v>
      </c>
      <c r="O6233">
        <v>503</v>
      </c>
      <c r="P6233" t="s">
        <v>650</v>
      </c>
      <c r="Q6233">
        <v>400</v>
      </c>
      <c r="R6233" t="s">
        <v>143</v>
      </c>
      <c r="S6233" t="s">
        <v>84</v>
      </c>
      <c r="T6233" t="s">
        <v>85</v>
      </c>
      <c r="U6233">
        <v>626</v>
      </c>
      <c r="Y6233" t="s">
        <v>1394</v>
      </c>
      <c r="AA6233">
        <v>34.1036</v>
      </c>
      <c r="AB6233">
        <v>-118.3049</v>
      </c>
      <c r="AC6233">
        <f t="shared" si="97"/>
        <v>0</v>
      </c>
    </row>
    <row r="6234" spans="1:29" x14ac:dyDescent="0.35">
      <c r="A6234">
        <v>201015675</v>
      </c>
      <c r="B6234" s="1">
        <v>44167</v>
      </c>
      <c r="C6234" s="1">
        <v>44167</v>
      </c>
      <c r="D6234">
        <v>1848</v>
      </c>
      <c r="E6234">
        <v>10</v>
      </c>
      <c r="F6234" t="s">
        <v>103</v>
      </c>
      <c r="G6234">
        <v>1004</v>
      </c>
      <c r="H6234">
        <v>2</v>
      </c>
      <c r="I6234">
        <v>956</v>
      </c>
      <c r="J6234" t="s">
        <v>328</v>
      </c>
      <c r="K6234" t="s">
        <v>7043</v>
      </c>
      <c r="L6234">
        <v>29</v>
      </c>
      <c r="M6234" t="s">
        <v>94</v>
      </c>
      <c r="N6234" t="s">
        <v>95</v>
      </c>
      <c r="O6234">
        <v>501</v>
      </c>
      <c r="P6234" t="s">
        <v>164</v>
      </c>
      <c r="Q6234">
        <v>511</v>
      </c>
      <c r="R6234" t="s">
        <v>151</v>
      </c>
      <c r="S6234" t="s">
        <v>84</v>
      </c>
      <c r="T6234" t="s">
        <v>85</v>
      </c>
      <c r="U6234">
        <v>956</v>
      </c>
      <c r="Y6234" t="s">
        <v>9064</v>
      </c>
      <c r="AA6234">
        <v>34.213900000000002</v>
      </c>
      <c r="AB6234">
        <v>-118.5295</v>
      </c>
      <c r="AC6234">
        <f t="shared" si="97"/>
        <v>0</v>
      </c>
    </row>
    <row r="6235" spans="1:29" x14ac:dyDescent="0.35">
      <c r="A6235">
        <v>200406669</v>
      </c>
      <c r="B6235" s="1">
        <v>43899</v>
      </c>
      <c r="C6235" s="1">
        <v>43898</v>
      </c>
      <c r="D6235">
        <v>2330</v>
      </c>
      <c r="E6235">
        <v>4</v>
      </c>
      <c r="F6235" t="s">
        <v>54</v>
      </c>
      <c r="G6235">
        <v>491</v>
      </c>
      <c r="H6235">
        <v>2</v>
      </c>
      <c r="I6235">
        <v>740</v>
      </c>
      <c r="J6235" t="s">
        <v>224</v>
      </c>
      <c r="K6235">
        <v>329</v>
      </c>
      <c r="L6235">
        <v>0</v>
      </c>
      <c r="M6235" t="s">
        <v>46</v>
      </c>
      <c r="N6235" t="s">
        <v>46</v>
      </c>
      <c r="O6235">
        <v>252</v>
      </c>
      <c r="P6235" t="s">
        <v>783</v>
      </c>
      <c r="S6235" t="s">
        <v>40</v>
      </c>
      <c r="T6235" t="s">
        <v>41</v>
      </c>
      <c r="U6235">
        <v>740</v>
      </c>
      <c r="Y6235" t="s">
        <v>1202</v>
      </c>
      <c r="AA6235">
        <v>34.025300000000001</v>
      </c>
      <c r="AB6235">
        <v>-118.22239999999999</v>
      </c>
      <c r="AC6235">
        <f t="shared" si="97"/>
        <v>0</v>
      </c>
    </row>
    <row r="6236" spans="1:29" x14ac:dyDescent="0.35">
      <c r="A6236">
        <v>200504545</v>
      </c>
      <c r="B6236" s="1">
        <v>43843</v>
      </c>
      <c r="C6236" s="1">
        <v>43842</v>
      </c>
      <c r="D6236">
        <v>2000</v>
      </c>
      <c r="E6236">
        <v>5</v>
      </c>
      <c r="F6236" t="s">
        <v>98</v>
      </c>
      <c r="G6236">
        <v>566</v>
      </c>
      <c r="H6236">
        <v>2</v>
      </c>
      <c r="I6236">
        <v>740</v>
      </c>
      <c r="J6236" t="s">
        <v>224</v>
      </c>
      <c r="K6236">
        <v>329</v>
      </c>
      <c r="L6236">
        <v>43</v>
      </c>
      <c r="M6236" t="s">
        <v>30</v>
      </c>
      <c r="N6236" t="s">
        <v>73</v>
      </c>
      <c r="O6236">
        <v>254</v>
      </c>
      <c r="P6236" t="s">
        <v>888</v>
      </c>
      <c r="S6236" t="s">
        <v>40</v>
      </c>
      <c r="T6236" t="s">
        <v>41</v>
      </c>
      <c r="U6236">
        <v>740</v>
      </c>
      <c r="Y6236" t="s">
        <v>9065</v>
      </c>
      <c r="AA6236">
        <v>33.734699999999997</v>
      </c>
      <c r="AB6236">
        <v>-118.2842</v>
      </c>
      <c r="AC6236">
        <f t="shared" si="97"/>
        <v>0</v>
      </c>
    </row>
    <row r="6237" spans="1:29" x14ac:dyDescent="0.35">
      <c r="A6237">
        <v>201105700</v>
      </c>
      <c r="B6237" s="1">
        <v>43869</v>
      </c>
      <c r="C6237" s="1">
        <v>43868</v>
      </c>
      <c r="D6237">
        <v>2200</v>
      </c>
      <c r="E6237">
        <v>11</v>
      </c>
      <c r="F6237" t="s">
        <v>64</v>
      </c>
      <c r="G6237">
        <v>1146</v>
      </c>
      <c r="H6237">
        <v>1</v>
      </c>
      <c r="I6237">
        <v>510</v>
      </c>
      <c r="J6237" t="s">
        <v>29</v>
      </c>
      <c r="L6237">
        <v>0</v>
      </c>
      <c r="O6237">
        <v>101</v>
      </c>
      <c r="P6237" t="s">
        <v>32</v>
      </c>
      <c r="S6237" t="s">
        <v>40</v>
      </c>
      <c r="T6237" t="s">
        <v>41</v>
      </c>
      <c r="U6237">
        <v>510</v>
      </c>
      <c r="Y6237" t="s">
        <v>9066</v>
      </c>
      <c r="Z6237" t="s">
        <v>9067</v>
      </c>
      <c r="AA6237">
        <v>34.1</v>
      </c>
      <c r="AB6237">
        <v>-118.24630000000001</v>
      </c>
      <c r="AC6237">
        <f t="shared" si="97"/>
        <v>0</v>
      </c>
    </row>
    <row r="6238" spans="1:29" x14ac:dyDescent="0.35">
      <c r="A6238">
        <v>201117104</v>
      </c>
      <c r="B6238" s="1">
        <v>44195</v>
      </c>
      <c r="C6238" s="1">
        <v>44194</v>
      </c>
      <c r="D6238">
        <v>2300</v>
      </c>
      <c r="E6238">
        <v>11</v>
      </c>
      <c r="F6238" t="s">
        <v>64</v>
      </c>
      <c r="G6238">
        <v>1151</v>
      </c>
      <c r="H6238">
        <v>1</v>
      </c>
      <c r="I6238">
        <v>510</v>
      </c>
      <c r="J6238" t="s">
        <v>29</v>
      </c>
      <c r="L6238">
        <v>0</v>
      </c>
      <c r="O6238">
        <v>101</v>
      </c>
      <c r="P6238" t="s">
        <v>32</v>
      </c>
      <c r="S6238" t="s">
        <v>40</v>
      </c>
      <c r="T6238" t="s">
        <v>41</v>
      </c>
      <c r="U6238">
        <v>510</v>
      </c>
      <c r="Y6238" t="s">
        <v>1123</v>
      </c>
      <c r="Z6238" t="s">
        <v>4696</v>
      </c>
      <c r="AA6238">
        <v>34.101799999999997</v>
      </c>
      <c r="AB6238">
        <v>-118.29949999999999</v>
      </c>
      <c r="AC6238">
        <f t="shared" si="97"/>
        <v>0</v>
      </c>
    </row>
    <row r="6239" spans="1:29" x14ac:dyDescent="0.35">
      <c r="A6239">
        <v>200321350</v>
      </c>
      <c r="B6239" s="1">
        <v>44169</v>
      </c>
      <c r="C6239" s="1">
        <v>44138</v>
      </c>
      <c r="D6239">
        <v>1000</v>
      </c>
      <c r="E6239">
        <v>3</v>
      </c>
      <c r="F6239" t="s">
        <v>43</v>
      </c>
      <c r="G6239">
        <v>394</v>
      </c>
      <c r="H6239">
        <v>2</v>
      </c>
      <c r="I6239">
        <v>956</v>
      </c>
      <c r="J6239" t="s">
        <v>328</v>
      </c>
      <c r="K6239" t="s">
        <v>9068</v>
      </c>
      <c r="L6239">
        <v>59</v>
      </c>
      <c r="M6239" t="s">
        <v>30</v>
      </c>
      <c r="N6239" t="s">
        <v>163</v>
      </c>
      <c r="O6239">
        <v>501</v>
      </c>
      <c r="P6239" t="s">
        <v>164</v>
      </c>
      <c r="S6239" t="s">
        <v>40</v>
      </c>
      <c r="T6239" t="s">
        <v>41</v>
      </c>
      <c r="U6239">
        <v>956</v>
      </c>
      <c r="Y6239" t="s">
        <v>8967</v>
      </c>
      <c r="AA6239">
        <v>34.005499999999998</v>
      </c>
      <c r="AB6239">
        <v>-118.32040000000001</v>
      </c>
      <c r="AC6239">
        <f t="shared" si="97"/>
        <v>0</v>
      </c>
    </row>
    <row r="6240" spans="1:29" x14ac:dyDescent="0.35">
      <c r="A6240">
        <v>201115334</v>
      </c>
      <c r="B6240" s="1">
        <v>44136</v>
      </c>
      <c r="C6240" s="1">
        <v>44136</v>
      </c>
      <c r="D6240">
        <v>1240</v>
      </c>
      <c r="E6240">
        <v>11</v>
      </c>
      <c r="F6240" t="s">
        <v>64</v>
      </c>
      <c r="G6240">
        <v>1119</v>
      </c>
      <c r="H6240">
        <v>2</v>
      </c>
      <c r="I6240">
        <v>888</v>
      </c>
      <c r="J6240" t="s">
        <v>250</v>
      </c>
      <c r="K6240">
        <v>1501</v>
      </c>
      <c r="L6240">
        <v>81</v>
      </c>
      <c r="M6240" t="s">
        <v>30</v>
      </c>
      <c r="N6240" t="s">
        <v>73</v>
      </c>
      <c r="O6240">
        <v>501</v>
      </c>
      <c r="P6240" t="s">
        <v>164</v>
      </c>
      <c r="S6240" t="s">
        <v>40</v>
      </c>
      <c r="T6240" t="s">
        <v>41</v>
      </c>
      <c r="U6240">
        <v>888</v>
      </c>
      <c r="Y6240" t="s">
        <v>9069</v>
      </c>
      <c r="AA6240">
        <v>34.134700000000002</v>
      </c>
      <c r="AB6240">
        <v>-118.1991</v>
      </c>
      <c r="AC6240">
        <f t="shared" si="97"/>
        <v>0</v>
      </c>
    </row>
    <row r="6241" spans="1:29" x14ac:dyDescent="0.35">
      <c r="A6241">
        <v>201210263</v>
      </c>
      <c r="B6241" s="1">
        <v>43923</v>
      </c>
      <c r="C6241" s="1">
        <v>43922</v>
      </c>
      <c r="D6241">
        <v>1800</v>
      </c>
      <c r="E6241">
        <v>12</v>
      </c>
      <c r="F6241" t="s">
        <v>68</v>
      </c>
      <c r="G6241">
        <v>1242</v>
      </c>
      <c r="H6241">
        <v>1</v>
      </c>
      <c r="I6241">
        <v>440</v>
      </c>
      <c r="J6241" t="s">
        <v>213</v>
      </c>
      <c r="K6241" t="s">
        <v>9070</v>
      </c>
      <c r="L6241">
        <v>23</v>
      </c>
      <c r="M6241" t="s">
        <v>30</v>
      </c>
      <c r="N6241" t="s">
        <v>163</v>
      </c>
      <c r="O6241">
        <v>501</v>
      </c>
      <c r="P6241" t="s">
        <v>164</v>
      </c>
      <c r="S6241" t="s">
        <v>40</v>
      </c>
      <c r="T6241" t="s">
        <v>41</v>
      </c>
      <c r="U6241">
        <v>440</v>
      </c>
      <c r="Y6241" t="s">
        <v>3026</v>
      </c>
      <c r="AA6241">
        <v>33.9818</v>
      </c>
      <c r="AB6241">
        <v>-118.32210000000001</v>
      </c>
      <c r="AC6241">
        <f t="shared" si="97"/>
        <v>0</v>
      </c>
    </row>
    <row r="6242" spans="1:29" x14ac:dyDescent="0.35">
      <c r="A6242">
        <v>201015703</v>
      </c>
      <c r="B6242" s="1">
        <v>44168</v>
      </c>
      <c r="C6242" s="1">
        <v>44167</v>
      </c>
      <c r="D6242">
        <v>700</v>
      </c>
      <c r="E6242">
        <v>10</v>
      </c>
      <c r="F6242" t="s">
        <v>103</v>
      </c>
      <c r="G6242">
        <v>1015</v>
      </c>
      <c r="H6242">
        <v>1</v>
      </c>
      <c r="I6242">
        <v>310</v>
      </c>
      <c r="J6242" t="s">
        <v>71</v>
      </c>
      <c r="K6242" t="s">
        <v>9071</v>
      </c>
      <c r="L6242">
        <v>47</v>
      </c>
      <c r="M6242" t="s">
        <v>30</v>
      </c>
      <c r="N6242" t="s">
        <v>73</v>
      </c>
      <c r="O6242">
        <v>501</v>
      </c>
      <c r="P6242" t="s">
        <v>164</v>
      </c>
      <c r="S6242" t="s">
        <v>40</v>
      </c>
      <c r="T6242" t="s">
        <v>41</v>
      </c>
      <c r="U6242">
        <v>310</v>
      </c>
      <c r="Y6242" t="s">
        <v>9072</v>
      </c>
      <c r="AA6242">
        <v>34.206800000000001</v>
      </c>
      <c r="AB6242">
        <v>-118.5273</v>
      </c>
      <c r="AC6242">
        <f t="shared" si="97"/>
        <v>0</v>
      </c>
    </row>
    <row r="6243" spans="1:29" x14ac:dyDescent="0.35">
      <c r="A6243">
        <v>200505955</v>
      </c>
      <c r="B6243" s="1">
        <v>43873</v>
      </c>
      <c r="C6243" s="1">
        <v>43873</v>
      </c>
      <c r="D6243">
        <v>1200</v>
      </c>
      <c r="E6243">
        <v>5</v>
      </c>
      <c r="F6243" t="s">
        <v>98</v>
      </c>
      <c r="G6243">
        <v>529</v>
      </c>
      <c r="H6243">
        <v>1</v>
      </c>
      <c r="I6243">
        <v>330</v>
      </c>
      <c r="J6243" t="s">
        <v>37</v>
      </c>
      <c r="K6243" t="s">
        <v>9073</v>
      </c>
      <c r="L6243">
        <v>24</v>
      </c>
      <c r="M6243" t="s">
        <v>30</v>
      </c>
      <c r="N6243" t="s">
        <v>73</v>
      </c>
      <c r="O6243">
        <v>101</v>
      </c>
      <c r="P6243" t="s">
        <v>32</v>
      </c>
      <c r="S6243" t="s">
        <v>40</v>
      </c>
      <c r="T6243" t="s">
        <v>41</v>
      </c>
      <c r="U6243">
        <v>330</v>
      </c>
      <c r="Y6243" t="s">
        <v>9074</v>
      </c>
      <c r="Z6243" t="s">
        <v>9075</v>
      </c>
      <c r="AA6243">
        <v>33.7821</v>
      </c>
      <c r="AB6243">
        <v>-118.2504</v>
      </c>
      <c r="AC6243">
        <f t="shared" si="97"/>
        <v>0</v>
      </c>
    </row>
    <row r="6244" spans="1:29" x14ac:dyDescent="0.35">
      <c r="A6244">
        <v>200215910</v>
      </c>
      <c r="B6244" s="1">
        <v>44111</v>
      </c>
      <c r="C6244" s="1">
        <v>44111</v>
      </c>
      <c r="D6244">
        <v>1400</v>
      </c>
      <c r="E6244">
        <v>2</v>
      </c>
      <c r="F6244" t="s">
        <v>56</v>
      </c>
      <c r="G6244">
        <v>246</v>
      </c>
      <c r="H6244">
        <v>1</v>
      </c>
      <c r="I6244">
        <v>230</v>
      </c>
      <c r="J6244" t="s">
        <v>161</v>
      </c>
      <c r="K6244" t="s">
        <v>7774</v>
      </c>
      <c r="L6244">
        <v>46</v>
      </c>
      <c r="M6244" t="s">
        <v>30</v>
      </c>
      <c r="N6244" t="s">
        <v>173</v>
      </c>
      <c r="O6244">
        <v>210</v>
      </c>
      <c r="P6244" t="s">
        <v>183</v>
      </c>
      <c r="Q6244">
        <v>400</v>
      </c>
      <c r="R6244" t="s">
        <v>143</v>
      </c>
      <c r="S6244" t="s">
        <v>40</v>
      </c>
      <c r="T6244" t="s">
        <v>41</v>
      </c>
      <c r="U6244">
        <v>230</v>
      </c>
      <c r="Y6244" t="s">
        <v>1804</v>
      </c>
      <c r="AA6244">
        <v>34.0593</v>
      </c>
      <c r="AB6244">
        <v>-118.27500000000001</v>
      </c>
      <c r="AC6244">
        <f t="shared" si="97"/>
        <v>0</v>
      </c>
    </row>
    <row r="6245" spans="1:29" x14ac:dyDescent="0.35">
      <c r="A6245">
        <v>200110187</v>
      </c>
      <c r="B6245" s="1">
        <v>43929</v>
      </c>
      <c r="C6245" s="1">
        <v>43928</v>
      </c>
      <c r="D6245">
        <v>2300</v>
      </c>
      <c r="E6245">
        <v>1</v>
      </c>
      <c r="F6245" t="s">
        <v>36</v>
      </c>
      <c r="G6245">
        <v>158</v>
      </c>
      <c r="H6245">
        <v>2</v>
      </c>
      <c r="I6245">
        <v>740</v>
      </c>
      <c r="J6245" t="s">
        <v>224</v>
      </c>
      <c r="K6245" t="s">
        <v>9076</v>
      </c>
      <c r="L6245">
        <v>53</v>
      </c>
      <c r="M6245" t="s">
        <v>94</v>
      </c>
      <c r="N6245" t="s">
        <v>95</v>
      </c>
      <c r="O6245">
        <v>122</v>
      </c>
      <c r="P6245" t="s">
        <v>275</v>
      </c>
      <c r="S6245" t="s">
        <v>40</v>
      </c>
      <c r="T6245" t="s">
        <v>41</v>
      </c>
      <c r="U6245">
        <v>740</v>
      </c>
      <c r="Y6245" t="s">
        <v>3634</v>
      </c>
      <c r="AA6245">
        <v>34.041600000000003</v>
      </c>
      <c r="AB6245">
        <v>-118.2398</v>
      </c>
      <c r="AC6245">
        <f t="shared" si="97"/>
        <v>0</v>
      </c>
    </row>
    <row r="6246" spans="1:29" x14ac:dyDescent="0.35">
      <c r="A6246">
        <v>200911970</v>
      </c>
      <c r="B6246" s="1">
        <v>44017</v>
      </c>
      <c r="C6246" s="1">
        <v>44017</v>
      </c>
      <c r="D6246">
        <v>350</v>
      </c>
      <c r="E6246">
        <v>9</v>
      </c>
      <c r="F6246" t="s">
        <v>49</v>
      </c>
      <c r="G6246">
        <v>905</v>
      </c>
      <c r="H6246">
        <v>1</v>
      </c>
      <c r="I6246">
        <v>761</v>
      </c>
      <c r="J6246" t="s">
        <v>403</v>
      </c>
      <c r="K6246" t="s">
        <v>9077</v>
      </c>
      <c r="L6246">
        <v>64</v>
      </c>
      <c r="M6246" t="s">
        <v>94</v>
      </c>
      <c r="N6246" t="s">
        <v>73</v>
      </c>
      <c r="O6246">
        <v>102</v>
      </c>
      <c r="P6246" t="s">
        <v>186</v>
      </c>
      <c r="Q6246">
        <v>200</v>
      </c>
      <c r="R6246" t="s">
        <v>663</v>
      </c>
      <c r="S6246" t="s">
        <v>40</v>
      </c>
      <c r="T6246" t="s">
        <v>41</v>
      </c>
      <c r="U6246">
        <v>761</v>
      </c>
      <c r="Y6246" t="s">
        <v>9078</v>
      </c>
      <c r="AA6246">
        <v>34.204799999999999</v>
      </c>
      <c r="AB6246">
        <v>-118.45310000000001</v>
      </c>
      <c r="AC6246">
        <f t="shared" si="97"/>
        <v>0</v>
      </c>
    </row>
    <row r="6247" spans="1:29" x14ac:dyDescent="0.35">
      <c r="A6247">
        <v>200505805</v>
      </c>
      <c r="B6247" s="1">
        <v>43873</v>
      </c>
      <c r="C6247" s="1">
        <v>43831</v>
      </c>
      <c r="D6247">
        <v>1</v>
      </c>
      <c r="E6247">
        <v>5</v>
      </c>
      <c r="F6247" t="s">
        <v>98</v>
      </c>
      <c r="G6247">
        <v>518</v>
      </c>
      <c r="H6247">
        <v>2</v>
      </c>
      <c r="I6247">
        <v>812</v>
      </c>
      <c r="J6247" t="s">
        <v>396</v>
      </c>
      <c r="K6247" t="s">
        <v>9079</v>
      </c>
      <c r="L6247">
        <v>13</v>
      </c>
      <c r="M6247" t="s">
        <v>94</v>
      </c>
      <c r="N6247" t="s">
        <v>163</v>
      </c>
      <c r="O6247">
        <v>729</v>
      </c>
      <c r="P6247" t="s">
        <v>1361</v>
      </c>
      <c r="Q6247">
        <v>400</v>
      </c>
      <c r="R6247" t="s">
        <v>143</v>
      </c>
      <c r="S6247" t="s">
        <v>84</v>
      </c>
      <c r="T6247" t="s">
        <v>85</v>
      </c>
      <c r="U6247">
        <v>812</v>
      </c>
      <c r="V6247">
        <v>860</v>
      </c>
      <c r="Y6247" t="s">
        <v>9080</v>
      </c>
      <c r="AA6247">
        <v>33.799700000000001</v>
      </c>
      <c r="AB6247">
        <v>-118.26390000000001</v>
      </c>
      <c r="AC6247">
        <f t="shared" si="97"/>
        <v>0</v>
      </c>
    </row>
    <row r="6248" spans="1:29" x14ac:dyDescent="0.35">
      <c r="A6248">
        <v>201212359</v>
      </c>
      <c r="B6248" s="1">
        <v>43958</v>
      </c>
      <c r="C6248" s="1">
        <v>43958</v>
      </c>
      <c r="D6248">
        <v>1615</v>
      </c>
      <c r="E6248">
        <v>12</v>
      </c>
      <c r="F6248" t="s">
        <v>68</v>
      </c>
      <c r="G6248">
        <v>1208</v>
      </c>
      <c r="H6248">
        <v>2</v>
      </c>
      <c r="I6248">
        <v>753</v>
      </c>
      <c r="J6248" t="s">
        <v>452</v>
      </c>
      <c r="K6248" t="s">
        <v>9081</v>
      </c>
      <c r="L6248">
        <v>0</v>
      </c>
      <c r="M6248" t="s">
        <v>46</v>
      </c>
      <c r="N6248" t="s">
        <v>46</v>
      </c>
      <c r="O6248">
        <v>101</v>
      </c>
      <c r="P6248" t="s">
        <v>32</v>
      </c>
      <c r="Q6248">
        <v>109</v>
      </c>
      <c r="R6248" t="s">
        <v>265</v>
      </c>
      <c r="S6248" t="s">
        <v>40</v>
      </c>
      <c r="T6248" t="s">
        <v>41</v>
      </c>
      <c r="U6248">
        <v>753</v>
      </c>
      <c r="Y6248" t="s">
        <v>1106</v>
      </c>
      <c r="AA6248">
        <v>33.998800000000003</v>
      </c>
      <c r="AB6248">
        <v>-118.2842</v>
      </c>
      <c r="AC6248">
        <f t="shared" si="97"/>
        <v>0</v>
      </c>
    </row>
    <row r="6249" spans="1:29" x14ac:dyDescent="0.35">
      <c r="A6249">
        <v>200215982</v>
      </c>
      <c r="B6249" s="1">
        <v>44114</v>
      </c>
      <c r="C6249" s="1">
        <v>44113</v>
      </c>
      <c r="D6249">
        <v>2200</v>
      </c>
      <c r="E6249">
        <v>2</v>
      </c>
      <c r="F6249" t="s">
        <v>56</v>
      </c>
      <c r="G6249">
        <v>279</v>
      </c>
      <c r="H6249">
        <v>1</v>
      </c>
      <c r="I6249">
        <v>510</v>
      </c>
      <c r="J6249" t="s">
        <v>29</v>
      </c>
      <c r="L6249">
        <v>0</v>
      </c>
      <c r="O6249">
        <v>101</v>
      </c>
      <c r="P6249" t="s">
        <v>32</v>
      </c>
      <c r="S6249" t="s">
        <v>40</v>
      </c>
      <c r="T6249" t="s">
        <v>41</v>
      </c>
      <c r="U6249">
        <v>510</v>
      </c>
      <c r="Y6249" t="s">
        <v>6911</v>
      </c>
      <c r="AA6249">
        <v>34.049500000000002</v>
      </c>
      <c r="AB6249">
        <v>-118.2717</v>
      </c>
      <c r="AC6249">
        <f t="shared" si="97"/>
        <v>0</v>
      </c>
    </row>
    <row r="6250" spans="1:29" x14ac:dyDescent="0.35">
      <c r="A6250">
        <v>200511920</v>
      </c>
      <c r="B6250" s="1">
        <v>44028</v>
      </c>
      <c r="C6250" s="1">
        <v>44028</v>
      </c>
      <c r="D6250">
        <v>400</v>
      </c>
      <c r="E6250">
        <v>5</v>
      </c>
      <c r="F6250" t="s">
        <v>98</v>
      </c>
      <c r="G6250">
        <v>569</v>
      </c>
      <c r="H6250">
        <v>1</v>
      </c>
      <c r="I6250">
        <v>331</v>
      </c>
      <c r="J6250" t="s">
        <v>233</v>
      </c>
      <c r="K6250" t="s">
        <v>3865</v>
      </c>
      <c r="L6250">
        <v>32</v>
      </c>
      <c r="M6250" t="s">
        <v>30</v>
      </c>
      <c r="N6250" t="s">
        <v>73</v>
      </c>
      <c r="O6250">
        <v>108</v>
      </c>
      <c r="P6250" t="s">
        <v>105</v>
      </c>
      <c r="S6250" t="s">
        <v>40</v>
      </c>
      <c r="T6250" t="s">
        <v>41</v>
      </c>
      <c r="U6250">
        <v>331</v>
      </c>
      <c r="Y6250" t="s">
        <v>9082</v>
      </c>
      <c r="AA6250">
        <v>33.7256</v>
      </c>
      <c r="AB6250">
        <v>-118.2804</v>
      </c>
      <c r="AC6250">
        <f t="shared" si="97"/>
        <v>0</v>
      </c>
    </row>
    <row r="6251" spans="1:29" x14ac:dyDescent="0.35">
      <c r="A6251">
        <v>200205627</v>
      </c>
      <c r="B6251" s="1">
        <v>43864</v>
      </c>
      <c r="C6251" s="1">
        <v>43864</v>
      </c>
      <c r="D6251">
        <v>1000</v>
      </c>
      <c r="E6251">
        <v>2</v>
      </c>
      <c r="F6251" t="s">
        <v>56</v>
      </c>
      <c r="G6251">
        <v>266</v>
      </c>
      <c r="H6251">
        <v>1</v>
      </c>
      <c r="I6251">
        <v>230</v>
      </c>
      <c r="J6251" t="s">
        <v>161</v>
      </c>
      <c r="K6251" t="s">
        <v>9083</v>
      </c>
      <c r="L6251">
        <v>25</v>
      </c>
      <c r="M6251" t="s">
        <v>30</v>
      </c>
      <c r="N6251" t="s">
        <v>95</v>
      </c>
      <c r="O6251">
        <v>102</v>
      </c>
      <c r="P6251" t="s">
        <v>186</v>
      </c>
      <c r="Q6251">
        <v>102</v>
      </c>
      <c r="R6251" t="s">
        <v>219</v>
      </c>
      <c r="S6251" t="s">
        <v>40</v>
      </c>
      <c r="T6251" t="s">
        <v>41</v>
      </c>
      <c r="U6251">
        <v>230</v>
      </c>
      <c r="Y6251" t="s">
        <v>9084</v>
      </c>
      <c r="AA6251">
        <v>34.053400000000003</v>
      </c>
      <c r="AB6251">
        <v>-118.2745</v>
      </c>
      <c r="AC6251">
        <f t="shared" si="97"/>
        <v>0</v>
      </c>
    </row>
    <row r="6252" spans="1:29" x14ac:dyDescent="0.35">
      <c r="A6252">
        <v>201014665</v>
      </c>
      <c r="B6252" s="1">
        <v>44137</v>
      </c>
      <c r="C6252" s="1">
        <v>44124</v>
      </c>
      <c r="D6252">
        <v>1200</v>
      </c>
      <c r="E6252">
        <v>10</v>
      </c>
      <c r="F6252" t="s">
        <v>103</v>
      </c>
      <c r="G6252">
        <v>1018</v>
      </c>
      <c r="H6252">
        <v>1</v>
      </c>
      <c r="I6252">
        <v>440</v>
      </c>
      <c r="J6252" t="s">
        <v>213</v>
      </c>
      <c r="K6252" t="s">
        <v>9085</v>
      </c>
      <c r="L6252">
        <v>62</v>
      </c>
      <c r="M6252" t="s">
        <v>94</v>
      </c>
      <c r="N6252" t="s">
        <v>163</v>
      </c>
      <c r="O6252">
        <v>502</v>
      </c>
      <c r="P6252" t="s">
        <v>47</v>
      </c>
      <c r="S6252" t="s">
        <v>84</v>
      </c>
      <c r="T6252" t="s">
        <v>85</v>
      </c>
      <c r="U6252">
        <v>440</v>
      </c>
      <c r="Y6252" t="s">
        <v>4001</v>
      </c>
      <c r="AA6252">
        <v>34.201300000000003</v>
      </c>
      <c r="AB6252">
        <v>-118.4756</v>
      </c>
      <c r="AC6252">
        <f t="shared" si="97"/>
        <v>0</v>
      </c>
    </row>
    <row r="6253" spans="1:29" x14ac:dyDescent="0.35">
      <c r="A6253">
        <v>200912984</v>
      </c>
      <c r="B6253" s="1">
        <v>44044</v>
      </c>
      <c r="C6253" s="1">
        <v>44043</v>
      </c>
      <c r="D6253">
        <v>2140</v>
      </c>
      <c r="E6253">
        <v>9</v>
      </c>
      <c r="F6253" t="s">
        <v>49</v>
      </c>
      <c r="G6253">
        <v>909</v>
      </c>
      <c r="H6253">
        <v>1</v>
      </c>
      <c r="I6253">
        <v>230</v>
      </c>
      <c r="J6253" t="s">
        <v>161</v>
      </c>
      <c r="K6253" t="s">
        <v>9086</v>
      </c>
      <c r="L6253">
        <v>28</v>
      </c>
      <c r="M6253" t="s">
        <v>30</v>
      </c>
      <c r="N6253" t="s">
        <v>95</v>
      </c>
      <c r="O6253">
        <v>101</v>
      </c>
      <c r="P6253" t="s">
        <v>32</v>
      </c>
      <c r="Q6253">
        <v>207</v>
      </c>
      <c r="R6253" t="s">
        <v>1110</v>
      </c>
      <c r="S6253" t="s">
        <v>33</v>
      </c>
      <c r="T6253" t="s">
        <v>34</v>
      </c>
      <c r="U6253">
        <v>230</v>
      </c>
      <c r="Y6253" t="s">
        <v>3010</v>
      </c>
      <c r="Z6253" t="s">
        <v>9087</v>
      </c>
      <c r="AA6253">
        <v>34.203099999999999</v>
      </c>
      <c r="AB6253">
        <v>-118.43129999999999</v>
      </c>
      <c r="AC6253">
        <f t="shared" si="97"/>
        <v>1</v>
      </c>
    </row>
    <row r="6254" spans="1:29" x14ac:dyDescent="0.35">
      <c r="A6254">
        <v>200105583</v>
      </c>
      <c r="B6254" s="1">
        <v>43853</v>
      </c>
      <c r="C6254" s="1">
        <v>43853</v>
      </c>
      <c r="D6254">
        <v>1715</v>
      </c>
      <c r="E6254">
        <v>1</v>
      </c>
      <c r="F6254" t="s">
        <v>36</v>
      </c>
      <c r="G6254">
        <v>162</v>
      </c>
      <c r="H6254">
        <v>1</v>
      </c>
      <c r="I6254">
        <v>350</v>
      </c>
      <c r="J6254" t="s">
        <v>1591</v>
      </c>
      <c r="K6254" t="s">
        <v>9088</v>
      </c>
      <c r="L6254">
        <v>38</v>
      </c>
      <c r="M6254" t="s">
        <v>94</v>
      </c>
      <c r="N6254" t="s">
        <v>73</v>
      </c>
      <c r="O6254">
        <v>101</v>
      </c>
      <c r="P6254" t="s">
        <v>32</v>
      </c>
      <c r="Q6254">
        <v>400</v>
      </c>
      <c r="R6254" t="s">
        <v>143</v>
      </c>
      <c r="S6254" t="s">
        <v>40</v>
      </c>
      <c r="T6254" t="s">
        <v>41</v>
      </c>
      <c r="U6254">
        <v>350</v>
      </c>
      <c r="Y6254" t="s">
        <v>483</v>
      </c>
      <c r="Z6254" t="s">
        <v>4036</v>
      </c>
      <c r="AA6254">
        <v>34.0473</v>
      </c>
      <c r="AB6254">
        <v>-118.25660000000001</v>
      </c>
      <c r="AC6254">
        <f t="shared" si="97"/>
        <v>0</v>
      </c>
    </row>
    <row r="6255" spans="1:29" x14ac:dyDescent="0.35">
      <c r="A6255">
        <v>200321315</v>
      </c>
      <c r="B6255" s="1">
        <v>44169</v>
      </c>
      <c r="C6255" s="1">
        <v>44169</v>
      </c>
      <c r="D6255">
        <v>1800</v>
      </c>
      <c r="E6255">
        <v>3</v>
      </c>
      <c r="F6255" t="s">
        <v>43</v>
      </c>
      <c r="G6255">
        <v>373</v>
      </c>
      <c r="H6255">
        <v>1</v>
      </c>
      <c r="I6255">
        <v>310</v>
      </c>
      <c r="J6255" t="s">
        <v>71</v>
      </c>
      <c r="K6255" t="s">
        <v>5792</v>
      </c>
      <c r="L6255">
        <v>23</v>
      </c>
      <c r="M6255" t="s">
        <v>94</v>
      </c>
      <c r="N6255" t="s">
        <v>163</v>
      </c>
      <c r="O6255">
        <v>501</v>
      </c>
      <c r="P6255" t="s">
        <v>164</v>
      </c>
      <c r="S6255" t="s">
        <v>40</v>
      </c>
      <c r="T6255" t="s">
        <v>41</v>
      </c>
      <c r="U6255">
        <v>310</v>
      </c>
      <c r="Y6255" t="s">
        <v>9089</v>
      </c>
      <c r="AA6255">
        <v>34.014899999999997</v>
      </c>
      <c r="AB6255">
        <v>-118.32810000000001</v>
      </c>
      <c r="AC6255">
        <f t="shared" si="97"/>
        <v>0</v>
      </c>
    </row>
    <row r="6256" spans="1:29" x14ac:dyDescent="0.35">
      <c r="A6256">
        <v>200213184</v>
      </c>
      <c r="B6256" s="1">
        <v>44042</v>
      </c>
      <c r="C6256" s="1">
        <v>44042</v>
      </c>
      <c r="D6256">
        <v>1950</v>
      </c>
      <c r="E6256">
        <v>2</v>
      </c>
      <c r="F6256" t="s">
        <v>56</v>
      </c>
      <c r="G6256">
        <v>237</v>
      </c>
      <c r="H6256">
        <v>1</v>
      </c>
      <c r="I6256">
        <v>230</v>
      </c>
      <c r="J6256" t="s">
        <v>161</v>
      </c>
      <c r="K6256" t="s">
        <v>9090</v>
      </c>
      <c r="L6256">
        <v>48</v>
      </c>
      <c r="M6256" t="s">
        <v>30</v>
      </c>
      <c r="N6256" t="s">
        <v>95</v>
      </c>
      <c r="O6256">
        <v>103</v>
      </c>
      <c r="P6256" t="s">
        <v>146</v>
      </c>
      <c r="Q6256">
        <v>312</v>
      </c>
      <c r="R6256" t="s">
        <v>717</v>
      </c>
      <c r="S6256" t="s">
        <v>84</v>
      </c>
      <c r="T6256" t="s">
        <v>85</v>
      </c>
      <c r="U6256">
        <v>230</v>
      </c>
      <c r="V6256">
        <v>930</v>
      </c>
      <c r="Y6256" t="s">
        <v>9091</v>
      </c>
      <c r="AA6256">
        <v>34.064399999999999</v>
      </c>
      <c r="AB6256">
        <v>-118.26300000000001</v>
      </c>
      <c r="AC6256">
        <f t="shared" si="97"/>
        <v>0</v>
      </c>
    </row>
    <row r="6257" spans="1:29" x14ac:dyDescent="0.35">
      <c r="A6257">
        <v>200209400</v>
      </c>
      <c r="B6257" s="1">
        <v>43946</v>
      </c>
      <c r="C6257" s="1">
        <v>43946</v>
      </c>
      <c r="D6257">
        <v>1445</v>
      </c>
      <c r="E6257">
        <v>2</v>
      </c>
      <c r="F6257" t="s">
        <v>56</v>
      </c>
      <c r="G6257">
        <v>247</v>
      </c>
      <c r="H6257">
        <v>2</v>
      </c>
      <c r="I6257">
        <v>626</v>
      </c>
      <c r="J6257" t="s">
        <v>141</v>
      </c>
      <c r="K6257" t="s">
        <v>9092</v>
      </c>
      <c r="L6257">
        <v>27</v>
      </c>
      <c r="M6257" t="s">
        <v>30</v>
      </c>
      <c r="N6257" t="s">
        <v>163</v>
      </c>
      <c r="O6257">
        <v>101</v>
      </c>
      <c r="P6257" t="s">
        <v>32</v>
      </c>
      <c r="Q6257">
        <v>400</v>
      </c>
      <c r="R6257" t="s">
        <v>143</v>
      </c>
      <c r="S6257" t="s">
        <v>84</v>
      </c>
      <c r="T6257" t="s">
        <v>85</v>
      </c>
      <c r="U6257">
        <v>626</v>
      </c>
      <c r="Y6257" t="s">
        <v>8250</v>
      </c>
      <c r="Z6257" t="s">
        <v>3418</v>
      </c>
      <c r="AA6257">
        <v>34.061900000000001</v>
      </c>
      <c r="AB6257">
        <v>-118.2702</v>
      </c>
      <c r="AC6257">
        <f t="shared" si="97"/>
        <v>0</v>
      </c>
    </row>
    <row r="6258" spans="1:29" x14ac:dyDescent="0.35">
      <c r="A6258">
        <v>201221769</v>
      </c>
      <c r="B6258" s="1">
        <v>44105</v>
      </c>
      <c r="C6258" s="1">
        <v>44105</v>
      </c>
      <c r="D6258">
        <v>1612</v>
      </c>
      <c r="E6258">
        <v>12</v>
      </c>
      <c r="F6258" t="s">
        <v>68</v>
      </c>
      <c r="G6258">
        <v>1207</v>
      </c>
      <c r="H6258">
        <v>1</v>
      </c>
      <c r="I6258">
        <v>230</v>
      </c>
      <c r="J6258" t="s">
        <v>161</v>
      </c>
      <c r="K6258" t="s">
        <v>9093</v>
      </c>
      <c r="L6258">
        <v>41</v>
      </c>
      <c r="M6258" t="s">
        <v>30</v>
      </c>
      <c r="N6258" t="s">
        <v>163</v>
      </c>
      <c r="O6258">
        <v>101</v>
      </c>
      <c r="P6258" t="s">
        <v>32</v>
      </c>
      <c r="Q6258">
        <v>102</v>
      </c>
      <c r="R6258" t="s">
        <v>219</v>
      </c>
      <c r="S6258" t="s">
        <v>40</v>
      </c>
      <c r="T6258" t="s">
        <v>41</v>
      </c>
      <c r="U6258">
        <v>230</v>
      </c>
      <c r="Y6258" t="s">
        <v>2373</v>
      </c>
      <c r="Z6258" t="s">
        <v>1458</v>
      </c>
      <c r="AA6258">
        <v>34.000599999999999</v>
      </c>
      <c r="AB6258">
        <v>-118.2871</v>
      </c>
      <c r="AC6258">
        <f t="shared" si="97"/>
        <v>0</v>
      </c>
    </row>
    <row r="6259" spans="1:29" x14ac:dyDescent="0.35">
      <c r="A6259">
        <v>200609481</v>
      </c>
      <c r="B6259" s="1">
        <v>43946</v>
      </c>
      <c r="C6259" s="1">
        <v>43946</v>
      </c>
      <c r="D6259">
        <v>1520</v>
      </c>
      <c r="E6259">
        <v>6</v>
      </c>
      <c r="F6259" t="s">
        <v>91</v>
      </c>
      <c r="G6259">
        <v>636</v>
      </c>
      <c r="H6259">
        <v>1</v>
      </c>
      <c r="I6259">
        <v>230</v>
      </c>
      <c r="J6259" t="s">
        <v>161</v>
      </c>
      <c r="K6259" t="s">
        <v>9094</v>
      </c>
      <c r="L6259">
        <v>56</v>
      </c>
      <c r="M6259" t="s">
        <v>94</v>
      </c>
      <c r="N6259" t="s">
        <v>163</v>
      </c>
      <c r="O6259">
        <v>101</v>
      </c>
      <c r="P6259" t="s">
        <v>32</v>
      </c>
      <c r="Q6259">
        <v>500</v>
      </c>
      <c r="R6259" t="s">
        <v>184</v>
      </c>
      <c r="S6259" t="s">
        <v>33</v>
      </c>
      <c r="T6259" t="s">
        <v>34</v>
      </c>
      <c r="U6259">
        <v>230</v>
      </c>
      <c r="V6259">
        <v>998</v>
      </c>
      <c r="Y6259" t="s">
        <v>1123</v>
      </c>
      <c r="Z6259" t="s">
        <v>9095</v>
      </c>
      <c r="AA6259">
        <v>34.101599999999998</v>
      </c>
      <c r="AB6259">
        <v>-118.3295</v>
      </c>
      <c r="AC6259">
        <f t="shared" si="97"/>
        <v>1</v>
      </c>
    </row>
    <row r="6260" spans="1:29" x14ac:dyDescent="0.35">
      <c r="A6260">
        <v>200518167</v>
      </c>
      <c r="B6260" s="1">
        <v>44188</v>
      </c>
      <c r="C6260" s="1">
        <v>44188</v>
      </c>
      <c r="D6260">
        <v>2200</v>
      </c>
      <c r="E6260">
        <v>5</v>
      </c>
      <c r="F6260" t="s">
        <v>98</v>
      </c>
      <c r="G6260">
        <v>525</v>
      </c>
      <c r="H6260">
        <v>2</v>
      </c>
      <c r="I6260">
        <v>623</v>
      </c>
      <c r="J6260" t="s">
        <v>465</v>
      </c>
      <c r="K6260" t="s">
        <v>9096</v>
      </c>
      <c r="L6260">
        <v>0</v>
      </c>
      <c r="M6260" t="s">
        <v>46</v>
      </c>
      <c r="N6260" t="s">
        <v>46</v>
      </c>
      <c r="O6260">
        <v>501</v>
      </c>
      <c r="P6260" t="s">
        <v>164</v>
      </c>
      <c r="Q6260">
        <v>500</v>
      </c>
      <c r="R6260" t="s">
        <v>184</v>
      </c>
      <c r="S6260" t="s">
        <v>40</v>
      </c>
      <c r="T6260" t="s">
        <v>41</v>
      </c>
      <c r="U6260">
        <v>623</v>
      </c>
      <c r="Y6260" t="s">
        <v>6581</v>
      </c>
      <c r="AA6260">
        <v>33.774000000000001</v>
      </c>
      <c r="AB6260">
        <v>-118.26519999999999</v>
      </c>
      <c r="AC6260">
        <f t="shared" si="97"/>
        <v>0</v>
      </c>
    </row>
    <row r="6261" spans="1:29" x14ac:dyDescent="0.35">
      <c r="A6261">
        <v>200908368</v>
      </c>
      <c r="B6261" s="1">
        <v>43933</v>
      </c>
      <c r="C6261" s="1">
        <v>43933</v>
      </c>
      <c r="D6261">
        <v>445</v>
      </c>
      <c r="E6261">
        <v>9</v>
      </c>
      <c r="F6261" t="s">
        <v>49</v>
      </c>
      <c r="G6261">
        <v>914</v>
      </c>
      <c r="H6261">
        <v>2</v>
      </c>
      <c r="I6261">
        <v>624</v>
      </c>
      <c r="J6261" t="s">
        <v>171</v>
      </c>
      <c r="K6261" t="s">
        <v>9097</v>
      </c>
      <c r="L6261">
        <v>32</v>
      </c>
      <c r="M6261" t="s">
        <v>94</v>
      </c>
      <c r="N6261" t="s">
        <v>95</v>
      </c>
      <c r="O6261">
        <v>502</v>
      </c>
      <c r="P6261" t="s">
        <v>47</v>
      </c>
      <c r="Q6261">
        <v>400</v>
      </c>
      <c r="R6261" t="s">
        <v>143</v>
      </c>
      <c r="S6261" t="s">
        <v>40</v>
      </c>
      <c r="T6261" t="s">
        <v>41</v>
      </c>
      <c r="U6261">
        <v>624</v>
      </c>
      <c r="Y6261" t="s">
        <v>334</v>
      </c>
      <c r="Z6261" t="s">
        <v>6005</v>
      </c>
      <c r="AA6261">
        <v>34.197600000000001</v>
      </c>
      <c r="AB6261">
        <v>-118.45740000000001</v>
      </c>
      <c r="AC6261">
        <f t="shared" si="97"/>
        <v>0</v>
      </c>
    </row>
    <row r="6262" spans="1:29" x14ac:dyDescent="0.35">
      <c r="A6262">
        <v>201010419</v>
      </c>
      <c r="B6262" s="1">
        <v>44008</v>
      </c>
      <c r="C6262" s="1">
        <v>44008</v>
      </c>
      <c r="D6262">
        <v>400</v>
      </c>
      <c r="E6262">
        <v>10</v>
      </c>
      <c r="F6262" t="s">
        <v>103</v>
      </c>
      <c r="G6262">
        <v>1044</v>
      </c>
      <c r="H6262">
        <v>1</v>
      </c>
      <c r="I6262">
        <v>510</v>
      </c>
      <c r="J6262" t="s">
        <v>29</v>
      </c>
      <c r="L6262">
        <v>0</v>
      </c>
      <c r="O6262">
        <v>104</v>
      </c>
      <c r="P6262" t="s">
        <v>201</v>
      </c>
      <c r="S6262" t="s">
        <v>40</v>
      </c>
      <c r="T6262" t="s">
        <v>41</v>
      </c>
      <c r="U6262">
        <v>510</v>
      </c>
      <c r="Y6262" t="s">
        <v>9098</v>
      </c>
      <c r="AA6262">
        <v>34.18</v>
      </c>
      <c r="AB6262">
        <v>-118.5337</v>
      </c>
      <c r="AC6262">
        <f t="shared" si="97"/>
        <v>0</v>
      </c>
    </row>
    <row r="6263" spans="1:29" x14ac:dyDescent="0.35">
      <c r="A6263">
        <v>200204691</v>
      </c>
      <c r="B6263" s="1">
        <v>43844</v>
      </c>
      <c r="C6263" s="1">
        <v>43844</v>
      </c>
      <c r="D6263">
        <v>1615</v>
      </c>
      <c r="E6263">
        <v>2</v>
      </c>
      <c r="F6263" t="s">
        <v>56</v>
      </c>
      <c r="G6263">
        <v>265</v>
      </c>
      <c r="H6263">
        <v>1</v>
      </c>
      <c r="I6263">
        <v>230</v>
      </c>
      <c r="J6263" t="s">
        <v>161</v>
      </c>
      <c r="K6263" t="s">
        <v>9099</v>
      </c>
      <c r="L6263">
        <v>65</v>
      </c>
      <c r="M6263" t="s">
        <v>30</v>
      </c>
      <c r="N6263" t="s">
        <v>95</v>
      </c>
      <c r="O6263">
        <v>203</v>
      </c>
      <c r="P6263" t="s">
        <v>101</v>
      </c>
      <c r="Q6263">
        <v>400</v>
      </c>
      <c r="R6263" t="s">
        <v>143</v>
      </c>
      <c r="S6263" t="s">
        <v>33</v>
      </c>
      <c r="T6263" t="s">
        <v>34</v>
      </c>
      <c r="U6263">
        <v>230</v>
      </c>
      <c r="Y6263" t="s">
        <v>3414</v>
      </c>
      <c r="AA6263">
        <v>34.0565</v>
      </c>
      <c r="AB6263">
        <v>-118.27679999999999</v>
      </c>
      <c r="AC6263">
        <f t="shared" si="97"/>
        <v>1</v>
      </c>
    </row>
    <row r="6264" spans="1:29" x14ac:dyDescent="0.35">
      <c r="A6264">
        <v>201308520</v>
      </c>
      <c r="B6264" s="1">
        <v>43911</v>
      </c>
      <c r="C6264" s="1">
        <v>43911</v>
      </c>
      <c r="D6264">
        <v>1500</v>
      </c>
      <c r="E6264">
        <v>13</v>
      </c>
      <c r="F6264" t="s">
        <v>62</v>
      </c>
      <c r="G6264">
        <v>1363</v>
      </c>
      <c r="H6264">
        <v>1</v>
      </c>
      <c r="I6264">
        <v>230</v>
      </c>
      <c r="J6264" t="s">
        <v>161</v>
      </c>
      <c r="K6264" t="s">
        <v>9100</v>
      </c>
      <c r="L6264">
        <v>28</v>
      </c>
      <c r="M6264" t="s">
        <v>30</v>
      </c>
      <c r="N6264" t="s">
        <v>95</v>
      </c>
      <c r="O6264">
        <v>101</v>
      </c>
      <c r="P6264" t="s">
        <v>32</v>
      </c>
      <c r="Q6264">
        <v>200</v>
      </c>
      <c r="R6264" t="s">
        <v>663</v>
      </c>
      <c r="S6264" t="s">
        <v>40</v>
      </c>
      <c r="T6264" t="s">
        <v>41</v>
      </c>
      <c r="U6264">
        <v>230</v>
      </c>
      <c r="Y6264" t="s">
        <v>424</v>
      </c>
      <c r="Z6264" t="s">
        <v>8113</v>
      </c>
      <c r="AA6264">
        <v>33.9998</v>
      </c>
      <c r="AB6264">
        <v>-118.2608</v>
      </c>
      <c r="AC6264">
        <f t="shared" si="97"/>
        <v>0</v>
      </c>
    </row>
    <row r="6265" spans="1:29" x14ac:dyDescent="0.35">
      <c r="A6265">
        <v>200400770</v>
      </c>
      <c r="B6265" s="1">
        <v>43955</v>
      </c>
      <c r="C6265" s="1">
        <v>43955</v>
      </c>
      <c r="D6265">
        <v>1930</v>
      </c>
      <c r="E6265">
        <v>4</v>
      </c>
      <c r="F6265" t="s">
        <v>54</v>
      </c>
      <c r="G6265">
        <v>463</v>
      </c>
      <c r="H6265">
        <v>2</v>
      </c>
      <c r="I6265">
        <v>740</v>
      </c>
      <c r="J6265" t="s">
        <v>224</v>
      </c>
      <c r="K6265" t="s">
        <v>738</v>
      </c>
      <c r="L6265">
        <v>0</v>
      </c>
      <c r="M6265" t="s">
        <v>46</v>
      </c>
      <c r="N6265" t="s">
        <v>46</v>
      </c>
      <c r="O6265">
        <v>108</v>
      </c>
      <c r="P6265" t="s">
        <v>105</v>
      </c>
      <c r="S6265" t="s">
        <v>40</v>
      </c>
      <c r="T6265" t="s">
        <v>41</v>
      </c>
      <c r="U6265">
        <v>740</v>
      </c>
      <c r="V6265">
        <v>998</v>
      </c>
      <c r="Y6265" t="s">
        <v>9101</v>
      </c>
      <c r="Z6265" t="s">
        <v>8134</v>
      </c>
      <c r="AA6265">
        <v>34.048999999999999</v>
      </c>
      <c r="AB6265">
        <v>-118.2133</v>
      </c>
      <c r="AC6265">
        <f t="shared" si="97"/>
        <v>0</v>
      </c>
    </row>
    <row r="6266" spans="1:29" x14ac:dyDescent="0.35">
      <c r="A6266">
        <v>200815331</v>
      </c>
      <c r="B6266" s="1">
        <v>44120</v>
      </c>
      <c r="C6266" s="1">
        <v>44120</v>
      </c>
      <c r="D6266">
        <v>940</v>
      </c>
      <c r="E6266">
        <v>8</v>
      </c>
      <c r="F6266" t="s">
        <v>109</v>
      </c>
      <c r="G6266">
        <v>855</v>
      </c>
      <c r="H6266">
        <v>2</v>
      </c>
      <c r="I6266">
        <v>624</v>
      </c>
      <c r="J6266" t="s">
        <v>171</v>
      </c>
      <c r="K6266">
        <v>447</v>
      </c>
      <c r="L6266">
        <v>37</v>
      </c>
      <c r="M6266" t="s">
        <v>94</v>
      </c>
      <c r="N6266" t="s">
        <v>95</v>
      </c>
      <c r="O6266">
        <v>108</v>
      </c>
      <c r="P6266" t="s">
        <v>105</v>
      </c>
      <c r="Q6266">
        <v>500</v>
      </c>
      <c r="R6266" t="s">
        <v>184</v>
      </c>
      <c r="S6266" t="s">
        <v>40</v>
      </c>
      <c r="T6266" t="s">
        <v>41</v>
      </c>
      <c r="U6266">
        <v>624</v>
      </c>
      <c r="Y6266" t="s">
        <v>9102</v>
      </c>
      <c r="AA6266">
        <v>34.0535</v>
      </c>
      <c r="AB6266">
        <v>-118.4402</v>
      </c>
      <c r="AC6266">
        <f t="shared" si="97"/>
        <v>0</v>
      </c>
    </row>
    <row r="6267" spans="1:29" x14ac:dyDescent="0.35">
      <c r="A6267">
        <v>201222498</v>
      </c>
      <c r="B6267" s="1">
        <v>44115</v>
      </c>
      <c r="C6267" s="1">
        <v>44115</v>
      </c>
      <c r="D6267">
        <v>1630</v>
      </c>
      <c r="E6267">
        <v>12</v>
      </c>
      <c r="F6267" t="s">
        <v>68</v>
      </c>
      <c r="G6267">
        <v>1232</v>
      </c>
      <c r="H6267">
        <v>2</v>
      </c>
      <c r="I6267">
        <v>740</v>
      </c>
      <c r="J6267" t="s">
        <v>224</v>
      </c>
      <c r="K6267" t="s">
        <v>9103</v>
      </c>
      <c r="L6267">
        <v>32</v>
      </c>
      <c r="M6267" t="s">
        <v>94</v>
      </c>
      <c r="N6267" t="s">
        <v>163</v>
      </c>
      <c r="O6267">
        <v>122</v>
      </c>
      <c r="P6267" t="s">
        <v>275</v>
      </c>
      <c r="S6267" t="s">
        <v>40</v>
      </c>
      <c r="T6267" t="s">
        <v>41</v>
      </c>
      <c r="U6267">
        <v>740</v>
      </c>
      <c r="Y6267" t="s">
        <v>9104</v>
      </c>
      <c r="AA6267">
        <v>33.987200000000001</v>
      </c>
      <c r="AB6267">
        <v>-118.32769999999999</v>
      </c>
      <c r="AC6267">
        <f t="shared" si="97"/>
        <v>0</v>
      </c>
    </row>
    <row r="6268" spans="1:29" x14ac:dyDescent="0.35">
      <c r="A6268">
        <v>201014391</v>
      </c>
      <c r="B6268" s="1">
        <v>44128</v>
      </c>
      <c r="C6268" s="1">
        <v>44126</v>
      </c>
      <c r="D6268">
        <v>2000</v>
      </c>
      <c r="E6268">
        <v>10</v>
      </c>
      <c r="F6268" t="s">
        <v>103</v>
      </c>
      <c r="G6268">
        <v>1003</v>
      </c>
      <c r="H6268">
        <v>1</v>
      </c>
      <c r="I6268">
        <v>520</v>
      </c>
      <c r="J6268" t="s">
        <v>271</v>
      </c>
      <c r="K6268" t="s">
        <v>9105</v>
      </c>
      <c r="L6268">
        <v>34</v>
      </c>
      <c r="M6268" t="s">
        <v>30</v>
      </c>
      <c r="N6268" t="s">
        <v>95</v>
      </c>
      <c r="O6268">
        <v>101</v>
      </c>
      <c r="P6268" t="s">
        <v>32</v>
      </c>
      <c r="S6268" t="s">
        <v>40</v>
      </c>
      <c r="T6268" t="s">
        <v>41</v>
      </c>
      <c r="U6268">
        <v>520</v>
      </c>
      <c r="V6268">
        <v>998</v>
      </c>
      <c r="Y6268" t="s">
        <v>7727</v>
      </c>
      <c r="AA6268">
        <v>34.214799999999997</v>
      </c>
      <c r="AB6268">
        <v>-118.54040000000001</v>
      </c>
      <c r="AC6268">
        <f t="shared" si="97"/>
        <v>0</v>
      </c>
    </row>
    <row r="6269" spans="1:29" x14ac:dyDescent="0.35">
      <c r="A6269">
        <v>201213511</v>
      </c>
      <c r="B6269" s="1">
        <v>43976</v>
      </c>
      <c r="C6269" s="1">
        <v>43976</v>
      </c>
      <c r="D6269">
        <v>1630</v>
      </c>
      <c r="E6269">
        <v>12</v>
      </c>
      <c r="F6269" t="s">
        <v>68</v>
      </c>
      <c r="G6269">
        <v>1245</v>
      </c>
      <c r="H6269">
        <v>2</v>
      </c>
      <c r="I6269">
        <v>626</v>
      </c>
      <c r="J6269" t="s">
        <v>141</v>
      </c>
      <c r="K6269" t="s">
        <v>9106</v>
      </c>
      <c r="L6269">
        <v>47</v>
      </c>
      <c r="M6269" t="s">
        <v>94</v>
      </c>
      <c r="N6269" t="s">
        <v>163</v>
      </c>
      <c r="O6269">
        <v>501</v>
      </c>
      <c r="P6269" t="s">
        <v>164</v>
      </c>
      <c r="Q6269">
        <v>400</v>
      </c>
      <c r="R6269" t="s">
        <v>143</v>
      </c>
      <c r="S6269" t="s">
        <v>33</v>
      </c>
      <c r="T6269" t="s">
        <v>34</v>
      </c>
      <c r="U6269">
        <v>626</v>
      </c>
      <c r="Y6269" t="s">
        <v>9107</v>
      </c>
      <c r="AA6269">
        <v>33.979199999999999</v>
      </c>
      <c r="AB6269">
        <v>-118.2958</v>
      </c>
      <c r="AC6269">
        <f t="shared" si="97"/>
        <v>1</v>
      </c>
    </row>
    <row r="6270" spans="1:29" x14ac:dyDescent="0.35">
      <c r="A6270">
        <v>200306185</v>
      </c>
      <c r="B6270" s="1">
        <v>43867</v>
      </c>
      <c r="C6270" s="1">
        <v>43862</v>
      </c>
      <c r="D6270">
        <v>430</v>
      </c>
      <c r="E6270">
        <v>3</v>
      </c>
      <c r="F6270" t="s">
        <v>43</v>
      </c>
      <c r="G6270">
        <v>354</v>
      </c>
      <c r="H6270">
        <v>1</v>
      </c>
      <c r="I6270">
        <v>330</v>
      </c>
      <c r="J6270" t="s">
        <v>37</v>
      </c>
      <c r="K6270" t="s">
        <v>9108</v>
      </c>
      <c r="L6270">
        <v>41</v>
      </c>
      <c r="M6270" t="s">
        <v>94</v>
      </c>
      <c r="N6270" t="s">
        <v>163</v>
      </c>
      <c r="O6270">
        <v>101</v>
      </c>
      <c r="P6270" t="s">
        <v>32</v>
      </c>
      <c r="S6270" t="s">
        <v>40</v>
      </c>
      <c r="T6270" t="s">
        <v>41</v>
      </c>
      <c r="U6270">
        <v>330</v>
      </c>
      <c r="Y6270" t="s">
        <v>9109</v>
      </c>
      <c r="AA6270">
        <v>34.0229</v>
      </c>
      <c r="AB6270">
        <v>-118.32129999999999</v>
      </c>
      <c r="AC6270">
        <f t="shared" si="97"/>
        <v>0</v>
      </c>
    </row>
    <row r="6271" spans="1:29" x14ac:dyDescent="0.35">
      <c r="A6271">
        <v>200317154</v>
      </c>
      <c r="B6271" s="1">
        <v>44084</v>
      </c>
      <c r="C6271" s="1">
        <v>44084</v>
      </c>
      <c r="D6271">
        <v>2210</v>
      </c>
      <c r="E6271">
        <v>3</v>
      </c>
      <c r="F6271" t="s">
        <v>43</v>
      </c>
      <c r="G6271">
        <v>397</v>
      </c>
      <c r="H6271">
        <v>2</v>
      </c>
      <c r="I6271">
        <v>946</v>
      </c>
      <c r="J6271" t="s">
        <v>125</v>
      </c>
      <c r="K6271">
        <v>1501</v>
      </c>
      <c r="L6271">
        <v>19</v>
      </c>
      <c r="M6271" t="s">
        <v>46</v>
      </c>
      <c r="N6271" t="s">
        <v>46</v>
      </c>
      <c r="O6271">
        <v>301</v>
      </c>
      <c r="P6271" t="s">
        <v>155</v>
      </c>
      <c r="S6271" t="s">
        <v>40</v>
      </c>
      <c r="T6271" t="s">
        <v>41</v>
      </c>
      <c r="U6271">
        <v>946</v>
      </c>
      <c r="Y6271" t="s">
        <v>4909</v>
      </c>
      <c r="AA6271">
        <v>34.010899999999999</v>
      </c>
      <c r="AB6271">
        <v>-118.2954</v>
      </c>
      <c r="AC6271">
        <f t="shared" si="97"/>
        <v>0</v>
      </c>
    </row>
    <row r="6272" spans="1:29" x14ac:dyDescent="0.35">
      <c r="A6272">
        <v>201222387</v>
      </c>
      <c r="B6272" s="1">
        <v>44115</v>
      </c>
      <c r="C6272" s="1">
        <v>44115</v>
      </c>
      <c r="D6272">
        <v>400</v>
      </c>
      <c r="E6272">
        <v>12</v>
      </c>
      <c r="F6272" t="s">
        <v>68</v>
      </c>
      <c r="G6272">
        <v>1269</v>
      </c>
      <c r="H6272">
        <v>2</v>
      </c>
      <c r="I6272">
        <v>626</v>
      </c>
      <c r="J6272" t="s">
        <v>141</v>
      </c>
      <c r="K6272" t="s">
        <v>9110</v>
      </c>
      <c r="L6272">
        <v>27</v>
      </c>
      <c r="M6272" t="s">
        <v>94</v>
      </c>
      <c r="N6272" t="s">
        <v>95</v>
      </c>
      <c r="O6272">
        <v>502</v>
      </c>
      <c r="P6272" t="s">
        <v>47</v>
      </c>
      <c r="Q6272">
        <v>400</v>
      </c>
      <c r="R6272" t="s">
        <v>143</v>
      </c>
      <c r="S6272" t="s">
        <v>40</v>
      </c>
      <c r="T6272" t="s">
        <v>41</v>
      </c>
      <c r="U6272">
        <v>626</v>
      </c>
      <c r="Y6272" t="s">
        <v>6201</v>
      </c>
      <c r="AA6272">
        <v>33.962899999999998</v>
      </c>
      <c r="AB6272">
        <v>-118.26300000000001</v>
      </c>
      <c r="AC6272">
        <f t="shared" si="97"/>
        <v>0</v>
      </c>
    </row>
    <row r="6273" spans="1:29" x14ac:dyDescent="0.35">
      <c r="A6273">
        <v>200118014</v>
      </c>
      <c r="B6273" s="1">
        <v>44089</v>
      </c>
      <c r="C6273" s="1">
        <v>44089</v>
      </c>
      <c r="D6273">
        <v>635</v>
      </c>
      <c r="E6273">
        <v>1</v>
      </c>
      <c r="F6273" t="s">
        <v>36</v>
      </c>
      <c r="G6273">
        <v>122</v>
      </c>
      <c r="H6273">
        <v>2</v>
      </c>
      <c r="I6273">
        <v>740</v>
      </c>
      <c r="J6273" t="s">
        <v>224</v>
      </c>
      <c r="K6273" t="s">
        <v>239</v>
      </c>
      <c r="L6273">
        <v>31</v>
      </c>
      <c r="M6273" t="s">
        <v>94</v>
      </c>
      <c r="N6273" t="s">
        <v>73</v>
      </c>
      <c r="O6273">
        <v>122</v>
      </c>
      <c r="P6273" t="s">
        <v>275</v>
      </c>
      <c r="S6273" t="s">
        <v>40</v>
      </c>
      <c r="T6273" t="s">
        <v>41</v>
      </c>
      <c r="U6273">
        <v>740</v>
      </c>
      <c r="Y6273" t="s">
        <v>7409</v>
      </c>
      <c r="AA6273">
        <v>34.056399999999996</v>
      </c>
      <c r="AB6273">
        <v>-118.2499</v>
      </c>
      <c r="AC6273">
        <f t="shared" si="97"/>
        <v>0</v>
      </c>
    </row>
    <row r="6274" spans="1:29" x14ac:dyDescent="0.35">
      <c r="A6274">
        <v>200705854</v>
      </c>
      <c r="B6274" s="1">
        <v>43869</v>
      </c>
      <c r="C6274" s="1">
        <v>43869</v>
      </c>
      <c r="D6274">
        <v>2230</v>
      </c>
      <c r="E6274">
        <v>7</v>
      </c>
      <c r="F6274" t="s">
        <v>28</v>
      </c>
      <c r="G6274">
        <v>742</v>
      </c>
      <c r="H6274">
        <v>1</v>
      </c>
      <c r="I6274">
        <v>210</v>
      </c>
      <c r="J6274" t="s">
        <v>149</v>
      </c>
      <c r="K6274" t="s">
        <v>9111</v>
      </c>
      <c r="L6274">
        <v>35</v>
      </c>
      <c r="M6274" t="s">
        <v>30</v>
      </c>
      <c r="N6274" t="s">
        <v>95</v>
      </c>
      <c r="O6274">
        <v>101</v>
      </c>
      <c r="P6274" t="s">
        <v>32</v>
      </c>
      <c r="Q6274">
        <v>302</v>
      </c>
      <c r="R6274" t="s">
        <v>1369</v>
      </c>
      <c r="S6274" t="s">
        <v>40</v>
      </c>
      <c r="T6274" t="s">
        <v>41</v>
      </c>
      <c r="U6274">
        <v>210</v>
      </c>
      <c r="Y6274" t="s">
        <v>1287</v>
      </c>
      <c r="Z6274" t="s">
        <v>9112</v>
      </c>
      <c r="AA6274">
        <v>34.063400000000001</v>
      </c>
      <c r="AB6274">
        <v>-118.3655</v>
      </c>
      <c r="AC6274">
        <f t="shared" si="97"/>
        <v>0</v>
      </c>
    </row>
    <row r="6275" spans="1:29" x14ac:dyDescent="0.35">
      <c r="A6275">
        <v>200409098</v>
      </c>
      <c r="B6275" s="1">
        <v>43972</v>
      </c>
      <c r="C6275" s="1">
        <v>43972</v>
      </c>
      <c r="D6275">
        <v>1820</v>
      </c>
      <c r="E6275">
        <v>4</v>
      </c>
      <c r="F6275" t="s">
        <v>54</v>
      </c>
      <c r="G6275">
        <v>457</v>
      </c>
      <c r="H6275">
        <v>2</v>
      </c>
      <c r="I6275">
        <v>901</v>
      </c>
      <c r="J6275" t="s">
        <v>210</v>
      </c>
      <c r="K6275" t="s">
        <v>9113</v>
      </c>
      <c r="L6275">
        <v>25</v>
      </c>
      <c r="M6275" t="s">
        <v>94</v>
      </c>
      <c r="N6275" t="s">
        <v>95</v>
      </c>
      <c r="O6275">
        <v>102</v>
      </c>
      <c r="P6275" t="s">
        <v>186</v>
      </c>
      <c r="S6275" t="s">
        <v>40</v>
      </c>
      <c r="T6275" t="s">
        <v>41</v>
      </c>
      <c r="U6275">
        <v>901</v>
      </c>
      <c r="Y6275" t="s">
        <v>5462</v>
      </c>
      <c r="AA6275">
        <v>34.049500000000002</v>
      </c>
      <c r="AB6275">
        <v>-118.20610000000001</v>
      </c>
      <c r="AC6275">
        <f t="shared" ref="AC6275:AC6338" si="98">IF(OR((S:S)="CC", S:S="AA",S:S="JA"), 1, 0)</f>
        <v>0</v>
      </c>
    </row>
    <row r="6276" spans="1:29" x14ac:dyDescent="0.35">
      <c r="A6276">
        <v>200211918</v>
      </c>
      <c r="B6276" s="1">
        <v>44011</v>
      </c>
      <c r="C6276" s="1">
        <v>44011</v>
      </c>
      <c r="D6276">
        <v>320</v>
      </c>
      <c r="E6276">
        <v>2</v>
      </c>
      <c r="F6276" t="s">
        <v>56</v>
      </c>
      <c r="G6276">
        <v>218</v>
      </c>
      <c r="H6276">
        <v>2</v>
      </c>
      <c r="I6276">
        <v>624</v>
      </c>
      <c r="J6276" t="s">
        <v>171</v>
      </c>
      <c r="K6276" t="s">
        <v>9114</v>
      </c>
      <c r="L6276">
        <v>34</v>
      </c>
      <c r="M6276" t="s">
        <v>94</v>
      </c>
      <c r="N6276" t="s">
        <v>73</v>
      </c>
      <c r="O6276">
        <v>101</v>
      </c>
      <c r="P6276" t="s">
        <v>32</v>
      </c>
      <c r="Q6276">
        <v>500</v>
      </c>
      <c r="R6276" t="s">
        <v>184</v>
      </c>
      <c r="S6276" t="s">
        <v>40</v>
      </c>
      <c r="T6276" t="s">
        <v>41</v>
      </c>
      <c r="U6276">
        <v>624</v>
      </c>
      <c r="Y6276" t="s">
        <v>8018</v>
      </c>
      <c r="Z6276" t="s">
        <v>9115</v>
      </c>
      <c r="AA6276">
        <v>34.076300000000003</v>
      </c>
      <c r="AB6276">
        <v>-118.26130000000001</v>
      </c>
      <c r="AC6276">
        <f t="shared" si="98"/>
        <v>0</v>
      </c>
    </row>
    <row r="6277" spans="1:29" x14ac:dyDescent="0.35">
      <c r="A6277">
        <v>200617270</v>
      </c>
      <c r="B6277" s="1">
        <v>44131</v>
      </c>
      <c r="C6277" s="1">
        <v>44131</v>
      </c>
      <c r="D6277">
        <v>1800</v>
      </c>
      <c r="E6277">
        <v>6</v>
      </c>
      <c r="F6277" t="s">
        <v>91</v>
      </c>
      <c r="G6277">
        <v>628</v>
      </c>
      <c r="H6277">
        <v>2</v>
      </c>
      <c r="I6277">
        <v>624</v>
      </c>
      <c r="J6277" t="s">
        <v>171</v>
      </c>
      <c r="K6277" t="s">
        <v>9116</v>
      </c>
      <c r="L6277">
        <v>52</v>
      </c>
      <c r="M6277" t="s">
        <v>94</v>
      </c>
      <c r="N6277" t="s">
        <v>95</v>
      </c>
      <c r="O6277">
        <v>102</v>
      </c>
      <c r="P6277" t="s">
        <v>186</v>
      </c>
      <c r="Q6277">
        <v>400</v>
      </c>
      <c r="R6277" t="s">
        <v>143</v>
      </c>
      <c r="S6277" t="s">
        <v>40</v>
      </c>
      <c r="T6277" t="s">
        <v>41</v>
      </c>
      <c r="U6277">
        <v>624</v>
      </c>
      <c r="Y6277" t="s">
        <v>9117</v>
      </c>
      <c r="AA6277">
        <v>34.1053</v>
      </c>
      <c r="AB6277">
        <v>-118.318</v>
      </c>
      <c r="AC6277">
        <f t="shared" si="98"/>
        <v>0</v>
      </c>
    </row>
    <row r="6278" spans="1:29" x14ac:dyDescent="0.35">
      <c r="A6278">
        <v>201114700</v>
      </c>
      <c r="B6278" s="1">
        <v>44120</v>
      </c>
      <c r="C6278" s="1">
        <v>44114</v>
      </c>
      <c r="D6278">
        <v>1958</v>
      </c>
      <c r="E6278">
        <v>11</v>
      </c>
      <c r="F6278" t="s">
        <v>64</v>
      </c>
      <c r="G6278">
        <v>1145</v>
      </c>
      <c r="H6278">
        <v>1</v>
      </c>
      <c r="I6278">
        <v>440</v>
      </c>
      <c r="J6278" t="s">
        <v>213</v>
      </c>
      <c r="K6278" t="s">
        <v>1426</v>
      </c>
      <c r="L6278">
        <v>24</v>
      </c>
      <c r="M6278" t="s">
        <v>94</v>
      </c>
      <c r="N6278" t="s">
        <v>95</v>
      </c>
      <c r="O6278">
        <v>501</v>
      </c>
      <c r="P6278" t="s">
        <v>164</v>
      </c>
      <c r="S6278" t="s">
        <v>40</v>
      </c>
      <c r="T6278" t="s">
        <v>41</v>
      </c>
      <c r="U6278">
        <v>440</v>
      </c>
      <c r="Y6278" t="s">
        <v>9118</v>
      </c>
      <c r="AA6278">
        <v>34.0976</v>
      </c>
      <c r="AB6278">
        <v>-118.25449999999999</v>
      </c>
      <c r="AC6278">
        <f t="shared" si="98"/>
        <v>0</v>
      </c>
    </row>
    <row r="6279" spans="1:29" x14ac:dyDescent="0.35">
      <c r="A6279">
        <v>201013973</v>
      </c>
      <c r="B6279" s="1">
        <v>44117</v>
      </c>
      <c r="C6279" s="1">
        <v>44117</v>
      </c>
      <c r="D6279">
        <v>130</v>
      </c>
      <c r="E6279">
        <v>10</v>
      </c>
      <c r="F6279" t="s">
        <v>103</v>
      </c>
      <c r="G6279">
        <v>1065</v>
      </c>
      <c r="H6279">
        <v>1</v>
      </c>
      <c r="I6279">
        <v>310</v>
      </c>
      <c r="J6279" t="s">
        <v>71</v>
      </c>
      <c r="K6279" t="s">
        <v>9119</v>
      </c>
      <c r="L6279">
        <v>0</v>
      </c>
      <c r="M6279" t="s">
        <v>30</v>
      </c>
      <c r="N6279" t="s">
        <v>31</v>
      </c>
      <c r="O6279">
        <v>239</v>
      </c>
      <c r="P6279" t="s">
        <v>9120</v>
      </c>
      <c r="S6279" t="s">
        <v>33</v>
      </c>
      <c r="T6279" t="s">
        <v>34</v>
      </c>
      <c r="U6279">
        <v>310</v>
      </c>
      <c r="V6279">
        <v>998</v>
      </c>
      <c r="Y6279" t="s">
        <v>7361</v>
      </c>
      <c r="AA6279">
        <v>34.167499999999997</v>
      </c>
      <c r="AB6279">
        <v>-118.5226</v>
      </c>
      <c r="AC6279">
        <f t="shared" si="98"/>
        <v>1</v>
      </c>
    </row>
    <row r="6280" spans="1:29" x14ac:dyDescent="0.35">
      <c r="A6280">
        <v>200320218</v>
      </c>
      <c r="B6280" s="1">
        <v>44146</v>
      </c>
      <c r="C6280" s="1">
        <v>44146</v>
      </c>
      <c r="D6280">
        <v>1400</v>
      </c>
      <c r="E6280">
        <v>3</v>
      </c>
      <c r="F6280" t="s">
        <v>43</v>
      </c>
      <c r="G6280">
        <v>357</v>
      </c>
      <c r="H6280">
        <v>1</v>
      </c>
      <c r="I6280">
        <v>420</v>
      </c>
      <c r="J6280" t="s">
        <v>352</v>
      </c>
      <c r="K6280" t="s">
        <v>9121</v>
      </c>
      <c r="L6280">
        <v>57</v>
      </c>
      <c r="M6280" t="s">
        <v>30</v>
      </c>
      <c r="N6280" t="s">
        <v>95</v>
      </c>
      <c r="O6280">
        <v>101</v>
      </c>
      <c r="P6280" t="s">
        <v>32</v>
      </c>
      <c r="S6280" t="s">
        <v>40</v>
      </c>
      <c r="T6280" t="s">
        <v>41</v>
      </c>
      <c r="U6280">
        <v>420</v>
      </c>
      <c r="Y6280" t="s">
        <v>8310</v>
      </c>
      <c r="Z6280" t="s">
        <v>6617</v>
      </c>
      <c r="AA6280">
        <v>34.020000000000003</v>
      </c>
      <c r="AB6280">
        <v>-118.29770000000001</v>
      </c>
      <c r="AC6280">
        <f t="shared" si="98"/>
        <v>0</v>
      </c>
    </row>
    <row r="6281" spans="1:29" x14ac:dyDescent="0.35">
      <c r="A6281">
        <v>200408213</v>
      </c>
      <c r="B6281" s="1">
        <v>43947</v>
      </c>
      <c r="C6281" s="1">
        <v>43947</v>
      </c>
      <c r="D6281">
        <v>1100</v>
      </c>
      <c r="E6281">
        <v>4</v>
      </c>
      <c r="F6281" t="s">
        <v>54</v>
      </c>
      <c r="G6281">
        <v>448</v>
      </c>
      <c r="H6281">
        <v>2</v>
      </c>
      <c r="I6281">
        <v>901</v>
      </c>
      <c r="J6281" t="s">
        <v>210</v>
      </c>
      <c r="K6281" t="s">
        <v>8186</v>
      </c>
      <c r="L6281">
        <v>64</v>
      </c>
      <c r="M6281" t="s">
        <v>94</v>
      </c>
      <c r="N6281" t="s">
        <v>95</v>
      </c>
      <c r="O6281">
        <v>502</v>
      </c>
      <c r="P6281" t="s">
        <v>47</v>
      </c>
      <c r="S6281" t="s">
        <v>84</v>
      </c>
      <c r="T6281" t="s">
        <v>85</v>
      </c>
      <c r="U6281">
        <v>901</v>
      </c>
      <c r="Y6281" t="s">
        <v>9122</v>
      </c>
      <c r="AA6281">
        <v>34.056800000000003</v>
      </c>
      <c r="AB6281">
        <v>-118.1968</v>
      </c>
      <c r="AC6281">
        <f t="shared" si="98"/>
        <v>0</v>
      </c>
    </row>
    <row r="6282" spans="1:29" x14ac:dyDescent="0.35">
      <c r="A6282">
        <v>200912862</v>
      </c>
      <c r="B6282" s="1">
        <v>44040</v>
      </c>
      <c r="C6282" s="1">
        <v>44019</v>
      </c>
      <c r="D6282">
        <v>2130</v>
      </c>
      <c r="E6282">
        <v>9</v>
      </c>
      <c r="F6282" t="s">
        <v>49</v>
      </c>
      <c r="G6282">
        <v>971</v>
      </c>
      <c r="H6282">
        <v>2</v>
      </c>
      <c r="I6282">
        <v>740</v>
      </c>
      <c r="J6282" t="s">
        <v>224</v>
      </c>
      <c r="K6282" t="s">
        <v>1254</v>
      </c>
      <c r="L6282">
        <v>73</v>
      </c>
      <c r="M6282" t="s">
        <v>30</v>
      </c>
      <c r="N6282" t="s">
        <v>31</v>
      </c>
      <c r="O6282">
        <v>501</v>
      </c>
      <c r="P6282" t="s">
        <v>164</v>
      </c>
      <c r="S6282" t="s">
        <v>40</v>
      </c>
      <c r="T6282" t="s">
        <v>41</v>
      </c>
      <c r="U6282">
        <v>740</v>
      </c>
      <c r="Y6282" t="s">
        <v>6594</v>
      </c>
      <c r="AA6282">
        <v>34.154200000000003</v>
      </c>
      <c r="AB6282">
        <v>-118.4628</v>
      </c>
      <c r="AC6282">
        <f t="shared" si="98"/>
        <v>0</v>
      </c>
    </row>
    <row r="6283" spans="1:29" x14ac:dyDescent="0.35">
      <c r="A6283">
        <v>200313455</v>
      </c>
      <c r="B6283" s="1">
        <v>44012</v>
      </c>
      <c r="C6283" s="1">
        <v>44012</v>
      </c>
      <c r="D6283">
        <v>950</v>
      </c>
      <c r="E6283">
        <v>3</v>
      </c>
      <c r="F6283" t="s">
        <v>43</v>
      </c>
      <c r="G6283">
        <v>398</v>
      </c>
      <c r="H6283">
        <v>1</v>
      </c>
      <c r="I6283">
        <v>761</v>
      </c>
      <c r="J6283" t="s">
        <v>403</v>
      </c>
      <c r="K6283" t="s">
        <v>9123</v>
      </c>
      <c r="L6283">
        <v>32</v>
      </c>
      <c r="M6283" t="s">
        <v>30</v>
      </c>
      <c r="N6283" t="s">
        <v>95</v>
      </c>
      <c r="O6283">
        <v>502</v>
      </c>
      <c r="P6283" t="s">
        <v>47</v>
      </c>
      <c r="Q6283">
        <v>205</v>
      </c>
      <c r="R6283" t="s">
        <v>579</v>
      </c>
      <c r="S6283" t="s">
        <v>84</v>
      </c>
      <c r="T6283" t="s">
        <v>85</v>
      </c>
      <c r="U6283">
        <v>761</v>
      </c>
      <c r="V6283">
        <v>930</v>
      </c>
      <c r="Y6283" t="s">
        <v>9124</v>
      </c>
      <c r="AA6283">
        <v>34.009599999999999</v>
      </c>
      <c r="AB6283">
        <v>-118.28570000000001</v>
      </c>
      <c r="AC6283">
        <f t="shared" si="98"/>
        <v>0</v>
      </c>
    </row>
    <row r="6284" spans="1:29" x14ac:dyDescent="0.35">
      <c r="A6284">
        <v>201015681</v>
      </c>
      <c r="B6284" s="1">
        <v>44167</v>
      </c>
      <c r="C6284" s="1">
        <v>44160</v>
      </c>
      <c r="D6284">
        <v>1800</v>
      </c>
      <c r="E6284">
        <v>10</v>
      </c>
      <c r="F6284" t="s">
        <v>103</v>
      </c>
      <c r="G6284">
        <v>1065</v>
      </c>
      <c r="H6284">
        <v>1</v>
      </c>
      <c r="I6284">
        <v>331</v>
      </c>
      <c r="J6284" t="s">
        <v>233</v>
      </c>
      <c r="K6284" t="s">
        <v>9125</v>
      </c>
      <c r="L6284">
        <v>32</v>
      </c>
      <c r="M6284" t="s">
        <v>30</v>
      </c>
      <c r="N6284" t="s">
        <v>73</v>
      </c>
      <c r="O6284">
        <v>507</v>
      </c>
      <c r="P6284" t="s">
        <v>169</v>
      </c>
      <c r="S6284" t="s">
        <v>40</v>
      </c>
      <c r="T6284" t="s">
        <v>41</v>
      </c>
      <c r="U6284">
        <v>331</v>
      </c>
      <c r="Y6284" t="s">
        <v>9126</v>
      </c>
      <c r="AA6284">
        <v>34.166699999999999</v>
      </c>
      <c r="AB6284">
        <v>-118.5244</v>
      </c>
      <c r="AC6284">
        <f t="shared" si="98"/>
        <v>0</v>
      </c>
    </row>
    <row r="6285" spans="1:29" x14ac:dyDescent="0.35">
      <c r="A6285">
        <v>201013507</v>
      </c>
      <c r="B6285" s="1">
        <v>44102</v>
      </c>
      <c r="C6285" s="1">
        <v>44099</v>
      </c>
      <c r="D6285">
        <v>600</v>
      </c>
      <c r="E6285">
        <v>10</v>
      </c>
      <c r="F6285" t="s">
        <v>103</v>
      </c>
      <c r="G6285">
        <v>1039</v>
      </c>
      <c r="H6285">
        <v>2</v>
      </c>
      <c r="I6285">
        <v>354</v>
      </c>
      <c r="J6285" t="s">
        <v>167</v>
      </c>
      <c r="K6285">
        <v>1822</v>
      </c>
      <c r="L6285">
        <v>39</v>
      </c>
      <c r="M6285" t="s">
        <v>94</v>
      </c>
      <c r="N6285" t="s">
        <v>73</v>
      </c>
      <c r="O6285">
        <v>501</v>
      </c>
      <c r="P6285" t="s">
        <v>164</v>
      </c>
      <c r="S6285" t="s">
        <v>40</v>
      </c>
      <c r="T6285" t="s">
        <v>41</v>
      </c>
      <c r="U6285">
        <v>354</v>
      </c>
      <c r="Y6285" t="s">
        <v>9127</v>
      </c>
      <c r="AA6285">
        <v>34.1905</v>
      </c>
      <c r="AB6285">
        <v>-118.4773</v>
      </c>
      <c r="AC6285">
        <f t="shared" si="98"/>
        <v>0</v>
      </c>
    </row>
    <row r="6286" spans="1:29" x14ac:dyDescent="0.35">
      <c r="A6286">
        <v>200804915</v>
      </c>
      <c r="B6286" s="1">
        <v>43851</v>
      </c>
      <c r="C6286" s="1">
        <v>43851</v>
      </c>
      <c r="D6286">
        <v>1250</v>
      </c>
      <c r="E6286">
        <v>8</v>
      </c>
      <c r="F6286" t="s">
        <v>109</v>
      </c>
      <c r="G6286">
        <v>836</v>
      </c>
      <c r="H6286">
        <v>1</v>
      </c>
      <c r="I6286">
        <v>310</v>
      </c>
      <c r="J6286" t="s">
        <v>71</v>
      </c>
      <c r="K6286" t="s">
        <v>9128</v>
      </c>
      <c r="L6286">
        <v>75</v>
      </c>
      <c r="M6286" t="s">
        <v>94</v>
      </c>
      <c r="N6286" t="s">
        <v>31</v>
      </c>
      <c r="O6286">
        <v>501</v>
      </c>
      <c r="P6286" t="s">
        <v>164</v>
      </c>
      <c r="S6286" t="s">
        <v>40</v>
      </c>
      <c r="T6286" t="s">
        <v>41</v>
      </c>
      <c r="U6286">
        <v>310</v>
      </c>
      <c r="Y6286" t="s">
        <v>9129</v>
      </c>
      <c r="AA6286">
        <v>34.050400000000003</v>
      </c>
      <c r="AB6286">
        <v>-118.42789999999999</v>
      </c>
      <c r="AC6286">
        <f t="shared" si="98"/>
        <v>0</v>
      </c>
    </row>
    <row r="6287" spans="1:29" x14ac:dyDescent="0.35">
      <c r="A6287">
        <v>200805921</v>
      </c>
      <c r="B6287" s="1">
        <v>43873</v>
      </c>
      <c r="C6287" s="1">
        <v>43873</v>
      </c>
      <c r="D6287">
        <v>1340</v>
      </c>
      <c r="E6287">
        <v>8</v>
      </c>
      <c r="F6287" t="s">
        <v>109</v>
      </c>
      <c r="G6287">
        <v>851</v>
      </c>
      <c r="H6287">
        <v>2</v>
      </c>
      <c r="I6287">
        <v>901</v>
      </c>
      <c r="J6287" t="s">
        <v>210</v>
      </c>
      <c r="K6287">
        <v>913</v>
      </c>
      <c r="L6287">
        <v>45</v>
      </c>
      <c r="M6287" t="s">
        <v>30</v>
      </c>
      <c r="N6287" t="s">
        <v>31</v>
      </c>
      <c r="O6287">
        <v>502</v>
      </c>
      <c r="P6287" t="s">
        <v>47</v>
      </c>
      <c r="S6287" t="s">
        <v>84</v>
      </c>
      <c r="T6287" t="s">
        <v>85</v>
      </c>
      <c r="U6287">
        <v>901</v>
      </c>
      <c r="Y6287" t="s">
        <v>9130</v>
      </c>
      <c r="AA6287">
        <v>34.037500000000001</v>
      </c>
      <c r="AB6287">
        <v>-118.4622</v>
      </c>
      <c r="AC6287">
        <f t="shared" si="98"/>
        <v>0</v>
      </c>
    </row>
    <row r="6288" spans="1:29" x14ac:dyDescent="0.35">
      <c r="A6288">
        <v>200518300</v>
      </c>
      <c r="B6288" s="1">
        <v>44193</v>
      </c>
      <c r="C6288" s="1">
        <v>44193</v>
      </c>
      <c r="D6288">
        <v>1930</v>
      </c>
      <c r="E6288">
        <v>5</v>
      </c>
      <c r="F6288" t="s">
        <v>98</v>
      </c>
      <c r="G6288">
        <v>566</v>
      </c>
      <c r="H6288">
        <v>1</v>
      </c>
      <c r="I6288">
        <v>510</v>
      </c>
      <c r="J6288" t="s">
        <v>29</v>
      </c>
      <c r="L6288">
        <v>0</v>
      </c>
      <c r="O6288">
        <v>101</v>
      </c>
      <c r="P6288" t="s">
        <v>32</v>
      </c>
      <c r="S6288" t="s">
        <v>40</v>
      </c>
      <c r="T6288" t="s">
        <v>41</v>
      </c>
      <c r="U6288">
        <v>510</v>
      </c>
      <c r="Y6288" t="s">
        <v>9131</v>
      </c>
      <c r="AA6288">
        <v>33.737000000000002</v>
      </c>
      <c r="AB6288">
        <v>-118.28400000000001</v>
      </c>
      <c r="AC6288">
        <f t="shared" si="98"/>
        <v>0</v>
      </c>
    </row>
    <row r="6289" spans="1:29" x14ac:dyDescent="0.35">
      <c r="A6289">
        <v>200208925</v>
      </c>
      <c r="B6289" s="1">
        <v>43934</v>
      </c>
      <c r="C6289" s="1">
        <v>43934</v>
      </c>
      <c r="D6289">
        <v>845</v>
      </c>
      <c r="E6289">
        <v>2</v>
      </c>
      <c r="F6289" t="s">
        <v>56</v>
      </c>
      <c r="G6289">
        <v>219</v>
      </c>
      <c r="H6289">
        <v>1</v>
      </c>
      <c r="I6289">
        <v>442</v>
      </c>
      <c r="J6289" t="s">
        <v>179</v>
      </c>
      <c r="K6289" t="s">
        <v>9132</v>
      </c>
      <c r="L6289">
        <v>19</v>
      </c>
      <c r="M6289" t="s">
        <v>46</v>
      </c>
      <c r="N6289" t="s">
        <v>46</v>
      </c>
      <c r="O6289">
        <v>403</v>
      </c>
      <c r="P6289" t="s">
        <v>337</v>
      </c>
      <c r="S6289" t="s">
        <v>40</v>
      </c>
      <c r="T6289" t="s">
        <v>41</v>
      </c>
      <c r="U6289">
        <v>442</v>
      </c>
      <c r="Y6289" t="s">
        <v>9133</v>
      </c>
      <c r="AA6289">
        <v>34.064100000000003</v>
      </c>
      <c r="AB6289">
        <v>-118.248</v>
      </c>
      <c r="AC6289">
        <f t="shared" si="98"/>
        <v>0</v>
      </c>
    </row>
    <row r="6290" spans="1:29" x14ac:dyDescent="0.35">
      <c r="A6290">
        <v>200322286</v>
      </c>
      <c r="B6290" s="1">
        <v>44191</v>
      </c>
      <c r="C6290" s="1">
        <v>44191</v>
      </c>
      <c r="D6290">
        <v>1115</v>
      </c>
      <c r="E6290">
        <v>3</v>
      </c>
      <c r="F6290" t="s">
        <v>43</v>
      </c>
      <c r="G6290">
        <v>374</v>
      </c>
      <c r="H6290">
        <v>1</v>
      </c>
      <c r="I6290">
        <v>210</v>
      </c>
      <c r="J6290" t="s">
        <v>149</v>
      </c>
      <c r="K6290" t="s">
        <v>9134</v>
      </c>
      <c r="L6290">
        <v>21</v>
      </c>
      <c r="M6290" t="s">
        <v>94</v>
      </c>
      <c r="N6290" t="s">
        <v>163</v>
      </c>
      <c r="O6290">
        <v>101</v>
      </c>
      <c r="P6290" t="s">
        <v>32</v>
      </c>
      <c r="Q6290">
        <v>512</v>
      </c>
      <c r="R6290" t="s">
        <v>2684</v>
      </c>
      <c r="S6290" t="s">
        <v>84</v>
      </c>
      <c r="T6290" t="s">
        <v>85</v>
      </c>
      <c r="U6290">
        <v>210</v>
      </c>
      <c r="Y6290" t="s">
        <v>9135</v>
      </c>
      <c r="AA6290">
        <v>34.014800000000001</v>
      </c>
      <c r="AB6290">
        <v>-118.3222</v>
      </c>
      <c r="AC6290">
        <f t="shared" si="98"/>
        <v>0</v>
      </c>
    </row>
    <row r="6291" spans="1:29" x14ac:dyDescent="0.35">
      <c r="A6291">
        <v>201217831</v>
      </c>
      <c r="B6291" s="1">
        <v>44047</v>
      </c>
      <c r="C6291" s="1">
        <v>44047</v>
      </c>
      <c r="D6291">
        <v>300</v>
      </c>
      <c r="E6291">
        <v>12</v>
      </c>
      <c r="F6291" t="s">
        <v>68</v>
      </c>
      <c r="G6291">
        <v>1213</v>
      </c>
      <c r="H6291">
        <v>1</v>
      </c>
      <c r="I6291">
        <v>210</v>
      </c>
      <c r="J6291" t="s">
        <v>149</v>
      </c>
      <c r="K6291" t="s">
        <v>9136</v>
      </c>
      <c r="L6291">
        <v>47</v>
      </c>
      <c r="M6291" t="s">
        <v>30</v>
      </c>
      <c r="N6291" t="s">
        <v>95</v>
      </c>
      <c r="O6291">
        <v>101</v>
      </c>
      <c r="P6291" t="s">
        <v>32</v>
      </c>
      <c r="Q6291">
        <v>115</v>
      </c>
      <c r="R6291" t="s">
        <v>9137</v>
      </c>
      <c r="S6291" t="s">
        <v>84</v>
      </c>
      <c r="T6291" t="s">
        <v>85</v>
      </c>
      <c r="U6291">
        <v>210</v>
      </c>
      <c r="V6291">
        <v>920</v>
      </c>
      <c r="Y6291" t="s">
        <v>4203</v>
      </c>
      <c r="Z6291" t="s">
        <v>9138</v>
      </c>
      <c r="AA6291">
        <v>33.993200000000002</v>
      </c>
      <c r="AB6291">
        <v>-118.3126</v>
      </c>
      <c r="AC6291">
        <f t="shared" si="98"/>
        <v>0</v>
      </c>
    </row>
    <row r="6292" spans="1:29" x14ac:dyDescent="0.35">
      <c r="A6292">
        <v>200108774</v>
      </c>
      <c r="B6292" s="1">
        <v>43899</v>
      </c>
      <c r="C6292" s="1">
        <v>43898</v>
      </c>
      <c r="D6292">
        <v>1911</v>
      </c>
      <c r="E6292">
        <v>1</v>
      </c>
      <c r="F6292" t="s">
        <v>36</v>
      </c>
      <c r="G6292">
        <v>152</v>
      </c>
      <c r="H6292">
        <v>2</v>
      </c>
      <c r="I6292">
        <v>813</v>
      </c>
      <c r="J6292" t="s">
        <v>2565</v>
      </c>
      <c r="K6292" t="s">
        <v>9139</v>
      </c>
      <c r="L6292">
        <v>17</v>
      </c>
      <c r="M6292" t="s">
        <v>94</v>
      </c>
      <c r="N6292" t="s">
        <v>95</v>
      </c>
      <c r="O6292">
        <v>903</v>
      </c>
      <c r="P6292" t="s">
        <v>537</v>
      </c>
      <c r="S6292" t="s">
        <v>33</v>
      </c>
      <c r="T6292" t="s">
        <v>34</v>
      </c>
      <c r="U6292">
        <v>813</v>
      </c>
      <c r="Y6292" t="s">
        <v>538</v>
      </c>
      <c r="AA6292">
        <v>34.050899999999999</v>
      </c>
      <c r="AB6292">
        <v>-118.2585</v>
      </c>
      <c r="AC6292">
        <f t="shared" si="98"/>
        <v>1</v>
      </c>
    </row>
    <row r="6293" spans="1:29" x14ac:dyDescent="0.35">
      <c r="A6293">
        <v>200915090</v>
      </c>
      <c r="B6293" s="1">
        <v>44098</v>
      </c>
      <c r="C6293" s="1">
        <v>44096</v>
      </c>
      <c r="D6293">
        <v>1457</v>
      </c>
      <c r="E6293">
        <v>9</v>
      </c>
      <c r="F6293" t="s">
        <v>49</v>
      </c>
      <c r="G6293">
        <v>932</v>
      </c>
      <c r="H6293">
        <v>1</v>
      </c>
      <c r="I6293">
        <v>442</v>
      </c>
      <c r="J6293" t="s">
        <v>179</v>
      </c>
      <c r="K6293" t="s">
        <v>2143</v>
      </c>
      <c r="L6293">
        <v>52</v>
      </c>
      <c r="M6293" t="s">
        <v>30</v>
      </c>
      <c r="N6293" t="s">
        <v>95</v>
      </c>
      <c r="O6293">
        <v>410</v>
      </c>
      <c r="P6293" t="s">
        <v>5550</v>
      </c>
      <c r="S6293" t="s">
        <v>40</v>
      </c>
      <c r="T6293" t="s">
        <v>41</v>
      </c>
      <c r="U6293">
        <v>442</v>
      </c>
      <c r="Y6293" t="s">
        <v>5638</v>
      </c>
      <c r="AA6293">
        <v>34.180700000000002</v>
      </c>
      <c r="AB6293">
        <v>-118.4662</v>
      </c>
      <c r="AC6293">
        <f t="shared" si="98"/>
        <v>0</v>
      </c>
    </row>
    <row r="6294" spans="1:29" x14ac:dyDescent="0.35">
      <c r="A6294">
        <v>200118456</v>
      </c>
      <c r="B6294" s="1">
        <v>44098</v>
      </c>
      <c r="C6294" s="1">
        <v>43945</v>
      </c>
      <c r="D6294">
        <v>1630</v>
      </c>
      <c r="E6294">
        <v>1</v>
      </c>
      <c r="F6294" t="s">
        <v>36</v>
      </c>
      <c r="G6294">
        <v>151</v>
      </c>
      <c r="H6294">
        <v>2</v>
      </c>
      <c r="I6294">
        <v>740</v>
      </c>
      <c r="J6294" t="s">
        <v>224</v>
      </c>
      <c r="K6294" t="s">
        <v>4264</v>
      </c>
      <c r="L6294">
        <v>0</v>
      </c>
      <c r="M6294" t="s">
        <v>30</v>
      </c>
      <c r="N6294" t="s">
        <v>31</v>
      </c>
      <c r="O6294">
        <v>801</v>
      </c>
      <c r="P6294" t="s">
        <v>381</v>
      </c>
      <c r="S6294" t="s">
        <v>40</v>
      </c>
      <c r="T6294" t="s">
        <v>41</v>
      </c>
      <c r="U6294">
        <v>740</v>
      </c>
      <c r="Y6294" t="s">
        <v>994</v>
      </c>
      <c r="Z6294" t="s">
        <v>664</v>
      </c>
      <c r="AA6294">
        <v>34.0501</v>
      </c>
      <c r="AB6294">
        <v>-118.2593</v>
      </c>
      <c r="AC6294">
        <f t="shared" si="98"/>
        <v>0</v>
      </c>
    </row>
    <row r="6295" spans="1:29" x14ac:dyDescent="0.35">
      <c r="A6295">
        <v>200317336</v>
      </c>
      <c r="B6295" s="1">
        <v>44088</v>
      </c>
      <c r="C6295" s="1">
        <v>44088</v>
      </c>
      <c r="D6295">
        <v>2050</v>
      </c>
      <c r="E6295">
        <v>3</v>
      </c>
      <c r="F6295" t="s">
        <v>43</v>
      </c>
      <c r="G6295">
        <v>311</v>
      </c>
      <c r="H6295">
        <v>2</v>
      </c>
      <c r="I6295">
        <v>439</v>
      </c>
      <c r="J6295" t="s">
        <v>9024</v>
      </c>
      <c r="K6295">
        <v>393</v>
      </c>
      <c r="L6295">
        <v>19</v>
      </c>
      <c r="M6295" t="s">
        <v>46</v>
      </c>
      <c r="N6295" t="s">
        <v>46</v>
      </c>
      <c r="O6295">
        <v>502</v>
      </c>
      <c r="P6295" t="s">
        <v>47</v>
      </c>
      <c r="S6295" t="s">
        <v>33</v>
      </c>
      <c r="T6295" t="s">
        <v>34</v>
      </c>
      <c r="U6295">
        <v>439</v>
      </c>
      <c r="Y6295" t="s">
        <v>2743</v>
      </c>
      <c r="AA6295">
        <v>34.0261</v>
      </c>
      <c r="AB6295">
        <v>-118.366</v>
      </c>
      <c r="AC6295">
        <f t="shared" si="98"/>
        <v>1</v>
      </c>
    </row>
    <row r="6296" spans="1:29" x14ac:dyDescent="0.35">
      <c r="A6296">
        <v>200606302</v>
      </c>
      <c r="B6296" s="1">
        <v>43878</v>
      </c>
      <c r="C6296" s="1">
        <v>43878</v>
      </c>
      <c r="D6296">
        <v>1221</v>
      </c>
      <c r="E6296">
        <v>6</v>
      </c>
      <c r="F6296" t="s">
        <v>91</v>
      </c>
      <c r="G6296">
        <v>636</v>
      </c>
      <c r="H6296">
        <v>2</v>
      </c>
      <c r="I6296">
        <v>930</v>
      </c>
      <c r="J6296" t="s">
        <v>339</v>
      </c>
      <c r="K6296" t="s">
        <v>9140</v>
      </c>
      <c r="L6296">
        <v>47</v>
      </c>
      <c r="M6296" t="s">
        <v>30</v>
      </c>
      <c r="N6296" t="s">
        <v>73</v>
      </c>
      <c r="O6296">
        <v>501</v>
      </c>
      <c r="P6296" t="s">
        <v>164</v>
      </c>
      <c r="Q6296">
        <v>511</v>
      </c>
      <c r="R6296" t="s">
        <v>151</v>
      </c>
      <c r="S6296" t="s">
        <v>33</v>
      </c>
      <c r="T6296" t="s">
        <v>34</v>
      </c>
      <c r="U6296">
        <v>930</v>
      </c>
      <c r="Y6296" t="s">
        <v>2985</v>
      </c>
      <c r="AA6296">
        <v>34.103400000000001</v>
      </c>
      <c r="AB6296">
        <v>-118.3325</v>
      </c>
      <c r="AC6296">
        <f t="shared" si="98"/>
        <v>1</v>
      </c>
    </row>
    <row r="6297" spans="1:29" x14ac:dyDescent="0.35">
      <c r="A6297">
        <v>201115722</v>
      </c>
      <c r="B6297" s="1">
        <v>44149</v>
      </c>
      <c r="C6297" s="1">
        <v>44149</v>
      </c>
      <c r="D6297">
        <v>500</v>
      </c>
      <c r="E6297">
        <v>11</v>
      </c>
      <c r="F6297" t="s">
        <v>64</v>
      </c>
      <c r="G6297">
        <v>1142</v>
      </c>
      <c r="H6297">
        <v>2</v>
      </c>
      <c r="I6297">
        <v>354</v>
      </c>
      <c r="J6297" t="s">
        <v>167</v>
      </c>
      <c r="K6297" t="s">
        <v>4523</v>
      </c>
      <c r="L6297">
        <v>0</v>
      </c>
      <c r="M6297" t="s">
        <v>46</v>
      </c>
      <c r="N6297" t="s">
        <v>46</v>
      </c>
      <c r="O6297">
        <v>602</v>
      </c>
      <c r="P6297" t="s">
        <v>5715</v>
      </c>
      <c r="S6297" t="s">
        <v>40</v>
      </c>
      <c r="T6297" t="s">
        <v>41</v>
      </c>
      <c r="U6297">
        <v>354</v>
      </c>
      <c r="V6297">
        <v>998</v>
      </c>
      <c r="Y6297" t="s">
        <v>9141</v>
      </c>
      <c r="AA6297">
        <v>34.105400000000003</v>
      </c>
      <c r="AB6297">
        <v>-118.2878</v>
      </c>
      <c r="AC6297">
        <f t="shared" si="98"/>
        <v>0</v>
      </c>
    </row>
    <row r="6298" spans="1:29" x14ac:dyDescent="0.35">
      <c r="A6298">
        <v>201210143</v>
      </c>
      <c r="B6298" s="1">
        <v>43922</v>
      </c>
      <c r="C6298" s="1">
        <v>43922</v>
      </c>
      <c r="D6298">
        <v>1345</v>
      </c>
      <c r="E6298">
        <v>12</v>
      </c>
      <c r="F6298" t="s">
        <v>68</v>
      </c>
      <c r="G6298">
        <v>1235</v>
      </c>
      <c r="H6298">
        <v>2</v>
      </c>
      <c r="I6298">
        <v>901</v>
      </c>
      <c r="J6298" t="s">
        <v>210</v>
      </c>
      <c r="K6298">
        <v>1813</v>
      </c>
      <c r="L6298">
        <v>73</v>
      </c>
      <c r="M6298" t="s">
        <v>94</v>
      </c>
      <c r="N6298" t="s">
        <v>95</v>
      </c>
      <c r="O6298">
        <v>501</v>
      </c>
      <c r="P6298" t="s">
        <v>164</v>
      </c>
      <c r="S6298" t="s">
        <v>40</v>
      </c>
      <c r="T6298" t="s">
        <v>41</v>
      </c>
      <c r="U6298">
        <v>901</v>
      </c>
      <c r="Y6298" t="s">
        <v>9142</v>
      </c>
      <c r="AA6298">
        <v>33.988399999999999</v>
      </c>
      <c r="AB6298">
        <v>-118.2958</v>
      </c>
      <c r="AC6298">
        <f t="shared" si="98"/>
        <v>0</v>
      </c>
    </row>
    <row r="6299" spans="1:29" x14ac:dyDescent="0.35">
      <c r="A6299">
        <v>201013477</v>
      </c>
      <c r="B6299" s="1">
        <v>44101</v>
      </c>
      <c r="C6299" s="1">
        <v>44100</v>
      </c>
      <c r="D6299">
        <v>130</v>
      </c>
      <c r="E6299">
        <v>10</v>
      </c>
      <c r="F6299" t="s">
        <v>103</v>
      </c>
      <c r="G6299">
        <v>1033</v>
      </c>
      <c r="H6299">
        <v>1</v>
      </c>
      <c r="I6299">
        <v>236</v>
      </c>
      <c r="J6299" t="s">
        <v>692</v>
      </c>
      <c r="K6299" t="s">
        <v>9143</v>
      </c>
      <c r="L6299">
        <v>48</v>
      </c>
      <c r="M6299" t="s">
        <v>94</v>
      </c>
      <c r="N6299" t="s">
        <v>95</v>
      </c>
      <c r="O6299">
        <v>501</v>
      </c>
      <c r="P6299" t="s">
        <v>164</v>
      </c>
      <c r="Q6299">
        <v>400</v>
      </c>
      <c r="R6299" t="s">
        <v>143</v>
      </c>
      <c r="S6299" t="s">
        <v>33</v>
      </c>
      <c r="T6299" t="s">
        <v>34</v>
      </c>
      <c r="U6299">
        <v>236</v>
      </c>
      <c r="Y6299" t="s">
        <v>9144</v>
      </c>
      <c r="AA6299">
        <v>34.183900000000001</v>
      </c>
      <c r="AB6299">
        <v>-118.5438</v>
      </c>
      <c r="AC6299">
        <f t="shared" si="98"/>
        <v>1</v>
      </c>
    </row>
    <row r="6300" spans="1:29" x14ac:dyDescent="0.35">
      <c r="A6300">
        <v>200517447</v>
      </c>
      <c r="B6300" s="1">
        <v>44161</v>
      </c>
      <c r="C6300" s="1">
        <v>44161</v>
      </c>
      <c r="D6300">
        <v>1235</v>
      </c>
      <c r="E6300">
        <v>5</v>
      </c>
      <c r="F6300" t="s">
        <v>98</v>
      </c>
      <c r="G6300">
        <v>514</v>
      </c>
      <c r="H6300">
        <v>1</v>
      </c>
      <c r="I6300">
        <v>251</v>
      </c>
      <c r="J6300" t="s">
        <v>1253</v>
      </c>
      <c r="K6300">
        <v>1822</v>
      </c>
      <c r="L6300">
        <v>21</v>
      </c>
      <c r="M6300" t="s">
        <v>46</v>
      </c>
      <c r="N6300" t="s">
        <v>46</v>
      </c>
      <c r="O6300">
        <v>502</v>
      </c>
      <c r="P6300" t="s">
        <v>47</v>
      </c>
      <c r="Q6300">
        <v>102</v>
      </c>
      <c r="R6300" t="s">
        <v>219</v>
      </c>
      <c r="S6300" t="s">
        <v>40</v>
      </c>
      <c r="T6300" t="s">
        <v>41</v>
      </c>
      <c r="U6300">
        <v>251</v>
      </c>
      <c r="Y6300" t="s">
        <v>4049</v>
      </c>
      <c r="AA6300">
        <v>33.789700000000003</v>
      </c>
      <c r="AB6300">
        <v>-118.2787</v>
      </c>
      <c r="AC6300">
        <f t="shared" si="98"/>
        <v>0</v>
      </c>
    </row>
    <row r="6301" spans="1:29" x14ac:dyDescent="0.35">
      <c r="A6301">
        <v>201007975</v>
      </c>
      <c r="B6301" s="1">
        <v>43933</v>
      </c>
      <c r="C6301" s="1">
        <v>43929</v>
      </c>
      <c r="D6301">
        <v>1800</v>
      </c>
      <c r="E6301">
        <v>10</v>
      </c>
      <c r="F6301" t="s">
        <v>103</v>
      </c>
      <c r="G6301">
        <v>1018</v>
      </c>
      <c r="H6301">
        <v>1</v>
      </c>
      <c r="I6301">
        <v>510</v>
      </c>
      <c r="J6301" t="s">
        <v>29</v>
      </c>
      <c r="L6301">
        <v>0</v>
      </c>
      <c r="O6301">
        <v>101</v>
      </c>
      <c r="P6301" t="s">
        <v>32</v>
      </c>
      <c r="S6301" t="s">
        <v>84</v>
      </c>
      <c r="T6301" t="s">
        <v>85</v>
      </c>
      <c r="U6301">
        <v>510</v>
      </c>
      <c r="Y6301" t="s">
        <v>9145</v>
      </c>
      <c r="Z6301" t="s">
        <v>8577</v>
      </c>
      <c r="AA6301">
        <v>34.206600000000002</v>
      </c>
      <c r="AB6301">
        <v>-118.47709999999999</v>
      </c>
      <c r="AC6301">
        <f t="shared" si="98"/>
        <v>0</v>
      </c>
    </row>
    <row r="6302" spans="1:29" x14ac:dyDescent="0.35">
      <c r="A6302">
        <v>200111842</v>
      </c>
      <c r="B6302" s="1">
        <v>43969</v>
      </c>
      <c r="C6302" s="1">
        <v>43923</v>
      </c>
      <c r="D6302">
        <v>1700</v>
      </c>
      <c r="E6302">
        <v>1</v>
      </c>
      <c r="F6302" t="s">
        <v>36</v>
      </c>
      <c r="G6302">
        <v>182</v>
      </c>
      <c r="H6302">
        <v>1</v>
      </c>
      <c r="I6302">
        <v>480</v>
      </c>
      <c r="J6302" t="s">
        <v>44</v>
      </c>
      <c r="K6302" t="s">
        <v>1081</v>
      </c>
      <c r="L6302">
        <v>36</v>
      </c>
      <c r="M6302" t="s">
        <v>94</v>
      </c>
      <c r="N6302" t="s">
        <v>73</v>
      </c>
      <c r="O6302">
        <v>707</v>
      </c>
      <c r="P6302" t="s">
        <v>280</v>
      </c>
      <c r="S6302" t="s">
        <v>40</v>
      </c>
      <c r="T6302" t="s">
        <v>41</v>
      </c>
      <c r="U6302">
        <v>480</v>
      </c>
      <c r="Y6302" t="s">
        <v>9146</v>
      </c>
      <c r="AA6302">
        <v>34.042000000000002</v>
      </c>
      <c r="AB6302">
        <v>-118.2625</v>
      </c>
      <c r="AC6302">
        <f t="shared" si="98"/>
        <v>0</v>
      </c>
    </row>
    <row r="6303" spans="1:29" x14ac:dyDescent="0.35">
      <c r="A6303">
        <v>201306422</v>
      </c>
      <c r="B6303" s="1">
        <v>43873</v>
      </c>
      <c r="C6303" s="1">
        <v>43868</v>
      </c>
      <c r="D6303">
        <v>1530</v>
      </c>
      <c r="E6303">
        <v>13</v>
      </c>
      <c r="F6303" t="s">
        <v>62</v>
      </c>
      <c r="G6303">
        <v>1344</v>
      </c>
      <c r="H6303">
        <v>2</v>
      </c>
      <c r="I6303">
        <v>664</v>
      </c>
      <c r="J6303" t="s">
        <v>1125</v>
      </c>
      <c r="K6303" t="s">
        <v>9147</v>
      </c>
      <c r="L6303">
        <v>61</v>
      </c>
      <c r="M6303" t="s">
        <v>94</v>
      </c>
      <c r="N6303" t="s">
        <v>95</v>
      </c>
      <c r="O6303">
        <v>501</v>
      </c>
      <c r="P6303" t="s">
        <v>164</v>
      </c>
      <c r="S6303" t="s">
        <v>40</v>
      </c>
      <c r="T6303" t="s">
        <v>41</v>
      </c>
      <c r="U6303">
        <v>664</v>
      </c>
      <c r="Y6303" t="s">
        <v>9148</v>
      </c>
      <c r="AA6303">
        <v>34.0092</v>
      </c>
      <c r="AB6303">
        <v>-118.2616</v>
      </c>
      <c r="AC6303">
        <f t="shared" si="98"/>
        <v>0</v>
      </c>
    </row>
    <row r="6304" spans="1:29" x14ac:dyDescent="0.35">
      <c r="A6304">
        <v>200314340</v>
      </c>
      <c r="B6304" s="1">
        <v>44028</v>
      </c>
      <c r="C6304" s="1">
        <v>44021</v>
      </c>
      <c r="D6304">
        <v>1200</v>
      </c>
      <c r="E6304">
        <v>3</v>
      </c>
      <c r="F6304" t="s">
        <v>43</v>
      </c>
      <c r="G6304">
        <v>363</v>
      </c>
      <c r="H6304">
        <v>2</v>
      </c>
      <c r="I6304">
        <v>354</v>
      </c>
      <c r="J6304" t="s">
        <v>167</v>
      </c>
      <c r="K6304" t="s">
        <v>5832</v>
      </c>
      <c r="L6304">
        <v>59</v>
      </c>
      <c r="M6304" t="s">
        <v>94</v>
      </c>
      <c r="N6304" t="s">
        <v>163</v>
      </c>
      <c r="O6304">
        <v>502</v>
      </c>
      <c r="P6304" t="s">
        <v>47</v>
      </c>
      <c r="S6304" t="s">
        <v>40</v>
      </c>
      <c r="T6304" t="s">
        <v>41</v>
      </c>
      <c r="U6304">
        <v>354</v>
      </c>
      <c r="Y6304" t="s">
        <v>9149</v>
      </c>
      <c r="AA6304">
        <v>34.010199999999998</v>
      </c>
      <c r="AB6304">
        <v>-118.3404</v>
      </c>
      <c r="AC6304">
        <f t="shared" si="98"/>
        <v>0</v>
      </c>
    </row>
    <row r="6305" spans="1:29" x14ac:dyDescent="0.35">
      <c r="A6305">
        <v>201222128</v>
      </c>
      <c r="B6305" s="1">
        <v>44111</v>
      </c>
      <c r="C6305" s="1">
        <v>44111</v>
      </c>
      <c r="D6305">
        <v>1245</v>
      </c>
      <c r="E6305">
        <v>12</v>
      </c>
      <c r="F6305" t="s">
        <v>68</v>
      </c>
      <c r="G6305">
        <v>1265</v>
      </c>
      <c r="H6305">
        <v>1</v>
      </c>
      <c r="I6305">
        <v>230</v>
      </c>
      <c r="J6305" t="s">
        <v>161</v>
      </c>
      <c r="K6305" t="s">
        <v>9150</v>
      </c>
      <c r="L6305">
        <v>23</v>
      </c>
      <c r="M6305" t="s">
        <v>94</v>
      </c>
      <c r="N6305" t="s">
        <v>163</v>
      </c>
      <c r="O6305">
        <v>101</v>
      </c>
      <c r="P6305" t="s">
        <v>32</v>
      </c>
      <c r="Q6305">
        <v>106</v>
      </c>
      <c r="R6305" t="s">
        <v>592</v>
      </c>
      <c r="S6305" t="s">
        <v>40</v>
      </c>
      <c r="T6305" t="s">
        <v>41</v>
      </c>
      <c r="U6305">
        <v>230</v>
      </c>
      <c r="V6305">
        <v>998</v>
      </c>
      <c r="Y6305" t="s">
        <v>974</v>
      </c>
      <c r="Z6305" t="s">
        <v>933</v>
      </c>
      <c r="AA6305">
        <v>33.96</v>
      </c>
      <c r="AB6305">
        <v>-118.30029999999999</v>
      </c>
      <c r="AC6305">
        <f t="shared" si="98"/>
        <v>0</v>
      </c>
    </row>
    <row r="6306" spans="1:29" x14ac:dyDescent="0.35">
      <c r="A6306">
        <v>200714477</v>
      </c>
      <c r="B6306" s="1">
        <v>44103</v>
      </c>
      <c r="C6306" s="1">
        <v>44103</v>
      </c>
      <c r="D6306">
        <v>1300</v>
      </c>
      <c r="E6306">
        <v>7</v>
      </c>
      <c r="F6306" t="s">
        <v>28</v>
      </c>
      <c r="G6306">
        <v>724</v>
      </c>
      <c r="H6306">
        <v>2</v>
      </c>
      <c r="I6306">
        <v>740</v>
      </c>
      <c r="J6306" t="s">
        <v>224</v>
      </c>
      <c r="K6306" t="s">
        <v>819</v>
      </c>
      <c r="L6306">
        <v>21</v>
      </c>
      <c r="M6306" t="s">
        <v>94</v>
      </c>
      <c r="N6306" t="s">
        <v>163</v>
      </c>
      <c r="O6306">
        <v>122</v>
      </c>
      <c r="P6306" t="s">
        <v>275</v>
      </c>
      <c r="S6306" t="s">
        <v>40</v>
      </c>
      <c r="T6306" t="s">
        <v>41</v>
      </c>
      <c r="U6306">
        <v>740</v>
      </c>
      <c r="Y6306" t="s">
        <v>3910</v>
      </c>
      <c r="AA6306">
        <v>34.0747</v>
      </c>
      <c r="AB6306">
        <v>-118.3563</v>
      </c>
      <c r="AC6306">
        <f t="shared" si="98"/>
        <v>0</v>
      </c>
    </row>
    <row r="6307" spans="1:29" x14ac:dyDescent="0.35">
      <c r="A6307">
        <v>201111415</v>
      </c>
      <c r="B6307" s="1">
        <v>44026</v>
      </c>
      <c r="C6307" s="1">
        <v>44025</v>
      </c>
      <c r="D6307">
        <v>2000</v>
      </c>
      <c r="E6307">
        <v>11</v>
      </c>
      <c r="F6307" t="s">
        <v>64</v>
      </c>
      <c r="G6307">
        <v>1151</v>
      </c>
      <c r="H6307">
        <v>1</v>
      </c>
      <c r="I6307">
        <v>310</v>
      </c>
      <c r="J6307" t="s">
        <v>71</v>
      </c>
      <c r="K6307" t="s">
        <v>9151</v>
      </c>
      <c r="L6307">
        <v>53</v>
      </c>
      <c r="M6307" t="s">
        <v>30</v>
      </c>
      <c r="N6307" t="s">
        <v>95</v>
      </c>
      <c r="O6307">
        <v>707</v>
      </c>
      <c r="P6307" t="s">
        <v>280</v>
      </c>
      <c r="Q6307">
        <v>500</v>
      </c>
      <c r="R6307" t="s">
        <v>184</v>
      </c>
      <c r="S6307" t="s">
        <v>40</v>
      </c>
      <c r="T6307" t="s">
        <v>41</v>
      </c>
      <c r="U6307">
        <v>310</v>
      </c>
      <c r="Y6307" t="s">
        <v>9152</v>
      </c>
      <c r="AA6307">
        <v>34.100099999999998</v>
      </c>
      <c r="AB6307">
        <v>-118.29940000000001</v>
      </c>
      <c r="AC6307">
        <f t="shared" si="98"/>
        <v>0</v>
      </c>
    </row>
    <row r="6308" spans="1:29" x14ac:dyDescent="0.35">
      <c r="A6308">
        <v>200114607</v>
      </c>
      <c r="B6308" s="1">
        <v>44021</v>
      </c>
      <c r="C6308" s="1">
        <v>44019</v>
      </c>
      <c r="D6308">
        <v>835</v>
      </c>
      <c r="E6308">
        <v>1</v>
      </c>
      <c r="F6308" t="s">
        <v>36</v>
      </c>
      <c r="G6308">
        <v>181</v>
      </c>
      <c r="H6308">
        <v>1</v>
      </c>
      <c r="I6308">
        <v>330</v>
      </c>
      <c r="J6308" t="s">
        <v>37</v>
      </c>
      <c r="K6308" t="s">
        <v>9153</v>
      </c>
      <c r="L6308">
        <v>41</v>
      </c>
      <c r="M6308" t="s">
        <v>94</v>
      </c>
      <c r="N6308" t="s">
        <v>31</v>
      </c>
      <c r="O6308">
        <v>507</v>
      </c>
      <c r="P6308" t="s">
        <v>169</v>
      </c>
      <c r="S6308" t="s">
        <v>40</v>
      </c>
      <c r="T6308" t="s">
        <v>41</v>
      </c>
      <c r="U6308">
        <v>330</v>
      </c>
      <c r="Y6308" t="s">
        <v>3165</v>
      </c>
      <c r="AA6308">
        <v>34.043100000000003</v>
      </c>
      <c r="AB6308">
        <v>-118.2692</v>
      </c>
      <c r="AC6308">
        <f t="shared" si="98"/>
        <v>0</v>
      </c>
    </row>
    <row r="6309" spans="1:29" x14ac:dyDescent="0.35">
      <c r="A6309">
        <v>200816818</v>
      </c>
      <c r="B6309" s="1">
        <v>44157</v>
      </c>
      <c r="C6309" s="1">
        <v>43985</v>
      </c>
      <c r="D6309">
        <v>800</v>
      </c>
      <c r="E6309">
        <v>8</v>
      </c>
      <c r="F6309" t="s">
        <v>109</v>
      </c>
      <c r="G6309">
        <v>829</v>
      </c>
      <c r="H6309">
        <v>1</v>
      </c>
      <c r="I6309">
        <v>341</v>
      </c>
      <c r="J6309" t="s">
        <v>157</v>
      </c>
      <c r="K6309" t="s">
        <v>9154</v>
      </c>
      <c r="L6309">
        <v>87</v>
      </c>
      <c r="M6309" t="s">
        <v>94</v>
      </c>
      <c r="N6309" t="s">
        <v>73</v>
      </c>
      <c r="O6309">
        <v>502</v>
      </c>
      <c r="P6309" t="s">
        <v>47</v>
      </c>
      <c r="S6309" t="s">
        <v>33</v>
      </c>
      <c r="T6309" t="s">
        <v>34</v>
      </c>
      <c r="U6309">
        <v>341</v>
      </c>
      <c r="V6309">
        <v>649</v>
      </c>
      <c r="Y6309" t="s">
        <v>9155</v>
      </c>
      <c r="AA6309">
        <v>34.067999999999998</v>
      </c>
      <c r="AB6309">
        <v>-118.4254</v>
      </c>
      <c r="AC6309">
        <f t="shared" si="98"/>
        <v>1</v>
      </c>
    </row>
    <row r="6310" spans="1:29" x14ac:dyDescent="0.35">
      <c r="A6310">
        <v>200711416</v>
      </c>
      <c r="B6310" s="1">
        <v>44021</v>
      </c>
      <c r="C6310" s="1">
        <v>44021</v>
      </c>
      <c r="D6310">
        <v>820</v>
      </c>
      <c r="E6310">
        <v>7</v>
      </c>
      <c r="F6310" t="s">
        <v>28</v>
      </c>
      <c r="G6310">
        <v>759</v>
      </c>
      <c r="H6310">
        <v>1</v>
      </c>
      <c r="I6310">
        <v>210</v>
      </c>
      <c r="J6310" t="s">
        <v>149</v>
      </c>
      <c r="K6310" t="s">
        <v>9156</v>
      </c>
      <c r="L6310">
        <v>31</v>
      </c>
      <c r="M6310" t="s">
        <v>94</v>
      </c>
      <c r="N6310" t="s">
        <v>31</v>
      </c>
      <c r="O6310">
        <v>502</v>
      </c>
      <c r="P6310" t="s">
        <v>47</v>
      </c>
      <c r="Q6310">
        <v>400</v>
      </c>
      <c r="R6310" t="s">
        <v>143</v>
      </c>
      <c r="S6310" t="s">
        <v>84</v>
      </c>
      <c r="T6310" t="s">
        <v>85</v>
      </c>
      <c r="U6310">
        <v>210</v>
      </c>
      <c r="Y6310" t="s">
        <v>9157</v>
      </c>
      <c r="AA6310">
        <v>34.049599999999998</v>
      </c>
      <c r="AB6310">
        <v>-118.3228</v>
      </c>
      <c r="AC6310">
        <f t="shared" si="98"/>
        <v>0</v>
      </c>
    </row>
    <row r="6311" spans="1:29" x14ac:dyDescent="0.35">
      <c r="A6311">
        <v>200309261</v>
      </c>
      <c r="B6311" s="1">
        <v>43920</v>
      </c>
      <c r="C6311" s="1">
        <v>43920</v>
      </c>
      <c r="D6311">
        <v>1700</v>
      </c>
      <c r="E6311">
        <v>3</v>
      </c>
      <c r="F6311" t="s">
        <v>43</v>
      </c>
      <c r="G6311">
        <v>391</v>
      </c>
      <c r="H6311">
        <v>2</v>
      </c>
      <c r="I6311">
        <v>740</v>
      </c>
      <c r="J6311" t="s">
        <v>224</v>
      </c>
      <c r="K6311" t="s">
        <v>9158</v>
      </c>
      <c r="L6311">
        <v>19</v>
      </c>
      <c r="M6311" t="s">
        <v>46</v>
      </c>
      <c r="N6311" t="s">
        <v>46</v>
      </c>
      <c r="O6311">
        <v>122</v>
      </c>
      <c r="P6311" t="s">
        <v>275</v>
      </c>
      <c r="S6311" t="s">
        <v>40</v>
      </c>
      <c r="T6311" t="s">
        <v>41</v>
      </c>
      <c r="U6311">
        <v>740</v>
      </c>
      <c r="Y6311" t="s">
        <v>9159</v>
      </c>
      <c r="AA6311">
        <v>34.002099999999999</v>
      </c>
      <c r="AB6311">
        <v>-118.3588</v>
      </c>
      <c r="AC6311">
        <f t="shared" si="98"/>
        <v>0</v>
      </c>
    </row>
    <row r="6312" spans="1:29" x14ac:dyDescent="0.35">
      <c r="A6312">
        <v>200909029</v>
      </c>
      <c r="B6312" s="1">
        <v>43949</v>
      </c>
      <c r="C6312" s="1">
        <v>43947</v>
      </c>
      <c r="D6312">
        <v>2200</v>
      </c>
      <c r="E6312">
        <v>9</v>
      </c>
      <c r="F6312" t="s">
        <v>49</v>
      </c>
      <c r="G6312">
        <v>943</v>
      </c>
      <c r="H6312">
        <v>1</v>
      </c>
      <c r="I6312">
        <v>510</v>
      </c>
      <c r="J6312" t="s">
        <v>29</v>
      </c>
      <c r="L6312">
        <v>0</v>
      </c>
      <c r="O6312">
        <v>101</v>
      </c>
      <c r="P6312" t="s">
        <v>32</v>
      </c>
      <c r="S6312" t="s">
        <v>40</v>
      </c>
      <c r="T6312" t="s">
        <v>41</v>
      </c>
      <c r="U6312">
        <v>510</v>
      </c>
      <c r="Y6312" t="s">
        <v>2465</v>
      </c>
      <c r="AA6312">
        <v>34.1785</v>
      </c>
      <c r="AB6312">
        <v>-118.4465</v>
      </c>
      <c r="AC6312">
        <f t="shared" si="98"/>
        <v>0</v>
      </c>
    </row>
    <row r="6313" spans="1:29" x14ac:dyDescent="0.35">
      <c r="A6313">
        <v>200905354</v>
      </c>
      <c r="B6313" s="1">
        <v>43861</v>
      </c>
      <c r="C6313" s="1">
        <v>43859</v>
      </c>
      <c r="D6313">
        <v>1030</v>
      </c>
      <c r="E6313">
        <v>9</v>
      </c>
      <c r="F6313" t="s">
        <v>49</v>
      </c>
      <c r="G6313">
        <v>948</v>
      </c>
      <c r="H6313">
        <v>1</v>
      </c>
      <c r="I6313">
        <v>440</v>
      </c>
      <c r="J6313" t="s">
        <v>213</v>
      </c>
      <c r="K6313" t="s">
        <v>2040</v>
      </c>
      <c r="L6313">
        <v>24</v>
      </c>
      <c r="M6313" t="s">
        <v>94</v>
      </c>
      <c r="N6313" t="s">
        <v>73</v>
      </c>
      <c r="O6313">
        <v>502</v>
      </c>
      <c r="P6313" t="s">
        <v>47</v>
      </c>
      <c r="S6313" t="s">
        <v>40</v>
      </c>
      <c r="T6313" t="s">
        <v>41</v>
      </c>
      <c r="U6313">
        <v>440</v>
      </c>
      <c r="Y6313" t="s">
        <v>7981</v>
      </c>
      <c r="AA6313">
        <v>34.177599999999998</v>
      </c>
      <c r="AB6313">
        <v>-118.4299</v>
      </c>
      <c r="AC6313">
        <f t="shared" si="98"/>
        <v>0</v>
      </c>
    </row>
    <row r="6314" spans="1:29" x14ac:dyDescent="0.35">
      <c r="A6314">
        <v>201211787</v>
      </c>
      <c r="B6314" s="1">
        <v>43950</v>
      </c>
      <c r="C6314" s="1">
        <v>43949</v>
      </c>
      <c r="D6314">
        <v>1530</v>
      </c>
      <c r="E6314">
        <v>12</v>
      </c>
      <c r="F6314" t="s">
        <v>68</v>
      </c>
      <c r="G6314">
        <v>1267</v>
      </c>
      <c r="H6314">
        <v>2</v>
      </c>
      <c r="I6314">
        <v>740</v>
      </c>
      <c r="J6314" t="s">
        <v>224</v>
      </c>
      <c r="K6314">
        <v>329</v>
      </c>
      <c r="L6314">
        <v>52</v>
      </c>
      <c r="M6314" t="s">
        <v>94</v>
      </c>
      <c r="N6314" t="s">
        <v>95</v>
      </c>
      <c r="O6314">
        <v>122</v>
      </c>
      <c r="P6314" t="s">
        <v>275</v>
      </c>
      <c r="S6314" t="s">
        <v>40</v>
      </c>
      <c r="T6314" t="s">
        <v>41</v>
      </c>
      <c r="U6314">
        <v>740</v>
      </c>
      <c r="Y6314" t="s">
        <v>9160</v>
      </c>
      <c r="AA6314">
        <v>33.963700000000003</v>
      </c>
      <c r="AB6314">
        <v>-118.2871</v>
      </c>
      <c r="AC6314">
        <f t="shared" si="98"/>
        <v>0</v>
      </c>
    </row>
    <row r="6315" spans="1:29" x14ac:dyDescent="0.35">
      <c r="A6315">
        <v>200914443</v>
      </c>
      <c r="B6315" s="1">
        <v>44081</v>
      </c>
      <c r="C6315" s="1">
        <v>44081</v>
      </c>
      <c r="D6315">
        <v>1117</v>
      </c>
      <c r="E6315">
        <v>9</v>
      </c>
      <c r="F6315" t="s">
        <v>49</v>
      </c>
      <c r="G6315">
        <v>985</v>
      </c>
      <c r="H6315">
        <v>1</v>
      </c>
      <c r="I6315">
        <v>343</v>
      </c>
      <c r="J6315" t="s">
        <v>50</v>
      </c>
      <c r="K6315" t="s">
        <v>7091</v>
      </c>
      <c r="L6315">
        <v>0</v>
      </c>
      <c r="M6315" t="s">
        <v>46</v>
      </c>
      <c r="N6315" t="s">
        <v>46</v>
      </c>
      <c r="O6315">
        <v>409</v>
      </c>
      <c r="P6315" t="s">
        <v>2218</v>
      </c>
      <c r="S6315" t="s">
        <v>40</v>
      </c>
      <c r="T6315" t="s">
        <v>41</v>
      </c>
      <c r="U6315">
        <v>343</v>
      </c>
      <c r="Y6315" t="s">
        <v>4093</v>
      </c>
      <c r="AA6315">
        <v>34.153100000000002</v>
      </c>
      <c r="AB6315">
        <v>-118.4487</v>
      </c>
      <c r="AC6315">
        <f t="shared" si="98"/>
        <v>0</v>
      </c>
    </row>
    <row r="6316" spans="1:29" x14ac:dyDescent="0.35">
      <c r="A6316">
        <v>200918556</v>
      </c>
      <c r="B6316" s="1">
        <v>44183</v>
      </c>
      <c r="C6316" s="1">
        <v>44182</v>
      </c>
      <c r="D6316">
        <v>1910</v>
      </c>
      <c r="E6316">
        <v>9</v>
      </c>
      <c r="F6316" t="s">
        <v>49</v>
      </c>
      <c r="G6316">
        <v>916</v>
      </c>
      <c r="H6316">
        <v>2</v>
      </c>
      <c r="I6316">
        <v>624</v>
      </c>
      <c r="J6316" t="s">
        <v>171</v>
      </c>
      <c r="K6316" t="s">
        <v>9161</v>
      </c>
      <c r="L6316">
        <v>55</v>
      </c>
      <c r="M6316" t="s">
        <v>94</v>
      </c>
      <c r="N6316" t="s">
        <v>95</v>
      </c>
      <c r="O6316">
        <v>501</v>
      </c>
      <c r="P6316" t="s">
        <v>164</v>
      </c>
      <c r="Q6316">
        <v>400</v>
      </c>
      <c r="R6316" t="s">
        <v>143</v>
      </c>
      <c r="S6316" t="s">
        <v>84</v>
      </c>
      <c r="T6316" t="s">
        <v>85</v>
      </c>
      <c r="U6316">
        <v>624</v>
      </c>
      <c r="Y6316" t="s">
        <v>1132</v>
      </c>
      <c r="AA6316">
        <v>34.197600000000001</v>
      </c>
      <c r="AB6316">
        <v>-118.4378</v>
      </c>
      <c r="AC6316">
        <f t="shared" si="98"/>
        <v>0</v>
      </c>
    </row>
    <row r="6317" spans="1:29" x14ac:dyDescent="0.35">
      <c r="A6317">
        <v>200208507</v>
      </c>
      <c r="B6317" s="1">
        <v>43923</v>
      </c>
      <c r="C6317" s="1">
        <v>43923</v>
      </c>
      <c r="D6317">
        <v>2100</v>
      </c>
      <c r="E6317">
        <v>2</v>
      </c>
      <c r="F6317" t="s">
        <v>56</v>
      </c>
      <c r="G6317">
        <v>204</v>
      </c>
      <c r="H6317">
        <v>2</v>
      </c>
      <c r="I6317">
        <v>745</v>
      </c>
      <c r="J6317" t="s">
        <v>139</v>
      </c>
      <c r="K6317" t="s">
        <v>9162</v>
      </c>
      <c r="L6317">
        <v>51</v>
      </c>
      <c r="M6317" t="s">
        <v>30</v>
      </c>
      <c r="N6317" t="s">
        <v>73</v>
      </c>
      <c r="O6317">
        <v>501</v>
      </c>
      <c r="P6317" t="s">
        <v>164</v>
      </c>
      <c r="S6317" t="s">
        <v>40</v>
      </c>
      <c r="T6317" t="s">
        <v>41</v>
      </c>
      <c r="U6317">
        <v>745</v>
      </c>
      <c r="Y6317" t="s">
        <v>9163</v>
      </c>
      <c r="AA6317">
        <v>34.0867</v>
      </c>
      <c r="AB6317">
        <v>-118.28449999999999</v>
      </c>
      <c r="AC6317">
        <f t="shared" si="98"/>
        <v>0</v>
      </c>
    </row>
    <row r="6318" spans="1:29" x14ac:dyDescent="0.35">
      <c r="A6318">
        <v>200510578</v>
      </c>
      <c r="B6318" s="1">
        <v>43995</v>
      </c>
      <c r="C6318" s="1">
        <v>43992</v>
      </c>
      <c r="D6318">
        <v>1</v>
      </c>
      <c r="E6318">
        <v>5</v>
      </c>
      <c r="F6318" t="s">
        <v>98</v>
      </c>
      <c r="G6318">
        <v>519</v>
      </c>
      <c r="H6318">
        <v>1</v>
      </c>
      <c r="I6318">
        <v>420</v>
      </c>
      <c r="J6318" t="s">
        <v>352</v>
      </c>
      <c r="K6318" t="s">
        <v>9164</v>
      </c>
      <c r="L6318">
        <v>42</v>
      </c>
      <c r="M6318" t="s">
        <v>30</v>
      </c>
      <c r="N6318" t="s">
        <v>95</v>
      </c>
      <c r="O6318">
        <v>101</v>
      </c>
      <c r="P6318" t="s">
        <v>32</v>
      </c>
      <c r="S6318" t="s">
        <v>40</v>
      </c>
      <c r="T6318" t="s">
        <v>41</v>
      </c>
      <c r="U6318">
        <v>420</v>
      </c>
      <c r="Y6318" t="s">
        <v>9165</v>
      </c>
      <c r="AA6318">
        <v>33.791699999999999</v>
      </c>
      <c r="AB6318">
        <v>-118.2482</v>
      </c>
      <c r="AC6318">
        <f t="shared" si="98"/>
        <v>0</v>
      </c>
    </row>
    <row r="6319" spans="1:29" x14ac:dyDescent="0.35">
      <c r="A6319">
        <v>200216762</v>
      </c>
      <c r="B6319" s="1">
        <v>44132</v>
      </c>
      <c r="C6319" s="1">
        <v>44132</v>
      </c>
      <c r="D6319">
        <v>600</v>
      </c>
      <c r="E6319">
        <v>2</v>
      </c>
      <c r="F6319" t="s">
        <v>56</v>
      </c>
      <c r="G6319">
        <v>265</v>
      </c>
      <c r="H6319">
        <v>2</v>
      </c>
      <c r="I6319">
        <v>626</v>
      </c>
      <c r="J6319" t="s">
        <v>141</v>
      </c>
      <c r="K6319" t="s">
        <v>9166</v>
      </c>
      <c r="L6319">
        <v>24</v>
      </c>
      <c r="M6319" t="s">
        <v>94</v>
      </c>
      <c r="N6319" t="s">
        <v>95</v>
      </c>
      <c r="O6319">
        <v>502</v>
      </c>
      <c r="P6319" t="s">
        <v>47</v>
      </c>
      <c r="Q6319">
        <v>400</v>
      </c>
      <c r="R6319" t="s">
        <v>143</v>
      </c>
      <c r="S6319" t="s">
        <v>40</v>
      </c>
      <c r="T6319" t="s">
        <v>41</v>
      </c>
      <c r="U6319">
        <v>626</v>
      </c>
      <c r="Y6319" t="s">
        <v>5682</v>
      </c>
      <c r="AA6319">
        <v>34.055700000000002</v>
      </c>
      <c r="AB6319">
        <v>-118.2758</v>
      </c>
      <c r="AC6319">
        <f t="shared" si="98"/>
        <v>0</v>
      </c>
    </row>
    <row r="6320" spans="1:29" x14ac:dyDescent="0.35">
      <c r="A6320">
        <v>200708570</v>
      </c>
      <c r="B6320" s="1">
        <v>43945</v>
      </c>
      <c r="C6320" s="1">
        <v>43943</v>
      </c>
      <c r="D6320">
        <v>2000</v>
      </c>
      <c r="E6320">
        <v>7</v>
      </c>
      <c r="F6320" t="s">
        <v>28</v>
      </c>
      <c r="G6320">
        <v>735</v>
      </c>
      <c r="H6320">
        <v>1</v>
      </c>
      <c r="I6320">
        <v>510</v>
      </c>
      <c r="J6320" t="s">
        <v>29</v>
      </c>
      <c r="L6320">
        <v>0</v>
      </c>
      <c r="O6320">
        <v>101</v>
      </c>
      <c r="P6320" t="s">
        <v>32</v>
      </c>
      <c r="S6320" t="s">
        <v>40</v>
      </c>
      <c r="T6320" t="s">
        <v>41</v>
      </c>
      <c r="U6320">
        <v>510</v>
      </c>
      <c r="Y6320" t="s">
        <v>9167</v>
      </c>
      <c r="AA6320">
        <v>34.064900000000002</v>
      </c>
      <c r="AB6320">
        <v>-118.3493</v>
      </c>
      <c r="AC6320">
        <f t="shared" si="98"/>
        <v>0</v>
      </c>
    </row>
    <row r="6321" spans="1:29" x14ac:dyDescent="0.35">
      <c r="A6321">
        <v>200604129</v>
      </c>
      <c r="B6321" s="1">
        <v>43833</v>
      </c>
      <c r="C6321" s="1">
        <v>43833</v>
      </c>
      <c r="D6321">
        <v>1845</v>
      </c>
      <c r="E6321">
        <v>6</v>
      </c>
      <c r="F6321" t="s">
        <v>91</v>
      </c>
      <c r="G6321">
        <v>647</v>
      </c>
      <c r="H6321">
        <v>1</v>
      </c>
      <c r="I6321">
        <v>420</v>
      </c>
      <c r="J6321" t="s">
        <v>352</v>
      </c>
      <c r="K6321" t="s">
        <v>9168</v>
      </c>
      <c r="L6321">
        <v>34</v>
      </c>
      <c r="M6321" t="s">
        <v>30</v>
      </c>
      <c r="N6321" t="s">
        <v>95</v>
      </c>
      <c r="O6321">
        <v>123</v>
      </c>
      <c r="P6321" t="s">
        <v>290</v>
      </c>
      <c r="S6321" t="s">
        <v>40</v>
      </c>
      <c r="T6321" t="s">
        <v>41</v>
      </c>
      <c r="U6321">
        <v>420</v>
      </c>
      <c r="Y6321" t="s">
        <v>779</v>
      </c>
      <c r="AA6321">
        <v>34.099800000000002</v>
      </c>
      <c r="AB6321">
        <v>-118.3237</v>
      </c>
      <c r="AC6321">
        <f t="shared" si="98"/>
        <v>0</v>
      </c>
    </row>
    <row r="6322" spans="1:29" x14ac:dyDescent="0.35">
      <c r="A6322">
        <v>200317923</v>
      </c>
      <c r="B6322" s="1">
        <v>44100</v>
      </c>
      <c r="C6322" s="1">
        <v>44100</v>
      </c>
      <c r="D6322">
        <v>1720</v>
      </c>
      <c r="E6322">
        <v>3</v>
      </c>
      <c r="F6322" t="s">
        <v>43</v>
      </c>
      <c r="G6322">
        <v>395</v>
      </c>
      <c r="H6322">
        <v>2</v>
      </c>
      <c r="I6322">
        <v>623</v>
      </c>
      <c r="J6322" t="s">
        <v>465</v>
      </c>
      <c r="K6322" t="s">
        <v>9169</v>
      </c>
      <c r="L6322">
        <v>19</v>
      </c>
      <c r="M6322" t="s">
        <v>46</v>
      </c>
      <c r="N6322" t="s">
        <v>46</v>
      </c>
      <c r="O6322">
        <v>726</v>
      </c>
      <c r="P6322" t="s">
        <v>467</v>
      </c>
      <c r="Q6322">
        <v>400</v>
      </c>
      <c r="R6322" t="s">
        <v>143</v>
      </c>
      <c r="S6322" t="s">
        <v>84</v>
      </c>
      <c r="T6322" t="s">
        <v>85</v>
      </c>
      <c r="U6322">
        <v>623</v>
      </c>
      <c r="Y6322" t="s">
        <v>5307</v>
      </c>
      <c r="AA6322">
        <v>34.010899999999999</v>
      </c>
      <c r="AB6322">
        <v>-118.3113</v>
      </c>
      <c r="AC6322">
        <f t="shared" si="98"/>
        <v>0</v>
      </c>
    </row>
    <row r="6323" spans="1:29" x14ac:dyDescent="0.35">
      <c r="A6323">
        <v>200817909</v>
      </c>
      <c r="B6323" s="1">
        <v>44186</v>
      </c>
      <c r="C6323" s="1">
        <v>44186</v>
      </c>
      <c r="D6323">
        <v>600</v>
      </c>
      <c r="E6323">
        <v>8</v>
      </c>
      <c r="F6323" t="s">
        <v>109</v>
      </c>
      <c r="G6323">
        <v>893</v>
      </c>
      <c r="H6323">
        <v>1</v>
      </c>
      <c r="I6323">
        <v>420</v>
      </c>
      <c r="J6323" t="s">
        <v>352</v>
      </c>
      <c r="K6323" t="s">
        <v>9170</v>
      </c>
      <c r="L6323">
        <v>71</v>
      </c>
      <c r="M6323" t="s">
        <v>30</v>
      </c>
      <c r="N6323" t="s">
        <v>73</v>
      </c>
      <c r="O6323">
        <v>108</v>
      </c>
      <c r="P6323" t="s">
        <v>105</v>
      </c>
      <c r="S6323" t="s">
        <v>40</v>
      </c>
      <c r="T6323" t="s">
        <v>41</v>
      </c>
      <c r="U6323">
        <v>420</v>
      </c>
      <c r="Y6323" t="s">
        <v>4987</v>
      </c>
      <c r="AA6323">
        <v>34.034799999999997</v>
      </c>
      <c r="AB6323">
        <v>-118.43389999999999</v>
      </c>
      <c r="AC6323">
        <f t="shared" si="98"/>
        <v>0</v>
      </c>
    </row>
    <row r="6324" spans="1:29" x14ac:dyDescent="0.35">
      <c r="A6324">
        <v>201108221</v>
      </c>
      <c r="B6324" s="1">
        <v>43932</v>
      </c>
      <c r="C6324" s="1">
        <v>43931</v>
      </c>
      <c r="D6324">
        <v>2208</v>
      </c>
      <c r="E6324">
        <v>11</v>
      </c>
      <c r="F6324" t="s">
        <v>64</v>
      </c>
      <c r="G6324">
        <v>1151</v>
      </c>
      <c r="H6324">
        <v>2</v>
      </c>
      <c r="I6324">
        <v>625</v>
      </c>
      <c r="J6324" t="s">
        <v>628</v>
      </c>
      <c r="K6324" t="s">
        <v>9171</v>
      </c>
      <c r="L6324">
        <v>45</v>
      </c>
      <c r="M6324" t="s">
        <v>30</v>
      </c>
      <c r="N6324" t="s">
        <v>95</v>
      </c>
      <c r="O6324">
        <v>801</v>
      </c>
      <c r="P6324" t="s">
        <v>381</v>
      </c>
      <c r="Q6324">
        <v>500</v>
      </c>
      <c r="R6324" t="s">
        <v>184</v>
      </c>
      <c r="S6324" t="s">
        <v>40</v>
      </c>
      <c r="T6324" t="s">
        <v>41</v>
      </c>
      <c r="U6324">
        <v>625</v>
      </c>
      <c r="Y6324" t="s">
        <v>89</v>
      </c>
      <c r="Z6324" t="s">
        <v>1123</v>
      </c>
      <c r="AA6324">
        <v>34.101199999999999</v>
      </c>
      <c r="AB6324">
        <v>-118.29179999999999</v>
      </c>
      <c r="AC6324">
        <f t="shared" si="98"/>
        <v>0</v>
      </c>
    </row>
    <row r="6325" spans="1:29" x14ac:dyDescent="0.35">
      <c r="A6325">
        <v>200814520</v>
      </c>
      <c r="B6325" s="1">
        <v>44099</v>
      </c>
      <c r="C6325" s="1">
        <v>44099</v>
      </c>
      <c r="D6325">
        <v>1345</v>
      </c>
      <c r="E6325">
        <v>8</v>
      </c>
      <c r="F6325" t="s">
        <v>109</v>
      </c>
      <c r="G6325">
        <v>853</v>
      </c>
      <c r="H6325">
        <v>1</v>
      </c>
      <c r="I6325">
        <v>343</v>
      </c>
      <c r="J6325" t="s">
        <v>50</v>
      </c>
      <c r="K6325" t="s">
        <v>9172</v>
      </c>
      <c r="L6325">
        <v>23</v>
      </c>
      <c r="M6325" t="s">
        <v>94</v>
      </c>
      <c r="N6325" t="s">
        <v>73</v>
      </c>
      <c r="O6325">
        <v>406</v>
      </c>
      <c r="P6325" t="s">
        <v>582</v>
      </c>
      <c r="S6325" t="s">
        <v>40</v>
      </c>
      <c r="T6325" t="s">
        <v>41</v>
      </c>
      <c r="U6325">
        <v>343</v>
      </c>
      <c r="Y6325" t="s">
        <v>6539</v>
      </c>
      <c r="AA6325">
        <v>34.045400000000001</v>
      </c>
      <c r="AB6325">
        <v>-118.4522</v>
      </c>
      <c r="AC6325">
        <f t="shared" si="98"/>
        <v>0</v>
      </c>
    </row>
    <row r="6326" spans="1:29" x14ac:dyDescent="0.35">
      <c r="A6326">
        <v>201224757</v>
      </c>
      <c r="B6326" s="1">
        <v>44153</v>
      </c>
      <c r="C6326" s="1">
        <v>44151</v>
      </c>
      <c r="D6326">
        <v>300</v>
      </c>
      <c r="E6326">
        <v>12</v>
      </c>
      <c r="F6326" t="s">
        <v>68</v>
      </c>
      <c r="G6326">
        <v>1252</v>
      </c>
      <c r="H6326">
        <v>2</v>
      </c>
      <c r="I6326">
        <v>745</v>
      </c>
      <c r="J6326" t="s">
        <v>139</v>
      </c>
      <c r="K6326" t="s">
        <v>2514</v>
      </c>
      <c r="L6326">
        <v>39</v>
      </c>
      <c r="M6326" t="s">
        <v>94</v>
      </c>
      <c r="N6326" t="s">
        <v>163</v>
      </c>
      <c r="O6326">
        <v>501</v>
      </c>
      <c r="P6326" t="s">
        <v>164</v>
      </c>
      <c r="S6326" t="s">
        <v>40</v>
      </c>
      <c r="T6326" t="s">
        <v>41</v>
      </c>
      <c r="U6326">
        <v>745</v>
      </c>
      <c r="Y6326" t="s">
        <v>9173</v>
      </c>
      <c r="AA6326">
        <v>33.976399999999998</v>
      </c>
      <c r="AB6326">
        <v>-118.3207</v>
      </c>
      <c r="AC6326">
        <f t="shared" si="98"/>
        <v>0</v>
      </c>
    </row>
    <row r="6327" spans="1:29" x14ac:dyDescent="0.35">
      <c r="A6327">
        <v>201010170</v>
      </c>
      <c r="B6327" s="1">
        <v>44001</v>
      </c>
      <c r="C6327" s="1">
        <v>44001</v>
      </c>
      <c r="D6327">
        <v>415</v>
      </c>
      <c r="E6327">
        <v>10</v>
      </c>
      <c r="F6327" t="s">
        <v>103</v>
      </c>
      <c r="G6327">
        <v>1001</v>
      </c>
      <c r="H6327">
        <v>1</v>
      </c>
      <c r="I6327">
        <v>230</v>
      </c>
      <c r="J6327" t="s">
        <v>161</v>
      </c>
      <c r="K6327" t="s">
        <v>9174</v>
      </c>
      <c r="L6327">
        <v>23</v>
      </c>
      <c r="M6327" t="s">
        <v>30</v>
      </c>
      <c r="N6327" t="s">
        <v>73</v>
      </c>
      <c r="O6327">
        <v>501</v>
      </c>
      <c r="P6327" t="s">
        <v>164</v>
      </c>
      <c r="Q6327">
        <v>308</v>
      </c>
      <c r="R6327" t="s">
        <v>589</v>
      </c>
      <c r="S6327" t="s">
        <v>33</v>
      </c>
      <c r="T6327" t="s">
        <v>34</v>
      </c>
      <c r="U6327">
        <v>230</v>
      </c>
      <c r="V6327">
        <v>998</v>
      </c>
      <c r="Y6327" t="s">
        <v>9175</v>
      </c>
      <c r="AA6327">
        <v>34.2102</v>
      </c>
      <c r="AB6327">
        <v>-118.5448</v>
      </c>
      <c r="AC6327">
        <f t="shared" si="98"/>
        <v>1</v>
      </c>
    </row>
    <row r="6328" spans="1:29" x14ac:dyDescent="0.35">
      <c r="A6328">
        <v>201108435</v>
      </c>
      <c r="B6328" s="1">
        <v>43937</v>
      </c>
      <c r="C6328" s="1">
        <v>43936</v>
      </c>
      <c r="D6328">
        <v>2230</v>
      </c>
      <c r="E6328">
        <v>11</v>
      </c>
      <c r="F6328" t="s">
        <v>64</v>
      </c>
      <c r="G6328">
        <v>1127</v>
      </c>
      <c r="H6328">
        <v>2</v>
      </c>
      <c r="I6328">
        <v>626</v>
      </c>
      <c r="J6328" t="s">
        <v>141</v>
      </c>
      <c r="K6328" t="s">
        <v>9176</v>
      </c>
      <c r="L6328">
        <v>55</v>
      </c>
      <c r="M6328" t="s">
        <v>94</v>
      </c>
      <c r="N6328" t="s">
        <v>95</v>
      </c>
      <c r="O6328">
        <v>501</v>
      </c>
      <c r="P6328" t="s">
        <v>164</v>
      </c>
      <c r="Q6328">
        <v>400</v>
      </c>
      <c r="R6328" t="s">
        <v>143</v>
      </c>
      <c r="S6328" t="s">
        <v>84</v>
      </c>
      <c r="T6328" t="s">
        <v>85</v>
      </c>
      <c r="U6328">
        <v>626</v>
      </c>
      <c r="Y6328" t="s">
        <v>9177</v>
      </c>
      <c r="AA6328">
        <v>34.117400000000004</v>
      </c>
      <c r="AB6328">
        <v>-118.1861</v>
      </c>
      <c r="AC6328">
        <f t="shared" si="98"/>
        <v>0</v>
      </c>
    </row>
    <row r="6329" spans="1:29" x14ac:dyDescent="0.35">
      <c r="A6329">
        <v>200814298</v>
      </c>
      <c r="B6329" s="1">
        <v>44094</v>
      </c>
      <c r="C6329" s="1">
        <v>44093</v>
      </c>
      <c r="D6329">
        <v>1320</v>
      </c>
      <c r="E6329">
        <v>8</v>
      </c>
      <c r="F6329" t="s">
        <v>109</v>
      </c>
      <c r="G6329">
        <v>835</v>
      </c>
      <c r="H6329">
        <v>1</v>
      </c>
      <c r="I6329">
        <v>440</v>
      </c>
      <c r="J6329" t="s">
        <v>213</v>
      </c>
      <c r="K6329" t="s">
        <v>9178</v>
      </c>
      <c r="L6329">
        <v>39</v>
      </c>
      <c r="M6329" t="s">
        <v>30</v>
      </c>
      <c r="N6329" t="s">
        <v>95</v>
      </c>
      <c r="O6329">
        <v>501</v>
      </c>
      <c r="P6329" t="s">
        <v>164</v>
      </c>
      <c r="S6329" t="s">
        <v>40</v>
      </c>
      <c r="T6329" t="s">
        <v>41</v>
      </c>
      <c r="U6329">
        <v>440</v>
      </c>
      <c r="Y6329" t="s">
        <v>9179</v>
      </c>
      <c r="AA6329">
        <v>34.0428</v>
      </c>
      <c r="AB6329">
        <v>-118.4336</v>
      </c>
      <c r="AC6329">
        <f t="shared" si="98"/>
        <v>0</v>
      </c>
    </row>
    <row r="6330" spans="1:29" x14ac:dyDescent="0.35">
      <c r="A6330">
        <v>201204479</v>
      </c>
      <c r="B6330" s="1">
        <v>43837</v>
      </c>
      <c r="C6330" s="1">
        <v>43836</v>
      </c>
      <c r="D6330">
        <v>2330</v>
      </c>
      <c r="E6330">
        <v>12</v>
      </c>
      <c r="F6330" t="s">
        <v>68</v>
      </c>
      <c r="G6330">
        <v>1232</v>
      </c>
      <c r="H6330">
        <v>1</v>
      </c>
      <c r="I6330">
        <v>510</v>
      </c>
      <c r="J6330" t="s">
        <v>29</v>
      </c>
      <c r="L6330">
        <v>0</v>
      </c>
      <c r="O6330">
        <v>101</v>
      </c>
      <c r="P6330" t="s">
        <v>32</v>
      </c>
      <c r="S6330" t="s">
        <v>40</v>
      </c>
      <c r="T6330" t="s">
        <v>41</v>
      </c>
      <c r="U6330">
        <v>510</v>
      </c>
      <c r="Y6330" t="s">
        <v>5442</v>
      </c>
      <c r="Z6330" t="s">
        <v>9180</v>
      </c>
      <c r="AA6330">
        <v>33.987299999999998</v>
      </c>
      <c r="AB6330">
        <v>-118.3186</v>
      </c>
      <c r="AC6330">
        <f t="shared" si="98"/>
        <v>0</v>
      </c>
    </row>
    <row r="6331" spans="1:29" x14ac:dyDescent="0.35">
      <c r="A6331">
        <v>200509645</v>
      </c>
      <c r="B6331" s="1">
        <v>43970</v>
      </c>
      <c r="C6331" s="1">
        <v>43969</v>
      </c>
      <c r="D6331">
        <v>2315</v>
      </c>
      <c r="E6331">
        <v>5</v>
      </c>
      <c r="F6331" t="s">
        <v>98</v>
      </c>
      <c r="G6331">
        <v>585</v>
      </c>
      <c r="H6331">
        <v>1</v>
      </c>
      <c r="I6331">
        <v>420</v>
      </c>
      <c r="J6331" t="s">
        <v>352</v>
      </c>
      <c r="K6331" t="s">
        <v>9181</v>
      </c>
      <c r="L6331">
        <v>61</v>
      </c>
      <c r="M6331" t="s">
        <v>94</v>
      </c>
      <c r="N6331" t="s">
        <v>95</v>
      </c>
      <c r="O6331">
        <v>101</v>
      </c>
      <c r="P6331" t="s">
        <v>32</v>
      </c>
      <c r="S6331" t="s">
        <v>40</v>
      </c>
      <c r="T6331" t="s">
        <v>41</v>
      </c>
      <c r="U6331">
        <v>420</v>
      </c>
      <c r="Y6331" t="s">
        <v>9182</v>
      </c>
      <c r="AA6331">
        <v>33.722499999999997</v>
      </c>
      <c r="AB6331">
        <v>-118.2946</v>
      </c>
      <c r="AC6331">
        <f t="shared" si="98"/>
        <v>0</v>
      </c>
    </row>
    <row r="6332" spans="1:29" x14ac:dyDescent="0.35">
      <c r="A6332">
        <v>201306256</v>
      </c>
      <c r="B6332" s="1">
        <v>43870</v>
      </c>
      <c r="C6332" s="1">
        <v>43866</v>
      </c>
      <c r="D6332">
        <v>1200</v>
      </c>
      <c r="E6332">
        <v>13</v>
      </c>
      <c r="F6332" t="s">
        <v>62</v>
      </c>
      <c r="G6332">
        <v>1375</v>
      </c>
      <c r="H6332">
        <v>2</v>
      </c>
      <c r="I6332">
        <v>354</v>
      </c>
      <c r="J6332" t="s">
        <v>167</v>
      </c>
      <c r="K6332" t="s">
        <v>9183</v>
      </c>
      <c r="L6332">
        <v>38</v>
      </c>
      <c r="M6332" t="s">
        <v>30</v>
      </c>
      <c r="N6332" t="s">
        <v>95</v>
      </c>
      <c r="O6332">
        <v>501</v>
      </c>
      <c r="P6332" t="s">
        <v>164</v>
      </c>
      <c r="S6332" t="s">
        <v>40</v>
      </c>
      <c r="T6332" t="s">
        <v>41</v>
      </c>
      <c r="U6332">
        <v>354</v>
      </c>
      <c r="Y6332" t="s">
        <v>9184</v>
      </c>
      <c r="AA6332">
        <v>33.990200000000002</v>
      </c>
      <c r="AB6332">
        <v>-118.2521</v>
      </c>
      <c r="AC6332">
        <f t="shared" si="98"/>
        <v>0</v>
      </c>
    </row>
    <row r="6333" spans="1:29" x14ac:dyDescent="0.35">
      <c r="A6333">
        <v>200812169</v>
      </c>
      <c r="B6333" s="1">
        <v>44033</v>
      </c>
      <c r="C6333" s="1">
        <v>44033</v>
      </c>
      <c r="D6333">
        <v>1000</v>
      </c>
      <c r="E6333">
        <v>8</v>
      </c>
      <c r="F6333" t="s">
        <v>109</v>
      </c>
      <c r="G6333">
        <v>829</v>
      </c>
      <c r="H6333">
        <v>1</v>
      </c>
      <c r="I6333">
        <v>442</v>
      </c>
      <c r="J6333" t="s">
        <v>179</v>
      </c>
      <c r="K6333" t="s">
        <v>9185</v>
      </c>
      <c r="L6333">
        <v>0</v>
      </c>
      <c r="M6333" t="s">
        <v>46</v>
      </c>
      <c r="N6333" t="s">
        <v>46</v>
      </c>
      <c r="O6333">
        <v>301</v>
      </c>
      <c r="P6333" t="s">
        <v>155</v>
      </c>
      <c r="S6333" t="s">
        <v>40</v>
      </c>
      <c r="T6333" t="s">
        <v>41</v>
      </c>
      <c r="U6333">
        <v>442</v>
      </c>
      <c r="Y6333" t="s">
        <v>2937</v>
      </c>
      <c r="AA6333">
        <v>34.058900000000001</v>
      </c>
      <c r="AB6333">
        <v>-118.4221</v>
      </c>
      <c r="AC6333">
        <f t="shared" si="98"/>
        <v>0</v>
      </c>
    </row>
    <row r="6334" spans="1:29" x14ac:dyDescent="0.35">
      <c r="A6334">
        <v>201107181</v>
      </c>
      <c r="B6334" s="1">
        <v>43901</v>
      </c>
      <c r="C6334" s="1">
        <v>43892</v>
      </c>
      <c r="D6334">
        <v>1559</v>
      </c>
      <c r="E6334">
        <v>11</v>
      </c>
      <c r="F6334" t="s">
        <v>64</v>
      </c>
      <c r="G6334">
        <v>1151</v>
      </c>
      <c r="H6334">
        <v>1</v>
      </c>
      <c r="I6334">
        <v>440</v>
      </c>
      <c r="J6334" t="s">
        <v>213</v>
      </c>
      <c r="K6334" t="s">
        <v>2040</v>
      </c>
      <c r="L6334">
        <v>28</v>
      </c>
      <c r="M6334" t="s">
        <v>94</v>
      </c>
      <c r="N6334" t="s">
        <v>31</v>
      </c>
      <c r="O6334">
        <v>121</v>
      </c>
      <c r="P6334" t="s">
        <v>246</v>
      </c>
      <c r="S6334" t="s">
        <v>40</v>
      </c>
      <c r="T6334" t="s">
        <v>41</v>
      </c>
      <c r="U6334">
        <v>440</v>
      </c>
      <c r="Y6334" t="s">
        <v>9186</v>
      </c>
      <c r="AA6334">
        <v>34.098199999999999</v>
      </c>
      <c r="AB6334">
        <v>-118.2961</v>
      </c>
      <c r="AC6334">
        <f t="shared" si="98"/>
        <v>0</v>
      </c>
    </row>
    <row r="6335" spans="1:29" x14ac:dyDescent="0.35">
      <c r="A6335">
        <v>200116225</v>
      </c>
      <c r="B6335" s="1">
        <v>44054</v>
      </c>
      <c r="C6335" s="1">
        <v>44053</v>
      </c>
      <c r="D6335">
        <v>1845</v>
      </c>
      <c r="E6335">
        <v>1</v>
      </c>
      <c r="F6335" t="s">
        <v>36</v>
      </c>
      <c r="G6335">
        <v>159</v>
      </c>
      <c r="H6335">
        <v>1</v>
      </c>
      <c r="I6335">
        <v>310</v>
      </c>
      <c r="J6335" t="s">
        <v>71</v>
      </c>
      <c r="K6335" t="s">
        <v>9187</v>
      </c>
      <c r="L6335">
        <v>0</v>
      </c>
      <c r="M6335" t="s">
        <v>30</v>
      </c>
      <c r="N6335" t="s">
        <v>73</v>
      </c>
      <c r="O6335">
        <v>203</v>
      </c>
      <c r="P6335" t="s">
        <v>101</v>
      </c>
      <c r="S6335" t="s">
        <v>84</v>
      </c>
      <c r="T6335" t="s">
        <v>85</v>
      </c>
      <c r="U6335">
        <v>310</v>
      </c>
      <c r="Y6335" t="s">
        <v>9188</v>
      </c>
      <c r="AA6335">
        <v>34.038200000000003</v>
      </c>
      <c r="AB6335">
        <v>-118.23560000000001</v>
      </c>
      <c r="AC6335">
        <f t="shared" si="98"/>
        <v>0</v>
      </c>
    </row>
    <row r="6336" spans="1:29" x14ac:dyDescent="0.35">
      <c r="A6336">
        <v>200917083</v>
      </c>
      <c r="B6336" s="1">
        <v>44146</v>
      </c>
      <c r="C6336" s="1">
        <v>44145</v>
      </c>
      <c r="D6336">
        <v>1935</v>
      </c>
      <c r="E6336">
        <v>9</v>
      </c>
      <c r="F6336" t="s">
        <v>49</v>
      </c>
      <c r="G6336">
        <v>989</v>
      </c>
      <c r="H6336">
        <v>1</v>
      </c>
      <c r="I6336">
        <v>331</v>
      </c>
      <c r="J6336" t="s">
        <v>233</v>
      </c>
      <c r="K6336" t="s">
        <v>9189</v>
      </c>
      <c r="L6336">
        <v>25</v>
      </c>
      <c r="M6336" t="s">
        <v>94</v>
      </c>
      <c r="N6336" t="s">
        <v>163</v>
      </c>
      <c r="O6336">
        <v>104</v>
      </c>
      <c r="P6336" t="s">
        <v>201</v>
      </c>
      <c r="S6336" t="s">
        <v>40</v>
      </c>
      <c r="T6336" t="s">
        <v>41</v>
      </c>
      <c r="U6336">
        <v>331</v>
      </c>
      <c r="Y6336" t="s">
        <v>9190</v>
      </c>
      <c r="AA6336">
        <v>34.150300000000001</v>
      </c>
      <c r="AB6336">
        <v>-118.42489999999999</v>
      </c>
      <c r="AC6336">
        <f t="shared" si="98"/>
        <v>0</v>
      </c>
    </row>
    <row r="6337" spans="1:29" x14ac:dyDescent="0.35">
      <c r="A6337">
        <v>200318236</v>
      </c>
      <c r="B6337" s="1">
        <v>44107</v>
      </c>
      <c r="C6337" s="1">
        <v>44107</v>
      </c>
      <c r="D6337">
        <v>100</v>
      </c>
      <c r="E6337">
        <v>3</v>
      </c>
      <c r="F6337" t="s">
        <v>43</v>
      </c>
      <c r="G6337">
        <v>376</v>
      </c>
      <c r="H6337">
        <v>1</v>
      </c>
      <c r="I6337">
        <v>210</v>
      </c>
      <c r="J6337" t="s">
        <v>149</v>
      </c>
      <c r="K6337" t="s">
        <v>9191</v>
      </c>
      <c r="L6337">
        <v>49</v>
      </c>
      <c r="M6337" t="s">
        <v>30</v>
      </c>
      <c r="N6337" t="s">
        <v>163</v>
      </c>
      <c r="O6337">
        <v>502</v>
      </c>
      <c r="P6337" t="s">
        <v>47</v>
      </c>
      <c r="Q6337">
        <v>500</v>
      </c>
      <c r="R6337" t="s">
        <v>184</v>
      </c>
      <c r="S6337" t="s">
        <v>40</v>
      </c>
      <c r="T6337" t="s">
        <v>41</v>
      </c>
      <c r="U6337">
        <v>210</v>
      </c>
      <c r="Y6337" t="s">
        <v>9192</v>
      </c>
      <c r="AA6337">
        <v>34.012099999999997</v>
      </c>
      <c r="AB6337">
        <v>-118.3023</v>
      </c>
      <c r="AC6337">
        <f t="shared" si="98"/>
        <v>0</v>
      </c>
    </row>
    <row r="6338" spans="1:29" x14ac:dyDescent="0.35">
      <c r="A6338">
        <v>201107256</v>
      </c>
      <c r="B6338" s="1">
        <v>43903</v>
      </c>
      <c r="C6338" s="1">
        <v>43902</v>
      </c>
      <c r="D6338">
        <v>1400</v>
      </c>
      <c r="E6338">
        <v>11</v>
      </c>
      <c r="F6338" t="s">
        <v>64</v>
      </c>
      <c r="G6338">
        <v>1149</v>
      </c>
      <c r="H6338">
        <v>1</v>
      </c>
      <c r="I6338">
        <v>341</v>
      </c>
      <c r="J6338" t="s">
        <v>157</v>
      </c>
      <c r="K6338">
        <v>344</v>
      </c>
      <c r="L6338">
        <v>0</v>
      </c>
      <c r="M6338" t="s">
        <v>46</v>
      </c>
      <c r="N6338" t="s">
        <v>46</v>
      </c>
      <c r="O6338">
        <v>408</v>
      </c>
      <c r="P6338" t="s">
        <v>2098</v>
      </c>
      <c r="S6338" t="s">
        <v>40</v>
      </c>
      <c r="T6338" t="s">
        <v>41</v>
      </c>
      <c r="U6338">
        <v>341</v>
      </c>
      <c r="Y6338" t="s">
        <v>9193</v>
      </c>
      <c r="AA6338">
        <v>34.108199999999997</v>
      </c>
      <c r="AB6338">
        <v>-118.1956</v>
      </c>
      <c r="AC6338">
        <f t="shared" si="98"/>
        <v>0</v>
      </c>
    </row>
    <row r="6339" spans="1:29" x14ac:dyDescent="0.35">
      <c r="A6339">
        <v>200516804</v>
      </c>
      <c r="B6339" s="1">
        <v>44151</v>
      </c>
      <c r="C6339" s="1">
        <v>44150</v>
      </c>
      <c r="D6339">
        <v>1600</v>
      </c>
      <c r="E6339">
        <v>5</v>
      </c>
      <c r="F6339" t="s">
        <v>98</v>
      </c>
      <c r="G6339">
        <v>551</v>
      </c>
      <c r="H6339">
        <v>1</v>
      </c>
      <c r="I6339">
        <v>330</v>
      </c>
      <c r="J6339" t="s">
        <v>37</v>
      </c>
      <c r="K6339" t="s">
        <v>1063</v>
      </c>
      <c r="L6339">
        <v>23</v>
      </c>
      <c r="M6339" t="s">
        <v>94</v>
      </c>
      <c r="N6339" t="s">
        <v>95</v>
      </c>
      <c r="O6339">
        <v>108</v>
      </c>
      <c r="P6339" t="s">
        <v>105</v>
      </c>
      <c r="S6339" t="s">
        <v>40</v>
      </c>
      <c r="T6339" t="s">
        <v>41</v>
      </c>
      <c r="U6339">
        <v>330</v>
      </c>
      <c r="Y6339" t="s">
        <v>9194</v>
      </c>
      <c r="AA6339">
        <v>33.741199999999999</v>
      </c>
      <c r="AB6339">
        <v>-118.31950000000001</v>
      </c>
      <c r="AC6339">
        <f t="shared" ref="AC6339:AC6402" si="99">IF(OR((S:S)="CC", S:S="AA",S:S="JA"), 1, 0)</f>
        <v>0</v>
      </c>
    </row>
    <row r="6340" spans="1:29" x14ac:dyDescent="0.35">
      <c r="A6340">
        <v>201208516</v>
      </c>
      <c r="B6340" s="1">
        <v>43895</v>
      </c>
      <c r="C6340" s="1">
        <v>43894</v>
      </c>
      <c r="D6340">
        <v>850</v>
      </c>
      <c r="E6340">
        <v>12</v>
      </c>
      <c r="F6340" t="s">
        <v>68</v>
      </c>
      <c r="G6340">
        <v>1239</v>
      </c>
      <c r="H6340">
        <v>1</v>
      </c>
      <c r="I6340">
        <v>440</v>
      </c>
      <c r="J6340" t="s">
        <v>213</v>
      </c>
      <c r="K6340" t="s">
        <v>9195</v>
      </c>
      <c r="L6340">
        <v>15</v>
      </c>
      <c r="M6340" t="s">
        <v>30</v>
      </c>
      <c r="N6340" t="s">
        <v>95</v>
      </c>
      <c r="O6340">
        <v>721</v>
      </c>
      <c r="P6340" t="s">
        <v>828</v>
      </c>
      <c r="S6340" t="s">
        <v>40</v>
      </c>
      <c r="T6340" t="s">
        <v>41</v>
      </c>
      <c r="U6340">
        <v>440</v>
      </c>
      <c r="Y6340" t="s">
        <v>9196</v>
      </c>
      <c r="AA6340">
        <v>33.985500000000002</v>
      </c>
      <c r="AB6340">
        <v>-118.28700000000001</v>
      </c>
      <c r="AC6340">
        <f t="shared" si="99"/>
        <v>0</v>
      </c>
    </row>
    <row r="6341" spans="1:29" x14ac:dyDescent="0.35">
      <c r="A6341">
        <v>201013767</v>
      </c>
      <c r="B6341" s="1">
        <v>44110</v>
      </c>
      <c r="C6341" s="1">
        <v>44110</v>
      </c>
      <c r="D6341">
        <v>209</v>
      </c>
      <c r="E6341">
        <v>10</v>
      </c>
      <c r="F6341" t="s">
        <v>103</v>
      </c>
      <c r="G6341">
        <v>1041</v>
      </c>
      <c r="H6341">
        <v>2</v>
      </c>
      <c r="I6341">
        <v>946</v>
      </c>
      <c r="J6341" t="s">
        <v>125</v>
      </c>
      <c r="K6341" t="s">
        <v>9197</v>
      </c>
      <c r="L6341">
        <v>27</v>
      </c>
      <c r="M6341" t="s">
        <v>30</v>
      </c>
      <c r="N6341" t="s">
        <v>31</v>
      </c>
      <c r="O6341">
        <v>707</v>
      </c>
      <c r="P6341" t="s">
        <v>280</v>
      </c>
      <c r="S6341" t="s">
        <v>40</v>
      </c>
      <c r="T6341" t="s">
        <v>41</v>
      </c>
      <c r="U6341">
        <v>946</v>
      </c>
      <c r="Y6341" t="s">
        <v>9198</v>
      </c>
      <c r="AA6341">
        <v>34.175800000000002</v>
      </c>
      <c r="AB6341">
        <v>-118.5501</v>
      </c>
      <c r="AC6341">
        <f t="shared" si="99"/>
        <v>0</v>
      </c>
    </row>
    <row r="6342" spans="1:29" x14ac:dyDescent="0.35">
      <c r="A6342">
        <v>200108116</v>
      </c>
      <c r="B6342" s="1">
        <v>43890</v>
      </c>
      <c r="C6342" s="1">
        <v>43889</v>
      </c>
      <c r="D6342">
        <v>1820</v>
      </c>
      <c r="E6342">
        <v>1</v>
      </c>
      <c r="F6342" t="s">
        <v>36</v>
      </c>
      <c r="G6342">
        <v>192</v>
      </c>
      <c r="H6342">
        <v>1</v>
      </c>
      <c r="I6342">
        <v>330</v>
      </c>
      <c r="J6342" t="s">
        <v>37</v>
      </c>
      <c r="K6342" t="s">
        <v>2503</v>
      </c>
      <c r="L6342">
        <v>32</v>
      </c>
      <c r="M6342" t="s">
        <v>30</v>
      </c>
      <c r="N6342" t="s">
        <v>31</v>
      </c>
      <c r="O6342">
        <v>108</v>
      </c>
      <c r="P6342" t="s">
        <v>105</v>
      </c>
      <c r="S6342" t="s">
        <v>40</v>
      </c>
      <c r="T6342" t="s">
        <v>41</v>
      </c>
      <c r="U6342">
        <v>330</v>
      </c>
      <c r="Y6342" t="s">
        <v>308</v>
      </c>
      <c r="Z6342" t="s">
        <v>2163</v>
      </c>
      <c r="AA6342">
        <v>34.038899999999998</v>
      </c>
      <c r="AB6342">
        <v>-118.26430000000001</v>
      </c>
      <c r="AC6342">
        <f t="shared" si="99"/>
        <v>0</v>
      </c>
    </row>
    <row r="6343" spans="1:29" x14ac:dyDescent="0.35">
      <c r="A6343">
        <v>201011554</v>
      </c>
      <c r="B6343" s="1">
        <v>44044</v>
      </c>
      <c r="C6343" s="1">
        <v>44044</v>
      </c>
      <c r="D6343">
        <v>100</v>
      </c>
      <c r="E6343">
        <v>10</v>
      </c>
      <c r="F6343" t="s">
        <v>103</v>
      </c>
      <c r="G6343">
        <v>1001</v>
      </c>
      <c r="H6343">
        <v>1</v>
      </c>
      <c r="I6343">
        <v>510</v>
      </c>
      <c r="J6343" t="s">
        <v>29</v>
      </c>
      <c r="L6343">
        <v>0</v>
      </c>
      <c r="O6343">
        <v>101</v>
      </c>
      <c r="P6343" t="s">
        <v>32</v>
      </c>
      <c r="S6343" t="s">
        <v>40</v>
      </c>
      <c r="T6343" t="s">
        <v>41</v>
      </c>
      <c r="U6343">
        <v>510</v>
      </c>
      <c r="Y6343" t="s">
        <v>9199</v>
      </c>
      <c r="AA6343">
        <v>34.211300000000001</v>
      </c>
      <c r="AB6343">
        <v>-118.5556</v>
      </c>
      <c r="AC6343">
        <f t="shared" si="99"/>
        <v>0</v>
      </c>
    </row>
    <row r="6344" spans="1:29" x14ac:dyDescent="0.35">
      <c r="A6344">
        <v>200106547</v>
      </c>
      <c r="B6344" s="1">
        <v>43866</v>
      </c>
      <c r="C6344" s="1">
        <v>43865</v>
      </c>
      <c r="D6344">
        <v>1000</v>
      </c>
      <c r="E6344">
        <v>1</v>
      </c>
      <c r="F6344" t="s">
        <v>36</v>
      </c>
      <c r="G6344">
        <v>162</v>
      </c>
      <c r="H6344">
        <v>1</v>
      </c>
      <c r="I6344">
        <v>330</v>
      </c>
      <c r="J6344" t="s">
        <v>37</v>
      </c>
      <c r="K6344" t="s">
        <v>2011</v>
      </c>
      <c r="L6344">
        <v>62</v>
      </c>
      <c r="M6344" t="s">
        <v>30</v>
      </c>
      <c r="N6344" t="s">
        <v>73</v>
      </c>
      <c r="O6344">
        <v>108</v>
      </c>
      <c r="P6344" t="s">
        <v>105</v>
      </c>
      <c r="S6344" t="s">
        <v>40</v>
      </c>
      <c r="T6344" t="s">
        <v>41</v>
      </c>
      <c r="U6344">
        <v>330</v>
      </c>
      <c r="Y6344" t="s">
        <v>5714</v>
      </c>
      <c r="AA6344">
        <v>34.0473</v>
      </c>
      <c r="AB6344">
        <v>-118.25660000000001</v>
      </c>
      <c r="AC6344">
        <f t="shared" si="99"/>
        <v>0</v>
      </c>
    </row>
    <row r="6345" spans="1:29" x14ac:dyDescent="0.35">
      <c r="A6345">
        <v>200510201</v>
      </c>
      <c r="B6345" s="1">
        <v>43985</v>
      </c>
      <c r="C6345" s="1">
        <v>43985</v>
      </c>
      <c r="D6345">
        <v>1400</v>
      </c>
      <c r="E6345">
        <v>5</v>
      </c>
      <c r="F6345" t="s">
        <v>98</v>
      </c>
      <c r="G6345">
        <v>504</v>
      </c>
      <c r="H6345">
        <v>1</v>
      </c>
      <c r="I6345">
        <v>442</v>
      </c>
      <c r="J6345" t="s">
        <v>179</v>
      </c>
      <c r="K6345" t="s">
        <v>9200</v>
      </c>
      <c r="L6345">
        <v>0</v>
      </c>
      <c r="M6345" t="s">
        <v>46</v>
      </c>
      <c r="N6345" t="s">
        <v>46</v>
      </c>
      <c r="O6345">
        <v>404</v>
      </c>
      <c r="P6345" t="s">
        <v>1637</v>
      </c>
      <c r="S6345" t="s">
        <v>33</v>
      </c>
      <c r="T6345" t="s">
        <v>34</v>
      </c>
      <c r="U6345">
        <v>442</v>
      </c>
      <c r="Y6345" t="s">
        <v>4384</v>
      </c>
      <c r="AA6345">
        <v>33.848100000000002</v>
      </c>
      <c r="AB6345">
        <v>-118.30410000000001</v>
      </c>
      <c r="AC6345">
        <f t="shared" si="99"/>
        <v>1</v>
      </c>
    </row>
    <row r="6346" spans="1:29" x14ac:dyDescent="0.35">
      <c r="A6346">
        <v>200705616</v>
      </c>
      <c r="B6346" s="1">
        <v>43864</v>
      </c>
      <c r="C6346" s="1">
        <v>43864</v>
      </c>
      <c r="D6346">
        <v>1315</v>
      </c>
      <c r="E6346">
        <v>7</v>
      </c>
      <c r="F6346" t="s">
        <v>28</v>
      </c>
      <c r="G6346">
        <v>765</v>
      </c>
      <c r="H6346">
        <v>1</v>
      </c>
      <c r="I6346">
        <v>440</v>
      </c>
      <c r="J6346" t="s">
        <v>213</v>
      </c>
      <c r="K6346">
        <v>325</v>
      </c>
      <c r="L6346">
        <v>0</v>
      </c>
      <c r="M6346" t="s">
        <v>30</v>
      </c>
      <c r="N6346" t="s">
        <v>31</v>
      </c>
      <c r="O6346">
        <v>408</v>
      </c>
      <c r="P6346" t="s">
        <v>2098</v>
      </c>
      <c r="S6346" t="s">
        <v>40</v>
      </c>
      <c r="T6346" t="s">
        <v>41</v>
      </c>
      <c r="U6346">
        <v>440</v>
      </c>
      <c r="Y6346" t="s">
        <v>9201</v>
      </c>
      <c r="AA6346">
        <v>34.048299999999998</v>
      </c>
      <c r="AB6346">
        <v>-118.3409</v>
      </c>
      <c r="AC6346">
        <f t="shared" si="99"/>
        <v>0</v>
      </c>
    </row>
    <row r="6347" spans="1:29" x14ac:dyDescent="0.35">
      <c r="A6347">
        <v>201225171</v>
      </c>
      <c r="B6347" s="1">
        <v>44159</v>
      </c>
      <c r="C6347" s="1">
        <v>44152</v>
      </c>
      <c r="D6347">
        <v>1800</v>
      </c>
      <c r="E6347">
        <v>12</v>
      </c>
      <c r="F6347" t="s">
        <v>68</v>
      </c>
      <c r="G6347">
        <v>1253</v>
      </c>
      <c r="H6347">
        <v>2</v>
      </c>
      <c r="I6347">
        <v>888</v>
      </c>
      <c r="J6347" t="s">
        <v>250</v>
      </c>
      <c r="L6347">
        <v>34</v>
      </c>
      <c r="M6347" t="s">
        <v>94</v>
      </c>
      <c r="N6347" t="s">
        <v>95</v>
      </c>
      <c r="O6347">
        <v>501</v>
      </c>
      <c r="P6347" t="s">
        <v>164</v>
      </c>
      <c r="S6347" t="s">
        <v>40</v>
      </c>
      <c r="T6347" t="s">
        <v>41</v>
      </c>
      <c r="U6347">
        <v>888</v>
      </c>
      <c r="Y6347" t="s">
        <v>9202</v>
      </c>
      <c r="AA6347">
        <v>33.9709</v>
      </c>
      <c r="AB6347">
        <v>-118.3112</v>
      </c>
      <c r="AC6347">
        <f t="shared" si="99"/>
        <v>0</v>
      </c>
    </row>
    <row r="6348" spans="1:29" x14ac:dyDescent="0.35">
      <c r="A6348">
        <v>200309148</v>
      </c>
      <c r="B6348" s="1">
        <v>43917</v>
      </c>
      <c r="C6348" s="1">
        <v>43917</v>
      </c>
      <c r="D6348">
        <v>1250</v>
      </c>
      <c r="E6348">
        <v>3</v>
      </c>
      <c r="F6348" t="s">
        <v>43</v>
      </c>
      <c r="G6348">
        <v>319</v>
      </c>
      <c r="H6348">
        <v>2</v>
      </c>
      <c r="I6348">
        <v>623</v>
      </c>
      <c r="J6348" t="s">
        <v>465</v>
      </c>
      <c r="K6348" t="s">
        <v>9203</v>
      </c>
      <c r="L6348">
        <v>0</v>
      </c>
      <c r="M6348" t="s">
        <v>46</v>
      </c>
      <c r="N6348" t="s">
        <v>46</v>
      </c>
      <c r="O6348">
        <v>101</v>
      </c>
      <c r="P6348" t="s">
        <v>32</v>
      </c>
      <c r="Q6348">
        <v>400</v>
      </c>
      <c r="R6348" t="s">
        <v>143</v>
      </c>
      <c r="S6348" t="s">
        <v>33</v>
      </c>
      <c r="T6348" t="s">
        <v>34</v>
      </c>
      <c r="U6348">
        <v>623</v>
      </c>
      <c r="Y6348" t="s">
        <v>1793</v>
      </c>
      <c r="Z6348" t="s">
        <v>9204</v>
      </c>
      <c r="AA6348">
        <v>34.031100000000002</v>
      </c>
      <c r="AB6348">
        <v>-118.2749</v>
      </c>
      <c r="AC6348">
        <f t="shared" si="99"/>
        <v>1</v>
      </c>
    </row>
    <row r="6349" spans="1:29" x14ac:dyDescent="0.35">
      <c r="A6349">
        <v>200212905</v>
      </c>
      <c r="B6349" s="1">
        <v>44035</v>
      </c>
      <c r="C6349" s="1">
        <v>44034</v>
      </c>
      <c r="D6349">
        <v>2130</v>
      </c>
      <c r="E6349">
        <v>2</v>
      </c>
      <c r="F6349" t="s">
        <v>56</v>
      </c>
      <c r="G6349">
        <v>256</v>
      </c>
      <c r="H6349">
        <v>1</v>
      </c>
      <c r="I6349">
        <v>510</v>
      </c>
      <c r="J6349" t="s">
        <v>29</v>
      </c>
      <c r="L6349">
        <v>0</v>
      </c>
      <c r="O6349">
        <v>101</v>
      </c>
      <c r="P6349" t="s">
        <v>32</v>
      </c>
      <c r="S6349" t="s">
        <v>40</v>
      </c>
      <c r="T6349" t="s">
        <v>41</v>
      </c>
      <c r="U6349">
        <v>510</v>
      </c>
      <c r="Y6349" t="s">
        <v>913</v>
      </c>
      <c r="AA6349">
        <v>34.0565</v>
      </c>
      <c r="AB6349">
        <v>-118.2724</v>
      </c>
      <c r="AC6349">
        <f t="shared" si="99"/>
        <v>0</v>
      </c>
    </row>
    <row r="6350" spans="1:29" x14ac:dyDescent="0.35">
      <c r="A6350">
        <v>200313241</v>
      </c>
      <c r="B6350" s="1">
        <v>44007</v>
      </c>
      <c r="C6350" s="1">
        <v>44004</v>
      </c>
      <c r="D6350">
        <v>1852</v>
      </c>
      <c r="E6350">
        <v>3</v>
      </c>
      <c r="F6350" t="s">
        <v>43</v>
      </c>
      <c r="G6350">
        <v>359</v>
      </c>
      <c r="H6350">
        <v>1</v>
      </c>
      <c r="I6350">
        <v>440</v>
      </c>
      <c r="J6350" t="s">
        <v>213</v>
      </c>
      <c r="K6350">
        <v>344</v>
      </c>
      <c r="L6350">
        <v>42</v>
      </c>
      <c r="M6350" t="s">
        <v>94</v>
      </c>
      <c r="N6350" t="s">
        <v>95</v>
      </c>
      <c r="O6350">
        <v>101</v>
      </c>
      <c r="P6350" t="s">
        <v>32</v>
      </c>
      <c r="S6350" t="s">
        <v>40</v>
      </c>
      <c r="T6350" t="s">
        <v>41</v>
      </c>
      <c r="U6350">
        <v>440</v>
      </c>
      <c r="Y6350" t="s">
        <v>8566</v>
      </c>
      <c r="AA6350">
        <v>34.014000000000003</v>
      </c>
      <c r="AB6350">
        <v>-118.2816</v>
      </c>
      <c r="AC6350">
        <f t="shared" si="99"/>
        <v>0</v>
      </c>
    </row>
    <row r="6351" spans="1:29" x14ac:dyDescent="0.35">
      <c r="A6351">
        <v>201301025</v>
      </c>
      <c r="B6351" s="1">
        <v>44100</v>
      </c>
      <c r="C6351" s="1">
        <v>44100</v>
      </c>
      <c r="D6351">
        <v>1928</v>
      </c>
      <c r="E6351">
        <v>13</v>
      </c>
      <c r="F6351" t="s">
        <v>62</v>
      </c>
      <c r="G6351">
        <v>1346</v>
      </c>
      <c r="H6351">
        <v>1</v>
      </c>
      <c r="I6351">
        <v>210</v>
      </c>
      <c r="J6351" t="s">
        <v>149</v>
      </c>
      <c r="K6351" t="s">
        <v>9205</v>
      </c>
      <c r="L6351">
        <v>31</v>
      </c>
      <c r="M6351" t="s">
        <v>94</v>
      </c>
      <c r="N6351" t="s">
        <v>46</v>
      </c>
      <c r="O6351">
        <v>102</v>
      </c>
      <c r="P6351" t="s">
        <v>186</v>
      </c>
      <c r="Q6351">
        <v>400</v>
      </c>
      <c r="R6351" t="s">
        <v>143</v>
      </c>
      <c r="S6351" t="s">
        <v>33</v>
      </c>
      <c r="T6351" t="s">
        <v>34</v>
      </c>
      <c r="U6351">
        <v>210</v>
      </c>
      <c r="V6351">
        <v>998</v>
      </c>
      <c r="Y6351" t="s">
        <v>3396</v>
      </c>
      <c r="Z6351" t="s">
        <v>1670</v>
      </c>
      <c r="AA6351">
        <v>34.005699999999997</v>
      </c>
      <c r="AB6351">
        <v>-118.2565</v>
      </c>
      <c r="AC6351">
        <f t="shared" si="99"/>
        <v>1</v>
      </c>
    </row>
    <row r="6352" spans="1:29" x14ac:dyDescent="0.35">
      <c r="A6352">
        <v>200300733</v>
      </c>
      <c r="B6352" s="1">
        <v>44028</v>
      </c>
      <c r="C6352" s="1">
        <v>44027</v>
      </c>
      <c r="D6352">
        <v>2300</v>
      </c>
      <c r="E6352">
        <v>3</v>
      </c>
      <c r="F6352" t="s">
        <v>43</v>
      </c>
      <c r="G6352">
        <v>363</v>
      </c>
      <c r="H6352">
        <v>1</v>
      </c>
      <c r="I6352">
        <v>210</v>
      </c>
      <c r="J6352" t="s">
        <v>149</v>
      </c>
      <c r="K6352" t="s">
        <v>9206</v>
      </c>
      <c r="L6352">
        <v>59</v>
      </c>
      <c r="M6352" t="s">
        <v>94</v>
      </c>
      <c r="N6352" t="s">
        <v>163</v>
      </c>
      <c r="O6352">
        <v>502</v>
      </c>
      <c r="P6352" t="s">
        <v>47</v>
      </c>
      <c r="Q6352">
        <v>400</v>
      </c>
      <c r="R6352" t="s">
        <v>143</v>
      </c>
      <c r="S6352" t="s">
        <v>84</v>
      </c>
      <c r="T6352" t="s">
        <v>85</v>
      </c>
      <c r="U6352">
        <v>210</v>
      </c>
      <c r="Y6352" t="s">
        <v>9149</v>
      </c>
      <c r="AA6352">
        <v>34.010199999999998</v>
      </c>
      <c r="AB6352">
        <v>-118.3404</v>
      </c>
      <c r="AC6352">
        <f t="shared" si="99"/>
        <v>0</v>
      </c>
    </row>
    <row r="6353" spans="1:29" x14ac:dyDescent="0.35">
      <c r="A6353">
        <v>200611840</v>
      </c>
      <c r="B6353" s="1">
        <v>44008</v>
      </c>
      <c r="C6353" s="1">
        <v>44008</v>
      </c>
      <c r="D6353">
        <v>350</v>
      </c>
      <c r="E6353">
        <v>6</v>
      </c>
      <c r="F6353" t="s">
        <v>91</v>
      </c>
      <c r="G6353">
        <v>645</v>
      </c>
      <c r="H6353">
        <v>1</v>
      </c>
      <c r="I6353">
        <v>310</v>
      </c>
      <c r="J6353" t="s">
        <v>71</v>
      </c>
      <c r="K6353">
        <v>1822</v>
      </c>
      <c r="L6353">
        <v>0</v>
      </c>
      <c r="M6353" t="s">
        <v>46</v>
      </c>
      <c r="N6353" t="s">
        <v>46</v>
      </c>
      <c r="O6353">
        <v>101</v>
      </c>
      <c r="P6353" t="s">
        <v>32</v>
      </c>
      <c r="Q6353">
        <v>400</v>
      </c>
      <c r="R6353" t="s">
        <v>143</v>
      </c>
      <c r="S6353" t="s">
        <v>40</v>
      </c>
      <c r="T6353" t="s">
        <v>41</v>
      </c>
      <c r="U6353">
        <v>310</v>
      </c>
      <c r="Y6353" t="s">
        <v>232</v>
      </c>
      <c r="AA6353">
        <v>34.097999999999999</v>
      </c>
      <c r="AB6353">
        <v>-118.342</v>
      </c>
      <c r="AC6353">
        <f t="shared" si="99"/>
        <v>0</v>
      </c>
    </row>
    <row r="6354" spans="1:29" x14ac:dyDescent="0.35">
      <c r="A6354">
        <v>200912254</v>
      </c>
      <c r="B6354" s="1">
        <v>44024</v>
      </c>
      <c r="C6354" s="1">
        <v>44017</v>
      </c>
      <c r="D6354">
        <v>1700</v>
      </c>
      <c r="E6354">
        <v>9</v>
      </c>
      <c r="F6354" t="s">
        <v>49</v>
      </c>
      <c r="G6354">
        <v>901</v>
      </c>
      <c r="H6354">
        <v>1</v>
      </c>
      <c r="I6354">
        <v>761</v>
      </c>
      <c r="J6354" t="s">
        <v>403</v>
      </c>
      <c r="K6354" t="s">
        <v>9207</v>
      </c>
      <c r="L6354">
        <v>16</v>
      </c>
      <c r="M6354" t="s">
        <v>30</v>
      </c>
      <c r="N6354" t="s">
        <v>73</v>
      </c>
      <c r="O6354">
        <v>514</v>
      </c>
      <c r="P6354" t="s">
        <v>1484</v>
      </c>
      <c r="Q6354">
        <v>219</v>
      </c>
      <c r="R6354" t="s">
        <v>1950</v>
      </c>
      <c r="S6354" t="s">
        <v>84</v>
      </c>
      <c r="T6354" t="s">
        <v>85</v>
      </c>
      <c r="U6354">
        <v>761</v>
      </c>
      <c r="Y6354" t="s">
        <v>9208</v>
      </c>
      <c r="AA6354">
        <v>34.208500000000001</v>
      </c>
      <c r="AB6354">
        <v>-118.4662</v>
      </c>
      <c r="AC6354">
        <f t="shared" si="99"/>
        <v>0</v>
      </c>
    </row>
    <row r="6355" spans="1:29" x14ac:dyDescent="0.35">
      <c r="A6355">
        <v>200304203</v>
      </c>
      <c r="B6355" s="1">
        <v>43834</v>
      </c>
      <c r="C6355" s="1">
        <v>43834</v>
      </c>
      <c r="D6355">
        <v>600</v>
      </c>
      <c r="E6355">
        <v>3</v>
      </c>
      <c r="F6355" t="s">
        <v>43</v>
      </c>
      <c r="G6355">
        <v>313</v>
      </c>
      <c r="H6355">
        <v>2</v>
      </c>
      <c r="I6355">
        <v>930</v>
      </c>
      <c r="J6355" t="s">
        <v>339</v>
      </c>
      <c r="K6355" t="s">
        <v>9209</v>
      </c>
      <c r="L6355">
        <v>47</v>
      </c>
      <c r="M6355" t="s">
        <v>94</v>
      </c>
      <c r="N6355" t="s">
        <v>163</v>
      </c>
      <c r="O6355">
        <v>502</v>
      </c>
      <c r="P6355" t="s">
        <v>47</v>
      </c>
      <c r="Q6355">
        <v>511</v>
      </c>
      <c r="R6355" t="s">
        <v>151</v>
      </c>
      <c r="S6355" t="s">
        <v>33</v>
      </c>
      <c r="T6355" t="s">
        <v>34</v>
      </c>
      <c r="U6355">
        <v>930</v>
      </c>
      <c r="Y6355" t="s">
        <v>9210</v>
      </c>
      <c r="AA6355">
        <v>34.032600000000002</v>
      </c>
      <c r="AB6355">
        <v>-118.3296</v>
      </c>
      <c r="AC6355">
        <f t="shared" si="99"/>
        <v>1</v>
      </c>
    </row>
    <row r="6356" spans="1:29" x14ac:dyDescent="0.35">
      <c r="A6356">
        <v>200513379</v>
      </c>
      <c r="B6356" s="1">
        <v>44068</v>
      </c>
      <c r="C6356" s="1">
        <v>44066</v>
      </c>
      <c r="D6356">
        <v>1900</v>
      </c>
      <c r="E6356">
        <v>5</v>
      </c>
      <c r="F6356" t="s">
        <v>98</v>
      </c>
      <c r="G6356">
        <v>565</v>
      </c>
      <c r="H6356">
        <v>1</v>
      </c>
      <c r="I6356">
        <v>440</v>
      </c>
      <c r="J6356" t="s">
        <v>213</v>
      </c>
      <c r="K6356" t="s">
        <v>9211</v>
      </c>
      <c r="L6356">
        <v>36</v>
      </c>
      <c r="M6356" t="s">
        <v>94</v>
      </c>
      <c r="N6356" t="s">
        <v>163</v>
      </c>
      <c r="O6356">
        <v>502</v>
      </c>
      <c r="P6356" t="s">
        <v>47</v>
      </c>
      <c r="S6356" t="s">
        <v>40</v>
      </c>
      <c r="T6356" t="s">
        <v>41</v>
      </c>
      <c r="U6356">
        <v>440</v>
      </c>
      <c r="Y6356" t="s">
        <v>2103</v>
      </c>
      <c r="AA6356">
        <v>33.737000000000002</v>
      </c>
      <c r="AB6356">
        <v>-118.2884</v>
      </c>
      <c r="AC6356">
        <f t="shared" si="99"/>
        <v>0</v>
      </c>
    </row>
    <row r="6357" spans="1:29" x14ac:dyDescent="0.35">
      <c r="A6357">
        <v>200113133</v>
      </c>
      <c r="B6357" s="1">
        <v>43991</v>
      </c>
      <c r="C6357" s="1">
        <v>43876</v>
      </c>
      <c r="D6357">
        <v>1920</v>
      </c>
      <c r="E6357">
        <v>1</v>
      </c>
      <c r="F6357" t="s">
        <v>36</v>
      </c>
      <c r="G6357">
        <v>128</v>
      </c>
      <c r="H6357">
        <v>1</v>
      </c>
      <c r="I6357">
        <v>330</v>
      </c>
      <c r="J6357" t="s">
        <v>37</v>
      </c>
      <c r="K6357">
        <v>344</v>
      </c>
      <c r="L6357">
        <v>28</v>
      </c>
      <c r="M6357" t="s">
        <v>30</v>
      </c>
      <c r="N6357" t="s">
        <v>73</v>
      </c>
      <c r="O6357">
        <v>102</v>
      </c>
      <c r="P6357" t="s">
        <v>186</v>
      </c>
      <c r="S6357" t="s">
        <v>40</v>
      </c>
      <c r="T6357" t="s">
        <v>41</v>
      </c>
      <c r="U6357">
        <v>330</v>
      </c>
      <c r="Y6357" t="s">
        <v>9212</v>
      </c>
      <c r="Z6357" t="s">
        <v>152</v>
      </c>
      <c r="AA6357">
        <v>34.049799999999998</v>
      </c>
      <c r="AB6357">
        <v>-118.24</v>
      </c>
      <c r="AC6357">
        <f t="shared" si="99"/>
        <v>0</v>
      </c>
    </row>
    <row r="6358" spans="1:29" x14ac:dyDescent="0.35">
      <c r="A6358">
        <v>201217160</v>
      </c>
      <c r="B6358" s="1">
        <v>44038</v>
      </c>
      <c r="C6358" s="1">
        <v>44038</v>
      </c>
      <c r="D6358">
        <v>10</v>
      </c>
      <c r="E6358">
        <v>12</v>
      </c>
      <c r="F6358" t="s">
        <v>68</v>
      </c>
      <c r="G6358">
        <v>1245</v>
      </c>
      <c r="H6358">
        <v>1</v>
      </c>
      <c r="I6358">
        <v>220</v>
      </c>
      <c r="J6358" t="s">
        <v>919</v>
      </c>
      <c r="K6358" t="s">
        <v>9213</v>
      </c>
      <c r="L6358">
        <v>21</v>
      </c>
      <c r="M6358" t="s">
        <v>30</v>
      </c>
      <c r="N6358" t="s">
        <v>95</v>
      </c>
      <c r="O6358">
        <v>101</v>
      </c>
      <c r="P6358" t="s">
        <v>32</v>
      </c>
      <c r="Q6358">
        <v>400</v>
      </c>
      <c r="R6358" t="s">
        <v>143</v>
      </c>
      <c r="S6358" t="s">
        <v>40</v>
      </c>
      <c r="T6358" t="s">
        <v>41</v>
      </c>
      <c r="U6358">
        <v>220</v>
      </c>
      <c r="Y6358" t="s">
        <v>5446</v>
      </c>
      <c r="Z6358" t="s">
        <v>9214</v>
      </c>
      <c r="AA6358">
        <v>33.978499999999997</v>
      </c>
      <c r="AB6358">
        <v>-118.2937</v>
      </c>
      <c r="AC6358">
        <f t="shared" si="99"/>
        <v>0</v>
      </c>
    </row>
    <row r="6359" spans="1:29" x14ac:dyDescent="0.35">
      <c r="A6359">
        <v>200104706</v>
      </c>
      <c r="B6359" s="1">
        <v>43838</v>
      </c>
      <c r="C6359" s="1">
        <v>43838</v>
      </c>
      <c r="D6359">
        <v>1440</v>
      </c>
      <c r="E6359">
        <v>1</v>
      </c>
      <c r="F6359" t="s">
        <v>36</v>
      </c>
      <c r="G6359">
        <v>105</v>
      </c>
      <c r="H6359">
        <v>2</v>
      </c>
      <c r="I6359">
        <v>624</v>
      </c>
      <c r="J6359" t="s">
        <v>171</v>
      </c>
      <c r="K6359" t="s">
        <v>9215</v>
      </c>
      <c r="L6359">
        <v>17</v>
      </c>
      <c r="M6359" t="s">
        <v>30</v>
      </c>
      <c r="N6359" t="s">
        <v>95</v>
      </c>
      <c r="O6359">
        <v>101</v>
      </c>
      <c r="P6359" t="s">
        <v>32</v>
      </c>
      <c r="Q6359">
        <v>400</v>
      </c>
      <c r="R6359" t="s">
        <v>143</v>
      </c>
      <c r="S6359" t="s">
        <v>84</v>
      </c>
      <c r="T6359" t="s">
        <v>85</v>
      </c>
      <c r="U6359">
        <v>624</v>
      </c>
      <c r="Y6359" t="s">
        <v>9216</v>
      </c>
      <c r="Z6359" t="s">
        <v>9217</v>
      </c>
      <c r="AA6359">
        <v>34.067700000000002</v>
      </c>
      <c r="AB6359">
        <v>-118.23569999999999</v>
      </c>
      <c r="AC6359">
        <f t="shared" si="99"/>
        <v>0</v>
      </c>
    </row>
    <row r="6360" spans="1:29" x14ac:dyDescent="0.35">
      <c r="A6360">
        <v>201106523</v>
      </c>
      <c r="B6360" s="1">
        <v>43887</v>
      </c>
      <c r="C6360" s="1">
        <v>43887</v>
      </c>
      <c r="D6360">
        <v>630</v>
      </c>
      <c r="E6360">
        <v>11</v>
      </c>
      <c r="F6360" t="s">
        <v>64</v>
      </c>
      <c r="G6360">
        <v>1142</v>
      </c>
      <c r="H6360">
        <v>2</v>
      </c>
      <c r="I6360">
        <v>740</v>
      </c>
      <c r="J6360" t="s">
        <v>224</v>
      </c>
      <c r="K6360" t="s">
        <v>885</v>
      </c>
      <c r="L6360">
        <v>24</v>
      </c>
      <c r="M6360" t="s">
        <v>94</v>
      </c>
      <c r="N6360" t="s">
        <v>31</v>
      </c>
      <c r="O6360">
        <v>109</v>
      </c>
      <c r="P6360" t="s">
        <v>1043</v>
      </c>
      <c r="S6360" t="s">
        <v>40</v>
      </c>
      <c r="T6360" t="s">
        <v>41</v>
      </c>
      <c r="U6360">
        <v>740</v>
      </c>
      <c r="Y6360" t="s">
        <v>9218</v>
      </c>
      <c r="AA6360">
        <v>34.11</v>
      </c>
      <c r="AB6360">
        <v>-118.28740000000001</v>
      </c>
      <c r="AC6360">
        <f t="shared" si="99"/>
        <v>0</v>
      </c>
    </row>
    <row r="6361" spans="1:29" x14ac:dyDescent="0.35">
      <c r="A6361">
        <v>200211700</v>
      </c>
      <c r="B6361" s="1">
        <v>44005</v>
      </c>
      <c r="C6361" s="1">
        <v>43961</v>
      </c>
      <c r="D6361">
        <v>1600</v>
      </c>
      <c r="E6361">
        <v>2</v>
      </c>
      <c r="F6361" t="s">
        <v>56</v>
      </c>
      <c r="G6361">
        <v>201</v>
      </c>
      <c r="H6361">
        <v>1</v>
      </c>
      <c r="I6361">
        <v>310</v>
      </c>
      <c r="J6361" t="s">
        <v>71</v>
      </c>
      <c r="K6361" t="s">
        <v>72</v>
      </c>
      <c r="L6361">
        <v>19</v>
      </c>
      <c r="M6361" t="s">
        <v>46</v>
      </c>
      <c r="N6361" t="s">
        <v>46</v>
      </c>
      <c r="O6361">
        <v>502</v>
      </c>
      <c r="P6361" t="s">
        <v>47</v>
      </c>
      <c r="S6361" t="s">
        <v>40</v>
      </c>
      <c r="T6361" t="s">
        <v>41</v>
      </c>
      <c r="U6361">
        <v>310</v>
      </c>
      <c r="Y6361" t="s">
        <v>9219</v>
      </c>
      <c r="AA6361">
        <v>34.0886</v>
      </c>
      <c r="AB6361">
        <v>-118.2979</v>
      </c>
      <c r="AC6361">
        <f t="shared" si="99"/>
        <v>0</v>
      </c>
    </row>
    <row r="6362" spans="1:29" x14ac:dyDescent="0.35">
      <c r="A6362">
        <v>200122560</v>
      </c>
      <c r="B6362" s="1">
        <v>44185</v>
      </c>
      <c r="C6362" s="1">
        <v>44185</v>
      </c>
      <c r="D6362">
        <v>300</v>
      </c>
      <c r="E6362">
        <v>1</v>
      </c>
      <c r="F6362" t="s">
        <v>36</v>
      </c>
      <c r="G6362">
        <v>142</v>
      </c>
      <c r="H6362">
        <v>1</v>
      </c>
      <c r="I6362">
        <v>210</v>
      </c>
      <c r="J6362" t="s">
        <v>149</v>
      </c>
      <c r="K6362" t="s">
        <v>9220</v>
      </c>
      <c r="L6362">
        <v>38</v>
      </c>
      <c r="M6362" t="s">
        <v>94</v>
      </c>
      <c r="N6362" t="s">
        <v>73</v>
      </c>
      <c r="O6362">
        <v>503</v>
      </c>
      <c r="P6362" t="s">
        <v>650</v>
      </c>
      <c r="Q6362">
        <v>400</v>
      </c>
      <c r="R6362" t="s">
        <v>143</v>
      </c>
      <c r="S6362" t="s">
        <v>40</v>
      </c>
      <c r="T6362" t="s">
        <v>41</v>
      </c>
      <c r="U6362">
        <v>210</v>
      </c>
      <c r="Y6362" t="s">
        <v>9221</v>
      </c>
      <c r="AA6362">
        <v>34.0533</v>
      </c>
      <c r="AB6362">
        <v>-118.2561</v>
      </c>
      <c r="AC6362">
        <f t="shared" si="99"/>
        <v>0</v>
      </c>
    </row>
    <row r="6363" spans="1:29" x14ac:dyDescent="0.35">
      <c r="A6363">
        <v>200212811</v>
      </c>
      <c r="B6363" s="1">
        <v>44029</v>
      </c>
      <c r="C6363" s="1">
        <v>44027</v>
      </c>
      <c r="D6363">
        <v>1230</v>
      </c>
      <c r="E6363">
        <v>2</v>
      </c>
      <c r="F6363" t="s">
        <v>56</v>
      </c>
      <c r="G6363">
        <v>256</v>
      </c>
      <c r="H6363">
        <v>1</v>
      </c>
      <c r="I6363">
        <v>341</v>
      </c>
      <c r="J6363" t="s">
        <v>157</v>
      </c>
      <c r="K6363" t="s">
        <v>6905</v>
      </c>
      <c r="L6363">
        <v>38</v>
      </c>
      <c r="M6363" t="s">
        <v>94</v>
      </c>
      <c r="N6363" t="s">
        <v>73</v>
      </c>
      <c r="O6363">
        <v>203</v>
      </c>
      <c r="P6363" t="s">
        <v>101</v>
      </c>
      <c r="S6363" t="s">
        <v>40</v>
      </c>
      <c r="T6363" t="s">
        <v>41</v>
      </c>
      <c r="U6363">
        <v>341</v>
      </c>
      <c r="Y6363" t="s">
        <v>6751</v>
      </c>
      <c r="AA6363">
        <v>34.057299999999998</v>
      </c>
      <c r="AB6363">
        <v>-118.26990000000001</v>
      </c>
      <c r="AC6363">
        <f t="shared" si="99"/>
        <v>0</v>
      </c>
    </row>
    <row r="6364" spans="1:29" x14ac:dyDescent="0.35">
      <c r="A6364">
        <v>200206224</v>
      </c>
      <c r="B6364" s="1">
        <v>43873</v>
      </c>
      <c r="C6364" s="1">
        <v>43870</v>
      </c>
      <c r="D6364">
        <v>1</v>
      </c>
      <c r="E6364">
        <v>2</v>
      </c>
      <c r="F6364" t="s">
        <v>56</v>
      </c>
      <c r="G6364">
        <v>205</v>
      </c>
      <c r="H6364">
        <v>2</v>
      </c>
      <c r="I6364">
        <v>740</v>
      </c>
      <c r="J6364" t="s">
        <v>224</v>
      </c>
      <c r="K6364" t="s">
        <v>8215</v>
      </c>
      <c r="L6364">
        <v>35</v>
      </c>
      <c r="M6364" t="s">
        <v>94</v>
      </c>
      <c r="N6364" t="s">
        <v>95</v>
      </c>
      <c r="O6364">
        <v>122</v>
      </c>
      <c r="P6364" t="s">
        <v>275</v>
      </c>
      <c r="S6364" t="s">
        <v>40</v>
      </c>
      <c r="T6364" t="s">
        <v>41</v>
      </c>
      <c r="U6364">
        <v>740</v>
      </c>
      <c r="Y6364" t="s">
        <v>9222</v>
      </c>
      <c r="AA6364">
        <v>34.078600000000002</v>
      </c>
      <c r="AB6364">
        <v>-118.27079999999999</v>
      </c>
      <c r="AC6364">
        <f t="shared" si="99"/>
        <v>0</v>
      </c>
    </row>
    <row r="6365" spans="1:29" x14ac:dyDescent="0.35">
      <c r="A6365">
        <v>200615315</v>
      </c>
      <c r="B6365" s="1">
        <v>44086</v>
      </c>
      <c r="C6365" s="1">
        <v>44086</v>
      </c>
      <c r="D6365">
        <v>1400</v>
      </c>
      <c r="E6365">
        <v>6</v>
      </c>
      <c r="F6365" t="s">
        <v>91</v>
      </c>
      <c r="G6365">
        <v>643</v>
      </c>
      <c r="H6365">
        <v>1</v>
      </c>
      <c r="I6365">
        <v>310</v>
      </c>
      <c r="J6365" t="s">
        <v>71</v>
      </c>
      <c r="K6365" t="s">
        <v>9223</v>
      </c>
      <c r="L6365">
        <v>27</v>
      </c>
      <c r="M6365" t="s">
        <v>94</v>
      </c>
      <c r="N6365" t="s">
        <v>73</v>
      </c>
      <c r="O6365">
        <v>502</v>
      </c>
      <c r="P6365" t="s">
        <v>47</v>
      </c>
      <c r="S6365" t="s">
        <v>40</v>
      </c>
      <c r="T6365" t="s">
        <v>41</v>
      </c>
      <c r="U6365">
        <v>310</v>
      </c>
      <c r="Y6365" t="s">
        <v>9224</v>
      </c>
      <c r="AA6365">
        <v>34.099800000000002</v>
      </c>
      <c r="AB6365">
        <v>-118.3479</v>
      </c>
      <c r="AC6365">
        <f t="shared" si="99"/>
        <v>0</v>
      </c>
    </row>
    <row r="6366" spans="1:29" x14ac:dyDescent="0.35">
      <c r="A6366">
        <v>200405212</v>
      </c>
      <c r="B6366" s="1">
        <v>43861</v>
      </c>
      <c r="C6366" s="1">
        <v>43861</v>
      </c>
      <c r="D6366">
        <v>1945</v>
      </c>
      <c r="E6366">
        <v>4</v>
      </c>
      <c r="F6366" t="s">
        <v>54</v>
      </c>
      <c r="G6366">
        <v>451</v>
      </c>
      <c r="H6366">
        <v>2</v>
      </c>
      <c r="I6366">
        <v>745</v>
      </c>
      <c r="J6366" t="s">
        <v>139</v>
      </c>
      <c r="K6366">
        <v>329</v>
      </c>
      <c r="L6366">
        <v>44</v>
      </c>
      <c r="M6366" t="s">
        <v>30</v>
      </c>
      <c r="N6366" t="s">
        <v>95</v>
      </c>
      <c r="O6366">
        <v>101</v>
      </c>
      <c r="P6366" t="s">
        <v>32</v>
      </c>
      <c r="S6366" t="s">
        <v>40</v>
      </c>
      <c r="T6366" t="s">
        <v>41</v>
      </c>
      <c r="U6366">
        <v>745</v>
      </c>
      <c r="Y6366" t="s">
        <v>9225</v>
      </c>
      <c r="AA6366">
        <v>34.047699999999999</v>
      </c>
      <c r="AB6366">
        <v>-118.2278</v>
      </c>
      <c r="AC6366">
        <f t="shared" si="99"/>
        <v>0</v>
      </c>
    </row>
    <row r="6367" spans="1:29" x14ac:dyDescent="0.35">
      <c r="A6367">
        <v>200320783</v>
      </c>
      <c r="B6367" s="1">
        <v>44158</v>
      </c>
      <c r="C6367" s="1">
        <v>44156</v>
      </c>
      <c r="D6367">
        <v>1600</v>
      </c>
      <c r="E6367">
        <v>3</v>
      </c>
      <c r="F6367" t="s">
        <v>43</v>
      </c>
      <c r="G6367">
        <v>377</v>
      </c>
      <c r="H6367">
        <v>1</v>
      </c>
      <c r="I6367">
        <v>510</v>
      </c>
      <c r="J6367" t="s">
        <v>29</v>
      </c>
      <c r="L6367">
        <v>0</v>
      </c>
      <c r="O6367">
        <v>101</v>
      </c>
      <c r="P6367" t="s">
        <v>32</v>
      </c>
      <c r="S6367" t="s">
        <v>40</v>
      </c>
      <c r="T6367" t="s">
        <v>41</v>
      </c>
      <c r="U6367">
        <v>510</v>
      </c>
      <c r="Y6367" t="s">
        <v>1031</v>
      </c>
      <c r="Z6367" t="s">
        <v>933</v>
      </c>
      <c r="AA6367">
        <v>34.0184</v>
      </c>
      <c r="AB6367">
        <v>-118.3001</v>
      </c>
      <c r="AC6367">
        <f t="shared" si="99"/>
        <v>0</v>
      </c>
    </row>
    <row r="6368" spans="1:29" x14ac:dyDescent="0.35">
      <c r="A6368">
        <v>200713321</v>
      </c>
      <c r="B6368" s="1">
        <v>44073</v>
      </c>
      <c r="C6368" s="1">
        <v>44072</v>
      </c>
      <c r="D6368">
        <v>1000</v>
      </c>
      <c r="E6368">
        <v>7</v>
      </c>
      <c r="F6368" t="s">
        <v>28</v>
      </c>
      <c r="G6368">
        <v>765</v>
      </c>
      <c r="H6368">
        <v>2</v>
      </c>
      <c r="I6368">
        <v>624</v>
      </c>
      <c r="J6368" t="s">
        <v>171</v>
      </c>
      <c r="K6368" t="s">
        <v>3096</v>
      </c>
      <c r="L6368">
        <v>42</v>
      </c>
      <c r="M6368" t="s">
        <v>30</v>
      </c>
      <c r="N6368" t="s">
        <v>95</v>
      </c>
      <c r="O6368">
        <v>203</v>
      </c>
      <c r="P6368" t="s">
        <v>101</v>
      </c>
      <c r="Q6368">
        <v>400</v>
      </c>
      <c r="R6368" t="s">
        <v>143</v>
      </c>
      <c r="S6368" t="s">
        <v>40</v>
      </c>
      <c r="T6368" t="s">
        <v>41</v>
      </c>
      <c r="U6368">
        <v>624</v>
      </c>
      <c r="Y6368" t="s">
        <v>3129</v>
      </c>
      <c r="AA6368">
        <v>34.048499999999997</v>
      </c>
      <c r="AB6368">
        <v>-118.3334</v>
      </c>
      <c r="AC6368">
        <f t="shared" si="99"/>
        <v>0</v>
      </c>
    </row>
    <row r="6369" spans="1:29" x14ac:dyDescent="0.35">
      <c r="A6369">
        <v>201223307</v>
      </c>
      <c r="B6369" s="1">
        <v>44128</v>
      </c>
      <c r="C6369" s="1">
        <v>44128</v>
      </c>
      <c r="D6369">
        <v>2220</v>
      </c>
      <c r="E6369">
        <v>12</v>
      </c>
      <c r="F6369" t="s">
        <v>68</v>
      </c>
      <c r="G6369">
        <v>1283</v>
      </c>
      <c r="H6369">
        <v>1</v>
      </c>
      <c r="I6369">
        <v>210</v>
      </c>
      <c r="J6369" t="s">
        <v>149</v>
      </c>
      <c r="K6369" t="s">
        <v>9226</v>
      </c>
      <c r="L6369">
        <v>43</v>
      </c>
      <c r="M6369" t="s">
        <v>94</v>
      </c>
      <c r="N6369" t="s">
        <v>73</v>
      </c>
      <c r="O6369">
        <v>101</v>
      </c>
      <c r="P6369" t="s">
        <v>32</v>
      </c>
      <c r="Q6369">
        <v>400</v>
      </c>
      <c r="R6369" t="s">
        <v>143</v>
      </c>
      <c r="S6369" t="s">
        <v>40</v>
      </c>
      <c r="T6369" t="s">
        <v>41</v>
      </c>
      <c r="U6369">
        <v>210</v>
      </c>
      <c r="Y6369" t="s">
        <v>9227</v>
      </c>
      <c r="Z6369" t="s">
        <v>255</v>
      </c>
      <c r="AA6369">
        <v>33.945500000000003</v>
      </c>
      <c r="AB6369">
        <v>-118.309</v>
      </c>
      <c r="AC6369">
        <f t="shared" si="99"/>
        <v>0</v>
      </c>
    </row>
    <row r="6370" spans="1:29" x14ac:dyDescent="0.35">
      <c r="A6370">
        <v>200308474</v>
      </c>
      <c r="B6370" s="1">
        <v>43903</v>
      </c>
      <c r="C6370" s="1">
        <v>43870</v>
      </c>
      <c r="D6370">
        <v>1030</v>
      </c>
      <c r="E6370">
        <v>3</v>
      </c>
      <c r="F6370" t="s">
        <v>43</v>
      </c>
      <c r="G6370">
        <v>361</v>
      </c>
      <c r="H6370">
        <v>1</v>
      </c>
      <c r="I6370">
        <v>440</v>
      </c>
      <c r="J6370" t="s">
        <v>213</v>
      </c>
      <c r="K6370" t="s">
        <v>9228</v>
      </c>
      <c r="L6370">
        <v>85</v>
      </c>
      <c r="M6370" t="s">
        <v>30</v>
      </c>
      <c r="N6370" t="s">
        <v>73</v>
      </c>
      <c r="O6370">
        <v>210</v>
      </c>
      <c r="P6370" t="s">
        <v>183</v>
      </c>
      <c r="S6370" t="s">
        <v>40</v>
      </c>
      <c r="T6370" t="s">
        <v>41</v>
      </c>
      <c r="U6370">
        <v>440</v>
      </c>
      <c r="Y6370" t="s">
        <v>8200</v>
      </c>
      <c r="AA6370">
        <v>34.021599999999999</v>
      </c>
      <c r="AB6370">
        <v>-118.3556</v>
      </c>
      <c r="AC6370">
        <f t="shared" si="99"/>
        <v>0</v>
      </c>
    </row>
    <row r="6371" spans="1:29" x14ac:dyDescent="0.35">
      <c r="A6371">
        <v>201012536</v>
      </c>
      <c r="B6371" s="1">
        <v>44071</v>
      </c>
      <c r="C6371" s="1">
        <v>44071</v>
      </c>
      <c r="D6371">
        <v>1950</v>
      </c>
      <c r="E6371">
        <v>10</v>
      </c>
      <c r="F6371" t="s">
        <v>103</v>
      </c>
      <c r="G6371">
        <v>1011</v>
      </c>
      <c r="H6371">
        <v>2</v>
      </c>
      <c r="I6371">
        <v>930</v>
      </c>
      <c r="J6371" t="s">
        <v>339</v>
      </c>
      <c r="K6371" t="s">
        <v>9229</v>
      </c>
      <c r="L6371">
        <v>31</v>
      </c>
      <c r="M6371" t="s">
        <v>94</v>
      </c>
      <c r="N6371" t="s">
        <v>73</v>
      </c>
      <c r="O6371">
        <v>502</v>
      </c>
      <c r="P6371" t="s">
        <v>47</v>
      </c>
      <c r="Q6371">
        <v>511</v>
      </c>
      <c r="R6371" t="s">
        <v>151</v>
      </c>
      <c r="S6371" t="s">
        <v>40</v>
      </c>
      <c r="T6371" t="s">
        <v>41</v>
      </c>
      <c r="U6371">
        <v>930</v>
      </c>
      <c r="Y6371" t="s">
        <v>9230</v>
      </c>
      <c r="AA6371">
        <v>34.2012</v>
      </c>
      <c r="AB6371">
        <v>-118.5622</v>
      </c>
      <c r="AC6371">
        <f t="shared" si="99"/>
        <v>0</v>
      </c>
    </row>
    <row r="6372" spans="1:29" x14ac:dyDescent="0.35">
      <c r="A6372">
        <v>200918347</v>
      </c>
      <c r="B6372" s="1">
        <v>44175</v>
      </c>
      <c r="C6372" s="1">
        <v>44175</v>
      </c>
      <c r="D6372">
        <v>1130</v>
      </c>
      <c r="E6372">
        <v>9</v>
      </c>
      <c r="F6372" t="s">
        <v>49</v>
      </c>
      <c r="G6372">
        <v>985</v>
      </c>
      <c r="H6372">
        <v>1</v>
      </c>
      <c r="I6372">
        <v>331</v>
      </c>
      <c r="J6372" t="s">
        <v>233</v>
      </c>
      <c r="K6372">
        <v>344</v>
      </c>
      <c r="L6372">
        <v>0</v>
      </c>
      <c r="M6372" t="s">
        <v>30</v>
      </c>
      <c r="N6372" t="s">
        <v>73</v>
      </c>
      <c r="O6372">
        <v>101</v>
      </c>
      <c r="P6372" t="s">
        <v>32</v>
      </c>
      <c r="S6372" t="s">
        <v>40</v>
      </c>
      <c r="T6372" t="s">
        <v>41</v>
      </c>
      <c r="U6372">
        <v>331</v>
      </c>
      <c r="Y6372" t="s">
        <v>9231</v>
      </c>
      <c r="AA6372">
        <v>34.150500000000001</v>
      </c>
      <c r="AB6372">
        <v>-118.44</v>
      </c>
      <c r="AC6372">
        <f t="shared" si="99"/>
        <v>0</v>
      </c>
    </row>
    <row r="6373" spans="1:29" x14ac:dyDescent="0.35">
      <c r="A6373">
        <v>200410791</v>
      </c>
      <c r="B6373" s="1">
        <v>44027</v>
      </c>
      <c r="C6373" s="1">
        <v>44026</v>
      </c>
      <c r="D6373">
        <v>2130</v>
      </c>
      <c r="E6373">
        <v>4</v>
      </c>
      <c r="F6373" t="s">
        <v>54</v>
      </c>
      <c r="G6373">
        <v>442</v>
      </c>
      <c r="H6373">
        <v>1</v>
      </c>
      <c r="I6373">
        <v>520</v>
      </c>
      <c r="J6373" t="s">
        <v>271</v>
      </c>
      <c r="K6373" t="s">
        <v>819</v>
      </c>
      <c r="L6373">
        <v>44</v>
      </c>
      <c r="M6373" t="s">
        <v>94</v>
      </c>
      <c r="N6373" t="s">
        <v>95</v>
      </c>
      <c r="O6373">
        <v>101</v>
      </c>
      <c r="P6373" t="s">
        <v>32</v>
      </c>
      <c r="S6373" t="s">
        <v>40</v>
      </c>
      <c r="T6373" t="s">
        <v>41</v>
      </c>
      <c r="U6373">
        <v>520</v>
      </c>
      <c r="Y6373" t="s">
        <v>9232</v>
      </c>
      <c r="Z6373" t="s">
        <v>1490</v>
      </c>
      <c r="AA6373">
        <v>34.058900000000001</v>
      </c>
      <c r="AB6373">
        <v>-118.2127</v>
      </c>
      <c r="AC6373">
        <f t="shared" si="99"/>
        <v>0</v>
      </c>
    </row>
    <row r="6374" spans="1:29" x14ac:dyDescent="0.35">
      <c r="A6374">
        <v>200113900</v>
      </c>
      <c r="B6374" s="1">
        <v>44007</v>
      </c>
      <c r="C6374" s="1">
        <v>44007</v>
      </c>
      <c r="D6374">
        <v>35</v>
      </c>
      <c r="E6374">
        <v>1</v>
      </c>
      <c r="F6374" t="s">
        <v>36</v>
      </c>
      <c r="G6374">
        <v>118</v>
      </c>
      <c r="H6374">
        <v>2</v>
      </c>
      <c r="I6374">
        <v>901</v>
      </c>
      <c r="J6374" t="s">
        <v>210</v>
      </c>
      <c r="K6374" t="s">
        <v>9233</v>
      </c>
      <c r="L6374">
        <v>34</v>
      </c>
      <c r="M6374" t="s">
        <v>30</v>
      </c>
      <c r="N6374" t="s">
        <v>95</v>
      </c>
      <c r="O6374">
        <v>102</v>
      </c>
      <c r="P6374" t="s">
        <v>186</v>
      </c>
      <c r="S6374" t="s">
        <v>84</v>
      </c>
      <c r="T6374" t="s">
        <v>85</v>
      </c>
      <c r="U6374">
        <v>901</v>
      </c>
      <c r="Y6374" t="s">
        <v>9234</v>
      </c>
      <c r="AA6374">
        <v>34.064399999999999</v>
      </c>
      <c r="AB6374">
        <v>-118.232</v>
      </c>
      <c r="AC6374">
        <f t="shared" si="99"/>
        <v>0</v>
      </c>
    </row>
    <row r="6375" spans="1:29" x14ac:dyDescent="0.35">
      <c r="A6375">
        <v>200415964</v>
      </c>
      <c r="B6375" s="1">
        <v>44180</v>
      </c>
      <c r="C6375" s="1">
        <v>44180</v>
      </c>
      <c r="D6375">
        <v>927</v>
      </c>
      <c r="E6375">
        <v>4</v>
      </c>
      <c r="F6375" t="s">
        <v>54</v>
      </c>
      <c r="G6375">
        <v>429</v>
      </c>
      <c r="H6375">
        <v>2</v>
      </c>
      <c r="I6375">
        <v>740</v>
      </c>
      <c r="J6375" t="s">
        <v>224</v>
      </c>
      <c r="K6375" t="s">
        <v>9235</v>
      </c>
      <c r="L6375">
        <v>0</v>
      </c>
      <c r="M6375" t="s">
        <v>30</v>
      </c>
      <c r="N6375" t="s">
        <v>73</v>
      </c>
      <c r="O6375">
        <v>203</v>
      </c>
      <c r="P6375" t="s">
        <v>101</v>
      </c>
      <c r="S6375" t="s">
        <v>355</v>
      </c>
      <c r="T6375" t="s">
        <v>356</v>
      </c>
      <c r="U6375">
        <v>740</v>
      </c>
      <c r="Y6375" t="s">
        <v>9236</v>
      </c>
      <c r="AA6375">
        <v>34.089399999999998</v>
      </c>
      <c r="AB6375">
        <v>-118.16930000000001</v>
      </c>
      <c r="AC6375">
        <f t="shared" si="99"/>
        <v>1</v>
      </c>
    </row>
    <row r="6376" spans="1:29" x14ac:dyDescent="0.35">
      <c r="A6376">
        <v>200612768</v>
      </c>
      <c r="B6376" s="1">
        <v>44030</v>
      </c>
      <c r="C6376" s="1">
        <v>44030</v>
      </c>
      <c r="D6376">
        <v>930</v>
      </c>
      <c r="E6376">
        <v>6</v>
      </c>
      <c r="F6376" t="s">
        <v>91</v>
      </c>
      <c r="G6376">
        <v>645</v>
      </c>
      <c r="H6376">
        <v>1</v>
      </c>
      <c r="I6376">
        <v>230</v>
      </c>
      <c r="J6376" t="s">
        <v>161</v>
      </c>
      <c r="K6376" t="s">
        <v>9237</v>
      </c>
      <c r="L6376">
        <v>31</v>
      </c>
      <c r="M6376" t="s">
        <v>30</v>
      </c>
      <c r="N6376" t="s">
        <v>73</v>
      </c>
      <c r="O6376">
        <v>501</v>
      </c>
      <c r="P6376" t="s">
        <v>164</v>
      </c>
      <c r="Q6376">
        <v>205</v>
      </c>
      <c r="R6376" t="s">
        <v>579</v>
      </c>
      <c r="S6376" t="s">
        <v>84</v>
      </c>
      <c r="T6376" t="s">
        <v>85</v>
      </c>
      <c r="U6376">
        <v>230</v>
      </c>
      <c r="Y6376" t="s">
        <v>9238</v>
      </c>
      <c r="AA6376">
        <v>34.096200000000003</v>
      </c>
      <c r="AB6376">
        <v>-118.34050000000001</v>
      </c>
      <c r="AC6376">
        <f t="shared" si="99"/>
        <v>0</v>
      </c>
    </row>
    <row r="6377" spans="1:29" x14ac:dyDescent="0.35">
      <c r="A6377">
        <v>200210595</v>
      </c>
      <c r="B6377" s="1">
        <v>43975</v>
      </c>
      <c r="C6377" s="1">
        <v>43975</v>
      </c>
      <c r="D6377">
        <v>45</v>
      </c>
      <c r="E6377">
        <v>2</v>
      </c>
      <c r="F6377" t="s">
        <v>56</v>
      </c>
      <c r="G6377">
        <v>257</v>
      </c>
      <c r="H6377">
        <v>2</v>
      </c>
      <c r="I6377">
        <v>745</v>
      </c>
      <c r="J6377" t="s">
        <v>139</v>
      </c>
      <c r="K6377" t="s">
        <v>9239</v>
      </c>
      <c r="L6377">
        <v>27</v>
      </c>
      <c r="M6377" t="s">
        <v>94</v>
      </c>
      <c r="N6377" t="s">
        <v>173</v>
      </c>
      <c r="O6377">
        <v>122</v>
      </c>
      <c r="P6377" t="s">
        <v>275</v>
      </c>
      <c r="S6377" t="s">
        <v>84</v>
      </c>
      <c r="T6377" t="s">
        <v>85</v>
      </c>
      <c r="U6377">
        <v>745</v>
      </c>
      <c r="Y6377" t="s">
        <v>5202</v>
      </c>
      <c r="AA6377">
        <v>34.055199999999999</v>
      </c>
      <c r="AB6377">
        <v>-118.2675</v>
      </c>
      <c r="AC6377">
        <f t="shared" si="99"/>
        <v>0</v>
      </c>
    </row>
    <row r="6378" spans="1:29" x14ac:dyDescent="0.35">
      <c r="A6378">
        <v>201221404</v>
      </c>
      <c r="B6378" s="1">
        <v>44099</v>
      </c>
      <c r="C6378" s="1">
        <v>44099</v>
      </c>
      <c r="D6378">
        <v>31</v>
      </c>
      <c r="E6378">
        <v>12</v>
      </c>
      <c r="F6378" t="s">
        <v>68</v>
      </c>
      <c r="G6378">
        <v>1213</v>
      </c>
      <c r="H6378">
        <v>2</v>
      </c>
      <c r="I6378">
        <v>626</v>
      </c>
      <c r="J6378" t="s">
        <v>141</v>
      </c>
      <c r="K6378" t="s">
        <v>9240</v>
      </c>
      <c r="L6378">
        <v>29</v>
      </c>
      <c r="M6378" t="s">
        <v>94</v>
      </c>
      <c r="N6378" t="s">
        <v>163</v>
      </c>
      <c r="O6378">
        <v>501</v>
      </c>
      <c r="P6378" t="s">
        <v>164</v>
      </c>
      <c r="Q6378">
        <v>400</v>
      </c>
      <c r="R6378" t="s">
        <v>143</v>
      </c>
      <c r="S6378" t="s">
        <v>84</v>
      </c>
      <c r="T6378" t="s">
        <v>85</v>
      </c>
      <c r="U6378">
        <v>626</v>
      </c>
      <c r="Y6378" t="s">
        <v>9241</v>
      </c>
      <c r="AA6378">
        <v>33.992100000000001</v>
      </c>
      <c r="AB6378">
        <v>-118.3108</v>
      </c>
      <c r="AC6378">
        <f t="shared" si="99"/>
        <v>0</v>
      </c>
    </row>
    <row r="6379" spans="1:29" x14ac:dyDescent="0.35">
      <c r="A6379">
        <v>201006140</v>
      </c>
      <c r="B6379" s="1">
        <v>43879</v>
      </c>
      <c r="C6379" s="1">
        <v>43876</v>
      </c>
      <c r="D6379">
        <v>400</v>
      </c>
      <c r="E6379">
        <v>10</v>
      </c>
      <c r="F6379" t="s">
        <v>103</v>
      </c>
      <c r="G6379">
        <v>1037</v>
      </c>
      <c r="H6379">
        <v>2</v>
      </c>
      <c r="I6379">
        <v>946</v>
      </c>
      <c r="J6379" t="s">
        <v>125</v>
      </c>
      <c r="K6379" t="s">
        <v>9242</v>
      </c>
      <c r="L6379">
        <v>64</v>
      </c>
      <c r="M6379" t="s">
        <v>30</v>
      </c>
      <c r="N6379" t="s">
        <v>95</v>
      </c>
      <c r="O6379">
        <v>501</v>
      </c>
      <c r="P6379" t="s">
        <v>164</v>
      </c>
      <c r="S6379" t="s">
        <v>84</v>
      </c>
      <c r="T6379" t="s">
        <v>85</v>
      </c>
      <c r="U6379">
        <v>946</v>
      </c>
      <c r="Y6379" t="s">
        <v>9243</v>
      </c>
      <c r="AA6379">
        <v>34.190300000000001</v>
      </c>
      <c r="AB6379">
        <v>-118.5098</v>
      </c>
      <c r="AC6379">
        <f t="shared" si="99"/>
        <v>0</v>
      </c>
    </row>
    <row r="6380" spans="1:29" x14ac:dyDescent="0.35">
      <c r="A6380">
        <v>201016453</v>
      </c>
      <c r="B6380" s="1">
        <v>44192</v>
      </c>
      <c r="C6380" s="1">
        <v>44192</v>
      </c>
      <c r="D6380">
        <v>1658</v>
      </c>
      <c r="E6380">
        <v>10</v>
      </c>
      <c r="F6380" t="s">
        <v>103</v>
      </c>
      <c r="G6380">
        <v>1068</v>
      </c>
      <c r="H6380">
        <v>2</v>
      </c>
      <c r="I6380">
        <v>888</v>
      </c>
      <c r="J6380" t="s">
        <v>250</v>
      </c>
      <c r="K6380" t="s">
        <v>9244</v>
      </c>
      <c r="L6380">
        <v>22</v>
      </c>
      <c r="M6380" t="s">
        <v>94</v>
      </c>
      <c r="N6380" t="s">
        <v>31</v>
      </c>
      <c r="O6380">
        <v>501</v>
      </c>
      <c r="P6380" t="s">
        <v>164</v>
      </c>
      <c r="S6380" t="s">
        <v>40</v>
      </c>
      <c r="T6380" t="s">
        <v>41</v>
      </c>
      <c r="U6380">
        <v>888</v>
      </c>
      <c r="Y6380" t="s">
        <v>9245</v>
      </c>
      <c r="AA6380">
        <v>34.1663</v>
      </c>
      <c r="AB6380">
        <v>-118.4966</v>
      </c>
      <c r="AC6380">
        <f t="shared" si="99"/>
        <v>0</v>
      </c>
    </row>
    <row r="6381" spans="1:29" x14ac:dyDescent="0.35">
      <c r="A6381">
        <v>201112455</v>
      </c>
      <c r="B6381" s="1">
        <v>44056</v>
      </c>
      <c r="C6381" s="1">
        <v>44055</v>
      </c>
      <c r="D6381">
        <v>2200</v>
      </c>
      <c r="E6381">
        <v>11</v>
      </c>
      <c r="F6381" t="s">
        <v>64</v>
      </c>
      <c r="G6381">
        <v>1118</v>
      </c>
      <c r="H6381">
        <v>2</v>
      </c>
      <c r="I6381">
        <v>624</v>
      </c>
      <c r="J6381" t="s">
        <v>171</v>
      </c>
      <c r="K6381" t="s">
        <v>9246</v>
      </c>
      <c r="L6381">
        <v>25</v>
      </c>
      <c r="M6381" t="s">
        <v>30</v>
      </c>
      <c r="N6381" t="s">
        <v>95</v>
      </c>
      <c r="O6381">
        <v>971</v>
      </c>
      <c r="P6381" t="s">
        <v>5096</v>
      </c>
      <c r="Q6381">
        <v>400</v>
      </c>
      <c r="R6381" t="s">
        <v>143</v>
      </c>
      <c r="S6381" t="s">
        <v>40</v>
      </c>
      <c r="T6381" t="s">
        <v>41</v>
      </c>
      <c r="U6381">
        <v>624</v>
      </c>
      <c r="Y6381" t="s">
        <v>9247</v>
      </c>
      <c r="Z6381" t="s">
        <v>9248</v>
      </c>
      <c r="AA6381">
        <v>34.110999999999997</v>
      </c>
      <c r="AB6381">
        <v>-118.1925</v>
      </c>
      <c r="AC6381">
        <f t="shared" si="99"/>
        <v>0</v>
      </c>
    </row>
    <row r="6382" spans="1:29" x14ac:dyDescent="0.35">
      <c r="A6382">
        <v>200415655</v>
      </c>
      <c r="B6382" s="1">
        <v>44170</v>
      </c>
      <c r="C6382" s="1">
        <v>44170</v>
      </c>
      <c r="D6382">
        <v>2300</v>
      </c>
      <c r="E6382">
        <v>4</v>
      </c>
      <c r="F6382" t="s">
        <v>54</v>
      </c>
      <c r="G6382">
        <v>499</v>
      </c>
      <c r="H6382">
        <v>1</v>
      </c>
      <c r="I6382">
        <v>230</v>
      </c>
      <c r="J6382" t="s">
        <v>161</v>
      </c>
      <c r="K6382" t="s">
        <v>9249</v>
      </c>
      <c r="L6382">
        <v>50</v>
      </c>
      <c r="M6382" t="s">
        <v>30</v>
      </c>
      <c r="N6382" t="s">
        <v>95</v>
      </c>
      <c r="O6382">
        <v>101</v>
      </c>
      <c r="P6382" t="s">
        <v>32</v>
      </c>
      <c r="Q6382">
        <v>103</v>
      </c>
      <c r="R6382" t="s">
        <v>1608</v>
      </c>
      <c r="S6382" t="s">
        <v>40</v>
      </c>
      <c r="T6382" t="s">
        <v>41</v>
      </c>
      <c r="U6382">
        <v>230</v>
      </c>
      <c r="Y6382" t="s">
        <v>132</v>
      </c>
      <c r="Z6382" t="s">
        <v>8096</v>
      </c>
      <c r="AA6382">
        <v>34.017299999999999</v>
      </c>
      <c r="AB6382">
        <v>-118.20099999999999</v>
      </c>
      <c r="AC6382">
        <f t="shared" si="99"/>
        <v>0</v>
      </c>
    </row>
    <row r="6383" spans="1:29" x14ac:dyDescent="0.35">
      <c r="A6383">
        <v>201107337</v>
      </c>
      <c r="B6383" s="1">
        <v>43904</v>
      </c>
      <c r="C6383" s="1">
        <v>43904</v>
      </c>
      <c r="D6383">
        <v>1220</v>
      </c>
      <c r="E6383">
        <v>11</v>
      </c>
      <c r="F6383" t="s">
        <v>64</v>
      </c>
      <c r="G6383">
        <v>1177</v>
      </c>
      <c r="H6383">
        <v>2</v>
      </c>
      <c r="I6383">
        <v>956</v>
      </c>
      <c r="J6383" t="s">
        <v>328</v>
      </c>
      <c r="K6383">
        <v>422</v>
      </c>
      <c r="L6383">
        <v>22</v>
      </c>
      <c r="M6383" t="s">
        <v>94</v>
      </c>
      <c r="N6383" t="s">
        <v>95</v>
      </c>
      <c r="O6383">
        <v>501</v>
      </c>
      <c r="P6383" t="s">
        <v>164</v>
      </c>
      <c r="S6383" t="s">
        <v>40</v>
      </c>
      <c r="T6383" t="s">
        <v>41</v>
      </c>
      <c r="U6383">
        <v>956</v>
      </c>
      <c r="Y6383" t="s">
        <v>9250</v>
      </c>
      <c r="AA6383">
        <v>34.0869</v>
      </c>
      <c r="AB6383">
        <v>-118.22190000000001</v>
      </c>
      <c r="AC6383">
        <f t="shared" si="99"/>
        <v>0</v>
      </c>
    </row>
    <row r="6384" spans="1:29" x14ac:dyDescent="0.35">
      <c r="A6384">
        <v>201114236</v>
      </c>
      <c r="B6384" s="1">
        <v>44106</v>
      </c>
      <c r="C6384" s="1">
        <v>44105</v>
      </c>
      <c r="D6384">
        <v>544</v>
      </c>
      <c r="E6384">
        <v>11</v>
      </c>
      <c r="F6384" t="s">
        <v>64</v>
      </c>
      <c r="G6384">
        <v>1163</v>
      </c>
      <c r="H6384">
        <v>2</v>
      </c>
      <c r="I6384">
        <v>745</v>
      </c>
      <c r="J6384" t="s">
        <v>139</v>
      </c>
      <c r="K6384">
        <v>329</v>
      </c>
      <c r="L6384">
        <v>24</v>
      </c>
      <c r="M6384" t="s">
        <v>94</v>
      </c>
      <c r="N6384" t="s">
        <v>94</v>
      </c>
      <c r="O6384">
        <v>707</v>
      </c>
      <c r="P6384" t="s">
        <v>280</v>
      </c>
      <c r="Q6384">
        <v>500</v>
      </c>
      <c r="R6384" t="s">
        <v>184</v>
      </c>
      <c r="S6384" t="s">
        <v>40</v>
      </c>
      <c r="T6384" t="s">
        <v>41</v>
      </c>
      <c r="U6384">
        <v>745</v>
      </c>
      <c r="Y6384" t="s">
        <v>9251</v>
      </c>
      <c r="AA6384">
        <v>34.090899999999998</v>
      </c>
      <c r="AB6384">
        <v>-118.29389999999999</v>
      </c>
      <c r="AC6384">
        <f t="shared" si="99"/>
        <v>0</v>
      </c>
    </row>
    <row r="6385" spans="1:29" x14ac:dyDescent="0.35">
      <c r="A6385">
        <v>200716198</v>
      </c>
      <c r="B6385" s="1">
        <v>44156</v>
      </c>
      <c r="C6385" s="1">
        <v>44156</v>
      </c>
      <c r="D6385">
        <v>830</v>
      </c>
      <c r="E6385">
        <v>7</v>
      </c>
      <c r="F6385" t="s">
        <v>28</v>
      </c>
      <c r="G6385">
        <v>774</v>
      </c>
      <c r="H6385">
        <v>2</v>
      </c>
      <c r="I6385">
        <v>626</v>
      </c>
      <c r="J6385" t="s">
        <v>141</v>
      </c>
      <c r="K6385" t="s">
        <v>9252</v>
      </c>
      <c r="L6385">
        <v>24</v>
      </c>
      <c r="M6385" t="s">
        <v>30</v>
      </c>
      <c r="N6385" t="s">
        <v>73</v>
      </c>
      <c r="O6385">
        <v>502</v>
      </c>
      <c r="P6385" t="s">
        <v>47</v>
      </c>
      <c r="Q6385">
        <v>400</v>
      </c>
      <c r="R6385" t="s">
        <v>143</v>
      </c>
      <c r="S6385" t="s">
        <v>40</v>
      </c>
      <c r="T6385" t="s">
        <v>41</v>
      </c>
      <c r="U6385">
        <v>626</v>
      </c>
      <c r="Y6385" t="s">
        <v>9253</v>
      </c>
      <c r="AA6385">
        <v>34.0428</v>
      </c>
      <c r="AB6385">
        <v>-118.3466</v>
      </c>
      <c r="AC6385">
        <f t="shared" si="99"/>
        <v>0</v>
      </c>
    </row>
    <row r="6386" spans="1:29" x14ac:dyDescent="0.35">
      <c r="A6386">
        <v>200308677</v>
      </c>
      <c r="B6386" s="1">
        <v>43907</v>
      </c>
      <c r="C6386" s="1">
        <v>43907</v>
      </c>
      <c r="D6386">
        <v>1625</v>
      </c>
      <c r="E6386">
        <v>3</v>
      </c>
      <c r="F6386" t="s">
        <v>43</v>
      </c>
      <c r="G6386">
        <v>378</v>
      </c>
      <c r="H6386">
        <v>1</v>
      </c>
      <c r="I6386">
        <v>210</v>
      </c>
      <c r="J6386" t="s">
        <v>149</v>
      </c>
      <c r="K6386" t="s">
        <v>9254</v>
      </c>
      <c r="L6386">
        <v>19</v>
      </c>
      <c r="M6386" t="s">
        <v>46</v>
      </c>
      <c r="N6386" t="s">
        <v>46</v>
      </c>
      <c r="O6386">
        <v>102</v>
      </c>
      <c r="P6386" t="s">
        <v>186</v>
      </c>
      <c r="Q6386">
        <v>400</v>
      </c>
      <c r="R6386" t="s">
        <v>143</v>
      </c>
      <c r="S6386" t="s">
        <v>84</v>
      </c>
      <c r="T6386" t="s">
        <v>85</v>
      </c>
      <c r="U6386">
        <v>210</v>
      </c>
      <c r="Y6386" t="s">
        <v>5558</v>
      </c>
      <c r="AA6386">
        <v>34.016399999999997</v>
      </c>
      <c r="AB6386">
        <v>-118.2851</v>
      </c>
      <c r="AC6386">
        <f t="shared" si="99"/>
        <v>0</v>
      </c>
    </row>
    <row r="6387" spans="1:29" x14ac:dyDescent="0.35">
      <c r="A6387">
        <v>200813278</v>
      </c>
      <c r="B6387" s="1">
        <v>44063</v>
      </c>
      <c r="C6387" s="1">
        <v>44058</v>
      </c>
      <c r="D6387">
        <v>1200</v>
      </c>
      <c r="E6387">
        <v>8</v>
      </c>
      <c r="F6387" t="s">
        <v>109</v>
      </c>
      <c r="G6387">
        <v>895</v>
      </c>
      <c r="H6387">
        <v>2</v>
      </c>
      <c r="I6387">
        <v>627</v>
      </c>
      <c r="J6387" t="s">
        <v>616</v>
      </c>
      <c r="K6387" t="s">
        <v>9255</v>
      </c>
      <c r="L6387">
        <v>15</v>
      </c>
      <c r="M6387" t="s">
        <v>94</v>
      </c>
      <c r="N6387" t="s">
        <v>73</v>
      </c>
      <c r="O6387">
        <v>102</v>
      </c>
      <c r="P6387" t="s">
        <v>186</v>
      </c>
      <c r="Q6387">
        <v>400</v>
      </c>
      <c r="R6387" t="s">
        <v>143</v>
      </c>
      <c r="S6387" t="s">
        <v>84</v>
      </c>
      <c r="T6387" t="s">
        <v>85</v>
      </c>
      <c r="U6387">
        <v>627</v>
      </c>
      <c r="Y6387" t="s">
        <v>9256</v>
      </c>
      <c r="AA6387">
        <v>34.030299999999997</v>
      </c>
      <c r="AB6387">
        <v>-118.4046</v>
      </c>
      <c r="AC6387">
        <f t="shared" si="99"/>
        <v>0</v>
      </c>
    </row>
    <row r="6388" spans="1:29" x14ac:dyDescent="0.35">
      <c r="A6388">
        <v>200915177</v>
      </c>
      <c r="B6388" s="1">
        <v>44100</v>
      </c>
      <c r="C6388" s="1">
        <v>44100</v>
      </c>
      <c r="D6388">
        <v>1805</v>
      </c>
      <c r="E6388">
        <v>9</v>
      </c>
      <c r="F6388" t="s">
        <v>49</v>
      </c>
      <c r="G6388">
        <v>946</v>
      </c>
      <c r="H6388">
        <v>2</v>
      </c>
      <c r="I6388">
        <v>626</v>
      </c>
      <c r="J6388" t="s">
        <v>141</v>
      </c>
      <c r="K6388" t="s">
        <v>649</v>
      </c>
      <c r="L6388">
        <v>30</v>
      </c>
      <c r="M6388" t="s">
        <v>94</v>
      </c>
      <c r="N6388" t="s">
        <v>95</v>
      </c>
      <c r="O6388">
        <v>502</v>
      </c>
      <c r="P6388" t="s">
        <v>47</v>
      </c>
      <c r="Q6388">
        <v>400</v>
      </c>
      <c r="R6388" t="s">
        <v>143</v>
      </c>
      <c r="S6388" t="s">
        <v>33</v>
      </c>
      <c r="T6388" t="s">
        <v>34</v>
      </c>
      <c r="U6388">
        <v>626</v>
      </c>
      <c r="Y6388" t="s">
        <v>9257</v>
      </c>
      <c r="AA6388">
        <v>34.179400000000001</v>
      </c>
      <c r="AB6388">
        <v>-118.43770000000001</v>
      </c>
      <c r="AC6388">
        <f t="shared" si="99"/>
        <v>1</v>
      </c>
    </row>
    <row r="6389" spans="1:29" x14ac:dyDescent="0.35">
      <c r="A6389">
        <v>201116883</v>
      </c>
      <c r="B6389" s="1">
        <v>44187</v>
      </c>
      <c r="C6389" s="1">
        <v>44186</v>
      </c>
      <c r="D6389">
        <v>2233</v>
      </c>
      <c r="E6389">
        <v>11</v>
      </c>
      <c r="F6389" t="s">
        <v>64</v>
      </c>
      <c r="G6389">
        <v>1132</v>
      </c>
      <c r="H6389">
        <v>1</v>
      </c>
      <c r="I6389">
        <v>331</v>
      </c>
      <c r="J6389" t="s">
        <v>233</v>
      </c>
      <c r="K6389" t="s">
        <v>237</v>
      </c>
      <c r="L6389">
        <v>71</v>
      </c>
      <c r="M6389" t="s">
        <v>30</v>
      </c>
      <c r="N6389" t="s">
        <v>73</v>
      </c>
      <c r="O6389">
        <v>101</v>
      </c>
      <c r="P6389" t="s">
        <v>32</v>
      </c>
      <c r="S6389" t="s">
        <v>40</v>
      </c>
      <c r="T6389" t="s">
        <v>41</v>
      </c>
      <c r="U6389">
        <v>331</v>
      </c>
      <c r="Y6389" t="s">
        <v>9258</v>
      </c>
      <c r="AA6389">
        <v>34.109400000000001</v>
      </c>
      <c r="AB6389">
        <v>-118.2653</v>
      </c>
      <c r="AC6389">
        <f t="shared" si="99"/>
        <v>0</v>
      </c>
    </row>
    <row r="6390" spans="1:29" x14ac:dyDescent="0.35">
      <c r="A6390">
        <v>200113034</v>
      </c>
      <c r="B6390" s="1">
        <v>43989</v>
      </c>
      <c r="C6390" s="1">
        <v>43981</v>
      </c>
      <c r="D6390">
        <v>323</v>
      </c>
      <c r="E6390">
        <v>1</v>
      </c>
      <c r="F6390" t="s">
        <v>36</v>
      </c>
      <c r="G6390">
        <v>182</v>
      </c>
      <c r="H6390">
        <v>1</v>
      </c>
      <c r="I6390">
        <v>210</v>
      </c>
      <c r="J6390" t="s">
        <v>149</v>
      </c>
      <c r="K6390" t="s">
        <v>9259</v>
      </c>
      <c r="L6390">
        <v>40</v>
      </c>
      <c r="M6390" t="s">
        <v>30</v>
      </c>
      <c r="N6390" t="s">
        <v>163</v>
      </c>
      <c r="O6390">
        <v>101</v>
      </c>
      <c r="P6390" t="s">
        <v>32</v>
      </c>
      <c r="Q6390">
        <v>400</v>
      </c>
      <c r="R6390" t="s">
        <v>143</v>
      </c>
      <c r="S6390" t="s">
        <v>40</v>
      </c>
      <c r="T6390" t="s">
        <v>41</v>
      </c>
      <c r="U6390">
        <v>210</v>
      </c>
      <c r="Y6390" t="s">
        <v>695</v>
      </c>
      <c r="Z6390" t="s">
        <v>4036</v>
      </c>
      <c r="AA6390">
        <v>34.039499999999997</v>
      </c>
      <c r="AB6390">
        <v>-118.2617</v>
      </c>
      <c r="AC6390">
        <f t="shared" si="99"/>
        <v>0</v>
      </c>
    </row>
    <row r="6391" spans="1:29" x14ac:dyDescent="0.35">
      <c r="A6391">
        <v>200306092</v>
      </c>
      <c r="B6391" s="1">
        <v>43866</v>
      </c>
      <c r="C6391" s="1">
        <v>43864</v>
      </c>
      <c r="D6391">
        <v>2000</v>
      </c>
      <c r="E6391">
        <v>3</v>
      </c>
      <c r="F6391" t="s">
        <v>43</v>
      </c>
      <c r="G6391">
        <v>393</v>
      </c>
      <c r="H6391">
        <v>1</v>
      </c>
      <c r="I6391">
        <v>510</v>
      </c>
      <c r="J6391" t="s">
        <v>29</v>
      </c>
      <c r="L6391">
        <v>0</v>
      </c>
      <c r="O6391">
        <v>101</v>
      </c>
      <c r="P6391" t="s">
        <v>32</v>
      </c>
      <c r="S6391" t="s">
        <v>40</v>
      </c>
      <c r="T6391" t="s">
        <v>41</v>
      </c>
      <c r="U6391">
        <v>510</v>
      </c>
      <c r="Y6391" t="s">
        <v>9260</v>
      </c>
      <c r="AA6391">
        <v>34.008200000000002</v>
      </c>
      <c r="AB6391">
        <v>-118.3263</v>
      </c>
      <c r="AC6391">
        <f t="shared" si="99"/>
        <v>0</v>
      </c>
    </row>
    <row r="6392" spans="1:29" x14ac:dyDescent="0.35">
      <c r="A6392">
        <v>201114165</v>
      </c>
      <c r="B6392" s="1">
        <v>44105</v>
      </c>
      <c r="C6392" s="1">
        <v>44103</v>
      </c>
      <c r="D6392">
        <v>1000</v>
      </c>
      <c r="E6392">
        <v>11</v>
      </c>
      <c r="F6392" t="s">
        <v>64</v>
      </c>
      <c r="G6392">
        <v>1195</v>
      </c>
      <c r="H6392">
        <v>1</v>
      </c>
      <c r="I6392">
        <v>236</v>
      </c>
      <c r="J6392" t="s">
        <v>692</v>
      </c>
      <c r="K6392" t="s">
        <v>9261</v>
      </c>
      <c r="L6392">
        <v>43</v>
      </c>
      <c r="M6392" t="s">
        <v>94</v>
      </c>
      <c r="N6392" t="s">
        <v>31</v>
      </c>
      <c r="O6392">
        <v>101</v>
      </c>
      <c r="P6392" t="s">
        <v>32</v>
      </c>
      <c r="Q6392">
        <v>400</v>
      </c>
      <c r="R6392" t="s">
        <v>143</v>
      </c>
      <c r="S6392" t="s">
        <v>40</v>
      </c>
      <c r="T6392" t="s">
        <v>41</v>
      </c>
      <c r="U6392">
        <v>236</v>
      </c>
      <c r="Y6392" t="s">
        <v>9262</v>
      </c>
      <c r="AA6392">
        <v>34.072400000000002</v>
      </c>
      <c r="AB6392">
        <v>-118.2467</v>
      </c>
      <c r="AC6392">
        <f t="shared" si="99"/>
        <v>0</v>
      </c>
    </row>
    <row r="6393" spans="1:29" x14ac:dyDescent="0.35">
      <c r="A6393">
        <v>201008608</v>
      </c>
      <c r="B6393" s="1">
        <v>43953</v>
      </c>
      <c r="C6393" s="1">
        <v>43952</v>
      </c>
      <c r="D6393">
        <v>1930</v>
      </c>
      <c r="E6393">
        <v>10</v>
      </c>
      <c r="F6393" t="s">
        <v>103</v>
      </c>
      <c r="G6393">
        <v>1045</v>
      </c>
      <c r="H6393">
        <v>1</v>
      </c>
      <c r="I6393">
        <v>420</v>
      </c>
      <c r="J6393" t="s">
        <v>352</v>
      </c>
      <c r="K6393" t="s">
        <v>1729</v>
      </c>
      <c r="L6393">
        <v>31</v>
      </c>
      <c r="M6393" t="s">
        <v>94</v>
      </c>
      <c r="N6393" t="s">
        <v>31</v>
      </c>
      <c r="O6393">
        <v>108</v>
      </c>
      <c r="P6393" t="s">
        <v>105</v>
      </c>
      <c r="S6393" t="s">
        <v>40</v>
      </c>
      <c r="T6393" t="s">
        <v>41</v>
      </c>
      <c r="U6393">
        <v>420</v>
      </c>
      <c r="Y6393" t="s">
        <v>9263</v>
      </c>
      <c r="AA6393">
        <v>34.171599999999998</v>
      </c>
      <c r="AB6393">
        <v>-118.52209999999999</v>
      </c>
      <c r="AC6393">
        <f t="shared" si="99"/>
        <v>0</v>
      </c>
    </row>
    <row r="6394" spans="1:29" x14ac:dyDescent="0.35">
      <c r="A6394">
        <v>200907955</v>
      </c>
      <c r="B6394" s="1">
        <v>43920</v>
      </c>
      <c r="C6394" s="1">
        <v>43919</v>
      </c>
      <c r="D6394">
        <v>200</v>
      </c>
      <c r="E6394">
        <v>9</v>
      </c>
      <c r="F6394" t="s">
        <v>49</v>
      </c>
      <c r="G6394">
        <v>935</v>
      </c>
      <c r="H6394">
        <v>1</v>
      </c>
      <c r="I6394">
        <v>420</v>
      </c>
      <c r="J6394" t="s">
        <v>352</v>
      </c>
      <c r="K6394" t="s">
        <v>9264</v>
      </c>
      <c r="L6394">
        <v>22</v>
      </c>
      <c r="M6394" t="s">
        <v>94</v>
      </c>
      <c r="N6394" t="s">
        <v>163</v>
      </c>
      <c r="O6394">
        <v>710</v>
      </c>
      <c r="P6394" t="s">
        <v>394</v>
      </c>
      <c r="S6394" t="s">
        <v>33</v>
      </c>
      <c r="T6394" t="s">
        <v>34</v>
      </c>
      <c r="U6394">
        <v>420</v>
      </c>
      <c r="V6394">
        <v>998</v>
      </c>
      <c r="Y6394" t="s">
        <v>5730</v>
      </c>
      <c r="AA6394">
        <v>34.180999999999997</v>
      </c>
      <c r="AB6394">
        <v>-118.4487</v>
      </c>
      <c r="AC6394">
        <f t="shared" si="99"/>
        <v>1</v>
      </c>
    </row>
    <row r="6395" spans="1:29" x14ac:dyDescent="0.35">
      <c r="A6395">
        <v>200407819</v>
      </c>
      <c r="B6395" s="1">
        <v>43935</v>
      </c>
      <c r="C6395" s="1">
        <v>43930</v>
      </c>
      <c r="D6395">
        <v>1600</v>
      </c>
      <c r="E6395">
        <v>4</v>
      </c>
      <c r="F6395" t="s">
        <v>54</v>
      </c>
      <c r="G6395">
        <v>422</v>
      </c>
      <c r="H6395">
        <v>1</v>
      </c>
      <c r="I6395">
        <v>510</v>
      </c>
      <c r="J6395" t="s">
        <v>29</v>
      </c>
      <c r="L6395">
        <v>0</v>
      </c>
      <c r="O6395">
        <v>101</v>
      </c>
      <c r="P6395" t="s">
        <v>32</v>
      </c>
      <c r="S6395" t="s">
        <v>40</v>
      </c>
      <c r="T6395" t="s">
        <v>41</v>
      </c>
      <c r="U6395">
        <v>510</v>
      </c>
      <c r="Y6395" t="s">
        <v>9265</v>
      </c>
      <c r="Z6395" t="s">
        <v>9266</v>
      </c>
      <c r="AA6395">
        <v>34.0702</v>
      </c>
      <c r="AB6395">
        <v>-118.2103</v>
      </c>
      <c r="AC6395">
        <f t="shared" si="99"/>
        <v>0</v>
      </c>
    </row>
    <row r="6396" spans="1:29" x14ac:dyDescent="0.35">
      <c r="A6396">
        <v>200709837</v>
      </c>
      <c r="B6396" s="1">
        <v>43982</v>
      </c>
      <c r="C6396" s="1">
        <v>43982</v>
      </c>
      <c r="D6396">
        <v>1940</v>
      </c>
      <c r="E6396">
        <v>7</v>
      </c>
      <c r="F6396" t="s">
        <v>28</v>
      </c>
      <c r="G6396">
        <v>749</v>
      </c>
      <c r="H6396">
        <v>1</v>
      </c>
      <c r="I6396">
        <v>310</v>
      </c>
      <c r="J6396" t="s">
        <v>71</v>
      </c>
      <c r="K6396" t="s">
        <v>9267</v>
      </c>
      <c r="L6396">
        <v>38</v>
      </c>
      <c r="M6396" t="s">
        <v>94</v>
      </c>
      <c r="N6396" t="s">
        <v>95</v>
      </c>
      <c r="O6396">
        <v>203</v>
      </c>
      <c r="P6396" t="s">
        <v>101</v>
      </c>
      <c r="Q6396">
        <v>307</v>
      </c>
      <c r="R6396" t="s">
        <v>2276</v>
      </c>
      <c r="S6396" t="s">
        <v>33</v>
      </c>
      <c r="T6396" t="s">
        <v>34</v>
      </c>
      <c r="U6396">
        <v>310</v>
      </c>
      <c r="Y6396" t="s">
        <v>9268</v>
      </c>
      <c r="Z6396" t="s">
        <v>9269</v>
      </c>
      <c r="AA6396">
        <v>34.058</v>
      </c>
      <c r="AB6396">
        <v>-118.3241</v>
      </c>
      <c r="AC6396">
        <f t="shared" si="99"/>
        <v>1</v>
      </c>
    </row>
    <row r="6397" spans="1:29" x14ac:dyDescent="0.35">
      <c r="A6397">
        <v>201219205</v>
      </c>
      <c r="B6397" s="1">
        <v>44067</v>
      </c>
      <c r="C6397" s="1">
        <v>44053</v>
      </c>
      <c r="D6397">
        <v>1300</v>
      </c>
      <c r="E6397">
        <v>12</v>
      </c>
      <c r="F6397" t="s">
        <v>68</v>
      </c>
      <c r="G6397">
        <v>1203</v>
      </c>
      <c r="H6397">
        <v>1</v>
      </c>
      <c r="I6397">
        <v>510</v>
      </c>
      <c r="J6397" t="s">
        <v>29</v>
      </c>
      <c r="L6397">
        <v>0</v>
      </c>
      <c r="O6397">
        <v>108</v>
      </c>
      <c r="P6397" t="s">
        <v>105</v>
      </c>
      <c r="S6397" t="s">
        <v>84</v>
      </c>
      <c r="T6397" t="s">
        <v>85</v>
      </c>
      <c r="U6397">
        <v>510</v>
      </c>
      <c r="Y6397" t="s">
        <v>9270</v>
      </c>
      <c r="AA6397">
        <v>33.998199999999997</v>
      </c>
      <c r="AB6397">
        <v>-118.30889999999999</v>
      </c>
      <c r="AC6397">
        <f t="shared" si="99"/>
        <v>0</v>
      </c>
    </row>
    <row r="6398" spans="1:29" x14ac:dyDescent="0.35">
      <c r="A6398">
        <v>200416031</v>
      </c>
      <c r="B6398" s="1">
        <v>44182</v>
      </c>
      <c r="C6398" s="1">
        <v>44182</v>
      </c>
      <c r="D6398">
        <v>1630</v>
      </c>
      <c r="E6398">
        <v>4</v>
      </c>
      <c r="F6398" t="s">
        <v>54</v>
      </c>
      <c r="G6398">
        <v>416</v>
      </c>
      <c r="H6398">
        <v>2</v>
      </c>
      <c r="I6398">
        <v>901</v>
      </c>
      <c r="J6398" t="s">
        <v>210</v>
      </c>
      <c r="K6398" t="s">
        <v>9271</v>
      </c>
      <c r="L6398">
        <v>66</v>
      </c>
      <c r="M6398" t="s">
        <v>94</v>
      </c>
      <c r="N6398" t="s">
        <v>73</v>
      </c>
      <c r="O6398">
        <v>504</v>
      </c>
      <c r="P6398" t="s">
        <v>673</v>
      </c>
      <c r="S6398" t="s">
        <v>84</v>
      </c>
      <c r="T6398" t="s">
        <v>85</v>
      </c>
      <c r="U6398">
        <v>901</v>
      </c>
      <c r="Y6398" t="s">
        <v>9272</v>
      </c>
      <c r="AA6398">
        <v>34.079300000000003</v>
      </c>
      <c r="AB6398">
        <v>-118.2101</v>
      </c>
      <c r="AC6398">
        <f t="shared" si="99"/>
        <v>0</v>
      </c>
    </row>
    <row r="6399" spans="1:29" x14ac:dyDescent="0.35">
      <c r="A6399">
        <v>201116887</v>
      </c>
      <c r="B6399" s="1">
        <v>44187</v>
      </c>
      <c r="C6399" s="1">
        <v>44187</v>
      </c>
      <c r="D6399">
        <v>1605</v>
      </c>
      <c r="E6399">
        <v>11</v>
      </c>
      <c r="F6399" t="s">
        <v>64</v>
      </c>
      <c r="G6399">
        <v>1189</v>
      </c>
      <c r="H6399">
        <v>1</v>
      </c>
      <c r="I6399">
        <v>510</v>
      </c>
      <c r="J6399" t="s">
        <v>29</v>
      </c>
      <c r="L6399">
        <v>0</v>
      </c>
      <c r="O6399">
        <v>101</v>
      </c>
      <c r="P6399" t="s">
        <v>32</v>
      </c>
      <c r="S6399" t="s">
        <v>40</v>
      </c>
      <c r="T6399" t="s">
        <v>41</v>
      </c>
      <c r="U6399">
        <v>510</v>
      </c>
      <c r="Y6399" t="s">
        <v>9273</v>
      </c>
      <c r="AA6399">
        <v>34.084800000000001</v>
      </c>
      <c r="AB6399">
        <v>-118.2212</v>
      </c>
      <c r="AC6399">
        <f t="shared" si="99"/>
        <v>0</v>
      </c>
    </row>
    <row r="6400" spans="1:29" x14ac:dyDescent="0.35">
      <c r="A6400">
        <v>200815597</v>
      </c>
      <c r="B6400" s="1">
        <v>44127</v>
      </c>
      <c r="C6400" s="1">
        <v>44127</v>
      </c>
      <c r="D6400">
        <v>830</v>
      </c>
      <c r="E6400">
        <v>8</v>
      </c>
      <c r="F6400" t="s">
        <v>109</v>
      </c>
      <c r="G6400">
        <v>899</v>
      </c>
      <c r="H6400">
        <v>2</v>
      </c>
      <c r="I6400">
        <v>930</v>
      </c>
      <c r="J6400" t="s">
        <v>339</v>
      </c>
      <c r="K6400" t="s">
        <v>9274</v>
      </c>
      <c r="L6400">
        <v>14</v>
      </c>
      <c r="M6400" t="s">
        <v>94</v>
      </c>
      <c r="N6400" t="s">
        <v>163</v>
      </c>
      <c r="O6400">
        <v>101</v>
      </c>
      <c r="P6400" t="s">
        <v>32</v>
      </c>
      <c r="Q6400">
        <v>511</v>
      </c>
      <c r="R6400" t="s">
        <v>151</v>
      </c>
      <c r="S6400" t="s">
        <v>40</v>
      </c>
      <c r="T6400" t="s">
        <v>41</v>
      </c>
      <c r="U6400">
        <v>930</v>
      </c>
      <c r="Y6400" t="s">
        <v>9275</v>
      </c>
      <c r="AA6400">
        <v>34.032899999999998</v>
      </c>
      <c r="AB6400">
        <v>-118.3832</v>
      </c>
      <c r="AC6400">
        <f t="shared" si="99"/>
        <v>0</v>
      </c>
    </row>
    <row r="6401" spans="1:29" x14ac:dyDescent="0.35">
      <c r="A6401">
        <v>201007516</v>
      </c>
      <c r="B6401" s="1">
        <v>43914</v>
      </c>
      <c r="C6401" s="1">
        <v>43908</v>
      </c>
      <c r="D6401">
        <v>1300</v>
      </c>
      <c r="E6401">
        <v>10</v>
      </c>
      <c r="F6401" t="s">
        <v>103</v>
      </c>
      <c r="G6401">
        <v>1043</v>
      </c>
      <c r="H6401">
        <v>1</v>
      </c>
      <c r="I6401">
        <v>330</v>
      </c>
      <c r="J6401" t="s">
        <v>37</v>
      </c>
      <c r="K6401" t="s">
        <v>9276</v>
      </c>
      <c r="L6401">
        <v>41</v>
      </c>
      <c r="M6401" t="s">
        <v>30</v>
      </c>
      <c r="N6401" t="s">
        <v>31</v>
      </c>
      <c r="O6401">
        <v>108</v>
      </c>
      <c r="P6401" t="s">
        <v>105</v>
      </c>
      <c r="S6401" t="s">
        <v>40</v>
      </c>
      <c r="T6401" t="s">
        <v>41</v>
      </c>
      <c r="U6401">
        <v>330</v>
      </c>
      <c r="Y6401" t="s">
        <v>106</v>
      </c>
      <c r="AA6401">
        <v>34.177399999999999</v>
      </c>
      <c r="AB6401">
        <v>-118.53870000000001</v>
      </c>
      <c r="AC6401">
        <f t="shared" si="99"/>
        <v>0</v>
      </c>
    </row>
    <row r="6402" spans="1:29" x14ac:dyDescent="0.35">
      <c r="A6402">
        <v>200919006</v>
      </c>
      <c r="B6402" s="1">
        <v>44196</v>
      </c>
      <c r="C6402" s="1">
        <v>44195</v>
      </c>
      <c r="D6402">
        <v>2243</v>
      </c>
      <c r="E6402">
        <v>9</v>
      </c>
      <c r="F6402" t="s">
        <v>49</v>
      </c>
      <c r="G6402">
        <v>923</v>
      </c>
      <c r="H6402">
        <v>2</v>
      </c>
      <c r="I6402">
        <v>624</v>
      </c>
      <c r="J6402" t="s">
        <v>171</v>
      </c>
      <c r="K6402" t="s">
        <v>9277</v>
      </c>
      <c r="L6402">
        <v>53</v>
      </c>
      <c r="M6402" t="s">
        <v>94</v>
      </c>
      <c r="N6402" t="s">
        <v>73</v>
      </c>
      <c r="O6402">
        <v>102</v>
      </c>
      <c r="P6402" t="s">
        <v>186</v>
      </c>
      <c r="Q6402">
        <v>400</v>
      </c>
      <c r="R6402" t="s">
        <v>143</v>
      </c>
      <c r="S6402" t="s">
        <v>40</v>
      </c>
      <c r="T6402" t="s">
        <v>41</v>
      </c>
      <c r="U6402">
        <v>624</v>
      </c>
      <c r="Y6402" t="s">
        <v>1617</v>
      </c>
      <c r="Z6402" t="s">
        <v>9278</v>
      </c>
      <c r="AA6402">
        <v>34.1907</v>
      </c>
      <c r="AB6402">
        <v>-118.4487</v>
      </c>
      <c r="AC6402">
        <f t="shared" si="99"/>
        <v>0</v>
      </c>
    </row>
    <row r="6403" spans="1:29" x14ac:dyDescent="0.35">
      <c r="A6403">
        <v>200508560</v>
      </c>
      <c r="B6403" s="1">
        <v>43943</v>
      </c>
      <c r="C6403" s="1">
        <v>43943</v>
      </c>
      <c r="D6403">
        <v>348</v>
      </c>
      <c r="E6403">
        <v>5</v>
      </c>
      <c r="F6403" t="s">
        <v>98</v>
      </c>
      <c r="G6403">
        <v>503</v>
      </c>
      <c r="H6403">
        <v>1</v>
      </c>
      <c r="I6403">
        <v>310</v>
      </c>
      <c r="J6403" t="s">
        <v>71</v>
      </c>
      <c r="K6403" t="s">
        <v>9279</v>
      </c>
      <c r="L6403">
        <v>0</v>
      </c>
      <c r="M6403" t="s">
        <v>46</v>
      </c>
      <c r="N6403" t="s">
        <v>46</v>
      </c>
      <c r="O6403">
        <v>210</v>
      </c>
      <c r="P6403" t="s">
        <v>183</v>
      </c>
      <c r="S6403" t="s">
        <v>40</v>
      </c>
      <c r="T6403" t="s">
        <v>41</v>
      </c>
      <c r="U6403">
        <v>310</v>
      </c>
      <c r="Y6403" t="s">
        <v>9280</v>
      </c>
      <c r="AA6403">
        <v>33.7941</v>
      </c>
      <c r="AB6403">
        <v>-118.29</v>
      </c>
      <c r="AC6403">
        <f t="shared" ref="AC6403:AC6466" si="100">IF(OR((S:S)="CC", S:S="AA",S:S="JA"), 1, 0)</f>
        <v>0</v>
      </c>
    </row>
    <row r="6404" spans="1:29" x14ac:dyDescent="0.35">
      <c r="A6404">
        <v>200611738</v>
      </c>
      <c r="B6404" s="1">
        <v>44006</v>
      </c>
      <c r="C6404" s="1">
        <v>44005</v>
      </c>
      <c r="D6404">
        <v>1300</v>
      </c>
      <c r="E6404">
        <v>6</v>
      </c>
      <c r="F6404" t="s">
        <v>91</v>
      </c>
      <c r="G6404">
        <v>636</v>
      </c>
      <c r="H6404">
        <v>1</v>
      </c>
      <c r="I6404">
        <v>330</v>
      </c>
      <c r="J6404" t="s">
        <v>37</v>
      </c>
      <c r="K6404">
        <v>344</v>
      </c>
      <c r="L6404">
        <v>30</v>
      </c>
      <c r="M6404" t="s">
        <v>94</v>
      </c>
      <c r="N6404" t="s">
        <v>73</v>
      </c>
      <c r="O6404">
        <v>123</v>
      </c>
      <c r="P6404" t="s">
        <v>290</v>
      </c>
      <c r="S6404" t="s">
        <v>40</v>
      </c>
      <c r="T6404" t="s">
        <v>41</v>
      </c>
      <c r="U6404">
        <v>330</v>
      </c>
      <c r="Y6404" t="s">
        <v>9281</v>
      </c>
      <c r="AA6404">
        <v>34.101599999999998</v>
      </c>
      <c r="AB6404">
        <v>-118.3374</v>
      </c>
      <c r="AC6404">
        <f t="shared" si="100"/>
        <v>0</v>
      </c>
    </row>
    <row r="6405" spans="1:29" x14ac:dyDescent="0.35">
      <c r="A6405">
        <v>201109980</v>
      </c>
      <c r="B6405" s="1">
        <v>43983</v>
      </c>
      <c r="C6405" s="1">
        <v>43982</v>
      </c>
      <c r="D6405">
        <v>1200</v>
      </c>
      <c r="E6405">
        <v>11</v>
      </c>
      <c r="F6405" t="s">
        <v>64</v>
      </c>
      <c r="G6405">
        <v>1151</v>
      </c>
      <c r="H6405">
        <v>1</v>
      </c>
      <c r="I6405">
        <v>230</v>
      </c>
      <c r="J6405" t="s">
        <v>161</v>
      </c>
      <c r="K6405" t="s">
        <v>9282</v>
      </c>
      <c r="L6405">
        <v>40</v>
      </c>
      <c r="M6405" t="s">
        <v>30</v>
      </c>
      <c r="N6405" t="s">
        <v>73</v>
      </c>
      <c r="O6405">
        <v>101</v>
      </c>
      <c r="P6405" t="s">
        <v>32</v>
      </c>
      <c r="Q6405">
        <v>500</v>
      </c>
      <c r="R6405" t="s">
        <v>184</v>
      </c>
      <c r="S6405" t="s">
        <v>84</v>
      </c>
      <c r="T6405" t="s">
        <v>85</v>
      </c>
      <c r="U6405">
        <v>230</v>
      </c>
      <c r="Y6405" t="s">
        <v>89</v>
      </c>
      <c r="Z6405" t="s">
        <v>66</v>
      </c>
      <c r="AA6405">
        <v>34.0961</v>
      </c>
      <c r="AB6405">
        <v>-118.29179999999999</v>
      </c>
      <c r="AC6405">
        <f t="shared" si="100"/>
        <v>0</v>
      </c>
    </row>
    <row r="6406" spans="1:29" x14ac:dyDescent="0.35">
      <c r="A6406">
        <v>201010480</v>
      </c>
      <c r="B6406" s="1">
        <v>44010</v>
      </c>
      <c r="C6406" s="1">
        <v>44010</v>
      </c>
      <c r="D6406">
        <v>630</v>
      </c>
      <c r="E6406">
        <v>10</v>
      </c>
      <c r="F6406" t="s">
        <v>103</v>
      </c>
      <c r="G6406">
        <v>1044</v>
      </c>
      <c r="H6406">
        <v>1</v>
      </c>
      <c r="I6406">
        <v>510</v>
      </c>
      <c r="J6406" t="s">
        <v>29</v>
      </c>
      <c r="L6406">
        <v>0</v>
      </c>
      <c r="O6406">
        <v>108</v>
      </c>
      <c r="P6406" t="s">
        <v>105</v>
      </c>
      <c r="S6406" t="s">
        <v>33</v>
      </c>
      <c r="T6406" t="s">
        <v>34</v>
      </c>
      <c r="U6406">
        <v>510</v>
      </c>
      <c r="Y6406" t="s">
        <v>9098</v>
      </c>
      <c r="AA6406">
        <v>34.18</v>
      </c>
      <c r="AB6406">
        <v>-118.5337</v>
      </c>
      <c r="AC6406">
        <f t="shared" si="100"/>
        <v>1</v>
      </c>
    </row>
    <row r="6407" spans="1:29" x14ac:dyDescent="0.35">
      <c r="A6407">
        <v>200514948</v>
      </c>
      <c r="B6407" s="1">
        <v>44111</v>
      </c>
      <c r="C6407" s="1">
        <v>44111</v>
      </c>
      <c r="D6407">
        <v>15</v>
      </c>
      <c r="E6407">
        <v>5</v>
      </c>
      <c r="F6407" t="s">
        <v>98</v>
      </c>
      <c r="G6407">
        <v>567</v>
      </c>
      <c r="H6407">
        <v>1</v>
      </c>
      <c r="I6407">
        <v>210</v>
      </c>
      <c r="J6407" t="s">
        <v>149</v>
      </c>
      <c r="K6407" t="s">
        <v>9283</v>
      </c>
      <c r="L6407">
        <v>48</v>
      </c>
      <c r="M6407" t="s">
        <v>30</v>
      </c>
      <c r="N6407" t="s">
        <v>73</v>
      </c>
      <c r="O6407">
        <v>101</v>
      </c>
      <c r="P6407" t="s">
        <v>32</v>
      </c>
      <c r="Q6407">
        <v>102</v>
      </c>
      <c r="R6407" t="s">
        <v>219</v>
      </c>
      <c r="S6407" t="s">
        <v>40</v>
      </c>
      <c r="T6407" t="s">
        <v>41</v>
      </c>
      <c r="U6407">
        <v>210</v>
      </c>
      <c r="V6407">
        <v>910</v>
      </c>
      <c r="Y6407" t="s">
        <v>9284</v>
      </c>
      <c r="AA6407">
        <v>33.730600000000003</v>
      </c>
      <c r="AB6407">
        <v>-118.28619999999999</v>
      </c>
      <c r="AC6407">
        <f t="shared" si="100"/>
        <v>0</v>
      </c>
    </row>
    <row r="6408" spans="1:29" x14ac:dyDescent="0.35">
      <c r="A6408">
        <v>200810123</v>
      </c>
      <c r="B6408" s="1">
        <v>43982</v>
      </c>
      <c r="C6408" s="1">
        <v>43982</v>
      </c>
      <c r="D6408">
        <v>2335</v>
      </c>
      <c r="E6408">
        <v>8</v>
      </c>
      <c r="F6408" t="s">
        <v>109</v>
      </c>
      <c r="G6408">
        <v>855</v>
      </c>
      <c r="H6408">
        <v>2</v>
      </c>
      <c r="I6408">
        <v>740</v>
      </c>
      <c r="J6408" t="s">
        <v>224</v>
      </c>
      <c r="K6408" t="s">
        <v>2514</v>
      </c>
      <c r="L6408">
        <v>53</v>
      </c>
      <c r="M6408" t="s">
        <v>30</v>
      </c>
      <c r="N6408" t="s">
        <v>31</v>
      </c>
      <c r="O6408">
        <v>403</v>
      </c>
      <c r="P6408" t="s">
        <v>337</v>
      </c>
      <c r="S6408" t="s">
        <v>40</v>
      </c>
      <c r="T6408" t="s">
        <v>41</v>
      </c>
      <c r="U6408">
        <v>740</v>
      </c>
      <c r="Y6408" t="s">
        <v>9285</v>
      </c>
      <c r="AA6408">
        <v>34.052900000000001</v>
      </c>
      <c r="AB6408">
        <v>-118.4397</v>
      </c>
      <c r="AC6408">
        <f t="shared" si="100"/>
        <v>0</v>
      </c>
    </row>
    <row r="6409" spans="1:29" x14ac:dyDescent="0.35">
      <c r="A6409">
        <v>200216540</v>
      </c>
      <c r="B6409" s="1">
        <v>44127</v>
      </c>
      <c r="C6409" s="1">
        <v>44126</v>
      </c>
      <c r="D6409">
        <v>2130</v>
      </c>
      <c r="E6409">
        <v>2</v>
      </c>
      <c r="F6409" t="s">
        <v>56</v>
      </c>
      <c r="G6409">
        <v>215</v>
      </c>
      <c r="H6409">
        <v>1</v>
      </c>
      <c r="I6409">
        <v>510</v>
      </c>
      <c r="J6409" t="s">
        <v>29</v>
      </c>
      <c r="L6409">
        <v>0</v>
      </c>
      <c r="O6409">
        <v>101</v>
      </c>
      <c r="P6409" t="s">
        <v>32</v>
      </c>
      <c r="S6409" t="s">
        <v>40</v>
      </c>
      <c r="T6409" t="s">
        <v>41</v>
      </c>
      <c r="U6409">
        <v>510</v>
      </c>
      <c r="Y6409" t="s">
        <v>9286</v>
      </c>
      <c r="Z6409" t="s">
        <v>9287</v>
      </c>
      <c r="AA6409">
        <v>34.075699999999998</v>
      </c>
      <c r="AB6409">
        <v>-118.2777</v>
      </c>
      <c r="AC6409">
        <f t="shared" si="100"/>
        <v>0</v>
      </c>
    </row>
    <row r="6410" spans="1:29" x14ac:dyDescent="0.35">
      <c r="A6410">
        <v>200606343</v>
      </c>
      <c r="B6410" s="1">
        <v>43877</v>
      </c>
      <c r="C6410" s="1">
        <v>43875</v>
      </c>
      <c r="D6410">
        <v>820</v>
      </c>
      <c r="E6410">
        <v>6</v>
      </c>
      <c r="F6410" t="s">
        <v>91</v>
      </c>
      <c r="G6410">
        <v>636</v>
      </c>
      <c r="H6410">
        <v>2</v>
      </c>
      <c r="I6410">
        <v>956</v>
      </c>
      <c r="J6410" t="s">
        <v>328</v>
      </c>
      <c r="K6410" t="s">
        <v>9288</v>
      </c>
      <c r="L6410">
        <v>34</v>
      </c>
      <c r="M6410" t="s">
        <v>30</v>
      </c>
      <c r="N6410" t="s">
        <v>73</v>
      </c>
      <c r="O6410">
        <v>501</v>
      </c>
      <c r="P6410" t="s">
        <v>164</v>
      </c>
      <c r="S6410" t="s">
        <v>40</v>
      </c>
      <c r="T6410" t="s">
        <v>41</v>
      </c>
      <c r="U6410">
        <v>956</v>
      </c>
      <c r="Y6410" t="s">
        <v>8339</v>
      </c>
      <c r="AA6410">
        <v>34.101599999999998</v>
      </c>
      <c r="AB6410">
        <v>-118.331</v>
      </c>
      <c r="AC6410">
        <f t="shared" si="100"/>
        <v>0</v>
      </c>
    </row>
    <row r="6411" spans="1:29" x14ac:dyDescent="0.35">
      <c r="A6411">
        <v>201205341</v>
      </c>
      <c r="B6411" s="1">
        <v>43850</v>
      </c>
      <c r="C6411" s="1">
        <v>43850</v>
      </c>
      <c r="D6411">
        <v>1200</v>
      </c>
      <c r="E6411">
        <v>12</v>
      </c>
      <c r="F6411" t="s">
        <v>68</v>
      </c>
      <c r="G6411">
        <v>1233</v>
      </c>
      <c r="H6411">
        <v>1</v>
      </c>
      <c r="I6411">
        <v>761</v>
      </c>
      <c r="J6411" t="s">
        <v>403</v>
      </c>
      <c r="K6411" t="s">
        <v>9289</v>
      </c>
      <c r="L6411">
        <v>32</v>
      </c>
      <c r="M6411" t="s">
        <v>30</v>
      </c>
      <c r="N6411" t="s">
        <v>163</v>
      </c>
      <c r="O6411">
        <v>101</v>
      </c>
      <c r="P6411" t="s">
        <v>32</v>
      </c>
      <c r="Q6411">
        <v>204</v>
      </c>
      <c r="R6411" t="s">
        <v>2138</v>
      </c>
      <c r="S6411" t="s">
        <v>33</v>
      </c>
      <c r="T6411" t="s">
        <v>34</v>
      </c>
      <c r="U6411">
        <v>761</v>
      </c>
      <c r="V6411">
        <v>998</v>
      </c>
      <c r="Y6411" t="s">
        <v>1655</v>
      </c>
      <c r="AA6411">
        <v>33.989199999999997</v>
      </c>
      <c r="AB6411">
        <v>-118.30889999999999</v>
      </c>
      <c r="AC6411">
        <f t="shared" si="100"/>
        <v>1</v>
      </c>
    </row>
    <row r="6412" spans="1:29" x14ac:dyDescent="0.35">
      <c r="A6412">
        <v>201004256</v>
      </c>
      <c r="B6412" s="1">
        <v>43838</v>
      </c>
      <c r="C6412" s="1">
        <v>43838</v>
      </c>
      <c r="D6412">
        <v>230</v>
      </c>
      <c r="E6412">
        <v>10</v>
      </c>
      <c r="F6412" t="s">
        <v>103</v>
      </c>
      <c r="G6412">
        <v>1043</v>
      </c>
      <c r="H6412">
        <v>1</v>
      </c>
      <c r="I6412">
        <v>230</v>
      </c>
      <c r="J6412" t="s">
        <v>161</v>
      </c>
      <c r="K6412" t="s">
        <v>9290</v>
      </c>
      <c r="L6412">
        <v>0</v>
      </c>
      <c r="M6412" t="s">
        <v>94</v>
      </c>
      <c r="N6412" t="s">
        <v>31</v>
      </c>
      <c r="O6412">
        <v>108</v>
      </c>
      <c r="P6412" t="s">
        <v>105</v>
      </c>
      <c r="Q6412">
        <v>512</v>
      </c>
      <c r="R6412" t="s">
        <v>2684</v>
      </c>
      <c r="S6412" t="s">
        <v>84</v>
      </c>
      <c r="T6412" t="s">
        <v>85</v>
      </c>
      <c r="U6412">
        <v>230</v>
      </c>
      <c r="V6412">
        <v>998</v>
      </c>
      <c r="Y6412" t="s">
        <v>9291</v>
      </c>
      <c r="AA6412">
        <v>34.174500000000002</v>
      </c>
      <c r="AB6412">
        <v>-118.536</v>
      </c>
      <c r="AC6412">
        <f t="shared" si="100"/>
        <v>0</v>
      </c>
    </row>
    <row r="6413" spans="1:29" x14ac:dyDescent="0.35">
      <c r="A6413">
        <v>200615066</v>
      </c>
      <c r="B6413" s="1">
        <v>44081</v>
      </c>
      <c r="C6413" s="1">
        <v>44080</v>
      </c>
      <c r="D6413">
        <v>1840</v>
      </c>
      <c r="E6413">
        <v>6</v>
      </c>
      <c r="F6413" t="s">
        <v>91</v>
      </c>
      <c r="G6413">
        <v>646</v>
      </c>
      <c r="H6413">
        <v>2</v>
      </c>
      <c r="I6413">
        <v>860</v>
      </c>
      <c r="J6413" t="s">
        <v>2220</v>
      </c>
      <c r="K6413" t="s">
        <v>9292</v>
      </c>
      <c r="L6413">
        <v>22</v>
      </c>
      <c r="M6413" t="s">
        <v>94</v>
      </c>
      <c r="N6413" t="s">
        <v>95</v>
      </c>
      <c r="O6413">
        <v>406</v>
      </c>
      <c r="P6413" t="s">
        <v>582</v>
      </c>
      <c r="Q6413">
        <v>400</v>
      </c>
      <c r="R6413" t="s">
        <v>143</v>
      </c>
      <c r="S6413" t="s">
        <v>40</v>
      </c>
      <c r="T6413" t="s">
        <v>41</v>
      </c>
      <c r="U6413">
        <v>624</v>
      </c>
      <c r="V6413">
        <v>860</v>
      </c>
      <c r="Y6413" t="s">
        <v>9293</v>
      </c>
      <c r="AA6413">
        <v>34.101599999999998</v>
      </c>
      <c r="AB6413">
        <v>-118.334</v>
      </c>
      <c r="AC6413">
        <f t="shared" si="100"/>
        <v>0</v>
      </c>
    </row>
    <row r="6414" spans="1:29" x14ac:dyDescent="0.35">
      <c r="A6414">
        <v>200307402</v>
      </c>
      <c r="B6414" s="1">
        <v>43887</v>
      </c>
      <c r="C6414" s="1">
        <v>43886</v>
      </c>
      <c r="D6414">
        <v>1600</v>
      </c>
      <c r="E6414">
        <v>3</v>
      </c>
      <c r="F6414" t="s">
        <v>43</v>
      </c>
      <c r="G6414">
        <v>377</v>
      </c>
      <c r="H6414">
        <v>2</v>
      </c>
      <c r="I6414">
        <v>624</v>
      </c>
      <c r="J6414" t="s">
        <v>171</v>
      </c>
      <c r="K6414" t="s">
        <v>9294</v>
      </c>
      <c r="L6414">
        <v>52</v>
      </c>
      <c r="M6414" t="s">
        <v>30</v>
      </c>
      <c r="N6414" t="s">
        <v>163</v>
      </c>
      <c r="O6414">
        <v>518</v>
      </c>
      <c r="P6414" t="s">
        <v>1076</v>
      </c>
      <c r="Q6414">
        <v>400</v>
      </c>
      <c r="R6414" t="s">
        <v>143</v>
      </c>
      <c r="S6414" t="s">
        <v>40</v>
      </c>
      <c r="T6414" t="s">
        <v>41</v>
      </c>
      <c r="U6414">
        <v>624</v>
      </c>
      <c r="Y6414" t="s">
        <v>9295</v>
      </c>
      <c r="AA6414">
        <v>34.014099999999999</v>
      </c>
      <c r="AB6414">
        <v>-118.2974</v>
      </c>
      <c r="AC6414">
        <f t="shared" si="100"/>
        <v>0</v>
      </c>
    </row>
    <row r="6415" spans="1:29" x14ac:dyDescent="0.35">
      <c r="A6415">
        <v>200317021</v>
      </c>
      <c r="B6415" s="1">
        <v>44082</v>
      </c>
      <c r="C6415" s="1">
        <v>44081</v>
      </c>
      <c r="D6415">
        <v>1300</v>
      </c>
      <c r="E6415">
        <v>3</v>
      </c>
      <c r="F6415" t="s">
        <v>43</v>
      </c>
      <c r="G6415">
        <v>357</v>
      </c>
      <c r="H6415">
        <v>1</v>
      </c>
      <c r="I6415">
        <v>420</v>
      </c>
      <c r="J6415" t="s">
        <v>352</v>
      </c>
      <c r="L6415">
        <v>0</v>
      </c>
      <c r="O6415">
        <v>104</v>
      </c>
      <c r="P6415" t="s">
        <v>201</v>
      </c>
      <c r="S6415" t="s">
        <v>40</v>
      </c>
      <c r="T6415" t="s">
        <v>41</v>
      </c>
      <c r="U6415">
        <v>420</v>
      </c>
      <c r="Y6415" t="s">
        <v>9296</v>
      </c>
      <c r="AA6415">
        <v>34.020000000000003</v>
      </c>
      <c r="AB6415">
        <v>-118.2944</v>
      </c>
      <c r="AC6415">
        <f t="shared" si="100"/>
        <v>0</v>
      </c>
    </row>
    <row r="6416" spans="1:29" x14ac:dyDescent="0.35">
      <c r="A6416">
        <v>201015005</v>
      </c>
      <c r="B6416" s="1">
        <v>44148</v>
      </c>
      <c r="C6416" s="1">
        <v>44110</v>
      </c>
      <c r="D6416">
        <v>2215</v>
      </c>
      <c r="E6416">
        <v>10</v>
      </c>
      <c r="F6416" t="s">
        <v>103</v>
      </c>
      <c r="G6416">
        <v>1025</v>
      </c>
      <c r="H6416">
        <v>2</v>
      </c>
      <c r="I6416">
        <v>354</v>
      </c>
      <c r="J6416" t="s">
        <v>167</v>
      </c>
      <c r="K6416" t="s">
        <v>9297</v>
      </c>
      <c r="L6416">
        <v>73</v>
      </c>
      <c r="M6416" t="s">
        <v>94</v>
      </c>
      <c r="N6416" t="s">
        <v>73</v>
      </c>
      <c r="O6416">
        <v>101</v>
      </c>
      <c r="P6416" t="s">
        <v>32</v>
      </c>
      <c r="S6416" t="s">
        <v>33</v>
      </c>
      <c r="T6416" t="s">
        <v>34</v>
      </c>
      <c r="U6416">
        <v>354</v>
      </c>
      <c r="Y6416" t="s">
        <v>4411</v>
      </c>
      <c r="Z6416" t="s">
        <v>930</v>
      </c>
      <c r="AA6416">
        <v>34.201099999999997</v>
      </c>
      <c r="AB6416">
        <v>-118.5348</v>
      </c>
      <c r="AC6416">
        <f t="shared" si="100"/>
        <v>1</v>
      </c>
    </row>
    <row r="6417" spans="1:29" x14ac:dyDescent="0.35">
      <c r="A6417">
        <v>200915324</v>
      </c>
      <c r="B6417" s="1">
        <v>44104</v>
      </c>
      <c r="C6417" s="1">
        <v>43983</v>
      </c>
      <c r="D6417">
        <v>1600</v>
      </c>
      <c r="E6417">
        <v>9</v>
      </c>
      <c r="F6417" t="s">
        <v>49</v>
      </c>
      <c r="G6417">
        <v>923</v>
      </c>
      <c r="H6417">
        <v>1</v>
      </c>
      <c r="I6417">
        <v>330</v>
      </c>
      <c r="J6417" t="s">
        <v>37</v>
      </c>
      <c r="K6417" t="s">
        <v>9298</v>
      </c>
      <c r="L6417">
        <v>53</v>
      </c>
      <c r="M6417" t="s">
        <v>30</v>
      </c>
      <c r="N6417" t="s">
        <v>95</v>
      </c>
      <c r="O6417">
        <v>101</v>
      </c>
      <c r="P6417" t="s">
        <v>32</v>
      </c>
      <c r="S6417" t="s">
        <v>40</v>
      </c>
      <c r="T6417" t="s">
        <v>41</v>
      </c>
      <c r="U6417">
        <v>330</v>
      </c>
      <c r="Y6417" t="s">
        <v>3624</v>
      </c>
      <c r="AA6417">
        <v>34.190300000000001</v>
      </c>
      <c r="AB6417">
        <v>-118.45740000000001</v>
      </c>
      <c r="AC6417">
        <f t="shared" si="100"/>
        <v>0</v>
      </c>
    </row>
    <row r="6418" spans="1:29" x14ac:dyDescent="0.35">
      <c r="A6418">
        <v>200613237</v>
      </c>
      <c r="B6418" s="1">
        <v>44041</v>
      </c>
      <c r="C6418" s="1">
        <v>44035</v>
      </c>
      <c r="D6418">
        <v>1700</v>
      </c>
      <c r="E6418">
        <v>6</v>
      </c>
      <c r="F6418" t="s">
        <v>91</v>
      </c>
      <c r="G6418">
        <v>642</v>
      </c>
      <c r="H6418">
        <v>1</v>
      </c>
      <c r="I6418">
        <v>440</v>
      </c>
      <c r="J6418" t="s">
        <v>213</v>
      </c>
      <c r="K6418" t="s">
        <v>9299</v>
      </c>
      <c r="L6418">
        <v>0</v>
      </c>
      <c r="M6418" t="s">
        <v>46</v>
      </c>
      <c r="N6418" t="s">
        <v>46</v>
      </c>
      <c r="O6418">
        <v>232</v>
      </c>
      <c r="P6418" t="s">
        <v>594</v>
      </c>
      <c r="S6418" t="s">
        <v>40</v>
      </c>
      <c r="T6418" t="s">
        <v>41</v>
      </c>
      <c r="U6418">
        <v>440</v>
      </c>
      <c r="Y6418" t="s">
        <v>9300</v>
      </c>
      <c r="AA6418">
        <v>34.097999999999999</v>
      </c>
      <c r="AB6418">
        <v>-118.355</v>
      </c>
      <c r="AC6418">
        <f t="shared" si="100"/>
        <v>0</v>
      </c>
    </row>
    <row r="6419" spans="1:29" x14ac:dyDescent="0.35">
      <c r="A6419">
        <v>200709614</v>
      </c>
      <c r="B6419" s="1">
        <v>43976</v>
      </c>
      <c r="C6419" s="1">
        <v>43976</v>
      </c>
      <c r="D6419">
        <v>440</v>
      </c>
      <c r="E6419">
        <v>7</v>
      </c>
      <c r="F6419" t="s">
        <v>28</v>
      </c>
      <c r="G6419">
        <v>715</v>
      </c>
      <c r="H6419">
        <v>1</v>
      </c>
      <c r="I6419">
        <v>310</v>
      </c>
      <c r="J6419" t="s">
        <v>71</v>
      </c>
      <c r="K6419" t="s">
        <v>9301</v>
      </c>
      <c r="L6419">
        <v>38</v>
      </c>
      <c r="M6419" t="s">
        <v>30</v>
      </c>
      <c r="N6419" t="s">
        <v>31</v>
      </c>
      <c r="O6419">
        <v>501</v>
      </c>
      <c r="P6419" t="s">
        <v>164</v>
      </c>
      <c r="S6419" t="s">
        <v>40</v>
      </c>
      <c r="T6419" t="s">
        <v>41</v>
      </c>
      <c r="U6419">
        <v>310</v>
      </c>
      <c r="V6419">
        <v>998</v>
      </c>
      <c r="Y6419" t="s">
        <v>9302</v>
      </c>
      <c r="AA6419">
        <v>34.0762</v>
      </c>
      <c r="AB6419">
        <v>-118.3462</v>
      </c>
      <c r="AC6419">
        <f t="shared" si="100"/>
        <v>0</v>
      </c>
    </row>
    <row r="6420" spans="1:29" x14ac:dyDescent="0.35">
      <c r="A6420">
        <v>201006365</v>
      </c>
      <c r="B6420" s="1">
        <v>43883</v>
      </c>
      <c r="C6420" s="1">
        <v>43883</v>
      </c>
      <c r="D6420">
        <v>1030</v>
      </c>
      <c r="E6420">
        <v>10</v>
      </c>
      <c r="F6420" t="s">
        <v>103</v>
      </c>
      <c r="G6420">
        <v>1025</v>
      </c>
      <c r="H6420">
        <v>1</v>
      </c>
      <c r="I6420">
        <v>220</v>
      </c>
      <c r="J6420" t="s">
        <v>919</v>
      </c>
      <c r="K6420" t="s">
        <v>9303</v>
      </c>
      <c r="L6420">
        <v>0</v>
      </c>
      <c r="M6420" t="s">
        <v>30</v>
      </c>
      <c r="N6420" t="s">
        <v>73</v>
      </c>
      <c r="O6420">
        <v>602</v>
      </c>
      <c r="P6420" t="s">
        <v>5715</v>
      </c>
      <c r="Q6420">
        <v>511</v>
      </c>
      <c r="R6420" t="s">
        <v>151</v>
      </c>
      <c r="S6420" t="s">
        <v>33</v>
      </c>
      <c r="T6420" t="s">
        <v>34</v>
      </c>
      <c r="U6420">
        <v>220</v>
      </c>
      <c r="V6420">
        <v>998</v>
      </c>
      <c r="Y6420" t="s">
        <v>1053</v>
      </c>
      <c r="AA6420">
        <v>34.2012</v>
      </c>
      <c r="AB6420">
        <v>-118.5342</v>
      </c>
      <c r="AC6420">
        <f t="shared" si="100"/>
        <v>1</v>
      </c>
    </row>
    <row r="6421" spans="1:29" x14ac:dyDescent="0.35">
      <c r="A6421">
        <v>200318515</v>
      </c>
      <c r="B6421" s="1">
        <v>44111</v>
      </c>
      <c r="C6421" s="1">
        <v>44111</v>
      </c>
      <c r="D6421">
        <v>1325</v>
      </c>
      <c r="E6421">
        <v>3</v>
      </c>
      <c r="F6421" t="s">
        <v>43</v>
      </c>
      <c r="G6421">
        <v>373</v>
      </c>
      <c r="H6421">
        <v>1</v>
      </c>
      <c r="I6421">
        <v>231</v>
      </c>
      <c r="J6421" t="s">
        <v>1001</v>
      </c>
      <c r="K6421" t="s">
        <v>9304</v>
      </c>
      <c r="L6421">
        <v>19</v>
      </c>
      <c r="M6421" t="s">
        <v>46</v>
      </c>
      <c r="N6421" t="s">
        <v>46</v>
      </c>
      <c r="O6421">
        <v>102</v>
      </c>
      <c r="P6421" t="s">
        <v>186</v>
      </c>
      <c r="Q6421">
        <v>212</v>
      </c>
      <c r="R6421" t="s">
        <v>1167</v>
      </c>
      <c r="S6421" t="s">
        <v>33</v>
      </c>
      <c r="T6421" t="s">
        <v>34</v>
      </c>
      <c r="U6421">
        <v>231</v>
      </c>
      <c r="Y6421" t="s">
        <v>2036</v>
      </c>
      <c r="AA6421">
        <v>34.017000000000003</v>
      </c>
      <c r="AB6421">
        <v>-118.3349</v>
      </c>
      <c r="AC6421">
        <f t="shared" si="100"/>
        <v>1</v>
      </c>
    </row>
    <row r="6422" spans="1:29" x14ac:dyDescent="0.35">
      <c r="A6422">
        <v>200814804</v>
      </c>
      <c r="B6422" s="1">
        <v>44107</v>
      </c>
      <c r="C6422" s="1">
        <v>44106</v>
      </c>
      <c r="D6422">
        <v>2200</v>
      </c>
      <c r="E6422">
        <v>8</v>
      </c>
      <c r="F6422" t="s">
        <v>109</v>
      </c>
      <c r="G6422">
        <v>855</v>
      </c>
      <c r="H6422">
        <v>1</v>
      </c>
      <c r="I6422">
        <v>510</v>
      </c>
      <c r="J6422" t="s">
        <v>29</v>
      </c>
      <c r="L6422">
        <v>0</v>
      </c>
      <c r="O6422">
        <v>707</v>
      </c>
      <c r="P6422" t="s">
        <v>280</v>
      </c>
      <c r="S6422" t="s">
        <v>84</v>
      </c>
      <c r="T6422" t="s">
        <v>85</v>
      </c>
      <c r="U6422">
        <v>510</v>
      </c>
      <c r="Y6422" t="s">
        <v>310</v>
      </c>
      <c r="AA6422">
        <v>34.048400000000001</v>
      </c>
      <c r="AB6422">
        <v>-118.44370000000001</v>
      </c>
      <c r="AC6422">
        <f t="shared" si="100"/>
        <v>0</v>
      </c>
    </row>
    <row r="6423" spans="1:29" x14ac:dyDescent="0.35">
      <c r="A6423">
        <v>200605106</v>
      </c>
      <c r="B6423" s="1">
        <v>43855</v>
      </c>
      <c r="C6423" s="1">
        <v>43855</v>
      </c>
      <c r="D6423">
        <v>50</v>
      </c>
      <c r="E6423">
        <v>6</v>
      </c>
      <c r="F6423" t="s">
        <v>91</v>
      </c>
      <c r="G6423">
        <v>646</v>
      </c>
      <c r="H6423">
        <v>2</v>
      </c>
      <c r="I6423">
        <v>625</v>
      </c>
      <c r="J6423" t="s">
        <v>628</v>
      </c>
      <c r="K6423" t="s">
        <v>6977</v>
      </c>
      <c r="L6423">
        <v>32</v>
      </c>
      <c r="M6423" t="s">
        <v>30</v>
      </c>
      <c r="N6423" t="s">
        <v>73</v>
      </c>
      <c r="O6423">
        <v>504</v>
      </c>
      <c r="P6423" t="s">
        <v>673</v>
      </c>
      <c r="Q6423">
        <v>511</v>
      </c>
      <c r="R6423" t="s">
        <v>151</v>
      </c>
      <c r="S6423" t="s">
        <v>40</v>
      </c>
      <c r="T6423" t="s">
        <v>41</v>
      </c>
      <c r="U6423">
        <v>625</v>
      </c>
      <c r="Y6423" t="s">
        <v>1018</v>
      </c>
      <c r="AA6423">
        <v>34.099800000000002</v>
      </c>
      <c r="AB6423">
        <v>-118.33240000000001</v>
      </c>
      <c r="AC6423">
        <f t="shared" si="100"/>
        <v>0</v>
      </c>
    </row>
    <row r="6424" spans="1:29" x14ac:dyDescent="0.35">
      <c r="A6424">
        <v>200119708</v>
      </c>
      <c r="B6424" s="1">
        <v>44123</v>
      </c>
      <c r="C6424" s="1">
        <v>44123</v>
      </c>
      <c r="D6424">
        <v>1530</v>
      </c>
      <c r="E6424">
        <v>1</v>
      </c>
      <c r="F6424" t="s">
        <v>36</v>
      </c>
      <c r="G6424">
        <v>111</v>
      </c>
      <c r="H6424">
        <v>2</v>
      </c>
      <c r="I6424">
        <v>624</v>
      </c>
      <c r="J6424" t="s">
        <v>171</v>
      </c>
      <c r="K6424" t="s">
        <v>9305</v>
      </c>
      <c r="L6424">
        <v>38</v>
      </c>
      <c r="M6424" t="s">
        <v>94</v>
      </c>
      <c r="N6424" t="s">
        <v>95</v>
      </c>
      <c r="O6424">
        <v>405</v>
      </c>
      <c r="P6424" t="s">
        <v>52</v>
      </c>
      <c r="Q6424">
        <v>400</v>
      </c>
      <c r="R6424" t="s">
        <v>143</v>
      </c>
      <c r="S6424" t="s">
        <v>33</v>
      </c>
      <c r="T6424" t="s">
        <v>34</v>
      </c>
      <c r="U6424">
        <v>624</v>
      </c>
      <c r="Y6424" t="s">
        <v>9306</v>
      </c>
      <c r="AA6424">
        <v>34.060400000000001</v>
      </c>
      <c r="AB6424">
        <v>-118.2393</v>
      </c>
      <c r="AC6424">
        <f t="shared" si="100"/>
        <v>1</v>
      </c>
    </row>
    <row r="6425" spans="1:29" x14ac:dyDescent="0.35">
      <c r="A6425">
        <v>200909062</v>
      </c>
      <c r="B6425" s="1">
        <v>43949</v>
      </c>
      <c r="C6425" s="1">
        <v>43938</v>
      </c>
      <c r="D6425">
        <v>1200</v>
      </c>
      <c r="E6425">
        <v>9</v>
      </c>
      <c r="F6425" t="s">
        <v>49</v>
      </c>
      <c r="G6425">
        <v>909</v>
      </c>
      <c r="H6425">
        <v>1</v>
      </c>
      <c r="I6425">
        <v>420</v>
      </c>
      <c r="J6425" t="s">
        <v>352</v>
      </c>
      <c r="K6425" t="s">
        <v>3401</v>
      </c>
      <c r="L6425">
        <v>33</v>
      </c>
      <c r="M6425" t="s">
        <v>30</v>
      </c>
      <c r="N6425" t="s">
        <v>31</v>
      </c>
      <c r="O6425">
        <v>103</v>
      </c>
      <c r="P6425" t="s">
        <v>146</v>
      </c>
      <c r="S6425" t="s">
        <v>40</v>
      </c>
      <c r="T6425" t="s">
        <v>41</v>
      </c>
      <c r="U6425">
        <v>420</v>
      </c>
      <c r="Y6425" t="s">
        <v>9307</v>
      </c>
      <c r="AA6425">
        <v>34.204900000000002</v>
      </c>
      <c r="AB6425">
        <v>-118.42910000000001</v>
      </c>
      <c r="AC6425">
        <f t="shared" si="100"/>
        <v>0</v>
      </c>
    </row>
    <row r="6426" spans="1:29" x14ac:dyDescent="0.35">
      <c r="A6426">
        <v>201112673</v>
      </c>
      <c r="B6426" s="1">
        <v>44063</v>
      </c>
      <c r="C6426" s="1">
        <v>44061</v>
      </c>
      <c r="D6426">
        <v>1800</v>
      </c>
      <c r="E6426">
        <v>11</v>
      </c>
      <c r="F6426" t="s">
        <v>64</v>
      </c>
      <c r="G6426">
        <v>1127</v>
      </c>
      <c r="H6426">
        <v>1</v>
      </c>
      <c r="I6426">
        <v>510</v>
      </c>
      <c r="J6426" t="s">
        <v>29</v>
      </c>
      <c r="L6426">
        <v>0</v>
      </c>
      <c r="O6426">
        <v>101</v>
      </c>
      <c r="P6426" t="s">
        <v>32</v>
      </c>
      <c r="S6426" t="s">
        <v>40</v>
      </c>
      <c r="T6426" t="s">
        <v>41</v>
      </c>
      <c r="U6426">
        <v>510</v>
      </c>
      <c r="Y6426" t="s">
        <v>9308</v>
      </c>
      <c r="AA6426">
        <v>34.120199999999997</v>
      </c>
      <c r="AB6426">
        <v>-118.1879</v>
      </c>
      <c r="AC6426">
        <f t="shared" si="100"/>
        <v>0</v>
      </c>
    </row>
    <row r="6427" spans="1:29" x14ac:dyDescent="0.35">
      <c r="A6427">
        <v>201205698</v>
      </c>
      <c r="B6427" s="1">
        <v>43855</v>
      </c>
      <c r="C6427" s="1">
        <v>43855</v>
      </c>
      <c r="D6427">
        <v>1315</v>
      </c>
      <c r="E6427">
        <v>12</v>
      </c>
      <c r="F6427" t="s">
        <v>68</v>
      </c>
      <c r="G6427">
        <v>1245</v>
      </c>
      <c r="H6427">
        <v>2</v>
      </c>
      <c r="I6427">
        <v>626</v>
      </c>
      <c r="J6427" t="s">
        <v>141</v>
      </c>
      <c r="K6427" t="s">
        <v>1309</v>
      </c>
      <c r="L6427">
        <v>26</v>
      </c>
      <c r="M6427" t="s">
        <v>94</v>
      </c>
      <c r="N6427" t="s">
        <v>163</v>
      </c>
      <c r="O6427">
        <v>501</v>
      </c>
      <c r="P6427" t="s">
        <v>164</v>
      </c>
      <c r="Q6427">
        <v>400</v>
      </c>
      <c r="R6427" t="s">
        <v>143</v>
      </c>
      <c r="S6427" t="s">
        <v>84</v>
      </c>
      <c r="T6427" t="s">
        <v>85</v>
      </c>
      <c r="U6427">
        <v>626</v>
      </c>
      <c r="Y6427" t="s">
        <v>2951</v>
      </c>
      <c r="AA6427">
        <v>33.980600000000003</v>
      </c>
      <c r="AB6427">
        <v>-118.30029999999999</v>
      </c>
      <c r="AC6427">
        <f t="shared" si="100"/>
        <v>0</v>
      </c>
    </row>
    <row r="6428" spans="1:29" x14ac:dyDescent="0.35">
      <c r="A6428">
        <v>200618747</v>
      </c>
      <c r="B6428" s="1">
        <v>44167</v>
      </c>
      <c r="C6428" s="1">
        <v>44167</v>
      </c>
      <c r="D6428">
        <v>720</v>
      </c>
      <c r="E6428">
        <v>6</v>
      </c>
      <c r="F6428" t="s">
        <v>91</v>
      </c>
      <c r="G6428">
        <v>643</v>
      </c>
      <c r="H6428">
        <v>1</v>
      </c>
      <c r="I6428">
        <v>230</v>
      </c>
      <c r="J6428" t="s">
        <v>161</v>
      </c>
      <c r="K6428" t="s">
        <v>9309</v>
      </c>
      <c r="L6428">
        <v>66</v>
      </c>
      <c r="M6428" t="s">
        <v>94</v>
      </c>
      <c r="N6428" t="s">
        <v>95</v>
      </c>
      <c r="O6428">
        <v>108</v>
      </c>
      <c r="P6428" t="s">
        <v>105</v>
      </c>
      <c r="Q6428">
        <v>500</v>
      </c>
      <c r="R6428" t="s">
        <v>184</v>
      </c>
      <c r="S6428" t="s">
        <v>33</v>
      </c>
      <c r="T6428" t="s">
        <v>34</v>
      </c>
      <c r="U6428">
        <v>230</v>
      </c>
      <c r="V6428">
        <v>998</v>
      </c>
      <c r="Y6428" t="s">
        <v>486</v>
      </c>
      <c r="AA6428">
        <v>34.100700000000003</v>
      </c>
      <c r="AB6428">
        <v>-118.3494</v>
      </c>
      <c r="AC6428">
        <f t="shared" si="100"/>
        <v>1</v>
      </c>
    </row>
    <row r="6429" spans="1:29" x14ac:dyDescent="0.35">
      <c r="A6429">
        <v>200617211</v>
      </c>
      <c r="B6429" s="1">
        <v>44130</v>
      </c>
      <c r="C6429" s="1">
        <v>44106</v>
      </c>
      <c r="D6429">
        <v>800</v>
      </c>
      <c r="E6429">
        <v>6</v>
      </c>
      <c r="F6429" t="s">
        <v>91</v>
      </c>
      <c r="G6429">
        <v>668</v>
      </c>
      <c r="H6429">
        <v>1</v>
      </c>
      <c r="I6429">
        <v>420</v>
      </c>
      <c r="J6429" t="s">
        <v>352</v>
      </c>
      <c r="L6429">
        <v>0</v>
      </c>
      <c r="O6429">
        <v>108</v>
      </c>
      <c r="P6429" t="s">
        <v>105</v>
      </c>
      <c r="S6429" t="s">
        <v>40</v>
      </c>
      <c r="T6429" t="s">
        <v>41</v>
      </c>
      <c r="U6429">
        <v>420</v>
      </c>
      <c r="Y6429" t="s">
        <v>892</v>
      </c>
      <c r="AA6429">
        <v>34.098100000000002</v>
      </c>
      <c r="AB6429">
        <v>-118.3111</v>
      </c>
      <c r="AC6429">
        <f t="shared" si="100"/>
        <v>0</v>
      </c>
    </row>
    <row r="6430" spans="1:29" x14ac:dyDescent="0.35">
      <c r="A6430">
        <v>201307928</v>
      </c>
      <c r="B6430" s="1">
        <v>43899</v>
      </c>
      <c r="C6430" s="1">
        <v>43899</v>
      </c>
      <c r="D6430">
        <v>2110</v>
      </c>
      <c r="E6430">
        <v>13</v>
      </c>
      <c r="F6430" t="s">
        <v>62</v>
      </c>
      <c r="G6430">
        <v>1341</v>
      </c>
      <c r="H6430">
        <v>1</v>
      </c>
      <c r="I6430">
        <v>761</v>
      </c>
      <c r="J6430" t="s">
        <v>403</v>
      </c>
      <c r="K6430" t="s">
        <v>9310</v>
      </c>
      <c r="L6430">
        <v>28</v>
      </c>
      <c r="M6430" t="s">
        <v>30</v>
      </c>
      <c r="N6430" t="s">
        <v>95</v>
      </c>
      <c r="O6430">
        <v>502</v>
      </c>
      <c r="P6430" t="s">
        <v>47</v>
      </c>
      <c r="Q6430">
        <v>513</v>
      </c>
      <c r="R6430" t="s">
        <v>1856</v>
      </c>
      <c r="S6430" t="s">
        <v>40</v>
      </c>
      <c r="T6430" t="s">
        <v>41</v>
      </c>
      <c r="U6430">
        <v>761</v>
      </c>
      <c r="Y6430" t="s">
        <v>9311</v>
      </c>
      <c r="AA6430">
        <v>34.014600000000002</v>
      </c>
      <c r="AB6430">
        <v>-118.27809999999999</v>
      </c>
      <c r="AC6430">
        <f t="shared" si="100"/>
        <v>0</v>
      </c>
    </row>
    <row r="6431" spans="1:29" x14ac:dyDescent="0.35">
      <c r="A6431">
        <v>200107506</v>
      </c>
      <c r="B6431" s="1">
        <v>43878</v>
      </c>
      <c r="C6431" s="1">
        <v>43877</v>
      </c>
      <c r="D6431">
        <v>2200</v>
      </c>
      <c r="E6431">
        <v>1</v>
      </c>
      <c r="F6431" t="s">
        <v>36</v>
      </c>
      <c r="G6431">
        <v>163</v>
      </c>
      <c r="H6431">
        <v>1</v>
      </c>
      <c r="I6431">
        <v>330</v>
      </c>
      <c r="J6431" t="s">
        <v>37</v>
      </c>
      <c r="K6431" t="s">
        <v>2011</v>
      </c>
      <c r="L6431">
        <v>34</v>
      </c>
      <c r="M6431" t="s">
        <v>30</v>
      </c>
      <c r="N6431" t="s">
        <v>73</v>
      </c>
      <c r="O6431">
        <v>123</v>
      </c>
      <c r="P6431" t="s">
        <v>290</v>
      </c>
      <c r="S6431" t="s">
        <v>40</v>
      </c>
      <c r="T6431" t="s">
        <v>41</v>
      </c>
      <c r="U6431">
        <v>330</v>
      </c>
      <c r="Y6431" t="s">
        <v>1374</v>
      </c>
      <c r="AA6431">
        <v>34.045200000000001</v>
      </c>
      <c r="AB6431">
        <v>-118.2534</v>
      </c>
      <c r="AC6431">
        <f t="shared" si="100"/>
        <v>0</v>
      </c>
    </row>
    <row r="6432" spans="1:29" x14ac:dyDescent="0.35">
      <c r="A6432">
        <v>200214880</v>
      </c>
      <c r="B6432" s="1">
        <v>44085</v>
      </c>
      <c r="C6432" s="1">
        <v>44085</v>
      </c>
      <c r="D6432">
        <v>345</v>
      </c>
      <c r="E6432">
        <v>2</v>
      </c>
      <c r="F6432" t="s">
        <v>56</v>
      </c>
      <c r="G6432">
        <v>291</v>
      </c>
      <c r="H6432">
        <v>2</v>
      </c>
      <c r="I6432">
        <v>624</v>
      </c>
      <c r="J6432" t="s">
        <v>171</v>
      </c>
      <c r="K6432" t="s">
        <v>9312</v>
      </c>
      <c r="L6432">
        <v>25</v>
      </c>
      <c r="M6432" t="s">
        <v>30</v>
      </c>
      <c r="N6432" t="s">
        <v>95</v>
      </c>
      <c r="O6432">
        <v>502</v>
      </c>
      <c r="P6432" t="s">
        <v>47</v>
      </c>
      <c r="Q6432">
        <v>400</v>
      </c>
      <c r="R6432" t="s">
        <v>143</v>
      </c>
      <c r="S6432" t="s">
        <v>84</v>
      </c>
      <c r="T6432" t="s">
        <v>85</v>
      </c>
      <c r="U6432">
        <v>624</v>
      </c>
      <c r="Y6432" t="s">
        <v>9313</v>
      </c>
      <c r="AA6432">
        <v>34.041400000000003</v>
      </c>
      <c r="AB6432">
        <v>-118.2841</v>
      </c>
      <c r="AC6432">
        <f t="shared" si="100"/>
        <v>0</v>
      </c>
    </row>
    <row r="6433" spans="1:29" x14ac:dyDescent="0.35">
      <c r="A6433">
        <v>200215615</v>
      </c>
      <c r="B6433" s="1">
        <v>44103</v>
      </c>
      <c r="C6433" s="1">
        <v>44103</v>
      </c>
      <c r="D6433">
        <v>1340</v>
      </c>
      <c r="E6433">
        <v>2</v>
      </c>
      <c r="F6433" t="s">
        <v>56</v>
      </c>
      <c r="G6433">
        <v>238</v>
      </c>
      <c r="H6433">
        <v>1</v>
      </c>
      <c r="I6433">
        <v>330</v>
      </c>
      <c r="J6433" t="s">
        <v>37</v>
      </c>
      <c r="K6433" t="s">
        <v>9314</v>
      </c>
      <c r="L6433">
        <v>25</v>
      </c>
      <c r="M6433" t="s">
        <v>94</v>
      </c>
      <c r="N6433" t="s">
        <v>31</v>
      </c>
      <c r="O6433">
        <v>102</v>
      </c>
      <c r="P6433" t="s">
        <v>186</v>
      </c>
      <c r="S6433" t="s">
        <v>40</v>
      </c>
      <c r="T6433" t="s">
        <v>41</v>
      </c>
      <c r="U6433">
        <v>330</v>
      </c>
      <c r="Y6433" t="s">
        <v>1723</v>
      </c>
      <c r="Z6433" t="s">
        <v>9315</v>
      </c>
      <c r="AA6433">
        <v>34.062899999999999</v>
      </c>
      <c r="AB6433">
        <v>-118.25530000000001</v>
      </c>
      <c r="AC6433">
        <f t="shared" si="100"/>
        <v>0</v>
      </c>
    </row>
    <row r="6434" spans="1:29" x14ac:dyDescent="0.35">
      <c r="A6434">
        <v>201015914</v>
      </c>
      <c r="B6434" s="1">
        <v>44175</v>
      </c>
      <c r="C6434" s="1">
        <v>44167</v>
      </c>
      <c r="D6434">
        <v>2000</v>
      </c>
      <c r="E6434">
        <v>10</v>
      </c>
      <c r="F6434" t="s">
        <v>103</v>
      </c>
      <c r="G6434">
        <v>1047</v>
      </c>
      <c r="H6434">
        <v>1</v>
      </c>
      <c r="I6434">
        <v>341</v>
      </c>
      <c r="J6434" t="s">
        <v>157</v>
      </c>
      <c r="K6434" t="s">
        <v>9316</v>
      </c>
      <c r="L6434">
        <v>68</v>
      </c>
      <c r="M6434" t="s">
        <v>30</v>
      </c>
      <c r="N6434" t="s">
        <v>73</v>
      </c>
      <c r="O6434">
        <v>102</v>
      </c>
      <c r="P6434" t="s">
        <v>186</v>
      </c>
      <c r="S6434" t="s">
        <v>40</v>
      </c>
      <c r="T6434" t="s">
        <v>41</v>
      </c>
      <c r="U6434">
        <v>341</v>
      </c>
      <c r="Y6434" t="s">
        <v>9317</v>
      </c>
      <c r="AA6434">
        <v>34.179699999999997</v>
      </c>
      <c r="AB6434">
        <v>-118.5129</v>
      </c>
      <c r="AC6434">
        <f t="shared" si="100"/>
        <v>0</v>
      </c>
    </row>
    <row r="6435" spans="1:29" x14ac:dyDescent="0.35">
      <c r="A6435">
        <v>200908600</v>
      </c>
      <c r="B6435" s="1">
        <v>43939</v>
      </c>
      <c r="C6435" s="1">
        <v>43931</v>
      </c>
      <c r="D6435">
        <v>430</v>
      </c>
      <c r="E6435">
        <v>9</v>
      </c>
      <c r="F6435" t="s">
        <v>49</v>
      </c>
      <c r="G6435">
        <v>923</v>
      </c>
      <c r="H6435">
        <v>1</v>
      </c>
      <c r="I6435">
        <v>440</v>
      </c>
      <c r="J6435" t="s">
        <v>213</v>
      </c>
      <c r="K6435" t="s">
        <v>9318</v>
      </c>
      <c r="L6435">
        <v>32</v>
      </c>
      <c r="M6435" t="s">
        <v>30</v>
      </c>
      <c r="N6435" t="s">
        <v>31</v>
      </c>
      <c r="O6435">
        <v>501</v>
      </c>
      <c r="P6435" t="s">
        <v>164</v>
      </c>
      <c r="S6435" t="s">
        <v>40</v>
      </c>
      <c r="T6435" t="s">
        <v>41</v>
      </c>
      <c r="U6435">
        <v>440</v>
      </c>
      <c r="Y6435" t="s">
        <v>9319</v>
      </c>
      <c r="AA6435">
        <v>34.190300000000001</v>
      </c>
      <c r="AB6435">
        <v>-118.4662</v>
      </c>
      <c r="AC6435">
        <f t="shared" si="100"/>
        <v>0</v>
      </c>
    </row>
    <row r="6436" spans="1:29" x14ac:dyDescent="0.35">
      <c r="A6436">
        <v>201217853</v>
      </c>
      <c r="B6436" s="1">
        <v>44047</v>
      </c>
      <c r="C6436" s="1">
        <v>44047</v>
      </c>
      <c r="D6436">
        <v>1315</v>
      </c>
      <c r="E6436">
        <v>12</v>
      </c>
      <c r="F6436" t="s">
        <v>68</v>
      </c>
      <c r="G6436">
        <v>1239</v>
      </c>
      <c r="H6436">
        <v>1</v>
      </c>
      <c r="I6436">
        <v>330</v>
      </c>
      <c r="J6436" t="s">
        <v>37</v>
      </c>
      <c r="K6436">
        <v>344</v>
      </c>
      <c r="L6436">
        <v>20</v>
      </c>
      <c r="M6436" t="s">
        <v>30</v>
      </c>
      <c r="N6436" t="s">
        <v>95</v>
      </c>
      <c r="O6436">
        <v>101</v>
      </c>
      <c r="P6436" t="s">
        <v>32</v>
      </c>
      <c r="S6436" t="s">
        <v>40</v>
      </c>
      <c r="T6436" t="s">
        <v>41</v>
      </c>
      <c r="U6436">
        <v>330</v>
      </c>
      <c r="Y6436" t="s">
        <v>4216</v>
      </c>
      <c r="Z6436" t="s">
        <v>866</v>
      </c>
      <c r="AA6436">
        <v>33.9876</v>
      </c>
      <c r="AB6436">
        <v>-118.28270000000001</v>
      </c>
      <c r="AC6436">
        <f t="shared" si="100"/>
        <v>0</v>
      </c>
    </row>
    <row r="6437" spans="1:29" x14ac:dyDescent="0.35">
      <c r="A6437">
        <v>201223007</v>
      </c>
      <c r="B6437" s="1">
        <v>44125</v>
      </c>
      <c r="C6437" s="1">
        <v>44124</v>
      </c>
      <c r="D6437">
        <v>2345</v>
      </c>
      <c r="E6437">
        <v>12</v>
      </c>
      <c r="F6437" t="s">
        <v>68</v>
      </c>
      <c r="G6437">
        <v>1267</v>
      </c>
      <c r="H6437">
        <v>2</v>
      </c>
      <c r="I6437">
        <v>745</v>
      </c>
      <c r="J6437" t="s">
        <v>139</v>
      </c>
      <c r="K6437" t="s">
        <v>456</v>
      </c>
      <c r="L6437">
        <v>47</v>
      </c>
      <c r="M6437" t="s">
        <v>30</v>
      </c>
      <c r="N6437" t="s">
        <v>95</v>
      </c>
      <c r="O6437">
        <v>104</v>
      </c>
      <c r="P6437" t="s">
        <v>201</v>
      </c>
      <c r="S6437" t="s">
        <v>40</v>
      </c>
      <c r="T6437" t="s">
        <v>41</v>
      </c>
      <c r="U6437">
        <v>745</v>
      </c>
      <c r="Y6437" t="s">
        <v>9320</v>
      </c>
      <c r="AA6437">
        <v>33.964300000000001</v>
      </c>
      <c r="AB6437">
        <v>-118.2877</v>
      </c>
      <c r="AC6437">
        <f t="shared" si="100"/>
        <v>0</v>
      </c>
    </row>
    <row r="6438" spans="1:29" x14ac:dyDescent="0.35">
      <c r="A6438">
        <v>201012907</v>
      </c>
      <c r="B6438" s="1">
        <v>44083</v>
      </c>
      <c r="C6438" s="1">
        <v>44083</v>
      </c>
      <c r="D6438">
        <v>500</v>
      </c>
      <c r="E6438">
        <v>10</v>
      </c>
      <c r="F6438" t="s">
        <v>103</v>
      </c>
      <c r="G6438">
        <v>1045</v>
      </c>
      <c r="H6438">
        <v>1</v>
      </c>
      <c r="I6438">
        <v>330</v>
      </c>
      <c r="J6438" t="s">
        <v>37</v>
      </c>
      <c r="K6438" t="s">
        <v>9321</v>
      </c>
      <c r="L6438">
        <v>29</v>
      </c>
      <c r="M6438" t="s">
        <v>30</v>
      </c>
      <c r="N6438" t="s">
        <v>31</v>
      </c>
      <c r="O6438">
        <v>104</v>
      </c>
      <c r="P6438" t="s">
        <v>201</v>
      </c>
      <c r="S6438" t="s">
        <v>40</v>
      </c>
      <c r="T6438" t="s">
        <v>41</v>
      </c>
      <c r="U6438">
        <v>330</v>
      </c>
      <c r="Y6438" t="s">
        <v>9322</v>
      </c>
      <c r="AA6438">
        <v>34.173099999999998</v>
      </c>
      <c r="AB6438">
        <v>-118.52030000000001</v>
      </c>
      <c r="AC6438">
        <f t="shared" si="100"/>
        <v>0</v>
      </c>
    </row>
    <row r="6439" spans="1:29" x14ac:dyDescent="0.35">
      <c r="A6439">
        <v>200611117</v>
      </c>
      <c r="B6439" s="1">
        <v>43988</v>
      </c>
      <c r="C6439" s="1">
        <v>43988</v>
      </c>
      <c r="D6439">
        <v>950</v>
      </c>
      <c r="E6439">
        <v>6</v>
      </c>
      <c r="F6439" t="s">
        <v>91</v>
      </c>
      <c r="G6439">
        <v>646</v>
      </c>
      <c r="H6439">
        <v>2</v>
      </c>
      <c r="I6439">
        <v>625</v>
      </c>
      <c r="J6439" t="s">
        <v>628</v>
      </c>
      <c r="K6439" t="s">
        <v>5582</v>
      </c>
      <c r="L6439">
        <v>38</v>
      </c>
      <c r="M6439" t="s">
        <v>30</v>
      </c>
      <c r="N6439" t="s">
        <v>73</v>
      </c>
      <c r="O6439">
        <v>108</v>
      </c>
      <c r="P6439" t="s">
        <v>105</v>
      </c>
      <c r="Q6439">
        <v>400</v>
      </c>
      <c r="R6439" t="s">
        <v>143</v>
      </c>
      <c r="S6439" t="s">
        <v>40</v>
      </c>
      <c r="T6439" t="s">
        <v>41</v>
      </c>
      <c r="U6439">
        <v>625</v>
      </c>
      <c r="Y6439" t="s">
        <v>8119</v>
      </c>
      <c r="AA6439">
        <v>34.101599999999998</v>
      </c>
      <c r="AB6439">
        <v>-118.3361</v>
      </c>
      <c r="AC6439">
        <f t="shared" si="100"/>
        <v>0</v>
      </c>
    </row>
    <row r="6440" spans="1:29" x14ac:dyDescent="0.35">
      <c r="A6440">
        <v>200118531</v>
      </c>
      <c r="B6440" s="1">
        <v>44100</v>
      </c>
      <c r="C6440" s="1">
        <v>44099</v>
      </c>
      <c r="D6440">
        <v>2100</v>
      </c>
      <c r="E6440">
        <v>1</v>
      </c>
      <c r="F6440" t="s">
        <v>36</v>
      </c>
      <c r="G6440">
        <v>159</v>
      </c>
      <c r="H6440">
        <v>1</v>
      </c>
      <c r="I6440">
        <v>331</v>
      </c>
      <c r="J6440" t="s">
        <v>233</v>
      </c>
      <c r="K6440" t="s">
        <v>9323</v>
      </c>
      <c r="L6440">
        <v>24</v>
      </c>
      <c r="M6440" t="s">
        <v>30</v>
      </c>
      <c r="N6440" t="s">
        <v>73</v>
      </c>
      <c r="O6440">
        <v>101</v>
      </c>
      <c r="P6440" t="s">
        <v>32</v>
      </c>
      <c r="S6440" t="s">
        <v>40</v>
      </c>
      <c r="T6440" t="s">
        <v>41</v>
      </c>
      <c r="U6440">
        <v>331</v>
      </c>
      <c r="Y6440" t="s">
        <v>802</v>
      </c>
      <c r="Z6440" t="s">
        <v>1403</v>
      </c>
      <c r="AA6440">
        <v>34.034599999999998</v>
      </c>
      <c r="AB6440">
        <v>-118.2323</v>
      </c>
      <c r="AC6440">
        <f t="shared" si="100"/>
        <v>0</v>
      </c>
    </row>
    <row r="6441" spans="1:29" x14ac:dyDescent="0.35">
      <c r="A6441">
        <v>201108348</v>
      </c>
      <c r="B6441" s="1">
        <v>43936</v>
      </c>
      <c r="C6441" s="1">
        <v>43935</v>
      </c>
      <c r="D6441">
        <v>1900</v>
      </c>
      <c r="E6441">
        <v>11</v>
      </c>
      <c r="F6441" t="s">
        <v>64</v>
      </c>
      <c r="G6441">
        <v>1147</v>
      </c>
      <c r="H6441">
        <v>2</v>
      </c>
      <c r="I6441">
        <v>624</v>
      </c>
      <c r="J6441" t="s">
        <v>171</v>
      </c>
      <c r="K6441" t="s">
        <v>9324</v>
      </c>
      <c r="L6441">
        <v>54</v>
      </c>
      <c r="M6441" t="s">
        <v>94</v>
      </c>
      <c r="N6441" t="s">
        <v>95</v>
      </c>
      <c r="O6441">
        <v>101</v>
      </c>
      <c r="P6441" t="s">
        <v>32</v>
      </c>
      <c r="Q6441">
        <v>400</v>
      </c>
      <c r="R6441" t="s">
        <v>143</v>
      </c>
      <c r="S6441" t="s">
        <v>84</v>
      </c>
      <c r="T6441" t="s">
        <v>85</v>
      </c>
      <c r="U6441">
        <v>624</v>
      </c>
      <c r="Y6441" t="s">
        <v>9325</v>
      </c>
      <c r="AA6441">
        <v>34.099899999999998</v>
      </c>
      <c r="AB6441">
        <v>-118.2296</v>
      </c>
      <c r="AC6441">
        <f t="shared" si="100"/>
        <v>0</v>
      </c>
    </row>
    <row r="6442" spans="1:29" x14ac:dyDescent="0.35">
      <c r="A6442">
        <v>200709793</v>
      </c>
      <c r="B6442" s="1">
        <v>43982</v>
      </c>
      <c r="C6442" s="1">
        <v>43981</v>
      </c>
      <c r="D6442">
        <v>1745</v>
      </c>
      <c r="E6442">
        <v>7</v>
      </c>
      <c r="F6442" t="s">
        <v>28</v>
      </c>
      <c r="G6442">
        <v>724</v>
      </c>
      <c r="H6442">
        <v>2</v>
      </c>
      <c r="I6442">
        <v>740</v>
      </c>
      <c r="J6442" t="s">
        <v>224</v>
      </c>
      <c r="K6442" t="s">
        <v>819</v>
      </c>
      <c r="L6442">
        <v>0</v>
      </c>
      <c r="M6442" t="s">
        <v>46</v>
      </c>
      <c r="N6442" t="s">
        <v>46</v>
      </c>
      <c r="O6442">
        <v>101</v>
      </c>
      <c r="P6442" t="s">
        <v>32</v>
      </c>
      <c r="S6442" t="s">
        <v>40</v>
      </c>
      <c r="T6442" t="s">
        <v>41</v>
      </c>
      <c r="U6442">
        <v>740</v>
      </c>
      <c r="Y6442" t="s">
        <v>9326</v>
      </c>
      <c r="Z6442" t="s">
        <v>1602</v>
      </c>
      <c r="AA6442">
        <v>34.076099999999997</v>
      </c>
      <c r="AB6442">
        <v>-118.3563</v>
      </c>
      <c r="AC6442">
        <f t="shared" si="100"/>
        <v>0</v>
      </c>
    </row>
    <row r="6443" spans="1:29" x14ac:dyDescent="0.35">
      <c r="A6443">
        <v>200415965</v>
      </c>
      <c r="B6443" s="1">
        <v>44167</v>
      </c>
      <c r="C6443" s="1">
        <v>44166</v>
      </c>
      <c r="D6443">
        <v>1830</v>
      </c>
      <c r="E6443">
        <v>4</v>
      </c>
      <c r="F6443" t="s">
        <v>54</v>
      </c>
      <c r="G6443">
        <v>443</v>
      </c>
      <c r="H6443">
        <v>1</v>
      </c>
      <c r="I6443">
        <v>520</v>
      </c>
      <c r="J6443" t="s">
        <v>271</v>
      </c>
      <c r="K6443">
        <v>1302</v>
      </c>
      <c r="L6443">
        <v>28</v>
      </c>
      <c r="M6443" t="s">
        <v>30</v>
      </c>
      <c r="N6443" t="s">
        <v>73</v>
      </c>
      <c r="O6443">
        <v>108</v>
      </c>
      <c r="P6443" t="s">
        <v>105</v>
      </c>
      <c r="S6443" t="s">
        <v>40</v>
      </c>
      <c r="T6443" t="s">
        <v>41</v>
      </c>
      <c r="U6443">
        <v>520</v>
      </c>
      <c r="Y6443" t="s">
        <v>9327</v>
      </c>
      <c r="AA6443">
        <v>34.064</v>
      </c>
      <c r="AB6443">
        <v>-118.2026</v>
      </c>
      <c r="AC6443">
        <f t="shared" si="100"/>
        <v>0</v>
      </c>
    </row>
    <row r="6444" spans="1:29" x14ac:dyDescent="0.35">
      <c r="A6444">
        <v>200704420</v>
      </c>
      <c r="B6444" s="1">
        <v>43839</v>
      </c>
      <c r="C6444" s="1">
        <v>43837</v>
      </c>
      <c r="D6444">
        <v>1945</v>
      </c>
      <c r="E6444">
        <v>7</v>
      </c>
      <c r="F6444" t="s">
        <v>28</v>
      </c>
      <c r="G6444">
        <v>721</v>
      </c>
      <c r="H6444">
        <v>1</v>
      </c>
      <c r="I6444">
        <v>343</v>
      </c>
      <c r="J6444" t="s">
        <v>50</v>
      </c>
      <c r="K6444" t="s">
        <v>180</v>
      </c>
      <c r="L6444">
        <v>0</v>
      </c>
      <c r="M6444" t="s">
        <v>30</v>
      </c>
      <c r="N6444" t="s">
        <v>31</v>
      </c>
      <c r="O6444">
        <v>416</v>
      </c>
      <c r="P6444" t="s">
        <v>3567</v>
      </c>
      <c r="S6444" t="s">
        <v>40</v>
      </c>
      <c r="T6444" t="s">
        <v>41</v>
      </c>
      <c r="U6444">
        <v>343</v>
      </c>
      <c r="Y6444" t="s">
        <v>583</v>
      </c>
      <c r="AA6444">
        <v>34.076099999999997</v>
      </c>
      <c r="AB6444">
        <v>-118.3766</v>
      </c>
      <c r="AC6444">
        <f t="shared" si="100"/>
        <v>0</v>
      </c>
    </row>
    <row r="6445" spans="1:29" x14ac:dyDescent="0.35">
      <c r="A6445">
        <v>200407777</v>
      </c>
      <c r="B6445" s="1">
        <v>43934</v>
      </c>
      <c r="C6445" s="1">
        <v>43934</v>
      </c>
      <c r="D6445">
        <v>310</v>
      </c>
      <c r="E6445">
        <v>4</v>
      </c>
      <c r="F6445" t="s">
        <v>54</v>
      </c>
      <c r="G6445">
        <v>473</v>
      </c>
      <c r="H6445">
        <v>2</v>
      </c>
      <c r="I6445">
        <v>745</v>
      </c>
      <c r="J6445" t="s">
        <v>139</v>
      </c>
      <c r="K6445">
        <v>329</v>
      </c>
      <c r="L6445">
        <v>0</v>
      </c>
      <c r="M6445" t="s">
        <v>46</v>
      </c>
      <c r="N6445" t="s">
        <v>46</v>
      </c>
      <c r="O6445">
        <v>502</v>
      </c>
      <c r="P6445" t="s">
        <v>47</v>
      </c>
      <c r="S6445" t="s">
        <v>40</v>
      </c>
      <c r="T6445" t="s">
        <v>41</v>
      </c>
      <c r="U6445">
        <v>745</v>
      </c>
      <c r="Y6445" t="s">
        <v>9328</v>
      </c>
      <c r="AA6445">
        <v>34.0366</v>
      </c>
      <c r="AB6445">
        <v>-118.2189</v>
      </c>
      <c r="AC6445">
        <f t="shared" si="100"/>
        <v>0</v>
      </c>
    </row>
    <row r="6446" spans="1:29" x14ac:dyDescent="0.35">
      <c r="A6446">
        <v>200807509</v>
      </c>
      <c r="B6446" s="1">
        <v>43909</v>
      </c>
      <c r="C6446" s="1">
        <v>43909</v>
      </c>
      <c r="D6446">
        <v>2100</v>
      </c>
      <c r="E6446">
        <v>8</v>
      </c>
      <c r="F6446" t="s">
        <v>109</v>
      </c>
      <c r="G6446">
        <v>898</v>
      </c>
      <c r="H6446">
        <v>2</v>
      </c>
      <c r="I6446">
        <v>740</v>
      </c>
      <c r="J6446" t="s">
        <v>224</v>
      </c>
      <c r="K6446" t="s">
        <v>9329</v>
      </c>
      <c r="L6446">
        <v>0</v>
      </c>
      <c r="M6446" t="s">
        <v>46</v>
      </c>
      <c r="N6446" t="s">
        <v>46</v>
      </c>
      <c r="O6446">
        <v>101</v>
      </c>
      <c r="P6446" t="s">
        <v>32</v>
      </c>
      <c r="Q6446">
        <v>500</v>
      </c>
      <c r="R6446" t="s">
        <v>184</v>
      </c>
      <c r="S6446" t="s">
        <v>33</v>
      </c>
      <c r="T6446" t="s">
        <v>34</v>
      </c>
      <c r="U6446">
        <v>740</v>
      </c>
      <c r="V6446">
        <v>946</v>
      </c>
      <c r="W6446">
        <v>998</v>
      </c>
      <c r="Y6446" t="s">
        <v>9330</v>
      </c>
      <c r="Z6446" t="s">
        <v>9331</v>
      </c>
      <c r="AA6446">
        <v>34.0364</v>
      </c>
      <c r="AB6446">
        <v>-118.38720000000001</v>
      </c>
      <c r="AC6446">
        <f t="shared" si="100"/>
        <v>1</v>
      </c>
    </row>
    <row r="6447" spans="1:29" x14ac:dyDescent="0.35">
      <c r="A6447">
        <v>201226357</v>
      </c>
      <c r="B6447" s="1">
        <v>44178</v>
      </c>
      <c r="C6447" s="1">
        <v>44178</v>
      </c>
      <c r="D6447">
        <v>1200</v>
      </c>
      <c r="E6447">
        <v>12</v>
      </c>
      <c r="F6447" t="s">
        <v>68</v>
      </c>
      <c r="G6447">
        <v>1257</v>
      </c>
      <c r="H6447">
        <v>1</v>
      </c>
      <c r="I6447">
        <v>310</v>
      </c>
      <c r="J6447" t="s">
        <v>71</v>
      </c>
      <c r="K6447" t="s">
        <v>289</v>
      </c>
      <c r="L6447">
        <v>45</v>
      </c>
      <c r="M6447" t="s">
        <v>30</v>
      </c>
      <c r="N6447" t="s">
        <v>95</v>
      </c>
      <c r="O6447">
        <v>501</v>
      </c>
      <c r="P6447" t="s">
        <v>164</v>
      </c>
      <c r="S6447" t="s">
        <v>40</v>
      </c>
      <c r="T6447" t="s">
        <v>41</v>
      </c>
      <c r="U6447">
        <v>310</v>
      </c>
      <c r="Y6447" t="s">
        <v>9332</v>
      </c>
      <c r="AA6447">
        <v>33.969299999999997</v>
      </c>
      <c r="AB6447">
        <v>-118.285</v>
      </c>
      <c r="AC6447">
        <f t="shared" si="100"/>
        <v>0</v>
      </c>
    </row>
    <row r="6448" spans="1:29" x14ac:dyDescent="0.35">
      <c r="A6448">
        <v>200514412</v>
      </c>
      <c r="B6448" s="1">
        <v>44095</v>
      </c>
      <c r="C6448" s="1">
        <v>44091</v>
      </c>
      <c r="D6448">
        <v>1200</v>
      </c>
      <c r="E6448">
        <v>5</v>
      </c>
      <c r="F6448" t="s">
        <v>98</v>
      </c>
      <c r="G6448">
        <v>566</v>
      </c>
      <c r="H6448">
        <v>2</v>
      </c>
      <c r="I6448">
        <v>649</v>
      </c>
      <c r="J6448" t="s">
        <v>1038</v>
      </c>
      <c r="K6448" t="s">
        <v>9333</v>
      </c>
      <c r="L6448">
        <v>64</v>
      </c>
      <c r="M6448" t="s">
        <v>30</v>
      </c>
      <c r="N6448" t="s">
        <v>163</v>
      </c>
      <c r="O6448">
        <v>203</v>
      </c>
      <c r="P6448" t="s">
        <v>101</v>
      </c>
      <c r="S6448" t="s">
        <v>33</v>
      </c>
      <c r="T6448" t="s">
        <v>34</v>
      </c>
      <c r="U6448">
        <v>649</v>
      </c>
      <c r="Y6448" t="s">
        <v>9334</v>
      </c>
      <c r="AA6448">
        <v>33.734200000000001</v>
      </c>
      <c r="AB6448">
        <v>-118.2805</v>
      </c>
      <c r="AC6448">
        <f t="shared" si="100"/>
        <v>1</v>
      </c>
    </row>
    <row r="6449" spans="1:29" x14ac:dyDescent="0.35">
      <c r="A6449">
        <v>200608373</v>
      </c>
      <c r="B6449" s="1">
        <v>43916</v>
      </c>
      <c r="C6449" s="1">
        <v>43916</v>
      </c>
      <c r="D6449">
        <v>1405</v>
      </c>
      <c r="E6449">
        <v>6</v>
      </c>
      <c r="F6449" t="s">
        <v>91</v>
      </c>
      <c r="G6449">
        <v>666</v>
      </c>
      <c r="H6449">
        <v>2</v>
      </c>
      <c r="I6449">
        <v>624</v>
      </c>
      <c r="J6449" t="s">
        <v>171</v>
      </c>
      <c r="K6449" t="s">
        <v>9335</v>
      </c>
      <c r="L6449">
        <v>70</v>
      </c>
      <c r="M6449" t="s">
        <v>94</v>
      </c>
      <c r="N6449" t="s">
        <v>95</v>
      </c>
      <c r="O6449">
        <v>101</v>
      </c>
      <c r="P6449" t="s">
        <v>32</v>
      </c>
      <c r="Q6449">
        <v>400</v>
      </c>
      <c r="R6449" t="s">
        <v>143</v>
      </c>
      <c r="S6449" t="s">
        <v>40</v>
      </c>
      <c r="T6449" t="s">
        <v>41</v>
      </c>
      <c r="U6449">
        <v>624</v>
      </c>
      <c r="Y6449" t="s">
        <v>2147</v>
      </c>
      <c r="Z6449" t="s">
        <v>4836</v>
      </c>
      <c r="AA6449">
        <v>34.090800000000002</v>
      </c>
      <c r="AB6449">
        <v>-118.3266</v>
      </c>
      <c r="AC6449">
        <f t="shared" si="100"/>
        <v>0</v>
      </c>
    </row>
    <row r="6450" spans="1:29" x14ac:dyDescent="0.35">
      <c r="A6450">
        <v>200122990</v>
      </c>
      <c r="B6450" s="1">
        <v>44196</v>
      </c>
      <c r="C6450" s="1">
        <v>44192</v>
      </c>
      <c r="D6450">
        <v>1200</v>
      </c>
      <c r="E6450">
        <v>1</v>
      </c>
      <c r="F6450" t="s">
        <v>36</v>
      </c>
      <c r="G6450">
        <v>132</v>
      </c>
      <c r="H6450">
        <v>1</v>
      </c>
      <c r="I6450">
        <v>310</v>
      </c>
      <c r="J6450" t="s">
        <v>71</v>
      </c>
      <c r="K6450" t="s">
        <v>9336</v>
      </c>
      <c r="L6450">
        <v>39</v>
      </c>
      <c r="M6450" t="s">
        <v>30</v>
      </c>
      <c r="N6450" t="s">
        <v>73</v>
      </c>
      <c r="O6450">
        <v>120</v>
      </c>
      <c r="P6450" t="s">
        <v>3376</v>
      </c>
      <c r="S6450" t="s">
        <v>40</v>
      </c>
      <c r="T6450" t="s">
        <v>41</v>
      </c>
      <c r="U6450">
        <v>310</v>
      </c>
      <c r="Y6450" t="s">
        <v>9337</v>
      </c>
      <c r="AA6450">
        <v>34.053899999999999</v>
      </c>
      <c r="AB6450">
        <v>-118.2503</v>
      </c>
      <c r="AC6450">
        <f t="shared" si="100"/>
        <v>0</v>
      </c>
    </row>
    <row r="6451" spans="1:29" x14ac:dyDescent="0.35">
      <c r="A6451">
        <v>201220441</v>
      </c>
      <c r="B6451" s="1">
        <v>44085</v>
      </c>
      <c r="C6451" s="1">
        <v>44085</v>
      </c>
      <c r="D6451">
        <v>1155</v>
      </c>
      <c r="E6451">
        <v>12</v>
      </c>
      <c r="F6451" t="s">
        <v>68</v>
      </c>
      <c r="G6451">
        <v>1248</v>
      </c>
      <c r="H6451">
        <v>1</v>
      </c>
      <c r="I6451">
        <v>230</v>
      </c>
      <c r="J6451" t="s">
        <v>161</v>
      </c>
      <c r="K6451" t="s">
        <v>9338</v>
      </c>
      <c r="L6451">
        <v>50</v>
      </c>
      <c r="M6451" t="s">
        <v>94</v>
      </c>
      <c r="N6451" t="s">
        <v>163</v>
      </c>
      <c r="O6451">
        <v>102</v>
      </c>
      <c r="P6451" t="s">
        <v>186</v>
      </c>
      <c r="Q6451">
        <v>102</v>
      </c>
      <c r="R6451" t="s">
        <v>219</v>
      </c>
      <c r="S6451" t="s">
        <v>40</v>
      </c>
      <c r="T6451" t="s">
        <v>41</v>
      </c>
      <c r="U6451">
        <v>230</v>
      </c>
      <c r="Y6451" t="s">
        <v>8498</v>
      </c>
      <c r="Z6451" t="s">
        <v>440</v>
      </c>
      <c r="AA6451">
        <v>33.978200000000001</v>
      </c>
      <c r="AB6451">
        <v>-118.2914</v>
      </c>
      <c r="AC6451">
        <f t="shared" si="100"/>
        <v>0</v>
      </c>
    </row>
    <row r="6452" spans="1:29" x14ac:dyDescent="0.35">
      <c r="A6452">
        <v>200713285</v>
      </c>
      <c r="B6452" s="1">
        <v>44072</v>
      </c>
      <c r="C6452" s="1">
        <v>44072</v>
      </c>
      <c r="D6452">
        <v>1220</v>
      </c>
      <c r="E6452">
        <v>7</v>
      </c>
      <c r="F6452" t="s">
        <v>28</v>
      </c>
      <c r="G6452">
        <v>702</v>
      </c>
      <c r="H6452">
        <v>1</v>
      </c>
      <c r="I6452">
        <v>310</v>
      </c>
      <c r="J6452" t="s">
        <v>71</v>
      </c>
      <c r="K6452" t="s">
        <v>9339</v>
      </c>
      <c r="L6452">
        <v>53</v>
      </c>
      <c r="M6452" t="s">
        <v>94</v>
      </c>
      <c r="N6452" t="s">
        <v>31</v>
      </c>
      <c r="O6452">
        <v>501</v>
      </c>
      <c r="P6452" t="s">
        <v>164</v>
      </c>
      <c r="S6452" t="s">
        <v>33</v>
      </c>
      <c r="T6452" t="s">
        <v>34</v>
      </c>
      <c r="U6452">
        <v>310</v>
      </c>
      <c r="Y6452" t="s">
        <v>4424</v>
      </c>
      <c r="AA6452">
        <v>34.081800000000001</v>
      </c>
      <c r="AB6452">
        <v>-118.3511</v>
      </c>
      <c r="AC6452">
        <f t="shared" si="100"/>
        <v>1</v>
      </c>
    </row>
    <row r="6453" spans="1:29" x14ac:dyDescent="0.35">
      <c r="A6453">
        <v>200805198</v>
      </c>
      <c r="B6453" s="1">
        <v>43858</v>
      </c>
      <c r="C6453" s="1">
        <v>43857</v>
      </c>
      <c r="D6453">
        <v>2200</v>
      </c>
      <c r="E6453">
        <v>8</v>
      </c>
      <c r="F6453" t="s">
        <v>109</v>
      </c>
      <c r="G6453">
        <v>853</v>
      </c>
      <c r="H6453">
        <v>1</v>
      </c>
      <c r="I6453">
        <v>330</v>
      </c>
      <c r="J6453" t="s">
        <v>37</v>
      </c>
      <c r="K6453" t="s">
        <v>1063</v>
      </c>
      <c r="L6453">
        <v>52</v>
      </c>
      <c r="M6453" t="s">
        <v>30</v>
      </c>
      <c r="N6453" t="s">
        <v>31</v>
      </c>
      <c r="O6453">
        <v>108</v>
      </c>
      <c r="P6453" t="s">
        <v>105</v>
      </c>
      <c r="S6453" t="s">
        <v>40</v>
      </c>
      <c r="T6453" t="s">
        <v>41</v>
      </c>
      <c r="U6453">
        <v>330</v>
      </c>
      <c r="Y6453" t="s">
        <v>9340</v>
      </c>
      <c r="AA6453">
        <v>34.0471</v>
      </c>
      <c r="AB6453">
        <v>-118.449</v>
      </c>
      <c r="AC6453">
        <f t="shared" si="100"/>
        <v>0</v>
      </c>
    </row>
    <row r="6454" spans="1:29" x14ac:dyDescent="0.35">
      <c r="A6454">
        <v>200208635</v>
      </c>
      <c r="B6454" s="1">
        <v>43927</v>
      </c>
      <c r="C6454" s="1">
        <v>43927</v>
      </c>
      <c r="D6454">
        <v>1806</v>
      </c>
      <c r="E6454">
        <v>2</v>
      </c>
      <c r="F6454" t="s">
        <v>56</v>
      </c>
      <c r="G6454">
        <v>201</v>
      </c>
      <c r="H6454">
        <v>1</v>
      </c>
      <c r="I6454">
        <v>210</v>
      </c>
      <c r="J6454" t="s">
        <v>149</v>
      </c>
      <c r="K6454" t="s">
        <v>9341</v>
      </c>
      <c r="L6454">
        <v>52</v>
      </c>
      <c r="M6454" t="s">
        <v>30</v>
      </c>
      <c r="N6454" t="s">
        <v>95</v>
      </c>
      <c r="O6454">
        <v>108</v>
      </c>
      <c r="P6454" t="s">
        <v>105</v>
      </c>
      <c r="Q6454">
        <v>113</v>
      </c>
      <c r="R6454" t="s">
        <v>386</v>
      </c>
      <c r="S6454" t="s">
        <v>40</v>
      </c>
      <c r="T6454" t="s">
        <v>41</v>
      </c>
      <c r="U6454">
        <v>210</v>
      </c>
      <c r="Y6454" t="s">
        <v>9342</v>
      </c>
      <c r="AA6454">
        <v>34.087299999999999</v>
      </c>
      <c r="AB6454">
        <v>-118.29600000000001</v>
      </c>
      <c r="AC6454">
        <f t="shared" si="100"/>
        <v>0</v>
      </c>
    </row>
    <row r="6455" spans="1:29" x14ac:dyDescent="0.35">
      <c r="A6455">
        <v>201104318</v>
      </c>
      <c r="B6455" s="1">
        <v>43838</v>
      </c>
      <c r="C6455" s="1">
        <v>43837</v>
      </c>
      <c r="D6455">
        <v>1700</v>
      </c>
      <c r="E6455">
        <v>11</v>
      </c>
      <c r="F6455" t="s">
        <v>64</v>
      </c>
      <c r="G6455">
        <v>1105</v>
      </c>
      <c r="H6455">
        <v>1</v>
      </c>
      <c r="I6455">
        <v>310</v>
      </c>
      <c r="J6455" t="s">
        <v>71</v>
      </c>
      <c r="K6455" t="s">
        <v>9343</v>
      </c>
      <c r="L6455">
        <v>0</v>
      </c>
      <c r="M6455" t="s">
        <v>46</v>
      </c>
      <c r="N6455" t="s">
        <v>46</v>
      </c>
      <c r="O6455">
        <v>203</v>
      </c>
      <c r="P6455" t="s">
        <v>101</v>
      </c>
      <c r="Q6455">
        <v>500</v>
      </c>
      <c r="R6455" t="s">
        <v>184</v>
      </c>
      <c r="S6455" t="s">
        <v>40</v>
      </c>
      <c r="T6455" t="s">
        <v>41</v>
      </c>
      <c r="U6455">
        <v>310</v>
      </c>
      <c r="Y6455" t="s">
        <v>9344</v>
      </c>
      <c r="AA6455">
        <v>34.144199999999998</v>
      </c>
      <c r="AB6455">
        <v>-118.218</v>
      </c>
      <c r="AC6455">
        <f t="shared" si="100"/>
        <v>0</v>
      </c>
    </row>
    <row r="6456" spans="1:29" x14ac:dyDescent="0.35">
      <c r="A6456">
        <v>200117989</v>
      </c>
      <c r="B6456" s="1">
        <v>44089</v>
      </c>
      <c r="C6456" s="1">
        <v>44088</v>
      </c>
      <c r="D6456">
        <v>2200</v>
      </c>
      <c r="E6456">
        <v>1</v>
      </c>
      <c r="F6456" t="s">
        <v>36</v>
      </c>
      <c r="G6456">
        <v>176</v>
      </c>
      <c r="H6456">
        <v>1</v>
      </c>
      <c r="I6456">
        <v>210</v>
      </c>
      <c r="J6456" t="s">
        <v>149</v>
      </c>
      <c r="K6456" t="s">
        <v>9345</v>
      </c>
      <c r="L6456">
        <v>63</v>
      </c>
      <c r="M6456" t="s">
        <v>30</v>
      </c>
      <c r="N6456" t="s">
        <v>163</v>
      </c>
      <c r="O6456">
        <v>102</v>
      </c>
      <c r="P6456" t="s">
        <v>186</v>
      </c>
      <c r="Q6456">
        <v>308</v>
      </c>
      <c r="R6456" t="s">
        <v>589</v>
      </c>
      <c r="S6456" t="s">
        <v>40</v>
      </c>
      <c r="T6456" t="s">
        <v>41</v>
      </c>
      <c r="U6456">
        <v>210</v>
      </c>
      <c r="Y6456" t="s">
        <v>152</v>
      </c>
      <c r="Z6456" t="s">
        <v>371</v>
      </c>
      <c r="AA6456">
        <v>34.038499999999999</v>
      </c>
      <c r="AB6456">
        <v>-118.2491</v>
      </c>
      <c r="AC6456">
        <f t="shared" si="100"/>
        <v>0</v>
      </c>
    </row>
    <row r="6457" spans="1:29" x14ac:dyDescent="0.35">
      <c r="A6457">
        <v>200208373</v>
      </c>
      <c r="B6457" s="1">
        <v>43920</v>
      </c>
      <c r="C6457" s="1">
        <v>43920</v>
      </c>
      <c r="D6457">
        <v>1500</v>
      </c>
      <c r="E6457">
        <v>2</v>
      </c>
      <c r="F6457" t="s">
        <v>56</v>
      </c>
      <c r="G6457">
        <v>201</v>
      </c>
      <c r="H6457">
        <v>1</v>
      </c>
      <c r="I6457">
        <v>230</v>
      </c>
      <c r="J6457" t="s">
        <v>161</v>
      </c>
      <c r="K6457" t="s">
        <v>9346</v>
      </c>
      <c r="L6457">
        <v>40</v>
      </c>
      <c r="M6457" t="s">
        <v>30</v>
      </c>
      <c r="N6457" t="s">
        <v>95</v>
      </c>
      <c r="O6457">
        <v>124</v>
      </c>
      <c r="P6457" t="s">
        <v>411</v>
      </c>
      <c r="Q6457">
        <v>223</v>
      </c>
      <c r="R6457" t="s">
        <v>2002</v>
      </c>
      <c r="S6457" t="s">
        <v>40</v>
      </c>
      <c r="T6457" t="s">
        <v>41</v>
      </c>
      <c r="U6457">
        <v>230</v>
      </c>
      <c r="Y6457" t="s">
        <v>4836</v>
      </c>
      <c r="Z6457" t="s">
        <v>1645</v>
      </c>
      <c r="AA6457">
        <v>34.090800000000002</v>
      </c>
      <c r="AB6457">
        <v>-118.3005</v>
      </c>
      <c r="AC6457">
        <f t="shared" si="100"/>
        <v>0</v>
      </c>
    </row>
    <row r="6458" spans="1:29" x14ac:dyDescent="0.35">
      <c r="A6458">
        <v>200407786</v>
      </c>
      <c r="B6458" s="1">
        <v>43934</v>
      </c>
      <c r="C6458" s="1">
        <v>43933</v>
      </c>
      <c r="D6458">
        <v>1900</v>
      </c>
      <c r="E6458">
        <v>4</v>
      </c>
      <c r="F6458" t="s">
        <v>54</v>
      </c>
      <c r="G6458">
        <v>455</v>
      </c>
      <c r="H6458">
        <v>1</v>
      </c>
      <c r="I6458">
        <v>510</v>
      </c>
      <c r="J6458" t="s">
        <v>29</v>
      </c>
      <c r="L6458">
        <v>0</v>
      </c>
      <c r="O6458">
        <v>101</v>
      </c>
      <c r="P6458" t="s">
        <v>32</v>
      </c>
      <c r="S6458" t="s">
        <v>40</v>
      </c>
      <c r="T6458" t="s">
        <v>41</v>
      </c>
      <c r="U6458">
        <v>510</v>
      </c>
      <c r="Y6458" t="s">
        <v>9347</v>
      </c>
      <c r="AA6458">
        <v>34.051200000000001</v>
      </c>
      <c r="AB6458">
        <v>-118.2093</v>
      </c>
      <c r="AC6458">
        <f t="shared" si="100"/>
        <v>0</v>
      </c>
    </row>
    <row r="6459" spans="1:29" x14ac:dyDescent="0.35">
      <c r="A6459">
        <v>200709466</v>
      </c>
      <c r="B6459" s="1">
        <v>43971</v>
      </c>
      <c r="C6459" s="1">
        <v>43971</v>
      </c>
      <c r="D6459">
        <v>2115</v>
      </c>
      <c r="E6459">
        <v>7</v>
      </c>
      <c r="F6459" t="s">
        <v>28</v>
      </c>
      <c r="G6459">
        <v>719</v>
      </c>
      <c r="H6459">
        <v>2</v>
      </c>
      <c r="I6459">
        <v>740</v>
      </c>
      <c r="J6459" t="s">
        <v>224</v>
      </c>
      <c r="K6459" t="s">
        <v>885</v>
      </c>
      <c r="L6459">
        <v>37</v>
      </c>
      <c r="M6459" t="s">
        <v>30</v>
      </c>
      <c r="N6459" t="s">
        <v>73</v>
      </c>
      <c r="O6459">
        <v>203</v>
      </c>
      <c r="P6459" t="s">
        <v>101</v>
      </c>
      <c r="S6459" t="s">
        <v>40</v>
      </c>
      <c r="T6459" t="s">
        <v>41</v>
      </c>
      <c r="U6459">
        <v>740</v>
      </c>
      <c r="Y6459" t="s">
        <v>9348</v>
      </c>
      <c r="AA6459">
        <v>34.083500000000001</v>
      </c>
      <c r="AB6459">
        <v>-118.3242</v>
      </c>
      <c r="AC6459">
        <f t="shared" si="100"/>
        <v>0</v>
      </c>
    </row>
    <row r="6460" spans="1:29" x14ac:dyDescent="0.35">
      <c r="A6460">
        <v>200916862</v>
      </c>
      <c r="B6460" s="1">
        <v>44140</v>
      </c>
      <c r="C6460" s="1">
        <v>44138</v>
      </c>
      <c r="D6460">
        <v>2115</v>
      </c>
      <c r="E6460">
        <v>9</v>
      </c>
      <c r="F6460" t="s">
        <v>49</v>
      </c>
      <c r="G6460">
        <v>941</v>
      </c>
      <c r="H6460">
        <v>2</v>
      </c>
      <c r="I6460">
        <v>624</v>
      </c>
      <c r="J6460" t="s">
        <v>171</v>
      </c>
      <c r="K6460">
        <v>416</v>
      </c>
      <c r="L6460">
        <v>22</v>
      </c>
      <c r="M6460" t="s">
        <v>94</v>
      </c>
      <c r="N6460" t="s">
        <v>95</v>
      </c>
      <c r="O6460">
        <v>301</v>
      </c>
      <c r="P6460" t="s">
        <v>155</v>
      </c>
      <c r="Q6460">
        <v>500</v>
      </c>
      <c r="R6460" t="s">
        <v>184</v>
      </c>
      <c r="S6460" t="s">
        <v>84</v>
      </c>
      <c r="T6460" t="s">
        <v>85</v>
      </c>
      <c r="U6460">
        <v>624</v>
      </c>
      <c r="Y6460" t="s">
        <v>9349</v>
      </c>
      <c r="AA6460">
        <v>34.1721</v>
      </c>
      <c r="AB6460">
        <v>-118.4661</v>
      </c>
      <c r="AC6460">
        <f t="shared" si="100"/>
        <v>0</v>
      </c>
    </row>
    <row r="6461" spans="1:29" x14ac:dyDescent="0.35">
      <c r="A6461">
        <v>200609125</v>
      </c>
      <c r="B6461" s="1">
        <v>43936</v>
      </c>
      <c r="C6461" s="1">
        <v>43936</v>
      </c>
      <c r="D6461">
        <v>1000</v>
      </c>
      <c r="E6461">
        <v>6</v>
      </c>
      <c r="F6461" t="s">
        <v>91</v>
      </c>
      <c r="G6461">
        <v>648</v>
      </c>
      <c r="H6461">
        <v>2</v>
      </c>
      <c r="I6461">
        <v>626</v>
      </c>
      <c r="J6461" t="s">
        <v>141</v>
      </c>
      <c r="K6461" t="s">
        <v>9350</v>
      </c>
      <c r="L6461">
        <v>46</v>
      </c>
      <c r="M6461" t="s">
        <v>94</v>
      </c>
      <c r="N6461" t="s">
        <v>73</v>
      </c>
      <c r="O6461">
        <v>503</v>
      </c>
      <c r="P6461" t="s">
        <v>650</v>
      </c>
      <c r="Q6461">
        <v>400</v>
      </c>
      <c r="R6461" t="s">
        <v>143</v>
      </c>
      <c r="S6461" t="s">
        <v>40</v>
      </c>
      <c r="T6461" t="s">
        <v>41</v>
      </c>
      <c r="U6461">
        <v>626</v>
      </c>
      <c r="Y6461" t="s">
        <v>4278</v>
      </c>
      <c r="AA6461">
        <v>34.100099999999998</v>
      </c>
      <c r="AB6461">
        <v>-118.30929999999999</v>
      </c>
      <c r="AC6461">
        <f t="shared" si="100"/>
        <v>0</v>
      </c>
    </row>
    <row r="6462" spans="1:29" x14ac:dyDescent="0.35">
      <c r="A6462">
        <v>200411307</v>
      </c>
      <c r="B6462" s="1">
        <v>44042</v>
      </c>
      <c r="C6462" s="1">
        <v>44042</v>
      </c>
      <c r="D6462">
        <v>1135</v>
      </c>
      <c r="E6462">
        <v>4</v>
      </c>
      <c r="F6462" t="s">
        <v>54</v>
      </c>
      <c r="G6462">
        <v>499</v>
      </c>
      <c r="H6462">
        <v>1</v>
      </c>
      <c r="I6462">
        <v>210</v>
      </c>
      <c r="J6462" t="s">
        <v>149</v>
      </c>
      <c r="K6462" t="s">
        <v>9351</v>
      </c>
      <c r="L6462">
        <v>37</v>
      </c>
      <c r="M6462" t="s">
        <v>30</v>
      </c>
      <c r="N6462" t="s">
        <v>95</v>
      </c>
      <c r="O6462">
        <v>101</v>
      </c>
      <c r="P6462" t="s">
        <v>32</v>
      </c>
      <c r="Q6462">
        <v>400</v>
      </c>
      <c r="R6462" t="s">
        <v>143</v>
      </c>
      <c r="S6462" t="s">
        <v>40</v>
      </c>
      <c r="T6462" t="s">
        <v>41</v>
      </c>
      <c r="U6462">
        <v>210</v>
      </c>
      <c r="V6462">
        <v>998</v>
      </c>
      <c r="Y6462" t="s">
        <v>8209</v>
      </c>
      <c r="AA6462">
        <v>34.021799999999999</v>
      </c>
      <c r="AB6462">
        <v>-118.1986</v>
      </c>
      <c r="AC6462">
        <f t="shared" si="100"/>
        <v>0</v>
      </c>
    </row>
    <row r="6463" spans="1:29" x14ac:dyDescent="0.35">
      <c r="A6463">
        <v>200311398</v>
      </c>
      <c r="B6463" s="1">
        <v>43967</v>
      </c>
      <c r="C6463" s="1">
        <v>43967</v>
      </c>
      <c r="D6463">
        <v>1830</v>
      </c>
      <c r="E6463">
        <v>3</v>
      </c>
      <c r="F6463" t="s">
        <v>43</v>
      </c>
      <c r="G6463">
        <v>353</v>
      </c>
      <c r="H6463">
        <v>1</v>
      </c>
      <c r="I6463">
        <v>230</v>
      </c>
      <c r="J6463" t="s">
        <v>161</v>
      </c>
      <c r="K6463" t="s">
        <v>9352</v>
      </c>
      <c r="L6463">
        <v>20</v>
      </c>
      <c r="M6463" t="s">
        <v>30</v>
      </c>
      <c r="N6463" t="s">
        <v>163</v>
      </c>
      <c r="O6463">
        <v>501</v>
      </c>
      <c r="P6463" t="s">
        <v>164</v>
      </c>
      <c r="Q6463">
        <v>400</v>
      </c>
      <c r="R6463" t="s">
        <v>143</v>
      </c>
      <c r="S6463" t="s">
        <v>33</v>
      </c>
      <c r="T6463" t="s">
        <v>34</v>
      </c>
      <c r="U6463">
        <v>230</v>
      </c>
      <c r="Y6463" t="s">
        <v>8846</v>
      </c>
      <c r="AA6463">
        <v>34.023400000000002</v>
      </c>
      <c r="AB6463">
        <v>-118.34220000000001</v>
      </c>
      <c r="AC6463">
        <f t="shared" si="100"/>
        <v>1</v>
      </c>
    </row>
    <row r="6464" spans="1:29" x14ac:dyDescent="0.35">
      <c r="A6464">
        <v>200815449</v>
      </c>
      <c r="B6464" s="1">
        <v>44123</v>
      </c>
      <c r="C6464" s="1">
        <v>44117</v>
      </c>
      <c r="D6464">
        <v>1000</v>
      </c>
      <c r="E6464">
        <v>8</v>
      </c>
      <c r="F6464" t="s">
        <v>109</v>
      </c>
      <c r="G6464">
        <v>852</v>
      </c>
      <c r="H6464">
        <v>2</v>
      </c>
      <c r="I6464">
        <v>627</v>
      </c>
      <c r="J6464" t="s">
        <v>616</v>
      </c>
      <c r="K6464" t="s">
        <v>9353</v>
      </c>
      <c r="L6464">
        <v>15</v>
      </c>
      <c r="M6464" t="s">
        <v>94</v>
      </c>
      <c r="N6464" t="s">
        <v>95</v>
      </c>
      <c r="O6464">
        <v>502</v>
      </c>
      <c r="P6464" t="s">
        <v>47</v>
      </c>
      <c r="Q6464">
        <v>301</v>
      </c>
      <c r="R6464" t="s">
        <v>3477</v>
      </c>
      <c r="S6464" t="s">
        <v>84</v>
      </c>
      <c r="T6464" t="s">
        <v>85</v>
      </c>
      <c r="U6464">
        <v>627</v>
      </c>
      <c r="Y6464" t="s">
        <v>9354</v>
      </c>
      <c r="AA6464">
        <v>34.042200000000001</v>
      </c>
      <c r="AB6464">
        <v>-118.45910000000001</v>
      </c>
      <c r="AC6464">
        <f t="shared" si="100"/>
        <v>0</v>
      </c>
    </row>
    <row r="6465" spans="1:29" x14ac:dyDescent="0.35">
      <c r="A6465">
        <v>200409811</v>
      </c>
      <c r="B6465" s="1">
        <v>43997</v>
      </c>
      <c r="C6465" s="1">
        <v>43995</v>
      </c>
      <c r="D6465">
        <v>900</v>
      </c>
      <c r="E6465">
        <v>4</v>
      </c>
      <c r="F6465" t="s">
        <v>54</v>
      </c>
      <c r="G6465">
        <v>464</v>
      </c>
      <c r="H6465">
        <v>1</v>
      </c>
      <c r="I6465">
        <v>510</v>
      </c>
      <c r="J6465" t="s">
        <v>29</v>
      </c>
      <c r="L6465">
        <v>0</v>
      </c>
      <c r="O6465">
        <v>101</v>
      </c>
      <c r="P6465" t="s">
        <v>32</v>
      </c>
      <c r="S6465" t="s">
        <v>40</v>
      </c>
      <c r="T6465" t="s">
        <v>41</v>
      </c>
      <c r="U6465">
        <v>510</v>
      </c>
      <c r="Y6465" t="s">
        <v>138</v>
      </c>
      <c r="AA6465">
        <v>34.044499999999999</v>
      </c>
      <c r="AB6465">
        <v>-118.2116</v>
      </c>
      <c r="AC6465">
        <f t="shared" si="100"/>
        <v>0</v>
      </c>
    </row>
    <row r="6466" spans="1:29" x14ac:dyDescent="0.35">
      <c r="A6466">
        <v>200316712</v>
      </c>
      <c r="B6466" s="1">
        <v>44076</v>
      </c>
      <c r="C6466" s="1">
        <v>44076</v>
      </c>
      <c r="D6466">
        <v>2205</v>
      </c>
      <c r="E6466">
        <v>3</v>
      </c>
      <c r="F6466" t="s">
        <v>43</v>
      </c>
      <c r="G6466">
        <v>301</v>
      </c>
      <c r="H6466">
        <v>1</v>
      </c>
      <c r="I6466">
        <v>230</v>
      </c>
      <c r="J6466" t="s">
        <v>161</v>
      </c>
      <c r="K6466" t="s">
        <v>9355</v>
      </c>
      <c r="L6466">
        <v>37</v>
      </c>
      <c r="M6466" t="s">
        <v>30</v>
      </c>
      <c r="N6466" t="s">
        <v>95</v>
      </c>
      <c r="O6466">
        <v>102</v>
      </c>
      <c r="P6466" t="s">
        <v>186</v>
      </c>
      <c r="Q6466">
        <v>102</v>
      </c>
      <c r="R6466" t="s">
        <v>219</v>
      </c>
      <c r="S6466" t="s">
        <v>40</v>
      </c>
      <c r="T6466" t="s">
        <v>41</v>
      </c>
      <c r="U6466">
        <v>230</v>
      </c>
      <c r="Y6466" t="s">
        <v>5343</v>
      </c>
      <c r="Z6466" t="s">
        <v>1931</v>
      </c>
      <c r="AA6466">
        <v>34.032499999999999</v>
      </c>
      <c r="AB6466">
        <v>-118.3613</v>
      </c>
      <c r="AC6466">
        <f t="shared" si="100"/>
        <v>0</v>
      </c>
    </row>
    <row r="6467" spans="1:29" x14ac:dyDescent="0.35">
      <c r="A6467">
        <v>200914284</v>
      </c>
      <c r="B6467" s="1">
        <v>44076</v>
      </c>
      <c r="C6467" s="1">
        <v>44075</v>
      </c>
      <c r="D6467">
        <v>1700</v>
      </c>
      <c r="E6467">
        <v>9</v>
      </c>
      <c r="F6467" t="s">
        <v>49</v>
      </c>
      <c r="G6467">
        <v>915</v>
      </c>
      <c r="H6467">
        <v>2</v>
      </c>
      <c r="I6467">
        <v>946</v>
      </c>
      <c r="J6467" t="s">
        <v>125</v>
      </c>
      <c r="K6467">
        <v>1501</v>
      </c>
      <c r="L6467">
        <v>54</v>
      </c>
      <c r="M6467" t="s">
        <v>30</v>
      </c>
      <c r="N6467" t="s">
        <v>163</v>
      </c>
      <c r="O6467">
        <v>502</v>
      </c>
      <c r="P6467" t="s">
        <v>47</v>
      </c>
      <c r="S6467" t="s">
        <v>40</v>
      </c>
      <c r="T6467" t="s">
        <v>41</v>
      </c>
      <c r="U6467">
        <v>946</v>
      </c>
      <c r="Y6467" t="s">
        <v>2735</v>
      </c>
      <c r="AA6467">
        <v>34.195999999999998</v>
      </c>
      <c r="AB6467">
        <v>-118.44880000000001</v>
      </c>
      <c r="AC6467">
        <f t="shared" ref="AC6467:AC6530" si="101">IF(OR((S:S)="CC", S:S="AA",S:S="JA"), 1, 0)</f>
        <v>0</v>
      </c>
    </row>
    <row r="6468" spans="1:29" x14ac:dyDescent="0.35">
      <c r="A6468">
        <v>201222801</v>
      </c>
      <c r="B6468" s="1">
        <v>44122</v>
      </c>
      <c r="C6468" s="1">
        <v>44122</v>
      </c>
      <c r="D6468">
        <v>900</v>
      </c>
      <c r="E6468">
        <v>12</v>
      </c>
      <c r="F6468" t="s">
        <v>68</v>
      </c>
      <c r="G6468">
        <v>1209</v>
      </c>
      <c r="H6468">
        <v>1</v>
      </c>
      <c r="I6468">
        <v>220</v>
      </c>
      <c r="J6468" t="s">
        <v>919</v>
      </c>
      <c r="K6468" t="s">
        <v>4523</v>
      </c>
      <c r="L6468">
        <v>63</v>
      </c>
      <c r="M6468" t="s">
        <v>30</v>
      </c>
      <c r="N6468" t="s">
        <v>163</v>
      </c>
      <c r="O6468">
        <v>101</v>
      </c>
      <c r="P6468" t="s">
        <v>32</v>
      </c>
      <c r="Q6468">
        <v>112</v>
      </c>
      <c r="R6468" t="s">
        <v>6842</v>
      </c>
      <c r="S6468" t="s">
        <v>84</v>
      </c>
      <c r="T6468" t="s">
        <v>85</v>
      </c>
      <c r="U6468">
        <v>220</v>
      </c>
      <c r="Y6468" t="s">
        <v>9356</v>
      </c>
      <c r="AA6468">
        <v>34.001399999999997</v>
      </c>
      <c r="AB6468">
        <v>-118.28270000000001</v>
      </c>
      <c r="AC6468">
        <f t="shared" si="101"/>
        <v>0</v>
      </c>
    </row>
    <row r="6469" spans="1:29" x14ac:dyDescent="0.35">
      <c r="A6469">
        <v>200312088</v>
      </c>
      <c r="B6469" s="1">
        <v>43981</v>
      </c>
      <c r="C6469" s="1">
        <v>43981</v>
      </c>
      <c r="D6469">
        <v>2025</v>
      </c>
      <c r="E6469">
        <v>3</v>
      </c>
      <c r="F6469" t="s">
        <v>43</v>
      </c>
      <c r="G6469">
        <v>362</v>
      </c>
      <c r="H6469">
        <v>1</v>
      </c>
      <c r="I6469">
        <v>230</v>
      </c>
      <c r="J6469" t="s">
        <v>161</v>
      </c>
      <c r="K6469" t="s">
        <v>9357</v>
      </c>
      <c r="L6469">
        <v>22</v>
      </c>
      <c r="M6469" t="s">
        <v>94</v>
      </c>
      <c r="N6469" t="s">
        <v>163</v>
      </c>
      <c r="O6469">
        <v>502</v>
      </c>
      <c r="P6469" t="s">
        <v>47</v>
      </c>
      <c r="Q6469">
        <v>205</v>
      </c>
      <c r="R6469" t="s">
        <v>579</v>
      </c>
      <c r="S6469" t="s">
        <v>33</v>
      </c>
      <c r="T6469" t="s">
        <v>34</v>
      </c>
      <c r="U6469">
        <v>230</v>
      </c>
      <c r="Y6469" t="s">
        <v>9358</v>
      </c>
      <c r="AA6469">
        <v>34.0169</v>
      </c>
      <c r="AB6469">
        <v>-118.3472</v>
      </c>
      <c r="AC6469">
        <f t="shared" si="101"/>
        <v>1</v>
      </c>
    </row>
    <row r="6470" spans="1:29" x14ac:dyDescent="0.35">
      <c r="A6470">
        <v>201204080</v>
      </c>
      <c r="B6470" s="1">
        <v>43831</v>
      </c>
      <c r="C6470" s="1">
        <v>43831</v>
      </c>
      <c r="D6470">
        <v>945</v>
      </c>
      <c r="E6470">
        <v>12</v>
      </c>
      <c r="F6470" t="s">
        <v>68</v>
      </c>
      <c r="G6470">
        <v>1235</v>
      </c>
      <c r="H6470">
        <v>2</v>
      </c>
      <c r="I6470">
        <v>626</v>
      </c>
      <c r="J6470" t="s">
        <v>141</v>
      </c>
      <c r="K6470" t="s">
        <v>1309</v>
      </c>
      <c r="L6470">
        <v>23</v>
      </c>
      <c r="M6470" t="s">
        <v>94</v>
      </c>
      <c r="N6470" t="s">
        <v>95</v>
      </c>
      <c r="O6470">
        <v>101</v>
      </c>
      <c r="P6470" t="s">
        <v>32</v>
      </c>
      <c r="Q6470">
        <v>400</v>
      </c>
      <c r="R6470" t="s">
        <v>143</v>
      </c>
      <c r="S6470" t="s">
        <v>40</v>
      </c>
      <c r="T6470" t="s">
        <v>41</v>
      </c>
      <c r="U6470">
        <v>626</v>
      </c>
      <c r="Y6470" t="s">
        <v>1645</v>
      </c>
      <c r="Z6470" t="s">
        <v>4216</v>
      </c>
      <c r="AA6470">
        <v>33.987499999999997</v>
      </c>
      <c r="AB6470">
        <v>-118.3002</v>
      </c>
      <c r="AC6470">
        <f t="shared" si="101"/>
        <v>0</v>
      </c>
    </row>
    <row r="6471" spans="1:29" x14ac:dyDescent="0.35">
      <c r="A6471">
        <v>201012731</v>
      </c>
      <c r="B6471" s="1">
        <v>44077</v>
      </c>
      <c r="C6471" s="1">
        <v>44054</v>
      </c>
      <c r="D6471">
        <v>1200</v>
      </c>
      <c r="E6471">
        <v>10</v>
      </c>
      <c r="F6471" t="s">
        <v>103</v>
      </c>
      <c r="G6471">
        <v>1078</v>
      </c>
      <c r="H6471">
        <v>1</v>
      </c>
      <c r="I6471">
        <v>341</v>
      </c>
      <c r="J6471" t="s">
        <v>157</v>
      </c>
      <c r="K6471" t="s">
        <v>9359</v>
      </c>
      <c r="L6471">
        <v>39</v>
      </c>
      <c r="M6471" t="s">
        <v>30</v>
      </c>
      <c r="N6471" t="s">
        <v>163</v>
      </c>
      <c r="O6471">
        <v>203</v>
      </c>
      <c r="P6471" t="s">
        <v>101</v>
      </c>
      <c r="S6471" t="s">
        <v>40</v>
      </c>
      <c r="T6471" t="s">
        <v>41</v>
      </c>
      <c r="U6471">
        <v>341</v>
      </c>
      <c r="Y6471" t="s">
        <v>2467</v>
      </c>
      <c r="AA6471">
        <v>34.161299999999997</v>
      </c>
      <c r="AB6471">
        <v>-118.49169999999999</v>
      </c>
      <c r="AC6471">
        <f t="shared" si="101"/>
        <v>0</v>
      </c>
    </row>
    <row r="6472" spans="1:29" x14ac:dyDescent="0.35">
      <c r="A6472">
        <v>201012406</v>
      </c>
      <c r="B6472" s="1">
        <v>44068</v>
      </c>
      <c r="C6472" s="1">
        <v>44067</v>
      </c>
      <c r="D6472">
        <v>130</v>
      </c>
      <c r="E6472">
        <v>10</v>
      </c>
      <c r="F6472" t="s">
        <v>103</v>
      </c>
      <c r="G6472">
        <v>1011</v>
      </c>
      <c r="H6472">
        <v>1</v>
      </c>
      <c r="I6472">
        <v>210</v>
      </c>
      <c r="J6472" t="s">
        <v>149</v>
      </c>
      <c r="K6472" t="s">
        <v>9360</v>
      </c>
      <c r="L6472">
        <v>37</v>
      </c>
      <c r="M6472" t="s">
        <v>94</v>
      </c>
      <c r="N6472" t="s">
        <v>95</v>
      </c>
      <c r="O6472">
        <v>101</v>
      </c>
      <c r="P6472" t="s">
        <v>32</v>
      </c>
      <c r="Q6472">
        <v>511</v>
      </c>
      <c r="R6472" t="s">
        <v>151</v>
      </c>
      <c r="S6472" t="s">
        <v>40</v>
      </c>
      <c r="T6472" t="s">
        <v>41</v>
      </c>
      <c r="U6472">
        <v>210</v>
      </c>
      <c r="V6472">
        <v>910</v>
      </c>
      <c r="W6472">
        <v>998</v>
      </c>
      <c r="Y6472" t="s">
        <v>9361</v>
      </c>
      <c r="Z6472" t="s">
        <v>930</v>
      </c>
      <c r="AA6472">
        <v>34.2012</v>
      </c>
      <c r="AB6472">
        <v>-118.5491</v>
      </c>
      <c r="AC6472">
        <f t="shared" si="101"/>
        <v>0</v>
      </c>
    </row>
    <row r="6473" spans="1:29" x14ac:dyDescent="0.35">
      <c r="A6473">
        <v>200516256</v>
      </c>
      <c r="B6473" s="1">
        <v>44139</v>
      </c>
      <c r="C6473" s="1">
        <v>44138</v>
      </c>
      <c r="D6473">
        <v>1630</v>
      </c>
      <c r="E6473">
        <v>5</v>
      </c>
      <c r="F6473" t="s">
        <v>98</v>
      </c>
      <c r="G6473">
        <v>528</v>
      </c>
      <c r="H6473">
        <v>1</v>
      </c>
      <c r="I6473">
        <v>330</v>
      </c>
      <c r="J6473" t="s">
        <v>37</v>
      </c>
      <c r="K6473" t="s">
        <v>1750</v>
      </c>
      <c r="L6473">
        <v>58</v>
      </c>
      <c r="M6473" t="s">
        <v>30</v>
      </c>
      <c r="N6473" t="s">
        <v>95</v>
      </c>
      <c r="O6473">
        <v>101</v>
      </c>
      <c r="P6473" t="s">
        <v>32</v>
      </c>
      <c r="S6473" t="s">
        <v>40</v>
      </c>
      <c r="T6473" t="s">
        <v>41</v>
      </c>
      <c r="U6473">
        <v>330</v>
      </c>
      <c r="Y6473" t="s">
        <v>9362</v>
      </c>
      <c r="AA6473">
        <v>33.785299999999999</v>
      </c>
      <c r="AB6473">
        <v>-118.24639999999999</v>
      </c>
      <c r="AC6473">
        <f t="shared" si="101"/>
        <v>0</v>
      </c>
    </row>
    <row r="6474" spans="1:29" x14ac:dyDescent="0.35">
      <c r="A6474">
        <v>201009278</v>
      </c>
      <c r="B6474" s="1">
        <v>43973</v>
      </c>
      <c r="C6474" s="1">
        <v>43964</v>
      </c>
      <c r="D6474">
        <v>35</v>
      </c>
      <c r="E6474">
        <v>10</v>
      </c>
      <c r="F6474" t="s">
        <v>103</v>
      </c>
      <c r="G6474">
        <v>1067</v>
      </c>
      <c r="H6474">
        <v>1</v>
      </c>
      <c r="I6474">
        <v>441</v>
      </c>
      <c r="J6474" t="s">
        <v>3815</v>
      </c>
      <c r="K6474" t="s">
        <v>9363</v>
      </c>
      <c r="L6474">
        <v>0</v>
      </c>
      <c r="M6474" t="s">
        <v>30</v>
      </c>
      <c r="N6474" t="s">
        <v>31</v>
      </c>
      <c r="O6474">
        <v>123</v>
      </c>
      <c r="P6474" t="s">
        <v>290</v>
      </c>
      <c r="S6474" t="s">
        <v>40</v>
      </c>
      <c r="T6474" t="s">
        <v>41</v>
      </c>
      <c r="U6474">
        <v>441</v>
      </c>
      <c r="Y6474" t="s">
        <v>2806</v>
      </c>
      <c r="AA6474">
        <v>34.165999999999997</v>
      </c>
      <c r="AB6474">
        <v>-118.5095</v>
      </c>
      <c r="AC6474">
        <f t="shared" si="101"/>
        <v>0</v>
      </c>
    </row>
    <row r="6475" spans="1:29" x14ac:dyDescent="0.35">
      <c r="A6475">
        <v>200507517</v>
      </c>
      <c r="B6475" s="1">
        <v>43913</v>
      </c>
      <c r="C6475" s="1">
        <v>43913</v>
      </c>
      <c r="D6475">
        <v>1215</v>
      </c>
      <c r="E6475">
        <v>5</v>
      </c>
      <c r="F6475" t="s">
        <v>98</v>
      </c>
      <c r="G6475">
        <v>587</v>
      </c>
      <c r="H6475">
        <v>1</v>
      </c>
      <c r="I6475">
        <v>330</v>
      </c>
      <c r="J6475" t="s">
        <v>37</v>
      </c>
      <c r="K6475" t="s">
        <v>9364</v>
      </c>
      <c r="L6475">
        <v>31</v>
      </c>
      <c r="M6475" t="s">
        <v>30</v>
      </c>
      <c r="N6475" t="s">
        <v>31</v>
      </c>
      <c r="O6475">
        <v>101</v>
      </c>
      <c r="P6475" t="s">
        <v>32</v>
      </c>
      <c r="S6475" t="s">
        <v>40</v>
      </c>
      <c r="T6475" t="s">
        <v>41</v>
      </c>
      <c r="U6475">
        <v>330</v>
      </c>
      <c r="Y6475" t="s">
        <v>9365</v>
      </c>
      <c r="AA6475">
        <v>33.714300000000001</v>
      </c>
      <c r="AB6475">
        <v>-118.2907</v>
      </c>
      <c r="AC6475">
        <f t="shared" si="101"/>
        <v>0</v>
      </c>
    </row>
    <row r="6476" spans="1:29" x14ac:dyDescent="0.35">
      <c r="A6476">
        <v>200318312</v>
      </c>
      <c r="B6476" s="1">
        <v>44108</v>
      </c>
      <c r="C6476" s="1">
        <v>44108</v>
      </c>
      <c r="D6476">
        <v>1415</v>
      </c>
      <c r="E6476">
        <v>3</v>
      </c>
      <c r="F6476" t="s">
        <v>43</v>
      </c>
      <c r="G6476">
        <v>356</v>
      </c>
      <c r="H6476">
        <v>2</v>
      </c>
      <c r="I6476">
        <v>753</v>
      </c>
      <c r="J6476" t="s">
        <v>452</v>
      </c>
      <c r="K6476" t="s">
        <v>610</v>
      </c>
      <c r="L6476">
        <v>19</v>
      </c>
      <c r="M6476" t="s">
        <v>46</v>
      </c>
      <c r="N6476" t="s">
        <v>46</v>
      </c>
      <c r="O6476">
        <v>102</v>
      </c>
      <c r="P6476" t="s">
        <v>186</v>
      </c>
      <c r="Q6476">
        <v>109</v>
      </c>
      <c r="R6476" t="s">
        <v>265</v>
      </c>
      <c r="S6476" t="s">
        <v>40</v>
      </c>
      <c r="T6476" t="s">
        <v>41</v>
      </c>
      <c r="U6476">
        <v>753</v>
      </c>
      <c r="Y6476" t="s">
        <v>7412</v>
      </c>
      <c r="Z6476" t="s">
        <v>255</v>
      </c>
      <c r="AA6476">
        <v>34.022799999999997</v>
      </c>
      <c r="AB6476">
        <v>-118.30889999999999</v>
      </c>
      <c r="AC6476">
        <f t="shared" si="101"/>
        <v>0</v>
      </c>
    </row>
    <row r="6477" spans="1:29" x14ac:dyDescent="0.35">
      <c r="A6477">
        <v>200311757</v>
      </c>
      <c r="B6477" s="1">
        <v>43974</v>
      </c>
      <c r="C6477" s="1">
        <v>43974</v>
      </c>
      <c r="D6477">
        <v>1045</v>
      </c>
      <c r="E6477">
        <v>3</v>
      </c>
      <c r="F6477" t="s">
        <v>43</v>
      </c>
      <c r="G6477">
        <v>313</v>
      </c>
      <c r="H6477">
        <v>2</v>
      </c>
      <c r="I6477">
        <v>624</v>
      </c>
      <c r="J6477" t="s">
        <v>171</v>
      </c>
      <c r="K6477" t="s">
        <v>9366</v>
      </c>
      <c r="L6477">
        <v>65</v>
      </c>
      <c r="M6477" t="s">
        <v>94</v>
      </c>
      <c r="N6477" t="s">
        <v>173</v>
      </c>
      <c r="O6477">
        <v>108</v>
      </c>
      <c r="P6477" t="s">
        <v>105</v>
      </c>
      <c r="Q6477">
        <v>400</v>
      </c>
      <c r="R6477" t="s">
        <v>143</v>
      </c>
      <c r="S6477" t="s">
        <v>84</v>
      </c>
      <c r="T6477" t="s">
        <v>85</v>
      </c>
      <c r="U6477">
        <v>624</v>
      </c>
      <c r="Y6477" t="s">
        <v>9367</v>
      </c>
      <c r="AA6477">
        <v>34.032600000000002</v>
      </c>
      <c r="AB6477">
        <v>-118.3308</v>
      </c>
      <c r="AC6477">
        <f t="shared" si="101"/>
        <v>0</v>
      </c>
    </row>
    <row r="6478" spans="1:29" x14ac:dyDescent="0.35">
      <c r="A6478">
        <v>200517978</v>
      </c>
      <c r="B6478" s="1">
        <v>44184</v>
      </c>
      <c r="C6478" s="1">
        <v>44183</v>
      </c>
      <c r="D6478">
        <v>2030</v>
      </c>
      <c r="E6478">
        <v>5</v>
      </c>
      <c r="F6478" t="s">
        <v>98</v>
      </c>
      <c r="G6478">
        <v>513</v>
      </c>
      <c r="H6478">
        <v>1</v>
      </c>
      <c r="I6478">
        <v>510</v>
      </c>
      <c r="J6478" t="s">
        <v>29</v>
      </c>
      <c r="L6478">
        <v>0</v>
      </c>
      <c r="O6478">
        <v>101</v>
      </c>
      <c r="P6478" t="s">
        <v>32</v>
      </c>
      <c r="S6478" t="s">
        <v>40</v>
      </c>
      <c r="T6478" t="s">
        <v>41</v>
      </c>
      <c r="U6478">
        <v>510</v>
      </c>
      <c r="Y6478" t="s">
        <v>9368</v>
      </c>
      <c r="AA6478">
        <v>33.786200000000001</v>
      </c>
      <c r="AB6478">
        <v>-118.2908</v>
      </c>
      <c r="AC6478">
        <f t="shared" si="101"/>
        <v>0</v>
      </c>
    </row>
    <row r="6479" spans="1:29" x14ac:dyDescent="0.35">
      <c r="A6479">
        <v>200106327</v>
      </c>
      <c r="B6479" s="1">
        <v>43864</v>
      </c>
      <c r="C6479" s="1">
        <v>43863</v>
      </c>
      <c r="D6479">
        <v>2030</v>
      </c>
      <c r="E6479">
        <v>1</v>
      </c>
      <c r="F6479" t="s">
        <v>36</v>
      </c>
      <c r="G6479">
        <v>182</v>
      </c>
      <c r="H6479">
        <v>1</v>
      </c>
      <c r="I6479">
        <v>330</v>
      </c>
      <c r="J6479" t="s">
        <v>37</v>
      </c>
      <c r="K6479" t="s">
        <v>9369</v>
      </c>
      <c r="L6479">
        <v>24</v>
      </c>
      <c r="M6479" t="s">
        <v>30</v>
      </c>
      <c r="N6479" t="s">
        <v>163</v>
      </c>
      <c r="O6479">
        <v>123</v>
      </c>
      <c r="P6479" t="s">
        <v>290</v>
      </c>
      <c r="S6479" t="s">
        <v>40</v>
      </c>
      <c r="T6479" t="s">
        <v>41</v>
      </c>
      <c r="U6479">
        <v>330</v>
      </c>
      <c r="Y6479" t="s">
        <v>4743</v>
      </c>
      <c r="AA6479">
        <v>34.042999999999999</v>
      </c>
      <c r="AB6479">
        <v>-118.2606</v>
      </c>
      <c r="AC6479">
        <f t="shared" si="101"/>
        <v>0</v>
      </c>
    </row>
    <row r="6480" spans="1:29" x14ac:dyDescent="0.35">
      <c r="A6480">
        <v>200809946</v>
      </c>
      <c r="B6480" s="1">
        <v>43977</v>
      </c>
      <c r="C6480" s="1">
        <v>43973</v>
      </c>
      <c r="D6480">
        <v>612</v>
      </c>
      <c r="E6480">
        <v>8</v>
      </c>
      <c r="F6480" t="s">
        <v>109</v>
      </c>
      <c r="G6480">
        <v>895</v>
      </c>
      <c r="H6480">
        <v>1</v>
      </c>
      <c r="I6480">
        <v>310</v>
      </c>
      <c r="J6480" t="s">
        <v>71</v>
      </c>
      <c r="K6480" t="s">
        <v>9370</v>
      </c>
      <c r="L6480">
        <v>88</v>
      </c>
      <c r="M6480" t="s">
        <v>94</v>
      </c>
      <c r="N6480" t="s">
        <v>73</v>
      </c>
      <c r="O6480">
        <v>501</v>
      </c>
      <c r="P6480" t="s">
        <v>164</v>
      </c>
      <c r="S6480" t="s">
        <v>40</v>
      </c>
      <c r="T6480" t="s">
        <v>41</v>
      </c>
      <c r="U6480">
        <v>310</v>
      </c>
      <c r="Y6480" t="s">
        <v>9371</v>
      </c>
      <c r="AA6480">
        <v>34.035600000000002</v>
      </c>
      <c r="AB6480">
        <v>-118.4</v>
      </c>
      <c r="AC6480">
        <f t="shared" si="101"/>
        <v>0</v>
      </c>
    </row>
    <row r="6481" spans="1:29" x14ac:dyDescent="0.35">
      <c r="A6481">
        <v>200710535</v>
      </c>
      <c r="B6481" s="1">
        <v>43998</v>
      </c>
      <c r="C6481" s="1">
        <v>43997</v>
      </c>
      <c r="D6481">
        <v>1100</v>
      </c>
      <c r="E6481">
        <v>7</v>
      </c>
      <c r="F6481" t="s">
        <v>28</v>
      </c>
      <c r="G6481">
        <v>727</v>
      </c>
      <c r="H6481">
        <v>1</v>
      </c>
      <c r="I6481">
        <v>331</v>
      </c>
      <c r="J6481" t="s">
        <v>233</v>
      </c>
      <c r="K6481" t="s">
        <v>9372</v>
      </c>
      <c r="L6481">
        <v>67</v>
      </c>
      <c r="M6481" t="s">
        <v>94</v>
      </c>
      <c r="N6481" t="s">
        <v>95</v>
      </c>
      <c r="O6481">
        <v>101</v>
      </c>
      <c r="P6481" t="s">
        <v>32</v>
      </c>
      <c r="S6481" t="s">
        <v>40</v>
      </c>
      <c r="T6481" t="s">
        <v>41</v>
      </c>
      <c r="U6481">
        <v>331</v>
      </c>
      <c r="Y6481" t="s">
        <v>4261</v>
      </c>
      <c r="AA6481">
        <v>34.073599999999999</v>
      </c>
      <c r="AB6481">
        <v>-118.3408</v>
      </c>
      <c r="AC6481">
        <f t="shared" si="101"/>
        <v>0</v>
      </c>
    </row>
    <row r="6482" spans="1:29" x14ac:dyDescent="0.35">
      <c r="A6482">
        <v>200508095</v>
      </c>
      <c r="B6482" s="1">
        <v>43930</v>
      </c>
      <c r="C6482" s="1">
        <v>43876</v>
      </c>
      <c r="D6482">
        <v>1000</v>
      </c>
      <c r="E6482">
        <v>5</v>
      </c>
      <c r="F6482" t="s">
        <v>98</v>
      </c>
      <c r="G6482">
        <v>509</v>
      </c>
      <c r="H6482">
        <v>1</v>
      </c>
      <c r="I6482">
        <v>310</v>
      </c>
      <c r="J6482" t="s">
        <v>71</v>
      </c>
      <c r="K6482" t="s">
        <v>9373</v>
      </c>
      <c r="L6482">
        <v>67</v>
      </c>
      <c r="M6482" t="s">
        <v>30</v>
      </c>
      <c r="N6482" t="s">
        <v>95</v>
      </c>
      <c r="O6482">
        <v>221</v>
      </c>
      <c r="P6482" t="s">
        <v>74</v>
      </c>
      <c r="S6482" t="s">
        <v>40</v>
      </c>
      <c r="T6482" t="s">
        <v>41</v>
      </c>
      <c r="U6482">
        <v>310</v>
      </c>
      <c r="Y6482" t="s">
        <v>9374</v>
      </c>
      <c r="AA6482">
        <v>33.803800000000003</v>
      </c>
      <c r="AB6482">
        <v>-118.2991</v>
      </c>
      <c r="AC6482">
        <f t="shared" si="101"/>
        <v>0</v>
      </c>
    </row>
    <row r="6483" spans="1:29" x14ac:dyDescent="0.35">
      <c r="A6483">
        <v>200816369</v>
      </c>
      <c r="B6483" s="1">
        <v>44147</v>
      </c>
      <c r="C6483" s="1">
        <v>44136</v>
      </c>
      <c r="D6483">
        <v>1400</v>
      </c>
      <c r="E6483">
        <v>8</v>
      </c>
      <c r="F6483" t="s">
        <v>109</v>
      </c>
      <c r="G6483">
        <v>817</v>
      </c>
      <c r="H6483">
        <v>2</v>
      </c>
      <c r="I6483">
        <v>740</v>
      </c>
      <c r="J6483" t="s">
        <v>224</v>
      </c>
      <c r="K6483">
        <v>329</v>
      </c>
      <c r="L6483">
        <v>50</v>
      </c>
      <c r="M6483" t="s">
        <v>30</v>
      </c>
      <c r="N6483" t="s">
        <v>73</v>
      </c>
      <c r="O6483">
        <v>101</v>
      </c>
      <c r="P6483" t="s">
        <v>32</v>
      </c>
      <c r="S6483" t="s">
        <v>40</v>
      </c>
      <c r="T6483" t="s">
        <v>41</v>
      </c>
      <c r="U6483">
        <v>740</v>
      </c>
      <c r="Y6483" t="s">
        <v>2897</v>
      </c>
      <c r="Z6483" t="s">
        <v>9375</v>
      </c>
      <c r="AA6483">
        <v>34.059600000000003</v>
      </c>
      <c r="AB6483">
        <v>-118.44540000000001</v>
      </c>
      <c r="AC6483">
        <f t="shared" si="101"/>
        <v>0</v>
      </c>
    </row>
    <row r="6484" spans="1:29" x14ac:dyDescent="0.35">
      <c r="A6484">
        <v>200713469</v>
      </c>
      <c r="B6484" s="1">
        <v>44077</v>
      </c>
      <c r="C6484" s="1">
        <v>44077</v>
      </c>
      <c r="D6484">
        <v>2300</v>
      </c>
      <c r="E6484">
        <v>7</v>
      </c>
      <c r="F6484" t="s">
        <v>28</v>
      </c>
      <c r="G6484">
        <v>745</v>
      </c>
      <c r="H6484">
        <v>2</v>
      </c>
      <c r="I6484">
        <v>626</v>
      </c>
      <c r="J6484" t="s">
        <v>141</v>
      </c>
      <c r="K6484" t="s">
        <v>9376</v>
      </c>
      <c r="L6484">
        <v>29</v>
      </c>
      <c r="M6484" t="s">
        <v>94</v>
      </c>
      <c r="N6484" t="s">
        <v>95</v>
      </c>
      <c r="O6484">
        <v>502</v>
      </c>
      <c r="P6484" t="s">
        <v>47</v>
      </c>
      <c r="Q6484">
        <v>400</v>
      </c>
      <c r="R6484" t="s">
        <v>143</v>
      </c>
      <c r="S6484" t="s">
        <v>84</v>
      </c>
      <c r="T6484" t="s">
        <v>85</v>
      </c>
      <c r="U6484">
        <v>626</v>
      </c>
      <c r="Y6484" t="s">
        <v>9377</v>
      </c>
      <c r="AA6484">
        <v>34.058900000000001</v>
      </c>
      <c r="AB6484">
        <v>-118.34650000000001</v>
      </c>
      <c r="AC6484">
        <f t="shared" si="101"/>
        <v>0</v>
      </c>
    </row>
    <row r="6485" spans="1:29" x14ac:dyDescent="0.35">
      <c r="A6485">
        <v>200413975</v>
      </c>
      <c r="B6485" s="1">
        <v>44122</v>
      </c>
      <c r="C6485" s="1">
        <v>44122</v>
      </c>
      <c r="D6485">
        <v>1930</v>
      </c>
      <c r="E6485">
        <v>4</v>
      </c>
      <c r="F6485" t="s">
        <v>54</v>
      </c>
      <c r="G6485">
        <v>417</v>
      </c>
      <c r="H6485">
        <v>2</v>
      </c>
      <c r="I6485">
        <v>624</v>
      </c>
      <c r="J6485" t="s">
        <v>171</v>
      </c>
      <c r="K6485" t="s">
        <v>9378</v>
      </c>
      <c r="L6485">
        <v>41</v>
      </c>
      <c r="M6485" t="s">
        <v>30</v>
      </c>
      <c r="N6485" t="s">
        <v>95</v>
      </c>
      <c r="O6485">
        <v>101</v>
      </c>
      <c r="P6485" t="s">
        <v>32</v>
      </c>
      <c r="Q6485">
        <v>400</v>
      </c>
      <c r="R6485" t="s">
        <v>143</v>
      </c>
      <c r="S6485" t="s">
        <v>84</v>
      </c>
      <c r="T6485" t="s">
        <v>85</v>
      </c>
      <c r="U6485">
        <v>624</v>
      </c>
      <c r="Y6485" t="s">
        <v>9379</v>
      </c>
      <c r="Z6485" t="s">
        <v>9380</v>
      </c>
      <c r="AA6485">
        <v>34.0794</v>
      </c>
      <c r="AB6485">
        <v>-118.1974</v>
      </c>
      <c r="AC6485">
        <f t="shared" si="101"/>
        <v>0</v>
      </c>
    </row>
    <row r="6486" spans="1:29" x14ac:dyDescent="0.35">
      <c r="A6486">
        <v>200413642</v>
      </c>
      <c r="B6486" s="1">
        <v>44113</v>
      </c>
      <c r="C6486" s="1">
        <v>44113</v>
      </c>
      <c r="D6486">
        <v>2230</v>
      </c>
      <c r="E6486">
        <v>4</v>
      </c>
      <c r="F6486" t="s">
        <v>54</v>
      </c>
      <c r="G6486">
        <v>449</v>
      </c>
      <c r="H6486">
        <v>1</v>
      </c>
      <c r="I6486">
        <v>230</v>
      </c>
      <c r="J6486" t="s">
        <v>161</v>
      </c>
      <c r="K6486" t="s">
        <v>9381</v>
      </c>
      <c r="L6486">
        <v>40</v>
      </c>
      <c r="M6486" t="s">
        <v>30</v>
      </c>
      <c r="N6486" t="s">
        <v>95</v>
      </c>
      <c r="O6486">
        <v>101</v>
      </c>
      <c r="P6486" t="s">
        <v>32</v>
      </c>
      <c r="Q6486">
        <v>106</v>
      </c>
      <c r="R6486" t="s">
        <v>592</v>
      </c>
      <c r="S6486" t="s">
        <v>40</v>
      </c>
      <c r="T6486" t="s">
        <v>41</v>
      </c>
      <c r="U6486">
        <v>230</v>
      </c>
      <c r="Y6486" t="s">
        <v>9382</v>
      </c>
      <c r="Z6486" t="s">
        <v>9383</v>
      </c>
      <c r="AA6486">
        <v>34.051600000000001</v>
      </c>
      <c r="AB6486">
        <v>-118.20059999999999</v>
      </c>
      <c r="AC6486">
        <f t="shared" si="101"/>
        <v>0</v>
      </c>
    </row>
    <row r="6487" spans="1:29" x14ac:dyDescent="0.35">
      <c r="A6487">
        <v>200714500</v>
      </c>
      <c r="B6487" s="1">
        <v>44105</v>
      </c>
      <c r="C6487" s="1">
        <v>44105</v>
      </c>
      <c r="D6487">
        <v>1945</v>
      </c>
      <c r="E6487">
        <v>7</v>
      </c>
      <c r="F6487" t="s">
        <v>28</v>
      </c>
      <c r="G6487">
        <v>759</v>
      </c>
      <c r="H6487">
        <v>1</v>
      </c>
      <c r="I6487">
        <v>420</v>
      </c>
      <c r="J6487" t="s">
        <v>352</v>
      </c>
      <c r="K6487" t="s">
        <v>1063</v>
      </c>
      <c r="L6487">
        <v>29</v>
      </c>
      <c r="M6487" t="s">
        <v>30</v>
      </c>
      <c r="N6487" t="s">
        <v>173</v>
      </c>
      <c r="O6487">
        <v>122</v>
      </c>
      <c r="P6487" t="s">
        <v>275</v>
      </c>
      <c r="S6487" t="s">
        <v>40</v>
      </c>
      <c r="T6487" t="s">
        <v>41</v>
      </c>
      <c r="U6487">
        <v>420</v>
      </c>
      <c r="Y6487" t="s">
        <v>1895</v>
      </c>
      <c r="AA6487">
        <v>34.052700000000002</v>
      </c>
      <c r="AB6487">
        <v>-118.3241</v>
      </c>
      <c r="AC6487">
        <f t="shared" si="101"/>
        <v>0</v>
      </c>
    </row>
    <row r="6488" spans="1:29" x14ac:dyDescent="0.35">
      <c r="A6488">
        <v>201007518</v>
      </c>
      <c r="B6488" s="1">
        <v>43915</v>
      </c>
      <c r="C6488" s="1">
        <v>43913</v>
      </c>
      <c r="D6488">
        <v>1900</v>
      </c>
      <c r="E6488">
        <v>10</v>
      </c>
      <c r="F6488" t="s">
        <v>103</v>
      </c>
      <c r="G6488">
        <v>1003</v>
      </c>
      <c r="H6488">
        <v>1</v>
      </c>
      <c r="I6488">
        <v>510</v>
      </c>
      <c r="J6488" t="s">
        <v>29</v>
      </c>
      <c r="L6488">
        <v>0</v>
      </c>
      <c r="O6488">
        <v>101</v>
      </c>
      <c r="P6488" t="s">
        <v>32</v>
      </c>
      <c r="S6488" t="s">
        <v>40</v>
      </c>
      <c r="T6488" t="s">
        <v>41</v>
      </c>
      <c r="U6488">
        <v>510</v>
      </c>
      <c r="Y6488" t="s">
        <v>9384</v>
      </c>
      <c r="Z6488" t="s">
        <v>6574</v>
      </c>
      <c r="AA6488">
        <v>34.215699999999998</v>
      </c>
      <c r="AB6488">
        <v>-118.54040000000001</v>
      </c>
      <c r="AC6488">
        <f t="shared" si="101"/>
        <v>0</v>
      </c>
    </row>
    <row r="6489" spans="1:29" x14ac:dyDescent="0.35">
      <c r="A6489">
        <v>200321433</v>
      </c>
      <c r="B6489" s="1">
        <v>44169</v>
      </c>
      <c r="C6489" s="1">
        <v>44169</v>
      </c>
      <c r="D6489">
        <v>1730</v>
      </c>
      <c r="E6489">
        <v>3</v>
      </c>
      <c r="F6489" t="s">
        <v>43</v>
      </c>
      <c r="G6489">
        <v>314</v>
      </c>
      <c r="H6489">
        <v>2</v>
      </c>
      <c r="I6489">
        <v>626</v>
      </c>
      <c r="J6489" t="s">
        <v>141</v>
      </c>
      <c r="K6489" t="s">
        <v>9385</v>
      </c>
      <c r="L6489">
        <v>58</v>
      </c>
      <c r="M6489" t="s">
        <v>94</v>
      </c>
      <c r="N6489" t="s">
        <v>163</v>
      </c>
      <c r="O6489">
        <v>101</v>
      </c>
      <c r="P6489" t="s">
        <v>32</v>
      </c>
      <c r="Q6489">
        <v>400</v>
      </c>
      <c r="R6489" t="s">
        <v>143</v>
      </c>
      <c r="S6489" t="s">
        <v>40</v>
      </c>
      <c r="T6489" t="s">
        <v>41</v>
      </c>
      <c r="U6489">
        <v>626</v>
      </c>
      <c r="Y6489" t="s">
        <v>956</v>
      </c>
      <c r="AA6489">
        <v>34.031199999999998</v>
      </c>
      <c r="AB6489">
        <v>-118.3259</v>
      </c>
      <c r="AC6489">
        <f t="shared" si="101"/>
        <v>0</v>
      </c>
    </row>
    <row r="6490" spans="1:29" x14ac:dyDescent="0.35">
      <c r="A6490">
        <v>200809172</v>
      </c>
      <c r="B6490" s="1">
        <v>43958</v>
      </c>
      <c r="C6490" s="1">
        <v>43957</v>
      </c>
      <c r="D6490">
        <v>1200</v>
      </c>
      <c r="E6490">
        <v>8</v>
      </c>
      <c r="F6490" t="s">
        <v>109</v>
      </c>
      <c r="G6490">
        <v>832</v>
      </c>
      <c r="H6490">
        <v>1</v>
      </c>
      <c r="I6490">
        <v>420</v>
      </c>
      <c r="J6490" t="s">
        <v>352</v>
      </c>
      <c r="K6490" t="s">
        <v>9386</v>
      </c>
      <c r="L6490">
        <v>85</v>
      </c>
      <c r="M6490" t="s">
        <v>30</v>
      </c>
      <c r="N6490" t="s">
        <v>73</v>
      </c>
      <c r="O6490">
        <v>707</v>
      </c>
      <c r="P6490" t="s">
        <v>280</v>
      </c>
      <c r="S6490" t="s">
        <v>40</v>
      </c>
      <c r="T6490" t="s">
        <v>41</v>
      </c>
      <c r="U6490">
        <v>420</v>
      </c>
      <c r="Y6490" t="s">
        <v>1430</v>
      </c>
      <c r="AA6490">
        <v>34.052</v>
      </c>
      <c r="AB6490">
        <v>-118.4667</v>
      </c>
      <c r="AC6490">
        <f t="shared" si="101"/>
        <v>0</v>
      </c>
    </row>
    <row r="6491" spans="1:29" x14ac:dyDescent="0.35">
      <c r="A6491">
        <v>200904455</v>
      </c>
      <c r="B6491" s="1">
        <v>43841</v>
      </c>
      <c r="C6491" s="1">
        <v>43841</v>
      </c>
      <c r="D6491">
        <v>1105</v>
      </c>
      <c r="E6491">
        <v>9</v>
      </c>
      <c r="F6491" t="s">
        <v>49</v>
      </c>
      <c r="G6491">
        <v>941</v>
      </c>
      <c r="H6491">
        <v>2</v>
      </c>
      <c r="I6491">
        <v>624</v>
      </c>
      <c r="J6491" t="s">
        <v>171</v>
      </c>
      <c r="K6491" t="s">
        <v>3096</v>
      </c>
      <c r="L6491">
        <v>36</v>
      </c>
      <c r="M6491" t="s">
        <v>30</v>
      </c>
      <c r="N6491" t="s">
        <v>163</v>
      </c>
      <c r="O6491">
        <v>101</v>
      </c>
      <c r="P6491" t="s">
        <v>32</v>
      </c>
      <c r="Q6491">
        <v>400</v>
      </c>
      <c r="R6491" t="s">
        <v>143</v>
      </c>
      <c r="S6491" t="s">
        <v>40</v>
      </c>
      <c r="T6491" t="s">
        <v>41</v>
      </c>
      <c r="U6491">
        <v>624</v>
      </c>
      <c r="Y6491" t="s">
        <v>9387</v>
      </c>
      <c r="AA6491">
        <v>34.175800000000002</v>
      </c>
      <c r="AB6491">
        <v>-118.465</v>
      </c>
      <c r="AC6491">
        <f t="shared" si="101"/>
        <v>0</v>
      </c>
    </row>
    <row r="6492" spans="1:29" x14ac:dyDescent="0.35">
      <c r="A6492">
        <v>201211353</v>
      </c>
      <c r="B6492" s="1">
        <v>43943</v>
      </c>
      <c r="C6492" s="1">
        <v>43943</v>
      </c>
      <c r="D6492">
        <v>1155</v>
      </c>
      <c r="E6492">
        <v>12</v>
      </c>
      <c r="F6492" t="s">
        <v>68</v>
      </c>
      <c r="G6492">
        <v>1245</v>
      </c>
      <c r="H6492">
        <v>1</v>
      </c>
      <c r="I6492">
        <v>230</v>
      </c>
      <c r="J6492" t="s">
        <v>161</v>
      </c>
      <c r="K6492" t="s">
        <v>9388</v>
      </c>
      <c r="L6492">
        <v>23</v>
      </c>
      <c r="M6492" t="s">
        <v>30</v>
      </c>
      <c r="N6492" t="s">
        <v>163</v>
      </c>
      <c r="O6492">
        <v>101</v>
      </c>
      <c r="P6492" t="s">
        <v>32</v>
      </c>
      <c r="Q6492">
        <v>114</v>
      </c>
      <c r="R6492" t="s">
        <v>773</v>
      </c>
      <c r="S6492" t="s">
        <v>40</v>
      </c>
      <c r="T6492" t="s">
        <v>41</v>
      </c>
      <c r="U6492">
        <v>230</v>
      </c>
      <c r="V6492">
        <v>998</v>
      </c>
      <c r="Y6492" t="s">
        <v>69</v>
      </c>
      <c r="Z6492" t="s">
        <v>89</v>
      </c>
      <c r="AA6492">
        <v>33.974600000000002</v>
      </c>
      <c r="AB6492">
        <v>-118.29179999999999</v>
      </c>
      <c r="AC6492">
        <f t="shared" si="101"/>
        <v>0</v>
      </c>
    </row>
    <row r="6493" spans="1:29" x14ac:dyDescent="0.35">
      <c r="A6493">
        <v>200204278</v>
      </c>
      <c r="B6493" s="1">
        <v>43837</v>
      </c>
      <c r="C6493" s="1">
        <v>43837</v>
      </c>
      <c r="D6493">
        <v>300</v>
      </c>
      <c r="E6493">
        <v>2</v>
      </c>
      <c r="F6493" t="s">
        <v>56</v>
      </c>
      <c r="G6493">
        <v>246</v>
      </c>
      <c r="H6493">
        <v>1</v>
      </c>
      <c r="I6493">
        <v>230</v>
      </c>
      <c r="J6493" t="s">
        <v>161</v>
      </c>
      <c r="K6493" t="s">
        <v>9389</v>
      </c>
      <c r="L6493">
        <v>27</v>
      </c>
      <c r="M6493" t="s">
        <v>94</v>
      </c>
      <c r="N6493" t="s">
        <v>73</v>
      </c>
      <c r="O6493">
        <v>904</v>
      </c>
      <c r="P6493" t="s">
        <v>1803</v>
      </c>
      <c r="Q6493">
        <v>114</v>
      </c>
      <c r="R6493" t="s">
        <v>773</v>
      </c>
      <c r="S6493" t="s">
        <v>40</v>
      </c>
      <c r="T6493" t="s">
        <v>41</v>
      </c>
      <c r="U6493">
        <v>230</v>
      </c>
      <c r="Y6493" t="s">
        <v>2630</v>
      </c>
      <c r="Z6493" t="s">
        <v>1287</v>
      </c>
      <c r="AA6493">
        <v>34.057400000000001</v>
      </c>
      <c r="AB6493">
        <v>-118.2747</v>
      </c>
      <c r="AC6493">
        <f t="shared" si="101"/>
        <v>0</v>
      </c>
    </row>
    <row r="6494" spans="1:29" x14ac:dyDescent="0.35">
      <c r="A6494">
        <v>200810189</v>
      </c>
      <c r="B6494" s="1">
        <v>43983</v>
      </c>
      <c r="C6494" s="1">
        <v>43982</v>
      </c>
      <c r="D6494">
        <v>1900</v>
      </c>
      <c r="E6494">
        <v>8</v>
      </c>
      <c r="F6494" t="s">
        <v>109</v>
      </c>
      <c r="G6494">
        <v>832</v>
      </c>
      <c r="H6494">
        <v>2</v>
      </c>
      <c r="I6494">
        <v>354</v>
      </c>
      <c r="J6494" t="s">
        <v>167</v>
      </c>
      <c r="K6494">
        <v>100</v>
      </c>
      <c r="L6494">
        <v>38</v>
      </c>
      <c r="M6494" t="s">
        <v>30</v>
      </c>
      <c r="N6494" t="s">
        <v>73</v>
      </c>
      <c r="O6494">
        <v>502</v>
      </c>
      <c r="P6494" t="s">
        <v>47</v>
      </c>
      <c r="S6494" t="s">
        <v>40</v>
      </c>
      <c r="T6494" t="s">
        <v>41</v>
      </c>
      <c r="U6494">
        <v>354</v>
      </c>
      <c r="Y6494" t="s">
        <v>9390</v>
      </c>
      <c r="AA6494">
        <v>34.052300000000002</v>
      </c>
      <c r="AB6494">
        <v>-118.461</v>
      </c>
      <c r="AC6494">
        <f t="shared" si="101"/>
        <v>0</v>
      </c>
    </row>
    <row r="6495" spans="1:29" x14ac:dyDescent="0.35">
      <c r="A6495">
        <v>200410167</v>
      </c>
      <c r="B6495" s="1">
        <v>44006</v>
      </c>
      <c r="C6495" s="1">
        <v>44006</v>
      </c>
      <c r="D6495">
        <v>1710</v>
      </c>
      <c r="E6495">
        <v>4</v>
      </c>
      <c r="F6495" t="s">
        <v>54</v>
      </c>
      <c r="G6495">
        <v>491</v>
      </c>
      <c r="H6495">
        <v>1</v>
      </c>
      <c r="I6495">
        <v>310</v>
      </c>
      <c r="J6495" t="s">
        <v>71</v>
      </c>
      <c r="K6495" t="s">
        <v>3675</v>
      </c>
      <c r="L6495">
        <v>0</v>
      </c>
      <c r="M6495" t="s">
        <v>46</v>
      </c>
      <c r="N6495" t="s">
        <v>46</v>
      </c>
      <c r="O6495">
        <v>248</v>
      </c>
      <c r="P6495" t="s">
        <v>4116</v>
      </c>
      <c r="S6495" t="s">
        <v>40</v>
      </c>
      <c r="T6495" t="s">
        <v>41</v>
      </c>
      <c r="U6495">
        <v>310</v>
      </c>
      <c r="Y6495" t="s">
        <v>1797</v>
      </c>
      <c r="AA6495">
        <v>34.023299999999999</v>
      </c>
      <c r="AB6495">
        <v>-118.2222</v>
      </c>
      <c r="AC6495">
        <f t="shared" si="101"/>
        <v>0</v>
      </c>
    </row>
    <row r="6496" spans="1:29" x14ac:dyDescent="0.35">
      <c r="A6496">
        <v>200400854</v>
      </c>
      <c r="B6496" s="1">
        <v>43992</v>
      </c>
      <c r="C6496" s="1">
        <v>43992</v>
      </c>
      <c r="D6496">
        <v>1350</v>
      </c>
      <c r="E6496">
        <v>4</v>
      </c>
      <c r="F6496" t="s">
        <v>54</v>
      </c>
      <c r="G6496">
        <v>429</v>
      </c>
      <c r="H6496">
        <v>1</v>
      </c>
      <c r="I6496">
        <v>230</v>
      </c>
      <c r="J6496" t="s">
        <v>161</v>
      </c>
      <c r="K6496" t="s">
        <v>2683</v>
      </c>
      <c r="L6496">
        <v>40</v>
      </c>
      <c r="M6496" t="s">
        <v>30</v>
      </c>
      <c r="N6496" t="s">
        <v>95</v>
      </c>
      <c r="O6496">
        <v>101</v>
      </c>
      <c r="P6496" t="s">
        <v>32</v>
      </c>
      <c r="Q6496">
        <v>310</v>
      </c>
      <c r="R6496" t="s">
        <v>3966</v>
      </c>
      <c r="S6496" t="s">
        <v>33</v>
      </c>
      <c r="T6496" t="s">
        <v>34</v>
      </c>
      <c r="U6496">
        <v>230</v>
      </c>
      <c r="V6496">
        <v>998</v>
      </c>
      <c r="Y6496" t="s">
        <v>2472</v>
      </c>
      <c r="AA6496">
        <v>34.086500000000001</v>
      </c>
      <c r="AB6496">
        <v>-118.1647</v>
      </c>
      <c r="AC6496">
        <f t="shared" si="101"/>
        <v>1</v>
      </c>
    </row>
    <row r="6497" spans="1:29" x14ac:dyDescent="0.35">
      <c r="A6497">
        <v>200322087</v>
      </c>
      <c r="B6497" s="1">
        <v>44187</v>
      </c>
      <c r="C6497" s="1">
        <v>44186</v>
      </c>
      <c r="D6497">
        <v>600</v>
      </c>
      <c r="E6497">
        <v>3</v>
      </c>
      <c r="F6497" t="s">
        <v>43</v>
      </c>
      <c r="G6497">
        <v>317</v>
      </c>
      <c r="H6497">
        <v>1</v>
      </c>
      <c r="I6497">
        <v>510</v>
      </c>
      <c r="J6497" t="s">
        <v>29</v>
      </c>
      <c r="L6497">
        <v>0</v>
      </c>
      <c r="O6497">
        <v>101</v>
      </c>
      <c r="P6497" t="s">
        <v>32</v>
      </c>
      <c r="S6497" t="s">
        <v>40</v>
      </c>
      <c r="T6497" t="s">
        <v>41</v>
      </c>
      <c r="U6497">
        <v>510</v>
      </c>
      <c r="Y6497" t="s">
        <v>9391</v>
      </c>
      <c r="AA6497">
        <v>34.035600000000002</v>
      </c>
      <c r="AB6497">
        <v>-118.29430000000001</v>
      </c>
      <c r="AC6497">
        <f t="shared" si="101"/>
        <v>0</v>
      </c>
    </row>
    <row r="6498" spans="1:29" x14ac:dyDescent="0.35">
      <c r="A6498">
        <v>200614132</v>
      </c>
      <c r="B6498" s="1">
        <v>44061</v>
      </c>
      <c r="C6498" s="1">
        <v>44061</v>
      </c>
      <c r="D6498">
        <v>1720</v>
      </c>
      <c r="E6498">
        <v>6</v>
      </c>
      <c r="F6498" t="s">
        <v>91</v>
      </c>
      <c r="G6498">
        <v>638</v>
      </c>
      <c r="H6498">
        <v>2</v>
      </c>
      <c r="I6498">
        <v>740</v>
      </c>
      <c r="J6498" t="s">
        <v>224</v>
      </c>
      <c r="K6498" t="s">
        <v>9392</v>
      </c>
      <c r="L6498">
        <v>0</v>
      </c>
      <c r="M6498" t="s">
        <v>46</v>
      </c>
      <c r="N6498" t="s">
        <v>46</v>
      </c>
      <c r="O6498">
        <v>401</v>
      </c>
      <c r="P6498" t="s">
        <v>231</v>
      </c>
      <c r="S6498" t="s">
        <v>40</v>
      </c>
      <c r="T6498" t="s">
        <v>41</v>
      </c>
      <c r="U6498">
        <v>740</v>
      </c>
      <c r="Y6498" t="s">
        <v>774</v>
      </c>
      <c r="AA6498">
        <v>34.1038</v>
      </c>
      <c r="AB6498">
        <v>-118.3151</v>
      </c>
      <c r="AC6498">
        <f t="shared" si="101"/>
        <v>0</v>
      </c>
    </row>
    <row r="6499" spans="1:29" x14ac:dyDescent="0.35">
      <c r="A6499">
        <v>200708001</v>
      </c>
      <c r="B6499" s="1">
        <v>43926</v>
      </c>
      <c r="C6499" s="1">
        <v>43921</v>
      </c>
      <c r="D6499">
        <v>1900</v>
      </c>
      <c r="E6499">
        <v>7</v>
      </c>
      <c r="F6499" t="s">
        <v>28</v>
      </c>
      <c r="G6499">
        <v>767</v>
      </c>
      <c r="H6499">
        <v>1</v>
      </c>
      <c r="I6499">
        <v>440</v>
      </c>
      <c r="J6499" t="s">
        <v>213</v>
      </c>
      <c r="K6499">
        <v>344</v>
      </c>
      <c r="L6499">
        <v>55</v>
      </c>
      <c r="M6499" t="s">
        <v>94</v>
      </c>
      <c r="N6499" t="s">
        <v>163</v>
      </c>
      <c r="O6499">
        <v>501</v>
      </c>
      <c r="P6499" t="s">
        <v>164</v>
      </c>
      <c r="S6499" t="s">
        <v>40</v>
      </c>
      <c r="T6499" t="s">
        <v>41</v>
      </c>
      <c r="U6499">
        <v>440</v>
      </c>
      <c r="Y6499" t="s">
        <v>9393</v>
      </c>
      <c r="AA6499">
        <v>34.046599999999998</v>
      </c>
      <c r="AB6499">
        <v>-118.3261</v>
      </c>
      <c r="AC6499">
        <f t="shared" si="101"/>
        <v>0</v>
      </c>
    </row>
    <row r="6500" spans="1:29" x14ac:dyDescent="0.35">
      <c r="A6500">
        <v>201004450</v>
      </c>
      <c r="B6500" s="1">
        <v>43842</v>
      </c>
      <c r="C6500" s="1">
        <v>43839</v>
      </c>
      <c r="D6500">
        <v>1700</v>
      </c>
      <c r="E6500">
        <v>10</v>
      </c>
      <c r="F6500" t="s">
        <v>103</v>
      </c>
      <c r="G6500">
        <v>1039</v>
      </c>
      <c r="H6500">
        <v>1</v>
      </c>
      <c r="I6500">
        <v>510</v>
      </c>
      <c r="J6500" t="s">
        <v>29</v>
      </c>
      <c r="L6500">
        <v>0</v>
      </c>
      <c r="O6500">
        <v>101</v>
      </c>
      <c r="P6500" t="s">
        <v>32</v>
      </c>
      <c r="S6500" t="s">
        <v>40</v>
      </c>
      <c r="T6500" t="s">
        <v>41</v>
      </c>
      <c r="U6500">
        <v>510</v>
      </c>
      <c r="Y6500" t="s">
        <v>9394</v>
      </c>
      <c r="AA6500">
        <v>34.193899999999999</v>
      </c>
      <c r="AB6500">
        <v>-118.4772</v>
      </c>
      <c r="AC6500">
        <f t="shared" si="101"/>
        <v>0</v>
      </c>
    </row>
    <row r="6501" spans="1:29" x14ac:dyDescent="0.35">
      <c r="A6501">
        <v>201213934</v>
      </c>
      <c r="B6501" s="1">
        <v>43984</v>
      </c>
      <c r="C6501" s="1">
        <v>43984</v>
      </c>
      <c r="D6501">
        <v>935</v>
      </c>
      <c r="E6501">
        <v>7</v>
      </c>
      <c r="F6501" t="s">
        <v>28</v>
      </c>
      <c r="G6501">
        <v>788</v>
      </c>
      <c r="H6501">
        <v>1</v>
      </c>
      <c r="I6501">
        <v>510</v>
      </c>
      <c r="J6501" t="s">
        <v>29</v>
      </c>
      <c r="K6501" t="s">
        <v>5932</v>
      </c>
      <c r="L6501">
        <v>0</v>
      </c>
      <c r="M6501" t="s">
        <v>30</v>
      </c>
      <c r="N6501" t="s">
        <v>31</v>
      </c>
      <c r="O6501">
        <v>101</v>
      </c>
      <c r="P6501" t="s">
        <v>32</v>
      </c>
      <c r="S6501" t="s">
        <v>33</v>
      </c>
      <c r="T6501" t="s">
        <v>34</v>
      </c>
      <c r="U6501">
        <v>510</v>
      </c>
      <c r="Y6501" t="s">
        <v>9395</v>
      </c>
      <c r="AA6501">
        <v>34.036200000000001</v>
      </c>
      <c r="AB6501">
        <v>-118.32899999999999</v>
      </c>
      <c r="AC6501">
        <f t="shared" si="101"/>
        <v>1</v>
      </c>
    </row>
    <row r="6502" spans="1:29" x14ac:dyDescent="0.35">
      <c r="A6502">
        <v>200504944</v>
      </c>
      <c r="B6502" s="1">
        <v>43852</v>
      </c>
      <c r="C6502" s="1">
        <v>43852</v>
      </c>
      <c r="D6502">
        <v>1025</v>
      </c>
      <c r="E6502">
        <v>5</v>
      </c>
      <c r="F6502" t="s">
        <v>98</v>
      </c>
      <c r="G6502">
        <v>517</v>
      </c>
      <c r="H6502">
        <v>2</v>
      </c>
      <c r="I6502">
        <v>933</v>
      </c>
      <c r="J6502" t="s">
        <v>9396</v>
      </c>
      <c r="K6502" t="s">
        <v>9397</v>
      </c>
      <c r="L6502">
        <v>62</v>
      </c>
      <c r="M6502" t="s">
        <v>94</v>
      </c>
      <c r="N6502" t="s">
        <v>95</v>
      </c>
      <c r="O6502">
        <v>501</v>
      </c>
      <c r="P6502" t="s">
        <v>164</v>
      </c>
      <c r="S6502" t="s">
        <v>40</v>
      </c>
      <c r="T6502" t="s">
        <v>41</v>
      </c>
      <c r="U6502">
        <v>933</v>
      </c>
      <c r="Y6502" t="s">
        <v>9398</v>
      </c>
      <c r="AA6502">
        <v>33.784999999999997</v>
      </c>
      <c r="AB6502">
        <v>-118.25830000000001</v>
      </c>
      <c r="AC6502">
        <f t="shared" si="101"/>
        <v>0</v>
      </c>
    </row>
    <row r="6503" spans="1:29" x14ac:dyDescent="0.35">
      <c r="A6503">
        <v>200705469</v>
      </c>
      <c r="B6503" s="1">
        <v>43861</v>
      </c>
      <c r="C6503" s="1">
        <v>43860</v>
      </c>
      <c r="D6503">
        <v>1400</v>
      </c>
      <c r="E6503">
        <v>7</v>
      </c>
      <c r="F6503" t="s">
        <v>28</v>
      </c>
      <c r="G6503">
        <v>769</v>
      </c>
      <c r="H6503">
        <v>2</v>
      </c>
      <c r="I6503">
        <v>740</v>
      </c>
      <c r="J6503" t="s">
        <v>224</v>
      </c>
      <c r="K6503" t="s">
        <v>456</v>
      </c>
      <c r="L6503">
        <v>39</v>
      </c>
      <c r="M6503" t="s">
        <v>30</v>
      </c>
      <c r="N6503" t="s">
        <v>95</v>
      </c>
      <c r="O6503">
        <v>501</v>
      </c>
      <c r="P6503" t="s">
        <v>164</v>
      </c>
      <c r="S6503" t="s">
        <v>40</v>
      </c>
      <c r="T6503" t="s">
        <v>41</v>
      </c>
      <c r="U6503">
        <v>740</v>
      </c>
      <c r="Y6503" t="s">
        <v>9399</v>
      </c>
      <c r="AA6503">
        <v>34.045499999999997</v>
      </c>
      <c r="AB6503">
        <v>-118.3177</v>
      </c>
      <c r="AC6503">
        <f t="shared" si="101"/>
        <v>0</v>
      </c>
    </row>
    <row r="6504" spans="1:29" x14ac:dyDescent="0.35">
      <c r="A6504">
        <v>201108497</v>
      </c>
      <c r="B6504" s="1">
        <v>43939</v>
      </c>
      <c r="C6504" s="1">
        <v>43938</v>
      </c>
      <c r="D6504">
        <v>2300</v>
      </c>
      <c r="E6504">
        <v>11</v>
      </c>
      <c r="F6504" t="s">
        <v>64</v>
      </c>
      <c r="G6504">
        <v>1151</v>
      </c>
      <c r="H6504">
        <v>2</v>
      </c>
      <c r="I6504">
        <v>740</v>
      </c>
      <c r="J6504" t="s">
        <v>224</v>
      </c>
      <c r="K6504" t="s">
        <v>2383</v>
      </c>
      <c r="L6504">
        <v>33</v>
      </c>
      <c r="M6504" t="s">
        <v>30</v>
      </c>
      <c r="N6504" t="s">
        <v>73</v>
      </c>
      <c r="O6504">
        <v>101</v>
      </c>
      <c r="P6504" t="s">
        <v>32</v>
      </c>
      <c r="S6504" t="s">
        <v>40</v>
      </c>
      <c r="T6504" t="s">
        <v>41</v>
      </c>
      <c r="U6504">
        <v>740</v>
      </c>
      <c r="Y6504" t="s">
        <v>9400</v>
      </c>
      <c r="AA6504">
        <v>34.095300000000002</v>
      </c>
      <c r="AB6504">
        <v>-118.2983</v>
      </c>
      <c r="AC6504">
        <f t="shared" si="101"/>
        <v>0</v>
      </c>
    </row>
    <row r="6505" spans="1:29" x14ac:dyDescent="0.35">
      <c r="A6505">
        <v>200512865</v>
      </c>
      <c r="B6505" s="1">
        <v>44053</v>
      </c>
      <c r="C6505" s="1">
        <v>44053</v>
      </c>
      <c r="D6505">
        <v>2100</v>
      </c>
      <c r="E6505">
        <v>5</v>
      </c>
      <c r="F6505" t="s">
        <v>98</v>
      </c>
      <c r="G6505">
        <v>564</v>
      </c>
      <c r="H6505">
        <v>2</v>
      </c>
      <c r="I6505">
        <v>624</v>
      </c>
      <c r="J6505" t="s">
        <v>171</v>
      </c>
      <c r="K6505" t="s">
        <v>9401</v>
      </c>
      <c r="L6505">
        <v>27</v>
      </c>
      <c r="M6505" t="s">
        <v>30</v>
      </c>
      <c r="N6505" t="s">
        <v>73</v>
      </c>
      <c r="O6505">
        <v>501</v>
      </c>
      <c r="P6505" t="s">
        <v>164</v>
      </c>
      <c r="Q6505">
        <v>400</v>
      </c>
      <c r="R6505" t="s">
        <v>143</v>
      </c>
      <c r="S6505" t="s">
        <v>40</v>
      </c>
      <c r="T6505" t="s">
        <v>41</v>
      </c>
      <c r="U6505">
        <v>624</v>
      </c>
      <c r="Y6505" t="s">
        <v>4985</v>
      </c>
      <c r="AA6505">
        <v>33.742400000000004</v>
      </c>
      <c r="AB6505">
        <v>-118.2861</v>
      </c>
      <c r="AC6505">
        <f t="shared" si="101"/>
        <v>0</v>
      </c>
    </row>
    <row r="6506" spans="1:29" x14ac:dyDescent="0.35">
      <c r="A6506">
        <v>200617690</v>
      </c>
      <c r="B6506" s="1">
        <v>44141</v>
      </c>
      <c r="C6506" s="1">
        <v>44141</v>
      </c>
      <c r="D6506">
        <v>530</v>
      </c>
      <c r="E6506">
        <v>6</v>
      </c>
      <c r="F6506" t="s">
        <v>91</v>
      </c>
      <c r="G6506">
        <v>643</v>
      </c>
      <c r="H6506">
        <v>2</v>
      </c>
      <c r="I6506">
        <v>956</v>
      </c>
      <c r="J6506" t="s">
        <v>328</v>
      </c>
      <c r="K6506">
        <v>603</v>
      </c>
      <c r="L6506">
        <v>36</v>
      </c>
      <c r="M6506" t="s">
        <v>94</v>
      </c>
      <c r="N6506" t="s">
        <v>73</v>
      </c>
      <c r="O6506">
        <v>501</v>
      </c>
      <c r="P6506" t="s">
        <v>164</v>
      </c>
      <c r="S6506" t="s">
        <v>40</v>
      </c>
      <c r="T6506" t="s">
        <v>41</v>
      </c>
      <c r="U6506">
        <v>956</v>
      </c>
      <c r="Y6506" t="s">
        <v>7180</v>
      </c>
      <c r="AA6506">
        <v>34.099800000000002</v>
      </c>
      <c r="AB6506">
        <v>-118.35</v>
      </c>
      <c r="AC6506">
        <f t="shared" si="101"/>
        <v>0</v>
      </c>
    </row>
    <row r="6507" spans="1:29" x14ac:dyDescent="0.35">
      <c r="A6507">
        <v>200414655</v>
      </c>
      <c r="B6507" s="1">
        <v>44141</v>
      </c>
      <c r="C6507" s="1">
        <v>44126</v>
      </c>
      <c r="D6507">
        <v>1</v>
      </c>
      <c r="E6507">
        <v>4</v>
      </c>
      <c r="F6507" t="s">
        <v>54</v>
      </c>
      <c r="G6507">
        <v>466</v>
      </c>
      <c r="H6507">
        <v>2</v>
      </c>
      <c r="I6507">
        <v>662</v>
      </c>
      <c r="J6507" t="s">
        <v>191</v>
      </c>
      <c r="K6507" t="s">
        <v>9402</v>
      </c>
      <c r="L6507">
        <v>35</v>
      </c>
      <c r="M6507" t="s">
        <v>94</v>
      </c>
      <c r="N6507" t="s">
        <v>173</v>
      </c>
      <c r="O6507">
        <v>504</v>
      </c>
      <c r="P6507" t="s">
        <v>673</v>
      </c>
      <c r="S6507" t="s">
        <v>40</v>
      </c>
      <c r="T6507" t="s">
        <v>41</v>
      </c>
      <c r="U6507">
        <v>662</v>
      </c>
      <c r="Y6507" t="s">
        <v>8159</v>
      </c>
      <c r="AA6507">
        <v>34.043599999999998</v>
      </c>
      <c r="AB6507">
        <v>-118.2051</v>
      </c>
      <c r="AC6507">
        <f t="shared" si="101"/>
        <v>0</v>
      </c>
    </row>
    <row r="6508" spans="1:29" x14ac:dyDescent="0.35">
      <c r="A6508">
        <v>200320551</v>
      </c>
      <c r="B6508" s="1">
        <v>44153</v>
      </c>
      <c r="C6508" s="1">
        <v>44153</v>
      </c>
      <c r="D6508">
        <v>615</v>
      </c>
      <c r="E6508">
        <v>3</v>
      </c>
      <c r="F6508" t="s">
        <v>43</v>
      </c>
      <c r="G6508">
        <v>354</v>
      </c>
      <c r="H6508">
        <v>2</v>
      </c>
      <c r="I6508">
        <v>740</v>
      </c>
      <c r="J6508" t="s">
        <v>224</v>
      </c>
      <c r="K6508" t="s">
        <v>2514</v>
      </c>
      <c r="L6508">
        <v>19</v>
      </c>
      <c r="M6508" t="s">
        <v>46</v>
      </c>
      <c r="N6508" t="s">
        <v>46</v>
      </c>
      <c r="O6508">
        <v>203</v>
      </c>
      <c r="P6508" t="s">
        <v>101</v>
      </c>
      <c r="Q6508">
        <v>306</v>
      </c>
      <c r="R6508" t="s">
        <v>1108</v>
      </c>
      <c r="S6508" t="s">
        <v>84</v>
      </c>
      <c r="T6508" t="s">
        <v>85</v>
      </c>
      <c r="U6508">
        <v>740</v>
      </c>
      <c r="Y6508" t="s">
        <v>1902</v>
      </c>
      <c r="AA6508">
        <v>34.025500000000001</v>
      </c>
      <c r="AB6508">
        <v>-118.318</v>
      </c>
      <c r="AC6508">
        <f t="shared" si="101"/>
        <v>0</v>
      </c>
    </row>
    <row r="6509" spans="1:29" x14ac:dyDescent="0.35">
      <c r="A6509">
        <v>200511221</v>
      </c>
      <c r="B6509" s="1">
        <v>44012</v>
      </c>
      <c r="C6509" s="1">
        <v>44011</v>
      </c>
      <c r="D6509">
        <v>1800</v>
      </c>
      <c r="E6509">
        <v>5</v>
      </c>
      <c r="F6509" t="s">
        <v>98</v>
      </c>
      <c r="G6509">
        <v>583</v>
      </c>
      <c r="H6509">
        <v>2</v>
      </c>
      <c r="I6509">
        <v>740</v>
      </c>
      <c r="J6509" t="s">
        <v>224</v>
      </c>
      <c r="K6509" t="s">
        <v>488</v>
      </c>
      <c r="L6509">
        <v>0</v>
      </c>
      <c r="M6509" t="s">
        <v>30</v>
      </c>
      <c r="N6509" t="s">
        <v>31</v>
      </c>
      <c r="O6509">
        <v>252</v>
      </c>
      <c r="P6509" t="s">
        <v>783</v>
      </c>
      <c r="S6509" t="s">
        <v>40</v>
      </c>
      <c r="T6509" t="s">
        <v>41</v>
      </c>
      <c r="U6509">
        <v>740</v>
      </c>
      <c r="Y6509" t="s">
        <v>4339</v>
      </c>
      <c r="AA6509">
        <v>33.723199999999999</v>
      </c>
      <c r="AB6509">
        <v>-118.3126</v>
      </c>
      <c r="AC6509">
        <f t="shared" si="101"/>
        <v>0</v>
      </c>
    </row>
    <row r="6510" spans="1:29" x14ac:dyDescent="0.35">
      <c r="A6510">
        <v>200117453</v>
      </c>
      <c r="B6510" s="1">
        <v>44078</v>
      </c>
      <c r="C6510" s="1">
        <v>43905</v>
      </c>
      <c r="D6510">
        <v>1600</v>
      </c>
      <c r="E6510">
        <v>1</v>
      </c>
      <c r="F6510" t="s">
        <v>36</v>
      </c>
      <c r="G6510">
        <v>182</v>
      </c>
      <c r="H6510">
        <v>1</v>
      </c>
      <c r="I6510">
        <v>330</v>
      </c>
      <c r="J6510" t="s">
        <v>37</v>
      </c>
      <c r="K6510" t="s">
        <v>9369</v>
      </c>
      <c r="L6510">
        <v>35</v>
      </c>
      <c r="M6510" t="s">
        <v>30</v>
      </c>
      <c r="N6510" t="s">
        <v>31</v>
      </c>
      <c r="O6510">
        <v>108</v>
      </c>
      <c r="P6510" t="s">
        <v>105</v>
      </c>
      <c r="S6510" t="s">
        <v>40</v>
      </c>
      <c r="T6510" t="s">
        <v>41</v>
      </c>
      <c r="U6510">
        <v>330</v>
      </c>
      <c r="Y6510" t="s">
        <v>2357</v>
      </c>
      <c r="AA6510">
        <v>34.039700000000003</v>
      </c>
      <c r="AB6510">
        <v>-118.2637</v>
      </c>
      <c r="AC6510">
        <f t="shared" si="101"/>
        <v>0</v>
      </c>
    </row>
    <row r="6511" spans="1:29" x14ac:dyDescent="0.35">
      <c r="A6511">
        <v>200314089</v>
      </c>
      <c r="B6511" s="1">
        <v>44025</v>
      </c>
      <c r="C6511" s="1">
        <v>44023</v>
      </c>
      <c r="D6511">
        <v>1500</v>
      </c>
      <c r="E6511">
        <v>3</v>
      </c>
      <c r="F6511" t="s">
        <v>43</v>
      </c>
      <c r="G6511">
        <v>376</v>
      </c>
      <c r="H6511">
        <v>1</v>
      </c>
      <c r="I6511">
        <v>420</v>
      </c>
      <c r="J6511" t="s">
        <v>352</v>
      </c>
      <c r="L6511">
        <v>0</v>
      </c>
      <c r="O6511">
        <v>104</v>
      </c>
      <c r="P6511" t="s">
        <v>201</v>
      </c>
      <c r="S6511" t="s">
        <v>40</v>
      </c>
      <c r="T6511" t="s">
        <v>41</v>
      </c>
      <c r="U6511">
        <v>420</v>
      </c>
      <c r="Y6511" t="s">
        <v>8502</v>
      </c>
      <c r="AA6511">
        <v>34.012799999999999</v>
      </c>
      <c r="AB6511">
        <v>-118.30670000000001</v>
      </c>
      <c r="AC6511">
        <f t="shared" si="101"/>
        <v>0</v>
      </c>
    </row>
    <row r="6512" spans="1:29" x14ac:dyDescent="0.35">
      <c r="A6512">
        <v>201009319</v>
      </c>
      <c r="B6512" s="1">
        <v>43974</v>
      </c>
      <c r="C6512" s="1">
        <v>43974</v>
      </c>
      <c r="D6512">
        <v>900</v>
      </c>
      <c r="E6512">
        <v>10</v>
      </c>
      <c r="F6512" t="s">
        <v>103</v>
      </c>
      <c r="G6512">
        <v>1065</v>
      </c>
      <c r="H6512">
        <v>2</v>
      </c>
      <c r="I6512">
        <v>946</v>
      </c>
      <c r="J6512" t="s">
        <v>125</v>
      </c>
      <c r="K6512" t="s">
        <v>9403</v>
      </c>
      <c r="L6512">
        <v>41</v>
      </c>
      <c r="M6512" t="s">
        <v>30</v>
      </c>
      <c r="N6512" t="s">
        <v>73</v>
      </c>
      <c r="O6512">
        <v>501</v>
      </c>
      <c r="P6512" t="s">
        <v>164</v>
      </c>
      <c r="S6512" t="s">
        <v>33</v>
      </c>
      <c r="T6512" t="s">
        <v>34</v>
      </c>
      <c r="U6512">
        <v>946</v>
      </c>
      <c r="Y6512" t="s">
        <v>9404</v>
      </c>
      <c r="AA6512">
        <v>34.165399999999998</v>
      </c>
      <c r="AB6512">
        <v>-118.52719999999999</v>
      </c>
      <c r="AC6512">
        <f t="shared" si="101"/>
        <v>1</v>
      </c>
    </row>
    <row r="6513" spans="1:29" x14ac:dyDescent="0.35">
      <c r="A6513">
        <v>200607367</v>
      </c>
      <c r="B6513" s="1">
        <v>43894</v>
      </c>
      <c r="C6513" s="1">
        <v>43894</v>
      </c>
      <c r="D6513">
        <v>1500</v>
      </c>
      <c r="E6513">
        <v>6</v>
      </c>
      <c r="F6513" t="s">
        <v>91</v>
      </c>
      <c r="G6513">
        <v>645</v>
      </c>
      <c r="H6513">
        <v>2</v>
      </c>
      <c r="I6513">
        <v>664</v>
      </c>
      <c r="J6513" t="s">
        <v>1125</v>
      </c>
      <c r="K6513" t="s">
        <v>9405</v>
      </c>
      <c r="L6513">
        <v>30</v>
      </c>
      <c r="M6513" t="s">
        <v>30</v>
      </c>
      <c r="N6513" t="s">
        <v>73</v>
      </c>
      <c r="O6513">
        <v>101</v>
      </c>
      <c r="P6513" t="s">
        <v>32</v>
      </c>
      <c r="S6513" t="s">
        <v>40</v>
      </c>
      <c r="T6513" t="s">
        <v>41</v>
      </c>
      <c r="U6513">
        <v>664</v>
      </c>
      <c r="Y6513" t="s">
        <v>4851</v>
      </c>
      <c r="AA6513">
        <v>34.101599999999998</v>
      </c>
      <c r="AB6513">
        <v>-118.3387</v>
      </c>
      <c r="AC6513">
        <f t="shared" si="101"/>
        <v>0</v>
      </c>
    </row>
    <row r="6514" spans="1:29" x14ac:dyDescent="0.35">
      <c r="A6514">
        <v>200310304</v>
      </c>
      <c r="B6514" s="1">
        <v>43944</v>
      </c>
      <c r="C6514" s="1">
        <v>43944</v>
      </c>
      <c r="D6514">
        <v>25</v>
      </c>
      <c r="E6514">
        <v>3</v>
      </c>
      <c r="F6514" t="s">
        <v>43</v>
      </c>
      <c r="G6514">
        <v>395</v>
      </c>
      <c r="H6514">
        <v>2</v>
      </c>
      <c r="I6514">
        <v>624</v>
      </c>
      <c r="J6514" t="s">
        <v>171</v>
      </c>
      <c r="K6514" t="s">
        <v>9406</v>
      </c>
      <c r="L6514">
        <v>27</v>
      </c>
      <c r="M6514" t="s">
        <v>94</v>
      </c>
      <c r="N6514" t="s">
        <v>163</v>
      </c>
      <c r="O6514">
        <v>501</v>
      </c>
      <c r="P6514" t="s">
        <v>164</v>
      </c>
      <c r="Q6514">
        <v>400</v>
      </c>
      <c r="R6514" t="s">
        <v>143</v>
      </c>
      <c r="S6514" t="s">
        <v>40</v>
      </c>
      <c r="T6514" t="s">
        <v>41</v>
      </c>
      <c r="U6514">
        <v>624</v>
      </c>
      <c r="Y6514" t="s">
        <v>9407</v>
      </c>
      <c r="AA6514">
        <v>34.010800000000003</v>
      </c>
      <c r="AB6514">
        <v>-118.3152</v>
      </c>
      <c r="AC6514">
        <f t="shared" si="101"/>
        <v>0</v>
      </c>
    </row>
    <row r="6515" spans="1:29" x14ac:dyDescent="0.35">
      <c r="A6515">
        <v>200517918</v>
      </c>
      <c r="B6515" s="1">
        <v>44182</v>
      </c>
      <c r="C6515" s="1">
        <v>44181</v>
      </c>
      <c r="D6515">
        <v>2200</v>
      </c>
      <c r="E6515">
        <v>5</v>
      </c>
      <c r="F6515" t="s">
        <v>98</v>
      </c>
      <c r="G6515">
        <v>524</v>
      </c>
      <c r="H6515">
        <v>1</v>
      </c>
      <c r="I6515">
        <v>510</v>
      </c>
      <c r="J6515" t="s">
        <v>29</v>
      </c>
      <c r="L6515">
        <v>0</v>
      </c>
      <c r="O6515">
        <v>101</v>
      </c>
      <c r="P6515" t="s">
        <v>32</v>
      </c>
      <c r="S6515" t="s">
        <v>40</v>
      </c>
      <c r="T6515" t="s">
        <v>41</v>
      </c>
      <c r="U6515">
        <v>510</v>
      </c>
      <c r="Y6515" t="s">
        <v>8329</v>
      </c>
      <c r="AA6515">
        <v>33.773299999999999</v>
      </c>
      <c r="AB6515">
        <v>-118.27760000000001</v>
      </c>
      <c r="AC6515">
        <f t="shared" si="101"/>
        <v>0</v>
      </c>
    </row>
    <row r="6516" spans="1:29" x14ac:dyDescent="0.35">
      <c r="A6516">
        <v>200406022</v>
      </c>
      <c r="B6516" s="1">
        <v>43882</v>
      </c>
      <c r="C6516" s="1">
        <v>43882</v>
      </c>
      <c r="D6516">
        <v>810</v>
      </c>
      <c r="E6516">
        <v>4</v>
      </c>
      <c r="F6516" t="s">
        <v>54</v>
      </c>
      <c r="G6516">
        <v>462</v>
      </c>
      <c r="H6516">
        <v>2</v>
      </c>
      <c r="I6516">
        <v>647</v>
      </c>
      <c r="J6516" t="s">
        <v>2925</v>
      </c>
      <c r="K6516" t="s">
        <v>9408</v>
      </c>
      <c r="L6516">
        <v>43</v>
      </c>
      <c r="M6516" t="s">
        <v>30</v>
      </c>
      <c r="N6516" t="s">
        <v>95</v>
      </c>
      <c r="O6516">
        <v>101</v>
      </c>
      <c r="P6516" t="s">
        <v>32</v>
      </c>
      <c r="Q6516">
        <v>500</v>
      </c>
      <c r="R6516" t="s">
        <v>184</v>
      </c>
      <c r="S6516" t="s">
        <v>40</v>
      </c>
      <c r="T6516" t="s">
        <v>41</v>
      </c>
      <c r="U6516">
        <v>647</v>
      </c>
      <c r="Y6516" t="s">
        <v>9409</v>
      </c>
      <c r="Z6516" t="s">
        <v>5877</v>
      </c>
      <c r="AA6516">
        <v>34.043100000000003</v>
      </c>
      <c r="AB6516">
        <v>-118.21850000000001</v>
      </c>
      <c r="AC6516">
        <f t="shared" si="101"/>
        <v>0</v>
      </c>
    </row>
    <row r="6517" spans="1:29" x14ac:dyDescent="0.35">
      <c r="A6517">
        <v>201223048</v>
      </c>
      <c r="B6517" s="1">
        <v>44125</v>
      </c>
      <c r="C6517" s="1">
        <v>44125</v>
      </c>
      <c r="D6517">
        <v>840</v>
      </c>
      <c r="E6517">
        <v>12</v>
      </c>
      <c r="F6517" t="s">
        <v>68</v>
      </c>
      <c r="G6517">
        <v>1251</v>
      </c>
      <c r="H6517">
        <v>1</v>
      </c>
      <c r="I6517">
        <v>236</v>
      </c>
      <c r="J6517" t="s">
        <v>692</v>
      </c>
      <c r="K6517" t="s">
        <v>9410</v>
      </c>
      <c r="L6517">
        <v>47</v>
      </c>
      <c r="M6517" t="s">
        <v>30</v>
      </c>
      <c r="N6517" t="s">
        <v>163</v>
      </c>
      <c r="O6517">
        <v>505</v>
      </c>
      <c r="P6517" t="s">
        <v>953</v>
      </c>
      <c r="Q6517">
        <v>301</v>
      </c>
      <c r="R6517" t="s">
        <v>3477</v>
      </c>
      <c r="S6517" t="s">
        <v>40</v>
      </c>
      <c r="T6517" t="s">
        <v>41</v>
      </c>
      <c r="U6517">
        <v>236</v>
      </c>
      <c r="Y6517" t="s">
        <v>9411</v>
      </c>
      <c r="AA6517">
        <v>33.974600000000002</v>
      </c>
      <c r="AB6517">
        <v>-118.32810000000001</v>
      </c>
      <c r="AC6517">
        <f t="shared" si="101"/>
        <v>0</v>
      </c>
    </row>
    <row r="6518" spans="1:29" x14ac:dyDescent="0.35">
      <c r="A6518">
        <v>200411959</v>
      </c>
      <c r="B6518" s="1">
        <v>44063</v>
      </c>
      <c r="C6518" s="1">
        <v>44063</v>
      </c>
      <c r="D6518">
        <v>1730</v>
      </c>
      <c r="E6518">
        <v>4</v>
      </c>
      <c r="F6518" t="s">
        <v>54</v>
      </c>
      <c r="G6518">
        <v>489</v>
      </c>
      <c r="H6518">
        <v>2</v>
      </c>
      <c r="I6518">
        <v>901</v>
      </c>
      <c r="J6518" t="s">
        <v>210</v>
      </c>
      <c r="K6518" t="s">
        <v>9412</v>
      </c>
      <c r="L6518">
        <v>47</v>
      </c>
      <c r="M6518" t="s">
        <v>94</v>
      </c>
      <c r="N6518" t="s">
        <v>95</v>
      </c>
      <c r="O6518">
        <v>504</v>
      </c>
      <c r="P6518" t="s">
        <v>673</v>
      </c>
      <c r="S6518" t="s">
        <v>84</v>
      </c>
      <c r="T6518" t="s">
        <v>85</v>
      </c>
      <c r="U6518">
        <v>901</v>
      </c>
      <c r="Y6518" t="s">
        <v>4282</v>
      </c>
      <c r="AA6518">
        <v>34.025500000000001</v>
      </c>
      <c r="AB6518">
        <v>-118.2153</v>
      </c>
      <c r="AC6518">
        <f t="shared" si="101"/>
        <v>0</v>
      </c>
    </row>
    <row r="6519" spans="1:29" x14ac:dyDescent="0.35">
      <c r="A6519">
        <v>200907356</v>
      </c>
      <c r="B6519" s="1">
        <v>43902</v>
      </c>
      <c r="C6519" s="1">
        <v>43901</v>
      </c>
      <c r="D6519">
        <v>2000</v>
      </c>
      <c r="E6519">
        <v>9</v>
      </c>
      <c r="F6519" t="s">
        <v>49</v>
      </c>
      <c r="G6519">
        <v>943</v>
      </c>
      <c r="H6519">
        <v>2</v>
      </c>
      <c r="I6519">
        <v>740</v>
      </c>
      <c r="J6519" t="s">
        <v>224</v>
      </c>
      <c r="K6519" t="s">
        <v>4859</v>
      </c>
      <c r="L6519">
        <v>58</v>
      </c>
      <c r="M6519" t="s">
        <v>30</v>
      </c>
      <c r="N6519" t="s">
        <v>95</v>
      </c>
      <c r="O6519">
        <v>101</v>
      </c>
      <c r="P6519" t="s">
        <v>32</v>
      </c>
      <c r="S6519" t="s">
        <v>40</v>
      </c>
      <c r="T6519" t="s">
        <v>41</v>
      </c>
      <c r="U6519">
        <v>740</v>
      </c>
      <c r="Y6519" t="s">
        <v>9413</v>
      </c>
      <c r="Z6519" t="s">
        <v>9414</v>
      </c>
      <c r="AA6519">
        <v>34.169600000000003</v>
      </c>
      <c r="AB6519">
        <v>-118.44629999999999</v>
      </c>
      <c r="AC6519">
        <f t="shared" si="101"/>
        <v>0</v>
      </c>
    </row>
    <row r="6520" spans="1:29" x14ac:dyDescent="0.35">
      <c r="A6520">
        <v>200210115</v>
      </c>
      <c r="B6520" s="1">
        <v>43963</v>
      </c>
      <c r="C6520" s="1">
        <v>43963</v>
      </c>
      <c r="D6520">
        <v>1700</v>
      </c>
      <c r="E6520">
        <v>2</v>
      </c>
      <c r="F6520" t="s">
        <v>56</v>
      </c>
      <c r="G6520">
        <v>218</v>
      </c>
      <c r="H6520">
        <v>2</v>
      </c>
      <c r="I6520">
        <v>624</v>
      </c>
      <c r="J6520" t="s">
        <v>171</v>
      </c>
      <c r="K6520" t="s">
        <v>9415</v>
      </c>
      <c r="L6520">
        <v>36</v>
      </c>
      <c r="M6520" t="s">
        <v>30</v>
      </c>
      <c r="N6520" t="s">
        <v>95</v>
      </c>
      <c r="O6520">
        <v>109</v>
      </c>
      <c r="P6520" t="s">
        <v>1043</v>
      </c>
      <c r="Q6520">
        <v>500</v>
      </c>
      <c r="R6520" t="s">
        <v>184</v>
      </c>
      <c r="S6520" t="s">
        <v>33</v>
      </c>
      <c r="T6520" t="s">
        <v>34</v>
      </c>
      <c r="U6520">
        <v>624</v>
      </c>
      <c r="V6520">
        <v>998</v>
      </c>
      <c r="Y6520" t="s">
        <v>9416</v>
      </c>
      <c r="AA6520">
        <v>34.074100000000001</v>
      </c>
      <c r="AB6520">
        <v>-118.259</v>
      </c>
      <c r="AC6520">
        <f t="shared" si="101"/>
        <v>1</v>
      </c>
    </row>
    <row r="6521" spans="1:29" x14ac:dyDescent="0.35">
      <c r="A6521">
        <v>200308624</v>
      </c>
      <c r="B6521" s="1">
        <v>43906</v>
      </c>
      <c r="C6521" s="1">
        <v>43893</v>
      </c>
      <c r="D6521">
        <v>1030</v>
      </c>
      <c r="E6521">
        <v>3</v>
      </c>
      <c r="F6521" t="s">
        <v>43</v>
      </c>
      <c r="G6521">
        <v>334</v>
      </c>
      <c r="H6521">
        <v>2</v>
      </c>
      <c r="I6521">
        <v>354</v>
      </c>
      <c r="J6521" t="s">
        <v>167</v>
      </c>
      <c r="K6521" t="s">
        <v>1119</v>
      </c>
      <c r="L6521">
        <v>73</v>
      </c>
      <c r="M6521" t="s">
        <v>94</v>
      </c>
      <c r="N6521" t="s">
        <v>163</v>
      </c>
      <c r="O6521">
        <v>602</v>
      </c>
      <c r="P6521" t="s">
        <v>5715</v>
      </c>
      <c r="S6521" t="s">
        <v>40</v>
      </c>
      <c r="T6521" t="s">
        <v>41</v>
      </c>
      <c r="U6521">
        <v>354</v>
      </c>
      <c r="Y6521" t="s">
        <v>9417</v>
      </c>
      <c r="AA6521">
        <v>34.0276</v>
      </c>
      <c r="AB6521">
        <v>-118.3351</v>
      </c>
      <c r="AC6521">
        <f t="shared" si="101"/>
        <v>0</v>
      </c>
    </row>
    <row r="6522" spans="1:29" x14ac:dyDescent="0.35">
      <c r="A6522">
        <v>200105476</v>
      </c>
      <c r="B6522" s="1">
        <v>43852</v>
      </c>
      <c r="C6522" s="1">
        <v>43851</v>
      </c>
      <c r="D6522">
        <v>2009</v>
      </c>
      <c r="E6522">
        <v>1</v>
      </c>
      <c r="F6522" t="s">
        <v>36</v>
      </c>
      <c r="G6522">
        <v>147</v>
      </c>
      <c r="H6522">
        <v>2</v>
      </c>
      <c r="I6522">
        <v>624</v>
      </c>
      <c r="J6522" t="s">
        <v>171</v>
      </c>
      <c r="K6522" t="s">
        <v>6038</v>
      </c>
      <c r="L6522">
        <v>35</v>
      </c>
      <c r="M6522" t="s">
        <v>30</v>
      </c>
      <c r="N6522" t="s">
        <v>163</v>
      </c>
      <c r="O6522">
        <v>102</v>
      </c>
      <c r="P6522" t="s">
        <v>186</v>
      </c>
      <c r="Q6522">
        <v>400</v>
      </c>
      <c r="R6522" t="s">
        <v>143</v>
      </c>
      <c r="S6522" t="s">
        <v>40</v>
      </c>
      <c r="T6522" t="s">
        <v>41</v>
      </c>
      <c r="U6522">
        <v>624</v>
      </c>
      <c r="Y6522" t="s">
        <v>1834</v>
      </c>
      <c r="AA6522">
        <v>34.045299999999997</v>
      </c>
      <c r="AB6522">
        <v>-118.2443</v>
      </c>
      <c r="AC6522">
        <f t="shared" si="101"/>
        <v>0</v>
      </c>
    </row>
    <row r="6523" spans="1:29" x14ac:dyDescent="0.35">
      <c r="A6523">
        <v>200213178</v>
      </c>
      <c r="B6523" s="1">
        <v>44042</v>
      </c>
      <c r="C6523" s="1">
        <v>44042</v>
      </c>
      <c r="D6523">
        <v>1445</v>
      </c>
      <c r="E6523">
        <v>2</v>
      </c>
      <c r="F6523" t="s">
        <v>56</v>
      </c>
      <c r="G6523">
        <v>291</v>
      </c>
      <c r="H6523">
        <v>1</v>
      </c>
      <c r="I6523">
        <v>210</v>
      </c>
      <c r="J6523" t="s">
        <v>149</v>
      </c>
      <c r="K6523" t="s">
        <v>9418</v>
      </c>
      <c r="L6523">
        <v>31</v>
      </c>
      <c r="M6523" t="s">
        <v>94</v>
      </c>
      <c r="N6523" t="s">
        <v>95</v>
      </c>
      <c r="O6523">
        <v>102</v>
      </c>
      <c r="P6523" t="s">
        <v>186</v>
      </c>
      <c r="Q6523">
        <v>400</v>
      </c>
      <c r="R6523" t="s">
        <v>143</v>
      </c>
      <c r="S6523" t="s">
        <v>40</v>
      </c>
      <c r="T6523" t="s">
        <v>41</v>
      </c>
      <c r="U6523">
        <v>210</v>
      </c>
      <c r="Y6523" t="s">
        <v>9419</v>
      </c>
      <c r="Z6523" t="s">
        <v>6435</v>
      </c>
      <c r="AA6523">
        <v>34.042000000000002</v>
      </c>
      <c r="AB6523">
        <v>-118.2824</v>
      </c>
      <c r="AC6523">
        <f t="shared" si="101"/>
        <v>0</v>
      </c>
    </row>
    <row r="6524" spans="1:29" x14ac:dyDescent="0.35">
      <c r="A6524">
        <v>201012083</v>
      </c>
      <c r="B6524" s="1">
        <v>44058</v>
      </c>
      <c r="C6524" s="1">
        <v>44058</v>
      </c>
      <c r="D6524">
        <v>322</v>
      </c>
      <c r="E6524">
        <v>10</v>
      </c>
      <c r="F6524" t="s">
        <v>103</v>
      </c>
      <c r="G6524">
        <v>1065</v>
      </c>
      <c r="H6524">
        <v>1</v>
      </c>
      <c r="I6524">
        <v>310</v>
      </c>
      <c r="J6524" t="s">
        <v>71</v>
      </c>
      <c r="K6524" t="s">
        <v>9420</v>
      </c>
      <c r="L6524">
        <v>0</v>
      </c>
      <c r="M6524" t="s">
        <v>30</v>
      </c>
      <c r="N6524" t="s">
        <v>73</v>
      </c>
      <c r="O6524">
        <v>301</v>
      </c>
      <c r="P6524" t="s">
        <v>155</v>
      </c>
      <c r="S6524" t="s">
        <v>40</v>
      </c>
      <c r="T6524" t="s">
        <v>41</v>
      </c>
      <c r="U6524">
        <v>310</v>
      </c>
      <c r="Y6524" t="s">
        <v>9421</v>
      </c>
      <c r="AA6524">
        <v>34.167499999999997</v>
      </c>
      <c r="AB6524">
        <v>-118.5226</v>
      </c>
      <c r="AC6524">
        <f t="shared" si="101"/>
        <v>0</v>
      </c>
    </row>
    <row r="6525" spans="1:29" x14ac:dyDescent="0.35">
      <c r="A6525">
        <v>201307806</v>
      </c>
      <c r="B6525" s="1">
        <v>43899</v>
      </c>
      <c r="C6525" s="1">
        <v>43857</v>
      </c>
      <c r="D6525">
        <v>2140</v>
      </c>
      <c r="E6525">
        <v>13</v>
      </c>
      <c r="F6525" t="s">
        <v>62</v>
      </c>
      <c r="G6525">
        <v>1375</v>
      </c>
      <c r="H6525">
        <v>1</v>
      </c>
      <c r="I6525">
        <v>230</v>
      </c>
      <c r="J6525" t="s">
        <v>161</v>
      </c>
      <c r="K6525" t="s">
        <v>759</v>
      </c>
      <c r="L6525">
        <v>29</v>
      </c>
      <c r="M6525" t="s">
        <v>94</v>
      </c>
      <c r="N6525" t="s">
        <v>95</v>
      </c>
      <c r="O6525">
        <v>101</v>
      </c>
      <c r="P6525" t="s">
        <v>32</v>
      </c>
      <c r="Q6525">
        <v>109</v>
      </c>
      <c r="R6525" t="s">
        <v>265</v>
      </c>
      <c r="S6525" t="s">
        <v>33</v>
      </c>
      <c r="T6525" t="s">
        <v>34</v>
      </c>
      <c r="U6525">
        <v>230</v>
      </c>
      <c r="Y6525" t="s">
        <v>760</v>
      </c>
      <c r="AA6525">
        <v>33.994799999999998</v>
      </c>
      <c r="AB6525">
        <v>-118.2565</v>
      </c>
      <c r="AC6525">
        <f t="shared" si="101"/>
        <v>1</v>
      </c>
    </row>
    <row r="6526" spans="1:29" x14ac:dyDescent="0.35">
      <c r="A6526">
        <v>200111800</v>
      </c>
      <c r="B6526" s="1">
        <v>43968</v>
      </c>
      <c r="C6526" s="1">
        <v>43966</v>
      </c>
      <c r="D6526">
        <v>1800</v>
      </c>
      <c r="E6526">
        <v>1</v>
      </c>
      <c r="F6526" t="s">
        <v>36</v>
      </c>
      <c r="G6526">
        <v>154</v>
      </c>
      <c r="H6526">
        <v>1</v>
      </c>
      <c r="I6526">
        <v>310</v>
      </c>
      <c r="J6526" t="s">
        <v>71</v>
      </c>
      <c r="K6526" t="s">
        <v>8476</v>
      </c>
      <c r="L6526">
        <v>0</v>
      </c>
      <c r="M6526" t="s">
        <v>30</v>
      </c>
      <c r="N6526" t="s">
        <v>73</v>
      </c>
      <c r="O6526">
        <v>502</v>
      </c>
      <c r="P6526" t="s">
        <v>47</v>
      </c>
      <c r="S6526" t="s">
        <v>40</v>
      </c>
      <c r="T6526" t="s">
        <v>41</v>
      </c>
      <c r="U6526">
        <v>310</v>
      </c>
      <c r="Y6526" t="s">
        <v>3000</v>
      </c>
      <c r="AA6526">
        <v>34.046700000000001</v>
      </c>
      <c r="AB6526">
        <v>-118.24850000000001</v>
      </c>
      <c r="AC6526">
        <f t="shared" si="101"/>
        <v>0</v>
      </c>
    </row>
    <row r="6527" spans="1:29" x14ac:dyDescent="0.35">
      <c r="A6527">
        <v>201012314</v>
      </c>
      <c r="B6527" s="1">
        <v>44066</v>
      </c>
      <c r="C6527" s="1">
        <v>44065</v>
      </c>
      <c r="D6527">
        <v>1600</v>
      </c>
      <c r="E6527">
        <v>10</v>
      </c>
      <c r="F6527" t="s">
        <v>103</v>
      </c>
      <c r="G6527">
        <v>1028</v>
      </c>
      <c r="H6527">
        <v>1</v>
      </c>
      <c r="I6527">
        <v>510</v>
      </c>
      <c r="J6527" t="s">
        <v>29</v>
      </c>
      <c r="L6527">
        <v>0</v>
      </c>
      <c r="O6527">
        <v>101</v>
      </c>
      <c r="P6527" t="s">
        <v>32</v>
      </c>
      <c r="S6527" t="s">
        <v>40</v>
      </c>
      <c r="T6527" t="s">
        <v>41</v>
      </c>
      <c r="U6527">
        <v>510</v>
      </c>
      <c r="Y6527" t="s">
        <v>9422</v>
      </c>
      <c r="AA6527">
        <v>34.193899999999999</v>
      </c>
      <c r="AB6527">
        <v>-118.49890000000001</v>
      </c>
      <c r="AC6527">
        <f t="shared" si="101"/>
        <v>0</v>
      </c>
    </row>
    <row r="6528" spans="1:29" x14ac:dyDescent="0.35">
      <c r="A6528">
        <v>200320075</v>
      </c>
      <c r="B6528" s="1">
        <v>44143</v>
      </c>
      <c r="C6528" s="1">
        <v>44143</v>
      </c>
      <c r="D6528">
        <v>645</v>
      </c>
      <c r="E6528">
        <v>3</v>
      </c>
      <c r="F6528" t="s">
        <v>43</v>
      </c>
      <c r="G6528">
        <v>319</v>
      </c>
      <c r="H6528">
        <v>1</v>
      </c>
      <c r="I6528">
        <v>761</v>
      </c>
      <c r="J6528" t="s">
        <v>403</v>
      </c>
      <c r="K6528" t="s">
        <v>9423</v>
      </c>
      <c r="L6528">
        <v>19</v>
      </c>
      <c r="M6528" t="s">
        <v>30</v>
      </c>
      <c r="N6528" t="s">
        <v>163</v>
      </c>
      <c r="O6528">
        <v>401</v>
      </c>
      <c r="P6528" t="s">
        <v>231</v>
      </c>
      <c r="Q6528">
        <v>212</v>
      </c>
      <c r="R6528" t="s">
        <v>1167</v>
      </c>
      <c r="S6528" t="s">
        <v>40</v>
      </c>
      <c r="T6528" t="s">
        <v>41</v>
      </c>
      <c r="U6528">
        <v>624</v>
      </c>
      <c r="V6528">
        <v>761</v>
      </c>
      <c r="Y6528" t="s">
        <v>2874</v>
      </c>
      <c r="AA6528">
        <v>34.0289</v>
      </c>
      <c r="AB6528">
        <v>-118.2756</v>
      </c>
      <c r="AC6528">
        <f t="shared" si="101"/>
        <v>0</v>
      </c>
    </row>
    <row r="6529" spans="1:29" x14ac:dyDescent="0.35">
      <c r="A6529">
        <v>200413379</v>
      </c>
      <c r="B6529" s="1">
        <v>44106</v>
      </c>
      <c r="C6529" s="1">
        <v>44106</v>
      </c>
      <c r="D6529">
        <v>745</v>
      </c>
      <c r="E6529">
        <v>4</v>
      </c>
      <c r="F6529" t="s">
        <v>54</v>
      </c>
      <c r="G6529">
        <v>456</v>
      </c>
      <c r="H6529">
        <v>2</v>
      </c>
      <c r="I6529">
        <v>624</v>
      </c>
      <c r="J6529" t="s">
        <v>171</v>
      </c>
      <c r="K6529" t="s">
        <v>9424</v>
      </c>
      <c r="L6529">
        <v>33</v>
      </c>
      <c r="M6529" t="s">
        <v>94</v>
      </c>
      <c r="N6529" t="s">
        <v>95</v>
      </c>
      <c r="O6529">
        <v>501</v>
      </c>
      <c r="P6529" t="s">
        <v>164</v>
      </c>
      <c r="Q6529">
        <v>400</v>
      </c>
      <c r="R6529" t="s">
        <v>143</v>
      </c>
      <c r="S6529" t="s">
        <v>33</v>
      </c>
      <c r="T6529" t="s">
        <v>34</v>
      </c>
      <c r="U6529">
        <v>624</v>
      </c>
      <c r="Y6529" t="s">
        <v>7187</v>
      </c>
      <c r="AA6529">
        <v>34.048099999999998</v>
      </c>
      <c r="AB6529">
        <v>-118.1995</v>
      </c>
      <c r="AC6529">
        <f t="shared" si="101"/>
        <v>1</v>
      </c>
    </row>
    <row r="6530" spans="1:29" x14ac:dyDescent="0.35">
      <c r="A6530">
        <v>201006080</v>
      </c>
      <c r="B6530" s="1">
        <v>43878</v>
      </c>
      <c r="C6530" s="1">
        <v>43878</v>
      </c>
      <c r="D6530">
        <v>1000</v>
      </c>
      <c r="E6530">
        <v>10</v>
      </c>
      <c r="F6530" t="s">
        <v>103</v>
      </c>
      <c r="G6530">
        <v>1021</v>
      </c>
      <c r="H6530">
        <v>2</v>
      </c>
      <c r="I6530">
        <v>745</v>
      </c>
      <c r="J6530" t="s">
        <v>139</v>
      </c>
      <c r="K6530" t="s">
        <v>9425</v>
      </c>
      <c r="L6530">
        <v>50</v>
      </c>
      <c r="M6530" t="s">
        <v>30</v>
      </c>
      <c r="N6530" t="s">
        <v>173</v>
      </c>
      <c r="O6530">
        <v>501</v>
      </c>
      <c r="P6530" t="s">
        <v>164</v>
      </c>
      <c r="S6530" t="s">
        <v>40</v>
      </c>
      <c r="T6530" t="s">
        <v>41</v>
      </c>
      <c r="U6530">
        <v>745</v>
      </c>
      <c r="Y6530" t="s">
        <v>9426</v>
      </c>
      <c r="AA6530">
        <v>34.200200000000002</v>
      </c>
      <c r="AB6530">
        <v>-118.55549999999999</v>
      </c>
      <c r="AC6530">
        <f t="shared" si="101"/>
        <v>0</v>
      </c>
    </row>
    <row r="6531" spans="1:29" x14ac:dyDescent="0.35">
      <c r="A6531">
        <v>200407799</v>
      </c>
      <c r="B6531" s="1">
        <v>43934</v>
      </c>
      <c r="C6531" s="1">
        <v>43895</v>
      </c>
      <c r="D6531">
        <v>1000</v>
      </c>
      <c r="E6531">
        <v>4</v>
      </c>
      <c r="F6531" t="s">
        <v>54</v>
      </c>
      <c r="G6531">
        <v>462</v>
      </c>
      <c r="H6531">
        <v>1</v>
      </c>
      <c r="I6531">
        <v>331</v>
      </c>
      <c r="J6531" t="s">
        <v>233</v>
      </c>
      <c r="K6531">
        <v>344</v>
      </c>
      <c r="L6531">
        <v>0</v>
      </c>
      <c r="M6531" t="s">
        <v>46</v>
      </c>
      <c r="N6531" t="s">
        <v>46</v>
      </c>
      <c r="O6531">
        <v>121</v>
      </c>
      <c r="P6531" t="s">
        <v>246</v>
      </c>
      <c r="S6531" t="s">
        <v>40</v>
      </c>
      <c r="T6531" t="s">
        <v>41</v>
      </c>
      <c r="U6531">
        <v>331</v>
      </c>
      <c r="Y6531" t="s">
        <v>9427</v>
      </c>
      <c r="AA6531">
        <v>34.034100000000002</v>
      </c>
      <c r="AB6531">
        <v>-118.2212</v>
      </c>
      <c r="AC6531">
        <f t="shared" ref="AC6531:AC6594" si="102">IF(OR((S:S)="CC", S:S="AA",S:S="JA"), 1, 0)</f>
        <v>0</v>
      </c>
    </row>
    <row r="6532" spans="1:29" x14ac:dyDescent="0.35">
      <c r="A6532">
        <v>201008423</v>
      </c>
      <c r="B6532" s="1">
        <v>43948</v>
      </c>
      <c r="C6532" s="1">
        <v>43944</v>
      </c>
      <c r="D6532">
        <v>1000</v>
      </c>
      <c r="E6532">
        <v>10</v>
      </c>
      <c r="F6532" t="s">
        <v>103</v>
      </c>
      <c r="G6532">
        <v>1004</v>
      </c>
      <c r="H6532">
        <v>1</v>
      </c>
      <c r="I6532">
        <v>420</v>
      </c>
      <c r="J6532" t="s">
        <v>352</v>
      </c>
      <c r="L6532">
        <v>0</v>
      </c>
      <c r="O6532">
        <v>108</v>
      </c>
      <c r="P6532" t="s">
        <v>105</v>
      </c>
      <c r="S6532" t="s">
        <v>40</v>
      </c>
      <c r="T6532" t="s">
        <v>41</v>
      </c>
      <c r="U6532">
        <v>420</v>
      </c>
      <c r="Y6532" t="s">
        <v>9428</v>
      </c>
      <c r="AA6532">
        <v>34.214599999999997</v>
      </c>
      <c r="AB6532">
        <v>-118.5317</v>
      </c>
      <c r="AC6532">
        <f t="shared" si="102"/>
        <v>0</v>
      </c>
    </row>
    <row r="6533" spans="1:29" x14ac:dyDescent="0.35">
      <c r="A6533">
        <v>201214322</v>
      </c>
      <c r="B6533" s="1">
        <v>43990</v>
      </c>
      <c r="C6533" s="1">
        <v>43990</v>
      </c>
      <c r="D6533">
        <v>200</v>
      </c>
      <c r="E6533">
        <v>12</v>
      </c>
      <c r="F6533" t="s">
        <v>68</v>
      </c>
      <c r="G6533">
        <v>1273</v>
      </c>
      <c r="H6533">
        <v>1</v>
      </c>
      <c r="I6533">
        <v>236</v>
      </c>
      <c r="J6533" t="s">
        <v>692</v>
      </c>
      <c r="K6533" t="s">
        <v>9429</v>
      </c>
      <c r="L6533">
        <v>35</v>
      </c>
      <c r="M6533" t="s">
        <v>94</v>
      </c>
      <c r="N6533" t="s">
        <v>95</v>
      </c>
      <c r="O6533">
        <v>501</v>
      </c>
      <c r="P6533" t="s">
        <v>164</v>
      </c>
      <c r="Q6533">
        <v>400</v>
      </c>
      <c r="R6533" t="s">
        <v>143</v>
      </c>
      <c r="S6533" t="s">
        <v>84</v>
      </c>
      <c r="T6533" t="s">
        <v>85</v>
      </c>
      <c r="U6533">
        <v>236</v>
      </c>
      <c r="Y6533" t="s">
        <v>9430</v>
      </c>
      <c r="AA6533">
        <v>33.9542</v>
      </c>
      <c r="AB6533">
        <v>-118.30029999999999</v>
      </c>
      <c r="AC6533">
        <f t="shared" si="102"/>
        <v>0</v>
      </c>
    </row>
    <row r="6534" spans="1:29" x14ac:dyDescent="0.35">
      <c r="A6534">
        <v>200114916</v>
      </c>
      <c r="B6534" s="1">
        <v>44028</v>
      </c>
      <c r="C6534" s="1">
        <v>43979</v>
      </c>
      <c r="D6534">
        <v>1700</v>
      </c>
      <c r="E6534">
        <v>1</v>
      </c>
      <c r="F6534" t="s">
        <v>36</v>
      </c>
      <c r="G6534">
        <v>182</v>
      </c>
      <c r="H6534">
        <v>1</v>
      </c>
      <c r="I6534">
        <v>331</v>
      </c>
      <c r="J6534" t="s">
        <v>233</v>
      </c>
      <c r="K6534" t="s">
        <v>9431</v>
      </c>
      <c r="L6534">
        <v>35</v>
      </c>
      <c r="M6534" t="s">
        <v>30</v>
      </c>
      <c r="N6534" t="s">
        <v>31</v>
      </c>
      <c r="O6534">
        <v>108</v>
      </c>
      <c r="P6534" t="s">
        <v>105</v>
      </c>
      <c r="S6534" t="s">
        <v>40</v>
      </c>
      <c r="T6534" t="s">
        <v>41</v>
      </c>
      <c r="U6534">
        <v>331</v>
      </c>
      <c r="Y6534" t="s">
        <v>9146</v>
      </c>
      <c r="AA6534">
        <v>34.042000000000002</v>
      </c>
      <c r="AB6534">
        <v>-118.2625</v>
      </c>
      <c r="AC6534">
        <f t="shared" si="102"/>
        <v>0</v>
      </c>
    </row>
    <row r="6535" spans="1:29" x14ac:dyDescent="0.35">
      <c r="A6535">
        <v>200207348</v>
      </c>
      <c r="B6535" s="1">
        <v>43892</v>
      </c>
      <c r="C6535" s="1">
        <v>43891</v>
      </c>
      <c r="D6535">
        <v>1635</v>
      </c>
      <c r="E6535">
        <v>2</v>
      </c>
      <c r="F6535" t="s">
        <v>56</v>
      </c>
      <c r="G6535">
        <v>261</v>
      </c>
      <c r="H6535">
        <v>2</v>
      </c>
      <c r="I6535">
        <v>901</v>
      </c>
      <c r="J6535" t="s">
        <v>210</v>
      </c>
      <c r="K6535" t="s">
        <v>9432</v>
      </c>
      <c r="L6535">
        <v>28</v>
      </c>
      <c r="M6535" t="s">
        <v>94</v>
      </c>
      <c r="N6535" t="s">
        <v>95</v>
      </c>
      <c r="O6535">
        <v>502</v>
      </c>
      <c r="P6535" t="s">
        <v>47</v>
      </c>
      <c r="S6535" t="s">
        <v>84</v>
      </c>
      <c r="T6535" t="s">
        <v>85</v>
      </c>
      <c r="U6535">
        <v>901</v>
      </c>
      <c r="Y6535" t="s">
        <v>1197</v>
      </c>
      <c r="AA6535">
        <v>34.058399999999999</v>
      </c>
      <c r="AB6535">
        <v>-118.2824</v>
      </c>
      <c r="AC6535">
        <f t="shared" si="102"/>
        <v>0</v>
      </c>
    </row>
    <row r="6536" spans="1:29" x14ac:dyDescent="0.35">
      <c r="A6536">
        <v>200716813</v>
      </c>
      <c r="B6536" s="1">
        <v>44172</v>
      </c>
      <c r="C6536" s="1">
        <v>44172</v>
      </c>
      <c r="D6536">
        <v>545</v>
      </c>
      <c r="E6536">
        <v>7</v>
      </c>
      <c r="F6536" t="s">
        <v>28</v>
      </c>
      <c r="G6536">
        <v>715</v>
      </c>
      <c r="H6536">
        <v>1</v>
      </c>
      <c r="I6536">
        <v>310</v>
      </c>
      <c r="J6536" t="s">
        <v>71</v>
      </c>
      <c r="K6536" t="s">
        <v>761</v>
      </c>
      <c r="L6536">
        <v>44</v>
      </c>
      <c r="M6536" t="s">
        <v>30</v>
      </c>
      <c r="N6536" t="s">
        <v>73</v>
      </c>
      <c r="O6536">
        <v>702</v>
      </c>
      <c r="P6536" t="s">
        <v>552</v>
      </c>
      <c r="S6536" t="s">
        <v>40</v>
      </c>
      <c r="T6536" t="s">
        <v>41</v>
      </c>
      <c r="U6536">
        <v>310</v>
      </c>
      <c r="Y6536" t="s">
        <v>9433</v>
      </c>
      <c r="AA6536">
        <v>34.078200000000002</v>
      </c>
      <c r="AB6536">
        <v>-118.3463</v>
      </c>
      <c r="AC6536">
        <f t="shared" si="102"/>
        <v>0</v>
      </c>
    </row>
    <row r="6537" spans="1:29" x14ac:dyDescent="0.35">
      <c r="A6537">
        <v>200605803</v>
      </c>
      <c r="B6537" s="1">
        <v>43869</v>
      </c>
      <c r="C6537" s="1">
        <v>43867</v>
      </c>
      <c r="D6537">
        <v>2000</v>
      </c>
      <c r="E6537">
        <v>6</v>
      </c>
      <c r="F6537" t="s">
        <v>91</v>
      </c>
      <c r="G6537">
        <v>636</v>
      </c>
      <c r="H6537">
        <v>1</v>
      </c>
      <c r="I6537">
        <v>420</v>
      </c>
      <c r="J6537" t="s">
        <v>352</v>
      </c>
      <c r="L6537">
        <v>0</v>
      </c>
      <c r="O6537">
        <v>101</v>
      </c>
      <c r="P6537" t="s">
        <v>32</v>
      </c>
      <c r="S6537" t="s">
        <v>40</v>
      </c>
      <c r="T6537" t="s">
        <v>41</v>
      </c>
      <c r="U6537">
        <v>420</v>
      </c>
      <c r="Y6537" t="s">
        <v>5891</v>
      </c>
      <c r="AA6537">
        <v>34.101599999999998</v>
      </c>
      <c r="AB6537">
        <v>-118.3374</v>
      </c>
      <c r="AC6537">
        <f t="shared" si="102"/>
        <v>0</v>
      </c>
    </row>
    <row r="6538" spans="1:29" x14ac:dyDescent="0.35">
      <c r="A6538">
        <v>200816235</v>
      </c>
      <c r="B6538" s="1">
        <v>44144</v>
      </c>
      <c r="C6538" s="1">
        <v>44113</v>
      </c>
      <c r="D6538">
        <v>2000</v>
      </c>
      <c r="E6538">
        <v>8</v>
      </c>
      <c r="F6538" t="s">
        <v>109</v>
      </c>
      <c r="G6538">
        <v>855</v>
      </c>
      <c r="H6538">
        <v>1</v>
      </c>
      <c r="I6538">
        <v>440</v>
      </c>
      <c r="J6538" t="s">
        <v>213</v>
      </c>
      <c r="K6538" t="s">
        <v>245</v>
      </c>
      <c r="L6538">
        <v>51</v>
      </c>
      <c r="M6538" t="s">
        <v>30</v>
      </c>
      <c r="N6538" t="s">
        <v>31</v>
      </c>
      <c r="O6538">
        <v>123</v>
      </c>
      <c r="P6538" t="s">
        <v>290</v>
      </c>
      <c r="S6538" t="s">
        <v>40</v>
      </c>
      <c r="T6538" t="s">
        <v>41</v>
      </c>
      <c r="U6538">
        <v>440</v>
      </c>
      <c r="Y6538" t="s">
        <v>310</v>
      </c>
      <c r="AA6538">
        <v>34.048400000000001</v>
      </c>
      <c r="AB6538">
        <v>-118.44370000000001</v>
      </c>
      <c r="AC6538">
        <f t="shared" si="102"/>
        <v>0</v>
      </c>
    </row>
    <row r="6539" spans="1:29" x14ac:dyDescent="0.35">
      <c r="A6539">
        <v>200707396</v>
      </c>
      <c r="B6539" s="1">
        <v>43903</v>
      </c>
      <c r="C6539" s="1">
        <v>43903</v>
      </c>
      <c r="D6539">
        <v>1630</v>
      </c>
      <c r="E6539">
        <v>7</v>
      </c>
      <c r="F6539" t="s">
        <v>28</v>
      </c>
      <c r="G6539">
        <v>743</v>
      </c>
      <c r="H6539">
        <v>2</v>
      </c>
      <c r="I6539">
        <v>624</v>
      </c>
      <c r="J6539" t="s">
        <v>171</v>
      </c>
      <c r="K6539" t="s">
        <v>9434</v>
      </c>
      <c r="L6539">
        <v>56</v>
      </c>
      <c r="M6539" t="s">
        <v>94</v>
      </c>
      <c r="N6539" t="s">
        <v>31</v>
      </c>
      <c r="O6539">
        <v>502</v>
      </c>
      <c r="P6539" t="s">
        <v>47</v>
      </c>
      <c r="Q6539">
        <v>400</v>
      </c>
      <c r="R6539" t="s">
        <v>143</v>
      </c>
      <c r="S6539" t="s">
        <v>84</v>
      </c>
      <c r="T6539" t="s">
        <v>85</v>
      </c>
      <c r="U6539">
        <v>624</v>
      </c>
      <c r="Y6539" t="s">
        <v>9435</v>
      </c>
      <c r="AA6539">
        <v>34.057400000000001</v>
      </c>
      <c r="AB6539">
        <v>-118.3535</v>
      </c>
      <c r="AC6539">
        <f t="shared" si="102"/>
        <v>0</v>
      </c>
    </row>
    <row r="6540" spans="1:29" x14ac:dyDescent="0.35">
      <c r="A6540">
        <v>201008101</v>
      </c>
      <c r="B6540" s="1">
        <v>43937</v>
      </c>
      <c r="C6540" s="1">
        <v>43923</v>
      </c>
      <c r="D6540">
        <v>1200</v>
      </c>
      <c r="E6540">
        <v>10</v>
      </c>
      <c r="F6540" t="s">
        <v>103</v>
      </c>
      <c r="G6540">
        <v>1018</v>
      </c>
      <c r="H6540">
        <v>2</v>
      </c>
      <c r="I6540">
        <v>662</v>
      </c>
      <c r="J6540" t="s">
        <v>191</v>
      </c>
      <c r="K6540" t="s">
        <v>9436</v>
      </c>
      <c r="L6540">
        <v>27</v>
      </c>
      <c r="M6540" t="s">
        <v>94</v>
      </c>
      <c r="N6540" t="s">
        <v>73</v>
      </c>
      <c r="O6540">
        <v>502</v>
      </c>
      <c r="P6540" t="s">
        <v>47</v>
      </c>
      <c r="S6540" t="s">
        <v>40</v>
      </c>
      <c r="T6540" t="s">
        <v>41</v>
      </c>
      <c r="U6540">
        <v>662</v>
      </c>
      <c r="Y6540" t="s">
        <v>9437</v>
      </c>
      <c r="AA6540">
        <v>34.2074</v>
      </c>
      <c r="AB6540">
        <v>-118.4794</v>
      </c>
      <c r="AC6540">
        <f t="shared" si="102"/>
        <v>0</v>
      </c>
    </row>
    <row r="6541" spans="1:29" x14ac:dyDescent="0.35">
      <c r="A6541">
        <v>200111241</v>
      </c>
      <c r="B6541" s="1">
        <v>43952</v>
      </c>
      <c r="C6541" s="1">
        <v>43952</v>
      </c>
      <c r="D6541">
        <v>1730</v>
      </c>
      <c r="E6541">
        <v>1</v>
      </c>
      <c r="F6541" t="s">
        <v>36</v>
      </c>
      <c r="G6541">
        <v>111</v>
      </c>
      <c r="H6541">
        <v>1</v>
      </c>
      <c r="I6541">
        <v>442</v>
      </c>
      <c r="J6541" t="s">
        <v>179</v>
      </c>
      <c r="K6541" t="s">
        <v>9438</v>
      </c>
      <c r="L6541">
        <v>0</v>
      </c>
      <c r="M6541" t="s">
        <v>46</v>
      </c>
      <c r="N6541" t="s">
        <v>46</v>
      </c>
      <c r="O6541">
        <v>301</v>
      </c>
      <c r="P6541" t="s">
        <v>155</v>
      </c>
      <c r="S6541" t="s">
        <v>40</v>
      </c>
      <c r="T6541" t="s">
        <v>41</v>
      </c>
      <c r="U6541">
        <v>442</v>
      </c>
      <c r="Y6541" t="s">
        <v>7711</v>
      </c>
      <c r="AA6541">
        <v>34.064399999999999</v>
      </c>
      <c r="AB6541">
        <v>-118.23869999999999</v>
      </c>
      <c r="AC6541">
        <f t="shared" si="102"/>
        <v>0</v>
      </c>
    </row>
    <row r="6542" spans="1:29" x14ac:dyDescent="0.35">
      <c r="A6542">
        <v>200207686</v>
      </c>
      <c r="B6542" s="1">
        <v>43903</v>
      </c>
      <c r="C6542" s="1">
        <v>43903</v>
      </c>
      <c r="D6542">
        <v>1030</v>
      </c>
      <c r="E6542">
        <v>2</v>
      </c>
      <c r="F6542" t="s">
        <v>56</v>
      </c>
      <c r="G6542">
        <v>256</v>
      </c>
      <c r="H6542">
        <v>2</v>
      </c>
      <c r="I6542">
        <v>627</v>
      </c>
      <c r="J6542" t="s">
        <v>616</v>
      </c>
      <c r="K6542" t="s">
        <v>9439</v>
      </c>
      <c r="L6542">
        <v>12</v>
      </c>
      <c r="M6542" t="s">
        <v>94</v>
      </c>
      <c r="N6542" t="s">
        <v>95</v>
      </c>
      <c r="O6542">
        <v>210</v>
      </c>
      <c r="P6542" t="s">
        <v>183</v>
      </c>
      <c r="Q6542">
        <v>500</v>
      </c>
      <c r="R6542" t="s">
        <v>184</v>
      </c>
      <c r="S6542" t="s">
        <v>40</v>
      </c>
      <c r="T6542" t="s">
        <v>41</v>
      </c>
      <c r="U6542">
        <v>627</v>
      </c>
      <c r="Y6542" t="s">
        <v>6717</v>
      </c>
      <c r="AA6542">
        <v>34.055399999999999</v>
      </c>
      <c r="AB6542">
        <v>-118.2702</v>
      </c>
      <c r="AC6542">
        <f t="shared" si="102"/>
        <v>0</v>
      </c>
    </row>
    <row r="6543" spans="1:29" x14ac:dyDescent="0.35">
      <c r="A6543">
        <v>200121672</v>
      </c>
      <c r="B6543" s="1">
        <v>44164</v>
      </c>
      <c r="C6543" s="1">
        <v>44164</v>
      </c>
      <c r="D6543">
        <v>118</v>
      </c>
      <c r="E6543">
        <v>1</v>
      </c>
      <c r="F6543" t="s">
        <v>36</v>
      </c>
      <c r="G6543">
        <v>161</v>
      </c>
      <c r="H6543">
        <v>2</v>
      </c>
      <c r="I6543">
        <v>740</v>
      </c>
      <c r="J6543" t="s">
        <v>224</v>
      </c>
      <c r="K6543" t="s">
        <v>5736</v>
      </c>
      <c r="L6543">
        <v>0</v>
      </c>
      <c r="M6543" t="s">
        <v>46</v>
      </c>
      <c r="N6543" t="s">
        <v>46</v>
      </c>
      <c r="O6543">
        <v>502</v>
      </c>
      <c r="P6543" t="s">
        <v>47</v>
      </c>
      <c r="S6543" t="s">
        <v>40</v>
      </c>
      <c r="T6543" t="s">
        <v>41</v>
      </c>
      <c r="U6543">
        <v>740</v>
      </c>
      <c r="Y6543" t="s">
        <v>9440</v>
      </c>
      <c r="AA6543">
        <v>34.048699999999997</v>
      </c>
      <c r="AB6543">
        <v>-118.2627</v>
      </c>
      <c r="AC6543">
        <f t="shared" si="102"/>
        <v>0</v>
      </c>
    </row>
    <row r="6544" spans="1:29" x14ac:dyDescent="0.35">
      <c r="A6544">
        <v>200118537</v>
      </c>
      <c r="B6544" s="1">
        <v>44100</v>
      </c>
      <c r="C6544" s="1">
        <v>44100</v>
      </c>
      <c r="D6544">
        <v>1125</v>
      </c>
      <c r="E6544">
        <v>1</v>
      </c>
      <c r="F6544" t="s">
        <v>36</v>
      </c>
      <c r="G6544">
        <v>139</v>
      </c>
      <c r="H6544">
        <v>1</v>
      </c>
      <c r="I6544">
        <v>236</v>
      </c>
      <c r="J6544" t="s">
        <v>692</v>
      </c>
      <c r="K6544" t="s">
        <v>9441</v>
      </c>
      <c r="L6544">
        <v>42</v>
      </c>
      <c r="M6544" t="s">
        <v>30</v>
      </c>
      <c r="N6544" t="s">
        <v>73</v>
      </c>
      <c r="O6544">
        <v>502</v>
      </c>
      <c r="P6544" t="s">
        <v>47</v>
      </c>
      <c r="Q6544">
        <v>207</v>
      </c>
      <c r="R6544" t="s">
        <v>1110</v>
      </c>
      <c r="S6544" t="s">
        <v>33</v>
      </c>
      <c r="T6544" t="s">
        <v>34</v>
      </c>
      <c r="U6544">
        <v>236</v>
      </c>
      <c r="V6544">
        <v>998</v>
      </c>
      <c r="Y6544" t="s">
        <v>9442</v>
      </c>
      <c r="AA6544">
        <v>34.048400000000001</v>
      </c>
      <c r="AB6544">
        <v>-118.2336</v>
      </c>
      <c r="AC6544">
        <f t="shared" si="102"/>
        <v>1</v>
      </c>
    </row>
    <row r="6545" spans="1:29" x14ac:dyDescent="0.35">
      <c r="A6545">
        <v>200107966</v>
      </c>
      <c r="B6545" s="1">
        <v>43888</v>
      </c>
      <c r="C6545" s="1">
        <v>43888</v>
      </c>
      <c r="D6545">
        <v>1545</v>
      </c>
      <c r="E6545">
        <v>1</v>
      </c>
      <c r="F6545" t="s">
        <v>36</v>
      </c>
      <c r="G6545">
        <v>162</v>
      </c>
      <c r="H6545">
        <v>1</v>
      </c>
      <c r="I6545">
        <v>442</v>
      </c>
      <c r="J6545" t="s">
        <v>179</v>
      </c>
      <c r="K6545" t="s">
        <v>3623</v>
      </c>
      <c r="L6545">
        <v>43</v>
      </c>
      <c r="M6545" t="s">
        <v>30</v>
      </c>
      <c r="N6545" t="s">
        <v>31</v>
      </c>
      <c r="O6545">
        <v>404</v>
      </c>
      <c r="P6545" t="s">
        <v>1637</v>
      </c>
      <c r="S6545" t="s">
        <v>40</v>
      </c>
      <c r="T6545" t="s">
        <v>41</v>
      </c>
      <c r="U6545">
        <v>442</v>
      </c>
      <c r="V6545">
        <v>998</v>
      </c>
      <c r="Y6545" t="s">
        <v>3509</v>
      </c>
      <c r="AA6545">
        <v>34.048000000000002</v>
      </c>
      <c r="AB6545">
        <v>-118.2577</v>
      </c>
      <c r="AC6545">
        <f t="shared" si="102"/>
        <v>0</v>
      </c>
    </row>
    <row r="6546" spans="1:29" x14ac:dyDescent="0.35">
      <c r="A6546">
        <v>200305954</v>
      </c>
      <c r="B6546" s="1">
        <v>43863</v>
      </c>
      <c r="C6546" s="1">
        <v>43863</v>
      </c>
      <c r="D6546">
        <v>1605</v>
      </c>
      <c r="E6546">
        <v>3</v>
      </c>
      <c r="F6546" t="s">
        <v>43</v>
      </c>
      <c r="G6546">
        <v>375</v>
      </c>
      <c r="H6546">
        <v>1</v>
      </c>
      <c r="I6546">
        <v>341</v>
      </c>
      <c r="J6546" t="s">
        <v>157</v>
      </c>
      <c r="K6546" t="s">
        <v>9443</v>
      </c>
      <c r="L6546">
        <v>37</v>
      </c>
      <c r="M6546" t="s">
        <v>94</v>
      </c>
      <c r="N6546" t="s">
        <v>95</v>
      </c>
      <c r="O6546">
        <v>222</v>
      </c>
      <c r="P6546" t="s">
        <v>1095</v>
      </c>
      <c r="S6546" t="s">
        <v>84</v>
      </c>
      <c r="T6546" t="s">
        <v>85</v>
      </c>
      <c r="U6546">
        <v>341</v>
      </c>
      <c r="Y6546" t="s">
        <v>7594</v>
      </c>
      <c r="AA6546">
        <v>34.014600000000002</v>
      </c>
      <c r="AB6546">
        <v>-118.313</v>
      </c>
      <c r="AC6546">
        <f t="shared" si="102"/>
        <v>0</v>
      </c>
    </row>
    <row r="6547" spans="1:29" x14ac:dyDescent="0.35">
      <c r="A6547">
        <v>200717619</v>
      </c>
      <c r="B6547" s="1">
        <v>44195</v>
      </c>
      <c r="C6547" s="1">
        <v>44195</v>
      </c>
      <c r="D6547">
        <v>1915</v>
      </c>
      <c r="E6547">
        <v>7</v>
      </c>
      <c r="F6547" t="s">
        <v>28</v>
      </c>
      <c r="G6547">
        <v>706</v>
      </c>
      <c r="H6547">
        <v>1</v>
      </c>
      <c r="I6547">
        <v>210</v>
      </c>
      <c r="J6547" t="s">
        <v>149</v>
      </c>
      <c r="K6547" t="s">
        <v>9444</v>
      </c>
      <c r="L6547">
        <v>68</v>
      </c>
      <c r="M6547" t="s">
        <v>94</v>
      </c>
      <c r="N6547" t="s">
        <v>73</v>
      </c>
      <c r="O6547">
        <v>103</v>
      </c>
      <c r="P6547" t="s">
        <v>146</v>
      </c>
      <c r="Q6547">
        <v>400</v>
      </c>
      <c r="R6547" t="s">
        <v>143</v>
      </c>
      <c r="S6547" t="s">
        <v>40</v>
      </c>
      <c r="T6547" t="s">
        <v>41</v>
      </c>
      <c r="U6547">
        <v>210</v>
      </c>
      <c r="Y6547" t="s">
        <v>9445</v>
      </c>
      <c r="AA6547">
        <v>34.081899999999997</v>
      </c>
      <c r="AB6547">
        <v>-118.3385</v>
      </c>
      <c r="AC6547">
        <f t="shared" si="102"/>
        <v>0</v>
      </c>
    </row>
    <row r="6548" spans="1:29" x14ac:dyDescent="0.35">
      <c r="A6548">
        <v>200514688</v>
      </c>
      <c r="B6548" s="1">
        <v>44104</v>
      </c>
      <c r="C6548" s="1">
        <v>44103</v>
      </c>
      <c r="D6548">
        <v>1930</v>
      </c>
      <c r="E6548">
        <v>5</v>
      </c>
      <c r="F6548" t="s">
        <v>98</v>
      </c>
      <c r="G6548">
        <v>564</v>
      </c>
      <c r="H6548">
        <v>1</v>
      </c>
      <c r="I6548">
        <v>210</v>
      </c>
      <c r="J6548" t="s">
        <v>149</v>
      </c>
      <c r="K6548" t="s">
        <v>9446</v>
      </c>
      <c r="L6548">
        <v>57</v>
      </c>
      <c r="M6548" t="s">
        <v>30</v>
      </c>
      <c r="N6548" t="s">
        <v>73</v>
      </c>
      <c r="O6548">
        <v>102</v>
      </c>
      <c r="P6548" t="s">
        <v>186</v>
      </c>
      <c r="Q6548">
        <v>400</v>
      </c>
      <c r="R6548" t="s">
        <v>143</v>
      </c>
      <c r="S6548" t="s">
        <v>40</v>
      </c>
      <c r="T6548" t="s">
        <v>41</v>
      </c>
      <c r="U6548">
        <v>210</v>
      </c>
      <c r="Y6548" t="s">
        <v>802</v>
      </c>
      <c r="Z6548" t="s">
        <v>5651</v>
      </c>
      <c r="AA6548">
        <v>33.737900000000003</v>
      </c>
      <c r="AB6548">
        <v>-118.28570000000001</v>
      </c>
      <c r="AC6548">
        <f t="shared" si="102"/>
        <v>0</v>
      </c>
    </row>
    <row r="6549" spans="1:29" x14ac:dyDescent="0.35">
      <c r="A6549">
        <v>200512977</v>
      </c>
      <c r="B6549" s="1">
        <v>44057</v>
      </c>
      <c r="C6549" s="1">
        <v>44057</v>
      </c>
      <c r="D6549">
        <v>1605</v>
      </c>
      <c r="E6549">
        <v>5</v>
      </c>
      <c r="F6549" t="s">
        <v>98</v>
      </c>
      <c r="G6549">
        <v>511</v>
      </c>
      <c r="H6549">
        <v>2</v>
      </c>
      <c r="I6549">
        <v>956</v>
      </c>
      <c r="J6549" t="s">
        <v>328</v>
      </c>
      <c r="K6549" t="s">
        <v>9447</v>
      </c>
      <c r="L6549">
        <v>20</v>
      </c>
      <c r="M6549" t="s">
        <v>94</v>
      </c>
      <c r="N6549" t="s">
        <v>95</v>
      </c>
      <c r="O6549">
        <v>501</v>
      </c>
      <c r="P6549" t="s">
        <v>164</v>
      </c>
      <c r="S6549" t="s">
        <v>84</v>
      </c>
      <c r="T6549" t="s">
        <v>85</v>
      </c>
      <c r="U6549">
        <v>956</v>
      </c>
      <c r="Y6549" t="s">
        <v>9448</v>
      </c>
      <c r="AA6549">
        <v>33.792200000000001</v>
      </c>
      <c r="AB6549">
        <v>-118.3043</v>
      </c>
      <c r="AC6549">
        <f t="shared" si="102"/>
        <v>0</v>
      </c>
    </row>
    <row r="6550" spans="1:29" x14ac:dyDescent="0.35">
      <c r="A6550">
        <v>201112297</v>
      </c>
      <c r="B6550" s="1">
        <v>44051</v>
      </c>
      <c r="C6550" s="1">
        <v>44041</v>
      </c>
      <c r="D6550">
        <v>1949</v>
      </c>
      <c r="E6550">
        <v>11</v>
      </c>
      <c r="F6550" t="s">
        <v>64</v>
      </c>
      <c r="G6550">
        <v>1119</v>
      </c>
      <c r="H6550">
        <v>2</v>
      </c>
      <c r="I6550">
        <v>662</v>
      </c>
      <c r="J6550" t="s">
        <v>191</v>
      </c>
      <c r="K6550" t="s">
        <v>6157</v>
      </c>
      <c r="L6550">
        <v>68</v>
      </c>
      <c r="M6550" t="s">
        <v>94</v>
      </c>
      <c r="N6550" t="s">
        <v>173</v>
      </c>
      <c r="O6550">
        <v>501</v>
      </c>
      <c r="P6550" t="s">
        <v>164</v>
      </c>
      <c r="S6550" t="s">
        <v>40</v>
      </c>
      <c r="T6550" t="s">
        <v>41</v>
      </c>
      <c r="U6550">
        <v>662</v>
      </c>
      <c r="Y6550" t="s">
        <v>9449</v>
      </c>
      <c r="AA6550">
        <v>34.137300000000003</v>
      </c>
      <c r="AB6550">
        <v>-118.1897</v>
      </c>
      <c r="AC6550">
        <f t="shared" si="102"/>
        <v>0</v>
      </c>
    </row>
    <row r="6551" spans="1:29" x14ac:dyDescent="0.35">
      <c r="A6551">
        <v>200813043</v>
      </c>
      <c r="B6551" s="1">
        <v>44060</v>
      </c>
      <c r="C6551" s="1">
        <v>44060</v>
      </c>
      <c r="D6551">
        <v>1330</v>
      </c>
      <c r="E6551">
        <v>8</v>
      </c>
      <c r="F6551" t="s">
        <v>109</v>
      </c>
      <c r="G6551">
        <v>854</v>
      </c>
      <c r="H6551">
        <v>1</v>
      </c>
      <c r="I6551">
        <v>331</v>
      </c>
      <c r="J6551" t="s">
        <v>233</v>
      </c>
      <c r="K6551" t="s">
        <v>9450</v>
      </c>
      <c r="L6551">
        <v>61</v>
      </c>
      <c r="M6551" t="s">
        <v>94</v>
      </c>
      <c r="N6551" t="s">
        <v>173</v>
      </c>
      <c r="O6551">
        <v>101</v>
      </c>
      <c r="P6551" t="s">
        <v>32</v>
      </c>
      <c r="S6551" t="s">
        <v>40</v>
      </c>
      <c r="T6551" t="s">
        <v>41</v>
      </c>
      <c r="U6551">
        <v>331</v>
      </c>
      <c r="Y6551" t="s">
        <v>9451</v>
      </c>
      <c r="AA6551">
        <v>34.046900000000001</v>
      </c>
      <c r="AB6551">
        <v>-118.4451</v>
      </c>
      <c r="AC6551">
        <f t="shared" si="102"/>
        <v>0</v>
      </c>
    </row>
    <row r="6552" spans="1:29" x14ac:dyDescent="0.35">
      <c r="A6552">
        <v>200812603</v>
      </c>
      <c r="B6552" s="1">
        <v>44046</v>
      </c>
      <c r="C6552" s="1">
        <v>44045</v>
      </c>
      <c r="D6552">
        <v>2030</v>
      </c>
      <c r="E6552">
        <v>8</v>
      </c>
      <c r="F6552" t="s">
        <v>109</v>
      </c>
      <c r="G6552">
        <v>895</v>
      </c>
      <c r="H6552">
        <v>2</v>
      </c>
      <c r="I6552">
        <v>624</v>
      </c>
      <c r="J6552" t="s">
        <v>171</v>
      </c>
      <c r="K6552" t="s">
        <v>9452</v>
      </c>
      <c r="L6552">
        <v>14</v>
      </c>
      <c r="M6552" t="s">
        <v>94</v>
      </c>
      <c r="N6552" t="s">
        <v>163</v>
      </c>
      <c r="O6552">
        <v>501</v>
      </c>
      <c r="P6552" t="s">
        <v>164</v>
      </c>
      <c r="Q6552">
        <v>400</v>
      </c>
      <c r="R6552" t="s">
        <v>143</v>
      </c>
      <c r="S6552" t="s">
        <v>355</v>
      </c>
      <c r="T6552" t="s">
        <v>356</v>
      </c>
      <c r="U6552">
        <v>624</v>
      </c>
      <c r="Y6552" t="s">
        <v>7609</v>
      </c>
      <c r="AA6552">
        <v>34.030999999999999</v>
      </c>
      <c r="AB6552">
        <v>-118.411</v>
      </c>
      <c r="AC6552">
        <f t="shared" si="102"/>
        <v>1</v>
      </c>
    </row>
    <row r="6553" spans="1:29" x14ac:dyDescent="0.35">
      <c r="A6553">
        <v>201109089</v>
      </c>
      <c r="B6553" s="1">
        <v>43957</v>
      </c>
      <c r="C6553" s="1">
        <v>43957</v>
      </c>
      <c r="D6553">
        <v>1200</v>
      </c>
      <c r="E6553">
        <v>11</v>
      </c>
      <c r="F6553" t="s">
        <v>64</v>
      </c>
      <c r="G6553">
        <v>1141</v>
      </c>
      <c r="H6553">
        <v>2</v>
      </c>
      <c r="I6553">
        <v>626</v>
      </c>
      <c r="J6553" t="s">
        <v>141</v>
      </c>
      <c r="K6553" t="s">
        <v>9453</v>
      </c>
      <c r="L6553">
        <v>41</v>
      </c>
      <c r="M6553" t="s">
        <v>94</v>
      </c>
      <c r="N6553" t="s">
        <v>73</v>
      </c>
      <c r="O6553">
        <v>502</v>
      </c>
      <c r="P6553" t="s">
        <v>47</v>
      </c>
      <c r="Q6553">
        <v>400</v>
      </c>
      <c r="R6553" t="s">
        <v>143</v>
      </c>
      <c r="S6553" t="s">
        <v>84</v>
      </c>
      <c r="T6553" t="s">
        <v>85</v>
      </c>
      <c r="U6553">
        <v>626</v>
      </c>
      <c r="Y6553" t="s">
        <v>9454</v>
      </c>
      <c r="AA6553">
        <v>34.101799999999997</v>
      </c>
      <c r="AB6553">
        <v>-118.3005</v>
      </c>
      <c r="AC6553">
        <f t="shared" si="102"/>
        <v>0</v>
      </c>
    </row>
    <row r="6554" spans="1:29" x14ac:dyDescent="0.35">
      <c r="A6554">
        <v>201113558</v>
      </c>
      <c r="B6554" s="1">
        <v>44087</v>
      </c>
      <c r="C6554" s="1">
        <v>44087</v>
      </c>
      <c r="D6554">
        <v>1420</v>
      </c>
      <c r="E6554">
        <v>11</v>
      </c>
      <c r="F6554" t="s">
        <v>64</v>
      </c>
      <c r="G6554">
        <v>1136</v>
      </c>
      <c r="H6554">
        <v>2</v>
      </c>
      <c r="I6554">
        <v>740</v>
      </c>
      <c r="J6554" t="s">
        <v>224</v>
      </c>
      <c r="K6554">
        <v>329</v>
      </c>
      <c r="L6554">
        <v>29</v>
      </c>
      <c r="M6554" t="s">
        <v>94</v>
      </c>
      <c r="N6554" t="s">
        <v>95</v>
      </c>
      <c r="O6554">
        <v>108</v>
      </c>
      <c r="P6554" t="s">
        <v>105</v>
      </c>
      <c r="S6554" t="s">
        <v>40</v>
      </c>
      <c r="T6554" t="s">
        <v>41</v>
      </c>
      <c r="U6554">
        <v>740</v>
      </c>
      <c r="Y6554" t="s">
        <v>1440</v>
      </c>
      <c r="AA6554">
        <v>34.1218</v>
      </c>
      <c r="AB6554">
        <v>-118.2251</v>
      </c>
      <c r="AC6554">
        <f t="shared" si="102"/>
        <v>0</v>
      </c>
    </row>
    <row r="6555" spans="1:29" x14ac:dyDescent="0.35">
      <c r="A6555">
        <v>200218061</v>
      </c>
      <c r="B6555" s="1">
        <v>44166</v>
      </c>
      <c r="C6555" s="1">
        <v>44163</v>
      </c>
      <c r="D6555">
        <v>1330</v>
      </c>
      <c r="E6555">
        <v>2</v>
      </c>
      <c r="F6555" t="s">
        <v>56</v>
      </c>
      <c r="G6555">
        <v>269</v>
      </c>
      <c r="H6555">
        <v>2</v>
      </c>
      <c r="I6555">
        <v>662</v>
      </c>
      <c r="J6555" t="s">
        <v>191</v>
      </c>
      <c r="K6555">
        <v>800</v>
      </c>
      <c r="L6555">
        <v>21</v>
      </c>
      <c r="M6555" t="s">
        <v>30</v>
      </c>
      <c r="N6555" t="s">
        <v>31</v>
      </c>
      <c r="O6555">
        <v>108</v>
      </c>
      <c r="P6555" t="s">
        <v>105</v>
      </c>
      <c r="S6555" t="s">
        <v>40</v>
      </c>
      <c r="T6555" t="s">
        <v>41</v>
      </c>
      <c r="U6555">
        <v>662</v>
      </c>
      <c r="Y6555" t="s">
        <v>9440</v>
      </c>
      <c r="AA6555">
        <v>34.052300000000002</v>
      </c>
      <c r="AB6555">
        <v>-118.27200000000001</v>
      </c>
      <c r="AC6555">
        <f t="shared" si="102"/>
        <v>0</v>
      </c>
    </row>
    <row r="6556" spans="1:29" x14ac:dyDescent="0.35">
      <c r="A6556">
        <v>200906367</v>
      </c>
      <c r="B6556" s="1">
        <v>43884</v>
      </c>
      <c r="C6556" s="1">
        <v>43884</v>
      </c>
      <c r="D6556">
        <v>815</v>
      </c>
      <c r="E6556">
        <v>9</v>
      </c>
      <c r="F6556" t="s">
        <v>49</v>
      </c>
      <c r="G6556">
        <v>906</v>
      </c>
      <c r="H6556">
        <v>1</v>
      </c>
      <c r="I6556">
        <v>310</v>
      </c>
      <c r="J6556" t="s">
        <v>71</v>
      </c>
      <c r="K6556" t="s">
        <v>9455</v>
      </c>
      <c r="L6556">
        <v>49</v>
      </c>
      <c r="M6556" t="s">
        <v>94</v>
      </c>
      <c r="N6556" t="s">
        <v>73</v>
      </c>
      <c r="O6556">
        <v>230</v>
      </c>
      <c r="P6556" t="s">
        <v>5731</v>
      </c>
      <c r="S6556" t="s">
        <v>33</v>
      </c>
      <c r="T6556" t="s">
        <v>34</v>
      </c>
      <c r="U6556">
        <v>310</v>
      </c>
      <c r="Y6556" t="s">
        <v>9078</v>
      </c>
      <c r="AA6556">
        <v>34.204799999999999</v>
      </c>
      <c r="AB6556">
        <v>-118.44880000000001</v>
      </c>
      <c r="AC6556">
        <f t="shared" si="102"/>
        <v>1</v>
      </c>
    </row>
    <row r="6557" spans="1:29" x14ac:dyDescent="0.35">
      <c r="A6557">
        <v>200805396</v>
      </c>
      <c r="B6557" s="1">
        <v>43862</v>
      </c>
      <c r="C6557" s="1">
        <v>43861</v>
      </c>
      <c r="D6557">
        <v>1100</v>
      </c>
      <c r="E6557">
        <v>8</v>
      </c>
      <c r="F6557" t="s">
        <v>109</v>
      </c>
      <c r="G6557">
        <v>835</v>
      </c>
      <c r="H6557">
        <v>1</v>
      </c>
      <c r="I6557">
        <v>341</v>
      </c>
      <c r="J6557" t="s">
        <v>157</v>
      </c>
      <c r="K6557" t="s">
        <v>245</v>
      </c>
      <c r="L6557">
        <v>51</v>
      </c>
      <c r="M6557" t="s">
        <v>94</v>
      </c>
      <c r="N6557" t="s">
        <v>31</v>
      </c>
      <c r="O6557">
        <v>719</v>
      </c>
      <c r="P6557" t="s">
        <v>1965</v>
      </c>
      <c r="S6557" t="s">
        <v>40</v>
      </c>
      <c r="T6557" t="s">
        <v>41</v>
      </c>
      <c r="U6557">
        <v>341</v>
      </c>
      <c r="Y6557" t="s">
        <v>6808</v>
      </c>
      <c r="AA6557">
        <v>34.050199999999997</v>
      </c>
      <c r="AB6557">
        <v>-118.4344</v>
      </c>
      <c r="AC6557">
        <f t="shared" si="102"/>
        <v>0</v>
      </c>
    </row>
    <row r="6558" spans="1:29" x14ac:dyDescent="0.35">
      <c r="A6558">
        <v>200706083</v>
      </c>
      <c r="B6558" s="1">
        <v>43873</v>
      </c>
      <c r="C6558" s="1">
        <v>43872</v>
      </c>
      <c r="D6558">
        <v>700</v>
      </c>
      <c r="E6558">
        <v>7</v>
      </c>
      <c r="F6558" t="s">
        <v>28</v>
      </c>
      <c r="G6558">
        <v>737</v>
      </c>
      <c r="H6558">
        <v>1</v>
      </c>
      <c r="I6558">
        <v>310</v>
      </c>
      <c r="J6558" t="s">
        <v>71</v>
      </c>
      <c r="K6558" t="s">
        <v>9456</v>
      </c>
      <c r="L6558">
        <v>38</v>
      </c>
      <c r="M6558" t="s">
        <v>94</v>
      </c>
      <c r="N6558" t="s">
        <v>73</v>
      </c>
      <c r="O6558">
        <v>502</v>
      </c>
      <c r="P6558" t="s">
        <v>47</v>
      </c>
      <c r="S6558" t="s">
        <v>33</v>
      </c>
      <c r="T6558" t="s">
        <v>34</v>
      </c>
      <c r="U6558">
        <v>310</v>
      </c>
      <c r="V6558">
        <v>998</v>
      </c>
      <c r="Y6558" t="s">
        <v>9457</v>
      </c>
      <c r="AA6558">
        <v>34.062199999999997</v>
      </c>
      <c r="AB6558">
        <v>-118.34180000000001</v>
      </c>
      <c r="AC6558">
        <f t="shared" si="102"/>
        <v>1</v>
      </c>
    </row>
    <row r="6559" spans="1:29" x14ac:dyDescent="0.35">
      <c r="A6559">
        <v>200410016</v>
      </c>
      <c r="B6559" s="1">
        <v>44002</v>
      </c>
      <c r="C6559" s="1">
        <v>44002</v>
      </c>
      <c r="D6559">
        <v>1100</v>
      </c>
      <c r="E6559">
        <v>4</v>
      </c>
      <c r="F6559" t="s">
        <v>54</v>
      </c>
      <c r="G6559">
        <v>491</v>
      </c>
      <c r="H6559">
        <v>1</v>
      </c>
      <c r="I6559">
        <v>330</v>
      </c>
      <c r="J6559" t="s">
        <v>37</v>
      </c>
      <c r="K6559" t="s">
        <v>3809</v>
      </c>
      <c r="L6559">
        <v>33</v>
      </c>
      <c r="M6559" t="s">
        <v>94</v>
      </c>
      <c r="N6559" t="s">
        <v>95</v>
      </c>
      <c r="O6559">
        <v>108</v>
      </c>
      <c r="P6559" t="s">
        <v>105</v>
      </c>
      <c r="S6559" t="s">
        <v>40</v>
      </c>
      <c r="T6559" t="s">
        <v>41</v>
      </c>
      <c r="U6559">
        <v>330</v>
      </c>
      <c r="Y6559" t="s">
        <v>1202</v>
      </c>
      <c r="AA6559">
        <v>34.025300000000001</v>
      </c>
      <c r="AB6559">
        <v>-118.22239999999999</v>
      </c>
      <c r="AC6559">
        <f t="shared" si="102"/>
        <v>0</v>
      </c>
    </row>
    <row r="6560" spans="1:29" x14ac:dyDescent="0.35">
      <c r="A6560">
        <v>200321266</v>
      </c>
      <c r="B6560" s="1">
        <v>44169</v>
      </c>
      <c r="C6560" s="1">
        <v>44168</v>
      </c>
      <c r="D6560">
        <v>2200</v>
      </c>
      <c r="E6560">
        <v>3</v>
      </c>
      <c r="F6560" t="s">
        <v>43</v>
      </c>
      <c r="G6560">
        <v>327</v>
      </c>
      <c r="H6560">
        <v>2</v>
      </c>
      <c r="I6560">
        <v>745</v>
      </c>
      <c r="J6560" t="s">
        <v>139</v>
      </c>
      <c r="K6560" t="s">
        <v>2514</v>
      </c>
      <c r="L6560">
        <v>19</v>
      </c>
      <c r="M6560" t="s">
        <v>46</v>
      </c>
      <c r="N6560" t="s">
        <v>46</v>
      </c>
      <c r="O6560">
        <v>502</v>
      </c>
      <c r="P6560" t="s">
        <v>47</v>
      </c>
      <c r="S6560" t="s">
        <v>40</v>
      </c>
      <c r="T6560" t="s">
        <v>41</v>
      </c>
      <c r="U6560">
        <v>745</v>
      </c>
      <c r="Y6560" t="s">
        <v>1524</v>
      </c>
      <c r="AA6560">
        <v>34.032800000000002</v>
      </c>
      <c r="AB6560">
        <v>-118.2865</v>
      </c>
      <c r="AC6560">
        <f t="shared" si="102"/>
        <v>0</v>
      </c>
    </row>
    <row r="6561" spans="1:29" x14ac:dyDescent="0.35">
      <c r="A6561">
        <v>201109300</v>
      </c>
      <c r="B6561" s="1">
        <v>43964</v>
      </c>
      <c r="C6561" s="1">
        <v>43963</v>
      </c>
      <c r="D6561">
        <v>1320</v>
      </c>
      <c r="E6561">
        <v>11</v>
      </c>
      <c r="F6561" t="s">
        <v>64</v>
      </c>
      <c r="G6561">
        <v>1172</v>
      </c>
      <c r="H6561">
        <v>1</v>
      </c>
      <c r="I6561">
        <v>440</v>
      </c>
      <c r="J6561" t="s">
        <v>213</v>
      </c>
      <c r="K6561">
        <v>344</v>
      </c>
      <c r="L6561">
        <v>42</v>
      </c>
      <c r="M6561" t="s">
        <v>94</v>
      </c>
      <c r="N6561" t="s">
        <v>73</v>
      </c>
      <c r="O6561">
        <v>501</v>
      </c>
      <c r="P6561" t="s">
        <v>164</v>
      </c>
      <c r="S6561" t="s">
        <v>40</v>
      </c>
      <c r="T6561" t="s">
        <v>41</v>
      </c>
      <c r="U6561">
        <v>440</v>
      </c>
      <c r="Y6561" t="s">
        <v>9458</v>
      </c>
      <c r="AA6561">
        <v>34.089199999999998</v>
      </c>
      <c r="AB6561">
        <v>-118.2595</v>
      </c>
      <c r="AC6561">
        <f t="shared" si="102"/>
        <v>0</v>
      </c>
    </row>
    <row r="6562" spans="1:29" x14ac:dyDescent="0.35">
      <c r="A6562">
        <v>200304228</v>
      </c>
      <c r="B6562" s="1">
        <v>43835</v>
      </c>
      <c r="C6562" s="1">
        <v>43834</v>
      </c>
      <c r="D6562">
        <v>1500</v>
      </c>
      <c r="E6562">
        <v>3</v>
      </c>
      <c r="F6562" t="s">
        <v>43</v>
      </c>
      <c r="G6562">
        <v>333</v>
      </c>
      <c r="H6562">
        <v>1</v>
      </c>
      <c r="I6562">
        <v>510</v>
      </c>
      <c r="J6562" t="s">
        <v>29</v>
      </c>
      <c r="L6562">
        <v>0</v>
      </c>
      <c r="O6562">
        <v>101</v>
      </c>
      <c r="P6562" t="s">
        <v>32</v>
      </c>
      <c r="S6562" t="s">
        <v>33</v>
      </c>
      <c r="T6562" t="s">
        <v>34</v>
      </c>
      <c r="U6562">
        <v>510</v>
      </c>
      <c r="Y6562" t="s">
        <v>9459</v>
      </c>
      <c r="AA6562">
        <v>34.025599999999997</v>
      </c>
      <c r="AB6562">
        <v>-118.3374</v>
      </c>
      <c r="AC6562">
        <f t="shared" si="102"/>
        <v>1</v>
      </c>
    </row>
    <row r="6563" spans="1:29" x14ac:dyDescent="0.35">
      <c r="A6563">
        <v>200109196</v>
      </c>
      <c r="B6563" s="1">
        <v>43905</v>
      </c>
      <c r="C6563" s="1">
        <v>43905</v>
      </c>
      <c r="D6563">
        <v>1100</v>
      </c>
      <c r="E6563">
        <v>1</v>
      </c>
      <c r="F6563" t="s">
        <v>36</v>
      </c>
      <c r="G6563">
        <v>166</v>
      </c>
      <c r="H6563">
        <v>2</v>
      </c>
      <c r="I6563">
        <v>901</v>
      </c>
      <c r="J6563" t="s">
        <v>210</v>
      </c>
      <c r="K6563">
        <v>2004</v>
      </c>
      <c r="L6563">
        <v>32</v>
      </c>
      <c r="M6563" t="s">
        <v>94</v>
      </c>
      <c r="N6563" t="s">
        <v>163</v>
      </c>
      <c r="O6563">
        <v>501</v>
      </c>
      <c r="P6563" t="s">
        <v>164</v>
      </c>
      <c r="S6563" t="s">
        <v>33</v>
      </c>
      <c r="T6563" t="s">
        <v>34</v>
      </c>
      <c r="U6563">
        <v>901</v>
      </c>
      <c r="Y6563" t="s">
        <v>1252</v>
      </c>
      <c r="AA6563">
        <v>34.042099999999998</v>
      </c>
      <c r="AB6563">
        <v>-118.2469</v>
      </c>
      <c r="AC6563">
        <f t="shared" si="102"/>
        <v>1</v>
      </c>
    </row>
    <row r="6564" spans="1:29" x14ac:dyDescent="0.35">
      <c r="A6564">
        <v>200707922</v>
      </c>
      <c r="B6564" s="1">
        <v>43922</v>
      </c>
      <c r="C6564" s="1">
        <v>43922</v>
      </c>
      <c r="D6564">
        <v>1200</v>
      </c>
      <c r="E6564">
        <v>7</v>
      </c>
      <c r="F6564" t="s">
        <v>28</v>
      </c>
      <c r="G6564">
        <v>765</v>
      </c>
      <c r="H6564">
        <v>2</v>
      </c>
      <c r="I6564">
        <v>845</v>
      </c>
      <c r="J6564" t="s">
        <v>345</v>
      </c>
      <c r="K6564">
        <v>1501</v>
      </c>
      <c r="L6564">
        <v>0</v>
      </c>
      <c r="M6564" t="s">
        <v>30</v>
      </c>
      <c r="N6564" t="s">
        <v>73</v>
      </c>
      <c r="O6564">
        <v>726</v>
      </c>
      <c r="P6564" t="s">
        <v>467</v>
      </c>
      <c r="S6564" t="s">
        <v>40</v>
      </c>
      <c r="T6564" t="s">
        <v>41</v>
      </c>
      <c r="U6564">
        <v>845</v>
      </c>
      <c r="Y6564" t="s">
        <v>5629</v>
      </c>
      <c r="AA6564">
        <v>34.046599999999998</v>
      </c>
      <c r="AB6564">
        <v>-118.34139999999999</v>
      </c>
      <c r="AC6564">
        <f t="shared" si="102"/>
        <v>0</v>
      </c>
    </row>
    <row r="6565" spans="1:29" x14ac:dyDescent="0.35">
      <c r="A6565">
        <v>200505997</v>
      </c>
      <c r="B6565" s="1">
        <v>43878</v>
      </c>
      <c r="C6565" s="1">
        <v>43876</v>
      </c>
      <c r="D6565">
        <v>1730</v>
      </c>
      <c r="E6565">
        <v>5</v>
      </c>
      <c r="F6565" t="s">
        <v>98</v>
      </c>
      <c r="G6565">
        <v>566</v>
      </c>
      <c r="H6565">
        <v>1</v>
      </c>
      <c r="I6565">
        <v>230</v>
      </c>
      <c r="J6565" t="s">
        <v>161</v>
      </c>
      <c r="K6565" t="s">
        <v>9460</v>
      </c>
      <c r="L6565">
        <v>34</v>
      </c>
      <c r="M6565" t="s">
        <v>30</v>
      </c>
      <c r="N6565" t="s">
        <v>95</v>
      </c>
      <c r="O6565">
        <v>502</v>
      </c>
      <c r="P6565" t="s">
        <v>47</v>
      </c>
      <c r="Q6565">
        <v>400</v>
      </c>
      <c r="R6565" t="s">
        <v>143</v>
      </c>
      <c r="S6565" t="s">
        <v>40</v>
      </c>
      <c r="T6565" t="s">
        <v>41</v>
      </c>
      <c r="U6565">
        <v>230</v>
      </c>
      <c r="Y6565" t="s">
        <v>9461</v>
      </c>
      <c r="AA6565">
        <v>33.7333</v>
      </c>
      <c r="AB6565">
        <v>-118.28570000000001</v>
      </c>
      <c r="AC6565">
        <f t="shared" si="102"/>
        <v>0</v>
      </c>
    </row>
    <row r="6566" spans="1:29" x14ac:dyDescent="0.35">
      <c r="A6566">
        <v>201114472</v>
      </c>
      <c r="B6566" s="1">
        <v>44113</v>
      </c>
      <c r="C6566" s="1">
        <v>44105</v>
      </c>
      <c r="D6566">
        <v>1100</v>
      </c>
      <c r="E6566">
        <v>11</v>
      </c>
      <c r="F6566" t="s">
        <v>64</v>
      </c>
      <c r="G6566">
        <v>1162</v>
      </c>
      <c r="H6566">
        <v>2</v>
      </c>
      <c r="I6566">
        <v>668</v>
      </c>
      <c r="J6566" t="s">
        <v>287</v>
      </c>
      <c r="K6566">
        <v>1501</v>
      </c>
      <c r="L6566">
        <v>0</v>
      </c>
      <c r="M6566" t="s">
        <v>46</v>
      </c>
      <c r="N6566" t="s">
        <v>46</v>
      </c>
      <c r="O6566">
        <v>203</v>
      </c>
      <c r="P6566" t="s">
        <v>101</v>
      </c>
      <c r="S6566" t="s">
        <v>40</v>
      </c>
      <c r="T6566" t="s">
        <v>41</v>
      </c>
      <c r="U6566">
        <v>668</v>
      </c>
      <c r="Y6566" t="s">
        <v>632</v>
      </c>
      <c r="AA6566">
        <v>34.098399999999998</v>
      </c>
      <c r="AB6566">
        <v>-118.28740000000001</v>
      </c>
      <c r="AC6566">
        <f t="shared" si="102"/>
        <v>0</v>
      </c>
    </row>
    <row r="6567" spans="1:29" x14ac:dyDescent="0.35">
      <c r="A6567">
        <v>200511697</v>
      </c>
      <c r="B6567" s="1">
        <v>44023</v>
      </c>
      <c r="C6567" s="1">
        <v>43987</v>
      </c>
      <c r="D6567">
        <v>900</v>
      </c>
      <c r="E6567">
        <v>5</v>
      </c>
      <c r="F6567" t="s">
        <v>98</v>
      </c>
      <c r="G6567">
        <v>514</v>
      </c>
      <c r="H6567">
        <v>1</v>
      </c>
      <c r="I6567">
        <v>310</v>
      </c>
      <c r="J6567" t="s">
        <v>71</v>
      </c>
      <c r="K6567" t="s">
        <v>9462</v>
      </c>
      <c r="L6567">
        <v>58</v>
      </c>
      <c r="M6567" t="s">
        <v>30</v>
      </c>
      <c r="N6567" t="s">
        <v>95</v>
      </c>
      <c r="O6567">
        <v>221</v>
      </c>
      <c r="P6567" t="s">
        <v>74</v>
      </c>
      <c r="S6567" t="s">
        <v>40</v>
      </c>
      <c r="T6567" t="s">
        <v>41</v>
      </c>
      <c r="U6567">
        <v>310</v>
      </c>
      <c r="Y6567" t="s">
        <v>5704</v>
      </c>
      <c r="AA6567">
        <v>33.790399999999998</v>
      </c>
      <c r="AB6567">
        <v>-118.27800000000001</v>
      </c>
      <c r="AC6567">
        <f t="shared" si="102"/>
        <v>0</v>
      </c>
    </row>
    <row r="6568" spans="1:29" x14ac:dyDescent="0.35">
      <c r="A6568">
        <v>200113932</v>
      </c>
      <c r="B6568" s="1">
        <v>44007</v>
      </c>
      <c r="C6568" s="1">
        <v>44007</v>
      </c>
      <c r="D6568">
        <v>1645</v>
      </c>
      <c r="E6568">
        <v>1</v>
      </c>
      <c r="F6568" t="s">
        <v>36</v>
      </c>
      <c r="G6568">
        <v>129</v>
      </c>
      <c r="H6568">
        <v>2</v>
      </c>
      <c r="I6568">
        <v>626</v>
      </c>
      <c r="J6568" t="s">
        <v>141</v>
      </c>
      <c r="K6568" t="s">
        <v>9463</v>
      </c>
      <c r="L6568">
        <v>38</v>
      </c>
      <c r="M6568" t="s">
        <v>94</v>
      </c>
      <c r="N6568" t="s">
        <v>163</v>
      </c>
      <c r="O6568">
        <v>110</v>
      </c>
      <c r="P6568" t="s">
        <v>5424</v>
      </c>
      <c r="Q6568">
        <v>400</v>
      </c>
      <c r="R6568" t="s">
        <v>143</v>
      </c>
      <c r="S6568" t="s">
        <v>84</v>
      </c>
      <c r="T6568" t="s">
        <v>85</v>
      </c>
      <c r="U6568">
        <v>626</v>
      </c>
      <c r="Y6568" t="s">
        <v>9464</v>
      </c>
      <c r="Z6568" t="s">
        <v>9465</v>
      </c>
      <c r="AA6568">
        <v>34.052700000000002</v>
      </c>
      <c r="AB6568">
        <v>-118.23139999999999</v>
      </c>
      <c r="AC6568">
        <f t="shared" si="102"/>
        <v>0</v>
      </c>
    </row>
    <row r="6569" spans="1:29" x14ac:dyDescent="0.35">
      <c r="A6569">
        <v>200712717</v>
      </c>
      <c r="B6569" s="1">
        <v>44056</v>
      </c>
      <c r="C6569" s="1">
        <v>44056</v>
      </c>
      <c r="D6569">
        <v>935</v>
      </c>
      <c r="E6569">
        <v>7</v>
      </c>
      <c r="F6569" t="s">
        <v>28</v>
      </c>
      <c r="G6569">
        <v>723</v>
      </c>
      <c r="H6569">
        <v>1</v>
      </c>
      <c r="I6569">
        <v>440</v>
      </c>
      <c r="J6569" t="s">
        <v>213</v>
      </c>
      <c r="K6569" t="s">
        <v>9466</v>
      </c>
      <c r="L6569">
        <v>28</v>
      </c>
      <c r="M6569" t="s">
        <v>30</v>
      </c>
      <c r="N6569" t="s">
        <v>95</v>
      </c>
      <c r="O6569">
        <v>406</v>
      </c>
      <c r="P6569" t="s">
        <v>582</v>
      </c>
      <c r="S6569" t="s">
        <v>40</v>
      </c>
      <c r="T6569" t="s">
        <v>41</v>
      </c>
      <c r="U6569">
        <v>440</v>
      </c>
      <c r="V6569">
        <v>998</v>
      </c>
      <c r="Y6569" t="s">
        <v>9467</v>
      </c>
      <c r="AA6569">
        <v>34.072800000000001</v>
      </c>
      <c r="AB6569">
        <v>-118.3656</v>
      </c>
      <c r="AC6569">
        <f t="shared" si="102"/>
        <v>0</v>
      </c>
    </row>
    <row r="6570" spans="1:29" x14ac:dyDescent="0.35">
      <c r="A6570">
        <v>200314007</v>
      </c>
      <c r="B6570" s="1">
        <v>44023</v>
      </c>
      <c r="C6570" s="1">
        <v>44023</v>
      </c>
      <c r="D6570">
        <v>1430</v>
      </c>
      <c r="E6570">
        <v>3</v>
      </c>
      <c r="F6570" t="s">
        <v>43</v>
      </c>
      <c r="G6570">
        <v>378</v>
      </c>
      <c r="H6570">
        <v>1</v>
      </c>
      <c r="I6570">
        <v>510</v>
      </c>
      <c r="J6570" t="s">
        <v>29</v>
      </c>
      <c r="L6570">
        <v>0</v>
      </c>
      <c r="O6570">
        <v>101</v>
      </c>
      <c r="P6570" t="s">
        <v>32</v>
      </c>
      <c r="S6570" t="s">
        <v>40</v>
      </c>
      <c r="T6570" t="s">
        <v>41</v>
      </c>
      <c r="U6570">
        <v>510</v>
      </c>
      <c r="Y6570" t="s">
        <v>89</v>
      </c>
      <c r="Z6570" t="s">
        <v>838</v>
      </c>
      <c r="AA6570">
        <v>34.010899999999999</v>
      </c>
      <c r="AB6570">
        <v>-118.2915</v>
      </c>
      <c r="AC6570">
        <f t="shared" si="102"/>
        <v>0</v>
      </c>
    </row>
    <row r="6571" spans="1:29" x14ac:dyDescent="0.35">
      <c r="A6571">
        <v>200605761</v>
      </c>
      <c r="B6571" s="1">
        <v>43868</v>
      </c>
      <c r="C6571" s="1">
        <v>43868</v>
      </c>
      <c r="D6571">
        <v>120</v>
      </c>
      <c r="E6571">
        <v>6</v>
      </c>
      <c r="F6571" t="s">
        <v>91</v>
      </c>
      <c r="G6571">
        <v>668</v>
      </c>
      <c r="H6571">
        <v>1</v>
      </c>
      <c r="I6571">
        <v>230</v>
      </c>
      <c r="J6571" t="s">
        <v>161</v>
      </c>
      <c r="K6571" t="s">
        <v>1668</v>
      </c>
      <c r="L6571">
        <v>52</v>
      </c>
      <c r="M6571" t="s">
        <v>30</v>
      </c>
      <c r="N6571" t="s">
        <v>95</v>
      </c>
      <c r="O6571">
        <v>502</v>
      </c>
      <c r="P6571" t="s">
        <v>47</v>
      </c>
      <c r="Q6571">
        <v>400</v>
      </c>
      <c r="R6571" t="s">
        <v>143</v>
      </c>
      <c r="S6571" t="s">
        <v>33</v>
      </c>
      <c r="T6571" t="s">
        <v>34</v>
      </c>
      <c r="U6571">
        <v>230</v>
      </c>
      <c r="Y6571" t="s">
        <v>9468</v>
      </c>
      <c r="AA6571">
        <v>34.093800000000002</v>
      </c>
      <c r="AB6571">
        <v>-118.31359999999999</v>
      </c>
      <c r="AC6571">
        <f t="shared" si="102"/>
        <v>1</v>
      </c>
    </row>
    <row r="6572" spans="1:29" x14ac:dyDescent="0.35">
      <c r="A6572">
        <v>200509950</v>
      </c>
      <c r="B6572" s="1">
        <v>43977</v>
      </c>
      <c r="C6572" s="1">
        <v>43976</v>
      </c>
      <c r="D6572">
        <v>1500</v>
      </c>
      <c r="E6572">
        <v>5</v>
      </c>
      <c r="F6572" t="s">
        <v>98</v>
      </c>
      <c r="G6572">
        <v>585</v>
      </c>
      <c r="H6572">
        <v>1</v>
      </c>
      <c r="I6572">
        <v>420</v>
      </c>
      <c r="J6572" t="s">
        <v>352</v>
      </c>
      <c r="K6572" t="s">
        <v>3865</v>
      </c>
      <c r="L6572">
        <v>55</v>
      </c>
      <c r="M6572" t="s">
        <v>30</v>
      </c>
      <c r="N6572" t="s">
        <v>95</v>
      </c>
      <c r="O6572">
        <v>101</v>
      </c>
      <c r="P6572" t="s">
        <v>32</v>
      </c>
      <c r="S6572" t="s">
        <v>40</v>
      </c>
      <c r="T6572" t="s">
        <v>41</v>
      </c>
      <c r="U6572">
        <v>420</v>
      </c>
      <c r="Y6572" t="s">
        <v>7728</v>
      </c>
      <c r="AA6572">
        <v>33.724299999999999</v>
      </c>
      <c r="AB6572">
        <v>-118.2963</v>
      </c>
      <c r="AC6572">
        <f t="shared" si="102"/>
        <v>0</v>
      </c>
    </row>
    <row r="6573" spans="1:29" x14ac:dyDescent="0.35">
      <c r="A6573">
        <v>200119417</v>
      </c>
      <c r="B6573" s="1">
        <v>44116</v>
      </c>
      <c r="C6573" s="1">
        <v>44115</v>
      </c>
      <c r="D6573">
        <v>2128</v>
      </c>
      <c r="E6573">
        <v>1</v>
      </c>
      <c r="F6573" t="s">
        <v>36</v>
      </c>
      <c r="G6573">
        <v>182</v>
      </c>
      <c r="H6573">
        <v>1</v>
      </c>
      <c r="I6573">
        <v>231</v>
      </c>
      <c r="J6573" t="s">
        <v>1001</v>
      </c>
      <c r="K6573" t="s">
        <v>9469</v>
      </c>
      <c r="L6573">
        <v>0</v>
      </c>
      <c r="M6573" t="s">
        <v>46</v>
      </c>
      <c r="N6573" t="s">
        <v>46</v>
      </c>
      <c r="O6573">
        <v>101</v>
      </c>
      <c r="P6573" t="s">
        <v>32</v>
      </c>
      <c r="Q6573">
        <v>212</v>
      </c>
      <c r="R6573" t="s">
        <v>1167</v>
      </c>
      <c r="S6573" t="s">
        <v>40</v>
      </c>
      <c r="T6573" t="s">
        <v>41</v>
      </c>
      <c r="U6573">
        <v>231</v>
      </c>
      <c r="Y6573" t="s">
        <v>866</v>
      </c>
      <c r="Z6573" t="s">
        <v>9470</v>
      </c>
      <c r="AA6573">
        <v>34.045299999999997</v>
      </c>
      <c r="AB6573">
        <v>-118.2637</v>
      </c>
      <c r="AC6573">
        <f t="shared" si="102"/>
        <v>0</v>
      </c>
    </row>
    <row r="6574" spans="1:29" x14ac:dyDescent="0.35">
      <c r="A6574">
        <v>200106016</v>
      </c>
      <c r="B6574" s="1">
        <v>43860</v>
      </c>
      <c r="C6574" s="1">
        <v>43860</v>
      </c>
      <c r="D6574">
        <v>200</v>
      </c>
      <c r="E6574">
        <v>1</v>
      </c>
      <c r="F6574" t="s">
        <v>36</v>
      </c>
      <c r="G6574">
        <v>161</v>
      </c>
      <c r="H6574">
        <v>1</v>
      </c>
      <c r="I6574">
        <v>330</v>
      </c>
      <c r="J6574" t="s">
        <v>37</v>
      </c>
      <c r="K6574" t="s">
        <v>3307</v>
      </c>
      <c r="L6574">
        <v>27</v>
      </c>
      <c r="M6574" t="s">
        <v>30</v>
      </c>
      <c r="N6574" t="s">
        <v>163</v>
      </c>
      <c r="O6574">
        <v>108</v>
      </c>
      <c r="P6574" t="s">
        <v>105</v>
      </c>
      <c r="S6574" t="s">
        <v>40</v>
      </c>
      <c r="T6574" t="s">
        <v>41</v>
      </c>
      <c r="U6574">
        <v>330</v>
      </c>
      <c r="Y6574" t="s">
        <v>60</v>
      </c>
      <c r="Z6574" t="s">
        <v>9471</v>
      </c>
      <c r="AA6574">
        <v>34.046999999999997</v>
      </c>
      <c r="AB6574">
        <v>-118.2647</v>
      </c>
      <c r="AC6574">
        <f t="shared" si="102"/>
        <v>0</v>
      </c>
    </row>
    <row r="6575" spans="1:29" x14ac:dyDescent="0.35">
      <c r="A6575">
        <v>201013694</v>
      </c>
      <c r="B6575" s="1">
        <v>44107</v>
      </c>
      <c r="C6575" s="1">
        <v>44106</v>
      </c>
      <c r="D6575">
        <v>1700</v>
      </c>
      <c r="E6575">
        <v>10</v>
      </c>
      <c r="F6575" t="s">
        <v>103</v>
      </c>
      <c r="G6575">
        <v>1027</v>
      </c>
      <c r="H6575">
        <v>1</v>
      </c>
      <c r="I6575">
        <v>341</v>
      </c>
      <c r="J6575" t="s">
        <v>157</v>
      </c>
      <c r="K6575" t="s">
        <v>9472</v>
      </c>
      <c r="L6575">
        <v>55</v>
      </c>
      <c r="M6575" t="s">
        <v>30</v>
      </c>
      <c r="N6575" t="s">
        <v>95</v>
      </c>
      <c r="O6575">
        <v>502</v>
      </c>
      <c r="P6575" t="s">
        <v>47</v>
      </c>
      <c r="S6575" t="s">
        <v>40</v>
      </c>
      <c r="T6575" t="s">
        <v>41</v>
      </c>
      <c r="U6575">
        <v>341</v>
      </c>
      <c r="Y6575" t="s">
        <v>3118</v>
      </c>
      <c r="AA6575">
        <v>34.201099999999997</v>
      </c>
      <c r="AB6575">
        <v>-118.5159</v>
      </c>
      <c r="AC6575">
        <f t="shared" si="102"/>
        <v>0</v>
      </c>
    </row>
    <row r="6576" spans="1:29" x14ac:dyDescent="0.35">
      <c r="A6576">
        <v>200505885</v>
      </c>
      <c r="B6576" s="1">
        <v>43875</v>
      </c>
      <c r="C6576" s="1">
        <v>43875</v>
      </c>
      <c r="D6576">
        <v>1400</v>
      </c>
      <c r="E6576">
        <v>5</v>
      </c>
      <c r="F6576" t="s">
        <v>98</v>
      </c>
      <c r="G6576">
        <v>513</v>
      </c>
      <c r="H6576">
        <v>1</v>
      </c>
      <c r="I6576">
        <v>330</v>
      </c>
      <c r="J6576" t="s">
        <v>37</v>
      </c>
      <c r="K6576" t="s">
        <v>9473</v>
      </c>
      <c r="L6576">
        <v>46</v>
      </c>
      <c r="M6576" t="s">
        <v>30</v>
      </c>
      <c r="N6576" t="s">
        <v>95</v>
      </c>
      <c r="O6576">
        <v>108</v>
      </c>
      <c r="P6576" t="s">
        <v>105</v>
      </c>
      <c r="S6576" t="s">
        <v>40</v>
      </c>
      <c r="T6576" t="s">
        <v>41</v>
      </c>
      <c r="U6576">
        <v>330</v>
      </c>
      <c r="Y6576" t="s">
        <v>9474</v>
      </c>
      <c r="AA6576">
        <v>33.787599999999998</v>
      </c>
      <c r="AB6576">
        <v>-118.2975</v>
      </c>
      <c r="AC6576">
        <f t="shared" si="102"/>
        <v>0</v>
      </c>
    </row>
    <row r="6577" spans="1:29" x14ac:dyDescent="0.35">
      <c r="A6577">
        <v>200816581</v>
      </c>
      <c r="B6577" s="1">
        <v>44153</v>
      </c>
      <c r="C6577" s="1">
        <v>44152</v>
      </c>
      <c r="D6577">
        <v>1940</v>
      </c>
      <c r="E6577">
        <v>8</v>
      </c>
      <c r="F6577" t="s">
        <v>109</v>
      </c>
      <c r="G6577">
        <v>842</v>
      </c>
      <c r="H6577">
        <v>2</v>
      </c>
      <c r="I6577">
        <v>745</v>
      </c>
      <c r="J6577" t="s">
        <v>139</v>
      </c>
      <c r="K6577">
        <v>329</v>
      </c>
      <c r="L6577">
        <v>38</v>
      </c>
      <c r="M6577" t="s">
        <v>30</v>
      </c>
      <c r="N6577" t="s">
        <v>73</v>
      </c>
      <c r="O6577">
        <v>108</v>
      </c>
      <c r="P6577" t="s">
        <v>105</v>
      </c>
      <c r="S6577" t="s">
        <v>40</v>
      </c>
      <c r="T6577" t="s">
        <v>41</v>
      </c>
      <c r="U6577">
        <v>745</v>
      </c>
      <c r="Y6577" t="s">
        <v>9475</v>
      </c>
      <c r="AA6577">
        <v>34.046999999999997</v>
      </c>
      <c r="AB6577">
        <v>-118.4588</v>
      </c>
      <c r="AC6577">
        <f t="shared" si="102"/>
        <v>0</v>
      </c>
    </row>
    <row r="6578" spans="1:29" x14ac:dyDescent="0.35">
      <c r="A6578">
        <v>200405476</v>
      </c>
      <c r="B6578" s="1">
        <v>43868</v>
      </c>
      <c r="C6578" s="1">
        <v>43868</v>
      </c>
      <c r="D6578">
        <v>30</v>
      </c>
      <c r="E6578">
        <v>4</v>
      </c>
      <c r="F6578" t="s">
        <v>54</v>
      </c>
      <c r="G6578">
        <v>422</v>
      </c>
      <c r="H6578">
        <v>1</v>
      </c>
      <c r="I6578">
        <v>510</v>
      </c>
      <c r="J6578" t="s">
        <v>29</v>
      </c>
      <c r="L6578">
        <v>0</v>
      </c>
      <c r="O6578">
        <v>101</v>
      </c>
      <c r="P6578" t="s">
        <v>32</v>
      </c>
      <c r="S6578" t="s">
        <v>33</v>
      </c>
      <c r="T6578" t="s">
        <v>34</v>
      </c>
      <c r="U6578">
        <v>510</v>
      </c>
      <c r="Y6578" t="s">
        <v>9476</v>
      </c>
      <c r="AA6578">
        <v>34.071899999999999</v>
      </c>
      <c r="AB6578">
        <v>-118.21429999999999</v>
      </c>
      <c r="AC6578">
        <f t="shared" si="102"/>
        <v>1</v>
      </c>
    </row>
    <row r="6579" spans="1:29" x14ac:dyDescent="0.35">
      <c r="A6579">
        <v>200813694</v>
      </c>
      <c r="B6579" s="1">
        <v>44078</v>
      </c>
      <c r="C6579" s="1">
        <v>44078</v>
      </c>
      <c r="D6579">
        <v>1400</v>
      </c>
      <c r="E6579">
        <v>8</v>
      </c>
      <c r="F6579" t="s">
        <v>109</v>
      </c>
      <c r="G6579">
        <v>855</v>
      </c>
      <c r="H6579">
        <v>1</v>
      </c>
      <c r="I6579">
        <v>210</v>
      </c>
      <c r="J6579" t="s">
        <v>149</v>
      </c>
      <c r="K6579" t="s">
        <v>9477</v>
      </c>
      <c r="L6579">
        <v>71</v>
      </c>
      <c r="M6579" t="s">
        <v>30</v>
      </c>
      <c r="N6579" t="s">
        <v>73</v>
      </c>
      <c r="O6579">
        <v>301</v>
      </c>
      <c r="P6579" t="s">
        <v>155</v>
      </c>
      <c r="Q6579">
        <v>113</v>
      </c>
      <c r="R6579" t="s">
        <v>386</v>
      </c>
      <c r="S6579" t="s">
        <v>40</v>
      </c>
      <c r="T6579" t="s">
        <v>41</v>
      </c>
      <c r="U6579">
        <v>210</v>
      </c>
      <c r="V6579">
        <v>998</v>
      </c>
      <c r="Y6579" t="s">
        <v>6808</v>
      </c>
      <c r="AA6579">
        <v>34.049199999999999</v>
      </c>
      <c r="AB6579">
        <v>-118.43940000000001</v>
      </c>
      <c r="AC6579">
        <f t="shared" si="102"/>
        <v>0</v>
      </c>
    </row>
    <row r="6580" spans="1:29" x14ac:dyDescent="0.35">
      <c r="A6580">
        <v>200317963</v>
      </c>
      <c r="B6580" s="1">
        <v>44102</v>
      </c>
      <c r="C6580" s="1">
        <v>44102</v>
      </c>
      <c r="D6580">
        <v>145</v>
      </c>
      <c r="E6580">
        <v>3</v>
      </c>
      <c r="F6580" t="s">
        <v>43</v>
      </c>
      <c r="G6580">
        <v>396</v>
      </c>
      <c r="H6580">
        <v>2</v>
      </c>
      <c r="I6580">
        <v>624</v>
      </c>
      <c r="J6580" t="s">
        <v>171</v>
      </c>
      <c r="K6580" t="s">
        <v>1743</v>
      </c>
      <c r="L6580">
        <v>29</v>
      </c>
      <c r="M6580" t="s">
        <v>30</v>
      </c>
      <c r="N6580" t="s">
        <v>95</v>
      </c>
      <c r="O6580">
        <v>502</v>
      </c>
      <c r="P6580" t="s">
        <v>47</v>
      </c>
      <c r="Q6580">
        <v>400</v>
      </c>
      <c r="R6580" t="s">
        <v>143</v>
      </c>
      <c r="S6580" t="s">
        <v>84</v>
      </c>
      <c r="T6580" t="s">
        <v>85</v>
      </c>
      <c r="U6580">
        <v>624</v>
      </c>
      <c r="Y6580" t="s">
        <v>1077</v>
      </c>
      <c r="AA6580">
        <v>34.007300000000001</v>
      </c>
      <c r="AB6580">
        <v>-118.2894</v>
      </c>
      <c r="AC6580">
        <f t="shared" si="102"/>
        <v>0</v>
      </c>
    </row>
    <row r="6581" spans="1:29" x14ac:dyDescent="0.35">
      <c r="A6581">
        <v>200219114</v>
      </c>
      <c r="B6581" s="1">
        <v>44194</v>
      </c>
      <c r="C6581" s="1">
        <v>44194</v>
      </c>
      <c r="D6581">
        <v>1340</v>
      </c>
      <c r="E6581">
        <v>2</v>
      </c>
      <c r="F6581" t="s">
        <v>56</v>
      </c>
      <c r="G6581">
        <v>246</v>
      </c>
      <c r="H6581">
        <v>1</v>
      </c>
      <c r="I6581">
        <v>442</v>
      </c>
      <c r="J6581" t="s">
        <v>179</v>
      </c>
      <c r="K6581" t="s">
        <v>9478</v>
      </c>
      <c r="L6581">
        <v>65</v>
      </c>
      <c r="M6581" t="s">
        <v>94</v>
      </c>
      <c r="N6581" t="s">
        <v>95</v>
      </c>
      <c r="O6581">
        <v>904</v>
      </c>
      <c r="P6581" t="s">
        <v>1803</v>
      </c>
      <c r="S6581" t="s">
        <v>40</v>
      </c>
      <c r="T6581" t="s">
        <v>41</v>
      </c>
      <c r="U6581">
        <v>442</v>
      </c>
      <c r="Y6581" t="s">
        <v>1804</v>
      </c>
      <c r="AA6581">
        <v>34.0593</v>
      </c>
      <c r="AB6581">
        <v>-118.27500000000001</v>
      </c>
      <c r="AC6581">
        <f t="shared" si="102"/>
        <v>0</v>
      </c>
    </row>
    <row r="6582" spans="1:29" x14ac:dyDescent="0.35">
      <c r="A6582">
        <v>201204249</v>
      </c>
      <c r="B6582" s="1">
        <v>43834</v>
      </c>
      <c r="C6582" s="1">
        <v>43834</v>
      </c>
      <c r="D6582">
        <v>1105</v>
      </c>
      <c r="E6582">
        <v>12</v>
      </c>
      <c r="F6582" t="s">
        <v>68</v>
      </c>
      <c r="G6582">
        <v>1231</v>
      </c>
      <c r="H6582">
        <v>1</v>
      </c>
      <c r="I6582">
        <v>440</v>
      </c>
      <c r="J6582" t="s">
        <v>213</v>
      </c>
      <c r="K6582" t="s">
        <v>9479</v>
      </c>
      <c r="L6582">
        <v>24</v>
      </c>
      <c r="M6582" t="s">
        <v>94</v>
      </c>
      <c r="N6582" t="s">
        <v>95</v>
      </c>
      <c r="O6582">
        <v>501</v>
      </c>
      <c r="P6582" t="s">
        <v>164</v>
      </c>
      <c r="Q6582">
        <v>400</v>
      </c>
      <c r="R6582" t="s">
        <v>143</v>
      </c>
      <c r="S6582" t="s">
        <v>33</v>
      </c>
      <c r="T6582" t="s">
        <v>34</v>
      </c>
      <c r="U6582">
        <v>440</v>
      </c>
      <c r="V6582">
        <v>626</v>
      </c>
      <c r="Y6582" t="s">
        <v>5087</v>
      </c>
      <c r="AA6582">
        <v>33.987099999999998</v>
      </c>
      <c r="AB6582">
        <v>-118.3475</v>
      </c>
      <c r="AC6582">
        <f t="shared" si="102"/>
        <v>1</v>
      </c>
    </row>
    <row r="6583" spans="1:29" x14ac:dyDescent="0.35">
      <c r="A6583">
        <v>201011112</v>
      </c>
      <c r="B6583" s="1">
        <v>44030</v>
      </c>
      <c r="C6583" s="1">
        <v>44029</v>
      </c>
      <c r="D6583">
        <v>1930</v>
      </c>
      <c r="E6583">
        <v>10</v>
      </c>
      <c r="F6583" t="s">
        <v>103</v>
      </c>
      <c r="G6583">
        <v>1039</v>
      </c>
      <c r="H6583">
        <v>1</v>
      </c>
      <c r="I6583">
        <v>510</v>
      </c>
      <c r="J6583" t="s">
        <v>29</v>
      </c>
      <c r="L6583">
        <v>0</v>
      </c>
      <c r="O6583">
        <v>101</v>
      </c>
      <c r="P6583" t="s">
        <v>32</v>
      </c>
      <c r="S6583" t="s">
        <v>40</v>
      </c>
      <c r="T6583" t="s">
        <v>41</v>
      </c>
      <c r="U6583">
        <v>510</v>
      </c>
      <c r="Y6583" t="s">
        <v>9480</v>
      </c>
      <c r="AA6583">
        <v>34.1905</v>
      </c>
      <c r="AB6583">
        <v>-118.47490000000001</v>
      </c>
      <c r="AC6583">
        <f t="shared" si="102"/>
        <v>0</v>
      </c>
    </row>
    <row r="6584" spans="1:29" x14ac:dyDescent="0.35">
      <c r="A6584">
        <v>201014712</v>
      </c>
      <c r="B6584" s="1">
        <v>44139</v>
      </c>
      <c r="C6584" s="1">
        <v>44138</v>
      </c>
      <c r="D6584">
        <v>2300</v>
      </c>
      <c r="E6584">
        <v>10</v>
      </c>
      <c r="F6584" t="s">
        <v>103</v>
      </c>
      <c r="G6584">
        <v>1039</v>
      </c>
      <c r="H6584">
        <v>1</v>
      </c>
      <c r="I6584">
        <v>510</v>
      </c>
      <c r="J6584" t="s">
        <v>29</v>
      </c>
      <c r="L6584">
        <v>0</v>
      </c>
      <c r="O6584">
        <v>101</v>
      </c>
      <c r="P6584" t="s">
        <v>32</v>
      </c>
      <c r="S6584" t="s">
        <v>33</v>
      </c>
      <c r="T6584" t="s">
        <v>34</v>
      </c>
      <c r="U6584">
        <v>510</v>
      </c>
      <c r="Y6584" t="s">
        <v>8901</v>
      </c>
      <c r="AA6584">
        <v>34.186599999999999</v>
      </c>
      <c r="AB6584">
        <v>-118.4765</v>
      </c>
      <c r="AC6584">
        <f t="shared" si="102"/>
        <v>1</v>
      </c>
    </row>
    <row r="6585" spans="1:29" x14ac:dyDescent="0.35">
      <c r="A6585">
        <v>200305081</v>
      </c>
      <c r="B6585" s="1">
        <v>43849</v>
      </c>
      <c r="C6585" s="1">
        <v>43849</v>
      </c>
      <c r="D6585">
        <v>1330</v>
      </c>
      <c r="E6585">
        <v>3</v>
      </c>
      <c r="F6585" t="s">
        <v>43</v>
      </c>
      <c r="G6585">
        <v>393</v>
      </c>
      <c r="H6585">
        <v>1</v>
      </c>
      <c r="I6585">
        <v>350</v>
      </c>
      <c r="J6585" t="s">
        <v>1591</v>
      </c>
      <c r="K6585" t="s">
        <v>9481</v>
      </c>
      <c r="L6585">
        <v>43</v>
      </c>
      <c r="M6585" t="s">
        <v>94</v>
      </c>
      <c r="N6585" t="s">
        <v>163</v>
      </c>
      <c r="O6585">
        <v>109</v>
      </c>
      <c r="P6585" t="s">
        <v>1043</v>
      </c>
      <c r="Q6585">
        <v>400</v>
      </c>
      <c r="R6585" t="s">
        <v>143</v>
      </c>
      <c r="S6585" t="s">
        <v>40</v>
      </c>
      <c r="T6585" t="s">
        <v>41</v>
      </c>
      <c r="U6585">
        <v>350</v>
      </c>
      <c r="Y6585" t="s">
        <v>5874</v>
      </c>
      <c r="AA6585">
        <v>34.006</v>
      </c>
      <c r="AB6585">
        <v>-118.32899999999999</v>
      </c>
      <c r="AC6585">
        <f t="shared" si="102"/>
        <v>0</v>
      </c>
    </row>
    <row r="6586" spans="1:29" x14ac:dyDescent="0.35">
      <c r="A6586">
        <v>200413907</v>
      </c>
      <c r="B6586" s="1">
        <v>44120</v>
      </c>
      <c r="C6586" s="1">
        <v>44118</v>
      </c>
      <c r="D6586">
        <v>1700</v>
      </c>
      <c r="E6586">
        <v>4</v>
      </c>
      <c r="F6586" t="s">
        <v>54</v>
      </c>
      <c r="G6586">
        <v>417</v>
      </c>
      <c r="H6586">
        <v>2</v>
      </c>
      <c r="I6586">
        <v>745</v>
      </c>
      <c r="J6586" t="s">
        <v>139</v>
      </c>
      <c r="K6586" t="s">
        <v>4283</v>
      </c>
      <c r="L6586">
        <v>94</v>
      </c>
      <c r="M6586" t="s">
        <v>94</v>
      </c>
      <c r="N6586" t="s">
        <v>95</v>
      </c>
      <c r="O6586">
        <v>101</v>
      </c>
      <c r="P6586" t="s">
        <v>32</v>
      </c>
      <c r="S6586" t="s">
        <v>40</v>
      </c>
      <c r="T6586" t="s">
        <v>41</v>
      </c>
      <c r="U6586">
        <v>745</v>
      </c>
      <c r="Y6586" t="s">
        <v>9482</v>
      </c>
      <c r="AA6586">
        <v>34.0779</v>
      </c>
      <c r="AB6586">
        <v>-118.1944</v>
      </c>
      <c r="AC6586">
        <f t="shared" si="102"/>
        <v>0</v>
      </c>
    </row>
    <row r="6587" spans="1:29" x14ac:dyDescent="0.35">
      <c r="A6587">
        <v>201116177</v>
      </c>
      <c r="B6587" s="1">
        <v>44165</v>
      </c>
      <c r="C6587" s="1">
        <v>44152</v>
      </c>
      <c r="D6587">
        <v>1000</v>
      </c>
      <c r="E6587">
        <v>11</v>
      </c>
      <c r="F6587" t="s">
        <v>64</v>
      </c>
      <c r="G6587">
        <v>1143</v>
      </c>
      <c r="H6587">
        <v>1</v>
      </c>
      <c r="I6587">
        <v>420</v>
      </c>
      <c r="J6587" t="s">
        <v>352</v>
      </c>
      <c r="L6587">
        <v>0</v>
      </c>
      <c r="O6587">
        <v>104</v>
      </c>
      <c r="P6587" t="s">
        <v>201</v>
      </c>
      <c r="S6587" t="s">
        <v>40</v>
      </c>
      <c r="T6587" t="s">
        <v>41</v>
      </c>
      <c r="U6587">
        <v>420</v>
      </c>
      <c r="Y6587" t="s">
        <v>9483</v>
      </c>
      <c r="AA6587">
        <v>34.1053</v>
      </c>
      <c r="AB6587">
        <v>-118.27849999999999</v>
      </c>
      <c r="AC6587">
        <f t="shared" si="102"/>
        <v>0</v>
      </c>
    </row>
    <row r="6588" spans="1:29" x14ac:dyDescent="0.35">
      <c r="A6588">
        <v>200605443</v>
      </c>
      <c r="B6588" s="1">
        <v>43861</v>
      </c>
      <c r="C6588" s="1">
        <v>43861</v>
      </c>
      <c r="D6588">
        <v>100</v>
      </c>
      <c r="E6588">
        <v>6</v>
      </c>
      <c r="F6588" t="s">
        <v>91</v>
      </c>
      <c r="G6588">
        <v>668</v>
      </c>
      <c r="H6588">
        <v>1</v>
      </c>
      <c r="I6588">
        <v>440</v>
      </c>
      <c r="J6588" t="s">
        <v>213</v>
      </c>
      <c r="K6588" t="s">
        <v>1873</v>
      </c>
      <c r="L6588">
        <v>36</v>
      </c>
      <c r="M6588" t="s">
        <v>94</v>
      </c>
      <c r="N6588" t="s">
        <v>95</v>
      </c>
      <c r="O6588">
        <v>203</v>
      </c>
      <c r="P6588" t="s">
        <v>101</v>
      </c>
      <c r="S6588" t="s">
        <v>40</v>
      </c>
      <c r="T6588" t="s">
        <v>41</v>
      </c>
      <c r="U6588">
        <v>440</v>
      </c>
      <c r="Y6588" t="s">
        <v>9484</v>
      </c>
      <c r="AA6588">
        <v>34.0944</v>
      </c>
      <c r="AB6588">
        <v>-118.3125</v>
      </c>
      <c r="AC6588">
        <f t="shared" si="102"/>
        <v>0</v>
      </c>
    </row>
    <row r="6589" spans="1:29" x14ac:dyDescent="0.35">
      <c r="A6589">
        <v>200407776</v>
      </c>
      <c r="B6589" s="1">
        <v>43934</v>
      </c>
      <c r="C6589" s="1">
        <v>43934</v>
      </c>
      <c r="D6589">
        <v>245</v>
      </c>
      <c r="E6589">
        <v>4</v>
      </c>
      <c r="F6589" t="s">
        <v>54</v>
      </c>
      <c r="G6589">
        <v>497</v>
      </c>
      <c r="H6589">
        <v>1</v>
      </c>
      <c r="I6589">
        <v>310</v>
      </c>
      <c r="J6589" t="s">
        <v>71</v>
      </c>
      <c r="K6589" t="s">
        <v>5567</v>
      </c>
      <c r="L6589">
        <v>0</v>
      </c>
      <c r="M6589" t="s">
        <v>46</v>
      </c>
      <c r="N6589" t="s">
        <v>46</v>
      </c>
      <c r="O6589">
        <v>203</v>
      </c>
      <c r="P6589" t="s">
        <v>101</v>
      </c>
      <c r="S6589" t="s">
        <v>40</v>
      </c>
      <c r="T6589" t="s">
        <v>41</v>
      </c>
      <c r="U6589">
        <v>310</v>
      </c>
      <c r="Y6589" t="s">
        <v>9485</v>
      </c>
      <c r="AA6589">
        <v>34.022599999999997</v>
      </c>
      <c r="AB6589">
        <v>-118.2182</v>
      </c>
      <c r="AC6589">
        <f t="shared" si="102"/>
        <v>0</v>
      </c>
    </row>
    <row r="6590" spans="1:29" x14ac:dyDescent="0.35">
      <c r="A6590">
        <v>200609012</v>
      </c>
      <c r="B6590" s="1">
        <v>43934</v>
      </c>
      <c r="C6590" s="1">
        <v>43931</v>
      </c>
      <c r="D6590">
        <v>2000</v>
      </c>
      <c r="E6590">
        <v>6</v>
      </c>
      <c r="F6590" t="s">
        <v>91</v>
      </c>
      <c r="G6590">
        <v>657</v>
      </c>
      <c r="H6590">
        <v>2</v>
      </c>
      <c r="I6590">
        <v>740</v>
      </c>
      <c r="J6590" t="s">
        <v>224</v>
      </c>
      <c r="K6590" t="s">
        <v>9486</v>
      </c>
      <c r="L6590">
        <v>28</v>
      </c>
      <c r="M6590" t="s">
        <v>94</v>
      </c>
      <c r="N6590" t="s">
        <v>31</v>
      </c>
      <c r="O6590">
        <v>122</v>
      </c>
      <c r="P6590" t="s">
        <v>275</v>
      </c>
      <c r="S6590" t="s">
        <v>40</v>
      </c>
      <c r="T6590" t="s">
        <v>41</v>
      </c>
      <c r="U6590">
        <v>740</v>
      </c>
      <c r="Y6590" t="s">
        <v>4836</v>
      </c>
      <c r="Z6590" t="s">
        <v>9487</v>
      </c>
      <c r="AA6590">
        <v>34.090800000000002</v>
      </c>
      <c r="AB6590">
        <v>-118.31359999999999</v>
      </c>
      <c r="AC6590">
        <f t="shared" si="102"/>
        <v>0</v>
      </c>
    </row>
    <row r="6591" spans="1:29" x14ac:dyDescent="0.35">
      <c r="A6591">
        <v>200120117</v>
      </c>
      <c r="B6591" s="1">
        <v>44132</v>
      </c>
      <c r="C6591" s="1">
        <v>44132</v>
      </c>
      <c r="D6591">
        <v>100</v>
      </c>
      <c r="E6591">
        <v>1</v>
      </c>
      <c r="F6591" t="s">
        <v>36</v>
      </c>
      <c r="G6591">
        <v>182</v>
      </c>
      <c r="H6591">
        <v>1</v>
      </c>
      <c r="I6591">
        <v>231</v>
      </c>
      <c r="J6591" t="s">
        <v>1001</v>
      </c>
      <c r="K6591" t="s">
        <v>9488</v>
      </c>
      <c r="L6591">
        <v>0</v>
      </c>
      <c r="M6591" t="s">
        <v>46</v>
      </c>
      <c r="N6591" t="s">
        <v>46</v>
      </c>
      <c r="O6591">
        <v>101</v>
      </c>
      <c r="P6591" t="s">
        <v>32</v>
      </c>
      <c r="Q6591">
        <v>307</v>
      </c>
      <c r="R6591" t="s">
        <v>2276</v>
      </c>
      <c r="S6591" t="s">
        <v>84</v>
      </c>
      <c r="T6591" t="s">
        <v>85</v>
      </c>
      <c r="U6591">
        <v>231</v>
      </c>
      <c r="Y6591" t="s">
        <v>4036</v>
      </c>
      <c r="Z6591" t="s">
        <v>1674</v>
      </c>
      <c r="AA6591">
        <v>34.042299999999997</v>
      </c>
      <c r="AB6591">
        <v>-118.2595</v>
      </c>
      <c r="AC6591">
        <f t="shared" si="102"/>
        <v>0</v>
      </c>
    </row>
    <row r="6592" spans="1:29" x14ac:dyDescent="0.35">
      <c r="A6592">
        <v>200409504</v>
      </c>
      <c r="B6592" s="1">
        <v>43987</v>
      </c>
      <c r="C6592" s="1">
        <v>43986</v>
      </c>
      <c r="D6592">
        <v>2300</v>
      </c>
      <c r="E6592">
        <v>4</v>
      </c>
      <c r="F6592" t="s">
        <v>54</v>
      </c>
      <c r="G6592">
        <v>448</v>
      </c>
      <c r="H6592">
        <v>1</v>
      </c>
      <c r="I6592">
        <v>210</v>
      </c>
      <c r="J6592" t="s">
        <v>149</v>
      </c>
      <c r="K6592" t="s">
        <v>9489</v>
      </c>
      <c r="L6592">
        <v>69</v>
      </c>
      <c r="M6592" t="s">
        <v>30</v>
      </c>
      <c r="N6592" t="s">
        <v>73</v>
      </c>
      <c r="O6592">
        <v>101</v>
      </c>
      <c r="P6592" t="s">
        <v>32</v>
      </c>
      <c r="Q6592">
        <v>400</v>
      </c>
      <c r="R6592" t="s">
        <v>143</v>
      </c>
      <c r="S6592" t="s">
        <v>40</v>
      </c>
      <c r="T6592" t="s">
        <v>41</v>
      </c>
      <c r="U6592">
        <v>210</v>
      </c>
      <c r="Y6592" t="s">
        <v>9490</v>
      </c>
      <c r="AA6592">
        <v>34.063200000000002</v>
      </c>
      <c r="AB6592">
        <v>-118.1961</v>
      </c>
      <c r="AC6592">
        <f t="shared" si="102"/>
        <v>0</v>
      </c>
    </row>
    <row r="6593" spans="1:29" x14ac:dyDescent="0.35">
      <c r="A6593">
        <v>200607359</v>
      </c>
      <c r="B6593" s="1">
        <v>43894</v>
      </c>
      <c r="C6593" s="1">
        <v>43894</v>
      </c>
      <c r="D6593">
        <v>1530</v>
      </c>
      <c r="E6593">
        <v>6</v>
      </c>
      <c r="F6593" t="s">
        <v>91</v>
      </c>
      <c r="G6593">
        <v>642</v>
      </c>
      <c r="H6593">
        <v>1</v>
      </c>
      <c r="I6593">
        <v>341</v>
      </c>
      <c r="J6593" t="s">
        <v>157</v>
      </c>
      <c r="K6593">
        <v>344</v>
      </c>
      <c r="L6593">
        <v>24</v>
      </c>
      <c r="M6593" t="s">
        <v>30</v>
      </c>
      <c r="N6593" t="s">
        <v>31</v>
      </c>
      <c r="O6593">
        <v>203</v>
      </c>
      <c r="P6593" t="s">
        <v>101</v>
      </c>
      <c r="S6593" t="s">
        <v>40</v>
      </c>
      <c r="T6593" t="s">
        <v>41</v>
      </c>
      <c r="U6593">
        <v>341</v>
      </c>
      <c r="Y6593" t="s">
        <v>9300</v>
      </c>
      <c r="AA6593">
        <v>34.098100000000002</v>
      </c>
      <c r="AB6593">
        <v>-118.355</v>
      </c>
      <c r="AC6593">
        <f t="shared" si="102"/>
        <v>0</v>
      </c>
    </row>
    <row r="6594" spans="1:29" x14ac:dyDescent="0.35">
      <c r="A6594">
        <v>200609577</v>
      </c>
      <c r="B6594" s="1">
        <v>43948</v>
      </c>
      <c r="C6594" s="1">
        <v>43900</v>
      </c>
      <c r="D6594">
        <v>800</v>
      </c>
      <c r="E6594">
        <v>6</v>
      </c>
      <c r="F6594" t="s">
        <v>91</v>
      </c>
      <c r="G6594">
        <v>637</v>
      </c>
      <c r="H6594">
        <v>1</v>
      </c>
      <c r="I6594">
        <v>310</v>
      </c>
      <c r="J6594" t="s">
        <v>71</v>
      </c>
      <c r="K6594" t="s">
        <v>9491</v>
      </c>
      <c r="L6594">
        <v>55</v>
      </c>
      <c r="M6594" t="s">
        <v>30</v>
      </c>
      <c r="N6594" t="s">
        <v>73</v>
      </c>
      <c r="O6594">
        <v>221</v>
      </c>
      <c r="P6594" t="s">
        <v>74</v>
      </c>
      <c r="S6594" t="s">
        <v>40</v>
      </c>
      <c r="T6594" t="s">
        <v>41</v>
      </c>
      <c r="U6594">
        <v>310</v>
      </c>
      <c r="Y6594" t="s">
        <v>7691</v>
      </c>
      <c r="AA6594">
        <v>34.1038</v>
      </c>
      <c r="AB6594">
        <v>-118.3267</v>
      </c>
      <c r="AC6594">
        <f t="shared" si="102"/>
        <v>0</v>
      </c>
    </row>
    <row r="6595" spans="1:29" x14ac:dyDescent="0.35">
      <c r="A6595">
        <v>200915479</v>
      </c>
      <c r="B6595" s="1">
        <v>44108</v>
      </c>
      <c r="C6595" s="1">
        <v>44107</v>
      </c>
      <c r="D6595">
        <v>1700</v>
      </c>
      <c r="E6595">
        <v>9</v>
      </c>
      <c r="F6595" t="s">
        <v>49</v>
      </c>
      <c r="G6595">
        <v>914</v>
      </c>
      <c r="H6595">
        <v>1</v>
      </c>
      <c r="I6595">
        <v>331</v>
      </c>
      <c r="J6595" t="s">
        <v>233</v>
      </c>
      <c r="K6595" t="s">
        <v>670</v>
      </c>
      <c r="L6595">
        <v>20</v>
      </c>
      <c r="M6595" t="s">
        <v>94</v>
      </c>
      <c r="N6595" t="s">
        <v>95</v>
      </c>
      <c r="O6595">
        <v>101</v>
      </c>
      <c r="P6595" t="s">
        <v>32</v>
      </c>
      <c r="S6595" t="s">
        <v>40</v>
      </c>
      <c r="T6595" t="s">
        <v>41</v>
      </c>
      <c r="U6595">
        <v>331</v>
      </c>
      <c r="Y6595" t="s">
        <v>9492</v>
      </c>
      <c r="AA6595">
        <v>34.195700000000002</v>
      </c>
      <c r="AB6595">
        <v>-118.4662</v>
      </c>
      <c r="AC6595">
        <f t="shared" ref="AC6595:AC6658" si="103">IF(OR((S:S)="CC", S:S="AA",S:S="JA"), 1, 0)</f>
        <v>0</v>
      </c>
    </row>
    <row r="6596" spans="1:29" x14ac:dyDescent="0.35">
      <c r="A6596">
        <v>200209638</v>
      </c>
      <c r="B6596" s="1">
        <v>43951</v>
      </c>
      <c r="C6596" s="1">
        <v>43951</v>
      </c>
      <c r="D6596">
        <v>740</v>
      </c>
      <c r="E6596">
        <v>2</v>
      </c>
      <c r="F6596" t="s">
        <v>56</v>
      </c>
      <c r="G6596">
        <v>217</v>
      </c>
      <c r="H6596">
        <v>2</v>
      </c>
      <c r="I6596">
        <v>626</v>
      </c>
      <c r="J6596" t="s">
        <v>141</v>
      </c>
      <c r="K6596" t="s">
        <v>9493</v>
      </c>
      <c r="L6596">
        <v>42</v>
      </c>
      <c r="M6596" t="s">
        <v>30</v>
      </c>
      <c r="N6596" t="s">
        <v>163</v>
      </c>
      <c r="O6596">
        <v>109</v>
      </c>
      <c r="P6596" t="s">
        <v>1043</v>
      </c>
      <c r="Q6596">
        <v>400</v>
      </c>
      <c r="R6596" t="s">
        <v>143</v>
      </c>
      <c r="S6596" t="s">
        <v>33</v>
      </c>
      <c r="T6596" t="s">
        <v>34</v>
      </c>
      <c r="U6596">
        <v>626</v>
      </c>
      <c r="Y6596" t="s">
        <v>1746</v>
      </c>
      <c r="Z6596" t="s">
        <v>8018</v>
      </c>
      <c r="AA6596">
        <v>34.072699999999998</v>
      </c>
      <c r="AB6596">
        <v>-118.2637</v>
      </c>
      <c r="AC6596">
        <f t="shared" si="103"/>
        <v>1</v>
      </c>
    </row>
    <row r="6597" spans="1:29" x14ac:dyDescent="0.35">
      <c r="A6597">
        <v>201115740</v>
      </c>
      <c r="B6597" s="1">
        <v>44149</v>
      </c>
      <c r="C6597" s="1">
        <v>44149</v>
      </c>
      <c r="D6597">
        <v>300</v>
      </c>
      <c r="E6597">
        <v>11</v>
      </c>
      <c r="F6597" t="s">
        <v>64</v>
      </c>
      <c r="G6597">
        <v>1181</v>
      </c>
      <c r="H6597">
        <v>2</v>
      </c>
      <c r="I6597">
        <v>626</v>
      </c>
      <c r="J6597" t="s">
        <v>141</v>
      </c>
      <c r="K6597" t="s">
        <v>9494</v>
      </c>
      <c r="L6597">
        <v>25</v>
      </c>
      <c r="M6597" t="s">
        <v>30</v>
      </c>
      <c r="N6597" t="s">
        <v>95</v>
      </c>
      <c r="O6597">
        <v>502</v>
      </c>
      <c r="P6597" t="s">
        <v>47</v>
      </c>
      <c r="Q6597">
        <v>400</v>
      </c>
      <c r="R6597" t="s">
        <v>143</v>
      </c>
      <c r="S6597" t="s">
        <v>33</v>
      </c>
      <c r="T6597" t="s">
        <v>34</v>
      </c>
      <c r="U6597">
        <v>626</v>
      </c>
      <c r="Y6597" t="s">
        <v>9495</v>
      </c>
      <c r="AA6597">
        <v>34.0824</v>
      </c>
      <c r="AB6597">
        <v>-118.2704</v>
      </c>
      <c r="AC6597">
        <f t="shared" si="103"/>
        <v>1</v>
      </c>
    </row>
    <row r="6598" spans="1:29" x14ac:dyDescent="0.35">
      <c r="A6598">
        <v>200111264</v>
      </c>
      <c r="B6598" s="1">
        <v>43954</v>
      </c>
      <c r="C6598" s="1">
        <v>43945</v>
      </c>
      <c r="D6598">
        <v>1900</v>
      </c>
      <c r="E6598">
        <v>1</v>
      </c>
      <c r="F6598" t="s">
        <v>36</v>
      </c>
      <c r="G6598">
        <v>158</v>
      </c>
      <c r="H6598">
        <v>1</v>
      </c>
      <c r="I6598">
        <v>330</v>
      </c>
      <c r="J6598" t="s">
        <v>37</v>
      </c>
      <c r="K6598" t="s">
        <v>9496</v>
      </c>
      <c r="L6598">
        <v>35</v>
      </c>
      <c r="M6598" t="s">
        <v>30</v>
      </c>
      <c r="N6598" t="s">
        <v>163</v>
      </c>
      <c r="O6598">
        <v>101</v>
      </c>
      <c r="P6598" t="s">
        <v>32</v>
      </c>
      <c r="S6598" t="s">
        <v>40</v>
      </c>
      <c r="T6598" t="s">
        <v>41</v>
      </c>
      <c r="U6598">
        <v>330</v>
      </c>
      <c r="Y6598" t="s">
        <v>9497</v>
      </c>
      <c r="AA6598">
        <v>34.040799999999997</v>
      </c>
      <c r="AB6598">
        <v>-118.2428</v>
      </c>
      <c r="AC6598">
        <f t="shared" si="103"/>
        <v>0</v>
      </c>
    </row>
    <row r="6599" spans="1:29" x14ac:dyDescent="0.35">
      <c r="A6599">
        <v>200105496</v>
      </c>
      <c r="B6599" s="1">
        <v>43852</v>
      </c>
      <c r="C6599" s="1">
        <v>43852</v>
      </c>
      <c r="D6599">
        <v>1950</v>
      </c>
      <c r="E6599">
        <v>1</v>
      </c>
      <c r="F6599" t="s">
        <v>36</v>
      </c>
      <c r="G6599">
        <v>152</v>
      </c>
      <c r="H6599">
        <v>1</v>
      </c>
      <c r="I6599">
        <v>210</v>
      </c>
      <c r="J6599" t="s">
        <v>149</v>
      </c>
      <c r="K6599" t="s">
        <v>9498</v>
      </c>
      <c r="L6599">
        <v>23</v>
      </c>
      <c r="M6599" t="s">
        <v>94</v>
      </c>
      <c r="N6599" t="s">
        <v>73</v>
      </c>
      <c r="O6599">
        <v>102</v>
      </c>
      <c r="P6599" t="s">
        <v>186</v>
      </c>
      <c r="Q6599">
        <v>400</v>
      </c>
      <c r="R6599" t="s">
        <v>143</v>
      </c>
      <c r="S6599" t="s">
        <v>40</v>
      </c>
      <c r="T6599" t="s">
        <v>41</v>
      </c>
      <c r="U6599">
        <v>210</v>
      </c>
      <c r="Y6599" t="s">
        <v>8212</v>
      </c>
      <c r="AA6599">
        <v>34.0488</v>
      </c>
      <c r="AB6599">
        <v>-118.25530000000001</v>
      </c>
      <c r="AC6599">
        <f t="shared" si="103"/>
        <v>0</v>
      </c>
    </row>
    <row r="6600" spans="1:29" x14ac:dyDescent="0.35">
      <c r="A6600">
        <v>200306805</v>
      </c>
      <c r="B6600" s="1">
        <v>43877</v>
      </c>
      <c r="C6600" s="1">
        <v>43877</v>
      </c>
      <c r="D6600">
        <v>1402</v>
      </c>
      <c r="E6600">
        <v>3</v>
      </c>
      <c r="F6600" t="s">
        <v>43</v>
      </c>
      <c r="G6600">
        <v>316</v>
      </c>
      <c r="H6600">
        <v>1</v>
      </c>
      <c r="I6600">
        <v>230</v>
      </c>
      <c r="J6600" t="s">
        <v>161</v>
      </c>
      <c r="K6600" t="s">
        <v>9499</v>
      </c>
      <c r="L6600">
        <v>55</v>
      </c>
      <c r="M6600" t="s">
        <v>94</v>
      </c>
      <c r="N6600" t="s">
        <v>163</v>
      </c>
      <c r="O6600">
        <v>301</v>
      </c>
      <c r="P6600" t="s">
        <v>155</v>
      </c>
      <c r="Q6600">
        <v>400</v>
      </c>
      <c r="R6600" t="s">
        <v>143</v>
      </c>
      <c r="S6600" t="s">
        <v>40</v>
      </c>
      <c r="T6600" t="s">
        <v>41</v>
      </c>
      <c r="U6600">
        <v>230</v>
      </c>
      <c r="Y6600" t="s">
        <v>4801</v>
      </c>
      <c r="Z6600" t="s">
        <v>1645</v>
      </c>
      <c r="AA6600">
        <v>34.032699999999998</v>
      </c>
      <c r="AB6600">
        <v>-118.3002</v>
      </c>
      <c r="AC6600">
        <f t="shared" si="103"/>
        <v>0</v>
      </c>
    </row>
    <row r="6601" spans="1:29" x14ac:dyDescent="0.35">
      <c r="A6601">
        <v>200409199</v>
      </c>
      <c r="B6601" s="1">
        <v>43975</v>
      </c>
      <c r="C6601" s="1">
        <v>43975</v>
      </c>
      <c r="D6601">
        <v>1230</v>
      </c>
      <c r="E6601">
        <v>4</v>
      </c>
      <c r="F6601" t="s">
        <v>54</v>
      </c>
      <c r="G6601">
        <v>453</v>
      </c>
      <c r="H6601">
        <v>1</v>
      </c>
      <c r="I6601">
        <v>330</v>
      </c>
      <c r="J6601" t="s">
        <v>37</v>
      </c>
      <c r="K6601" t="s">
        <v>9500</v>
      </c>
      <c r="L6601">
        <v>49</v>
      </c>
      <c r="M6601" t="s">
        <v>30</v>
      </c>
      <c r="N6601" t="s">
        <v>95</v>
      </c>
      <c r="O6601">
        <v>203</v>
      </c>
      <c r="P6601" t="s">
        <v>101</v>
      </c>
      <c r="S6601" t="s">
        <v>40</v>
      </c>
      <c r="T6601" t="s">
        <v>41</v>
      </c>
      <c r="U6601">
        <v>330</v>
      </c>
      <c r="Y6601" t="s">
        <v>9501</v>
      </c>
      <c r="AA6601">
        <v>34.053100000000001</v>
      </c>
      <c r="AB6601">
        <v>-118.2227</v>
      </c>
      <c r="AC6601">
        <f t="shared" si="103"/>
        <v>0</v>
      </c>
    </row>
    <row r="6602" spans="1:29" x14ac:dyDescent="0.35">
      <c r="A6602">
        <v>200413795</v>
      </c>
      <c r="B6602" s="1">
        <v>44118</v>
      </c>
      <c r="C6602" s="1">
        <v>44117</v>
      </c>
      <c r="D6602">
        <v>1830</v>
      </c>
      <c r="E6602">
        <v>4</v>
      </c>
      <c r="F6602" t="s">
        <v>54</v>
      </c>
      <c r="G6602">
        <v>413</v>
      </c>
      <c r="H6602">
        <v>1</v>
      </c>
      <c r="I6602">
        <v>510</v>
      </c>
      <c r="J6602" t="s">
        <v>29</v>
      </c>
      <c r="L6602">
        <v>0</v>
      </c>
      <c r="O6602">
        <v>101</v>
      </c>
      <c r="P6602" t="s">
        <v>32</v>
      </c>
      <c r="S6602" t="s">
        <v>40</v>
      </c>
      <c r="T6602" t="s">
        <v>41</v>
      </c>
      <c r="U6602">
        <v>510</v>
      </c>
      <c r="Y6602" t="s">
        <v>9502</v>
      </c>
      <c r="AA6602">
        <v>34.082000000000001</v>
      </c>
      <c r="AB6602">
        <v>-118.214</v>
      </c>
      <c r="AC6602">
        <f t="shared" si="103"/>
        <v>0</v>
      </c>
    </row>
    <row r="6603" spans="1:29" x14ac:dyDescent="0.35">
      <c r="A6603">
        <v>200809816</v>
      </c>
      <c r="B6603" s="1">
        <v>43974</v>
      </c>
      <c r="C6603" s="1">
        <v>43974</v>
      </c>
      <c r="D6603">
        <v>403</v>
      </c>
      <c r="E6603">
        <v>8</v>
      </c>
      <c r="F6603" t="s">
        <v>109</v>
      </c>
      <c r="G6603">
        <v>826</v>
      </c>
      <c r="H6603">
        <v>1</v>
      </c>
      <c r="I6603">
        <v>310</v>
      </c>
      <c r="J6603" t="s">
        <v>71</v>
      </c>
      <c r="K6603" t="s">
        <v>9503</v>
      </c>
      <c r="L6603">
        <v>0</v>
      </c>
      <c r="M6603" t="s">
        <v>46</v>
      </c>
      <c r="N6603" t="s">
        <v>46</v>
      </c>
      <c r="O6603">
        <v>710</v>
      </c>
      <c r="P6603" t="s">
        <v>394</v>
      </c>
      <c r="S6603" t="s">
        <v>40</v>
      </c>
      <c r="T6603" t="s">
        <v>41</v>
      </c>
      <c r="U6603">
        <v>310</v>
      </c>
      <c r="Y6603" t="s">
        <v>9504</v>
      </c>
      <c r="AA6603">
        <v>34.051900000000003</v>
      </c>
      <c r="AB6603">
        <v>-118.4752</v>
      </c>
      <c r="AC6603">
        <f t="shared" si="103"/>
        <v>0</v>
      </c>
    </row>
    <row r="6604" spans="1:29" x14ac:dyDescent="0.35">
      <c r="A6604">
        <v>200912146</v>
      </c>
      <c r="B6604" s="1">
        <v>44021</v>
      </c>
      <c r="C6604" s="1">
        <v>44016</v>
      </c>
      <c r="D6604">
        <v>1100</v>
      </c>
      <c r="E6604">
        <v>9</v>
      </c>
      <c r="F6604" t="s">
        <v>49</v>
      </c>
      <c r="G6604">
        <v>969</v>
      </c>
      <c r="H6604">
        <v>1</v>
      </c>
      <c r="I6604">
        <v>420</v>
      </c>
      <c r="J6604" t="s">
        <v>352</v>
      </c>
      <c r="L6604">
        <v>0</v>
      </c>
      <c r="O6604">
        <v>101</v>
      </c>
      <c r="P6604" t="s">
        <v>32</v>
      </c>
      <c r="S6604" t="s">
        <v>40</v>
      </c>
      <c r="T6604" t="s">
        <v>41</v>
      </c>
      <c r="U6604">
        <v>420</v>
      </c>
      <c r="Y6604" t="s">
        <v>9505</v>
      </c>
      <c r="AA6604">
        <v>34.161299999999997</v>
      </c>
      <c r="AB6604">
        <v>-118.41379999999999</v>
      </c>
      <c r="AC6604">
        <f t="shared" si="103"/>
        <v>0</v>
      </c>
    </row>
    <row r="6605" spans="1:29" x14ac:dyDescent="0.35">
      <c r="A6605">
        <v>200606329</v>
      </c>
      <c r="B6605" s="1">
        <v>43878</v>
      </c>
      <c r="C6605" s="1">
        <v>43875</v>
      </c>
      <c r="D6605">
        <v>1</v>
      </c>
      <c r="E6605">
        <v>6</v>
      </c>
      <c r="F6605" t="s">
        <v>91</v>
      </c>
      <c r="G6605">
        <v>645</v>
      </c>
      <c r="H6605">
        <v>1</v>
      </c>
      <c r="I6605">
        <v>341</v>
      </c>
      <c r="J6605" t="s">
        <v>157</v>
      </c>
      <c r="K6605" t="s">
        <v>9506</v>
      </c>
      <c r="L6605">
        <v>28</v>
      </c>
      <c r="M6605" t="s">
        <v>94</v>
      </c>
      <c r="N6605" t="s">
        <v>95</v>
      </c>
      <c r="O6605">
        <v>203</v>
      </c>
      <c r="P6605" t="s">
        <v>101</v>
      </c>
      <c r="S6605" t="s">
        <v>40</v>
      </c>
      <c r="T6605" t="s">
        <v>41</v>
      </c>
      <c r="U6605">
        <v>341</v>
      </c>
      <c r="Y6605" t="s">
        <v>9507</v>
      </c>
      <c r="AA6605">
        <v>34.101599999999998</v>
      </c>
      <c r="AB6605">
        <v>-118.34010000000001</v>
      </c>
      <c r="AC6605">
        <f t="shared" si="103"/>
        <v>0</v>
      </c>
    </row>
    <row r="6606" spans="1:29" x14ac:dyDescent="0.35">
      <c r="A6606">
        <v>200813679</v>
      </c>
      <c r="B6606" s="1">
        <v>44077</v>
      </c>
      <c r="C6606" s="1">
        <v>44063</v>
      </c>
      <c r="D6606">
        <v>2200</v>
      </c>
      <c r="E6606">
        <v>8</v>
      </c>
      <c r="F6606" t="s">
        <v>109</v>
      </c>
      <c r="G6606">
        <v>835</v>
      </c>
      <c r="H6606">
        <v>1</v>
      </c>
      <c r="I6606">
        <v>331</v>
      </c>
      <c r="J6606" t="s">
        <v>233</v>
      </c>
      <c r="K6606" t="s">
        <v>9508</v>
      </c>
      <c r="L6606">
        <v>48</v>
      </c>
      <c r="M6606" t="s">
        <v>94</v>
      </c>
      <c r="N6606" t="s">
        <v>95</v>
      </c>
      <c r="O6606">
        <v>108</v>
      </c>
      <c r="P6606" t="s">
        <v>105</v>
      </c>
      <c r="S6606" t="s">
        <v>84</v>
      </c>
      <c r="T6606" t="s">
        <v>85</v>
      </c>
      <c r="U6606">
        <v>331</v>
      </c>
      <c r="Y6606" t="s">
        <v>9509</v>
      </c>
      <c r="AA6606">
        <v>34.040700000000001</v>
      </c>
      <c r="AB6606">
        <v>-118.4371</v>
      </c>
      <c r="AC6606">
        <f t="shared" si="103"/>
        <v>0</v>
      </c>
    </row>
    <row r="6607" spans="1:29" x14ac:dyDescent="0.35">
      <c r="A6607">
        <v>200612153</v>
      </c>
      <c r="B6607" s="1">
        <v>44016</v>
      </c>
      <c r="C6607" s="1">
        <v>44016</v>
      </c>
      <c r="D6607">
        <v>130</v>
      </c>
      <c r="E6607">
        <v>6</v>
      </c>
      <c r="F6607" t="s">
        <v>91</v>
      </c>
      <c r="G6607">
        <v>636</v>
      </c>
      <c r="H6607">
        <v>1</v>
      </c>
      <c r="I6607">
        <v>230</v>
      </c>
      <c r="J6607" t="s">
        <v>161</v>
      </c>
      <c r="K6607" t="s">
        <v>9510</v>
      </c>
      <c r="L6607">
        <v>28</v>
      </c>
      <c r="M6607" t="s">
        <v>30</v>
      </c>
      <c r="N6607" t="s">
        <v>73</v>
      </c>
      <c r="O6607">
        <v>101</v>
      </c>
      <c r="P6607" t="s">
        <v>32</v>
      </c>
      <c r="Q6607">
        <v>500</v>
      </c>
      <c r="R6607" t="s">
        <v>184</v>
      </c>
      <c r="S6607" t="s">
        <v>40</v>
      </c>
      <c r="T6607" t="s">
        <v>41</v>
      </c>
      <c r="U6607">
        <v>230</v>
      </c>
      <c r="Y6607" t="s">
        <v>8841</v>
      </c>
      <c r="AA6607">
        <v>34.103900000000003</v>
      </c>
      <c r="AB6607">
        <v>-118.3282</v>
      </c>
      <c r="AC6607">
        <f t="shared" si="103"/>
        <v>0</v>
      </c>
    </row>
    <row r="6608" spans="1:29" x14ac:dyDescent="0.35">
      <c r="A6608">
        <v>200708942</v>
      </c>
      <c r="B6608" s="1">
        <v>43956</v>
      </c>
      <c r="C6608" s="1">
        <v>43955</v>
      </c>
      <c r="D6608">
        <v>1900</v>
      </c>
      <c r="E6608">
        <v>7</v>
      </c>
      <c r="F6608" t="s">
        <v>28</v>
      </c>
      <c r="G6608">
        <v>732</v>
      </c>
      <c r="H6608">
        <v>1</v>
      </c>
      <c r="I6608">
        <v>230</v>
      </c>
      <c r="J6608" t="s">
        <v>161</v>
      </c>
      <c r="K6608" t="s">
        <v>9511</v>
      </c>
      <c r="L6608">
        <v>20</v>
      </c>
      <c r="M6608" t="s">
        <v>30</v>
      </c>
      <c r="N6608" t="s">
        <v>163</v>
      </c>
      <c r="O6608">
        <v>501</v>
      </c>
      <c r="P6608" t="s">
        <v>164</v>
      </c>
      <c r="Q6608">
        <v>207</v>
      </c>
      <c r="R6608" t="s">
        <v>1110</v>
      </c>
      <c r="S6608" t="s">
        <v>84</v>
      </c>
      <c r="T6608" t="s">
        <v>85</v>
      </c>
      <c r="U6608">
        <v>230</v>
      </c>
      <c r="Y6608" t="s">
        <v>3408</v>
      </c>
      <c r="AA6608">
        <v>34.065300000000001</v>
      </c>
      <c r="AB6608">
        <v>-118.36499999999999</v>
      </c>
      <c r="AC6608">
        <f t="shared" si="103"/>
        <v>0</v>
      </c>
    </row>
    <row r="6609" spans="1:29" x14ac:dyDescent="0.35">
      <c r="A6609">
        <v>200305560</v>
      </c>
      <c r="B6609" s="1">
        <v>43857</v>
      </c>
      <c r="C6609" s="1">
        <v>43857</v>
      </c>
      <c r="D6609">
        <v>1400</v>
      </c>
      <c r="E6609">
        <v>3</v>
      </c>
      <c r="F6609" t="s">
        <v>43</v>
      </c>
      <c r="G6609">
        <v>361</v>
      </c>
      <c r="H6609">
        <v>1</v>
      </c>
      <c r="I6609">
        <v>310</v>
      </c>
      <c r="J6609" t="s">
        <v>71</v>
      </c>
      <c r="K6609" t="s">
        <v>9512</v>
      </c>
      <c r="L6609">
        <v>38</v>
      </c>
      <c r="M6609" t="s">
        <v>30</v>
      </c>
      <c r="N6609" t="s">
        <v>31</v>
      </c>
      <c r="O6609">
        <v>502</v>
      </c>
      <c r="P6609" t="s">
        <v>47</v>
      </c>
      <c r="S6609" t="s">
        <v>33</v>
      </c>
      <c r="T6609" t="s">
        <v>34</v>
      </c>
      <c r="U6609">
        <v>310</v>
      </c>
      <c r="Y6609" t="s">
        <v>9513</v>
      </c>
      <c r="AA6609">
        <v>34.019100000000002</v>
      </c>
      <c r="AB6609">
        <v>-118.3507</v>
      </c>
      <c r="AC6609">
        <f t="shared" si="103"/>
        <v>1</v>
      </c>
    </row>
    <row r="6610" spans="1:29" x14ac:dyDescent="0.35">
      <c r="A6610">
        <v>200121790</v>
      </c>
      <c r="B6610" s="1">
        <v>44166</v>
      </c>
      <c r="C6610" s="1">
        <v>44166</v>
      </c>
      <c r="D6610">
        <v>1430</v>
      </c>
      <c r="E6610">
        <v>1</v>
      </c>
      <c r="F6610" t="s">
        <v>36</v>
      </c>
      <c r="G6610">
        <v>191</v>
      </c>
      <c r="H6610">
        <v>1</v>
      </c>
      <c r="I6610">
        <v>510</v>
      </c>
      <c r="J6610" t="s">
        <v>29</v>
      </c>
      <c r="L6610">
        <v>0</v>
      </c>
      <c r="O6610">
        <v>101</v>
      </c>
      <c r="P6610" t="s">
        <v>32</v>
      </c>
      <c r="S6610" t="s">
        <v>33</v>
      </c>
      <c r="T6610" t="s">
        <v>34</v>
      </c>
      <c r="U6610">
        <v>510</v>
      </c>
      <c r="Y6610" t="s">
        <v>999</v>
      </c>
      <c r="Z6610" t="s">
        <v>866</v>
      </c>
      <c r="AA6610">
        <v>34.034599999999998</v>
      </c>
      <c r="AB6610">
        <v>-118.2724</v>
      </c>
      <c r="AC6610">
        <f t="shared" si="103"/>
        <v>1</v>
      </c>
    </row>
    <row r="6611" spans="1:29" x14ac:dyDescent="0.35">
      <c r="A6611">
        <v>200511188</v>
      </c>
      <c r="B6611" s="1">
        <v>44011</v>
      </c>
      <c r="C6611" s="1">
        <v>44008</v>
      </c>
      <c r="D6611">
        <v>1300</v>
      </c>
      <c r="E6611">
        <v>5</v>
      </c>
      <c r="F6611" t="s">
        <v>98</v>
      </c>
      <c r="G6611">
        <v>517</v>
      </c>
      <c r="H6611">
        <v>2</v>
      </c>
      <c r="I6611">
        <v>740</v>
      </c>
      <c r="J6611" t="s">
        <v>224</v>
      </c>
      <c r="K6611">
        <v>329</v>
      </c>
      <c r="L6611">
        <v>0</v>
      </c>
      <c r="M6611" t="s">
        <v>46</v>
      </c>
      <c r="N6611" t="s">
        <v>46</v>
      </c>
      <c r="O6611">
        <v>738</v>
      </c>
      <c r="P6611" t="s">
        <v>3273</v>
      </c>
      <c r="S6611" t="s">
        <v>40</v>
      </c>
      <c r="T6611" t="s">
        <v>41</v>
      </c>
      <c r="U6611">
        <v>740</v>
      </c>
      <c r="Y6611" t="s">
        <v>3464</v>
      </c>
      <c r="AA6611">
        <v>33.788800000000002</v>
      </c>
      <c r="AB6611">
        <v>-118.26309999999999</v>
      </c>
      <c r="AC6611">
        <f t="shared" si="103"/>
        <v>0</v>
      </c>
    </row>
    <row r="6612" spans="1:29" x14ac:dyDescent="0.35">
      <c r="A6612">
        <v>200318021</v>
      </c>
      <c r="B6612" s="1">
        <v>44103</v>
      </c>
      <c r="C6612" s="1">
        <v>44103</v>
      </c>
      <c r="D6612">
        <v>918</v>
      </c>
      <c r="E6612">
        <v>3</v>
      </c>
      <c r="F6612" t="s">
        <v>43</v>
      </c>
      <c r="G6612">
        <v>356</v>
      </c>
      <c r="H6612">
        <v>1</v>
      </c>
      <c r="I6612">
        <v>110</v>
      </c>
      <c r="J6612" t="s">
        <v>3341</v>
      </c>
      <c r="K6612" t="s">
        <v>9514</v>
      </c>
      <c r="L6612">
        <v>34</v>
      </c>
      <c r="M6612" t="s">
        <v>30</v>
      </c>
      <c r="N6612" t="s">
        <v>163</v>
      </c>
      <c r="O6612">
        <v>101</v>
      </c>
      <c r="P6612" t="s">
        <v>32</v>
      </c>
      <c r="Q6612">
        <v>102</v>
      </c>
      <c r="R6612" t="s">
        <v>219</v>
      </c>
      <c r="S6612" t="s">
        <v>40</v>
      </c>
      <c r="T6612" t="s">
        <v>41</v>
      </c>
      <c r="U6612">
        <v>110</v>
      </c>
      <c r="V6612">
        <v>998</v>
      </c>
      <c r="Y6612" t="s">
        <v>9515</v>
      </c>
      <c r="AA6612">
        <v>34.022799999999997</v>
      </c>
      <c r="AB6612">
        <v>-118.30459999999999</v>
      </c>
      <c r="AC6612">
        <f t="shared" si="103"/>
        <v>0</v>
      </c>
    </row>
    <row r="6613" spans="1:29" x14ac:dyDescent="0.35">
      <c r="A6613">
        <v>200518083</v>
      </c>
      <c r="B6613" s="1">
        <v>44187</v>
      </c>
      <c r="C6613" s="1">
        <v>44186</v>
      </c>
      <c r="D6613">
        <v>2100</v>
      </c>
      <c r="E6613">
        <v>5</v>
      </c>
      <c r="F6613" t="s">
        <v>98</v>
      </c>
      <c r="G6613">
        <v>585</v>
      </c>
      <c r="H6613">
        <v>1</v>
      </c>
      <c r="I6613">
        <v>510</v>
      </c>
      <c r="J6613" t="s">
        <v>29</v>
      </c>
      <c r="L6613">
        <v>0</v>
      </c>
      <c r="O6613">
        <v>103</v>
      </c>
      <c r="P6613" t="s">
        <v>146</v>
      </c>
      <c r="S6613" t="s">
        <v>40</v>
      </c>
      <c r="T6613" t="s">
        <v>41</v>
      </c>
      <c r="U6613">
        <v>510</v>
      </c>
      <c r="Y6613" t="s">
        <v>9516</v>
      </c>
      <c r="AA6613">
        <v>33.724299999999999</v>
      </c>
      <c r="AB6613">
        <v>-118.2885</v>
      </c>
      <c r="AC6613">
        <f t="shared" si="103"/>
        <v>0</v>
      </c>
    </row>
    <row r="6614" spans="1:29" x14ac:dyDescent="0.35">
      <c r="A6614">
        <v>200114846</v>
      </c>
      <c r="B6614" s="1">
        <v>44027</v>
      </c>
      <c r="C6614" s="1">
        <v>44027</v>
      </c>
      <c r="D6614">
        <v>830</v>
      </c>
      <c r="E6614">
        <v>1</v>
      </c>
      <c r="F6614" t="s">
        <v>36</v>
      </c>
      <c r="G6614">
        <v>133</v>
      </c>
      <c r="H6614">
        <v>1</v>
      </c>
      <c r="I6614">
        <v>510</v>
      </c>
      <c r="J6614" t="s">
        <v>29</v>
      </c>
      <c r="L6614">
        <v>0</v>
      </c>
      <c r="O6614">
        <v>101</v>
      </c>
      <c r="P6614" t="s">
        <v>32</v>
      </c>
      <c r="S6614" t="s">
        <v>40</v>
      </c>
      <c r="T6614" t="s">
        <v>41</v>
      </c>
      <c r="U6614">
        <v>510</v>
      </c>
      <c r="Y6614" t="s">
        <v>3763</v>
      </c>
      <c r="AA6614">
        <v>34.052399999999999</v>
      </c>
      <c r="AB6614">
        <v>-118.2467</v>
      </c>
      <c r="AC6614">
        <f t="shared" si="103"/>
        <v>0</v>
      </c>
    </row>
    <row r="6615" spans="1:29" x14ac:dyDescent="0.35">
      <c r="A6615">
        <v>200816466</v>
      </c>
      <c r="B6615" s="1">
        <v>44149</v>
      </c>
      <c r="C6615" s="1">
        <v>44149</v>
      </c>
      <c r="D6615">
        <v>1330</v>
      </c>
      <c r="E6615">
        <v>8</v>
      </c>
      <c r="F6615" t="s">
        <v>109</v>
      </c>
      <c r="G6615">
        <v>802</v>
      </c>
      <c r="H6615">
        <v>1</v>
      </c>
      <c r="I6615">
        <v>310</v>
      </c>
      <c r="J6615" t="s">
        <v>71</v>
      </c>
      <c r="K6615" t="s">
        <v>9517</v>
      </c>
      <c r="L6615">
        <v>59</v>
      </c>
      <c r="M6615" t="s">
        <v>94</v>
      </c>
      <c r="N6615" t="s">
        <v>73</v>
      </c>
      <c r="O6615">
        <v>501</v>
      </c>
      <c r="P6615" t="s">
        <v>164</v>
      </c>
      <c r="S6615" t="s">
        <v>40</v>
      </c>
      <c r="T6615" t="s">
        <v>41</v>
      </c>
      <c r="U6615">
        <v>310</v>
      </c>
      <c r="Y6615" t="s">
        <v>9518</v>
      </c>
      <c r="AA6615">
        <v>34.045900000000003</v>
      </c>
      <c r="AB6615">
        <v>-118.5187</v>
      </c>
      <c r="AC6615">
        <f t="shared" si="103"/>
        <v>0</v>
      </c>
    </row>
    <row r="6616" spans="1:29" x14ac:dyDescent="0.35">
      <c r="A6616">
        <v>200605986</v>
      </c>
      <c r="B6616" s="1">
        <v>43872</v>
      </c>
      <c r="C6616" s="1">
        <v>43868</v>
      </c>
      <c r="D6616">
        <v>930</v>
      </c>
      <c r="E6616">
        <v>6</v>
      </c>
      <c r="F6616" t="s">
        <v>91</v>
      </c>
      <c r="G6616">
        <v>628</v>
      </c>
      <c r="H6616">
        <v>1</v>
      </c>
      <c r="I6616">
        <v>440</v>
      </c>
      <c r="J6616" t="s">
        <v>213</v>
      </c>
      <c r="K6616">
        <v>344</v>
      </c>
      <c r="L6616">
        <v>23</v>
      </c>
      <c r="M6616" t="s">
        <v>94</v>
      </c>
      <c r="N6616" t="s">
        <v>73</v>
      </c>
      <c r="O6616">
        <v>502</v>
      </c>
      <c r="P6616" t="s">
        <v>47</v>
      </c>
      <c r="S6616" t="s">
        <v>40</v>
      </c>
      <c r="T6616" t="s">
        <v>41</v>
      </c>
      <c r="U6616">
        <v>440</v>
      </c>
      <c r="Y6616" t="s">
        <v>6767</v>
      </c>
      <c r="AA6616">
        <v>34.106900000000003</v>
      </c>
      <c r="AB6616">
        <v>-118.324</v>
      </c>
      <c r="AC6616">
        <f t="shared" si="103"/>
        <v>0</v>
      </c>
    </row>
    <row r="6617" spans="1:29" x14ac:dyDescent="0.35">
      <c r="A6617">
        <v>200709243</v>
      </c>
      <c r="B6617" s="1">
        <v>43965</v>
      </c>
      <c r="C6617" s="1">
        <v>43960</v>
      </c>
      <c r="D6617">
        <v>1100</v>
      </c>
      <c r="E6617">
        <v>7</v>
      </c>
      <c r="F6617" t="s">
        <v>28</v>
      </c>
      <c r="G6617">
        <v>755</v>
      </c>
      <c r="H6617">
        <v>1</v>
      </c>
      <c r="I6617">
        <v>510</v>
      </c>
      <c r="J6617" t="s">
        <v>29</v>
      </c>
      <c r="L6617">
        <v>0</v>
      </c>
      <c r="O6617">
        <v>101</v>
      </c>
      <c r="P6617" t="s">
        <v>32</v>
      </c>
      <c r="S6617" t="s">
        <v>40</v>
      </c>
      <c r="T6617" t="s">
        <v>41</v>
      </c>
      <c r="U6617">
        <v>510</v>
      </c>
      <c r="Y6617" t="s">
        <v>8615</v>
      </c>
      <c r="AA6617">
        <v>34.051400000000001</v>
      </c>
      <c r="AB6617">
        <v>-118.3503</v>
      </c>
      <c r="AC6617">
        <f t="shared" si="103"/>
        <v>0</v>
      </c>
    </row>
    <row r="6618" spans="1:29" x14ac:dyDescent="0.35">
      <c r="A6618">
        <v>200909825</v>
      </c>
      <c r="B6618" s="1">
        <v>43969</v>
      </c>
      <c r="C6618" s="1">
        <v>43968</v>
      </c>
      <c r="D6618">
        <v>2130</v>
      </c>
      <c r="E6618">
        <v>9</v>
      </c>
      <c r="F6618" t="s">
        <v>49</v>
      </c>
      <c r="G6618">
        <v>937</v>
      </c>
      <c r="H6618">
        <v>1</v>
      </c>
      <c r="I6618">
        <v>330</v>
      </c>
      <c r="J6618" t="s">
        <v>37</v>
      </c>
      <c r="K6618">
        <v>344</v>
      </c>
      <c r="L6618">
        <v>37</v>
      </c>
      <c r="M6618" t="s">
        <v>30</v>
      </c>
      <c r="N6618" t="s">
        <v>95</v>
      </c>
      <c r="O6618">
        <v>101</v>
      </c>
      <c r="P6618" t="s">
        <v>32</v>
      </c>
      <c r="S6618" t="s">
        <v>40</v>
      </c>
      <c r="T6618" t="s">
        <v>41</v>
      </c>
      <c r="U6618">
        <v>330</v>
      </c>
      <c r="Y6618" t="s">
        <v>9519</v>
      </c>
      <c r="Z6618" t="s">
        <v>78</v>
      </c>
      <c r="AA6618">
        <v>34.1813</v>
      </c>
      <c r="AB6618">
        <v>-118.43770000000001</v>
      </c>
      <c r="AC6618">
        <f t="shared" si="103"/>
        <v>0</v>
      </c>
    </row>
    <row r="6619" spans="1:29" x14ac:dyDescent="0.35">
      <c r="A6619">
        <v>201013342</v>
      </c>
      <c r="B6619" s="1">
        <v>44097</v>
      </c>
      <c r="C6619" s="1">
        <v>44096</v>
      </c>
      <c r="D6619">
        <v>1730</v>
      </c>
      <c r="E6619">
        <v>10</v>
      </c>
      <c r="F6619" t="s">
        <v>103</v>
      </c>
      <c r="G6619">
        <v>1006</v>
      </c>
      <c r="H6619">
        <v>1</v>
      </c>
      <c r="I6619">
        <v>310</v>
      </c>
      <c r="J6619" t="s">
        <v>71</v>
      </c>
      <c r="K6619" t="s">
        <v>9520</v>
      </c>
      <c r="L6619">
        <v>52</v>
      </c>
      <c r="M6619" t="s">
        <v>30</v>
      </c>
      <c r="N6619" t="s">
        <v>95</v>
      </c>
      <c r="O6619">
        <v>707</v>
      </c>
      <c r="P6619" t="s">
        <v>280</v>
      </c>
      <c r="S6619" t="s">
        <v>40</v>
      </c>
      <c r="T6619" t="s">
        <v>41</v>
      </c>
      <c r="U6619">
        <v>310</v>
      </c>
      <c r="Y6619" t="s">
        <v>9521</v>
      </c>
      <c r="AA6619">
        <v>34.214700000000001</v>
      </c>
      <c r="AB6619">
        <v>-118.5142</v>
      </c>
      <c r="AC6619">
        <f t="shared" si="103"/>
        <v>0</v>
      </c>
    </row>
    <row r="6620" spans="1:29" x14ac:dyDescent="0.35">
      <c r="A6620">
        <v>200210819</v>
      </c>
      <c r="B6620" s="1">
        <v>43981</v>
      </c>
      <c r="C6620" s="1">
        <v>43981</v>
      </c>
      <c r="D6620">
        <v>1500</v>
      </c>
      <c r="E6620">
        <v>2</v>
      </c>
      <c r="F6620" t="s">
        <v>56</v>
      </c>
      <c r="G6620">
        <v>203</v>
      </c>
      <c r="H6620">
        <v>2</v>
      </c>
      <c r="I6620">
        <v>626</v>
      </c>
      <c r="J6620" t="s">
        <v>141</v>
      </c>
      <c r="K6620" t="s">
        <v>9522</v>
      </c>
      <c r="L6620">
        <v>35</v>
      </c>
      <c r="M6620" t="s">
        <v>94</v>
      </c>
      <c r="N6620" t="s">
        <v>95</v>
      </c>
      <c r="O6620">
        <v>102</v>
      </c>
      <c r="P6620" t="s">
        <v>186</v>
      </c>
      <c r="Q6620">
        <v>400</v>
      </c>
      <c r="R6620" t="s">
        <v>143</v>
      </c>
      <c r="S6620" t="s">
        <v>84</v>
      </c>
      <c r="T6620" t="s">
        <v>85</v>
      </c>
      <c r="U6620">
        <v>626</v>
      </c>
      <c r="Y6620" t="s">
        <v>9523</v>
      </c>
      <c r="Z6620" t="s">
        <v>8408</v>
      </c>
      <c r="AA6620">
        <v>34.085700000000003</v>
      </c>
      <c r="AB6620">
        <v>-118.2868</v>
      </c>
      <c r="AC6620">
        <f t="shared" si="103"/>
        <v>0</v>
      </c>
    </row>
    <row r="6621" spans="1:29" x14ac:dyDescent="0.35">
      <c r="A6621">
        <v>201014647</v>
      </c>
      <c r="B6621" s="1">
        <v>44137</v>
      </c>
      <c r="C6621" s="1">
        <v>44137</v>
      </c>
      <c r="D6621">
        <v>30</v>
      </c>
      <c r="E6621">
        <v>10</v>
      </c>
      <c r="F6621" t="s">
        <v>103</v>
      </c>
      <c r="G6621">
        <v>1094</v>
      </c>
      <c r="H6621">
        <v>1</v>
      </c>
      <c r="I6621">
        <v>310</v>
      </c>
      <c r="J6621" t="s">
        <v>71</v>
      </c>
      <c r="K6621" t="s">
        <v>9524</v>
      </c>
      <c r="L6621">
        <v>43</v>
      </c>
      <c r="M6621" t="s">
        <v>30</v>
      </c>
      <c r="N6621" t="s">
        <v>73</v>
      </c>
      <c r="O6621">
        <v>501</v>
      </c>
      <c r="P6621" t="s">
        <v>164</v>
      </c>
      <c r="S6621" t="s">
        <v>40</v>
      </c>
      <c r="T6621" t="s">
        <v>41</v>
      </c>
      <c r="U6621">
        <v>310</v>
      </c>
      <c r="V6621">
        <v>933</v>
      </c>
      <c r="W6621">
        <v>998</v>
      </c>
      <c r="Y6621" t="s">
        <v>9525</v>
      </c>
      <c r="AA6621">
        <v>34.161299999999997</v>
      </c>
      <c r="AB6621">
        <v>-118.5334</v>
      </c>
      <c r="AC6621">
        <f t="shared" si="103"/>
        <v>0</v>
      </c>
    </row>
    <row r="6622" spans="1:29" x14ac:dyDescent="0.35">
      <c r="A6622">
        <v>200509607</v>
      </c>
      <c r="B6622" s="1">
        <v>43968</v>
      </c>
      <c r="C6622" s="1">
        <v>43968</v>
      </c>
      <c r="D6622">
        <v>1105</v>
      </c>
      <c r="E6622">
        <v>5</v>
      </c>
      <c r="F6622" t="s">
        <v>98</v>
      </c>
      <c r="G6622">
        <v>526</v>
      </c>
      <c r="H6622">
        <v>1</v>
      </c>
      <c r="I6622">
        <v>442</v>
      </c>
      <c r="J6622" t="s">
        <v>179</v>
      </c>
      <c r="K6622">
        <v>325</v>
      </c>
      <c r="L6622">
        <v>0</v>
      </c>
      <c r="M6622" t="s">
        <v>46</v>
      </c>
      <c r="N6622" t="s">
        <v>46</v>
      </c>
      <c r="O6622">
        <v>402</v>
      </c>
      <c r="P6622" t="s">
        <v>195</v>
      </c>
      <c r="S6622" t="s">
        <v>33</v>
      </c>
      <c r="T6622" t="s">
        <v>34</v>
      </c>
      <c r="U6622">
        <v>442</v>
      </c>
      <c r="Y6622" t="s">
        <v>1845</v>
      </c>
      <c r="AA6622">
        <v>33.779899999999998</v>
      </c>
      <c r="AB6622">
        <v>-118.265</v>
      </c>
      <c r="AC6622">
        <f t="shared" si="103"/>
        <v>1</v>
      </c>
    </row>
    <row r="6623" spans="1:29" x14ac:dyDescent="0.35">
      <c r="A6623">
        <v>200616699</v>
      </c>
      <c r="B6623" s="1">
        <v>44118</v>
      </c>
      <c r="C6623" s="1">
        <v>44118</v>
      </c>
      <c r="D6623">
        <v>805</v>
      </c>
      <c r="E6623">
        <v>6</v>
      </c>
      <c r="F6623" t="s">
        <v>91</v>
      </c>
      <c r="G6623">
        <v>646</v>
      </c>
      <c r="H6623">
        <v>2</v>
      </c>
      <c r="I6623">
        <v>624</v>
      </c>
      <c r="J6623" t="s">
        <v>171</v>
      </c>
      <c r="K6623" t="s">
        <v>1560</v>
      </c>
      <c r="L6623">
        <v>26</v>
      </c>
      <c r="M6623" t="s">
        <v>30</v>
      </c>
      <c r="N6623" t="s">
        <v>95</v>
      </c>
      <c r="O6623">
        <v>707</v>
      </c>
      <c r="P6623" t="s">
        <v>280</v>
      </c>
      <c r="Q6623">
        <v>400</v>
      </c>
      <c r="R6623" t="s">
        <v>143</v>
      </c>
      <c r="S6623" t="s">
        <v>40</v>
      </c>
      <c r="T6623" t="s">
        <v>41</v>
      </c>
      <c r="U6623">
        <v>624</v>
      </c>
      <c r="Y6623" t="s">
        <v>2417</v>
      </c>
      <c r="AA6623">
        <v>34.098700000000001</v>
      </c>
      <c r="AB6623">
        <v>-118.33369999999999</v>
      </c>
      <c r="AC6623">
        <f t="shared" si="103"/>
        <v>0</v>
      </c>
    </row>
    <row r="6624" spans="1:29" x14ac:dyDescent="0.35">
      <c r="A6624">
        <v>201208042</v>
      </c>
      <c r="B6624" s="1">
        <v>43889</v>
      </c>
      <c r="C6624" s="1">
        <v>43889</v>
      </c>
      <c r="D6624">
        <v>200</v>
      </c>
      <c r="E6624">
        <v>12</v>
      </c>
      <c r="F6624" t="s">
        <v>68</v>
      </c>
      <c r="G6624">
        <v>1249</v>
      </c>
      <c r="H6624">
        <v>1</v>
      </c>
      <c r="I6624">
        <v>220</v>
      </c>
      <c r="J6624" t="s">
        <v>919</v>
      </c>
      <c r="K6624" t="s">
        <v>9526</v>
      </c>
      <c r="L6624">
        <v>26</v>
      </c>
      <c r="M6624" t="s">
        <v>94</v>
      </c>
      <c r="N6624" t="s">
        <v>95</v>
      </c>
      <c r="O6624">
        <v>102</v>
      </c>
      <c r="P6624" t="s">
        <v>186</v>
      </c>
      <c r="Q6624">
        <v>400</v>
      </c>
      <c r="R6624" t="s">
        <v>143</v>
      </c>
      <c r="S6624" t="s">
        <v>40</v>
      </c>
      <c r="T6624" t="s">
        <v>41</v>
      </c>
      <c r="U6624">
        <v>220</v>
      </c>
      <c r="Y6624" t="s">
        <v>2277</v>
      </c>
      <c r="Z6624" t="s">
        <v>866</v>
      </c>
      <c r="AA6624">
        <v>33.979799999999997</v>
      </c>
      <c r="AB6624">
        <v>-118.28270000000001</v>
      </c>
      <c r="AC6624">
        <f t="shared" si="103"/>
        <v>0</v>
      </c>
    </row>
    <row r="6625" spans="1:29" x14ac:dyDescent="0.35">
      <c r="A6625">
        <v>200616921</v>
      </c>
      <c r="B6625" s="1">
        <v>44123</v>
      </c>
      <c r="C6625" s="1">
        <v>44123</v>
      </c>
      <c r="D6625">
        <v>1910</v>
      </c>
      <c r="E6625">
        <v>6</v>
      </c>
      <c r="F6625" t="s">
        <v>91</v>
      </c>
      <c r="G6625">
        <v>639</v>
      </c>
      <c r="H6625">
        <v>1</v>
      </c>
      <c r="I6625">
        <v>761</v>
      </c>
      <c r="J6625" t="s">
        <v>403</v>
      </c>
      <c r="K6625" t="s">
        <v>678</v>
      </c>
      <c r="L6625">
        <v>20</v>
      </c>
      <c r="M6625" t="s">
        <v>30</v>
      </c>
      <c r="N6625" t="s">
        <v>95</v>
      </c>
      <c r="O6625">
        <v>203</v>
      </c>
      <c r="P6625" t="s">
        <v>101</v>
      </c>
      <c r="Q6625">
        <v>113</v>
      </c>
      <c r="R6625" t="s">
        <v>386</v>
      </c>
      <c r="S6625" t="s">
        <v>84</v>
      </c>
      <c r="T6625" t="s">
        <v>85</v>
      </c>
      <c r="U6625">
        <v>761</v>
      </c>
      <c r="Y6625" t="s">
        <v>1220</v>
      </c>
      <c r="AA6625">
        <v>34.1036</v>
      </c>
      <c r="AB6625">
        <v>-118.3049</v>
      </c>
      <c r="AC6625">
        <f t="shared" si="103"/>
        <v>0</v>
      </c>
    </row>
    <row r="6626" spans="1:29" x14ac:dyDescent="0.35">
      <c r="A6626">
        <v>200714263</v>
      </c>
      <c r="B6626" s="1">
        <v>44097</v>
      </c>
      <c r="C6626" s="1">
        <v>44091</v>
      </c>
      <c r="D6626">
        <v>1133</v>
      </c>
      <c r="E6626">
        <v>7</v>
      </c>
      <c r="F6626" t="s">
        <v>28</v>
      </c>
      <c r="G6626">
        <v>705</v>
      </c>
      <c r="H6626">
        <v>1</v>
      </c>
      <c r="I6626">
        <v>341</v>
      </c>
      <c r="J6626" t="s">
        <v>157</v>
      </c>
      <c r="K6626" t="s">
        <v>2040</v>
      </c>
      <c r="L6626">
        <v>33</v>
      </c>
      <c r="M6626" t="s">
        <v>30</v>
      </c>
      <c r="N6626" t="s">
        <v>163</v>
      </c>
      <c r="O6626">
        <v>502</v>
      </c>
      <c r="P6626" t="s">
        <v>47</v>
      </c>
      <c r="S6626" t="s">
        <v>40</v>
      </c>
      <c r="T6626" t="s">
        <v>41</v>
      </c>
      <c r="U6626">
        <v>341</v>
      </c>
      <c r="Y6626" t="s">
        <v>2981</v>
      </c>
      <c r="AA6626">
        <v>34.084600000000002</v>
      </c>
      <c r="AB6626">
        <v>-118.3464</v>
      </c>
      <c r="AC6626">
        <f t="shared" si="103"/>
        <v>0</v>
      </c>
    </row>
    <row r="6627" spans="1:29" x14ac:dyDescent="0.35">
      <c r="A6627">
        <v>200906777</v>
      </c>
      <c r="B6627" s="1">
        <v>43892</v>
      </c>
      <c r="C6627" s="1">
        <v>43891</v>
      </c>
      <c r="D6627">
        <v>1815</v>
      </c>
      <c r="E6627">
        <v>9</v>
      </c>
      <c r="F6627" t="s">
        <v>49</v>
      </c>
      <c r="G6627">
        <v>941</v>
      </c>
      <c r="H6627">
        <v>1</v>
      </c>
      <c r="I6627">
        <v>442</v>
      </c>
      <c r="J6627" t="s">
        <v>179</v>
      </c>
      <c r="K6627" t="s">
        <v>9527</v>
      </c>
      <c r="L6627">
        <v>59</v>
      </c>
      <c r="M6627" t="s">
        <v>30</v>
      </c>
      <c r="N6627" t="s">
        <v>95</v>
      </c>
      <c r="O6627">
        <v>301</v>
      </c>
      <c r="P6627" t="s">
        <v>155</v>
      </c>
      <c r="Q6627">
        <v>500</v>
      </c>
      <c r="R6627" t="s">
        <v>184</v>
      </c>
      <c r="S6627" t="s">
        <v>33</v>
      </c>
      <c r="T6627" t="s">
        <v>34</v>
      </c>
      <c r="U6627">
        <v>442</v>
      </c>
      <c r="Y6627" t="s">
        <v>9528</v>
      </c>
      <c r="AA6627">
        <v>34.1721</v>
      </c>
      <c r="AB6627">
        <v>-118.4662</v>
      </c>
      <c r="AC6627">
        <f t="shared" si="103"/>
        <v>1</v>
      </c>
    </row>
    <row r="6628" spans="1:29" x14ac:dyDescent="0.35">
      <c r="A6628">
        <v>200604309</v>
      </c>
      <c r="B6628" s="1">
        <v>43838</v>
      </c>
      <c r="C6628" s="1">
        <v>43837</v>
      </c>
      <c r="D6628">
        <v>1900</v>
      </c>
      <c r="E6628">
        <v>6</v>
      </c>
      <c r="F6628" t="s">
        <v>91</v>
      </c>
      <c r="G6628">
        <v>639</v>
      </c>
      <c r="H6628">
        <v>1</v>
      </c>
      <c r="I6628">
        <v>420</v>
      </c>
      <c r="J6628" t="s">
        <v>352</v>
      </c>
      <c r="K6628" t="s">
        <v>1972</v>
      </c>
      <c r="L6628">
        <v>28</v>
      </c>
      <c r="M6628" t="s">
        <v>30</v>
      </c>
      <c r="N6628" t="s">
        <v>73</v>
      </c>
      <c r="O6628">
        <v>502</v>
      </c>
      <c r="P6628" t="s">
        <v>47</v>
      </c>
      <c r="S6628" t="s">
        <v>40</v>
      </c>
      <c r="T6628" t="s">
        <v>41</v>
      </c>
      <c r="U6628">
        <v>420</v>
      </c>
      <c r="Y6628" t="s">
        <v>8985</v>
      </c>
      <c r="AA6628">
        <v>34.103499999999997</v>
      </c>
      <c r="AB6628">
        <v>-118.30719999999999</v>
      </c>
      <c r="AC6628">
        <f t="shared" si="103"/>
        <v>0</v>
      </c>
    </row>
    <row r="6629" spans="1:29" x14ac:dyDescent="0.35">
      <c r="A6629">
        <v>200913874</v>
      </c>
      <c r="B6629" s="1">
        <v>44066</v>
      </c>
      <c r="C6629" s="1">
        <v>44066</v>
      </c>
      <c r="D6629">
        <v>500</v>
      </c>
      <c r="E6629">
        <v>9</v>
      </c>
      <c r="F6629" t="s">
        <v>49</v>
      </c>
      <c r="G6629">
        <v>919</v>
      </c>
      <c r="H6629">
        <v>1</v>
      </c>
      <c r="I6629">
        <v>210</v>
      </c>
      <c r="J6629" t="s">
        <v>149</v>
      </c>
      <c r="K6629" t="s">
        <v>9529</v>
      </c>
      <c r="L6629">
        <v>66</v>
      </c>
      <c r="M6629" t="s">
        <v>30</v>
      </c>
      <c r="N6629" t="s">
        <v>95</v>
      </c>
      <c r="O6629">
        <v>502</v>
      </c>
      <c r="P6629" t="s">
        <v>47</v>
      </c>
      <c r="Q6629">
        <v>500</v>
      </c>
      <c r="R6629" t="s">
        <v>184</v>
      </c>
      <c r="S6629" t="s">
        <v>33</v>
      </c>
      <c r="T6629" t="s">
        <v>34</v>
      </c>
      <c r="U6629">
        <v>210</v>
      </c>
      <c r="Y6629" t="s">
        <v>8800</v>
      </c>
      <c r="AA6629">
        <v>34.195099999999996</v>
      </c>
      <c r="AB6629">
        <v>-118.42749999999999</v>
      </c>
      <c r="AC6629">
        <f t="shared" si="103"/>
        <v>1</v>
      </c>
    </row>
    <row r="6630" spans="1:29" x14ac:dyDescent="0.35">
      <c r="A6630">
        <v>200507236</v>
      </c>
      <c r="B6630" s="1">
        <v>43906</v>
      </c>
      <c r="C6630" s="1">
        <v>43906</v>
      </c>
      <c r="D6630">
        <v>915</v>
      </c>
      <c r="E6630">
        <v>5</v>
      </c>
      <c r="F6630" t="s">
        <v>98</v>
      </c>
      <c r="G6630">
        <v>555</v>
      </c>
      <c r="H6630">
        <v>2</v>
      </c>
      <c r="I6630">
        <v>626</v>
      </c>
      <c r="J6630" t="s">
        <v>141</v>
      </c>
      <c r="K6630" t="s">
        <v>9530</v>
      </c>
      <c r="L6630">
        <v>32</v>
      </c>
      <c r="M6630" t="s">
        <v>94</v>
      </c>
      <c r="N6630" t="s">
        <v>73</v>
      </c>
      <c r="O6630">
        <v>101</v>
      </c>
      <c r="P6630" t="s">
        <v>32</v>
      </c>
      <c r="Q6630">
        <v>400</v>
      </c>
      <c r="R6630" t="s">
        <v>143</v>
      </c>
      <c r="S6630" t="s">
        <v>84</v>
      </c>
      <c r="T6630" t="s">
        <v>85</v>
      </c>
      <c r="U6630">
        <v>626</v>
      </c>
      <c r="Y6630" t="s">
        <v>9531</v>
      </c>
      <c r="Z6630" t="s">
        <v>9532</v>
      </c>
      <c r="AA6630">
        <v>33.748399999999997</v>
      </c>
      <c r="AB6630">
        <v>-118.2923</v>
      </c>
      <c r="AC6630">
        <f t="shared" si="103"/>
        <v>0</v>
      </c>
    </row>
    <row r="6631" spans="1:29" x14ac:dyDescent="0.35">
      <c r="A6631">
        <v>200514875</v>
      </c>
      <c r="B6631" s="1">
        <v>44107</v>
      </c>
      <c r="C6631" s="1">
        <v>44106</v>
      </c>
      <c r="D6631">
        <v>2000</v>
      </c>
      <c r="E6631">
        <v>5</v>
      </c>
      <c r="F6631" t="s">
        <v>98</v>
      </c>
      <c r="G6631">
        <v>529</v>
      </c>
      <c r="H6631">
        <v>1</v>
      </c>
      <c r="I6631">
        <v>420</v>
      </c>
      <c r="J6631" t="s">
        <v>352</v>
      </c>
      <c r="K6631" t="s">
        <v>9533</v>
      </c>
      <c r="L6631">
        <v>22</v>
      </c>
      <c r="M6631" t="s">
        <v>30</v>
      </c>
      <c r="N6631" t="s">
        <v>95</v>
      </c>
      <c r="O6631">
        <v>101</v>
      </c>
      <c r="P6631" t="s">
        <v>32</v>
      </c>
      <c r="S6631" t="s">
        <v>40</v>
      </c>
      <c r="T6631" t="s">
        <v>41</v>
      </c>
      <c r="U6631">
        <v>420</v>
      </c>
      <c r="Y6631" t="s">
        <v>9534</v>
      </c>
      <c r="AA6631">
        <v>33.780299999999997</v>
      </c>
      <c r="AB6631">
        <v>-118.2573</v>
      </c>
      <c r="AC6631">
        <f t="shared" si="103"/>
        <v>0</v>
      </c>
    </row>
    <row r="6632" spans="1:29" x14ac:dyDescent="0.35">
      <c r="A6632">
        <v>200605089</v>
      </c>
      <c r="B6632" s="1">
        <v>43854</v>
      </c>
      <c r="C6632" s="1">
        <v>43854</v>
      </c>
      <c r="D6632">
        <v>1650</v>
      </c>
      <c r="E6632">
        <v>6</v>
      </c>
      <c r="F6632" t="s">
        <v>91</v>
      </c>
      <c r="G6632">
        <v>668</v>
      </c>
      <c r="H6632">
        <v>1</v>
      </c>
      <c r="I6632">
        <v>230</v>
      </c>
      <c r="J6632" t="s">
        <v>161</v>
      </c>
      <c r="K6632" t="s">
        <v>9535</v>
      </c>
      <c r="L6632">
        <v>39</v>
      </c>
      <c r="M6632" t="s">
        <v>30</v>
      </c>
      <c r="N6632" t="s">
        <v>95</v>
      </c>
      <c r="O6632">
        <v>102</v>
      </c>
      <c r="P6632" t="s">
        <v>186</v>
      </c>
      <c r="Q6632">
        <v>309</v>
      </c>
      <c r="R6632" t="s">
        <v>1511</v>
      </c>
      <c r="S6632" t="s">
        <v>40</v>
      </c>
      <c r="T6632" t="s">
        <v>41</v>
      </c>
      <c r="U6632">
        <v>230</v>
      </c>
      <c r="Y6632" t="s">
        <v>1353</v>
      </c>
      <c r="Z6632" t="s">
        <v>2224</v>
      </c>
      <c r="AA6632">
        <v>34.096899999999998</v>
      </c>
      <c r="AB6632">
        <v>-118.3109</v>
      </c>
      <c r="AC6632">
        <f t="shared" si="103"/>
        <v>0</v>
      </c>
    </row>
    <row r="6633" spans="1:29" x14ac:dyDescent="0.35">
      <c r="A6633">
        <v>201207471</v>
      </c>
      <c r="B6633" s="1">
        <v>43880</v>
      </c>
      <c r="C6633" s="1">
        <v>43880</v>
      </c>
      <c r="D6633">
        <v>1108</v>
      </c>
      <c r="E6633">
        <v>12</v>
      </c>
      <c r="F6633" t="s">
        <v>68</v>
      </c>
      <c r="G6633">
        <v>1218</v>
      </c>
      <c r="H6633">
        <v>1</v>
      </c>
      <c r="I6633">
        <v>440</v>
      </c>
      <c r="J6633" t="s">
        <v>213</v>
      </c>
      <c r="K6633" t="s">
        <v>9536</v>
      </c>
      <c r="L6633">
        <v>0</v>
      </c>
      <c r="M6633" t="s">
        <v>46</v>
      </c>
      <c r="N6633" t="s">
        <v>46</v>
      </c>
      <c r="O6633">
        <v>401</v>
      </c>
      <c r="P6633" t="s">
        <v>231</v>
      </c>
      <c r="S6633" t="s">
        <v>40</v>
      </c>
      <c r="T6633" t="s">
        <v>41</v>
      </c>
      <c r="U6633">
        <v>440</v>
      </c>
      <c r="Y6633" t="s">
        <v>9537</v>
      </c>
      <c r="AA6633">
        <v>33.993200000000002</v>
      </c>
      <c r="AB6633">
        <v>-118.2915</v>
      </c>
      <c r="AC6633">
        <f t="shared" si="103"/>
        <v>0</v>
      </c>
    </row>
    <row r="6634" spans="1:29" x14ac:dyDescent="0.35">
      <c r="A6634">
        <v>200609043</v>
      </c>
      <c r="B6634" s="1">
        <v>43934</v>
      </c>
      <c r="C6634" s="1">
        <v>43930</v>
      </c>
      <c r="D6634">
        <v>1545</v>
      </c>
      <c r="E6634">
        <v>6</v>
      </c>
      <c r="F6634" t="s">
        <v>91</v>
      </c>
      <c r="G6634">
        <v>644</v>
      </c>
      <c r="H6634">
        <v>1</v>
      </c>
      <c r="I6634">
        <v>480</v>
      </c>
      <c r="J6634" t="s">
        <v>44</v>
      </c>
      <c r="K6634">
        <v>344</v>
      </c>
      <c r="L6634">
        <v>33</v>
      </c>
      <c r="M6634" t="s">
        <v>30</v>
      </c>
      <c r="N6634" t="s">
        <v>73</v>
      </c>
      <c r="O6634">
        <v>403</v>
      </c>
      <c r="P6634" t="s">
        <v>337</v>
      </c>
      <c r="S6634" t="s">
        <v>40</v>
      </c>
      <c r="T6634" t="s">
        <v>41</v>
      </c>
      <c r="U6634">
        <v>480</v>
      </c>
      <c r="Y6634" t="s">
        <v>9538</v>
      </c>
      <c r="AA6634">
        <v>34.0944</v>
      </c>
      <c r="AB6634">
        <v>-118.34829999999999</v>
      </c>
      <c r="AC6634">
        <f t="shared" si="103"/>
        <v>0</v>
      </c>
    </row>
    <row r="6635" spans="1:29" x14ac:dyDescent="0.35">
      <c r="A6635">
        <v>200401235</v>
      </c>
      <c r="B6635" s="1">
        <v>44178</v>
      </c>
      <c r="C6635" s="1">
        <v>44178</v>
      </c>
      <c r="D6635">
        <v>1437</v>
      </c>
      <c r="E6635">
        <v>4</v>
      </c>
      <c r="F6635" t="s">
        <v>54</v>
      </c>
      <c r="G6635">
        <v>451</v>
      </c>
      <c r="H6635">
        <v>2</v>
      </c>
      <c r="I6635">
        <v>740</v>
      </c>
      <c r="J6635" t="s">
        <v>224</v>
      </c>
      <c r="K6635" t="s">
        <v>1272</v>
      </c>
      <c r="L6635">
        <v>0</v>
      </c>
      <c r="M6635" t="s">
        <v>30</v>
      </c>
      <c r="N6635" t="s">
        <v>73</v>
      </c>
      <c r="O6635">
        <v>203</v>
      </c>
      <c r="P6635" t="s">
        <v>101</v>
      </c>
      <c r="S6635" t="s">
        <v>33</v>
      </c>
      <c r="T6635" t="s">
        <v>34</v>
      </c>
      <c r="U6635">
        <v>740</v>
      </c>
      <c r="Y6635" t="s">
        <v>9539</v>
      </c>
      <c r="AA6635">
        <v>34.049300000000002</v>
      </c>
      <c r="AB6635">
        <v>-118.2287</v>
      </c>
      <c r="AC6635">
        <f t="shared" si="103"/>
        <v>1</v>
      </c>
    </row>
    <row r="6636" spans="1:29" x14ac:dyDescent="0.35">
      <c r="A6636">
        <v>200807639</v>
      </c>
      <c r="B6636" s="1">
        <v>43908</v>
      </c>
      <c r="C6636" s="1">
        <v>43906</v>
      </c>
      <c r="D6636">
        <v>1330</v>
      </c>
      <c r="E6636">
        <v>8</v>
      </c>
      <c r="F6636" t="s">
        <v>109</v>
      </c>
      <c r="G6636">
        <v>893</v>
      </c>
      <c r="H6636">
        <v>1</v>
      </c>
      <c r="I6636">
        <v>345</v>
      </c>
      <c r="J6636" t="s">
        <v>9540</v>
      </c>
      <c r="K6636" t="s">
        <v>253</v>
      </c>
      <c r="L6636">
        <v>67</v>
      </c>
      <c r="M6636" t="s">
        <v>30</v>
      </c>
      <c r="N6636" t="s">
        <v>73</v>
      </c>
      <c r="O6636">
        <v>501</v>
      </c>
      <c r="P6636" t="s">
        <v>164</v>
      </c>
      <c r="S6636" t="s">
        <v>40</v>
      </c>
      <c r="T6636" t="s">
        <v>41</v>
      </c>
      <c r="U6636">
        <v>345</v>
      </c>
      <c r="Y6636" t="s">
        <v>9541</v>
      </c>
      <c r="AA6636">
        <v>34.035800000000002</v>
      </c>
      <c r="AB6636">
        <v>-118.4299</v>
      </c>
      <c r="AC6636">
        <f t="shared" si="103"/>
        <v>0</v>
      </c>
    </row>
    <row r="6637" spans="1:29" x14ac:dyDescent="0.35">
      <c r="A6637">
        <v>200515076</v>
      </c>
      <c r="B6637" s="1">
        <v>44113</v>
      </c>
      <c r="C6637" s="1">
        <v>44113</v>
      </c>
      <c r="D6637">
        <v>2115</v>
      </c>
      <c r="E6637">
        <v>5</v>
      </c>
      <c r="F6637" t="s">
        <v>98</v>
      </c>
      <c r="G6637">
        <v>513</v>
      </c>
      <c r="H6637">
        <v>1</v>
      </c>
      <c r="I6637">
        <v>210</v>
      </c>
      <c r="J6637" t="s">
        <v>149</v>
      </c>
      <c r="K6637" t="s">
        <v>9542</v>
      </c>
      <c r="L6637">
        <v>36</v>
      </c>
      <c r="M6637" t="s">
        <v>30</v>
      </c>
      <c r="N6637" t="s">
        <v>95</v>
      </c>
      <c r="O6637">
        <v>101</v>
      </c>
      <c r="P6637" t="s">
        <v>32</v>
      </c>
      <c r="Q6637">
        <v>400</v>
      </c>
      <c r="R6637" t="s">
        <v>143</v>
      </c>
      <c r="S6637" t="s">
        <v>40</v>
      </c>
      <c r="T6637" t="s">
        <v>41</v>
      </c>
      <c r="U6637">
        <v>210</v>
      </c>
      <c r="Y6637" t="s">
        <v>9543</v>
      </c>
      <c r="AA6637">
        <v>33.786000000000001</v>
      </c>
      <c r="AB6637">
        <v>-118.2817</v>
      </c>
      <c r="AC6637">
        <f t="shared" si="103"/>
        <v>0</v>
      </c>
    </row>
    <row r="6638" spans="1:29" x14ac:dyDescent="0.35">
      <c r="A6638">
        <v>200504112</v>
      </c>
      <c r="B6638" s="1">
        <v>43833</v>
      </c>
      <c r="C6638" s="1">
        <v>43833</v>
      </c>
      <c r="D6638">
        <v>830</v>
      </c>
      <c r="E6638">
        <v>5</v>
      </c>
      <c r="F6638" t="s">
        <v>98</v>
      </c>
      <c r="G6638">
        <v>524</v>
      </c>
      <c r="H6638">
        <v>2</v>
      </c>
      <c r="I6638">
        <v>626</v>
      </c>
      <c r="J6638" t="s">
        <v>141</v>
      </c>
      <c r="K6638" t="s">
        <v>9544</v>
      </c>
      <c r="L6638">
        <v>29</v>
      </c>
      <c r="M6638" t="s">
        <v>94</v>
      </c>
      <c r="N6638" t="s">
        <v>73</v>
      </c>
      <c r="O6638">
        <v>501</v>
      </c>
      <c r="P6638" t="s">
        <v>164</v>
      </c>
      <c r="Q6638">
        <v>400</v>
      </c>
      <c r="R6638" t="s">
        <v>143</v>
      </c>
      <c r="S6638" t="s">
        <v>33</v>
      </c>
      <c r="T6638" t="s">
        <v>34</v>
      </c>
      <c r="U6638">
        <v>626</v>
      </c>
      <c r="Y6638" t="s">
        <v>9545</v>
      </c>
      <c r="AA6638">
        <v>33.771900000000002</v>
      </c>
      <c r="AB6638">
        <v>-118.27679999999999</v>
      </c>
      <c r="AC6638">
        <f t="shared" si="103"/>
        <v>1</v>
      </c>
    </row>
    <row r="6639" spans="1:29" x14ac:dyDescent="0.35">
      <c r="A6639">
        <v>200606197</v>
      </c>
      <c r="B6639" s="1">
        <v>43876</v>
      </c>
      <c r="C6639" s="1">
        <v>43876</v>
      </c>
      <c r="D6639">
        <v>1530</v>
      </c>
      <c r="E6639">
        <v>6</v>
      </c>
      <c r="F6639" t="s">
        <v>91</v>
      </c>
      <c r="G6639">
        <v>625</v>
      </c>
      <c r="H6639">
        <v>1</v>
      </c>
      <c r="I6639">
        <v>420</v>
      </c>
      <c r="J6639" t="s">
        <v>352</v>
      </c>
      <c r="L6639">
        <v>0</v>
      </c>
      <c r="O6639">
        <v>707</v>
      </c>
      <c r="P6639" t="s">
        <v>280</v>
      </c>
      <c r="S6639" t="s">
        <v>40</v>
      </c>
      <c r="T6639" t="s">
        <v>41</v>
      </c>
      <c r="U6639">
        <v>420</v>
      </c>
      <c r="Y6639" t="s">
        <v>9546</v>
      </c>
      <c r="AA6639">
        <v>34.113100000000003</v>
      </c>
      <c r="AB6639">
        <v>-118.34099999999999</v>
      </c>
      <c r="AC6639">
        <f t="shared" si="103"/>
        <v>0</v>
      </c>
    </row>
    <row r="6640" spans="1:29" x14ac:dyDescent="0.35">
      <c r="A6640">
        <v>200316392</v>
      </c>
      <c r="B6640" s="1">
        <v>44070</v>
      </c>
      <c r="C6640" s="1">
        <v>44069</v>
      </c>
      <c r="D6640">
        <v>2100</v>
      </c>
      <c r="E6640">
        <v>3</v>
      </c>
      <c r="F6640" t="s">
        <v>43</v>
      </c>
      <c r="G6640">
        <v>376</v>
      </c>
      <c r="H6640">
        <v>2</v>
      </c>
      <c r="I6640">
        <v>745</v>
      </c>
      <c r="J6640" t="s">
        <v>139</v>
      </c>
      <c r="K6640" t="s">
        <v>9547</v>
      </c>
      <c r="L6640">
        <v>20</v>
      </c>
      <c r="M6640" t="s">
        <v>94</v>
      </c>
      <c r="N6640" t="s">
        <v>163</v>
      </c>
      <c r="O6640">
        <v>122</v>
      </c>
      <c r="P6640" t="s">
        <v>275</v>
      </c>
      <c r="S6640" t="s">
        <v>84</v>
      </c>
      <c r="T6640" t="s">
        <v>85</v>
      </c>
      <c r="U6640">
        <v>745</v>
      </c>
      <c r="Y6640" t="s">
        <v>9548</v>
      </c>
      <c r="AA6640">
        <v>34.014499999999998</v>
      </c>
      <c r="AB6640">
        <v>-118.3045</v>
      </c>
      <c r="AC6640">
        <f t="shared" si="103"/>
        <v>0</v>
      </c>
    </row>
    <row r="6641" spans="1:29" x14ac:dyDescent="0.35">
      <c r="A6641">
        <v>200413576</v>
      </c>
      <c r="B6641" s="1">
        <v>44111</v>
      </c>
      <c r="C6641" s="1">
        <v>44111</v>
      </c>
      <c r="D6641">
        <v>2025</v>
      </c>
      <c r="E6641">
        <v>4</v>
      </c>
      <c r="F6641" t="s">
        <v>54</v>
      </c>
      <c r="G6641">
        <v>456</v>
      </c>
      <c r="H6641">
        <v>2</v>
      </c>
      <c r="I6641">
        <v>624</v>
      </c>
      <c r="J6641" t="s">
        <v>171</v>
      </c>
      <c r="K6641" t="s">
        <v>9549</v>
      </c>
      <c r="L6641">
        <v>22</v>
      </c>
      <c r="M6641" t="s">
        <v>30</v>
      </c>
      <c r="N6641" t="s">
        <v>95</v>
      </c>
      <c r="O6641">
        <v>501</v>
      </c>
      <c r="P6641" t="s">
        <v>164</v>
      </c>
      <c r="Q6641">
        <v>500</v>
      </c>
      <c r="R6641" t="s">
        <v>184</v>
      </c>
      <c r="S6641" t="s">
        <v>84</v>
      </c>
      <c r="T6641" t="s">
        <v>85</v>
      </c>
      <c r="U6641">
        <v>624</v>
      </c>
      <c r="Y6641" t="s">
        <v>7187</v>
      </c>
      <c r="AA6641">
        <v>34.048099999999998</v>
      </c>
      <c r="AB6641">
        <v>-118.1995</v>
      </c>
      <c r="AC6641">
        <f t="shared" si="103"/>
        <v>0</v>
      </c>
    </row>
    <row r="6642" spans="1:29" x14ac:dyDescent="0.35">
      <c r="A6642">
        <v>200414540</v>
      </c>
      <c r="B6642" s="1">
        <v>44137</v>
      </c>
      <c r="C6642" s="1">
        <v>44136</v>
      </c>
      <c r="D6642">
        <v>1300</v>
      </c>
      <c r="E6642">
        <v>4</v>
      </c>
      <c r="F6642" t="s">
        <v>54</v>
      </c>
      <c r="G6642">
        <v>439</v>
      </c>
      <c r="H6642">
        <v>1</v>
      </c>
      <c r="I6642">
        <v>510</v>
      </c>
      <c r="J6642" t="s">
        <v>29</v>
      </c>
      <c r="L6642">
        <v>0</v>
      </c>
      <c r="O6642">
        <v>101</v>
      </c>
      <c r="P6642" t="s">
        <v>32</v>
      </c>
      <c r="S6642" t="s">
        <v>40</v>
      </c>
      <c r="T6642" t="s">
        <v>41</v>
      </c>
      <c r="U6642">
        <v>510</v>
      </c>
      <c r="Y6642" t="s">
        <v>9550</v>
      </c>
      <c r="AA6642">
        <v>34.072000000000003</v>
      </c>
      <c r="AB6642">
        <v>-118.1662</v>
      </c>
      <c r="AC6642">
        <f t="shared" si="103"/>
        <v>0</v>
      </c>
    </row>
    <row r="6643" spans="1:29" x14ac:dyDescent="0.35">
      <c r="A6643">
        <v>200604174</v>
      </c>
      <c r="B6643" s="1">
        <v>43835</v>
      </c>
      <c r="C6643" s="1">
        <v>43832</v>
      </c>
      <c r="D6643">
        <v>1300</v>
      </c>
      <c r="E6643">
        <v>6</v>
      </c>
      <c r="F6643" t="s">
        <v>91</v>
      </c>
      <c r="G6643">
        <v>643</v>
      </c>
      <c r="H6643">
        <v>1</v>
      </c>
      <c r="I6643">
        <v>440</v>
      </c>
      <c r="J6643" t="s">
        <v>213</v>
      </c>
      <c r="K6643">
        <v>344</v>
      </c>
      <c r="L6643">
        <v>37</v>
      </c>
      <c r="M6643" t="s">
        <v>30</v>
      </c>
      <c r="N6643" t="s">
        <v>73</v>
      </c>
      <c r="O6643">
        <v>707</v>
      </c>
      <c r="P6643" t="s">
        <v>280</v>
      </c>
      <c r="S6643" t="s">
        <v>40</v>
      </c>
      <c r="T6643" t="s">
        <v>41</v>
      </c>
      <c r="U6643">
        <v>440</v>
      </c>
      <c r="Y6643" t="s">
        <v>3772</v>
      </c>
      <c r="AA6643">
        <v>34.101599999999998</v>
      </c>
      <c r="AB6643">
        <v>-118.3489</v>
      </c>
      <c r="AC6643">
        <f t="shared" si="103"/>
        <v>0</v>
      </c>
    </row>
    <row r="6644" spans="1:29" x14ac:dyDescent="0.35">
      <c r="A6644">
        <v>201217388</v>
      </c>
      <c r="B6644" s="1">
        <v>44040</v>
      </c>
      <c r="C6644" s="1">
        <v>44040</v>
      </c>
      <c r="D6644">
        <v>2115</v>
      </c>
      <c r="E6644">
        <v>12</v>
      </c>
      <c r="F6644" t="s">
        <v>68</v>
      </c>
      <c r="G6644">
        <v>1218</v>
      </c>
      <c r="H6644">
        <v>1</v>
      </c>
      <c r="I6644">
        <v>350</v>
      </c>
      <c r="J6644" t="s">
        <v>1591</v>
      </c>
      <c r="K6644" t="s">
        <v>9551</v>
      </c>
      <c r="L6644">
        <v>67</v>
      </c>
      <c r="M6644" t="s">
        <v>30</v>
      </c>
      <c r="N6644" t="s">
        <v>163</v>
      </c>
      <c r="O6644">
        <v>101</v>
      </c>
      <c r="P6644" t="s">
        <v>32</v>
      </c>
      <c r="Q6644">
        <v>400</v>
      </c>
      <c r="R6644" t="s">
        <v>143</v>
      </c>
      <c r="S6644" t="s">
        <v>40</v>
      </c>
      <c r="T6644" t="s">
        <v>41</v>
      </c>
      <c r="U6644">
        <v>350</v>
      </c>
      <c r="Y6644" t="s">
        <v>866</v>
      </c>
      <c r="Z6644" t="s">
        <v>4233</v>
      </c>
      <c r="AA6644">
        <v>33.991500000000002</v>
      </c>
      <c r="AB6644">
        <v>-118.28270000000001</v>
      </c>
      <c r="AC6644">
        <f t="shared" si="103"/>
        <v>0</v>
      </c>
    </row>
    <row r="6645" spans="1:29" x14ac:dyDescent="0.35">
      <c r="A6645">
        <v>200405741</v>
      </c>
      <c r="B6645" s="1">
        <v>43875</v>
      </c>
      <c r="C6645" s="1">
        <v>43875</v>
      </c>
      <c r="D6645">
        <v>1300</v>
      </c>
      <c r="E6645">
        <v>4</v>
      </c>
      <c r="F6645" t="s">
        <v>54</v>
      </c>
      <c r="G6645">
        <v>443</v>
      </c>
      <c r="H6645">
        <v>1</v>
      </c>
      <c r="I6645">
        <v>341</v>
      </c>
      <c r="J6645" t="s">
        <v>157</v>
      </c>
      <c r="K6645">
        <v>344</v>
      </c>
      <c r="L6645">
        <v>24</v>
      </c>
      <c r="M6645" t="s">
        <v>94</v>
      </c>
      <c r="N6645" t="s">
        <v>173</v>
      </c>
      <c r="O6645">
        <v>722</v>
      </c>
      <c r="P6645" t="s">
        <v>1837</v>
      </c>
      <c r="S6645" t="s">
        <v>40</v>
      </c>
      <c r="T6645" t="s">
        <v>41</v>
      </c>
      <c r="U6645">
        <v>341</v>
      </c>
      <c r="Y6645" t="s">
        <v>9552</v>
      </c>
      <c r="AA6645">
        <v>34.059399999999997</v>
      </c>
      <c r="AB6645">
        <v>-118.2046</v>
      </c>
      <c r="AC6645">
        <f t="shared" si="103"/>
        <v>0</v>
      </c>
    </row>
    <row r="6646" spans="1:29" x14ac:dyDescent="0.35">
      <c r="A6646">
        <v>200910859</v>
      </c>
      <c r="B6646" s="1">
        <v>43992</v>
      </c>
      <c r="C6646" s="1">
        <v>43991</v>
      </c>
      <c r="D6646">
        <v>500</v>
      </c>
      <c r="E6646">
        <v>9</v>
      </c>
      <c r="F6646" t="s">
        <v>49</v>
      </c>
      <c r="G6646">
        <v>916</v>
      </c>
      <c r="H6646">
        <v>1</v>
      </c>
      <c r="I6646">
        <v>510</v>
      </c>
      <c r="J6646" t="s">
        <v>29</v>
      </c>
      <c r="L6646">
        <v>0</v>
      </c>
      <c r="O6646">
        <v>101</v>
      </c>
      <c r="P6646" t="s">
        <v>32</v>
      </c>
      <c r="S6646" t="s">
        <v>40</v>
      </c>
      <c r="T6646" t="s">
        <v>41</v>
      </c>
      <c r="U6646">
        <v>510</v>
      </c>
      <c r="Y6646" t="s">
        <v>6132</v>
      </c>
      <c r="AA6646">
        <v>34.197600000000001</v>
      </c>
      <c r="AB6646">
        <v>-118.43559999999999</v>
      </c>
      <c r="AC6646">
        <f t="shared" si="103"/>
        <v>0</v>
      </c>
    </row>
    <row r="6647" spans="1:29" x14ac:dyDescent="0.35">
      <c r="A6647">
        <v>200304417</v>
      </c>
      <c r="B6647" s="1">
        <v>43837</v>
      </c>
      <c r="C6647" s="1">
        <v>43837</v>
      </c>
      <c r="D6647">
        <v>2300</v>
      </c>
      <c r="E6647">
        <v>3</v>
      </c>
      <c r="F6647" t="s">
        <v>43</v>
      </c>
      <c r="G6647">
        <v>314</v>
      </c>
      <c r="H6647">
        <v>2</v>
      </c>
      <c r="I6647">
        <v>626</v>
      </c>
      <c r="J6647" t="s">
        <v>141</v>
      </c>
      <c r="K6647" t="s">
        <v>8016</v>
      </c>
      <c r="L6647">
        <v>42</v>
      </c>
      <c r="M6647" t="s">
        <v>94</v>
      </c>
      <c r="N6647" t="s">
        <v>95</v>
      </c>
      <c r="O6647">
        <v>602</v>
      </c>
      <c r="P6647" t="s">
        <v>5715</v>
      </c>
      <c r="Q6647">
        <v>400</v>
      </c>
      <c r="R6647" t="s">
        <v>143</v>
      </c>
      <c r="S6647" t="s">
        <v>84</v>
      </c>
      <c r="T6647" t="s">
        <v>85</v>
      </c>
      <c r="U6647">
        <v>626</v>
      </c>
      <c r="Y6647" t="s">
        <v>9553</v>
      </c>
      <c r="AA6647">
        <v>34.032600000000002</v>
      </c>
      <c r="AB6647">
        <v>-118.3224</v>
      </c>
      <c r="AC6647">
        <f t="shared" si="103"/>
        <v>0</v>
      </c>
    </row>
    <row r="6648" spans="1:29" x14ac:dyDescent="0.35">
      <c r="A6648">
        <v>200408606</v>
      </c>
      <c r="B6648" s="1">
        <v>43958</v>
      </c>
      <c r="C6648" s="1">
        <v>43958</v>
      </c>
      <c r="D6648">
        <v>1610</v>
      </c>
      <c r="E6648">
        <v>4</v>
      </c>
      <c r="F6648" t="s">
        <v>54</v>
      </c>
      <c r="G6648">
        <v>442</v>
      </c>
      <c r="H6648">
        <v>2</v>
      </c>
      <c r="I6648">
        <v>626</v>
      </c>
      <c r="J6648" t="s">
        <v>141</v>
      </c>
      <c r="K6648" t="s">
        <v>9554</v>
      </c>
      <c r="L6648">
        <v>21</v>
      </c>
      <c r="M6648" t="s">
        <v>94</v>
      </c>
      <c r="N6648" t="s">
        <v>95</v>
      </c>
      <c r="O6648">
        <v>102</v>
      </c>
      <c r="P6648" t="s">
        <v>186</v>
      </c>
      <c r="Q6648">
        <v>400</v>
      </c>
      <c r="R6648" t="s">
        <v>143</v>
      </c>
      <c r="S6648" t="s">
        <v>40</v>
      </c>
      <c r="T6648" t="s">
        <v>41</v>
      </c>
      <c r="U6648">
        <v>626</v>
      </c>
      <c r="Y6648" t="s">
        <v>9555</v>
      </c>
      <c r="AA6648">
        <v>34.055999999999997</v>
      </c>
      <c r="AB6648">
        <v>-118.2221</v>
      </c>
      <c r="AC6648">
        <f t="shared" si="103"/>
        <v>0</v>
      </c>
    </row>
    <row r="6649" spans="1:29" x14ac:dyDescent="0.35">
      <c r="A6649">
        <v>200211544</v>
      </c>
      <c r="B6649" s="1">
        <v>44002</v>
      </c>
      <c r="C6649" s="1">
        <v>44001</v>
      </c>
      <c r="D6649">
        <v>2340</v>
      </c>
      <c r="E6649">
        <v>2</v>
      </c>
      <c r="F6649" t="s">
        <v>56</v>
      </c>
      <c r="G6649">
        <v>204</v>
      </c>
      <c r="H6649">
        <v>2</v>
      </c>
      <c r="I6649">
        <v>740</v>
      </c>
      <c r="J6649" t="s">
        <v>224</v>
      </c>
      <c r="K6649" t="s">
        <v>9556</v>
      </c>
      <c r="L6649">
        <v>23</v>
      </c>
      <c r="M6649" t="s">
        <v>94</v>
      </c>
      <c r="N6649" t="s">
        <v>95</v>
      </c>
      <c r="O6649">
        <v>122</v>
      </c>
      <c r="P6649" t="s">
        <v>275</v>
      </c>
      <c r="Q6649">
        <v>500</v>
      </c>
      <c r="R6649" t="s">
        <v>184</v>
      </c>
      <c r="S6649" t="s">
        <v>40</v>
      </c>
      <c r="T6649" t="s">
        <v>41</v>
      </c>
      <c r="U6649">
        <v>740</v>
      </c>
      <c r="V6649">
        <v>998</v>
      </c>
      <c r="Y6649" t="s">
        <v>2007</v>
      </c>
      <c r="AA6649">
        <v>34.089799999999997</v>
      </c>
      <c r="AB6649">
        <v>-118.2808</v>
      </c>
      <c r="AC6649">
        <f t="shared" si="103"/>
        <v>0</v>
      </c>
    </row>
    <row r="6650" spans="1:29" x14ac:dyDescent="0.35">
      <c r="A6650">
        <v>200814285</v>
      </c>
      <c r="B6650" s="1">
        <v>44093</v>
      </c>
      <c r="C6650" s="1">
        <v>44093</v>
      </c>
      <c r="D6650">
        <v>1515</v>
      </c>
      <c r="E6650">
        <v>8</v>
      </c>
      <c r="F6650" t="s">
        <v>109</v>
      </c>
      <c r="G6650">
        <v>883</v>
      </c>
      <c r="H6650">
        <v>1</v>
      </c>
      <c r="I6650">
        <v>230</v>
      </c>
      <c r="J6650" t="s">
        <v>161</v>
      </c>
      <c r="K6650" t="s">
        <v>9557</v>
      </c>
      <c r="L6650">
        <v>35</v>
      </c>
      <c r="M6650" t="s">
        <v>30</v>
      </c>
      <c r="N6650" t="s">
        <v>73</v>
      </c>
      <c r="O6650">
        <v>102</v>
      </c>
      <c r="P6650" t="s">
        <v>186</v>
      </c>
      <c r="Q6650">
        <v>500</v>
      </c>
      <c r="R6650" t="s">
        <v>184</v>
      </c>
      <c r="S6650" t="s">
        <v>84</v>
      </c>
      <c r="T6650" t="s">
        <v>85</v>
      </c>
      <c r="U6650">
        <v>230</v>
      </c>
      <c r="Y6650" t="s">
        <v>358</v>
      </c>
      <c r="Z6650" t="s">
        <v>8497</v>
      </c>
      <c r="AA6650">
        <v>34.04</v>
      </c>
      <c r="AB6650">
        <v>-118.4393</v>
      </c>
      <c r="AC6650">
        <f t="shared" si="103"/>
        <v>0</v>
      </c>
    </row>
    <row r="6651" spans="1:29" x14ac:dyDescent="0.35">
      <c r="A6651">
        <v>200904410</v>
      </c>
      <c r="B6651" s="1">
        <v>43840</v>
      </c>
      <c r="C6651" s="1">
        <v>43839</v>
      </c>
      <c r="D6651">
        <v>2000</v>
      </c>
      <c r="E6651">
        <v>9</v>
      </c>
      <c r="F6651" t="s">
        <v>49</v>
      </c>
      <c r="G6651">
        <v>904</v>
      </c>
      <c r="H6651">
        <v>1</v>
      </c>
      <c r="I6651">
        <v>310</v>
      </c>
      <c r="J6651" t="s">
        <v>71</v>
      </c>
      <c r="K6651" t="s">
        <v>9558</v>
      </c>
      <c r="L6651">
        <v>51</v>
      </c>
      <c r="M6651" t="s">
        <v>30</v>
      </c>
      <c r="N6651" t="s">
        <v>95</v>
      </c>
      <c r="O6651">
        <v>218</v>
      </c>
      <c r="P6651" t="s">
        <v>935</v>
      </c>
      <c r="Q6651">
        <v>306</v>
      </c>
      <c r="R6651" t="s">
        <v>1108</v>
      </c>
      <c r="S6651" t="s">
        <v>40</v>
      </c>
      <c r="T6651" t="s">
        <v>41</v>
      </c>
      <c r="U6651">
        <v>310</v>
      </c>
      <c r="Y6651" t="s">
        <v>9559</v>
      </c>
      <c r="AA6651">
        <v>34.206600000000002</v>
      </c>
      <c r="AB6651">
        <v>-118.4662</v>
      </c>
      <c r="AC6651">
        <f t="shared" si="103"/>
        <v>0</v>
      </c>
    </row>
    <row r="6652" spans="1:29" x14ac:dyDescent="0.35">
      <c r="A6652">
        <v>200208133</v>
      </c>
      <c r="B6652" s="1">
        <v>43913</v>
      </c>
      <c r="C6652" s="1">
        <v>43913</v>
      </c>
      <c r="D6652">
        <v>1515</v>
      </c>
      <c r="E6652">
        <v>2</v>
      </c>
      <c r="F6652" t="s">
        <v>56</v>
      </c>
      <c r="G6652">
        <v>251</v>
      </c>
      <c r="H6652">
        <v>2</v>
      </c>
      <c r="I6652">
        <v>902</v>
      </c>
      <c r="J6652" t="s">
        <v>3946</v>
      </c>
      <c r="K6652">
        <v>2038</v>
      </c>
      <c r="L6652">
        <v>28</v>
      </c>
      <c r="M6652" t="s">
        <v>94</v>
      </c>
      <c r="N6652" t="s">
        <v>95</v>
      </c>
      <c r="O6652">
        <v>502</v>
      </c>
      <c r="P6652" t="s">
        <v>47</v>
      </c>
      <c r="S6652" t="s">
        <v>84</v>
      </c>
      <c r="T6652" t="s">
        <v>85</v>
      </c>
      <c r="U6652">
        <v>902</v>
      </c>
      <c r="Y6652" t="s">
        <v>221</v>
      </c>
      <c r="Z6652" t="s">
        <v>76</v>
      </c>
      <c r="AA6652">
        <v>34.061999999999998</v>
      </c>
      <c r="AB6652">
        <v>-118.2804</v>
      </c>
      <c r="AC6652">
        <f t="shared" si="103"/>
        <v>0</v>
      </c>
    </row>
    <row r="6653" spans="1:29" x14ac:dyDescent="0.35">
      <c r="A6653">
        <v>200218977</v>
      </c>
      <c r="B6653" s="1">
        <v>44190</v>
      </c>
      <c r="C6653" s="1">
        <v>44190</v>
      </c>
      <c r="D6653">
        <v>200</v>
      </c>
      <c r="E6653">
        <v>2</v>
      </c>
      <c r="F6653" t="s">
        <v>56</v>
      </c>
      <c r="G6653">
        <v>231</v>
      </c>
      <c r="H6653">
        <v>2</v>
      </c>
      <c r="I6653">
        <v>624</v>
      </c>
      <c r="J6653" t="s">
        <v>171</v>
      </c>
      <c r="K6653" t="s">
        <v>9560</v>
      </c>
      <c r="L6653">
        <v>54</v>
      </c>
      <c r="M6653" t="s">
        <v>94</v>
      </c>
      <c r="N6653" t="s">
        <v>95</v>
      </c>
      <c r="O6653">
        <v>102</v>
      </c>
      <c r="P6653" t="s">
        <v>186</v>
      </c>
      <c r="Q6653">
        <v>400</v>
      </c>
      <c r="R6653" t="s">
        <v>143</v>
      </c>
      <c r="S6653" t="s">
        <v>40</v>
      </c>
      <c r="T6653" t="s">
        <v>41</v>
      </c>
      <c r="U6653">
        <v>624</v>
      </c>
      <c r="Y6653" t="s">
        <v>9561</v>
      </c>
      <c r="AA6653">
        <v>34.070700000000002</v>
      </c>
      <c r="AB6653">
        <v>-118.2841</v>
      </c>
      <c r="AC6653">
        <f t="shared" si="103"/>
        <v>0</v>
      </c>
    </row>
    <row r="6654" spans="1:29" x14ac:dyDescent="0.35">
      <c r="A6654">
        <v>201213661</v>
      </c>
      <c r="B6654" s="1">
        <v>43957</v>
      </c>
      <c r="C6654" s="1">
        <v>43957</v>
      </c>
      <c r="D6654">
        <v>2000</v>
      </c>
      <c r="E6654">
        <v>12</v>
      </c>
      <c r="F6654" t="s">
        <v>68</v>
      </c>
      <c r="G6654">
        <v>1263</v>
      </c>
      <c r="H6654">
        <v>1</v>
      </c>
      <c r="I6654">
        <v>341</v>
      </c>
      <c r="J6654" t="s">
        <v>157</v>
      </c>
      <c r="K6654" t="s">
        <v>245</v>
      </c>
      <c r="L6654">
        <v>38</v>
      </c>
      <c r="M6654" t="s">
        <v>30</v>
      </c>
      <c r="N6654" t="s">
        <v>31</v>
      </c>
      <c r="O6654">
        <v>102</v>
      </c>
      <c r="P6654" t="s">
        <v>186</v>
      </c>
      <c r="S6654" t="s">
        <v>40</v>
      </c>
      <c r="T6654" t="s">
        <v>41</v>
      </c>
      <c r="U6654">
        <v>341</v>
      </c>
      <c r="Y6654" t="s">
        <v>9562</v>
      </c>
      <c r="AA6654">
        <v>33.960900000000002</v>
      </c>
      <c r="AB6654">
        <v>-118.3068</v>
      </c>
      <c r="AC6654">
        <f t="shared" si="103"/>
        <v>0</v>
      </c>
    </row>
    <row r="6655" spans="1:29" x14ac:dyDescent="0.35">
      <c r="A6655">
        <v>200211319</v>
      </c>
      <c r="B6655" s="1">
        <v>43996</v>
      </c>
      <c r="C6655" s="1">
        <v>43985</v>
      </c>
      <c r="D6655">
        <v>2200</v>
      </c>
      <c r="E6655">
        <v>2</v>
      </c>
      <c r="F6655" t="s">
        <v>56</v>
      </c>
      <c r="G6655">
        <v>249</v>
      </c>
      <c r="H6655">
        <v>2</v>
      </c>
      <c r="I6655">
        <v>668</v>
      </c>
      <c r="J6655" t="s">
        <v>287</v>
      </c>
      <c r="L6655">
        <v>0</v>
      </c>
      <c r="O6655">
        <v>203</v>
      </c>
      <c r="P6655" t="s">
        <v>101</v>
      </c>
      <c r="S6655" t="s">
        <v>40</v>
      </c>
      <c r="T6655" t="s">
        <v>41</v>
      </c>
      <c r="U6655">
        <v>668</v>
      </c>
      <c r="Y6655" t="s">
        <v>1471</v>
      </c>
      <c r="AA6655">
        <v>34.0535</v>
      </c>
      <c r="AB6655">
        <v>-118.26090000000001</v>
      </c>
      <c r="AC6655">
        <f t="shared" si="103"/>
        <v>0</v>
      </c>
    </row>
    <row r="6656" spans="1:29" x14ac:dyDescent="0.35">
      <c r="A6656">
        <v>200407925</v>
      </c>
      <c r="B6656" s="1">
        <v>43938</v>
      </c>
      <c r="C6656" s="1">
        <v>43920</v>
      </c>
      <c r="D6656">
        <v>1150</v>
      </c>
      <c r="E6656">
        <v>4</v>
      </c>
      <c r="F6656" t="s">
        <v>54</v>
      </c>
      <c r="G6656">
        <v>489</v>
      </c>
      <c r="H6656">
        <v>2</v>
      </c>
      <c r="I6656">
        <v>930</v>
      </c>
      <c r="J6656" t="s">
        <v>339</v>
      </c>
      <c r="K6656" t="s">
        <v>9563</v>
      </c>
      <c r="L6656">
        <v>15</v>
      </c>
      <c r="M6656" t="s">
        <v>94</v>
      </c>
      <c r="N6656" t="s">
        <v>95</v>
      </c>
      <c r="O6656">
        <v>502</v>
      </c>
      <c r="P6656" t="s">
        <v>47</v>
      </c>
      <c r="Q6656">
        <v>511</v>
      </c>
      <c r="R6656" t="s">
        <v>151</v>
      </c>
      <c r="S6656" t="s">
        <v>40</v>
      </c>
      <c r="T6656" t="s">
        <v>41</v>
      </c>
      <c r="U6656">
        <v>930</v>
      </c>
      <c r="Y6656" t="s">
        <v>9564</v>
      </c>
      <c r="AA6656">
        <v>34.024000000000001</v>
      </c>
      <c r="AB6656">
        <v>-118.21259999999999</v>
      </c>
      <c r="AC6656">
        <f t="shared" si="103"/>
        <v>0</v>
      </c>
    </row>
    <row r="6657" spans="1:29" x14ac:dyDescent="0.35">
      <c r="A6657">
        <v>200408833</v>
      </c>
      <c r="B6657" s="1">
        <v>43965</v>
      </c>
      <c r="C6657" s="1">
        <v>43965</v>
      </c>
      <c r="D6657">
        <v>600</v>
      </c>
      <c r="E6657">
        <v>4</v>
      </c>
      <c r="F6657" t="s">
        <v>54</v>
      </c>
      <c r="G6657">
        <v>489</v>
      </c>
      <c r="H6657">
        <v>1</v>
      </c>
      <c r="I6657">
        <v>510</v>
      </c>
      <c r="J6657" t="s">
        <v>29</v>
      </c>
      <c r="L6657">
        <v>0</v>
      </c>
      <c r="O6657">
        <v>101</v>
      </c>
      <c r="P6657" t="s">
        <v>32</v>
      </c>
      <c r="S6657" t="s">
        <v>40</v>
      </c>
      <c r="T6657" t="s">
        <v>41</v>
      </c>
      <c r="U6657">
        <v>510</v>
      </c>
      <c r="Y6657" t="s">
        <v>9565</v>
      </c>
      <c r="AA6657">
        <v>34.024500000000003</v>
      </c>
      <c r="AB6657">
        <v>-118.21429999999999</v>
      </c>
      <c r="AC6657">
        <f t="shared" si="103"/>
        <v>0</v>
      </c>
    </row>
    <row r="6658" spans="1:29" x14ac:dyDescent="0.35">
      <c r="A6658">
        <v>201219668</v>
      </c>
      <c r="B6658" s="1">
        <v>44074</v>
      </c>
      <c r="C6658" s="1">
        <v>44073</v>
      </c>
      <c r="D6658">
        <v>2205</v>
      </c>
      <c r="E6658">
        <v>12</v>
      </c>
      <c r="F6658" t="s">
        <v>68</v>
      </c>
      <c r="G6658">
        <v>1248</v>
      </c>
      <c r="H6658">
        <v>1</v>
      </c>
      <c r="I6658">
        <v>210</v>
      </c>
      <c r="J6658" t="s">
        <v>149</v>
      </c>
      <c r="K6658" t="s">
        <v>9566</v>
      </c>
      <c r="L6658">
        <v>29</v>
      </c>
      <c r="M6658" t="s">
        <v>30</v>
      </c>
      <c r="N6658" t="s">
        <v>95</v>
      </c>
      <c r="O6658">
        <v>101</v>
      </c>
      <c r="P6658" t="s">
        <v>32</v>
      </c>
      <c r="Q6658">
        <v>400</v>
      </c>
      <c r="R6658" t="s">
        <v>143</v>
      </c>
      <c r="S6658" t="s">
        <v>40</v>
      </c>
      <c r="T6658" t="s">
        <v>41</v>
      </c>
      <c r="U6658">
        <v>210</v>
      </c>
      <c r="Y6658" t="s">
        <v>5904</v>
      </c>
      <c r="AA6658">
        <v>33.982799999999997</v>
      </c>
      <c r="AB6658">
        <v>-118.29089999999999</v>
      </c>
      <c r="AC6658">
        <f t="shared" si="103"/>
        <v>0</v>
      </c>
    </row>
    <row r="6659" spans="1:29" x14ac:dyDescent="0.35">
      <c r="A6659">
        <v>200616498</v>
      </c>
      <c r="B6659" s="1">
        <v>44113</v>
      </c>
      <c r="C6659" s="1">
        <v>44113</v>
      </c>
      <c r="D6659">
        <v>2200</v>
      </c>
      <c r="E6659">
        <v>6</v>
      </c>
      <c r="F6659" t="s">
        <v>91</v>
      </c>
      <c r="G6659">
        <v>646</v>
      </c>
      <c r="H6659">
        <v>2</v>
      </c>
      <c r="I6659">
        <v>623</v>
      </c>
      <c r="J6659" t="s">
        <v>465</v>
      </c>
      <c r="K6659" t="s">
        <v>9567</v>
      </c>
      <c r="L6659">
        <v>0</v>
      </c>
      <c r="M6659" t="s">
        <v>46</v>
      </c>
      <c r="N6659" t="s">
        <v>46</v>
      </c>
      <c r="O6659">
        <v>101</v>
      </c>
      <c r="P6659" t="s">
        <v>32</v>
      </c>
      <c r="Q6659">
        <v>400</v>
      </c>
      <c r="R6659" t="s">
        <v>143</v>
      </c>
      <c r="S6659" t="s">
        <v>40</v>
      </c>
      <c r="T6659" t="s">
        <v>41</v>
      </c>
      <c r="U6659">
        <v>623</v>
      </c>
      <c r="Y6659" t="s">
        <v>96</v>
      </c>
      <c r="Z6659" t="s">
        <v>1766</v>
      </c>
      <c r="AA6659">
        <v>34.101599999999998</v>
      </c>
      <c r="AB6659">
        <v>-118.3361</v>
      </c>
      <c r="AC6659">
        <f t="shared" ref="AC6659:AC6722" si="104">IF(OR((S:S)="CC", S:S="AA",S:S="JA"), 1, 0)</f>
        <v>0</v>
      </c>
    </row>
    <row r="6660" spans="1:29" x14ac:dyDescent="0.35">
      <c r="A6660">
        <v>201104201</v>
      </c>
      <c r="B6660" s="1">
        <v>43835</v>
      </c>
      <c r="C6660" s="1">
        <v>43835</v>
      </c>
      <c r="D6660">
        <v>5</v>
      </c>
      <c r="E6660">
        <v>11</v>
      </c>
      <c r="F6660" t="s">
        <v>64</v>
      </c>
      <c r="G6660">
        <v>1189</v>
      </c>
      <c r="H6660">
        <v>2</v>
      </c>
      <c r="I6660">
        <v>627</v>
      </c>
      <c r="J6660" t="s">
        <v>616</v>
      </c>
      <c r="K6660" t="s">
        <v>9568</v>
      </c>
      <c r="L6660">
        <v>5</v>
      </c>
      <c r="M6660" t="s">
        <v>30</v>
      </c>
      <c r="N6660" t="s">
        <v>163</v>
      </c>
      <c r="O6660">
        <v>502</v>
      </c>
      <c r="P6660" t="s">
        <v>47</v>
      </c>
      <c r="Q6660">
        <v>400</v>
      </c>
      <c r="R6660" t="s">
        <v>143</v>
      </c>
      <c r="S6660" t="s">
        <v>84</v>
      </c>
      <c r="T6660" t="s">
        <v>85</v>
      </c>
      <c r="U6660">
        <v>627</v>
      </c>
      <c r="Y6660" t="s">
        <v>4070</v>
      </c>
      <c r="AA6660">
        <v>34.0871</v>
      </c>
      <c r="AB6660">
        <v>-118.21420000000001</v>
      </c>
      <c r="AC6660">
        <f t="shared" si="104"/>
        <v>0</v>
      </c>
    </row>
    <row r="6661" spans="1:29" x14ac:dyDescent="0.35">
      <c r="A6661">
        <v>200915045</v>
      </c>
      <c r="B6661" s="1">
        <v>44097</v>
      </c>
      <c r="C6661" s="1">
        <v>44096</v>
      </c>
      <c r="D6661">
        <v>1420</v>
      </c>
      <c r="E6661">
        <v>9</v>
      </c>
      <c r="F6661" t="s">
        <v>49</v>
      </c>
      <c r="G6661">
        <v>923</v>
      </c>
      <c r="H6661">
        <v>2</v>
      </c>
      <c r="I6661">
        <v>624</v>
      </c>
      <c r="J6661" t="s">
        <v>171</v>
      </c>
      <c r="K6661">
        <v>400</v>
      </c>
      <c r="L6661">
        <v>36</v>
      </c>
      <c r="M6661" t="s">
        <v>94</v>
      </c>
      <c r="N6661" t="s">
        <v>73</v>
      </c>
      <c r="O6661">
        <v>101</v>
      </c>
      <c r="P6661" t="s">
        <v>32</v>
      </c>
      <c r="Q6661">
        <v>400</v>
      </c>
      <c r="R6661" t="s">
        <v>143</v>
      </c>
      <c r="S6661" t="s">
        <v>40</v>
      </c>
      <c r="T6661" t="s">
        <v>41</v>
      </c>
      <c r="U6661">
        <v>624</v>
      </c>
      <c r="Y6661" t="s">
        <v>9569</v>
      </c>
      <c r="AA6661">
        <v>34.190300000000001</v>
      </c>
      <c r="AB6661">
        <v>-118.45740000000001</v>
      </c>
      <c r="AC6661">
        <f t="shared" si="104"/>
        <v>0</v>
      </c>
    </row>
    <row r="6662" spans="1:29" x14ac:dyDescent="0.35">
      <c r="A6662">
        <v>200713554</v>
      </c>
      <c r="B6662" s="1">
        <v>44079</v>
      </c>
      <c r="C6662" s="1">
        <v>44079</v>
      </c>
      <c r="D6662">
        <v>2140</v>
      </c>
      <c r="E6662">
        <v>7</v>
      </c>
      <c r="F6662" t="s">
        <v>28</v>
      </c>
      <c r="G6662">
        <v>721</v>
      </c>
      <c r="H6662">
        <v>2</v>
      </c>
      <c r="I6662">
        <v>740</v>
      </c>
      <c r="J6662" t="s">
        <v>224</v>
      </c>
      <c r="K6662" t="s">
        <v>9570</v>
      </c>
      <c r="L6662">
        <v>42</v>
      </c>
      <c r="M6662" t="s">
        <v>30</v>
      </c>
      <c r="N6662" t="s">
        <v>95</v>
      </c>
      <c r="O6662">
        <v>801</v>
      </c>
      <c r="P6662" t="s">
        <v>381</v>
      </c>
      <c r="S6662" t="s">
        <v>40</v>
      </c>
      <c r="T6662" t="s">
        <v>41</v>
      </c>
      <c r="U6662">
        <v>740</v>
      </c>
      <c r="Y6662" t="s">
        <v>9571</v>
      </c>
      <c r="Z6662" t="s">
        <v>1281</v>
      </c>
      <c r="AA6662">
        <v>34.073500000000003</v>
      </c>
      <c r="AB6662">
        <v>-118.3777</v>
      </c>
      <c r="AC6662">
        <f t="shared" si="104"/>
        <v>0</v>
      </c>
    </row>
    <row r="6663" spans="1:29" x14ac:dyDescent="0.35">
      <c r="A6663">
        <v>200707039</v>
      </c>
      <c r="B6663" s="1">
        <v>43896</v>
      </c>
      <c r="C6663" s="1">
        <v>43895</v>
      </c>
      <c r="D6663">
        <v>2015</v>
      </c>
      <c r="E6663">
        <v>7</v>
      </c>
      <c r="F6663" t="s">
        <v>28</v>
      </c>
      <c r="G6663">
        <v>701</v>
      </c>
      <c r="H6663">
        <v>1</v>
      </c>
      <c r="I6663">
        <v>510</v>
      </c>
      <c r="J6663" t="s">
        <v>29</v>
      </c>
      <c r="L6663">
        <v>0</v>
      </c>
      <c r="O6663">
        <v>123</v>
      </c>
      <c r="P6663" t="s">
        <v>290</v>
      </c>
      <c r="S6663" t="s">
        <v>40</v>
      </c>
      <c r="T6663" t="s">
        <v>41</v>
      </c>
      <c r="U6663">
        <v>510</v>
      </c>
      <c r="Y6663" t="s">
        <v>9572</v>
      </c>
      <c r="AA6663">
        <v>34.0854</v>
      </c>
      <c r="AB6663">
        <v>-118.3742</v>
      </c>
      <c r="AC6663">
        <f t="shared" si="104"/>
        <v>0</v>
      </c>
    </row>
    <row r="6664" spans="1:29" x14ac:dyDescent="0.35">
      <c r="A6664">
        <v>200611141</v>
      </c>
      <c r="B6664" s="1">
        <v>43989</v>
      </c>
      <c r="C6664" s="1">
        <v>43989</v>
      </c>
      <c r="D6664">
        <v>1</v>
      </c>
      <c r="E6664">
        <v>6</v>
      </c>
      <c r="F6664" t="s">
        <v>91</v>
      </c>
      <c r="G6664">
        <v>638</v>
      </c>
      <c r="H6664">
        <v>1</v>
      </c>
      <c r="I6664">
        <v>310</v>
      </c>
      <c r="J6664" t="s">
        <v>71</v>
      </c>
      <c r="K6664" t="s">
        <v>9573</v>
      </c>
      <c r="L6664">
        <v>33</v>
      </c>
      <c r="M6664" t="s">
        <v>94</v>
      </c>
      <c r="N6664" t="s">
        <v>73</v>
      </c>
      <c r="O6664">
        <v>501</v>
      </c>
      <c r="P6664" t="s">
        <v>164</v>
      </c>
      <c r="S6664" t="s">
        <v>40</v>
      </c>
      <c r="T6664" t="s">
        <v>41</v>
      </c>
      <c r="U6664">
        <v>310</v>
      </c>
      <c r="Y6664" t="s">
        <v>9574</v>
      </c>
      <c r="AA6664">
        <v>34.105200000000004</v>
      </c>
      <c r="AB6664">
        <v>-118.3194</v>
      </c>
      <c r="AC6664">
        <f t="shared" si="104"/>
        <v>0</v>
      </c>
    </row>
    <row r="6665" spans="1:29" x14ac:dyDescent="0.35">
      <c r="A6665">
        <v>201108506</v>
      </c>
      <c r="B6665" s="1">
        <v>43940</v>
      </c>
      <c r="C6665" s="1">
        <v>43938</v>
      </c>
      <c r="D6665">
        <v>2140</v>
      </c>
      <c r="E6665">
        <v>11</v>
      </c>
      <c r="F6665" t="s">
        <v>64</v>
      </c>
      <c r="G6665">
        <v>1107</v>
      </c>
      <c r="H6665">
        <v>1</v>
      </c>
      <c r="I6665">
        <v>420</v>
      </c>
      <c r="J6665" t="s">
        <v>352</v>
      </c>
      <c r="K6665">
        <v>321</v>
      </c>
      <c r="L6665">
        <v>47</v>
      </c>
      <c r="M6665" t="s">
        <v>30</v>
      </c>
      <c r="N6665" t="s">
        <v>73</v>
      </c>
      <c r="O6665">
        <v>104</v>
      </c>
      <c r="P6665" t="s">
        <v>201</v>
      </c>
      <c r="S6665" t="s">
        <v>84</v>
      </c>
      <c r="T6665" t="s">
        <v>85</v>
      </c>
      <c r="U6665">
        <v>420</v>
      </c>
      <c r="Y6665" t="s">
        <v>9575</v>
      </c>
      <c r="AA6665">
        <v>34.126899999999999</v>
      </c>
      <c r="AB6665">
        <v>-118.1914</v>
      </c>
      <c r="AC6665">
        <f t="shared" si="104"/>
        <v>0</v>
      </c>
    </row>
    <row r="6666" spans="1:29" x14ac:dyDescent="0.35">
      <c r="A6666">
        <v>200700847</v>
      </c>
      <c r="B6666" s="1">
        <v>44162</v>
      </c>
      <c r="C6666" s="1">
        <v>44162</v>
      </c>
      <c r="D6666">
        <v>830</v>
      </c>
      <c r="E6666">
        <v>7</v>
      </c>
      <c r="F6666" t="s">
        <v>28</v>
      </c>
      <c r="G6666">
        <v>738</v>
      </c>
      <c r="H6666">
        <v>1</v>
      </c>
      <c r="I6666">
        <v>310</v>
      </c>
      <c r="J6666" t="s">
        <v>71</v>
      </c>
      <c r="K6666" t="s">
        <v>9576</v>
      </c>
      <c r="L6666">
        <v>53</v>
      </c>
      <c r="M6666" t="s">
        <v>30</v>
      </c>
      <c r="N6666" t="s">
        <v>173</v>
      </c>
      <c r="O6666">
        <v>501</v>
      </c>
      <c r="P6666" t="s">
        <v>164</v>
      </c>
      <c r="S6666" t="s">
        <v>40</v>
      </c>
      <c r="T6666" t="s">
        <v>41</v>
      </c>
      <c r="U6666">
        <v>310</v>
      </c>
      <c r="V6666">
        <v>998</v>
      </c>
      <c r="Y6666" t="s">
        <v>9577</v>
      </c>
      <c r="AA6666">
        <v>34.061999999999998</v>
      </c>
      <c r="AB6666">
        <v>-118.33329999999999</v>
      </c>
      <c r="AC6666">
        <f t="shared" si="104"/>
        <v>0</v>
      </c>
    </row>
    <row r="6667" spans="1:29" x14ac:dyDescent="0.35">
      <c r="A6667">
        <v>201217519</v>
      </c>
      <c r="B6667" s="1">
        <v>44043</v>
      </c>
      <c r="C6667" s="1">
        <v>44043</v>
      </c>
      <c r="D6667">
        <v>1445</v>
      </c>
      <c r="E6667">
        <v>12</v>
      </c>
      <c r="F6667" t="s">
        <v>68</v>
      </c>
      <c r="G6667">
        <v>1248</v>
      </c>
      <c r="H6667">
        <v>1</v>
      </c>
      <c r="I6667">
        <v>230</v>
      </c>
      <c r="J6667" t="s">
        <v>161</v>
      </c>
      <c r="K6667" t="s">
        <v>9578</v>
      </c>
      <c r="L6667">
        <v>23</v>
      </c>
      <c r="M6667" t="s">
        <v>30</v>
      </c>
      <c r="N6667" t="s">
        <v>95</v>
      </c>
      <c r="O6667">
        <v>109</v>
      </c>
      <c r="P6667" t="s">
        <v>1043</v>
      </c>
      <c r="Q6667">
        <v>102</v>
      </c>
      <c r="R6667" t="s">
        <v>219</v>
      </c>
      <c r="S6667" t="s">
        <v>40</v>
      </c>
      <c r="T6667" t="s">
        <v>41</v>
      </c>
      <c r="U6667">
        <v>230</v>
      </c>
      <c r="Y6667" t="s">
        <v>7971</v>
      </c>
      <c r="Z6667" t="s">
        <v>1284</v>
      </c>
      <c r="AA6667">
        <v>33.976399999999998</v>
      </c>
      <c r="AB6667">
        <v>-118.2871</v>
      </c>
      <c r="AC6667">
        <f t="shared" si="104"/>
        <v>0</v>
      </c>
    </row>
    <row r="6668" spans="1:29" x14ac:dyDescent="0.35">
      <c r="A6668">
        <v>200116804</v>
      </c>
      <c r="B6668" s="1">
        <v>44066</v>
      </c>
      <c r="C6668" s="1">
        <v>44066</v>
      </c>
      <c r="D6668">
        <v>2145</v>
      </c>
      <c r="E6668">
        <v>1</v>
      </c>
      <c r="F6668" t="s">
        <v>36</v>
      </c>
      <c r="G6668">
        <v>152</v>
      </c>
      <c r="H6668">
        <v>2</v>
      </c>
      <c r="I6668">
        <v>624</v>
      </c>
      <c r="J6668" t="s">
        <v>171</v>
      </c>
      <c r="K6668" t="s">
        <v>3147</v>
      </c>
      <c r="L6668">
        <v>24</v>
      </c>
      <c r="M6668" t="s">
        <v>30</v>
      </c>
      <c r="N6668" t="s">
        <v>31</v>
      </c>
      <c r="O6668">
        <v>102</v>
      </c>
      <c r="P6668" t="s">
        <v>186</v>
      </c>
      <c r="Q6668">
        <v>400</v>
      </c>
      <c r="R6668" t="s">
        <v>143</v>
      </c>
      <c r="S6668" t="s">
        <v>40</v>
      </c>
      <c r="T6668" t="s">
        <v>41</v>
      </c>
      <c r="U6668">
        <v>624</v>
      </c>
      <c r="Y6668" t="s">
        <v>677</v>
      </c>
      <c r="Z6668" t="s">
        <v>382</v>
      </c>
      <c r="AA6668">
        <v>34.049199999999999</v>
      </c>
      <c r="AB6668">
        <v>-118.2525</v>
      </c>
      <c r="AC6668">
        <f t="shared" si="104"/>
        <v>0</v>
      </c>
    </row>
    <row r="6669" spans="1:29" x14ac:dyDescent="0.35">
      <c r="A6669">
        <v>200812195</v>
      </c>
      <c r="B6669" s="1">
        <v>44034</v>
      </c>
      <c r="C6669" s="1">
        <v>44034</v>
      </c>
      <c r="D6669">
        <v>1330</v>
      </c>
      <c r="E6669">
        <v>8</v>
      </c>
      <c r="F6669" t="s">
        <v>109</v>
      </c>
      <c r="G6669">
        <v>841</v>
      </c>
      <c r="H6669">
        <v>2</v>
      </c>
      <c r="I6669">
        <v>662</v>
      </c>
      <c r="J6669" t="s">
        <v>191</v>
      </c>
      <c r="K6669" t="s">
        <v>9579</v>
      </c>
      <c r="L6669">
        <v>70</v>
      </c>
      <c r="M6669" t="s">
        <v>94</v>
      </c>
      <c r="N6669" t="s">
        <v>73</v>
      </c>
      <c r="O6669">
        <v>501</v>
      </c>
      <c r="P6669" t="s">
        <v>164</v>
      </c>
      <c r="S6669" t="s">
        <v>84</v>
      </c>
      <c r="T6669" t="s">
        <v>85</v>
      </c>
      <c r="U6669">
        <v>662</v>
      </c>
      <c r="Y6669" t="s">
        <v>9580</v>
      </c>
      <c r="AA6669">
        <v>34.042499999999997</v>
      </c>
      <c r="AB6669">
        <v>-118.46559999999999</v>
      </c>
      <c r="AC6669">
        <f t="shared" si="104"/>
        <v>0</v>
      </c>
    </row>
    <row r="6670" spans="1:29" x14ac:dyDescent="0.35">
      <c r="A6670">
        <v>200611870</v>
      </c>
      <c r="B6670" s="1">
        <v>44009</v>
      </c>
      <c r="C6670" s="1">
        <v>44009</v>
      </c>
      <c r="D6670">
        <v>930</v>
      </c>
      <c r="E6670">
        <v>6</v>
      </c>
      <c r="F6670" t="s">
        <v>91</v>
      </c>
      <c r="G6670">
        <v>668</v>
      </c>
      <c r="H6670">
        <v>1</v>
      </c>
      <c r="I6670">
        <v>433</v>
      </c>
      <c r="J6670" t="s">
        <v>4516</v>
      </c>
      <c r="K6670" t="s">
        <v>6143</v>
      </c>
      <c r="L6670">
        <v>0</v>
      </c>
      <c r="M6670" t="s">
        <v>46</v>
      </c>
      <c r="N6670" t="s">
        <v>46</v>
      </c>
      <c r="O6670">
        <v>101</v>
      </c>
      <c r="P6670" t="s">
        <v>32</v>
      </c>
      <c r="S6670" t="s">
        <v>33</v>
      </c>
      <c r="T6670" t="s">
        <v>34</v>
      </c>
      <c r="U6670">
        <v>433</v>
      </c>
      <c r="V6670">
        <v>998</v>
      </c>
      <c r="Y6670" t="s">
        <v>9581</v>
      </c>
      <c r="Z6670" t="s">
        <v>122</v>
      </c>
      <c r="AA6670">
        <v>34.0944</v>
      </c>
      <c r="AB6670">
        <v>-118.3125</v>
      </c>
      <c r="AC6670">
        <f t="shared" si="104"/>
        <v>1</v>
      </c>
    </row>
    <row r="6671" spans="1:29" x14ac:dyDescent="0.35">
      <c r="A6671">
        <v>200808904</v>
      </c>
      <c r="B6671" s="1">
        <v>43950</v>
      </c>
      <c r="C6671" s="1">
        <v>43950</v>
      </c>
      <c r="D6671">
        <v>1820</v>
      </c>
      <c r="E6671">
        <v>8</v>
      </c>
      <c r="F6671" t="s">
        <v>109</v>
      </c>
      <c r="G6671">
        <v>801</v>
      </c>
      <c r="H6671">
        <v>2</v>
      </c>
      <c r="I6671">
        <v>624</v>
      </c>
      <c r="J6671" t="s">
        <v>171</v>
      </c>
      <c r="K6671" t="s">
        <v>9582</v>
      </c>
      <c r="L6671">
        <v>35</v>
      </c>
      <c r="M6671" t="s">
        <v>94</v>
      </c>
      <c r="N6671" t="s">
        <v>163</v>
      </c>
      <c r="O6671">
        <v>501</v>
      </c>
      <c r="P6671" t="s">
        <v>164</v>
      </c>
      <c r="Q6671">
        <v>400</v>
      </c>
      <c r="R6671" t="s">
        <v>143</v>
      </c>
      <c r="S6671" t="s">
        <v>40</v>
      </c>
      <c r="T6671" t="s">
        <v>41</v>
      </c>
      <c r="U6671">
        <v>624</v>
      </c>
      <c r="Y6671" t="s">
        <v>9583</v>
      </c>
      <c r="AA6671">
        <v>34.078600000000002</v>
      </c>
      <c r="AB6671">
        <v>-118.5641</v>
      </c>
      <c r="AC6671">
        <f t="shared" si="104"/>
        <v>0</v>
      </c>
    </row>
    <row r="6672" spans="1:29" x14ac:dyDescent="0.35">
      <c r="A6672">
        <v>200804152</v>
      </c>
      <c r="B6672" s="1">
        <v>43834</v>
      </c>
      <c r="C6672" s="1">
        <v>43834</v>
      </c>
      <c r="D6672">
        <v>1100</v>
      </c>
      <c r="E6672">
        <v>8</v>
      </c>
      <c r="F6672" t="s">
        <v>109</v>
      </c>
      <c r="G6672">
        <v>855</v>
      </c>
      <c r="H6672">
        <v>1</v>
      </c>
      <c r="I6672">
        <v>761</v>
      </c>
      <c r="J6672" t="s">
        <v>403</v>
      </c>
      <c r="K6672" t="s">
        <v>9584</v>
      </c>
      <c r="L6672">
        <v>55</v>
      </c>
      <c r="M6672" t="s">
        <v>30</v>
      </c>
      <c r="N6672" t="s">
        <v>73</v>
      </c>
      <c r="O6672">
        <v>101</v>
      </c>
      <c r="P6672" t="s">
        <v>32</v>
      </c>
      <c r="Q6672">
        <v>200</v>
      </c>
      <c r="R6672" t="s">
        <v>663</v>
      </c>
      <c r="S6672" t="s">
        <v>40</v>
      </c>
      <c r="T6672" t="s">
        <v>41</v>
      </c>
      <c r="U6672">
        <v>761</v>
      </c>
      <c r="Y6672" t="s">
        <v>9102</v>
      </c>
      <c r="AA6672">
        <v>34.054099999999998</v>
      </c>
      <c r="AB6672">
        <v>-118.44070000000001</v>
      </c>
      <c r="AC6672">
        <f t="shared" si="104"/>
        <v>0</v>
      </c>
    </row>
    <row r="6673" spans="1:29" x14ac:dyDescent="0.35">
      <c r="A6673">
        <v>201305570</v>
      </c>
      <c r="B6673" s="1">
        <v>43859</v>
      </c>
      <c r="C6673" s="1">
        <v>43858</v>
      </c>
      <c r="D6673">
        <v>2200</v>
      </c>
      <c r="E6673">
        <v>13</v>
      </c>
      <c r="F6673" t="s">
        <v>62</v>
      </c>
      <c r="G6673">
        <v>1324</v>
      </c>
      <c r="H6673">
        <v>1</v>
      </c>
      <c r="I6673">
        <v>510</v>
      </c>
      <c r="J6673" t="s">
        <v>29</v>
      </c>
      <c r="L6673">
        <v>0</v>
      </c>
      <c r="O6673">
        <v>101</v>
      </c>
      <c r="P6673" t="s">
        <v>32</v>
      </c>
      <c r="S6673" t="s">
        <v>40</v>
      </c>
      <c r="T6673" t="s">
        <v>41</v>
      </c>
      <c r="U6673">
        <v>510</v>
      </c>
      <c r="Y6673" t="s">
        <v>9585</v>
      </c>
      <c r="AA6673">
        <v>34.020299999999999</v>
      </c>
      <c r="AB6673">
        <v>-118.25060000000001</v>
      </c>
      <c r="AC6673">
        <f t="shared" si="104"/>
        <v>0</v>
      </c>
    </row>
    <row r="6674" spans="1:29" x14ac:dyDescent="0.35">
      <c r="A6674">
        <v>200709880</v>
      </c>
      <c r="B6674" s="1">
        <v>43981</v>
      </c>
      <c r="C6674" s="1">
        <v>43981</v>
      </c>
      <c r="D6674">
        <v>1300</v>
      </c>
      <c r="E6674">
        <v>7</v>
      </c>
      <c r="F6674" t="s">
        <v>28</v>
      </c>
      <c r="G6674">
        <v>723</v>
      </c>
      <c r="H6674">
        <v>2</v>
      </c>
      <c r="I6674">
        <v>740</v>
      </c>
      <c r="J6674" t="s">
        <v>224</v>
      </c>
      <c r="K6674" t="s">
        <v>706</v>
      </c>
      <c r="L6674">
        <v>0</v>
      </c>
      <c r="M6674" t="s">
        <v>46</v>
      </c>
      <c r="N6674" t="s">
        <v>46</v>
      </c>
      <c r="O6674">
        <v>101</v>
      </c>
      <c r="P6674" t="s">
        <v>32</v>
      </c>
      <c r="S6674" t="s">
        <v>40</v>
      </c>
      <c r="T6674" t="s">
        <v>41</v>
      </c>
      <c r="U6674">
        <v>740</v>
      </c>
      <c r="Y6674" t="s">
        <v>2091</v>
      </c>
      <c r="Z6674" t="s">
        <v>1728</v>
      </c>
      <c r="AA6674">
        <v>34.071899999999999</v>
      </c>
      <c r="AB6674">
        <v>-118.3614</v>
      </c>
      <c r="AC6674">
        <f t="shared" si="104"/>
        <v>0</v>
      </c>
    </row>
    <row r="6675" spans="1:29" x14ac:dyDescent="0.35">
      <c r="A6675">
        <v>200712052</v>
      </c>
      <c r="B6675" s="1">
        <v>44039</v>
      </c>
      <c r="C6675" s="1">
        <v>44039</v>
      </c>
      <c r="D6675">
        <v>1</v>
      </c>
      <c r="E6675">
        <v>7</v>
      </c>
      <c r="F6675" t="s">
        <v>28</v>
      </c>
      <c r="G6675">
        <v>749</v>
      </c>
      <c r="H6675">
        <v>1</v>
      </c>
      <c r="I6675">
        <v>510</v>
      </c>
      <c r="J6675" t="s">
        <v>29</v>
      </c>
      <c r="L6675">
        <v>0</v>
      </c>
      <c r="O6675">
        <v>108</v>
      </c>
      <c r="P6675" t="s">
        <v>105</v>
      </c>
      <c r="S6675" t="s">
        <v>40</v>
      </c>
      <c r="T6675" t="s">
        <v>41</v>
      </c>
      <c r="U6675">
        <v>510</v>
      </c>
      <c r="Y6675" t="s">
        <v>9586</v>
      </c>
      <c r="AA6675">
        <v>34.058</v>
      </c>
      <c r="AB6675">
        <v>-118.3248</v>
      </c>
      <c r="AC6675">
        <f t="shared" si="104"/>
        <v>0</v>
      </c>
    </row>
    <row r="6676" spans="1:29" x14ac:dyDescent="0.35">
      <c r="A6676">
        <v>201222936</v>
      </c>
      <c r="B6676" s="1">
        <v>44123</v>
      </c>
      <c r="C6676" s="1">
        <v>44123</v>
      </c>
      <c r="D6676">
        <v>1815</v>
      </c>
      <c r="E6676">
        <v>12</v>
      </c>
      <c r="F6676" t="s">
        <v>68</v>
      </c>
      <c r="G6676">
        <v>1245</v>
      </c>
      <c r="H6676">
        <v>1</v>
      </c>
      <c r="I6676">
        <v>236</v>
      </c>
      <c r="J6676" t="s">
        <v>692</v>
      </c>
      <c r="K6676" t="s">
        <v>9587</v>
      </c>
      <c r="L6676">
        <v>48</v>
      </c>
      <c r="M6676" t="s">
        <v>94</v>
      </c>
      <c r="N6676" t="s">
        <v>163</v>
      </c>
      <c r="O6676">
        <v>502</v>
      </c>
      <c r="P6676" t="s">
        <v>47</v>
      </c>
      <c r="Q6676">
        <v>400</v>
      </c>
      <c r="R6676" t="s">
        <v>143</v>
      </c>
      <c r="S6676" t="s">
        <v>84</v>
      </c>
      <c r="T6676" t="s">
        <v>85</v>
      </c>
      <c r="U6676">
        <v>236</v>
      </c>
      <c r="Y6676" t="s">
        <v>9588</v>
      </c>
      <c r="AA6676">
        <v>33.980800000000002</v>
      </c>
      <c r="AB6676">
        <v>-118.29170000000001</v>
      </c>
      <c r="AC6676">
        <f t="shared" si="104"/>
        <v>0</v>
      </c>
    </row>
    <row r="6677" spans="1:29" x14ac:dyDescent="0.35">
      <c r="A6677">
        <v>200104765</v>
      </c>
      <c r="B6677" s="1">
        <v>43841</v>
      </c>
      <c r="C6677" s="1">
        <v>43841</v>
      </c>
      <c r="D6677">
        <v>900</v>
      </c>
      <c r="E6677">
        <v>1</v>
      </c>
      <c r="F6677" t="s">
        <v>36</v>
      </c>
      <c r="G6677">
        <v>195</v>
      </c>
      <c r="H6677">
        <v>1</v>
      </c>
      <c r="I6677">
        <v>330</v>
      </c>
      <c r="J6677" t="s">
        <v>37</v>
      </c>
      <c r="K6677" t="s">
        <v>9589</v>
      </c>
      <c r="L6677">
        <v>39</v>
      </c>
      <c r="M6677" t="s">
        <v>30</v>
      </c>
      <c r="N6677" t="s">
        <v>95</v>
      </c>
      <c r="O6677">
        <v>103</v>
      </c>
      <c r="P6677" t="s">
        <v>146</v>
      </c>
      <c r="S6677" t="s">
        <v>40</v>
      </c>
      <c r="T6677" t="s">
        <v>41</v>
      </c>
      <c r="U6677">
        <v>330</v>
      </c>
      <c r="Y6677" t="s">
        <v>9590</v>
      </c>
      <c r="AA6677">
        <v>34.030900000000003</v>
      </c>
      <c r="AB6677">
        <v>-118.26179999999999</v>
      </c>
      <c r="AC6677">
        <f t="shared" si="104"/>
        <v>0</v>
      </c>
    </row>
    <row r="6678" spans="1:29" x14ac:dyDescent="0.35">
      <c r="A6678">
        <v>201107535</v>
      </c>
      <c r="B6678" s="1">
        <v>43910</v>
      </c>
      <c r="C6678" s="1">
        <v>43878</v>
      </c>
      <c r="D6678">
        <v>1630</v>
      </c>
      <c r="E6678">
        <v>11</v>
      </c>
      <c r="F6678" t="s">
        <v>64</v>
      </c>
      <c r="G6678">
        <v>1162</v>
      </c>
      <c r="H6678">
        <v>2</v>
      </c>
      <c r="I6678">
        <v>668</v>
      </c>
      <c r="J6678" t="s">
        <v>287</v>
      </c>
      <c r="L6678">
        <v>0</v>
      </c>
      <c r="O6678">
        <v>203</v>
      </c>
      <c r="P6678" t="s">
        <v>101</v>
      </c>
      <c r="S6678" t="s">
        <v>40</v>
      </c>
      <c r="T6678" t="s">
        <v>41</v>
      </c>
      <c r="U6678">
        <v>668</v>
      </c>
      <c r="Y6678" t="s">
        <v>9591</v>
      </c>
      <c r="AA6678">
        <v>34.098999999999997</v>
      </c>
      <c r="AB6678">
        <v>-118.2884</v>
      </c>
      <c r="AC6678">
        <f t="shared" si="104"/>
        <v>0</v>
      </c>
    </row>
    <row r="6679" spans="1:29" x14ac:dyDescent="0.35">
      <c r="A6679">
        <v>200714387</v>
      </c>
      <c r="B6679" s="1">
        <v>44103</v>
      </c>
      <c r="C6679" s="1">
        <v>44103</v>
      </c>
      <c r="D6679">
        <v>1000</v>
      </c>
      <c r="E6679">
        <v>7</v>
      </c>
      <c r="F6679" t="s">
        <v>28</v>
      </c>
      <c r="G6679">
        <v>737</v>
      </c>
      <c r="H6679">
        <v>1</v>
      </c>
      <c r="I6679">
        <v>341</v>
      </c>
      <c r="J6679" t="s">
        <v>157</v>
      </c>
      <c r="K6679">
        <v>344</v>
      </c>
      <c r="L6679">
        <v>28</v>
      </c>
      <c r="M6679" t="s">
        <v>94</v>
      </c>
      <c r="N6679" t="s">
        <v>31</v>
      </c>
      <c r="O6679">
        <v>502</v>
      </c>
      <c r="P6679" t="s">
        <v>47</v>
      </c>
      <c r="S6679" t="s">
        <v>40</v>
      </c>
      <c r="T6679" t="s">
        <v>41</v>
      </c>
      <c r="U6679">
        <v>341</v>
      </c>
      <c r="Y6679" t="s">
        <v>9457</v>
      </c>
      <c r="AA6679">
        <v>34.062199999999997</v>
      </c>
      <c r="AB6679">
        <v>-118.34180000000001</v>
      </c>
      <c r="AC6679">
        <f t="shared" si="104"/>
        <v>0</v>
      </c>
    </row>
    <row r="6680" spans="1:29" x14ac:dyDescent="0.35">
      <c r="A6680">
        <v>201220832</v>
      </c>
      <c r="B6680" s="1">
        <v>44091</v>
      </c>
      <c r="C6680" s="1">
        <v>44088</v>
      </c>
      <c r="D6680">
        <v>1600</v>
      </c>
      <c r="E6680">
        <v>12</v>
      </c>
      <c r="F6680" t="s">
        <v>68</v>
      </c>
      <c r="G6680">
        <v>1242</v>
      </c>
      <c r="H6680">
        <v>2</v>
      </c>
      <c r="I6680">
        <v>930</v>
      </c>
      <c r="J6680" t="s">
        <v>339</v>
      </c>
      <c r="K6680" t="s">
        <v>9592</v>
      </c>
      <c r="L6680">
        <v>57</v>
      </c>
      <c r="M6680" t="s">
        <v>30</v>
      </c>
      <c r="N6680" t="s">
        <v>163</v>
      </c>
      <c r="O6680">
        <v>121</v>
      </c>
      <c r="P6680" t="s">
        <v>246</v>
      </c>
      <c r="Q6680">
        <v>511</v>
      </c>
      <c r="R6680" t="s">
        <v>151</v>
      </c>
      <c r="S6680" t="s">
        <v>40</v>
      </c>
      <c r="T6680" t="s">
        <v>41</v>
      </c>
      <c r="U6680">
        <v>930</v>
      </c>
      <c r="Y6680" t="s">
        <v>9593</v>
      </c>
      <c r="AA6680">
        <v>33.983699999999999</v>
      </c>
      <c r="AB6680">
        <v>-118.32259999999999</v>
      </c>
      <c r="AC6680">
        <f t="shared" si="104"/>
        <v>0</v>
      </c>
    </row>
    <row r="6681" spans="1:29" x14ac:dyDescent="0.35">
      <c r="A6681">
        <v>201221526</v>
      </c>
      <c r="B6681" s="1">
        <v>44101</v>
      </c>
      <c r="C6681" s="1">
        <v>44101</v>
      </c>
      <c r="D6681">
        <v>1400</v>
      </c>
      <c r="E6681">
        <v>12</v>
      </c>
      <c r="F6681" t="s">
        <v>68</v>
      </c>
      <c r="G6681">
        <v>1259</v>
      </c>
      <c r="H6681">
        <v>2</v>
      </c>
      <c r="I6681">
        <v>625</v>
      </c>
      <c r="J6681" t="s">
        <v>628</v>
      </c>
      <c r="K6681" t="s">
        <v>9594</v>
      </c>
      <c r="L6681">
        <v>39</v>
      </c>
      <c r="M6681" t="s">
        <v>94</v>
      </c>
      <c r="N6681" t="s">
        <v>163</v>
      </c>
      <c r="O6681">
        <v>502</v>
      </c>
      <c r="P6681" t="s">
        <v>47</v>
      </c>
      <c r="Q6681">
        <v>400</v>
      </c>
      <c r="R6681" t="s">
        <v>143</v>
      </c>
      <c r="S6681" t="s">
        <v>84</v>
      </c>
      <c r="T6681" t="s">
        <v>85</v>
      </c>
      <c r="U6681">
        <v>625</v>
      </c>
      <c r="Y6681" t="s">
        <v>4018</v>
      </c>
      <c r="AA6681">
        <v>33.967399999999998</v>
      </c>
      <c r="AB6681">
        <v>-118.26730000000001</v>
      </c>
      <c r="AC6681">
        <f t="shared" si="104"/>
        <v>0</v>
      </c>
    </row>
    <row r="6682" spans="1:29" x14ac:dyDescent="0.35">
      <c r="A6682">
        <v>201008926</v>
      </c>
      <c r="B6682" s="1">
        <v>43962</v>
      </c>
      <c r="C6682" s="1">
        <v>43935</v>
      </c>
      <c r="D6682">
        <v>215</v>
      </c>
      <c r="E6682">
        <v>10</v>
      </c>
      <c r="F6682" t="s">
        <v>103</v>
      </c>
      <c r="G6682">
        <v>1043</v>
      </c>
      <c r="H6682">
        <v>1</v>
      </c>
      <c r="I6682">
        <v>420</v>
      </c>
      <c r="J6682" t="s">
        <v>352</v>
      </c>
      <c r="K6682" t="s">
        <v>7874</v>
      </c>
      <c r="L6682">
        <v>68</v>
      </c>
      <c r="M6682" t="s">
        <v>94</v>
      </c>
      <c r="N6682" t="s">
        <v>31</v>
      </c>
      <c r="O6682">
        <v>123</v>
      </c>
      <c r="P6682" t="s">
        <v>290</v>
      </c>
      <c r="S6682" t="s">
        <v>40</v>
      </c>
      <c r="T6682" t="s">
        <v>41</v>
      </c>
      <c r="U6682">
        <v>420</v>
      </c>
      <c r="Y6682" t="s">
        <v>9595</v>
      </c>
      <c r="AA6682">
        <v>34.174500000000002</v>
      </c>
      <c r="AB6682">
        <v>-118.5407</v>
      </c>
      <c r="AC6682">
        <f t="shared" si="104"/>
        <v>0</v>
      </c>
    </row>
    <row r="6683" spans="1:29" x14ac:dyDescent="0.35">
      <c r="A6683">
        <v>200106071</v>
      </c>
      <c r="B6683" s="1">
        <v>43860</v>
      </c>
      <c r="C6683" s="1">
        <v>43860</v>
      </c>
      <c r="D6683">
        <v>1750</v>
      </c>
      <c r="E6683">
        <v>1</v>
      </c>
      <c r="F6683" t="s">
        <v>36</v>
      </c>
      <c r="G6683">
        <v>111</v>
      </c>
      <c r="H6683">
        <v>1</v>
      </c>
      <c r="I6683">
        <v>341</v>
      </c>
      <c r="J6683" t="s">
        <v>157</v>
      </c>
      <c r="K6683" t="s">
        <v>9596</v>
      </c>
      <c r="L6683">
        <v>51</v>
      </c>
      <c r="M6683" t="s">
        <v>94</v>
      </c>
      <c r="N6683" t="s">
        <v>173</v>
      </c>
      <c r="O6683">
        <v>406</v>
      </c>
      <c r="P6683" t="s">
        <v>582</v>
      </c>
      <c r="S6683" t="s">
        <v>40</v>
      </c>
      <c r="T6683" t="s">
        <v>41</v>
      </c>
      <c r="U6683">
        <v>341</v>
      </c>
      <c r="Y6683" t="s">
        <v>9597</v>
      </c>
      <c r="AA6683">
        <v>34.061900000000001</v>
      </c>
      <c r="AB6683">
        <v>-118.23690000000001</v>
      </c>
      <c r="AC6683">
        <f t="shared" si="104"/>
        <v>0</v>
      </c>
    </row>
    <row r="6684" spans="1:29" x14ac:dyDescent="0.35">
      <c r="A6684">
        <v>201210864</v>
      </c>
      <c r="B6684" s="1">
        <v>43935</v>
      </c>
      <c r="C6684" s="1">
        <v>43935</v>
      </c>
      <c r="D6684">
        <v>100</v>
      </c>
      <c r="E6684">
        <v>12</v>
      </c>
      <c r="F6684" t="s">
        <v>68</v>
      </c>
      <c r="G6684">
        <v>1249</v>
      </c>
      <c r="H6684">
        <v>2</v>
      </c>
      <c r="I6684">
        <v>624</v>
      </c>
      <c r="J6684" t="s">
        <v>171</v>
      </c>
      <c r="K6684" t="s">
        <v>9598</v>
      </c>
      <c r="L6684">
        <v>36</v>
      </c>
      <c r="M6684" t="s">
        <v>30</v>
      </c>
      <c r="N6684" t="s">
        <v>163</v>
      </c>
      <c r="O6684">
        <v>101</v>
      </c>
      <c r="P6684" t="s">
        <v>32</v>
      </c>
      <c r="Q6684">
        <v>400</v>
      </c>
      <c r="R6684" t="s">
        <v>143</v>
      </c>
      <c r="S6684" t="s">
        <v>40</v>
      </c>
      <c r="T6684" t="s">
        <v>41</v>
      </c>
      <c r="U6684">
        <v>624</v>
      </c>
      <c r="Y6684" t="s">
        <v>2916</v>
      </c>
      <c r="Z6684" t="s">
        <v>9599</v>
      </c>
      <c r="AA6684">
        <v>33.980600000000003</v>
      </c>
      <c r="AB6684">
        <v>-118.2838</v>
      </c>
      <c r="AC6684">
        <f t="shared" si="104"/>
        <v>0</v>
      </c>
    </row>
    <row r="6685" spans="1:29" x14ac:dyDescent="0.35">
      <c r="A6685">
        <v>201209620</v>
      </c>
      <c r="B6685" s="1">
        <v>43913</v>
      </c>
      <c r="C6685" s="1">
        <v>43908</v>
      </c>
      <c r="D6685">
        <v>700</v>
      </c>
      <c r="E6685">
        <v>12</v>
      </c>
      <c r="F6685" t="s">
        <v>68</v>
      </c>
      <c r="G6685">
        <v>1248</v>
      </c>
      <c r="H6685">
        <v>1</v>
      </c>
      <c r="I6685">
        <v>341</v>
      </c>
      <c r="J6685" t="s">
        <v>157</v>
      </c>
      <c r="K6685" t="s">
        <v>9600</v>
      </c>
      <c r="L6685">
        <v>0</v>
      </c>
      <c r="M6685" t="s">
        <v>46</v>
      </c>
      <c r="N6685" t="s">
        <v>46</v>
      </c>
      <c r="O6685">
        <v>203</v>
      </c>
      <c r="P6685" t="s">
        <v>101</v>
      </c>
      <c r="S6685" t="s">
        <v>40</v>
      </c>
      <c r="T6685" t="s">
        <v>41</v>
      </c>
      <c r="U6685">
        <v>341</v>
      </c>
      <c r="Y6685" t="s">
        <v>9601</v>
      </c>
      <c r="AA6685">
        <v>33.979199999999999</v>
      </c>
      <c r="AB6685">
        <v>-118.2893</v>
      </c>
      <c r="AC6685">
        <f t="shared" si="104"/>
        <v>0</v>
      </c>
    </row>
    <row r="6686" spans="1:29" x14ac:dyDescent="0.35">
      <c r="A6686">
        <v>200213311</v>
      </c>
      <c r="B6686" s="1">
        <v>44046</v>
      </c>
      <c r="C6686" s="1">
        <v>44045</v>
      </c>
      <c r="D6686">
        <v>2020</v>
      </c>
      <c r="E6686">
        <v>2</v>
      </c>
      <c r="F6686" t="s">
        <v>56</v>
      </c>
      <c r="G6686">
        <v>218</v>
      </c>
      <c r="H6686">
        <v>1</v>
      </c>
      <c r="I6686">
        <v>330</v>
      </c>
      <c r="J6686" t="s">
        <v>37</v>
      </c>
      <c r="K6686" t="s">
        <v>9602</v>
      </c>
      <c r="L6686">
        <v>31</v>
      </c>
      <c r="M6686" t="s">
        <v>94</v>
      </c>
      <c r="N6686" t="s">
        <v>73</v>
      </c>
      <c r="O6686">
        <v>101</v>
      </c>
      <c r="P6686" t="s">
        <v>32</v>
      </c>
      <c r="S6686" t="s">
        <v>40</v>
      </c>
      <c r="T6686" t="s">
        <v>41</v>
      </c>
      <c r="U6686">
        <v>330</v>
      </c>
      <c r="Y6686" t="s">
        <v>1532</v>
      </c>
      <c r="Z6686" t="s">
        <v>9603</v>
      </c>
      <c r="AA6686">
        <v>34.075499999999998</v>
      </c>
      <c r="AB6686">
        <v>-118.2544</v>
      </c>
      <c r="AC6686">
        <f t="shared" si="104"/>
        <v>0</v>
      </c>
    </row>
    <row r="6687" spans="1:29" x14ac:dyDescent="0.35">
      <c r="A6687">
        <v>200806402</v>
      </c>
      <c r="B6687" s="1">
        <v>43884</v>
      </c>
      <c r="C6687" s="1">
        <v>43879</v>
      </c>
      <c r="D6687">
        <v>1800</v>
      </c>
      <c r="E6687">
        <v>8</v>
      </c>
      <c r="F6687" t="s">
        <v>109</v>
      </c>
      <c r="G6687">
        <v>895</v>
      </c>
      <c r="H6687">
        <v>1</v>
      </c>
      <c r="I6687">
        <v>341</v>
      </c>
      <c r="J6687" t="s">
        <v>157</v>
      </c>
      <c r="K6687" t="s">
        <v>245</v>
      </c>
      <c r="L6687">
        <v>0</v>
      </c>
      <c r="M6687" t="s">
        <v>46</v>
      </c>
      <c r="N6687" t="s">
        <v>46</v>
      </c>
      <c r="O6687">
        <v>717</v>
      </c>
      <c r="P6687" t="s">
        <v>1946</v>
      </c>
      <c r="S6687" t="s">
        <v>40</v>
      </c>
      <c r="T6687" t="s">
        <v>41</v>
      </c>
      <c r="U6687">
        <v>341</v>
      </c>
      <c r="Y6687" t="s">
        <v>9604</v>
      </c>
      <c r="AA6687">
        <v>34.037399999999998</v>
      </c>
      <c r="AB6687">
        <v>-118.40819999999999</v>
      </c>
      <c r="AC6687">
        <f t="shared" si="104"/>
        <v>0</v>
      </c>
    </row>
    <row r="6688" spans="1:29" x14ac:dyDescent="0.35">
      <c r="A6688">
        <v>200316812</v>
      </c>
      <c r="B6688" s="1">
        <v>44078</v>
      </c>
      <c r="C6688" s="1">
        <v>44077</v>
      </c>
      <c r="D6688">
        <v>1300</v>
      </c>
      <c r="E6688">
        <v>3</v>
      </c>
      <c r="F6688" t="s">
        <v>43</v>
      </c>
      <c r="G6688">
        <v>396</v>
      </c>
      <c r="H6688">
        <v>1</v>
      </c>
      <c r="I6688">
        <v>420</v>
      </c>
      <c r="J6688" t="s">
        <v>352</v>
      </c>
      <c r="L6688">
        <v>0</v>
      </c>
      <c r="O6688">
        <v>101</v>
      </c>
      <c r="P6688" t="s">
        <v>32</v>
      </c>
      <c r="S6688" t="s">
        <v>40</v>
      </c>
      <c r="T6688" t="s">
        <v>41</v>
      </c>
      <c r="U6688">
        <v>420</v>
      </c>
      <c r="Y6688" t="s">
        <v>2608</v>
      </c>
      <c r="AA6688">
        <v>34.008499999999998</v>
      </c>
      <c r="AB6688">
        <v>-118.2915</v>
      </c>
      <c r="AC6688">
        <f t="shared" si="104"/>
        <v>0</v>
      </c>
    </row>
    <row r="6689" spans="1:29" x14ac:dyDescent="0.35">
      <c r="A6689">
        <v>200611156</v>
      </c>
      <c r="B6689" s="1">
        <v>43986</v>
      </c>
      <c r="C6689" s="1">
        <v>43984</v>
      </c>
      <c r="D6689">
        <v>1</v>
      </c>
      <c r="E6689">
        <v>6</v>
      </c>
      <c r="F6689" t="s">
        <v>91</v>
      </c>
      <c r="G6689">
        <v>625</v>
      </c>
      <c r="H6689">
        <v>1</v>
      </c>
      <c r="I6689">
        <v>331</v>
      </c>
      <c r="J6689" t="s">
        <v>233</v>
      </c>
      <c r="K6689" t="s">
        <v>3865</v>
      </c>
      <c r="L6689">
        <v>54</v>
      </c>
      <c r="M6689" t="s">
        <v>30</v>
      </c>
      <c r="N6689" t="s">
        <v>2504</v>
      </c>
      <c r="O6689">
        <v>101</v>
      </c>
      <c r="P6689" t="s">
        <v>32</v>
      </c>
      <c r="S6689" t="s">
        <v>40</v>
      </c>
      <c r="T6689" t="s">
        <v>41</v>
      </c>
      <c r="U6689">
        <v>331</v>
      </c>
      <c r="Y6689" t="s">
        <v>7894</v>
      </c>
      <c r="Z6689" t="s">
        <v>9605</v>
      </c>
      <c r="AA6689">
        <v>34.1083</v>
      </c>
      <c r="AB6689">
        <v>-118.33710000000001</v>
      </c>
      <c r="AC6689">
        <f t="shared" si="104"/>
        <v>0</v>
      </c>
    </row>
    <row r="6690" spans="1:29" x14ac:dyDescent="0.35">
      <c r="A6690">
        <v>200808070</v>
      </c>
      <c r="B6690" s="1">
        <v>43927</v>
      </c>
      <c r="C6690" s="1">
        <v>43926</v>
      </c>
      <c r="D6690">
        <v>1830</v>
      </c>
      <c r="E6690">
        <v>8</v>
      </c>
      <c r="F6690" t="s">
        <v>109</v>
      </c>
      <c r="G6690">
        <v>836</v>
      </c>
      <c r="H6690">
        <v>1</v>
      </c>
      <c r="I6690">
        <v>330</v>
      </c>
      <c r="J6690" t="s">
        <v>37</v>
      </c>
      <c r="K6690" t="s">
        <v>9606</v>
      </c>
      <c r="L6690">
        <v>35</v>
      </c>
      <c r="M6690" t="s">
        <v>94</v>
      </c>
      <c r="N6690" t="s">
        <v>73</v>
      </c>
      <c r="O6690">
        <v>707</v>
      </c>
      <c r="P6690" t="s">
        <v>280</v>
      </c>
      <c r="S6690" t="s">
        <v>40</v>
      </c>
      <c r="T6690" t="s">
        <v>41</v>
      </c>
      <c r="U6690">
        <v>330</v>
      </c>
      <c r="Y6690" t="s">
        <v>5995</v>
      </c>
      <c r="AA6690">
        <v>34.055399999999999</v>
      </c>
      <c r="AB6690">
        <v>-118.42659999999999</v>
      </c>
      <c r="AC6690">
        <f t="shared" si="104"/>
        <v>0</v>
      </c>
    </row>
    <row r="6691" spans="1:29" x14ac:dyDescent="0.35">
      <c r="A6691">
        <v>200120214</v>
      </c>
      <c r="B6691" s="1">
        <v>44132</v>
      </c>
      <c r="C6691" s="1">
        <v>44131</v>
      </c>
      <c r="D6691">
        <v>2115</v>
      </c>
      <c r="E6691">
        <v>1</v>
      </c>
      <c r="F6691" t="s">
        <v>36</v>
      </c>
      <c r="G6691">
        <v>182</v>
      </c>
      <c r="H6691">
        <v>1</v>
      </c>
      <c r="I6691">
        <v>231</v>
      </c>
      <c r="J6691" t="s">
        <v>1001</v>
      </c>
      <c r="K6691" t="s">
        <v>9607</v>
      </c>
      <c r="L6691">
        <v>48</v>
      </c>
      <c r="M6691" t="s">
        <v>94</v>
      </c>
      <c r="N6691" t="s">
        <v>31</v>
      </c>
      <c r="O6691">
        <v>102</v>
      </c>
      <c r="P6691" t="s">
        <v>186</v>
      </c>
      <c r="Q6691">
        <v>212</v>
      </c>
      <c r="R6691" t="s">
        <v>1167</v>
      </c>
      <c r="S6691" t="s">
        <v>40</v>
      </c>
      <c r="T6691" t="s">
        <v>41</v>
      </c>
      <c r="U6691">
        <v>231</v>
      </c>
      <c r="Y6691" t="s">
        <v>263</v>
      </c>
      <c r="Z6691" t="s">
        <v>1020</v>
      </c>
      <c r="AA6691">
        <v>34.042999999999999</v>
      </c>
      <c r="AB6691">
        <v>-118.2641</v>
      </c>
      <c r="AC6691">
        <f t="shared" si="104"/>
        <v>0</v>
      </c>
    </row>
    <row r="6692" spans="1:29" x14ac:dyDescent="0.35">
      <c r="A6692">
        <v>200219019</v>
      </c>
      <c r="B6692" s="1">
        <v>44191</v>
      </c>
      <c r="C6692" s="1">
        <v>44191</v>
      </c>
      <c r="D6692">
        <v>1545</v>
      </c>
      <c r="E6692">
        <v>2</v>
      </c>
      <c r="F6692" t="s">
        <v>56</v>
      </c>
      <c r="G6692">
        <v>245</v>
      </c>
      <c r="H6692">
        <v>1</v>
      </c>
      <c r="I6692">
        <v>210</v>
      </c>
      <c r="J6692" t="s">
        <v>149</v>
      </c>
      <c r="K6692" t="s">
        <v>9608</v>
      </c>
      <c r="L6692">
        <v>36</v>
      </c>
      <c r="M6692" t="s">
        <v>94</v>
      </c>
      <c r="N6692" t="s">
        <v>95</v>
      </c>
      <c r="O6692">
        <v>108</v>
      </c>
      <c r="P6692" t="s">
        <v>105</v>
      </c>
      <c r="Q6692">
        <v>102</v>
      </c>
      <c r="R6692" t="s">
        <v>219</v>
      </c>
      <c r="S6692" t="s">
        <v>40</v>
      </c>
      <c r="T6692" t="s">
        <v>41</v>
      </c>
      <c r="U6692">
        <v>210</v>
      </c>
      <c r="Y6692" t="s">
        <v>9609</v>
      </c>
      <c r="AA6692">
        <v>34.0595</v>
      </c>
      <c r="AB6692">
        <v>-118.2749</v>
      </c>
      <c r="AC6692">
        <f t="shared" si="104"/>
        <v>0</v>
      </c>
    </row>
    <row r="6693" spans="1:29" x14ac:dyDescent="0.35">
      <c r="A6693">
        <v>200917534</v>
      </c>
      <c r="B6693" s="1">
        <v>44156</v>
      </c>
      <c r="C6693" s="1">
        <v>44154</v>
      </c>
      <c r="D6693">
        <v>1930</v>
      </c>
      <c r="E6693">
        <v>9</v>
      </c>
      <c r="F6693" t="s">
        <v>49</v>
      </c>
      <c r="G6693">
        <v>998</v>
      </c>
      <c r="H6693">
        <v>1</v>
      </c>
      <c r="I6693">
        <v>440</v>
      </c>
      <c r="J6693" t="s">
        <v>213</v>
      </c>
      <c r="K6693">
        <v>394</v>
      </c>
      <c r="L6693">
        <v>43</v>
      </c>
      <c r="M6693" t="s">
        <v>30</v>
      </c>
      <c r="N6693" t="s">
        <v>31</v>
      </c>
      <c r="O6693">
        <v>121</v>
      </c>
      <c r="P6693" t="s">
        <v>246</v>
      </c>
      <c r="S6693" t="s">
        <v>40</v>
      </c>
      <c r="T6693" t="s">
        <v>41</v>
      </c>
      <c r="U6693">
        <v>440</v>
      </c>
      <c r="Y6693" t="s">
        <v>9610</v>
      </c>
      <c r="AA6693">
        <v>34.144799999999996</v>
      </c>
      <c r="AB6693">
        <v>-118.4186</v>
      </c>
      <c r="AC6693">
        <f t="shared" si="104"/>
        <v>0</v>
      </c>
    </row>
    <row r="6694" spans="1:29" x14ac:dyDescent="0.35">
      <c r="A6694">
        <v>200119672</v>
      </c>
      <c r="B6694" s="1">
        <v>44123</v>
      </c>
      <c r="C6694" s="1">
        <v>44121</v>
      </c>
      <c r="D6694">
        <v>1210</v>
      </c>
      <c r="E6694">
        <v>1</v>
      </c>
      <c r="F6694" t="s">
        <v>36</v>
      </c>
      <c r="G6694">
        <v>191</v>
      </c>
      <c r="H6694">
        <v>1</v>
      </c>
      <c r="I6694">
        <v>510</v>
      </c>
      <c r="J6694" t="s">
        <v>29</v>
      </c>
      <c r="L6694">
        <v>0</v>
      </c>
      <c r="O6694">
        <v>707</v>
      </c>
      <c r="P6694" t="s">
        <v>280</v>
      </c>
      <c r="S6694" t="s">
        <v>40</v>
      </c>
      <c r="T6694" t="s">
        <v>41</v>
      </c>
      <c r="U6694">
        <v>510</v>
      </c>
      <c r="Y6694" t="s">
        <v>9611</v>
      </c>
      <c r="AA6694">
        <v>34.038800000000002</v>
      </c>
      <c r="AB6694">
        <v>-118.2717</v>
      </c>
      <c r="AC6694">
        <f t="shared" si="104"/>
        <v>0</v>
      </c>
    </row>
    <row r="6695" spans="1:29" x14ac:dyDescent="0.35">
      <c r="A6695">
        <v>200709227</v>
      </c>
      <c r="B6695" s="1">
        <v>43965</v>
      </c>
      <c r="C6695" s="1">
        <v>43965</v>
      </c>
      <c r="D6695">
        <v>1100</v>
      </c>
      <c r="E6695">
        <v>7</v>
      </c>
      <c r="F6695" t="s">
        <v>28</v>
      </c>
      <c r="G6695">
        <v>784</v>
      </c>
      <c r="H6695">
        <v>1</v>
      </c>
      <c r="I6695">
        <v>510</v>
      </c>
      <c r="J6695" t="s">
        <v>29</v>
      </c>
      <c r="L6695">
        <v>0</v>
      </c>
      <c r="O6695">
        <v>101</v>
      </c>
      <c r="P6695" t="s">
        <v>32</v>
      </c>
      <c r="S6695" t="s">
        <v>40</v>
      </c>
      <c r="T6695" t="s">
        <v>41</v>
      </c>
      <c r="U6695">
        <v>510</v>
      </c>
      <c r="Y6695" t="s">
        <v>9612</v>
      </c>
      <c r="AA6695">
        <v>34.040799999999997</v>
      </c>
      <c r="AB6695">
        <v>-118.3497</v>
      </c>
      <c r="AC6695">
        <f t="shared" si="104"/>
        <v>0</v>
      </c>
    </row>
    <row r="6696" spans="1:29" x14ac:dyDescent="0.35">
      <c r="A6696">
        <v>200916086</v>
      </c>
      <c r="B6696" s="1">
        <v>44122</v>
      </c>
      <c r="C6696" s="1">
        <v>44121</v>
      </c>
      <c r="D6696">
        <v>1900</v>
      </c>
      <c r="E6696">
        <v>9</v>
      </c>
      <c r="F6696" t="s">
        <v>49</v>
      </c>
      <c r="G6696">
        <v>943</v>
      </c>
      <c r="H6696">
        <v>1</v>
      </c>
      <c r="I6696">
        <v>510</v>
      </c>
      <c r="J6696" t="s">
        <v>29</v>
      </c>
      <c r="L6696">
        <v>0</v>
      </c>
      <c r="M6696" t="s">
        <v>30</v>
      </c>
      <c r="O6696">
        <v>101</v>
      </c>
      <c r="P6696" t="s">
        <v>32</v>
      </c>
      <c r="S6696" t="s">
        <v>40</v>
      </c>
      <c r="T6696" t="s">
        <v>41</v>
      </c>
      <c r="U6696">
        <v>510</v>
      </c>
      <c r="Y6696" t="s">
        <v>3606</v>
      </c>
      <c r="Z6696" t="s">
        <v>9613</v>
      </c>
      <c r="AA6696">
        <v>34.1721</v>
      </c>
      <c r="AB6696">
        <v>-118.4443</v>
      </c>
      <c r="AC6696">
        <f t="shared" si="104"/>
        <v>0</v>
      </c>
    </row>
    <row r="6697" spans="1:29" x14ac:dyDescent="0.35">
      <c r="A6697">
        <v>200408758</v>
      </c>
      <c r="B6697" s="1">
        <v>43961</v>
      </c>
      <c r="C6697" s="1">
        <v>43961</v>
      </c>
      <c r="D6697">
        <v>1900</v>
      </c>
      <c r="E6697">
        <v>4</v>
      </c>
      <c r="F6697" t="s">
        <v>54</v>
      </c>
      <c r="G6697">
        <v>449</v>
      </c>
      <c r="H6697">
        <v>2</v>
      </c>
      <c r="I6697">
        <v>930</v>
      </c>
      <c r="J6697" t="s">
        <v>339</v>
      </c>
      <c r="K6697" t="s">
        <v>9614</v>
      </c>
      <c r="L6697">
        <v>29</v>
      </c>
      <c r="M6697" t="s">
        <v>30</v>
      </c>
      <c r="N6697" t="s">
        <v>95</v>
      </c>
      <c r="O6697">
        <v>501</v>
      </c>
      <c r="P6697" t="s">
        <v>164</v>
      </c>
      <c r="Q6697">
        <v>511</v>
      </c>
      <c r="R6697" t="s">
        <v>151</v>
      </c>
      <c r="S6697" t="s">
        <v>40</v>
      </c>
      <c r="T6697" t="s">
        <v>41</v>
      </c>
      <c r="U6697">
        <v>930</v>
      </c>
      <c r="Y6697" t="s">
        <v>9615</v>
      </c>
      <c r="AA6697">
        <v>34.052700000000002</v>
      </c>
      <c r="AB6697">
        <v>-118.1969</v>
      </c>
      <c r="AC6697">
        <f t="shared" si="104"/>
        <v>0</v>
      </c>
    </row>
    <row r="6698" spans="1:29" x14ac:dyDescent="0.35">
      <c r="A6698">
        <v>200219141</v>
      </c>
      <c r="B6698" s="1">
        <v>44195</v>
      </c>
      <c r="C6698" s="1">
        <v>44195</v>
      </c>
      <c r="D6698">
        <v>100</v>
      </c>
      <c r="E6698">
        <v>2</v>
      </c>
      <c r="F6698" t="s">
        <v>56</v>
      </c>
      <c r="G6698">
        <v>266</v>
      </c>
      <c r="H6698">
        <v>1</v>
      </c>
      <c r="I6698">
        <v>230</v>
      </c>
      <c r="J6698" t="s">
        <v>161</v>
      </c>
      <c r="K6698" t="s">
        <v>9616</v>
      </c>
      <c r="L6698">
        <v>26</v>
      </c>
      <c r="M6698" t="s">
        <v>94</v>
      </c>
      <c r="N6698" t="s">
        <v>95</v>
      </c>
      <c r="O6698">
        <v>101</v>
      </c>
      <c r="P6698" t="s">
        <v>32</v>
      </c>
      <c r="Q6698">
        <v>102</v>
      </c>
      <c r="R6698" t="s">
        <v>219</v>
      </c>
      <c r="S6698" t="s">
        <v>40</v>
      </c>
      <c r="T6698" t="s">
        <v>41</v>
      </c>
      <c r="U6698">
        <v>230</v>
      </c>
      <c r="V6698">
        <v>998</v>
      </c>
      <c r="Y6698" t="s">
        <v>483</v>
      </c>
      <c r="Z6698" t="s">
        <v>1825</v>
      </c>
      <c r="AA6698">
        <v>34.055</v>
      </c>
      <c r="AB6698">
        <v>-118.2735</v>
      </c>
      <c r="AC6698">
        <f t="shared" si="104"/>
        <v>0</v>
      </c>
    </row>
    <row r="6699" spans="1:29" x14ac:dyDescent="0.35">
      <c r="A6699">
        <v>200316906</v>
      </c>
      <c r="B6699" s="1">
        <v>44080</v>
      </c>
      <c r="C6699" s="1">
        <v>44080</v>
      </c>
      <c r="D6699">
        <v>335</v>
      </c>
      <c r="E6699">
        <v>3</v>
      </c>
      <c r="F6699" t="s">
        <v>43</v>
      </c>
      <c r="G6699">
        <v>314</v>
      </c>
      <c r="H6699">
        <v>2</v>
      </c>
      <c r="I6699">
        <v>624</v>
      </c>
      <c r="J6699" t="s">
        <v>171</v>
      </c>
      <c r="K6699" t="s">
        <v>9617</v>
      </c>
      <c r="L6699">
        <v>27</v>
      </c>
      <c r="M6699" t="s">
        <v>30</v>
      </c>
      <c r="N6699" t="s">
        <v>95</v>
      </c>
      <c r="O6699">
        <v>103</v>
      </c>
      <c r="P6699" t="s">
        <v>146</v>
      </c>
      <c r="Q6699">
        <v>400</v>
      </c>
      <c r="R6699" t="s">
        <v>143</v>
      </c>
      <c r="S6699" t="s">
        <v>40</v>
      </c>
      <c r="T6699" t="s">
        <v>41</v>
      </c>
      <c r="U6699">
        <v>624</v>
      </c>
      <c r="Y6699" t="s">
        <v>9618</v>
      </c>
      <c r="AA6699">
        <v>34.0306</v>
      </c>
      <c r="AB6699">
        <v>-118.3182</v>
      </c>
      <c r="AC6699">
        <f t="shared" si="104"/>
        <v>0</v>
      </c>
    </row>
    <row r="6700" spans="1:29" x14ac:dyDescent="0.35">
      <c r="A6700">
        <v>200616028</v>
      </c>
      <c r="B6700" s="1">
        <v>44102</v>
      </c>
      <c r="C6700" s="1">
        <v>44102</v>
      </c>
      <c r="D6700">
        <v>2130</v>
      </c>
      <c r="E6700">
        <v>6</v>
      </c>
      <c r="F6700" t="s">
        <v>91</v>
      </c>
      <c r="G6700">
        <v>643</v>
      </c>
      <c r="H6700">
        <v>2</v>
      </c>
      <c r="I6700">
        <v>900</v>
      </c>
      <c r="J6700" t="s">
        <v>197</v>
      </c>
      <c r="K6700" t="s">
        <v>1131</v>
      </c>
      <c r="L6700">
        <v>53</v>
      </c>
      <c r="M6700" t="s">
        <v>94</v>
      </c>
      <c r="N6700" t="s">
        <v>73</v>
      </c>
      <c r="O6700">
        <v>501</v>
      </c>
      <c r="P6700" t="s">
        <v>164</v>
      </c>
      <c r="S6700" t="s">
        <v>33</v>
      </c>
      <c r="T6700" t="s">
        <v>34</v>
      </c>
      <c r="U6700">
        <v>900</v>
      </c>
      <c r="Y6700" t="s">
        <v>9619</v>
      </c>
      <c r="AA6700">
        <v>34.101599999999998</v>
      </c>
      <c r="AB6700">
        <v>-118.3506</v>
      </c>
      <c r="AC6700">
        <f t="shared" si="104"/>
        <v>1</v>
      </c>
    </row>
    <row r="6701" spans="1:29" x14ac:dyDescent="0.35">
      <c r="A6701">
        <v>200516853</v>
      </c>
      <c r="B6701" s="1">
        <v>44154</v>
      </c>
      <c r="C6701" s="1">
        <v>44153</v>
      </c>
      <c r="D6701">
        <v>1800</v>
      </c>
      <c r="E6701">
        <v>5</v>
      </c>
      <c r="F6701" t="s">
        <v>98</v>
      </c>
      <c r="G6701">
        <v>517</v>
      </c>
      <c r="H6701">
        <v>1</v>
      </c>
      <c r="I6701">
        <v>510</v>
      </c>
      <c r="J6701" t="s">
        <v>29</v>
      </c>
      <c r="L6701">
        <v>0</v>
      </c>
      <c r="O6701">
        <v>101</v>
      </c>
      <c r="P6701" t="s">
        <v>32</v>
      </c>
      <c r="S6701" t="s">
        <v>40</v>
      </c>
      <c r="T6701" t="s">
        <v>41</v>
      </c>
      <c r="U6701">
        <v>510</v>
      </c>
      <c r="Y6701" t="s">
        <v>9620</v>
      </c>
      <c r="AA6701">
        <v>33.786999999999999</v>
      </c>
      <c r="AB6701">
        <v>-118.2585</v>
      </c>
      <c r="AC6701">
        <f t="shared" si="104"/>
        <v>0</v>
      </c>
    </row>
    <row r="6702" spans="1:29" x14ac:dyDescent="0.35">
      <c r="A6702">
        <v>200320974</v>
      </c>
      <c r="B6702" s="1">
        <v>44162</v>
      </c>
      <c r="C6702" s="1">
        <v>44158</v>
      </c>
      <c r="D6702">
        <v>2330</v>
      </c>
      <c r="E6702">
        <v>3</v>
      </c>
      <c r="F6702" t="s">
        <v>43</v>
      </c>
      <c r="G6702">
        <v>399</v>
      </c>
      <c r="H6702">
        <v>1</v>
      </c>
      <c r="I6702">
        <v>236</v>
      </c>
      <c r="J6702" t="s">
        <v>692</v>
      </c>
      <c r="K6702" t="s">
        <v>9621</v>
      </c>
      <c r="L6702">
        <v>25</v>
      </c>
      <c r="M6702" t="s">
        <v>94</v>
      </c>
      <c r="N6702" t="s">
        <v>163</v>
      </c>
      <c r="O6702">
        <v>502</v>
      </c>
      <c r="P6702" t="s">
        <v>47</v>
      </c>
      <c r="Q6702">
        <v>400</v>
      </c>
      <c r="R6702" t="s">
        <v>143</v>
      </c>
      <c r="S6702" t="s">
        <v>40</v>
      </c>
      <c r="T6702" t="s">
        <v>41</v>
      </c>
      <c r="U6702">
        <v>236</v>
      </c>
      <c r="Y6702" t="s">
        <v>9622</v>
      </c>
      <c r="AA6702">
        <v>34.007300000000001</v>
      </c>
      <c r="AB6702">
        <v>-118.28270000000001</v>
      </c>
      <c r="AC6702">
        <f t="shared" si="104"/>
        <v>0</v>
      </c>
    </row>
    <row r="6703" spans="1:29" x14ac:dyDescent="0.35">
      <c r="A6703">
        <v>200106301</v>
      </c>
      <c r="B6703" s="1">
        <v>43863</v>
      </c>
      <c r="C6703" s="1">
        <v>43863</v>
      </c>
      <c r="D6703">
        <v>1500</v>
      </c>
      <c r="E6703">
        <v>1</v>
      </c>
      <c r="F6703" t="s">
        <v>36</v>
      </c>
      <c r="G6703">
        <v>111</v>
      </c>
      <c r="H6703">
        <v>1</v>
      </c>
      <c r="I6703">
        <v>310</v>
      </c>
      <c r="J6703" t="s">
        <v>71</v>
      </c>
      <c r="K6703" t="s">
        <v>9623</v>
      </c>
      <c r="L6703">
        <v>32</v>
      </c>
      <c r="M6703" t="s">
        <v>30</v>
      </c>
      <c r="N6703" t="s">
        <v>163</v>
      </c>
      <c r="O6703">
        <v>502</v>
      </c>
      <c r="P6703" t="s">
        <v>47</v>
      </c>
      <c r="S6703" t="s">
        <v>40</v>
      </c>
      <c r="T6703" t="s">
        <v>41</v>
      </c>
      <c r="U6703">
        <v>310</v>
      </c>
      <c r="Y6703" t="s">
        <v>636</v>
      </c>
      <c r="AA6703">
        <v>34.061700000000002</v>
      </c>
      <c r="AB6703">
        <v>-118.2469</v>
      </c>
      <c r="AC6703">
        <f t="shared" si="104"/>
        <v>0</v>
      </c>
    </row>
    <row r="6704" spans="1:29" x14ac:dyDescent="0.35">
      <c r="A6704">
        <v>200809652</v>
      </c>
      <c r="B6704" s="1">
        <v>43970</v>
      </c>
      <c r="C6704" s="1">
        <v>43970</v>
      </c>
      <c r="D6704">
        <v>1730</v>
      </c>
      <c r="E6704">
        <v>8</v>
      </c>
      <c r="F6704" t="s">
        <v>109</v>
      </c>
      <c r="G6704">
        <v>813</v>
      </c>
      <c r="H6704">
        <v>1</v>
      </c>
      <c r="I6704">
        <v>440</v>
      </c>
      <c r="J6704" t="s">
        <v>213</v>
      </c>
      <c r="K6704" t="s">
        <v>9624</v>
      </c>
      <c r="L6704">
        <v>20</v>
      </c>
      <c r="M6704" t="s">
        <v>94</v>
      </c>
      <c r="N6704" t="s">
        <v>73</v>
      </c>
      <c r="O6704">
        <v>504</v>
      </c>
      <c r="P6704" t="s">
        <v>673</v>
      </c>
      <c r="S6704" t="s">
        <v>40</v>
      </c>
      <c r="T6704" t="s">
        <v>41</v>
      </c>
      <c r="U6704">
        <v>440</v>
      </c>
      <c r="Y6704" t="s">
        <v>8752</v>
      </c>
      <c r="AA6704">
        <v>34.073799999999999</v>
      </c>
      <c r="AB6704">
        <v>-118.4768</v>
      </c>
      <c r="AC6704">
        <f t="shared" si="104"/>
        <v>0</v>
      </c>
    </row>
    <row r="6705" spans="1:29" x14ac:dyDescent="0.35">
      <c r="A6705">
        <v>200714692</v>
      </c>
      <c r="B6705" s="1">
        <v>44113</v>
      </c>
      <c r="C6705" s="1">
        <v>44112</v>
      </c>
      <c r="D6705">
        <v>2100</v>
      </c>
      <c r="E6705">
        <v>7</v>
      </c>
      <c r="F6705" t="s">
        <v>28</v>
      </c>
      <c r="G6705">
        <v>732</v>
      </c>
      <c r="H6705">
        <v>1</v>
      </c>
      <c r="I6705">
        <v>510</v>
      </c>
      <c r="J6705" t="s">
        <v>29</v>
      </c>
      <c r="L6705">
        <v>0</v>
      </c>
      <c r="O6705">
        <v>101</v>
      </c>
      <c r="P6705" t="s">
        <v>32</v>
      </c>
      <c r="S6705" t="s">
        <v>33</v>
      </c>
      <c r="T6705" t="s">
        <v>34</v>
      </c>
      <c r="U6705">
        <v>510</v>
      </c>
      <c r="Y6705" t="s">
        <v>9625</v>
      </c>
      <c r="AA6705">
        <v>34.068300000000001</v>
      </c>
      <c r="AB6705">
        <v>-118.36920000000001</v>
      </c>
      <c r="AC6705">
        <f t="shared" si="104"/>
        <v>1</v>
      </c>
    </row>
    <row r="6706" spans="1:29" x14ac:dyDescent="0.35">
      <c r="A6706">
        <v>200211019</v>
      </c>
      <c r="B6706" s="1">
        <v>43988</v>
      </c>
      <c r="C6706" s="1">
        <v>43988</v>
      </c>
      <c r="D6706">
        <v>1137</v>
      </c>
      <c r="E6706">
        <v>2</v>
      </c>
      <c r="F6706" t="s">
        <v>56</v>
      </c>
      <c r="G6706">
        <v>201</v>
      </c>
      <c r="H6706">
        <v>1</v>
      </c>
      <c r="I6706">
        <v>440</v>
      </c>
      <c r="J6706" t="s">
        <v>213</v>
      </c>
      <c r="K6706" t="s">
        <v>2040</v>
      </c>
      <c r="L6706">
        <v>38</v>
      </c>
      <c r="M6706" t="s">
        <v>30</v>
      </c>
      <c r="N6706" t="s">
        <v>73</v>
      </c>
      <c r="O6706">
        <v>502</v>
      </c>
      <c r="P6706" t="s">
        <v>47</v>
      </c>
      <c r="S6706" t="s">
        <v>40</v>
      </c>
      <c r="T6706" t="s">
        <v>41</v>
      </c>
      <c r="U6706">
        <v>440</v>
      </c>
      <c r="Y6706" t="s">
        <v>5717</v>
      </c>
      <c r="AA6706">
        <v>34.0869</v>
      </c>
      <c r="AB6706">
        <v>-118.29900000000001</v>
      </c>
      <c r="AC6706">
        <f t="shared" si="104"/>
        <v>0</v>
      </c>
    </row>
    <row r="6707" spans="1:29" x14ac:dyDescent="0.35">
      <c r="A6707">
        <v>200613043</v>
      </c>
      <c r="B6707" s="1">
        <v>44036</v>
      </c>
      <c r="C6707" s="1">
        <v>44036</v>
      </c>
      <c r="D6707">
        <v>1030</v>
      </c>
      <c r="E6707">
        <v>6</v>
      </c>
      <c r="F6707" t="s">
        <v>91</v>
      </c>
      <c r="G6707">
        <v>636</v>
      </c>
      <c r="H6707">
        <v>1</v>
      </c>
      <c r="I6707">
        <v>330</v>
      </c>
      <c r="J6707" t="s">
        <v>37</v>
      </c>
      <c r="K6707" t="s">
        <v>289</v>
      </c>
      <c r="L6707">
        <v>25</v>
      </c>
      <c r="M6707" t="s">
        <v>30</v>
      </c>
      <c r="N6707" t="s">
        <v>95</v>
      </c>
      <c r="O6707">
        <v>707</v>
      </c>
      <c r="P6707" t="s">
        <v>280</v>
      </c>
      <c r="S6707" t="s">
        <v>40</v>
      </c>
      <c r="T6707" t="s">
        <v>41</v>
      </c>
      <c r="U6707">
        <v>330</v>
      </c>
      <c r="Y6707" t="s">
        <v>6650</v>
      </c>
      <c r="AA6707">
        <v>34.101599999999998</v>
      </c>
      <c r="AB6707">
        <v>-118.3387</v>
      </c>
      <c r="AC6707">
        <f t="shared" si="104"/>
        <v>0</v>
      </c>
    </row>
    <row r="6708" spans="1:29" x14ac:dyDescent="0.35">
      <c r="A6708">
        <v>201109767</v>
      </c>
      <c r="B6708" s="1">
        <v>43977</v>
      </c>
      <c r="C6708" s="1">
        <v>43976</v>
      </c>
      <c r="D6708">
        <v>2310</v>
      </c>
      <c r="E6708">
        <v>11</v>
      </c>
      <c r="F6708" t="s">
        <v>64</v>
      </c>
      <c r="G6708">
        <v>1102</v>
      </c>
      <c r="H6708">
        <v>1</v>
      </c>
      <c r="I6708">
        <v>648</v>
      </c>
      <c r="J6708" t="s">
        <v>58</v>
      </c>
      <c r="K6708">
        <v>2004</v>
      </c>
      <c r="L6708">
        <v>0</v>
      </c>
      <c r="M6708" t="s">
        <v>46</v>
      </c>
      <c r="N6708" t="s">
        <v>46</v>
      </c>
      <c r="O6708">
        <v>109</v>
      </c>
      <c r="P6708" t="s">
        <v>1043</v>
      </c>
      <c r="Q6708">
        <v>506</v>
      </c>
      <c r="R6708" t="s">
        <v>2869</v>
      </c>
      <c r="S6708" t="s">
        <v>40</v>
      </c>
      <c r="T6708" t="s">
        <v>41</v>
      </c>
      <c r="U6708">
        <v>648</v>
      </c>
      <c r="Y6708" t="s">
        <v>9626</v>
      </c>
      <c r="Z6708" t="s">
        <v>1044</v>
      </c>
      <c r="AA6708">
        <v>34.126800000000003</v>
      </c>
      <c r="AB6708">
        <v>-118.2671</v>
      </c>
      <c r="AC6708">
        <f t="shared" si="104"/>
        <v>0</v>
      </c>
    </row>
    <row r="6709" spans="1:29" x14ac:dyDescent="0.35">
      <c r="A6709">
        <v>200304857</v>
      </c>
      <c r="B6709" s="1">
        <v>43846</v>
      </c>
      <c r="C6709" s="1">
        <v>43845</v>
      </c>
      <c r="D6709">
        <v>2350</v>
      </c>
      <c r="E6709">
        <v>3</v>
      </c>
      <c r="F6709" t="s">
        <v>43</v>
      </c>
      <c r="G6709">
        <v>399</v>
      </c>
      <c r="H6709">
        <v>2</v>
      </c>
      <c r="I6709">
        <v>745</v>
      </c>
      <c r="J6709" t="s">
        <v>139</v>
      </c>
      <c r="K6709" t="s">
        <v>9627</v>
      </c>
      <c r="L6709">
        <v>19</v>
      </c>
      <c r="M6709" t="s">
        <v>30</v>
      </c>
      <c r="N6709" t="s">
        <v>95</v>
      </c>
      <c r="O6709">
        <v>122</v>
      </c>
      <c r="P6709" t="s">
        <v>275</v>
      </c>
      <c r="S6709" t="s">
        <v>40</v>
      </c>
      <c r="T6709" t="s">
        <v>41</v>
      </c>
      <c r="U6709">
        <v>745</v>
      </c>
      <c r="Y6709" t="s">
        <v>1791</v>
      </c>
      <c r="AA6709">
        <v>34.005400000000002</v>
      </c>
      <c r="AB6709">
        <v>-118.28270000000001</v>
      </c>
      <c r="AC6709">
        <f t="shared" si="104"/>
        <v>0</v>
      </c>
    </row>
    <row r="6710" spans="1:29" x14ac:dyDescent="0.35">
      <c r="A6710">
        <v>200508835</v>
      </c>
      <c r="B6710" s="1">
        <v>43950</v>
      </c>
      <c r="C6710" s="1">
        <v>43950</v>
      </c>
      <c r="D6710">
        <v>645</v>
      </c>
      <c r="E6710">
        <v>5</v>
      </c>
      <c r="F6710" t="s">
        <v>98</v>
      </c>
      <c r="G6710">
        <v>557</v>
      </c>
      <c r="H6710">
        <v>1</v>
      </c>
      <c r="I6710">
        <v>442</v>
      </c>
      <c r="J6710" t="s">
        <v>179</v>
      </c>
      <c r="K6710" t="s">
        <v>9628</v>
      </c>
      <c r="L6710">
        <v>0</v>
      </c>
      <c r="M6710" t="s">
        <v>30</v>
      </c>
      <c r="N6710" t="s">
        <v>31</v>
      </c>
      <c r="O6710">
        <v>203</v>
      </c>
      <c r="P6710" t="s">
        <v>101</v>
      </c>
      <c r="S6710" t="s">
        <v>40</v>
      </c>
      <c r="T6710" t="s">
        <v>41</v>
      </c>
      <c r="U6710">
        <v>442</v>
      </c>
      <c r="Y6710" t="s">
        <v>9629</v>
      </c>
      <c r="AA6710">
        <v>33.743299999999998</v>
      </c>
      <c r="AB6710">
        <v>-118.2923</v>
      </c>
      <c r="AC6710">
        <f t="shared" si="104"/>
        <v>0</v>
      </c>
    </row>
    <row r="6711" spans="1:29" x14ac:dyDescent="0.35">
      <c r="A6711">
        <v>201115688</v>
      </c>
      <c r="B6711" s="1">
        <v>44148</v>
      </c>
      <c r="C6711" s="1">
        <v>44147</v>
      </c>
      <c r="D6711">
        <v>2030</v>
      </c>
      <c r="E6711">
        <v>11</v>
      </c>
      <c r="F6711" t="s">
        <v>64</v>
      </c>
      <c r="G6711">
        <v>1172</v>
      </c>
      <c r="H6711">
        <v>1</v>
      </c>
      <c r="I6711">
        <v>510</v>
      </c>
      <c r="J6711" t="s">
        <v>29</v>
      </c>
      <c r="L6711">
        <v>0</v>
      </c>
      <c r="O6711">
        <v>101</v>
      </c>
      <c r="P6711" t="s">
        <v>32</v>
      </c>
      <c r="S6711" t="s">
        <v>33</v>
      </c>
      <c r="T6711" t="s">
        <v>34</v>
      </c>
      <c r="U6711">
        <v>510</v>
      </c>
      <c r="Y6711" t="s">
        <v>2353</v>
      </c>
      <c r="AA6711">
        <v>34.089300000000001</v>
      </c>
      <c r="AB6711">
        <v>-118.2685</v>
      </c>
      <c r="AC6711">
        <f t="shared" si="104"/>
        <v>1</v>
      </c>
    </row>
    <row r="6712" spans="1:29" x14ac:dyDescent="0.35">
      <c r="A6712">
        <v>200908195</v>
      </c>
      <c r="B6712" s="1">
        <v>43927</v>
      </c>
      <c r="C6712" s="1">
        <v>43927</v>
      </c>
      <c r="D6712">
        <v>45</v>
      </c>
      <c r="E6712">
        <v>9</v>
      </c>
      <c r="F6712" t="s">
        <v>49</v>
      </c>
      <c r="G6712">
        <v>974</v>
      </c>
      <c r="H6712">
        <v>1</v>
      </c>
      <c r="I6712">
        <v>310</v>
      </c>
      <c r="J6712" t="s">
        <v>71</v>
      </c>
      <c r="K6712" t="s">
        <v>9630</v>
      </c>
      <c r="L6712">
        <v>54</v>
      </c>
      <c r="M6712" t="s">
        <v>30</v>
      </c>
      <c r="N6712" t="s">
        <v>31</v>
      </c>
      <c r="O6712">
        <v>203</v>
      </c>
      <c r="P6712" t="s">
        <v>101</v>
      </c>
      <c r="S6712" t="s">
        <v>40</v>
      </c>
      <c r="T6712" t="s">
        <v>41</v>
      </c>
      <c r="U6712">
        <v>310</v>
      </c>
      <c r="Y6712" t="s">
        <v>2876</v>
      </c>
      <c r="AA6712">
        <v>34.154699999999998</v>
      </c>
      <c r="AB6712">
        <v>-118.453</v>
      </c>
      <c r="AC6712">
        <f t="shared" si="104"/>
        <v>0</v>
      </c>
    </row>
    <row r="6713" spans="1:29" x14ac:dyDescent="0.35">
      <c r="A6713">
        <v>201200924</v>
      </c>
      <c r="B6713" s="1">
        <v>44108</v>
      </c>
      <c r="C6713" s="1">
        <v>44108</v>
      </c>
      <c r="D6713">
        <v>1030</v>
      </c>
      <c r="E6713">
        <v>12</v>
      </c>
      <c r="F6713" t="s">
        <v>68</v>
      </c>
      <c r="G6713">
        <v>1258</v>
      </c>
      <c r="H6713">
        <v>2</v>
      </c>
      <c r="I6713">
        <v>930</v>
      </c>
      <c r="J6713" t="s">
        <v>339</v>
      </c>
      <c r="K6713" t="s">
        <v>9631</v>
      </c>
      <c r="L6713">
        <v>55</v>
      </c>
      <c r="M6713" t="s">
        <v>30</v>
      </c>
      <c r="N6713" t="s">
        <v>163</v>
      </c>
      <c r="O6713">
        <v>501</v>
      </c>
      <c r="P6713" t="s">
        <v>164</v>
      </c>
      <c r="Q6713">
        <v>511</v>
      </c>
      <c r="R6713" t="s">
        <v>151</v>
      </c>
      <c r="S6713" t="s">
        <v>33</v>
      </c>
      <c r="T6713" t="s">
        <v>34</v>
      </c>
      <c r="U6713">
        <v>930</v>
      </c>
      <c r="V6713">
        <v>998</v>
      </c>
      <c r="Y6713" t="s">
        <v>9632</v>
      </c>
      <c r="AA6713">
        <v>33.968899999999998</v>
      </c>
      <c r="AB6713">
        <v>-118.2739</v>
      </c>
      <c r="AC6713">
        <f t="shared" si="104"/>
        <v>1</v>
      </c>
    </row>
    <row r="6714" spans="1:29" x14ac:dyDescent="0.35">
      <c r="A6714">
        <v>200709341</v>
      </c>
      <c r="B6714" s="1">
        <v>43968</v>
      </c>
      <c r="C6714" s="1">
        <v>43968</v>
      </c>
      <c r="D6714">
        <v>1500</v>
      </c>
      <c r="E6714">
        <v>7</v>
      </c>
      <c r="F6714" t="s">
        <v>28</v>
      </c>
      <c r="G6714">
        <v>753</v>
      </c>
      <c r="H6714">
        <v>1</v>
      </c>
      <c r="I6714">
        <v>310</v>
      </c>
      <c r="J6714" t="s">
        <v>71</v>
      </c>
      <c r="K6714" t="s">
        <v>670</v>
      </c>
      <c r="L6714">
        <v>0</v>
      </c>
      <c r="M6714" t="s">
        <v>30</v>
      </c>
      <c r="N6714" t="s">
        <v>31</v>
      </c>
      <c r="O6714">
        <v>203</v>
      </c>
      <c r="P6714" t="s">
        <v>101</v>
      </c>
      <c r="S6714" t="s">
        <v>40</v>
      </c>
      <c r="T6714" t="s">
        <v>41</v>
      </c>
      <c r="U6714">
        <v>310</v>
      </c>
      <c r="Y6714" t="s">
        <v>9633</v>
      </c>
      <c r="AA6714">
        <v>34.058</v>
      </c>
      <c r="AB6714">
        <v>-118.3627</v>
      </c>
      <c r="AC6714">
        <f t="shared" si="104"/>
        <v>0</v>
      </c>
    </row>
    <row r="6715" spans="1:29" x14ac:dyDescent="0.35">
      <c r="A6715">
        <v>201013486</v>
      </c>
      <c r="B6715" s="1">
        <v>44101</v>
      </c>
      <c r="C6715" s="1">
        <v>44100</v>
      </c>
      <c r="D6715">
        <v>2100</v>
      </c>
      <c r="E6715">
        <v>10</v>
      </c>
      <c r="F6715" t="s">
        <v>103</v>
      </c>
      <c r="G6715">
        <v>1039</v>
      </c>
      <c r="H6715">
        <v>2</v>
      </c>
      <c r="I6715">
        <v>745</v>
      </c>
      <c r="J6715" t="s">
        <v>139</v>
      </c>
      <c r="K6715" t="s">
        <v>239</v>
      </c>
      <c r="L6715">
        <v>23</v>
      </c>
      <c r="M6715" t="s">
        <v>94</v>
      </c>
      <c r="N6715" t="s">
        <v>95</v>
      </c>
      <c r="O6715">
        <v>122</v>
      </c>
      <c r="P6715" t="s">
        <v>275</v>
      </c>
      <c r="S6715" t="s">
        <v>40</v>
      </c>
      <c r="T6715" t="s">
        <v>41</v>
      </c>
      <c r="U6715">
        <v>745</v>
      </c>
      <c r="Y6715" t="s">
        <v>9634</v>
      </c>
      <c r="AA6715">
        <v>34.192300000000003</v>
      </c>
      <c r="AB6715">
        <v>-118.4772</v>
      </c>
      <c r="AC6715">
        <f t="shared" si="104"/>
        <v>0</v>
      </c>
    </row>
    <row r="6716" spans="1:29" x14ac:dyDescent="0.35">
      <c r="A6716">
        <v>201209836</v>
      </c>
      <c r="B6716" s="1">
        <v>43908</v>
      </c>
      <c r="C6716" s="1">
        <v>43899</v>
      </c>
      <c r="D6716">
        <v>1200</v>
      </c>
      <c r="E6716">
        <v>12</v>
      </c>
      <c r="F6716" t="s">
        <v>68</v>
      </c>
      <c r="G6716">
        <v>1257</v>
      </c>
      <c r="H6716">
        <v>1</v>
      </c>
      <c r="I6716">
        <v>815</v>
      </c>
      <c r="J6716" t="s">
        <v>1170</v>
      </c>
      <c r="K6716" t="s">
        <v>9635</v>
      </c>
      <c r="L6716">
        <v>6</v>
      </c>
      <c r="M6716" t="s">
        <v>94</v>
      </c>
      <c r="N6716" t="s">
        <v>95</v>
      </c>
      <c r="O6716">
        <v>704</v>
      </c>
      <c r="P6716" t="s">
        <v>1204</v>
      </c>
      <c r="Q6716">
        <v>400</v>
      </c>
      <c r="R6716" t="s">
        <v>143</v>
      </c>
      <c r="S6716" t="s">
        <v>40</v>
      </c>
      <c r="T6716" t="s">
        <v>41</v>
      </c>
      <c r="U6716">
        <v>812</v>
      </c>
      <c r="V6716">
        <v>815</v>
      </c>
      <c r="Y6716" t="s">
        <v>8080</v>
      </c>
      <c r="AA6716">
        <v>33.969799999999999</v>
      </c>
      <c r="AB6716">
        <v>-118.2871</v>
      </c>
      <c r="AC6716">
        <f t="shared" si="104"/>
        <v>0</v>
      </c>
    </row>
    <row r="6717" spans="1:29" x14ac:dyDescent="0.35">
      <c r="A6717">
        <v>201220564</v>
      </c>
      <c r="B6717" s="1">
        <v>44087</v>
      </c>
      <c r="C6717" s="1">
        <v>44087</v>
      </c>
      <c r="D6717">
        <v>1400</v>
      </c>
      <c r="E6717">
        <v>12</v>
      </c>
      <c r="F6717" t="s">
        <v>68</v>
      </c>
      <c r="G6717">
        <v>1204</v>
      </c>
      <c r="H6717">
        <v>2</v>
      </c>
      <c r="I6717">
        <v>901</v>
      </c>
      <c r="J6717" t="s">
        <v>210</v>
      </c>
      <c r="K6717" t="s">
        <v>9636</v>
      </c>
      <c r="L6717">
        <v>69</v>
      </c>
      <c r="M6717" t="s">
        <v>30</v>
      </c>
      <c r="N6717" t="s">
        <v>163</v>
      </c>
      <c r="O6717">
        <v>501</v>
      </c>
      <c r="P6717" t="s">
        <v>164</v>
      </c>
      <c r="S6717" t="s">
        <v>33</v>
      </c>
      <c r="T6717" t="s">
        <v>34</v>
      </c>
      <c r="U6717">
        <v>901</v>
      </c>
      <c r="Y6717" t="s">
        <v>4789</v>
      </c>
      <c r="AA6717">
        <v>34.000599999999999</v>
      </c>
      <c r="AB6717">
        <v>-118.2948</v>
      </c>
      <c r="AC6717">
        <f t="shared" si="104"/>
        <v>1</v>
      </c>
    </row>
    <row r="6718" spans="1:29" x14ac:dyDescent="0.35">
      <c r="A6718">
        <v>201211652</v>
      </c>
      <c r="B6718" s="1">
        <v>43948</v>
      </c>
      <c r="C6718" s="1">
        <v>43948</v>
      </c>
      <c r="D6718">
        <v>140</v>
      </c>
      <c r="E6718">
        <v>12</v>
      </c>
      <c r="F6718" t="s">
        <v>68</v>
      </c>
      <c r="G6718">
        <v>1253</v>
      </c>
      <c r="H6718">
        <v>2</v>
      </c>
      <c r="I6718">
        <v>740</v>
      </c>
      <c r="J6718" t="s">
        <v>224</v>
      </c>
      <c r="K6718">
        <v>329</v>
      </c>
      <c r="L6718">
        <v>35</v>
      </c>
      <c r="M6718" t="s">
        <v>94</v>
      </c>
      <c r="N6718" t="s">
        <v>95</v>
      </c>
      <c r="O6718">
        <v>501</v>
      </c>
      <c r="P6718" t="s">
        <v>164</v>
      </c>
      <c r="Q6718">
        <v>500</v>
      </c>
      <c r="R6718" t="s">
        <v>184</v>
      </c>
      <c r="S6718" t="s">
        <v>40</v>
      </c>
      <c r="T6718" t="s">
        <v>41</v>
      </c>
      <c r="U6718">
        <v>740</v>
      </c>
      <c r="Y6718" t="s">
        <v>9637</v>
      </c>
      <c r="AA6718">
        <v>33.97</v>
      </c>
      <c r="AB6718">
        <v>-118.3112</v>
      </c>
      <c r="AC6718">
        <f t="shared" si="104"/>
        <v>0</v>
      </c>
    </row>
    <row r="6719" spans="1:29" x14ac:dyDescent="0.35">
      <c r="A6719">
        <v>201213136</v>
      </c>
      <c r="B6719" s="1">
        <v>43970</v>
      </c>
      <c r="C6719" s="1">
        <v>43968</v>
      </c>
      <c r="D6719">
        <v>1300</v>
      </c>
      <c r="E6719">
        <v>12</v>
      </c>
      <c r="F6719" t="s">
        <v>68</v>
      </c>
      <c r="G6719">
        <v>1207</v>
      </c>
      <c r="H6719">
        <v>1</v>
      </c>
      <c r="I6719">
        <v>510</v>
      </c>
      <c r="J6719" t="s">
        <v>29</v>
      </c>
      <c r="L6719">
        <v>0</v>
      </c>
      <c r="O6719">
        <v>101</v>
      </c>
      <c r="P6719" t="s">
        <v>32</v>
      </c>
      <c r="S6719" t="s">
        <v>40</v>
      </c>
      <c r="T6719" t="s">
        <v>41</v>
      </c>
      <c r="U6719">
        <v>510</v>
      </c>
      <c r="Y6719" t="s">
        <v>6275</v>
      </c>
      <c r="AA6719">
        <v>33.997</v>
      </c>
      <c r="AB6719">
        <v>-118.2871</v>
      </c>
      <c r="AC6719">
        <f t="shared" si="104"/>
        <v>0</v>
      </c>
    </row>
    <row r="6720" spans="1:29" x14ac:dyDescent="0.35">
      <c r="A6720">
        <v>200217606</v>
      </c>
      <c r="B6720" s="1">
        <v>44154</v>
      </c>
      <c r="C6720" s="1">
        <v>44153</v>
      </c>
      <c r="D6720">
        <v>2000</v>
      </c>
      <c r="E6720">
        <v>2</v>
      </c>
      <c r="F6720" t="s">
        <v>56</v>
      </c>
      <c r="G6720">
        <v>245</v>
      </c>
      <c r="H6720">
        <v>1</v>
      </c>
      <c r="I6720">
        <v>420</v>
      </c>
      <c r="J6720" t="s">
        <v>352</v>
      </c>
      <c r="L6720">
        <v>0</v>
      </c>
      <c r="O6720">
        <v>101</v>
      </c>
      <c r="P6720" t="s">
        <v>32</v>
      </c>
      <c r="S6720" t="s">
        <v>40</v>
      </c>
      <c r="T6720" t="s">
        <v>41</v>
      </c>
      <c r="U6720">
        <v>420</v>
      </c>
      <c r="Y6720" t="s">
        <v>1535</v>
      </c>
      <c r="Z6720" t="s">
        <v>9638</v>
      </c>
      <c r="AA6720">
        <v>34.061</v>
      </c>
      <c r="AB6720">
        <v>-118.2775</v>
      </c>
      <c r="AC6720">
        <f t="shared" si="104"/>
        <v>0</v>
      </c>
    </row>
    <row r="6721" spans="1:29" x14ac:dyDescent="0.35">
      <c r="A6721">
        <v>200210188</v>
      </c>
      <c r="B6721" s="1">
        <v>43965</v>
      </c>
      <c r="C6721" s="1">
        <v>43964</v>
      </c>
      <c r="D6721">
        <v>2230</v>
      </c>
      <c r="E6721">
        <v>2</v>
      </c>
      <c r="F6721" t="s">
        <v>56</v>
      </c>
      <c r="G6721">
        <v>295</v>
      </c>
      <c r="H6721">
        <v>2</v>
      </c>
      <c r="I6721">
        <v>745</v>
      </c>
      <c r="J6721" t="s">
        <v>139</v>
      </c>
      <c r="K6721" t="s">
        <v>9639</v>
      </c>
      <c r="L6721">
        <v>24</v>
      </c>
      <c r="M6721" t="s">
        <v>94</v>
      </c>
      <c r="N6721" t="s">
        <v>95</v>
      </c>
      <c r="O6721">
        <v>122</v>
      </c>
      <c r="P6721" t="s">
        <v>275</v>
      </c>
      <c r="S6721" t="s">
        <v>40</v>
      </c>
      <c r="T6721" t="s">
        <v>41</v>
      </c>
      <c r="U6721">
        <v>745</v>
      </c>
      <c r="Y6721" t="s">
        <v>1152</v>
      </c>
      <c r="Z6721" t="s">
        <v>764</v>
      </c>
      <c r="AA6721">
        <v>34.041600000000003</v>
      </c>
      <c r="AB6721">
        <v>-118.2791</v>
      </c>
      <c r="AC6721">
        <f t="shared" si="104"/>
        <v>0</v>
      </c>
    </row>
    <row r="6722" spans="1:29" x14ac:dyDescent="0.35">
      <c r="A6722">
        <v>200610633</v>
      </c>
      <c r="B6722" s="1">
        <v>43977</v>
      </c>
      <c r="C6722" s="1">
        <v>43977</v>
      </c>
      <c r="D6722">
        <v>1055</v>
      </c>
      <c r="E6722">
        <v>6</v>
      </c>
      <c r="F6722" t="s">
        <v>91</v>
      </c>
      <c r="G6722">
        <v>646</v>
      </c>
      <c r="H6722">
        <v>1</v>
      </c>
      <c r="I6722">
        <v>230</v>
      </c>
      <c r="J6722" t="s">
        <v>161</v>
      </c>
      <c r="K6722" t="s">
        <v>9640</v>
      </c>
      <c r="L6722">
        <v>26</v>
      </c>
      <c r="M6722" t="s">
        <v>30</v>
      </c>
      <c r="N6722" t="s">
        <v>163</v>
      </c>
      <c r="O6722">
        <v>102</v>
      </c>
      <c r="P6722" t="s">
        <v>186</v>
      </c>
      <c r="Q6722">
        <v>500</v>
      </c>
      <c r="R6722" t="s">
        <v>184</v>
      </c>
      <c r="S6722" t="s">
        <v>40</v>
      </c>
      <c r="T6722" t="s">
        <v>41</v>
      </c>
      <c r="U6722">
        <v>230</v>
      </c>
      <c r="Y6722" t="s">
        <v>1123</v>
      </c>
      <c r="Z6722" t="s">
        <v>1124</v>
      </c>
      <c r="AA6722">
        <v>34.101599999999998</v>
      </c>
      <c r="AB6722">
        <v>-118.33329999999999</v>
      </c>
      <c r="AC6722">
        <f t="shared" si="104"/>
        <v>0</v>
      </c>
    </row>
    <row r="6723" spans="1:29" x14ac:dyDescent="0.35">
      <c r="A6723">
        <v>200506414</v>
      </c>
      <c r="B6723" s="1">
        <v>43887</v>
      </c>
      <c r="C6723" s="1">
        <v>43886</v>
      </c>
      <c r="D6723">
        <v>830</v>
      </c>
      <c r="E6723">
        <v>5</v>
      </c>
      <c r="F6723" t="s">
        <v>98</v>
      </c>
      <c r="G6723">
        <v>567</v>
      </c>
      <c r="H6723">
        <v>2</v>
      </c>
      <c r="I6723">
        <v>627</v>
      </c>
      <c r="J6723" t="s">
        <v>616</v>
      </c>
      <c r="K6723" t="s">
        <v>9641</v>
      </c>
      <c r="L6723">
        <v>5</v>
      </c>
      <c r="M6723" t="s">
        <v>30</v>
      </c>
      <c r="N6723" t="s">
        <v>73</v>
      </c>
      <c r="O6723">
        <v>704</v>
      </c>
      <c r="P6723" t="s">
        <v>1204</v>
      </c>
      <c r="Q6723">
        <v>400</v>
      </c>
      <c r="R6723" t="s">
        <v>143</v>
      </c>
      <c r="S6723" t="s">
        <v>40</v>
      </c>
      <c r="T6723" t="s">
        <v>41</v>
      </c>
      <c r="U6723">
        <v>627</v>
      </c>
      <c r="Y6723" t="s">
        <v>9642</v>
      </c>
      <c r="AA6723">
        <v>33.730600000000003</v>
      </c>
      <c r="AB6723">
        <v>-118.28570000000001</v>
      </c>
      <c r="AC6723">
        <f t="shared" ref="AC6723:AC6786" si="105">IF(OR((S:S)="CC", S:S="AA",S:S="JA"), 1, 0)</f>
        <v>0</v>
      </c>
    </row>
    <row r="6724" spans="1:29" x14ac:dyDescent="0.35">
      <c r="A6724">
        <v>200709111</v>
      </c>
      <c r="B6724" s="1">
        <v>43961</v>
      </c>
      <c r="C6724" s="1">
        <v>43961</v>
      </c>
      <c r="D6724">
        <v>1425</v>
      </c>
      <c r="E6724">
        <v>7</v>
      </c>
      <c r="F6724" t="s">
        <v>28</v>
      </c>
      <c r="G6724">
        <v>762</v>
      </c>
      <c r="H6724">
        <v>2</v>
      </c>
      <c r="I6724">
        <v>888</v>
      </c>
      <c r="J6724" t="s">
        <v>250</v>
      </c>
      <c r="K6724" t="s">
        <v>6568</v>
      </c>
      <c r="L6724">
        <v>63</v>
      </c>
      <c r="M6724" t="s">
        <v>94</v>
      </c>
      <c r="N6724" t="s">
        <v>163</v>
      </c>
      <c r="O6724">
        <v>501</v>
      </c>
      <c r="P6724" t="s">
        <v>164</v>
      </c>
      <c r="S6724" t="s">
        <v>40</v>
      </c>
      <c r="T6724" t="s">
        <v>41</v>
      </c>
      <c r="U6724">
        <v>888</v>
      </c>
      <c r="V6724">
        <v>998</v>
      </c>
      <c r="Y6724" t="s">
        <v>9643</v>
      </c>
      <c r="AA6724">
        <v>34.0458</v>
      </c>
      <c r="AB6724">
        <v>-118.3691</v>
      </c>
      <c r="AC6724">
        <f t="shared" si="105"/>
        <v>0</v>
      </c>
    </row>
    <row r="6725" spans="1:29" x14ac:dyDescent="0.35">
      <c r="A6725">
        <v>200605131</v>
      </c>
      <c r="B6725" s="1">
        <v>43855</v>
      </c>
      <c r="C6725" s="1">
        <v>43854</v>
      </c>
      <c r="D6725">
        <v>610</v>
      </c>
      <c r="E6725">
        <v>6</v>
      </c>
      <c r="F6725" t="s">
        <v>91</v>
      </c>
      <c r="G6725">
        <v>645</v>
      </c>
      <c r="H6725">
        <v>1</v>
      </c>
      <c r="I6725">
        <v>310</v>
      </c>
      <c r="J6725" t="s">
        <v>71</v>
      </c>
      <c r="K6725" t="s">
        <v>1057</v>
      </c>
      <c r="L6725">
        <v>0</v>
      </c>
      <c r="M6725" t="s">
        <v>46</v>
      </c>
      <c r="N6725" t="s">
        <v>46</v>
      </c>
      <c r="O6725">
        <v>203</v>
      </c>
      <c r="P6725" t="s">
        <v>101</v>
      </c>
      <c r="S6725" t="s">
        <v>40</v>
      </c>
      <c r="T6725" t="s">
        <v>41</v>
      </c>
      <c r="U6725">
        <v>310</v>
      </c>
      <c r="Y6725" t="s">
        <v>7284</v>
      </c>
      <c r="AA6725">
        <v>34.1006</v>
      </c>
      <c r="AB6725">
        <v>-118.3417</v>
      </c>
      <c r="AC6725">
        <f t="shared" si="105"/>
        <v>0</v>
      </c>
    </row>
    <row r="6726" spans="1:29" x14ac:dyDescent="0.35">
      <c r="A6726">
        <v>201223679</v>
      </c>
      <c r="B6726" s="1">
        <v>44136</v>
      </c>
      <c r="C6726" s="1">
        <v>44136</v>
      </c>
      <c r="D6726">
        <v>100</v>
      </c>
      <c r="E6726">
        <v>12</v>
      </c>
      <c r="F6726" t="s">
        <v>68</v>
      </c>
      <c r="G6726">
        <v>1213</v>
      </c>
      <c r="H6726">
        <v>1</v>
      </c>
      <c r="I6726">
        <v>510</v>
      </c>
      <c r="J6726" t="s">
        <v>29</v>
      </c>
      <c r="L6726">
        <v>0</v>
      </c>
      <c r="O6726">
        <v>101</v>
      </c>
      <c r="P6726" t="s">
        <v>32</v>
      </c>
      <c r="S6726" t="s">
        <v>40</v>
      </c>
      <c r="T6726" t="s">
        <v>41</v>
      </c>
      <c r="U6726">
        <v>510</v>
      </c>
      <c r="Y6726" t="s">
        <v>9644</v>
      </c>
      <c r="AA6726">
        <v>33.993200000000002</v>
      </c>
      <c r="AB6726">
        <v>-118.3117</v>
      </c>
      <c r="AC6726">
        <f t="shared" si="105"/>
        <v>0</v>
      </c>
    </row>
    <row r="6727" spans="1:29" x14ac:dyDescent="0.35">
      <c r="A6727">
        <v>200410466</v>
      </c>
      <c r="B6727" s="1">
        <v>44016</v>
      </c>
      <c r="C6727" s="1">
        <v>44016</v>
      </c>
      <c r="D6727">
        <v>30</v>
      </c>
      <c r="E6727">
        <v>4</v>
      </c>
      <c r="F6727" t="s">
        <v>54</v>
      </c>
      <c r="G6727">
        <v>466</v>
      </c>
      <c r="H6727">
        <v>2</v>
      </c>
      <c r="I6727">
        <v>624</v>
      </c>
      <c r="J6727" t="s">
        <v>171</v>
      </c>
      <c r="K6727" t="s">
        <v>9645</v>
      </c>
      <c r="L6727">
        <v>47</v>
      </c>
      <c r="M6727" t="s">
        <v>94</v>
      </c>
      <c r="N6727" t="s">
        <v>95</v>
      </c>
      <c r="O6727">
        <v>501</v>
      </c>
      <c r="P6727" t="s">
        <v>164</v>
      </c>
      <c r="Q6727">
        <v>400</v>
      </c>
      <c r="R6727" t="s">
        <v>143</v>
      </c>
      <c r="S6727" t="s">
        <v>84</v>
      </c>
      <c r="T6727" t="s">
        <v>85</v>
      </c>
      <c r="U6727">
        <v>624</v>
      </c>
      <c r="Y6727" t="s">
        <v>9646</v>
      </c>
      <c r="AA6727">
        <v>34.043599999999998</v>
      </c>
      <c r="AB6727">
        <v>-118.2051</v>
      </c>
      <c r="AC6727">
        <f t="shared" si="105"/>
        <v>0</v>
      </c>
    </row>
    <row r="6728" spans="1:29" x14ac:dyDescent="0.35">
      <c r="A6728">
        <v>200607952</v>
      </c>
      <c r="B6728" s="1">
        <v>43905</v>
      </c>
      <c r="C6728" s="1">
        <v>43905</v>
      </c>
      <c r="D6728">
        <v>1655</v>
      </c>
      <c r="E6728">
        <v>6</v>
      </c>
      <c r="F6728" t="s">
        <v>91</v>
      </c>
      <c r="G6728">
        <v>678</v>
      </c>
      <c r="H6728">
        <v>1</v>
      </c>
      <c r="I6728">
        <v>230</v>
      </c>
      <c r="J6728" t="s">
        <v>161</v>
      </c>
      <c r="K6728" t="s">
        <v>9647</v>
      </c>
      <c r="L6728">
        <v>56</v>
      </c>
      <c r="M6728" t="s">
        <v>30</v>
      </c>
      <c r="N6728" t="s">
        <v>173</v>
      </c>
      <c r="O6728">
        <v>101</v>
      </c>
      <c r="P6728" t="s">
        <v>32</v>
      </c>
      <c r="Q6728">
        <v>102</v>
      </c>
      <c r="R6728" t="s">
        <v>219</v>
      </c>
      <c r="S6728" t="s">
        <v>40</v>
      </c>
      <c r="T6728" t="s">
        <v>41</v>
      </c>
      <c r="U6728">
        <v>230</v>
      </c>
      <c r="V6728">
        <v>998</v>
      </c>
      <c r="Y6728" t="s">
        <v>122</v>
      </c>
      <c r="Z6728" t="s">
        <v>654</v>
      </c>
      <c r="AA6728">
        <v>34.086399999999998</v>
      </c>
      <c r="AB6728">
        <v>-118.30589999999999</v>
      </c>
      <c r="AC6728">
        <f t="shared" si="105"/>
        <v>0</v>
      </c>
    </row>
    <row r="6729" spans="1:29" x14ac:dyDescent="0.35">
      <c r="A6729">
        <v>201108496</v>
      </c>
      <c r="B6729" s="1">
        <v>43940</v>
      </c>
      <c r="C6729" s="1">
        <v>43939</v>
      </c>
      <c r="D6729">
        <v>1900</v>
      </c>
      <c r="E6729">
        <v>11</v>
      </c>
      <c r="F6729" t="s">
        <v>64</v>
      </c>
      <c r="G6729">
        <v>1162</v>
      </c>
      <c r="H6729">
        <v>1</v>
      </c>
      <c r="I6729">
        <v>230</v>
      </c>
      <c r="J6729" t="s">
        <v>161</v>
      </c>
      <c r="K6729" t="s">
        <v>9648</v>
      </c>
      <c r="L6729">
        <v>0</v>
      </c>
      <c r="M6729" t="s">
        <v>30</v>
      </c>
      <c r="N6729" t="s">
        <v>95</v>
      </c>
      <c r="O6729">
        <v>109</v>
      </c>
      <c r="P6729" t="s">
        <v>1043</v>
      </c>
      <c r="Q6729">
        <v>400</v>
      </c>
      <c r="R6729" t="s">
        <v>143</v>
      </c>
      <c r="S6729" t="s">
        <v>84</v>
      </c>
      <c r="T6729" t="s">
        <v>85</v>
      </c>
      <c r="U6729">
        <v>230</v>
      </c>
      <c r="Y6729" t="s">
        <v>1611</v>
      </c>
      <c r="AA6729">
        <v>34.095599999999997</v>
      </c>
      <c r="AB6729">
        <v>-118.29179999999999</v>
      </c>
      <c r="AC6729">
        <f t="shared" si="105"/>
        <v>0</v>
      </c>
    </row>
    <row r="6730" spans="1:29" x14ac:dyDescent="0.35">
      <c r="A6730">
        <v>201225895</v>
      </c>
      <c r="B6730" s="1">
        <v>44171</v>
      </c>
      <c r="C6730" s="1">
        <v>44171</v>
      </c>
      <c r="D6730">
        <v>940</v>
      </c>
      <c r="E6730">
        <v>12</v>
      </c>
      <c r="F6730" t="s">
        <v>68</v>
      </c>
      <c r="G6730">
        <v>1267</v>
      </c>
      <c r="H6730">
        <v>1</v>
      </c>
      <c r="I6730">
        <v>341</v>
      </c>
      <c r="J6730" t="s">
        <v>157</v>
      </c>
      <c r="K6730" t="s">
        <v>9649</v>
      </c>
      <c r="L6730">
        <v>0</v>
      </c>
      <c r="M6730" t="s">
        <v>46</v>
      </c>
      <c r="N6730" t="s">
        <v>46</v>
      </c>
      <c r="O6730">
        <v>222</v>
      </c>
      <c r="P6730" t="s">
        <v>1095</v>
      </c>
      <c r="S6730" t="s">
        <v>84</v>
      </c>
      <c r="T6730" t="s">
        <v>85</v>
      </c>
      <c r="U6730">
        <v>341</v>
      </c>
      <c r="Y6730" t="s">
        <v>3030</v>
      </c>
      <c r="AA6730">
        <v>33.962699999999998</v>
      </c>
      <c r="AB6730">
        <v>-118.28270000000001</v>
      </c>
      <c r="AC6730">
        <f t="shared" si="105"/>
        <v>0</v>
      </c>
    </row>
    <row r="6731" spans="1:29" x14ac:dyDescent="0.35">
      <c r="A6731">
        <v>200513283</v>
      </c>
      <c r="B6731" s="1">
        <v>44065</v>
      </c>
      <c r="C6731" s="1">
        <v>44065</v>
      </c>
      <c r="D6731">
        <v>2130</v>
      </c>
      <c r="E6731">
        <v>5</v>
      </c>
      <c r="F6731" t="s">
        <v>98</v>
      </c>
      <c r="G6731">
        <v>528</v>
      </c>
      <c r="H6731">
        <v>1</v>
      </c>
      <c r="I6731">
        <v>230</v>
      </c>
      <c r="J6731" t="s">
        <v>161</v>
      </c>
      <c r="K6731" t="s">
        <v>9650</v>
      </c>
      <c r="L6731">
        <v>20</v>
      </c>
      <c r="M6731" t="s">
        <v>30</v>
      </c>
      <c r="N6731" t="s">
        <v>95</v>
      </c>
      <c r="O6731">
        <v>509</v>
      </c>
      <c r="P6731" t="s">
        <v>5266</v>
      </c>
      <c r="Q6731">
        <v>309</v>
      </c>
      <c r="R6731" t="s">
        <v>1511</v>
      </c>
      <c r="S6731" t="s">
        <v>40</v>
      </c>
      <c r="T6731" t="s">
        <v>41</v>
      </c>
      <c r="U6731">
        <v>230</v>
      </c>
      <c r="Y6731" t="s">
        <v>9651</v>
      </c>
      <c r="AA6731">
        <v>33.785200000000003</v>
      </c>
      <c r="AB6731">
        <v>-118.252</v>
      </c>
      <c r="AC6731">
        <f t="shared" si="105"/>
        <v>0</v>
      </c>
    </row>
    <row r="6732" spans="1:29" x14ac:dyDescent="0.35">
      <c r="A6732">
        <v>200517874</v>
      </c>
      <c r="B6732" s="1">
        <v>44181</v>
      </c>
      <c r="C6732" s="1">
        <v>44181</v>
      </c>
      <c r="D6732">
        <v>1050</v>
      </c>
      <c r="E6732">
        <v>5</v>
      </c>
      <c r="F6732" t="s">
        <v>98</v>
      </c>
      <c r="G6732">
        <v>558</v>
      </c>
      <c r="H6732">
        <v>2</v>
      </c>
      <c r="I6732">
        <v>624</v>
      </c>
      <c r="J6732" t="s">
        <v>171</v>
      </c>
      <c r="K6732" t="s">
        <v>9652</v>
      </c>
      <c r="L6732">
        <v>41</v>
      </c>
      <c r="M6732" t="s">
        <v>30</v>
      </c>
      <c r="N6732" t="s">
        <v>95</v>
      </c>
      <c r="O6732">
        <v>707</v>
      </c>
      <c r="P6732" t="s">
        <v>280</v>
      </c>
      <c r="Q6732">
        <v>400</v>
      </c>
      <c r="R6732" t="s">
        <v>143</v>
      </c>
      <c r="S6732" t="s">
        <v>40</v>
      </c>
      <c r="T6732" t="s">
        <v>41</v>
      </c>
      <c r="U6732">
        <v>624</v>
      </c>
      <c r="Y6732" t="s">
        <v>9653</v>
      </c>
      <c r="AA6732">
        <v>33.747799999999998</v>
      </c>
      <c r="AB6732">
        <v>-118.28570000000001</v>
      </c>
      <c r="AC6732">
        <f t="shared" si="105"/>
        <v>0</v>
      </c>
    </row>
    <row r="6733" spans="1:29" x14ac:dyDescent="0.35">
      <c r="A6733">
        <v>201115396</v>
      </c>
      <c r="B6733" s="1">
        <v>44135</v>
      </c>
      <c r="C6733" s="1">
        <v>44106</v>
      </c>
      <c r="D6733">
        <v>1</v>
      </c>
      <c r="E6733">
        <v>11</v>
      </c>
      <c r="F6733" t="s">
        <v>64</v>
      </c>
      <c r="G6733">
        <v>1133</v>
      </c>
      <c r="H6733">
        <v>1</v>
      </c>
      <c r="I6733">
        <v>235</v>
      </c>
      <c r="J6733" t="s">
        <v>1624</v>
      </c>
      <c r="L6733">
        <v>0</v>
      </c>
      <c r="M6733" t="s">
        <v>94</v>
      </c>
      <c r="N6733" t="s">
        <v>95</v>
      </c>
      <c r="O6733">
        <v>501</v>
      </c>
      <c r="P6733" t="s">
        <v>164</v>
      </c>
      <c r="Q6733">
        <v>400</v>
      </c>
      <c r="R6733" t="s">
        <v>143</v>
      </c>
      <c r="S6733" t="s">
        <v>84</v>
      </c>
      <c r="T6733" t="s">
        <v>85</v>
      </c>
      <c r="U6733">
        <v>235</v>
      </c>
      <c r="Y6733" t="s">
        <v>9654</v>
      </c>
      <c r="AA6733">
        <v>34.118400000000001</v>
      </c>
      <c r="AB6733">
        <v>-118.2547</v>
      </c>
      <c r="AC6733">
        <f t="shared" si="105"/>
        <v>0</v>
      </c>
    </row>
    <row r="6734" spans="1:29" x14ac:dyDescent="0.35">
      <c r="A6734">
        <v>200506743</v>
      </c>
      <c r="B6734" s="1">
        <v>43894</v>
      </c>
      <c r="C6734" s="1">
        <v>43894</v>
      </c>
      <c r="D6734">
        <v>1600</v>
      </c>
      <c r="E6734">
        <v>5</v>
      </c>
      <c r="F6734" t="s">
        <v>98</v>
      </c>
      <c r="G6734">
        <v>503</v>
      </c>
      <c r="H6734">
        <v>1</v>
      </c>
      <c r="I6734">
        <v>761</v>
      </c>
      <c r="J6734" t="s">
        <v>403</v>
      </c>
      <c r="K6734" t="s">
        <v>9655</v>
      </c>
      <c r="L6734">
        <v>14</v>
      </c>
      <c r="M6734" t="s">
        <v>94</v>
      </c>
      <c r="N6734" t="s">
        <v>95</v>
      </c>
      <c r="O6734">
        <v>101</v>
      </c>
      <c r="P6734" t="s">
        <v>32</v>
      </c>
      <c r="Q6734">
        <v>205</v>
      </c>
      <c r="R6734" t="s">
        <v>579</v>
      </c>
      <c r="S6734" t="s">
        <v>84</v>
      </c>
      <c r="T6734" t="s">
        <v>85</v>
      </c>
      <c r="U6734">
        <v>761</v>
      </c>
      <c r="Y6734" t="s">
        <v>9656</v>
      </c>
      <c r="Z6734" t="s">
        <v>9657</v>
      </c>
      <c r="AA6734">
        <v>33.7928</v>
      </c>
      <c r="AB6734">
        <v>-118.29600000000001</v>
      </c>
      <c r="AC6734">
        <f t="shared" si="105"/>
        <v>0</v>
      </c>
    </row>
    <row r="6735" spans="1:29" x14ac:dyDescent="0.35">
      <c r="A6735">
        <v>200713147</v>
      </c>
      <c r="B6735" s="1">
        <v>44068</v>
      </c>
      <c r="C6735" s="1">
        <v>44068</v>
      </c>
      <c r="D6735">
        <v>1405</v>
      </c>
      <c r="E6735">
        <v>7</v>
      </c>
      <c r="F6735" t="s">
        <v>28</v>
      </c>
      <c r="G6735">
        <v>783</v>
      </c>
      <c r="H6735">
        <v>1</v>
      </c>
      <c r="I6735">
        <v>210</v>
      </c>
      <c r="J6735" t="s">
        <v>149</v>
      </c>
      <c r="K6735" t="s">
        <v>9658</v>
      </c>
      <c r="L6735">
        <v>58</v>
      </c>
      <c r="M6735" t="s">
        <v>94</v>
      </c>
      <c r="N6735" t="s">
        <v>95</v>
      </c>
      <c r="O6735">
        <v>501</v>
      </c>
      <c r="P6735" t="s">
        <v>164</v>
      </c>
      <c r="Q6735">
        <v>400</v>
      </c>
      <c r="R6735" t="s">
        <v>143</v>
      </c>
      <c r="S6735" t="s">
        <v>33</v>
      </c>
      <c r="T6735" t="s">
        <v>34</v>
      </c>
      <c r="U6735">
        <v>210</v>
      </c>
      <c r="V6735">
        <v>998</v>
      </c>
      <c r="Y6735" t="s">
        <v>9659</v>
      </c>
      <c r="AA6735">
        <v>34.037100000000002</v>
      </c>
      <c r="AB6735">
        <v>-118.3566</v>
      </c>
      <c r="AC6735">
        <f t="shared" si="105"/>
        <v>1</v>
      </c>
    </row>
    <row r="6736" spans="1:29" x14ac:dyDescent="0.35">
      <c r="A6736">
        <v>200504991</v>
      </c>
      <c r="B6736" s="1">
        <v>43853</v>
      </c>
      <c r="C6736" s="1">
        <v>43852</v>
      </c>
      <c r="D6736">
        <v>1700</v>
      </c>
      <c r="E6736">
        <v>5</v>
      </c>
      <c r="F6736" t="s">
        <v>98</v>
      </c>
      <c r="G6736">
        <v>558</v>
      </c>
      <c r="H6736">
        <v>2</v>
      </c>
      <c r="I6736">
        <v>740</v>
      </c>
      <c r="J6736" t="s">
        <v>224</v>
      </c>
      <c r="K6736" t="s">
        <v>456</v>
      </c>
      <c r="L6736">
        <v>37</v>
      </c>
      <c r="M6736" t="s">
        <v>94</v>
      </c>
      <c r="N6736" t="s">
        <v>31</v>
      </c>
      <c r="O6736">
        <v>122</v>
      </c>
      <c r="P6736" t="s">
        <v>275</v>
      </c>
      <c r="S6736" t="s">
        <v>40</v>
      </c>
      <c r="T6736" t="s">
        <v>41</v>
      </c>
      <c r="U6736">
        <v>740</v>
      </c>
      <c r="Y6736" t="s">
        <v>9660</v>
      </c>
      <c r="AA6736">
        <v>33.745100000000001</v>
      </c>
      <c r="AB6736">
        <v>-118.2835</v>
      </c>
      <c r="AC6736">
        <f t="shared" si="105"/>
        <v>0</v>
      </c>
    </row>
    <row r="6737" spans="1:29" x14ac:dyDescent="0.35">
      <c r="A6737">
        <v>200508455</v>
      </c>
      <c r="B6737" s="1">
        <v>43940</v>
      </c>
      <c r="C6737" s="1">
        <v>43940</v>
      </c>
      <c r="D6737">
        <v>934</v>
      </c>
      <c r="E6737">
        <v>5</v>
      </c>
      <c r="F6737" t="s">
        <v>98</v>
      </c>
      <c r="G6737">
        <v>551</v>
      </c>
      <c r="H6737">
        <v>1</v>
      </c>
      <c r="I6737">
        <v>440</v>
      </c>
      <c r="J6737" t="s">
        <v>213</v>
      </c>
      <c r="K6737" t="s">
        <v>9661</v>
      </c>
      <c r="L6737">
        <v>24</v>
      </c>
      <c r="M6737" t="s">
        <v>94</v>
      </c>
      <c r="N6737" t="s">
        <v>95</v>
      </c>
      <c r="O6737">
        <v>502</v>
      </c>
      <c r="P6737" t="s">
        <v>47</v>
      </c>
      <c r="S6737" t="s">
        <v>84</v>
      </c>
      <c r="T6737" t="s">
        <v>85</v>
      </c>
      <c r="U6737">
        <v>440</v>
      </c>
      <c r="Y6737" t="s">
        <v>9194</v>
      </c>
      <c r="AA6737">
        <v>33.741199999999999</v>
      </c>
      <c r="AB6737">
        <v>-118.31950000000001</v>
      </c>
      <c r="AC6737">
        <f t="shared" si="105"/>
        <v>0</v>
      </c>
    </row>
    <row r="6738" spans="1:29" x14ac:dyDescent="0.35">
      <c r="A6738">
        <v>200707461</v>
      </c>
      <c r="B6738" s="1">
        <v>43904</v>
      </c>
      <c r="C6738" s="1">
        <v>43903</v>
      </c>
      <c r="D6738">
        <v>1200</v>
      </c>
      <c r="E6738">
        <v>7</v>
      </c>
      <c r="F6738" t="s">
        <v>28</v>
      </c>
      <c r="G6738">
        <v>735</v>
      </c>
      <c r="H6738">
        <v>1</v>
      </c>
      <c r="I6738">
        <v>420</v>
      </c>
      <c r="J6738" t="s">
        <v>352</v>
      </c>
      <c r="K6738" t="s">
        <v>9662</v>
      </c>
      <c r="L6738">
        <v>29</v>
      </c>
      <c r="M6738" t="s">
        <v>94</v>
      </c>
      <c r="N6738" t="s">
        <v>163</v>
      </c>
      <c r="O6738">
        <v>707</v>
      </c>
      <c r="P6738" t="s">
        <v>280</v>
      </c>
      <c r="S6738" t="s">
        <v>40</v>
      </c>
      <c r="T6738" t="s">
        <v>41</v>
      </c>
      <c r="U6738">
        <v>420</v>
      </c>
      <c r="Y6738" t="s">
        <v>3520</v>
      </c>
      <c r="AA6738">
        <v>34.064900000000002</v>
      </c>
      <c r="AB6738">
        <v>-118.3514</v>
      </c>
      <c r="AC6738">
        <f t="shared" si="105"/>
        <v>0</v>
      </c>
    </row>
    <row r="6739" spans="1:29" x14ac:dyDescent="0.35">
      <c r="A6739">
        <v>200705220</v>
      </c>
      <c r="B6739" s="1">
        <v>43856</v>
      </c>
      <c r="C6739" s="1">
        <v>43856</v>
      </c>
      <c r="D6739">
        <v>2230</v>
      </c>
      <c r="E6739">
        <v>7</v>
      </c>
      <c r="F6739" t="s">
        <v>28</v>
      </c>
      <c r="G6739">
        <v>752</v>
      </c>
      <c r="H6739">
        <v>2</v>
      </c>
      <c r="I6739">
        <v>624</v>
      </c>
      <c r="J6739" t="s">
        <v>171</v>
      </c>
      <c r="K6739">
        <v>400</v>
      </c>
      <c r="L6739">
        <v>0</v>
      </c>
      <c r="M6739" t="s">
        <v>94</v>
      </c>
      <c r="N6739" t="s">
        <v>31</v>
      </c>
      <c r="O6739">
        <v>501</v>
      </c>
      <c r="P6739" t="s">
        <v>164</v>
      </c>
      <c r="Q6739">
        <v>400</v>
      </c>
      <c r="R6739" t="s">
        <v>143</v>
      </c>
      <c r="S6739" t="s">
        <v>33</v>
      </c>
      <c r="T6739" t="s">
        <v>34</v>
      </c>
      <c r="U6739">
        <v>624</v>
      </c>
      <c r="Y6739" t="s">
        <v>3365</v>
      </c>
      <c r="AA6739">
        <v>34.055799999999998</v>
      </c>
      <c r="AB6739">
        <v>-118.3706</v>
      </c>
      <c r="AC6739">
        <f t="shared" si="105"/>
        <v>1</v>
      </c>
    </row>
    <row r="6740" spans="1:29" x14ac:dyDescent="0.35">
      <c r="A6740">
        <v>201200625</v>
      </c>
      <c r="B6740" s="1">
        <v>43926</v>
      </c>
      <c r="C6740" s="1">
        <v>43926</v>
      </c>
      <c r="D6740">
        <v>1610</v>
      </c>
      <c r="E6740">
        <v>12</v>
      </c>
      <c r="F6740" t="s">
        <v>68</v>
      </c>
      <c r="G6740">
        <v>1273</v>
      </c>
      <c r="H6740">
        <v>1</v>
      </c>
      <c r="I6740">
        <v>230</v>
      </c>
      <c r="J6740" t="s">
        <v>161</v>
      </c>
      <c r="K6740" t="s">
        <v>9663</v>
      </c>
      <c r="L6740">
        <v>35</v>
      </c>
      <c r="M6740" t="s">
        <v>94</v>
      </c>
      <c r="N6740" t="s">
        <v>95</v>
      </c>
      <c r="O6740">
        <v>101</v>
      </c>
      <c r="P6740" t="s">
        <v>32</v>
      </c>
      <c r="Q6740">
        <v>109</v>
      </c>
      <c r="R6740" t="s">
        <v>265</v>
      </c>
      <c r="S6740" t="s">
        <v>40</v>
      </c>
      <c r="T6740" t="s">
        <v>41</v>
      </c>
      <c r="U6740">
        <v>230</v>
      </c>
      <c r="Y6740" t="s">
        <v>9664</v>
      </c>
      <c r="AA6740">
        <v>33.956400000000002</v>
      </c>
      <c r="AB6740">
        <v>-118.3079</v>
      </c>
      <c r="AC6740">
        <f t="shared" si="105"/>
        <v>0</v>
      </c>
    </row>
    <row r="6741" spans="1:29" x14ac:dyDescent="0.35">
      <c r="A6741">
        <v>200508820</v>
      </c>
      <c r="B6741" s="1">
        <v>43949</v>
      </c>
      <c r="C6741" s="1">
        <v>43949</v>
      </c>
      <c r="D6741">
        <v>1734</v>
      </c>
      <c r="E6741">
        <v>5</v>
      </c>
      <c r="F6741" t="s">
        <v>98</v>
      </c>
      <c r="G6741">
        <v>518</v>
      </c>
      <c r="H6741">
        <v>2</v>
      </c>
      <c r="I6741">
        <v>901</v>
      </c>
      <c r="J6741" t="s">
        <v>210</v>
      </c>
      <c r="K6741" t="s">
        <v>9665</v>
      </c>
      <c r="L6741">
        <v>28</v>
      </c>
      <c r="M6741" t="s">
        <v>94</v>
      </c>
      <c r="N6741" t="s">
        <v>73</v>
      </c>
      <c r="O6741">
        <v>501</v>
      </c>
      <c r="P6741" t="s">
        <v>164</v>
      </c>
      <c r="S6741" t="s">
        <v>33</v>
      </c>
      <c r="T6741" t="s">
        <v>34</v>
      </c>
      <c r="U6741">
        <v>901</v>
      </c>
      <c r="Y6741" t="s">
        <v>9666</v>
      </c>
      <c r="AA6741">
        <v>33.804699999999997</v>
      </c>
      <c r="AB6741">
        <v>-118.26049999999999</v>
      </c>
      <c r="AC6741">
        <f t="shared" si="105"/>
        <v>1</v>
      </c>
    </row>
    <row r="6742" spans="1:29" x14ac:dyDescent="0.35">
      <c r="A6742">
        <v>200319562</v>
      </c>
      <c r="B6742" s="1">
        <v>44133</v>
      </c>
      <c r="C6742" s="1">
        <v>44131</v>
      </c>
      <c r="D6742">
        <v>1300</v>
      </c>
      <c r="E6742">
        <v>3</v>
      </c>
      <c r="F6742" t="s">
        <v>43</v>
      </c>
      <c r="G6742">
        <v>343</v>
      </c>
      <c r="H6742">
        <v>2</v>
      </c>
      <c r="I6742">
        <v>664</v>
      </c>
      <c r="J6742" t="s">
        <v>1125</v>
      </c>
      <c r="K6742" t="s">
        <v>9667</v>
      </c>
      <c r="L6742">
        <v>71</v>
      </c>
      <c r="M6742" t="s">
        <v>30</v>
      </c>
      <c r="N6742" t="s">
        <v>163</v>
      </c>
      <c r="O6742">
        <v>502</v>
      </c>
      <c r="P6742" t="s">
        <v>47</v>
      </c>
      <c r="S6742" t="s">
        <v>40</v>
      </c>
      <c r="T6742" t="s">
        <v>41</v>
      </c>
      <c r="U6742">
        <v>664</v>
      </c>
      <c r="Y6742" t="s">
        <v>156</v>
      </c>
      <c r="AA6742">
        <v>34.0199</v>
      </c>
      <c r="AB6742">
        <v>-118.3608</v>
      </c>
      <c r="AC6742">
        <f t="shared" si="105"/>
        <v>0</v>
      </c>
    </row>
    <row r="6743" spans="1:29" x14ac:dyDescent="0.35">
      <c r="A6743">
        <v>200207517</v>
      </c>
      <c r="B6743" s="1">
        <v>43900</v>
      </c>
      <c r="C6743" s="1">
        <v>43900</v>
      </c>
      <c r="D6743">
        <v>15</v>
      </c>
      <c r="E6743">
        <v>2</v>
      </c>
      <c r="F6743" t="s">
        <v>56</v>
      </c>
      <c r="G6743">
        <v>202</v>
      </c>
      <c r="H6743">
        <v>1</v>
      </c>
      <c r="I6743">
        <v>230</v>
      </c>
      <c r="J6743" t="s">
        <v>161</v>
      </c>
      <c r="K6743" t="s">
        <v>9668</v>
      </c>
      <c r="L6743">
        <v>42</v>
      </c>
      <c r="M6743" t="s">
        <v>30</v>
      </c>
      <c r="N6743" t="s">
        <v>163</v>
      </c>
      <c r="O6743">
        <v>301</v>
      </c>
      <c r="P6743" t="s">
        <v>155</v>
      </c>
      <c r="Q6743">
        <v>219</v>
      </c>
      <c r="R6743" t="s">
        <v>1950</v>
      </c>
      <c r="S6743" t="s">
        <v>84</v>
      </c>
      <c r="T6743" t="s">
        <v>85</v>
      </c>
      <c r="U6743">
        <v>230</v>
      </c>
      <c r="V6743">
        <v>998</v>
      </c>
      <c r="Y6743" t="s">
        <v>9669</v>
      </c>
      <c r="AA6743">
        <v>34.090899999999998</v>
      </c>
      <c r="AB6743">
        <v>-118.2893</v>
      </c>
      <c r="AC6743">
        <f t="shared" si="105"/>
        <v>0</v>
      </c>
    </row>
    <row r="6744" spans="1:29" x14ac:dyDescent="0.35">
      <c r="A6744">
        <v>200121776</v>
      </c>
      <c r="B6744" s="1">
        <v>44166</v>
      </c>
      <c r="C6744" s="1">
        <v>44131</v>
      </c>
      <c r="D6744">
        <v>1444</v>
      </c>
      <c r="E6744">
        <v>1</v>
      </c>
      <c r="F6744" t="s">
        <v>36</v>
      </c>
      <c r="G6744">
        <v>185</v>
      </c>
      <c r="H6744">
        <v>1</v>
      </c>
      <c r="I6744">
        <v>440</v>
      </c>
      <c r="J6744" t="s">
        <v>213</v>
      </c>
      <c r="K6744" t="s">
        <v>9670</v>
      </c>
      <c r="L6744">
        <v>27</v>
      </c>
      <c r="M6744" t="s">
        <v>30</v>
      </c>
      <c r="N6744" t="s">
        <v>95</v>
      </c>
      <c r="O6744">
        <v>203</v>
      </c>
      <c r="P6744" t="s">
        <v>101</v>
      </c>
      <c r="S6744" t="s">
        <v>40</v>
      </c>
      <c r="T6744" t="s">
        <v>41</v>
      </c>
      <c r="U6744">
        <v>440</v>
      </c>
      <c r="Y6744" t="s">
        <v>9671</v>
      </c>
      <c r="AA6744">
        <v>34.041600000000003</v>
      </c>
      <c r="AB6744">
        <v>-118.255</v>
      </c>
      <c r="AC6744">
        <f t="shared" si="105"/>
        <v>0</v>
      </c>
    </row>
    <row r="6745" spans="1:29" x14ac:dyDescent="0.35">
      <c r="A6745">
        <v>201216951</v>
      </c>
      <c r="B6745" s="1">
        <v>44033</v>
      </c>
      <c r="C6745" s="1">
        <v>44032</v>
      </c>
      <c r="D6745">
        <v>800</v>
      </c>
      <c r="E6745">
        <v>12</v>
      </c>
      <c r="F6745" t="s">
        <v>68</v>
      </c>
      <c r="G6745">
        <v>1266</v>
      </c>
      <c r="H6745">
        <v>1</v>
      </c>
      <c r="I6745">
        <v>310</v>
      </c>
      <c r="J6745" t="s">
        <v>71</v>
      </c>
      <c r="K6745">
        <v>344</v>
      </c>
      <c r="L6745">
        <v>39</v>
      </c>
      <c r="M6745" t="s">
        <v>94</v>
      </c>
      <c r="N6745" t="s">
        <v>163</v>
      </c>
      <c r="O6745">
        <v>121</v>
      </c>
      <c r="P6745" t="s">
        <v>246</v>
      </c>
      <c r="S6745" t="s">
        <v>40</v>
      </c>
      <c r="T6745" t="s">
        <v>41</v>
      </c>
      <c r="U6745">
        <v>310</v>
      </c>
      <c r="Y6745" t="s">
        <v>4612</v>
      </c>
      <c r="AA6745">
        <v>33.966700000000003</v>
      </c>
      <c r="AB6745">
        <v>-118.2889</v>
      </c>
      <c r="AC6745">
        <f t="shared" si="105"/>
        <v>0</v>
      </c>
    </row>
    <row r="6746" spans="1:29" x14ac:dyDescent="0.35">
      <c r="A6746">
        <v>200816136</v>
      </c>
      <c r="B6746" s="1">
        <v>44141</v>
      </c>
      <c r="C6746" s="1">
        <v>44140</v>
      </c>
      <c r="D6746">
        <v>1835</v>
      </c>
      <c r="E6746">
        <v>8</v>
      </c>
      <c r="F6746" t="s">
        <v>109</v>
      </c>
      <c r="G6746">
        <v>882</v>
      </c>
      <c r="H6746">
        <v>1</v>
      </c>
      <c r="I6746">
        <v>330</v>
      </c>
      <c r="J6746" t="s">
        <v>37</v>
      </c>
      <c r="K6746" t="s">
        <v>1144</v>
      </c>
      <c r="L6746">
        <v>27</v>
      </c>
      <c r="M6746" t="s">
        <v>30</v>
      </c>
      <c r="N6746" t="s">
        <v>73</v>
      </c>
      <c r="O6746">
        <v>101</v>
      </c>
      <c r="P6746" t="s">
        <v>32</v>
      </c>
      <c r="S6746" t="s">
        <v>40</v>
      </c>
      <c r="T6746" t="s">
        <v>41</v>
      </c>
      <c r="U6746">
        <v>330</v>
      </c>
      <c r="Y6746" t="s">
        <v>9672</v>
      </c>
      <c r="Z6746" t="s">
        <v>5978</v>
      </c>
      <c r="AA6746">
        <v>34.043100000000003</v>
      </c>
      <c r="AB6746">
        <v>-118.444</v>
      </c>
      <c r="AC6746">
        <f t="shared" si="105"/>
        <v>0</v>
      </c>
    </row>
    <row r="6747" spans="1:29" x14ac:dyDescent="0.35">
      <c r="A6747">
        <v>201306462</v>
      </c>
      <c r="B6747" s="1">
        <v>43874</v>
      </c>
      <c r="C6747" s="1">
        <v>43874</v>
      </c>
      <c r="D6747">
        <v>1530</v>
      </c>
      <c r="E6747">
        <v>13</v>
      </c>
      <c r="F6747" t="s">
        <v>62</v>
      </c>
      <c r="G6747">
        <v>1373</v>
      </c>
      <c r="H6747">
        <v>2</v>
      </c>
      <c r="I6747">
        <v>740</v>
      </c>
      <c r="J6747" t="s">
        <v>224</v>
      </c>
      <c r="K6747" t="s">
        <v>681</v>
      </c>
      <c r="L6747">
        <v>22</v>
      </c>
      <c r="M6747" t="s">
        <v>94</v>
      </c>
      <c r="N6747" t="s">
        <v>95</v>
      </c>
      <c r="O6747">
        <v>122</v>
      </c>
      <c r="P6747" t="s">
        <v>275</v>
      </c>
      <c r="S6747" t="s">
        <v>40</v>
      </c>
      <c r="T6747" t="s">
        <v>41</v>
      </c>
      <c r="U6747">
        <v>740</v>
      </c>
      <c r="Y6747" t="s">
        <v>4231</v>
      </c>
      <c r="AA6747">
        <v>33.9925</v>
      </c>
      <c r="AB6747">
        <v>-118.25790000000001</v>
      </c>
      <c r="AC6747">
        <f t="shared" si="105"/>
        <v>0</v>
      </c>
    </row>
    <row r="6748" spans="1:29" x14ac:dyDescent="0.35">
      <c r="A6748">
        <v>200400816</v>
      </c>
      <c r="B6748" s="1">
        <v>43974</v>
      </c>
      <c r="C6748" s="1">
        <v>43943</v>
      </c>
      <c r="D6748">
        <v>2100</v>
      </c>
      <c r="E6748">
        <v>4</v>
      </c>
      <c r="F6748" t="s">
        <v>54</v>
      </c>
      <c r="G6748">
        <v>489</v>
      </c>
      <c r="H6748">
        <v>1</v>
      </c>
      <c r="I6748">
        <v>210</v>
      </c>
      <c r="J6748" t="s">
        <v>149</v>
      </c>
      <c r="K6748" t="s">
        <v>9673</v>
      </c>
      <c r="L6748">
        <v>40</v>
      </c>
      <c r="M6748" t="s">
        <v>94</v>
      </c>
      <c r="N6748" t="s">
        <v>95</v>
      </c>
      <c r="O6748">
        <v>502</v>
      </c>
      <c r="P6748" t="s">
        <v>47</v>
      </c>
      <c r="Q6748">
        <v>400</v>
      </c>
      <c r="R6748" t="s">
        <v>143</v>
      </c>
      <c r="S6748" t="s">
        <v>33</v>
      </c>
      <c r="T6748" t="s">
        <v>34</v>
      </c>
      <c r="U6748">
        <v>210</v>
      </c>
      <c r="V6748">
        <v>236</v>
      </c>
      <c r="W6748">
        <v>998</v>
      </c>
      <c r="Y6748" t="s">
        <v>9674</v>
      </c>
      <c r="Z6748" t="s">
        <v>371</v>
      </c>
      <c r="AA6748">
        <v>34.025300000000001</v>
      </c>
      <c r="AB6748">
        <v>-118.21299999999999</v>
      </c>
      <c r="AC6748">
        <f t="shared" si="105"/>
        <v>1</v>
      </c>
    </row>
    <row r="6749" spans="1:29" x14ac:dyDescent="0.35">
      <c r="A6749">
        <v>200618616</v>
      </c>
      <c r="B6749" s="1">
        <v>44164</v>
      </c>
      <c r="C6749" s="1">
        <v>44158</v>
      </c>
      <c r="D6749">
        <v>1900</v>
      </c>
      <c r="E6749">
        <v>6</v>
      </c>
      <c r="F6749" t="s">
        <v>91</v>
      </c>
      <c r="G6749">
        <v>632</v>
      </c>
      <c r="H6749">
        <v>1</v>
      </c>
      <c r="I6749">
        <v>330</v>
      </c>
      <c r="J6749" t="s">
        <v>37</v>
      </c>
      <c r="K6749" t="s">
        <v>9675</v>
      </c>
      <c r="L6749">
        <v>45</v>
      </c>
      <c r="M6749" t="s">
        <v>30</v>
      </c>
      <c r="N6749" t="s">
        <v>73</v>
      </c>
      <c r="O6749">
        <v>707</v>
      </c>
      <c r="P6749" t="s">
        <v>280</v>
      </c>
      <c r="S6749" t="s">
        <v>40</v>
      </c>
      <c r="T6749" t="s">
        <v>41</v>
      </c>
      <c r="U6749">
        <v>330</v>
      </c>
      <c r="Y6749" t="s">
        <v>9676</v>
      </c>
      <c r="AA6749">
        <v>34.097999999999999</v>
      </c>
      <c r="AB6749">
        <v>-118.3643</v>
      </c>
      <c r="AC6749">
        <f t="shared" si="105"/>
        <v>0</v>
      </c>
    </row>
    <row r="6750" spans="1:29" x14ac:dyDescent="0.35">
      <c r="A6750">
        <v>200122332</v>
      </c>
      <c r="B6750" s="1">
        <v>44179</v>
      </c>
      <c r="C6750" s="1">
        <v>44179</v>
      </c>
      <c r="D6750">
        <v>325</v>
      </c>
      <c r="E6750">
        <v>1</v>
      </c>
      <c r="F6750" t="s">
        <v>36</v>
      </c>
      <c r="G6750">
        <v>128</v>
      </c>
      <c r="H6750">
        <v>2</v>
      </c>
      <c r="I6750">
        <v>740</v>
      </c>
      <c r="J6750" t="s">
        <v>224</v>
      </c>
      <c r="K6750" t="s">
        <v>8890</v>
      </c>
      <c r="L6750">
        <v>25</v>
      </c>
      <c r="M6750" t="s">
        <v>94</v>
      </c>
      <c r="N6750" t="s">
        <v>95</v>
      </c>
      <c r="O6750">
        <v>502</v>
      </c>
      <c r="P6750" t="s">
        <v>47</v>
      </c>
      <c r="Q6750">
        <v>306</v>
      </c>
      <c r="R6750" t="s">
        <v>1108</v>
      </c>
      <c r="S6750" t="s">
        <v>40</v>
      </c>
      <c r="T6750" t="s">
        <v>41</v>
      </c>
      <c r="U6750">
        <v>740</v>
      </c>
      <c r="Y6750" t="s">
        <v>9677</v>
      </c>
      <c r="AA6750">
        <v>34.050400000000003</v>
      </c>
      <c r="AB6750">
        <v>-118.2409</v>
      </c>
      <c r="AC6750">
        <f t="shared" si="105"/>
        <v>0</v>
      </c>
    </row>
    <row r="6751" spans="1:29" x14ac:dyDescent="0.35">
      <c r="A6751">
        <v>200513502</v>
      </c>
      <c r="B6751" s="1">
        <v>44071</v>
      </c>
      <c r="C6751" s="1">
        <v>44071</v>
      </c>
      <c r="D6751">
        <v>610</v>
      </c>
      <c r="E6751">
        <v>5</v>
      </c>
      <c r="F6751" t="s">
        <v>98</v>
      </c>
      <c r="G6751">
        <v>519</v>
      </c>
      <c r="H6751">
        <v>2</v>
      </c>
      <c r="I6751">
        <v>745</v>
      </c>
      <c r="J6751" t="s">
        <v>139</v>
      </c>
      <c r="K6751" t="s">
        <v>5499</v>
      </c>
      <c r="L6751">
        <v>51</v>
      </c>
      <c r="M6751" t="s">
        <v>30</v>
      </c>
      <c r="N6751" t="s">
        <v>95</v>
      </c>
      <c r="O6751">
        <v>122</v>
      </c>
      <c r="P6751" t="s">
        <v>275</v>
      </c>
      <c r="S6751" t="s">
        <v>40</v>
      </c>
      <c r="T6751" t="s">
        <v>41</v>
      </c>
      <c r="U6751">
        <v>745</v>
      </c>
      <c r="Y6751" t="s">
        <v>9678</v>
      </c>
      <c r="AA6751">
        <v>33.791400000000003</v>
      </c>
      <c r="AB6751">
        <v>-118.23909999999999</v>
      </c>
      <c r="AC6751">
        <f t="shared" si="105"/>
        <v>0</v>
      </c>
    </row>
    <row r="6752" spans="1:29" x14ac:dyDescent="0.35">
      <c r="A6752">
        <v>201300650</v>
      </c>
      <c r="B6752" s="1">
        <v>43932</v>
      </c>
      <c r="C6752" s="1">
        <v>43932</v>
      </c>
      <c r="D6752">
        <v>1750</v>
      </c>
      <c r="E6752">
        <v>13</v>
      </c>
      <c r="F6752" t="s">
        <v>62</v>
      </c>
      <c r="G6752">
        <v>1367</v>
      </c>
      <c r="H6752">
        <v>2</v>
      </c>
      <c r="I6752">
        <v>753</v>
      </c>
      <c r="J6752" t="s">
        <v>452</v>
      </c>
      <c r="K6752" t="s">
        <v>9679</v>
      </c>
      <c r="L6752">
        <v>0</v>
      </c>
      <c r="M6752" t="s">
        <v>46</v>
      </c>
      <c r="N6752" t="s">
        <v>46</v>
      </c>
      <c r="O6752">
        <v>101</v>
      </c>
      <c r="P6752" t="s">
        <v>32</v>
      </c>
      <c r="Q6752">
        <v>109</v>
      </c>
      <c r="R6752" t="s">
        <v>265</v>
      </c>
      <c r="S6752" t="s">
        <v>40</v>
      </c>
      <c r="T6752" t="s">
        <v>41</v>
      </c>
      <c r="U6752">
        <v>753</v>
      </c>
      <c r="V6752">
        <v>998</v>
      </c>
      <c r="Y6752" t="s">
        <v>9680</v>
      </c>
      <c r="Z6752" t="s">
        <v>9681</v>
      </c>
      <c r="AA6752">
        <v>33.999400000000001</v>
      </c>
      <c r="AB6752">
        <v>-118.2431</v>
      </c>
      <c r="AC6752">
        <f t="shared" si="105"/>
        <v>0</v>
      </c>
    </row>
    <row r="6753" spans="1:29" x14ac:dyDescent="0.35">
      <c r="A6753">
        <v>200716425</v>
      </c>
      <c r="B6753" s="1">
        <v>44161</v>
      </c>
      <c r="C6753" s="1">
        <v>44161</v>
      </c>
      <c r="D6753">
        <v>1230</v>
      </c>
      <c r="E6753">
        <v>7</v>
      </c>
      <c r="F6753" t="s">
        <v>28</v>
      </c>
      <c r="G6753">
        <v>721</v>
      </c>
      <c r="H6753">
        <v>2</v>
      </c>
      <c r="I6753">
        <v>860</v>
      </c>
      <c r="J6753" t="s">
        <v>2220</v>
      </c>
      <c r="K6753" t="s">
        <v>9682</v>
      </c>
      <c r="L6753">
        <v>66</v>
      </c>
      <c r="M6753" t="s">
        <v>94</v>
      </c>
      <c r="N6753" t="s">
        <v>73</v>
      </c>
      <c r="O6753">
        <v>102</v>
      </c>
      <c r="P6753" t="s">
        <v>186</v>
      </c>
      <c r="Q6753">
        <v>400</v>
      </c>
      <c r="R6753" t="s">
        <v>143</v>
      </c>
      <c r="S6753" t="s">
        <v>40</v>
      </c>
      <c r="T6753" t="s">
        <v>41</v>
      </c>
      <c r="U6753">
        <v>860</v>
      </c>
      <c r="Y6753" t="s">
        <v>9571</v>
      </c>
      <c r="Z6753" t="s">
        <v>1773</v>
      </c>
      <c r="AA6753">
        <v>34.070799999999998</v>
      </c>
      <c r="AB6753">
        <v>-118.3764</v>
      </c>
      <c r="AC6753">
        <f t="shared" si="105"/>
        <v>0</v>
      </c>
    </row>
    <row r="6754" spans="1:29" x14ac:dyDescent="0.35">
      <c r="A6754">
        <v>201225697</v>
      </c>
      <c r="B6754" s="1">
        <v>44168</v>
      </c>
      <c r="C6754" s="1">
        <v>44168</v>
      </c>
      <c r="D6754">
        <v>1835</v>
      </c>
      <c r="E6754">
        <v>12</v>
      </c>
      <c r="F6754" t="s">
        <v>68</v>
      </c>
      <c r="G6754">
        <v>1241</v>
      </c>
      <c r="H6754">
        <v>2</v>
      </c>
      <c r="I6754">
        <v>626</v>
      </c>
      <c r="J6754" t="s">
        <v>141</v>
      </c>
      <c r="K6754" t="s">
        <v>9683</v>
      </c>
      <c r="L6754">
        <v>42</v>
      </c>
      <c r="M6754" t="s">
        <v>94</v>
      </c>
      <c r="N6754" t="s">
        <v>163</v>
      </c>
      <c r="O6754">
        <v>502</v>
      </c>
      <c r="P6754" t="s">
        <v>47</v>
      </c>
      <c r="Q6754">
        <v>400</v>
      </c>
      <c r="R6754" t="s">
        <v>143</v>
      </c>
      <c r="S6754" t="s">
        <v>84</v>
      </c>
      <c r="T6754" t="s">
        <v>85</v>
      </c>
      <c r="U6754">
        <v>626</v>
      </c>
      <c r="Y6754" t="s">
        <v>9684</v>
      </c>
      <c r="AA6754">
        <v>33.981200000000001</v>
      </c>
      <c r="AB6754">
        <v>-118.3309</v>
      </c>
      <c r="AC6754">
        <f t="shared" si="105"/>
        <v>0</v>
      </c>
    </row>
    <row r="6755" spans="1:29" x14ac:dyDescent="0.35">
      <c r="A6755">
        <v>200611868</v>
      </c>
      <c r="B6755" s="1">
        <v>44009</v>
      </c>
      <c r="C6755" s="1">
        <v>44008</v>
      </c>
      <c r="D6755">
        <v>2100</v>
      </c>
      <c r="E6755">
        <v>6</v>
      </c>
      <c r="F6755" t="s">
        <v>91</v>
      </c>
      <c r="G6755">
        <v>638</v>
      </c>
      <c r="H6755">
        <v>1</v>
      </c>
      <c r="I6755">
        <v>510</v>
      </c>
      <c r="J6755" t="s">
        <v>29</v>
      </c>
      <c r="L6755">
        <v>0</v>
      </c>
      <c r="O6755">
        <v>101</v>
      </c>
      <c r="P6755" t="s">
        <v>32</v>
      </c>
      <c r="S6755" t="s">
        <v>40</v>
      </c>
      <c r="T6755" t="s">
        <v>41</v>
      </c>
      <c r="U6755">
        <v>510</v>
      </c>
      <c r="Y6755" t="s">
        <v>5944</v>
      </c>
      <c r="Z6755" t="s">
        <v>8797</v>
      </c>
      <c r="AA6755">
        <v>34.105400000000003</v>
      </c>
      <c r="AB6755">
        <v>-118.31229999999999</v>
      </c>
      <c r="AC6755">
        <f t="shared" si="105"/>
        <v>0</v>
      </c>
    </row>
    <row r="6756" spans="1:29" x14ac:dyDescent="0.35">
      <c r="A6756">
        <v>200911621</v>
      </c>
      <c r="B6756" s="1">
        <v>44008</v>
      </c>
      <c r="C6756" s="1">
        <v>44007</v>
      </c>
      <c r="D6756">
        <v>2200</v>
      </c>
      <c r="E6756">
        <v>9</v>
      </c>
      <c r="F6756" t="s">
        <v>49</v>
      </c>
      <c r="G6756">
        <v>994</v>
      </c>
      <c r="H6756">
        <v>1</v>
      </c>
      <c r="I6756">
        <v>331</v>
      </c>
      <c r="J6756" t="s">
        <v>233</v>
      </c>
      <c r="K6756" t="s">
        <v>1063</v>
      </c>
      <c r="L6756">
        <v>39</v>
      </c>
      <c r="M6756" t="s">
        <v>94</v>
      </c>
      <c r="N6756" t="s">
        <v>95</v>
      </c>
      <c r="O6756">
        <v>101</v>
      </c>
      <c r="P6756" t="s">
        <v>32</v>
      </c>
      <c r="S6756" t="s">
        <v>40</v>
      </c>
      <c r="T6756" t="s">
        <v>41</v>
      </c>
      <c r="U6756">
        <v>331</v>
      </c>
      <c r="Y6756" t="s">
        <v>9685</v>
      </c>
      <c r="AA6756">
        <v>34.140799999999999</v>
      </c>
      <c r="AB6756">
        <v>-118.4487</v>
      </c>
      <c r="AC6756">
        <f t="shared" si="105"/>
        <v>0</v>
      </c>
    </row>
    <row r="6757" spans="1:29" x14ac:dyDescent="0.35">
      <c r="A6757">
        <v>200209469</v>
      </c>
      <c r="B6757" s="1">
        <v>43947</v>
      </c>
      <c r="C6757" s="1">
        <v>43945</v>
      </c>
      <c r="D6757">
        <v>1830</v>
      </c>
      <c r="E6757">
        <v>2</v>
      </c>
      <c r="F6757" t="s">
        <v>56</v>
      </c>
      <c r="G6757">
        <v>245</v>
      </c>
      <c r="H6757">
        <v>1</v>
      </c>
      <c r="I6757">
        <v>210</v>
      </c>
      <c r="J6757" t="s">
        <v>149</v>
      </c>
      <c r="K6757" t="s">
        <v>9686</v>
      </c>
      <c r="L6757">
        <v>60</v>
      </c>
      <c r="M6757" t="s">
        <v>30</v>
      </c>
      <c r="N6757" t="s">
        <v>73</v>
      </c>
      <c r="O6757">
        <v>109</v>
      </c>
      <c r="P6757" t="s">
        <v>1043</v>
      </c>
      <c r="Q6757">
        <v>204</v>
      </c>
      <c r="R6757" t="s">
        <v>2138</v>
      </c>
      <c r="S6757" t="s">
        <v>40</v>
      </c>
      <c r="T6757" t="s">
        <v>41</v>
      </c>
      <c r="U6757">
        <v>210</v>
      </c>
      <c r="Y6757" t="s">
        <v>76</v>
      </c>
      <c r="Z6757" t="s">
        <v>3239</v>
      </c>
      <c r="AA6757">
        <v>34.061199999999999</v>
      </c>
      <c r="AB6757">
        <v>-118.27849999999999</v>
      </c>
      <c r="AC6757">
        <f t="shared" si="105"/>
        <v>0</v>
      </c>
    </row>
    <row r="6758" spans="1:29" x14ac:dyDescent="0.35">
      <c r="A6758">
        <v>200809791</v>
      </c>
      <c r="B6758" s="1">
        <v>43973</v>
      </c>
      <c r="C6758" s="1">
        <v>43973</v>
      </c>
      <c r="D6758">
        <v>1200</v>
      </c>
      <c r="E6758">
        <v>8</v>
      </c>
      <c r="F6758" t="s">
        <v>109</v>
      </c>
      <c r="G6758">
        <v>827</v>
      </c>
      <c r="H6758">
        <v>2</v>
      </c>
      <c r="I6758">
        <v>930</v>
      </c>
      <c r="J6758" t="s">
        <v>339</v>
      </c>
      <c r="K6758" t="s">
        <v>9687</v>
      </c>
      <c r="L6758">
        <v>34</v>
      </c>
      <c r="M6758" t="s">
        <v>94</v>
      </c>
      <c r="N6758" t="s">
        <v>73</v>
      </c>
      <c r="O6758">
        <v>122</v>
      </c>
      <c r="P6758" t="s">
        <v>275</v>
      </c>
      <c r="Q6758">
        <v>400</v>
      </c>
      <c r="R6758" t="s">
        <v>143</v>
      </c>
      <c r="S6758" t="s">
        <v>33</v>
      </c>
      <c r="T6758" t="s">
        <v>34</v>
      </c>
      <c r="U6758">
        <v>434</v>
      </c>
      <c r="V6758">
        <v>930</v>
      </c>
      <c r="Y6758" t="s">
        <v>748</v>
      </c>
      <c r="AA6758">
        <v>34.059699999999999</v>
      </c>
      <c r="AB6758">
        <v>-118.46850000000001</v>
      </c>
      <c r="AC6758">
        <f t="shared" si="105"/>
        <v>1</v>
      </c>
    </row>
    <row r="6759" spans="1:29" x14ac:dyDescent="0.35">
      <c r="A6759">
        <v>200110213</v>
      </c>
      <c r="B6759" s="1">
        <v>43929</v>
      </c>
      <c r="C6759" s="1">
        <v>43927</v>
      </c>
      <c r="D6759">
        <v>2100</v>
      </c>
      <c r="E6759">
        <v>1</v>
      </c>
      <c r="F6759" t="s">
        <v>36</v>
      </c>
      <c r="G6759">
        <v>164</v>
      </c>
      <c r="H6759">
        <v>2</v>
      </c>
      <c r="I6759">
        <v>668</v>
      </c>
      <c r="J6759" t="s">
        <v>287</v>
      </c>
      <c r="K6759" t="s">
        <v>8974</v>
      </c>
      <c r="L6759">
        <v>30</v>
      </c>
      <c r="M6759" t="s">
        <v>94</v>
      </c>
      <c r="N6759" t="s">
        <v>73</v>
      </c>
      <c r="O6759">
        <v>406</v>
      </c>
      <c r="P6759" t="s">
        <v>582</v>
      </c>
      <c r="S6759" t="s">
        <v>33</v>
      </c>
      <c r="T6759" t="s">
        <v>34</v>
      </c>
      <c r="U6759">
        <v>668</v>
      </c>
      <c r="Y6759" t="s">
        <v>3621</v>
      </c>
      <c r="AA6759">
        <v>34.044600000000003</v>
      </c>
      <c r="AB6759">
        <v>-118.25069999999999</v>
      </c>
      <c r="AC6759">
        <f t="shared" si="105"/>
        <v>1</v>
      </c>
    </row>
    <row r="6760" spans="1:29" x14ac:dyDescent="0.35">
      <c r="A6760">
        <v>201113867</v>
      </c>
      <c r="B6760" s="1">
        <v>44095</v>
      </c>
      <c r="C6760" s="1">
        <v>44095</v>
      </c>
      <c r="D6760">
        <v>2145</v>
      </c>
      <c r="E6760">
        <v>11</v>
      </c>
      <c r="F6760" t="s">
        <v>64</v>
      </c>
      <c r="G6760">
        <v>1162</v>
      </c>
      <c r="H6760">
        <v>1</v>
      </c>
      <c r="I6760">
        <v>230</v>
      </c>
      <c r="J6760" t="s">
        <v>161</v>
      </c>
      <c r="K6760" t="s">
        <v>6784</v>
      </c>
      <c r="L6760">
        <v>39</v>
      </c>
      <c r="M6760" t="s">
        <v>94</v>
      </c>
      <c r="N6760" t="s">
        <v>31</v>
      </c>
      <c r="O6760">
        <v>701</v>
      </c>
      <c r="P6760" t="s">
        <v>1610</v>
      </c>
      <c r="Q6760">
        <v>203</v>
      </c>
      <c r="R6760" t="s">
        <v>6785</v>
      </c>
      <c r="S6760" t="s">
        <v>40</v>
      </c>
      <c r="T6760" t="s">
        <v>41</v>
      </c>
      <c r="U6760">
        <v>230</v>
      </c>
      <c r="V6760">
        <v>998</v>
      </c>
      <c r="Y6760" t="s">
        <v>1611</v>
      </c>
      <c r="AA6760">
        <v>34.095599999999997</v>
      </c>
      <c r="AB6760">
        <v>-118.29179999999999</v>
      </c>
      <c r="AC6760">
        <f t="shared" si="105"/>
        <v>0</v>
      </c>
    </row>
    <row r="6761" spans="1:29" x14ac:dyDescent="0.35">
      <c r="A6761">
        <v>200415297</v>
      </c>
      <c r="B6761" s="1">
        <v>44161</v>
      </c>
      <c r="C6761" s="1">
        <v>44161</v>
      </c>
      <c r="D6761">
        <v>2100</v>
      </c>
      <c r="E6761">
        <v>4</v>
      </c>
      <c r="F6761" t="s">
        <v>54</v>
      </c>
      <c r="G6761">
        <v>438</v>
      </c>
      <c r="H6761">
        <v>2</v>
      </c>
      <c r="I6761">
        <v>624</v>
      </c>
      <c r="J6761" t="s">
        <v>171</v>
      </c>
      <c r="K6761" t="s">
        <v>9688</v>
      </c>
      <c r="L6761">
        <v>53</v>
      </c>
      <c r="M6761" t="s">
        <v>30</v>
      </c>
      <c r="N6761" t="s">
        <v>95</v>
      </c>
      <c r="O6761">
        <v>501</v>
      </c>
      <c r="P6761" t="s">
        <v>164</v>
      </c>
      <c r="Q6761">
        <v>400</v>
      </c>
      <c r="R6761" t="s">
        <v>143</v>
      </c>
      <c r="S6761" t="s">
        <v>84</v>
      </c>
      <c r="T6761" t="s">
        <v>85</v>
      </c>
      <c r="U6761">
        <v>624</v>
      </c>
      <c r="Y6761" t="s">
        <v>9689</v>
      </c>
      <c r="AA6761">
        <v>34.078699999999998</v>
      </c>
      <c r="AB6761">
        <v>-118.16840000000001</v>
      </c>
      <c r="AC6761">
        <f t="shared" si="105"/>
        <v>0</v>
      </c>
    </row>
    <row r="6762" spans="1:29" x14ac:dyDescent="0.35">
      <c r="A6762">
        <v>200122442</v>
      </c>
      <c r="B6762" s="1">
        <v>44181</v>
      </c>
      <c r="C6762" s="1">
        <v>44181</v>
      </c>
      <c r="D6762">
        <v>2138</v>
      </c>
      <c r="E6762">
        <v>1</v>
      </c>
      <c r="F6762" t="s">
        <v>36</v>
      </c>
      <c r="G6762">
        <v>138</v>
      </c>
      <c r="H6762">
        <v>2</v>
      </c>
      <c r="I6762">
        <v>740</v>
      </c>
      <c r="J6762" t="s">
        <v>224</v>
      </c>
      <c r="K6762" t="s">
        <v>9690</v>
      </c>
      <c r="L6762">
        <v>66</v>
      </c>
      <c r="M6762" t="s">
        <v>94</v>
      </c>
      <c r="N6762" t="s">
        <v>31</v>
      </c>
      <c r="O6762">
        <v>102</v>
      </c>
      <c r="P6762" t="s">
        <v>186</v>
      </c>
      <c r="S6762" t="s">
        <v>40</v>
      </c>
      <c r="T6762" t="s">
        <v>41</v>
      </c>
      <c r="U6762">
        <v>740</v>
      </c>
      <c r="V6762">
        <v>998</v>
      </c>
      <c r="Y6762" t="s">
        <v>9691</v>
      </c>
      <c r="AA6762">
        <v>34.0473</v>
      </c>
      <c r="AB6762">
        <v>-118.2424</v>
      </c>
      <c r="AC6762">
        <f t="shared" si="105"/>
        <v>0</v>
      </c>
    </row>
    <row r="6763" spans="1:29" x14ac:dyDescent="0.35">
      <c r="A6763">
        <v>200816061</v>
      </c>
      <c r="B6763" s="1">
        <v>44139</v>
      </c>
      <c r="C6763" s="1">
        <v>44132</v>
      </c>
      <c r="D6763">
        <v>1800</v>
      </c>
      <c r="E6763">
        <v>8</v>
      </c>
      <c r="F6763" t="s">
        <v>109</v>
      </c>
      <c r="G6763">
        <v>858</v>
      </c>
      <c r="H6763">
        <v>1</v>
      </c>
      <c r="I6763">
        <v>330</v>
      </c>
      <c r="J6763" t="s">
        <v>37</v>
      </c>
      <c r="K6763" t="s">
        <v>710</v>
      </c>
      <c r="L6763">
        <v>34</v>
      </c>
      <c r="M6763" t="s">
        <v>30</v>
      </c>
      <c r="N6763" t="s">
        <v>73</v>
      </c>
      <c r="O6763">
        <v>502</v>
      </c>
      <c r="P6763" t="s">
        <v>47</v>
      </c>
      <c r="S6763" t="s">
        <v>40</v>
      </c>
      <c r="T6763" t="s">
        <v>41</v>
      </c>
      <c r="U6763">
        <v>330</v>
      </c>
      <c r="Y6763" t="s">
        <v>9692</v>
      </c>
      <c r="AA6763">
        <v>34.055700000000002</v>
      </c>
      <c r="AB6763">
        <v>-118.3857</v>
      </c>
      <c r="AC6763">
        <f t="shared" si="105"/>
        <v>0</v>
      </c>
    </row>
    <row r="6764" spans="1:29" x14ac:dyDescent="0.35">
      <c r="A6764">
        <v>200308656</v>
      </c>
      <c r="B6764" s="1">
        <v>43907</v>
      </c>
      <c r="C6764" s="1">
        <v>43907</v>
      </c>
      <c r="D6764">
        <v>20</v>
      </c>
      <c r="E6764">
        <v>3</v>
      </c>
      <c r="F6764" t="s">
        <v>43</v>
      </c>
      <c r="G6764">
        <v>338</v>
      </c>
      <c r="H6764">
        <v>1</v>
      </c>
      <c r="I6764">
        <v>210</v>
      </c>
      <c r="J6764" t="s">
        <v>149</v>
      </c>
      <c r="K6764" t="s">
        <v>9693</v>
      </c>
      <c r="L6764">
        <v>20</v>
      </c>
      <c r="M6764" t="s">
        <v>94</v>
      </c>
      <c r="N6764" t="s">
        <v>163</v>
      </c>
      <c r="O6764">
        <v>122</v>
      </c>
      <c r="P6764" t="s">
        <v>275</v>
      </c>
      <c r="Q6764">
        <v>102</v>
      </c>
      <c r="R6764" t="s">
        <v>219</v>
      </c>
      <c r="S6764" t="s">
        <v>40</v>
      </c>
      <c r="T6764" t="s">
        <v>41</v>
      </c>
      <c r="U6764">
        <v>210</v>
      </c>
      <c r="Y6764" t="s">
        <v>9694</v>
      </c>
      <c r="Z6764" t="s">
        <v>2081</v>
      </c>
      <c r="AA6764">
        <v>34.026800000000001</v>
      </c>
      <c r="AB6764">
        <v>-118.28959999999999</v>
      </c>
      <c r="AC6764">
        <f t="shared" si="105"/>
        <v>0</v>
      </c>
    </row>
    <row r="6765" spans="1:29" x14ac:dyDescent="0.35">
      <c r="A6765">
        <v>201014649</v>
      </c>
      <c r="B6765" s="1">
        <v>44137</v>
      </c>
      <c r="C6765" s="1">
        <v>44136</v>
      </c>
      <c r="D6765">
        <v>1200</v>
      </c>
      <c r="E6765">
        <v>10</v>
      </c>
      <c r="F6765" t="s">
        <v>103</v>
      </c>
      <c r="G6765">
        <v>1011</v>
      </c>
      <c r="H6765">
        <v>1</v>
      </c>
      <c r="I6765">
        <v>420</v>
      </c>
      <c r="J6765" t="s">
        <v>352</v>
      </c>
      <c r="K6765" t="s">
        <v>9695</v>
      </c>
      <c r="L6765">
        <v>40</v>
      </c>
      <c r="M6765" t="s">
        <v>30</v>
      </c>
      <c r="N6765" t="s">
        <v>73</v>
      </c>
      <c r="O6765">
        <v>104</v>
      </c>
      <c r="P6765" t="s">
        <v>201</v>
      </c>
      <c r="S6765" t="s">
        <v>40</v>
      </c>
      <c r="T6765" t="s">
        <v>41</v>
      </c>
      <c r="U6765">
        <v>420</v>
      </c>
      <c r="Y6765" t="s">
        <v>9696</v>
      </c>
      <c r="Z6765" t="s">
        <v>4124</v>
      </c>
      <c r="AA6765">
        <v>34.204700000000003</v>
      </c>
      <c r="AB6765">
        <v>-118.5513</v>
      </c>
      <c r="AC6765">
        <f t="shared" si="105"/>
        <v>0</v>
      </c>
    </row>
    <row r="6766" spans="1:29" x14ac:dyDescent="0.35">
      <c r="A6766">
        <v>201212168</v>
      </c>
      <c r="B6766" s="1">
        <v>43955</v>
      </c>
      <c r="C6766" s="1">
        <v>43955</v>
      </c>
      <c r="D6766">
        <v>1615</v>
      </c>
      <c r="E6766">
        <v>12</v>
      </c>
      <c r="F6766" t="s">
        <v>68</v>
      </c>
      <c r="G6766">
        <v>1248</v>
      </c>
      <c r="H6766">
        <v>2</v>
      </c>
      <c r="I6766">
        <v>901</v>
      </c>
      <c r="J6766" t="s">
        <v>210</v>
      </c>
      <c r="K6766" t="s">
        <v>9697</v>
      </c>
      <c r="L6766">
        <v>40</v>
      </c>
      <c r="M6766" t="s">
        <v>94</v>
      </c>
      <c r="N6766" t="s">
        <v>173</v>
      </c>
      <c r="O6766">
        <v>502</v>
      </c>
      <c r="P6766" t="s">
        <v>47</v>
      </c>
      <c r="S6766" t="s">
        <v>84</v>
      </c>
      <c r="T6766" t="s">
        <v>85</v>
      </c>
      <c r="U6766">
        <v>901</v>
      </c>
      <c r="Y6766" t="s">
        <v>9698</v>
      </c>
      <c r="AA6766">
        <v>33.981900000000003</v>
      </c>
      <c r="AB6766">
        <v>-118.28919999999999</v>
      </c>
      <c r="AC6766">
        <f t="shared" si="105"/>
        <v>0</v>
      </c>
    </row>
    <row r="6767" spans="1:29" x14ac:dyDescent="0.35">
      <c r="A6767">
        <v>201007274</v>
      </c>
      <c r="B6767" s="1">
        <v>43905</v>
      </c>
      <c r="C6767" s="1">
        <v>43905</v>
      </c>
      <c r="D6767">
        <v>2200</v>
      </c>
      <c r="E6767">
        <v>10</v>
      </c>
      <c r="F6767" t="s">
        <v>103</v>
      </c>
      <c r="G6767">
        <v>1047</v>
      </c>
      <c r="H6767">
        <v>2</v>
      </c>
      <c r="I6767">
        <v>626</v>
      </c>
      <c r="J6767" t="s">
        <v>141</v>
      </c>
      <c r="K6767" t="s">
        <v>9699</v>
      </c>
      <c r="L6767">
        <v>31</v>
      </c>
      <c r="M6767" t="s">
        <v>94</v>
      </c>
      <c r="N6767" t="s">
        <v>95</v>
      </c>
      <c r="O6767">
        <v>501</v>
      </c>
      <c r="P6767" t="s">
        <v>164</v>
      </c>
      <c r="Q6767">
        <v>400</v>
      </c>
      <c r="R6767" t="s">
        <v>143</v>
      </c>
      <c r="S6767" t="s">
        <v>33</v>
      </c>
      <c r="T6767" t="s">
        <v>34</v>
      </c>
      <c r="U6767">
        <v>626</v>
      </c>
      <c r="Y6767" t="s">
        <v>9700</v>
      </c>
      <c r="AA6767">
        <v>34.172199999999997</v>
      </c>
      <c r="AB6767">
        <v>-118.50109999999999</v>
      </c>
      <c r="AC6767">
        <f t="shared" si="105"/>
        <v>1</v>
      </c>
    </row>
    <row r="6768" spans="1:29" x14ac:dyDescent="0.35">
      <c r="A6768">
        <v>201217252</v>
      </c>
      <c r="B6768" s="1">
        <v>44038</v>
      </c>
      <c r="C6768" s="1">
        <v>44038</v>
      </c>
      <c r="D6768">
        <v>1200</v>
      </c>
      <c r="E6768">
        <v>12</v>
      </c>
      <c r="F6768" t="s">
        <v>68</v>
      </c>
      <c r="G6768">
        <v>1245</v>
      </c>
      <c r="H6768">
        <v>1</v>
      </c>
      <c r="I6768">
        <v>251</v>
      </c>
      <c r="J6768" t="s">
        <v>1253</v>
      </c>
      <c r="K6768" t="s">
        <v>3598</v>
      </c>
      <c r="L6768">
        <v>89</v>
      </c>
      <c r="M6768" t="s">
        <v>94</v>
      </c>
      <c r="N6768" t="s">
        <v>163</v>
      </c>
      <c r="O6768">
        <v>501</v>
      </c>
      <c r="P6768" t="s">
        <v>164</v>
      </c>
      <c r="Q6768">
        <v>106</v>
      </c>
      <c r="R6768" t="s">
        <v>592</v>
      </c>
      <c r="S6768" t="s">
        <v>40</v>
      </c>
      <c r="T6768" t="s">
        <v>41</v>
      </c>
      <c r="U6768">
        <v>251</v>
      </c>
      <c r="V6768">
        <v>998</v>
      </c>
      <c r="Y6768" t="s">
        <v>9701</v>
      </c>
      <c r="AA6768">
        <v>33.976999999999997</v>
      </c>
      <c r="AB6768">
        <v>-118.29810000000001</v>
      </c>
      <c r="AC6768">
        <f t="shared" si="105"/>
        <v>0</v>
      </c>
    </row>
    <row r="6769" spans="1:29" x14ac:dyDescent="0.35">
      <c r="A6769">
        <v>200911501</v>
      </c>
      <c r="B6769" s="1">
        <v>44006</v>
      </c>
      <c r="C6769" s="1">
        <v>44006</v>
      </c>
      <c r="D6769">
        <v>1</v>
      </c>
      <c r="E6769">
        <v>9</v>
      </c>
      <c r="F6769" t="s">
        <v>49</v>
      </c>
      <c r="G6769">
        <v>911</v>
      </c>
      <c r="H6769">
        <v>2</v>
      </c>
      <c r="I6769">
        <v>745</v>
      </c>
      <c r="J6769" t="s">
        <v>139</v>
      </c>
      <c r="K6769">
        <v>329</v>
      </c>
      <c r="L6769">
        <v>48</v>
      </c>
      <c r="M6769" t="s">
        <v>30</v>
      </c>
      <c r="N6769" t="s">
        <v>95</v>
      </c>
      <c r="O6769">
        <v>502</v>
      </c>
      <c r="P6769" t="s">
        <v>47</v>
      </c>
      <c r="S6769" t="s">
        <v>40</v>
      </c>
      <c r="T6769" t="s">
        <v>41</v>
      </c>
      <c r="U6769">
        <v>745</v>
      </c>
      <c r="Y6769" t="s">
        <v>7063</v>
      </c>
      <c r="AA6769">
        <v>34.193899999999999</v>
      </c>
      <c r="AB6769">
        <v>-118.467</v>
      </c>
      <c r="AC6769">
        <f t="shared" si="105"/>
        <v>0</v>
      </c>
    </row>
    <row r="6770" spans="1:29" x14ac:dyDescent="0.35">
      <c r="A6770">
        <v>200604350</v>
      </c>
      <c r="B6770" s="1">
        <v>43839</v>
      </c>
      <c r="C6770" s="1">
        <v>43838</v>
      </c>
      <c r="D6770">
        <v>950</v>
      </c>
      <c r="E6770">
        <v>6</v>
      </c>
      <c r="F6770" t="s">
        <v>91</v>
      </c>
      <c r="G6770">
        <v>627</v>
      </c>
      <c r="H6770">
        <v>2</v>
      </c>
      <c r="I6770">
        <v>624</v>
      </c>
      <c r="J6770" t="s">
        <v>171</v>
      </c>
      <c r="K6770" t="s">
        <v>9702</v>
      </c>
      <c r="L6770">
        <v>56</v>
      </c>
      <c r="M6770" t="s">
        <v>30</v>
      </c>
      <c r="N6770" t="s">
        <v>95</v>
      </c>
      <c r="O6770">
        <v>102</v>
      </c>
      <c r="P6770" t="s">
        <v>186</v>
      </c>
      <c r="Q6770">
        <v>400</v>
      </c>
      <c r="R6770" t="s">
        <v>143</v>
      </c>
      <c r="S6770" t="s">
        <v>84</v>
      </c>
      <c r="T6770" t="s">
        <v>85</v>
      </c>
      <c r="U6770">
        <v>624</v>
      </c>
      <c r="Y6770" t="s">
        <v>9703</v>
      </c>
      <c r="AA6770">
        <v>34.127099999999999</v>
      </c>
      <c r="AB6770">
        <v>-118.31959999999999</v>
      </c>
      <c r="AC6770">
        <f t="shared" si="105"/>
        <v>0</v>
      </c>
    </row>
    <row r="6771" spans="1:29" x14ac:dyDescent="0.35">
      <c r="A6771">
        <v>201013256</v>
      </c>
      <c r="B6771" s="1">
        <v>44095</v>
      </c>
      <c r="C6771" s="1">
        <v>44095</v>
      </c>
      <c r="D6771">
        <v>310</v>
      </c>
      <c r="E6771">
        <v>10</v>
      </c>
      <c r="F6771" t="s">
        <v>103</v>
      </c>
      <c r="G6771">
        <v>1077</v>
      </c>
      <c r="H6771">
        <v>1</v>
      </c>
      <c r="I6771">
        <v>510</v>
      </c>
      <c r="J6771" t="s">
        <v>29</v>
      </c>
      <c r="L6771">
        <v>0</v>
      </c>
      <c r="O6771">
        <v>108</v>
      </c>
      <c r="P6771" t="s">
        <v>105</v>
      </c>
      <c r="S6771" t="s">
        <v>40</v>
      </c>
      <c r="T6771" t="s">
        <v>41</v>
      </c>
      <c r="U6771">
        <v>510</v>
      </c>
      <c r="Y6771" t="s">
        <v>9704</v>
      </c>
      <c r="AA6771">
        <v>34.160899999999998</v>
      </c>
      <c r="AB6771">
        <v>-118.51049999999999</v>
      </c>
      <c r="AC6771">
        <f t="shared" si="105"/>
        <v>0</v>
      </c>
    </row>
    <row r="6772" spans="1:29" x14ac:dyDescent="0.35">
      <c r="A6772">
        <v>200119263</v>
      </c>
      <c r="B6772" s="1">
        <v>44115</v>
      </c>
      <c r="C6772" s="1">
        <v>44115</v>
      </c>
      <c r="D6772">
        <v>2001</v>
      </c>
      <c r="E6772">
        <v>1</v>
      </c>
      <c r="F6772" t="s">
        <v>36</v>
      </c>
      <c r="G6772">
        <v>127</v>
      </c>
      <c r="H6772">
        <v>2</v>
      </c>
      <c r="I6772">
        <v>740</v>
      </c>
      <c r="J6772" t="s">
        <v>224</v>
      </c>
      <c r="K6772">
        <v>329</v>
      </c>
      <c r="L6772">
        <v>0</v>
      </c>
      <c r="M6772" t="s">
        <v>46</v>
      </c>
      <c r="N6772" t="s">
        <v>46</v>
      </c>
      <c r="O6772">
        <v>753</v>
      </c>
      <c r="P6772" t="s">
        <v>1387</v>
      </c>
      <c r="S6772" t="s">
        <v>40</v>
      </c>
      <c r="T6772" t="s">
        <v>41</v>
      </c>
      <c r="U6772">
        <v>740</v>
      </c>
      <c r="Y6772" t="s">
        <v>2415</v>
      </c>
      <c r="AA6772">
        <v>34.051499999999997</v>
      </c>
      <c r="AB6772">
        <v>-118.2424</v>
      </c>
      <c r="AC6772">
        <f t="shared" si="105"/>
        <v>0</v>
      </c>
    </row>
    <row r="6773" spans="1:29" x14ac:dyDescent="0.35">
      <c r="A6773">
        <v>200416399</v>
      </c>
      <c r="B6773" s="1">
        <v>44194</v>
      </c>
      <c r="C6773" s="1">
        <v>44194</v>
      </c>
      <c r="D6773">
        <v>2050</v>
      </c>
      <c r="E6773">
        <v>4</v>
      </c>
      <c r="F6773" t="s">
        <v>54</v>
      </c>
      <c r="G6773">
        <v>428</v>
      </c>
      <c r="H6773">
        <v>2</v>
      </c>
      <c r="I6773">
        <v>624</v>
      </c>
      <c r="J6773" t="s">
        <v>171</v>
      </c>
      <c r="K6773" t="s">
        <v>7877</v>
      </c>
      <c r="L6773">
        <v>27</v>
      </c>
      <c r="M6773" t="s">
        <v>30</v>
      </c>
      <c r="N6773" t="s">
        <v>95</v>
      </c>
      <c r="O6773">
        <v>501</v>
      </c>
      <c r="P6773" t="s">
        <v>164</v>
      </c>
      <c r="Q6773">
        <v>400</v>
      </c>
      <c r="R6773" t="s">
        <v>143</v>
      </c>
      <c r="S6773" t="s">
        <v>40</v>
      </c>
      <c r="T6773" t="s">
        <v>41</v>
      </c>
      <c r="U6773">
        <v>624</v>
      </c>
      <c r="Y6773" t="s">
        <v>742</v>
      </c>
      <c r="AA6773">
        <v>34.08</v>
      </c>
      <c r="AB6773">
        <v>-118.1756</v>
      </c>
      <c r="AC6773">
        <f t="shared" si="105"/>
        <v>0</v>
      </c>
    </row>
    <row r="6774" spans="1:29" x14ac:dyDescent="0.35">
      <c r="A6774">
        <v>200105776</v>
      </c>
      <c r="B6774" s="1">
        <v>43856</v>
      </c>
      <c r="C6774" s="1">
        <v>43856</v>
      </c>
      <c r="D6774">
        <v>1930</v>
      </c>
      <c r="E6774">
        <v>1</v>
      </c>
      <c r="F6774" t="s">
        <v>36</v>
      </c>
      <c r="G6774">
        <v>159</v>
      </c>
      <c r="H6774">
        <v>2</v>
      </c>
      <c r="I6774">
        <v>930</v>
      </c>
      <c r="J6774" t="s">
        <v>339</v>
      </c>
      <c r="K6774" t="s">
        <v>9705</v>
      </c>
      <c r="L6774">
        <v>35</v>
      </c>
      <c r="M6774" t="s">
        <v>30</v>
      </c>
      <c r="N6774" t="s">
        <v>163</v>
      </c>
      <c r="O6774">
        <v>108</v>
      </c>
      <c r="P6774" t="s">
        <v>105</v>
      </c>
      <c r="Q6774">
        <v>113</v>
      </c>
      <c r="R6774" t="s">
        <v>386</v>
      </c>
      <c r="S6774" t="s">
        <v>33</v>
      </c>
      <c r="T6774" t="s">
        <v>34</v>
      </c>
      <c r="U6774">
        <v>930</v>
      </c>
      <c r="Y6774" t="s">
        <v>483</v>
      </c>
      <c r="Z6774" t="s">
        <v>1403</v>
      </c>
      <c r="AA6774">
        <v>34.034599999999998</v>
      </c>
      <c r="AB6774">
        <v>-118.2323</v>
      </c>
      <c r="AC6774">
        <f t="shared" si="105"/>
        <v>1</v>
      </c>
    </row>
    <row r="6775" spans="1:29" x14ac:dyDescent="0.35">
      <c r="A6775">
        <v>200815055</v>
      </c>
      <c r="B6775" s="1">
        <v>44112</v>
      </c>
      <c r="C6775" s="1">
        <v>43952</v>
      </c>
      <c r="D6775">
        <v>800</v>
      </c>
      <c r="E6775">
        <v>8</v>
      </c>
      <c r="F6775" t="s">
        <v>109</v>
      </c>
      <c r="G6775">
        <v>826</v>
      </c>
      <c r="H6775">
        <v>2</v>
      </c>
      <c r="I6775">
        <v>354</v>
      </c>
      <c r="J6775" t="s">
        <v>167</v>
      </c>
      <c r="K6775" t="s">
        <v>9706</v>
      </c>
      <c r="L6775">
        <v>68</v>
      </c>
      <c r="M6775" t="s">
        <v>94</v>
      </c>
      <c r="N6775" t="s">
        <v>31</v>
      </c>
      <c r="O6775">
        <v>501</v>
      </c>
      <c r="P6775" t="s">
        <v>164</v>
      </c>
      <c r="S6775" t="s">
        <v>40</v>
      </c>
      <c r="T6775" t="s">
        <v>41</v>
      </c>
      <c r="U6775">
        <v>354</v>
      </c>
      <c r="Y6775" t="s">
        <v>9707</v>
      </c>
      <c r="AA6775">
        <v>34.057099999999998</v>
      </c>
      <c r="AB6775">
        <v>-118.474</v>
      </c>
      <c r="AC6775">
        <f t="shared" si="105"/>
        <v>0</v>
      </c>
    </row>
    <row r="6776" spans="1:29" x14ac:dyDescent="0.35">
      <c r="A6776">
        <v>200213750</v>
      </c>
      <c r="B6776" s="1">
        <v>44056</v>
      </c>
      <c r="C6776" s="1">
        <v>44056</v>
      </c>
      <c r="D6776">
        <v>2015</v>
      </c>
      <c r="E6776">
        <v>2</v>
      </c>
      <c r="F6776" t="s">
        <v>56</v>
      </c>
      <c r="G6776">
        <v>241</v>
      </c>
      <c r="H6776">
        <v>2</v>
      </c>
      <c r="I6776">
        <v>740</v>
      </c>
      <c r="J6776" t="s">
        <v>224</v>
      </c>
      <c r="K6776" t="s">
        <v>8215</v>
      </c>
      <c r="L6776">
        <v>32</v>
      </c>
      <c r="M6776" t="s">
        <v>30</v>
      </c>
      <c r="N6776" t="s">
        <v>163</v>
      </c>
      <c r="O6776">
        <v>122</v>
      </c>
      <c r="P6776" t="s">
        <v>275</v>
      </c>
      <c r="S6776" t="s">
        <v>40</v>
      </c>
      <c r="T6776" t="s">
        <v>41</v>
      </c>
      <c r="U6776">
        <v>740</v>
      </c>
      <c r="Y6776" t="s">
        <v>8961</v>
      </c>
      <c r="AA6776">
        <v>34.066699999999997</v>
      </c>
      <c r="AB6776">
        <v>-118.2843</v>
      </c>
      <c r="AC6776">
        <f t="shared" si="105"/>
        <v>0</v>
      </c>
    </row>
    <row r="6777" spans="1:29" x14ac:dyDescent="0.35">
      <c r="A6777">
        <v>200211975</v>
      </c>
      <c r="B6777" s="1">
        <v>44011</v>
      </c>
      <c r="C6777" s="1">
        <v>44011</v>
      </c>
      <c r="D6777">
        <v>1500</v>
      </c>
      <c r="E6777">
        <v>2</v>
      </c>
      <c r="F6777" t="s">
        <v>56</v>
      </c>
      <c r="G6777">
        <v>236</v>
      </c>
      <c r="H6777">
        <v>2</v>
      </c>
      <c r="I6777">
        <v>626</v>
      </c>
      <c r="J6777" t="s">
        <v>141</v>
      </c>
      <c r="K6777" t="s">
        <v>9708</v>
      </c>
      <c r="L6777">
        <v>39</v>
      </c>
      <c r="M6777" t="s">
        <v>30</v>
      </c>
      <c r="N6777" t="s">
        <v>95</v>
      </c>
      <c r="O6777">
        <v>122</v>
      </c>
      <c r="P6777" t="s">
        <v>275</v>
      </c>
      <c r="Q6777">
        <v>400</v>
      </c>
      <c r="R6777" t="s">
        <v>143</v>
      </c>
      <c r="S6777" t="s">
        <v>84</v>
      </c>
      <c r="T6777" t="s">
        <v>85</v>
      </c>
      <c r="U6777">
        <v>626</v>
      </c>
      <c r="Y6777" t="s">
        <v>3698</v>
      </c>
      <c r="Z6777" t="s">
        <v>1825</v>
      </c>
      <c r="AA6777">
        <v>34.069099999999999</v>
      </c>
      <c r="AB6777">
        <v>-118.2646</v>
      </c>
      <c r="AC6777">
        <f t="shared" si="105"/>
        <v>0</v>
      </c>
    </row>
    <row r="6778" spans="1:29" x14ac:dyDescent="0.35">
      <c r="A6778">
        <v>200214458</v>
      </c>
      <c r="B6778" s="1">
        <v>44075</v>
      </c>
      <c r="C6778" s="1">
        <v>44075</v>
      </c>
      <c r="D6778">
        <v>945</v>
      </c>
      <c r="E6778">
        <v>2</v>
      </c>
      <c r="F6778" t="s">
        <v>56</v>
      </c>
      <c r="G6778">
        <v>289</v>
      </c>
      <c r="H6778">
        <v>1</v>
      </c>
      <c r="I6778">
        <v>510</v>
      </c>
      <c r="J6778" t="s">
        <v>29</v>
      </c>
      <c r="L6778">
        <v>0</v>
      </c>
      <c r="O6778">
        <v>101</v>
      </c>
      <c r="P6778" t="s">
        <v>32</v>
      </c>
      <c r="S6778" t="s">
        <v>40</v>
      </c>
      <c r="T6778" t="s">
        <v>41</v>
      </c>
      <c r="U6778">
        <v>510</v>
      </c>
      <c r="Y6778" t="s">
        <v>9709</v>
      </c>
      <c r="AA6778">
        <v>34.045299999999997</v>
      </c>
      <c r="AB6778">
        <v>-118.27379999999999</v>
      </c>
      <c r="AC6778">
        <f t="shared" si="105"/>
        <v>0</v>
      </c>
    </row>
    <row r="6779" spans="1:29" x14ac:dyDescent="0.35">
      <c r="A6779">
        <v>200211459</v>
      </c>
      <c r="B6779" s="1">
        <v>43999</v>
      </c>
      <c r="C6779" s="1">
        <v>43999</v>
      </c>
      <c r="D6779">
        <v>1730</v>
      </c>
      <c r="E6779">
        <v>2</v>
      </c>
      <c r="F6779" t="s">
        <v>56</v>
      </c>
      <c r="G6779">
        <v>216</v>
      </c>
      <c r="H6779">
        <v>1</v>
      </c>
      <c r="I6779">
        <v>210</v>
      </c>
      <c r="J6779" t="s">
        <v>149</v>
      </c>
      <c r="K6779" t="s">
        <v>9710</v>
      </c>
      <c r="L6779">
        <v>35</v>
      </c>
      <c r="M6779" t="s">
        <v>30</v>
      </c>
      <c r="N6779" t="s">
        <v>95</v>
      </c>
      <c r="O6779">
        <v>101</v>
      </c>
      <c r="P6779" t="s">
        <v>32</v>
      </c>
      <c r="Q6779">
        <v>200</v>
      </c>
      <c r="R6779" t="s">
        <v>663</v>
      </c>
      <c r="S6779" t="s">
        <v>40</v>
      </c>
      <c r="T6779" t="s">
        <v>41</v>
      </c>
      <c r="U6779">
        <v>210</v>
      </c>
      <c r="Y6779" t="s">
        <v>9711</v>
      </c>
      <c r="Z6779" t="s">
        <v>9712</v>
      </c>
      <c r="AA6779">
        <v>34.075200000000002</v>
      </c>
      <c r="AB6779">
        <v>-118.26730000000001</v>
      </c>
      <c r="AC6779">
        <f t="shared" si="105"/>
        <v>0</v>
      </c>
    </row>
    <row r="6780" spans="1:29" x14ac:dyDescent="0.35">
      <c r="A6780">
        <v>201111077</v>
      </c>
      <c r="B6780" s="1">
        <v>44016</v>
      </c>
      <c r="C6780" s="1">
        <v>44015</v>
      </c>
      <c r="D6780">
        <v>1700</v>
      </c>
      <c r="E6780">
        <v>11</v>
      </c>
      <c r="F6780" t="s">
        <v>64</v>
      </c>
      <c r="G6780">
        <v>1184</v>
      </c>
      <c r="H6780">
        <v>2</v>
      </c>
      <c r="I6780">
        <v>740</v>
      </c>
      <c r="J6780" t="s">
        <v>224</v>
      </c>
      <c r="K6780">
        <v>329</v>
      </c>
      <c r="L6780">
        <v>28</v>
      </c>
      <c r="M6780" t="s">
        <v>30</v>
      </c>
      <c r="N6780" t="s">
        <v>73</v>
      </c>
      <c r="O6780">
        <v>123</v>
      </c>
      <c r="P6780" t="s">
        <v>290</v>
      </c>
      <c r="S6780" t="s">
        <v>40</v>
      </c>
      <c r="T6780" t="s">
        <v>41</v>
      </c>
      <c r="U6780">
        <v>740</v>
      </c>
      <c r="Y6780" t="s">
        <v>9713</v>
      </c>
      <c r="AA6780">
        <v>34.0747</v>
      </c>
      <c r="AB6780">
        <v>-118.2526</v>
      </c>
      <c r="AC6780">
        <f t="shared" si="105"/>
        <v>0</v>
      </c>
    </row>
    <row r="6781" spans="1:29" x14ac:dyDescent="0.35">
      <c r="A6781">
        <v>200808050</v>
      </c>
      <c r="B6781" s="1">
        <v>43926</v>
      </c>
      <c r="C6781" s="1">
        <v>43926</v>
      </c>
      <c r="D6781">
        <v>1530</v>
      </c>
      <c r="E6781">
        <v>8</v>
      </c>
      <c r="F6781" t="s">
        <v>109</v>
      </c>
      <c r="G6781">
        <v>817</v>
      </c>
      <c r="H6781">
        <v>1</v>
      </c>
      <c r="I6781">
        <v>442</v>
      </c>
      <c r="J6781" t="s">
        <v>179</v>
      </c>
      <c r="K6781" t="s">
        <v>9714</v>
      </c>
      <c r="L6781">
        <v>0</v>
      </c>
      <c r="M6781" t="s">
        <v>46</v>
      </c>
      <c r="N6781" t="s">
        <v>46</v>
      </c>
      <c r="O6781">
        <v>404</v>
      </c>
      <c r="P6781" t="s">
        <v>1637</v>
      </c>
      <c r="S6781" t="s">
        <v>40</v>
      </c>
      <c r="T6781" t="s">
        <v>41</v>
      </c>
      <c r="U6781">
        <v>442</v>
      </c>
      <c r="Y6781" t="s">
        <v>1071</v>
      </c>
      <c r="AA6781">
        <v>34.0623</v>
      </c>
      <c r="AB6781">
        <v>-118.4434</v>
      </c>
      <c r="AC6781">
        <f t="shared" si="105"/>
        <v>0</v>
      </c>
    </row>
    <row r="6782" spans="1:29" x14ac:dyDescent="0.35">
      <c r="A6782">
        <v>200309284</v>
      </c>
      <c r="B6782" s="1">
        <v>43921</v>
      </c>
      <c r="C6782" s="1">
        <v>43920</v>
      </c>
      <c r="D6782">
        <v>2200</v>
      </c>
      <c r="E6782">
        <v>3</v>
      </c>
      <c r="F6782" t="s">
        <v>43</v>
      </c>
      <c r="G6782">
        <v>361</v>
      </c>
      <c r="H6782">
        <v>1</v>
      </c>
      <c r="I6782">
        <v>330</v>
      </c>
      <c r="J6782" t="s">
        <v>37</v>
      </c>
      <c r="K6782" t="s">
        <v>9715</v>
      </c>
      <c r="L6782">
        <v>40</v>
      </c>
      <c r="M6782" t="s">
        <v>30</v>
      </c>
      <c r="N6782" t="s">
        <v>163</v>
      </c>
      <c r="O6782">
        <v>502</v>
      </c>
      <c r="P6782" t="s">
        <v>47</v>
      </c>
      <c r="S6782" t="s">
        <v>40</v>
      </c>
      <c r="T6782" t="s">
        <v>41</v>
      </c>
      <c r="U6782">
        <v>330</v>
      </c>
      <c r="Y6782" t="s">
        <v>9513</v>
      </c>
      <c r="AA6782">
        <v>34.019100000000002</v>
      </c>
      <c r="AB6782">
        <v>-118.3507</v>
      </c>
      <c r="AC6782">
        <f t="shared" si="105"/>
        <v>0</v>
      </c>
    </row>
    <row r="6783" spans="1:29" x14ac:dyDescent="0.35">
      <c r="A6783">
        <v>200817747</v>
      </c>
      <c r="B6783" s="1">
        <v>44184</v>
      </c>
      <c r="C6783" s="1">
        <v>44184</v>
      </c>
      <c r="D6783">
        <v>700</v>
      </c>
      <c r="E6783">
        <v>8</v>
      </c>
      <c r="F6783" t="s">
        <v>109</v>
      </c>
      <c r="G6783">
        <v>833</v>
      </c>
      <c r="H6783">
        <v>2</v>
      </c>
      <c r="I6783">
        <v>740</v>
      </c>
      <c r="J6783" t="s">
        <v>224</v>
      </c>
      <c r="K6783" t="s">
        <v>9716</v>
      </c>
      <c r="L6783">
        <v>0</v>
      </c>
      <c r="M6783" t="s">
        <v>46</v>
      </c>
      <c r="N6783" t="s">
        <v>46</v>
      </c>
      <c r="O6783">
        <v>203</v>
      </c>
      <c r="P6783" t="s">
        <v>101</v>
      </c>
      <c r="S6783" t="s">
        <v>40</v>
      </c>
      <c r="T6783" t="s">
        <v>41</v>
      </c>
      <c r="U6783">
        <v>740</v>
      </c>
      <c r="Y6783" t="s">
        <v>9717</v>
      </c>
      <c r="AA6783">
        <v>34.056699999999999</v>
      </c>
      <c r="AB6783">
        <v>-118.4426</v>
      </c>
      <c r="AC6783">
        <f t="shared" si="105"/>
        <v>0</v>
      </c>
    </row>
    <row r="6784" spans="1:29" x14ac:dyDescent="0.35">
      <c r="A6784">
        <v>201214586</v>
      </c>
      <c r="B6784" s="1">
        <v>43994</v>
      </c>
      <c r="C6784" s="1">
        <v>43992</v>
      </c>
      <c r="D6784">
        <v>2000</v>
      </c>
      <c r="E6784">
        <v>12</v>
      </c>
      <c r="F6784" t="s">
        <v>68</v>
      </c>
      <c r="G6784">
        <v>1251</v>
      </c>
      <c r="H6784">
        <v>2</v>
      </c>
      <c r="I6784">
        <v>624</v>
      </c>
      <c r="J6784" t="s">
        <v>171</v>
      </c>
      <c r="K6784" t="s">
        <v>9718</v>
      </c>
      <c r="L6784">
        <v>67</v>
      </c>
      <c r="M6784" t="s">
        <v>30</v>
      </c>
      <c r="N6784" t="s">
        <v>163</v>
      </c>
      <c r="O6784">
        <v>502</v>
      </c>
      <c r="P6784" t="s">
        <v>47</v>
      </c>
      <c r="Q6784">
        <v>400</v>
      </c>
      <c r="R6784" t="s">
        <v>143</v>
      </c>
      <c r="S6784" t="s">
        <v>33</v>
      </c>
      <c r="T6784" t="s">
        <v>34</v>
      </c>
      <c r="U6784">
        <v>624</v>
      </c>
      <c r="Y6784" t="s">
        <v>9719</v>
      </c>
      <c r="AA6784">
        <v>33.969099999999997</v>
      </c>
      <c r="AB6784">
        <v>-118.3309</v>
      </c>
      <c r="AC6784">
        <f t="shared" si="105"/>
        <v>1</v>
      </c>
    </row>
    <row r="6785" spans="1:29" x14ac:dyDescent="0.35">
      <c r="A6785">
        <v>201208869</v>
      </c>
      <c r="B6785" s="1">
        <v>43900</v>
      </c>
      <c r="C6785" s="1">
        <v>43900</v>
      </c>
      <c r="D6785">
        <v>1030</v>
      </c>
      <c r="E6785">
        <v>12</v>
      </c>
      <c r="F6785" t="s">
        <v>68</v>
      </c>
      <c r="G6785">
        <v>1215</v>
      </c>
      <c r="H6785">
        <v>2</v>
      </c>
      <c r="I6785">
        <v>740</v>
      </c>
      <c r="J6785" t="s">
        <v>224</v>
      </c>
      <c r="K6785" t="s">
        <v>2596</v>
      </c>
      <c r="L6785">
        <v>30</v>
      </c>
      <c r="M6785" t="s">
        <v>94</v>
      </c>
      <c r="N6785" t="s">
        <v>95</v>
      </c>
      <c r="O6785">
        <v>501</v>
      </c>
      <c r="P6785" t="s">
        <v>164</v>
      </c>
      <c r="S6785" t="s">
        <v>33</v>
      </c>
      <c r="T6785" t="s">
        <v>34</v>
      </c>
      <c r="U6785">
        <v>740</v>
      </c>
      <c r="Y6785" t="s">
        <v>9720</v>
      </c>
      <c r="AA6785">
        <v>33.993200000000002</v>
      </c>
      <c r="AB6785">
        <v>-118.2938</v>
      </c>
      <c r="AC6785">
        <f t="shared" si="105"/>
        <v>1</v>
      </c>
    </row>
    <row r="6786" spans="1:29" x14ac:dyDescent="0.35">
      <c r="A6786">
        <v>200216635</v>
      </c>
      <c r="B6786" s="1">
        <v>44129</v>
      </c>
      <c r="C6786" s="1">
        <v>44124</v>
      </c>
      <c r="D6786">
        <v>1200</v>
      </c>
      <c r="E6786">
        <v>2</v>
      </c>
      <c r="F6786" t="s">
        <v>56</v>
      </c>
      <c r="G6786">
        <v>245</v>
      </c>
      <c r="H6786">
        <v>1</v>
      </c>
      <c r="I6786">
        <v>510</v>
      </c>
      <c r="J6786" t="s">
        <v>29</v>
      </c>
      <c r="L6786">
        <v>0</v>
      </c>
      <c r="O6786">
        <v>101</v>
      </c>
      <c r="P6786" t="s">
        <v>32</v>
      </c>
      <c r="S6786" t="s">
        <v>40</v>
      </c>
      <c r="T6786" t="s">
        <v>41</v>
      </c>
      <c r="U6786">
        <v>510</v>
      </c>
      <c r="Y6786" t="s">
        <v>1535</v>
      </c>
      <c r="Z6786" t="s">
        <v>1281</v>
      </c>
      <c r="AA6786">
        <v>34.063299999999998</v>
      </c>
      <c r="AB6786">
        <v>-118.27379999999999</v>
      </c>
      <c r="AC6786">
        <f t="shared" si="105"/>
        <v>0</v>
      </c>
    </row>
    <row r="6787" spans="1:29" x14ac:dyDescent="0.35">
      <c r="A6787">
        <v>200515091</v>
      </c>
      <c r="B6787" s="1">
        <v>44114</v>
      </c>
      <c r="C6787" s="1">
        <v>44114</v>
      </c>
      <c r="D6787">
        <v>1305</v>
      </c>
      <c r="E6787">
        <v>5</v>
      </c>
      <c r="F6787" t="s">
        <v>98</v>
      </c>
      <c r="G6787">
        <v>563</v>
      </c>
      <c r="H6787">
        <v>1</v>
      </c>
      <c r="I6787">
        <v>210</v>
      </c>
      <c r="J6787" t="s">
        <v>149</v>
      </c>
      <c r="K6787" t="s">
        <v>9721</v>
      </c>
      <c r="L6787">
        <v>0</v>
      </c>
      <c r="M6787" t="s">
        <v>46</v>
      </c>
      <c r="N6787" t="s">
        <v>46</v>
      </c>
      <c r="O6787">
        <v>406</v>
      </c>
      <c r="P6787" t="s">
        <v>582</v>
      </c>
      <c r="Q6787">
        <v>308</v>
      </c>
      <c r="R6787" t="s">
        <v>589</v>
      </c>
      <c r="S6787" t="s">
        <v>33</v>
      </c>
      <c r="T6787" t="s">
        <v>34</v>
      </c>
      <c r="U6787">
        <v>210</v>
      </c>
      <c r="V6787">
        <v>998</v>
      </c>
      <c r="Y6787" t="s">
        <v>8635</v>
      </c>
      <c r="AA6787">
        <v>33.732900000000001</v>
      </c>
      <c r="AB6787">
        <v>-118.2924</v>
      </c>
      <c r="AC6787">
        <f t="shared" ref="AC6787:AC6850" si="106">IF(OR((S:S)="CC", S:S="AA",S:S="JA"), 1, 0)</f>
        <v>1</v>
      </c>
    </row>
    <row r="6788" spans="1:29" x14ac:dyDescent="0.35">
      <c r="A6788">
        <v>200305831</v>
      </c>
      <c r="B6788" s="1">
        <v>43861</v>
      </c>
      <c r="C6788" s="1">
        <v>43861</v>
      </c>
      <c r="D6788">
        <v>500</v>
      </c>
      <c r="E6788">
        <v>3</v>
      </c>
      <c r="F6788" t="s">
        <v>43</v>
      </c>
      <c r="G6788">
        <v>399</v>
      </c>
      <c r="H6788">
        <v>1</v>
      </c>
      <c r="I6788">
        <v>310</v>
      </c>
      <c r="J6788" t="s">
        <v>71</v>
      </c>
      <c r="K6788" t="s">
        <v>9722</v>
      </c>
      <c r="L6788">
        <v>28</v>
      </c>
      <c r="M6788" t="s">
        <v>30</v>
      </c>
      <c r="N6788" t="s">
        <v>95</v>
      </c>
      <c r="O6788">
        <v>501</v>
      </c>
      <c r="P6788" t="s">
        <v>164</v>
      </c>
      <c r="S6788" t="s">
        <v>40</v>
      </c>
      <c r="T6788" t="s">
        <v>41</v>
      </c>
      <c r="U6788">
        <v>310</v>
      </c>
      <c r="Y6788" t="s">
        <v>9723</v>
      </c>
      <c r="AA6788">
        <v>34.009300000000003</v>
      </c>
      <c r="AB6788">
        <v>-118.28149999999999</v>
      </c>
      <c r="AC6788">
        <f t="shared" si="106"/>
        <v>0</v>
      </c>
    </row>
    <row r="6789" spans="1:29" x14ac:dyDescent="0.35">
      <c r="A6789">
        <v>201209484</v>
      </c>
      <c r="B6789" s="1">
        <v>43911</v>
      </c>
      <c r="C6789" s="1">
        <v>43911</v>
      </c>
      <c r="D6789">
        <v>5</v>
      </c>
      <c r="E6789">
        <v>12</v>
      </c>
      <c r="F6789" t="s">
        <v>68</v>
      </c>
      <c r="G6789">
        <v>1265</v>
      </c>
      <c r="H6789">
        <v>2</v>
      </c>
      <c r="I6789">
        <v>626</v>
      </c>
      <c r="J6789" t="s">
        <v>141</v>
      </c>
      <c r="K6789" t="s">
        <v>2537</v>
      </c>
      <c r="L6789">
        <v>28</v>
      </c>
      <c r="M6789" t="s">
        <v>30</v>
      </c>
      <c r="N6789" t="s">
        <v>163</v>
      </c>
      <c r="O6789">
        <v>501</v>
      </c>
      <c r="P6789" t="s">
        <v>164</v>
      </c>
      <c r="Q6789">
        <v>400</v>
      </c>
      <c r="R6789" t="s">
        <v>143</v>
      </c>
      <c r="S6789" t="s">
        <v>84</v>
      </c>
      <c r="T6789" t="s">
        <v>85</v>
      </c>
      <c r="U6789">
        <v>626</v>
      </c>
      <c r="Y6789" t="s">
        <v>9724</v>
      </c>
      <c r="AA6789">
        <v>33.960999999999999</v>
      </c>
      <c r="AB6789">
        <v>-118.2919</v>
      </c>
      <c r="AC6789">
        <f t="shared" si="106"/>
        <v>0</v>
      </c>
    </row>
    <row r="6790" spans="1:29" x14ac:dyDescent="0.35">
      <c r="A6790">
        <v>200410380</v>
      </c>
      <c r="B6790" s="1">
        <v>44013</v>
      </c>
      <c r="C6790" s="1">
        <v>44011</v>
      </c>
      <c r="D6790">
        <v>1227</v>
      </c>
      <c r="E6790">
        <v>4</v>
      </c>
      <c r="F6790" t="s">
        <v>54</v>
      </c>
      <c r="G6790">
        <v>415</v>
      </c>
      <c r="H6790">
        <v>1</v>
      </c>
      <c r="I6790">
        <v>440</v>
      </c>
      <c r="J6790" t="s">
        <v>213</v>
      </c>
      <c r="K6790">
        <v>344</v>
      </c>
      <c r="L6790">
        <v>35</v>
      </c>
      <c r="M6790" t="s">
        <v>30</v>
      </c>
      <c r="N6790" t="s">
        <v>2504</v>
      </c>
      <c r="O6790">
        <v>501</v>
      </c>
      <c r="P6790" t="s">
        <v>164</v>
      </c>
      <c r="S6790" t="s">
        <v>40</v>
      </c>
      <c r="T6790" t="s">
        <v>41</v>
      </c>
      <c r="U6790">
        <v>440</v>
      </c>
      <c r="Y6790" t="s">
        <v>9725</v>
      </c>
      <c r="AA6790">
        <v>34.073700000000002</v>
      </c>
      <c r="AB6790">
        <v>-118.2131</v>
      </c>
      <c r="AC6790">
        <f t="shared" si="106"/>
        <v>0</v>
      </c>
    </row>
    <row r="6791" spans="1:29" x14ac:dyDescent="0.35">
      <c r="A6791">
        <v>200817892</v>
      </c>
      <c r="B6791" s="1">
        <v>44190</v>
      </c>
      <c r="C6791" s="1">
        <v>44190</v>
      </c>
      <c r="D6791">
        <v>210</v>
      </c>
      <c r="E6791">
        <v>8</v>
      </c>
      <c r="F6791" t="s">
        <v>109</v>
      </c>
      <c r="G6791">
        <v>806</v>
      </c>
      <c r="H6791">
        <v>2</v>
      </c>
      <c r="I6791">
        <v>888</v>
      </c>
      <c r="J6791" t="s">
        <v>250</v>
      </c>
      <c r="K6791" t="s">
        <v>9726</v>
      </c>
      <c r="L6791">
        <v>30</v>
      </c>
      <c r="M6791" t="s">
        <v>30</v>
      </c>
      <c r="N6791" t="s">
        <v>95</v>
      </c>
      <c r="O6791">
        <v>501</v>
      </c>
      <c r="P6791" t="s">
        <v>164</v>
      </c>
      <c r="Q6791">
        <v>400</v>
      </c>
      <c r="R6791" t="s">
        <v>143</v>
      </c>
      <c r="S6791" t="s">
        <v>40</v>
      </c>
      <c r="T6791" t="s">
        <v>41</v>
      </c>
      <c r="U6791">
        <v>888</v>
      </c>
      <c r="Y6791" t="s">
        <v>9727</v>
      </c>
      <c r="AA6791">
        <v>34.082599999999999</v>
      </c>
      <c r="AB6791">
        <v>-118.4327</v>
      </c>
      <c r="AC6791">
        <f t="shared" si="106"/>
        <v>0</v>
      </c>
    </row>
    <row r="6792" spans="1:29" x14ac:dyDescent="0.35">
      <c r="A6792">
        <v>201223992</v>
      </c>
      <c r="B6792" s="1">
        <v>44140</v>
      </c>
      <c r="C6792" s="1">
        <v>44140</v>
      </c>
      <c r="D6792">
        <v>1105</v>
      </c>
      <c r="E6792">
        <v>12</v>
      </c>
      <c r="F6792" t="s">
        <v>68</v>
      </c>
      <c r="G6792">
        <v>1239</v>
      </c>
      <c r="H6792">
        <v>1</v>
      </c>
      <c r="I6792">
        <v>210</v>
      </c>
      <c r="J6792" t="s">
        <v>149</v>
      </c>
      <c r="K6792" t="s">
        <v>9728</v>
      </c>
      <c r="L6792">
        <v>0</v>
      </c>
      <c r="M6792" t="s">
        <v>46</v>
      </c>
      <c r="N6792" t="s">
        <v>46</v>
      </c>
      <c r="O6792">
        <v>405</v>
      </c>
      <c r="P6792" t="s">
        <v>52</v>
      </c>
      <c r="Q6792">
        <v>512</v>
      </c>
      <c r="R6792" t="s">
        <v>2684</v>
      </c>
      <c r="S6792" t="s">
        <v>40</v>
      </c>
      <c r="T6792" t="s">
        <v>41</v>
      </c>
      <c r="U6792">
        <v>210</v>
      </c>
      <c r="Y6792" t="s">
        <v>3169</v>
      </c>
      <c r="AA6792">
        <v>33.988300000000002</v>
      </c>
      <c r="AB6792">
        <v>-118.2915</v>
      </c>
      <c r="AC6792">
        <f t="shared" si="106"/>
        <v>0</v>
      </c>
    </row>
    <row r="6793" spans="1:29" x14ac:dyDescent="0.35">
      <c r="A6793">
        <v>201116133</v>
      </c>
      <c r="B6793" s="1">
        <v>44163</v>
      </c>
      <c r="C6793" s="1">
        <v>44162</v>
      </c>
      <c r="D6793">
        <v>115</v>
      </c>
      <c r="E6793">
        <v>11</v>
      </c>
      <c r="F6793" t="s">
        <v>64</v>
      </c>
      <c r="G6793">
        <v>1144</v>
      </c>
      <c r="H6793">
        <v>1</v>
      </c>
      <c r="I6793">
        <v>310</v>
      </c>
      <c r="J6793" t="s">
        <v>71</v>
      </c>
      <c r="K6793" t="s">
        <v>9729</v>
      </c>
      <c r="L6793">
        <v>0</v>
      </c>
      <c r="M6793" t="s">
        <v>46</v>
      </c>
      <c r="N6793" t="s">
        <v>46</v>
      </c>
      <c r="O6793">
        <v>707</v>
      </c>
      <c r="P6793" t="s">
        <v>280</v>
      </c>
      <c r="S6793" t="s">
        <v>40</v>
      </c>
      <c r="T6793" t="s">
        <v>41</v>
      </c>
      <c r="U6793">
        <v>310</v>
      </c>
      <c r="Y6793" t="s">
        <v>6146</v>
      </c>
      <c r="AA6793">
        <v>34.097700000000003</v>
      </c>
      <c r="AB6793">
        <v>-118.2739</v>
      </c>
      <c r="AC6793">
        <f t="shared" si="106"/>
        <v>0</v>
      </c>
    </row>
    <row r="6794" spans="1:29" x14ac:dyDescent="0.35">
      <c r="A6794">
        <v>200806134</v>
      </c>
      <c r="B6794" s="1">
        <v>43878</v>
      </c>
      <c r="C6794" s="1">
        <v>43872</v>
      </c>
      <c r="D6794">
        <v>100</v>
      </c>
      <c r="E6794">
        <v>8</v>
      </c>
      <c r="F6794" t="s">
        <v>109</v>
      </c>
      <c r="G6794">
        <v>811</v>
      </c>
      <c r="H6794">
        <v>2</v>
      </c>
      <c r="I6794">
        <v>740</v>
      </c>
      <c r="J6794" t="s">
        <v>224</v>
      </c>
      <c r="K6794" t="s">
        <v>2514</v>
      </c>
      <c r="L6794">
        <v>41</v>
      </c>
      <c r="M6794" t="s">
        <v>94</v>
      </c>
      <c r="N6794" t="s">
        <v>31</v>
      </c>
      <c r="O6794">
        <v>502</v>
      </c>
      <c r="P6794" t="s">
        <v>47</v>
      </c>
      <c r="S6794" t="s">
        <v>40</v>
      </c>
      <c r="T6794" t="s">
        <v>41</v>
      </c>
      <c r="U6794">
        <v>740</v>
      </c>
      <c r="Y6794" t="s">
        <v>2178</v>
      </c>
      <c r="AA6794">
        <v>34.056100000000001</v>
      </c>
      <c r="AB6794">
        <v>-118.55119999999999</v>
      </c>
      <c r="AC6794">
        <f t="shared" si="106"/>
        <v>0</v>
      </c>
    </row>
    <row r="6795" spans="1:29" x14ac:dyDescent="0.35">
      <c r="A6795">
        <v>200808125</v>
      </c>
      <c r="B6795" s="1">
        <v>43929</v>
      </c>
      <c r="C6795" s="1">
        <v>43929</v>
      </c>
      <c r="D6795">
        <v>1715</v>
      </c>
      <c r="E6795">
        <v>8</v>
      </c>
      <c r="F6795" t="s">
        <v>109</v>
      </c>
      <c r="G6795">
        <v>855</v>
      </c>
      <c r="H6795">
        <v>1</v>
      </c>
      <c r="I6795">
        <v>220</v>
      </c>
      <c r="J6795" t="s">
        <v>919</v>
      </c>
      <c r="K6795" t="s">
        <v>9730</v>
      </c>
      <c r="L6795">
        <v>61</v>
      </c>
      <c r="M6795" t="s">
        <v>30</v>
      </c>
      <c r="N6795" t="s">
        <v>95</v>
      </c>
      <c r="O6795">
        <v>101</v>
      </c>
      <c r="P6795" t="s">
        <v>32</v>
      </c>
      <c r="Q6795">
        <v>400</v>
      </c>
      <c r="R6795" t="s">
        <v>143</v>
      </c>
      <c r="S6795" t="s">
        <v>33</v>
      </c>
      <c r="T6795" t="s">
        <v>34</v>
      </c>
      <c r="U6795">
        <v>220</v>
      </c>
      <c r="Y6795" t="s">
        <v>9731</v>
      </c>
      <c r="AA6795">
        <v>34.051900000000003</v>
      </c>
      <c r="AB6795">
        <v>-118.4388</v>
      </c>
      <c r="AC6795">
        <f t="shared" si="106"/>
        <v>1</v>
      </c>
    </row>
    <row r="6796" spans="1:29" x14ac:dyDescent="0.35">
      <c r="A6796">
        <v>201216765</v>
      </c>
      <c r="B6796" s="1">
        <v>44032</v>
      </c>
      <c r="C6796" s="1">
        <v>44030</v>
      </c>
      <c r="D6796">
        <v>1400</v>
      </c>
      <c r="E6796">
        <v>12</v>
      </c>
      <c r="F6796" t="s">
        <v>68</v>
      </c>
      <c r="G6796">
        <v>1269</v>
      </c>
      <c r="H6796">
        <v>1</v>
      </c>
      <c r="I6796">
        <v>510</v>
      </c>
      <c r="J6796" t="s">
        <v>29</v>
      </c>
      <c r="L6796">
        <v>0</v>
      </c>
      <c r="O6796">
        <v>101</v>
      </c>
      <c r="P6796" t="s">
        <v>32</v>
      </c>
      <c r="S6796" t="s">
        <v>40</v>
      </c>
      <c r="T6796" t="s">
        <v>41</v>
      </c>
      <c r="U6796">
        <v>510</v>
      </c>
      <c r="Y6796" t="s">
        <v>9732</v>
      </c>
      <c r="AA6796">
        <v>33.960599999999999</v>
      </c>
      <c r="AB6796">
        <v>-118.2608</v>
      </c>
      <c r="AC6796">
        <f t="shared" si="106"/>
        <v>0</v>
      </c>
    </row>
    <row r="6797" spans="1:29" x14ac:dyDescent="0.35">
      <c r="A6797">
        <v>201307638</v>
      </c>
      <c r="B6797" s="1">
        <v>43895</v>
      </c>
      <c r="C6797" s="1">
        <v>43894</v>
      </c>
      <c r="D6797">
        <v>2100</v>
      </c>
      <c r="E6797">
        <v>13</v>
      </c>
      <c r="F6797" t="s">
        <v>62</v>
      </c>
      <c r="G6797">
        <v>1313</v>
      </c>
      <c r="H6797">
        <v>1</v>
      </c>
      <c r="I6797">
        <v>510</v>
      </c>
      <c r="J6797" t="s">
        <v>29</v>
      </c>
      <c r="L6797">
        <v>0</v>
      </c>
      <c r="O6797">
        <v>101</v>
      </c>
      <c r="P6797" t="s">
        <v>32</v>
      </c>
      <c r="S6797" t="s">
        <v>33</v>
      </c>
      <c r="T6797" t="s">
        <v>34</v>
      </c>
      <c r="U6797">
        <v>510</v>
      </c>
      <c r="Y6797" t="s">
        <v>9733</v>
      </c>
      <c r="AA6797">
        <v>34.024299999999997</v>
      </c>
      <c r="AB6797">
        <v>-118.2526</v>
      </c>
      <c r="AC6797">
        <f t="shared" si="106"/>
        <v>1</v>
      </c>
    </row>
    <row r="6798" spans="1:29" x14ac:dyDescent="0.35">
      <c r="A6798">
        <v>200605552</v>
      </c>
      <c r="B6798" s="1">
        <v>43862</v>
      </c>
      <c r="C6798" s="1">
        <v>43862</v>
      </c>
      <c r="D6798">
        <v>1735</v>
      </c>
      <c r="E6798">
        <v>6</v>
      </c>
      <c r="F6798" t="s">
        <v>91</v>
      </c>
      <c r="G6798">
        <v>642</v>
      </c>
      <c r="H6798">
        <v>2</v>
      </c>
      <c r="I6798">
        <v>860</v>
      </c>
      <c r="J6798" t="s">
        <v>2220</v>
      </c>
      <c r="K6798" t="s">
        <v>9734</v>
      </c>
      <c r="L6798">
        <v>47</v>
      </c>
      <c r="M6798" t="s">
        <v>94</v>
      </c>
      <c r="N6798" t="s">
        <v>73</v>
      </c>
      <c r="O6798">
        <v>401</v>
      </c>
      <c r="P6798" t="s">
        <v>231</v>
      </c>
      <c r="Q6798">
        <v>400</v>
      </c>
      <c r="R6798" t="s">
        <v>143</v>
      </c>
      <c r="S6798" t="s">
        <v>40</v>
      </c>
      <c r="T6798" t="s">
        <v>41</v>
      </c>
      <c r="U6798">
        <v>860</v>
      </c>
      <c r="Y6798" t="s">
        <v>9300</v>
      </c>
      <c r="AA6798">
        <v>34.098100000000002</v>
      </c>
      <c r="AB6798">
        <v>-118.355</v>
      </c>
      <c r="AC6798">
        <f t="shared" si="106"/>
        <v>0</v>
      </c>
    </row>
    <row r="6799" spans="1:29" x14ac:dyDescent="0.35">
      <c r="A6799">
        <v>200607947</v>
      </c>
      <c r="B6799" s="1">
        <v>43905</v>
      </c>
      <c r="C6799" s="1">
        <v>43900</v>
      </c>
      <c r="D6799">
        <v>1600</v>
      </c>
      <c r="E6799">
        <v>6</v>
      </c>
      <c r="F6799" t="s">
        <v>91</v>
      </c>
      <c r="G6799">
        <v>645</v>
      </c>
      <c r="H6799">
        <v>2</v>
      </c>
      <c r="I6799">
        <v>664</v>
      </c>
      <c r="J6799" t="s">
        <v>1125</v>
      </c>
      <c r="K6799" t="s">
        <v>2124</v>
      </c>
      <c r="L6799">
        <v>52</v>
      </c>
      <c r="M6799" t="s">
        <v>30</v>
      </c>
      <c r="N6799" t="s">
        <v>163</v>
      </c>
      <c r="O6799">
        <v>501</v>
      </c>
      <c r="P6799" t="s">
        <v>164</v>
      </c>
      <c r="S6799" t="s">
        <v>40</v>
      </c>
      <c r="T6799" t="s">
        <v>41</v>
      </c>
      <c r="U6799">
        <v>664</v>
      </c>
      <c r="Y6799" t="s">
        <v>379</v>
      </c>
      <c r="AA6799">
        <v>34.101599999999998</v>
      </c>
      <c r="AB6799">
        <v>-118.3417</v>
      </c>
      <c r="AC6799">
        <f t="shared" si="106"/>
        <v>0</v>
      </c>
    </row>
    <row r="6800" spans="1:29" x14ac:dyDescent="0.35">
      <c r="A6800">
        <v>200318165</v>
      </c>
      <c r="B6800" s="1">
        <v>44105</v>
      </c>
      <c r="C6800" s="1">
        <v>44105</v>
      </c>
      <c r="D6800">
        <v>1340</v>
      </c>
      <c r="E6800">
        <v>3</v>
      </c>
      <c r="F6800" t="s">
        <v>43</v>
      </c>
      <c r="G6800">
        <v>363</v>
      </c>
      <c r="H6800">
        <v>1</v>
      </c>
      <c r="I6800">
        <v>230</v>
      </c>
      <c r="J6800" t="s">
        <v>161</v>
      </c>
      <c r="K6800" t="s">
        <v>9735</v>
      </c>
      <c r="L6800">
        <v>28</v>
      </c>
      <c r="M6800" t="s">
        <v>94</v>
      </c>
      <c r="N6800" t="s">
        <v>163</v>
      </c>
      <c r="O6800">
        <v>103</v>
      </c>
      <c r="P6800" t="s">
        <v>146</v>
      </c>
      <c r="Q6800">
        <v>307</v>
      </c>
      <c r="R6800" t="s">
        <v>2276</v>
      </c>
      <c r="S6800" t="s">
        <v>40</v>
      </c>
      <c r="T6800" t="s">
        <v>41</v>
      </c>
      <c r="U6800">
        <v>230</v>
      </c>
      <c r="Y6800" t="s">
        <v>9736</v>
      </c>
      <c r="AA6800">
        <v>34.013199999999998</v>
      </c>
      <c r="AB6800">
        <v>-118.3424</v>
      </c>
      <c r="AC6800">
        <f t="shared" si="106"/>
        <v>0</v>
      </c>
    </row>
    <row r="6801" spans="1:29" x14ac:dyDescent="0.35">
      <c r="A6801">
        <v>200513753</v>
      </c>
      <c r="B6801" s="1">
        <v>44078</v>
      </c>
      <c r="C6801" s="1">
        <v>44077</v>
      </c>
      <c r="D6801">
        <v>1445</v>
      </c>
      <c r="E6801">
        <v>5</v>
      </c>
      <c r="F6801" t="s">
        <v>98</v>
      </c>
      <c r="G6801">
        <v>514</v>
      </c>
      <c r="H6801">
        <v>1</v>
      </c>
      <c r="I6801">
        <v>440</v>
      </c>
      <c r="J6801" t="s">
        <v>213</v>
      </c>
      <c r="K6801" t="s">
        <v>9737</v>
      </c>
      <c r="L6801">
        <v>57</v>
      </c>
      <c r="M6801" t="s">
        <v>30</v>
      </c>
      <c r="N6801" t="s">
        <v>95</v>
      </c>
      <c r="O6801">
        <v>501</v>
      </c>
      <c r="P6801" t="s">
        <v>164</v>
      </c>
      <c r="S6801" t="s">
        <v>40</v>
      </c>
      <c r="T6801" t="s">
        <v>41</v>
      </c>
      <c r="U6801">
        <v>440</v>
      </c>
      <c r="Y6801" t="s">
        <v>8933</v>
      </c>
      <c r="AA6801">
        <v>33.784300000000002</v>
      </c>
      <c r="AB6801">
        <v>-118.2752</v>
      </c>
      <c r="AC6801">
        <f t="shared" si="106"/>
        <v>0</v>
      </c>
    </row>
    <row r="6802" spans="1:29" x14ac:dyDescent="0.35">
      <c r="A6802">
        <v>200205087</v>
      </c>
      <c r="B6802" s="1">
        <v>43853</v>
      </c>
      <c r="C6802" s="1">
        <v>43853</v>
      </c>
      <c r="D6802">
        <v>1640</v>
      </c>
      <c r="E6802">
        <v>2</v>
      </c>
      <c r="F6802" t="s">
        <v>56</v>
      </c>
      <c r="G6802">
        <v>261</v>
      </c>
      <c r="H6802">
        <v>1</v>
      </c>
      <c r="I6802">
        <v>330</v>
      </c>
      <c r="J6802" t="s">
        <v>37</v>
      </c>
      <c r="K6802" t="s">
        <v>9738</v>
      </c>
      <c r="L6802">
        <v>36</v>
      </c>
      <c r="M6802" t="s">
        <v>94</v>
      </c>
      <c r="N6802" t="s">
        <v>95</v>
      </c>
      <c r="O6802">
        <v>108</v>
      </c>
      <c r="P6802" t="s">
        <v>105</v>
      </c>
      <c r="S6802" t="s">
        <v>40</v>
      </c>
      <c r="T6802" t="s">
        <v>41</v>
      </c>
      <c r="U6802">
        <v>330</v>
      </c>
      <c r="V6802">
        <v>998</v>
      </c>
      <c r="Y6802" t="s">
        <v>4359</v>
      </c>
      <c r="AA6802">
        <v>34.056800000000003</v>
      </c>
      <c r="AB6802">
        <v>-118.2821</v>
      </c>
      <c r="AC6802">
        <f t="shared" si="106"/>
        <v>0</v>
      </c>
    </row>
    <row r="6803" spans="1:29" x14ac:dyDescent="0.35">
      <c r="A6803">
        <v>200812571</v>
      </c>
      <c r="B6803" s="1">
        <v>44046</v>
      </c>
      <c r="C6803" s="1">
        <v>43989</v>
      </c>
      <c r="D6803">
        <v>245</v>
      </c>
      <c r="E6803">
        <v>8</v>
      </c>
      <c r="F6803" t="s">
        <v>109</v>
      </c>
      <c r="G6803">
        <v>827</v>
      </c>
      <c r="H6803">
        <v>2</v>
      </c>
      <c r="I6803">
        <v>624</v>
      </c>
      <c r="J6803" t="s">
        <v>171</v>
      </c>
      <c r="K6803" t="s">
        <v>9739</v>
      </c>
      <c r="L6803">
        <v>35</v>
      </c>
      <c r="M6803" t="s">
        <v>94</v>
      </c>
      <c r="N6803" t="s">
        <v>163</v>
      </c>
      <c r="O6803">
        <v>101</v>
      </c>
      <c r="P6803" t="s">
        <v>32</v>
      </c>
      <c r="Q6803">
        <v>400</v>
      </c>
      <c r="R6803" t="s">
        <v>143</v>
      </c>
      <c r="S6803" t="s">
        <v>33</v>
      </c>
      <c r="T6803" t="s">
        <v>34</v>
      </c>
      <c r="U6803">
        <v>624</v>
      </c>
      <c r="Y6803" t="s">
        <v>9740</v>
      </c>
      <c r="AA6803">
        <v>34.059199999999997</v>
      </c>
      <c r="AB6803">
        <v>-118.46850000000001</v>
      </c>
      <c r="AC6803">
        <f t="shared" si="106"/>
        <v>1</v>
      </c>
    </row>
    <row r="6804" spans="1:29" x14ac:dyDescent="0.35">
      <c r="A6804">
        <v>200509637</v>
      </c>
      <c r="B6804" s="1">
        <v>43968</v>
      </c>
      <c r="C6804" s="1">
        <v>43959</v>
      </c>
      <c r="D6804">
        <v>1650</v>
      </c>
      <c r="E6804">
        <v>5</v>
      </c>
      <c r="F6804" t="s">
        <v>98</v>
      </c>
      <c r="G6804">
        <v>585</v>
      </c>
      <c r="H6804">
        <v>1</v>
      </c>
      <c r="I6804">
        <v>330</v>
      </c>
      <c r="J6804" t="s">
        <v>37</v>
      </c>
      <c r="K6804" t="s">
        <v>9741</v>
      </c>
      <c r="L6804">
        <v>89</v>
      </c>
      <c r="M6804" t="s">
        <v>30</v>
      </c>
      <c r="N6804" t="s">
        <v>73</v>
      </c>
      <c r="O6804">
        <v>108</v>
      </c>
      <c r="P6804" t="s">
        <v>105</v>
      </c>
      <c r="S6804" t="s">
        <v>40</v>
      </c>
      <c r="T6804" t="s">
        <v>41</v>
      </c>
      <c r="U6804">
        <v>330</v>
      </c>
      <c r="Y6804" t="s">
        <v>391</v>
      </c>
      <c r="AA6804">
        <v>33.723399999999998</v>
      </c>
      <c r="AB6804">
        <v>-118.2902</v>
      </c>
      <c r="AC6804">
        <f t="shared" si="106"/>
        <v>0</v>
      </c>
    </row>
    <row r="6805" spans="1:29" x14ac:dyDescent="0.35">
      <c r="A6805">
        <v>200716824</v>
      </c>
      <c r="B6805" s="1">
        <v>44171</v>
      </c>
      <c r="C6805" s="1">
        <v>44171</v>
      </c>
      <c r="D6805">
        <v>930</v>
      </c>
      <c r="E6805">
        <v>7</v>
      </c>
      <c r="F6805" t="s">
        <v>28</v>
      </c>
      <c r="G6805">
        <v>783</v>
      </c>
      <c r="H6805">
        <v>2</v>
      </c>
      <c r="I6805">
        <v>810</v>
      </c>
      <c r="J6805" t="s">
        <v>2028</v>
      </c>
      <c r="K6805" t="s">
        <v>9742</v>
      </c>
      <c r="L6805">
        <v>15</v>
      </c>
      <c r="M6805" t="s">
        <v>30</v>
      </c>
      <c r="N6805" t="s">
        <v>31</v>
      </c>
      <c r="O6805">
        <v>501</v>
      </c>
      <c r="P6805" t="s">
        <v>164</v>
      </c>
      <c r="S6805" t="s">
        <v>40</v>
      </c>
      <c r="T6805" t="s">
        <v>41</v>
      </c>
      <c r="U6805">
        <v>810</v>
      </c>
      <c r="Y6805" t="s">
        <v>9743</v>
      </c>
      <c r="AA6805">
        <v>34.035600000000002</v>
      </c>
      <c r="AB6805">
        <v>-118.3638</v>
      </c>
      <c r="AC6805">
        <f t="shared" si="106"/>
        <v>0</v>
      </c>
    </row>
    <row r="6806" spans="1:29" x14ac:dyDescent="0.35">
      <c r="A6806">
        <v>200310990</v>
      </c>
      <c r="B6806" s="1">
        <v>43957</v>
      </c>
      <c r="C6806" s="1">
        <v>43939</v>
      </c>
      <c r="D6806">
        <v>900</v>
      </c>
      <c r="E6806">
        <v>3</v>
      </c>
      <c r="F6806" t="s">
        <v>43</v>
      </c>
      <c r="G6806">
        <v>375</v>
      </c>
      <c r="H6806">
        <v>1</v>
      </c>
      <c r="I6806">
        <v>480</v>
      </c>
      <c r="J6806" t="s">
        <v>44</v>
      </c>
      <c r="K6806" t="s">
        <v>9744</v>
      </c>
      <c r="L6806">
        <v>53</v>
      </c>
      <c r="M6806" t="s">
        <v>94</v>
      </c>
      <c r="N6806" t="s">
        <v>163</v>
      </c>
      <c r="O6806">
        <v>505</v>
      </c>
      <c r="P6806" t="s">
        <v>953</v>
      </c>
      <c r="S6806" t="s">
        <v>40</v>
      </c>
      <c r="T6806" t="s">
        <v>41</v>
      </c>
      <c r="U6806">
        <v>480</v>
      </c>
      <c r="Y6806" t="s">
        <v>1096</v>
      </c>
      <c r="AA6806">
        <v>34.014600000000002</v>
      </c>
      <c r="AB6806">
        <v>-118.313</v>
      </c>
      <c r="AC6806">
        <f t="shared" si="106"/>
        <v>0</v>
      </c>
    </row>
    <row r="6807" spans="1:29" x14ac:dyDescent="0.35">
      <c r="A6807">
        <v>200716142</v>
      </c>
      <c r="B6807" s="1">
        <v>44154</v>
      </c>
      <c r="C6807" s="1">
        <v>44154</v>
      </c>
      <c r="D6807">
        <v>505</v>
      </c>
      <c r="E6807">
        <v>7</v>
      </c>
      <c r="F6807" t="s">
        <v>28</v>
      </c>
      <c r="G6807">
        <v>752</v>
      </c>
      <c r="H6807">
        <v>1</v>
      </c>
      <c r="I6807">
        <v>310</v>
      </c>
      <c r="J6807" t="s">
        <v>71</v>
      </c>
      <c r="K6807" t="s">
        <v>9745</v>
      </c>
      <c r="L6807">
        <v>52</v>
      </c>
      <c r="M6807" t="s">
        <v>30</v>
      </c>
      <c r="N6807" t="s">
        <v>31</v>
      </c>
      <c r="O6807">
        <v>203</v>
      </c>
      <c r="P6807" t="s">
        <v>101</v>
      </c>
      <c r="S6807" t="s">
        <v>40</v>
      </c>
      <c r="T6807" t="s">
        <v>41</v>
      </c>
      <c r="U6807">
        <v>310</v>
      </c>
      <c r="Y6807" t="s">
        <v>9746</v>
      </c>
      <c r="AA6807">
        <v>34.059100000000001</v>
      </c>
      <c r="AB6807">
        <v>-118.3762</v>
      </c>
      <c r="AC6807">
        <f t="shared" si="106"/>
        <v>0</v>
      </c>
    </row>
    <row r="6808" spans="1:29" x14ac:dyDescent="0.35">
      <c r="A6808">
        <v>201013050</v>
      </c>
      <c r="B6808" s="1">
        <v>44087</v>
      </c>
      <c r="C6808" s="1">
        <v>44081</v>
      </c>
      <c r="D6808">
        <v>500</v>
      </c>
      <c r="E6808">
        <v>10</v>
      </c>
      <c r="F6808" t="s">
        <v>103</v>
      </c>
      <c r="G6808">
        <v>1011</v>
      </c>
      <c r="H6808">
        <v>1</v>
      </c>
      <c r="I6808">
        <v>330</v>
      </c>
      <c r="J6808" t="s">
        <v>37</v>
      </c>
      <c r="K6808" t="s">
        <v>9747</v>
      </c>
      <c r="L6808">
        <v>25</v>
      </c>
      <c r="M6808" t="s">
        <v>94</v>
      </c>
      <c r="N6808" t="s">
        <v>73</v>
      </c>
      <c r="O6808">
        <v>101</v>
      </c>
      <c r="P6808" t="s">
        <v>32</v>
      </c>
      <c r="S6808" t="s">
        <v>40</v>
      </c>
      <c r="T6808" t="s">
        <v>41</v>
      </c>
      <c r="U6808">
        <v>330</v>
      </c>
      <c r="Y6808" t="s">
        <v>9748</v>
      </c>
      <c r="AA6808">
        <v>34.204999999999998</v>
      </c>
      <c r="AB6808">
        <v>-118.5609</v>
      </c>
      <c r="AC6808">
        <f t="shared" si="106"/>
        <v>0</v>
      </c>
    </row>
    <row r="6809" spans="1:29" x14ac:dyDescent="0.35">
      <c r="A6809">
        <v>201013872</v>
      </c>
      <c r="B6809" s="1">
        <v>44112</v>
      </c>
      <c r="C6809" s="1">
        <v>44110</v>
      </c>
      <c r="D6809">
        <v>2100</v>
      </c>
      <c r="E6809">
        <v>10</v>
      </c>
      <c r="F6809" t="s">
        <v>103</v>
      </c>
      <c r="G6809">
        <v>1004</v>
      </c>
      <c r="H6809">
        <v>2</v>
      </c>
      <c r="I6809">
        <v>354</v>
      </c>
      <c r="J6809" t="s">
        <v>167</v>
      </c>
      <c r="K6809" t="s">
        <v>9749</v>
      </c>
      <c r="L6809">
        <v>31</v>
      </c>
      <c r="M6809" t="s">
        <v>30</v>
      </c>
      <c r="N6809" t="s">
        <v>95</v>
      </c>
      <c r="O6809">
        <v>203</v>
      </c>
      <c r="P6809" t="s">
        <v>101</v>
      </c>
      <c r="S6809" t="s">
        <v>40</v>
      </c>
      <c r="T6809" t="s">
        <v>41</v>
      </c>
      <c r="U6809">
        <v>354</v>
      </c>
      <c r="Y6809" t="s">
        <v>5728</v>
      </c>
      <c r="AA6809">
        <v>34.208399999999997</v>
      </c>
      <c r="AB6809">
        <v>-118.536</v>
      </c>
      <c r="AC6809">
        <f t="shared" si="106"/>
        <v>0</v>
      </c>
    </row>
    <row r="6810" spans="1:29" x14ac:dyDescent="0.35">
      <c r="A6810">
        <v>200609140</v>
      </c>
      <c r="B6810" s="1">
        <v>43937</v>
      </c>
      <c r="C6810" s="1">
        <v>43935</v>
      </c>
      <c r="D6810">
        <v>2355</v>
      </c>
      <c r="E6810">
        <v>6</v>
      </c>
      <c r="F6810" t="s">
        <v>91</v>
      </c>
      <c r="G6810">
        <v>663</v>
      </c>
      <c r="H6810">
        <v>1</v>
      </c>
      <c r="I6810">
        <v>420</v>
      </c>
      <c r="J6810" t="s">
        <v>352</v>
      </c>
      <c r="K6810" t="s">
        <v>710</v>
      </c>
      <c r="L6810">
        <v>58</v>
      </c>
      <c r="M6810" t="s">
        <v>30</v>
      </c>
      <c r="N6810" t="s">
        <v>73</v>
      </c>
      <c r="O6810">
        <v>108</v>
      </c>
      <c r="P6810" t="s">
        <v>105</v>
      </c>
      <c r="S6810" t="s">
        <v>33</v>
      </c>
      <c r="T6810" t="s">
        <v>34</v>
      </c>
      <c r="U6810">
        <v>420</v>
      </c>
      <c r="Y6810" t="s">
        <v>3958</v>
      </c>
      <c r="AA6810">
        <v>34.090699999999998</v>
      </c>
      <c r="AB6810">
        <v>-118.3428</v>
      </c>
      <c r="AC6810">
        <f t="shared" si="106"/>
        <v>1</v>
      </c>
    </row>
    <row r="6811" spans="1:29" x14ac:dyDescent="0.35">
      <c r="A6811">
        <v>201110364</v>
      </c>
      <c r="B6811" s="1">
        <v>43995</v>
      </c>
      <c r="C6811" s="1">
        <v>43995</v>
      </c>
      <c r="D6811">
        <v>700</v>
      </c>
      <c r="E6811">
        <v>11</v>
      </c>
      <c r="F6811" t="s">
        <v>64</v>
      </c>
      <c r="G6811">
        <v>1136</v>
      </c>
      <c r="H6811">
        <v>1</v>
      </c>
      <c r="I6811">
        <v>420</v>
      </c>
      <c r="J6811" t="s">
        <v>352</v>
      </c>
      <c r="L6811">
        <v>0</v>
      </c>
      <c r="O6811">
        <v>101</v>
      </c>
      <c r="P6811" t="s">
        <v>32</v>
      </c>
      <c r="S6811" t="s">
        <v>40</v>
      </c>
      <c r="T6811" t="s">
        <v>41</v>
      </c>
      <c r="U6811">
        <v>420</v>
      </c>
      <c r="Y6811" t="s">
        <v>1440</v>
      </c>
      <c r="AA6811">
        <v>34.1218</v>
      </c>
      <c r="AB6811">
        <v>-118.2252</v>
      </c>
      <c r="AC6811">
        <f t="shared" si="106"/>
        <v>0</v>
      </c>
    </row>
    <row r="6812" spans="1:29" x14ac:dyDescent="0.35">
      <c r="A6812">
        <v>201114855</v>
      </c>
      <c r="B6812" s="1">
        <v>44123</v>
      </c>
      <c r="C6812" s="1">
        <v>44122</v>
      </c>
      <c r="D6812">
        <v>700</v>
      </c>
      <c r="E6812">
        <v>11</v>
      </c>
      <c r="F6812" t="s">
        <v>64</v>
      </c>
      <c r="G6812">
        <v>1132</v>
      </c>
      <c r="H6812">
        <v>1</v>
      </c>
      <c r="I6812">
        <v>420</v>
      </c>
      <c r="J6812" t="s">
        <v>352</v>
      </c>
      <c r="K6812" t="s">
        <v>1873</v>
      </c>
      <c r="L6812">
        <v>23</v>
      </c>
      <c r="M6812" t="s">
        <v>30</v>
      </c>
      <c r="N6812" t="s">
        <v>95</v>
      </c>
      <c r="O6812">
        <v>104</v>
      </c>
      <c r="P6812" t="s">
        <v>201</v>
      </c>
      <c r="S6812" t="s">
        <v>40</v>
      </c>
      <c r="T6812" t="s">
        <v>41</v>
      </c>
      <c r="U6812">
        <v>420</v>
      </c>
      <c r="Y6812" t="s">
        <v>3799</v>
      </c>
      <c r="Z6812" t="s">
        <v>9046</v>
      </c>
      <c r="AA6812">
        <v>34.112499999999997</v>
      </c>
      <c r="AB6812">
        <v>-118.2677</v>
      </c>
      <c r="AC6812">
        <f t="shared" si="106"/>
        <v>0</v>
      </c>
    </row>
    <row r="6813" spans="1:29" x14ac:dyDescent="0.35">
      <c r="A6813">
        <v>200507111</v>
      </c>
      <c r="B6813" s="1">
        <v>43900</v>
      </c>
      <c r="C6813" s="1">
        <v>43892</v>
      </c>
      <c r="D6813">
        <v>800</v>
      </c>
      <c r="E6813">
        <v>5</v>
      </c>
      <c r="F6813" t="s">
        <v>98</v>
      </c>
      <c r="G6813">
        <v>504</v>
      </c>
      <c r="H6813">
        <v>1</v>
      </c>
      <c r="I6813">
        <v>440</v>
      </c>
      <c r="J6813" t="s">
        <v>213</v>
      </c>
      <c r="K6813" t="s">
        <v>237</v>
      </c>
      <c r="L6813">
        <v>32</v>
      </c>
      <c r="M6813" t="s">
        <v>94</v>
      </c>
      <c r="N6813" t="s">
        <v>31</v>
      </c>
      <c r="O6813">
        <v>119</v>
      </c>
      <c r="P6813" t="s">
        <v>333</v>
      </c>
      <c r="S6813" t="s">
        <v>40</v>
      </c>
      <c r="T6813" t="s">
        <v>41</v>
      </c>
      <c r="U6813">
        <v>440</v>
      </c>
      <c r="Y6813" t="s">
        <v>933</v>
      </c>
      <c r="Z6813" t="s">
        <v>9750</v>
      </c>
      <c r="AA6813">
        <v>33.841999999999999</v>
      </c>
      <c r="AB6813">
        <v>-118.2992</v>
      </c>
      <c r="AC6813">
        <f t="shared" si="106"/>
        <v>0</v>
      </c>
    </row>
    <row r="6814" spans="1:29" x14ac:dyDescent="0.35">
      <c r="A6814">
        <v>200618748</v>
      </c>
      <c r="B6814" s="1">
        <v>44137</v>
      </c>
      <c r="C6814" s="1">
        <v>44137</v>
      </c>
      <c r="D6814">
        <v>845</v>
      </c>
      <c r="E6814">
        <v>6</v>
      </c>
      <c r="F6814" t="s">
        <v>91</v>
      </c>
      <c r="G6814">
        <v>647</v>
      </c>
      <c r="H6814">
        <v>2</v>
      </c>
      <c r="I6814">
        <v>624</v>
      </c>
      <c r="J6814" t="s">
        <v>171</v>
      </c>
      <c r="K6814" t="s">
        <v>9751</v>
      </c>
      <c r="L6814">
        <v>23</v>
      </c>
      <c r="M6814" t="s">
        <v>94</v>
      </c>
      <c r="N6814" t="s">
        <v>95</v>
      </c>
      <c r="O6814">
        <v>602</v>
      </c>
      <c r="P6814" t="s">
        <v>5715</v>
      </c>
      <c r="Q6814">
        <v>400</v>
      </c>
      <c r="R6814" t="s">
        <v>143</v>
      </c>
      <c r="S6814" t="s">
        <v>40</v>
      </c>
      <c r="T6814" t="s">
        <v>41</v>
      </c>
      <c r="U6814">
        <v>624</v>
      </c>
      <c r="Y6814" t="s">
        <v>366</v>
      </c>
      <c r="AA6814">
        <v>34.097999999999999</v>
      </c>
      <c r="AB6814">
        <v>-118.3266</v>
      </c>
      <c r="AC6814">
        <f t="shared" si="106"/>
        <v>0</v>
      </c>
    </row>
    <row r="6815" spans="1:29" x14ac:dyDescent="0.35">
      <c r="A6815">
        <v>200615113</v>
      </c>
      <c r="B6815" s="1">
        <v>44081</v>
      </c>
      <c r="C6815" s="1">
        <v>44081</v>
      </c>
      <c r="D6815">
        <v>2130</v>
      </c>
      <c r="E6815">
        <v>6</v>
      </c>
      <c r="F6815" t="s">
        <v>91</v>
      </c>
      <c r="G6815">
        <v>645</v>
      </c>
      <c r="H6815">
        <v>1</v>
      </c>
      <c r="I6815">
        <v>440</v>
      </c>
      <c r="J6815" t="s">
        <v>213</v>
      </c>
      <c r="K6815" t="s">
        <v>9752</v>
      </c>
      <c r="L6815">
        <v>22</v>
      </c>
      <c r="M6815" t="s">
        <v>30</v>
      </c>
      <c r="N6815" t="s">
        <v>163</v>
      </c>
      <c r="O6815">
        <v>503</v>
      </c>
      <c r="P6815" t="s">
        <v>650</v>
      </c>
      <c r="S6815" t="s">
        <v>33</v>
      </c>
      <c r="T6815" t="s">
        <v>34</v>
      </c>
      <c r="U6815">
        <v>440</v>
      </c>
      <c r="Y6815" t="s">
        <v>2885</v>
      </c>
      <c r="AA6815">
        <v>34.103000000000002</v>
      </c>
      <c r="AB6815">
        <v>-118.3402</v>
      </c>
      <c r="AC6815">
        <f t="shared" si="106"/>
        <v>1</v>
      </c>
    </row>
    <row r="6816" spans="1:29" x14ac:dyDescent="0.35">
      <c r="A6816">
        <v>201006419</v>
      </c>
      <c r="B6816" s="1">
        <v>43885</v>
      </c>
      <c r="C6816" s="1">
        <v>43884</v>
      </c>
      <c r="D6816">
        <v>1145</v>
      </c>
      <c r="E6816">
        <v>10</v>
      </c>
      <c r="F6816" t="s">
        <v>103</v>
      </c>
      <c r="G6816">
        <v>1065</v>
      </c>
      <c r="H6816">
        <v>1</v>
      </c>
      <c r="I6816">
        <v>330</v>
      </c>
      <c r="J6816" t="s">
        <v>37</v>
      </c>
      <c r="K6816" t="s">
        <v>9753</v>
      </c>
      <c r="L6816">
        <v>34</v>
      </c>
      <c r="M6816" t="s">
        <v>30</v>
      </c>
      <c r="N6816" t="s">
        <v>31</v>
      </c>
      <c r="O6816">
        <v>108</v>
      </c>
      <c r="P6816" t="s">
        <v>105</v>
      </c>
      <c r="S6816" t="s">
        <v>40</v>
      </c>
      <c r="T6816" t="s">
        <v>41</v>
      </c>
      <c r="U6816">
        <v>330</v>
      </c>
      <c r="Y6816" t="s">
        <v>8594</v>
      </c>
      <c r="AA6816">
        <v>34.168599999999998</v>
      </c>
      <c r="AB6816">
        <v>-118.52030000000001</v>
      </c>
      <c r="AC6816">
        <f t="shared" si="106"/>
        <v>0</v>
      </c>
    </row>
    <row r="6817" spans="1:29" x14ac:dyDescent="0.35">
      <c r="A6817">
        <v>200505943</v>
      </c>
      <c r="B6817" s="1">
        <v>43876</v>
      </c>
      <c r="C6817" s="1">
        <v>43876</v>
      </c>
      <c r="D6817">
        <v>1200</v>
      </c>
      <c r="E6817">
        <v>5</v>
      </c>
      <c r="F6817" t="s">
        <v>98</v>
      </c>
      <c r="G6817">
        <v>517</v>
      </c>
      <c r="H6817">
        <v>1</v>
      </c>
      <c r="I6817">
        <v>310</v>
      </c>
      <c r="J6817" t="s">
        <v>71</v>
      </c>
      <c r="K6817" t="s">
        <v>9754</v>
      </c>
      <c r="L6817">
        <v>75</v>
      </c>
      <c r="M6817" t="s">
        <v>94</v>
      </c>
      <c r="N6817" t="s">
        <v>95</v>
      </c>
      <c r="O6817">
        <v>501</v>
      </c>
      <c r="P6817" t="s">
        <v>164</v>
      </c>
      <c r="S6817" t="s">
        <v>40</v>
      </c>
      <c r="T6817" t="s">
        <v>41</v>
      </c>
      <c r="U6817">
        <v>310</v>
      </c>
      <c r="Y6817" t="s">
        <v>9755</v>
      </c>
      <c r="AA6817">
        <v>33.7851</v>
      </c>
      <c r="AB6817">
        <v>-118.25409999999999</v>
      </c>
      <c r="AC6817">
        <f t="shared" si="106"/>
        <v>0</v>
      </c>
    </row>
    <row r="6818" spans="1:29" x14ac:dyDescent="0.35">
      <c r="A6818">
        <v>200905982</v>
      </c>
      <c r="B6818" s="1">
        <v>43874</v>
      </c>
      <c r="C6818" s="1">
        <v>43874</v>
      </c>
      <c r="D6818">
        <v>1230</v>
      </c>
      <c r="E6818">
        <v>9</v>
      </c>
      <c r="F6818" t="s">
        <v>49</v>
      </c>
      <c r="G6818">
        <v>911</v>
      </c>
      <c r="H6818">
        <v>2</v>
      </c>
      <c r="I6818">
        <v>626</v>
      </c>
      <c r="J6818" t="s">
        <v>141</v>
      </c>
      <c r="K6818" t="s">
        <v>9756</v>
      </c>
      <c r="L6818">
        <v>33</v>
      </c>
      <c r="M6818" t="s">
        <v>94</v>
      </c>
      <c r="N6818" t="s">
        <v>95</v>
      </c>
      <c r="O6818">
        <v>505</v>
      </c>
      <c r="P6818" t="s">
        <v>953</v>
      </c>
      <c r="Q6818">
        <v>400</v>
      </c>
      <c r="R6818" t="s">
        <v>143</v>
      </c>
      <c r="S6818" t="s">
        <v>33</v>
      </c>
      <c r="T6818" t="s">
        <v>34</v>
      </c>
      <c r="U6818">
        <v>626</v>
      </c>
      <c r="Y6818" t="s">
        <v>9757</v>
      </c>
      <c r="AA6818">
        <v>34.193800000000003</v>
      </c>
      <c r="AB6818">
        <v>-118.47020000000001</v>
      </c>
      <c r="AC6818">
        <f t="shared" si="106"/>
        <v>1</v>
      </c>
    </row>
    <row r="6819" spans="1:29" x14ac:dyDescent="0.35">
      <c r="A6819">
        <v>200505143</v>
      </c>
      <c r="B6819" s="1">
        <v>43858</v>
      </c>
      <c r="C6819" s="1">
        <v>43857</v>
      </c>
      <c r="D6819">
        <v>2300</v>
      </c>
      <c r="E6819">
        <v>5</v>
      </c>
      <c r="F6819" t="s">
        <v>98</v>
      </c>
      <c r="G6819">
        <v>524</v>
      </c>
      <c r="H6819">
        <v>1</v>
      </c>
      <c r="I6819">
        <v>420</v>
      </c>
      <c r="J6819" t="s">
        <v>352</v>
      </c>
      <c r="K6819" t="s">
        <v>9533</v>
      </c>
      <c r="L6819">
        <v>42</v>
      </c>
      <c r="M6819" t="s">
        <v>30</v>
      </c>
      <c r="N6819" t="s">
        <v>95</v>
      </c>
      <c r="O6819">
        <v>101</v>
      </c>
      <c r="P6819" t="s">
        <v>32</v>
      </c>
      <c r="S6819" t="s">
        <v>40</v>
      </c>
      <c r="T6819" t="s">
        <v>41</v>
      </c>
      <c r="U6819">
        <v>420</v>
      </c>
      <c r="Y6819" t="s">
        <v>9758</v>
      </c>
      <c r="AA6819">
        <v>33.773099999999999</v>
      </c>
      <c r="AB6819">
        <v>-118.2749</v>
      </c>
      <c r="AC6819">
        <f t="shared" si="106"/>
        <v>0</v>
      </c>
    </row>
    <row r="6820" spans="1:29" x14ac:dyDescent="0.35">
      <c r="A6820">
        <v>200813908</v>
      </c>
      <c r="B6820" s="1">
        <v>44084</v>
      </c>
      <c r="C6820" s="1">
        <v>44084</v>
      </c>
      <c r="D6820">
        <v>240</v>
      </c>
      <c r="E6820">
        <v>8</v>
      </c>
      <c r="F6820" t="s">
        <v>109</v>
      </c>
      <c r="G6820">
        <v>835</v>
      </c>
      <c r="H6820">
        <v>1</v>
      </c>
      <c r="I6820">
        <v>310</v>
      </c>
      <c r="J6820" t="s">
        <v>71</v>
      </c>
      <c r="K6820" t="s">
        <v>9759</v>
      </c>
      <c r="L6820">
        <v>46</v>
      </c>
      <c r="M6820" t="s">
        <v>30</v>
      </c>
      <c r="N6820" t="s">
        <v>73</v>
      </c>
      <c r="O6820">
        <v>502</v>
      </c>
      <c r="P6820" t="s">
        <v>47</v>
      </c>
      <c r="S6820" t="s">
        <v>40</v>
      </c>
      <c r="T6820" t="s">
        <v>41</v>
      </c>
      <c r="U6820">
        <v>310</v>
      </c>
      <c r="V6820">
        <v>998</v>
      </c>
      <c r="Y6820" t="s">
        <v>8188</v>
      </c>
      <c r="AA6820">
        <v>34.048999999999999</v>
      </c>
      <c r="AB6820">
        <v>-118.4375</v>
      </c>
      <c r="AC6820">
        <f t="shared" si="106"/>
        <v>0</v>
      </c>
    </row>
    <row r="6821" spans="1:29" x14ac:dyDescent="0.35">
      <c r="A6821">
        <v>200410053</v>
      </c>
      <c r="B6821" s="1">
        <v>44003</v>
      </c>
      <c r="C6821" s="1">
        <v>44003</v>
      </c>
      <c r="D6821">
        <v>2150</v>
      </c>
      <c r="E6821">
        <v>4</v>
      </c>
      <c r="F6821" t="s">
        <v>54</v>
      </c>
      <c r="G6821">
        <v>437</v>
      </c>
      <c r="H6821">
        <v>1</v>
      </c>
      <c r="I6821">
        <v>320</v>
      </c>
      <c r="J6821" t="s">
        <v>435</v>
      </c>
      <c r="K6821">
        <v>1607</v>
      </c>
      <c r="L6821">
        <v>44</v>
      </c>
      <c r="M6821" t="s">
        <v>94</v>
      </c>
      <c r="N6821" t="s">
        <v>95</v>
      </c>
      <c r="O6821">
        <v>501</v>
      </c>
      <c r="P6821" t="s">
        <v>164</v>
      </c>
      <c r="S6821" t="s">
        <v>40</v>
      </c>
      <c r="T6821" t="s">
        <v>41</v>
      </c>
      <c r="U6821">
        <v>320</v>
      </c>
      <c r="Y6821" t="s">
        <v>9760</v>
      </c>
      <c r="AA6821">
        <v>34.064</v>
      </c>
      <c r="AB6821">
        <v>-118.18259999999999</v>
      </c>
      <c r="AC6821">
        <f t="shared" si="106"/>
        <v>0</v>
      </c>
    </row>
    <row r="6822" spans="1:29" x14ac:dyDescent="0.35">
      <c r="A6822">
        <v>200809303</v>
      </c>
      <c r="B6822" s="1">
        <v>43962</v>
      </c>
      <c r="C6822" s="1">
        <v>43962</v>
      </c>
      <c r="D6822">
        <v>1320</v>
      </c>
      <c r="E6822">
        <v>8</v>
      </c>
      <c r="F6822" t="s">
        <v>109</v>
      </c>
      <c r="G6822">
        <v>884</v>
      </c>
      <c r="H6822">
        <v>2</v>
      </c>
      <c r="I6822">
        <v>740</v>
      </c>
      <c r="J6822" t="s">
        <v>224</v>
      </c>
      <c r="K6822" t="s">
        <v>9761</v>
      </c>
      <c r="L6822">
        <v>35</v>
      </c>
      <c r="M6822" t="s">
        <v>30</v>
      </c>
      <c r="N6822" t="s">
        <v>73</v>
      </c>
      <c r="O6822">
        <v>501</v>
      </c>
      <c r="P6822" t="s">
        <v>164</v>
      </c>
      <c r="S6822" t="s">
        <v>84</v>
      </c>
      <c r="T6822" t="s">
        <v>85</v>
      </c>
      <c r="U6822">
        <v>740</v>
      </c>
      <c r="Y6822" t="s">
        <v>9762</v>
      </c>
      <c r="AA6822">
        <v>34.036499999999997</v>
      </c>
      <c r="AB6822">
        <v>-118.43049999999999</v>
      </c>
      <c r="AC6822">
        <f t="shared" si="106"/>
        <v>0</v>
      </c>
    </row>
    <row r="6823" spans="1:29" x14ac:dyDescent="0.35">
      <c r="A6823">
        <v>200905286</v>
      </c>
      <c r="B6823" s="1">
        <v>43860</v>
      </c>
      <c r="C6823" s="1">
        <v>43859</v>
      </c>
      <c r="D6823">
        <v>2130</v>
      </c>
      <c r="E6823">
        <v>9</v>
      </c>
      <c r="F6823" t="s">
        <v>49</v>
      </c>
      <c r="G6823">
        <v>939</v>
      </c>
      <c r="H6823">
        <v>1</v>
      </c>
      <c r="I6823">
        <v>341</v>
      </c>
      <c r="J6823" t="s">
        <v>157</v>
      </c>
      <c r="K6823">
        <v>344</v>
      </c>
      <c r="L6823">
        <v>22</v>
      </c>
      <c r="M6823" t="s">
        <v>30</v>
      </c>
      <c r="N6823" t="s">
        <v>73</v>
      </c>
      <c r="O6823">
        <v>502</v>
      </c>
      <c r="P6823" t="s">
        <v>47</v>
      </c>
      <c r="S6823" t="s">
        <v>40</v>
      </c>
      <c r="T6823" t="s">
        <v>41</v>
      </c>
      <c r="U6823">
        <v>341</v>
      </c>
      <c r="Y6823" t="s">
        <v>9763</v>
      </c>
      <c r="AA6823">
        <v>34.178100000000001</v>
      </c>
      <c r="AB6823">
        <v>-118.4179</v>
      </c>
      <c r="AC6823">
        <f t="shared" si="106"/>
        <v>0</v>
      </c>
    </row>
    <row r="6824" spans="1:29" x14ac:dyDescent="0.35">
      <c r="A6824">
        <v>201113666</v>
      </c>
      <c r="B6824" s="1">
        <v>44090</v>
      </c>
      <c r="C6824" s="1">
        <v>44089</v>
      </c>
      <c r="D6824">
        <v>1445</v>
      </c>
      <c r="E6824">
        <v>11</v>
      </c>
      <c r="F6824" t="s">
        <v>64</v>
      </c>
      <c r="G6824">
        <v>1128</v>
      </c>
      <c r="H6824">
        <v>1</v>
      </c>
      <c r="I6824">
        <v>341</v>
      </c>
      <c r="J6824" t="s">
        <v>157</v>
      </c>
      <c r="K6824">
        <v>344</v>
      </c>
      <c r="L6824">
        <v>40</v>
      </c>
      <c r="M6824" t="s">
        <v>94</v>
      </c>
      <c r="N6824" t="s">
        <v>95</v>
      </c>
      <c r="O6824">
        <v>232</v>
      </c>
      <c r="P6824" t="s">
        <v>594</v>
      </c>
      <c r="S6824" t="s">
        <v>40</v>
      </c>
      <c r="T6824" t="s">
        <v>41</v>
      </c>
      <c r="U6824">
        <v>341</v>
      </c>
      <c r="Y6824" t="s">
        <v>9764</v>
      </c>
      <c r="AA6824">
        <v>34.1267</v>
      </c>
      <c r="AB6824">
        <v>-118.18680000000001</v>
      </c>
      <c r="AC6824">
        <f t="shared" si="106"/>
        <v>0</v>
      </c>
    </row>
    <row r="6825" spans="1:29" x14ac:dyDescent="0.35">
      <c r="A6825">
        <v>200708360</v>
      </c>
      <c r="B6825" s="1">
        <v>43938</v>
      </c>
      <c r="C6825" s="1">
        <v>43938</v>
      </c>
      <c r="D6825">
        <v>1340</v>
      </c>
      <c r="E6825">
        <v>7</v>
      </c>
      <c r="F6825" t="s">
        <v>28</v>
      </c>
      <c r="G6825">
        <v>765</v>
      </c>
      <c r="H6825">
        <v>1</v>
      </c>
      <c r="I6825">
        <v>350</v>
      </c>
      <c r="J6825" t="s">
        <v>1591</v>
      </c>
      <c r="K6825">
        <v>344</v>
      </c>
      <c r="L6825">
        <v>72</v>
      </c>
      <c r="M6825" t="s">
        <v>94</v>
      </c>
      <c r="N6825" t="s">
        <v>163</v>
      </c>
      <c r="O6825">
        <v>108</v>
      </c>
      <c r="P6825" t="s">
        <v>105</v>
      </c>
      <c r="Q6825">
        <v>400</v>
      </c>
      <c r="R6825" t="s">
        <v>143</v>
      </c>
      <c r="S6825" t="s">
        <v>40</v>
      </c>
      <c r="T6825" t="s">
        <v>41</v>
      </c>
      <c r="U6825">
        <v>350</v>
      </c>
      <c r="Y6825" t="s">
        <v>2210</v>
      </c>
      <c r="AA6825">
        <v>34.0486</v>
      </c>
      <c r="AB6825">
        <v>-118.3385</v>
      </c>
      <c r="AC6825">
        <f t="shared" si="106"/>
        <v>0</v>
      </c>
    </row>
    <row r="6826" spans="1:29" x14ac:dyDescent="0.35">
      <c r="A6826">
        <v>200508881</v>
      </c>
      <c r="B6826" s="1">
        <v>43951</v>
      </c>
      <c r="C6826" s="1">
        <v>43943</v>
      </c>
      <c r="D6826">
        <v>1300</v>
      </c>
      <c r="E6826">
        <v>5</v>
      </c>
      <c r="F6826" t="s">
        <v>98</v>
      </c>
      <c r="G6826">
        <v>532</v>
      </c>
      <c r="H6826">
        <v>1</v>
      </c>
      <c r="I6826">
        <v>420</v>
      </c>
      <c r="J6826" t="s">
        <v>352</v>
      </c>
      <c r="K6826" t="s">
        <v>822</v>
      </c>
      <c r="L6826">
        <v>37</v>
      </c>
      <c r="M6826" t="s">
        <v>30</v>
      </c>
      <c r="N6826" t="s">
        <v>95</v>
      </c>
      <c r="O6826">
        <v>101</v>
      </c>
      <c r="P6826" t="s">
        <v>32</v>
      </c>
      <c r="S6826" t="s">
        <v>40</v>
      </c>
      <c r="T6826" t="s">
        <v>41</v>
      </c>
      <c r="U6826">
        <v>420</v>
      </c>
      <c r="Y6826" t="s">
        <v>9765</v>
      </c>
      <c r="AA6826">
        <v>33.787799999999997</v>
      </c>
      <c r="AB6826">
        <v>-118.26949999999999</v>
      </c>
      <c r="AC6826">
        <f t="shared" si="106"/>
        <v>0</v>
      </c>
    </row>
    <row r="6827" spans="1:29" x14ac:dyDescent="0.35">
      <c r="A6827">
        <v>200610444</v>
      </c>
      <c r="B6827" s="1">
        <v>43972</v>
      </c>
      <c r="C6827" s="1">
        <v>43972</v>
      </c>
      <c r="D6827">
        <v>230</v>
      </c>
      <c r="E6827">
        <v>6</v>
      </c>
      <c r="F6827" t="s">
        <v>91</v>
      </c>
      <c r="G6827">
        <v>636</v>
      </c>
      <c r="H6827">
        <v>2</v>
      </c>
      <c r="I6827">
        <v>624</v>
      </c>
      <c r="J6827" t="s">
        <v>171</v>
      </c>
      <c r="K6827" t="s">
        <v>9766</v>
      </c>
      <c r="L6827">
        <v>32</v>
      </c>
      <c r="M6827" t="s">
        <v>94</v>
      </c>
      <c r="N6827" t="s">
        <v>73</v>
      </c>
      <c r="O6827">
        <v>122</v>
      </c>
      <c r="P6827" t="s">
        <v>275</v>
      </c>
      <c r="Q6827">
        <v>400</v>
      </c>
      <c r="R6827" t="s">
        <v>143</v>
      </c>
      <c r="S6827" t="s">
        <v>40</v>
      </c>
      <c r="T6827" t="s">
        <v>41</v>
      </c>
      <c r="U6827">
        <v>624</v>
      </c>
      <c r="Y6827" t="s">
        <v>3225</v>
      </c>
      <c r="Z6827" t="s">
        <v>2870</v>
      </c>
      <c r="AA6827">
        <v>34.1053</v>
      </c>
      <c r="AB6827">
        <v>-118.32899999999999</v>
      </c>
      <c r="AC6827">
        <f t="shared" si="106"/>
        <v>0</v>
      </c>
    </row>
    <row r="6828" spans="1:29" x14ac:dyDescent="0.35">
      <c r="A6828">
        <v>200909890</v>
      </c>
      <c r="B6828" s="1">
        <v>43970</v>
      </c>
      <c r="C6828" s="1">
        <v>43965</v>
      </c>
      <c r="D6828">
        <v>530</v>
      </c>
      <c r="E6828">
        <v>9</v>
      </c>
      <c r="F6828" t="s">
        <v>49</v>
      </c>
      <c r="G6828">
        <v>998</v>
      </c>
      <c r="H6828">
        <v>1</v>
      </c>
      <c r="I6828">
        <v>330</v>
      </c>
      <c r="J6828" t="s">
        <v>37</v>
      </c>
      <c r="K6828" t="s">
        <v>9767</v>
      </c>
      <c r="L6828">
        <v>36</v>
      </c>
      <c r="M6828" t="s">
        <v>30</v>
      </c>
      <c r="N6828" t="s">
        <v>95</v>
      </c>
      <c r="O6828">
        <v>108</v>
      </c>
      <c r="P6828" t="s">
        <v>105</v>
      </c>
      <c r="S6828" t="s">
        <v>40</v>
      </c>
      <c r="T6828" t="s">
        <v>41</v>
      </c>
      <c r="U6828">
        <v>330</v>
      </c>
      <c r="Y6828" t="s">
        <v>5716</v>
      </c>
      <c r="AA6828">
        <v>34.145099999999999</v>
      </c>
      <c r="AB6828">
        <v>-118.41370000000001</v>
      </c>
      <c r="AC6828">
        <f t="shared" si="106"/>
        <v>0</v>
      </c>
    </row>
    <row r="6829" spans="1:29" x14ac:dyDescent="0.35">
      <c r="A6829">
        <v>200704993</v>
      </c>
      <c r="B6829" s="1">
        <v>43851</v>
      </c>
      <c r="C6829" s="1">
        <v>43851</v>
      </c>
      <c r="D6829">
        <v>2020</v>
      </c>
      <c r="E6829">
        <v>7</v>
      </c>
      <c r="F6829" t="s">
        <v>28</v>
      </c>
      <c r="G6829">
        <v>738</v>
      </c>
      <c r="H6829">
        <v>2</v>
      </c>
      <c r="I6829">
        <v>930</v>
      </c>
      <c r="J6829" t="s">
        <v>339</v>
      </c>
      <c r="K6829" t="s">
        <v>9768</v>
      </c>
      <c r="L6829">
        <v>64</v>
      </c>
      <c r="M6829" t="s">
        <v>30</v>
      </c>
      <c r="N6829" t="s">
        <v>73</v>
      </c>
      <c r="O6829">
        <v>108</v>
      </c>
      <c r="P6829" t="s">
        <v>105</v>
      </c>
      <c r="Q6829">
        <v>511</v>
      </c>
      <c r="R6829" t="s">
        <v>151</v>
      </c>
      <c r="S6829" t="s">
        <v>84</v>
      </c>
      <c r="T6829" t="s">
        <v>85</v>
      </c>
      <c r="U6829">
        <v>930</v>
      </c>
      <c r="V6829">
        <v>946</v>
      </c>
      <c r="Y6829" t="s">
        <v>9769</v>
      </c>
      <c r="AA6829">
        <v>34.062100000000001</v>
      </c>
      <c r="AB6829">
        <v>-118.3365</v>
      </c>
      <c r="AC6829">
        <f t="shared" si="106"/>
        <v>0</v>
      </c>
    </row>
    <row r="6830" spans="1:29" x14ac:dyDescent="0.35">
      <c r="A6830">
        <v>200407007</v>
      </c>
      <c r="B6830" s="1">
        <v>43906</v>
      </c>
      <c r="C6830" s="1">
        <v>43905</v>
      </c>
      <c r="D6830">
        <v>2000</v>
      </c>
      <c r="E6830">
        <v>4</v>
      </c>
      <c r="F6830" t="s">
        <v>54</v>
      </c>
      <c r="G6830">
        <v>467</v>
      </c>
      <c r="H6830">
        <v>2</v>
      </c>
      <c r="I6830">
        <v>627</v>
      </c>
      <c r="J6830" t="s">
        <v>616</v>
      </c>
      <c r="K6830" t="s">
        <v>9770</v>
      </c>
      <c r="L6830">
        <v>12</v>
      </c>
      <c r="M6830" t="s">
        <v>94</v>
      </c>
      <c r="N6830" t="s">
        <v>95</v>
      </c>
      <c r="O6830">
        <v>501</v>
      </c>
      <c r="P6830" t="s">
        <v>164</v>
      </c>
      <c r="Q6830">
        <v>400</v>
      </c>
      <c r="R6830" t="s">
        <v>143</v>
      </c>
      <c r="S6830" t="s">
        <v>84</v>
      </c>
      <c r="T6830" t="s">
        <v>85</v>
      </c>
      <c r="U6830">
        <v>627</v>
      </c>
      <c r="Y6830" t="s">
        <v>6609</v>
      </c>
      <c r="AA6830">
        <v>34.037799999999997</v>
      </c>
      <c r="AB6830">
        <v>-118.20659999999999</v>
      </c>
      <c r="AC6830">
        <f t="shared" si="106"/>
        <v>0</v>
      </c>
    </row>
    <row r="6831" spans="1:29" x14ac:dyDescent="0.35">
      <c r="A6831">
        <v>200614186</v>
      </c>
      <c r="B6831" s="1">
        <v>44062</v>
      </c>
      <c r="C6831" s="1">
        <v>44062</v>
      </c>
      <c r="D6831">
        <v>1800</v>
      </c>
      <c r="E6831">
        <v>6</v>
      </c>
      <c r="F6831" t="s">
        <v>91</v>
      </c>
      <c r="G6831">
        <v>666</v>
      </c>
      <c r="H6831">
        <v>2</v>
      </c>
      <c r="I6831">
        <v>946</v>
      </c>
      <c r="J6831" t="s">
        <v>125</v>
      </c>
      <c r="K6831" t="s">
        <v>4275</v>
      </c>
      <c r="L6831">
        <v>88</v>
      </c>
      <c r="M6831" t="s">
        <v>30</v>
      </c>
      <c r="N6831" t="s">
        <v>73</v>
      </c>
      <c r="O6831">
        <v>101</v>
      </c>
      <c r="P6831" t="s">
        <v>32</v>
      </c>
      <c r="S6831" t="s">
        <v>40</v>
      </c>
      <c r="T6831" t="s">
        <v>41</v>
      </c>
      <c r="U6831">
        <v>946</v>
      </c>
      <c r="Y6831" t="s">
        <v>9771</v>
      </c>
      <c r="AA6831">
        <v>34.090699999999998</v>
      </c>
      <c r="AB6831">
        <v>-118.3289</v>
      </c>
      <c r="AC6831">
        <f t="shared" si="106"/>
        <v>0</v>
      </c>
    </row>
    <row r="6832" spans="1:29" x14ac:dyDescent="0.35">
      <c r="A6832">
        <v>200713570</v>
      </c>
      <c r="B6832" s="1">
        <v>44080</v>
      </c>
      <c r="C6832" s="1">
        <v>44080</v>
      </c>
      <c r="D6832">
        <v>100</v>
      </c>
      <c r="E6832">
        <v>7</v>
      </c>
      <c r="F6832" t="s">
        <v>28</v>
      </c>
      <c r="G6832">
        <v>759</v>
      </c>
      <c r="H6832">
        <v>1</v>
      </c>
      <c r="I6832">
        <v>230</v>
      </c>
      <c r="J6832" t="s">
        <v>161</v>
      </c>
      <c r="K6832" t="s">
        <v>9772</v>
      </c>
      <c r="L6832">
        <v>25</v>
      </c>
      <c r="M6832" t="s">
        <v>94</v>
      </c>
      <c r="N6832" t="s">
        <v>163</v>
      </c>
      <c r="O6832">
        <v>101</v>
      </c>
      <c r="P6832" t="s">
        <v>32</v>
      </c>
      <c r="Q6832">
        <v>207</v>
      </c>
      <c r="R6832" t="s">
        <v>1110</v>
      </c>
      <c r="S6832" t="s">
        <v>40</v>
      </c>
      <c r="T6832" t="s">
        <v>41</v>
      </c>
      <c r="U6832">
        <v>230</v>
      </c>
      <c r="Y6832" t="s">
        <v>9773</v>
      </c>
      <c r="AA6832">
        <v>34.049500000000002</v>
      </c>
      <c r="AB6832">
        <v>-118.3215</v>
      </c>
      <c r="AC6832">
        <f t="shared" si="106"/>
        <v>0</v>
      </c>
    </row>
    <row r="6833" spans="1:29" x14ac:dyDescent="0.35">
      <c r="A6833">
        <v>201223435</v>
      </c>
      <c r="B6833" s="1">
        <v>44131</v>
      </c>
      <c r="C6833" s="1">
        <v>44131</v>
      </c>
      <c r="D6833">
        <v>1140</v>
      </c>
      <c r="E6833">
        <v>12</v>
      </c>
      <c r="F6833" t="s">
        <v>68</v>
      </c>
      <c r="G6833">
        <v>1273</v>
      </c>
      <c r="H6833">
        <v>1</v>
      </c>
      <c r="I6833">
        <v>761</v>
      </c>
      <c r="J6833" t="s">
        <v>403</v>
      </c>
      <c r="K6833" t="s">
        <v>9774</v>
      </c>
      <c r="L6833">
        <v>43</v>
      </c>
      <c r="M6833" t="s">
        <v>94</v>
      </c>
      <c r="N6833" t="s">
        <v>163</v>
      </c>
      <c r="O6833">
        <v>501</v>
      </c>
      <c r="P6833" t="s">
        <v>164</v>
      </c>
      <c r="Q6833">
        <v>102</v>
      </c>
      <c r="R6833" t="s">
        <v>219</v>
      </c>
      <c r="S6833" t="s">
        <v>33</v>
      </c>
      <c r="T6833" t="s">
        <v>34</v>
      </c>
      <c r="U6833">
        <v>761</v>
      </c>
      <c r="V6833">
        <v>930</v>
      </c>
      <c r="Y6833" t="s">
        <v>9430</v>
      </c>
      <c r="AA6833">
        <v>33.9542</v>
      </c>
      <c r="AB6833">
        <v>-118.30029999999999</v>
      </c>
      <c r="AC6833">
        <f t="shared" si="106"/>
        <v>1</v>
      </c>
    </row>
    <row r="6834" spans="1:29" x14ac:dyDescent="0.35">
      <c r="A6834">
        <v>201112209</v>
      </c>
      <c r="B6834" s="1">
        <v>44048</v>
      </c>
      <c r="C6834" s="1">
        <v>44048</v>
      </c>
      <c r="D6834">
        <v>816</v>
      </c>
      <c r="E6834">
        <v>11</v>
      </c>
      <c r="F6834" t="s">
        <v>64</v>
      </c>
      <c r="G6834">
        <v>1183</v>
      </c>
      <c r="H6834">
        <v>2</v>
      </c>
      <c r="I6834">
        <v>900</v>
      </c>
      <c r="J6834" t="s">
        <v>197</v>
      </c>
      <c r="K6834" t="s">
        <v>9775</v>
      </c>
      <c r="L6834">
        <v>52</v>
      </c>
      <c r="M6834" t="s">
        <v>30</v>
      </c>
      <c r="N6834" t="s">
        <v>73</v>
      </c>
      <c r="O6834">
        <v>501</v>
      </c>
      <c r="P6834" t="s">
        <v>164</v>
      </c>
      <c r="S6834" t="s">
        <v>33</v>
      </c>
      <c r="T6834" t="s">
        <v>34</v>
      </c>
      <c r="U6834">
        <v>900</v>
      </c>
      <c r="Y6834" t="s">
        <v>9776</v>
      </c>
      <c r="AA6834">
        <v>34.082900000000002</v>
      </c>
      <c r="AB6834">
        <v>-118.2565</v>
      </c>
      <c r="AC6834">
        <f t="shared" si="106"/>
        <v>1</v>
      </c>
    </row>
    <row r="6835" spans="1:29" x14ac:dyDescent="0.35">
      <c r="A6835">
        <v>200514265</v>
      </c>
      <c r="B6835" s="1">
        <v>44091</v>
      </c>
      <c r="C6835" s="1">
        <v>44091</v>
      </c>
      <c r="D6835">
        <v>800</v>
      </c>
      <c r="E6835">
        <v>5</v>
      </c>
      <c r="F6835" t="s">
        <v>98</v>
      </c>
      <c r="G6835">
        <v>563</v>
      </c>
      <c r="H6835">
        <v>2</v>
      </c>
      <c r="I6835">
        <v>626</v>
      </c>
      <c r="J6835" t="s">
        <v>141</v>
      </c>
      <c r="K6835" t="s">
        <v>9777</v>
      </c>
      <c r="L6835">
        <v>30</v>
      </c>
      <c r="M6835" t="s">
        <v>30</v>
      </c>
      <c r="N6835" t="s">
        <v>73</v>
      </c>
      <c r="O6835">
        <v>502</v>
      </c>
      <c r="P6835" t="s">
        <v>47</v>
      </c>
      <c r="Q6835">
        <v>400</v>
      </c>
      <c r="R6835" t="s">
        <v>143</v>
      </c>
      <c r="S6835" t="s">
        <v>40</v>
      </c>
      <c r="T6835" t="s">
        <v>41</v>
      </c>
      <c r="U6835">
        <v>626</v>
      </c>
      <c r="V6835">
        <v>745</v>
      </c>
      <c r="Y6835" t="s">
        <v>9778</v>
      </c>
      <c r="AA6835">
        <v>33.729700000000001</v>
      </c>
      <c r="AB6835">
        <v>-118.2906</v>
      </c>
      <c r="AC6835">
        <f t="shared" si="106"/>
        <v>0</v>
      </c>
    </row>
    <row r="6836" spans="1:29" x14ac:dyDescent="0.35">
      <c r="A6836">
        <v>200512123</v>
      </c>
      <c r="B6836" s="1">
        <v>44034</v>
      </c>
      <c r="C6836" s="1">
        <v>44033</v>
      </c>
      <c r="D6836">
        <v>2230</v>
      </c>
      <c r="E6836">
        <v>5</v>
      </c>
      <c r="F6836" t="s">
        <v>98</v>
      </c>
      <c r="G6836">
        <v>511</v>
      </c>
      <c r="H6836">
        <v>1</v>
      </c>
      <c r="I6836">
        <v>421</v>
      </c>
      <c r="J6836" t="s">
        <v>4658</v>
      </c>
      <c r="K6836" t="s">
        <v>6913</v>
      </c>
      <c r="L6836">
        <v>53</v>
      </c>
      <c r="M6836" t="s">
        <v>94</v>
      </c>
      <c r="N6836" t="s">
        <v>95</v>
      </c>
      <c r="O6836">
        <v>101</v>
      </c>
      <c r="P6836" t="s">
        <v>32</v>
      </c>
      <c r="S6836" t="s">
        <v>40</v>
      </c>
      <c r="T6836" t="s">
        <v>41</v>
      </c>
      <c r="U6836">
        <v>421</v>
      </c>
      <c r="Y6836" t="s">
        <v>9779</v>
      </c>
      <c r="AA6836">
        <v>33.793799999999997</v>
      </c>
      <c r="AB6836">
        <v>-118.30119999999999</v>
      </c>
      <c r="AC6836">
        <f t="shared" si="106"/>
        <v>0</v>
      </c>
    </row>
    <row r="6837" spans="1:29" x14ac:dyDescent="0.35">
      <c r="A6837">
        <v>200309239</v>
      </c>
      <c r="B6837" s="1">
        <v>43919</v>
      </c>
      <c r="C6837" s="1">
        <v>43919</v>
      </c>
      <c r="D6837">
        <v>250</v>
      </c>
      <c r="E6837">
        <v>3</v>
      </c>
      <c r="F6837" t="s">
        <v>43</v>
      </c>
      <c r="G6837">
        <v>379</v>
      </c>
      <c r="H6837">
        <v>2</v>
      </c>
      <c r="I6837">
        <v>626</v>
      </c>
      <c r="J6837" t="s">
        <v>141</v>
      </c>
      <c r="K6837" t="s">
        <v>9780</v>
      </c>
      <c r="L6837">
        <v>25</v>
      </c>
      <c r="M6837" t="s">
        <v>94</v>
      </c>
      <c r="N6837" t="s">
        <v>95</v>
      </c>
      <c r="O6837">
        <v>502</v>
      </c>
      <c r="P6837" t="s">
        <v>47</v>
      </c>
      <c r="Q6837">
        <v>500</v>
      </c>
      <c r="R6837" t="s">
        <v>184</v>
      </c>
      <c r="S6837" t="s">
        <v>40</v>
      </c>
      <c r="T6837" t="s">
        <v>41</v>
      </c>
      <c r="U6837">
        <v>626</v>
      </c>
      <c r="Y6837" t="s">
        <v>9781</v>
      </c>
      <c r="AA6837">
        <v>34.013199999999998</v>
      </c>
      <c r="AB6837">
        <v>-118.2945</v>
      </c>
      <c r="AC6837">
        <f t="shared" si="106"/>
        <v>0</v>
      </c>
    </row>
    <row r="6838" spans="1:29" x14ac:dyDescent="0.35">
      <c r="A6838">
        <v>200913842</v>
      </c>
      <c r="B6838" s="1">
        <v>44065</v>
      </c>
      <c r="C6838" s="1">
        <v>44051</v>
      </c>
      <c r="D6838">
        <v>2100</v>
      </c>
      <c r="E6838">
        <v>9</v>
      </c>
      <c r="F6838" t="s">
        <v>49</v>
      </c>
      <c r="G6838">
        <v>904</v>
      </c>
      <c r="H6838">
        <v>1</v>
      </c>
      <c r="I6838">
        <v>442</v>
      </c>
      <c r="J6838" t="s">
        <v>179</v>
      </c>
      <c r="K6838" t="s">
        <v>509</v>
      </c>
      <c r="L6838">
        <v>31</v>
      </c>
      <c r="M6838" t="s">
        <v>30</v>
      </c>
      <c r="N6838" t="s">
        <v>95</v>
      </c>
      <c r="O6838">
        <v>404</v>
      </c>
      <c r="P6838" t="s">
        <v>1637</v>
      </c>
      <c r="S6838" t="s">
        <v>40</v>
      </c>
      <c r="T6838" t="s">
        <v>41</v>
      </c>
      <c r="U6838">
        <v>442</v>
      </c>
      <c r="Y6838" t="s">
        <v>7902</v>
      </c>
      <c r="AA6838">
        <v>34.213099999999997</v>
      </c>
      <c r="AB6838">
        <v>-118.4584</v>
      </c>
      <c r="AC6838">
        <f t="shared" si="106"/>
        <v>0</v>
      </c>
    </row>
    <row r="6839" spans="1:29" x14ac:dyDescent="0.35">
      <c r="A6839">
        <v>201221376</v>
      </c>
      <c r="B6839" s="1">
        <v>44098</v>
      </c>
      <c r="C6839" s="1">
        <v>44098</v>
      </c>
      <c r="D6839">
        <v>1300</v>
      </c>
      <c r="E6839">
        <v>12</v>
      </c>
      <c r="F6839" t="s">
        <v>68</v>
      </c>
      <c r="G6839">
        <v>1253</v>
      </c>
      <c r="H6839">
        <v>2</v>
      </c>
      <c r="I6839">
        <v>624</v>
      </c>
      <c r="J6839" t="s">
        <v>171</v>
      </c>
      <c r="K6839" t="s">
        <v>9782</v>
      </c>
      <c r="L6839">
        <v>69</v>
      </c>
      <c r="M6839" t="s">
        <v>30</v>
      </c>
      <c r="N6839" t="s">
        <v>163</v>
      </c>
      <c r="O6839">
        <v>101</v>
      </c>
      <c r="P6839" t="s">
        <v>32</v>
      </c>
      <c r="Q6839">
        <v>400</v>
      </c>
      <c r="R6839" t="s">
        <v>143</v>
      </c>
      <c r="S6839" t="s">
        <v>40</v>
      </c>
      <c r="T6839" t="s">
        <v>41</v>
      </c>
      <c r="U6839">
        <v>624</v>
      </c>
      <c r="Y6839" t="s">
        <v>284</v>
      </c>
      <c r="Z6839" t="s">
        <v>5944</v>
      </c>
      <c r="AA6839">
        <v>33.974600000000002</v>
      </c>
      <c r="AB6839">
        <v>-118.3134</v>
      </c>
      <c r="AC6839">
        <f t="shared" si="106"/>
        <v>0</v>
      </c>
    </row>
    <row r="6840" spans="1:29" x14ac:dyDescent="0.35">
      <c r="A6840">
        <v>200320872</v>
      </c>
      <c r="B6840" s="1">
        <v>44160</v>
      </c>
      <c r="C6840" s="1">
        <v>44160</v>
      </c>
      <c r="D6840">
        <v>130</v>
      </c>
      <c r="E6840">
        <v>3</v>
      </c>
      <c r="F6840" t="s">
        <v>43</v>
      </c>
      <c r="G6840">
        <v>336</v>
      </c>
      <c r="H6840">
        <v>1</v>
      </c>
      <c r="I6840">
        <v>510</v>
      </c>
      <c r="J6840" t="s">
        <v>29</v>
      </c>
      <c r="L6840">
        <v>0</v>
      </c>
      <c r="O6840">
        <v>101</v>
      </c>
      <c r="P6840" t="s">
        <v>32</v>
      </c>
      <c r="S6840" t="s">
        <v>33</v>
      </c>
      <c r="T6840" t="s">
        <v>34</v>
      </c>
      <c r="U6840">
        <v>510</v>
      </c>
      <c r="Y6840" t="s">
        <v>9783</v>
      </c>
      <c r="AA6840">
        <v>34.028199999999998</v>
      </c>
      <c r="AB6840">
        <v>-118.3151</v>
      </c>
      <c r="AC6840">
        <f t="shared" si="106"/>
        <v>1</v>
      </c>
    </row>
    <row r="6841" spans="1:29" x14ac:dyDescent="0.35">
      <c r="A6841">
        <v>201307619</v>
      </c>
      <c r="B6841" s="1">
        <v>43895</v>
      </c>
      <c r="C6841" s="1">
        <v>43885</v>
      </c>
      <c r="D6841">
        <v>430</v>
      </c>
      <c r="E6841">
        <v>13</v>
      </c>
      <c r="F6841" t="s">
        <v>62</v>
      </c>
      <c r="G6841">
        <v>1307</v>
      </c>
      <c r="H6841">
        <v>1</v>
      </c>
      <c r="I6841">
        <v>648</v>
      </c>
      <c r="J6841" t="s">
        <v>58</v>
      </c>
      <c r="K6841">
        <v>1501</v>
      </c>
      <c r="L6841">
        <v>0</v>
      </c>
      <c r="M6841" t="s">
        <v>30</v>
      </c>
      <c r="N6841" t="s">
        <v>73</v>
      </c>
      <c r="O6841">
        <v>249</v>
      </c>
      <c r="P6841" t="s">
        <v>1433</v>
      </c>
      <c r="Q6841">
        <v>500</v>
      </c>
      <c r="R6841" t="s">
        <v>184</v>
      </c>
      <c r="S6841" t="s">
        <v>40</v>
      </c>
      <c r="T6841" t="s">
        <v>41</v>
      </c>
      <c r="U6841">
        <v>648</v>
      </c>
      <c r="Y6841" t="s">
        <v>9784</v>
      </c>
      <c r="AA6841">
        <v>34.038499999999999</v>
      </c>
      <c r="AB6841">
        <v>-118.2491</v>
      </c>
      <c r="AC6841">
        <f t="shared" si="106"/>
        <v>0</v>
      </c>
    </row>
    <row r="6842" spans="1:29" x14ac:dyDescent="0.35">
      <c r="A6842">
        <v>200812317</v>
      </c>
      <c r="B6842" s="1">
        <v>44037</v>
      </c>
      <c r="C6842" s="1">
        <v>44034</v>
      </c>
      <c r="D6842">
        <v>1900</v>
      </c>
      <c r="E6842">
        <v>8</v>
      </c>
      <c r="F6842" t="s">
        <v>109</v>
      </c>
      <c r="G6842">
        <v>893</v>
      </c>
      <c r="H6842">
        <v>1</v>
      </c>
      <c r="I6842">
        <v>330</v>
      </c>
      <c r="J6842" t="s">
        <v>37</v>
      </c>
      <c r="K6842" t="s">
        <v>7415</v>
      </c>
      <c r="L6842">
        <v>54</v>
      </c>
      <c r="M6842" t="s">
        <v>94</v>
      </c>
      <c r="N6842" t="s">
        <v>94</v>
      </c>
      <c r="O6842">
        <v>101</v>
      </c>
      <c r="P6842" t="s">
        <v>32</v>
      </c>
      <c r="S6842" t="s">
        <v>40</v>
      </c>
      <c r="T6842" t="s">
        <v>41</v>
      </c>
      <c r="U6842">
        <v>330</v>
      </c>
      <c r="Y6842" t="s">
        <v>9785</v>
      </c>
      <c r="AA6842">
        <v>34.0321</v>
      </c>
      <c r="AB6842">
        <v>-118.43049999999999</v>
      </c>
      <c r="AC6842">
        <f t="shared" si="106"/>
        <v>0</v>
      </c>
    </row>
    <row r="6843" spans="1:29" x14ac:dyDescent="0.35">
      <c r="A6843">
        <v>200917735</v>
      </c>
      <c r="B6843" s="1">
        <v>44162</v>
      </c>
      <c r="C6843" s="1">
        <v>44102</v>
      </c>
      <c r="D6843">
        <v>858</v>
      </c>
      <c r="E6843">
        <v>9</v>
      </c>
      <c r="F6843" t="s">
        <v>49</v>
      </c>
      <c r="G6843">
        <v>971</v>
      </c>
      <c r="H6843">
        <v>1</v>
      </c>
      <c r="I6843">
        <v>440</v>
      </c>
      <c r="J6843" t="s">
        <v>213</v>
      </c>
      <c r="K6843">
        <v>394</v>
      </c>
      <c r="L6843">
        <v>46</v>
      </c>
      <c r="M6843" t="s">
        <v>94</v>
      </c>
      <c r="N6843" t="s">
        <v>73</v>
      </c>
      <c r="O6843">
        <v>502</v>
      </c>
      <c r="P6843" t="s">
        <v>47</v>
      </c>
      <c r="S6843" t="s">
        <v>40</v>
      </c>
      <c r="T6843" t="s">
        <v>41</v>
      </c>
      <c r="U6843">
        <v>440</v>
      </c>
      <c r="Y6843" t="s">
        <v>2411</v>
      </c>
      <c r="AA6843">
        <v>34.155700000000003</v>
      </c>
      <c r="AB6843">
        <v>-118.4661</v>
      </c>
      <c r="AC6843">
        <f t="shared" si="106"/>
        <v>0</v>
      </c>
    </row>
    <row r="6844" spans="1:29" x14ac:dyDescent="0.35">
      <c r="A6844">
        <v>201305723</v>
      </c>
      <c r="B6844" s="1">
        <v>43859</v>
      </c>
      <c r="C6844" s="1">
        <v>43859</v>
      </c>
      <c r="D6844">
        <v>1830</v>
      </c>
      <c r="E6844">
        <v>13</v>
      </c>
      <c r="F6844" t="s">
        <v>62</v>
      </c>
      <c r="G6844">
        <v>1313</v>
      </c>
      <c r="H6844">
        <v>2</v>
      </c>
      <c r="I6844">
        <v>626</v>
      </c>
      <c r="J6844" t="s">
        <v>141</v>
      </c>
      <c r="K6844" t="s">
        <v>9786</v>
      </c>
      <c r="L6844">
        <v>21</v>
      </c>
      <c r="M6844" t="s">
        <v>94</v>
      </c>
      <c r="N6844" t="s">
        <v>95</v>
      </c>
      <c r="O6844">
        <v>103</v>
      </c>
      <c r="P6844" t="s">
        <v>146</v>
      </c>
      <c r="Q6844">
        <v>400</v>
      </c>
      <c r="R6844" t="s">
        <v>143</v>
      </c>
      <c r="S6844" t="s">
        <v>84</v>
      </c>
      <c r="T6844" t="s">
        <v>85</v>
      </c>
      <c r="U6844">
        <v>626</v>
      </c>
      <c r="Y6844" t="s">
        <v>3550</v>
      </c>
      <c r="Z6844" t="s">
        <v>152</v>
      </c>
      <c r="AA6844">
        <v>34.025799999999997</v>
      </c>
      <c r="AB6844">
        <v>-118.2586</v>
      </c>
      <c r="AC6844">
        <f t="shared" si="106"/>
        <v>0</v>
      </c>
    </row>
    <row r="6845" spans="1:29" x14ac:dyDescent="0.35">
      <c r="A6845">
        <v>201309007</v>
      </c>
      <c r="B6845" s="1">
        <v>43924</v>
      </c>
      <c r="C6845" s="1">
        <v>43924</v>
      </c>
      <c r="D6845">
        <v>517</v>
      </c>
      <c r="E6845">
        <v>13</v>
      </c>
      <c r="F6845" t="s">
        <v>62</v>
      </c>
      <c r="G6845">
        <v>1361</v>
      </c>
      <c r="H6845">
        <v>1</v>
      </c>
      <c r="I6845">
        <v>510</v>
      </c>
      <c r="J6845" t="s">
        <v>29</v>
      </c>
      <c r="L6845">
        <v>0</v>
      </c>
      <c r="O6845">
        <v>707</v>
      </c>
      <c r="P6845" t="s">
        <v>280</v>
      </c>
      <c r="S6845" t="s">
        <v>40</v>
      </c>
      <c r="T6845" t="s">
        <v>41</v>
      </c>
      <c r="U6845">
        <v>510</v>
      </c>
      <c r="Y6845" t="s">
        <v>9787</v>
      </c>
      <c r="AA6845">
        <v>33.9998</v>
      </c>
      <c r="AB6845">
        <v>-118.2774</v>
      </c>
      <c r="AC6845">
        <f t="shared" si="106"/>
        <v>0</v>
      </c>
    </row>
    <row r="6846" spans="1:29" x14ac:dyDescent="0.35">
      <c r="A6846">
        <v>201226581</v>
      </c>
      <c r="B6846" s="1">
        <v>44173</v>
      </c>
      <c r="C6846" s="1">
        <v>44173</v>
      </c>
      <c r="D6846">
        <v>1</v>
      </c>
      <c r="E6846">
        <v>12</v>
      </c>
      <c r="F6846" t="s">
        <v>68</v>
      </c>
      <c r="G6846">
        <v>1257</v>
      </c>
      <c r="H6846">
        <v>2</v>
      </c>
      <c r="I6846">
        <v>626</v>
      </c>
      <c r="J6846" t="s">
        <v>141</v>
      </c>
      <c r="K6846" t="s">
        <v>9788</v>
      </c>
      <c r="L6846">
        <v>20</v>
      </c>
      <c r="M6846" t="s">
        <v>94</v>
      </c>
      <c r="N6846" t="s">
        <v>95</v>
      </c>
      <c r="O6846">
        <v>502</v>
      </c>
      <c r="P6846" t="s">
        <v>47</v>
      </c>
      <c r="Q6846">
        <v>400</v>
      </c>
      <c r="R6846" t="s">
        <v>143</v>
      </c>
      <c r="S6846" t="s">
        <v>84</v>
      </c>
      <c r="T6846" t="s">
        <v>85</v>
      </c>
      <c r="U6846">
        <v>626</v>
      </c>
      <c r="Y6846" t="s">
        <v>9332</v>
      </c>
      <c r="AA6846">
        <v>33.969299999999997</v>
      </c>
      <c r="AB6846">
        <v>-118.285</v>
      </c>
      <c r="AC6846">
        <f t="shared" si="106"/>
        <v>0</v>
      </c>
    </row>
    <row r="6847" spans="1:29" x14ac:dyDescent="0.35">
      <c r="A6847">
        <v>200813345</v>
      </c>
      <c r="B6847" s="1">
        <v>44068</v>
      </c>
      <c r="C6847" s="1">
        <v>44068</v>
      </c>
      <c r="D6847">
        <v>30</v>
      </c>
      <c r="E6847">
        <v>8</v>
      </c>
      <c r="F6847" t="s">
        <v>109</v>
      </c>
      <c r="G6847">
        <v>849</v>
      </c>
      <c r="H6847">
        <v>1</v>
      </c>
      <c r="I6847">
        <v>310</v>
      </c>
      <c r="J6847" t="s">
        <v>71</v>
      </c>
      <c r="K6847" t="s">
        <v>9789</v>
      </c>
      <c r="L6847">
        <v>56</v>
      </c>
      <c r="M6847" t="s">
        <v>30</v>
      </c>
      <c r="N6847" t="s">
        <v>73</v>
      </c>
      <c r="O6847">
        <v>502</v>
      </c>
      <c r="P6847" t="s">
        <v>47</v>
      </c>
      <c r="S6847" t="s">
        <v>40</v>
      </c>
      <c r="T6847" t="s">
        <v>41</v>
      </c>
      <c r="U6847">
        <v>310</v>
      </c>
      <c r="Y6847" t="s">
        <v>9790</v>
      </c>
      <c r="AA6847">
        <v>34.054600000000001</v>
      </c>
      <c r="AB6847">
        <v>-118.37739999999999</v>
      </c>
      <c r="AC6847">
        <f t="shared" si="106"/>
        <v>0</v>
      </c>
    </row>
    <row r="6848" spans="1:29" x14ac:dyDescent="0.35">
      <c r="A6848">
        <v>200912489</v>
      </c>
      <c r="B6848" s="1">
        <v>44029</v>
      </c>
      <c r="C6848" s="1">
        <v>44022</v>
      </c>
      <c r="D6848">
        <v>100</v>
      </c>
      <c r="E6848">
        <v>9</v>
      </c>
      <c r="F6848" t="s">
        <v>49</v>
      </c>
      <c r="G6848">
        <v>964</v>
      </c>
      <c r="H6848">
        <v>2</v>
      </c>
      <c r="I6848">
        <v>354</v>
      </c>
      <c r="J6848" t="s">
        <v>167</v>
      </c>
      <c r="K6848" t="s">
        <v>9791</v>
      </c>
      <c r="L6848">
        <v>59</v>
      </c>
      <c r="M6848" t="s">
        <v>94</v>
      </c>
      <c r="N6848" t="s">
        <v>73</v>
      </c>
      <c r="O6848">
        <v>751</v>
      </c>
      <c r="P6848" t="s">
        <v>9792</v>
      </c>
      <c r="S6848" t="s">
        <v>40</v>
      </c>
      <c r="T6848" t="s">
        <v>41</v>
      </c>
      <c r="U6848">
        <v>354</v>
      </c>
      <c r="Y6848" t="s">
        <v>9793</v>
      </c>
      <c r="AA6848">
        <v>34.1586</v>
      </c>
      <c r="AB6848">
        <v>-118.43219999999999</v>
      </c>
      <c r="AC6848">
        <f t="shared" si="106"/>
        <v>0</v>
      </c>
    </row>
    <row r="6849" spans="1:29" x14ac:dyDescent="0.35">
      <c r="A6849">
        <v>201224905</v>
      </c>
      <c r="B6849" s="1">
        <v>44155</v>
      </c>
      <c r="C6849" s="1">
        <v>44155</v>
      </c>
      <c r="D6849">
        <v>1433</v>
      </c>
      <c r="E6849">
        <v>12</v>
      </c>
      <c r="F6849" t="s">
        <v>68</v>
      </c>
      <c r="G6849">
        <v>1256</v>
      </c>
      <c r="H6849">
        <v>1</v>
      </c>
      <c r="I6849">
        <v>230</v>
      </c>
      <c r="J6849" t="s">
        <v>161</v>
      </c>
      <c r="K6849" t="s">
        <v>9794</v>
      </c>
      <c r="L6849">
        <v>0</v>
      </c>
      <c r="M6849" t="s">
        <v>46</v>
      </c>
      <c r="N6849" t="s">
        <v>46</v>
      </c>
      <c r="O6849">
        <v>101</v>
      </c>
      <c r="P6849" t="s">
        <v>32</v>
      </c>
      <c r="Q6849">
        <v>102</v>
      </c>
      <c r="R6849" t="s">
        <v>219</v>
      </c>
      <c r="S6849" t="s">
        <v>40</v>
      </c>
      <c r="T6849" t="s">
        <v>41</v>
      </c>
      <c r="U6849">
        <v>230</v>
      </c>
      <c r="V6849">
        <v>761</v>
      </c>
      <c r="Y6849" t="s">
        <v>3270</v>
      </c>
      <c r="AA6849">
        <v>33.9741</v>
      </c>
      <c r="AB6849">
        <v>-118.28270000000001</v>
      </c>
      <c r="AC6849">
        <f t="shared" si="106"/>
        <v>0</v>
      </c>
    </row>
    <row r="6850" spans="1:29" x14ac:dyDescent="0.35">
      <c r="A6850">
        <v>200118110</v>
      </c>
      <c r="B6850" s="1">
        <v>44091</v>
      </c>
      <c r="C6850" s="1">
        <v>44089</v>
      </c>
      <c r="D6850">
        <v>720</v>
      </c>
      <c r="E6850">
        <v>1</v>
      </c>
      <c r="F6850" t="s">
        <v>36</v>
      </c>
      <c r="G6850">
        <v>129</v>
      </c>
      <c r="H6850">
        <v>1</v>
      </c>
      <c r="I6850">
        <v>330</v>
      </c>
      <c r="J6850" t="s">
        <v>37</v>
      </c>
      <c r="K6850" t="s">
        <v>670</v>
      </c>
      <c r="L6850">
        <v>0</v>
      </c>
      <c r="M6850" t="s">
        <v>46</v>
      </c>
      <c r="N6850" t="s">
        <v>46</v>
      </c>
      <c r="O6850">
        <v>101</v>
      </c>
      <c r="P6850" t="s">
        <v>32</v>
      </c>
      <c r="S6850" t="s">
        <v>40</v>
      </c>
      <c r="T6850" t="s">
        <v>41</v>
      </c>
      <c r="U6850">
        <v>330</v>
      </c>
      <c r="Y6850" t="s">
        <v>4498</v>
      </c>
      <c r="AA6850">
        <v>34.052500000000002</v>
      </c>
      <c r="AB6850">
        <v>-118.23009999999999</v>
      </c>
      <c r="AC6850">
        <f t="shared" si="106"/>
        <v>0</v>
      </c>
    </row>
    <row r="6851" spans="1:29" x14ac:dyDescent="0.35">
      <c r="A6851">
        <v>201210760</v>
      </c>
      <c r="B6851" s="1">
        <v>43933</v>
      </c>
      <c r="C6851" s="1">
        <v>43932</v>
      </c>
      <c r="D6851">
        <v>2100</v>
      </c>
      <c r="E6851">
        <v>12</v>
      </c>
      <c r="F6851" t="s">
        <v>68</v>
      </c>
      <c r="G6851">
        <v>1257</v>
      </c>
      <c r="H6851">
        <v>1</v>
      </c>
      <c r="I6851">
        <v>440</v>
      </c>
      <c r="J6851" t="s">
        <v>213</v>
      </c>
      <c r="K6851" t="s">
        <v>9795</v>
      </c>
      <c r="L6851">
        <v>27</v>
      </c>
      <c r="M6851" t="s">
        <v>94</v>
      </c>
      <c r="N6851" t="s">
        <v>163</v>
      </c>
      <c r="O6851">
        <v>501</v>
      </c>
      <c r="P6851" t="s">
        <v>164</v>
      </c>
      <c r="S6851" t="s">
        <v>40</v>
      </c>
      <c r="T6851" t="s">
        <v>41</v>
      </c>
      <c r="U6851">
        <v>440</v>
      </c>
      <c r="Y6851" t="s">
        <v>9796</v>
      </c>
      <c r="AA6851">
        <v>33.969799999999999</v>
      </c>
      <c r="AB6851">
        <v>-118.2893</v>
      </c>
      <c r="AC6851">
        <f t="shared" ref="AC6851:AC6914" si="107">IF(OR((S:S)="CC", S:S="AA",S:S="JA"), 1, 0)</f>
        <v>0</v>
      </c>
    </row>
    <row r="6852" spans="1:29" x14ac:dyDescent="0.35">
      <c r="A6852">
        <v>201305625</v>
      </c>
      <c r="B6852" s="1">
        <v>43859</v>
      </c>
      <c r="C6852" s="1">
        <v>43859</v>
      </c>
      <c r="D6852">
        <v>2310</v>
      </c>
      <c r="E6852">
        <v>13</v>
      </c>
      <c r="F6852" t="s">
        <v>62</v>
      </c>
      <c r="G6852">
        <v>1367</v>
      </c>
      <c r="H6852">
        <v>1</v>
      </c>
      <c r="I6852">
        <v>210</v>
      </c>
      <c r="J6852" t="s">
        <v>149</v>
      </c>
      <c r="K6852" t="s">
        <v>9797</v>
      </c>
      <c r="L6852">
        <v>28</v>
      </c>
      <c r="M6852" t="s">
        <v>30</v>
      </c>
      <c r="N6852" t="s">
        <v>95</v>
      </c>
      <c r="O6852">
        <v>102</v>
      </c>
      <c r="P6852" t="s">
        <v>186</v>
      </c>
      <c r="Q6852">
        <v>400</v>
      </c>
      <c r="R6852" t="s">
        <v>143</v>
      </c>
      <c r="S6852" t="s">
        <v>40</v>
      </c>
      <c r="T6852" t="s">
        <v>41</v>
      </c>
      <c r="U6852">
        <v>210</v>
      </c>
      <c r="Y6852" t="s">
        <v>9798</v>
      </c>
      <c r="Z6852" t="s">
        <v>1544</v>
      </c>
      <c r="AA6852">
        <v>34.003900000000002</v>
      </c>
      <c r="AB6852">
        <v>-118.24339999999999</v>
      </c>
      <c r="AC6852">
        <f t="shared" si="107"/>
        <v>0</v>
      </c>
    </row>
    <row r="6853" spans="1:29" x14ac:dyDescent="0.35">
      <c r="A6853">
        <v>201109832</v>
      </c>
      <c r="B6853" s="1">
        <v>43978</v>
      </c>
      <c r="C6853" s="1">
        <v>43978</v>
      </c>
      <c r="D6853">
        <v>1300</v>
      </c>
      <c r="E6853">
        <v>11</v>
      </c>
      <c r="F6853" t="s">
        <v>64</v>
      </c>
      <c r="G6853">
        <v>1147</v>
      </c>
      <c r="H6853">
        <v>2</v>
      </c>
      <c r="I6853">
        <v>930</v>
      </c>
      <c r="J6853" t="s">
        <v>339</v>
      </c>
      <c r="K6853" t="s">
        <v>9799</v>
      </c>
      <c r="L6853">
        <v>24</v>
      </c>
      <c r="M6853" t="s">
        <v>30</v>
      </c>
      <c r="N6853" t="s">
        <v>95</v>
      </c>
      <c r="O6853">
        <v>501</v>
      </c>
      <c r="P6853" t="s">
        <v>164</v>
      </c>
      <c r="Q6853">
        <v>511</v>
      </c>
      <c r="R6853" t="s">
        <v>151</v>
      </c>
      <c r="S6853" t="s">
        <v>84</v>
      </c>
      <c r="T6853" t="s">
        <v>85</v>
      </c>
      <c r="U6853">
        <v>930</v>
      </c>
      <c r="Y6853" t="s">
        <v>9800</v>
      </c>
      <c r="AA6853">
        <v>34.1008</v>
      </c>
      <c r="AB6853">
        <v>-118.2347</v>
      </c>
      <c r="AC6853">
        <f t="shared" si="107"/>
        <v>0</v>
      </c>
    </row>
    <row r="6854" spans="1:29" x14ac:dyDescent="0.35">
      <c r="A6854">
        <v>200710492</v>
      </c>
      <c r="B6854" s="1">
        <v>43981</v>
      </c>
      <c r="C6854" s="1">
        <v>43981</v>
      </c>
      <c r="D6854">
        <v>1425</v>
      </c>
      <c r="E6854">
        <v>7</v>
      </c>
      <c r="F6854" t="s">
        <v>28</v>
      </c>
      <c r="G6854">
        <v>723</v>
      </c>
      <c r="H6854">
        <v>1</v>
      </c>
      <c r="I6854">
        <v>231</v>
      </c>
      <c r="J6854" t="s">
        <v>1001</v>
      </c>
      <c r="K6854" t="s">
        <v>9801</v>
      </c>
      <c r="L6854">
        <v>0</v>
      </c>
      <c r="M6854" t="s">
        <v>30</v>
      </c>
      <c r="N6854" t="s">
        <v>46</v>
      </c>
      <c r="O6854">
        <v>101</v>
      </c>
      <c r="P6854" t="s">
        <v>32</v>
      </c>
      <c r="Q6854">
        <v>212</v>
      </c>
      <c r="R6854" t="s">
        <v>1167</v>
      </c>
      <c r="S6854" t="s">
        <v>33</v>
      </c>
      <c r="T6854" t="s">
        <v>34</v>
      </c>
      <c r="U6854">
        <v>231</v>
      </c>
      <c r="Y6854" t="s">
        <v>1281</v>
      </c>
      <c r="Z6854" t="s">
        <v>1293</v>
      </c>
      <c r="AA6854">
        <v>34.071599999999997</v>
      </c>
      <c r="AB6854">
        <v>-118.3614</v>
      </c>
      <c r="AC6854">
        <f t="shared" si="107"/>
        <v>1</v>
      </c>
    </row>
    <row r="6855" spans="1:29" x14ac:dyDescent="0.35">
      <c r="A6855">
        <v>200314362</v>
      </c>
      <c r="B6855" s="1">
        <v>44028</v>
      </c>
      <c r="C6855" s="1">
        <v>44028</v>
      </c>
      <c r="D6855">
        <v>1215</v>
      </c>
      <c r="E6855">
        <v>3</v>
      </c>
      <c r="F6855" t="s">
        <v>43</v>
      </c>
      <c r="G6855">
        <v>395</v>
      </c>
      <c r="H6855">
        <v>2</v>
      </c>
      <c r="I6855">
        <v>626</v>
      </c>
      <c r="J6855" t="s">
        <v>141</v>
      </c>
      <c r="K6855" t="s">
        <v>9802</v>
      </c>
      <c r="L6855">
        <v>30</v>
      </c>
      <c r="M6855" t="s">
        <v>94</v>
      </c>
      <c r="N6855" t="s">
        <v>95</v>
      </c>
      <c r="O6855">
        <v>503</v>
      </c>
      <c r="P6855" t="s">
        <v>650</v>
      </c>
      <c r="Q6855">
        <v>400</v>
      </c>
      <c r="R6855" t="s">
        <v>143</v>
      </c>
      <c r="S6855" t="s">
        <v>40</v>
      </c>
      <c r="T6855" t="s">
        <v>41</v>
      </c>
      <c r="U6855">
        <v>626</v>
      </c>
      <c r="Y6855" t="s">
        <v>3870</v>
      </c>
      <c r="AA6855">
        <v>34.009099999999997</v>
      </c>
      <c r="AB6855">
        <v>-118.30889999999999</v>
      </c>
      <c r="AC6855">
        <f t="shared" si="107"/>
        <v>0</v>
      </c>
    </row>
    <row r="6856" spans="1:29" x14ac:dyDescent="0.35">
      <c r="A6856">
        <v>200911552</v>
      </c>
      <c r="B6856" s="1">
        <v>44007</v>
      </c>
      <c r="C6856" s="1">
        <v>44006</v>
      </c>
      <c r="D6856">
        <v>2300</v>
      </c>
      <c r="E6856">
        <v>9</v>
      </c>
      <c r="F6856" t="s">
        <v>49</v>
      </c>
      <c r="G6856">
        <v>989</v>
      </c>
      <c r="H6856">
        <v>2</v>
      </c>
      <c r="I6856">
        <v>624</v>
      </c>
      <c r="J6856" t="s">
        <v>171</v>
      </c>
      <c r="K6856" t="s">
        <v>9803</v>
      </c>
      <c r="L6856">
        <v>51</v>
      </c>
      <c r="M6856" t="s">
        <v>30</v>
      </c>
      <c r="N6856" t="s">
        <v>73</v>
      </c>
      <c r="O6856">
        <v>101</v>
      </c>
      <c r="P6856" t="s">
        <v>32</v>
      </c>
      <c r="Q6856">
        <v>400</v>
      </c>
      <c r="R6856" t="s">
        <v>143</v>
      </c>
      <c r="S6856" t="s">
        <v>40</v>
      </c>
      <c r="T6856" t="s">
        <v>41</v>
      </c>
      <c r="U6856">
        <v>624</v>
      </c>
      <c r="Y6856" t="s">
        <v>1733</v>
      </c>
      <c r="Z6856" t="s">
        <v>8452</v>
      </c>
      <c r="AA6856">
        <v>34.150399999999998</v>
      </c>
      <c r="AB6856">
        <v>-118.4312</v>
      </c>
      <c r="AC6856">
        <f t="shared" si="107"/>
        <v>0</v>
      </c>
    </row>
    <row r="6857" spans="1:29" x14ac:dyDescent="0.35">
      <c r="A6857">
        <v>200817459</v>
      </c>
      <c r="B6857" s="1">
        <v>44176</v>
      </c>
      <c r="C6857" s="1">
        <v>44176</v>
      </c>
      <c r="D6857">
        <v>1200</v>
      </c>
      <c r="E6857">
        <v>8</v>
      </c>
      <c r="F6857" t="s">
        <v>109</v>
      </c>
      <c r="G6857">
        <v>822</v>
      </c>
      <c r="H6857">
        <v>2</v>
      </c>
      <c r="I6857">
        <v>624</v>
      </c>
      <c r="J6857" t="s">
        <v>171</v>
      </c>
      <c r="K6857" t="s">
        <v>9804</v>
      </c>
      <c r="L6857">
        <v>21</v>
      </c>
      <c r="M6857" t="s">
        <v>94</v>
      </c>
      <c r="N6857" t="s">
        <v>163</v>
      </c>
      <c r="O6857">
        <v>501</v>
      </c>
      <c r="P6857" t="s">
        <v>164</v>
      </c>
      <c r="Q6857">
        <v>400</v>
      </c>
      <c r="R6857" t="s">
        <v>143</v>
      </c>
      <c r="S6857" t="s">
        <v>84</v>
      </c>
      <c r="T6857" t="s">
        <v>85</v>
      </c>
      <c r="U6857">
        <v>624</v>
      </c>
      <c r="Y6857" t="s">
        <v>9805</v>
      </c>
      <c r="AA6857">
        <v>34.040799999999997</v>
      </c>
      <c r="AB6857">
        <v>-118.5429</v>
      </c>
      <c r="AC6857">
        <f t="shared" si="107"/>
        <v>0</v>
      </c>
    </row>
    <row r="6858" spans="1:29" x14ac:dyDescent="0.35">
      <c r="A6858">
        <v>200106006</v>
      </c>
      <c r="B6858" s="1">
        <v>43858</v>
      </c>
      <c r="C6858" s="1">
        <v>43851</v>
      </c>
      <c r="D6858">
        <v>900</v>
      </c>
      <c r="E6858">
        <v>1</v>
      </c>
      <c r="F6858" t="s">
        <v>36</v>
      </c>
      <c r="G6858">
        <v>162</v>
      </c>
      <c r="H6858">
        <v>1</v>
      </c>
      <c r="I6858">
        <v>480</v>
      </c>
      <c r="J6858" t="s">
        <v>44</v>
      </c>
      <c r="K6858" t="s">
        <v>1407</v>
      </c>
      <c r="L6858">
        <v>35</v>
      </c>
      <c r="M6858" t="s">
        <v>30</v>
      </c>
      <c r="N6858" t="s">
        <v>73</v>
      </c>
      <c r="O6858">
        <v>108</v>
      </c>
      <c r="P6858" t="s">
        <v>105</v>
      </c>
      <c r="S6858" t="s">
        <v>40</v>
      </c>
      <c r="T6858" t="s">
        <v>41</v>
      </c>
      <c r="U6858">
        <v>480</v>
      </c>
      <c r="Y6858" t="s">
        <v>643</v>
      </c>
      <c r="AA6858">
        <v>34.045200000000001</v>
      </c>
      <c r="AB6858">
        <v>-118.2569</v>
      </c>
      <c r="AC6858">
        <f t="shared" si="107"/>
        <v>0</v>
      </c>
    </row>
    <row r="6859" spans="1:29" x14ac:dyDescent="0.35">
      <c r="A6859">
        <v>201009506</v>
      </c>
      <c r="B6859" s="1">
        <v>43980</v>
      </c>
      <c r="C6859" s="1">
        <v>43980</v>
      </c>
      <c r="D6859">
        <v>130</v>
      </c>
      <c r="E6859">
        <v>10</v>
      </c>
      <c r="F6859" t="s">
        <v>103</v>
      </c>
      <c r="G6859">
        <v>1033</v>
      </c>
      <c r="H6859">
        <v>1</v>
      </c>
      <c r="I6859">
        <v>420</v>
      </c>
      <c r="J6859" t="s">
        <v>352</v>
      </c>
      <c r="K6859" t="s">
        <v>9806</v>
      </c>
      <c r="L6859">
        <v>53</v>
      </c>
      <c r="M6859" t="s">
        <v>94</v>
      </c>
      <c r="N6859" t="s">
        <v>73</v>
      </c>
      <c r="O6859">
        <v>101</v>
      </c>
      <c r="P6859" t="s">
        <v>32</v>
      </c>
      <c r="S6859" t="s">
        <v>40</v>
      </c>
      <c r="T6859" t="s">
        <v>41</v>
      </c>
      <c r="U6859">
        <v>420</v>
      </c>
      <c r="V6859">
        <v>998</v>
      </c>
      <c r="Y6859" t="s">
        <v>9807</v>
      </c>
      <c r="AA6859">
        <v>34.182499999999997</v>
      </c>
      <c r="AB6859">
        <v>-118.5485</v>
      </c>
      <c r="AC6859">
        <f t="shared" si="107"/>
        <v>0</v>
      </c>
    </row>
    <row r="6860" spans="1:29" x14ac:dyDescent="0.35">
      <c r="A6860">
        <v>201106560</v>
      </c>
      <c r="B6860" s="1">
        <v>43888</v>
      </c>
      <c r="C6860" s="1">
        <v>43878</v>
      </c>
      <c r="D6860">
        <v>2300</v>
      </c>
      <c r="E6860">
        <v>11</v>
      </c>
      <c r="F6860" t="s">
        <v>64</v>
      </c>
      <c r="G6860">
        <v>1127</v>
      </c>
      <c r="H6860">
        <v>1</v>
      </c>
      <c r="I6860">
        <v>330</v>
      </c>
      <c r="J6860" t="s">
        <v>37</v>
      </c>
      <c r="K6860" t="s">
        <v>4717</v>
      </c>
      <c r="L6860">
        <v>26</v>
      </c>
      <c r="M6860" t="s">
        <v>94</v>
      </c>
      <c r="N6860" t="s">
        <v>95</v>
      </c>
      <c r="O6860">
        <v>101</v>
      </c>
      <c r="P6860" t="s">
        <v>32</v>
      </c>
      <c r="S6860" t="s">
        <v>40</v>
      </c>
      <c r="T6860" t="s">
        <v>41</v>
      </c>
      <c r="U6860">
        <v>330</v>
      </c>
      <c r="Y6860" t="s">
        <v>5905</v>
      </c>
      <c r="AA6860">
        <v>34.119999999999997</v>
      </c>
      <c r="AB6860">
        <v>-118.1893</v>
      </c>
      <c r="AC6860">
        <f t="shared" si="107"/>
        <v>0</v>
      </c>
    </row>
    <row r="6861" spans="1:29" x14ac:dyDescent="0.35">
      <c r="A6861">
        <v>201308990</v>
      </c>
      <c r="B6861" s="1">
        <v>43924</v>
      </c>
      <c r="C6861" s="1">
        <v>43922</v>
      </c>
      <c r="D6861">
        <v>1800</v>
      </c>
      <c r="E6861">
        <v>13</v>
      </c>
      <c r="F6861" t="s">
        <v>62</v>
      </c>
      <c r="G6861">
        <v>1343</v>
      </c>
      <c r="H6861">
        <v>1</v>
      </c>
      <c r="I6861">
        <v>310</v>
      </c>
      <c r="J6861" t="s">
        <v>71</v>
      </c>
      <c r="K6861">
        <v>344</v>
      </c>
      <c r="L6861">
        <v>58</v>
      </c>
      <c r="M6861" t="s">
        <v>30</v>
      </c>
      <c r="N6861" t="s">
        <v>95</v>
      </c>
      <c r="O6861">
        <v>203</v>
      </c>
      <c r="P6861" t="s">
        <v>101</v>
      </c>
      <c r="S6861" t="s">
        <v>40</v>
      </c>
      <c r="T6861" t="s">
        <v>41</v>
      </c>
      <c r="U6861">
        <v>310</v>
      </c>
      <c r="Y6861" t="s">
        <v>9808</v>
      </c>
      <c r="AA6861">
        <v>34.012799999999999</v>
      </c>
      <c r="AB6861">
        <v>-118.2577</v>
      </c>
      <c r="AC6861">
        <f t="shared" si="107"/>
        <v>0</v>
      </c>
    </row>
    <row r="6862" spans="1:29" x14ac:dyDescent="0.35">
      <c r="A6862">
        <v>200505815</v>
      </c>
      <c r="B6862" s="1">
        <v>43873</v>
      </c>
      <c r="C6862" s="1">
        <v>43873</v>
      </c>
      <c r="D6862">
        <v>2000</v>
      </c>
      <c r="E6862">
        <v>5</v>
      </c>
      <c r="F6862" t="s">
        <v>98</v>
      </c>
      <c r="G6862">
        <v>504</v>
      </c>
      <c r="H6862">
        <v>2</v>
      </c>
      <c r="I6862">
        <v>626</v>
      </c>
      <c r="J6862" t="s">
        <v>141</v>
      </c>
      <c r="K6862" t="s">
        <v>9809</v>
      </c>
      <c r="L6862">
        <v>39</v>
      </c>
      <c r="M6862" t="s">
        <v>30</v>
      </c>
      <c r="N6862" t="s">
        <v>73</v>
      </c>
      <c r="O6862">
        <v>502</v>
      </c>
      <c r="P6862" t="s">
        <v>47</v>
      </c>
      <c r="Q6862">
        <v>400</v>
      </c>
      <c r="R6862" t="s">
        <v>143</v>
      </c>
      <c r="S6862" t="s">
        <v>33</v>
      </c>
      <c r="T6862" t="s">
        <v>34</v>
      </c>
      <c r="U6862">
        <v>626</v>
      </c>
      <c r="Y6862" t="s">
        <v>7390</v>
      </c>
      <c r="AA6862">
        <v>33.844799999999999</v>
      </c>
      <c r="AB6862">
        <v>-118.304</v>
      </c>
      <c r="AC6862">
        <f t="shared" si="107"/>
        <v>1</v>
      </c>
    </row>
    <row r="6863" spans="1:29" x14ac:dyDescent="0.35">
      <c r="A6863">
        <v>200211013</v>
      </c>
      <c r="B6863" s="1">
        <v>43988</v>
      </c>
      <c r="C6863" s="1">
        <v>43988</v>
      </c>
      <c r="D6863">
        <v>330</v>
      </c>
      <c r="E6863">
        <v>2</v>
      </c>
      <c r="F6863" t="s">
        <v>56</v>
      </c>
      <c r="G6863">
        <v>265</v>
      </c>
      <c r="H6863">
        <v>2</v>
      </c>
      <c r="I6863">
        <v>624</v>
      </c>
      <c r="J6863" t="s">
        <v>171</v>
      </c>
      <c r="K6863" t="s">
        <v>9810</v>
      </c>
      <c r="L6863">
        <v>63</v>
      </c>
      <c r="M6863" t="s">
        <v>30</v>
      </c>
      <c r="N6863" t="s">
        <v>73</v>
      </c>
      <c r="O6863">
        <v>102</v>
      </c>
      <c r="P6863" t="s">
        <v>186</v>
      </c>
      <c r="Q6863">
        <v>400</v>
      </c>
      <c r="R6863" t="s">
        <v>143</v>
      </c>
      <c r="S6863" t="s">
        <v>40</v>
      </c>
      <c r="T6863" t="s">
        <v>41</v>
      </c>
      <c r="U6863">
        <v>624</v>
      </c>
      <c r="Y6863" t="s">
        <v>5607</v>
      </c>
      <c r="AA6863">
        <v>34.054900000000004</v>
      </c>
      <c r="AB6863">
        <v>-118.2778</v>
      </c>
      <c r="AC6863">
        <f t="shared" si="107"/>
        <v>0</v>
      </c>
    </row>
    <row r="6864" spans="1:29" x14ac:dyDescent="0.35">
      <c r="A6864">
        <v>201218629</v>
      </c>
      <c r="B6864" s="1">
        <v>44058</v>
      </c>
      <c r="C6864" s="1">
        <v>44058</v>
      </c>
      <c r="D6864">
        <v>1945</v>
      </c>
      <c r="E6864">
        <v>12</v>
      </c>
      <c r="F6864" t="s">
        <v>68</v>
      </c>
      <c r="G6864">
        <v>1253</v>
      </c>
      <c r="H6864">
        <v>1</v>
      </c>
      <c r="I6864">
        <v>442</v>
      </c>
      <c r="J6864" t="s">
        <v>179</v>
      </c>
      <c r="K6864" t="s">
        <v>9811</v>
      </c>
      <c r="L6864">
        <v>30</v>
      </c>
      <c r="M6864" t="s">
        <v>30</v>
      </c>
      <c r="N6864" t="s">
        <v>95</v>
      </c>
      <c r="O6864">
        <v>242</v>
      </c>
      <c r="P6864" t="s">
        <v>511</v>
      </c>
      <c r="S6864" t="s">
        <v>40</v>
      </c>
      <c r="T6864" t="s">
        <v>41</v>
      </c>
      <c r="U6864">
        <v>442</v>
      </c>
      <c r="Y6864" t="s">
        <v>8365</v>
      </c>
      <c r="AA6864">
        <v>33.972700000000003</v>
      </c>
      <c r="AB6864">
        <v>-118.309</v>
      </c>
      <c r="AC6864">
        <f t="shared" si="107"/>
        <v>0</v>
      </c>
    </row>
    <row r="6865" spans="1:29" x14ac:dyDescent="0.35">
      <c r="A6865">
        <v>200909330</v>
      </c>
      <c r="B6865" s="1">
        <v>43956</v>
      </c>
      <c r="C6865" s="1">
        <v>43954</v>
      </c>
      <c r="D6865">
        <v>800</v>
      </c>
      <c r="E6865">
        <v>9</v>
      </c>
      <c r="F6865" t="s">
        <v>49</v>
      </c>
      <c r="G6865">
        <v>926</v>
      </c>
      <c r="H6865">
        <v>1</v>
      </c>
      <c r="I6865">
        <v>510</v>
      </c>
      <c r="J6865" t="s">
        <v>29</v>
      </c>
      <c r="L6865">
        <v>0</v>
      </c>
      <c r="O6865">
        <v>101</v>
      </c>
      <c r="P6865" t="s">
        <v>32</v>
      </c>
      <c r="S6865" t="s">
        <v>40</v>
      </c>
      <c r="T6865" t="s">
        <v>41</v>
      </c>
      <c r="U6865">
        <v>510</v>
      </c>
      <c r="Y6865" t="s">
        <v>9812</v>
      </c>
      <c r="AA6865">
        <v>34.189700000000002</v>
      </c>
      <c r="AB6865">
        <v>-118.4465</v>
      </c>
      <c r="AC6865">
        <f t="shared" si="107"/>
        <v>0</v>
      </c>
    </row>
    <row r="6866" spans="1:29" x14ac:dyDescent="0.35">
      <c r="A6866">
        <v>200514028</v>
      </c>
      <c r="B6866" s="1">
        <v>44085</v>
      </c>
      <c r="C6866" s="1">
        <v>44085</v>
      </c>
      <c r="D6866">
        <v>130</v>
      </c>
      <c r="E6866">
        <v>5</v>
      </c>
      <c r="F6866" t="s">
        <v>98</v>
      </c>
      <c r="G6866">
        <v>501</v>
      </c>
      <c r="H6866">
        <v>1</v>
      </c>
      <c r="I6866">
        <v>230</v>
      </c>
      <c r="J6866" t="s">
        <v>161</v>
      </c>
      <c r="K6866" t="s">
        <v>9813</v>
      </c>
      <c r="L6866">
        <v>62</v>
      </c>
      <c r="M6866" t="s">
        <v>30</v>
      </c>
      <c r="N6866" t="s">
        <v>163</v>
      </c>
      <c r="O6866">
        <v>503</v>
      </c>
      <c r="P6866" t="s">
        <v>650</v>
      </c>
      <c r="Q6866">
        <v>500</v>
      </c>
      <c r="R6866" t="s">
        <v>184</v>
      </c>
      <c r="S6866" t="s">
        <v>84</v>
      </c>
      <c r="T6866" t="s">
        <v>85</v>
      </c>
      <c r="U6866">
        <v>230</v>
      </c>
      <c r="Y6866" t="s">
        <v>6816</v>
      </c>
      <c r="AA6866">
        <v>33.861699999999999</v>
      </c>
      <c r="AB6866">
        <v>-118.29049999999999</v>
      </c>
      <c r="AC6866">
        <f t="shared" si="107"/>
        <v>0</v>
      </c>
    </row>
    <row r="6867" spans="1:29" x14ac:dyDescent="0.35">
      <c r="A6867">
        <v>201218417</v>
      </c>
      <c r="B6867" s="1">
        <v>44055</v>
      </c>
      <c r="C6867" s="1">
        <v>44055</v>
      </c>
      <c r="D6867">
        <v>1530</v>
      </c>
      <c r="E6867">
        <v>12</v>
      </c>
      <c r="F6867" t="s">
        <v>68</v>
      </c>
      <c r="G6867">
        <v>1265</v>
      </c>
      <c r="H6867">
        <v>1</v>
      </c>
      <c r="I6867">
        <v>510</v>
      </c>
      <c r="J6867" t="s">
        <v>29</v>
      </c>
      <c r="L6867">
        <v>0</v>
      </c>
      <c r="O6867">
        <v>101</v>
      </c>
      <c r="P6867" t="s">
        <v>32</v>
      </c>
      <c r="S6867" t="s">
        <v>40</v>
      </c>
      <c r="T6867" t="s">
        <v>41</v>
      </c>
      <c r="U6867">
        <v>510</v>
      </c>
      <c r="Y6867" t="s">
        <v>4995</v>
      </c>
      <c r="AA6867">
        <v>33.963700000000003</v>
      </c>
      <c r="AB6867">
        <v>-118.3047</v>
      </c>
      <c r="AC6867">
        <f t="shared" si="107"/>
        <v>0</v>
      </c>
    </row>
    <row r="6868" spans="1:29" x14ac:dyDescent="0.35">
      <c r="A6868">
        <v>201208121</v>
      </c>
      <c r="B6868" s="1">
        <v>43890</v>
      </c>
      <c r="C6868" s="1">
        <v>43886</v>
      </c>
      <c r="D6868">
        <v>1915</v>
      </c>
      <c r="E6868">
        <v>12</v>
      </c>
      <c r="F6868" t="s">
        <v>68</v>
      </c>
      <c r="G6868">
        <v>1241</v>
      </c>
      <c r="H6868">
        <v>1</v>
      </c>
      <c r="I6868">
        <v>350</v>
      </c>
      <c r="J6868" t="s">
        <v>1591</v>
      </c>
      <c r="K6868" t="s">
        <v>9814</v>
      </c>
      <c r="L6868">
        <v>16</v>
      </c>
      <c r="M6868" t="s">
        <v>94</v>
      </c>
      <c r="N6868" t="s">
        <v>163</v>
      </c>
      <c r="O6868">
        <v>101</v>
      </c>
      <c r="P6868" t="s">
        <v>32</v>
      </c>
      <c r="Q6868">
        <v>400</v>
      </c>
      <c r="R6868" t="s">
        <v>143</v>
      </c>
      <c r="S6868" t="s">
        <v>40</v>
      </c>
      <c r="T6868" t="s">
        <v>41</v>
      </c>
      <c r="U6868">
        <v>350</v>
      </c>
      <c r="Y6868" t="s">
        <v>6699</v>
      </c>
      <c r="Z6868" t="s">
        <v>425</v>
      </c>
      <c r="AA6868">
        <v>33.982900000000001</v>
      </c>
      <c r="AB6868">
        <v>-118.3309</v>
      </c>
      <c r="AC6868">
        <f t="shared" si="107"/>
        <v>0</v>
      </c>
    </row>
    <row r="6869" spans="1:29" x14ac:dyDescent="0.35">
      <c r="A6869">
        <v>201218375</v>
      </c>
      <c r="B6869" s="1">
        <v>44055</v>
      </c>
      <c r="C6869" s="1">
        <v>44055</v>
      </c>
      <c r="D6869">
        <v>55</v>
      </c>
      <c r="E6869">
        <v>12</v>
      </c>
      <c r="F6869" t="s">
        <v>68</v>
      </c>
      <c r="G6869">
        <v>1249</v>
      </c>
      <c r="H6869">
        <v>2</v>
      </c>
      <c r="I6869">
        <v>624</v>
      </c>
      <c r="J6869" t="s">
        <v>171</v>
      </c>
      <c r="K6869" t="s">
        <v>9815</v>
      </c>
      <c r="L6869">
        <v>21</v>
      </c>
      <c r="M6869" t="s">
        <v>94</v>
      </c>
      <c r="N6869" t="s">
        <v>163</v>
      </c>
      <c r="O6869">
        <v>101</v>
      </c>
      <c r="P6869" t="s">
        <v>32</v>
      </c>
      <c r="Q6869">
        <v>400</v>
      </c>
      <c r="R6869" t="s">
        <v>143</v>
      </c>
      <c r="S6869" t="s">
        <v>40</v>
      </c>
      <c r="T6869" t="s">
        <v>41</v>
      </c>
      <c r="U6869">
        <v>624</v>
      </c>
      <c r="Y6869" t="s">
        <v>9816</v>
      </c>
      <c r="Z6869" t="s">
        <v>3834</v>
      </c>
      <c r="AA6869">
        <v>33.980600000000003</v>
      </c>
      <c r="AB6869">
        <v>-118.28270000000001</v>
      </c>
      <c r="AC6869">
        <f t="shared" si="107"/>
        <v>0</v>
      </c>
    </row>
    <row r="6870" spans="1:29" x14ac:dyDescent="0.35">
      <c r="A6870">
        <v>200615351</v>
      </c>
      <c r="B6870" s="1">
        <v>44087</v>
      </c>
      <c r="C6870" s="1">
        <v>44087</v>
      </c>
      <c r="D6870">
        <v>2130</v>
      </c>
      <c r="E6870">
        <v>6</v>
      </c>
      <c r="F6870" t="s">
        <v>91</v>
      </c>
      <c r="G6870">
        <v>677</v>
      </c>
      <c r="H6870">
        <v>2</v>
      </c>
      <c r="I6870">
        <v>624</v>
      </c>
      <c r="J6870" t="s">
        <v>171</v>
      </c>
      <c r="K6870" t="s">
        <v>9817</v>
      </c>
      <c r="L6870">
        <v>44</v>
      </c>
      <c r="M6870" t="s">
        <v>94</v>
      </c>
      <c r="N6870" t="s">
        <v>95</v>
      </c>
      <c r="O6870">
        <v>101</v>
      </c>
      <c r="P6870" t="s">
        <v>32</v>
      </c>
      <c r="Q6870">
        <v>400</v>
      </c>
      <c r="R6870" t="s">
        <v>143</v>
      </c>
      <c r="S6870" t="s">
        <v>40</v>
      </c>
      <c r="T6870" t="s">
        <v>41</v>
      </c>
      <c r="U6870">
        <v>624</v>
      </c>
      <c r="Y6870" t="s">
        <v>4836</v>
      </c>
      <c r="Z6870" t="s">
        <v>9487</v>
      </c>
      <c r="AA6870">
        <v>34.086500000000001</v>
      </c>
      <c r="AB6870">
        <v>-118.3169</v>
      </c>
      <c r="AC6870">
        <f t="shared" si="107"/>
        <v>0</v>
      </c>
    </row>
    <row r="6871" spans="1:29" x14ac:dyDescent="0.35">
      <c r="A6871">
        <v>200614171</v>
      </c>
      <c r="B6871" s="1">
        <v>44063</v>
      </c>
      <c r="C6871" s="1">
        <v>44062</v>
      </c>
      <c r="D6871">
        <v>1730</v>
      </c>
      <c r="E6871">
        <v>6</v>
      </c>
      <c r="F6871" t="s">
        <v>91</v>
      </c>
      <c r="G6871">
        <v>638</v>
      </c>
      <c r="H6871">
        <v>1</v>
      </c>
      <c r="I6871">
        <v>420</v>
      </c>
      <c r="J6871" t="s">
        <v>352</v>
      </c>
      <c r="K6871" t="s">
        <v>761</v>
      </c>
      <c r="L6871">
        <v>48</v>
      </c>
      <c r="M6871" t="s">
        <v>94</v>
      </c>
      <c r="N6871" t="s">
        <v>95</v>
      </c>
      <c r="O6871">
        <v>108</v>
      </c>
      <c r="P6871" t="s">
        <v>105</v>
      </c>
      <c r="Q6871">
        <v>500</v>
      </c>
      <c r="R6871" t="s">
        <v>184</v>
      </c>
      <c r="S6871" t="s">
        <v>40</v>
      </c>
      <c r="T6871" t="s">
        <v>41</v>
      </c>
      <c r="U6871">
        <v>420</v>
      </c>
      <c r="Y6871" t="s">
        <v>2355</v>
      </c>
      <c r="AA6871">
        <v>34.1038</v>
      </c>
      <c r="AB6871">
        <v>-118.3151</v>
      </c>
      <c r="AC6871">
        <f t="shared" si="107"/>
        <v>0</v>
      </c>
    </row>
    <row r="6872" spans="1:29" x14ac:dyDescent="0.35">
      <c r="A6872">
        <v>200106589</v>
      </c>
      <c r="B6872" s="1">
        <v>43867</v>
      </c>
      <c r="C6872" s="1">
        <v>43867</v>
      </c>
      <c r="D6872">
        <v>1437</v>
      </c>
      <c r="E6872">
        <v>1</v>
      </c>
      <c r="F6872" t="s">
        <v>36</v>
      </c>
      <c r="G6872">
        <v>162</v>
      </c>
      <c r="H6872">
        <v>2</v>
      </c>
      <c r="I6872">
        <v>951</v>
      </c>
      <c r="J6872" t="s">
        <v>1302</v>
      </c>
      <c r="K6872" t="s">
        <v>9818</v>
      </c>
      <c r="L6872">
        <v>30</v>
      </c>
      <c r="M6872" t="s">
        <v>30</v>
      </c>
      <c r="N6872" t="s">
        <v>95</v>
      </c>
      <c r="O6872">
        <v>203</v>
      </c>
      <c r="P6872" t="s">
        <v>101</v>
      </c>
      <c r="S6872" t="s">
        <v>40</v>
      </c>
      <c r="T6872" t="s">
        <v>41</v>
      </c>
      <c r="U6872">
        <v>951</v>
      </c>
      <c r="Y6872" t="s">
        <v>2349</v>
      </c>
      <c r="AA6872">
        <v>34.0473</v>
      </c>
      <c r="AB6872">
        <v>-118.26009999999999</v>
      </c>
      <c r="AC6872">
        <f t="shared" si="107"/>
        <v>0</v>
      </c>
    </row>
    <row r="6873" spans="1:29" x14ac:dyDescent="0.35">
      <c r="A6873">
        <v>200318914</v>
      </c>
      <c r="B6873" s="1">
        <v>44119</v>
      </c>
      <c r="C6873" s="1">
        <v>44119</v>
      </c>
      <c r="D6873">
        <v>1850</v>
      </c>
      <c r="E6873">
        <v>3</v>
      </c>
      <c r="F6873" t="s">
        <v>43</v>
      </c>
      <c r="G6873">
        <v>361</v>
      </c>
      <c r="H6873">
        <v>2</v>
      </c>
      <c r="I6873">
        <v>745</v>
      </c>
      <c r="J6873" t="s">
        <v>139</v>
      </c>
      <c r="K6873" t="s">
        <v>1929</v>
      </c>
      <c r="L6873">
        <v>53</v>
      </c>
      <c r="M6873" t="s">
        <v>94</v>
      </c>
      <c r="N6873" t="s">
        <v>163</v>
      </c>
      <c r="O6873">
        <v>103</v>
      </c>
      <c r="P6873" t="s">
        <v>146</v>
      </c>
      <c r="Q6873">
        <v>102</v>
      </c>
      <c r="R6873" t="s">
        <v>219</v>
      </c>
      <c r="S6873" t="s">
        <v>40</v>
      </c>
      <c r="T6873" t="s">
        <v>41</v>
      </c>
      <c r="U6873">
        <v>745</v>
      </c>
      <c r="Y6873" t="s">
        <v>2478</v>
      </c>
      <c r="AA6873">
        <v>34.016100000000002</v>
      </c>
      <c r="AB6873">
        <v>-118.3546</v>
      </c>
      <c r="AC6873">
        <f t="shared" si="107"/>
        <v>0</v>
      </c>
    </row>
    <row r="6874" spans="1:29" x14ac:dyDescent="0.35">
      <c r="A6874">
        <v>201221669</v>
      </c>
      <c r="B6874" s="1">
        <v>44104</v>
      </c>
      <c r="C6874" s="1">
        <v>44097</v>
      </c>
      <c r="D6874">
        <v>745</v>
      </c>
      <c r="E6874">
        <v>12</v>
      </c>
      <c r="F6874" t="s">
        <v>68</v>
      </c>
      <c r="G6874">
        <v>1239</v>
      </c>
      <c r="H6874">
        <v>1</v>
      </c>
      <c r="I6874">
        <v>440</v>
      </c>
      <c r="J6874" t="s">
        <v>213</v>
      </c>
      <c r="K6874" t="s">
        <v>9819</v>
      </c>
      <c r="L6874">
        <v>0</v>
      </c>
      <c r="M6874" t="s">
        <v>46</v>
      </c>
      <c r="N6874" t="s">
        <v>46</v>
      </c>
      <c r="O6874">
        <v>704</v>
      </c>
      <c r="P6874" t="s">
        <v>1204</v>
      </c>
      <c r="S6874" t="s">
        <v>40</v>
      </c>
      <c r="T6874" t="s">
        <v>41</v>
      </c>
      <c r="U6874">
        <v>440</v>
      </c>
      <c r="Y6874" t="s">
        <v>9820</v>
      </c>
      <c r="AA6874">
        <v>33.9848</v>
      </c>
      <c r="AB6874">
        <v>-118.28270000000001</v>
      </c>
      <c r="AC6874">
        <f t="shared" si="107"/>
        <v>0</v>
      </c>
    </row>
    <row r="6875" spans="1:29" x14ac:dyDescent="0.35">
      <c r="A6875">
        <v>200705362</v>
      </c>
      <c r="B6875" s="1">
        <v>43859</v>
      </c>
      <c r="C6875" s="1">
        <v>43859</v>
      </c>
      <c r="D6875">
        <v>1200</v>
      </c>
      <c r="E6875">
        <v>7</v>
      </c>
      <c r="F6875" t="s">
        <v>28</v>
      </c>
      <c r="G6875">
        <v>782</v>
      </c>
      <c r="H6875">
        <v>1</v>
      </c>
      <c r="I6875">
        <v>330</v>
      </c>
      <c r="J6875" t="s">
        <v>37</v>
      </c>
      <c r="K6875" t="s">
        <v>1321</v>
      </c>
      <c r="L6875">
        <v>40</v>
      </c>
      <c r="M6875" t="s">
        <v>30</v>
      </c>
      <c r="N6875" t="s">
        <v>95</v>
      </c>
      <c r="O6875">
        <v>108</v>
      </c>
      <c r="P6875" t="s">
        <v>105</v>
      </c>
      <c r="S6875" t="s">
        <v>40</v>
      </c>
      <c r="T6875" t="s">
        <v>41</v>
      </c>
      <c r="U6875">
        <v>330</v>
      </c>
      <c r="Y6875" t="s">
        <v>9821</v>
      </c>
      <c r="AA6875">
        <v>34.035400000000003</v>
      </c>
      <c r="AB6875">
        <v>-118.377</v>
      </c>
      <c r="AC6875">
        <f t="shared" si="107"/>
        <v>0</v>
      </c>
    </row>
    <row r="6876" spans="1:29" x14ac:dyDescent="0.35">
      <c r="A6876">
        <v>201216516</v>
      </c>
      <c r="B6876" s="1">
        <v>44027</v>
      </c>
      <c r="C6876" s="1">
        <v>44027</v>
      </c>
      <c r="D6876">
        <v>850</v>
      </c>
      <c r="E6876">
        <v>12</v>
      </c>
      <c r="F6876" t="s">
        <v>68</v>
      </c>
      <c r="G6876">
        <v>1245</v>
      </c>
      <c r="H6876">
        <v>1</v>
      </c>
      <c r="I6876">
        <v>510</v>
      </c>
      <c r="J6876" t="s">
        <v>29</v>
      </c>
      <c r="L6876">
        <v>0</v>
      </c>
      <c r="O6876">
        <v>101</v>
      </c>
      <c r="P6876" t="s">
        <v>32</v>
      </c>
      <c r="S6876" t="s">
        <v>40</v>
      </c>
      <c r="T6876" t="s">
        <v>41</v>
      </c>
      <c r="U6876">
        <v>510</v>
      </c>
      <c r="Y6876" t="s">
        <v>4706</v>
      </c>
      <c r="AA6876">
        <v>33.983199999999997</v>
      </c>
      <c r="AB6876">
        <v>-118.2941</v>
      </c>
      <c r="AC6876">
        <f t="shared" si="107"/>
        <v>0</v>
      </c>
    </row>
    <row r="6877" spans="1:29" x14ac:dyDescent="0.35">
      <c r="A6877">
        <v>200709174</v>
      </c>
      <c r="B6877" s="1">
        <v>43963</v>
      </c>
      <c r="C6877" s="1">
        <v>43963</v>
      </c>
      <c r="D6877">
        <v>1100</v>
      </c>
      <c r="E6877">
        <v>7</v>
      </c>
      <c r="F6877" t="s">
        <v>28</v>
      </c>
      <c r="G6877">
        <v>714</v>
      </c>
      <c r="H6877">
        <v>2</v>
      </c>
      <c r="I6877">
        <v>930</v>
      </c>
      <c r="J6877" t="s">
        <v>339</v>
      </c>
      <c r="K6877" t="s">
        <v>9822</v>
      </c>
      <c r="L6877">
        <v>33</v>
      </c>
      <c r="M6877" t="s">
        <v>30</v>
      </c>
      <c r="N6877" t="s">
        <v>95</v>
      </c>
      <c r="O6877">
        <v>203</v>
      </c>
      <c r="P6877" t="s">
        <v>101</v>
      </c>
      <c r="Q6877">
        <v>511</v>
      </c>
      <c r="R6877" t="s">
        <v>151</v>
      </c>
      <c r="S6877" t="s">
        <v>40</v>
      </c>
      <c r="T6877" t="s">
        <v>41</v>
      </c>
      <c r="U6877">
        <v>930</v>
      </c>
      <c r="Y6877" t="s">
        <v>6117</v>
      </c>
      <c r="AA6877">
        <v>34.078200000000002</v>
      </c>
      <c r="AB6877">
        <v>-118.3509</v>
      </c>
      <c r="AC6877">
        <f t="shared" si="107"/>
        <v>0</v>
      </c>
    </row>
    <row r="6878" spans="1:29" x14ac:dyDescent="0.35">
      <c r="A6878">
        <v>201012464</v>
      </c>
      <c r="B6878" s="1">
        <v>44069</v>
      </c>
      <c r="C6878" s="1">
        <v>44069</v>
      </c>
      <c r="D6878">
        <v>2145</v>
      </c>
      <c r="E6878">
        <v>10</v>
      </c>
      <c r="F6878" t="s">
        <v>103</v>
      </c>
      <c r="G6878">
        <v>1001</v>
      </c>
      <c r="H6878">
        <v>1</v>
      </c>
      <c r="I6878">
        <v>761</v>
      </c>
      <c r="J6878" t="s">
        <v>403</v>
      </c>
      <c r="K6878" t="s">
        <v>9823</v>
      </c>
      <c r="L6878">
        <v>41</v>
      </c>
      <c r="M6878" t="s">
        <v>30</v>
      </c>
      <c r="N6878" t="s">
        <v>95</v>
      </c>
      <c r="O6878">
        <v>121</v>
      </c>
      <c r="P6878" t="s">
        <v>246</v>
      </c>
      <c r="Q6878">
        <v>207</v>
      </c>
      <c r="R6878" t="s">
        <v>1110</v>
      </c>
      <c r="S6878" t="s">
        <v>33</v>
      </c>
      <c r="T6878" t="s">
        <v>34</v>
      </c>
      <c r="U6878">
        <v>761</v>
      </c>
      <c r="Y6878" t="s">
        <v>9824</v>
      </c>
      <c r="AA6878">
        <v>34.213799999999999</v>
      </c>
      <c r="AB6878">
        <v>-118.547</v>
      </c>
      <c r="AC6878">
        <f t="shared" si="107"/>
        <v>1</v>
      </c>
    </row>
    <row r="6879" spans="1:29" x14ac:dyDescent="0.35">
      <c r="A6879">
        <v>200700857</v>
      </c>
      <c r="B6879" s="1">
        <v>44178</v>
      </c>
      <c r="C6879" s="1">
        <v>44178</v>
      </c>
      <c r="D6879">
        <v>2205</v>
      </c>
      <c r="E6879">
        <v>7</v>
      </c>
      <c r="F6879" t="s">
        <v>28</v>
      </c>
      <c r="G6879">
        <v>788</v>
      </c>
      <c r="H6879">
        <v>1</v>
      </c>
      <c r="I6879">
        <v>251</v>
      </c>
      <c r="J6879" t="s">
        <v>1253</v>
      </c>
      <c r="K6879" t="s">
        <v>9825</v>
      </c>
      <c r="L6879">
        <v>38</v>
      </c>
      <c r="M6879" t="s">
        <v>30</v>
      </c>
      <c r="N6879" t="s">
        <v>163</v>
      </c>
      <c r="O6879">
        <v>501</v>
      </c>
      <c r="P6879" t="s">
        <v>164</v>
      </c>
      <c r="Q6879">
        <v>106</v>
      </c>
      <c r="R6879" t="s">
        <v>592</v>
      </c>
      <c r="S6879" t="s">
        <v>40</v>
      </c>
      <c r="T6879" t="s">
        <v>41</v>
      </c>
      <c r="U6879">
        <v>251</v>
      </c>
      <c r="Y6879" t="s">
        <v>9826</v>
      </c>
      <c r="AA6879">
        <v>34.037300000000002</v>
      </c>
      <c r="AB6879">
        <v>-118.3279</v>
      </c>
      <c r="AC6879">
        <f t="shared" si="107"/>
        <v>0</v>
      </c>
    </row>
    <row r="6880" spans="1:29" x14ac:dyDescent="0.35">
      <c r="A6880">
        <v>200321024</v>
      </c>
      <c r="B6880" s="1">
        <v>44164</v>
      </c>
      <c r="C6880" s="1">
        <v>44163</v>
      </c>
      <c r="D6880">
        <v>2045</v>
      </c>
      <c r="E6880">
        <v>3</v>
      </c>
      <c r="F6880" t="s">
        <v>43</v>
      </c>
      <c r="G6880">
        <v>335</v>
      </c>
      <c r="H6880">
        <v>1</v>
      </c>
      <c r="I6880">
        <v>510</v>
      </c>
      <c r="J6880" t="s">
        <v>29</v>
      </c>
      <c r="L6880">
        <v>0</v>
      </c>
      <c r="O6880">
        <v>101</v>
      </c>
      <c r="P6880" t="s">
        <v>32</v>
      </c>
      <c r="S6880" t="s">
        <v>40</v>
      </c>
      <c r="T6880" t="s">
        <v>41</v>
      </c>
      <c r="U6880">
        <v>510</v>
      </c>
      <c r="Y6880" t="s">
        <v>9827</v>
      </c>
      <c r="AA6880">
        <v>34.026499999999999</v>
      </c>
      <c r="AB6880">
        <v>-118.3177</v>
      </c>
      <c r="AC6880">
        <f t="shared" si="107"/>
        <v>0</v>
      </c>
    </row>
    <row r="6881" spans="1:29" x14ac:dyDescent="0.35">
      <c r="A6881">
        <v>200313513</v>
      </c>
      <c r="B6881" s="1">
        <v>44013</v>
      </c>
      <c r="C6881" s="1">
        <v>44012</v>
      </c>
      <c r="D6881">
        <v>1800</v>
      </c>
      <c r="E6881">
        <v>3</v>
      </c>
      <c r="F6881" t="s">
        <v>43</v>
      </c>
      <c r="G6881">
        <v>397</v>
      </c>
      <c r="H6881">
        <v>1</v>
      </c>
      <c r="I6881">
        <v>310</v>
      </c>
      <c r="J6881" t="s">
        <v>71</v>
      </c>
      <c r="K6881" t="s">
        <v>9828</v>
      </c>
      <c r="L6881">
        <v>48</v>
      </c>
      <c r="M6881" t="s">
        <v>94</v>
      </c>
      <c r="N6881" t="s">
        <v>95</v>
      </c>
      <c r="O6881">
        <v>501</v>
      </c>
      <c r="P6881" t="s">
        <v>164</v>
      </c>
      <c r="S6881" t="s">
        <v>40</v>
      </c>
      <c r="T6881" t="s">
        <v>41</v>
      </c>
      <c r="U6881">
        <v>310</v>
      </c>
      <c r="Y6881" t="s">
        <v>6800</v>
      </c>
      <c r="AA6881">
        <v>34.005200000000002</v>
      </c>
      <c r="AB6881">
        <v>-118.2991</v>
      </c>
      <c r="AC6881">
        <f t="shared" si="107"/>
        <v>0</v>
      </c>
    </row>
    <row r="6882" spans="1:29" x14ac:dyDescent="0.35">
      <c r="A6882">
        <v>200612492</v>
      </c>
      <c r="B6882" s="1">
        <v>44024</v>
      </c>
      <c r="C6882" s="1">
        <v>44023</v>
      </c>
      <c r="D6882">
        <v>330</v>
      </c>
      <c r="E6882">
        <v>6</v>
      </c>
      <c r="F6882" t="s">
        <v>91</v>
      </c>
      <c r="G6882">
        <v>666</v>
      </c>
      <c r="H6882">
        <v>2</v>
      </c>
      <c r="I6882">
        <v>740</v>
      </c>
      <c r="J6882" t="s">
        <v>224</v>
      </c>
      <c r="K6882" t="s">
        <v>239</v>
      </c>
      <c r="L6882">
        <v>0</v>
      </c>
      <c r="M6882" t="s">
        <v>46</v>
      </c>
      <c r="N6882" t="s">
        <v>46</v>
      </c>
      <c r="O6882">
        <v>210</v>
      </c>
      <c r="P6882" t="s">
        <v>183</v>
      </c>
      <c r="Q6882">
        <v>400</v>
      </c>
      <c r="R6882" t="s">
        <v>143</v>
      </c>
      <c r="S6882" t="s">
        <v>40</v>
      </c>
      <c r="T6882" t="s">
        <v>41</v>
      </c>
      <c r="U6882">
        <v>740</v>
      </c>
      <c r="Y6882" t="s">
        <v>7428</v>
      </c>
      <c r="AA6882">
        <v>34.092599999999997</v>
      </c>
      <c r="AB6882">
        <v>-118.3266</v>
      </c>
      <c r="AC6882">
        <f t="shared" si="107"/>
        <v>0</v>
      </c>
    </row>
    <row r="6883" spans="1:29" x14ac:dyDescent="0.35">
      <c r="A6883">
        <v>200207452</v>
      </c>
      <c r="B6883" s="1">
        <v>43898</v>
      </c>
      <c r="C6883" s="1">
        <v>43897</v>
      </c>
      <c r="D6883">
        <v>1900</v>
      </c>
      <c r="E6883">
        <v>2</v>
      </c>
      <c r="F6883" t="s">
        <v>56</v>
      </c>
      <c r="G6883">
        <v>238</v>
      </c>
      <c r="H6883">
        <v>1</v>
      </c>
      <c r="I6883">
        <v>510</v>
      </c>
      <c r="J6883" t="s">
        <v>29</v>
      </c>
      <c r="L6883">
        <v>0</v>
      </c>
      <c r="O6883">
        <v>101</v>
      </c>
      <c r="P6883" t="s">
        <v>32</v>
      </c>
      <c r="S6883" t="s">
        <v>40</v>
      </c>
      <c r="T6883" t="s">
        <v>41</v>
      </c>
      <c r="U6883">
        <v>510</v>
      </c>
      <c r="Y6883" t="s">
        <v>9829</v>
      </c>
      <c r="AA6883">
        <v>34.062899999999999</v>
      </c>
      <c r="AB6883">
        <v>-118.254</v>
      </c>
      <c r="AC6883">
        <f t="shared" si="107"/>
        <v>0</v>
      </c>
    </row>
    <row r="6884" spans="1:29" x14ac:dyDescent="0.35">
      <c r="A6884">
        <v>200506201</v>
      </c>
      <c r="B6884" s="1">
        <v>43882</v>
      </c>
      <c r="C6884" s="1">
        <v>43882</v>
      </c>
      <c r="D6884">
        <v>1050</v>
      </c>
      <c r="E6884">
        <v>5</v>
      </c>
      <c r="F6884" t="s">
        <v>98</v>
      </c>
      <c r="G6884">
        <v>541</v>
      </c>
      <c r="H6884">
        <v>1</v>
      </c>
      <c r="I6884">
        <v>440</v>
      </c>
      <c r="J6884" t="s">
        <v>213</v>
      </c>
      <c r="K6884" t="s">
        <v>9830</v>
      </c>
      <c r="L6884">
        <v>21</v>
      </c>
      <c r="M6884" t="s">
        <v>94</v>
      </c>
      <c r="N6884" t="s">
        <v>73</v>
      </c>
      <c r="O6884">
        <v>301</v>
      </c>
      <c r="P6884" t="s">
        <v>155</v>
      </c>
      <c r="S6884" t="s">
        <v>40</v>
      </c>
      <c r="T6884" t="s">
        <v>41</v>
      </c>
      <c r="U6884">
        <v>440</v>
      </c>
      <c r="Y6884" t="s">
        <v>9831</v>
      </c>
      <c r="AA6884">
        <v>33.7547</v>
      </c>
      <c r="AB6884">
        <v>-118.30110000000001</v>
      </c>
      <c r="AC6884">
        <f t="shared" si="107"/>
        <v>0</v>
      </c>
    </row>
    <row r="6885" spans="1:29" x14ac:dyDescent="0.35">
      <c r="A6885">
        <v>200911274</v>
      </c>
      <c r="B6885" s="1">
        <v>44001</v>
      </c>
      <c r="C6885" s="1">
        <v>43998</v>
      </c>
      <c r="D6885">
        <v>1145</v>
      </c>
      <c r="E6885">
        <v>9</v>
      </c>
      <c r="F6885" t="s">
        <v>49</v>
      </c>
      <c r="G6885">
        <v>971</v>
      </c>
      <c r="H6885">
        <v>1</v>
      </c>
      <c r="I6885">
        <v>331</v>
      </c>
      <c r="J6885" t="s">
        <v>233</v>
      </c>
      <c r="K6885" t="s">
        <v>3401</v>
      </c>
      <c r="L6885">
        <v>65</v>
      </c>
      <c r="M6885" t="s">
        <v>94</v>
      </c>
      <c r="N6885" t="s">
        <v>73</v>
      </c>
      <c r="O6885">
        <v>101</v>
      </c>
      <c r="P6885" t="s">
        <v>32</v>
      </c>
      <c r="S6885" t="s">
        <v>40</v>
      </c>
      <c r="T6885" t="s">
        <v>41</v>
      </c>
      <c r="U6885">
        <v>331</v>
      </c>
      <c r="Y6885" t="s">
        <v>334</v>
      </c>
      <c r="Z6885" t="s">
        <v>9832</v>
      </c>
      <c r="AA6885">
        <v>34.1584</v>
      </c>
      <c r="AB6885">
        <v>-118.45740000000001</v>
      </c>
      <c r="AC6885">
        <f t="shared" si="107"/>
        <v>0</v>
      </c>
    </row>
    <row r="6886" spans="1:29" x14ac:dyDescent="0.35">
      <c r="A6886">
        <v>200310381</v>
      </c>
      <c r="B6886" s="1">
        <v>43944</v>
      </c>
      <c r="C6886" s="1">
        <v>43942</v>
      </c>
      <c r="D6886">
        <v>1700</v>
      </c>
      <c r="E6886">
        <v>3</v>
      </c>
      <c r="F6886" t="s">
        <v>43</v>
      </c>
      <c r="G6886">
        <v>316</v>
      </c>
      <c r="H6886">
        <v>1</v>
      </c>
      <c r="I6886">
        <v>330</v>
      </c>
      <c r="J6886" t="s">
        <v>37</v>
      </c>
      <c r="K6886" t="s">
        <v>9833</v>
      </c>
      <c r="L6886">
        <v>68</v>
      </c>
      <c r="M6886" t="s">
        <v>30</v>
      </c>
      <c r="N6886" t="s">
        <v>163</v>
      </c>
      <c r="O6886">
        <v>108</v>
      </c>
      <c r="P6886" t="s">
        <v>105</v>
      </c>
      <c r="S6886" t="s">
        <v>40</v>
      </c>
      <c r="T6886" t="s">
        <v>41</v>
      </c>
      <c r="U6886">
        <v>330</v>
      </c>
      <c r="Y6886" t="s">
        <v>9834</v>
      </c>
      <c r="AA6886">
        <v>34.0364</v>
      </c>
      <c r="AB6886">
        <v>-118.3065</v>
      </c>
      <c r="AC6886">
        <f t="shared" si="107"/>
        <v>0</v>
      </c>
    </row>
    <row r="6887" spans="1:29" x14ac:dyDescent="0.35">
      <c r="A6887">
        <v>200512639</v>
      </c>
      <c r="B6887" s="1">
        <v>44047</v>
      </c>
      <c r="C6887" s="1">
        <v>43950</v>
      </c>
      <c r="D6887">
        <v>1030</v>
      </c>
      <c r="E6887">
        <v>5</v>
      </c>
      <c r="F6887" t="s">
        <v>98</v>
      </c>
      <c r="G6887">
        <v>561</v>
      </c>
      <c r="H6887">
        <v>1</v>
      </c>
      <c r="I6887">
        <v>230</v>
      </c>
      <c r="J6887" t="s">
        <v>161</v>
      </c>
      <c r="K6887" t="s">
        <v>9835</v>
      </c>
      <c r="L6887">
        <v>60</v>
      </c>
      <c r="M6887" t="s">
        <v>30</v>
      </c>
      <c r="N6887" t="s">
        <v>73</v>
      </c>
      <c r="O6887">
        <v>109</v>
      </c>
      <c r="P6887" t="s">
        <v>1043</v>
      </c>
      <c r="Q6887">
        <v>512</v>
      </c>
      <c r="R6887" t="s">
        <v>2684</v>
      </c>
      <c r="S6887" t="s">
        <v>33</v>
      </c>
      <c r="T6887" t="s">
        <v>34</v>
      </c>
      <c r="U6887">
        <v>230</v>
      </c>
      <c r="Y6887" t="s">
        <v>9836</v>
      </c>
      <c r="AA6887">
        <v>33.7316</v>
      </c>
      <c r="AB6887">
        <v>-118.31189999999999</v>
      </c>
      <c r="AC6887">
        <f t="shared" si="107"/>
        <v>1</v>
      </c>
    </row>
    <row r="6888" spans="1:29" x14ac:dyDescent="0.35">
      <c r="A6888">
        <v>201104791</v>
      </c>
      <c r="B6888" s="1">
        <v>43850</v>
      </c>
      <c r="C6888" s="1">
        <v>43849</v>
      </c>
      <c r="D6888">
        <v>1750</v>
      </c>
      <c r="E6888">
        <v>11</v>
      </c>
      <c r="F6888" t="s">
        <v>64</v>
      </c>
      <c r="G6888">
        <v>1171</v>
      </c>
      <c r="H6888">
        <v>1</v>
      </c>
      <c r="I6888">
        <v>510</v>
      </c>
      <c r="J6888" t="s">
        <v>29</v>
      </c>
      <c r="L6888">
        <v>0</v>
      </c>
      <c r="O6888">
        <v>101</v>
      </c>
      <c r="P6888" t="s">
        <v>32</v>
      </c>
      <c r="S6888" t="s">
        <v>40</v>
      </c>
      <c r="T6888" t="s">
        <v>41</v>
      </c>
      <c r="U6888">
        <v>510</v>
      </c>
      <c r="Y6888" t="s">
        <v>9837</v>
      </c>
      <c r="AA6888">
        <v>34.091700000000003</v>
      </c>
      <c r="AB6888">
        <v>-118.2741</v>
      </c>
      <c r="AC6888">
        <f t="shared" si="107"/>
        <v>0</v>
      </c>
    </row>
    <row r="6889" spans="1:29" x14ac:dyDescent="0.35">
      <c r="A6889">
        <v>201225999</v>
      </c>
      <c r="B6889" s="1">
        <v>44172</v>
      </c>
      <c r="C6889" s="1">
        <v>44172</v>
      </c>
      <c r="D6889">
        <v>630</v>
      </c>
      <c r="E6889">
        <v>12</v>
      </c>
      <c r="F6889" t="s">
        <v>68</v>
      </c>
      <c r="G6889">
        <v>1252</v>
      </c>
      <c r="H6889">
        <v>2</v>
      </c>
      <c r="I6889">
        <v>762</v>
      </c>
      <c r="J6889" t="s">
        <v>3047</v>
      </c>
      <c r="K6889" t="s">
        <v>9838</v>
      </c>
      <c r="L6889">
        <v>33</v>
      </c>
      <c r="M6889" t="s">
        <v>30</v>
      </c>
      <c r="N6889" t="s">
        <v>95</v>
      </c>
      <c r="O6889">
        <v>101</v>
      </c>
      <c r="P6889" t="s">
        <v>32</v>
      </c>
      <c r="S6889" t="s">
        <v>40</v>
      </c>
      <c r="T6889" t="s">
        <v>41</v>
      </c>
      <c r="U6889">
        <v>762</v>
      </c>
      <c r="Y6889" t="s">
        <v>9839</v>
      </c>
      <c r="AA6889">
        <v>33.976399999999998</v>
      </c>
      <c r="AB6889">
        <v>-118.3197</v>
      </c>
      <c r="AC6889">
        <f t="shared" si="107"/>
        <v>0</v>
      </c>
    </row>
    <row r="6890" spans="1:29" x14ac:dyDescent="0.35">
      <c r="A6890">
        <v>200216042</v>
      </c>
      <c r="B6890" s="1">
        <v>44115</v>
      </c>
      <c r="C6890" s="1">
        <v>44115</v>
      </c>
      <c r="D6890">
        <v>2000</v>
      </c>
      <c r="E6890">
        <v>2</v>
      </c>
      <c r="F6890" t="s">
        <v>56</v>
      </c>
      <c r="G6890">
        <v>275</v>
      </c>
      <c r="H6890">
        <v>1</v>
      </c>
      <c r="I6890">
        <v>210</v>
      </c>
      <c r="J6890" t="s">
        <v>149</v>
      </c>
      <c r="K6890" t="s">
        <v>9840</v>
      </c>
      <c r="L6890">
        <v>50</v>
      </c>
      <c r="M6890" t="s">
        <v>30</v>
      </c>
      <c r="N6890" t="s">
        <v>95</v>
      </c>
      <c r="O6890">
        <v>102</v>
      </c>
      <c r="P6890" t="s">
        <v>186</v>
      </c>
      <c r="Q6890">
        <v>400</v>
      </c>
      <c r="R6890" t="s">
        <v>143</v>
      </c>
      <c r="S6890" t="s">
        <v>40</v>
      </c>
      <c r="T6890" t="s">
        <v>41</v>
      </c>
      <c r="U6890">
        <v>210</v>
      </c>
      <c r="Y6890" t="s">
        <v>9841</v>
      </c>
      <c r="AA6890">
        <v>34.051099999999998</v>
      </c>
      <c r="AB6890">
        <v>-118.2774</v>
      </c>
      <c r="AC6890">
        <f t="shared" si="107"/>
        <v>0</v>
      </c>
    </row>
    <row r="6891" spans="1:29" x14ac:dyDescent="0.35">
      <c r="A6891">
        <v>200804410</v>
      </c>
      <c r="B6891" s="1">
        <v>43840</v>
      </c>
      <c r="C6891" s="1">
        <v>43838</v>
      </c>
      <c r="D6891">
        <v>1030</v>
      </c>
      <c r="E6891">
        <v>8</v>
      </c>
      <c r="F6891" t="s">
        <v>109</v>
      </c>
      <c r="G6891">
        <v>831</v>
      </c>
      <c r="H6891">
        <v>2</v>
      </c>
      <c r="I6891">
        <v>662</v>
      </c>
      <c r="J6891" t="s">
        <v>191</v>
      </c>
      <c r="K6891" t="s">
        <v>4501</v>
      </c>
      <c r="L6891">
        <v>61</v>
      </c>
      <c r="M6891" t="s">
        <v>94</v>
      </c>
      <c r="N6891" t="s">
        <v>73</v>
      </c>
      <c r="O6891">
        <v>502</v>
      </c>
      <c r="P6891" t="s">
        <v>47</v>
      </c>
      <c r="S6891" t="s">
        <v>40</v>
      </c>
      <c r="T6891" t="s">
        <v>41</v>
      </c>
      <c r="U6891">
        <v>662</v>
      </c>
      <c r="Y6891" t="s">
        <v>9842</v>
      </c>
      <c r="AA6891">
        <v>34.049599999999998</v>
      </c>
      <c r="AB6891">
        <v>-118.4738</v>
      </c>
      <c r="AC6891">
        <f t="shared" si="107"/>
        <v>0</v>
      </c>
    </row>
    <row r="6892" spans="1:29" x14ac:dyDescent="0.35">
      <c r="A6892">
        <v>200314751</v>
      </c>
      <c r="B6892" s="1">
        <v>44038</v>
      </c>
      <c r="C6892" s="1">
        <v>44031</v>
      </c>
      <c r="D6892">
        <v>345</v>
      </c>
      <c r="E6892">
        <v>3</v>
      </c>
      <c r="F6892" t="s">
        <v>43</v>
      </c>
      <c r="G6892">
        <v>357</v>
      </c>
      <c r="H6892">
        <v>1</v>
      </c>
      <c r="I6892">
        <v>121</v>
      </c>
      <c r="J6892" t="s">
        <v>227</v>
      </c>
      <c r="K6892" t="s">
        <v>9843</v>
      </c>
      <c r="L6892">
        <v>25</v>
      </c>
      <c r="M6892" t="s">
        <v>94</v>
      </c>
      <c r="N6892" t="s">
        <v>173</v>
      </c>
      <c r="O6892">
        <v>501</v>
      </c>
      <c r="P6892" t="s">
        <v>164</v>
      </c>
      <c r="Q6892">
        <v>400</v>
      </c>
      <c r="R6892" t="s">
        <v>143</v>
      </c>
      <c r="S6892" t="s">
        <v>84</v>
      </c>
      <c r="T6892" t="s">
        <v>85</v>
      </c>
      <c r="U6892">
        <v>121</v>
      </c>
      <c r="Y6892" t="s">
        <v>6453</v>
      </c>
      <c r="AA6892">
        <v>34.020000000000003</v>
      </c>
      <c r="AB6892">
        <v>-118.2923</v>
      </c>
      <c r="AC6892">
        <f t="shared" si="107"/>
        <v>0</v>
      </c>
    </row>
    <row r="6893" spans="1:29" x14ac:dyDescent="0.35">
      <c r="A6893">
        <v>201115778</v>
      </c>
      <c r="B6893" s="1">
        <v>44151</v>
      </c>
      <c r="C6893" s="1">
        <v>44150</v>
      </c>
      <c r="D6893">
        <v>2340</v>
      </c>
      <c r="E6893">
        <v>11</v>
      </c>
      <c r="F6893" t="s">
        <v>64</v>
      </c>
      <c r="G6893">
        <v>1127</v>
      </c>
      <c r="H6893">
        <v>2</v>
      </c>
      <c r="I6893">
        <v>626</v>
      </c>
      <c r="J6893" t="s">
        <v>141</v>
      </c>
      <c r="K6893" t="s">
        <v>9844</v>
      </c>
      <c r="L6893">
        <v>29</v>
      </c>
      <c r="M6893" t="s">
        <v>30</v>
      </c>
      <c r="N6893" t="s">
        <v>73</v>
      </c>
      <c r="O6893">
        <v>501</v>
      </c>
      <c r="P6893" t="s">
        <v>164</v>
      </c>
      <c r="Q6893">
        <v>400</v>
      </c>
      <c r="R6893" t="s">
        <v>143</v>
      </c>
      <c r="S6893" t="s">
        <v>33</v>
      </c>
      <c r="T6893" t="s">
        <v>34</v>
      </c>
      <c r="U6893">
        <v>626</v>
      </c>
      <c r="Y6893" t="s">
        <v>9845</v>
      </c>
      <c r="AA6893">
        <v>34.122</v>
      </c>
      <c r="AB6893">
        <v>-118.1854</v>
      </c>
      <c r="AC6893">
        <f t="shared" si="107"/>
        <v>1</v>
      </c>
    </row>
    <row r="6894" spans="1:29" x14ac:dyDescent="0.35">
      <c r="A6894">
        <v>201006513</v>
      </c>
      <c r="B6894" s="1">
        <v>43887</v>
      </c>
      <c r="C6894" s="1">
        <v>43886</v>
      </c>
      <c r="D6894">
        <v>1300</v>
      </c>
      <c r="E6894">
        <v>10</v>
      </c>
      <c r="F6894" t="s">
        <v>103</v>
      </c>
      <c r="G6894">
        <v>1041</v>
      </c>
      <c r="H6894">
        <v>1</v>
      </c>
      <c r="I6894">
        <v>440</v>
      </c>
      <c r="J6894" t="s">
        <v>213</v>
      </c>
      <c r="K6894" t="s">
        <v>9846</v>
      </c>
      <c r="L6894">
        <v>43</v>
      </c>
      <c r="M6894" t="s">
        <v>30</v>
      </c>
      <c r="N6894" t="s">
        <v>73</v>
      </c>
      <c r="O6894">
        <v>501</v>
      </c>
      <c r="P6894" t="s">
        <v>164</v>
      </c>
      <c r="S6894" t="s">
        <v>40</v>
      </c>
      <c r="T6894" t="s">
        <v>41</v>
      </c>
      <c r="U6894">
        <v>440</v>
      </c>
      <c r="Y6894" t="s">
        <v>9847</v>
      </c>
      <c r="AA6894">
        <v>34.179299999999998</v>
      </c>
      <c r="AB6894">
        <v>-118.5462</v>
      </c>
      <c r="AC6894">
        <f t="shared" si="107"/>
        <v>0</v>
      </c>
    </row>
    <row r="6895" spans="1:29" x14ac:dyDescent="0.35">
      <c r="A6895">
        <v>200208666</v>
      </c>
      <c r="B6895" s="1">
        <v>43928</v>
      </c>
      <c r="C6895" s="1">
        <v>43925</v>
      </c>
      <c r="D6895">
        <v>2200</v>
      </c>
      <c r="E6895">
        <v>2</v>
      </c>
      <c r="F6895" t="s">
        <v>56</v>
      </c>
      <c r="G6895">
        <v>248</v>
      </c>
      <c r="H6895">
        <v>1</v>
      </c>
      <c r="I6895">
        <v>420</v>
      </c>
      <c r="J6895" t="s">
        <v>352</v>
      </c>
      <c r="K6895" t="s">
        <v>6131</v>
      </c>
      <c r="L6895">
        <v>42</v>
      </c>
      <c r="M6895" t="s">
        <v>30</v>
      </c>
      <c r="N6895" t="s">
        <v>95</v>
      </c>
      <c r="O6895">
        <v>123</v>
      </c>
      <c r="P6895" t="s">
        <v>290</v>
      </c>
      <c r="S6895" t="s">
        <v>40</v>
      </c>
      <c r="T6895" t="s">
        <v>41</v>
      </c>
      <c r="U6895">
        <v>420</v>
      </c>
      <c r="Y6895" t="s">
        <v>4790</v>
      </c>
      <c r="AA6895">
        <v>34.059899999999999</v>
      </c>
      <c r="AB6895">
        <v>-118.2655</v>
      </c>
      <c r="AC6895">
        <f t="shared" si="107"/>
        <v>0</v>
      </c>
    </row>
    <row r="6896" spans="1:29" x14ac:dyDescent="0.35">
      <c r="A6896">
        <v>200319908</v>
      </c>
      <c r="B6896" s="1">
        <v>44140</v>
      </c>
      <c r="C6896" s="1">
        <v>44139</v>
      </c>
      <c r="D6896">
        <v>2100</v>
      </c>
      <c r="E6896">
        <v>3</v>
      </c>
      <c r="F6896" t="s">
        <v>43</v>
      </c>
      <c r="G6896">
        <v>355</v>
      </c>
      <c r="H6896">
        <v>1</v>
      </c>
      <c r="I6896">
        <v>330</v>
      </c>
      <c r="J6896" t="s">
        <v>37</v>
      </c>
      <c r="K6896" t="s">
        <v>9848</v>
      </c>
      <c r="L6896">
        <v>45</v>
      </c>
      <c r="M6896" t="s">
        <v>30</v>
      </c>
      <c r="N6896" t="s">
        <v>95</v>
      </c>
      <c r="O6896">
        <v>104</v>
      </c>
      <c r="P6896" t="s">
        <v>201</v>
      </c>
      <c r="S6896" t="s">
        <v>40</v>
      </c>
      <c r="T6896" t="s">
        <v>41</v>
      </c>
      <c r="U6896">
        <v>330</v>
      </c>
      <c r="Y6896" t="s">
        <v>9849</v>
      </c>
      <c r="AA6896">
        <v>34.020299999999999</v>
      </c>
      <c r="AB6896">
        <v>-118.3156</v>
      </c>
      <c r="AC6896">
        <f t="shared" si="107"/>
        <v>0</v>
      </c>
    </row>
    <row r="6897" spans="1:29" x14ac:dyDescent="0.35">
      <c r="A6897">
        <v>200111230</v>
      </c>
      <c r="B6897" s="1">
        <v>43953</v>
      </c>
      <c r="C6897" s="1">
        <v>43953</v>
      </c>
      <c r="D6897">
        <v>945</v>
      </c>
      <c r="E6897">
        <v>1</v>
      </c>
      <c r="F6897" t="s">
        <v>36</v>
      </c>
      <c r="G6897">
        <v>195</v>
      </c>
      <c r="H6897">
        <v>2</v>
      </c>
      <c r="I6897">
        <v>740</v>
      </c>
      <c r="J6897" t="s">
        <v>224</v>
      </c>
      <c r="K6897" t="s">
        <v>239</v>
      </c>
      <c r="L6897">
        <v>57</v>
      </c>
      <c r="M6897" t="s">
        <v>30</v>
      </c>
      <c r="N6897" t="s">
        <v>31</v>
      </c>
      <c r="O6897">
        <v>502</v>
      </c>
      <c r="P6897" t="s">
        <v>47</v>
      </c>
      <c r="S6897" t="s">
        <v>33</v>
      </c>
      <c r="T6897" t="s">
        <v>34</v>
      </c>
      <c r="U6897">
        <v>740</v>
      </c>
      <c r="Y6897" t="s">
        <v>9850</v>
      </c>
      <c r="AA6897">
        <v>34.0336</v>
      </c>
      <c r="AB6897">
        <v>-118.26260000000001</v>
      </c>
      <c r="AC6897">
        <f t="shared" si="107"/>
        <v>1</v>
      </c>
    </row>
    <row r="6898" spans="1:29" x14ac:dyDescent="0.35">
      <c r="A6898">
        <v>201217130</v>
      </c>
      <c r="B6898" s="1">
        <v>44037</v>
      </c>
      <c r="C6898" s="1">
        <v>44035</v>
      </c>
      <c r="D6898">
        <v>1130</v>
      </c>
      <c r="E6898">
        <v>12</v>
      </c>
      <c r="F6898" t="s">
        <v>68</v>
      </c>
      <c r="G6898">
        <v>1209</v>
      </c>
      <c r="H6898">
        <v>1</v>
      </c>
      <c r="I6898">
        <v>210</v>
      </c>
      <c r="J6898" t="s">
        <v>149</v>
      </c>
      <c r="K6898" t="s">
        <v>9851</v>
      </c>
      <c r="L6898">
        <v>53</v>
      </c>
      <c r="M6898" t="s">
        <v>94</v>
      </c>
      <c r="N6898" t="s">
        <v>163</v>
      </c>
      <c r="O6898">
        <v>203</v>
      </c>
      <c r="P6898" t="s">
        <v>101</v>
      </c>
      <c r="Q6898">
        <v>400</v>
      </c>
      <c r="R6898" t="s">
        <v>143</v>
      </c>
      <c r="S6898" t="s">
        <v>40</v>
      </c>
      <c r="T6898" t="s">
        <v>41</v>
      </c>
      <c r="U6898">
        <v>210</v>
      </c>
      <c r="Y6898" t="s">
        <v>9852</v>
      </c>
      <c r="AA6898">
        <v>34.0032</v>
      </c>
      <c r="AB6898">
        <v>-118.28270000000001</v>
      </c>
      <c r="AC6898">
        <f t="shared" si="107"/>
        <v>0</v>
      </c>
    </row>
    <row r="6899" spans="1:29" x14ac:dyDescent="0.35">
      <c r="A6899">
        <v>201012375</v>
      </c>
      <c r="B6899" s="1">
        <v>44067</v>
      </c>
      <c r="C6899" s="1">
        <v>44066</v>
      </c>
      <c r="D6899">
        <v>1800</v>
      </c>
      <c r="E6899">
        <v>10</v>
      </c>
      <c r="F6899" t="s">
        <v>103</v>
      </c>
      <c r="G6899">
        <v>1003</v>
      </c>
      <c r="H6899">
        <v>1</v>
      </c>
      <c r="I6899">
        <v>310</v>
      </c>
      <c r="J6899" t="s">
        <v>71</v>
      </c>
      <c r="K6899" t="s">
        <v>9853</v>
      </c>
      <c r="L6899">
        <v>30</v>
      </c>
      <c r="M6899" t="s">
        <v>94</v>
      </c>
      <c r="N6899" t="s">
        <v>95</v>
      </c>
      <c r="O6899">
        <v>707</v>
      </c>
      <c r="P6899" t="s">
        <v>280</v>
      </c>
      <c r="S6899" t="s">
        <v>40</v>
      </c>
      <c r="T6899" t="s">
        <v>41</v>
      </c>
      <c r="U6899">
        <v>310</v>
      </c>
      <c r="Y6899" t="s">
        <v>9854</v>
      </c>
      <c r="AA6899">
        <v>34.214799999999997</v>
      </c>
      <c r="AB6899">
        <v>-118.54040000000001</v>
      </c>
      <c r="AC6899">
        <f t="shared" si="107"/>
        <v>0</v>
      </c>
    </row>
    <row r="6900" spans="1:29" x14ac:dyDescent="0.35">
      <c r="A6900">
        <v>200711712</v>
      </c>
      <c r="B6900" s="1">
        <v>44028</v>
      </c>
      <c r="C6900" s="1">
        <v>44024</v>
      </c>
      <c r="D6900">
        <v>2300</v>
      </c>
      <c r="E6900">
        <v>7</v>
      </c>
      <c r="F6900" t="s">
        <v>28</v>
      </c>
      <c r="G6900">
        <v>701</v>
      </c>
      <c r="H6900">
        <v>1</v>
      </c>
      <c r="I6900">
        <v>420</v>
      </c>
      <c r="J6900" t="s">
        <v>352</v>
      </c>
      <c r="K6900" t="s">
        <v>1290</v>
      </c>
      <c r="L6900">
        <v>58</v>
      </c>
      <c r="M6900" t="s">
        <v>94</v>
      </c>
      <c r="N6900" t="s">
        <v>73</v>
      </c>
      <c r="O6900">
        <v>707</v>
      </c>
      <c r="P6900" t="s">
        <v>280</v>
      </c>
      <c r="S6900" t="s">
        <v>40</v>
      </c>
      <c r="T6900" t="s">
        <v>41</v>
      </c>
      <c r="U6900">
        <v>420</v>
      </c>
      <c r="Y6900" t="s">
        <v>4657</v>
      </c>
      <c r="AA6900">
        <v>34.084699999999998</v>
      </c>
      <c r="AB6900">
        <v>-118.3686</v>
      </c>
      <c r="AC6900">
        <f t="shared" si="107"/>
        <v>0</v>
      </c>
    </row>
    <row r="6901" spans="1:29" x14ac:dyDescent="0.35">
      <c r="A6901">
        <v>200807495</v>
      </c>
      <c r="B6901" s="1">
        <v>43907</v>
      </c>
      <c r="C6901" s="1">
        <v>43850</v>
      </c>
      <c r="D6901">
        <v>900</v>
      </c>
      <c r="E6901">
        <v>8</v>
      </c>
      <c r="F6901" t="s">
        <v>109</v>
      </c>
      <c r="G6901">
        <v>849</v>
      </c>
      <c r="H6901">
        <v>2</v>
      </c>
      <c r="I6901">
        <v>354</v>
      </c>
      <c r="J6901" t="s">
        <v>167</v>
      </c>
      <c r="K6901">
        <v>928</v>
      </c>
      <c r="L6901">
        <v>29</v>
      </c>
      <c r="M6901" t="s">
        <v>30</v>
      </c>
      <c r="N6901" t="s">
        <v>73</v>
      </c>
      <c r="O6901">
        <v>501</v>
      </c>
      <c r="P6901" t="s">
        <v>164</v>
      </c>
      <c r="S6901" t="s">
        <v>40</v>
      </c>
      <c r="T6901" t="s">
        <v>41</v>
      </c>
      <c r="U6901">
        <v>354</v>
      </c>
      <c r="Y6901" t="s">
        <v>9855</v>
      </c>
      <c r="AA6901">
        <v>34.059399999999997</v>
      </c>
      <c r="AB6901">
        <v>-118.3783</v>
      </c>
      <c r="AC6901">
        <f t="shared" si="107"/>
        <v>0</v>
      </c>
    </row>
    <row r="6902" spans="1:29" x14ac:dyDescent="0.35">
      <c r="A6902">
        <v>200609119</v>
      </c>
      <c r="B6902" s="1">
        <v>43936</v>
      </c>
      <c r="C6902" s="1">
        <v>43935</v>
      </c>
      <c r="D6902">
        <v>500</v>
      </c>
      <c r="E6902">
        <v>6</v>
      </c>
      <c r="F6902" t="s">
        <v>91</v>
      </c>
      <c r="G6902">
        <v>628</v>
      </c>
      <c r="H6902">
        <v>1</v>
      </c>
      <c r="I6902">
        <v>331</v>
      </c>
      <c r="J6902" t="s">
        <v>233</v>
      </c>
      <c r="K6902">
        <v>344</v>
      </c>
      <c r="L6902">
        <v>27</v>
      </c>
      <c r="M6902" t="s">
        <v>94</v>
      </c>
      <c r="N6902" t="s">
        <v>73</v>
      </c>
      <c r="O6902">
        <v>123</v>
      </c>
      <c r="P6902" t="s">
        <v>290</v>
      </c>
      <c r="S6902" t="s">
        <v>40</v>
      </c>
      <c r="T6902" t="s">
        <v>41</v>
      </c>
      <c r="U6902">
        <v>331</v>
      </c>
      <c r="Y6902" t="s">
        <v>9856</v>
      </c>
      <c r="AA6902">
        <v>34.110100000000003</v>
      </c>
      <c r="AB6902">
        <v>-118.3215</v>
      </c>
      <c r="AC6902">
        <f t="shared" si="107"/>
        <v>0</v>
      </c>
    </row>
    <row r="6903" spans="1:29" x14ac:dyDescent="0.35">
      <c r="A6903">
        <v>200808376</v>
      </c>
      <c r="B6903" s="1">
        <v>43937</v>
      </c>
      <c r="C6903" s="1">
        <v>43928</v>
      </c>
      <c r="D6903">
        <v>400</v>
      </c>
      <c r="E6903">
        <v>8</v>
      </c>
      <c r="F6903" t="s">
        <v>109</v>
      </c>
      <c r="G6903">
        <v>834</v>
      </c>
      <c r="H6903">
        <v>1</v>
      </c>
      <c r="I6903">
        <v>310</v>
      </c>
      <c r="J6903" t="s">
        <v>71</v>
      </c>
      <c r="K6903" t="s">
        <v>9857</v>
      </c>
      <c r="L6903">
        <v>66</v>
      </c>
      <c r="M6903" t="s">
        <v>30</v>
      </c>
      <c r="N6903" t="s">
        <v>73</v>
      </c>
      <c r="O6903">
        <v>123</v>
      </c>
      <c r="P6903" t="s">
        <v>290</v>
      </c>
      <c r="S6903" t="s">
        <v>84</v>
      </c>
      <c r="T6903" t="s">
        <v>85</v>
      </c>
      <c r="U6903">
        <v>310</v>
      </c>
      <c r="Y6903" t="s">
        <v>7340</v>
      </c>
      <c r="AA6903">
        <v>34.056100000000001</v>
      </c>
      <c r="AB6903">
        <v>-118.4354</v>
      </c>
      <c r="AC6903">
        <f t="shared" si="107"/>
        <v>0</v>
      </c>
    </row>
    <row r="6904" spans="1:29" x14ac:dyDescent="0.35">
      <c r="A6904">
        <v>201108832</v>
      </c>
      <c r="B6904" s="1">
        <v>43949</v>
      </c>
      <c r="C6904" s="1">
        <v>43948</v>
      </c>
      <c r="D6904">
        <v>2200</v>
      </c>
      <c r="E6904">
        <v>11</v>
      </c>
      <c r="F6904" t="s">
        <v>64</v>
      </c>
      <c r="G6904">
        <v>1117</v>
      </c>
      <c r="H6904">
        <v>2</v>
      </c>
      <c r="I6904">
        <v>624</v>
      </c>
      <c r="J6904" t="s">
        <v>171</v>
      </c>
      <c r="K6904" t="s">
        <v>9858</v>
      </c>
      <c r="L6904">
        <v>17</v>
      </c>
      <c r="M6904" t="s">
        <v>94</v>
      </c>
      <c r="N6904" t="s">
        <v>95</v>
      </c>
      <c r="O6904">
        <v>512</v>
      </c>
      <c r="P6904" t="s">
        <v>9859</v>
      </c>
      <c r="Q6904">
        <v>400</v>
      </c>
      <c r="R6904" t="s">
        <v>143</v>
      </c>
      <c r="S6904" t="s">
        <v>84</v>
      </c>
      <c r="T6904" t="s">
        <v>85</v>
      </c>
      <c r="U6904">
        <v>624</v>
      </c>
      <c r="Y6904" t="s">
        <v>3069</v>
      </c>
      <c r="AA6904">
        <v>34.129399999999997</v>
      </c>
      <c r="AB6904">
        <v>-118.21080000000001</v>
      </c>
      <c r="AC6904">
        <f t="shared" si="107"/>
        <v>0</v>
      </c>
    </row>
    <row r="6905" spans="1:29" x14ac:dyDescent="0.35">
      <c r="A6905">
        <v>200409928</v>
      </c>
      <c r="B6905" s="1">
        <v>44000</v>
      </c>
      <c r="C6905" s="1">
        <v>43889</v>
      </c>
      <c r="D6905">
        <v>800</v>
      </c>
      <c r="E6905">
        <v>4</v>
      </c>
      <c r="F6905" t="s">
        <v>54</v>
      </c>
      <c r="G6905">
        <v>416</v>
      </c>
      <c r="H6905">
        <v>1</v>
      </c>
      <c r="I6905">
        <v>121</v>
      </c>
      <c r="J6905" t="s">
        <v>227</v>
      </c>
      <c r="K6905" t="s">
        <v>9860</v>
      </c>
      <c r="L6905">
        <v>19</v>
      </c>
      <c r="M6905" t="s">
        <v>94</v>
      </c>
      <c r="N6905" t="s">
        <v>95</v>
      </c>
      <c r="O6905">
        <v>501</v>
      </c>
      <c r="P6905" t="s">
        <v>164</v>
      </c>
      <c r="Q6905">
        <v>400</v>
      </c>
      <c r="R6905" t="s">
        <v>143</v>
      </c>
      <c r="S6905" t="s">
        <v>33</v>
      </c>
      <c r="T6905" t="s">
        <v>34</v>
      </c>
      <c r="U6905">
        <v>121</v>
      </c>
      <c r="Y6905" t="s">
        <v>4914</v>
      </c>
      <c r="AA6905">
        <v>34.081000000000003</v>
      </c>
      <c r="AB6905">
        <v>-118.2077</v>
      </c>
      <c r="AC6905">
        <f t="shared" si="107"/>
        <v>1</v>
      </c>
    </row>
    <row r="6906" spans="1:29" x14ac:dyDescent="0.35">
      <c r="A6906">
        <v>201206934</v>
      </c>
      <c r="B6906" s="1">
        <v>43872</v>
      </c>
      <c r="C6906" s="1">
        <v>43872</v>
      </c>
      <c r="D6906">
        <v>1630</v>
      </c>
      <c r="E6906">
        <v>12</v>
      </c>
      <c r="F6906" t="s">
        <v>68</v>
      </c>
      <c r="G6906">
        <v>1265</v>
      </c>
      <c r="H6906">
        <v>1</v>
      </c>
      <c r="I6906">
        <v>210</v>
      </c>
      <c r="J6906" t="s">
        <v>149</v>
      </c>
      <c r="K6906" t="s">
        <v>9861</v>
      </c>
      <c r="L6906">
        <v>43</v>
      </c>
      <c r="M6906" t="s">
        <v>30</v>
      </c>
      <c r="N6906" t="s">
        <v>163</v>
      </c>
      <c r="O6906">
        <v>108</v>
      </c>
      <c r="P6906" t="s">
        <v>105</v>
      </c>
      <c r="Q6906">
        <v>219</v>
      </c>
      <c r="R6906" t="s">
        <v>1950</v>
      </c>
      <c r="S6906" t="s">
        <v>40</v>
      </c>
      <c r="T6906" t="s">
        <v>41</v>
      </c>
      <c r="U6906">
        <v>210</v>
      </c>
      <c r="Y6906" t="s">
        <v>1085</v>
      </c>
      <c r="AA6906">
        <v>33.96</v>
      </c>
      <c r="AB6906">
        <v>-118.2985</v>
      </c>
      <c r="AC6906">
        <f t="shared" si="107"/>
        <v>0</v>
      </c>
    </row>
    <row r="6907" spans="1:29" x14ac:dyDescent="0.35">
      <c r="A6907">
        <v>201106309</v>
      </c>
      <c r="B6907" s="1">
        <v>43882</v>
      </c>
      <c r="C6907" s="1">
        <v>43881</v>
      </c>
      <c r="D6907">
        <v>1900</v>
      </c>
      <c r="E6907">
        <v>11</v>
      </c>
      <c r="F6907" t="s">
        <v>64</v>
      </c>
      <c r="G6907">
        <v>1177</v>
      </c>
      <c r="H6907">
        <v>1</v>
      </c>
      <c r="I6907">
        <v>510</v>
      </c>
      <c r="J6907" t="s">
        <v>29</v>
      </c>
      <c r="L6907">
        <v>0</v>
      </c>
      <c r="O6907">
        <v>101</v>
      </c>
      <c r="P6907" t="s">
        <v>32</v>
      </c>
      <c r="S6907" t="s">
        <v>40</v>
      </c>
      <c r="T6907" t="s">
        <v>41</v>
      </c>
      <c r="U6907">
        <v>510</v>
      </c>
      <c r="Y6907" t="s">
        <v>9862</v>
      </c>
      <c r="Z6907" t="s">
        <v>9863</v>
      </c>
      <c r="AA6907">
        <v>34.087400000000002</v>
      </c>
      <c r="AB6907">
        <v>-118.2251</v>
      </c>
      <c r="AC6907">
        <f t="shared" si="107"/>
        <v>0</v>
      </c>
    </row>
    <row r="6908" spans="1:29" x14ac:dyDescent="0.35">
      <c r="A6908">
        <v>200815675</v>
      </c>
      <c r="B6908" s="1">
        <v>44129</v>
      </c>
      <c r="C6908" s="1">
        <v>44129</v>
      </c>
      <c r="D6908">
        <v>1225</v>
      </c>
      <c r="E6908">
        <v>8</v>
      </c>
      <c r="F6908" t="s">
        <v>109</v>
      </c>
      <c r="G6908">
        <v>827</v>
      </c>
      <c r="H6908">
        <v>1</v>
      </c>
      <c r="I6908">
        <v>230</v>
      </c>
      <c r="J6908" t="s">
        <v>161</v>
      </c>
      <c r="K6908" t="s">
        <v>8033</v>
      </c>
      <c r="L6908">
        <v>36</v>
      </c>
      <c r="M6908" t="s">
        <v>94</v>
      </c>
      <c r="N6908" t="s">
        <v>73</v>
      </c>
      <c r="O6908">
        <v>102</v>
      </c>
      <c r="P6908" t="s">
        <v>186</v>
      </c>
      <c r="Q6908">
        <v>512</v>
      </c>
      <c r="R6908" t="s">
        <v>2684</v>
      </c>
      <c r="S6908" t="s">
        <v>84</v>
      </c>
      <c r="T6908" t="s">
        <v>85</v>
      </c>
      <c r="U6908">
        <v>230</v>
      </c>
      <c r="Y6908" t="s">
        <v>1190</v>
      </c>
      <c r="Z6908" t="s">
        <v>9864</v>
      </c>
      <c r="AA6908">
        <v>34.057899999999997</v>
      </c>
      <c r="AB6908">
        <v>-118.4683</v>
      </c>
      <c r="AC6908">
        <f t="shared" si="107"/>
        <v>0</v>
      </c>
    </row>
    <row r="6909" spans="1:29" x14ac:dyDescent="0.35">
      <c r="A6909">
        <v>200816436</v>
      </c>
      <c r="B6909" s="1">
        <v>44149</v>
      </c>
      <c r="C6909" s="1">
        <v>44149</v>
      </c>
      <c r="D6909">
        <v>1200</v>
      </c>
      <c r="E6909">
        <v>8</v>
      </c>
      <c r="F6909" t="s">
        <v>109</v>
      </c>
      <c r="G6909">
        <v>839</v>
      </c>
      <c r="H6909">
        <v>1</v>
      </c>
      <c r="I6909">
        <v>341</v>
      </c>
      <c r="J6909" t="s">
        <v>157</v>
      </c>
      <c r="K6909" t="s">
        <v>9865</v>
      </c>
      <c r="L6909">
        <v>66</v>
      </c>
      <c r="M6909" t="s">
        <v>94</v>
      </c>
      <c r="N6909" t="s">
        <v>73</v>
      </c>
      <c r="O6909">
        <v>210</v>
      </c>
      <c r="P6909" t="s">
        <v>183</v>
      </c>
      <c r="S6909" t="s">
        <v>40</v>
      </c>
      <c r="T6909" t="s">
        <v>41</v>
      </c>
      <c r="U6909">
        <v>341</v>
      </c>
      <c r="Y6909" t="s">
        <v>4448</v>
      </c>
      <c r="AA6909">
        <v>34.06</v>
      </c>
      <c r="AB6909">
        <v>-118.42</v>
      </c>
      <c r="AC6909">
        <f t="shared" si="107"/>
        <v>0</v>
      </c>
    </row>
    <row r="6910" spans="1:29" x14ac:dyDescent="0.35">
      <c r="A6910">
        <v>200210480</v>
      </c>
      <c r="B6910" s="1">
        <v>43972</v>
      </c>
      <c r="C6910" s="1">
        <v>43971</v>
      </c>
      <c r="D6910">
        <v>1030</v>
      </c>
      <c r="E6910">
        <v>2</v>
      </c>
      <c r="F6910" t="s">
        <v>56</v>
      </c>
      <c r="G6910">
        <v>217</v>
      </c>
      <c r="H6910">
        <v>2</v>
      </c>
      <c r="I6910">
        <v>624</v>
      </c>
      <c r="J6910" t="s">
        <v>171</v>
      </c>
      <c r="K6910" t="s">
        <v>9866</v>
      </c>
      <c r="L6910">
        <v>33</v>
      </c>
      <c r="M6910" t="s">
        <v>94</v>
      </c>
      <c r="N6910" t="s">
        <v>95</v>
      </c>
      <c r="O6910">
        <v>502</v>
      </c>
      <c r="P6910" t="s">
        <v>47</v>
      </c>
      <c r="Q6910">
        <v>400</v>
      </c>
      <c r="R6910" t="s">
        <v>143</v>
      </c>
      <c r="S6910" t="s">
        <v>40</v>
      </c>
      <c r="T6910" t="s">
        <v>41</v>
      </c>
      <c r="U6910">
        <v>624</v>
      </c>
      <c r="Y6910" t="s">
        <v>5598</v>
      </c>
      <c r="AA6910">
        <v>34.075899999999997</v>
      </c>
      <c r="AB6910">
        <v>-118.26300000000001</v>
      </c>
      <c r="AC6910">
        <f t="shared" si="107"/>
        <v>0</v>
      </c>
    </row>
    <row r="6911" spans="1:29" x14ac:dyDescent="0.35">
      <c r="A6911">
        <v>200907994</v>
      </c>
      <c r="B6911" s="1">
        <v>43921</v>
      </c>
      <c r="C6911" s="1">
        <v>43919</v>
      </c>
      <c r="D6911">
        <v>2210</v>
      </c>
      <c r="E6911">
        <v>9</v>
      </c>
      <c r="F6911" t="s">
        <v>49</v>
      </c>
      <c r="G6911">
        <v>932</v>
      </c>
      <c r="H6911">
        <v>2</v>
      </c>
      <c r="I6911">
        <v>930</v>
      </c>
      <c r="J6911" t="s">
        <v>339</v>
      </c>
      <c r="K6911" t="s">
        <v>9867</v>
      </c>
      <c r="L6911">
        <v>48</v>
      </c>
      <c r="M6911" t="s">
        <v>30</v>
      </c>
      <c r="N6911" t="s">
        <v>95</v>
      </c>
      <c r="O6911">
        <v>514</v>
      </c>
      <c r="P6911" t="s">
        <v>1484</v>
      </c>
      <c r="Q6911">
        <v>400</v>
      </c>
      <c r="R6911" t="s">
        <v>143</v>
      </c>
      <c r="S6911" t="s">
        <v>40</v>
      </c>
      <c r="T6911" t="s">
        <v>41</v>
      </c>
      <c r="U6911">
        <v>930</v>
      </c>
      <c r="Y6911" t="s">
        <v>9868</v>
      </c>
      <c r="AA6911">
        <v>34.183100000000003</v>
      </c>
      <c r="AB6911">
        <v>-118.465</v>
      </c>
      <c r="AC6911">
        <f t="shared" si="107"/>
        <v>0</v>
      </c>
    </row>
    <row r="6912" spans="1:29" x14ac:dyDescent="0.35">
      <c r="A6912">
        <v>200710094</v>
      </c>
      <c r="B6912" s="1">
        <v>43987</v>
      </c>
      <c r="C6912" s="1">
        <v>43987</v>
      </c>
      <c r="D6912">
        <v>1830</v>
      </c>
      <c r="E6912">
        <v>7</v>
      </c>
      <c r="F6912" t="s">
        <v>28</v>
      </c>
      <c r="G6912">
        <v>724</v>
      </c>
      <c r="H6912">
        <v>2</v>
      </c>
      <c r="I6912">
        <v>624</v>
      </c>
      <c r="J6912" t="s">
        <v>171</v>
      </c>
      <c r="K6912" t="s">
        <v>9097</v>
      </c>
      <c r="L6912">
        <v>52</v>
      </c>
      <c r="M6912" t="s">
        <v>30</v>
      </c>
      <c r="N6912" t="s">
        <v>31</v>
      </c>
      <c r="O6912">
        <v>108</v>
      </c>
      <c r="P6912" t="s">
        <v>105</v>
      </c>
      <c r="Q6912">
        <v>400</v>
      </c>
      <c r="R6912" t="s">
        <v>143</v>
      </c>
      <c r="S6912" t="s">
        <v>84</v>
      </c>
      <c r="T6912" t="s">
        <v>85</v>
      </c>
      <c r="U6912">
        <v>624</v>
      </c>
      <c r="Y6912" t="s">
        <v>2960</v>
      </c>
      <c r="AA6912">
        <v>34.076099999999997</v>
      </c>
      <c r="AB6912">
        <v>-118.3604</v>
      </c>
      <c r="AC6912">
        <f t="shared" si="107"/>
        <v>0</v>
      </c>
    </row>
    <row r="6913" spans="1:29" x14ac:dyDescent="0.35">
      <c r="A6913">
        <v>200512830</v>
      </c>
      <c r="B6913" s="1">
        <v>44053</v>
      </c>
      <c r="C6913" s="1">
        <v>44052</v>
      </c>
      <c r="D6913">
        <v>2300</v>
      </c>
      <c r="E6913">
        <v>5</v>
      </c>
      <c r="F6913" t="s">
        <v>98</v>
      </c>
      <c r="G6913">
        <v>532</v>
      </c>
      <c r="H6913">
        <v>1</v>
      </c>
      <c r="I6913">
        <v>510</v>
      </c>
      <c r="J6913" t="s">
        <v>29</v>
      </c>
      <c r="L6913">
        <v>0</v>
      </c>
      <c r="O6913">
        <v>101</v>
      </c>
      <c r="P6913" t="s">
        <v>32</v>
      </c>
      <c r="S6913" t="s">
        <v>40</v>
      </c>
      <c r="T6913" t="s">
        <v>41</v>
      </c>
      <c r="U6913">
        <v>510</v>
      </c>
      <c r="Y6913" t="s">
        <v>5207</v>
      </c>
      <c r="AA6913">
        <v>33.7866</v>
      </c>
      <c r="AB6913">
        <v>-118.2715</v>
      </c>
      <c r="AC6913">
        <f t="shared" si="107"/>
        <v>0</v>
      </c>
    </row>
    <row r="6914" spans="1:29" x14ac:dyDescent="0.35">
      <c r="A6914">
        <v>200118464</v>
      </c>
      <c r="B6914" s="1">
        <v>44099</v>
      </c>
      <c r="C6914" s="1">
        <v>44098</v>
      </c>
      <c r="D6914">
        <v>2130</v>
      </c>
      <c r="E6914">
        <v>1</v>
      </c>
      <c r="F6914" t="s">
        <v>36</v>
      </c>
      <c r="G6914">
        <v>182</v>
      </c>
      <c r="H6914">
        <v>2</v>
      </c>
      <c r="I6914">
        <v>740</v>
      </c>
      <c r="J6914" t="s">
        <v>224</v>
      </c>
      <c r="K6914" t="s">
        <v>706</v>
      </c>
      <c r="L6914">
        <v>0</v>
      </c>
      <c r="M6914" t="s">
        <v>46</v>
      </c>
      <c r="N6914" t="s">
        <v>46</v>
      </c>
      <c r="O6914">
        <v>502</v>
      </c>
      <c r="P6914" t="s">
        <v>47</v>
      </c>
      <c r="S6914" t="s">
        <v>40</v>
      </c>
      <c r="T6914" t="s">
        <v>41</v>
      </c>
      <c r="U6914">
        <v>740</v>
      </c>
      <c r="Y6914" t="s">
        <v>3463</v>
      </c>
      <c r="AA6914">
        <v>34.040599999999998</v>
      </c>
      <c r="AB6914">
        <v>-118.2646</v>
      </c>
      <c r="AC6914">
        <f t="shared" si="107"/>
        <v>0</v>
      </c>
    </row>
    <row r="6915" spans="1:29" x14ac:dyDescent="0.35">
      <c r="A6915">
        <v>200119057</v>
      </c>
      <c r="B6915" s="1">
        <v>44109</v>
      </c>
      <c r="C6915" s="1">
        <v>44103</v>
      </c>
      <c r="D6915">
        <v>1100</v>
      </c>
      <c r="E6915">
        <v>1</v>
      </c>
      <c r="F6915" t="s">
        <v>36</v>
      </c>
      <c r="G6915">
        <v>159</v>
      </c>
      <c r="H6915">
        <v>1</v>
      </c>
      <c r="I6915">
        <v>440</v>
      </c>
      <c r="J6915" t="s">
        <v>213</v>
      </c>
      <c r="K6915" t="s">
        <v>9869</v>
      </c>
      <c r="L6915">
        <v>25</v>
      </c>
      <c r="M6915" t="s">
        <v>30</v>
      </c>
      <c r="N6915" t="s">
        <v>1233</v>
      </c>
      <c r="O6915">
        <v>507</v>
      </c>
      <c r="P6915" t="s">
        <v>169</v>
      </c>
      <c r="S6915" t="s">
        <v>40</v>
      </c>
      <c r="T6915" t="s">
        <v>41</v>
      </c>
      <c r="U6915">
        <v>440</v>
      </c>
      <c r="Y6915" t="s">
        <v>1691</v>
      </c>
      <c r="Z6915" t="s">
        <v>9870</v>
      </c>
      <c r="AA6915">
        <v>34.041800000000002</v>
      </c>
      <c r="AB6915">
        <v>-118.2351</v>
      </c>
      <c r="AC6915">
        <f t="shared" ref="AC6915:AC6978" si="108">IF(OR((S:S)="CC", S:S="AA",S:S="JA"), 1, 0)</f>
        <v>0</v>
      </c>
    </row>
    <row r="6916" spans="1:29" x14ac:dyDescent="0.35">
      <c r="A6916">
        <v>201111856</v>
      </c>
      <c r="B6916" s="1">
        <v>44038</v>
      </c>
      <c r="C6916" s="1">
        <v>44037</v>
      </c>
      <c r="D6916">
        <v>1900</v>
      </c>
      <c r="E6916">
        <v>11</v>
      </c>
      <c r="F6916" t="s">
        <v>64</v>
      </c>
      <c r="G6916">
        <v>1136</v>
      </c>
      <c r="H6916">
        <v>1</v>
      </c>
      <c r="I6916">
        <v>510</v>
      </c>
      <c r="J6916" t="s">
        <v>29</v>
      </c>
      <c r="L6916">
        <v>0</v>
      </c>
      <c r="O6916">
        <v>101</v>
      </c>
      <c r="P6916" t="s">
        <v>32</v>
      </c>
      <c r="S6916" t="s">
        <v>40</v>
      </c>
      <c r="T6916" t="s">
        <v>41</v>
      </c>
      <c r="U6916">
        <v>510</v>
      </c>
      <c r="Y6916" t="s">
        <v>9871</v>
      </c>
      <c r="AA6916">
        <v>34.116100000000003</v>
      </c>
      <c r="AB6916">
        <v>-118.2131</v>
      </c>
      <c r="AC6916">
        <f t="shared" si="108"/>
        <v>0</v>
      </c>
    </row>
    <row r="6917" spans="1:29" x14ac:dyDescent="0.35">
      <c r="A6917">
        <v>200412418</v>
      </c>
      <c r="B6917" s="1">
        <v>44077</v>
      </c>
      <c r="C6917" s="1">
        <v>44015</v>
      </c>
      <c r="D6917">
        <v>800</v>
      </c>
      <c r="E6917">
        <v>4</v>
      </c>
      <c r="F6917" t="s">
        <v>54</v>
      </c>
      <c r="G6917">
        <v>471</v>
      </c>
      <c r="H6917">
        <v>1</v>
      </c>
      <c r="I6917">
        <v>341</v>
      </c>
      <c r="J6917" t="s">
        <v>157</v>
      </c>
      <c r="K6917" t="s">
        <v>3195</v>
      </c>
      <c r="L6917">
        <v>0</v>
      </c>
      <c r="M6917" t="s">
        <v>30</v>
      </c>
      <c r="N6917" t="s">
        <v>73</v>
      </c>
      <c r="O6917">
        <v>116</v>
      </c>
      <c r="P6917" t="s">
        <v>702</v>
      </c>
      <c r="S6917" t="s">
        <v>40</v>
      </c>
      <c r="T6917" t="s">
        <v>41</v>
      </c>
      <c r="U6917">
        <v>341</v>
      </c>
      <c r="Y6917" t="s">
        <v>9872</v>
      </c>
      <c r="AA6917">
        <v>34.036000000000001</v>
      </c>
      <c r="AB6917">
        <v>-118.2242</v>
      </c>
      <c r="AC6917">
        <f t="shared" si="108"/>
        <v>0</v>
      </c>
    </row>
    <row r="6918" spans="1:29" x14ac:dyDescent="0.35">
      <c r="A6918">
        <v>200515319</v>
      </c>
      <c r="B6918" s="1">
        <v>44118</v>
      </c>
      <c r="C6918" s="1">
        <v>44118</v>
      </c>
      <c r="D6918">
        <v>1055</v>
      </c>
      <c r="E6918">
        <v>5</v>
      </c>
      <c r="F6918" t="s">
        <v>98</v>
      </c>
      <c r="G6918">
        <v>528</v>
      </c>
      <c r="H6918">
        <v>1</v>
      </c>
      <c r="I6918">
        <v>341</v>
      </c>
      <c r="J6918" t="s">
        <v>157</v>
      </c>
      <c r="K6918" t="s">
        <v>2040</v>
      </c>
      <c r="L6918">
        <v>47</v>
      </c>
      <c r="M6918" t="s">
        <v>94</v>
      </c>
      <c r="N6918" t="s">
        <v>95</v>
      </c>
      <c r="O6918">
        <v>501</v>
      </c>
      <c r="P6918" t="s">
        <v>164</v>
      </c>
      <c r="S6918" t="s">
        <v>40</v>
      </c>
      <c r="T6918" t="s">
        <v>41</v>
      </c>
      <c r="U6918">
        <v>341</v>
      </c>
      <c r="Y6918" t="s">
        <v>9873</v>
      </c>
      <c r="AA6918">
        <v>33.783299999999997</v>
      </c>
      <c r="AB6918">
        <v>-118.25279999999999</v>
      </c>
      <c r="AC6918">
        <f t="shared" si="108"/>
        <v>0</v>
      </c>
    </row>
    <row r="6919" spans="1:29" x14ac:dyDescent="0.35">
      <c r="A6919">
        <v>200204813</v>
      </c>
      <c r="B6919" s="1">
        <v>43846</v>
      </c>
      <c r="C6919" s="1">
        <v>43846</v>
      </c>
      <c r="D6919">
        <v>1600</v>
      </c>
      <c r="E6919">
        <v>2</v>
      </c>
      <c r="F6919" t="s">
        <v>56</v>
      </c>
      <c r="G6919">
        <v>245</v>
      </c>
      <c r="H6919">
        <v>2</v>
      </c>
      <c r="I6919">
        <v>740</v>
      </c>
      <c r="J6919" t="s">
        <v>224</v>
      </c>
      <c r="K6919" t="s">
        <v>885</v>
      </c>
      <c r="L6919">
        <v>59</v>
      </c>
      <c r="M6919" t="s">
        <v>94</v>
      </c>
      <c r="N6919" t="s">
        <v>95</v>
      </c>
      <c r="O6919">
        <v>122</v>
      </c>
      <c r="P6919" t="s">
        <v>275</v>
      </c>
      <c r="S6919" t="s">
        <v>40</v>
      </c>
      <c r="T6919" t="s">
        <v>41</v>
      </c>
      <c r="U6919">
        <v>740</v>
      </c>
      <c r="Y6919" t="s">
        <v>933</v>
      </c>
      <c r="Z6919" t="s">
        <v>76</v>
      </c>
      <c r="AA6919">
        <v>34.061</v>
      </c>
      <c r="AB6919">
        <v>-118.2775</v>
      </c>
      <c r="AC6919">
        <f t="shared" si="108"/>
        <v>0</v>
      </c>
    </row>
    <row r="6920" spans="1:29" x14ac:dyDescent="0.35">
      <c r="A6920">
        <v>200309632</v>
      </c>
      <c r="B6920" s="1">
        <v>43929</v>
      </c>
      <c r="C6920" s="1">
        <v>43929</v>
      </c>
      <c r="D6920">
        <v>520</v>
      </c>
      <c r="E6920">
        <v>3</v>
      </c>
      <c r="F6920" t="s">
        <v>43</v>
      </c>
      <c r="G6920">
        <v>333</v>
      </c>
      <c r="H6920">
        <v>2</v>
      </c>
      <c r="I6920">
        <v>624</v>
      </c>
      <c r="J6920" t="s">
        <v>171</v>
      </c>
      <c r="K6920" t="s">
        <v>9874</v>
      </c>
      <c r="L6920">
        <v>69</v>
      </c>
      <c r="M6920" t="s">
        <v>30</v>
      </c>
      <c r="N6920" t="s">
        <v>163</v>
      </c>
      <c r="O6920">
        <v>222</v>
      </c>
      <c r="P6920" t="s">
        <v>1095</v>
      </c>
      <c r="Q6920">
        <v>301</v>
      </c>
      <c r="R6920" t="s">
        <v>3477</v>
      </c>
      <c r="S6920" t="s">
        <v>40</v>
      </c>
      <c r="T6920" t="s">
        <v>41</v>
      </c>
      <c r="U6920">
        <v>624</v>
      </c>
      <c r="Y6920" t="s">
        <v>2065</v>
      </c>
      <c r="AA6920">
        <v>34.032600000000002</v>
      </c>
      <c r="AB6920">
        <v>-118.33499999999999</v>
      </c>
      <c r="AC6920">
        <f t="shared" si="108"/>
        <v>0</v>
      </c>
    </row>
    <row r="6921" spans="1:29" x14ac:dyDescent="0.35">
      <c r="A6921">
        <v>200120137</v>
      </c>
      <c r="B6921" s="1">
        <v>44132</v>
      </c>
      <c r="C6921" s="1">
        <v>44132</v>
      </c>
      <c r="D6921">
        <v>1800</v>
      </c>
      <c r="E6921">
        <v>1</v>
      </c>
      <c r="F6921" t="s">
        <v>36</v>
      </c>
      <c r="G6921">
        <v>163</v>
      </c>
      <c r="H6921">
        <v>2</v>
      </c>
      <c r="I6921">
        <v>740</v>
      </c>
      <c r="J6921" t="s">
        <v>224</v>
      </c>
      <c r="K6921" t="s">
        <v>239</v>
      </c>
      <c r="L6921">
        <v>0</v>
      </c>
      <c r="M6921" t="s">
        <v>30</v>
      </c>
      <c r="N6921" t="s">
        <v>73</v>
      </c>
      <c r="O6921">
        <v>405</v>
      </c>
      <c r="P6921" t="s">
        <v>52</v>
      </c>
      <c r="S6921" t="s">
        <v>40</v>
      </c>
      <c r="T6921" t="s">
        <v>41</v>
      </c>
      <c r="U6921">
        <v>740</v>
      </c>
      <c r="Y6921" t="s">
        <v>4595</v>
      </c>
      <c r="AA6921">
        <v>34.043399999999998</v>
      </c>
      <c r="AB6921">
        <v>-118.255</v>
      </c>
      <c r="AC6921">
        <f t="shared" si="108"/>
        <v>0</v>
      </c>
    </row>
    <row r="6922" spans="1:29" x14ac:dyDescent="0.35">
      <c r="A6922">
        <v>200915989</v>
      </c>
      <c r="B6922" s="1">
        <v>44120</v>
      </c>
      <c r="C6922" s="1">
        <v>44117</v>
      </c>
      <c r="D6922">
        <v>2100</v>
      </c>
      <c r="E6922">
        <v>9</v>
      </c>
      <c r="F6922" t="s">
        <v>49</v>
      </c>
      <c r="G6922">
        <v>939</v>
      </c>
      <c r="H6922">
        <v>1</v>
      </c>
      <c r="I6922">
        <v>310</v>
      </c>
      <c r="J6922" t="s">
        <v>71</v>
      </c>
      <c r="K6922">
        <v>344</v>
      </c>
      <c r="L6922">
        <v>28</v>
      </c>
      <c r="M6922" t="s">
        <v>94</v>
      </c>
      <c r="N6922" t="s">
        <v>73</v>
      </c>
      <c r="O6922">
        <v>707</v>
      </c>
      <c r="P6922" t="s">
        <v>280</v>
      </c>
      <c r="S6922" t="s">
        <v>40</v>
      </c>
      <c r="T6922" t="s">
        <v>41</v>
      </c>
      <c r="U6922">
        <v>310</v>
      </c>
      <c r="Y6922" t="s">
        <v>9875</v>
      </c>
      <c r="AA6922">
        <v>34.1721</v>
      </c>
      <c r="AB6922">
        <v>-118.41459999999999</v>
      </c>
      <c r="AC6922">
        <f t="shared" si="108"/>
        <v>0</v>
      </c>
    </row>
    <row r="6923" spans="1:29" x14ac:dyDescent="0.35">
      <c r="A6923">
        <v>201204468</v>
      </c>
      <c r="B6923" s="1">
        <v>43837</v>
      </c>
      <c r="C6923" s="1">
        <v>43836</v>
      </c>
      <c r="D6923">
        <v>1834</v>
      </c>
      <c r="E6923">
        <v>12</v>
      </c>
      <c r="F6923" t="s">
        <v>68</v>
      </c>
      <c r="G6923">
        <v>1232</v>
      </c>
      <c r="H6923">
        <v>1</v>
      </c>
      <c r="I6923">
        <v>341</v>
      </c>
      <c r="J6923" t="s">
        <v>157</v>
      </c>
      <c r="K6923" t="s">
        <v>9876</v>
      </c>
      <c r="L6923">
        <v>0</v>
      </c>
      <c r="M6923" t="s">
        <v>46</v>
      </c>
      <c r="N6923" t="s">
        <v>46</v>
      </c>
      <c r="O6923">
        <v>403</v>
      </c>
      <c r="P6923" t="s">
        <v>337</v>
      </c>
      <c r="S6923" t="s">
        <v>40</v>
      </c>
      <c r="T6923" t="s">
        <v>41</v>
      </c>
      <c r="U6923">
        <v>341</v>
      </c>
      <c r="Y6923" t="s">
        <v>5596</v>
      </c>
      <c r="AA6923">
        <v>33.989100000000001</v>
      </c>
      <c r="AB6923">
        <v>-118.32850000000001</v>
      </c>
      <c r="AC6923">
        <f t="shared" si="108"/>
        <v>0</v>
      </c>
    </row>
    <row r="6924" spans="1:29" x14ac:dyDescent="0.35">
      <c r="A6924">
        <v>200400868</v>
      </c>
      <c r="B6924" s="1">
        <v>44003</v>
      </c>
      <c r="C6924" s="1">
        <v>44003</v>
      </c>
      <c r="D6924">
        <v>300</v>
      </c>
      <c r="E6924">
        <v>4</v>
      </c>
      <c r="F6924" t="s">
        <v>54</v>
      </c>
      <c r="G6924">
        <v>412</v>
      </c>
      <c r="H6924">
        <v>2</v>
      </c>
      <c r="I6924">
        <v>624</v>
      </c>
      <c r="J6924" t="s">
        <v>171</v>
      </c>
      <c r="K6924" t="s">
        <v>9877</v>
      </c>
      <c r="L6924">
        <v>49</v>
      </c>
      <c r="M6924" t="s">
        <v>30</v>
      </c>
      <c r="N6924" t="s">
        <v>95</v>
      </c>
      <c r="O6924">
        <v>102</v>
      </c>
      <c r="P6924" t="s">
        <v>186</v>
      </c>
      <c r="Q6924">
        <v>500</v>
      </c>
      <c r="R6924" t="s">
        <v>184</v>
      </c>
      <c r="S6924" t="s">
        <v>40</v>
      </c>
      <c r="T6924" t="s">
        <v>41</v>
      </c>
      <c r="U6924">
        <v>624</v>
      </c>
      <c r="V6924">
        <v>998</v>
      </c>
      <c r="Y6924" t="s">
        <v>9878</v>
      </c>
      <c r="AA6924">
        <v>34.080599999999997</v>
      </c>
      <c r="AB6924">
        <v>-118.2176</v>
      </c>
      <c r="AC6924">
        <f t="shared" si="108"/>
        <v>0</v>
      </c>
    </row>
    <row r="6925" spans="1:29" x14ac:dyDescent="0.35">
      <c r="A6925">
        <v>201218825</v>
      </c>
      <c r="B6925" s="1">
        <v>44062</v>
      </c>
      <c r="C6925" s="1">
        <v>44051</v>
      </c>
      <c r="D6925">
        <v>1545</v>
      </c>
      <c r="E6925">
        <v>12</v>
      </c>
      <c r="F6925" t="s">
        <v>68</v>
      </c>
      <c r="G6925">
        <v>1256</v>
      </c>
      <c r="H6925">
        <v>1</v>
      </c>
      <c r="I6925">
        <v>510</v>
      </c>
      <c r="J6925" t="s">
        <v>29</v>
      </c>
      <c r="L6925">
        <v>0</v>
      </c>
      <c r="O6925">
        <v>101</v>
      </c>
      <c r="P6925" t="s">
        <v>32</v>
      </c>
      <c r="S6925" t="s">
        <v>40</v>
      </c>
      <c r="T6925" t="s">
        <v>41</v>
      </c>
      <c r="U6925">
        <v>510</v>
      </c>
      <c r="Y6925" t="s">
        <v>5501</v>
      </c>
      <c r="AA6925">
        <v>33.972700000000003</v>
      </c>
      <c r="AB6925">
        <v>-118.2897</v>
      </c>
      <c r="AC6925">
        <f t="shared" si="108"/>
        <v>0</v>
      </c>
    </row>
    <row r="6926" spans="1:29" x14ac:dyDescent="0.35">
      <c r="A6926">
        <v>200317796</v>
      </c>
      <c r="B6926" s="1">
        <v>44084</v>
      </c>
      <c r="C6926" s="1">
        <v>43840</v>
      </c>
      <c r="D6926">
        <v>1401</v>
      </c>
      <c r="E6926">
        <v>3</v>
      </c>
      <c r="F6926" t="s">
        <v>43</v>
      </c>
      <c r="G6926">
        <v>394</v>
      </c>
      <c r="H6926">
        <v>2</v>
      </c>
      <c r="I6926">
        <v>354</v>
      </c>
      <c r="J6926" t="s">
        <v>167</v>
      </c>
      <c r="K6926" t="s">
        <v>9879</v>
      </c>
      <c r="L6926">
        <v>0</v>
      </c>
      <c r="M6926" t="s">
        <v>30</v>
      </c>
      <c r="N6926" t="s">
        <v>163</v>
      </c>
      <c r="O6926">
        <v>501</v>
      </c>
      <c r="P6926" t="s">
        <v>164</v>
      </c>
      <c r="S6926" t="s">
        <v>40</v>
      </c>
      <c r="T6926" t="s">
        <v>41</v>
      </c>
      <c r="U6926">
        <v>354</v>
      </c>
      <c r="Y6926" t="s">
        <v>7033</v>
      </c>
      <c r="AA6926">
        <v>34.010300000000001</v>
      </c>
      <c r="AB6926">
        <v>-118.3193</v>
      </c>
      <c r="AC6926">
        <f t="shared" si="108"/>
        <v>0</v>
      </c>
    </row>
    <row r="6927" spans="1:29" x14ac:dyDescent="0.35">
      <c r="A6927">
        <v>200904420</v>
      </c>
      <c r="B6927" s="1">
        <v>43840</v>
      </c>
      <c r="C6927" s="1">
        <v>43840</v>
      </c>
      <c r="D6927">
        <v>630</v>
      </c>
      <c r="E6927">
        <v>9</v>
      </c>
      <c r="F6927" t="s">
        <v>49</v>
      </c>
      <c r="G6927">
        <v>994</v>
      </c>
      <c r="H6927">
        <v>1</v>
      </c>
      <c r="I6927">
        <v>230</v>
      </c>
      <c r="J6927" t="s">
        <v>161</v>
      </c>
      <c r="K6927" t="s">
        <v>9880</v>
      </c>
      <c r="L6927">
        <v>17</v>
      </c>
      <c r="M6927" t="s">
        <v>94</v>
      </c>
      <c r="N6927" t="s">
        <v>95</v>
      </c>
      <c r="O6927">
        <v>101</v>
      </c>
      <c r="P6927" t="s">
        <v>32</v>
      </c>
      <c r="Q6927">
        <v>106</v>
      </c>
      <c r="R6927" t="s">
        <v>592</v>
      </c>
      <c r="S6927" t="s">
        <v>84</v>
      </c>
      <c r="T6927" t="s">
        <v>85</v>
      </c>
      <c r="U6927">
        <v>230</v>
      </c>
      <c r="Y6927" t="s">
        <v>9881</v>
      </c>
      <c r="AA6927">
        <v>34.137999999999998</v>
      </c>
      <c r="AB6927">
        <v>-118.4376</v>
      </c>
      <c r="AC6927">
        <f t="shared" si="108"/>
        <v>0</v>
      </c>
    </row>
    <row r="6928" spans="1:29" x14ac:dyDescent="0.35">
      <c r="A6928">
        <v>200509792</v>
      </c>
      <c r="B6928" s="1">
        <v>43973</v>
      </c>
      <c r="C6928" s="1">
        <v>43952</v>
      </c>
      <c r="D6928">
        <v>1800</v>
      </c>
      <c r="E6928">
        <v>5</v>
      </c>
      <c r="F6928" t="s">
        <v>98</v>
      </c>
      <c r="G6928">
        <v>589</v>
      </c>
      <c r="H6928">
        <v>1</v>
      </c>
      <c r="I6928">
        <v>440</v>
      </c>
      <c r="J6928" t="s">
        <v>213</v>
      </c>
      <c r="K6928">
        <v>344</v>
      </c>
      <c r="L6928">
        <v>52</v>
      </c>
      <c r="M6928" t="s">
        <v>30</v>
      </c>
      <c r="N6928" t="s">
        <v>73</v>
      </c>
      <c r="O6928">
        <v>705</v>
      </c>
      <c r="P6928" t="s">
        <v>5898</v>
      </c>
      <c r="S6928" t="s">
        <v>40</v>
      </c>
      <c r="T6928" t="s">
        <v>41</v>
      </c>
      <c r="U6928">
        <v>440</v>
      </c>
      <c r="Y6928" t="s">
        <v>6301</v>
      </c>
      <c r="AA6928">
        <v>33.721600000000002</v>
      </c>
      <c r="AB6928">
        <v>-118.2818</v>
      </c>
      <c r="AC6928">
        <f t="shared" si="108"/>
        <v>0</v>
      </c>
    </row>
    <row r="6929" spans="1:29" x14ac:dyDescent="0.35">
      <c r="A6929">
        <v>200505066</v>
      </c>
      <c r="B6929" s="1">
        <v>43856</v>
      </c>
      <c r="C6929" s="1">
        <v>43854</v>
      </c>
      <c r="D6929">
        <v>2000</v>
      </c>
      <c r="E6929">
        <v>5</v>
      </c>
      <c r="F6929" t="s">
        <v>98</v>
      </c>
      <c r="G6929">
        <v>514</v>
      </c>
      <c r="H6929">
        <v>1</v>
      </c>
      <c r="I6929">
        <v>420</v>
      </c>
      <c r="J6929" t="s">
        <v>352</v>
      </c>
      <c r="L6929">
        <v>0</v>
      </c>
      <c r="O6929">
        <v>101</v>
      </c>
      <c r="P6929" t="s">
        <v>32</v>
      </c>
      <c r="S6929" t="s">
        <v>40</v>
      </c>
      <c r="T6929" t="s">
        <v>41</v>
      </c>
      <c r="U6929">
        <v>420</v>
      </c>
      <c r="Y6929" t="s">
        <v>9882</v>
      </c>
      <c r="AA6929">
        <v>33.789700000000003</v>
      </c>
      <c r="AB6929">
        <v>-118.2787</v>
      </c>
      <c r="AC6929">
        <f t="shared" si="108"/>
        <v>0</v>
      </c>
    </row>
    <row r="6930" spans="1:29" x14ac:dyDescent="0.35">
      <c r="A6930">
        <v>200108351</v>
      </c>
      <c r="B6930" s="1">
        <v>43893</v>
      </c>
      <c r="C6930" s="1">
        <v>43892</v>
      </c>
      <c r="D6930">
        <v>930</v>
      </c>
      <c r="E6930">
        <v>1</v>
      </c>
      <c r="F6930" t="s">
        <v>36</v>
      </c>
      <c r="G6930">
        <v>161</v>
      </c>
      <c r="H6930">
        <v>1</v>
      </c>
      <c r="I6930">
        <v>420</v>
      </c>
      <c r="J6930" t="s">
        <v>352</v>
      </c>
      <c r="K6930" t="s">
        <v>9883</v>
      </c>
      <c r="L6930">
        <v>32</v>
      </c>
      <c r="M6930" t="s">
        <v>94</v>
      </c>
      <c r="N6930" t="s">
        <v>73</v>
      </c>
      <c r="O6930">
        <v>123</v>
      </c>
      <c r="P6930" t="s">
        <v>290</v>
      </c>
      <c r="S6930" t="s">
        <v>40</v>
      </c>
      <c r="T6930" t="s">
        <v>41</v>
      </c>
      <c r="U6930">
        <v>420</v>
      </c>
      <c r="Y6930" t="s">
        <v>3615</v>
      </c>
      <c r="AA6930">
        <v>34.048299999999998</v>
      </c>
      <c r="AB6930">
        <v>-118.26309999999999</v>
      </c>
      <c r="AC6930">
        <f t="shared" si="108"/>
        <v>0</v>
      </c>
    </row>
    <row r="6931" spans="1:29" x14ac:dyDescent="0.35">
      <c r="A6931">
        <v>200906832</v>
      </c>
      <c r="B6931" s="1">
        <v>43892</v>
      </c>
      <c r="C6931" s="1">
        <v>43890</v>
      </c>
      <c r="D6931">
        <v>1700</v>
      </c>
      <c r="E6931">
        <v>9</v>
      </c>
      <c r="F6931" t="s">
        <v>49</v>
      </c>
      <c r="G6931">
        <v>919</v>
      </c>
      <c r="H6931">
        <v>2</v>
      </c>
      <c r="I6931">
        <v>627</v>
      </c>
      <c r="J6931" t="s">
        <v>616</v>
      </c>
      <c r="K6931" t="s">
        <v>9884</v>
      </c>
      <c r="L6931">
        <v>13</v>
      </c>
      <c r="M6931" t="s">
        <v>30</v>
      </c>
      <c r="N6931" t="s">
        <v>95</v>
      </c>
      <c r="O6931">
        <v>502</v>
      </c>
      <c r="P6931" t="s">
        <v>47</v>
      </c>
      <c r="Q6931">
        <v>400</v>
      </c>
      <c r="R6931" t="s">
        <v>143</v>
      </c>
      <c r="S6931" t="s">
        <v>84</v>
      </c>
      <c r="T6931" t="s">
        <v>85</v>
      </c>
      <c r="U6931">
        <v>627</v>
      </c>
      <c r="Y6931" t="s">
        <v>9885</v>
      </c>
      <c r="AA6931">
        <v>34.193899999999999</v>
      </c>
      <c r="AB6931">
        <v>-118.4289</v>
      </c>
      <c r="AC6931">
        <f t="shared" si="108"/>
        <v>0</v>
      </c>
    </row>
    <row r="6932" spans="1:29" x14ac:dyDescent="0.35">
      <c r="A6932">
        <v>200912045</v>
      </c>
      <c r="B6932" s="1">
        <v>44018</v>
      </c>
      <c r="C6932" s="1">
        <v>44018</v>
      </c>
      <c r="D6932">
        <v>1630</v>
      </c>
      <c r="E6932">
        <v>9</v>
      </c>
      <c r="F6932" t="s">
        <v>49</v>
      </c>
      <c r="G6932">
        <v>915</v>
      </c>
      <c r="H6932">
        <v>1</v>
      </c>
      <c r="I6932">
        <v>236</v>
      </c>
      <c r="J6932" t="s">
        <v>692</v>
      </c>
      <c r="K6932" t="s">
        <v>9886</v>
      </c>
      <c r="L6932">
        <v>23</v>
      </c>
      <c r="M6932" t="s">
        <v>30</v>
      </c>
      <c r="N6932" t="s">
        <v>95</v>
      </c>
      <c r="O6932">
        <v>502</v>
      </c>
      <c r="P6932" t="s">
        <v>47</v>
      </c>
      <c r="Q6932">
        <v>400</v>
      </c>
      <c r="R6932" t="s">
        <v>143</v>
      </c>
      <c r="S6932" t="s">
        <v>33</v>
      </c>
      <c r="T6932" t="s">
        <v>34</v>
      </c>
      <c r="U6932">
        <v>236</v>
      </c>
      <c r="Y6932" t="s">
        <v>3761</v>
      </c>
      <c r="AA6932">
        <v>34.2012</v>
      </c>
      <c r="AB6932">
        <v>-118.4404</v>
      </c>
      <c r="AC6932">
        <f t="shared" si="108"/>
        <v>1</v>
      </c>
    </row>
    <row r="6933" spans="1:29" x14ac:dyDescent="0.35">
      <c r="A6933">
        <v>200606911</v>
      </c>
      <c r="B6933" s="1">
        <v>43885</v>
      </c>
      <c r="C6933" s="1">
        <v>43878</v>
      </c>
      <c r="D6933">
        <v>1</v>
      </c>
      <c r="E6933">
        <v>6</v>
      </c>
      <c r="F6933" t="s">
        <v>91</v>
      </c>
      <c r="G6933">
        <v>642</v>
      </c>
      <c r="H6933">
        <v>2</v>
      </c>
      <c r="I6933">
        <v>740</v>
      </c>
      <c r="J6933" t="s">
        <v>224</v>
      </c>
      <c r="K6933">
        <v>329</v>
      </c>
      <c r="L6933">
        <v>49</v>
      </c>
      <c r="M6933" t="s">
        <v>30</v>
      </c>
      <c r="N6933" t="s">
        <v>73</v>
      </c>
      <c r="O6933">
        <v>502</v>
      </c>
      <c r="P6933" t="s">
        <v>47</v>
      </c>
      <c r="S6933" t="s">
        <v>40</v>
      </c>
      <c r="T6933" t="s">
        <v>41</v>
      </c>
      <c r="U6933">
        <v>740</v>
      </c>
      <c r="Y6933" t="s">
        <v>5282</v>
      </c>
      <c r="AA6933">
        <v>34.101700000000001</v>
      </c>
      <c r="AB6933">
        <v>-118.3588</v>
      </c>
      <c r="AC6933">
        <f t="shared" si="108"/>
        <v>0</v>
      </c>
    </row>
    <row r="6934" spans="1:29" x14ac:dyDescent="0.35">
      <c r="A6934">
        <v>200116273</v>
      </c>
      <c r="B6934" s="1">
        <v>44055</v>
      </c>
      <c r="C6934" s="1">
        <v>44055</v>
      </c>
      <c r="D6934">
        <v>220</v>
      </c>
      <c r="E6934">
        <v>1</v>
      </c>
      <c r="F6934" t="s">
        <v>36</v>
      </c>
      <c r="G6934">
        <v>135</v>
      </c>
      <c r="H6934">
        <v>2</v>
      </c>
      <c r="I6934">
        <v>740</v>
      </c>
      <c r="J6934" t="s">
        <v>224</v>
      </c>
      <c r="K6934" t="s">
        <v>9887</v>
      </c>
      <c r="L6934">
        <v>0</v>
      </c>
      <c r="M6934" t="s">
        <v>46</v>
      </c>
      <c r="N6934" t="s">
        <v>46</v>
      </c>
      <c r="O6934">
        <v>210</v>
      </c>
      <c r="P6934" t="s">
        <v>183</v>
      </c>
      <c r="S6934" t="s">
        <v>40</v>
      </c>
      <c r="T6934" t="s">
        <v>41</v>
      </c>
      <c r="U6934">
        <v>740</v>
      </c>
      <c r="Y6934" t="s">
        <v>1687</v>
      </c>
      <c r="AA6934">
        <v>34.048099999999998</v>
      </c>
      <c r="AB6934">
        <v>-118.24720000000001</v>
      </c>
      <c r="AC6934">
        <f t="shared" si="108"/>
        <v>0</v>
      </c>
    </row>
    <row r="6935" spans="1:29" x14ac:dyDescent="0.35">
      <c r="A6935">
        <v>201305896</v>
      </c>
      <c r="B6935" s="1">
        <v>43864</v>
      </c>
      <c r="C6935" s="1">
        <v>43863</v>
      </c>
      <c r="D6935">
        <v>1530</v>
      </c>
      <c r="E6935">
        <v>13</v>
      </c>
      <c r="F6935" t="s">
        <v>62</v>
      </c>
      <c r="G6935">
        <v>1321</v>
      </c>
      <c r="H6935">
        <v>1</v>
      </c>
      <c r="I6935">
        <v>510</v>
      </c>
      <c r="J6935" t="s">
        <v>29</v>
      </c>
      <c r="L6935">
        <v>0</v>
      </c>
      <c r="O6935">
        <v>101</v>
      </c>
      <c r="P6935" t="s">
        <v>32</v>
      </c>
      <c r="S6935" t="s">
        <v>40</v>
      </c>
      <c r="T6935" t="s">
        <v>41</v>
      </c>
      <c r="U6935">
        <v>510</v>
      </c>
      <c r="Y6935" t="s">
        <v>475</v>
      </c>
      <c r="Z6935" t="s">
        <v>6013</v>
      </c>
      <c r="AA6935">
        <v>34.026600000000002</v>
      </c>
      <c r="AB6935">
        <v>-118.2676</v>
      </c>
      <c r="AC6935">
        <f t="shared" si="108"/>
        <v>0</v>
      </c>
    </row>
    <row r="6936" spans="1:29" x14ac:dyDescent="0.35">
      <c r="A6936">
        <v>201213979</v>
      </c>
      <c r="B6936" s="1">
        <v>43968</v>
      </c>
      <c r="C6936" s="1">
        <v>43968</v>
      </c>
      <c r="D6936">
        <v>905</v>
      </c>
      <c r="E6936">
        <v>12</v>
      </c>
      <c r="F6936" t="s">
        <v>68</v>
      </c>
      <c r="G6936">
        <v>1248</v>
      </c>
      <c r="H6936">
        <v>2</v>
      </c>
      <c r="I6936">
        <v>354</v>
      </c>
      <c r="J6936" t="s">
        <v>167</v>
      </c>
      <c r="K6936">
        <v>100</v>
      </c>
      <c r="L6936">
        <v>24</v>
      </c>
      <c r="M6936" t="s">
        <v>94</v>
      </c>
      <c r="N6936" t="s">
        <v>163</v>
      </c>
      <c r="O6936">
        <v>501</v>
      </c>
      <c r="P6936" t="s">
        <v>164</v>
      </c>
      <c r="S6936" t="s">
        <v>40</v>
      </c>
      <c r="T6936" t="s">
        <v>41</v>
      </c>
      <c r="U6936">
        <v>354</v>
      </c>
      <c r="Y6936" t="s">
        <v>9888</v>
      </c>
      <c r="AA6936">
        <v>33.983699999999999</v>
      </c>
      <c r="AB6936">
        <v>-118.28700000000001</v>
      </c>
      <c r="AC6936">
        <f t="shared" si="108"/>
        <v>0</v>
      </c>
    </row>
    <row r="6937" spans="1:29" x14ac:dyDescent="0.35">
      <c r="A6937">
        <v>201109997</v>
      </c>
      <c r="B6937" s="1">
        <v>43984</v>
      </c>
      <c r="C6937" s="1">
        <v>43982</v>
      </c>
      <c r="D6937">
        <v>2325</v>
      </c>
      <c r="E6937">
        <v>11</v>
      </c>
      <c r="F6937" t="s">
        <v>64</v>
      </c>
      <c r="G6937">
        <v>1172</v>
      </c>
      <c r="H6937">
        <v>2</v>
      </c>
      <c r="I6937">
        <v>740</v>
      </c>
      <c r="J6937" t="s">
        <v>224</v>
      </c>
      <c r="K6937" t="s">
        <v>1201</v>
      </c>
      <c r="L6937">
        <v>24</v>
      </c>
      <c r="M6937" t="s">
        <v>30</v>
      </c>
      <c r="N6937" t="s">
        <v>73</v>
      </c>
      <c r="O6937">
        <v>101</v>
      </c>
      <c r="P6937" t="s">
        <v>32</v>
      </c>
      <c r="S6937" t="s">
        <v>40</v>
      </c>
      <c r="T6937" t="s">
        <v>41</v>
      </c>
      <c r="U6937">
        <v>740</v>
      </c>
      <c r="Y6937" t="s">
        <v>9889</v>
      </c>
      <c r="AA6937">
        <v>34.091200000000001</v>
      </c>
      <c r="AB6937">
        <v>-118.26519999999999</v>
      </c>
      <c r="AC6937">
        <f t="shared" si="108"/>
        <v>0</v>
      </c>
    </row>
    <row r="6938" spans="1:29" x14ac:dyDescent="0.35">
      <c r="A6938">
        <v>200515701</v>
      </c>
      <c r="B6938" s="1">
        <v>44127</v>
      </c>
      <c r="C6938" s="1">
        <v>44126</v>
      </c>
      <c r="D6938">
        <v>1800</v>
      </c>
      <c r="E6938">
        <v>5</v>
      </c>
      <c r="F6938" t="s">
        <v>98</v>
      </c>
      <c r="G6938">
        <v>555</v>
      </c>
      <c r="H6938">
        <v>1</v>
      </c>
      <c r="I6938">
        <v>420</v>
      </c>
      <c r="J6938" t="s">
        <v>352</v>
      </c>
      <c r="L6938">
        <v>0</v>
      </c>
      <c r="O6938">
        <v>104</v>
      </c>
      <c r="P6938" t="s">
        <v>201</v>
      </c>
      <c r="S6938" t="s">
        <v>40</v>
      </c>
      <c r="T6938" t="s">
        <v>41</v>
      </c>
      <c r="U6938">
        <v>420</v>
      </c>
      <c r="Y6938" t="s">
        <v>9890</v>
      </c>
      <c r="AA6938">
        <v>33.744199999999999</v>
      </c>
      <c r="AB6938">
        <v>-118.28789999999999</v>
      </c>
      <c r="AC6938">
        <f t="shared" si="108"/>
        <v>0</v>
      </c>
    </row>
    <row r="6939" spans="1:29" x14ac:dyDescent="0.35">
      <c r="A6939">
        <v>200505309</v>
      </c>
      <c r="B6939" s="1">
        <v>43861</v>
      </c>
      <c r="C6939" s="1">
        <v>43861</v>
      </c>
      <c r="D6939">
        <v>1530</v>
      </c>
      <c r="E6939">
        <v>5</v>
      </c>
      <c r="F6939" t="s">
        <v>98</v>
      </c>
      <c r="G6939">
        <v>558</v>
      </c>
      <c r="H6939">
        <v>2</v>
      </c>
      <c r="I6939">
        <v>745</v>
      </c>
      <c r="J6939" t="s">
        <v>139</v>
      </c>
      <c r="K6939" t="s">
        <v>1201</v>
      </c>
      <c r="L6939">
        <v>47</v>
      </c>
      <c r="M6939" t="s">
        <v>30</v>
      </c>
      <c r="N6939" t="s">
        <v>95</v>
      </c>
      <c r="O6939">
        <v>122</v>
      </c>
      <c r="P6939" t="s">
        <v>275</v>
      </c>
      <c r="S6939" t="s">
        <v>40</v>
      </c>
      <c r="T6939" t="s">
        <v>41</v>
      </c>
      <c r="U6939">
        <v>745</v>
      </c>
      <c r="Y6939" t="s">
        <v>9891</v>
      </c>
      <c r="Z6939" t="s">
        <v>4519</v>
      </c>
      <c r="AA6939">
        <v>33.746000000000002</v>
      </c>
      <c r="AB6939">
        <v>-118.2817</v>
      </c>
      <c r="AC6939">
        <f t="shared" si="108"/>
        <v>0</v>
      </c>
    </row>
    <row r="6940" spans="1:29" x14ac:dyDescent="0.35">
      <c r="A6940">
        <v>200416050</v>
      </c>
      <c r="B6940" s="1">
        <v>44183</v>
      </c>
      <c r="C6940" s="1">
        <v>44183</v>
      </c>
      <c r="D6940">
        <v>1000</v>
      </c>
      <c r="E6940">
        <v>4</v>
      </c>
      <c r="F6940" t="s">
        <v>54</v>
      </c>
      <c r="G6940">
        <v>487</v>
      </c>
      <c r="H6940">
        <v>1</v>
      </c>
      <c r="I6940">
        <v>510</v>
      </c>
      <c r="J6940" t="s">
        <v>29</v>
      </c>
      <c r="L6940">
        <v>0</v>
      </c>
      <c r="O6940">
        <v>101</v>
      </c>
      <c r="P6940" t="s">
        <v>32</v>
      </c>
      <c r="S6940" t="s">
        <v>40</v>
      </c>
      <c r="T6940" t="s">
        <v>41</v>
      </c>
      <c r="U6940">
        <v>510</v>
      </c>
      <c r="Y6940" t="s">
        <v>9892</v>
      </c>
      <c r="AA6940">
        <v>34.026899999999998</v>
      </c>
      <c r="AB6940">
        <v>-118.2167</v>
      </c>
      <c r="AC6940">
        <f t="shared" si="108"/>
        <v>0</v>
      </c>
    </row>
    <row r="6941" spans="1:29" x14ac:dyDescent="0.35">
      <c r="A6941">
        <v>201115588</v>
      </c>
      <c r="B6941" s="1">
        <v>44144</v>
      </c>
      <c r="C6941" s="1">
        <v>44138</v>
      </c>
      <c r="D6941">
        <v>1345</v>
      </c>
      <c r="E6941">
        <v>11</v>
      </c>
      <c r="F6941" t="s">
        <v>64</v>
      </c>
      <c r="G6941">
        <v>1137</v>
      </c>
      <c r="H6941">
        <v>2</v>
      </c>
      <c r="I6941">
        <v>626</v>
      </c>
      <c r="J6941" t="s">
        <v>141</v>
      </c>
      <c r="K6941" t="s">
        <v>9893</v>
      </c>
      <c r="L6941">
        <v>27</v>
      </c>
      <c r="M6941" t="s">
        <v>94</v>
      </c>
      <c r="N6941" t="s">
        <v>95</v>
      </c>
      <c r="O6941">
        <v>104</v>
      </c>
      <c r="P6941" t="s">
        <v>201</v>
      </c>
      <c r="Q6941">
        <v>511</v>
      </c>
      <c r="R6941" t="s">
        <v>151</v>
      </c>
      <c r="S6941" t="s">
        <v>84</v>
      </c>
      <c r="T6941" t="s">
        <v>85</v>
      </c>
      <c r="U6941">
        <v>626</v>
      </c>
      <c r="Y6941" t="s">
        <v>2655</v>
      </c>
      <c r="AA6941">
        <v>34.108499999999999</v>
      </c>
      <c r="AB6941">
        <v>-118.2011</v>
      </c>
      <c r="AC6941">
        <f t="shared" si="108"/>
        <v>0</v>
      </c>
    </row>
    <row r="6942" spans="1:29" x14ac:dyDescent="0.35">
      <c r="A6942">
        <v>201107869</v>
      </c>
      <c r="B6942" s="1">
        <v>43921</v>
      </c>
      <c r="C6942" s="1">
        <v>43921</v>
      </c>
      <c r="D6942">
        <v>315</v>
      </c>
      <c r="E6942">
        <v>11</v>
      </c>
      <c r="F6942" t="s">
        <v>64</v>
      </c>
      <c r="G6942">
        <v>1107</v>
      </c>
      <c r="H6942">
        <v>1</v>
      </c>
      <c r="I6942">
        <v>310</v>
      </c>
      <c r="J6942" t="s">
        <v>71</v>
      </c>
      <c r="K6942">
        <v>314</v>
      </c>
      <c r="L6942">
        <v>68</v>
      </c>
      <c r="M6942" t="s">
        <v>30</v>
      </c>
      <c r="N6942" t="s">
        <v>73</v>
      </c>
      <c r="O6942">
        <v>501</v>
      </c>
      <c r="P6942" t="s">
        <v>164</v>
      </c>
      <c r="S6942" t="s">
        <v>40</v>
      </c>
      <c r="T6942" t="s">
        <v>41</v>
      </c>
      <c r="U6942">
        <v>310</v>
      </c>
      <c r="V6942">
        <v>998</v>
      </c>
      <c r="Y6942" t="s">
        <v>9894</v>
      </c>
      <c r="AA6942">
        <v>34.130000000000003</v>
      </c>
      <c r="AB6942">
        <v>-118.1987</v>
      </c>
      <c r="AC6942">
        <f t="shared" si="108"/>
        <v>0</v>
      </c>
    </row>
    <row r="6943" spans="1:29" x14ac:dyDescent="0.35">
      <c r="A6943">
        <v>200616550</v>
      </c>
      <c r="B6943" s="1">
        <v>44114</v>
      </c>
      <c r="C6943" s="1">
        <v>44114</v>
      </c>
      <c r="D6943">
        <v>1845</v>
      </c>
      <c r="E6943">
        <v>6</v>
      </c>
      <c r="F6943" t="s">
        <v>91</v>
      </c>
      <c r="G6943">
        <v>644</v>
      </c>
      <c r="H6943">
        <v>1</v>
      </c>
      <c r="I6943">
        <v>440</v>
      </c>
      <c r="J6943" t="s">
        <v>213</v>
      </c>
      <c r="K6943" t="s">
        <v>761</v>
      </c>
      <c r="L6943">
        <v>39</v>
      </c>
      <c r="M6943" t="s">
        <v>94</v>
      </c>
      <c r="N6943" t="s">
        <v>73</v>
      </c>
      <c r="O6943">
        <v>102</v>
      </c>
      <c r="P6943" t="s">
        <v>186</v>
      </c>
      <c r="S6943" t="s">
        <v>40</v>
      </c>
      <c r="T6943" t="s">
        <v>41</v>
      </c>
      <c r="U6943">
        <v>440</v>
      </c>
      <c r="Y6943" t="s">
        <v>9895</v>
      </c>
      <c r="AA6943">
        <v>34.096200000000003</v>
      </c>
      <c r="AB6943">
        <v>-118.3462</v>
      </c>
      <c r="AC6943">
        <f t="shared" si="108"/>
        <v>0</v>
      </c>
    </row>
    <row r="6944" spans="1:29" x14ac:dyDescent="0.35">
      <c r="A6944">
        <v>200319107</v>
      </c>
      <c r="B6944" s="1">
        <v>44123</v>
      </c>
      <c r="C6944" s="1">
        <v>44115</v>
      </c>
      <c r="D6944">
        <v>1300</v>
      </c>
      <c r="E6944">
        <v>3</v>
      </c>
      <c r="F6944" t="s">
        <v>43</v>
      </c>
      <c r="G6944">
        <v>377</v>
      </c>
      <c r="H6944">
        <v>2</v>
      </c>
      <c r="I6944">
        <v>888</v>
      </c>
      <c r="J6944" t="s">
        <v>250</v>
      </c>
      <c r="K6944" t="s">
        <v>915</v>
      </c>
      <c r="L6944">
        <v>53</v>
      </c>
      <c r="M6944" t="s">
        <v>30</v>
      </c>
      <c r="N6944" t="s">
        <v>163</v>
      </c>
      <c r="O6944">
        <v>502</v>
      </c>
      <c r="P6944" t="s">
        <v>47</v>
      </c>
      <c r="S6944" t="s">
        <v>40</v>
      </c>
      <c r="T6944" t="s">
        <v>41</v>
      </c>
      <c r="U6944">
        <v>888</v>
      </c>
      <c r="Y6944" t="s">
        <v>276</v>
      </c>
      <c r="AA6944">
        <v>34.012099999999997</v>
      </c>
      <c r="AB6944">
        <v>-118.29859999999999</v>
      </c>
      <c r="AC6944">
        <f t="shared" si="108"/>
        <v>0</v>
      </c>
    </row>
    <row r="6945" spans="1:29" x14ac:dyDescent="0.35">
      <c r="A6945">
        <v>200115888</v>
      </c>
      <c r="B6945" s="1">
        <v>44048</v>
      </c>
      <c r="C6945" s="1">
        <v>44048</v>
      </c>
      <c r="D6945">
        <v>1430</v>
      </c>
      <c r="E6945">
        <v>1</v>
      </c>
      <c r="F6945" t="s">
        <v>36</v>
      </c>
      <c r="G6945">
        <v>185</v>
      </c>
      <c r="H6945">
        <v>2</v>
      </c>
      <c r="I6945">
        <v>888</v>
      </c>
      <c r="J6945" t="s">
        <v>250</v>
      </c>
      <c r="K6945" t="s">
        <v>5956</v>
      </c>
      <c r="L6945">
        <v>26</v>
      </c>
      <c r="M6945" t="s">
        <v>30</v>
      </c>
      <c r="N6945" t="s">
        <v>95</v>
      </c>
      <c r="O6945">
        <v>203</v>
      </c>
      <c r="P6945" t="s">
        <v>101</v>
      </c>
      <c r="S6945" t="s">
        <v>40</v>
      </c>
      <c r="T6945" t="s">
        <v>41</v>
      </c>
      <c r="U6945">
        <v>888</v>
      </c>
      <c r="Y6945" t="s">
        <v>9896</v>
      </c>
      <c r="AA6945">
        <v>34.040300000000002</v>
      </c>
      <c r="AB6945">
        <v>-118.2547</v>
      </c>
      <c r="AC6945">
        <f t="shared" si="108"/>
        <v>0</v>
      </c>
    </row>
    <row r="6946" spans="1:29" x14ac:dyDescent="0.35">
      <c r="A6946">
        <v>201004641</v>
      </c>
      <c r="B6946" s="1">
        <v>43846</v>
      </c>
      <c r="C6946" s="1">
        <v>43846</v>
      </c>
      <c r="D6946">
        <v>224</v>
      </c>
      <c r="E6946">
        <v>10</v>
      </c>
      <c r="F6946" t="s">
        <v>103</v>
      </c>
      <c r="G6946">
        <v>1097</v>
      </c>
      <c r="H6946">
        <v>1</v>
      </c>
      <c r="I6946">
        <v>310</v>
      </c>
      <c r="J6946" t="s">
        <v>71</v>
      </c>
      <c r="K6946" t="s">
        <v>9897</v>
      </c>
      <c r="L6946">
        <v>38</v>
      </c>
      <c r="M6946" t="s">
        <v>94</v>
      </c>
      <c r="N6946" t="s">
        <v>73</v>
      </c>
      <c r="O6946">
        <v>502</v>
      </c>
      <c r="P6946" t="s">
        <v>47</v>
      </c>
      <c r="S6946" t="s">
        <v>40</v>
      </c>
      <c r="T6946" t="s">
        <v>41</v>
      </c>
      <c r="U6946">
        <v>310</v>
      </c>
      <c r="Y6946" t="s">
        <v>9898</v>
      </c>
      <c r="AA6946">
        <v>34.141300000000001</v>
      </c>
      <c r="AB6946">
        <v>-118.506</v>
      </c>
      <c r="AC6946">
        <f t="shared" si="108"/>
        <v>0</v>
      </c>
    </row>
    <row r="6947" spans="1:29" x14ac:dyDescent="0.35">
      <c r="A6947">
        <v>200204271</v>
      </c>
      <c r="B6947" s="1">
        <v>43836</v>
      </c>
      <c r="C6947" s="1">
        <v>43836</v>
      </c>
      <c r="D6947">
        <v>425</v>
      </c>
      <c r="E6947">
        <v>2</v>
      </c>
      <c r="F6947" t="s">
        <v>56</v>
      </c>
      <c r="G6947">
        <v>237</v>
      </c>
      <c r="H6947">
        <v>1</v>
      </c>
      <c r="I6947">
        <v>442</v>
      </c>
      <c r="J6947" t="s">
        <v>179</v>
      </c>
      <c r="K6947" t="s">
        <v>9899</v>
      </c>
      <c r="L6947">
        <v>0</v>
      </c>
      <c r="M6947" t="s">
        <v>46</v>
      </c>
      <c r="N6947" t="s">
        <v>46</v>
      </c>
      <c r="O6947">
        <v>401</v>
      </c>
      <c r="P6947" t="s">
        <v>231</v>
      </c>
      <c r="S6947" t="s">
        <v>40</v>
      </c>
      <c r="T6947" t="s">
        <v>41</v>
      </c>
      <c r="U6947">
        <v>442</v>
      </c>
      <c r="Y6947" t="s">
        <v>4634</v>
      </c>
      <c r="AA6947">
        <v>34.062100000000001</v>
      </c>
      <c r="AB6947">
        <v>-118.2619</v>
      </c>
      <c r="AC6947">
        <f t="shared" si="108"/>
        <v>0</v>
      </c>
    </row>
    <row r="6948" spans="1:29" x14ac:dyDescent="0.35">
      <c r="A6948">
        <v>200512918</v>
      </c>
      <c r="B6948" s="1">
        <v>44056</v>
      </c>
      <c r="C6948" s="1">
        <v>44055</v>
      </c>
      <c r="D6948">
        <v>2200</v>
      </c>
      <c r="E6948">
        <v>5</v>
      </c>
      <c r="F6948" t="s">
        <v>98</v>
      </c>
      <c r="G6948">
        <v>566</v>
      </c>
      <c r="H6948">
        <v>1</v>
      </c>
      <c r="I6948">
        <v>510</v>
      </c>
      <c r="J6948" t="s">
        <v>29</v>
      </c>
      <c r="L6948">
        <v>0</v>
      </c>
      <c r="O6948">
        <v>101</v>
      </c>
      <c r="P6948" t="s">
        <v>32</v>
      </c>
      <c r="S6948" t="s">
        <v>40</v>
      </c>
      <c r="T6948" t="s">
        <v>41</v>
      </c>
      <c r="U6948">
        <v>510</v>
      </c>
      <c r="Y6948" t="s">
        <v>9900</v>
      </c>
      <c r="AA6948">
        <v>33.735999999999997</v>
      </c>
      <c r="AB6948">
        <v>-118.2814</v>
      </c>
      <c r="AC6948">
        <f t="shared" si="108"/>
        <v>0</v>
      </c>
    </row>
    <row r="6949" spans="1:29" x14ac:dyDescent="0.35">
      <c r="A6949">
        <v>200707912</v>
      </c>
      <c r="B6949" s="1">
        <v>43920</v>
      </c>
      <c r="C6949" s="1">
        <v>43920</v>
      </c>
      <c r="D6949">
        <v>920</v>
      </c>
      <c r="E6949">
        <v>7</v>
      </c>
      <c r="F6949" t="s">
        <v>28</v>
      </c>
      <c r="G6949">
        <v>762</v>
      </c>
      <c r="H6949">
        <v>2</v>
      </c>
      <c r="I6949">
        <v>624</v>
      </c>
      <c r="J6949" t="s">
        <v>171</v>
      </c>
      <c r="K6949">
        <v>356</v>
      </c>
      <c r="L6949">
        <v>54</v>
      </c>
      <c r="M6949" t="s">
        <v>94</v>
      </c>
      <c r="N6949" t="s">
        <v>163</v>
      </c>
      <c r="O6949">
        <v>101</v>
      </c>
      <c r="P6949" t="s">
        <v>32</v>
      </c>
      <c r="Q6949">
        <v>400</v>
      </c>
      <c r="R6949" t="s">
        <v>143</v>
      </c>
      <c r="S6949" t="s">
        <v>33</v>
      </c>
      <c r="T6949" t="s">
        <v>34</v>
      </c>
      <c r="U6949">
        <v>624</v>
      </c>
      <c r="Y6949" t="s">
        <v>9901</v>
      </c>
      <c r="AA6949">
        <v>34.048299999999998</v>
      </c>
      <c r="AB6949">
        <v>-118.3716</v>
      </c>
      <c r="AC6949">
        <f t="shared" si="108"/>
        <v>1</v>
      </c>
    </row>
    <row r="6950" spans="1:29" x14ac:dyDescent="0.35">
      <c r="A6950">
        <v>201204505</v>
      </c>
      <c r="B6950" s="1">
        <v>43837</v>
      </c>
      <c r="C6950" s="1">
        <v>43836</v>
      </c>
      <c r="D6950">
        <v>1700</v>
      </c>
      <c r="E6950">
        <v>12</v>
      </c>
      <c r="F6950" t="s">
        <v>68</v>
      </c>
      <c r="G6950">
        <v>1249</v>
      </c>
      <c r="H6950">
        <v>1</v>
      </c>
      <c r="I6950">
        <v>310</v>
      </c>
      <c r="J6950" t="s">
        <v>71</v>
      </c>
      <c r="K6950" t="s">
        <v>5567</v>
      </c>
      <c r="L6950">
        <v>52</v>
      </c>
      <c r="M6950" t="s">
        <v>94</v>
      </c>
      <c r="N6950" t="s">
        <v>163</v>
      </c>
      <c r="O6950">
        <v>501</v>
      </c>
      <c r="P6950" t="s">
        <v>164</v>
      </c>
      <c r="S6950" t="s">
        <v>40</v>
      </c>
      <c r="T6950" t="s">
        <v>41</v>
      </c>
      <c r="U6950">
        <v>310</v>
      </c>
      <c r="Y6950" t="s">
        <v>9902</v>
      </c>
      <c r="AA6950">
        <v>33.976100000000002</v>
      </c>
      <c r="AB6950">
        <v>-118.2838</v>
      </c>
      <c r="AC6950">
        <f t="shared" si="108"/>
        <v>0</v>
      </c>
    </row>
    <row r="6951" spans="1:29" x14ac:dyDescent="0.35">
      <c r="A6951">
        <v>200213021</v>
      </c>
      <c r="B6951" s="1">
        <v>44037</v>
      </c>
      <c r="C6951" s="1">
        <v>44037</v>
      </c>
      <c r="D6951">
        <v>436</v>
      </c>
      <c r="E6951">
        <v>2</v>
      </c>
      <c r="F6951" t="s">
        <v>56</v>
      </c>
      <c r="G6951">
        <v>215</v>
      </c>
      <c r="H6951">
        <v>1</v>
      </c>
      <c r="I6951">
        <v>510</v>
      </c>
      <c r="J6951" t="s">
        <v>29</v>
      </c>
      <c r="L6951">
        <v>0</v>
      </c>
      <c r="O6951">
        <v>101</v>
      </c>
      <c r="P6951" t="s">
        <v>32</v>
      </c>
      <c r="S6951" t="s">
        <v>40</v>
      </c>
      <c r="T6951" t="s">
        <v>41</v>
      </c>
      <c r="U6951">
        <v>510</v>
      </c>
      <c r="Y6951" t="s">
        <v>9903</v>
      </c>
      <c r="AA6951">
        <v>34.078000000000003</v>
      </c>
      <c r="AB6951">
        <v>-118.28060000000001</v>
      </c>
      <c r="AC6951">
        <f t="shared" si="108"/>
        <v>0</v>
      </c>
    </row>
    <row r="6952" spans="1:29" x14ac:dyDescent="0.35">
      <c r="A6952">
        <v>201104825</v>
      </c>
      <c r="B6952" s="1">
        <v>43850</v>
      </c>
      <c r="C6952" s="1">
        <v>43850</v>
      </c>
      <c r="D6952">
        <v>830</v>
      </c>
      <c r="E6952">
        <v>11</v>
      </c>
      <c r="F6952" t="s">
        <v>64</v>
      </c>
      <c r="G6952">
        <v>1162</v>
      </c>
      <c r="H6952">
        <v>1</v>
      </c>
      <c r="I6952">
        <v>440</v>
      </c>
      <c r="J6952" t="s">
        <v>213</v>
      </c>
      <c r="K6952" t="s">
        <v>1596</v>
      </c>
      <c r="L6952">
        <v>0</v>
      </c>
      <c r="M6952" t="s">
        <v>46</v>
      </c>
      <c r="N6952" t="s">
        <v>46</v>
      </c>
      <c r="O6952">
        <v>301</v>
      </c>
      <c r="P6952" t="s">
        <v>155</v>
      </c>
      <c r="S6952" t="s">
        <v>33</v>
      </c>
      <c r="T6952" t="s">
        <v>34</v>
      </c>
      <c r="U6952">
        <v>440</v>
      </c>
      <c r="Y6952" t="s">
        <v>1842</v>
      </c>
      <c r="AA6952">
        <v>34.100200000000001</v>
      </c>
      <c r="AB6952">
        <v>-118.29179999999999</v>
      </c>
      <c r="AC6952">
        <f t="shared" si="108"/>
        <v>1</v>
      </c>
    </row>
    <row r="6953" spans="1:29" x14ac:dyDescent="0.35">
      <c r="A6953">
        <v>200808897</v>
      </c>
      <c r="B6953" s="1">
        <v>43952</v>
      </c>
      <c r="C6953" s="1">
        <v>43951</v>
      </c>
      <c r="D6953">
        <v>1700</v>
      </c>
      <c r="E6953">
        <v>8</v>
      </c>
      <c r="F6953" t="s">
        <v>109</v>
      </c>
      <c r="G6953">
        <v>897</v>
      </c>
      <c r="H6953">
        <v>1</v>
      </c>
      <c r="I6953">
        <v>510</v>
      </c>
      <c r="J6953" t="s">
        <v>29</v>
      </c>
      <c r="L6953">
        <v>0</v>
      </c>
      <c r="O6953">
        <v>707</v>
      </c>
      <c r="P6953" t="s">
        <v>280</v>
      </c>
      <c r="S6953" t="s">
        <v>40</v>
      </c>
      <c r="T6953" t="s">
        <v>41</v>
      </c>
      <c r="U6953">
        <v>510</v>
      </c>
      <c r="Y6953" t="s">
        <v>9904</v>
      </c>
      <c r="AA6953">
        <v>34.031300000000002</v>
      </c>
      <c r="AB6953">
        <v>-118.3921</v>
      </c>
      <c r="AC6953">
        <f t="shared" si="108"/>
        <v>0</v>
      </c>
    </row>
    <row r="6954" spans="1:29" x14ac:dyDescent="0.35">
      <c r="A6954">
        <v>200109449</v>
      </c>
      <c r="B6954" s="1">
        <v>43910</v>
      </c>
      <c r="C6954" s="1">
        <v>43909</v>
      </c>
      <c r="D6954">
        <v>2100</v>
      </c>
      <c r="E6954">
        <v>1</v>
      </c>
      <c r="F6954" t="s">
        <v>36</v>
      </c>
      <c r="G6954">
        <v>191</v>
      </c>
      <c r="H6954">
        <v>1</v>
      </c>
      <c r="I6954">
        <v>230</v>
      </c>
      <c r="J6954" t="s">
        <v>161</v>
      </c>
      <c r="K6954" t="s">
        <v>8740</v>
      </c>
      <c r="L6954">
        <v>51</v>
      </c>
      <c r="M6954" t="s">
        <v>94</v>
      </c>
      <c r="N6954" t="s">
        <v>163</v>
      </c>
      <c r="O6954">
        <v>102</v>
      </c>
      <c r="P6954" t="s">
        <v>186</v>
      </c>
      <c r="Q6954">
        <v>400</v>
      </c>
      <c r="R6954" t="s">
        <v>143</v>
      </c>
      <c r="S6954" t="s">
        <v>40</v>
      </c>
      <c r="T6954" t="s">
        <v>41</v>
      </c>
      <c r="U6954">
        <v>230</v>
      </c>
      <c r="Y6954" t="s">
        <v>9905</v>
      </c>
      <c r="AA6954">
        <v>34.041899999999998</v>
      </c>
      <c r="AB6954">
        <v>-118.27079999999999</v>
      </c>
      <c r="AC6954">
        <f t="shared" si="108"/>
        <v>0</v>
      </c>
    </row>
    <row r="6955" spans="1:29" x14ac:dyDescent="0.35">
      <c r="A6955">
        <v>200512453</v>
      </c>
      <c r="B6955" s="1">
        <v>44042</v>
      </c>
      <c r="C6955" s="1">
        <v>44025</v>
      </c>
      <c r="D6955">
        <v>900</v>
      </c>
      <c r="E6955">
        <v>5</v>
      </c>
      <c r="F6955" t="s">
        <v>98</v>
      </c>
      <c r="G6955">
        <v>557</v>
      </c>
      <c r="H6955">
        <v>1</v>
      </c>
      <c r="I6955">
        <v>310</v>
      </c>
      <c r="J6955" t="s">
        <v>71</v>
      </c>
      <c r="K6955" t="s">
        <v>9906</v>
      </c>
      <c r="L6955">
        <v>0</v>
      </c>
      <c r="M6955" t="s">
        <v>46</v>
      </c>
      <c r="N6955" t="s">
        <v>46</v>
      </c>
      <c r="O6955">
        <v>203</v>
      </c>
      <c r="P6955" t="s">
        <v>101</v>
      </c>
      <c r="S6955" t="s">
        <v>40</v>
      </c>
      <c r="T6955" t="s">
        <v>41</v>
      </c>
      <c r="U6955">
        <v>310</v>
      </c>
      <c r="Y6955" t="s">
        <v>9907</v>
      </c>
      <c r="AA6955">
        <v>33.739199999999997</v>
      </c>
      <c r="AB6955">
        <v>-118.2923</v>
      </c>
      <c r="AC6955">
        <f t="shared" si="108"/>
        <v>0</v>
      </c>
    </row>
    <row r="6956" spans="1:29" x14ac:dyDescent="0.35">
      <c r="A6956">
        <v>200211199</v>
      </c>
      <c r="B6956" s="1">
        <v>43993</v>
      </c>
      <c r="C6956" s="1">
        <v>43993</v>
      </c>
      <c r="D6956">
        <v>1510</v>
      </c>
      <c r="E6956">
        <v>2</v>
      </c>
      <c r="F6956" t="s">
        <v>56</v>
      </c>
      <c r="G6956">
        <v>237</v>
      </c>
      <c r="H6956">
        <v>1</v>
      </c>
      <c r="I6956">
        <v>350</v>
      </c>
      <c r="J6956" t="s">
        <v>1591</v>
      </c>
      <c r="K6956" t="s">
        <v>9908</v>
      </c>
      <c r="L6956">
        <v>33</v>
      </c>
      <c r="M6956" t="s">
        <v>94</v>
      </c>
      <c r="N6956" t="s">
        <v>95</v>
      </c>
      <c r="O6956">
        <v>102</v>
      </c>
      <c r="P6956" t="s">
        <v>186</v>
      </c>
      <c r="S6956" t="s">
        <v>40</v>
      </c>
      <c r="T6956" t="s">
        <v>41</v>
      </c>
      <c r="U6956">
        <v>350</v>
      </c>
      <c r="Y6956" t="s">
        <v>1281</v>
      </c>
      <c r="Z6956" t="s">
        <v>9909</v>
      </c>
      <c r="AA6956">
        <v>34.059100000000001</v>
      </c>
      <c r="AB6956">
        <v>-118.26349999999999</v>
      </c>
      <c r="AC6956">
        <f t="shared" si="108"/>
        <v>0</v>
      </c>
    </row>
    <row r="6957" spans="1:29" x14ac:dyDescent="0.35">
      <c r="A6957">
        <v>200814325</v>
      </c>
      <c r="B6957" s="1">
        <v>44094</v>
      </c>
      <c r="C6957" s="1">
        <v>44094</v>
      </c>
      <c r="D6957">
        <v>200</v>
      </c>
      <c r="E6957">
        <v>8</v>
      </c>
      <c r="F6957" t="s">
        <v>109</v>
      </c>
      <c r="G6957">
        <v>851</v>
      </c>
      <c r="H6957">
        <v>2</v>
      </c>
      <c r="I6957">
        <v>624</v>
      </c>
      <c r="J6957" t="s">
        <v>171</v>
      </c>
      <c r="K6957" t="s">
        <v>9910</v>
      </c>
      <c r="L6957">
        <v>24</v>
      </c>
      <c r="M6957" t="s">
        <v>30</v>
      </c>
      <c r="N6957" t="s">
        <v>73</v>
      </c>
      <c r="O6957">
        <v>102</v>
      </c>
      <c r="P6957" t="s">
        <v>186</v>
      </c>
      <c r="Q6957">
        <v>400</v>
      </c>
      <c r="R6957" t="s">
        <v>143</v>
      </c>
      <c r="S6957" t="s">
        <v>40</v>
      </c>
      <c r="T6957" t="s">
        <v>41</v>
      </c>
      <c r="U6957">
        <v>624</v>
      </c>
      <c r="Y6957" t="s">
        <v>9911</v>
      </c>
      <c r="Z6957" t="s">
        <v>9912</v>
      </c>
      <c r="AA6957">
        <v>34.037500000000001</v>
      </c>
      <c r="AB6957">
        <v>-118.4622</v>
      </c>
      <c r="AC6957">
        <f t="shared" si="108"/>
        <v>0</v>
      </c>
    </row>
    <row r="6958" spans="1:29" x14ac:dyDescent="0.35">
      <c r="A6958">
        <v>201222793</v>
      </c>
      <c r="B6958" s="1">
        <v>44122</v>
      </c>
      <c r="C6958" s="1">
        <v>44122</v>
      </c>
      <c r="D6958">
        <v>800</v>
      </c>
      <c r="E6958">
        <v>12</v>
      </c>
      <c r="F6958" t="s">
        <v>68</v>
      </c>
      <c r="G6958">
        <v>1207</v>
      </c>
      <c r="H6958">
        <v>2</v>
      </c>
      <c r="I6958">
        <v>740</v>
      </c>
      <c r="J6958" t="s">
        <v>224</v>
      </c>
      <c r="K6958" t="s">
        <v>9913</v>
      </c>
      <c r="L6958">
        <v>21</v>
      </c>
      <c r="M6958" t="s">
        <v>94</v>
      </c>
      <c r="N6958" t="s">
        <v>95</v>
      </c>
      <c r="O6958">
        <v>122</v>
      </c>
      <c r="P6958" t="s">
        <v>275</v>
      </c>
      <c r="S6958" t="s">
        <v>40</v>
      </c>
      <c r="T6958" t="s">
        <v>41</v>
      </c>
      <c r="U6958">
        <v>740</v>
      </c>
      <c r="Y6958" t="s">
        <v>8583</v>
      </c>
      <c r="Z6958" t="s">
        <v>3899</v>
      </c>
      <c r="AA6958">
        <v>34.000599999999999</v>
      </c>
      <c r="AB6958">
        <v>-118.289</v>
      </c>
      <c r="AC6958">
        <f t="shared" si="108"/>
        <v>0</v>
      </c>
    </row>
    <row r="6959" spans="1:29" x14ac:dyDescent="0.35">
      <c r="A6959">
        <v>200111387</v>
      </c>
      <c r="B6959" s="1">
        <v>43955</v>
      </c>
      <c r="C6959" s="1">
        <v>43955</v>
      </c>
      <c r="D6959">
        <v>300</v>
      </c>
      <c r="E6959">
        <v>1</v>
      </c>
      <c r="F6959" t="s">
        <v>36</v>
      </c>
      <c r="G6959">
        <v>119</v>
      </c>
      <c r="H6959">
        <v>2</v>
      </c>
      <c r="I6959">
        <v>888</v>
      </c>
      <c r="J6959" t="s">
        <v>250</v>
      </c>
      <c r="K6959" t="s">
        <v>9914</v>
      </c>
      <c r="L6959">
        <v>0</v>
      </c>
      <c r="M6959" t="s">
        <v>46</v>
      </c>
      <c r="N6959" t="s">
        <v>46</v>
      </c>
      <c r="O6959">
        <v>834</v>
      </c>
      <c r="P6959" t="s">
        <v>1249</v>
      </c>
      <c r="S6959" t="s">
        <v>40</v>
      </c>
      <c r="T6959" t="s">
        <v>41</v>
      </c>
      <c r="U6959">
        <v>888</v>
      </c>
      <c r="Y6959" t="s">
        <v>1250</v>
      </c>
      <c r="AA6959">
        <v>34.0563</v>
      </c>
      <c r="AB6959">
        <v>-118.23739999999999</v>
      </c>
      <c r="AC6959">
        <f t="shared" si="108"/>
        <v>0</v>
      </c>
    </row>
    <row r="6960" spans="1:29" x14ac:dyDescent="0.35">
      <c r="A6960">
        <v>200218451</v>
      </c>
      <c r="B6960" s="1">
        <v>44175</v>
      </c>
      <c r="C6960" s="1">
        <v>44172</v>
      </c>
      <c r="D6960">
        <v>2055</v>
      </c>
      <c r="E6960">
        <v>2</v>
      </c>
      <c r="F6960" t="s">
        <v>56</v>
      </c>
      <c r="G6960">
        <v>237</v>
      </c>
      <c r="H6960">
        <v>1</v>
      </c>
      <c r="I6960">
        <v>480</v>
      </c>
      <c r="J6960" t="s">
        <v>44</v>
      </c>
      <c r="K6960" t="s">
        <v>9915</v>
      </c>
      <c r="L6960">
        <v>66</v>
      </c>
      <c r="M6960" t="s">
        <v>94</v>
      </c>
      <c r="N6960" t="s">
        <v>31</v>
      </c>
      <c r="O6960">
        <v>502</v>
      </c>
      <c r="P6960" t="s">
        <v>47</v>
      </c>
      <c r="S6960" t="s">
        <v>40</v>
      </c>
      <c r="T6960" t="s">
        <v>41</v>
      </c>
      <c r="U6960">
        <v>480</v>
      </c>
      <c r="Y6960" t="s">
        <v>9916</v>
      </c>
      <c r="AA6960">
        <v>34.061300000000003</v>
      </c>
      <c r="AB6960">
        <v>-118.2598</v>
      </c>
      <c r="AC6960">
        <f t="shared" si="108"/>
        <v>0</v>
      </c>
    </row>
    <row r="6961" spans="1:29" x14ac:dyDescent="0.35">
      <c r="A6961">
        <v>200809698</v>
      </c>
      <c r="B6961" s="1">
        <v>43971</v>
      </c>
      <c r="C6961" s="1">
        <v>43971</v>
      </c>
      <c r="D6961">
        <v>2000</v>
      </c>
      <c r="E6961">
        <v>8</v>
      </c>
      <c r="F6961" t="s">
        <v>109</v>
      </c>
      <c r="G6961">
        <v>818</v>
      </c>
      <c r="H6961">
        <v>1</v>
      </c>
      <c r="I6961">
        <v>230</v>
      </c>
      <c r="J6961" t="s">
        <v>161</v>
      </c>
      <c r="K6961" t="s">
        <v>9917</v>
      </c>
      <c r="L6961">
        <v>41</v>
      </c>
      <c r="M6961" t="s">
        <v>30</v>
      </c>
      <c r="N6961" t="s">
        <v>163</v>
      </c>
      <c r="O6961">
        <v>402</v>
      </c>
      <c r="P6961" t="s">
        <v>195</v>
      </c>
      <c r="Q6961">
        <v>512</v>
      </c>
      <c r="R6961" t="s">
        <v>2684</v>
      </c>
      <c r="S6961" t="s">
        <v>40</v>
      </c>
      <c r="T6961" t="s">
        <v>41</v>
      </c>
      <c r="U6961">
        <v>230</v>
      </c>
      <c r="V6961">
        <v>946</v>
      </c>
      <c r="Y6961" t="s">
        <v>9918</v>
      </c>
      <c r="AA6961">
        <v>34.071100000000001</v>
      </c>
      <c r="AB6961">
        <v>-118.44540000000001</v>
      </c>
      <c r="AC6961">
        <f t="shared" si="108"/>
        <v>0</v>
      </c>
    </row>
    <row r="6962" spans="1:29" x14ac:dyDescent="0.35">
      <c r="A6962">
        <v>201200915</v>
      </c>
      <c r="B6962" s="1">
        <v>44106</v>
      </c>
      <c r="C6962" s="1">
        <v>44106</v>
      </c>
      <c r="D6962">
        <v>1910</v>
      </c>
      <c r="E6962">
        <v>12</v>
      </c>
      <c r="F6962" t="s">
        <v>68</v>
      </c>
      <c r="G6962">
        <v>1208</v>
      </c>
      <c r="H6962">
        <v>1</v>
      </c>
      <c r="I6962">
        <v>230</v>
      </c>
      <c r="J6962" t="s">
        <v>161</v>
      </c>
      <c r="K6962" t="s">
        <v>9919</v>
      </c>
      <c r="L6962">
        <v>25</v>
      </c>
      <c r="M6962" t="s">
        <v>30</v>
      </c>
      <c r="N6962" t="s">
        <v>95</v>
      </c>
      <c r="O6962">
        <v>121</v>
      </c>
      <c r="P6962" t="s">
        <v>246</v>
      </c>
      <c r="Q6962">
        <v>106</v>
      </c>
      <c r="R6962" t="s">
        <v>592</v>
      </c>
      <c r="S6962" t="s">
        <v>40</v>
      </c>
      <c r="T6962" t="s">
        <v>41</v>
      </c>
      <c r="U6962">
        <v>230</v>
      </c>
      <c r="Y6962" t="s">
        <v>9920</v>
      </c>
      <c r="AA6962">
        <v>33.996499999999997</v>
      </c>
      <c r="AB6962">
        <v>-118.283</v>
      </c>
      <c r="AC6962">
        <f t="shared" si="108"/>
        <v>0</v>
      </c>
    </row>
    <row r="6963" spans="1:29" x14ac:dyDescent="0.35">
      <c r="A6963">
        <v>200108617</v>
      </c>
      <c r="B6963" s="1">
        <v>43896</v>
      </c>
      <c r="C6963" s="1">
        <v>43896</v>
      </c>
      <c r="D6963">
        <v>1630</v>
      </c>
      <c r="E6963">
        <v>1</v>
      </c>
      <c r="F6963" t="s">
        <v>36</v>
      </c>
      <c r="G6963">
        <v>153</v>
      </c>
      <c r="H6963">
        <v>1</v>
      </c>
      <c r="I6963">
        <v>350</v>
      </c>
      <c r="J6963" t="s">
        <v>1591</v>
      </c>
      <c r="K6963" t="s">
        <v>9921</v>
      </c>
      <c r="L6963">
        <v>49</v>
      </c>
      <c r="M6963" t="s">
        <v>94</v>
      </c>
      <c r="N6963" t="s">
        <v>95</v>
      </c>
      <c r="O6963">
        <v>124</v>
      </c>
      <c r="P6963" t="s">
        <v>411</v>
      </c>
      <c r="S6963" t="s">
        <v>40</v>
      </c>
      <c r="T6963" t="s">
        <v>41</v>
      </c>
      <c r="U6963">
        <v>350</v>
      </c>
      <c r="Y6963" t="s">
        <v>802</v>
      </c>
      <c r="Z6963" t="s">
        <v>2903</v>
      </c>
      <c r="AA6963">
        <v>34.044899999999998</v>
      </c>
      <c r="AB6963">
        <v>-118.25279999999999</v>
      </c>
      <c r="AC6963">
        <f t="shared" si="108"/>
        <v>0</v>
      </c>
    </row>
    <row r="6964" spans="1:29" x14ac:dyDescent="0.35">
      <c r="A6964">
        <v>200811260</v>
      </c>
      <c r="B6964" s="1">
        <v>44011</v>
      </c>
      <c r="C6964" s="1">
        <v>44011</v>
      </c>
      <c r="D6964">
        <v>830</v>
      </c>
      <c r="E6964">
        <v>8</v>
      </c>
      <c r="F6964" t="s">
        <v>109</v>
      </c>
      <c r="G6964">
        <v>849</v>
      </c>
      <c r="H6964">
        <v>1</v>
      </c>
      <c r="I6964">
        <v>330</v>
      </c>
      <c r="J6964" t="s">
        <v>37</v>
      </c>
      <c r="K6964" t="s">
        <v>9922</v>
      </c>
      <c r="L6964">
        <v>25</v>
      </c>
      <c r="M6964" t="s">
        <v>30</v>
      </c>
      <c r="N6964" t="s">
        <v>31</v>
      </c>
      <c r="O6964">
        <v>101</v>
      </c>
      <c r="P6964" t="s">
        <v>32</v>
      </c>
      <c r="S6964" t="s">
        <v>40</v>
      </c>
      <c r="T6964" t="s">
        <v>41</v>
      </c>
      <c r="U6964">
        <v>330</v>
      </c>
      <c r="Y6964" t="s">
        <v>8850</v>
      </c>
      <c r="AA6964">
        <v>34.059399999999997</v>
      </c>
      <c r="AB6964">
        <v>-118.38039999999999</v>
      </c>
      <c r="AC6964">
        <f t="shared" si="108"/>
        <v>0</v>
      </c>
    </row>
    <row r="6965" spans="1:29" x14ac:dyDescent="0.35">
      <c r="A6965">
        <v>201217327</v>
      </c>
      <c r="B6965" s="1">
        <v>44040</v>
      </c>
      <c r="C6965" s="1">
        <v>44040</v>
      </c>
      <c r="D6965">
        <v>1450</v>
      </c>
      <c r="E6965">
        <v>12</v>
      </c>
      <c r="F6965" t="s">
        <v>68</v>
      </c>
      <c r="G6965">
        <v>1245</v>
      </c>
      <c r="H6965">
        <v>1</v>
      </c>
      <c r="I6965">
        <v>230</v>
      </c>
      <c r="J6965" t="s">
        <v>161</v>
      </c>
      <c r="K6965" t="s">
        <v>5147</v>
      </c>
      <c r="L6965">
        <v>38</v>
      </c>
      <c r="M6965" t="s">
        <v>94</v>
      </c>
      <c r="N6965" t="s">
        <v>95</v>
      </c>
      <c r="O6965">
        <v>101</v>
      </c>
      <c r="P6965" t="s">
        <v>32</v>
      </c>
      <c r="Q6965">
        <v>102</v>
      </c>
      <c r="R6965" t="s">
        <v>219</v>
      </c>
      <c r="S6965" t="s">
        <v>40</v>
      </c>
      <c r="T6965" t="s">
        <v>41</v>
      </c>
      <c r="U6965">
        <v>230</v>
      </c>
      <c r="Y6965" t="s">
        <v>5148</v>
      </c>
      <c r="AA6965">
        <v>33.976999999999997</v>
      </c>
      <c r="AB6965">
        <v>-118.30029999999999</v>
      </c>
      <c r="AC6965">
        <f t="shared" si="108"/>
        <v>0</v>
      </c>
    </row>
    <row r="6966" spans="1:29" x14ac:dyDescent="0.35">
      <c r="A6966">
        <v>200209952</v>
      </c>
      <c r="B6966" s="1">
        <v>43959</v>
      </c>
      <c r="C6966" s="1">
        <v>43924</v>
      </c>
      <c r="D6966">
        <v>1200</v>
      </c>
      <c r="E6966">
        <v>2</v>
      </c>
      <c r="F6966" t="s">
        <v>56</v>
      </c>
      <c r="G6966">
        <v>249</v>
      </c>
      <c r="H6966">
        <v>1</v>
      </c>
      <c r="I6966">
        <v>510</v>
      </c>
      <c r="J6966" t="s">
        <v>29</v>
      </c>
      <c r="L6966">
        <v>0</v>
      </c>
      <c r="O6966">
        <v>101</v>
      </c>
      <c r="P6966" t="s">
        <v>32</v>
      </c>
      <c r="S6966" t="s">
        <v>40</v>
      </c>
      <c r="T6966" t="s">
        <v>41</v>
      </c>
      <c r="U6966">
        <v>510</v>
      </c>
      <c r="Y6966" t="s">
        <v>1471</v>
      </c>
      <c r="AA6966">
        <v>34.0535</v>
      </c>
      <c r="AB6966">
        <v>-118.26090000000001</v>
      </c>
      <c r="AC6966">
        <f t="shared" si="108"/>
        <v>0</v>
      </c>
    </row>
    <row r="6967" spans="1:29" x14ac:dyDescent="0.35">
      <c r="A6967">
        <v>200605334</v>
      </c>
      <c r="B6967" s="1">
        <v>43859</v>
      </c>
      <c r="C6967" s="1">
        <v>43859</v>
      </c>
      <c r="D6967">
        <v>1350</v>
      </c>
      <c r="E6967">
        <v>6</v>
      </c>
      <c r="F6967" t="s">
        <v>91</v>
      </c>
      <c r="G6967">
        <v>632</v>
      </c>
      <c r="H6967">
        <v>2</v>
      </c>
      <c r="I6967">
        <v>930</v>
      </c>
      <c r="J6967" t="s">
        <v>339</v>
      </c>
      <c r="K6967" t="s">
        <v>9923</v>
      </c>
      <c r="L6967">
        <v>62</v>
      </c>
      <c r="M6967" t="s">
        <v>30</v>
      </c>
      <c r="N6967" t="s">
        <v>31</v>
      </c>
      <c r="O6967">
        <v>501</v>
      </c>
      <c r="P6967" t="s">
        <v>164</v>
      </c>
      <c r="Q6967">
        <v>511</v>
      </c>
      <c r="R6967" t="s">
        <v>151</v>
      </c>
      <c r="S6967" t="s">
        <v>84</v>
      </c>
      <c r="T6967" t="s">
        <v>85</v>
      </c>
      <c r="U6967">
        <v>930</v>
      </c>
      <c r="V6967">
        <v>998</v>
      </c>
      <c r="Y6967" t="s">
        <v>9924</v>
      </c>
      <c r="AA6967">
        <v>34.106000000000002</v>
      </c>
      <c r="AB6967">
        <v>-118.3686</v>
      </c>
      <c r="AC6967">
        <f t="shared" si="108"/>
        <v>0</v>
      </c>
    </row>
    <row r="6968" spans="1:29" x14ac:dyDescent="0.35">
      <c r="A6968">
        <v>200815856</v>
      </c>
      <c r="B6968" s="1">
        <v>44133</v>
      </c>
      <c r="C6968" s="1">
        <v>44132</v>
      </c>
      <c r="D6968">
        <v>1830</v>
      </c>
      <c r="E6968">
        <v>8</v>
      </c>
      <c r="F6968" t="s">
        <v>109</v>
      </c>
      <c r="G6968">
        <v>825</v>
      </c>
      <c r="H6968">
        <v>2</v>
      </c>
      <c r="I6968">
        <v>354</v>
      </c>
      <c r="J6968" t="s">
        <v>167</v>
      </c>
      <c r="K6968">
        <v>100</v>
      </c>
      <c r="L6968">
        <v>26</v>
      </c>
      <c r="M6968" t="s">
        <v>30</v>
      </c>
      <c r="N6968" t="s">
        <v>73</v>
      </c>
      <c r="O6968">
        <v>502</v>
      </c>
      <c r="P6968" t="s">
        <v>47</v>
      </c>
      <c r="S6968" t="s">
        <v>40</v>
      </c>
      <c r="T6968" t="s">
        <v>41</v>
      </c>
      <c r="U6968">
        <v>354</v>
      </c>
      <c r="Y6968" t="s">
        <v>9925</v>
      </c>
      <c r="AA6968">
        <v>34.051600000000001</v>
      </c>
      <c r="AB6968">
        <v>-118.48009999999999</v>
      </c>
      <c r="AC6968">
        <f t="shared" si="108"/>
        <v>0</v>
      </c>
    </row>
    <row r="6969" spans="1:29" x14ac:dyDescent="0.35">
      <c r="A6969">
        <v>200104352</v>
      </c>
      <c r="B6969" s="1">
        <v>43836</v>
      </c>
      <c r="C6969" s="1">
        <v>43835</v>
      </c>
      <c r="D6969">
        <v>2000</v>
      </c>
      <c r="E6969">
        <v>1</v>
      </c>
      <c r="F6969" t="s">
        <v>36</v>
      </c>
      <c r="G6969">
        <v>153</v>
      </c>
      <c r="H6969">
        <v>1</v>
      </c>
      <c r="I6969">
        <v>420</v>
      </c>
      <c r="J6969" t="s">
        <v>352</v>
      </c>
      <c r="L6969">
        <v>0</v>
      </c>
      <c r="O6969">
        <v>101</v>
      </c>
      <c r="P6969" t="s">
        <v>32</v>
      </c>
      <c r="S6969" t="s">
        <v>40</v>
      </c>
      <c r="T6969" t="s">
        <v>41</v>
      </c>
      <c r="U6969">
        <v>420</v>
      </c>
      <c r="Y6969" t="s">
        <v>1864</v>
      </c>
      <c r="Z6969" t="s">
        <v>677</v>
      </c>
      <c r="AA6969">
        <v>34.045999999999999</v>
      </c>
      <c r="AB6969">
        <v>-118.2509</v>
      </c>
      <c r="AC6969">
        <f t="shared" si="108"/>
        <v>0</v>
      </c>
    </row>
    <row r="6970" spans="1:29" x14ac:dyDescent="0.35">
      <c r="A6970">
        <v>200717123</v>
      </c>
      <c r="B6970" s="1">
        <v>44179</v>
      </c>
      <c r="C6970" s="1">
        <v>44179</v>
      </c>
      <c r="D6970">
        <v>2209</v>
      </c>
      <c r="E6970">
        <v>7</v>
      </c>
      <c r="F6970" t="s">
        <v>28</v>
      </c>
      <c r="G6970">
        <v>743</v>
      </c>
      <c r="H6970">
        <v>2</v>
      </c>
      <c r="I6970">
        <v>946</v>
      </c>
      <c r="J6970" t="s">
        <v>125</v>
      </c>
      <c r="K6970" t="s">
        <v>9926</v>
      </c>
      <c r="L6970">
        <v>27</v>
      </c>
      <c r="M6970" t="s">
        <v>30</v>
      </c>
      <c r="N6970" t="s">
        <v>73</v>
      </c>
      <c r="O6970">
        <v>101</v>
      </c>
      <c r="P6970" t="s">
        <v>32</v>
      </c>
      <c r="S6970" t="s">
        <v>40</v>
      </c>
      <c r="T6970" t="s">
        <v>41</v>
      </c>
      <c r="U6970">
        <v>946</v>
      </c>
      <c r="Y6970" t="s">
        <v>9927</v>
      </c>
      <c r="AA6970">
        <v>34.055399999999999</v>
      </c>
      <c r="AB6970">
        <v>-118.357</v>
      </c>
      <c r="AC6970">
        <f t="shared" si="108"/>
        <v>0</v>
      </c>
    </row>
    <row r="6971" spans="1:29" x14ac:dyDescent="0.35">
      <c r="A6971">
        <v>200505331</v>
      </c>
      <c r="B6971" s="1">
        <v>43862</v>
      </c>
      <c r="C6971" s="1">
        <v>43862</v>
      </c>
      <c r="D6971">
        <v>1930</v>
      </c>
      <c r="E6971">
        <v>5</v>
      </c>
      <c r="F6971" t="s">
        <v>98</v>
      </c>
      <c r="G6971">
        <v>514</v>
      </c>
      <c r="H6971">
        <v>1</v>
      </c>
      <c r="I6971">
        <v>761</v>
      </c>
      <c r="J6971" t="s">
        <v>403</v>
      </c>
      <c r="K6971" t="s">
        <v>9928</v>
      </c>
      <c r="L6971">
        <v>64</v>
      </c>
      <c r="M6971" t="s">
        <v>30</v>
      </c>
      <c r="N6971" t="s">
        <v>95</v>
      </c>
      <c r="O6971">
        <v>501</v>
      </c>
      <c r="P6971" t="s">
        <v>164</v>
      </c>
      <c r="Q6971">
        <v>305</v>
      </c>
      <c r="R6971" t="s">
        <v>3393</v>
      </c>
      <c r="S6971" t="s">
        <v>40</v>
      </c>
      <c r="T6971" t="s">
        <v>41</v>
      </c>
      <c r="U6971">
        <v>761</v>
      </c>
      <c r="V6971">
        <v>998</v>
      </c>
      <c r="Y6971" t="s">
        <v>8933</v>
      </c>
      <c r="AA6971">
        <v>33.784399999999998</v>
      </c>
      <c r="AB6971">
        <v>-118.27460000000001</v>
      </c>
      <c r="AC6971">
        <f t="shared" si="108"/>
        <v>0</v>
      </c>
    </row>
    <row r="6972" spans="1:29" x14ac:dyDescent="0.35">
      <c r="A6972">
        <v>200119588</v>
      </c>
      <c r="B6972" s="1">
        <v>44121</v>
      </c>
      <c r="C6972" s="1">
        <v>44120</v>
      </c>
      <c r="D6972">
        <v>1830</v>
      </c>
      <c r="E6972">
        <v>1</v>
      </c>
      <c r="F6972" t="s">
        <v>36</v>
      </c>
      <c r="G6972">
        <v>152</v>
      </c>
      <c r="H6972">
        <v>2</v>
      </c>
      <c r="I6972">
        <v>625</v>
      </c>
      <c r="J6972" t="s">
        <v>628</v>
      </c>
      <c r="K6972" t="s">
        <v>5582</v>
      </c>
      <c r="L6972">
        <v>46</v>
      </c>
      <c r="M6972" t="s">
        <v>94</v>
      </c>
      <c r="N6972" t="s">
        <v>73</v>
      </c>
      <c r="O6972">
        <v>102</v>
      </c>
      <c r="P6972" t="s">
        <v>186</v>
      </c>
      <c r="Q6972">
        <v>500</v>
      </c>
      <c r="R6972" t="s">
        <v>184</v>
      </c>
      <c r="S6972" t="s">
        <v>40</v>
      </c>
      <c r="T6972" t="s">
        <v>41</v>
      </c>
      <c r="U6972">
        <v>625</v>
      </c>
      <c r="Y6972" t="s">
        <v>4661</v>
      </c>
      <c r="Z6972" t="s">
        <v>483</v>
      </c>
      <c r="AA6972">
        <v>34.048000000000002</v>
      </c>
      <c r="AB6972">
        <v>-118.2576</v>
      </c>
      <c r="AC6972">
        <f t="shared" si="108"/>
        <v>0</v>
      </c>
    </row>
    <row r="6973" spans="1:29" x14ac:dyDescent="0.35">
      <c r="A6973">
        <v>200704914</v>
      </c>
      <c r="B6973" s="1">
        <v>43850</v>
      </c>
      <c r="C6973" s="1">
        <v>43847</v>
      </c>
      <c r="D6973">
        <v>1217</v>
      </c>
      <c r="E6973">
        <v>7</v>
      </c>
      <c r="F6973" t="s">
        <v>28</v>
      </c>
      <c r="G6973">
        <v>742</v>
      </c>
      <c r="H6973">
        <v>1</v>
      </c>
      <c r="I6973">
        <v>341</v>
      </c>
      <c r="J6973" t="s">
        <v>157</v>
      </c>
      <c r="K6973" t="s">
        <v>9929</v>
      </c>
      <c r="L6973">
        <v>39</v>
      </c>
      <c r="M6973" t="s">
        <v>30</v>
      </c>
      <c r="N6973" t="s">
        <v>95</v>
      </c>
      <c r="O6973">
        <v>203</v>
      </c>
      <c r="P6973" t="s">
        <v>101</v>
      </c>
      <c r="S6973" t="s">
        <v>40</v>
      </c>
      <c r="T6973" t="s">
        <v>41</v>
      </c>
      <c r="U6973">
        <v>341</v>
      </c>
      <c r="Y6973" t="s">
        <v>5639</v>
      </c>
      <c r="AA6973">
        <v>34.063400000000001</v>
      </c>
      <c r="AB6973">
        <v>-118.3655</v>
      </c>
      <c r="AC6973">
        <f t="shared" si="108"/>
        <v>0</v>
      </c>
    </row>
    <row r="6974" spans="1:29" x14ac:dyDescent="0.35">
      <c r="A6974">
        <v>200604422</v>
      </c>
      <c r="B6974" s="1">
        <v>43839</v>
      </c>
      <c r="C6974" s="1">
        <v>43839</v>
      </c>
      <c r="D6974">
        <v>2115</v>
      </c>
      <c r="E6974">
        <v>6</v>
      </c>
      <c r="F6974" t="s">
        <v>91</v>
      </c>
      <c r="G6974">
        <v>666</v>
      </c>
      <c r="H6974">
        <v>2</v>
      </c>
      <c r="I6974">
        <v>860</v>
      </c>
      <c r="J6974" t="s">
        <v>2220</v>
      </c>
      <c r="K6974">
        <v>522</v>
      </c>
      <c r="L6974">
        <v>47</v>
      </c>
      <c r="M6974" t="s">
        <v>94</v>
      </c>
      <c r="N6974" t="s">
        <v>95</v>
      </c>
      <c r="O6974">
        <v>203</v>
      </c>
      <c r="P6974" t="s">
        <v>101</v>
      </c>
      <c r="Q6974">
        <v>400</v>
      </c>
      <c r="R6974" t="s">
        <v>143</v>
      </c>
      <c r="S6974" t="s">
        <v>40</v>
      </c>
      <c r="T6974" t="s">
        <v>41</v>
      </c>
      <c r="U6974">
        <v>860</v>
      </c>
      <c r="Y6974" t="s">
        <v>2069</v>
      </c>
      <c r="AA6974">
        <v>34.097999999999999</v>
      </c>
      <c r="AB6974">
        <v>-118.3223</v>
      </c>
      <c r="AC6974">
        <f t="shared" si="108"/>
        <v>0</v>
      </c>
    </row>
    <row r="6975" spans="1:29" x14ac:dyDescent="0.35">
      <c r="A6975">
        <v>200509091</v>
      </c>
      <c r="B6975" s="1">
        <v>43957</v>
      </c>
      <c r="C6975" s="1">
        <v>43956</v>
      </c>
      <c r="D6975">
        <v>1122</v>
      </c>
      <c r="E6975">
        <v>5</v>
      </c>
      <c r="F6975" t="s">
        <v>98</v>
      </c>
      <c r="G6975">
        <v>516</v>
      </c>
      <c r="H6975">
        <v>1</v>
      </c>
      <c r="I6975">
        <v>510</v>
      </c>
      <c r="J6975" t="s">
        <v>29</v>
      </c>
      <c r="L6975">
        <v>0</v>
      </c>
      <c r="O6975">
        <v>101</v>
      </c>
      <c r="P6975" t="s">
        <v>32</v>
      </c>
      <c r="S6975" t="s">
        <v>40</v>
      </c>
      <c r="T6975" t="s">
        <v>41</v>
      </c>
      <c r="U6975">
        <v>510</v>
      </c>
      <c r="Y6975" t="s">
        <v>9930</v>
      </c>
      <c r="AA6975">
        <v>33.786700000000003</v>
      </c>
      <c r="AB6975">
        <v>-118.26430000000001</v>
      </c>
      <c r="AC6975">
        <f t="shared" si="108"/>
        <v>0</v>
      </c>
    </row>
    <row r="6976" spans="1:29" x14ac:dyDescent="0.35">
      <c r="A6976">
        <v>200105344</v>
      </c>
      <c r="B6976" s="1">
        <v>43850</v>
      </c>
      <c r="C6976" s="1">
        <v>43850</v>
      </c>
      <c r="D6976">
        <v>1600</v>
      </c>
      <c r="E6976">
        <v>1</v>
      </c>
      <c r="F6976" t="s">
        <v>36</v>
      </c>
      <c r="G6976">
        <v>142</v>
      </c>
      <c r="H6976">
        <v>2</v>
      </c>
      <c r="I6976">
        <v>624</v>
      </c>
      <c r="J6976" t="s">
        <v>171</v>
      </c>
      <c r="K6976" t="s">
        <v>9931</v>
      </c>
      <c r="L6976">
        <v>33</v>
      </c>
      <c r="M6976" t="s">
        <v>94</v>
      </c>
      <c r="N6976" t="s">
        <v>95</v>
      </c>
      <c r="O6976">
        <v>102</v>
      </c>
      <c r="P6976" t="s">
        <v>186</v>
      </c>
      <c r="Q6976">
        <v>400</v>
      </c>
      <c r="R6976" t="s">
        <v>143</v>
      </c>
      <c r="S6976" t="s">
        <v>40</v>
      </c>
      <c r="T6976" t="s">
        <v>41</v>
      </c>
      <c r="U6976">
        <v>624</v>
      </c>
      <c r="Y6976" t="s">
        <v>76</v>
      </c>
      <c r="Z6976" t="s">
        <v>827</v>
      </c>
      <c r="AA6976">
        <v>34.051900000000003</v>
      </c>
      <c r="AB6976">
        <v>-118.2531</v>
      </c>
      <c r="AC6976">
        <f t="shared" si="108"/>
        <v>0</v>
      </c>
    </row>
    <row r="6977" spans="1:29" x14ac:dyDescent="0.35">
      <c r="A6977">
        <v>200105517</v>
      </c>
      <c r="B6977" s="1">
        <v>43853</v>
      </c>
      <c r="C6977" s="1">
        <v>43852</v>
      </c>
      <c r="D6977">
        <v>1400</v>
      </c>
      <c r="E6977">
        <v>1</v>
      </c>
      <c r="F6977" t="s">
        <v>36</v>
      </c>
      <c r="G6977">
        <v>118</v>
      </c>
      <c r="H6977">
        <v>1</v>
      </c>
      <c r="I6977">
        <v>510</v>
      </c>
      <c r="J6977" t="s">
        <v>29</v>
      </c>
      <c r="L6977">
        <v>0</v>
      </c>
      <c r="O6977">
        <v>101</v>
      </c>
      <c r="P6977" t="s">
        <v>32</v>
      </c>
      <c r="S6977" t="s">
        <v>40</v>
      </c>
      <c r="T6977" t="s">
        <v>41</v>
      </c>
      <c r="U6977">
        <v>510</v>
      </c>
      <c r="Y6977" t="s">
        <v>9932</v>
      </c>
      <c r="Z6977" t="s">
        <v>148</v>
      </c>
      <c r="AA6977">
        <v>34.064399999999999</v>
      </c>
      <c r="AB6977">
        <v>-118.232</v>
      </c>
      <c r="AC6977">
        <f t="shared" si="108"/>
        <v>0</v>
      </c>
    </row>
    <row r="6978" spans="1:29" x14ac:dyDescent="0.35">
      <c r="A6978">
        <v>201012761</v>
      </c>
      <c r="B6978" s="1">
        <v>44078</v>
      </c>
      <c r="C6978" s="1">
        <v>44078</v>
      </c>
      <c r="D6978">
        <v>1335</v>
      </c>
      <c r="E6978">
        <v>10</v>
      </c>
      <c r="F6978" t="s">
        <v>103</v>
      </c>
      <c r="G6978">
        <v>1025</v>
      </c>
      <c r="H6978">
        <v>2</v>
      </c>
      <c r="I6978">
        <v>762</v>
      </c>
      <c r="J6978" t="s">
        <v>3047</v>
      </c>
      <c r="K6978" t="s">
        <v>9933</v>
      </c>
      <c r="L6978">
        <v>49</v>
      </c>
      <c r="M6978" t="s">
        <v>94</v>
      </c>
      <c r="N6978" t="s">
        <v>31</v>
      </c>
      <c r="O6978">
        <v>718</v>
      </c>
      <c r="P6978" t="s">
        <v>2831</v>
      </c>
      <c r="S6978" t="s">
        <v>33</v>
      </c>
      <c r="T6978" t="s">
        <v>34</v>
      </c>
      <c r="U6978">
        <v>762</v>
      </c>
      <c r="Y6978" t="s">
        <v>9934</v>
      </c>
      <c r="AA6978">
        <v>34.195700000000002</v>
      </c>
      <c r="AB6978">
        <v>-118.536</v>
      </c>
      <c r="AC6978">
        <f t="shared" si="108"/>
        <v>1</v>
      </c>
    </row>
    <row r="6979" spans="1:29" x14ac:dyDescent="0.35">
      <c r="A6979">
        <v>200408384</v>
      </c>
      <c r="B6979" s="1">
        <v>43952</v>
      </c>
      <c r="C6979" s="1">
        <v>43951</v>
      </c>
      <c r="D6979">
        <v>2100</v>
      </c>
      <c r="E6979">
        <v>4</v>
      </c>
      <c r="F6979" t="s">
        <v>54</v>
      </c>
      <c r="G6979">
        <v>449</v>
      </c>
      <c r="H6979">
        <v>1</v>
      </c>
      <c r="I6979">
        <v>236</v>
      </c>
      <c r="J6979" t="s">
        <v>692</v>
      </c>
      <c r="K6979" t="s">
        <v>9935</v>
      </c>
      <c r="L6979">
        <v>48</v>
      </c>
      <c r="M6979" t="s">
        <v>94</v>
      </c>
      <c r="N6979" t="s">
        <v>95</v>
      </c>
      <c r="O6979">
        <v>501</v>
      </c>
      <c r="P6979" t="s">
        <v>164</v>
      </c>
      <c r="Q6979">
        <v>400</v>
      </c>
      <c r="R6979" t="s">
        <v>143</v>
      </c>
      <c r="S6979" t="s">
        <v>33</v>
      </c>
      <c r="T6979" t="s">
        <v>34</v>
      </c>
      <c r="U6979">
        <v>236</v>
      </c>
      <c r="Y6979" t="s">
        <v>9936</v>
      </c>
      <c r="AA6979">
        <v>34.053699999999999</v>
      </c>
      <c r="AB6979">
        <v>-118.2034</v>
      </c>
      <c r="AC6979">
        <f t="shared" ref="AC6979:AC7042" si="109">IF(OR((S:S)="CC", S:S="AA",S:S="JA"), 1, 0)</f>
        <v>1</v>
      </c>
    </row>
    <row r="6980" spans="1:29" x14ac:dyDescent="0.35">
      <c r="A6980">
        <v>201107007</v>
      </c>
      <c r="B6980" s="1">
        <v>43897</v>
      </c>
      <c r="C6980" s="1">
        <v>43897</v>
      </c>
      <c r="D6980">
        <v>600</v>
      </c>
      <c r="E6980">
        <v>11</v>
      </c>
      <c r="F6980" t="s">
        <v>64</v>
      </c>
      <c r="G6980">
        <v>1101</v>
      </c>
      <c r="H6980">
        <v>1</v>
      </c>
      <c r="I6980">
        <v>330</v>
      </c>
      <c r="J6980" t="s">
        <v>37</v>
      </c>
      <c r="K6980" t="s">
        <v>1600</v>
      </c>
      <c r="L6980">
        <v>45</v>
      </c>
      <c r="M6980" t="s">
        <v>94</v>
      </c>
      <c r="N6980" t="s">
        <v>95</v>
      </c>
      <c r="O6980">
        <v>109</v>
      </c>
      <c r="P6980" t="s">
        <v>1043</v>
      </c>
      <c r="S6980" t="s">
        <v>40</v>
      </c>
      <c r="T6980" t="s">
        <v>41</v>
      </c>
      <c r="U6980">
        <v>330</v>
      </c>
      <c r="Y6980" t="s">
        <v>176</v>
      </c>
      <c r="AA6980">
        <v>34.117899999999999</v>
      </c>
      <c r="AB6980">
        <v>-118.29300000000001</v>
      </c>
      <c r="AC6980">
        <f t="shared" si="109"/>
        <v>0</v>
      </c>
    </row>
    <row r="6981" spans="1:29" x14ac:dyDescent="0.35">
      <c r="A6981">
        <v>200810459</v>
      </c>
      <c r="B6981" s="1">
        <v>43991</v>
      </c>
      <c r="C6981" s="1">
        <v>43984</v>
      </c>
      <c r="D6981">
        <v>1200</v>
      </c>
      <c r="E6981">
        <v>8</v>
      </c>
      <c r="F6981" t="s">
        <v>109</v>
      </c>
      <c r="G6981">
        <v>882</v>
      </c>
      <c r="H6981">
        <v>1</v>
      </c>
      <c r="I6981">
        <v>310</v>
      </c>
      <c r="J6981" t="s">
        <v>71</v>
      </c>
      <c r="K6981" t="s">
        <v>9937</v>
      </c>
      <c r="L6981">
        <v>26</v>
      </c>
      <c r="M6981" t="s">
        <v>30</v>
      </c>
      <c r="N6981" t="s">
        <v>73</v>
      </c>
      <c r="O6981">
        <v>247</v>
      </c>
      <c r="P6981" t="s">
        <v>159</v>
      </c>
      <c r="S6981" t="s">
        <v>40</v>
      </c>
      <c r="T6981" t="s">
        <v>41</v>
      </c>
      <c r="U6981">
        <v>310</v>
      </c>
      <c r="Y6981" t="s">
        <v>5211</v>
      </c>
      <c r="AA6981">
        <v>34.038200000000003</v>
      </c>
      <c r="AB6981">
        <v>-118.44119999999999</v>
      </c>
      <c r="AC6981">
        <f t="shared" si="109"/>
        <v>0</v>
      </c>
    </row>
    <row r="6982" spans="1:29" x14ac:dyDescent="0.35">
      <c r="A6982">
        <v>200807339</v>
      </c>
      <c r="B6982" s="1">
        <v>43904</v>
      </c>
      <c r="C6982" s="1">
        <v>43904</v>
      </c>
      <c r="D6982">
        <v>1310</v>
      </c>
      <c r="E6982">
        <v>8</v>
      </c>
      <c r="F6982" t="s">
        <v>109</v>
      </c>
      <c r="G6982">
        <v>839</v>
      </c>
      <c r="H6982">
        <v>2</v>
      </c>
      <c r="I6982">
        <v>888</v>
      </c>
      <c r="J6982" t="s">
        <v>250</v>
      </c>
      <c r="K6982" t="s">
        <v>9938</v>
      </c>
      <c r="L6982">
        <v>0</v>
      </c>
      <c r="M6982" t="s">
        <v>46</v>
      </c>
      <c r="N6982" t="s">
        <v>46</v>
      </c>
      <c r="O6982">
        <v>707</v>
      </c>
      <c r="P6982" t="s">
        <v>280</v>
      </c>
      <c r="S6982" t="s">
        <v>40</v>
      </c>
      <c r="T6982" t="s">
        <v>41</v>
      </c>
      <c r="U6982">
        <v>888</v>
      </c>
      <c r="Y6982" t="s">
        <v>4448</v>
      </c>
      <c r="AA6982">
        <v>34.060499999999998</v>
      </c>
      <c r="AB6982">
        <v>-118.41930000000001</v>
      </c>
      <c r="AC6982">
        <f t="shared" si="109"/>
        <v>0</v>
      </c>
    </row>
    <row r="6983" spans="1:29" x14ac:dyDescent="0.35">
      <c r="A6983">
        <v>200709955</v>
      </c>
      <c r="B6983" s="1">
        <v>43985</v>
      </c>
      <c r="C6983" s="1">
        <v>43984</v>
      </c>
      <c r="D6983">
        <v>1825</v>
      </c>
      <c r="E6983">
        <v>7</v>
      </c>
      <c r="F6983" t="s">
        <v>28</v>
      </c>
      <c r="G6983">
        <v>765</v>
      </c>
      <c r="H6983">
        <v>1</v>
      </c>
      <c r="I6983">
        <v>230</v>
      </c>
      <c r="J6983" t="s">
        <v>161</v>
      </c>
      <c r="K6983">
        <v>913</v>
      </c>
      <c r="L6983">
        <v>59</v>
      </c>
      <c r="M6983" t="s">
        <v>30</v>
      </c>
      <c r="N6983" t="s">
        <v>163</v>
      </c>
      <c r="O6983">
        <v>502</v>
      </c>
      <c r="P6983" t="s">
        <v>47</v>
      </c>
      <c r="Q6983">
        <v>506</v>
      </c>
      <c r="R6983" t="s">
        <v>2869</v>
      </c>
      <c r="S6983" t="s">
        <v>84</v>
      </c>
      <c r="T6983" t="s">
        <v>85</v>
      </c>
      <c r="U6983">
        <v>230</v>
      </c>
      <c r="V6983">
        <v>648</v>
      </c>
      <c r="Y6983" t="s">
        <v>9939</v>
      </c>
      <c r="AA6983">
        <v>34.053100000000001</v>
      </c>
      <c r="AB6983">
        <v>-118.3437</v>
      </c>
      <c r="AC6983">
        <f t="shared" si="109"/>
        <v>0</v>
      </c>
    </row>
    <row r="6984" spans="1:29" x14ac:dyDescent="0.35">
      <c r="A6984">
        <v>201207965</v>
      </c>
      <c r="B6984" s="1">
        <v>43888</v>
      </c>
      <c r="C6984" s="1">
        <v>43888</v>
      </c>
      <c r="D6984">
        <v>1100</v>
      </c>
      <c r="E6984">
        <v>12</v>
      </c>
      <c r="F6984" t="s">
        <v>68</v>
      </c>
      <c r="G6984">
        <v>1218</v>
      </c>
      <c r="H6984">
        <v>1</v>
      </c>
      <c r="I6984">
        <v>236</v>
      </c>
      <c r="J6984" t="s">
        <v>692</v>
      </c>
      <c r="K6984" t="s">
        <v>9940</v>
      </c>
      <c r="L6984">
        <v>52</v>
      </c>
      <c r="M6984" t="s">
        <v>30</v>
      </c>
      <c r="N6984" t="s">
        <v>163</v>
      </c>
      <c r="O6984">
        <v>501</v>
      </c>
      <c r="P6984" t="s">
        <v>164</v>
      </c>
      <c r="Q6984">
        <v>500</v>
      </c>
      <c r="R6984" t="s">
        <v>184</v>
      </c>
      <c r="S6984" t="s">
        <v>84</v>
      </c>
      <c r="T6984" t="s">
        <v>85</v>
      </c>
      <c r="U6984">
        <v>236</v>
      </c>
      <c r="Y6984" t="s">
        <v>9941</v>
      </c>
      <c r="AA6984">
        <v>33.990499999999997</v>
      </c>
      <c r="AB6984">
        <v>-118.2856</v>
      </c>
      <c r="AC6984">
        <f t="shared" si="109"/>
        <v>0</v>
      </c>
    </row>
    <row r="6985" spans="1:29" x14ac:dyDescent="0.35">
      <c r="A6985">
        <v>201105656</v>
      </c>
      <c r="B6985" s="1">
        <v>43868</v>
      </c>
      <c r="C6985" s="1">
        <v>43866</v>
      </c>
      <c r="D6985">
        <v>700</v>
      </c>
      <c r="E6985">
        <v>11</v>
      </c>
      <c r="F6985" t="s">
        <v>64</v>
      </c>
      <c r="G6985">
        <v>1181</v>
      </c>
      <c r="H6985">
        <v>1</v>
      </c>
      <c r="I6985">
        <v>310</v>
      </c>
      <c r="J6985" t="s">
        <v>71</v>
      </c>
      <c r="K6985">
        <v>321</v>
      </c>
      <c r="L6985">
        <v>49</v>
      </c>
      <c r="M6985" t="s">
        <v>30</v>
      </c>
      <c r="N6985" t="s">
        <v>95</v>
      </c>
      <c r="O6985">
        <v>501</v>
      </c>
      <c r="P6985" t="s">
        <v>164</v>
      </c>
      <c r="S6985" t="s">
        <v>40</v>
      </c>
      <c r="T6985" t="s">
        <v>41</v>
      </c>
      <c r="U6985">
        <v>310</v>
      </c>
      <c r="Y6985" t="s">
        <v>6506</v>
      </c>
      <c r="AA6985">
        <v>34.0837</v>
      </c>
      <c r="AB6985">
        <v>-118.2683</v>
      </c>
      <c r="AC6985">
        <f t="shared" si="109"/>
        <v>0</v>
      </c>
    </row>
    <row r="6986" spans="1:29" x14ac:dyDescent="0.35">
      <c r="A6986">
        <v>200321932</v>
      </c>
      <c r="B6986" s="1">
        <v>44182</v>
      </c>
      <c r="C6986" s="1">
        <v>44105</v>
      </c>
      <c r="D6986">
        <v>1</v>
      </c>
      <c r="E6986">
        <v>3</v>
      </c>
      <c r="F6986" t="s">
        <v>43</v>
      </c>
      <c r="G6986">
        <v>361</v>
      </c>
      <c r="H6986">
        <v>2</v>
      </c>
      <c r="I6986">
        <v>812</v>
      </c>
      <c r="J6986" t="s">
        <v>396</v>
      </c>
      <c r="K6986" t="s">
        <v>9942</v>
      </c>
      <c r="L6986">
        <v>13</v>
      </c>
      <c r="M6986" t="s">
        <v>94</v>
      </c>
      <c r="N6986" t="s">
        <v>95</v>
      </c>
      <c r="O6986">
        <v>501</v>
      </c>
      <c r="P6986" t="s">
        <v>164</v>
      </c>
      <c r="Q6986">
        <v>400</v>
      </c>
      <c r="R6986" t="s">
        <v>143</v>
      </c>
      <c r="S6986" t="s">
        <v>33</v>
      </c>
      <c r="T6986" t="s">
        <v>34</v>
      </c>
      <c r="U6986">
        <v>812</v>
      </c>
      <c r="V6986">
        <v>860</v>
      </c>
      <c r="Y6986" t="s">
        <v>9943</v>
      </c>
      <c r="AA6986">
        <v>34.017800000000001</v>
      </c>
      <c r="AB6986">
        <v>-118.3536</v>
      </c>
      <c r="AC6986">
        <f t="shared" si="109"/>
        <v>1</v>
      </c>
    </row>
    <row r="6987" spans="1:29" x14ac:dyDescent="0.35">
      <c r="A6987">
        <v>201223939</v>
      </c>
      <c r="B6987" s="1">
        <v>44139</v>
      </c>
      <c r="C6987" s="1">
        <v>44138</v>
      </c>
      <c r="D6987">
        <v>830</v>
      </c>
      <c r="E6987">
        <v>12</v>
      </c>
      <c r="F6987" t="s">
        <v>68</v>
      </c>
      <c r="G6987">
        <v>1258</v>
      </c>
      <c r="H6987">
        <v>1</v>
      </c>
      <c r="I6987">
        <v>310</v>
      </c>
      <c r="J6987" t="s">
        <v>71</v>
      </c>
      <c r="K6987" t="s">
        <v>9944</v>
      </c>
      <c r="L6987">
        <v>34</v>
      </c>
      <c r="M6987" t="s">
        <v>30</v>
      </c>
      <c r="N6987" t="s">
        <v>95</v>
      </c>
      <c r="O6987">
        <v>501</v>
      </c>
      <c r="P6987" t="s">
        <v>164</v>
      </c>
      <c r="S6987" t="s">
        <v>40</v>
      </c>
      <c r="T6987" t="s">
        <v>41</v>
      </c>
      <c r="U6987">
        <v>310</v>
      </c>
      <c r="Y6987" t="s">
        <v>9945</v>
      </c>
      <c r="AA6987">
        <v>33.971299999999999</v>
      </c>
      <c r="AB6987">
        <v>-118.2739</v>
      </c>
      <c r="AC6987">
        <f t="shared" si="109"/>
        <v>0</v>
      </c>
    </row>
    <row r="6988" spans="1:29" x14ac:dyDescent="0.35">
      <c r="A6988">
        <v>200410989</v>
      </c>
      <c r="B6988" s="1">
        <v>44032</v>
      </c>
      <c r="C6988" s="1">
        <v>44032</v>
      </c>
      <c r="D6988">
        <v>2230</v>
      </c>
      <c r="E6988">
        <v>4</v>
      </c>
      <c r="F6988" t="s">
        <v>54</v>
      </c>
      <c r="G6988">
        <v>499</v>
      </c>
      <c r="H6988">
        <v>1</v>
      </c>
      <c r="I6988">
        <v>110</v>
      </c>
      <c r="J6988" t="s">
        <v>3341</v>
      </c>
      <c r="K6988" t="s">
        <v>9946</v>
      </c>
      <c r="L6988">
        <v>34</v>
      </c>
      <c r="M6988" t="s">
        <v>30</v>
      </c>
      <c r="N6988" t="s">
        <v>73</v>
      </c>
      <c r="O6988">
        <v>101</v>
      </c>
      <c r="P6988" t="s">
        <v>32</v>
      </c>
      <c r="Q6988">
        <v>106</v>
      </c>
      <c r="R6988" t="s">
        <v>592</v>
      </c>
      <c r="S6988" t="s">
        <v>33</v>
      </c>
      <c r="T6988" t="s">
        <v>34</v>
      </c>
      <c r="U6988">
        <v>110</v>
      </c>
      <c r="V6988">
        <v>998</v>
      </c>
      <c r="Y6988" t="s">
        <v>4397</v>
      </c>
      <c r="Z6988" t="s">
        <v>9947</v>
      </c>
      <c r="AA6988">
        <v>34.020499999999998</v>
      </c>
      <c r="AB6988">
        <v>-118.1957</v>
      </c>
      <c r="AC6988">
        <f t="shared" si="109"/>
        <v>1</v>
      </c>
    </row>
    <row r="6989" spans="1:29" x14ac:dyDescent="0.35">
      <c r="A6989">
        <v>200605902</v>
      </c>
      <c r="B6989" s="1">
        <v>43870</v>
      </c>
      <c r="C6989" s="1">
        <v>43870</v>
      </c>
      <c r="D6989">
        <v>1020</v>
      </c>
      <c r="E6989">
        <v>6</v>
      </c>
      <c r="F6989" t="s">
        <v>91</v>
      </c>
      <c r="G6989">
        <v>628</v>
      </c>
      <c r="H6989">
        <v>2</v>
      </c>
      <c r="I6989">
        <v>626</v>
      </c>
      <c r="J6989" t="s">
        <v>141</v>
      </c>
      <c r="K6989" t="s">
        <v>4535</v>
      </c>
      <c r="L6989">
        <v>33</v>
      </c>
      <c r="M6989" t="s">
        <v>94</v>
      </c>
      <c r="N6989" t="s">
        <v>73</v>
      </c>
      <c r="O6989">
        <v>103</v>
      </c>
      <c r="P6989" t="s">
        <v>146</v>
      </c>
      <c r="Q6989">
        <v>400</v>
      </c>
      <c r="R6989" t="s">
        <v>143</v>
      </c>
      <c r="S6989" t="s">
        <v>40</v>
      </c>
      <c r="T6989" t="s">
        <v>41</v>
      </c>
      <c r="U6989">
        <v>626</v>
      </c>
      <c r="Y6989" t="s">
        <v>9948</v>
      </c>
      <c r="AA6989">
        <v>34.1053</v>
      </c>
      <c r="AB6989">
        <v>-118.324</v>
      </c>
      <c r="AC6989">
        <f t="shared" si="109"/>
        <v>0</v>
      </c>
    </row>
    <row r="6990" spans="1:29" x14ac:dyDescent="0.35">
      <c r="A6990">
        <v>200706001</v>
      </c>
      <c r="B6990" s="1">
        <v>43872</v>
      </c>
      <c r="C6990" s="1">
        <v>43854</v>
      </c>
      <c r="D6990">
        <v>10</v>
      </c>
      <c r="E6990">
        <v>7</v>
      </c>
      <c r="F6990" t="s">
        <v>28</v>
      </c>
      <c r="G6990">
        <v>745</v>
      </c>
      <c r="H6990">
        <v>2</v>
      </c>
      <c r="I6990">
        <v>354</v>
      </c>
      <c r="J6990" t="s">
        <v>167</v>
      </c>
      <c r="K6990" t="s">
        <v>2022</v>
      </c>
      <c r="L6990">
        <v>24</v>
      </c>
      <c r="M6990" t="s">
        <v>94</v>
      </c>
      <c r="N6990" t="s">
        <v>73</v>
      </c>
      <c r="O6990">
        <v>501</v>
      </c>
      <c r="P6990" t="s">
        <v>164</v>
      </c>
      <c r="S6990" t="s">
        <v>40</v>
      </c>
      <c r="T6990" t="s">
        <v>41</v>
      </c>
      <c r="U6990">
        <v>354</v>
      </c>
      <c r="Y6990" t="s">
        <v>9949</v>
      </c>
      <c r="AA6990">
        <v>34.058900000000001</v>
      </c>
      <c r="AB6990">
        <v>-118.34529999999999</v>
      </c>
      <c r="AC6990">
        <f t="shared" si="109"/>
        <v>0</v>
      </c>
    </row>
    <row r="6991" spans="1:29" x14ac:dyDescent="0.35">
      <c r="A6991">
        <v>200118579</v>
      </c>
      <c r="B6991" s="1">
        <v>44000</v>
      </c>
      <c r="C6991" s="1">
        <v>43943</v>
      </c>
      <c r="D6991">
        <v>1200</v>
      </c>
      <c r="E6991">
        <v>1</v>
      </c>
      <c r="F6991" t="s">
        <v>36</v>
      </c>
      <c r="G6991">
        <v>155</v>
      </c>
      <c r="H6991">
        <v>2</v>
      </c>
      <c r="I6991">
        <v>845</v>
      </c>
      <c r="J6991" t="s">
        <v>345</v>
      </c>
      <c r="K6991">
        <v>1501</v>
      </c>
      <c r="L6991">
        <v>42</v>
      </c>
      <c r="M6991" t="s">
        <v>94</v>
      </c>
      <c r="N6991" t="s">
        <v>163</v>
      </c>
      <c r="O6991">
        <v>726</v>
      </c>
      <c r="P6991" t="s">
        <v>467</v>
      </c>
      <c r="S6991" t="s">
        <v>40</v>
      </c>
      <c r="T6991" t="s">
        <v>41</v>
      </c>
      <c r="U6991">
        <v>845</v>
      </c>
      <c r="Y6991" t="s">
        <v>1343</v>
      </c>
      <c r="AA6991">
        <v>34.044800000000002</v>
      </c>
      <c r="AB6991">
        <v>-118.2474</v>
      </c>
      <c r="AC6991">
        <f t="shared" si="109"/>
        <v>0</v>
      </c>
    </row>
    <row r="6992" spans="1:29" x14ac:dyDescent="0.35">
      <c r="A6992">
        <v>200218653</v>
      </c>
      <c r="B6992" s="1">
        <v>44169</v>
      </c>
      <c r="C6992" s="1">
        <v>44168</v>
      </c>
      <c r="D6992">
        <v>2033</v>
      </c>
      <c r="E6992">
        <v>2</v>
      </c>
      <c r="F6992" t="s">
        <v>56</v>
      </c>
      <c r="G6992">
        <v>201</v>
      </c>
      <c r="H6992">
        <v>1</v>
      </c>
      <c r="I6992">
        <v>230</v>
      </c>
      <c r="J6992" t="s">
        <v>161</v>
      </c>
      <c r="K6992" t="s">
        <v>9950</v>
      </c>
      <c r="L6992">
        <v>0</v>
      </c>
      <c r="M6992" t="s">
        <v>30</v>
      </c>
      <c r="N6992" t="s">
        <v>163</v>
      </c>
      <c r="O6992">
        <v>907</v>
      </c>
      <c r="P6992" t="s">
        <v>9951</v>
      </c>
      <c r="Q6992">
        <v>506</v>
      </c>
      <c r="R6992" t="s">
        <v>2869</v>
      </c>
      <c r="S6992" t="s">
        <v>84</v>
      </c>
      <c r="T6992" t="s">
        <v>85</v>
      </c>
      <c r="U6992">
        <v>230</v>
      </c>
      <c r="Y6992" t="s">
        <v>8730</v>
      </c>
      <c r="AA6992">
        <v>34.087299999999999</v>
      </c>
      <c r="AB6992">
        <v>-118.29600000000001</v>
      </c>
      <c r="AC6992">
        <f t="shared" si="109"/>
        <v>0</v>
      </c>
    </row>
    <row r="6993" spans="1:29" x14ac:dyDescent="0.35">
      <c r="A6993">
        <v>200106953</v>
      </c>
      <c r="B6993" s="1">
        <v>43873</v>
      </c>
      <c r="C6993" s="1">
        <v>43873</v>
      </c>
      <c r="D6993">
        <v>900</v>
      </c>
      <c r="E6993">
        <v>1</v>
      </c>
      <c r="F6993" t="s">
        <v>36</v>
      </c>
      <c r="G6993">
        <v>163</v>
      </c>
      <c r="H6993">
        <v>1</v>
      </c>
      <c r="I6993">
        <v>210</v>
      </c>
      <c r="J6993" t="s">
        <v>149</v>
      </c>
      <c r="K6993" t="s">
        <v>9952</v>
      </c>
      <c r="L6993">
        <v>31</v>
      </c>
      <c r="M6993" t="s">
        <v>30</v>
      </c>
      <c r="N6993" t="s">
        <v>95</v>
      </c>
      <c r="O6993">
        <v>101</v>
      </c>
      <c r="P6993" t="s">
        <v>32</v>
      </c>
      <c r="Q6993">
        <v>200</v>
      </c>
      <c r="R6993" t="s">
        <v>663</v>
      </c>
      <c r="S6993" t="s">
        <v>40</v>
      </c>
      <c r="T6993" t="s">
        <v>41</v>
      </c>
      <c r="U6993">
        <v>210</v>
      </c>
      <c r="Y6993" t="s">
        <v>147</v>
      </c>
      <c r="Z6993" t="s">
        <v>357</v>
      </c>
      <c r="AA6993">
        <v>34.042299999999997</v>
      </c>
      <c r="AB6993">
        <v>-118.2561</v>
      </c>
      <c r="AC6993">
        <f t="shared" si="109"/>
        <v>0</v>
      </c>
    </row>
    <row r="6994" spans="1:29" x14ac:dyDescent="0.35">
      <c r="A6994">
        <v>200218671</v>
      </c>
      <c r="B6994" s="1">
        <v>44181</v>
      </c>
      <c r="C6994" s="1">
        <v>44181</v>
      </c>
      <c r="D6994">
        <v>1030</v>
      </c>
      <c r="E6994">
        <v>2</v>
      </c>
      <c r="F6994" t="s">
        <v>56</v>
      </c>
      <c r="G6994">
        <v>248</v>
      </c>
      <c r="H6994">
        <v>2</v>
      </c>
      <c r="I6994">
        <v>626</v>
      </c>
      <c r="J6994" t="s">
        <v>141</v>
      </c>
      <c r="K6994" t="s">
        <v>9953</v>
      </c>
      <c r="L6994">
        <v>18</v>
      </c>
      <c r="M6994" t="s">
        <v>94</v>
      </c>
      <c r="N6994" t="s">
        <v>95</v>
      </c>
      <c r="O6994">
        <v>502</v>
      </c>
      <c r="P6994" t="s">
        <v>47</v>
      </c>
      <c r="Q6994">
        <v>400</v>
      </c>
      <c r="R6994" t="s">
        <v>143</v>
      </c>
      <c r="S6994" t="s">
        <v>40</v>
      </c>
      <c r="T6994" t="s">
        <v>41</v>
      </c>
      <c r="U6994">
        <v>626</v>
      </c>
      <c r="Y6994" t="s">
        <v>1127</v>
      </c>
      <c r="AA6994">
        <v>0</v>
      </c>
      <c r="AB6994">
        <v>0</v>
      </c>
      <c r="AC6994">
        <f t="shared" si="109"/>
        <v>0</v>
      </c>
    </row>
    <row r="6995" spans="1:29" x14ac:dyDescent="0.35">
      <c r="A6995">
        <v>201300847</v>
      </c>
      <c r="B6995" s="1">
        <v>44021</v>
      </c>
      <c r="C6995" s="1">
        <v>44020</v>
      </c>
      <c r="D6995">
        <v>1935</v>
      </c>
      <c r="E6995">
        <v>13</v>
      </c>
      <c r="F6995" t="s">
        <v>62</v>
      </c>
      <c r="G6995">
        <v>1309</v>
      </c>
      <c r="H6995">
        <v>2</v>
      </c>
      <c r="I6995">
        <v>740</v>
      </c>
      <c r="J6995" t="s">
        <v>224</v>
      </c>
      <c r="K6995">
        <v>329</v>
      </c>
      <c r="L6995">
        <v>0</v>
      </c>
      <c r="M6995" t="s">
        <v>30</v>
      </c>
      <c r="N6995" t="s">
        <v>95</v>
      </c>
      <c r="O6995">
        <v>101</v>
      </c>
      <c r="P6995" t="s">
        <v>32</v>
      </c>
      <c r="Q6995">
        <v>109</v>
      </c>
      <c r="R6995" t="s">
        <v>265</v>
      </c>
      <c r="S6995" t="s">
        <v>40</v>
      </c>
      <c r="T6995" t="s">
        <v>41</v>
      </c>
      <c r="U6995">
        <v>740</v>
      </c>
      <c r="Y6995" t="s">
        <v>9954</v>
      </c>
      <c r="AA6995">
        <v>34.018000000000001</v>
      </c>
      <c r="AB6995">
        <v>-118.23</v>
      </c>
      <c r="AC6995">
        <f t="shared" si="109"/>
        <v>0</v>
      </c>
    </row>
    <row r="6996" spans="1:29" x14ac:dyDescent="0.35">
      <c r="A6996">
        <v>200706751</v>
      </c>
      <c r="B6996" s="1">
        <v>43887</v>
      </c>
      <c r="C6996" s="1">
        <v>43887</v>
      </c>
      <c r="D6996">
        <v>1200</v>
      </c>
      <c r="E6996">
        <v>7</v>
      </c>
      <c r="F6996" t="s">
        <v>28</v>
      </c>
      <c r="G6996">
        <v>722</v>
      </c>
      <c r="H6996">
        <v>1</v>
      </c>
      <c r="I6996">
        <v>330</v>
      </c>
      <c r="J6996" t="s">
        <v>37</v>
      </c>
      <c r="K6996" t="s">
        <v>4952</v>
      </c>
      <c r="L6996">
        <v>52</v>
      </c>
      <c r="M6996" t="s">
        <v>30</v>
      </c>
      <c r="N6996" t="s">
        <v>163</v>
      </c>
      <c r="O6996">
        <v>108</v>
      </c>
      <c r="P6996" t="s">
        <v>105</v>
      </c>
      <c r="S6996" t="s">
        <v>40</v>
      </c>
      <c r="T6996" t="s">
        <v>41</v>
      </c>
      <c r="U6996">
        <v>330</v>
      </c>
      <c r="Y6996" t="s">
        <v>181</v>
      </c>
      <c r="AA6996">
        <v>34.076099999999997</v>
      </c>
      <c r="AB6996">
        <v>-118.37309999999999</v>
      </c>
      <c r="AC6996">
        <f t="shared" si="109"/>
        <v>0</v>
      </c>
    </row>
    <row r="6997" spans="1:29" x14ac:dyDescent="0.35">
      <c r="A6997">
        <v>200305070</v>
      </c>
      <c r="B6997" s="1">
        <v>43849</v>
      </c>
      <c r="C6997" s="1">
        <v>43849</v>
      </c>
      <c r="D6997">
        <v>1400</v>
      </c>
      <c r="E6997">
        <v>3</v>
      </c>
      <c r="F6997" t="s">
        <v>43</v>
      </c>
      <c r="G6997">
        <v>362</v>
      </c>
      <c r="H6997">
        <v>2</v>
      </c>
      <c r="I6997">
        <v>627</v>
      </c>
      <c r="J6997" t="s">
        <v>616</v>
      </c>
      <c r="K6997" t="s">
        <v>9955</v>
      </c>
      <c r="L6997">
        <v>11</v>
      </c>
      <c r="M6997" t="s">
        <v>94</v>
      </c>
      <c r="N6997" t="s">
        <v>163</v>
      </c>
      <c r="O6997">
        <v>501</v>
      </c>
      <c r="P6997" t="s">
        <v>164</v>
      </c>
      <c r="Q6997">
        <v>400</v>
      </c>
      <c r="R6997" t="s">
        <v>143</v>
      </c>
      <c r="S6997" t="s">
        <v>33</v>
      </c>
      <c r="T6997" t="s">
        <v>34</v>
      </c>
      <c r="U6997">
        <v>627</v>
      </c>
      <c r="Y6997" t="s">
        <v>9956</v>
      </c>
      <c r="AA6997">
        <v>34.013300000000001</v>
      </c>
      <c r="AB6997">
        <v>-118.3486</v>
      </c>
      <c r="AC6997">
        <f t="shared" si="109"/>
        <v>1</v>
      </c>
    </row>
    <row r="6998" spans="1:29" x14ac:dyDescent="0.35">
      <c r="A6998">
        <v>200319989</v>
      </c>
      <c r="B6998" s="1">
        <v>44139</v>
      </c>
      <c r="C6998" s="1">
        <v>44138</v>
      </c>
      <c r="D6998">
        <v>1930</v>
      </c>
      <c r="E6998">
        <v>3</v>
      </c>
      <c r="F6998" t="s">
        <v>43</v>
      </c>
      <c r="G6998">
        <v>334</v>
      </c>
      <c r="H6998">
        <v>2</v>
      </c>
      <c r="I6998">
        <v>626</v>
      </c>
      <c r="J6998" t="s">
        <v>141</v>
      </c>
      <c r="K6998" t="s">
        <v>9957</v>
      </c>
      <c r="L6998">
        <v>57</v>
      </c>
      <c r="M6998" t="s">
        <v>94</v>
      </c>
      <c r="N6998" t="s">
        <v>73</v>
      </c>
      <c r="O6998">
        <v>501</v>
      </c>
      <c r="P6998" t="s">
        <v>164</v>
      </c>
      <c r="Q6998">
        <v>400</v>
      </c>
      <c r="R6998" t="s">
        <v>143</v>
      </c>
      <c r="S6998" t="s">
        <v>84</v>
      </c>
      <c r="T6998" t="s">
        <v>85</v>
      </c>
      <c r="U6998">
        <v>626</v>
      </c>
      <c r="Y6998" t="s">
        <v>9958</v>
      </c>
      <c r="AA6998">
        <v>34.023600000000002</v>
      </c>
      <c r="AB6998">
        <v>-118.3327</v>
      </c>
      <c r="AC6998">
        <f t="shared" si="109"/>
        <v>0</v>
      </c>
    </row>
    <row r="6999" spans="1:29" x14ac:dyDescent="0.35">
      <c r="A6999">
        <v>200114335</v>
      </c>
      <c r="B6999" s="1">
        <v>44017</v>
      </c>
      <c r="C6999" s="1">
        <v>44017</v>
      </c>
      <c r="D6999">
        <v>300</v>
      </c>
      <c r="E6999">
        <v>1</v>
      </c>
      <c r="F6999" t="s">
        <v>36</v>
      </c>
      <c r="G6999">
        <v>142</v>
      </c>
      <c r="H6999">
        <v>2</v>
      </c>
      <c r="I6999">
        <v>888</v>
      </c>
      <c r="J6999" t="s">
        <v>250</v>
      </c>
      <c r="K6999">
        <v>1822</v>
      </c>
      <c r="L6999">
        <v>0</v>
      </c>
      <c r="M6999" t="s">
        <v>30</v>
      </c>
      <c r="N6999" t="s">
        <v>73</v>
      </c>
      <c r="O6999">
        <v>503</v>
      </c>
      <c r="P6999" t="s">
        <v>650</v>
      </c>
      <c r="S6999" t="s">
        <v>40</v>
      </c>
      <c r="T6999" t="s">
        <v>41</v>
      </c>
      <c r="U6999">
        <v>888</v>
      </c>
      <c r="Y6999" t="s">
        <v>9959</v>
      </c>
      <c r="AA6999">
        <v>34.052100000000003</v>
      </c>
      <c r="AB6999">
        <v>-118.2556</v>
      </c>
      <c r="AC6999">
        <f t="shared" si="109"/>
        <v>0</v>
      </c>
    </row>
    <row r="7000" spans="1:29" x14ac:dyDescent="0.35">
      <c r="A7000">
        <v>200101115</v>
      </c>
      <c r="B7000" s="1">
        <v>44150</v>
      </c>
      <c r="C7000" s="1">
        <v>44149</v>
      </c>
      <c r="D7000">
        <v>2050</v>
      </c>
      <c r="E7000">
        <v>1</v>
      </c>
      <c r="F7000" t="s">
        <v>36</v>
      </c>
      <c r="G7000">
        <v>147</v>
      </c>
      <c r="H7000">
        <v>2</v>
      </c>
      <c r="I7000">
        <v>740</v>
      </c>
      <c r="J7000" t="s">
        <v>224</v>
      </c>
      <c r="K7000" t="s">
        <v>902</v>
      </c>
      <c r="L7000">
        <v>0</v>
      </c>
      <c r="M7000" t="s">
        <v>30</v>
      </c>
      <c r="N7000" t="s">
        <v>73</v>
      </c>
      <c r="O7000">
        <v>203</v>
      </c>
      <c r="P7000" t="s">
        <v>101</v>
      </c>
      <c r="S7000" t="s">
        <v>33</v>
      </c>
      <c r="T7000" t="s">
        <v>34</v>
      </c>
      <c r="U7000">
        <v>740</v>
      </c>
      <c r="V7000">
        <v>998</v>
      </c>
      <c r="Y7000" t="s">
        <v>6770</v>
      </c>
      <c r="Z7000" t="s">
        <v>4621</v>
      </c>
      <c r="AA7000">
        <v>34.045499999999997</v>
      </c>
      <c r="AB7000">
        <v>-118.2452</v>
      </c>
      <c r="AC7000">
        <f t="shared" si="109"/>
        <v>1</v>
      </c>
    </row>
    <row r="7001" spans="1:29" x14ac:dyDescent="0.35">
      <c r="A7001">
        <v>201007959</v>
      </c>
      <c r="B7001" s="1">
        <v>43932</v>
      </c>
      <c r="C7001" s="1">
        <v>43931</v>
      </c>
      <c r="D7001">
        <v>1830</v>
      </c>
      <c r="E7001">
        <v>10</v>
      </c>
      <c r="F7001" t="s">
        <v>103</v>
      </c>
      <c r="G7001">
        <v>1075</v>
      </c>
      <c r="H7001">
        <v>1</v>
      </c>
      <c r="I7001">
        <v>331</v>
      </c>
      <c r="J7001" t="s">
        <v>233</v>
      </c>
      <c r="K7001" t="s">
        <v>9960</v>
      </c>
      <c r="L7001">
        <v>48</v>
      </c>
      <c r="M7001" t="s">
        <v>30</v>
      </c>
      <c r="N7001" t="s">
        <v>73</v>
      </c>
      <c r="O7001">
        <v>108</v>
      </c>
      <c r="P7001" t="s">
        <v>105</v>
      </c>
      <c r="S7001" t="s">
        <v>40</v>
      </c>
      <c r="T7001" t="s">
        <v>41</v>
      </c>
      <c r="U7001">
        <v>331</v>
      </c>
      <c r="Y7001" t="s">
        <v>9961</v>
      </c>
      <c r="AA7001">
        <v>34.1629</v>
      </c>
      <c r="AB7001">
        <v>-118.5202</v>
      </c>
      <c r="AC7001">
        <f t="shared" si="109"/>
        <v>0</v>
      </c>
    </row>
    <row r="7002" spans="1:29" x14ac:dyDescent="0.35">
      <c r="A7002">
        <v>201221492</v>
      </c>
      <c r="B7002" s="1">
        <v>44101</v>
      </c>
      <c r="C7002" s="1">
        <v>44101</v>
      </c>
      <c r="D7002">
        <v>420</v>
      </c>
      <c r="E7002">
        <v>12</v>
      </c>
      <c r="F7002" t="s">
        <v>68</v>
      </c>
      <c r="G7002">
        <v>1265</v>
      </c>
      <c r="H7002">
        <v>1</v>
      </c>
      <c r="I7002">
        <v>230</v>
      </c>
      <c r="J7002" t="s">
        <v>161</v>
      </c>
      <c r="K7002" t="s">
        <v>9962</v>
      </c>
      <c r="L7002">
        <v>31</v>
      </c>
      <c r="M7002" t="s">
        <v>30</v>
      </c>
      <c r="N7002" t="s">
        <v>95</v>
      </c>
      <c r="O7002">
        <v>101</v>
      </c>
      <c r="P7002" t="s">
        <v>32</v>
      </c>
      <c r="Q7002">
        <v>106</v>
      </c>
      <c r="R7002" t="s">
        <v>592</v>
      </c>
      <c r="S7002" t="s">
        <v>40</v>
      </c>
      <c r="T7002" t="s">
        <v>41</v>
      </c>
      <c r="U7002">
        <v>230</v>
      </c>
      <c r="Y7002" t="s">
        <v>928</v>
      </c>
      <c r="Z7002" t="s">
        <v>3086</v>
      </c>
      <c r="AA7002">
        <v>33.966500000000003</v>
      </c>
      <c r="AB7002">
        <v>-118.2962</v>
      </c>
      <c r="AC7002">
        <f t="shared" si="109"/>
        <v>0</v>
      </c>
    </row>
    <row r="7003" spans="1:29" x14ac:dyDescent="0.35">
      <c r="A7003">
        <v>200808841</v>
      </c>
      <c r="B7003" s="1">
        <v>43950</v>
      </c>
      <c r="C7003" s="1">
        <v>43950</v>
      </c>
      <c r="D7003">
        <v>900</v>
      </c>
      <c r="E7003">
        <v>8</v>
      </c>
      <c r="F7003" t="s">
        <v>109</v>
      </c>
      <c r="G7003">
        <v>811</v>
      </c>
      <c r="H7003">
        <v>2</v>
      </c>
      <c r="I7003">
        <v>745</v>
      </c>
      <c r="J7003" t="s">
        <v>139</v>
      </c>
      <c r="K7003" t="s">
        <v>488</v>
      </c>
      <c r="L7003">
        <v>58</v>
      </c>
      <c r="M7003" t="s">
        <v>30</v>
      </c>
      <c r="N7003" t="s">
        <v>73</v>
      </c>
      <c r="O7003">
        <v>203</v>
      </c>
      <c r="P7003" t="s">
        <v>101</v>
      </c>
      <c r="S7003" t="s">
        <v>40</v>
      </c>
      <c r="T7003" t="s">
        <v>41</v>
      </c>
      <c r="U7003">
        <v>745</v>
      </c>
      <c r="Y7003" t="s">
        <v>5067</v>
      </c>
      <c r="AA7003">
        <v>34.056100000000001</v>
      </c>
      <c r="AB7003">
        <v>-118.55119999999999</v>
      </c>
      <c r="AC7003">
        <f t="shared" si="109"/>
        <v>0</v>
      </c>
    </row>
    <row r="7004" spans="1:29" x14ac:dyDescent="0.35">
      <c r="A7004">
        <v>201219484</v>
      </c>
      <c r="B7004" s="1">
        <v>44071</v>
      </c>
      <c r="C7004" s="1">
        <v>44070</v>
      </c>
      <c r="D7004">
        <v>2130</v>
      </c>
      <c r="E7004">
        <v>12</v>
      </c>
      <c r="F7004" t="s">
        <v>68</v>
      </c>
      <c r="G7004">
        <v>1215</v>
      </c>
      <c r="H7004">
        <v>1</v>
      </c>
      <c r="I7004">
        <v>121</v>
      </c>
      <c r="J7004" t="s">
        <v>227</v>
      </c>
      <c r="K7004" t="s">
        <v>9963</v>
      </c>
      <c r="L7004">
        <v>64</v>
      </c>
      <c r="M7004" t="s">
        <v>94</v>
      </c>
      <c r="N7004" t="s">
        <v>163</v>
      </c>
      <c r="O7004">
        <v>103</v>
      </c>
      <c r="P7004" t="s">
        <v>146</v>
      </c>
      <c r="Q7004">
        <v>102</v>
      </c>
      <c r="R7004" t="s">
        <v>219</v>
      </c>
      <c r="S7004" t="s">
        <v>40</v>
      </c>
      <c r="T7004" t="s">
        <v>41</v>
      </c>
      <c r="U7004">
        <v>121</v>
      </c>
      <c r="Y7004" t="s">
        <v>4203</v>
      </c>
      <c r="Z7004" t="s">
        <v>440</v>
      </c>
      <c r="AA7004">
        <v>33.993200000000002</v>
      </c>
      <c r="AB7004">
        <v>-118.2915</v>
      </c>
      <c r="AC7004">
        <f t="shared" si="109"/>
        <v>0</v>
      </c>
    </row>
    <row r="7005" spans="1:29" x14ac:dyDescent="0.35">
      <c r="A7005">
        <v>201206317</v>
      </c>
      <c r="B7005" s="1">
        <v>43863</v>
      </c>
      <c r="C7005" s="1">
        <v>43863</v>
      </c>
      <c r="D7005">
        <v>1500</v>
      </c>
      <c r="E7005">
        <v>12</v>
      </c>
      <c r="F7005" t="s">
        <v>68</v>
      </c>
      <c r="G7005">
        <v>1248</v>
      </c>
      <c r="H7005">
        <v>2</v>
      </c>
      <c r="I7005">
        <v>626</v>
      </c>
      <c r="J7005" t="s">
        <v>141</v>
      </c>
      <c r="K7005" t="s">
        <v>2656</v>
      </c>
      <c r="L7005">
        <v>29</v>
      </c>
      <c r="M7005" t="s">
        <v>30</v>
      </c>
      <c r="N7005" t="s">
        <v>95</v>
      </c>
      <c r="O7005">
        <v>501</v>
      </c>
      <c r="P7005" t="s">
        <v>164</v>
      </c>
      <c r="Q7005">
        <v>400</v>
      </c>
      <c r="R7005" t="s">
        <v>143</v>
      </c>
      <c r="S7005" t="s">
        <v>33</v>
      </c>
      <c r="T7005" t="s">
        <v>34</v>
      </c>
      <c r="U7005">
        <v>626</v>
      </c>
      <c r="Y7005" t="s">
        <v>9698</v>
      </c>
      <c r="AA7005">
        <v>33.981900000000003</v>
      </c>
      <c r="AB7005">
        <v>-118.28919999999999</v>
      </c>
      <c r="AC7005">
        <f t="shared" si="109"/>
        <v>1</v>
      </c>
    </row>
    <row r="7006" spans="1:29" x14ac:dyDescent="0.35">
      <c r="A7006">
        <v>200715366</v>
      </c>
      <c r="B7006" s="1">
        <v>44131</v>
      </c>
      <c r="C7006" s="1">
        <v>44131</v>
      </c>
      <c r="D7006">
        <v>1630</v>
      </c>
      <c r="E7006">
        <v>7</v>
      </c>
      <c r="F7006" t="s">
        <v>28</v>
      </c>
      <c r="G7006">
        <v>743</v>
      </c>
      <c r="H7006">
        <v>2</v>
      </c>
      <c r="I7006">
        <v>745</v>
      </c>
      <c r="J7006" t="s">
        <v>139</v>
      </c>
      <c r="K7006">
        <v>329</v>
      </c>
      <c r="L7006">
        <v>0</v>
      </c>
      <c r="M7006" t="s">
        <v>30</v>
      </c>
      <c r="N7006" t="s">
        <v>31</v>
      </c>
      <c r="O7006">
        <v>101</v>
      </c>
      <c r="P7006" t="s">
        <v>32</v>
      </c>
      <c r="Q7006">
        <v>216</v>
      </c>
      <c r="R7006" t="s">
        <v>1006</v>
      </c>
      <c r="S7006" t="s">
        <v>84</v>
      </c>
      <c r="T7006" t="s">
        <v>85</v>
      </c>
      <c r="U7006">
        <v>745</v>
      </c>
      <c r="Y7006" t="s">
        <v>9964</v>
      </c>
      <c r="Z7006" t="s">
        <v>1287</v>
      </c>
      <c r="AA7006">
        <v>34.062399999999997</v>
      </c>
      <c r="AB7006">
        <v>-118.35250000000001</v>
      </c>
      <c r="AC7006">
        <f t="shared" si="109"/>
        <v>0</v>
      </c>
    </row>
    <row r="7007" spans="1:29" x14ac:dyDescent="0.35">
      <c r="A7007">
        <v>200511440</v>
      </c>
      <c r="B7007" s="1">
        <v>44016</v>
      </c>
      <c r="C7007" s="1">
        <v>44016</v>
      </c>
      <c r="D7007">
        <v>1940</v>
      </c>
      <c r="E7007">
        <v>5</v>
      </c>
      <c r="F7007" t="s">
        <v>98</v>
      </c>
      <c r="G7007">
        <v>504</v>
      </c>
      <c r="H7007">
        <v>1</v>
      </c>
      <c r="I7007">
        <v>440</v>
      </c>
      <c r="J7007" t="s">
        <v>213</v>
      </c>
      <c r="K7007" t="s">
        <v>9965</v>
      </c>
      <c r="L7007">
        <v>56</v>
      </c>
      <c r="M7007" t="s">
        <v>30</v>
      </c>
      <c r="N7007" t="s">
        <v>73</v>
      </c>
      <c r="O7007">
        <v>502</v>
      </c>
      <c r="P7007" t="s">
        <v>47</v>
      </c>
      <c r="S7007" t="s">
        <v>40</v>
      </c>
      <c r="T7007" t="s">
        <v>41</v>
      </c>
      <c r="U7007">
        <v>440</v>
      </c>
      <c r="Y7007" t="s">
        <v>4351</v>
      </c>
      <c r="AA7007">
        <v>33.843800000000002</v>
      </c>
      <c r="AB7007">
        <v>-118.3092</v>
      </c>
      <c r="AC7007">
        <f t="shared" si="109"/>
        <v>0</v>
      </c>
    </row>
    <row r="7008" spans="1:29" x14ac:dyDescent="0.35">
      <c r="A7008">
        <v>200914513</v>
      </c>
      <c r="B7008" s="1">
        <v>44083</v>
      </c>
      <c r="C7008" s="1">
        <v>44027</v>
      </c>
      <c r="D7008">
        <v>1200</v>
      </c>
      <c r="E7008">
        <v>9</v>
      </c>
      <c r="F7008" t="s">
        <v>49</v>
      </c>
      <c r="G7008">
        <v>981</v>
      </c>
      <c r="H7008">
        <v>2</v>
      </c>
      <c r="I7008">
        <v>956</v>
      </c>
      <c r="J7008" t="s">
        <v>328</v>
      </c>
      <c r="K7008">
        <v>1906</v>
      </c>
      <c r="L7008">
        <v>32</v>
      </c>
      <c r="M7008" t="s">
        <v>94</v>
      </c>
      <c r="N7008" t="s">
        <v>95</v>
      </c>
      <c r="O7008">
        <v>203</v>
      </c>
      <c r="P7008" t="s">
        <v>101</v>
      </c>
      <c r="S7008" t="s">
        <v>40</v>
      </c>
      <c r="T7008" t="s">
        <v>41</v>
      </c>
      <c r="U7008">
        <v>956</v>
      </c>
      <c r="Y7008" t="s">
        <v>2988</v>
      </c>
      <c r="AA7008">
        <v>34.152299999999997</v>
      </c>
      <c r="AB7008">
        <v>-118.4646</v>
      </c>
      <c r="AC7008">
        <f t="shared" si="109"/>
        <v>0</v>
      </c>
    </row>
    <row r="7009" spans="1:29" x14ac:dyDescent="0.35">
      <c r="A7009">
        <v>200617371</v>
      </c>
      <c r="B7009" s="1">
        <v>44134</v>
      </c>
      <c r="C7009" s="1">
        <v>44134</v>
      </c>
      <c r="D7009">
        <v>950</v>
      </c>
      <c r="E7009">
        <v>6</v>
      </c>
      <c r="F7009" t="s">
        <v>91</v>
      </c>
      <c r="G7009">
        <v>642</v>
      </c>
      <c r="H7009">
        <v>1</v>
      </c>
      <c r="I7009">
        <v>440</v>
      </c>
      <c r="J7009" t="s">
        <v>213</v>
      </c>
      <c r="K7009" t="s">
        <v>245</v>
      </c>
      <c r="L7009">
        <v>0</v>
      </c>
      <c r="M7009" t="s">
        <v>46</v>
      </c>
      <c r="N7009" t="s">
        <v>46</v>
      </c>
      <c r="O7009">
        <v>406</v>
      </c>
      <c r="P7009" t="s">
        <v>582</v>
      </c>
      <c r="S7009" t="s">
        <v>40</v>
      </c>
      <c r="T7009" t="s">
        <v>41</v>
      </c>
      <c r="U7009">
        <v>440</v>
      </c>
      <c r="Y7009" t="s">
        <v>9300</v>
      </c>
      <c r="AA7009">
        <v>34.097999999999999</v>
      </c>
      <c r="AB7009">
        <v>-118.355</v>
      </c>
      <c r="AC7009">
        <f t="shared" si="109"/>
        <v>0</v>
      </c>
    </row>
    <row r="7010" spans="1:29" x14ac:dyDescent="0.35">
      <c r="A7010">
        <v>200311839</v>
      </c>
      <c r="B7010" s="1">
        <v>43975</v>
      </c>
      <c r="C7010" s="1">
        <v>43974</v>
      </c>
      <c r="D7010">
        <v>1830</v>
      </c>
      <c r="E7010">
        <v>3</v>
      </c>
      <c r="F7010" t="s">
        <v>43</v>
      </c>
      <c r="G7010">
        <v>363</v>
      </c>
      <c r="H7010">
        <v>1</v>
      </c>
      <c r="I7010">
        <v>320</v>
      </c>
      <c r="J7010" t="s">
        <v>435</v>
      </c>
      <c r="K7010" t="s">
        <v>9966</v>
      </c>
      <c r="L7010">
        <v>65</v>
      </c>
      <c r="M7010" t="s">
        <v>94</v>
      </c>
      <c r="N7010" t="s">
        <v>163</v>
      </c>
      <c r="O7010">
        <v>501</v>
      </c>
      <c r="P7010" t="s">
        <v>164</v>
      </c>
      <c r="S7010" t="s">
        <v>40</v>
      </c>
      <c r="T7010" t="s">
        <v>41</v>
      </c>
      <c r="U7010">
        <v>320</v>
      </c>
      <c r="Y7010" t="s">
        <v>7066</v>
      </c>
      <c r="AA7010">
        <v>34.016300000000001</v>
      </c>
      <c r="AB7010">
        <v>-118.34059999999999</v>
      </c>
      <c r="AC7010">
        <f t="shared" si="109"/>
        <v>0</v>
      </c>
    </row>
    <row r="7011" spans="1:29" x14ac:dyDescent="0.35">
      <c r="A7011">
        <v>200411197</v>
      </c>
      <c r="B7011" s="1">
        <v>44038</v>
      </c>
      <c r="C7011" s="1">
        <v>44038</v>
      </c>
      <c r="D7011">
        <v>1635</v>
      </c>
      <c r="E7011">
        <v>4</v>
      </c>
      <c r="F7011" t="s">
        <v>54</v>
      </c>
      <c r="G7011">
        <v>449</v>
      </c>
      <c r="H7011">
        <v>2</v>
      </c>
      <c r="I7011">
        <v>740</v>
      </c>
      <c r="J7011" t="s">
        <v>224</v>
      </c>
      <c r="K7011" t="s">
        <v>456</v>
      </c>
      <c r="L7011">
        <v>36</v>
      </c>
      <c r="M7011" t="s">
        <v>94</v>
      </c>
      <c r="N7011" t="s">
        <v>95</v>
      </c>
      <c r="O7011">
        <v>101</v>
      </c>
      <c r="P7011" t="s">
        <v>32</v>
      </c>
      <c r="S7011" t="s">
        <v>40</v>
      </c>
      <c r="T7011" t="s">
        <v>41</v>
      </c>
      <c r="U7011">
        <v>740</v>
      </c>
      <c r="Y7011" t="s">
        <v>9967</v>
      </c>
      <c r="Z7011" t="s">
        <v>9968</v>
      </c>
      <c r="AA7011">
        <v>34.049300000000002</v>
      </c>
      <c r="AB7011">
        <v>-118.1953</v>
      </c>
      <c r="AC7011">
        <f t="shared" si="109"/>
        <v>0</v>
      </c>
    </row>
    <row r="7012" spans="1:29" x14ac:dyDescent="0.35">
      <c r="A7012">
        <v>200116469</v>
      </c>
      <c r="B7012" s="1">
        <v>44059</v>
      </c>
      <c r="C7012" s="1">
        <v>44056</v>
      </c>
      <c r="D7012">
        <v>2300</v>
      </c>
      <c r="E7012">
        <v>1</v>
      </c>
      <c r="F7012" t="s">
        <v>36</v>
      </c>
      <c r="G7012">
        <v>185</v>
      </c>
      <c r="H7012">
        <v>1</v>
      </c>
      <c r="I7012">
        <v>330</v>
      </c>
      <c r="J7012" t="s">
        <v>37</v>
      </c>
      <c r="K7012" t="s">
        <v>9969</v>
      </c>
      <c r="L7012">
        <v>33</v>
      </c>
      <c r="M7012" t="s">
        <v>94</v>
      </c>
      <c r="N7012" t="s">
        <v>95</v>
      </c>
      <c r="O7012">
        <v>101</v>
      </c>
      <c r="P7012" t="s">
        <v>32</v>
      </c>
      <c r="S7012" t="s">
        <v>40</v>
      </c>
      <c r="T7012" t="s">
        <v>41</v>
      </c>
      <c r="U7012">
        <v>330</v>
      </c>
      <c r="Y7012" t="s">
        <v>9970</v>
      </c>
      <c r="AA7012">
        <v>34.038400000000003</v>
      </c>
      <c r="AB7012">
        <v>-118.25709999999999</v>
      </c>
      <c r="AC7012">
        <f t="shared" si="109"/>
        <v>0</v>
      </c>
    </row>
    <row r="7013" spans="1:29" x14ac:dyDescent="0.35">
      <c r="A7013">
        <v>200312867</v>
      </c>
      <c r="B7013" s="1">
        <v>44000</v>
      </c>
      <c r="C7013" s="1">
        <v>43997</v>
      </c>
      <c r="D7013">
        <v>600</v>
      </c>
      <c r="E7013">
        <v>3</v>
      </c>
      <c r="F7013" t="s">
        <v>43</v>
      </c>
      <c r="G7013">
        <v>377</v>
      </c>
      <c r="H7013">
        <v>1</v>
      </c>
      <c r="I7013">
        <v>310</v>
      </c>
      <c r="J7013" t="s">
        <v>71</v>
      </c>
      <c r="K7013" t="s">
        <v>9971</v>
      </c>
      <c r="L7013">
        <v>72</v>
      </c>
      <c r="M7013" t="s">
        <v>30</v>
      </c>
      <c r="N7013" t="s">
        <v>173</v>
      </c>
      <c r="O7013">
        <v>502</v>
      </c>
      <c r="P7013" t="s">
        <v>47</v>
      </c>
      <c r="S7013" t="s">
        <v>40</v>
      </c>
      <c r="T7013" t="s">
        <v>41</v>
      </c>
      <c r="U7013">
        <v>310</v>
      </c>
      <c r="Y7013" t="s">
        <v>6621</v>
      </c>
      <c r="AA7013">
        <v>34.015500000000003</v>
      </c>
      <c r="AB7013">
        <v>-118.2975</v>
      </c>
      <c r="AC7013">
        <f t="shared" si="109"/>
        <v>0</v>
      </c>
    </row>
    <row r="7014" spans="1:29" x14ac:dyDescent="0.35">
      <c r="A7014">
        <v>201107950</v>
      </c>
      <c r="B7014" s="1">
        <v>43923</v>
      </c>
      <c r="C7014" s="1">
        <v>43922</v>
      </c>
      <c r="D7014">
        <v>2000</v>
      </c>
      <c r="E7014">
        <v>11</v>
      </c>
      <c r="F7014" t="s">
        <v>64</v>
      </c>
      <c r="G7014">
        <v>1179</v>
      </c>
      <c r="H7014">
        <v>2</v>
      </c>
      <c r="I7014">
        <v>740</v>
      </c>
      <c r="J7014" t="s">
        <v>224</v>
      </c>
      <c r="K7014" t="s">
        <v>9972</v>
      </c>
      <c r="L7014">
        <v>57</v>
      </c>
      <c r="M7014" t="s">
        <v>94</v>
      </c>
      <c r="N7014" t="s">
        <v>95</v>
      </c>
      <c r="O7014">
        <v>104</v>
      </c>
      <c r="P7014" t="s">
        <v>201</v>
      </c>
      <c r="S7014" t="s">
        <v>40</v>
      </c>
      <c r="T7014" t="s">
        <v>41</v>
      </c>
      <c r="U7014">
        <v>740</v>
      </c>
      <c r="Y7014" t="s">
        <v>9973</v>
      </c>
      <c r="AA7014">
        <v>34.090499999999999</v>
      </c>
      <c r="AB7014">
        <v>-118.2098</v>
      </c>
      <c r="AC7014">
        <f t="shared" si="109"/>
        <v>0</v>
      </c>
    </row>
    <row r="7015" spans="1:29" x14ac:dyDescent="0.35">
      <c r="A7015">
        <v>200312735</v>
      </c>
      <c r="B7015" s="1">
        <v>43997</v>
      </c>
      <c r="C7015" s="1">
        <v>43997</v>
      </c>
      <c r="D7015">
        <v>1125</v>
      </c>
      <c r="E7015">
        <v>3</v>
      </c>
      <c r="F7015" t="s">
        <v>43</v>
      </c>
      <c r="G7015">
        <v>358</v>
      </c>
      <c r="H7015">
        <v>1</v>
      </c>
      <c r="I7015">
        <v>230</v>
      </c>
      <c r="J7015" t="s">
        <v>161</v>
      </c>
      <c r="K7015" t="s">
        <v>9974</v>
      </c>
      <c r="L7015">
        <v>36</v>
      </c>
      <c r="M7015" t="s">
        <v>94</v>
      </c>
      <c r="N7015" t="s">
        <v>163</v>
      </c>
      <c r="O7015">
        <v>722</v>
      </c>
      <c r="P7015" t="s">
        <v>1837</v>
      </c>
      <c r="Q7015">
        <v>307</v>
      </c>
      <c r="R7015" t="s">
        <v>2276</v>
      </c>
      <c r="S7015" t="s">
        <v>33</v>
      </c>
      <c r="T7015" t="s">
        <v>34</v>
      </c>
      <c r="U7015">
        <v>230</v>
      </c>
      <c r="Y7015" t="s">
        <v>9975</v>
      </c>
      <c r="AA7015">
        <v>34.023499999999999</v>
      </c>
      <c r="AB7015">
        <v>-118.28579999999999</v>
      </c>
      <c r="AC7015">
        <f t="shared" si="109"/>
        <v>1</v>
      </c>
    </row>
    <row r="7016" spans="1:29" x14ac:dyDescent="0.35">
      <c r="A7016">
        <v>200608811</v>
      </c>
      <c r="B7016" s="1">
        <v>43923</v>
      </c>
      <c r="C7016" s="1">
        <v>43922</v>
      </c>
      <c r="D7016">
        <v>1700</v>
      </c>
      <c r="E7016">
        <v>6</v>
      </c>
      <c r="F7016" t="s">
        <v>91</v>
      </c>
      <c r="G7016">
        <v>615</v>
      </c>
      <c r="H7016">
        <v>2</v>
      </c>
      <c r="I7016">
        <v>745</v>
      </c>
      <c r="J7016" t="s">
        <v>139</v>
      </c>
      <c r="K7016">
        <v>329</v>
      </c>
      <c r="L7016">
        <v>47</v>
      </c>
      <c r="M7016" t="s">
        <v>94</v>
      </c>
      <c r="N7016" t="s">
        <v>73</v>
      </c>
      <c r="O7016">
        <v>501</v>
      </c>
      <c r="P7016" t="s">
        <v>164</v>
      </c>
      <c r="S7016" t="s">
        <v>40</v>
      </c>
      <c r="T7016" t="s">
        <v>41</v>
      </c>
      <c r="U7016">
        <v>745</v>
      </c>
      <c r="Y7016" t="s">
        <v>9976</v>
      </c>
      <c r="AA7016">
        <v>34.126100000000001</v>
      </c>
      <c r="AB7016">
        <v>-118.3432</v>
      </c>
      <c r="AC7016">
        <f t="shared" si="109"/>
        <v>0</v>
      </c>
    </row>
    <row r="7017" spans="1:29" x14ac:dyDescent="0.35">
      <c r="A7017">
        <v>200812600</v>
      </c>
      <c r="B7017" s="1">
        <v>44045</v>
      </c>
      <c r="C7017" s="1">
        <v>44043</v>
      </c>
      <c r="D7017">
        <v>1600</v>
      </c>
      <c r="E7017">
        <v>8</v>
      </c>
      <c r="F7017" t="s">
        <v>109</v>
      </c>
      <c r="G7017">
        <v>899</v>
      </c>
      <c r="H7017">
        <v>1</v>
      </c>
      <c r="I7017">
        <v>420</v>
      </c>
      <c r="J7017" t="s">
        <v>352</v>
      </c>
      <c r="K7017" t="s">
        <v>9977</v>
      </c>
      <c r="L7017">
        <v>59</v>
      </c>
      <c r="M7017" t="s">
        <v>30</v>
      </c>
      <c r="N7017" t="s">
        <v>95</v>
      </c>
      <c r="O7017">
        <v>101</v>
      </c>
      <c r="P7017" t="s">
        <v>32</v>
      </c>
      <c r="S7017" t="s">
        <v>40</v>
      </c>
      <c r="T7017" t="s">
        <v>41</v>
      </c>
      <c r="U7017">
        <v>420</v>
      </c>
      <c r="Y7017" t="s">
        <v>9978</v>
      </c>
      <c r="AA7017">
        <v>34.030700000000003</v>
      </c>
      <c r="AB7017">
        <v>-118.386</v>
      </c>
      <c r="AC7017">
        <f t="shared" si="109"/>
        <v>0</v>
      </c>
    </row>
    <row r="7018" spans="1:29" x14ac:dyDescent="0.35">
      <c r="A7018">
        <v>200516206</v>
      </c>
      <c r="B7018" s="1">
        <v>44139</v>
      </c>
      <c r="C7018" s="1">
        <v>44139</v>
      </c>
      <c r="D7018">
        <v>1940</v>
      </c>
      <c r="E7018">
        <v>5</v>
      </c>
      <c r="F7018" t="s">
        <v>98</v>
      </c>
      <c r="G7018">
        <v>508</v>
      </c>
      <c r="H7018">
        <v>2</v>
      </c>
      <c r="I7018">
        <v>740</v>
      </c>
      <c r="J7018" t="s">
        <v>224</v>
      </c>
      <c r="K7018" t="s">
        <v>2445</v>
      </c>
      <c r="L7018">
        <v>42</v>
      </c>
      <c r="M7018" t="s">
        <v>30</v>
      </c>
      <c r="N7018" t="s">
        <v>95</v>
      </c>
      <c r="O7018">
        <v>102</v>
      </c>
      <c r="P7018" t="s">
        <v>186</v>
      </c>
      <c r="S7018" t="s">
        <v>33</v>
      </c>
      <c r="T7018" t="s">
        <v>34</v>
      </c>
      <c r="U7018">
        <v>740</v>
      </c>
      <c r="V7018">
        <v>998</v>
      </c>
      <c r="Y7018" t="s">
        <v>9979</v>
      </c>
      <c r="Z7018" t="s">
        <v>255</v>
      </c>
      <c r="AA7018">
        <v>33.811199999999999</v>
      </c>
      <c r="AB7018">
        <v>-118.3039</v>
      </c>
      <c r="AC7018">
        <f t="shared" si="109"/>
        <v>1</v>
      </c>
    </row>
    <row r="7019" spans="1:29" x14ac:dyDescent="0.35">
      <c r="A7019">
        <v>200711889</v>
      </c>
      <c r="B7019" s="1">
        <v>44034</v>
      </c>
      <c r="C7019" s="1">
        <v>44033</v>
      </c>
      <c r="D7019">
        <v>2255</v>
      </c>
      <c r="E7019">
        <v>7</v>
      </c>
      <c r="F7019" t="s">
        <v>28</v>
      </c>
      <c r="G7019">
        <v>765</v>
      </c>
      <c r="H7019">
        <v>2</v>
      </c>
      <c r="I7019">
        <v>624</v>
      </c>
      <c r="J7019" t="s">
        <v>171</v>
      </c>
      <c r="K7019" t="s">
        <v>9980</v>
      </c>
      <c r="L7019">
        <v>62</v>
      </c>
      <c r="M7019" t="s">
        <v>30</v>
      </c>
      <c r="N7019" t="s">
        <v>73</v>
      </c>
      <c r="O7019">
        <v>108</v>
      </c>
      <c r="P7019" t="s">
        <v>105</v>
      </c>
      <c r="Q7019">
        <v>500</v>
      </c>
      <c r="R7019" t="s">
        <v>184</v>
      </c>
      <c r="S7019" t="s">
        <v>40</v>
      </c>
      <c r="T7019" t="s">
        <v>41</v>
      </c>
      <c r="U7019">
        <v>624</v>
      </c>
      <c r="Y7019" t="s">
        <v>9939</v>
      </c>
      <c r="AA7019">
        <v>34.053100000000001</v>
      </c>
      <c r="AB7019">
        <v>-118.3437</v>
      </c>
      <c r="AC7019">
        <f t="shared" si="109"/>
        <v>0</v>
      </c>
    </row>
    <row r="7020" spans="1:29" x14ac:dyDescent="0.35">
      <c r="A7020">
        <v>200713601</v>
      </c>
      <c r="B7020" s="1">
        <v>44082</v>
      </c>
      <c r="C7020" s="1">
        <v>44082</v>
      </c>
      <c r="D7020">
        <v>200</v>
      </c>
      <c r="E7020">
        <v>7</v>
      </c>
      <c r="F7020" t="s">
        <v>28</v>
      </c>
      <c r="G7020">
        <v>711</v>
      </c>
      <c r="H7020">
        <v>1</v>
      </c>
      <c r="I7020">
        <v>310</v>
      </c>
      <c r="J7020" t="s">
        <v>71</v>
      </c>
      <c r="K7020" t="s">
        <v>9981</v>
      </c>
      <c r="L7020">
        <v>0</v>
      </c>
      <c r="M7020" t="s">
        <v>30</v>
      </c>
      <c r="N7020" t="s">
        <v>31</v>
      </c>
      <c r="O7020">
        <v>203</v>
      </c>
      <c r="P7020" t="s">
        <v>101</v>
      </c>
      <c r="S7020" t="s">
        <v>40</v>
      </c>
      <c r="T7020" t="s">
        <v>41</v>
      </c>
      <c r="U7020">
        <v>310</v>
      </c>
      <c r="Y7020" t="s">
        <v>9982</v>
      </c>
      <c r="AA7020">
        <v>34.076099999999997</v>
      </c>
      <c r="AB7020">
        <v>-118.3711</v>
      </c>
      <c r="AC7020">
        <f t="shared" si="109"/>
        <v>0</v>
      </c>
    </row>
    <row r="7021" spans="1:29" x14ac:dyDescent="0.35">
      <c r="A7021">
        <v>200816673</v>
      </c>
      <c r="B7021" s="1">
        <v>44155</v>
      </c>
      <c r="C7021" s="1">
        <v>44154</v>
      </c>
      <c r="D7021">
        <v>120</v>
      </c>
      <c r="E7021">
        <v>8</v>
      </c>
      <c r="F7021" t="s">
        <v>109</v>
      </c>
      <c r="G7021">
        <v>853</v>
      </c>
      <c r="H7021">
        <v>1</v>
      </c>
      <c r="I7021">
        <v>510</v>
      </c>
      <c r="J7021" t="s">
        <v>29</v>
      </c>
      <c r="L7021">
        <v>0</v>
      </c>
      <c r="O7021">
        <v>123</v>
      </c>
      <c r="P7021" t="s">
        <v>290</v>
      </c>
      <c r="S7021" t="s">
        <v>40</v>
      </c>
      <c r="T7021" t="s">
        <v>41</v>
      </c>
      <c r="U7021">
        <v>510</v>
      </c>
      <c r="Y7021" t="s">
        <v>9983</v>
      </c>
      <c r="AA7021">
        <v>34.043900000000001</v>
      </c>
      <c r="AB7021">
        <v>-118.4462</v>
      </c>
      <c r="AC7021">
        <f t="shared" si="109"/>
        <v>0</v>
      </c>
    </row>
    <row r="7022" spans="1:29" x14ac:dyDescent="0.35">
      <c r="A7022">
        <v>201307078</v>
      </c>
      <c r="B7022" s="1">
        <v>43885</v>
      </c>
      <c r="C7022" s="1">
        <v>43885</v>
      </c>
      <c r="D7022">
        <v>2130</v>
      </c>
      <c r="E7022">
        <v>13</v>
      </c>
      <c r="F7022" t="s">
        <v>62</v>
      </c>
      <c r="G7022">
        <v>1365</v>
      </c>
      <c r="H7022">
        <v>2</v>
      </c>
      <c r="I7022">
        <v>740</v>
      </c>
      <c r="J7022" t="s">
        <v>224</v>
      </c>
      <c r="K7022" t="s">
        <v>9984</v>
      </c>
      <c r="L7022">
        <v>34</v>
      </c>
      <c r="M7022" t="s">
        <v>94</v>
      </c>
      <c r="N7022" t="s">
        <v>95</v>
      </c>
      <c r="O7022">
        <v>122</v>
      </c>
      <c r="P7022" t="s">
        <v>275</v>
      </c>
      <c r="S7022" t="s">
        <v>40</v>
      </c>
      <c r="T7022" t="s">
        <v>41</v>
      </c>
      <c r="U7022">
        <v>740</v>
      </c>
      <c r="Y7022" t="s">
        <v>9985</v>
      </c>
      <c r="AA7022">
        <v>33.995699999999999</v>
      </c>
      <c r="AB7022">
        <v>-118.249</v>
      </c>
      <c r="AC7022">
        <f t="shared" si="109"/>
        <v>0</v>
      </c>
    </row>
    <row r="7023" spans="1:29" x14ac:dyDescent="0.35">
      <c r="A7023">
        <v>200105419</v>
      </c>
      <c r="B7023" s="1">
        <v>43851</v>
      </c>
      <c r="C7023" s="1">
        <v>43851</v>
      </c>
      <c r="D7023">
        <v>1230</v>
      </c>
      <c r="E7023">
        <v>1</v>
      </c>
      <c r="F7023" t="s">
        <v>36</v>
      </c>
      <c r="G7023">
        <v>191</v>
      </c>
      <c r="H7023">
        <v>2</v>
      </c>
      <c r="I7023">
        <v>910</v>
      </c>
      <c r="J7023" t="s">
        <v>3278</v>
      </c>
      <c r="K7023" t="s">
        <v>9986</v>
      </c>
      <c r="L7023">
        <v>31</v>
      </c>
      <c r="M7023" t="s">
        <v>30</v>
      </c>
      <c r="N7023" t="s">
        <v>95</v>
      </c>
      <c r="O7023">
        <v>103</v>
      </c>
      <c r="P7023" t="s">
        <v>146</v>
      </c>
      <c r="Q7023">
        <v>400</v>
      </c>
      <c r="R7023" t="s">
        <v>143</v>
      </c>
      <c r="S7023" t="s">
        <v>40</v>
      </c>
      <c r="T7023" t="s">
        <v>41</v>
      </c>
      <c r="U7023">
        <v>910</v>
      </c>
      <c r="Y7023" t="s">
        <v>9987</v>
      </c>
      <c r="Z7023" t="s">
        <v>994</v>
      </c>
      <c r="AA7023">
        <v>34.035400000000003</v>
      </c>
      <c r="AB7023">
        <v>-118.2714</v>
      </c>
      <c r="AC7023">
        <f t="shared" si="109"/>
        <v>0</v>
      </c>
    </row>
    <row r="7024" spans="1:29" x14ac:dyDescent="0.35">
      <c r="A7024">
        <v>200514690</v>
      </c>
      <c r="B7024" s="1">
        <v>44104</v>
      </c>
      <c r="C7024" s="1">
        <v>44103</v>
      </c>
      <c r="D7024">
        <v>1</v>
      </c>
      <c r="E7024">
        <v>5</v>
      </c>
      <c r="F7024" t="s">
        <v>98</v>
      </c>
      <c r="G7024">
        <v>541</v>
      </c>
      <c r="H7024">
        <v>2</v>
      </c>
      <c r="I7024">
        <v>740</v>
      </c>
      <c r="J7024" t="s">
        <v>224</v>
      </c>
      <c r="K7024" t="s">
        <v>9988</v>
      </c>
      <c r="L7024">
        <v>17</v>
      </c>
      <c r="M7024" t="s">
        <v>30</v>
      </c>
      <c r="N7024" t="s">
        <v>95</v>
      </c>
      <c r="O7024">
        <v>122</v>
      </c>
      <c r="P7024" t="s">
        <v>275</v>
      </c>
      <c r="S7024" t="s">
        <v>40</v>
      </c>
      <c r="T7024" t="s">
        <v>41</v>
      </c>
      <c r="U7024">
        <v>740</v>
      </c>
      <c r="Y7024" t="s">
        <v>8661</v>
      </c>
      <c r="AA7024">
        <v>33.753999999999998</v>
      </c>
      <c r="AB7024">
        <v>-118.3049</v>
      </c>
      <c r="AC7024">
        <f t="shared" si="109"/>
        <v>0</v>
      </c>
    </row>
    <row r="7025" spans="1:29" x14ac:dyDescent="0.35">
      <c r="A7025">
        <v>200113950</v>
      </c>
      <c r="B7025" s="1">
        <v>44007</v>
      </c>
      <c r="C7025" s="1">
        <v>44007</v>
      </c>
      <c r="D7025">
        <v>1200</v>
      </c>
      <c r="E7025">
        <v>1</v>
      </c>
      <c r="F7025" t="s">
        <v>36</v>
      </c>
      <c r="G7025">
        <v>139</v>
      </c>
      <c r="H7025">
        <v>1</v>
      </c>
      <c r="I7025">
        <v>330</v>
      </c>
      <c r="J7025" t="s">
        <v>37</v>
      </c>
      <c r="K7025" t="s">
        <v>9989</v>
      </c>
      <c r="L7025">
        <v>35</v>
      </c>
      <c r="M7025" t="s">
        <v>30</v>
      </c>
      <c r="N7025" t="s">
        <v>73</v>
      </c>
      <c r="O7025">
        <v>504</v>
      </c>
      <c r="P7025" t="s">
        <v>673</v>
      </c>
      <c r="S7025" t="s">
        <v>40</v>
      </c>
      <c r="T7025" t="s">
        <v>41</v>
      </c>
      <c r="U7025">
        <v>330</v>
      </c>
      <c r="Y7025" t="s">
        <v>9990</v>
      </c>
      <c r="Z7025" t="s">
        <v>8897</v>
      </c>
      <c r="AA7025">
        <v>34.045000000000002</v>
      </c>
      <c r="AB7025">
        <v>-118.2347</v>
      </c>
      <c r="AC7025">
        <f t="shared" si="109"/>
        <v>0</v>
      </c>
    </row>
    <row r="7026" spans="1:29" x14ac:dyDescent="0.35">
      <c r="A7026">
        <v>200112050</v>
      </c>
      <c r="B7026" s="1">
        <v>43973</v>
      </c>
      <c r="C7026" s="1">
        <v>43973</v>
      </c>
      <c r="D7026">
        <v>813</v>
      </c>
      <c r="E7026">
        <v>1</v>
      </c>
      <c r="F7026" t="s">
        <v>36</v>
      </c>
      <c r="G7026">
        <v>135</v>
      </c>
      <c r="H7026">
        <v>2</v>
      </c>
      <c r="I7026">
        <v>740</v>
      </c>
      <c r="J7026" t="s">
        <v>224</v>
      </c>
      <c r="K7026">
        <v>329</v>
      </c>
      <c r="L7026">
        <v>65</v>
      </c>
      <c r="M7026" t="s">
        <v>30</v>
      </c>
      <c r="N7026" t="s">
        <v>163</v>
      </c>
      <c r="O7026">
        <v>502</v>
      </c>
      <c r="P7026" t="s">
        <v>47</v>
      </c>
      <c r="S7026" t="s">
        <v>40</v>
      </c>
      <c r="T7026" t="s">
        <v>41</v>
      </c>
      <c r="U7026">
        <v>740</v>
      </c>
      <c r="Y7026" t="s">
        <v>5685</v>
      </c>
      <c r="AA7026">
        <v>34.049599999999998</v>
      </c>
      <c r="AB7026">
        <v>-118.2458</v>
      </c>
      <c r="AC7026">
        <f t="shared" si="109"/>
        <v>0</v>
      </c>
    </row>
    <row r="7027" spans="1:29" x14ac:dyDescent="0.35">
      <c r="A7027">
        <v>200914895</v>
      </c>
      <c r="B7027" s="1">
        <v>44093</v>
      </c>
      <c r="C7027" s="1">
        <v>44093</v>
      </c>
      <c r="D7027">
        <v>900</v>
      </c>
      <c r="E7027">
        <v>9</v>
      </c>
      <c r="F7027" t="s">
        <v>49</v>
      </c>
      <c r="G7027">
        <v>933</v>
      </c>
      <c r="H7027">
        <v>2</v>
      </c>
      <c r="I7027">
        <v>624</v>
      </c>
      <c r="J7027" t="s">
        <v>171</v>
      </c>
      <c r="K7027" t="s">
        <v>9803</v>
      </c>
      <c r="L7027">
        <v>0</v>
      </c>
      <c r="M7027" t="s">
        <v>30</v>
      </c>
      <c r="N7027" t="s">
        <v>95</v>
      </c>
      <c r="O7027">
        <v>502</v>
      </c>
      <c r="P7027" t="s">
        <v>47</v>
      </c>
      <c r="Q7027">
        <v>400</v>
      </c>
      <c r="R7027" t="s">
        <v>143</v>
      </c>
      <c r="S7027" t="s">
        <v>84</v>
      </c>
      <c r="T7027" t="s">
        <v>85</v>
      </c>
      <c r="U7027">
        <v>624</v>
      </c>
      <c r="Y7027" t="s">
        <v>9991</v>
      </c>
      <c r="AA7027">
        <v>34.184600000000003</v>
      </c>
      <c r="AB7027">
        <v>-118.45310000000001</v>
      </c>
      <c r="AC7027">
        <f t="shared" si="109"/>
        <v>0</v>
      </c>
    </row>
    <row r="7028" spans="1:29" x14ac:dyDescent="0.35">
      <c r="A7028">
        <v>200100643</v>
      </c>
      <c r="B7028" s="1">
        <v>43887</v>
      </c>
      <c r="C7028" s="1">
        <v>43887</v>
      </c>
      <c r="D7028">
        <v>2230</v>
      </c>
      <c r="E7028">
        <v>1</v>
      </c>
      <c r="F7028" t="s">
        <v>36</v>
      </c>
      <c r="G7028">
        <v>111</v>
      </c>
      <c r="H7028">
        <v>2</v>
      </c>
      <c r="I7028">
        <v>626</v>
      </c>
      <c r="J7028" t="s">
        <v>141</v>
      </c>
      <c r="K7028" t="s">
        <v>9992</v>
      </c>
      <c r="L7028">
        <v>37</v>
      </c>
      <c r="M7028" t="s">
        <v>94</v>
      </c>
      <c r="N7028" t="s">
        <v>163</v>
      </c>
      <c r="O7028">
        <v>101</v>
      </c>
      <c r="P7028" t="s">
        <v>32</v>
      </c>
      <c r="Q7028">
        <v>400</v>
      </c>
      <c r="R7028" t="s">
        <v>143</v>
      </c>
      <c r="S7028" t="s">
        <v>84</v>
      </c>
      <c r="T7028" t="s">
        <v>85</v>
      </c>
      <c r="U7028">
        <v>626</v>
      </c>
      <c r="V7028">
        <v>998</v>
      </c>
      <c r="Y7028" t="s">
        <v>9993</v>
      </c>
      <c r="Z7028" t="s">
        <v>1864</v>
      </c>
      <c r="AA7028">
        <v>34.0565</v>
      </c>
      <c r="AB7028">
        <v>-118.2413</v>
      </c>
      <c r="AC7028">
        <f t="shared" si="109"/>
        <v>0</v>
      </c>
    </row>
    <row r="7029" spans="1:29" x14ac:dyDescent="0.35">
      <c r="A7029">
        <v>201109900</v>
      </c>
      <c r="B7029" s="1">
        <v>43980</v>
      </c>
      <c r="C7029" s="1">
        <v>43978</v>
      </c>
      <c r="D7029">
        <v>1700</v>
      </c>
      <c r="E7029">
        <v>11</v>
      </c>
      <c r="F7029" t="s">
        <v>64</v>
      </c>
      <c r="G7029">
        <v>1177</v>
      </c>
      <c r="H7029">
        <v>1</v>
      </c>
      <c r="I7029">
        <v>420</v>
      </c>
      <c r="J7029" t="s">
        <v>352</v>
      </c>
      <c r="L7029">
        <v>0</v>
      </c>
      <c r="O7029">
        <v>101</v>
      </c>
      <c r="P7029" t="s">
        <v>32</v>
      </c>
      <c r="S7029" t="s">
        <v>40</v>
      </c>
      <c r="T7029" t="s">
        <v>41</v>
      </c>
      <c r="U7029">
        <v>420</v>
      </c>
      <c r="Y7029" t="s">
        <v>9994</v>
      </c>
      <c r="AA7029">
        <v>34.089799999999997</v>
      </c>
      <c r="AB7029">
        <v>-118.2268</v>
      </c>
      <c r="AC7029">
        <f t="shared" si="109"/>
        <v>0</v>
      </c>
    </row>
    <row r="7030" spans="1:29" x14ac:dyDescent="0.35">
      <c r="A7030">
        <v>200210561</v>
      </c>
      <c r="B7030" s="1">
        <v>43974</v>
      </c>
      <c r="C7030" s="1">
        <v>43973</v>
      </c>
      <c r="D7030">
        <v>2000</v>
      </c>
      <c r="E7030">
        <v>2</v>
      </c>
      <c r="F7030" t="s">
        <v>56</v>
      </c>
      <c r="G7030">
        <v>204</v>
      </c>
      <c r="H7030">
        <v>1</v>
      </c>
      <c r="I7030">
        <v>440</v>
      </c>
      <c r="J7030" t="s">
        <v>213</v>
      </c>
      <c r="K7030">
        <v>344</v>
      </c>
      <c r="L7030">
        <v>46</v>
      </c>
      <c r="M7030" t="s">
        <v>94</v>
      </c>
      <c r="N7030" t="s">
        <v>95</v>
      </c>
      <c r="O7030">
        <v>501</v>
      </c>
      <c r="P7030" t="s">
        <v>164</v>
      </c>
      <c r="S7030" t="s">
        <v>40</v>
      </c>
      <c r="T7030" t="s">
        <v>41</v>
      </c>
      <c r="U7030">
        <v>440</v>
      </c>
      <c r="Y7030" t="s">
        <v>9995</v>
      </c>
      <c r="AA7030">
        <v>34.085299999999997</v>
      </c>
      <c r="AB7030">
        <v>-118.2804</v>
      </c>
      <c r="AC7030">
        <f t="shared" si="109"/>
        <v>0</v>
      </c>
    </row>
    <row r="7031" spans="1:29" x14ac:dyDescent="0.35">
      <c r="A7031">
        <v>200409843</v>
      </c>
      <c r="B7031" s="1">
        <v>43998</v>
      </c>
      <c r="C7031" s="1">
        <v>43950</v>
      </c>
      <c r="D7031">
        <v>1200</v>
      </c>
      <c r="E7031">
        <v>4</v>
      </c>
      <c r="F7031" t="s">
        <v>54</v>
      </c>
      <c r="G7031">
        <v>479</v>
      </c>
      <c r="H7031">
        <v>2</v>
      </c>
      <c r="I7031">
        <v>354</v>
      </c>
      <c r="J7031" t="s">
        <v>167</v>
      </c>
      <c r="K7031">
        <v>100</v>
      </c>
      <c r="L7031">
        <v>41</v>
      </c>
      <c r="M7031" t="s">
        <v>30</v>
      </c>
      <c r="N7031" t="s">
        <v>31</v>
      </c>
      <c r="O7031">
        <v>502</v>
      </c>
      <c r="P7031" t="s">
        <v>47</v>
      </c>
      <c r="S7031" t="s">
        <v>40</v>
      </c>
      <c r="T7031" t="s">
        <v>41</v>
      </c>
      <c r="U7031">
        <v>354</v>
      </c>
      <c r="Y7031" t="s">
        <v>9996</v>
      </c>
      <c r="AA7031">
        <v>34.025599999999997</v>
      </c>
      <c r="AB7031">
        <v>-118.1961</v>
      </c>
      <c r="AC7031">
        <f t="shared" si="109"/>
        <v>0</v>
      </c>
    </row>
    <row r="7032" spans="1:29" x14ac:dyDescent="0.35">
      <c r="A7032">
        <v>201007395</v>
      </c>
      <c r="B7032" s="1">
        <v>43909</v>
      </c>
      <c r="C7032" s="1">
        <v>43909</v>
      </c>
      <c r="D7032">
        <v>2030</v>
      </c>
      <c r="E7032">
        <v>10</v>
      </c>
      <c r="F7032" t="s">
        <v>103</v>
      </c>
      <c r="G7032">
        <v>1015</v>
      </c>
      <c r="H7032">
        <v>1</v>
      </c>
      <c r="I7032">
        <v>442</v>
      </c>
      <c r="J7032" t="s">
        <v>179</v>
      </c>
      <c r="K7032" t="s">
        <v>9997</v>
      </c>
      <c r="L7032">
        <v>0</v>
      </c>
      <c r="M7032" t="s">
        <v>30</v>
      </c>
      <c r="N7032" t="s">
        <v>73</v>
      </c>
      <c r="O7032">
        <v>403</v>
      </c>
      <c r="P7032" t="s">
        <v>337</v>
      </c>
      <c r="Q7032">
        <v>400</v>
      </c>
      <c r="R7032" t="s">
        <v>143</v>
      </c>
      <c r="S7032" t="s">
        <v>33</v>
      </c>
      <c r="T7032" t="s">
        <v>34</v>
      </c>
      <c r="U7032">
        <v>442</v>
      </c>
      <c r="Y7032" t="s">
        <v>7241</v>
      </c>
      <c r="AA7032">
        <v>34.204799999999999</v>
      </c>
      <c r="AB7032">
        <v>-118.5273</v>
      </c>
      <c r="AC7032">
        <f t="shared" si="109"/>
        <v>1</v>
      </c>
    </row>
    <row r="7033" spans="1:29" x14ac:dyDescent="0.35">
      <c r="A7033">
        <v>201225857</v>
      </c>
      <c r="B7033" s="1">
        <v>44170</v>
      </c>
      <c r="C7033" s="1">
        <v>44170</v>
      </c>
      <c r="D7033">
        <v>2000</v>
      </c>
      <c r="E7033">
        <v>12</v>
      </c>
      <c r="F7033" t="s">
        <v>68</v>
      </c>
      <c r="G7033">
        <v>1256</v>
      </c>
      <c r="H7033">
        <v>1</v>
      </c>
      <c r="I7033">
        <v>761</v>
      </c>
      <c r="J7033" t="s">
        <v>403</v>
      </c>
      <c r="K7033" t="s">
        <v>9998</v>
      </c>
      <c r="L7033">
        <v>42</v>
      </c>
      <c r="M7033" t="s">
        <v>94</v>
      </c>
      <c r="N7033" t="s">
        <v>95</v>
      </c>
      <c r="O7033">
        <v>501</v>
      </c>
      <c r="P7033" t="s">
        <v>164</v>
      </c>
      <c r="Q7033">
        <v>205</v>
      </c>
      <c r="R7033" t="s">
        <v>579</v>
      </c>
      <c r="S7033" t="s">
        <v>33</v>
      </c>
      <c r="T7033" t="s">
        <v>34</v>
      </c>
      <c r="U7033">
        <v>761</v>
      </c>
      <c r="V7033">
        <v>930</v>
      </c>
      <c r="Y7033" t="s">
        <v>2234</v>
      </c>
      <c r="AA7033">
        <v>33.974699999999999</v>
      </c>
      <c r="AB7033">
        <v>-118.2833</v>
      </c>
      <c r="AC7033">
        <f t="shared" si="109"/>
        <v>1</v>
      </c>
    </row>
    <row r="7034" spans="1:29" x14ac:dyDescent="0.35">
      <c r="A7034">
        <v>201214417</v>
      </c>
      <c r="B7034" s="1">
        <v>43992</v>
      </c>
      <c r="C7034" s="1">
        <v>43991</v>
      </c>
      <c r="D7034">
        <v>2255</v>
      </c>
      <c r="E7034">
        <v>12</v>
      </c>
      <c r="F7034" t="s">
        <v>68</v>
      </c>
      <c r="G7034">
        <v>1256</v>
      </c>
      <c r="H7034">
        <v>1</v>
      </c>
      <c r="I7034">
        <v>310</v>
      </c>
      <c r="J7034" t="s">
        <v>71</v>
      </c>
      <c r="K7034" t="s">
        <v>9999</v>
      </c>
      <c r="L7034">
        <v>0</v>
      </c>
      <c r="M7034" t="s">
        <v>46</v>
      </c>
      <c r="N7034" t="s">
        <v>46</v>
      </c>
      <c r="O7034">
        <v>210</v>
      </c>
      <c r="P7034" t="s">
        <v>183</v>
      </c>
      <c r="S7034" t="s">
        <v>40</v>
      </c>
      <c r="T7034" t="s">
        <v>41</v>
      </c>
      <c r="U7034">
        <v>310</v>
      </c>
      <c r="Y7034" t="s">
        <v>1476</v>
      </c>
      <c r="AA7034">
        <v>33.974600000000002</v>
      </c>
      <c r="AB7034">
        <v>-118.28919999999999</v>
      </c>
      <c r="AC7034">
        <f t="shared" si="109"/>
        <v>0</v>
      </c>
    </row>
    <row r="7035" spans="1:29" x14ac:dyDescent="0.35">
      <c r="A7035">
        <v>200511225</v>
      </c>
      <c r="B7035" s="1">
        <v>44012</v>
      </c>
      <c r="C7035" s="1">
        <v>44012</v>
      </c>
      <c r="D7035">
        <v>504</v>
      </c>
      <c r="E7035">
        <v>5</v>
      </c>
      <c r="F7035" t="s">
        <v>98</v>
      </c>
      <c r="G7035">
        <v>581</v>
      </c>
      <c r="H7035">
        <v>1</v>
      </c>
      <c r="I7035">
        <v>510</v>
      </c>
      <c r="J7035" t="s">
        <v>29</v>
      </c>
      <c r="L7035">
        <v>0</v>
      </c>
      <c r="O7035">
        <v>101</v>
      </c>
      <c r="P7035" t="s">
        <v>32</v>
      </c>
      <c r="S7035" t="s">
        <v>40</v>
      </c>
      <c r="T7035" t="s">
        <v>41</v>
      </c>
      <c r="U7035">
        <v>510</v>
      </c>
      <c r="Y7035" t="s">
        <v>10000</v>
      </c>
      <c r="AA7035">
        <v>33.720100000000002</v>
      </c>
      <c r="AB7035">
        <v>-118.31959999999999</v>
      </c>
      <c r="AC7035">
        <f t="shared" si="109"/>
        <v>0</v>
      </c>
    </row>
    <row r="7036" spans="1:29" x14ac:dyDescent="0.35">
      <c r="A7036">
        <v>200615340</v>
      </c>
      <c r="B7036" s="1">
        <v>44087</v>
      </c>
      <c r="C7036" s="1">
        <v>44086</v>
      </c>
      <c r="D7036">
        <v>1100</v>
      </c>
      <c r="E7036">
        <v>6</v>
      </c>
      <c r="F7036" t="s">
        <v>91</v>
      </c>
      <c r="G7036">
        <v>635</v>
      </c>
      <c r="H7036">
        <v>1</v>
      </c>
      <c r="I7036">
        <v>330</v>
      </c>
      <c r="J7036" t="s">
        <v>37</v>
      </c>
      <c r="K7036" t="s">
        <v>5104</v>
      </c>
      <c r="L7036">
        <v>44</v>
      </c>
      <c r="M7036" t="s">
        <v>94</v>
      </c>
      <c r="N7036" t="s">
        <v>73</v>
      </c>
      <c r="O7036">
        <v>123</v>
      </c>
      <c r="P7036" t="s">
        <v>290</v>
      </c>
      <c r="S7036" t="s">
        <v>40</v>
      </c>
      <c r="T7036" t="s">
        <v>41</v>
      </c>
      <c r="U7036">
        <v>330</v>
      </c>
      <c r="Y7036" t="s">
        <v>10001</v>
      </c>
      <c r="AA7036">
        <v>34.105200000000004</v>
      </c>
      <c r="AB7036">
        <v>-118.3322</v>
      </c>
      <c r="AC7036">
        <f t="shared" si="109"/>
        <v>0</v>
      </c>
    </row>
    <row r="7037" spans="1:29" x14ac:dyDescent="0.35">
      <c r="A7037">
        <v>200517649</v>
      </c>
      <c r="B7037" s="1">
        <v>44174</v>
      </c>
      <c r="C7037" s="1">
        <v>44174</v>
      </c>
      <c r="D7037">
        <v>1807</v>
      </c>
      <c r="E7037">
        <v>5</v>
      </c>
      <c r="F7037" t="s">
        <v>98</v>
      </c>
      <c r="G7037">
        <v>541</v>
      </c>
      <c r="H7037">
        <v>1</v>
      </c>
      <c r="I7037">
        <v>440</v>
      </c>
      <c r="J7037" t="s">
        <v>213</v>
      </c>
      <c r="K7037" t="s">
        <v>10002</v>
      </c>
      <c r="L7037">
        <v>21</v>
      </c>
      <c r="M7037" t="s">
        <v>94</v>
      </c>
      <c r="N7037" t="s">
        <v>73</v>
      </c>
      <c r="O7037">
        <v>501</v>
      </c>
      <c r="P7037" t="s">
        <v>164</v>
      </c>
      <c r="S7037" t="s">
        <v>40</v>
      </c>
      <c r="T7037" t="s">
        <v>41</v>
      </c>
      <c r="U7037">
        <v>440</v>
      </c>
      <c r="Y7037" t="s">
        <v>99</v>
      </c>
      <c r="AA7037">
        <v>33.755299999999998</v>
      </c>
      <c r="AB7037">
        <v>-118.3056</v>
      </c>
      <c r="AC7037">
        <f t="shared" si="109"/>
        <v>0</v>
      </c>
    </row>
    <row r="7038" spans="1:29" x14ac:dyDescent="0.35">
      <c r="A7038">
        <v>200717031</v>
      </c>
      <c r="B7038" s="1">
        <v>44177</v>
      </c>
      <c r="C7038" s="1">
        <v>44177</v>
      </c>
      <c r="D7038">
        <v>1215</v>
      </c>
      <c r="E7038">
        <v>7</v>
      </c>
      <c r="F7038" t="s">
        <v>28</v>
      </c>
      <c r="G7038">
        <v>785</v>
      </c>
      <c r="H7038">
        <v>2</v>
      </c>
      <c r="I7038">
        <v>888</v>
      </c>
      <c r="J7038" t="s">
        <v>250</v>
      </c>
      <c r="K7038" t="s">
        <v>10003</v>
      </c>
      <c r="L7038">
        <v>51</v>
      </c>
      <c r="M7038" t="s">
        <v>94</v>
      </c>
      <c r="N7038" t="s">
        <v>73</v>
      </c>
      <c r="O7038">
        <v>501</v>
      </c>
      <c r="P7038" t="s">
        <v>164</v>
      </c>
      <c r="S7038" t="s">
        <v>84</v>
      </c>
      <c r="T7038" t="s">
        <v>85</v>
      </c>
      <c r="U7038">
        <v>888</v>
      </c>
      <c r="Y7038" t="s">
        <v>10004</v>
      </c>
      <c r="AA7038">
        <v>34.0349</v>
      </c>
      <c r="AB7038">
        <v>-118.3439</v>
      </c>
      <c r="AC7038">
        <f t="shared" si="109"/>
        <v>0</v>
      </c>
    </row>
    <row r="7039" spans="1:29" x14ac:dyDescent="0.35">
      <c r="A7039">
        <v>200909755</v>
      </c>
      <c r="B7039" s="1">
        <v>43967</v>
      </c>
      <c r="C7039" s="1">
        <v>43966</v>
      </c>
      <c r="D7039">
        <v>2100</v>
      </c>
      <c r="E7039">
        <v>9</v>
      </c>
      <c r="F7039" t="s">
        <v>49</v>
      </c>
      <c r="G7039">
        <v>923</v>
      </c>
      <c r="H7039">
        <v>2</v>
      </c>
      <c r="I7039">
        <v>626</v>
      </c>
      <c r="J7039" t="s">
        <v>141</v>
      </c>
      <c r="K7039" t="s">
        <v>1776</v>
      </c>
      <c r="L7039">
        <v>43</v>
      </c>
      <c r="M7039" t="s">
        <v>94</v>
      </c>
      <c r="N7039" t="s">
        <v>95</v>
      </c>
      <c r="O7039">
        <v>501</v>
      </c>
      <c r="P7039" t="s">
        <v>164</v>
      </c>
      <c r="Q7039">
        <v>400</v>
      </c>
      <c r="R7039" t="s">
        <v>143</v>
      </c>
      <c r="S7039" t="s">
        <v>33</v>
      </c>
      <c r="T7039" t="s">
        <v>34</v>
      </c>
      <c r="U7039">
        <v>626</v>
      </c>
      <c r="Y7039" t="s">
        <v>455</v>
      </c>
      <c r="AA7039">
        <v>34.1907</v>
      </c>
      <c r="AB7039">
        <v>-118.4509</v>
      </c>
      <c r="AC7039">
        <f t="shared" si="109"/>
        <v>1</v>
      </c>
    </row>
    <row r="7040" spans="1:29" x14ac:dyDescent="0.35">
      <c r="A7040">
        <v>200114182</v>
      </c>
      <c r="B7040" s="1">
        <v>44013</v>
      </c>
      <c r="C7040" s="1">
        <v>44010</v>
      </c>
      <c r="D7040">
        <v>640</v>
      </c>
      <c r="E7040">
        <v>1</v>
      </c>
      <c r="F7040" t="s">
        <v>36</v>
      </c>
      <c r="G7040">
        <v>195</v>
      </c>
      <c r="H7040">
        <v>1</v>
      </c>
      <c r="I7040">
        <v>510</v>
      </c>
      <c r="J7040" t="s">
        <v>29</v>
      </c>
      <c r="L7040">
        <v>0</v>
      </c>
      <c r="O7040">
        <v>707</v>
      </c>
      <c r="P7040" t="s">
        <v>280</v>
      </c>
      <c r="S7040" t="s">
        <v>40</v>
      </c>
      <c r="T7040" t="s">
        <v>41</v>
      </c>
      <c r="U7040">
        <v>510</v>
      </c>
      <c r="Y7040" t="s">
        <v>10005</v>
      </c>
      <c r="AA7040">
        <v>34.035200000000003</v>
      </c>
      <c r="AB7040">
        <v>-118.2598</v>
      </c>
      <c r="AC7040">
        <f t="shared" si="109"/>
        <v>0</v>
      </c>
    </row>
    <row r="7041" spans="1:29" x14ac:dyDescent="0.35">
      <c r="A7041">
        <v>200400769</v>
      </c>
      <c r="B7041" s="1">
        <v>43955</v>
      </c>
      <c r="C7041" s="1">
        <v>43951</v>
      </c>
      <c r="D7041">
        <v>1400</v>
      </c>
      <c r="E7041">
        <v>4</v>
      </c>
      <c r="F7041" t="s">
        <v>54</v>
      </c>
      <c r="G7041">
        <v>449</v>
      </c>
      <c r="H7041">
        <v>1</v>
      </c>
      <c r="I7041">
        <v>648</v>
      </c>
      <c r="J7041" t="s">
        <v>58</v>
      </c>
      <c r="K7041">
        <v>329</v>
      </c>
      <c r="L7041">
        <v>0</v>
      </c>
      <c r="M7041" t="s">
        <v>30</v>
      </c>
      <c r="N7041" t="s">
        <v>73</v>
      </c>
      <c r="O7041">
        <v>704</v>
      </c>
      <c r="P7041" t="s">
        <v>1204</v>
      </c>
      <c r="S7041" t="s">
        <v>40</v>
      </c>
      <c r="T7041" t="s">
        <v>41</v>
      </c>
      <c r="U7041">
        <v>648</v>
      </c>
      <c r="Y7041" t="s">
        <v>10006</v>
      </c>
      <c r="AA7041">
        <v>34.052799999999998</v>
      </c>
      <c r="AB7041">
        <v>-118.1978</v>
      </c>
      <c r="AC7041">
        <f t="shared" si="109"/>
        <v>0</v>
      </c>
    </row>
    <row r="7042" spans="1:29" x14ac:dyDescent="0.35">
      <c r="A7042">
        <v>200311076</v>
      </c>
      <c r="B7042" s="1">
        <v>43959</v>
      </c>
      <c r="C7042" s="1">
        <v>43958</v>
      </c>
      <c r="D7042">
        <v>1630</v>
      </c>
      <c r="E7042">
        <v>3</v>
      </c>
      <c r="F7042" t="s">
        <v>43</v>
      </c>
      <c r="G7042">
        <v>326</v>
      </c>
      <c r="H7042">
        <v>1</v>
      </c>
      <c r="I7042">
        <v>331</v>
      </c>
      <c r="J7042" t="s">
        <v>233</v>
      </c>
      <c r="K7042" t="s">
        <v>10007</v>
      </c>
      <c r="L7042">
        <v>58</v>
      </c>
      <c r="M7042" t="s">
        <v>94</v>
      </c>
      <c r="N7042" t="s">
        <v>95</v>
      </c>
      <c r="O7042">
        <v>101</v>
      </c>
      <c r="P7042" t="s">
        <v>32</v>
      </c>
      <c r="S7042" t="s">
        <v>40</v>
      </c>
      <c r="T7042" t="s">
        <v>41</v>
      </c>
      <c r="U7042">
        <v>331</v>
      </c>
      <c r="Y7042" t="s">
        <v>10008</v>
      </c>
      <c r="Z7042" t="s">
        <v>10009</v>
      </c>
      <c r="AA7042">
        <v>34.030900000000003</v>
      </c>
      <c r="AB7042">
        <v>-118.3078</v>
      </c>
      <c r="AC7042">
        <f t="shared" si="109"/>
        <v>0</v>
      </c>
    </row>
    <row r="7043" spans="1:29" x14ac:dyDescent="0.35">
      <c r="A7043">
        <v>200604910</v>
      </c>
      <c r="B7043" s="1">
        <v>43850</v>
      </c>
      <c r="C7043" s="1">
        <v>43844</v>
      </c>
      <c r="D7043">
        <v>1000</v>
      </c>
      <c r="E7043">
        <v>6</v>
      </c>
      <c r="F7043" t="s">
        <v>91</v>
      </c>
      <c r="G7043">
        <v>647</v>
      </c>
      <c r="H7043">
        <v>2</v>
      </c>
      <c r="I7043">
        <v>354</v>
      </c>
      <c r="J7043" t="s">
        <v>167</v>
      </c>
      <c r="K7043" t="s">
        <v>978</v>
      </c>
      <c r="L7043">
        <v>25</v>
      </c>
      <c r="M7043" t="s">
        <v>30</v>
      </c>
      <c r="N7043" t="s">
        <v>95</v>
      </c>
      <c r="O7043">
        <v>502</v>
      </c>
      <c r="P7043" t="s">
        <v>47</v>
      </c>
      <c r="S7043" t="s">
        <v>40</v>
      </c>
      <c r="T7043" t="s">
        <v>41</v>
      </c>
      <c r="U7043">
        <v>354</v>
      </c>
      <c r="Y7043" t="s">
        <v>1178</v>
      </c>
      <c r="AA7043">
        <v>34.098100000000002</v>
      </c>
      <c r="AB7043">
        <v>-118.318</v>
      </c>
      <c r="AC7043">
        <f t="shared" ref="AC7043:AC7106" si="110">IF(OR((S:S)="CC", S:S="AA",S:S="JA"), 1, 0)</f>
        <v>0</v>
      </c>
    </row>
    <row r="7044" spans="1:29" x14ac:dyDescent="0.35">
      <c r="A7044">
        <v>200710840</v>
      </c>
      <c r="B7044" s="1">
        <v>44005</v>
      </c>
      <c r="C7044" s="1">
        <v>43981</v>
      </c>
      <c r="D7044">
        <v>1700</v>
      </c>
      <c r="E7044">
        <v>7</v>
      </c>
      <c r="F7044" t="s">
        <v>28</v>
      </c>
      <c r="G7044">
        <v>723</v>
      </c>
      <c r="H7044">
        <v>2</v>
      </c>
      <c r="I7044">
        <v>437</v>
      </c>
      <c r="J7044" t="s">
        <v>283</v>
      </c>
      <c r="K7044" t="s">
        <v>10010</v>
      </c>
      <c r="L7044">
        <v>45</v>
      </c>
      <c r="M7044" t="s">
        <v>30</v>
      </c>
      <c r="N7044" t="s">
        <v>73</v>
      </c>
      <c r="O7044">
        <v>101</v>
      </c>
      <c r="P7044" t="s">
        <v>32</v>
      </c>
      <c r="Q7044">
        <v>400</v>
      </c>
      <c r="R7044" t="s">
        <v>143</v>
      </c>
      <c r="S7044" t="s">
        <v>40</v>
      </c>
      <c r="T7044" t="s">
        <v>41</v>
      </c>
      <c r="U7044">
        <v>437</v>
      </c>
      <c r="Y7044" t="s">
        <v>1281</v>
      </c>
      <c r="Z7044" t="s">
        <v>1293</v>
      </c>
      <c r="AA7044">
        <v>34.071899999999999</v>
      </c>
      <c r="AB7044">
        <v>-118.3614</v>
      </c>
      <c r="AC7044">
        <f t="shared" si="110"/>
        <v>0</v>
      </c>
    </row>
    <row r="7045" spans="1:29" x14ac:dyDescent="0.35">
      <c r="A7045">
        <v>200410365</v>
      </c>
      <c r="B7045" s="1">
        <v>44012</v>
      </c>
      <c r="C7045" s="1">
        <v>44012</v>
      </c>
      <c r="D7045">
        <v>1800</v>
      </c>
      <c r="E7045">
        <v>4</v>
      </c>
      <c r="F7045" t="s">
        <v>54</v>
      </c>
      <c r="G7045">
        <v>414</v>
      </c>
      <c r="H7045">
        <v>2</v>
      </c>
      <c r="I7045">
        <v>624</v>
      </c>
      <c r="J7045" t="s">
        <v>171</v>
      </c>
      <c r="K7045" t="s">
        <v>10011</v>
      </c>
      <c r="L7045">
        <v>42</v>
      </c>
      <c r="M7045" t="s">
        <v>30</v>
      </c>
      <c r="N7045" t="s">
        <v>95</v>
      </c>
      <c r="O7045">
        <v>501</v>
      </c>
      <c r="P7045" t="s">
        <v>164</v>
      </c>
      <c r="Q7045">
        <v>400</v>
      </c>
      <c r="R7045" t="s">
        <v>143</v>
      </c>
      <c r="S7045" t="s">
        <v>40</v>
      </c>
      <c r="T7045" t="s">
        <v>41</v>
      </c>
      <c r="U7045">
        <v>624</v>
      </c>
      <c r="Y7045" t="s">
        <v>10012</v>
      </c>
      <c r="AA7045">
        <v>34.081899999999997</v>
      </c>
      <c r="AB7045">
        <v>-118.2071</v>
      </c>
      <c r="AC7045">
        <f t="shared" si="110"/>
        <v>0</v>
      </c>
    </row>
    <row r="7046" spans="1:29" x14ac:dyDescent="0.35">
      <c r="A7046">
        <v>200317775</v>
      </c>
      <c r="B7046" s="1">
        <v>44097</v>
      </c>
      <c r="C7046" s="1">
        <v>44096</v>
      </c>
      <c r="D7046">
        <v>200</v>
      </c>
      <c r="E7046">
        <v>3</v>
      </c>
      <c r="F7046" t="s">
        <v>43</v>
      </c>
      <c r="G7046">
        <v>376</v>
      </c>
      <c r="H7046">
        <v>1</v>
      </c>
      <c r="I7046">
        <v>420</v>
      </c>
      <c r="J7046" t="s">
        <v>352</v>
      </c>
      <c r="L7046">
        <v>0</v>
      </c>
      <c r="O7046">
        <v>101</v>
      </c>
      <c r="P7046" t="s">
        <v>32</v>
      </c>
      <c r="S7046" t="s">
        <v>40</v>
      </c>
      <c r="T7046" t="s">
        <v>41</v>
      </c>
      <c r="U7046">
        <v>420</v>
      </c>
      <c r="Y7046" t="s">
        <v>255</v>
      </c>
      <c r="Z7046" t="s">
        <v>10013</v>
      </c>
      <c r="AA7046">
        <v>34.016399999999997</v>
      </c>
      <c r="AB7046">
        <v>-118.30889999999999</v>
      </c>
      <c r="AC7046">
        <f t="shared" si="110"/>
        <v>0</v>
      </c>
    </row>
    <row r="7047" spans="1:29" x14ac:dyDescent="0.35">
      <c r="A7047">
        <v>200805173</v>
      </c>
      <c r="B7047" s="1">
        <v>43853</v>
      </c>
      <c r="C7047" s="1">
        <v>43853</v>
      </c>
      <c r="D7047">
        <v>1330</v>
      </c>
      <c r="E7047">
        <v>8</v>
      </c>
      <c r="F7047" t="s">
        <v>109</v>
      </c>
      <c r="G7047">
        <v>892</v>
      </c>
      <c r="H7047">
        <v>2</v>
      </c>
      <c r="I7047">
        <v>624</v>
      </c>
      <c r="J7047" t="s">
        <v>171</v>
      </c>
      <c r="K7047" t="s">
        <v>10014</v>
      </c>
      <c r="L7047">
        <v>22</v>
      </c>
      <c r="M7047" t="s">
        <v>94</v>
      </c>
      <c r="N7047" t="s">
        <v>31</v>
      </c>
      <c r="O7047">
        <v>953</v>
      </c>
      <c r="P7047" t="s">
        <v>10015</v>
      </c>
      <c r="Q7047">
        <v>400</v>
      </c>
      <c r="R7047" t="s">
        <v>143</v>
      </c>
      <c r="S7047" t="s">
        <v>40</v>
      </c>
      <c r="T7047" t="s">
        <v>41</v>
      </c>
      <c r="U7047">
        <v>624</v>
      </c>
      <c r="V7047">
        <v>946</v>
      </c>
      <c r="Y7047" t="s">
        <v>10016</v>
      </c>
      <c r="AA7047">
        <v>34.034399999999998</v>
      </c>
      <c r="AB7047">
        <v>-118.43859999999999</v>
      </c>
      <c r="AC7047">
        <f t="shared" si="110"/>
        <v>0</v>
      </c>
    </row>
    <row r="7048" spans="1:29" x14ac:dyDescent="0.35">
      <c r="A7048">
        <v>201214240</v>
      </c>
      <c r="B7048" s="1">
        <v>43989</v>
      </c>
      <c r="C7048" s="1">
        <v>43988</v>
      </c>
      <c r="D7048">
        <v>1930</v>
      </c>
      <c r="E7048">
        <v>12</v>
      </c>
      <c r="F7048" t="s">
        <v>68</v>
      </c>
      <c r="G7048">
        <v>1211</v>
      </c>
      <c r="H7048">
        <v>2</v>
      </c>
      <c r="I7048">
        <v>745</v>
      </c>
      <c r="J7048" t="s">
        <v>139</v>
      </c>
      <c r="K7048" t="s">
        <v>10017</v>
      </c>
      <c r="L7048">
        <v>64</v>
      </c>
      <c r="M7048" t="s">
        <v>94</v>
      </c>
      <c r="N7048" t="s">
        <v>163</v>
      </c>
      <c r="O7048">
        <v>502</v>
      </c>
      <c r="P7048" t="s">
        <v>47</v>
      </c>
      <c r="S7048" t="s">
        <v>84</v>
      </c>
      <c r="T7048" t="s">
        <v>85</v>
      </c>
      <c r="U7048">
        <v>745</v>
      </c>
      <c r="Y7048" t="s">
        <v>10018</v>
      </c>
      <c r="AA7048">
        <v>33.991999999999997</v>
      </c>
      <c r="AB7048">
        <v>-118.3306</v>
      </c>
      <c r="AC7048">
        <f t="shared" si="110"/>
        <v>0</v>
      </c>
    </row>
    <row r="7049" spans="1:29" x14ac:dyDescent="0.35">
      <c r="A7049">
        <v>200410092</v>
      </c>
      <c r="B7049" s="1">
        <v>44005</v>
      </c>
      <c r="C7049" s="1">
        <v>44001</v>
      </c>
      <c r="D7049">
        <v>1600</v>
      </c>
      <c r="E7049">
        <v>4</v>
      </c>
      <c r="F7049" t="s">
        <v>54</v>
      </c>
      <c r="G7049">
        <v>473</v>
      </c>
      <c r="H7049">
        <v>2</v>
      </c>
      <c r="I7049">
        <v>740</v>
      </c>
      <c r="J7049" t="s">
        <v>224</v>
      </c>
      <c r="K7049" t="s">
        <v>456</v>
      </c>
      <c r="L7049">
        <v>59</v>
      </c>
      <c r="M7049" t="s">
        <v>94</v>
      </c>
      <c r="N7049" t="s">
        <v>95</v>
      </c>
      <c r="O7049">
        <v>108</v>
      </c>
      <c r="P7049" t="s">
        <v>105</v>
      </c>
      <c r="S7049" t="s">
        <v>40</v>
      </c>
      <c r="T7049" t="s">
        <v>41</v>
      </c>
      <c r="U7049">
        <v>740</v>
      </c>
      <c r="Y7049" t="s">
        <v>10019</v>
      </c>
      <c r="AA7049">
        <v>34.037599999999998</v>
      </c>
      <c r="AB7049">
        <v>-118.2166</v>
      </c>
      <c r="AC7049">
        <f t="shared" si="110"/>
        <v>0</v>
      </c>
    </row>
    <row r="7050" spans="1:29" x14ac:dyDescent="0.35">
      <c r="A7050">
        <v>200709512</v>
      </c>
      <c r="B7050" s="1">
        <v>43973</v>
      </c>
      <c r="C7050" s="1">
        <v>43951</v>
      </c>
      <c r="D7050">
        <v>45</v>
      </c>
      <c r="E7050">
        <v>7</v>
      </c>
      <c r="F7050" t="s">
        <v>28</v>
      </c>
      <c r="G7050">
        <v>763</v>
      </c>
      <c r="H7050">
        <v>2</v>
      </c>
      <c r="I7050">
        <v>354</v>
      </c>
      <c r="J7050" t="s">
        <v>167</v>
      </c>
      <c r="K7050">
        <v>929</v>
      </c>
      <c r="L7050">
        <v>40</v>
      </c>
      <c r="M7050" t="s">
        <v>30</v>
      </c>
      <c r="N7050" t="s">
        <v>73</v>
      </c>
      <c r="O7050">
        <v>412</v>
      </c>
      <c r="P7050" t="s">
        <v>10020</v>
      </c>
      <c r="S7050" t="s">
        <v>40</v>
      </c>
      <c r="T7050" t="s">
        <v>41</v>
      </c>
      <c r="U7050">
        <v>354</v>
      </c>
      <c r="Y7050" t="s">
        <v>10021</v>
      </c>
      <c r="AA7050">
        <v>34.045499999999997</v>
      </c>
      <c r="AB7050">
        <v>-118.36709999999999</v>
      </c>
      <c r="AC7050">
        <f t="shared" si="110"/>
        <v>0</v>
      </c>
    </row>
    <row r="7051" spans="1:29" x14ac:dyDescent="0.35">
      <c r="A7051">
        <v>200616235</v>
      </c>
      <c r="B7051" s="1">
        <v>44107</v>
      </c>
      <c r="C7051" s="1">
        <v>44106</v>
      </c>
      <c r="D7051">
        <v>2325</v>
      </c>
      <c r="E7051">
        <v>6</v>
      </c>
      <c r="F7051" t="s">
        <v>91</v>
      </c>
      <c r="G7051">
        <v>644</v>
      </c>
      <c r="H7051">
        <v>1</v>
      </c>
      <c r="I7051">
        <v>320</v>
      </c>
      <c r="J7051" t="s">
        <v>435</v>
      </c>
      <c r="K7051" t="s">
        <v>915</v>
      </c>
      <c r="L7051">
        <v>43</v>
      </c>
      <c r="M7051" t="s">
        <v>94</v>
      </c>
      <c r="N7051" t="s">
        <v>73</v>
      </c>
      <c r="O7051">
        <v>502</v>
      </c>
      <c r="P7051" t="s">
        <v>47</v>
      </c>
      <c r="Q7051">
        <v>400</v>
      </c>
      <c r="R7051" t="s">
        <v>143</v>
      </c>
      <c r="S7051" t="s">
        <v>33</v>
      </c>
      <c r="T7051" t="s">
        <v>34</v>
      </c>
      <c r="U7051">
        <v>320</v>
      </c>
      <c r="Y7051" t="s">
        <v>2253</v>
      </c>
      <c r="AA7051">
        <v>34.096200000000003</v>
      </c>
      <c r="AB7051">
        <v>-118.34829999999999</v>
      </c>
      <c r="AC7051">
        <f t="shared" si="110"/>
        <v>1</v>
      </c>
    </row>
    <row r="7052" spans="1:29" x14ac:dyDescent="0.35">
      <c r="A7052">
        <v>200509271</v>
      </c>
      <c r="B7052" s="1">
        <v>43960</v>
      </c>
      <c r="C7052" s="1">
        <v>43960</v>
      </c>
      <c r="D7052">
        <v>1315</v>
      </c>
      <c r="E7052">
        <v>5</v>
      </c>
      <c r="F7052" t="s">
        <v>98</v>
      </c>
      <c r="G7052">
        <v>563</v>
      </c>
      <c r="H7052">
        <v>1</v>
      </c>
      <c r="I7052">
        <v>236</v>
      </c>
      <c r="J7052" t="s">
        <v>692</v>
      </c>
      <c r="K7052" t="s">
        <v>10022</v>
      </c>
      <c r="L7052">
        <v>25</v>
      </c>
      <c r="M7052" t="s">
        <v>30</v>
      </c>
      <c r="N7052" t="s">
        <v>95</v>
      </c>
      <c r="O7052">
        <v>122</v>
      </c>
      <c r="P7052" t="s">
        <v>275</v>
      </c>
      <c r="Q7052">
        <v>219</v>
      </c>
      <c r="R7052" t="s">
        <v>1950</v>
      </c>
      <c r="S7052" t="s">
        <v>84</v>
      </c>
      <c r="T7052" t="s">
        <v>85</v>
      </c>
      <c r="U7052">
        <v>236</v>
      </c>
      <c r="Y7052" t="s">
        <v>962</v>
      </c>
      <c r="Z7052" t="s">
        <v>10023</v>
      </c>
      <c r="AA7052">
        <v>33.734200000000001</v>
      </c>
      <c r="AB7052">
        <v>-118.28789999999999</v>
      </c>
      <c r="AC7052">
        <f t="shared" si="110"/>
        <v>0</v>
      </c>
    </row>
    <row r="7053" spans="1:29" x14ac:dyDescent="0.35">
      <c r="A7053">
        <v>200307177</v>
      </c>
      <c r="B7053" s="1">
        <v>43883</v>
      </c>
      <c r="C7053" s="1">
        <v>43882</v>
      </c>
      <c r="D7053">
        <v>2350</v>
      </c>
      <c r="E7053">
        <v>3</v>
      </c>
      <c r="F7053" t="s">
        <v>43</v>
      </c>
      <c r="G7053">
        <v>359</v>
      </c>
      <c r="H7053">
        <v>2</v>
      </c>
      <c r="I7053">
        <v>745</v>
      </c>
      <c r="J7053" t="s">
        <v>139</v>
      </c>
      <c r="K7053">
        <v>329</v>
      </c>
      <c r="L7053">
        <v>19</v>
      </c>
      <c r="M7053" t="s">
        <v>46</v>
      </c>
      <c r="N7053" t="s">
        <v>46</v>
      </c>
      <c r="O7053">
        <v>401</v>
      </c>
      <c r="P7053" t="s">
        <v>231</v>
      </c>
      <c r="S7053" t="s">
        <v>40</v>
      </c>
      <c r="T7053" t="s">
        <v>41</v>
      </c>
      <c r="U7053">
        <v>745</v>
      </c>
      <c r="Y7053" t="s">
        <v>10024</v>
      </c>
      <c r="AA7053">
        <v>34.014000000000003</v>
      </c>
      <c r="AB7053">
        <v>-118.28270000000001</v>
      </c>
      <c r="AC7053">
        <f t="shared" si="110"/>
        <v>0</v>
      </c>
    </row>
    <row r="7054" spans="1:29" x14ac:dyDescent="0.35">
      <c r="A7054">
        <v>200111285</v>
      </c>
      <c r="B7054" s="1">
        <v>43955</v>
      </c>
      <c r="C7054" s="1">
        <v>43953</v>
      </c>
      <c r="D7054">
        <v>1200</v>
      </c>
      <c r="E7054">
        <v>1</v>
      </c>
      <c r="F7054" t="s">
        <v>36</v>
      </c>
      <c r="G7054">
        <v>142</v>
      </c>
      <c r="H7054">
        <v>1</v>
      </c>
      <c r="I7054">
        <v>420</v>
      </c>
      <c r="J7054" t="s">
        <v>352</v>
      </c>
      <c r="L7054">
        <v>0</v>
      </c>
      <c r="O7054">
        <v>707</v>
      </c>
      <c r="P7054" t="s">
        <v>280</v>
      </c>
      <c r="S7054" t="s">
        <v>40</v>
      </c>
      <c r="T7054" t="s">
        <v>41</v>
      </c>
      <c r="U7054">
        <v>420</v>
      </c>
      <c r="Y7054" t="s">
        <v>10025</v>
      </c>
      <c r="AA7054">
        <v>34.051900000000003</v>
      </c>
      <c r="AB7054">
        <v>-118.2531</v>
      </c>
      <c r="AC7054">
        <f t="shared" si="110"/>
        <v>0</v>
      </c>
    </row>
    <row r="7055" spans="1:29" x14ac:dyDescent="0.35">
      <c r="A7055">
        <v>200111094</v>
      </c>
      <c r="B7055" s="1">
        <v>43949</v>
      </c>
      <c r="C7055" s="1">
        <v>43949</v>
      </c>
      <c r="D7055">
        <v>1130</v>
      </c>
      <c r="E7055">
        <v>1</v>
      </c>
      <c r="F7055" t="s">
        <v>36</v>
      </c>
      <c r="G7055">
        <v>118</v>
      </c>
      <c r="H7055">
        <v>1</v>
      </c>
      <c r="I7055">
        <v>330</v>
      </c>
      <c r="J7055" t="s">
        <v>37</v>
      </c>
      <c r="K7055">
        <v>344</v>
      </c>
      <c r="L7055">
        <v>28</v>
      </c>
      <c r="M7055" t="s">
        <v>30</v>
      </c>
      <c r="N7055" t="s">
        <v>73</v>
      </c>
      <c r="O7055">
        <v>101</v>
      </c>
      <c r="P7055" t="s">
        <v>32</v>
      </c>
      <c r="S7055" t="s">
        <v>40</v>
      </c>
      <c r="T7055" t="s">
        <v>41</v>
      </c>
      <c r="U7055">
        <v>330</v>
      </c>
      <c r="Y7055" t="s">
        <v>9932</v>
      </c>
      <c r="Z7055" t="s">
        <v>148</v>
      </c>
      <c r="AA7055">
        <v>34.064399999999999</v>
      </c>
      <c r="AB7055">
        <v>-118.232</v>
      </c>
      <c r="AC7055">
        <f t="shared" si="110"/>
        <v>0</v>
      </c>
    </row>
    <row r="7056" spans="1:29" x14ac:dyDescent="0.35">
      <c r="A7056">
        <v>201109789</v>
      </c>
      <c r="B7056" s="1">
        <v>43977</v>
      </c>
      <c r="C7056" s="1">
        <v>43976</v>
      </c>
      <c r="D7056">
        <v>1805</v>
      </c>
      <c r="E7056">
        <v>11</v>
      </c>
      <c r="F7056" t="s">
        <v>64</v>
      </c>
      <c r="G7056">
        <v>1126</v>
      </c>
      <c r="H7056">
        <v>2</v>
      </c>
      <c r="I7056">
        <v>354</v>
      </c>
      <c r="J7056" t="s">
        <v>167</v>
      </c>
      <c r="K7056" t="s">
        <v>10026</v>
      </c>
      <c r="L7056">
        <v>26</v>
      </c>
      <c r="M7056" t="s">
        <v>30</v>
      </c>
      <c r="N7056" t="s">
        <v>73</v>
      </c>
      <c r="O7056">
        <v>108</v>
      </c>
      <c r="P7056" t="s">
        <v>105</v>
      </c>
      <c r="S7056" t="s">
        <v>40</v>
      </c>
      <c r="T7056" t="s">
        <v>41</v>
      </c>
      <c r="U7056">
        <v>354</v>
      </c>
      <c r="Y7056" t="s">
        <v>10027</v>
      </c>
      <c r="AA7056">
        <v>34.122799999999998</v>
      </c>
      <c r="AB7056">
        <v>-118.19759999999999</v>
      </c>
      <c r="AC7056">
        <f t="shared" si="110"/>
        <v>0</v>
      </c>
    </row>
    <row r="7057" spans="1:29" x14ac:dyDescent="0.35">
      <c r="A7057">
        <v>201212134</v>
      </c>
      <c r="B7057" s="1">
        <v>43952</v>
      </c>
      <c r="C7057" s="1">
        <v>43936</v>
      </c>
      <c r="D7057">
        <v>1</v>
      </c>
      <c r="E7057">
        <v>12</v>
      </c>
      <c r="F7057" t="s">
        <v>68</v>
      </c>
      <c r="G7057">
        <v>1267</v>
      </c>
      <c r="H7057">
        <v>1</v>
      </c>
      <c r="I7057">
        <v>341</v>
      </c>
      <c r="J7057" t="s">
        <v>157</v>
      </c>
      <c r="K7057" t="s">
        <v>6832</v>
      </c>
      <c r="L7057">
        <v>45</v>
      </c>
      <c r="M7057" t="s">
        <v>94</v>
      </c>
      <c r="N7057" t="s">
        <v>163</v>
      </c>
      <c r="O7057">
        <v>221</v>
      </c>
      <c r="P7057" t="s">
        <v>74</v>
      </c>
      <c r="S7057" t="s">
        <v>40</v>
      </c>
      <c r="T7057" t="s">
        <v>41</v>
      </c>
      <c r="U7057">
        <v>341</v>
      </c>
      <c r="Y7057" t="s">
        <v>10028</v>
      </c>
      <c r="AA7057">
        <v>33.962200000000003</v>
      </c>
      <c r="AB7057">
        <v>-118.285</v>
      </c>
      <c r="AC7057">
        <f t="shared" si="110"/>
        <v>0</v>
      </c>
    </row>
    <row r="7058" spans="1:29" x14ac:dyDescent="0.35">
      <c r="A7058">
        <v>201210624</v>
      </c>
      <c r="B7058" s="1">
        <v>43930</v>
      </c>
      <c r="C7058" s="1">
        <v>43930</v>
      </c>
      <c r="D7058">
        <v>1341</v>
      </c>
      <c r="E7058">
        <v>12</v>
      </c>
      <c r="F7058" t="s">
        <v>68</v>
      </c>
      <c r="G7058">
        <v>1218</v>
      </c>
      <c r="H7058">
        <v>1</v>
      </c>
      <c r="I7058">
        <v>210</v>
      </c>
      <c r="J7058" t="s">
        <v>149</v>
      </c>
      <c r="K7058" t="s">
        <v>10029</v>
      </c>
      <c r="L7058">
        <v>17</v>
      </c>
      <c r="M7058" t="s">
        <v>94</v>
      </c>
      <c r="N7058" t="s">
        <v>73</v>
      </c>
      <c r="O7058">
        <v>101</v>
      </c>
      <c r="P7058" t="s">
        <v>32</v>
      </c>
      <c r="Q7058">
        <v>400</v>
      </c>
      <c r="R7058" t="s">
        <v>143</v>
      </c>
      <c r="S7058" t="s">
        <v>40</v>
      </c>
      <c r="T7058" t="s">
        <v>41</v>
      </c>
      <c r="U7058">
        <v>210</v>
      </c>
      <c r="Y7058" t="s">
        <v>440</v>
      </c>
      <c r="Z7058" t="s">
        <v>4233</v>
      </c>
      <c r="AA7058">
        <v>33.990499999999997</v>
      </c>
      <c r="AB7058">
        <v>-118.2915</v>
      </c>
      <c r="AC7058">
        <f t="shared" si="110"/>
        <v>0</v>
      </c>
    </row>
    <row r="7059" spans="1:29" x14ac:dyDescent="0.35">
      <c r="A7059">
        <v>200205917</v>
      </c>
      <c r="B7059" s="1">
        <v>43869</v>
      </c>
      <c r="C7059" s="1">
        <v>43869</v>
      </c>
      <c r="D7059">
        <v>130</v>
      </c>
      <c r="E7059">
        <v>2</v>
      </c>
      <c r="F7059" t="s">
        <v>56</v>
      </c>
      <c r="G7059">
        <v>205</v>
      </c>
      <c r="H7059">
        <v>1</v>
      </c>
      <c r="I7059">
        <v>330</v>
      </c>
      <c r="J7059" t="s">
        <v>37</v>
      </c>
      <c r="K7059" t="s">
        <v>10030</v>
      </c>
      <c r="L7059">
        <v>42</v>
      </c>
      <c r="M7059" t="s">
        <v>94</v>
      </c>
      <c r="N7059" t="s">
        <v>163</v>
      </c>
      <c r="O7059">
        <v>502</v>
      </c>
      <c r="P7059" t="s">
        <v>47</v>
      </c>
      <c r="S7059" t="s">
        <v>40</v>
      </c>
      <c r="T7059" t="s">
        <v>41</v>
      </c>
      <c r="U7059">
        <v>330</v>
      </c>
      <c r="Y7059" t="s">
        <v>10031</v>
      </c>
      <c r="Z7059" t="s">
        <v>10032</v>
      </c>
      <c r="AA7059">
        <v>34.080399999999997</v>
      </c>
      <c r="AB7059">
        <v>-118.2791</v>
      </c>
      <c r="AC7059">
        <f t="shared" si="110"/>
        <v>0</v>
      </c>
    </row>
    <row r="7060" spans="1:29" x14ac:dyDescent="0.35">
      <c r="A7060">
        <v>200500858</v>
      </c>
      <c r="B7060" s="1">
        <v>44166</v>
      </c>
      <c r="C7060" s="1">
        <v>44165</v>
      </c>
      <c r="D7060">
        <v>1900</v>
      </c>
      <c r="E7060">
        <v>5</v>
      </c>
      <c r="F7060" t="s">
        <v>98</v>
      </c>
      <c r="G7060">
        <v>561</v>
      </c>
      <c r="H7060">
        <v>1</v>
      </c>
      <c r="I7060">
        <v>420</v>
      </c>
      <c r="J7060" t="s">
        <v>352</v>
      </c>
      <c r="K7060" t="s">
        <v>10033</v>
      </c>
      <c r="L7060">
        <v>59</v>
      </c>
      <c r="M7060" t="s">
        <v>30</v>
      </c>
      <c r="N7060" t="s">
        <v>73</v>
      </c>
      <c r="O7060">
        <v>123</v>
      </c>
      <c r="P7060" t="s">
        <v>290</v>
      </c>
      <c r="S7060" t="s">
        <v>40</v>
      </c>
      <c r="T7060" t="s">
        <v>41</v>
      </c>
      <c r="U7060">
        <v>420</v>
      </c>
      <c r="V7060">
        <v>998</v>
      </c>
      <c r="Y7060" t="s">
        <v>10034</v>
      </c>
      <c r="AA7060">
        <v>33.7361</v>
      </c>
      <c r="AB7060">
        <v>-118.3082</v>
      </c>
      <c r="AC7060">
        <f t="shared" si="110"/>
        <v>0</v>
      </c>
    </row>
    <row r="7061" spans="1:29" x14ac:dyDescent="0.35">
      <c r="A7061">
        <v>200118920</v>
      </c>
      <c r="B7061" s="1">
        <v>44108</v>
      </c>
      <c r="C7061" s="1">
        <v>44095</v>
      </c>
      <c r="D7061">
        <v>1500</v>
      </c>
      <c r="E7061">
        <v>1</v>
      </c>
      <c r="F7061" t="s">
        <v>36</v>
      </c>
      <c r="G7061">
        <v>132</v>
      </c>
      <c r="H7061">
        <v>2</v>
      </c>
      <c r="I7061">
        <v>354</v>
      </c>
      <c r="J7061" t="s">
        <v>167</v>
      </c>
      <c r="K7061" t="s">
        <v>10035</v>
      </c>
      <c r="L7061">
        <v>46</v>
      </c>
      <c r="M7061" t="s">
        <v>30</v>
      </c>
      <c r="N7061" t="s">
        <v>73</v>
      </c>
      <c r="O7061">
        <v>502</v>
      </c>
      <c r="P7061" t="s">
        <v>47</v>
      </c>
      <c r="S7061" t="s">
        <v>40</v>
      </c>
      <c r="T7061" t="s">
        <v>41</v>
      </c>
      <c r="U7061">
        <v>354</v>
      </c>
      <c r="Y7061" t="s">
        <v>9337</v>
      </c>
      <c r="AA7061">
        <v>34.053899999999999</v>
      </c>
      <c r="AB7061">
        <v>-118.2503</v>
      </c>
      <c r="AC7061">
        <f t="shared" si="110"/>
        <v>0</v>
      </c>
    </row>
    <row r="7062" spans="1:29" x14ac:dyDescent="0.35">
      <c r="A7062">
        <v>200120144</v>
      </c>
      <c r="B7062" s="1">
        <v>44132</v>
      </c>
      <c r="C7062" s="1">
        <v>44132</v>
      </c>
      <c r="D7062">
        <v>1330</v>
      </c>
      <c r="E7062">
        <v>1</v>
      </c>
      <c r="F7062" t="s">
        <v>36</v>
      </c>
      <c r="G7062">
        <v>139</v>
      </c>
      <c r="H7062">
        <v>1</v>
      </c>
      <c r="I7062">
        <v>510</v>
      </c>
      <c r="J7062" t="s">
        <v>29</v>
      </c>
      <c r="L7062">
        <v>0</v>
      </c>
      <c r="O7062">
        <v>108</v>
      </c>
      <c r="P7062" t="s">
        <v>105</v>
      </c>
      <c r="S7062" t="s">
        <v>40</v>
      </c>
      <c r="T7062" t="s">
        <v>41</v>
      </c>
      <c r="U7062">
        <v>510</v>
      </c>
      <c r="Y7062" t="s">
        <v>10036</v>
      </c>
      <c r="AA7062">
        <v>34.045699999999997</v>
      </c>
      <c r="AB7062">
        <v>-118.23650000000001</v>
      </c>
      <c r="AC7062">
        <f t="shared" si="110"/>
        <v>0</v>
      </c>
    </row>
    <row r="7063" spans="1:29" x14ac:dyDescent="0.35">
      <c r="A7063">
        <v>200305820</v>
      </c>
      <c r="B7063" s="1">
        <v>43861</v>
      </c>
      <c r="C7063" s="1">
        <v>43859</v>
      </c>
      <c r="D7063">
        <v>1200</v>
      </c>
      <c r="E7063">
        <v>3</v>
      </c>
      <c r="F7063" t="s">
        <v>43</v>
      </c>
      <c r="G7063">
        <v>379</v>
      </c>
      <c r="H7063">
        <v>2</v>
      </c>
      <c r="I7063">
        <v>745</v>
      </c>
      <c r="J7063" t="s">
        <v>139</v>
      </c>
      <c r="K7063" t="s">
        <v>10037</v>
      </c>
      <c r="L7063">
        <v>54</v>
      </c>
      <c r="M7063" t="s">
        <v>94</v>
      </c>
      <c r="N7063" t="s">
        <v>163</v>
      </c>
      <c r="O7063">
        <v>502</v>
      </c>
      <c r="P7063" t="s">
        <v>47</v>
      </c>
      <c r="Q7063">
        <v>305</v>
      </c>
      <c r="R7063" t="s">
        <v>3393</v>
      </c>
      <c r="S7063" t="s">
        <v>84</v>
      </c>
      <c r="T7063" t="s">
        <v>85</v>
      </c>
      <c r="U7063">
        <v>745</v>
      </c>
      <c r="Y7063" t="s">
        <v>4909</v>
      </c>
      <c r="AA7063">
        <v>34.014499999999998</v>
      </c>
      <c r="AB7063">
        <v>-118.2937</v>
      </c>
      <c r="AC7063">
        <f t="shared" si="110"/>
        <v>0</v>
      </c>
    </row>
    <row r="7064" spans="1:29" x14ac:dyDescent="0.35">
      <c r="A7064">
        <v>200122437</v>
      </c>
      <c r="B7064" s="1">
        <v>44181</v>
      </c>
      <c r="C7064" s="1">
        <v>44150</v>
      </c>
      <c r="D7064">
        <v>2030</v>
      </c>
      <c r="E7064">
        <v>1</v>
      </c>
      <c r="F7064" t="s">
        <v>36</v>
      </c>
      <c r="G7064">
        <v>154</v>
      </c>
      <c r="H7064">
        <v>1</v>
      </c>
      <c r="I7064">
        <v>330</v>
      </c>
      <c r="J7064" t="s">
        <v>37</v>
      </c>
      <c r="K7064" t="s">
        <v>2046</v>
      </c>
      <c r="L7064">
        <v>34</v>
      </c>
      <c r="M7064" t="s">
        <v>30</v>
      </c>
      <c r="N7064" t="s">
        <v>31</v>
      </c>
      <c r="O7064">
        <v>101</v>
      </c>
      <c r="P7064" t="s">
        <v>32</v>
      </c>
      <c r="S7064" t="s">
        <v>40</v>
      </c>
      <c r="T7064" t="s">
        <v>41</v>
      </c>
      <c r="U7064">
        <v>330</v>
      </c>
      <c r="Y7064" t="s">
        <v>788</v>
      </c>
      <c r="Z7064" t="s">
        <v>1118</v>
      </c>
      <c r="AA7064">
        <v>34.044600000000003</v>
      </c>
      <c r="AB7064">
        <v>-118.249</v>
      </c>
      <c r="AC7064">
        <f t="shared" si="110"/>
        <v>0</v>
      </c>
    </row>
    <row r="7065" spans="1:29" x14ac:dyDescent="0.35">
      <c r="A7065">
        <v>200209196</v>
      </c>
      <c r="B7065" s="1">
        <v>43942</v>
      </c>
      <c r="C7065" s="1">
        <v>43941</v>
      </c>
      <c r="D7065">
        <v>900</v>
      </c>
      <c r="E7065">
        <v>2</v>
      </c>
      <c r="F7065" t="s">
        <v>56</v>
      </c>
      <c r="G7065">
        <v>249</v>
      </c>
      <c r="H7065">
        <v>2</v>
      </c>
      <c r="I7065">
        <v>624</v>
      </c>
      <c r="J7065" t="s">
        <v>171</v>
      </c>
      <c r="K7065" t="s">
        <v>10038</v>
      </c>
      <c r="L7065">
        <v>44</v>
      </c>
      <c r="M7065" t="s">
        <v>94</v>
      </c>
      <c r="N7065" t="s">
        <v>73</v>
      </c>
      <c r="O7065">
        <v>158</v>
      </c>
      <c r="P7065" t="s">
        <v>1755</v>
      </c>
      <c r="Q7065">
        <v>400</v>
      </c>
      <c r="R7065" t="s">
        <v>143</v>
      </c>
      <c r="S7065" t="s">
        <v>40</v>
      </c>
      <c r="T7065" t="s">
        <v>41</v>
      </c>
      <c r="U7065">
        <v>624</v>
      </c>
      <c r="Y7065" t="s">
        <v>5998</v>
      </c>
      <c r="Z7065" t="s">
        <v>76</v>
      </c>
      <c r="AA7065">
        <v>34.052900000000001</v>
      </c>
      <c r="AB7065">
        <v>-118.25960000000001</v>
      </c>
      <c r="AC7065">
        <f t="shared" si="110"/>
        <v>0</v>
      </c>
    </row>
    <row r="7066" spans="1:29" x14ac:dyDescent="0.35">
      <c r="A7066">
        <v>200115267</v>
      </c>
      <c r="B7066" s="1">
        <v>44035</v>
      </c>
      <c r="C7066" s="1">
        <v>44028</v>
      </c>
      <c r="D7066">
        <v>1000</v>
      </c>
      <c r="E7066">
        <v>1</v>
      </c>
      <c r="F7066" t="s">
        <v>36</v>
      </c>
      <c r="G7066">
        <v>182</v>
      </c>
      <c r="H7066">
        <v>1</v>
      </c>
      <c r="I7066">
        <v>330</v>
      </c>
      <c r="J7066" t="s">
        <v>37</v>
      </c>
      <c r="K7066" t="s">
        <v>10039</v>
      </c>
      <c r="L7066">
        <v>0</v>
      </c>
      <c r="M7066" t="s">
        <v>30</v>
      </c>
      <c r="N7066" t="s">
        <v>73</v>
      </c>
      <c r="O7066">
        <v>123</v>
      </c>
      <c r="P7066" t="s">
        <v>290</v>
      </c>
      <c r="S7066" t="s">
        <v>40</v>
      </c>
      <c r="T7066" t="s">
        <v>41</v>
      </c>
      <c r="U7066">
        <v>330</v>
      </c>
      <c r="V7066">
        <v>998</v>
      </c>
      <c r="Y7066" t="s">
        <v>1382</v>
      </c>
      <c r="AA7066">
        <v>34.041600000000003</v>
      </c>
      <c r="AB7066">
        <v>-118.2671</v>
      </c>
      <c r="AC7066">
        <f t="shared" si="110"/>
        <v>0</v>
      </c>
    </row>
    <row r="7067" spans="1:29" x14ac:dyDescent="0.35">
      <c r="A7067">
        <v>200315488</v>
      </c>
      <c r="B7067" s="1">
        <v>44052</v>
      </c>
      <c r="C7067" s="1">
        <v>44052</v>
      </c>
      <c r="D7067">
        <v>1125</v>
      </c>
      <c r="E7067">
        <v>3</v>
      </c>
      <c r="F7067" t="s">
        <v>43</v>
      </c>
      <c r="G7067">
        <v>328</v>
      </c>
      <c r="H7067">
        <v>1</v>
      </c>
      <c r="I7067">
        <v>761</v>
      </c>
      <c r="J7067" t="s">
        <v>403</v>
      </c>
      <c r="K7067" t="s">
        <v>10040</v>
      </c>
      <c r="L7067">
        <v>26</v>
      </c>
      <c r="M7067" t="s">
        <v>30</v>
      </c>
      <c r="N7067" t="s">
        <v>95</v>
      </c>
      <c r="O7067">
        <v>102</v>
      </c>
      <c r="P7067" t="s">
        <v>186</v>
      </c>
      <c r="Q7067">
        <v>200</v>
      </c>
      <c r="R7067" t="s">
        <v>663</v>
      </c>
      <c r="S7067" t="s">
        <v>40</v>
      </c>
      <c r="T7067" t="s">
        <v>41</v>
      </c>
      <c r="U7067">
        <v>761</v>
      </c>
      <c r="Y7067" t="s">
        <v>866</v>
      </c>
      <c r="Z7067" t="s">
        <v>10041</v>
      </c>
      <c r="AA7067">
        <v>34.0242</v>
      </c>
      <c r="AB7067">
        <v>-118.2786</v>
      </c>
      <c r="AC7067">
        <f t="shared" si="110"/>
        <v>0</v>
      </c>
    </row>
    <row r="7068" spans="1:29" x14ac:dyDescent="0.35">
      <c r="A7068">
        <v>201005017</v>
      </c>
      <c r="B7068" s="1">
        <v>43854</v>
      </c>
      <c r="C7068" s="1">
        <v>43854</v>
      </c>
      <c r="D7068">
        <v>2245</v>
      </c>
      <c r="E7068">
        <v>10</v>
      </c>
      <c r="F7068" t="s">
        <v>103</v>
      </c>
      <c r="G7068">
        <v>1045</v>
      </c>
      <c r="H7068">
        <v>2</v>
      </c>
      <c r="I7068">
        <v>624</v>
      </c>
      <c r="J7068" t="s">
        <v>171</v>
      </c>
      <c r="K7068" t="s">
        <v>10042</v>
      </c>
      <c r="L7068">
        <v>22</v>
      </c>
      <c r="M7068" t="s">
        <v>30</v>
      </c>
      <c r="N7068" t="s">
        <v>95</v>
      </c>
      <c r="O7068">
        <v>108</v>
      </c>
      <c r="P7068" t="s">
        <v>105</v>
      </c>
      <c r="Q7068">
        <v>400</v>
      </c>
      <c r="R7068" t="s">
        <v>143</v>
      </c>
      <c r="S7068" t="s">
        <v>40</v>
      </c>
      <c r="T7068" t="s">
        <v>41</v>
      </c>
      <c r="U7068">
        <v>624</v>
      </c>
      <c r="Y7068" t="s">
        <v>10043</v>
      </c>
      <c r="AA7068">
        <v>34.1723</v>
      </c>
      <c r="AB7068">
        <v>-118.5185</v>
      </c>
      <c r="AC7068">
        <f t="shared" si="110"/>
        <v>0</v>
      </c>
    </row>
    <row r="7069" spans="1:29" x14ac:dyDescent="0.35">
      <c r="A7069">
        <v>200213083</v>
      </c>
      <c r="B7069" s="1">
        <v>44039</v>
      </c>
      <c r="C7069" s="1">
        <v>44039</v>
      </c>
      <c r="D7069">
        <v>2240</v>
      </c>
      <c r="E7069">
        <v>2</v>
      </c>
      <c r="F7069" t="s">
        <v>56</v>
      </c>
      <c r="G7069">
        <v>246</v>
      </c>
      <c r="H7069">
        <v>1</v>
      </c>
      <c r="I7069">
        <v>230</v>
      </c>
      <c r="J7069" t="s">
        <v>161</v>
      </c>
      <c r="K7069" t="s">
        <v>10044</v>
      </c>
      <c r="L7069">
        <v>23</v>
      </c>
      <c r="M7069" t="s">
        <v>30</v>
      </c>
      <c r="N7069" t="s">
        <v>95</v>
      </c>
      <c r="O7069">
        <v>101</v>
      </c>
      <c r="P7069" t="s">
        <v>32</v>
      </c>
      <c r="Q7069">
        <v>106</v>
      </c>
      <c r="R7069" t="s">
        <v>592</v>
      </c>
      <c r="S7069" t="s">
        <v>40</v>
      </c>
      <c r="T7069" t="s">
        <v>41</v>
      </c>
      <c r="U7069">
        <v>230</v>
      </c>
      <c r="V7069">
        <v>998</v>
      </c>
      <c r="Y7069" t="s">
        <v>76</v>
      </c>
      <c r="Z7069" t="s">
        <v>2630</v>
      </c>
      <c r="AA7069">
        <v>34.058999999999997</v>
      </c>
      <c r="AB7069">
        <v>-118.27370000000001</v>
      </c>
      <c r="AC7069">
        <f t="shared" si="110"/>
        <v>0</v>
      </c>
    </row>
    <row r="7070" spans="1:29" x14ac:dyDescent="0.35">
      <c r="A7070">
        <v>200908429</v>
      </c>
      <c r="B7070" s="1">
        <v>43935</v>
      </c>
      <c r="C7070" s="1">
        <v>43839</v>
      </c>
      <c r="D7070">
        <v>1200</v>
      </c>
      <c r="E7070">
        <v>9</v>
      </c>
      <c r="F7070" t="s">
        <v>49</v>
      </c>
      <c r="G7070">
        <v>932</v>
      </c>
      <c r="H7070">
        <v>2</v>
      </c>
      <c r="I7070">
        <v>354</v>
      </c>
      <c r="J7070" t="s">
        <v>167</v>
      </c>
      <c r="K7070">
        <v>930</v>
      </c>
      <c r="L7070">
        <v>31</v>
      </c>
      <c r="M7070" t="s">
        <v>30</v>
      </c>
      <c r="N7070" t="s">
        <v>95</v>
      </c>
      <c r="O7070">
        <v>203</v>
      </c>
      <c r="P7070" t="s">
        <v>101</v>
      </c>
      <c r="S7070" t="s">
        <v>40</v>
      </c>
      <c r="T7070" t="s">
        <v>41</v>
      </c>
      <c r="U7070">
        <v>354</v>
      </c>
      <c r="Y7070" t="s">
        <v>10045</v>
      </c>
      <c r="AA7070">
        <v>34.185699999999997</v>
      </c>
      <c r="AB7070">
        <v>-118.45310000000001</v>
      </c>
      <c r="AC7070">
        <f t="shared" si="110"/>
        <v>0</v>
      </c>
    </row>
    <row r="7071" spans="1:29" x14ac:dyDescent="0.35">
      <c r="A7071">
        <v>200709549</v>
      </c>
      <c r="B7071" s="1">
        <v>43974</v>
      </c>
      <c r="C7071" s="1">
        <v>43973</v>
      </c>
      <c r="D7071">
        <v>600</v>
      </c>
      <c r="E7071">
        <v>7</v>
      </c>
      <c r="F7071" t="s">
        <v>28</v>
      </c>
      <c r="G7071">
        <v>713</v>
      </c>
      <c r="H7071">
        <v>1</v>
      </c>
      <c r="I7071">
        <v>420</v>
      </c>
      <c r="J7071" t="s">
        <v>352</v>
      </c>
      <c r="L7071">
        <v>0</v>
      </c>
      <c r="O7071">
        <v>101</v>
      </c>
      <c r="P7071" t="s">
        <v>32</v>
      </c>
      <c r="S7071" t="s">
        <v>33</v>
      </c>
      <c r="T7071" t="s">
        <v>34</v>
      </c>
      <c r="U7071">
        <v>420</v>
      </c>
      <c r="Y7071" t="s">
        <v>10046</v>
      </c>
      <c r="AA7071">
        <v>34.076099999999997</v>
      </c>
      <c r="AB7071">
        <v>-118.3584</v>
      </c>
      <c r="AC7071">
        <f t="shared" si="110"/>
        <v>1</v>
      </c>
    </row>
    <row r="7072" spans="1:29" x14ac:dyDescent="0.35">
      <c r="A7072">
        <v>200504744</v>
      </c>
      <c r="B7072" s="1">
        <v>43848</v>
      </c>
      <c r="C7072" s="1">
        <v>43848</v>
      </c>
      <c r="D7072">
        <v>1</v>
      </c>
      <c r="E7072">
        <v>5</v>
      </c>
      <c r="F7072" t="s">
        <v>98</v>
      </c>
      <c r="G7072">
        <v>529</v>
      </c>
      <c r="H7072">
        <v>1</v>
      </c>
      <c r="I7072">
        <v>251</v>
      </c>
      <c r="J7072" t="s">
        <v>1253</v>
      </c>
      <c r="K7072" t="s">
        <v>10047</v>
      </c>
      <c r="L7072">
        <v>39</v>
      </c>
      <c r="M7072" t="s">
        <v>30</v>
      </c>
      <c r="N7072" t="s">
        <v>95</v>
      </c>
      <c r="O7072">
        <v>203</v>
      </c>
      <c r="P7072" t="s">
        <v>101</v>
      </c>
      <c r="Q7072">
        <v>106</v>
      </c>
      <c r="R7072" t="s">
        <v>592</v>
      </c>
      <c r="S7072" t="s">
        <v>40</v>
      </c>
      <c r="T7072" t="s">
        <v>41</v>
      </c>
      <c r="U7072">
        <v>251</v>
      </c>
      <c r="Y7072" t="s">
        <v>10048</v>
      </c>
      <c r="AA7072">
        <v>33.7836</v>
      </c>
      <c r="AB7072">
        <v>-118.2223</v>
      </c>
      <c r="AC7072">
        <f t="shared" si="110"/>
        <v>0</v>
      </c>
    </row>
    <row r="7073" spans="1:29" x14ac:dyDescent="0.35">
      <c r="A7073">
        <v>200717354</v>
      </c>
      <c r="B7073" s="1">
        <v>44186</v>
      </c>
      <c r="C7073" s="1">
        <v>44186</v>
      </c>
      <c r="D7073">
        <v>1550</v>
      </c>
      <c r="E7073">
        <v>7</v>
      </c>
      <c r="F7073" t="s">
        <v>28</v>
      </c>
      <c r="G7073">
        <v>759</v>
      </c>
      <c r="H7073">
        <v>1</v>
      </c>
      <c r="I7073">
        <v>341</v>
      </c>
      <c r="J7073" t="s">
        <v>157</v>
      </c>
      <c r="K7073">
        <v>344</v>
      </c>
      <c r="L7073">
        <v>31</v>
      </c>
      <c r="M7073" t="s">
        <v>94</v>
      </c>
      <c r="N7073" t="s">
        <v>31</v>
      </c>
      <c r="O7073">
        <v>411</v>
      </c>
      <c r="P7073" t="s">
        <v>4854</v>
      </c>
      <c r="S7073" t="s">
        <v>40</v>
      </c>
      <c r="T7073" t="s">
        <v>41</v>
      </c>
      <c r="U7073">
        <v>341</v>
      </c>
      <c r="Y7073" t="s">
        <v>968</v>
      </c>
      <c r="AA7073">
        <v>34.049500000000002</v>
      </c>
      <c r="AB7073">
        <v>-118.3215</v>
      </c>
      <c r="AC7073">
        <f t="shared" si="110"/>
        <v>0</v>
      </c>
    </row>
    <row r="7074" spans="1:29" x14ac:dyDescent="0.35">
      <c r="A7074">
        <v>200612683</v>
      </c>
      <c r="B7074" s="1">
        <v>44028</v>
      </c>
      <c r="C7074" s="1">
        <v>44028</v>
      </c>
      <c r="D7074">
        <v>440</v>
      </c>
      <c r="E7074">
        <v>6</v>
      </c>
      <c r="F7074" t="s">
        <v>91</v>
      </c>
      <c r="G7074">
        <v>645</v>
      </c>
      <c r="H7074">
        <v>2</v>
      </c>
      <c r="I7074">
        <v>624</v>
      </c>
      <c r="J7074" t="s">
        <v>171</v>
      </c>
      <c r="K7074" t="s">
        <v>6038</v>
      </c>
      <c r="L7074">
        <v>28</v>
      </c>
      <c r="M7074" t="s">
        <v>30</v>
      </c>
      <c r="N7074" t="s">
        <v>73</v>
      </c>
      <c r="O7074">
        <v>108</v>
      </c>
      <c r="P7074" t="s">
        <v>105</v>
      </c>
      <c r="Q7074">
        <v>400</v>
      </c>
      <c r="R7074" t="s">
        <v>143</v>
      </c>
      <c r="S7074" t="s">
        <v>40</v>
      </c>
      <c r="T7074" t="s">
        <v>41</v>
      </c>
      <c r="U7074">
        <v>624</v>
      </c>
      <c r="Y7074" t="s">
        <v>232</v>
      </c>
      <c r="AA7074">
        <v>34.097999999999999</v>
      </c>
      <c r="AB7074">
        <v>-118.342</v>
      </c>
      <c r="AC7074">
        <f t="shared" si="110"/>
        <v>0</v>
      </c>
    </row>
    <row r="7075" spans="1:29" x14ac:dyDescent="0.35">
      <c r="A7075">
        <v>201215102</v>
      </c>
      <c r="B7075" s="1">
        <v>44003</v>
      </c>
      <c r="C7075" s="1">
        <v>44003</v>
      </c>
      <c r="D7075">
        <v>1815</v>
      </c>
      <c r="E7075">
        <v>12</v>
      </c>
      <c r="F7075" t="s">
        <v>68</v>
      </c>
      <c r="G7075">
        <v>1235</v>
      </c>
      <c r="H7075">
        <v>1</v>
      </c>
      <c r="I7075">
        <v>230</v>
      </c>
      <c r="J7075" t="s">
        <v>161</v>
      </c>
      <c r="K7075" t="s">
        <v>10049</v>
      </c>
      <c r="L7075">
        <v>42</v>
      </c>
      <c r="M7075" t="s">
        <v>94</v>
      </c>
      <c r="N7075" t="s">
        <v>163</v>
      </c>
      <c r="O7075">
        <v>101</v>
      </c>
      <c r="P7075" t="s">
        <v>32</v>
      </c>
      <c r="Q7075">
        <v>122</v>
      </c>
      <c r="R7075" t="s">
        <v>10050</v>
      </c>
      <c r="S7075" t="s">
        <v>40</v>
      </c>
      <c r="T7075" t="s">
        <v>41</v>
      </c>
      <c r="U7075">
        <v>230</v>
      </c>
      <c r="Y7075" t="s">
        <v>933</v>
      </c>
      <c r="Z7075" t="s">
        <v>950</v>
      </c>
      <c r="AA7075">
        <v>33.988399999999999</v>
      </c>
      <c r="AB7075">
        <v>-118.3002</v>
      </c>
      <c r="AC7075">
        <f t="shared" si="110"/>
        <v>0</v>
      </c>
    </row>
    <row r="7076" spans="1:29" x14ac:dyDescent="0.35">
      <c r="A7076">
        <v>200918127</v>
      </c>
      <c r="B7076" s="1">
        <v>44171</v>
      </c>
      <c r="C7076" s="1">
        <v>44161</v>
      </c>
      <c r="D7076">
        <v>1840</v>
      </c>
      <c r="E7076">
        <v>9</v>
      </c>
      <c r="F7076" t="s">
        <v>49</v>
      </c>
      <c r="G7076">
        <v>981</v>
      </c>
      <c r="H7076">
        <v>2</v>
      </c>
      <c r="I7076">
        <v>956</v>
      </c>
      <c r="J7076" t="s">
        <v>328</v>
      </c>
      <c r="K7076">
        <v>1906</v>
      </c>
      <c r="L7076">
        <v>30</v>
      </c>
      <c r="M7076" t="s">
        <v>30</v>
      </c>
      <c r="N7076" t="s">
        <v>163</v>
      </c>
      <c r="O7076">
        <v>502</v>
      </c>
      <c r="P7076" t="s">
        <v>47</v>
      </c>
      <c r="S7076" t="s">
        <v>40</v>
      </c>
      <c r="T7076" t="s">
        <v>41</v>
      </c>
      <c r="U7076">
        <v>956</v>
      </c>
      <c r="Y7076" t="s">
        <v>6632</v>
      </c>
      <c r="AA7076">
        <v>34.153700000000001</v>
      </c>
      <c r="AB7076">
        <v>-118.4662</v>
      </c>
      <c r="AC7076">
        <f t="shared" si="110"/>
        <v>0</v>
      </c>
    </row>
    <row r="7077" spans="1:29" x14ac:dyDescent="0.35">
      <c r="A7077">
        <v>200712199</v>
      </c>
      <c r="B7077" s="1">
        <v>44042</v>
      </c>
      <c r="C7077" s="1">
        <v>43981</v>
      </c>
      <c r="D7077">
        <v>2200</v>
      </c>
      <c r="E7077">
        <v>7</v>
      </c>
      <c r="F7077" t="s">
        <v>28</v>
      </c>
      <c r="G7077">
        <v>758</v>
      </c>
      <c r="H7077">
        <v>1</v>
      </c>
      <c r="I7077">
        <v>310</v>
      </c>
      <c r="J7077" t="s">
        <v>71</v>
      </c>
      <c r="K7077" t="s">
        <v>3885</v>
      </c>
      <c r="L7077">
        <v>63</v>
      </c>
      <c r="M7077" t="s">
        <v>30</v>
      </c>
      <c r="N7077" t="s">
        <v>73</v>
      </c>
      <c r="O7077">
        <v>203</v>
      </c>
      <c r="P7077" t="s">
        <v>101</v>
      </c>
      <c r="S7077" t="s">
        <v>40</v>
      </c>
      <c r="T7077" t="s">
        <v>41</v>
      </c>
      <c r="U7077">
        <v>310</v>
      </c>
      <c r="Y7077" t="s">
        <v>3129</v>
      </c>
      <c r="AA7077">
        <v>34.051900000000003</v>
      </c>
      <c r="AB7077">
        <v>-118.3306</v>
      </c>
      <c r="AC7077">
        <f t="shared" si="110"/>
        <v>0</v>
      </c>
    </row>
    <row r="7078" spans="1:29" x14ac:dyDescent="0.35">
      <c r="A7078">
        <v>201004527</v>
      </c>
      <c r="B7078" s="1">
        <v>43844</v>
      </c>
      <c r="C7078" s="1">
        <v>43840</v>
      </c>
      <c r="D7078">
        <v>5</v>
      </c>
      <c r="E7078">
        <v>10</v>
      </c>
      <c r="F7078" t="s">
        <v>103</v>
      </c>
      <c r="G7078">
        <v>1035</v>
      </c>
      <c r="H7078">
        <v>2</v>
      </c>
      <c r="I7078">
        <v>354</v>
      </c>
      <c r="J7078" t="s">
        <v>167</v>
      </c>
      <c r="K7078" t="s">
        <v>5989</v>
      </c>
      <c r="L7078">
        <v>68</v>
      </c>
      <c r="M7078" t="s">
        <v>30</v>
      </c>
      <c r="N7078" t="s">
        <v>73</v>
      </c>
      <c r="O7078">
        <v>501</v>
      </c>
      <c r="P7078" t="s">
        <v>164</v>
      </c>
      <c r="S7078" t="s">
        <v>40</v>
      </c>
      <c r="T7078" t="s">
        <v>41</v>
      </c>
      <c r="U7078">
        <v>354</v>
      </c>
      <c r="Y7078" t="s">
        <v>10051</v>
      </c>
      <c r="AA7078">
        <v>34.187899999999999</v>
      </c>
      <c r="AB7078">
        <v>-118.5245</v>
      </c>
      <c r="AC7078">
        <f t="shared" si="110"/>
        <v>0</v>
      </c>
    </row>
    <row r="7079" spans="1:29" x14ac:dyDescent="0.35">
      <c r="A7079">
        <v>201308301</v>
      </c>
      <c r="B7079" s="1">
        <v>43907</v>
      </c>
      <c r="C7079" s="1">
        <v>43907</v>
      </c>
      <c r="D7079">
        <v>1225</v>
      </c>
      <c r="E7079">
        <v>13</v>
      </c>
      <c r="F7079" t="s">
        <v>62</v>
      </c>
      <c r="G7079">
        <v>1345</v>
      </c>
      <c r="H7079">
        <v>2</v>
      </c>
      <c r="I7079">
        <v>624</v>
      </c>
      <c r="J7079" t="s">
        <v>171</v>
      </c>
      <c r="K7079" t="s">
        <v>5441</v>
      </c>
      <c r="L7079">
        <v>23</v>
      </c>
      <c r="M7079" t="s">
        <v>30</v>
      </c>
      <c r="N7079" t="s">
        <v>95</v>
      </c>
      <c r="O7079">
        <v>210</v>
      </c>
      <c r="P7079" t="s">
        <v>183</v>
      </c>
      <c r="Q7079">
        <v>400</v>
      </c>
      <c r="R7079" t="s">
        <v>143</v>
      </c>
      <c r="S7079" t="s">
        <v>40</v>
      </c>
      <c r="T7079" t="s">
        <v>41</v>
      </c>
      <c r="U7079">
        <v>624</v>
      </c>
      <c r="Y7079" t="s">
        <v>10052</v>
      </c>
      <c r="AA7079">
        <v>34.013599999999997</v>
      </c>
      <c r="AB7079">
        <v>-118.2565</v>
      </c>
      <c r="AC7079">
        <f t="shared" si="110"/>
        <v>0</v>
      </c>
    </row>
    <row r="7080" spans="1:29" x14ac:dyDescent="0.35">
      <c r="A7080">
        <v>200817898</v>
      </c>
      <c r="B7080" s="1">
        <v>44189</v>
      </c>
      <c r="C7080" s="1">
        <v>44188</v>
      </c>
      <c r="D7080">
        <v>300</v>
      </c>
      <c r="E7080">
        <v>8</v>
      </c>
      <c r="F7080" t="s">
        <v>109</v>
      </c>
      <c r="G7080">
        <v>839</v>
      </c>
      <c r="H7080">
        <v>1</v>
      </c>
      <c r="I7080">
        <v>440</v>
      </c>
      <c r="J7080" t="s">
        <v>213</v>
      </c>
      <c r="K7080" t="s">
        <v>10053</v>
      </c>
      <c r="L7080">
        <v>0</v>
      </c>
      <c r="M7080" t="s">
        <v>46</v>
      </c>
      <c r="N7080" t="s">
        <v>46</v>
      </c>
      <c r="O7080">
        <v>203</v>
      </c>
      <c r="P7080" t="s">
        <v>101</v>
      </c>
      <c r="S7080" t="s">
        <v>40</v>
      </c>
      <c r="T7080" t="s">
        <v>41</v>
      </c>
      <c r="U7080">
        <v>440</v>
      </c>
      <c r="Y7080" t="s">
        <v>4448</v>
      </c>
      <c r="AA7080">
        <v>34.06</v>
      </c>
      <c r="AB7080">
        <v>-118.42</v>
      </c>
      <c r="AC7080">
        <f t="shared" si="110"/>
        <v>0</v>
      </c>
    </row>
    <row r="7081" spans="1:29" x14ac:dyDescent="0.35">
      <c r="A7081">
        <v>200321311</v>
      </c>
      <c r="B7081" s="1">
        <v>44169</v>
      </c>
      <c r="C7081" s="1">
        <v>44167</v>
      </c>
      <c r="D7081">
        <v>1700</v>
      </c>
      <c r="E7081">
        <v>3</v>
      </c>
      <c r="F7081" t="s">
        <v>43</v>
      </c>
      <c r="G7081">
        <v>341</v>
      </c>
      <c r="H7081">
        <v>1</v>
      </c>
      <c r="I7081">
        <v>310</v>
      </c>
      <c r="J7081" t="s">
        <v>71</v>
      </c>
      <c r="K7081" t="s">
        <v>10054</v>
      </c>
      <c r="L7081">
        <v>43</v>
      </c>
      <c r="M7081" t="s">
        <v>30</v>
      </c>
      <c r="N7081" t="s">
        <v>73</v>
      </c>
      <c r="O7081">
        <v>707</v>
      </c>
      <c r="P7081" t="s">
        <v>280</v>
      </c>
      <c r="S7081" t="s">
        <v>40</v>
      </c>
      <c r="T7081" t="s">
        <v>41</v>
      </c>
      <c r="U7081">
        <v>310</v>
      </c>
      <c r="Y7081" t="s">
        <v>3709</v>
      </c>
      <c r="AA7081">
        <v>34.019300000000001</v>
      </c>
      <c r="AB7081">
        <v>-118.3749</v>
      </c>
      <c r="AC7081">
        <f t="shared" si="110"/>
        <v>0</v>
      </c>
    </row>
    <row r="7082" spans="1:29" x14ac:dyDescent="0.35">
      <c r="A7082">
        <v>200214324</v>
      </c>
      <c r="B7082" s="1">
        <v>44070</v>
      </c>
      <c r="C7082" s="1">
        <v>44010</v>
      </c>
      <c r="D7082">
        <v>735</v>
      </c>
      <c r="E7082">
        <v>2</v>
      </c>
      <c r="F7082" t="s">
        <v>56</v>
      </c>
      <c r="G7082">
        <v>269</v>
      </c>
      <c r="H7082">
        <v>2</v>
      </c>
      <c r="I7082">
        <v>354</v>
      </c>
      <c r="J7082" t="s">
        <v>167</v>
      </c>
      <c r="K7082" t="s">
        <v>10055</v>
      </c>
      <c r="L7082">
        <v>32</v>
      </c>
      <c r="M7082" t="s">
        <v>94</v>
      </c>
      <c r="N7082" t="s">
        <v>163</v>
      </c>
      <c r="O7082">
        <v>502</v>
      </c>
      <c r="P7082" t="s">
        <v>47</v>
      </c>
      <c r="S7082" t="s">
        <v>40</v>
      </c>
      <c r="T7082" t="s">
        <v>41</v>
      </c>
      <c r="U7082">
        <v>354</v>
      </c>
      <c r="Y7082" t="s">
        <v>5202</v>
      </c>
      <c r="AA7082">
        <v>34.051499999999997</v>
      </c>
      <c r="AB7082">
        <v>-118.2658</v>
      </c>
      <c r="AC7082">
        <f t="shared" si="110"/>
        <v>0</v>
      </c>
    </row>
    <row r="7083" spans="1:29" x14ac:dyDescent="0.35">
      <c r="A7083">
        <v>200212705</v>
      </c>
      <c r="B7083" s="1">
        <v>44029</v>
      </c>
      <c r="C7083" s="1">
        <v>44029</v>
      </c>
      <c r="D7083">
        <v>1100</v>
      </c>
      <c r="E7083">
        <v>2</v>
      </c>
      <c r="F7083" t="s">
        <v>56</v>
      </c>
      <c r="G7083">
        <v>216</v>
      </c>
      <c r="H7083">
        <v>2</v>
      </c>
      <c r="I7083">
        <v>850</v>
      </c>
      <c r="J7083" t="s">
        <v>563</v>
      </c>
      <c r="K7083" t="s">
        <v>4588</v>
      </c>
      <c r="L7083">
        <v>44</v>
      </c>
      <c r="M7083" t="s">
        <v>94</v>
      </c>
      <c r="N7083" t="s">
        <v>73</v>
      </c>
      <c r="O7083">
        <v>501</v>
      </c>
      <c r="P7083" t="s">
        <v>164</v>
      </c>
      <c r="S7083" t="s">
        <v>40</v>
      </c>
      <c r="T7083" t="s">
        <v>41</v>
      </c>
      <c r="U7083">
        <v>850</v>
      </c>
      <c r="Y7083" t="s">
        <v>10056</v>
      </c>
      <c r="AA7083">
        <v>34.0777</v>
      </c>
      <c r="AB7083">
        <v>-118.2687</v>
      </c>
      <c r="AC7083">
        <f t="shared" si="110"/>
        <v>0</v>
      </c>
    </row>
    <row r="7084" spans="1:29" x14ac:dyDescent="0.35">
      <c r="A7084">
        <v>200311517</v>
      </c>
      <c r="B7084" s="1">
        <v>43969</v>
      </c>
      <c r="C7084" s="1">
        <v>43969</v>
      </c>
      <c r="D7084">
        <v>310</v>
      </c>
      <c r="E7084">
        <v>3</v>
      </c>
      <c r="F7084" t="s">
        <v>43</v>
      </c>
      <c r="G7084">
        <v>375</v>
      </c>
      <c r="H7084">
        <v>2</v>
      </c>
      <c r="I7084">
        <v>890</v>
      </c>
      <c r="J7084" t="s">
        <v>836</v>
      </c>
      <c r="K7084" t="s">
        <v>10057</v>
      </c>
      <c r="L7084">
        <v>19</v>
      </c>
      <c r="M7084" t="s">
        <v>46</v>
      </c>
      <c r="N7084" t="s">
        <v>46</v>
      </c>
      <c r="O7084">
        <v>101</v>
      </c>
      <c r="P7084" t="s">
        <v>32</v>
      </c>
      <c r="S7084" t="s">
        <v>40</v>
      </c>
      <c r="T7084" t="s">
        <v>41</v>
      </c>
      <c r="U7084">
        <v>890</v>
      </c>
      <c r="Y7084" t="s">
        <v>4250</v>
      </c>
      <c r="Z7084" t="s">
        <v>5680</v>
      </c>
      <c r="AA7084">
        <v>34.014600000000002</v>
      </c>
      <c r="AB7084">
        <v>-118.313</v>
      </c>
      <c r="AC7084">
        <f t="shared" si="110"/>
        <v>0</v>
      </c>
    </row>
    <row r="7085" spans="1:29" x14ac:dyDescent="0.35">
      <c r="A7085">
        <v>200110094</v>
      </c>
      <c r="B7085" s="1">
        <v>43926</v>
      </c>
      <c r="C7085" s="1">
        <v>43926</v>
      </c>
      <c r="D7085">
        <v>2000</v>
      </c>
      <c r="E7085">
        <v>1</v>
      </c>
      <c r="F7085" t="s">
        <v>36</v>
      </c>
      <c r="G7085">
        <v>154</v>
      </c>
      <c r="H7085">
        <v>2</v>
      </c>
      <c r="I7085">
        <v>946</v>
      </c>
      <c r="J7085" t="s">
        <v>125</v>
      </c>
      <c r="K7085" t="s">
        <v>245</v>
      </c>
      <c r="L7085">
        <v>57</v>
      </c>
      <c r="M7085" t="s">
        <v>30</v>
      </c>
      <c r="N7085" t="s">
        <v>95</v>
      </c>
      <c r="O7085">
        <v>502</v>
      </c>
      <c r="P7085" t="s">
        <v>47</v>
      </c>
      <c r="S7085" t="s">
        <v>33</v>
      </c>
      <c r="T7085" t="s">
        <v>34</v>
      </c>
      <c r="U7085">
        <v>946</v>
      </c>
      <c r="Y7085" t="s">
        <v>229</v>
      </c>
      <c r="AA7085">
        <v>34.046700000000001</v>
      </c>
      <c r="AB7085">
        <v>-118.24850000000001</v>
      </c>
      <c r="AC7085">
        <f t="shared" si="110"/>
        <v>1</v>
      </c>
    </row>
    <row r="7086" spans="1:29" x14ac:dyDescent="0.35">
      <c r="A7086">
        <v>201207611</v>
      </c>
      <c r="B7086" s="1">
        <v>43882</v>
      </c>
      <c r="C7086" s="1">
        <v>43882</v>
      </c>
      <c r="D7086">
        <v>1605</v>
      </c>
      <c r="E7086">
        <v>12</v>
      </c>
      <c r="F7086" t="s">
        <v>68</v>
      </c>
      <c r="G7086">
        <v>1232</v>
      </c>
      <c r="H7086">
        <v>1</v>
      </c>
      <c r="I7086">
        <v>210</v>
      </c>
      <c r="J7086" t="s">
        <v>149</v>
      </c>
      <c r="K7086" t="s">
        <v>10058</v>
      </c>
      <c r="L7086">
        <v>36</v>
      </c>
      <c r="M7086" t="s">
        <v>30</v>
      </c>
      <c r="N7086" t="s">
        <v>163</v>
      </c>
      <c r="O7086">
        <v>108</v>
      </c>
      <c r="P7086" t="s">
        <v>105</v>
      </c>
      <c r="Q7086">
        <v>400</v>
      </c>
      <c r="R7086" t="s">
        <v>143</v>
      </c>
      <c r="S7086" t="s">
        <v>40</v>
      </c>
      <c r="T7086" t="s">
        <v>41</v>
      </c>
      <c r="U7086">
        <v>210</v>
      </c>
      <c r="Y7086" t="s">
        <v>5596</v>
      </c>
      <c r="AA7086">
        <v>33.989100000000001</v>
      </c>
      <c r="AB7086">
        <v>-118.32850000000001</v>
      </c>
      <c r="AC7086">
        <f t="shared" si="110"/>
        <v>0</v>
      </c>
    </row>
    <row r="7087" spans="1:29" x14ac:dyDescent="0.35">
      <c r="A7087">
        <v>200100735</v>
      </c>
      <c r="B7087" s="1">
        <v>43940</v>
      </c>
      <c r="C7087" s="1">
        <v>43940</v>
      </c>
      <c r="D7087">
        <v>1300</v>
      </c>
      <c r="E7087">
        <v>1</v>
      </c>
      <c r="F7087" t="s">
        <v>36</v>
      </c>
      <c r="G7087">
        <v>152</v>
      </c>
      <c r="H7087">
        <v>2</v>
      </c>
      <c r="I7087">
        <v>623</v>
      </c>
      <c r="J7087" t="s">
        <v>465</v>
      </c>
      <c r="K7087" t="s">
        <v>10059</v>
      </c>
      <c r="L7087">
        <v>34</v>
      </c>
      <c r="M7087" t="s">
        <v>94</v>
      </c>
      <c r="N7087" t="s">
        <v>73</v>
      </c>
      <c r="O7087">
        <v>903</v>
      </c>
      <c r="P7087" t="s">
        <v>537</v>
      </c>
      <c r="Q7087">
        <v>400</v>
      </c>
      <c r="R7087" t="s">
        <v>143</v>
      </c>
      <c r="S7087" t="s">
        <v>40</v>
      </c>
      <c r="T7087" t="s">
        <v>41</v>
      </c>
      <c r="U7087">
        <v>623</v>
      </c>
      <c r="Y7087" t="s">
        <v>538</v>
      </c>
      <c r="AA7087">
        <v>34.0505</v>
      </c>
      <c r="AB7087">
        <v>-118.25879999999999</v>
      </c>
      <c r="AC7087">
        <f t="shared" si="110"/>
        <v>0</v>
      </c>
    </row>
    <row r="7088" spans="1:29" x14ac:dyDescent="0.35">
      <c r="A7088">
        <v>200715430</v>
      </c>
      <c r="B7088" s="1">
        <v>44132</v>
      </c>
      <c r="C7088" s="1">
        <v>44132</v>
      </c>
      <c r="D7088">
        <v>1945</v>
      </c>
      <c r="E7088">
        <v>7</v>
      </c>
      <c r="F7088" t="s">
        <v>28</v>
      </c>
      <c r="G7088">
        <v>724</v>
      </c>
      <c r="H7088">
        <v>2</v>
      </c>
      <c r="I7088">
        <v>624</v>
      </c>
      <c r="J7088" t="s">
        <v>171</v>
      </c>
      <c r="K7088" t="s">
        <v>10060</v>
      </c>
      <c r="L7088">
        <v>20</v>
      </c>
      <c r="M7088" t="s">
        <v>94</v>
      </c>
      <c r="N7088" t="s">
        <v>73</v>
      </c>
      <c r="O7088">
        <v>415</v>
      </c>
      <c r="P7088" t="s">
        <v>1812</v>
      </c>
      <c r="Q7088">
        <v>400</v>
      </c>
      <c r="R7088" t="s">
        <v>143</v>
      </c>
      <c r="S7088" t="s">
        <v>40</v>
      </c>
      <c r="T7088" t="s">
        <v>41</v>
      </c>
      <c r="U7088">
        <v>624</v>
      </c>
      <c r="Y7088" t="s">
        <v>3910</v>
      </c>
      <c r="AA7088">
        <v>34.0747</v>
      </c>
      <c r="AB7088">
        <v>-118.3563</v>
      </c>
      <c r="AC7088">
        <f t="shared" si="110"/>
        <v>0</v>
      </c>
    </row>
    <row r="7089" spans="1:29" x14ac:dyDescent="0.35">
      <c r="A7089">
        <v>200617416</v>
      </c>
      <c r="B7089" s="1">
        <v>44135</v>
      </c>
      <c r="C7089" s="1">
        <v>44135</v>
      </c>
      <c r="D7089">
        <v>1315</v>
      </c>
      <c r="E7089">
        <v>6</v>
      </c>
      <c r="F7089" t="s">
        <v>91</v>
      </c>
      <c r="G7089">
        <v>645</v>
      </c>
      <c r="H7089">
        <v>1</v>
      </c>
      <c r="I7089">
        <v>510</v>
      </c>
      <c r="J7089" t="s">
        <v>29</v>
      </c>
      <c r="L7089">
        <v>0</v>
      </c>
      <c r="O7089">
        <v>501</v>
      </c>
      <c r="P7089" t="s">
        <v>164</v>
      </c>
      <c r="S7089" t="s">
        <v>40</v>
      </c>
      <c r="T7089" t="s">
        <v>41</v>
      </c>
      <c r="U7089">
        <v>510</v>
      </c>
      <c r="Y7089" t="s">
        <v>6924</v>
      </c>
      <c r="AA7089">
        <v>34.104100000000003</v>
      </c>
      <c r="AB7089">
        <v>-118.3439</v>
      </c>
      <c r="AC7089">
        <f t="shared" si="110"/>
        <v>0</v>
      </c>
    </row>
    <row r="7090" spans="1:29" x14ac:dyDescent="0.35">
      <c r="A7090">
        <v>201213859</v>
      </c>
      <c r="B7090" s="1">
        <v>43981</v>
      </c>
      <c r="C7090" s="1">
        <v>43981</v>
      </c>
      <c r="D7090">
        <v>2030</v>
      </c>
      <c r="E7090">
        <v>12</v>
      </c>
      <c r="F7090" t="s">
        <v>68</v>
      </c>
      <c r="G7090">
        <v>1239</v>
      </c>
      <c r="H7090">
        <v>1</v>
      </c>
      <c r="I7090">
        <v>648</v>
      </c>
      <c r="J7090" t="s">
        <v>58</v>
      </c>
      <c r="K7090">
        <v>1822</v>
      </c>
      <c r="L7090">
        <v>0</v>
      </c>
      <c r="M7090" t="s">
        <v>46</v>
      </c>
      <c r="N7090" t="s">
        <v>46</v>
      </c>
      <c r="O7090">
        <v>108</v>
      </c>
      <c r="P7090" t="s">
        <v>105</v>
      </c>
      <c r="S7090" t="s">
        <v>40</v>
      </c>
      <c r="T7090" t="s">
        <v>41</v>
      </c>
      <c r="U7090">
        <v>648</v>
      </c>
      <c r="Y7090" t="s">
        <v>9196</v>
      </c>
      <c r="AA7090">
        <v>33.985500000000002</v>
      </c>
      <c r="AB7090">
        <v>-118.28700000000001</v>
      </c>
      <c r="AC7090">
        <f t="shared" si="110"/>
        <v>0</v>
      </c>
    </row>
    <row r="7091" spans="1:29" x14ac:dyDescent="0.35">
      <c r="A7091">
        <v>200404665</v>
      </c>
      <c r="B7091" s="1">
        <v>43842</v>
      </c>
      <c r="C7091" s="1">
        <v>43842</v>
      </c>
      <c r="D7091">
        <v>1155</v>
      </c>
      <c r="E7091">
        <v>4</v>
      </c>
      <c r="F7091" t="s">
        <v>54</v>
      </c>
      <c r="G7091">
        <v>464</v>
      </c>
      <c r="H7091">
        <v>2</v>
      </c>
      <c r="I7091">
        <v>745</v>
      </c>
      <c r="J7091" t="s">
        <v>139</v>
      </c>
      <c r="K7091">
        <v>329</v>
      </c>
      <c r="L7091">
        <v>63</v>
      </c>
      <c r="M7091" t="s">
        <v>30</v>
      </c>
      <c r="N7091" t="s">
        <v>95</v>
      </c>
      <c r="O7091">
        <v>203</v>
      </c>
      <c r="P7091" t="s">
        <v>101</v>
      </c>
      <c r="S7091" t="s">
        <v>40</v>
      </c>
      <c r="T7091" t="s">
        <v>41</v>
      </c>
      <c r="U7091">
        <v>745</v>
      </c>
      <c r="Y7091" t="s">
        <v>10061</v>
      </c>
      <c r="AA7091">
        <v>34.044499999999999</v>
      </c>
      <c r="AB7091">
        <v>-118.2116</v>
      </c>
      <c r="AC7091">
        <f t="shared" si="110"/>
        <v>0</v>
      </c>
    </row>
    <row r="7092" spans="1:29" x14ac:dyDescent="0.35">
      <c r="A7092">
        <v>200310606</v>
      </c>
      <c r="B7092" s="1">
        <v>43949</v>
      </c>
      <c r="C7092" s="1">
        <v>43949</v>
      </c>
      <c r="D7092">
        <v>2345</v>
      </c>
      <c r="E7092">
        <v>3</v>
      </c>
      <c r="F7092" t="s">
        <v>43</v>
      </c>
      <c r="G7092">
        <v>362</v>
      </c>
      <c r="H7092">
        <v>2</v>
      </c>
      <c r="I7092">
        <v>930</v>
      </c>
      <c r="J7092" t="s">
        <v>339</v>
      </c>
      <c r="K7092" t="s">
        <v>10062</v>
      </c>
      <c r="L7092">
        <v>77</v>
      </c>
      <c r="M7092" t="s">
        <v>94</v>
      </c>
      <c r="N7092" t="s">
        <v>163</v>
      </c>
      <c r="O7092">
        <v>502</v>
      </c>
      <c r="P7092" t="s">
        <v>47</v>
      </c>
      <c r="Q7092">
        <v>511</v>
      </c>
      <c r="R7092" t="s">
        <v>151</v>
      </c>
      <c r="S7092" t="s">
        <v>84</v>
      </c>
      <c r="T7092" t="s">
        <v>85</v>
      </c>
      <c r="U7092">
        <v>930</v>
      </c>
      <c r="Y7092" t="s">
        <v>1795</v>
      </c>
      <c r="AA7092">
        <v>34.016199999999998</v>
      </c>
      <c r="AB7092">
        <v>-118.34820000000001</v>
      </c>
      <c r="AC7092">
        <f t="shared" si="110"/>
        <v>0</v>
      </c>
    </row>
    <row r="7093" spans="1:29" x14ac:dyDescent="0.35">
      <c r="A7093">
        <v>201214647</v>
      </c>
      <c r="B7093" s="1">
        <v>43996</v>
      </c>
      <c r="C7093" s="1">
        <v>43996</v>
      </c>
      <c r="D7093">
        <v>1050</v>
      </c>
      <c r="E7093">
        <v>12</v>
      </c>
      <c r="F7093" t="s">
        <v>68</v>
      </c>
      <c r="G7093">
        <v>1203</v>
      </c>
      <c r="H7093">
        <v>2</v>
      </c>
      <c r="I7093">
        <v>922</v>
      </c>
      <c r="J7093" t="s">
        <v>1274</v>
      </c>
      <c r="K7093" t="s">
        <v>10063</v>
      </c>
      <c r="L7093">
        <v>34</v>
      </c>
      <c r="M7093" t="s">
        <v>94</v>
      </c>
      <c r="N7093" t="s">
        <v>163</v>
      </c>
      <c r="O7093">
        <v>501</v>
      </c>
      <c r="P7093" t="s">
        <v>164</v>
      </c>
      <c r="S7093" t="s">
        <v>84</v>
      </c>
      <c r="T7093" t="s">
        <v>85</v>
      </c>
      <c r="U7093">
        <v>922</v>
      </c>
      <c r="Y7093" t="s">
        <v>10064</v>
      </c>
      <c r="AA7093">
        <v>33.999000000000002</v>
      </c>
      <c r="AB7093">
        <v>-118.3095</v>
      </c>
      <c r="AC7093">
        <f t="shared" si="110"/>
        <v>0</v>
      </c>
    </row>
    <row r="7094" spans="1:29" x14ac:dyDescent="0.35">
      <c r="A7094">
        <v>200404013</v>
      </c>
      <c r="B7094" s="1">
        <v>43831</v>
      </c>
      <c r="C7094" s="1">
        <v>43831</v>
      </c>
      <c r="D7094">
        <v>230</v>
      </c>
      <c r="E7094">
        <v>4</v>
      </c>
      <c r="F7094" t="s">
        <v>54</v>
      </c>
      <c r="G7094">
        <v>428</v>
      </c>
      <c r="H7094">
        <v>1</v>
      </c>
      <c r="I7094">
        <v>510</v>
      </c>
      <c r="J7094" t="s">
        <v>29</v>
      </c>
      <c r="L7094">
        <v>0</v>
      </c>
      <c r="O7094">
        <v>101</v>
      </c>
      <c r="P7094" t="s">
        <v>32</v>
      </c>
      <c r="S7094" t="s">
        <v>40</v>
      </c>
      <c r="T7094" t="s">
        <v>41</v>
      </c>
      <c r="U7094">
        <v>510</v>
      </c>
      <c r="Y7094" t="s">
        <v>10065</v>
      </c>
      <c r="AA7094">
        <v>34.080800000000004</v>
      </c>
      <c r="AB7094">
        <v>-118.1738</v>
      </c>
      <c r="AC7094">
        <f t="shared" si="110"/>
        <v>0</v>
      </c>
    </row>
    <row r="7095" spans="1:29" x14ac:dyDescent="0.35">
      <c r="A7095">
        <v>200618236</v>
      </c>
      <c r="B7095" s="1">
        <v>44154</v>
      </c>
      <c r="C7095" s="1">
        <v>44154</v>
      </c>
      <c r="D7095">
        <v>1730</v>
      </c>
      <c r="E7095">
        <v>6</v>
      </c>
      <c r="F7095" t="s">
        <v>91</v>
      </c>
      <c r="G7095">
        <v>657</v>
      </c>
      <c r="H7095">
        <v>2</v>
      </c>
      <c r="I7095">
        <v>745</v>
      </c>
      <c r="J7095" t="s">
        <v>139</v>
      </c>
      <c r="K7095" t="s">
        <v>239</v>
      </c>
      <c r="L7095">
        <v>0</v>
      </c>
      <c r="M7095" t="s">
        <v>46</v>
      </c>
      <c r="N7095" t="s">
        <v>46</v>
      </c>
      <c r="O7095">
        <v>108</v>
      </c>
      <c r="P7095" t="s">
        <v>105</v>
      </c>
      <c r="S7095" t="s">
        <v>40</v>
      </c>
      <c r="T7095" t="s">
        <v>41</v>
      </c>
      <c r="U7095">
        <v>745</v>
      </c>
      <c r="Y7095" t="s">
        <v>3949</v>
      </c>
      <c r="AA7095">
        <v>34.088799999999999</v>
      </c>
      <c r="AB7095">
        <v>-118.3124</v>
      </c>
      <c r="AC7095">
        <f t="shared" si="110"/>
        <v>0</v>
      </c>
    </row>
    <row r="7096" spans="1:29" x14ac:dyDescent="0.35">
      <c r="A7096">
        <v>200506897</v>
      </c>
      <c r="B7096" s="1">
        <v>43898</v>
      </c>
      <c r="C7096" s="1">
        <v>43897</v>
      </c>
      <c r="D7096">
        <v>2000</v>
      </c>
      <c r="E7096">
        <v>5</v>
      </c>
      <c r="F7096" t="s">
        <v>98</v>
      </c>
      <c r="G7096">
        <v>508</v>
      </c>
      <c r="H7096">
        <v>1</v>
      </c>
      <c r="I7096">
        <v>310</v>
      </c>
      <c r="J7096" t="s">
        <v>71</v>
      </c>
      <c r="K7096" t="s">
        <v>10066</v>
      </c>
      <c r="L7096">
        <v>80</v>
      </c>
      <c r="M7096" t="s">
        <v>30</v>
      </c>
      <c r="N7096" t="s">
        <v>31</v>
      </c>
      <c r="O7096">
        <v>501</v>
      </c>
      <c r="P7096" t="s">
        <v>164</v>
      </c>
      <c r="S7096" t="s">
        <v>40</v>
      </c>
      <c r="T7096" t="s">
        <v>41</v>
      </c>
      <c r="U7096">
        <v>310</v>
      </c>
      <c r="Y7096" t="s">
        <v>10067</v>
      </c>
      <c r="AA7096">
        <v>33.813600000000001</v>
      </c>
      <c r="AB7096">
        <v>-118.306</v>
      </c>
      <c r="AC7096">
        <f t="shared" si="110"/>
        <v>0</v>
      </c>
    </row>
    <row r="7097" spans="1:29" x14ac:dyDescent="0.35">
      <c r="A7097">
        <v>200214047</v>
      </c>
      <c r="B7097" s="1">
        <v>44064</v>
      </c>
      <c r="C7097" s="1">
        <v>44063</v>
      </c>
      <c r="D7097">
        <v>2240</v>
      </c>
      <c r="E7097">
        <v>2</v>
      </c>
      <c r="F7097" t="s">
        <v>56</v>
      </c>
      <c r="G7097">
        <v>217</v>
      </c>
      <c r="H7097">
        <v>2</v>
      </c>
      <c r="I7097">
        <v>626</v>
      </c>
      <c r="J7097" t="s">
        <v>141</v>
      </c>
      <c r="K7097" t="s">
        <v>10068</v>
      </c>
      <c r="L7097">
        <v>27</v>
      </c>
      <c r="M7097" t="s">
        <v>94</v>
      </c>
      <c r="N7097" t="s">
        <v>95</v>
      </c>
      <c r="O7097">
        <v>502</v>
      </c>
      <c r="P7097" t="s">
        <v>47</v>
      </c>
      <c r="Q7097">
        <v>400</v>
      </c>
      <c r="R7097" t="s">
        <v>143</v>
      </c>
      <c r="S7097" t="s">
        <v>84</v>
      </c>
      <c r="T7097" t="s">
        <v>85</v>
      </c>
      <c r="U7097">
        <v>626</v>
      </c>
      <c r="Y7097" t="s">
        <v>10069</v>
      </c>
      <c r="AA7097">
        <v>34.075899999999997</v>
      </c>
      <c r="AB7097">
        <v>-118.2615</v>
      </c>
      <c r="AC7097">
        <f t="shared" si="110"/>
        <v>0</v>
      </c>
    </row>
    <row r="7098" spans="1:29" x14ac:dyDescent="0.35">
      <c r="A7098">
        <v>200706418</v>
      </c>
      <c r="B7098" s="1">
        <v>43881</v>
      </c>
      <c r="C7098" s="1">
        <v>43881</v>
      </c>
      <c r="D7098">
        <v>2140</v>
      </c>
      <c r="E7098">
        <v>7</v>
      </c>
      <c r="F7098" t="s">
        <v>28</v>
      </c>
      <c r="G7098">
        <v>734</v>
      </c>
      <c r="H7098">
        <v>2</v>
      </c>
      <c r="I7098">
        <v>624</v>
      </c>
      <c r="J7098" t="s">
        <v>171</v>
      </c>
      <c r="K7098" t="s">
        <v>10070</v>
      </c>
      <c r="L7098">
        <v>55</v>
      </c>
      <c r="M7098" t="s">
        <v>94</v>
      </c>
      <c r="N7098" t="s">
        <v>173</v>
      </c>
      <c r="O7098">
        <v>501</v>
      </c>
      <c r="P7098" t="s">
        <v>164</v>
      </c>
      <c r="Q7098">
        <v>400</v>
      </c>
      <c r="R7098" t="s">
        <v>143</v>
      </c>
      <c r="S7098" t="s">
        <v>40</v>
      </c>
      <c r="T7098" t="s">
        <v>41</v>
      </c>
      <c r="U7098">
        <v>624</v>
      </c>
      <c r="Y7098" t="s">
        <v>507</v>
      </c>
      <c r="AA7098">
        <v>34.069899999999997</v>
      </c>
      <c r="AB7098">
        <v>-118.3511</v>
      </c>
      <c r="AC7098">
        <f t="shared" si="110"/>
        <v>0</v>
      </c>
    </row>
    <row r="7099" spans="1:29" x14ac:dyDescent="0.35">
      <c r="A7099">
        <v>200212901</v>
      </c>
      <c r="B7099" s="1">
        <v>44033</v>
      </c>
      <c r="C7099" s="1">
        <v>44031</v>
      </c>
      <c r="D7099">
        <v>2300</v>
      </c>
      <c r="E7099">
        <v>2</v>
      </c>
      <c r="F7099" t="s">
        <v>56</v>
      </c>
      <c r="G7099">
        <v>249</v>
      </c>
      <c r="H7099">
        <v>1</v>
      </c>
      <c r="I7099">
        <v>330</v>
      </c>
      <c r="J7099" t="s">
        <v>37</v>
      </c>
      <c r="K7099" t="s">
        <v>10071</v>
      </c>
      <c r="L7099">
        <v>28</v>
      </c>
      <c r="M7099" t="s">
        <v>94</v>
      </c>
      <c r="N7099" t="s">
        <v>95</v>
      </c>
      <c r="O7099">
        <v>123</v>
      </c>
      <c r="P7099" t="s">
        <v>290</v>
      </c>
      <c r="S7099" t="s">
        <v>40</v>
      </c>
      <c r="T7099" t="s">
        <v>41</v>
      </c>
      <c r="U7099">
        <v>330</v>
      </c>
      <c r="Y7099" t="s">
        <v>7671</v>
      </c>
      <c r="AA7099">
        <v>34.052300000000002</v>
      </c>
      <c r="AB7099">
        <v>-118.2633</v>
      </c>
      <c r="AC7099">
        <f t="shared" si="110"/>
        <v>0</v>
      </c>
    </row>
    <row r="7100" spans="1:29" x14ac:dyDescent="0.35">
      <c r="A7100">
        <v>201005563</v>
      </c>
      <c r="B7100" s="1">
        <v>43866</v>
      </c>
      <c r="C7100" s="1">
        <v>43866</v>
      </c>
      <c r="D7100">
        <v>900</v>
      </c>
      <c r="E7100">
        <v>10</v>
      </c>
      <c r="F7100" t="s">
        <v>103</v>
      </c>
      <c r="G7100">
        <v>1018</v>
      </c>
      <c r="H7100">
        <v>2</v>
      </c>
      <c r="I7100">
        <v>762</v>
      </c>
      <c r="J7100" t="s">
        <v>3047</v>
      </c>
      <c r="K7100" t="s">
        <v>10072</v>
      </c>
      <c r="L7100">
        <v>29</v>
      </c>
      <c r="M7100" t="s">
        <v>94</v>
      </c>
      <c r="N7100" t="s">
        <v>95</v>
      </c>
      <c r="O7100">
        <v>102</v>
      </c>
      <c r="P7100" t="s">
        <v>186</v>
      </c>
      <c r="Q7100">
        <v>400</v>
      </c>
      <c r="R7100" t="s">
        <v>143</v>
      </c>
      <c r="S7100" t="s">
        <v>40</v>
      </c>
      <c r="T7100" t="s">
        <v>41</v>
      </c>
      <c r="U7100">
        <v>762</v>
      </c>
      <c r="Y7100" t="s">
        <v>2280</v>
      </c>
      <c r="Z7100" t="s">
        <v>10073</v>
      </c>
      <c r="AA7100">
        <v>34.208500000000001</v>
      </c>
      <c r="AB7100">
        <v>-118.47490000000001</v>
      </c>
      <c r="AC7100">
        <f t="shared" si="110"/>
        <v>0</v>
      </c>
    </row>
    <row r="7101" spans="1:29" x14ac:dyDescent="0.35">
      <c r="A7101">
        <v>201008025</v>
      </c>
      <c r="B7101" s="1">
        <v>43932</v>
      </c>
      <c r="C7101" s="1">
        <v>43932</v>
      </c>
      <c r="D7101">
        <v>200</v>
      </c>
      <c r="E7101">
        <v>10</v>
      </c>
      <c r="F7101" t="s">
        <v>103</v>
      </c>
      <c r="G7101">
        <v>1008</v>
      </c>
      <c r="H7101">
        <v>1</v>
      </c>
      <c r="I7101">
        <v>341</v>
      </c>
      <c r="J7101" t="s">
        <v>157</v>
      </c>
      <c r="K7101" t="s">
        <v>10074</v>
      </c>
      <c r="L7101">
        <v>62</v>
      </c>
      <c r="M7101" t="s">
        <v>30</v>
      </c>
      <c r="N7101" t="s">
        <v>95</v>
      </c>
      <c r="O7101">
        <v>203</v>
      </c>
      <c r="P7101" t="s">
        <v>101</v>
      </c>
      <c r="S7101" t="s">
        <v>40</v>
      </c>
      <c r="T7101" t="s">
        <v>41</v>
      </c>
      <c r="U7101">
        <v>341</v>
      </c>
      <c r="Y7101" t="s">
        <v>10075</v>
      </c>
      <c r="AA7101">
        <v>34.214799999999997</v>
      </c>
      <c r="AB7101">
        <v>-118.47929999999999</v>
      </c>
      <c r="AC7101">
        <f t="shared" si="110"/>
        <v>0</v>
      </c>
    </row>
    <row r="7102" spans="1:29" x14ac:dyDescent="0.35">
      <c r="A7102">
        <v>201010174</v>
      </c>
      <c r="B7102" s="1">
        <v>44001</v>
      </c>
      <c r="C7102" s="1">
        <v>44001</v>
      </c>
      <c r="D7102">
        <v>400</v>
      </c>
      <c r="E7102">
        <v>10</v>
      </c>
      <c r="F7102" t="s">
        <v>103</v>
      </c>
      <c r="G7102">
        <v>1079</v>
      </c>
      <c r="H7102">
        <v>2</v>
      </c>
      <c r="I7102">
        <v>745</v>
      </c>
      <c r="J7102" t="s">
        <v>139</v>
      </c>
      <c r="K7102" t="s">
        <v>7049</v>
      </c>
      <c r="L7102">
        <v>67</v>
      </c>
      <c r="M7102" t="s">
        <v>30</v>
      </c>
      <c r="N7102" t="s">
        <v>173</v>
      </c>
      <c r="O7102">
        <v>219</v>
      </c>
      <c r="P7102" t="s">
        <v>4363</v>
      </c>
      <c r="S7102" t="s">
        <v>40</v>
      </c>
      <c r="T7102" t="s">
        <v>41</v>
      </c>
      <c r="U7102">
        <v>745</v>
      </c>
      <c r="Y7102" t="s">
        <v>10076</v>
      </c>
      <c r="AA7102">
        <v>34.1599</v>
      </c>
      <c r="AB7102">
        <v>-118.4766</v>
      </c>
      <c r="AC7102">
        <f t="shared" si="110"/>
        <v>0</v>
      </c>
    </row>
    <row r="7103" spans="1:29" x14ac:dyDescent="0.35">
      <c r="A7103">
        <v>200208225</v>
      </c>
      <c r="B7103" s="1">
        <v>43915</v>
      </c>
      <c r="C7103" s="1">
        <v>43913</v>
      </c>
      <c r="D7103">
        <v>1700</v>
      </c>
      <c r="E7103">
        <v>2</v>
      </c>
      <c r="F7103" t="s">
        <v>56</v>
      </c>
      <c r="G7103">
        <v>212</v>
      </c>
      <c r="H7103">
        <v>2</v>
      </c>
      <c r="I7103">
        <v>745</v>
      </c>
      <c r="J7103" t="s">
        <v>139</v>
      </c>
      <c r="K7103" t="s">
        <v>5499</v>
      </c>
      <c r="L7103">
        <v>26</v>
      </c>
      <c r="M7103" t="s">
        <v>30</v>
      </c>
      <c r="N7103" t="s">
        <v>73</v>
      </c>
      <c r="O7103">
        <v>122</v>
      </c>
      <c r="P7103" t="s">
        <v>275</v>
      </c>
      <c r="S7103" t="s">
        <v>40</v>
      </c>
      <c r="T7103" t="s">
        <v>41</v>
      </c>
      <c r="U7103">
        <v>745</v>
      </c>
      <c r="Y7103" t="s">
        <v>10077</v>
      </c>
      <c r="Z7103" t="s">
        <v>4312</v>
      </c>
      <c r="AA7103">
        <v>34.081800000000001</v>
      </c>
      <c r="AB7103">
        <v>-118.2868</v>
      </c>
      <c r="AC7103">
        <f t="shared" si="110"/>
        <v>0</v>
      </c>
    </row>
    <row r="7104" spans="1:29" x14ac:dyDescent="0.35">
      <c r="A7104">
        <v>200712557</v>
      </c>
      <c r="B7104" s="1">
        <v>44051</v>
      </c>
      <c r="C7104" s="1">
        <v>44051</v>
      </c>
      <c r="D7104">
        <v>1015</v>
      </c>
      <c r="E7104">
        <v>7</v>
      </c>
      <c r="F7104" t="s">
        <v>28</v>
      </c>
      <c r="G7104">
        <v>706</v>
      </c>
      <c r="H7104">
        <v>2</v>
      </c>
      <c r="I7104">
        <v>950</v>
      </c>
      <c r="J7104" t="s">
        <v>6831</v>
      </c>
      <c r="K7104">
        <v>1300</v>
      </c>
      <c r="L7104">
        <v>0</v>
      </c>
      <c r="M7104" t="s">
        <v>30</v>
      </c>
      <c r="N7104" t="s">
        <v>31</v>
      </c>
      <c r="O7104">
        <v>217</v>
      </c>
      <c r="P7104" t="s">
        <v>2030</v>
      </c>
      <c r="S7104" t="s">
        <v>40</v>
      </c>
      <c r="T7104" t="s">
        <v>41</v>
      </c>
      <c r="U7104">
        <v>950</v>
      </c>
      <c r="Y7104" t="s">
        <v>6543</v>
      </c>
      <c r="AA7104">
        <v>34.083500000000001</v>
      </c>
      <c r="AB7104">
        <v>-118.3441</v>
      </c>
      <c r="AC7104">
        <f t="shared" si="110"/>
        <v>0</v>
      </c>
    </row>
    <row r="7105" spans="1:29" x14ac:dyDescent="0.35">
      <c r="A7105">
        <v>201213962</v>
      </c>
      <c r="B7105" s="1">
        <v>43983</v>
      </c>
      <c r="C7105" s="1">
        <v>43944</v>
      </c>
      <c r="D7105">
        <v>1604</v>
      </c>
      <c r="E7105">
        <v>12</v>
      </c>
      <c r="F7105" t="s">
        <v>68</v>
      </c>
      <c r="G7105">
        <v>1241</v>
      </c>
      <c r="H7105">
        <v>1</v>
      </c>
      <c r="I7105">
        <v>230</v>
      </c>
      <c r="J7105" t="s">
        <v>161</v>
      </c>
      <c r="K7105" t="s">
        <v>10078</v>
      </c>
      <c r="L7105">
        <v>35</v>
      </c>
      <c r="M7105" t="s">
        <v>30</v>
      </c>
      <c r="N7105" t="s">
        <v>95</v>
      </c>
      <c r="O7105">
        <v>222</v>
      </c>
      <c r="P7105" t="s">
        <v>1095</v>
      </c>
      <c r="Q7105">
        <v>512</v>
      </c>
      <c r="R7105" t="s">
        <v>2684</v>
      </c>
      <c r="S7105" t="s">
        <v>33</v>
      </c>
      <c r="T7105" t="s">
        <v>34</v>
      </c>
      <c r="U7105">
        <v>230</v>
      </c>
      <c r="Y7105" t="s">
        <v>10079</v>
      </c>
      <c r="AA7105">
        <v>33.980200000000004</v>
      </c>
      <c r="AB7105">
        <v>-118.3309</v>
      </c>
      <c r="AC7105">
        <f t="shared" si="110"/>
        <v>1</v>
      </c>
    </row>
    <row r="7106" spans="1:29" x14ac:dyDescent="0.35">
      <c r="A7106">
        <v>200305372</v>
      </c>
      <c r="B7106" s="1">
        <v>43854</v>
      </c>
      <c r="C7106" s="1">
        <v>43854</v>
      </c>
      <c r="D7106">
        <v>225</v>
      </c>
      <c r="E7106">
        <v>3</v>
      </c>
      <c r="F7106" t="s">
        <v>43</v>
      </c>
      <c r="G7106">
        <v>311</v>
      </c>
      <c r="H7106">
        <v>1</v>
      </c>
      <c r="I7106">
        <v>310</v>
      </c>
      <c r="J7106" t="s">
        <v>71</v>
      </c>
      <c r="K7106" t="s">
        <v>1057</v>
      </c>
      <c r="L7106">
        <v>0</v>
      </c>
      <c r="M7106" t="s">
        <v>46</v>
      </c>
      <c r="N7106" t="s">
        <v>46</v>
      </c>
      <c r="O7106">
        <v>203</v>
      </c>
      <c r="P7106" t="s">
        <v>101</v>
      </c>
      <c r="S7106" t="s">
        <v>40</v>
      </c>
      <c r="T7106" t="s">
        <v>41</v>
      </c>
      <c r="U7106">
        <v>310</v>
      </c>
      <c r="Y7106" t="s">
        <v>10080</v>
      </c>
      <c r="AA7106">
        <v>34.030099999999997</v>
      </c>
      <c r="AB7106">
        <v>-118.372</v>
      </c>
      <c r="AC7106">
        <f t="shared" si="110"/>
        <v>0</v>
      </c>
    </row>
    <row r="7107" spans="1:29" x14ac:dyDescent="0.35">
      <c r="A7107">
        <v>200506595</v>
      </c>
      <c r="B7107" s="1">
        <v>43892</v>
      </c>
      <c r="C7107" s="1">
        <v>43891</v>
      </c>
      <c r="D7107">
        <v>1740</v>
      </c>
      <c r="E7107">
        <v>5</v>
      </c>
      <c r="F7107" t="s">
        <v>98</v>
      </c>
      <c r="G7107">
        <v>563</v>
      </c>
      <c r="H7107">
        <v>1</v>
      </c>
      <c r="I7107">
        <v>510</v>
      </c>
      <c r="J7107" t="s">
        <v>29</v>
      </c>
      <c r="L7107">
        <v>0</v>
      </c>
      <c r="O7107">
        <v>101</v>
      </c>
      <c r="P7107" t="s">
        <v>32</v>
      </c>
      <c r="S7107" t="s">
        <v>40</v>
      </c>
      <c r="T7107" t="s">
        <v>41</v>
      </c>
      <c r="U7107">
        <v>510</v>
      </c>
      <c r="Y7107" t="s">
        <v>7072</v>
      </c>
      <c r="AA7107">
        <v>33.7361</v>
      </c>
      <c r="AB7107">
        <v>-118.2968</v>
      </c>
      <c r="AC7107">
        <f t="shared" ref="AC7107:AC7170" si="111">IF(OR((S:S)="CC", S:S="AA",S:S="JA"), 1, 0)</f>
        <v>0</v>
      </c>
    </row>
    <row r="7108" spans="1:29" x14ac:dyDescent="0.35">
      <c r="A7108">
        <v>200405149</v>
      </c>
      <c r="B7108" s="1">
        <v>43860</v>
      </c>
      <c r="C7108" s="1">
        <v>43860</v>
      </c>
      <c r="D7108">
        <v>1400</v>
      </c>
      <c r="E7108">
        <v>4</v>
      </c>
      <c r="F7108" t="s">
        <v>54</v>
      </c>
      <c r="G7108">
        <v>455</v>
      </c>
      <c r="H7108">
        <v>1</v>
      </c>
      <c r="I7108">
        <v>510</v>
      </c>
      <c r="J7108" t="s">
        <v>29</v>
      </c>
      <c r="L7108">
        <v>0</v>
      </c>
      <c r="O7108">
        <v>108</v>
      </c>
      <c r="P7108" t="s">
        <v>105</v>
      </c>
      <c r="S7108" t="s">
        <v>33</v>
      </c>
      <c r="T7108" t="s">
        <v>34</v>
      </c>
      <c r="U7108">
        <v>510</v>
      </c>
      <c r="Y7108" t="s">
        <v>10081</v>
      </c>
      <c r="AA7108">
        <v>34.0473</v>
      </c>
      <c r="AB7108">
        <v>-118.2089</v>
      </c>
      <c r="AC7108">
        <f t="shared" si="111"/>
        <v>1</v>
      </c>
    </row>
    <row r="7109" spans="1:29" x14ac:dyDescent="0.35">
      <c r="A7109">
        <v>200309219</v>
      </c>
      <c r="B7109" s="1">
        <v>43920</v>
      </c>
      <c r="C7109" s="1">
        <v>43919</v>
      </c>
      <c r="D7109">
        <v>2210</v>
      </c>
      <c r="E7109">
        <v>3</v>
      </c>
      <c r="F7109" t="s">
        <v>43</v>
      </c>
      <c r="G7109">
        <v>351</v>
      </c>
      <c r="H7109">
        <v>1</v>
      </c>
      <c r="I7109">
        <v>341</v>
      </c>
      <c r="J7109" t="s">
        <v>157</v>
      </c>
      <c r="K7109" t="s">
        <v>10082</v>
      </c>
      <c r="L7109">
        <v>53</v>
      </c>
      <c r="M7109" t="s">
        <v>30</v>
      </c>
      <c r="N7109" t="s">
        <v>95</v>
      </c>
      <c r="O7109">
        <v>109</v>
      </c>
      <c r="P7109" t="s">
        <v>1043</v>
      </c>
      <c r="S7109" t="s">
        <v>40</v>
      </c>
      <c r="T7109" t="s">
        <v>41</v>
      </c>
      <c r="U7109">
        <v>341</v>
      </c>
      <c r="Y7109" t="s">
        <v>7389</v>
      </c>
      <c r="AA7109">
        <v>34.023000000000003</v>
      </c>
      <c r="AB7109">
        <v>-118.351</v>
      </c>
      <c r="AC7109">
        <f t="shared" si="111"/>
        <v>0</v>
      </c>
    </row>
    <row r="7110" spans="1:29" x14ac:dyDescent="0.35">
      <c r="A7110">
        <v>200711791</v>
      </c>
      <c r="B7110" s="1">
        <v>44031</v>
      </c>
      <c r="C7110" s="1">
        <v>44031</v>
      </c>
      <c r="D7110">
        <v>1300</v>
      </c>
      <c r="E7110">
        <v>7</v>
      </c>
      <c r="F7110" t="s">
        <v>28</v>
      </c>
      <c r="G7110">
        <v>789</v>
      </c>
      <c r="H7110">
        <v>2</v>
      </c>
      <c r="I7110">
        <v>930</v>
      </c>
      <c r="J7110" t="s">
        <v>339</v>
      </c>
      <c r="K7110" t="s">
        <v>10083</v>
      </c>
      <c r="L7110">
        <v>25</v>
      </c>
      <c r="M7110" t="s">
        <v>30</v>
      </c>
      <c r="N7110" t="s">
        <v>95</v>
      </c>
      <c r="O7110">
        <v>502</v>
      </c>
      <c r="P7110" t="s">
        <v>47</v>
      </c>
      <c r="Q7110">
        <v>113</v>
      </c>
      <c r="R7110" t="s">
        <v>386</v>
      </c>
      <c r="S7110" t="s">
        <v>33</v>
      </c>
      <c r="T7110" t="s">
        <v>34</v>
      </c>
      <c r="U7110">
        <v>930</v>
      </c>
      <c r="V7110">
        <v>998</v>
      </c>
      <c r="Y7110" t="s">
        <v>10084</v>
      </c>
      <c r="AA7110">
        <v>34.038499999999999</v>
      </c>
      <c r="AB7110">
        <v>-118.3189</v>
      </c>
      <c r="AC7110">
        <f t="shared" si="111"/>
        <v>1</v>
      </c>
    </row>
    <row r="7111" spans="1:29" x14ac:dyDescent="0.35">
      <c r="A7111">
        <v>200911287</v>
      </c>
      <c r="B7111" s="1">
        <v>44001</v>
      </c>
      <c r="C7111" s="1">
        <v>43872</v>
      </c>
      <c r="D7111">
        <v>800</v>
      </c>
      <c r="E7111">
        <v>9</v>
      </c>
      <c r="F7111" t="s">
        <v>49</v>
      </c>
      <c r="G7111">
        <v>926</v>
      </c>
      <c r="H7111">
        <v>1</v>
      </c>
      <c r="I7111">
        <v>510</v>
      </c>
      <c r="J7111" t="s">
        <v>29</v>
      </c>
      <c r="L7111">
        <v>0</v>
      </c>
      <c r="O7111">
        <v>707</v>
      </c>
      <c r="P7111" t="s">
        <v>280</v>
      </c>
      <c r="S7111" t="s">
        <v>40</v>
      </c>
      <c r="T7111" t="s">
        <v>41</v>
      </c>
      <c r="U7111">
        <v>510</v>
      </c>
      <c r="Y7111" t="s">
        <v>10085</v>
      </c>
      <c r="AA7111">
        <v>34.190300000000001</v>
      </c>
      <c r="AB7111">
        <v>-118.43989999999999</v>
      </c>
      <c r="AC7111">
        <f t="shared" si="111"/>
        <v>0</v>
      </c>
    </row>
    <row r="7112" spans="1:29" x14ac:dyDescent="0.35">
      <c r="A7112">
        <v>201112803</v>
      </c>
      <c r="B7112" s="1">
        <v>44066</v>
      </c>
      <c r="C7112" s="1">
        <v>44065</v>
      </c>
      <c r="D7112">
        <v>1600</v>
      </c>
      <c r="E7112">
        <v>11</v>
      </c>
      <c r="F7112" t="s">
        <v>64</v>
      </c>
      <c r="G7112">
        <v>1189</v>
      </c>
      <c r="H7112">
        <v>2</v>
      </c>
      <c r="I7112">
        <v>740</v>
      </c>
      <c r="J7112" t="s">
        <v>224</v>
      </c>
      <c r="K7112" t="s">
        <v>560</v>
      </c>
      <c r="L7112">
        <v>0</v>
      </c>
      <c r="M7112" t="s">
        <v>46</v>
      </c>
      <c r="N7112" t="s">
        <v>46</v>
      </c>
      <c r="O7112">
        <v>210</v>
      </c>
      <c r="P7112" t="s">
        <v>183</v>
      </c>
      <c r="S7112" t="s">
        <v>33</v>
      </c>
      <c r="T7112" t="s">
        <v>34</v>
      </c>
      <c r="U7112">
        <v>740</v>
      </c>
      <c r="Y7112" t="s">
        <v>1163</v>
      </c>
      <c r="AA7112">
        <v>34.082700000000003</v>
      </c>
      <c r="AB7112">
        <v>-118.2239</v>
      </c>
      <c r="AC7112">
        <f t="shared" si="111"/>
        <v>1</v>
      </c>
    </row>
    <row r="7113" spans="1:29" x14ac:dyDescent="0.35">
      <c r="A7113">
        <v>201004835</v>
      </c>
      <c r="B7113" s="1">
        <v>43851</v>
      </c>
      <c r="C7113" s="1">
        <v>43849</v>
      </c>
      <c r="D7113">
        <v>1600</v>
      </c>
      <c r="E7113">
        <v>10</v>
      </c>
      <c r="F7113" t="s">
        <v>103</v>
      </c>
      <c r="G7113">
        <v>1041</v>
      </c>
      <c r="H7113">
        <v>1</v>
      </c>
      <c r="I7113">
        <v>310</v>
      </c>
      <c r="J7113" t="s">
        <v>71</v>
      </c>
      <c r="K7113" t="s">
        <v>3193</v>
      </c>
      <c r="L7113">
        <v>43</v>
      </c>
      <c r="M7113" t="s">
        <v>30</v>
      </c>
      <c r="N7113" t="s">
        <v>73</v>
      </c>
      <c r="O7113">
        <v>704</v>
      </c>
      <c r="P7113" t="s">
        <v>1204</v>
      </c>
      <c r="S7113" t="s">
        <v>40</v>
      </c>
      <c r="T7113" t="s">
        <v>41</v>
      </c>
      <c r="U7113">
        <v>310</v>
      </c>
      <c r="Y7113" t="s">
        <v>10086</v>
      </c>
      <c r="AA7113">
        <v>34.174500000000002</v>
      </c>
      <c r="AB7113">
        <v>-118.5461</v>
      </c>
      <c r="AC7113">
        <f t="shared" si="111"/>
        <v>0</v>
      </c>
    </row>
    <row r="7114" spans="1:29" x14ac:dyDescent="0.35">
      <c r="A7114">
        <v>200916683</v>
      </c>
      <c r="B7114" s="1">
        <v>44136</v>
      </c>
      <c r="C7114" s="1">
        <v>44134</v>
      </c>
      <c r="D7114">
        <v>930</v>
      </c>
      <c r="E7114">
        <v>9</v>
      </c>
      <c r="F7114" t="s">
        <v>49</v>
      </c>
      <c r="G7114">
        <v>937</v>
      </c>
      <c r="H7114">
        <v>1</v>
      </c>
      <c r="I7114">
        <v>442</v>
      </c>
      <c r="J7114" t="s">
        <v>179</v>
      </c>
      <c r="K7114">
        <v>325</v>
      </c>
      <c r="L7114">
        <v>0</v>
      </c>
      <c r="M7114" t="s">
        <v>46</v>
      </c>
      <c r="N7114" t="s">
        <v>46</v>
      </c>
      <c r="O7114">
        <v>408</v>
      </c>
      <c r="P7114" t="s">
        <v>2098</v>
      </c>
      <c r="S7114" t="s">
        <v>40</v>
      </c>
      <c r="T7114" t="s">
        <v>41</v>
      </c>
      <c r="U7114">
        <v>442</v>
      </c>
      <c r="Y7114" t="s">
        <v>10087</v>
      </c>
      <c r="AA7114">
        <v>34.186700000000002</v>
      </c>
      <c r="AB7114">
        <v>-118.43810000000001</v>
      </c>
      <c r="AC7114">
        <f t="shared" si="111"/>
        <v>0</v>
      </c>
    </row>
    <row r="7115" spans="1:29" x14ac:dyDescent="0.35">
      <c r="A7115">
        <v>200614846</v>
      </c>
      <c r="B7115" s="1">
        <v>44076</v>
      </c>
      <c r="C7115" s="1">
        <v>44076</v>
      </c>
      <c r="D7115">
        <v>1720</v>
      </c>
      <c r="E7115">
        <v>6</v>
      </c>
      <c r="F7115" t="s">
        <v>91</v>
      </c>
      <c r="G7115">
        <v>625</v>
      </c>
      <c r="H7115">
        <v>2</v>
      </c>
      <c r="I7115">
        <v>624</v>
      </c>
      <c r="J7115" t="s">
        <v>171</v>
      </c>
      <c r="K7115" t="s">
        <v>843</v>
      </c>
      <c r="L7115">
        <v>22</v>
      </c>
      <c r="M7115" t="s">
        <v>30</v>
      </c>
      <c r="N7115" t="s">
        <v>73</v>
      </c>
      <c r="O7115">
        <v>102</v>
      </c>
      <c r="P7115" t="s">
        <v>186</v>
      </c>
      <c r="Q7115">
        <v>400</v>
      </c>
      <c r="R7115" t="s">
        <v>143</v>
      </c>
      <c r="S7115" t="s">
        <v>40</v>
      </c>
      <c r="T7115" t="s">
        <v>41</v>
      </c>
      <c r="U7115">
        <v>624</v>
      </c>
      <c r="Y7115" t="s">
        <v>10088</v>
      </c>
      <c r="AA7115">
        <v>34.105200000000004</v>
      </c>
      <c r="AB7115">
        <v>-118.33750000000001</v>
      </c>
      <c r="AC7115">
        <f t="shared" si="111"/>
        <v>0</v>
      </c>
    </row>
    <row r="7116" spans="1:29" x14ac:dyDescent="0.35">
      <c r="A7116">
        <v>200401067</v>
      </c>
      <c r="B7116" s="1">
        <v>44091</v>
      </c>
      <c r="C7116" s="1">
        <v>44091</v>
      </c>
      <c r="D7116">
        <v>309</v>
      </c>
      <c r="E7116">
        <v>4</v>
      </c>
      <c r="F7116" t="s">
        <v>54</v>
      </c>
      <c r="G7116">
        <v>439</v>
      </c>
      <c r="H7116">
        <v>2</v>
      </c>
      <c r="I7116">
        <v>740</v>
      </c>
      <c r="J7116" t="s">
        <v>224</v>
      </c>
      <c r="K7116" t="s">
        <v>10089</v>
      </c>
      <c r="L7116">
        <v>0</v>
      </c>
      <c r="M7116" t="s">
        <v>30</v>
      </c>
      <c r="N7116" t="s">
        <v>73</v>
      </c>
      <c r="O7116">
        <v>203</v>
      </c>
      <c r="P7116" t="s">
        <v>101</v>
      </c>
      <c r="S7116" t="s">
        <v>33</v>
      </c>
      <c r="T7116" t="s">
        <v>34</v>
      </c>
      <c r="U7116">
        <v>740</v>
      </c>
      <c r="V7116">
        <v>998</v>
      </c>
      <c r="Y7116" t="s">
        <v>10090</v>
      </c>
      <c r="AA7116">
        <v>34.065100000000001</v>
      </c>
      <c r="AB7116">
        <v>-118.17270000000001</v>
      </c>
      <c r="AC7116">
        <f t="shared" si="111"/>
        <v>1</v>
      </c>
    </row>
    <row r="7117" spans="1:29" x14ac:dyDescent="0.35">
      <c r="A7117">
        <v>201105268</v>
      </c>
      <c r="B7117" s="1">
        <v>43860</v>
      </c>
      <c r="C7117" s="1">
        <v>43860</v>
      </c>
      <c r="D7117">
        <v>100</v>
      </c>
      <c r="E7117">
        <v>11</v>
      </c>
      <c r="F7117" t="s">
        <v>64</v>
      </c>
      <c r="G7117">
        <v>1161</v>
      </c>
      <c r="H7117">
        <v>1</v>
      </c>
      <c r="I7117">
        <v>230</v>
      </c>
      <c r="J7117" t="s">
        <v>161</v>
      </c>
      <c r="K7117" t="s">
        <v>10091</v>
      </c>
      <c r="L7117">
        <v>29</v>
      </c>
      <c r="M7117" t="s">
        <v>30</v>
      </c>
      <c r="N7117" t="s">
        <v>73</v>
      </c>
      <c r="O7117">
        <v>102</v>
      </c>
      <c r="P7117" t="s">
        <v>186</v>
      </c>
      <c r="Q7117">
        <v>205</v>
      </c>
      <c r="R7117" t="s">
        <v>579</v>
      </c>
      <c r="S7117" t="s">
        <v>33</v>
      </c>
      <c r="T7117" t="s">
        <v>34</v>
      </c>
      <c r="U7117">
        <v>230</v>
      </c>
      <c r="V7117">
        <v>998</v>
      </c>
      <c r="Y7117" t="s">
        <v>1062</v>
      </c>
      <c r="AA7117">
        <v>34.0931</v>
      </c>
      <c r="AB7117">
        <v>-118.2983</v>
      </c>
      <c r="AC7117">
        <f t="shared" si="111"/>
        <v>1</v>
      </c>
    </row>
    <row r="7118" spans="1:29" x14ac:dyDescent="0.35">
      <c r="A7118">
        <v>200213322</v>
      </c>
      <c r="B7118" s="1">
        <v>44047</v>
      </c>
      <c r="C7118" s="1">
        <v>44047</v>
      </c>
      <c r="D7118">
        <v>300</v>
      </c>
      <c r="E7118">
        <v>2</v>
      </c>
      <c r="F7118" t="s">
        <v>56</v>
      </c>
      <c r="G7118">
        <v>299</v>
      </c>
      <c r="H7118">
        <v>2</v>
      </c>
      <c r="I7118">
        <v>740</v>
      </c>
      <c r="J7118" t="s">
        <v>224</v>
      </c>
      <c r="K7118" t="s">
        <v>10092</v>
      </c>
      <c r="L7118">
        <v>18</v>
      </c>
      <c r="M7118" t="s">
        <v>94</v>
      </c>
      <c r="N7118" t="s">
        <v>95</v>
      </c>
      <c r="O7118">
        <v>122</v>
      </c>
      <c r="P7118" t="s">
        <v>275</v>
      </c>
      <c r="Q7118">
        <v>311</v>
      </c>
      <c r="R7118" t="s">
        <v>390</v>
      </c>
      <c r="S7118" t="s">
        <v>84</v>
      </c>
      <c r="T7118" t="s">
        <v>85</v>
      </c>
      <c r="U7118">
        <v>740</v>
      </c>
      <c r="Y7118" t="s">
        <v>10093</v>
      </c>
      <c r="AA7118">
        <v>34.038899999999998</v>
      </c>
      <c r="AB7118">
        <v>-118.2762</v>
      </c>
      <c r="AC7118">
        <f t="shared" si="111"/>
        <v>0</v>
      </c>
    </row>
    <row r="7119" spans="1:29" x14ac:dyDescent="0.35">
      <c r="A7119">
        <v>201110901</v>
      </c>
      <c r="B7119" s="1">
        <v>44009</v>
      </c>
      <c r="C7119" s="1">
        <v>44008</v>
      </c>
      <c r="D7119">
        <v>1800</v>
      </c>
      <c r="E7119">
        <v>11</v>
      </c>
      <c r="F7119" t="s">
        <v>64</v>
      </c>
      <c r="G7119">
        <v>1149</v>
      </c>
      <c r="H7119">
        <v>1</v>
      </c>
      <c r="I7119">
        <v>510</v>
      </c>
      <c r="J7119" t="s">
        <v>29</v>
      </c>
      <c r="L7119">
        <v>0</v>
      </c>
      <c r="O7119">
        <v>101</v>
      </c>
      <c r="P7119" t="s">
        <v>32</v>
      </c>
      <c r="S7119" t="s">
        <v>40</v>
      </c>
      <c r="T7119" t="s">
        <v>41</v>
      </c>
      <c r="U7119">
        <v>510</v>
      </c>
      <c r="Y7119" t="s">
        <v>10094</v>
      </c>
      <c r="Z7119" t="s">
        <v>10095</v>
      </c>
      <c r="AA7119">
        <v>34.107799999999997</v>
      </c>
      <c r="AB7119">
        <v>-118.2024</v>
      </c>
      <c r="AC7119">
        <f t="shared" si="111"/>
        <v>0</v>
      </c>
    </row>
    <row r="7120" spans="1:29" x14ac:dyDescent="0.35">
      <c r="A7120">
        <v>200906876</v>
      </c>
      <c r="B7120" s="1">
        <v>43893</v>
      </c>
      <c r="C7120" s="1">
        <v>43893</v>
      </c>
      <c r="D7120">
        <v>820</v>
      </c>
      <c r="E7120">
        <v>9</v>
      </c>
      <c r="F7120" t="s">
        <v>49</v>
      </c>
      <c r="G7120">
        <v>943</v>
      </c>
      <c r="H7120">
        <v>1</v>
      </c>
      <c r="I7120">
        <v>236</v>
      </c>
      <c r="J7120" t="s">
        <v>692</v>
      </c>
      <c r="K7120" t="s">
        <v>10096</v>
      </c>
      <c r="L7120">
        <v>26</v>
      </c>
      <c r="M7120" t="s">
        <v>94</v>
      </c>
      <c r="N7120" t="s">
        <v>163</v>
      </c>
      <c r="O7120">
        <v>103</v>
      </c>
      <c r="P7120" t="s">
        <v>146</v>
      </c>
      <c r="Q7120">
        <v>306</v>
      </c>
      <c r="R7120" t="s">
        <v>1108</v>
      </c>
      <c r="S7120" t="s">
        <v>84</v>
      </c>
      <c r="T7120" t="s">
        <v>85</v>
      </c>
      <c r="U7120">
        <v>236</v>
      </c>
      <c r="Y7120" t="s">
        <v>1617</v>
      </c>
      <c r="Z7120" t="s">
        <v>10097</v>
      </c>
      <c r="AA7120">
        <v>34.176699999999997</v>
      </c>
      <c r="AB7120">
        <v>-118.4485</v>
      </c>
      <c r="AC7120">
        <f t="shared" si="111"/>
        <v>0</v>
      </c>
    </row>
    <row r="7121" spans="1:29" x14ac:dyDescent="0.35">
      <c r="A7121">
        <v>200611592</v>
      </c>
      <c r="B7121" s="1">
        <v>44002</v>
      </c>
      <c r="C7121" s="1">
        <v>44002</v>
      </c>
      <c r="D7121">
        <v>1400</v>
      </c>
      <c r="E7121">
        <v>6</v>
      </c>
      <c r="F7121" t="s">
        <v>91</v>
      </c>
      <c r="G7121">
        <v>639</v>
      </c>
      <c r="H7121">
        <v>2</v>
      </c>
      <c r="I7121">
        <v>624</v>
      </c>
      <c r="J7121" t="s">
        <v>171</v>
      </c>
      <c r="K7121" t="s">
        <v>10098</v>
      </c>
      <c r="L7121">
        <v>57</v>
      </c>
      <c r="M7121" t="s">
        <v>30</v>
      </c>
      <c r="N7121" t="s">
        <v>73</v>
      </c>
      <c r="O7121">
        <v>203</v>
      </c>
      <c r="P7121" t="s">
        <v>101</v>
      </c>
      <c r="Q7121">
        <v>400</v>
      </c>
      <c r="R7121" t="s">
        <v>143</v>
      </c>
      <c r="S7121" t="s">
        <v>84</v>
      </c>
      <c r="T7121" t="s">
        <v>85</v>
      </c>
      <c r="U7121">
        <v>624</v>
      </c>
      <c r="V7121">
        <v>740</v>
      </c>
      <c r="Y7121" t="s">
        <v>1592</v>
      </c>
      <c r="Z7121" t="s">
        <v>96</v>
      </c>
      <c r="AA7121">
        <v>34.102200000000003</v>
      </c>
      <c r="AB7121">
        <v>-118.30929999999999</v>
      </c>
      <c r="AC7121">
        <f t="shared" si="111"/>
        <v>0</v>
      </c>
    </row>
    <row r="7122" spans="1:29" x14ac:dyDescent="0.35">
      <c r="A7122">
        <v>201211503</v>
      </c>
      <c r="B7122" s="1">
        <v>43945</v>
      </c>
      <c r="C7122" s="1">
        <v>43945</v>
      </c>
      <c r="D7122">
        <v>910</v>
      </c>
      <c r="E7122">
        <v>12</v>
      </c>
      <c r="F7122" t="s">
        <v>68</v>
      </c>
      <c r="G7122">
        <v>1241</v>
      </c>
      <c r="H7122">
        <v>2</v>
      </c>
      <c r="I7122">
        <v>901</v>
      </c>
      <c r="J7122" t="s">
        <v>210</v>
      </c>
      <c r="K7122" t="s">
        <v>10099</v>
      </c>
      <c r="L7122">
        <v>62</v>
      </c>
      <c r="M7122" t="s">
        <v>30</v>
      </c>
      <c r="N7122" t="s">
        <v>163</v>
      </c>
      <c r="O7122">
        <v>101</v>
      </c>
      <c r="P7122" t="s">
        <v>32</v>
      </c>
      <c r="S7122" t="s">
        <v>40</v>
      </c>
      <c r="T7122" t="s">
        <v>41</v>
      </c>
      <c r="U7122">
        <v>901</v>
      </c>
      <c r="Y7122" t="s">
        <v>2563</v>
      </c>
      <c r="Z7122" t="s">
        <v>8175</v>
      </c>
      <c r="AA7122">
        <v>0</v>
      </c>
      <c r="AB7122">
        <v>0</v>
      </c>
      <c r="AC7122">
        <f t="shared" si="111"/>
        <v>0</v>
      </c>
    </row>
    <row r="7123" spans="1:29" x14ac:dyDescent="0.35">
      <c r="A7123">
        <v>200317185</v>
      </c>
      <c r="B7123" s="1">
        <v>44086</v>
      </c>
      <c r="C7123" s="1">
        <v>44086</v>
      </c>
      <c r="D7123">
        <v>1</v>
      </c>
      <c r="E7123">
        <v>3</v>
      </c>
      <c r="F7123" t="s">
        <v>43</v>
      </c>
      <c r="G7123">
        <v>361</v>
      </c>
      <c r="H7123">
        <v>1</v>
      </c>
      <c r="I7123">
        <v>420</v>
      </c>
      <c r="J7123" t="s">
        <v>352</v>
      </c>
      <c r="K7123" t="s">
        <v>10100</v>
      </c>
      <c r="L7123">
        <v>29</v>
      </c>
      <c r="M7123" t="s">
        <v>30</v>
      </c>
      <c r="N7123" t="s">
        <v>163</v>
      </c>
      <c r="O7123">
        <v>108</v>
      </c>
      <c r="P7123" t="s">
        <v>105</v>
      </c>
      <c r="S7123" t="s">
        <v>40</v>
      </c>
      <c r="T7123" t="s">
        <v>41</v>
      </c>
      <c r="U7123">
        <v>420</v>
      </c>
      <c r="Y7123" t="s">
        <v>10101</v>
      </c>
      <c r="AA7123">
        <v>34.016100000000002</v>
      </c>
      <c r="AB7123">
        <v>-118.35469999999999</v>
      </c>
      <c r="AC7123">
        <f t="shared" si="111"/>
        <v>0</v>
      </c>
    </row>
    <row r="7124" spans="1:29" x14ac:dyDescent="0.35">
      <c r="A7124">
        <v>201005485</v>
      </c>
      <c r="B7124" s="1">
        <v>43865</v>
      </c>
      <c r="C7124" s="1">
        <v>43865</v>
      </c>
      <c r="D7124">
        <v>2220</v>
      </c>
      <c r="E7124">
        <v>10</v>
      </c>
      <c r="F7124" t="s">
        <v>103</v>
      </c>
      <c r="G7124">
        <v>1025</v>
      </c>
      <c r="H7124">
        <v>2</v>
      </c>
      <c r="I7124">
        <v>354</v>
      </c>
      <c r="J7124" t="s">
        <v>167</v>
      </c>
      <c r="K7124" t="s">
        <v>10102</v>
      </c>
      <c r="L7124">
        <v>63</v>
      </c>
      <c r="M7124" t="s">
        <v>30</v>
      </c>
      <c r="N7124" t="s">
        <v>163</v>
      </c>
      <c r="O7124">
        <v>101</v>
      </c>
      <c r="P7124" t="s">
        <v>32</v>
      </c>
      <c r="S7124" t="s">
        <v>40</v>
      </c>
      <c r="T7124" t="s">
        <v>41</v>
      </c>
      <c r="U7124">
        <v>354</v>
      </c>
      <c r="V7124">
        <v>998</v>
      </c>
      <c r="Y7124" t="s">
        <v>6916</v>
      </c>
      <c r="Z7124" t="s">
        <v>731</v>
      </c>
      <c r="AA7124">
        <v>34.199300000000001</v>
      </c>
      <c r="AB7124">
        <v>-118.5273</v>
      </c>
      <c r="AC7124">
        <f t="shared" si="111"/>
        <v>0</v>
      </c>
    </row>
    <row r="7125" spans="1:29" x14ac:dyDescent="0.35">
      <c r="A7125">
        <v>200708908</v>
      </c>
      <c r="B7125" s="1">
        <v>43955</v>
      </c>
      <c r="C7125" s="1">
        <v>43955</v>
      </c>
      <c r="D7125">
        <v>2205</v>
      </c>
      <c r="E7125">
        <v>7</v>
      </c>
      <c r="F7125" t="s">
        <v>28</v>
      </c>
      <c r="G7125">
        <v>711</v>
      </c>
      <c r="H7125">
        <v>2</v>
      </c>
      <c r="I7125">
        <v>930</v>
      </c>
      <c r="J7125" t="s">
        <v>339</v>
      </c>
      <c r="K7125">
        <v>421</v>
      </c>
      <c r="L7125">
        <v>59</v>
      </c>
      <c r="M7125" t="s">
        <v>30</v>
      </c>
      <c r="N7125" t="s">
        <v>73</v>
      </c>
      <c r="O7125">
        <v>101</v>
      </c>
      <c r="P7125" t="s">
        <v>32</v>
      </c>
      <c r="Q7125">
        <v>511</v>
      </c>
      <c r="R7125" t="s">
        <v>151</v>
      </c>
      <c r="S7125" t="s">
        <v>40</v>
      </c>
      <c r="T7125" t="s">
        <v>41</v>
      </c>
      <c r="U7125">
        <v>930</v>
      </c>
      <c r="Y7125" t="s">
        <v>1773</v>
      </c>
      <c r="Z7125" t="s">
        <v>10103</v>
      </c>
      <c r="AA7125">
        <v>34.078200000000002</v>
      </c>
      <c r="AB7125">
        <v>-118.3766</v>
      </c>
      <c r="AC7125">
        <f t="shared" si="111"/>
        <v>0</v>
      </c>
    </row>
    <row r="7126" spans="1:29" x14ac:dyDescent="0.35">
      <c r="A7126">
        <v>200900606</v>
      </c>
      <c r="B7126" s="1">
        <v>43884</v>
      </c>
      <c r="C7126" s="1">
        <v>43883</v>
      </c>
      <c r="D7126">
        <v>2200</v>
      </c>
      <c r="E7126">
        <v>9</v>
      </c>
      <c r="F7126" t="s">
        <v>49</v>
      </c>
      <c r="G7126">
        <v>926</v>
      </c>
      <c r="H7126">
        <v>1</v>
      </c>
      <c r="I7126">
        <v>236</v>
      </c>
      <c r="J7126" t="s">
        <v>692</v>
      </c>
      <c r="K7126" t="s">
        <v>10104</v>
      </c>
      <c r="L7126">
        <v>19</v>
      </c>
      <c r="M7126" t="s">
        <v>94</v>
      </c>
      <c r="N7126" t="s">
        <v>95</v>
      </c>
      <c r="O7126">
        <v>122</v>
      </c>
      <c r="P7126" t="s">
        <v>275</v>
      </c>
      <c r="Q7126">
        <v>400</v>
      </c>
      <c r="R7126" t="s">
        <v>143</v>
      </c>
      <c r="S7126" t="s">
        <v>84</v>
      </c>
      <c r="T7126" t="s">
        <v>85</v>
      </c>
      <c r="U7126">
        <v>236</v>
      </c>
      <c r="Y7126" t="s">
        <v>5341</v>
      </c>
      <c r="Z7126" t="s">
        <v>7473</v>
      </c>
      <c r="AA7126">
        <v>34.1877</v>
      </c>
      <c r="AB7126">
        <v>-118.44</v>
      </c>
      <c r="AC7126">
        <f t="shared" si="111"/>
        <v>0</v>
      </c>
    </row>
    <row r="7127" spans="1:29" x14ac:dyDescent="0.35">
      <c r="A7127">
        <v>200511269</v>
      </c>
      <c r="B7127" s="1">
        <v>44012</v>
      </c>
      <c r="C7127" s="1">
        <v>44011</v>
      </c>
      <c r="D7127">
        <v>1952</v>
      </c>
      <c r="E7127">
        <v>5</v>
      </c>
      <c r="F7127" t="s">
        <v>98</v>
      </c>
      <c r="G7127">
        <v>526</v>
      </c>
      <c r="H7127">
        <v>2</v>
      </c>
      <c r="I7127">
        <v>740</v>
      </c>
      <c r="J7127" t="s">
        <v>224</v>
      </c>
      <c r="K7127" t="s">
        <v>488</v>
      </c>
      <c r="L7127">
        <v>0</v>
      </c>
      <c r="M7127" t="s">
        <v>30</v>
      </c>
      <c r="N7127" t="s">
        <v>31</v>
      </c>
      <c r="O7127">
        <v>203</v>
      </c>
      <c r="P7127" t="s">
        <v>101</v>
      </c>
      <c r="S7127" t="s">
        <v>40</v>
      </c>
      <c r="T7127" t="s">
        <v>41</v>
      </c>
      <c r="U7127">
        <v>740</v>
      </c>
      <c r="Y7127" t="s">
        <v>10105</v>
      </c>
      <c r="AA7127">
        <v>33.779800000000002</v>
      </c>
      <c r="AB7127">
        <v>-118.26560000000001</v>
      </c>
      <c r="AC7127">
        <f t="shared" si="111"/>
        <v>0</v>
      </c>
    </row>
    <row r="7128" spans="1:29" x14ac:dyDescent="0.35">
      <c r="A7128">
        <v>200118968</v>
      </c>
      <c r="B7128" s="1">
        <v>44110</v>
      </c>
      <c r="C7128" s="1">
        <v>44109</v>
      </c>
      <c r="D7128">
        <v>1900</v>
      </c>
      <c r="E7128">
        <v>1</v>
      </c>
      <c r="F7128" t="s">
        <v>36</v>
      </c>
      <c r="G7128">
        <v>157</v>
      </c>
      <c r="H7128">
        <v>1</v>
      </c>
      <c r="I7128">
        <v>210</v>
      </c>
      <c r="J7128" t="s">
        <v>149</v>
      </c>
      <c r="K7128" t="s">
        <v>10106</v>
      </c>
      <c r="L7128">
        <v>55</v>
      </c>
      <c r="M7128" t="s">
        <v>30</v>
      </c>
      <c r="N7128" t="s">
        <v>163</v>
      </c>
      <c r="O7128">
        <v>101</v>
      </c>
      <c r="P7128" t="s">
        <v>32</v>
      </c>
      <c r="Q7128">
        <v>400</v>
      </c>
      <c r="R7128" t="s">
        <v>143</v>
      </c>
      <c r="S7128" t="s">
        <v>40</v>
      </c>
      <c r="T7128" t="s">
        <v>41</v>
      </c>
      <c r="U7128">
        <v>210</v>
      </c>
      <c r="Y7128" t="s">
        <v>997</v>
      </c>
      <c r="Z7128" t="s">
        <v>4967</v>
      </c>
      <c r="AA7128">
        <v>34.043500000000002</v>
      </c>
      <c r="AB7128">
        <v>-118.2427</v>
      </c>
      <c r="AC7128">
        <f t="shared" si="111"/>
        <v>0</v>
      </c>
    </row>
    <row r="7129" spans="1:29" x14ac:dyDescent="0.35">
      <c r="A7129">
        <v>201108069</v>
      </c>
      <c r="B7129" s="1">
        <v>43927</v>
      </c>
      <c r="C7129" s="1">
        <v>43927</v>
      </c>
      <c r="D7129">
        <v>100</v>
      </c>
      <c r="E7129">
        <v>11</v>
      </c>
      <c r="F7129" t="s">
        <v>64</v>
      </c>
      <c r="G7129">
        <v>1151</v>
      </c>
      <c r="H7129">
        <v>1</v>
      </c>
      <c r="I7129">
        <v>330</v>
      </c>
      <c r="J7129" t="s">
        <v>37</v>
      </c>
      <c r="K7129" t="s">
        <v>10107</v>
      </c>
      <c r="L7129">
        <v>35</v>
      </c>
      <c r="M7129" t="s">
        <v>94</v>
      </c>
      <c r="N7129" t="s">
        <v>73</v>
      </c>
      <c r="O7129">
        <v>502</v>
      </c>
      <c r="P7129" t="s">
        <v>47</v>
      </c>
      <c r="S7129" t="s">
        <v>40</v>
      </c>
      <c r="T7129" t="s">
        <v>41</v>
      </c>
      <c r="U7129">
        <v>330</v>
      </c>
      <c r="Y7129" t="s">
        <v>10108</v>
      </c>
      <c r="AA7129">
        <v>34.098100000000002</v>
      </c>
      <c r="AB7129">
        <v>-118.2983</v>
      </c>
      <c r="AC7129">
        <f t="shared" si="111"/>
        <v>0</v>
      </c>
    </row>
    <row r="7130" spans="1:29" x14ac:dyDescent="0.35">
      <c r="A7130">
        <v>201221851</v>
      </c>
      <c r="B7130" s="1">
        <v>44105</v>
      </c>
      <c r="C7130" s="1">
        <v>44105</v>
      </c>
      <c r="D7130">
        <v>100</v>
      </c>
      <c r="E7130">
        <v>12</v>
      </c>
      <c r="F7130" t="s">
        <v>68</v>
      </c>
      <c r="G7130">
        <v>1245</v>
      </c>
      <c r="H7130">
        <v>2</v>
      </c>
      <c r="I7130">
        <v>745</v>
      </c>
      <c r="J7130" t="s">
        <v>139</v>
      </c>
      <c r="K7130" t="s">
        <v>10109</v>
      </c>
      <c r="L7130">
        <v>39</v>
      </c>
      <c r="M7130" t="s">
        <v>94</v>
      </c>
      <c r="N7130" t="s">
        <v>163</v>
      </c>
      <c r="O7130">
        <v>122</v>
      </c>
      <c r="P7130" t="s">
        <v>275</v>
      </c>
      <c r="S7130" t="s">
        <v>40</v>
      </c>
      <c r="T7130" t="s">
        <v>41</v>
      </c>
      <c r="U7130">
        <v>745</v>
      </c>
      <c r="Y7130" t="s">
        <v>10110</v>
      </c>
      <c r="AA7130">
        <v>33.9786</v>
      </c>
      <c r="AB7130">
        <v>-118.30459999999999</v>
      </c>
      <c r="AC7130">
        <f t="shared" si="111"/>
        <v>0</v>
      </c>
    </row>
    <row r="7131" spans="1:29" x14ac:dyDescent="0.35">
      <c r="A7131">
        <v>200111409</v>
      </c>
      <c r="B7131" s="1">
        <v>43957</v>
      </c>
      <c r="C7131" s="1">
        <v>43956</v>
      </c>
      <c r="D7131">
        <v>1615</v>
      </c>
      <c r="E7131">
        <v>1</v>
      </c>
      <c r="F7131" t="s">
        <v>36</v>
      </c>
      <c r="G7131">
        <v>162</v>
      </c>
      <c r="H7131">
        <v>1</v>
      </c>
      <c r="I7131">
        <v>310</v>
      </c>
      <c r="J7131" t="s">
        <v>71</v>
      </c>
      <c r="K7131" t="s">
        <v>10111</v>
      </c>
      <c r="L7131">
        <v>34</v>
      </c>
      <c r="M7131" t="s">
        <v>30</v>
      </c>
      <c r="N7131" t="s">
        <v>73</v>
      </c>
      <c r="O7131">
        <v>502</v>
      </c>
      <c r="P7131" t="s">
        <v>47</v>
      </c>
      <c r="S7131" t="s">
        <v>40</v>
      </c>
      <c r="T7131" t="s">
        <v>41</v>
      </c>
      <c r="U7131">
        <v>310</v>
      </c>
      <c r="Y7131" t="s">
        <v>643</v>
      </c>
      <c r="AA7131">
        <v>34.045200000000001</v>
      </c>
      <c r="AB7131">
        <v>-118.2569</v>
      </c>
      <c r="AC7131">
        <f t="shared" si="111"/>
        <v>0</v>
      </c>
    </row>
    <row r="7132" spans="1:29" x14ac:dyDescent="0.35">
      <c r="A7132">
        <v>201004668</v>
      </c>
      <c r="B7132" s="1">
        <v>43846</v>
      </c>
      <c r="C7132" s="1">
        <v>43846</v>
      </c>
      <c r="D7132">
        <v>1730</v>
      </c>
      <c r="E7132">
        <v>10</v>
      </c>
      <c r="F7132" t="s">
        <v>103</v>
      </c>
      <c r="G7132">
        <v>1083</v>
      </c>
      <c r="H7132">
        <v>2</v>
      </c>
      <c r="I7132">
        <v>624</v>
      </c>
      <c r="J7132" t="s">
        <v>171</v>
      </c>
      <c r="K7132" t="s">
        <v>10112</v>
      </c>
      <c r="L7132">
        <v>51</v>
      </c>
      <c r="M7132" t="s">
        <v>30</v>
      </c>
      <c r="N7132" t="s">
        <v>73</v>
      </c>
      <c r="O7132">
        <v>501</v>
      </c>
      <c r="P7132" t="s">
        <v>164</v>
      </c>
      <c r="Q7132">
        <v>400</v>
      </c>
      <c r="R7132" t="s">
        <v>143</v>
      </c>
      <c r="S7132" t="s">
        <v>84</v>
      </c>
      <c r="T7132" t="s">
        <v>85</v>
      </c>
      <c r="U7132">
        <v>624</v>
      </c>
      <c r="Y7132" t="s">
        <v>10113</v>
      </c>
      <c r="AA7132">
        <v>34.154299999999999</v>
      </c>
      <c r="AB7132">
        <v>-118.5401</v>
      </c>
      <c r="AC7132">
        <f t="shared" si="111"/>
        <v>0</v>
      </c>
    </row>
    <row r="7133" spans="1:29" x14ac:dyDescent="0.35">
      <c r="A7133">
        <v>200217346</v>
      </c>
      <c r="B7133" s="1">
        <v>44148</v>
      </c>
      <c r="C7133" s="1">
        <v>44130</v>
      </c>
      <c r="D7133">
        <v>2104</v>
      </c>
      <c r="E7133">
        <v>2</v>
      </c>
      <c r="F7133" t="s">
        <v>56</v>
      </c>
      <c r="G7133">
        <v>256</v>
      </c>
      <c r="H7133">
        <v>2</v>
      </c>
      <c r="I7133">
        <v>810</v>
      </c>
      <c r="J7133" t="s">
        <v>2028</v>
      </c>
      <c r="K7133" t="s">
        <v>10114</v>
      </c>
      <c r="L7133">
        <v>15</v>
      </c>
      <c r="M7133" t="s">
        <v>94</v>
      </c>
      <c r="N7133" t="s">
        <v>95</v>
      </c>
      <c r="O7133">
        <v>502</v>
      </c>
      <c r="P7133" t="s">
        <v>47</v>
      </c>
      <c r="S7133" t="s">
        <v>40</v>
      </c>
      <c r="T7133" t="s">
        <v>41</v>
      </c>
      <c r="U7133">
        <v>810</v>
      </c>
      <c r="Y7133" t="s">
        <v>3571</v>
      </c>
      <c r="AA7133">
        <v>34.057400000000001</v>
      </c>
      <c r="AB7133">
        <v>-118.27330000000001</v>
      </c>
      <c r="AC7133">
        <f t="shared" si="111"/>
        <v>0</v>
      </c>
    </row>
    <row r="7134" spans="1:29" x14ac:dyDescent="0.35">
      <c r="A7134">
        <v>200804094</v>
      </c>
      <c r="B7134" s="1">
        <v>43833</v>
      </c>
      <c r="C7134" s="1">
        <v>43832</v>
      </c>
      <c r="D7134">
        <v>1940</v>
      </c>
      <c r="E7134">
        <v>8</v>
      </c>
      <c r="F7134" t="s">
        <v>109</v>
      </c>
      <c r="G7134">
        <v>839</v>
      </c>
      <c r="H7134">
        <v>1</v>
      </c>
      <c r="I7134">
        <v>343</v>
      </c>
      <c r="J7134" t="s">
        <v>50</v>
      </c>
      <c r="K7134" t="s">
        <v>8748</v>
      </c>
      <c r="L7134">
        <v>0</v>
      </c>
      <c r="M7134" t="s">
        <v>46</v>
      </c>
      <c r="N7134" t="s">
        <v>46</v>
      </c>
      <c r="O7134">
        <v>404</v>
      </c>
      <c r="P7134" t="s">
        <v>1637</v>
      </c>
      <c r="S7134" t="s">
        <v>40</v>
      </c>
      <c r="T7134" t="s">
        <v>41</v>
      </c>
      <c r="U7134">
        <v>343</v>
      </c>
      <c r="Y7134" t="s">
        <v>4448</v>
      </c>
      <c r="AA7134">
        <v>34.060499999999998</v>
      </c>
      <c r="AB7134">
        <v>-118.41930000000001</v>
      </c>
      <c r="AC7134">
        <f t="shared" si="111"/>
        <v>0</v>
      </c>
    </row>
    <row r="7135" spans="1:29" x14ac:dyDescent="0.35">
      <c r="A7135">
        <v>200914352</v>
      </c>
      <c r="B7135" s="1">
        <v>44079</v>
      </c>
      <c r="C7135" s="1">
        <v>44078</v>
      </c>
      <c r="D7135">
        <v>2100</v>
      </c>
      <c r="E7135">
        <v>9</v>
      </c>
      <c r="F7135" t="s">
        <v>49</v>
      </c>
      <c r="G7135">
        <v>904</v>
      </c>
      <c r="H7135">
        <v>1</v>
      </c>
      <c r="I7135">
        <v>331</v>
      </c>
      <c r="J7135" t="s">
        <v>233</v>
      </c>
      <c r="K7135" t="s">
        <v>10115</v>
      </c>
      <c r="L7135">
        <v>0</v>
      </c>
      <c r="M7135" t="s">
        <v>46</v>
      </c>
      <c r="N7135" t="s">
        <v>46</v>
      </c>
      <c r="O7135">
        <v>151</v>
      </c>
      <c r="P7135" t="s">
        <v>10116</v>
      </c>
      <c r="S7135" t="s">
        <v>33</v>
      </c>
      <c r="T7135" t="s">
        <v>34</v>
      </c>
      <c r="U7135">
        <v>331</v>
      </c>
      <c r="Y7135" t="s">
        <v>10117</v>
      </c>
      <c r="AA7135">
        <v>34.2121</v>
      </c>
      <c r="AB7135">
        <v>-118.4629</v>
      </c>
      <c r="AC7135">
        <f t="shared" si="111"/>
        <v>1</v>
      </c>
    </row>
    <row r="7136" spans="1:29" x14ac:dyDescent="0.35">
      <c r="A7136">
        <v>200121454</v>
      </c>
      <c r="B7136" s="1">
        <v>44158</v>
      </c>
      <c r="C7136" s="1">
        <v>44157</v>
      </c>
      <c r="D7136">
        <v>2200</v>
      </c>
      <c r="E7136">
        <v>1</v>
      </c>
      <c r="F7136" t="s">
        <v>36</v>
      </c>
      <c r="G7136">
        <v>123</v>
      </c>
      <c r="H7136">
        <v>2</v>
      </c>
      <c r="I7136">
        <v>626</v>
      </c>
      <c r="J7136" t="s">
        <v>141</v>
      </c>
      <c r="K7136" t="s">
        <v>10118</v>
      </c>
      <c r="L7136">
        <v>56</v>
      </c>
      <c r="M7136" t="s">
        <v>94</v>
      </c>
      <c r="N7136" t="s">
        <v>95</v>
      </c>
      <c r="O7136">
        <v>101</v>
      </c>
      <c r="P7136" t="s">
        <v>32</v>
      </c>
      <c r="Q7136">
        <v>400</v>
      </c>
      <c r="R7136" t="s">
        <v>143</v>
      </c>
      <c r="S7136" t="s">
        <v>84</v>
      </c>
      <c r="T7136" t="s">
        <v>85</v>
      </c>
      <c r="U7136">
        <v>626</v>
      </c>
      <c r="Y7136" t="s">
        <v>10119</v>
      </c>
      <c r="AA7136">
        <v>34.054099999999998</v>
      </c>
      <c r="AB7136">
        <v>-118.24509999999999</v>
      </c>
      <c r="AC7136">
        <f t="shared" si="111"/>
        <v>0</v>
      </c>
    </row>
    <row r="7137" spans="1:29" x14ac:dyDescent="0.35">
      <c r="A7137">
        <v>200613836</v>
      </c>
      <c r="B7137" s="1">
        <v>44054</v>
      </c>
      <c r="C7137" s="1">
        <v>44054</v>
      </c>
      <c r="D7137">
        <v>1700</v>
      </c>
      <c r="E7137">
        <v>6</v>
      </c>
      <c r="F7137" t="s">
        <v>91</v>
      </c>
      <c r="G7137">
        <v>669</v>
      </c>
      <c r="H7137">
        <v>2</v>
      </c>
      <c r="I7137">
        <v>901</v>
      </c>
      <c r="J7137" t="s">
        <v>210</v>
      </c>
      <c r="K7137" t="s">
        <v>10120</v>
      </c>
      <c r="L7137">
        <v>27</v>
      </c>
      <c r="M7137" t="s">
        <v>94</v>
      </c>
      <c r="N7137" t="s">
        <v>95</v>
      </c>
      <c r="O7137">
        <v>502</v>
      </c>
      <c r="P7137" t="s">
        <v>47</v>
      </c>
      <c r="S7137" t="s">
        <v>84</v>
      </c>
      <c r="T7137" t="s">
        <v>85</v>
      </c>
      <c r="U7137">
        <v>901</v>
      </c>
      <c r="Y7137" t="s">
        <v>10121</v>
      </c>
      <c r="AA7137">
        <v>34.091900000000003</v>
      </c>
      <c r="AB7137">
        <v>-118.3085</v>
      </c>
      <c r="AC7137">
        <f t="shared" si="111"/>
        <v>0</v>
      </c>
    </row>
    <row r="7138" spans="1:29" x14ac:dyDescent="0.35">
      <c r="A7138">
        <v>201224699</v>
      </c>
      <c r="B7138" s="1">
        <v>44069</v>
      </c>
      <c r="C7138" s="1">
        <v>44068</v>
      </c>
      <c r="D7138">
        <v>1115</v>
      </c>
      <c r="E7138">
        <v>12</v>
      </c>
      <c r="F7138" t="s">
        <v>68</v>
      </c>
      <c r="G7138">
        <v>1258</v>
      </c>
      <c r="H7138">
        <v>2</v>
      </c>
      <c r="I7138">
        <v>740</v>
      </c>
      <c r="J7138" t="s">
        <v>224</v>
      </c>
      <c r="K7138">
        <v>329</v>
      </c>
      <c r="L7138">
        <v>40</v>
      </c>
      <c r="M7138" t="s">
        <v>30</v>
      </c>
      <c r="N7138" t="s">
        <v>163</v>
      </c>
      <c r="O7138">
        <v>101</v>
      </c>
      <c r="P7138" t="s">
        <v>32</v>
      </c>
      <c r="S7138" t="s">
        <v>40</v>
      </c>
      <c r="T7138" t="s">
        <v>41</v>
      </c>
      <c r="U7138">
        <v>740</v>
      </c>
      <c r="Y7138" t="s">
        <v>720</v>
      </c>
      <c r="Z7138" t="s">
        <v>1979</v>
      </c>
      <c r="AA7138">
        <v>33.970799999999997</v>
      </c>
      <c r="AB7138">
        <v>-118.2739</v>
      </c>
      <c r="AC7138">
        <f t="shared" si="111"/>
        <v>0</v>
      </c>
    </row>
    <row r="7139" spans="1:29" x14ac:dyDescent="0.35">
      <c r="A7139">
        <v>201009657</v>
      </c>
      <c r="B7139" s="1">
        <v>43985</v>
      </c>
      <c r="C7139" s="1">
        <v>43985</v>
      </c>
      <c r="D7139">
        <v>1300</v>
      </c>
      <c r="E7139">
        <v>10</v>
      </c>
      <c r="F7139" t="s">
        <v>103</v>
      </c>
      <c r="G7139">
        <v>1035</v>
      </c>
      <c r="H7139">
        <v>2</v>
      </c>
      <c r="I7139">
        <v>624</v>
      </c>
      <c r="J7139" t="s">
        <v>171</v>
      </c>
      <c r="K7139" t="s">
        <v>10122</v>
      </c>
      <c r="L7139">
        <v>50</v>
      </c>
      <c r="M7139" t="s">
        <v>30</v>
      </c>
      <c r="N7139" t="s">
        <v>73</v>
      </c>
      <c r="O7139">
        <v>501</v>
      </c>
      <c r="P7139" t="s">
        <v>164</v>
      </c>
      <c r="Q7139">
        <v>400</v>
      </c>
      <c r="R7139" t="s">
        <v>143</v>
      </c>
      <c r="S7139" t="s">
        <v>84</v>
      </c>
      <c r="T7139" t="s">
        <v>85</v>
      </c>
      <c r="U7139">
        <v>624</v>
      </c>
      <c r="Y7139" t="s">
        <v>10123</v>
      </c>
      <c r="AA7139">
        <v>34.190300000000001</v>
      </c>
      <c r="AB7139">
        <v>-118.5308</v>
      </c>
      <c r="AC7139">
        <f t="shared" si="111"/>
        <v>0</v>
      </c>
    </row>
    <row r="7140" spans="1:29" x14ac:dyDescent="0.35">
      <c r="A7140">
        <v>200104741</v>
      </c>
      <c r="B7140" s="1">
        <v>43841</v>
      </c>
      <c r="C7140" s="1">
        <v>43840</v>
      </c>
      <c r="D7140">
        <v>1000</v>
      </c>
      <c r="E7140">
        <v>1</v>
      </c>
      <c r="F7140" t="s">
        <v>36</v>
      </c>
      <c r="G7140">
        <v>174</v>
      </c>
      <c r="H7140">
        <v>1</v>
      </c>
      <c r="I7140">
        <v>330</v>
      </c>
      <c r="J7140" t="s">
        <v>37</v>
      </c>
      <c r="K7140" t="s">
        <v>10124</v>
      </c>
      <c r="L7140">
        <v>0</v>
      </c>
      <c r="M7140" t="s">
        <v>30</v>
      </c>
      <c r="N7140" t="s">
        <v>95</v>
      </c>
      <c r="O7140">
        <v>108</v>
      </c>
      <c r="P7140" t="s">
        <v>105</v>
      </c>
      <c r="S7140" t="s">
        <v>40</v>
      </c>
      <c r="T7140" t="s">
        <v>41</v>
      </c>
      <c r="U7140">
        <v>330</v>
      </c>
      <c r="Y7140" t="s">
        <v>1784</v>
      </c>
      <c r="AA7140">
        <v>34.043900000000001</v>
      </c>
      <c r="AB7140">
        <v>-118.2514</v>
      </c>
      <c r="AC7140">
        <f t="shared" si="111"/>
        <v>0</v>
      </c>
    </row>
    <row r="7141" spans="1:29" x14ac:dyDescent="0.35">
      <c r="A7141">
        <v>201010211</v>
      </c>
      <c r="B7141" s="1">
        <v>44002</v>
      </c>
      <c r="C7141" s="1">
        <v>44002</v>
      </c>
      <c r="D7141">
        <v>715</v>
      </c>
      <c r="E7141">
        <v>10</v>
      </c>
      <c r="F7141" t="s">
        <v>103</v>
      </c>
      <c r="G7141">
        <v>1024</v>
      </c>
      <c r="H7141">
        <v>2</v>
      </c>
      <c r="I7141">
        <v>888</v>
      </c>
      <c r="J7141" t="s">
        <v>250</v>
      </c>
      <c r="K7141" t="s">
        <v>10125</v>
      </c>
      <c r="L7141">
        <v>44</v>
      </c>
      <c r="M7141" t="s">
        <v>94</v>
      </c>
      <c r="N7141" t="s">
        <v>73</v>
      </c>
      <c r="O7141">
        <v>501</v>
      </c>
      <c r="P7141" t="s">
        <v>164</v>
      </c>
      <c r="S7141" t="s">
        <v>40</v>
      </c>
      <c r="T7141" t="s">
        <v>41</v>
      </c>
      <c r="U7141">
        <v>888</v>
      </c>
      <c r="Y7141" t="s">
        <v>10126</v>
      </c>
      <c r="AA7141">
        <v>34.193899999999999</v>
      </c>
      <c r="AB7141">
        <v>-118.54040000000001</v>
      </c>
      <c r="AC7141">
        <f t="shared" si="111"/>
        <v>0</v>
      </c>
    </row>
    <row r="7142" spans="1:29" x14ac:dyDescent="0.35">
      <c r="A7142">
        <v>201204777</v>
      </c>
      <c r="B7142" s="1">
        <v>43841</v>
      </c>
      <c r="C7142" s="1">
        <v>43841</v>
      </c>
      <c r="D7142">
        <v>1645</v>
      </c>
      <c r="E7142">
        <v>12</v>
      </c>
      <c r="F7142" t="s">
        <v>68</v>
      </c>
      <c r="G7142">
        <v>1231</v>
      </c>
      <c r="H7142">
        <v>2</v>
      </c>
      <c r="I7142">
        <v>930</v>
      </c>
      <c r="J7142" t="s">
        <v>339</v>
      </c>
      <c r="K7142" t="s">
        <v>10127</v>
      </c>
      <c r="L7142">
        <v>42</v>
      </c>
      <c r="M7142" t="s">
        <v>94</v>
      </c>
      <c r="N7142" t="s">
        <v>163</v>
      </c>
      <c r="O7142">
        <v>502</v>
      </c>
      <c r="P7142" t="s">
        <v>47</v>
      </c>
      <c r="Q7142">
        <v>511</v>
      </c>
      <c r="R7142" t="s">
        <v>151</v>
      </c>
      <c r="S7142" t="s">
        <v>84</v>
      </c>
      <c r="T7142" t="s">
        <v>85</v>
      </c>
      <c r="U7142">
        <v>930</v>
      </c>
      <c r="Y7142" t="s">
        <v>10128</v>
      </c>
      <c r="AA7142">
        <v>33.982599999999998</v>
      </c>
      <c r="AB7142">
        <v>-118.3554</v>
      </c>
      <c r="AC7142">
        <f t="shared" si="111"/>
        <v>0</v>
      </c>
    </row>
    <row r="7143" spans="1:29" x14ac:dyDescent="0.35">
      <c r="A7143">
        <v>201211336</v>
      </c>
      <c r="B7143" s="1">
        <v>43943</v>
      </c>
      <c r="C7143" s="1">
        <v>43942</v>
      </c>
      <c r="D7143">
        <v>2330</v>
      </c>
      <c r="E7143">
        <v>12</v>
      </c>
      <c r="F7143" t="s">
        <v>68</v>
      </c>
      <c r="G7143">
        <v>1248</v>
      </c>
      <c r="H7143">
        <v>1</v>
      </c>
      <c r="I7143">
        <v>236</v>
      </c>
      <c r="J7143" t="s">
        <v>692</v>
      </c>
      <c r="K7143" t="s">
        <v>10129</v>
      </c>
      <c r="L7143">
        <v>43</v>
      </c>
      <c r="M7143" t="s">
        <v>94</v>
      </c>
      <c r="N7143" t="s">
        <v>163</v>
      </c>
      <c r="O7143">
        <v>102</v>
      </c>
      <c r="P7143" t="s">
        <v>186</v>
      </c>
      <c r="Q7143">
        <v>400</v>
      </c>
      <c r="R7143" t="s">
        <v>143</v>
      </c>
      <c r="S7143" t="s">
        <v>33</v>
      </c>
      <c r="T7143" t="s">
        <v>34</v>
      </c>
      <c r="U7143">
        <v>236</v>
      </c>
      <c r="Y7143" t="s">
        <v>10130</v>
      </c>
      <c r="AA7143">
        <v>33.979199999999999</v>
      </c>
      <c r="AB7143">
        <v>-118.2893</v>
      </c>
      <c r="AC7143">
        <f t="shared" si="111"/>
        <v>1</v>
      </c>
    </row>
    <row r="7144" spans="1:29" x14ac:dyDescent="0.35">
      <c r="A7144">
        <v>200200700</v>
      </c>
      <c r="B7144" s="1">
        <v>43963</v>
      </c>
      <c r="C7144" s="1">
        <v>43963</v>
      </c>
      <c r="D7144">
        <v>50</v>
      </c>
      <c r="E7144">
        <v>2</v>
      </c>
      <c r="F7144" t="s">
        <v>56</v>
      </c>
      <c r="G7144">
        <v>218</v>
      </c>
      <c r="H7144">
        <v>1</v>
      </c>
      <c r="I7144">
        <v>761</v>
      </c>
      <c r="J7144" t="s">
        <v>403</v>
      </c>
      <c r="K7144" t="s">
        <v>10131</v>
      </c>
      <c r="L7144">
        <v>22</v>
      </c>
      <c r="M7144" t="s">
        <v>30</v>
      </c>
      <c r="N7144" t="s">
        <v>95</v>
      </c>
      <c r="O7144">
        <v>101</v>
      </c>
      <c r="P7144" t="s">
        <v>32</v>
      </c>
      <c r="Q7144">
        <v>514</v>
      </c>
      <c r="R7144" t="s">
        <v>3602</v>
      </c>
      <c r="S7144" t="s">
        <v>84</v>
      </c>
      <c r="T7144" t="s">
        <v>85</v>
      </c>
      <c r="U7144">
        <v>761</v>
      </c>
      <c r="V7144">
        <v>998</v>
      </c>
      <c r="Y7144" t="s">
        <v>3830</v>
      </c>
      <c r="AA7144">
        <v>34.071300000000001</v>
      </c>
      <c r="AB7144">
        <v>-118.2597</v>
      </c>
      <c r="AC7144">
        <f t="shared" si="111"/>
        <v>0</v>
      </c>
    </row>
    <row r="7145" spans="1:29" x14ac:dyDescent="0.35">
      <c r="A7145">
        <v>201308506</v>
      </c>
      <c r="B7145" s="1">
        <v>43910</v>
      </c>
      <c r="C7145" s="1">
        <v>43910</v>
      </c>
      <c r="D7145">
        <v>1710</v>
      </c>
      <c r="E7145">
        <v>13</v>
      </c>
      <c r="F7145" t="s">
        <v>62</v>
      </c>
      <c r="G7145">
        <v>1372</v>
      </c>
      <c r="H7145">
        <v>2</v>
      </c>
      <c r="I7145">
        <v>626</v>
      </c>
      <c r="J7145" t="s">
        <v>141</v>
      </c>
      <c r="K7145" t="s">
        <v>10132</v>
      </c>
      <c r="L7145">
        <v>28</v>
      </c>
      <c r="M7145" t="s">
        <v>94</v>
      </c>
      <c r="N7145" t="s">
        <v>163</v>
      </c>
      <c r="O7145">
        <v>501</v>
      </c>
      <c r="P7145" t="s">
        <v>164</v>
      </c>
      <c r="Q7145">
        <v>400</v>
      </c>
      <c r="R7145" t="s">
        <v>143</v>
      </c>
      <c r="S7145" t="s">
        <v>40</v>
      </c>
      <c r="T7145" t="s">
        <v>41</v>
      </c>
      <c r="U7145">
        <v>626</v>
      </c>
      <c r="Y7145" t="s">
        <v>10133</v>
      </c>
      <c r="AA7145">
        <v>33.994300000000003</v>
      </c>
      <c r="AB7145">
        <v>-118.27200000000001</v>
      </c>
      <c r="AC7145">
        <f t="shared" si="111"/>
        <v>0</v>
      </c>
    </row>
    <row r="7146" spans="1:29" x14ac:dyDescent="0.35">
      <c r="A7146">
        <v>200712518</v>
      </c>
      <c r="B7146" s="1">
        <v>44050</v>
      </c>
      <c r="C7146" s="1">
        <v>44033</v>
      </c>
      <c r="D7146">
        <v>1000</v>
      </c>
      <c r="E7146">
        <v>7</v>
      </c>
      <c r="F7146" t="s">
        <v>28</v>
      </c>
      <c r="G7146">
        <v>765</v>
      </c>
      <c r="H7146">
        <v>2</v>
      </c>
      <c r="I7146">
        <v>668</v>
      </c>
      <c r="J7146" t="s">
        <v>287</v>
      </c>
      <c r="K7146" t="s">
        <v>10134</v>
      </c>
      <c r="L7146">
        <v>46</v>
      </c>
      <c r="M7146" t="s">
        <v>30</v>
      </c>
      <c r="N7146" t="s">
        <v>95</v>
      </c>
      <c r="O7146">
        <v>203</v>
      </c>
      <c r="P7146" t="s">
        <v>101</v>
      </c>
      <c r="S7146" t="s">
        <v>33</v>
      </c>
      <c r="T7146" t="s">
        <v>34</v>
      </c>
      <c r="U7146">
        <v>668</v>
      </c>
      <c r="Y7146" t="s">
        <v>9201</v>
      </c>
      <c r="AA7146">
        <v>34.048299999999998</v>
      </c>
      <c r="AB7146">
        <v>-118.3412</v>
      </c>
      <c r="AC7146">
        <f t="shared" si="111"/>
        <v>1</v>
      </c>
    </row>
    <row r="7147" spans="1:29" x14ac:dyDescent="0.35">
      <c r="A7147">
        <v>200711505</v>
      </c>
      <c r="B7147" s="1">
        <v>44023</v>
      </c>
      <c r="C7147" s="1">
        <v>44023</v>
      </c>
      <c r="D7147">
        <v>850</v>
      </c>
      <c r="E7147">
        <v>7</v>
      </c>
      <c r="F7147" t="s">
        <v>28</v>
      </c>
      <c r="G7147">
        <v>767</v>
      </c>
      <c r="H7147">
        <v>1</v>
      </c>
      <c r="I7147">
        <v>210</v>
      </c>
      <c r="J7147" t="s">
        <v>149</v>
      </c>
      <c r="K7147" t="s">
        <v>3231</v>
      </c>
      <c r="L7147">
        <v>35</v>
      </c>
      <c r="M7147" t="s">
        <v>30</v>
      </c>
      <c r="N7147" t="s">
        <v>163</v>
      </c>
      <c r="O7147">
        <v>108</v>
      </c>
      <c r="P7147" t="s">
        <v>105</v>
      </c>
      <c r="Q7147">
        <v>400</v>
      </c>
      <c r="R7147" t="s">
        <v>143</v>
      </c>
      <c r="S7147" t="s">
        <v>40</v>
      </c>
      <c r="T7147" t="s">
        <v>41</v>
      </c>
      <c r="U7147">
        <v>210</v>
      </c>
      <c r="Y7147" t="s">
        <v>10135</v>
      </c>
      <c r="AA7147">
        <v>34.045699999999997</v>
      </c>
      <c r="AB7147">
        <v>-118.32550000000001</v>
      </c>
      <c r="AC7147">
        <f t="shared" si="111"/>
        <v>0</v>
      </c>
    </row>
    <row r="7148" spans="1:29" x14ac:dyDescent="0.35">
      <c r="A7148">
        <v>200808383</v>
      </c>
      <c r="B7148" s="1">
        <v>43938</v>
      </c>
      <c r="C7148" s="1">
        <v>43937</v>
      </c>
      <c r="D7148">
        <v>800</v>
      </c>
      <c r="E7148">
        <v>8</v>
      </c>
      <c r="F7148" t="s">
        <v>109</v>
      </c>
      <c r="G7148">
        <v>836</v>
      </c>
      <c r="H7148">
        <v>2</v>
      </c>
      <c r="I7148">
        <v>354</v>
      </c>
      <c r="J7148" t="s">
        <v>167</v>
      </c>
      <c r="K7148" t="s">
        <v>10136</v>
      </c>
      <c r="L7148">
        <v>88</v>
      </c>
      <c r="M7148" t="s">
        <v>94</v>
      </c>
      <c r="N7148" t="s">
        <v>73</v>
      </c>
      <c r="O7148">
        <v>502</v>
      </c>
      <c r="P7148" t="s">
        <v>47</v>
      </c>
      <c r="S7148" t="s">
        <v>40</v>
      </c>
      <c r="T7148" t="s">
        <v>41</v>
      </c>
      <c r="U7148">
        <v>354</v>
      </c>
      <c r="Y7148" t="s">
        <v>10137</v>
      </c>
      <c r="AA7148">
        <v>34.057099999999998</v>
      </c>
      <c r="AB7148">
        <v>-118.4238</v>
      </c>
      <c r="AC7148">
        <f t="shared" si="111"/>
        <v>0</v>
      </c>
    </row>
    <row r="7149" spans="1:29" x14ac:dyDescent="0.35">
      <c r="A7149">
        <v>200410554</v>
      </c>
      <c r="B7149" s="1">
        <v>44019</v>
      </c>
      <c r="C7149" s="1">
        <v>44019</v>
      </c>
      <c r="D7149">
        <v>1900</v>
      </c>
      <c r="E7149">
        <v>4</v>
      </c>
      <c r="F7149" t="s">
        <v>54</v>
      </c>
      <c r="G7149">
        <v>473</v>
      </c>
      <c r="H7149">
        <v>2</v>
      </c>
      <c r="I7149">
        <v>850</v>
      </c>
      <c r="J7149" t="s">
        <v>563</v>
      </c>
      <c r="K7149">
        <v>529</v>
      </c>
      <c r="L7149">
        <v>40</v>
      </c>
      <c r="M7149" t="s">
        <v>94</v>
      </c>
      <c r="N7149" t="s">
        <v>95</v>
      </c>
      <c r="O7149">
        <v>109</v>
      </c>
      <c r="P7149" t="s">
        <v>1043</v>
      </c>
      <c r="S7149" t="s">
        <v>40</v>
      </c>
      <c r="T7149" t="s">
        <v>41</v>
      </c>
      <c r="U7149">
        <v>850</v>
      </c>
      <c r="Y7149" t="s">
        <v>10138</v>
      </c>
      <c r="Z7149" t="s">
        <v>10139</v>
      </c>
      <c r="AA7149">
        <v>0</v>
      </c>
      <c r="AB7149">
        <v>0</v>
      </c>
      <c r="AC7149">
        <f t="shared" si="111"/>
        <v>0</v>
      </c>
    </row>
    <row r="7150" spans="1:29" x14ac:dyDescent="0.35">
      <c r="A7150">
        <v>200110986</v>
      </c>
      <c r="B7150" s="1">
        <v>43947</v>
      </c>
      <c r="C7150" s="1">
        <v>43946</v>
      </c>
      <c r="D7150">
        <v>1730</v>
      </c>
      <c r="E7150">
        <v>1</v>
      </c>
      <c r="F7150" t="s">
        <v>36</v>
      </c>
      <c r="G7150">
        <v>143</v>
      </c>
      <c r="H7150">
        <v>2</v>
      </c>
      <c r="I7150">
        <v>930</v>
      </c>
      <c r="J7150" t="s">
        <v>339</v>
      </c>
      <c r="K7150" t="s">
        <v>10140</v>
      </c>
      <c r="L7150">
        <v>42</v>
      </c>
      <c r="M7150" t="s">
        <v>94</v>
      </c>
      <c r="N7150" t="s">
        <v>95</v>
      </c>
      <c r="O7150">
        <v>403</v>
      </c>
      <c r="P7150" t="s">
        <v>337</v>
      </c>
      <c r="Q7150">
        <v>511</v>
      </c>
      <c r="R7150" t="s">
        <v>151</v>
      </c>
      <c r="S7150" t="s">
        <v>40</v>
      </c>
      <c r="T7150" t="s">
        <v>41</v>
      </c>
      <c r="U7150">
        <v>930</v>
      </c>
      <c r="Y7150" t="s">
        <v>4592</v>
      </c>
      <c r="AA7150">
        <v>34.049500000000002</v>
      </c>
      <c r="AB7150">
        <v>-118.24939999999999</v>
      </c>
      <c r="AC7150">
        <f t="shared" si="111"/>
        <v>0</v>
      </c>
    </row>
    <row r="7151" spans="1:29" x14ac:dyDescent="0.35">
      <c r="A7151">
        <v>200314872</v>
      </c>
      <c r="B7151" s="1">
        <v>44040</v>
      </c>
      <c r="C7151" s="1">
        <v>44039</v>
      </c>
      <c r="D7151">
        <v>2230</v>
      </c>
      <c r="E7151">
        <v>3</v>
      </c>
      <c r="F7151" t="s">
        <v>43</v>
      </c>
      <c r="G7151">
        <v>392</v>
      </c>
      <c r="H7151">
        <v>1</v>
      </c>
      <c r="I7151">
        <v>330</v>
      </c>
      <c r="J7151" t="s">
        <v>37</v>
      </c>
      <c r="K7151" t="s">
        <v>10141</v>
      </c>
      <c r="L7151">
        <v>43</v>
      </c>
      <c r="M7151" t="s">
        <v>94</v>
      </c>
      <c r="N7151" t="s">
        <v>163</v>
      </c>
      <c r="O7151">
        <v>101</v>
      </c>
      <c r="P7151" t="s">
        <v>32</v>
      </c>
      <c r="Q7151">
        <v>500</v>
      </c>
      <c r="R7151" t="s">
        <v>184</v>
      </c>
      <c r="S7151" t="s">
        <v>40</v>
      </c>
      <c r="T7151" t="s">
        <v>41</v>
      </c>
      <c r="U7151">
        <v>330</v>
      </c>
      <c r="Y7151" t="s">
        <v>10142</v>
      </c>
      <c r="AA7151">
        <v>33.994999999999997</v>
      </c>
      <c r="AB7151">
        <v>-118.3236</v>
      </c>
      <c r="AC7151">
        <f t="shared" si="111"/>
        <v>0</v>
      </c>
    </row>
    <row r="7152" spans="1:29" x14ac:dyDescent="0.35">
      <c r="A7152">
        <v>200516755</v>
      </c>
      <c r="B7152" s="1">
        <v>43952</v>
      </c>
      <c r="C7152" s="1">
        <v>43952</v>
      </c>
      <c r="D7152">
        <v>1200</v>
      </c>
      <c r="E7152">
        <v>5</v>
      </c>
      <c r="F7152" t="s">
        <v>98</v>
      </c>
      <c r="G7152">
        <v>531</v>
      </c>
      <c r="H7152">
        <v>2</v>
      </c>
      <c r="I7152">
        <v>810</v>
      </c>
      <c r="J7152" t="s">
        <v>2028</v>
      </c>
      <c r="K7152" t="s">
        <v>10143</v>
      </c>
      <c r="L7152">
        <v>16</v>
      </c>
      <c r="M7152" t="s">
        <v>94</v>
      </c>
      <c r="N7152" t="s">
        <v>95</v>
      </c>
      <c r="O7152">
        <v>501</v>
      </c>
      <c r="P7152" t="s">
        <v>164</v>
      </c>
      <c r="Q7152">
        <v>400</v>
      </c>
      <c r="R7152" t="s">
        <v>143</v>
      </c>
      <c r="S7152" t="s">
        <v>84</v>
      </c>
      <c r="T7152" t="s">
        <v>85</v>
      </c>
      <c r="U7152">
        <v>810</v>
      </c>
      <c r="Y7152" t="s">
        <v>10144</v>
      </c>
      <c r="AA7152">
        <v>33.7866</v>
      </c>
      <c r="AB7152">
        <v>-118.3044</v>
      </c>
      <c r="AC7152">
        <f t="shared" si="111"/>
        <v>0</v>
      </c>
    </row>
    <row r="7153" spans="1:29" x14ac:dyDescent="0.35">
      <c r="A7153">
        <v>200113504</v>
      </c>
      <c r="B7153" s="1">
        <v>43999</v>
      </c>
      <c r="C7153" s="1">
        <v>43998</v>
      </c>
      <c r="D7153">
        <v>2340</v>
      </c>
      <c r="E7153">
        <v>1</v>
      </c>
      <c r="F7153" t="s">
        <v>36</v>
      </c>
      <c r="G7153">
        <v>181</v>
      </c>
      <c r="H7153">
        <v>2</v>
      </c>
      <c r="I7153">
        <v>624</v>
      </c>
      <c r="J7153" t="s">
        <v>171</v>
      </c>
      <c r="K7153" t="s">
        <v>843</v>
      </c>
      <c r="L7153">
        <v>29</v>
      </c>
      <c r="M7153" t="s">
        <v>30</v>
      </c>
      <c r="N7153" t="s">
        <v>95</v>
      </c>
      <c r="O7153">
        <v>102</v>
      </c>
      <c r="P7153" t="s">
        <v>186</v>
      </c>
      <c r="Q7153">
        <v>400</v>
      </c>
      <c r="R7153" t="s">
        <v>143</v>
      </c>
      <c r="S7153" t="s">
        <v>40</v>
      </c>
      <c r="T7153" t="s">
        <v>41</v>
      </c>
      <c r="U7153">
        <v>624</v>
      </c>
      <c r="Y7153" t="s">
        <v>483</v>
      </c>
      <c r="Z7153" t="s">
        <v>994</v>
      </c>
      <c r="AA7153">
        <v>34.043100000000003</v>
      </c>
      <c r="AB7153">
        <v>-118.2692</v>
      </c>
      <c r="AC7153">
        <f t="shared" si="111"/>
        <v>0</v>
      </c>
    </row>
    <row r="7154" spans="1:29" x14ac:dyDescent="0.35">
      <c r="A7154">
        <v>200300797</v>
      </c>
      <c r="B7154" s="1">
        <v>44075</v>
      </c>
      <c r="C7154" s="1">
        <v>44075</v>
      </c>
      <c r="D7154">
        <v>1000</v>
      </c>
      <c r="E7154">
        <v>3</v>
      </c>
      <c r="F7154" t="s">
        <v>43</v>
      </c>
      <c r="G7154">
        <v>363</v>
      </c>
      <c r="H7154">
        <v>2</v>
      </c>
      <c r="I7154">
        <v>627</v>
      </c>
      <c r="J7154" t="s">
        <v>616</v>
      </c>
      <c r="K7154" t="s">
        <v>10145</v>
      </c>
      <c r="L7154">
        <v>2</v>
      </c>
      <c r="M7154" t="s">
        <v>30</v>
      </c>
      <c r="N7154" t="s">
        <v>163</v>
      </c>
      <c r="O7154">
        <v>502</v>
      </c>
      <c r="P7154" t="s">
        <v>47</v>
      </c>
      <c r="Q7154">
        <v>500</v>
      </c>
      <c r="R7154" t="s">
        <v>184</v>
      </c>
      <c r="S7154" t="s">
        <v>40</v>
      </c>
      <c r="T7154" t="s">
        <v>41</v>
      </c>
      <c r="U7154">
        <v>627</v>
      </c>
      <c r="Y7154" t="s">
        <v>4792</v>
      </c>
      <c r="AA7154">
        <v>34.0107</v>
      </c>
      <c r="AB7154">
        <v>-118.3467</v>
      </c>
      <c r="AC7154">
        <f t="shared" si="111"/>
        <v>0</v>
      </c>
    </row>
    <row r="7155" spans="1:29" x14ac:dyDescent="0.35">
      <c r="A7155">
        <v>200105010</v>
      </c>
      <c r="B7155" s="1">
        <v>43844</v>
      </c>
      <c r="C7155" s="1">
        <v>43842</v>
      </c>
      <c r="D7155">
        <v>800</v>
      </c>
      <c r="E7155">
        <v>1</v>
      </c>
      <c r="F7155" t="s">
        <v>36</v>
      </c>
      <c r="G7155">
        <v>157</v>
      </c>
      <c r="H7155">
        <v>1</v>
      </c>
      <c r="I7155">
        <v>440</v>
      </c>
      <c r="J7155" t="s">
        <v>213</v>
      </c>
      <c r="K7155" t="s">
        <v>10146</v>
      </c>
      <c r="L7155">
        <v>41</v>
      </c>
      <c r="M7155" t="s">
        <v>94</v>
      </c>
      <c r="N7155" t="s">
        <v>163</v>
      </c>
      <c r="O7155">
        <v>516</v>
      </c>
      <c r="P7155" t="s">
        <v>1833</v>
      </c>
      <c r="S7155" t="s">
        <v>40</v>
      </c>
      <c r="T7155" t="s">
        <v>41</v>
      </c>
      <c r="U7155">
        <v>440</v>
      </c>
      <c r="Y7155" t="s">
        <v>530</v>
      </c>
      <c r="AA7155">
        <v>34.044199999999996</v>
      </c>
      <c r="AB7155">
        <v>-118.2439</v>
      </c>
      <c r="AC7155">
        <f t="shared" si="111"/>
        <v>0</v>
      </c>
    </row>
    <row r="7156" spans="1:29" x14ac:dyDescent="0.35">
      <c r="A7156">
        <v>201010404</v>
      </c>
      <c r="B7156" s="1">
        <v>44008</v>
      </c>
      <c r="C7156" s="1">
        <v>44008</v>
      </c>
      <c r="D7156">
        <v>330</v>
      </c>
      <c r="E7156">
        <v>10</v>
      </c>
      <c r="F7156" t="s">
        <v>103</v>
      </c>
      <c r="G7156">
        <v>1099</v>
      </c>
      <c r="H7156">
        <v>1</v>
      </c>
      <c r="I7156">
        <v>815</v>
      </c>
      <c r="J7156" t="s">
        <v>1170</v>
      </c>
      <c r="K7156" t="s">
        <v>10147</v>
      </c>
      <c r="L7156">
        <v>40</v>
      </c>
      <c r="M7156" t="s">
        <v>94</v>
      </c>
      <c r="N7156" t="s">
        <v>163</v>
      </c>
      <c r="O7156">
        <v>501</v>
      </c>
      <c r="P7156" t="s">
        <v>164</v>
      </c>
      <c r="Q7156">
        <v>400</v>
      </c>
      <c r="R7156" t="s">
        <v>143</v>
      </c>
      <c r="S7156" t="s">
        <v>84</v>
      </c>
      <c r="T7156" t="s">
        <v>85</v>
      </c>
      <c r="U7156">
        <v>815</v>
      </c>
      <c r="Y7156" t="s">
        <v>10148</v>
      </c>
      <c r="AA7156">
        <v>34.149700000000003</v>
      </c>
      <c r="AB7156">
        <v>-118.4786</v>
      </c>
      <c r="AC7156">
        <f t="shared" si="111"/>
        <v>0</v>
      </c>
    </row>
    <row r="7157" spans="1:29" x14ac:dyDescent="0.35">
      <c r="A7157">
        <v>201214540</v>
      </c>
      <c r="B7157" s="1">
        <v>43993</v>
      </c>
      <c r="C7157" s="1">
        <v>43964</v>
      </c>
      <c r="D7157">
        <v>900</v>
      </c>
      <c r="E7157">
        <v>12</v>
      </c>
      <c r="F7157" t="s">
        <v>68</v>
      </c>
      <c r="G7157">
        <v>1239</v>
      </c>
      <c r="H7157">
        <v>2</v>
      </c>
      <c r="I7157">
        <v>649</v>
      </c>
      <c r="J7157" t="s">
        <v>1038</v>
      </c>
      <c r="K7157" t="s">
        <v>10149</v>
      </c>
      <c r="L7157">
        <v>50</v>
      </c>
      <c r="M7157" t="s">
        <v>94</v>
      </c>
      <c r="N7157" t="s">
        <v>31</v>
      </c>
      <c r="O7157">
        <v>203</v>
      </c>
      <c r="P7157" t="s">
        <v>101</v>
      </c>
      <c r="S7157" t="s">
        <v>40</v>
      </c>
      <c r="T7157" t="s">
        <v>41</v>
      </c>
      <c r="U7157">
        <v>649</v>
      </c>
      <c r="Y7157" t="s">
        <v>10150</v>
      </c>
      <c r="AA7157">
        <v>33.989199999999997</v>
      </c>
      <c r="AB7157">
        <v>-118.2859</v>
      </c>
      <c r="AC7157">
        <f t="shared" si="111"/>
        <v>0</v>
      </c>
    </row>
    <row r="7158" spans="1:29" x14ac:dyDescent="0.35">
      <c r="A7158">
        <v>200910684</v>
      </c>
      <c r="B7158" s="1">
        <v>43987</v>
      </c>
      <c r="C7158" s="1">
        <v>43983</v>
      </c>
      <c r="D7158">
        <v>1630</v>
      </c>
      <c r="E7158">
        <v>9</v>
      </c>
      <c r="F7158" t="s">
        <v>49</v>
      </c>
      <c r="G7158">
        <v>923</v>
      </c>
      <c r="H7158">
        <v>1</v>
      </c>
      <c r="I7158">
        <v>310</v>
      </c>
      <c r="J7158" t="s">
        <v>71</v>
      </c>
      <c r="K7158" t="s">
        <v>10151</v>
      </c>
      <c r="L7158">
        <v>0</v>
      </c>
      <c r="M7158" t="s">
        <v>46</v>
      </c>
      <c r="N7158" t="s">
        <v>46</v>
      </c>
      <c r="O7158">
        <v>236</v>
      </c>
      <c r="P7158" t="s">
        <v>10152</v>
      </c>
      <c r="S7158" t="s">
        <v>40</v>
      </c>
      <c r="T7158" t="s">
        <v>41</v>
      </c>
      <c r="U7158">
        <v>310</v>
      </c>
      <c r="Y7158" t="s">
        <v>10153</v>
      </c>
      <c r="AA7158">
        <v>34.189700000000002</v>
      </c>
      <c r="AB7158">
        <v>-118.4487</v>
      </c>
      <c r="AC7158">
        <f t="shared" si="111"/>
        <v>0</v>
      </c>
    </row>
    <row r="7159" spans="1:29" x14ac:dyDescent="0.35">
      <c r="A7159">
        <v>200115211</v>
      </c>
      <c r="B7159" s="1">
        <v>44033</v>
      </c>
      <c r="C7159" s="1">
        <v>44033</v>
      </c>
      <c r="D7159">
        <v>1940</v>
      </c>
      <c r="E7159">
        <v>1</v>
      </c>
      <c r="F7159" t="s">
        <v>36</v>
      </c>
      <c r="G7159">
        <v>154</v>
      </c>
      <c r="H7159">
        <v>1</v>
      </c>
      <c r="I7159">
        <v>761</v>
      </c>
      <c r="J7159" t="s">
        <v>403</v>
      </c>
      <c r="K7159" t="s">
        <v>10154</v>
      </c>
      <c r="L7159">
        <v>28</v>
      </c>
      <c r="M7159" t="s">
        <v>30</v>
      </c>
      <c r="N7159" t="s">
        <v>163</v>
      </c>
      <c r="O7159">
        <v>502</v>
      </c>
      <c r="P7159" t="s">
        <v>47</v>
      </c>
      <c r="Q7159">
        <v>216</v>
      </c>
      <c r="R7159" t="s">
        <v>1006</v>
      </c>
      <c r="S7159" t="s">
        <v>40</v>
      </c>
      <c r="T7159" t="s">
        <v>41</v>
      </c>
      <c r="U7159">
        <v>761</v>
      </c>
      <c r="Y7159" t="s">
        <v>4075</v>
      </c>
      <c r="AA7159">
        <v>34.045999999999999</v>
      </c>
      <c r="AB7159">
        <v>-118.24930000000001</v>
      </c>
      <c r="AC7159">
        <f t="shared" si="111"/>
        <v>0</v>
      </c>
    </row>
    <row r="7160" spans="1:29" x14ac:dyDescent="0.35">
      <c r="A7160">
        <v>201204637</v>
      </c>
      <c r="B7160" s="1">
        <v>43839</v>
      </c>
      <c r="C7160" s="1">
        <v>43839</v>
      </c>
      <c r="D7160">
        <v>1300</v>
      </c>
      <c r="E7160">
        <v>12</v>
      </c>
      <c r="F7160" t="s">
        <v>68</v>
      </c>
      <c r="G7160">
        <v>1258</v>
      </c>
      <c r="H7160">
        <v>2</v>
      </c>
      <c r="I7160">
        <v>946</v>
      </c>
      <c r="J7160" t="s">
        <v>125</v>
      </c>
      <c r="L7160">
        <v>34</v>
      </c>
      <c r="M7160" t="s">
        <v>94</v>
      </c>
      <c r="N7160" t="s">
        <v>31</v>
      </c>
      <c r="O7160">
        <v>726</v>
      </c>
      <c r="P7160" t="s">
        <v>467</v>
      </c>
      <c r="S7160" t="s">
        <v>84</v>
      </c>
      <c r="T7160" t="s">
        <v>85</v>
      </c>
      <c r="U7160">
        <v>946</v>
      </c>
      <c r="Y7160" t="s">
        <v>468</v>
      </c>
      <c r="AA7160">
        <v>33.970799999999997</v>
      </c>
      <c r="AB7160">
        <v>-118.2783</v>
      </c>
      <c r="AC7160">
        <f t="shared" si="111"/>
        <v>0</v>
      </c>
    </row>
    <row r="7161" spans="1:29" x14ac:dyDescent="0.35">
      <c r="A7161">
        <v>200321544</v>
      </c>
      <c r="B7161" s="1">
        <v>44176</v>
      </c>
      <c r="C7161" s="1">
        <v>44175</v>
      </c>
      <c r="D7161">
        <v>100</v>
      </c>
      <c r="E7161">
        <v>3</v>
      </c>
      <c r="F7161" t="s">
        <v>43</v>
      </c>
      <c r="G7161">
        <v>328</v>
      </c>
      <c r="H7161">
        <v>1</v>
      </c>
      <c r="I7161">
        <v>420</v>
      </c>
      <c r="J7161" t="s">
        <v>352</v>
      </c>
      <c r="L7161">
        <v>0</v>
      </c>
      <c r="O7161">
        <v>101</v>
      </c>
      <c r="P7161" t="s">
        <v>32</v>
      </c>
      <c r="S7161" t="s">
        <v>40</v>
      </c>
      <c r="T7161" t="s">
        <v>41</v>
      </c>
      <c r="U7161">
        <v>420</v>
      </c>
      <c r="Y7161" t="s">
        <v>1458</v>
      </c>
      <c r="Z7161" t="s">
        <v>8650</v>
      </c>
      <c r="AA7161">
        <v>34.028399999999998</v>
      </c>
      <c r="AB7161">
        <v>-118.28400000000001</v>
      </c>
      <c r="AC7161">
        <f t="shared" si="111"/>
        <v>0</v>
      </c>
    </row>
    <row r="7162" spans="1:29" x14ac:dyDescent="0.35">
      <c r="A7162">
        <v>200208118</v>
      </c>
      <c r="B7162" s="1">
        <v>43913</v>
      </c>
      <c r="C7162" s="1">
        <v>43912</v>
      </c>
      <c r="D7162">
        <v>1735</v>
      </c>
      <c r="E7162">
        <v>2</v>
      </c>
      <c r="F7162" t="s">
        <v>56</v>
      </c>
      <c r="G7162">
        <v>241</v>
      </c>
      <c r="H7162">
        <v>2</v>
      </c>
      <c r="I7162">
        <v>664</v>
      </c>
      <c r="J7162" t="s">
        <v>1125</v>
      </c>
      <c r="K7162" t="s">
        <v>2124</v>
      </c>
      <c r="L7162">
        <v>32</v>
      </c>
      <c r="M7162" t="s">
        <v>94</v>
      </c>
      <c r="N7162" t="s">
        <v>95</v>
      </c>
      <c r="O7162">
        <v>502</v>
      </c>
      <c r="P7162" t="s">
        <v>47</v>
      </c>
      <c r="S7162" t="s">
        <v>40</v>
      </c>
      <c r="T7162" t="s">
        <v>41</v>
      </c>
      <c r="U7162">
        <v>664</v>
      </c>
      <c r="Y7162" t="s">
        <v>376</v>
      </c>
      <c r="AA7162">
        <v>34.066499999999998</v>
      </c>
      <c r="AB7162">
        <v>-118.28279999999999</v>
      </c>
      <c r="AC7162">
        <f t="shared" si="111"/>
        <v>0</v>
      </c>
    </row>
    <row r="7163" spans="1:29" x14ac:dyDescent="0.35">
      <c r="A7163">
        <v>200122060</v>
      </c>
      <c r="B7163" s="1">
        <v>44172</v>
      </c>
      <c r="C7163" s="1">
        <v>44172</v>
      </c>
      <c r="D7163">
        <v>1445</v>
      </c>
      <c r="E7163">
        <v>1</v>
      </c>
      <c r="F7163" t="s">
        <v>36</v>
      </c>
      <c r="G7163">
        <v>135</v>
      </c>
      <c r="H7163">
        <v>2</v>
      </c>
      <c r="I7163">
        <v>740</v>
      </c>
      <c r="J7163" t="s">
        <v>224</v>
      </c>
      <c r="K7163" t="s">
        <v>10155</v>
      </c>
      <c r="L7163">
        <v>25</v>
      </c>
      <c r="M7163" t="s">
        <v>94</v>
      </c>
      <c r="N7163" t="s">
        <v>95</v>
      </c>
      <c r="O7163">
        <v>122</v>
      </c>
      <c r="P7163" t="s">
        <v>275</v>
      </c>
      <c r="S7163" t="s">
        <v>40</v>
      </c>
      <c r="T7163" t="s">
        <v>41</v>
      </c>
      <c r="U7163">
        <v>740</v>
      </c>
      <c r="Y7163" t="s">
        <v>136</v>
      </c>
      <c r="Z7163" t="s">
        <v>148</v>
      </c>
      <c r="AA7163">
        <v>34.048099999999998</v>
      </c>
      <c r="AB7163">
        <v>-118.24720000000001</v>
      </c>
      <c r="AC7163">
        <f t="shared" si="111"/>
        <v>0</v>
      </c>
    </row>
    <row r="7164" spans="1:29" x14ac:dyDescent="0.35">
      <c r="A7164">
        <v>200305476</v>
      </c>
      <c r="B7164" s="1">
        <v>43856</v>
      </c>
      <c r="C7164" s="1">
        <v>43849</v>
      </c>
      <c r="D7164">
        <v>1200</v>
      </c>
      <c r="E7164">
        <v>3</v>
      </c>
      <c r="F7164" t="s">
        <v>43</v>
      </c>
      <c r="G7164">
        <v>358</v>
      </c>
      <c r="H7164">
        <v>1</v>
      </c>
      <c r="I7164">
        <v>330</v>
      </c>
      <c r="J7164" t="s">
        <v>37</v>
      </c>
      <c r="K7164" t="s">
        <v>10156</v>
      </c>
      <c r="L7164">
        <v>19</v>
      </c>
      <c r="M7164" t="s">
        <v>94</v>
      </c>
      <c r="N7164" t="s">
        <v>73</v>
      </c>
      <c r="O7164">
        <v>108</v>
      </c>
      <c r="P7164" t="s">
        <v>105</v>
      </c>
      <c r="S7164" t="s">
        <v>40</v>
      </c>
      <c r="T7164" t="s">
        <v>41</v>
      </c>
      <c r="U7164">
        <v>330</v>
      </c>
      <c r="Y7164" t="s">
        <v>10157</v>
      </c>
      <c r="AA7164">
        <v>34.025500000000001</v>
      </c>
      <c r="AB7164">
        <v>-118.28919999999999</v>
      </c>
      <c r="AC7164">
        <f t="shared" si="111"/>
        <v>0</v>
      </c>
    </row>
    <row r="7165" spans="1:29" x14ac:dyDescent="0.35">
      <c r="A7165">
        <v>200608321</v>
      </c>
      <c r="B7165" s="1">
        <v>43914</v>
      </c>
      <c r="C7165" s="1">
        <v>43912</v>
      </c>
      <c r="D7165">
        <v>1400</v>
      </c>
      <c r="E7165">
        <v>6</v>
      </c>
      <c r="F7165" t="s">
        <v>91</v>
      </c>
      <c r="G7165">
        <v>666</v>
      </c>
      <c r="H7165">
        <v>2</v>
      </c>
      <c r="I7165">
        <v>888</v>
      </c>
      <c r="J7165" t="s">
        <v>250</v>
      </c>
      <c r="K7165" t="s">
        <v>10158</v>
      </c>
      <c r="L7165">
        <v>72</v>
      </c>
      <c r="M7165" t="s">
        <v>30</v>
      </c>
      <c r="N7165" t="s">
        <v>163</v>
      </c>
      <c r="O7165">
        <v>501</v>
      </c>
      <c r="P7165" t="s">
        <v>164</v>
      </c>
      <c r="S7165" t="s">
        <v>40</v>
      </c>
      <c r="T7165" t="s">
        <v>41</v>
      </c>
      <c r="U7165">
        <v>888</v>
      </c>
      <c r="Y7165" t="s">
        <v>5361</v>
      </c>
      <c r="AA7165">
        <v>34.0944</v>
      </c>
      <c r="AB7165">
        <v>-118.3245</v>
      </c>
      <c r="AC7165">
        <f t="shared" si="111"/>
        <v>0</v>
      </c>
    </row>
    <row r="7166" spans="1:29" x14ac:dyDescent="0.35">
      <c r="A7166">
        <v>200816667</v>
      </c>
      <c r="B7166" s="1">
        <v>44154</v>
      </c>
      <c r="C7166" s="1">
        <v>43831</v>
      </c>
      <c r="D7166">
        <v>1200</v>
      </c>
      <c r="E7166">
        <v>8</v>
      </c>
      <c r="F7166" t="s">
        <v>109</v>
      </c>
      <c r="G7166">
        <v>803</v>
      </c>
      <c r="H7166">
        <v>2</v>
      </c>
      <c r="I7166">
        <v>956</v>
      </c>
      <c r="J7166" t="s">
        <v>328</v>
      </c>
      <c r="K7166" t="s">
        <v>3490</v>
      </c>
      <c r="L7166">
        <v>22</v>
      </c>
      <c r="M7166" t="s">
        <v>94</v>
      </c>
      <c r="N7166" t="s">
        <v>31</v>
      </c>
      <c r="O7166">
        <v>501</v>
      </c>
      <c r="P7166" t="s">
        <v>164</v>
      </c>
      <c r="S7166" t="s">
        <v>40</v>
      </c>
      <c r="T7166" t="s">
        <v>41</v>
      </c>
      <c r="U7166">
        <v>956</v>
      </c>
      <c r="Y7166" t="s">
        <v>10159</v>
      </c>
      <c r="AA7166">
        <v>34.060299999999998</v>
      </c>
      <c r="AB7166">
        <v>-118.50279999999999</v>
      </c>
      <c r="AC7166">
        <f t="shared" si="111"/>
        <v>0</v>
      </c>
    </row>
    <row r="7167" spans="1:29" x14ac:dyDescent="0.35">
      <c r="A7167">
        <v>200716704</v>
      </c>
      <c r="B7167" s="1">
        <v>44169</v>
      </c>
      <c r="C7167" s="1">
        <v>44169</v>
      </c>
      <c r="D7167">
        <v>1605</v>
      </c>
      <c r="E7167">
        <v>7</v>
      </c>
      <c r="F7167" t="s">
        <v>28</v>
      </c>
      <c r="G7167">
        <v>773</v>
      </c>
      <c r="H7167">
        <v>1</v>
      </c>
      <c r="I7167">
        <v>510</v>
      </c>
      <c r="J7167" t="s">
        <v>29</v>
      </c>
      <c r="L7167">
        <v>0</v>
      </c>
      <c r="O7167">
        <v>101</v>
      </c>
      <c r="P7167" t="s">
        <v>32</v>
      </c>
      <c r="S7167" t="s">
        <v>40</v>
      </c>
      <c r="T7167" t="s">
        <v>41</v>
      </c>
      <c r="U7167">
        <v>510</v>
      </c>
      <c r="Y7167" t="s">
        <v>764</v>
      </c>
      <c r="Z7167" t="s">
        <v>1989</v>
      </c>
      <c r="AA7167">
        <v>34.0443</v>
      </c>
      <c r="AB7167">
        <v>-118.35639999999999</v>
      </c>
      <c r="AC7167">
        <f t="shared" si="111"/>
        <v>0</v>
      </c>
    </row>
    <row r="7168" spans="1:29" x14ac:dyDescent="0.35">
      <c r="A7168">
        <v>200119492</v>
      </c>
      <c r="B7168" s="1">
        <v>44119</v>
      </c>
      <c r="C7168" s="1">
        <v>44119</v>
      </c>
      <c r="D7168">
        <v>1</v>
      </c>
      <c r="E7168">
        <v>1</v>
      </c>
      <c r="F7168" t="s">
        <v>36</v>
      </c>
      <c r="G7168">
        <v>157</v>
      </c>
      <c r="H7168">
        <v>2</v>
      </c>
      <c r="I7168">
        <v>626</v>
      </c>
      <c r="J7168" t="s">
        <v>141</v>
      </c>
      <c r="K7168" t="s">
        <v>10160</v>
      </c>
      <c r="L7168">
        <v>39</v>
      </c>
      <c r="M7168" t="s">
        <v>94</v>
      </c>
      <c r="N7168" t="s">
        <v>73</v>
      </c>
      <c r="O7168">
        <v>502</v>
      </c>
      <c r="P7168" t="s">
        <v>47</v>
      </c>
      <c r="Q7168">
        <v>400</v>
      </c>
      <c r="R7168" t="s">
        <v>143</v>
      </c>
      <c r="S7168" t="s">
        <v>84</v>
      </c>
      <c r="T7168" t="s">
        <v>85</v>
      </c>
      <c r="U7168">
        <v>626</v>
      </c>
      <c r="Y7168" t="s">
        <v>10161</v>
      </c>
      <c r="AA7168">
        <v>34.043500000000002</v>
      </c>
      <c r="AB7168">
        <v>-118.2427</v>
      </c>
      <c r="AC7168">
        <f t="shared" si="111"/>
        <v>0</v>
      </c>
    </row>
    <row r="7169" spans="1:29" x14ac:dyDescent="0.35">
      <c r="A7169">
        <v>200319877</v>
      </c>
      <c r="B7169" s="1">
        <v>44139</v>
      </c>
      <c r="C7169" s="1">
        <v>44139</v>
      </c>
      <c r="D7169">
        <v>1900</v>
      </c>
      <c r="E7169">
        <v>3</v>
      </c>
      <c r="F7169" t="s">
        <v>43</v>
      </c>
      <c r="G7169">
        <v>363</v>
      </c>
      <c r="H7169">
        <v>1</v>
      </c>
      <c r="I7169">
        <v>442</v>
      </c>
      <c r="J7169" t="s">
        <v>179</v>
      </c>
      <c r="K7169" t="s">
        <v>10162</v>
      </c>
      <c r="L7169">
        <v>19</v>
      </c>
      <c r="M7169" t="s">
        <v>46</v>
      </c>
      <c r="N7169" t="s">
        <v>46</v>
      </c>
      <c r="O7169">
        <v>404</v>
      </c>
      <c r="P7169" t="s">
        <v>1637</v>
      </c>
      <c r="S7169" t="s">
        <v>40</v>
      </c>
      <c r="T7169" t="s">
        <v>41</v>
      </c>
      <c r="U7169">
        <v>442</v>
      </c>
      <c r="Y7169" t="s">
        <v>3467</v>
      </c>
      <c r="AA7169">
        <v>34.012599999999999</v>
      </c>
      <c r="AB7169">
        <v>-118.3403</v>
      </c>
      <c r="AC7169">
        <f t="shared" si="111"/>
        <v>0</v>
      </c>
    </row>
    <row r="7170" spans="1:29" x14ac:dyDescent="0.35">
      <c r="A7170">
        <v>201226996</v>
      </c>
      <c r="B7170" s="1">
        <v>44188</v>
      </c>
      <c r="C7170" s="1">
        <v>44188</v>
      </c>
      <c r="D7170">
        <v>1420</v>
      </c>
      <c r="E7170">
        <v>12</v>
      </c>
      <c r="F7170" t="s">
        <v>68</v>
      </c>
      <c r="G7170">
        <v>1235</v>
      </c>
      <c r="H7170">
        <v>1</v>
      </c>
      <c r="I7170">
        <v>230</v>
      </c>
      <c r="J7170" t="s">
        <v>161</v>
      </c>
      <c r="K7170" t="s">
        <v>10163</v>
      </c>
      <c r="L7170">
        <v>21</v>
      </c>
      <c r="M7170" t="s">
        <v>30</v>
      </c>
      <c r="N7170" t="s">
        <v>95</v>
      </c>
      <c r="O7170">
        <v>801</v>
      </c>
      <c r="P7170" t="s">
        <v>381</v>
      </c>
      <c r="Q7170">
        <v>400</v>
      </c>
      <c r="R7170" t="s">
        <v>143</v>
      </c>
      <c r="S7170" t="s">
        <v>40</v>
      </c>
      <c r="T7170" t="s">
        <v>41</v>
      </c>
      <c r="U7170">
        <v>230</v>
      </c>
      <c r="Y7170" t="s">
        <v>950</v>
      </c>
      <c r="Z7170" t="s">
        <v>933</v>
      </c>
      <c r="AA7170">
        <v>33.989100000000001</v>
      </c>
      <c r="AB7170">
        <v>-118.3002</v>
      </c>
      <c r="AC7170">
        <f t="shared" si="111"/>
        <v>0</v>
      </c>
    </row>
    <row r="7171" spans="1:29" x14ac:dyDescent="0.35">
      <c r="A7171">
        <v>200706920</v>
      </c>
      <c r="B7171" s="1">
        <v>43893</v>
      </c>
      <c r="C7171" s="1">
        <v>43893</v>
      </c>
      <c r="D7171">
        <v>1000</v>
      </c>
      <c r="E7171">
        <v>7</v>
      </c>
      <c r="F7171" t="s">
        <v>28</v>
      </c>
      <c r="G7171">
        <v>702</v>
      </c>
      <c r="H7171">
        <v>1</v>
      </c>
      <c r="I7171">
        <v>230</v>
      </c>
      <c r="J7171" t="s">
        <v>161</v>
      </c>
      <c r="K7171" t="s">
        <v>10164</v>
      </c>
      <c r="L7171">
        <v>16</v>
      </c>
      <c r="M7171" t="s">
        <v>30</v>
      </c>
      <c r="N7171" t="s">
        <v>95</v>
      </c>
      <c r="O7171">
        <v>721</v>
      </c>
      <c r="P7171" t="s">
        <v>828</v>
      </c>
      <c r="Q7171">
        <v>400</v>
      </c>
      <c r="R7171" t="s">
        <v>143</v>
      </c>
      <c r="S7171" t="s">
        <v>355</v>
      </c>
      <c r="T7171" t="s">
        <v>356</v>
      </c>
      <c r="U7171">
        <v>230</v>
      </c>
      <c r="Y7171" t="s">
        <v>10165</v>
      </c>
      <c r="AA7171">
        <v>34.083799999999997</v>
      </c>
      <c r="AB7171">
        <v>-118.3595</v>
      </c>
      <c r="AC7171">
        <f t="shared" ref="AC7171:AC7234" si="112">IF(OR((S:S)="CC", S:S="AA",S:S="JA"), 1, 0)</f>
        <v>1</v>
      </c>
    </row>
    <row r="7172" spans="1:29" x14ac:dyDescent="0.35">
      <c r="A7172">
        <v>200111672</v>
      </c>
      <c r="B7172" s="1">
        <v>43964</v>
      </c>
      <c r="C7172" s="1">
        <v>43964</v>
      </c>
      <c r="D7172">
        <v>830</v>
      </c>
      <c r="E7172">
        <v>1</v>
      </c>
      <c r="F7172" t="s">
        <v>36</v>
      </c>
      <c r="G7172">
        <v>161</v>
      </c>
      <c r="H7172">
        <v>1</v>
      </c>
      <c r="I7172">
        <v>210</v>
      </c>
      <c r="J7172" t="s">
        <v>149</v>
      </c>
      <c r="K7172" t="s">
        <v>10166</v>
      </c>
      <c r="L7172">
        <v>22</v>
      </c>
      <c r="M7172" t="s">
        <v>30</v>
      </c>
      <c r="N7172" t="s">
        <v>95</v>
      </c>
      <c r="O7172">
        <v>203</v>
      </c>
      <c r="P7172" t="s">
        <v>101</v>
      </c>
      <c r="Q7172">
        <v>218</v>
      </c>
      <c r="R7172" t="s">
        <v>868</v>
      </c>
      <c r="S7172" t="s">
        <v>33</v>
      </c>
      <c r="T7172" t="s">
        <v>34</v>
      </c>
      <c r="U7172">
        <v>210</v>
      </c>
      <c r="Y7172" t="s">
        <v>3615</v>
      </c>
      <c r="AA7172">
        <v>34.048299999999998</v>
      </c>
      <c r="AB7172">
        <v>-118.26309999999999</v>
      </c>
      <c r="AC7172">
        <f t="shared" si="112"/>
        <v>1</v>
      </c>
    </row>
    <row r="7173" spans="1:29" x14ac:dyDescent="0.35">
      <c r="A7173">
        <v>200217920</v>
      </c>
      <c r="B7173" s="1">
        <v>44163</v>
      </c>
      <c r="C7173" s="1">
        <v>44149</v>
      </c>
      <c r="D7173">
        <v>1500</v>
      </c>
      <c r="E7173">
        <v>2</v>
      </c>
      <c r="F7173" t="s">
        <v>56</v>
      </c>
      <c r="G7173">
        <v>235</v>
      </c>
      <c r="H7173">
        <v>1</v>
      </c>
      <c r="I7173">
        <v>510</v>
      </c>
      <c r="J7173" t="s">
        <v>29</v>
      </c>
      <c r="L7173">
        <v>0</v>
      </c>
      <c r="O7173">
        <v>101</v>
      </c>
      <c r="P7173" t="s">
        <v>32</v>
      </c>
      <c r="S7173" t="s">
        <v>40</v>
      </c>
      <c r="T7173" t="s">
        <v>41</v>
      </c>
      <c r="U7173">
        <v>510</v>
      </c>
      <c r="Y7173" t="s">
        <v>3721</v>
      </c>
      <c r="AA7173">
        <v>34.067599999999999</v>
      </c>
      <c r="AB7173">
        <v>-118.2739</v>
      </c>
      <c r="AC7173">
        <f t="shared" si="112"/>
        <v>0</v>
      </c>
    </row>
    <row r="7174" spans="1:29" x14ac:dyDescent="0.35">
      <c r="A7174">
        <v>201007725</v>
      </c>
      <c r="B7174" s="1">
        <v>43922</v>
      </c>
      <c r="C7174" s="1">
        <v>43922</v>
      </c>
      <c r="D7174">
        <v>1845</v>
      </c>
      <c r="E7174">
        <v>10</v>
      </c>
      <c r="F7174" t="s">
        <v>103</v>
      </c>
      <c r="G7174">
        <v>1049</v>
      </c>
      <c r="H7174">
        <v>2</v>
      </c>
      <c r="I7174">
        <v>624</v>
      </c>
      <c r="J7174" t="s">
        <v>171</v>
      </c>
      <c r="K7174" t="s">
        <v>10167</v>
      </c>
      <c r="L7174">
        <v>20</v>
      </c>
      <c r="M7174" t="s">
        <v>94</v>
      </c>
      <c r="N7174" t="s">
        <v>95</v>
      </c>
      <c r="O7174">
        <v>108</v>
      </c>
      <c r="P7174" t="s">
        <v>105</v>
      </c>
      <c r="Q7174">
        <v>400</v>
      </c>
      <c r="R7174" t="s">
        <v>143</v>
      </c>
      <c r="S7174" t="s">
        <v>40</v>
      </c>
      <c r="T7174" t="s">
        <v>41</v>
      </c>
      <c r="U7174">
        <v>624</v>
      </c>
      <c r="Y7174" t="s">
        <v>10168</v>
      </c>
      <c r="AA7174">
        <v>34.183300000000003</v>
      </c>
      <c r="AB7174">
        <v>-118.4837</v>
      </c>
      <c r="AC7174">
        <f t="shared" si="112"/>
        <v>0</v>
      </c>
    </row>
    <row r="7175" spans="1:29" x14ac:dyDescent="0.35">
      <c r="A7175">
        <v>201309672</v>
      </c>
      <c r="B7175" s="1">
        <v>43936</v>
      </c>
      <c r="C7175" s="1">
        <v>43934</v>
      </c>
      <c r="D7175">
        <v>1</v>
      </c>
      <c r="E7175">
        <v>13</v>
      </c>
      <c r="F7175" t="s">
        <v>62</v>
      </c>
      <c r="G7175">
        <v>1313</v>
      </c>
      <c r="H7175">
        <v>1</v>
      </c>
      <c r="I7175">
        <v>420</v>
      </c>
      <c r="J7175" t="s">
        <v>352</v>
      </c>
      <c r="K7175">
        <v>385</v>
      </c>
      <c r="L7175">
        <v>30</v>
      </c>
      <c r="M7175" t="s">
        <v>30</v>
      </c>
      <c r="N7175" t="s">
        <v>95</v>
      </c>
      <c r="O7175">
        <v>101</v>
      </c>
      <c r="P7175" t="s">
        <v>32</v>
      </c>
      <c r="S7175" t="s">
        <v>40</v>
      </c>
      <c r="T7175" t="s">
        <v>41</v>
      </c>
      <c r="U7175">
        <v>420</v>
      </c>
      <c r="Y7175" t="s">
        <v>306</v>
      </c>
      <c r="Z7175" t="s">
        <v>305</v>
      </c>
      <c r="AA7175">
        <v>34.023699999999998</v>
      </c>
      <c r="AB7175">
        <v>-118.2512</v>
      </c>
      <c r="AC7175">
        <f t="shared" si="112"/>
        <v>0</v>
      </c>
    </row>
    <row r="7176" spans="1:29" x14ac:dyDescent="0.35">
      <c r="A7176">
        <v>201015741</v>
      </c>
      <c r="B7176" s="1">
        <v>44169</v>
      </c>
      <c r="C7176" s="1">
        <v>44169</v>
      </c>
      <c r="D7176">
        <v>2100</v>
      </c>
      <c r="E7176">
        <v>10</v>
      </c>
      <c r="F7176" t="s">
        <v>103</v>
      </c>
      <c r="G7176">
        <v>1043</v>
      </c>
      <c r="H7176">
        <v>1</v>
      </c>
      <c r="I7176">
        <v>230</v>
      </c>
      <c r="J7176" t="s">
        <v>161</v>
      </c>
      <c r="K7176" t="s">
        <v>10169</v>
      </c>
      <c r="L7176">
        <v>0</v>
      </c>
      <c r="M7176" t="s">
        <v>30</v>
      </c>
      <c r="N7176" t="s">
        <v>73</v>
      </c>
      <c r="O7176">
        <v>101</v>
      </c>
      <c r="P7176" t="s">
        <v>32</v>
      </c>
      <c r="Q7176">
        <v>102</v>
      </c>
      <c r="R7176" t="s">
        <v>219</v>
      </c>
      <c r="S7176" t="s">
        <v>40</v>
      </c>
      <c r="T7176" t="s">
        <v>41</v>
      </c>
      <c r="U7176">
        <v>230</v>
      </c>
      <c r="Y7176" t="s">
        <v>106</v>
      </c>
      <c r="AA7176">
        <v>34.177199999999999</v>
      </c>
      <c r="AB7176">
        <v>-118.5395</v>
      </c>
      <c r="AC7176">
        <f t="shared" si="112"/>
        <v>0</v>
      </c>
    </row>
    <row r="7177" spans="1:29" x14ac:dyDescent="0.35">
      <c r="A7177">
        <v>200712133</v>
      </c>
      <c r="B7177" s="1">
        <v>44040</v>
      </c>
      <c r="C7177" s="1">
        <v>43974</v>
      </c>
      <c r="D7177">
        <v>1</v>
      </c>
      <c r="E7177">
        <v>7</v>
      </c>
      <c r="F7177" t="s">
        <v>28</v>
      </c>
      <c r="G7177">
        <v>734</v>
      </c>
      <c r="H7177">
        <v>1</v>
      </c>
      <c r="I7177">
        <v>121</v>
      </c>
      <c r="J7177" t="s">
        <v>227</v>
      </c>
      <c r="K7177" t="s">
        <v>10170</v>
      </c>
      <c r="L7177">
        <v>40</v>
      </c>
      <c r="M7177" t="s">
        <v>94</v>
      </c>
      <c r="N7177" t="s">
        <v>95</v>
      </c>
      <c r="O7177">
        <v>502</v>
      </c>
      <c r="P7177" t="s">
        <v>47</v>
      </c>
      <c r="Q7177">
        <v>400</v>
      </c>
      <c r="R7177" t="s">
        <v>143</v>
      </c>
      <c r="S7177" t="s">
        <v>40</v>
      </c>
      <c r="T7177" t="s">
        <v>41</v>
      </c>
      <c r="U7177">
        <v>121</v>
      </c>
      <c r="Y7177" t="s">
        <v>2188</v>
      </c>
      <c r="AA7177">
        <v>34.067500000000003</v>
      </c>
      <c r="AB7177">
        <v>-118.3536</v>
      </c>
      <c r="AC7177">
        <f t="shared" si="112"/>
        <v>0</v>
      </c>
    </row>
    <row r="7178" spans="1:29" x14ac:dyDescent="0.35">
      <c r="A7178">
        <v>200515880</v>
      </c>
      <c r="B7178" s="1">
        <v>44131</v>
      </c>
      <c r="C7178" s="1">
        <v>44131</v>
      </c>
      <c r="D7178">
        <v>1715</v>
      </c>
      <c r="E7178">
        <v>5</v>
      </c>
      <c r="F7178" t="s">
        <v>98</v>
      </c>
      <c r="G7178">
        <v>524</v>
      </c>
      <c r="H7178">
        <v>1</v>
      </c>
      <c r="I7178">
        <v>230</v>
      </c>
      <c r="J7178" t="s">
        <v>161</v>
      </c>
      <c r="K7178" t="s">
        <v>10171</v>
      </c>
      <c r="L7178">
        <v>20</v>
      </c>
      <c r="M7178" t="s">
        <v>30</v>
      </c>
      <c r="N7178" t="s">
        <v>73</v>
      </c>
      <c r="O7178">
        <v>101</v>
      </c>
      <c r="P7178" t="s">
        <v>32</v>
      </c>
      <c r="Q7178">
        <v>400</v>
      </c>
      <c r="R7178" t="s">
        <v>143</v>
      </c>
      <c r="S7178" t="s">
        <v>84</v>
      </c>
      <c r="T7178" t="s">
        <v>85</v>
      </c>
      <c r="U7178">
        <v>230</v>
      </c>
      <c r="Y7178" t="s">
        <v>10172</v>
      </c>
      <c r="AA7178">
        <v>33.774900000000002</v>
      </c>
      <c r="AB7178">
        <v>-118.27500000000001</v>
      </c>
      <c r="AC7178">
        <f t="shared" si="112"/>
        <v>0</v>
      </c>
    </row>
    <row r="7179" spans="1:29" x14ac:dyDescent="0.35">
      <c r="A7179">
        <v>200907652</v>
      </c>
      <c r="B7179" s="1">
        <v>43910</v>
      </c>
      <c r="C7179" s="1">
        <v>43896</v>
      </c>
      <c r="D7179">
        <v>2232</v>
      </c>
      <c r="E7179">
        <v>9</v>
      </c>
      <c r="F7179" t="s">
        <v>49</v>
      </c>
      <c r="G7179">
        <v>948</v>
      </c>
      <c r="H7179">
        <v>1</v>
      </c>
      <c r="I7179">
        <v>440</v>
      </c>
      <c r="J7179" t="s">
        <v>213</v>
      </c>
      <c r="K7179">
        <v>344</v>
      </c>
      <c r="L7179">
        <v>27</v>
      </c>
      <c r="M7179" t="s">
        <v>94</v>
      </c>
      <c r="N7179" t="s">
        <v>73</v>
      </c>
      <c r="O7179">
        <v>145</v>
      </c>
      <c r="P7179" t="s">
        <v>1958</v>
      </c>
      <c r="S7179" t="s">
        <v>40</v>
      </c>
      <c r="T7179" t="s">
        <v>41</v>
      </c>
      <c r="U7179">
        <v>440</v>
      </c>
      <c r="Y7179" t="s">
        <v>10173</v>
      </c>
      <c r="AA7179">
        <v>34.170299999999997</v>
      </c>
      <c r="AB7179">
        <v>-118.42359999999999</v>
      </c>
      <c r="AC7179">
        <f t="shared" si="112"/>
        <v>0</v>
      </c>
    </row>
    <row r="7180" spans="1:29" x14ac:dyDescent="0.35">
      <c r="A7180">
        <v>200105750</v>
      </c>
      <c r="B7180" s="1">
        <v>43856</v>
      </c>
      <c r="C7180" s="1">
        <v>43856</v>
      </c>
      <c r="D7180">
        <v>1305</v>
      </c>
      <c r="E7180">
        <v>1</v>
      </c>
      <c r="F7180" t="s">
        <v>36</v>
      </c>
      <c r="G7180">
        <v>162</v>
      </c>
      <c r="H7180">
        <v>2</v>
      </c>
      <c r="I7180">
        <v>624</v>
      </c>
      <c r="J7180" t="s">
        <v>171</v>
      </c>
      <c r="K7180" t="s">
        <v>10174</v>
      </c>
      <c r="L7180">
        <v>28</v>
      </c>
      <c r="M7180" t="s">
        <v>30</v>
      </c>
      <c r="N7180" t="s">
        <v>95</v>
      </c>
      <c r="O7180">
        <v>707</v>
      </c>
      <c r="P7180" t="s">
        <v>280</v>
      </c>
      <c r="Q7180">
        <v>500</v>
      </c>
      <c r="R7180" t="s">
        <v>184</v>
      </c>
      <c r="S7180" t="s">
        <v>40</v>
      </c>
      <c r="T7180" t="s">
        <v>41</v>
      </c>
      <c r="U7180">
        <v>624</v>
      </c>
      <c r="V7180">
        <v>998</v>
      </c>
      <c r="Y7180" t="s">
        <v>1738</v>
      </c>
      <c r="AA7180">
        <v>34.045900000000003</v>
      </c>
      <c r="AB7180">
        <v>-118.25790000000001</v>
      </c>
      <c r="AC7180">
        <f t="shared" si="112"/>
        <v>0</v>
      </c>
    </row>
    <row r="7181" spans="1:29" x14ac:dyDescent="0.35">
      <c r="A7181">
        <v>200908946</v>
      </c>
      <c r="B7181" s="1">
        <v>43947</v>
      </c>
      <c r="C7181" s="1">
        <v>43942</v>
      </c>
      <c r="D7181">
        <v>1</v>
      </c>
      <c r="E7181">
        <v>9</v>
      </c>
      <c r="F7181" t="s">
        <v>49</v>
      </c>
      <c r="G7181">
        <v>943</v>
      </c>
      <c r="H7181">
        <v>1</v>
      </c>
      <c r="I7181">
        <v>310</v>
      </c>
      <c r="J7181" t="s">
        <v>71</v>
      </c>
      <c r="K7181" t="s">
        <v>10175</v>
      </c>
      <c r="L7181">
        <v>38</v>
      </c>
      <c r="M7181" t="s">
        <v>30</v>
      </c>
      <c r="N7181" t="s">
        <v>31</v>
      </c>
      <c r="O7181">
        <v>502</v>
      </c>
      <c r="P7181" t="s">
        <v>47</v>
      </c>
      <c r="S7181" t="s">
        <v>40</v>
      </c>
      <c r="T7181" t="s">
        <v>41</v>
      </c>
      <c r="U7181">
        <v>310</v>
      </c>
      <c r="Y7181" t="s">
        <v>10176</v>
      </c>
      <c r="AA7181">
        <v>34.1721</v>
      </c>
      <c r="AB7181">
        <v>-118.44</v>
      </c>
      <c r="AC7181">
        <f t="shared" si="112"/>
        <v>0</v>
      </c>
    </row>
    <row r="7182" spans="1:29" x14ac:dyDescent="0.35">
      <c r="A7182">
        <v>200122508</v>
      </c>
      <c r="B7182" s="1">
        <v>44183</v>
      </c>
      <c r="C7182" s="1">
        <v>44182</v>
      </c>
      <c r="D7182">
        <v>1900</v>
      </c>
      <c r="E7182">
        <v>1</v>
      </c>
      <c r="F7182" t="s">
        <v>36</v>
      </c>
      <c r="G7182">
        <v>162</v>
      </c>
      <c r="H7182">
        <v>1</v>
      </c>
      <c r="I7182">
        <v>330</v>
      </c>
      <c r="J7182" t="s">
        <v>37</v>
      </c>
      <c r="K7182" t="s">
        <v>10177</v>
      </c>
      <c r="L7182">
        <v>29</v>
      </c>
      <c r="M7182" t="s">
        <v>94</v>
      </c>
      <c r="N7182" t="s">
        <v>73</v>
      </c>
      <c r="O7182">
        <v>707</v>
      </c>
      <c r="P7182" t="s">
        <v>280</v>
      </c>
      <c r="S7182" t="s">
        <v>40</v>
      </c>
      <c r="T7182" t="s">
        <v>41</v>
      </c>
      <c r="U7182">
        <v>330</v>
      </c>
      <c r="Y7182" t="s">
        <v>5714</v>
      </c>
      <c r="AA7182">
        <v>34.046900000000001</v>
      </c>
      <c r="AB7182">
        <v>-118.2569</v>
      </c>
      <c r="AC7182">
        <f t="shared" si="112"/>
        <v>0</v>
      </c>
    </row>
    <row r="7183" spans="1:29" x14ac:dyDescent="0.35">
      <c r="A7183">
        <v>200611666</v>
      </c>
      <c r="B7183" s="1">
        <v>43998</v>
      </c>
      <c r="C7183" s="1">
        <v>43955</v>
      </c>
      <c r="D7183">
        <v>900</v>
      </c>
      <c r="E7183">
        <v>6</v>
      </c>
      <c r="F7183" t="s">
        <v>91</v>
      </c>
      <c r="G7183">
        <v>659</v>
      </c>
      <c r="H7183">
        <v>1</v>
      </c>
      <c r="I7183">
        <v>480</v>
      </c>
      <c r="J7183" t="s">
        <v>44</v>
      </c>
      <c r="K7183">
        <v>344</v>
      </c>
      <c r="L7183">
        <v>40</v>
      </c>
      <c r="M7183" t="s">
        <v>30</v>
      </c>
      <c r="N7183" t="s">
        <v>94</v>
      </c>
      <c r="O7183">
        <v>108</v>
      </c>
      <c r="P7183" t="s">
        <v>105</v>
      </c>
      <c r="S7183" t="s">
        <v>40</v>
      </c>
      <c r="T7183" t="s">
        <v>41</v>
      </c>
      <c r="U7183">
        <v>480</v>
      </c>
      <c r="Y7183" t="s">
        <v>122</v>
      </c>
      <c r="Z7183" t="s">
        <v>375</v>
      </c>
      <c r="AA7183">
        <v>34.098100000000002</v>
      </c>
      <c r="AB7183">
        <v>-118.3044</v>
      </c>
      <c r="AC7183">
        <f t="shared" si="112"/>
        <v>0</v>
      </c>
    </row>
    <row r="7184" spans="1:29" x14ac:dyDescent="0.35">
      <c r="A7184">
        <v>200204939</v>
      </c>
      <c r="B7184" s="1">
        <v>43850</v>
      </c>
      <c r="C7184" s="1">
        <v>43850</v>
      </c>
      <c r="D7184">
        <v>40</v>
      </c>
      <c r="E7184">
        <v>2</v>
      </c>
      <c r="F7184" t="s">
        <v>56</v>
      </c>
      <c r="G7184">
        <v>238</v>
      </c>
      <c r="H7184">
        <v>1</v>
      </c>
      <c r="I7184">
        <v>251</v>
      </c>
      <c r="J7184" t="s">
        <v>1253</v>
      </c>
      <c r="K7184" t="s">
        <v>10178</v>
      </c>
      <c r="L7184">
        <v>66</v>
      </c>
      <c r="M7184" t="s">
        <v>30</v>
      </c>
      <c r="N7184" t="s">
        <v>95</v>
      </c>
      <c r="O7184">
        <v>502</v>
      </c>
      <c r="P7184" t="s">
        <v>47</v>
      </c>
      <c r="Q7184">
        <v>500</v>
      </c>
      <c r="R7184" t="s">
        <v>184</v>
      </c>
      <c r="S7184" t="s">
        <v>40</v>
      </c>
      <c r="T7184" t="s">
        <v>41</v>
      </c>
      <c r="U7184">
        <v>251</v>
      </c>
      <c r="V7184">
        <v>998</v>
      </c>
      <c r="Y7184" t="s">
        <v>8472</v>
      </c>
      <c r="AA7184">
        <v>34.061599999999999</v>
      </c>
      <c r="AB7184">
        <v>-118.2586</v>
      </c>
      <c r="AC7184">
        <f t="shared" si="112"/>
        <v>0</v>
      </c>
    </row>
    <row r="7185" spans="1:29" x14ac:dyDescent="0.35">
      <c r="A7185">
        <v>201111008</v>
      </c>
      <c r="B7185" s="1">
        <v>44013</v>
      </c>
      <c r="C7185" s="1">
        <v>44012</v>
      </c>
      <c r="D7185">
        <v>730</v>
      </c>
      <c r="E7185">
        <v>11</v>
      </c>
      <c r="F7185" t="s">
        <v>64</v>
      </c>
      <c r="G7185">
        <v>1144</v>
      </c>
      <c r="H7185">
        <v>1</v>
      </c>
      <c r="I7185">
        <v>331</v>
      </c>
      <c r="J7185" t="s">
        <v>233</v>
      </c>
      <c r="K7185" t="s">
        <v>670</v>
      </c>
      <c r="L7185">
        <v>38</v>
      </c>
      <c r="M7185" t="s">
        <v>94</v>
      </c>
      <c r="N7185" t="s">
        <v>73</v>
      </c>
      <c r="O7185">
        <v>101</v>
      </c>
      <c r="P7185" t="s">
        <v>32</v>
      </c>
      <c r="S7185" t="s">
        <v>33</v>
      </c>
      <c r="T7185" t="s">
        <v>34</v>
      </c>
      <c r="U7185">
        <v>331</v>
      </c>
      <c r="Y7185" t="s">
        <v>10179</v>
      </c>
      <c r="AA7185">
        <v>34.104500000000002</v>
      </c>
      <c r="AB7185">
        <v>-118.27209999999999</v>
      </c>
      <c r="AC7185">
        <f t="shared" si="112"/>
        <v>1</v>
      </c>
    </row>
    <row r="7186" spans="1:29" x14ac:dyDescent="0.35">
      <c r="A7186">
        <v>200413196</v>
      </c>
      <c r="B7186" s="1">
        <v>44100</v>
      </c>
      <c r="C7186" s="1">
        <v>44099</v>
      </c>
      <c r="D7186">
        <v>1700</v>
      </c>
      <c r="E7186">
        <v>4</v>
      </c>
      <c r="F7186" t="s">
        <v>54</v>
      </c>
      <c r="G7186">
        <v>473</v>
      </c>
      <c r="H7186">
        <v>1</v>
      </c>
      <c r="I7186">
        <v>341</v>
      </c>
      <c r="J7186" t="s">
        <v>157</v>
      </c>
      <c r="K7186">
        <v>344</v>
      </c>
      <c r="L7186">
        <v>43</v>
      </c>
      <c r="M7186" t="s">
        <v>30</v>
      </c>
      <c r="N7186" t="s">
        <v>95</v>
      </c>
      <c r="O7186">
        <v>502</v>
      </c>
      <c r="P7186" t="s">
        <v>47</v>
      </c>
      <c r="S7186" t="s">
        <v>40</v>
      </c>
      <c r="T7186" t="s">
        <v>41</v>
      </c>
      <c r="U7186">
        <v>341</v>
      </c>
      <c r="Y7186" t="s">
        <v>674</v>
      </c>
      <c r="AA7186">
        <v>34.033299999999997</v>
      </c>
      <c r="AB7186">
        <v>-118.2192</v>
      </c>
      <c r="AC7186">
        <f t="shared" si="112"/>
        <v>0</v>
      </c>
    </row>
    <row r="7187" spans="1:29" x14ac:dyDescent="0.35">
      <c r="A7187">
        <v>200704644</v>
      </c>
      <c r="B7187" s="1">
        <v>43844</v>
      </c>
      <c r="C7187" s="1">
        <v>43844</v>
      </c>
      <c r="D7187">
        <v>645</v>
      </c>
      <c r="E7187">
        <v>7</v>
      </c>
      <c r="F7187" t="s">
        <v>28</v>
      </c>
      <c r="G7187">
        <v>782</v>
      </c>
      <c r="H7187">
        <v>1</v>
      </c>
      <c r="I7187">
        <v>420</v>
      </c>
      <c r="J7187" t="s">
        <v>352</v>
      </c>
      <c r="K7187" t="s">
        <v>2947</v>
      </c>
      <c r="L7187">
        <v>43</v>
      </c>
      <c r="M7187" t="s">
        <v>94</v>
      </c>
      <c r="N7187" t="s">
        <v>163</v>
      </c>
      <c r="O7187">
        <v>101</v>
      </c>
      <c r="P7187" t="s">
        <v>32</v>
      </c>
      <c r="S7187" t="s">
        <v>40</v>
      </c>
      <c r="T7187" t="s">
        <v>41</v>
      </c>
      <c r="U7187">
        <v>420</v>
      </c>
      <c r="Y7187" t="s">
        <v>6289</v>
      </c>
      <c r="AA7187">
        <v>34.042000000000002</v>
      </c>
      <c r="AB7187">
        <v>-118.36579999999999</v>
      </c>
      <c r="AC7187">
        <f t="shared" si="112"/>
        <v>0</v>
      </c>
    </row>
    <row r="7188" spans="1:29" x14ac:dyDescent="0.35">
      <c r="A7188">
        <v>200915138</v>
      </c>
      <c r="B7188" s="1">
        <v>44100</v>
      </c>
      <c r="C7188" s="1">
        <v>44095</v>
      </c>
      <c r="D7188">
        <v>2000</v>
      </c>
      <c r="E7188">
        <v>9</v>
      </c>
      <c r="F7188" t="s">
        <v>49</v>
      </c>
      <c r="G7188">
        <v>952</v>
      </c>
      <c r="H7188">
        <v>1</v>
      </c>
      <c r="I7188">
        <v>440</v>
      </c>
      <c r="J7188" t="s">
        <v>213</v>
      </c>
      <c r="K7188" t="s">
        <v>2040</v>
      </c>
      <c r="L7188">
        <v>29</v>
      </c>
      <c r="M7188" t="s">
        <v>30</v>
      </c>
      <c r="N7188" t="s">
        <v>31</v>
      </c>
      <c r="O7188">
        <v>501</v>
      </c>
      <c r="P7188" t="s">
        <v>164</v>
      </c>
      <c r="S7188" t="s">
        <v>40</v>
      </c>
      <c r="T7188" t="s">
        <v>41</v>
      </c>
      <c r="U7188">
        <v>440</v>
      </c>
      <c r="Y7188" t="s">
        <v>10180</v>
      </c>
      <c r="AA7188">
        <v>34.168500000000002</v>
      </c>
      <c r="AB7188">
        <v>-118.4649</v>
      </c>
      <c r="AC7188">
        <f t="shared" si="112"/>
        <v>0</v>
      </c>
    </row>
    <row r="7189" spans="1:29" x14ac:dyDescent="0.35">
      <c r="A7189">
        <v>200412868</v>
      </c>
      <c r="B7189" s="1">
        <v>44091</v>
      </c>
      <c r="C7189" s="1">
        <v>44090</v>
      </c>
      <c r="D7189">
        <v>2100</v>
      </c>
      <c r="E7189">
        <v>4</v>
      </c>
      <c r="F7189" t="s">
        <v>54</v>
      </c>
      <c r="G7189">
        <v>427</v>
      </c>
      <c r="H7189">
        <v>1</v>
      </c>
      <c r="I7189">
        <v>510</v>
      </c>
      <c r="J7189" t="s">
        <v>29</v>
      </c>
      <c r="L7189">
        <v>0</v>
      </c>
      <c r="O7189">
        <v>707</v>
      </c>
      <c r="P7189" t="s">
        <v>280</v>
      </c>
      <c r="S7189" t="s">
        <v>40</v>
      </c>
      <c r="T7189" t="s">
        <v>41</v>
      </c>
      <c r="U7189">
        <v>510</v>
      </c>
      <c r="Y7189" t="s">
        <v>10181</v>
      </c>
      <c r="AA7189">
        <v>34.0852</v>
      </c>
      <c r="AB7189">
        <v>-118.18600000000001</v>
      </c>
      <c r="AC7189">
        <f t="shared" si="112"/>
        <v>0</v>
      </c>
    </row>
    <row r="7190" spans="1:29" x14ac:dyDescent="0.35">
      <c r="A7190">
        <v>200605035</v>
      </c>
      <c r="B7190" s="1">
        <v>43854</v>
      </c>
      <c r="C7190" s="1">
        <v>43854</v>
      </c>
      <c r="D7190">
        <v>540</v>
      </c>
      <c r="E7190">
        <v>6</v>
      </c>
      <c r="F7190" t="s">
        <v>91</v>
      </c>
      <c r="G7190">
        <v>666</v>
      </c>
      <c r="H7190">
        <v>1</v>
      </c>
      <c r="I7190">
        <v>210</v>
      </c>
      <c r="J7190" t="s">
        <v>149</v>
      </c>
      <c r="K7190" t="s">
        <v>10182</v>
      </c>
      <c r="L7190">
        <v>23</v>
      </c>
      <c r="M7190" t="s">
        <v>94</v>
      </c>
      <c r="N7190" t="s">
        <v>73</v>
      </c>
      <c r="O7190">
        <v>501</v>
      </c>
      <c r="P7190" t="s">
        <v>164</v>
      </c>
      <c r="Q7190">
        <v>400</v>
      </c>
      <c r="R7190" t="s">
        <v>143</v>
      </c>
      <c r="S7190" t="s">
        <v>84</v>
      </c>
      <c r="T7190" t="s">
        <v>85</v>
      </c>
      <c r="U7190">
        <v>210</v>
      </c>
      <c r="V7190">
        <v>998</v>
      </c>
      <c r="Y7190" t="s">
        <v>746</v>
      </c>
      <c r="AA7190">
        <v>34.092599999999997</v>
      </c>
      <c r="AB7190">
        <v>-118.3289</v>
      </c>
      <c r="AC7190">
        <f t="shared" si="112"/>
        <v>0</v>
      </c>
    </row>
    <row r="7191" spans="1:29" x14ac:dyDescent="0.35">
      <c r="A7191">
        <v>200408165</v>
      </c>
      <c r="B7191" s="1">
        <v>43946</v>
      </c>
      <c r="C7191" s="1">
        <v>43946</v>
      </c>
      <c r="D7191">
        <v>200</v>
      </c>
      <c r="E7191">
        <v>4</v>
      </c>
      <c r="F7191" t="s">
        <v>54</v>
      </c>
      <c r="G7191">
        <v>471</v>
      </c>
      <c r="H7191">
        <v>2</v>
      </c>
      <c r="I7191">
        <v>930</v>
      </c>
      <c r="J7191" t="s">
        <v>339</v>
      </c>
      <c r="K7191" t="s">
        <v>10183</v>
      </c>
      <c r="L7191">
        <v>31</v>
      </c>
      <c r="M7191" t="s">
        <v>30</v>
      </c>
      <c r="N7191" t="s">
        <v>95</v>
      </c>
      <c r="O7191">
        <v>108</v>
      </c>
      <c r="P7191" t="s">
        <v>105</v>
      </c>
      <c r="Q7191">
        <v>511</v>
      </c>
      <c r="R7191" t="s">
        <v>151</v>
      </c>
      <c r="S7191" t="s">
        <v>40</v>
      </c>
      <c r="T7191" t="s">
        <v>41</v>
      </c>
      <c r="U7191">
        <v>930</v>
      </c>
      <c r="Y7191" t="s">
        <v>10184</v>
      </c>
      <c r="AA7191">
        <v>34.034500000000001</v>
      </c>
      <c r="AB7191">
        <v>-118.22499999999999</v>
      </c>
      <c r="AC7191">
        <f t="shared" si="112"/>
        <v>0</v>
      </c>
    </row>
    <row r="7192" spans="1:29" x14ac:dyDescent="0.35">
      <c r="A7192">
        <v>200121141</v>
      </c>
      <c r="B7192" s="1">
        <v>44151</v>
      </c>
      <c r="C7192" s="1">
        <v>44151</v>
      </c>
      <c r="D7192">
        <v>550</v>
      </c>
      <c r="E7192">
        <v>1</v>
      </c>
      <c r="F7192" t="s">
        <v>36</v>
      </c>
      <c r="G7192">
        <v>123</v>
      </c>
      <c r="H7192">
        <v>2</v>
      </c>
      <c r="I7192">
        <v>745</v>
      </c>
      <c r="J7192" t="s">
        <v>139</v>
      </c>
      <c r="K7192">
        <v>329</v>
      </c>
      <c r="L7192">
        <v>0</v>
      </c>
      <c r="M7192" t="s">
        <v>30</v>
      </c>
      <c r="N7192" t="s">
        <v>46</v>
      </c>
      <c r="O7192">
        <v>725</v>
      </c>
      <c r="P7192" t="s">
        <v>199</v>
      </c>
      <c r="S7192" t="s">
        <v>40</v>
      </c>
      <c r="T7192" t="s">
        <v>41</v>
      </c>
      <c r="U7192">
        <v>745</v>
      </c>
      <c r="Y7192" t="s">
        <v>7151</v>
      </c>
      <c r="AA7192">
        <v>34.054900000000004</v>
      </c>
      <c r="AB7192">
        <v>-118.2426</v>
      </c>
      <c r="AC7192">
        <f t="shared" si="112"/>
        <v>0</v>
      </c>
    </row>
    <row r="7193" spans="1:29" x14ac:dyDescent="0.35">
      <c r="A7193">
        <v>201209920</v>
      </c>
      <c r="B7193" s="1">
        <v>43918</v>
      </c>
      <c r="C7193" s="1">
        <v>43918</v>
      </c>
      <c r="D7193">
        <v>1420</v>
      </c>
      <c r="E7193">
        <v>12</v>
      </c>
      <c r="F7193" t="s">
        <v>68</v>
      </c>
      <c r="G7193">
        <v>1267</v>
      </c>
      <c r="H7193">
        <v>1</v>
      </c>
      <c r="I7193">
        <v>210</v>
      </c>
      <c r="J7193" t="s">
        <v>149</v>
      </c>
      <c r="K7193" t="s">
        <v>10185</v>
      </c>
      <c r="L7193">
        <v>40</v>
      </c>
      <c r="M7193" t="s">
        <v>94</v>
      </c>
      <c r="N7193" t="s">
        <v>95</v>
      </c>
      <c r="O7193">
        <v>102</v>
      </c>
      <c r="P7193" t="s">
        <v>186</v>
      </c>
      <c r="Q7193">
        <v>400</v>
      </c>
      <c r="R7193" t="s">
        <v>143</v>
      </c>
      <c r="S7193" t="s">
        <v>40</v>
      </c>
      <c r="T7193" t="s">
        <v>41</v>
      </c>
      <c r="U7193">
        <v>210</v>
      </c>
      <c r="Y7193" t="s">
        <v>357</v>
      </c>
      <c r="Z7193" t="s">
        <v>974</v>
      </c>
      <c r="AA7193">
        <v>33.960099999999997</v>
      </c>
      <c r="AB7193">
        <v>-118.2782</v>
      </c>
      <c r="AC7193">
        <f t="shared" si="112"/>
        <v>0</v>
      </c>
    </row>
    <row r="7194" spans="1:29" x14ac:dyDescent="0.35">
      <c r="A7194">
        <v>200413311</v>
      </c>
      <c r="B7194" s="1">
        <v>44104</v>
      </c>
      <c r="C7194" s="1">
        <v>44103</v>
      </c>
      <c r="D7194">
        <v>1600</v>
      </c>
      <c r="E7194">
        <v>4</v>
      </c>
      <c r="F7194" t="s">
        <v>54</v>
      </c>
      <c r="G7194">
        <v>451</v>
      </c>
      <c r="H7194">
        <v>1</v>
      </c>
      <c r="I7194">
        <v>510</v>
      </c>
      <c r="J7194" t="s">
        <v>29</v>
      </c>
      <c r="L7194">
        <v>0</v>
      </c>
      <c r="O7194">
        <v>108</v>
      </c>
      <c r="P7194" t="s">
        <v>105</v>
      </c>
      <c r="S7194" t="s">
        <v>40</v>
      </c>
      <c r="T7194" t="s">
        <v>41</v>
      </c>
      <c r="U7194">
        <v>510</v>
      </c>
      <c r="Y7194" t="s">
        <v>10186</v>
      </c>
      <c r="AA7194">
        <v>34.048699999999997</v>
      </c>
      <c r="AB7194">
        <v>-118.2255</v>
      </c>
      <c r="AC7194">
        <f t="shared" si="112"/>
        <v>0</v>
      </c>
    </row>
    <row r="7195" spans="1:29" x14ac:dyDescent="0.35">
      <c r="A7195">
        <v>201215241</v>
      </c>
      <c r="B7195" s="1">
        <v>44006</v>
      </c>
      <c r="C7195" s="1">
        <v>44006</v>
      </c>
      <c r="D7195">
        <v>130</v>
      </c>
      <c r="E7195">
        <v>12</v>
      </c>
      <c r="F7195" t="s">
        <v>68</v>
      </c>
      <c r="G7195">
        <v>1257</v>
      </c>
      <c r="H7195">
        <v>1</v>
      </c>
      <c r="I7195">
        <v>230</v>
      </c>
      <c r="J7195" t="s">
        <v>161</v>
      </c>
      <c r="K7195" t="s">
        <v>10187</v>
      </c>
      <c r="L7195">
        <v>45</v>
      </c>
      <c r="M7195" t="s">
        <v>30</v>
      </c>
      <c r="N7195" t="s">
        <v>95</v>
      </c>
      <c r="O7195">
        <v>101</v>
      </c>
      <c r="P7195" t="s">
        <v>32</v>
      </c>
      <c r="Q7195">
        <v>500</v>
      </c>
      <c r="R7195" t="s">
        <v>184</v>
      </c>
      <c r="S7195" t="s">
        <v>40</v>
      </c>
      <c r="T7195" t="s">
        <v>41</v>
      </c>
      <c r="U7195">
        <v>230</v>
      </c>
      <c r="Y7195" t="s">
        <v>440</v>
      </c>
      <c r="Z7195" t="s">
        <v>3719</v>
      </c>
      <c r="AA7195">
        <v>33.969799999999999</v>
      </c>
      <c r="AB7195">
        <v>-118.2914</v>
      </c>
      <c r="AC7195">
        <f t="shared" si="112"/>
        <v>0</v>
      </c>
    </row>
    <row r="7196" spans="1:29" x14ac:dyDescent="0.35">
      <c r="A7196">
        <v>200608093</v>
      </c>
      <c r="B7196" s="1">
        <v>43908</v>
      </c>
      <c r="C7196" s="1">
        <v>43908</v>
      </c>
      <c r="D7196">
        <v>805</v>
      </c>
      <c r="E7196">
        <v>6</v>
      </c>
      <c r="F7196" t="s">
        <v>91</v>
      </c>
      <c r="G7196">
        <v>615</v>
      </c>
      <c r="H7196">
        <v>2</v>
      </c>
      <c r="I7196">
        <v>624</v>
      </c>
      <c r="J7196" t="s">
        <v>171</v>
      </c>
      <c r="K7196" t="s">
        <v>8755</v>
      </c>
      <c r="L7196">
        <v>26</v>
      </c>
      <c r="M7196" t="s">
        <v>94</v>
      </c>
      <c r="N7196" t="s">
        <v>163</v>
      </c>
      <c r="O7196">
        <v>501</v>
      </c>
      <c r="P7196" t="s">
        <v>164</v>
      </c>
      <c r="Q7196">
        <v>400</v>
      </c>
      <c r="R7196" t="s">
        <v>143</v>
      </c>
      <c r="S7196" t="s">
        <v>40</v>
      </c>
      <c r="T7196" t="s">
        <v>41</v>
      </c>
      <c r="U7196">
        <v>624</v>
      </c>
      <c r="Y7196" t="s">
        <v>4355</v>
      </c>
      <c r="AA7196">
        <v>34.131</v>
      </c>
      <c r="AB7196">
        <v>-118.34520000000001</v>
      </c>
      <c r="AC7196">
        <f t="shared" si="112"/>
        <v>0</v>
      </c>
    </row>
    <row r="7197" spans="1:29" x14ac:dyDescent="0.35">
      <c r="A7197">
        <v>201212510</v>
      </c>
      <c r="B7197" s="1">
        <v>43960</v>
      </c>
      <c r="C7197" s="1">
        <v>43960</v>
      </c>
      <c r="D7197">
        <v>1730</v>
      </c>
      <c r="E7197">
        <v>12</v>
      </c>
      <c r="F7197" t="s">
        <v>68</v>
      </c>
      <c r="G7197">
        <v>1253</v>
      </c>
      <c r="H7197">
        <v>1</v>
      </c>
      <c r="I7197">
        <v>648</v>
      </c>
      <c r="J7197" t="s">
        <v>58</v>
      </c>
      <c r="K7197" t="s">
        <v>2287</v>
      </c>
      <c r="L7197">
        <v>0</v>
      </c>
      <c r="M7197" t="s">
        <v>46</v>
      </c>
      <c r="N7197" t="s">
        <v>46</v>
      </c>
      <c r="O7197">
        <v>203</v>
      </c>
      <c r="P7197" t="s">
        <v>101</v>
      </c>
      <c r="Q7197">
        <v>505</v>
      </c>
      <c r="R7197" t="s">
        <v>10188</v>
      </c>
      <c r="S7197" t="s">
        <v>40</v>
      </c>
      <c r="T7197" t="s">
        <v>41</v>
      </c>
      <c r="U7197">
        <v>648</v>
      </c>
      <c r="V7197">
        <v>998</v>
      </c>
      <c r="Y7197" t="s">
        <v>5022</v>
      </c>
      <c r="AA7197">
        <v>33.974600000000002</v>
      </c>
      <c r="AB7197">
        <v>-118.3137</v>
      </c>
      <c r="AC7197">
        <f t="shared" si="112"/>
        <v>0</v>
      </c>
    </row>
    <row r="7198" spans="1:29" x14ac:dyDescent="0.35">
      <c r="A7198">
        <v>200704522</v>
      </c>
      <c r="B7198" s="1">
        <v>43841</v>
      </c>
      <c r="C7198" s="1">
        <v>43840</v>
      </c>
      <c r="D7198">
        <v>2000</v>
      </c>
      <c r="E7198">
        <v>7</v>
      </c>
      <c r="F7198" t="s">
        <v>28</v>
      </c>
      <c r="G7198">
        <v>722</v>
      </c>
      <c r="H7198">
        <v>1</v>
      </c>
      <c r="I7198">
        <v>310</v>
      </c>
      <c r="J7198" t="s">
        <v>71</v>
      </c>
      <c r="K7198" t="s">
        <v>10189</v>
      </c>
      <c r="L7198">
        <v>68</v>
      </c>
      <c r="M7198" t="s">
        <v>94</v>
      </c>
      <c r="N7198" t="s">
        <v>73</v>
      </c>
      <c r="O7198">
        <v>502</v>
      </c>
      <c r="P7198" t="s">
        <v>47</v>
      </c>
      <c r="S7198" t="s">
        <v>40</v>
      </c>
      <c r="T7198" t="s">
        <v>41</v>
      </c>
      <c r="U7198">
        <v>310</v>
      </c>
      <c r="Y7198" t="s">
        <v>10190</v>
      </c>
      <c r="AA7198">
        <v>34.0745</v>
      </c>
      <c r="AB7198">
        <v>-118.3742</v>
      </c>
      <c r="AC7198">
        <f t="shared" si="112"/>
        <v>0</v>
      </c>
    </row>
    <row r="7199" spans="1:29" x14ac:dyDescent="0.35">
      <c r="A7199">
        <v>200218141</v>
      </c>
      <c r="B7199" s="1">
        <v>44168</v>
      </c>
      <c r="C7199" s="1">
        <v>44166</v>
      </c>
      <c r="D7199">
        <v>1530</v>
      </c>
      <c r="E7199">
        <v>2</v>
      </c>
      <c r="F7199" t="s">
        <v>56</v>
      </c>
      <c r="G7199">
        <v>204</v>
      </c>
      <c r="H7199">
        <v>1</v>
      </c>
      <c r="I7199">
        <v>510</v>
      </c>
      <c r="J7199" t="s">
        <v>29</v>
      </c>
      <c r="L7199">
        <v>0</v>
      </c>
      <c r="O7199">
        <v>101</v>
      </c>
      <c r="P7199" t="s">
        <v>32</v>
      </c>
      <c r="S7199" t="s">
        <v>40</v>
      </c>
      <c r="T7199" t="s">
        <v>41</v>
      </c>
      <c r="U7199">
        <v>510</v>
      </c>
      <c r="Y7199" t="s">
        <v>10191</v>
      </c>
      <c r="AA7199">
        <v>34.079000000000001</v>
      </c>
      <c r="AB7199">
        <v>-118.283</v>
      </c>
      <c r="AC7199">
        <f t="shared" si="112"/>
        <v>0</v>
      </c>
    </row>
    <row r="7200" spans="1:29" x14ac:dyDescent="0.35">
      <c r="A7200">
        <v>200505278</v>
      </c>
      <c r="B7200" s="1">
        <v>43861</v>
      </c>
      <c r="C7200" s="1">
        <v>43858</v>
      </c>
      <c r="D7200">
        <v>545</v>
      </c>
      <c r="E7200">
        <v>5</v>
      </c>
      <c r="F7200" t="s">
        <v>98</v>
      </c>
      <c r="G7200">
        <v>501</v>
      </c>
      <c r="H7200">
        <v>1</v>
      </c>
      <c r="I7200">
        <v>420</v>
      </c>
      <c r="J7200" t="s">
        <v>352</v>
      </c>
      <c r="L7200">
        <v>0</v>
      </c>
      <c r="O7200">
        <v>101</v>
      </c>
      <c r="P7200" t="s">
        <v>32</v>
      </c>
      <c r="S7200" t="s">
        <v>40</v>
      </c>
      <c r="T7200" t="s">
        <v>41</v>
      </c>
      <c r="U7200">
        <v>420</v>
      </c>
      <c r="Y7200" t="s">
        <v>10192</v>
      </c>
      <c r="AA7200">
        <v>33.863199999999999</v>
      </c>
      <c r="AB7200">
        <v>-118.3091</v>
      </c>
      <c r="AC7200">
        <f t="shared" si="112"/>
        <v>0</v>
      </c>
    </row>
    <row r="7201" spans="1:29" x14ac:dyDescent="0.35">
      <c r="A7201">
        <v>200812278</v>
      </c>
      <c r="B7201" s="1">
        <v>44036</v>
      </c>
      <c r="C7201" s="1">
        <v>44036</v>
      </c>
      <c r="D7201">
        <v>108</v>
      </c>
      <c r="E7201">
        <v>8</v>
      </c>
      <c r="F7201" t="s">
        <v>109</v>
      </c>
      <c r="G7201">
        <v>816</v>
      </c>
      <c r="H7201">
        <v>1</v>
      </c>
      <c r="I7201">
        <v>310</v>
      </c>
      <c r="J7201" t="s">
        <v>71</v>
      </c>
      <c r="K7201" t="s">
        <v>10193</v>
      </c>
      <c r="L7201">
        <v>0</v>
      </c>
      <c r="M7201" t="s">
        <v>46</v>
      </c>
      <c r="N7201" t="s">
        <v>46</v>
      </c>
      <c r="O7201">
        <v>502</v>
      </c>
      <c r="P7201" t="s">
        <v>47</v>
      </c>
      <c r="S7201" t="s">
        <v>40</v>
      </c>
      <c r="T7201" t="s">
        <v>41</v>
      </c>
      <c r="U7201">
        <v>310</v>
      </c>
      <c r="Y7201" t="s">
        <v>6778</v>
      </c>
      <c r="AA7201">
        <v>34.0642</v>
      </c>
      <c r="AB7201">
        <v>-118.45269999999999</v>
      </c>
      <c r="AC7201">
        <f t="shared" si="112"/>
        <v>0</v>
      </c>
    </row>
    <row r="7202" spans="1:29" x14ac:dyDescent="0.35">
      <c r="A7202">
        <v>200900505</v>
      </c>
      <c r="B7202" s="1">
        <v>43843</v>
      </c>
      <c r="C7202" s="1">
        <v>43843</v>
      </c>
      <c r="D7202">
        <v>1130</v>
      </c>
      <c r="E7202">
        <v>9</v>
      </c>
      <c r="F7202" t="s">
        <v>49</v>
      </c>
      <c r="G7202">
        <v>935</v>
      </c>
      <c r="H7202">
        <v>1</v>
      </c>
      <c r="I7202">
        <v>230</v>
      </c>
      <c r="J7202" t="s">
        <v>161</v>
      </c>
      <c r="K7202" t="s">
        <v>10194</v>
      </c>
      <c r="L7202">
        <v>57</v>
      </c>
      <c r="M7202" t="s">
        <v>30</v>
      </c>
      <c r="N7202" t="s">
        <v>73</v>
      </c>
      <c r="O7202">
        <v>502</v>
      </c>
      <c r="P7202" t="s">
        <v>47</v>
      </c>
      <c r="Q7202">
        <v>216</v>
      </c>
      <c r="R7202" t="s">
        <v>1006</v>
      </c>
      <c r="S7202" t="s">
        <v>33</v>
      </c>
      <c r="T7202" t="s">
        <v>34</v>
      </c>
      <c r="U7202">
        <v>230</v>
      </c>
      <c r="V7202">
        <v>998</v>
      </c>
      <c r="Y7202" t="s">
        <v>10195</v>
      </c>
      <c r="AA7202">
        <v>34.184699999999999</v>
      </c>
      <c r="AB7202">
        <v>-118.4422</v>
      </c>
      <c r="AC7202">
        <f t="shared" si="112"/>
        <v>1</v>
      </c>
    </row>
    <row r="7203" spans="1:29" x14ac:dyDescent="0.35">
      <c r="A7203">
        <v>201110480</v>
      </c>
      <c r="B7203" s="1">
        <v>43998</v>
      </c>
      <c r="C7203" s="1">
        <v>43997</v>
      </c>
      <c r="D7203">
        <v>2020</v>
      </c>
      <c r="E7203">
        <v>11</v>
      </c>
      <c r="F7203" t="s">
        <v>64</v>
      </c>
      <c r="G7203">
        <v>1136</v>
      </c>
      <c r="H7203">
        <v>2</v>
      </c>
      <c r="I7203">
        <v>745</v>
      </c>
      <c r="J7203" t="s">
        <v>139</v>
      </c>
      <c r="K7203">
        <v>329</v>
      </c>
      <c r="L7203">
        <v>0</v>
      </c>
      <c r="M7203" t="s">
        <v>46</v>
      </c>
      <c r="N7203" t="s">
        <v>46</v>
      </c>
      <c r="O7203">
        <v>301</v>
      </c>
      <c r="P7203" t="s">
        <v>155</v>
      </c>
      <c r="S7203" t="s">
        <v>40</v>
      </c>
      <c r="T7203" t="s">
        <v>41</v>
      </c>
      <c r="U7203">
        <v>745</v>
      </c>
      <c r="Y7203" t="s">
        <v>10196</v>
      </c>
      <c r="AA7203">
        <v>34.120100000000001</v>
      </c>
      <c r="AB7203">
        <v>-118.2289</v>
      </c>
      <c r="AC7203">
        <f t="shared" si="112"/>
        <v>0</v>
      </c>
    </row>
    <row r="7204" spans="1:29" x14ac:dyDescent="0.35">
      <c r="A7204">
        <v>200617723</v>
      </c>
      <c r="B7204" s="1">
        <v>44138</v>
      </c>
      <c r="C7204" s="1">
        <v>44122</v>
      </c>
      <c r="D7204">
        <v>1425</v>
      </c>
      <c r="E7204">
        <v>6</v>
      </c>
      <c r="F7204" t="s">
        <v>91</v>
      </c>
      <c r="G7204">
        <v>676</v>
      </c>
      <c r="H7204">
        <v>2</v>
      </c>
      <c r="I7204">
        <v>354</v>
      </c>
      <c r="J7204" t="s">
        <v>167</v>
      </c>
      <c r="K7204" t="s">
        <v>982</v>
      </c>
      <c r="L7204">
        <v>34</v>
      </c>
      <c r="M7204" t="s">
        <v>94</v>
      </c>
      <c r="N7204" t="s">
        <v>31</v>
      </c>
      <c r="O7204">
        <v>501</v>
      </c>
      <c r="P7204" t="s">
        <v>164</v>
      </c>
      <c r="S7204" t="s">
        <v>40</v>
      </c>
      <c r="T7204" t="s">
        <v>41</v>
      </c>
      <c r="U7204">
        <v>354</v>
      </c>
      <c r="Y7204" t="s">
        <v>10197</v>
      </c>
      <c r="AA7204">
        <v>34.086199999999998</v>
      </c>
      <c r="AB7204">
        <v>-118.3222</v>
      </c>
      <c r="AC7204">
        <f t="shared" si="112"/>
        <v>0</v>
      </c>
    </row>
    <row r="7205" spans="1:29" x14ac:dyDescent="0.35">
      <c r="A7205">
        <v>201009697</v>
      </c>
      <c r="B7205" s="1">
        <v>43986</v>
      </c>
      <c r="C7205" s="1">
        <v>43986</v>
      </c>
      <c r="D7205">
        <v>830</v>
      </c>
      <c r="E7205">
        <v>10</v>
      </c>
      <c r="F7205" t="s">
        <v>103</v>
      </c>
      <c r="G7205">
        <v>1063</v>
      </c>
      <c r="H7205">
        <v>2</v>
      </c>
      <c r="I7205">
        <v>625</v>
      </c>
      <c r="J7205" t="s">
        <v>628</v>
      </c>
      <c r="K7205" t="s">
        <v>10198</v>
      </c>
      <c r="L7205">
        <v>0</v>
      </c>
      <c r="M7205" t="s">
        <v>30</v>
      </c>
      <c r="N7205" t="s">
        <v>31</v>
      </c>
      <c r="O7205">
        <v>210</v>
      </c>
      <c r="P7205" t="s">
        <v>183</v>
      </c>
      <c r="Q7205">
        <v>500</v>
      </c>
      <c r="R7205" t="s">
        <v>184</v>
      </c>
      <c r="S7205" t="s">
        <v>84</v>
      </c>
      <c r="T7205" t="s">
        <v>85</v>
      </c>
      <c r="U7205">
        <v>625</v>
      </c>
      <c r="V7205">
        <v>888</v>
      </c>
      <c r="Y7205" t="s">
        <v>3214</v>
      </c>
      <c r="AA7205">
        <v>34.172199999999997</v>
      </c>
      <c r="AB7205">
        <v>-118.54470000000001</v>
      </c>
      <c r="AC7205">
        <f t="shared" si="112"/>
        <v>0</v>
      </c>
    </row>
    <row r="7206" spans="1:29" x14ac:dyDescent="0.35">
      <c r="A7206">
        <v>200914625</v>
      </c>
      <c r="B7206" s="1">
        <v>44086</v>
      </c>
      <c r="C7206" s="1">
        <v>44085</v>
      </c>
      <c r="D7206">
        <v>2100</v>
      </c>
      <c r="E7206">
        <v>9</v>
      </c>
      <c r="F7206" t="s">
        <v>49</v>
      </c>
      <c r="G7206">
        <v>904</v>
      </c>
      <c r="H7206">
        <v>1</v>
      </c>
      <c r="I7206">
        <v>510</v>
      </c>
      <c r="J7206" t="s">
        <v>29</v>
      </c>
      <c r="L7206">
        <v>0</v>
      </c>
      <c r="O7206">
        <v>101</v>
      </c>
      <c r="P7206" t="s">
        <v>32</v>
      </c>
      <c r="S7206" t="s">
        <v>40</v>
      </c>
      <c r="T7206" t="s">
        <v>41</v>
      </c>
      <c r="U7206">
        <v>510</v>
      </c>
      <c r="Y7206" t="s">
        <v>9087</v>
      </c>
      <c r="Z7206" t="s">
        <v>4880</v>
      </c>
      <c r="AA7206">
        <v>34.203000000000003</v>
      </c>
      <c r="AB7206">
        <v>-118.4575</v>
      </c>
      <c r="AC7206">
        <f t="shared" si="112"/>
        <v>0</v>
      </c>
    </row>
    <row r="7207" spans="1:29" x14ac:dyDescent="0.35">
      <c r="A7207">
        <v>200917597</v>
      </c>
      <c r="B7207" s="1">
        <v>44158</v>
      </c>
      <c r="C7207" s="1">
        <v>44155</v>
      </c>
      <c r="D7207">
        <v>1700</v>
      </c>
      <c r="E7207">
        <v>9</v>
      </c>
      <c r="F7207" t="s">
        <v>49</v>
      </c>
      <c r="G7207">
        <v>966</v>
      </c>
      <c r="H7207">
        <v>1</v>
      </c>
      <c r="I7207">
        <v>310</v>
      </c>
      <c r="J7207" t="s">
        <v>71</v>
      </c>
      <c r="K7207" t="s">
        <v>10199</v>
      </c>
      <c r="L7207">
        <v>56</v>
      </c>
      <c r="M7207" t="s">
        <v>94</v>
      </c>
      <c r="N7207" t="s">
        <v>31</v>
      </c>
      <c r="O7207">
        <v>723</v>
      </c>
      <c r="P7207" t="s">
        <v>6841</v>
      </c>
      <c r="S7207" t="s">
        <v>33</v>
      </c>
      <c r="T7207" t="s">
        <v>34</v>
      </c>
      <c r="U7207">
        <v>310</v>
      </c>
      <c r="V7207">
        <v>998</v>
      </c>
      <c r="Y7207" t="s">
        <v>362</v>
      </c>
      <c r="AA7207">
        <v>34.157600000000002</v>
      </c>
      <c r="AB7207">
        <v>-118.42310000000001</v>
      </c>
      <c r="AC7207">
        <f t="shared" si="112"/>
        <v>1</v>
      </c>
    </row>
    <row r="7208" spans="1:29" x14ac:dyDescent="0.35">
      <c r="A7208">
        <v>200816273</v>
      </c>
      <c r="B7208" s="1">
        <v>44145</v>
      </c>
      <c r="C7208" s="1">
        <v>43891</v>
      </c>
      <c r="D7208">
        <v>116</v>
      </c>
      <c r="E7208">
        <v>8</v>
      </c>
      <c r="F7208" t="s">
        <v>109</v>
      </c>
      <c r="G7208">
        <v>833</v>
      </c>
      <c r="H7208">
        <v>2</v>
      </c>
      <c r="I7208">
        <v>626</v>
      </c>
      <c r="J7208" t="s">
        <v>141</v>
      </c>
      <c r="K7208" t="s">
        <v>10200</v>
      </c>
      <c r="L7208">
        <v>30</v>
      </c>
      <c r="M7208" t="s">
        <v>94</v>
      </c>
      <c r="N7208" t="s">
        <v>95</v>
      </c>
      <c r="O7208">
        <v>102</v>
      </c>
      <c r="P7208" t="s">
        <v>186</v>
      </c>
      <c r="Q7208">
        <v>400</v>
      </c>
      <c r="R7208" t="s">
        <v>143</v>
      </c>
      <c r="S7208" t="s">
        <v>84</v>
      </c>
      <c r="T7208" t="s">
        <v>85</v>
      </c>
      <c r="U7208">
        <v>626</v>
      </c>
      <c r="Y7208" t="s">
        <v>1287</v>
      </c>
      <c r="Z7208" t="s">
        <v>10201</v>
      </c>
      <c r="AA7208">
        <v>34.057899999999997</v>
      </c>
      <c r="AB7208">
        <v>-118.44710000000001</v>
      </c>
      <c r="AC7208">
        <f t="shared" si="112"/>
        <v>0</v>
      </c>
    </row>
    <row r="7209" spans="1:29" x14ac:dyDescent="0.35">
      <c r="A7209">
        <v>201116657</v>
      </c>
      <c r="B7209" s="1">
        <v>44180</v>
      </c>
      <c r="C7209" s="1">
        <v>43900</v>
      </c>
      <c r="D7209">
        <v>800</v>
      </c>
      <c r="E7209">
        <v>11</v>
      </c>
      <c r="F7209" t="s">
        <v>64</v>
      </c>
      <c r="G7209">
        <v>1102</v>
      </c>
      <c r="H7209">
        <v>1</v>
      </c>
      <c r="I7209">
        <v>510</v>
      </c>
      <c r="J7209" t="s">
        <v>29</v>
      </c>
      <c r="L7209">
        <v>0</v>
      </c>
      <c r="O7209">
        <v>108</v>
      </c>
      <c r="P7209" t="s">
        <v>105</v>
      </c>
      <c r="S7209" t="s">
        <v>40</v>
      </c>
      <c r="T7209" t="s">
        <v>41</v>
      </c>
      <c r="U7209">
        <v>510</v>
      </c>
      <c r="Y7209" t="s">
        <v>10202</v>
      </c>
      <c r="AA7209">
        <v>34.1402</v>
      </c>
      <c r="AB7209">
        <v>-118.26909999999999</v>
      </c>
      <c r="AC7209">
        <f t="shared" si="112"/>
        <v>0</v>
      </c>
    </row>
    <row r="7210" spans="1:29" x14ac:dyDescent="0.35">
      <c r="A7210">
        <v>201224858</v>
      </c>
      <c r="B7210" s="1">
        <v>44155</v>
      </c>
      <c r="C7210" s="1">
        <v>44155</v>
      </c>
      <c r="D7210">
        <v>1</v>
      </c>
      <c r="E7210">
        <v>12</v>
      </c>
      <c r="F7210" t="s">
        <v>68</v>
      </c>
      <c r="G7210">
        <v>1259</v>
      </c>
      <c r="H7210">
        <v>1</v>
      </c>
      <c r="I7210">
        <v>230</v>
      </c>
      <c r="J7210" t="s">
        <v>161</v>
      </c>
      <c r="K7210" t="s">
        <v>10203</v>
      </c>
      <c r="L7210">
        <v>26</v>
      </c>
      <c r="M7210" t="s">
        <v>30</v>
      </c>
      <c r="N7210" t="s">
        <v>163</v>
      </c>
      <c r="O7210">
        <v>501</v>
      </c>
      <c r="P7210" t="s">
        <v>164</v>
      </c>
      <c r="Q7210">
        <v>207</v>
      </c>
      <c r="R7210" t="s">
        <v>1110</v>
      </c>
      <c r="S7210" t="s">
        <v>40</v>
      </c>
      <c r="T7210" t="s">
        <v>41</v>
      </c>
      <c r="U7210">
        <v>230</v>
      </c>
      <c r="Y7210" t="s">
        <v>793</v>
      </c>
      <c r="AA7210">
        <v>33.971200000000003</v>
      </c>
      <c r="AB7210">
        <v>-118.26300000000001</v>
      </c>
      <c r="AC7210">
        <f t="shared" si="112"/>
        <v>0</v>
      </c>
    </row>
    <row r="7211" spans="1:29" x14ac:dyDescent="0.35">
      <c r="A7211">
        <v>200116184</v>
      </c>
      <c r="B7211" s="1">
        <v>44053</v>
      </c>
      <c r="C7211" s="1">
        <v>44053</v>
      </c>
      <c r="D7211">
        <v>950</v>
      </c>
      <c r="E7211">
        <v>1</v>
      </c>
      <c r="F7211" t="s">
        <v>36</v>
      </c>
      <c r="G7211">
        <v>162</v>
      </c>
      <c r="H7211">
        <v>1</v>
      </c>
      <c r="I7211">
        <v>330</v>
      </c>
      <c r="J7211" t="s">
        <v>37</v>
      </c>
      <c r="K7211" t="s">
        <v>10204</v>
      </c>
      <c r="L7211">
        <v>39</v>
      </c>
      <c r="M7211" t="s">
        <v>30</v>
      </c>
      <c r="N7211" t="s">
        <v>31</v>
      </c>
      <c r="O7211">
        <v>108</v>
      </c>
      <c r="P7211" t="s">
        <v>105</v>
      </c>
      <c r="S7211" t="s">
        <v>40</v>
      </c>
      <c r="T7211" t="s">
        <v>41</v>
      </c>
      <c r="U7211">
        <v>330</v>
      </c>
      <c r="Y7211" t="s">
        <v>643</v>
      </c>
      <c r="AA7211">
        <v>34.043700000000001</v>
      </c>
      <c r="AB7211">
        <v>-118.2582</v>
      </c>
      <c r="AC7211">
        <f t="shared" si="112"/>
        <v>0</v>
      </c>
    </row>
    <row r="7212" spans="1:29" x14ac:dyDescent="0.35">
      <c r="A7212">
        <v>201213792</v>
      </c>
      <c r="B7212" s="1">
        <v>43980</v>
      </c>
      <c r="C7212" s="1">
        <v>43980</v>
      </c>
      <c r="D7212">
        <v>1020</v>
      </c>
      <c r="E7212">
        <v>12</v>
      </c>
      <c r="F7212" t="s">
        <v>68</v>
      </c>
      <c r="G7212">
        <v>1269</v>
      </c>
      <c r="H7212">
        <v>1</v>
      </c>
      <c r="I7212">
        <v>761</v>
      </c>
      <c r="J7212" t="s">
        <v>403</v>
      </c>
      <c r="K7212" t="s">
        <v>10205</v>
      </c>
      <c r="L7212">
        <v>32</v>
      </c>
      <c r="M7212" t="s">
        <v>30</v>
      </c>
      <c r="N7212" t="s">
        <v>163</v>
      </c>
      <c r="O7212">
        <v>502</v>
      </c>
      <c r="P7212" t="s">
        <v>47</v>
      </c>
      <c r="Q7212">
        <v>114</v>
      </c>
      <c r="R7212" t="s">
        <v>773</v>
      </c>
      <c r="S7212" t="s">
        <v>33</v>
      </c>
      <c r="T7212" t="s">
        <v>34</v>
      </c>
      <c r="U7212">
        <v>761</v>
      </c>
      <c r="V7212">
        <v>930</v>
      </c>
      <c r="Y7212" t="s">
        <v>10206</v>
      </c>
      <c r="AA7212">
        <v>33.960999999999999</v>
      </c>
      <c r="AB7212">
        <v>-118.26949999999999</v>
      </c>
      <c r="AC7212">
        <f t="shared" si="112"/>
        <v>1</v>
      </c>
    </row>
    <row r="7213" spans="1:29" x14ac:dyDescent="0.35">
      <c r="A7213">
        <v>201207694</v>
      </c>
      <c r="B7213" s="1">
        <v>43884</v>
      </c>
      <c r="C7213" s="1">
        <v>43884</v>
      </c>
      <c r="D7213">
        <v>1205</v>
      </c>
      <c r="E7213">
        <v>12</v>
      </c>
      <c r="F7213" t="s">
        <v>68</v>
      </c>
      <c r="G7213">
        <v>1233</v>
      </c>
      <c r="H7213">
        <v>1</v>
      </c>
      <c r="I7213">
        <v>230</v>
      </c>
      <c r="J7213" t="s">
        <v>161</v>
      </c>
      <c r="K7213" t="s">
        <v>10207</v>
      </c>
      <c r="L7213">
        <v>0</v>
      </c>
      <c r="M7213" t="s">
        <v>30</v>
      </c>
      <c r="N7213" t="s">
        <v>163</v>
      </c>
      <c r="O7213">
        <v>108</v>
      </c>
      <c r="P7213" t="s">
        <v>105</v>
      </c>
      <c r="Q7213">
        <v>109</v>
      </c>
      <c r="R7213" t="s">
        <v>265</v>
      </c>
      <c r="S7213" t="s">
        <v>355</v>
      </c>
      <c r="T7213" t="s">
        <v>356</v>
      </c>
      <c r="U7213">
        <v>230</v>
      </c>
      <c r="V7213">
        <v>998</v>
      </c>
      <c r="Y7213" t="s">
        <v>3707</v>
      </c>
      <c r="AA7213">
        <v>33.989199999999997</v>
      </c>
      <c r="AB7213">
        <v>-118.3045</v>
      </c>
      <c r="AC7213">
        <f t="shared" si="112"/>
        <v>1</v>
      </c>
    </row>
    <row r="7214" spans="1:29" x14ac:dyDescent="0.35">
      <c r="A7214">
        <v>200208611</v>
      </c>
      <c r="B7214" s="1">
        <v>43926</v>
      </c>
      <c r="C7214" s="1">
        <v>43926</v>
      </c>
      <c r="D7214">
        <v>1850</v>
      </c>
      <c r="E7214">
        <v>2</v>
      </c>
      <c r="F7214" t="s">
        <v>56</v>
      </c>
      <c r="G7214">
        <v>231</v>
      </c>
      <c r="H7214">
        <v>1</v>
      </c>
      <c r="I7214">
        <v>236</v>
      </c>
      <c r="J7214" t="s">
        <v>692</v>
      </c>
      <c r="K7214" t="s">
        <v>10208</v>
      </c>
      <c r="L7214">
        <v>25</v>
      </c>
      <c r="M7214" t="s">
        <v>94</v>
      </c>
      <c r="N7214" t="s">
        <v>95</v>
      </c>
      <c r="O7214">
        <v>502</v>
      </c>
      <c r="P7214" t="s">
        <v>47</v>
      </c>
      <c r="Q7214">
        <v>400</v>
      </c>
      <c r="R7214" t="s">
        <v>143</v>
      </c>
      <c r="S7214" t="s">
        <v>84</v>
      </c>
      <c r="T7214" t="s">
        <v>85</v>
      </c>
      <c r="U7214">
        <v>236</v>
      </c>
      <c r="Y7214" t="s">
        <v>10209</v>
      </c>
      <c r="AA7214">
        <v>34.069899999999997</v>
      </c>
      <c r="AB7214">
        <v>-118.28230000000001</v>
      </c>
      <c r="AC7214">
        <f t="shared" si="112"/>
        <v>0</v>
      </c>
    </row>
    <row r="7215" spans="1:29" x14ac:dyDescent="0.35">
      <c r="A7215">
        <v>200212950</v>
      </c>
      <c r="B7215" s="1">
        <v>44036</v>
      </c>
      <c r="C7215" s="1">
        <v>44036</v>
      </c>
      <c r="D7215">
        <v>630</v>
      </c>
      <c r="E7215">
        <v>2</v>
      </c>
      <c r="F7215" t="s">
        <v>56</v>
      </c>
      <c r="G7215">
        <v>245</v>
      </c>
      <c r="H7215">
        <v>2</v>
      </c>
      <c r="I7215">
        <v>626</v>
      </c>
      <c r="J7215" t="s">
        <v>141</v>
      </c>
      <c r="K7215" t="s">
        <v>10210</v>
      </c>
      <c r="L7215">
        <v>20</v>
      </c>
      <c r="M7215" t="s">
        <v>30</v>
      </c>
      <c r="N7215" t="s">
        <v>163</v>
      </c>
      <c r="O7215">
        <v>101</v>
      </c>
      <c r="P7215" t="s">
        <v>32</v>
      </c>
      <c r="Q7215">
        <v>400</v>
      </c>
      <c r="R7215" t="s">
        <v>143</v>
      </c>
      <c r="S7215" t="s">
        <v>84</v>
      </c>
      <c r="T7215" t="s">
        <v>85</v>
      </c>
      <c r="U7215">
        <v>626</v>
      </c>
      <c r="Y7215" t="s">
        <v>10211</v>
      </c>
      <c r="AA7215">
        <v>34.059699999999999</v>
      </c>
      <c r="AB7215">
        <v>-118.2795</v>
      </c>
      <c r="AC7215">
        <f t="shared" si="112"/>
        <v>0</v>
      </c>
    </row>
    <row r="7216" spans="1:29" x14ac:dyDescent="0.35">
      <c r="A7216">
        <v>201105778</v>
      </c>
      <c r="B7216" s="1">
        <v>43871</v>
      </c>
      <c r="C7216" s="1">
        <v>43867</v>
      </c>
      <c r="D7216">
        <v>2000</v>
      </c>
      <c r="E7216">
        <v>11</v>
      </c>
      <c r="F7216" t="s">
        <v>64</v>
      </c>
      <c r="G7216">
        <v>1184</v>
      </c>
      <c r="H7216">
        <v>1</v>
      </c>
      <c r="I7216">
        <v>330</v>
      </c>
      <c r="J7216" t="s">
        <v>37</v>
      </c>
      <c r="K7216" t="s">
        <v>10212</v>
      </c>
      <c r="L7216">
        <v>34</v>
      </c>
      <c r="M7216" t="s">
        <v>30</v>
      </c>
      <c r="N7216" t="s">
        <v>73</v>
      </c>
      <c r="O7216">
        <v>101</v>
      </c>
      <c r="P7216" t="s">
        <v>32</v>
      </c>
      <c r="Q7216">
        <v>500</v>
      </c>
      <c r="R7216" t="s">
        <v>184</v>
      </c>
      <c r="S7216" t="s">
        <v>40</v>
      </c>
      <c r="T7216" t="s">
        <v>41</v>
      </c>
      <c r="U7216">
        <v>330</v>
      </c>
      <c r="Y7216" t="s">
        <v>10213</v>
      </c>
      <c r="AA7216">
        <v>34.087000000000003</v>
      </c>
      <c r="AB7216">
        <v>-118.2483</v>
      </c>
      <c r="AC7216">
        <f t="shared" si="112"/>
        <v>0</v>
      </c>
    </row>
    <row r="7217" spans="1:29" x14ac:dyDescent="0.35">
      <c r="A7217">
        <v>201226259</v>
      </c>
      <c r="B7217" s="1">
        <v>44177</v>
      </c>
      <c r="C7217" s="1">
        <v>44177</v>
      </c>
      <c r="D7217">
        <v>50</v>
      </c>
      <c r="E7217">
        <v>12</v>
      </c>
      <c r="F7217" t="s">
        <v>68</v>
      </c>
      <c r="G7217">
        <v>1213</v>
      </c>
      <c r="H7217">
        <v>1</v>
      </c>
      <c r="I7217">
        <v>251</v>
      </c>
      <c r="J7217" t="s">
        <v>1253</v>
      </c>
      <c r="K7217" t="s">
        <v>10214</v>
      </c>
      <c r="L7217">
        <v>51</v>
      </c>
      <c r="M7217" t="s">
        <v>30</v>
      </c>
      <c r="N7217" t="s">
        <v>163</v>
      </c>
      <c r="O7217">
        <v>509</v>
      </c>
      <c r="P7217" t="s">
        <v>5266</v>
      </c>
      <c r="Q7217">
        <v>106</v>
      </c>
      <c r="R7217" t="s">
        <v>592</v>
      </c>
      <c r="S7217" t="s">
        <v>40</v>
      </c>
      <c r="T7217" t="s">
        <v>41</v>
      </c>
      <c r="U7217">
        <v>251</v>
      </c>
      <c r="Y7217" t="s">
        <v>9644</v>
      </c>
      <c r="AA7217">
        <v>33.993200000000002</v>
      </c>
      <c r="AB7217">
        <v>-118.3117</v>
      </c>
      <c r="AC7217">
        <f t="shared" si="112"/>
        <v>0</v>
      </c>
    </row>
    <row r="7218" spans="1:29" x14ac:dyDescent="0.35">
      <c r="A7218">
        <v>201207823</v>
      </c>
      <c r="B7218" s="1">
        <v>43886</v>
      </c>
      <c r="C7218" s="1">
        <v>43886</v>
      </c>
      <c r="D7218">
        <v>1805</v>
      </c>
      <c r="E7218">
        <v>12</v>
      </c>
      <c r="F7218" t="s">
        <v>68</v>
      </c>
      <c r="G7218">
        <v>1248</v>
      </c>
      <c r="H7218">
        <v>1</v>
      </c>
      <c r="I7218">
        <v>510</v>
      </c>
      <c r="J7218" t="s">
        <v>29</v>
      </c>
      <c r="L7218">
        <v>0</v>
      </c>
      <c r="O7218">
        <v>101</v>
      </c>
      <c r="P7218" t="s">
        <v>32</v>
      </c>
      <c r="S7218" t="s">
        <v>40</v>
      </c>
      <c r="T7218" t="s">
        <v>41</v>
      </c>
      <c r="U7218">
        <v>510</v>
      </c>
      <c r="Y7218" t="s">
        <v>10215</v>
      </c>
      <c r="AA7218">
        <v>33.981000000000002</v>
      </c>
      <c r="AB7218">
        <v>-118.2914</v>
      </c>
      <c r="AC7218">
        <f t="shared" si="112"/>
        <v>0</v>
      </c>
    </row>
    <row r="7219" spans="1:29" x14ac:dyDescent="0.35">
      <c r="A7219">
        <v>201112082</v>
      </c>
      <c r="B7219" s="1">
        <v>44044</v>
      </c>
      <c r="C7219" s="1">
        <v>44043</v>
      </c>
      <c r="D7219">
        <v>2050</v>
      </c>
      <c r="E7219">
        <v>11</v>
      </c>
      <c r="F7219" t="s">
        <v>64</v>
      </c>
      <c r="G7219">
        <v>1148</v>
      </c>
      <c r="H7219">
        <v>1</v>
      </c>
      <c r="I7219">
        <v>230</v>
      </c>
      <c r="J7219" t="s">
        <v>161</v>
      </c>
      <c r="K7219" t="s">
        <v>10216</v>
      </c>
      <c r="L7219">
        <v>21</v>
      </c>
      <c r="M7219" t="s">
        <v>94</v>
      </c>
      <c r="N7219" t="s">
        <v>95</v>
      </c>
      <c r="O7219">
        <v>108</v>
      </c>
      <c r="P7219" t="s">
        <v>105</v>
      </c>
      <c r="Q7219">
        <v>307</v>
      </c>
      <c r="R7219" t="s">
        <v>2276</v>
      </c>
      <c r="S7219" t="s">
        <v>40</v>
      </c>
      <c r="T7219" t="s">
        <v>41</v>
      </c>
      <c r="U7219">
        <v>230</v>
      </c>
      <c r="Y7219" t="s">
        <v>10217</v>
      </c>
      <c r="AA7219">
        <v>34.095399999999998</v>
      </c>
      <c r="AB7219">
        <v>-118.20780000000001</v>
      </c>
      <c r="AC7219">
        <f t="shared" si="112"/>
        <v>0</v>
      </c>
    </row>
    <row r="7220" spans="1:29" x14ac:dyDescent="0.35">
      <c r="A7220">
        <v>200614941</v>
      </c>
      <c r="B7220" s="1">
        <v>44078</v>
      </c>
      <c r="C7220" s="1">
        <v>44078</v>
      </c>
      <c r="D7220">
        <v>1755</v>
      </c>
      <c r="E7220">
        <v>6</v>
      </c>
      <c r="F7220" t="s">
        <v>91</v>
      </c>
      <c r="G7220">
        <v>636</v>
      </c>
      <c r="H7220">
        <v>2</v>
      </c>
      <c r="I7220">
        <v>850</v>
      </c>
      <c r="J7220" t="s">
        <v>563</v>
      </c>
      <c r="K7220" t="s">
        <v>4588</v>
      </c>
      <c r="L7220">
        <v>24</v>
      </c>
      <c r="M7220" t="s">
        <v>30</v>
      </c>
      <c r="N7220" t="s">
        <v>73</v>
      </c>
      <c r="O7220">
        <v>101</v>
      </c>
      <c r="P7220" t="s">
        <v>32</v>
      </c>
      <c r="Q7220">
        <v>400</v>
      </c>
      <c r="R7220" t="s">
        <v>143</v>
      </c>
      <c r="S7220" t="s">
        <v>33</v>
      </c>
      <c r="T7220" t="s">
        <v>34</v>
      </c>
      <c r="U7220">
        <v>850</v>
      </c>
      <c r="Y7220" t="s">
        <v>4589</v>
      </c>
      <c r="Z7220" t="s">
        <v>3460</v>
      </c>
      <c r="AA7220">
        <v>34.103200000000001</v>
      </c>
      <c r="AB7220">
        <v>-118.3348</v>
      </c>
      <c r="AC7220">
        <f t="shared" si="112"/>
        <v>1</v>
      </c>
    </row>
    <row r="7221" spans="1:29" x14ac:dyDescent="0.35">
      <c r="A7221">
        <v>201307776</v>
      </c>
      <c r="B7221" s="1">
        <v>43898</v>
      </c>
      <c r="C7221" s="1">
        <v>43897</v>
      </c>
      <c r="D7221">
        <v>2115</v>
      </c>
      <c r="E7221">
        <v>13</v>
      </c>
      <c r="F7221" t="s">
        <v>62</v>
      </c>
      <c r="G7221">
        <v>1372</v>
      </c>
      <c r="H7221">
        <v>1</v>
      </c>
      <c r="I7221">
        <v>330</v>
      </c>
      <c r="J7221" t="s">
        <v>37</v>
      </c>
      <c r="K7221" t="s">
        <v>10218</v>
      </c>
      <c r="L7221">
        <v>38</v>
      </c>
      <c r="M7221" t="s">
        <v>30</v>
      </c>
      <c r="N7221" t="s">
        <v>95</v>
      </c>
      <c r="O7221">
        <v>101</v>
      </c>
      <c r="P7221" t="s">
        <v>32</v>
      </c>
      <c r="S7221" t="s">
        <v>40</v>
      </c>
      <c r="T7221" t="s">
        <v>41</v>
      </c>
      <c r="U7221">
        <v>330</v>
      </c>
      <c r="Y7221" t="s">
        <v>10219</v>
      </c>
      <c r="AA7221">
        <v>33.9953</v>
      </c>
      <c r="AB7221">
        <v>-118.2701</v>
      </c>
      <c r="AC7221">
        <f t="shared" si="112"/>
        <v>0</v>
      </c>
    </row>
    <row r="7222" spans="1:29" x14ac:dyDescent="0.35">
      <c r="A7222">
        <v>200816614</v>
      </c>
      <c r="B7222" s="1">
        <v>44153</v>
      </c>
      <c r="C7222" s="1">
        <v>44153</v>
      </c>
      <c r="D7222">
        <v>1610</v>
      </c>
      <c r="E7222">
        <v>8</v>
      </c>
      <c r="F7222" t="s">
        <v>109</v>
      </c>
      <c r="G7222">
        <v>882</v>
      </c>
      <c r="H7222">
        <v>2</v>
      </c>
      <c r="I7222">
        <v>625</v>
      </c>
      <c r="J7222" t="s">
        <v>628</v>
      </c>
      <c r="K7222" t="s">
        <v>10220</v>
      </c>
      <c r="L7222">
        <v>26</v>
      </c>
      <c r="M7222" t="s">
        <v>94</v>
      </c>
      <c r="N7222" t="s">
        <v>95</v>
      </c>
      <c r="O7222">
        <v>108</v>
      </c>
      <c r="P7222" t="s">
        <v>105</v>
      </c>
      <c r="Q7222">
        <v>400</v>
      </c>
      <c r="R7222" t="s">
        <v>143</v>
      </c>
      <c r="S7222" t="s">
        <v>40</v>
      </c>
      <c r="T7222" t="s">
        <v>41</v>
      </c>
      <c r="U7222">
        <v>625</v>
      </c>
      <c r="Y7222" t="s">
        <v>10221</v>
      </c>
      <c r="AA7222">
        <v>34.0396</v>
      </c>
      <c r="AB7222">
        <v>-118.4425</v>
      </c>
      <c r="AC7222">
        <f t="shared" si="112"/>
        <v>0</v>
      </c>
    </row>
    <row r="7223" spans="1:29" x14ac:dyDescent="0.35">
      <c r="A7223">
        <v>200111176</v>
      </c>
      <c r="B7223" s="1">
        <v>43951</v>
      </c>
      <c r="C7223" s="1">
        <v>43936</v>
      </c>
      <c r="D7223">
        <v>230</v>
      </c>
      <c r="E7223">
        <v>1</v>
      </c>
      <c r="F7223" t="s">
        <v>36</v>
      </c>
      <c r="G7223">
        <v>182</v>
      </c>
      <c r="H7223">
        <v>1</v>
      </c>
      <c r="I7223">
        <v>330</v>
      </c>
      <c r="J7223" t="s">
        <v>37</v>
      </c>
      <c r="K7223" t="s">
        <v>10222</v>
      </c>
      <c r="L7223">
        <v>27</v>
      </c>
      <c r="M7223" t="s">
        <v>30</v>
      </c>
      <c r="N7223" t="s">
        <v>163</v>
      </c>
      <c r="O7223">
        <v>108</v>
      </c>
      <c r="P7223" t="s">
        <v>105</v>
      </c>
      <c r="S7223" t="s">
        <v>40</v>
      </c>
      <c r="T7223" t="s">
        <v>41</v>
      </c>
      <c r="U7223">
        <v>330</v>
      </c>
      <c r="Y7223" t="s">
        <v>2357</v>
      </c>
      <c r="AA7223">
        <v>34.040199999999999</v>
      </c>
      <c r="AB7223">
        <v>-118.2633</v>
      </c>
      <c r="AC7223">
        <f t="shared" si="112"/>
        <v>0</v>
      </c>
    </row>
    <row r="7224" spans="1:29" x14ac:dyDescent="0.35">
      <c r="A7224">
        <v>200205024</v>
      </c>
      <c r="B7224" s="1">
        <v>43852</v>
      </c>
      <c r="C7224" s="1">
        <v>43851</v>
      </c>
      <c r="D7224">
        <v>1500</v>
      </c>
      <c r="E7224">
        <v>2</v>
      </c>
      <c r="F7224" t="s">
        <v>56</v>
      </c>
      <c r="G7224">
        <v>245</v>
      </c>
      <c r="H7224">
        <v>1</v>
      </c>
      <c r="I7224">
        <v>330</v>
      </c>
      <c r="J7224" t="s">
        <v>37</v>
      </c>
      <c r="K7224" t="s">
        <v>10223</v>
      </c>
      <c r="L7224">
        <v>42</v>
      </c>
      <c r="M7224" t="s">
        <v>30</v>
      </c>
      <c r="N7224" t="s">
        <v>163</v>
      </c>
      <c r="O7224">
        <v>102</v>
      </c>
      <c r="P7224" t="s">
        <v>186</v>
      </c>
      <c r="S7224" t="s">
        <v>40</v>
      </c>
      <c r="T7224" t="s">
        <v>41</v>
      </c>
      <c r="U7224">
        <v>330</v>
      </c>
      <c r="Y7224" t="s">
        <v>10224</v>
      </c>
      <c r="Z7224" t="s">
        <v>10225</v>
      </c>
      <c r="AA7224">
        <v>34.062899999999999</v>
      </c>
      <c r="AB7224">
        <v>-118.2754</v>
      </c>
      <c r="AC7224">
        <f t="shared" si="112"/>
        <v>0</v>
      </c>
    </row>
    <row r="7225" spans="1:29" x14ac:dyDescent="0.35">
      <c r="A7225">
        <v>201013896</v>
      </c>
      <c r="B7225" s="1">
        <v>44113</v>
      </c>
      <c r="C7225" s="1">
        <v>44106</v>
      </c>
      <c r="D7225">
        <v>1000</v>
      </c>
      <c r="E7225">
        <v>10</v>
      </c>
      <c r="F7225" t="s">
        <v>103</v>
      </c>
      <c r="G7225">
        <v>1003</v>
      </c>
      <c r="H7225">
        <v>1</v>
      </c>
      <c r="I7225">
        <v>440</v>
      </c>
      <c r="J7225" t="s">
        <v>213</v>
      </c>
      <c r="K7225" t="s">
        <v>10226</v>
      </c>
      <c r="L7225">
        <v>71</v>
      </c>
      <c r="M7225" t="s">
        <v>94</v>
      </c>
      <c r="N7225" t="s">
        <v>163</v>
      </c>
      <c r="O7225">
        <v>502</v>
      </c>
      <c r="P7225" t="s">
        <v>47</v>
      </c>
      <c r="S7225" t="s">
        <v>40</v>
      </c>
      <c r="T7225" t="s">
        <v>41</v>
      </c>
      <c r="U7225">
        <v>440</v>
      </c>
      <c r="Y7225" t="s">
        <v>688</v>
      </c>
      <c r="AA7225">
        <v>34.214799999999997</v>
      </c>
      <c r="AB7225">
        <v>-118.54040000000001</v>
      </c>
      <c r="AC7225">
        <f t="shared" si="112"/>
        <v>0</v>
      </c>
    </row>
    <row r="7226" spans="1:29" x14ac:dyDescent="0.35">
      <c r="A7226">
        <v>200211869</v>
      </c>
      <c r="B7226" s="1">
        <v>44009</v>
      </c>
      <c r="C7226" s="1">
        <v>44009</v>
      </c>
      <c r="D7226">
        <v>1910</v>
      </c>
      <c r="E7226">
        <v>2</v>
      </c>
      <c r="F7226" t="s">
        <v>56</v>
      </c>
      <c r="G7226">
        <v>233</v>
      </c>
      <c r="H7226">
        <v>2</v>
      </c>
      <c r="I7226">
        <v>624</v>
      </c>
      <c r="J7226" t="s">
        <v>171</v>
      </c>
      <c r="K7226" t="s">
        <v>10227</v>
      </c>
      <c r="L7226">
        <v>35</v>
      </c>
      <c r="M7226" t="s">
        <v>30</v>
      </c>
      <c r="N7226" t="s">
        <v>73</v>
      </c>
      <c r="O7226">
        <v>501</v>
      </c>
      <c r="P7226" t="s">
        <v>164</v>
      </c>
      <c r="Q7226">
        <v>400</v>
      </c>
      <c r="R7226" t="s">
        <v>143</v>
      </c>
      <c r="S7226" t="s">
        <v>84</v>
      </c>
      <c r="T7226" t="s">
        <v>85</v>
      </c>
      <c r="U7226">
        <v>624</v>
      </c>
      <c r="Y7226" t="s">
        <v>10228</v>
      </c>
      <c r="AA7226">
        <v>34.071300000000001</v>
      </c>
      <c r="AB7226">
        <v>-118.27670000000001</v>
      </c>
      <c r="AC7226">
        <f t="shared" si="112"/>
        <v>0</v>
      </c>
    </row>
    <row r="7227" spans="1:29" x14ac:dyDescent="0.35">
      <c r="A7227">
        <v>201208112</v>
      </c>
      <c r="B7227" s="1">
        <v>43889</v>
      </c>
      <c r="C7227" s="1">
        <v>43889</v>
      </c>
      <c r="D7227">
        <v>1445</v>
      </c>
      <c r="E7227">
        <v>12</v>
      </c>
      <c r="F7227" t="s">
        <v>68</v>
      </c>
      <c r="G7227">
        <v>1203</v>
      </c>
      <c r="H7227">
        <v>1</v>
      </c>
      <c r="I7227">
        <v>230</v>
      </c>
      <c r="J7227" t="s">
        <v>161</v>
      </c>
      <c r="K7227" t="s">
        <v>10229</v>
      </c>
      <c r="L7227">
        <v>32</v>
      </c>
      <c r="M7227" t="s">
        <v>94</v>
      </c>
      <c r="N7227" t="s">
        <v>95</v>
      </c>
      <c r="O7227">
        <v>101</v>
      </c>
      <c r="P7227" t="s">
        <v>32</v>
      </c>
      <c r="Q7227">
        <v>400</v>
      </c>
      <c r="R7227" t="s">
        <v>143</v>
      </c>
      <c r="S7227" t="s">
        <v>84</v>
      </c>
      <c r="T7227" t="s">
        <v>85</v>
      </c>
      <c r="U7227">
        <v>230</v>
      </c>
      <c r="Y7227" t="s">
        <v>973</v>
      </c>
      <c r="Z7227" t="s">
        <v>1198</v>
      </c>
      <c r="AA7227">
        <v>33.996899999999997</v>
      </c>
      <c r="AB7227">
        <v>-118.30459999999999</v>
      </c>
      <c r="AC7227">
        <f t="shared" si="112"/>
        <v>0</v>
      </c>
    </row>
    <row r="7228" spans="1:29" x14ac:dyDescent="0.35">
      <c r="A7228">
        <v>200510728</v>
      </c>
      <c r="B7228" s="1">
        <v>43998</v>
      </c>
      <c r="C7228" s="1">
        <v>43996</v>
      </c>
      <c r="D7228">
        <v>1805</v>
      </c>
      <c r="E7228">
        <v>5</v>
      </c>
      <c r="F7228" t="s">
        <v>98</v>
      </c>
      <c r="G7228">
        <v>517</v>
      </c>
      <c r="H7228">
        <v>1</v>
      </c>
      <c r="I7228">
        <v>330</v>
      </c>
      <c r="J7228" t="s">
        <v>37</v>
      </c>
      <c r="K7228" t="s">
        <v>3865</v>
      </c>
      <c r="L7228">
        <v>42</v>
      </c>
      <c r="M7228" t="s">
        <v>94</v>
      </c>
      <c r="N7228" t="s">
        <v>95</v>
      </c>
      <c r="O7228">
        <v>502</v>
      </c>
      <c r="P7228" t="s">
        <v>47</v>
      </c>
      <c r="S7228" t="s">
        <v>40</v>
      </c>
      <c r="T7228" t="s">
        <v>41</v>
      </c>
      <c r="U7228">
        <v>330</v>
      </c>
      <c r="Y7228" t="s">
        <v>10230</v>
      </c>
      <c r="Z7228" t="s">
        <v>10231</v>
      </c>
      <c r="AA7228">
        <v>33.786799999999999</v>
      </c>
      <c r="AB7228">
        <v>-118.2542</v>
      </c>
      <c r="AC7228">
        <f t="shared" si="112"/>
        <v>0</v>
      </c>
    </row>
    <row r="7229" spans="1:29" x14ac:dyDescent="0.35">
      <c r="A7229">
        <v>201208875</v>
      </c>
      <c r="B7229" s="1">
        <v>43900</v>
      </c>
      <c r="C7229" s="1">
        <v>43899</v>
      </c>
      <c r="D7229">
        <v>1200</v>
      </c>
      <c r="E7229">
        <v>12</v>
      </c>
      <c r="F7229" t="s">
        <v>68</v>
      </c>
      <c r="G7229">
        <v>1256</v>
      </c>
      <c r="H7229">
        <v>2</v>
      </c>
      <c r="I7229">
        <v>745</v>
      </c>
      <c r="J7229" t="s">
        <v>139</v>
      </c>
      <c r="K7229" t="s">
        <v>5803</v>
      </c>
      <c r="L7229">
        <v>70</v>
      </c>
      <c r="M7229" t="s">
        <v>94</v>
      </c>
      <c r="N7229" t="s">
        <v>163</v>
      </c>
      <c r="O7229">
        <v>119</v>
      </c>
      <c r="P7229" t="s">
        <v>333</v>
      </c>
      <c r="S7229" t="s">
        <v>40</v>
      </c>
      <c r="T7229" t="s">
        <v>41</v>
      </c>
      <c r="U7229">
        <v>745</v>
      </c>
      <c r="Y7229" t="s">
        <v>4970</v>
      </c>
      <c r="AA7229">
        <v>33.972700000000003</v>
      </c>
      <c r="AB7229">
        <v>-118.2871</v>
      </c>
      <c r="AC7229">
        <f t="shared" si="112"/>
        <v>0</v>
      </c>
    </row>
    <row r="7230" spans="1:29" x14ac:dyDescent="0.35">
      <c r="A7230">
        <v>200210996</v>
      </c>
      <c r="B7230" s="1">
        <v>43987</v>
      </c>
      <c r="C7230" s="1">
        <v>43987</v>
      </c>
      <c r="D7230">
        <v>400</v>
      </c>
      <c r="E7230">
        <v>2</v>
      </c>
      <c r="F7230" t="s">
        <v>56</v>
      </c>
      <c r="G7230">
        <v>203</v>
      </c>
      <c r="H7230">
        <v>2</v>
      </c>
      <c r="I7230">
        <v>626</v>
      </c>
      <c r="J7230" t="s">
        <v>141</v>
      </c>
      <c r="K7230" t="s">
        <v>10232</v>
      </c>
      <c r="L7230">
        <v>30</v>
      </c>
      <c r="M7230" t="s">
        <v>94</v>
      </c>
      <c r="N7230" t="s">
        <v>73</v>
      </c>
      <c r="O7230">
        <v>502</v>
      </c>
      <c r="P7230" t="s">
        <v>47</v>
      </c>
      <c r="Q7230">
        <v>400</v>
      </c>
      <c r="R7230" t="s">
        <v>143</v>
      </c>
      <c r="S7230" t="s">
        <v>33</v>
      </c>
      <c r="T7230" t="s">
        <v>34</v>
      </c>
      <c r="U7230">
        <v>626</v>
      </c>
      <c r="Y7230" t="s">
        <v>10233</v>
      </c>
      <c r="AA7230">
        <v>34.085099999999997</v>
      </c>
      <c r="AB7230">
        <v>-118.2881</v>
      </c>
      <c r="AC7230">
        <f t="shared" si="112"/>
        <v>1</v>
      </c>
    </row>
    <row r="7231" spans="1:29" x14ac:dyDescent="0.35">
      <c r="A7231">
        <v>200911433</v>
      </c>
      <c r="B7231" s="1">
        <v>44005</v>
      </c>
      <c r="C7231" s="1">
        <v>44001</v>
      </c>
      <c r="D7231">
        <v>1700</v>
      </c>
      <c r="E7231">
        <v>9</v>
      </c>
      <c r="F7231" t="s">
        <v>49</v>
      </c>
      <c r="G7231">
        <v>939</v>
      </c>
      <c r="H7231">
        <v>1</v>
      </c>
      <c r="I7231">
        <v>510</v>
      </c>
      <c r="J7231" t="s">
        <v>29</v>
      </c>
      <c r="L7231">
        <v>0</v>
      </c>
      <c r="O7231">
        <v>101</v>
      </c>
      <c r="P7231" t="s">
        <v>32</v>
      </c>
      <c r="S7231" t="s">
        <v>40</v>
      </c>
      <c r="T7231" t="s">
        <v>41</v>
      </c>
      <c r="U7231">
        <v>510</v>
      </c>
      <c r="Y7231" t="s">
        <v>5644</v>
      </c>
      <c r="Z7231" t="s">
        <v>10234</v>
      </c>
      <c r="AA7231">
        <v>34.184899999999999</v>
      </c>
      <c r="AB7231">
        <v>-118.4225</v>
      </c>
      <c r="AC7231">
        <f t="shared" si="112"/>
        <v>0</v>
      </c>
    </row>
    <row r="7232" spans="1:29" x14ac:dyDescent="0.35">
      <c r="A7232">
        <v>200308758</v>
      </c>
      <c r="B7232" s="1">
        <v>43908</v>
      </c>
      <c r="C7232" s="1">
        <v>43908</v>
      </c>
      <c r="D7232">
        <v>1600</v>
      </c>
      <c r="E7232">
        <v>3</v>
      </c>
      <c r="F7232" t="s">
        <v>43</v>
      </c>
      <c r="G7232">
        <v>337</v>
      </c>
      <c r="H7232">
        <v>1</v>
      </c>
      <c r="I7232">
        <v>230</v>
      </c>
      <c r="J7232" t="s">
        <v>161</v>
      </c>
      <c r="K7232" t="s">
        <v>10235</v>
      </c>
      <c r="L7232">
        <v>42</v>
      </c>
      <c r="M7232" t="s">
        <v>30</v>
      </c>
      <c r="N7232" t="s">
        <v>95</v>
      </c>
      <c r="O7232">
        <v>101</v>
      </c>
      <c r="P7232" t="s">
        <v>32</v>
      </c>
      <c r="Q7232">
        <v>200</v>
      </c>
      <c r="R7232" t="s">
        <v>663</v>
      </c>
      <c r="S7232" t="s">
        <v>33</v>
      </c>
      <c r="T7232" t="s">
        <v>34</v>
      </c>
      <c r="U7232">
        <v>230</v>
      </c>
      <c r="V7232">
        <v>761</v>
      </c>
      <c r="Y7232" t="s">
        <v>933</v>
      </c>
      <c r="Z7232" t="s">
        <v>927</v>
      </c>
      <c r="AA7232">
        <v>34.027299999999997</v>
      </c>
      <c r="AB7232">
        <v>-118.3002</v>
      </c>
      <c r="AC7232">
        <f t="shared" si="112"/>
        <v>1</v>
      </c>
    </row>
    <row r="7233" spans="1:29" x14ac:dyDescent="0.35">
      <c r="A7233">
        <v>200211782</v>
      </c>
      <c r="B7233" s="1">
        <v>44007</v>
      </c>
      <c r="C7233" s="1">
        <v>44007</v>
      </c>
      <c r="D7233">
        <v>600</v>
      </c>
      <c r="E7233">
        <v>2</v>
      </c>
      <c r="F7233" t="s">
        <v>56</v>
      </c>
      <c r="G7233">
        <v>257</v>
      </c>
      <c r="H7233">
        <v>1</v>
      </c>
      <c r="I7233">
        <v>230</v>
      </c>
      <c r="J7233" t="s">
        <v>161</v>
      </c>
      <c r="K7233" t="s">
        <v>10236</v>
      </c>
      <c r="L7233">
        <v>56</v>
      </c>
      <c r="M7233" t="s">
        <v>94</v>
      </c>
      <c r="N7233" t="s">
        <v>163</v>
      </c>
      <c r="O7233">
        <v>502</v>
      </c>
      <c r="P7233" t="s">
        <v>47</v>
      </c>
      <c r="Q7233">
        <v>200</v>
      </c>
      <c r="R7233" t="s">
        <v>663</v>
      </c>
      <c r="S7233" t="s">
        <v>84</v>
      </c>
      <c r="T7233" t="s">
        <v>85</v>
      </c>
      <c r="U7233">
        <v>230</v>
      </c>
      <c r="V7233">
        <v>998</v>
      </c>
      <c r="Y7233" t="s">
        <v>2419</v>
      </c>
      <c r="AA7233">
        <v>34.053100000000001</v>
      </c>
      <c r="AB7233">
        <v>-118.2672</v>
      </c>
      <c r="AC7233">
        <f t="shared" si="112"/>
        <v>0</v>
      </c>
    </row>
    <row r="7234" spans="1:29" x14ac:dyDescent="0.35">
      <c r="A7234">
        <v>201109308</v>
      </c>
      <c r="B7234" s="1">
        <v>43964</v>
      </c>
      <c r="C7234" s="1">
        <v>43964</v>
      </c>
      <c r="D7234">
        <v>1200</v>
      </c>
      <c r="E7234">
        <v>11</v>
      </c>
      <c r="F7234" t="s">
        <v>64</v>
      </c>
      <c r="G7234">
        <v>1101</v>
      </c>
      <c r="H7234">
        <v>2</v>
      </c>
      <c r="I7234">
        <v>354</v>
      </c>
      <c r="J7234" t="s">
        <v>167</v>
      </c>
      <c r="K7234" t="s">
        <v>10237</v>
      </c>
      <c r="L7234">
        <v>32</v>
      </c>
      <c r="M7234" t="s">
        <v>94</v>
      </c>
      <c r="N7234" t="s">
        <v>173</v>
      </c>
      <c r="O7234">
        <v>109</v>
      </c>
      <c r="P7234" t="s">
        <v>1043</v>
      </c>
      <c r="S7234" t="s">
        <v>40</v>
      </c>
      <c r="T7234" t="s">
        <v>41</v>
      </c>
      <c r="U7234">
        <v>354</v>
      </c>
      <c r="Y7234" t="s">
        <v>3207</v>
      </c>
      <c r="AA7234">
        <v>34.151600000000002</v>
      </c>
      <c r="AB7234">
        <v>-118.2859</v>
      </c>
      <c r="AC7234">
        <f t="shared" si="112"/>
        <v>0</v>
      </c>
    </row>
    <row r="7235" spans="1:29" x14ac:dyDescent="0.35">
      <c r="A7235">
        <v>200210945</v>
      </c>
      <c r="B7235" s="1">
        <v>43985</v>
      </c>
      <c r="C7235" s="1">
        <v>43985</v>
      </c>
      <c r="D7235">
        <v>1730</v>
      </c>
      <c r="E7235">
        <v>2</v>
      </c>
      <c r="F7235" t="s">
        <v>56</v>
      </c>
      <c r="G7235">
        <v>205</v>
      </c>
      <c r="H7235">
        <v>2</v>
      </c>
      <c r="I7235">
        <v>624</v>
      </c>
      <c r="J7235" t="s">
        <v>171</v>
      </c>
      <c r="K7235" t="s">
        <v>10238</v>
      </c>
      <c r="L7235">
        <v>59</v>
      </c>
      <c r="M7235" t="s">
        <v>30</v>
      </c>
      <c r="N7235" t="s">
        <v>95</v>
      </c>
      <c r="O7235">
        <v>502</v>
      </c>
      <c r="P7235" t="s">
        <v>47</v>
      </c>
      <c r="Q7235">
        <v>400</v>
      </c>
      <c r="R7235" t="s">
        <v>143</v>
      </c>
      <c r="S7235" t="s">
        <v>84</v>
      </c>
      <c r="T7235" t="s">
        <v>85</v>
      </c>
      <c r="U7235">
        <v>624</v>
      </c>
      <c r="Y7235" t="s">
        <v>2118</v>
      </c>
      <c r="AA7235">
        <v>34.082299999999996</v>
      </c>
      <c r="AB7235">
        <v>-118.27549999999999</v>
      </c>
      <c r="AC7235">
        <f t="shared" ref="AC7235:AC7298" si="113">IF(OR((S:S)="CC", S:S="AA",S:S="JA"), 1, 0)</f>
        <v>0</v>
      </c>
    </row>
    <row r="7236" spans="1:29" x14ac:dyDescent="0.35">
      <c r="A7236">
        <v>201209638</v>
      </c>
      <c r="B7236" s="1">
        <v>43913</v>
      </c>
      <c r="C7236" s="1">
        <v>43913</v>
      </c>
      <c r="D7236">
        <v>2250</v>
      </c>
      <c r="E7236">
        <v>12</v>
      </c>
      <c r="F7236" t="s">
        <v>68</v>
      </c>
      <c r="G7236">
        <v>1273</v>
      </c>
      <c r="H7236">
        <v>1</v>
      </c>
      <c r="I7236">
        <v>330</v>
      </c>
      <c r="J7236" t="s">
        <v>37</v>
      </c>
      <c r="K7236" t="s">
        <v>9158</v>
      </c>
      <c r="L7236">
        <v>59</v>
      </c>
      <c r="M7236" t="s">
        <v>94</v>
      </c>
      <c r="N7236" t="s">
        <v>95</v>
      </c>
      <c r="O7236">
        <v>101</v>
      </c>
      <c r="P7236" t="s">
        <v>32</v>
      </c>
      <c r="S7236" t="s">
        <v>40</v>
      </c>
      <c r="T7236" t="s">
        <v>41</v>
      </c>
      <c r="U7236">
        <v>330</v>
      </c>
      <c r="Y7236" t="s">
        <v>10239</v>
      </c>
      <c r="AA7236">
        <v>33.956400000000002</v>
      </c>
      <c r="AB7236">
        <v>-118.3047</v>
      </c>
      <c r="AC7236">
        <f t="shared" si="113"/>
        <v>0</v>
      </c>
    </row>
    <row r="7237" spans="1:29" x14ac:dyDescent="0.35">
      <c r="A7237">
        <v>200706832</v>
      </c>
      <c r="B7237" s="1">
        <v>43891</v>
      </c>
      <c r="C7237" s="1">
        <v>43891</v>
      </c>
      <c r="D7237">
        <v>2045</v>
      </c>
      <c r="E7237">
        <v>7</v>
      </c>
      <c r="F7237" t="s">
        <v>28</v>
      </c>
      <c r="G7237">
        <v>713</v>
      </c>
      <c r="H7237">
        <v>1</v>
      </c>
      <c r="I7237">
        <v>220</v>
      </c>
      <c r="J7237" t="s">
        <v>919</v>
      </c>
      <c r="K7237" t="s">
        <v>10240</v>
      </c>
      <c r="L7237">
        <v>30</v>
      </c>
      <c r="M7237" t="s">
        <v>30</v>
      </c>
      <c r="N7237" t="s">
        <v>73</v>
      </c>
      <c r="O7237">
        <v>102</v>
      </c>
      <c r="P7237" t="s">
        <v>186</v>
      </c>
      <c r="Q7237">
        <v>201</v>
      </c>
      <c r="R7237" t="s">
        <v>165</v>
      </c>
      <c r="S7237" t="s">
        <v>40</v>
      </c>
      <c r="T7237" t="s">
        <v>41</v>
      </c>
      <c r="U7237">
        <v>220</v>
      </c>
      <c r="Y7237" t="s">
        <v>10241</v>
      </c>
      <c r="AA7237">
        <v>34.0762</v>
      </c>
      <c r="AB7237">
        <v>-118.35429999999999</v>
      </c>
      <c r="AC7237">
        <f t="shared" si="113"/>
        <v>0</v>
      </c>
    </row>
    <row r="7238" spans="1:29" x14ac:dyDescent="0.35">
      <c r="A7238">
        <v>200618664</v>
      </c>
      <c r="B7238" s="1">
        <v>44165</v>
      </c>
      <c r="C7238" s="1">
        <v>44165</v>
      </c>
      <c r="D7238">
        <v>1930</v>
      </c>
      <c r="E7238">
        <v>6</v>
      </c>
      <c r="F7238" t="s">
        <v>91</v>
      </c>
      <c r="G7238">
        <v>668</v>
      </c>
      <c r="H7238">
        <v>1</v>
      </c>
      <c r="I7238">
        <v>480</v>
      </c>
      <c r="J7238" t="s">
        <v>44</v>
      </c>
      <c r="K7238" t="s">
        <v>1729</v>
      </c>
      <c r="L7238">
        <v>29</v>
      </c>
      <c r="M7238" t="s">
        <v>94</v>
      </c>
      <c r="N7238" t="s">
        <v>173</v>
      </c>
      <c r="O7238">
        <v>406</v>
      </c>
      <c r="P7238" t="s">
        <v>582</v>
      </c>
      <c r="S7238" t="s">
        <v>40</v>
      </c>
      <c r="T7238" t="s">
        <v>41</v>
      </c>
      <c r="U7238">
        <v>480</v>
      </c>
      <c r="Y7238" t="s">
        <v>7123</v>
      </c>
      <c r="AA7238">
        <v>34.098100000000002</v>
      </c>
      <c r="AB7238">
        <v>-118.3103</v>
      </c>
      <c r="AC7238">
        <f t="shared" si="113"/>
        <v>0</v>
      </c>
    </row>
    <row r="7239" spans="1:29" x14ac:dyDescent="0.35">
      <c r="A7239">
        <v>200415959</v>
      </c>
      <c r="B7239" s="1">
        <v>44180</v>
      </c>
      <c r="C7239" s="1">
        <v>44180</v>
      </c>
      <c r="D7239">
        <v>300</v>
      </c>
      <c r="E7239">
        <v>4</v>
      </c>
      <c r="F7239" t="s">
        <v>54</v>
      </c>
      <c r="G7239">
        <v>466</v>
      </c>
      <c r="H7239">
        <v>2</v>
      </c>
      <c r="I7239">
        <v>888</v>
      </c>
      <c r="J7239" t="s">
        <v>250</v>
      </c>
      <c r="K7239">
        <v>2004</v>
      </c>
      <c r="L7239">
        <v>0</v>
      </c>
      <c r="M7239" t="s">
        <v>46</v>
      </c>
      <c r="N7239" t="s">
        <v>46</v>
      </c>
      <c r="O7239">
        <v>502</v>
      </c>
      <c r="P7239" t="s">
        <v>47</v>
      </c>
      <c r="S7239" t="s">
        <v>40</v>
      </c>
      <c r="T7239" t="s">
        <v>41</v>
      </c>
      <c r="U7239">
        <v>888</v>
      </c>
      <c r="Y7239" t="s">
        <v>10242</v>
      </c>
      <c r="AA7239">
        <v>34.042900000000003</v>
      </c>
      <c r="AB7239">
        <v>-118.2056</v>
      </c>
      <c r="AC7239">
        <f t="shared" si="113"/>
        <v>0</v>
      </c>
    </row>
    <row r="7240" spans="1:29" x14ac:dyDescent="0.35">
      <c r="A7240">
        <v>200318772</v>
      </c>
      <c r="B7240" s="1">
        <v>44116</v>
      </c>
      <c r="C7240" s="1">
        <v>44111</v>
      </c>
      <c r="D7240">
        <v>540</v>
      </c>
      <c r="E7240">
        <v>3</v>
      </c>
      <c r="F7240" t="s">
        <v>43</v>
      </c>
      <c r="G7240">
        <v>325</v>
      </c>
      <c r="H7240">
        <v>2</v>
      </c>
      <c r="I7240">
        <v>740</v>
      </c>
      <c r="J7240" t="s">
        <v>224</v>
      </c>
      <c r="K7240" t="s">
        <v>239</v>
      </c>
      <c r="L7240">
        <v>35</v>
      </c>
      <c r="M7240" t="s">
        <v>30</v>
      </c>
      <c r="N7240" t="s">
        <v>95</v>
      </c>
      <c r="O7240">
        <v>502</v>
      </c>
      <c r="P7240" t="s">
        <v>47</v>
      </c>
      <c r="S7240" t="s">
        <v>40</v>
      </c>
      <c r="T7240" t="s">
        <v>41</v>
      </c>
      <c r="U7240">
        <v>740</v>
      </c>
      <c r="Y7240" t="s">
        <v>10243</v>
      </c>
      <c r="AA7240">
        <v>34.029600000000002</v>
      </c>
      <c r="AB7240">
        <v>-118.2937</v>
      </c>
      <c r="AC7240">
        <f t="shared" si="113"/>
        <v>0</v>
      </c>
    </row>
    <row r="7241" spans="1:29" x14ac:dyDescent="0.35">
      <c r="A7241">
        <v>200914540</v>
      </c>
      <c r="B7241" s="1">
        <v>44084</v>
      </c>
      <c r="C7241" s="1">
        <v>44083</v>
      </c>
      <c r="D7241">
        <v>1800</v>
      </c>
      <c r="E7241">
        <v>9</v>
      </c>
      <c r="F7241" t="s">
        <v>49</v>
      </c>
      <c r="G7241">
        <v>952</v>
      </c>
      <c r="H7241">
        <v>1</v>
      </c>
      <c r="I7241">
        <v>330</v>
      </c>
      <c r="J7241" t="s">
        <v>37</v>
      </c>
      <c r="K7241" t="s">
        <v>10244</v>
      </c>
      <c r="L7241">
        <v>51</v>
      </c>
      <c r="M7241" t="s">
        <v>30</v>
      </c>
      <c r="N7241" t="s">
        <v>95</v>
      </c>
      <c r="O7241">
        <v>101</v>
      </c>
      <c r="P7241" t="s">
        <v>32</v>
      </c>
      <c r="S7241" t="s">
        <v>40</v>
      </c>
      <c r="T7241" t="s">
        <v>41</v>
      </c>
      <c r="U7241">
        <v>330</v>
      </c>
      <c r="Y7241" t="s">
        <v>10245</v>
      </c>
      <c r="AA7241">
        <v>34.167499999999997</v>
      </c>
      <c r="AB7241">
        <v>-118.4487</v>
      </c>
      <c r="AC7241">
        <f t="shared" si="113"/>
        <v>0</v>
      </c>
    </row>
    <row r="7242" spans="1:29" x14ac:dyDescent="0.35">
      <c r="A7242">
        <v>201113456</v>
      </c>
      <c r="B7242" s="1">
        <v>44084</v>
      </c>
      <c r="C7242" s="1">
        <v>44084</v>
      </c>
      <c r="D7242">
        <v>730</v>
      </c>
      <c r="E7242">
        <v>11</v>
      </c>
      <c r="F7242" t="s">
        <v>64</v>
      </c>
      <c r="G7242">
        <v>1139</v>
      </c>
      <c r="H7242">
        <v>2</v>
      </c>
      <c r="I7242">
        <v>354</v>
      </c>
      <c r="J7242" t="s">
        <v>167</v>
      </c>
      <c r="K7242" t="s">
        <v>177</v>
      </c>
      <c r="L7242">
        <v>29</v>
      </c>
      <c r="M7242" t="s">
        <v>30</v>
      </c>
      <c r="N7242" t="s">
        <v>73</v>
      </c>
      <c r="O7242">
        <v>501</v>
      </c>
      <c r="P7242" t="s">
        <v>164</v>
      </c>
      <c r="S7242" t="s">
        <v>40</v>
      </c>
      <c r="T7242" t="s">
        <v>41</v>
      </c>
      <c r="U7242">
        <v>354</v>
      </c>
      <c r="Y7242" t="s">
        <v>10246</v>
      </c>
      <c r="AA7242">
        <v>34.108199999999997</v>
      </c>
      <c r="AB7242">
        <v>-118.1865</v>
      </c>
      <c r="AC7242">
        <f t="shared" si="113"/>
        <v>0</v>
      </c>
    </row>
    <row r="7243" spans="1:29" x14ac:dyDescent="0.35">
      <c r="A7243">
        <v>200811242</v>
      </c>
      <c r="B7243" s="1">
        <v>44010</v>
      </c>
      <c r="C7243" s="1">
        <v>44002</v>
      </c>
      <c r="D7243">
        <v>510</v>
      </c>
      <c r="E7243">
        <v>8</v>
      </c>
      <c r="F7243" t="s">
        <v>109</v>
      </c>
      <c r="G7243">
        <v>817</v>
      </c>
      <c r="H7243">
        <v>2</v>
      </c>
      <c r="I7243">
        <v>624</v>
      </c>
      <c r="J7243" t="s">
        <v>171</v>
      </c>
      <c r="K7243" t="s">
        <v>10247</v>
      </c>
      <c r="L7243">
        <v>25</v>
      </c>
      <c r="M7243" t="s">
        <v>30</v>
      </c>
      <c r="N7243" t="s">
        <v>163</v>
      </c>
      <c r="O7243">
        <v>203</v>
      </c>
      <c r="P7243" t="s">
        <v>101</v>
      </c>
      <c r="Q7243">
        <v>400</v>
      </c>
      <c r="R7243" t="s">
        <v>143</v>
      </c>
      <c r="S7243" t="s">
        <v>40</v>
      </c>
      <c r="T7243" t="s">
        <v>41</v>
      </c>
      <c r="U7243">
        <v>624</v>
      </c>
      <c r="Y7243" t="s">
        <v>4422</v>
      </c>
      <c r="AA7243">
        <v>34.060400000000001</v>
      </c>
      <c r="AB7243">
        <v>-118.4432</v>
      </c>
      <c r="AC7243">
        <f t="shared" si="113"/>
        <v>0</v>
      </c>
    </row>
    <row r="7244" spans="1:29" x14ac:dyDescent="0.35">
      <c r="A7244">
        <v>201221406</v>
      </c>
      <c r="B7244" s="1">
        <v>44099</v>
      </c>
      <c r="C7244" s="1">
        <v>44099</v>
      </c>
      <c r="D7244">
        <v>2200</v>
      </c>
      <c r="E7244">
        <v>12</v>
      </c>
      <c r="F7244" t="s">
        <v>68</v>
      </c>
      <c r="G7244">
        <v>1267</v>
      </c>
      <c r="H7244">
        <v>1</v>
      </c>
      <c r="I7244">
        <v>230</v>
      </c>
      <c r="J7244" t="s">
        <v>161</v>
      </c>
      <c r="K7244" t="s">
        <v>10248</v>
      </c>
      <c r="L7244">
        <v>29</v>
      </c>
      <c r="M7244" t="s">
        <v>30</v>
      </c>
      <c r="N7244" t="s">
        <v>163</v>
      </c>
      <c r="O7244">
        <v>501</v>
      </c>
      <c r="P7244" t="s">
        <v>164</v>
      </c>
      <c r="Q7244">
        <v>102</v>
      </c>
      <c r="R7244" t="s">
        <v>219</v>
      </c>
      <c r="S7244" t="s">
        <v>40</v>
      </c>
      <c r="T7244" t="s">
        <v>41</v>
      </c>
      <c r="U7244">
        <v>230</v>
      </c>
      <c r="V7244">
        <v>998</v>
      </c>
      <c r="Y7244" t="s">
        <v>5322</v>
      </c>
      <c r="AA7244">
        <v>33.962400000000002</v>
      </c>
      <c r="AB7244">
        <v>-118.28830000000001</v>
      </c>
      <c r="AC7244">
        <f t="shared" si="113"/>
        <v>0</v>
      </c>
    </row>
    <row r="7245" spans="1:29" x14ac:dyDescent="0.35">
      <c r="A7245">
        <v>200618047</v>
      </c>
      <c r="B7245" s="1">
        <v>44150</v>
      </c>
      <c r="C7245" s="1">
        <v>44150</v>
      </c>
      <c r="D7245">
        <v>1730</v>
      </c>
      <c r="E7245">
        <v>6</v>
      </c>
      <c r="F7245" t="s">
        <v>91</v>
      </c>
      <c r="G7245">
        <v>668</v>
      </c>
      <c r="H7245">
        <v>2</v>
      </c>
      <c r="I7245">
        <v>624</v>
      </c>
      <c r="J7245" t="s">
        <v>171</v>
      </c>
      <c r="K7245" t="s">
        <v>10249</v>
      </c>
      <c r="L7245">
        <v>51</v>
      </c>
      <c r="M7245" t="s">
        <v>30</v>
      </c>
      <c r="N7245" t="s">
        <v>73</v>
      </c>
      <c r="O7245">
        <v>102</v>
      </c>
      <c r="P7245" t="s">
        <v>186</v>
      </c>
      <c r="Q7245">
        <v>400</v>
      </c>
      <c r="R7245" t="s">
        <v>143</v>
      </c>
      <c r="S7245" t="s">
        <v>40</v>
      </c>
      <c r="T7245" t="s">
        <v>41</v>
      </c>
      <c r="U7245">
        <v>624</v>
      </c>
      <c r="Y7245" t="s">
        <v>10250</v>
      </c>
      <c r="AA7245">
        <v>34.0944</v>
      </c>
      <c r="AB7245">
        <v>-118.3125</v>
      </c>
      <c r="AC7245">
        <f t="shared" si="113"/>
        <v>0</v>
      </c>
    </row>
    <row r="7246" spans="1:29" x14ac:dyDescent="0.35">
      <c r="A7246">
        <v>201224006</v>
      </c>
      <c r="B7246" s="1">
        <v>44139</v>
      </c>
      <c r="C7246" s="1">
        <v>44138</v>
      </c>
      <c r="D7246">
        <v>2345</v>
      </c>
      <c r="E7246">
        <v>12</v>
      </c>
      <c r="F7246" t="s">
        <v>68</v>
      </c>
      <c r="G7246">
        <v>1269</v>
      </c>
      <c r="H7246">
        <v>2</v>
      </c>
      <c r="I7246">
        <v>740</v>
      </c>
      <c r="J7246" t="s">
        <v>224</v>
      </c>
      <c r="K7246">
        <v>329</v>
      </c>
      <c r="L7246">
        <v>0</v>
      </c>
      <c r="M7246" t="s">
        <v>46</v>
      </c>
      <c r="N7246" t="s">
        <v>46</v>
      </c>
      <c r="O7246">
        <v>210</v>
      </c>
      <c r="P7246" t="s">
        <v>183</v>
      </c>
      <c r="S7246" t="s">
        <v>40</v>
      </c>
      <c r="T7246" t="s">
        <v>41</v>
      </c>
      <c r="U7246">
        <v>740</v>
      </c>
      <c r="Y7246" t="s">
        <v>10251</v>
      </c>
      <c r="AA7246">
        <v>33.963799999999999</v>
      </c>
      <c r="AB7246">
        <v>-118.2629</v>
      </c>
      <c r="AC7246">
        <f t="shared" si="113"/>
        <v>0</v>
      </c>
    </row>
    <row r="7247" spans="1:29" x14ac:dyDescent="0.35">
      <c r="A7247">
        <v>200813947</v>
      </c>
      <c r="B7247" s="1">
        <v>44084</v>
      </c>
      <c r="C7247" s="1">
        <v>44078</v>
      </c>
      <c r="D7247">
        <v>1400</v>
      </c>
      <c r="E7247">
        <v>8</v>
      </c>
      <c r="F7247" t="s">
        <v>109</v>
      </c>
      <c r="G7247">
        <v>882</v>
      </c>
      <c r="H7247">
        <v>1</v>
      </c>
      <c r="I7247">
        <v>330</v>
      </c>
      <c r="J7247" t="s">
        <v>37</v>
      </c>
      <c r="K7247" t="s">
        <v>1144</v>
      </c>
      <c r="L7247">
        <v>39</v>
      </c>
      <c r="M7247" t="s">
        <v>30</v>
      </c>
      <c r="N7247" t="s">
        <v>73</v>
      </c>
      <c r="O7247">
        <v>707</v>
      </c>
      <c r="P7247" t="s">
        <v>280</v>
      </c>
      <c r="S7247" t="s">
        <v>40</v>
      </c>
      <c r="T7247" t="s">
        <v>41</v>
      </c>
      <c r="U7247">
        <v>330</v>
      </c>
      <c r="Y7247" t="s">
        <v>10252</v>
      </c>
      <c r="AA7247">
        <v>34.040700000000001</v>
      </c>
      <c r="AB7247">
        <v>-118.4419</v>
      </c>
      <c r="AC7247">
        <f t="shared" si="113"/>
        <v>0</v>
      </c>
    </row>
    <row r="7248" spans="1:29" x14ac:dyDescent="0.35">
      <c r="A7248">
        <v>200818040</v>
      </c>
      <c r="B7248" s="1">
        <v>44195</v>
      </c>
      <c r="C7248" s="1">
        <v>44195</v>
      </c>
      <c r="D7248">
        <v>300</v>
      </c>
      <c r="E7248">
        <v>8</v>
      </c>
      <c r="F7248" t="s">
        <v>109</v>
      </c>
      <c r="G7248">
        <v>829</v>
      </c>
      <c r="H7248">
        <v>1</v>
      </c>
      <c r="I7248">
        <v>510</v>
      </c>
      <c r="J7248" t="s">
        <v>29</v>
      </c>
      <c r="L7248">
        <v>0</v>
      </c>
      <c r="O7248">
        <v>101</v>
      </c>
      <c r="P7248" t="s">
        <v>32</v>
      </c>
      <c r="S7248" t="s">
        <v>40</v>
      </c>
      <c r="T7248" t="s">
        <v>41</v>
      </c>
      <c r="U7248">
        <v>510</v>
      </c>
      <c r="Y7248" t="s">
        <v>10253</v>
      </c>
      <c r="AA7248">
        <v>34.066099999999999</v>
      </c>
      <c r="AB7248">
        <v>-118.4265</v>
      </c>
      <c r="AC7248">
        <f t="shared" si="113"/>
        <v>0</v>
      </c>
    </row>
    <row r="7249" spans="1:29" x14ac:dyDescent="0.35">
      <c r="A7249">
        <v>200904313</v>
      </c>
      <c r="B7249" s="1">
        <v>43838</v>
      </c>
      <c r="C7249" s="1">
        <v>43835</v>
      </c>
      <c r="D7249">
        <v>1225</v>
      </c>
      <c r="E7249">
        <v>9</v>
      </c>
      <c r="F7249" t="s">
        <v>49</v>
      </c>
      <c r="G7249">
        <v>964</v>
      </c>
      <c r="H7249">
        <v>2</v>
      </c>
      <c r="I7249">
        <v>625</v>
      </c>
      <c r="J7249" t="s">
        <v>628</v>
      </c>
      <c r="K7249" t="s">
        <v>5956</v>
      </c>
      <c r="L7249">
        <v>24</v>
      </c>
      <c r="M7249" t="s">
        <v>30</v>
      </c>
      <c r="N7249" t="s">
        <v>31</v>
      </c>
      <c r="O7249">
        <v>248</v>
      </c>
      <c r="P7249" t="s">
        <v>4116</v>
      </c>
      <c r="Q7249">
        <v>400</v>
      </c>
      <c r="R7249" t="s">
        <v>143</v>
      </c>
      <c r="S7249" t="s">
        <v>84</v>
      </c>
      <c r="T7249" t="s">
        <v>85</v>
      </c>
      <c r="U7249">
        <v>625</v>
      </c>
      <c r="Y7249" t="s">
        <v>53</v>
      </c>
      <c r="AA7249">
        <v>34.157600000000002</v>
      </c>
      <c r="AB7249">
        <v>-118.438</v>
      </c>
      <c r="AC7249">
        <f t="shared" si="113"/>
        <v>0</v>
      </c>
    </row>
    <row r="7250" spans="1:29" x14ac:dyDescent="0.35">
      <c r="A7250">
        <v>201206072</v>
      </c>
      <c r="B7250" s="1">
        <v>43859</v>
      </c>
      <c r="C7250" s="1">
        <v>43859</v>
      </c>
      <c r="D7250">
        <v>415</v>
      </c>
      <c r="E7250">
        <v>12</v>
      </c>
      <c r="F7250" t="s">
        <v>68</v>
      </c>
      <c r="G7250">
        <v>1265</v>
      </c>
      <c r="H7250">
        <v>1</v>
      </c>
      <c r="I7250">
        <v>330</v>
      </c>
      <c r="J7250" t="s">
        <v>37</v>
      </c>
      <c r="K7250" t="s">
        <v>4456</v>
      </c>
      <c r="L7250">
        <v>30</v>
      </c>
      <c r="M7250" t="s">
        <v>30</v>
      </c>
      <c r="N7250" t="s">
        <v>163</v>
      </c>
      <c r="O7250">
        <v>501</v>
      </c>
      <c r="P7250" t="s">
        <v>164</v>
      </c>
      <c r="S7250" t="s">
        <v>40</v>
      </c>
      <c r="T7250" t="s">
        <v>41</v>
      </c>
      <c r="U7250">
        <v>330</v>
      </c>
      <c r="Y7250" t="s">
        <v>10254</v>
      </c>
      <c r="AA7250">
        <v>33.962800000000001</v>
      </c>
      <c r="AB7250">
        <v>-118.30249999999999</v>
      </c>
      <c r="AC7250">
        <f t="shared" si="113"/>
        <v>0</v>
      </c>
    </row>
    <row r="7251" spans="1:29" x14ac:dyDescent="0.35">
      <c r="A7251">
        <v>200313771</v>
      </c>
      <c r="B7251" s="1">
        <v>44018</v>
      </c>
      <c r="C7251" s="1">
        <v>44018</v>
      </c>
      <c r="D7251">
        <v>1530</v>
      </c>
      <c r="E7251">
        <v>3</v>
      </c>
      <c r="F7251" t="s">
        <v>43</v>
      </c>
      <c r="G7251">
        <v>395</v>
      </c>
      <c r="H7251">
        <v>2</v>
      </c>
      <c r="I7251">
        <v>740</v>
      </c>
      <c r="J7251" t="s">
        <v>224</v>
      </c>
      <c r="K7251" t="s">
        <v>10255</v>
      </c>
      <c r="L7251">
        <v>60</v>
      </c>
      <c r="M7251" t="s">
        <v>30</v>
      </c>
      <c r="N7251" t="s">
        <v>163</v>
      </c>
      <c r="O7251">
        <v>122</v>
      </c>
      <c r="P7251" t="s">
        <v>275</v>
      </c>
      <c r="S7251" t="s">
        <v>40</v>
      </c>
      <c r="T7251" t="s">
        <v>41</v>
      </c>
      <c r="U7251">
        <v>740</v>
      </c>
      <c r="Y7251" t="s">
        <v>4345</v>
      </c>
      <c r="Z7251" t="s">
        <v>1592</v>
      </c>
      <c r="AA7251">
        <v>34.008099999999999</v>
      </c>
      <c r="AB7251">
        <v>-118.30889999999999</v>
      </c>
      <c r="AC7251">
        <f t="shared" si="113"/>
        <v>0</v>
      </c>
    </row>
    <row r="7252" spans="1:29" x14ac:dyDescent="0.35">
      <c r="A7252">
        <v>201222571</v>
      </c>
      <c r="B7252" s="1">
        <v>44117</v>
      </c>
      <c r="C7252" s="1">
        <v>44117</v>
      </c>
      <c r="D7252">
        <v>1200</v>
      </c>
      <c r="E7252">
        <v>12</v>
      </c>
      <c r="F7252" t="s">
        <v>68</v>
      </c>
      <c r="G7252">
        <v>1213</v>
      </c>
      <c r="H7252">
        <v>2</v>
      </c>
      <c r="I7252">
        <v>740</v>
      </c>
      <c r="J7252" t="s">
        <v>224</v>
      </c>
      <c r="K7252" t="s">
        <v>456</v>
      </c>
      <c r="L7252">
        <v>51</v>
      </c>
      <c r="M7252" t="s">
        <v>30</v>
      </c>
      <c r="N7252" t="s">
        <v>95</v>
      </c>
      <c r="O7252">
        <v>101</v>
      </c>
      <c r="P7252" t="s">
        <v>32</v>
      </c>
      <c r="S7252" t="s">
        <v>40</v>
      </c>
      <c r="T7252" t="s">
        <v>41</v>
      </c>
      <c r="U7252">
        <v>740</v>
      </c>
      <c r="Y7252" t="s">
        <v>8062</v>
      </c>
      <c r="AA7252">
        <v>33.989699999999999</v>
      </c>
      <c r="AB7252">
        <v>-118.30710000000001</v>
      </c>
      <c r="AC7252">
        <f t="shared" si="113"/>
        <v>0</v>
      </c>
    </row>
    <row r="7253" spans="1:29" x14ac:dyDescent="0.35">
      <c r="A7253">
        <v>200508245</v>
      </c>
      <c r="B7253" s="1">
        <v>43935</v>
      </c>
      <c r="C7253" s="1">
        <v>43935</v>
      </c>
      <c r="D7253">
        <v>430</v>
      </c>
      <c r="E7253">
        <v>5</v>
      </c>
      <c r="F7253" t="s">
        <v>98</v>
      </c>
      <c r="G7253">
        <v>511</v>
      </c>
      <c r="H7253">
        <v>1</v>
      </c>
      <c r="I7253">
        <v>510</v>
      </c>
      <c r="J7253" t="s">
        <v>29</v>
      </c>
      <c r="L7253">
        <v>0</v>
      </c>
      <c r="O7253">
        <v>101</v>
      </c>
      <c r="P7253" t="s">
        <v>32</v>
      </c>
      <c r="S7253" t="s">
        <v>40</v>
      </c>
      <c r="T7253" t="s">
        <v>41</v>
      </c>
      <c r="U7253">
        <v>510</v>
      </c>
      <c r="Y7253" t="s">
        <v>10256</v>
      </c>
      <c r="AA7253">
        <v>33.793799999999997</v>
      </c>
      <c r="AB7253">
        <v>-118.3043</v>
      </c>
      <c r="AC7253">
        <f t="shared" si="113"/>
        <v>0</v>
      </c>
    </row>
    <row r="7254" spans="1:29" x14ac:dyDescent="0.35">
      <c r="A7254">
        <v>201217477</v>
      </c>
      <c r="B7254" s="1">
        <v>44042</v>
      </c>
      <c r="C7254" s="1">
        <v>44042</v>
      </c>
      <c r="D7254">
        <v>1410</v>
      </c>
      <c r="E7254">
        <v>12</v>
      </c>
      <c r="F7254" t="s">
        <v>68</v>
      </c>
      <c r="G7254">
        <v>1267</v>
      </c>
      <c r="H7254">
        <v>1</v>
      </c>
      <c r="I7254">
        <v>220</v>
      </c>
      <c r="J7254" t="s">
        <v>919</v>
      </c>
      <c r="K7254" t="s">
        <v>10257</v>
      </c>
      <c r="L7254">
        <v>73</v>
      </c>
      <c r="M7254" t="s">
        <v>30</v>
      </c>
      <c r="N7254" t="s">
        <v>95</v>
      </c>
      <c r="O7254">
        <v>101</v>
      </c>
      <c r="P7254" t="s">
        <v>32</v>
      </c>
      <c r="Q7254">
        <v>400</v>
      </c>
      <c r="R7254" t="s">
        <v>143</v>
      </c>
      <c r="S7254" t="s">
        <v>40</v>
      </c>
      <c r="T7254" t="s">
        <v>41</v>
      </c>
      <c r="U7254">
        <v>220</v>
      </c>
      <c r="Y7254" t="s">
        <v>974</v>
      </c>
      <c r="Z7254" t="s">
        <v>866</v>
      </c>
      <c r="AA7254">
        <v>33.960099999999997</v>
      </c>
      <c r="AB7254">
        <v>-118.28270000000001</v>
      </c>
      <c r="AC7254">
        <f t="shared" si="113"/>
        <v>0</v>
      </c>
    </row>
    <row r="7255" spans="1:29" x14ac:dyDescent="0.35">
      <c r="A7255">
        <v>200717248</v>
      </c>
      <c r="B7255" s="1">
        <v>44183</v>
      </c>
      <c r="C7255" s="1">
        <v>44176</v>
      </c>
      <c r="D7255">
        <v>2300</v>
      </c>
      <c r="E7255">
        <v>7</v>
      </c>
      <c r="F7255" t="s">
        <v>28</v>
      </c>
      <c r="G7255">
        <v>701</v>
      </c>
      <c r="H7255">
        <v>1</v>
      </c>
      <c r="I7255">
        <v>310</v>
      </c>
      <c r="J7255" t="s">
        <v>71</v>
      </c>
      <c r="K7255" t="s">
        <v>10258</v>
      </c>
      <c r="L7255">
        <v>23</v>
      </c>
      <c r="M7255" t="s">
        <v>94</v>
      </c>
      <c r="N7255" t="s">
        <v>173</v>
      </c>
      <c r="O7255">
        <v>707</v>
      </c>
      <c r="P7255" t="s">
        <v>280</v>
      </c>
      <c r="S7255" t="s">
        <v>40</v>
      </c>
      <c r="T7255" t="s">
        <v>41</v>
      </c>
      <c r="U7255">
        <v>310</v>
      </c>
      <c r="Y7255" t="s">
        <v>5544</v>
      </c>
      <c r="AA7255">
        <v>34.0837</v>
      </c>
      <c r="AB7255">
        <v>-118.3703</v>
      </c>
      <c r="AC7255">
        <f t="shared" si="113"/>
        <v>0</v>
      </c>
    </row>
    <row r="7256" spans="1:29" x14ac:dyDescent="0.35">
      <c r="A7256">
        <v>201104917</v>
      </c>
      <c r="B7256" s="1">
        <v>43852</v>
      </c>
      <c r="C7256" s="1">
        <v>43851</v>
      </c>
      <c r="D7256">
        <v>1536</v>
      </c>
      <c r="E7256">
        <v>11</v>
      </c>
      <c r="F7256" t="s">
        <v>64</v>
      </c>
      <c r="G7256">
        <v>1133</v>
      </c>
      <c r="H7256">
        <v>1</v>
      </c>
      <c r="I7256">
        <v>440</v>
      </c>
      <c r="J7256" t="s">
        <v>213</v>
      </c>
      <c r="K7256" t="s">
        <v>2040</v>
      </c>
      <c r="L7256">
        <v>48</v>
      </c>
      <c r="M7256" t="s">
        <v>30</v>
      </c>
      <c r="N7256" t="s">
        <v>73</v>
      </c>
      <c r="O7256">
        <v>119</v>
      </c>
      <c r="P7256" t="s">
        <v>333</v>
      </c>
      <c r="S7256" t="s">
        <v>40</v>
      </c>
      <c r="T7256" t="s">
        <v>41</v>
      </c>
      <c r="U7256">
        <v>440</v>
      </c>
      <c r="Y7256" t="s">
        <v>10259</v>
      </c>
      <c r="AA7256">
        <v>34.116599999999998</v>
      </c>
      <c r="AB7256">
        <v>-118.25700000000001</v>
      </c>
      <c r="AC7256">
        <f t="shared" si="113"/>
        <v>0</v>
      </c>
    </row>
    <row r="7257" spans="1:29" x14ac:dyDescent="0.35">
      <c r="A7257">
        <v>200106996</v>
      </c>
      <c r="B7257" s="1">
        <v>43874</v>
      </c>
      <c r="C7257" s="1">
        <v>43873</v>
      </c>
      <c r="D7257">
        <v>2000</v>
      </c>
      <c r="E7257">
        <v>1</v>
      </c>
      <c r="F7257" t="s">
        <v>36</v>
      </c>
      <c r="G7257">
        <v>163</v>
      </c>
      <c r="H7257">
        <v>1</v>
      </c>
      <c r="I7257">
        <v>210</v>
      </c>
      <c r="J7257" t="s">
        <v>149</v>
      </c>
      <c r="K7257" t="s">
        <v>10260</v>
      </c>
      <c r="L7257">
        <v>41</v>
      </c>
      <c r="M7257" t="s">
        <v>30</v>
      </c>
      <c r="N7257" t="s">
        <v>95</v>
      </c>
      <c r="O7257">
        <v>101</v>
      </c>
      <c r="P7257" t="s">
        <v>32</v>
      </c>
      <c r="Q7257">
        <v>400</v>
      </c>
      <c r="R7257" t="s">
        <v>143</v>
      </c>
      <c r="S7257" t="s">
        <v>84</v>
      </c>
      <c r="T7257" t="s">
        <v>85</v>
      </c>
      <c r="U7257">
        <v>210</v>
      </c>
      <c r="V7257">
        <v>510</v>
      </c>
      <c r="Y7257" t="s">
        <v>1374</v>
      </c>
      <c r="AA7257">
        <v>34.045200000000001</v>
      </c>
      <c r="AB7257">
        <v>-118.2534</v>
      </c>
      <c r="AC7257">
        <f t="shared" si="113"/>
        <v>0</v>
      </c>
    </row>
    <row r="7258" spans="1:29" x14ac:dyDescent="0.35">
      <c r="A7258">
        <v>200508943</v>
      </c>
      <c r="B7258" s="1">
        <v>43953</v>
      </c>
      <c r="C7258" s="1">
        <v>43953</v>
      </c>
      <c r="D7258">
        <v>930</v>
      </c>
      <c r="E7258">
        <v>5</v>
      </c>
      <c r="F7258" t="s">
        <v>98</v>
      </c>
      <c r="G7258">
        <v>565</v>
      </c>
      <c r="H7258">
        <v>2</v>
      </c>
      <c r="I7258">
        <v>624</v>
      </c>
      <c r="J7258" t="s">
        <v>171</v>
      </c>
      <c r="K7258" t="s">
        <v>10261</v>
      </c>
      <c r="L7258">
        <v>60</v>
      </c>
      <c r="M7258" t="s">
        <v>94</v>
      </c>
      <c r="N7258" t="s">
        <v>73</v>
      </c>
      <c r="O7258">
        <v>501</v>
      </c>
      <c r="P7258" t="s">
        <v>164</v>
      </c>
      <c r="Q7258">
        <v>400</v>
      </c>
      <c r="R7258" t="s">
        <v>143</v>
      </c>
      <c r="S7258" t="s">
        <v>40</v>
      </c>
      <c r="T7258" t="s">
        <v>41</v>
      </c>
      <c r="U7258">
        <v>624</v>
      </c>
      <c r="Y7258" t="s">
        <v>4629</v>
      </c>
      <c r="Z7258" t="s">
        <v>6309</v>
      </c>
      <c r="AA7258">
        <v>0</v>
      </c>
      <c r="AB7258">
        <v>0</v>
      </c>
      <c r="AC7258">
        <f t="shared" si="113"/>
        <v>0</v>
      </c>
    </row>
    <row r="7259" spans="1:29" x14ac:dyDescent="0.35">
      <c r="A7259">
        <v>200918123</v>
      </c>
      <c r="B7259" s="1">
        <v>44171</v>
      </c>
      <c r="C7259" s="1">
        <v>44171</v>
      </c>
      <c r="D7259">
        <v>15</v>
      </c>
      <c r="E7259">
        <v>9</v>
      </c>
      <c r="F7259" t="s">
        <v>49</v>
      </c>
      <c r="G7259">
        <v>989</v>
      </c>
      <c r="H7259">
        <v>1</v>
      </c>
      <c r="I7259">
        <v>761</v>
      </c>
      <c r="J7259" t="s">
        <v>403</v>
      </c>
      <c r="K7259" t="s">
        <v>10262</v>
      </c>
      <c r="L7259">
        <v>22</v>
      </c>
      <c r="M7259" t="s">
        <v>30</v>
      </c>
      <c r="N7259" t="s">
        <v>73</v>
      </c>
      <c r="O7259">
        <v>101</v>
      </c>
      <c r="P7259" t="s">
        <v>32</v>
      </c>
      <c r="Q7259">
        <v>500</v>
      </c>
      <c r="R7259" t="s">
        <v>184</v>
      </c>
      <c r="S7259" t="s">
        <v>33</v>
      </c>
      <c r="T7259" t="s">
        <v>34</v>
      </c>
      <c r="U7259">
        <v>761</v>
      </c>
      <c r="V7259">
        <v>998</v>
      </c>
      <c r="Y7259" t="s">
        <v>10263</v>
      </c>
      <c r="Z7259" t="s">
        <v>10264</v>
      </c>
      <c r="AA7259">
        <v>34.149299999999997</v>
      </c>
      <c r="AB7259">
        <v>-118.4307</v>
      </c>
      <c r="AC7259">
        <f t="shared" si="113"/>
        <v>1</v>
      </c>
    </row>
    <row r="7260" spans="1:29" x14ac:dyDescent="0.35">
      <c r="A7260">
        <v>200716077</v>
      </c>
      <c r="B7260" s="1">
        <v>44152</v>
      </c>
      <c r="C7260" s="1">
        <v>44152</v>
      </c>
      <c r="D7260">
        <v>930</v>
      </c>
      <c r="E7260">
        <v>7</v>
      </c>
      <c r="F7260" t="s">
        <v>28</v>
      </c>
      <c r="G7260">
        <v>752</v>
      </c>
      <c r="H7260">
        <v>1</v>
      </c>
      <c r="I7260">
        <v>510</v>
      </c>
      <c r="J7260" t="s">
        <v>29</v>
      </c>
      <c r="L7260">
        <v>0</v>
      </c>
      <c r="O7260">
        <v>101</v>
      </c>
      <c r="P7260" t="s">
        <v>32</v>
      </c>
      <c r="S7260" t="s">
        <v>40</v>
      </c>
      <c r="T7260" t="s">
        <v>41</v>
      </c>
      <c r="U7260">
        <v>510</v>
      </c>
      <c r="Y7260" t="s">
        <v>10265</v>
      </c>
      <c r="AA7260">
        <v>34.054000000000002</v>
      </c>
      <c r="AB7260">
        <v>-118.375</v>
      </c>
      <c r="AC7260">
        <f t="shared" si="113"/>
        <v>0</v>
      </c>
    </row>
    <row r="7261" spans="1:29" x14ac:dyDescent="0.35">
      <c r="A7261">
        <v>200812971</v>
      </c>
      <c r="B7261" s="1">
        <v>44057</v>
      </c>
      <c r="C7261" s="1">
        <v>44014</v>
      </c>
      <c r="D7261">
        <v>1300</v>
      </c>
      <c r="E7261">
        <v>8</v>
      </c>
      <c r="F7261" t="s">
        <v>109</v>
      </c>
      <c r="G7261">
        <v>812</v>
      </c>
      <c r="H7261">
        <v>2</v>
      </c>
      <c r="I7261">
        <v>354</v>
      </c>
      <c r="J7261" t="s">
        <v>167</v>
      </c>
      <c r="K7261" t="s">
        <v>1119</v>
      </c>
      <c r="L7261">
        <v>68</v>
      </c>
      <c r="M7261" t="s">
        <v>94</v>
      </c>
      <c r="N7261" t="s">
        <v>31</v>
      </c>
      <c r="O7261">
        <v>501</v>
      </c>
      <c r="P7261" t="s">
        <v>164</v>
      </c>
      <c r="S7261" t="s">
        <v>40</v>
      </c>
      <c r="T7261" t="s">
        <v>41</v>
      </c>
      <c r="U7261">
        <v>354</v>
      </c>
      <c r="Y7261" t="s">
        <v>10266</v>
      </c>
      <c r="AA7261">
        <v>34.074399999999997</v>
      </c>
      <c r="AB7261">
        <v>-118.4931</v>
      </c>
      <c r="AC7261">
        <f t="shared" si="113"/>
        <v>0</v>
      </c>
    </row>
    <row r="7262" spans="1:29" x14ac:dyDescent="0.35">
      <c r="A7262">
        <v>201114034</v>
      </c>
      <c r="B7262" s="1">
        <v>44100</v>
      </c>
      <c r="C7262" s="1">
        <v>44100</v>
      </c>
      <c r="D7262">
        <v>1900</v>
      </c>
      <c r="E7262">
        <v>11</v>
      </c>
      <c r="F7262" t="s">
        <v>64</v>
      </c>
      <c r="G7262">
        <v>1151</v>
      </c>
      <c r="H7262">
        <v>2</v>
      </c>
      <c r="I7262">
        <v>930</v>
      </c>
      <c r="J7262" t="s">
        <v>339</v>
      </c>
      <c r="K7262" t="s">
        <v>10267</v>
      </c>
      <c r="L7262">
        <v>61</v>
      </c>
      <c r="M7262" t="s">
        <v>30</v>
      </c>
      <c r="N7262" t="s">
        <v>95</v>
      </c>
      <c r="O7262">
        <v>101</v>
      </c>
      <c r="P7262" t="s">
        <v>32</v>
      </c>
      <c r="Q7262">
        <v>400</v>
      </c>
      <c r="R7262" t="s">
        <v>143</v>
      </c>
      <c r="S7262" t="s">
        <v>40</v>
      </c>
      <c r="T7262" t="s">
        <v>41</v>
      </c>
      <c r="U7262">
        <v>930</v>
      </c>
      <c r="Y7262" t="s">
        <v>96</v>
      </c>
      <c r="Z7262" t="s">
        <v>10268</v>
      </c>
      <c r="AA7262">
        <v>34.101799999999997</v>
      </c>
      <c r="AB7262">
        <v>-118.2945</v>
      </c>
      <c r="AC7262">
        <f t="shared" si="113"/>
        <v>0</v>
      </c>
    </row>
    <row r="7263" spans="1:29" x14ac:dyDescent="0.35">
      <c r="A7263">
        <v>201224698</v>
      </c>
      <c r="B7263" s="1">
        <v>44152</v>
      </c>
      <c r="C7263" s="1">
        <v>44152</v>
      </c>
      <c r="D7263">
        <v>2330</v>
      </c>
      <c r="E7263">
        <v>12</v>
      </c>
      <c r="F7263" t="s">
        <v>68</v>
      </c>
      <c r="G7263">
        <v>1204</v>
      </c>
      <c r="H7263">
        <v>2</v>
      </c>
      <c r="I7263">
        <v>740</v>
      </c>
      <c r="J7263" t="s">
        <v>224</v>
      </c>
      <c r="K7263" t="s">
        <v>10269</v>
      </c>
      <c r="L7263">
        <v>54</v>
      </c>
      <c r="M7263" t="s">
        <v>94</v>
      </c>
      <c r="N7263" t="s">
        <v>95</v>
      </c>
      <c r="O7263">
        <v>501</v>
      </c>
      <c r="P7263" t="s">
        <v>164</v>
      </c>
      <c r="S7263" t="s">
        <v>84</v>
      </c>
      <c r="T7263" t="s">
        <v>85</v>
      </c>
      <c r="U7263">
        <v>740</v>
      </c>
      <c r="Y7263" t="s">
        <v>10270</v>
      </c>
      <c r="AA7263">
        <v>34.000100000000003</v>
      </c>
      <c r="AB7263">
        <v>-118.3002</v>
      </c>
      <c r="AC7263">
        <f t="shared" si="113"/>
        <v>0</v>
      </c>
    </row>
    <row r="7264" spans="1:29" x14ac:dyDescent="0.35">
      <c r="A7264">
        <v>200406715</v>
      </c>
      <c r="B7264" s="1">
        <v>43900</v>
      </c>
      <c r="C7264" s="1">
        <v>43896</v>
      </c>
      <c r="D7264">
        <v>700</v>
      </c>
      <c r="E7264">
        <v>4</v>
      </c>
      <c r="F7264" t="s">
        <v>54</v>
      </c>
      <c r="G7264">
        <v>402</v>
      </c>
      <c r="H7264">
        <v>1</v>
      </c>
      <c r="I7264">
        <v>420</v>
      </c>
      <c r="J7264" t="s">
        <v>352</v>
      </c>
      <c r="L7264">
        <v>0</v>
      </c>
      <c r="O7264">
        <v>101</v>
      </c>
      <c r="P7264" t="s">
        <v>32</v>
      </c>
      <c r="S7264" t="s">
        <v>33</v>
      </c>
      <c r="T7264" t="s">
        <v>34</v>
      </c>
      <c r="U7264">
        <v>420</v>
      </c>
      <c r="Y7264" t="s">
        <v>10271</v>
      </c>
      <c r="AA7264">
        <v>34.089799999999997</v>
      </c>
      <c r="AB7264">
        <v>-118.2045</v>
      </c>
      <c r="AC7264">
        <f t="shared" si="113"/>
        <v>1</v>
      </c>
    </row>
    <row r="7265" spans="1:29" x14ac:dyDescent="0.35">
      <c r="A7265">
        <v>200809966</v>
      </c>
      <c r="B7265" s="1">
        <v>43977</v>
      </c>
      <c r="C7265" s="1">
        <v>43977</v>
      </c>
      <c r="D7265">
        <v>1820</v>
      </c>
      <c r="E7265">
        <v>8</v>
      </c>
      <c r="F7265" t="s">
        <v>109</v>
      </c>
      <c r="G7265">
        <v>887</v>
      </c>
      <c r="H7265">
        <v>2</v>
      </c>
      <c r="I7265">
        <v>740</v>
      </c>
      <c r="J7265" t="s">
        <v>224</v>
      </c>
      <c r="K7265" t="s">
        <v>10272</v>
      </c>
      <c r="L7265">
        <v>48</v>
      </c>
      <c r="M7265" t="s">
        <v>94</v>
      </c>
      <c r="N7265" t="s">
        <v>73</v>
      </c>
      <c r="O7265">
        <v>501</v>
      </c>
      <c r="P7265" t="s">
        <v>164</v>
      </c>
      <c r="S7265" t="s">
        <v>33</v>
      </c>
      <c r="T7265" t="s">
        <v>34</v>
      </c>
      <c r="U7265">
        <v>740</v>
      </c>
      <c r="V7265">
        <v>998</v>
      </c>
      <c r="Y7265" t="s">
        <v>10273</v>
      </c>
      <c r="AA7265">
        <v>34.046900000000001</v>
      </c>
      <c r="AB7265">
        <v>-118.3969</v>
      </c>
      <c r="AC7265">
        <f t="shared" si="113"/>
        <v>1</v>
      </c>
    </row>
    <row r="7266" spans="1:29" x14ac:dyDescent="0.35">
      <c r="A7266">
        <v>200811186</v>
      </c>
      <c r="B7266" s="1">
        <v>44009</v>
      </c>
      <c r="C7266" s="1">
        <v>44008</v>
      </c>
      <c r="D7266">
        <v>1800</v>
      </c>
      <c r="E7266">
        <v>8</v>
      </c>
      <c r="F7266" t="s">
        <v>109</v>
      </c>
      <c r="G7266">
        <v>806</v>
      </c>
      <c r="H7266">
        <v>1</v>
      </c>
      <c r="I7266">
        <v>310</v>
      </c>
      <c r="J7266" t="s">
        <v>71</v>
      </c>
      <c r="K7266" t="s">
        <v>10274</v>
      </c>
      <c r="L7266">
        <v>0</v>
      </c>
      <c r="M7266" t="s">
        <v>46</v>
      </c>
      <c r="N7266" t="s">
        <v>46</v>
      </c>
      <c r="O7266">
        <v>501</v>
      </c>
      <c r="P7266" t="s">
        <v>164</v>
      </c>
      <c r="S7266" t="s">
        <v>84</v>
      </c>
      <c r="T7266" t="s">
        <v>85</v>
      </c>
      <c r="U7266">
        <v>310</v>
      </c>
      <c r="Y7266" t="s">
        <v>10275</v>
      </c>
      <c r="AA7266">
        <v>34.095999999999997</v>
      </c>
      <c r="AB7266">
        <v>-118.4593</v>
      </c>
      <c r="AC7266">
        <f t="shared" si="113"/>
        <v>0</v>
      </c>
    </row>
    <row r="7267" spans="1:29" x14ac:dyDescent="0.35">
      <c r="A7267">
        <v>201109293</v>
      </c>
      <c r="B7267" s="1">
        <v>43963</v>
      </c>
      <c r="C7267" s="1">
        <v>43963</v>
      </c>
      <c r="D7267">
        <v>700</v>
      </c>
      <c r="E7267">
        <v>11</v>
      </c>
      <c r="F7267" t="s">
        <v>64</v>
      </c>
      <c r="G7267">
        <v>1127</v>
      </c>
      <c r="H7267">
        <v>2</v>
      </c>
      <c r="I7267">
        <v>930</v>
      </c>
      <c r="J7267" t="s">
        <v>339</v>
      </c>
      <c r="K7267" t="s">
        <v>10276</v>
      </c>
      <c r="L7267">
        <v>44</v>
      </c>
      <c r="M7267" t="s">
        <v>94</v>
      </c>
      <c r="N7267" t="s">
        <v>95</v>
      </c>
      <c r="O7267">
        <v>501</v>
      </c>
      <c r="P7267" t="s">
        <v>164</v>
      </c>
      <c r="Q7267">
        <v>511</v>
      </c>
      <c r="R7267" t="s">
        <v>151</v>
      </c>
      <c r="S7267" t="s">
        <v>84</v>
      </c>
      <c r="T7267" t="s">
        <v>85</v>
      </c>
      <c r="U7267">
        <v>930</v>
      </c>
      <c r="Y7267" t="s">
        <v>10277</v>
      </c>
      <c r="AA7267">
        <v>34.120199999999997</v>
      </c>
      <c r="AB7267">
        <v>-118.18689999999999</v>
      </c>
      <c r="AC7267">
        <f t="shared" si="113"/>
        <v>0</v>
      </c>
    </row>
    <row r="7268" spans="1:29" x14ac:dyDescent="0.35">
      <c r="A7268">
        <v>201115885</v>
      </c>
      <c r="B7268" s="1">
        <v>44154</v>
      </c>
      <c r="C7268" s="1">
        <v>44121</v>
      </c>
      <c r="D7268">
        <v>1015</v>
      </c>
      <c r="E7268">
        <v>11</v>
      </c>
      <c r="F7268" t="s">
        <v>64</v>
      </c>
      <c r="G7268">
        <v>1158</v>
      </c>
      <c r="H7268">
        <v>1</v>
      </c>
      <c r="I7268">
        <v>420</v>
      </c>
      <c r="J7268" t="s">
        <v>352</v>
      </c>
      <c r="K7268" t="s">
        <v>670</v>
      </c>
      <c r="L7268">
        <v>49</v>
      </c>
      <c r="M7268" t="s">
        <v>94</v>
      </c>
      <c r="N7268" t="s">
        <v>73</v>
      </c>
      <c r="O7268">
        <v>101</v>
      </c>
      <c r="P7268" t="s">
        <v>32</v>
      </c>
      <c r="S7268" t="s">
        <v>40</v>
      </c>
      <c r="T7268" t="s">
        <v>41</v>
      </c>
      <c r="U7268">
        <v>420</v>
      </c>
      <c r="Y7268" t="s">
        <v>10278</v>
      </c>
      <c r="Z7268" t="s">
        <v>10279</v>
      </c>
      <c r="AA7268">
        <v>34.095199999999998</v>
      </c>
      <c r="AB7268">
        <v>-118.2145</v>
      </c>
      <c r="AC7268">
        <f t="shared" si="113"/>
        <v>0</v>
      </c>
    </row>
    <row r="7269" spans="1:29" x14ac:dyDescent="0.35">
      <c r="A7269">
        <v>200716622</v>
      </c>
      <c r="B7269" s="1">
        <v>44166</v>
      </c>
      <c r="C7269" s="1">
        <v>44165</v>
      </c>
      <c r="D7269">
        <v>1500</v>
      </c>
      <c r="E7269">
        <v>7</v>
      </c>
      <c r="F7269" t="s">
        <v>28</v>
      </c>
      <c r="G7269">
        <v>732</v>
      </c>
      <c r="H7269">
        <v>1</v>
      </c>
      <c r="I7269">
        <v>341</v>
      </c>
      <c r="J7269" t="s">
        <v>157</v>
      </c>
      <c r="K7269" t="s">
        <v>10280</v>
      </c>
      <c r="L7269">
        <v>53</v>
      </c>
      <c r="M7269" t="s">
        <v>30</v>
      </c>
      <c r="N7269" t="s">
        <v>163</v>
      </c>
      <c r="O7269">
        <v>102</v>
      </c>
      <c r="P7269" t="s">
        <v>186</v>
      </c>
      <c r="S7269" t="s">
        <v>40</v>
      </c>
      <c r="T7269" t="s">
        <v>41</v>
      </c>
      <c r="U7269">
        <v>341</v>
      </c>
      <c r="V7269">
        <v>480</v>
      </c>
      <c r="Y7269" t="s">
        <v>10281</v>
      </c>
      <c r="AA7269">
        <v>34.066499999999998</v>
      </c>
      <c r="AB7269">
        <v>-118.36620000000001</v>
      </c>
      <c r="AC7269">
        <f t="shared" si="113"/>
        <v>0</v>
      </c>
    </row>
    <row r="7270" spans="1:29" x14ac:dyDescent="0.35">
      <c r="A7270">
        <v>200304854</v>
      </c>
      <c r="B7270" s="1">
        <v>43845</v>
      </c>
      <c r="C7270" s="1">
        <v>43839</v>
      </c>
      <c r="D7270">
        <v>1400</v>
      </c>
      <c r="E7270">
        <v>3</v>
      </c>
      <c r="F7270" t="s">
        <v>43</v>
      </c>
      <c r="G7270">
        <v>397</v>
      </c>
      <c r="H7270">
        <v>2</v>
      </c>
      <c r="I7270">
        <v>662</v>
      </c>
      <c r="J7270" t="s">
        <v>191</v>
      </c>
      <c r="K7270" t="s">
        <v>10282</v>
      </c>
      <c r="L7270">
        <v>84</v>
      </c>
      <c r="M7270" t="s">
        <v>30</v>
      </c>
      <c r="N7270" t="s">
        <v>163</v>
      </c>
      <c r="O7270">
        <v>501</v>
      </c>
      <c r="P7270" t="s">
        <v>164</v>
      </c>
      <c r="S7270" t="s">
        <v>40</v>
      </c>
      <c r="T7270" t="s">
        <v>41</v>
      </c>
      <c r="U7270">
        <v>662</v>
      </c>
      <c r="Y7270" t="s">
        <v>10283</v>
      </c>
      <c r="AA7270">
        <v>34.005299999999998</v>
      </c>
      <c r="AB7270">
        <v>-118.3013</v>
      </c>
      <c r="AC7270">
        <f t="shared" si="113"/>
        <v>0</v>
      </c>
    </row>
    <row r="7271" spans="1:29" x14ac:dyDescent="0.35">
      <c r="A7271">
        <v>200407967</v>
      </c>
      <c r="B7271" s="1">
        <v>43939</v>
      </c>
      <c r="C7271" s="1">
        <v>43937</v>
      </c>
      <c r="D7271">
        <v>1200</v>
      </c>
      <c r="E7271">
        <v>4</v>
      </c>
      <c r="F7271" t="s">
        <v>54</v>
      </c>
      <c r="G7271">
        <v>497</v>
      </c>
      <c r="H7271">
        <v>1</v>
      </c>
      <c r="I7271">
        <v>310</v>
      </c>
      <c r="J7271" t="s">
        <v>71</v>
      </c>
      <c r="K7271">
        <v>344</v>
      </c>
      <c r="L7271">
        <v>0</v>
      </c>
      <c r="M7271" t="s">
        <v>30</v>
      </c>
      <c r="N7271" t="s">
        <v>46</v>
      </c>
      <c r="O7271">
        <v>213</v>
      </c>
      <c r="P7271" t="s">
        <v>7111</v>
      </c>
      <c r="S7271" t="s">
        <v>40</v>
      </c>
      <c r="T7271" t="s">
        <v>41</v>
      </c>
      <c r="U7271">
        <v>310</v>
      </c>
      <c r="Y7271" t="s">
        <v>5055</v>
      </c>
      <c r="AA7271">
        <v>34.016100000000002</v>
      </c>
      <c r="AB7271">
        <v>-118.2152</v>
      </c>
      <c r="AC7271">
        <f t="shared" si="113"/>
        <v>0</v>
      </c>
    </row>
    <row r="7272" spans="1:29" x14ac:dyDescent="0.35">
      <c r="A7272">
        <v>201208859</v>
      </c>
      <c r="B7272" s="1">
        <v>43900</v>
      </c>
      <c r="C7272" s="1">
        <v>43899</v>
      </c>
      <c r="D7272">
        <v>1800</v>
      </c>
      <c r="E7272">
        <v>12</v>
      </c>
      <c r="F7272" t="s">
        <v>68</v>
      </c>
      <c r="G7272">
        <v>1256</v>
      </c>
      <c r="H7272">
        <v>1</v>
      </c>
      <c r="I7272">
        <v>420</v>
      </c>
      <c r="J7272" t="s">
        <v>352</v>
      </c>
      <c r="K7272" t="s">
        <v>4952</v>
      </c>
      <c r="L7272">
        <v>35</v>
      </c>
      <c r="M7272" t="s">
        <v>30</v>
      </c>
      <c r="N7272" t="s">
        <v>163</v>
      </c>
      <c r="O7272">
        <v>101</v>
      </c>
      <c r="P7272" t="s">
        <v>32</v>
      </c>
      <c r="S7272" t="s">
        <v>40</v>
      </c>
      <c r="T7272" t="s">
        <v>41</v>
      </c>
      <c r="U7272">
        <v>420</v>
      </c>
      <c r="Y7272" t="s">
        <v>10284</v>
      </c>
      <c r="AA7272">
        <v>33.972700000000003</v>
      </c>
      <c r="AB7272">
        <v>-118.2914</v>
      </c>
      <c r="AC7272">
        <f t="shared" si="113"/>
        <v>0</v>
      </c>
    </row>
    <row r="7273" spans="1:29" x14ac:dyDescent="0.35">
      <c r="A7273">
        <v>200204323</v>
      </c>
      <c r="B7273" s="1">
        <v>43837</v>
      </c>
      <c r="C7273" s="1">
        <v>43837</v>
      </c>
      <c r="D7273">
        <v>1855</v>
      </c>
      <c r="E7273">
        <v>2</v>
      </c>
      <c r="F7273" t="s">
        <v>56</v>
      </c>
      <c r="G7273">
        <v>266</v>
      </c>
      <c r="H7273">
        <v>1</v>
      </c>
      <c r="I7273">
        <v>220</v>
      </c>
      <c r="J7273" t="s">
        <v>919</v>
      </c>
      <c r="K7273" t="s">
        <v>10285</v>
      </c>
      <c r="L7273">
        <v>41</v>
      </c>
      <c r="M7273" t="s">
        <v>30</v>
      </c>
      <c r="N7273" t="s">
        <v>95</v>
      </c>
      <c r="O7273">
        <v>101</v>
      </c>
      <c r="P7273" t="s">
        <v>32</v>
      </c>
      <c r="Q7273">
        <v>200</v>
      </c>
      <c r="R7273" t="s">
        <v>663</v>
      </c>
      <c r="S7273" t="s">
        <v>33</v>
      </c>
      <c r="T7273" t="s">
        <v>34</v>
      </c>
      <c r="U7273">
        <v>220</v>
      </c>
      <c r="V7273">
        <v>998</v>
      </c>
      <c r="Y7273" t="s">
        <v>3418</v>
      </c>
      <c r="Z7273" t="s">
        <v>371</v>
      </c>
      <c r="AA7273">
        <v>34.053899999999999</v>
      </c>
      <c r="AB7273">
        <v>-118.2756</v>
      </c>
      <c r="AC7273">
        <f t="shared" si="113"/>
        <v>1</v>
      </c>
    </row>
    <row r="7274" spans="1:29" x14ac:dyDescent="0.35">
      <c r="A7274">
        <v>200317938</v>
      </c>
      <c r="B7274" s="1">
        <v>44101</v>
      </c>
      <c r="C7274" s="1">
        <v>44101</v>
      </c>
      <c r="D7274">
        <v>1835</v>
      </c>
      <c r="E7274">
        <v>3</v>
      </c>
      <c r="F7274" t="s">
        <v>43</v>
      </c>
      <c r="G7274">
        <v>392</v>
      </c>
      <c r="H7274">
        <v>1</v>
      </c>
      <c r="I7274">
        <v>230</v>
      </c>
      <c r="J7274" t="s">
        <v>161</v>
      </c>
      <c r="K7274" t="s">
        <v>10286</v>
      </c>
      <c r="L7274">
        <v>25</v>
      </c>
      <c r="M7274" t="s">
        <v>30</v>
      </c>
      <c r="N7274" t="s">
        <v>163</v>
      </c>
      <c r="O7274">
        <v>101</v>
      </c>
      <c r="P7274" t="s">
        <v>32</v>
      </c>
      <c r="Q7274">
        <v>102</v>
      </c>
      <c r="R7274" t="s">
        <v>219</v>
      </c>
      <c r="S7274" t="s">
        <v>40</v>
      </c>
      <c r="T7274" t="s">
        <v>41</v>
      </c>
      <c r="U7274">
        <v>230</v>
      </c>
      <c r="Y7274" t="s">
        <v>10287</v>
      </c>
      <c r="AA7274">
        <v>33.998100000000001</v>
      </c>
      <c r="AB7274">
        <v>-118.32940000000001</v>
      </c>
      <c r="AC7274">
        <f t="shared" si="113"/>
        <v>0</v>
      </c>
    </row>
    <row r="7275" spans="1:29" x14ac:dyDescent="0.35">
      <c r="A7275">
        <v>200415907</v>
      </c>
      <c r="B7275" s="1">
        <v>44177</v>
      </c>
      <c r="C7275" s="1">
        <v>44175</v>
      </c>
      <c r="D7275">
        <v>1800</v>
      </c>
      <c r="E7275">
        <v>4</v>
      </c>
      <c r="F7275" t="s">
        <v>54</v>
      </c>
      <c r="G7275">
        <v>429</v>
      </c>
      <c r="H7275">
        <v>2</v>
      </c>
      <c r="I7275">
        <v>956</v>
      </c>
      <c r="J7275" t="s">
        <v>328</v>
      </c>
      <c r="K7275">
        <v>1501</v>
      </c>
      <c r="L7275">
        <v>34</v>
      </c>
      <c r="M7275" t="s">
        <v>30</v>
      </c>
      <c r="N7275" t="s">
        <v>95</v>
      </c>
      <c r="O7275">
        <v>504</v>
      </c>
      <c r="P7275" t="s">
        <v>673</v>
      </c>
      <c r="S7275" t="s">
        <v>40</v>
      </c>
      <c r="T7275" t="s">
        <v>41</v>
      </c>
      <c r="U7275">
        <v>956</v>
      </c>
      <c r="Y7275" t="s">
        <v>10288</v>
      </c>
      <c r="AA7275">
        <v>34.085700000000003</v>
      </c>
      <c r="AB7275">
        <v>-118.16549999999999</v>
      </c>
      <c r="AC7275">
        <f t="shared" si="113"/>
        <v>0</v>
      </c>
    </row>
    <row r="7276" spans="1:29" x14ac:dyDescent="0.35">
      <c r="A7276">
        <v>200214428</v>
      </c>
      <c r="B7276" s="1">
        <v>44074</v>
      </c>
      <c r="C7276" s="1">
        <v>44074</v>
      </c>
      <c r="D7276">
        <v>350</v>
      </c>
      <c r="E7276">
        <v>2</v>
      </c>
      <c r="F7276" t="s">
        <v>56</v>
      </c>
      <c r="G7276">
        <v>233</v>
      </c>
      <c r="H7276">
        <v>1</v>
      </c>
      <c r="I7276">
        <v>310</v>
      </c>
      <c r="J7276" t="s">
        <v>71</v>
      </c>
      <c r="K7276" t="s">
        <v>10289</v>
      </c>
      <c r="L7276">
        <v>0</v>
      </c>
      <c r="M7276" t="s">
        <v>30</v>
      </c>
      <c r="N7276" t="s">
        <v>73</v>
      </c>
      <c r="O7276">
        <v>203</v>
      </c>
      <c r="P7276" t="s">
        <v>101</v>
      </c>
      <c r="S7276" t="s">
        <v>40</v>
      </c>
      <c r="T7276" t="s">
        <v>41</v>
      </c>
      <c r="U7276">
        <v>310</v>
      </c>
      <c r="Y7276" t="s">
        <v>10290</v>
      </c>
      <c r="AA7276">
        <v>34.070599999999999</v>
      </c>
      <c r="AB7276">
        <v>-118.27930000000001</v>
      </c>
      <c r="AC7276">
        <f t="shared" si="113"/>
        <v>0</v>
      </c>
    </row>
    <row r="7277" spans="1:29" x14ac:dyDescent="0.35">
      <c r="A7277">
        <v>200118673</v>
      </c>
      <c r="B7277" s="1">
        <v>44103</v>
      </c>
      <c r="C7277" s="1">
        <v>44103</v>
      </c>
      <c r="D7277">
        <v>20</v>
      </c>
      <c r="E7277">
        <v>1</v>
      </c>
      <c r="F7277" t="s">
        <v>36</v>
      </c>
      <c r="G7277">
        <v>155</v>
      </c>
      <c r="H7277">
        <v>1</v>
      </c>
      <c r="I7277">
        <v>310</v>
      </c>
      <c r="J7277" t="s">
        <v>71</v>
      </c>
      <c r="K7277" t="s">
        <v>10291</v>
      </c>
      <c r="L7277">
        <v>45</v>
      </c>
      <c r="M7277" t="s">
        <v>30</v>
      </c>
      <c r="N7277" t="s">
        <v>31</v>
      </c>
      <c r="O7277">
        <v>503</v>
      </c>
      <c r="P7277" t="s">
        <v>650</v>
      </c>
      <c r="Q7277">
        <v>500</v>
      </c>
      <c r="R7277" t="s">
        <v>184</v>
      </c>
      <c r="S7277" t="s">
        <v>40</v>
      </c>
      <c r="T7277" t="s">
        <v>41</v>
      </c>
      <c r="U7277">
        <v>310</v>
      </c>
      <c r="Y7277" t="s">
        <v>4640</v>
      </c>
      <c r="AA7277">
        <v>34.045000000000002</v>
      </c>
      <c r="AB7277">
        <v>-118.2469</v>
      </c>
      <c r="AC7277">
        <f t="shared" si="113"/>
        <v>0</v>
      </c>
    </row>
    <row r="7278" spans="1:29" x14ac:dyDescent="0.35">
      <c r="A7278">
        <v>200414473</v>
      </c>
      <c r="B7278" s="1">
        <v>44135</v>
      </c>
      <c r="C7278" s="1">
        <v>44135</v>
      </c>
      <c r="D7278">
        <v>115</v>
      </c>
      <c r="E7278">
        <v>4</v>
      </c>
      <c r="F7278" t="s">
        <v>54</v>
      </c>
      <c r="G7278">
        <v>478</v>
      </c>
      <c r="H7278">
        <v>1</v>
      </c>
      <c r="I7278">
        <v>230</v>
      </c>
      <c r="J7278" t="s">
        <v>161</v>
      </c>
      <c r="K7278" t="s">
        <v>10292</v>
      </c>
      <c r="L7278">
        <v>26</v>
      </c>
      <c r="M7278" t="s">
        <v>94</v>
      </c>
      <c r="N7278" t="s">
        <v>95</v>
      </c>
      <c r="O7278">
        <v>101</v>
      </c>
      <c r="P7278" t="s">
        <v>32</v>
      </c>
      <c r="Q7278">
        <v>106</v>
      </c>
      <c r="R7278" t="s">
        <v>592</v>
      </c>
      <c r="S7278" t="s">
        <v>40</v>
      </c>
      <c r="T7278" t="s">
        <v>41</v>
      </c>
      <c r="U7278">
        <v>230</v>
      </c>
      <c r="Y7278" t="s">
        <v>10293</v>
      </c>
      <c r="Z7278" t="s">
        <v>10294</v>
      </c>
      <c r="AA7278">
        <v>34.030200000000001</v>
      </c>
      <c r="AB7278">
        <v>-118.2043</v>
      </c>
      <c r="AC7278">
        <f t="shared" si="113"/>
        <v>0</v>
      </c>
    </row>
    <row r="7279" spans="1:29" x14ac:dyDescent="0.35">
      <c r="A7279">
        <v>200306630</v>
      </c>
      <c r="B7279" s="1">
        <v>43875</v>
      </c>
      <c r="C7279" s="1">
        <v>43875</v>
      </c>
      <c r="D7279">
        <v>730</v>
      </c>
      <c r="E7279">
        <v>3</v>
      </c>
      <c r="F7279" t="s">
        <v>43</v>
      </c>
      <c r="G7279">
        <v>333</v>
      </c>
      <c r="H7279">
        <v>1</v>
      </c>
      <c r="I7279">
        <v>210</v>
      </c>
      <c r="J7279" t="s">
        <v>149</v>
      </c>
      <c r="K7279" t="s">
        <v>10295</v>
      </c>
      <c r="L7279">
        <v>19</v>
      </c>
      <c r="M7279" t="s">
        <v>46</v>
      </c>
      <c r="N7279" t="s">
        <v>46</v>
      </c>
      <c r="O7279">
        <v>402</v>
      </c>
      <c r="P7279" t="s">
        <v>195</v>
      </c>
      <c r="Q7279">
        <v>400</v>
      </c>
      <c r="R7279" t="s">
        <v>143</v>
      </c>
      <c r="S7279" t="s">
        <v>355</v>
      </c>
      <c r="T7279" t="s">
        <v>356</v>
      </c>
      <c r="U7279">
        <v>210</v>
      </c>
      <c r="Y7279" t="s">
        <v>10296</v>
      </c>
      <c r="AA7279">
        <v>34.027799999999999</v>
      </c>
      <c r="AB7279">
        <v>-118.3378</v>
      </c>
      <c r="AC7279">
        <f t="shared" si="113"/>
        <v>1</v>
      </c>
    </row>
    <row r="7280" spans="1:29" x14ac:dyDescent="0.35">
      <c r="A7280">
        <v>200309585</v>
      </c>
      <c r="B7280" s="1">
        <v>43928</v>
      </c>
      <c r="C7280" s="1">
        <v>43928</v>
      </c>
      <c r="D7280">
        <v>1415</v>
      </c>
      <c r="E7280">
        <v>3</v>
      </c>
      <c r="F7280" t="s">
        <v>43</v>
      </c>
      <c r="G7280">
        <v>363</v>
      </c>
      <c r="H7280">
        <v>1</v>
      </c>
      <c r="I7280">
        <v>236</v>
      </c>
      <c r="J7280" t="s">
        <v>692</v>
      </c>
      <c r="K7280" t="s">
        <v>10297</v>
      </c>
      <c r="L7280">
        <v>27</v>
      </c>
      <c r="M7280" t="s">
        <v>94</v>
      </c>
      <c r="N7280" t="s">
        <v>163</v>
      </c>
      <c r="O7280">
        <v>502</v>
      </c>
      <c r="P7280" t="s">
        <v>47</v>
      </c>
      <c r="Q7280">
        <v>400</v>
      </c>
      <c r="R7280" t="s">
        <v>143</v>
      </c>
      <c r="S7280" t="s">
        <v>40</v>
      </c>
      <c r="T7280" t="s">
        <v>41</v>
      </c>
      <c r="U7280">
        <v>236</v>
      </c>
      <c r="Y7280" t="s">
        <v>10298</v>
      </c>
      <c r="AA7280">
        <v>34.009099999999997</v>
      </c>
      <c r="AB7280">
        <v>-118.3402</v>
      </c>
      <c r="AC7280">
        <f t="shared" si="113"/>
        <v>0</v>
      </c>
    </row>
    <row r="7281" spans="1:29" x14ac:dyDescent="0.35">
      <c r="A7281">
        <v>200909738</v>
      </c>
      <c r="B7281" s="1">
        <v>43966</v>
      </c>
      <c r="C7281" s="1">
        <v>43965</v>
      </c>
      <c r="D7281">
        <v>2200</v>
      </c>
      <c r="E7281">
        <v>9</v>
      </c>
      <c r="F7281" t="s">
        <v>49</v>
      </c>
      <c r="G7281">
        <v>939</v>
      </c>
      <c r="H7281">
        <v>1</v>
      </c>
      <c r="I7281">
        <v>420</v>
      </c>
      <c r="J7281" t="s">
        <v>352</v>
      </c>
      <c r="L7281">
        <v>0</v>
      </c>
      <c r="O7281">
        <v>101</v>
      </c>
      <c r="P7281" t="s">
        <v>32</v>
      </c>
      <c r="S7281" t="s">
        <v>40</v>
      </c>
      <c r="T7281" t="s">
        <v>41</v>
      </c>
      <c r="U7281">
        <v>420</v>
      </c>
      <c r="Y7281" t="s">
        <v>10299</v>
      </c>
      <c r="AA7281">
        <v>34.183100000000003</v>
      </c>
      <c r="AB7281">
        <v>-118.42140000000001</v>
      </c>
      <c r="AC7281">
        <f t="shared" si="113"/>
        <v>0</v>
      </c>
    </row>
    <row r="7282" spans="1:29" x14ac:dyDescent="0.35">
      <c r="A7282">
        <v>200317177</v>
      </c>
      <c r="B7282" s="1">
        <v>44086</v>
      </c>
      <c r="C7282" s="1">
        <v>44086</v>
      </c>
      <c r="D7282">
        <v>1030</v>
      </c>
      <c r="E7282">
        <v>3</v>
      </c>
      <c r="F7282" t="s">
        <v>43</v>
      </c>
      <c r="G7282">
        <v>334</v>
      </c>
      <c r="H7282">
        <v>1</v>
      </c>
      <c r="I7282">
        <v>420</v>
      </c>
      <c r="J7282" t="s">
        <v>352</v>
      </c>
      <c r="L7282">
        <v>0</v>
      </c>
      <c r="O7282">
        <v>101</v>
      </c>
      <c r="P7282" t="s">
        <v>32</v>
      </c>
      <c r="S7282" t="s">
        <v>40</v>
      </c>
      <c r="T7282" t="s">
        <v>41</v>
      </c>
      <c r="U7282">
        <v>420</v>
      </c>
      <c r="Y7282" t="s">
        <v>1732</v>
      </c>
      <c r="Z7282" t="s">
        <v>123</v>
      </c>
      <c r="AA7282">
        <v>34.025599999999997</v>
      </c>
      <c r="AB7282">
        <v>-118.3351</v>
      </c>
      <c r="AC7282">
        <f t="shared" si="113"/>
        <v>0</v>
      </c>
    </row>
    <row r="7283" spans="1:29" x14ac:dyDescent="0.35">
      <c r="A7283">
        <v>200900791</v>
      </c>
      <c r="B7283" s="1">
        <v>44078</v>
      </c>
      <c r="C7283" s="1">
        <v>44077</v>
      </c>
      <c r="D7283">
        <v>1410</v>
      </c>
      <c r="E7283">
        <v>9</v>
      </c>
      <c r="F7283" t="s">
        <v>49</v>
      </c>
      <c r="G7283">
        <v>969</v>
      </c>
      <c r="H7283">
        <v>1</v>
      </c>
      <c r="I7283">
        <v>310</v>
      </c>
      <c r="J7283" t="s">
        <v>71</v>
      </c>
      <c r="K7283" t="s">
        <v>10300</v>
      </c>
      <c r="L7283">
        <v>47</v>
      </c>
      <c r="M7283" t="s">
        <v>94</v>
      </c>
      <c r="N7283" t="s">
        <v>31</v>
      </c>
      <c r="O7283">
        <v>502</v>
      </c>
      <c r="P7283" t="s">
        <v>47</v>
      </c>
      <c r="S7283" t="s">
        <v>40</v>
      </c>
      <c r="T7283" t="s">
        <v>41</v>
      </c>
      <c r="U7283">
        <v>310</v>
      </c>
      <c r="Y7283" t="s">
        <v>10301</v>
      </c>
      <c r="AA7283">
        <v>34.163400000000003</v>
      </c>
      <c r="AB7283">
        <v>-118.41379999999999</v>
      </c>
      <c r="AC7283">
        <f t="shared" si="113"/>
        <v>0</v>
      </c>
    </row>
    <row r="7284" spans="1:29" x14ac:dyDescent="0.35">
      <c r="A7284">
        <v>200700777</v>
      </c>
      <c r="B7284" s="1">
        <v>44085</v>
      </c>
      <c r="C7284" s="1">
        <v>44084</v>
      </c>
      <c r="D7284">
        <v>1630</v>
      </c>
      <c r="E7284">
        <v>7</v>
      </c>
      <c r="F7284" t="s">
        <v>28</v>
      </c>
      <c r="G7284">
        <v>782</v>
      </c>
      <c r="H7284">
        <v>2</v>
      </c>
      <c r="I7284">
        <v>624</v>
      </c>
      <c r="J7284" t="s">
        <v>171</v>
      </c>
      <c r="K7284" t="s">
        <v>10302</v>
      </c>
      <c r="L7284">
        <v>37</v>
      </c>
      <c r="M7284" t="s">
        <v>30</v>
      </c>
      <c r="N7284" t="s">
        <v>31</v>
      </c>
      <c r="O7284">
        <v>701</v>
      </c>
      <c r="P7284" t="s">
        <v>1610</v>
      </c>
      <c r="Q7284">
        <v>301</v>
      </c>
      <c r="R7284" t="s">
        <v>3477</v>
      </c>
      <c r="S7284" t="s">
        <v>40</v>
      </c>
      <c r="T7284" t="s">
        <v>41</v>
      </c>
      <c r="U7284">
        <v>624</v>
      </c>
      <c r="V7284">
        <v>998</v>
      </c>
      <c r="Y7284" t="s">
        <v>10303</v>
      </c>
      <c r="AA7284">
        <v>34.037399999999998</v>
      </c>
      <c r="AB7284">
        <v>-118.3742</v>
      </c>
      <c r="AC7284">
        <f t="shared" si="113"/>
        <v>0</v>
      </c>
    </row>
    <row r="7285" spans="1:29" x14ac:dyDescent="0.35">
      <c r="A7285">
        <v>201115862</v>
      </c>
      <c r="B7285" s="1">
        <v>44153</v>
      </c>
      <c r="C7285" s="1">
        <v>44019</v>
      </c>
      <c r="D7285">
        <v>900</v>
      </c>
      <c r="E7285">
        <v>11</v>
      </c>
      <c r="F7285" t="s">
        <v>64</v>
      </c>
      <c r="G7285">
        <v>1132</v>
      </c>
      <c r="H7285">
        <v>1</v>
      </c>
      <c r="I7285">
        <v>341</v>
      </c>
      <c r="J7285" t="s">
        <v>157</v>
      </c>
      <c r="K7285">
        <v>344</v>
      </c>
      <c r="L7285">
        <v>41</v>
      </c>
      <c r="M7285" t="s">
        <v>94</v>
      </c>
      <c r="N7285" t="s">
        <v>73</v>
      </c>
      <c r="O7285">
        <v>501</v>
      </c>
      <c r="P7285" t="s">
        <v>164</v>
      </c>
      <c r="S7285" t="s">
        <v>40</v>
      </c>
      <c r="T7285" t="s">
        <v>41</v>
      </c>
      <c r="U7285">
        <v>341</v>
      </c>
      <c r="Y7285" t="s">
        <v>4868</v>
      </c>
      <c r="AA7285">
        <v>34.113</v>
      </c>
      <c r="AB7285">
        <v>-118.2814</v>
      </c>
      <c r="AC7285">
        <f t="shared" si="113"/>
        <v>0</v>
      </c>
    </row>
    <row r="7286" spans="1:29" x14ac:dyDescent="0.35">
      <c r="A7286">
        <v>201226142</v>
      </c>
      <c r="B7286" s="1">
        <v>44170</v>
      </c>
      <c r="C7286" s="1">
        <v>44170</v>
      </c>
      <c r="D7286">
        <v>1115</v>
      </c>
      <c r="E7286">
        <v>12</v>
      </c>
      <c r="F7286" t="s">
        <v>68</v>
      </c>
      <c r="G7286">
        <v>1239</v>
      </c>
      <c r="H7286">
        <v>2</v>
      </c>
      <c r="I7286">
        <v>745</v>
      </c>
      <c r="J7286" t="s">
        <v>139</v>
      </c>
      <c r="K7286" t="s">
        <v>10304</v>
      </c>
      <c r="L7286">
        <v>29</v>
      </c>
      <c r="M7286" t="s">
        <v>94</v>
      </c>
      <c r="N7286" t="s">
        <v>95</v>
      </c>
      <c r="O7286">
        <v>501</v>
      </c>
      <c r="P7286" t="s">
        <v>164</v>
      </c>
      <c r="S7286" t="s">
        <v>40</v>
      </c>
      <c r="T7286" t="s">
        <v>41</v>
      </c>
      <c r="U7286">
        <v>745</v>
      </c>
      <c r="Y7286" t="s">
        <v>2133</v>
      </c>
      <c r="AA7286">
        <v>33.984999999999999</v>
      </c>
      <c r="AB7286">
        <v>-118.2937</v>
      </c>
      <c r="AC7286">
        <f t="shared" si="113"/>
        <v>0</v>
      </c>
    </row>
    <row r="7287" spans="1:29" x14ac:dyDescent="0.35">
      <c r="A7287">
        <v>200408759</v>
      </c>
      <c r="B7287" s="1">
        <v>43963</v>
      </c>
      <c r="C7287" s="1">
        <v>43958</v>
      </c>
      <c r="D7287">
        <v>1800</v>
      </c>
      <c r="E7287">
        <v>4</v>
      </c>
      <c r="F7287" t="s">
        <v>54</v>
      </c>
      <c r="G7287">
        <v>464</v>
      </c>
      <c r="H7287">
        <v>1</v>
      </c>
      <c r="I7287">
        <v>310</v>
      </c>
      <c r="J7287" t="s">
        <v>71</v>
      </c>
      <c r="K7287">
        <v>325</v>
      </c>
      <c r="L7287">
        <v>0</v>
      </c>
      <c r="M7287" t="s">
        <v>46</v>
      </c>
      <c r="N7287" t="s">
        <v>46</v>
      </c>
      <c r="O7287">
        <v>738</v>
      </c>
      <c r="P7287" t="s">
        <v>3273</v>
      </c>
      <c r="S7287" t="s">
        <v>40</v>
      </c>
      <c r="T7287" t="s">
        <v>41</v>
      </c>
      <c r="U7287">
        <v>310</v>
      </c>
      <c r="Y7287" t="s">
        <v>7444</v>
      </c>
      <c r="AA7287">
        <v>34.044400000000003</v>
      </c>
      <c r="AB7287">
        <v>-118.21250000000001</v>
      </c>
      <c r="AC7287">
        <f t="shared" si="113"/>
        <v>0</v>
      </c>
    </row>
    <row r="7288" spans="1:29" x14ac:dyDescent="0.35">
      <c r="A7288">
        <v>200612413</v>
      </c>
      <c r="B7288" s="1">
        <v>44022</v>
      </c>
      <c r="C7288" s="1">
        <v>44022</v>
      </c>
      <c r="D7288">
        <v>1620</v>
      </c>
      <c r="E7288">
        <v>6</v>
      </c>
      <c r="F7288" t="s">
        <v>91</v>
      </c>
      <c r="G7288">
        <v>663</v>
      </c>
      <c r="H7288">
        <v>2</v>
      </c>
      <c r="I7288">
        <v>930</v>
      </c>
      <c r="J7288" t="s">
        <v>339</v>
      </c>
      <c r="K7288" t="s">
        <v>10305</v>
      </c>
      <c r="L7288">
        <v>38</v>
      </c>
      <c r="M7288" t="s">
        <v>30</v>
      </c>
      <c r="N7288" t="s">
        <v>73</v>
      </c>
      <c r="O7288">
        <v>702</v>
      </c>
      <c r="P7288" t="s">
        <v>552</v>
      </c>
      <c r="Q7288">
        <v>511</v>
      </c>
      <c r="R7288" t="s">
        <v>151</v>
      </c>
      <c r="S7288" t="s">
        <v>40</v>
      </c>
      <c r="T7288" t="s">
        <v>41</v>
      </c>
      <c r="U7288">
        <v>930</v>
      </c>
      <c r="Y7288" t="s">
        <v>10306</v>
      </c>
      <c r="AA7288">
        <v>34.088900000000002</v>
      </c>
      <c r="AB7288">
        <v>-118.3428</v>
      </c>
      <c r="AC7288">
        <f t="shared" si="113"/>
        <v>0</v>
      </c>
    </row>
    <row r="7289" spans="1:29" x14ac:dyDescent="0.35">
      <c r="A7289">
        <v>200411354</v>
      </c>
      <c r="B7289" s="1">
        <v>44044</v>
      </c>
      <c r="C7289" s="1">
        <v>44043</v>
      </c>
      <c r="D7289">
        <v>1500</v>
      </c>
      <c r="E7289">
        <v>4</v>
      </c>
      <c r="F7289" t="s">
        <v>54</v>
      </c>
      <c r="G7289">
        <v>406</v>
      </c>
      <c r="H7289">
        <v>1</v>
      </c>
      <c r="I7289">
        <v>510</v>
      </c>
      <c r="J7289" t="s">
        <v>29</v>
      </c>
      <c r="L7289">
        <v>0</v>
      </c>
      <c r="O7289">
        <v>101</v>
      </c>
      <c r="P7289" t="s">
        <v>32</v>
      </c>
      <c r="S7289" t="s">
        <v>40</v>
      </c>
      <c r="T7289" t="s">
        <v>41</v>
      </c>
      <c r="U7289">
        <v>510</v>
      </c>
      <c r="Y7289" t="s">
        <v>10307</v>
      </c>
      <c r="AA7289">
        <v>34.097900000000003</v>
      </c>
      <c r="AB7289">
        <v>-118.18389999999999</v>
      </c>
      <c r="AC7289">
        <f t="shared" si="113"/>
        <v>0</v>
      </c>
    </row>
    <row r="7290" spans="1:29" x14ac:dyDescent="0.35">
      <c r="A7290">
        <v>200208096</v>
      </c>
      <c r="B7290" s="1">
        <v>43913</v>
      </c>
      <c r="C7290" s="1">
        <v>43912</v>
      </c>
      <c r="D7290">
        <v>2330</v>
      </c>
      <c r="E7290">
        <v>2</v>
      </c>
      <c r="F7290" t="s">
        <v>56</v>
      </c>
      <c r="G7290">
        <v>251</v>
      </c>
      <c r="H7290">
        <v>1</v>
      </c>
      <c r="I7290">
        <v>236</v>
      </c>
      <c r="J7290" t="s">
        <v>692</v>
      </c>
      <c r="K7290" t="s">
        <v>10308</v>
      </c>
      <c r="L7290">
        <v>26</v>
      </c>
      <c r="M7290" t="s">
        <v>94</v>
      </c>
      <c r="N7290" t="s">
        <v>95</v>
      </c>
      <c r="O7290">
        <v>502</v>
      </c>
      <c r="P7290" t="s">
        <v>47</v>
      </c>
      <c r="Q7290">
        <v>400</v>
      </c>
      <c r="R7290" t="s">
        <v>143</v>
      </c>
      <c r="S7290" t="s">
        <v>33</v>
      </c>
      <c r="T7290" t="s">
        <v>34</v>
      </c>
      <c r="U7290">
        <v>236</v>
      </c>
      <c r="Y7290" t="s">
        <v>4207</v>
      </c>
      <c r="AA7290">
        <v>34.062800000000003</v>
      </c>
      <c r="AB7290">
        <v>-118.2811</v>
      </c>
      <c r="AC7290">
        <f t="shared" si="113"/>
        <v>1</v>
      </c>
    </row>
    <row r="7291" spans="1:29" x14ac:dyDescent="0.35">
      <c r="A7291">
        <v>200613473</v>
      </c>
      <c r="B7291" s="1">
        <v>44046</v>
      </c>
      <c r="C7291" s="1">
        <v>44046</v>
      </c>
      <c r="D7291">
        <v>1330</v>
      </c>
      <c r="E7291">
        <v>6</v>
      </c>
      <c r="F7291" t="s">
        <v>91</v>
      </c>
      <c r="G7291">
        <v>639</v>
      </c>
      <c r="H7291">
        <v>1</v>
      </c>
      <c r="I7291">
        <v>331</v>
      </c>
      <c r="J7291" t="s">
        <v>233</v>
      </c>
      <c r="K7291" t="s">
        <v>2483</v>
      </c>
      <c r="L7291">
        <v>24</v>
      </c>
      <c r="M7291" t="s">
        <v>94</v>
      </c>
      <c r="N7291" t="s">
        <v>73</v>
      </c>
      <c r="O7291">
        <v>101</v>
      </c>
      <c r="P7291" t="s">
        <v>32</v>
      </c>
      <c r="S7291" t="s">
        <v>40</v>
      </c>
      <c r="T7291" t="s">
        <v>41</v>
      </c>
      <c r="U7291">
        <v>331</v>
      </c>
      <c r="Y7291" t="s">
        <v>3225</v>
      </c>
      <c r="Z7291" t="s">
        <v>10309</v>
      </c>
      <c r="AA7291">
        <v>34.105400000000003</v>
      </c>
      <c r="AB7291">
        <v>-118.3035</v>
      </c>
      <c r="AC7291">
        <f t="shared" si="113"/>
        <v>0</v>
      </c>
    </row>
    <row r="7292" spans="1:29" x14ac:dyDescent="0.35">
      <c r="A7292">
        <v>201001021</v>
      </c>
      <c r="B7292" s="1">
        <v>44168</v>
      </c>
      <c r="C7292" s="1">
        <v>44167</v>
      </c>
      <c r="D7292">
        <v>2000</v>
      </c>
      <c r="E7292">
        <v>10</v>
      </c>
      <c r="F7292" t="s">
        <v>103</v>
      </c>
      <c r="G7292">
        <v>1067</v>
      </c>
      <c r="H7292">
        <v>1</v>
      </c>
      <c r="I7292">
        <v>330</v>
      </c>
      <c r="J7292" t="s">
        <v>37</v>
      </c>
      <c r="K7292" t="s">
        <v>10310</v>
      </c>
      <c r="L7292">
        <v>49</v>
      </c>
      <c r="M7292" t="s">
        <v>30</v>
      </c>
      <c r="N7292" t="s">
        <v>73</v>
      </c>
      <c r="O7292">
        <v>108</v>
      </c>
      <c r="P7292" t="s">
        <v>105</v>
      </c>
      <c r="S7292" t="s">
        <v>40</v>
      </c>
      <c r="T7292" t="s">
        <v>41</v>
      </c>
      <c r="U7292">
        <v>330</v>
      </c>
      <c r="V7292">
        <v>998</v>
      </c>
      <c r="Y7292" t="s">
        <v>3663</v>
      </c>
      <c r="AA7292">
        <v>34.1693</v>
      </c>
      <c r="AB7292">
        <v>-118.5184</v>
      </c>
      <c r="AC7292">
        <f t="shared" si="113"/>
        <v>0</v>
      </c>
    </row>
    <row r="7293" spans="1:29" x14ac:dyDescent="0.35">
      <c r="A7293">
        <v>200613333</v>
      </c>
      <c r="B7293" s="1">
        <v>44043</v>
      </c>
      <c r="C7293" s="1">
        <v>44036</v>
      </c>
      <c r="D7293">
        <v>1915</v>
      </c>
      <c r="E7293">
        <v>6</v>
      </c>
      <c r="F7293" t="s">
        <v>91</v>
      </c>
      <c r="G7293">
        <v>646</v>
      </c>
      <c r="H7293">
        <v>1</v>
      </c>
      <c r="I7293">
        <v>440</v>
      </c>
      <c r="J7293" t="s">
        <v>213</v>
      </c>
      <c r="K7293" t="s">
        <v>10311</v>
      </c>
      <c r="L7293">
        <v>26</v>
      </c>
      <c r="M7293" t="s">
        <v>94</v>
      </c>
      <c r="N7293" t="s">
        <v>73</v>
      </c>
      <c r="O7293">
        <v>502</v>
      </c>
      <c r="P7293" t="s">
        <v>47</v>
      </c>
      <c r="S7293" t="s">
        <v>40</v>
      </c>
      <c r="T7293" t="s">
        <v>41</v>
      </c>
      <c r="U7293">
        <v>440</v>
      </c>
      <c r="Y7293" t="s">
        <v>1780</v>
      </c>
      <c r="Z7293" t="s">
        <v>654</v>
      </c>
      <c r="AA7293">
        <v>34.099800000000002</v>
      </c>
      <c r="AB7293">
        <v>-118.3267</v>
      </c>
      <c r="AC7293">
        <f t="shared" si="113"/>
        <v>0</v>
      </c>
    </row>
    <row r="7294" spans="1:29" x14ac:dyDescent="0.35">
      <c r="A7294">
        <v>200305062</v>
      </c>
      <c r="B7294" s="1">
        <v>43849</v>
      </c>
      <c r="C7294" s="1">
        <v>43849</v>
      </c>
      <c r="D7294">
        <v>153</v>
      </c>
      <c r="E7294">
        <v>3</v>
      </c>
      <c r="F7294" t="s">
        <v>43</v>
      </c>
      <c r="G7294">
        <v>354</v>
      </c>
      <c r="H7294">
        <v>2</v>
      </c>
      <c r="I7294">
        <v>956</v>
      </c>
      <c r="J7294" t="s">
        <v>328</v>
      </c>
      <c r="K7294" t="s">
        <v>10312</v>
      </c>
      <c r="L7294">
        <v>45</v>
      </c>
      <c r="M7294" t="s">
        <v>30</v>
      </c>
      <c r="N7294" t="s">
        <v>73</v>
      </c>
      <c r="O7294">
        <v>501</v>
      </c>
      <c r="P7294" t="s">
        <v>164</v>
      </c>
      <c r="S7294" t="s">
        <v>40</v>
      </c>
      <c r="T7294" t="s">
        <v>41</v>
      </c>
      <c r="U7294">
        <v>956</v>
      </c>
      <c r="Y7294" t="s">
        <v>10313</v>
      </c>
      <c r="AA7294">
        <v>34.0229</v>
      </c>
      <c r="AB7294">
        <v>-118.3201</v>
      </c>
      <c r="AC7294">
        <f t="shared" si="113"/>
        <v>0</v>
      </c>
    </row>
    <row r="7295" spans="1:29" x14ac:dyDescent="0.35">
      <c r="A7295">
        <v>200508137</v>
      </c>
      <c r="B7295" s="1">
        <v>43931</v>
      </c>
      <c r="C7295" s="1">
        <v>43923</v>
      </c>
      <c r="D7295">
        <v>1000</v>
      </c>
      <c r="E7295">
        <v>5</v>
      </c>
      <c r="F7295" t="s">
        <v>98</v>
      </c>
      <c r="G7295">
        <v>585</v>
      </c>
      <c r="H7295">
        <v>1</v>
      </c>
      <c r="I7295">
        <v>761</v>
      </c>
      <c r="J7295" t="s">
        <v>403</v>
      </c>
      <c r="K7295" t="s">
        <v>10314</v>
      </c>
      <c r="L7295">
        <v>22</v>
      </c>
      <c r="M7295" t="s">
        <v>94</v>
      </c>
      <c r="N7295" t="s">
        <v>163</v>
      </c>
      <c r="O7295">
        <v>103</v>
      </c>
      <c r="P7295" t="s">
        <v>146</v>
      </c>
      <c r="Q7295">
        <v>106</v>
      </c>
      <c r="R7295" t="s">
        <v>592</v>
      </c>
      <c r="S7295" t="s">
        <v>84</v>
      </c>
      <c r="T7295" t="s">
        <v>85</v>
      </c>
      <c r="U7295">
        <v>761</v>
      </c>
      <c r="Y7295" t="s">
        <v>1464</v>
      </c>
      <c r="AA7295">
        <v>33.726999999999997</v>
      </c>
      <c r="AB7295">
        <v>-118.2902</v>
      </c>
      <c r="AC7295">
        <f t="shared" si="113"/>
        <v>0</v>
      </c>
    </row>
    <row r="7296" spans="1:29" x14ac:dyDescent="0.35">
      <c r="A7296">
        <v>200913425</v>
      </c>
      <c r="B7296" s="1">
        <v>44055</v>
      </c>
      <c r="C7296" s="1">
        <v>44044</v>
      </c>
      <c r="D7296">
        <v>2000</v>
      </c>
      <c r="E7296">
        <v>9</v>
      </c>
      <c r="F7296" t="s">
        <v>49</v>
      </c>
      <c r="G7296">
        <v>966</v>
      </c>
      <c r="H7296">
        <v>1</v>
      </c>
      <c r="I7296">
        <v>331</v>
      </c>
      <c r="J7296" t="s">
        <v>233</v>
      </c>
      <c r="K7296" t="s">
        <v>10315</v>
      </c>
      <c r="L7296">
        <v>36</v>
      </c>
      <c r="M7296" t="s">
        <v>30</v>
      </c>
      <c r="N7296" t="s">
        <v>73</v>
      </c>
      <c r="O7296">
        <v>104</v>
      </c>
      <c r="P7296" t="s">
        <v>201</v>
      </c>
      <c r="S7296" t="s">
        <v>40</v>
      </c>
      <c r="T7296" t="s">
        <v>41</v>
      </c>
      <c r="U7296">
        <v>331</v>
      </c>
      <c r="Y7296" t="s">
        <v>10316</v>
      </c>
      <c r="AA7296">
        <v>34.155999999999999</v>
      </c>
      <c r="AB7296">
        <v>-118.42910000000001</v>
      </c>
      <c r="AC7296">
        <f t="shared" si="113"/>
        <v>0</v>
      </c>
    </row>
    <row r="7297" spans="1:29" x14ac:dyDescent="0.35">
      <c r="A7297">
        <v>200308123</v>
      </c>
      <c r="B7297" s="1">
        <v>43897</v>
      </c>
      <c r="C7297" s="1">
        <v>43896</v>
      </c>
      <c r="D7297">
        <v>2130</v>
      </c>
      <c r="E7297">
        <v>3</v>
      </c>
      <c r="F7297" t="s">
        <v>43</v>
      </c>
      <c r="G7297">
        <v>363</v>
      </c>
      <c r="H7297">
        <v>1</v>
      </c>
      <c r="I7297">
        <v>330</v>
      </c>
      <c r="J7297" t="s">
        <v>37</v>
      </c>
      <c r="K7297" t="s">
        <v>10317</v>
      </c>
      <c r="L7297">
        <v>26</v>
      </c>
      <c r="M7297" t="s">
        <v>30</v>
      </c>
      <c r="N7297" t="s">
        <v>163</v>
      </c>
      <c r="O7297">
        <v>108</v>
      </c>
      <c r="P7297" t="s">
        <v>105</v>
      </c>
      <c r="S7297" t="s">
        <v>40</v>
      </c>
      <c r="T7297" t="s">
        <v>41</v>
      </c>
      <c r="U7297">
        <v>330</v>
      </c>
      <c r="Y7297" t="s">
        <v>10318</v>
      </c>
      <c r="AA7297">
        <v>34.011000000000003</v>
      </c>
      <c r="AB7297">
        <v>-118.3351</v>
      </c>
      <c r="AC7297">
        <f t="shared" si="113"/>
        <v>0</v>
      </c>
    </row>
    <row r="7298" spans="1:29" x14ac:dyDescent="0.35">
      <c r="A7298">
        <v>200910537</v>
      </c>
      <c r="B7298" s="1">
        <v>43986</v>
      </c>
      <c r="C7298" s="1">
        <v>43983</v>
      </c>
      <c r="D7298">
        <v>1000</v>
      </c>
      <c r="E7298">
        <v>9</v>
      </c>
      <c r="F7298" t="s">
        <v>49</v>
      </c>
      <c r="G7298">
        <v>926</v>
      </c>
      <c r="H7298">
        <v>2</v>
      </c>
      <c r="I7298">
        <v>627</v>
      </c>
      <c r="J7298" t="s">
        <v>616</v>
      </c>
      <c r="K7298">
        <v>447</v>
      </c>
      <c r="L7298">
        <v>4</v>
      </c>
      <c r="M7298" t="s">
        <v>30</v>
      </c>
      <c r="N7298" t="s">
        <v>95</v>
      </c>
      <c r="O7298">
        <v>502</v>
      </c>
      <c r="P7298" t="s">
        <v>47</v>
      </c>
      <c r="Q7298">
        <v>500</v>
      </c>
      <c r="R7298" t="s">
        <v>184</v>
      </c>
      <c r="S7298" t="s">
        <v>84</v>
      </c>
      <c r="T7298" t="s">
        <v>85</v>
      </c>
      <c r="U7298">
        <v>627</v>
      </c>
      <c r="Y7298" t="s">
        <v>8347</v>
      </c>
      <c r="AA7298">
        <v>34.190300000000001</v>
      </c>
      <c r="AB7298">
        <v>-118.43989999999999</v>
      </c>
      <c r="AC7298">
        <f t="shared" si="113"/>
        <v>0</v>
      </c>
    </row>
    <row r="7299" spans="1:29" x14ac:dyDescent="0.35">
      <c r="A7299">
        <v>201227036</v>
      </c>
      <c r="B7299" s="1">
        <v>44188</v>
      </c>
      <c r="C7299" s="1">
        <v>44188</v>
      </c>
      <c r="D7299">
        <v>1900</v>
      </c>
      <c r="E7299">
        <v>12</v>
      </c>
      <c r="F7299" t="s">
        <v>68</v>
      </c>
      <c r="G7299">
        <v>1239</v>
      </c>
      <c r="H7299">
        <v>1</v>
      </c>
      <c r="I7299">
        <v>236</v>
      </c>
      <c r="J7299" t="s">
        <v>692</v>
      </c>
      <c r="K7299" t="s">
        <v>10319</v>
      </c>
      <c r="L7299">
        <v>28</v>
      </c>
      <c r="M7299" t="s">
        <v>94</v>
      </c>
      <c r="N7299" t="s">
        <v>95</v>
      </c>
      <c r="O7299">
        <v>501</v>
      </c>
      <c r="P7299" t="s">
        <v>164</v>
      </c>
      <c r="Q7299">
        <v>400</v>
      </c>
      <c r="R7299" t="s">
        <v>143</v>
      </c>
      <c r="S7299" t="s">
        <v>84</v>
      </c>
      <c r="T7299" t="s">
        <v>85</v>
      </c>
      <c r="U7299">
        <v>236</v>
      </c>
      <c r="Y7299" t="s">
        <v>10320</v>
      </c>
      <c r="AA7299">
        <v>33.9846</v>
      </c>
      <c r="AB7299">
        <v>-118.2893</v>
      </c>
      <c r="AC7299">
        <f t="shared" ref="AC7299:AC7362" si="114">IF(OR((S:S)="CC", S:S="AA",S:S="JA"), 1, 0)</f>
        <v>0</v>
      </c>
    </row>
    <row r="7300" spans="1:29" x14ac:dyDescent="0.35">
      <c r="A7300">
        <v>200401187</v>
      </c>
      <c r="B7300" s="1">
        <v>44150</v>
      </c>
      <c r="C7300" s="1">
        <v>44150</v>
      </c>
      <c r="D7300">
        <v>100</v>
      </c>
      <c r="E7300">
        <v>4</v>
      </c>
      <c r="F7300" t="s">
        <v>54</v>
      </c>
      <c r="G7300">
        <v>408</v>
      </c>
      <c r="H7300">
        <v>2</v>
      </c>
      <c r="I7300">
        <v>626</v>
      </c>
      <c r="J7300" t="s">
        <v>141</v>
      </c>
      <c r="K7300" t="s">
        <v>10321</v>
      </c>
      <c r="L7300">
        <v>25</v>
      </c>
      <c r="M7300" t="s">
        <v>94</v>
      </c>
      <c r="N7300" t="s">
        <v>95</v>
      </c>
      <c r="O7300">
        <v>501</v>
      </c>
      <c r="P7300" t="s">
        <v>164</v>
      </c>
      <c r="Q7300">
        <v>400</v>
      </c>
      <c r="R7300" t="s">
        <v>143</v>
      </c>
      <c r="S7300" t="s">
        <v>33</v>
      </c>
      <c r="T7300" t="s">
        <v>34</v>
      </c>
      <c r="U7300">
        <v>626</v>
      </c>
      <c r="V7300">
        <v>998</v>
      </c>
      <c r="Y7300" t="s">
        <v>10322</v>
      </c>
      <c r="AA7300">
        <v>34.088299999999997</v>
      </c>
      <c r="AB7300">
        <v>-118.1797</v>
      </c>
      <c r="AC7300">
        <f t="shared" si="114"/>
        <v>1</v>
      </c>
    </row>
    <row r="7301" spans="1:29" x14ac:dyDescent="0.35">
      <c r="A7301">
        <v>200409039</v>
      </c>
      <c r="B7301" s="1">
        <v>43970</v>
      </c>
      <c r="C7301" s="1">
        <v>43970</v>
      </c>
      <c r="D7301">
        <v>2130</v>
      </c>
      <c r="E7301">
        <v>4</v>
      </c>
      <c r="F7301" t="s">
        <v>54</v>
      </c>
      <c r="G7301">
        <v>479</v>
      </c>
      <c r="H7301">
        <v>2</v>
      </c>
      <c r="I7301">
        <v>624</v>
      </c>
      <c r="J7301" t="s">
        <v>171</v>
      </c>
      <c r="K7301" t="s">
        <v>10323</v>
      </c>
      <c r="L7301">
        <v>57</v>
      </c>
      <c r="M7301" t="s">
        <v>94</v>
      </c>
      <c r="N7301" t="s">
        <v>95</v>
      </c>
      <c r="O7301">
        <v>504</v>
      </c>
      <c r="P7301" t="s">
        <v>673</v>
      </c>
      <c r="Q7301">
        <v>400</v>
      </c>
      <c r="R7301" t="s">
        <v>143</v>
      </c>
      <c r="S7301" t="s">
        <v>40</v>
      </c>
      <c r="T7301" t="s">
        <v>41</v>
      </c>
      <c r="U7301">
        <v>624</v>
      </c>
      <c r="Y7301" t="s">
        <v>9996</v>
      </c>
      <c r="AA7301">
        <v>34.025599999999997</v>
      </c>
      <c r="AB7301">
        <v>-118.1961</v>
      </c>
      <c r="AC7301">
        <f t="shared" si="114"/>
        <v>0</v>
      </c>
    </row>
    <row r="7302" spans="1:29" x14ac:dyDescent="0.35">
      <c r="A7302">
        <v>201304300</v>
      </c>
      <c r="B7302" s="1">
        <v>43836</v>
      </c>
      <c r="C7302" s="1">
        <v>43836</v>
      </c>
      <c r="D7302">
        <v>1</v>
      </c>
      <c r="E7302">
        <v>13</v>
      </c>
      <c r="F7302" t="s">
        <v>62</v>
      </c>
      <c r="G7302">
        <v>1344</v>
      </c>
      <c r="H7302">
        <v>1</v>
      </c>
      <c r="I7302">
        <v>110</v>
      </c>
      <c r="J7302" t="s">
        <v>3341</v>
      </c>
      <c r="K7302" t="s">
        <v>10324</v>
      </c>
      <c r="L7302">
        <v>32</v>
      </c>
      <c r="M7302" t="s">
        <v>30</v>
      </c>
      <c r="N7302" t="s">
        <v>95</v>
      </c>
      <c r="O7302">
        <v>101</v>
      </c>
      <c r="P7302" t="s">
        <v>32</v>
      </c>
      <c r="Q7302">
        <v>104</v>
      </c>
      <c r="R7302" t="s">
        <v>3315</v>
      </c>
      <c r="S7302" t="s">
        <v>40</v>
      </c>
      <c r="T7302" t="s">
        <v>41</v>
      </c>
      <c r="U7302">
        <v>110</v>
      </c>
      <c r="Y7302" t="s">
        <v>10325</v>
      </c>
      <c r="Z7302" t="s">
        <v>2301</v>
      </c>
      <c r="AA7302">
        <v>34.008200000000002</v>
      </c>
      <c r="AB7302">
        <v>-118.26519999999999</v>
      </c>
      <c r="AC7302">
        <f t="shared" si="114"/>
        <v>0</v>
      </c>
    </row>
    <row r="7303" spans="1:29" x14ac:dyDescent="0.35">
      <c r="A7303">
        <v>201219108</v>
      </c>
      <c r="B7303" s="1">
        <v>44066</v>
      </c>
      <c r="C7303" s="1">
        <v>44066</v>
      </c>
      <c r="D7303">
        <v>30</v>
      </c>
      <c r="E7303">
        <v>12</v>
      </c>
      <c r="F7303" t="s">
        <v>68</v>
      </c>
      <c r="G7303">
        <v>1242</v>
      </c>
      <c r="H7303">
        <v>1</v>
      </c>
      <c r="I7303">
        <v>310</v>
      </c>
      <c r="J7303" t="s">
        <v>71</v>
      </c>
      <c r="K7303">
        <v>344</v>
      </c>
      <c r="L7303">
        <v>26</v>
      </c>
      <c r="M7303" t="s">
        <v>30</v>
      </c>
      <c r="N7303" t="s">
        <v>95</v>
      </c>
      <c r="O7303">
        <v>103</v>
      </c>
      <c r="P7303" t="s">
        <v>146</v>
      </c>
      <c r="S7303" t="s">
        <v>84</v>
      </c>
      <c r="T7303" t="s">
        <v>85</v>
      </c>
      <c r="U7303">
        <v>310</v>
      </c>
      <c r="Y7303" t="s">
        <v>10326</v>
      </c>
      <c r="AA7303">
        <v>33.9818</v>
      </c>
      <c r="AB7303">
        <v>-118.32210000000001</v>
      </c>
      <c r="AC7303">
        <f t="shared" si="114"/>
        <v>0</v>
      </c>
    </row>
    <row r="7304" spans="1:29" x14ac:dyDescent="0.35">
      <c r="A7304">
        <v>200815981</v>
      </c>
      <c r="B7304" s="1">
        <v>44128</v>
      </c>
      <c r="C7304" s="1">
        <v>44128</v>
      </c>
      <c r="D7304">
        <v>2045</v>
      </c>
      <c r="E7304">
        <v>8</v>
      </c>
      <c r="F7304" t="s">
        <v>109</v>
      </c>
      <c r="G7304">
        <v>889</v>
      </c>
      <c r="H7304">
        <v>2</v>
      </c>
      <c r="I7304">
        <v>624</v>
      </c>
      <c r="J7304" t="s">
        <v>171</v>
      </c>
      <c r="K7304">
        <v>400</v>
      </c>
      <c r="L7304">
        <v>63</v>
      </c>
      <c r="M7304" t="s">
        <v>94</v>
      </c>
      <c r="N7304" t="s">
        <v>95</v>
      </c>
      <c r="O7304">
        <v>502</v>
      </c>
      <c r="P7304" t="s">
        <v>47</v>
      </c>
      <c r="Q7304">
        <v>400</v>
      </c>
      <c r="R7304" t="s">
        <v>143</v>
      </c>
      <c r="S7304" t="s">
        <v>84</v>
      </c>
      <c r="T7304" t="s">
        <v>85</v>
      </c>
      <c r="U7304">
        <v>624</v>
      </c>
      <c r="Y7304" t="s">
        <v>5504</v>
      </c>
      <c r="AA7304">
        <v>34.038600000000002</v>
      </c>
      <c r="AB7304">
        <v>-118.37860000000001</v>
      </c>
      <c r="AC7304">
        <f t="shared" si="114"/>
        <v>0</v>
      </c>
    </row>
    <row r="7305" spans="1:29" x14ac:dyDescent="0.35">
      <c r="A7305">
        <v>200214968</v>
      </c>
      <c r="B7305" s="1">
        <v>44082</v>
      </c>
      <c r="C7305" s="1">
        <v>44082</v>
      </c>
      <c r="D7305">
        <v>1250</v>
      </c>
      <c r="E7305">
        <v>2</v>
      </c>
      <c r="F7305" t="s">
        <v>56</v>
      </c>
      <c r="G7305">
        <v>237</v>
      </c>
      <c r="H7305">
        <v>1</v>
      </c>
      <c r="I7305">
        <v>310</v>
      </c>
      <c r="J7305" t="s">
        <v>71</v>
      </c>
      <c r="K7305" t="s">
        <v>10327</v>
      </c>
      <c r="L7305">
        <v>0</v>
      </c>
      <c r="M7305" t="s">
        <v>46</v>
      </c>
      <c r="N7305" t="s">
        <v>46</v>
      </c>
      <c r="O7305">
        <v>118</v>
      </c>
      <c r="P7305" t="s">
        <v>858</v>
      </c>
      <c r="S7305" t="s">
        <v>40</v>
      </c>
      <c r="T7305" t="s">
        <v>41</v>
      </c>
      <c r="U7305">
        <v>310</v>
      </c>
      <c r="Y7305" t="s">
        <v>10328</v>
      </c>
      <c r="AA7305">
        <v>34.066600000000001</v>
      </c>
      <c r="AB7305">
        <v>-118.26139999999999</v>
      </c>
      <c r="AC7305">
        <f t="shared" si="114"/>
        <v>0</v>
      </c>
    </row>
    <row r="7306" spans="1:29" x14ac:dyDescent="0.35">
      <c r="A7306">
        <v>200710141</v>
      </c>
      <c r="B7306" s="1">
        <v>43989</v>
      </c>
      <c r="C7306" s="1">
        <v>43988</v>
      </c>
      <c r="D7306">
        <v>2000</v>
      </c>
      <c r="E7306">
        <v>7</v>
      </c>
      <c r="F7306" t="s">
        <v>28</v>
      </c>
      <c r="G7306">
        <v>729</v>
      </c>
      <c r="H7306">
        <v>1</v>
      </c>
      <c r="I7306">
        <v>510</v>
      </c>
      <c r="J7306" t="s">
        <v>29</v>
      </c>
      <c r="L7306">
        <v>0</v>
      </c>
      <c r="O7306">
        <v>101</v>
      </c>
      <c r="P7306" t="s">
        <v>32</v>
      </c>
      <c r="S7306" t="s">
        <v>40</v>
      </c>
      <c r="T7306" t="s">
        <v>41</v>
      </c>
      <c r="U7306">
        <v>510</v>
      </c>
      <c r="Y7306" t="s">
        <v>10329</v>
      </c>
      <c r="AA7306">
        <v>34.073</v>
      </c>
      <c r="AB7306">
        <v>-118.32599999999999</v>
      </c>
      <c r="AC7306">
        <f t="shared" si="114"/>
        <v>0</v>
      </c>
    </row>
    <row r="7307" spans="1:29" x14ac:dyDescent="0.35">
      <c r="A7307">
        <v>200308385</v>
      </c>
      <c r="B7307" s="1">
        <v>43901</v>
      </c>
      <c r="C7307" s="1">
        <v>43901</v>
      </c>
      <c r="D7307">
        <v>200</v>
      </c>
      <c r="E7307">
        <v>3</v>
      </c>
      <c r="F7307" t="s">
        <v>43</v>
      </c>
      <c r="G7307">
        <v>393</v>
      </c>
      <c r="H7307">
        <v>1</v>
      </c>
      <c r="I7307">
        <v>310</v>
      </c>
      <c r="J7307" t="s">
        <v>71</v>
      </c>
      <c r="K7307" t="s">
        <v>10330</v>
      </c>
      <c r="L7307">
        <v>19</v>
      </c>
      <c r="M7307" t="s">
        <v>46</v>
      </c>
      <c r="N7307" t="s">
        <v>46</v>
      </c>
      <c r="O7307">
        <v>401</v>
      </c>
      <c r="P7307" t="s">
        <v>231</v>
      </c>
      <c r="Q7307">
        <v>306</v>
      </c>
      <c r="R7307" t="s">
        <v>1108</v>
      </c>
      <c r="S7307" t="s">
        <v>40</v>
      </c>
      <c r="T7307" t="s">
        <v>41</v>
      </c>
      <c r="U7307">
        <v>310</v>
      </c>
      <c r="Y7307" t="s">
        <v>7010</v>
      </c>
      <c r="AA7307">
        <v>34.008499999999998</v>
      </c>
      <c r="AB7307">
        <v>-118.3351</v>
      </c>
      <c r="AC7307">
        <f t="shared" si="114"/>
        <v>0</v>
      </c>
    </row>
    <row r="7308" spans="1:29" x14ac:dyDescent="0.35">
      <c r="A7308">
        <v>200805447</v>
      </c>
      <c r="B7308" s="1">
        <v>43863</v>
      </c>
      <c r="C7308" s="1">
        <v>43863</v>
      </c>
      <c r="D7308">
        <v>1</v>
      </c>
      <c r="E7308">
        <v>8</v>
      </c>
      <c r="F7308" t="s">
        <v>109</v>
      </c>
      <c r="G7308">
        <v>804</v>
      </c>
      <c r="H7308">
        <v>2</v>
      </c>
      <c r="I7308">
        <v>354</v>
      </c>
      <c r="J7308" t="s">
        <v>167</v>
      </c>
      <c r="K7308" t="s">
        <v>6088</v>
      </c>
      <c r="L7308">
        <v>51</v>
      </c>
      <c r="M7308" t="s">
        <v>30</v>
      </c>
      <c r="N7308" t="s">
        <v>31</v>
      </c>
      <c r="O7308">
        <v>501</v>
      </c>
      <c r="P7308" t="s">
        <v>164</v>
      </c>
      <c r="S7308" t="s">
        <v>40</v>
      </c>
      <c r="T7308" t="s">
        <v>41</v>
      </c>
      <c r="U7308">
        <v>354</v>
      </c>
      <c r="Y7308" t="s">
        <v>10331</v>
      </c>
      <c r="AA7308">
        <v>34.1218</v>
      </c>
      <c r="AB7308">
        <v>-118.5064</v>
      </c>
      <c r="AC7308">
        <f t="shared" si="114"/>
        <v>0</v>
      </c>
    </row>
    <row r="7309" spans="1:29" x14ac:dyDescent="0.35">
      <c r="A7309">
        <v>201304596</v>
      </c>
      <c r="B7309" s="1">
        <v>43842</v>
      </c>
      <c r="C7309" s="1">
        <v>43842</v>
      </c>
      <c r="D7309">
        <v>445</v>
      </c>
      <c r="E7309">
        <v>13</v>
      </c>
      <c r="F7309" t="s">
        <v>62</v>
      </c>
      <c r="G7309">
        <v>1362</v>
      </c>
      <c r="H7309">
        <v>1</v>
      </c>
      <c r="I7309">
        <v>230</v>
      </c>
      <c r="J7309" t="s">
        <v>161</v>
      </c>
      <c r="K7309" t="s">
        <v>10332</v>
      </c>
      <c r="L7309">
        <v>22</v>
      </c>
      <c r="M7309" t="s">
        <v>94</v>
      </c>
      <c r="N7309" t="s">
        <v>95</v>
      </c>
      <c r="O7309">
        <v>109</v>
      </c>
      <c r="P7309" t="s">
        <v>1043</v>
      </c>
      <c r="Q7309">
        <v>106</v>
      </c>
      <c r="R7309" t="s">
        <v>592</v>
      </c>
      <c r="S7309" t="s">
        <v>33</v>
      </c>
      <c r="T7309" t="s">
        <v>34</v>
      </c>
      <c r="U7309">
        <v>230</v>
      </c>
      <c r="Y7309" t="s">
        <v>10333</v>
      </c>
      <c r="AA7309">
        <v>33.996600000000001</v>
      </c>
      <c r="AB7309">
        <v>-118.2701</v>
      </c>
      <c r="AC7309">
        <f t="shared" si="114"/>
        <v>1</v>
      </c>
    </row>
    <row r="7310" spans="1:29" x14ac:dyDescent="0.35">
      <c r="A7310">
        <v>200106047</v>
      </c>
      <c r="B7310" s="1">
        <v>43859</v>
      </c>
      <c r="C7310" s="1">
        <v>43859</v>
      </c>
      <c r="D7310">
        <v>1215</v>
      </c>
      <c r="E7310">
        <v>1</v>
      </c>
      <c r="F7310" t="s">
        <v>36</v>
      </c>
      <c r="G7310">
        <v>111</v>
      </c>
      <c r="H7310">
        <v>2</v>
      </c>
      <c r="I7310">
        <v>624</v>
      </c>
      <c r="J7310" t="s">
        <v>171</v>
      </c>
      <c r="K7310" t="s">
        <v>10334</v>
      </c>
      <c r="L7310">
        <v>61</v>
      </c>
      <c r="M7310" t="s">
        <v>30</v>
      </c>
      <c r="N7310" t="s">
        <v>95</v>
      </c>
      <c r="O7310">
        <v>102</v>
      </c>
      <c r="P7310" t="s">
        <v>186</v>
      </c>
      <c r="Q7310">
        <v>500</v>
      </c>
      <c r="R7310" t="s">
        <v>184</v>
      </c>
      <c r="S7310" t="s">
        <v>33</v>
      </c>
      <c r="T7310" t="s">
        <v>34</v>
      </c>
      <c r="U7310">
        <v>624</v>
      </c>
      <c r="Y7310" t="s">
        <v>5477</v>
      </c>
      <c r="AA7310">
        <v>34.061500000000002</v>
      </c>
      <c r="AB7310">
        <v>-118.24120000000001</v>
      </c>
      <c r="AC7310">
        <f t="shared" si="114"/>
        <v>1</v>
      </c>
    </row>
    <row r="7311" spans="1:29" x14ac:dyDescent="0.35">
      <c r="A7311">
        <v>200814993</v>
      </c>
      <c r="B7311" s="1">
        <v>44112</v>
      </c>
      <c r="C7311" s="1">
        <v>44108</v>
      </c>
      <c r="D7311">
        <v>200</v>
      </c>
      <c r="E7311">
        <v>8</v>
      </c>
      <c r="F7311" t="s">
        <v>109</v>
      </c>
      <c r="G7311">
        <v>886</v>
      </c>
      <c r="H7311">
        <v>1</v>
      </c>
      <c r="I7311">
        <v>480</v>
      </c>
      <c r="J7311" t="s">
        <v>44</v>
      </c>
      <c r="K7311" t="s">
        <v>1144</v>
      </c>
      <c r="L7311">
        <v>38</v>
      </c>
      <c r="M7311" t="s">
        <v>30</v>
      </c>
      <c r="N7311" t="s">
        <v>73</v>
      </c>
      <c r="O7311">
        <v>707</v>
      </c>
      <c r="P7311" t="s">
        <v>280</v>
      </c>
      <c r="S7311" t="s">
        <v>40</v>
      </c>
      <c r="T7311" t="s">
        <v>41</v>
      </c>
      <c r="U7311">
        <v>480</v>
      </c>
      <c r="Y7311" t="s">
        <v>10335</v>
      </c>
      <c r="AA7311">
        <v>34.056800000000003</v>
      </c>
      <c r="AB7311">
        <v>-118.4046</v>
      </c>
      <c r="AC7311">
        <f t="shared" si="114"/>
        <v>0</v>
      </c>
    </row>
    <row r="7312" spans="1:29" x14ac:dyDescent="0.35">
      <c r="A7312">
        <v>200111173</v>
      </c>
      <c r="B7312" s="1">
        <v>43951</v>
      </c>
      <c r="C7312" s="1">
        <v>43950</v>
      </c>
      <c r="D7312">
        <v>1730</v>
      </c>
      <c r="E7312">
        <v>1</v>
      </c>
      <c r="F7312" t="s">
        <v>36</v>
      </c>
      <c r="G7312">
        <v>182</v>
      </c>
      <c r="H7312">
        <v>1</v>
      </c>
      <c r="I7312">
        <v>330</v>
      </c>
      <c r="J7312" t="s">
        <v>37</v>
      </c>
      <c r="K7312" t="s">
        <v>10336</v>
      </c>
      <c r="L7312">
        <v>25</v>
      </c>
      <c r="M7312" t="s">
        <v>94</v>
      </c>
      <c r="N7312" t="s">
        <v>163</v>
      </c>
      <c r="O7312">
        <v>108</v>
      </c>
      <c r="P7312" t="s">
        <v>105</v>
      </c>
      <c r="S7312" t="s">
        <v>40</v>
      </c>
      <c r="T7312" t="s">
        <v>41</v>
      </c>
      <c r="U7312">
        <v>330</v>
      </c>
      <c r="Y7312" t="s">
        <v>2357</v>
      </c>
      <c r="AA7312">
        <v>34.040199999999999</v>
      </c>
      <c r="AB7312">
        <v>-118.2633</v>
      </c>
      <c r="AC7312">
        <f t="shared" si="114"/>
        <v>0</v>
      </c>
    </row>
    <row r="7313" spans="1:29" x14ac:dyDescent="0.35">
      <c r="A7313">
        <v>200318176</v>
      </c>
      <c r="B7313" s="1">
        <v>44105</v>
      </c>
      <c r="C7313" s="1">
        <v>44095</v>
      </c>
      <c r="D7313">
        <v>1640</v>
      </c>
      <c r="E7313">
        <v>3</v>
      </c>
      <c r="F7313" t="s">
        <v>43</v>
      </c>
      <c r="G7313">
        <v>355</v>
      </c>
      <c r="H7313">
        <v>2</v>
      </c>
      <c r="I7313">
        <v>930</v>
      </c>
      <c r="J7313" t="s">
        <v>339</v>
      </c>
      <c r="K7313" t="s">
        <v>10337</v>
      </c>
      <c r="L7313">
        <v>27</v>
      </c>
      <c r="M7313" t="s">
        <v>94</v>
      </c>
      <c r="N7313" t="s">
        <v>95</v>
      </c>
      <c r="O7313">
        <v>501</v>
      </c>
      <c r="P7313" t="s">
        <v>164</v>
      </c>
      <c r="Q7313">
        <v>511</v>
      </c>
      <c r="R7313" t="s">
        <v>151</v>
      </c>
      <c r="S7313" t="s">
        <v>40</v>
      </c>
      <c r="T7313" t="s">
        <v>41</v>
      </c>
      <c r="U7313">
        <v>930</v>
      </c>
      <c r="Y7313" t="s">
        <v>10338</v>
      </c>
      <c r="AA7313">
        <v>34.0246</v>
      </c>
      <c r="AB7313">
        <v>-118.3133</v>
      </c>
      <c r="AC7313">
        <f t="shared" si="114"/>
        <v>0</v>
      </c>
    </row>
    <row r="7314" spans="1:29" x14ac:dyDescent="0.35">
      <c r="A7314">
        <v>200808991</v>
      </c>
      <c r="B7314" s="1">
        <v>43953</v>
      </c>
      <c r="C7314" s="1">
        <v>43953</v>
      </c>
      <c r="D7314">
        <v>1230</v>
      </c>
      <c r="E7314">
        <v>8</v>
      </c>
      <c r="F7314" t="s">
        <v>109</v>
      </c>
      <c r="G7314">
        <v>897</v>
      </c>
      <c r="H7314">
        <v>2</v>
      </c>
      <c r="I7314">
        <v>624</v>
      </c>
      <c r="J7314" t="s">
        <v>171</v>
      </c>
      <c r="K7314" t="s">
        <v>10339</v>
      </c>
      <c r="L7314">
        <v>70</v>
      </c>
      <c r="M7314" t="s">
        <v>30</v>
      </c>
      <c r="N7314" t="s">
        <v>31</v>
      </c>
      <c r="O7314">
        <v>501</v>
      </c>
      <c r="P7314" t="s">
        <v>164</v>
      </c>
      <c r="Q7314">
        <v>400</v>
      </c>
      <c r="R7314" t="s">
        <v>143</v>
      </c>
      <c r="S7314" t="s">
        <v>84</v>
      </c>
      <c r="T7314" t="s">
        <v>85</v>
      </c>
      <c r="U7314">
        <v>624</v>
      </c>
      <c r="Y7314" t="s">
        <v>10340</v>
      </c>
      <c r="AA7314">
        <v>34.029499999999999</v>
      </c>
      <c r="AB7314">
        <v>-118.3967</v>
      </c>
      <c r="AC7314">
        <f t="shared" si="114"/>
        <v>0</v>
      </c>
    </row>
    <row r="7315" spans="1:29" x14ac:dyDescent="0.35">
      <c r="A7315">
        <v>200204221</v>
      </c>
      <c r="B7315" s="1">
        <v>43835</v>
      </c>
      <c r="C7315" s="1">
        <v>43835</v>
      </c>
      <c r="D7315">
        <v>1740</v>
      </c>
      <c r="E7315">
        <v>2</v>
      </c>
      <c r="F7315" t="s">
        <v>56</v>
      </c>
      <c r="G7315">
        <v>212</v>
      </c>
      <c r="H7315">
        <v>1</v>
      </c>
      <c r="I7315">
        <v>230</v>
      </c>
      <c r="J7315" t="s">
        <v>161</v>
      </c>
      <c r="K7315" t="s">
        <v>10341</v>
      </c>
      <c r="L7315">
        <v>20</v>
      </c>
      <c r="M7315" t="s">
        <v>30</v>
      </c>
      <c r="N7315" t="s">
        <v>46</v>
      </c>
      <c r="O7315">
        <v>102</v>
      </c>
      <c r="P7315" t="s">
        <v>186</v>
      </c>
      <c r="Q7315">
        <v>302</v>
      </c>
      <c r="R7315" t="s">
        <v>1369</v>
      </c>
      <c r="S7315" t="s">
        <v>40</v>
      </c>
      <c r="T7315" t="s">
        <v>41</v>
      </c>
      <c r="U7315">
        <v>230</v>
      </c>
      <c r="Y7315" t="s">
        <v>10342</v>
      </c>
      <c r="AA7315">
        <v>34.081800000000001</v>
      </c>
      <c r="AB7315">
        <v>-118.288</v>
      </c>
      <c r="AC7315">
        <f t="shared" si="114"/>
        <v>0</v>
      </c>
    </row>
    <row r="7316" spans="1:29" x14ac:dyDescent="0.35">
      <c r="A7316">
        <v>201208675</v>
      </c>
      <c r="B7316" s="1">
        <v>43897</v>
      </c>
      <c r="C7316" s="1">
        <v>43897</v>
      </c>
      <c r="D7316">
        <v>2220</v>
      </c>
      <c r="E7316">
        <v>12</v>
      </c>
      <c r="F7316" t="s">
        <v>68</v>
      </c>
      <c r="G7316">
        <v>1269</v>
      </c>
      <c r="H7316">
        <v>1</v>
      </c>
      <c r="I7316">
        <v>236</v>
      </c>
      <c r="J7316" t="s">
        <v>692</v>
      </c>
      <c r="K7316" t="s">
        <v>10343</v>
      </c>
      <c r="L7316">
        <v>30</v>
      </c>
      <c r="M7316" t="s">
        <v>30</v>
      </c>
      <c r="N7316" t="s">
        <v>163</v>
      </c>
      <c r="O7316">
        <v>502</v>
      </c>
      <c r="P7316" t="s">
        <v>47</v>
      </c>
      <c r="Q7316">
        <v>500</v>
      </c>
      <c r="R7316" t="s">
        <v>184</v>
      </c>
      <c r="S7316" t="s">
        <v>84</v>
      </c>
      <c r="T7316" t="s">
        <v>85</v>
      </c>
      <c r="U7316">
        <v>236</v>
      </c>
      <c r="Y7316" t="s">
        <v>5382</v>
      </c>
      <c r="AA7316">
        <v>33.965000000000003</v>
      </c>
      <c r="AB7316">
        <v>-118.2651</v>
      </c>
      <c r="AC7316">
        <f t="shared" si="114"/>
        <v>0</v>
      </c>
    </row>
    <row r="7317" spans="1:29" x14ac:dyDescent="0.35">
      <c r="A7317">
        <v>200900958</v>
      </c>
      <c r="B7317" s="1">
        <v>44191</v>
      </c>
      <c r="C7317" s="1">
        <v>44191</v>
      </c>
      <c r="D7317">
        <v>1430</v>
      </c>
      <c r="E7317">
        <v>9</v>
      </c>
      <c r="F7317" t="s">
        <v>49</v>
      </c>
      <c r="G7317">
        <v>974</v>
      </c>
      <c r="H7317">
        <v>2</v>
      </c>
      <c r="I7317">
        <v>354</v>
      </c>
      <c r="J7317" t="s">
        <v>167</v>
      </c>
      <c r="K7317" t="s">
        <v>6568</v>
      </c>
      <c r="L7317">
        <v>0</v>
      </c>
      <c r="M7317" t="s">
        <v>46</v>
      </c>
      <c r="N7317" t="s">
        <v>46</v>
      </c>
      <c r="O7317">
        <v>605</v>
      </c>
      <c r="P7317" t="s">
        <v>4585</v>
      </c>
      <c r="S7317" t="s">
        <v>40</v>
      </c>
      <c r="T7317" t="s">
        <v>41</v>
      </c>
      <c r="U7317">
        <v>354</v>
      </c>
      <c r="V7317">
        <v>998</v>
      </c>
      <c r="Y7317" t="s">
        <v>4014</v>
      </c>
      <c r="AA7317">
        <v>34.154699999999998</v>
      </c>
      <c r="AB7317">
        <v>-118.453</v>
      </c>
      <c r="AC7317">
        <f t="shared" si="114"/>
        <v>0</v>
      </c>
    </row>
    <row r="7318" spans="1:29" x14ac:dyDescent="0.35">
      <c r="A7318">
        <v>200617082</v>
      </c>
      <c r="B7318" s="1">
        <v>44127</v>
      </c>
      <c r="C7318" s="1">
        <v>44127</v>
      </c>
      <c r="D7318">
        <v>1655</v>
      </c>
      <c r="E7318">
        <v>6</v>
      </c>
      <c r="F7318" t="s">
        <v>91</v>
      </c>
      <c r="G7318">
        <v>646</v>
      </c>
      <c r="H7318">
        <v>2</v>
      </c>
      <c r="I7318">
        <v>624</v>
      </c>
      <c r="J7318" t="s">
        <v>171</v>
      </c>
      <c r="K7318" t="s">
        <v>10344</v>
      </c>
      <c r="L7318">
        <v>60</v>
      </c>
      <c r="M7318" t="s">
        <v>30</v>
      </c>
      <c r="N7318" t="s">
        <v>73</v>
      </c>
      <c r="O7318">
        <v>406</v>
      </c>
      <c r="P7318" t="s">
        <v>582</v>
      </c>
      <c r="Q7318">
        <v>400</v>
      </c>
      <c r="R7318" t="s">
        <v>143</v>
      </c>
      <c r="S7318" t="s">
        <v>40</v>
      </c>
      <c r="T7318" t="s">
        <v>41</v>
      </c>
      <c r="U7318">
        <v>624</v>
      </c>
      <c r="Y7318" t="s">
        <v>366</v>
      </c>
      <c r="AA7318">
        <v>34.098700000000001</v>
      </c>
      <c r="AB7318">
        <v>-118.33369999999999</v>
      </c>
      <c r="AC7318">
        <f t="shared" si="114"/>
        <v>0</v>
      </c>
    </row>
    <row r="7319" spans="1:29" x14ac:dyDescent="0.35">
      <c r="A7319">
        <v>200121481</v>
      </c>
      <c r="B7319" s="1">
        <v>44159</v>
      </c>
      <c r="C7319" s="1">
        <v>44159</v>
      </c>
      <c r="D7319">
        <v>350</v>
      </c>
      <c r="E7319">
        <v>1</v>
      </c>
      <c r="F7319" t="s">
        <v>36</v>
      </c>
      <c r="G7319">
        <v>182</v>
      </c>
      <c r="H7319">
        <v>1</v>
      </c>
      <c r="I7319">
        <v>510</v>
      </c>
      <c r="J7319" t="s">
        <v>29</v>
      </c>
      <c r="L7319">
        <v>0</v>
      </c>
      <c r="O7319">
        <v>707</v>
      </c>
      <c r="P7319" t="s">
        <v>280</v>
      </c>
      <c r="S7319" t="s">
        <v>40</v>
      </c>
      <c r="T7319" t="s">
        <v>41</v>
      </c>
      <c r="U7319">
        <v>510</v>
      </c>
      <c r="Y7319" t="s">
        <v>2357</v>
      </c>
      <c r="AA7319">
        <v>34.039700000000003</v>
      </c>
      <c r="AB7319">
        <v>-118.2637</v>
      </c>
      <c r="AC7319">
        <f t="shared" si="114"/>
        <v>0</v>
      </c>
    </row>
    <row r="7320" spans="1:29" x14ac:dyDescent="0.35">
      <c r="A7320">
        <v>200916295</v>
      </c>
      <c r="B7320" s="1">
        <v>44126</v>
      </c>
      <c r="C7320" s="1">
        <v>44121</v>
      </c>
      <c r="D7320">
        <v>1600</v>
      </c>
      <c r="E7320">
        <v>9</v>
      </c>
      <c r="F7320" t="s">
        <v>49</v>
      </c>
      <c r="G7320">
        <v>966</v>
      </c>
      <c r="H7320">
        <v>1</v>
      </c>
      <c r="I7320">
        <v>310</v>
      </c>
      <c r="J7320" t="s">
        <v>71</v>
      </c>
      <c r="K7320" t="s">
        <v>10345</v>
      </c>
      <c r="L7320">
        <v>45</v>
      </c>
      <c r="M7320" t="s">
        <v>30</v>
      </c>
      <c r="N7320" t="s">
        <v>73</v>
      </c>
      <c r="O7320">
        <v>721</v>
      </c>
      <c r="P7320" t="s">
        <v>828</v>
      </c>
      <c r="S7320" t="s">
        <v>33</v>
      </c>
      <c r="T7320" t="s">
        <v>34</v>
      </c>
      <c r="U7320">
        <v>310</v>
      </c>
      <c r="Y7320" t="s">
        <v>10346</v>
      </c>
      <c r="AA7320">
        <v>34.157600000000002</v>
      </c>
      <c r="AB7320">
        <v>-118.4293</v>
      </c>
      <c r="AC7320">
        <f t="shared" si="114"/>
        <v>1</v>
      </c>
    </row>
    <row r="7321" spans="1:29" x14ac:dyDescent="0.35">
      <c r="A7321">
        <v>200613676</v>
      </c>
      <c r="B7321" s="1">
        <v>44051</v>
      </c>
      <c r="C7321" s="1">
        <v>44048</v>
      </c>
      <c r="D7321">
        <v>1500</v>
      </c>
      <c r="E7321">
        <v>6</v>
      </c>
      <c r="F7321" t="s">
        <v>91</v>
      </c>
      <c r="G7321">
        <v>667</v>
      </c>
      <c r="H7321">
        <v>1</v>
      </c>
      <c r="I7321">
        <v>420</v>
      </c>
      <c r="J7321" t="s">
        <v>352</v>
      </c>
      <c r="L7321">
        <v>0</v>
      </c>
      <c r="O7321">
        <v>101</v>
      </c>
      <c r="P7321" t="s">
        <v>32</v>
      </c>
      <c r="S7321" t="s">
        <v>40</v>
      </c>
      <c r="T7321" t="s">
        <v>41</v>
      </c>
      <c r="U7321">
        <v>420</v>
      </c>
      <c r="Y7321" t="s">
        <v>10347</v>
      </c>
      <c r="AA7321">
        <v>34.092599999999997</v>
      </c>
      <c r="AB7321">
        <v>-118.3212</v>
      </c>
      <c r="AC7321">
        <f t="shared" si="114"/>
        <v>0</v>
      </c>
    </row>
    <row r="7322" spans="1:29" x14ac:dyDescent="0.35">
      <c r="A7322">
        <v>200704315</v>
      </c>
      <c r="B7322" s="1">
        <v>43837</v>
      </c>
      <c r="C7322" s="1">
        <v>43837</v>
      </c>
      <c r="D7322">
        <v>1200</v>
      </c>
      <c r="E7322">
        <v>7</v>
      </c>
      <c r="F7322" t="s">
        <v>28</v>
      </c>
      <c r="G7322">
        <v>713</v>
      </c>
      <c r="H7322">
        <v>1</v>
      </c>
      <c r="I7322">
        <v>510</v>
      </c>
      <c r="J7322" t="s">
        <v>29</v>
      </c>
      <c r="L7322">
        <v>0</v>
      </c>
      <c r="O7322">
        <v>101</v>
      </c>
      <c r="P7322" t="s">
        <v>32</v>
      </c>
      <c r="S7322" t="s">
        <v>40</v>
      </c>
      <c r="T7322" t="s">
        <v>41</v>
      </c>
      <c r="U7322">
        <v>510</v>
      </c>
      <c r="Y7322" t="s">
        <v>10348</v>
      </c>
      <c r="AA7322">
        <v>34.076099999999997</v>
      </c>
      <c r="AB7322">
        <v>-118.35939999999999</v>
      </c>
      <c r="AC7322">
        <f t="shared" si="114"/>
        <v>0</v>
      </c>
    </row>
    <row r="7323" spans="1:29" x14ac:dyDescent="0.35">
      <c r="A7323">
        <v>200313621</v>
      </c>
      <c r="B7323" s="1">
        <v>44015</v>
      </c>
      <c r="C7323" s="1">
        <v>44015</v>
      </c>
      <c r="D7323">
        <v>1310</v>
      </c>
      <c r="E7323">
        <v>3</v>
      </c>
      <c r="F7323" t="s">
        <v>43</v>
      </c>
      <c r="G7323">
        <v>321</v>
      </c>
      <c r="H7323">
        <v>2</v>
      </c>
      <c r="I7323">
        <v>624</v>
      </c>
      <c r="J7323" t="s">
        <v>171</v>
      </c>
      <c r="K7323" t="s">
        <v>3614</v>
      </c>
      <c r="L7323">
        <v>36</v>
      </c>
      <c r="M7323" t="s">
        <v>30</v>
      </c>
      <c r="N7323" t="s">
        <v>95</v>
      </c>
      <c r="O7323">
        <v>406</v>
      </c>
      <c r="P7323" t="s">
        <v>582</v>
      </c>
      <c r="Q7323">
        <v>400</v>
      </c>
      <c r="R7323" t="s">
        <v>143</v>
      </c>
      <c r="S7323" t="s">
        <v>84</v>
      </c>
      <c r="T7323" t="s">
        <v>85</v>
      </c>
      <c r="U7323">
        <v>624</v>
      </c>
      <c r="Y7323" t="s">
        <v>1628</v>
      </c>
      <c r="AA7323">
        <v>34.023699999999998</v>
      </c>
      <c r="AB7323">
        <v>-118.37220000000001</v>
      </c>
      <c r="AC7323">
        <f t="shared" si="114"/>
        <v>0</v>
      </c>
    </row>
    <row r="7324" spans="1:29" x14ac:dyDescent="0.35">
      <c r="A7324">
        <v>201214373</v>
      </c>
      <c r="B7324" s="1">
        <v>43991</v>
      </c>
      <c r="C7324" s="1">
        <v>43990</v>
      </c>
      <c r="D7324">
        <v>2000</v>
      </c>
      <c r="E7324">
        <v>12</v>
      </c>
      <c r="F7324" t="s">
        <v>68</v>
      </c>
      <c r="G7324">
        <v>1268</v>
      </c>
      <c r="H7324">
        <v>1</v>
      </c>
      <c r="I7324">
        <v>420</v>
      </c>
      <c r="J7324" t="s">
        <v>352</v>
      </c>
      <c r="L7324">
        <v>0</v>
      </c>
      <c r="O7324">
        <v>101</v>
      </c>
      <c r="P7324" t="s">
        <v>32</v>
      </c>
      <c r="S7324" t="s">
        <v>40</v>
      </c>
      <c r="T7324" t="s">
        <v>41</v>
      </c>
      <c r="U7324">
        <v>420</v>
      </c>
      <c r="Y7324" t="s">
        <v>10349</v>
      </c>
      <c r="AA7324">
        <v>33.966200000000001</v>
      </c>
      <c r="AB7324">
        <v>-118.2717</v>
      </c>
      <c r="AC7324">
        <f t="shared" si="114"/>
        <v>0</v>
      </c>
    </row>
    <row r="7325" spans="1:29" x14ac:dyDescent="0.35">
      <c r="A7325">
        <v>200401151</v>
      </c>
      <c r="B7325" s="1">
        <v>44133</v>
      </c>
      <c r="C7325" s="1">
        <v>44133</v>
      </c>
      <c r="D7325">
        <v>1320</v>
      </c>
      <c r="E7325">
        <v>4</v>
      </c>
      <c r="F7325" t="s">
        <v>54</v>
      </c>
      <c r="G7325">
        <v>489</v>
      </c>
      <c r="H7325">
        <v>1</v>
      </c>
      <c r="I7325">
        <v>236</v>
      </c>
      <c r="J7325" t="s">
        <v>692</v>
      </c>
      <c r="K7325" t="s">
        <v>10350</v>
      </c>
      <c r="L7325">
        <v>22</v>
      </c>
      <c r="M7325" t="s">
        <v>94</v>
      </c>
      <c r="N7325" t="s">
        <v>163</v>
      </c>
      <c r="O7325">
        <v>502</v>
      </c>
      <c r="P7325" t="s">
        <v>47</v>
      </c>
      <c r="Q7325">
        <v>204</v>
      </c>
      <c r="R7325" t="s">
        <v>2138</v>
      </c>
      <c r="S7325" t="s">
        <v>33</v>
      </c>
      <c r="T7325" t="s">
        <v>34</v>
      </c>
      <c r="U7325">
        <v>236</v>
      </c>
      <c r="V7325">
        <v>998</v>
      </c>
      <c r="Y7325" t="s">
        <v>4282</v>
      </c>
      <c r="AA7325">
        <v>34.025500000000001</v>
      </c>
      <c r="AB7325">
        <v>-118.2153</v>
      </c>
      <c r="AC7325">
        <f t="shared" si="114"/>
        <v>1</v>
      </c>
    </row>
    <row r="7326" spans="1:29" x14ac:dyDescent="0.35">
      <c r="A7326">
        <v>200710780</v>
      </c>
      <c r="B7326" s="1">
        <v>44003</v>
      </c>
      <c r="C7326" s="1">
        <v>44003</v>
      </c>
      <c r="D7326">
        <v>1215</v>
      </c>
      <c r="E7326">
        <v>7</v>
      </c>
      <c r="F7326" t="s">
        <v>28</v>
      </c>
      <c r="G7326">
        <v>715</v>
      </c>
      <c r="H7326">
        <v>2</v>
      </c>
      <c r="I7326">
        <v>624</v>
      </c>
      <c r="J7326" t="s">
        <v>171</v>
      </c>
      <c r="K7326" t="s">
        <v>6527</v>
      </c>
      <c r="L7326">
        <v>24</v>
      </c>
      <c r="M7326" t="s">
        <v>30</v>
      </c>
      <c r="N7326" t="s">
        <v>73</v>
      </c>
      <c r="O7326">
        <v>101</v>
      </c>
      <c r="P7326" t="s">
        <v>32</v>
      </c>
      <c r="Q7326">
        <v>400</v>
      </c>
      <c r="R7326" t="s">
        <v>143</v>
      </c>
      <c r="S7326" t="s">
        <v>40</v>
      </c>
      <c r="T7326" t="s">
        <v>41</v>
      </c>
      <c r="U7326">
        <v>624</v>
      </c>
      <c r="Y7326" t="s">
        <v>10351</v>
      </c>
      <c r="Z7326" t="s">
        <v>10103</v>
      </c>
      <c r="AA7326">
        <v>34.078299999999999</v>
      </c>
      <c r="AB7326">
        <v>-118.3451</v>
      </c>
      <c r="AC7326">
        <f t="shared" si="114"/>
        <v>0</v>
      </c>
    </row>
    <row r="7327" spans="1:29" x14ac:dyDescent="0.35">
      <c r="A7327">
        <v>200500879</v>
      </c>
      <c r="B7327" s="1">
        <v>44185</v>
      </c>
      <c r="C7327" s="1">
        <v>44185</v>
      </c>
      <c r="D7327">
        <v>1420</v>
      </c>
      <c r="E7327">
        <v>5</v>
      </c>
      <c r="F7327" t="s">
        <v>98</v>
      </c>
      <c r="G7327">
        <v>565</v>
      </c>
      <c r="H7327">
        <v>1</v>
      </c>
      <c r="I7327">
        <v>761</v>
      </c>
      <c r="J7327" t="s">
        <v>403</v>
      </c>
      <c r="K7327" t="s">
        <v>10352</v>
      </c>
      <c r="L7327">
        <v>13</v>
      </c>
      <c r="M7327" t="s">
        <v>30</v>
      </c>
      <c r="N7327" t="s">
        <v>163</v>
      </c>
      <c r="O7327">
        <v>514</v>
      </c>
      <c r="P7327" t="s">
        <v>1484</v>
      </c>
      <c r="Q7327">
        <v>511</v>
      </c>
      <c r="R7327" t="s">
        <v>151</v>
      </c>
      <c r="S7327" t="s">
        <v>355</v>
      </c>
      <c r="T7327" t="s">
        <v>356</v>
      </c>
      <c r="U7327">
        <v>761</v>
      </c>
      <c r="Y7327" t="s">
        <v>2103</v>
      </c>
      <c r="AA7327">
        <v>33.737000000000002</v>
      </c>
      <c r="AB7327">
        <v>-118.2884</v>
      </c>
      <c r="AC7327">
        <f t="shared" si="114"/>
        <v>1</v>
      </c>
    </row>
    <row r="7328" spans="1:29" x14ac:dyDescent="0.35">
      <c r="A7328">
        <v>201006601</v>
      </c>
      <c r="B7328" s="1">
        <v>43889</v>
      </c>
      <c r="C7328" s="1">
        <v>43839</v>
      </c>
      <c r="D7328">
        <v>1629</v>
      </c>
      <c r="E7328">
        <v>10</v>
      </c>
      <c r="F7328" t="s">
        <v>103</v>
      </c>
      <c r="G7328">
        <v>1024</v>
      </c>
      <c r="H7328">
        <v>1</v>
      </c>
      <c r="I7328">
        <v>440</v>
      </c>
      <c r="J7328" t="s">
        <v>213</v>
      </c>
      <c r="K7328" t="s">
        <v>10353</v>
      </c>
      <c r="L7328">
        <v>62</v>
      </c>
      <c r="M7328" t="s">
        <v>30</v>
      </c>
      <c r="N7328" t="s">
        <v>95</v>
      </c>
      <c r="O7328">
        <v>210</v>
      </c>
      <c r="P7328" t="s">
        <v>183</v>
      </c>
      <c r="S7328" t="s">
        <v>40</v>
      </c>
      <c r="T7328" t="s">
        <v>41</v>
      </c>
      <c r="U7328">
        <v>440</v>
      </c>
      <c r="Y7328" t="s">
        <v>10354</v>
      </c>
      <c r="AA7328">
        <v>34.195799999999998</v>
      </c>
      <c r="AB7328">
        <v>-118.5399</v>
      </c>
      <c r="AC7328">
        <f t="shared" si="114"/>
        <v>0</v>
      </c>
    </row>
    <row r="7329" spans="1:29" x14ac:dyDescent="0.35">
      <c r="A7329">
        <v>200708158</v>
      </c>
      <c r="B7329" s="1">
        <v>43930</v>
      </c>
      <c r="C7329" s="1">
        <v>43923</v>
      </c>
      <c r="D7329">
        <v>2040</v>
      </c>
      <c r="E7329">
        <v>7</v>
      </c>
      <c r="F7329" t="s">
        <v>28</v>
      </c>
      <c r="G7329">
        <v>721</v>
      </c>
      <c r="H7329">
        <v>2</v>
      </c>
      <c r="I7329">
        <v>888</v>
      </c>
      <c r="J7329" t="s">
        <v>250</v>
      </c>
      <c r="K7329">
        <v>1501</v>
      </c>
      <c r="L7329">
        <v>50</v>
      </c>
      <c r="M7329" t="s">
        <v>30</v>
      </c>
      <c r="N7329" t="s">
        <v>73</v>
      </c>
      <c r="O7329">
        <v>416</v>
      </c>
      <c r="P7329" t="s">
        <v>3567</v>
      </c>
      <c r="S7329" t="s">
        <v>40</v>
      </c>
      <c r="T7329" t="s">
        <v>41</v>
      </c>
      <c r="U7329">
        <v>888</v>
      </c>
      <c r="Y7329" t="s">
        <v>583</v>
      </c>
      <c r="AA7329">
        <v>34.076099999999997</v>
      </c>
      <c r="AB7329">
        <v>-118.3766</v>
      </c>
      <c r="AC7329">
        <f t="shared" si="114"/>
        <v>0</v>
      </c>
    </row>
    <row r="7330" spans="1:29" x14ac:dyDescent="0.35">
      <c r="A7330">
        <v>201214985</v>
      </c>
      <c r="B7330" s="1">
        <v>44001</v>
      </c>
      <c r="C7330" s="1">
        <v>44001</v>
      </c>
      <c r="D7330">
        <v>1230</v>
      </c>
      <c r="E7330">
        <v>12</v>
      </c>
      <c r="F7330" t="s">
        <v>68</v>
      </c>
      <c r="G7330">
        <v>1241</v>
      </c>
      <c r="H7330">
        <v>1</v>
      </c>
      <c r="I7330">
        <v>236</v>
      </c>
      <c r="J7330" t="s">
        <v>692</v>
      </c>
      <c r="K7330" t="s">
        <v>10355</v>
      </c>
      <c r="L7330">
        <v>24</v>
      </c>
      <c r="M7330" t="s">
        <v>94</v>
      </c>
      <c r="N7330" t="s">
        <v>163</v>
      </c>
      <c r="O7330">
        <v>502</v>
      </c>
      <c r="P7330" t="s">
        <v>47</v>
      </c>
      <c r="Q7330">
        <v>400</v>
      </c>
      <c r="R7330" t="s">
        <v>143</v>
      </c>
      <c r="S7330" t="s">
        <v>84</v>
      </c>
      <c r="T7330" t="s">
        <v>85</v>
      </c>
      <c r="U7330">
        <v>236</v>
      </c>
      <c r="Y7330" t="s">
        <v>1782</v>
      </c>
      <c r="AA7330">
        <v>33.980600000000003</v>
      </c>
      <c r="AB7330">
        <v>-118.3323</v>
      </c>
      <c r="AC7330">
        <f t="shared" si="114"/>
        <v>0</v>
      </c>
    </row>
    <row r="7331" spans="1:29" x14ac:dyDescent="0.35">
      <c r="A7331">
        <v>200607208</v>
      </c>
      <c r="B7331" s="1">
        <v>43890</v>
      </c>
      <c r="C7331" s="1">
        <v>43890</v>
      </c>
      <c r="D7331">
        <v>2210</v>
      </c>
      <c r="E7331">
        <v>6</v>
      </c>
      <c r="F7331" t="s">
        <v>91</v>
      </c>
      <c r="G7331">
        <v>636</v>
      </c>
      <c r="H7331">
        <v>2</v>
      </c>
      <c r="I7331">
        <v>626</v>
      </c>
      <c r="J7331" t="s">
        <v>141</v>
      </c>
      <c r="K7331" t="s">
        <v>10356</v>
      </c>
      <c r="L7331">
        <v>28</v>
      </c>
      <c r="M7331" t="s">
        <v>94</v>
      </c>
      <c r="N7331" t="s">
        <v>95</v>
      </c>
      <c r="O7331">
        <v>101</v>
      </c>
      <c r="P7331" t="s">
        <v>32</v>
      </c>
      <c r="Q7331">
        <v>400</v>
      </c>
      <c r="R7331" t="s">
        <v>143</v>
      </c>
      <c r="S7331" t="s">
        <v>33</v>
      </c>
      <c r="T7331" t="s">
        <v>34</v>
      </c>
      <c r="U7331">
        <v>626</v>
      </c>
      <c r="Y7331" t="s">
        <v>97</v>
      </c>
      <c r="Z7331" t="s">
        <v>96</v>
      </c>
      <c r="AA7331">
        <v>34.101599999999998</v>
      </c>
      <c r="AB7331">
        <v>-118.3374</v>
      </c>
      <c r="AC7331">
        <f t="shared" si="114"/>
        <v>1</v>
      </c>
    </row>
    <row r="7332" spans="1:29" x14ac:dyDescent="0.35">
      <c r="A7332">
        <v>201213075</v>
      </c>
      <c r="B7332" s="1">
        <v>43969</v>
      </c>
      <c r="C7332" s="1">
        <v>43969</v>
      </c>
      <c r="D7332">
        <v>2145</v>
      </c>
      <c r="E7332">
        <v>12</v>
      </c>
      <c r="F7332" t="s">
        <v>68</v>
      </c>
      <c r="G7332">
        <v>1266</v>
      </c>
      <c r="H7332">
        <v>1</v>
      </c>
      <c r="I7332">
        <v>761</v>
      </c>
      <c r="J7332" t="s">
        <v>403</v>
      </c>
      <c r="K7332" t="s">
        <v>10357</v>
      </c>
      <c r="L7332">
        <v>35</v>
      </c>
      <c r="M7332" t="s">
        <v>30</v>
      </c>
      <c r="N7332" t="s">
        <v>73</v>
      </c>
      <c r="O7332">
        <v>501</v>
      </c>
      <c r="P7332" t="s">
        <v>164</v>
      </c>
      <c r="Q7332">
        <v>207</v>
      </c>
      <c r="R7332" t="s">
        <v>1110</v>
      </c>
      <c r="S7332" t="s">
        <v>40</v>
      </c>
      <c r="T7332" t="s">
        <v>41</v>
      </c>
      <c r="U7332">
        <v>761</v>
      </c>
      <c r="Y7332" t="s">
        <v>10358</v>
      </c>
      <c r="AA7332">
        <v>33.9651</v>
      </c>
      <c r="AB7332">
        <v>-118.2783</v>
      </c>
      <c r="AC7332">
        <f t="shared" si="114"/>
        <v>0</v>
      </c>
    </row>
    <row r="7333" spans="1:29" x14ac:dyDescent="0.35">
      <c r="A7333">
        <v>200816916</v>
      </c>
      <c r="B7333" s="1">
        <v>44162</v>
      </c>
      <c r="C7333" s="1">
        <v>44162</v>
      </c>
      <c r="D7333">
        <v>1000</v>
      </c>
      <c r="E7333">
        <v>8</v>
      </c>
      <c r="F7333" t="s">
        <v>109</v>
      </c>
      <c r="G7333">
        <v>842</v>
      </c>
      <c r="H7333">
        <v>1</v>
      </c>
      <c r="I7333">
        <v>341</v>
      </c>
      <c r="J7333" t="s">
        <v>157</v>
      </c>
      <c r="K7333" t="s">
        <v>2281</v>
      </c>
      <c r="L7333">
        <v>27</v>
      </c>
      <c r="M7333" t="s">
        <v>94</v>
      </c>
      <c r="N7333" t="s">
        <v>31</v>
      </c>
      <c r="O7333">
        <v>140</v>
      </c>
      <c r="P7333" t="s">
        <v>5976</v>
      </c>
      <c r="S7333" t="s">
        <v>40</v>
      </c>
      <c r="T7333" t="s">
        <v>41</v>
      </c>
      <c r="U7333">
        <v>341</v>
      </c>
      <c r="V7333">
        <v>480</v>
      </c>
      <c r="Y7333" t="s">
        <v>10359</v>
      </c>
      <c r="AA7333">
        <v>34.043300000000002</v>
      </c>
      <c r="AB7333">
        <v>-118.4615</v>
      </c>
      <c r="AC7333">
        <f t="shared" si="114"/>
        <v>0</v>
      </c>
    </row>
    <row r="7334" spans="1:29" x14ac:dyDescent="0.35">
      <c r="A7334">
        <v>200917061</v>
      </c>
      <c r="B7334" s="1">
        <v>44145</v>
      </c>
      <c r="C7334" s="1">
        <v>44145</v>
      </c>
      <c r="D7334">
        <v>1600</v>
      </c>
      <c r="E7334">
        <v>9</v>
      </c>
      <c r="F7334" t="s">
        <v>49</v>
      </c>
      <c r="G7334">
        <v>906</v>
      </c>
      <c r="H7334">
        <v>1</v>
      </c>
      <c r="I7334">
        <v>236</v>
      </c>
      <c r="J7334" t="s">
        <v>692</v>
      </c>
      <c r="K7334" t="s">
        <v>10360</v>
      </c>
      <c r="L7334">
        <v>26</v>
      </c>
      <c r="M7334" t="s">
        <v>94</v>
      </c>
      <c r="N7334" t="s">
        <v>95</v>
      </c>
      <c r="O7334">
        <v>502</v>
      </c>
      <c r="P7334" t="s">
        <v>47</v>
      </c>
      <c r="Q7334">
        <v>400</v>
      </c>
      <c r="R7334" t="s">
        <v>143</v>
      </c>
      <c r="S7334" t="s">
        <v>33</v>
      </c>
      <c r="T7334" t="s">
        <v>34</v>
      </c>
      <c r="U7334">
        <v>236</v>
      </c>
      <c r="Y7334" t="s">
        <v>5229</v>
      </c>
      <c r="AA7334">
        <v>34.203000000000003</v>
      </c>
      <c r="AB7334">
        <v>-118.44580000000001</v>
      </c>
      <c r="AC7334">
        <f t="shared" si="114"/>
        <v>1</v>
      </c>
    </row>
    <row r="7335" spans="1:29" x14ac:dyDescent="0.35">
      <c r="A7335">
        <v>200813263</v>
      </c>
      <c r="B7335" s="1">
        <v>44066</v>
      </c>
      <c r="C7335" s="1">
        <v>44066</v>
      </c>
      <c r="D7335">
        <v>2000</v>
      </c>
      <c r="E7335">
        <v>8</v>
      </c>
      <c r="F7335" t="s">
        <v>109</v>
      </c>
      <c r="G7335">
        <v>806</v>
      </c>
      <c r="H7335">
        <v>2</v>
      </c>
      <c r="I7335">
        <v>900</v>
      </c>
      <c r="J7335" t="s">
        <v>197</v>
      </c>
      <c r="K7335" t="s">
        <v>10361</v>
      </c>
      <c r="L7335">
        <v>66</v>
      </c>
      <c r="M7335" t="s">
        <v>94</v>
      </c>
      <c r="N7335" t="s">
        <v>73</v>
      </c>
      <c r="O7335">
        <v>501</v>
      </c>
      <c r="P7335" t="s">
        <v>164</v>
      </c>
      <c r="S7335" t="s">
        <v>40</v>
      </c>
      <c r="T7335" t="s">
        <v>41</v>
      </c>
      <c r="U7335">
        <v>900</v>
      </c>
      <c r="Y7335" t="s">
        <v>7218</v>
      </c>
      <c r="AA7335">
        <v>34.119100000000003</v>
      </c>
      <c r="AB7335">
        <v>-118.46380000000001</v>
      </c>
      <c r="AC7335">
        <f t="shared" si="114"/>
        <v>0</v>
      </c>
    </row>
    <row r="7336" spans="1:29" x14ac:dyDescent="0.35">
      <c r="A7336">
        <v>200619064</v>
      </c>
      <c r="B7336" s="1">
        <v>44174</v>
      </c>
      <c r="C7336" s="1">
        <v>44166</v>
      </c>
      <c r="D7336">
        <v>1100</v>
      </c>
      <c r="E7336">
        <v>6</v>
      </c>
      <c r="F7336" t="s">
        <v>91</v>
      </c>
      <c r="G7336">
        <v>646</v>
      </c>
      <c r="H7336">
        <v>2</v>
      </c>
      <c r="I7336">
        <v>354</v>
      </c>
      <c r="J7336" t="s">
        <v>167</v>
      </c>
      <c r="K7336" t="s">
        <v>978</v>
      </c>
      <c r="L7336">
        <v>25</v>
      </c>
      <c r="M7336" t="s">
        <v>30</v>
      </c>
      <c r="N7336" t="s">
        <v>73</v>
      </c>
      <c r="O7336">
        <v>501</v>
      </c>
      <c r="P7336" t="s">
        <v>164</v>
      </c>
      <c r="S7336" t="s">
        <v>40</v>
      </c>
      <c r="T7336" t="s">
        <v>41</v>
      </c>
      <c r="U7336">
        <v>354</v>
      </c>
      <c r="Y7336" t="s">
        <v>10362</v>
      </c>
      <c r="AA7336">
        <v>34.098700000000001</v>
      </c>
      <c r="AB7336">
        <v>-118.33369999999999</v>
      </c>
      <c r="AC7336">
        <f t="shared" si="114"/>
        <v>0</v>
      </c>
    </row>
    <row r="7337" spans="1:29" x14ac:dyDescent="0.35">
      <c r="A7337">
        <v>201224005</v>
      </c>
      <c r="B7337" s="1">
        <v>44141</v>
      </c>
      <c r="C7337" s="1">
        <v>44141</v>
      </c>
      <c r="D7337">
        <v>1</v>
      </c>
      <c r="E7337">
        <v>12</v>
      </c>
      <c r="F7337" t="s">
        <v>68</v>
      </c>
      <c r="G7337">
        <v>1241</v>
      </c>
      <c r="H7337">
        <v>2</v>
      </c>
      <c r="I7337">
        <v>930</v>
      </c>
      <c r="J7337" t="s">
        <v>339</v>
      </c>
      <c r="K7337" t="s">
        <v>10363</v>
      </c>
      <c r="L7337">
        <v>28</v>
      </c>
      <c r="M7337" t="s">
        <v>94</v>
      </c>
      <c r="N7337" t="s">
        <v>95</v>
      </c>
      <c r="O7337">
        <v>104</v>
      </c>
      <c r="P7337" t="s">
        <v>201</v>
      </c>
      <c r="Q7337">
        <v>511</v>
      </c>
      <c r="R7337" t="s">
        <v>151</v>
      </c>
      <c r="S7337" t="s">
        <v>40</v>
      </c>
      <c r="T7337" t="s">
        <v>41</v>
      </c>
      <c r="U7337">
        <v>930</v>
      </c>
      <c r="Y7337" t="s">
        <v>10364</v>
      </c>
      <c r="AA7337">
        <v>33.983699999999999</v>
      </c>
      <c r="AB7337">
        <v>-118.3279</v>
      </c>
      <c r="AC7337">
        <f t="shared" si="114"/>
        <v>0</v>
      </c>
    </row>
    <row r="7338" spans="1:29" x14ac:dyDescent="0.35">
      <c r="A7338">
        <v>200319519</v>
      </c>
      <c r="B7338" s="1">
        <v>44132</v>
      </c>
      <c r="C7338" s="1">
        <v>44132</v>
      </c>
      <c r="D7338">
        <v>530</v>
      </c>
      <c r="E7338">
        <v>3</v>
      </c>
      <c r="F7338" t="s">
        <v>43</v>
      </c>
      <c r="G7338">
        <v>315</v>
      </c>
      <c r="H7338">
        <v>2</v>
      </c>
      <c r="I7338">
        <v>956</v>
      </c>
      <c r="J7338" t="s">
        <v>328</v>
      </c>
      <c r="K7338" t="s">
        <v>647</v>
      </c>
      <c r="L7338">
        <v>34</v>
      </c>
      <c r="M7338" t="s">
        <v>30</v>
      </c>
      <c r="N7338" t="s">
        <v>95</v>
      </c>
      <c r="O7338">
        <v>502</v>
      </c>
      <c r="P7338" t="s">
        <v>47</v>
      </c>
      <c r="S7338" t="s">
        <v>40</v>
      </c>
      <c r="T7338" t="s">
        <v>41</v>
      </c>
      <c r="U7338">
        <v>956</v>
      </c>
      <c r="Y7338" t="s">
        <v>10365</v>
      </c>
      <c r="AA7338">
        <v>34.031700000000001</v>
      </c>
      <c r="AB7338">
        <v>-118.3177</v>
      </c>
      <c r="AC7338">
        <f t="shared" si="114"/>
        <v>0</v>
      </c>
    </row>
    <row r="7339" spans="1:29" x14ac:dyDescent="0.35">
      <c r="A7339">
        <v>200114854</v>
      </c>
      <c r="B7339" s="1">
        <v>44027</v>
      </c>
      <c r="C7339" s="1">
        <v>43914</v>
      </c>
      <c r="D7339">
        <v>1200</v>
      </c>
      <c r="E7339">
        <v>1</v>
      </c>
      <c r="F7339" t="s">
        <v>36</v>
      </c>
      <c r="G7339">
        <v>155</v>
      </c>
      <c r="H7339">
        <v>2</v>
      </c>
      <c r="I7339">
        <v>845</v>
      </c>
      <c r="J7339" t="s">
        <v>345</v>
      </c>
      <c r="K7339">
        <v>1501</v>
      </c>
      <c r="L7339">
        <v>0</v>
      </c>
      <c r="M7339" t="s">
        <v>46</v>
      </c>
      <c r="N7339" t="s">
        <v>46</v>
      </c>
      <c r="O7339">
        <v>726</v>
      </c>
      <c r="P7339" t="s">
        <v>467</v>
      </c>
      <c r="S7339" t="s">
        <v>33</v>
      </c>
      <c r="T7339" t="s">
        <v>34</v>
      </c>
      <c r="U7339">
        <v>845</v>
      </c>
      <c r="Y7339" t="s">
        <v>1343</v>
      </c>
      <c r="AA7339">
        <v>34.044800000000002</v>
      </c>
      <c r="AB7339">
        <v>-118.2474</v>
      </c>
      <c r="AC7339">
        <f t="shared" si="114"/>
        <v>1</v>
      </c>
    </row>
    <row r="7340" spans="1:29" x14ac:dyDescent="0.35">
      <c r="A7340">
        <v>200807706</v>
      </c>
      <c r="B7340" s="1">
        <v>43916</v>
      </c>
      <c r="C7340" s="1">
        <v>43915</v>
      </c>
      <c r="D7340">
        <v>2000</v>
      </c>
      <c r="E7340">
        <v>8</v>
      </c>
      <c r="F7340" t="s">
        <v>109</v>
      </c>
      <c r="G7340">
        <v>849</v>
      </c>
      <c r="H7340">
        <v>1</v>
      </c>
      <c r="I7340">
        <v>510</v>
      </c>
      <c r="J7340" t="s">
        <v>29</v>
      </c>
      <c r="L7340">
        <v>0</v>
      </c>
      <c r="O7340">
        <v>101</v>
      </c>
      <c r="P7340" t="s">
        <v>32</v>
      </c>
      <c r="S7340" t="s">
        <v>40</v>
      </c>
      <c r="T7340" t="s">
        <v>41</v>
      </c>
      <c r="U7340">
        <v>510</v>
      </c>
      <c r="Y7340" t="s">
        <v>358</v>
      </c>
      <c r="Z7340" t="s">
        <v>664</v>
      </c>
      <c r="AA7340">
        <v>34.058300000000003</v>
      </c>
      <c r="AB7340">
        <v>-118.37990000000001</v>
      </c>
      <c r="AC7340">
        <f t="shared" si="114"/>
        <v>0</v>
      </c>
    </row>
    <row r="7341" spans="1:29" x14ac:dyDescent="0.35">
      <c r="A7341">
        <v>200407456</v>
      </c>
      <c r="B7341" s="1">
        <v>43921</v>
      </c>
      <c r="C7341" s="1">
        <v>43921</v>
      </c>
      <c r="D7341">
        <v>2005</v>
      </c>
      <c r="E7341">
        <v>4</v>
      </c>
      <c r="F7341" t="s">
        <v>54</v>
      </c>
      <c r="G7341">
        <v>469</v>
      </c>
      <c r="H7341">
        <v>1</v>
      </c>
      <c r="I7341">
        <v>210</v>
      </c>
      <c r="J7341" t="s">
        <v>149</v>
      </c>
      <c r="K7341" t="s">
        <v>10366</v>
      </c>
      <c r="L7341">
        <v>15</v>
      </c>
      <c r="M7341" t="s">
        <v>30</v>
      </c>
      <c r="N7341" t="s">
        <v>95</v>
      </c>
      <c r="O7341">
        <v>103</v>
      </c>
      <c r="P7341" t="s">
        <v>146</v>
      </c>
      <c r="Q7341">
        <v>102</v>
      </c>
      <c r="R7341" t="s">
        <v>219</v>
      </c>
      <c r="S7341" t="s">
        <v>40</v>
      </c>
      <c r="T7341" t="s">
        <v>41</v>
      </c>
      <c r="U7341">
        <v>210</v>
      </c>
      <c r="Y7341" t="s">
        <v>4215</v>
      </c>
      <c r="Z7341" t="s">
        <v>1675</v>
      </c>
      <c r="AA7341">
        <v>34.037199999999999</v>
      </c>
      <c r="AB7341">
        <v>-118.19499999999999</v>
      </c>
      <c r="AC7341">
        <f t="shared" si="114"/>
        <v>0</v>
      </c>
    </row>
    <row r="7342" spans="1:29" x14ac:dyDescent="0.35">
      <c r="A7342">
        <v>200808230</v>
      </c>
      <c r="B7342" s="1">
        <v>43933</v>
      </c>
      <c r="C7342" s="1">
        <v>43933</v>
      </c>
      <c r="D7342">
        <v>1520</v>
      </c>
      <c r="E7342">
        <v>8</v>
      </c>
      <c r="F7342" t="s">
        <v>109</v>
      </c>
      <c r="G7342">
        <v>835</v>
      </c>
      <c r="H7342">
        <v>2</v>
      </c>
      <c r="I7342">
        <v>740</v>
      </c>
      <c r="J7342" t="s">
        <v>224</v>
      </c>
      <c r="K7342" t="s">
        <v>8890</v>
      </c>
      <c r="L7342">
        <v>0</v>
      </c>
      <c r="M7342" t="s">
        <v>46</v>
      </c>
      <c r="N7342" t="s">
        <v>46</v>
      </c>
      <c r="O7342">
        <v>203</v>
      </c>
      <c r="P7342" t="s">
        <v>101</v>
      </c>
      <c r="S7342" t="s">
        <v>40</v>
      </c>
      <c r="T7342" t="s">
        <v>41</v>
      </c>
      <c r="U7342">
        <v>740</v>
      </c>
      <c r="Y7342" t="s">
        <v>5771</v>
      </c>
      <c r="AA7342">
        <v>34.048200000000001</v>
      </c>
      <c r="AB7342">
        <v>-118.4354</v>
      </c>
      <c r="AC7342">
        <f t="shared" si="114"/>
        <v>0</v>
      </c>
    </row>
    <row r="7343" spans="1:29" x14ac:dyDescent="0.35">
      <c r="A7343">
        <v>201205490</v>
      </c>
      <c r="B7343" s="1">
        <v>43852</v>
      </c>
      <c r="C7343" s="1">
        <v>43848</v>
      </c>
      <c r="D7343">
        <v>1900</v>
      </c>
      <c r="E7343">
        <v>12</v>
      </c>
      <c r="F7343" t="s">
        <v>68</v>
      </c>
      <c r="G7343">
        <v>1213</v>
      </c>
      <c r="H7343">
        <v>1</v>
      </c>
      <c r="I7343">
        <v>440</v>
      </c>
      <c r="J7343" t="s">
        <v>213</v>
      </c>
      <c r="K7343" t="s">
        <v>10367</v>
      </c>
      <c r="L7343">
        <v>32</v>
      </c>
      <c r="M7343" t="s">
        <v>94</v>
      </c>
      <c r="N7343" t="s">
        <v>163</v>
      </c>
      <c r="O7343">
        <v>101</v>
      </c>
      <c r="P7343" t="s">
        <v>32</v>
      </c>
      <c r="S7343" t="s">
        <v>40</v>
      </c>
      <c r="T7343" t="s">
        <v>41</v>
      </c>
      <c r="U7343">
        <v>440</v>
      </c>
      <c r="Y7343" t="s">
        <v>10368</v>
      </c>
      <c r="AA7343">
        <v>33.990600000000001</v>
      </c>
      <c r="AB7343">
        <v>-118.3044</v>
      </c>
      <c r="AC7343">
        <f t="shared" si="114"/>
        <v>0</v>
      </c>
    </row>
    <row r="7344" spans="1:29" x14ac:dyDescent="0.35">
      <c r="A7344">
        <v>200205541</v>
      </c>
      <c r="B7344" s="1">
        <v>43862</v>
      </c>
      <c r="C7344" s="1">
        <v>43861</v>
      </c>
      <c r="D7344">
        <v>2200</v>
      </c>
      <c r="E7344">
        <v>2</v>
      </c>
      <c r="F7344" t="s">
        <v>56</v>
      </c>
      <c r="G7344">
        <v>281</v>
      </c>
      <c r="H7344">
        <v>2</v>
      </c>
      <c r="I7344">
        <v>745</v>
      </c>
      <c r="J7344" t="s">
        <v>139</v>
      </c>
      <c r="K7344" t="s">
        <v>4644</v>
      </c>
      <c r="L7344">
        <v>19</v>
      </c>
      <c r="M7344" t="s">
        <v>46</v>
      </c>
      <c r="N7344" t="s">
        <v>46</v>
      </c>
      <c r="O7344">
        <v>203</v>
      </c>
      <c r="P7344" t="s">
        <v>101</v>
      </c>
      <c r="S7344" t="s">
        <v>84</v>
      </c>
      <c r="T7344" t="s">
        <v>85</v>
      </c>
      <c r="U7344">
        <v>745</v>
      </c>
      <c r="Y7344" t="s">
        <v>3117</v>
      </c>
      <c r="AA7344">
        <v>34.0488</v>
      </c>
      <c r="AB7344">
        <v>-118.2817</v>
      </c>
      <c r="AC7344">
        <f t="shared" si="114"/>
        <v>0</v>
      </c>
    </row>
    <row r="7345" spans="1:29" x14ac:dyDescent="0.35">
      <c r="A7345">
        <v>200605433</v>
      </c>
      <c r="B7345" s="1">
        <v>43861</v>
      </c>
      <c r="C7345" s="1">
        <v>43860</v>
      </c>
      <c r="D7345">
        <v>1950</v>
      </c>
      <c r="E7345">
        <v>6</v>
      </c>
      <c r="F7345" t="s">
        <v>91</v>
      </c>
      <c r="G7345">
        <v>666</v>
      </c>
      <c r="H7345">
        <v>1</v>
      </c>
      <c r="I7345">
        <v>331</v>
      </c>
      <c r="J7345" t="s">
        <v>233</v>
      </c>
      <c r="K7345" t="s">
        <v>5153</v>
      </c>
      <c r="L7345">
        <v>37</v>
      </c>
      <c r="M7345" t="s">
        <v>30</v>
      </c>
      <c r="N7345" t="s">
        <v>73</v>
      </c>
      <c r="O7345">
        <v>127</v>
      </c>
      <c r="P7345" t="s">
        <v>10369</v>
      </c>
      <c r="S7345" t="s">
        <v>40</v>
      </c>
      <c r="T7345" t="s">
        <v>41</v>
      </c>
      <c r="U7345">
        <v>331</v>
      </c>
      <c r="Y7345" t="s">
        <v>1810</v>
      </c>
      <c r="AA7345">
        <v>34.097999999999999</v>
      </c>
      <c r="AB7345">
        <v>-118.3267</v>
      </c>
      <c r="AC7345">
        <f t="shared" si="114"/>
        <v>0</v>
      </c>
    </row>
    <row r="7346" spans="1:29" x14ac:dyDescent="0.35">
      <c r="A7346">
        <v>200907707</v>
      </c>
      <c r="B7346" s="1">
        <v>43912</v>
      </c>
      <c r="C7346" s="1">
        <v>43851</v>
      </c>
      <c r="D7346">
        <v>200</v>
      </c>
      <c r="E7346">
        <v>9</v>
      </c>
      <c r="F7346" t="s">
        <v>49</v>
      </c>
      <c r="G7346">
        <v>911</v>
      </c>
      <c r="H7346">
        <v>2</v>
      </c>
      <c r="I7346">
        <v>740</v>
      </c>
      <c r="J7346" t="s">
        <v>224</v>
      </c>
      <c r="K7346">
        <v>329</v>
      </c>
      <c r="L7346">
        <v>86</v>
      </c>
      <c r="M7346" t="s">
        <v>30</v>
      </c>
      <c r="N7346" t="s">
        <v>73</v>
      </c>
      <c r="O7346">
        <v>101</v>
      </c>
      <c r="P7346" t="s">
        <v>32</v>
      </c>
      <c r="S7346" t="s">
        <v>40</v>
      </c>
      <c r="T7346" t="s">
        <v>41</v>
      </c>
      <c r="U7346">
        <v>740</v>
      </c>
      <c r="Y7346" t="s">
        <v>796</v>
      </c>
      <c r="AA7346">
        <v>34.2012</v>
      </c>
      <c r="AB7346">
        <v>-118.4662</v>
      </c>
      <c r="AC7346">
        <f t="shared" si="114"/>
        <v>0</v>
      </c>
    </row>
    <row r="7347" spans="1:29" x14ac:dyDescent="0.35">
      <c r="A7347">
        <v>201211276</v>
      </c>
      <c r="B7347" s="1">
        <v>43941</v>
      </c>
      <c r="C7347" s="1">
        <v>43941</v>
      </c>
      <c r="D7347">
        <v>1300</v>
      </c>
      <c r="E7347">
        <v>12</v>
      </c>
      <c r="F7347" t="s">
        <v>68</v>
      </c>
      <c r="G7347">
        <v>1243</v>
      </c>
      <c r="H7347">
        <v>1</v>
      </c>
      <c r="I7347">
        <v>341</v>
      </c>
      <c r="J7347" t="s">
        <v>157</v>
      </c>
      <c r="K7347" t="s">
        <v>10370</v>
      </c>
      <c r="L7347">
        <v>43</v>
      </c>
      <c r="M7347" t="s">
        <v>30</v>
      </c>
      <c r="N7347" t="s">
        <v>95</v>
      </c>
      <c r="O7347">
        <v>101</v>
      </c>
      <c r="P7347" t="s">
        <v>32</v>
      </c>
      <c r="S7347" t="s">
        <v>40</v>
      </c>
      <c r="T7347" t="s">
        <v>41</v>
      </c>
      <c r="U7347">
        <v>341</v>
      </c>
      <c r="Y7347" t="s">
        <v>69</v>
      </c>
      <c r="Z7347" t="s">
        <v>641</v>
      </c>
      <c r="AA7347">
        <v>33.974600000000002</v>
      </c>
      <c r="AB7347">
        <v>-118.3159</v>
      </c>
      <c r="AC7347">
        <f t="shared" si="114"/>
        <v>0</v>
      </c>
    </row>
    <row r="7348" spans="1:29" x14ac:dyDescent="0.35">
      <c r="A7348">
        <v>201215418</v>
      </c>
      <c r="B7348" s="1">
        <v>44008</v>
      </c>
      <c r="C7348" s="1">
        <v>44008</v>
      </c>
      <c r="D7348">
        <v>1900</v>
      </c>
      <c r="E7348">
        <v>12</v>
      </c>
      <c r="F7348" t="s">
        <v>68</v>
      </c>
      <c r="G7348">
        <v>1203</v>
      </c>
      <c r="H7348">
        <v>1</v>
      </c>
      <c r="I7348">
        <v>761</v>
      </c>
      <c r="J7348" t="s">
        <v>403</v>
      </c>
      <c r="K7348" t="s">
        <v>10371</v>
      </c>
      <c r="L7348">
        <v>63</v>
      </c>
      <c r="M7348" t="s">
        <v>30</v>
      </c>
      <c r="N7348" t="s">
        <v>163</v>
      </c>
      <c r="O7348">
        <v>501</v>
      </c>
      <c r="P7348" t="s">
        <v>164</v>
      </c>
      <c r="Q7348">
        <v>102</v>
      </c>
      <c r="R7348" t="s">
        <v>219</v>
      </c>
      <c r="S7348" t="s">
        <v>40</v>
      </c>
      <c r="T7348" t="s">
        <v>41</v>
      </c>
      <c r="U7348">
        <v>761</v>
      </c>
      <c r="Y7348" t="s">
        <v>6902</v>
      </c>
      <c r="Z7348" t="s">
        <v>10372</v>
      </c>
      <c r="AA7348">
        <v>33.994999999999997</v>
      </c>
      <c r="AB7348">
        <v>-118.315</v>
      </c>
      <c r="AC7348">
        <f t="shared" si="114"/>
        <v>0</v>
      </c>
    </row>
    <row r="7349" spans="1:29" x14ac:dyDescent="0.35">
      <c r="A7349">
        <v>200413629</v>
      </c>
      <c r="B7349" s="1">
        <v>44113</v>
      </c>
      <c r="C7349" s="1">
        <v>44113</v>
      </c>
      <c r="D7349">
        <v>745</v>
      </c>
      <c r="E7349">
        <v>4</v>
      </c>
      <c r="F7349" t="s">
        <v>54</v>
      </c>
      <c r="G7349">
        <v>464</v>
      </c>
      <c r="H7349">
        <v>2</v>
      </c>
      <c r="I7349">
        <v>624</v>
      </c>
      <c r="J7349" t="s">
        <v>171</v>
      </c>
      <c r="K7349" t="s">
        <v>5665</v>
      </c>
      <c r="L7349">
        <v>26</v>
      </c>
      <c r="M7349" t="s">
        <v>94</v>
      </c>
      <c r="N7349" t="s">
        <v>95</v>
      </c>
      <c r="O7349">
        <v>502</v>
      </c>
      <c r="P7349" t="s">
        <v>47</v>
      </c>
      <c r="Q7349">
        <v>400</v>
      </c>
      <c r="R7349" t="s">
        <v>143</v>
      </c>
      <c r="S7349" t="s">
        <v>84</v>
      </c>
      <c r="T7349" t="s">
        <v>85</v>
      </c>
      <c r="U7349">
        <v>624</v>
      </c>
      <c r="Y7349" t="s">
        <v>1517</v>
      </c>
      <c r="AA7349">
        <v>34.044499999999999</v>
      </c>
      <c r="AB7349">
        <v>-118.2116</v>
      </c>
      <c r="AC7349">
        <f t="shared" si="114"/>
        <v>0</v>
      </c>
    </row>
    <row r="7350" spans="1:29" x14ac:dyDescent="0.35">
      <c r="A7350">
        <v>200905519</v>
      </c>
      <c r="B7350" s="1">
        <v>43865</v>
      </c>
      <c r="C7350" s="1">
        <v>43864</v>
      </c>
      <c r="D7350">
        <v>2300</v>
      </c>
      <c r="E7350">
        <v>9</v>
      </c>
      <c r="F7350" t="s">
        <v>49</v>
      </c>
      <c r="G7350">
        <v>948</v>
      </c>
      <c r="H7350">
        <v>1</v>
      </c>
      <c r="I7350">
        <v>420</v>
      </c>
      <c r="J7350" t="s">
        <v>352</v>
      </c>
      <c r="L7350">
        <v>0</v>
      </c>
      <c r="O7350">
        <v>101</v>
      </c>
      <c r="P7350" t="s">
        <v>32</v>
      </c>
      <c r="S7350" t="s">
        <v>40</v>
      </c>
      <c r="T7350" t="s">
        <v>41</v>
      </c>
      <c r="U7350">
        <v>420</v>
      </c>
      <c r="Y7350" t="s">
        <v>4963</v>
      </c>
      <c r="AA7350">
        <v>34.172499999999999</v>
      </c>
      <c r="AB7350">
        <v>-118.4268</v>
      </c>
      <c r="AC7350">
        <f t="shared" si="114"/>
        <v>0</v>
      </c>
    </row>
    <row r="7351" spans="1:29" x14ac:dyDescent="0.35">
      <c r="A7351">
        <v>200815224</v>
      </c>
      <c r="B7351" s="1">
        <v>44118</v>
      </c>
      <c r="C7351" s="1">
        <v>44118</v>
      </c>
      <c r="D7351">
        <v>1235</v>
      </c>
      <c r="E7351">
        <v>8</v>
      </c>
      <c r="F7351" t="s">
        <v>109</v>
      </c>
      <c r="G7351">
        <v>889</v>
      </c>
      <c r="H7351">
        <v>1</v>
      </c>
      <c r="I7351">
        <v>210</v>
      </c>
      <c r="J7351" t="s">
        <v>149</v>
      </c>
      <c r="K7351" t="s">
        <v>10373</v>
      </c>
      <c r="L7351">
        <v>22</v>
      </c>
      <c r="M7351" t="s">
        <v>30</v>
      </c>
      <c r="N7351" t="s">
        <v>31</v>
      </c>
      <c r="O7351">
        <v>247</v>
      </c>
      <c r="P7351" t="s">
        <v>159</v>
      </c>
      <c r="Q7351">
        <v>312</v>
      </c>
      <c r="R7351" t="s">
        <v>717</v>
      </c>
      <c r="S7351" t="s">
        <v>40</v>
      </c>
      <c r="T7351" t="s">
        <v>41</v>
      </c>
      <c r="U7351">
        <v>210</v>
      </c>
      <c r="Y7351" t="s">
        <v>781</v>
      </c>
      <c r="AA7351">
        <v>34.042499999999997</v>
      </c>
      <c r="AB7351">
        <v>-118.3818</v>
      </c>
      <c r="AC7351">
        <f t="shared" si="114"/>
        <v>0</v>
      </c>
    </row>
    <row r="7352" spans="1:29" x14ac:dyDescent="0.35">
      <c r="A7352">
        <v>201014782</v>
      </c>
      <c r="B7352" s="1">
        <v>44141</v>
      </c>
      <c r="C7352" s="1">
        <v>44140</v>
      </c>
      <c r="D7352">
        <v>2300</v>
      </c>
      <c r="E7352">
        <v>10</v>
      </c>
      <c r="F7352" t="s">
        <v>103</v>
      </c>
      <c r="G7352">
        <v>1063</v>
      </c>
      <c r="H7352">
        <v>1</v>
      </c>
      <c r="I7352">
        <v>510</v>
      </c>
      <c r="J7352" t="s">
        <v>29</v>
      </c>
      <c r="L7352">
        <v>0</v>
      </c>
      <c r="O7352">
        <v>101</v>
      </c>
      <c r="P7352" t="s">
        <v>32</v>
      </c>
      <c r="S7352" t="s">
        <v>40</v>
      </c>
      <c r="T7352" t="s">
        <v>41</v>
      </c>
      <c r="U7352">
        <v>510</v>
      </c>
      <c r="Y7352" t="s">
        <v>10374</v>
      </c>
      <c r="AA7352">
        <v>34.170699999999997</v>
      </c>
      <c r="AB7352">
        <v>-118.5407</v>
      </c>
      <c r="AC7352">
        <f t="shared" si="114"/>
        <v>0</v>
      </c>
    </row>
    <row r="7353" spans="1:29" x14ac:dyDescent="0.35">
      <c r="A7353">
        <v>200316139</v>
      </c>
      <c r="B7353" s="1">
        <v>44065</v>
      </c>
      <c r="C7353" s="1">
        <v>44062</v>
      </c>
      <c r="D7353">
        <v>1200</v>
      </c>
      <c r="E7353">
        <v>3</v>
      </c>
      <c r="F7353" t="s">
        <v>43</v>
      </c>
      <c r="G7353">
        <v>398</v>
      </c>
      <c r="H7353">
        <v>2</v>
      </c>
      <c r="I7353">
        <v>928</v>
      </c>
      <c r="J7353" t="s">
        <v>10375</v>
      </c>
      <c r="K7353" t="s">
        <v>10376</v>
      </c>
      <c r="L7353">
        <v>47</v>
      </c>
      <c r="M7353" t="s">
        <v>94</v>
      </c>
      <c r="N7353" t="s">
        <v>163</v>
      </c>
      <c r="O7353">
        <v>502</v>
      </c>
      <c r="P7353" t="s">
        <v>47</v>
      </c>
      <c r="Q7353">
        <v>511</v>
      </c>
      <c r="R7353" t="s">
        <v>151</v>
      </c>
      <c r="S7353" t="s">
        <v>40</v>
      </c>
      <c r="T7353" t="s">
        <v>41</v>
      </c>
      <c r="U7353">
        <v>928</v>
      </c>
      <c r="Y7353" t="s">
        <v>5848</v>
      </c>
      <c r="AA7353">
        <v>34.006999999999998</v>
      </c>
      <c r="AB7353">
        <v>-118.28570000000001</v>
      </c>
      <c r="AC7353">
        <f t="shared" si="114"/>
        <v>0</v>
      </c>
    </row>
    <row r="7354" spans="1:29" x14ac:dyDescent="0.35">
      <c r="A7354">
        <v>200900664</v>
      </c>
      <c r="B7354" s="1">
        <v>43918</v>
      </c>
      <c r="C7354" s="1">
        <v>43917</v>
      </c>
      <c r="D7354">
        <v>750</v>
      </c>
      <c r="E7354">
        <v>9</v>
      </c>
      <c r="F7354" t="s">
        <v>49</v>
      </c>
      <c r="G7354">
        <v>937</v>
      </c>
      <c r="H7354">
        <v>1</v>
      </c>
      <c r="I7354">
        <v>821</v>
      </c>
      <c r="J7354" t="s">
        <v>3853</v>
      </c>
      <c r="K7354" t="s">
        <v>10377</v>
      </c>
      <c r="L7354">
        <v>42</v>
      </c>
      <c r="M7354" t="s">
        <v>94</v>
      </c>
      <c r="N7354" t="s">
        <v>95</v>
      </c>
      <c r="O7354">
        <v>502</v>
      </c>
      <c r="P7354" t="s">
        <v>47</v>
      </c>
      <c r="Q7354">
        <v>400</v>
      </c>
      <c r="R7354" t="s">
        <v>143</v>
      </c>
      <c r="S7354" t="s">
        <v>84</v>
      </c>
      <c r="T7354" t="s">
        <v>85</v>
      </c>
      <c r="U7354">
        <v>821</v>
      </c>
      <c r="V7354">
        <v>998</v>
      </c>
      <c r="Y7354" t="s">
        <v>2797</v>
      </c>
      <c r="AA7354">
        <v>34.186700000000002</v>
      </c>
      <c r="AB7354">
        <v>-118.43340000000001</v>
      </c>
      <c r="AC7354">
        <f t="shared" si="114"/>
        <v>0</v>
      </c>
    </row>
    <row r="7355" spans="1:29" x14ac:dyDescent="0.35">
      <c r="A7355">
        <v>201221331</v>
      </c>
      <c r="B7355" s="1">
        <v>44098</v>
      </c>
      <c r="C7355" s="1">
        <v>44098</v>
      </c>
      <c r="D7355">
        <v>1700</v>
      </c>
      <c r="E7355">
        <v>12</v>
      </c>
      <c r="F7355" t="s">
        <v>68</v>
      </c>
      <c r="G7355">
        <v>1243</v>
      </c>
      <c r="H7355">
        <v>1</v>
      </c>
      <c r="I7355">
        <v>230</v>
      </c>
      <c r="J7355" t="s">
        <v>161</v>
      </c>
      <c r="K7355" t="s">
        <v>8894</v>
      </c>
      <c r="L7355">
        <v>30</v>
      </c>
      <c r="M7355" t="s">
        <v>30</v>
      </c>
      <c r="N7355" t="s">
        <v>163</v>
      </c>
      <c r="O7355">
        <v>101</v>
      </c>
      <c r="P7355" t="s">
        <v>32</v>
      </c>
      <c r="Q7355">
        <v>102</v>
      </c>
      <c r="R7355" t="s">
        <v>219</v>
      </c>
      <c r="S7355" t="s">
        <v>40</v>
      </c>
      <c r="T7355" t="s">
        <v>41</v>
      </c>
      <c r="U7355">
        <v>230</v>
      </c>
      <c r="Y7355" t="s">
        <v>5446</v>
      </c>
      <c r="Z7355" t="s">
        <v>255</v>
      </c>
      <c r="AA7355">
        <v>33.978499999999997</v>
      </c>
      <c r="AB7355">
        <v>-118.309</v>
      </c>
      <c r="AC7355">
        <f t="shared" si="114"/>
        <v>0</v>
      </c>
    </row>
    <row r="7356" spans="1:29" x14ac:dyDescent="0.35">
      <c r="A7356">
        <v>200617754</v>
      </c>
      <c r="B7356" s="1">
        <v>44143</v>
      </c>
      <c r="C7356" s="1">
        <v>44117</v>
      </c>
      <c r="D7356">
        <v>230</v>
      </c>
      <c r="E7356">
        <v>6</v>
      </c>
      <c r="F7356" t="s">
        <v>91</v>
      </c>
      <c r="G7356">
        <v>646</v>
      </c>
      <c r="H7356">
        <v>1</v>
      </c>
      <c r="I7356">
        <v>820</v>
      </c>
      <c r="J7356" t="s">
        <v>533</v>
      </c>
      <c r="K7356" t="s">
        <v>10378</v>
      </c>
      <c r="L7356">
        <v>24</v>
      </c>
      <c r="M7356" t="s">
        <v>94</v>
      </c>
      <c r="N7356" t="s">
        <v>73</v>
      </c>
      <c r="O7356">
        <v>502</v>
      </c>
      <c r="P7356" t="s">
        <v>47</v>
      </c>
      <c r="Q7356">
        <v>400</v>
      </c>
      <c r="R7356" t="s">
        <v>143</v>
      </c>
      <c r="S7356" t="s">
        <v>84</v>
      </c>
      <c r="T7356" t="s">
        <v>85</v>
      </c>
      <c r="U7356">
        <v>820</v>
      </c>
      <c r="Y7356" t="s">
        <v>366</v>
      </c>
      <c r="AA7356">
        <v>34.098700000000001</v>
      </c>
      <c r="AB7356">
        <v>-118.33369999999999</v>
      </c>
      <c r="AC7356">
        <f t="shared" si="114"/>
        <v>0</v>
      </c>
    </row>
    <row r="7357" spans="1:29" x14ac:dyDescent="0.35">
      <c r="A7357">
        <v>200604242</v>
      </c>
      <c r="B7357" s="1">
        <v>43836</v>
      </c>
      <c r="C7357" s="1">
        <v>43836</v>
      </c>
      <c r="D7357">
        <v>400</v>
      </c>
      <c r="E7357">
        <v>6</v>
      </c>
      <c r="F7357" t="s">
        <v>91</v>
      </c>
      <c r="G7357">
        <v>646</v>
      </c>
      <c r="H7357">
        <v>1</v>
      </c>
      <c r="I7357">
        <v>341</v>
      </c>
      <c r="J7357" t="s">
        <v>157</v>
      </c>
      <c r="K7357">
        <v>344</v>
      </c>
      <c r="L7357">
        <v>28</v>
      </c>
      <c r="M7357" t="s">
        <v>30</v>
      </c>
      <c r="N7357" t="s">
        <v>73</v>
      </c>
      <c r="O7357">
        <v>503</v>
      </c>
      <c r="P7357" t="s">
        <v>650</v>
      </c>
      <c r="S7357" t="s">
        <v>40</v>
      </c>
      <c r="T7357" t="s">
        <v>41</v>
      </c>
      <c r="U7357">
        <v>341</v>
      </c>
      <c r="Y7357" t="s">
        <v>3563</v>
      </c>
      <c r="AA7357">
        <v>34.099800000000002</v>
      </c>
      <c r="AB7357">
        <v>-118.3295</v>
      </c>
      <c r="AC7357">
        <f t="shared" si="114"/>
        <v>0</v>
      </c>
    </row>
    <row r="7358" spans="1:29" x14ac:dyDescent="0.35">
      <c r="A7358">
        <v>201213875</v>
      </c>
      <c r="B7358" s="1">
        <v>43981</v>
      </c>
      <c r="C7358" s="1">
        <v>43981</v>
      </c>
      <c r="D7358">
        <v>2330</v>
      </c>
      <c r="E7358">
        <v>12</v>
      </c>
      <c r="F7358" t="s">
        <v>68</v>
      </c>
      <c r="G7358">
        <v>1241</v>
      </c>
      <c r="H7358">
        <v>2</v>
      </c>
      <c r="I7358">
        <v>626</v>
      </c>
      <c r="J7358" t="s">
        <v>141</v>
      </c>
      <c r="K7358" t="s">
        <v>10379</v>
      </c>
      <c r="L7358">
        <v>21</v>
      </c>
      <c r="M7358" t="s">
        <v>94</v>
      </c>
      <c r="N7358" t="s">
        <v>163</v>
      </c>
      <c r="O7358">
        <v>501</v>
      </c>
      <c r="P7358" t="s">
        <v>164</v>
      </c>
      <c r="Q7358">
        <v>400</v>
      </c>
      <c r="R7358" t="s">
        <v>143</v>
      </c>
      <c r="S7358" t="s">
        <v>84</v>
      </c>
      <c r="T7358" t="s">
        <v>85</v>
      </c>
      <c r="U7358">
        <v>626</v>
      </c>
      <c r="Y7358" t="s">
        <v>6699</v>
      </c>
      <c r="Z7358" t="s">
        <v>8175</v>
      </c>
      <c r="AA7358">
        <v>33.982900000000001</v>
      </c>
      <c r="AB7358">
        <v>-118.3352</v>
      </c>
      <c r="AC7358">
        <f t="shared" si="114"/>
        <v>0</v>
      </c>
    </row>
    <row r="7359" spans="1:29" x14ac:dyDescent="0.35">
      <c r="A7359">
        <v>200204738</v>
      </c>
      <c r="B7359" s="1">
        <v>43845</v>
      </c>
      <c r="C7359" s="1">
        <v>43845</v>
      </c>
      <c r="D7359">
        <v>1120</v>
      </c>
      <c r="E7359">
        <v>2</v>
      </c>
      <c r="F7359" t="s">
        <v>56</v>
      </c>
      <c r="G7359">
        <v>249</v>
      </c>
      <c r="H7359">
        <v>2</v>
      </c>
      <c r="I7359">
        <v>624</v>
      </c>
      <c r="J7359" t="s">
        <v>171</v>
      </c>
      <c r="K7359" t="s">
        <v>10380</v>
      </c>
      <c r="L7359">
        <v>16</v>
      </c>
      <c r="M7359" t="s">
        <v>30</v>
      </c>
      <c r="N7359" t="s">
        <v>95</v>
      </c>
      <c r="O7359">
        <v>721</v>
      </c>
      <c r="P7359" t="s">
        <v>828</v>
      </c>
      <c r="Q7359">
        <v>400</v>
      </c>
      <c r="R7359" t="s">
        <v>143</v>
      </c>
      <c r="S7359" t="s">
        <v>2543</v>
      </c>
      <c r="T7359" t="s">
        <v>2544</v>
      </c>
      <c r="U7359">
        <v>624</v>
      </c>
      <c r="Y7359" t="s">
        <v>10381</v>
      </c>
      <c r="AA7359">
        <v>34.058300000000003</v>
      </c>
      <c r="AB7359">
        <v>-118.2616</v>
      </c>
      <c r="AC7359">
        <f t="shared" si="114"/>
        <v>0</v>
      </c>
    </row>
    <row r="7360" spans="1:29" x14ac:dyDescent="0.35">
      <c r="A7360">
        <v>200320698</v>
      </c>
      <c r="B7360" s="1">
        <v>44155</v>
      </c>
      <c r="C7360" s="1">
        <v>44155</v>
      </c>
      <c r="D7360">
        <v>1935</v>
      </c>
      <c r="E7360">
        <v>3</v>
      </c>
      <c r="F7360" t="s">
        <v>43</v>
      </c>
      <c r="G7360">
        <v>374</v>
      </c>
      <c r="H7360">
        <v>2</v>
      </c>
      <c r="I7360">
        <v>740</v>
      </c>
      <c r="J7360" t="s">
        <v>224</v>
      </c>
      <c r="K7360" t="s">
        <v>10382</v>
      </c>
      <c r="L7360">
        <v>61</v>
      </c>
      <c r="M7360" t="s">
        <v>30</v>
      </c>
      <c r="N7360" t="s">
        <v>163</v>
      </c>
      <c r="O7360">
        <v>122</v>
      </c>
      <c r="P7360" t="s">
        <v>275</v>
      </c>
      <c r="S7360" t="s">
        <v>40</v>
      </c>
      <c r="T7360" t="s">
        <v>41</v>
      </c>
      <c r="U7360">
        <v>740</v>
      </c>
      <c r="Y7360" t="s">
        <v>10383</v>
      </c>
      <c r="AA7360">
        <v>34.017800000000001</v>
      </c>
      <c r="AB7360">
        <v>-118.3232</v>
      </c>
      <c r="AC7360">
        <f t="shared" si="114"/>
        <v>0</v>
      </c>
    </row>
    <row r="7361" spans="1:29" x14ac:dyDescent="0.35">
      <c r="A7361">
        <v>200113880</v>
      </c>
      <c r="B7361" s="1">
        <v>44006</v>
      </c>
      <c r="C7361" s="1">
        <v>44000</v>
      </c>
      <c r="D7361">
        <v>530</v>
      </c>
      <c r="E7361">
        <v>1</v>
      </c>
      <c r="F7361" t="s">
        <v>36</v>
      </c>
      <c r="G7361">
        <v>159</v>
      </c>
      <c r="H7361">
        <v>2</v>
      </c>
      <c r="I7361">
        <v>649</v>
      </c>
      <c r="J7361" t="s">
        <v>1038</v>
      </c>
      <c r="K7361" t="s">
        <v>10384</v>
      </c>
      <c r="L7361">
        <v>26</v>
      </c>
      <c r="M7361" t="s">
        <v>30</v>
      </c>
      <c r="N7361" t="s">
        <v>173</v>
      </c>
      <c r="O7361">
        <v>213</v>
      </c>
      <c r="P7361" t="s">
        <v>7111</v>
      </c>
      <c r="S7361" t="s">
        <v>40</v>
      </c>
      <c r="T7361" t="s">
        <v>41</v>
      </c>
      <c r="U7361">
        <v>649</v>
      </c>
      <c r="Y7361" t="s">
        <v>10385</v>
      </c>
      <c r="AA7361">
        <v>34.038200000000003</v>
      </c>
      <c r="AB7361">
        <v>-118.2377</v>
      </c>
      <c r="AC7361">
        <f t="shared" si="114"/>
        <v>0</v>
      </c>
    </row>
    <row r="7362" spans="1:29" x14ac:dyDescent="0.35">
      <c r="A7362">
        <v>200205105</v>
      </c>
      <c r="B7362" s="1">
        <v>43853</v>
      </c>
      <c r="C7362" s="1">
        <v>43838</v>
      </c>
      <c r="D7362">
        <v>900</v>
      </c>
      <c r="E7362">
        <v>2</v>
      </c>
      <c r="F7362" t="s">
        <v>56</v>
      </c>
      <c r="G7362">
        <v>216</v>
      </c>
      <c r="H7362">
        <v>2</v>
      </c>
      <c r="I7362">
        <v>354</v>
      </c>
      <c r="J7362" t="s">
        <v>167</v>
      </c>
      <c r="K7362" t="s">
        <v>10386</v>
      </c>
      <c r="L7362">
        <v>23</v>
      </c>
      <c r="M7362" t="s">
        <v>30</v>
      </c>
      <c r="N7362" t="s">
        <v>95</v>
      </c>
      <c r="O7362">
        <v>501</v>
      </c>
      <c r="P7362" t="s">
        <v>164</v>
      </c>
      <c r="S7362" t="s">
        <v>40</v>
      </c>
      <c r="T7362" t="s">
        <v>41</v>
      </c>
      <c r="U7362">
        <v>354</v>
      </c>
      <c r="Y7362" t="s">
        <v>4173</v>
      </c>
      <c r="AA7362">
        <v>34.0732</v>
      </c>
      <c r="AB7362">
        <v>-118.2728</v>
      </c>
      <c r="AC7362">
        <f t="shared" si="114"/>
        <v>0</v>
      </c>
    </row>
    <row r="7363" spans="1:29" x14ac:dyDescent="0.35">
      <c r="A7363">
        <v>201105420</v>
      </c>
      <c r="B7363" s="1">
        <v>43862</v>
      </c>
      <c r="C7363" s="1">
        <v>43862</v>
      </c>
      <c r="D7363">
        <v>1115</v>
      </c>
      <c r="E7363">
        <v>11</v>
      </c>
      <c r="F7363" t="s">
        <v>64</v>
      </c>
      <c r="G7363">
        <v>1139</v>
      </c>
      <c r="H7363">
        <v>2</v>
      </c>
      <c r="I7363">
        <v>624</v>
      </c>
      <c r="J7363" t="s">
        <v>171</v>
      </c>
      <c r="K7363" t="s">
        <v>10387</v>
      </c>
      <c r="L7363">
        <v>32</v>
      </c>
      <c r="M7363" t="s">
        <v>94</v>
      </c>
      <c r="N7363" t="s">
        <v>73</v>
      </c>
      <c r="O7363">
        <v>203</v>
      </c>
      <c r="P7363" t="s">
        <v>101</v>
      </c>
      <c r="Q7363">
        <v>400</v>
      </c>
      <c r="R7363" t="s">
        <v>143</v>
      </c>
      <c r="S7363" t="s">
        <v>84</v>
      </c>
      <c r="T7363" t="s">
        <v>85</v>
      </c>
      <c r="U7363">
        <v>624</v>
      </c>
      <c r="Y7363" t="s">
        <v>10388</v>
      </c>
      <c r="AA7363">
        <v>34.109900000000003</v>
      </c>
      <c r="AB7363">
        <v>-118.1923</v>
      </c>
      <c r="AC7363">
        <f t="shared" ref="AC7363:AC7426" si="115">IF(OR((S:S)="CC", S:S="AA",S:S="JA"), 1, 0)</f>
        <v>0</v>
      </c>
    </row>
    <row r="7364" spans="1:29" x14ac:dyDescent="0.35">
      <c r="A7364">
        <v>201308972</v>
      </c>
      <c r="B7364" s="1">
        <v>43922</v>
      </c>
      <c r="C7364" s="1">
        <v>43922</v>
      </c>
      <c r="D7364">
        <v>500</v>
      </c>
      <c r="E7364">
        <v>13</v>
      </c>
      <c r="F7364" t="s">
        <v>62</v>
      </c>
      <c r="G7364">
        <v>1391</v>
      </c>
      <c r="H7364">
        <v>1</v>
      </c>
      <c r="I7364">
        <v>441</v>
      </c>
      <c r="J7364" t="s">
        <v>3815</v>
      </c>
      <c r="K7364">
        <v>100</v>
      </c>
      <c r="L7364">
        <v>49</v>
      </c>
      <c r="M7364" t="s">
        <v>94</v>
      </c>
      <c r="N7364" t="s">
        <v>95</v>
      </c>
      <c r="O7364">
        <v>101</v>
      </c>
      <c r="P7364" t="s">
        <v>32</v>
      </c>
      <c r="S7364" t="s">
        <v>40</v>
      </c>
      <c r="T7364" t="s">
        <v>41</v>
      </c>
      <c r="U7364">
        <v>441</v>
      </c>
      <c r="Y7364" t="s">
        <v>10389</v>
      </c>
      <c r="Z7364" t="s">
        <v>2163</v>
      </c>
      <c r="AA7364">
        <v>33.9773</v>
      </c>
      <c r="AB7364">
        <v>-118.2804</v>
      </c>
      <c r="AC7364">
        <f t="shared" si="115"/>
        <v>0</v>
      </c>
    </row>
    <row r="7365" spans="1:29" x14ac:dyDescent="0.35">
      <c r="A7365">
        <v>200109495</v>
      </c>
      <c r="B7365" s="1">
        <v>43911</v>
      </c>
      <c r="C7365" s="1">
        <v>43906</v>
      </c>
      <c r="D7365">
        <v>1800</v>
      </c>
      <c r="E7365">
        <v>1</v>
      </c>
      <c r="F7365" t="s">
        <v>36</v>
      </c>
      <c r="G7365">
        <v>139</v>
      </c>
      <c r="H7365">
        <v>1</v>
      </c>
      <c r="I7365">
        <v>330</v>
      </c>
      <c r="J7365" t="s">
        <v>37</v>
      </c>
      <c r="K7365" t="s">
        <v>3307</v>
      </c>
      <c r="L7365">
        <v>27</v>
      </c>
      <c r="M7365" t="s">
        <v>30</v>
      </c>
      <c r="N7365" t="s">
        <v>163</v>
      </c>
      <c r="O7365">
        <v>101</v>
      </c>
      <c r="P7365" t="s">
        <v>32</v>
      </c>
      <c r="S7365" t="s">
        <v>40</v>
      </c>
      <c r="T7365" t="s">
        <v>41</v>
      </c>
      <c r="U7365">
        <v>330</v>
      </c>
      <c r="Y7365" t="s">
        <v>10390</v>
      </c>
      <c r="AA7365">
        <v>34.045900000000003</v>
      </c>
      <c r="AB7365">
        <v>-118.2351</v>
      </c>
      <c r="AC7365">
        <f t="shared" si="115"/>
        <v>0</v>
      </c>
    </row>
    <row r="7366" spans="1:29" x14ac:dyDescent="0.35">
      <c r="A7366">
        <v>201304193</v>
      </c>
      <c r="B7366" s="1">
        <v>43834</v>
      </c>
      <c r="C7366" s="1">
        <v>43833</v>
      </c>
      <c r="D7366">
        <v>2200</v>
      </c>
      <c r="E7366">
        <v>13</v>
      </c>
      <c r="F7366" t="s">
        <v>62</v>
      </c>
      <c r="G7366">
        <v>1383</v>
      </c>
      <c r="H7366">
        <v>1</v>
      </c>
      <c r="I7366">
        <v>440</v>
      </c>
      <c r="J7366" t="s">
        <v>213</v>
      </c>
      <c r="K7366" t="s">
        <v>1798</v>
      </c>
      <c r="L7366">
        <v>21</v>
      </c>
      <c r="M7366" t="s">
        <v>30</v>
      </c>
      <c r="N7366" t="s">
        <v>95</v>
      </c>
      <c r="O7366">
        <v>222</v>
      </c>
      <c r="P7366" t="s">
        <v>1095</v>
      </c>
      <c r="S7366" t="s">
        <v>40</v>
      </c>
      <c r="T7366" t="s">
        <v>41</v>
      </c>
      <c r="U7366">
        <v>440</v>
      </c>
      <c r="Y7366" t="s">
        <v>10391</v>
      </c>
      <c r="AA7366">
        <v>33.984299999999998</v>
      </c>
      <c r="AB7366">
        <v>-118.2739</v>
      </c>
      <c r="AC7366">
        <f t="shared" si="115"/>
        <v>0</v>
      </c>
    </row>
    <row r="7367" spans="1:29" x14ac:dyDescent="0.35">
      <c r="A7367">
        <v>200100894</v>
      </c>
      <c r="B7367" s="1">
        <v>44028</v>
      </c>
      <c r="C7367" s="1">
        <v>44028</v>
      </c>
      <c r="D7367">
        <v>35</v>
      </c>
      <c r="E7367">
        <v>1</v>
      </c>
      <c r="F7367" t="s">
        <v>36</v>
      </c>
      <c r="G7367">
        <v>154</v>
      </c>
      <c r="H7367">
        <v>2</v>
      </c>
      <c r="I7367">
        <v>753</v>
      </c>
      <c r="J7367" t="s">
        <v>452</v>
      </c>
      <c r="K7367" t="s">
        <v>10392</v>
      </c>
      <c r="L7367">
        <v>0</v>
      </c>
      <c r="M7367" t="s">
        <v>46</v>
      </c>
      <c r="N7367" t="s">
        <v>46</v>
      </c>
      <c r="O7367">
        <v>102</v>
      </c>
      <c r="P7367" t="s">
        <v>186</v>
      </c>
      <c r="Q7367">
        <v>106</v>
      </c>
      <c r="R7367" t="s">
        <v>592</v>
      </c>
      <c r="S7367" t="s">
        <v>40</v>
      </c>
      <c r="T7367" t="s">
        <v>41</v>
      </c>
      <c r="U7367">
        <v>753</v>
      </c>
      <c r="V7367">
        <v>998</v>
      </c>
      <c r="Y7367" t="s">
        <v>3000</v>
      </c>
      <c r="AA7367">
        <v>34.046700000000001</v>
      </c>
      <c r="AB7367">
        <v>-118.24850000000001</v>
      </c>
      <c r="AC7367">
        <f t="shared" si="115"/>
        <v>0</v>
      </c>
    </row>
    <row r="7368" spans="1:29" x14ac:dyDescent="0.35">
      <c r="A7368">
        <v>200316924</v>
      </c>
      <c r="B7368" s="1">
        <v>44079</v>
      </c>
      <c r="C7368" s="1">
        <v>44079</v>
      </c>
      <c r="D7368">
        <v>1300</v>
      </c>
      <c r="E7368">
        <v>3</v>
      </c>
      <c r="F7368" t="s">
        <v>43</v>
      </c>
      <c r="G7368">
        <v>326</v>
      </c>
      <c r="H7368">
        <v>1</v>
      </c>
      <c r="I7368">
        <v>420</v>
      </c>
      <c r="J7368" t="s">
        <v>352</v>
      </c>
      <c r="K7368" t="s">
        <v>5873</v>
      </c>
      <c r="L7368">
        <v>54</v>
      </c>
      <c r="M7368" t="s">
        <v>94</v>
      </c>
      <c r="N7368" t="s">
        <v>95</v>
      </c>
      <c r="O7368">
        <v>501</v>
      </c>
      <c r="P7368" t="s">
        <v>164</v>
      </c>
      <c r="S7368" t="s">
        <v>40</v>
      </c>
      <c r="T7368" t="s">
        <v>41</v>
      </c>
      <c r="U7368">
        <v>420</v>
      </c>
      <c r="Y7368" t="s">
        <v>10393</v>
      </c>
      <c r="AA7368">
        <v>34.0291</v>
      </c>
      <c r="AB7368">
        <v>-118.30670000000001</v>
      </c>
      <c r="AC7368">
        <f t="shared" si="115"/>
        <v>0</v>
      </c>
    </row>
    <row r="7369" spans="1:29" x14ac:dyDescent="0.35">
      <c r="A7369">
        <v>201104800</v>
      </c>
      <c r="B7369" s="1">
        <v>43850</v>
      </c>
      <c r="C7369" s="1">
        <v>43849</v>
      </c>
      <c r="D7369">
        <v>1800</v>
      </c>
      <c r="E7369">
        <v>11</v>
      </c>
      <c r="F7369" t="s">
        <v>64</v>
      </c>
      <c r="G7369">
        <v>1138</v>
      </c>
      <c r="H7369">
        <v>2</v>
      </c>
      <c r="I7369">
        <v>626</v>
      </c>
      <c r="J7369" t="s">
        <v>141</v>
      </c>
      <c r="K7369" t="s">
        <v>10394</v>
      </c>
      <c r="L7369">
        <v>64</v>
      </c>
      <c r="M7369" t="s">
        <v>94</v>
      </c>
      <c r="N7369" t="s">
        <v>95</v>
      </c>
      <c r="O7369">
        <v>101</v>
      </c>
      <c r="P7369" t="s">
        <v>32</v>
      </c>
      <c r="Q7369">
        <v>400</v>
      </c>
      <c r="R7369" t="s">
        <v>143</v>
      </c>
      <c r="S7369" t="s">
        <v>40</v>
      </c>
      <c r="T7369" t="s">
        <v>41</v>
      </c>
      <c r="U7369">
        <v>626</v>
      </c>
      <c r="Y7369" t="s">
        <v>10395</v>
      </c>
      <c r="AA7369">
        <v>34.118299999999998</v>
      </c>
      <c r="AB7369">
        <v>-118.19029999999999</v>
      </c>
      <c r="AC7369">
        <f t="shared" si="115"/>
        <v>0</v>
      </c>
    </row>
    <row r="7370" spans="1:29" x14ac:dyDescent="0.35">
      <c r="A7370">
        <v>200716658</v>
      </c>
      <c r="B7370" s="1">
        <v>44155</v>
      </c>
      <c r="C7370" s="1">
        <v>43862</v>
      </c>
      <c r="D7370">
        <v>1</v>
      </c>
      <c r="E7370">
        <v>7</v>
      </c>
      <c r="F7370" t="s">
        <v>28</v>
      </c>
      <c r="G7370">
        <v>724</v>
      </c>
      <c r="H7370">
        <v>2</v>
      </c>
      <c r="I7370">
        <v>822</v>
      </c>
      <c r="J7370" t="s">
        <v>2539</v>
      </c>
      <c r="K7370" t="s">
        <v>10396</v>
      </c>
      <c r="L7370">
        <v>14</v>
      </c>
      <c r="M7370" t="s">
        <v>94</v>
      </c>
      <c r="N7370" t="s">
        <v>163</v>
      </c>
      <c r="O7370">
        <v>101</v>
      </c>
      <c r="P7370" t="s">
        <v>32</v>
      </c>
      <c r="S7370" t="s">
        <v>40</v>
      </c>
      <c r="T7370" t="s">
        <v>41</v>
      </c>
      <c r="U7370">
        <v>822</v>
      </c>
      <c r="Y7370" t="s">
        <v>3910</v>
      </c>
      <c r="AA7370">
        <v>34.0747</v>
      </c>
      <c r="AB7370">
        <v>-118.3563</v>
      </c>
      <c r="AC7370">
        <f t="shared" si="115"/>
        <v>0</v>
      </c>
    </row>
    <row r="7371" spans="1:29" x14ac:dyDescent="0.35">
      <c r="A7371">
        <v>200714825</v>
      </c>
      <c r="B7371" s="1">
        <v>44116</v>
      </c>
      <c r="C7371" s="1">
        <v>44116</v>
      </c>
      <c r="D7371">
        <v>2145</v>
      </c>
      <c r="E7371">
        <v>7</v>
      </c>
      <c r="F7371" t="s">
        <v>28</v>
      </c>
      <c r="G7371">
        <v>734</v>
      </c>
      <c r="H7371">
        <v>2</v>
      </c>
      <c r="I7371">
        <v>624</v>
      </c>
      <c r="J7371" t="s">
        <v>171</v>
      </c>
      <c r="K7371" t="s">
        <v>10397</v>
      </c>
      <c r="L7371">
        <v>34</v>
      </c>
      <c r="M7371" t="s">
        <v>30</v>
      </c>
      <c r="N7371" t="s">
        <v>31</v>
      </c>
      <c r="O7371">
        <v>101</v>
      </c>
      <c r="P7371" t="s">
        <v>32</v>
      </c>
      <c r="Q7371">
        <v>400</v>
      </c>
      <c r="R7371" t="s">
        <v>143</v>
      </c>
      <c r="S7371" t="s">
        <v>40</v>
      </c>
      <c r="T7371" t="s">
        <v>41</v>
      </c>
      <c r="U7371">
        <v>624</v>
      </c>
      <c r="V7371">
        <v>998</v>
      </c>
      <c r="Y7371" t="s">
        <v>507</v>
      </c>
      <c r="AA7371">
        <v>34.069299999999998</v>
      </c>
      <c r="AB7371">
        <v>-118.351</v>
      </c>
      <c r="AC7371">
        <f t="shared" si="115"/>
        <v>0</v>
      </c>
    </row>
    <row r="7372" spans="1:29" x14ac:dyDescent="0.35">
      <c r="A7372">
        <v>200413677</v>
      </c>
      <c r="B7372" s="1">
        <v>44114</v>
      </c>
      <c r="C7372" s="1">
        <v>44114</v>
      </c>
      <c r="D7372">
        <v>2210</v>
      </c>
      <c r="E7372">
        <v>4</v>
      </c>
      <c r="F7372" t="s">
        <v>54</v>
      </c>
      <c r="G7372">
        <v>488</v>
      </c>
      <c r="H7372">
        <v>1</v>
      </c>
      <c r="I7372">
        <v>230</v>
      </c>
      <c r="J7372" t="s">
        <v>161</v>
      </c>
      <c r="K7372" t="s">
        <v>1560</v>
      </c>
      <c r="L7372">
        <v>25</v>
      </c>
      <c r="M7372" t="s">
        <v>30</v>
      </c>
      <c r="N7372" t="s">
        <v>95</v>
      </c>
      <c r="O7372">
        <v>101</v>
      </c>
      <c r="P7372" t="s">
        <v>32</v>
      </c>
      <c r="Q7372">
        <v>311</v>
      </c>
      <c r="R7372" t="s">
        <v>390</v>
      </c>
      <c r="S7372" t="s">
        <v>40</v>
      </c>
      <c r="T7372" t="s">
        <v>41</v>
      </c>
      <c r="U7372">
        <v>230</v>
      </c>
      <c r="Y7372" t="s">
        <v>4397</v>
      </c>
      <c r="Z7372" t="s">
        <v>10398</v>
      </c>
      <c r="AA7372">
        <v>34.023899999999998</v>
      </c>
      <c r="AB7372">
        <v>-118.2034</v>
      </c>
      <c r="AC7372">
        <f t="shared" si="115"/>
        <v>0</v>
      </c>
    </row>
    <row r="7373" spans="1:29" x14ac:dyDescent="0.35">
      <c r="A7373">
        <v>200213486</v>
      </c>
      <c r="B7373" s="1">
        <v>44050</v>
      </c>
      <c r="C7373" s="1">
        <v>43956</v>
      </c>
      <c r="D7373">
        <v>1</v>
      </c>
      <c r="E7373">
        <v>2</v>
      </c>
      <c r="F7373" t="s">
        <v>56</v>
      </c>
      <c r="G7373">
        <v>202</v>
      </c>
      <c r="H7373">
        <v>2</v>
      </c>
      <c r="I7373">
        <v>354</v>
      </c>
      <c r="J7373" t="s">
        <v>167</v>
      </c>
      <c r="K7373" t="s">
        <v>10399</v>
      </c>
      <c r="L7373">
        <v>19</v>
      </c>
      <c r="M7373" t="s">
        <v>46</v>
      </c>
      <c r="N7373" t="s">
        <v>46</v>
      </c>
      <c r="O7373">
        <v>203</v>
      </c>
      <c r="P7373" t="s">
        <v>101</v>
      </c>
      <c r="S7373" t="s">
        <v>40</v>
      </c>
      <c r="T7373" t="s">
        <v>41</v>
      </c>
      <c r="U7373">
        <v>354</v>
      </c>
      <c r="Y7373" t="s">
        <v>10400</v>
      </c>
      <c r="AA7373">
        <v>34.088799999999999</v>
      </c>
      <c r="AB7373">
        <v>-118.2881</v>
      </c>
      <c r="AC7373">
        <f t="shared" si="115"/>
        <v>0</v>
      </c>
    </row>
    <row r="7374" spans="1:29" x14ac:dyDescent="0.35">
      <c r="A7374">
        <v>200308676</v>
      </c>
      <c r="B7374" s="1">
        <v>43907</v>
      </c>
      <c r="C7374" s="1">
        <v>43907</v>
      </c>
      <c r="D7374">
        <v>1735</v>
      </c>
      <c r="E7374">
        <v>3</v>
      </c>
      <c r="F7374" t="s">
        <v>43</v>
      </c>
      <c r="G7374">
        <v>334</v>
      </c>
      <c r="H7374">
        <v>2</v>
      </c>
      <c r="I7374">
        <v>901</v>
      </c>
      <c r="J7374" t="s">
        <v>210</v>
      </c>
      <c r="K7374" t="s">
        <v>10401</v>
      </c>
      <c r="L7374">
        <v>55</v>
      </c>
      <c r="M7374" t="s">
        <v>94</v>
      </c>
      <c r="N7374" t="s">
        <v>95</v>
      </c>
      <c r="O7374">
        <v>502</v>
      </c>
      <c r="P7374" t="s">
        <v>47</v>
      </c>
      <c r="S7374" t="s">
        <v>40</v>
      </c>
      <c r="T7374" t="s">
        <v>41</v>
      </c>
      <c r="U7374">
        <v>901</v>
      </c>
      <c r="Y7374" t="s">
        <v>10402</v>
      </c>
      <c r="AA7374">
        <v>34.030900000000003</v>
      </c>
      <c r="AB7374">
        <v>-118.3313</v>
      </c>
      <c r="AC7374">
        <f t="shared" si="115"/>
        <v>0</v>
      </c>
    </row>
    <row r="7375" spans="1:29" x14ac:dyDescent="0.35">
      <c r="A7375">
        <v>200314582</v>
      </c>
      <c r="B7375" s="1">
        <v>44034</v>
      </c>
      <c r="C7375" s="1">
        <v>44034</v>
      </c>
      <c r="D7375">
        <v>1940</v>
      </c>
      <c r="E7375">
        <v>3</v>
      </c>
      <c r="F7375" t="s">
        <v>43</v>
      </c>
      <c r="G7375">
        <v>396</v>
      </c>
      <c r="H7375">
        <v>2</v>
      </c>
      <c r="I7375">
        <v>624</v>
      </c>
      <c r="J7375" t="s">
        <v>171</v>
      </c>
      <c r="K7375" t="s">
        <v>10403</v>
      </c>
      <c r="L7375">
        <v>29</v>
      </c>
      <c r="M7375" t="s">
        <v>94</v>
      </c>
      <c r="N7375" t="s">
        <v>163</v>
      </c>
      <c r="O7375">
        <v>101</v>
      </c>
      <c r="P7375" t="s">
        <v>32</v>
      </c>
      <c r="Q7375">
        <v>400</v>
      </c>
      <c r="R7375" t="s">
        <v>143</v>
      </c>
      <c r="S7375" t="s">
        <v>40</v>
      </c>
      <c r="T7375" t="s">
        <v>41</v>
      </c>
      <c r="U7375">
        <v>624</v>
      </c>
      <c r="Y7375" t="s">
        <v>440</v>
      </c>
      <c r="Z7375" t="s">
        <v>10404</v>
      </c>
      <c r="AA7375">
        <v>34.008299999999998</v>
      </c>
      <c r="AB7375">
        <v>-118.2915</v>
      </c>
      <c r="AC7375">
        <f t="shared" si="115"/>
        <v>0</v>
      </c>
    </row>
    <row r="7376" spans="1:29" x14ac:dyDescent="0.35">
      <c r="A7376">
        <v>201008453</v>
      </c>
      <c r="B7376" s="1">
        <v>43948</v>
      </c>
      <c r="C7376" s="1">
        <v>43948</v>
      </c>
      <c r="D7376">
        <v>2100</v>
      </c>
      <c r="E7376">
        <v>10</v>
      </c>
      <c r="F7376" t="s">
        <v>103</v>
      </c>
      <c r="G7376">
        <v>1094</v>
      </c>
      <c r="H7376">
        <v>2</v>
      </c>
      <c r="I7376">
        <v>740</v>
      </c>
      <c r="J7376" t="s">
        <v>224</v>
      </c>
      <c r="K7376" t="s">
        <v>10405</v>
      </c>
      <c r="L7376">
        <v>30</v>
      </c>
      <c r="M7376" t="s">
        <v>94</v>
      </c>
      <c r="N7376" t="s">
        <v>163</v>
      </c>
      <c r="O7376">
        <v>122</v>
      </c>
      <c r="P7376" t="s">
        <v>275</v>
      </c>
      <c r="Q7376">
        <v>306</v>
      </c>
      <c r="R7376" t="s">
        <v>1108</v>
      </c>
      <c r="S7376" t="s">
        <v>84</v>
      </c>
      <c r="T7376" t="s">
        <v>85</v>
      </c>
      <c r="U7376">
        <v>740</v>
      </c>
      <c r="Y7376" t="s">
        <v>10406</v>
      </c>
      <c r="AA7376">
        <v>34.158000000000001</v>
      </c>
      <c r="AB7376">
        <v>-118.5224</v>
      </c>
      <c r="AC7376">
        <f t="shared" si="115"/>
        <v>0</v>
      </c>
    </row>
    <row r="7377" spans="1:29" x14ac:dyDescent="0.35">
      <c r="A7377">
        <v>200300862</v>
      </c>
      <c r="B7377" s="1">
        <v>44134</v>
      </c>
      <c r="C7377" s="1">
        <v>44134</v>
      </c>
      <c r="D7377">
        <v>600</v>
      </c>
      <c r="E7377">
        <v>3</v>
      </c>
      <c r="F7377" t="s">
        <v>43</v>
      </c>
      <c r="G7377">
        <v>312</v>
      </c>
      <c r="H7377">
        <v>1</v>
      </c>
      <c r="I7377">
        <v>121</v>
      </c>
      <c r="J7377" t="s">
        <v>227</v>
      </c>
      <c r="K7377" t="s">
        <v>10407</v>
      </c>
      <c r="L7377">
        <v>32</v>
      </c>
      <c r="M7377" t="s">
        <v>94</v>
      </c>
      <c r="N7377" t="s">
        <v>73</v>
      </c>
      <c r="O7377">
        <v>108</v>
      </c>
      <c r="P7377" t="s">
        <v>105</v>
      </c>
      <c r="Q7377">
        <v>400</v>
      </c>
      <c r="R7377" t="s">
        <v>143</v>
      </c>
      <c r="S7377" t="s">
        <v>84</v>
      </c>
      <c r="T7377" t="s">
        <v>85</v>
      </c>
      <c r="U7377">
        <v>121</v>
      </c>
      <c r="Y7377" t="s">
        <v>10408</v>
      </c>
      <c r="AA7377">
        <v>34.025500000000001</v>
      </c>
      <c r="AB7377">
        <v>-118.3591</v>
      </c>
      <c r="AC7377">
        <f t="shared" si="115"/>
        <v>0</v>
      </c>
    </row>
    <row r="7378" spans="1:29" x14ac:dyDescent="0.35">
      <c r="A7378">
        <v>200710012</v>
      </c>
      <c r="B7378" s="1">
        <v>43986</v>
      </c>
      <c r="C7378" s="1">
        <v>43981</v>
      </c>
      <c r="D7378">
        <v>1300</v>
      </c>
      <c r="E7378">
        <v>7</v>
      </c>
      <c r="F7378" t="s">
        <v>28</v>
      </c>
      <c r="G7378">
        <v>723</v>
      </c>
      <c r="H7378">
        <v>1</v>
      </c>
      <c r="I7378">
        <v>420</v>
      </c>
      <c r="J7378" t="s">
        <v>352</v>
      </c>
      <c r="L7378">
        <v>0</v>
      </c>
      <c r="O7378">
        <v>101</v>
      </c>
      <c r="P7378" t="s">
        <v>32</v>
      </c>
      <c r="S7378" t="s">
        <v>40</v>
      </c>
      <c r="T7378" t="s">
        <v>41</v>
      </c>
      <c r="U7378">
        <v>420</v>
      </c>
      <c r="Y7378" t="s">
        <v>2091</v>
      </c>
      <c r="Z7378" t="s">
        <v>1728</v>
      </c>
      <c r="AA7378">
        <v>34.071899999999999</v>
      </c>
      <c r="AB7378">
        <v>-118.3614</v>
      </c>
      <c r="AC7378">
        <f t="shared" si="115"/>
        <v>0</v>
      </c>
    </row>
    <row r="7379" spans="1:29" x14ac:dyDescent="0.35">
      <c r="A7379">
        <v>200707258</v>
      </c>
      <c r="B7379" s="1">
        <v>43900</v>
      </c>
      <c r="C7379" s="1">
        <v>43900</v>
      </c>
      <c r="D7379">
        <v>1710</v>
      </c>
      <c r="E7379">
        <v>7</v>
      </c>
      <c r="F7379" t="s">
        <v>28</v>
      </c>
      <c r="G7379">
        <v>723</v>
      </c>
      <c r="H7379">
        <v>1</v>
      </c>
      <c r="I7379">
        <v>210</v>
      </c>
      <c r="J7379" t="s">
        <v>149</v>
      </c>
      <c r="K7379" t="s">
        <v>10409</v>
      </c>
      <c r="L7379">
        <v>0</v>
      </c>
      <c r="M7379" t="s">
        <v>30</v>
      </c>
      <c r="N7379" t="s">
        <v>31</v>
      </c>
      <c r="O7379">
        <v>402</v>
      </c>
      <c r="P7379" t="s">
        <v>195</v>
      </c>
      <c r="Q7379">
        <v>400</v>
      </c>
      <c r="R7379" t="s">
        <v>143</v>
      </c>
      <c r="S7379" t="s">
        <v>33</v>
      </c>
      <c r="T7379" t="s">
        <v>34</v>
      </c>
      <c r="U7379">
        <v>210</v>
      </c>
      <c r="Y7379" t="s">
        <v>1281</v>
      </c>
      <c r="Z7379" t="s">
        <v>1728</v>
      </c>
      <c r="AA7379">
        <v>34.071899999999999</v>
      </c>
      <c r="AB7379">
        <v>-118.3614</v>
      </c>
      <c r="AC7379">
        <f t="shared" si="115"/>
        <v>1</v>
      </c>
    </row>
    <row r="7380" spans="1:29" x14ac:dyDescent="0.35">
      <c r="A7380">
        <v>200110720</v>
      </c>
      <c r="B7380" s="1">
        <v>43940</v>
      </c>
      <c r="C7380" s="1">
        <v>43939</v>
      </c>
      <c r="D7380">
        <v>2000</v>
      </c>
      <c r="E7380">
        <v>1</v>
      </c>
      <c r="F7380" t="s">
        <v>36</v>
      </c>
      <c r="G7380">
        <v>185</v>
      </c>
      <c r="H7380">
        <v>1</v>
      </c>
      <c r="I7380">
        <v>330</v>
      </c>
      <c r="J7380" t="s">
        <v>37</v>
      </c>
      <c r="K7380" t="s">
        <v>10410</v>
      </c>
      <c r="L7380">
        <v>22</v>
      </c>
      <c r="M7380" t="s">
        <v>94</v>
      </c>
      <c r="N7380" t="s">
        <v>73</v>
      </c>
      <c r="O7380">
        <v>108</v>
      </c>
      <c r="P7380" t="s">
        <v>105</v>
      </c>
      <c r="Q7380">
        <v>500</v>
      </c>
      <c r="R7380" t="s">
        <v>184</v>
      </c>
      <c r="S7380" t="s">
        <v>40</v>
      </c>
      <c r="T7380" t="s">
        <v>41</v>
      </c>
      <c r="U7380">
        <v>330</v>
      </c>
      <c r="Y7380" t="s">
        <v>9970</v>
      </c>
      <c r="AA7380">
        <v>34.0396</v>
      </c>
      <c r="AB7380">
        <v>-118.25579999999999</v>
      </c>
      <c r="AC7380">
        <f t="shared" si="115"/>
        <v>0</v>
      </c>
    </row>
    <row r="7381" spans="1:29" x14ac:dyDescent="0.35">
      <c r="A7381">
        <v>200315861</v>
      </c>
      <c r="B7381" s="1">
        <v>44058</v>
      </c>
      <c r="C7381" s="1">
        <v>44058</v>
      </c>
      <c r="D7381">
        <v>2200</v>
      </c>
      <c r="E7381">
        <v>3</v>
      </c>
      <c r="F7381" t="s">
        <v>43</v>
      </c>
      <c r="G7381">
        <v>398</v>
      </c>
      <c r="H7381">
        <v>2</v>
      </c>
      <c r="I7381">
        <v>740</v>
      </c>
      <c r="J7381" t="s">
        <v>224</v>
      </c>
      <c r="K7381" t="s">
        <v>10411</v>
      </c>
      <c r="L7381">
        <v>33</v>
      </c>
      <c r="M7381" t="s">
        <v>94</v>
      </c>
      <c r="N7381" t="s">
        <v>95</v>
      </c>
      <c r="O7381">
        <v>122</v>
      </c>
      <c r="P7381" t="s">
        <v>275</v>
      </c>
      <c r="S7381" t="s">
        <v>33</v>
      </c>
      <c r="T7381" t="s">
        <v>34</v>
      </c>
      <c r="U7381">
        <v>740</v>
      </c>
      <c r="Y7381" t="s">
        <v>10412</v>
      </c>
      <c r="AA7381">
        <v>34.009700000000002</v>
      </c>
      <c r="AB7381">
        <v>-118.2842</v>
      </c>
      <c r="AC7381">
        <f t="shared" si="115"/>
        <v>1</v>
      </c>
    </row>
    <row r="7382" spans="1:29" x14ac:dyDescent="0.35">
      <c r="A7382">
        <v>201215720</v>
      </c>
      <c r="B7382" s="1">
        <v>44010</v>
      </c>
      <c r="C7382" s="1">
        <v>44010</v>
      </c>
      <c r="D7382">
        <v>200</v>
      </c>
      <c r="E7382">
        <v>12</v>
      </c>
      <c r="F7382" t="s">
        <v>68</v>
      </c>
      <c r="G7382">
        <v>1259</v>
      </c>
      <c r="H7382">
        <v>2</v>
      </c>
      <c r="I7382">
        <v>624</v>
      </c>
      <c r="J7382" t="s">
        <v>171</v>
      </c>
      <c r="K7382" t="s">
        <v>10413</v>
      </c>
      <c r="L7382">
        <v>28</v>
      </c>
      <c r="M7382" t="s">
        <v>94</v>
      </c>
      <c r="N7382" t="s">
        <v>95</v>
      </c>
      <c r="O7382">
        <v>101</v>
      </c>
      <c r="P7382" t="s">
        <v>32</v>
      </c>
      <c r="Q7382">
        <v>400</v>
      </c>
      <c r="R7382" t="s">
        <v>143</v>
      </c>
      <c r="S7382" t="s">
        <v>84</v>
      </c>
      <c r="T7382" t="s">
        <v>85</v>
      </c>
      <c r="U7382">
        <v>624</v>
      </c>
      <c r="Y7382" t="s">
        <v>3086</v>
      </c>
      <c r="Z7382" t="s">
        <v>676</v>
      </c>
      <c r="AA7382">
        <v>33.9711</v>
      </c>
      <c r="AB7382">
        <v>-118.2629</v>
      </c>
      <c r="AC7382">
        <f t="shared" si="115"/>
        <v>0</v>
      </c>
    </row>
    <row r="7383" spans="1:29" x14ac:dyDescent="0.35">
      <c r="A7383">
        <v>200316799</v>
      </c>
      <c r="B7383" s="1">
        <v>44078</v>
      </c>
      <c r="C7383" s="1">
        <v>44078</v>
      </c>
      <c r="D7383">
        <v>100</v>
      </c>
      <c r="E7383">
        <v>3</v>
      </c>
      <c r="F7383" t="s">
        <v>43</v>
      </c>
      <c r="G7383">
        <v>396</v>
      </c>
      <c r="H7383">
        <v>1</v>
      </c>
      <c r="I7383">
        <v>440</v>
      </c>
      <c r="J7383" t="s">
        <v>213</v>
      </c>
      <c r="K7383" t="s">
        <v>10414</v>
      </c>
      <c r="L7383">
        <v>30</v>
      </c>
      <c r="M7383" t="s">
        <v>30</v>
      </c>
      <c r="N7383" t="s">
        <v>73</v>
      </c>
      <c r="O7383">
        <v>502</v>
      </c>
      <c r="P7383" t="s">
        <v>47</v>
      </c>
      <c r="S7383" t="s">
        <v>84</v>
      </c>
      <c r="T7383" t="s">
        <v>85</v>
      </c>
      <c r="U7383">
        <v>440</v>
      </c>
      <c r="Y7383" t="s">
        <v>1478</v>
      </c>
      <c r="AA7383">
        <v>34.006399999999999</v>
      </c>
      <c r="AB7383">
        <v>-118.28789999999999</v>
      </c>
      <c r="AC7383">
        <f t="shared" si="115"/>
        <v>0</v>
      </c>
    </row>
    <row r="7384" spans="1:29" x14ac:dyDescent="0.35">
      <c r="A7384">
        <v>201306668</v>
      </c>
      <c r="B7384" s="1">
        <v>43878</v>
      </c>
      <c r="C7384" s="1">
        <v>43878</v>
      </c>
      <c r="D7384">
        <v>1</v>
      </c>
      <c r="E7384">
        <v>13</v>
      </c>
      <c r="F7384" t="s">
        <v>62</v>
      </c>
      <c r="G7384">
        <v>1317</v>
      </c>
      <c r="H7384">
        <v>2</v>
      </c>
      <c r="I7384">
        <v>624</v>
      </c>
      <c r="J7384" t="s">
        <v>171</v>
      </c>
      <c r="K7384" t="s">
        <v>7253</v>
      </c>
      <c r="L7384">
        <v>34</v>
      </c>
      <c r="M7384" t="s">
        <v>30</v>
      </c>
      <c r="N7384" t="s">
        <v>95</v>
      </c>
      <c r="O7384">
        <v>102</v>
      </c>
      <c r="P7384" t="s">
        <v>186</v>
      </c>
      <c r="Q7384">
        <v>400</v>
      </c>
      <c r="R7384" t="s">
        <v>143</v>
      </c>
      <c r="S7384" t="s">
        <v>40</v>
      </c>
      <c r="T7384" t="s">
        <v>41</v>
      </c>
      <c r="U7384">
        <v>624</v>
      </c>
      <c r="Y7384" t="s">
        <v>10415</v>
      </c>
      <c r="AA7384">
        <v>34.020200000000003</v>
      </c>
      <c r="AB7384">
        <v>-118.24039999999999</v>
      </c>
      <c r="AC7384">
        <f t="shared" si="115"/>
        <v>0</v>
      </c>
    </row>
    <row r="7385" spans="1:29" x14ac:dyDescent="0.35">
      <c r="A7385">
        <v>200704717</v>
      </c>
      <c r="B7385" s="1">
        <v>43845</v>
      </c>
      <c r="C7385" s="1">
        <v>43845</v>
      </c>
      <c r="D7385">
        <v>2042</v>
      </c>
      <c r="E7385">
        <v>7</v>
      </c>
      <c r="F7385" t="s">
        <v>28</v>
      </c>
      <c r="G7385">
        <v>701</v>
      </c>
      <c r="H7385">
        <v>1</v>
      </c>
      <c r="I7385">
        <v>330</v>
      </c>
      <c r="J7385" t="s">
        <v>37</v>
      </c>
      <c r="K7385" t="s">
        <v>10416</v>
      </c>
      <c r="L7385">
        <v>48</v>
      </c>
      <c r="M7385" t="s">
        <v>94</v>
      </c>
      <c r="N7385" t="s">
        <v>73</v>
      </c>
      <c r="O7385">
        <v>101</v>
      </c>
      <c r="P7385" t="s">
        <v>32</v>
      </c>
      <c r="S7385" t="s">
        <v>40</v>
      </c>
      <c r="T7385" t="s">
        <v>41</v>
      </c>
      <c r="U7385">
        <v>330</v>
      </c>
      <c r="Y7385" t="s">
        <v>559</v>
      </c>
      <c r="AA7385">
        <v>34.083500000000001</v>
      </c>
      <c r="AB7385">
        <v>-118.3734</v>
      </c>
      <c r="AC7385">
        <f t="shared" si="115"/>
        <v>0</v>
      </c>
    </row>
    <row r="7386" spans="1:29" x14ac:dyDescent="0.35">
      <c r="A7386">
        <v>200616982</v>
      </c>
      <c r="B7386" s="1">
        <v>44125</v>
      </c>
      <c r="C7386" s="1">
        <v>44124</v>
      </c>
      <c r="D7386">
        <v>830</v>
      </c>
      <c r="E7386">
        <v>6</v>
      </c>
      <c r="F7386" t="s">
        <v>91</v>
      </c>
      <c r="G7386">
        <v>629</v>
      </c>
      <c r="H7386">
        <v>2</v>
      </c>
      <c r="I7386">
        <v>930</v>
      </c>
      <c r="J7386" t="s">
        <v>339</v>
      </c>
      <c r="K7386" t="s">
        <v>10417</v>
      </c>
      <c r="L7386">
        <v>28</v>
      </c>
      <c r="M7386" t="s">
        <v>94</v>
      </c>
      <c r="N7386" t="s">
        <v>73</v>
      </c>
      <c r="O7386">
        <v>109</v>
      </c>
      <c r="P7386" t="s">
        <v>1043</v>
      </c>
      <c r="Q7386">
        <v>511</v>
      </c>
      <c r="R7386" t="s">
        <v>151</v>
      </c>
      <c r="S7386" t="s">
        <v>40</v>
      </c>
      <c r="T7386" t="s">
        <v>41</v>
      </c>
      <c r="U7386">
        <v>930</v>
      </c>
      <c r="Y7386" t="s">
        <v>10418</v>
      </c>
      <c r="AA7386">
        <v>34.120100000000001</v>
      </c>
      <c r="AB7386">
        <v>-118.3163</v>
      </c>
      <c r="AC7386">
        <f t="shared" si="115"/>
        <v>0</v>
      </c>
    </row>
    <row r="7387" spans="1:29" x14ac:dyDescent="0.35">
      <c r="A7387">
        <v>200216573</v>
      </c>
      <c r="B7387" s="1">
        <v>44127</v>
      </c>
      <c r="C7387" s="1">
        <v>44126</v>
      </c>
      <c r="D7387">
        <v>2230</v>
      </c>
      <c r="E7387">
        <v>2</v>
      </c>
      <c r="F7387" t="s">
        <v>56</v>
      </c>
      <c r="G7387">
        <v>265</v>
      </c>
      <c r="H7387">
        <v>1</v>
      </c>
      <c r="I7387">
        <v>220</v>
      </c>
      <c r="J7387" t="s">
        <v>919</v>
      </c>
      <c r="K7387" t="s">
        <v>10419</v>
      </c>
      <c r="L7387">
        <v>31</v>
      </c>
      <c r="M7387" t="s">
        <v>30</v>
      </c>
      <c r="N7387" t="s">
        <v>95</v>
      </c>
      <c r="O7387">
        <v>108</v>
      </c>
      <c r="P7387" t="s">
        <v>105</v>
      </c>
      <c r="Q7387">
        <v>207</v>
      </c>
      <c r="R7387" t="s">
        <v>1110</v>
      </c>
      <c r="S7387" t="s">
        <v>33</v>
      </c>
      <c r="T7387" t="s">
        <v>34</v>
      </c>
      <c r="U7387">
        <v>220</v>
      </c>
      <c r="Y7387" t="s">
        <v>5607</v>
      </c>
      <c r="AA7387">
        <v>34.054299999999998</v>
      </c>
      <c r="AB7387">
        <v>-118.2782</v>
      </c>
      <c r="AC7387">
        <f t="shared" si="115"/>
        <v>1</v>
      </c>
    </row>
    <row r="7388" spans="1:29" x14ac:dyDescent="0.35">
      <c r="A7388">
        <v>201011344</v>
      </c>
      <c r="B7388" s="1">
        <v>44038</v>
      </c>
      <c r="C7388" s="1">
        <v>44038</v>
      </c>
      <c r="D7388">
        <v>115</v>
      </c>
      <c r="E7388">
        <v>10</v>
      </c>
      <c r="F7388" t="s">
        <v>103</v>
      </c>
      <c r="G7388">
        <v>1029</v>
      </c>
      <c r="H7388">
        <v>1</v>
      </c>
      <c r="I7388">
        <v>510</v>
      </c>
      <c r="J7388" t="s">
        <v>29</v>
      </c>
      <c r="L7388">
        <v>0</v>
      </c>
      <c r="O7388">
        <v>104</v>
      </c>
      <c r="P7388" t="s">
        <v>201</v>
      </c>
      <c r="S7388" t="s">
        <v>40</v>
      </c>
      <c r="T7388" t="s">
        <v>41</v>
      </c>
      <c r="U7388">
        <v>510</v>
      </c>
      <c r="Y7388" t="s">
        <v>1335</v>
      </c>
      <c r="AA7388">
        <v>34.197600000000001</v>
      </c>
      <c r="AB7388">
        <v>-118.4799</v>
      </c>
      <c r="AC7388">
        <f t="shared" si="115"/>
        <v>0</v>
      </c>
    </row>
    <row r="7389" spans="1:29" x14ac:dyDescent="0.35">
      <c r="A7389">
        <v>200211980</v>
      </c>
      <c r="B7389" s="1">
        <v>44012</v>
      </c>
      <c r="C7389" s="1">
        <v>44011</v>
      </c>
      <c r="D7389">
        <v>2000</v>
      </c>
      <c r="E7389">
        <v>2</v>
      </c>
      <c r="F7389" t="s">
        <v>56</v>
      </c>
      <c r="G7389">
        <v>249</v>
      </c>
      <c r="H7389">
        <v>1</v>
      </c>
      <c r="I7389">
        <v>330</v>
      </c>
      <c r="J7389" t="s">
        <v>37</v>
      </c>
      <c r="K7389" t="s">
        <v>10420</v>
      </c>
      <c r="L7389">
        <v>25</v>
      </c>
      <c r="M7389" t="s">
        <v>30</v>
      </c>
      <c r="N7389" t="s">
        <v>31</v>
      </c>
      <c r="O7389">
        <v>101</v>
      </c>
      <c r="P7389" t="s">
        <v>32</v>
      </c>
      <c r="S7389" t="s">
        <v>40</v>
      </c>
      <c r="T7389" t="s">
        <v>41</v>
      </c>
      <c r="U7389">
        <v>330</v>
      </c>
      <c r="Y7389" t="s">
        <v>664</v>
      </c>
      <c r="Z7389" t="s">
        <v>1312</v>
      </c>
      <c r="AA7389">
        <v>34.052300000000002</v>
      </c>
      <c r="AB7389">
        <v>-118.2633</v>
      </c>
      <c r="AC7389">
        <f t="shared" si="115"/>
        <v>0</v>
      </c>
    </row>
    <row r="7390" spans="1:29" x14ac:dyDescent="0.35">
      <c r="A7390">
        <v>201214019</v>
      </c>
      <c r="B7390" s="1">
        <v>43984</v>
      </c>
      <c r="C7390" s="1">
        <v>43984</v>
      </c>
      <c r="D7390">
        <v>840</v>
      </c>
      <c r="E7390">
        <v>12</v>
      </c>
      <c r="F7390" t="s">
        <v>68</v>
      </c>
      <c r="G7390">
        <v>1251</v>
      </c>
      <c r="H7390">
        <v>1</v>
      </c>
      <c r="I7390">
        <v>320</v>
      </c>
      <c r="J7390" t="s">
        <v>435</v>
      </c>
      <c r="K7390" t="s">
        <v>10421</v>
      </c>
      <c r="L7390">
        <v>51</v>
      </c>
      <c r="M7390" t="s">
        <v>30</v>
      </c>
      <c r="N7390" t="s">
        <v>31</v>
      </c>
      <c r="O7390">
        <v>203</v>
      </c>
      <c r="P7390" t="s">
        <v>101</v>
      </c>
      <c r="Q7390">
        <v>203</v>
      </c>
      <c r="R7390" t="s">
        <v>6785</v>
      </c>
      <c r="S7390" t="s">
        <v>84</v>
      </c>
      <c r="T7390" t="s">
        <v>85</v>
      </c>
      <c r="U7390">
        <v>320</v>
      </c>
      <c r="Y7390" t="s">
        <v>5446</v>
      </c>
      <c r="Z7390" t="s">
        <v>2156</v>
      </c>
      <c r="AA7390">
        <v>33.978099999999998</v>
      </c>
      <c r="AB7390">
        <v>-118.32940000000001</v>
      </c>
      <c r="AC7390">
        <f t="shared" si="115"/>
        <v>0</v>
      </c>
    </row>
    <row r="7391" spans="1:29" x14ac:dyDescent="0.35">
      <c r="A7391">
        <v>200309803</v>
      </c>
      <c r="B7391" s="1">
        <v>43933</v>
      </c>
      <c r="C7391" s="1">
        <v>43933</v>
      </c>
      <c r="D7391">
        <v>1115</v>
      </c>
      <c r="E7391">
        <v>3</v>
      </c>
      <c r="F7391" t="s">
        <v>43</v>
      </c>
      <c r="G7391">
        <v>312</v>
      </c>
      <c r="H7391">
        <v>1</v>
      </c>
      <c r="I7391">
        <v>341</v>
      </c>
      <c r="J7391" t="s">
        <v>157</v>
      </c>
      <c r="K7391" t="s">
        <v>10422</v>
      </c>
      <c r="L7391">
        <v>17</v>
      </c>
      <c r="M7391" t="s">
        <v>94</v>
      </c>
      <c r="N7391" t="s">
        <v>95</v>
      </c>
      <c r="O7391">
        <v>210</v>
      </c>
      <c r="P7391" t="s">
        <v>183</v>
      </c>
      <c r="S7391" t="s">
        <v>40</v>
      </c>
      <c r="T7391" t="s">
        <v>41</v>
      </c>
      <c r="U7391">
        <v>341</v>
      </c>
      <c r="Y7391" t="s">
        <v>6686</v>
      </c>
      <c r="AA7391">
        <v>34.0289</v>
      </c>
      <c r="AB7391">
        <v>-118.3563</v>
      </c>
      <c r="AC7391">
        <f t="shared" si="115"/>
        <v>0</v>
      </c>
    </row>
    <row r="7392" spans="1:29" x14ac:dyDescent="0.35">
      <c r="A7392">
        <v>201012031</v>
      </c>
      <c r="B7392" s="1">
        <v>44056</v>
      </c>
      <c r="C7392" s="1">
        <v>44056</v>
      </c>
      <c r="D7392">
        <v>1100</v>
      </c>
      <c r="E7392">
        <v>10</v>
      </c>
      <c r="F7392" t="s">
        <v>103</v>
      </c>
      <c r="G7392">
        <v>1021</v>
      </c>
      <c r="H7392">
        <v>2</v>
      </c>
      <c r="I7392">
        <v>930</v>
      </c>
      <c r="J7392" t="s">
        <v>339</v>
      </c>
      <c r="K7392" t="s">
        <v>10423</v>
      </c>
      <c r="L7392">
        <v>33</v>
      </c>
      <c r="M7392" t="s">
        <v>94</v>
      </c>
      <c r="N7392" t="s">
        <v>163</v>
      </c>
      <c r="O7392">
        <v>501</v>
      </c>
      <c r="P7392" t="s">
        <v>164</v>
      </c>
      <c r="Q7392">
        <v>511</v>
      </c>
      <c r="R7392" t="s">
        <v>151</v>
      </c>
      <c r="S7392" t="s">
        <v>84</v>
      </c>
      <c r="T7392" t="s">
        <v>85</v>
      </c>
      <c r="U7392">
        <v>930</v>
      </c>
      <c r="Y7392" t="s">
        <v>10424</v>
      </c>
      <c r="AA7392">
        <v>34.199399999999997</v>
      </c>
      <c r="AB7392">
        <v>-118.55549999999999</v>
      </c>
      <c r="AC7392">
        <f t="shared" si="115"/>
        <v>0</v>
      </c>
    </row>
    <row r="7393" spans="1:29" x14ac:dyDescent="0.35">
      <c r="A7393">
        <v>200816777</v>
      </c>
      <c r="B7393" s="1">
        <v>44158</v>
      </c>
      <c r="C7393" s="1">
        <v>44153</v>
      </c>
      <c r="D7393">
        <v>2000</v>
      </c>
      <c r="E7393">
        <v>8</v>
      </c>
      <c r="F7393" t="s">
        <v>109</v>
      </c>
      <c r="G7393">
        <v>838</v>
      </c>
      <c r="H7393">
        <v>1</v>
      </c>
      <c r="I7393">
        <v>510</v>
      </c>
      <c r="J7393" t="s">
        <v>29</v>
      </c>
      <c r="L7393">
        <v>0</v>
      </c>
      <c r="O7393">
        <v>101</v>
      </c>
      <c r="P7393" t="s">
        <v>32</v>
      </c>
      <c r="S7393" t="s">
        <v>40</v>
      </c>
      <c r="T7393" t="s">
        <v>41</v>
      </c>
      <c r="U7393">
        <v>510</v>
      </c>
      <c r="Y7393" t="s">
        <v>664</v>
      </c>
      <c r="Z7393" t="s">
        <v>3174</v>
      </c>
      <c r="AA7393">
        <v>34.062600000000003</v>
      </c>
      <c r="AB7393">
        <v>-118.4491</v>
      </c>
      <c r="AC7393">
        <f t="shared" si="115"/>
        <v>0</v>
      </c>
    </row>
    <row r="7394" spans="1:29" x14ac:dyDescent="0.35">
      <c r="A7394">
        <v>200305304</v>
      </c>
      <c r="B7394" s="1">
        <v>43852</v>
      </c>
      <c r="C7394" s="1">
        <v>43852</v>
      </c>
      <c r="D7394">
        <v>900</v>
      </c>
      <c r="E7394">
        <v>3</v>
      </c>
      <c r="F7394" t="s">
        <v>43</v>
      </c>
      <c r="G7394">
        <v>373</v>
      </c>
      <c r="H7394">
        <v>1</v>
      </c>
      <c r="I7394">
        <v>230</v>
      </c>
      <c r="J7394" t="s">
        <v>161</v>
      </c>
      <c r="K7394" t="s">
        <v>10425</v>
      </c>
      <c r="L7394">
        <v>51</v>
      </c>
      <c r="M7394" t="s">
        <v>30</v>
      </c>
      <c r="N7394" t="s">
        <v>95</v>
      </c>
      <c r="O7394">
        <v>203</v>
      </c>
      <c r="P7394" t="s">
        <v>101</v>
      </c>
      <c r="Q7394">
        <v>500</v>
      </c>
      <c r="R7394" t="s">
        <v>184</v>
      </c>
      <c r="S7394" t="s">
        <v>84</v>
      </c>
      <c r="T7394" t="s">
        <v>85</v>
      </c>
      <c r="U7394">
        <v>230</v>
      </c>
      <c r="Y7394" t="s">
        <v>2036</v>
      </c>
      <c r="AA7394">
        <v>34.017400000000002</v>
      </c>
      <c r="AB7394">
        <v>-118.3349</v>
      </c>
      <c r="AC7394">
        <f t="shared" si="115"/>
        <v>0</v>
      </c>
    </row>
    <row r="7395" spans="1:29" x14ac:dyDescent="0.35">
      <c r="A7395">
        <v>200308011</v>
      </c>
      <c r="B7395" s="1">
        <v>43895</v>
      </c>
      <c r="C7395" s="1">
        <v>43872</v>
      </c>
      <c r="D7395">
        <v>1400</v>
      </c>
      <c r="E7395">
        <v>3</v>
      </c>
      <c r="F7395" t="s">
        <v>43</v>
      </c>
      <c r="G7395">
        <v>321</v>
      </c>
      <c r="H7395">
        <v>1</v>
      </c>
      <c r="I7395">
        <v>442</v>
      </c>
      <c r="J7395" t="s">
        <v>179</v>
      </c>
      <c r="K7395" t="s">
        <v>10426</v>
      </c>
      <c r="L7395">
        <v>19</v>
      </c>
      <c r="M7395" t="s">
        <v>46</v>
      </c>
      <c r="N7395" t="s">
        <v>46</v>
      </c>
      <c r="O7395">
        <v>404</v>
      </c>
      <c r="P7395" t="s">
        <v>1637</v>
      </c>
      <c r="S7395" t="s">
        <v>40</v>
      </c>
      <c r="T7395" t="s">
        <v>41</v>
      </c>
      <c r="U7395">
        <v>442</v>
      </c>
      <c r="Y7395" t="s">
        <v>1628</v>
      </c>
      <c r="AA7395">
        <v>34.0242</v>
      </c>
      <c r="AB7395">
        <v>-118.37220000000001</v>
      </c>
      <c r="AC7395">
        <f t="shared" si="115"/>
        <v>0</v>
      </c>
    </row>
    <row r="7396" spans="1:29" x14ac:dyDescent="0.35">
      <c r="A7396">
        <v>200914317</v>
      </c>
      <c r="B7396" s="1">
        <v>44077</v>
      </c>
      <c r="C7396" s="1">
        <v>43859</v>
      </c>
      <c r="D7396">
        <v>2330</v>
      </c>
      <c r="E7396">
        <v>9</v>
      </c>
      <c r="F7396" t="s">
        <v>49</v>
      </c>
      <c r="G7396">
        <v>941</v>
      </c>
      <c r="H7396">
        <v>1</v>
      </c>
      <c r="I7396">
        <v>442</v>
      </c>
      <c r="J7396" t="s">
        <v>179</v>
      </c>
      <c r="K7396" t="s">
        <v>10427</v>
      </c>
      <c r="L7396">
        <v>28</v>
      </c>
      <c r="M7396" t="s">
        <v>94</v>
      </c>
      <c r="N7396" t="s">
        <v>95</v>
      </c>
      <c r="O7396">
        <v>203</v>
      </c>
      <c r="P7396" t="s">
        <v>101</v>
      </c>
      <c r="S7396" t="s">
        <v>40</v>
      </c>
      <c r="T7396" t="s">
        <v>41</v>
      </c>
      <c r="U7396">
        <v>442</v>
      </c>
      <c r="Y7396" t="s">
        <v>3008</v>
      </c>
      <c r="AA7396">
        <v>34.173999999999999</v>
      </c>
      <c r="AB7396">
        <v>-118.4661</v>
      </c>
      <c r="AC7396">
        <f t="shared" si="115"/>
        <v>0</v>
      </c>
    </row>
    <row r="7397" spans="1:29" x14ac:dyDescent="0.35">
      <c r="A7397">
        <v>200905648</v>
      </c>
      <c r="B7397" s="1">
        <v>43868</v>
      </c>
      <c r="C7397" s="1">
        <v>43865</v>
      </c>
      <c r="D7397">
        <v>1</v>
      </c>
      <c r="E7397">
        <v>9</v>
      </c>
      <c r="F7397" t="s">
        <v>49</v>
      </c>
      <c r="G7397">
        <v>941</v>
      </c>
      <c r="H7397">
        <v>2</v>
      </c>
      <c r="I7397">
        <v>649</v>
      </c>
      <c r="J7397" t="s">
        <v>1038</v>
      </c>
      <c r="K7397" t="s">
        <v>10428</v>
      </c>
      <c r="L7397">
        <v>40</v>
      </c>
      <c r="M7397" t="s">
        <v>94</v>
      </c>
      <c r="N7397" t="s">
        <v>95</v>
      </c>
      <c r="O7397">
        <v>719</v>
      </c>
      <c r="P7397" t="s">
        <v>1965</v>
      </c>
      <c r="S7397" t="s">
        <v>40</v>
      </c>
      <c r="T7397" t="s">
        <v>41</v>
      </c>
      <c r="U7397">
        <v>649</v>
      </c>
      <c r="Y7397" t="s">
        <v>9528</v>
      </c>
      <c r="AA7397">
        <v>34.1721</v>
      </c>
      <c r="AB7397">
        <v>-118.4662</v>
      </c>
      <c r="AC7397">
        <f t="shared" si="115"/>
        <v>0</v>
      </c>
    </row>
    <row r="7398" spans="1:29" x14ac:dyDescent="0.35">
      <c r="A7398">
        <v>200707251</v>
      </c>
      <c r="B7398" s="1">
        <v>43900</v>
      </c>
      <c r="C7398" s="1">
        <v>43899</v>
      </c>
      <c r="D7398">
        <v>500</v>
      </c>
      <c r="E7398">
        <v>7</v>
      </c>
      <c r="F7398" t="s">
        <v>28</v>
      </c>
      <c r="G7398">
        <v>721</v>
      </c>
      <c r="H7398">
        <v>1</v>
      </c>
      <c r="I7398">
        <v>310</v>
      </c>
      <c r="J7398" t="s">
        <v>71</v>
      </c>
      <c r="K7398" t="s">
        <v>6195</v>
      </c>
      <c r="L7398">
        <v>18</v>
      </c>
      <c r="M7398" t="s">
        <v>94</v>
      </c>
      <c r="N7398" t="s">
        <v>95</v>
      </c>
      <c r="O7398">
        <v>707</v>
      </c>
      <c r="P7398" t="s">
        <v>280</v>
      </c>
      <c r="S7398" t="s">
        <v>40</v>
      </c>
      <c r="T7398" t="s">
        <v>41</v>
      </c>
      <c r="U7398">
        <v>310</v>
      </c>
      <c r="Y7398" t="s">
        <v>10429</v>
      </c>
      <c r="AA7398">
        <v>34.075299999999999</v>
      </c>
      <c r="AB7398">
        <v>-118.3858</v>
      </c>
      <c r="AC7398">
        <f t="shared" si="115"/>
        <v>0</v>
      </c>
    </row>
    <row r="7399" spans="1:29" x14ac:dyDescent="0.35">
      <c r="A7399">
        <v>201214894</v>
      </c>
      <c r="B7399" s="1">
        <v>44000</v>
      </c>
      <c r="C7399" s="1">
        <v>43993</v>
      </c>
      <c r="D7399">
        <v>230</v>
      </c>
      <c r="E7399">
        <v>12</v>
      </c>
      <c r="F7399" t="s">
        <v>68</v>
      </c>
      <c r="G7399">
        <v>1268</v>
      </c>
      <c r="H7399">
        <v>2</v>
      </c>
      <c r="I7399">
        <v>624</v>
      </c>
      <c r="J7399" t="s">
        <v>171</v>
      </c>
      <c r="K7399" t="s">
        <v>10430</v>
      </c>
      <c r="L7399">
        <v>27</v>
      </c>
      <c r="M7399" t="s">
        <v>94</v>
      </c>
      <c r="N7399" t="s">
        <v>163</v>
      </c>
      <c r="O7399">
        <v>108</v>
      </c>
      <c r="P7399" t="s">
        <v>105</v>
      </c>
      <c r="Q7399">
        <v>400</v>
      </c>
      <c r="R7399" t="s">
        <v>143</v>
      </c>
      <c r="S7399" t="s">
        <v>40</v>
      </c>
      <c r="T7399" t="s">
        <v>41</v>
      </c>
      <c r="U7399">
        <v>624</v>
      </c>
      <c r="Y7399" t="s">
        <v>10431</v>
      </c>
      <c r="AA7399">
        <v>33.963299999999997</v>
      </c>
      <c r="AB7399">
        <v>-118.2761</v>
      </c>
      <c r="AC7399">
        <f t="shared" si="115"/>
        <v>0</v>
      </c>
    </row>
    <row r="7400" spans="1:29" x14ac:dyDescent="0.35">
      <c r="A7400">
        <v>201300946</v>
      </c>
      <c r="B7400" s="1">
        <v>44072</v>
      </c>
      <c r="C7400" s="1">
        <v>44071</v>
      </c>
      <c r="D7400">
        <v>730</v>
      </c>
      <c r="E7400">
        <v>13</v>
      </c>
      <c r="F7400" t="s">
        <v>62</v>
      </c>
      <c r="G7400">
        <v>1361</v>
      </c>
      <c r="H7400">
        <v>1</v>
      </c>
      <c r="I7400">
        <v>310</v>
      </c>
      <c r="J7400" t="s">
        <v>71</v>
      </c>
      <c r="K7400" t="s">
        <v>10432</v>
      </c>
      <c r="L7400">
        <v>27</v>
      </c>
      <c r="M7400" t="s">
        <v>94</v>
      </c>
      <c r="N7400" t="s">
        <v>163</v>
      </c>
      <c r="O7400">
        <v>501</v>
      </c>
      <c r="P7400" t="s">
        <v>164</v>
      </c>
      <c r="S7400" t="s">
        <v>40</v>
      </c>
      <c r="T7400" t="s">
        <v>41</v>
      </c>
      <c r="U7400">
        <v>310</v>
      </c>
      <c r="V7400">
        <v>998</v>
      </c>
      <c r="Y7400" t="s">
        <v>10433</v>
      </c>
      <c r="AA7400">
        <v>34.000599999999999</v>
      </c>
      <c r="AB7400">
        <v>-118.2783</v>
      </c>
      <c r="AC7400">
        <f t="shared" si="115"/>
        <v>0</v>
      </c>
    </row>
    <row r="7401" spans="1:29" x14ac:dyDescent="0.35">
      <c r="A7401">
        <v>201107135</v>
      </c>
      <c r="B7401" s="1">
        <v>43899</v>
      </c>
      <c r="C7401" s="1">
        <v>43899</v>
      </c>
      <c r="D7401">
        <v>1525</v>
      </c>
      <c r="E7401">
        <v>11</v>
      </c>
      <c r="F7401" t="s">
        <v>64</v>
      </c>
      <c r="G7401">
        <v>1105</v>
      </c>
      <c r="H7401">
        <v>2</v>
      </c>
      <c r="I7401">
        <v>850</v>
      </c>
      <c r="J7401" t="s">
        <v>563</v>
      </c>
      <c r="K7401">
        <v>529</v>
      </c>
      <c r="L7401">
        <v>40</v>
      </c>
      <c r="M7401" t="s">
        <v>30</v>
      </c>
      <c r="N7401" t="s">
        <v>95</v>
      </c>
      <c r="O7401">
        <v>101</v>
      </c>
      <c r="P7401" t="s">
        <v>32</v>
      </c>
      <c r="S7401" t="s">
        <v>40</v>
      </c>
      <c r="T7401" t="s">
        <v>41</v>
      </c>
      <c r="U7401">
        <v>850</v>
      </c>
      <c r="Y7401" t="s">
        <v>682</v>
      </c>
      <c r="AA7401">
        <v>34.144199999999998</v>
      </c>
      <c r="AB7401">
        <v>-118.218</v>
      </c>
      <c r="AC7401">
        <f t="shared" si="115"/>
        <v>0</v>
      </c>
    </row>
    <row r="7402" spans="1:29" x14ac:dyDescent="0.35">
      <c r="A7402">
        <v>201009445</v>
      </c>
      <c r="B7402" s="1">
        <v>43978</v>
      </c>
      <c r="C7402" s="1">
        <v>43977</v>
      </c>
      <c r="D7402">
        <v>2200</v>
      </c>
      <c r="E7402">
        <v>10</v>
      </c>
      <c r="F7402" t="s">
        <v>103</v>
      </c>
      <c r="G7402">
        <v>1035</v>
      </c>
      <c r="H7402">
        <v>2</v>
      </c>
      <c r="I7402">
        <v>740</v>
      </c>
      <c r="J7402" t="s">
        <v>224</v>
      </c>
      <c r="K7402" t="s">
        <v>10434</v>
      </c>
      <c r="L7402">
        <v>74</v>
      </c>
      <c r="M7402" t="s">
        <v>94</v>
      </c>
      <c r="N7402" t="s">
        <v>73</v>
      </c>
      <c r="O7402">
        <v>121</v>
      </c>
      <c r="P7402" t="s">
        <v>246</v>
      </c>
      <c r="S7402" t="s">
        <v>40</v>
      </c>
      <c r="T7402" t="s">
        <v>41</v>
      </c>
      <c r="U7402">
        <v>740</v>
      </c>
      <c r="Y7402" t="s">
        <v>10435</v>
      </c>
      <c r="AA7402">
        <v>34.190300000000001</v>
      </c>
      <c r="AB7402">
        <v>-118.5244</v>
      </c>
      <c r="AC7402">
        <f t="shared" si="115"/>
        <v>0</v>
      </c>
    </row>
    <row r="7403" spans="1:29" x14ac:dyDescent="0.35">
      <c r="A7403">
        <v>200617457</v>
      </c>
      <c r="B7403" s="1">
        <v>44135</v>
      </c>
      <c r="C7403" s="1">
        <v>44135</v>
      </c>
      <c r="D7403">
        <v>2145</v>
      </c>
      <c r="E7403">
        <v>6</v>
      </c>
      <c r="F7403" t="s">
        <v>91</v>
      </c>
      <c r="G7403">
        <v>666</v>
      </c>
      <c r="H7403">
        <v>2</v>
      </c>
      <c r="I7403">
        <v>888</v>
      </c>
      <c r="J7403" t="s">
        <v>250</v>
      </c>
      <c r="K7403" t="s">
        <v>7828</v>
      </c>
      <c r="L7403">
        <v>29</v>
      </c>
      <c r="M7403" t="s">
        <v>94</v>
      </c>
      <c r="N7403" t="s">
        <v>95</v>
      </c>
      <c r="O7403">
        <v>501</v>
      </c>
      <c r="P7403" t="s">
        <v>164</v>
      </c>
      <c r="S7403" t="s">
        <v>40</v>
      </c>
      <c r="T7403" t="s">
        <v>41</v>
      </c>
      <c r="U7403">
        <v>888</v>
      </c>
      <c r="Y7403" t="s">
        <v>10436</v>
      </c>
      <c r="AA7403">
        <v>34.092500000000001</v>
      </c>
      <c r="AB7403">
        <v>-118.3288</v>
      </c>
      <c r="AC7403">
        <f t="shared" si="115"/>
        <v>0</v>
      </c>
    </row>
    <row r="7404" spans="1:29" x14ac:dyDescent="0.35">
      <c r="A7404">
        <v>200714851</v>
      </c>
      <c r="B7404" s="1">
        <v>44117</v>
      </c>
      <c r="C7404" s="1">
        <v>44111</v>
      </c>
      <c r="D7404">
        <v>1145</v>
      </c>
      <c r="E7404">
        <v>7</v>
      </c>
      <c r="F7404" t="s">
        <v>28</v>
      </c>
      <c r="G7404">
        <v>758</v>
      </c>
      <c r="H7404">
        <v>2</v>
      </c>
      <c r="I7404">
        <v>930</v>
      </c>
      <c r="J7404" t="s">
        <v>339</v>
      </c>
      <c r="K7404" t="s">
        <v>10437</v>
      </c>
      <c r="L7404">
        <v>58</v>
      </c>
      <c r="M7404" t="s">
        <v>94</v>
      </c>
      <c r="N7404" t="s">
        <v>163</v>
      </c>
      <c r="O7404">
        <v>101</v>
      </c>
      <c r="P7404" t="s">
        <v>32</v>
      </c>
      <c r="Q7404">
        <v>511</v>
      </c>
      <c r="R7404" t="s">
        <v>151</v>
      </c>
      <c r="S7404" t="s">
        <v>40</v>
      </c>
      <c r="T7404" t="s">
        <v>41</v>
      </c>
      <c r="U7404">
        <v>930</v>
      </c>
      <c r="Y7404" t="s">
        <v>6998</v>
      </c>
      <c r="Z7404" t="s">
        <v>10438</v>
      </c>
      <c r="AA7404">
        <v>34.054200000000002</v>
      </c>
      <c r="AB7404">
        <v>-118.3304</v>
      </c>
      <c r="AC7404">
        <f t="shared" si="115"/>
        <v>0</v>
      </c>
    </row>
    <row r="7405" spans="1:29" x14ac:dyDescent="0.35">
      <c r="A7405">
        <v>200916481</v>
      </c>
      <c r="B7405" s="1">
        <v>44130</v>
      </c>
      <c r="C7405" s="1">
        <v>44130</v>
      </c>
      <c r="D7405">
        <v>1300</v>
      </c>
      <c r="E7405">
        <v>9</v>
      </c>
      <c r="F7405" t="s">
        <v>49</v>
      </c>
      <c r="G7405">
        <v>909</v>
      </c>
      <c r="H7405">
        <v>2</v>
      </c>
      <c r="I7405">
        <v>624</v>
      </c>
      <c r="J7405" t="s">
        <v>171</v>
      </c>
      <c r="K7405" t="s">
        <v>10439</v>
      </c>
      <c r="L7405">
        <v>23</v>
      </c>
      <c r="M7405" t="s">
        <v>94</v>
      </c>
      <c r="N7405" t="s">
        <v>95</v>
      </c>
      <c r="O7405">
        <v>502</v>
      </c>
      <c r="P7405" t="s">
        <v>47</v>
      </c>
      <c r="Q7405">
        <v>400</v>
      </c>
      <c r="R7405" t="s">
        <v>143</v>
      </c>
      <c r="S7405" t="s">
        <v>33</v>
      </c>
      <c r="T7405" t="s">
        <v>34</v>
      </c>
      <c r="U7405">
        <v>624</v>
      </c>
      <c r="Y7405" t="s">
        <v>2129</v>
      </c>
      <c r="AA7405">
        <v>34.203099999999999</v>
      </c>
      <c r="AB7405">
        <v>-118.43129999999999</v>
      </c>
      <c r="AC7405">
        <f t="shared" si="115"/>
        <v>1</v>
      </c>
    </row>
    <row r="7406" spans="1:29" x14ac:dyDescent="0.35">
      <c r="A7406">
        <v>200616267</v>
      </c>
      <c r="B7406" s="1">
        <v>44108</v>
      </c>
      <c r="C7406" s="1">
        <v>44108</v>
      </c>
      <c r="D7406">
        <v>1455</v>
      </c>
      <c r="E7406">
        <v>6</v>
      </c>
      <c r="F7406" t="s">
        <v>91</v>
      </c>
      <c r="G7406">
        <v>645</v>
      </c>
      <c r="H7406">
        <v>1</v>
      </c>
      <c r="I7406">
        <v>230</v>
      </c>
      <c r="J7406" t="s">
        <v>161</v>
      </c>
      <c r="K7406" t="s">
        <v>10440</v>
      </c>
      <c r="L7406">
        <v>29</v>
      </c>
      <c r="M7406" t="s">
        <v>30</v>
      </c>
      <c r="N7406" t="s">
        <v>73</v>
      </c>
      <c r="O7406">
        <v>203</v>
      </c>
      <c r="P7406" t="s">
        <v>101</v>
      </c>
      <c r="Q7406">
        <v>512</v>
      </c>
      <c r="R7406" t="s">
        <v>2684</v>
      </c>
      <c r="S7406" t="s">
        <v>40</v>
      </c>
      <c r="T7406" t="s">
        <v>41</v>
      </c>
      <c r="U7406">
        <v>230</v>
      </c>
      <c r="Y7406" t="s">
        <v>10441</v>
      </c>
      <c r="AA7406">
        <v>34.101599999999998</v>
      </c>
      <c r="AB7406">
        <v>-118.3404</v>
      </c>
      <c r="AC7406">
        <f t="shared" si="115"/>
        <v>0</v>
      </c>
    </row>
    <row r="7407" spans="1:29" x14ac:dyDescent="0.35">
      <c r="A7407">
        <v>200815712</v>
      </c>
      <c r="B7407" s="1">
        <v>44130</v>
      </c>
      <c r="C7407" s="1">
        <v>44127</v>
      </c>
      <c r="D7407">
        <v>2100</v>
      </c>
      <c r="E7407">
        <v>8</v>
      </c>
      <c r="F7407" t="s">
        <v>109</v>
      </c>
      <c r="G7407">
        <v>831</v>
      </c>
      <c r="H7407">
        <v>1</v>
      </c>
      <c r="I7407">
        <v>310</v>
      </c>
      <c r="J7407" t="s">
        <v>71</v>
      </c>
      <c r="K7407" t="s">
        <v>10442</v>
      </c>
      <c r="L7407">
        <v>50</v>
      </c>
      <c r="M7407" t="s">
        <v>30</v>
      </c>
      <c r="N7407" t="s">
        <v>73</v>
      </c>
      <c r="O7407">
        <v>502</v>
      </c>
      <c r="P7407" t="s">
        <v>47</v>
      </c>
      <c r="S7407" t="s">
        <v>84</v>
      </c>
      <c r="T7407" t="s">
        <v>85</v>
      </c>
      <c r="U7407">
        <v>310</v>
      </c>
      <c r="Y7407" t="s">
        <v>6611</v>
      </c>
      <c r="AA7407">
        <v>34.045200000000001</v>
      </c>
      <c r="AB7407">
        <v>-118.46810000000001</v>
      </c>
      <c r="AC7407">
        <f t="shared" si="115"/>
        <v>0</v>
      </c>
    </row>
    <row r="7408" spans="1:29" x14ac:dyDescent="0.35">
      <c r="A7408">
        <v>200706932</v>
      </c>
      <c r="B7408" s="1">
        <v>43893</v>
      </c>
      <c r="C7408" s="1">
        <v>43893</v>
      </c>
      <c r="D7408">
        <v>1920</v>
      </c>
      <c r="E7408">
        <v>7</v>
      </c>
      <c r="F7408" t="s">
        <v>28</v>
      </c>
      <c r="G7408">
        <v>785</v>
      </c>
      <c r="H7408">
        <v>2</v>
      </c>
      <c r="I7408">
        <v>745</v>
      </c>
      <c r="J7408" t="s">
        <v>139</v>
      </c>
      <c r="K7408" t="s">
        <v>10443</v>
      </c>
      <c r="L7408">
        <v>26</v>
      </c>
      <c r="M7408" t="s">
        <v>30</v>
      </c>
      <c r="N7408" t="s">
        <v>95</v>
      </c>
      <c r="O7408">
        <v>101</v>
      </c>
      <c r="P7408" t="s">
        <v>32</v>
      </c>
      <c r="S7408" t="s">
        <v>40</v>
      </c>
      <c r="T7408" t="s">
        <v>41</v>
      </c>
      <c r="U7408">
        <v>745</v>
      </c>
      <c r="Y7408" t="s">
        <v>10444</v>
      </c>
      <c r="Z7408" t="s">
        <v>10445</v>
      </c>
      <c r="AA7408">
        <v>34.037199999999999</v>
      </c>
      <c r="AB7408">
        <v>-118.34229999999999</v>
      </c>
      <c r="AC7408">
        <f t="shared" si="115"/>
        <v>0</v>
      </c>
    </row>
    <row r="7409" spans="1:29" x14ac:dyDescent="0.35">
      <c r="A7409">
        <v>200810281</v>
      </c>
      <c r="B7409" s="1">
        <v>43987</v>
      </c>
      <c r="C7409" s="1">
        <v>43985</v>
      </c>
      <c r="D7409">
        <v>2030</v>
      </c>
      <c r="E7409">
        <v>8</v>
      </c>
      <c r="F7409" t="s">
        <v>109</v>
      </c>
      <c r="G7409">
        <v>855</v>
      </c>
      <c r="H7409">
        <v>1</v>
      </c>
      <c r="I7409">
        <v>420</v>
      </c>
      <c r="J7409" t="s">
        <v>352</v>
      </c>
      <c r="K7409" t="s">
        <v>10446</v>
      </c>
      <c r="L7409">
        <v>30</v>
      </c>
      <c r="M7409" t="s">
        <v>30</v>
      </c>
      <c r="N7409" t="s">
        <v>3740</v>
      </c>
      <c r="O7409">
        <v>101</v>
      </c>
      <c r="P7409" t="s">
        <v>32</v>
      </c>
      <c r="S7409" t="s">
        <v>40</v>
      </c>
      <c r="T7409" t="s">
        <v>41</v>
      </c>
      <c r="U7409">
        <v>420</v>
      </c>
      <c r="Y7409" t="s">
        <v>6234</v>
      </c>
      <c r="AA7409">
        <v>34.052199999999999</v>
      </c>
      <c r="AB7409">
        <v>-118.4378</v>
      </c>
      <c r="AC7409">
        <f t="shared" si="115"/>
        <v>0</v>
      </c>
    </row>
    <row r="7410" spans="1:29" x14ac:dyDescent="0.35">
      <c r="A7410">
        <v>201211042</v>
      </c>
      <c r="B7410" s="1">
        <v>43937</v>
      </c>
      <c r="C7410" s="1">
        <v>43936</v>
      </c>
      <c r="D7410">
        <v>2200</v>
      </c>
      <c r="E7410">
        <v>12</v>
      </c>
      <c r="F7410" t="s">
        <v>68</v>
      </c>
      <c r="G7410">
        <v>1233</v>
      </c>
      <c r="H7410">
        <v>1</v>
      </c>
      <c r="I7410">
        <v>510</v>
      </c>
      <c r="J7410" t="s">
        <v>29</v>
      </c>
      <c r="L7410">
        <v>0</v>
      </c>
      <c r="O7410">
        <v>104</v>
      </c>
      <c r="P7410" t="s">
        <v>201</v>
      </c>
      <c r="S7410" t="s">
        <v>40</v>
      </c>
      <c r="T7410" t="s">
        <v>41</v>
      </c>
      <c r="U7410">
        <v>510</v>
      </c>
      <c r="Y7410" t="s">
        <v>10447</v>
      </c>
      <c r="AA7410">
        <v>33.986699999999999</v>
      </c>
      <c r="AB7410">
        <v>-118.30459999999999</v>
      </c>
      <c r="AC7410">
        <f t="shared" si="115"/>
        <v>0</v>
      </c>
    </row>
    <row r="7411" spans="1:29" x14ac:dyDescent="0.35">
      <c r="A7411">
        <v>200513328</v>
      </c>
      <c r="B7411" s="1">
        <v>44067</v>
      </c>
      <c r="C7411" s="1">
        <v>44064</v>
      </c>
      <c r="D7411">
        <v>1230</v>
      </c>
      <c r="E7411">
        <v>5</v>
      </c>
      <c r="F7411" t="s">
        <v>98</v>
      </c>
      <c r="G7411">
        <v>558</v>
      </c>
      <c r="H7411">
        <v>1</v>
      </c>
      <c r="I7411">
        <v>320</v>
      </c>
      <c r="J7411" t="s">
        <v>435</v>
      </c>
      <c r="K7411">
        <v>1601</v>
      </c>
      <c r="L7411">
        <v>0</v>
      </c>
      <c r="M7411" t="s">
        <v>46</v>
      </c>
      <c r="N7411" t="s">
        <v>46</v>
      </c>
      <c r="O7411">
        <v>721</v>
      </c>
      <c r="P7411" t="s">
        <v>828</v>
      </c>
      <c r="S7411" t="s">
        <v>40</v>
      </c>
      <c r="T7411" t="s">
        <v>41</v>
      </c>
      <c r="U7411">
        <v>320</v>
      </c>
      <c r="Y7411" t="s">
        <v>7410</v>
      </c>
      <c r="AA7411">
        <v>33.749499999999998</v>
      </c>
      <c r="AB7411">
        <v>-118.28749999999999</v>
      </c>
      <c r="AC7411">
        <f t="shared" si="115"/>
        <v>0</v>
      </c>
    </row>
    <row r="7412" spans="1:29" x14ac:dyDescent="0.35">
      <c r="A7412">
        <v>201214200</v>
      </c>
      <c r="B7412" s="1">
        <v>43988</v>
      </c>
      <c r="C7412" s="1">
        <v>43988</v>
      </c>
      <c r="D7412">
        <v>1200</v>
      </c>
      <c r="E7412">
        <v>12</v>
      </c>
      <c r="F7412" t="s">
        <v>68</v>
      </c>
      <c r="G7412">
        <v>1239</v>
      </c>
      <c r="H7412">
        <v>1</v>
      </c>
      <c r="I7412">
        <v>510</v>
      </c>
      <c r="J7412" t="s">
        <v>29</v>
      </c>
      <c r="L7412">
        <v>0</v>
      </c>
      <c r="O7412">
        <v>101</v>
      </c>
      <c r="P7412" t="s">
        <v>32</v>
      </c>
      <c r="S7412" t="s">
        <v>40</v>
      </c>
      <c r="T7412" t="s">
        <v>41</v>
      </c>
      <c r="U7412">
        <v>510</v>
      </c>
      <c r="Y7412" t="s">
        <v>10448</v>
      </c>
      <c r="AA7412">
        <v>33.985500000000002</v>
      </c>
      <c r="AB7412">
        <v>-118.28919999999999</v>
      </c>
      <c r="AC7412">
        <f t="shared" si="115"/>
        <v>0</v>
      </c>
    </row>
    <row r="7413" spans="1:29" x14ac:dyDescent="0.35">
      <c r="A7413">
        <v>201204745</v>
      </c>
      <c r="B7413" s="1">
        <v>43840</v>
      </c>
      <c r="C7413" s="1">
        <v>43840</v>
      </c>
      <c r="D7413">
        <v>1525</v>
      </c>
      <c r="E7413">
        <v>12</v>
      </c>
      <c r="F7413" t="s">
        <v>68</v>
      </c>
      <c r="G7413">
        <v>1258</v>
      </c>
      <c r="H7413">
        <v>2</v>
      </c>
      <c r="I7413">
        <v>623</v>
      </c>
      <c r="J7413" t="s">
        <v>465</v>
      </c>
      <c r="K7413" t="s">
        <v>10449</v>
      </c>
      <c r="L7413">
        <v>0</v>
      </c>
      <c r="M7413" t="s">
        <v>30</v>
      </c>
      <c r="N7413" t="s">
        <v>95</v>
      </c>
      <c r="O7413">
        <v>726</v>
      </c>
      <c r="P7413" t="s">
        <v>467</v>
      </c>
      <c r="Q7413">
        <v>400</v>
      </c>
      <c r="R7413" t="s">
        <v>143</v>
      </c>
      <c r="S7413" t="s">
        <v>33</v>
      </c>
      <c r="T7413" t="s">
        <v>34</v>
      </c>
      <c r="U7413">
        <v>623</v>
      </c>
      <c r="Y7413" t="s">
        <v>468</v>
      </c>
      <c r="AA7413">
        <v>33.970799999999997</v>
      </c>
      <c r="AB7413">
        <v>-118.2783</v>
      </c>
      <c r="AC7413">
        <f t="shared" si="115"/>
        <v>1</v>
      </c>
    </row>
    <row r="7414" spans="1:29" x14ac:dyDescent="0.35">
      <c r="A7414">
        <v>201116047</v>
      </c>
      <c r="B7414" s="1">
        <v>44159</v>
      </c>
      <c r="C7414" s="1">
        <v>44156</v>
      </c>
      <c r="D7414">
        <v>1700</v>
      </c>
      <c r="E7414">
        <v>11</v>
      </c>
      <c r="F7414" t="s">
        <v>64</v>
      </c>
      <c r="G7414">
        <v>1112</v>
      </c>
      <c r="H7414">
        <v>1</v>
      </c>
      <c r="I7414">
        <v>510</v>
      </c>
      <c r="J7414" t="s">
        <v>29</v>
      </c>
      <c r="L7414">
        <v>0</v>
      </c>
      <c r="O7414">
        <v>101</v>
      </c>
      <c r="P7414" t="s">
        <v>32</v>
      </c>
      <c r="S7414" t="s">
        <v>40</v>
      </c>
      <c r="T7414" t="s">
        <v>41</v>
      </c>
      <c r="U7414">
        <v>510</v>
      </c>
      <c r="Y7414" t="s">
        <v>10450</v>
      </c>
      <c r="AA7414">
        <v>34.127400000000002</v>
      </c>
      <c r="AB7414">
        <v>-118.23050000000001</v>
      </c>
      <c r="AC7414">
        <f t="shared" si="115"/>
        <v>0</v>
      </c>
    </row>
    <row r="7415" spans="1:29" x14ac:dyDescent="0.35">
      <c r="A7415">
        <v>200706361</v>
      </c>
      <c r="B7415" s="1">
        <v>43880</v>
      </c>
      <c r="C7415" s="1">
        <v>43880</v>
      </c>
      <c r="D7415">
        <v>1600</v>
      </c>
      <c r="E7415">
        <v>7</v>
      </c>
      <c r="F7415" t="s">
        <v>28</v>
      </c>
      <c r="G7415">
        <v>706</v>
      </c>
      <c r="H7415">
        <v>2</v>
      </c>
      <c r="I7415">
        <v>762</v>
      </c>
      <c r="J7415" t="s">
        <v>3047</v>
      </c>
      <c r="K7415" t="s">
        <v>10451</v>
      </c>
      <c r="L7415">
        <v>57</v>
      </c>
      <c r="M7415" t="s">
        <v>30</v>
      </c>
      <c r="N7415" t="s">
        <v>73</v>
      </c>
      <c r="O7415">
        <v>103</v>
      </c>
      <c r="P7415" t="s">
        <v>146</v>
      </c>
      <c r="Q7415">
        <v>500</v>
      </c>
      <c r="R7415" t="s">
        <v>184</v>
      </c>
      <c r="S7415" t="s">
        <v>40</v>
      </c>
      <c r="T7415" t="s">
        <v>41</v>
      </c>
      <c r="U7415">
        <v>762</v>
      </c>
      <c r="Y7415" t="s">
        <v>3600</v>
      </c>
      <c r="AA7415">
        <v>34.085299999999997</v>
      </c>
      <c r="AB7415">
        <v>-118.3386</v>
      </c>
      <c r="AC7415">
        <f t="shared" si="115"/>
        <v>0</v>
      </c>
    </row>
    <row r="7416" spans="1:29" x14ac:dyDescent="0.35">
      <c r="A7416">
        <v>200212495</v>
      </c>
      <c r="B7416" s="1">
        <v>44024</v>
      </c>
      <c r="C7416" s="1">
        <v>44023</v>
      </c>
      <c r="D7416">
        <v>2300</v>
      </c>
      <c r="E7416">
        <v>2</v>
      </c>
      <c r="F7416" t="s">
        <v>56</v>
      </c>
      <c r="G7416">
        <v>215</v>
      </c>
      <c r="H7416">
        <v>1</v>
      </c>
      <c r="I7416">
        <v>330</v>
      </c>
      <c r="J7416" t="s">
        <v>37</v>
      </c>
      <c r="K7416" t="s">
        <v>10452</v>
      </c>
      <c r="L7416">
        <v>29</v>
      </c>
      <c r="M7416" t="s">
        <v>30</v>
      </c>
      <c r="N7416" t="s">
        <v>95</v>
      </c>
      <c r="O7416">
        <v>101</v>
      </c>
      <c r="P7416" t="s">
        <v>32</v>
      </c>
      <c r="S7416" t="s">
        <v>40</v>
      </c>
      <c r="T7416" t="s">
        <v>41</v>
      </c>
      <c r="U7416">
        <v>330</v>
      </c>
      <c r="Y7416" t="s">
        <v>10453</v>
      </c>
      <c r="Z7416" t="s">
        <v>10454</v>
      </c>
      <c r="AA7416">
        <v>34.074199999999998</v>
      </c>
      <c r="AB7416">
        <v>-118.27719999999999</v>
      </c>
      <c r="AC7416">
        <f t="shared" si="115"/>
        <v>0</v>
      </c>
    </row>
    <row r="7417" spans="1:29" x14ac:dyDescent="0.35">
      <c r="A7417">
        <v>201012559</v>
      </c>
      <c r="B7417" s="1">
        <v>44071</v>
      </c>
      <c r="C7417" s="1">
        <v>44071</v>
      </c>
      <c r="D7417">
        <v>1340</v>
      </c>
      <c r="E7417">
        <v>10</v>
      </c>
      <c r="F7417" t="s">
        <v>103</v>
      </c>
      <c r="G7417">
        <v>1018</v>
      </c>
      <c r="H7417">
        <v>1</v>
      </c>
      <c r="I7417">
        <v>236</v>
      </c>
      <c r="J7417" t="s">
        <v>692</v>
      </c>
      <c r="K7417" t="s">
        <v>9240</v>
      </c>
      <c r="L7417">
        <v>43</v>
      </c>
      <c r="M7417" t="s">
        <v>94</v>
      </c>
      <c r="N7417" t="s">
        <v>95</v>
      </c>
      <c r="O7417">
        <v>501</v>
      </c>
      <c r="P7417" t="s">
        <v>164</v>
      </c>
      <c r="Q7417">
        <v>400</v>
      </c>
      <c r="R7417" t="s">
        <v>143</v>
      </c>
      <c r="S7417" t="s">
        <v>84</v>
      </c>
      <c r="T7417" t="s">
        <v>85</v>
      </c>
      <c r="U7417">
        <v>236</v>
      </c>
      <c r="Y7417" t="s">
        <v>4955</v>
      </c>
      <c r="AA7417">
        <v>34.2074</v>
      </c>
      <c r="AB7417">
        <v>-118.4794</v>
      </c>
      <c r="AC7417">
        <f t="shared" si="115"/>
        <v>0</v>
      </c>
    </row>
    <row r="7418" spans="1:29" x14ac:dyDescent="0.35">
      <c r="A7418">
        <v>200610129</v>
      </c>
      <c r="B7418" s="1">
        <v>43962</v>
      </c>
      <c r="C7418" s="1">
        <v>43952</v>
      </c>
      <c r="D7418">
        <v>1900</v>
      </c>
      <c r="E7418">
        <v>6</v>
      </c>
      <c r="F7418" t="s">
        <v>91</v>
      </c>
      <c r="G7418">
        <v>625</v>
      </c>
      <c r="H7418">
        <v>1</v>
      </c>
      <c r="I7418">
        <v>341</v>
      </c>
      <c r="J7418" t="s">
        <v>157</v>
      </c>
      <c r="K7418">
        <v>344</v>
      </c>
      <c r="L7418">
        <v>28</v>
      </c>
      <c r="M7418" t="s">
        <v>30</v>
      </c>
      <c r="N7418" t="s">
        <v>73</v>
      </c>
      <c r="O7418">
        <v>123</v>
      </c>
      <c r="P7418" t="s">
        <v>290</v>
      </c>
      <c r="S7418" t="s">
        <v>40</v>
      </c>
      <c r="T7418" t="s">
        <v>41</v>
      </c>
      <c r="U7418">
        <v>341</v>
      </c>
      <c r="Y7418" t="s">
        <v>9546</v>
      </c>
      <c r="AA7418">
        <v>34.113100000000003</v>
      </c>
      <c r="AB7418">
        <v>-118.34099999999999</v>
      </c>
      <c r="AC7418">
        <f t="shared" si="115"/>
        <v>0</v>
      </c>
    </row>
    <row r="7419" spans="1:29" x14ac:dyDescent="0.35">
      <c r="A7419">
        <v>200107462</v>
      </c>
      <c r="B7419" s="1">
        <v>43881</v>
      </c>
      <c r="C7419" s="1">
        <v>43879</v>
      </c>
      <c r="D7419">
        <v>1310</v>
      </c>
      <c r="E7419">
        <v>1</v>
      </c>
      <c r="F7419" t="s">
        <v>36</v>
      </c>
      <c r="G7419">
        <v>119</v>
      </c>
      <c r="H7419">
        <v>2</v>
      </c>
      <c r="I7419">
        <v>626</v>
      </c>
      <c r="J7419" t="s">
        <v>141</v>
      </c>
      <c r="K7419" t="s">
        <v>10455</v>
      </c>
      <c r="L7419">
        <v>29</v>
      </c>
      <c r="M7419" t="s">
        <v>94</v>
      </c>
      <c r="N7419" t="s">
        <v>163</v>
      </c>
      <c r="O7419">
        <v>834</v>
      </c>
      <c r="P7419" t="s">
        <v>1249</v>
      </c>
      <c r="Q7419">
        <v>400</v>
      </c>
      <c r="R7419" t="s">
        <v>143</v>
      </c>
      <c r="S7419" t="s">
        <v>33</v>
      </c>
      <c r="T7419" t="s">
        <v>34</v>
      </c>
      <c r="U7419">
        <v>626</v>
      </c>
      <c r="Y7419" t="s">
        <v>8134</v>
      </c>
      <c r="Z7419" t="s">
        <v>5433</v>
      </c>
      <c r="AA7419">
        <v>34.058100000000003</v>
      </c>
      <c r="AB7419">
        <v>-118.2371</v>
      </c>
      <c r="AC7419">
        <f t="shared" si="115"/>
        <v>1</v>
      </c>
    </row>
    <row r="7420" spans="1:29" x14ac:dyDescent="0.35">
      <c r="A7420">
        <v>201010700</v>
      </c>
      <c r="B7420" s="1">
        <v>44018</v>
      </c>
      <c r="C7420" s="1">
        <v>44016</v>
      </c>
      <c r="D7420">
        <v>2200</v>
      </c>
      <c r="E7420">
        <v>10</v>
      </c>
      <c r="F7420" t="s">
        <v>103</v>
      </c>
      <c r="G7420">
        <v>1094</v>
      </c>
      <c r="H7420">
        <v>2</v>
      </c>
      <c r="I7420">
        <v>753</v>
      </c>
      <c r="J7420" t="s">
        <v>452</v>
      </c>
      <c r="K7420" t="s">
        <v>10456</v>
      </c>
      <c r="L7420">
        <v>29</v>
      </c>
      <c r="M7420" t="s">
        <v>94</v>
      </c>
      <c r="N7420" t="s">
        <v>163</v>
      </c>
      <c r="O7420">
        <v>101</v>
      </c>
      <c r="P7420" t="s">
        <v>32</v>
      </c>
      <c r="Q7420">
        <v>106</v>
      </c>
      <c r="R7420" t="s">
        <v>592</v>
      </c>
      <c r="S7420" t="s">
        <v>40</v>
      </c>
      <c r="T7420" t="s">
        <v>41</v>
      </c>
      <c r="U7420">
        <v>753</v>
      </c>
      <c r="Y7420" t="s">
        <v>10457</v>
      </c>
      <c r="AA7420">
        <v>34.146999999999998</v>
      </c>
      <c r="AB7420">
        <v>-118.5271</v>
      </c>
      <c r="AC7420">
        <f t="shared" si="115"/>
        <v>0</v>
      </c>
    </row>
    <row r="7421" spans="1:29" x14ac:dyDescent="0.35">
      <c r="A7421">
        <v>200116237</v>
      </c>
      <c r="B7421" s="1">
        <v>44054</v>
      </c>
      <c r="C7421" s="1">
        <v>44047</v>
      </c>
      <c r="D7421">
        <v>1530</v>
      </c>
      <c r="E7421">
        <v>1</v>
      </c>
      <c r="F7421" t="s">
        <v>36</v>
      </c>
      <c r="G7421">
        <v>161</v>
      </c>
      <c r="H7421">
        <v>1</v>
      </c>
      <c r="I7421">
        <v>440</v>
      </c>
      <c r="J7421" t="s">
        <v>213</v>
      </c>
      <c r="K7421">
        <v>344</v>
      </c>
      <c r="L7421">
        <v>28</v>
      </c>
      <c r="M7421" t="s">
        <v>30</v>
      </c>
      <c r="N7421" t="s">
        <v>95</v>
      </c>
      <c r="O7421">
        <v>404</v>
      </c>
      <c r="P7421" t="s">
        <v>1637</v>
      </c>
      <c r="S7421" t="s">
        <v>40</v>
      </c>
      <c r="T7421" t="s">
        <v>41</v>
      </c>
      <c r="U7421">
        <v>440</v>
      </c>
      <c r="Y7421" t="s">
        <v>3615</v>
      </c>
      <c r="AA7421">
        <v>34.048299999999998</v>
      </c>
      <c r="AB7421">
        <v>-118.26309999999999</v>
      </c>
      <c r="AC7421">
        <f t="shared" si="115"/>
        <v>0</v>
      </c>
    </row>
    <row r="7422" spans="1:29" x14ac:dyDescent="0.35">
      <c r="A7422">
        <v>200916103</v>
      </c>
      <c r="B7422" s="1">
        <v>44122</v>
      </c>
      <c r="C7422" s="1">
        <v>44122</v>
      </c>
      <c r="D7422">
        <v>325</v>
      </c>
      <c r="E7422">
        <v>9</v>
      </c>
      <c r="F7422" t="s">
        <v>49</v>
      </c>
      <c r="G7422">
        <v>911</v>
      </c>
      <c r="H7422">
        <v>1</v>
      </c>
      <c r="I7422">
        <v>442</v>
      </c>
      <c r="J7422" t="s">
        <v>179</v>
      </c>
      <c r="K7422" t="s">
        <v>10458</v>
      </c>
      <c r="L7422">
        <v>25</v>
      </c>
      <c r="M7422" t="s">
        <v>30</v>
      </c>
      <c r="N7422" t="s">
        <v>31</v>
      </c>
      <c r="O7422">
        <v>401</v>
      </c>
      <c r="P7422" t="s">
        <v>231</v>
      </c>
      <c r="S7422" t="s">
        <v>40</v>
      </c>
      <c r="T7422" t="s">
        <v>41</v>
      </c>
      <c r="U7422">
        <v>442</v>
      </c>
      <c r="V7422">
        <v>998</v>
      </c>
      <c r="Y7422" t="s">
        <v>7063</v>
      </c>
      <c r="AA7422">
        <v>34.193899999999999</v>
      </c>
      <c r="AB7422">
        <v>-118.467</v>
      </c>
      <c r="AC7422">
        <f t="shared" si="115"/>
        <v>0</v>
      </c>
    </row>
    <row r="7423" spans="1:29" x14ac:dyDescent="0.35">
      <c r="A7423">
        <v>200313149</v>
      </c>
      <c r="B7423" s="1">
        <v>44006</v>
      </c>
      <c r="C7423" s="1">
        <v>44001</v>
      </c>
      <c r="D7423">
        <v>2300</v>
      </c>
      <c r="E7423">
        <v>3</v>
      </c>
      <c r="F7423" t="s">
        <v>43</v>
      </c>
      <c r="G7423">
        <v>314</v>
      </c>
      <c r="H7423">
        <v>1</v>
      </c>
      <c r="I7423">
        <v>420</v>
      </c>
      <c r="J7423" t="s">
        <v>352</v>
      </c>
      <c r="K7423" t="s">
        <v>670</v>
      </c>
      <c r="L7423">
        <v>49</v>
      </c>
      <c r="M7423" t="s">
        <v>94</v>
      </c>
      <c r="N7423" t="s">
        <v>163</v>
      </c>
      <c r="O7423">
        <v>108</v>
      </c>
      <c r="P7423" t="s">
        <v>105</v>
      </c>
      <c r="S7423" t="s">
        <v>40</v>
      </c>
      <c r="T7423" t="s">
        <v>41</v>
      </c>
      <c r="U7423">
        <v>420</v>
      </c>
      <c r="Y7423" t="s">
        <v>10459</v>
      </c>
      <c r="AA7423">
        <v>34.032600000000002</v>
      </c>
      <c r="AB7423">
        <v>-118.32</v>
      </c>
      <c r="AC7423">
        <f t="shared" si="115"/>
        <v>0</v>
      </c>
    </row>
    <row r="7424" spans="1:29" x14ac:dyDescent="0.35">
      <c r="A7424">
        <v>200409999</v>
      </c>
      <c r="B7424" s="1">
        <v>44003</v>
      </c>
      <c r="C7424" s="1">
        <v>44002</v>
      </c>
      <c r="D7424">
        <v>2200</v>
      </c>
      <c r="E7424">
        <v>4</v>
      </c>
      <c r="F7424" t="s">
        <v>54</v>
      </c>
      <c r="G7424">
        <v>411</v>
      </c>
      <c r="H7424">
        <v>1</v>
      </c>
      <c r="I7424">
        <v>510</v>
      </c>
      <c r="J7424" t="s">
        <v>29</v>
      </c>
      <c r="L7424">
        <v>0</v>
      </c>
      <c r="O7424">
        <v>108</v>
      </c>
      <c r="P7424" t="s">
        <v>105</v>
      </c>
      <c r="S7424" t="s">
        <v>40</v>
      </c>
      <c r="T7424" t="s">
        <v>41</v>
      </c>
      <c r="U7424">
        <v>510</v>
      </c>
      <c r="Y7424" t="s">
        <v>10460</v>
      </c>
      <c r="AA7424">
        <v>34.076799999999999</v>
      </c>
      <c r="AB7424">
        <v>-118.22280000000001</v>
      </c>
      <c r="AC7424">
        <f t="shared" si="115"/>
        <v>0</v>
      </c>
    </row>
    <row r="7425" spans="1:29" x14ac:dyDescent="0.35">
      <c r="A7425">
        <v>201108170</v>
      </c>
      <c r="B7425" s="1">
        <v>43930</v>
      </c>
      <c r="C7425" s="1">
        <v>43873</v>
      </c>
      <c r="D7425">
        <v>1200</v>
      </c>
      <c r="E7425">
        <v>11</v>
      </c>
      <c r="F7425" t="s">
        <v>64</v>
      </c>
      <c r="G7425">
        <v>1146</v>
      </c>
      <c r="H7425">
        <v>2</v>
      </c>
      <c r="I7425">
        <v>649</v>
      </c>
      <c r="J7425" t="s">
        <v>1038</v>
      </c>
      <c r="K7425" t="s">
        <v>5543</v>
      </c>
      <c r="L7425">
        <v>47</v>
      </c>
      <c r="M7425" t="s">
        <v>94</v>
      </c>
      <c r="N7425" t="s">
        <v>73</v>
      </c>
      <c r="O7425">
        <v>203</v>
      </c>
      <c r="P7425" t="s">
        <v>101</v>
      </c>
      <c r="S7425" t="s">
        <v>40</v>
      </c>
      <c r="T7425" t="s">
        <v>41</v>
      </c>
      <c r="U7425">
        <v>649</v>
      </c>
      <c r="Y7425" t="s">
        <v>10461</v>
      </c>
      <c r="AA7425">
        <v>34.096600000000002</v>
      </c>
      <c r="AB7425">
        <v>-118.2426</v>
      </c>
      <c r="AC7425">
        <f t="shared" si="115"/>
        <v>0</v>
      </c>
    </row>
    <row r="7426" spans="1:29" x14ac:dyDescent="0.35">
      <c r="A7426">
        <v>200310059</v>
      </c>
      <c r="B7426" s="1">
        <v>43939</v>
      </c>
      <c r="C7426" s="1">
        <v>43939</v>
      </c>
      <c r="D7426">
        <v>910</v>
      </c>
      <c r="E7426">
        <v>3</v>
      </c>
      <c r="F7426" t="s">
        <v>43</v>
      </c>
      <c r="G7426">
        <v>351</v>
      </c>
      <c r="H7426">
        <v>2</v>
      </c>
      <c r="I7426">
        <v>740</v>
      </c>
      <c r="J7426" t="s">
        <v>224</v>
      </c>
      <c r="K7426" t="s">
        <v>10462</v>
      </c>
      <c r="L7426">
        <v>0</v>
      </c>
      <c r="M7426" t="s">
        <v>46</v>
      </c>
      <c r="N7426" t="s">
        <v>46</v>
      </c>
      <c r="O7426">
        <v>210</v>
      </c>
      <c r="P7426" t="s">
        <v>183</v>
      </c>
      <c r="S7426" t="s">
        <v>40</v>
      </c>
      <c r="T7426" t="s">
        <v>41</v>
      </c>
      <c r="U7426">
        <v>740</v>
      </c>
      <c r="Y7426" t="s">
        <v>10463</v>
      </c>
      <c r="AA7426">
        <v>34.023400000000002</v>
      </c>
      <c r="AB7426">
        <v>-118.3554</v>
      </c>
      <c r="AC7426">
        <f t="shared" si="115"/>
        <v>0</v>
      </c>
    </row>
    <row r="7427" spans="1:29" x14ac:dyDescent="0.35">
      <c r="A7427">
        <v>200509121</v>
      </c>
      <c r="B7427" s="1">
        <v>43958</v>
      </c>
      <c r="C7427" s="1">
        <v>43957</v>
      </c>
      <c r="D7427">
        <v>1700</v>
      </c>
      <c r="E7427">
        <v>5</v>
      </c>
      <c r="F7427" t="s">
        <v>98</v>
      </c>
      <c r="G7427">
        <v>564</v>
      </c>
      <c r="H7427">
        <v>2</v>
      </c>
      <c r="I7427">
        <v>626</v>
      </c>
      <c r="J7427" t="s">
        <v>141</v>
      </c>
      <c r="K7427" t="s">
        <v>10464</v>
      </c>
      <c r="L7427">
        <v>30</v>
      </c>
      <c r="M7427" t="s">
        <v>94</v>
      </c>
      <c r="N7427" t="s">
        <v>95</v>
      </c>
      <c r="O7427">
        <v>502</v>
      </c>
      <c r="P7427" t="s">
        <v>47</v>
      </c>
      <c r="Q7427">
        <v>400</v>
      </c>
      <c r="R7427" t="s">
        <v>143</v>
      </c>
      <c r="S7427" t="s">
        <v>84</v>
      </c>
      <c r="T7427" t="s">
        <v>85</v>
      </c>
      <c r="U7427">
        <v>626</v>
      </c>
      <c r="Y7427" t="s">
        <v>291</v>
      </c>
      <c r="AA7427">
        <v>33.738700000000001</v>
      </c>
      <c r="AB7427">
        <v>-118.2814</v>
      </c>
      <c r="AC7427">
        <f t="shared" ref="AC7427:AC7490" si="116">IF(OR((S:S)="CC", S:S="AA",S:S="JA"), 1, 0)</f>
        <v>0</v>
      </c>
    </row>
    <row r="7428" spans="1:29" x14ac:dyDescent="0.35">
      <c r="A7428">
        <v>201108005</v>
      </c>
      <c r="B7428" s="1">
        <v>43925</v>
      </c>
      <c r="C7428" s="1">
        <v>43924</v>
      </c>
      <c r="D7428">
        <v>600</v>
      </c>
      <c r="E7428">
        <v>11</v>
      </c>
      <c r="F7428" t="s">
        <v>64</v>
      </c>
      <c r="G7428">
        <v>1145</v>
      </c>
      <c r="H7428">
        <v>1</v>
      </c>
      <c r="I7428">
        <v>350</v>
      </c>
      <c r="J7428" t="s">
        <v>1591</v>
      </c>
      <c r="K7428" t="s">
        <v>10465</v>
      </c>
      <c r="L7428">
        <v>35</v>
      </c>
      <c r="M7428" t="s">
        <v>30</v>
      </c>
      <c r="N7428" t="s">
        <v>73</v>
      </c>
      <c r="O7428">
        <v>101</v>
      </c>
      <c r="P7428" t="s">
        <v>32</v>
      </c>
      <c r="S7428" t="s">
        <v>40</v>
      </c>
      <c r="T7428" t="s">
        <v>41</v>
      </c>
      <c r="U7428">
        <v>350</v>
      </c>
      <c r="Y7428" t="s">
        <v>10466</v>
      </c>
      <c r="Z7428" t="s">
        <v>10467</v>
      </c>
      <c r="AA7428">
        <v>34.107799999999997</v>
      </c>
      <c r="AB7428">
        <v>-118.25449999999999</v>
      </c>
      <c r="AC7428">
        <f t="shared" si="116"/>
        <v>0</v>
      </c>
    </row>
    <row r="7429" spans="1:29" x14ac:dyDescent="0.35">
      <c r="A7429">
        <v>200513704</v>
      </c>
      <c r="B7429" s="1">
        <v>44077</v>
      </c>
      <c r="C7429" s="1">
        <v>44077</v>
      </c>
      <c r="D7429">
        <v>920</v>
      </c>
      <c r="E7429">
        <v>5</v>
      </c>
      <c r="F7429" t="s">
        <v>98</v>
      </c>
      <c r="G7429">
        <v>557</v>
      </c>
      <c r="H7429">
        <v>2</v>
      </c>
      <c r="I7429">
        <v>626</v>
      </c>
      <c r="J7429" t="s">
        <v>141</v>
      </c>
      <c r="K7429" t="s">
        <v>10468</v>
      </c>
      <c r="L7429">
        <v>34</v>
      </c>
      <c r="M7429" t="s">
        <v>30</v>
      </c>
      <c r="N7429" t="s">
        <v>95</v>
      </c>
      <c r="O7429">
        <v>501</v>
      </c>
      <c r="P7429" t="s">
        <v>164</v>
      </c>
      <c r="Q7429">
        <v>400</v>
      </c>
      <c r="R7429" t="s">
        <v>143</v>
      </c>
      <c r="S7429" t="s">
        <v>33</v>
      </c>
      <c r="T7429" t="s">
        <v>34</v>
      </c>
      <c r="U7429">
        <v>626</v>
      </c>
      <c r="Y7429" t="s">
        <v>10469</v>
      </c>
      <c r="AA7429">
        <v>33.743299999999998</v>
      </c>
      <c r="AB7429">
        <v>-118.2882</v>
      </c>
      <c r="AC7429">
        <f t="shared" si="116"/>
        <v>1</v>
      </c>
    </row>
    <row r="7430" spans="1:29" x14ac:dyDescent="0.35">
      <c r="A7430">
        <v>201105267</v>
      </c>
      <c r="B7430" s="1">
        <v>43860</v>
      </c>
      <c r="C7430" s="1">
        <v>43859</v>
      </c>
      <c r="D7430">
        <v>2230</v>
      </c>
      <c r="E7430">
        <v>11</v>
      </c>
      <c r="F7430" t="s">
        <v>64</v>
      </c>
      <c r="G7430">
        <v>1129</v>
      </c>
      <c r="H7430">
        <v>2</v>
      </c>
      <c r="I7430">
        <v>626</v>
      </c>
      <c r="J7430" t="s">
        <v>141</v>
      </c>
      <c r="K7430" t="s">
        <v>10470</v>
      </c>
      <c r="L7430">
        <v>40</v>
      </c>
      <c r="M7430" t="s">
        <v>94</v>
      </c>
      <c r="N7430" t="s">
        <v>173</v>
      </c>
      <c r="O7430">
        <v>501</v>
      </c>
      <c r="P7430" t="s">
        <v>164</v>
      </c>
      <c r="Q7430">
        <v>500</v>
      </c>
      <c r="R7430" t="s">
        <v>184</v>
      </c>
      <c r="S7430" t="s">
        <v>33</v>
      </c>
      <c r="T7430" t="s">
        <v>34</v>
      </c>
      <c r="U7430">
        <v>626</v>
      </c>
      <c r="Y7430" t="s">
        <v>10471</v>
      </c>
      <c r="AA7430">
        <v>34.1188</v>
      </c>
      <c r="AB7430">
        <v>-118.1755</v>
      </c>
      <c r="AC7430">
        <f t="shared" si="116"/>
        <v>1</v>
      </c>
    </row>
    <row r="7431" spans="1:29" x14ac:dyDescent="0.35">
      <c r="A7431">
        <v>200118724</v>
      </c>
      <c r="B7431" s="1">
        <v>44104</v>
      </c>
      <c r="C7431" s="1">
        <v>43951</v>
      </c>
      <c r="D7431">
        <v>1217</v>
      </c>
      <c r="E7431">
        <v>1</v>
      </c>
      <c r="F7431" t="s">
        <v>36</v>
      </c>
      <c r="G7431">
        <v>155</v>
      </c>
      <c r="H7431">
        <v>2</v>
      </c>
      <c r="I7431">
        <v>930</v>
      </c>
      <c r="J7431" t="s">
        <v>339</v>
      </c>
      <c r="K7431" t="s">
        <v>3790</v>
      </c>
      <c r="L7431">
        <v>55</v>
      </c>
      <c r="M7431" t="s">
        <v>94</v>
      </c>
      <c r="N7431" t="s">
        <v>95</v>
      </c>
      <c r="O7431">
        <v>101</v>
      </c>
      <c r="P7431" t="s">
        <v>32</v>
      </c>
      <c r="Q7431">
        <v>511</v>
      </c>
      <c r="R7431" t="s">
        <v>151</v>
      </c>
      <c r="S7431" t="s">
        <v>40</v>
      </c>
      <c r="T7431" t="s">
        <v>41</v>
      </c>
      <c r="U7431">
        <v>930</v>
      </c>
      <c r="Y7431" t="s">
        <v>4075</v>
      </c>
      <c r="AA7431">
        <v>34.045299999999997</v>
      </c>
      <c r="AB7431">
        <v>-118.2483</v>
      </c>
      <c r="AC7431">
        <f t="shared" si="116"/>
        <v>0</v>
      </c>
    </row>
    <row r="7432" spans="1:29" x14ac:dyDescent="0.35">
      <c r="A7432">
        <v>200513522</v>
      </c>
      <c r="B7432" s="1">
        <v>44072</v>
      </c>
      <c r="C7432" s="1">
        <v>44044</v>
      </c>
      <c r="D7432">
        <v>1200</v>
      </c>
      <c r="E7432">
        <v>5</v>
      </c>
      <c r="F7432" t="s">
        <v>98</v>
      </c>
      <c r="G7432">
        <v>515</v>
      </c>
      <c r="H7432">
        <v>1</v>
      </c>
      <c r="I7432">
        <v>420</v>
      </c>
      <c r="J7432" t="s">
        <v>352</v>
      </c>
      <c r="L7432">
        <v>0</v>
      </c>
      <c r="O7432">
        <v>101</v>
      </c>
      <c r="P7432" t="s">
        <v>32</v>
      </c>
      <c r="S7432" t="s">
        <v>40</v>
      </c>
      <c r="T7432" t="s">
        <v>41</v>
      </c>
      <c r="U7432">
        <v>420</v>
      </c>
      <c r="Y7432" t="s">
        <v>8367</v>
      </c>
      <c r="AA7432">
        <v>33.795200000000001</v>
      </c>
      <c r="AB7432">
        <v>-118.26819999999999</v>
      </c>
      <c r="AC7432">
        <f t="shared" si="116"/>
        <v>0</v>
      </c>
    </row>
    <row r="7433" spans="1:29" x14ac:dyDescent="0.35">
      <c r="A7433">
        <v>200116511</v>
      </c>
      <c r="B7433" s="1">
        <v>44060</v>
      </c>
      <c r="C7433" s="1">
        <v>44060</v>
      </c>
      <c r="D7433">
        <v>320</v>
      </c>
      <c r="E7433">
        <v>1</v>
      </c>
      <c r="F7433" t="s">
        <v>36</v>
      </c>
      <c r="G7433">
        <v>128</v>
      </c>
      <c r="H7433">
        <v>2</v>
      </c>
      <c r="I7433">
        <v>888</v>
      </c>
      <c r="J7433" t="s">
        <v>250</v>
      </c>
      <c r="K7433">
        <v>1501</v>
      </c>
      <c r="L7433">
        <v>0</v>
      </c>
      <c r="M7433" t="s">
        <v>46</v>
      </c>
      <c r="N7433" t="s">
        <v>46</v>
      </c>
      <c r="O7433">
        <v>503</v>
      </c>
      <c r="P7433" t="s">
        <v>650</v>
      </c>
      <c r="S7433" t="s">
        <v>40</v>
      </c>
      <c r="T7433" t="s">
        <v>41</v>
      </c>
      <c r="U7433">
        <v>888</v>
      </c>
      <c r="Y7433" t="s">
        <v>8416</v>
      </c>
      <c r="AA7433">
        <v>34.051099999999998</v>
      </c>
      <c r="AB7433">
        <v>-118.2427</v>
      </c>
      <c r="AC7433">
        <f t="shared" si="116"/>
        <v>0</v>
      </c>
    </row>
    <row r="7434" spans="1:29" x14ac:dyDescent="0.35">
      <c r="A7434">
        <v>200217285</v>
      </c>
      <c r="B7434" s="1">
        <v>44146</v>
      </c>
      <c r="C7434" s="1">
        <v>44146</v>
      </c>
      <c r="D7434">
        <v>700</v>
      </c>
      <c r="E7434">
        <v>2</v>
      </c>
      <c r="F7434" t="s">
        <v>56</v>
      </c>
      <c r="G7434">
        <v>247</v>
      </c>
      <c r="H7434">
        <v>1</v>
      </c>
      <c r="I7434">
        <v>510</v>
      </c>
      <c r="J7434" t="s">
        <v>29</v>
      </c>
      <c r="L7434">
        <v>0</v>
      </c>
      <c r="O7434">
        <v>101</v>
      </c>
      <c r="P7434" t="s">
        <v>32</v>
      </c>
      <c r="S7434" t="s">
        <v>40</v>
      </c>
      <c r="T7434" t="s">
        <v>41</v>
      </c>
      <c r="U7434">
        <v>510</v>
      </c>
      <c r="Y7434" t="s">
        <v>1620</v>
      </c>
      <c r="AA7434">
        <v>34.059600000000003</v>
      </c>
      <c r="AB7434">
        <v>-118.2701</v>
      </c>
      <c r="AC7434">
        <f t="shared" si="116"/>
        <v>0</v>
      </c>
    </row>
    <row r="7435" spans="1:29" x14ac:dyDescent="0.35">
      <c r="A7435">
        <v>200304607</v>
      </c>
      <c r="B7435" s="1">
        <v>43841</v>
      </c>
      <c r="C7435" s="1">
        <v>43840</v>
      </c>
      <c r="D7435">
        <v>2000</v>
      </c>
      <c r="E7435">
        <v>3</v>
      </c>
      <c r="F7435" t="s">
        <v>43</v>
      </c>
      <c r="G7435">
        <v>395</v>
      </c>
      <c r="H7435">
        <v>1</v>
      </c>
      <c r="I7435">
        <v>330</v>
      </c>
      <c r="J7435" t="s">
        <v>37</v>
      </c>
      <c r="K7435" t="s">
        <v>6980</v>
      </c>
      <c r="L7435">
        <v>54</v>
      </c>
      <c r="M7435" t="s">
        <v>30</v>
      </c>
      <c r="N7435" t="s">
        <v>95</v>
      </c>
      <c r="O7435">
        <v>101</v>
      </c>
      <c r="P7435" t="s">
        <v>32</v>
      </c>
      <c r="S7435" t="s">
        <v>40</v>
      </c>
      <c r="T7435" t="s">
        <v>41</v>
      </c>
      <c r="U7435">
        <v>330</v>
      </c>
      <c r="Y7435" t="s">
        <v>10472</v>
      </c>
      <c r="AA7435">
        <v>34.007300000000001</v>
      </c>
      <c r="AB7435">
        <v>-118.30670000000001</v>
      </c>
      <c r="AC7435">
        <f t="shared" si="116"/>
        <v>0</v>
      </c>
    </row>
    <row r="7436" spans="1:29" x14ac:dyDescent="0.35">
      <c r="A7436">
        <v>200409846</v>
      </c>
      <c r="B7436" s="1">
        <v>43997</v>
      </c>
      <c r="C7436" s="1">
        <v>43951</v>
      </c>
      <c r="D7436">
        <v>1200</v>
      </c>
      <c r="E7436">
        <v>4</v>
      </c>
      <c r="F7436" t="s">
        <v>54</v>
      </c>
      <c r="G7436">
        <v>467</v>
      </c>
      <c r="H7436">
        <v>2</v>
      </c>
      <c r="I7436">
        <v>627</v>
      </c>
      <c r="J7436" t="s">
        <v>616</v>
      </c>
      <c r="K7436" t="s">
        <v>10473</v>
      </c>
      <c r="L7436">
        <v>12</v>
      </c>
      <c r="M7436" t="s">
        <v>30</v>
      </c>
      <c r="N7436" t="s">
        <v>163</v>
      </c>
      <c r="O7436">
        <v>504</v>
      </c>
      <c r="P7436" t="s">
        <v>673</v>
      </c>
      <c r="Q7436">
        <v>400</v>
      </c>
      <c r="R7436" t="s">
        <v>143</v>
      </c>
      <c r="S7436" t="s">
        <v>84</v>
      </c>
      <c r="T7436" t="s">
        <v>85</v>
      </c>
      <c r="U7436">
        <v>627</v>
      </c>
      <c r="Y7436" t="s">
        <v>7090</v>
      </c>
      <c r="AA7436">
        <v>34.039700000000003</v>
      </c>
      <c r="AB7436">
        <v>-118.2123</v>
      </c>
      <c r="AC7436">
        <f t="shared" si="116"/>
        <v>0</v>
      </c>
    </row>
    <row r="7437" spans="1:29" x14ac:dyDescent="0.35">
      <c r="A7437">
        <v>200216604</v>
      </c>
      <c r="B7437" s="1">
        <v>44128</v>
      </c>
      <c r="C7437" s="1">
        <v>44098</v>
      </c>
      <c r="D7437">
        <v>700</v>
      </c>
      <c r="E7437">
        <v>2</v>
      </c>
      <c r="F7437" t="s">
        <v>56</v>
      </c>
      <c r="G7437">
        <v>236</v>
      </c>
      <c r="H7437">
        <v>1</v>
      </c>
      <c r="I7437">
        <v>440</v>
      </c>
      <c r="J7437" t="s">
        <v>213</v>
      </c>
      <c r="K7437">
        <v>344</v>
      </c>
      <c r="L7437">
        <v>19</v>
      </c>
      <c r="M7437" t="s">
        <v>46</v>
      </c>
      <c r="N7437" t="s">
        <v>46</v>
      </c>
      <c r="O7437">
        <v>719</v>
      </c>
      <c r="P7437" t="s">
        <v>1965</v>
      </c>
      <c r="S7437" t="s">
        <v>40</v>
      </c>
      <c r="T7437" t="s">
        <v>41</v>
      </c>
      <c r="U7437">
        <v>440</v>
      </c>
      <c r="Y7437" t="s">
        <v>1763</v>
      </c>
      <c r="AA7437">
        <v>34.066699999999997</v>
      </c>
      <c r="AB7437">
        <v>-118.27030000000001</v>
      </c>
      <c r="AC7437">
        <f t="shared" si="116"/>
        <v>0</v>
      </c>
    </row>
    <row r="7438" spans="1:29" x14ac:dyDescent="0.35">
      <c r="A7438">
        <v>200804185</v>
      </c>
      <c r="B7438" s="1">
        <v>43834</v>
      </c>
      <c r="C7438" s="1">
        <v>43834</v>
      </c>
      <c r="D7438">
        <v>1900</v>
      </c>
      <c r="E7438">
        <v>8</v>
      </c>
      <c r="F7438" t="s">
        <v>109</v>
      </c>
      <c r="G7438">
        <v>884</v>
      </c>
      <c r="H7438">
        <v>2</v>
      </c>
      <c r="I7438">
        <v>624</v>
      </c>
      <c r="J7438" t="s">
        <v>171</v>
      </c>
      <c r="K7438" t="s">
        <v>10474</v>
      </c>
      <c r="L7438">
        <v>53</v>
      </c>
      <c r="M7438" t="s">
        <v>94</v>
      </c>
      <c r="N7438" t="s">
        <v>73</v>
      </c>
      <c r="O7438">
        <v>716</v>
      </c>
      <c r="P7438" t="s">
        <v>6091</v>
      </c>
      <c r="Q7438">
        <v>400</v>
      </c>
      <c r="R7438" t="s">
        <v>143</v>
      </c>
      <c r="S7438" t="s">
        <v>40</v>
      </c>
      <c r="T7438" t="s">
        <v>41</v>
      </c>
      <c r="U7438">
        <v>624</v>
      </c>
      <c r="Y7438" t="s">
        <v>10475</v>
      </c>
      <c r="AA7438">
        <v>34.040599999999998</v>
      </c>
      <c r="AB7438">
        <v>-118.42749999999999</v>
      </c>
      <c r="AC7438">
        <f t="shared" si="116"/>
        <v>0</v>
      </c>
    </row>
    <row r="7439" spans="1:29" x14ac:dyDescent="0.35">
      <c r="A7439">
        <v>200100737</v>
      </c>
      <c r="B7439" s="1">
        <v>43942</v>
      </c>
      <c r="C7439" s="1">
        <v>43942</v>
      </c>
      <c r="D7439">
        <v>1000</v>
      </c>
      <c r="E7439">
        <v>1</v>
      </c>
      <c r="F7439" t="s">
        <v>36</v>
      </c>
      <c r="G7439">
        <v>156</v>
      </c>
      <c r="H7439">
        <v>2</v>
      </c>
      <c r="I7439">
        <v>627</v>
      </c>
      <c r="J7439" t="s">
        <v>616</v>
      </c>
      <c r="K7439" t="s">
        <v>10476</v>
      </c>
      <c r="L7439">
        <v>2</v>
      </c>
      <c r="M7439" t="s">
        <v>30</v>
      </c>
      <c r="N7439" t="s">
        <v>163</v>
      </c>
      <c r="O7439">
        <v>517</v>
      </c>
      <c r="P7439" t="s">
        <v>470</v>
      </c>
      <c r="Q7439">
        <v>400</v>
      </c>
      <c r="R7439" t="s">
        <v>143</v>
      </c>
      <c r="S7439" t="s">
        <v>40</v>
      </c>
      <c r="T7439" t="s">
        <v>41</v>
      </c>
      <c r="U7439">
        <v>627</v>
      </c>
      <c r="Y7439" t="s">
        <v>530</v>
      </c>
      <c r="AA7439">
        <v>34.043700000000001</v>
      </c>
      <c r="AB7439">
        <v>-118.24550000000001</v>
      </c>
      <c r="AC7439">
        <f t="shared" si="116"/>
        <v>0</v>
      </c>
    </row>
    <row r="7440" spans="1:29" x14ac:dyDescent="0.35">
      <c r="A7440">
        <v>200610802</v>
      </c>
      <c r="B7440" s="1">
        <v>43982</v>
      </c>
      <c r="C7440" s="1">
        <v>43982</v>
      </c>
      <c r="D7440">
        <v>715</v>
      </c>
      <c r="E7440">
        <v>6</v>
      </c>
      <c r="F7440" t="s">
        <v>91</v>
      </c>
      <c r="G7440">
        <v>636</v>
      </c>
      <c r="H7440">
        <v>1</v>
      </c>
      <c r="I7440">
        <v>210</v>
      </c>
      <c r="J7440" t="s">
        <v>149</v>
      </c>
      <c r="K7440" t="s">
        <v>10477</v>
      </c>
      <c r="L7440">
        <v>32</v>
      </c>
      <c r="M7440" t="s">
        <v>94</v>
      </c>
      <c r="N7440" t="s">
        <v>163</v>
      </c>
      <c r="O7440">
        <v>101</v>
      </c>
      <c r="P7440" t="s">
        <v>32</v>
      </c>
      <c r="Q7440">
        <v>109</v>
      </c>
      <c r="R7440" t="s">
        <v>265</v>
      </c>
      <c r="S7440" t="s">
        <v>40</v>
      </c>
      <c r="T7440" t="s">
        <v>41</v>
      </c>
      <c r="U7440">
        <v>210</v>
      </c>
      <c r="Y7440" t="s">
        <v>3526</v>
      </c>
      <c r="AA7440">
        <v>34.103400000000001</v>
      </c>
      <c r="AB7440">
        <v>-118.3325</v>
      </c>
      <c r="AC7440">
        <f t="shared" si="116"/>
        <v>0</v>
      </c>
    </row>
    <row r="7441" spans="1:29" x14ac:dyDescent="0.35">
      <c r="A7441">
        <v>200319081</v>
      </c>
      <c r="B7441" s="1">
        <v>44122</v>
      </c>
      <c r="C7441" s="1">
        <v>44122</v>
      </c>
      <c r="D7441">
        <v>730</v>
      </c>
      <c r="E7441">
        <v>3</v>
      </c>
      <c r="F7441" t="s">
        <v>43</v>
      </c>
      <c r="G7441">
        <v>357</v>
      </c>
      <c r="H7441">
        <v>2</v>
      </c>
      <c r="I7441">
        <v>647</v>
      </c>
      <c r="J7441" t="s">
        <v>2925</v>
      </c>
      <c r="K7441" t="s">
        <v>10478</v>
      </c>
      <c r="L7441">
        <v>36</v>
      </c>
      <c r="M7441" t="s">
        <v>30</v>
      </c>
      <c r="N7441" t="s">
        <v>95</v>
      </c>
      <c r="O7441">
        <v>101</v>
      </c>
      <c r="P7441" t="s">
        <v>32</v>
      </c>
      <c r="Q7441">
        <v>306</v>
      </c>
      <c r="R7441" t="s">
        <v>1108</v>
      </c>
      <c r="S7441" t="s">
        <v>84</v>
      </c>
      <c r="T7441" t="s">
        <v>85</v>
      </c>
      <c r="U7441">
        <v>647</v>
      </c>
      <c r="Y7441" t="s">
        <v>440</v>
      </c>
      <c r="Z7441" t="s">
        <v>10479</v>
      </c>
      <c r="AA7441">
        <v>34.022100000000002</v>
      </c>
      <c r="AB7441">
        <v>-118.2915</v>
      </c>
      <c r="AC7441">
        <f t="shared" si="116"/>
        <v>0</v>
      </c>
    </row>
    <row r="7442" spans="1:29" x14ac:dyDescent="0.35">
      <c r="A7442">
        <v>201222136</v>
      </c>
      <c r="B7442" s="1">
        <v>44110</v>
      </c>
      <c r="C7442" s="1">
        <v>44110</v>
      </c>
      <c r="D7442">
        <v>200</v>
      </c>
      <c r="E7442">
        <v>12</v>
      </c>
      <c r="F7442" t="s">
        <v>68</v>
      </c>
      <c r="G7442">
        <v>1239</v>
      </c>
      <c r="H7442">
        <v>1</v>
      </c>
      <c r="I7442">
        <v>440</v>
      </c>
      <c r="J7442" t="s">
        <v>213</v>
      </c>
      <c r="K7442" t="s">
        <v>10480</v>
      </c>
      <c r="L7442">
        <v>20</v>
      </c>
      <c r="M7442" t="s">
        <v>30</v>
      </c>
      <c r="N7442" t="s">
        <v>95</v>
      </c>
      <c r="O7442">
        <v>101</v>
      </c>
      <c r="P7442" t="s">
        <v>32</v>
      </c>
      <c r="S7442" t="s">
        <v>40</v>
      </c>
      <c r="T7442" t="s">
        <v>41</v>
      </c>
      <c r="U7442">
        <v>440</v>
      </c>
      <c r="Y7442" t="s">
        <v>284</v>
      </c>
      <c r="Z7442" t="s">
        <v>994</v>
      </c>
      <c r="AA7442">
        <v>33.9863</v>
      </c>
      <c r="AB7442">
        <v>-118.2881</v>
      </c>
      <c r="AC7442">
        <f t="shared" si="116"/>
        <v>0</v>
      </c>
    </row>
    <row r="7443" spans="1:29" x14ac:dyDescent="0.35">
      <c r="A7443">
        <v>200613290</v>
      </c>
      <c r="B7443" s="1">
        <v>44042</v>
      </c>
      <c r="C7443" s="1">
        <v>44042</v>
      </c>
      <c r="D7443">
        <v>1630</v>
      </c>
      <c r="E7443">
        <v>6</v>
      </c>
      <c r="F7443" t="s">
        <v>91</v>
      </c>
      <c r="G7443">
        <v>645</v>
      </c>
      <c r="H7443">
        <v>2</v>
      </c>
      <c r="I7443">
        <v>888</v>
      </c>
      <c r="J7443" t="s">
        <v>250</v>
      </c>
      <c r="K7443" t="s">
        <v>6582</v>
      </c>
      <c r="L7443">
        <v>0</v>
      </c>
      <c r="M7443" t="s">
        <v>46</v>
      </c>
      <c r="N7443" t="s">
        <v>46</v>
      </c>
      <c r="O7443">
        <v>203</v>
      </c>
      <c r="P7443" t="s">
        <v>101</v>
      </c>
      <c r="S7443" t="s">
        <v>40</v>
      </c>
      <c r="T7443" t="s">
        <v>41</v>
      </c>
      <c r="U7443">
        <v>888</v>
      </c>
      <c r="Y7443" t="s">
        <v>3058</v>
      </c>
      <c r="AA7443">
        <v>34.101599999999998</v>
      </c>
      <c r="AB7443">
        <v>-118.3391</v>
      </c>
      <c r="AC7443">
        <f t="shared" si="116"/>
        <v>0</v>
      </c>
    </row>
    <row r="7444" spans="1:29" x14ac:dyDescent="0.35">
      <c r="A7444">
        <v>200516445</v>
      </c>
      <c r="B7444" s="1">
        <v>44117</v>
      </c>
      <c r="C7444" s="1">
        <v>44117</v>
      </c>
      <c r="D7444">
        <v>2122</v>
      </c>
      <c r="E7444">
        <v>5</v>
      </c>
      <c r="F7444" t="s">
        <v>98</v>
      </c>
      <c r="G7444">
        <v>532</v>
      </c>
      <c r="H7444">
        <v>2</v>
      </c>
      <c r="I7444">
        <v>890</v>
      </c>
      <c r="J7444" t="s">
        <v>836</v>
      </c>
      <c r="K7444">
        <v>1309</v>
      </c>
      <c r="L7444">
        <v>0</v>
      </c>
      <c r="M7444" t="s">
        <v>30</v>
      </c>
      <c r="N7444" t="s">
        <v>31</v>
      </c>
      <c r="O7444">
        <v>101</v>
      </c>
      <c r="P7444" t="s">
        <v>32</v>
      </c>
      <c r="S7444" t="s">
        <v>40</v>
      </c>
      <c r="T7444" t="s">
        <v>41</v>
      </c>
      <c r="U7444">
        <v>890</v>
      </c>
      <c r="Y7444" t="s">
        <v>10481</v>
      </c>
      <c r="Z7444" t="s">
        <v>10482</v>
      </c>
      <c r="AA7444">
        <v>33.784599999999998</v>
      </c>
      <c r="AB7444">
        <v>-118.2692</v>
      </c>
      <c r="AC7444">
        <f t="shared" si="116"/>
        <v>0</v>
      </c>
    </row>
    <row r="7445" spans="1:29" x14ac:dyDescent="0.35">
      <c r="A7445">
        <v>200904635</v>
      </c>
      <c r="B7445" s="1">
        <v>43845</v>
      </c>
      <c r="C7445" s="1">
        <v>43845</v>
      </c>
      <c r="D7445">
        <v>300</v>
      </c>
      <c r="E7445">
        <v>9</v>
      </c>
      <c r="F7445" t="s">
        <v>49</v>
      </c>
      <c r="G7445">
        <v>937</v>
      </c>
      <c r="H7445">
        <v>1</v>
      </c>
      <c r="I7445">
        <v>420</v>
      </c>
      <c r="J7445" t="s">
        <v>352</v>
      </c>
      <c r="K7445" t="s">
        <v>3401</v>
      </c>
      <c r="L7445">
        <v>54</v>
      </c>
      <c r="M7445" t="s">
        <v>30</v>
      </c>
      <c r="N7445" t="s">
        <v>163</v>
      </c>
      <c r="O7445">
        <v>104</v>
      </c>
      <c r="P7445" t="s">
        <v>201</v>
      </c>
      <c r="S7445" t="s">
        <v>40</v>
      </c>
      <c r="T7445" t="s">
        <v>41</v>
      </c>
      <c r="U7445">
        <v>420</v>
      </c>
      <c r="Y7445" t="s">
        <v>10483</v>
      </c>
      <c r="AA7445">
        <v>34.184399999999997</v>
      </c>
      <c r="AB7445">
        <v>-118.4378</v>
      </c>
      <c r="AC7445">
        <f t="shared" si="116"/>
        <v>0</v>
      </c>
    </row>
    <row r="7446" spans="1:29" x14ac:dyDescent="0.35">
      <c r="A7446">
        <v>200714614</v>
      </c>
      <c r="B7446" s="1">
        <v>44103</v>
      </c>
      <c r="C7446" s="1">
        <v>44088</v>
      </c>
      <c r="D7446">
        <v>1300</v>
      </c>
      <c r="E7446">
        <v>7</v>
      </c>
      <c r="F7446" t="s">
        <v>28</v>
      </c>
      <c r="G7446">
        <v>745</v>
      </c>
      <c r="H7446">
        <v>1</v>
      </c>
      <c r="I7446">
        <v>331</v>
      </c>
      <c r="J7446" t="s">
        <v>233</v>
      </c>
      <c r="K7446" t="s">
        <v>10484</v>
      </c>
      <c r="L7446">
        <v>21</v>
      </c>
      <c r="M7446" t="s">
        <v>94</v>
      </c>
      <c r="N7446" t="s">
        <v>73</v>
      </c>
      <c r="O7446">
        <v>707</v>
      </c>
      <c r="P7446" t="s">
        <v>280</v>
      </c>
      <c r="S7446" t="s">
        <v>40</v>
      </c>
      <c r="T7446" t="s">
        <v>41</v>
      </c>
      <c r="U7446">
        <v>331</v>
      </c>
      <c r="Y7446" t="s">
        <v>573</v>
      </c>
      <c r="AA7446">
        <v>34.062399999999997</v>
      </c>
      <c r="AB7446">
        <v>-118.351</v>
      </c>
      <c r="AC7446">
        <f t="shared" si="116"/>
        <v>0</v>
      </c>
    </row>
    <row r="7447" spans="1:29" x14ac:dyDescent="0.35">
      <c r="A7447">
        <v>200214532</v>
      </c>
      <c r="B7447" s="1">
        <v>44076</v>
      </c>
      <c r="C7447" s="1">
        <v>44076</v>
      </c>
      <c r="D7447">
        <v>1520</v>
      </c>
      <c r="E7447">
        <v>2</v>
      </c>
      <c r="F7447" t="s">
        <v>56</v>
      </c>
      <c r="G7447">
        <v>261</v>
      </c>
      <c r="H7447">
        <v>2</v>
      </c>
      <c r="I7447">
        <v>888</v>
      </c>
      <c r="J7447" t="s">
        <v>250</v>
      </c>
      <c r="K7447" t="s">
        <v>4700</v>
      </c>
      <c r="L7447">
        <v>25</v>
      </c>
      <c r="M7447" t="s">
        <v>30</v>
      </c>
      <c r="N7447" t="s">
        <v>31</v>
      </c>
      <c r="O7447">
        <v>502</v>
      </c>
      <c r="P7447" t="s">
        <v>47</v>
      </c>
      <c r="S7447" t="s">
        <v>33</v>
      </c>
      <c r="T7447" t="s">
        <v>34</v>
      </c>
      <c r="U7447">
        <v>888</v>
      </c>
      <c r="Y7447" t="s">
        <v>10485</v>
      </c>
      <c r="AA7447">
        <v>34.0548</v>
      </c>
      <c r="AB7447">
        <v>-118.2807</v>
      </c>
      <c r="AC7447">
        <f t="shared" si="116"/>
        <v>1</v>
      </c>
    </row>
    <row r="7448" spans="1:29" x14ac:dyDescent="0.35">
      <c r="A7448">
        <v>200708778</v>
      </c>
      <c r="B7448" s="1">
        <v>43952</v>
      </c>
      <c r="C7448" s="1">
        <v>43952</v>
      </c>
      <c r="D7448">
        <v>1200</v>
      </c>
      <c r="E7448">
        <v>7</v>
      </c>
      <c r="F7448" t="s">
        <v>28</v>
      </c>
      <c r="G7448">
        <v>765</v>
      </c>
      <c r="H7448">
        <v>2</v>
      </c>
      <c r="I7448">
        <v>845</v>
      </c>
      <c r="J7448" t="s">
        <v>345</v>
      </c>
      <c r="K7448" t="s">
        <v>10486</v>
      </c>
      <c r="L7448">
        <v>45</v>
      </c>
      <c r="M7448" t="s">
        <v>30</v>
      </c>
      <c r="N7448" t="s">
        <v>163</v>
      </c>
      <c r="O7448">
        <v>726</v>
      </c>
      <c r="P7448" t="s">
        <v>467</v>
      </c>
      <c r="S7448" t="s">
        <v>33</v>
      </c>
      <c r="T7448" t="s">
        <v>34</v>
      </c>
      <c r="U7448">
        <v>845</v>
      </c>
      <c r="Y7448" t="s">
        <v>5629</v>
      </c>
      <c r="AA7448">
        <v>34.046700000000001</v>
      </c>
      <c r="AB7448">
        <v>-118.3407</v>
      </c>
      <c r="AC7448">
        <f t="shared" si="116"/>
        <v>1</v>
      </c>
    </row>
    <row r="7449" spans="1:29" x14ac:dyDescent="0.35">
      <c r="A7449">
        <v>200400545</v>
      </c>
      <c r="B7449" s="1">
        <v>43850</v>
      </c>
      <c r="C7449" s="1">
        <v>43850</v>
      </c>
      <c r="D7449">
        <v>1210</v>
      </c>
      <c r="E7449">
        <v>4</v>
      </c>
      <c r="F7449" t="s">
        <v>54</v>
      </c>
      <c r="G7449">
        <v>423</v>
      </c>
      <c r="H7449">
        <v>1</v>
      </c>
      <c r="I7449">
        <v>230</v>
      </c>
      <c r="J7449" t="s">
        <v>161</v>
      </c>
      <c r="K7449" t="s">
        <v>10487</v>
      </c>
      <c r="L7449">
        <v>0</v>
      </c>
      <c r="M7449" t="s">
        <v>46</v>
      </c>
      <c r="N7449" t="s">
        <v>46</v>
      </c>
      <c r="O7449">
        <v>108</v>
      </c>
      <c r="P7449" t="s">
        <v>105</v>
      </c>
      <c r="Q7449">
        <v>500</v>
      </c>
      <c r="R7449" t="s">
        <v>184</v>
      </c>
      <c r="S7449" t="s">
        <v>33</v>
      </c>
      <c r="T7449" t="s">
        <v>34</v>
      </c>
      <c r="U7449">
        <v>230</v>
      </c>
      <c r="V7449">
        <v>998</v>
      </c>
      <c r="Y7449" t="s">
        <v>10488</v>
      </c>
      <c r="AA7449">
        <v>34.065100000000001</v>
      </c>
      <c r="AB7449">
        <v>-118.2116</v>
      </c>
      <c r="AC7449">
        <f t="shared" si="116"/>
        <v>1</v>
      </c>
    </row>
    <row r="7450" spans="1:29" x14ac:dyDescent="0.35">
      <c r="A7450">
        <v>200612468</v>
      </c>
      <c r="B7450" s="1">
        <v>44023</v>
      </c>
      <c r="C7450" s="1">
        <v>44023</v>
      </c>
      <c r="D7450">
        <v>1230</v>
      </c>
      <c r="E7450">
        <v>6</v>
      </c>
      <c r="F7450" t="s">
        <v>91</v>
      </c>
      <c r="G7450">
        <v>668</v>
      </c>
      <c r="H7450">
        <v>2</v>
      </c>
      <c r="I7450">
        <v>626</v>
      </c>
      <c r="J7450" t="s">
        <v>141</v>
      </c>
      <c r="K7450" t="s">
        <v>10489</v>
      </c>
      <c r="L7450">
        <v>19</v>
      </c>
      <c r="M7450" t="s">
        <v>94</v>
      </c>
      <c r="N7450" t="s">
        <v>95</v>
      </c>
      <c r="O7450">
        <v>501</v>
      </c>
      <c r="P7450" t="s">
        <v>164</v>
      </c>
      <c r="Q7450">
        <v>400</v>
      </c>
      <c r="R7450" t="s">
        <v>143</v>
      </c>
      <c r="S7450" t="s">
        <v>40</v>
      </c>
      <c r="T7450" t="s">
        <v>41</v>
      </c>
      <c r="U7450">
        <v>626</v>
      </c>
      <c r="Y7450" t="s">
        <v>10490</v>
      </c>
      <c r="AA7450">
        <v>34.093800000000002</v>
      </c>
      <c r="AB7450">
        <v>-118.3109</v>
      </c>
      <c r="AC7450">
        <f t="shared" si="116"/>
        <v>0</v>
      </c>
    </row>
    <row r="7451" spans="1:29" x14ac:dyDescent="0.35">
      <c r="A7451">
        <v>200109201</v>
      </c>
      <c r="B7451" s="1">
        <v>43905</v>
      </c>
      <c r="C7451" s="1">
        <v>43905</v>
      </c>
      <c r="D7451">
        <v>2000</v>
      </c>
      <c r="E7451">
        <v>1</v>
      </c>
      <c r="F7451" t="s">
        <v>36</v>
      </c>
      <c r="G7451">
        <v>153</v>
      </c>
      <c r="H7451">
        <v>1</v>
      </c>
      <c r="I7451">
        <v>230</v>
      </c>
      <c r="J7451" t="s">
        <v>161</v>
      </c>
      <c r="K7451" t="s">
        <v>10491</v>
      </c>
      <c r="L7451">
        <v>13</v>
      </c>
      <c r="M7451" t="s">
        <v>30</v>
      </c>
      <c r="N7451" t="s">
        <v>163</v>
      </c>
      <c r="O7451">
        <v>102</v>
      </c>
      <c r="P7451" t="s">
        <v>186</v>
      </c>
      <c r="Q7451">
        <v>304</v>
      </c>
      <c r="R7451" t="s">
        <v>1324</v>
      </c>
      <c r="S7451" t="s">
        <v>40</v>
      </c>
      <c r="T7451" t="s">
        <v>41</v>
      </c>
      <c r="U7451">
        <v>230</v>
      </c>
      <c r="Y7451" t="s">
        <v>5102</v>
      </c>
      <c r="AA7451">
        <v>34.046700000000001</v>
      </c>
      <c r="AB7451">
        <v>-118.252</v>
      </c>
      <c r="AC7451">
        <f t="shared" si="116"/>
        <v>0</v>
      </c>
    </row>
    <row r="7452" spans="1:29" x14ac:dyDescent="0.35">
      <c r="A7452">
        <v>200617811</v>
      </c>
      <c r="B7452" s="1">
        <v>44144</v>
      </c>
      <c r="C7452" s="1">
        <v>44144</v>
      </c>
      <c r="D7452">
        <v>2305</v>
      </c>
      <c r="E7452">
        <v>6</v>
      </c>
      <c r="F7452" t="s">
        <v>91</v>
      </c>
      <c r="G7452">
        <v>665</v>
      </c>
      <c r="H7452">
        <v>2</v>
      </c>
      <c r="I7452">
        <v>624</v>
      </c>
      <c r="J7452" t="s">
        <v>171</v>
      </c>
      <c r="K7452" t="s">
        <v>10492</v>
      </c>
      <c r="L7452">
        <v>57</v>
      </c>
      <c r="M7452" t="s">
        <v>30</v>
      </c>
      <c r="N7452" t="s">
        <v>73</v>
      </c>
      <c r="O7452">
        <v>101</v>
      </c>
      <c r="P7452" t="s">
        <v>32</v>
      </c>
      <c r="Q7452">
        <v>400</v>
      </c>
      <c r="R7452" t="s">
        <v>143</v>
      </c>
      <c r="S7452" t="s">
        <v>40</v>
      </c>
      <c r="T7452" t="s">
        <v>41</v>
      </c>
      <c r="U7452">
        <v>624</v>
      </c>
      <c r="Y7452" t="s">
        <v>7894</v>
      </c>
      <c r="Z7452" t="s">
        <v>1141</v>
      </c>
      <c r="AA7452">
        <v>34.088900000000002</v>
      </c>
      <c r="AB7452">
        <v>-118.3386</v>
      </c>
      <c r="AC7452">
        <f t="shared" si="116"/>
        <v>0</v>
      </c>
    </row>
    <row r="7453" spans="1:29" x14ac:dyDescent="0.35">
      <c r="A7453">
        <v>201200834</v>
      </c>
      <c r="B7453" s="1">
        <v>44067</v>
      </c>
      <c r="C7453" s="1">
        <v>44067</v>
      </c>
      <c r="D7453">
        <v>2105</v>
      </c>
      <c r="E7453">
        <v>12</v>
      </c>
      <c r="F7453" t="s">
        <v>68</v>
      </c>
      <c r="G7453">
        <v>1267</v>
      </c>
      <c r="H7453">
        <v>2</v>
      </c>
      <c r="I7453">
        <v>753</v>
      </c>
      <c r="J7453" t="s">
        <v>452</v>
      </c>
      <c r="K7453" t="s">
        <v>10493</v>
      </c>
      <c r="L7453">
        <v>0</v>
      </c>
      <c r="M7453" t="s">
        <v>46</v>
      </c>
      <c r="N7453" t="s">
        <v>46</v>
      </c>
      <c r="O7453">
        <v>101</v>
      </c>
      <c r="P7453" t="s">
        <v>32</v>
      </c>
      <c r="Q7453">
        <v>101</v>
      </c>
      <c r="R7453" t="s">
        <v>1717</v>
      </c>
      <c r="S7453" t="s">
        <v>40</v>
      </c>
      <c r="T7453" t="s">
        <v>41</v>
      </c>
      <c r="U7453">
        <v>753</v>
      </c>
      <c r="Y7453" t="s">
        <v>474</v>
      </c>
      <c r="Z7453" t="s">
        <v>866</v>
      </c>
      <c r="AA7453">
        <v>33.964300000000001</v>
      </c>
      <c r="AB7453">
        <v>-118.28270000000001</v>
      </c>
      <c r="AC7453">
        <f t="shared" si="116"/>
        <v>0</v>
      </c>
    </row>
    <row r="7454" spans="1:29" x14ac:dyDescent="0.35">
      <c r="A7454">
        <v>200806333</v>
      </c>
      <c r="B7454" s="1">
        <v>43882</v>
      </c>
      <c r="C7454" s="1">
        <v>43882</v>
      </c>
      <c r="D7454">
        <v>930</v>
      </c>
      <c r="E7454">
        <v>8</v>
      </c>
      <c r="F7454" t="s">
        <v>109</v>
      </c>
      <c r="G7454">
        <v>896</v>
      </c>
      <c r="H7454">
        <v>2</v>
      </c>
      <c r="I7454">
        <v>740</v>
      </c>
      <c r="J7454" t="s">
        <v>224</v>
      </c>
      <c r="K7454" t="s">
        <v>1530</v>
      </c>
      <c r="L7454">
        <v>34</v>
      </c>
      <c r="M7454" t="s">
        <v>30</v>
      </c>
      <c r="N7454" t="s">
        <v>95</v>
      </c>
      <c r="O7454">
        <v>108</v>
      </c>
      <c r="P7454" t="s">
        <v>105</v>
      </c>
      <c r="S7454" t="s">
        <v>40</v>
      </c>
      <c r="T7454" t="s">
        <v>41</v>
      </c>
      <c r="U7454">
        <v>740</v>
      </c>
      <c r="Y7454" t="s">
        <v>8564</v>
      </c>
      <c r="AA7454">
        <v>34.031399999999998</v>
      </c>
      <c r="AB7454">
        <v>-118.3998</v>
      </c>
      <c r="AC7454">
        <f t="shared" si="116"/>
        <v>0</v>
      </c>
    </row>
    <row r="7455" spans="1:29" x14ac:dyDescent="0.35">
      <c r="A7455">
        <v>200105424</v>
      </c>
      <c r="B7455" s="1">
        <v>43852</v>
      </c>
      <c r="C7455" s="1">
        <v>43852</v>
      </c>
      <c r="D7455">
        <v>100</v>
      </c>
      <c r="E7455">
        <v>1</v>
      </c>
      <c r="F7455" t="s">
        <v>36</v>
      </c>
      <c r="G7455">
        <v>195</v>
      </c>
      <c r="H7455">
        <v>1</v>
      </c>
      <c r="I7455">
        <v>330</v>
      </c>
      <c r="J7455" t="s">
        <v>37</v>
      </c>
      <c r="K7455" t="s">
        <v>10494</v>
      </c>
      <c r="L7455">
        <v>50</v>
      </c>
      <c r="M7455" t="s">
        <v>30</v>
      </c>
      <c r="N7455" t="s">
        <v>95</v>
      </c>
      <c r="O7455">
        <v>101</v>
      </c>
      <c r="P7455" t="s">
        <v>32</v>
      </c>
      <c r="S7455" t="s">
        <v>40</v>
      </c>
      <c r="T7455" t="s">
        <v>41</v>
      </c>
      <c r="U7455">
        <v>330</v>
      </c>
      <c r="Y7455" t="s">
        <v>10495</v>
      </c>
      <c r="AA7455">
        <v>34.033000000000001</v>
      </c>
      <c r="AB7455">
        <v>-118.2615</v>
      </c>
      <c r="AC7455">
        <f t="shared" si="116"/>
        <v>0</v>
      </c>
    </row>
    <row r="7456" spans="1:29" x14ac:dyDescent="0.35">
      <c r="A7456">
        <v>200912876</v>
      </c>
      <c r="B7456" s="1">
        <v>44041</v>
      </c>
      <c r="C7456" s="1">
        <v>44040</v>
      </c>
      <c r="D7456">
        <v>300</v>
      </c>
      <c r="E7456">
        <v>9</v>
      </c>
      <c r="F7456" t="s">
        <v>49</v>
      </c>
      <c r="G7456">
        <v>943</v>
      </c>
      <c r="H7456">
        <v>2</v>
      </c>
      <c r="I7456">
        <v>762</v>
      </c>
      <c r="J7456" t="s">
        <v>3047</v>
      </c>
      <c r="K7456" t="s">
        <v>10496</v>
      </c>
      <c r="L7456">
        <v>66</v>
      </c>
      <c r="M7456" t="s">
        <v>94</v>
      </c>
      <c r="N7456" t="s">
        <v>95</v>
      </c>
      <c r="O7456">
        <v>501</v>
      </c>
      <c r="P7456" t="s">
        <v>164</v>
      </c>
      <c r="S7456" t="s">
        <v>84</v>
      </c>
      <c r="T7456" t="s">
        <v>85</v>
      </c>
      <c r="U7456">
        <v>762</v>
      </c>
      <c r="Y7456" t="s">
        <v>7528</v>
      </c>
      <c r="AA7456">
        <v>34.168599999999998</v>
      </c>
      <c r="AB7456">
        <v>-118.4443</v>
      </c>
      <c r="AC7456">
        <f t="shared" si="116"/>
        <v>0</v>
      </c>
    </row>
    <row r="7457" spans="1:29" x14ac:dyDescent="0.35">
      <c r="A7457">
        <v>200516106</v>
      </c>
      <c r="B7457" s="1">
        <v>44137</v>
      </c>
      <c r="C7457" s="1">
        <v>44136</v>
      </c>
      <c r="D7457">
        <v>1900</v>
      </c>
      <c r="E7457">
        <v>5</v>
      </c>
      <c r="F7457" t="s">
        <v>98</v>
      </c>
      <c r="G7457">
        <v>513</v>
      </c>
      <c r="H7457">
        <v>1</v>
      </c>
      <c r="I7457">
        <v>510</v>
      </c>
      <c r="J7457" t="s">
        <v>29</v>
      </c>
      <c r="L7457">
        <v>0</v>
      </c>
      <c r="O7457">
        <v>101</v>
      </c>
      <c r="P7457" t="s">
        <v>32</v>
      </c>
      <c r="S7457" t="s">
        <v>40</v>
      </c>
      <c r="T7457" t="s">
        <v>41</v>
      </c>
      <c r="U7457">
        <v>510</v>
      </c>
      <c r="Y7457" t="s">
        <v>10497</v>
      </c>
      <c r="Z7457" t="s">
        <v>933</v>
      </c>
      <c r="AA7457">
        <v>33.796799999999998</v>
      </c>
      <c r="AB7457">
        <v>-118.2975</v>
      </c>
      <c r="AC7457">
        <f t="shared" si="116"/>
        <v>0</v>
      </c>
    </row>
    <row r="7458" spans="1:29" x14ac:dyDescent="0.35">
      <c r="A7458">
        <v>211714630</v>
      </c>
      <c r="B7458" s="1">
        <v>44502</v>
      </c>
      <c r="C7458" s="1">
        <v>44495</v>
      </c>
      <c r="D7458">
        <v>1000</v>
      </c>
      <c r="E7458">
        <v>17</v>
      </c>
      <c r="F7458" t="s">
        <v>10498</v>
      </c>
      <c r="G7458">
        <v>1777</v>
      </c>
      <c r="H7458">
        <v>2</v>
      </c>
      <c r="I7458">
        <v>354</v>
      </c>
      <c r="J7458" t="s">
        <v>167</v>
      </c>
      <c r="K7458">
        <v>1822</v>
      </c>
      <c r="L7458">
        <v>36</v>
      </c>
      <c r="M7458" t="s">
        <v>94</v>
      </c>
      <c r="N7458" t="s">
        <v>95</v>
      </c>
      <c r="O7458">
        <v>501</v>
      </c>
      <c r="P7458" t="s">
        <v>164</v>
      </c>
      <c r="S7458" t="s">
        <v>40</v>
      </c>
      <c r="T7458" t="s">
        <v>41</v>
      </c>
      <c r="U7458">
        <v>354</v>
      </c>
      <c r="Y7458" t="s">
        <v>10499</v>
      </c>
      <c r="AA7458">
        <v>34.242199999999997</v>
      </c>
      <c r="AB7458">
        <v>-118.4897</v>
      </c>
      <c r="AC7458">
        <f t="shared" si="116"/>
        <v>0</v>
      </c>
    </row>
    <row r="7459" spans="1:29" x14ac:dyDescent="0.35">
      <c r="A7459">
        <v>211420568</v>
      </c>
      <c r="B7459" s="1">
        <v>44496</v>
      </c>
      <c r="C7459" s="1">
        <v>44496</v>
      </c>
      <c r="D7459">
        <v>1930</v>
      </c>
      <c r="E7459">
        <v>14</v>
      </c>
      <c r="F7459" t="s">
        <v>10500</v>
      </c>
      <c r="G7459">
        <v>1441</v>
      </c>
      <c r="H7459">
        <v>2</v>
      </c>
      <c r="I7459">
        <v>624</v>
      </c>
      <c r="J7459" t="s">
        <v>171</v>
      </c>
      <c r="K7459" t="s">
        <v>10501</v>
      </c>
      <c r="L7459">
        <v>52</v>
      </c>
      <c r="M7459" t="s">
        <v>30</v>
      </c>
      <c r="N7459" t="s">
        <v>73</v>
      </c>
      <c r="O7459">
        <v>101</v>
      </c>
      <c r="P7459" t="s">
        <v>32</v>
      </c>
      <c r="Q7459">
        <v>400</v>
      </c>
      <c r="R7459" t="s">
        <v>143</v>
      </c>
      <c r="S7459" t="s">
        <v>40</v>
      </c>
      <c r="T7459" t="s">
        <v>41</v>
      </c>
      <c r="U7459">
        <v>624</v>
      </c>
      <c r="Y7459" t="s">
        <v>10502</v>
      </c>
      <c r="AA7459">
        <v>33.985799999999998</v>
      </c>
      <c r="AB7459">
        <v>-118.4676</v>
      </c>
      <c r="AC7459">
        <f t="shared" si="116"/>
        <v>0</v>
      </c>
    </row>
    <row r="7460" spans="1:29" x14ac:dyDescent="0.35">
      <c r="A7460">
        <v>212111648</v>
      </c>
      <c r="B7460" s="1">
        <v>44396</v>
      </c>
      <c r="C7460" s="1">
        <v>44390</v>
      </c>
      <c r="D7460">
        <v>2200</v>
      </c>
      <c r="E7460">
        <v>21</v>
      </c>
      <c r="F7460" t="s">
        <v>10503</v>
      </c>
      <c r="G7460">
        <v>2157</v>
      </c>
      <c r="H7460">
        <v>1</v>
      </c>
      <c r="I7460">
        <v>330</v>
      </c>
      <c r="J7460" t="s">
        <v>37</v>
      </c>
      <c r="K7460">
        <v>385</v>
      </c>
      <c r="L7460">
        <v>47</v>
      </c>
      <c r="M7460" t="s">
        <v>30</v>
      </c>
      <c r="N7460" t="s">
        <v>163</v>
      </c>
      <c r="O7460">
        <v>108</v>
      </c>
      <c r="P7460" t="s">
        <v>105</v>
      </c>
      <c r="S7460" t="s">
        <v>40</v>
      </c>
      <c r="T7460" t="s">
        <v>41</v>
      </c>
      <c r="U7460">
        <v>330</v>
      </c>
      <c r="Y7460" t="s">
        <v>10504</v>
      </c>
      <c r="AA7460">
        <v>34.191499999999998</v>
      </c>
      <c r="AB7460">
        <v>-118.58839999999999</v>
      </c>
      <c r="AC7460">
        <f t="shared" si="116"/>
        <v>0</v>
      </c>
    </row>
    <row r="7461" spans="1:29" x14ac:dyDescent="0.35">
      <c r="A7461">
        <v>210514454</v>
      </c>
      <c r="B7461" s="1">
        <v>44472</v>
      </c>
      <c r="C7461" s="1">
        <v>44470</v>
      </c>
      <c r="D7461">
        <v>2330</v>
      </c>
      <c r="E7461">
        <v>5</v>
      </c>
      <c r="F7461" t="s">
        <v>98</v>
      </c>
      <c r="G7461">
        <v>521</v>
      </c>
      <c r="H7461">
        <v>1</v>
      </c>
      <c r="I7461">
        <v>331</v>
      </c>
      <c r="J7461" t="s">
        <v>233</v>
      </c>
      <c r="K7461" t="s">
        <v>822</v>
      </c>
      <c r="L7461">
        <v>65</v>
      </c>
      <c r="M7461" t="s">
        <v>30</v>
      </c>
      <c r="N7461" t="s">
        <v>95</v>
      </c>
      <c r="O7461">
        <v>101</v>
      </c>
      <c r="P7461" t="s">
        <v>32</v>
      </c>
      <c r="S7461" t="s">
        <v>40</v>
      </c>
      <c r="T7461" t="s">
        <v>41</v>
      </c>
      <c r="U7461">
        <v>331</v>
      </c>
      <c r="Y7461" t="s">
        <v>10505</v>
      </c>
      <c r="AA7461">
        <v>33.764899999999997</v>
      </c>
      <c r="AB7461">
        <v>-118.30759999999999</v>
      </c>
      <c r="AC7461">
        <f t="shared" si="116"/>
        <v>0</v>
      </c>
    </row>
    <row r="7462" spans="1:29" x14ac:dyDescent="0.35">
      <c r="A7462">
        <v>210115525</v>
      </c>
      <c r="B7462" s="1">
        <v>44429</v>
      </c>
      <c r="C7462" s="1">
        <v>44428</v>
      </c>
      <c r="D7462">
        <v>1925</v>
      </c>
      <c r="E7462">
        <v>1</v>
      </c>
      <c r="F7462" t="s">
        <v>36</v>
      </c>
      <c r="G7462">
        <v>111</v>
      </c>
      <c r="H7462">
        <v>1</v>
      </c>
      <c r="I7462">
        <v>341</v>
      </c>
      <c r="J7462" t="s">
        <v>157</v>
      </c>
      <c r="K7462" t="s">
        <v>10506</v>
      </c>
      <c r="L7462">
        <v>57</v>
      </c>
      <c r="M7462" t="s">
        <v>94</v>
      </c>
      <c r="N7462" t="s">
        <v>173</v>
      </c>
      <c r="O7462">
        <v>210</v>
      </c>
      <c r="P7462" t="s">
        <v>183</v>
      </c>
      <c r="S7462" t="s">
        <v>40</v>
      </c>
      <c r="T7462" t="s">
        <v>41</v>
      </c>
      <c r="U7462">
        <v>341</v>
      </c>
      <c r="Y7462" t="s">
        <v>10507</v>
      </c>
      <c r="AA7462">
        <v>34.064</v>
      </c>
      <c r="AB7462">
        <v>-118.2375</v>
      </c>
      <c r="AC7462">
        <f t="shared" si="116"/>
        <v>0</v>
      </c>
    </row>
    <row r="7463" spans="1:29" x14ac:dyDescent="0.35">
      <c r="A7463">
        <v>210713390</v>
      </c>
      <c r="B7463" s="1">
        <v>44461</v>
      </c>
      <c r="C7463" s="1">
        <v>44460</v>
      </c>
      <c r="D7463">
        <v>1730</v>
      </c>
      <c r="E7463">
        <v>7</v>
      </c>
      <c r="F7463" t="s">
        <v>28</v>
      </c>
      <c r="G7463">
        <v>783</v>
      </c>
      <c r="H7463">
        <v>1</v>
      </c>
      <c r="I7463">
        <v>510</v>
      </c>
      <c r="J7463" t="s">
        <v>29</v>
      </c>
      <c r="L7463">
        <v>0</v>
      </c>
      <c r="O7463">
        <v>101</v>
      </c>
      <c r="P7463" t="s">
        <v>32</v>
      </c>
      <c r="S7463" t="s">
        <v>40</v>
      </c>
      <c r="T7463" t="s">
        <v>41</v>
      </c>
      <c r="U7463">
        <v>510</v>
      </c>
      <c r="Y7463" t="s">
        <v>10508</v>
      </c>
      <c r="AA7463">
        <v>34.034199999999998</v>
      </c>
      <c r="AB7463">
        <v>-118.3609</v>
      </c>
      <c r="AC7463">
        <f t="shared" si="116"/>
        <v>0</v>
      </c>
    </row>
    <row r="7464" spans="1:29" x14ac:dyDescent="0.35">
      <c r="A7464">
        <v>210320751</v>
      </c>
      <c r="B7464" s="1">
        <v>44557</v>
      </c>
      <c r="C7464" s="1">
        <v>44557</v>
      </c>
      <c r="D7464">
        <v>1645</v>
      </c>
      <c r="E7464">
        <v>3</v>
      </c>
      <c r="F7464" t="s">
        <v>43</v>
      </c>
      <c r="G7464">
        <v>334</v>
      </c>
      <c r="H7464">
        <v>2</v>
      </c>
      <c r="I7464">
        <v>888</v>
      </c>
      <c r="J7464" t="s">
        <v>250</v>
      </c>
      <c r="K7464" t="s">
        <v>7828</v>
      </c>
      <c r="L7464">
        <v>20</v>
      </c>
      <c r="M7464" t="s">
        <v>46</v>
      </c>
      <c r="N7464" t="s">
        <v>46</v>
      </c>
      <c r="O7464">
        <v>242</v>
      </c>
      <c r="P7464" t="s">
        <v>511</v>
      </c>
      <c r="S7464" t="s">
        <v>40</v>
      </c>
      <c r="T7464" t="s">
        <v>41</v>
      </c>
      <c r="U7464">
        <v>888</v>
      </c>
      <c r="Y7464" t="s">
        <v>9417</v>
      </c>
      <c r="AA7464">
        <v>34.027200000000001</v>
      </c>
      <c r="AB7464">
        <v>-118.3351</v>
      </c>
      <c r="AC7464">
        <f t="shared" si="116"/>
        <v>0</v>
      </c>
    </row>
    <row r="7465" spans="1:29" x14ac:dyDescent="0.35">
      <c r="A7465">
        <v>211114864</v>
      </c>
      <c r="B7465" s="1">
        <v>44499</v>
      </c>
      <c r="C7465" s="1">
        <v>44499</v>
      </c>
      <c r="D7465">
        <v>2045</v>
      </c>
      <c r="E7465">
        <v>11</v>
      </c>
      <c r="F7465" t="s">
        <v>64</v>
      </c>
      <c r="G7465">
        <v>1145</v>
      </c>
      <c r="H7465">
        <v>2</v>
      </c>
      <c r="I7465">
        <v>888</v>
      </c>
      <c r="J7465" t="s">
        <v>250</v>
      </c>
      <c r="K7465" t="s">
        <v>10509</v>
      </c>
      <c r="L7465">
        <v>66</v>
      </c>
      <c r="M7465" t="s">
        <v>30</v>
      </c>
      <c r="N7465" t="s">
        <v>95</v>
      </c>
      <c r="O7465">
        <v>501</v>
      </c>
      <c r="P7465" t="s">
        <v>164</v>
      </c>
      <c r="S7465" t="s">
        <v>40</v>
      </c>
      <c r="T7465" t="s">
        <v>41</v>
      </c>
      <c r="U7465">
        <v>888</v>
      </c>
      <c r="Y7465" t="s">
        <v>10510</v>
      </c>
      <c r="AA7465">
        <v>34.100099999999998</v>
      </c>
      <c r="AB7465">
        <v>-118.2533</v>
      </c>
      <c r="AC7465">
        <f t="shared" si="116"/>
        <v>0</v>
      </c>
    </row>
    <row r="7466" spans="1:29" x14ac:dyDescent="0.35">
      <c r="A7466">
        <v>220704709</v>
      </c>
      <c r="B7466" s="1">
        <v>44582</v>
      </c>
      <c r="C7466" s="1">
        <v>44554</v>
      </c>
      <c r="D7466">
        <v>2330</v>
      </c>
      <c r="E7466">
        <v>7</v>
      </c>
      <c r="F7466" t="s">
        <v>28</v>
      </c>
      <c r="G7466">
        <v>701</v>
      </c>
      <c r="H7466">
        <v>2</v>
      </c>
      <c r="I7466">
        <v>624</v>
      </c>
      <c r="J7466" t="s">
        <v>171</v>
      </c>
      <c r="K7466">
        <v>417</v>
      </c>
      <c r="L7466">
        <v>43</v>
      </c>
      <c r="M7466" t="s">
        <v>30</v>
      </c>
      <c r="N7466" t="s">
        <v>163</v>
      </c>
      <c r="O7466">
        <v>101</v>
      </c>
      <c r="P7466" t="s">
        <v>32</v>
      </c>
      <c r="Q7466">
        <v>400</v>
      </c>
      <c r="R7466" t="s">
        <v>143</v>
      </c>
      <c r="S7466" t="s">
        <v>40</v>
      </c>
      <c r="T7466" t="s">
        <v>41</v>
      </c>
      <c r="U7466">
        <v>624</v>
      </c>
      <c r="Y7466" t="s">
        <v>3205</v>
      </c>
      <c r="AA7466">
        <v>34.0839</v>
      </c>
      <c r="AB7466">
        <v>-118.37649999999999</v>
      </c>
      <c r="AC7466">
        <f t="shared" si="116"/>
        <v>0</v>
      </c>
    </row>
    <row r="7467" spans="1:29" x14ac:dyDescent="0.35">
      <c r="A7467">
        <v>210211220</v>
      </c>
      <c r="B7467" s="1">
        <v>44374</v>
      </c>
      <c r="C7467" s="1">
        <v>44367</v>
      </c>
      <c r="D7467">
        <v>1400</v>
      </c>
      <c r="E7467">
        <v>2</v>
      </c>
      <c r="F7467" t="s">
        <v>56</v>
      </c>
      <c r="G7467">
        <v>235</v>
      </c>
      <c r="H7467">
        <v>2</v>
      </c>
      <c r="I7467">
        <v>745</v>
      </c>
      <c r="J7467" t="s">
        <v>139</v>
      </c>
      <c r="K7467" t="s">
        <v>239</v>
      </c>
      <c r="L7467">
        <v>58</v>
      </c>
      <c r="M7467" t="s">
        <v>94</v>
      </c>
      <c r="N7467" t="s">
        <v>94</v>
      </c>
      <c r="O7467">
        <v>501</v>
      </c>
      <c r="P7467" t="s">
        <v>164</v>
      </c>
      <c r="S7467" t="s">
        <v>40</v>
      </c>
      <c r="T7467" t="s">
        <v>41</v>
      </c>
      <c r="U7467">
        <v>745</v>
      </c>
      <c r="Y7467" t="s">
        <v>1540</v>
      </c>
      <c r="AA7467">
        <v>34.067700000000002</v>
      </c>
      <c r="AB7467">
        <v>-118.2731</v>
      </c>
      <c r="AC7467">
        <f t="shared" si="116"/>
        <v>0</v>
      </c>
    </row>
    <row r="7468" spans="1:29" x14ac:dyDescent="0.35">
      <c r="A7468">
        <v>210208035</v>
      </c>
      <c r="B7468" s="1">
        <v>44296</v>
      </c>
      <c r="C7468" s="1">
        <v>44296</v>
      </c>
      <c r="D7468">
        <v>930</v>
      </c>
      <c r="E7468">
        <v>2</v>
      </c>
      <c r="F7468" t="s">
        <v>56</v>
      </c>
      <c r="G7468">
        <v>265</v>
      </c>
      <c r="H7468">
        <v>1</v>
      </c>
      <c r="I7468">
        <v>350</v>
      </c>
      <c r="J7468" t="s">
        <v>1591</v>
      </c>
      <c r="K7468" t="s">
        <v>10511</v>
      </c>
      <c r="L7468">
        <v>38</v>
      </c>
      <c r="M7468" t="s">
        <v>94</v>
      </c>
      <c r="N7468" t="s">
        <v>95</v>
      </c>
      <c r="O7468">
        <v>101</v>
      </c>
      <c r="P7468" t="s">
        <v>32</v>
      </c>
      <c r="S7468" t="s">
        <v>40</v>
      </c>
      <c r="T7468" t="s">
        <v>41</v>
      </c>
      <c r="U7468">
        <v>350</v>
      </c>
      <c r="Y7468" t="s">
        <v>5682</v>
      </c>
      <c r="AA7468">
        <v>34.055700000000002</v>
      </c>
      <c r="AB7468">
        <v>-118.2758</v>
      </c>
      <c r="AC7468">
        <f t="shared" si="116"/>
        <v>0</v>
      </c>
    </row>
    <row r="7469" spans="1:29" x14ac:dyDescent="0.35">
      <c r="A7469">
        <v>222104403</v>
      </c>
      <c r="B7469" s="1">
        <v>44574</v>
      </c>
      <c r="C7469" s="1">
        <v>44547</v>
      </c>
      <c r="D7469">
        <v>1300</v>
      </c>
      <c r="E7469">
        <v>21</v>
      </c>
      <c r="F7469" t="s">
        <v>10503</v>
      </c>
      <c r="G7469">
        <v>2105</v>
      </c>
      <c r="H7469">
        <v>2</v>
      </c>
      <c r="I7469">
        <v>940</v>
      </c>
      <c r="J7469" t="s">
        <v>1684</v>
      </c>
      <c r="K7469" t="s">
        <v>10512</v>
      </c>
      <c r="L7469">
        <v>21</v>
      </c>
      <c r="M7469" t="s">
        <v>30</v>
      </c>
      <c r="N7469" t="s">
        <v>163</v>
      </c>
      <c r="O7469">
        <v>502</v>
      </c>
      <c r="P7469" t="s">
        <v>47</v>
      </c>
      <c r="S7469" t="s">
        <v>40</v>
      </c>
      <c r="T7469" t="s">
        <v>41</v>
      </c>
      <c r="U7469">
        <v>940</v>
      </c>
      <c r="Y7469" t="s">
        <v>10513</v>
      </c>
      <c r="AA7469">
        <v>34.2209</v>
      </c>
      <c r="AB7469">
        <v>-118.6041</v>
      </c>
      <c r="AC7469">
        <f t="shared" si="116"/>
        <v>0</v>
      </c>
    </row>
    <row r="7470" spans="1:29" x14ac:dyDescent="0.35">
      <c r="A7470">
        <v>211907256</v>
      </c>
      <c r="B7470" s="1">
        <v>44289</v>
      </c>
      <c r="C7470" s="1">
        <v>44289</v>
      </c>
      <c r="D7470">
        <v>319</v>
      </c>
      <c r="E7470">
        <v>19</v>
      </c>
      <c r="F7470" t="s">
        <v>10514</v>
      </c>
      <c r="G7470">
        <v>1944</v>
      </c>
      <c r="H7470">
        <v>1</v>
      </c>
      <c r="I7470">
        <v>310</v>
      </c>
      <c r="J7470" t="s">
        <v>71</v>
      </c>
      <c r="K7470" t="s">
        <v>1057</v>
      </c>
      <c r="L7470">
        <v>64</v>
      </c>
      <c r="M7470" t="s">
        <v>30</v>
      </c>
      <c r="N7470" t="s">
        <v>95</v>
      </c>
      <c r="O7470">
        <v>221</v>
      </c>
      <c r="P7470" t="s">
        <v>74</v>
      </c>
      <c r="S7470" t="s">
        <v>40</v>
      </c>
      <c r="T7470" t="s">
        <v>41</v>
      </c>
      <c r="U7470">
        <v>310</v>
      </c>
      <c r="Y7470" t="s">
        <v>10515</v>
      </c>
      <c r="AA7470">
        <v>34.271799999999999</v>
      </c>
      <c r="AB7470">
        <v>-118.44589999999999</v>
      </c>
      <c r="AC7470">
        <f t="shared" si="116"/>
        <v>0</v>
      </c>
    </row>
    <row r="7471" spans="1:29" x14ac:dyDescent="0.35">
      <c r="A7471">
        <v>211806729</v>
      </c>
      <c r="B7471" s="1">
        <v>44251</v>
      </c>
      <c r="C7471" s="1">
        <v>44251</v>
      </c>
      <c r="D7471">
        <v>1535</v>
      </c>
      <c r="E7471">
        <v>18</v>
      </c>
      <c r="F7471" t="s">
        <v>10516</v>
      </c>
      <c r="G7471">
        <v>1831</v>
      </c>
      <c r="H7471">
        <v>1</v>
      </c>
      <c r="I7471">
        <v>210</v>
      </c>
      <c r="J7471" t="s">
        <v>149</v>
      </c>
      <c r="K7471" t="s">
        <v>10517</v>
      </c>
      <c r="L7471">
        <v>0</v>
      </c>
      <c r="M7471" t="s">
        <v>46</v>
      </c>
      <c r="N7471" t="s">
        <v>46</v>
      </c>
      <c r="O7471">
        <v>401</v>
      </c>
      <c r="P7471" t="s">
        <v>231</v>
      </c>
      <c r="Q7471">
        <v>102</v>
      </c>
      <c r="R7471" t="s">
        <v>219</v>
      </c>
      <c r="S7471" t="s">
        <v>40</v>
      </c>
      <c r="T7471" t="s">
        <v>41</v>
      </c>
      <c r="U7471">
        <v>210</v>
      </c>
      <c r="Y7471" t="s">
        <v>10518</v>
      </c>
      <c r="AA7471">
        <v>33.920099999999998</v>
      </c>
      <c r="AB7471">
        <v>-118.2868</v>
      </c>
      <c r="AC7471">
        <f t="shared" si="116"/>
        <v>0</v>
      </c>
    </row>
    <row r="7472" spans="1:29" x14ac:dyDescent="0.35">
      <c r="A7472">
        <v>211315454</v>
      </c>
      <c r="B7472" s="1">
        <v>44446</v>
      </c>
      <c r="C7472" s="1">
        <v>44446</v>
      </c>
      <c r="D7472">
        <v>131</v>
      </c>
      <c r="E7472">
        <v>13</v>
      </c>
      <c r="F7472" t="s">
        <v>62</v>
      </c>
      <c r="G7472">
        <v>1307</v>
      </c>
      <c r="H7472">
        <v>2</v>
      </c>
      <c r="I7472">
        <v>890</v>
      </c>
      <c r="J7472" t="s">
        <v>836</v>
      </c>
      <c r="K7472">
        <v>1309</v>
      </c>
      <c r="L7472">
        <v>0</v>
      </c>
      <c r="M7472" t="s">
        <v>46</v>
      </c>
      <c r="N7472" t="s">
        <v>46</v>
      </c>
      <c r="O7472">
        <v>101</v>
      </c>
      <c r="P7472" t="s">
        <v>32</v>
      </c>
      <c r="S7472" t="s">
        <v>40</v>
      </c>
      <c r="T7472" t="s">
        <v>41</v>
      </c>
      <c r="U7472">
        <v>890</v>
      </c>
      <c r="Y7472" t="s">
        <v>1117</v>
      </c>
      <c r="Z7472" t="s">
        <v>3135</v>
      </c>
      <c r="AA7472">
        <v>34.036499999999997</v>
      </c>
      <c r="AB7472">
        <v>-118.24679999999999</v>
      </c>
      <c r="AC7472">
        <f t="shared" si="116"/>
        <v>0</v>
      </c>
    </row>
    <row r="7473" spans="1:29" x14ac:dyDescent="0.35">
      <c r="A7473">
        <v>211516203</v>
      </c>
      <c r="B7473" s="1">
        <v>44486</v>
      </c>
      <c r="C7473" s="1">
        <v>44486</v>
      </c>
      <c r="D7473">
        <v>1630</v>
      </c>
      <c r="E7473">
        <v>15</v>
      </c>
      <c r="F7473" t="s">
        <v>10519</v>
      </c>
      <c r="G7473">
        <v>1548</v>
      </c>
      <c r="H7473">
        <v>2</v>
      </c>
      <c r="I7473">
        <v>740</v>
      </c>
      <c r="J7473" t="s">
        <v>224</v>
      </c>
      <c r="K7473">
        <v>329</v>
      </c>
      <c r="L7473">
        <v>0</v>
      </c>
      <c r="M7473" t="s">
        <v>30</v>
      </c>
      <c r="N7473" t="s">
        <v>31</v>
      </c>
      <c r="O7473">
        <v>406</v>
      </c>
      <c r="P7473" t="s">
        <v>582</v>
      </c>
      <c r="S7473" t="s">
        <v>40</v>
      </c>
      <c r="T7473" t="s">
        <v>41</v>
      </c>
      <c r="U7473">
        <v>740</v>
      </c>
      <c r="Y7473" t="s">
        <v>10520</v>
      </c>
      <c r="AA7473">
        <v>34.166699999999999</v>
      </c>
      <c r="AB7473">
        <v>-118.3702</v>
      </c>
      <c r="AC7473">
        <f t="shared" si="116"/>
        <v>0</v>
      </c>
    </row>
    <row r="7474" spans="1:29" x14ac:dyDescent="0.35">
      <c r="A7474">
        <v>210912925</v>
      </c>
      <c r="B7474" s="1">
        <v>44424</v>
      </c>
      <c r="C7474" s="1">
        <v>44424</v>
      </c>
      <c r="D7474">
        <v>2105</v>
      </c>
      <c r="E7474">
        <v>9</v>
      </c>
      <c r="F7474" t="s">
        <v>49</v>
      </c>
      <c r="G7474">
        <v>964</v>
      </c>
      <c r="H7474">
        <v>2</v>
      </c>
      <c r="I7474">
        <v>624</v>
      </c>
      <c r="J7474" t="s">
        <v>171</v>
      </c>
      <c r="K7474" t="s">
        <v>10521</v>
      </c>
      <c r="L7474">
        <v>31</v>
      </c>
      <c r="M7474" t="s">
        <v>30</v>
      </c>
      <c r="N7474" t="s">
        <v>173</v>
      </c>
      <c r="O7474">
        <v>102</v>
      </c>
      <c r="P7474" t="s">
        <v>186</v>
      </c>
      <c r="Q7474">
        <v>400</v>
      </c>
      <c r="R7474" t="s">
        <v>143</v>
      </c>
      <c r="S7474" t="s">
        <v>40</v>
      </c>
      <c r="T7474" t="s">
        <v>41</v>
      </c>
      <c r="U7474">
        <v>624</v>
      </c>
      <c r="Y7474" t="s">
        <v>10522</v>
      </c>
      <c r="AA7474">
        <v>34.157600000000002</v>
      </c>
      <c r="AB7474">
        <v>-118.4318</v>
      </c>
      <c r="AC7474">
        <f t="shared" si="116"/>
        <v>0</v>
      </c>
    </row>
    <row r="7475" spans="1:29" x14ac:dyDescent="0.35">
      <c r="A7475">
        <v>210610125</v>
      </c>
      <c r="B7475" s="1">
        <v>44337</v>
      </c>
      <c r="C7475" s="1">
        <v>44336</v>
      </c>
      <c r="D7475">
        <v>230</v>
      </c>
      <c r="E7475">
        <v>6</v>
      </c>
      <c r="F7475" t="s">
        <v>91</v>
      </c>
      <c r="G7475">
        <v>677</v>
      </c>
      <c r="H7475">
        <v>1</v>
      </c>
      <c r="I7475">
        <v>331</v>
      </c>
      <c r="J7475" t="s">
        <v>233</v>
      </c>
      <c r="K7475" t="s">
        <v>4952</v>
      </c>
      <c r="L7475">
        <v>38</v>
      </c>
      <c r="M7475" t="s">
        <v>30</v>
      </c>
      <c r="N7475" t="s">
        <v>173</v>
      </c>
      <c r="O7475">
        <v>501</v>
      </c>
      <c r="P7475" t="s">
        <v>164</v>
      </c>
      <c r="S7475" t="s">
        <v>40</v>
      </c>
      <c r="T7475" t="s">
        <v>41</v>
      </c>
      <c r="U7475">
        <v>331</v>
      </c>
      <c r="Y7475" t="s">
        <v>10523</v>
      </c>
      <c r="AA7475">
        <v>34.083500000000001</v>
      </c>
      <c r="AB7475">
        <v>-118.3135</v>
      </c>
      <c r="AC7475">
        <f t="shared" si="116"/>
        <v>0</v>
      </c>
    </row>
    <row r="7476" spans="1:29" x14ac:dyDescent="0.35">
      <c r="A7476">
        <v>210515687</v>
      </c>
      <c r="B7476" s="1">
        <v>44505</v>
      </c>
      <c r="C7476" s="1">
        <v>44505</v>
      </c>
      <c r="D7476">
        <v>1255</v>
      </c>
      <c r="E7476">
        <v>5</v>
      </c>
      <c r="F7476" t="s">
        <v>98</v>
      </c>
      <c r="G7476">
        <v>513</v>
      </c>
      <c r="H7476">
        <v>2</v>
      </c>
      <c r="I7476">
        <v>888</v>
      </c>
      <c r="J7476" t="s">
        <v>250</v>
      </c>
      <c r="K7476" t="s">
        <v>8780</v>
      </c>
      <c r="L7476">
        <v>32</v>
      </c>
      <c r="M7476" t="s">
        <v>94</v>
      </c>
      <c r="N7476" t="s">
        <v>73</v>
      </c>
      <c r="O7476">
        <v>501</v>
      </c>
      <c r="P7476" t="s">
        <v>164</v>
      </c>
      <c r="S7476" t="s">
        <v>33</v>
      </c>
      <c r="T7476" t="s">
        <v>34</v>
      </c>
      <c r="U7476">
        <v>888</v>
      </c>
      <c r="V7476">
        <v>998</v>
      </c>
      <c r="Y7476" t="s">
        <v>5251</v>
      </c>
      <c r="AA7476">
        <v>33.791899999999998</v>
      </c>
      <c r="AB7476">
        <v>-118.297</v>
      </c>
      <c r="AC7476">
        <f t="shared" si="116"/>
        <v>1</v>
      </c>
    </row>
    <row r="7477" spans="1:29" x14ac:dyDescent="0.35">
      <c r="A7477">
        <v>210814110</v>
      </c>
      <c r="B7477" s="1">
        <v>44455</v>
      </c>
      <c r="C7477" s="1">
        <v>44455</v>
      </c>
      <c r="D7477">
        <v>2230</v>
      </c>
      <c r="E7477">
        <v>8</v>
      </c>
      <c r="F7477" t="s">
        <v>109</v>
      </c>
      <c r="G7477">
        <v>828</v>
      </c>
      <c r="H7477">
        <v>2</v>
      </c>
      <c r="I7477">
        <v>624</v>
      </c>
      <c r="J7477" t="s">
        <v>171</v>
      </c>
      <c r="K7477" t="s">
        <v>10524</v>
      </c>
      <c r="L7477">
        <v>25</v>
      </c>
      <c r="M7477" t="s">
        <v>94</v>
      </c>
      <c r="N7477" t="s">
        <v>73</v>
      </c>
      <c r="O7477">
        <v>502</v>
      </c>
      <c r="P7477" t="s">
        <v>47</v>
      </c>
      <c r="Q7477">
        <v>400</v>
      </c>
      <c r="R7477" t="s">
        <v>143</v>
      </c>
      <c r="S7477" t="s">
        <v>84</v>
      </c>
      <c r="T7477" t="s">
        <v>85</v>
      </c>
      <c r="U7477">
        <v>624</v>
      </c>
      <c r="Y7477" t="s">
        <v>8396</v>
      </c>
      <c r="AA7477">
        <v>34.061999999999998</v>
      </c>
      <c r="AB7477">
        <v>-118.4415</v>
      </c>
      <c r="AC7477">
        <f t="shared" si="116"/>
        <v>0</v>
      </c>
    </row>
    <row r="7478" spans="1:29" x14ac:dyDescent="0.35">
      <c r="A7478">
        <v>211008833</v>
      </c>
      <c r="B7478" s="1">
        <v>44355</v>
      </c>
      <c r="C7478" s="1">
        <v>44355</v>
      </c>
      <c r="D7478">
        <v>22</v>
      </c>
      <c r="E7478">
        <v>10</v>
      </c>
      <c r="F7478" t="s">
        <v>103</v>
      </c>
      <c r="G7478">
        <v>1015</v>
      </c>
      <c r="H7478">
        <v>2</v>
      </c>
      <c r="I7478">
        <v>888</v>
      </c>
      <c r="J7478" t="s">
        <v>250</v>
      </c>
      <c r="K7478" t="s">
        <v>251</v>
      </c>
      <c r="L7478">
        <v>0</v>
      </c>
      <c r="M7478" t="s">
        <v>30</v>
      </c>
      <c r="N7478" t="s">
        <v>73</v>
      </c>
      <c r="O7478">
        <v>401</v>
      </c>
      <c r="P7478" t="s">
        <v>231</v>
      </c>
      <c r="S7478" t="s">
        <v>84</v>
      </c>
      <c r="T7478" t="s">
        <v>85</v>
      </c>
      <c r="U7478">
        <v>888</v>
      </c>
      <c r="Y7478" t="s">
        <v>10525</v>
      </c>
      <c r="AA7478">
        <v>34.208399999999997</v>
      </c>
      <c r="AB7478">
        <v>-118.5193</v>
      </c>
      <c r="AC7478">
        <f t="shared" si="116"/>
        <v>0</v>
      </c>
    </row>
    <row r="7479" spans="1:29" x14ac:dyDescent="0.35">
      <c r="A7479">
        <v>211507436</v>
      </c>
      <c r="B7479" s="1">
        <v>44285</v>
      </c>
      <c r="C7479" s="1">
        <v>44282</v>
      </c>
      <c r="D7479">
        <v>2200</v>
      </c>
      <c r="E7479">
        <v>15</v>
      </c>
      <c r="F7479" t="s">
        <v>10519</v>
      </c>
      <c r="G7479">
        <v>1503</v>
      </c>
      <c r="H7479">
        <v>1</v>
      </c>
      <c r="I7479">
        <v>510</v>
      </c>
      <c r="J7479" t="s">
        <v>29</v>
      </c>
      <c r="L7479">
        <v>0</v>
      </c>
      <c r="O7479">
        <v>101</v>
      </c>
      <c r="P7479" t="s">
        <v>32</v>
      </c>
      <c r="S7479" t="s">
        <v>40</v>
      </c>
      <c r="T7479" t="s">
        <v>41</v>
      </c>
      <c r="U7479">
        <v>510</v>
      </c>
      <c r="Y7479" t="s">
        <v>10526</v>
      </c>
      <c r="AA7479">
        <v>34.200299999999999</v>
      </c>
      <c r="AB7479">
        <v>-118.4002</v>
      </c>
      <c r="AC7479">
        <f t="shared" si="116"/>
        <v>0</v>
      </c>
    </row>
    <row r="7480" spans="1:29" x14ac:dyDescent="0.35">
      <c r="A7480">
        <v>210712028</v>
      </c>
      <c r="B7480" s="1">
        <v>44424</v>
      </c>
      <c r="C7480" s="1">
        <v>44398</v>
      </c>
      <c r="D7480">
        <v>1300</v>
      </c>
      <c r="E7480">
        <v>7</v>
      </c>
      <c r="F7480" t="s">
        <v>28</v>
      </c>
      <c r="G7480">
        <v>721</v>
      </c>
      <c r="H7480">
        <v>2</v>
      </c>
      <c r="I7480">
        <v>662</v>
      </c>
      <c r="J7480" t="s">
        <v>191</v>
      </c>
      <c r="K7480" t="s">
        <v>10527</v>
      </c>
      <c r="L7480">
        <v>24</v>
      </c>
      <c r="M7480" t="s">
        <v>94</v>
      </c>
      <c r="N7480" t="s">
        <v>73</v>
      </c>
      <c r="O7480">
        <v>501</v>
      </c>
      <c r="P7480" t="s">
        <v>164</v>
      </c>
      <c r="S7480" t="s">
        <v>40</v>
      </c>
      <c r="T7480" t="s">
        <v>41</v>
      </c>
      <c r="U7480">
        <v>662</v>
      </c>
      <c r="Y7480" t="s">
        <v>10528</v>
      </c>
      <c r="AA7480">
        <v>34.071300000000001</v>
      </c>
      <c r="AB7480">
        <v>-118.37739999999999</v>
      </c>
      <c r="AC7480">
        <f t="shared" si="116"/>
        <v>0</v>
      </c>
    </row>
    <row r="7481" spans="1:29" x14ac:dyDescent="0.35">
      <c r="A7481">
        <v>212007836</v>
      </c>
      <c r="B7481" s="1">
        <v>44294</v>
      </c>
      <c r="C7481" s="1">
        <v>44294</v>
      </c>
      <c r="D7481">
        <v>1225</v>
      </c>
      <c r="E7481">
        <v>20</v>
      </c>
      <c r="F7481" t="s">
        <v>10529</v>
      </c>
      <c r="G7481">
        <v>2069</v>
      </c>
      <c r="H7481">
        <v>2</v>
      </c>
      <c r="I7481">
        <v>624</v>
      </c>
      <c r="J7481" t="s">
        <v>171</v>
      </c>
      <c r="K7481" t="s">
        <v>10530</v>
      </c>
      <c r="L7481">
        <v>84</v>
      </c>
      <c r="M7481" t="s">
        <v>94</v>
      </c>
      <c r="N7481" t="s">
        <v>173</v>
      </c>
      <c r="O7481">
        <v>235</v>
      </c>
      <c r="P7481" t="s">
        <v>503</v>
      </c>
      <c r="Q7481">
        <v>400</v>
      </c>
      <c r="R7481" t="s">
        <v>143</v>
      </c>
      <c r="S7481" t="s">
        <v>84</v>
      </c>
      <c r="T7481" t="s">
        <v>85</v>
      </c>
      <c r="U7481">
        <v>624</v>
      </c>
      <c r="Y7481" t="s">
        <v>10531</v>
      </c>
      <c r="AA7481">
        <v>34.052399999999999</v>
      </c>
      <c r="AB7481">
        <v>-118.2842</v>
      </c>
      <c r="AC7481">
        <f t="shared" si="116"/>
        <v>0</v>
      </c>
    </row>
    <row r="7482" spans="1:29" x14ac:dyDescent="0.35">
      <c r="A7482">
        <v>211011961</v>
      </c>
      <c r="B7482" s="1">
        <v>44442</v>
      </c>
      <c r="C7482" s="1">
        <v>44439</v>
      </c>
      <c r="D7482">
        <v>1230</v>
      </c>
      <c r="E7482">
        <v>10</v>
      </c>
      <c r="F7482" t="s">
        <v>103</v>
      </c>
      <c r="G7482">
        <v>1031</v>
      </c>
      <c r="H7482">
        <v>1</v>
      </c>
      <c r="I7482">
        <v>235</v>
      </c>
      <c r="J7482" t="s">
        <v>1624</v>
      </c>
      <c r="K7482" t="s">
        <v>10532</v>
      </c>
      <c r="L7482">
        <v>0</v>
      </c>
      <c r="M7482" t="s">
        <v>30</v>
      </c>
      <c r="N7482" t="s">
        <v>73</v>
      </c>
      <c r="O7482">
        <v>501</v>
      </c>
      <c r="P7482" t="s">
        <v>164</v>
      </c>
      <c r="Q7482">
        <v>400</v>
      </c>
      <c r="R7482" t="s">
        <v>143</v>
      </c>
      <c r="S7482" t="s">
        <v>84</v>
      </c>
      <c r="T7482" t="s">
        <v>85</v>
      </c>
      <c r="U7482">
        <v>235</v>
      </c>
      <c r="Y7482" t="s">
        <v>10533</v>
      </c>
      <c r="AA7482">
        <v>34.188200000000002</v>
      </c>
      <c r="AB7482">
        <v>-118.55840000000001</v>
      </c>
      <c r="AC7482">
        <f t="shared" si="116"/>
        <v>0</v>
      </c>
    </row>
    <row r="7483" spans="1:29" x14ac:dyDescent="0.35">
      <c r="A7483">
        <v>211105669</v>
      </c>
      <c r="B7483" s="1">
        <v>44245</v>
      </c>
      <c r="C7483" s="1">
        <v>44245</v>
      </c>
      <c r="D7483">
        <v>2106</v>
      </c>
      <c r="E7483">
        <v>11</v>
      </c>
      <c r="F7483" t="s">
        <v>64</v>
      </c>
      <c r="G7483">
        <v>1181</v>
      </c>
      <c r="H7483">
        <v>2</v>
      </c>
      <c r="I7483">
        <v>438</v>
      </c>
      <c r="J7483" t="s">
        <v>10534</v>
      </c>
      <c r="K7483" t="s">
        <v>10535</v>
      </c>
      <c r="L7483">
        <v>0</v>
      </c>
      <c r="M7483" t="s">
        <v>46</v>
      </c>
      <c r="N7483" t="s">
        <v>46</v>
      </c>
      <c r="O7483">
        <v>101</v>
      </c>
      <c r="P7483" t="s">
        <v>32</v>
      </c>
      <c r="S7483" t="s">
        <v>33</v>
      </c>
      <c r="T7483" t="s">
        <v>34</v>
      </c>
      <c r="U7483">
        <v>438</v>
      </c>
      <c r="Y7483" t="s">
        <v>634</v>
      </c>
      <c r="Z7483" t="s">
        <v>5660</v>
      </c>
      <c r="AA7483">
        <v>34.079799999999999</v>
      </c>
      <c r="AB7483">
        <v>-118.2603</v>
      </c>
      <c r="AC7483">
        <f t="shared" si="116"/>
        <v>1</v>
      </c>
    </row>
    <row r="7484" spans="1:29" x14ac:dyDescent="0.35">
      <c r="A7484">
        <v>210515309</v>
      </c>
      <c r="B7484" s="1">
        <v>44495</v>
      </c>
      <c r="C7484" s="1">
        <v>44495</v>
      </c>
      <c r="D7484">
        <v>1715</v>
      </c>
      <c r="E7484">
        <v>5</v>
      </c>
      <c r="F7484" t="s">
        <v>98</v>
      </c>
      <c r="G7484">
        <v>522</v>
      </c>
      <c r="H7484">
        <v>1</v>
      </c>
      <c r="I7484">
        <v>220</v>
      </c>
      <c r="J7484" t="s">
        <v>919</v>
      </c>
      <c r="K7484" t="s">
        <v>10536</v>
      </c>
      <c r="L7484">
        <v>44</v>
      </c>
      <c r="M7484" t="s">
        <v>30</v>
      </c>
      <c r="N7484" t="s">
        <v>95</v>
      </c>
      <c r="O7484">
        <v>102</v>
      </c>
      <c r="P7484" t="s">
        <v>186</v>
      </c>
      <c r="Q7484">
        <v>113</v>
      </c>
      <c r="R7484" t="s">
        <v>386</v>
      </c>
      <c r="S7484" t="s">
        <v>40</v>
      </c>
      <c r="T7484" t="s">
        <v>41</v>
      </c>
      <c r="U7484">
        <v>220</v>
      </c>
      <c r="Y7484" t="s">
        <v>7197</v>
      </c>
      <c r="Z7484" t="s">
        <v>3405</v>
      </c>
      <c r="AA7484">
        <v>33.782400000000003</v>
      </c>
      <c r="AB7484">
        <v>-118.2713</v>
      </c>
      <c r="AC7484">
        <f t="shared" si="116"/>
        <v>0</v>
      </c>
    </row>
    <row r="7485" spans="1:29" x14ac:dyDescent="0.35">
      <c r="A7485">
        <v>211505259</v>
      </c>
      <c r="B7485" s="1">
        <v>44229</v>
      </c>
      <c r="C7485" s="1">
        <v>44229</v>
      </c>
      <c r="D7485">
        <v>1652</v>
      </c>
      <c r="E7485">
        <v>15</v>
      </c>
      <c r="F7485" t="s">
        <v>10519</v>
      </c>
      <c r="G7485">
        <v>1555</v>
      </c>
      <c r="H7485">
        <v>2</v>
      </c>
      <c r="I7485">
        <v>740</v>
      </c>
      <c r="J7485" t="s">
        <v>224</v>
      </c>
      <c r="K7485" t="s">
        <v>10537</v>
      </c>
      <c r="L7485">
        <v>0</v>
      </c>
      <c r="M7485" t="s">
        <v>30</v>
      </c>
      <c r="N7485" t="s">
        <v>31</v>
      </c>
      <c r="O7485">
        <v>108</v>
      </c>
      <c r="P7485" t="s">
        <v>105</v>
      </c>
      <c r="Q7485">
        <v>307</v>
      </c>
      <c r="R7485" t="s">
        <v>2276</v>
      </c>
      <c r="S7485" t="s">
        <v>40</v>
      </c>
      <c r="T7485" t="s">
        <v>41</v>
      </c>
      <c r="U7485">
        <v>740</v>
      </c>
      <c r="V7485">
        <v>998</v>
      </c>
      <c r="Y7485" t="s">
        <v>10538</v>
      </c>
      <c r="AA7485">
        <v>34.162999999999997</v>
      </c>
      <c r="AB7485">
        <v>-118.37350000000001</v>
      </c>
      <c r="AC7485">
        <f t="shared" si="116"/>
        <v>0</v>
      </c>
    </row>
    <row r="7486" spans="1:29" x14ac:dyDescent="0.35">
      <c r="A7486">
        <v>211710643</v>
      </c>
      <c r="B7486" s="1">
        <v>44386</v>
      </c>
      <c r="C7486" s="1">
        <v>44385</v>
      </c>
      <c r="D7486">
        <v>430</v>
      </c>
      <c r="E7486">
        <v>17</v>
      </c>
      <c r="F7486" t="s">
        <v>10498</v>
      </c>
      <c r="G7486">
        <v>1729</v>
      </c>
      <c r="H7486">
        <v>1</v>
      </c>
      <c r="I7486">
        <v>330</v>
      </c>
      <c r="J7486" t="s">
        <v>37</v>
      </c>
      <c r="K7486" t="s">
        <v>10539</v>
      </c>
      <c r="L7486">
        <v>21</v>
      </c>
      <c r="M7486" t="s">
        <v>30</v>
      </c>
      <c r="N7486" t="s">
        <v>95</v>
      </c>
      <c r="O7486">
        <v>108</v>
      </c>
      <c r="P7486" t="s">
        <v>105</v>
      </c>
      <c r="S7486" t="s">
        <v>40</v>
      </c>
      <c r="T7486" t="s">
        <v>41</v>
      </c>
      <c r="U7486">
        <v>330</v>
      </c>
      <c r="Y7486" t="s">
        <v>10540</v>
      </c>
      <c r="AA7486">
        <v>34.275700000000001</v>
      </c>
      <c r="AB7486">
        <v>-118.51439999999999</v>
      </c>
      <c r="AC7486">
        <f t="shared" si="116"/>
        <v>0</v>
      </c>
    </row>
    <row r="7487" spans="1:29" x14ac:dyDescent="0.35">
      <c r="A7487">
        <v>211423311</v>
      </c>
      <c r="B7487" s="1">
        <v>44551</v>
      </c>
      <c r="C7487" s="1">
        <v>44551</v>
      </c>
      <c r="D7487">
        <v>845</v>
      </c>
      <c r="E7487">
        <v>14</v>
      </c>
      <c r="F7487" t="s">
        <v>10500</v>
      </c>
      <c r="G7487">
        <v>1465</v>
      </c>
      <c r="H7487">
        <v>2</v>
      </c>
      <c r="I7487">
        <v>930</v>
      </c>
      <c r="J7487" t="s">
        <v>339</v>
      </c>
      <c r="K7487">
        <v>443</v>
      </c>
      <c r="L7487">
        <v>23</v>
      </c>
      <c r="M7487" t="s">
        <v>94</v>
      </c>
      <c r="N7487" t="s">
        <v>73</v>
      </c>
      <c r="O7487">
        <v>710</v>
      </c>
      <c r="P7487" t="s">
        <v>394</v>
      </c>
      <c r="Q7487">
        <v>511</v>
      </c>
      <c r="R7487" t="s">
        <v>151</v>
      </c>
      <c r="S7487" t="s">
        <v>40</v>
      </c>
      <c r="T7487" t="s">
        <v>41</v>
      </c>
      <c r="U7487">
        <v>930</v>
      </c>
      <c r="Y7487" t="s">
        <v>10541</v>
      </c>
      <c r="AA7487">
        <v>33.9848</v>
      </c>
      <c r="AB7487">
        <v>-118.3998</v>
      </c>
      <c r="AC7487">
        <f t="shared" si="116"/>
        <v>0</v>
      </c>
    </row>
    <row r="7488" spans="1:29" x14ac:dyDescent="0.35">
      <c r="A7488">
        <v>211405037</v>
      </c>
      <c r="B7488" s="1">
        <v>44212</v>
      </c>
      <c r="C7488" s="1">
        <v>44211</v>
      </c>
      <c r="D7488">
        <v>1430</v>
      </c>
      <c r="E7488">
        <v>14</v>
      </c>
      <c r="F7488" t="s">
        <v>10500</v>
      </c>
      <c r="G7488">
        <v>1445</v>
      </c>
      <c r="H7488">
        <v>1</v>
      </c>
      <c r="I7488">
        <v>420</v>
      </c>
      <c r="J7488" t="s">
        <v>352</v>
      </c>
      <c r="K7488" t="s">
        <v>1063</v>
      </c>
      <c r="L7488">
        <v>26</v>
      </c>
      <c r="M7488" t="s">
        <v>30</v>
      </c>
      <c r="N7488" t="s">
        <v>73</v>
      </c>
      <c r="O7488">
        <v>502</v>
      </c>
      <c r="P7488" t="s">
        <v>47</v>
      </c>
      <c r="S7488" t="s">
        <v>40</v>
      </c>
      <c r="T7488" t="s">
        <v>41</v>
      </c>
      <c r="U7488">
        <v>420</v>
      </c>
      <c r="Y7488" t="s">
        <v>10542</v>
      </c>
      <c r="AA7488">
        <v>33.997599999999998</v>
      </c>
      <c r="AB7488">
        <v>-118.4384</v>
      </c>
      <c r="AC7488">
        <f t="shared" si="116"/>
        <v>0</v>
      </c>
    </row>
    <row r="7489" spans="1:29" x14ac:dyDescent="0.35">
      <c r="A7489">
        <v>210120263</v>
      </c>
      <c r="B7489" s="1">
        <v>44510</v>
      </c>
      <c r="C7489" s="1">
        <v>44509</v>
      </c>
      <c r="D7489">
        <v>2135</v>
      </c>
      <c r="E7489">
        <v>1</v>
      </c>
      <c r="F7489" t="s">
        <v>36</v>
      </c>
      <c r="G7489">
        <v>119</v>
      </c>
      <c r="H7489">
        <v>1</v>
      </c>
      <c r="I7489">
        <v>440</v>
      </c>
      <c r="J7489" t="s">
        <v>213</v>
      </c>
      <c r="K7489" t="s">
        <v>1759</v>
      </c>
      <c r="L7489">
        <v>55</v>
      </c>
      <c r="M7489" t="s">
        <v>94</v>
      </c>
      <c r="N7489" t="s">
        <v>95</v>
      </c>
      <c r="O7489">
        <v>111</v>
      </c>
      <c r="P7489" t="s">
        <v>10543</v>
      </c>
      <c r="S7489" t="s">
        <v>40</v>
      </c>
      <c r="T7489" t="s">
        <v>41</v>
      </c>
      <c r="U7489">
        <v>440</v>
      </c>
      <c r="Y7489" t="s">
        <v>8134</v>
      </c>
      <c r="Z7489" t="s">
        <v>10544</v>
      </c>
      <c r="AA7489">
        <v>34.0563</v>
      </c>
      <c r="AB7489">
        <v>-118.23180000000001</v>
      </c>
      <c r="AC7489">
        <f t="shared" si="116"/>
        <v>0</v>
      </c>
    </row>
    <row r="7490" spans="1:29" x14ac:dyDescent="0.35">
      <c r="A7490">
        <v>210411209</v>
      </c>
      <c r="B7490" s="1">
        <v>44407</v>
      </c>
      <c r="C7490" s="1">
        <v>44407</v>
      </c>
      <c r="D7490">
        <v>145</v>
      </c>
      <c r="E7490">
        <v>4</v>
      </c>
      <c r="F7490" t="s">
        <v>54</v>
      </c>
      <c r="G7490">
        <v>423</v>
      </c>
      <c r="H7490">
        <v>1</v>
      </c>
      <c r="I7490">
        <v>230</v>
      </c>
      <c r="J7490" t="s">
        <v>161</v>
      </c>
      <c r="K7490" t="s">
        <v>10545</v>
      </c>
      <c r="L7490">
        <v>24</v>
      </c>
      <c r="M7490" t="s">
        <v>30</v>
      </c>
      <c r="N7490" t="s">
        <v>95</v>
      </c>
      <c r="O7490">
        <v>101</v>
      </c>
      <c r="P7490" t="s">
        <v>32</v>
      </c>
      <c r="Q7490">
        <v>102</v>
      </c>
      <c r="R7490" t="s">
        <v>219</v>
      </c>
      <c r="S7490" t="s">
        <v>40</v>
      </c>
      <c r="T7490" t="s">
        <v>41</v>
      </c>
      <c r="U7490">
        <v>230</v>
      </c>
      <c r="Y7490" t="s">
        <v>10546</v>
      </c>
      <c r="AA7490">
        <v>34.066000000000003</v>
      </c>
      <c r="AB7490">
        <v>-118.2102</v>
      </c>
      <c r="AC7490">
        <f t="shared" si="116"/>
        <v>0</v>
      </c>
    </row>
    <row r="7491" spans="1:29" x14ac:dyDescent="0.35">
      <c r="A7491">
        <v>211306091</v>
      </c>
      <c r="B7491" s="1">
        <v>44243</v>
      </c>
      <c r="C7491" s="1">
        <v>44243</v>
      </c>
      <c r="D7491">
        <v>1630</v>
      </c>
      <c r="E7491">
        <v>13</v>
      </c>
      <c r="F7491" t="s">
        <v>62</v>
      </c>
      <c r="G7491">
        <v>1343</v>
      </c>
      <c r="H7491">
        <v>2</v>
      </c>
      <c r="I7491">
        <v>626</v>
      </c>
      <c r="J7491" t="s">
        <v>141</v>
      </c>
      <c r="K7491" t="s">
        <v>10547</v>
      </c>
      <c r="L7491">
        <v>30</v>
      </c>
      <c r="M7491" t="s">
        <v>94</v>
      </c>
      <c r="N7491" t="s">
        <v>95</v>
      </c>
      <c r="O7491">
        <v>501</v>
      </c>
      <c r="P7491" t="s">
        <v>164</v>
      </c>
      <c r="Q7491">
        <v>400</v>
      </c>
      <c r="R7491" t="s">
        <v>143</v>
      </c>
      <c r="S7491" t="s">
        <v>40</v>
      </c>
      <c r="T7491" t="s">
        <v>41</v>
      </c>
      <c r="U7491">
        <v>626</v>
      </c>
      <c r="Y7491" t="s">
        <v>10548</v>
      </c>
      <c r="AA7491">
        <v>34.011099999999999</v>
      </c>
      <c r="AB7491">
        <v>-118.2663</v>
      </c>
      <c r="AC7491">
        <f t="shared" ref="AC7491:AC7554" si="117">IF(OR((S:S)="CC", S:S="AA",S:S="JA"), 1, 0)</f>
        <v>0</v>
      </c>
    </row>
    <row r="7492" spans="1:29" x14ac:dyDescent="0.35">
      <c r="A7492">
        <v>211416572</v>
      </c>
      <c r="B7492" s="1">
        <v>44422</v>
      </c>
      <c r="C7492" s="1">
        <v>44422</v>
      </c>
      <c r="D7492">
        <v>705</v>
      </c>
      <c r="E7492">
        <v>14</v>
      </c>
      <c r="F7492" t="s">
        <v>10500</v>
      </c>
      <c r="G7492">
        <v>1452</v>
      </c>
      <c r="H7492">
        <v>1</v>
      </c>
      <c r="I7492">
        <v>310</v>
      </c>
      <c r="J7492" t="s">
        <v>71</v>
      </c>
      <c r="K7492" t="s">
        <v>10549</v>
      </c>
      <c r="L7492">
        <v>0</v>
      </c>
      <c r="M7492" t="s">
        <v>30</v>
      </c>
      <c r="N7492" t="s">
        <v>31</v>
      </c>
      <c r="O7492">
        <v>101</v>
      </c>
      <c r="P7492" t="s">
        <v>32</v>
      </c>
      <c r="S7492" t="s">
        <v>33</v>
      </c>
      <c r="T7492" t="s">
        <v>34</v>
      </c>
      <c r="U7492">
        <v>310</v>
      </c>
      <c r="V7492">
        <v>510</v>
      </c>
      <c r="Y7492" t="s">
        <v>10550</v>
      </c>
      <c r="Z7492" t="s">
        <v>133</v>
      </c>
      <c r="AA7492">
        <v>33.971600000000002</v>
      </c>
      <c r="AB7492">
        <v>-118.4593</v>
      </c>
      <c r="AC7492">
        <f t="shared" si="117"/>
        <v>1</v>
      </c>
    </row>
    <row r="7493" spans="1:29" x14ac:dyDescent="0.35">
      <c r="A7493">
        <v>211512747</v>
      </c>
      <c r="B7493" s="1">
        <v>44412</v>
      </c>
      <c r="C7493" s="1">
        <v>44411</v>
      </c>
      <c r="D7493">
        <v>1500</v>
      </c>
      <c r="E7493">
        <v>15</v>
      </c>
      <c r="F7493" t="s">
        <v>10519</v>
      </c>
      <c r="G7493">
        <v>1511</v>
      </c>
      <c r="H7493">
        <v>2</v>
      </c>
      <c r="I7493">
        <v>740</v>
      </c>
      <c r="J7493" t="s">
        <v>224</v>
      </c>
      <c r="K7493">
        <v>329</v>
      </c>
      <c r="L7493">
        <v>0</v>
      </c>
      <c r="M7493" t="s">
        <v>30</v>
      </c>
      <c r="N7493" t="s">
        <v>73</v>
      </c>
      <c r="O7493">
        <v>122</v>
      </c>
      <c r="P7493" t="s">
        <v>275</v>
      </c>
      <c r="S7493" t="s">
        <v>40</v>
      </c>
      <c r="T7493" t="s">
        <v>41</v>
      </c>
      <c r="U7493">
        <v>740</v>
      </c>
      <c r="Y7493" t="s">
        <v>10551</v>
      </c>
      <c r="AA7493">
        <v>34.203699999999998</v>
      </c>
      <c r="AB7493">
        <v>-118.42100000000001</v>
      </c>
      <c r="AC7493">
        <f t="shared" si="117"/>
        <v>0</v>
      </c>
    </row>
    <row r="7494" spans="1:29" x14ac:dyDescent="0.35">
      <c r="A7494">
        <v>210113337</v>
      </c>
      <c r="B7494" s="1">
        <v>44388</v>
      </c>
      <c r="C7494" s="1">
        <v>44388</v>
      </c>
      <c r="D7494">
        <v>1115</v>
      </c>
      <c r="E7494">
        <v>1</v>
      </c>
      <c r="F7494" t="s">
        <v>36</v>
      </c>
      <c r="G7494">
        <v>181</v>
      </c>
      <c r="H7494">
        <v>2</v>
      </c>
      <c r="I7494">
        <v>624</v>
      </c>
      <c r="J7494" t="s">
        <v>171</v>
      </c>
      <c r="K7494" t="s">
        <v>10552</v>
      </c>
      <c r="L7494">
        <v>28</v>
      </c>
      <c r="M7494" t="s">
        <v>94</v>
      </c>
      <c r="N7494" t="s">
        <v>173</v>
      </c>
      <c r="O7494">
        <v>102</v>
      </c>
      <c r="P7494" t="s">
        <v>186</v>
      </c>
      <c r="Q7494">
        <v>500</v>
      </c>
      <c r="R7494" t="s">
        <v>184</v>
      </c>
      <c r="S7494" t="s">
        <v>40</v>
      </c>
      <c r="T7494" t="s">
        <v>41</v>
      </c>
      <c r="U7494">
        <v>624</v>
      </c>
      <c r="Y7494" t="s">
        <v>10553</v>
      </c>
      <c r="Z7494" t="s">
        <v>6558</v>
      </c>
      <c r="AA7494">
        <v>34.043100000000003</v>
      </c>
      <c r="AB7494">
        <v>-118.2692</v>
      </c>
      <c r="AC7494">
        <f t="shared" si="117"/>
        <v>0</v>
      </c>
    </row>
    <row r="7495" spans="1:29" x14ac:dyDescent="0.35">
      <c r="A7495">
        <v>210809906</v>
      </c>
      <c r="B7495" s="1">
        <v>44345</v>
      </c>
      <c r="C7495" s="1">
        <v>44345</v>
      </c>
      <c r="D7495">
        <v>810</v>
      </c>
      <c r="E7495">
        <v>8</v>
      </c>
      <c r="F7495" t="s">
        <v>109</v>
      </c>
      <c r="G7495">
        <v>817</v>
      </c>
      <c r="H7495">
        <v>2</v>
      </c>
      <c r="I7495">
        <v>624</v>
      </c>
      <c r="J7495" t="s">
        <v>171</v>
      </c>
      <c r="K7495" t="s">
        <v>10554</v>
      </c>
      <c r="L7495">
        <v>53</v>
      </c>
      <c r="M7495" t="s">
        <v>94</v>
      </c>
      <c r="N7495" t="s">
        <v>73</v>
      </c>
      <c r="O7495">
        <v>102</v>
      </c>
      <c r="P7495" t="s">
        <v>186</v>
      </c>
      <c r="Q7495">
        <v>500</v>
      </c>
      <c r="R7495" t="s">
        <v>184</v>
      </c>
      <c r="S7495" t="s">
        <v>40</v>
      </c>
      <c r="T7495" t="s">
        <v>41</v>
      </c>
      <c r="U7495">
        <v>624</v>
      </c>
      <c r="Y7495" t="s">
        <v>3174</v>
      </c>
      <c r="Z7495" t="s">
        <v>8373</v>
      </c>
      <c r="AA7495">
        <v>34.062600000000003</v>
      </c>
      <c r="AB7495">
        <v>-118.4453</v>
      </c>
      <c r="AC7495">
        <f t="shared" si="117"/>
        <v>0</v>
      </c>
    </row>
    <row r="7496" spans="1:29" x14ac:dyDescent="0.35">
      <c r="A7496">
        <v>211006885</v>
      </c>
      <c r="B7496" s="1">
        <v>44292</v>
      </c>
      <c r="C7496" s="1">
        <v>44280</v>
      </c>
      <c r="D7496">
        <v>1438</v>
      </c>
      <c r="E7496">
        <v>10</v>
      </c>
      <c r="F7496" t="s">
        <v>103</v>
      </c>
      <c r="G7496">
        <v>1003</v>
      </c>
      <c r="H7496">
        <v>1</v>
      </c>
      <c r="I7496">
        <v>341</v>
      </c>
      <c r="J7496" t="s">
        <v>157</v>
      </c>
      <c r="K7496" t="s">
        <v>1392</v>
      </c>
      <c r="L7496">
        <v>35</v>
      </c>
      <c r="M7496" t="s">
        <v>94</v>
      </c>
      <c r="N7496" t="s">
        <v>73</v>
      </c>
      <c r="O7496">
        <v>502</v>
      </c>
      <c r="P7496" t="s">
        <v>47</v>
      </c>
      <c r="S7496" t="s">
        <v>40</v>
      </c>
      <c r="T7496" t="s">
        <v>41</v>
      </c>
      <c r="U7496">
        <v>341</v>
      </c>
      <c r="Y7496" t="s">
        <v>7252</v>
      </c>
      <c r="Z7496" t="s">
        <v>2280</v>
      </c>
      <c r="AA7496">
        <v>34.208399999999997</v>
      </c>
      <c r="AB7496">
        <v>-118.5361</v>
      </c>
      <c r="AC7496">
        <f t="shared" si="117"/>
        <v>0</v>
      </c>
    </row>
    <row r="7497" spans="1:29" x14ac:dyDescent="0.35">
      <c r="A7497">
        <v>210816475</v>
      </c>
      <c r="B7497" s="1">
        <v>44512</v>
      </c>
      <c r="C7497" s="1">
        <v>44512</v>
      </c>
      <c r="D7497">
        <v>1950</v>
      </c>
      <c r="E7497">
        <v>8</v>
      </c>
      <c r="F7497" t="s">
        <v>109</v>
      </c>
      <c r="G7497">
        <v>883</v>
      </c>
      <c r="H7497">
        <v>1</v>
      </c>
      <c r="I7497">
        <v>510</v>
      </c>
      <c r="J7497" t="s">
        <v>29</v>
      </c>
      <c r="L7497">
        <v>0</v>
      </c>
      <c r="O7497">
        <v>101</v>
      </c>
      <c r="P7497" t="s">
        <v>32</v>
      </c>
      <c r="S7497" t="s">
        <v>40</v>
      </c>
      <c r="T7497" t="s">
        <v>41</v>
      </c>
      <c r="U7497">
        <v>510</v>
      </c>
      <c r="Y7497" t="s">
        <v>10555</v>
      </c>
      <c r="AA7497">
        <v>34.039900000000003</v>
      </c>
      <c r="AB7497">
        <v>-118.4385</v>
      </c>
      <c r="AC7497">
        <f t="shared" si="117"/>
        <v>0</v>
      </c>
    </row>
    <row r="7498" spans="1:29" x14ac:dyDescent="0.35">
      <c r="A7498">
        <v>211716079</v>
      </c>
      <c r="B7498" s="1">
        <v>44543</v>
      </c>
      <c r="C7498" s="1">
        <v>44538</v>
      </c>
      <c r="D7498">
        <v>800</v>
      </c>
      <c r="E7498">
        <v>17</v>
      </c>
      <c r="F7498" t="s">
        <v>10498</v>
      </c>
      <c r="G7498">
        <v>1757</v>
      </c>
      <c r="H7498">
        <v>1</v>
      </c>
      <c r="I7498">
        <v>420</v>
      </c>
      <c r="J7498" t="s">
        <v>352</v>
      </c>
      <c r="L7498">
        <v>0</v>
      </c>
      <c r="O7498">
        <v>101</v>
      </c>
      <c r="P7498" t="s">
        <v>32</v>
      </c>
      <c r="S7498" t="s">
        <v>40</v>
      </c>
      <c r="T7498" t="s">
        <v>41</v>
      </c>
      <c r="U7498">
        <v>420</v>
      </c>
      <c r="Y7498" t="s">
        <v>10556</v>
      </c>
      <c r="AA7498">
        <v>34.253799999999998</v>
      </c>
      <c r="AB7498">
        <v>-118.4936</v>
      </c>
      <c r="AC7498">
        <f t="shared" si="117"/>
        <v>0</v>
      </c>
    </row>
    <row r="7499" spans="1:29" x14ac:dyDescent="0.35">
      <c r="A7499">
        <v>210314427</v>
      </c>
      <c r="B7499" s="1">
        <v>44423</v>
      </c>
      <c r="C7499" s="1">
        <v>44421</v>
      </c>
      <c r="D7499">
        <v>1600</v>
      </c>
      <c r="E7499">
        <v>3</v>
      </c>
      <c r="F7499" t="s">
        <v>43</v>
      </c>
      <c r="G7499">
        <v>314</v>
      </c>
      <c r="H7499">
        <v>1</v>
      </c>
      <c r="I7499">
        <v>520</v>
      </c>
      <c r="J7499" t="s">
        <v>271</v>
      </c>
      <c r="K7499" t="s">
        <v>10557</v>
      </c>
      <c r="L7499">
        <v>64</v>
      </c>
      <c r="M7499" t="s">
        <v>94</v>
      </c>
      <c r="N7499" t="s">
        <v>163</v>
      </c>
      <c r="O7499">
        <v>101</v>
      </c>
      <c r="P7499" t="s">
        <v>32</v>
      </c>
      <c r="S7499" t="s">
        <v>40</v>
      </c>
      <c r="T7499" t="s">
        <v>41</v>
      </c>
      <c r="U7499">
        <v>520</v>
      </c>
      <c r="Y7499" t="s">
        <v>956</v>
      </c>
      <c r="AA7499">
        <v>34.031199999999998</v>
      </c>
      <c r="AB7499">
        <v>-118.3259</v>
      </c>
      <c r="AC7499">
        <f t="shared" si="117"/>
        <v>0</v>
      </c>
    </row>
    <row r="7500" spans="1:29" x14ac:dyDescent="0.35">
      <c r="A7500">
        <v>211916572</v>
      </c>
      <c r="B7500" s="1">
        <v>44540</v>
      </c>
      <c r="C7500" s="1">
        <v>44539</v>
      </c>
      <c r="D7500">
        <v>1700</v>
      </c>
      <c r="E7500">
        <v>19</v>
      </c>
      <c r="F7500" t="s">
        <v>10514</v>
      </c>
      <c r="G7500">
        <v>1916</v>
      </c>
      <c r="H7500">
        <v>1</v>
      </c>
      <c r="I7500">
        <v>440</v>
      </c>
      <c r="J7500" t="s">
        <v>213</v>
      </c>
      <c r="K7500">
        <v>344</v>
      </c>
      <c r="L7500">
        <v>14</v>
      </c>
      <c r="M7500" t="s">
        <v>30</v>
      </c>
      <c r="N7500" t="s">
        <v>95</v>
      </c>
      <c r="O7500">
        <v>109</v>
      </c>
      <c r="P7500" t="s">
        <v>1043</v>
      </c>
      <c r="S7500" t="s">
        <v>40</v>
      </c>
      <c r="T7500" t="s">
        <v>41</v>
      </c>
      <c r="U7500">
        <v>440</v>
      </c>
      <c r="Y7500" t="s">
        <v>10558</v>
      </c>
      <c r="AA7500">
        <v>34.308199999999999</v>
      </c>
      <c r="AB7500">
        <v>-118.44410000000001</v>
      </c>
      <c r="AC7500">
        <f t="shared" si="117"/>
        <v>0</v>
      </c>
    </row>
    <row r="7501" spans="1:29" x14ac:dyDescent="0.35">
      <c r="A7501">
        <v>211511007</v>
      </c>
      <c r="B7501" s="1">
        <v>44372</v>
      </c>
      <c r="C7501" s="1">
        <v>44371</v>
      </c>
      <c r="D7501">
        <v>2130</v>
      </c>
      <c r="E7501">
        <v>15</v>
      </c>
      <c r="F7501" t="s">
        <v>10519</v>
      </c>
      <c r="G7501">
        <v>1535</v>
      </c>
      <c r="H7501">
        <v>2</v>
      </c>
      <c r="I7501">
        <v>624</v>
      </c>
      <c r="J7501" t="s">
        <v>171</v>
      </c>
      <c r="K7501">
        <v>448</v>
      </c>
      <c r="L7501">
        <v>49</v>
      </c>
      <c r="M7501" t="s">
        <v>94</v>
      </c>
      <c r="N7501" t="s">
        <v>73</v>
      </c>
      <c r="O7501">
        <v>501</v>
      </c>
      <c r="P7501" t="s">
        <v>164</v>
      </c>
      <c r="Q7501">
        <v>400</v>
      </c>
      <c r="R7501" t="s">
        <v>143</v>
      </c>
      <c r="S7501" t="s">
        <v>84</v>
      </c>
      <c r="T7501" t="s">
        <v>85</v>
      </c>
      <c r="U7501">
        <v>624</v>
      </c>
      <c r="Y7501" t="s">
        <v>10559</v>
      </c>
      <c r="AA7501">
        <v>34.175800000000002</v>
      </c>
      <c r="AB7501">
        <v>-118.38339999999999</v>
      </c>
      <c r="AC7501">
        <f t="shared" si="117"/>
        <v>0</v>
      </c>
    </row>
    <row r="7502" spans="1:29" x14ac:dyDescent="0.35">
      <c r="A7502">
        <v>211222308</v>
      </c>
      <c r="B7502" s="1">
        <v>44496</v>
      </c>
      <c r="C7502" s="1">
        <v>44495</v>
      </c>
      <c r="D7502">
        <v>1700</v>
      </c>
      <c r="E7502">
        <v>12</v>
      </c>
      <c r="F7502" t="s">
        <v>68</v>
      </c>
      <c r="G7502">
        <v>1211</v>
      </c>
      <c r="H7502">
        <v>1</v>
      </c>
      <c r="I7502">
        <v>510</v>
      </c>
      <c r="J7502" t="s">
        <v>29</v>
      </c>
      <c r="L7502">
        <v>0</v>
      </c>
      <c r="O7502">
        <v>101</v>
      </c>
      <c r="P7502" t="s">
        <v>32</v>
      </c>
      <c r="S7502" t="s">
        <v>40</v>
      </c>
      <c r="T7502" t="s">
        <v>41</v>
      </c>
      <c r="U7502">
        <v>510</v>
      </c>
      <c r="Y7502" t="s">
        <v>3331</v>
      </c>
      <c r="AA7502">
        <v>33.993200000000002</v>
      </c>
      <c r="AB7502">
        <v>-118.3198</v>
      </c>
      <c r="AC7502">
        <f t="shared" si="117"/>
        <v>0</v>
      </c>
    </row>
    <row r="7503" spans="1:29" x14ac:dyDescent="0.35">
      <c r="A7503">
        <v>211807219</v>
      </c>
      <c r="B7503" s="1">
        <v>44261</v>
      </c>
      <c r="C7503" s="1">
        <v>44261</v>
      </c>
      <c r="D7503">
        <v>105</v>
      </c>
      <c r="E7503">
        <v>18</v>
      </c>
      <c r="F7503" t="s">
        <v>10516</v>
      </c>
      <c r="G7503">
        <v>1822</v>
      </c>
      <c r="H7503">
        <v>2</v>
      </c>
      <c r="I7503">
        <v>624</v>
      </c>
      <c r="J7503" t="s">
        <v>171</v>
      </c>
      <c r="K7503" t="s">
        <v>10560</v>
      </c>
      <c r="L7503">
        <v>35</v>
      </c>
      <c r="M7503" t="s">
        <v>30</v>
      </c>
      <c r="N7503" t="s">
        <v>95</v>
      </c>
      <c r="O7503">
        <v>203</v>
      </c>
      <c r="P7503" t="s">
        <v>101</v>
      </c>
      <c r="Q7503">
        <v>400</v>
      </c>
      <c r="R7503" t="s">
        <v>143</v>
      </c>
      <c r="S7503" t="s">
        <v>40</v>
      </c>
      <c r="T7503" t="s">
        <v>41</v>
      </c>
      <c r="U7503">
        <v>624</v>
      </c>
      <c r="Y7503" t="s">
        <v>10561</v>
      </c>
      <c r="AA7503">
        <v>33.945</v>
      </c>
      <c r="AB7503">
        <v>-118.2826</v>
      </c>
      <c r="AC7503">
        <f t="shared" si="117"/>
        <v>0</v>
      </c>
    </row>
    <row r="7504" spans="1:29" x14ac:dyDescent="0.35">
      <c r="A7504">
        <v>211108223</v>
      </c>
      <c r="B7504" s="1">
        <v>44320</v>
      </c>
      <c r="C7504" s="1">
        <v>44319</v>
      </c>
      <c r="D7504">
        <v>1700</v>
      </c>
      <c r="E7504">
        <v>11</v>
      </c>
      <c r="F7504" t="s">
        <v>64</v>
      </c>
      <c r="G7504">
        <v>1178</v>
      </c>
      <c r="H7504">
        <v>2</v>
      </c>
      <c r="I7504">
        <v>624</v>
      </c>
      <c r="J7504" t="s">
        <v>171</v>
      </c>
      <c r="K7504" t="s">
        <v>10562</v>
      </c>
      <c r="L7504">
        <v>0</v>
      </c>
      <c r="M7504" t="s">
        <v>94</v>
      </c>
      <c r="N7504" t="s">
        <v>95</v>
      </c>
      <c r="O7504">
        <v>501</v>
      </c>
      <c r="P7504" t="s">
        <v>164</v>
      </c>
      <c r="Q7504">
        <v>400</v>
      </c>
      <c r="R7504" t="s">
        <v>143</v>
      </c>
      <c r="S7504" t="s">
        <v>84</v>
      </c>
      <c r="T7504" t="s">
        <v>85</v>
      </c>
      <c r="U7504">
        <v>624</v>
      </c>
      <c r="Y7504" t="s">
        <v>10563</v>
      </c>
      <c r="AA7504">
        <v>34.094099999999997</v>
      </c>
      <c r="AB7504">
        <v>-118.22369999999999</v>
      </c>
      <c r="AC7504">
        <f t="shared" si="117"/>
        <v>0</v>
      </c>
    </row>
    <row r="7505" spans="1:29" x14ac:dyDescent="0.35">
      <c r="A7505">
        <v>210710748</v>
      </c>
      <c r="B7505" s="1">
        <v>44389</v>
      </c>
      <c r="C7505" s="1">
        <v>44389</v>
      </c>
      <c r="D7505">
        <v>200</v>
      </c>
      <c r="E7505">
        <v>7</v>
      </c>
      <c r="F7505" t="s">
        <v>28</v>
      </c>
      <c r="G7505">
        <v>783</v>
      </c>
      <c r="H7505">
        <v>2</v>
      </c>
      <c r="I7505">
        <v>626</v>
      </c>
      <c r="J7505" t="s">
        <v>141</v>
      </c>
      <c r="K7505" t="s">
        <v>10564</v>
      </c>
      <c r="L7505">
        <v>35</v>
      </c>
      <c r="M7505" t="s">
        <v>94</v>
      </c>
      <c r="N7505" t="s">
        <v>95</v>
      </c>
      <c r="O7505">
        <v>501</v>
      </c>
      <c r="P7505" t="s">
        <v>164</v>
      </c>
      <c r="Q7505">
        <v>400</v>
      </c>
      <c r="R7505" t="s">
        <v>143</v>
      </c>
      <c r="S7505" t="s">
        <v>40</v>
      </c>
      <c r="T7505" t="s">
        <v>41</v>
      </c>
      <c r="U7505">
        <v>626</v>
      </c>
      <c r="Y7505" t="s">
        <v>10565</v>
      </c>
      <c r="AA7505">
        <v>34.034399999999998</v>
      </c>
      <c r="AB7505">
        <v>-118.3566</v>
      </c>
      <c r="AC7505">
        <f t="shared" si="117"/>
        <v>0</v>
      </c>
    </row>
    <row r="7506" spans="1:29" x14ac:dyDescent="0.35">
      <c r="A7506">
        <v>211111943</v>
      </c>
      <c r="B7506" s="1">
        <v>44424</v>
      </c>
      <c r="C7506" s="1">
        <v>44421</v>
      </c>
      <c r="D7506">
        <v>2019</v>
      </c>
      <c r="E7506">
        <v>11</v>
      </c>
      <c r="F7506" t="s">
        <v>64</v>
      </c>
      <c r="G7506">
        <v>1151</v>
      </c>
      <c r="H7506">
        <v>1</v>
      </c>
      <c r="I7506">
        <v>440</v>
      </c>
      <c r="J7506" t="s">
        <v>213</v>
      </c>
      <c r="K7506">
        <v>325</v>
      </c>
      <c r="L7506">
        <v>0</v>
      </c>
      <c r="M7506" t="s">
        <v>46</v>
      </c>
      <c r="N7506" t="s">
        <v>46</v>
      </c>
      <c r="O7506">
        <v>403</v>
      </c>
      <c r="P7506" t="s">
        <v>337</v>
      </c>
      <c r="S7506" t="s">
        <v>40</v>
      </c>
      <c r="T7506" t="s">
        <v>41</v>
      </c>
      <c r="U7506">
        <v>440</v>
      </c>
      <c r="Y7506" t="s">
        <v>1842</v>
      </c>
      <c r="AA7506">
        <v>34.098599999999998</v>
      </c>
      <c r="AB7506">
        <v>-118.2962</v>
      </c>
      <c r="AC7506">
        <f t="shared" si="117"/>
        <v>0</v>
      </c>
    </row>
    <row r="7507" spans="1:29" x14ac:dyDescent="0.35">
      <c r="A7507">
        <v>211807643</v>
      </c>
      <c r="B7507" s="1">
        <v>44268</v>
      </c>
      <c r="C7507" s="1">
        <v>44268</v>
      </c>
      <c r="D7507">
        <v>1700</v>
      </c>
      <c r="E7507">
        <v>18</v>
      </c>
      <c r="F7507" t="s">
        <v>10516</v>
      </c>
      <c r="G7507">
        <v>1841</v>
      </c>
      <c r="H7507">
        <v>1</v>
      </c>
      <c r="I7507">
        <v>210</v>
      </c>
      <c r="J7507" t="s">
        <v>149</v>
      </c>
      <c r="K7507" t="s">
        <v>10566</v>
      </c>
      <c r="L7507">
        <v>42</v>
      </c>
      <c r="M7507" t="s">
        <v>30</v>
      </c>
      <c r="N7507" t="s">
        <v>163</v>
      </c>
      <c r="O7507">
        <v>502</v>
      </c>
      <c r="P7507" t="s">
        <v>47</v>
      </c>
      <c r="Q7507">
        <v>511</v>
      </c>
      <c r="R7507" t="s">
        <v>151</v>
      </c>
      <c r="S7507" t="s">
        <v>40</v>
      </c>
      <c r="T7507" t="s">
        <v>41</v>
      </c>
      <c r="U7507">
        <v>210</v>
      </c>
      <c r="Y7507" t="s">
        <v>10567</v>
      </c>
      <c r="AA7507">
        <v>33.936900000000001</v>
      </c>
      <c r="AB7507">
        <v>-118.2916</v>
      </c>
      <c r="AC7507">
        <f t="shared" si="117"/>
        <v>0</v>
      </c>
    </row>
    <row r="7508" spans="1:29" x14ac:dyDescent="0.35">
      <c r="A7508">
        <v>241904763</v>
      </c>
      <c r="B7508" s="1">
        <v>45312</v>
      </c>
      <c r="C7508" s="1">
        <v>44217</v>
      </c>
      <c r="D7508">
        <v>217</v>
      </c>
      <c r="E7508">
        <v>19</v>
      </c>
      <c r="F7508" t="s">
        <v>10514</v>
      </c>
      <c r="G7508">
        <v>1977</v>
      </c>
      <c r="H7508">
        <v>1</v>
      </c>
      <c r="I7508">
        <v>510</v>
      </c>
      <c r="J7508" t="s">
        <v>29</v>
      </c>
      <c r="L7508">
        <v>0</v>
      </c>
      <c r="O7508">
        <v>101</v>
      </c>
      <c r="P7508" t="s">
        <v>32</v>
      </c>
      <c r="S7508" t="s">
        <v>40</v>
      </c>
      <c r="T7508" t="s">
        <v>41</v>
      </c>
      <c r="U7508">
        <v>510</v>
      </c>
      <c r="Y7508" t="s">
        <v>10568</v>
      </c>
      <c r="AA7508">
        <v>34.233800000000002</v>
      </c>
      <c r="AB7508">
        <v>-118.4301</v>
      </c>
      <c r="AC7508">
        <f t="shared" si="117"/>
        <v>0</v>
      </c>
    </row>
    <row r="7509" spans="1:29" x14ac:dyDescent="0.35">
      <c r="A7509">
        <v>211407583</v>
      </c>
      <c r="B7509" s="1">
        <v>44258</v>
      </c>
      <c r="C7509" s="1">
        <v>44248</v>
      </c>
      <c r="D7509">
        <v>1930</v>
      </c>
      <c r="E7509">
        <v>14</v>
      </c>
      <c r="F7509" t="s">
        <v>10500</v>
      </c>
      <c r="G7509">
        <v>1453</v>
      </c>
      <c r="H7509">
        <v>1</v>
      </c>
      <c r="I7509">
        <v>510</v>
      </c>
      <c r="J7509" t="s">
        <v>29</v>
      </c>
      <c r="L7509">
        <v>0</v>
      </c>
      <c r="O7509">
        <v>707</v>
      </c>
      <c r="P7509" t="s">
        <v>280</v>
      </c>
      <c r="S7509" t="s">
        <v>40</v>
      </c>
      <c r="T7509" t="s">
        <v>41</v>
      </c>
      <c r="U7509">
        <v>510</v>
      </c>
      <c r="Y7509" t="s">
        <v>10569</v>
      </c>
      <c r="AA7509">
        <v>33.990099999999998</v>
      </c>
      <c r="AB7509">
        <v>-118.44670000000001</v>
      </c>
      <c r="AC7509">
        <f t="shared" si="117"/>
        <v>0</v>
      </c>
    </row>
    <row r="7510" spans="1:29" x14ac:dyDescent="0.35">
      <c r="A7510">
        <v>210607528</v>
      </c>
      <c r="B7510" s="1">
        <v>44281</v>
      </c>
      <c r="C7510" s="1">
        <v>44280</v>
      </c>
      <c r="D7510">
        <v>1900</v>
      </c>
      <c r="E7510">
        <v>6</v>
      </c>
      <c r="F7510" t="s">
        <v>91</v>
      </c>
      <c r="G7510">
        <v>644</v>
      </c>
      <c r="H7510">
        <v>1</v>
      </c>
      <c r="I7510">
        <v>510</v>
      </c>
      <c r="J7510" t="s">
        <v>29</v>
      </c>
      <c r="L7510">
        <v>0</v>
      </c>
      <c r="O7510">
        <v>101</v>
      </c>
      <c r="P7510" t="s">
        <v>32</v>
      </c>
      <c r="S7510" t="s">
        <v>40</v>
      </c>
      <c r="T7510" t="s">
        <v>41</v>
      </c>
      <c r="U7510">
        <v>510</v>
      </c>
      <c r="Y7510" t="s">
        <v>10570</v>
      </c>
      <c r="AA7510">
        <v>34.096200000000003</v>
      </c>
      <c r="AB7510">
        <v>-118.349</v>
      </c>
      <c r="AC7510">
        <f t="shared" si="117"/>
        <v>0</v>
      </c>
    </row>
    <row r="7511" spans="1:29" x14ac:dyDescent="0.35">
      <c r="A7511">
        <v>210809337</v>
      </c>
      <c r="B7511" s="1">
        <v>44331</v>
      </c>
      <c r="C7511" s="1">
        <v>44331</v>
      </c>
      <c r="D7511">
        <v>1400</v>
      </c>
      <c r="E7511">
        <v>8</v>
      </c>
      <c r="F7511" t="s">
        <v>109</v>
      </c>
      <c r="G7511">
        <v>842</v>
      </c>
      <c r="H7511">
        <v>1</v>
      </c>
      <c r="I7511">
        <v>310</v>
      </c>
      <c r="J7511" t="s">
        <v>71</v>
      </c>
      <c r="K7511" t="s">
        <v>10571</v>
      </c>
      <c r="L7511">
        <v>0</v>
      </c>
      <c r="M7511" t="s">
        <v>46</v>
      </c>
      <c r="N7511" t="s">
        <v>46</v>
      </c>
      <c r="O7511">
        <v>721</v>
      </c>
      <c r="P7511" t="s">
        <v>828</v>
      </c>
      <c r="S7511" t="s">
        <v>40</v>
      </c>
      <c r="T7511" t="s">
        <v>41</v>
      </c>
      <c r="U7511">
        <v>310</v>
      </c>
      <c r="Y7511" t="s">
        <v>10572</v>
      </c>
      <c r="AA7511">
        <v>34.0456</v>
      </c>
      <c r="AB7511">
        <v>-118.46169999999999</v>
      </c>
      <c r="AC7511">
        <f t="shared" si="117"/>
        <v>0</v>
      </c>
    </row>
    <row r="7512" spans="1:29" x14ac:dyDescent="0.35">
      <c r="A7512">
        <v>211514601</v>
      </c>
      <c r="B7512" s="1">
        <v>44452</v>
      </c>
      <c r="C7512" s="1">
        <v>44312</v>
      </c>
      <c r="D7512">
        <v>1321</v>
      </c>
      <c r="E7512">
        <v>15</v>
      </c>
      <c r="F7512" t="s">
        <v>10519</v>
      </c>
      <c r="G7512">
        <v>1503</v>
      </c>
      <c r="H7512">
        <v>2</v>
      </c>
      <c r="I7512">
        <v>956</v>
      </c>
      <c r="J7512" t="s">
        <v>328</v>
      </c>
      <c r="K7512">
        <v>1906</v>
      </c>
      <c r="L7512">
        <v>24</v>
      </c>
      <c r="M7512" t="s">
        <v>94</v>
      </c>
      <c r="N7512" t="s">
        <v>73</v>
      </c>
      <c r="O7512">
        <v>710</v>
      </c>
      <c r="P7512" t="s">
        <v>394</v>
      </c>
      <c r="S7512" t="s">
        <v>40</v>
      </c>
      <c r="T7512" t="s">
        <v>41</v>
      </c>
      <c r="U7512">
        <v>956</v>
      </c>
      <c r="Y7512" t="s">
        <v>10573</v>
      </c>
      <c r="AA7512">
        <v>34.207099999999997</v>
      </c>
      <c r="AB7512">
        <v>-118.3981</v>
      </c>
      <c r="AC7512">
        <f t="shared" si="117"/>
        <v>0</v>
      </c>
    </row>
    <row r="7513" spans="1:29" x14ac:dyDescent="0.35">
      <c r="A7513">
        <v>211820464</v>
      </c>
      <c r="B7513" s="1">
        <v>44524</v>
      </c>
      <c r="C7513" s="1">
        <v>44524</v>
      </c>
      <c r="D7513">
        <v>330</v>
      </c>
      <c r="E7513">
        <v>18</v>
      </c>
      <c r="F7513" t="s">
        <v>10516</v>
      </c>
      <c r="G7513">
        <v>1837</v>
      </c>
      <c r="H7513">
        <v>2</v>
      </c>
      <c r="I7513">
        <v>626</v>
      </c>
      <c r="J7513" t="s">
        <v>141</v>
      </c>
      <c r="K7513" t="s">
        <v>10574</v>
      </c>
      <c r="L7513">
        <v>26</v>
      </c>
      <c r="M7513" t="s">
        <v>94</v>
      </c>
      <c r="N7513" t="s">
        <v>95</v>
      </c>
      <c r="O7513">
        <v>501</v>
      </c>
      <c r="P7513" t="s">
        <v>164</v>
      </c>
      <c r="Q7513">
        <v>400</v>
      </c>
      <c r="R7513" t="s">
        <v>143</v>
      </c>
      <c r="S7513" t="s">
        <v>40</v>
      </c>
      <c r="T7513" t="s">
        <v>41</v>
      </c>
      <c r="U7513">
        <v>626</v>
      </c>
      <c r="Y7513" t="s">
        <v>10575</v>
      </c>
      <c r="AA7513">
        <v>33.930300000000003</v>
      </c>
      <c r="AB7513">
        <v>-118.2406</v>
      </c>
      <c r="AC7513">
        <f t="shared" si="117"/>
        <v>0</v>
      </c>
    </row>
    <row r="7514" spans="1:29" x14ac:dyDescent="0.35">
      <c r="A7514">
        <v>212007770</v>
      </c>
      <c r="B7514" s="1">
        <v>44292</v>
      </c>
      <c r="C7514" s="1">
        <v>44292</v>
      </c>
      <c r="D7514">
        <v>1630</v>
      </c>
      <c r="E7514">
        <v>20</v>
      </c>
      <c r="F7514" t="s">
        <v>10529</v>
      </c>
      <c r="G7514">
        <v>2016</v>
      </c>
      <c r="H7514">
        <v>2</v>
      </c>
      <c r="I7514">
        <v>930</v>
      </c>
      <c r="J7514" t="s">
        <v>339</v>
      </c>
      <c r="K7514" t="s">
        <v>10576</v>
      </c>
      <c r="L7514">
        <v>53</v>
      </c>
      <c r="M7514" t="s">
        <v>30</v>
      </c>
      <c r="N7514" t="s">
        <v>95</v>
      </c>
      <c r="O7514">
        <v>203</v>
      </c>
      <c r="P7514" t="s">
        <v>101</v>
      </c>
      <c r="Q7514">
        <v>511</v>
      </c>
      <c r="R7514" t="s">
        <v>151</v>
      </c>
      <c r="S7514" t="s">
        <v>40</v>
      </c>
      <c r="T7514" t="s">
        <v>41</v>
      </c>
      <c r="U7514">
        <v>930</v>
      </c>
      <c r="Y7514" t="s">
        <v>10577</v>
      </c>
      <c r="AA7514">
        <v>34.070700000000002</v>
      </c>
      <c r="AB7514">
        <v>-118.3004</v>
      </c>
      <c r="AC7514">
        <f t="shared" si="117"/>
        <v>0</v>
      </c>
    </row>
    <row r="7515" spans="1:29" x14ac:dyDescent="0.35">
      <c r="A7515">
        <v>221214730</v>
      </c>
      <c r="B7515" s="1">
        <v>44733</v>
      </c>
      <c r="C7515" s="1">
        <v>44197</v>
      </c>
      <c r="D7515">
        <v>1230</v>
      </c>
      <c r="E7515">
        <v>12</v>
      </c>
      <c r="F7515" t="s">
        <v>68</v>
      </c>
      <c r="G7515">
        <v>1256</v>
      </c>
      <c r="H7515">
        <v>2</v>
      </c>
      <c r="I7515">
        <v>812</v>
      </c>
      <c r="J7515" t="s">
        <v>396</v>
      </c>
      <c r="K7515" t="s">
        <v>10578</v>
      </c>
      <c r="L7515">
        <v>4</v>
      </c>
      <c r="M7515" t="s">
        <v>94</v>
      </c>
      <c r="N7515" t="s">
        <v>95</v>
      </c>
      <c r="O7515">
        <v>501</v>
      </c>
      <c r="P7515" t="s">
        <v>164</v>
      </c>
      <c r="Q7515">
        <v>400</v>
      </c>
      <c r="R7515" t="s">
        <v>143</v>
      </c>
      <c r="S7515" t="s">
        <v>33</v>
      </c>
      <c r="T7515" t="s">
        <v>34</v>
      </c>
      <c r="U7515">
        <v>812</v>
      </c>
      <c r="V7515">
        <v>860</v>
      </c>
      <c r="Y7515" t="s">
        <v>10579</v>
      </c>
      <c r="AA7515">
        <v>33.971699999999998</v>
      </c>
      <c r="AB7515">
        <v>-118.28270000000001</v>
      </c>
      <c r="AC7515">
        <f t="shared" si="117"/>
        <v>1</v>
      </c>
    </row>
    <row r="7516" spans="1:29" x14ac:dyDescent="0.35">
      <c r="A7516">
        <v>211207334</v>
      </c>
      <c r="B7516" s="1">
        <v>44248</v>
      </c>
      <c r="C7516" s="1">
        <v>44248</v>
      </c>
      <c r="D7516">
        <v>1700</v>
      </c>
      <c r="E7516">
        <v>12</v>
      </c>
      <c r="F7516" t="s">
        <v>68</v>
      </c>
      <c r="G7516">
        <v>1233</v>
      </c>
      <c r="H7516">
        <v>1</v>
      </c>
      <c r="I7516">
        <v>330</v>
      </c>
      <c r="J7516" t="s">
        <v>37</v>
      </c>
      <c r="K7516" t="s">
        <v>1057</v>
      </c>
      <c r="L7516">
        <v>35</v>
      </c>
      <c r="M7516" t="s">
        <v>30</v>
      </c>
      <c r="N7516" t="s">
        <v>95</v>
      </c>
      <c r="O7516">
        <v>122</v>
      </c>
      <c r="P7516" t="s">
        <v>275</v>
      </c>
      <c r="S7516" t="s">
        <v>40</v>
      </c>
      <c r="T7516" t="s">
        <v>41</v>
      </c>
      <c r="U7516">
        <v>330</v>
      </c>
      <c r="Y7516" t="s">
        <v>1655</v>
      </c>
      <c r="AA7516">
        <v>33.989100000000001</v>
      </c>
      <c r="AB7516">
        <v>-118.30970000000001</v>
      </c>
      <c r="AC7516">
        <f t="shared" si="117"/>
        <v>0</v>
      </c>
    </row>
    <row r="7517" spans="1:29" x14ac:dyDescent="0.35">
      <c r="A7517">
        <v>210704947</v>
      </c>
      <c r="B7517" s="1">
        <v>44222</v>
      </c>
      <c r="C7517" s="1">
        <v>44202</v>
      </c>
      <c r="D7517">
        <v>1030</v>
      </c>
      <c r="E7517">
        <v>7</v>
      </c>
      <c r="F7517" t="s">
        <v>28</v>
      </c>
      <c r="G7517">
        <v>702</v>
      </c>
      <c r="H7517">
        <v>2</v>
      </c>
      <c r="I7517">
        <v>624</v>
      </c>
      <c r="J7517" t="s">
        <v>171</v>
      </c>
      <c r="K7517">
        <v>444</v>
      </c>
      <c r="L7517">
        <v>51</v>
      </c>
      <c r="M7517" t="s">
        <v>30</v>
      </c>
      <c r="N7517" t="s">
        <v>73</v>
      </c>
      <c r="O7517">
        <v>109</v>
      </c>
      <c r="P7517" t="s">
        <v>1043</v>
      </c>
      <c r="Q7517">
        <v>400</v>
      </c>
      <c r="R7517" t="s">
        <v>143</v>
      </c>
      <c r="S7517" t="s">
        <v>33</v>
      </c>
      <c r="T7517" t="s">
        <v>34</v>
      </c>
      <c r="U7517">
        <v>624</v>
      </c>
      <c r="Y7517" t="s">
        <v>10580</v>
      </c>
      <c r="AA7517">
        <v>34.0871</v>
      </c>
      <c r="AB7517">
        <v>-118.34869999999999</v>
      </c>
      <c r="AC7517">
        <f t="shared" si="117"/>
        <v>1</v>
      </c>
    </row>
    <row r="7518" spans="1:29" x14ac:dyDescent="0.35">
      <c r="A7518">
        <v>211518058</v>
      </c>
      <c r="B7518" s="1">
        <v>44530</v>
      </c>
      <c r="C7518" s="1">
        <v>44528</v>
      </c>
      <c r="D7518">
        <v>2300</v>
      </c>
      <c r="E7518">
        <v>15</v>
      </c>
      <c r="F7518" t="s">
        <v>10519</v>
      </c>
      <c r="G7518">
        <v>1525</v>
      </c>
      <c r="H7518">
        <v>2</v>
      </c>
      <c r="I7518">
        <v>354</v>
      </c>
      <c r="J7518" t="s">
        <v>167</v>
      </c>
      <c r="K7518" t="s">
        <v>978</v>
      </c>
      <c r="L7518">
        <v>72</v>
      </c>
      <c r="M7518" t="s">
        <v>30</v>
      </c>
      <c r="N7518" t="s">
        <v>73</v>
      </c>
      <c r="O7518">
        <v>501</v>
      </c>
      <c r="P7518" t="s">
        <v>164</v>
      </c>
      <c r="S7518" t="s">
        <v>40</v>
      </c>
      <c r="T7518" t="s">
        <v>41</v>
      </c>
      <c r="U7518">
        <v>354</v>
      </c>
      <c r="Y7518" t="s">
        <v>10581</v>
      </c>
      <c r="AA7518">
        <v>34.1875</v>
      </c>
      <c r="AB7518">
        <v>-118.39</v>
      </c>
      <c r="AC7518">
        <f t="shared" si="117"/>
        <v>0</v>
      </c>
    </row>
    <row r="7519" spans="1:29" x14ac:dyDescent="0.35">
      <c r="A7519">
        <v>211508888</v>
      </c>
      <c r="B7519" s="1">
        <v>44321</v>
      </c>
      <c r="C7519" s="1">
        <v>44309</v>
      </c>
      <c r="D7519">
        <v>2245</v>
      </c>
      <c r="E7519">
        <v>15</v>
      </c>
      <c r="F7519" t="s">
        <v>10519</v>
      </c>
      <c r="G7519">
        <v>1566</v>
      </c>
      <c r="H7519">
        <v>1</v>
      </c>
      <c r="I7519">
        <v>420</v>
      </c>
      <c r="J7519" t="s">
        <v>352</v>
      </c>
      <c r="K7519" t="s">
        <v>2947</v>
      </c>
      <c r="L7519">
        <v>28</v>
      </c>
      <c r="M7519" t="s">
        <v>30</v>
      </c>
      <c r="N7519" t="s">
        <v>73</v>
      </c>
      <c r="O7519">
        <v>101</v>
      </c>
      <c r="P7519" t="s">
        <v>32</v>
      </c>
      <c r="S7519" t="s">
        <v>40</v>
      </c>
      <c r="T7519" t="s">
        <v>41</v>
      </c>
      <c r="U7519">
        <v>420</v>
      </c>
      <c r="Y7519" t="s">
        <v>10582</v>
      </c>
      <c r="Z7519" t="s">
        <v>8452</v>
      </c>
      <c r="AA7519">
        <v>34.150399999999998</v>
      </c>
      <c r="AB7519">
        <v>-118.3702</v>
      </c>
      <c r="AC7519">
        <f t="shared" si="117"/>
        <v>0</v>
      </c>
    </row>
    <row r="7520" spans="1:29" x14ac:dyDescent="0.35">
      <c r="A7520">
        <v>211818702</v>
      </c>
      <c r="B7520" s="1">
        <v>44487</v>
      </c>
      <c r="C7520" s="1">
        <v>44487</v>
      </c>
      <c r="D7520">
        <v>1300</v>
      </c>
      <c r="E7520">
        <v>18</v>
      </c>
      <c r="F7520" t="s">
        <v>10516</v>
      </c>
      <c r="G7520">
        <v>1863</v>
      </c>
      <c r="H7520">
        <v>1</v>
      </c>
      <c r="I7520">
        <v>440</v>
      </c>
      <c r="J7520" t="s">
        <v>213</v>
      </c>
      <c r="K7520" t="s">
        <v>502</v>
      </c>
      <c r="L7520">
        <v>0</v>
      </c>
      <c r="M7520" t="s">
        <v>46</v>
      </c>
      <c r="N7520" t="s">
        <v>46</v>
      </c>
      <c r="O7520">
        <v>401</v>
      </c>
      <c r="P7520" t="s">
        <v>231</v>
      </c>
      <c r="S7520" t="s">
        <v>40</v>
      </c>
      <c r="T7520" t="s">
        <v>41</v>
      </c>
      <c r="U7520">
        <v>440</v>
      </c>
      <c r="Y7520" t="s">
        <v>10583</v>
      </c>
      <c r="AA7520">
        <v>33.930999999999997</v>
      </c>
      <c r="AB7520">
        <v>-118.26519999999999</v>
      </c>
      <c r="AC7520">
        <f t="shared" si="117"/>
        <v>0</v>
      </c>
    </row>
    <row r="7521" spans="1:29" x14ac:dyDescent="0.35">
      <c r="A7521">
        <v>211209781</v>
      </c>
      <c r="B7521" s="1">
        <v>44291</v>
      </c>
      <c r="C7521" s="1">
        <v>44291</v>
      </c>
      <c r="D7521">
        <v>1</v>
      </c>
      <c r="E7521">
        <v>12</v>
      </c>
      <c r="F7521" t="s">
        <v>68</v>
      </c>
      <c r="G7521">
        <v>1266</v>
      </c>
      <c r="H7521">
        <v>1</v>
      </c>
      <c r="I7521">
        <v>310</v>
      </c>
      <c r="J7521" t="s">
        <v>71</v>
      </c>
      <c r="K7521" t="s">
        <v>10584</v>
      </c>
      <c r="L7521">
        <v>27</v>
      </c>
      <c r="M7521" t="s">
        <v>94</v>
      </c>
      <c r="N7521" t="s">
        <v>95</v>
      </c>
      <c r="O7521">
        <v>501</v>
      </c>
      <c r="P7521" t="s">
        <v>164</v>
      </c>
      <c r="Q7521">
        <v>400</v>
      </c>
      <c r="R7521" t="s">
        <v>143</v>
      </c>
      <c r="S7521" t="s">
        <v>40</v>
      </c>
      <c r="T7521" t="s">
        <v>41</v>
      </c>
      <c r="U7521">
        <v>310</v>
      </c>
      <c r="Y7521" t="s">
        <v>7853</v>
      </c>
      <c r="AA7521">
        <v>33.966099999999997</v>
      </c>
      <c r="AB7521">
        <v>-118.28489999999999</v>
      </c>
      <c r="AC7521">
        <f t="shared" si="117"/>
        <v>0</v>
      </c>
    </row>
    <row r="7522" spans="1:29" x14ac:dyDescent="0.35">
      <c r="A7522">
        <v>211814084</v>
      </c>
      <c r="B7522" s="1">
        <v>44400</v>
      </c>
      <c r="C7522" s="1">
        <v>44400</v>
      </c>
      <c r="D7522">
        <v>840</v>
      </c>
      <c r="E7522">
        <v>18</v>
      </c>
      <c r="F7522" t="s">
        <v>10516</v>
      </c>
      <c r="G7522">
        <v>1822</v>
      </c>
      <c r="H7522">
        <v>1</v>
      </c>
      <c r="I7522">
        <v>230</v>
      </c>
      <c r="J7522" t="s">
        <v>161</v>
      </c>
      <c r="K7522" t="s">
        <v>10585</v>
      </c>
      <c r="L7522">
        <v>34</v>
      </c>
      <c r="M7522" t="s">
        <v>94</v>
      </c>
      <c r="N7522" t="s">
        <v>95</v>
      </c>
      <c r="O7522">
        <v>101</v>
      </c>
      <c r="P7522" t="s">
        <v>32</v>
      </c>
      <c r="Q7522">
        <v>205</v>
      </c>
      <c r="R7522" t="s">
        <v>579</v>
      </c>
      <c r="S7522" t="s">
        <v>33</v>
      </c>
      <c r="T7522" t="s">
        <v>34</v>
      </c>
      <c r="U7522">
        <v>230</v>
      </c>
      <c r="Y7522" t="s">
        <v>357</v>
      </c>
      <c r="Z7522" t="s">
        <v>1499</v>
      </c>
      <c r="AA7522">
        <v>33.945599999999999</v>
      </c>
      <c r="AB7522">
        <v>-118.2784</v>
      </c>
      <c r="AC7522">
        <f t="shared" si="117"/>
        <v>1</v>
      </c>
    </row>
    <row r="7523" spans="1:29" x14ac:dyDescent="0.35">
      <c r="A7523">
        <v>210409914</v>
      </c>
      <c r="B7523" s="1">
        <v>44368</v>
      </c>
      <c r="C7523" s="1">
        <v>44366</v>
      </c>
      <c r="D7523">
        <v>1700</v>
      </c>
      <c r="E7523">
        <v>4</v>
      </c>
      <c r="F7523" t="s">
        <v>54</v>
      </c>
      <c r="G7523">
        <v>497</v>
      </c>
      <c r="H7523">
        <v>1</v>
      </c>
      <c r="I7523">
        <v>310</v>
      </c>
      <c r="J7523" t="s">
        <v>71</v>
      </c>
      <c r="K7523" t="s">
        <v>4656</v>
      </c>
      <c r="L7523">
        <v>0</v>
      </c>
      <c r="M7523" t="s">
        <v>30</v>
      </c>
      <c r="N7523" t="s">
        <v>73</v>
      </c>
      <c r="O7523">
        <v>203</v>
      </c>
      <c r="P7523" t="s">
        <v>101</v>
      </c>
      <c r="S7523" t="s">
        <v>40</v>
      </c>
      <c r="T7523" t="s">
        <v>41</v>
      </c>
      <c r="U7523">
        <v>310</v>
      </c>
      <c r="Y7523" t="s">
        <v>10586</v>
      </c>
      <c r="AA7523">
        <v>34.0167</v>
      </c>
      <c r="AB7523">
        <v>-118.2098</v>
      </c>
      <c r="AC7523">
        <f t="shared" si="117"/>
        <v>0</v>
      </c>
    </row>
    <row r="7524" spans="1:29" x14ac:dyDescent="0.35">
      <c r="A7524">
        <v>211315259</v>
      </c>
      <c r="B7524" s="1">
        <v>44442</v>
      </c>
      <c r="C7524" s="1">
        <v>44439</v>
      </c>
      <c r="D7524">
        <v>1600</v>
      </c>
      <c r="E7524">
        <v>13</v>
      </c>
      <c r="F7524" t="s">
        <v>62</v>
      </c>
      <c r="G7524">
        <v>1354</v>
      </c>
      <c r="H7524">
        <v>1</v>
      </c>
      <c r="I7524">
        <v>331</v>
      </c>
      <c r="J7524" t="s">
        <v>233</v>
      </c>
      <c r="K7524" t="s">
        <v>2947</v>
      </c>
      <c r="L7524">
        <v>43</v>
      </c>
      <c r="M7524" t="s">
        <v>30</v>
      </c>
      <c r="N7524" t="s">
        <v>95</v>
      </c>
      <c r="O7524">
        <v>101</v>
      </c>
      <c r="P7524" t="s">
        <v>32</v>
      </c>
      <c r="S7524" t="s">
        <v>40</v>
      </c>
      <c r="T7524" t="s">
        <v>41</v>
      </c>
      <c r="U7524">
        <v>331</v>
      </c>
      <c r="Y7524" t="s">
        <v>6180</v>
      </c>
      <c r="AA7524">
        <v>34.009</v>
      </c>
      <c r="AB7524">
        <v>-118.2728</v>
      </c>
      <c r="AC7524">
        <f t="shared" si="117"/>
        <v>0</v>
      </c>
    </row>
    <row r="7525" spans="1:29" x14ac:dyDescent="0.35">
      <c r="A7525">
        <v>210605408</v>
      </c>
      <c r="B7525" s="1">
        <v>44231</v>
      </c>
      <c r="C7525" s="1">
        <v>44230</v>
      </c>
      <c r="D7525">
        <v>2110</v>
      </c>
      <c r="E7525">
        <v>6</v>
      </c>
      <c r="F7525" t="s">
        <v>91</v>
      </c>
      <c r="G7525">
        <v>636</v>
      </c>
      <c r="H7525">
        <v>1</v>
      </c>
      <c r="I7525">
        <v>820</v>
      </c>
      <c r="J7525" t="s">
        <v>533</v>
      </c>
      <c r="K7525" t="s">
        <v>10587</v>
      </c>
      <c r="L7525">
        <v>45</v>
      </c>
      <c r="M7525" t="s">
        <v>94</v>
      </c>
      <c r="N7525" t="s">
        <v>95</v>
      </c>
      <c r="O7525">
        <v>502</v>
      </c>
      <c r="P7525" t="s">
        <v>47</v>
      </c>
      <c r="Q7525">
        <v>500</v>
      </c>
      <c r="R7525" t="s">
        <v>184</v>
      </c>
      <c r="S7525" t="s">
        <v>84</v>
      </c>
      <c r="T7525" t="s">
        <v>85</v>
      </c>
      <c r="U7525">
        <v>820</v>
      </c>
      <c r="V7525">
        <v>998</v>
      </c>
      <c r="Y7525" t="s">
        <v>707</v>
      </c>
      <c r="AA7525">
        <v>34.105200000000004</v>
      </c>
      <c r="AB7525">
        <v>-118.3348</v>
      </c>
      <c r="AC7525">
        <f t="shared" si="117"/>
        <v>0</v>
      </c>
    </row>
    <row r="7526" spans="1:29" x14ac:dyDescent="0.35">
      <c r="A7526">
        <v>210611304</v>
      </c>
      <c r="B7526" s="1">
        <v>44363</v>
      </c>
      <c r="C7526" s="1">
        <v>44363</v>
      </c>
      <c r="D7526">
        <v>900</v>
      </c>
      <c r="E7526">
        <v>6</v>
      </c>
      <c r="F7526" t="s">
        <v>91</v>
      </c>
      <c r="G7526">
        <v>628</v>
      </c>
      <c r="H7526">
        <v>2</v>
      </c>
      <c r="I7526">
        <v>888</v>
      </c>
      <c r="J7526" t="s">
        <v>250</v>
      </c>
      <c r="K7526" t="s">
        <v>10588</v>
      </c>
      <c r="L7526">
        <v>49</v>
      </c>
      <c r="M7526" t="s">
        <v>94</v>
      </c>
      <c r="N7526" t="s">
        <v>73</v>
      </c>
      <c r="O7526">
        <v>501</v>
      </c>
      <c r="P7526" t="s">
        <v>164</v>
      </c>
      <c r="S7526" t="s">
        <v>40</v>
      </c>
      <c r="T7526" t="s">
        <v>41</v>
      </c>
      <c r="U7526">
        <v>888</v>
      </c>
      <c r="Y7526" t="s">
        <v>10589</v>
      </c>
      <c r="AA7526">
        <v>34.1083</v>
      </c>
      <c r="AB7526">
        <v>-118.318</v>
      </c>
      <c r="AC7526">
        <f t="shared" si="117"/>
        <v>0</v>
      </c>
    </row>
    <row r="7527" spans="1:29" x14ac:dyDescent="0.35">
      <c r="A7527">
        <v>211116592</v>
      </c>
      <c r="B7527" s="1">
        <v>44548</v>
      </c>
      <c r="C7527" s="1">
        <v>44548</v>
      </c>
      <c r="D7527">
        <v>1415</v>
      </c>
      <c r="E7527">
        <v>11</v>
      </c>
      <c r="F7527" t="s">
        <v>64</v>
      </c>
      <c r="G7527">
        <v>1178</v>
      </c>
      <c r="H7527">
        <v>1</v>
      </c>
      <c r="I7527">
        <v>230</v>
      </c>
      <c r="J7527" t="s">
        <v>161</v>
      </c>
      <c r="K7527" t="s">
        <v>10590</v>
      </c>
      <c r="L7527">
        <v>0</v>
      </c>
      <c r="M7527" t="s">
        <v>30</v>
      </c>
      <c r="N7527" t="s">
        <v>95</v>
      </c>
      <c r="O7527">
        <v>101</v>
      </c>
      <c r="P7527" t="s">
        <v>32</v>
      </c>
      <c r="Q7527">
        <v>102</v>
      </c>
      <c r="R7527" t="s">
        <v>219</v>
      </c>
      <c r="S7527" t="s">
        <v>40</v>
      </c>
      <c r="T7527" t="s">
        <v>41</v>
      </c>
      <c r="U7527">
        <v>230</v>
      </c>
      <c r="Y7527" t="s">
        <v>10591</v>
      </c>
      <c r="AA7527">
        <v>34.092199999999998</v>
      </c>
      <c r="AB7527">
        <v>-118.2226</v>
      </c>
      <c r="AC7527">
        <f t="shared" si="117"/>
        <v>0</v>
      </c>
    </row>
    <row r="7528" spans="1:29" x14ac:dyDescent="0.35">
      <c r="A7528">
        <v>211905831</v>
      </c>
      <c r="B7528" s="1">
        <v>44248</v>
      </c>
      <c r="C7528" s="1">
        <v>44240</v>
      </c>
      <c r="D7528">
        <v>1600</v>
      </c>
      <c r="E7528">
        <v>19</v>
      </c>
      <c r="F7528" t="s">
        <v>10514</v>
      </c>
      <c r="G7528">
        <v>1987</v>
      </c>
      <c r="H7528">
        <v>1</v>
      </c>
      <c r="I7528">
        <v>440</v>
      </c>
      <c r="J7528" t="s">
        <v>213</v>
      </c>
      <c r="K7528">
        <v>344</v>
      </c>
      <c r="L7528">
        <v>55</v>
      </c>
      <c r="M7528" t="s">
        <v>94</v>
      </c>
      <c r="N7528" t="s">
        <v>95</v>
      </c>
      <c r="O7528">
        <v>242</v>
      </c>
      <c r="P7528" t="s">
        <v>511</v>
      </c>
      <c r="S7528" t="s">
        <v>40</v>
      </c>
      <c r="T7528" t="s">
        <v>41</v>
      </c>
      <c r="U7528">
        <v>440</v>
      </c>
      <c r="Y7528" t="s">
        <v>10592</v>
      </c>
      <c r="AA7528">
        <v>34.226900000000001</v>
      </c>
      <c r="AB7528">
        <v>-118.43940000000001</v>
      </c>
      <c r="AC7528">
        <f t="shared" si="117"/>
        <v>0</v>
      </c>
    </row>
    <row r="7529" spans="1:29" x14ac:dyDescent="0.35">
      <c r="A7529">
        <v>211612980</v>
      </c>
      <c r="B7529" s="1">
        <v>44500</v>
      </c>
      <c r="C7529" s="1">
        <v>44499</v>
      </c>
      <c r="D7529">
        <v>1720</v>
      </c>
      <c r="E7529">
        <v>16</v>
      </c>
      <c r="F7529" t="s">
        <v>10593</v>
      </c>
      <c r="G7529">
        <v>1619</v>
      </c>
      <c r="H7529">
        <v>1</v>
      </c>
      <c r="I7529">
        <v>320</v>
      </c>
      <c r="J7529" t="s">
        <v>435</v>
      </c>
      <c r="K7529" t="s">
        <v>10594</v>
      </c>
      <c r="L7529">
        <v>41</v>
      </c>
      <c r="M7529" t="s">
        <v>30</v>
      </c>
      <c r="N7529" t="s">
        <v>31</v>
      </c>
      <c r="O7529">
        <v>501</v>
      </c>
      <c r="P7529" t="s">
        <v>164</v>
      </c>
      <c r="S7529" t="s">
        <v>40</v>
      </c>
      <c r="T7529" t="s">
        <v>41</v>
      </c>
      <c r="U7529">
        <v>320</v>
      </c>
      <c r="Y7529" t="s">
        <v>10595</v>
      </c>
      <c r="AA7529">
        <v>34.2714</v>
      </c>
      <c r="AB7529">
        <v>-118.2702</v>
      </c>
      <c r="AC7529">
        <f t="shared" si="117"/>
        <v>0</v>
      </c>
    </row>
    <row r="7530" spans="1:29" x14ac:dyDescent="0.35">
      <c r="A7530">
        <v>211222344</v>
      </c>
      <c r="B7530" s="1">
        <v>44496</v>
      </c>
      <c r="C7530" s="1">
        <v>44496</v>
      </c>
      <c r="D7530">
        <v>1540</v>
      </c>
      <c r="E7530">
        <v>12</v>
      </c>
      <c r="F7530" t="s">
        <v>68</v>
      </c>
      <c r="G7530">
        <v>1245</v>
      </c>
      <c r="H7530">
        <v>2</v>
      </c>
      <c r="I7530">
        <v>903</v>
      </c>
      <c r="J7530" t="s">
        <v>893</v>
      </c>
      <c r="K7530" t="s">
        <v>10596</v>
      </c>
      <c r="L7530">
        <v>23</v>
      </c>
      <c r="M7530" t="s">
        <v>30</v>
      </c>
      <c r="N7530" t="s">
        <v>163</v>
      </c>
      <c r="O7530">
        <v>501</v>
      </c>
      <c r="P7530" t="s">
        <v>164</v>
      </c>
      <c r="Q7530">
        <v>515</v>
      </c>
      <c r="R7530" t="s">
        <v>1557</v>
      </c>
      <c r="S7530" t="s">
        <v>84</v>
      </c>
      <c r="T7530" t="s">
        <v>85</v>
      </c>
      <c r="U7530">
        <v>903</v>
      </c>
      <c r="Y7530" t="s">
        <v>10597</v>
      </c>
      <c r="AA7530">
        <v>33.980600000000003</v>
      </c>
      <c r="AB7530">
        <v>-118.29810000000001</v>
      </c>
      <c r="AC7530">
        <f t="shared" si="117"/>
        <v>0</v>
      </c>
    </row>
    <row r="7531" spans="1:29" x14ac:dyDescent="0.35">
      <c r="A7531">
        <v>210811468</v>
      </c>
      <c r="B7531" s="1">
        <v>44387</v>
      </c>
      <c r="C7531" s="1">
        <v>44379</v>
      </c>
      <c r="D7531">
        <v>800</v>
      </c>
      <c r="E7531">
        <v>8</v>
      </c>
      <c r="F7531" t="s">
        <v>109</v>
      </c>
      <c r="G7531">
        <v>838</v>
      </c>
      <c r="H7531">
        <v>2</v>
      </c>
      <c r="I7531">
        <v>662</v>
      </c>
      <c r="J7531" t="s">
        <v>191</v>
      </c>
      <c r="K7531" t="s">
        <v>3607</v>
      </c>
      <c r="L7531">
        <v>23</v>
      </c>
      <c r="M7531" t="s">
        <v>30</v>
      </c>
      <c r="N7531" t="s">
        <v>95</v>
      </c>
      <c r="O7531">
        <v>502</v>
      </c>
      <c r="P7531" t="s">
        <v>47</v>
      </c>
      <c r="S7531" t="s">
        <v>40</v>
      </c>
      <c r="T7531" t="s">
        <v>41</v>
      </c>
      <c r="U7531">
        <v>662</v>
      </c>
      <c r="Y7531" t="s">
        <v>10598</v>
      </c>
      <c r="AA7531">
        <v>34.066099999999999</v>
      </c>
      <c r="AB7531">
        <v>-118.4485</v>
      </c>
      <c r="AC7531">
        <f t="shared" si="117"/>
        <v>0</v>
      </c>
    </row>
    <row r="7532" spans="1:29" x14ac:dyDescent="0.35">
      <c r="A7532">
        <v>210606476</v>
      </c>
      <c r="B7532" s="1">
        <v>44256</v>
      </c>
      <c r="C7532" s="1">
        <v>44255</v>
      </c>
      <c r="D7532">
        <v>2240</v>
      </c>
      <c r="E7532">
        <v>6</v>
      </c>
      <c r="F7532" t="s">
        <v>91</v>
      </c>
      <c r="G7532">
        <v>639</v>
      </c>
      <c r="H7532">
        <v>2</v>
      </c>
      <c r="I7532">
        <v>901</v>
      </c>
      <c r="J7532" t="s">
        <v>210</v>
      </c>
      <c r="K7532" t="s">
        <v>4143</v>
      </c>
      <c r="L7532">
        <v>34</v>
      </c>
      <c r="M7532" t="s">
        <v>30</v>
      </c>
      <c r="N7532" t="s">
        <v>95</v>
      </c>
      <c r="O7532">
        <v>503</v>
      </c>
      <c r="P7532" t="s">
        <v>650</v>
      </c>
      <c r="S7532" t="s">
        <v>40</v>
      </c>
      <c r="T7532" t="s">
        <v>41</v>
      </c>
      <c r="U7532">
        <v>901</v>
      </c>
      <c r="Y7532" t="s">
        <v>1394</v>
      </c>
      <c r="AA7532">
        <v>34.1036</v>
      </c>
      <c r="AB7532">
        <v>-118.3049</v>
      </c>
      <c r="AC7532">
        <f t="shared" si="117"/>
        <v>0</v>
      </c>
    </row>
    <row r="7533" spans="1:29" x14ac:dyDescent="0.35">
      <c r="A7533">
        <v>211316975</v>
      </c>
      <c r="B7533" s="1">
        <v>44475</v>
      </c>
      <c r="C7533" s="1">
        <v>44475</v>
      </c>
      <c r="D7533">
        <v>1015</v>
      </c>
      <c r="E7533">
        <v>13</v>
      </c>
      <c r="F7533" t="s">
        <v>62</v>
      </c>
      <c r="G7533">
        <v>1309</v>
      </c>
      <c r="H7533">
        <v>1</v>
      </c>
      <c r="I7533">
        <v>230</v>
      </c>
      <c r="J7533" t="s">
        <v>161</v>
      </c>
      <c r="K7533" t="s">
        <v>10599</v>
      </c>
      <c r="L7533">
        <v>30</v>
      </c>
      <c r="M7533" t="s">
        <v>30</v>
      </c>
      <c r="N7533" t="s">
        <v>95</v>
      </c>
      <c r="O7533">
        <v>804</v>
      </c>
      <c r="P7533" t="s">
        <v>10600</v>
      </c>
      <c r="Q7533">
        <v>215</v>
      </c>
      <c r="R7533" t="s">
        <v>206</v>
      </c>
      <c r="S7533" t="s">
        <v>33</v>
      </c>
      <c r="T7533" t="s">
        <v>34</v>
      </c>
      <c r="U7533">
        <v>230</v>
      </c>
      <c r="V7533">
        <v>998</v>
      </c>
      <c r="Y7533" t="s">
        <v>10601</v>
      </c>
      <c r="AA7533">
        <v>34.034799999999997</v>
      </c>
      <c r="AB7533">
        <v>-118.2359</v>
      </c>
      <c r="AC7533">
        <f t="shared" si="117"/>
        <v>1</v>
      </c>
    </row>
    <row r="7534" spans="1:29" x14ac:dyDescent="0.35">
      <c r="A7534">
        <v>211218326</v>
      </c>
      <c r="B7534" s="1">
        <v>44432</v>
      </c>
      <c r="C7534" s="1">
        <v>44432</v>
      </c>
      <c r="D7534">
        <v>1415</v>
      </c>
      <c r="E7534">
        <v>12</v>
      </c>
      <c r="F7534" t="s">
        <v>68</v>
      </c>
      <c r="G7534">
        <v>1233</v>
      </c>
      <c r="H7534">
        <v>2</v>
      </c>
      <c r="I7534">
        <v>740</v>
      </c>
      <c r="J7534" t="s">
        <v>224</v>
      </c>
      <c r="K7534" t="s">
        <v>10602</v>
      </c>
      <c r="L7534">
        <v>26</v>
      </c>
      <c r="M7534" t="s">
        <v>30</v>
      </c>
      <c r="N7534" t="s">
        <v>31</v>
      </c>
      <c r="O7534">
        <v>122</v>
      </c>
      <c r="P7534" t="s">
        <v>275</v>
      </c>
      <c r="S7534" t="s">
        <v>84</v>
      </c>
      <c r="T7534" t="s">
        <v>85</v>
      </c>
      <c r="U7534">
        <v>740</v>
      </c>
      <c r="Y7534" t="s">
        <v>1655</v>
      </c>
      <c r="AA7534">
        <v>33.989199999999997</v>
      </c>
      <c r="AB7534">
        <v>-118.30889999999999</v>
      </c>
      <c r="AC7534">
        <f t="shared" si="117"/>
        <v>0</v>
      </c>
    </row>
    <row r="7535" spans="1:29" x14ac:dyDescent="0.35">
      <c r="A7535">
        <v>211218781</v>
      </c>
      <c r="B7535" s="1">
        <v>44439</v>
      </c>
      <c r="C7535" s="1">
        <v>44439</v>
      </c>
      <c r="D7535">
        <v>1220</v>
      </c>
      <c r="E7535">
        <v>12</v>
      </c>
      <c r="F7535" t="s">
        <v>68</v>
      </c>
      <c r="G7535">
        <v>1213</v>
      </c>
      <c r="H7535">
        <v>1</v>
      </c>
      <c r="I7535">
        <v>230</v>
      </c>
      <c r="J7535" t="s">
        <v>161</v>
      </c>
      <c r="K7535" t="s">
        <v>10603</v>
      </c>
      <c r="L7535">
        <v>30</v>
      </c>
      <c r="M7535" t="s">
        <v>94</v>
      </c>
      <c r="N7535" t="s">
        <v>95</v>
      </c>
      <c r="O7535">
        <v>102</v>
      </c>
      <c r="P7535" t="s">
        <v>186</v>
      </c>
      <c r="Q7535">
        <v>512</v>
      </c>
      <c r="R7535" t="s">
        <v>2684</v>
      </c>
      <c r="S7535" t="s">
        <v>40</v>
      </c>
      <c r="T7535" t="s">
        <v>41</v>
      </c>
      <c r="U7535">
        <v>230</v>
      </c>
      <c r="Y7535" t="s">
        <v>950</v>
      </c>
      <c r="Z7535" t="s">
        <v>255</v>
      </c>
      <c r="AA7535">
        <v>33.989199999999997</v>
      </c>
      <c r="AB7535">
        <v>-118.30889999999999</v>
      </c>
      <c r="AC7535">
        <f t="shared" si="117"/>
        <v>0</v>
      </c>
    </row>
    <row r="7536" spans="1:29" x14ac:dyDescent="0.35">
      <c r="A7536">
        <v>211905698</v>
      </c>
      <c r="B7536" s="1">
        <v>44245</v>
      </c>
      <c r="C7536" s="1">
        <v>44244</v>
      </c>
      <c r="D7536">
        <v>1800</v>
      </c>
      <c r="E7536">
        <v>19</v>
      </c>
      <c r="F7536" t="s">
        <v>10514</v>
      </c>
      <c r="G7536">
        <v>1924</v>
      </c>
      <c r="H7536">
        <v>1</v>
      </c>
      <c r="I7536">
        <v>420</v>
      </c>
      <c r="J7536" t="s">
        <v>352</v>
      </c>
      <c r="L7536">
        <v>0</v>
      </c>
      <c r="O7536">
        <v>101</v>
      </c>
      <c r="P7536" t="s">
        <v>32</v>
      </c>
      <c r="S7536" t="s">
        <v>40</v>
      </c>
      <c r="T7536" t="s">
        <v>41</v>
      </c>
      <c r="U7536">
        <v>420</v>
      </c>
      <c r="Y7536" t="s">
        <v>10604</v>
      </c>
      <c r="AA7536">
        <v>34.295699999999997</v>
      </c>
      <c r="AB7536">
        <v>-118.45480000000001</v>
      </c>
      <c r="AC7536">
        <f t="shared" si="117"/>
        <v>0</v>
      </c>
    </row>
    <row r="7537" spans="1:29" x14ac:dyDescent="0.35">
      <c r="A7537">
        <v>210109408</v>
      </c>
      <c r="B7537" s="1">
        <v>44311</v>
      </c>
      <c r="C7537" s="1">
        <v>44311</v>
      </c>
      <c r="D7537">
        <v>2145</v>
      </c>
      <c r="E7537">
        <v>1</v>
      </c>
      <c r="F7537" t="s">
        <v>36</v>
      </c>
      <c r="G7537">
        <v>151</v>
      </c>
      <c r="H7537">
        <v>1</v>
      </c>
      <c r="I7537">
        <v>510</v>
      </c>
      <c r="J7537" t="s">
        <v>29</v>
      </c>
      <c r="L7537">
        <v>0</v>
      </c>
      <c r="O7537">
        <v>101</v>
      </c>
      <c r="P7537" t="s">
        <v>32</v>
      </c>
      <c r="S7537" t="s">
        <v>33</v>
      </c>
      <c r="T7537" t="s">
        <v>34</v>
      </c>
      <c r="U7537">
        <v>510</v>
      </c>
      <c r="Y7537" t="s">
        <v>483</v>
      </c>
      <c r="Z7537" t="s">
        <v>994</v>
      </c>
      <c r="AA7537">
        <v>34.049599999999998</v>
      </c>
      <c r="AB7537">
        <v>-118.2603</v>
      </c>
      <c r="AC7537">
        <f t="shared" si="117"/>
        <v>1</v>
      </c>
    </row>
    <row r="7538" spans="1:29" x14ac:dyDescent="0.35">
      <c r="A7538">
        <v>210315674</v>
      </c>
      <c r="B7538" s="1">
        <v>44449</v>
      </c>
      <c r="C7538" s="1">
        <v>44449</v>
      </c>
      <c r="D7538">
        <v>2310</v>
      </c>
      <c r="E7538">
        <v>3</v>
      </c>
      <c r="F7538" t="s">
        <v>43</v>
      </c>
      <c r="G7538">
        <v>376</v>
      </c>
      <c r="H7538">
        <v>1</v>
      </c>
      <c r="I7538">
        <v>230</v>
      </c>
      <c r="J7538" t="s">
        <v>161</v>
      </c>
      <c r="K7538" t="s">
        <v>10605</v>
      </c>
      <c r="L7538">
        <v>27</v>
      </c>
      <c r="M7538" t="s">
        <v>94</v>
      </c>
      <c r="N7538" t="s">
        <v>95</v>
      </c>
      <c r="O7538">
        <v>101</v>
      </c>
      <c r="P7538" t="s">
        <v>32</v>
      </c>
      <c r="Q7538">
        <v>106</v>
      </c>
      <c r="R7538" t="s">
        <v>592</v>
      </c>
      <c r="S7538" t="s">
        <v>40</v>
      </c>
      <c r="T7538" t="s">
        <v>41</v>
      </c>
      <c r="U7538">
        <v>230</v>
      </c>
      <c r="Y7538" t="s">
        <v>4250</v>
      </c>
      <c r="Z7538" t="s">
        <v>2161</v>
      </c>
      <c r="AA7538">
        <v>34.014600000000002</v>
      </c>
      <c r="AB7538">
        <v>-118.3078</v>
      </c>
      <c r="AC7538">
        <f t="shared" si="117"/>
        <v>0</v>
      </c>
    </row>
    <row r="7539" spans="1:29" x14ac:dyDescent="0.35">
      <c r="A7539">
        <v>210507590</v>
      </c>
      <c r="B7539" s="1">
        <v>44290</v>
      </c>
      <c r="C7539" s="1">
        <v>44290</v>
      </c>
      <c r="D7539">
        <v>624</v>
      </c>
      <c r="E7539">
        <v>5</v>
      </c>
      <c r="F7539" t="s">
        <v>98</v>
      </c>
      <c r="G7539">
        <v>509</v>
      </c>
      <c r="H7539">
        <v>1</v>
      </c>
      <c r="I7539">
        <v>510</v>
      </c>
      <c r="J7539" t="s">
        <v>29</v>
      </c>
      <c r="L7539">
        <v>0</v>
      </c>
      <c r="O7539">
        <v>104</v>
      </c>
      <c r="P7539" t="s">
        <v>201</v>
      </c>
      <c r="S7539" t="s">
        <v>40</v>
      </c>
      <c r="T7539" t="s">
        <v>41</v>
      </c>
      <c r="U7539">
        <v>510</v>
      </c>
      <c r="Y7539" t="s">
        <v>10606</v>
      </c>
      <c r="AA7539">
        <v>33.799399999999999</v>
      </c>
      <c r="AB7539">
        <v>-118.30410000000001</v>
      </c>
      <c r="AC7539">
        <f t="shared" si="117"/>
        <v>0</v>
      </c>
    </row>
    <row r="7540" spans="1:29" x14ac:dyDescent="0.35">
      <c r="A7540">
        <v>211314847</v>
      </c>
      <c r="B7540" s="1">
        <v>44433</v>
      </c>
      <c r="C7540" s="1">
        <v>44425</v>
      </c>
      <c r="D7540">
        <v>1800</v>
      </c>
      <c r="E7540">
        <v>13</v>
      </c>
      <c r="F7540" t="s">
        <v>62</v>
      </c>
      <c r="G7540">
        <v>1352</v>
      </c>
      <c r="H7540">
        <v>2</v>
      </c>
      <c r="I7540">
        <v>624</v>
      </c>
      <c r="J7540" t="s">
        <v>171</v>
      </c>
      <c r="K7540" t="s">
        <v>10607</v>
      </c>
      <c r="L7540">
        <v>57</v>
      </c>
      <c r="M7540" t="s">
        <v>94</v>
      </c>
      <c r="N7540" t="s">
        <v>95</v>
      </c>
      <c r="O7540">
        <v>502</v>
      </c>
      <c r="P7540" t="s">
        <v>47</v>
      </c>
      <c r="Q7540">
        <v>400</v>
      </c>
      <c r="R7540" t="s">
        <v>143</v>
      </c>
      <c r="S7540" t="s">
        <v>84</v>
      </c>
      <c r="T7540" t="s">
        <v>85</v>
      </c>
      <c r="U7540">
        <v>624</v>
      </c>
      <c r="Y7540" t="s">
        <v>10608</v>
      </c>
      <c r="AA7540">
        <v>34.001600000000003</v>
      </c>
      <c r="AB7540">
        <v>-118.26649999999999</v>
      </c>
      <c r="AC7540">
        <f t="shared" si="117"/>
        <v>0</v>
      </c>
    </row>
    <row r="7541" spans="1:29" x14ac:dyDescent="0.35">
      <c r="A7541">
        <v>211611987</v>
      </c>
      <c r="B7541" s="1">
        <v>44468</v>
      </c>
      <c r="C7541" s="1">
        <v>44468</v>
      </c>
      <c r="D7541">
        <v>1445</v>
      </c>
      <c r="E7541">
        <v>16</v>
      </c>
      <c r="F7541" t="s">
        <v>10593</v>
      </c>
      <c r="G7541">
        <v>1602</v>
      </c>
      <c r="H7541">
        <v>1</v>
      </c>
      <c r="I7541">
        <v>210</v>
      </c>
      <c r="J7541" t="s">
        <v>149</v>
      </c>
      <c r="K7541">
        <v>416</v>
      </c>
      <c r="L7541">
        <v>52</v>
      </c>
      <c r="M7541" t="s">
        <v>30</v>
      </c>
      <c r="N7541" t="s">
        <v>95</v>
      </c>
      <c r="O7541">
        <v>101</v>
      </c>
      <c r="P7541" t="s">
        <v>32</v>
      </c>
      <c r="Q7541">
        <v>207</v>
      </c>
      <c r="R7541" t="s">
        <v>1110</v>
      </c>
      <c r="S7541" t="s">
        <v>40</v>
      </c>
      <c r="T7541" t="s">
        <v>41</v>
      </c>
      <c r="U7541">
        <v>210</v>
      </c>
      <c r="Y7541" t="s">
        <v>10609</v>
      </c>
      <c r="Z7541" t="s">
        <v>718</v>
      </c>
      <c r="AA7541">
        <v>34.273699999999998</v>
      </c>
      <c r="AB7541">
        <v>-118.4117</v>
      </c>
      <c r="AC7541">
        <f t="shared" si="117"/>
        <v>0</v>
      </c>
    </row>
    <row r="7542" spans="1:29" x14ac:dyDescent="0.35">
      <c r="A7542">
        <v>210813042</v>
      </c>
      <c r="B7542" s="1">
        <v>44428</v>
      </c>
      <c r="C7542" s="1">
        <v>44428</v>
      </c>
      <c r="D7542">
        <v>825</v>
      </c>
      <c r="E7542">
        <v>8</v>
      </c>
      <c r="F7542" t="s">
        <v>109</v>
      </c>
      <c r="G7542">
        <v>859</v>
      </c>
      <c r="H7542">
        <v>1</v>
      </c>
      <c r="I7542">
        <v>230</v>
      </c>
      <c r="J7542" t="s">
        <v>161</v>
      </c>
      <c r="K7542" t="s">
        <v>10610</v>
      </c>
      <c r="L7542">
        <v>41</v>
      </c>
      <c r="M7542" t="s">
        <v>30</v>
      </c>
      <c r="N7542" t="s">
        <v>95</v>
      </c>
      <c r="O7542">
        <v>102</v>
      </c>
      <c r="P7542" t="s">
        <v>186</v>
      </c>
      <c r="Q7542">
        <v>109</v>
      </c>
      <c r="R7542" t="s">
        <v>265</v>
      </c>
      <c r="S7542" t="s">
        <v>33</v>
      </c>
      <c r="T7542" t="s">
        <v>34</v>
      </c>
      <c r="U7542">
        <v>230</v>
      </c>
      <c r="Y7542" t="s">
        <v>10611</v>
      </c>
      <c r="Z7542" t="s">
        <v>10612</v>
      </c>
      <c r="AA7542">
        <v>34.049999999999997</v>
      </c>
      <c r="AB7542">
        <v>-118.3811</v>
      </c>
      <c r="AC7542">
        <f t="shared" si="117"/>
        <v>1</v>
      </c>
    </row>
    <row r="7543" spans="1:29" x14ac:dyDescent="0.35">
      <c r="A7543">
        <v>211012469</v>
      </c>
      <c r="B7543" s="1">
        <v>44455</v>
      </c>
      <c r="C7543" s="1">
        <v>44455</v>
      </c>
      <c r="D7543">
        <v>700</v>
      </c>
      <c r="E7543">
        <v>10</v>
      </c>
      <c r="F7543" t="s">
        <v>103</v>
      </c>
      <c r="G7543">
        <v>1033</v>
      </c>
      <c r="H7543">
        <v>2</v>
      </c>
      <c r="I7543">
        <v>745</v>
      </c>
      <c r="J7543" t="s">
        <v>139</v>
      </c>
      <c r="K7543" t="s">
        <v>10613</v>
      </c>
      <c r="L7543">
        <v>28</v>
      </c>
      <c r="M7543" t="s">
        <v>30</v>
      </c>
      <c r="N7543" t="s">
        <v>95</v>
      </c>
      <c r="O7543">
        <v>122</v>
      </c>
      <c r="P7543" t="s">
        <v>275</v>
      </c>
      <c r="S7543" t="s">
        <v>40</v>
      </c>
      <c r="T7543" t="s">
        <v>41</v>
      </c>
      <c r="U7543">
        <v>745</v>
      </c>
      <c r="Y7543" t="s">
        <v>10614</v>
      </c>
      <c r="AA7543">
        <v>34.183900000000001</v>
      </c>
      <c r="AB7543">
        <v>-118.5368</v>
      </c>
      <c r="AC7543">
        <f t="shared" si="117"/>
        <v>0</v>
      </c>
    </row>
    <row r="7544" spans="1:29" x14ac:dyDescent="0.35">
      <c r="A7544">
        <v>210111294</v>
      </c>
      <c r="B7544" s="1">
        <v>44350</v>
      </c>
      <c r="C7544" s="1">
        <v>44346</v>
      </c>
      <c r="D7544">
        <v>1630</v>
      </c>
      <c r="E7544">
        <v>1</v>
      </c>
      <c r="F7544" t="s">
        <v>36</v>
      </c>
      <c r="G7544">
        <v>161</v>
      </c>
      <c r="H7544">
        <v>1</v>
      </c>
      <c r="I7544">
        <v>440</v>
      </c>
      <c r="J7544" t="s">
        <v>213</v>
      </c>
      <c r="K7544">
        <v>344</v>
      </c>
      <c r="L7544">
        <v>28</v>
      </c>
      <c r="M7544" t="s">
        <v>30</v>
      </c>
      <c r="N7544" t="s">
        <v>73</v>
      </c>
      <c r="O7544">
        <v>405</v>
      </c>
      <c r="P7544" t="s">
        <v>52</v>
      </c>
      <c r="S7544" t="s">
        <v>40</v>
      </c>
      <c r="T7544" t="s">
        <v>41</v>
      </c>
      <c r="U7544">
        <v>440</v>
      </c>
      <c r="Y7544" t="s">
        <v>3615</v>
      </c>
      <c r="AA7544">
        <v>34.048299999999998</v>
      </c>
      <c r="AB7544">
        <v>-118.26309999999999</v>
      </c>
      <c r="AC7544">
        <f t="shared" si="117"/>
        <v>0</v>
      </c>
    </row>
    <row r="7545" spans="1:29" x14ac:dyDescent="0.35">
      <c r="A7545">
        <v>210107184</v>
      </c>
      <c r="B7545" s="1">
        <v>44263</v>
      </c>
      <c r="C7545" s="1">
        <v>44260</v>
      </c>
      <c r="D7545">
        <v>1400</v>
      </c>
      <c r="E7545">
        <v>1</v>
      </c>
      <c r="F7545" t="s">
        <v>36</v>
      </c>
      <c r="G7545">
        <v>118</v>
      </c>
      <c r="H7545">
        <v>1</v>
      </c>
      <c r="I7545">
        <v>331</v>
      </c>
      <c r="J7545" t="s">
        <v>233</v>
      </c>
      <c r="K7545" t="s">
        <v>10615</v>
      </c>
      <c r="L7545">
        <v>0</v>
      </c>
      <c r="M7545" t="s">
        <v>46</v>
      </c>
      <c r="N7545" t="s">
        <v>46</v>
      </c>
      <c r="O7545">
        <v>108</v>
      </c>
      <c r="P7545" t="s">
        <v>105</v>
      </c>
      <c r="S7545" t="s">
        <v>40</v>
      </c>
      <c r="T7545" t="s">
        <v>41</v>
      </c>
      <c r="U7545">
        <v>331</v>
      </c>
      <c r="Y7545" t="s">
        <v>6559</v>
      </c>
      <c r="AA7545">
        <v>34.066600000000001</v>
      </c>
      <c r="AB7545">
        <v>-118.2328</v>
      </c>
      <c r="AC7545">
        <f t="shared" si="117"/>
        <v>0</v>
      </c>
    </row>
    <row r="7546" spans="1:29" x14ac:dyDescent="0.35">
      <c r="A7546">
        <v>211510795</v>
      </c>
      <c r="B7546" s="1">
        <v>44368</v>
      </c>
      <c r="C7546" s="1">
        <v>44341</v>
      </c>
      <c r="D7546">
        <v>1715</v>
      </c>
      <c r="E7546">
        <v>15</v>
      </c>
      <c r="F7546" t="s">
        <v>10519</v>
      </c>
      <c r="G7546">
        <v>1526</v>
      </c>
      <c r="H7546">
        <v>2</v>
      </c>
      <c r="I7546">
        <v>668</v>
      </c>
      <c r="J7546" t="s">
        <v>287</v>
      </c>
      <c r="L7546">
        <v>0</v>
      </c>
      <c r="O7546">
        <v>203</v>
      </c>
      <c r="P7546" t="s">
        <v>101</v>
      </c>
      <c r="S7546" t="s">
        <v>84</v>
      </c>
      <c r="T7546" t="s">
        <v>85</v>
      </c>
      <c r="U7546">
        <v>668</v>
      </c>
      <c r="Y7546" t="s">
        <v>10616</v>
      </c>
      <c r="AA7546">
        <v>34.186700000000002</v>
      </c>
      <c r="AB7546">
        <v>-118.3843</v>
      </c>
      <c r="AC7546">
        <f t="shared" si="117"/>
        <v>0</v>
      </c>
    </row>
    <row r="7547" spans="1:29" x14ac:dyDescent="0.35">
      <c r="A7547">
        <v>211514472</v>
      </c>
      <c r="B7547" s="1">
        <v>44452</v>
      </c>
      <c r="C7547" s="1">
        <v>44447</v>
      </c>
      <c r="D7547">
        <v>1200</v>
      </c>
      <c r="E7547">
        <v>15</v>
      </c>
      <c r="F7547" t="s">
        <v>10519</v>
      </c>
      <c r="G7547">
        <v>1555</v>
      </c>
      <c r="H7547">
        <v>1</v>
      </c>
      <c r="I7547">
        <v>330</v>
      </c>
      <c r="J7547" t="s">
        <v>37</v>
      </c>
      <c r="K7547" t="s">
        <v>2947</v>
      </c>
      <c r="L7547">
        <v>25</v>
      </c>
      <c r="M7547" t="s">
        <v>30</v>
      </c>
      <c r="N7547" t="s">
        <v>73</v>
      </c>
      <c r="O7547">
        <v>707</v>
      </c>
      <c r="P7547" t="s">
        <v>280</v>
      </c>
      <c r="S7547" t="s">
        <v>40</v>
      </c>
      <c r="T7547" t="s">
        <v>41</v>
      </c>
      <c r="U7547">
        <v>330</v>
      </c>
      <c r="Y7547" t="s">
        <v>10617</v>
      </c>
      <c r="AA7547">
        <v>34.162999999999997</v>
      </c>
      <c r="AB7547">
        <v>-118.37090000000001</v>
      </c>
      <c r="AC7547">
        <f t="shared" si="117"/>
        <v>0</v>
      </c>
    </row>
    <row r="7548" spans="1:29" x14ac:dyDescent="0.35">
      <c r="A7548">
        <v>212006673</v>
      </c>
      <c r="B7548" s="1">
        <v>44270</v>
      </c>
      <c r="C7548" s="1">
        <v>44270</v>
      </c>
      <c r="D7548">
        <v>830</v>
      </c>
      <c r="E7548">
        <v>20</v>
      </c>
      <c r="F7548" t="s">
        <v>10529</v>
      </c>
      <c r="G7548">
        <v>2021</v>
      </c>
      <c r="H7548">
        <v>1</v>
      </c>
      <c r="I7548">
        <v>510</v>
      </c>
      <c r="J7548" t="s">
        <v>29</v>
      </c>
      <c r="L7548">
        <v>0</v>
      </c>
      <c r="O7548">
        <v>101</v>
      </c>
      <c r="P7548" t="s">
        <v>32</v>
      </c>
      <c r="S7548" t="s">
        <v>40</v>
      </c>
      <c r="T7548" t="s">
        <v>41</v>
      </c>
      <c r="U7548">
        <v>510</v>
      </c>
      <c r="Y7548" t="s">
        <v>10618</v>
      </c>
      <c r="AA7548">
        <v>34.065300000000001</v>
      </c>
      <c r="AB7548">
        <v>-118.31829999999999</v>
      </c>
      <c r="AC7548">
        <f t="shared" si="117"/>
        <v>0</v>
      </c>
    </row>
    <row r="7549" spans="1:29" x14ac:dyDescent="0.35">
      <c r="A7549">
        <v>211115107</v>
      </c>
      <c r="B7549" s="1">
        <v>44508</v>
      </c>
      <c r="C7549" s="1">
        <v>44507</v>
      </c>
      <c r="D7549">
        <v>2120</v>
      </c>
      <c r="E7549">
        <v>11</v>
      </c>
      <c r="F7549" t="s">
        <v>64</v>
      </c>
      <c r="G7549">
        <v>1126</v>
      </c>
      <c r="H7549">
        <v>2</v>
      </c>
      <c r="I7549">
        <v>626</v>
      </c>
      <c r="J7549" t="s">
        <v>141</v>
      </c>
      <c r="K7549" t="s">
        <v>10619</v>
      </c>
      <c r="L7549">
        <v>37</v>
      </c>
      <c r="M7549" t="s">
        <v>94</v>
      </c>
      <c r="N7549" t="s">
        <v>95</v>
      </c>
      <c r="O7549">
        <v>101</v>
      </c>
      <c r="P7549" t="s">
        <v>32</v>
      </c>
      <c r="Q7549">
        <v>400</v>
      </c>
      <c r="R7549" t="s">
        <v>143</v>
      </c>
      <c r="S7549" t="s">
        <v>33</v>
      </c>
      <c r="T7549" t="s">
        <v>34</v>
      </c>
      <c r="U7549">
        <v>626</v>
      </c>
      <c r="Y7549" t="s">
        <v>3783</v>
      </c>
      <c r="AA7549">
        <v>34.120199999999997</v>
      </c>
      <c r="AB7549">
        <v>-118.2</v>
      </c>
      <c r="AC7549">
        <f t="shared" si="117"/>
        <v>1</v>
      </c>
    </row>
    <row r="7550" spans="1:29" x14ac:dyDescent="0.35">
      <c r="A7550">
        <v>210509460</v>
      </c>
      <c r="B7550" s="1">
        <v>44340</v>
      </c>
      <c r="C7550" s="1">
        <v>44340</v>
      </c>
      <c r="D7550">
        <v>1642</v>
      </c>
      <c r="E7550">
        <v>5</v>
      </c>
      <c r="F7550" t="s">
        <v>98</v>
      </c>
      <c r="G7550">
        <v>557</v>
      </c>
      <c r="H7550">
        <v>2</v>
      </c>
      <c r="I7550">
        <v>624</v>
      </c>
      <c r="J7550" t="s">
        <v>171</v>
      </c>
      <c r="K7550" t="s">
        <v>10620</v>
      </c>
      <c r="L7550">
        <v>41</v>
      </c>
      <c r="M7550" t="s">
        <v>94</v>
      </c>
      <c r="N7550" t="s">
        <v>95</v>
      </c>
      <c r="O7550">
        <v>102</v>
      </c>
      <c r="P7550" t="s">
        <v>186</v>
      </c>
      <c r="Q7550">
        <v>400</v>
      </c>
      <c r="R7550" t="s">
        <v>143</v>
      </c>
      <c r="S7550" t="s">
        <v>40</v>
      </c>
      <c r="T7550" t="s">
        <v>41</v>
      </c>
      <c r="U7550">
        <v>624</v>
      </c>
      <c r="Y7550" t="s">
        <v>997</v>
      </c>
      <c r="Z7550" t="s">
        <v>4063</v>
      </c>
      <c r="AA7550">
        <v>33.739699999999999</v>
      </c>
      <c r="AB7550">
        <v>-118.2923</v>
      </c>
      <c r="AC7550">
        <f t="shared" si="117"/>
        <v>0</v>
      </c>
    </row>
    <row r="7551" spans="1:29" x14ac:dyDescent="0.35">
      <c r="A7551">
        <v>210607134</v>
      </c>
      <c r="B7551" s="1">
        <v>44272</v>
      </c>
      <c r="C7551" s="1">
        <v>44272</v>
      </c>
      <c r="D7551">
        <v>920</v>
      </c>
      <c r="E7551">
        <v>6</v>
      </c>
      <c r="F7551" t="s">
        <v>91</v>
      </c>
      <c r="G7551">
        <v>622</v>
      </c>
      <c r="H7551">
        <v>2</v>
      </c>
      <c r="I7551">
        <v>354</v>
      </c>
      <c r="J7551" t="s">
        <v>167</v>
      </c>
      <c r="K7551" t="s">
        <v>10621</v>
      </c>
      <c r="L7551">
        <v>46</v>
      </c>
      <c r="M7551" t="s">
        <v>94</v>
      </c>
      <c r="N7551" t="s">
        <v>73</v>
      </c>
      <c r="O7551">
        <v>501</v>
      </c>
      <c r="P7551" t="s">
        <v>164</v>
      </c>
      <c r="S7551" t="s">
        <v>40</v>
      </c>
      <c r="T7551" t="s">
        <v>41</v>
      </c>
      <c r="U7551">
        <v>354</v>
      </c>
      <c r="Y7551" t="s">
        <v>10622</v>
      </c>
      <c r="AA7551">
        <v>34.114600000000003</v>
      </c>
      <c r="AB7551">
        <v>-118.36069999999999</v>
      </c>
      <c r="AC7551">
        <f t="shared" si="117"/>
        <v>0</v>
      </c>
    </row>
    <row r="7552" spans="1:29" x14ac:dyDescent="0.35">
      <c r="A7552">
        <v>210605465</v>
      </c>
      <c r="B7552" s="1">
        <v>44232</v>
      </c>
      <c r="C7552" s="1">
        <v>44232</v>
      </c>
      <c r="D7552">
        <v>145</v>
      </c>
      <c r="E7552">
        <v>6</v>
      </c>
      <c r="F7552" t="s">
        <v>91</v>
      </c>
      <c r="G7552">
        <v>643</v>
      </c>
      <c r="H7552">
        <v>1</v>
      </c>
      <c r="I7552">
        <v>230</v>
      </c>
      <c r="J7552" t="s">
        <v>161</v>
      </c>
      <c r="K7552" t="s">
        <v>10623</v>
      </c>
      <c r="L7552">
        <v>29</v>
      </c>
      <c r="M7552" t="s">
        <v>30</v>
      </c>
      <c r="N7552" t="s">
        <v>31</v>
      </c>
      <c r="O7552">
        <v>502</v>
      </c>
      <c r="P7552" t="s">
        <v>47</v>
      </c>
      <c r="Q7552">
        <v>512</v>
      </c>
      <c r="R7552" t="s">
        <v>2684</v>
      </c>
      <c r="S7552" t="s">
        <v>40</v>
      </c>
      <c r="T7552" t="s">
        <v>41</v>
      </c>
      <c r="U7552">
        <v>230</v>
      </c>
      <c r="Y7552" t="s">
        <v>10624</v>
      </c>
      <c r="AA7552">
        <v>34.097999999999999</v>
      </c>
      <c r="AB7552">
        <v>-118.349</v>
      </c>
      <c r="AC7552">
        <f t="shared" si="117"/>
        <v>0</v>
      </c>
    </row>
    <row r="7553" spans="1:29" x14ac:dyDescent="0.35">
      <c r="A7553">
        <v>210916467</v>
      </c>
      <c r="B7553" s="1">
        <v>44513</v>
      </c>
      <c r="C7553" s="1">
        <v>44510</v>
      </c>
      <c r="D7553">
        <v>800</v>
      </c>
      <c r="E7553">
        <v>9</v>
      </c>
      <c r="F7553" t="s">
        <v>49</v>
      </c>
      <c r="G7553">
        <v>938</v>
      </c>
      <c r="H7553">
        <v>1</v>
      </c>
      <c r="I7553">
        <v>510</v>
      </c>
      <c r="J7553" t="s">
        <v>29</v>
      </c>
      <c r="L7553">
        <v>0</v>
      </c>
      <c r="O7553">
        <v>101</v>
      </c>
      <c r="P7553" t="s">
        <v>32</v>
      </c>
      <c r="S7553" t="s">
        <v>40</v>
      </c>
      <c r="T7553" t="s">
        <v>41</v>
      </c>
      <c r="U7553">
        <v>510</v>
      </c>
      <c r="Y7553" t="s">
        <v>414</v>
      </c>
      <c r="Z7553" t="s">
        <v>10625</v>
      </c>
      <c r="AA7553">
        <v>34.186700000000002</v>
      </c>
      <c r="AB7553">
        <v>-118.4269</v>
      </c>
      <c r="AC7553">
        <f t="shared" si="117"/>
        <v>0</v>
      </c>
    </row>
    <row r="7554" spans="1:29" x14ac:dyDescent="0.35">
      <c r="A7554">
        <v>211908821</v>
      </c>
      <c r="B7554" s="1">
        <v>44334</v>
      </c>
      <c r="C7554" s="1">
        <v>44334</v>
      </c>
      <c r="D7554">
        <v>1200</v>
      </c>
      <c r="E7554">
        <v>19</v>
      </c>
      <c r="F7554" t="s">
        <v>10514</v>
      </c>
      <c r="G7554">
        <v>1916</v>
      </c>
      <c r="H7554">
        <v>1</v>
      </c>
      <c r="I7554">
        <v>341</v>
      </c>
      <c r="J7554" t="s">
        <v>157</v>
      </c>
      <c r="K7554" t="s">
        <v>448</v>
      </c>
      <c r="L7554">
        <v>18</v>
      </c>
      <c r="M7554" t="s">
        <v>30</v>
      </c>
      <c r="N7554" t="s">
        <v>95</v>
      </c>
      <c r="O7554">
        <v>101</v>
      </c>
      <c r="P7554" t="s">
        <v>32</v>
      </c>
      <c r="S7554" t="s">
        <v>40</v>
      </c>
      <c r="T7554" t="s">
        <v>41</v>
      </c>
      <c r="U7554">
        <v>341</v>
      </c>
      <c r="Y7554" t="s">
        <v>10626</v>
      </c>
      <c r="AA7554">
        <v>34.305500000000002</v>
      </c>
      <c r="AB7554">
        <v>-118.43899999999999</v>
      </c>
      <c r="AC7554">
        <f t="shared" si="117"/>
        <v>0</v>
      </c>
    </row>
    <row r="7555" spans="1:29" x14ac:dyDescent="0.35">
      <c r="A7555">
        <v>211806123</v>
      </c>
      <c r="B7555" s="1">
        <v>44239</v>
      </c>
      <c r="C7555" s="1">
        <v>44237</v>
      </c>
      <c r="D7555">
        <v>1600</v>
      </c>
      <c r="E7555">
        <v>18</v>
      </c>
      <c r="F7555" t="s">
        <v>10516</v>
      </c>
      <c r="G7555">
        <v>1834</v>
      </c>
      <c r="H7555">
        <v>2</v>
      </c>
      <c r="I7555">
        <v>624</v>
      </c>
      <c r="J7555" t="s">
        <v>171</v>
      </c>
      <c r="K7555" t="s">
        <v>2257</v>
      </c>
      <c r="L7555">
        <v>30</v>
      </c>
      <c r="M7555" t="s">
        <v>94</v>
      </c>
      <c r="N7555" t="s">
        <v>95</v>
      </c>
      <c r="O7555">
        <v>203</v>
      </c>
      <c r="P7555" t="s">
        <v>101</v>
      </c>
      <c r="Q7555">
        <v>400</v>
      </c>
      <c r="R7555" t="s">
        <v>143</v>
      </c>
      <c r="S7555" t="s">
        <v>40</v>
      </c>
      <c r="T7555" t="s">
        <v>41</v>
      </c>
      <c r="U7555">
        <v>624</v>
      </c>
      <c r="Y7555" t="s">
        <v>10627</v>
      </c>
      <c r="AA7555">
        <v>33.938299999999998</v>
      </c>
      <c r="AB7555">
        <v>-118.2604</v>
      </c>
      <c r="AC7555">
        <f t="shared" ref="AC7555:AC7618" si="118">IF(OR((S:S)="CC", S:S="AA",S:S="JA"), 1, 0)</f>
        <v>0</v>
      </c>
    </row>
    <row r="7556" spans="1:29" x14ac:dyDescent="0.35">
      <c r="A7556">
        <v>211414088</v>
      </c>
      <c r="B7556" s="1">
        <v>44374</v>
      </c>
      <c r="C7556" s="1">
        <v>44374</v>
      </c>
      <c r="D7556">
        <v>1825</v>
      </c>
      <c r="E7556">
        <v>14</v>
      </c>
      <c r="F7556" t="s">
        <v>10500</v>
      </c>
      <c r="G7556">
        <v>1412</v>
      </c>
      <c r="H7556">
        <v>2</v>
      </c>
      <c r="I7556">
        <v>626</v>
      </c>
      <c r="J7556" t="s">
        <v>141</v>
      </c>
      <c r="K7556" t="s">
        <v>10628</v>
      </c>
      <c r="L7556">
        <v>20</v>
      </c>
      <c r="M7556" t="s">
        <v>94</v>
      </c>
      <c r="N7556" t="s">
        <v>95</v>
      </c>
      <c r="O7556">
        <v>122</v>
      </c>
      <c r="P7556" t="s">
        <v>275</v>
      </c>
      <c r="Q7556">
        <v>400</v>
      </c>
      <c r="R7556" t="s">
        <v>143</v>
      </c>
      <c r="S7556" t="s">
        <v>33</v>
      </c>
      <c r="T7556" t="s">
        <v>34</v>
      </c>
      <c r="U7556">
        <v>626</v>
      </c>
      <c r="Y7556" t="s">
        <v>10629</v>
      </c>
      <c r="Z7556" t="s">
        <v>133</v>
      </c>
      <c r="AA7556">
        <v>33.99</v>
      </c>
      <c r="AB7556">
        <v>-118.47410000000001</v>
      </c>
      <c r="AC7556">
        <f t="shared" si="118"/>
        <v>1</v>
      </c>
    </row>
    <row r="7557" spans="1:29" x14ac:dyDescent="0.35">
      <c r="A7557">
        <v>212007217</v>
      </c>
      <c r="B7557" s="1">
        <v>44279</v>
      </c>
      <c r="C7557" s="1">
        <v>44279</v>
      </c>
      <c r="D7557">
        <v>1005</v>
      </c>
      <c r="E7557">
        <v>20</v>
      </c>
      <c r="F7557" t="s">
        <v>10529</v>
      </c>
      <c r="G7557">
        <v>2013</v>
      </c>
      <c r="H7557">
        <v>1</v>
      </c>
      <c r="I7557">
        <v>331</v>
      </c>
      <c r="J7557" t="s">
        <v>233</v>
      </c>
      <c r="K7557" t="s">
        <v>761</v>
      </c>
      <c r="L7557">
        <v>43</v>
      </c>
      <c r="M7557" t="s">
        <v>94</v>
      </c>
      <c r="N7557" t="s">
        <v>173</v>
      </c>
      <c r="O7557">
        <v>301</v>
      </c>
      <c r="P7557" t="s">
        <v>155</v>
      </c>
      <c r="S7557" t="s">
        <v>84</v>
      </c>
      <c r="T7557" t="s">
        <v>85</v>
      </c>
      <c r="U7557">
        <v>331</v>
      </c>
      <c r="Y7557" t="s">
        <v>2091</v>
      </c>
      <c r="Z7557" t="s">
        <v>1592</v>
      </c>
      <c r="AA7557">
        <v>34.069000000000003</v>
      </c>
      <c r="AB7557">
        <v>-118.3091</v>
      </c>
      <c r="AC7557">
        <f t="shared" si="118"/>
        <v>0</v>
      </c>
    </row>
    <row r="7558" spans="1:29" x14ac:dyDescent="0.35">
      <c r="A7558">
        <v>211114767</v>
      </c>
      <c r="B7558" s="1">
        <v>44499</v>
      </c>
      <c r="C7558" s="1">
        <v>44496</v>
      </c>
      <c r="D7558">
        <v>510</v>
      </c>
      <c r="E7558">
        <v>11</v>
      </c>
      <c r="F7558" t="s">
        <v>64</v>
      </c>
      <c r="G7558">
        <v>1177</v>
      </c>
      <c r="H7558">
        <v>1</v>
      </c>
      <c r="I7558">
        <v>420</v>
      </c>
      <c r="J7558" t="s">
        <v>352</v>
      </c>
      <c r="K7558">
        <v>385</v>
      </c>
      <c r="L7558">
        <v>24</v>
      </c>
      <c r="M7558" t="s">
        <v>30</v>
      </c>
      <c r="N7558" t="s">
        <v>95</v>
      </c>
      <c r="O7558">
        <v>104</v>
      </c>
      <c r="P7558" t="s">
        <v>201</v>
      </c>
      <c r="S7558" t="s">
        <v>40</v>
      </c>
      <c r="T7558" t="s">
        <v>41</v>
      </c>
      <c r="U7558">
        <v>420</v>
      </c>
      <c r="Y7558" t="s">
        <v>10630</v>
      </c>
      <c r="Z7558" t="s">
        <v>10631</v>
      </c>
      <c r="AA7558">
        <v>34.088299999999997</v>
      </c>
      <c r="AB7558">
        <v>-118.22190000000001</v>
      </c>
      <c r="AC7558">
        <f t="shared" si="118"/>
        <v>0</v>
      </c>
    </row>
    <row r="7559" spans="1:29" x14ac:dyDescent="0.35">
      <c r="A7559">
        <v>210211007</v>
      </c>
      <c r="B7559" s="1">
        <v>44370</v>
      </c>
      <c r="C7559" s="1">
        <v>44353</v>
      </c>
      <c r="D7559">
        <v>2200</v>
      </c>
      <c r="E7559">
        <v>2</v>
      </c>
      <c r="F7559" t="s">
        <v>56</v>
      </c>
      <c r="G7559">
        <v>285</v>
      </c>
      <c r="H7559">
        <v>1</v>
      </c>
      <c r="I7559">
        <v>510</v>
      </c>
      <c r="J7559" t="s">
        <v>29</v>
      </c>
      <c r="L7559">
        <v>0</v>
      </c>
      <c r="O7559">
        <v>101</v>
      </c>
      <c r="P7559" t="s">
        <v>32</v>
      </c>
      <c r="S7559" t="s">
        <v>40</v>
      </c>
      <c r="T7559" t="s">
        <v>41</v>
      </c>
      <c r="U7559">
        <v>510</v>
      </c>
      <c r="Y7559" t="s">
        <v>10632</v>
      </c>
      <c r="AA7559">
        <v>34.047199999999997</v>
      </c>
      <c r="AB7559">
        <v>-118.2782</v>
      </c>
      <c r="AC7559">
        <f t="shared" si="118"/>
        <v>0</v>
      </c>
    </row>
    <row r="7560" spans="1:29" x14ac:dyDescent="0.35">
      <c r="A7560">
        <v>212004905</v>
      </c>
      <c r="B7560" s="1">
        <v>44222</v>
      </c>
      <c r="C7560" s="1">
        <v>44222</v>
      </c>
      <c r="D7560">
        <v>1220</v>
      </c>
      <c r="E7560">
        <v>20</v>
      </c>
      <c r="F7560" t="s">
        <v>10529</v>
      </c>
      <c r="G7560">
        <v>2017</v>
      </c>
      <c r="H7560">
        <v>1</v>
      </c>
      <c r="I7560">
        <v>210</v>
      </c>
      <c r="J7560" t="s">
        <v>149</v>
      </c>
      <c r="K7560" t="s">
        <v>10633</v>
      </c>
      <c r="L7560">
        <v>0</v>
      </c>
      <c r="M7560" t="s">
        <v>46</v>
      </c>
      <c r="N7560" t="s">
        <v>46</v>
      </c>
      <c r="O7560">
        <v>203</v>
      </c>
      <c r="P7560" t="s">
        <v>101</v>
      </c>
      <c r="Q7560">
        <v>102</v>
      </c>
      <c r="R7560" t="s">
        <v>219</v>
      </c>
      <c r="S7560" t="s">
        <v>33</v>
      </c>
      <c r="T7560" t="s">
        <v>34</v>
      </c>
      <c r="U7560">
        <v>210</v>
      </c>
      <c r="V7560">
        <v>998</v>
      </c>
      <c r="Y7560" t="s">
        <v>10634</v>
      </c>
      <c r="AA7560">
        <v>34.070900000000002</v>
      </c>
      <c r="AB7560">
        <v>-118.2941</v>
      </c>
      <c r="AC7560">
        <f t="shared" si="118"/>
        <v>1</v>
      </c>
    </row>
    <row r="7561" spans="1:29" x14ac:dyDescent="0.35">
      <c r="A7561">
        <v>211904338</v>
      </c>
      <c r="B7561" s="1">
        <v>44207</v>
      </c>
      <c r="C7561" s="1">
        <v>44206</v>
      </c>
      <c r="D7561">
        <v>1340</v>
      </c>
      <c r="E7561">
        <v>19</v>
      </c>
      <c r="F7561" t="s">
        <v>10514</v>
      </c>
      <c r="G7561">
        <v>1998</v>
      </c>
      <c r="H7561">
        <v>1</v>
      </c>
      <c r="I7561">
        <v>420</v>
      </c>
      <c r="J7561" t="s">
        <v>352</v>
      </c>
      <c r="L7561">
        <v>0</v>
      </c>
      <c r="O7561">
        <v>104</v>
      </c>
      <c r="P7561" t="s">
        <v>201</v>
      </c>
      <c r="S7561" t="s">
        <v>40</v>
      </c>
      <c r="T7561" t="s">
        <v>41</v>
      </c>
      <c r="U7561">
        <v>420</v>
      </c>
      <c r="Y7561" t="s">
        <v>10635</v>
      </c>
      <c r="AA7561">
        <v>34.218600000000002</v>
      </c>
      <c r="AB7561">
        <v>-118.4391</v>
      </c>
      <c r="AC7561">
        <f t="shared" si="118"/>
        <v>0</v>
      </c>
    </row>
    <row r="7562" spans="1:29" x14ac:dyDescent="0.35">
      <c r="A7562">
        <v>210414877</v>
      </c>
      <c r="B7562" s="1">
        <v>44513</v>
      </c>
      <c r="C7562" s="1">
        <v>44512</v>
      </c>
      <c r="D7562">
        <v>900</v>
      </c>
      <c r="E7562">
        <v>4</v>
      </c>
      <c r="F7562" t="s">
        <v>54</v>
      </c>
      <c r="G7562">
        <v>459</v>
      </c>
      <c r="H7562">
        <v>1</v>
      </c>
      <c r="I7562">
        <v>510</v>
      </c>
      <c r="J7562" t="s">
        <v>29</v>
      </c>
      <c r="L7562">
        <v>0</v>
      </c>
      <c r="O7562">
        <v>101</v>
      </c>
      <c r="P7562" t="s">
        <v>32</v>
      </c>
      <c r="S7562" t="s">
        <v>40</v>
      </c>
      <c r="T7562" t="s">
        <v>41</v>
      </c>
      <c r="U7562">
        <v>510</v>
      </c>
      <c r="Y7562" t="s">
        <v>8134</v>
      </c>
      <c r="Z7562" t="s">
        <v>4059</v>
      </c>
      <c r="AA7562">
        <v>34.043599999999998</v>
      </c>
      <c r="AB7562">
        <v>-118.2004</v>
      </c>
      <c r="AC7562">
        <f t="shared" si="118"/>
        <v>0</v>
      </c>
    </row>
    <row r="7563" spans="1:29" x14ac:dyDescent="0.35">
      <c r="A7563">
        <v>211011213</v>
      </c>
      <c r="B7563" s="1">
        <v>44420</v>
      </c>
      <c r="C7563" s="1">
        <v>44420</v>
      </c>
      <c r="D7563">
        <v>139</v>
      </c>
      <c r="E7563">
        <v>10</v>
      </c>
      <c r="F7563" t="s">
        <v>103</v>
      </c>
      <c r="G7563">
        <v>1025</v>
      </c>
      <c r="H7563">
        <v>1</v>
      </c>
      <c r="I7563">
        <v>331</v>
      </c>
      <c r="J7563" t="s">
        <v>233</v>
      </c>
      <c r="K7563" t="s">
        <v>761</v>
      </c>
      <c r="L7563">
        <v>0</v>
      </c>
      <c r="M7563" t="s">
        <v>30</v>
      </c>
      <c r="N7563" t="s">
        <v>31</v>
      </c>
      <c r="O7563">
        <v>108</v>
      </c>
      <c r="P7563" t="s">
        <v>105</v>
      </c>
      <c r="S7563" t="s">
        <v>40</v>
      </c>
      <c r="T7563" t="s">
        <v>41</v>
      </c>
      <c r="U7563">
        <v>331</v>
      </c>
      <c r="Y7563" t="s">
        <v>10636</v>
      </c>
      <c r="AA7563">
        <v>34.197499999999998</v>
      </c>
      <c r="AB7563">
        <v>-118.5335</v>
      </c>
      <c r="AC7563">
        <f t="shared" si="118"/>
        <v>0</v>
      </c>
    </row>
    <row r="7564" spans="1:29" x14ac:dyDescent="0.35">
      <c r="A7564">
        <v>211821585</v>
      </c>
      <c r="B7564" s="1">
        <v>44545</v>
      </c>
      <c r="C7564" s="1">
        <v>44544</v>
      </c>
      <c r="D7564">
        <v>2200</v>
      </c>
      <c r="E7564">
        <v>18</v>
      </c>
      <c r="F7564" t="s">
        <v>10516</v>
      </c>
      <c r="G7564">
        <v>1842</v>
      </c>
      <c r="H7564">
        <v>1</v>
      </c>
      <c r="I7564">
        <v>510</v>
      </c>
      <c r="J7564" t="s">
        <v>29</v>
      </c>
      <c r="L7564">
        <v>0</v>
      </c>
      <c r="O7564">
        <v>104</v>
      </c>
      <c r="P7564" t="s">
        <v>201</v>
      </c>
      <c r="S7564" t="s">
        <v>40</v>
      </c>
      <c r="T7564" t="s">
        <v>41</v>
      </c>
      <c r="U7564">
        <v>510</v>
      </c>
      <c r="Y7564" t="s">
        <v>10637</v>
      </c>
      <c r="AA7564">
        <v>33.934800000000003</v>
      </c>
      <c r="AB7564">
        <v>-118.2744</v>
      </c>
      <c r="AC7564">
        <f t="shared" si="118"/>
        <v>0</v>
      </c>
    </row>
    <row r="7565" spans="1:29" x14ac:dyDescent="0.35">
      <c r="A7565">
        <v>211106993</v>
      </c>
      <c r="B7565" s="1">
        <v>44283</v>
      </c>
      <c r="C7565" s="1">
        <v>44283</v>
      </c>
      <c r="D7565">
        <v>530</v>
      </c>
      <c r="E7565">
        <v>11</v>
      </c>
      <c r="F7565" t="s">
        <v>64</v>
      </c>
      <c r="G7565">
        <v>1148</v>
      </c>
      <c r="H7565">
        <v>1</v>
      </c>
      <c r="I7565">
        <v>310</v>
      </c>
      <c r="J7565" t="s">
        <v>71</v>
      </c>
      <c r="K7565" t="s">
        <v>10638</v>
      </c>
      <c r="L7565">
        <v>40</v>
      </c>
      <c r="M7565" t="s">
        <v>94</v>
      </c>
      <c r="N7565" t="s">
        <v>31</v>
      </c>
      <c r="O7565">
        <v>501</v>
      </c>
      <c r="P7565" t="s">
        <v>164</v>
      </c>
      <c r="S7565" t="s">
        <v>33</v>
      </c>
      <c r="T7565" t="s">
        <v>34</v>
      </c>
      <c r="U7565">
        <v>310</v>
      </c>
      <c r="Y7565" t="s">
        <v>10639</v>
      </c>
      <c r="AA7565">
        <v>34.095799999999997</v>
      </c>
      <c r="AB7565">
        <v>-118.20650000000001</v>
      </c>
      <c r="AC7565">
        <f t="shared" si="118"/>
        <v>1</v>
      </c>
    </row>
    <row r="7566" spans="1:29" x14ac:dyDescent="0.35">
      <c r="A7566">
        <v>211208471</v>
      </c>
      <c r="B7566" s="1">
        <v>44267</v>
      </c>
      <c r="C7566" s="1">
        <v>44267</v>
      </c>
      <c r="D7566">
        <v>700</v>
      </c>
      <c r="E7566">
        <v>12</v>
      </c>
      <c r="F7566" t="s">
        <v>68</v>
      </c>
      <c r="G7566">
        <v>1211</v>
      </c>
      <c r="H7566">
        <v>1</v>
      </c>
      <c r="I7566">
        <v>210</v>
      </c>
      <c r="J7566" t="s">
        <v>149</v>
      </c>
      <c r="K7566" t="s">
        <v>10640</v>
      </c>
      <c r="L7566">
        <v>34</v>
      </c>
      <c r="M7566" t="s">
        <v>94</v>
      </c>
      <c r="N7566" t="s">
        <v>95</v>
      </c>
      <c r="O7566">
        <v>101</v>
      </c>
      <c r="P7566" t="s">
        <v>32</v>
      </c>
      <c r="Q7566">
        <v>400</v>
      </c>
      <c r="R7566" t="s">
        <v>143</v>
      </c>
      <c r="S7566" t="s">
        <v>40</v>
      </c>
      <c r="T7566" t="s">
        <v>41</v>
      </c>
      <c r="U7566">
        <v>210</v>
      </c>
      <c r="Y7566" t="s">
        <v>8261</v>
      </c>
      <c r="Z7566" t="s">
        <v>1507</v>
      </c>
      <c r="AA7566">
        <v>33.989100000000001</v>
      </c>
      <c r="AB7566">
        <v>-118.3258</v>
      </c>
      <c r="AC7566">
        <f t="shared" si="118"/>
        <v>0</v>
      </c>
    </row>
    <row r="7567" spans="1:29" x14ac:dyDescent="0.35">
      <c r="A7567">
        <v>210312626</v>
      </c>
      <c r="B7567" s="1">
        <v>44382</v>
      </c>
      <c r="C7567" s="1">
        <v>44382</v>
      </c>
      <c r="D7567">
        <v>2000</v>
      </c>
      <c r="E7567">
        <v>3</v>
      </c>
      <c r="F7567" t="s">
        <v>43</v>
      </c>
      <c r="G7567">
        <v>397</v>
      </c>
      <c r="H7567">
        <v>2</v>
      </c>
      <c r="I7567">
        <v>740</v>
      </c>
      <c r="J7567" t="s">
        <v>224</v>
      </c>
      <c r="K7567" t="s">
        <v>1254</v>
      </c>
      <c r="L7567">
        <v>64</v>
      </c>
      <c r="M7567" t="s">
        <v>30</v>
      </c>
      <c r="N7567" t="s">
        <v>163</v>
      </c>
      <c r="O7567">
        <v>501</v>
      </c>
      <c r="P7567" t="s">
        <v>164</v>
      </c>
      <c r="S7567" t="s">
        <v>40</v>
      </c>
      <c r="T7567" t="s">
        <v>41</v>
      </c>
      <c r="U7567">
        <v>740</v>
      </c>
      <c r="Y7567" t="s">
        <v>10641</v>
      </c>
      <c r="AA7567">
        <v>34.0062</v>
      </c>
      <c r="AB7567">
        <v>-118.3002</v>
      </c>
      <c r="AC7567">
        <f t="shared" si="118"/>
        <v>0</v>
      </c>
    </row>
    <row r="7568" spans="1:29" x14ac:dyDescent="0.35">
      <c r="A7568">
        <v>210813150</v>
      </c>
      <c r="B7568" s="1">
        <v>44431</v>
      </c>
      <c r="C7568" s="1">
        <v>44431</v>
      </c>
      <c r="D7568">
        <v>630</v>
      </c>
      <c r="E7568">
        <v>8</v>
      </c>
      <c r="F7568" t="s">
        <v>109</v>
      </c>
      <c r="G7568">
        <v>834</v>
      </c>
      <c r="H7568">
        <v>2</v>
      </c>
      <c r="I7568">
        <v>354</v>
      </c>
      <c r="J7568" t="s">
        <v>167</v>
      </c>
      <c r="K7568" t="s">
        <v>10642</v>
      </c>
      <c r="L7568">
        <v>59</v>
      </c>
      <c r="M7568" t="s">
        <v>30</v>
      </c>
      <c r="N7568" t="s">
        <v>31</v>
      </c>
      <c r="O7568">
        <v>502</v>
      </c>
      <c r="P7568" t="s">
        <v>47</v>
      </c>
      <c r="S7568" t="s">
        <v>40</v>
      </c>
      <c r="T7568" t="s">
        <v>41</v>
      </c>
      <c r="U7568">
        <v>354</v>
      </c>
      <c r="Y7568" t="s">
        <v>10643</v>
      </c>
      <c r="AA7568">
        <v>34.057400000000001</v>
      </c>
      <c r="AB7568">
        <v>-118.4332</v>
      </c>
      <c r="AC7568">
        <f t="shared" si="118"/>
        <v>0</v>
      </c>
    </row>
    <row r="7569" spans="1:29" x14ac:dyDescent="0.35">
      <c r="A7569">
        <v>220706938</v>
      </c>
      <c r="B7569" s="1">
        <v>44638</v>
      </c>
      <c r="C7569" s="1">
        <v>44470</v>
      </c>
      <c r="D7569">
        <v>1</v>
      </c>
      <c r="E7569">
        <v>7</v>
      </c>
      <c r="F7569" t="s">
        <v>28</v>
      </c>
      <c r="G7569">
        <v>736</v>
      </c>
      <c r="H7569">
        <v>2</v>
      </c>
      <c r="I7569">
        <v>354</v>
      </c>
      <c r="J7569" t="s">
        <v>167</v>
      </c>
      <c r="K7569">
        <v>1501</v>
      </c>
      <c r="L7569">
        <v>25</v>
      </c>
      <c r="M7569" t="s">
        <v>30</v>
      </c>
      <c r="N7569" t="s">
        <v>73</v>
      </c>
      <c r="O7569">
        <v>751</v>
      </c>
      <c r="P7569" t="s">
        <v>9792</v>
      </c>
      <c r="S7569" t="s">
        <v>40</v>
      </c>
      <c r="T7569" t="s">
        <v>41</v>
      </c>
      <c r="U7569">
        <v>354</v>
      </c>
      <c r="Y7569" t="s">
        <v>5140</v>
      </c>
      <c r="AA7569">
        <v>34.066899999999997</v>
      </c>
      <c r="AB7569">
        <v>-118.3451</v>
      </c>
      <c r="AC7569">
        <f t="shared" si="118"/>
        <v>0</v>
      </c>
    </row>
    <row r="7570" spans="1:29" x14ac:dyDescent="0.35">
      <c r="A7570">
        <v>211411642</v>
      </c>
      <c r="B7570" s="1">
        <v>44329</v>
      </c>
      <c r="C7570" s="1">
        <v>44329</v>
      </c>
      <c r="D7570">
        <v>941</v>
      </c>
      <c r="E7570">
        <v>14</v>
      </c>
      <c r="F7570" t="s">
        <v>10500</v>
      </c>
      <c r="G7570">
        <v>1412</v>
      </c>
      <c r="H7570">
        <v>2</v>
      </c>
      <c r="I7570">
        <v>624</v>
      </c>
      <c r="J7570" t="s">
        <v>171</v>
      </c>
      <c r="K7570" t="s">
        <v>1560</v>
      </c>
      <c r="L7570">
        <v>64</v>
      </c>
      <c r="M7570" t="s">
        <v>30</v>
      </c>
      <c r="N7570" t="s">
        <v>73</v>
      </c>
      <c r="O7570">
        <v>101</v>
      </c>
      <c r="P7570" t="s">
        <v>32</v>
      </c>
      <c r="Q7570">
        <v>400</v>
      </c>
      <c r="R7570" t="s">
        <v>143</v>
      </c>
      <c r="S7570" t="s">
        <v>40</v>
      </c>
      <c r="T7570" t="s">
        <v>41</v>
      </c>
      <c r="U7570">
        <v>624</v>
      </c>
      <c r="Y7570" t="s">
        <v>2091</v>
      </c>
      <c r="Z7570" t="s">
        <v>10644</v>
      </c>
      <c r="AA7570">
        <v>33.993299999999998</v>
      </c>
      <c r="AB7570">
        <v>-118.4765</v>
      </c>
      <c r="AC7570">
        <f t="shared" si="118"/>
        <v>0</v>
      </c>
    </row>
    <row r="7571" spans="1:29" x14ac:dyDescent="0.35">
      <c r="A7571">
        <v>210715269</v>
      </c>
      <c r="B7571" s="1">
        <v>44507</v>
      </c>
      <c r="C7571" s="1">
        <v>44505</v>
      </c>
      <c r="D7571">
        <v>1430</v>
      </c>
      <c r="E7571">
        <v>7</v>
      </c>
      <c r="F7571" t="s">
        <v>28</v>
      </c>
      <c r="G7571">
        <v>762</v>
      </c>
      <c r="H7571">
        <v>1</v>
      </c>
      <c r="I7571">
        <v>510</v>
      </c>
      <c r="J7571" t="s">
        <v>29</v>
      </c>
      <c r="L7571">
        <v>0</v>
      </c>
      <c r="O7571">
        <v>108</v>
      </c>
      <c r="P7571" t="s">
        <v>105</v>
      </c>
      <c r="S7571" t="s">
        <v>40</v>
      </c>
      <c r="T7571" t="s">
        <v>41</v>
      </c>
      <c r="U7571">
        <v>510</v>
      </c>
      <c r="Y7571" t="s">
        <v>10645</v>
      </c>
      <c r="AA7571">
        <v>34.051400000000001</v>
      </c>
      <c r="AB7571">
        <v>-118.36879999999999</v>
      </c>
      <c r="AC7571">
        <f t="shared" si="118"/>
        <v>0</v>
      </c>
    </row>
    <row r="7572" spans="1:29" x14ac:dyDescent="0.35">
      <c r="A7572">
        <v>210114088</v>
      </c>
      <c r="B7572" s="1">
        <v>44402</v>
      </c>
      <c r="C7572" s="1">
        <v>44402</v>
      </c>
      <c r="D7572">
        <v>2115</v>
      </c>
      <c r="E7572">
        <v>1</v>
      </c>
      <c r="F7572" t="s">
        <v>36</v>
      </c>
      <c r="G7572">
        <v>152</v>
      </c>
      <c r="H7572">
        <v>1</v>
      </c>
      <c r="I7572">
        <v>480</v>
      </c>
      <c r="J7572" t="s">
        <v>44</v>
      </c>
      <c r="K7572" t="s">
        <v>3195</v>
      </c>
      <c r="L7572">
        <v>23</v>
      </c>
      <c r="M7572" t="s">
        <v>30</v>
      </c>
      <c r="N7572" t="s">
        <v>95</v>
      </c>
      <c r="O7572">
        <v>891</v>
      </c>
      <c r="P7572" t="s">
        <v>10646</v>
      </c>
      <c r="S7572" t="s">
        <v>40</v>
      </c>
      <c r="T7572" t="s">
        <v>41</v>
      </c>
      <c r="U7572">
        <v>480</v>
      </c>
      <c r="Y7572" t="s">
        <v>788</v>
      </c>
      <c r="Z7572" t="s">
        <v>5831</v>
      </c>
      <c r="AA7572">
        <v>34.050199999999997</v>
      </c>
      <c r="AB7572">
        <v>-118.25749999999999</v>
      </c>
      <c r="AC7572">
        <f t="shared" si="118"/>
        <v>0</v>
      </c>
    </row>
    <row r="7573" spans="1:29" x14ac:dyDescent="0.35">
      <c r="A7573">
        <v>211900681</v>
      </c>
      <c r="B7573" s="1">
        <v>44380</v>
      </c>
      <c r="C7573" s="1">
        <v>44380</v>
      </c>
      <c r="D7573">
        <v>1625</v>
      </c>
      <c r="E7573">
        <v>19</v>
      </c>
      <c r="F7573" t="s">
        <v>10514</v>
      </c>
      <c r="G7573">
        <v>1934</v>
      </c>
      <c r="H7573">
        <v>2</v>
      </c>
      <c r="I7573">
        <v>626</v>
      </c>
      <c r="J7573" t="s">
        <v>141</v>
      </c>
      <c r="K7573" t="s">
        <v>10647</v>
      </c>
      <c r="L7573">
        <v>33</v>
      </c>
      <c r="M7573" t="s">
        <v>30</v>
      </c>
      <c r="N7573" t="s">
        <v>95</v>
      </c>
      <c r="O7573">
        <v>108</v>
      </c>
      <c r="P7573" t="s">
        <v>105</v>
      </c>
      <c r="Q7573">
        <v>400</v>
      </c>
      <c r="R7573" t="s">
        <v>143</v>
      </c>
      <c r="S7573" t="s">
        <v>33</v>
      </c>
      <c r="T7573" t="s">
        <v>34</v>
      </c>
      <c r="U7573">
        <v>626</v>
      </c>
      <c r="Y7573" t="s">
        <v>10648</v>
      </c>
      <c r="AA7573">
        <v>34.274700000000003</v>
      </c>
      <c r="AB7573">
        <v>-118.4696</v>
      </c>
      <c r="AC7573">
        <f t="shared" si="118"/>
        <v>1</v>
      </c>
    </row>
    <row r="7574" spans="1:29" x14ac:dyDescent="0.35">
      <c r="A7574">
        <v>210512937</v>
      </c>
      <c r="B7574" s="1">
        <v>44432</v>
      </c>
      <c r="C7574" s="1">
        <v>44432</v>
      </c>
      <c r="D7574">
        <v>310</v>
      </c>
      <c r="E7574">
        <v>5</v>
      </c>
      <c r="F7574" t="s">
        <v>98</v>
      </c>
      <c r="G7574">
        <v>501</v>
      </c>
      <c r="H7574">
        <v>1</v>
      </c>
      <c r="I7574">
        <v>420</v>
      </c>
      <c r="J7574" t="s">
        <v>352</v>
      </c>
      <c r="K7574" t="s">
        <v>10649</v>
      </c>
      <c r="L7574">
        <v>41</v>
      </c>
      <c r="M7574" t="s">
        <v>94</v>
      </c>
      <c r="N7574" t="s">
        <v>95</v>
      </c>
      <c r="O7574">
        <v>104</v>
      </c>
      <c r="P7574" t="s">
        <v>201</v>
      </c>
      <c r="S7574" t="s">
        <v>40</v>
      </c>
      <c r="T7574" t="s">
        <v>41</v>
      </c>
      <c r="U7574">
        <v>420</v>
      </c>
      <c r="V7574">
        <v>998</v>
      </c>
      <c r="Y7574" t="s">
        <v>10650</v>
      </c>
      <c r="AA7574">
        <v>33.860599999999998</v>
      </c>
      <c r="AB7574">
        <v>-118.2916</v>
      </c>
      <c r="AC7574">
        <f t="shared" si="118"/>
        <v>0</v>
      </c>
    </row>
    <row r="7575" spans="1:29" x14ac:dyDescent="0.35">
      <c r="A7575">
        <v>210807124</v>
      </c>
      <c r="B7575" s="1">
        <v>44273</v>
      </c>
      <c r="C7575" s="1">
        <v>44273</v>
      </c>
      <c r="D7575">
        <v>930</v>
      </c>
      <c r="E7575">
        <v>8</v>
      </c>
      <c r="F7575" t="s">
        <v>109</v>
      </c>
      <c r="G7575">
        <v>891</v>
      </c>
      <c r="H7575">
        <v>1</v>
      </c>
      <c r="I7575">
        <v>310</v>
      </c>
      <c r="J7575" t="s">
        <v>71</v>
      </c>
      <c r="K7575" t="s">
        <v>10651</v>
      </c>
      <c r="L7575">
        <v>0</v>
      </c>
      <c r="M7575" t="s">
        <v>46</v>
      </c>
      <c r="N7575" t="s">
        <v>46</v>
      </c>
      <c r="O7575">
        <v>210</v>
      </c>
      <c r="P7575" t="s">
        <v>183</v>
      </c>
      <c r="S7575" t="s">
        <v>40</v>
      </c>
      <c r="T7575" t="s">
        <v>41</v>
      </c>
      <c r="U7575">
        <v>310</v>
      </c>
      <c r="V7575">
        <v>998</v>
      </c>
      <c r="Y7575" t="s">
        <v>10652</v>
      </c>
      <c r="AA7575">
        <v>34.030099999999997</v>
      </c>
      <c r="AB7575">
        <v>-118.44880000000001</v>
      </c>
      <c r="AC7575">
        <f t="shared" si="118"/>
        <v>0</v>
      </c>
    </row>
    <row r="7576" spans="1:29" x14ac:dyDescent="0.35">
      <c r="A7576">
        <v>212016744</v>
      </c>
      <c r="B7576" s="1">
        <v>44508</v>
      </c>
      <c r="C7576" s="1">
        <v>44502</v>
      </c>
      <c r="D7576">
        <v>1540</v>
      </c>
      <c r="E7576">
        <v>20</v>
      </c>
      <c r="F7576" t="s">
        <v>10529</v>
      </c>
      <c r="G7576">
        <v>2017</v>
      </c>
      <c r="H7576">
        <v>2</v>
      </c>
      <c r="I7576">
        <v>354</v>
      </c>
      <c r="J7576" t="s">
        <v>167</v>
      </c>
      <c r="K7576" t="s">
        <v>10653</v>
      </c>
      <c r="L7576">
        <v>20</v>
      </c>
      <c r="M7576" t="s">
        <v>94</v>
      </c>
      <c r="N7576" t="s">
        <v>95</v>
      </c>
      <c r="O7576">
        <v>501</v>
      </c>
      <c r="P7576" t="s">
        <v>164</v>
      </c>
      <c r="S7576" t="s">
        <v>40</v>
      </c>
      <c r="T7576" t="s">
        <v>41</v>
      </c>
      <c r="U7576">
        <v>354</v>
      </c>
      <c r="Y7576" t="s">
        <v>10654</v>
      </c>
      <c r="AA7576">
        <v>34.069499999999998</v>
      </c>
      <c r="AB7576">
        <v>-118.2954</v>
      </c>
      <c r="AC7576">
        <f t="shared" si="118"/>
        <v>0</v>
      </c>
    </row>
    <row r="7577" spans="1:29" x14ac:dyDescent="0.35">
      <c r="A7577">
        <v>211505100</v>
      </c>
      <c r="B7577" s="1">
        <v>44225</v>
      </c>
      <c r="C7577" s="1">
        <v>44225</v>
      </c>
      <c r="D7577">
        <v>2200</v>
      </c>
      <c r="E7577">
        <v>15</v>
      </c>
      <c r="F7577" t="s">
        <v>10519</v>
      </c>
      <c r="G7577">
        <v>1557</v>
      </c>
      <c r="H7577">
        <v>2</v>
      </c>
      <c r="I7577">
        <v>624</v>
      </c>
      <c r="J7577" t="s">
        <v>171</v>
      </c>
      <c r="K7577" t="s">
        <v>10655</v>
      </c>
      <c r="L7577">
        <v>22</v>
      </c>
      <c r="M7577" t="s">
        <v>30</v>
      </c>
      <c r="N7577" t="s">
        <v>73</v>
      </c>
      <c r="O7577">
        <v>401</v>
      </c>
      <c r="P7577" t="s">
        <v>231</v>
      </c>
      <c r="Q7577">
        <v>400</v>
      </c>
      <c r="R7577" t="s">
        <v>143</v>
      </c>
      <c r="S7577" t="s">
        <v>40</v>
      </c>
      <c r="T7577" t="s">
        <v>41</v>
      </c>
      <c r="U7577">
        <v>624</v>
      </c>
      <c r="Y7577" t="s">
        <v>10656</v>
      </c>
      <c r="Z7577" t="s">
        <v>9095</v>
      </c>
      <c r="AA7577">
        <v>34.164900000000003</v>
      </c>
      <c r="AB7577">
        <v>-118.36150000000001</v>
      </c>
      <c r="AC7577">
        <f t="shared" si="118"/>
        <v>0</v>
      </c>
    </row>
    <row r="7578" spans="1:29" x14ac:dyDescent="0.35">
      <c r="A7578">
        <v>220105187</v>
      </c>
      <c r="B7578" s="1">
        <v>44582</v>
      </c>
      <c r="C7578" s="1">
        <v>44541</v>
      </c>
      <c r="D7578">
        <v>1200</v>
      </c>
      <c r="E7578">
        <v>1</v>
      </c>
      <c r="F7578" t="s">
        <v>36</v>
      </c>
      <c r="G7578">
        <v>111</v>
      </c>
      <c r="H7578">
        <v>1</v>
      </c>
      <c r="I7578">
        <v>330</v>
      </c>
      <c r="J7578" t="s">
        <v>37</v>
      </c>
      <c r="K7578" t="s">
        <v>1750</v>
      </c>
      <c r="L7578">
        <v>36</v>
      </c>
      <c r="M7578" t="s">
        <v>94</v>
      </c>
      <c r="N7578" t="s">
        <v>95</v>
      </c>
      <c r="O7578">
        <v>123</v>
      </c>
      <c r="P7578" t="s">
        <v>290</v>
      </c>
      <c r="S7578" t="s">
        <v>40</v>
      </c>
      <c r="T7578" t="s">
        <v>41</v>
      </c>
      <c r="U7578">
        <v>330</v>
      </c>
      <c r="Y7578" t="s">
        <v>636</v>
      </c>
      <c r="AA7578">
        <v>34.061500000000002</v>
      </c>
      <c r="AB7578">
        <v>-118.247</v>
      </c>
      <c r="AC7578">
        <f t="shared" si="118"/>
        <v>0</v>
      </c>
    </row>
    <row r="7579" spans="1:29" x14ac:dyDescent="0.35">
      <c r="A7579">
        <v>211711693</v>
      </c>
      <c r="B7579" s="1">
        <v>44423</v>
      </c>
      <c r="C7579" s="1">
        <v>44423</v>
      </c>
      <c r="D7579">
        <v>1830</v>
      </c>
      <c r="E7579">
        <v>17</v>
      </c>
      <c r="F7579" t="s">
        <v>10498</v>
      </c>
      <c r="G7579">
        <v>1762</v>
      </c>
      <c r="H7579">
        <v>2</v>
      </c>
      <c r="I7579">
        <v>624</v>
      </c>
      <c r="J7579" t="s">
        <v>171</v>
      </c>
      <c r="K7579" t="s">
        <v>10657</v>
      </c>
      <c r="L7579">
        <v>28</v>
      </c>
      <c r="M7579" t="s">
        <v>94</v>
      </c>
      <c r="N7579" t="s">
        <v>95</v>
      </c>
      <c r="O7579">
        <v>101</v>
      </c>
      <c r="P7579" t="s">
        <v>32</v>
      </c>
      <c r="Q7579">
        <v>400</v>
      </c>
      <c r="R7579" t="s">
        <v>143</v>
      </c>
      <c r="S7579" t="s">
        <v>84</v>
      </c>
      <c r="T7579" t="s">
        <v>85</v>
      </c>
      <c r="U7579">
        <v>624</v>
      </c>
      <c r="Y7579" t="s">
        <v>10658</v>
      </c>
      <c r="Z7579" t="s">
        <v>10659</v>
      </c>
      <c r="AA7579">
        <v>34.248399999999997</v>
      </c>
      <c r="AB7579">
        <v>-118.5754</v>
      </c>
      <c r="AC7579">
        <f t="shared" si="118"/>
        <v>0</v>
      </c>
    </row>
    <row r="7580" spans="1:29" x14ac:dyDescent="0.35">
      <c r="A7580">
        <v>212018510</v>
      </c>
      <c r="B7580" s="1">
        <v>44549</v>
      </c>
      <c r="C7580" s="1">
        <v>44549</v>
      </c>
      <c r="D7580">
        <v>2215</v>
      </c>
      <c r="E7580">
        <v>20</v>
      </c>
      <c r="F7580" t="s">
        <v>10529</v>
      </c>
      <c r="G7580">
        <v>2027</v>
      </c>
      <c r="H7580">
        <v>1</v>
      </c>
      <c r="I7580">
        <v>510</v>
      </c>
      <c r="J7580" t="s">
        <v>29</v>
      </c>
      <c r="L7580">
        <v>0</v>
      </c>
      <c r="O7580">
        <v>101</v>
      </c>
      <c r="P7580" t="s">
        <v>32</v>
      </c>
      <c r="S7580" t="s">
        <v>40</v>
      </c>
      <c r="T7580" t="s">
        <v>41</v>
      </c>
      <c r="U7580">
        <v>510</v>
      </c>
      <c r="Y7580" t="s">
        <v>89</v>
      </c>
      <c r="Z7580" t="s">
        <v>10660</v>
      </c>
      <c r="AA7580">
        <v>34.061799999999998</v>
      </c>
      <c r="AB7580">
        <v>-118.29170000000001</v>
      </c>
      <c r="AC7580">
        <f t="shared" si="118"/>
        <v>0</v>
      </c>
    </row>
    <row r="7581" spans="1:29" x14ac:dyDescent="0.35">
      <c r="A7581">
        <v>211208991</v>
      </c>
      <c r="B7581" s="1">
        <v>44272</v>
      </c>
      <c r="C7581" s="1">
        <v>44272</v>
      </c>
      <c r="D7581">
        <v>2150</v>
      </c>
      <c r="E7581">
        <v>12</v>
      </c>
      <c r="F7581" t="s">
        <v>68</v>
      </c>
      <c r="G7581">
        <v>1268</v>
      </c>
      <c r="H7581">
        <v>2</v>
      </c>
      <c r="I7581">
        <v>930</v>
      </c>
      <c r="J7581" t="s">
        <v>339</v>
      </c>
      <c r="K7581" t="s">
        <v>10661</v>
      </c>
      <c r="L7581">
        <v>55</v>
      </c>
      <c r="M7581" t="s">
        <v>30</v>
      </c>
      <c r="N7581" t="s">
        <v>163</v>
      </c>
      <c r="O7581">
        <v>502</v>
      </c>
      <c r="P7581" t="s">
        <v>47</v>
      </c>
      <c r="Q7581">
        <v>511</v>
      </c>
      <c r="R7581" t="s">
        <v>151</v>
      </c>
      <c r="S7581" t="s">
        <v>84</v>
      </c>
      <c r="T7581" t="s">
        <v>85</v>
      </c>
      <c r="U7581">
        <v>930</v>
      </c>
      <c r="Y7581" t="s">
        <v>3284</v>
      </c>
      <c r="AA7581">
        <v>33.965899999999998</v>
      </c>
      <c r="AB7581">
        <v>-118.2783</v>
      </c>
      <c r="AC7581">
        <f t="shared" si="118"/>
        <v>0</v>
      </c>
    </row>
    <row r="7582" spans="1:29" x14ac:dyDescent="0.35">
      <c r="A7582">
        <v>210619489</v>
      </c>
      <c r="B7582" s="1">
        <v>44523</v>
      </c>
      <c r="C7582" s="1">
        <v>44523</v>
      </c>
      <c r="D7582">
        <v>200</v>
      </c>
      <c r="E7582">
        <v>6</v>
      </c>
      <c r="F7582" t="s">
        <v>91</v>
      </c>
      <c r="G7582">
        <v>643</v>
      </c>
      <c r="H7582">
        <v>1</v>
      </c>
      <c r="I7582">
        <v>110</v>
      </c>
      <c r="J7582" t="s">
        <v>3341</v>
      </c>
      <c r="K7582" t="s">
        <v>10662</v>
      </c>
      <c r="L7582">
        <v>23</v>
      </c>
      <c r="M7582" t="s">
        <v>30</v>
      </c>
      <c r="N7582" t="s">
        <v>95</v>
      </c>
      <c r="O7582">
        <v>101</v>
      </c>
      <c r="P7582" t="s">
        <v>32</v>
      </c>
      <c r="Q7582">
        <v>106</v>
      </c>
      <c r="R7582" t="s">
        <v>592</v>
      </c>
      <c r="S7582" t="s">
        <v>33</v>
      </c>
      <c r="T7582" t="s">
        <v>34</v>
      </c>
      <c r="U7582">
        <v>110</v>
      </c>
      <c r="Y7582" t="s">
        <v>1140</v>
      </c>
      <c r="Z7582" t="s">
        <v>10663</v>
      </c>
      <c r="AA7582">
        <v>34.097999999999999</v>
      </c>
      <c r="AB7582">
        <v>-118.3468</v>
      </c>
      <c r="AC7582">
        <f t="shared" si="118"/>
        <v>1</v>
      </c>
    </row>
    <row r="7583" spans="1:29" x14ac:dyDescent="0.35">
      <c r="A7583">
        <v>210917472</v>
      </c>
      <c r="B7583" s="1">
        <v>44540</v>
      </c>
      <c r="C7583" s="1">
        <v>44539</v>
      </c>
      <c r="D7583">
        <v>1835</v>
      </c>
      <c r="E7583">
        <v>9</v>
      </c>
      <c r="F7583" t="s">
        <v>49</v>
      </c>
      <c r="G7583">
        <v>941</v>
      </c>
      <c r="H7583">
        <v>2</v>
      </c>
      <c r="I7583">
        <v>740</v>
      </c>
      <c r="J7583" t="s">
        <v>224</v>
      </c>
      <c r="K7583">
        <v>329</v>
      </c>
      <c r="L7583">
        <v>0</v>
      </c>
      <c r="M7583" t="s">
        <v>46</v>
      </c>
      <c r="N7583" t="s">
        <v>46</v>
      </c>
      <c r="O7583">
        <v>503</v>
      </c>
      <c r="P7583" t="s">
        <v>650</v>
      </c>
      <c r="S7583" t="s">
        <v>84</v>
      </c>
      <c r="T7583" t="s">
        <v>85</v>
      </c>
      <c r="U7583">
        <v>740</v>
      </c>
      <c r="Y7583" t="s">
        <v>9349</v>
      </c>
      <c r="AA7583">
        <v>34.1721</v>
      </c>
      <c r="AB7583">
        <v>-118.4661</v>
      </c>
      <c r="AC7583">
        <f t="shared" si="118"/>
        <v>0</v>
      </c>
    </row>
    <row r="7584" spans="1:29" x14ac:dyDescent="0.35">
      <c r="A7584">
        <v>210307712</v>
      </c>
      <c r="B7584" s="1">
        <v>44274</v>
      </c>
      <c r="C7584" s="1">
        <v>44274</v>
      </c>
      <c r="D7584">
        <v>1235</v>
      </c>
      <c r="E7584">
        <v>3</v>
      </c>
      <c r="F7584" t="s">
        <v>43</v>
      </c>
      <c r="G7584">
        <v>398</v>
      </c>
      <c r="H7584">
        <v>2</v>
      </c>
      <c r="I7584">
        <v>626</v>
      </c>
      <c r="J7584" t="s">
        <v>141</v>
      </c>
      <c r="K7584" t="s">
        <v>10664</v>
      </c>
      <c r="L7584">
        <v>36</v>
      </c>
      <c r="M7584" t="s">
        <v>94</v>
      </c>
      <c r="N7584" t="s">
        <v>163</v>
      </c>
      <c r="O7584">
        <v>501</v>
      </c>
      <c r="P7584" t="s">
        <v>164</v>
      </c>
      <c r="Q7584">
        <v>400</v>
      </c>
      <c r="R7584" t="s">
        <v>143</v>
      </c>
      <c r="S7584" t="s">
        <v>40</v>
      </c>
      <c r="T7584" t="s">
        <v>41</v>
      </c>
      <c r="U7584">
        <v>626</v>
      </c>
      <c r="Y7584" t="s">
        <v>5848</v>
      </c>
      <c r="AA7584">
        <v>34.006999999999998</v>
      </c>
      <c r="AB7584">
        <v>-118.28570000000001</v>
      </c>
      <c r="AC7584">
        <f t="shared" si="118"/>
        <v>0</v>
      </c>
    </row>
    <row r="7585" spans="1:29" x14ac:dyDescent="0.35">
      <c r="A7585">
        <v>211007271</v>
      </c>
      <c r="B7585" s="1">
        <v>44306</v>
      </c>
      <c r="C7585" s="1">
        <v>44305</v>
      </c>
      <c r="D7585">
        <v>2320</v>
      </c>
      <c r="E7585">
        <v>10</v>
      </c>
      <c r="F7585" t="s">
        <v>103</v>
      </c>
      <c r="G7585">
        <v>1018</v>
      </c>
      <c r="H7585">
        <v>2</v>
      </c>
      <c r="I7585">
        <v>237</v>
      </c>
      <c r="J7585" t="s">
        <v>1814</v>
      </c>
      <c r="K7585" t="s">
        <v>10665</v>
      </c>
      <c r="L7585">
        <v>7</v>
      </c>
      <c r="M7585" t="s">
        <v>94</v>
      </c>
      <c r="N7585" t="s">
        <v>95</v>
      </c>
      <c r="O7585">
        <v>502</v>
      </c>
      <c r="P7585" t="s">
        <v>47</v>
      </c>
      <c r="S7585" t="s">
        <v>33</v>
      </c>
      <c r="T7585" t="s">
        <v>34</v>
      </c>
      <c r="U7585">
        <v>237</v>
      </c>
      <c r="Y7585" t="s">
        <v>10666</v>
      </c>
      <c r="AA7585">
        <v>34.202199999999998</v>
      </c>
      <c r="AB7585">
        <v>-118.48309999999999</v>
      </c>
      <c r="AC7585">
        <f t="shared" si="118"/>
        <v>1</v>
      </c>
    </row>
    <row r="7586" spans="1:29" x14ac:dyDescent="0.35">
      <c r="A7586">
        <v>211300850</v>
      </c>
      <c r="B7586" s="1">
        <v>44370</v>
      </c>
      <c r="C7586" s="1">
        <v>44370</v>
      </c>
      <c r="D7586">
        <v>250</v>
      </c>
      <c r="E7586">
        <v>13</v>
      </c>
      <c r="F7586" t="s">
        <v>62</v>
      </c>
      <c r="G7586">
        <v>1381</v>
      </c>
      <c r="H7586">
        <v>1</v>
      </c>
      <c r="I7586">
        <v>230</v>
      </c>
      <c r="J7586" t="s">
        <v>161</v>
      </c>
      <c r="K7586" t="s">
        <v>10667</v>
      </c>
      <c r="L7586">
        <v>22</v>
      </c>
      <c r="M7586" t="s">
        <v>94</v>
      </c>
      <c r="N7586" t="s">
        <v>163</v>
      </c>
      <c r="O7586">
        <v>101</v>
      </c>
      <c r="P7586" t="s">
        <v>32</v>
      </c>
      <c r="Q7586">
        <v>109</v>
      </c>
      <c r="R7586" t="s">
        <v>265</v>
      </c>
      <c r="S7586" t="s">
        <v>84</v>
      </c>
      <c r="T7586" t="s">
        <v>85</v>
      </c>
      <c r="U7586">
        <v>230</v>
      </c>
      <c r="V7586">
        <v>998</v>
      </c>
      <c r="Y7586" t="s">
        <v>10668</v>
      </c>
      <c r="AA7586">
        <v>33.984200000000001</v>
      </c>
      <c r="AB7586">
        <v>-118.2783</v>
      </c>
      <c r="AC7586">
        <f t="shared" si="118"/>
        <v>0</v>
      </c>
    </row>
    <row r="7587" spans="1:29" x14ac:dyDescent="0.35">
      <c r="A7587">
        <v>211004604</v>
      </c>
      <c r="B7587" s="1">
        <v>44216</v>
      </c>
      <c r="C7587" s="1">
        <v>44215</v>
      </c>
      <c r="D7587">
        <v>1300</v>
      </c>
      <c r="E7587">
        <v>10</v>
      </c>
      <c r="F7587" t="s">
        <v>103</v>
      </c>
      <c r="G7587">
        <v>1017</v>
      </c>
      <c r="H7587">
        <v>1</v>
      </c>
      <c r="I7587">
        <v>510</v>
      </c>
      <c r="J7587" t="s">
        <v>29</v>
      </c>
      <c r="L7587">
        <v>0</v>
      </c>
      <c r="O7587">
        <v>101</v>
      </c>
      <c r="P7587" t="s">
        <v>32</v>
      </c>
      <c r="S7587" t="s">
        <v>40</v>
      </c>
      <c r="T7587" t="s">
        <v>41</v>
      </c>
      <c r="U7587">
        <v>510</v>
      </c>
      <c r="Y7587" t="s">
        <v>10669</v>
      </c>
      <c r="AA7587">
        <v>34.2012</v>
      </c>
      <c r="AB7587">
        <v>-118.51300000000001</v>
      </c>
      <c r="AC7587">
        <f t="shared" si="118"/>
        <v>0</v>
      </c>
    </row>
    <row r="7588" spans="1:29" x14ac:dyDescent="0.35">
      <c r="A7588">
        <v>210108991</v>
      </c>
      <c r="B7588" s="1">
        <v>44303</v>
      </c>
      <c r="C7588" s="1">
        <v>44300</v>
      </c>
      <c r="D7588">
        <v>1652</v>
      </c>
      <c r="E7588">
        <v>1</v>
      </c>
      <c r="F7588" t="s">
        <v>36</v>
      </c>
      <c r="G7588">
        <v>161</v>
      </c>
      <c r="H7588">
        <v>1</v>
      </c>
      <c r="I7588">
        <v>440</v>
      </c>
      <c r="J7588" t="s">
        <v>213</v>
      </c>
      <c r="K7588" t="s">
        <v>245</v>
      </c>
      <c r="L7588">
        <v>0</v>
      </c>
      <c r="M7588" t="s">
        <v>30</v>
      </c>
      <c r="N7588" t="s">
        <v>73</v>
      </c>
      <c r="O7588">
        <v>404</v>
      </c>
      <c r="P7588" t="s">
        <v>1637</v>
      </c>
      <c r="S7588" t="s">
        <v>40</v>
      </c>
      <c r="T7588" t="s">
        <v>41</v>
      </c>
      <c r="U7588">
        <v>440</v>
      </c>
      <c r="Y7588" t="s">
        <v>3615</v>
      </c>
      <c r="AA7588">
        <v>34.048299999999998</v>
      </c>
      <c r="AB7588">
        <v>-118.26309999999999</v>
      </c>
      <c r="AC7588">
        <f t="shared" si="118"/>
        <v>0</v>
      </c>
    </row>
    <row r="7589" spans="1:29" x14ac:dyDescent="0.35">
      <c r="A7589">
        <v>211109683</v>
      </c>
      <c r="B7589" s="1">
        <v>44363</v>
      </c>
      <c r="C7589" s="1">
        <v>44362</v>
      </c>
      <c r="D7589">
        <v>1000</v>
      </c>
      <c r="E7589">
        <v>11</v>
      </c>
      <c r="F7589" t="s">
        <v>64</v>
      </c>
      <c r="G7589">
        <v>1132</v>
      </c>
      <c r="H7589">
        <v>2</v>
      </c>
      <c r="I7589">
        <v>649</v>
      </c>
      <c r="J7589" t="s">
        <v>1038</v>
      </c>
      <c r="K7589" t="s">
        <v>2124</v>
      </c>
      <c r="L7589">
        <v>24</v>
      </c>
      <c r="M7589" t="s">
        <v>94</v>
      </c>
      <c r="N7589" t="s">
        <v>95</v>
      </c>
      <c r="O7589">
        <v>502</v>
      </c>
      <c r="P7589" t="s">
        <v>47</v>
      </c>
      <c r="S7589" t="s">
        <v>40</v>
      </c>
      <c r="T7589" t="s">
        <v>41</v>
      </c>
      <c r="U7589">
        <v>649</v>
      </c>
      <c r="Y7589" t="s">
        <v>5940</v>
      </c>
      <c r="AA7589">
        <v>34.114600000000003</v>
      </c>
      <c r="AB7589">
        <v>-118.2756</v>
      </c>
      <c r="AC7589">
        <f t="shared" si="118"/>
        <v>0</v>
      </c>
    </row>
    <row r="7590" spans="1:29" x14ac:dyDescent="0.35">
      <c r="A7590">
        <v>210904824</v>
      </c>
      <c r="B7590" s="1">
        <v>44220</v>
      </c>
      <c r="C7590" s="1">
        <v>44218</v>
      </c>
      <c r="D7590">
        <v>1000</v>
      </c>
      <c r="E7590">
        <v>9</v>
      </c>
      <c r="F7590" t="s">
        <v>49</v>
      </c>
      <c r="G7590">
        <v>935</v>
      </c>
      <c r="H7590">
        <v>2</v>
      </c>
      <c r="I7590">
        <v>745</v>
      </c>
      <c r="J7590" t="s">
        <v>139</v>
      </c>
      <c r="K7590" t="s">
        <v>456</v>
      </c>
      <c r="L7590">
        <v>33</v>
      </c>
      <c r="M7590" t="s">
        <v>94</v>
      </c>
      <c r="N7590" t="s">
        <v>163</v>
      </c>
      <c r="O7590">
        <v>707</v>
      </c>
      <c r="P7590" t="s">
        <v>280</v>
      </c>
      <c r="S7590" t="s">
        <v>40</v>
      </c>
      <c r="T7590" t="s">
        <v>41</v>
      </c>
      <c r="U7590">
        <v>745</v>
      </c>
      <c r="Y7590" t="s">
        <v>10670</v>
      </c>
      <c r="AA7590">
        <v>34.186700000000002</v>
      </c>
      <c r="AB7590">
        <v>-118.4427</v>
      </c>
      <c r="AC7590">
        <f t="shared" si="118"/>
        <v>0</v>
      </c>
    </row>
    <row r="7591" spans="1:29" x14ac:dyDescent="0.35">
      <c r="A7591">
        <v>211908522</v>
      </c>
      <c r="B7591" s="1">
        <v>44325</v>
      </c>
      <c r="C7591" s="1">
        <v>44313</v>
      </c>
      <c r="D7591">
        <v>1405</v>
      </c>
      <c r="E7591">
        <v>19</v>
      </c>
      <c r="F7591" t="s">
        <v>10514</v>
      </c>
      <c r="G7591">
        <v>1962</v>
      </c>
      <c r="H7591">
        <v>1</v>
      </c>
      <c r="I7591">
        <v>330</v>
      </c>
      <c r="J7591" t="s">
        <v>37</v>
      </c>
      <c r="K7591">
        <v>329</v>
      </c>
      <c r="L7591">
        <v>54</v>
      </c>
      <c r="M7591" t="s">
        <v>30</v>
      </c>
      <c r="N7591" t="s">
        <v>73</v>
      </c>
      <c r="O7591">
        <v>101</v>
      </c>
      <c r="P7591" t="s">
        <v>32</v>
      </c>
      <c r="S7591" t="s">
        <v>40</v>
      </c>
      <c r="T7591" t="s">
        <v>41</v>
      </c>
      <c r="U7591">
        <v>330</v>
      </c>
      <c r="Y7591" t="s">
        <v>10671</v>
      </c>
      <c r="AA7591">
        <v>34.239199999999997</v>
      </c>
      <c r="AB7591">
        <v>-118.4576</v>
      </c>
      <c r="AC7591">
        <f t="shared" si="118"/>
        <v>0</v>
      </c>
    </row>
    <row r="7592" spans="1:29" x14ac:dyDescent="0.35">
      <c r="A7592">
        <v>212007891</v>
      </c>
      <c r="B7592" s="1">
        <v>44296</v>
      </c>
      <c r="C7592" s="1">
        <v>44295</v>
      </c>
      <c r="D7592">
        <v>2000</v>
      </c>
      <c r="E7592">
        <v>20</v>
      </c>
      <c r="F7592" t="s">
        <v>10529</v>
      </c>
      <c r="G7592">
        <v>2088</v>
      </c>
      <c r="H7592">
        <v>1</v>
      </c>
      <c r="I7592">
        <v>510</v>
      </c>
      <c r="J7592" t="s">
        <v>29</v>
      </c>
      <c r="L7592">
        <v>0</v>
      </c>
      <c r="O7592">
        <v>101</v>
      </c>
      <c r="P7592" t="s">
        <v>32</v>
      </c>
      <c r="S7592" t="s">
        <v>40</v>
      </c>
      <c r="T7592" t="s">
        <v>41</v>
      </c>
      <c r="U7592">
        <v>510</v>
      </c>
      <c r="Y7592" t="s">
        <v>6435</v>
      </c>
      <c r="Z7592" t="s">
        <v>10672</v>
      </c>
      <c r="AA7592">
        <v>34.042700000000004</v>
      </c>
      <c r="AB7592">
        <v>-118.28959999999999</v>
      </c>
      <c r="AC7592">
        <f t="shared" si="118"/>
        <v>0</v>
      </c>
    </row>
    <row r="7593" spans="1:29" x14ac:dyDescent="0.35">
      <c r="A7593">
        <v>211514293</v>
      </c>
      <c r="B7593" s="1">
        <v>44447</v>
      </c>
      <c r="C7593" s="1">
        <v>44441</v>
      </c>
      <c r="D7593">
        <v>1754</v>
      </c>
      <c r="E7593">
        <v>15</v>
      </c>
      <c r="F7593" t="s">
        <v>10519</v>
      </c>
      <c r="G7593">
        <v>1557</v>
      </c>
      <c r="H7593">
        <v>2</v>
      </c>
      <c r="I7593">
        <v>956</v>
      </c>
      <c r="J7593" t="s">
        <v>328</v>
      </c>
      <c r="L7593">
        <v>28</v>
      </c>
      <c r="M7593" t="s">
        <v>94</v>
      </c>
      <c r="N7593" t="s">
        <v>73</v>
      </c>
      <c r="O7593">
        <v>501</v>
      </c>
      <c r="P7593" t="s">
        <v>164</v>
      </c>
      <c r="S7593" t="s">
        <v>40</v>
      </c>
      <c r="T7593" t="s">
        <v>41</v>
      </c>
      <c r="U7593">
        <v>956</v>
      </c>
      <c r="Y7593" t="s">
        <v>906</v>
      </c>
      <c r="Z7593" t="s">
        <v>1616</v>
      </c>
      <c r="AA7593">
        <v>34.161299999999997</v>
      </c>
      <c r="AB7593">
        <v>-118.36150000000001</v>
      </c>
      <c r="AC7593">
        <f t="shared" si="118"/>
        <v>0</v>
      </c>
    </row>
    <row r="7594" spans="1:29" x14ac:dyDescent="0.35">
      <c r="A7594">
        <v>210809542</v>
      </c>
      <c r="B7594" s="1">
        <v>44337</v>
      </c>
      <c r="C7594" s="1">
        <v>44336</v>
      </c>
      <c r="D7594">
        <v>1700</v>
      </c>
      <c r="E7594">
        <v>8</v>
      </c>
      <c r="F7594" t="s">
        <v>109</v>
      </c>
      <c r="G7594">
        <v>828</v>
      </c>
      <c r="H7594">
        <v>2</v>
      </c>
      <c r="I7594">
        <v>763</v>
      </c>
      <c r="J7594" t="s">
        <v>3754</v>
      </c>
      <c r="K7594" t="s">
        <v>10673</v>
      </c>
      <c r="L7594">
        <v>34</v>
      </c>
      <c r="M7594" t="s">
        <v>30</v>
      </c>
      <c r="N7594" t="s">
        <v>31</v>
      </c>
      <c r="O7594">
        <v>501</v>
      </c>
      <c r="P7594" t="s">
        <v>164</v>
      </c>
      <c r="Q7594">
        <v>500</v>
      </c>
      <c r="R7594" t="s">
        <v>184</v>
      </c>
      <c r="S7594" t="s">
        <v>40</v>
      </c>
      <c r="T7594" t="s">
        <v>41</v>
      </c>
      <c r="U7594">
        <v>763</v>
      </c>
      <c r="Y7594" t="s">
        <v>5086</v>
      </c>
      <c r="AA7594">
        <v>34.063099999999999</v>
      </c>
      <c r="AB7594">
        <v>-118.4389</v>
      </c>
      <c r="AC7594">
        <f t="shared" si="118"/>
        <v>0</v>
      </c>
    </row>
    <row r="7595" spans="1:29" x14ac:dyDescent="0.35">
      <c r="A7595">
        <v>210104757</v>
      </c>
      <c r="B7595" s="1">
        <v>44215</v>
      </c>
      <c r="C7595" s="1">
        <v>44214</v>
      </c>
      <c r="D7595">
        <v>2200</v>
      </c>
      <c r="E7595">
        <v>1</v>
      </c>
      <c r="F7595" t="s">
        <v>36</v>
      </c>
      <c r="G7595">
        <v>132</v>
      </c>
      <c r="H7595">
        <v>2</v>
      </c>
      <c r="I7595">
        <v>626</v>
      </c>
      <c r="J7595" t="s">
        <v>141</v>
      </c>
      <c r="K7595" t="s">
        <v>10674</v>
      </c>
      <c r="L7595">
        <v>24</v>
      </c>
      <c r="M7595" t="s">
        <v>94</v>
      </c>
      <c r="N7595" t="s">
        <v>163</v>
      </c>
      <c r="O7595">
        <v>503</v>
      </c>
      <c r="P7595" t="s">
        <v>650</v>
      </c>
      <c r="Q7595">
        <v>400</v>
      </c>
      <c r="R7595" t="s">
        <v>143</v>
      </c>
      <c r="S7595" t="s">
        <v>40</v>
      </c>
      <c r="T7595" t="s">
        <v>41</v>
      </c>
      <c r="U7595">
        <v>626</v>
      </c>
      <c r="Y7595" t="s">
        <v>10675</v>
      </c>
      <c r="AA7595">
        <v>34.053199999999997</v>
      </c>
      <c r="AB7595">
        <v>-118.24939999999999</v>
      </c>
      <c r="AC7595">
        <f t="shared" si="118"/>
        <v>0</v>
      </c>
    </row>
    <row r="7596" spans="1:29" x14ac:dyDescent="0.35">
      <c r="A7596">
        <v>210616641</v>
      </c>
      <c r="B7596" s="1">
        <v>44468</v>
      </c>
      <c r="C7596" s="1">
        <v>44456</v>
      </c>
      <c r="D7596">
        <v>938</v>
      </c>
      <c r="E7596">
        <v>6</v>
      </c>
      <c r="F7596" t="s">
        <v>91</v>
      </c>
      <c r="G7596">
        <v>648</v>
      </c>
      <c r="H7596">
        <v>2</v>
      </c>
      <c r="I7596">
        <v>354</v>
      </c>
      <c r="J7596" t="s">
        <v>167</v>
      </c>
      <c r="K7596" t="s">
        <v>177</v>
      </c>
      <c r="L7596">
        <v>23</v>
      </c>
      <c r="M7596" t="s">
        <v>94</v>
      </c>
      <c r="N7596" t="s">
        <v>1233</v>
      </c>
      <c r="O7596">
        <v>501</v>
      </c>
      <c r="P7596" t="s">
        <v>164</v>
      </c>
      <c r="S7596" t="s">
        <v>40</v>
      </c>
      <c r="T7596" t="s">
        <v>41</v>
      </c>
      <c r="U7596">
        <v>354</v>
      </c>
      <c r="Y7596" t="s">
        <v>10676</v>
      </c>
      <c r="AA7596">
        <v>34.100099999999998</v>
      </c>
      <c r="AB7596">
        <v>-118.31359999999999</v>
      </c>
      <c r="AC7596">
        <f t="shared" si="118"/>
        <v>0</v>
      </c>
    </row>
    <row r="7597" spans="1:29" x14ac:dyDescent="0.35">
      <c r="A7597">
        <v>211822010</v>
      </c>
      <c r="B7597" s="1">
        <v>44555</v>
      </c>
      <c r="C7597" s="1">
        <v>44555</v>
      </c>
      <c r="D7597">
        <v>130</v>
      </c>
      <c r="E7597">
        <v>18</v>
      </c>
      <c r="F7597" t="s">
        <v>10516</v>
      </c>
      <c r="G7597">
        <v>1871</v>
      </c>
      <c r="H7597">
        <v>2</v>
      </c>
      <c r="I7597">
        <v>626</v>
      </c>
      <c r="J7597" t="s">
        <v>141</v>
      </c>
      <c r="K7597" t="s">
        <v>10677</v>
      </c>
      <c r="L7597">
        <v>29</v>
      </c>
      <c r="M7597" t="s">
        <v>30</v>
      </c>
      <c r="N7597" t="s">
        <v>95</v>
      </c>
      <c r="O7597">
        <v>501</v>
      </c>
      <c r="P7597" t="s">
        <v>164</v>
      </c>
      <c r="Q7597">
        <v>400</v>
      </c>
      <c r="R7597" t="s">
        <v>143</v>
      </c>
      <c r="S7597" t="s">
        <v>40</v>
      </c>
      <c r="T7597" t="s">
        <v>41</v>
      </c>
      <c r="U7597">
        <v>626</v>
      </c>
      <c r="Y7597" t="s">
        <v>10678</v>
      </c>
      <c r="AA7597">
        <v>33.907400000000003</v>
      </c>
      <c r="AB7597">
        <v>-118.2914</v>
      </c>
      <c r="AC7597">
        <f t="shared" si="118"/>
        <v>0</v>
      </c>
    </row>
    <row r="7598" spans="1:29" x14ac:dyDescent="0.35">
      <c r="A7598">
        <v>211212494</v>
      </c>
      <c r="B7598" s="1">
        <v>44332</v>
      </c>
      <c r="C7598" s="1">
        <v>44331</v>
      </c>
      <c r="D7598">
        <v>2155</v>
      </c>
      <c r="E7598">
        <v>12</v>
      </c>
      <c r="F7598" t="s">
        <v>68</v>
      </c>
      <c r="G7598">
        <v>1241</v>
      </c>
      <c r="H7598">
        <v>2</v>
      </c>
      <c r="I7598">
        <v>740</v>
      </c>
      <c r="J7598" t="s">
        <v>224</v>
      </c>
      <c r="K7598">
        <v>329</v>
      </c>
      <c r="L7598">
        <v>31</v>
      </c>
      <c r="M7598" t="s">
        <v>30</v>
      </c>
      <c r="N7598" t="s">
        <v>163</v>
      </c>
      <c r="O7598">
        <v>122</v>
      </c>
      <c r="P7598" t="s">
        <v>275</v>
      </c>
      <c r="S7598" t="s">
        <v>40</v>
      </c>
      <c r="T7598" t="s">
        <v>41</v>
      </c>
      <c r="U7598">
        <v>740</v>
      </c>
      <c r="Y7598" t="s">
        <v>10679</v>
      </c>
      <c r="AA7598">
        <v>33.980600000000003</v>
      </c>
      <c r="AB7598">
        <v>-118.3352</v>
      </c>
      <c r="AC7598">
        <f t="shared" si="118"/>
        <v>0</v>
      </c>
    </row>
    <row r="7599" spans="1:29" x14ac:dyDescent="0.35">
      <c r="A7599">
        <v>211217043</v>
      </c>
      <c r="B7599" s="1">
        <v>44411</v>
      </c>
      <c r="C7599" s="1">
        <v>44410</v>
      </c>
      <c r="D7599">
        <v>1925</v>
      </c>
      <c r="E7599">
        <v>12</v>
      </c>
      <c r="F7599" t="s">
        <v>68</v>
      </c>
      <c r="G7599">
        <v>1265</v>
      </c>
      <c r="H7599">
        <v>2</v>
      </c>
      <c r="I7599">
        <v>740</v>
      </c>
      <c r="J7599" t="s">
        <v>224</v>
      </c>
      <c r="K7599" t="s">
        <v>10680</v>
      </c>
      <c r="L7599">
        <v>25</v>
      </c>
      <c r="M7599" t="s">
        <v>94</v>
      </c>
      <c r="N7599" t="s">
        <v>163</v>
      </c>
      <c r="O7599">
        <v>101</v>
      </c>
      <c r="P7599" t="s">
        <v>32</v>
      </c>
      <c r="Q7599">
        <v>207</v>
      </c>
      <c r="R7599" t="s">
        <v>1110</v>
      </c>
      <c r="S7599" t="s">
        <v>33</v>
      </c>
      <c r="T7599" t="s">
        <v>34</v>
      </c>
      <c r="U7599">
        <v>740</v>
      </c>
      <c r="Y7599" t="s">
        <v>10681</v>
      </c>
      <c r="AA7599">
        <v>33.964599999999997</v>
      </c>
      <c r="AB7599">
        <v>-118.30249999999999</v>
      </c>
      <c r="AC7599">
        <f t="shared" si="118"/>
        <v>1</v>
      </c>
    </row>
    <row r="7600" spans="1:29" x14ac:dyDescent="0.35">
      <c r="A7600">
        <v>210617553</v>
      </c>
      <c r="B7600" s="1">
        <v>44487</v>
      </c>
      <c r="C7600" s="1">
        <v>44486</v>
      </c>
      <c r="D7600">
        <v>2200</v>
      </c>
      <c r="E7600">
        <v>6</v>
      </c>
      <c r="F7600" t="s">
        <v>91</v>
      </c>
      <c r="G7600">
        <v>647</v>
      </c>
      <c r="H7600">
        <v>1</v>
      </c>
      <c r="I7600">
        <v>510</v>
      </c>
      <c r="J7600" t="s">
        <v>29</v>
      </c>
      <c r="L7600">
        <v>0</v>
      </c>
      <c r="O7600">
        <v>707</v>
      </c>
      <c r="P7600" t="s">
        <v>280</v>
      </c>
      <c r="S7600" t="s">
        <v>40</v>
      </c>
      <c r="T7600" t="s">
        <v>41</v>
      </c>
      <c r="U7600">
        <v>510</v>
      </c>
      <c r="Y7600" t="s">
        <v>8679</v>
      </c>
      <c r="AA7600">
        <v>34.099299999999999</v>
      </c>
      <c r="AB7600">
        <v>-118.316</v>
      </c>
      <c r="AC7600">
        <f t="shared" si="118"/>
        <v>0</v>
      </c>
    </row>
    <row r="7601" spans="1:29" x14ac:dyDescent="0.35">
      <c r="A7601">
        <v>210105810</v>
      </c>
      <c r="B7601" s="1">
        <v>44236</v>
      </c>
      <c r="C7601" s="1">
        <v>44235</v>
      </c>
      <c r="D7601">
        <v>2100</v>
      </c>
      <c r="E7601">
        <v>1</v>
      </c>
      <c r="F7601" t="s">
        <v>36</v>
      </c>
      <c r="G7601">
        <v>162</v>
      </c>
      <c r="H7601">
        <v>2</v>
      </c>
      <c r="I7601">
        <v>624</v>
      </c>
      <c r="J7601" t="s">
        <v>171</v>
      </c>
      <c r="K7601" t="s">
        <v>10682</v>
      </c>
      <c r="L7601">
        <v>59</v>
      </c>
      <c r="M7601" t="s">
        <v>30</v>
      </c>
      <c r="N7601" t="s">
        <v>31</v>
      </c>
      <c r="O7601">
        <v>108</v>
      </c>
      <c r="P7601" t="s">
        <v>105</v>
      </c>
      <c r="Q7601">
        <v>400</v>
      </c>
      <c r="R7601" t="s">
        <v>143</v>
      </c>
      <c r="S7601" t="s">
        <v>40</v>
      </c>
      <c r="T7601" t="s">
        <v>41</v>
      </c>
      <c r="U7601">
        <v>624</v>
      </c>
      <c r="Y7601" t="s">
        <v>1738</v>
      </c>
      <c r="AA7601">
        <v>34.044699999999999</v>
      </c>
      <c r="AB7601">
        <v>-118.259</v>
      </c>
      <c r="AC7601">
        <f t="shared" si="118"/>
        <v>0</v>
      </c>
    </row>
    <row r="7602" spans="1:29" x14ac:dyDescent="0.35">
      <c r="A7602">
        <v>210716120</v>
      </c>
      <c r="B7602" s="1">
        <v>44529</v>
      </c>
      <c r="C7602" s="1">
        <v>44526</v>
      </c>
      <c r="D7602">
        <v>900</v>
      </c>
      <c r="E7602">
        <v>7</v>
      </c>
      <c r="F7602" t="s">
        <v>28</v>
      </c>
      <c r="G7602">
        <v>702</v>
      </c>
      <c r="H7602">
        <v>2</v>
      </c>
      <c r="I7602">
        <v>354</v>
      </c>
      <c r="J7602" t="s">
        <v>167</v>
      </c>
      <c r="K7602">
        <v>930</v>
      </c>
      <c r="L7602">
        <v>35</v>
      </c>
      <c r="M7602" t="s">
        <v>94</v>
      </c>
      <c r="N7602" t="s">
        <v>73</v>
      </c>
      <c r="O7602">
        <v>501</v>
      </c>
      <c r="P7602" t="s">
        <v>164</v>
      </c>
      <c r="S7602" t="s">
        <v>40</v>
      </c>
      <c r="T7602" t="s">
        <v>41</v>
      </c>
      <c r="U7602">
        <v>354</v>
      </c>
      <c r="Y7602" t="s">
        <v>10683</v>
      </c>
      <c r="AA7602">
        <v>34.080199999999998</v>
      </c>
      <c r="AB7602">
        <v>-118.3532</v>
      </c>
      <c r="AC7602">
        <f t="shared" si="118"/>
        <v>0</v>
      </c>
    </row>
    <row r="7603" spans="1:29" x14ac:dyDescent="0.35">
      <c r="A7603">
        <v>210106599</v>
      </c>
      <c r="B7603" s="1">
        <v>44251</v>
      </c>
      <c r="C7603" s="1">
        <v>44251</v>
      </c>
      <c r="D7603">
        <v>50</v>
      </c>
      <c r="E7603">
        <v>1</v>
      </c>
      <c r="F7603" t="s">
        <v>36</v>
      </c>
      <c r="G7603">
        <v>163</v>
      </c>
      <c r="H7603">
        <v>1</v>
      </c>
      <c r="I7603">
        <v>220</v>
      </c>
      <c r="J7603" t="s">
        <v>919</v>
      </c>
      <c r="K7603" t="s">
        <v>10684</v>
      </c>
      <c r="L7603">
        <v>0</v>
      </c>
      <c r="M7603" t="s">
        <v>30</v>
      </c>
      <c r="N7603" t="s">
        <v>163</v>
      </c>
      <c r="O7603">
        <v>801</v>
      </c>
      <c r="P7603" t="s">
        <v>381</v>
      </c>
      <c r="Q7603">
        <v>400</v>
      </c>
      <c r="R7603" t="s">
        <v>143</v>
      </c>
      <c r="S7603" t="s">
        <v>33</v>
      </c>
      <c r="T7603" t="s">
        <v>34</v>
      </c>
      <c r="U7603">
        <v>220</v>
      </c>
      <c r="Y7603" t="s">
        <v>371</v>
      </c>
      <c r="Z7603" t="s">
        <v>1864</v>
      </c>
      <c r="AA7603">
        <v>34.043100000000003</v>
      </c>
      <c r="AB7603">
        <v>-118.2538</v>
      </c>
      <c r="AC7603">
        <f t="shared" si="118"/>
        <v>1</v>
      </c>
    </row>
    <row r="7604" spans="1:29" x14ac:dyDescent="0.35">
      <c r="A7604">
        <v>211413150</v>
      </c>
      <c r="B7604" s="1">
        <v>44357</v>
      </c>
      <c r="C7604" s="1">
        <v>44357</v>
      </c>
      <c r="D7604">
        <v>1630</v>
      </c>
      <c r="E7604">
        <v>14</v>
      </c>
      <c r="F7604" t="s">
        <v>10500</v>
      </c>
      <c r="G7604">
        <v>1407</v>
      </c>
      <c r="H7604">
        <v>2</v>
      </c>
      <c r="I7604">
        <v>626</v>
      </c>
      <c r="J7604" t="s">
        <v>141</v>
      </c>
      <c r="K7604" t="s">
        <v>10685</v>
      </c>
      <c r="L7604">
        <v>42</v>
      </c>
      <c r="M7604" t="s">
        <v>94</v>
      </c>
      <c r="N7604" t="s">
        <v>95</v>
      </c>
      <c r="O7604">
        <v>108</v>
      </c>
      <c r="P7604" t="s">
        <v>105</v>
      </c>
      <c r="Q7604">
        <v>400</v>
      </c>
      <c r="R7604" t="s">
        <v>143</v>
      </c>
      <c r="S7604" t="s">
        <v>84</v>
      </c>
      <c r="T7604" t="s">
        <v>85</v>
      </c>
      <c r="U7604">
        <v>626</v>
      </c>
      <c r="Y7604" t="s">
        <v>10686</v>
      </c>
      <c r="AA7604">
        <v>34.025199999999998</v>
      </c>
      <c r="AB7604">
        <v>-118.4041</v>
      </c>
      <c r="AC7604">
        <f t="shared" si="118"/>
        <v>0</v>
      </c>
    </row>
    <row r="7605" spans="1:29" x14ac:dyDescent="0.35">
      <c r="A7605">
        <v>211305196</v>
      </c>
      <c r="B7605" s="1">
        <v>44222</v>
      </c>
      <c r="C7605" s="1">
        <v>44222</v>
      </c>
      <c r="D7605">
        <v>135</v>
      </c>
      <c r="E7605">
        <v>13</v>
      </c>
      <c r="F7605" t="s">
        <v>62</v>
      </c>
      <c r="G7605">
        <v>1333</v>
      </c>
      <c r="H7605">
        <v>1</v>
      </c>
      <c r="I7605">
        <v>330</v>
      </c>
      <c r="J7605" t="s">
        <v>37</v>
      </c>
      <c r="K7605">
        <v>344</v>
      </c>
      <c r="L7605">
        <v>26</v>
      </c>
      <c r="M7605" t="s">
        <v>30</v>
      </c>
      <c r="N7605" t="s">
        <v>95</v>
      </c>
      <c r="O7605">
        <v>122</v>
      </c>
      <c r="P7605" t="s">
        <v>275</v>
      </c>
      <c r="S7605" t="s">
        <v>40</v>
      </c>
      <c r="T7605" t="s">
        <v>41</v>
      </c>
      <c r="U7605">
        <v>330</v>
      </c>
      <c r="Y7605" t="s">
        <v>10687</v>
      </c>
      <c r="AA7605">
        <v>34.0184</v>
      </c>
      <c r="AB7605">
        <v>-118.2633</v>
      </c>
      <c r="AC7605">
        <f t="shared" si="118"/>
        <v>0</v>
      </c>
    </row>
    <row r="7606" spans="1:29" x14ac:dyDescent="0.35">
      <c r="A7606">
        <v>211311970</v>
      </c>
      <c r="B7606" s="1">
        <v>44377</v>
      </c>
      <c r="C7606" s="1">
        <v>44377</v>
      </c>
      <c r="D7606">
        <v>1130</v>
      </c>
      <c r="E7606">
        <v>13</v>
      </c>
      <c r="F7606" t="s">
        <v>62</v>
      </c>
      <c r="G7606">
        <v>1317</v>
      </c>
      <c r="H7606">
        <v>1</v>
      </c>
      <c r="I7606">
        <v>510</v>
      </c>
      <c r="J7606" t="s">
        <v>29</v>
      </c>
      <c r="L7606">
        <v>0</v>
      </c>
      <c r="O7606">
        <v>108</v>
      </c>
      <c r="P7606" t="s">
        <v>105</v>
      </c>
      <c r="S7606" t="s">
        <v>40</v>
      </c>
      <c r="T7606" t="s">
        <v>41</v>
      </c>
      <c r="U7606">
        <v>510</v>
      </c>
      <c r="Y7606" t="s">
        <v>10688</v>
      </c>
      <c r="AA7606">
        <v>34.024500000000003</v>
      </c>
      <c r="AB7606">
        <v>-118.244</v>
      </c>
      <c r="AC7606">
        <f t="shared" si="118"/>
        <v>0</v>
      </c>
    </row>
    <row r="7607" spans="1:29" x14ac:dyDescent="0.35">
      <c r="A7607">
        <v>210606714</v>
      </c>
      <c r="B7607" s="1">
        <v>44261</v>
      </c>
      <c r="C7607" s="1">
        <v>44261</v>
      </c>
      <c r="D7607">
        <v>2325</v>
      </c>
      <c r="E7607">
        <v>6</v>
      </c>
      <c r="F7607" t="s">
        <v>91</v>
      </c>
      <c r="G7607">
        <v>636</v>
      </c>
      <c r="H7607">
        <v>1</v>
      </c>
      <c r="I7607">
        <v>230</v>
      </c>
      <c r="J7607" t="s">
        <v>161</v>
      </c>
      <c r="K7607" t="s">
        <v>10689</v>
      </c>
      <c r="L7607">
        <v>37</v>
      </c>
      <c r="M7607" t="s">
        <v>94</v>
      </c>
      <c r="N7607" t="s">
        <v>95</v>
      </c>
      <c r="O7607">
        <v>102</v>
      </c>
      <c r="P7607" t="s">
        <v>186</v>
      </c>
      <c r="Q7607">
        <v>400</v>
      </c>
      <c r="R7607" t="s">
        <v>143</v>
      </c>
      <c r="S7607" t="s">
        <v>40</v>
      </c>
      <c r="T7607" t="s">
        <v>41</v>
      </c>
      <c r="U7607">
        <v>230</v>
      </c>
      <c r="Y7607" t="s">
        <v>671</v>
      </c>
      <c r="AA7607">
        <v>34.103400000000001</v>
      </c>
      <c r="AB7607">
        <v>-118.3325</v>
      </c>
      <c r="AC7607">
        <f t="shared" si="118"/>
        <v>0</v>
      </c>
    </row>
    <row r="7608" spans="1:29" x14ac:dyDescent="0.35">
      <c r="A7608">
        <v>210908341</v>
      </c>
      <c r="B7608" s="1">
        <v>44305</v>
      </c>
      <c r="C7608" s="1">
        <v>44305</v>
      </c>
      <c r="D7608">
        <v>1100</v>
      </c>
      <c r="E7608">
        <v>9</v>
      </c>
      <c r="F7608" t="s">
        <v>49</v>
      </c>
      <c r="G7608">
        <v>941</v>
      </c>
      <c r="H7608">
        <v>1</v>
      </c>
      <c r="I7608">
        <v>510</v>
      </c>
      <c r="J7608" t="s">
        <v>29</v>
      </c>
      <c r="L7608">
        <v>0</v>
      </c>
      <c r="O7608">
        <v>101</v>
      </c>
      <c r="P7608" t="s">
        <v>32</v>
      </c>
      <c r="S7608" t="s">
        <v>40</v>
      </c>
      <c r="T7608" t="s">
        <v>41</v>
      </c>
      <c r="U7608">
        <v>510</v>
      </c>
      <c r="Y7608" t="s">
        <v>3606</v>
      </c>
      <c r="Z7608" t="s">
        <v>10690</v>
      </c>
      <c r="AA7608">
        <v>34.1721</v>
      </c>
      <c r="AB7608">
        <v>-118.4652</v>
      </c>
      <c r="AC7608">
        <f t="shared" si="118"/>
        <v>0</v>
      </c>
    </row>
    <row r="7609" spans="1:29" x14ac:dyDescent="0.35">
      <c r="A7609">
        <v>211814522</v>
      </c>
      <c r="B7609" s="1">
        <v>44409</v>
      </c>
      <c r="C7609" s="1">
        <v>44408</v>
      </c>
      <c r="D7609">
        <v>2130</v>
      </c>
      <c r="E7609">
        <v>18</v>
      </c>
      <c r="F7609" t="s">
        <v>10516</v>
      </c>
      <c r="G7609">
        <v>1824</v>
      </c>
      <c r="H7609">
        <v>1</v>
      </c>
      <c r="I7609">
        <v>420</v>
      </c>
      <c r="J7609" t="s">
        <v>352</v>
      </c>
      <c r="L7609">
        <v>0</v>
      </c>
      <c r="O7609">
        <v>101</v>
      </c>
      <c r="P7609" t="s">
        <v>32</v>
      </c>
      <c r="S7609" t="s">
        <v>40</v>
      </c>
      <c r="T7609" t="s">
        <v>41</v>
      </c>
      <c r="U7609">
        <v>420</v>
      </c>
      <c r="Y7609" t="s">
        <v>10691</v>
      </c>
      <c r="AA7609">
        <v>33.950699999999998</v>
      </c>
      <c r="AB7609">
        <v>-118.2586</v>
      </c>
      <c r="AC7609">
        <f t="shared" si="118"/>
        <v>0</v>
      </c>
    </row>
    <row r="7610" spans="1:29" x14ac:dyDescent="0.35">
      <c r="A7610">
        <v>210913216</v>
      </c>
      <c r="B7610" s="1">
        <v>44431</v>
      </c>
      <c r="C7610" s="1">
        <v>44428</v>
      </c>
      <c r="D7610">
        <v>2000</v>
      </c>
      <c r="E7610">
        <v>9</v>
      </c>
      <c r="F7610" t="s">
        <v>49</v>
      </c>
      <c r="G7610">
        <v>926</v>
      </c>
      <c r="H7610">
        <v>1</v>
      </c>
      <c r="I7610">
        <v>331</v>
      </c>
      <c r="J7610" t="s">
        <v>233</v>
      </c>
      <c r="K7610" t="s">
        <v>10692</v>
      </c>
      <c r="L7610">
        <v>62</v>
      </c>
      <c r="M7610" t="s">
        <v>30</v>
      </c>
      <c r="N7610" t="s">
        <v>73</v>
      </c>
      <c r="O7610">
        <v>101</v>
      </c>
      <c r="P7610" t="s">
        <v>32</v>
      </c>
      <c r="S7610" t="s">
        <v>40</v>
      </c>
      <c r="T7610" t="s">
        <v>41</v>
      </c>
      <c r="U7610">
        <v>331</v>
      </c>
      <c r="Y7610" t="s">
        <v>6094</v>
      </c>
      <c r="Z7610" t="s">
        <v>10693</v>
      </c>
      <c r="AA7610">
        <v>0</v>
      </c>
      <c r="AB7610">
        <v>0</v>
      </c>
      <c r="AC7610">
        <f t="shared" si="118"/>
        <v>0</v>
      </c>
    </row>
    <row r="7611" spans="1:29" x14ac:dyDescent="0.35">
      <c r="A7611">
        <v>211114748</v>
      </c>
      <c r="B7611" s="1">
        <v>44498</v>
      </c>
      <c r="C7611" s="1">
        <v>44492</v>
      </c>
      <c r="D7611">
        <v>1700</v>
      </c>
      <c r="E7611">
        <v>11</v>
      </c>
      <c r="F7611" t="s">
        <v>64</v>
      </c>
      <c r="G7611">
        <v>1141</v>
      </c>
      <c r="H7611">
        <v>1</v>
      </c>
      <c r="I7611">
        <v>440</v>
      </c>
      <c r="J7611" t="s">
        <v>213</v>
      </c>
      <c r="K7611">
        <v>344</v>
      </c>
      <c r="L7611">
        <v>46</v>
      </c>
      <c r="M7611" t="s">
        <v>30</v>
      </c>
      <c r="N7611" t="s">
        <v>73</v>
      </c>
      <c r="O7611">
        <v>146</v>
      </c>
      <c r="P7611" t="s">
        <v>4083</v>
      </c>
      <c r="S7611" t="s">
        <v>40</v>
      </c>
      <c r="T7611" t="s">
        <v>41</v>
      </c>
      <c r="U7611">
        <v>440</v>
      </c>
      <c r="Y7611" t="s">
        <v>10694</v>
      </c>
      <c r="AA7611">
        <v>34.101799999999997</v>
      </c>
      <c r="AB7611">
        <v>-118.2984</v>
      </c>
      <c r="AC7611">
        <f t="shared" si="118"/>
        <v>0</v>
      </c>
    </row>
    <row r="7612" spans="1:29" x14ac:dyDescent="0.35">
      <c r="A7612">
        <v>210706290</v>
      </c>
      <c r="B7612" s="1">
        <v>44258</v>
      </c>
      <c r="C7612" s="1">
        <v>44258</v>
      </c>
      <c r="D7612">
        <v>1730</v>
      </c>
      <c r="E7612">
        <v>7</v>
      </c>
      <c r="F7612" t="s">
        <v>28</v>
      </c>
      <c r="G7612">
        <v>763</v>
      </c>
      <c r="H7612">
        <v>2</v>
      </c>
      <c r="I7612">
        <v>626</v>
      </c>
      <c r="J7612" t="s">
        <v>141</v>
      </c>
      <c r="K7612" t="s">
        <v>1309</v>
      </c>
      <c r="L7612">
        <v>45</v>
      </c>
      <c r="M7612" t="s">
        <v>94</v>
      </c>
      <c r="N7612" t="s">
        <v>163</v>
      </c>
      <c r="O7612">
        <v>501</v>
      </c>
      <c r="P7612" t="s">
        <v>164</v>
      </c>
      <c r="Q7612">
        <v>400</v>
      </c>
      <c r="R7612" t="s">
        <v>143</v>
      </c>
      <c r="S7612" t="s">
        <v>40</v>
      </c>
      <c r="T7612" t="s">
        <v>41</v>
      </c>
      <c r="U7612">
        <v>626</v>
      </c>
      <c r="Y7612" t="s">
        <v>10695</v>
      </c>
      <c r="AA7612">
        <v>34.047199999999997</v>
      </c>
      <c r="AB7612">
        <v>-118.36069999999999</v>
      </c>
      <c r="AC7612">
        <f t="shared" si="118"/>
        <v>0</v>
      </c>
    </row>
    <row r="7613" spans="1:29" x14ac:dyDescent="0.35">
      <c r="A7613">
        <v>210613881</v>
      </c>
      <c r="B7613" s="1">
        <v>44413</v>
      </c>
      <c r="C7613" s="1">
        <v>44410</v>
      </c>
      <c r="D7613">
        <v>1310</v>
      </c>
      <c r="E7613">
        <v>6</v>
      </c>
      <c r="F7613" t="s">
        <v>91</v>
      </c>
      <c r="G7613">
        <v>638</v>
      </c>
      <c r="H7613">
        <v>1</v>
      </c>
      <c r="I7613">
        <v>341</v>
      </c>
      <c r="J7613" t="s">
        <v>157</v>
      </c>
      <c r="K7613" t="s">
        <v>10696</v>
      </c>
      <c r="L7613">
        <v>36</v>
      </c>
      <c r="M7613" t="s">
        <v>30</v>
      </c>
      <c r="N7613" t="s">
        <v>73</v>
      </c>
      <c r="O7613">
        <v>217</v>
      </c>
      <c r="P7613" t="s">
        <v>2030</v>
      </c>
      <c r="S7613" t="s">
        <v>40</v>
      </c>
      <c r="T7613" t="s">
        <v>41</v>
      </c>
      <c r="U7613">
        <v>341</v>
      </c>
      <c r="Y7613" t="s">
        <v>8797</v>
      </c>
      <c r="Z7613" t="s">
        <v>10697</v>
      </c>
      <c r="AA7613">
        <v>34.105400000000003</v>
      </c>
      <c r="AB7613">
        <v>-118.3107</v>
      </c>
      <c r="AC7613">
        <f t="shared" si="118"/>
        <v>0</v>
      </c>
    </row>
    <row r="7614" spans="1:29" x14ac:dyDescent="0.35">
      <c r="A7614">
        <v>210705233</v>
      </c>
      <c r="B7614" s="1">
        <v>44229</v>
      </c>
      <c r="C7614" s="1">
        <v>44228</v>
      </c>
      <c r="D7614">
        <v>2130</v>
      </c>
      <c r="E7614">
        <v>7</v>
      </c>
      <c r="F7614" t="s">
        <v>28</v>
      </c>
      <c r="G7614">
        <v>774</v>
      </c>
      <c r="H7614">
        <v>2</v>
      </c>
      <c r="I7614">
        <v>740</v>
      </c>
      <c r="J7614" t="s">
        <v>224</v>
      </c>
      <c r="K7614" t="s">
        <v>2514</v>
      </c>
      <c r="L7614">
        <v>31</v>
      </c>
      <c r="M7614" t="s">
        <v>94</v>
      </c>
      <c r="N7614" t="s">
        <v>95</v>
      </c>
      <c r="O7614">
        <v>222</v>
      </c>
      <c r="P7614" t="s">
        <v>1095</v>
      </c>
      <c r="S7614" t="s">
        <v>40</v>
      </c>
      <c r="T7614" t="s">
        <v>41</v>
      </c>
      <c r="U7614">
        <v>740</v>
      </c>
      <c r="Y7614" t="s">
        <v>1301</v>
      </c>
      <c r="AA7614">
        <v>34.043199999999999</v>
      </c>
      <c r="AB7614">
        <v>-118.35169999999999</v>
      </c>
      <c r="AC7614">
        <f t="shared" si="118"/>
        <v>0</v>
      </c>
    </row>
    <row r="7615" spans="1:29" x14ac:dyDescent="0.35">
      <c r="A7615">
        <v>211209310</v>
      </c>
      <c r="B7615" s="1">
        <v>44282</v>
      </c>
      <c r="C7615" s="1">
        <v>44281</v>
      </c>
      <c r="D7615">
        <v>1700</v>
      </c>
      <c r="E7615">
        <v>12</v>
      </c>
      <c r="F7615" t="s">
        <v>68</v>
      </c>
      <c r="G7615">
        <v>1258</v>
      </c>
      <c r="H7615">
        <v>2</v>
      </c>
      <c r="I7615">
        <v>900</v>
      </c>
      <c r="J7615" t="s">
        <v>197</v>
      </c>
      <c r="K7615" t="s">
        <v>421</v>
      </c>
      <c r="L7615">
        <v>55</v>
      </c>
      <c r="M7615" t="s">
        <v>30</v>
      </c>
      <c r="N7615" t="s">
        <v>163</v>
      </c>
      <c r="O7615">
        <v>726</v>
      </c>
      <c r="P7615" t="s">
        <v>467</v>
      </c>
      <c r="S7615" t="s">
        <v>84</v>
      </c>
      <c r="T7615" t="s">
        <v>85</v>
      </c>
      <c r="U7615">
        <v>900</v>
      </c>
      <c r="Y7615" t="s">
        <v>468</v>
      </c>
      <c r="AA7615">
        <v>33.970300000000002</v>
      </c>
      <c r="AB7615">
        <v>-118.2783</v>
      </c>
      <c r="AC7615">
        <f t="shared" si="118"/>
        <v>0</v>
      </c>
    </row>
    <row r="7616" spans="1:29" x14ac:dyDescent="0.35">
      <c r="A7616">
        <v>210118514</v>
      </c>
      <c r="B7616" s="1">
        <v>44481</v>
      </c>
      <c r="C7616" s="1">
        <v>44481</v>
      </c>
      <c r="D7616">
        <v>310</v>
      </c>
      <c r="E7616">
        <v>1</v>
      </c>
      <c r="F7616" t="s">
        <v>36</v>
      </c>
      <c r="G7616">
        <v>192</v>
      </c>
      <c r="H7616">
        <v>2</v>
      </c>
      <c r="I7616">
        <v>624</v>
      </c>
      <c r="J7616" t="s">
        <v>171</v>
      </c>
      <c r="K7616" t="s">
        <v>10698</v>
      </c>
      <c r="L7616">
        <v>48</v>
      </c>
      <c r="M7616" t="s">
        <v>94</v>
      </c>
      <c r="N7616" t="s">
        <v>95</v>
      </c>
      <c r="O7616">
        <v>701</v>
      </c>
      <c r="P7616" t="s">
        <v>1610</v>
      </c>
      <c r="Q7616">
        <v>400</v>
      </c>
      <c r="R7616" t="s">
        <v>143</v>
      </c>
      <c r="S7616" t="s">
        <v>84</v>
      </c>
      <c r="T7616" t="s">
        <v>85</v>
      </c>
      <c r="U7616">
        <v>624</v>
      </c>
      <c r="Y7616" t="s">
        <v>6653</v>
      </c>
      <c r="AA7616">
        <v>34.039000000000001</v>
      </c>
      <c r="AB7616">
        <v>-118.26600000000001</v>
      </c>
      <c r="AC7616">
        <f t="shared" si="118"/>
        <v>0</v>
      </c>
    </row>
    <row r="7617" spans="1:29" x14ac:dyDescent="0.35">
      <c r="A7617">
        <v>210806854</v>
      </c>
      <c r="B7617" s="1">
        <v>44266</v>
      </c>
      <c r="C7617" s="1">
        <v>44234</v>
      </c>
      <c r="D7617">
        <v>1150</v>
      </c>
      <c r="E7617">
        <v>8</v>
      </c>
      <c r="F7617" t="s">
        <v>109</v>
      </c>
      <c r="G7617">
        <v>842</v>
      </c>
      <c r="H7617">
        <v>2</v>
      </c>
      <c r="I7617">
        <v>354</v>
      </c>
      <c r="J7617" t="s">
        <v>167</v>
      </c>
      <c r="K7617" t="s">
        <v>10699</v>
      </c>
      <c r="L7617">
        <v>38</v>
      </c>
      <c r="M7617" t="s">
        <v>94</v>
      </c>
      <c r="N7617" t="s">
        <v>73</v>
      </c>
      <c r="O7617">
        <v>502</v>
      </c>
      <c r="P7617" t="s">
        <v>47</v>
      </c>
      <c r="S7617" t="s">
        <v>40</v>
      </c>
      <c r="T7617" t="s">
        <v>41</v>
      </c>
      <c r="U7617">
        <v>354</v>
      </c>
      <c r="Y7617" t="s">
        <v>3972</v>
      </c>
      <c r="AA7617">
        <v>34.049100000000003</v>
      </c>
      <c r="AB7617">
        <v>-118.4614</v>
      </c>
      <c r="AC7617">
        <f t="shared" si="118"/>
        <v>0</v>
      </c>
    </row>
    <row r="7618" spans="1:29" x14ac:dyDescent="0.35">
      <c r="A7618">
        <v>210616512</v>
      </c>
      <c r="B7618" s="1">
        <v>44464</v>
      </c>
      <c r="C7618" s="1">
        <v>44464</v>
      </c>
      <c r="D7618">
        <v>1530</v>
      </c>
      <c r="E7618">
        <v>6</v>
      </c>
      <c r="F7618" t="s">
        <v>91</v>
      </c>
      <c r="G7618">
        <v>645</v>
      </c>
      <c r="H7618">
        <v>2</v>
      </c>
      <c r="I7618">
        <v>740</v>
      </c>
      <c r="J7618" t="s">
        <v>224</v>
      </c>
      <c r="K7618" t="s">
        <v>10700</v>
      </c>
      <c r="L7618">
        <v>49</v>
      </c>
      <c r="M7618" t="s">
        <v>30</v>
      </c>
      <c r="N7618" t="s">
        <v>73</v>
      </c>
      <c r="O7618">
        <v>101</v>
      </c>
      <c r="P7618" t="s">
        <v>32</v>
      </c>
      <c r="S7618" t="s">
        <v>40</v>
      </c>
      <c r="T7618" t="s">
        <v>41</v>
      </c>
      <c r="U7618">
        <v>740</v>
      </c>
      <c r="Y7618" t="s">
        <v>10701</v>
      </c>
      <c r="AA7618">
        <v>34.097999999999999</v>
      </c>
      <c r="AB7618">
        <v>-118.3408</v>
      </c>
      <c r="AC7618">
        <f t="shared" si="118"/>
        <v>0</v>
      </c>
    </row>
    <row r="7619" spans="1:29" x14ac:dyDescent="0.35">
      <c r="A7619">
        <v>210206832</v>
      </c>
      <c r="B7619" s="1">
        <v>44267</v>
      </c>
      <c r="C7619" s="1">
        <v>44266</v>
      </c>
      <c r="D7619">
        <v>1901</v>
      </c>
      <c r="E7619">
        <v>2</v>
      </c>
      <c r="F7619" t="s">
        <v>56</v>
      </c>
      <c r="G7619">
        <v>216</v>
      </c>
      <c r="H7619">
        <v>1</v>
      </c>
      <c r="I7619">
        <v>310</v>
      </c>
      <c r="J7619" t="s">
        <v>71</v>
      </c>
      <c r="K7619" t="s">
        <v>10702</v>
      </c>
      <c r="L7619">
        <v>49</v>
      </c>
      <c r="M7619" t="s">
        <v>30</v>
      </c>
      <c r="N7619" t="s">
        <v>73</v>
      </c>
      <c r="O7619">
        <v>501</v>
      </c>
      <c r="P7619" t="s">
        <v>164</v>
      </c>
      <c r="S7619" t="s">
        <v>40</v>
      </c>
      <c r="T7619" t="s">
        <v>41</v>
      </c>
      <c r="U7619">
        <v>310</v>
      </c>
      <c r="Y7619" t="s">
        <v>10703</v>
      </c>
      <c r="AA7619">
        <v>34.074399999999997</v>
      </c>
      <c r="AB7619">
        <v>-118.2654</v>
      </c>
      <c r="AC7619">
        <f t="shared" ref="AC7619:AC7682" si="119">IF(OR((S:S)="CC", S:S="AA",S:S="JA"), 1, 0)</f>
        <v>0</v>
      </c>
    </row>
    <row r="7620" spans="1:29" x14ac:dyDescent="0.35">
      <c r="A7620">
        <v>210410020</v>
      </c>
      <c r="B7620" s="1">
        <v>44371</v>
      </c>
      <c r="C7620" s="1">
        <v>44371</v>
      </c>
      <c r="D7620">
        <v>1130</v>
      </c>
      <c r="E7620">
        <v>4</v>
      </c>
      <c r="F7620" t="s">
        <v>54</v>
      </c>
      <c r="G7620">
        <v>497</v>
      </c>
      <c r="H7620">
        <v>2</v>
      </c>
      <c r="I7620">
        <v>624</v>
      </c>
      <c r="J7620" t="s">
        <v>171</v>
      </c>
      <c r="K7620" t="s">
        <v>1448</v>
      </c>
      <c r="L7620">
        <v>60</v>
      </c>
      <c r="M7620" t="s">
        <v>30</v>
      </c>
      <c r="N7620" t="s">
        <v>95</v>
      </c>
      <c r="O7620">
        <v>502</v>
      </c>
      <c r="P7620" t="s">
        <v>47</v>
      </c>
      <c r="Q7620">
        <v>400</v>
      </c>
      <c r="R7620" t="s">
        <v>143</v>
      </c>
      <c r="S7620" t="s">
        <v>40</v>
      </c>
      <c r="T7620" t="s">
        <v>41</v>
      </c>
      <c r="U7620">
        <v>624</v>
      </c>
      <c r="Y7620" t="s">
        <v>1898</v>
      </c>
      <c r="AA7620">
        <v>34.019100000000002</v>
      </c>
      <c r="AB7620">
        <v>-118.20829999999999</v>
      </c>
      <c r="AC7620">
        <f t="shared" si="119"/>
        <v>0</v>
      </c>
    </row>
    <row r="7621" spans="1:29" x14ac:dyDescent="0.35">
      <c r="A7621">
        <v>211715311</v>
      </c>
      <c r="B7621" s="1">
        <v>44520</v>
      </c>
      <c r="C7621" s="1">
        <v>44519</v>
      </c>
      <c r="D7621">
        <v>2300</v>
      </c>
      <c r="E7621">
        <v>17</v>
      </c>
      <c r="F7621" t="s">
        <v>10498</v>
      </c>
      <c r="G7621">
        <v>1794</v>
      </c>
      <c r="H7621">
        <v>1</v>
      </c>
      <c r="I7621">
        <v>310</v>
      </c>
      <c r="J7621" t="s">
        <v>71</v>
      </c>
      <c r="K7621" t="s">
        <v>10704</v>
      </c>
      <c r="L7621">
        <v>0</v>
      </c>
      <c r="M7621" t="s">
        <v>46</v>
      </c>
      <c r="N7621" t="s">
        <v>46</v>
      </c>
      <c r="O7621">
        <v>210</v>
      </c>
      <c r="P7621" t="s">
        <v>183</v>
      </c>
      <c r="S7621" t="s">
        <v>33</v>
      </c>
      <c r="T7621" t="s">
        <v>34</v>
      </c>
      <c r="U7621">
        <v>310</v>
      </c>
      <c r="Y7621" t="s">
        <v>10705</v>
      </c>
      <c r="AA7621">
        <v>34.220799999999997</v>
      </c>
      <c r="AB7621">
        <v>-118.5361</v>
      </c>
      <c r="AC7621">
        <f t="shared" si="119"/>
        <v>1</v>
      </c>
    </row>
    <row r="7622" spans="1:29" x14ac:dyDescent="0.35">
      <c r="A7622">
        <v>211207701</v>
      </c>
      <c r="B7622" s="1">
        <v>44246</v>
      </c>
      <c r="C7622" s="1">
        <v>44246</v>
      </c>
      <c r="D7622">
        <v>1625</v>
      </c>
      <c r="E7622">
        <v>12</v>
      </c>
      <c r="F7622" t="s">
        <v>68</v>
      </c>
      <c r="G7622">
        <v>1211</v>
      </c>
      <c r="H7622">
        <v>1</v>
      </c>
      <c r="I7622">
        <v>330</v>
      </c>
      <c r="J7622" t="s">
        <v>37</v>
      </c>
      <c r="K7622" t="s">
        <v>245</v>
      </c>
      <c r="L7622">
        <v>24</v>
      </c>
      <c r="M7622" t="s">
        <v>30</v>
      </c>
      <c r="N7622" t="s">
        <v>95</v>
      </c>
      <c r="O7622">
        <v>301</v>
      </c>
      <c r="P7622" t="s">
        <v>155</v>
      </c>
      <c r="S7622" t="s">
        <v>40</v>
      </c>
      <c r="T7622" t="s">
        <v>41</v>
      </c>
      <c r="U7622">
        <v>330</v>
      </c>
      <c r="Y7622" t="s">
        <v>7504</v>
      </c>
      <c r="Z7622" t="s">
        <v>425</v>
      </c>
      <c r="AA7622">
        <v>33.988999999999997</v>
      </c>
      <c r="AB7622">
        <v>-118.3308</v>
      </c>
      <c r="AC7622">
        <f t="shared" si="119"/>
        <v>0</v>
      </c>
    </row>
    <row r="7623" spans="1:29" x14ac:dyDescent="0.35">
      <c r="A7623">
        <v>211218645</v>
      </c>
      <c r="B7623" s="1">
        <v>44437</v>
      </c>
      <c r="C7623" s="1">
        <v>44437</v>
      </c>
      <c r="D7623">
        <v>1900</v>
      </c>
      <c r="E7623">
        <v>12</v>
      </c>
      <c r="F7623" t="s">
        <v>68</v>
      </c>
      <c r="G7623">
        <v>1241</v>
      </c>
      <c r="H7623">
        <v>1</v>
      </c>
      <c r="I7623">
        <v>236</v>
      </c>
      <c r="J7623" t="s">
        <v>692</v>
      </c>
      <c r="K7623" t="s">
        <v>10706</v>
      </c>
      <c r="L7623">
        <v>45</v>
      </c>
      <c r="M7623" t="s">
        <v>94</v>
      </c>
      <c r="N7623" t="s">
        <v>95</v>
      </c>
      <c r="O7623">
        <v>101</v>
      </c>
      <c r="P7623" t="s">
        <v>32</v>
      </c>
      <c r="Q7623">
        <v>308</v>
      </c>
      <c r="R7623" t="s">
        <v>589</v>
      </c>
      <c r="S7623" t="s">
        <v>40</v>
      </c>
      <c r="T7623" t="s">
        <v>41</v>
      </c>
      <c r="U7623">
        <v>236</v>
      </c>
      <c r="Y7623" t="s">
        <v>8175</v>
      </c>
      <c r="Z7623" t="s">
        <v>10707</v>
      </c>
      <c r="AA7623">
        <v>33.982100000000003</v>
      </c>
      <c r="AB7623">
        <v>-118.3318</v>
      </c>
      <c r="AC7623">
        <f t="shared" si="119"/>
        <v>0</v>
      </c>
    </row>
    <row r="7624" spans="1:29" x14ac:dyDescent="0.35">
      <c r="A7624">
        <v>241604315</v>
      </c>
      <c r="B7624" s="1">
        <v>45301</v>
      </c>
      <c r="C7624" s="1">
        <v>44362</v>
      </c>
      <c r="D7624">
        <v>1</v>
      </c>
      <c r="E7624">
        <v>16</v>
      </c>
      <c r="F7624" t="s">
        <v>10593</v>
      </c>
      <c r="G7624">
        <v>1664</v>
      </c>
      <c r="H7624">
        <v>1</v>
      </c>
      <c r="I7624">
        <v>310</v>
      </c>
      <c r="J7624" t="s">
        <v>71</v>
      </c>
      <c r="K7624" t="s">
        <v>5567</v>
      </c>
      <c r="L7624">
        <v>34</v>
      </c>
      <c r="M7624" t="s">
        <v>30</v>
      </c>
      <c r="N7624" t="s">
        <v>73</v>
      </c>
      <c r="O7624">
        <v>221</v>
      </c>
      <c r="P7624" t="s">
        <v>74</v>
      </c>
      <c r="S7624" t="s">
        <v>40</v>
      </c>
      <c r="T7624" t="s">
        <v>41</v>
      </c>
      <c r="U7624">
        <v>310</v>
      </c>
      <c r="Y7624" t="s">
        <v>10708</v>
      </c>
      <c r="AA7624">
        <v>34.241799999999998</v>
      </c>
      <c r="AB7624">
        <v>-118.39019999999999</v>
      </c>
      <c r="AC7624">
        <f t="shared" si="119"/>
        <v>0</v>
      </c>
    </row>
    <row r="7625" spans="1:29" x14ac:dyDescent="0.35">
      <c r="A7625">
        <v>210317653</v>
      </c>
      <c r="B7625" s="1">
        <v>44489</v>
      </c>
      <c r="C7625" s="1">
        <v>44487</v>
      </c>
      <c r="D7625">
        <v>1600</v>
      </c>
      <c r="E7625">
        <v>3</v>
      </c>
      <c r="F7625" t="s">
        <v>43</v>
      </c>
      <c r="G7625">
        <v>398</v>
      </c>
      <c r="H7625">
        <v>1</v>
      </c>
      <c r="I7625">
        <v>520</v>
      </c>
      <c r="J7625" t="s">
        <v>271</v>
      </c>
      <c r="K7625" t="s">
        <v>1929</v>
      </c>
      <c r="L7625">
        <v>51</v>
      </c>
      <c r="M7625" t="s">
        <v>30</v>
      </c>
      <c r="N7625" t="s">
        <v>31</v>
      </c>
      <c r="O7625">
        <v>101</v>
      </c>
      <c r="P7625" t="s">
        <v>32</v>
      </c>
      <c r="S7625" t="s">
        <v>40</v>
      </c>
      <c r="T7625" t="s">
        <v>41</v>
      </c>
      <c r="U7625">
        <v>520</v>
      </c>
      <c r="Y7625" t="s">
        <v>10709</v>
      </c>
      <c r="AA7625">
        <v>34.009599999999999</v>
      </c>
      <c r="AB7625">
        <v>-118.2872</v>
      </c>
      <c r="AC7625">
        <f t="shared" si="119"/>
        <v>0</v>
      </c>
    </row>
    <row r="7626" spans="1:29" x14ac:dyDescent="0.35">
      <c r="A7626">
        <v>210411179</v>
      </c>
      <c r="B7626" s="1">
        <v>44405</v>
      </c>
      <c r="C7626" s="1">
        <v>44250</v>
      </c>
      <c r="D7626">
        <v>2000</v>
      </c>
      <c r="E7626">
        <v>4</v>
      </c>
      <c r="F7626" t="s">
        <v>54</v>
      </c>
      <c r="G7626">
        <v>402</v>
      </c>
      <c r="H7626">
        <v>1</v>
      </c>
      <c r="I7626">
        <v>121</v>
      </c>
      <c r="J7626" t="s">
        <v>227</v>
      </c>
      <c r="K7626" t="s">
        <v>10710</v>
      </c>
      <c r="L7626">
        <v>16</v>
      </c>
      <c r="M7626" t="s">
        <v>94</v>
      </c>
      <c r="N7626" t="s">
        <v>95</v>
      </c>
      <c r="O7626">
        <v>122</v>
      </c>
      <c r="P7626" t="s">
        <v>275</v>
      </c>
      <c r="Q7626">
        <v>400</v>
      </c>
      <c r="R7626" t="s">
        <v>143</v>
      </c>
      <c r="S7626" t="s">
        <v>40</v>
      </c>
      <c r="T7626" t="s">
        <v>41</v>
      </c>
      <c r="U7626">
        <v>121</v>
      </c>
      <c r="V7626">
        <v>812</v>
      </c>
      <c r="Y7626" t="s">
        <v>10711</v>
      </c>
      <c r="Z7626" t="s">
        <v>1956</v>
      </c>
      <c r="AA7626">
        <v>34.092300000000002</v>
      </c>
      <c r="AB7626">
        <v>-118.1978</v>
      </c>
      <c r="AC7626">
        <f t="shared" si="119"/>
        <v>0</v>
      </c>
    </row>
    <row r="7627" spans="1:29" x14ac:dyDescent="0.35">
      <c r="A7627">
        <v>210215855</v>
      </c>
      <c r="B7627" s="1">
        <v>44477</v>
      </c>
      <c r="C7627" s="1">
        <v>44476</v>
      </c>
      <c r="D7627">
        <v>2230</v>
      </c>
      <c r="E7627">
        <v>2</v>
      </c>
      <c r="F7627" t="s">
        <v>56</v>
      </c>
      <c r="G7627">
        <v>261</v>
      </c>
      <c r="H7627">
        <v>1</v>
      </c>
      <c r="I7627">
        <v>330</v>
      </c>
      <c r="J7627" t="s">
        <v>37</v>
      </c>
      <c r="K7627" t="s">
        <v>2183</v>
      </c>
      <c r="L7627">
        <v>33</v>
      </c>
      <c r="M7627" t="s">
        <v>30</v>
      </c>
      <c r="N7627" t="s">
        <v>163</v>
      </c>
      <c r="O7627">
        <v>101</v>
      </c>
      <c r="P7627" t="s">
        <v>32</v>
      </c>
      <c r="S7627" t="s">
        <v>40</v>
      </c>
      <c r="T7627" t="s">
        <v>41</v>
      </c>
      <c r="U7627">
        <v>330</v>
      </c>
      <c r="Y7627" t="s">
        <v>1117</v>
      </c>
      <c r="Z7627" t="s">
        <v>3604</v>
      </c>
      <c r="AA7627">
        <v>34.056800000000003</v>
      </c>
      <c r="AB7627">
        <v>-118.2821</v>
      </c>
      <c r="AC7627">
        <f t="shared" si="119"/>
        <v>0</v>
      </c>
    </row>
    <row r="7628" spans="1:29" x14ac:dyDescent="0.35">
      <c r="A7628">
        <v>211217539</v>
      </c>
      <c r="B7628" s="1">
        <v>44420</v>
      </c>
      <c r="C7628" s="1">
        <v>44419</v>
      </c>
      <c r="D7628">
        <v>1800</v>
      </c>
      <c r="E7628">
        <v>12</v>
      </c>
      <c r="F7628" t="s">
        <v>68</v>
      </c>
      <c r="G7628">
        <v>1259</v>
      </c>
      <c r="H7628">
        <v>1</v>
      </c>
      <c r="I7628">
        <v>310</v>
      </c>
      <c r="J7628" t="s">
        <v>71</v>
      </c>
      <c r="K7628" t="s">
        <v>10712</v>
      </c>
      <c r="L7628">
        <v>0</v>
      </c>
      <c r="M7628" t="s">
        <v>46</v>
      </c>
      <c r="N7628" t="s">
        <v>46</v>
      </c>
      <c r="O7628">
        <v>401</v>
      </c>
      <c r="P7628" t="s">
        <v>231</v>
      </c>
      <c r="S7628" t="s">
        <v>40</v>
      </c>
      <c r="T7628" t="s">
        <v>41</v>
      </c>
      <c r="U7628">
        <v>310</v>
      </c>
      <c r="Y7628" t="s">
        <v>7519</v>
      </c>
      <c r="AA7628">
        <v>33.974699999999999</v>
      </c>
      <c r="AB7628">
        <v>-118.26300000000001</v>
      </c>
      <c r="AC7628">
        <f t="shared" si="119"/>
        <v>0</v>
      </c>
    </row>
    <row r="7629" spans="1:29" x14ac:dyDescent="0.35">
      <c r="A7629">
        <v>211110500</v>
      </c>
      <c r="B7629" s="1">
        <v>44384</v>
      </c>
      <c r="C7629" s="1">
        <v>44383</v>
      </c>
      <c r="D7629">
        <v>2030</v>
      </c>
      <c r="E7629">
        <v>11</v>
      </c>
      <c r="F7629" t="s">
        <v>64</v>
      </c>
      <c r="G7629">
        <v>1177</v>
      </c>
      <c r="H7629">
        <v>1</v>
      </c>
      <c r="I7629">
        <v>230</v>
      </c>
      <c r="J7629" t="s">
        <v>161</v>
      </c>
      <c r="K7629" t="s">
        <v>10713</v>
      </c>
      <c r="L7629">
        <v>38</v>
      </c>
      <c r="M7629" t="s">
        <v>30</v>
      </c>
      <c r="N7629" t="s">
        <v>95</v>
      </c>
      <c r="O7629">
        <v>101</v>
      </c>
      <c r="P7629" t="s">
        <v>32</v>
      </c>
      <c r="Q7629">
        <v>500</v>
      </c>
      <c r="R7629" t="s">
        <v>184</v>
      </c>
      <c r="S7629" t="s">
        <v>33</v>
      </c>
      <c r="T7629" t="s">
        <v>34</v>
      </c>
      <c r="U7629">
        <v>230</v>
      </c>
      <c r="Y7629" t="s">
        <v>10630</v>
      </c>
      <c r="Z7629" t="s">
        <v>10714</v>
      </c>
      <c r="AA7629">
        <v>34.086599999999997</v>
      </c>
      <c r="AB7629">
        <v>-118.22410000000001</v>
      </c>
      <c r="AC7629">
        <f t="shared" si="119"/>
        <v>1</v>
      </c>
    </row>
    <row r="7630" spans="1:29" x14ac:dyDescent="0.35">
      <c r="A7630">
        <v>210218059</v>
      </c>
      <c r="B7630" s="1">
        <v>44527</v>
      </c>
      <c r="C7630" s="1">
        <v>44526</v>
      </c>
      <c r="D7630">
        <v>2000</v>
      </c>
      <c r="E7630">
        <v>2</v>
      </c>
      <c r="F7630" t="s">
        <v>56</v>
      </c>
      <c r="G7630">
        <v>245</v>
      </c>
      <c r="H7630">
        <v>1</v>
      </c>
      <c r="I7630">
        <v>440</v>
      </c>
      <c r="J7630" t="s">
        <v>213</v>
      </c>
      <c r="K7630" t="s">
        <v>10715</v>
      </c>
      <c r="L7630">
        <v>47</v>
      </c>
      <c r="M7630" t="s">
        <v>30</v>
      </c>
      <c r="N7630" t="s">
        <v>95</v>
      </c>
      <c r="O7630">
        <v>503</v>
      </c>
      <c r="P7630" t="s">
        <v>650</v>
      </c>
      <c r="Q7630">
        <v>511</v>
      </c>
      <c r="R7630" t="s">
        <v>151</v>
      </c>
      <c r="S7630" t="s">
        <v>84</v>
      </c>
      <c r="T7630" t="s">
        <v>85</v>
      </c>
      <c r="U7630">
        <v>440</v>
      </c>
      <c r="Y7630" t="s">
        <v>4651</v>
      </c>
      <c r="AA7630">
        <v>34.061</v>
      </c>
      <c r="AB7630">
        <v>-118.2775</v>
      </c>
      <c r="AC7630">
        <f t="shared" si="119"/>
        <v>0</v>
      </c>
    </row>
    <row r="7631" spans="1:29" x14ac:dyDescent="0.35">
      <c r="A7631">
        <v>210616437</v>
      </c>
      <c r="B7631" s="1">
        <v>44464</v>
      </c>
      <c r="C7631" s="1">
        <v>44463</v>
      </c>
      <c r="D7631">
        <v>1545</v>
      </c>
      <c r="E7631">
        <v>6</v>
      </c>
      <c r="F7631" t="s">
        <v>91</v>
      </c>
      <c r="G7631">
        <v>645</v>
      </c>
      <c r="H7631">
        <v>1</v>
      </c>
      <c r="I7631">
        <v>442</v>
      </c>
      <c r="J7631" t="s">
        <v>179</v>
      </c>
      <c r="K7631" t="s">
        <v>10716</v>
      </c>
      <c r="L7631">
        <v>0</v>
      </c>
      <c r="M7631" t="s">
        <v>46</v>
      </c>
      <c r="N7631" t="s">
        <v>46</v>
      </c>
      <c r="O7631">
        <v>203</v>
      </c>
      <c r="P7631" t="s">
        <v>101</v>
      </c>
      <c r="S7631" t="s">
        <v>40</v>
      </c>
      <c r="T7631" t="s">
        <v>41</v>
      </c>
      <c r="U7631">
        <v>442</v>
      </c>
      <c r="Y7631" t="s">
        <v>4851</v>
      </c>
      <c r="AA7631">
        <v>34.101599999999998</v>
      </c>
      <c r="AB7631">
        <v>-118.3391</v>
      </c>
      <c r="AC7631">
        <f t="shared" si="119"/>
        <v>0</v>
      </c>
    </row>
    <row r="7632" spans="1:29" x14ac:dyDescent="0.35">
      <c r="A7632">
        <v>211419498</v>
      </c>
      <c r="B7632" s="1">
        <v>44474</v>
      </c>
      <c r="C7632" s="1">
        <v>44474</v>
      </c>
      <c r="D7632">
        <v>930</v>
      </c>
      <c r="E7632">
        <v>14</v>
      </c>
      <c r="F7632" t="s">
        <v>10500</v>
      </c>
      <c r="G7632">
        <v>1443</v>
      </c>
      <c r="H7632">
        <v>1</v>
      </c>
      <c r="I7632">
        <v>440</v>
      </c>
      <c r="J7632" t="s">
        <v>213</v>
      </c>
      <c r="K7632" t="s">
        <v>2040</v>
      </c>
      <c r="L7632">
        <v>32</v>
      </c>
      <c r="M7632" t="s">
        <v>30</v>
      </c>
      <c r="N7632" t="s">
        <v>73</v>
      </c>
      <c r="O7632">
        <v>501</v>
      </c>
      <c r="P7632" t="s">
        <v>164</v>
      </c>
      <c r="S7632" t="s">
        <v>40</v>
      </c>
      <c r="T7632" t="s">
        <v>41</v>
      </c>
      <c r="U7632">
        <v>440</v>
      </c>
      <c r="Y7632" t="s">
        <v>10717</v>
      </c>
      <c r="AA7632">
        <v>33.988999999999997</v>
      </c>
      <c r="AB7632">
        <v>-118.4584</v>
      </c>
      <c r="AC7632">
        <f t="shared" si="119"/>
        <v>0</v>
      </c>
    </row>
    <row r="7633" spans="1:29" x14ac:dyDescent="0.35">
      <c r="A7633">
        <v>210412039</v>
      </c>
      <c r="B7633" s="1">
        <v>44429</v>
      </c>
      <c r="C7633" s="1">
        <v>44429</v>
      </c>
      <c r="D7633">
        <v>1620</v>
      </c>
      <c r="E7633">
        <v>4</v>
      </c>
      <c r="F7633" t="s">
        <v>54</v>
      </c>
      <c r="G7633">
        <v>464</v>
      </c>
      <c r="H7633">
        <v>2</v>
      </c>
      <c r="I7633">
        <v>624</v>
      </c>
      <c r="J7633" t="s">
        <v>171</v>
      </c>
      <c r="K7633" t="s">
        <v>3068</v>
      </c>
      <c r="L7633">
        <v>0</v>
      </c>
      <c r="M7633" t="s">
        <v>30</v>
      </c>
      <c r="N7633" t="s">
        <v>73</v>
      </c>
      <c r="O7633">
        <v>101</v>
      </c>
      <c r="P7633" t="s">
        <v>32</v>
      </c>
      <c r="Q7633">
        <v>400</v>
      </c>
      <c r="R7633" t="s">
        <v>143</v>
      </c>
      <c r="S7633" t="s">
        <v>33</v>
      </c>
      <c r="T7633" t="s">
        <v>34</v>
      </c>
      <c r="U7633">
        <v>624</v>
      </c>
      <c r="Y7633" t="s">
        <v>4215</v>
      </c>
      <c r="Z7633" t="s">
        <v>10718</v>
      </c>
      <c r="AA7633">
        <v>34.0443</v>
      </c>
      <c r="AB7633">
        <v>-118.211</v>
      </c>
      <c r="AC7633">
        <f t="shared" si="119"/>
        <v>1</v>
      </c>
    </row>
    <row r="7634" spans="1:29" x14ac:dyDescent="0.35">
      <c r="A7634">
        <v>211214514</v>
      </c>
      <c r="B7634" s="1">
        <v>44371</v>
      </c>
      <c r="C7634" s="1">
        <v>44371</v>
      </c>
      <c r="D7634">
        <v>300</v>
      </c>
      <c r="E7634">
        <v>12</v>
      </c>
      <c r="F7634" t="s">
        <v>68</v>
      </c>
      <c r="G7634">
        <v>1239</v>
      </c>
      <c r="H7634">
        <v>1</v>
      </c>
      <c r="I7634">
        <v>121</v>
      </c>
      <c r="J7634" t="s">
        <v>227</v>
      </c>
      <c r="K7634" t="s">
        <v>10719</v>
      </c>
      <c r="L7634">
        <v>22</v>
      </c>
      <c r="M7634" t="s">
        <v>94</v>
      </c>
      <c r="N7634" t="s">
        <v>95</v>
      </c>
      <c r="O7634">
        <v>101</v>
      </c>
      <c r="P7634" t="s">
        <v>32</v>
      </c>
      <c r="Q7634">
        <v>102</v>
      </c>
      <c r="R7634" t="s">
        <v>219</v>
      </c>
      <c r="S7634" t="s">
        <v>40</v>
      </c>
      <c r="T7634" t="s">
        <v>41</v>
      </c>
      <c r="U7634">
        <v>121</v>
      </c>
      <c r="Y7634" t="s">
        <v>5258</v>
      </c>
      <c r="Z7634" t="s">
        <v>994</v>
      </c>
      <c r="AA7634">
        <v>33.984200000000001</v>
      </c>
      <c r="AB7634">
        <v>-118.28270000000001</v>
      </c>
      <c r="AC7634">
        <f t="shared" si="119"/>
        <v>0</v>
      </c>
    </row>
    <row r="7635" spans="1:29" x14ac:dyDescent="0.35">
      <c r="A7635">
        <v>210112161</v>
      </c>
      <c r="B7635" s="1">
        <v>44367</v>
      </c>
      <c r="C7635" s="1">
        <v>44367</v>
      </c>
      <c r="D7635">
        <v>2100</v>
      </c>
      <c r="E7635">
        <v>1</v>
      </c>
      <c r="F7635" t="s">
        <v>36</v>
      </c>
      <c r="G7635">
        <v>156</v>
      </c>
      <c r="H7635">
        <v>1</v>
      </c>
      <c r="I7635">
        <v>230</v>
      </c>
      <c r="J7635" t="s">
        <v>161</v>
      </c>
      <c r="K7635" t="s">
        <v>10720</v>
      </c>
      <c r="L7635">
        <v>38</v>
      </c>
      <c r="M7635" t="s">
        <v>30</v>
      </c>
      <c r="N7635" t="s">
        <v>73</v>
      </c>
      <c r="O7635">
        <v>101</v>
      </c>
      <c r="P7635" t="s">
        <v>32</v>
      </c>
      <c r="Q7635">
        <v>207</v>
      </c>
      <c r="R7635" t="s">
        <v>1110</v>
      </c>
      <c r="S7635" t="s">
        <v>40</v>
      </c>
      <c r="T7635" t="s">
        <v>41</v>
      </c>
      <c r="U7635">
        <v>230</v>
      </c>
      <c r="Y7635" t="s">
        <v>788</v>
      </c>
      <c r="Z7635" t="s">
        <v>152</v>
      </c>
      <c r="AA7635">
        <v>34.042900000000003</v>
      </c>
      <c r="AB7635">
        <v>-118.2462</v>
      </c>
      <c r="AC7635">
        <f t="shared" si="119"/>
        <v>0</v>
      </c>
    </row>
    <row r="7636" spans="1:29" x14ac:dyDescent="0.35">
      <c r="A7636">
        <v>210505348</v>
      </c>
      <c r="B7636" s="1">
        <v>44229</v>
      </c>
      <c r="C7636" s="1">
        <v>44229</v>
      </c>
      <c r="D7636">
        <v>930</v>
      </c>
      <c r="E7636">
        <v>5</v>
      </c>
      <c r="F7636" t="s">
        <v>98</v>
      </c>
      <c r="G7636">
        <v>526</v>
      </c>
      <c r="H7636">
        <v>2</v>
      </c>
      <c r="I7636">
        <v>756</v>
      </c>
      <c r="J7636" t="s">
        <v>4441</v>
      </c>
      <c r="K7636" t="s">
        <v>10721</v>
      </c>
      <c r="L7636">
        <v>0</v>
      </c>
      <c r="M7636" t="s">
        <v>46</v>
      </c>
      <c r="N7636" t="s">
        <v>46</v>
      </c>
      <c r="O7636">
        <v>102</v>
      </c>
      <c r="P7636" t="s">
        <v>186</v>
      </c>
      <c r="Q7636">
        <v>505</v>
      </c>
      <c r="R7636" t="s">
        <v>10188</v>
      </c>
      <c r="S7636" t="s">
        <v>33</v>
      </c>
      <c r="T7636" t="s">
        <v>34</v>
      </c>
      <c r="U7636">
        <v>756</v>
      </c>
      <c r="V7636">
        <v>998</v>
      </c>
      <c r="Y7636" t="s">
        <v>8184</v>
      </c>
      <c r="Z7636" t="s">
        <v>542</v>
      </c>
      <c r="AA7636">
        <v>33.779899999999998</v>
      </c>
      <c r="AB7636">
        <v>-118.26390000000001</v>
      </c>
      <c r="AC7636">
        <f t="shared" si="119"/>
        <v>1</v>
      </c>
    </row>
    <row r="7637" spans="1:29" x14ac:dyDescent="0.35">
      <c r="A7637">
        <v>210915038</v>
      </c>
      <c r="B7637" s="1">
        <v>44476</v>
      </c>
      <c r="C7637" s="1">
        <v>44476</v>
      </c>
      <c r="D7637">
        <v>937</v>
      </c>
      <c r="E7637">
        <v>9</v>
      </c>
      <c r="F7637" t="s">
        <v>49</v>
      </c>
      <c r="G7637">
        <v>932</v>
      </c>
      <c r="H7637">
        <v>2</v>
      </c>
      <c r="I7637">
        <v>956</v>
      </c>
      <c r="J7637" t="s">
        <v>328</v>
      </c>
      <c r="K7637">
        <v>1906</v>
      </c>
      <c r="L7637">
        <v>49</v>
      </c>
      <c r="M7637" t="s">
        <v>94</v>
      </c>
      <c r="N7637" t="s">
        <v>95</v>
      </c>
      <c r="O7637">
        <v>704</v>
      </c>
      <c r="P7637" t="s">
        <v>1204</v>
      </c>
      <c r="S7637" t="s">
        <v>40</v>
      </c>
      <c r="T7637" t="s">
        <v>41</v>
      </c>
      <c r="U7637">
        <v>956</v>
      </c>
      <c r="Y7637" t="s">
        <v>10722</v>
      </c>
      <c r="AA7637">
        <v>34.182600000000001</v>
      </c>
      <c r="AB7637">
        <v>-118.4618</v>
      </c>
      <c r="AC7637">
        <f t="shared" si="119"/>
        <v>0</v>
      </c>
    </row>
    <row r="7638" spans="1:29" x14ac:dyDescent="0.35">
      <c r="A7638">
        <v>211405635</v>
      </c>
      <c r="B7638" s="1">
        <v>44224</v>
      </c>
      <c r="C7638" s="1">
        <v>44224</v>
      </c>
      <c r="D7638">
        <v>120</v>
      </c>
      <c r="E7638">
        <v>14</v>
      </c>
      <c r="F7638" t="s">
        <v>10500</v>
      </c>
      <c r="G7638">
        <v>1496</v>
      </c>
      <c r="H7638">
        <v>1</v>
      </c>
      <c r="I7638">
        <v>421</v>
      </c>
      <c r="J7638" t="s">
        <v>4658</v>
      </c>
      <c r="K7638">
        <v>329</v>
      </c>
      <c r="L7638">
        <v>46</v>
      </c>
      <c r="M7638" t="s">
        <v>30</v>
      </c>
      <c r="N7638" t="s">
        <v>73</v>
      </c>
      <c r="O7638">
        <v>122</v>
      </c>
      <c r="P7638" t="s">
        <v>275</v>
      </c>
      <c r="S7638" t="s">
        <v>40</v>
      </c>
      <c r="T7638" t="s">
        <v>41</v>
      </c>
      <c r="U7638">
        <v>421</v>
      </c>
      <c r="Y7638" t="s">
        <v>10723</v>
      </c>
      <c r="AA7638">
        <v>33.945599999999999</v>
      </c>
      <c r="AB7638">
        <v>-118.39319999999999</v>
      </c>
      <c r="AC7638">
        <f t="shared" si="119"/>
        <v>0</v>
      </c>
    </row>
    <row r="7639" spans="1:29" x14ac:dyDescent="0.35">
      <c r="A7639">
        <v>210917935</v>
      </c>
      <c r="B7639" s="1">
        <v>44552</v>
      </c>
      <c r="C7639" s="1">
        <v>44530</v>
      </c>
      <c r="D7639">
        <v>5</v>
      </c>
      <c r="E7639">
        <v>9</v>
      </c>
      <c r="F7639" t="s">
        <v>49</v>
      </c>
      <c r="G7639">
        <v>963</v>
      </c>
      <c r="H7639">
        <v>2</v>
      </c>
      <c r="I7639">
        <v>662</v>
      </c>
      <c r="J7639" t="s">
        <v>191</v>
      </c>
      <c r="K7639">
        <v>800</v>
      </c>
      <c r="L7639">
        <v>85</v>
      </c>
      <c r="M7639" t="s">
        <v>94</v>
      </c>
      <c r="N7639" t="s">
        <v>73</v>
      </c>
      <c r="O7639">
        <v>501</v>
      </c>
      <c r="P7639" t="s">
        <v>164</v>
      </c>
      <c r="S7639" t="s">
        <v>40</v>
      </c>
      <c r="T7639" t="s">
        <v>41</v>
      </c>
      <c r="U7639">
        <v>662</v>
      </c>
      <c r="Y7639" t="s">
        <v>10724</v>
      </c>
      <c r="AA7639">
        <v>34.163899999999998</v>
      </c>
      <c r="AB7639">
        <v>-118.4586</v>
      </c>
      <c r="AC7639">
        <f t="shared" si="119"/>
        <v>0</v>
      </c>
    </row>
    <row r="7640" spans="1:29" x14ac:dyDescent="0.35">
      <c r="A7640">
        <v>210508973</v>
      </c>
      <c r="B7640" s="1">
        <v>44321</v>
      </c>
      <c r="C7640" s="1">
        <v>44312</v>
      </c>
      <c r="D7640">
        <v>300</v>
      </c>
      <c r="E7640">
        <v>5</v>
      </c>
      <c r="F7640" t="s">
        <v>98</v>
      </c>
      <c r="G7640">
        <v>532</v>
      </c>
      <c r="H7640">
        <v>2</v>
      </c>
      <c r="I7640">
        <v>740</v>
      </c>
      <c r="J7640" t="s">
        <v>224</v>
      </c>
      <c r="K7640" t="s">
        <v>10725</v>
      </c>
      <c r="L7640">
        <v>55</v>
      </c>
      <c r="M7640" t="s">
        <v>30</v>
      </c>
      <c r="N7640" t="s">
        <v>31</v>
      </c>
      <c r="O7640">
        <v>501</v>
      </c>
      <c r="P7640" t="s">
        <v>164</v>
      </c>
      <c r="S7640" t="s">
        <v>40</v>
      </c>
      <c r="T7640" t="s">
        <v>41</v>
      </c>
      <c r="U7640">
        <v>740</v>
      </c>
      <c r="Y7640" t="s">
        <v>10726</v>
      </c>
      <c r="AA7640">
        <v>33.784599999999998</v>
      </c>
      <c r="AB7640">
        <v>-118.27030000000001</v>
      </c>
      <c r="AC7640">
        <f t="shared" si="119"/>
        <v>0</v>
      </c>
    </row>
    <row r="7641" spans="1:29" x14ac:dyDescent="0.35">
      <c r="A7641">
        <v>210619939</v>
      </c>
      <c r="B7641" s="1">
        <v>44535</v>
      </c>
      <c r="C7641" s="1">
        <v>44534</v>
      </c>
      <c r="D7641">
        <v>1213</v>
      </c>
      <c r="E7641">
        <v>6</v>
      </c>
      <c r="F7641" t="s">
        <v>91</v>
      </c>
      <c r="G7641">
        <v>638</v>
      </c>
      <c r="H7641">
        <v>1</v>
      </c>
      <c r="I7641">
        <v>442</v>
      </c>
      <c r="J7641" t="s">
        <v>179</v>
      </c>
      <c r="K7641" t="s">
        <v>10727</v>
      </c>
      <c r="L7641">
        <v>0</v>
      </c>
      <c r="M7641" t="s">
        <v>46</v>
      </c>
      <c r="N7641" t="s">
        <v>46</v>
      </c>
      <c r="O7641">
        <v>203</v>
      </c>
      <c r="P7641" t="s">
        <v>101</v>
      </c>
      <c r="S7641" t="s">
        <v>40</v>
      </c>
      <c r="T7641" t="s">
        <v>41</v>
      </c>
      <c r="U7641">
        <v>442</v>
      </c>
      <c r="Y7641" t="s">
        <v>4855</v>
      </c>
      <c r="AA7641">
        <v>34.1038</v>
      </c>
      <c r="AB7641">
        <v>-118.3151</v>
      </c>
      <c r="AC7641">
        <f t="shared" si="119"/>
        <v>0</v>
      </c>
    </row>
    <row r="7642" spans="1:29" x14ac:dyDescent="0.35">
      <c r="A7642">
        <v>210114393</v>
      </c>
      <c r="B7642" s="1">
        <v>44408</v>
      </c>
      <c r="C7642" s="1">
        <v>44376</v>
      </c>
      <c r="D7642">
        <v>1300</v>
      </c>
      <c r="E7642">
        <v>1</v>
      </c>
      <c r="F7642" t="s">
        <v>36</v>
      </c>
      <c r="G7642">
        <v>182</v>
      </c>
      <c r="H7642">
        <v>1</v>
      </c>
      <c r="I7642">
        <v>510</v>
      </c>
      <c r="J7642" t="s">
        <v>29</v>
      </c>
      <c r="L7642">
        <v>0</v>
      </c>
      <c r="O7642">
        <v>108</v>
      </c>
      <c r="P7642" t="s">
        <v>105</v>
      </c>
      <c r="S7642" t="s">
        <v>40</v>
      </c>
      <c r="T7642" t="s">
        <v>41</v>
      </c>
      <c r="U7642">
        <v>510</v>
      </c>
      <c r="Y7642" t="s">
        <v>3738</v>
      </c>
      <c r="AA7642">
        <v>34.040500000000002</v>
      </c>
      <c r="AB7642">
        <v>-118.26300000000001</v>
      </c>
      <c r="AC7642">
        <f t="shared" si="119"/>
        <v>0</v>
      </c>
    </row>
    <row r="7643" spans="1:29" x14ac:dyDescent="0.35">
      <c r="A7643">
        <v>210213945</v>
      </c>
      <c r="B7643" s="1">
        <v>44436</v>
      </c>
      <c r="C7643" s="1">
        <v>44435</v>
      </c>
      <c r="D7643">
        <v>2300</v>
      </c>
      <c r="E7643">
        <v>2</v>
      </c>
      <c r="F7643" t="s">
        <v>56</v>
      </c>
      <c r="G7643">
        <v>265</v>
      </c>
      <c r="H7643">
        <v>1</v>
      </c>
      <c r="I7643">
        <v>220</v>
      </c>
      <c r="J7643" t="s">
        <v>919</v>
      </c>
      <c r="K7643" t="s">
        <v>10728</v>
      </c>
      <c r="L7643">
        <v>40</v>
      </c>
      <c r="M7643" t="s">
        <v>94</v>
      </c>
      <c r="N7643" t="s">
        <v>95</v>
      </c>
      <c r="O7643">
        <v>502</v>
      </c>
      <c r="P7643" t="s">
        <v>47</v>
      </c>
      <c r="Q7643">
        <v>400</v>
      </c>
      <c r="R7643" t="s">
        <v>143</v>
      </c>
      <c r="S7643" t="s">
        <v>84</v>
      </c>
      <c r="T7643" t="s">
        <v>85</v>
      </c>
      <c r="U7643">
        <v>220</v>
      </c>
      <c r="Y7643" t="s">
        <v>10729</v>
      </c>
      <c r="AA7643">
        <v>34.054400000000001</v>
      </c>
      <c r="AB7643">
        <v>-118.27670000000001</v>
      </c>
      <c r="AC7643">
        <f t="shared" si="119"/>
        <v>0</v>
      </c>
    </row>
    <row r="7644" spans="1:29" x14ac:dyDescent="0.35">
      <c r="A7644">
        <v>210122321</v>
      </c>
      <c r="B7644" s="1">
        <v>44546</v>
      </c>
      <c r="C7644" s="1">
        <v>44546</v>
      </c>
      <c r="D7644">
        <v>1035</v>
      </c>
      <c r="E7644">
        <v>1</v>
      </c>
      <c r="F7644" t="s">
        <v>36</v>
      </c>
      <c r="G7644">
        <v>162</v>
      </c>
      <c r="H7644">
        <v>2</v>
      </c>
      <c r="I7644">
        <v>626</v>
      </c>
      <c r="J7644" t="s">
        <v>141</v>
      </c>
      <c r="K7644" t="s">
        <v>10730</v>
      </c>
      <c r="L7644">
        <v>27</v>
      </c>
      <c r="M7644" t="s">
        <v>30</v>
      </c>
      <c r="N7644" t="s">
        <v>95</v>
      </c>
      <c r="O7644">
        <v>502</v>
      </c>
      <c r="P7644" t="s">
        <v>47</v>
      </c>
      <c r="Q7644">
        <v>500</v>
      </c>
      <c r="R7644" t="s">
        <v>184</v>
      </c>
      <c r="S7644" t="s">
        <v>84</v>
      </c>
      <c r="T7644" t="s">
        <v>85</v>
      </c>
      <c r="U7644">
        <v>626</v>
      </c>
      <c r="Y7644" t="s">
        <v>643</v>
      </c>
      <c r="AA7644">
        <v>34.045200000000001</v>
      </c>
      <c r="AB7644">
        <v>-118.2569</v>
      </c>
      <c r="AC7644">
        <f t="shared" si="119"/>
        <v>0</v>
      </c>
    </row>
    <row r="7645" spans="1:29" x14ac:dyDescent="0.35">
      <c r="A7645">
        <v>210215257</v>
      </c>
      <c r="B7645" s="1">
        <v>44464</v>
      </c>
      <c r="C7645" s="1">
        <v>44464</v>
      </c>
      <c r="D7645">
        <v>100</v>
      </c>
      <c r="E7645">
        <v>2</v>
      </c>
      <c r="F7645" t="s">
        <v>56</v>
      </c>
      <c r="G7645">
        <v>218</v>
      </c>
      <c r="H7645">
        <v>1</v>
      </c>
      <c r="I7645">
        <v>230</v>
      </c>
      <c r="J7645" t="s">
        <v>161</v>
      </c>
      <c r="K7645" t="s">
        <v>10731</v>
      </c>
      <c r="L7645">
        <v>24</v>
      </c>
      <c r="M7645" t="s">
        <v>30</v>
      </c>
      <c r="N7645" t="s">
        <v>173</v>
      </c>
      <c r="O7645">
        <v>102</v>
      </c>
      <c r="P7645" t="s">
        <v>186</v>
      </c>
      <c r="Q7645">
        <v>400</v>
      </c>
      <c r="R7645" t="s">
        <v>143</v>
      </c>
      <c r="S7645" t="s">
        <v>40</v>
      </c>
      <c r="T7645" t="s">
        <v>41</v>
      </c>
      <c r="U7645">
        <v>230</v>
      </c>
      <c r="Y7645" t="s">
        <v>9115</v>
      </c>
      <c r="Z7645" t="s">
        <v>634</v>
      </c>
      <c r="AA7645">
        <v>34.076300000000003</v>
      </c>
      <c r="AB7645">
        <v>-118.26130000000001</v>
      </c>
      <c r="AC7645">
        <f t="shared" si="119"/>
        <v>0</v>
      </c>
    </row>
    <row r="7646" spans="1:29" x14ac:dyDescent="0.35">
      <c r="A7646">
        <v>211111633</v>
      </c>
      <c r="B7646" s="1">
        <v>44414</v>
      </c>
      <c r="C7646" s="1">
        <v>44235</v>
      </c>
      <c r="D7646">
        <v>930</v>
      </c>
      <c r="E7646">
        <v>11</v>
      </c>
      <c r="F7646" t="s">
        <v>64</v>
      </c>
      <c r="G7646">
        <v>1141</v>
      </c>
      <c r="H7646">
        <v>1</v>
      </c>
      <c r="I7646">
        <v>510</v>
      </c>
      <c r="J7646" t="s">
        <v>29</v>
      </c>
      <c r="L7646">
        <v>0</v>
      </c>
      <c r="O7646">
        <v>108</v>
      </c>
      <c r="P7646" t="s">
        <v>105</v>
      </c>
      <c r="S7646" t="s">
        <v>40</v>
      </c>
      <c r="T7646" t="s">
        <v>41</v>
      </c>
      <c r="U7646">
        <v>510</v>
      </c>
      <c r="Y7646" t="s">
        <v>10732</v>
      </c>
      <c r="AA7646">
        <v>34.109499999999997</v>
      </c>
      <c r="AB7646">
        <v>-118.2958</v>
      </c>
      <c r="AC7646">
        <f t="shared" si="119"/>
        <v>0</v>
      </c>
    </row>
    <row r="7647" spans="1:29" x14ac:dyDescent="0.35">
      <c r="A7647">
        <v>210512931</v>
      </c>
      <c r="B7647" s="1">
        <v>44431</v>
      </c>
      <c r="C7647" s="1">
        <v>44417</v>
      </c>
      <c r="D7647">
        <v>1</v>
      </c>
      <c r="E7647">
        <v>5</v>
      </c>
      <c r="F7647" t="s">
        <v>98</v>
      </c>
      <c r="G7647">
        <v>516</v>
      </c>
      <c r="H7647">
        <v>2</v>
      </c>
      <c r="I7647">
        <v>956</v>
      </c>
      <c r="J7647" t="s">
        <v>328</v>
      </c>
      <c r="K7647" t="s">
        <v>7043</v>
      </c>
      <c r="L7647">
        <v>30</v>
      </c>
      <c r="M7647" t="s">
        <v>94</v>
      </c>
      <c r="N7647" t="s">
        <v>95</v>
      </c>
      <c r="O7647">
        <v>502</v>
      </c>
      <c r="P7647" t="s">
        <v>47</v>
      </c>
      <c r="S7647" t="s">
        <v>33</v>
      </c>
      <c r="T7647" t="s">
        <v>34</v>
      </c>
      <c r="U7647">
        <v>956</v>
      </c>
      <c r="Y7647" t="s">
        <v>10733</v>
      </c>
      <c r="AA7647">
        <v>33.782800000000002</v>
      </c>
      <c r="AB7647">
        <v>-118.2651</v>
      </c>
      <c r="AC7647">
        <f t="shared" si="119"/>
        <v>1</v>
      </c>
    </row>
    <row r="7648" spans="1:29" x14ac:dyDescent="0.35">
      <c r="A7648">
        <v>211420164</v>
      </c>
      <c r="B7648" s="1">
        <v>44487</v>
      </c>
      <c r="C7648" s="1">
        <v>44487</v>
      </c>
      <c r="D7648">
        <v>1911</v>
      </c>
      <c r="E7648">
        <v>14</v>
      </c>
      <c r="F7648" t="s">
        <v>10500</v>
      </c>
      <c r="G7648">
        <v>1487</v>
      </c>
      <c r="H7648">
        <v>1</v>
      </c>
      <c r="I7648">
        <v>442</v>
      </c>
      <c r="J7648" t="s">
        <v>179</v>
      </c>
      <c r="K7648">
        <v>344</v>
      </c>
      <c r="L7648">
        <v>0</v>
      </c>
      <c r="M7648" t="s">
        <v>46</v>
      </c>
      <c r="N7648" t="s">
        <v>46</v>
      </c>
      <c r="O7648">
        <v>710</v>
      </c>
      <c r="P7648" t="s">
        <v>394</v>
      </c>
      <c r="S7648" t="s">
        <v>40</v>
      </c>
      <c r="T7648" t="s">
        <v>41</v>
      </c>
      <c r="U7648">
        <v>442</v>
      </c>
      <c r="Y7648" t="s">
        <v>10734</v>
      </c>
      <c r="AA7648">
        <v>33.955399999999997</v>
      </c>
      <c r="AB7648">
        <v>-118.39619999999999</v>
      </c>
      <c r="AC7648">
        <f t="shared" si="119"/>
        <v>0</v>
      </c>
    </row>
    <row r="7649" spans="1:29" x14ac:dyDescent="0.35">
      <c r="A7649">
        <v>211215511</v>
      </c>
      <c r="B7649" s="1">
        <v>44388</v>
      </c>
      <c r="C7649" s="1">
        <v>44387</v>
      </c>
      <c r="D7649">
        <v>2200</v>
      </c>
      <c r="E7649">
        <v>12</v>
      </c>
      <c r="F7649" t="s">
        <v>68</v>
      </c>
      <c r="G7649">
        <v>1251</v>
      </c>
      <c r="H7649">
        <v>1</v>
      </c>
      <c r="I7649">
        <v>510</v>
      </c>
      <c r="J7649" t="s">
        <v>29</v>
      </c>
      <c r="L7649">
        <v>0</v>
      </c>
      <c r="O7649">
        <v>101</v>
      </c>
      <c r="P7649" t="s">
        <v>32</v>
      </c>
      <c r="S7649" t="s">
        <v>40</v>
      </c>
      <c r="T7649" t="s">
        <v>41</v>
      </c>
      <c r="U7649">
        <v>510</v>
      </c>
      <c r="Y7649" t="s">
        <v>284</v>
      </c>
      <c r="Z7649" t="s">
        <v>10735</v>
      </c>
      <c r="AA7649">
        <v>33.974499999999999</v>
      </c>
      <c r="AB7649">
        <v>-118.33410000000001</v>
      </c>
      <c r="AC7649">
        <f t="shared" si="119"/>
        <v>0</v>
      </c>
    </row>
    <row r="7650" spans="1:29" x14ac:dyDescent="0.35">
      <c r="A7650">
        <v>210917606</v>
      </c>
      <c r="B7650" s="1">
        <v>44543</v>
      </c>
      <c r="C7650" s="1">
        <v>44533</v>
      </c>
      <c r="D7650">
        <v>1</v>
      </c>
      <c r="E7650">
        <v>9</v>
      </c>
      <c r="F7650" t="s">
        <v>49</v>
      </c>
      <c r="G7650">
        <v>991</v>
      </c>
      <c r="H7650">
        <v>2</v>
      </c>
      <c r="I7650">
        <v>354</v>
      </c>
      <c r="J7650" t="s">
        <v>167</v>
      </c>
      <c r="K7650" t="s">
        <v>10736</v>
      </c>
      <c r="L7650">
        <v>84</v>
      </c>
      <c r="M7650" t="s">
        <v>94</v>
      </c>
      <c r="N7650" t="s">
        <v>163</v>
      </c>
      <c r="O7650">
        <v>501</v>
      </c>
      <c r="P7650" t="s">
        <v>164</v>
      </c>
      <c r="S7650" t="s">
        <v>40</v>
      </c>
      <c r="T7650" t="s">
        <v>41</v>
      </c>
      <c r="U7650">
        <v>354</v>
      </c>
      <c r="Y7650" t="s">
        <v>10737</v>
      </c>
      <c r="AA7650">
        <v>34.145099999999999</v>
      </c>
      <c r="AB7650">
        <v>-118.4649</v>
      </c>
      <c r="AC7650">
        <f t="shared" si="119"/>
        <v>0</v>
      </c>
    </row>
    <row r="7651" spans="1:29" x14ac:dyDescent="0.35">
      <c r="A7651">
        <v>210717249</v>
      </c>
      <c r="B7651" s="1">
        <v>44558</v>
      </c>
      <c r="C7651" s="1">
        <v>44557</v>
      </c>
      <c r="D7651">
        <v>2215</v>
      </c>
      <c r="E7651">
        <v>7</v>
      </c>
      <c r="F7651" t="s">
        <v>28</v>
      </c>
      <c r="G7651">
        <v>763</v>
      </c>
      <c r="H7651">
        <v>1</v>
      </c>
      <c r="I7651">
        <v>420</v>
      </c>
      <c r="J7651" t="s">
        <v>352</v>
      </c>
      <c r="K7651" t="s">
        <v>10738</v>
      </c>
      <c r="L7651">
        <v>24</v>
      </c>
      <c r="M7651" t="s">
        <v>30</v>
      </c>
      <c r="N7651" t="s">
        <v>3740</v>
      </c>
      <c r="O7651">
        <v>502</v>
      </c>
      <c r="P7651" t="s">
        <v>47</v>
      </c>
      <c r="S7651" t="s">
        <v>40</v>
      </c>
      <c r="T7651" t="s">
        <v>41</v>
      </c>
      <c r="U7651">
        <v>420</v>
      </c>
      <c r="Y7651" t="s">
        <v>10739</v>
      </c>
      <c r="AA7651">
        <v>34.050400000000003</v>
      </c>
      <c r="AB7651">
        <v>-118.36360000000001</v>
      </c>
      <c r="AC7651">
        <f t="shared" si="119"/>
        <v>0</v>
      </c>
    </row>
    <row r="7652" spans="1:29" x14ac:dyDescent="0.35">
      <c r="A7652">
        <v>211705554</v>
      </c>
      <c r="B7652" s="1">
        <v>44237</v>
      </c>
      <c r="C7652" s="1">
        <v>44237</v>
      </c>
      <c r="D7652">
        <v>900</v>
      </c>
      <c r="E7652">
        <v>17</v>
      </c>
      <c r="F7652" t="s">
        <v>10498</v>
      </c>
      <c r="G7652">
        <v>1715</v>
      </c>
      <c r="H7652">
        <v>1</v>
      </c>
      <c r="I7652">
        <v>330</v>
      </c>
      <c r="J7652" t="s">
        <v>37</v>
      </c>
      <c r="K7652" t="s">
        <v>81</v>
      </c>
      <c r="L7652">
        <v>43</v>
      </c>
      <c r="M7652" t="s">
        <v>30</v>
      </c>
      <c r="N7652" t="s">
        <v>46</v>
      </c>
      <c r="O7652">
        <v>507</v>
      </c>
      <c r="P7652" t="s">
        <v>169</v>
      </c>
      <c r="S7652" t="s">
        <v>40</v>
      </c>
      <c r="T7652" t="s">
        <v>41</v>
      </c>
      <c r="U7652">
        <v>330</v>
      </c>
      <c r="Y7652" t="s">
        <v>1265</v>
      </c>
      <c r="Z7652" t="s">
        <v>4029</v>
      </c>
      <c r="AA7652">
        <v>34.282499999999999</v>
      </c>
      <c r="AB7652">
        <v>-118.5256</v>
      </c>
      <c r="AC7652">
        <f t="shared" si="119"/>
        <v>0</v>
      </c>
    </row>
    <row r="7653" spans="1:29" x14ac:dyDescent="0.35">
      <c r="A7653">
        <v>211608907</v>
      </c>
      <c r="B7653" s="1">
        <v>44368</v>
      </c>
      <c r="C7653" s="1">
        <v>44365</v>
      </c>
      <c r="D7653">
        <v>2300</v>
      </c>
      <c r="E7653">
        <v>16</v>
      </c>
      <c r="F7653" t="s">
        <v>10593</v>
      </c>
      <c r="G7653">
        <v>1681</v>
      </c>
      <c r="H7653">
        <v>1</v>
      </c>
      <c r="I7653">
        <v>320</v>
      </c>
      <c r="J7653" t="s">
        <v>435</v>
      </c>
      <c r="K7653" t="s">
        <v>10740</v>
      </c>
      <c r="L7653">
        <v>0</v>
      </c>
      <c r="M7653" t="s">
        <v>30</v>
      </c>
      <c r="N7653" t="s">
        <v>31</v>
      </c>
      <c r="O7653">
        <v>721</v>
      </c>
      <c r="P7653" t="s">
        <v>828</v>
      </c>
      <c r="S7653" t="s">
        <v>40</v>
      </c>
      <c r="T7653" t="s">
        <v>41</v>
      </c>
      <c r="U7653">
        <v>320</v>
      </c>
      <c r="Y7653" t="s">
        <v>10741</v>
      </c>
      <c r="AA7653">
        <v>34.221699999999998</v>
      </c>
      <c r="AB7653">
        <v>-118.4037</v>
      </c>
      <c r="AC7653">
        <f t="shared" si="119"/>
        <v>0</v>
      </c>
    </row>
    <row r="7654" spans="1:29" x14ac:dyDescent="0.35">
      <c r="A7654">
        <v>211115512</v>
      </c>
      <c r="B7654" s="1">
        <v>44519</v>
      </c>
      <c r="C7654" s="1">
        <v>44515</v>
      </c>
      <c r="D7654">
        <v>1800</v>
      </c>
      <c r="E7654">
        <v>11</v>
      </c>
      <c r="F7654" t="s">
        <v>64</v>
      </c>
      <c r="G7654">
        <v>1145</v>
      </c>
      <c r="H7654">
        <v>1</v>
      </c>
      <c r="I7654">
        <v>331</v>
      </c>
      <c r="J7654" t="s">
        <v>233</v>
      </c>
      <c r="K7654" t="s">
        <v>761</v>
      </c>
      <c r="L7654">
        <v>37</v>
      </c>
      <c r="M7654" t="s">
        <v>94</v>
      </c>
      <c r="N7654" t="s">
        <v>73</v>
      </c>
      <c r="O7654">
        <v>104</v>
      </c>
      <c r="P7654" t="s">
        <v>201</v>
      </c>
      <c r="S7654" t="s">
        <v>40</v>
      </c>
      <c r="T7654" t="s">
        <v>41</v>
      </c>
      <c r="U7654">
        <v>331</v>
      </c>
      <c r="Y7654" t="s">
        <v>10742</v>
      </c>
      <c r="AA7654">
        <v>34.1023</v>
      </c>
      <c r="AB7654">
        <v>-118.25579999999999</v>
      </c>
      <c r="AC7654">
        <f t="shared" si="119"/>
        <v>0</v>
      </c>
    </row>
    <row r="7655" spans="1:29" x14ac:dyDescent="0.35">
      <c r="A7655">
        <v>210606096</v>
      </c>
      <c r="B7655" s="1">
        <v>44246</v>
      </c>
      <c r="C7655" s="1">
        <v>44246</v>
      </c>
      <c r="D7655">
        <v>2140</v>
      </c>
      <c r="E7655">
        <v>6</v>
      </c>
      <c r="F7655" t="s">
        <v>91</v>
      </c>
      <c r="G7655">
        <v>645</v>
      </c>
      <c r="H7655">
        <v>2</v>
      </c>
      <c r="I7655">
        <v>888</v>
      </c>
      <c r="J7655" t="s">
        <v>250</v>
      </c>
      <c r="K7655" t="s">
        <v>10743</v>
      </c>
      <c r="L7655">
        <v>18</v>
      </c>
      <c r="M7655" t="s">
        <v>94</v>
      </c>
      <c r="N7655" t="s">
        <v>95</v>
      </c>
      <c r="O7655">
        <v>108</v>
      </c>
      <c r="P7655" t="s">
        <v>105</v>
      </c>
      <c r="S7655" t="s">
        <v>40</v>
      </c>
      <c r="T7655" t="s">
        <v>41</v>
      </c>
      <c r="U7655">
        <v>888</v>
      </c>
      <c r="Y7655" t="s">
        <v>121</v>
      </c>
      <c r="Z7655" t="s">
        <v>122</v>
      </c>
      <c r="AA7655">
        <v>34.097999999999999</v>
      </c>
      <c r="AB7655">
        <v>-118.3416</v>
      </c>
      <c r="AC7655">
        <f t="shared" si="119"/>
        <v>0</v>
      </c>
    </row>
    <row r="7656" spans="1:29" x14ac:dyDescent="0.35">
      <c r="A7656">
        <v>211312566</v>
      </c>
      <c r="B7656" s="1">
        <v>44388</v>
      </c>
      <c r="C7656" s="1">
        <v>44388</v>
      </c>
      <c r="D7656">
        <v>2140</v>
      </c>
      <c r="E7656">
        <v>13</v>
      </c>
      <c r="F7656" t="s">
        <v>62</v>
      </c>
      <c r="G7656">
        <v>1394</v>
      </c>
      <c r="H7656">
        <v>1</v>
      </c>
      <c r="I7656">
        <v>510</v>
      </c>
      <c r="J7656" t="s">
        <v>29</v>
      </c>
      <c r="L7656">
        <v>0</v>
      </c>
      <c r="O7656">
        <v>101</v>
      </c>
      <c r="P7656" t="s">
        <v>32</v>
      </c>
      <c r="S7656" t="s">
        <v>40</v>
      </c>
      <c r="T7656" t="s">
        <v>41</v>
      </c>
      <c r="U7656">
        <v>510</v>
      </c>
      <c r="Y7656" t="s">
        <v>2603</v>
      </c>
      <c r="Z7656" t="s">
        <v>676</v>
      </c>
      <c r="AA7656">
        <v>33.982399999999998</v>
      </c>
      <c r="AB7656">
        <v>-118.2696</v>
      </c>
      <c r="AC7656">
        <f t="shared" si="119"/>
        <v>0</v>
      </c>
    </row>
    <row r="7657" spans="1:29" x14ac:dyDescent="0.35">
      <c r="A7657">
        <v>210108295</v>
      </c>
      <c r="B7657" s="1">
        <v>44287</v>
      </c>
      <c r="C7657" s="1">
        <v>44287</v>
      </c>
      <c r="D7657">
        <v>1200</v>
      </c>
      <c r="E7657">
        <v>1</v>
      </c>
      <c r="F7657" t="s">
        <v>36</v>
      </c>
      <c r="G7657">
        <v>195</v>
      </c>
      <c r="H7657">
        <v>1</v>
      </c>
      <c r="I7657">
        <v>480</v>
      </c>
      <c r="J7657" t="s">
        <v>44</v>
      </c>
      <c r="K7657">
        <v>344</v>
      </c>
      <c r="L7657">
        <v>36</v>
      </c>
      <c r="M7657" t="s">
        <v>30</v>
      </c>
      <c r="N7657" t="s">
        <v>163</v>
      </c>
      <c r="O7657">
        <v>102</v>
      </c>
      <c r="P7657" t="s">
        <v>186</v>
      </c>
      <c r="S7657" t="s">
        <v>40</v>
      </c>
      <c r="T7657" t="s">
        <v>41</v>
      </c>
      <c r="U7657">
        <v>480</v>
      </c>
      <c r="Y7657" t="s">
        <v>4973</v>
      </c>
      <c r="AA7657">
        <v>34.032200000000003</v>
      </c>
      <c r="AB7657">
        <v>-118.2637</v>
      </c>
      <c r="AC7657">
        <f t="shared" si="119"/>
        <v>0</v>
      </c>
    </row>
    <row r="7658" spans="1:29" x14ac:dyDescent="0.35">
      <c r="A7658">
        <v>210311214</v>
      </c>
      <c r="B7658" s="1">
        <v>44351</v>
      </c>
      <c r="C7658" s="1">
        <v>44350</v>
      </c>
      <c r="D7658">
        <v>2130</v>
      </c>
      <c r="E7658">
        <v>3</v>
      </c>
      <c r="F7658" t="s">
        <v>43</v>
      </c>
      <c r="G7658">
        <v>328</v>
      </c>
      <c r="H7658">
        <v>1</v>
      </c>
      <c r="I7658">
        <v>331</v>
      </c>
      <c r="J7658" t="s">
        <v>233</v>
      </c>
      <c r="K7658" t="s">
        <v>10744</v>
      </c>
      <c r="L7658">
        <v>20</v>
      </c>
      <c r="M7658" t="s">
        <v>30</v>
      </c>
      <c r="N7658" t="s">
        <v>173</v>
      </c>
      <c r="O7658">
        <v>108</v>
      </c>
      <c r="P7658" t="s">
        <v>105</v>
      </c>
      <c r="S7658" t="s">
        <v>40</v>
      </c>
      <c r="T7658" t="s">
        <v>41</v>
      </c>
      <c r="U7658">
        <v>331</v>
      </c>
      <c r="Y7658" t="s">
        <v>10745</v>
      </c>
      <c r="AA7658">
        <v>34.027000000000001</v>
      </c>
      <c r="AB7658">
        <v>-118.2794</v>
      </c>
      <c r="AC7658">
        <f t="shared" si="119"/>
        <v>0</v>
      </c>
    </row>
    <row r="7659" spans="1:29" x14ac:dyDescent="0.35">
      <c r="A7659">
        <v>212009686</v>
      </c>
      <c r="B7659" s="1">
        <v>44344</v>
      </c>
      <c r="C7659" s="1">
        <v>44322</v>
      </c>
      <c r="D7659">
        <v>1100</v>
      </c>
      <c r="E7659">
        <v>20</v>
      </c>
      <c r="F7659" t="s">
        <v>10529</v>
      </c>
      <c r="G7659">
        <v>2029</v>
      </c>
      <c r="H7659">
        <v>2</v>
      </c>
      <c r="I7659">
        <v>668</v>
      </c>
      <c r="J7659" t="s">
        <v>287</v>
      </c>
      <c r="K7659" t="s">
        <v>245</v>
      </c>
      <c r="L7659">
        <v>0</v>
      </c>
      <c r="M7659" t="s">
        <v>46</v>
      </c>
      <c r="N7659" t="s">
        <v>46</v>
      </c>
      <c r="O7659">
        <v>203</v>
      </c>
      <c r="P7659" t="s">
        <v>101</v>
      </c>
      <c r="S7659" t="s">
        <v>40</v>
      </c>
      <c r="T7659" t="s">
        <v>41</v>
      </c>
      <c r="U7659">
        <v>668</v>
      </c>
      <c r="Y7659" t="s">
        <v>10746</v>
      </c>
      <c r="AA7659">
        <v>34.065199999999997</v>
      </c>
      <c r="AB7659">
        <v>-118.2878</v>
      </c>
      <c r="AC7659">
        <f t="shared" si="119"/>
        <v>0</v>
      </c>
    </row>
    <row r="7660" spans="1:29" x14ac:dyDescent="0.35">
      <c r="A7660">
        <v>211705317</v>
      </c>
      <c r="B7660" s="1">
        <v>44227</v>
      </c>
      <c r="C7660" s="1">
        <v>44227</v>
      </c>
      <c r="D7660">
        <v>1458</v>
      </c>
      <c r="E7660">
        <v>17</v>
      </c>
      <c r="F7660" t="s">
        <v>10498</v>
      </c>
      <c r="G7660">
        <v>1749</v>
      </c>
      <c r="H7660">
        <v>2</v>
      </c>
      <c r="I7660">
        <v>956</v>
      </c>
      <c r="J7660" t="s">
        <v>328</v>
      </c>
      <c r="K7660">
        <v>1906</v>
      </c>
      <c r="L7660">
        <v>49</v>
      </c>
      <c r="M7660" t="s">
        <v>30</v>
      </c>
      <c r="N7660" t="s">
        <v>73</v>
      </c>
      <c r="O7660">
        <v>501</v>
      </c>
      <c r="P7660" t="s">
        <v>164</v>
      </c>
      <c r="S7660" t="s">
        <v>40</v>
      </c>
      <c r="T7660" t="s">
        <v>41</v>
      </c>
      <c r="U7660">
        <v>956</v>
      </c>
      <c r="Y7660" t="s">
        <v>10747</v>
      </c>
      <c r="AA7660">
        <v>34.259399999999999</v>
      </c>
      <c r="AB7660">
        <v>-118.48480000000001</v>
      </c>
      <c r="AC7660">
        <f t="shared" si="119"/>
        <v>0</v>
      </c>
    </row>
    <row r="7661" spans="1:29" x14ac:dyDescent="0.35">
      <c r="A7661">
        <v>210318758</v>
      </c>
      <c r="B7661" s="1">
        <v>44511</v>
      </c>
      <c r="C7661" s="1">
        <v>44509</v>
      </c>
      <c r="D7661">
        <v>1930</v>
      </c>
      <c r="E7661">
        <v>3</v>
      </c>
      <c r="F7661" t="s">
        <v>43</v>
      </c>
      <c r="G7661">
        <v>318</v>
      </c>
      <c r="H7661">
        <v>2</v>
      </c>
      <c r="I7661">
        <v>740</v>
      </c>
      <c r="J7661" t="s">
        <v>224</v>
      </c>
      <c r="K7661" t="s">
        <v>10748</v>
      </c>
      <c r="L7661">
        <v>30</v>
      </c>
      <c r="M7661" t="s">
        <v>30</v>
      </c>
      <c r="N7661" t="s">
        <v>95</v>
      </c>
      <c r="O7661">
        <v>122</v>
      </c>
      <c r="P7661" t="s">
        <v>275</v>
      </c>
      <c r="S7661" t="s">
        <v>40</v>
      </c>
      <c r="T7661" t="s">
        <v>41</v>
      </c>
      <c r="U7661">
        <v>740</v>
      </c>
      <c r="Y7661" t="s">
        <v>10749</v>
      </c>
      <c r="AA7661">
        <v>34.035200000000003</v>
      </c>
      <c r="AB7661">
        <v>-118.289</v>
      </c>
      <c r="AC7661">
        <f t="shared" si="119"/>
        <v>0</v>
      </c>
    </row>
    <row r="7662" spans="1:29" x14ac:dyDescent="0.35">
      <c r="A7662">
        <v>211220268</v>
      </c>
      <c r="B7662" s="1">
        <v>44463</v>
      </c>
      <c r="C7662" s="1">
        <v>44442</v>
      </c>
      <c r="D7662">
        <v>1100</v>
      </c>
      <c r="E7662">
        <v>12</v>
      </c>
      <c r="F7662" t="s">
        <v>68</v>
      </c>
      <c r="G7662">
        <v>1209</v>
      </c>
      <c r="H7662">
        <v>2</v>
      </c>
      <c r="I7662">
        <v>354</v>
      </c>
      <c r="J7662" t="s">
        <v>167</v>
      </c>
      <c r="K7662" t="s">
        <v>10750</v>
      </c>
      <c r="L7662">
        <v>37</v>
      </c>
      <c r="M7662" t="s">
        <v>94</v>
      </c>
      <c r="N7662" t="s">
        <v>95</v>
      </c>
      <c r="O7662">
        <v>501</v>
      </c>
      <c r="P7662" t="s">
        <v>164</v>
      </c>
      <c r="S7662" t="s">
        <v>40</v>
      </c>
      <c r="T7662" t="s">
        <v>41</v>
      </c>
      <c r="U7662">
        <v>354</v>
      </c>
      <c r="Y7662" t="s">
        <v>10751</v>
      </c>
      <c r="AA7662">
        <v>33.999499999999998</v>
      </c>
      <c r="AB7662">
        <v>-118.2817</v>
      </c>
      <c r="AC7662">
        <f t="shared" si="119"/>
        <v>0</v>
      </c>
    </row>
    <row r="7663" spans="1:29" x14ac:dyDescent="0.35">
      <c r="A7663">
        <v>212110092</v>
      </c>
      <c r="B7663" s="1">
        <v>44360</v>
      </c>
      <c r="C7663" s="1">
        <v>44360</v>
      </c>
      <c r="D7663">
        <v>2050</v>
      </c>
      <c r="E7663">
        <v>21</v>
      </c>
      <c r="F7663" t="s">
        <v>10503</v>
      </c>
      <c r="G7663">
        <v>2107</v>
      </c>
      <c r="H7663">
        <v>1</v>
      </c>
      <c r="I7663">
        <v>210</v>
      </c>
      <c r="J7663" t="s">
        <v>149</v>
      </c>
      <c r="K7663" t="s">
        <v>10752</v>
      </c>
      <c r="L7663">
        <v>60</v>
      </c>
      <c r="M7663" t="s">
        <v>30</v>
      </c>
      <c r="N7663" t="s">
        <v>95</v>
      </c>
      <c r="O7663">
        <v>108</v>
      </c>
      <c r="P7663" t="s">
        <v>105</v>
      </c>
      <c r="Q7663">
        <v>109</v>
      </c>
      <c r="R7663" t="s">
        <v>265</v>
      </c>
      <c r="S7663" t="s">
        <v>40</v>
      </c>
      <c r="T7663" t="s">
        <v>41</v>
      </c>
      <c r="U7663">
        <v>210</v>
      </c>
      <c r="V7663">
        <v>510</v>
      </c>
      <c r="Y7663" t="s">
        <v>10753</v>
      </c>
      <c r="AA7663">
        <v>34.223399999999998</v>
      </c>
      <c r="AB7663">
        <v>-118.5932</v>
      </c>
      <c r="AC7663">
        <f t="shared" si="119"/>
        <v>0</v>
      </c>
    </row>
    <row r="7664" spans="1:29" x14ac:dyDescent="0.35">
      <c r="A7664">
        <v>211005173</v>
      </c>
      <c r="B7664" s="1">
        <v>44235</v>
      </c>
      <c r="C7664" s="1">
        <v>44223</v>
      </c>
      <c r="D7664">
        <v>1210</v>
      </c>
      <c r="E7664">
        <v>10</v>
      </c>
      <c r="F7664" t="s">
        <v>103</v>
      </c>
      <c r="G7664">
        <v>1079</v>
      </c>
      <c r="H7664">
        <v>1</v>
      </c>
      <c r="I7664">
        <v>440</v>
      </c>
      <c r="J7664" t="s">
        <v>213</v>
      </c>
      <c r="K7664" t="s">
        <v>10754</v>
      </c>
      <c r="L7664">
        <v>23</v>
      </c>
      <c r="M7664" t="s">
        <v>94</v>
      </c>
      <c r="N7664" t="s">
        <v>73</v>
      </c>
      <c r="O7664">
        <v>502</v>
      </c>
      <c r="P7664" t="s">
        <v>47</v>
      </c>
      <c r="S7664" t="s">
        <v>40</v>
      </c>
      <c r="T7664" t="s">
        <v>41</v>
      </c>
      <c r="U7664">
        <v>440</v>
      </c>
      <c r="Y7664" t="s">
        <v>3774</v>
      </c>
      <c r="AA7664">
        <v>34.155700000000003</v>
      </c>
      <c r="AB7664">
        <v>-118.4697</v>
      </c>
      <c r="AC7664">
        <f t="shared" si="119"/>
        <v>0</v>
      </c>
    </row>
    <row r="7665" spans="1:29" x14ac:dyDescent="0.35">
      <c r="A7665">
        <v>210117576</v>
      </c>
      <c r="B7665" s="1">
        <v>44465</v>
      </c>
      <c r="C7665" s="1">
        <v>44465</v>
      </c>
      <c r="D7665">
        <v>2030</v>
      </c>
      <c r="E7665">
        <v>1</v>
      </c>
      <c r="F7665" t="s">
        <v>36</v>
      </c>
      <c r="G7665">
        <v>119</v>
      </c>
      <c r="H7665">
        <v>1</v>
      </c>
      <c r="I7665">
        <v>471</v>
      </c>
      <c r="J7665" t="s">
        <v>10755</v>
      </c>
      <c r="K7665" t="s">
        <v>10756</v>
      </c>
      <c r="L7665">
        <v>53</v>
      </c>
      <c r="M7665" t="s">
        <v>30</v>
      </c>
      <c r="N7665" t="s">
        <v>31</v>
      </c>
      <c r="O7665">
        <v>834</v>
      </c>
      <c r="P7665" t="s">
        <v>1249</v>
      </c>
      <c r="S7665" t="s">
        <v>40</v>
      </c>
      <c r="T7665" t="s">
        <v>41</v>
      </c>
      <c r="U7665">
        <v>471</v>
      </c>
      <c r="Y7665" t="s">
        <v>1250</v>
      </c>
      <c r="AA7665">
        <v>34.056100000000001</v>
      </c>
      <c r="AB7665">
        <v>-118.2375</v>
      </c>
      <c r="AC7665">
        <f t="shared" si="119"/>
        <v>0</v>
      </c>
    </row>
    <row r="7666" spans="1:29" x14ac:dyDescent="0.35">
      <c r="A7666">
        <v>211011466</v>
      </c>
      <c r="B7666" s="1">
        <v>44427</v>
      </c>
      <c r="C7666" s="1">
        <v>44416</v>
      </c>
      <c r="D7666">
        <v>1600</v>
      </c>
      <c r="E7666">
        <v>10</v>
      </c>
      <c r="F7666" t="s">
        <v>103</v>
      </c>
      <c r="G7666">
        <v>1047</v>
      </c>
      <c r="H7666">
        <v>1</v>
      </c>
      <c r="I7666">
        <v>310</v>
      </c>
      <c r="J7666" t="s">
        <v>71</v>
      </c>
      <c r="K7666" t="s">
        <v>10757</v>
      </c>
      <c r="L7666">
        <v>93</v>
      </c>
      <c r="M7666" t="s">
        <v>94</v>
      </c>
      <c r="N7666" t="s">
        <v>73</v>
      </c>
      <c r="O7666">
        <v>707</v>
      </c>
      <c r="P7666" t="s">
        <v>280</v>
      </c>
      <c r="S7666" t="s">
        <v>40</v>
      </c>
      <c r="T7666" t="s">
        <v>41</v>
      </c>
      <c r="U7666">
        <v>310</v>
      </c>
      <c r="Y7666" t="s">
        <v>10758</v>
      </c>
      <c r="AA7666">
        <v>34.176299999999998</v>
      </c>
      <c r="AB7666">
        <v>-118.5085</v>
      </c>
      <c r="AC7666">
        <f t="shared" si="119"/>
        <v>0</v>
      </c>
    </row>
    <row r="7667" spans="1:29" x14ac:dyDescent="0.35">
      <c r="A7667">
        <v>210812267</v>
      </c>
      <c r="B7667" s="1">
        <v>44409</v>
      </c>
      <c r="C7667" s="1">
        <v>44406</v>
      </c>
      <c r="D7667">
        <v>2300</v>
      </c>
      <c r="E7667">
        <v>8</v>
      </c>
      <c r="F7667" t="s">
        <v>109</v>
      </c>
      <c r="G7667">
        <v>859</v>
      </c>
      <c r="H7667">
        <v>1</v>
      </c>
      <c r="I7667">
        <v>331</v>
      </c>
      <c r="J7667" t="s">
        <v>233</v>
      </c>
      <c r="K7667" t="s">
        <v>2281</v>
      </c>
      <c r="L7667">
        <v>39</v>
      </c>
      <c r="M7667" t="s">
        <v>30</v>
      </c>
      <c r="N7667" t="s">
        <v>73</v>
      </c>
      <c r="O7667">
        <v>101</v>
      </c>
      <c r="P7667" t="s">
        <v>32</v>
      </c>
      <c r="S7667" t="s">
        <v>40</v>
      </c>
      <c r="T7667" t="s">
        <v>41</v>
      </c>
      <c r="U7667">
        <v>331</v>
      </c>
      <c r="Y7667" t="s">
        <v>7860</v>
      </c>
      <c r="AA7667">
        <v>34.045699999999997</v>
      </c>
      <c r="AB7667">
        <v>-118.3831</v>
      </c>
      <c r="AC7667">
        <f t="shared" si="119"/>
        <v>0</v>
      </c>
    </row>
    <row r="7668" spans="1:29" x14ac:dyDescent="0.35">
      <c r="A7668">
        <v>211501111</v>
      </c>
      <c r="B7668" s="1">
        <v>44516</v>
      </c>
      <c r="C7668" s="1">
        <v>44516</v>
      </c>
      <c r="D7668">
        <v>1405</v>
      </c>
      <c r="E7668">
        <v>15</v>
      </c>
      <c r="F7668" t="s">
        <v>10519</v>
      </c>
      <c r="G7668">
        <v>1513</v>
      </c>
      <c r="H7668">
        <v>1</v>
      </c>
      <c r="I7668">
        <v>230</v>
      </c>
      <c r="J7668" t="s">
        <v>161</v>
      </c>
      <c r="K7668" t="s">
        <v>10759</v>
      </c>
      <c r="L7668">
        <v>0</v>
      </c>
      <c r="M7668" t="s">
        <v>30</v>
      </c>
      <c r="N7668" t="s">
        <v>31</v>
      </c>
      <c r="O7668">
        <v>101</v>
      </c>
      <c r="P7668" t="s">
        <v>32</v>
      </c>
      <c r="Q7668">
        <v>205</v>
      </c>
      <c r="R7668" t="s">
        <v>579</v>
      </c>
      <c r="S7668" t="s">
        <v>33</v>
      </c>
      <c r="T7668" t="s">
        <v>34</v>
      </c>
      <c r="U7668">
        <v>230</v>
      </c>
      <c r="V7668">
        <v>998</v>
      </c>
      <c r="Y7668" t="s">
        <v>10760</v>
      </c>
      <c r="AA7668">
        <v>34.193899999999999</v>
      </c>
      <c r="AB7668">
        <v>-118.40309999999999</v>
      </c>
      <c r="AC7668">
        <f t="shared" si="119"/>
        <v>1</v>
      </c>
    </row>
    <row r="7669" spans="1:29" x14ac:dyDescent="0.35">
      <c r="A7669">
        <v>210505264</v>
      </c>
      <c r="B7669" s="1">
        <v>44227</v>
      </c>
      <c r="C7669" s="1">
        <v>44227</v>
      </c>
      <c r="D7669">
        <v>1115</v>
      </c>
      <c r="E7669">
        <v>5</v>
      </c>
      <c r="F7669" t="s">
        <v>98</v>
      </c>
      <c r="G7669">
        <v>541</v>
      </c>
      <c r="H7669">
        <v>1</v>
      </c>
      <c r="I7669">
        <v>236</v>
      </c>
      <c r="J7669" t="s">
        <v>692</v>
      </c>
      <c r="K7669" t="s">
        <v>10761</v>
      </c>
      <c r="L7669">
        <v>30</v>
      </c>
      <c r="M7669" t="s">
        <v>30</v>
      </c>
      <c r="N7669" t="s">
        <v>163</v>
      </c>
      <c r="O7669">
        <v>502</v>
      </c>
      <c r="P7669" t="s">
        <v>47</v>
      </c>
      <c r="Q7669">
        <v>216</v>
      </c>
      <c r="R7669" t="s">
        <v>1006</v>
      </c>
      <c r="S7669" t="s">
        <v>84</v>
      </c>
      <c r="T7669" t="s">
        <v>85</v>
      </c>
      <c r="U7669">
        <v>236</v>
      </c>
      <c r="Y7669" t="s">
        <v>10762</v>
      </c>
      <c r="AA7669">
        <v>33.7547</v>
      </c>
      <c r="AB7669">
        <v>-118.30110000000001</v>
      </c>
      <c r="AC7669">
        <f t="shared" si="119"/>
        <v>0</v>
      </c>
    </row>
    <row r="7670" spans="1:29" x14ac:dyDescent="0.35">
      <c r="A7670">
        <v>211107740</v>
      </c>
      <c r="B7670" s="1">
        <v>44304</v>
      </c>
      <c r="C7670" s="1">
        <v>44304</v>
      </c>
      <c r="D7670">
        <v>1045</v>
      </c>
      <c r="E7670">
        <v>11</v>
      </c>
      <c r="F7670" t="s">
        <v>64</v>
      </c>
      <c r="G7670">
        <v>1109</v>
      </c>
      <c r="H7670">
        <v>2</v>
      </c>
      <c r="I7670">
        <v>624</v>
      </c>
      <c r="J7670" t="s">
        <v>171</v>
      </c>
      <c r="K7670">
        <v>400</v>
      </c>
      <c r="L7670">
        <v>26</v>
      </c>
      <c r="M7670" t="s">
        <v>30</v>
      </c>
      <c r="N7670" t="s">
        <v>95</v>
      </c>
      <c r="O7670">
        <v>203</v>
      </c>
      <c r="P7670" t="s">
        <v>101</v>
      </c>
      <c r="Q7670">
        <v>400</v>
      </c>
      <c r="R7670" t="s">
        <v>143</v>
      </c>
      <c r="S7670" t="s">
        <v>40</v>
      </c>
      <c r="T7670" t="s">
        <v>41</v>
      </c>
      <c r="U7670">
        <v>624</v>
      </c>
      <c r="Y7670" t="s">
        <v>10763</v>
      </c>
      <c r="AA7670">
        <v>34.137799999999999</v>
      </c>
      <c r="AB7670">
        <v>-118.1883</v>
      </c>
      <c r="AC7670">
        <f t="shared" si="119"/>
        <v>0</v>
      </c>
    </row>
    <row r="7671" spans="1:29" x14ac:dyDescent="0.35">
      <c r="A7671">
        <v>211310594</v>
      </c>
      <c r="B7671" s="1">
        <v>44349</v>
      </c>
      <c r="C7671" s="1">
        <v>44321</v>
      </c>
      <c r="D7671">
        <v>1</v>
      </c>
      <c r="E7671">
        <v>13</v>
      </c>
      <c r="F7671" t="s">
        <v>62</v>
      </c>
      <c r="G7671">
        <v>1321</v>
      </c>
      <c r="H7671">
        <v>2</v>
      </c>
      <c r="I7671">
        <v>668</v>
      </c>
      <c r="J7671" t="s">
        <v>287</v>
      </c>
      <c r="K7671" t="s">
        <v>1063</v>
      </c>
      <c r="L7671">
        <v>0</v>
      </c>
      <c r="M7671" t="s">
        <v>30</v>
      </c>
      <c r="N7671" t="s">
        <v>73</v>
      </c>
      <c r="O7671">
        <v>108</v>
      </c>
      <c r="P7671" t="s">
        <v>105</v>
      </c>
      <c r="S7671" t="s">
        <v>84</v>
      </c>
      <c r="T7671" t="s">
        <v>85</v>
      </c>
      <c r="U7671">
        <v>668</v>
      </c>
      <c r="Y7671" t="s">
        <v>10764</v>
      </c>
      <c r="AA7671">
        <v>34.033799999999999</v>
      </c>
      <c r="AB7671">
        <v>-118.2724</v>
      </c>
      <c r="AC7671">
        <f t="shared" si="119"/>
        <v>0</v>
      </c>
    </row>
    <row r="7672" spans="1:29" x14ac:dyDescent="0.35">
      <c r="A7672">
        <v>211712167</v>
      </c>
      <c r="B7672" s="1">
        <v>44439</v>
      </c>
      <c r="C7672" s="1">
        <v>44439</v>
      </c>
      <c r="D7672">
        <v>1245</v>
      </c>
      <c r="E7672">
        <v>17</v>
      </c>
      <c r="F7672" t="s">
        <v>10498</v>
      </c>
      <c r="G7672">
        <v>1777</v>
      </c>
      <c r="H7672">
        <v>2</v>
      </c>
      <c r="I7672">
        <v>930</v>
      </c>
      <c r="J7672" t="s">
        <v>339</v>
      </c>
      <c r="K7672" t="s">
        <v>10765</v>
      </c>
      <c r="L7672">
        <v>24</v>
      </c>
      <c r="M7672" t="s">
        <v>94</v>
      </c>
      <c r="N7672" t="s">
        <v>163</v>
      </c>
      <c r="O7672">
        <v>501</v>
      </c>
      <c r="P7672" t="s">
        <v>164</v>
      </c>
      <c r="Q7672">
        <v>511</v>
      </c>
      <c r="R7672" t="s">
        <v>151</v>
      </c>
      <c r="S7672" t="s">
        <v>33</v>
      </c>
      <c r="T7672" t="s">
        <v>34</v>
      </c>
      <c r="U7672">
        <v>930</v>
      </c>
      <c r="Y7672" t="s">
        <v>10766</v>
      </c>
      <c r="AA7672">
        <v>34.2393</v>
      </c>
      <c r="AB7672">
        <v>-118.48560000000001</v>
      </c>
      <c r="AC7672">
        <f t="shared" si="119"/>
        <v>1</v>
      </c>
    </row>
    <row r="7673" spans="1:29" x14ac:dyDescent="0.35">
      <c r="A7673">
        <v>210110924</v>
      </c>
      <c r="B7673" s="1">
        <v>44343</v>
      </c>
      <c r="C7673" s="1">
        <v>44329</v>
      </c>
      <c r="D7673">
        <v>1125</v>
      </c>
      <c r="E7673">
        <v>1</v>
      </c>
      <c r="F7673" t="s">
        <v>36</v>
      </c>
      <c r="G7673">
        <v>101</v>
      </c>
      <c r="H7673">
        <v>1</v>
      </c>
      <c r="I7673">
        <v>440</v>
      </c>
      <c r="J7673" t="s">
        <v>213</v>
      </c>
      <c r="K7673" t="s">
        <v>7047</v>
      </c>
      <c r="L7673">
        <v>35</v>
      </c>
      <c r="M7673" t="s">
        <v>94</v>
      </c>
      <c r="N7673" t="s">
        <v>73</v>
      </c>
      <c r="O7673">
        <v>502</v>
      </c>
      <c r="P7673" t="s">
        <v>47</v>
      </c>
      <c r="S7673" t="s">
        <v>40</v>
      </c>
      <c r="T7673" t="s">
        <v>41</v>
      </c>
      <c r="U7673">
        <v>440</v>
      </c>
      <c r="Y7673" t="s">
        <v>10767</v>
      </c>
      <c r="AA7673">
        <v>34.068399999999997</v>
      </c>
      <c r="AB7673">
        <v>-118.2449</v>
      </c>
      <c r="AC7673">
        <f t="shared" si="119"/>
        <v>0</v>
      </c>
    </row>
    <row r="7674" spans="1:29" x14ac:dyDescent="0.35">
      <c r="A7674">
        <v>210217585</v>
      </c>
      <c r="B7674" s="1">
        <v>44514</v>
      </c>
      <c r="C7674" s="1">
        <v>44514</v>
      </c>
      <c r="D7674">
        <v>2020</v>
      </c>
      <c r="E7674">
        <v>2</v>
      </c>
      <c r="F7674" t="s">
        <v>56</v>
      </c>
      <c r="G7674">
        <v>211</v>
      </c>
      <c r="H7674">
        <v>2</v>
      </c>
      <c r="I7674">
        <v>624</v>
      </c>
      <c r="J7674" t="s">
        <v>171</v>
      </c>
      <c r="K7674" t="s">
        <v>10768</v>
      </c>
      <c r="L7674">
        <v>26</v>
      </c>
      <c r="M7674" t="s">
        <v>30</v>
      </c>
      <c r="N7674" t="s">
        <v>73</v>
      </c>
      <c r="O7674">
        <v>501</v>
      </c>
      <c r="P7674" t="s">
        <v>164</v>
      </c>
      <c r="Q7674">
        <v>400</v>
      </c>
      <c r="R7674" t="s">
        <v>143</v>
      </c>
      <c r="S7674" t="s">
        <v>33</v>
      </c>
      <c r="T7674" t="s">
        <v>34</v>
      </c>
      <c r="U7674">
        <v>624</v>
      </c>
      <c r="Y7674" t="s">
        <v>10769</v>
      </c>
      <c r="AA7674">
        <v>34.0794</v>
      </c>
      <c r="AB7674">
        <v>-118.3004</v>
      </c>
      <c r="AC7674">
        <f t="shared" si="119"/>
        <v>1</v>
      </c>
    </row>
    <row r="7675" spans="1:29" x14ac:dyDescent="0.35">
      <c r="A7675">
        <v>211815723</v>
      </c>
      <c r="B7675" s="1">
        <v>44432</v>
      </c>
      <c r="C7675" s="1">
        <v>44432</v>
      </c>
      <c r="D7675">
        <v>2120</v>
      </c>
      <c r="E7675">
        <v>18</v>
      </c>
      <c r="F7675" t="s">
        <v>10516</v>
      </c>
      <c r="G7675">
        <v>1826</v>
      </c>
      <c r="H7675">
        <v>1</v>
      </c>
      <c r="I7675">
        <v>210</v>
      </c>
      <c r="J7675" t="s">
        <v>149</v>
      </c>
      <c r="K7675" t="s">
        <v>10770</v>
      </c>
      <c r="L7675">
        <v>12</v>
      </c>
      <c r="M7675" t="s">
        <v>30</v>
      </c>
      <c r="N7675" t="s">
        <v>95</v>
      </c>
      <c r="O7675">
        <v>402</v>
      </c>
      <c r="P7675" t="s">
        <v>195</v>
      </c>
      <c r="Q7675">
        <v>400</v>
      </c>
      <c r="R7675" t="s">
        <v>143</v>
      </c>
      <c r="S7675" t="s">
        <v>40</v>
      </c>
      <c r="T7675" t="s">
        <v>41</v>
      </c>
      <c r="U7675">
        <v>210</v>
      </c>
      <c r="Y7675" t="s">
        <v>10771</v>
      </c>
      <c r="AA7675">
        <v>33.948500000000003</v>
      </c>
      <c r="AB7675">
        <v>-118.2461</v>
      </c>
      <c r="AC7675">
        <f t="shared" si="119"/>
        <v>0</v>
      </c>
    </row>
    <row r="7676" spans="1:29" x14ac:dyDescent="0.35">
      <c r="A7676">
        <v>210111138</v>
      </c>
      <c r="B7676" s="1">
        <v>44329</v>
      </c>
      <c r="C7676" s="1">
        <v>44323</v>
      </c>
      <c r="D7676">
        <v>2043</v>
      </c>
      <c r="E7676">
        <v>1</v>
      </c>
      <c r="F7676" t="s">
        <v>36</v>
      </c>
      <c r="G7676">
        <v>182</v>
      </c>
      <c r="H7676">
        <v>1</v>
      </c>
      <c r="I7676">
        <v>440</v>
      </c>
      <c r="J7676" t="s">
        <v>213</v>
      </c>
      <c r="K7676">
        <v>344</v>
      </c>
      <c r="L7676">
        <v>0</v>
      </c>
      <c r="M7676" t="s">
        <v>46</v>
      </c>
      <c r="N7676" t="s">
        <v>46</v>
      </c>
      <c r="O7676">
        <v>203</v>
      </c>
      <c r="P7676" t="s">
        <v>101</v>
      </c>
      <c r="S7676" t="s">
        <v>40</v>
      </c>
      <c r="T7676" t="s">
        <v>41</v>
      </c>
      <c r="U7676">
        <v>440</v>
      </c>
      <c r="Y7676" t="s">
        <v>10772</v>
      </c>
      <c r="AA7676">
        <v>34.042000000000002</v>
      </c>
      <c r="AB7676">
        <v>-118.2625</v>
      </c>
      <c r="AC7676">
        <f t="shared" si="119"/>
        <v>0</v>
      </c>
    </row>
    <row r="7677" spans="1:29" x14ac:dyDescent="0.35">
      <c r="A7677">
        <v>211806349</v>
      </c>
      <c r="B7677" s="1">
        <v>44244</v>
      </c>
      <c r="C7677" s="1">
        <v>44244</v>
      </c>
      <c r="D7677">
        <v>1630</v>
      </c>
      <c r="E7677">
        <v>18</v>
      </c>
      <c r="F7677" t="s">
        <v>10516</v>
      </c>
      <c r="G7677">
        <v>1836</v>
      </c>
      <c r="H7677">
        <v>1</v>
      </c>
      <c r="I7677">
        <v>230</v>
      </c>
      <c r="J7677" t="s">
        <v>161</v>
      </c>
      <c r="K7677" t="s">
        <v>10773</v>
      </c>
      <c r="L7677">
        <v>0</v>
      </c>
      <c r="M7677" t="s">
        <v>46</v>
      </c>
      <c r="N7677" t="s">
        <v>46</v>
      </c>
      <c r="O7677">
        <v>101</v>
      </c>
      <c r="P7677" t="s">
        <v>32</v>
      </c>
      <c r="Q7677">
        <v>400</v>
      </c>
      <c r="R7677" t="s">
        <v>143</v>
      </c>
      <c r="S7677" t="s">
        <v>40</v>
      </c>
      <c r="T7677" t="s">
        <v>41</v>
      </c>
      <c r="U7677">
        <v>230</v>
      </c>
      <c r="Y7677" t="s">
        <v>10774</v>
      </c>
      <c r="Z7677" t="s">
        <v>10775</v>
      </c>
      <c r="AA7677">
        <v>33.937800000000003</v>
      </c>
      <c r="AB7677">
        <v>-118.24630000000001</v>
      </c>
      <c r="AC7677">
        <f t="shared" si="119"/>
        <v>0</v>
      </c>
    </row>
    <row r="7678" spans="1:29" x14ac:dyDescent="0.35">
      <c r="A7678">
        <v>212112285</v>
      </c>
      <c r="B7678" s="1">
        <v>44414</v>
      </c>
      <c r="C7678" s="1">
        <v>44411</v>
      </c>
      <c r="D7678">
        <v>1100</v>
      </c>
      <c r="E7678">
        <v>21</v>
      </c>
      <c r="F7678" t="s">
        <v>10503</v>
      </c>
      <c r="G7678">
        <v>2187</v>
      </c>
      <c r="H7678">
        <v>1</v>
      </c>
      <c r="I7678">
        <v>440</v>
      </c>
      <c r="J7678" t="s">
        <v>213</v>
      </c>
      <c r="K7678">
        <v>344</v>
      </c>
      <c r="L7678">
        <v>43</v>
      </c>
      <c r="M7678" t="s">
        <v>94</v>
      </c>
      <c r="N7678" t="s">
        <v>73</v>
      </c>
      <c r="O7678">
        <v>403</v>
      </c>
      <c r="P7678" t="s">
        <v>337</v>
      </c>
      <c r="S7678" t="s">
        <v>40</v>
      </c>
      <c r="T7678" t="s">
        <v>41</v>
      </c>
      <c r="U7678">
        <v>440</v>
      </c>
      <c r="Y7678" t="s">
        <v>10776</v>
      </c>
      <c r="AA7678">
        <v>34.168500000000002</v>
      </c>
      <c r="AB7678">
        <v>-118.60380000000001</v>
      </c>
      <c r="AC7678">
        <f t="shared" si="119"/>
        <v>0</v>
      </c>
    </row>
    <row r="7679" spans="1:29" x14ac:dyDescent="0.35">
      <c r="A7679">
        <v>210306392</v>
      </c>
      <c r="B7679" s="1">
        <v>44247</v>
      </c>
      <c r="C7679" s="1">
        <v>44247</v>
      </c>
      <c r="D7679">
        <v>50</v>
      </c>
      <c r="E7679">
        <v>3</v>
      </c>
      <c r="F7679" t="s">
        <v>43</v>
      </c>
      <c r="G7679">
        <v>362</v>
      </c>
      <c r="H7679">
        <v>1</v>
      </c>
      <c r="I7679">
        <v>230</v>
      </c>
      <c r="J7679" t="s">
        <v>161</v>
      </c>
      <c r="K7679" t="s">
        <v>10777</v>
      </c>
      <c r="L7679">
        <v>30</v>
      </c>
      <c r="M7679" t="s">
        <v>30</v>
      </c>
      <c r="N7679" t="s">
        <v>95</v>
      </c>
      <c r="O7679">
        <v>101</v>
      </c>
      <c r="P7679" t="s">
        <v>32</v>
      </c>
      <c r="Q7679">
        <v>511</v>
      </c>
      <c r="R7679" t="s">
        <v>151</v>
      </c>
      <c r="S7679" t="s">
        <v>40</v>
      </c>
      <c r="T7679" t="s">
        <v>41</v>
      </c>
      <c r="U7679">
        <v>230</v>
      </c>
      <c r="Y7679" t="s">
        <v>10778</v>
      </c>
      <c r="Z7679" t="s">
        <v>123</v>
      </c>
      <c r="AA7679">
        <v>34.017000000000003</v>
      </c>
      <c r="AB7679">
        <v>-118.3477</v>
      </c>
      <c r="AC7679">
        <f t="shared" si="119"/>
        <v>0</v>
      </c>
    </row>
    <row r="7680" spans="1:29" x14ac:dyDescent="0.35">
      <c r="A7680">
        <v>212110057</v>
      </c>
      <c r="B7680" s="1">
        <v>44359</v>
      </c>
      <c r="C7680" s="1">
        <v>44359</v>
      </c>
      <c r="D7680">
        <v>1230</v>
      </c>
      <c r="E7680">
        <v>21</v>
      </c>
      <c r="F7680" t="s">
        <v>10503</v>
      </c>
      <c r="G7680">
        <v>2156</v>
      </c>
      <c r="H7680">
        <v>1</v>
      </c>
      <c r="I7680">
        <v>210</v>
      </c>
      <c r="J7680" t="s">
        <v>149</v>
      </c>
      <c r="K7680" t="s">
        <v>10779</v>
      </c>
      <c r="L7680">
        <v>50</v>
      </c>
      <c r="M7680" t="s">
        <v>30</v>
      </c>
      <c r="N7680" t="s">
        <v>73</v>
      </c>
      <c r="O7680">
        <v>404</v>
      </c>
      <c r="P7680" t="s">
        <v>1637</v>
      </c>
      <c r="Q7680">
        <v>102</v>
      </c>
      <c r="R7680" t="s">
        <v>219</v>
      </c>
      <c r="S7680" t="s">
        <v>33</v>
      </c>
      <c r="T7680" t="s">
        <v>34</v>
      </c>
      <c r="U7680">
        <v>210</v>
      </c>
      <c r="Y7680" t="s">
        <v>10780</v>
      </c>
      <c r="AA7680">
        <v>34.188299999999998</v>
      </c>
      <c r="AB7680">
        <v>-118.5984</v>
      </c>
      <c r="AC7680">
        <f t="shared" si="119"/>
        <v>1</v>
      </c>
    </row>
    <row r="7681" spans="1:29" x14ac:dyDescent="0.35">
      <c r="A7681">
        <v>211016093</v>
      </c>
      <c r="B7681" s="1">
        <v>44558</v>
      </c>
      <c r="C7681" s="1">
        <v>44557</v>
      </c>
      <c r="D7681">
        <v>1400</v>
      </c>
      <c r="E7681">
        <v>10</v>
      </c>
      <c r="F7681" t="s">
        <v>103</v>
      </c>
      <c r="G7681">
        <v>1027</v>
      </c>
      <c r="H7681">
        <v>1</v>
      </c>
      <c r="I7681">
        <v>310</v>
      </c>
      <c r="J7681" t="s">
        <v>71</v>
      </c>
      <c r="K7681" t="s">
        <v>10781</v>
      </c>
      <c r="L7681">
        <v>0</v>
      </c>
      <c r="M7681" t="s">
        <v>30</v>
      </c>
      <c r="N7681" t="s">
        <v>31</v>
      </c>
      <c r="O7681">
        <v>212</v>
      </c>
      <c r="P7681" t="s">
        <v>10782</v>
      </c>
      <c r="S7681" t="s">
        <v>40</v>
      </c>
      <c r="T7681" t="s">
        <v>41</v>
      </c>
      <c r="U7681">
        <v>310</v>
      </c>
      <c r="Y7681" t="s">
        <v>10783</v>
      </c>
      <c r="AA7681">
        <v>34.197499999999998</v>
      </c>
      <c r="AB7681">
        <v>-118.5099</v>
      </c>
      <c r="AC7681">
        <f t="shared" si="119"/>
        <v>0</v>
      </c>
    </row>
    <row r="7682" spans="1:29" x14ac:dyDescent="0.35">
      <c r="A7682">
        <v>211113348</v>
      </c>
      <c r="B7682" s="1">
        <v>44462</v>
      </c>
      <c r="C7682" s="1">
        <v>44461</v>
      </c>
      <c r="D7682">
        <v>2315</v>
      </c>
      <c r="E7682">
        <v>11</v>
      </c>
      <c r="F7682" t="s">
        <v>64</v>
      </c>
      <c r="G7682">
        <v>1148</v>
      </c>
      <c r="H7682">
        <v>2</v>
      </c>
      <c r="I7682">
        <v>740</v>
      </c>
      <c r="J7682" t="s">
        <v>224</v>
      </c>
      <c r="K7682">
        <v>329</v>
      </c>
      <c r="L7682">
        <v>49</v>
      </c>
      <c r="M7682" t="s">
        <v>30</v>
      </c>
      <c r="N7682" t="s">
        <v>173</v>
      </c>
      <c r="O7682">
        <v>108</v>
      </c>
      <c r="P7682" t="s">
        <v>105</v>
      </c>
      <c r="S7682" t="s">
        <v>40</v>
      </c>
      <c r="T7682" t="s">
        <v>41</v>
      </c>
      <c r="U7682">
        <v>740</v>
      </c>
      <c r="Y7682" t="s">
        <v>4071</v>
      </c>
      <c r="AA7682">
        <v>34.096200000000003</v>
      </c>
      <c r="AB7682">
        <v>-118.2072</v>
      </c>
      <c r="AC7682">
        <f t="shared" si="119"/>
        <v>0</v>
      </c>
    </row>
    <row r="7683" spans="1:29" x14ac:dyDescent="0.35">
      <c r="A7683">
        <v>210806264</v>
      </c>
      <c r="B7683" s="1">
        <v>44252</v>
      </c>
      <c r="C7683" s="1">
        <v>44251</v>
      </c>
      <c r="D7683">
        <v>1600</v>
      </c>
      <c r="E7683">
        <v>8</v>
      </c>
      <c r="F7683" t="s">
        <v>109</v>
      </c>
      <c r="G7683">
        <v>857</v>
      </c>
      <c r="H7683">
        <v>1</v>
      </c>
      <c r="I7683">
        <v>420</v>
      </c>
      <c r="J7683" t="s">
        <v>352</v>
      </c>
      <c r="L7683">
        <v>0</v>
      </c>
      <c r="O7683">
        <v>108</v>
      </c>
      <c r="P7683" t="s">
        <v>105</v>
      </c>
      <c r="S7683" t="s">
        <v>40</v>
      </c>
      <c r="T7683" t="s">
        <v>41</v>
      </c>
      <c r="U7683">
        <v>420</v>
      </c>
      <c r="Y7683" t="s">
        <v>6354</v>
      </c>
      <c r="AA7683">
        <v>34.056399999999996</v>
      </c>
      <c r="AB7683">
        <v>-118.39619999999999</v>
      </c>
      <c r="AC7683">
        <f t="shared" ref="AC7683:AC7746" si="120">IF(OR((S:S)="CC", S:S="AA",S:S="JA"), 1, 0)</f>
        <v>0</v>
      </c>
    </row>
    <row r="7684" spans="1:29" x14ac:dyDescent="0.35">
      <c r="A7684">
        <v>210100649</v>
      </c>
      <c r="B7684" s="1">
        <v>44315</v>
      </c>
      <c r="C7684" s="1">
        <v>44315</v>
      </c>
      <c r="D7684">
        <v>2200</v>
      </c>
      <c r="E7684">
        <v>1</v>
      </c>
      <c r="F7684" t="s">
        <v>36</v>
      </c>
      <c r="G7684">
        <v>181</v>
      </c>
      <c r="H7684">
        <v>1</v>
      </c>
      <c r="I7684">
        <v>230</v>
      </c>
      <c r="J7684" t="s">
        <v>161</v>
      </c>
      <c r="K7684" t="s">
        <v>251</v>
      </c>
      <c r="L7684">
        <v>37</v>
      </c>
      <c r="M7684" t="s">
        <v>30</v>
      </c>
      <c r="N7684" t="s">
        <v>95</v>
      </c>
      <c r="O7684">
        <v>102</v>
      </c>
      <c r="P7684" t="s">
        <v>186</v>
      </c>
      <c r="Q7684">
        <v>513</v>
      </c>
      <c r="R7684" t="s">
        <v>1856</v>
      </c>
      <c r="S7684" t="s">
        <v>84</v>
      </c>
      <c r="T7684" t="s">
        <v>85</v>
      </c>
      <c r="U7684">
        <v>230</v>
      </c>
      <c r="V7684">
        <v>998</v>
      </c>
      <c r="Y7684" t="s">
        <v>695</v>
      </c>
      <c r="Z7684" t="s">
        <v>994</v>
      </c>
      <c r="AA7684">
        <v>34.042099999999998</v>
      </c>
      <c r="AB7684">
        <v>-118.26730000000001</v>
      </c>
      <c r="AC7684">
        <f t="shared" si="120"/>
        <v>0</v>
      </c>
    </row>
    <row r="7685" spans="1:29" x14ac:dyDescent="0.35">
      <c r="A7685">
        <v>210105683</v>
      </c>
      <c r="B7685" s="1">
        <v>44235</v>
      </c>
      <c r="C7685" s="1">
        <v>44207</v>
      </c>
      <c r="D7685">
        <v>839</v>
      </c>
      <c r="E7685">
        <v>1</v>
      </c>
      <c r="F7685" t="s">
        <v>36</v>
      </c>
      <c r="G7685">
        <v>161</v>
      </c>
      <c r="H7685">
        <v>2</v>
      </c>
      <c r="I7685">
        <v>740</v>
      </c>
      <c r="J7685" t="s">
        <v>224</v>
      </c>
      <c r="K7685">
        <v>329</v>
      </c>
      <c r="L7685">
        <v>0</v>
      </c>
      <c r="M7685" t="s">
        <v>30</v>
      </c>
      <c r="N7685" t="s">
        <v>73</v>
      </c>
      <c r="O7685">
        <v>402</v>
      </c>
      <c r="P7685" t="s">
        <v>195</v>
      </c>
      <c r="S7685" t="s">
        <v>40</v>
      </c>
      <c r="T7685" t="s">
        <v>41</v>
      </c>
      <c r="U7685">
        <v>740</v>
      </c>
      <c r="Y7685" t="s">
        <v>8617</v>
      </c>
      <c r="AA7685">
        <v>34.048299999999998</v>
      </c>
      <c r="AB7685">
        <v>-118.26309999999999</v>
      </c>
      <c r="AC7685">
        <f t="shared" si="120"/>
        <v>0</v>
      </c>
    </row>
    <row r="7686" spans="1:29" x14ac:dyDescent="0.35">
      <c r="A7686">
        <v>211218776</v>
      </c>
      <c r="B7686" s="1">
        <v>44439</v>
      </c>
      <c r="C7686" s="1">
        <v>44439</v>
      </c>
      <c r="D7686">
        <v>1235</v>
      </c>
      <c r="E7686">
        <v>12</v>
      </c>
      <c r="F7686" t="s">
        <v>68</v>
      </c>
      <c r="G7686">
        <v>1235</v>
      </c>
      <c r="H7686">
        <v>1</v>
      </c>
      <c r="I7686">
        <v>210</v>
      </c>
      <c r="J7686" t="s">
        <v>149</v>
      </c>
      <c r="K7686" t="s">
        <v>10784</v>
      </c>
      <c r="L7686">
        <v>71</v>
      </c>
      <c r="M7686" t="s">
        <v>94</v>
      </c>
      <c r="N7686" t="s">
        <v>163</v>
      </c>
      <c r="O7686">
        <v>501</v>
      </c>
      <c r="P7686" t="s">
        <v>164</v>
      </c>
      <c r="Q7686">
        <v>400</v>
      </c>
      <c r="R7686" t="s">
        <v>143</v>
      </c>
      <c r="S7686" t="s">
        <v>40</v>
      </c>
      <c r="T7686" t="s">
        <v>41</v>
      </c>
      <c r="U7686">
        <v>210</v>
      </c>
      <c r="Y7686" t="s">
        <v>10785</v>
      </c>
      <c r="AA7686">
        <v>33.983199999999997</v>
      </c>
      <c r="AB7686">
        <v>-118.29810000000001</v>
      </c>
      <c r="AC7686">
        <f t="shared" si="120"/>
        <v>0</v>
      </c>
    </row>
    <row r="7687" spans="1:29" x14ac:dyDescent="0.35">
      <c r="A7687">
        <v>211818536</v>
      </c>
      <c r="B7687" s="1">
        <v>44484</v>
      </c>
      <c r="C7687" s="1">
        <v>44484</v>
      </c>
      <c r="D7687">
        <v>1100</v>
      </c>
      <c r="E7687">
        <v>18</v>
      </c>
      <c r="F7687" t="s">
        <v>10516</v>
      </c>
      <c r="G7687">
        <v>1861</v>
      </c>
      <c r="H7687">
        <v>2</v>
      </c>
      <c r="I7687">
        <v>626</v>
      </c>
      <c r="J7687" t="s">
        <v>141</v>
      </c>
      <c r="K7687" t="s">
        <v>10786</v>
      </c>
      <c r="L7687">
        <v>30</v>
      </c>
      <c r="M7687" t="s">
        <v>94</v>
      </c>
      <c r="N7687" t="s">
        <v>163</v>
      </c>
      <c r="O7687">
        <v>502</v>
      </c>
      <c r="P7687" t="s">
        <v>47</v>
      </c>
      <c r="Q7687">
        <v>400</v>
      </c>
      <c r="R7687" t="s">
        <v>143</v>
      </c>
      <c r="S7687" t="s">
        <v>40</v>
      </c>
      <c r="T7687" t="s">
        <v>41</v>
      </c>
      <c r="U7687">
        <v>626</v>
      </c>
      <c r="Y7687" t="s">
        <v>10787</v>
      </c>
      <c r="AA7687">
        <v>33.927399999999999</v>
      </c>
      <c r="AB7687">
        <v>-118.2871</v>
      </c>
      <c r="AC7687">
        <f t="shared" si="120"/>
        <v>0</v>
      </c>
    </row>
    <row r="7688" spans="1:29" x14ac:dyDescent="0.35">
      <c r="A7688">
        <v>211225626</v>
      </c>
      <c r="B7688" s="1">
        <v>44555</v>
      </c>
      <c r="C7688" s="1">
        <v>44555</v>
      </c>
      <c r="D7688">
        <v>2100</v>
      </c>
      <c r="E7688">
        <v>12</v>
      </c>
      <c r="F7688" t="s">
        <v>68</v>
      </c>
      <c r="G7688">
        <v>1239</v>
      </c>
      <c r="H7688">
        <v>1</v>
      </c>
      <c r="I7688">
        <v>250</v>
      </c>
      <c r="J7688" t="s">
        <v>1542</v>
      </c>
      <c r="K7688" t="s">
        <v>10788</v>
      </c>
      <c r="L7688">
        <v>0</v>
      </c>
      <c r="M7688" t="s">
        <v>46</v>
      </c>
      <c r="N7688" t="s">
        <v>46</v>
      </c>
      <c r="O7688">
        <v>101</v>
      </c>
      <c r="P7688" t="s">
        <v>32</v>
      </c>
      <c r="Q7688">
        <v>102</v>
      </c>
      <c r="R7688" t="s">
        <v>219</v>
      </c>
      <c r="S7688" t="s">
        <v>40</v>
      </c>
      <c r="T7688" t="s">
        <v>41</v>
      </c>
      <c r="U7688">
        <v>250</v>
      </c>
      <c r="Y7688" t="s">
        <v>10789</v>
      </c>
      <c r="AA7688">
        <v>33.984499999999997</v>
      </c>
      <c r="AB7688">
        <v>-118.2871</v>
      </c>
      <c r="AC7688">
        <f t="shared" si="120"/>
        <v>0</v>
      </c>
    </row>
    <row r="7689" spans="1:29" x14ac:dyDescent="0.35">
      <c r="A7689">
        <v>211113707</v>
      </c>
      <c r="B7689" s="1">
        <v>44473</v>
      </c>
      <c r="C7689" s="1">
        <v>44472</v>
      </c>
      <c r="D7689">
        <v>2000</v>
      </c>
      <c r="E7689">
        <v>11</v>
      </c>
      <c r="F7689" t="s">
        <v>64</v>
      </c>
      <c r="G7689">
        <v>1149</v>
      </c>
      <c r="H7689">
        <v>1</v>
      </c>
      <c r="I7689">
        <v>420</v>
      </c>
      <c r="J7689" t="s">
        <v>352</v>
      </c>
      <c r="K7689">
        <v>344</v>
      </c>
      <c r="L7689">
        <v>37</v>
      </c>
      <c r="M7689" t="s">
        <v>94</v>
      </c>
      <c r="N7689" t="s">
        <v>73</v>
      </c>
      <c r="O7689">
        <v>108</v>
      </c>
      <c r="P7689" t="s">
        <v>105</v>
      </c>
      <c r="S7689" t="s">
        <v>40</v>
      </c>
      <c r="T7689" t="s">
        <v>41</v>
      </c>
      <c r="U7689">
        <v>420</v>
      </c>
      <c r="Y7689" t="s">
        <v>10790</v>
      </c>
      <c r="AA7689">
        <v>34.105600000000003</v>
      </c>
      <c r="AB7689">
        <v>-118.2009</v>
      </c>
      <c r="AC7689">
        <f t="shared" si="120"/>
        <v>0</v>
      </c>
    </row>
    <row r="7690" spans="1:29" x14ac:dyDescent="0.35">
      <c r="A7690">
        <v>211222642</v>
      </c>
      <c r="B7690" s="1">
        <v>44502</v>
      </c>
      <c r="C7690" s="1">
        <v>44500</v>
      </c>
      <c r="D7690">
        <v>1900</v>
      </c>
      <c r="E7690">
        <v>12</v>
      </c>
      <c r="F7690" t="s">
        <v>68</v>
      </c>
      <c r="G7690">
        <v>1231</v>
      </c>
      <c r="H7690">
        <v>1</v>
      </c>
      <c r="I7690">
        <v>330</v>
      </c>
      <c r="J7690" t="s">
        <v>37</v>
      </c>
      <c r="K7690" t="s">
        <v>10791</v>
      </c>
      <c r="L7690">
        <v>38</v>
      </c>
      <c r="M7690" t="s">
        <v>94</v>
      </c>
      <c r="N7690" t="s">
        <v>163</v>
      </c>
      <c r="O7690">
        <v>101</v>
      </c>
      <c r="P7690" t="s">
        <v>32</v>
      </c>
      <c r="S7690" t="s">
        <v>40</v>
      </c>
      <c r="T7690" t="s">
        <v>41</v>
      </c>
      <c r="U7690">
        <v>330</v>
      </c>
      <c r="Y7690" t="s">
        <v>10792</v>
      </c>
      <c r="Z7690" t="s">
        <v>10793</v>
      </c>
      <c r="AA7690">
        <v>33.988</v>
      </c>
      <c r="AB7690">
        <v>-118.3501</v>
      </c>
      <c r="AC7690">
        <f t="shared" si="120"/>
        <v>0</v>
      </c>
    </row>
    <row r="7691" spans="1:29" x14ac:dyDescent="0.35">
      <c r="A7691">
        <v>211709806</v>
      </c>
      <c r="B7691" s="1">
        <v>44367</v>
      </c>
      <c r="C7691" s="1">
        <v>44358</v>
      </c>
      <c r="D7691">
        <v>1100</v>
      </c>
      <c r="E7691">
        <v>17</v>
      </c>
      <c r="F7691" t="s">
        <v>10498</v>
      </c>
      <c r="G7691">
        <v>1767</v>
      </c>
      <c r="H7691">
        <v>1</v>
      </c>
      <c r="I7691">
        <v>440</v>
      </c>
      <c r="J7691" t="s">
        <v>213</v>
      </c>
      <c r="K7691" t="s">
        <v>10794</v>
      </c>
      <c r="L7691">
        <v>25</v>
      </c>
      <c r="M7691" t="s">
        <v>30</v>
      </c>
      <c r="N7691" t="s">
        <v>73</v>
      </c>
      <c r="O7691">
        <v>501</v>
      </c>
      <c r="P7691" t="s">
        <v>164</v>
      </c>
      <c r="S7691" t="s">
        <v>40</v>
      </c>
      <c r="T7691" t="s">
        <v>41</v>
      </c>
      <c r="U7691">
        <v>440</v>
      </c>
      <c r="Y7691" t="s">
        <v>10795</v>
      </c>
      <c r="AA7691">
        <v>34.246400000000001</v>
      </c>
      <c r="AB7691">
        <v>-118.5333</v>
      </c>
      <c r="AC7691">
        <f t="shared" si="120"/>
        <v>0</v>
      </c>
    </row>
    <row r="7692" spans="1:29" x14ac:dyDescent="0.35">
      <c r="A7692">
        <v>210715304</v>
      </c>
      <c r="B7692" s="1">
        <v>44505</v>
      </c>
      <c r="C7692" s="1">
        <v>44504</v>
      </c>
      <c r="D7692">
        <v>1900</v>
      </c>
      <c r="E7692">
        <v>7</v>
      </c>
      <c r="F7692" t="s">
        <v>28</v>
      </c>
      <c r="G7692">
        <v>722</v>
      </c>
      <c r="H7692">
        <v>1</v>
      </c>
      <c r="I7692">
        <v>331</v>
      </c>
      <c r="J7692" t="s">
        <v>233</v>
      </c>
      <c r="K7692">
        <v>385</v>
      </c>
      <c r="L7692">
        <v>66</v>
      </c>
      <c r="M7692" t="s">
        <v>30</v>
      </c>
      <c r="N7692" t="s">
        <v>73</v>
      </c>
      <c r="O7692">
        <v>501</v>
      </c>
      <c r="P7692" t="s">
        <v>164</v>
      </c>
      <c r="S7692" t="s">
        <v>40</v>
      </c>
      <c r="T7692" t="s">
        <v>41</v>
      </c>
      <c r="U7692">
        <v>331</v>
      </c>
      <c r="Y7692" t="s">
        <v>2556</v>
      </c>
      <c r="AA7692">
        <v>34.066800000000001</v>
      </c>
      <c r="AB7692">
        <v>-118.371</v>
      </c>
      <c r="AC7692">
        <f t="shared" si="120"/>
        <v>0</v>
      </c>
    </row>
    <row r="7693" spans="1:29" x14ac:dyDescent="0.35">
      <c r="A7693">
        <v>211508606</v>
      </c>
      <c r="B7693" s="1">
        <v>44313</v>
      </c>
      <c r="C7693" s="1">
        <v>44313</v>
      </c>
      <c r="D7693">
        <v>430</v>
      </c>
      <c r="E7693">
        <v>15</v>
      </c>
      <c r="F7693" t="s">
        <v>10519</v>
      </c>
      <c r="G7693">
        <v>1548</v>
      </c>
      <c r="H7693">
        <v>1</v>
      </c>
      <c r="I7693">
        <v>330</v>
      </c>
      <c r="J7693" t="s">
        <v>37</v>
      </c>
      <c r="K7693" t="s">
        <v>1063</v>
      </c>
      <c r="L7693">
        <v>29</v>
      </c>
      <c r="M7693" t="s">
        <v>30</v>
      </c>
      <c r="N7693" t="s">
        <v>73</v>
      </c>
      <c r="O7693">
        <v>104</v>
      </c>
      <c r="P7693" t="s">
        <v>201</v>
      </c>
      <c r="S7693" t="s">
        <v>40</v>
      </c>
      <c r="T7693" t="s">
        <v>41</v>
      </c>
      <c r="U7693">
        <v>330</v>
      </c>
      <c r="Y7693" t="s">
        <v>10796</v>
      </c>
      <c r="AA7693">
        <v>34.166699999999999</v>
      </c>
      <c r="AB7693">
        <v>-118.3643</v>
      </c>
      <c r="AC7693">
        <f t="shared" si="120"/>
        <v>0</v>
      </c>
    </row>
    <row r="7694" spans="1:29" x14ac:dyDescent="0.35">
      <c r="A7694">
        <v>210115384</v>
      </c>
      <c r="B7694" s="1">
        <v>44424</v>
      </c>
      <c r="C7694" s="1">
        <v>44424</v>
      </c>
      <c r="D7694">
        <v>1500</v>
      </c>
      <c r="E7694">
        <v>1</v>
      </c>
      <c r="F7694" t="s">
        <v>36</v>
      </c>
      <c r="G7694">
        <v>138</v>
      </c>
      <c r="H7694">
        <v>2</v>
      </c>
      <c r="I7694">
        <v>740</v>
      </c>
      <c r="J7694" t="s">
        <v>224</v>
      </c>
      <c r="K7694" t="s">
        <v>10797</v>
      </c>
      <c r="L7694">
        <v>39</v>
      </c>
      <c r="M7694" t="s">
        <v>30</v>
      </c>
      <c r="N7694" t="s">
        <v>95</v>
      </c>
      <c r="O7694">
        <v>122</v>
      </c>
      <c r="P7694" t="s">
        <v>275</v>
      </c>
      <c r="S7694" t="s">
        <v>40</v>
      </c>
      <c r="T7694" t="s">
        <v>41</v>
      </c>
      <c r="U7694">
        <v>740</v>
      </c>
      <c r="Y7694" t="s">
        <v>1618</v>
      </c>
      <c r="Z7694" t="s">
        <v>152</v>
      </c>
      <c r="AA7694">
        <v>34.049300000000002</v>
      </c>
      <c r="AB7694">
        <v>-118.24169999999999</v>
      </c>
      <c r="AC7694">
        <f t="shared" si="120"/>
        <v>0</v>
      </c>
    </row>
    <row r="7695" spans="1:29" x14ac:dyDescent="0.35">
      <c r="A7695">
        <v>211910377</v>
      </c>
      <c r="B7695" s="1">
        <v>44376</v>
      </c>
      <c r="C7695" s="1">
        <v>44371</v>
      </c>
      <c r="D7695">
        <v>830</v>
      </c>
      <c r="E7695">
        <v>19</v>
      </c>
      <c r="F7695" t="s">
        <v>10514</v>
      </c>
      <c r="G7695">
        <v>1911</v>
      </c>
      <c r="H7695">
        <v>1</v>
      </c>
      <c r="I7695">
        <v>510</v>
      </c>
      <c r="J7695" t="s">
        <v>29</v>
      </c>
      <c r="L7695">
        <v>0</v>
      </c>
      <c r="O7695">
        <v>101</v>
      </c>
      <c r="P7695" t="s">
        <v>32</v>
      </c>
      <c r="S7695" t="s">
        <v>33</v>
      </c>
      <c r="T7695" t="s">
        <v>34</v>
      </c>
      <c r="U7695">
        <v>510</v>
      </c>
      <c r="Y7695" t="s">
        <v>10798</v>
      </c>
      <c r="Z7695" t="s">
        <v>10799</v>
      </c>
      <c r="AA7695">
        <v>34.31</v>
      </c>
      <c r="AB7695">
        <v>-118.4808</v>
      </c>
      <c r="AC7695">
        <f t="shared" si="120"/>
        <v>1</v>
      </c>
    </row>
    <row r="7696" spans="1:29" x14ac:dyDescent="0.35">
      <c r="A7696">
        <v>211306486</v>
      </c>
      <c r="B7696" s="1">
        <v>44253</v>
      </c>
      <c r="C7696" s="1">
        <v>44253</v>
      </c>
      <c r="D7696">
        <v>1830</v>
      </c>
      <c r="E7696">
        <v>13</v>
      </c>
      <c r="F7696" t="s">
        <v>62</v>
      </c>
      <c r="G7696">
        <v>1324</v>
      </c>
      <c r="H7696">
        <v>2</v>
      </c>
      <c r="I7696">
        <v>624</v>
      </c>
      <c r="J7696" t="s">
        <v>171</v>
      </c>
      <c r="K7696" t="s">
        <v>10800</v>
      </c>
      <c r="L7696">
        <v>44</v>
      </c>
      <c r="M7696" t="s">
        <v>94</v>
      </c>
      <c r="N7696" t="s">
        <v>95</v>
      </c>
      <c r="O7696">
        <v>102</v>
      </c>
      <c r="P7696" t="s">
        <v>186</v>
      </c>
      <c r="Q7696">
        <v>400</v>
      </c>
      <c r="R7696" t="s">
        <v>143</v>
      </c>
      <c r="S7696" t="s">
        <v>40</v>
      </c>
      <c r="T7696" t="s">
        <v>41</v>
      </c>
      <c r="U7696">
        <v>624</v>
      </c>
      <c r="Y7696" t="s">
        <v>10801</v>
      </c>
      <c r="AA7696">
        <v>34.020600000000002</v>
      </c>
      <c r="AB7696">
        <v>-118.25409999999999</v>
      </c>
      <c r="AC7696">
        <f t="shared" si="120"/>
        <v>0</v>
      </c>
    </row>
    <row r="7697" spans="1:29" x14ac:dyDescent="0.35">
      <c r="A7697">
        <v>211219826</v>
      </c>
      <c r="B7697" s="1">
        <v>44455</v>
      </c>
      <c r="C7697" s="1">
        <v>44455</v>
      </c>
      <c r="D7697">
        <v>815</v>
      </c>
      <c r="E7697">
        <v>12</v>
      </c>
      <c r="F7697" t="s">
        <v>68</v>
      </c>
      <c r="G7697">
        <v>1273</v>
      </c>
      <c r="H7697">
        <v>2</v>
      </c>
      <c r="I7697">
        <v>745</v>
      </c>
      <c r="J7697" t="s">
        <v>139</v>
      </c>
      <c r="K7697" t="s">
        <v>456</v>
      </c>
      <c r="L7697">
        <v>22</v>
      </c>
      <c r="M7697" t="s">
        <v>94</v>
      </c>
      <c r="N7697" t="s">
        <v>163</v>
      </c>
      <c r="O7697">
        <v>122</v>
      </c>
      <c r="P7697" t="s">
        <v>275</v>
      </c>
      <c r="S7697" t="s">
        <v>40</v>
      </c>
      <c r="T7697" t="s">
        <v>41</v>
      </c>
      <c r="U7697">
        <v>745</v>
      </c>
      <c r="Y7697" t="s">
        <v>10802</v>
      </c>
      <c r="AA7697">
        <v>33.954500000000003</v>
      </c>
      <c r="AB7697">
        <v>-118.3167</v>
      </c>
      <c r="AC7697">
        <f t="shared" si="120"/>
        <v>0</v>
      </c>
    </row>
    <row r="7698" spans="1:29" x14ac:dyDescent="0.35">
      <c r="A7698">
        <v>210309659</v>
      </c>
      <c r="B7698" s="1">
        <v>44317</v>
      </c>
      <c r="C7698" s="1">
        <v>44316</v>
      </c>
      <c r="D7698">
        <v>2200</v>
      </c>
      <c r="E7698">
        <v>3</v>
      </c>
      <c r="F7698" t="s">
        <v>43</v>
      </c>
      <c r="G7698">
        <v>377</v>
      </c>
      <c r="H7698">
        <v>1</v>
      </c>
      <c r="I7698">
        <v>510</v>
      </c>
      <c r="J7698" t="s">
        <v>29</v>
      </c>
      <c r="L7698">
        <v>0</v>
      </c>
      <c r="O7698">
        <v>707</v>
      </c>
      <c r="P7698" t="s">
        <v>280</v>
      </c>
      <c r="S7698" t="s">
        <v>40</v>
      </c>
      <c r="T7698" t="s">
        <v>41</v>
      </c>
      <c r="U7698">
        <v>510</v>
      </c>
      <c r="Y7698" t="s">
        <v>9295</v>
      </c>
      <c r="AA7698">
        <v>34.014200000000002</v>
      </c>
      <c r="AB7698">
        <v>-118.2987</v>
      </c>
      <c r="AC7698">
        <f t="shared" si="120"/>
        <v>0</v>
      </c>
    </row>
    <row r="7699" spans="1:29" x14ac:dyDescent="0.35">
      <c r="A7699">
        <v>211014317</v>
      </c>
      <c r="B7699" s="1">
        <v>44508</v>
      </c>
      <c r="C7699" s="1">
        <v>44487</v>
      </c>
      <c r="D7699">
        <v>2015</v>
      </c>
      <c r="E7699">
        <v>10</v>
      </c>
      <c r="F7699" t="s">
        <v>103</v>
      </c>
      <c r="G7699">
        <v>1044</v>
      </c>
      <c r="H7699">
        <v>2</v>
      </c>
      <c r="I7699">
        <v>354</v>
      </c>
      <c r="J7699" t="s">
        <v>167</v>
      </c>
      <c r="K7699" t="s">
        <v>10803</v>
      </c>
      <c r="L7699">
        <v>44</v>
      </c>
      <c r="M7699" t="s">
        <v>94</v>
      </c>
      <c r="N7699" t="s">
        <v>73</v>
      </c>
      <c r="O7699">
        <v>502</v>
      </c>
      <c r="P7699" t="s">
        <v>47</v>
      </c>
      <c r="S7699" t="s">
        <v>40</v>
      </c>
      <c r="T7699" t="s">
        <v>41</v>
      </c>
      <c r="U7699">
        <v>354</v>
      </c>
      <c r="Y7699" t="s">
        <v>1695</v>
      </c>
      <c r="AA7699">
        <v>34.177500000000002</v>
      </c>
      <c r="AB7699">
        <v>-118.5337</v>
      </c>
      <c r="AC7699">
        <f t="shared" si="120"/>
        <v>0</v>
      </c>
    </row>
    <row r="7700" spans="1:29" x14ac:dyDescent="0.35">
      <c r="A7700">
        <v>210815122</v>
      </c>
      <c r="B7700" s="1">
        <v>44482</v>
      </c>
      <c r="C7700" s="1">
        <v>44479</v>
      </c>
      <c r="D7700">
        <v>800</v>
      </c>
      <c r="E7700">
        <v>8</v>
      </c>
      <c r="F7700" t="s">
        <v>109</v>
      </c>
      <c r="G7700">
        <v>895</v>
      </c>
      <c r="H7700">
        <v>1</v>
      </c>
      <c r="I7700">
        <v>440</v>
      </c>
      <c r="J7700" t="s">
        <v>213</v>
      </c>
      <c r="K7700" t="s">
        <v>10804</v>
      </c>
      <c r="L7700">
        <v>65</v>
      </c>
      <c r="M7700" t="s">
        <v>30</v>
      </c>
      <c r="N7700" t="s">
        <v>73</v>
      </c>
      <c r="O7700">
        <v>501</v>
      </c>
      <c r="P7700" t="s">
        <v>164</v>
      </c>
      <c r="S7700" t="s">
        <v>40</v>
      </c>
      <c r="T7700" t="s">
        <v>41</v>
      </c>
      <c r="U7700">
        <v>440</v>
      </c>
      <c r="Y7700" t="s">
        <v>10805</v>
      </c>
      <c r="AA7700">
        <v>34.030900000000003</v>
      </c>
      <c r="AB7700">
        <v>-118.4044</v>
      </c>
      <c r="AC7700">
        <f t="shared" si="120"/>
        <v>0</v>
      </c>
    </row>
    <row r="7701" spans="1:29" x14ac:dyDescent="0.35">
      <c r="A7701">
        <v>210815100</v>
      </c>
      <c r="B7701" s="1">
        <v>44481</v>
      </c>
      <c r="C7701" s="1">
        <v>44453</v>
      </c>
      <c r="D7701">
        <v>1500</v>
      </c>
      <c r="E7701">
        <v>8</v>
      </c>
      <c r="F7701" t="s">
        <v>109</v>
      </c>
      <c r="G7701">
        <v>841</v>
      </c>
      <c r="H7701">
        <v>2</v>
      </c>
      <c r="I7701">
        <v>649</v>
      </c>
      <c r="J7701" t="s">
        <v>1038</v>
      </c>
      <c r="K7701" t="s">
        <v>10806</v>
      </c>
      <c r="L7701">
        <v>76</v>
      </c>
      <c r="M7701" t="s">
        <v>94</v>
      </c>
      <c r="N7701" t="s">
        <v>31</v>
      </c>
      <c r="O7701">
        <v>710</v>
      </c>
      <c r="P7701" t="s">
        <v>394</v>
      </c>
      <c r="S7701" t="s">
        <v>40</v>
      </c>
      <c r="T7701" t="s">
        <v>41</v>
      </c>
      <c r="U7701">
        <v>649</v>
      </c>
      <c r="Y7701" t="s">
        <v>10807</v>
      </c>
      <c r="Z7701" t="s">
        <v>10808</v>
      </c>
      <c r="AA7701">
        <v>34.044899999999998</v>
      </c>
      <c r="AB7701">
        <v>-118.4629</v>
      </c>
      <c r="AC7701">
        <f t="shared" si="120"/>
        <v>0</v>
      </c>
    </row>
    <row r="7702" spans="1:29" x14ac:dyDescent="0.35">
      <c r="A7702">
        <v>211000927</v>
      </c>
      <c r="B7702" s="1">
        <v>44418</v>
      </c>
      <c r="C7702" s="1">
        <v>44418</v>
      </c>
      <c r="D7702">
        <v>1450</v>
      </c>
      <c r="E7702">
        <v>10</v>
      </c>
      <c r="F7702" t="s">
        <v>103</v>
      </c>
      <c r="G7702">
        <v>1027</v>
      </c>
      <c r="H7702">
        <v>2</v>
      </c>
      <c r="I7702">
        <v>740</v>
      </c>
      <c r="J7702" t="s">
        <v>224</v>
      </c>
      <c r="K7702" t="s">
        <v>10809</v>
      </c>
      <c r="L7702">
        <v>37</v>
      </c>
      <c r="M7702" t="s">
        <v>30</v>
      </c>
      <c r="N7702" t="s">
        <v>173</v>
      </c>
      <c r="O7702">
        <v>122</v>
      </c>
      <c r="P7702" t="s">
        <v>275</v>
      </c>
      <c r="S7702" t="s">
        <v>33</v>
      </c>
      <c r="T7702" t="s">
        <v>34</v>
      </c>
      <c r="U7702">
        <v>740</v>
      </c>
      <c r="V7702">
        <v>998</v>
      </c>
      <c r="Y7702" t="s">
        <v>10810</v>
      </c>
      <c r="AA7702">
        <v>34.197499999999998</v>
      </c>
      <c r="AB7702">
        <v>-118.51860000000001</v>
      </c>
      <c r="AC7702">
        <f t="shared" si="120"/>
        <v>1</v>
      </c>
    </row>
    <row r="7703" spans="1:29" x14ac:dyDescent="0.35">
      <c r="A7703">
        <v>211305695</v>
      </c>
      <c r="B7703" s="1">
        <v>44236</v>
      </c>
      <c r="C7703" s="1">
        <v>44236</v>
      </c>
      <c r="D7703">
        <v>630</v>
      </c>
      <c r="E7703">
        <v>13</v>
      </c>
      <c r="F7703" t="s">
        <v>62</v>
      </c>
      <c r="G7703">
        <v>1331</v>
      </c>
      <c r="H7703">
        <v>1</v>
      </c>
      <c r="I7703">
        <v>510</v>
      </c>
      <c r="J7703" t="s">
        <v>29</v>
      </c>
      <c r="L7703">
        <v>0</v>
      </c>
      <c r="O7703">
        <v>101</v>
      </c>
      <c r="P7703" t="s">
        <v>32</v>
      </c>
      <c r="S7703" t="s">
        <v>40</v>
      </c>
      <c r="T7703" t="s">
        <v>41</v>
      </c>
      <c r="U7703">
        <v>510</v>
      </c>
      <c r="Y7703" t="s">
        <v>10811</v>
      </c>
      <c r="AA7703">
        <v>34.021299999999997</v>
      </c>
      <c r="AB7703">
        <v>-118.2756</v>
      </c>
      <c r="AC7703">
        <f t="shared" si="120"/>
        <v>0</v>
      </c>
    </row>
    <row r="7704" spans="1:29" x14ac:dyDescent="0.35">
      <c r="A7704">
        <v>211512550</v>
      </c>
      <c r="B7704" s="1">
        <v>44407</v>
      </c>
      <c r="C7704" s="1">
        <v>44407</v>
      </c>
      <c r="D7704">
        <v>1240</v>
      </c>
      <c r="E7704">
        <v>15</v>
      </c>
      <c r="F7704" t="s">
        <v>10519</v>
      </c>
      <c r="G7704">
        <v>1585</v>
      </c>
      <c r="H7704">
        <v>1</v>
      </c>
      <c r="I7704">
        <v>230</v>
      </c>
      <c r="J7704" t="s">
        <v>161</v>
      </c>
      <c r="K7704">
        <v>447</v>
      </c>
      <c r="L7704">
        <v>34</v>
      </c>
      <c r="M7704" t="s">
        <v>94</v>
      </c>
      <c r="N7704" t="s">
        <v>95</v>
      </c>
      <c r="O7704">
        <v>102</v>
      </c>
      <c r="P7704" t="s">
        <v>186</v>
      </c>
      <c r="Q7704">
        <v>212</v>
      </c>
      <c r="R7704" t="s">
        <v>1167</v>
      </c>
      <c r="S7704" t="s">
        <v>40</v>
      </c>
      <c r="T7704" t="s">
        <v>41</v>
      </c>
      <c r="U7704">
        <v>230</v>
      </c>
      <c r="Y7704" t="s">
        <v>10812</v>
      </c>
      <c r="AA7704">
        <v>34.1417</v>
      </c>
      <c r="AB7704">
        <v>-118.3719</v>
      </c>
      <c r="AC7704">
        <f t="shared" si="120"/>
        <v>0</v>
      </c>
    </row>
    <row r="7705" spans="1:29" x14ac:dyDescent="0.35">
      <c r="A7705">
        <v>211517024</v>
      </c>
      <c r="B7705" s="1">
        <v>44503</v>
      </c>
      <c r="C7705" s="1">
        <v>44503</v>
      </c>
      <c r="D7705">
        <v>2007</v>
      </c>
      <c r="E7705">
        <v>15</v>
      </c>
      <c r="F7705" t="s">
        <v>10519</v>
      </c>
      <c r="G7705">
        <v>1503</v>
      </c>
      <c r="H7705">
        <v>2</v>
      </c>
      <c r="I7705">
        <v>625</v>
      </c>
      <c r="J7705" t="s">
        <v>628</v>
      </c>
      <c r="K7705" t="s">
        <v>10813</v>
      </c>
      <c r="L7705">
        <v>25</v>
      </c>
      <c r="M7705" t="s">
        <v>94</v>
      </c>
      <c r="N7705" t="s">
        <v>73</v>
      </c>
      <c r="O7705">
        <v>101</v>
      </c>
      <c r="P7705" t="s">
        <v>32</v>
      </c>
      <c r="Q7705">
        <v>400</v>
      </c>
      <c r="R7705" t="s">
        <v>143</v>
      </c>
      <c r="S7705" t="s">
        <v>40</v>
      </c>
      <c r="T7705" t="s">
        <v>41</v>
      </c>
      <c r="U7705">
        <v>625</v>
      </c>
      <c r="Y7705" t="s">
        <v>10814</v>
      </c>
      <c r="AA7705">
        <v>34.200299999999999</v>
      </c>
      <c r="AB7705">
        <v>-118.4002</v>
      </c>
      <c r="AC7705">
        <f t="shared" si="120"/>
        <v>0</v>
      </c>
    </row>
    <row r="7706" spans="1:29" x14ac:dyDescent="0.35">
      <c r="A7706">
        <v>211808570</v>
      </c>
      <c r="B7706" s="1">
        <v>44290</v>
      </c>
      <c r="C7706" s="1">
        <v>44259</v>
      </c>
      <c r="D7706">
        <v>1215</v>
      </c>
      <c r="E7706">
        <v>18</v>
      </c>
      <c r="F7706" t="s">
        <v>10516</v>
      </c>
      <c r="G7706">
        <v>1881</v>
      </c>
      <c r="H7706">
        <v>1</v>
      </c>
      <c r="I7706">
        <v>420</v>
      </c>
      <c r="J7706" t="s">
        <v>352</v>
      </c>
      <c r="K7706" t="s">
        <v>10446</v>
      </c>
      <c r="L7706">
        <v>62</v>
      </c>
      <c r="M7706" t="s">
        <v>30</v>
      </c>
      <c r="N7706" t="s">
        <v>173</v>
      </c>
      <c r="O7706">
        <v>101</v>
      </c>
      <c r="P7706" t="s">
        <v>32</v>
      </c>
      <c r="S7706" t="s">
        <v>40</v>
      </c>
      <c r="T7706" t="s">
        <v>41</v>
      </c>
      <c r="U7706">
        <v>420</v>
      </c>
      <c r="Y7706" t="s">
        <v>10815</v>
      </c>
      <c r="AA7706">
        <v>33.881799999999998</v>
      </c>
      <c r="AB7706">
        <v>-118.2826</v>
      </c>
      <c r="AC7706">
        <f t="shared" si="120"/>
        <v>0</v>
      </c>
    </row>
    <row r="7707" spans="1:29" x14ac:dyDescent="0.35">
      <c r="A7707">
        <v>210615794</v>
      </c>
      <c r="B7707" s="1">
        <v>44452</v>
      </c>
      <c r="C7707" s="1">
        <v>44452</v>
      </c>
      <c r="D7707">
        <v>411</v>
      </c>
      <c r="E7707">
        <v>6</v>
      </c>
      <c r="F7707" t="s">
        <v>91</v>
      </c>
      <c r="G7707">
        <v>657</v>
      </c>
      <c r="H7707">
        <v>1</v>
      </c>
      <c r="I7707">
        <v>210</v>
      </c>
      <c r="J7707" t="s">
        <v>149</v>
      </c>
      <c r="K7707" t="s">
        <v>10816</v>
      </c>
      <c r="L7707">
        <v>0</v>
      </c>
      <c r="M7707" t="s">
        <v>46</v>
      </c>
      <c r="N7707" t="s">
        <v>46</v>
      </c>
      <c r="O7707">
        <v>401</v>
      </c>
      <c r="P7707" t="s">
        <v>231</v>
      </c>
      <c r="Q7707">
        <v>102</v>
      </c>
      <c r="R7707" t="s">
        <v>219</v>
      </c>
      <c r="S7707" t="s">
        <v>40</v>
      </c>
      <c r="T7707" t="s">
        <v>41</v>
      </c>
      <c r="U7707">
        <v>210</v>
      </c>
      <c r="Y7707" t="s">
        <v>7907</v>
      </c>
      <c r="AA7707">
        <v>34.090800000000002</v>
      </c>
      <c r="AB7707">
        <v>-118.31399999999999</v>
      </c>
      <c r="AC7707">
        <f t="shared" si="120"/>
        <v>0</v>
      </c>
    </row>
    <row r="7708" spans="1:29" x14ac:dyDescent="0.35">
      <c r="A7708">
        <v>211516904</v>
      </c>
      <c r="B7708" s="1">
        <v>44502</v>
      </c>
      <c r="C7708" s="1">
        <v>44492</v>
      </c>
      <c r="D7708">
        <v>157</v>
      </c>
      <c r="E7708">
        <v>15</v>
      </c>
      <c r="F7708" t="s">
        <v>10519</v>
      </c>
      <c r="G7708">
        <v>1555</v>
      </c>
      <c r="H7708">
        <v>1</v>
      </c>
      <c r="I7708">
        <v>440</v>
      </c>
      <c r="J7708" t="s">
        <v>213</v>
      </c>
      <c r="K7708">
        <v>344</v>
      </c>
      <c r="L7708">
        <v>33</v>
      </c>
      <c r="M7708" t="s">
        <v>30</v>
      </c>
      <c r="N7708" t="s">
        <v>73</v>
      </c>
      <c r="O7708">
        <v>145</v>
      </c>
      <c r="P7708" t="s">
        <v>1958</v>
      </c>
      <c r="S7708" t="s">
        <v>40</v>
      </c>
      <c r="T7708" t="s">
        <v>41</v>
      </c>
      <c r="U7708">
        <v>440</v>
      </c>
      <c r="Y7708" t="s">
        <v>10817</v>
      </c>
      <c r="AA7708">
        <v>34.157699999999998</v>
      </c>
      <c r="AB7708">
        <v>-118.3721</v>
      </c>
      <c r="AC7708">
        <f t="shared" si="120"/>
        <v>0</v>
      </c>
    </row>
    <row r="7709" spans="1:29" x14ac:dyDescent="0.35">
      <c r="A7709">
        <v>210705457</v>
      </c>
      <c r="B7709" s="1">
        <v>44232</v>
      </c>
      <c r="C7709" s="1">
        <v>44231</v>
      </c>
      <c r="D7709">
        <v>1637</v>
      </c>
      <c r="E7709">
        <v>7</v>
      </c>
      <c r="F7709" t="s">
        <v>28</v>
      </c>
      <c r="G7709">
        <v>701</v>
      </c>
      <c r="H7709">
        <v>1</v>
      </c>
      <c r="I7709">
        <v>442</v>
      </c>
      <c r="J7709" t="s">
        <v>179</v>
      </c>
      <c r="K7709" t="s">
        <v>7031</v>
      </c>
      <c r="L7709">
        <v>35</v>
      </c>
      <c r="M7709" t="s">
        <v>94</v>
      </c>
      <c r="N7709" t="s">
        <v>73</v>
      </c>
      <c r="O7709">
        <v>203</v>
      </c>
      <c r="P7709" t="s">
        <v>101</v>
      </c>
      <c r="S7709" t="s">
        <v>40</v>
      </c>
      <c r="T7709" t="s">
        <v>41</v>
      </c>
      <c r="U7709">
        <v>442</v>
      </c>
      <c r="Y7709" t="s">
        <v>559</v>
      </c>
      <c r="AA7709">
        <v>34.083500000000001</v>
      </c>
      <c r="AB7709">
        <v>-118.3734</v>
      </c>
      <c r="AC7709">
        <f t="shared" si="120"/>
        <v>0</v>
      </c>
    </row>
    <row r="7710" spans="1:29" x14ac:dyDescent="0.35">
      <c r="A7710">
        <v>211206212</v>
      </c>
      <c r="B7710" s="1">
        <v>44229</v>
      </c>
      <c r="C7710" s="1">
        <v>44229</v>
      </c>
      <c r="D7710">
        <v>1830</v>
      </c>
      <c r="E7710">
        <v>12</v>
      </c>
      <c r="F7710" t="s">
        <v>68</v>
      </c>
      <c r="G7710">
        <v>1239</v>
      </c>
      <c r="H7710">
        <v>2</v>
      </c>
      <c r="I7710">
        <v>623</v>
      </c>
      <c r="J7710" t="s">
        <v>465</v>
      </c>
      <c r="K7710" t="s">
        <v>10818</v>
      </c>
      <c r="L7710">
        <v>0</v>
      </c>
      <c r="M7710" t="s">
        <v>46</v>
      </c>
      <c r="N7710" t="s">
        <v>46</v>
      </c>
      <c r="O7710">
        <v>405</v>
      </c>
      <c r="P7710" t="s">
        <v>52</v>
      </c>
      <c r="Q7710">
        <v>400</v>
      </c>
      <c r="R7710" t="s">
        <v>143</v>
      </c>
      <c r="S7710" t="s">
        <v>33</v>
      </c>
      <c r="T7710" t="s">
        <v>34</v>
      </c>
      <c r="U7710">
        <v>623</v>
      </c>
      <c r="Y7710" t="s">
        <v>3169</v>
      </c>
      <c r="AA7710">
        <v>33.988300000000002</v>
      </c>
      <c r="AB7710">
        <v>-118.2915</v>
      </c>
      <c r="AC7710">
        <f t="shared" si="120"/>
        <v>1</v>
      </c>
    </row>
    <row r="7711" spans="1:29" x14ac:dyDescent="0.35">
      <c r="A7711">
        <v>211515936</v>
      </c>
      <c r="B7711" s="1">
        <v>44481</v>
      </c>
      <c r="C7711" s="1">
        <v>44481</v>
      </c>
      <c r="D7711">
        <v>340</v>
      </c>
      <c r="E7711">
        <v>15</v>
      </c>
      <c r="F7711" t="s">
        <v>10519</v>
      </c>
      <c r="G7711">
        <v>1535</v>
      </c>
      <c r="H7711">
        <v>2</v>
      </c>
      <c r="I7711">
        <v>745</v>
      </c>
      <c r="J7711" t="s">
        <v>139</v>
      </c>
      <c r="K7711">
        <v>329</v>
      </c>
      <c r="L7711">
        <v>0</v>
      </c>
      <c r="M7711" t="s">
        <v>30</v>
      </c>
      <c r="N7711" t="s">
        <v>31</v>
      </c>
      <c r="O7711">
        <v>210</v>
      </c>
      <c r="P7711" t="s">
        <v>183</v>
      </c>
      <c r="S7711" t="s">
        <v>40</v>
      </c>
      <c r="T7711" t="s">
        <v>41</v>
      </c>
      <c r="U7711">
        <v>745</v>
      </c>
      <c r="Y7711" t="s">
        <v>10819</v>
      </c>
      <c r="AA7711">
        <v>34.177500000000002</v>
      </c>
      <c r="AB7711">
        <v>-118.3822</v>
      </c>
      <c r="AC7711">
        <f t="shared" si="120"/>
        <v>0</v>
      </c>
    </row>
    <row r="7712" spans="1:29" x14ac:dyDescent="0.35">
      <c r="A7712">
        <v>210507142</v>
      </c>
      <c r="B7712" s="1">
        <v>44276</v>
      </c>
      <c r="C7712" s="1">
        <v>44276</v>
      </c>
      <c r="D7712">
        <v>1430</v>
      </c>
      <c r="E7712">
        <v>5</v>
      </c>
      <c r="F7712" t="s">
        <v>98</v>
      </c>
      <c r="G7712">
        <v>517</v>
      </c>
      <c r="H7712">
        <v>1</v>
      </c>
      <c r="I7712">
        <v>236</v>
      </c>
      <c r="J7712" t="s">
        <v>692</v>
      </c>
      <c r="K7712" t="s">
        <v>10820</v>
      </c>
      <c r="L7712">
        <v>25</v>
      </c>
      <c r="M7712" t="s">
        <v>94</v>
      </c>
      <c r="N7712" t="s">
        <v>95</v>
      </c>
      <c r="O7712">
        <v>502</v>
      </c>
      <c r="P7712" t="s">
        <v>47</v>
      </c>
      <c r="Q7712">
        <v>400</v>
      </c>
      <c r="R7712" t="s">
        <v>143</v>
      </c>
      <c r="S7712" t="s">
        <v>33</v>
      </c>
      <c r="T7712" t="s">
        <v>34</v>
      </c>
      <c r="U7712">
        <v>236</v>
      </c>
      <c r="V7712">
        <v>998</v>
      </c>
      <c r="Y7712" t="s">
        <v>540</v>
      </c>
      <c r="AA7712">
        <v>33.7849</v>
      </c>
      <c r="AB7712">
        <v>-118.2612</v>
      </c>
      <c r="AC7712">
        <f t="shared" si="120"/>
        <v>1</v>
      </c>
    </row>
    <row r="7713" spans="1:29" x14ac:dyDescent="0.35">
      <c r="A7713">
        <v>212110193</v>
      </c>
      <c r="B7713" s="1">
        <v>44363</v>
      </c>
      <c r="C7713" s="1">
        <v>44277</v>
      </c>
      <c r="D7713">
        <v>1700</v>
      </c>
      <c r="E7713">
        <v>21</v>
      </c>
      <c r="F7713" t="s">
        <v>10503</v>
      </c>
      <c r="G7713">
        <v>2144</v>
      </c>
      <c r="H7713">
        <v>2</v>
      </c>
      <c r="I7713">
        <v>930</v>
      </c>
      <c r="J7713" t="s">
        <v>339</v>
      </c>
      <c r="K7713" t="s">
        <v>10821</v>
      </c>
      <c r="L7713">
        <v>33</v>
      </c>
      <c r="M7713" t="s">
        <v>94</v>
      </c>
      <c r="N7713" t="s">
        <v>163</v>
      </c>
      <c r="O7713">
        <v>501</v>
      </c>
      <c r="P7713" t="s">
        <v>164</v>
      </c>
      <c r="Q7713">
        <v>511</v>
      </c>
      <c r="R7713" t="s">
        <v>151</v>
      </c>
      <c r="S7713" t="s">
        <v>84</v>
      </c>
      <c r="T7713" t="s">
        <v>85</v>
      </c>
      <c r="U7713">
        <v>930</v>
      </c>
      <c r="Y7713" t="s">
        <v>10822</v>
      </c>
      <c r="AA7713">
        <v>34.186500000000002</v>
      </c>
      <c r="AB7713">
        <v>-118.6195</v>
      </c>
      <c r="AC7713">
        <f t="shared" si="120"/>
        <v>0</v>
      </c>
    </row>
    <row r="7714" spans="1:29" x14ac:dyDescent="0.35">
      <c r="A7714">
        <v>211609859</v>
      </c>
      <c r="B7714" s="1">
        <v>44400</v>
      </c>
      <c r="C7714" s="1">
        <v>44399</v>
      </c>
      <c r="D7714">
        <v>1800</v>
      </c>
      <c r="E7714">
        <v>16</v>
      </c>
      <c r="F7714" t="s">
        <v>10593</v>
      </c>
      <c r="G7714">
        <v>1663</v>
      </c>
      <c r="H7714">
        <v>1</v>
      </c>
      <c r="I7714">
        <v>510</v>
      </c>
      <c r="J7714" t="s">
        <v>29</v>
      </c>
      <c r="L7714">
        <v>0</v>
      </c>
      <c r="O7714">
        <v>101</v>
      </c>
      <c r="P7714" t="s">
        <v>32</v>
      </c>
      <c r="S7714" t="s">
        <v>40</v>
      </c>
      <c r="T7714" t="s">
        <v>41</v>
      </c>
      <c r="U7714">
        <v>510</v>
      </c>
      <c r="Y7714" t="s">
        <v>10823</v>
      </c>
      <c r="Z7714" t="s">
        <v>2823</v>
      </c>
      <c r="AA7714">
        <v>34.2363</v>
      </c>
      <c r="AB7714">
        <v>-118.39060000000001</v>
      </c>
      <c r="AC7714">
        <f t="shared" si="120"/>
        <v>0</v>
      </c>
    </row>
    <row r="7715" spans="1:29" x14ac:dyDescent="0.35">
      <c r="A7715">
        <v>210319151</v>
      </c>
      <c r="B7715" s="1">
        <v>44520</v>
      </c>
      <c r="C7715" s="1">
        <v>44520</v>
      </c>
      <c r="D7715">
        <v>1730</v>
      </c>
      <c r="E7715">
        <v>3</v>
      </c>
      <c r="F7715" t="s">
        <v>43</v>
      </c>
      <c r="G7715">
        <v>338</v>
      </c>
      <c r="H7715">
        <v>1</v>
      </c>
      <c r="I7715">
        <v>441</v>
      </c>
      <c r="J7715" t="s">
        <v>3815</v>
      </c>
      <c r="K7715" t="s">
        <v>6143</v>
      </c>
      <c r="L7715">
        <v>20</v>
      </c>
      <c r="M7715" t="s">
        <v>46</v>
      </c>
      <c r="N7715" t="s">
        <v>46</v>
      </c>
      <c r="O7715">
        <v>727</v>
      </c>
      <c r="P7715" t="s">
        <v>2168</v>
      </c>
      <c r="S7715" t="s">
        <v>40</v>
      </c>
      <c r="T7715" t="s">
        <v>41</v>
      </c>
      <c r="U7715">
        <v>441</v>
      </c>
      <c r="Y7715" t="s">
        <v>1838</v>
      </c>
      <c r="AA7715">
        <v>34.026800000000001</v>
      </c>
      <c r="AB7715">
        <v>-118.28959999999999</v>
      </c>
      <c r="AC7715">
        <f t="shared" si="120"/>
        <v>0</v>
      </c>
    </row>
    <row r="7716" spans="1:29" x14ac:dyDescent="0.35">
      <c r="A7716">
        <v>210315755</v>
      </c>
      <c r="B7716" s="1">
        <v>44451</v>
      </c>
      <c r="C7716" s="1">
        <v>44451</v>
      </c>
      <c r="D7716">
        <v>1845</v>
      </c>
      <c r="E7716">
        <v>3</v>
      </c>
      <c r="F7716" t="s">
        <v>43</v>
      </c>
      <c r="G7716">
        <v>396</v>
      </c>
      <c r="H7716">
        <v>2</v>
      </c>
      <c r="I7716">
        <v>762</v>
      </c>
      <c r="J7716" t="s">
        <v>3047</v>
      </c>
      <c r="K7716" t="s">
        <v>10824</v>
      </c>
      <c r="L7716">
        <v>33</v>
      </c>
      <c r="M7716" t="s">
        <v>94</v>
      </c>
      <c r="N7716" t="s">
        <v>95</v>
      </c>
      <c r="O7716">
        <v>101</v>
      </c>
      <c r="P7716" t="s">
        <v>32</v>
      </c>
      <c r="S7716" t="s">
        <v>40</v>
      </c>
      <c r="T7716" t="s">
        <v>41</v>
      </c>
      <c r="U7716">
        <v>762</v>
      </c>
      <c r="Y7716" t="s">
        <v>1378</v>
      </c>
      <c r="AA7716">
        <v>34.0092</v>
      </c>
      <c r="AB7716">
        <v>-118.29</v>
      </c>
      <c r="AC7716">
        <f t="shared" si="120"/>
        <v>0</v>
      </c>
    </row>
    <row r="7717" spans="1:29" x14ac:dyDescent="0.35">
      <c r="A7717">
        <v>210804439</v>
      </c>
      <c r="B7717" s="1">
        <v>44210</v>
      </c>
      <c r="C7717" s="1">
        <v>44210</v>
      </c>
      <c r="D7717">
        <v>1000</v>
      </c>
      <c r="E7717">
        <v>8</v>
      </c>
      <c r="F7717" t="s">
        <v>109</v>
      </c>
      <c r="G7717">
        <v>851</v>
      </c>
      <c r="H7717">
        <v>2</v>
      </c>
      <c r="I7717">
        <v>624</v>
      </c>
      <c r="J7717" t="s">
        <v>171</v>
      </c>
      <c r="K7717" t="s">
        <v>7543</v>
      </c>
      <c r="L7717">
        <v>46</v>
      </c>
      <c r="M7717" t="s">
        <v>30</v>
      </c>
      <c r="N7717" t="s">
        <v>31</v>
      </c>
      <c r="O7717">
        <v>502</v>
      </c>
      <c r="P7717" t="s">
        <v>47</v>
      </c>
      <c r="Q7717">
        <v>400</v>
      </c>
      <c r="R7717" t="s">
        <v>143</v>
      </c>
      <c r="S7717" t="s">
        <v>84</v>
      </c>
      <c r="T7717" t="s">
        <v>85</v>
      </c>
      <c r="U7717">
        <v>624</v>
      </c>
      <c r="Y7717" t="s">
        <v>9130</v>
      </c>
      <c r="AA7717">
        <v>34.037500000000001</v>
      </c>
      <c r="AB7717">
        <v>-118.4622</v>
      </c>
      <c r="AC7717">
        <f t="shared" si="120"/>
        <v>0</v>
      </c>
    </row>
    <row r="7718" spans="1:29" x14ac:dyDescent="0.35">
      <c r="A7718">
        <v>212013729</v>
      </c>
      <c r="B7718" s="1">
        <v>44438</v>
      </c>
      <c r="C7718" s="1">
        <v>44438</v>
      </c>
      <c r="D7718">
        <v>1945</v>
      </c>
      <c r="E7718">
        <v>20</v>
      </c>
      <c r="F7718" t="s">
        <v>10529</v>
      </c>
      <c r="G7718">
        <v>2022</v>
      </c>
      <c r="H7718">
        <v>2</v>
      </c>
      <c r="I7718">
        <v>624</v>
      </c>
      <c r="J7718" t="s">
        <v>171</v>
      </c>
      <c r="K7718" t="s">
        <v>10825</v>
      </c>
      <c r="L7718">
        <v>53</v>
      </c>
      <c r="M7718" t="s">
        <v>94</v>
      </c>
      <c r="N7718" t="s">
        <v>95</v>
      </c>
      <c r="O7718">
        <v>502</v>
      </c>
      <c r="P7718" t="s">
        <v>47</v>
      </c>
      <c r="Q7718">
        <v>400</v>
      </c>
      <c r="R7718" t="s">
        <v>143</v>
      </c>
      <c r="S7718" t="s">
        <v>84</v>
      </c>
      <c r="T7718" t="s">
        <v>85</v>
      </c>
      <c r="U7718">
        <v>624</v>
      </c>
      <c r="Y7718" t="s">
        <v>10826</v>
      </c>
      <c r="AA7718">
        <v>34.0655</v>
      </c>
      <c r="AB7718">
        <v>-118.31140000000001</v>
      </c>
      <c r="AC7718">
        <f t="shared" si="120"/>
        <v>0</v>
      </c>
    </row>
    <row r="7719" spans="1:29" x14ac:dyDescent="0.35">
      <c r="A7719">
        <v>212011472</v>
      </c>
      <c r="B7719" s="1">
        <v>44388</v>
      </c>
      <c r="C7719" s="1">
        <v>44385</v>
      </c>
      <c r="D7719">
        <v>800</v>
      </c>
      <c r="E7719">
        <v>20</v>
      </c>
      <c r="F7719" t="s">
        <v>10529</v>
      </c>
      <c r="G7719">
        <v>2026</v>
      </c>
      <c r="H7719">
        <v>1</v>
      </c>
      <c r="I7719">
        <v>122</v>
      </c>
      <c r="J7719" t="s">
        <v>2660</v>
      </c>
      <c r="K7719" t="s">
        <v>10827</v>
      </c>
      <c r="L7719">
        <v>23</v>
      </c>
      <c r="M7719" t="s">
        <v>94</v>
      </c>
      <c r="N7719" t="s">
        <v>173</v>
      </c>
      <c r="O7719">
        <v>502</v>
      </c>
      <c r="P7719" t="s">
        <v>47</v>
      </c>
      <c r="Q7719">
        <v>400</v>
      </c>
      <c r="R7719" t="s">
        <v>143</v>
      </c>
      <c r="S7719" t="s">
        <v>40</v>
      </c>
      <c r="T7719" t="s">
        <v>41</v>
      </c>
      <c r="U7719">
        <v>122</v>
      </c>
      <c r="Y7719" t="s">
        <v>10828</v>
      </c>
      <c r="AA7719">
        <v>34.067399999999999</v>
      </c>
      <c r="AB7719">
        <v>-118.2954</v>
      </c>
      <c r="AC7719">
        <f t="shared" si="120"/>
        <v>0</v>
      </c>
    </row>
    <row r="7720" spans="1:29" x14ac:dyDescent="0.35">
      <c r="A7720">
        <v>212005625</v>
      </c>
      <c r="B7720" s="1">
        <v>44242</v>
      </c>
      <c r="C7720" s="1">
        <v>44242</v>
      </c>
      <c r="D7720">
        <v>1830</v>
      </c>
      <c r="E7720">
        <v>20</v>
      </c>
      <c r="F7720" t="s">
        <v>10529</v>
      </c>
      <c r="G7720">
        <v>2005</v>
      </c>
      <c r="H7720">
        <v>2</v>
      </c>
      <c r="I7720">
        <v>624</v>
      </c>
      <c r="J7720" t="s">
        <v>171</v>
      </c>
      <c r="K7720" t="s">
        <v>10829</v>
      </c>
      <c r="L7720">
        <v>47</v>
      </c>
      <c r="M7720" t="s">
        <v>94</v>
      </c>
      <c r="N7720" t="s">
        <v>95</v>
      </c>
      <c r="O7720">
        <v>502</v>
      </c>
      <c r="P7720" t="s">
        <v>47</v>
      </c>
      <c r="Q7720">
        <v>400</v>
      </c>
      <c r="R7720" t="s">
        <v>143</v>
      </c>
      <c r="S7720" t="s">
        <v>84</v>
      </c>
      <c r="T7720" t="s">
        <v>85</v>
      </c>
      <c r="U7720">
        <v>624</v>
      </c>
      <c r="Y7720" t="s">
        <v>10830</v>
      </c>
      <c r="AA7720">
        <v>34.077599999999997</v>
      </c>
      <c r="AB7720">
        <v>-118.30119999999999</v>
      </c>
      <c r="AC7720">
        <f t="shared" si="120"/>
        <v>0</v>
      </c>
    </row>
    <row r="7721" spans="1:29" x14ac:dyDescent="0.35">
      <c r="A7721">
        <v>220125508</v>
      </c>
      <c r="B7721" s="1">
        <v>44359</v>
      </c>
      <c r="C7721" s="1">
        <v>44359</v>
      </c>
      <c r="D7721">
        <v>100</v>
      </c>
      <c r="E7721">
        <v>1</v>
      </c>
      <c r="F7721" t="s">
        <v>36</v>
      </c>
      <c r="G7721">
        <v>111</v>
      </c>
      <c r="H7721">
        <v>2</v>
      </c>
      <c r="I7721">
        <v>812</v>
      </c>
      <c r="J7721" t="s">
        <v>396</v>
      </c>
      <c r="K7721" t="s">
        <v>10831</v>
      </c>
      <c r="L7721">
        <v>11</v>
      </c>
      <c r="M7721" t="s">
        <v>94</v>
      </c>
      <c r="N7721" t="s">
        <v>95</v>
      </c>
      <c r="O7721">
        <v>502</v>
      </c>
      <c r="P7721" t="s">
        <v>47</v>
      </c>
      <c r="Q7721">
        <v>400</v>
      </c>
      <c r="R7721" t="s">
        <v>143</v>
      </c>
      <c r="S7721" t="s">
        <v>40</v>
      </c>
      <c r="T7721" t="s">
        <v>41</v>
      </c>
      <c r="U7721">
        <v>812</v>
      </c>
      <c r="V7721">
        <v>860</v>
      </c>
      <c r="Y7721" t="s">
        <v>10832</v>
      </c>
      <c r="AA7721">
        <v>34.063499999999998</v>
      </c>
      <c r="AB7721">
        <v>-118.24339999999999</v>
      </c>
      <c r="AC7721">
        <f t="shared" si="120"/>
        <v>0</v>
      </c>
    </row>
    <row r="7722" spans="1:29" x14ac:dyDescent="0.35">
      <c r="A7722">
        <v>211916753</v>
      </c>
      <c r="B7722" s="1">
        <v>44545</v>
      </c>
      <c r="C7722" s="1">
        <v>44508</v>
      </c>
      <c r="D7722">
        <v>1400</v>
      </c>
      <c r="E7722">
        <v>19</v>
      </c>
      <c r="F7722" t="s">
        <v>10514</v>
      </c>
      <c r="G7722">
        <v>1944</v>
      </c>
      <c r="H7722">
        <v>1</v>
      </c>
      <c r="I7722">
        <v>815</v>
      </c>
      <c r="J7722" t="s">
        <v>1170</v>
      </c>
      <c r="K7722" t="s">
        <v>10833</v>
      </c>
      <c r="L7722">
        <v>15</v>
      </c>
      <c r="M7722" t="s">
        <v>94</v>
      </c>
      <c r="N7722" t="s">
        <v>95</v>
      </c>
      <c r="O7722">
        <v>721</v>
      </c>
      <c r="P7722" t="s">
        <v>828</v>
      </c>
      <c r="Q7722">
        <v>400</v>
      </c>
      <c r="R7722" t="s">
        <v>143</v>
      </c>
      <c r="S7722" t="s">
        <v>40</v>
      </c>
      <c r="T7722" t="s">
        <v>41</v>
      </c>
      <c r="U7722">
        <v>815</v>
      </c>
      <c r="Y7722" t="s">
        <v>10834</v>
      </c>
      <c r="AA7722">
        <v>34.272199999999998</v>
      </c>
      <c r="AB7722">
        <v>-118.4417</v>
      </c>
      <c r="AC7722">
        <f t="shared" si="120"/>
        <v>0</v>
      </c>
    </row>
    <row r="7723" spans="1:29" x14ac:dyDescent="0.35">
      <c r="A7723">
        <v>210205353</v>
      </c>
      <c r="B7723" s="1">
        <v>44231</v>
      </c>
      <c r="C7723" s="1">
        <v>44230</v>
      </c>
      <c r="D7723">
        <v>2330</v>
      </c>
      <c r="E7723">
        <v>2</v>
      </c>
      <c r="F7723" t="s">
        <v>56</v>
      </c>
      <c r="G7723">
        <v>235</v>
      </c>
      <c r="H7723">
        <v>2</v>
      </c>
      <c r="I7723">
        <v>740</v>
      </c>
      <c r="J7723" t="s">
        <v>224</v>
      </c>
      <c r="K7723" t="s">
        <v>2514</v>
      </c>
      <c r="L7723">
        <v>22</v>
      </c>
      <c r="M7723" t="s">
        <v>30</v>
      </c>
      <c r="N7723" t="s">
        <v>94</v>
      </c>
      <c r="O7723">
        <v>101</v>
      </c>
      <c r="P7723" t="s">
        <v>32</v>
      </c>
      <c r="S7723" t="s">
        <v>40</v>
      </c>
      <c r="T7723" t="s">
        <v>41</v>
      </c>
      <c r="U7723">
        <v>740</v>
      </c>
      <c r="Y7723" t="s">
        <v>10835</v>
      </c>
      <c r="AA7723">
        <v>34.069299999999998</v>
      </c>
      <c r="AB7723">
        <v>-118.2711</v>
      </c>
      <c r="AC7723">
        <f t="shared" si="120"/>
        <v>0</v>
      </c>
    </row>
    <row r="7724" spans="1:29" x14ac:dyDescent="0.35">
      <c r="A7724">
        <v>210804955</v>
      </c>
      <c r="B7724" s="1">
        <v>44222</v>
      </c>
      <c r="C7724" s="1">
        <v>44222</v>
      </c>
      <c r="D7724">
        <v>1255</v>
      </c>
      <c r="E7724">
        <v>8</v>
      </c>
      <c r="F7724" t="s">
        <v>109</v>
      </c>
      <c r="G7724">
        <v>808</v>
      </c>
      <c r="H7724">
        <v>2</v>
      </c>
      <c r="I7724">
        <v>354</v>
      </c>
      <c r="J7724" t="s">
        <v>167</v>
      </c>
      <c r="K7724" t="s">
        <v>177</v>
      </c>
      <c r="L7724">
        <v>43</v>
      </c>
      <c r="M7724" t="s">
        <v>94</v>
      </c>
      <c r="N7724" t="s">
        <v>73</v>
      </c>
      <c r="O7724">
        <v>501</v>
      </c>
      <c r="P7724" t="s">
        <v>164</v>
      </c>
      <c r="S7724" t="s">
        <v>40</v>
      </c>
      <c r="T7724" t="s">
        <v>41</v>
      </c>
      <c r="U7724">
        <v>354</v>
      </c>
      <c r="Y7724" t="s">
        <v>10836</v>
      </c>
      <c r="AA7724">
        <v>34.113700000000001</v>
      </c>
      <c r="AB7724">
        <v>-118.43</v>
      </c>
      <c r="AC7724">
        <f t="shared" si="120"/>
        <v>0</v>
      </c>
    </row>
    <row r="7725" spans="1:29" x14ac:dyDescent="0.35">
      <c r="A7725">
        <v>210112924</v>
      </c>
      <c r="B7725" s="1">
        <v>44380</v>
      </c>
      <c r="C7725" s="1">
        <v>44380</v>
      </c>
      <c r="D7725">
        <v>1058</v>
      </c>
      <c r="E7725">
        <v>1</v>
      </c>
      <c r="F7725" t="s">
        <v>36</v>
      </c>
      <c r="G7725">
        <v>152</v>
      </c>
      <c r="H7725">
        <v>2</v>
      </c>
      <c r="I7725">
        <v>624</v>
      </c>
      <c r="J7725" t="s">
        <v>171</v>
      </c>
      <c r="K7725">
        <v>416</v>
      </c>
      <c r="L7725">
        <v>31</v>
      </c>
      <c r="M7725" t="s">
        <v>30</v>
      </c>
      <c r="N7725" t="s">
        <v>31</v>
      </c>
      <c r="O7725">
        <v>710</v>
      </c>
      <c r="P7725" t="s">
        <v>394</v>
      </c>
      <c r="Q7725">
        <v>400</v>
      </c>
      <c r="R7725" t="s">
        <v>143</v>
      </c>
      <c r="S7725" t="s">
        <v>40</v>
      </c>
      <c r="T7725" t="s">
        <v>41</v>
      </c>
      <c r="U7725">
        <v>624</v>
      </c>
      <c r="Y7725" t="s">
        <v>3837</v>
      </c>
      <c r="AA7725">
        <v>34.049500000000002</v>
      </c>
      <c r="AB7725">
        <v>-118.2546</v>
      </c>
      <c r="AC7725">
        <f t="shared" si="120"/>
        <v>0</v>
      </c>
    </row>
    <row r="7726" spans="1:29" x14ac:dyDescent="0.35">
      <c r="A7726">
        <v>210504873</v>
      </c>
      <c r="B7726" s="1">
        <v>44218</v>
      </c>
      <c r="C7726" s="1">
        <v>44217</v>
      </c>
      <c r="D7726">
        <v>700</v>
      </c>
      <c r="E7726">
        <v>5</v>
      </c>
      <c r="F7726" t="s">
        <v>98</v>
      </c>
      <c r="G7726">
        <v>514</v>
      </c>
      <c r="H7726">
        <v>1</v>
      </c>
      <c r="I7726">
        <v>420</v>
      </c>
      <c r="J7726" t="s">
        <v>352</v>
      </c>
      <c r="L7726">
        <v>0</v>
      </c>
      <c r="O7726">
        <v>101</v>
      </c>
      <c r="P7726" t="s">
        <v>32</v>
      </c>
      <c r="S7726" t="s">
        <v>40</v>
      </c>
      <c r="T7726" t="s">
        <v>41</v>
      </c>
      <c r="U7726">
        <v>420</v>
      </c>
      <c r="Y7726" t="s">
        <v>10837</v>
      </c>
      <c r="AA7726">
        <v>33.792400000000001</v>
      </c>
      <c r="AB7726">
        <v>-118.2803</v>
      </c>
      <c r="AC7726">
        <f t="shared" si="120"/>
        <v>0</v>
      </c>
    </row>
    <row r="7727" spans="1:29" x14ac:dyDescent="0.35">
      <c r="A7727">
        <v>211014047</v>
      </c>
      <c r="B7727" s="1">
        <v>44499</v>
      </c>
      <c r="C7727" s="1">
        <v>44499</v>
      </c>
      <c r="D7727">
        <v>1215</v>
      </c>
      <c r="E7727">
        <v>10</v>
      </c>
      <c r="F7727" t="s">
        <v>103</v>
      </c>
      <c r="G7727">
        <v>1003</v>
      </c>
      <c r="H7727">
        <v>2</v>
      </c>
      <c r="I7727">
        <v>740</v>
      </c>
      <c r="J7727" t="s">
        <v>224</v>
      </c>
      <c r="K7727" t="s">
        <v>10838</v>
      </c>
      <c r="L7727">
        <v>0</v>
      </c>
      <c r="M7727" t="s">
        <v>30</v>
      </c>
      <c r="N7727" t="s">
        <v>73</v>
      </c>
      <c r="O7727">
        <v>704</v>
      </c>
      <c r="P7727" t="s">
        <v>1204</v>
      </c>
      <c r="S7727" t="s">
        <v>40</v>
      </c>
      <c r="T7727" t="s">
        <v>41</v>
      </c>
      <c r="U7727">
        <v>740</v>
      </c>
      <c r="Y7727" t="s">
        <v>10839</v>
      </c>
      <c r="AA7727">
        <v>34.214700000000001</v>
      </c>
      <c r="AB7727">
        <v>-118.54259999999999</v>
      </c>
      <c r="AC7727">
        <f t="shared" si="120"/>
        <v>0</v>
      </c>
    </row>
    <row r="7728" spans="1:29" x14ac:dyDescent="0.35">
      <c r="A7728">
        <v>211513045</v>
      </c>
      <c r="B7728" s="1">
        <v>44420</v>
      </c>
      <c r="C7728" s="1">
        <v>44420</v>
      </c>
      <c r="D7728">
        <v>615</v>
      </c>
      <c r="E7728">
        <v>15</v>
      </c>
      <c r="F7728" t="s">
        <v>10519</v>
      </c>
      <c r="G7728">
        <v>1548</v>
      </c>
      <c r="H7728">
        <v>1</v>
      </c>
      <c r="I7728">
        <v>210</v>
      </c>
      <c r="J7728" t="s">
        <v>149</v>
      </c>
      <c r="K7728" t="s">
        <v>10840</v>
      </c>
      <c r="L7728">
        <v>54</v>
      </c>
      <c r="M7728" t="s">
        <v>30</v>
      </c>
      <c r="N7728" t="s">
        <v>95</v>
      </c>
      <c r="O7728">
        <v>868</v>
      </c>
      <c r="P7728" t="s">
        <v>10841</v>
      </c>
      <c r="Q7728">
        <v>500</v>
      </c>
      <c r="R7728" t="s">
        <v>184</v>
      </c>
      <c r="S7728" t="s">
        <v>33</v>
      </c>
      <c r="T7728" t="s">
        <v>34</v>
      </c>
      <c r="U7728">
        <v>210</v>
      </c>
      <c r="Y7728" t="s">
        <v>10842</v>
      </c>
      <c r="AA7728">
        <v>34.167000000000002</v>
      </c>
      <c r="AB7728">
        <v>-118.3759</v>
      </c>
      <c r="AC7728">
        <f t="shared" si="120"/>
        <v>1</v>
      </c>
    </row>
    <row r="7729" spans="1:29" x14ac:dyDescent="0.35">
      <c r="A7729">
        <v>210308592</v>
      </c>
      <c r="B7729" s="1">
        <v>44295</v>
      </c>
      <c r="C7729" s="1">
        <v>44295</v>
      </c>
      <c r="D7729">
        <v>1630</v>
      </c>
      <c r="E7729">
        <v>3</v>
      </c>
      <c r="F7729" t="s">
        <v>43</v>
      </c>
      <c r="G7729">
        <v>314</v>
      </c>
      <c r="H7729">
        <v>2</v>
      </c>
      <c r="I7729">
        <v>740</v>
      </c>
      <c r="J7729" t="s">
        <v>224</v>
      </c>
      <c r="K7729" t="s">
        <v>10843</v>
      </c>
      <c r="L7729">
        <v>20</v>
      </c>
      <c r="M7729" t="s">
        <v>46</v>
      </c>
      <c r="N7729" t="s">
        <v>46</v>
      </c>
      <c r="O7729">
        <v>708</v>
      </c>
      <c r="P7729" t="s">
        <v>489</v>
      </c>
      <c r="S7729" t="s">
        <v>40</v>
      </c>
      <c r="T7729" t="s">
        <v>41</v>
      </c>
      <c r="U7729">
        <v>740</v>
      </c>
      <c r="Y7729" t="s">
        <v>10844</v>
      </c>
      <c r="AA7729">
        <v>34.032600000000002</v>
      </c>
      <c r="AB7729">
        <v>-118.3205</v>
      </c>
      <c r="AC7729">
        <f t="shared" si="120"/>
        <v>0</v>
      </c>
    </row>
    <row r="7730" spans="1:29" x14ac:dyDescent="0.35">
      <c r="A7730">
        <v>211714888</v>
      </c>
      <c r="B7730" s="1">
        <v>44508</v>
      </c>
      <c r="C7730" s="1">
        <v>44502</v>
      </c>
      <c r="D7730">
        <v>1200</v>
      </c>
      <c r="E7730">
        <v>17</v>
      </c>
      <c r="F7730" t="s">
        <v>10498</v>
      </c>
      <c r="G7730">
        <v>1795</v>
      </c>
      <c r="H7730">
        <v>2</v>
      </c>
      <c r="I7730">
        <v>662</v>
      </c>
      <c r="J7730" t="s">
        <v>191</v>
      </c>
      <c r="K7730" t="s">
        <v>10845</v>
      </c>
      <c r="L7730">
        <v>64</v>
      </c>
      <c r="M7730" t="s">
        <v>94</v>
      </c>
      <c r="N7730" t="s">
        <v>73</v>
      </c>
      <c r="O7730">
        <v>501</v>
      </c>
      <c r="P7730" t="s">
        <v>164</v>
      </c>
      <c r="S7730" t="s">
        <v>40</v>
      </c>
      <c r="T7730" t="s">
        <v>41</v>
      </c>
      <c r="U7730">
        <v>662</v>
      </c>
      <c r="Y7730" t="s">
        <v>10846</v>
      </c>
      <c r="AA7730">
        <v>34.221400000000003</v>
      </c>
      <c r="AB7730">
        <v>-118.5055</v>
      </c>
      <c r="AC7730">
        <f t="shared" si="120"/>
        <v>0</v>
      </c>
    </row>
    <row r="7731" spans="1:29" x14ac:dyDescent="0.35">
      <c r="A7731">
        <v>211104249</v>
      </c>
      <c r="B7731" s="1">
        <v>44206</v>
      </c>
      <c r="C7731" s="1">
        <v>44206</v>
      </c>
      <c r="D7731">
        <v>1030</v>
      </c>
      <c r="E7731">
        <v>11</v>
      </c>
      <c r="F7731" t="s">
        <v>64</v>
      </c>
      <c r="G7731">
        <v>1151</v>
      </c>
      <c r="H7731">
        <v>1</v>
      </c>
      <c r="I7731">
        <v>230</v>
      </c>
      <c r="J7731" t="s">
        <v>161</v>
      </c>
      <c r="K7731" t="s">
        <v>10847</v>
      </c>
      <c r="L7731">
        <v>72</v>
      </c>
      <c r="M7731" t="s">
        <v>30</v>
      </c>
      <c r="N7731" t="s">
        <v>73</v>
      </c>
      <c r="O7731">
        <v>101</v>
      </c>
      <c r="P7731" t="s">
        <v>32</v>
      </c>
      <c r="Q7731">
        <v>400</v>
      </c>
      <c r="R7731" t="s">
        <v>143</v>
      </c>
      <c r="S7731" t="s">
        <v>40</v>
      </c>
      <c r="T7731" t="s">
        <v>41</v>
      </c>
      <c r="U7731">
        <v>230</v>
      </c>
      <c r="Y7731" t="s">
        <v>89</v>
      </c>
      <c r="Z7731" t="s">
        <v>10848</v>
      </c>
      <c r="AA7731">
        <v>34.0991</v>
      </c>
      <c r="AB7731">
        <v>-118.29179999999999</v>
      </c>
      <c r="AC7731">
        <f t="shared" si="120"/>
        <v>0</v>
      </c>
    </row>
    <row r="7732" spans="1:29" x14ac:dyDescent="0.35">
      <c r="A7732">
        <v>211419246</v>
      </c>
      <c r="B7732" s="1">
        <v>44469</v>
      </c>
      <c r="C7732" s="1">
        <v>44469</v>
      </c>
      <c r="D7732">
        <v>1300</v>
      </c>
      <c r="E7732">
        <v>14</v>
      </c>
      <c r="F7732" t="s">
        <v>10500</v>
      </c>
      <c r="G7732">
        <v>1406</v>
      </c>
      <c r="H7732">
        <v>2</v>
      </c>
      <c r="I7732">
        <v>626</v>
      </c>
      <c r="J7732" t="s">
        <v>141</v>
      </c>
      <c r="K7732" t="s">
        <v>10685</v>
      </c>
      <c r="L7732">
        <v>65</v>
      </c>
      <c r="M7732" t="s">
        <v>30</v>
      </c>
      <c r="N7732" t="s">
        <v>73</v>
      </c>
      <c r="O7732">
        <v>501</v>
      </c>
      <c r="P7732" t="s">
        <v>164</v>
      </c>
      <c r="Q7732">
        <v>400</v>
      </c>
      <c r="R7732" t="s">
        <v>143</v>
      </c>
      <c r="S7732" t="s">
        <v>40</v>
      </c>
      <c r="T7732" t="s">
        <v>41</v>
      </c>
      <c r="U7732">
        <v>626</v>
      </c>
      <c r="Y7732" t="s">
        <v>10849</v>
      </c>
      <c r="AA7732">
        <v>34.028399999999998</v>
      </c>
      <c r="AB7732">
        <v>-118.4123</v>
      </c>
      <c r="AC7732">
        <f t="shared" si="120"/>
        <v>0</v>
      </c>
    </row>
    <row r="7733" spans="1:29" x14ac:dyDescent="0.35">
      <c r="A7733">
        <v>210706314</v>
      </c>
      <c r="B7733" s="1">
        <v>44259</v>
      </c>
      <c r="C7733" s="1">
        <v>44258</v>
      </c>
      <c r="D7733">
        <v>2000</v>
      </c>
      <c r="E7733">
        <v>7</v>
      </c>
      <c r="F7733" t="s">
        <v>28</v>
      </c>
      <c r="G7733">
        <v>734</v>
      </c>
      <c r="H7733">
        <v>2</v>
      </c>
      <c r="I7733">
        <v>900</v>
      </c>
      <c r="J7733" t="s">
        <v>197</v>
      </c>
      <c r="K7733">
        <v>2038</v>
      </c>
      <c r="L7733">
        <v>42</v>
      </c>
      <c r="M7733" t="s">
        <v>94</v>
      </c>
      <c r="N7733" t="s">
        <v>163</v>
      </c>
      <c r="O7733">
        <v>501</v>
      </c>
      <c r="P7733" t="s">
        <v>164</v>
      </c>
      <c r="S7733" t="s">
        <v>40</v>
      </c>
      <c r="T7733" t="s">
        <v>41</v>
      </c>
      <c r="U7733">
        <v>900</v>
      </c>
      <c r="Y7733" t="s">
        <v>10850</v>
      </c>
      <c r="AA7733">
        <v>34.066299999999998</v>
      </c>
      <c r="AB7733">
        <v>-118.3599</v>
      </c>
      <c r="AC7733">
        <f t="shared" si="120"/>
        <v>0</v>
      </c>
    </row>
    <row r="7734" spans="1:29" x14ac:dyDescent="0.35">
      <c r="A7734">
        <v>212117552</v>
      </c>
      <c r="B7734" s="1">
        <v>44544</v>
      </c>
      <c r="C7734" s="1">
        <v>44537</v>
      </c>
      <c r="D7734">
        <v>1200</v>
      </c>
      <c r="E7734">
        <v>21</v>
      </c>
      <c r="F7734" t="s">
        <v>10503</v>
      </c>
      <c r="G7734">
        <v>2185</v>
      </c>
      <c r="H7734">
        <v>2</v>
      </c>
      <c r="I7734">
        <v>740</v>
      </c>
      <c r="J7734" t="s">
        <v>224</v>
      </c>
      <c r="K7734">
        <v>329</v>
      </c>
      <c r="L7734">
        <v>71</v>
      </c>
      <c r="M7734" t="s">
        <v>30</v>
      </c>
      <c r="N7734" t="s">
        <v>73</v>
      </c>
      <c r="O7734">
        <v>119</v>
      </c>
      <c r="P7734" t="s">
        <v>333</v>
      </c>
      <c r="S7734" t="s">
        <v>40</v>
      </c>
      <c r="T7734" t="s">
        <v>41</v>
      </c>
      <c r="U7734">
        <v>740</v>
      </c>
      <c r="Y7734" t="s">
        <v>10851</v>
      </c>
      <c r="AA7734">
        <v>34.153500000000001</v>
      </c>
      <c r="AB7734">
        <v>-118.6168</v>
      </c>
      <c r="AC7734">
        <f t="shared" si="120"/>
        <v>0</v>
      </c>
    </row>
    <row r="7735" spans="1:29" x14ac:dyDescent="0.35">
      <c r="A7735">
        <v>210415400</v>
      </c>
      <c r="B7735" s="1">
        <v>44530</v>
      </c>
      <c r="C7735" s="1">
        <v>44524</v>
      </c>
      <c r="D7735">
        <v>1045</v>
      </c>
      <c r="E7735">
        <v>4</v>
      </c>
      <c r="F7735" t="s">
        <v>54</v>
      </c>
      <c r="G7735">
        <v>497</v>
      </c>
      <c r="H7735">
        <v>1</v>
      </c>
      <c r="I7735">
        <v>510</v>
      </c>
      <c r="J7735" t="s">
        <v>29</v>
      </c>
      <c r="L7735">
        <v>0</v>
      </c>
      <c r="O7735">
        <v>101</v>
      </c>
      <c r="P7735" t="s">
        <v>32</v>
      </c>
      <c r="S7735" t="s">
        <v>40</v>
      </c>
      <c r="T7735" t="s">
        <v>41</v>
      </c>
      <c r="U7735">
        <v>510</v>
      </c>
      <c r="Y7735" t="s">
        <v>7510</v>
      </c>
      <c r="AA7735">
        <v>34.019799999999996</v>
      </c>
      <c r="AB7735">
        <v>-118.2097</v>
      </c>
      <c r="AC7735">
        <f t="shared" si="120"/>
        <v>0</v>
      </c>
    </row>
    <row r="7736" spans="1:29" x14ac:dyDescent="0.35">
      <c r="A7736">
        <v>211015373</v>
      </c>
      <c r="B7736" s="1">
        <v>44537</v>
      </c>
      <c r="C7736" s="1">
        <v>44517</v>
      </c>
      <c r="D7736">
        <v>1200</v>
      </c>
      <c r="E7736">
        <v>10</v>
      </c>
      <c r="F7736" t="s">
        <v>103</v>
      </c>
      <c r="G7736">
        <v>1097</v>
      </c>
      <c r="H7736">
        <v>2</v>
      </c>
      <c r="I7736">
        <v>354</v>
      </c>
      <c r="J7736" t="s">
        <v>167</v>
      </c>
      <c r="K7736" t="s">
        <v>978</v>
      </c>
      <c r="L7736">
        <v>40</v>
      </c>
      <c r="M7736" t="s">
        <v>30</v>
      </c>
      <c r="N7736" t="s">
        <v>1233</v>
      </c>
      <c r="O7736">
        <v>501</v>
      </c>
      <c r="P7736" t="s">
        <v>164</v>
      </c>
      <c r="S7736" t="s">
        <v>40</v>
      </c>
      <c r="T7736" t="s">
        <v>41</v>
      </c>
      <c r="U7736">
        <v>354</v>
      </c>
      <c r="Y7736" t="s">
        <v>10852</v>
      </c>
      <c r="AA7736">
        <v>34.1389</v>
      </c>
      <c r="AB7736">
        <v>-118.50279999999999</v>
      </c>
      <c r="AC7736">
        <f t="shared" si="120"/>
        <v>0</v>
      </c>
    </row>
    <row r="7737" spans="1:29" x14ac:dyDescent="0.35">
      <c r="A7737">
        <v>211510679</v>
      </c>
      <c r="B7737" s="1">
        <v>44365</v>
      </c>
      <c r="C7737" s="1">
        <v>44359</v>
      </c>
      <c r="D7737">
        <v>1130</v>
      </c>
      <c r="E7737">
        <v>15</v>
      </c>
      <c r="F7737" t="s">
        <v>10519</v>
      </c>
      <c r="G7737">
        <v>1515</v>
      </c>
      <c r="H7737">
        <v>1</v>
      </c>
      <c r="I7737">
        <v>440</v>
      </c>
      <c r="J7737" t="s">
        <v>213</v>
      </c>
      <c r="K7737">
        <v>394</v>
      </c>
      <c r="L7737">
        <v>28</v>
      </c>
      <c r="M7737" t="s">
        <v>30</v>
      </c>
      <c r="N7737" t="s">
        <v>73</v>
      </c>
      <c r="O7737">
        <v>145</v>
      </c>
      <c r="P7737" t="s">
        <v>1958</v>
      </c>
      <c r="S7737" t="s">
        <v>40</v>
      </c>
      <c r="T7737" t="s">
        <v>41</v>
      </c>
      <c r="U7737">
        <v>440</v>
      </c>
      <c r="Y7737" t="s">
        <v>10853</v>
      </c>
      <c r="AA7737">
        <v>34.196199999999997</v>
      </c>
      <c r="AB7737">
        <v>-118.39109999999999</v>
      </c>
      <c r="AC7737">
        <f t="shared" si="120"/>
        <v>0</v>
      </c>
    </row>
    <row r="7738" spans="1:29" x14ac:dyDescent="0.35">
      <c r="A7738">
        <v>210609306</v>
      </c>
      <c r="B7738" s="1">
        <v>44319</v>
      </c>
      <c r="C7738" s="1">
        <v>44319</v>
      </c>
      <c r="D7738">
        <v>2120</v>
      </c>
      <c r="E7738">
        <v>6</v>
      </c>
      <c r="F7738" t="s">
        <v>91</v>
      </c>
      <c r="G7738">
        <v>667</v>
      </c>
      <c r="H7738">
        <v>2</v>
      </c>
      <c r="I7738">
        <v>623</v>
      </c>
      <c r="J7738" t="s">
        <v>465</v>
      </c>
      <c r="K7738" t="s">
        <v>10854</v>
      </c>
      <c r="L7738">
        <v>0</v>
      </c>
      <c r="M7738" t="s">
        <v>46</v>
      </c>
      <c r="N7738" t="s">
        <v>46</v>
      </c>
      <c r="O7738">
        <v>101</v>
      </c>
      <c r="P7738" t="s">
        <v>32</v>
      </c>
      <c r="Q7738">
        <v>400</v>
      </c>
      <c r="R7738" t="s">
        <v>143</v>
      </c>
      <c r="S7738" t="s">
        <v>40</v>
      </c>
      <c r="T7738" t="s">
        <v>41</v>
      </c>
      <c r="U7738">
        <v>623</v>
      </c>
      <c r="Y7738" t="s">
        <v>4353</v>
      </c>
      <c r="AA7738">
        <v>34.092599999999997</v>
      </c>
      <c r="AB7738">
        <v>-118.3201</v>
      </c>
      <c r="AC7738">
        <f t="shared" si="120"/>
        <v>0</v>
      </c>
    </row>
    <row r="7739" spans="1:29" x14ac:dyDescent="0.35">
      <c r="A7739">
        <v>210319168</v>
      </c>
      <c r="B7739" s="1">
        <v>44521</v>
      </c>
      <c r="C7739" s="1">
        <v>44521</v>
      </c>
      <c r="D7739">
        <v>100</v>
      </c>
      <c r="E7739">
        <v>3</v>
      </c>
      <c r="F7739" t="s">
        <v>43</v>
      </c>
      <c r="G7739">
        <v>331</v>
      </c>
      <c r="H7739">
        <v>1</v>
      </c>
      <c r="I7739">
        <v>230</v>
      </c>
      <c r="J7739" t="s">
        <v>161</v>
      </c>
      <c r="K7739" t="s">
        <v>10855</v>
      </c>
      <c r="L7739">
        <v>27</v>
      </c>
      <c r="M7739" t="s">
        <v>30</v>
      </c>
      <c r="N7739" t="s">
        <v>163</v>
      </c>
      <c r="O7739">
        <v>102</v>
      </c>
      <c r="P7739" t="s">
        <v>186</v>
      </c>
      <c r="Q7739">
        <v>106</v>
      </c>
      <c r="R7739" t="s">
        <v>592</v>
      </c>
      <c r="S7739" t="s">
        <v>40</v>
      </c>
      <c r="T7739" t="s">
        <v>41</v>
      </c>
      <c r="U7739">
        <v>230</v>
      </c>
      <c r="Y7739" t="s">
        <v>10856</v>
      </c>
      <c r="AA7739">
        <v>34.032499999999999</v>
      </c>
      <c r="AB7739">
        <v>-118.3447</v>
      </c>
      <c r="AC7739">
        <f t="shared" si="120"/>
        <v>0</v>
      </c>
    </row>
    <row r="7740" spans="1:29" x14ac:dyDescent="0.35">
      <c r="A7740">
        <v>220405016</v>
      </c>
      <c r="B7740" s="1">
        <v>44594</v>
      </c>
      <c r="C7740" s="1">
        <v>44409</v>
      </c>
      <c r="D7740">
        <v>1200</v>
      </c>
      <c r="E7740">
        <v>4</v>
      </c>
      <c r="F7740" t="s">
        <v>54</v>
      </c>
      <c r="G7740">
        <v>424</v>
      </c>
      <c r="H7740">
        <v>2</v>
      </c>
      <c r="I7740">
        <v>662</v>
      </c>
      <c r="J7740" t="s">
        <v>191</v>
      </c>
      <c r="K7740">
        <v>701</v>
      </c>
      <c r="L7740">
        <v>33</v>
      </c>
      <c r="M7740" t="s">
        <v>94</v>
      </c>
      <c r="N7740" t="s">
        <v>31</v>
      </c>
      <c r="O7740">
        <v>502</v>
      </c>
      <c r="P7740" t="s">
        <v>47</v>
      </c>
      <c r="S7740" t="s">
        <v>40</v>
      </c>
      <c r="T7740" t="s">
        <v>41</v>
      </c>
      <c r="U7740">
        <v>662</v>
      </c>
      <c r="Y7740" t="s">
        <v>8158</v>
      </c>
      <c r="AA7740">
        <v>34.070399999999999</v>
      </c>
      <c r="AB7740">
        <v>-118.2013</v>
      </c>
      <c r="AC7740">
        <f t="shared" si="120"/>
        <v>0</v>
      </c>
    </row>
    <row r="7741" spans="1:29" x14ac:dyDescent="0.35">
      <c r="A7741">
        <v>210204619</v>
      </c>
      <c r="B7741" s="1">
        <v>44212</v>
      </c>
      <c r="C7741" s="1">
        <v>44212</v>
      </c>
      <c r="D7741">
        <v>2200</v>
      </c>
      <c r="E7741">
        <v>2</v>
      </c>
      <c r="F7741" t="s">
        <v>56</v>
      </c>
      <c r="G7741">
        <v>269</v>
      </c>
      <c r="H7741">
        <v>2</v>
      </c>
      <c r="I7741">
        <v>626</v>
      </c>
      <c r="J7741" t="s">
        <v>141</v>
      </c>
      <c r="K7741" t="s">
        <v>10857</v>
      </c>
      <c r="L7741">
        <v>28</v>
      </c>
      <c r="M7741" t="s">
        <v>30</v>
      </c>
      <c r="N7741" t="s">
        <v>95</v>
      </c>
      <c r="O7741">
        <v>101</v>
      </c>
      <c r="P7741" t="s">
        <v>32</v>
      </c>
      <c r="Q7741">
        <v>400</v>
      </c>
      <c r="R7741" t="s">
        <v>143</v>
      </c>
      <c r="S7741" t="s">
        <v>33</v>
      </c>
      <c r="T7741" t="s">
        <v>34</v>
      </c>
      <c r="U7741">
        <v>626</v>
      </c>
      <c r="Y7741" t="s">
        <v>10858</v>
      </c>
      <c r="Z7741" t="s">
        <v>371</v>
      </c>
      <c r="AA7741">
        <v>34.052399999999999</v>
      </c>
      <c r="AB7741">
        <v>-118.2722</v>
      </c>
      <c r="AC7741">
        <f t="shared" si="120"/>
        <v>1</v>
      </c>
    </row>
    <row r="7742" spans="1:29" x14ac:dyDescent="0.35">
      <c r="A7742">
        <v>211711878</v>
      </c>
      <c r="B7742" s="1">
        <v>44433</v>
      </c>
      <c r="C7742" s="1">
        <v>44432</v>
      </c>
      <c r="D7742">
        <v>1830</v>
      </c>
      <c r="E7742">
        <v>17</v>
      </c>
      <c r="F7742" t="s">
        <v>10498</v>
      </c>
      <c r="G7742">
        <v>1783</v>
      </c>
      <c r="H7742">
        <v>1</v>
      </c>
      <c r="I7742">
        <v>510</v>
      </c>
      <c r="J7742" t="s">
        <v>29</v>
      </c>
      <c r="L7742">
        <v>0</v>
      </c>
      <c r="O7742">
        <v>101</v>
      </c>
      <c r="P7742" t="s">
        <v>32</v>
      </c>
      <c r="S7742" t="s">
        <v>40</v>
      </c>
      <c r="T7742" t="s">
        <v>41</v>
      </c>
      <c r="U7742">
        <v>510</v>
      </c>
      <c r="Y7742" t="s">
        <v>10859</v>
      </c>
      <c r="AA7742">
        <v>34.235500000000002</v>
      </c>
      <c r="AB7742">
        <v>-118.5502</v>
      </c>
      <c r="AC7742">
        <f t="shared" si="120"/>
        <v>0</v>
      </c>
    </row>
    <row r="7743" spans="1:29" x14ac:dyDescent="0.35">
      <c r="A7743">
        <v>211414613</v>
      </c>
      <c r="B7743" s="1">
        <v>44384</v>
      </c>
      <c r="C7743" s="1">
        <v>44377</v>
      </c>
      <c r="D7743">
        <v>1700</v>
      </c>
      <c r="E7743">
        <v>14</v>
      </c>
      <c r="F7743" t="s">
        <v>10500</v>
      </c>
      <c r="G7743">
        <v>1416</v>
      </c>
      <c r="H7743">
        <v>2</v>
      </c>
      <c r="I7743">
        <v>745</v>
      </c>
      <c r="J7743" t="s">
        <v>139</v>
      </c>
      <c r="K7743">
        <v>329</v>
      </c>
      <c r="L7743">
        <v>46</v>
      </c>
      <c r="M7743" t="s">
        <v>94</v>
      </c>
      <c r="N7743" t="s">
        <v>73</v>
      </c>
      <c r="O7743">
        <v>501</v>
      </c>
      <c r="P7743" t="s">
        <v>164</v>
      </c>
      <c r="S7743" t="s">
        <v>40</v>
      </c>
      <c r="T7743" t="s">
        <v>41</v>
      </c>
      <c r="U7743">
        <v>745</v>
      </c>
      <c r="Y7743" t="s">
        <v>10860</v>
      </c>
      <c r="AA7743">
        <v>34.0077</v>
      </c>
      <c r="AB7743">
        <v>-118.4436</v>
      </c>
      <c r="AC7743">
        <f t="shared" si="120"/>
        <v>0</v>
      </c>
    </row>
    <row r="7744" spans="1:29" x14ac:dyDescent="0.35">
      <c r="A7744">
        <v>211406252</v>
      </c>
      <c r="B7744" s="1">
        <v>44236</v>
      </c>
      <c r="C7744" s="1">
        <v>44236</v>
      </c>
      <c r="D7744">
        <v>530</v>
      </c>
      <c r="E7744">
        <v>14</v>
      </c>
      <c r="F7744" t="s">
        <v>10500</v>
      </c>
      <c r="G7744">
        <v>1435</v>
      </c>
      <c r="H7744">
        <v>1</v>
      </c>
      <c r="I7744">
        <v>440</v>
      </c>
      <c r="J7744" t="s">
        <v>213</v>
      </c>
      <c r="K7744" t="s">
        <v>2040</v>
      </c>
      <c r="L7744">
        <v>21</v>
      </c>
      <c r="M7744" t="s">
        <v>30</v>
      </c>
      <c r="N7744" t="s">
        <v>73</v>
      </c>
      <c r="O7744">
        <v>502</v>
      </c>
      <c r="P7744" t="s">
        <v>47</v>
      </c>
      <c r="S7744" t="s">
        <v>40</v>
      </c>
      <c r="T7744" t="s">
        <v>41</v>
      </c>
      <c r="U7744">
        <v>440</v>
      </c>
      <c r="Y7744" t="s">
        <v>10861</v>
      </c>
      <c r="AA7744">
        <v>34.009799999999998</v>
      </c>
      <c r="AB7744">
        <v>-118.4255</v>
      </c>
      <c r="AC7744">
        <f t="shared" si="120"/>
        <v>0</v>
      </c>
    </row>
    <row r="7745" spans="1:29" x14ac:dyDescent="0.35">
      <c r="A7745">
        <v>210515423</v>
      </c>
      <c r="B7745" s="1">
        <v>44498</v>
      </c>
      <c r="C7745" s="1">
        <v>44497</v>
      </c>
      <c r="D7745">
        <v>2045</v>
      </c>
      <c r="E7745">
        <v>5</v>
      </c>
      <c r="F7745" t="s">
        <v>98</v>
      </c>
      <c r="G7745">
        <v>567</v>
      </c>
      <c r="H7745">
        <v>2</v>
      </c>
      <c r="I7745">
        <v>930</v>
      </c>
      <c r="J7745" t="s">
        <v>339</v>
      </c>
      <c r="K7745" t="s">
        <v>10862</v>
      </c>
      <c r="L7745">
        <v>14</v>
      </c>
      <c r="M7745" t="s">
        <v>30</v>
      </c>
      <c r="N7745" t="s">
        <v>73</v>
      </c>
      <c r="O7745">
        <v>502</v>
      </c>
      <c r="P7745" t="s">
        <v>47</v>
      </c>
      <c r="Q7745">
        <v>511</v>
      </c>
      <c r="R7745" t="s">
        <v>151</v>
      </c>
      <c r="S7745" t="s">
        <v>84</v>
      </c>
      <c r="T7745" t="s">
        <v>85</v>
      </c>
      <c r="U7745">
        <v>930</v>
      </c>
      <c r="Y7745" t="s">
        <v>10863</v>
      </c>
      <c r="AA7745">
        <v>33.727899999999998</v>
      </c>
      <c r="AB7745">
        <v>-118.28619999999999</v>
      </c>
      <c r="AC7745">
        <f t="shared" si="120"/>
        <v>0</v>
      </c>
    </row>
    <row r="7746" spans="1:29" x14ac:dyDescent="0.35">
      <c r="A7746">
        <v>211916490</v>
      </c>
      <c r="B7746" s="1">
        <v>44538</v>
      </c>
      <c r="C7746" s="1">
        <v>44532</v>
      </c>
      <c r="D7746">
        <v>1505</v>
      </c>
      <c r="E7746">
        <v>19</v>
      </c>
      <c r="F7746" t="s">
        <v>10514</v>
      </c>
      <c r="G7746">
        <v>1908</v>
      </c>
      <c r="H7746">
        <v>2</v>
      </c>
      <c r="I7746">
        <v>354</v>
      </c>
      <c r="J7746" t="s">
        <v>167</v>
      </c>
      <c r="K7746">
        <v>922</v>
      </c>
      <c r="L7746">
        <v>24</v>
      </c>
      <c r="M7746" t="s">
        <v>94</v>
      </c>
      <c r="N7746" t="s">
        <v>95</v>
      </c>
      <c r="O7746">
        <v>501</v>
      </c>
      <c r="P7746" t="s">
        <v>164</v>
      </c>
      <c r="S7746" t="s">
        <v>40</v>
      </c>
      <c r="T7746" t="s">
        <v>41</v>
      </c>
      <c r="U7746">
        <v>354</v>
      </c>
      <c r="Y7746" t="s">
        <v>10864</v>
      </c>
      <c r="AA7746">
        <v>34.317399999999999</v>
      </c>
      <c r="AB7746">
        <v>-118.4239</v>
      </c>
      <c r="AC7746">
        <f t="shared" si="120"/>
        <v>0</v>
      </c>
    </row>
    <row r="7747" spans="1:29" x14ac:dyDescent="0.35">
      <c r="A7747">
        <v>211422329</v>
      </c>
      <c r="B7747" s="1">
        <v>44530</v>
      </c>
      <c r="C7747" s="1">
        <v>44529</v>
      </c>
      <c r="D7747">
        <v>2000</v>
      </c>
      <c r="E7747">
        <v>14</v>
      </c>
      <c r="F7747" t="s">
        <v>10500</v>
      </c>
      <c r="G7747">
        <v>1412</v>
      </c>
      <c r="H7747">
        <v>1</v>
      </c>
      <c r="I7747">
        <v>480</v>
      </c>
      <c r="J7747" t="s">
        <v>44</v>
      </c>
      <c r="K7747" t="s">
        <v>1752</v>
      </c>
      <c r="L7747">
        <v>37</v>
      </c>
      <c r="M7747" t="s">
        <v>30</v>
      </c>
      <c r="N7747" t="s">
        <v>73</v>
      </c>
      <c r="O7747">
        <v>501</v>
      </c>
      <c r="P7747" t="s">
        <v>164</v>
      </c>
      <c r="S7747" t="s">
        <v>40</v>
      </c>
      <c r="T7747" t="s">
        <v>41</v>
      </c>
      <c r="U7747">
        <v>480</v>
      </c>
      <c r="Y7747" t="s">
        <v>10865</v>
      </c>
      <c r="AA7747">
        <v>33.993299999999998</v>
      </c>
      <c r="AB7747">
        <v>-118.4765</v>
      </c>
      <c r="AC7747">
        <f t="shared" ref="AC7747:AC7810" si="121">IF(OR((S:S)="CC", S:S="AA",S:S="JA"), 1, 0)</f>
        <v>0</v>
      </c>
    </row>
    <row r="7748" spans="1:29" x14ac:dyDescent="0.35">
      <c r="A7748">
        <v>212013678</v>
      </c>
      <c r="B7748" s="1">
        <v>44437</v>
      </c>
      <c r="C7748" s="1">
        <v>44437</v>
      </c>
      <c r="D7748">
        <v>415</v>
      </c>
      <c r="E7748">
        <v>20</v>
      </c>
      <c r="F7748" t="s">
        <v>10529</v>
      </c>
      <c r="G7748">
        <v>2015</v>
      </c>
      <c r="H7748">
        <v>2</v>
      </c>
      <c r="I7748">
        <v>740</v>
      </c>
      <c r="J7748" t="s">
        <v>224</v>
      </c>
      <c r="K7748" t="s">
        <v>10866</v>
      </c>
      <c r="L7748">
        <v>44</v>
      </c>
      <c r="M7748" t="s">
        <v>94</v>
      </c>
      <c r="N7748" t="s">
        <v>95</v>
      </c>
      <c r="O7748">
        <v>122</v>
      </c>
      <c r="P7748" t="s">
        <v>275</v>
      </c>
      <c r="S7748" t="s">
        <v>40</v>
      </c>
      <c r="T7748" t="s">
        <v>41</v>
      </c>
      <c r="U7748">
        <v>740</v>
      </c>
      <c r="Y7748" t="s">
        <v>10867</v>
      </c>
      <c r="AA7748">
        <v>34.0745</v>
      </c>
      <c r="AB7748">
        <v>-118.2954</v>
      </c>
      <c r="AC7748">
        <f t="shared" si="121"/>
        <v>0</v>
      </c>
    </row>
    <row r="7749" spans="1:29" x14ac:dyDescent="0.35">
      <c r="A7749">
        <v>212004813</v>
      </c>
      <c r="B7749" s="1">
        <v>44219</v>
      </c>
      <c r="C7749" s="1">
        <v>44219</v>
      </c>
      <c r="D7749">
        <v>220</v>
      </c>
      <c r="E7749">
        <v>20</v>
      </c>
      <c r="F7749" t="s">
        <v>10529</v>
      </c>
      <c r="G7749">
        <v>2024</v>
      </c>
      <c r="H7749">
        <v>1</v>
      </c>
      <c r="I7749">
        <v>310</v>
      </c>
      <c r="J7749" t="s">
        <v>71</v>
      </c>
      <c r="K7749" t="s">
        <v>10868</v>
      </c>
      <c r="L7749">
        <v>0</v>
      </c>
      <c r="M7749" t="s">
        <v>30</v>
      </c>
      <c r="N7749" t="s">
        <v>31</v>
      </c>
      <c r="O7749">
        <v>210</v>
      </c>
      <c r="P7749" t="s">
        <v>183</v>
      </c>
      <c r="S7749" t="s">
        <v>33</v>
      </c>
      <c r="T7749" t="s">
        <v>34</v>
      </c>
      <c r="U7749">
        <v>310</v>
      </c>
      <c r="Y7749" t="s">
        <v>10869</v>
      </c>
      <c r="AA7749">
        <v>34.063600000000001</v>
      </c>
      <c r="AB7749">
        <v>-118.30410000000001</v>
      </c>
      <c r="AC7749">
        <f t="shared" si="121"/>
        <v>1</v>
      </c>
    </row>
    <row r="7750" spans="1:29" x14ac:dyDescent="0.35">
      <c r="A7750">
        <v>211714566</v>
      </c>
      <c r="B7750" s="1">
        <v>44501</v>
      </c>
      <c r="C7750" s="1">
        <v>44501</v>
      </c>
      <c r="D7750">
        <v>300</v>
      </c>
      <c r="E7750">
        <v>17</v>
      </c>
      <c r="F7750" t="s">
        <v>10498</v>
      </c>
      <c r="G7750">
        <v>1794</v>
      </c>
      <c r="H7750">
        <v>2</v>
      </c>
      <c r="I7750">
        <v>626</v>
      </c>
      <c r="J7750" t="s">
        <v>141</v>
      </c>
      <c r="K7750" t="s">
        <v>10870</v>
      </c>
      <c r="L7750">
        <v>39</v>
      </c>
      <c r="M7750" t="s">
        <v>94</v>
      </c>
      <c r="N7750" t="s">
        <v>31</v>
      </c>
      <c r="O7750">
        <v>502</v>
      </c>
      <c r="P7750" t="s">
        <v>47</v>
      </c>
      <c r="Q7750">
        <v>400</v>
      </c>
      <c r="R7750" t="s">
        <v>143</v>
      </c>
      <c r="S7750" t="s">
        <v>33</v>
      </c>
      <c r="T7750" t="s">
        <v>34</v>
      </c>
      <c r="U7750">
        <v>626</v>
      </c>
      <c r="V7750">
        <v>998</v>
      </c>
      <c r="Y7750" t="s">
        <v>10871</v>
      </c>
      <c r="AA7750">
        <v>34.226399999999998</v>
      </c>
      <c r="AB7750">
        <v>-118.5361</v>
      </c>
      <c r="AC7750">
        <f t="shared" si="121"/>
        <v>1</v>
      </c>
    </row>
    <row r="7751" spans="1:29" x14ac:dyDescent="0.35">
      <c r="A7751">
        <v>211909511</v>
      </c>
      <c r="B7751" s="1">
        <v>44353</v>
      </c>
      <c r="C7751" s="1">
        <v>44353</v>
      </c>
      <c r="D7751">
        <v>1301</v>
      </c>
      <c r="E7751">
        <v>19</v>
      </c>
      <c r="F7751" t="s">
        <v>10514</v>
      </c>
      <c r="G7751">
        <v>1985</v>
      </c>
      <c r="H7751">
        <v>1</v>
      </c>
      <c r="I7751">
        <v>761</v>
      </c>
      <c r="J7751" t="s">
        <v>403</v>
      </c>
      <c r="K7751" t="s">
        <v>10872</v>
      </c>
      <c r="L7751">
        <v>22</v>
      </c>
      <c r="M7751" t="s">
        <v>30</v>
      </c>
      <c r="N7751" t="s">
        <v>95</v>
      </c>
      <c r="O7751">
        <v>108</v>
      </c>
      <c r="P7751" t="s">
        <v>105</v>
      </c>
      <c r="Q7751">
        <v>215</v>
      </c>
      <c r="R7751" t="s">
        <v>206</v>
      </c>
      <c r="S7751" t="s">
        <v>40</v>
      </c>
      <c r="T7751" t="s">
        <v>41</v>
      </c>
      <c r="U7751">
        <v>761</v>
      </c>
      <c r="Y7751" t="s">
        <v>10873</v>
      </c>
      <c r="AA7751">
        <v>34.2271</v>
      </c>
      <c r="AB7751">
        <v>-118.4503</v>
      </c>
      <c r="AC7751">
        <f t="shared" si="121"/>
        <v>0</v>
      </c>
    </row>
    <row r="7752" spans="1:29" x14ac:dyDescent="0.35">
      <c r="A7752">
        <v>211415054</v>
      </c>
      <c r="B7752" s="1">
        <v>44391</v>
      </c>
      <c r="C7752" s="1">
        <v>44390</v>
      </c>
      <c r="D7752">
        <v>1702</v>
      </c>
      <c r="E7752">
        <v>14</v>
      </c>
      <c r="F7752" t="s">
        <v>10500</v>
      </c>
      <c r="G7752">
        <v>1425</v>
      </c>
      <c r="H7752">
        <v>2</v>
      </c>
      <c r="I7752">
        <v>956</v>
      </c>
      <c r="J7752" t="s">
        <v>328</v>
      </c>
      <c r="K7752">
        <v>1501</v>
      </c>
      <c r="L7752">
        <v>45</v>
      </c>
      <c r="M7752" t="s">
        <v>30</v>
      </c>
      <c r="N7752" t="s">
        <v>73</v>
      </c>
      <c r="O7752">
        <v>710</v>
      </c>
      <c r="P7752" t="s">
        <v>394</v>
      </c>
      <c r="S7752" t="s">
        <v>84</v>
      </c>
      <c r="T7752" t="s">
        <v>85</v>
      </c>
      <c r="U7752">
        <v>956</v>
      </c>
      <c r="Y7752" t="s">
        <v>10874</v>
      </c>
      <c r="AA7752">
        <v>34.020899999999997</v>
      </c>
      <c r="AB7752">
        <v>-118.4318</v>
      </c>
      <c r="AC7752">
        <f t="shared" si="121"/>
        <v>0</v>
      </c>
    </row>
    <row r="7753" spans="1:29" x14ac:dyDescent="0.35">
      <c r="A7753">
        <v>211208894</v>
      </c>
      <c r="B7753" s="1">
        <v>44274</v>
      </c>
      <c r="C7753" s="1">
        <v>44274</v>
      </c>
      <c r="D7753">
        <v>1503</v>
      </c>
      <c r="E7753">
        <v>12</v>
      </c>
      <c r="F7753" t="s">
        <v>68</v>
      </c>
      <c r="G7753">
        <v>1241</v>
      </c>
      <c r="H7753">
        <v>2</v>
      </c>
      <c r="I7753">
        <v>626</v>
      </c>
      <c r="J7753" t="s">
        <v>141</v>
      </c>
      <c r="K7753" t="s">
        <v>10875</v>
      </c>
      <c r="L7753">
        <v>16</v>
      </c>
      <c r="M7753" t="s">
        <v>94</v>
      </c>
      <c r="N7753" t="s">
        <v>163</v>
      </c>
      <c r="O7753">
        <v>502</v>
      </c>
      <c r="P7753" t="s">
        <v>47</v>
      </c>
      <c r="Q7753">
        <v>400</v>
      </c>
      <c r="R7753" t="s">
        <v>143</v>
      </c>
      <c r="S7753" t="s">
        <v>40</v>
      </c>
      <c r="T7753" t="s">
        <v>41</v>
      </c>
      <c r="U7753">
        <v>626</v>
      </c>
      <c r="Y7753" t="s">
        <v>4500</v>
      </c>
      <c r="AA7753">
        <v>33.981000000000002</v>
      </c>
      <c r="AB7753">
        <v>-118.3352</v>
      </c>
      <c r="AC7753">
        <f t="shared" si="121"/>
        <v>0</v>
      </c>
    </row>
    <row r="7754" spans="1:29" x14ac:dyDescent="0.35">
      <c r="A7754">
        <v>210504114</v>
      </c>
      <c r="B7754" s="1">
        <v>44199</v>
      </c>
      <c r="C7754" s="1">
        <v>44199</v>
      </c>
      <c r="D7754">
        <v>300</v>
      </c>
      <c r="E7754">
        <v>5</v>
      </c>
      <c r="F7754" t="s">
        <v>98</v>
      </c>
      <c r="G7754">
        <v>522</v>
      </c>
      <c r="H7754">
        <v>1</v>
      </c>
      <c r="I7754">
        <v>520</v>
      </c>
      <c r="J7754" t="s">
        <v>271</v>
      </c>
      <c r="K7754" t="s">
        <v>10876</v>
      </c>
      <c r="L7754">
        <v>44</v>
      </c>
      <c r="M7754" t="s">
        <v>30</v>
      </c>
      <c r="N7754" t="s">
        <v>95</v>
      </c>
      <c r="O7754">
        <v>101</v>
      </c>
      <c r="P7754" t="s">
        <v>32</v>
      </c>
      <c r="S7754" t="s">
        <v>40</v>
      </c>
      <c r="T7754" t="s">
        <v>41</v>
      </c>
      <c r="U7754">
        <v>520</v>
      </c>
      <c r="Y7754" t="s">
        <v>10877</v>
      </c>
      <c r="AA7754">
        <v>33.779400000000003</v>
      </c>
      <c r="AB7754">
        <v>-118.27290000000001</v>
      </c>
      <c r="AC7754">
        <f t="shared" si="121"/>
        <v>0</v>
      </c>
    </row>
    <row r="7755" spans="1:29" x14ac:dyDescent="0.35">
      <c r="A7755">
        <v>211104232</v>
      </c>
      <c r="B7755" s="1">
        <v>44205</v>
      </c>
      <c r="C7755" s="1">
        <v>44204</v>
      </c>
      <c r="D7755">
        <v>2000</v>
      </c>
      <c r="E7755">
        <v>11</v>
      </c>
      <c r="F7755" t="s">
        <v>64</v>
      </c>
      <c r="G7755">
        <v>1152</v>
      </c>
      <c r="H7755">
        <v>1</v>
      </c>
      <c r="I7755">
        <v>510</v>
      </c>
      <c r="J7755" t="s">
        <v>29</v>
      </c>
      <c r="L7755">
        <v>0</v>
      </c>
      <c r="O7755">
        <v>101</v>
      </c>
      <c r="P7755" t="s">
        <v>32</v>
      </c>
      <c r="S7755" t="s">
        <v>40</v>
      </c>
      <c r="T7755" t="s">
        <v>41</v>
      </c>
      <c r="U7755">
        <v>510</v>
      </c>
      <c r="Y7755" t="s">
        <v>10878</v>
      </c>
      <c r="AA7755">
        <v>34.0991</v>
      </c>
      <c r="AB7755">
        <v>-118.2807</v>
      </c>
      <c r="AC7755">
        <f t="shared" si="121"/>
        <v>0</v>
      </c>
    </row>
    <row r="7756" spans="1:29" x14ac:dyDescent="0.35">
      <c r="A7756">
        <v>211912970</v>
      </c>
      <c r="B7756" s="1">
        <v>44445</v>
      </c>
      <c r="C7756" s="1">
        <v>44445</v>
      </c>
      <c r="D7756">
        <v>1800</v>
      </c>
      <c r="E7756">
        <v>19</v>
      </c>
      <c r="F7756" t="s">
        <v>10514</v>
      </c>
      <c r="G7756">
        <v>1985</v>
      </c>
      <c r="H7756">
        <v>2</v>
      </c>
      <c r="I7756">
        <v>763</v>
      </c>
      <c r="J7756" t="s">
        <v>3754</v>
      </c>
      <c r="K7756" t="s">
        <v>10879</v>
      </c>
      <c r="L7756">
        <v>23</v>
      </c>
      <c r="M7756" t="s">
        <v>94</v>
      </c>
      <c r="N7756" t="s">
        <v>95</v>
      </c>
      <c r="O7756">
        <v>101</v>
      </c>
      <c r="P7756" t="s">
        <v>32</v>
      </c>
      <c r="Q7756">
        <v>400</v>
      </c>
      <c r="R7756" t="s">
        <v>143</v>
      </c>
      <c r="S7756" t="s">
        <v>84</v>
      </c>
      <c r="T7756" t="s">
        <v>85</v>
      </c>
      <c r="U7756">
        <v>763</v>
      </c>
      <c r="Y7756" t="s">
        <v>10880</v>
      </c>
      <c r="AA7756">
        <v>34.222900000000003</v>
      </c>
      <c r="AB7756">
        <v>-118.4487</v>
      </c>
      <c r="AC7756">
        <f t="shared" si="121"/>
        <v>0</v>
      </c>
    </row>
    <row r="7757" spans="1:29" x14ac:dyDescent="0.35">
      <c r="A7757">
        <v>211320320</v>
      </c>
      <c r="B7757" s="1">
        <v>44543</v>
      </c>
      <c r="C7757" s="1">
        <v>44540</v>
      </c>
      <c r="D7757">
        <v>1720</v>
      </c>
      <c r="E7757">
        <v>13</v>
      </c>
      <c r="F7757" t="s">
        <v>62</v>
      </c>
      <c r="G7757">
        <v>1322</v>
      </c>
      <c r="H7757">
        <v>2</v>
      </c>
      <c r="I7757">
        <v>740</v>
      </c>
      <c r="J7757" t="s">
        <v>224</v>
      </c>
      <c r="K7757" t="s">
        <v>10881</v>
      </c>
      <c r="L7757">
        <v>0</v>
      </c>
      <c r="M7757" t="s">
        <v>46</v>
      </c>
      <c r="N7757" t="s">
        <v>46</v>
      </c>
      <c r="O7757">
        <v>402</v>
      </c>
      <c r="P7757" t="s">
        <v>195</v>
      </c>
      <c r="S7757" t="s">
        <v>355</v>
      </c>
      <c r="T7757" t="s">
        <v>356</v>
      </c>
      <c r="U7757">
        <v>740</v>
      </c>
      <c r="V7757">
        <v>998</v>
      </c>
      <c r="Y7757" t="s">
        <v>10882</v>
      </c>
      <c r="AA7757">
        <v>34.024999999999999</v>
      </c>
      <c r="AB7757">
        <v>-118.26179999999999</v>
      </c>
      <c r="AC7757">
        <f t="shared" si="121"/>
        <v>1</v>
      </c>
    </row>
    <row r="7758" spans="1:29" x14ac:dyDescent="0.35">
      <c r="A7758">
        <v>210808499</v>
      </c>
      <c r="B7758" s="1">
        <v>44308</v>
      </c>
      <c r="C7758" s="1">
        <v>44308</v>
      </c>
      <c r="D7758">
        <v>1809</v>
      </c>
      <c r="E7758">
        <v>8</v>
      </c>
      <c r="F7758" t="s">
        <v>109</v>
      </c>
      <c r="G7758">
        <v>819</v>
      </c>
      <c r="H7758">
        <v>2</v>
      </c>
      <c r="I7758">
        <v>624</v>
      </c>
      <c r="J7758" t="s">
        <v>171</v>
      </c>
      <c r="K7758" t="s">
        <v>10883</v>
      </c>
      <c r="L7758">
        <v>65</v>
      </c>
      <c r="M7758" t="s">
        <v>30</v>
      </c>
      <c r="N7758" t="s">
        <v>73</v>
      </c>
      <c r="O7758">
        <v>104</v>
      </c>
      <c r="P7758" t="s">
        <v>201</v>
      </c>
      <c r="Q7758">
        <v>500</v>
      </c>
      <c r="R7758" t="s">
        <v>184</v>
      </c>
      <c r="S7758" t="s">
        <v>40</v>
      </c>
      <c r="T7758" t="s">
        <v>41</v>
      </c>
      <c r="U7758">
        <v>624</v>
      </c>
      <c r="Y7758" t="s">
        <v>10884</v>
      </c>
      <c r="AA7758">
        <v>34.073700000000002</v>
      </c>
      <c r="AB7758">
        <v>-118.4289</v>
      </c>
      <c r="AC7758">
        <f t="shared" si="121"/>
        <v>0</v>
      </c>
    </row>
    <row r="7759" spans="1:29" x14ac:dyDescent="0.35">
      <c r="A7759">
        <v>210615600</v>
      </c>
      <c r="B7759" s="1">
        <v>44447</v>
      </c>
      <c r="C7759" s="1">
        <v>44447</v>
      </c>
      <c r="D7759">
        <v>810</v>
      </c>
      <c r="E7759">
        <v>6</v>
      </c>
      <c r="F7759" t="s">
        <v>91</v>
      </c>
      <c r="G7759">
        <v>645</v>
      </c>
      <c r="H7759">
        <v>2</v>
      </c>
      <c r="I7759">
        <v>888</v>
      </c>
      <c r="J7759" t="s">
        <v>250</v>
      </c>
      <c r="K7759" t="s">
        <v>915</v>
      </c>
      <c r="L7759">
        <v>0</v>
      </c>
      <c r="M7759" t="s">
        <v>46</v>
      </c>
      <c r="N7759" t="s">
        <v>46</v>
      </c>
      <c r="O7759">
        <v>501</v>
      </c>
      <c r="P7759" t="s">
        <v>164</v>
      </c>
      <c r="S7759" t="s">
        <v>40</v>
      </c>
      <c r="T7759" t="s">
        <v>41</v>
      </c>
      <c r="U7759">
        <v>888</v>
      </c>
      <c r="Y7759" t="s">
        <v>4851</v>
      </c>
      <c r="AA7759">
        <v>34.101599999999998</v>
      </c>
      <c r="AB7759">
        <v>-118.3391</v>
      </c>
      <c r="AC7759">
        <f t="shared" si="121"/>
        <v>0</v>
      </c>
    </row>
    <row r="7760" spans="1:29" x14ac:dyDescent="0.35">
      <c r="A7760">
        <v>212005947</v>
      </c>
      <c r="B7760" s="1">
        <v>44251</v>
      </c>
      <c r="C7760" s="1">
        <v>44250</v>
      </c>
      <c r="D7760">
        <v>2300</v>
      </c>
      <c r="E7760">
        <v>20</v>
      </c>
      <c r="F7760" t="s">
        <v>10529</v>
      </c>
      <c r="G7760">
        <v>2029</v>
      </c>
      <c r="H7760">
        <v>2</v>
      </c>
      <c r="I7760">
        <v>624</v>
      </c>
      <c r="J7760" t="s">
        <v>171</v>
      </c>
      <c r="K7760" t="s">
        <v>10885</v>
      </c>
      <c r="L7760">
        <v>74</v>
      </c>
      <c r="M7760" t="s">
        <v>94</v>
      </c>
      <c r="N7760" t="s">
        <v>31</v>
      </c>
      <c r="O7760">
        <v>709</v>
      </c>
      <c r="P7760" t="s">
        <v>2559</v>
      </c>
      <c r="Q7760">
        <v>500</v>
      </c>
      <c r="R7760" t="s">
        <v>184</v>
      </c>
      <c r="S7760" t="s">
        <v>40</v>
      </c>
      <c r="T7760" t="s">
        <v>41</v>
      </c>
      <c r="U7760">
        <v>624</v>
      </c>
      <c r="Y7760" t="s">
        <v>10886</v>
      </c>
      <c r="AA7760">
        <v>34.066699999999997</v>
      </c>
      <c r="AB7760">
        <v>-118.28789999999999</v>
      </c>
      <c r="AC7760">
        <f t="shared" si="121"/>
        <v>0</v>
      </c>
    </row>
    <row r="7761" spans="1:29" x14ac:dyDescent="0.35">
      <c r="A7761">
        <v>211104035</v>
      </c>
      <c r="B7761" s="1">
        <v>44198</v>
      </c>
      <c r="C7761" s="1">
        <v>44197</v>
      </c>
      <c r="D7761">
        <v>1000</v>
      </c>
      <c r="E7761">
        <v>11</v>
      </c>
      <c r="F7761" t="s">
        <v>64</v>
      </c>
      <c r="G7761">
        <v>1101</v>
      </c>
      <c r="H7761">
        <v>1</v>
      </c>
      <c r="I7761">
        <v>330</v>
      </c>
      <c r="J7761" t="s">
        <v>37</v>
      </c>
      <c r="K7761" t="s">
        <v>637</v>
      </c>
      <c r="L7761">
        <v>53</v>
      </c>
      <c r="M7761" t="s">
        <v>94</v>
      </c>
      <c r="N7761" t="s">
        <v>95</v>
      </c>
      <c r="O7761">
        <v>108</v>
      </c>
      <c r="P7761" t="s">
        <v>105</v>
      </c>
      <c r="S7761" t="s">
        <v>40</v>
      </c>
      <c r="T7761" t="s">
        <v>41</v>
      </c>
      <c r="U7761">
        <v>330</v>
      </c>
      <c r="Y7761" t="s">
        <v>10887</v>
      </c>
      <c r="AA7761">
        <v>34.153799999999997</v>
      </c>
      <c r="AB7761">
        <v>-118.3092</v>
      </c>
      <c r="AC7761">
        <f t="shared" si="121"/>
        <v>0</v>
      </c>
    </row>
    <row r="7762" spans="1:29" x14ac:dyDescent="0.35">
      <c r="A7762">
        <v>210615930</v>
      </c>
      <c r="B7762" s="1">
        <v>44454</v>
      </c>
      <c r="C7762" s="1">
        <v>44453</v>
      </c>
      <c r="D7762">
        <v>2325</v>
      </c>
      <c r="E7762">
        <v>6</v>
      </c>
      <c r="F7762" t="s">
        <v>91</v>
      </c>
      <c r="G7762">
        <v>676</v>
      </c>
      <c r="H7762">
        <v>2</v>
      </c>
      <c r="I7762">
        <v>661</v>
      </c>
      <c r="J7762" t="s">
        <v>347</v>
      </c>
      <c r="K7762" t="s">
        <v>10888</v>
      </c>
      <c r="L7762">
        <v>23</v>
      </c>
      <c r="M7762" t="s">
        <v>94</v>
      </c>
      <c r="N7762" t="s">
        <v>73</v>
      </c>
      <c r="O7762">
        <v>502</v>
      </c>
      <c r="P7762" t="s">
        <v>47</v>
      </c>
      <c r="S7762" t="s">
        <v>40</v>
      </c>
      <c r="T7762" t="s">
        <v>41</v>
      </c>
      <c r="U7762">
        <v>661</v>
      </c>
      <c r="Y7762" t="s">
        <v>10889</v>
      </c>
      <c r="AA7762">
        <v>34.083500000000001</v>
      </c>
      <c r="AB7762">
        <v>-118.32769999999999</v>
      </c>
      <c r="AC7762">
        <f t="shared" si="121"/>
        <v>0</v>
      </c>
    </row>
    <row r="7763" spans="1:29" x14ac:dyDescent="0.35">
      <c r="A7763">
        <v>211413240</v>
      </c>
      <c r="B7763" s="1">
        <v>44359</v>
      </c>
      <c r="C7763" s="1">
        <v>44355</v>
      </c>
      <c r="D7763">
        <v>500</v>
      </c>
      <c r="E7763">
        <v>14</v>
      </c>
      <c r="F7763" t="s">
        <v>10500</v>
      </c>
      <c r="G7763">
        <v>1407</v>
      </c>
      <c r="H7763">
        <v>1</v>
      </c>
      <c r="I7763">
        <v>341</v>
      </c>
      <c r="J7763" t="s">
        <v>157</v>
      </c>
      <c r="K7763">
        <v>344</v>
      </c>
      <c r="L7763">
        <v>50</v>
      </c>
      <c r="M7763" t="s">
        <v>94</v>
      </c>
      <c r="N7763" t="s">
        <v>173</v>
      </c>
      <c r="O7763">
        <v>102</v>
      </c>
      <c r="P7763" t="s">
        <v>186</v>
      </c>
      <c r="S7763" t="s">
        <v>40</v>
      </c>
      <c r="T7763" t="s">
        <v>41</v>
      </c>
      <c r="U7763">
        <v>341</v>
      </c>
      <c r="Y7763" t="s">
        <v>10890</v>
      </c>
      <c r="Z7763" t="s">
        <v>764</v>
      </c>
      <c r="AA7763">
        <v>34.021599999999999</v>
      </c>
      <c r="AB7763">
        <v>-118.40179999999999</v>
      </c>
      <c r="AC7763">
        <f t="shared" si="121"/>
        <v>0</v>
      </c>
    </row>
    <row r="7764" spans="1:29" x14ac:dyDescent="0.35">
      <c r="A7764">
        <v>210913659</v>
      </c>
      <c r="B7764" s="1">
        <v>44442</v>
      </c>
      <c r="C7764" s="1">
        <v>44442</v>
      </c>
      <c r="D7764">
        <v>745</v>
      </c>
      <c r="E7764">
        <v>9</v>
      </c>
      <c r="F7764" t="s">
        <v>49</v>
      </c>
      <c r="G7764">
        <v>931</v>
      </c>
      <c r="H7764">
        <v>1</v>
      </c>
      <c r="I7764">
        <v>420</v>
      </c>
      <c r="J7764" t="s">
        <v>352</v>
      </c>
      <c r="K7764" t="s">
        <v>10891</v>
      </c>
      <c r="L7764">
        <v>22</v>
      </c>
      <c r="M7764" t="s">
        <v>30</v>
      </c>
      <c r="N7764" t="s">
        <v>73</v>
      </c>
      <c r="O7764">
        <v>104</v>
      </c>
      <c r="P7764" t="s">
        <v>201</v>
      </c>
      <c r="Q7764">
        <v>400</v>
      </c>
      <c r="R7764" t="s">
        <v>143</v>
      </c>
      <c r="S7764" t="s">
        <v>40</v>
      </c>
      <c r="T7764" t="s">
        <v>41</v>
      </c>
      <c r="U7764">
        <v>420</v>
      </c>
      <c r="Y7764" t="s">
        <v>10892</v>
      </c>
      <c r="AA7764">
        <v>34.184800000000003</v>
      </c>
      <c r="AB7764">
        <v>-118.4675</v>
      </c>
      <c r="AC7764">
        <f t="shared" si="121"/>
        <v>0</v>
      </c>
    </row>
    <row r="7765" spans="1:29" x14ac:dyDescent="0.35">
      <c r="A7765">
        <v>221912688</v>
      </c>
      <c r="B7765" s="1">
        <v>44774</v>
      </c>
      <c r="C7765" s="1">
        <v>44232</v>
      </c>
      <c r="D7765">
        <v>1200</v>
      </c>
      <c r="E7765">
        <v>19</v>
      </c>
      <c r="F7765" t="s">
        <v>10514</v>
      </c>
      <c r="G7765">
        <v>1984</v>
      </c>
      <c r="H7765">
        <v>2</v>
      </c>
      <c r="I7765">
        <v>354</v>
      </c>
      <c r="J7765" t="s">
        <v>167</v>
      </c>
      <c r="K7765" t="s">
        <v>10893</v>
      </c>
      <c r="L7765">
        <v>55</v>
      </c>
      <c r="M7765" t="s">
        <v>94</v>
      </c>
      <c r="N7765" t="s">
        <v>95</v>
      </c>
      <c r="O7765">
        <v>502</v>
      </c>
      <c r="P7765" t="s">
        <v>47</v>
      </c>
      <c r="S7765" t="s">
        <v>84</v>
      </c>
      <c r="T7765" t="s">
        <v>85</v>
      </c>
      <c r="U7765">
        <v>354</v>
      </c>
      <c r="Y7765" t="s">
        <v>10894</v>
      </c>
      <c r="AA7765">
        <v>34.221499999999999</v>
      </c>
      <c r="AB7765">
        <v>-118.45529999999999</v>
      </c>
      <c r="AC7765">
        <f t="shared" si="121"/>
        <v>0</v>
      </c>
    </row>
    <row r="7766" spans="1:29" x14ac:dyDescent="0.35">
      <c r="A7766">
        <v>210810791</v>
      </c>
      <c r="B7766" s="1">
        <v>44370</v>
      </c>
      <c r="C7766" s="1">
        <v>44337</v>
      </c>
      <c r="D7766">
        <v>800</v>
      </c>
      <c r="E7766">
        <v>8</v>
      </c>
      <c r="F7766" t="s">
        <v>109</v>
      </c>
      <c r="G7766">
        <v>842</v>
      </c>
      <c r="H7766">
        <v>2</v>
      </c>
      <c r="I7766">
        <v>354</v>
      </c>
      <c r="J7766" t="s">
        <v>167</v>
      </c>
      <c r="K7766" t="s">
        <v>1119</v>
      </c>
      <c r="L7766">
        <v>28</v>
      </c>
      <c r="M7766" t="s">
        <v>94</v>
      </c>
      <c r="N7766" t="s">
        <v>73</v>
      </c>
      <c r="O7766">
        <v>502</v>
      </c>
      <c r="P7766" t="s">
        <v>47</v>
      </c>
      <c r="S7766" t="s">
        <v>40</v>
      </c>
      <c r="T7766" t="s">
        <v>41</v>
      </c>
      <c r="U7766">
        <v>354</v>
      </c>
      <c r="Y7766" t="s">
        <v>10895</v>
      </c>
      <c r="AA7766">
        <v>34.045400000000001</v>
      </c>
      <c r="AB7766">
        <v>-118.456</v>
      </c>
      <c r="AC7766">
        <f t="shared" si="121"/>
        <v>0</v>
      </c>
    </row>
    <row r="7767" spans="1:29" x14ac:dyDescent="0.35">
      <c r="A7767">
        <v>212110955</v>
      </c>
      <c r="B7767" s="1">
        <v>44381</v>
      </c>
      <c r="C7767" s="1">
        <v>44380</v>
      </c>
      <c r="D7767">
        <v>1705</v>
      </c>
      <c r="E7767">
        <v>21</v>
      </c>
      <c r="F7767" t="s">
        <v>10503</v>
      </c>
      <c r="G7767">
        <v>2126</v>
      </c>
      <c r="H7767">
        <v>1</v>
      </c>
      <c r="I7767">
        <v>330</v>
      </c>
      <c r="J7767" t="s">
        <v>37</v>
      </c>
      <c r="K7767">
        <v>344</v>
      </c>
      <c r="L7767">
        <v>35</v>
      </c>
      <c r="M7767" t="s">
        <v>94</v>
      </c>
      <c r="N7767" t="s">
        <v>94</v>
      </c>
      <c r="O7767">
        <v>104</v>
      </c>
      <c r="P7767" t="s">
        <v>201</v>
      </c>
      <c r="S7767" t="s">
        <v>40</v>
      </c>
      <c r="T7767" t="s">
        <v>41</v>
      </c>
      <c r="U7767">
        <v>330</v>
      </c>
      <c r="Y7767" t="s">
        <v>10896</v>
      </c>
      <c r="AA7767">
        <v>34.2119</v>
      </c>
      <c r="AB7767">
        <v>-118.5929</v>
      </c>
      <c r="AC7767">
        <f t="shared" si="121"/>
        <v>0</v>
      </c>
    </row>
    <row r="7768" spans="1:29" x14ac:dyDescent="0.35">
      <c r="A7768">
        <v>211008277</v>
      </c>
      <c r="B7768" s="1">
        <v>44337</v>
      </c>
      <c r="C7768" s="1">
        <v>44334</v>
      </c>
      <c r="D7768">
        <v>1200</v>
      </c>
      <c r="E7768">
        <v>10</v>
      </c>
      <c r="F7768" t="s">
        <v>103</v>
      </c>
      <c r="G7768">
        <v>1045</v>
      </c>
      <c r="H7768">
        <v>1</v>
      </c>
      <c r="I7768">
        <v>420</v>
      </c>
      <c r="J7768" t="s">
        <v>352</v>
      </c>
      <c r="L7768">
        <v>0</v>
      </c>
      <c r="O7768">
        <v>101</v>
      </c>
      <c r="P7768" t="s">
        <v>32</v>
      </c>
      <c r="S7768" t="s">
        <v>40</v>
      </c>
      <c r="T7768" t="s">
        <v>41</v>
      </c>
      <c r="U7768">
        <v>420</v>
      </c>
      <c r="Y7768" t="s">
        <v>10897</v>
      </c>
      <c r="AA7768">
        <v>34.1753</v>
      </c>
      <c r="AB7768">
        <v>-118.5202</v>
      </c>
      <c r="AC7768">
        <f t="shared" si="121"/>
        <v>0</v>
      </c>
    </row>
    <row r="7769" spans="1:29" x14ac:dyDescent="0.35">
      <c r="A7769">
        <v>212111042</v>
      </c>
      <c r="B7769" s="1">
        <v>44382</v>
      </c>
      <c r="C7769" s="1">
        <v>44369</v>
      </c>
      <c r="D7769">
        <v>1400</v>
      </c>
      <c r="E7769">
        <v>21</v>
      </c>
      <c r="F7769" t="s">
        <v>10503</v>
      </c>
      <c r="G7769">
        <v>2129</v>
      </c>
      <c r="H7769">
        <v>1</v>
      </c>
      <c r="I7769">
        <v>440</v>
      </c>
      <c r="J7769" t="s">
        <v>213</v>
      </c>
      <c r="K7769">
        <v>394</v>
      </c>
      <c r="L7769">
        <v>28</v>
      </c>
      <c r="M7769" t="s">
        <v>30</v>
      </c>
      <c r="N7769" t="s">
        <v>73</v>
      </c>
      <c r="O7769">
        <v>502</v>
      </c>
      <c r="P7769" t="s">
        <v>47</v>
      </c>
      <c r="S7769" t="s">
        <v>40</v>
      </c>
      <c r="T7769" t="s">
        <v>41</v>
      </c>
      <c r="U7769">
        <v>440</v>
      </c>
      <c r="Y7769" t="s">
        <v>10898</v>
      </c>
      <c r="AA7769">
        <v>34.213999999999999</v>
      </c>
      <c r="AB7769">
        <v>-118.5667</v>
      </c>
      <c r="AC7769">
        <f t="shared" si="121"/>
        <v>0</v>
      </c>
    </row>
    <row r="7770" spans="1:29" x14ac:dyDescent="0.35">
      <c r="A7770">
        <v>210405037</v>
      </c>
      <c r="B7770" s="1">
        <v>44224</v>
      </c>
      <c r="C7770" s="1">
        <v>44210</v>
      </c>
      <c r="D7770">
        <v>1</v>
      </c>
      <c r="E7770">
        <v>4</v>
      </c>
      <c r="F7770" t="s">
        <v>54</v>
      </c>
      <c r="G7770">
        <v>449</v>
      </c>
      <c r="H7770">
        <v>1</v>
      </c>
      <c r="I7770">
        <v>420</v>
      </c>
      <c r="J7770" t="s">
        <v>352</v>
      </c>
      <c r="L7770">
        <v>0</v>
      </c>
      <c r="O7770">
        <v>101</v>
      </c>
      <c r="P7770" t="s">
        <v>32</v>
      </c>
      <c r="S7770" t="s">
        <v>40</v>
      </c>
      <c r="T7770" t="s">
        <v>41</v>
      </c>
      <c r="U7770">
        <v>420</v>
      </c>
      <c r="Y7770" t="s">
        <v>9033</v>
      </c>
      <c r="AA7770">
        <v>34.054499999999997</v>
      </c>
      <c r="AB7770">
        <v>-118.19889999999999</v>
      </c>
      <c r="AC7770">
        <f t="shared" si="121"/>
        <v>0</v>
      </c>
    </row>
    <row r="7771" spans="1:29" x14ac:dyDescent="0.35">
      <c r="A7771">
        <v>210114828</v>
      </c>
      <c r="B7771" s="1">
        <v>44415</v>
      </c>
      <c r="C7771" s="1">
        <v>44415</v>
      </c>
      <c r="D7771">
        <v>2140</v>
      </c>
      <c r="E7771">
        <v>1</v>
      </c>
      <c r="F7771" t="s">
        <v>36</v>
      </c>
      <c r="G7771">
        <v>181</v>
      </c>
      <c r="H7771">
        <v>2</v>
      </c>
      <c r="I7771">
        <v>624</v>
      </c>
      <c r="J7771" t="s">
        <v>171</v>
      </c>
      <c r="K7771" t="s">
        <v>9648</v>
      </c>
      <c r="L7771">
        <v>27</v>
      </c>
      <c r="M7771" t="s">
        <v>30</v>
      </c>
      <c r="N7771" t="s">
        <v>95</v>
      </c>
      <c r="O7771">
        <v>741</v>
      </c>
      <c r="P7771" t="s">
        <v>3164</v>
      </c>
      <c r="Q7771">
        <v>400</v>
      </c>
      <c r="R7771" t="s">
        <v>143</v>
      </c>
      <c r="S7771" t="s">
        <v>40</v>
      </c>
      <c r="T7771" t="s">
        <v>41</v>
      </c>
      <c r="U7771">
        <v>624</v>
      </c>
      <c r="Y7771" t="s">
        <v>3165</v>
      </c>
      <c r="AA7771">
        <v>34.043100000000003</v>
      </c>
      <c r="AB7771">
        <v>-118.2692</v>
      </c>
      <c r="AC7771">
        <f t="shared" si="121"/>
        <v>0</v>
      </c>
    </row>
    <row r="7772" spans="1:29" x14ac:dyDescent="0.35">
      <c r="A7772">
        <v>212116231</v>
      </c>
      <c r="B7772" s="1">
        <v>44508</v>
      </c>
      <c r="C7772" s="1">
        <v>44507</v>
      </c>
      <c r="D7772">
        <v>1830</v>
      </c>
      <c r="E7772">
        <v>21</v>
      </c>
      <c r="F7772" t="s">
        <v>10503</v>
      </c>
      <c r="G7772">
        <v>2145</v>
      </c>
      <c r="H7772">
        <v>1</v>
      </c>
      <c r="I7772">
        <v>510</v>
      </c>
      <c r="J7772" t="s">
        <v>29</v>
      </c>
      <c r="L7772">
        <v>0</v>
      </c>
      <c r="O7772">
        <v>101</v>
      </c>
      <c r="P7772" t="s">
        <v>32</v>
      </c>
      <c r="S7772" t="s">
        <v>40</v>
      </c>
      <c r="T7772" t="s">
        <v>41</v>
      </c>
      <c r="U7772">
        <v>510</v>
      </c>
      <c r="Y7772" t="s">
        <v>10899</v>
      </c>
      <c r="AA7772">
        <v>34.187399999999997</v>
      </c>
      <c r="AB7772">
        <v>-118.6086</v>
      </c>
      <c r="AC7772">
        <f t="shared" si="121"/>
        <v>0</v>
      </c>
    </row>
    <row r="7773" spans="1:29" x14ac:dyDescent="0.35">
      <c r="A7773">
        <v>211413258</v>
      </c>
      <c r="B7773" s="1">
        <v>44359</v>
      </c>
      <c r="C7773" s="1">
        <v>44359</v>
      </c>
      <c r="D7773">
        <v>2105</v>
      </c>
      <c r="E7773">
        <v>14</v>
      </c>
      <c r="F7773" t="s">
        <v>10500</v>
      </c>
      <c r="G7773">
        <v>1412</v>
      </c>
      <c r="H7773">
        <v>1</v>
      </c>
      <c r="I7773">
        <v>230</v>
      </c>
      <c r="J7773" t="s">
        <v>161</v>
      </c>
      <c r="K7773" t="s">
        <v>10900</v>
      </c>
      <c r="L7773">
        <v>29</v>
      </c>
      <c r="M7773" t="s">
        <v>30</v>
      </c>
      <c r="N7773" t="s">
        <v>163</v>
      </c>
      <c r="O7773">
        <v>117</v>
      </c>
      <c r="P7773" t="s">
        <v>7986</v>
      </c>
      <c r="Q7773">
        <v>400</v>
      </c>
      <c r="R7773" t="s">
        <v>143</v>
      </c>
      <c r="S7773" t="s">
        <v>40</v>
      </c>
      <c r="T7773" t="s">
        <v>41</v>
      </c>
      <c r="U7773">
        <v>230</v>
      </c>
      <c r="Y7773" t="s">
        <v>10901</v>
      </c>
      <c r="AA7773">
        <v>33.991</v>
      </c>
      <c r="AB7773">
        <v>-118.47620000000001</v>
      </c>
      <c r="AC7773">
        <f t="shared" si="121"/>
        <v>0</v>
      </c>
    </row>
    <row r="7774" spans="1:29" x14ac:dyDescent="0.35">
      <c r="A7774">
        <v>210320916</v>
      </c>
      <c r="B7774" s="1">
        <v>44560</v>
      </c>
      <c r="C7774" s="1">
        <v>44560</v>
      </c>
      <c r="D7774">
        <v>1700</v>
      </c>
      <c r="E7774">
        <v>3</v>
      </c>
      <c r="F7774" t="s">
        <v>43</v>
      </c>
      <c r="G7774">
        <v>321</v>
      </c>
      <c r="H7774">
        <v>2</v>
      </c>
      <c r="I7774">
        <v>946</v>
      </c>
      <c r="J7774" t="s">
        <v>125</v>
      </c>
      <c r="K7774" t="s">
        <v>10902</v>
      </c>
      <c r="L7774">
        <v>62</v>
      </c>
      <c r="M7774" t="s">
        <v>30</v>
      </c>
      <c r="N7774" t="s">
        <v>163</v>
      </c>
      <c r="O7774">
        <v>203</v>
      </c>
      <c r="P7774" t="s">
        <v>101</v>
      </c>
      <c r="Q7774">
        <v>511</v>
      </c>
      <c r="R7774" t="s">
        <v>151</v>
      </c>
      <c r="S7774" t="s">
        <v>40</v>
      </c>
      <c r="T7774" t="s">
        <v>41</v>
      </c>
      <c r="U7774">
        <v>946</v>
      </c>
      <c r="Y7774" t="s">
        <v>2219</v>
      </c>
      <c r="AA7774">
        <v>34.023800000000001</v>
      </c>
      <c r="AB7774">
        <v>-118.3669</v>
      </c>
      <c r="AC7774">
        <f t="shared" si="121"/>
        <v>0</v>
      </c>
    </row>
    <row r="7775" spans="1:29" x14ac:dyDescent="0.35">
      <c r="A7775">
        <v>212016452</v>
      </c>
      <c r="B7775" s="1">
        <v>44502</v>
      </c>
      <c r="C7775" s="1">
        <v>44502</v>
      </c>
      <c r="D7775">
        <v>630</v>
      </c>
      <c r="E7775">
        <v>20</v>
      </c>
      <c r="F7775" t="s">
        <v>10529</v>
      </c>
      <c r="G7775">
        <v>2005</v>
      </c>
      <c r="H7775">
        <v>1</v>
      </c>
      <c r="I7775">
        <v>210</v>
      </c>
      <c r="J7775" t="s">
        <v>149</v>
      </c>
      <c r="K7775" t="s">
        <v>10903</v>
      </c>
      <c r="L7775">
        <v>28</v>
      </c>
      <c r="M7775" t="s">
        <v>30</v>
      </c>
      <c r="N7775" t="s">
        <v>73</v>
      </c>
      <c r="O7775">
        <v>102</v>
      </c>
      <c r="P7775" t="s">
        <v>186</v>
      </c>
      <c r="Q7775">
        <v>500</v>
      </c>
      <c r="R7775" t="s">
        <v>184</v>
      </c>
      <c r="S7775" t="s">
        <v>40</v>
      </c>
      <c r="T7775" t="s">
        <v>41</v>
      </c>
      <c r="U7775">
        <v>210</v>
      </c>
      <c r="Y7775" t="s">
        <v>10904</v>
      </c>
      <c r="Z7775" t="s">
        <v>7762</v>
      </c>
      <c r="AA7775">
        <v>34.079900000000002</v>
      </c>
      <c r="AB7775">
        <v>-118.30249999999999</v>
      </c>
      <c r="AC7775">
        <f t="shared" si="121"/>
        <v>0</v>
      </c>
    </row>
    <row r="7776" spans="1:29" x14ac:dyDescent="0.35">
      <c r="A7776">
        <v>210605176</v>
      </c>
      <c r="B7776" s="1">
        <v>44226</v>
      </c>
      <c r="C7776" s="1">
        <v>44225</v>
      </c>
      <c r="D7776">
        <v>930</v>
      </c>
      <c r="E7776">
        <v>6</v>
      </c>
      <c r="F7776" t="s">
        <v>91</v>
      </c>
      <c r="G7776">
        <v>644</v>
      </c>
      <c r="H7776">
        <v>1</v>
      </c>
      <c r="I7776">
        <v>510</v>
      </c>
      <c r="J7776" t="s">
        <v>29</v>
      </c>
      <c r="L7776">
        <v>0</v>
      </c>
      <c r="O7776">
        <v>108</v>
      </c>
      <c r="P7776" t="s">
        <v>105</v>
      </c>
      <c r="S7776" t="s">
        <v>40</v>
      </c>
      <c r="T7776" t="s">
        <v>41</v>
      </c>
      <c r="U7776">
        <v>510</v>
      </c>
      <c r="Y7776" t="s">
        <v>2691</v>
      </c>
      <c r="AA7776">
        <v>34.0944</v>
      </c>
      <c r="AB7776">
        <v>-118.3507</v>
      </c>
      <c r="AC7776">
        <f t="shared" si="121"/>
        <v>0</v>
      </c>
    </row>
    <row r="7777" spans="1:29" x14ac:dyDescent="0.35">
      <c r="A7777">
        <v>211904810</v>
      </c>
      <c r="B7777" s="1">
        <v>44218</v>
      </c>
      <c r="C7777" s="1">
        <v>44216</v>
      </c>
      <c r="D7777">
        <v>1128</v>
      </c>
      <c r="E7777">
        <v>19</v>
      </c>
      <c r="F7777" t="s">
        <v>10514</v>
      </c>
      <c r="G7777">
        <v>1987</v>
      </c>
      <c r="H7777">
        <v>1</v>
      </c>
      <c r="I7777">
        <v>440</v>
      </c>
      <c r="J7777" t="s">
        <v>213</v>
      </c>
      <c r="K7777">
        <v>394</v>
      </c>
      <c r="L7777">
        <v>25</v>
      </c>
      <c r="M7777" t="s">
        <v>30</v>
      </c>
      <c r="N7777" t="s">
        <v>95</v>
      </c>
      <c r="O7777">
        <v>119</v>
      </c>
      <c r="P7777" t="s">
        <v>333</v>
      </c>
      <c r="S7777" t="s">
        <v>40</v>
      </c>
      <c r="T7777" t="s">
        <v>41</v>
      </c>
      <c r="U7777">
        <v>440</v>
      </c>
      <c r="Y7777" t="s">
        <v>10905</v>
      </c>
      <c r="AA7777">
        <v>34.228400000000001</v>
      </c>
      <c r="AB7777">
        <v>-118.44370000000001</v>
      </c>
      <c r="AC7777">
        <f t="shared" si="121"/>
        <v>0</v>
      </c>
    </row>
    <row r="7778" spans="1:29" x14ac:dyDescent="0.35">
      <c r="A7778">
        <v>210315805</v>
      </c>
      <c r="B7778" s="1">
        <v>44450</v>
      </c>
      <c r="C7778" s="1">
        <v>44450</v>
      </c>
      <c r="D7778">
        <v>2245</v>
      </c>
      <c r="E7778">
        <v>3</v>
      </c>
      <c r="F7778" t="s">
        <v>43</v>
      </c>
      <c r="G7778">
        <v>363</v>
      </c>
      <c r="H7778">
        <v>2</v>
      </c>
      <c r="I7778">
        <v>624</v>
      </c>
      <c r="J7778" t="s">
        <v>171</v>
      </c>
      <c r="K7778" t="s">
        <v>10906</v>
      </c>
      <c r="L7778">
        <v>19</v>
      </c>
      <c r="M7778" t="s">
        <v>94</v>
      </c>
      <c r="N7778" t="s">
        <v>163</v>
      </c>
      <c r="O7778">
        <v>101</v>
      </c>
      <c r="P7778" t="s">
        <v>32</v>
      </c>
      <c r="Q7778">
        <v>400</v>
      </c>
      <c r="R7778" t="s">
        <v>143</v>
      </c>
      <c r="S7778" t="s">
        <v>84</v>
      </c>
      <c r="T7778" t="s">
        <v>85</v>
      </c>
      <c r="U7778">
        <v>624</v>
      </c>
      <c r="Y7778" t="s">
        <v>7086</v>
      </c>
      <c r="AA7778">
        <v>34.008000000000003</v>
      </c>
      <c r="AB7778">
        <v>-118.3399</v>
      </c>
      <c r="AC7778">
        <f t="shared" si="121"/>
        <v>0</v>
      </c>
    </row>
    <row r="7779" spans="1:29" x14ac:dyDescent="0.35">
      <c r="A7779">
        <v>211604275</v>
      </c>
      <c r="B7779" s="1">
        <v>44206</v>
      </c>
      <c r="C7779" s="1">
        <v>44206</v>
      </c>
      <c r="D7779">
        <v>1100</v>
      </c>
      <c r="E7779">
        <v>16</v>
      </c>
      <c r="F7779" t="s">
        <v>10593</v>
      </c>
      <c r="G7779">
        <v>1679</v>
      </c>
      <c r="H7779">
        <v>1</v>
      </c>
      <c r="I7779">
        <v>330</v>
      </c>
      <c r="J7779" t="s">
        <v>37</v>
      </c>
      <c r="K7779" t="s">
        <v>10907</v>
      </c>
      <c r="L7779">
        <v>57</v>
      </c>
      <c r="M7779" t="s">
        <v>94</v>
      </c>
      <c r="N7779" t="s">
        <v>73</v>
      </c>
      <c r="O7779">
        <v>101</v>
      </c>
      <c r="P7779" t="s">
        <v>32</v>
      </c>
      <c r="S7779" t="s">
        <v>40</v>
      </c>
      <c r="T7779" t="s">
        <v>41</v>
      </c>
      <c r="U7779">
        <v>330</v>
      </c>
      <c r="Y7779" t="s">
        <v>10908</v>
      </c>
      <c r="AA7779">
        <v>34.234200000000001</v>
      </c>
      <c r="AB7779">
        <v>-118.2914</v>
      </c>
      <c r="AC7779">
        <f t="shared" si="121"/>
        <v>0</v>
      </c>
    </row>
    <row r="7780" spans="1:29" x14ac:dyDescent="0.35">
      <c r="A7780">
        <v>210810690</v>
      </c>
      <c r="B7780" s="1">
        <v>44368</v>
      </c>
      <c r="C7780" s="1">
        <v>44368</v>
      </c>
      <c r="D7780">
        <v>215</v>
      </c>
      <c r="E7780">
        <v>8</v>
      </c>
      <c r="F7780" t="s">
        <v>109</v>
      </c>
      <c r="G7780">
        <v>896</v>
      </c>
      <c r="H7780">
        <v>1</v>
      </c>
      <c r="I7780">
        <v>310</v>
      </c>
      <c r="J7780" t="s">
        <v>71</v>
      </c>
      <c r="K7780" t="s">
        <v>10909</v>
      </c>
      <c r="L7780">
        <v>0</v>
      </c>
      <c r="M7780" t="s">
        <v>46</v>
      </c>
      <c r="N7780" t="s">
        <v>46</v>
      </c>
      <c r="O7780">
        <v>210</v>
      </c>
      <c r="P7780" t="s">
        <v>183</v>
      </c>
      <c r="S7780" t="s">
        <v>40</v>
      </c>
      <c r="T7780" t="s">
        <v>41</v>
      </c>
      <c r="U7780">
        <v>310</v>
      </c>
      <c r="V7780">
        <v>998</v>
      </c>
      <c r="Y7780" t="s">
        <v>8564</v>
      </c>
      <c r="AA7780">
        <v>34.031300000000002</v>
      </c>
      <c r="AB7780">
        <v>-118.4007</v>
      </c>
      <c r="AC7780">
        <f t="shared" si="121"/>
        <v>0</v>
      </c>
    </row>
    <row r="7781" spans="1:29" x14ac:dyDescent="0.35">
      <c r="A7781">
        <v>210306674</v>
      </c>
      <c r="B7781" s="1">
        <v>44251</v>
      </c>
      <c r="C7781" s="1">
        <v>44250</v>
      </c>
      <c r="D7781">
        <v>1100</v>
      </c>
      <c r="E7781">
        <v>3</v>
      </c>
      <c r="F7781" t="s">
        <v>43</v>
      </c>
      <c r="G7781">
        <v>396</v>
      </c>
      <c r="H7781">
        <v>1</v>
      </c>
      <c r="I7781">
        <v>330</v>
      </c>
      <c r="J7781" t="s">
        <v>37</v>
      </c>
      <c r="K7781" t="s">
        <v>10910</v>
      </c>
      <c r="L7781">
        <v>33</v>
      </c>
      <c r="M7781" t="s">
        <v>94</v>
      </c>
      <c r="N7781" t="s">
        <v>31</v>
      </c>
      <c r="O7781">
        <v>108</v>
      </c>
      <c r="P7781" t="s">
        <v>105</v>
      </c>
      <c r="S7781" t="s">
        <v>40</v>
      </c>
      <c r="T7781" t="s">
        <v>41</v>
      </c>
      <c r="U7781">
        <v>330</v>
      </c>
      <c r="Y7781" t="s">
        <v>1478</v>
      </c>
      <c r="AA7781">
        <v>34.006399999999999</v>
      </c>
      <c r="AB7781">
        <v>-118.28789999999999</v>
      </c>
      <c r="AC7781">
        <f t="shared" si="121"/>
        <v>0</v>
      </c>
    </row>
    <row r="7782" spans="1:29" x14ac:dyDescent="0.35">
      <c r="A7782">
        <v>211215356</v>
      </c>
      <c r="B7782" s="1">
        <v>44385</v>
      </c>
      <c r="C7782" s="1">
        <v>44385</v>
      </c>
      <c r="D7782">
        <v>1600</v>
      </c>
      <c r="E7782">
        <v>12</v>
      </c>
      <c r="F7782" t="s">
        <v>68</v>
      </c>
      <c r="G7782">
        <v>1249</v>
      </c>
      <c r="H7782">
        <v>2</v>
      </c>
      <c r="I7782">
        <v>930</v>
      </c>
      <c r="J7782" t="s">
        <v>339</v>
      </c>
      <c r="K7782" t="s">
        <v>5766</v>
      </c>
      <c r="L7782">
        <v>41</v>
      </c>
      <c r="M7782" t="s">
        <v>30</v>
      </c>
      <c r="N7782" t="s">
        <v>95</v>
      </c>
      <c r="O7782">
        <v>101</v>
      </c>
      <c r="P7782" t="s">
        <v>32</v>
      </c>
      <c r="Q7782">
        <v>511</v>
      </c>
      <c r="R7782" t="s">
        <v>151</v>
      </c>
      <c r="S7782" t="s">
        <v>33</v>
      </c>
      <c r="T7782" t="s">
        <v>34</v>
      </c>
      <c r="U7782">
        <v>930</v>
      </c>
      <c r="Y7782" t="s">
        <v>895</v>
      </c>
      <c r="AA7782">
        <v>33.982399999999998</v>
      </c>
      <c r="AB7782">
        <v>-118.28440000000001</v>
      </c>
      <c r="AC7782">
        <f t="shared" si="121"/>
        <v>1</v>
      </c>
    </row>
    <row r="7783" spans="1:29" x14ac:dyDescent="0.35">
      <c r="A7783">
        <v>210106113</v>
      </c>
      <c r="B7783" s="1">
        <v>44243</v>
      </c>
      <c r="C7783" s="1">
        <v>44243</v>
      </c>
      <c r="D7783">
        <v>725</v>
      </c>
      <c r="E7783">
        <v>1</v>
      </c>
      <c r="F7783" t="s">
        <v>36</v>
      </c>
      <c r="G7783">
        <v>151</v>
      </c>
      <c r="H7783">
        <v>2</v>
      </c>
      <c r="I7783">
        <v>624</v>
      </c>
      <c r="J7783" t="s">
        <v>171</v>
      </c>
      <c r="K7783" t="s">
        <v>10911</v>
      </c>
      <c r="L7783">
        <v>35</v>
      </c>
      <c r="M7783" t="s">
        <v>94</v>
      </c>
      <c r="N7783" t="s">
        <v>95</v>
      </c>
      <c r="O7783">
        <v>102</v>
      </c>
      <c r="P7783" t="s">
        <v>186</v>
      </c>
      <c r="Q7783">
        <v>400</v>
      </c>
      <c r="R7783" t="s">
        <v>143</v>
      </c>
      <c r="S7783" t="s">
        <v>40</v>
      </c>
      <c r="T7783" t="s">
        <v>41</v>
      </c>
      <c r="U7783">
        <v>624</v>
      </c>
      <c r="Y7783" t="s">
        <v>483</v>
      </c>
      <c r="Z7783" t="s">
        <v>994</v>
      </c>
      <c r="AA7783">
        <v>34.049599999999998</v>
      </c>
      <c r="AB7783">
        <v>-118.2603</v>
      </c>
      <c r="AC7783">
        <f t="shared" si="121"/>
        <v>0</v>
      </c>
    </row>
    <row r="7784" spans="1:29" x14ac:dyDescent="0.35">
      <c r="A7784">
        <v>210913963</v>
      </c>
      <c r="B7784" s="1">
        <v>44450</v>
      </c>
      <c r="C7784" s="1">
        <v>44449</v>
      </c>
      <c r="D7784">
        <v>202</v>
      </c>
      <c r="E7784">
        <v>9</v>
      </c>
      <c r="F7784" t="s">
        <v>49</v>
      </c>
      <c r="G7784">
        <v>952</v>
      </c>
      <c r="H7784">
        <v>2</v>
      </c>
      <c r="I7784">
        <v>745</v>
      </c>
      <c r="J7784" t="s">
        <v>139</v>
      </c>
      <c r="K7784">
        <v>329</v>
      </c>
      <c r="L7784">
        <v>23</v>
      </c>
      <c r="M7784" t="s">
        <v>30</v>
      </c>
      <c r="N7784" t="s">
        <v>73</v>
      </c>
      <c r="O7784">
        <v>101</v>
      </c>
      <c r="P7784" t="s">
        <v>32</v>
      </c>
      <c r="S7784" t="s">
        <v>40</v>
      </c>
      <c r="T7784" t="s">
        <v>41</v>
      </c>
      <c r="U7784">
        <v>745</v>
      </c>
      <c r="Y7784" t="s">
        <v>3606</v>
      </c>
      <c r="Z7784" t="s">
        <v>1617</v>
      </c>
      <c r="AA7784">
        <v>34.1721</v>
      </c>
      <c r="AB7784">
        <v>-118.4487</v>
      </c>
      <c r="AC7784">
        <f t="shared" si="121"/>
        <v>0</v>
      </c>
    </row>
    <row r="7785" spans="1:29" x14ac:dyDescent="0.35">
      <c r="A7785">
        <v>210619119</v>
      </c>
      <c r="B7785" s="1">
        <v>44515</v>
      </c>
      <c r="C7785" s="1">
        <v>44515</v>
      </c>
      <c r="D7785">
        <v>1545</v>
      </c>
      <c r="E7785">
        <v>6</v>
      </c>
      <c r="F7785" t="s">
        <v>91</v>
      </c>
      <c r="G7785">
        <v>636</v>
      </c>
      <c r="H7785">
        <v>1</v>
      </c>
      <c r="I7785">
        <v>230</v>
      </c>
      <c r="J7785" t="s">
        <v>161</v>
      </c>
      <c r="K7785" t="s">
        <v>10912</v>
      </c>
      <c r="L7785">
        <v>0</v>
      </c>
      <c r="M7785" t="s">
        <v>30</v>
      </c>
      <c r="N7785" t="s">
        <v>163</v>
      </c>
      <c r="O7785">
        <v>102</v>
      </c>
      <c r="P7785" t="s">
        <v>186</v>
      </c>
      <c r="Q7785">
        <v>106</v>
      </c>
      <c r="R7785" t="s">
        <v>592</v>
      </c>
      <c r="S7785" t="s">
        <v>40</v>
      </c>
      <c r="T7785" t="s">
        <v>41</v>
      </c>
      <c r="U7785">
        <v>230</v>
      </c>
      <c r="Y7785" t="s">
        <v>96</v>
      </c>
      <c r="Z7785" t="s">
        <v>1766</v>
      </c>
      <c r="AA7785">
        <v>34.101599999999998</v>
      </c>
      <c r="AB7785">
        <v>-118.3361</v>
      </c>
      <c r="AC7785">
        <f t="shared" si="121"/>
        <v>0</v>
      </c>
    </row>
    <row r="7786" spans="1:29" x14ac:dyDescent="0.35">
      <c r="A7786">
        <v>210608337</v>
      </c>
      <c r="B7786" s="1">
        <v>44295</v>
      </c>
      <c r="C7786" s="1">
        <v>44276</v>
      </c>
      <c r="D7786">
        <v>1</v>
      </c>
      <c r="E7786">
        <v>6</v>
      </c>
      <c r="F7786" t="s">
        <v>91</v>
      </c>
      <c r="G7786">
        <v>645</v>
      </c>
      <c r="H7786">
        <v>2</v>
      </c>
      <c r="I7786">
        <v>805</v>
      </c>
      <c r="J7786" t="s">
        <v>92</v>
      </c>
      <c r="K7786" t="s">
        <v>10913</v>
      </c>
      <c r="L7786">
        <v>26</v>
      </c>
      <c r="M7786" t="s">
        <v>94</v>
      </c>
      <c r="N7786" t="s">
        <v>95</v>
      </c>
      <c r="O7786">
        <v>101</v>
      </c>
      <c r="P7786" t="s">
        <v>32</v>
      </c>
      <c r="Q7786">
        <v>400</v>
      </c>
      <c r="R7786" t="s">
        <v>143</v>
      </c>
      <c r="S7786" t="s">
        <v>33</v>
      </c>
      <c r="T7786" t="s">
        <v>34</v>
      </c>
      <c r="U7786">
        <v>805</v>
      </c>
      <c r="Y7786" t="s">
        <v>121</v>
      </c>
      <c r="Z7786" t="s">
        <v>122</v>
      </c>
      <c r="AA7786">
        <v>34.097999999999999</v>
      </c>
      <c r="AB7786">
        <v>-118.3416</v>
      </c>
      <c r="AC7786">
        <f t="shared" si="121"/>
        <v>1</v>
      </c>
    </row>
    <row r="7787" spans="1:29" x14ac:dyDescent="0.35">
      <c r="A7787">
        <v>210516405</v>
      </c>
      <c r="B7787" s="1">
        <v>44523</v>
      </c>
      <c r="C7787" s="1">
        <v>44523</v>
      </c>
      <c r="D7787">
        <v>1</v>
      </c>
      <c r="E7787">
        <v>5</v>
      </c>
      <c r="F7787" t="s">
        <v>98</v>
      </c>
      <c r="G7787">
        <v>531</v>
      </c>
      <c r="H7787">
        <v>2</v>
      </c>
      <c r="I7787">
        <v>745</v>
      </c>
      <c r="J7787" t="s">
        <v>139</v>
      </c>
      <c r="K7787">
        <v>329</v>
      </c>
      <c r="L7787">
        <v>0</v>
      </c>
      <c r="M7787" t="s">
        <v>46</v>
      </c>
      <c r="N7787" t="s">
        <v>46</v>
      </c>
      <c r="O7787">
        <v>108</v>
      </c>
      <c r="P7787" t="s">
        <v>105</v>
      </c>
      <c r="S7787" t="s">
        <v>40</v>
      </c>
      <c r="T7787" t="s">
        <v>41</v>
      </c>
      <c r="U7787">
        <v>745</v>
      </c>
      <c r="Y7787" t="s">
        <v>2998</v>
      </c>
      <c r="AA7787">
        <v>33.787599999999998</v>
      </c>
      <c r="AB7787">
        <v>-118.30119999999999</v>
      </c>
      <c r="AC7787">
        <f t="shared" si="121"/>
        <v>0</v>
      </c>
    </row>
    <row r="7788" spans="1:29" x14ac:dyDescent="0.35">
      <c r="A7788">
        <v>211517972</v>
      </c>
      <c r="B7788" s="1">
        <v>44528</v>
      </c>
      <c r="C7788" s="1">
        <v>44528</v>
      </c>
      <c r="D7788">
        <v>140</v>
      </c>
      <c r="E7788">
        <v>15</v>
      </c>
      <c r="F7788" t="s">
        <v>10519</v>
      </c>
      <c r="G7788">
        <v>1555</v>
      </c>
      <c r="H7788">
        <v>2</v>
      </c>
      <c r="I7788">
        <v>903</v>
      </c>
      <c r="J7788" t="s">
        <v>893</v>
      </c>
      <c r="K7788" t="s">
        <v>4143</v>
      </c>
      <c r="L7788">
        <v>33</v>
      </c>
      <c r="M7788" t="s">
        <v>94</v>
      </c>
      <c r="N7788" t="s">
        <v>95</v>
      </c>
      <c r="O7788">
        <v>502</v>
      </c>
      <c r="P7788" t="s">
        <v>47</v>
      </c>
      <c r="S7788" t="s">
        <v>33</v>
      </c>
      <c r="T7788" t="s">
        <v>34</v>
      </c>
      <c r="U7788">
        <v>903</v>
      </c>
      <c r="Y7788" t="s">
        <v>10914</v>
      </c>
      <c r="AA7788">
        <v>34.162999999999997</v>
      </c>
      <c r="AB7788">
        <v>-118.3729</v>
      </c>
      <c r="AC7788">
        <f t="shared" si="121"/>
        <v>1</v>
      </c>
    </row>
    <row r="7789" spans="1:29" x14ac:dyDescent="0.35">
      <c r="A7789">
        <v>210215958</v>
      </c>
      <c r="B7789" s="1">
        <v>44480</v>
      </c>
      <c r="C7789" s="1">
        <v>44479</v>
      </c>
      <c r="D7789">
        <v>1100</v>
      </c>
      <c r="E7789">
        <v>2</v>
      </c>
      <c r="F7789" t="s">
        <v>56</v>
      </c>
      <c r="G7789">
        <v>233</v>
      </c>
      <c r="H7789">
        <v>1</v>
      </c>
      <c r="I7789">
        <v>510</v>
      </c>
      <c r="J7789" t="s">
        <v>29</v>
      </c>
      <c r="L7789">
        <v>0</v>
      </c>
      <c r="O7789">
        <v>101</v>
      </c>
      <c r="P7789" t="s">
        <v>32</v>
      </c>
      <c r="S7789" t="s">
        <v>40</v>
      </c>
      <c r="T7789" t="s">
        <v>41</v>
      </c>
      <c r="U7789">
        <v>510</v>
      </c>
      <c r="Y7789" t="s">
        <v>10915</v>
      </c>
      <c r="AA7789">
        <v>34.069299999999998</v>
      </c>
      <c r="AB7789">
        <v>-118.2792</v>
      </c>
      <c r="AC7789">
        <f t="shared" si="121"/>
        <v>0</v>
      </c>
    </row>
    <row r="7790" spans="1:29" x14ac:dyDescent="0.35">
      <c r="A7790">
        <v>211304809</v>
      </c>
      <c r="B7790" s="1">
        <v>44214</v>
      </c>
      <c r="C7790" s="1">
        <v>44214</v>
      </c>
      <c r="D7790">
        <v>1300</v>
      </c>
      <c r="E7790">
        <v>13</v>
      </c>
      <c r="F7790" t="s">
        <v>62</v>
      </c>
      <c r="G7790">
        <v>1321</v>
      </c>
      <c r="H7790">
        <v>2</v>
      </c>
      <c r="I7790">
        <v>886</v>
      </c>
      <c r="J7790" t="s">
        <v>657</v>
      </c>
      <c r="K7790" t="s">
        <v>10916</v>
      </c>
      <c r="L7790">
        <v>53</v>
      </c>
      <c r="M7790" t="s">
        <v>30</v>
      </c>
      <c r="N7790" t="s">
        <v>95</v>
      </c>
      <c r="O7790">
        <v>101</v>
      </c>
      <c r="P7790" t="s">
        <v>32</v>
      </c>
      <c r="S7790" t="s">
        <v>40</v>
      </c>
      <c r="T7790" t="s">
        <v>41</v>
      </c>
      <c r="U7790">
        <v>886</v>
      </c>
      <c r="Y7790" t="s">
        <v>2778</v>
      </c>
      <c r="Z7790" t="s">
        <v>357</v>
      </c>
      <c r="AA7790">
        <v>34.026299999999999</v>
      </c>
      <c r="AB7790">
        <v>-118.2692</v>
      </c>
      <c r="AC7790">
        <f t="shared" si="121"/>
        <v>0</v>
      </c>
    </row>
    <row r="7791" spans="1:29" x14ac:dyDescent="0.35">
      <c r="A7791">
        <v>210514891</v>
      </c>
      <c r="B7791" s="1">
        <v>44484</v>
      </c>
      <c r="C7791" s="1">
        <v>44484</v>
      </c>
      <c r="D7791">
        <v>535</v>
      </c>
      <c r="E7791">
        <v>5</v>
      </c>
      <c r="F7791" t="s">
        <v>98</v>
      </c>
      <c r="G7791">
        <v>529</v>
      </c>
      <c r="H7791">
        <v>1</v>
      </c>
      <c r="I7791">
        <v>330</v>
      </c>
      <c r="J7791" t="s">
        <v>37</v>
      </c>
      <c r="K7791" t="s">
        <v>10917</v>
      </c>
      <c r="L7791">
        <v>49</v>
      </c>
      <c r="M7791" t="s">
        <v>30</v>
      </c>
      <c r="N7791" t="s">
        <v>95</v>
      </c>
      <c r="O7791">
        <v>101</v>
      </c>
      <c r="P7791" t="s">
        <v>32</v>
      </c>
      <c r="S7791" t="s">
        <v>40</v>
      </c>
      <c r="T7791" t="s">
        <v>41</v>
      </c>
      <c r="U7791">
        <v>330</v>
      </c>
      <c r="V7791">
        <v>998</v>
      </c>
      <c r="Y7791" t="s">
        <v>10918</v>
      </c>
      <c r="AA7791">
        <v>33.780500000000004</v>
      </c>
      <c r="AB7791">
        <v>-118.25279999999999</v>
      </c>
      <c r="AC7791">
        <f t="shared" si="121"/>
        <v>0</v>
      </c>
    </row>
    <row r="7792" spans="1:29" x14ac:dyDescent="0.35">
      <c r="A7792">
        <v>210313159</v>
      </c>
      <c r="B7792" s="1">
        <v>44394</v>
      </c>
      <c r="C7792" s="1">
        <v>44394</v>
      </c>
      <c r="D7792">
        <v>2215</v>
      </c>
      <c r="E7792">
        <v>3</v>
      </c>
      <c r="F7792" t="s">
        <v>43</v>
      </c>
      <c r="G7792">
        <v>331</v>
      </c>
      <c r="H7792">
        <v>2</v>
      </c>
      <c r="I7792">
        <v>626</v>
      </c>
      <c r="J7792" t="s">
        <v>141</v>
      </c>
      <c r="K7792" t="s">
        <v>10919</v>
      </c>
      <c r="L7792">
        <v>29</v>
      </c>
      <c r="M7792" t="s">
        <v>94</v>
      </c>
      <c r="N7792" t="s">
        <v>163</v>
      </c>
      <c r="O7792">
        <v>501</v>
      </c>
      <c r="P7792" t="s">
        <v>164</v>
      </c>
      <c r="Q7792">
        <v>400</v>
      </c>
      <c r="R7792" t="s">
        <v>143</v>
      </c>
      <c r="S7792" t="s">
        <v>84</v>
      </c>
      <c r="T7792" t="s">
        <v>85</v>
      </c>
      <c r="U7792">
        <v>626</v>
      </c>
      <c r="Y7792" t="s">
        <v>10920</v>
      </c>
      <c r="AA7792">
        <v>34.0291</v>
      </c>
      <c r="AB7792">
        <v>-118.3511</v>
      </c>
      <c r="AC7792">
        <f t="shared" si="121"/>
        <v>0</v>
      </c>
    </row>
    <row r="7793" spans="1:29" x14ac:dyDescent="0.35">
      <c r="A7793">
        <v>212015892</v>
      </c>
      <c r="B7793" s="1">
        <v>44487</v>
      </c>
      <c r="C7793" s="1">
        <v>44453</v>
      </c>
      <c r="D7793">
        <v>1245</v>
      </c>
      <c r="E7793">
        <v>20</v>
      </c>
      <c r="F7793" t="s">
        <v>10529</v>
      </c>
      <c r="G7793">
        <v>2036</v>
      </c>
      <c r="H7793">
        <v>1</v>
      </c>
      <c r="I7793">
        <v>440</v>
      </c>
      <c r="J7793" t="s">
        <v>213</v>
      </c>
      <c r="K7793" t="s">
        <v>10921</v>
      </c>
      <c r="L7793">
        <v>40</v>
      </c>
      <c r="M7793" t="s">
        <v>94</v>
      </c>
      <c r="N7793" t="s">
        <v>173</v>
      </c>
      <c r="O7793">
        <v>501</v>
      </c>
      <c r="P7793" t="s">
        <v>164</v>
      </c>
      <c r="S7793" t="s">
        <v>40</v>
      </c>
      <c r="T7793" t="s">
        <v>41</v>
      </c>
      <c r="U7793">
        <v>440</v>
      </c>
      <c r="Y7793" t="s">
        <v>10922</v>
      </c>
      <c r="AA7793">
        <v>34.061799999999998</v>
      </c>
      <c r="AB7793">
        <v>-118.2923</v>
      </c>
      <c r="AC7793">
        <f t="shared" si="121"/>
        <v>0</v>
      </c>
    </row>
    <row r="7794" spans="1:29" x14ac:dyDescent="0.35">
      <c r="A7794">
        <v>210313667</v>
      </c>
      <c r="B7794" s="1">
        <v>44405</v>
      </c>
      <c r="C7794" s="1">
        <v>44403</v>
      </c>
      <c r="D7794">
        <v>1300</v>
      </c>
      <c r="E7794">
        <v>3</v>
      </c>
      <c r="F7794" t="s">
        <v>43</v>
      </c>
      <c r="G7794">
        <v>357</v>
      </c>
      <c r="H7794">
        <v>2</v>
      </c>
      <c r="I7794">
        <v>860</v>
      </c>
      <c r="J7794" t="s">
        <v>2220</v>
      </c>
      <c r="K7794" t="s">
        <v>10923</v>
      </c>
      <c r="L7794">
        <v>16</v>
      </c>
      <c r="M7794" t="s">
        <v>94</v>
      </c>
      <c r="N7794" t="s">
        <v>95</v>
      </c>
      <c r="O7794">
        <v>501</v>
      </c>
      <c r="P7794" t="s">
        <v>164</v>
      </c>
      <c r="Q7794">
        <v>400</v>
      </c>
      <c r="R7794" t="s">
        <v>143</v>
      </c>
      <c r="S7794" t="s">
        <v>33</v>
      </c>
      <c r="T7794" t="s">
        <v>34</v>
      </c>
      <c r="U7794">
        <v>860</v>
      </c>
      <c r="Y7794" t="s">
        <v>10924</v>
      </c>
      <c r="AA7794">
        <v>34.025500000000001</v>
      </c>
      <c r="AB7794">
        <v>-118.298</v>
      </c>
      <c r="AC7794">
        <f t="shared" si="121"/>
        <v>1</v>
      </c>
    </row>
    <row r="7795" spans="1:29" x14ac:dyDescent="0.35">
      <c r="A7795">
        <v>210712384</v>
      </c>
      <c r="B7795" s="1">
        <v>44431</v>
      </c>
      <c r="C7795" s="1">
        <v>44430</v>
      </c>
      <c r="D7795">
        <v>1400</v>
      </c>
      <c r="E7795">
        <v>7</v>
      </c>
      <c r="F7795" t="s">
        <v>28</v>
      </c>
      <c r="G7795">
        <v>724</v>
      </c>
      <c r="H7795">
        <v>1</v>
      </c>
      <c r="I7795">
        <v>330</v>
      </c>
      <c r="J7795" t="s">
        <v>37</v>
      </c>
      <c r="K7795" t="s">
        <v>917</v>
      </c>
      <c r="L7795">
        <v>26</v>
      </c>
      <c r="M7795" t="s">
        <v>94</v>
      </c>
      <c r="N7795" t="s">
        <v>73</v>
      </c>
      <c r="O7795">
        <v>108</v>
      </c>
      <c r="P7795" t="s">
        <v>105</v>
      </c>
      <c r="S7795" t="s">
        <v>40</v>
      </c>
      <c r="T7795" t="s">
        <v>41</v>
      </c>
      <c r="U7795">
        <v>330</v>
      </c>
      <c r="Y7795" t="s">
        <v>2960</v>
      </c>
      <c r="AA7795">
        <v>34.076099999999997</v>
      </c>
      <c r="AB7795">
        <v>-118.3604</v>
      </c>
      <c r="AC7795">
        <f t="shared" si="121"/>
        <v>0</v>
      </c>
    </row>
    <row r="7796" spans="1:29" x14ac:dyDescent="0.35">
      <c r="A7796">
        <v>211516711</v>
      </c>
      <c r="B7796" s="1">
        <v>44497</v>
      </c>
      <c r="C7796" s="1">
        <v>44496</v>
      </c>
      <c r="D7796">
        <v>2300</v>
      </c>
      <c r="E7796">
        <v>15</v>
      </c>
      <c r="F7796" t="s">
        <v>10519</v>
      </c>
      <c r="G7796">
        <v>1557</v>
      </c>
      <c r="H7796">
        <v>2</v>
      </c>
      <c r="I7796">
        <v>903</v>
      </c>
      <c r="J7796" t="s">
        <v>893</v>
      </c>
      <c r="K7796">
        <v>1501</v>
      </c>
      <c r="L7796">
        <v>21</v>
      </c>
      <c r="M7796" t="s">
        <v>94</v>
      </c>
      <c r="N7796" t="s">
        <v>73</v>
      </c>
      <c r="O7796">
        <v>116</v>
      </c>
      <c r="P7796" t="s">
        <v>702</v>
      </c>
      <c r="S7796" t="s">
        <v>40</v>
      </c>
      <c r="T7796" t="s">
        <v>41</v>
      </c>
      <c r="U7796">
        <v>903</v>
      </c>
      <c r="Y7796" t="s">
        <v>10925</v>
      </c>
      <c r="AA7796">
        <v>34.158299999999997</v>
      </c>
      <c r="AB7796">
        <v>-118.3648</v>
      </c>
      <c r="AC7796">
        <f t="shared" si="121"/>
        <v>0</v>
      </c>
    </row>
    <row r="7797" spans="1:29" x14ac:dyDescent="0.35">
      <c r="A7797">
        <v>211414394</v>
      </c>
      <c r="B7797" s="1">
        <v>44380</v>
      </c>
      <c r="C7797" s="1">
        <v>44380</v>
      </c>
      <c r="D7797">
        <v>540</v>
      </c>
      <c r="E7797">
        <v>14</v>
      </c>
      <c r="F7797" t="s">
        <v>10500</v>
      </c>
      <c r="G7797">
        <v>1431</v>
      </c>
      <c r="H7797">
        <v>1</v>
      </c>
      <c r="I7797">
        <v>310</v>
      </c>
      <c r="J7797" t="s">
        <v>71</v>
      </c>
      <c r="K7797" t="s">
        <v>10926</v>
      </c>
      <c r="L7797">
        <v>0</v>
      </c>
      <c r="M7797" t="s">
        <v>46</v>
      </c>
      <c r="N7797" t="s">
        <v>46</v>
      </c>
      <c r="O7797">
        <v>203</v>
      </c>
      <c r="P7797" t="s">
        <v>101</v>
      </c>
      <c r="Q7797">
        <v>400</v>
      </c>
      <c r="R7797" t="s">
        <v>143</v>
      </c>
      <c r="S7797" t="s">
        <v>40</v>
      </c>
      <c r="T7797" t="s">
        <v>41</v>
      </c>
      <c r="U7797">
        <v>310</v>
      </c>
      <c r="Y7797" t="s">
        <v>10927</v>
      </c>
      <c r="AA7797">
        <v>33.9876</v>
      </c>
      <c r="AB7797">
        <v>-118.4725</v>
      </c>
      <c r="AC7797">
        <f t="shared" si="121"/>
        <v>0</v>
      </c>
    </row>
    <row r="7798" spans="1:29" x14ac:dyDescent="0.35">
      <c r="A7798">
        <v>211221629</v>
      </c>
      <c r="B7798" s="1">
        <v>44485</v>
      </c>
      <c r="C7798" s="1">
        <v>44485</v>
      </c>
      <c r="D7798">
        <v>1945</v>
      </c>
      <c r="E7798">
        <v>12</v>
      </c>
      <c r="F7798" t="s">
        <v>68</v>
      </c>
      <c r="G7798">
        <v>1215</v>
      </c>
      <c r="H7798">
        <v>2</v>
      </c>
      <c r="I7798">
        <v>946</v>
      </c>
      <c r="J7798" t="s">
        <v>125</v>
      </c>
      <c r="K7798">
        <v>1402</v>
      </c>
      <c r="L7798">
        <v>0</v>
      </c>
      <c r="M7798" t="s">
        <v>46</v>
      </c>
      <c r="N7798" t="s">
        <v>46</v>
      </c>
      <c r="O7798">
        <v>101</v>
      </c>
      <c r="P7798" t="s">
        <v>32</v>
      </c>
      <c r="S7798" t="s">
        <v>40</v>
      </c>
      <c r="T7798" t="s">
        <v>41</v>
      </c>
      <c r="U7798">
        <v>946</v>
      </c>
      <c r="V7798">
        <v>998</v>
      </c>
      <c r="Y7798" t="s">
        <v>440</v>
      </c>
      <c r="Z7798" t="s">
        <v>950</v>
      </c>
      <c r="AA7798">
        <v>33.989100000000001</v>
      </c>
      <c r="AB7798">
        <v>-118.2915</v>
      </c>
      <c r="AC7798">
        <f t="shared" si="121"/>
        <v>0</v>
      </c>
    </row>
    <row r="7799" spans="1:29" x14ac:dyDescent="0.35">
      <c r="A7799">
        <v>212013978</v>
      </c>
      <c r="B7799" s="1">
        <v>44444</v>
      </c>
      <c r="C7799" s="1">
        <v>44444</v>
      </c>
      <c r="D7799">
        <v>500</v>
      </c>
      <c r="E7799">
        <v>20</v>
      </c>
      <c r="F7799" t="s">
        <v>10529</v>
      </c>
      <c r="G7799">
        <v>2058</v>
      </c>
      <c r="H7799">
        <v>2</v>
      </c>
      <c r="I7799">
        <v>624</v>
      </c>
      <c r="J7799" t="s">
        <v>171</v>
      </c>
      <c r="K7799" t="s">
        <v>10928</v>
      </c>
      <c r="L7799">
        <v>49</v>
      </c>
      <c r="M7799" t="s">
        <v>30</v>
      </c>
      <c r="N7799" t="s">
        <v>173</v>
      </c>
      <c r="O7799">
        <v>708</v>
      </c>
      <c r="P7799" t="s">
        <v>489</v>
      </c>
      <c r="Q7799">
        <v>400</v>
      </c>
      <c r="R7799" t="s">
        <v>143</v>
      </c>
      <c r="S7799" t="s">
        <v>33</v>
      </c>
      <c r="T7799" t="s">
        <v>34</v>
      </c>
      <c r="U7799">
        <v>624</v>
      </c>
      <c r="Y7799" t="s">
        <v>10531</v>
      </c>
      <c r="AA7799">
        <v>34.053699999999999</v>
      </c>
      <c r="AB7799">
        <v>-118.2878</v>
      </c>
      <c r="AC7799">
        <f t="shared" si="121"/>
        <v>1</v>
      </c>
    </row>
    <row r="7800" spans="1:29" x14ac:dyDescent="0.35">
      <c r="A7800">
        <v>210609214</v>
      </c>
      <c r="B7800" s="1">
        <v>44317</v>
      </c>
      <c r="C7800" s="1">
        <v>44317</v>
      </c>
      <c r="D7800">
        <v>630</v>
      </c>
      <c r="E7800">
        <v>6</v>
      </c>
      <c r="F7800" t="s">
        <v>91</v>
      </c>
      <c r="G7800">
        <v>638</v>
      </c>
      <c r="H7800">
        <v>2</v>
      </c>
      <c r="I7800">
        <v>740</v>
      </c>
      <c r="J7800" t="s">
        <v>224</v>
      </c>
      <c r="K7800" t="s">
        <v>1105</v>
      </c>
      <c r="L7800">
        <v>31</v>
      </c>
      <c r="M7800" t="s">
        <v>94</v>
      </c>
      <c r="N7800" t="s">
        <v>95</v>
      </c>
      <c r="O7800">
        <v>123</v>
      </c>
      <c r="P7800" t="s">
        <v>290</v>
      </c>
      <c r="S7800" t="s">
        <v>40</v>
      </c>
      <c r="T7800" t="s">
        <v>41</v>
      </c>
      <c r="U7800">
        <v>740</v>
      </c>
      <c r="Y7800" t="s">
        <v>10929</v>
      </c>
      <c r="AA7800">
        <v>34.101700000000001</v>
      </c>
      <c r="AB7800">
        <v>-118.31229999999999</v>
      </c>
      <c r="AC7800">
        <f t="shared" si="121"/>
        <v>0</v>
      </c>
    </row>
    <row r="7801" spans="1:29" x14ac:dyDescent="0.35">
      <c r="A7801">
        <v>211415360</v>
      </c>
      <c r="B7801" s="1">
        <v>44396</v>
      </c>
      <c r="C7801" s="1">
        <v>44388</v>
      </c>
      <c r="D7801">
        <v>550</v>
      </c>
      <c r="E7801">
        <v>14</v>
      </c>
      <c r="F7801" t="s">
        <v>10500</v>
      </c>
      <c r="G7801">
        <v>1488</v>
      </c>
      <c r="H7801">
        <v>2</v>
      </c>
      <c r="I7801">
        <v>354</v>
      </c>
      <c r="J7801" t="s">
        <v>167</v>
      </c>
      <c r="K7801">
        <v>377</v>
      </c>
      <c r="L7801">
        <v>47</v>
      </c>
      <c r="M7801" t="s">
        <v>94</v>
      </c>
      <c r="N7801" t="s">
        <v>73</v>
      </c>
      <c r="O7801">
        <v>503</v>
      </c>
      <c r="P7801" t="s">
        <v>650</v>
      </c>
      <c r="S7801" t="s">
        <v>40</v>
      </c>
      <c r="T7801" t="s">
        <v>41</v>
      </c>
      <c r="U7801">
        <v>354</v>
      </c>
      <c r="Y7801" t="s">
        <v>10930</v>
      </c>
      <c r="AA7801">
        <v>33.959299999999999</v>
      </c>
      <c r="AB7801">
        <v>-118.384</v>
      </c>
      <c r="AC7801">
        <f t="shared" si="121"/>
        <v>0</v>
      </c>
    </row>
    <row r="7802" spans="1:29" x14ac:dyDescent="0.35">
      <c r="A7802">
        <v>210210062</v>
      </c>
      <c r="B7802" s="1">
        <v>44333</v>
      </c>
      <c r="C7802" s="1">
        <v>44330</v>
      </c>
      <c r="D7802">
        <v>1830</v>
      </c>
      <c r="E7802">
        <v>2</v>
      </c>
      <c r="F7802" t="s">
        <v>56</v>
      </c>
      <c r="G7802">
        <v>285</v>
      </c>
      <c r="H7802">
        <v>1</v>
      </c>
      <c r="I7802">
        <v>331</v>
      </c>
      <c r="J7802" t="s">
        <v>233</v>
      </c>
      <c r="K7802" t="s">
        <v>10931</v>
      </c>
      <c r="L7802">
        <v>26</v>
      </c>
      <c r="M7802" t="s">
        <v>94</v>
      </c>
      <c r="N7802" t="s">
        <v>95</v>
      </c>
      <c r="O7802">
        <v>101</v>
      </c>
      <c r="P7802" t="s">
        <v>32</v>
      </c>
      <c r="S7802" t="s">
        <v>40</v>
      </c>
      <c r="T7802" t="s">
        <v>41</v>
      </c>
      <c r="U7802">
        <v>331</v>
      </c>
      <c r="Y7802" t="s">
        <v>2529</v>
      </c>
      <c r="Z7802" t="s">
        <v>10932</v>
      </c>
      <c r="AA7802">
        <v>34.0473</v>
      </c>
      <c r="AB7802">
        <v>-118.2784</v>
      </c>
      <c r="AC7802">
        <f t="shared" si="121"/>
        <v>0</v>
      </c>
    </row>
    <row r="7803" spans="1:29" x14ac:dyDescent="0.35">
      <c r="A7803">
        <v>212009185</v>
      </c>
      <c r="B7803" s="1">
        <v>44332</v>
      </c>
      <c r="C7803" s="1">
        <v>44331</v>
      </c>
      <c r="D7803">
        <v>2215</v>
      </c>
      <c r="E7803">
        <v>20</v>
      </c>
      <c r="F7803" t="s">
        <v>10529</v>
      </c>
      <c r="G7803">
        <v>2025</v>
      </c>
      <c r="H7803">
        <v>1</v>
      </c>
      <c r="I7803">
        <v>420</v>
      </c>
      <c r="J7803" t="s">
        <v>352</v>
      </c>
      <c r="L7803">
        <v>0</v>
      </c>
      <c r="O7803">
        <v>101</v>
      </c>
      <c r="P7803" t="s">
        <v>32</v>
      </c>
      <c r="S7803" t="s">
        <v>40</v>
      </c>
      <c r="T7803" t="s">
        <v>41</v>
      </c>
      <c r="U7803">
        <v>420</v>
      </c>
      <c r="Y7803" t="s">
        <v>2184</v>
      </c>
      <c r="Z7803" t="s">
        <v>10933</v>
      </c>
      <c r="AA7803">
        <v>34.0672</v>
      </c>
      <c r="AB7803">
        <v>-118.2985</v>
      </c>
      <c r="AC7803">
        <f t="shared" si="121"/>
        <v>0</v>
      </c>
    </row>
    <row r="7804" spans="1:29" x14ac:dyDescent="0.35">
      <c r="A7804">
        <v>211105389</v>
      </c>
      <c r="B7804" s="1">
        <v>44237</v>
      </c>
      <c r="C7804" s="1">
        <v>44234</v>
      </c>
      <c r="D7804">
        <v>2100</v>
      </c>
      <c r="E7804">
        <v>11</v>
      </c>
      <c r="F7804" t="s">
        <v>64</v>
      </c>
      <c r="G7804">
        <v>1177</v>
      </c>
      <c r="H7804">
        <v>1</v>
      </c>
      <c r="I7804">
        <v>310</v>
      </c>
      <c r="J7804" t="s">
        <v>71</v>
      </c>
      <c r="K7804">
        <v>344</v>
      </c>
      <c r="L7804">
        <v>0</v>
      </c>
      <c r="M7804" t="s">
        <v>46</v>
      </c>
      <c r="N7804" t="s">
        <v>46</v>
      </c>
      <c r="O7804">
        <v>121</v>
      </c>
      <c r="P7804" t="s">
        <v>246</v>
      </c>
      <c r="S7804" t="s">
        <v>40</v>
      </c>
      <c r="T7804" t="s">
        <v>41</v>
      </c>
      <c r="U7804">
        <v>310</v>
      </c>
      <c r="Y7804" t="s">
        <v>10934</v>
      </c>
      <c r="AA7804">
        <v>34.085299999999997</v>
      </c>
      <c r="AB7804">
        <v>-118.2257</v>
      </c>
      <c r="AC7804">
        <f t="shared" si="121"/>
        <v>0</v>
      </c>
    </row>
    <row r="7805" spans="1:29" x14ac:dyDescent="0.35">
      <c r="A7805">
        <v>211804829</v>
      </c>
      <c r="B7805" s="1">
        <v>44213</v>
      </c>
      <c r="C7805" s="1">
        <v>44213</v>
      </c>
      <c r="D7805">
        <v>30</v>
      </c>
      <c r="E7805">
        <v>18</v>
      </c>
      <c r="F7805" t="s">
        <v>10516</v>
      </c>
      <c r="G7805">
        <v>1829</v>
      </c>
      <c r="H7805">
        <v>1</v>
      </c>
      <c r="I7805">
        <v>230</v>
      </c>
      <c r="J7805" t="s">
        <v>161</v>
      </c>
      <c r="K7805" t="s">
        <v>10935</v>
      </c>
      <c r="L7805">
        <v>54</v>
      </c>
      <c r="M7805" t="s">
        <v>30</v>
      </c>
      <c r="N7805" t="s">
        <v>163</v>
      </c>
      <c r="O7805">
        <v>101</v>
      </c>
      <c r="P7805" t="s">
        <v>32</v>
      </c>
      <c r="Q7805">
        <v>109</v>
      </c>
      <c r="R7805" t="s">
        <v>265</v>
      </c>
      <c r="S7805" t="s">
        <v>40</v>
      </c>
      <c r="T7805" t="s">
        <v>41</v>
      </c>
      <c r="U7805">
        <v>230</v>
      </c>
      <c r="Y7805" t="s">
        <v>10936</v>
      </c>
      <c r="AA7805">
        <v>33.944899999999997</v>
      </c>
      <c r="AB7805">
        <v>-118.23439999999999</v>
      </c>
      <c r="AC7805">
        <f t="shared" si="121"/>
        <v>0</v>
      </c>
    </row>
    <row r="7806" spans="1:29" x14ac:dyDescent="0.35">
      <c r="A7806">
        <v>210715753</v>
      </c>
      <c r="B7806" s="1">
        <v>44515</v>
      </c>
      <c r="C7806" s="1">
        <v>44515</v>
      </c>
      <c r="D7806">
        <v>1745</v>
      </c>
      <c r="E7806">
        <v>7</v>
      </c>
      <c r="F7806" t="s">
        <v>28</v>
      </c>
      <c r="G7806">
        <v>734</v>
      </c>
      <c r="H7806">
        <v>2</v>
      </c>
      <c r="I7806">
        <v>624</v>
      </c>
      <c r="J7806" t="s">
        <v>171</v>
      </c>
      <c r="K7806">
        <v>446</v>
      </c>
      <c r="L7806">
        <v>22</v>
      </c>
      <c r="M7806" t="s">
        <v>30</v>
      </c>
      <c r="N7806" t="s">
        <v>95</v>
      </c>
      <c r="O7806">
        <v>502</v>
      </c>
      <c r="P7806" t="s">
        <v>47</v>
      </c>
      <c r="Q7806">
        <v>400</v>
      </c>
      <c r="R7806" t="s">
        <v>143</v>
      </c>
      <c r="S7806" t="s">
        <v>40</v>
      </c>
      <c r="T7806" t="s">
        <v>41</v>
      </c>
      <c r="U7806">
        <v>624</v>
      </c>
      <c r="Y7806" t="s">
        <v>10937</v>
      </c>
      <c r="AA7806">
        <v>34.070399999999999</v>
      </c>
      <c r="AB7806">
        <v>-118.3552</v>
      </c>
      <c r="AC7806">
        <f t="shared" si="121"/>
        <v>0</v>
      </c>
    </row>
    <row r="7807" spans="1:29" x14ac:dyDescent="0.35">
      <c r="A7807">
        <v>211205194</v>
      </c>
      <c r="B7807" s="1">
        <v>44213</v>
      </c>
      <c r="C7807" s="1">
        <v>44213</v>
      </c>
      <c r="D7807">
        <v>2220</v>
      </c>
      <c r="E7807">
        <v>12</v>
      </c>
      <c r="F7807" t="s">
        <v>68</v>
      </c>
      <c r="G7807">
        <v>1203</v>
      </c>
      <c r="H7807">
        <v>2</v>
      </c>
      <c r="I7807">
        <v>946</v>
      </c>
      <c r="J7807" t="s">
        <v>125</v>
      </c>
      <c r="K7807" t="s">
        <v>10938</v>
      </c>
      <c r="L7807">
        <v>48</v>
      </c>
      <c r="M7807" t="s">
        <v>94</v>
      </c>
      <c r="N7807" t="s">
        <v>95</v>
      </c>
      <c r="O7807">
        <v>501</v>
      </c>
      <c r="P7807" t="s">
        <v>164</v>
      </c>
      <c r="S7807" t="s">
        <v>40</v>
      </c>
      <c r="T7807" t="s">
        <v>41</v>
      </c>
      <c r="U7807">
        <v>946</v>
      </c>
      <c r="Y7807" t="s">
        <v>10939</v>
      </c>
      <c r="AA7807">
        <v>33.999400000000001</v>
      </c>
      <c r="AB7807">
        <v>-118.3108</v>
      </c>
      <c r="AC7807">
        <f t="shared" si="121"/>
        <v>0</v>
      </c>
    </row>
    <row r="7808" spans="1:29" x14ac:dyDescent="0.35">
      <c r="A7808">
        <v>211224427</v>
      </c>
      <c r="B7808" s="1">
        <v>44532</v>
      </c>
      <c r="C7808" s="1">
        <v>44532</v>
      </c>
      <c r="D7808">
        <v>824</v>
      </c>
      <c r="E7808">
        <v>12</v>
      </c>
      <c r="F7808" t="s">
        <v>68</v>
      </c>
      <c r="G7808">
        <v>1249</v>
      </c>
      <c r="H7808">
        <v>1</v>
      </c>
      <c r="I7808">
        <v>440</v>
      </c>
      <c r="J7808" t="s">
        <v>213</v>
      </c>
      <c r="K7808" t="s">
        <v>10940</v>
      </c>
      <c r="L7808">
        <v>0</v>
      </c>
      <c r="M7808" t="s">
        <v>46</v>
      </c>
      <c r="N7808" t="s">
        <v>46</v>
      </c>
      <c r="O7808">
        <v>401</v>
      </c>
      <c r="P7808" t="s">
        <v>231</v>
      </c>
      <c r="S7808" t="s">
        <v>40</v>
      </c>
      <c r="T7808" t="s">
        <v>41</v>
      </c>
      <c r="U7808">
        <v>440</v>
      </c>
      <c r="Y7808" t="s">
        <v>2676</v>
      </c>
      <c r="AA7808">
        <v>33.982999999999997</v>
      </c>
      <c r="AB7808">
        <v>-118.28270000000001</v>
      </c>
      <c r="AC7808">
        <f t="shared" si="121"/>
        <v>0</v>
      </c>
    </row>
    <row r="7809" spans="1:29" x14ac:dyDescent="0.35">
      <c r="A7809">
        <v>210705467</v>
      </c>
      <c r="B7809" s="1">
        <v>44235</v>
      </c>
      <c r="C7809" s="1">
        <v>44232</v>
      </c>
      <c r="D7809">
        <v>1200</v>
      </c>
      <c r="E7809">
        <v>7</v>
      </c>
      <c r="F7809" t="s">
        <v>28</v>
      </c>
      <c r="G7809">
        <v>739</v>
      </c>
      <c r="H7809">
        <v>1</v>
      </c>
      <c r="I7809">
        <v>310</v>
      </c>
      <c r="J7809" t="s">
        <v>71</v>
      </c>
      <c r="K7809" t="s">
        <v>761</v>
      </c>
      <c r="L7809">
        <v>57</v>
      </c>
      <c r="M7809" t="s">
        <v>30</v>
      </c>
      <c r="N7809" t="s">
        <v>73</v>
      </c>
      <c r="O7809">
        <v>108</v>
      </c>
      <c r="P7809" t="s">
        <v>105</v>
      </c>
      <c r="S7809" t="s">
        <v>40</v>
      </c>
      <c r="T7809" t="s">
        <v>41</v>
      </c>
      <c r="U7809">
        <v>310</v>
      </c>
      <c r="Y7809" t="s">
        <v>10941</v>
      </c>
      <c r="AA7809">
        <v>34.065399999999997</v>
      </c>
      <c r="AB7809">
        <v>-118.3292</v>
      </c>
      <c r="AC7809">
        <f t="shared" si="121"/>
        <v>0</v>
      </c>
    </row>
    <row r="7810" spans="1:29" x14ac:dyDescent="0.35">
      <c r="A7810">
        <v>210815263</v>
      </c>
      <c r="B7810" s="1">
        <v>44482</v>
      </c>
      <c r="C7810" s="1">
        <v>44476</v>
      </c>
      <c r="D7810">
        <v>1700</v>
      </c>
      <c r="E7810">
        <v>8</v>
      </c>
      <c r="F7810" t="s">
        <v>109</v>
      </c>
      <c r="G7810">
        <v>842</v>
      </c>
      <c r="H7810">
        <v>1</v>
      </c>
      <c r="I7810">
        <v>440</v>
      </c>
      <c r="J7810" t="s">
        <v>213</v>
      </c>
      <c r="K7810" t="s">
        <v>1264</v>
      </c>
      <c r="L7810">
        <v>33</v>
      </c>
      <c r="M7810" t="s">
        <v>94</v>
      </c>
      <c r="N7810" t="s">
        <v>73</v>
      </c>
      <c r="O7810">
        <v>502</v>
      </c>
      <c r="P7810" t="s">
        <v>47</v>
      </c>
      <c r="S7810" t="s">
        <v>40</v>
      </c>
      <c r="T7810" t="s">
        <v>41</v>
      </c>
      <c r="U7810">
        <v>440</v>
      </c>
      <c r="Y7810" t="s">
        <v>10942</v>
      </c>
      <c r="AA7810">
        <v>34.046999999999997</v>
      </c>
      <c r="AB7810">
        <v>-118.4567</v>
      </c>
      <c r="AC7810">
        <f t="shared" si="121"/>
        <v>0</v>
      </c>
    </row>
    <row r="7811" spans="1:29" x14ac:dyDescent="0.35">
      <c r="A7811">
        <v>210109650</v>
      </c>
      <c r="B7811" s="1">
        <v>44315</v>
      </c>
      <c r="C7811" s="1">
        <v>44315</v>
      </c>
      <c r="D7811">
        <v>2350</v>
      </c>
      <c r="E7811">
        <v>1</v>
      </c>
      <c r="F7811" t="s">
        <v>36</v>
      </c>
      <c r="G7811">
        <v>119</v>
      </c>
      <c r="H7811">
        <v>1</v>
      </c>
      <c r="I7811">
        <v>648</v>
      </c>
      <c r="J7811" t="s">
        <v>58</v>
      </c>
      <c r="K7811">
        <v>910</v>
      </c>
      <c r="L7811">
        <v>0</v>
      </c>
      <c r="M7811" t="s">
        <v>30</v>
      </c>
      <c r="N7811" t="s">
        <v>31</v>
      </c>
      <c r="O7811">
        <v>834</v>
      </c>
      <c r="P7811" t="s">
        <v>1249</v>
      </c>
      <c r="Q7811">
        <v>506</v>
      </c>
      <c r="R7811" t="s">
        <v>2869</v>
      </c>
      <c r="S7811" t="s">
        <v>40</v>
      </c>
      <c r="T7811" t="s">
        <v>41</v>
      </c>
      <c r="U7811">
        <v>648</v>
      </c>
      <c r="Y7811" t="s">
        <v>1250</v>
      </c>
      <c r="AA7811">
        <v>0</v>
      </c>
      <c r="AB7811">
        <v>0</v>
      </c>
      <c r="AC7811">
        <f t="shared" ref="AC7811:AC7874" si="122">IF(OR((S:S)="CC", S:S="AA",S:S="JA"), 1, 0)</f>
        <v>0</v>
      </c>
    </row>
    <row r="7812" spans="1:29" x14ac:dyDescent="0.35">
      <c r="A7812">
        <v>211004332</v>
      </c>
      <c r="B7812" s="1">
        <v>44207</v>
      </c>
      <c r="C7812" s="1">
        <v>44204</v>
      </c>
      <c r="D7812">
        <v>1600</v>
      </c>
      <c r="E7812">
        <v>10</v>
      </c>
      <c r="F7812" t="s">
        <v>103</v>
      </c>
      <c r="G7812">
        <v>1047</v>
      </c>
      <c r="H7812">
        <v>1</v>
      </c>
      <c r="I7812">
        <v>320</v>
      </c>
      <c r="J7812" t="s">
        <v>435</v>
      </c>
      <c r="K7812" t="s">
        <v>10943</v>
      </c>
      <c r="L7812">
        <v>0</v>
      </c>
      <c r="M7812" t="s">
        <v>30</v>
      </c>
      <c r="N7812" t="s">
        <v>73</v>
      </c>
      <c r="O7812">
        <v>109</v>
      </c>
      <c r="P7812" t="s">
        <v>1043</v>
      </c>
      <c r="S7812" t="s">
        <v>40</v>
      </c>
      <c r="T7812" t="s">
        <v>41</v>
      </c>
      <c r="U7812">
        <v>320</v>
      </c>
      <c r="Y7812" t="s">
        <v>10944</v>
      </c>
      <c r="AA7812">
        <v>34.172199999999997</v>
      </c>
      <c r="AB7812">
        <v>-118.50369999999999</v>
      </c>
      <c r="AC7812">
        <f t="shared" si="122"/>
        <v>0</v>
      </c>
    </row>
    <row r="7813" spans="1:29" x14ac:dyDescent="0.35">
      <c r="A7813">
        <v>210317495</v>
      </c>
      <c r="B7813" s="1">
        <v>44486</v>
      </c>
      <c r="C7813" s="1">
        <v>44485</v>
      </c>
      <c r="D7813">
        <v>2200</v>
      </c>
      <c r="E7813">
        <v>3</v>
      </c>
      <c r="F7813" t="s">
        <v>43</v>
      </c>
      <c r="G7813">
        <v>377</v>
      </c>
      <c r="H7813">
        <v>2</v>
      </c>
      <c r="I7813">
        <v>740</v>
      </c>
      <c r="J7813" t="s">
        <v>224</v>
      </c>
      <c r="K7813" t="s">
        <v>1530</v>
      </c>
      <c r="L7813">
        <v>35</v>
      </c>
      <c r="M7813" t="s">
        <v>30</v>
      </c>
      <c r="N7813" t="s">
        <v>95</v>
      </c>
      <c r="O7813">
        <v>122</v>
      </c>
      <c r="P7813" t="s">
        <v>275</v>
      </c>
      <c r="S7813" t="s">
        <v>40</v>
      </c>
      <c r="T7813" t="s">
        <v>41</v>
      </c>
      <c r="U7813">
        <v>740</v>
      </c>
      <c r="Y7813" t="s">
        <v>10945</v>
      </c>
      <c r="Z7813" t="s">
        <v>933</v>
      </c>
      <c r="AA7813">
        <v>34.017299999999999</v>
      </c>
      <c r="AB7813">
        <v>-118.3002</v>
      </c>
      <c r="AC7813">
        <f t="shared" si="122"/>
        <v>0</v>
      </c>
    </row>
    <row r="7814" spans="1:29" x14ac:dyDescent="0.35">
      <c r="A7814">
        <v>230315375</v>
      </c>
      <c r="B7814" s="1">
        <v>45156</v>
      </c>
      <c r="C7814" s="1">
        <v>44545</v>
      </c>
      <c r="D7814">
        <v>1200</v>
      </c>
      <c r="E7814">
        <v>3</v>
      </c>
      <c r="F7814" t="s">
        <v>43</v>
      </c>
      <c r="G7814">
        <v>375</v>
      </c>
      <c r="H7814">
        <v>2</v>
      </c>
      <c r="I7814">
        <v>666</v>
      </c>
      <c r="J7814" t="s">
        <v>6772</v>
      </c>
      <c r="K7814" t="s">
        <v>10946</v>
      </c>
      <c r="L7814">
        <v>79</v>
      </c>
      <c r="M7814" t="s">
        <v>94</v>
      </c>
      <c r="N7814" t="s">
        <v>95</v>
      </c>
      <c r="O7814">
        <v>502</v>
      </c>
      <c r="P7814" t="s">
        <v>47</v>
      </c>
      <c r="S7814" t="s">
        <v>40</v>
      </c>
      <c r="T7814" t="s">
        <v>41</v>
      </c>
      <c r="U7814">
        <v>666</v>
      </c>
      <c r="Y7814" t="s">
        <v>10947</v>
      </c>
      <c r="AA7814">
        <v>34.016399999999997</v>
      </c>
      <c r="AB7814">
        <v>-118.31100000000001</v>
      </c>
      <c r="AC7814">
        <f t="shared" si="122"/>
        <v>0</v>
      </c>
    </row>
    <row r="7815" spans="1:29" x14ac:dyDescent="0.35">
      <c r="A7815">
        <v>211115087</v>
      </c>
      <c r="B7815" s="1">
        <v>44507</v>
      </c>
      <c r="C7815" s="1">
        <v>44507</v>
      </c>
      <c r="D7815">
        <v>1300</v>
      </c>
      <c r="E7815">
        <v>11</v>
      </c>
      <c r="F7815" t="s">
        <v>64</v>
      </c>
      <c r="G7815">
        <v>1139</v>
      </c>
      <c r="H7815">
        <v>1</v>
      </c>
      <c r="I7815">
        <v>210</v>
      </c>
      <c r="J7815" t="s">
        <v>149</v>
      </c>
      <c r="K7815" t="s">
        <v>10948</v>
      </c>
      <c r="L7815">
        <v>0</v>
      </c>
      <c r="M7815" t="s">
        <v>46</v>
      </c>
      <c r="N7815" t="s">
        <v>46</v>
      </c>
      <c r="O7815">
        <v>406</v>
      </c>
      <c r="P7815" t="s">
        <v>582</v>
      </c>
      <c r="Q7815">
        <v>511</v>
      </c>
      <c r="R7815" t="s">
        <v>151</v>
      </c>
      <c r="S7815" t="s">
        <v>40</v>
      </c>
      <c r="T7815" t="s">
        <v>41</v>
      </c>
      <c r="U7815">
        <v>210</v>
      </c>
      <c r="Y7815" t="s">
        <v>1597</v>
      </c>
      <c r="AA7815">
        <v>34.111199999999997</v>
      </c>
      <c r="AB7815">
        <v>-118.1895</v>
      </c>
      <c r="AC7815">
        <f t="shared" si="122"/>
        <v>0</v>
      </c>
    </row>
    <row r="7816" spans="1:29" x14ac:dyDescent="0.35">
      <c r="A7816">
        <v>210414100</v>
      </c>
      <c r="B7816" s="1">
        <v>44490</v>
      </c>
      <c r="C7816" s="1">
        <v>44490</v>
      </c>
      <c r="D7816">
        <v>130</v>
      </c>
      <c r="E7816">
        <v>4</v>
      </c>
      <c r="F7816" t="s">
        <v>54</v>
      </c>
      <c r="G7816">
        <v>427</v>
      </c>
      <c r="H7816">
        <v>2</v>
      </c>
      <c r="I7816">
        <v>626</v>
      </c>
      <c r="J7816" t="s">
        <v>141</v>
      </c>
      <c r="K7816" t="s">
        <v>10949</v>
      </c>
      <c r="L7816">
        <v>42</v>
      </c>
      <c r="M7816" t="s">
        <v>94</v>
      </c>
      <c r="N7816" t="s">
        <v>95</v>
      </c>
      <c r="O7816">
        <v>501</v>
      </c>
      <c r="P7816" t="s">
        <v>164</v>
      </c>
      <c r="Q7816">
        <v>400</v>
      </c>
      <c r="R7816" t="s">
        <v>143</v>
      </c>
      <c r="S7816" t="s">
        <v>33</v>
      </c>
      <c r="T7816" t="s">
        <v>34</v>
      </c>
      <c r="U7816">
        <v>626</v>
      </c>
      <c r="Y7816" t="s">
        <v>10950</v>
      </c>
      <c r="AA7816">
        <v>34.0839</v>
      </c>
      <c r="AB7816">
        <v>-118.1819</v>
      </c>
      <c r="AC7816">
        <f t="shared" si="122"/>
        <v>1</v>
      </c>
    </row>
    <row r="7817" spans="1:29" x14ac:dyDescent="0.35">
      <c r="A7817">
        <v>211304171</v>
      </c>
      <c r="B7817" s="1">
        <v>44200</v>
      </c>
      <c r="C7817" s="1">
        <v>44200</v>
      </c>
      <c r="D7817">
        <v>1249</v>
      </c>
      <c r="E7817">
        <v>13</v>
      </c>
      <c r="F7817" t="s">
        <v>62</v>
      </c>
      <c r="G7817">
        <v>1341</v>
      </c>
      <c r="H7817">
        <v>1</v>
      </c>
      <c r="I7817">
        <v>320</v>
      </c>
      <c r="J7817" t="s">
        <v>435</v>
      </c>
      <c r="K7817" t="s">
        <v>10951</v>
      </c>
      <c r="L7817">
        <v>0</v>
      </c>
      <c r="M7817" t="s">
        <v>46</v>
      </c>
      <c r="N7817" t="s">
        <v>46</v>
      </c>
      <c r="O7817">
        <v>405</v>
      </c>
      <c r="P7817" t="s">
        <v>52</v>
      </c>
      <c r="S7817" t="s">
        <v>40</v>
      </c>
      <c r="T7817" t="s">
        <v>41</v>
      </c>
      <c r="U7817">
        <v>320</v>
      </c>
      <c r="Y7817" t="s">
        <v>10952</v>
      </c>
      <c r="AA7817">
        <v>34.012999999999998</v>
      </c>
      <c r="AB7817">
        <v>-118.2762</v>
      </c>
      <c r="AC7817">
        <f t="shared" si="122"/>
        <v>0</v>
      </c>
    </row>
    <row r="7818" spans="1:29" x14ac:dyDescent="0.35">
      <c r="A7818">
        <v>211805169</v>
      </c>
      <c r="B7818" s="1">
        <v>44220</v>
      </c>
      <c r="C7818" s="1">
        <v>44220</v>
      </c>
      <c r="D7818">
        <v>1</v>
      </c>
      <c r="E7818">
        <v>18</v>
      </c>
      <c r="F7818" t="s">
        <v>10516</v>
      </c>
      <c r="G7818">
        <v>1801</v>
      </c>
      <c r="H7818">
        <v>2</v>
      </c>
      <c r="I7818">
        <v>946</v>
      </c>
      <c r="J7818" t="s">
        <v>125</v>
      </c>
      <c r="K7818" t="s">
        <v>10953</v>
      </c>
      <c r="L7818">
        <v>55</v>
      </c>
      <c r="M7818" t="s">
        <v>94</v>
      </c>
      <c r="N7818" t="s">
        <v>95</v>
      </c>
      <c r="O7818">
        <v>101</v>
      </c>
      <c r="P7818" t="s">
        <v>32</v>
      </c>
      <c r="S7818" t="s">
        <v>40</v>
      </c>
      <c r="T7818" t="s">
        <v>41</v>
      </c>
      <c r="U7818">
        <v>946</v>
      </c>
      <c r="Y7818" t="s">
        <v>10954</v>
      </c>
      <c r="AA7818">
        <v>33.957900000000002</v>
      </c>
      <c r="AB7818">
        <v>-118.2899</v>
      </c>
      <c r="AC7818">
        <f t="shared" si="122"/>
        <v>0</v>
      </c>
    </row>
    <row r="7819" spans="1:29" x14ac:dyDescent="0.35">
      <c r="A7819">
        <v>211420136</v>
      </c>
      <c r="B7819" s="1">
        <v>44487</v>
      </c>
      <c r="C7819" s="1">
        <v>44438</v>
      </c>
      <c r="D7819">
        <v>900</v>
      </c>
      <c r="E7819">
        <v>14</v>
      </c>
      <c r="F7819" t="s">
        <v>10500</v>
      </c>
      <c r="G7819">
        <v>1465</v>
      </c>
      <c r="H7819">
        <v>1</v>
      </c>
      <c r="I7819">
        <v>341</v>
      </c>
      <c r="J7819" t="s">
        <v>157</v>
      </c>
      <c r="K7819">
        <v>344</v>
      </c>
      <c r="L7819">
        <v>0</v>
      </c>
      <c r="M7819" t="s">
        <v>46</v>
      </c>
      <c r="N7819" t="s">
        <v>46</v>
      </c>
      <c r="O7819">
        <v>710</v>
      </c>
      <c r="P7819" t="s">
        <v>394</v>
      </c>
      <c r="S7819" t="s">
        <v>40</v>
      </c>
      <c r="T7819" t="s">
        <v>41</v>
      </c>
      <c r="U7819">
        <v>341</v>
      </c>
      <c r="Y7819" t="s">
        <v>10955</v>
      </c>
      <c r="AA7819">
        <v>33.9861</v>
      </c>
      <c r="AB7819">
        <v>-118.40170000000001</v>
      </c>
      <c r="AC7819">
        <f t="shared" si="122"/>
        <v>0</v>
      </c>
    </row>
    <row r="7820" spans="1:29" x14ac:dyDescent="0.35">
      <c r="A7820">
        <v>211222851</v>
      </c>
      <c r="B7820" s="1">
        <v>44506</v>
      </c>
      <c r="C7820" s="1">
        <v>44505</v>
      </c>
      <c r="D7820">
        <v>2000</v>
      </c>
      <c r="E7820">
        <v>12</v>
      </c>
      <c r="F7820" t="s">
        <v>68</v>
      </c>
      <c r="G7820">
        <v>1255</v>
      </c>
      <c r="H7820">
        <v>1</v>
      </c>
      <c r="I7820">
        <v>510</v>
      </c>
      <c r="J7820" t="s">
        <v>29</v>
      </c>
      <c r="L7820">
        <v>0</v>
      </c>
      <c r="O7820">
        <v>101</v>
      </c>
      <c r="P7820" t="s">
        <v>32</v>
      </c>
      <c r="S7820" t="s">
        <v>40</v>
      </c>
      <c r="T7820" t="s">
        <v>41</v>
      </c>
      <c r="U7820">
        <v>510</v>
      </c>
      <c r="Y7820" t="s">
        <v>10956</v>
      </c>
      <c r="AA7820">
        <v>33.967799999999997</v>
      </c>
      <c r="AB7820">
        <v>-118.30029999999999</v>
      </c>
      <c r="AC7820">
        <f t="shared" si="122"/>
        <v>0</v>
      </c>
    </row>
    <row r="7821" spans="1:29" x14ac:dyDescent="0.35">
      <c r="A7821">
        <v>211205985</v>
      </c>
      <c r="B7821" s="1">
        <v>44226</v>
      </c>
      <c r="C7821" s="1">
        <v>44226</v>
      </c>
      <c r="D7821">
        <v>2000</v>
      </c>
      <c r="E7821">
        <v>12</v>
      </c>
      <c r="F7821" t="s">
        <v>68</v>
      </c>
      <c r="G7821">
        <v>1211</v>
      </c>
      <c r="H7821">
        <v>2</v>
      </c>
      <c r="I7821">
        <v>626</v>
      </c>
      <c r="J7821" t="s">
        <v>141</v>
      </c>
      <c r="K7821" t="s">
        <v>10957</v>
      </c>
      <c r="L7821">
        <v>49</v>
      </c>
      <c r="M7821" t="s">
        <v>30</v>
      </c>
      <c r="N7821" t="s">
        <v>163</v>
      </c>
      <c r="O7821">
        <v>101</v>
      </c>
      <c r="P7821" t="s">
        <v>32</v>
      </c>
      <c r="Q7821">
        <v>500</v>
      </c>
      <c r="R7821" t="s">
        <v>184</v>
      </c>
      <c r="S7821" t="s">
        <v>84</v>
      </c>
      <c r="T7821" t="s">
        <v>85</v>
      </c>
      <c r="U7821">
        <v>626</v>
      </c>
      <c r="Y7821" t="s">
        <v>10958</v>
      </c>
      <c r="AA7821">
        <v>33.988999999999997</v>
      </c>
      <c r="AB7821">
        <v>-118.327</v>
      </c>
      <c r="AC7821">
        <f t="shared" si="122"/>
        <v>0</v>
      </c>
    </row>
    <row r="7822" spans="1:29" x14ac:dyDescent="0.35">
      <c r="A7822">
        <v>210814634</v>
      </c>
      <c r="B7822" s="1">
        <v>44468</v>
      </c>
      <c r="C7822" s="1">
        <v>44468</v>
      </c>
      <c r="D7822">
        <v>1911</v>
      </c>
      <c r="E7822">
        <v>8</v>
      </c>
      <c r="F7822" t="s">
        <v>109</v>
      </c>
      <c r="G7822">
        <v>806</v>
      </c>
      <c r="H7822">
        <v>2</v>
      </c>
      <c r="I7822">
        <v>740</v>
      </c>
      <c r="J7822" t="s">
        <v>224</v>
      </c>
      <c r="K7822" t="s">
        <v>738</v>
      </c>
      <c r="L7822">
        <v>24</v>
      </c>
      <c r="M7822" t="s">
        <v>94</v>
      </c>
      <c r="N7822" t="s">
        <v>31</v>
      </c>
      <c r="O7822">
        <v>501</v>
      </c>
      <c r="P7822" t="s">
        <v>164</v>
      </c>
      <c r="S7822" t="s">
        <v>33</v>
      </c>
      <c r="T7822" t="s">
        <v>34</v>
      </c>
      <c r="U7822">
        <v>740</v>
      </c>
      <c r="V7822">
        <v>998</v>
      </c>
      <c r="Y7822" t="s">
        <v>9727</v>
      </c>
      <c r="AA7822">
        <v>34.082599999999999</v>
      </c>
      <c r="AB7822">
        <v>-118.4327</v>
      </c>
      <c r="AC7822">
        <f t="shared" si="122"/>
        <v>1</v>
      </c>
    </row>
    <row r="7823" spans="1:29" x14ac:dyDescent="0.35">
      <c r="A7823">
        <v>211518876</v>
      </c>
      <c r="B7823" s="1">
        <v>44549</v>
      </c>
      <c r="C7823" s="1">
        <v>44549</v>
      </c>
      <c r="D7823">
        <v>830</v>
      </c>
      <c r="E7823">
        <v>15</v>
      </c>
      <c r="F7823" t="s">
        <v>10519</v>
      </c>
      <c r="G7823">
        <v>1539</v>
      </c>
      <c r="H7823">
        <v>2</v>
      </c>
      <c r="I7823">
        <v>888</v>
      </c>
      <c r="J7823" t="s">
        <v>250</v>
      </c>
      <c r="L7823">
        <v>28</v>
      </c>
      <c r="M7823" t="s">
        <v>94</v>
      </c>
      <c r="N7823" t="s">
        <v>95</v>
      </c>
      <c r="O7823">
        <v>501</v>
      </c>
      <c r="P7823" t="s">
        <v>164</v>
      </c>
      <c r="S7823" t="s">
        <v>84</v>
      </c>
      <c r="T7823" t="s">
        <v>85</v>
      </c>
      <c r="U7823">
        <v>888</v>
      </c>
      <c r="Y7823" t="s">
        <v>10959</v>
      </c>
      <c r="AA7823">
        <v>34.173999999999999</v>
      </c>
      <c r="AB7823">
        <v>-118.36920000000001</v>
      </c>
      <c r="AC7823">
        <f t="shared" si="122"/>
        <v>0</v>
      </c>
    </row>
    <row r="7824" spans="1:29" x14ac:dyDescent="0.35">
      <c r="A7824">
        <v>212006060</v>
      </c>
      <c r="B7824" s="1">
        <v>44254</v>
      </c>
      <c r="C7824" s="1">
        <v>44254</v>
      </c>
      <c r="D7824">
        <v>800</v>
      </c>
      <c r="E7824">
        <v>20</v>
      </c>
      <c r="F7824" t="s">
        <v>10529</v>
      </c>
      <c r="G7824">
        <v>2063</v>
      </c>
      <c r="H7824">
        <v>2</v>
      </c>
      <c r="I7824">
        <v>740</v>
      </c>
      <c r="J7824" t="s">
        <v>224</v>
      </c>
      <c r="K7824" t="s">
        <v>2514</v>
      </c>
      <c r="L7824">
        <v>0</v>
      </c>
      <c r="M7824" t="s">
        <v>46</v>
      </c>
      <c r="N7824" t="s">
        <v>46</v>
      </c>
      <c r="O7824">
        <v>501</v>
      </c>
      <c r="P7824" t="s">
        <v>164</v>
      </c>
      <c r="S7824" t="s">
        <v>40</v>
      </c>
      <c r="T7824" t="s">
        <v>41</v>
      </c>
      <c r="U7824">
        <v>740</v>
      </c>
      <c r="Y7824" t="s">
        <v>10960</v>
      </c>
      <c r="AA7824">
        <v>34.048999999999999</v>
      </c>
      <c r="AB7824">
        <v>-118.3066</v>
      </c>
      <c r="AC7824">
        <f t="shared" si="122"/>
        <v>0</v>
      </c>
    </row>
    <row r="7825" spans="1:29" x14ac:dyDescent="0.35">
      <c r="A7825">
        <v>211108513</v>
      </c>
      <c r="B7825" s="1">
        <v>44328</v>
      </c>
      <c r="C7825" s="1">
        <v>44327</v>
      </c>
      <c r="D7825">
        <v>1530</v>
      </c>
      <c r="E7825">
        <v>11</v>
      </c>
      <c r="F7825" t="s">
        <v>64</v>
      </c>
      <c r="G7825">
        <v>1175</v>
      </c>
      <c r="H7825">
        <v>1</v>
      </c>
      <c r="I7825">
        <v>330</v>
      </c>
      <c r="J7825" t="s">
        <v>37</v>
      </c>
      <c r="K7825" t="s">
        <v>10961</v>
      </c>
      <c r="L7825">
        <v>37</v>
      </c>
      <c r="M7825" t="s">
        <v>94</v>
      </c>
      <c r="N7825" t="s">
        <v>73</v>
      </c>
      <c r="O7825">
        <v>109</v>
      </c>
      <c r="P7825" t="s">
        <v>1043</v>
      </c>
      <c r="S7825" t="s">
        <v>40</v>
      </c>
      <c r="T7825" t="s">
        <v>41</v>
      </c>
      <c r="U7825">
        <v>330</v>
      </c>
      <c r="Y7825" t="s">
        <v>7154</v>
      </c>
      <c r="Z7825" t="s">
        <v>3131</v>
      </c>
      <c r="AA7825">
        <v>34.0869</v>
      </c>
      <c r="AB7825">
        <v>-118.2422</v>
      </c>
      <c r="AC7825">
        <f t="shared" si="122"/>
        <v>0</v>
      </c>
    </row>
    <row r="7826" spans="1:29" x14ac:dyDescent="0.35">
      <c r="A7826">
        <v>211205354</v>
      </c>
      <c r="B7826" s="1">
        <v>44216</v>
      </c>
      <c r="C7826" s="1">
        <v>44216</v>
      </c>
      <c r="D7826">
        <v>1825</v>
      </c>
      <c r="E7826">
        <v>12</v>
      </c>
      <c r="F7826" t="s">
        <v>68</v>
      </c>
      <c r="G7826">
        <v>1252</v>
      </c>
      <c r="H7826">
        <v>2</v>
      </c>
      <c r="I7826">
        <v>740</v>
      </c>
      <c r="J7826" t="s">
        <v>224</v>
      </c>
      <c r="K7826">
        <v>329</v>
      </c>
      <c r="L7826">
        <v>44</v>
      </c>
      <c r="M7826" t="s">
        <v>94</v>
      </c>
      <c r="N7826" t="s">
        <v>163</v>
      </c>
      <c r="O7826">
        <v>501</v>
      </c>
      <c r="P7826" t="s">
        <v>164</v>
      </c>
      <c r="S7826" t="s">
        <v>40</v>
      </c>
      <c r="T7826" t="s">
        <v>41</v>
      </c>
      <c r="U7826">
        <v>740</v>
      </c>
      <c r="Y7826" t="s">
        <v>9839</v>
      </c>
      <c r="AA7826">
        <v>33.976399999999998</v>
      </c>
      <c r="AB7826">
        <v>-118.3197</v>
      </c>
      <c r="AC7826">
        <f t="shared" si="122"/>
        <v>0</v>
      </c>
    </row>
    <row r="7827" spans="1:29" x14ac:dyDescent="0.35">
      <c r="A7827">
        <v>211215570</v>
      </c>
      <c r="B7827" s="1">
        <v>44388</v>
      </c>
      <c r="C7827" s="1">
        <v>44388</v>
      </c>
      <c r="D7827">
        <v>1105</v>
      </c>
      <c r="E7827">
        <v>12</v>
      </c>
      <c r="F7827" t="s">
        <v>68</v>
      </c>
      <c r="G7827">
        <v>1233</v>
      </c>
      <c r="H7827">
        <v>1</v>
      </c>
      <c r="I7827">
        <v>440</v>
      </c>
      <c r="J7827" t="s">
        <v>213</v>
      </c>
      <c r="K7827" t="s">
        <v>10962</v>
      </c>
      <c r="L7827">
        <v>58</v>
      </c>
      <c r="M7827" t="s">
        <v>94</v>
      </c>
      <c r="N7827" t="s">
        <v>163</v>
      </c>
      <c r="O7827">
        <v>108</v>
      </c>
      <c r="P7827" t="s">
        <v>105</v>
      </c>
      <c r="S7827" t="s">
        <v>84</v>
      </c>
      <c r="T7827" t="s">
        <v>85</v>
      </c>
      <c r="U7827">
        <v>440</v>
      </c>
      <c r="Y7827" t="s">
        <v>3707</v>
      </c>
      <c r="AA7827">
        <v>33.989100000000001</v>
      </c>
      <c r="AB7827">
        <v>-118.3051</v>
      </c>
      <c r="AC7827">
        <f t="shared" si="122"/>
        <v>0</v>
      </c>
    </row>
    <row r="7828" spans="1:29" x14ac:dyDescent="0.35">
      <c r="A7828">
        <v>211513934</v>
      </c>
      <c r="B7828" s="1">
        <v>44391</v>
      </c>
      <c r="C7828" s="1">
        <v>44390</v>
      </c>
      <c r="D7828">
        <v>1555</v>
      </c>
      <c r="E7828">
        <v>15</v>
      </c>
      <c r="F7828" t="s">
        <v>10519</v>
      </c>
      <c r="G7828">
        <v>1545</v>
      </c>
      <c r="H7828">
        <v>1</v>
      </c>
      <c r="I7828">
        <v>648</v>
      </c>
      <c r="J7828" t="s">
        <v>58</v>
      </c>
      <c r="L7828">
        <v>0</v>
      </c>
      <c r="M7828" t="s">
        <v>30</v>
      </c>
      <c r="N7828" t="s">
        <v>31</v>
      </c>
      <c r="O7828">
        <v>101</v>
      </c>
      <c r="P7828" t="s">
        <v>32</v>
      </c>
      <c r="S7828" t="s">
        <v>40</v>
      </c>
      <c r="T7828" t="s">
        <v>41</v>
      </c>
      <c r="U7828">
        <v>648</v>
      </c>
      <c r="Y7828" t="s">
        <v>10963</v>
      </c>
      <c r="Z7828" t="s">
        <v>10964</v>
      </c>
      <c r="AA7828">
        <v>34.168399999999998</v>
      </c>
      <c r="AB7828">
        <v>-118.3954</v>
      </c>
      <c r="AC7828">
        <f t="shared" si="122"/>
        <v>0</v>
      </c>
    </row>
    <row r="7829" spans="1:29" x14ac:dyDescent="0.35">
      <c r="A7829">
        <v>211500722</v>
      </c>
      <c r="B7829" s="1">
        <v>44317</v>
      </c>
      <c r="C7829" s="1">
        <v>44317</v>
      </c>
      <c r="D7829">
        <v>1915</v>
      </c>
      <c r="E7829">
        <v>15</v>
      </c>
      <c r="F7829" t="s">
        <v>10519</v>
      </c>
      <c r="G7829">
        <v>1543</v>
      </c>
      <c r="H7829">
        <v>1</v>
      </c>
      <c r="I7829">
        <v>230</v>
      </c>
      <c r="J7829" t="s">
        <v>161</v>
      </c>
      <c r="K7829" t="s">
        <v>10965</v>
      </c>
      <c r="L7829">
        <v>61</v>
      </c>
      <c r="M7829" t="s">
        <v>30</v>
      </c>
      <c r="N7829" t="s">
        <v>31</v>
      </c>
      <c r="O7829">
        <v>502</v>
      </c>
      <c r="P7829" t="s">
        <v>47</v>
      </c>
      <c r="Q7829">
        <v>312</v>
      </c>
      <c r="R7829" t="s">
        <v>717</v>
      </c>
      <c r="S7829" t="s">
        <v>33</v>
      </c>
      <c r="T7829" t="s">
        <v>34</v>
      </c>
      <c r="U7829">
        <v>230</v>
      </c>
      <c r="V7829">
        <v>998</v>
      </c>
      <c r="Y7829" t="s">
        <v>10966</v>
      </c>
      <c r="AA7829">
        <v>34.166699999999999</v>
      </c>
      <c r="AB7829">
        <v>-118.402</v>
      </c>
      <c r="AC7829">
        <f t="shared" si="122"/>
        <v>1</v>
      </c>
    </row>
    <row r="7830" spans="1:29" x14ac:dyDescent="0.35">
      <c r="A7830">
        <v>210704774</v>
      </c>
      <c r="B7830" s="1">
        <v>44217</v>
      </c>
      <c r="C7830" s="1">
        <v>44198</v>
      </c>
      <c r="D7830">
        <v>400</v>
      </c>
      <c r="E7830">
        <v>7</v>
      </c>
      <c r="F7830" t="s">
        <v>28</v>
      </c>
      <c r="G7830">
        <v>702</v>
      </c>
      <c r="H7830">
        <v>1</v>
      </c>
      <c r="I7830">
        <v>440</v>
      </c>
      <c r="J7830" t="s">
        <v>213</v>
      </c>
      <c r="K7830" t="s">
        <v>3195</v>
      </c>
      <c r="L7830">
        <v>27</v>
      </c>
      <c r="M7830" t="s">
        <v>94</v>
      </c>
      <c r="N7830" t="s">
        <v>163</v>
      </c>
      <c r="O7830">
        <v>124</v>
      </c>
      <c r="P7830" t="s">
        <v>411</v>
      </c>
      <c r="S7830" t="s">
        <v>40</v>
      </c>
      <c r="T7830" t="s">
        <v>41</v>
      </c>
      <c r="U7830">
        <v>440</v>
      </c>
      <c r="Y7830" t="s">
        <v>10165</v>
      </c>
      <c r="AA7830">
        <v>34.083799999999997</v>
      </c>
      <c r="AB7830">
        <v>-118.3595</v>
      </c>
      <c r="AC7830">
        <f t="shared" si="122"/>
        <v>0</v>
      </c>
    </row>
    <row r="7831" spans="1:29" x14ac:dyDescent="0.35">
      <c r="A7831">
        <v>211809311</v>
      </c>
      <c r="B7831" s="1">
        <v>44306</v>
      </c>
      <c r="C7831" s="1">
        <v>44304</v>
      </c>
      <c r="D7831">
        <v>1617</v>
      </c>
      <c r="E7831">
        <v>18</v>
      </c>
      <c r="F7831" t="s">
        <v>10516</v>
      </c>
      <c r="G7831">
        <v>1881</v>
      </c>
      <c r="H7831">
        <v>2</v>
      </c>
      <c r="I7831">
        <v>740</v>
      </c>
      <c r="J7831" t="s">
        <v>224</v>
      </c>
      <c r="K7831" t="s">
        <v>2514</v>
      </c>
      <c r="L7831">
        <v>43</v>
      </c>
      <c r="M7831" t="s">
        <v>30</v>
      </c>
      <c r="N7831" t="s">
        <v>95</v>
      </c>
      <c r="O7831">
        <v>203</v>
      </c>
      <c r="P7831" t="s">
        <v>101</v>
      </c>
      <c r="S7831" t="s">
        <v>33</v>
      </c>
      <c r="T7831" t="s">
        <v>34</v>
      </c>
      <c r="U7831">
        <v>740</v>
      </c>
      <c r="Y7831" t="s">
        <v>10967</v>
      </c>
      <c r="AA7831">
        <v>33.892699999999998</v>
      </c>
      <c r="AB7831">
        <v>-118.283</v>
      </c>
      <c r="AC7831">
        <f t="shared" si="122"/>
        <v>1</v>
      </c>
    </row>
    <row r="7832" spans="1:29" x14ac:dyDescent="0.35">
      <c r="A7832">
        <v>211610240</v>
      </c>
      <c r="B7832" s="1">
        <v>44412</v>
      </c>
      <c r="C7832" s="1">
        <v>44408</v>
      </c>
      <c r="D7832">
        <v>1</v>
      </c>
      <c r="E7832">
        <v>16</v>
      </c>
      <c r="F7832" t="s">
        <v>10593</v>
      </c>
      <c r="G7832">
        <v>1613</v>
      </c>
      <c r="H7832">
        <v>2</v>
      </c>
      <c r="I7832">
        <v>354</v>
      </c>
      <c r="J7832" t="s">
        <v>167</v>
      </c>
      <c r="K7832" t="s">
        <v>1119</v>
      </c>
      <c r="L7832">
        <v>43</v>
      </c>
      <c r="M7832" t="s">
        <v>30</v>
      </c>
      <c r="N7832" t="s">
        <v>95</v>
      </c>
      <c r="O7832">
        <v>502</v>
      </c>
      <c r="P7832" t="s">
        <v>47</v>
      </c>
      <c r="S7832" t="s">
        <v>40</v>
      </c>
      <c r="T7832" t="s">
        <v>41</v>
      </c>
      <c r="U7832">
        <v>354</v>
      </c>
      <c r="Y7832" t="s">
        <v>10968</v>
      </c>
      <c r="AA7832">
        <v>34.271799999999999</v>
      </c>
      <c r="AB7832">
        <v>-118.4096</v>
      </c>
      <c r="AC7832">
        <f t="shared" si="122"/>
        <v>0</v>
      </c>
    </row>
    <row r="7833" spans="1:29" x14ac:dyDescent="0.35">
      <c r="A7833">
        <v>210517354</v>
      </c>
      <c r="B7833" s="1">
        <v>44549</v>
      </c>
      <c r="C7833" s="1">
        <v>44549</v>
      </c>
      <c r="D7833">
        <v>2155</v>
      </c>
      <c r="E7833">
        <v>5</v>
      </c>
      <c r="F7833" t="s">
        <v>98</v>
      </c>
      <c r="G7833">
        <v>566</v>
      </c>
      <c r="H7833">
        <v>2</v>
      </c>
      <c r="I7833">
        <v>624</v>
      </c>
      <c r="J7833" t="s">
        <v>171</v>
      </c>
      <c r="K7833" t="s">
        <v>10969</v>
      </c>
      <c r="L7833">
        <v>37</v>
      </c>
      <c r="M7833" t="s">
        <v>94</v>
      </c>
      <c r="N7833" t="s">
        <v>95</v>
      </c>
      <c r="O7833">
        <v>203</v>
      </c>
      <c r="P7833" t="s">
        <v>101</v>
      </c>
      <c r="Q7833">
        <v>400</v>
      </c>
      <c r="R7833" t="s">
        <v>143</v>
      </c>
      <c r="S7833" t="s">
        <v>40</v>
      </c>
      <c r="T7833" t="s">
        <v>41</v>
      </c>
      <c r="U7833">
        <v>624</v>
      </c>
      <c r="Y7833" t="s">
        <v>10970</v>
      </c>
      <c r="AA7833">
        <v>33.734200000000001</v>
      </c>
      <c r="AB7833">
        <v>-118.28360000000001</v>
      </c>
      <c r="AC7833">
        <f t="shared" si="122"/>
        <v>0</v>
      </c>
    </row>
    <row r="7834" spans="1:29" x14ac:dyDescent="0.35">
      <c r="A7834">
        <v>210112764</v>
      </c>
      <c r="B7834" s="1">
        <v>44377</v>
      </c>
      <c r="C7834" s="1">
        <v>44377</v>
      </c>
      <c r="D7834">
        <v>1050</v>
      </c>
      <c r="E7834">
        <v>1</v>
      </c>
      <c r="F7834" t="s">
        <v>36</v>
      </c>
      <c r="G7834">
        <v>111</v>
      </c>
      <c r="H7834">
        <v>1</v>
      </c>
      <c r="I7834">
        <v>230</v>
      </c>
      <c r="J7834" t="s">
        <v>161</v>
      </c>
      <c r="K7834" t="s">
        <v>10971</v>
      </c>
      <c r="L7834">
        <v>57</v>
      </c>
      <c r="M7834" t="s">
        <v>94</v>
      </c>
      <c r="N7834" t="s">
        <v>163</v>
      </c>
      <c r="O7834">
        <v>102</v>
      </c>
      <c r="P7834" t="s">
        <v>186</v>
      </c>
      <c r="Q7834">
        <v>310</v>
      </c>
      <c r="R7834" t="s">
        <v>3966</v>
      </c>
      <c r="S7834" t="s">
        <v>33</v>
      </c>
      <c r="T7834" t="s">
        <v>34</v>
      </c>
      <c r="U7834">
        <v>230</v>
      </c>
      <c r="V7834">
        <v>998</v>
      </c>
      <c r="Y7834" t="s">
        <v>10972</v>
      </c>
      <c r="AA7834">
        <v>34.057099999999998</v>
      </c>
      <c r="AB7834">
        <v>-118.2405</v>
      </c>
      <c r="AC7834">
        <f t="shared" si="122"/>
        <v>1</v>
      </c>
    </row>
    <row r="7835" spans="1:29" x14ac:dyDescent="0.35">
      <c r="A7835">
        <v>211115794</v>
      </c>
      <c r="B7835" s="1">
        <v>44527</v>
      </c>
      <c r="C7835" s="1">
        <v>44526</v>
      </c>
      <c r="D7835">
        <v>915</v>
      </c>
      <c r="E7835">
        <v>11</v>
      </c>
      <c r="F7835" t="s">
        <v>64</v>
      </c>
      <c r="G7835">
        <v>1147</v>
      </c>
      <c r="H7835">
        <v>2</v>
      </c>
      <c r="I7835">
        <v>745</v>
      </c>
      <c r="J7835" t="s">
        <v>139</v>
      </c>
      <c r="K7835" t="s">
        <v>10973</v>
      </c>
      <c r="L7835">
        <v>30</v>
      </c>
      <c r="M7835" t="s">
        <v>94</v>
      </c>
      <c r="N7835" t="s">
        <v>95</v>
      </c>
      <c r="O7835">
        <v>101</v>
      </c>
      <c r="P7835" t="s">
        <v>32</v>
      </c>
      <c r="S7835" t="s">
        <v>84</v>
      </c>
      <c r="T7835" t="s">
        <v>85</v>
      </c>
      <c r="U7835">
        <v>745</v>
      </c>
      <c r="Y7835" t="s">
        <v>10974</v>
      </c>
      <c r="AA7835">
        <v>34.104300000000002</v>
      </c>
      <c r="AB7835">
        <v>-118.22750000000001</v>
      </c>
      <c r="AC7835">
        <f t="shared" si="122"/>
        <v>0</v>
      </c>
    </row>
    <row r="7836" spans="1:29" x14ac:dyDescent="0.35">
      <c r="A7836">
        <v>210620689</v>
      </c>
      <c r="B7836" s="1">
        <v>44552</v>
      </c>
      <c r="C7836" s="1">
        <v>44552</v>
      </c>
      <c r="D7836">
        <v>830</v>
      </c>
      <c r="E7836">
        <v>6</v>
      </c>
      <c r="F7836" t="s">
        <v>91</v>
      </c>
      <c r="G7836">
        <v>659</v>
      </c>
      <c r="H7836">
        <v>2</v>
      </c>
      <c r="I7836">
        <v>624</v>
      </c>
      <c r="J7836" t="s">
        <v>171</v>
      </c>
      <c r="K7836" t="s">
        <v>1025</v>
      </c>
      <c r="L7836">
        <v>60</v>
      </c>
      <c r="M7836" t="s">
        <v>30</v>
      </c>
      <c r="N7836" t="s">
        <v>95</v>
      </c>
      <c r="O7836">
        <v>103</v>
      </c>
      <c r="P7836" t="s">
        <v>146</v>
      </c>
      <c r="Q7836">
        <v>400</v>
      </c>
      <c r="R7836" t="s">
        <v>143</v>
      </c>
      <c r="S7836" t="s">
        <v>40</v>
      </c>
      <c r="T7836" t="s">
        <v>41</v>
      </c>
      <c r="U7836">
        <v>624</v>
      </c>
      <c r="Y7836" t="s">
        <v>4390</v>
      </c>
      <c r="Z7836" t="s">
        <v>122</v>
      </c>
      <c r="AA7836">
        <v>34.098100000000002</v>
      </c>
      <c r="AB7836">
        <v>-118.30710000000001</v>
      </c>
      <c r="AC7836">
        <f t="shared" si="122"/>
        <v>0</v>
      </c>
    </row>
    <row r="7837" spans="1:29" x14ac:dyDescent="0.35">
      <c r="A7837">
        <v>210814390</v>
      </c>
      <c r="B7837" s="1">
        <v>44462</v>
      </c>
      <c r="C7837" s="1">
        <v>44461</v>
      </c>
      <c r="D7837">
        <v>2035</v>
      </c>
      <c r="E7837">
        <v>8</v>
      </c>
      <c r="F7837" t="s">
        <v>109</v>
      </c>
      <c r="G7837">
        <v>835</v>
      </c>
      <c r="H7837">
        <v>2</v>
      </c>
      <c r="I7837">
        <v>740</v>
      </c>
      <c r="J7837" t="s">
        <v>224</v>
      </c>
      <c r="K7837">
        <v>329</v>
      </c>
      <c r="L7837">
        <v>24</v>
      </c>
      <c r="M7837" t="s">
        <v>94</v>
      </c>
      <c r="N7837" t="s">
        <v>94</v>
      </c>
      <c r="O7837">
        <v>122</v>
      </c>
      <c r="P7837" t="s">
        <v>275</v>
      </c>
      <c r="S7837" t="s">
        <v>40</v>
      </c>
      <c r="T7837" t="s">
        <v>41</v>
      </c>
      <c r="U7837">
        <v>740</v>
      </c>
      <c r="Y7837" t="s">
        <v>10975</v>
      </c>
      <c r="AA7837">
        <v>34.046599999999998</v>
      </c>
      <c r="AB7837">
        <v>-118.4408</v>
      </c>
      <c r="AC7837">
        <f t="shared" si="122"/>
        <v>0</v>
      </c>
    </row>
    <row r="7838" spans="1:29" x14ac:dyDescent="0.35">
      <c r="A7838">
        <v>232113748</v>
      </c>
      <c r="B7838" s="1">
        <v>45155</v>
      </c>
      <c r="C7838" s="1">
        <v>44472</v>
      </c>
      <c r="D7838">
        <v>645</v>
      </c>
      <c r="E7838">
        <v>21</v>
      </c>
      <c r="F7838" t="s">
        <v>10503</v>
      </c>
      <c r="G7838">
        <v>2137</v>
      </c>
      <c r="H7838">
        <v>2</v>
      </c>
      <c r="I7838">
        <v>354</v>
      </c>
      <c r="J7838" t="s">
        <v>167</v>
      </c>
      <c r="K7838">
        <v>928</v>
      </c>
      <c r="L7838">
        <v>35</v>
      </c>
      <c r="M7838" t="s">
        <v>30</v>
      </c>
      <c r="N7838" t="s">
        <v>46</v>
      </c>
      <c r="O7838">
        <v>502</v>
      </c>
      <c r="P7838" t="s">
        <v>47</v>
      </c>
      <c r="S7838" t="s">
        <v>40</v>
      </c>
      <c r="T7838" t="s">
        <v>41</v>
      </c>
      <c r="U7838">
        <v>354</v>
      </c>
      <c r="Y7838" t="s">
        <v>10976</v>
      </c>
      <c r="AA7838">
        <v>34.201099999999997</v>
      </c>
      <c r="AB7838">
        <v>-118.58629999999999</v>
      </c>
      <c r="AC7838">
        <f t="shared" si="122"/>
        <v>0</v>
      </c>
    </row>
    <row r="7839" spans="1:29" x14ac:dyDescent="0.35">
      <c r="A7839">
        <v>211113010</v>
      </c>
      <c r="B7839" s="1">
        <v>44453</v>
      </c>
      <c r="C7839" s="1">
        <v>44447</v>
      </c>
      <c r="D7839">
        <v>800</v>
      </c>
      <c r="E7839">
        <v>11</v>
      </c>
      <c r="F7839" t="s">
        <v>64</v>
      </c>
      <c r="G7839">
        <v>1102</v>
      </c>
      <c r="H7839">
        <v>2</v>
      </c>
      <c r="I7839">
        <v>354</v>
      </c>
      <c r="J7839" t="s">
        <v>167</v>
      </c>
      <c r="K7839" t="s">
        <v>10977</v>
      </c>
      <c r="L7839">
        <v>34</v>
      </c>
      <c r="M7839" t="s">
        <v>94</v>
      </c>
      <c r="N7839" t="s">
        <v>73</v>
      </c>
      <c r="O7839">
        <v>501</v>
      </c>
      <c r="P7839" t="s">
        <v>164</v>
      </c>
      <c r="S7839" t="s">
        <v>40</v>
      </c>
      <c r="T7839" t="s">
        <v>41</v>
      </c>
      <c r="U7839">
        <v>354</v>
      </c>
      <c r="Y7839" t="s">
        <v>10978</v>
      </c>
      <c r="AA7839">
        <v>34.128900000000002</v>
      </c>
      <c r="AB7839">
        <v>-118.2684</v>
      </c>
      <c r="AC7839">
        <f t="shared" si="122"/>
        <v>0</v>
      </c>
    </row>
    <row r="7840" spans="1:29" x14ac:dyDescent="0.35">
      <c r="A7840">
        <v>210317966</v>
      </c>
      <c r="B7840" s="1">
        <v>44496</v>
      </c>
      <c r="C7840" s="1">
        <v>44496</v>
      </c>
      <c r="D7840">
        <v>1200</v>
      </c>
      <c r="E7840">
        <v>3</v>
      </c>
      <c r="F7840" t="s">
        <v>43</v>
      </c>
      <c r="G7840">
        <v>399</v>
      </c>
      <c r="H7840">
        <v>1</v>
      </c>
      <c r="I7840">
        <v>442</v>
      </c>
      <c r="J7840" t="s">
        <v>179</v>
      </c>
      <c r="K7840" t="s">
        <v>10979</v>
      </c>
      <c r="L7840">
        <v>20</v>
      </c>
      <c r="M7840" t="s">
        <v>46</v>
      </c>
      <c r="N7840" t="s">
        <v>46</v>
      </c>
      <c r="O7840">
        <v>403</v>
      </c>
      <c r="P7840" t="s">
        <v>337</v>
      </c>
      <c r="S7840" t="s">
        <v>40</v>
      </c>
      <c r="T7840" t="s">
        <v>41</v>
      </c>
      <c r="U7840">
        <v>442</v>
      </c>
      <c r="Y7840" t="s">
        <v>1791</v>
      </c>
      <c r="AA7840">
        <v>34.0075</v>
      </c>
      <c r="AB7840">
        <v>-118.28189999999999</v>
      </c>
      <c r="AC7840">
        <f t="shared" si="122"/>
        <v>0</v>
      </c>
    </row>
    <row r="7841" spans="1:29" x14ac:dyDescent="0.35">
      <c r="A7841">
        <v>211512934</v>
      </c>
      <c r="B7841" s="1">
        <v>44417</v>
      </c>
      <c r="C7841" s="1">
        <v>44414</v>
      </c>
      <c r="D7841">
        <v>2130</v>
      </c>
      <c r="E7841">
        <v>15</v>
      </c>
      <c r="F7841" t="s">
        <v>10519</v>
      </c>
      <c r="G7841">
        <v>1549</v>
      </c>
      <c r="H7841">
        <v>1</v>
      </c>
      <c r="I7841">
        <v>331</v>
      </c>
      <c r="J7841" t="s">
        <v>233</v>
      </c>
      <c r="K7841">
        <v>344</v>
      </c>
      <c r="L7841">
        <v>27</v>
      </c>
      <c r="M7841" t="s">
        <v>94</v>
      </c>
      <c r="N7841" t="s">
        <v>73</v>
      </c>
      <c r="O7841">
        <v>123</v>
      </c>
      <c r="P7841" t="s">
        <v>290</v>
      </c>
      <c r="S7841" t="s">
        <v>40</v>
      </c>
      <c r="T7841" t="s">
        <v>41</v>
      </c>
      <c r="U7841">
        <v>331</v>
      </c>
      <c r="Y7841" t="s">
        <v>10980</v>
      </c>
      <c r="AA7841">
        <v>34.168500000000002</v>
      </c>
      <c r="AB7841">
        <v>-118.379</v>
      </c>
      <c r="AC7841">
        <f t="shared" si="122"/>
        <v>0</v>
      </c>
    </row>
    <row r="7842" spans="1:29" x14ac:dyDescent="0.35">
      <c r="A7842">
        <v>210905397</v>
      </c>
      <c r="B7842" s="1">
        <v>44232</v>
      </c>
      <c r="C7842" s="1">
        <v>44224</v>
      </c>
      <c r="D7842">
        <v>2000</v>
      </c>
      <c r="E7842">
        <v>9</v>
      </c>
      <c r="F7842" t="s">
        <v>49</v>
      </c>
      <c r="G7842">
        <v>923</v>
      </c>
      <c r="H7842">
        <v>1</v>
      </c>
      <c r="I7842">
        <v>420</v>
      </c>
      <c r="J7842" t="s">
        <v>352</v>
      </c>
      <c r="K7842" t="s">
        <v>10981</v>
      </c>
      <c r="L7842">
        <v>29</v>
      </c>
      <c r="M7842" t="s">
        <v>30</v>
      </c>
      <c r="N7842" t="s">
        <v>95</v>
      </c>
      <c r="O7842">
        <v>101</v>
      </c>
      <c r="P7842" t="s">
        <v>32</v>
      </c>
      <c r="S7842" t="s">
        <v>40</v>
      </c>
      <c r="T7842" t="s">
        <v>41</v>
      </c>
      <c r="U7842">
        <v>420</v>
      </c>
      <c r="Y7842" t="s">
        <v>9569</v>
      </c>
      <c r="AA7842">
        <v>34.190300000000001</v>
      </c>
      <c r="AB7842">
        <v>-118.45740000000001</v>
      </c>
      <c r="AC7842">
        <f t="shared" si="122"/>
        <v>0</v>
      </c>
    </row>
    <row r="7843" spans="1:29" x14ac:dyDescent="0.35">
      <c r="A7843">
        <v>211217859</v>
      </c>
      <c r="B7843" s="1">
        <v>44409</v>
      </c>
      <c r="C7843" s="1">
        <v>44405</v>
      </c>
      <c r="D7843">
        <v>1050</v>
      </c>
      <c r="E7843">
        <v>12</v>
      </c>
      <c r="F7843" t="s">
        <v>68</v>
      </c>
      <c r="G7843">
        <v>1283</v>
      </c>
      <c r="H7843">
        <v>1</v>
      </c>
      <c r="I7843">
        <v>330</v>
      </c>
      <c r="J7843" t="s">
        <v>37</v>
      </c>
      <c r="K7843" t="s">
        <v>8011</v>
      </c>
      <c r="L7843">
        <v>29</v>
      </c>
      <c r="M7843" t="s">
        <v>30</v>
      </c>
      <c r="N7843" t="s">
        <v>163</v>
      </c>
      <c r="O7843">
        <v>101</v>
      </c>
      <c r="P7843" t="s">
        <v>32</v>
      </c>
      <c r="S7843" t="s">
        <v>40</v>
      </c>
      <c r="T7843" t="s">
        <v>41</v>
      </c>
      <c r="U7843">
        <v>330</v>
      </c>
      <c r="Y7843" t="s">
        <v>10982</v>
      </c>
      <c r="AA7843">
        <v>33.945900000000002</v>
      </c>
      <c r="AB7843">
        <v>-118.3057</v>
      </c>
      <c r="AC7843">
        <f t="shared" si="122"/>
        <v>0</v>
      </c>
    </row>
    <row r="7844" spans="1:29" x14ac:dyDescent="0.35">
      <c r="A7844">
        <v>211013251</v>
      </c>
      <c r="B7844" s="1">
        <v>44478</v>
      </c>
      <c r="C7844" s="1">
        <v>44455</v>
      </c>
      <c r="D7844">
        <v>935</v>
      </c>
      <c r="E7844">
        <v>10</v>
      </c>
      <c r="F7844" t="s">
        <v>103</v>
      </c>
      <c r="G7844">
        <v>1017</v>
      </c>
      <c r="H7844">
        <v>2</v>
      </c>
      <c r="I7844">
        <v>354</v>
      </c>
      <c r="J7844" t="s">
        <v>167</v>
      </c>
      <c r="K7844" t="s">
        <v>978</v>
      </c>
      <c r="L7844">
        <v>67</v>
      </c>
      <c r="M7844" t="s">
        <v>94</v>
      </c>
      <c r="N7844" t="s">
        <v>73</v>
      </c>
      <c r="O7844">
        <v>501</v>
      </c>
      <c r="P7844" t="s">
        <v>164</v>
      </c>
      <c r="S7844" t="s">
        <v>40</v>
      </c>
      <c r="T7844" t="s">
        <v>41</v>
      </c>
      <c r="U7844">
        <v>354</v>
      </c>
      <c r="Y7844" t="s">
        <v>10983</v>
      </c>
      <c r="AA7844">
        <v>34.204799999999999</v>
      </c>
      <c r="AB7844">
        <v>-118.50230000000001</v>
      </c>
      <c r="AC7844">
        <f t="shared" si="122"/>
        <v>0</v>
      </c>
    </row>
    <row r="7845" spans="1:29" x14ac:dyDescent="0.35">
      <c r="A7845">
        <v>210909899</v>
      </c>
      <c r="B7845" s="1">
        <v>44345</v>
      </c>
      <c r="C7845" s="1">
        <v>44344</v>
      </c>
      <c r="D7845">
        <v>1115</v>
      </c>
      <c r="E7845">
        <v>9</v>
      </c>
      <c r="F7845" t="s">
        <v>49</v>
      </c>
      <c r="G7845">
        <v>935</v>
      </c>
      <c r="H7845">
        <v>2</v>
      </c>
      <c r="I7845">
        <v>860</v>
      </c>
      <c r="J7845" t="s">
        <v>2220</v>
      </c>
      <c r="K7845" t="s">
        <v>10984</v>
      </c>
      <c r="L7845">
        <v>51</v>
      </c>
      <c r="M7845" t="s">
        <v>94</v>
      </c>
      <c r="N7845" t="s">
        <v>73</v>
      </c>
      <c r="O7845">
        <v>217</v>
      </c>
      <c r="P7845" t="s">
        <v>2030</v>
      </c>
      <c r="Q7845">
        <v>400</v>
      </c>
      <c r="R7845" t="s">
        <v>143</v>
      </c>
      <c r="S7845" t="s">
        <v>84</v>
      </c>
      <c r="T7845" t="s">
        <v>85</v>
      </c>
      <c r="U7845">
        <v>860</v>
      </c>
      <c r="Y7845" t="s">
        <v>10985</v>
      </c>
      <c r="AA7845">
        <v>34.183700000000002</v>
      </c>
      <c r="AB7845">
        <v>-118.4443</v>
      </c>
      <c r="AC7845">
        <f t="shared" si="122"/>
        <v>0</v>
      </c>
    </row>
    <row r="7846" spans="1:29" x14ac:dyDescent="0.35">
      <c r="A7846">
        <v>212016182</v>
      </c>
      <c r="B7846" s="1">
        <v>44494</v>
      </c>
      <c r="C7846" s="1">
        <v>44493</v>
      </c>
      <c r="D7846">
        <v>2100</v>
      </c>
      <c r="E7846">
        <v>20</v>
      </c>
      <c r="F7846" t="s">
        <v>10529</v>
      </c>
      <c r="G7846">
        <v>2081</v>
      </c>
      <c r="H7846">
        <v>1</v>
      </c>
      <c r="I7846">
        <v>330</v>
      </c>
      <c r="J7846" t="s">
        <v>37</v>
      </c>
      <c r="K7846" t="s">
        <v>10986</v>
      </c>
      <c r="L7846">
        <v>59</v>
      </c>
      <c r="M7846" t="s">
        <v>94</v>
      </c>
      <c r="N7846" t="s">
        <v>95</v>
      </c>
      <c r="O7846">
        <v>123</v>
      </c>
      <c r="P7846" t="s">
        <v>290</v>
      </c>
      <c r="S7846" t="s">
        <v>40</v>
      </c>
      <c r="T7846" t="s">
        <v>41</v>
      </c>
      <c r="U7846">
        <v>330</v>
      </c>
      <c r="Y7846" t="s">
        <v>10987</v>
      </c>
      <c r="AA7846">
        <v>34.041800000000002</v>
      </c>
      <c r="AB7846">
        <v>-118.3134</v>
      </c>
      <c r="AC7846">
        <f t="shared" si="122"/>
        <v>0</v>
      </c>
    </row>
    <row r="7847" spans="1:29" x14ac:dyDescent="0.35">
      <c r="A7847">
        <v>210708550</v>
      </c>
      <c r="B7847" s="1">
        <v>44324</v>
      </c>
      <c r="C7847" s="1">
        <v>44324</v>
      </c>
      <c r="D7847">
        <v>2000</v>
      </c>
      <c r="E7847">
        <v>7</v>
      </c>
      <c r="F7847" t="s">
        <v>28</v>
      </c>
      <c r="G7847">
        <v>776</v>
      </c>
      <c r="H7847">
        <v>1</v>
      </c>
      <c r="I7847">
        <v>236</v>
      </c>
      <c r="J7847" t="s">
        <v>692</v>
      </c>
      <c r="K7847" t="s">
        <v>10988</v>
      </c>
      <c r="L7847">
        <v>62</v>
      </c>
      <c r="M7847" t="s">
        <v>94</v>
      </c>
      <c r="N7847" t="s">
        <v>95</v>
      </c>
      <c r="O7847">
        <v>502</v>
      </c>
      <c r="P7847" t="s">
        <v>47</v>
      </c>
      <c r="Q7847">
        <v>400</v>
      </c>
      <c r="R7847" t="s">
        <v>143</v>
      </c>
      <c r="S7847" t="s">
        <v>33</v>
      </c>
      <c r="T7847" t="s">
        <v>34</v>
      </c>
      <c r="U7847">
        <v>236</v>
      </c>
      <c r="V7847">
        <v>998</v>
      </c>
      <c r="Y7847" t="s">
        <v>10989</v>
      </c>
      <c r="AA7847">
        <v>34.042499999999997</v>
      </c>
      <c r="AB7847">
        <v>-118.33620000000001</v>
      </c>
      <c r="AC7847">
        <f t="shared" si="122"/>
        <v>1</v>
      </c>
    </row>
    <row r="7848" spans="1:29" x14ac:dyDescent="0.35">
      <c r="A7848">
        <v>210508920</v>
      </c>
      <c r="B7848" s="1">
        <v>44324</v>
      </c>
      <c r="C7848" s="1">
        <v>44323</v>
      </c>
      <c r="D7848">
        <v>2200</v>
      </c>
      <c r="E7848">
        <v>5</v>
      </c>
      <c r="F7848" t="s">
        <v>98</v>
      </c>
      <c r="G7848">
        <v>585</v>
      </c>
      <c r="H7848">
        <v>1</v>
      </c>
      <c r="I7848">
        <v>236</v>
      </c>
      <c r="J7848" t="s">
        <v>692</v>
      </c>
      <c r="K7848" t="s">
        <v>10990</v>
      </c>
      <c r="L7848">
        <v>38</v>
      </c>
      <c r="M7848" t="s">
        <v>94</v>
      </c>
      <c r="N7848" t="s">
        <v>31</v>
      </c>
      <c r="O7848">
        <v>502</v>
      </c>
      <c r="P7848" t="s">
        <v>47</v>
      </c>
      <c r="Q7848">
        <v>400</v>
      </c>
      <c r="R7848" t="s">
        <v>143</v>
      </c>
      <c r="S7848" t="s">
        <v>40</v>
      </c>
      <c r="T7848" t="s">
        <v>41</v>
      </c>
      <c r="U7848">
        <v>236</v>
      </c>
      <c r="Y7848" t="s">
        <v>10991</v>
      </c>
      <c r="AA7848">
        <v>33.721600000000002</v>
      </c>
      <c r="AB7848">
        <v>-118.29689999999999</v>
      </c>
      <c r="AC7848">
        <f t="shared" si="122"/>
        <v>0</v>
      </c>
    </row>
    <row r="7849" spans="1:29" x14ac:dyDescent="0.35">
      <c r="A7849">
        <v>210218841</v>
      </c>
      <c r="B7849" s="1">
        <v>44543</v>
      </c>
      <c r="C7849" s="1">
        <v>44541</v>
      </c>
      <c r="D7849">
        <v>1450</v>
      </c>
      <c r="E7849">
        <v>2</v>
      </c>
      <c r="F7849" t="s">
        <v>56</v>
      </c>
      <c r="G7849">
        <v>249</v>
      </c>
      <c r="H7849">
        <v>1</v>
      </c>
      <c r="I7849">
        <v>440</v>
      </c>
      <c r="J7849" t="s">
        <v>213</v>
      </c>
      <c r="K7849">
        <v>344</v>
      </c>
      <c r="L7849">
        <v>29</v>
      </c>
      <c r="M7849" t="s">
        <v>30</v>
      </c>
      <c r="N7849" t="s">
        <v>163</v>
      </c>
      <c r="O7849">
        <v>502</v>
      </c>
      <c r="P7849" t="s">
        <v>47</v>
      </c>
      <c r="S7849" t="s">
        <v>40</v>
      </c>
      <c r="T7849" t="s">
        <v>41</v>
      </c>
      <c r="U7849">
        <v>440</v>
      </c>
      <c r="Y7849" t="s">
        <v>1099</v>
      </c>
      <c r="AA7849">
        <v>34.054200000000002</v>
      </c>
      <c r="AB7849">
        <v>-118.2611</v>
      </c>
      <c r="AC7849">
        <f t="shared" si="122"/>
        <v>0</v>
      </c>
    </row>
    <row r="7850" spans="1:29" x14ac:dyDescent="0.35">
      <c r="A7850">
        <v>210807247</v>
      </c>
      <c r="B7850" s="1">
        <v>44276</v>
      </c>
      <c r="C7850" s="1">
        <v>44276</v>
      </c>
      <c r="D7850">
        <v>830</v>
      </c>
      <c r="E7850">
        <v>8</v>
      </c>
      <c r="F7850" t="s">
        <v>109</v>
      </c>
      <c r="G7850">
        <v>859</v>
      </c>
      <c r="H7850">
        <v>1</v>
      </c>
      <c r="I7850">
        <v>310</v>
      </c>
      <c r="J7850" t="s">
        <v>71</v>
      </c>
      <c r="K7850" t="s">
        <v>10992</v>
      </c>
      <c r="L7850">
        <v>64</v>
      </c>
      <c r="M7850" t="s">
        <v>94</v>
      </c>
      <c r="N7850" t="s">
        <v>73</v>
      </c>
      <c r="O7850">
        <v>501</v>
      </c>
      <c r="P7850" t="s">
        <v>164</v>
      </c>
      <c r="S7850" t="s">
        <v>84</v>
      </c>
      <c r="T7850" t="s">
        <v>85</v>
      </c>
      <c r="U7850">
        <v>310</v>
      </c>
      <c r="Y7850" t="s">
        <v>10993</v>
      </c>
      <c r="AA7850">
        <v>34.045299999999997</v>
      </c>
      <c r="AB7850">
        <v>-118.381</v>
      </c>
      <c r="AC7850">
        <f t="shared" si="122"/>
        <v>0</v>
      </c>
    </row>
    <row r="7851" spans="1:29" x14ac:dyDescent="0.35">
      <c r="A7851">
        <v>211419827</v>
      </c>
      <c r="B7851" s="1">
        <v>44481</v>
      </c>
      <c r="C7851" s="1">
        <v>44480</v>
      </c>
      <c r="D7851">
        <v>745</v>
      </c>
      <c r="E7851">
        <v>14</v>
      </c>
      <c r="F7851" t="s">
        <v>10500</v>
      </c>
      <c r="G7851">
        <v>1435</v>
      </c>
      <c r="H7851">
        <v>1</v>
      </c>
      <c r="I7851">
        <v>331</v>
      </c>
      <c r="J7851" t="s">
        <v>233</v>
      </c>
      <c r="K7851" t="s">
        <v>3865</v>
      </c>
      <c r="L7851">
        <v>33</v>
      </c>
      <c r="M7851" t="s">
        <v>94</v>
      </c>
      <c r="N7851" t="s">
        <v>73</v>
      </c>
      <c r="O7851">
        <v>101</v>
      </c>
      <c r="P7851" t="s">
        <v>32</v>
      </c>
      <c r="S7851" t="s">
        <v>40</v>
      </c>
      <c r="T7851" t="s">
        <v>41</v>
      </c>
      <c r="U7851">
        <v>331</v>
      </c>
      <c r="Y7851" t="s">
        <v>2474</v>
      </c>
      <c r="Z7851" t="s">
        <v>10994</v>
      </c>
      <c r="AA7851">
        <v>34.0182</v>
      </c>
      <c r="AB7851">
        <v>-118.4251</v>
      </c>
      <c r="AC7851">
        <f t="shared" si="122"/>
        <v>0</v>
      </c>
    </row>
    <row r="7852" spans="1:29" x14ac:dyDescent="0.35">
      <c r="A7852">
        <v>210911296</v>
      </c>
      <c r="B7852" s="1">
        <v>44383</v>
      </c>
      <c r="C7852" s="1">
        <v>44382</v>
      </c>
      <c r="D7852">
        <v>1641</v>
      </c>
      <c r="E7852">
        <v>9</v>
      </c>
      <c r="F7852" t="s">
        <v>49</v>
      </c>
      <c r="G7852">
        <v>989</v>
      </c>
      <c r="H7852">
        <v>1</v>
      </c>
      <c r="I7852">
        <v>320</v>
      </c>
      <c r="J7852" t="s">
        <v>435</v>
      </c>
      <c r="K7852" t="s">
        <v>10995</v>
      </c>
      <c r="L7852">
        <v>58</v>
      </c>
      <c r="M7852" t="s">
        <v>30</v>
      </c>
      <c r="N7852" t="s">
        <v>73</v>
      </c>
      <c r="O7852">
        <v>502</v>
      </c>
      <c r="P7852" t="s">
        <v>47</v>
      </c>
      <c r="S7852" t="s">
        <v>33</v>
      </c>
      <c r="T7852" t="s">
        <v>34</v>
      </c>
      <c r="U7852">
        <v>320</v>
      </c>
      <c r="Y7852" t="s">
        <v>10996</v>
      </c>
      <c r="AA7852">
        <v>34.150399999999998</v>
      </c>
      <c r="AB7852">
        <v>-118.42740000000001</v>
      </c>
      <c r="AC7852">
        <f t="shared" si="122"/>
        <v>1</v>
      </c>
    </row>
    <row r="7853" spans="1:29" x14ac:dyDescent="0.35">
      <c r="A7853">
        <v>210405886</v>
      </c>
      <c r="B7853" s="1">
        <v>44248</v>
      </c>
      <c r="C7853" s="1">
        <v>44248</v>
      </c>
      <c r="D7853">
        <v>1245</v>
      </c>
      <c r="E7853">
        <v>4</v>
      </c>
      <c r="F7853" t="s">
        <v>54</v>
      </c>
      <c r="G7853">
        <v>499</v>
      </c>
      <c r="H7853">
        <v>2</v>
      </c>
      <c r="I7853">
        <v>625</v>
      </c>
      <c r="J7853" t="s">
        <v>628</v>
      </c>
      <c r="K7853" t="s">
        <v>1448</v>
      </c>
      <c r="L7853">
        <v>69</v>
      </c>
      <c r="M7853" t="s">
        <v>30</v>
      </c>
      <c r="N7853" t="s">
        <v>163</v>
      </c>
      <c r="O7853">
        <v>101</v>
      </c>
      <c r="P7853" t="s">
        <v>32</v>
      </c>
      <c r="Q7853">
        <v>400</v>
      </c>
      <c r="R7853" t="s">
        <v>143</v>
      </c>
      <c r="S7853" t="s">
        <v>84</v>
      </c>
      <c r="T7853" t="s">
        <v>85</v>
      </c>
      <c r="U7853">
        <v>625</v>
      </c>
      <c r="Y7853" t="s">
        <v>8209</v>
      </c>
      <c r="AA7853">
        <v>34.021799999999999</v>
      </c>
      <c r="AB7853">
        <v>-118.1986</v>
      </c>
      <c r="AC7853">
        <f t="shared" si="122"/>
        <v>0</v>
      </c>
    </row>
    <row r="7854" spans="1:29" x14ac:dyDescent="0.35">
      <c r="A7854">
        <v>211405372</v>
      </c>
      <c r="B7854" s="1">
        <v>44219</v>
      </c>
      <c r="C7854" s="1">
        <v>44218</v>
      </c>
      <c r="D7854">
        <v>1100</v>
      </c>
      <c r="E7854">
        <v>14</v>
      </c>
      <c r="F7854" t="s">
        <v>10500</v>
      </c>
      <c r="G7854">
        <v>1428</v>
      </c>
      <c r="H7854">
        <v>1</v>
      </c>
      <c r="I7854">
        <v>331</v>
      </c>
      <c r="J7854" t="s">
        <v>233</v>
      </c>
      <c r="K7854" t="s">
        <v>1290</v>
      </c>
      <c r="L7854">
        <v>25</v>
      </c>
      <c r="M7854" t="s">
        <v>30</v>
      </c>
      <c r="N7854" t="s">
        <v>73</v>
      </c>
      <c r="O7854">
        <v>707</v>
      </c>
      <c r="P7854" t="s">
        <v>280</v>
      </c>
      <c r="S7854" t="s">
        <v>40</v>
      </c>
      <c r="T7854" t="s">
        <v>41</v>
      </c>
      <c r="U7854">
        <v>331</v>
      </c>
      <c r="Y7854" t="s">
        <v>10997</v>
      </c>
      <c r="AA7854">
        <v>34.026499999999999</v>
      </c>
      <c r="AB7854">
        <v>-118.41840000000001</v>
      </c>
      <c r="AC7854">
        <f t="shared" si="122"/>
        <v>0</v>
      </c>
    </row>
    <row r="7855" spans="1:29" x14ac:dyDescent="0.35">
      <c r="A7855">
        <v>211310779</v>
      </c>
      <c r="B7855" s="1">
        <v>44353</v>
      </c>
      <c r="C7855" s="1">
        <v>44353</v>
      </c>
      <c r="D7855">
        <v>445</v>
      </c>
      <c r="E7855">
        <v>13</v>
      </c>
      <c r="F7855" t="s">
        <v>62</v>
      </c>
      <c r="G7855">
        <v>1333</v>
      </c>
      <c r="H7855">
        <v>1</v>
      </c>
      <c r="I7855">
        <v>230</v>
      </c>
      <c r="J7855" t="s">
        <v>161</v>
      </c>
      <c r="K7855" t="s">
        <v>10998</v>
      </c>
      <c r="L7855">
        <v>35</v>
      </c>
      <c r="M7855" t="s">
        <v>94</v>
      </c>
      <c r="N7855" t="s">
        <v>73</v>
      </c>
      <c r="O7855">
        <v>101</v>
      </c>
      <c r="P7855" t="s">
        <v>32</v>
      </c>
      <c r="Q7855">
        <v>102</v>
      </c>
      <c r="R7855" t="s">
        <v>219</v>
      </c>
      <c r="S7855" t="s">
        <v>40</v>
      </c>
      <c r="T7855" t="s">
        <v>41</v>
      </c>
      <c r="U7855">
        <v>230</v>
      </c>
      <c r="V7855">
        <v>998</v>
      </c>
      <c r="Y7855" t="s">
        <v>10999</v>
      </c>
      <c r="AA7855">
        <v>34.018099999999997</v>
      </c>
      <c r="AB7855">
        <v>-118.2612</v>
      </c>
      <c r="AC7855">
        <f t="shared" si="122"/>
        <v>0</v>
      </c>
    </row>
    <row r="7856" spans="1:29" x14ac:dyDescent="0.35">
      <c r="A7856">
        <v>211116090</v>
      </c>
      <c r="B7856" s="1">
        <v>44536</v>
      </c>
      <c r="C7856" s="1">
        <v>44529</v>
      </c>
      <c r="D7856">
        <v>2300</v>
      </c>
      <c r="E7856">
        <v>11</v>
      </c>
      <c r="F7856" t="s">
        <v>64</v>
      </c>
      <c r="G7856">
        <v>1141</v>
      </c>
      <c r="H7856">
        <v>1</v>
      </c>
      <c r="I7856">
        <v>330</v>
      </c>
      <c r="J7856" t="s">
        <v>37</v>
      </c>
      <c r="K7856" t="s">
        <v>11000</v>
      </c>
      <c r="L7856">
        <v>29</v>
      </c>
      <c r="M7856" t="s">
        <v>30</v>
      </c>
      <c r="N7856" t="s">
        <v>2504</v>
      </c>
      <c r="O7856">
        <v>101</v>
      </c>
      <c r="P7856" t="s">
        <v>32</v>
      </c>
      <c r="S7856" t="s">
        <v>40</v>
      </c>
      <c r="T7856" t="s">
        <v>41</v>
      </c>
      <c r="U7856">
        <v>330</v>
      </c>
      <c r="Y7856" t="s">
        <v>4617</v>
      </c>
      <c r="AA7856">
        <v>34.109499999999997</v>
      </c>
      <c r="AB7856">
        <v>-118.2958</v>
      </c>
      <c r="AC7856">
        <f t="shared" si="122"/>
        <v>0</v>
      </c>
    </row>
    <row r="7857" spans="1:29" x14ac:dyDescent="0.35">
      <c r="A7857">
        <v>211316333</v>
      </c>
      <c r="B7857" s="1">
        <v>44462</v>
      </c>
      <c r="C7857" s="1">
        <v>44462</v>
      </c>
      <c r="D7857">
        <v>1730</v>
      </c>
      <c r="E7857">
        <v>13</v>
      </c>
      <c r="F7857" t="s">
        <v>62</v>
      </c>
      <c r="G7857">
        <v>1307</v>
      </c>
      <c r="H7857">
        <v>1</v>
      </c>
      <c r="I7857">
        <v>230</v>
      </c>
      <c r="J7857" t="s">
        <v>161</v>
      </c>
      <c r="K7857" t="s">
        <v>11001</v>
      </c>
      <c r="L7857">
        <v>28</v>
      </c>
      <c r="M7857" t="s">
        <v>30</v>
      </c>
      <c r="N7857" t="s">
        <v>163</v>
      </c>
      <c r="O7857">
        <v>102</v>
      </c>
      <c r="P7857" t="s">
        <v>186</v>
      </c>
      <c r="Q7857">
        <v>102</v>
      </c>
      <c r="R7857" t="s">
        <v>219</v>
      </c>
      <c r="S7857" t="s">
        <v>40</v>
      </c>
      <c r="T7857" t="s">
        <v>41</v>
      </c>
      <c r="U7857">
        <v>230</v>
      </c>
      <c r="Y7857" t="s">
        <v>11002</v>
      </c>
      <c r="AA7857">
        <v>34.038699999999999</v>
      </c>
      <c r="AB7857">
        <v>-118.24469999999999</v>
      </c>
      <c r="AC7857">
        <f t="shared" si="122"/>
        <v>0</v>
      </c>
    </row>
    <row r="7858" spans="1:29" x14ac:dyDescent="0.35">
      <c r="A7858">
        <v>210106964</v>
      </c>
      <c r="B7858" s="1">
        <v>44259</v>
      </c>
      <c r="C7858" s="1">
        <v>44259</v>
      </c>
      <c r="D7858">
        <v>1100</v>
      </c>
      <c r="E7858">
        <v>1</v>
      </c>
      <c r="F7858" t="s">
        <v>36</v>
      </c>
      <c r="G7858">
        <v>153</v>
      </c>
      <c r="H7858">
        <v>2</v>
      </c>
      <c r="I7858">
        <v>624</v>
      </c>
      <c r="J7858" t="s">
        <v>171</v>
      </c>
      <c r="K7858" t="s">
        <v>11003</v>
      </c>
      <c r="L7858">
        <v>5</v>
      </c>
      <c r="M7858" t="s">
        <v>94</v>
      </c>
      <c r="N7858" t="s">
        <v>163</v>
      </c>
      <c r="O7858">
        <v>502</v>
      </c>
      <c r="P7858" t="s">
        <v>47</v>
      </c>
      <c r="Q7858">
        <v>400</v>
      </c>
      <c r="R7858" t="s">
        <v>143</v>
      </c>
      <c r="S7858" t="s">
        <v>84</v>
      </c>
      <c r="T7858" t="s">
        <v>85</v>
      </c>
      <c r="U7858">
        <v>624</v>
      </c>
      <c r="Y7858" t="s">
        <v>291</v>
      </c>
      <c r="AA7858">
        <v>34.045999999999999</v>
      </c>
      <c r="AB7858">
        <v>-118.251</v>
      </c>
      <c r="AC7858">
        <f t="shared" si="122"/>
        <v>0</v>
      </c>
    </row>
    <row r="7859" spans="1:29" x14ac:dyDescent="0.35">
      <c r="A7859">
        <v>211806347</v>
      </c>
      <c r="B7859" s="1">
        <v>44244</v>
      </c>
      <c r="C7859" s="1">
        <v>44244</v>
      </c>
      <c r="D7859">
        <v>1041</v>
      </c>
      <c r="E7859">
        <v>18</v>
      </c>
      <c r="F7859" t="s">
        <v>10516</v>
      </c>
      <c r="G7859">
        <v>1829</v>
      </c>
      <c r="H7859">
        <v>2</v>
      </c>
      <c r="I7859">
        <v>930</v>
      </c>
      <c r="J7859" t="s">
        <v>339</v>
      </c>
      <c r="K7859" t="s">
        <v>11004</v>
      </c>
      <c r="L7859">
        <v>31</v>
      </c>
      <c r="M7859" t="s">
        <v>94</v>
      </c>
      <c r="N7859" t="s">
        <v>163</v>
      </c>
      <c r="O7859">
        <v>101</v>
      </c>
      <c r="P7859" t="s">
        <v>32</v>
      </c>
      <c r="Q7859">
        <v>511</v>
      </c>
      <c r="R7859" t="s">
        <v>151</v>
      </c>
      <c r="S7859" t="s">
        <v>40</v>
      </c>
      <c r="T7859" t="s">
        <v>41</v>
      </c>
      <c r="U7859">
        <v>740</v>
      </c>
      <c r="V7859">
        <v>930</v>
      </c>
      <c r="Y7859" t="s">
        <v>11005</v>
      </c>
      <c r="AA7859">
        <v>33.947200000000002</v>
      </c>
      <c r="AB7859">
        <v>-118.2313</v>
      </c>
      <c r="AC7859">
        <f t="shared" si="122"/>
        <v>0</v>
      </c>
    </row>
    <row r="7860" spans="1:29" x14ac:dyDescent="0.35">
      <c r="A7860">
        <v>211210659</v>
      </c>
      <c r="B7860" s="1">
        <v>44306</v>
      </c>
      <c r="C7860" s="1">
        <v>44306</v>
      </c>
      <c r="D7860">
        <v>1845</v>
      </c>
      <c r="E7860">
        <v>12</v>
      </c>
      <c r="F7860" t="s">
        <v>68</v>
      </c>
      <c r="G7860">
        <v>1233</v>
      </c>
      <c r="H7860">
        <v>1</v>
      </c>
      <c r="I7860">
        <v>440</v>
      </c>
      <c r="J7860" t="s">
        <v>213</v>
      </c>
      <c r="K7860" t="s">
        <v>11006</v>
      </c>
      <c r="L7860">
        <v>0</v>
      </c>
      <c r="M7860" t="s">
        <v>46</v>
      </c>
      <c r="N7860" t="s">
        <v>46</v>
      </c>
      <c r="O7860">
        <v>243</v>
      </c>
      <c r="P7860" t="s">
        <v>1414</v>
      </c>
      <c r="S7860" t="s">
        <v>40</v>
      </c>
      <c r="T7860" t="s">
        <v>41</v>
      </c>
      <c r="U7860">
        <v>440</v>
      </c>
      <c r="Y7860" t="s">
        <v>1655</v>
      </c>
      <c r="AA7860">
        <v>33.989100000000001</v>
      </c>
      <c r="AB7860">
        <v>-118.30970000000001</v>
      </c>
      <c r="AC7860">
        <f t="shared" si="122"/>
        <v>0</v>
      </c>
    </row>
    <row r="7861" spans="1:29" x14ac:dyDescent="0.35">
      <c r="A7861">
        <v>221908906</v>
      </c>
      <c r="B7861" s="1">
        <v>44681</v>
      </c>
      <c r="C7861" s="1">
        <v>44524</v>
      </c>
      <c r="D7861">
        <v>1</v>
      </c>
      <c r="E7861">
        <v>19</v>
      </c>
      <c r="F7861" t="s">
        <v>10514</v>
      </c>
      <c r="G7861">
        <v>1904</v>
      </c>
      <c r="H7861">
        <v>2</v>
      </c>
      <c r="I7861">
        <v>812</v>
      </c>
      <c r="J7861" t="s">
        <v>396</v>
      </c>
      <c r="K7861" t="s">
        <v>11007</v>
      </c>
      <c r="L7861">
        <v>3</v>
      </c>
      <c r="M7861" t="s">
        <v>30</v>
      </c>
      <c r="N7861" t="s">
        <v>95</v>
      </c>
      <c r="O7861">
        <v>501</v>
      </c>
      <c r="P7861" t="s">
        <v>164</v>
      </c>
      <c r="Q7861">
        <v>400</v>
      </c>
      <c r="R7861" t="s">
        <v>143</v>
      </c>
      <c r="S7861" t="s">
        <v>84</v>
      </c>
      <c r="T7861" t="s">
        <v>85</v>
      </c>
      <c r="U7861">
        <v>812</v>
      </c>
      <c r="V7861">
        <v>860</v>
      </c>
      <c r="Y7861" t="s">
        <v>11008</v>
      </c>
      <c r="AA7861">
        <v>34.329700000000003</v>
      </c>
      <c r="AB7861">
        <v>-118.4301</v>
      </c>
      <c r="AC7861">
        <f t="shared" si="122"/>
        <v>0</v>
      </c>
    </row>
    <row r="7862" spans="1:29" x14ac:dyDescent="0.35">
      <c r="A7862">
        <v>211904277</v>
      </c>
      <c r="B7862" s="1">
        <v>44204</v>
      </c>
      <c r="C7862" s="1">
        <v>44204</v>
      </c>
      <c r="D7862">
        <v>1630</v>
      </c>
      <c r="E7862">
        <v>19</v>
      </c>
      <c r="F7862" t="s">
        <v>10514</v>
      </c>
      <c r="G7862">
        <v>1907</v>
      </c>
      <c r="H7862">
        <v>1</v>
      </c>
      <c r="I7862">
        <v>440</v>
      </c>
      <c r="J7862" t="s">
        <v>213</v>
      </c>
      <c r="K7862" t="s">
        <v>11009</v>
      </c>
      <c r="L7862">
        <v>21</v>
      </c>
      <c r="M7862" t="s">
        <v>94</v>
      </c>
      <c r="N7862" t="s">
        <v>95</v>
      </c>
      <c r="O7862">
        <v>501</v>
      </c>
      <c r="P7862" t="s">
        <v>164</v>
      </c>
      <c r="S7862" t="s">
        <v>84</v>
      </c>
      <c r="T7862" t="s">
        <v>85</v>
      </c>
      <c r="U7862">
        <v>440</v>
      </c>
      <c r="Y7862" t="s">
        <v>11010</v>
      </c>
      <c r="AA7862">
        <v>34.298400000000001</v>
      </c>
      <c r="AB7862">
        <v>-118.41589999999999</v>
      </c>
      <c r="AC7862">
        <f t="shared" si="122"/>
        <v>0</v>
      </c>
    </row>
    <row r="7863" spans="1:29" x14ac:dyDescent="0.35">
      <c r="A7863">
        <v>210815594</v>
      </c>
      <c r="B7863" s="1">
        <v>44492</v>
      </c>
      <c r="C7863" s="1">
        <v>44492</v>
      </c>
      <c r="D7863">
        <v>1800</v>
      </c>
      <c r="E7863">
        <v>8</v>
      </c>
      <c r="F7863" t="s">
        <v>109</v>
      </c>
      <c r="G7863">
        <v>882</v>
      </c>
      <c r="H7863">
        <v>2</v>
      </c>
      <c r="I7863">
        <v>901</v>
      </c>
      <c r="J7863" t="s">
        <v>210</v>
      </c>
      <c r="K7863" t="s">
        <v>11011</v>
      </c>
      <c r="L7863">
        <v>35</v>
      </c>
      <c r="M7863" t="s">
        <v>94</v>
      </c>
      <c r="N7863" t="s">
        <v>73</v>
      </c>
      <c r="O7863">
        <v>501</v>
      </c>
      <c r="P7863" t="s">
        <v>164</v>
      </c>
      <c r="S7863" t="s">
        <v>40</v>
      </c>
      <c r="T7863" t="s">
        <v>41</v>
      </c>
      <c r="U7863">
        <v>901</v>
      </c>
      <c r="Y7863" t="s">
        <v>11012</v>
      </c>
      <c r="AA7863">
        <v>34.039299999999997</v>
      </c>
      <c r="AB7863">
        <v>-118.4466</v>
      </c>
      <c r="AC7863">
        <f t="shared" si="122"/>
        <v>0</v>
      </c>
    </row>
    <row r="7864" spans="1:29" x14ac:dyDescent="0.35">
      <c r="A7864">
        <v>210120237</v>
      </c>
      <c r="B7864" s="1">
        <v>44510</v>
      </c>
      <c r="C7864" s="1">
        <v>44510</v>
      </c>
      <c r="D7864">
        <v>1320</v>
      </c>
      <c r="E7864">
        <v>1</v>
      </c>
      <c r="F7864" t="s">
        <v>36</v>
      </c>
      <c r="G7864">
        <v>111</v>
      </c>
      <c r="H7864">
        <v>1</v>
      </c>
      <c r="I7864">
        <v>230</v>
      </c>
      <c r="J7864" t="s">
        <v>161</v>
      </c>
      <c r="K7864" t="s">
        <v>11013</v>
      </c>
      <c r="L7864">
        <v>56</v>
      </c>
      <c r="M7864" t="s">
        <v>30</v>
      </c>
      <c r="N7864" t="s">
        <v>95</v>
      </c>
      <c r="O7864">
        <v>101</v>
      </c>
      <c r="P7864" t="s">
        <v>32</v>
      </c>
      <c r="Q7864">
        <v>207</v>
      </c>
      <c r="R7864" t="s">
        <v>1110</v>
      </c>
      <c r="S7864" t="s">
        <v>40</v>
      </c>
      <c r="T7864" t="s">
        <v>41</v>
      </c>
      <c r="U7864">
        <v>230</v>
      </c>
      <c r="Y7864" t="s">
        <v>3532</v>
      </c>
      <c r="AA7864">
        <v>34.061500000000002</v>
      </c>
      <c r="AB7864">
        <v>-118.24120000000001</v>
      </c>
      <c r="AC7864">
        <f t="shared" si="122"/>
        <v>0</v>
      </c>
    </row>
    <row r="7865" spans="1:29" x14ac:dyDescent="0.35">
      <c r="A7865">
        <v>211214594</v>
      </c>
      <c r="B7865" s="1">
        <v>44373</v>
      </c>
      <c r="C7865" s="1">
        <v>44373</v>
      </c>
      <c r="D7865">
        <v>1300</v>
      </c>
      <c r="E7865">
        <v>12</v>
      </c>
      <c r="F7865" t="s">
        <v>68</v>
      </c>
      <c r="G7865">
        <v>1241</v>
      </c>
      <c r="H7865">
        <v>2</v>
      </c>
      <c r="I7865">
        <v>888</v>
      </c>
      <c r="J7865" t="s">
        <v>250</v>
      </c>
      <c r="K7865">
        <v>913</v>
      </c>
      <c r="L7865">
        <v>42</v>
      </c>
      <c r="M7865" t="s">
        <v>30</v>
      </c>
      <c r="N7865" t="s">
        <v>163</v>
      </c>
      <c r="O7865">
        <v>502</v>
      </c>
      <c r="P7865" t="s">
        <v>47</v>
      </c>
      <c r="S7865" t="s">
        <v>40</v>
      </c>
      <c r="T7865" t="s">
        <v>41</v>
      </c>
      <c r="U7865">
        <v>888</v>
      </c>
      <c r="Y7865" t="s">
        <v>10679</v>
      </c>
      <c r="AA7865">
        <v>33.980600000000003</v>
      </c>
      <c r="AB7865">
        <v>-118.3352</v>
      </c>
      <c r="AC7865">
        <f t="shared" si="122"/>
        <v>0</v>
      </c>
    </row>
    <row r="7866" spans="1:29" x14ac:dyDescent="0.35">
      <c r="A7866">
        <v>211104298</v>
      </c>
      <c r="B7866" s="1">
        <v>44206</v>
      </c>
      <c r="C7866" s="1">
        <v>44206</v>
      </c>
      <c r="D7866">
        <v>1540</v>
      </c>
      <c r="E7866">
        <v>11</v>
      </c>
      <c r="F7866" t="s">
        <v>64</v>
      </c>
      <c r="G7866">
        <v>1125</v>
      </c>
      <c r="H7866">
        <v>2</v>
      </c>
      <c r="I7866">
        <v>740</v>
      </c>
      <c r="J7866" t="s">
        <v>224</v>
      </c>
      <c r="K7866">
        <v>329</v>
      </c>
      <c r="L7866">
        <v>24</v>
      </c>
      <c r="M7866" t="s">
        <v>94</v>
      </c>
      <c r="N7866" t="s">
        <v>95</v>
      </c>
      <c r="O7866">
        <v>108</v>
      </c>
      <c r="P7866" t="s">
        <v>105</v>
      </c>
      <c r="S7866" t="s">
        <v>40</v>
      </c>
      <c r="T7866" t="s">
        <v>41</v>
      </c>
      <c r="U7866">
        <v>740</v>
      </c>
      <c r="Y7866" t="s">
        <v>11014</v>
      </c>
      <c r="AA7866">
        <v>34.123100000000001</v>
      </c>
      <c r="AB7866">
        <v>-118.21559999999999</v>
      </c>
      <c r="AC7866">
        <f t="shared" si="122"/>
        <v>0</v>
      </c>
    </row>
    <row r="7867" spans="1:29" x14ac:dyDescent="0.35">
      <c r="A7867">
        <v>212113816</v>
      </c>
      <c r="B7867" s="1">
        <v>44448</v>
      </c>
      <c r="C7867" s="1">
        <v>44448</v>
      </c>
      <c r="D7867">
        <v>1000</v>
      </c>
      <c r="E7867">
        <v>21</v>
      </c>
      <c r="F7867" t="s">
        <v>10503</v>
      </c>
      <c r="G7867">
        <v>2136</v>
      </c>
      <c r="H7867">
        <v>2</v>
      </c>
      <c r="I7867">
        <v>745</v>
      </c>
      <c r="J7867" t="s">
        <v>139</v>
      </c>
      <c r="K7867">
        <v>329</v>
      </c>
      <c r="L7867">
        <v>18</v>
      </c>
      <c r="M7867" t="s">
        <v>30</v>
      </c>
      <c r="N7867" t="s">
        <v>95</v>
      </c>
      <c r="O7867">
        <v>210</v>
      </c>
      <c r="P7867" t="s">
        <v>183</v>
      </c>
      <c r="S7867" t="s">
        <v>40</v>
      </c>
      <c r="T7867" t="s">
        <v>41</v>
      </c>
      <c r="U7867">
        <v>745</v>
      </c>
      <c r="Y7867" t="s">
        <v>11015</v>
      </c>
      <c r="AA7867">
        <v>34.201099999999997</v>
      </c>
      <c r="AB7867">
        <v>-118.59350000000001</v>
      </c>
      <c r="AC7867">
        <f t="shared" si="122"/>
        <v>0</v>
      </c>
    </row>
    <row r="7868" spans="1:29" x14ac:dyDescent="0.35">
      <c r="A7868">
        <v>211307607</v>
      </c>
      <c r="B7868" s="1">
        <v>44278</v>
      </c>
      <c r="C7868" s="1">
        <v>44265</v>
      </c>
      <c r="D7868">
        <v>1400</v>
      </c>
      <c r="E7868">
        <v>13</v>
      </c>
      <c r="F7868" t="s">
        <v>62</v>
      </c>
      <c r="G7868">
        <v>1303</v>
      </c>
      <c r="H7868">
        <v>2</v>
      </c>
      <c r="I7868">
        <v>624</v>
      </c>
      <c r="J7868" t="s">
        <v>171</v>
      </c>
      <c r="K7868" t="s">
        <v>11016</v>
      </c>
      <c r="L7868">
        <v>51</v>
      </c>
      <c r="M7868" t="s">
        <v>30</v>
      </c>
      <c r="N7868" t="s">
        <v>73</v>
      </c>
      <c r="O7868">
        <v>203</v>
      </c>
      <c r="P7868" t="s">
        <v>101</v>
      </c>
      <c r="Q7868">
        <v>302</v>
      </c>
      <c r="R7868" t="s">
        <v>1369</v>
      </c>
      <c r="S7868" t="s">
        <v>40</v>
      </c>
      <c r="T7868" t="s">
        <v>41</v>
      </c>
      <c r="U7868">
        <v>624</v>
      </c>
      <c r="Y7868" t="s">
        <v>11017</v>
      </c>
      <c r="AA7868">
        <v>34.034999999999997</v>
      </c>
      <c r="AB7868">
        <v>-118.2478</v>
      </c>
      <c r="AC7868">
        <f t="shared" si="122"/>
        <v>0</v>
      </c>
    </row>
    <row r="7869" spans="1:29" x14ac:dyDescent="0.35">
      <c r="A7869">
        <v>211012329</v>
      </c>
      <c r="B7869" s="1">
        <v>44454</v>
      </c>
      <c r="C7869" s="1">
        <v>44454</v>
      </c>
      <c r="D7869">
        <v>645</v>
      </c>
      <c r="E7869">
        <v>10</v>
      </c>
      <c r="F7869" t="s">
        <v>103</v>
      </c>
      <c r="G7869">
        <v>1001</v>
      </c>
      <c r="H7869">
        <v>1</v>
      </c>
      <c r="I7869">
        <v>230</v>
      </c>
      <c r="J7869" t="s">
        <v>161</v>
      </c>
      <c r="K7869" t="s">
        <v>11018</v>
      </c>
      <c r="L7869">
        <v>20</v>
      </c>
      <c r="M7869" t="s">
        <v>30</v>
      </c>
      <c r="N7869" t="s">
        <v>163</v>
      </c>
      <c r="O7869">
        <v>501</v>
      </c>
      <c r="P7869" t="s">
        <v>164</v>
      </c>
      <c r="Q7869">
        <v>205</v>
      </c>
      <c r="R7869" t="s">
        <v>579</v>
      </c>
      <c r="S7869" t="s">
        <v>355</v>
      </c>
      <c r="T7869" t="s">
        <v>356</v>
      </c>
      <c r="U7869">
        <v>230</v>
      </c>
      <c r="V7869">
        <v>998</v>
      </c>
      <c r="Y7869" t="s">
        <v>11019</v>
      </c>
      <c r="AA7869">
        <v>34.214300000000001</v>
      </c>
      <c r="AB7869">
        <v>-118.5534</v>
      </c>
      <c r="AC7869">
        <f t="shared" si="122"/>
        <v>1</v>
      </c>
    </row>
    <row r="7870" spans="1:29" x14ac:dyDescent="0.35">
      <c r="A7870">
        <v>211512800</v>
      </c>
      <c r="B7870" s="1">
        <v>44414</v>
      </c>
      <c r="C7870" s="1">
        <v>44402</v>
      </c>
      <c r="D7870">
        <v>1850</v>
      </c>
      <c r="E7870">
        <v>15</v>
      </c>
      <c r="F7870" t="s">
        <v>10519</v>
      </c>
      <c r="G7870">
        <v>1596</v>
      </c>
      <c r="H7870">
        <v>1</v>
      </c>
      <c r="I7870">
        <v>341</v>
      </c>
      <c r="J7870" t="s">
        <v>157</v>
      </c>
      <c r="K7870">
        <v>344</v>
      </c>
      <c r="L7870">
        <v>56</v>
      </c>
      <c r="M7870" t="s">
        <v>30</v>
      </c>
      <c r="N7870" t="s">
        <v>73</v>
      </c>
      <c r="O7870">
        <v>150</v>
      </c>
      <c r="P7870" t="s">
        <v>11020</v>
      </c>
      <c r="S7870" t="s">
        <v>40</v>
      </c>
      <c r="T7870" t="s">
        <v>41</v>
      </c>
      <c r="U7870">
        <v>341</v>
      </c>
      <c r="Y7870" t="s">
        <v>11021</v>
      </c>
      <c r="AA7870">
        <v>34.137</v>
      </c>
      <c r="AB7870">
        <v>-118.37139999999999</v>
      </c>
      <c r="AC7870">
        <f t="shared" si="122"/>
        <v>0</v>
      </c>
    </row>
    <row r="7871" spans="1:29" x14ac:dyDescent="0.35">
      <c r="A7871">
        <v>211612274</v>
      </c>
      <c r="B7871" s="1">
        <v>44474</v>
      </c>
      <c r="C7871" s="1">
        <v>44474</v>
      </c>
      <c r="D7871">
        <v>1000</v>
      </c>
      <c r="E7871">
        <v>16</v>
      </c>
      <c r="F7871" t="s">
        <v>10593</v>
      </c>
      <c r="G7871">
        <v>1687</v>
      </c>
      <c r="H7871">
        <v>1</v>
      </c>
      <c r="I7871">
        <v>440</v>
      </c>
      <c r="J7871" t="s">
        <v>213</v>
      </c>
      <c r="K7871" t="s">
        <v>1596</v>
      </c>
      <c r="L7871">
        <v>36</v>
      </c>
      <c r="M7871" t="s">
        <v>30</v>
      </c>
      <c r="N7871" t="s">
        <v>95</v>
      </c>
      <c r="O7871">
        <v>202</v>
      </c>
      <c r="P7871" t="s">
        <v>1970</v>
      </c>
      <c r="S7871" t="s">
        <v>40</v>
      </c>
      <c r="T7871" t="s">
        <v>41</v>
      </c>
      <c r="U7871">
        <v>440</v>
      </c>
      <c r="Y7871" t="s">
        <v>11022</v>
      </c>
      <c r="AA7871">
        <v>34.215699999999998</v>
      </c>
      <c r="AB7871">
        <v>-118.3703</v>
      </c>
      <c r="AC7871">
        <f t="shared" si="122"/>
        <v>0</v>
      </c>
    </row>
    <row r="7872" spans="1:29" x14ac:dyDescent="0.35">
      <c r="A7872">
        <v>211412430</v>
      </c>
      <c r="B7872" s="1">
        <v>44343</v>
      </c>
      <c r="C7872" s="1">
        <v>44340</v>
      </c>
      <c r="D7872">
        <v>800</v>
      </c>
      <c r="E7872">
        <v>14</v>
      </c>
      <c r="F7872" t="s">
        <v>10500</v>
      </c>
      <c r="G7872">
        <v>1469</v>
      </c>
      <c r="H7872">
        <v>1</v>
      </c>
      <c r="I7872">
        <v>331</v>
      </c>
      <c r="J7872" t="s">
        <v>233</v>
      </c>
      <c r="K7872" t="s">
        <v>3865</v>
      </c>
      <c r="L7872">
        <v>44</v>
      </c>
      <c r="M7872" t="s">
        <v>94</v>
      </c>
      <c r="N7872" t="s">
        <v>73</v>
      </c>
      <c r="O7872">
        <v>101</v>
      </c>
      <c r="P7872" t="s">
        <v>32</v>
      </c>
      <c r="S7872" t="s">
        <v>40</v>
      </c>
      <c r="T7872" t="s">
        <v>41</v>
      </c>
      <c r="U7872">
        <v>331</v>
      </c>
      <c r="Y7872" t="s">
        <v>11023</v>
      </c>
      <c r="AA7872">
        <v>33.982599999999998</v>
      </c>
      <c r="AB7872">
        <v>-118.3655</v>
      </c>
      <c r="AC7872">
        <f t="shared" si="122"/>
        <v>0</v>
      </c>
    </row>
    <row r="7873" spans="1:29" x14ac:dyDescent="0.35">
      <c r="A7873">
        <v>211716086</v>
      </c>
      <c r="B7873" s="1">
        <v>44519</v>
      </c>
      <c r="C7873" s="1">
        <v>44515</v>
      </c>
      <c r="D7873">
        <v>1435</v>
      </c>
      <c r="E7873">
        <v>17</v>
      </c>
      <c r="F7873" t="s">
        <v>10498</v>
      </c>
      <c r="G7873">
        <v>1745</v>
      </c>
      <c r="H7873">
        <v>1</v>
      </c>
      <c r="I7873">
        <v>440</v>
      </c>
      <c r="J7873" t="s">
        <v>213</v>
      </c>
      <c r="K7873">
        <v>344</v>
      </c>
      <c r="L7873">
        <v>45</v>
      </c>
      <c r="M7873" t="s">
        <v>30</v>
      </c>
      <c r="N7873" t="s">
        <v>73</v>
      </c>
      <c r="O7873">
        <v>507</v>
      </c>
      <c r="P7873" t="s">
        <v>169</v>
      </c>
      <c r="S7873" t="s">
        <v>40</v>
      </c>
      <c r="T7873" t="s">
        <v>41</v>
      </c>
      <c r="U7873">
        <v>440</v>
      </c>
      <c r="Y7873" t="s">
        <v>11024</v>
      </c>
      <c r="AA7873">
        <v>34.257300000000001</v>
      </c>
      <c r="AB7873">
        <v>-118.5273</v>
      </c>
      <c r="AC7873">
        <f t="shared" si="122"/>
        <v>0</v>
      </c>
    </row>
    <row r="7874" spans="1:29" x14ac:dyDescent="0.35">
      <c r="A7874">
        <v>212107513</v>
      </c>
      <c r="B7874" s="1">
        <v>44295</v>
      </c>
      <c r="C7874" s="1">
        <v>44260</v>
      </c>
      <c r="D7874">
        <v>1325</v>
      </c>
      <c r="E7874">
        <v>21</v>
      </c>
      <c r="F7874" t="s">
        <v>10503</v>
      </c>
      <c r="G7874">
        <v>2139</v>
      </c>
      <c r="H7874">
        <v>2</v>
      </c>
      <c r="I7874">
        <v>354</v>
      </c>
      <c r="J7874" t="s">
        <v>167</v>
      </c>
      <c r="K7874" t="s">
        <v>11025</v>
      </c>
      <c r="L7874">
        <v>42</v>
      </c>
      <c r="M7874" t="s">
        <v>30</v>
      </c>
      <c r="N7874" t="s">
        <v>31</v>
      </c>
      <c r="O7874">
        <v>501</v>
      </c>
      <c r="P7874" t="s">
        <v>164</v>
      </c>
      <c r="S7874" t="s">
        <v>40</v>
      </c>
      <c r="T7874" t="s">
        <v>41</v>
      </c>
      <c r="U7874">
        <v>354</v>
      </c>
      <c r="Y7874" t="s">
        <v>11026</v>
      </c>
      <c r="AA7874">
        <v>34.203499999999998</v>
      </c>
      <c r="AB7874">
        <v>-118.571</v>
      </c>
      <c r="AC7874">
        <f t="shared" si="122"/>
        <v>0</v>
      </c>
    </row>
    <row r="7875" spans="1:29" x14ac:dyDescent="0.35">
      <c r="A7875">
        <v>210809296</v>
      </c>
      <c r="B7875" s="1">
        <v>44329</v>
      </c>
      <c r="C7875" s="1">
        <v>44329</v>
      </c>
      <c r="D7875">
        <v>1500</v>
      </c>
      <c r="E7875">
        <v>8</v>
      </c>
      <c r="F7875" t="s">
        <v>109</v>
      </c>
      <c r="G7875">
        <v>832</v>
      </c>
      <c r="H7875">
        <v>2</v>
      </c>
      <c r="I7875">
        <v>624</v>
      </c>
      <c r="J7875" t="s">
        <v>171</v>
      </c>
      <c r="K7875" t="s">
        <v>11027</v>
      </c>
      <c r="L7875">
        <v>73</v>
      </c>
      <c r="M7875" t="s">
        <v>30</v>
      </c>
      <c r="N7875" t="s">
        <v>31</v>
      </c>
      <c r="O7875">
        <v>801</v>
      </c>
      <c r="P7875" t="s">
        <v>381</v>
      </c>
      <c r="Q7875">
        <v>400</v>
      </c>
      <c r="R7875" t="s">
        <v>143</v>
      </c>
      <c r="S7875" t="s">
        <v>40</v>
      </c>
      <c r="T7875" t="s">
        <v>41</v>
      </c>
      <c r="U7875">
        <v>624</v>
      </c>
      <c r="Y7875" t="s">
        <v>7993</v>
      </c>
      <c r="Z7875" t="s">
        <v>1287</v>
      </c>
      <c r="AA7875">
        <v>34.049599999999998</v>
      </c>
      <c r="AB7875">
        <v>-118.4609</v>
      </c>
      <c r="AC7875">
        <f t="shared" ref="AC7875:AC7938" si="123">IF(OR((S:S)="CC", S:S="AA",S:S="JA"), 1, 0)</f>
        <v>0</v>
      </c>
    </row>
    <row r="7876" spans="1:29" x14ac:dyDescent="0.35">
      <c r="A7876">
        <v>211509075</v>
      </c>
      <c r="B7876" s="1">
        <v>44325</v>
      </c>
      <c r="C7876" s="1">
        <v>44325</v>
      </c>
      <c r="D7876">
        <v>1635</v>
      </c>
      <c r="E7876">
        <v>15</v>
      </c>
      <c r="F7876" t="s">
        <v>10519</v>
      </c>
      <c r="G7876">
        <v>1503</v>
      </c>
      <c r="H7876">
        <v>1</v>
      </c>
      <c r="I7876">
        <v>230</v>
      </c>
      <c r="J7876" t="s">
        <v>161</v>
      </c>
      <c r="K7876" t="s">
        <v>11028</v>
      </c>
      <c r="L7876">
        <v>31</v>
      </c>
      <c r="M7876" t="s">
        <v>30</v>
      </c>
      <c r="N7876" t="s">
        <v>163</v>
      </c>
      <c r="O7876">
        <v>402</v>
      </c>
      <c r="P7876" t="s">
        <v>195</v>
      </c>
      <c r="Q7876">
        <v>212</v>
      </c>
      <c r="R7876" t="s">
        <v>1167</v>
      </c>
      <c r="S7876" t="s">
        <v>40</v>
      </c>
      <c r="T7876" t="s">
        <v>41</v>
      </c>
      <c r="U7876">
        <v>230</v>
      </c>
      <c r="Y7876" t="s">
        <v>11029</v>
      </c>
      <c r="AA7876">
        <v>34.200299999999999</v>
      </c>
      <c r="AB7876">
        <v>-118.4002</v>
      </c>
      <c r="AC7876">
        <f t="shared" si="123"/>
        <v>0</v>
      </c>
    </row>
    <row r="7877" spans="1:29" x14ac:dyDescent="0.35">
      <c r="A7877">
        <v>211808502</v>
      </c>
      <c r="B7877" s="1">
        <v>44289</v>
      </c>
      <c r="C7877" s="1">
        <v>44289</v>
      </c>
      <c r="D7877">
        <v>350</v>
      </c>
      <c r="E7877">
        <v>18</v>
      </c>
      <c r="F7877" t="s">
        <v>10516</v>
      </c>
      <c r="G7877">
        <v>1862</v>
      </c>
      <c r="H7877">
        <v>1</v>
      </c>
      <c r="I7877">
        <v>230</v>
      </c>
      <c r="J7877" t="s">
        <v>161</v>
      </c>
      <c r="K7877" t="s">
        <v>11030</v>
      </c>
      <c r="L7877">
        <v>25</v>
      </c>
      <c r="M7877" t="s">
        <v>30</v>
      </c>
      <c r="N7877" t="s">
        <v>163</v>
      </c>
      <c r="O7877">
        <v>121</v>
      </c>
      <c r="P7877" t="s">
        <v>246</v>
      </c>
      <c r="Q7877">
        <v>210</v>
      </c>
      <c r="R7877" t="s">
        <v>8709</v>
      </c>
      <c r="S7877" t="s">
        <v>40</v>
      </c>
      <c r="T7877" t="s">
        <v>41</v>
      </c>
      <c r="U7877">
        <v>230</v>
      </c>
      <c r="Y7877" t="s">
        <v>11031</v>
      </c>
      <c r="AA7877">
        <v>33.926900000000003</v>
      </c>
      <c r="AB7877">
        <v>-118.2739</v>
      </c>
      <c r="AC7877">
        <f t="shared" si="123"/>
        <v>0</v>
      </c>
    </row>
    <row r="7878" spans="1:29" x14ac:dyDescent="0.35">
      <c r="A7878">
        <v>211313624</v>
      </c>
      <c r="B7878" s="1">
        <v>44410</v>
      </c>
      <c r="C7878" s="1">
        <v>44410</v>
      </c>
      <c r="D7878">
        <v>2300</v>
      </c>
      <c r="E7878">
        <v>13</v>
      </c>
      <c r="F7878" t="s">
        <v>62</v>
      </c>
      <c r="G7878">
        <v>1325</v>
      </c>
      <c r="H7878">
        <v>1</v>
      </c>
      <c r="I7878">
        <v>510</v>
      </c>
      <c r="J7878" t="s">
        <v>29</v>
      </c>
      <c r="L7878">
        <v>0</v>
      </c>
      <c r="O7878">
        <v>101</v>
      </c>
      <c r="P7878" t="s">
        <v>32</v>
      </c>
      <c r="S7878" t="s">
        <v>40</v>
      </c>
      <c r="T7878" t="s">
        <v>41</v>
      </c>
      <c r="U7878">
        <v>510</v>
      </c>
      <c r="Y7878" t="s">
        <v>4680</v>
      </c>
      <c r="Z7878" t="s">
        <v>11032</v>
      </c>
      <c r="AA7878">
        <v>34.018599999999999</v>
      </c>
      <c r="AB7878">
        <v>-118.25190000000001</v>
      </c>
      <c r="AC7878">
        <f t="shared" si="123"/>
        <v>0</v>
      </c>
    </row>
    <row r="7879" spans="1:29" x14ac:dyDescent="0.35">
      <c r="A7879">
        <v>212117676</v>
      </c>
      <c r="B7879" s="1">
        <v>44547</v>
      </c>
      <c r="C7879" s="1">
        <v>44544</v>
      </c>
      <c r="D7879">
        <v>1400</v>
      </c>
      <c r="E7879">
        <v>21</v>
      </c>
      <c r="F7879" t="s">
        <v>10503</v>
      </c>
      <c r="G7879">
        <v>2145</v>
      </c>
      <c r="H7879">
        <v>2</v>
      </c>
      <c r="I7879">
        <v>930</v>
      </c>
      <c r="J7879" t="s">
        <v>339</v>
      </c>
      <c r="K7879" t="s">
        <v>11033</v>
      </c>
      <c r="L7879">
        <v>12</v>
      </c>
      <c r="M7879" t="s">
        <v>30</v>
      </c>
      <c r="N7879" t="s">
        <v>95</v>
      </c>
      <c r="O7879">
        <v>501</v>
      </c>
      <c r="P7879" t="s">
        <v>164</v>
      </c>
      <c r="Q7879">
        <v>511</v>
      </c>
      <c r="R7879" t="s">
        <v>151</v>
      </c>
      <c r="S7879" t="s">
        <v>40</v>
      </c>
      <c r="T7879" t="s">
        <v>41</v>
      </c>
      <c r="U7879">
        <v>930</v>
      </c>
      <c r="Y7879" t="s">
        <v>11034</v>
      </c>
      <c r="AA7879">
        <v>34.1965</v>
      </c>
      <c r="AB7879">
        <v>-118.6065</v>
      </c>
      <c r="AC7879">
        <f t="shared" si="123"/>
        <v>0</v>
      </c>
    </row>
    <row r="7880" spans="1:29" x14ac:dyDescent="0.35">
      <c r="A7880">
        <v>211419322</v>
      </c>
      <c r="B7880" s="1">
        <v>44469</v>
      </c>
      <c r="C7880" s="1">
        <v>44467</v>
      </c>
      <c r="D7880">
        <v>830</v>
      </c>
      <c r="E7880">
        <v>14</v>
      </c>
      <c r="F7880" t="s">
        <v>10500</v>
      </c>
      <c r="G7880">
        <v>1496</v>
      </c>
      <c r="H7880">
        <v>1</v>
      </c>
      <c r="I7880">
        <v>330</v>
      </c>
      <c r="J7880" t="s">
        <v>37</v>
      </c>
      <c r="K7880" t="s">
        <v>1063</v>
      </c>
      <c r="L7880">
        <v>54</v>
      </c>
      <c r="M7880" t="s">
        <v>30</v>
      </c>
      <c r="N7880" t="s">
        <v>3740</v>
      </c>
      <c r="O7880">
        <v>108</v>
      </c>
      <c r="P7880" t="s">
        <v>105</v>
      </c>
      <c r="S7880" t="s">
        <v>40</v>
      </c>
      <c r="T7880" t="s">
        <v>41</v>
      </c>
      <c r="U7880">
        <v>330</v>
      </c>
      <c r="Y7880" t="s">
        <v>11035</v>
      </c>
      <c r="AA7880">
        <v>33.946399999999997</v>
      </c>
      <c r="AB7880">
        <v>-118.39400000000001</v>
      </c>
      <c r="AC7880">
        <f t="shared" si="123"/>
        <v>0</v>
      </c>
    </row>
    <row r="7881" spans="1:29" x14ac:dyDescent="0.35">
      <c r="A7881">
        <v>211709463</v>
      </c>
      <c r="B7881" s="1">
        <v>44360</v>
      </c>
      <c r="C7881" s="1">
        <v>44360</v>
      </c>
      <c r="D7881">
        <v>1510</v>
      </c>
      <c r="E7881">
        <v>17</v>
      </c>
      <c r="F7881" t="s">
        <v>10498</v>
      </c>
      <c r="G7881">
        <v>1795</v>
      </c>
      <c r="H7881">
        <v>2</v>
      </c>
      <c r="I7881">
        <v>626</v>
      </c>
      <c r="J7881" t="s">
        <v>141</v>
      </c>
      <c r="K7881" t="s">
        <v>11036</v>
      </c>
      <c r="L7881">
        <v>22</v>
      </c>
      <c r="M7881" t="s">
        <v>94</v>
      </c>
      <c r="N7881" t="s">
        <v>95</v>
      </c>
      <c r="O7881">
        <v>501</v>
      </c>
      <c r="P7881" t="s">
        <v>164</v>
      </c>
      <c r="Q7881">
        <v>400</v>
      </c>
      <c r="R7881" t="s">
        <v>143</v>
      </c>
      <c r="S7881" t="s">
        <v>33</v>
      </c>
      <c r="T7881" t="s">
        <v>34</v>
      </c>
      <c r="U7881">
        <v>626</v>
      </c>
      <c r="V7881">
        <v>998</v>
      </c>
      <c r="Y7881" t="s">
        <v>8603</v>
      </c>
      <c r="Z7881" t="s">
        <v>11037</v>
      </c>
      <c r="AA7881">
        <v>34.228499999999997</v>
      </c>
      <c r="AB7881">
        <v>-118.5026</v>
      </c>
      <c r="AC7881">
        <f t="shared" si="123"/>
        <v>1</v>
      </c>
    </row>
    <row r="7882" spans="1:29" x14ac:dyDescent="0.35">
      <c r="A7882">
        <v>211318955</v>
      </c>
      <c r="B7882" s="1">
        <v>44515</v>
      </c>
      <c r="C7882" s="1">
        <v>44515</v>
      </c>
      <c r="D7882">
        <v>1230</v>
      </c>
      <c r="E7882">
        <v>13</v>
      </c>
      <c r="F7882" t="s">
        <v>62</v>
      </c>
      <c r="G7882">
        <v>1394</v>
      </c>
      <c r="H7882">
        <v>1</v>
      </c>
      <c r="I7882">
        <v>510</v>
      </c>
      <c r="J7882" t="s">
        <v>29</v>
      </c>
      <c r="L7882">
        <v>0</v>
      </c>
      <c r="O7882">
        <v>101</v>
      </c>
      <c r="P7882" t="s">
        <v>32</v>
      </c>
      <c r="S7882" t="s">
        <v>40</v>
      </c>
      <c r="T7882" t="s">
        <v>41</v>
      </c>
      <c r="U7882">
        <v>510</v>
      </c>
      <c r="Y7882" t="s">
        <v>2301</v>
      </c>
      <c r="Z7882" t="s">
        <v>5507</v>
      </c>
      <c r="AA7882">
        <v>33.9786</v>
      </c>
      <c r="AB7882">
        <v>-118.2717</v>
      </c>
      <c r="AC7882">
        <f t="shared" si="123"/>
        <v>0</v>
      </c>
    </row>
    <row r="7883" spans="1:29" x14ac:dyDescent="0.35">
      <c r="A7883">
        <v>211311984</v>
      </c>
      <c r="B7883" s="1">
        <v>44377</v>
      </c>
      <c r="C7883" s="1">
        <v>44376</v>
      </c>
      <c r="D7883">
        <v>2300</v>
      </c>
      <c r="E7883">
        <v>13</v>
      </c>
      <c r="F7883" t="s">
        <v>62</v>
      </c>
      <c r="G7883">
        <v>1343</v>
      </c>
      <c r="H7883">
        <v>2</v>
      </c>
      <c r="I7883">
        <v>624</v>
      </c>
      <c r="J7883" t="s">
        <v>171</v>
      </c>
      <c r="K7883">
        <v>416</v>
      </c>
      <c r="L7883">
        <v>45</v>
      </c>
      <c r="M7883" t="s">
        <v>30</v>
      </c>
      <c r="N7883" t="s">
        <v>95</v>
      </c>
      <c r="O7883">
        <v>501</v>
      </c>
      <c r="P7883" t="s">
        <v>164</v>
      </c>
      <c r="Q7883">
        <v>400</v>
      </c>
      <c r="R7883" t="s">
        <v>143</v>
      </c>
      <c r="S7883" t="s">
        <v>40</v>
      </c>
      <c r="T7883" t="s">
        <v>41</v>
      </c>
      <c r="U7883">
        <v>624</v>
      </c>
      <c r="Y7883" t="s">
        <v>11038</v>
      </c>
      <c r="AA7883">
        <v>34.011400000000002</v>
      </c>
      <c r="AB7883">
        <v>-118.2624</v>
      </c>
      <c r="AC7883">
        <f t="shared" si="123"/>
        <v>0</v>
      </c>
    </row>
    <row r="7884" spans="1:29" x14ac:dyDescent="0.35">
      <c r="A7884">
        <v>210214209</v>
      </c>
      <c r="B7884" s="1">
        <v>44443</v>
      </c>
      <c r="C7884" s="1">
        <v>44442</v>
      </c>
      <c r="D7884">
        <v>1500</v>
      </c>
      <c r="E7884">
        <v>2</v>
      </c>
      <c r="F7884" t="s">
        <v>56</v>
      </c>
      <c r="G7884">
        <v>241</v>
      </c>
      <c r="H7884">
        <v>1</v>
      </c>
      <c r="I7884">
        <v>510</v>
      </c>
      <c r="J7884" t="s">
        <v>29</v>
      </c>
      <c r="L7884">
        <v>0</v>
      </c>
      <c r="O7884">
        <v>101</v>
      </c>
      <c r="P7884" t="s">
        <v>32</v>
      </c>
      <c r="S7884" t="s">
        <v>40</v>
      </c>
      <c r="T7884" t="s">
        <v>41</v>
      </c>
      <c r="U7884">
        <v>510</v>
      </c>
      <c r="Y7884" t="s">
        <v>9287</v>
      </c>
      <c r="Z7884" t="s">
        <v>1281</v>
      </c>
      <c r="AA7884">
        <v>34.068199999999997</v>
      </c>
      <c r="AB7884">
        <v>-118.2833</v>
      </c>
      <c r="AC7884">
        <f t="shared" si="123"/>
        <v>0</v>
      </c>
    </row>
    <row r="7885" spans="1:29" x14ac:dyDescent="0.35">
      <c r="A7885">
        <v>211711774</v>
      </c>
      <c r="B7885" s="1">
        <v>44430</v>
      </c>
      <c r="C7885" s="1">
        <v>44429</v>
      </c>
      <c r="D7885">
        <v>2100</v>
      </c>
      <c r="E7885">
        <v>17</v>
      </c>
      <c r="F7885" t="s">
        <v>10498</v>
      </c>
      <c r="G7885">
        <v>1735</v>
      </c>
      <c r="H7885">
        <v>1</v>
      </c>
      <c r="I7885">
        <v>510</v>
      </c>
      <c r="J7885" t="s">
        <v>29</v>
      </c>
      <c r="L7885">
        <v>0</v>
      </c>
      <c r="O7885">
        <v>101</v>
      </c>
      <c r="P7885" t="s">
        <v>32</v>
      </c>
      <c r="S7885" t="s">
        <v>40</v>
      </c>
      <c r="T7885" t="s">
        <v>41</v>
      </c>
      <c r="U7885">
        <v>510</v>
      </c>
      <c r="Y7885" t="s">
        <v>11039</v>
      </c>
      <c r="AA7885">
        <v>34.266100000000002</v>
      </c>
      <c r="AB7885">
        <v>-118.50879999999999</v>
      </c>
      <c r="AC7885">
        <f t="shared" si="123"/>
        <v>0</v>
      </c>
    </row>
    <row r="7886" spans="1:29" x14ac:dyDescent="0.35">
      <c r="A7886">
        <v>212007523</v>
      </c>
      <c r="B7886" s="1">
        <v>44268</v>
      </c>
      <c r="C7886" s="1">
        <v>44268</v>
      </c>
      <c r="D7886">
        <v>58</v>
      </c>
      <c r="E7886">
        <v>20</v>
      </c>
      <c r="F7886" t="s">
        <v>10529</v>
      </c>
      <c r="G7886">
        <v>2069</v>
      </c>
      <c r="H7886">
        <v>2</v>
      </c>
      <c r="I7886">
        <v>354</v>
      </c>
      <c r="J7886" t="s">
        <v>167</v>
      </c>
      <c r="K7886" t="s">
        <v>463</v>
      </c>
      <c r="L7886">
        <v>28</v>
      </c>
      <c r="M7886" t="s">
        <v>30</v>
      </c>
      <c r="N7886" t="s">
        <v>1145</v>
      </c>
      <c r="O7886">
        <v>502</v>
      </c>
      <c r="P7886" t="s">
        <v>47</v>
      </c>
      <c r="S7886" t="s">
        <v>40</v>
      </c>
      <c r="T7886" t="s">
        <v>41</v>
      </c>
      <c r="U7886">
        <v>354</v>
      </c>
      <c r="Y7886" t="s">
        <v>11040</v>
      </c>
      <c r="AA7886">
        <v>34.0473</v>
      </c>
      <c r="AB7886">
        <v>-118.2877</v>
      </c>
      <c r="AC7886">
        <f t="shared" si="123"/>
        <v>0</v>
      </c>
    </row>
    <row r="7887" spans="1:29" x14ac:dyDescent="0.35">
      <c r="A7887">
        <v>210401138</v>
      </c>
      <c r="B7887" s="1">
        <v>44483</v>
      </c>
      <c r="C7887" s="1">
        <v>44483</v>
      </c>
      <c r="D7887">
        <v>1300</v>
      </c>
      <c r="E7887">
        <v>4</v>
      </c>
      <c r="F7887" t="s">
        <v>54</v>
      </c>
      <c r="G7887">
        <v>442</v>
      </c>
      <c r="H7887">
        <v>2</v>
      </c>
      <c r="I7887">
        <v>740</v>
      </c>
      <c r="J7887" t="s">
        <v>224</v>
      </c>
      <c r="K7887">
        <v>329</v>
      </c>
      <c r="L7887">
        <v>58</v>
      </c>
      <c r="M7887" t="s">
        <v>30</v>
      </c>
      <c r="N7887" t="s">
        <v>31</v>
      </c>
      <c r="O7887">
        <v>203</v>
      </c>
      <c r="P7887" t="s">
        <v>101</v>
      </c>
      <c r="S7887" t="s">
        <v>33</v>
      </c>
      <c r="T7887" t="s">
        <v>34</v>
      </c>
      <c r="U7887">
        <v>740</v>
      </c>
      <c r="Y7887" t="s">
        <v>11041</v>
      </c>
      <c r="AA7887">
        <v>34.055500000000002</v>
      </c>
      <c r="AB7887">
        <v>-118.223</v>
      </c>
      <c r="AC7887">
        <f t="shared" si="123"/>
        <v>1</v>
      </c>
    </row>
    <row r="7888" spans="1:29" x14ac:dyDescent="0.35">
      <c r="A7888">
        <v>211015761</v>
      </c>
      <c r="B7888" s="1">
        <v>44548</v>
      </c>
      <c r="C7888" s="1">
        <v>44547</v>
      </c>
      <c r="D7888">
        <v>2100</v>
      </c>
      <c r="E7888">
        <v>10</v>
      </c>
      <c r="F7888" t="s">
        <v>103</v>
      </c>
      <c r="G7888">
        <v>1063</v>
      </c>
      <c r="H7888">
        <v>1</v>
      </c>
      <c r="I7888">
        <v>121</v>
      </c>
      <c r="J7888" t="s">
        <v>227</v>
      </c>
      <c r="K7888" t="s">
        <v>11042</v>
      </c>
      <c r="L7888">
        <v>31</v>
      </c>
      <c r="M7888" t="s">
        <v>94</v>
      </c>
      <c r="N7888" t="s">
        <v>73</v>
      </c>
      <c r="O7888">
        <v>207</v>
      </c>
      <c r="P7888" t="s">
        <v>5439</v>
      </c>
      <c r="Q7888">
        <v>400</v>
      </c>
      <c r="R7888" t="s">
        <v>143</v>
      </c>
      <c r="S7888" t="s">
        <v>84</v>
      </c>
      <c r="T7888" t="s">
        <v>85</v>
      </c>
      <c r="U7888">
        <v>121</v>
      </c>
      <c r="V7888">
        <v>998</v>
      </c>
      <c r="Y7888" t="s">
        <v>2667</v>
      </c>
      <c r="AA7888">
        <v>34.168199999999999</v>
      </c>
      <c r="AB7888">
        <v>-118.5406</v>
      </c>
      <c r="AC7888">
        <f t="shared" si="123"/>
        <v>0</v>
      </c>
    </row>
    <row r="7889" spans="1:29" x14ac:dyDescent="0.35">
      <c r="A7889">
        <v>211209769</v>
      </c>
      <c r="B7889" s="1">
        <v>44289</v>
      </c>
      <c r="C7889" s="1">
        <v>44289</v>
      </c>
      <c r="D7889">
        <v>2349</v>
      </c>
      <c r="E7889">
        <v>12</v>
      </c>
      <c r="F7889" t="s">
        <v>68</v>
      </c>
      <c r="G7889">
        <v>1257</v>
      </c>
      <c r="H7889">
        <v>2</v>
      </c>
      <c r="I7889">
        <v>740</v>
      </c>
      <c r="J7889" t="s">
        <v>224</v>
      </c>
      <c r="K7889" t="s">
        <v>8683</v>
      </c>
      <c r="L7889">
        <v>58</v>
      </c>
      <c r="M7889" t="s">
        <v>94</v>
      </c>
      <c r="N7889" t="s">
        <v>163</v>
      </c>
      <c r="O7889">
        <v>101</v>
      </c>
      <c r="P7889" t="s">
        <v>32</v>
      </c>
      <c r="S7889" t="s">
        <v>40</v>
      </c>
      <c r="T7889" t="s">
        <v>41</v>
      </c>
      <c r="U7889">
        <v>740</v>
      </c>
      <c r="Y7889" t="s">
        <v>3719</v>
      </c>
      <c r="Z7889" t="s">
        <v>1284</v>
      </c>
      <c r="AA7889">
        <v>33.969799999999999</v>
      </c>
      <c r="AB7889">
        <v>-118.2871</v>
      </c>
      <c r="AC7889">
        <f t="shared" si="123"/>
        <v>0</v>
      </c>
    </row>
    <row r="7890" spans="1:29" x14ac:dyDescent="0.35">
      <c r="A7890">
        <v>210121132</v>
      </c>
      <c r="B7890" s="1">
        <v>44526</v>
      </c>
      <c r="C7890" s="1">
        <v>44526</v>
      </c>
      <c r="D7890">
        <v>1825</v>
      </c>
      <c r="E7890">
        <v>1</v>
      </c>
      <c r="F7890" t="s">
        <v>36</v>
      </c>
      <c r="G7890">
        <v>119</v>
      </c>
      <c r="H7890">
        <v>1</v>
      </c>
      <c r="I7890">
        <v>510</v>
      </c>
      <c r="J7890" t="s">
        <v>29</v>
      </c>
      <c r="L7890">
        <v>0</v>
      </c>
      <c r="O7890">
        <v>104</v>
      </c>
      <c r="P7890" t="s">
        <v>201</v>
      </c>
      <c r="S7890" t="s">
        <v>40</v>
      </c>
      <c r="T7890" t="s">
        <v>41</v>
      </c>
      <c r="U7890">
        <v>510</v>
      </c>
      <c r="Y7890" t="s">
        <v>1250</v>
      </c>
      <c r="AA7890">
        <v>34.056100000000001</v>
      </c>
      <c r="AB7890">
        <v>-118.2375</v>
      </c>
      <c r="AC7890">
        <f t="shared" si="123"/>
        <v>0</v>
      </c>
    </row>
    <row r="7891" spans="1:29" x14ac:dyDescent="0.35">
      <c r="A7891">
        <v>211406969</v>
      </c>
      <c r="B7891" s="1">
        <v>44250</v>
      </c>
      <c r="C7891" s="1">
        <v>44250</v>
      </c>
      <c r="D7891">
        <v>1345</v>
      </c>
      <c r="E7891">
        <v>14</v>
      </c>
      <c r="F7891" t="s">
        <v>10500</v>
      </c>
      <c r="G7891">
        <v>1431</v>
      </c>
      <c r="H7891">
        <v>2</v>
      </c>
      <c r="I7891">
        <v>624</v>
      </c>
      <c r="J7891" t="s">
        <v>171</v>
      </c>
      <c r="K7891" t="s">
        <v>843</v>
      </c>
      <c r="L7891">
        <v>36</v>
      </c>
      <c r="M7891" t="s">
        <v>30</v>
      </c>
      <c r="N7891" t="s">
        <v>31</v>
      </c>
      <c r="O7891">
        <v>102</v>
      </c>
      <c r="P7891" t="s">
        <v>186</v>
      </c>
      <c r="Q7891">
        <v>400</v>
      </c>
      <c r="R7891" t="s">
        <v>143</v>
      </c>
      <c r="S7891" t="s">
        <v>40</v>
      </c>
      <c r="T7891" t="s">
        <v>41</v>
      </c>
      <c r="U7891">
        <v>624</v>
      </c>
      <c r="Y7891" t="s">
        <v>11043</v>
      </c>
      <c r="AA7891">
        <v>33.990099999999998</v>
      </c>
      <c r="AB7891">
        <v>-118.464</v>
      </c>
      <c r="AC7891">
        <f t="shared" si="123"/>
        <v>0</v>
      </c>
    </row>
    <row r="7892" spans="1:29" x14ac:dyDescent="0.35">
      <c r="A7892">
        <v>211704462</v>
      </c>
      <c r="B7892" s="1">
        <v>44209</v>
      </c>
      <c r="C7892" s="1">
        <v>44209</v>
      </c>
      <c r="D7892">
        <v>455</v>
      </c>
      <c r="E7892">
        <v>17</v>
      </c>
      <c r="F7892" t="s">
        <v>10498</v>
      </c>
      <c r="G7892">
        <v>1787</v>
      </c>
      <c r="H7892">
        <v>1</v>
      </c>
      <c r="I7892">
        <v>440</v>
      </c>
      <c r="J7892" t="s">
        <v>213</v>
      </c>
      <c r="K7892">
        <v>344</v>
      </c>
      <c r="L7892">
        <v>43</v>
      </c>
      <c r="M7892" t="s">
        <v>30</v>
      </c>
      <c r="N7892" t="s">
        <v>73</v>
      </c>
      <c r="O7892">
        <v>710</v>
      </c>
      <c r="P7892" t="s">
        <v>394</v>
      </c>
      <c r="S7892" t="s">
        <v>40</v>
      </c>
      <c r="T7892" t="s">
        <v>41</v>
      </c>
      <c r="U7892">
        <v>440</v>
      </c>
      <c r="Y7892" t="s">
        <v>11044</v>
      </c>
      <c r="AA7892">
        <v>34.2468</v>
      </c>
      <c r="AB7892">
        <v>-118.52330000000001</v>
      </c>
      <c r="AC7892">
        <f t="shared" si="123"/>
        <v>0</v>
      </c>
    </row>
    <row r="7893" spans="1:29" x14ac:dyDescent="0.35">
      <c r="A7893">
        <v>210712655</v>
      </c>
      <c r="B7893" s="1">
        <v>44440</v>
      </c>
      <c r="C7893" s="1">
        <v>44440</v>
      </c>
      <c r="D7893">
        <v>845</v>
      </c>
      <c r="E7893">
        <v>7</v>
      </c>
      <c r="F7893" t="s">
        <v>28</v>
      </c>
      <c r="G7893">
        <v>737</v>
      </c>
      <c r="H7893">
        <v>2</v>
      </c>
      <c r="I7893">
        <v>624</v>
      </c>
      <c r="J7893" t="s">
        <v>171</v>
      </c>
      <c r="K7893" t="s">
        <v>11045</v>
      </c>
      <c r="L7893">
        <v>67</v>
      </c>
      <c r="M7893" t="s">
        <v>94</v>
      </c>
      <c r="N7893" t="s">
        <v>73</v>
      </c>
      <c r="O7893">
        <v>123</v>
      </c>
      <c r="P7893" t="s">
        <v>290</v>
      </c>
      <c r="Q7893">
        <v>400</v>
      </c>
      <c r="R7893" t="s">
        <v>143</v>
      </c>
      <c r="S7893" t="s">
        <v>33</v>
      </c>
      <c r="T7893" t="s">
        <v>34</v>
      </c>
      <c r="U7893">
        <v>624</v>
      </c>
      <c r="Y7893" t="s">
        <v>664</v>
      </c>
      <c r="Z7893" t="s">
        <v>1421</v>
      </c>
      <c r="AA7893">
        <v>34.062199999999997</v>
      </c>
      <c r="AB7893">
        <v>-118.34399999999999</v>
      </c>
      <c r="AC7893">
        <f t="shared" si="123"/>
        <v>1</v>
      </c>
    </row>
    <row r="7894" spans="1:29" x14ac:dyDescent="0.35">
      <c r="A7894">
        <v>211501008</v>
      </c>
      <c r="B7894" s="1">
        <v>44469</v>
      </c>
      <c r="C7894" s="1">
        <v>44469</v>
      </c>
      <c r="D7894">
        <v>1515</v>
      </c>
      <c r="E7894">
        <v>15</v>
      </c>
      <c r="F7894" t="s">
        <v>10519</v>
      </c>
      <c r="G7894">
        <v>1596</v>
      </c>
      <c r="H7894">
        <v>1</v>
      </c>
      <c r="I7894">
        <v>230</v>
      </c>
      <c r="J7894" t="s">
        <v>161</v>
      </c>
      <c r="K7894" t="s">
        <v>11046</v>
      </c>
      <c r="L7894">
        <v>30</v>
      </c>
      <c r="M7894" t="s">
        <v>94</v>
      </c>
      <c r="N7894" t="s">
        <v>73</v>
      </c>
      <c r="O7894">
        <v>102</v>
      </c>
      <c r="P7894" t="s">
        <v>186</v>
      </c>
      <c r="Q7894">
        <v>500</v>
      </c>
      <c r="R7894" t="s">
        <v>184</v>
      </c>
      <c r="S7894" t="s">
        <v>33</v>
      </c>
      <c r="T7894" t="s">
        <v>34</v>
      </c>
      <c r="U7894">
        <v>230</v>
      </c>
      <c r="V7894">
        <v>998</v>
      </c>
      <c r="Y7894" t="s">
        <v>11047</v>
      </c>
      <c r="AA7894">
        <v>34.1402</v>
      </c>
      <c r="AB7894">
        <v>-118.377</v>
      </c>
      <c r="AC7894">
        <f t="shared" si="123"/>
        <v>1</v>
      </c>
    </row>
    <row r="7895" spans="1:29" x14ac:dyDescent="0.35">
      <c r="A7895">
        <v>231318673</v>
      </c>
      <c r="B7895" s="1">
        <v>45208</v>
      </c>
      <c r="C7895" s="1">
        <v>44290</v>
      </c>
      <c r="D7895">
        <v>1200</v>
      </c>
      <c r="E7895">
        <v>13</v>
      </c>
      <c r="F7895" t="s">
        <v>62</v>
      </c>
      <c r="G7895">
        <v>1365</v>
      </c>
      <c r="H7895">
        <v>2</v>
      </c>
      <c r="I7895">
        <v>354</v>
      </c>
      <c r="J7895" t="s">
        <v>167</v>
      </c>
      <c r="K7895" t="s">
        <v>10699</v>
      </c>
      <c r="L7895">
        <v>20</v>
      </c>
      <c r="M7895" t="s">
        <v>94</v>
      </c>
      <c r="N7895" t="s">
        <v>95</v>
      </c>
      <c r="O7895">
        <v>501</v>
      </c>
      <c r="P7895" t="s">
        <v>164</v>
      </c>
      <c r="S7895" t="s">
        <v>40</v>
      </c>
      <c r="T7895" t="s">
        <v>41</v>
      </c>
      <c r="U7895">
        <v>354</v>
      </c>
      <c r="Y7895" t="s">
        <v>11048</v>
      </c>
      <c r="AA7895">
        <v>33.996600000000001</v>
      </c>
      <c r="AB7895">
        <v>-118.2521</v>
      </c>
      <c r="AC7895">
        <f t="shared" si="123"/>
        <v>0</v>
      </c>
    </row>
    <row r="7896" spans="1:29" x14ac:dyDescent="0.35">
      <c r="A7896">
        <v>211715733</v>
      </c>
      <c r="B7896" s="1">
        <v>44532</v>
      </c>
      <c r="C7896" s="1">
        <v>44530</v>
      </c>
      <c r="D7896">
        <v>2200</v>
      </c>
      <c r="E7896">
        <v>17</v>
      </c>
      <c r="F7896" t="s">
        <v>10498</v>
      </c>
      <c r="G7896">
        <v>1738</v>
      </c>
      <c r="H7896">
        <v>2</v>
      </c>
      <c r="I7896">
        <v>624</v>
      </c>
      <c r="J7896" t="s">
        <v>171</v>
      </c>
      <c r="K7896" t="s">
        <v>11049</v>
      </c>
      <c r="L7896">
        <v>70</v>
      </c>
      <c r="M7896" t="s">
        <v>94</v>
      </c>
      <c r="N7896" t="s">
        <v>95</v>
      </c>
      <c r="O7896">
        <v>104</v>
      </c>
      <c r="P7896" t="s">
        <v>201</v>
      </c>
      <c r="Q7896">
        <v>400</v>
      </c>
      <c r="R7896" t="s">
        <v>143</v>
      </c>
      <c r="S7896" t="s">
        <v>84</v>
      </c>
      <c r="T7896" t="s">
        <v>85</v>
      </c>
      <c r="U7896">
        <v>624</v>
      </c>
      <c r="Y7896" t="s">
        <v>11050</v>
      </c>
      <c r="AA7896">
        <v>34.270000000000003</v>
      </c>
      <c r="AB7896">
        <v>-118.47709999999999</v>
      </c>
      <c r="AC7896">
        <f t="shared" si="123"/>
        <v>0</v>
      </c>
    </row>
    <row r="7897" spans="1:29" x14ac:dyDescent="0.35">
      <c r="A7897">
        <v>210307080</v>
      </c>
      <c r="B7897" s="1">
        <v>44260</v>
      </c>
      <c r="C7897" s="1">
        <v>44249</v>
      </c>
      <c r="D7897">
        <v>1200</v>
      </c>
      <c r="E7897">
        <v>3</v>
      </c>
      <c r="F7897" t="s">
        <v>43</v>
      </c>
      <c r="G7897">
        <v>328</v>
      </c>
      <c r="H7897">
        <v>1</v>
      </c>
      <c r="I7897">
        <v>440</v>
      </c>
      <c r="J7897" t="s">
        <v>213</v>
      </c>
      <c r="K7897" t="s">
        <v>11051</v>
      </c>
      <c r="L7897">
        <v>23</v>
      </c>
      <c r="M7897" t="s">
        <v>30</v>
      </c>
      <c r="N7897" t="s">
        <v>163</v>
      </c>
      <c r="O7897">
        <v>502</v>
      </c>
      <c r="P7897" t="s">
        <v>47</v>
      </c>
      <c r="S7897" t="s">
        <v>40</v>
      </c>
      <c r="T7897" t="s">
        <v>41</v>
      </c>
      <c r="U7897">
        <v>440</v>
      </c>
      <c r="Y7897" t="s">
        <v>3676</v>
      </c>
      <c r="AA7897">
        <v>34.026800000000001</v>
      </c>
      <c r="AB7897">
        <v>-118.2808</v>
      </c>
      <c r="AC7897">
        <f t="shared" si="123"/>
        <v>0</v>
      </c>
    </row>
    <row r="7898" spans="1:29" x14ac:dyDescent="0.35">
      <c r="A7898">
        <v>211704813</v>
      </c>
      <c r="B7898" s="1">
        <v>44214</v>
      </c>
      <c r="C7898" s="1">
        <v>44212</v>
      </c>
      <c r="D7898">
        <v>100</v>
      </c>
      <c r="E7898">
        <v>17</v>
      </c>
      <c r="F7898" t="s">
        <v>10498</v>
      </c>
      <c r="G7898">
        <v>1767</v>
      </c>
      <c r="H7898">
        <v>2</v>
      </c>
      <c r="I7898">
        <v>740</v>
      </c>
      <c r="J7898" t="s">
        <v>224</v>
      </c>
      <c r="K7898">
        <v>329</v>
      </c>
      <c r="L7898">
        <v>45</v>
      </c>
      <c r="M7898" t="s">
        <v>94</v>
      </c>
      <c r="N7898" t="s">
        <v>31</v>
      </c>
      <c r="O7898">
        <v>501</v>
      </c>
      <c r="P7898" t="s">
        <v>164</v>
      </c>
      <c r="S7898" t="s">
        <v>40</v>
      </c>
      <c r="T7898" t="s">
        <v>41</v>
      </c>
      <c r="U7898">
        <v>740</v>
      </c>
      <c r="Y7898" t="s">
        <v>11052</v>
      </c>
      <c r="AA7898">
        <v>34.242699999999999</v>
      </c>
      <c r="AB7898">
        <v>-118.53879999999999</v>
      </c>
      <c r="AC7898">
        <f t="shared" si="123"/>
        <v>0</v>
      </c>
    </row>
    <row r="7899" spans="1:29" x14ac:dyDescent="0.35">
      <c r="A7899">
        <v>211408944</v>
      </c>
      <c r="B7899" s="1">
        <v>44285</v>
      </c>
      <c r="C7899" s="1">
        <v>44276</v>
      </c>
      <c r="D7899">
        <v>2130</v>
      </c>
      <c r="E7899">
        <v>14</v>
      </c>
      <c r="F7899" t="s">
        <v>10500</v>
      </c>
      <c r="G7899">
        <v>1496</v>
      </c>
      <c r="H7899">
        <v>1</v>
      </c>
      <c r="I7899">
        <v>330</v>
      </c>
      <c r="J7899" t="s">
        <v>37</v>
      </c>
      <c r="K7899" t="s">
        <v>2947</v>
      </c>
      <c r="L7899">
        <v>36</v>
      </c>
      <c r="M7899" t="s">
        <v>94</v>
      </c>
      <c r="N7899" t="s">
        <v>73</v>
      </c>
      <c r="O7899">
        <v>108</v>
      </c>
      <c r="P7899" t="s">
        <v>105</v>
      </c>
      <c r="S7899" t="s">
        <v>40</v>
      </c>
      <c r="T7899" t="s">
        <v>41</v>
      </c>
      <c r="U7899">
        <v>330</v>
      </c>
      <c r="Y7899" t="s">
        <v>11053</v>
      </c>
      <c r="Z7899" t="s">
        <v>11054</v>
      </c>
      <c r="AA7899">
        <v>33.945599999999999</v>
      </c>
      <c r="AB7899">
        <v>-118.386</v>
      </c>
      <c r="AC7899">
        <f t="shared" si="123"/>
        <v>0</v>
      </c>
    </row>
    <row r="7900" spans="1:29" x14ac:dyDescent="0.35">
      <c r="A7900">
        <v>211313538</v>
      </c>
      <c r="B7900" s="1">
        <v>44408</v>
      </c>
      <c r="C7900" s="1">
        <v>44408</v>
      </c>
      <c r="D7900">
        <v>1130</v>
      </c>
      <c r="E7900">
        <v>13</v>
      </c>
      <c r="F7900" t="s">
        <v>62</v>
      </c>
      <c r="G7900">
        <v>1322</v>
      </c>
      <c r="H7900">
        <v>1</v>
      </c>
      <c r="I7900">
        <v>230</v>
      </c>
      <c r="J7900" t="s">
        <v>161</v>
      </c>
      <c r="K7900" t="s">
        <v>11055</v>
      </c>
      <c r="L7900">
        <v>70</v>
      </c>
      <c r="M7900" t="s">
        <v>30</v>
      </c>
      <c r="N7900" t="s">
        <v>95</v>
      </c>
      <c r="O7900">
        <v>102</v>
      </c>
      <c r="P7900" t="s">
        <v>186</v>
      </c>
      <c r="Q7900">
        <v>200</v>
      </c>
      <c r="R7900" t="s">
        <v>663</v>
      </c>
      <c r="S7900" t="s">
        <v>33</v>
      </c>
      <c r="T7900" t="s">
        <v>34</v>
      </c>
      <c r="U7900">
        <v>230</v>
      </c>
      <c r="V7900">
        <v>998</v>
      </c>
      <c r="Y7900" t="s">
        <v>1931</v>
      </c>
      <c r="Z7900" t="s">
        <v>11056</v>
      </c>
      <c r="AA7900">
        <v>34.021799999999999</v>
      </c>
      <c r="AB7900">
        <v>-118.2617</v>
      </c>
      <c r="AC7900">
        <f t="shared" si="123"/>
        <v>1</v>
      </c>
    </row>
    <row r="7901" spans="1:29" x14ac:dyDescent="0.35">
      <c r="A7901">
        <v>211115170</v>
      </c>
      <c r="B7901" s="1">
        <v>44506</v>
      </c>
      <c r="C7901" s="1">
        <v>44506</v>
      </c>
      <c r="D7901">
        <v>1200</v>
      </c>
      <c r="E7901">
        <v>11</v>
      </c>
      <c r="F7901" t="s">
        <v>64</v>
      </c>
      <c r="G7901">
        <v>1136</v>
      </c>
      <c r="H7901">
        <v>1</v>
      </c>
      <c r="I7901">
        <v>230</v>
      </c>
      <c r="J7901" t="s">
        <v>161</v>
      </c>
      <c r="K7901" t="s">
        <v>11057</v>
      </c>
      <c r="L7901">
        <v>29</v>
      </c>
      <c r="M7901" t="s">
        <v>30</v>
      </c>
      <c r="N7901" t="s">
        <v>95</v>
      </c>
      <c r="O7901">
        <v>101</v>
      </c>
      <c r="P7901" t="s">
        <v>32</v>
      </c>
      <c r="Q7901">
        <v>106</v>
      </c>
      <c r="R7901" t="s">
        <v>592</v>
      </c>
      <c r="S7901" t="s">
        <v>40</v>
      </c>
      <c r="T7901" t="s">
        <v>41</v>
      </c>
      <c r="U7901">
        <v>230</v>
      </c>
      <c r="Y7901" t="s">
        <v>3280</v>
      </c>
      <c r="Z7901" t="s">
        <v>11058</v>
      </c>
      <c r="AA7901">
        <v>34.124200000000002</v>
      </c>
      <c r="AB7901">
        <v>-118.2209</v>
      </c>
      <c r="AC7901">
        <f t="shared" si="123"/>
        <v>0</v>
      </c>
    </row>
    <row r="7902" spans="1:29" x14ac:dyDescent="0.35">
      <c r="A7902">
        <v>211315022</v>
      </c>
      <c r="B7902" s="1">
        <v>44437</v>
      </c>
      <c r="C7902" s="1">
        <v>44437</v>
      </c>
      <c r="D7902">
        <v>1750</v>
      </c>
      <c r="E7902">
        <v>13</v>
      </c>
      <c r="F7902" t="s">
        <v>62</v>
      </c>
      <c r="G7902">
        <v>1323</v>
      </c>
      <c r="H7902">
        <v>2</v>
      </c>
      <c r="I7902">
        <v>930</v>
      </c>
      <c r="J7902" t="s">
        <v>339</v>
      </c>
      <c r="K7902">
        <v>421</v>
      </c>
      <c r="L7902">
        <v>18</v>
      </c>
      <c r="M7902" t="s">
        <v>94</v>
      </c>
      <c r="N7902" t="s">
        <v>95</v>
      </c>
      <c r="O7902">
        <v>203</v>
      </c>
      <c r="P7902" t="s">
        <v>101</v>
      </c>
      <c r="Q7902">
        <v>511</v>
      </c>
      <c r="R7902" t="s">
        <v>151</v>
      </c>
      <c r="S7902" t="s">
        <v>40</v>
      </c>
      <c r="T7902" t="s">
        <v>41</v>
      </c>
      <c r="U7902">
        <v>930</v>
      </c>
      <c r="Y7902" t="s">
        <v>11059</v>
      </c>
      <c r="AA7902">
        <v>34.021900000000002</v>
      </c>
      <c r="AB7902">
        <v>-118.25709999999999</v>
      </c>
      <c r="AC7902">
        <f t="shared" si="123"/>
        <v>0</v>
      </c>
    </row>
    <row r="7903" spans="1:29" x14ac:dyDescent="0.35">
      <c r="A7903">
        <v>210108064</v>
      </c>
      <c r="B7903" s="1">
        <v>44283</v>
      </c>
      <c r="C7903" s="1">
        <v>44283</v>
      </c>
      <c r="D7903">
        <v>130</v>
      </c>
      <c r="E7903">
        <v>1</v>
      </c>
      <c r="F7903" t="s">
        <v>36</v>
      </c>
      <c r="G7903">
        <v>154</v>
      </c>
      <c r="H7903">
        <v>2</v>
      </c>
      <c r="I7903">
        <v>626</v>
      </c>
      <c r="J7903" t="s">
        <v>141</v>
      </c>
      <c r="K7903" t="s">
        <v>11060</v>
      </c>
      <c r="L7903">
        <v>26</v>
      </c>
      <c r="M7903" t="s">
        <v>30</v>
      </c>
      <c r="N7903" t="s">
        <v>73</v>
      </c>
      <c r="O7903">
        <v>502</v>
      </c>
      <c r="P7903" t="s">
        <v>47</v>
      </c>
      <c r="Q7903">
        <v>400</v>
      </c>
      <c r="R7903" t="s">
        <v>143</v>
      </c>
      <c r="S7903" t="s">
        <v>40</v>
      </c>
      <c r="T7903" t="s">
        <v>41</v>
      </c>
      <c r="U7903">
        <v>626</v>
      </c>
      <c r="Y7903" t="s">
        <v>229</v>
      </c>
      <c r="AA7903">
        <v>34.046500000000002</v>
      </c>
      <c r="AB7903">
        <v>-118.2488</v>
      </c>
      <c r="AC7903">
        <f t="shared" si="123"/>
        <v>0</v>
      </c>
    </row>
    <row r="7904" spans="1:29" x14ac:dyDescent="0.35">
      <c r="A7904">
        <v>210205081</v>
      </c>
      <c r="B7904" s="1">
        <v>44225</v>
      </c>
      <c r="C7904" s="1">
        <v>44225</v>
      </c>
      <c r="D7904">
        <v>1600</v>
      </c>
      <c r="E7904">
        <v>2</v>
      </c>
      <c r="F7904" t="s">
        <v>56</v>
      </c>
      <c r="G7904">
        <v>217</v>
      </c>
      <c r="H7904">
        <v>2</v>
      </c>
      <c r="I7904">
        <v>624</v>
      </c>
      <c r="J7904" t="s">
        <v>171</v>
      </c>
      <c r="K7904" t="s">
        <v>11061</v>
      </c>
      <c r="L7904">
        <v>32</v>
      </c>
      <c r="M7904" t="s">
        <v>30</v>
      </c>
      <c r="N7904" t="s">
        <v>95</v>
      </c>
      <c r="O7904">
        <v>109</v>
      </c>
      <c r="P7904" t="s">
        <v>1043</v>
      </c>
      <c r="Q7904">
        <v>400</v>
      </c>
      <c r="R7904" t="s">
        <v>143</v>
      </c>
      <c r="S7904" t="s">
        <v>40</v>
      </c>
      <c r="T7904" t="s">
        <v>41</v>
      </c>
      <c r="U7904">
        <v>624</v>
      </c>
      <c r="Y7904" t="s">
        <v>11062</v>
      </c>
      <c r="Z7904" t="s">
        <v>9115</v>
      </c>
      <c r="AA7904">
        <v>34.072699999999998</v>
      </c>
      <c r="AB7904">
        <v>-118.2637</v>
      </c>
      <c r="AC7904">
        <f t="shared" si="123"/>
        <v>0</v>
      </c>
    </row>
    <row r="7905" spans="1:29" x14ac:dyDescent="0.35">
      <c r="A7905">
        <v>210710721</v>
      </c>
      <c r="B7905" s="1">
        <v>44386</v>
      </c>
      <c r="C7905" s="1">
        <v>44386</v>
      </c>
      <c r="D7905">
        <v>1745</v>
      </c>
      <c r="E7905">
        <v>7</v>
      </c>
      <c r="F7905" t="s">
        <v>28</v>
      </c>
      <c r="G7905">
        <v>702</v>
      </c>
      <c r="H7905">
        <v>2</v>
      </c>
      <c r="I7905">
        <v>624</v>
      </c>
      <c r="J7905" t="s">
        <v>171</v>
      </c>
      <c r="K7905" t="s">
        <v>11063</v>
      </c>
      <c r="L7905">
        <v>20</v>
      </c>
      <c r="M7905" t="s">
        <v>94</v>
      </c>
      <c r="N7905" t="s">
        <v>95</v>
      </c>
      <c r="O7905">
        <v>102</v>
      </c>
      <c r="P7905" t="s">
        <v>186</v>
      </c>
      <c r="Q7905">
        <v>400</v>
      </c>
      <c r="R7905" t="s">
        <v>143</v>
      </c>
      <c r="S7905" t="s">
        <v>40</v>
      </c>
      <c r="T7905" t="s">
        <v>41</v>
      </c>
      <c r="U7905">
        <v>624</v>
      </c>
      <c r="Y7905" t="s">
        <v>990</v>
      </c>
      <c r="Z7905" t="s">
        <v>11064</v>
      </c>
      <c r="AA7905">
        <v>34.0837</v>
      </c>
      <c r="AB7905">
        <v>-118.3553</v>
      </c>
      <c r="AC7905">
        <f t="shared" si="123"/>
        <v>0</v>
      </c>
    </row>
    <row r="7906" spans="1:29" x14ac:dyDescent="0.35">
      <c r="A7906">
        <v>211012388</v>
      </c>
      <c r="B7906" s="1">
        <v>44455</v>
      </c>
      <c r="C7906" s="1">
        <v>44455</v>
      </c>
      <c r="D7906">
        <v>1200</v>
      </c>
      <c r="E7906">
        <v>10</v>
      </c>
      <c r="F7906" t="s">
        <v>103</v>
      </c>
      <c r="G7906">
        <v>1063</v>
      </c>
      <c r="H7906">
        <v>2</v>
      </c>
      <c r="I7906">
        <v>664</v>
      </c>
      <c r="J7906" t="s">
        <v>1125</v>
      </c>
      <c r="K7906" t="s">
        <v>11065</v>
      </c>
      <c r="L7906">
        <v>52</v>
      </c>
      <c r="M7906" t="s">
        <v>94</v>
      </c>
      <c r="N7906" t="s">
        <v>31</v>
      </c>
      <c r="O7906">
        <v>203</v>
      </c>
      <c r="P7906" t="s">
        <v>101</v>
      </c>
      <c r="S7906" t="s">
        <v>40</v>
      </c>
      <c r="T7906" t="s">
        <v>41</v>
      </c>
      <c r="U7906">
        <v>664</v>
      </c>
      <c r="Y7906" t="s">
        <v>11066</v>
      </c>
      <c r="AA7906">
        <v>34.172199999999997</v>
      </c>
      <c r="AB7906">
        <v>-118.54470000000001</v>
      </c>
      <c r="AC7906">
        <f t="shared" si="123"/>
        <v>0</v>
      </c>
    </row>
    <row r="7907" spans="1:29" x14ac:dyDescent="0.35">
      <c r="A7907">
        <v>212107357</v>
      </c>
      <c r="B7907" s="1">
        <v>44291</v>
      </c>
      <c r="C7907" s="1">
        <v>44284</v>
      </c>
      <c r="D7907">
        <v>1700</v>
      </c>
      <c r="E7907">
        <v>21</v>
      </c>
      <c r="F7907" t="s">
        <v>10503</v>
      </c>
      <c r="G7907">
        <v>2105</v>
      </c>
      <c r="H7907">
        <v>1</v>
      </c>
      <c r="I7907">
        <v>510</v>
      </c>
      <c r="J7907" t="s">
        <v>29</v>
      </c>
      <c r="L7907">
        <v>0</v>
      </c>
      <c r="O7907">
        <v>208</v>
      </c>
      <c r="P7907" t="s">
        <v>1184</v>
      </c>
      <c r="S7907" t="s">
        <v>40</v>
      </c>
      <c r="T7907" t="s">
        <v>41</v>
      </c>
      <c r="U7907">
        <v>510</v>
      </c>
      <c r="Y7907" t="s">
        <v>11067</v>
      </c>
      <c r="AA7907">
        <v>34.2239</v>
      </c>
      <c r="AB7907">
        <v>-118.60169999999999</v>
      </c>
      <c r="AC7907">
        <f t="shared" si="123"/>
        <v>0</v>
      </c>
    </row>
    <row r="7908" spans="1:29" x14ac:dyDescent="0.35">
      <c r="A7908">
        <v>211209897</v>
      </c>
      <c r="B7908" s="1">
        <v>44291</v>
      </c>
      <c r="C7908" s="1">
        <v>44291</v>
      </c>
      <c r="D7908">
        <v>40</v>
      </c>
      <c r="E7908">
        <v>12</v>
      </c>
      <c r="F7908" t="s">
        <v>68</v>
      </c>
      <c r="G7908">
        <v>1243</v>
      </c>
      <c r="H7908">
        <v>1</v>
      </c>
      <c r="I7908">
        <v>220</v>
      </c>
      <c r="J7908" t="s">
        <v>919</v>
      </c>
      <c r="K7908" t="s">
        <v>11068</v>
      </c>
      <c r="L7908">
        <v>42</v>
      </c>
      <c r="M7908" t="s">
        <v>30</v>
      </c>
      <c r="N7908" t="s">
        <v>95</v>
      </c>
      <c r="O7908">
        <v>101</v>
      </c>
      <c r="P7908" t="s">
        <v>32</v>
      </c>
      <c r="Q7908">
        <v>500</v>
      </c>
      <c r="R7908" t="s">
        <v>184</v>
      </c>
      <c r="S7908" t="s">
        <v>40</v>
      </c>
      <c r="T7908" t="s">
        <v>41</v>
      </c>
      <c r="U7908">
        <v>220</v>
      </c>
      <c r="Y7908" t="s">
        <v>2916</v>
      </c>
      <c r="Z7908" t="s">
        <v>11069</v>
      </c>
      <c r="AA7908">
        <v>33.980600000000003</v>
      </c>
      <c r="AB7908">
        <v>-118.3158</v>
      </c>
      <c r="AC7908">
        <f t="shared" si="123"/>
        <v>0</v>
      </c>
    </row>
    <row r="7909" spans="1:29" x14ac:dyDescent="0.35">
      <c r="A7909">
        <v>212007800</v>
      </c>
      <c r="B7909" s="1">
        <v>44293</v>
      </c>
      <c r="C7909" s="1">
        <v>44291</v>
      </c>
      <c r="D7909">
        <v>702</v>
      </c>
      <c r="E7909">
        <v>20</v>
      </c>
      <c r="F7909" t="s">
        <v>10529</v>
      </c>
      <c r="G7909">
        <v>2034</v>
      </c>
      <c r="H7909">
        <v>2</v>
      </c>
      <c r="I7909">
        <v>354</v>
      </c>
      <c r="J7909" t="s">
        <v>167</v>
      </c>
      <c r="K7909" t="s">
        <v>463</v>
      </c>
      <c r="L7909">
        <v>25</v>
      </c>
      <c r="M7909" t="s">
        <v>94</v>
      </c>
      <c r="N7909" t="s">
        <v>163</v>
      </c>
      <c r="O7909">
        <v>501</v>
      </c>
      <c r="P7909" t="s">
        <v>164</v>
      </c>
      <c r="S7909" t="s">
        <v>40</v>
      </c>
      <c r="T7909" t="s">
        <v>41</v>
      </c>
      <c r="U7909">
        <v>354</v>
      </c>
      <c r="Y7909" t="s">
        <v>11070</v>
      </c>
      <c r="AA7909">
        <v>34.059600000000003</v>
      </c>
      <c r="AB7909">
        <v>-118.3022</v>
      </c>
      <c r="AC7909">
        <f t="shared" si="123"/>
        <v>0</v>
      </c>
    </row>
    <row r="7910" spans="1:29" x14ac:dyDescent="0.35">
      <c r="A7910">
        <v>210916394</v>
      </c>
      <c r="B7910" s="1">
        <v>44511</v>
      </c>
      <c r="C7910" s="1">
        <v>44508</v>
      </c>
      <c r="D7910">
        <v>1100</v>
      </c>
      <c r="E7910">
        <v>9</v>
      </c>
      <c r="F7910" t="s">
        <v>49</v>
      </c>
      <c r="G7910">
        <v>923</v>
      </c>
      <c r="H7910">
        <v>1</v>
      </c>
      <c r="I7910">
        <v>510</v>
      </c>
      <c r="J7910" t="s">
        <v>29</v>
      </c>
      <c r="L7910">
        <v>0</v>
      </c>
      <c r="O7910">
        <v>101</v>
      </c>
      <c r="P7910" t="s">
        <v>32</v>
      </c>
      <c r="S7910" t="s">
        <v>40</v>
      </c>
      <c r="T7910" t="s">
        <v>41</v>
      </c>
      <c r="U7910">
        <v>510</v>
      </c>
      <c r="Y7910" t="s">
        <v>718</v>
      </c>
      <c r="Z7910" t="s">
        <v>414</v>
      </c>
      <c r="AA7910">
        <v>34.186700000000002</v>
      </c>
      <c r="AB7910">
        <v>-118.4487</v>
      </c>
      <c r="AC7910">
        <f t="shared" si="123"/>
        <v>0</v>
      </c>
    </row>
    <row r="7911" spans="1:29" x14ac:dyDescent="0.35">
      <c r="A7911">
        <v>211405357</v>
      </c>
      <c r="B7911" s="1">
        <v>44217</v>
      </c>
      <c r="C7911" s="1">
        <v>44217</v>
      </c>
      <c r="D7911">
        <v>2202</v>
      </c>
      <c r="E7911">
        <v>14</v>
      </c>
      <c r="F7911" t="s">
        <v>10500</v>
      </c>
      <c r="G7911">
        <v>1446</v>
      </c>
      <c r="H7911">
        <v>1</v>
      </c>
      <c r="I7911">
        <v>440</v>
      </c>
      <c r="J7911" t="s">
        <v>213</v>
      </c>
      <c r="K7911">
        <v>394</v>
      </c>
      <c r="L7911">
        <v>29</v>
      </c>
      <c r="M7911" t="s">
        <v>30</v>
      </c>
      <c r="N7911" t="s">
        <v>73</v>
      </c>
      <c r="O7911">
        <v>146</v>
      </c>
      <c r="P7911" t="s">
        <v>4083</v>
      </c>
      <c r="S7911" t="s">
        <v>40</v>
      </c>
      <c r="T7911" t="s">
        <v>41</v>
      </c>
      <c r="U7911">
        <v>440</v>
      </c>
      <c r="Y7911" t="s">
        <v>11071</v>
      </c>
      <c r="Z7911" t="s">
        <v>10023</v>
      </c>
      <c r="AA7911">
        <v>34.004800000000003</v>
      </c>
      <c r="AB7911">
        <v>-118.4289</v>
      </c>
      <c r="AC7911">
        <f t="shared" si="123"/>
        <v>0</v>
      </c>
    </row>
    <row r="7912" spans="1:29" x14ac:dyDescent="0.35">
      <c r="A7912">
        <v>210615775</v>
      </c>
      <c r="B7912" s="1">
        <v>44451</v>
      </c>
      <c r="C7912" s="1">
        <v>44450</v>
      </c>
      <c r="D7912">
        <v>1700</v>
      </c>
      <c r="E7912">
        <v>6</v>
      </c>
      <c r="F7912" t="s">
        <v>91</v>
      </c>
      <c r="G7912">
        <v>647</v>
      </c>
      <c r="H7912">
        <v>2</v>
      </c>
      <c r="I7912">
        <v>740</v>
      </c>
      <c r="J7912" t="s">
        <v>224</v>
      </c>
      <c r="K7912" t="s">
        <v>8683</v>
      </c>
      <c r="L7912">
        <v>41</v>
      </c>
      <c r="M7912" t="s">
        <v>94</v>
      </c>
      <c r="N7912" t="s">
        <v>73</v>
      </c>
      <c r="O7912">
        <v>101</v>
      </c>
      <c r="P7912" t="s">
        <v>32</v>
      </c>
      <c r="S7912" t="s">
        <v>40</v>
      </c>
      <c r="T7912" t="s">
        <v>41</v>
      </c>
      <c r="U7912">
        <v>740</v>
      </c>
      <c r="Y7912" t="s">
        <v>4893</v>
      </c>
      <c r="AA7912">
        <v>34.097999999999999</v>
      </c>
      <c r="AB7912">
        <v>-118.32429999999999</v>
      </c>
      <c r="AC7912">
        <f t="shared" si="123"/>
        <v>0</v>
      </c>
    </row>
    <row r="7913" spans="1:29" x14ac:dyDescent="0.35">
      <c r="A7913">
        <v>211207371</v>
      </c>
      <c r="B7913" s="1">
        <v>44249</v>
      </c>
      <c r="C7913" s="1">
        <v>44249</v>
      </c>
      <c r="D7913">
        <v>1754</v>
      </c>
      <c r="E7913">
        <v>12</v>
      </c>
      <c r="F7913" t="s">
        <v>68</v>
      </c>
      <c r="G7913">
        <v>1208</v>
      </c>
      <c r="H7913">
        <v>1</v>
      </c>
      <c r="I7913">
        <v>230</v>
      </c>
      <c r="J7913" t="s">
        <v>161</v>
      </c>
      <c r="K7913" t="s">
        <v>11072</v>
      </c>
      <c r="L7913">
        <v>47</v>
      </c>
      <c r="M7913" t="s">
        <v>30</v>
      </c>
      <c r="N7913" t="s">
        <v>163</v>
      </c>
      <c r="O7913">
        <v>101</v>
      </c>
      <c r="P7913" t="s">
        <v>32</v>
      </c>
      <c r="Q7913">
        <v>102</v>
      </c>
      <c r="R7913" t="s">
        <v>219</v>
      </c>
      <c r="S7913" t="s">
        <v>40</v>
      </c>
      <c r="T7913" t="s">
        <v>41</v>
      </c>
      <c r="U7913">
        <v>230</v>
      </c>
      <c r="V7913">
        <v>998</v>
      </c>
      <c r="Y7913" t="s">
        <v>11073</v>
      </c>
      <c r="AA7913">
        <v>33.996400000000001</v>
      </c>
      <c r="AB7913">
        <v>-118.2847</v>
      </c>
      <c r="AC7913">
        <f t="shared" si="123"/>
        <v>0</v>
      </c>
    </row>
    <row r="7914" spans="1:29" x14ac:dyDescent="0.35">
      <c r="A7914">
        <v>211414589</v>
      </c>
      <c r="B7914" s="1">
        <v>44377</v>
      </c>
      <c r="C7914" s="1">
        <v>44377</v>
      </c>
      <c r="D7914">
        <v>1656</v>
      </c>
      <c r="E7914">
        <v>14</v>
      </c>
      <c r="F7914" t="s">
        <v>10500</v>
      </c>
      <c r="G7914">
        <v>1458</v>
      </c>
      <c r="H7914">
        <v>2</v>
      </c>
      <c r="I7914">
        <v>354</v>
      </c>
      <c r="J7914" t="s">
        <v>167</v>
      </c>
      <c r="K7914">
        <v>377</v>
      </c>
      <c r="L7914">
        <v>36</v>
      </c>
      <c r="M7914" t="s">
        <v>30</v>
      </c>
      <c r="N7914" t="s">
        <v>73</v>
      </c>
      <c r="O7914">
        <v>710</v>
      </c>
      <c r="P7914" t="s">
        <v>394</v>
      </c>
      <c r="S7914" t="s">
        <v>40</v>
      </c>
      <c r="T7914" t="s">
        <v>41</v>
      </c>
      <c r="U7914">
        <v>354</v>
      </c>
      <c r="Y7914" t="s">
        <v>11074</v>
      </c>
      <c r="AA7914">
        <v>34.001800000000003</v>
      </c>
      <c r="AB7914">
        <v>-118.4149</v>
      </c>
      <c r="AC7914">
        <f t="shared" si="123"/>
        <v>0</v>
      </c>
    </row>
    <row r="7915" spans="1:29" x14ac:dyDescent="0.35">
      <c r="A7915">
        <v>210413806</v>
      </c>
      <c r="B7915" s="1">
        <v>44481</v>
      </c>
      <c r="C7915" s="1">
        <v>44481</v>
      </c>
      <c r="D7915">
        <v>600</v>
      </c>
      <c r="E7915">
        <v>4</v>
      </c>
      <c r="F7915" t="s">
        <v>54</v>
      </c>
      <c r="G7915">
        <v>467</v>
      </c>
      <c r="H7915">
        <v>1</v>
      </c>
      <c r="I7915">
        <v>341</v>
      </c>
      <c r="J7915" t="s">
        <v>157</v>
      </c>
      <c r="K7915">
        <v>344</v>
      </c>
      <c r="L7915">
        <v>25</v>
      </c>
      <c r="M7915" t="s">
        <v>94</v>
      </c>
      <c r="N7915" t="s">
        <v>95</v>
      </c>
      <c r="O7915">
        <v>104</v>
      </c>
      <c r="P7915" t="s">
        <v>201</v>
      </c>
      <c r="S7915" t="s">
        <v>40</v>
      </c>
      <c r="T7915" t="s">
        <v>41</v>
      </c>
      <c r="U7915">
        <v>341</v>
      </c>
      <c r="Y7915" t="s">
        <v>11075</v>
      </c>
      <c r="AA7915">
        <v>34.038699999999999</v>
      </c>
      <c r="AB7915">
        <v>-118.2079</v>
      </c>
      <c r="AC7915">
        <f t="shared" si="123"/>
        <v>0</v>
      </c>
    </row>
    <row r="7916" spans="1:29" x14ac:dyDescent="0.35">
      <c r="A7916">
        <v>211409655</v>
      </c>
      <c r="B7916" s="1">
        <v>44300</v>
      </c>
      <c r="C7916" s="1">
        <v>44300</v>
      </c>
      <c r="D7916">
        <v>300</v>
      </c>
      <c r="E7916">
        <v>14</v>
      </c>
      <c r="F7916" t="s">
        <v>10500</v>
      </c>
      <c r="G7916">
        <v>1499</v>
      </c>
      <c r="H7916">
        <v>2</v>
      </c>
      <c r="I7916">
        <v>745</v>
      </c>
      <c r="J7916" t="s">
        <v>139</v>
      </c>
      <c r="K7916" t="s">
        <v>738</v>
      </c>
      <c r="L7916">
        <v>0</v>
      </c>
      <c r="M7916" t="s">
        <v>46</v>
      </c>
      <c r="N7916" t="s">
        <v>46</v>
      </c>
      <c r="O7916">
        <v>101</v>
      </c>
      <c r="P7916" t="s">
        <v>32</v>
      </c>
      <c r="S7916" t="s">
        <v>40</v>
      </c>
      <c r="T7916" t="s">
        <v>41</v>
      </c>
      <c r="U7916">
        <v>745</v>
      </c>
      <c r="V7916">
        <v>998</v>
      </c>
      <c r="Y7916" t="s">
        <v>11076</v>
      </c>
      <c r="Z7916" t="s">
        <v>11077</v>
      </c>
      <c r="AA7916">
        <v>33.9345</v>
      </c>
      <c r="AB7916">
        <v>-118.3785</v>
      </c>
      <c r="AC7916">
        <f t="shared" si="123"/>
        <v>0</v>
      </c>
    </row>
    <row r="7917" spans="1:29" x14ac:dyDescent="0.35">
      <c r="A7917">
        <v>212009154</v>
      </c>
      <c r="B7917" s="1">
        <v>44330</v>
      </c>
      <c r="C7917" s="1">
        <v>44330</v>
      </c>
      <c r="D7917">
        <v>1600</v>
      </c>
      <c r="E7917">
        <v>20</v>
      </c>
      <c r="F7917" t="s">
        <v>10529</v>
      </c>
      <c r="G7917">
        <v>2091</v>
      </c>
      <c r="H7917">
        <v>1</v>
      </c>
      <c r="I7917">
        <v>341</v>
      </c>
      <c r="J7917" t="s">
        <v>157</v>
      </c>
      <c r="K7917" t="s">
        <v>7605</v>
      </c>
      <c r="L7917">
        <v>0</v>
      </c>
      <c r="M7917" t="s">
        <v>46</v>
      </c>
      <c r="N7917" t="s">
        <v>46</v>
      </c>
      <c r="O7917">
        <v>217</v>
      </c>
      <c r="P7917" t="s">
        <v>2030</v>
      </c>
      <c r="S7917" t="s">
        <v>40</v>
      </c>
      <c r="T7917" t="s">
        <v>41</v>
      </c>
      <c r="U7917">
        <v>341</v>
      </c>
      <c r="Y7917" t="s">
        <v>11078</v>
      </c>
      <c r="AA7917">
        <v>34.039900000000003</v>
      </c>
      <c r="AB7917">
        <v>-118.3154</v>
      </c>
      <c r="AC7917">
        <f t="shared" si="123"/>
        <v>0</v>
      </c>
    </row>
    <row r="7918" spans="1:29" x14ac:dyDescent="0.35">
      <c r="A7918">
        <v>211115430</v>
      </c>
      <c r="B7918" s="1">
        <v>44516</v>
      </c>
      <c r="C7918" s="1">
        <v>44509</v>
      </c>
      <c r="D7918">
        <v>1023</v>
      </c>
      <c r="E7918">
        <v>11</v>
      </c>
      <c r="F7918" t="s">
        <v>64</v>
      </c>
      <c r="G7918">
        <v>1133</v>
      </c>
      <c r="H7918">
        <v>2</v>
      </c>
      <c r="I7918">
        <v>354</v>
      </c>
      <c r="J7918" t="s">
        <v>167</v>
      </c>
      <c r="K7918">
        <v>1822</v>
      </c>
      <c r="L7918">
        <v>46</v>
      </c>
      <c r="M7918" t="s">
        <v>94</v>
      </c>
      <c r="N7918" t="s">
        <v>73</v>
      </c>
      <c r="O7918">
        <v>501</v>
      </c>
      <c r="P7918" t="s">
        <v>164</v>
      </c>
      <c r="S7918" t="s">
        <v>40</v>
      </c>
      <c r="T7918" t="s">
        <v>41</v>
      </c>
      <c r="U7918">
        <v>354</v>
      </c>
      <c r="Y7918" t="s">
        <v>11079</v>
      </c>
      <c r="AA7918">
        <v>34.116100000000003</v>
      </c>
      <c r="AB7918">
        <v>-118.2627</v>
      </c>
      <c r="AC7918">
        <f t="shared" si="123"/>
        <v>0</v>
      </c>
    </row>
    <row r="7919" spans="1:29" x14ac:dyDescent="0.35">
      <c r="A7919">
        <v>210704794</v>
      </c>
      <c r="B7919" s="1">
        <v>44214</v>
      </c>
      <c r="C7919" s="1">
        <v>44213</v>
      </c>
      <c r="D7919">
        <v>2135</v>
      </c>
      <c r="E7919">
        <v>7</v>
      </c>
      <c r="F7919" t="s">
        <v>28</v>
      </c>
      <c r="G7919">
        <v>788</v>
      </c>
      <c r="H7919">
        <v>1</v>
      </c>
      <c r="I7919">
        <v>330</v>
      </c>
      <c r="J7919" t="s">
        <v>37</v>
      </c>
      <c r="K7919" t="s">
        <v>237</v>
      </c>
      <c r="L7919">
        <v>23</v>
      </c>
      <c r="M7919" t="s">
        <v>30</v>
      </c>
      <c r="N7919" t="s">
        <v>163</v>
      </c>
      <c r="O7919">
        <v>101</v>
      </c>
      <c r="P7919" t="s">
        <v>32</v>
      </c>
      <c r="S7919" t="s">
        <v>40</v>
      </c>
      <c r="T7919" t="s">
        <v>41</v>
      </c>
      <c r="U7919">
        <v>330</v>
      </c>
      <c r="Y7919" t="s">
        <v>11080</v>
      </c>
      <c r="Z7919" t="s">
        <v>4679</v>
      </c>
      <c r="AA7919">
        <v>34.036299999999997</v>
      </c>
      <c r="AB7919">
        <v>-118.3317</v>
      </c>
      <c r="AC7919">
        <f t="shared" si="123"/>
        <v>0</v>
      </c>
    </row>
    <row r="7920" spans="1:29" x14ac:dyDescent="0.35">
      <c r="A7920">
        <v>212113710</v>
      </c>
      <c r="B7920" s="1">
        <v>44449</v>
      </c>
      <c r="C7920" s="1">
        <v>44449</v>
      </c>
      <c r="D7920">
        <v>800</v>
      </c>
      <c r="E7920">
        <v>21</v>
      </c>
      <c r="F7920" t="s">
        <v>10503</v>
      </c>
      <c r="G7920">
        <v>2149</v>
      </c>
      <c r="H7920">
        <v>1</v>
      </c>
      <c r="I7920">
        <v>236</v>
      </c>
      <c r="J7920" t="s">
        <v>692</v>
      </c>
      <c r="K7920" t="s">
        <v>11081</v>
      </c>
      <c r="L7920">
        <v>22</v>
      </c>
      <c r="M7920" t="s">
        <v>94</v>
      </c>
      <c r="N7920" t="s">
        <v>95</v>
      </c>
      <c r="O7920">
        <v>101</v>
      </c>
      <c r="P7920" t="s">
        <v>32</v>
      </c>
      <c r="Q7920">
        <v>200</v>
      </c>
      <c r="R7920" t="s">
        <v>663</v>
      </c>
      <c r="S7920" t="s">
        <v>84</v>
      </c>
      <c r="T7920" t="s">
        <v>85</v>
      </c>
      <c r="U7920">
        <v>236</v>
      </c>
      <c r="Y7920" t="s">
        <v>731</v>
      </c>
      <c r="Z7920" t="s">
        <v>11082</v>
      </c>
      <c r="AA7920">
        <v>34.199300000000001</v>
      </c>
      <c r="AB7920">
        <v>-118.571</v>
      </c>
      <c r="AC7920">
        <f t="shared" si="123"/>
        <v>0</v>
      </c>
    </row>
    <row r="7921" spans="1:29" x14ac:dyDescent="0.35">
      <c r="A7921">
        <v>212016312</v>
      </c>
      <c r="B7921" s="1">
        <v>44498</v>
      </c>
      <c r="C7921" s="1">
        <v>44471</v>
      </c>
      <c r="D7921">
        <v>1845</v>
      </c>
      <c r="E7921">
        <v>20</v>
      </c>
      <c r="F7921" t="s">
        <v>10529</v>
      </c>
      <c r="G7921">
        <v>2069</v>
      </c>
      <c r="H7921">
        <v>2</v>
      </c>
      <c r="I7921">
        <v>745</v>
      </c>
      <c r="J7921" t="s">
        <v>139</v>
      </c>
      <c r="K7921" t="s">
        <v>11083</v>
      </c>
      <c r="L7921">
        <v>56</v>
      </c>
      <c r="M7921" t="s">
        <v>30</v>
      </c>
      <c r="N7921" t="s">
        <v>73</v>
      </c>
      <c r="O7921">
        <v>707</v>
      </c>
      <c r="P7921" t="s">
        <v>280</v>
      </c>
      <c r="Q7921">
        <v>500</v>
      </c>
      <c r="R7921" t="s">
        <v>184</v>
      </c>
      <c r="S7921" t="s">
        <v>40</v>
      </c>
      <c r="T7921" t="s">
        <v>41</v>
      </c>
      <c r="U7921">
        <v>745</v>
      </c>
      <c r="Y7921" t="s">
        <v>11084</v>
      </c>
      <c r="AA7921">
        <v>34.051600000000001</v>
      </c>
      <c r="AB7921">
        <v>-118.2877</v>
      </c>
      <c r="AC7921">
        <f t="shared" si="123"/>
        <v>0</v>
      </c>
    </row>
    <row r="7922" spans="1:29" x14ac:dyDescent="0.35">
      <c r="A7922">
        <v>210517351</v>
      </c>
      <c r="B7922" s="1">
        <v>44549</v>
      </c>
      <c r="C7922" s="1">
        <v>44549</v>
      </c>
      <c r="D7922">
        <v>1720</v>
      </c>
      <c r="E7922">
        <v>5</v>
      </c>
      <c r="F7922" t="s">
        <v>98</v>
      </c>
      <c r="G7922">
        <v>563</v>
      </c>
      <c r="H7922">
        <v>2</v>
      </c>
      <c r="I7922">
        <v>740</v>
      </c>
      <c r="J7922" t="s">
        <v>224</v>
      </c>
      <c r="K7922" t="s">
        <v>3356</v>
      </c>
      <c r="L7922">
        <v>59</v>
      </c>
      <c r="M7922" t="s">
        <v>94</v>
      </c>
      <c r="N7922" t="s">
        <v>163</v>
      </c>
      <c r="O7922">
        <v>122</v>
      </c>
      <c r="P7922" t="s">
        <v>275</v>
      </c>
      <c r="S7922" t="s">
        <v>40</v>
      </c>
      <c r="T7922" t="s">
        <v>41</v>
      </c>
      <c r="U7922">
        <v>740</v>
      </c>
      <c r="Y7922" t="s">
        <v>6435</v>
      </c>
      <c r="Z7922" t="s">
        <v>4629</v>
      </c>
      <c r="AA7922">
        <v>33.7288</v>
      </c>
      <c r="AB7922">
        <v>-118.2924</v>
      </c>
      <c r="AC7922">
        <f t="shared" si="123"/>
        <v>0</v>
      </c>
    </row>
    <row r="7923" spans="1:29" x14ac:dyDescent="0.35">
      <c r="A7923">
        <v>210616895</v>
      </c>
      <c r="B7923" s="1">
        <v>44473</v>
      </c>
      <c r="C7923" s="1">
        <v>44473</v>
      </c>
      <c r="D7923">
        <v>100</v>
      </c>
      <c r="E7923">
        <v>6</v>
      </c>
      <c r="F7923" t="s">
        <v>91</v>
      </c>
      <c r="G7923">
        <v>636</v>
      </c>
      <c r="H7923">
        <v>2</v>
      </c>
      <c r="I7923">
        <v>745</v>
      </c>
      <c r="J7923" t="s">
        <v>139</v>
      </c>
      <c r="K7923" t="s">
        <v>11085</v>
      </c>
      <c r="L7923">
        <v>45</v>
      </c>
      <c r="M7923" t="s">
        <v>30</v>
      </c>
      <c r="N7923" t="s">
        <v>163</v>
      </c>
      <c r="O7923">
        <v>108</v>
      </c>
      <c r="P7923" t="s">
        <v>105</v>
      </c>
      <c r="S7923" t="s">
        <v>40</v>
      </c>
      <c r="T7923" t="s">
        <v>41</v>
      </c>
      <c r="U7923">
        <v>745</v>
      </c>
      <c r="Y7923" t="s">
        <v>8743</v>
      </c>
      <c r="AA7923">
        <v>0</v>
      </c>
      <c r="AB7923">
        <v>0</v>
      </c>
      <c r="AC7923">
        <f t="shared" si="123"/>
        <v>0</v>
      </c>
    </row>
    <row r="7924" spans="1:29" x14ac:dyDescent="0.35">
      <c r="A7924">
        <v>210120820</v>
      </c>
      <c r="B7924" s="1">
        <v>44520</v>
      </c>
      <c r="C7924" s="1">
        <v>44519</v>
      </c>
      <c r="D7924">
        <v>423</v>
      </c>
      <c r="E7924">
        <v>1</v>
      </c>
      <c r="F7924" t="s">
        <v>36</v>
      </c>
      <c r="G7924">
        <v>182</v>
      </c>
      <c r="H7924">
        <v>1</v>
      </c>
      <c r="I7924">
        <v>331</v>
      </c>
      <c r="J7924" t="s">
        <v>233</v>
      </c>
      <c r="K7924" t="s">
        <v>11086</v>
      </c>
      <c r="L7924">
        <v>20</v>
      </c>
      <c r="M7924" t="s">
        <v>30</v>
      </c>
      <c r="N7924" t="s">
        <v>173</v>
      </c>
      <c r="O7924">
        <v>707</v>
      </c>
      <c r="P7924" t="s">
        <v>280</v>
      </c>
      <c r="S7924" t="s">
        <v>40</v>
      </c>
      <c r="T7924" t="s">
        <v>41</v>
      </c>
      <c r="U7924">
        <v>331</v>
      </c>
      <c r="Y7924" t="s">
        <v>9146</v>
      </c>
      <c r="AA7924">
        <v>34.042000000000002</v>
      </c>
      <c r="AB7924">
        <v>-118.2625</v>
      </c>
      <c r="AC7924">
        <f t="shared" si="123"/>
        <v>0</v>
      </c>
    </row>
    <row r="7925" spans="1:29" x14ac:dyDescent="0.35">
      <c r="A7925">
        <v>210207855</v>
      </c>
      <c r="B7925" s="1">
        <v>44293</v>
      </c>
      <c r="C7925" s="1">
        <v>44292</v>
      </c>
      <c r="D7925">
        <v>2300</v>
      </c>
      <c r="E7925">
        <v>2</v>
      </c>
      <c r="F7925" t="s">
        <v>56</v>
      </c>
      <c r="G7925">
        <v>204</v>
      </c>
      <c r="H7925">
        <v>1</v>
      </c>
      <c r="I7925">
        <v>510</v>
      </c>
      <c r="J7925" t="s">
        <v>29</v>
      </c>
      <c r="L7925">
        <v>0</v>
      </c>
      <c r="O7925">
        <v>101</v>
      </c>
      <c r="P7925" t="s">
        <v>32</v>
      </c>
      <c r="S7925" t="s">
        <v>40</v>
      </c>
      <c r="T7925" t="s">
        <v>41</v>
      </c>
      <c r="U7925">
        <v>510</v>
      </c>
      <c r="Y7925" t="s">
        <v>11087</v>
      </c>
      <c r="AA7925">
        <v>34.083799999999997</v>
      </c>
      <c r="AB7925">
        <v>-118.28360000000001</v>
      </c>
      <c r="AC7925">
        <f t="shared" si="123"/>
        <v>0</v>
      </c>
    </row>
    <row r="7926" spans="1:29" x14ac:dyDescent="0.35">
      <c r="A7926">
        <v>211915234</v>
      </c>
      <c r="B7926" s="1">
        <v>44505</v>
      </c>
      <c r="C7926" s="1">
        <v>44504</v>
      </c>
      <c r="D7926">
        <v>1720</v>
      </c>
      <c r="E7926">
        <v>19</v>
      </c>
      <c r="F7926" t="s">
        <v>10514</v>
      </c>
      <c r="G7926">
        <v>1999</v>
      </c>
      <c r="H7926">
        <v>2</v>
      </c>
      <c r="I7926">
        <v>624</v>
      </c>
      <c r="J7926" t="s">
        <v>171</v>
      </c>
      <c r="K7926" t="s">
        <v>11088</v>
      </c>
      <c r="L7926">
        <v>30</v>
      </c>
      <c r="M7926" t="s">
        <v>94</v>
      </c>
      <c r="N7926" t="s">
        <v>95</v>
      </c>
      <c r="O7926">
        <v>401</v>
      </c>
      <c r="P7926" t="s">
        <v>231</v>
      </c>
      <c r="Q7926">
        <v>400</v>
      </c>
      <c r="R7926" t="s">
        <v>143</v>
      </c>
      <c r="S7926" t="s">
        <v>40</v>
      </c>
      <c r="T7926" t="s">
        <v>41</v>
      </c>
      <c r="U7926">
        <v>624</v>
      </c>
      <c r="Y7926" t="s">
        <v>11089</v>
      </c>
      <c r="AA7926">
        <v>34.221699999999998</v>
      </c>
      <c r="AB7926">
        <v>-118.42910000000001</v>
      </c>
      <c r="AC7926">
        <f t="shared" si="123"/>
        <v>0</v>
      </c>
    </row>
    <row r="7927" spans="1:29" x14ac:dyDescent="0.35">
      <c r="A7927">
        <v>210810113</v>
      </c>
      <c r="B7927" s="1">
        <v>44352</v>
      </c>
      <c r="C7927" s="1">
        <v>44352</v>
      </c>
      <c r="D7927">
        <v>320</v>
      </c>
      <c r="E7927">
        <v>8</v>
      </c>
      <c r="F7927" t="s">
        <v>109</v>
      </c>
      <c r="G7927">
        <v>887</v>
      </c>
      <c r="H7927">
        <v>1</v>
      </c>
      <c r="I7927">
        <v>440</v>
      </c>
      <c r="J7927" t="s">
        <v>213</v>
      </c>
      <c r="K7927" t="s">
        <v>11090</v>
      </c>
      <c r="L7927">
        <v>42</v>
      </c>
      <c r="M7927" t="s">
        <v>30</v>
      </c>
      <c r="N7927" t="s">
        <v>95</v>
      </c>
      <c r="O7927">
        <v>501</v>
      </c>
      <c r="P7927" t="s">
        <v>164</v>
      </c>
      <c r="S7927" t="s">
        <v>40</v>
      </c>
      <c r="T7927" t="s">
        <v>41</v>
      </c>
      <c r="U7927">
        <v>440</v>
      </c>
      <c r="Y7927" t="s">
        <v>11091</v>
      </c>
      <c r="AA7927">
        <v>34.039099999999998</v>
      </c>
      <c r="AB7927">
        <v>-118.39579999999999</v>
      </c>
      <c r="AC7927">
        <f t="shared" si="123"/>
        <v>0</v>
      </c>
    </row>
    <row r="7928" spans="1:29" x14ac:dyDescent="0.35">
      <c r="A7928">
        <v>210122607</v>
      </c>
      <c r="B7928" s="1">
        <v>44552</v>
      </c>
      <c r="C7928" s="1">
        <v>44552</v>
      </c>
      <c r="D7928">
        <v>330</v>
      </c>
      <c r="E7928">
        <v>1</v>
      </c>
      <c r="F7928" t="s">
        <v>36</v>
      </c>
      <c r="G7928">
        <v>195</v>
      </c>
      <c r="H7928">
        <v>1</v>
      </c>
      <c r="I7928">
        <v>440</v>
      </c>
      <c r="J7928" t="s">
        <v>213</v>
      </c>
      <c r="K7928" t="s">
        <v>11092</v>
      </c>
      <c r="L7928">
        <v>40</v>
      </c>
      <c r="M7928" t="s">
        <v>30</v>
      </c>
      <c r="N7928" t="s">
        <v>73</v>
      </c>
      <c r="O7928">
        <v>101</v>
      </c>
      <c r="P7928" t="s">
        <v>32</v>
      </c>
      <c r="S7928" t="s">
        <v>40</v>
      </c>
      <c r="T7928" t="s">
        <v>41</v>
      </c>
      <c r="U7928">
        <v>440</v>
      </c>
      <c r="Y7928" t="s">
        <v>10005</v>
      </c>
      <c r="AA7928">
        <v>34.035200000000003</v>
      </c>
      <c r="AB7928">
        <v>-118.2598</v>
      </c>
      <c r="AC7928">
        <f t="shared" si="123"/>
        <v>0</v>
      </c>
    </row>
    <row r="7929" spans="1:29" x14ac:dyDescent="0.35">
      <c r="A7929">
        <v>211815049</v>
      </c>
      <c r="B7929" s="1">
        <v>44419</v>
      </c>
      <c r="C7929" s="1">
        <v>44419</v>
      </c>
      <c r="D7929">
        <v>1210</v>
      </c>
      <c r="E7929">
        <v>18</v>
      </c>
      <c r="F7929" t="s">
        <v>10516</v>
      </c>
      <c r="G7929">
        <v>1849</v>
      </c>
      <c r="H7929">
        <v>1</v>
      </c>
      <c r="I7929">
        <v>510</v>
      </c>
      <c r="J7929" t="s">
        <v>29</v>
      </c>
      <c r="L7929">
        <v>0</v>
      </c>
      <c r="O7929">
        <v>101</v>
      </c>
      <c r="P7929" t="s">
        <v>32</v>
      </c>
      <c r="S7929" t="s">
        <v>40</v>
      </c>
      <c r="T7929" t="s">
        <v>41</v>
      </c>
      <c r="U7929">
        <v>510</v>
      </c>
      <c r="Y7929" t="s">
        <v>11093</v>
      </c>
      <c r="Z7929" t="s">
        <v>11094</v>
      </c>
      <c r="AA7929">
        <v>33.929099999999998</v>
      </c>
      <c r="AB7929">
        <v>-118.23350000000001</v>
      </c>
      <c r="AC7929">
        <f t="shared" si="123"/>
        <v>0</v>
      </c>
    </row>
    <row r="7930" spans="1:29" x14ac:dyDescent="0.35">
      <c r="A7930">
        <v>211700924</v>
      </c>
      <c r="B7930" s="1">
        <v>44515</v>
      </c>
      <c r="C7930" s="1">
        <v>44515</v>
      </c>
      <c r="D7930">
        <v>1705</v>
      </c>
      <c r="E7930">
        <v>17</v>
      </c>
      <c r="F7930" t="s">
        <v>10498</v>
      </c>
      <c r="G7930">
        <v>1715</v>
      </c>
      <c r="H7930">
        <v>1</v>
      </c>
      <c r="I7930">
        <v>230</v>
      </c>
      <c r="J7930" t="s">
        <v>161</v>
      </c>
      <c r="K7930" t="s">
        <v>11095</v>
      </c>
      <c r="L7930">
        <v>52</v>
      </c>
      <c r="M7930" t="s">
        <v>30</v>
      </c>
      <c r="N7930" t="s">
        <v>31</v>
      </c>
      <c r="O7930">
        <v>101</v>
      </c>
      <c r="P7930" t="s">
        <v>32</v>
      </c>
      <c r="Q7930">
        <v>109</v>
      </c>
      <c r="R7930" t="s">
        <v>265</v>
      </c>
      <c r="S7930" t="s">
        <v>40</v>
      </c>
      <c r="T7930" t="s">
        <v>41</v>
      </c>
      <c r="U7930">
        <v>230</v>
      </c>
      <c r="V7930">
        <v>998</v>
      </c>
      <c r="Y7930" t="s">
        <v>11096</v>
      </c>
      <c r="Z7930" t="s">
        <v>11097</v>
      </c>
      <c r="AA7930">
        <v>34.295400000000001</v>
      </c>
      <c r="AB7930">
        <v>-118.5136</v>
      </c>
      <c r="AC7930">
        <f t="shared" si="123"/>
        <v>0</v>
      </c>
    </row>
    <row r="7931" spans="1:29" x14ac:dyDescent="0.35">
      <c r="A7931">
        <v>220804176</v>
      </c>
      <c r="B7931" s="1">
        <v>44558</v>
      </c>
      <c r="C7931" s="1">
        <v>44558</v>
      </c>
      <c r="D7931">
        <v>1445</v>
      </c>
      <c r="E7931">
        <v>8</v>
      </c>
      <c r="F7931" t="s">
        <v>109</v>
      </c>
      <c r="G7931">
        <v>882</v>
      </c>
      <c r="H7931">
        <v>2</v>
      </c>
      <c r="I7931">
        <v>625</v>
      </c>
      <c r="J7931" t="s">
        <v>628</v>
      </c>
      <c r="K7931" t="s">
        <v>11098</v>
      </c>
      <c r="L7931">
        <v>28</v>
      </c>
      <c r="M7931" t="s">
        <v>94</v>
      </c>
      <c r="N7931" t="s">
        <v>95</v>
      </c>
      <c r="O7931">
        <v>108</v>
      </c>
      <c r="P7931" t="s">
        <v>105</v>
      </c>
      <c r="Q7931">
        <v>400</v>
      </c>
      <c r="R7931" t="s">
        <v>143</v>
      </c>
      <c r="S7931" t="s">
        <v>40</v>
      </c>
      <c r="T7931" t="s">
        <v>41</v>
      </c>
      <c r="U7931">
        <v>625</v>
      </c>
      <c r="Y7931" t="s">
        <v>11099</v>
      </c>
      <c r="AA7931">
        <v>34.038200000000003</v>
      </c>
      <c r="AB7931">
        <v>-118.44119999999999</v>
      </c>
      <c r="AC7931">
        <f t="shared" si="123"/>
        <v>0</v>
      </c>
    </row>
    <row r="7932" spans="1:29" x14ac:dyDescent="0.35">
      <c r="A7932">
        <v>211406327</v>
      </c>
      <c r="B7932" s="1">
        <v>44238</v>
      </c>
      <c r="C7932" s="1">
        <v>44237</v>
      </c>
      <c r="D7932">
        <v>1730</v>
      </c>
      <c r="E7932">
        <v>14</v>
      </c>
      <c r="F7932" t="s">
        <v>10500</v>
      </c>
      <c r="G7932">
        <v>1464</v>
      </c>
      <c r="H7932">
        <v>1</v>
      </c>
      <c r="I7932">
        <v>510</v>
      </c>
      <c r="J7932" t="s">
        <v>29</v>
      </c>
      <c r="L7932">
        <v>0</v>
      </c>
      <c r="O7932">
        <v>108</v>
      </c>
      <c r="P7932" t="s">
        <v>105</v>
      </c>
      <c r="S7932" t="s">
        <v>40</v>
      </c>
      <c r="T7932" t="s">
        <v>41</v>
      </c>
      <c r="U7932">
        <v>510</v>
      </c>
      <c r="Y7932" t="s">
        <v>11100</v>
      </c>
      <c r="AA7932">
        <v>33.9754</v>
      </c>
      <c r="AB7932">
        <v>-118.4178</v>
      </c>
      <c r="AC7932">
        <f t="shared" si="123"/>
        <v>0</v>
      </c>
    </row>
    <row r="7933" spans="1:29" x14ac:dyDescent="0.35">
      <c r="A7933">
        <v>210514564</v>
      </c>
      <c r="B7933" s="1">
        <v>44475</v>
      </c>
      <c r="C7933" s="1">
        <v>44475</v>
      </c>
      <c r="D7933">
        <v>200</v>
      </c>
      <c r="E7933">
        <v>5</v>
      </c>
      <c r="F7933" t="s">
        <v>98</v>
      </c>
      <c r="G7933">
        <v>567</v>
      </c>
      <c r="H7933">
        <v>2</v>
      </c>
      <c r="I7933">
        <v>624</v>
      </c>
      <c r="J7933" t="s">
        <v>171</v>
      </c>
      <c r="K7933" t="s">
        <v>11101</v>
      </c>
      <c r="L7933">
        <v>58</v>
      </c>
      <c r="M7933" t="s">
        <v>30</v>
      </c>
      <c r="N7933" t="s">
        <v>95</v>
      </c>
      <c r="O7933">
        <v>501</v>
      </c>
      <c r="P7933" t="s">
        <v>164</v>
      </c>
      <c r="Q7933">
        <v>400</v>
      </c>
      <c r="R7933" t="s">
        <v>143</v>
      </c>
      <c r="S7933" t="s">
        <v>40</v>
      </c>
      <c r="T7933" t="s">
        <v>41</v>
      </c>
      <c r="U7933">
        <v>624</v>
      </c>
      <c r="Y7933" t="s">
        <v>11102</v>
      </c>
      <c r="AA7933">
        <v>33.723100000000002</v>
      </c>
      <c r="AB7933">
        <v>-118.288</v>
      </c>
      <c r="AC7933">
        <f t="shared" si="123"/>
        <v>0</v>
      </c>
    </row>
    <row r="7934" spans="1:29" x14ac:dyDescent="0.35">
      <c r="A7934">
        <v>211713052</v>
      </c>
      <c r="B7934" s="1">
        <v>44440</v>
      </c>
      <c r="C7934" s="1">
        <v>44408</v>
      </c>
      <c r="D7934">
        <v>1030</v>
      </c>
      <c r="E7934">
        <v>17</v>
      </c>
      <c r="F7934" t="s">
        <v>10498</v>
      </c>
      <c r="G7934">
        <v>1756</v>
      </c>
      <c r="H7934">
        <v>1</v>
      </c>
      <c r="I7934">
        <v>341</v>
      </c>
      <c r="J7934" t="s">
        <v>157</v>
      </c>
      <c r="K7934" t="s">
        <v>11103</v>
      </c>
      <c r="L7934">
        <v>25</v>
      </c>
      <c r="M7934" t="s">
        <v>94</v>
      </c>
      <c r="N7934" t="s">
        <v>73</v>
      </c>
      <c r="O7934">
        <v>501</v>
      </c>
      <c r="P7934" t="s">
        <v>164</v>
      </c>
      <c r="S7934" t="s">
        <v>40</v>
      </c>
      <c r="T7934" t="s">
        <v>41</v>
      </c>
      <c r="U7934">
        <v>341</v>
      </c>
      <c r="Y7934" t="s">
        <v>11104</v>
      </c>
      <c r="AA7934">
        <v>34.256599999999999</v>
      </c>
      <c r="AB7934">
        <v>-118.50790000000001</v>
      </c>
      <c r="AC7934">
        <f t="shared" si="123"/>
        <v>0</v>
      </c>
    </row>
    <row r="7935" spans="1:29" x14ac:dyDescent="0.35">
      <c r="A7935">
        <v>211401058</v>
      </c>
      <c r="B7935" s="1">
        <v>44512</v>
      </c>
      <c r="C7935" s="1">
        <v>44512</v>
      </c>
      <c r="D7935">
        <v>2320</v>
      </c>
      <c r="E7935">
        <v>14</v>
      </c>
      <c r="F7935" t="s">
        <v>10500</v>
      </c>
      <c r="G7935">
        <v>1432</v>
      </c>
      <c r="H7935">
        <v>1</v>
      </c>
      <c r="I7935">
        <v>230</v>
      </c>
      <c r="J7935" t="s">
        <v>161</v>
      </c>
      <c r="K7935" t="s">
        <v>11105</v>
      </c>
      <c r="L7935">
        <v>52</v>
      </c>
      <c r="M7935" t="s">
        <v>94</v>
      </c>
      <c r="N7935" t="s">
        <v>163</v>
      </c>
      <c r="O7935">
        <v>102</v>
      </c>
      <c r="P7935" t="s">
        <v>186</v>
      </c>
      <c r="Q7935">
        <v>312</v>
      </c>
      <c r="R7935" t="s">
        <v>717</v>
      </c>
      <c r="S7935" t="s">
        <v>33</v>
      </c>
      <c r="T7935" t="s">
        <v>34</v>
      </c>
      <c r="U7935">
        <v>230</v>
      </c>
      <c r="Y7935" t="s">
        <v>764</v>
      </c>
      <c r="Z7935" t="s">
        <v>11106</v>
      </c>
      <c r="AA7935">
        <v>33.990499999999997</v>
      </c>
      <c r="AB7935">
        <v>-118.4599</v>
      </c>
      <c r="AC7935">
        <f t="shared" si="123"/>
        <v>1</v>
      </c>
    </row>
    <row r="7936" spans="1:29" x14ac:dyDescent="0.35">
      <c r="A7936">
        <v>210610686</v>
      </c>
      <c r="B7936" s="1">
        <v>44351</v>
      </c>
      <c r="C7936" s="1">
        <v>44337</v>
      </c>
      <c r="D7936">
        <v>2050</v>
      </c>
      <c r="E7936">
        <v>6</v>
      </c>
      <c r="F7936" t="s">
        <v>91</v>
      </c>
      <c r="G7936">
        <v>622</v>
      </c>
      <c r="H7936">
        <v>2</v>
      </c>
      <c r="I7936">
        <v>354</v>
      </c>
      <c r="J7936" t="s">
        <v>167</v>
      </c>
      <c r="K7936" t="s">
        <v>11107</v>
      </c>
      <c r="L7936">
        <v>44</v>
      </c>
      <c r="M7936" t="s">
        <v>30</v>
      </c>
      <c r="N7936" t="s">
        <v>73</v>
      </c>
      <c r="O7936">
        <v>501</v>
      </c>
      <c r="P7936" t="s">
        <v>164</v>
      </c>
      <c r="S7936" t="s">
        <v>40</v>
      </c>
      <c r="T7936" t="s">
        <v>41</v>
      </c>
      <c r="U7936">
        <v>354</v>
      </c>
      <c r="Y7936" t="s">
        <v>11108</v>
      </c>
      <c r="AA7936">
        <v>34.1145</v>
      </c>
      <c r="AB7936">
        <v>-118.36709999999999</v>
      </c>
      <c r="AC7936">
        <f t="shared" si="123"/>
        <v>0</v>
      </c>
    </row>
    <row r="7937" spans="1:29" x14ac:dyDescent="0.35">
      <c r="A7937">
        <v>211906331</v>
      </c>
      <c r="B7937" s="1">
        <v>44260</v>
      </c>
      <c r="C7937" s="1">
        <v>44260</v>
      </c>
      <c r="D7937">
        <v>1500</v>
      </c>
      <c r="E7937">
        <v>19</v>
      </c>
      <c r="F7937" t="s">
        <v>10514</v>
      </c>
      <c r="G7937">
        <v>1924</v>
      </c>
      <c r="H7937">
        <v>2</v>
      </c>
      <c r="I7937">
        <v>354</v>
      </c>
      <c r="J7937" t="s">
        <v>167</v>
      </c>
      <c r="K7937">
        <v>930</v>
      </c>
      <c r="L7937">
        <v>26</v>
      </c>
      <c r="M7937" t="s">
        <v>30</v>
      </c>
      <c r="N7937" t="s">
        <v>95</v>
      </c>
      <c r="O7937">
        <v>501</v>
      </c>
      <c r="P7937" t="s">
        <v>164</v>
      </c>
      <c r="S7937" t="s">
        <v>40</v>
      </c>
      <c r="T7937" t="s">
        <v>41</v>
      </c>
      <c r="U7937">
        <v>354</v>
      </c>
      <c r="Y7937" t="s">
        <v>11109</v>
      </c>
      <c r="AA7937">
        <v>34.294800000000002</v>
      </c>
      <c r="AB7937">
        <v>-118.4571</v>
      </c>
      <c r="AC7937">
        <f t="shared" si="123"/>
        <v>0</v>
      </c>
    </row>
    <row r="7938" spans="1:29" x14ac:dyDescent="0.35">
      <c r="A7938">
        <v>212105163</v>
      </c>
      <c r="B7938" s="1">
        <v>44230</v>
      </c>
      <c r="C7938" s="1">
        <v>44230</v>
      </c>
      <c r="D7938">
        <v>600</v>
      </c>
      <c r="E7938">
        <v>21</v>
      </c>
      <c r="F7938" t="s">
        <v>10503</v>
      </c>
      <c r="G7938">
        <v>2155</v>
      </c>
      <c r="H7938">
        <v>1</v>
      </c>
      <c r="I7938">
        <v>330</v>
      </c>
      <c r="J7938" t="s">
        <v>37</v>
      </c>
      <c r="K7938" t="s">
        <v>289</v>
      </c>
      <c r="L7938">
        <v>44</v>
      </c>
      <c r="M7938" t="s">
        <v>94</v>
      </c>
      <c r="N7938" t="s">
        <v>163</v>
      </c>
      <c r="O7938">
        <v>707</v>
      </c>
      <c r="P7938" t="s">
        <v>280</v>
      </c>
      <c r="S7938" t="s">
        <v>40</v>
      </c>
      <c r="T7938" t="s">
        <v>41</v>
      </c>
      <c r="U7938">
        <v>330</v>
      </c>
      <c r="Y7938" t="s">
        <v>11110</v>
      </c>
      <c r="AA7938">
        <v>34.186500000000002</v>
      </c>
      <c r="AB7938">
        <v>-118.611</v>
      </c>
      <c r="AC7938">
        <f t="shared" si="123"/>
        <v>0</v>
      </c>
    </row>
    <row r="7939" spans="1:29" x14ac:dyDescent="0.35">
      <c r="A7939">
        <v>210305549</v>
      </c>
      <c r="B7939" s="1">
        <v>44226</v>
      </c>
      <c r="C7939" s="1">
        <v>44226</v>
      </c>
      <c r="D7939">
        <v>735</v>
      </c>
      <c r="E7939">
        <v>3</v>
      </c>
      <c r="F7939" t="s">
        <v>43</v>
      </c>
      <c r="G7939">
        <v>379</v>
      </c>
      <c r="H7939">
        <v>2</v>
      </c>
      <c r="I7939">
        <v>745</v>
      </c>
      <c r="J7939" t="s">
        <v>139</v>
      </c>
      <c r="K7939" t="s">
        <v>11111</v>
      </c>
      <c r="L7939">
        <v>31</v>
      </c>
      <c r="M7939" t="s">
        <v>94</v>
      </c>
      <c r="N7939" t="s">
        <v>95</v>
      </c>
      <c r="O7939">
        <v>502</v>
      </c>
      <c r="P7939" t="s">
        <v>47</v>
      </c>
      <c r="Q7939">
        <v>400</v>
      </c>
      <c r="R7939" t="s">
        <v>143</v>
      </c>
      <c r="S7939" t="s">
        <v>40</v>
      </c>
      <c r="T7939" t="s">
        <v>41</v>
      </c>
      <c r="U7939">
        <v>745</v>
      </c>
      <c r="Y7939" t="s">
        <v>3868</v>
      </c>
      <c r="AA7939">
        <v>34.012099999999997</v>
      </c>
      <c r="AB7939">
        <v>-118.2921</v>
      </c>
      <c r="AC7939">
        <f t="shared" ref="AC7939:AC8002" si="124">IF(OR((S:S)="CC", S:S="AA",S:S="JA"), 1, 0)</f>
        <v>0</v>
      </c>
    </row>
    <row r="7940" spans="1:29" x14ac:dyDescent="0.35">
      <c r="A7940">
        <v>211804948</v>
      </c>
      <c r="B7940" s="1">
        <v>44215</v>
      </c>
      <c r="C7940" s="1">
        <v>44215</v>
      </c>
      <c r="D7940">
        <v>1315</v>
      </c>
      <c r="E7940">
        <v>18</v>
      </c>
      <c r="F7940" t="s">
        <v>10516</v>
      </c>
      <c r="G7940">
        <v>1837</v>
      </c>
      <c r="H7940">
        <v>1</v>
      </c>
      <c r="I7940">
        <v>230</v>
      </c>
      <c r="J7940" t="s">
        <v>161</v>
      </c>
      <c r="K7940" t="s">
        <v>11112</v>
      </c>
      <c r="L7940">
        <v>17</v>
      </c>
      <c r="M7940" t="s">
        <v>30</v>
      </c>
      <c r="N7940" t="s">
        <v>163</v>
      </c>
      <c r="O7940">
        <v>101</v>
      </c>
      <c r="P7940" t="s">
        <v>32</v>
      </c>
      <c r="Q7940">
        <v>102</v>
      </c>
      <c r="R7940" t="s">
        <v>219</v>
      </c>
      <c r="S7940" t="s">
        <v>40</v>
      </c>
      <c r="T7940" t="s">
        <v>41</v>
      </c>
      <c r="U7940">
        <v>230</v>
      </c>
      <c r="Y7940" t="s">
        <v>11113</v>
      </c>
      <c r="Z7940" t="s">
        <v>11114</v>
      </c>
      <c r="AA7940">
        <v>33.937100000000001</v>
      </c>
      <c r="AB7940">
        <v>-118.239</v>
      </c>
      <c r="AC7940">
        <f t="shared" si="124"/>
        <v>0</v>
      </c>
    </row>
    <row r="7941" spans="1:29" x14ac:dyDescent="0.35">
      <c r="A7941">
        <v>221007057</v>
      </c>
      <c r="B7941" s="1">
        <v>44642</v>
      </c>
      <c r="C7941" s="1">
        <v>44360</v>
      </c>
      <c r="D7941">
        <v>1929</v>
      </c>
      <c r="E7941">
        <v>10</v>
      </c>
      <c r="F7941" t="s">
        <v>103</v>
      </c>
      <c r="G7941">
        <v>1075</v>
      </c>
      <c r="H7941">
        <v>2</v>
      </c>
      <c r="I7941">
        <v>956</v>
      </c>
      <c r="J7941" t="s">
        <v>328</v>
      </c>
      <c r="K7941" t="s">
        <v>7043</v>
      </c>
      <c r="L7941">
        <v>25</v>
      </c>
      <c r="M7941" t="s">
        <v>94</v>
      </c>
      <c r="N7941" t="s">
        <v>73</v>
      </c>
      <c r="O7941">
        <v>501</v>
      </c>
      <c r="P7941" t="s">
        <v>164</v>
      </c>
      <c r="S7941" t="s">
        <v>84</v>
      </c>
      <c r="T7941" t="s">
        <v>85</v>
      </c>
      <c r="U7941">
        <v>956</v>
      </c>
      <c r="Y7941" t="s">
        <v>11115</v>
      </c>
      <c r="AA7941">
        <v>34.158900000000003</v>
      </c>
      <c r="AB7941">
        <v>-118.52290000000001</v>
      </c>
      <c r="AC7941">
        <f t="shared" si="124"/>
        <v>0</v>
      </c>
    </row>
    <row r="7942" spans="1:29" x14ac:dyDescent="0.35">
      <c r="A7942">
        <v>211014253</v>
      </c>
      <c r="B7942" s="1">
        <v>44506</v>
      </c>
      <c r="C7942" s="1">
        <v>44506</v>
      </c>
      <c r="D7942">
        <v>330</v>
      </c>
      <c r="E7942">
        <v>10</v>
      </c>
      <c r="F7942" t="s">
        <v>103</v>
      </c>
      <c r="G7942">
        <v>1025</v>
      </c>
      <c r="H7942">
        <v>2</v>
      </c>
      <c r="I7942">
        <v>626</v>
      </c>
      <c r="J7942" t="s">
        <v>141</v>
      </c>
      <c r="K7942" t="s">
        <v>11116</v>
      </c>
      <c r="L7942">
        <v>33</v>
      </c>
      <c r="M7942" t="s">
        <v>30</v>
      </c>
      <c r="N7942" t="s">
        <v>95</v>
      </c>
      <c r="O7942">
        <v>502</v>
      </c>
      <c r="P7942" t="s">
        <v>47</v>
      </c>
      <c r="Q7942">
        <v>500</v>
      </c>
      <c r="R7942" t="s">
        <v>184</v>
      </c>
      <c r="S7942" t="s">
        <v>40</v>
      </c>
      <c r="T7942" t="s">
        <v>41</v>
      </c>
      <c r="U7942">
        <v>626</v>
      </c>
      <c r="Y7942" t="s">
        <v>11117</v>
      </c>
      <c r="AA7942">
        <v>34.200899999999997</v>
      </c>
      <c r="AB7942">
        <v>-118.52290000000001</v>
      </c>
      <c r="AC7942">
        <f t="shared" si="124"/>
        <v>0</v>
      </c>
    </row>
    <row r="7943" spans="1:29" x14ac:dyDescent="0.35">
      <c r="A7943">
        <v>212115061</v>
      </c>
      <c r="B7943" s="1">
        <v>44480</v>
      </c>
      <c r="C7943" s="1">
        <v>44479</v>
      </c>
      <c r="D7943">
        <v>1740</v>
      </c>
      <c r="E7943">
        <v>21</v>
      </c>
      <c r="F7943" t="s">
        <v>10503</v>
      </c>
      <c r="G7943">
        <v>2156</v>
      </c>
      <c r="H7943">
        <v>1</v>
      </c>
      <c r="I7943">
        <v>442</v>
      </c>
      <c r="J7943" t="s">
        <v>179</v>
      </c>
      <c r="K7943">
        <v>325</v>
      </c>
      <c r="L7943">
        <v>35</v>
      </c>
      <c r="M7943" t="s">
        <v>30</v>
      </c>
      <c r="N7943" t="s">
        <v>46</v>
      </c>
      <c r="O7943">
        <v>404</v>
      </c>
      <c r="P7943" t="s">
        <v>1637</v>
      </c>
      <c r="S7943" t="s">
        <v>40</v>
      </c>
      <c r="T7943" t="s">
        <v>41</v>
      </c>
      <c r="U7943">
        <v>442</v>
      </c>
      <c r="Y7943" t="s">
        <v>11118</v>
      </c>
      <c r="AA7943">
        <v>34.193800000000003</v>
      </c>
      <c r="AB7943">
        <v>-118.6037</v>
      </c>
      <c r="AC7943">
        <f t="shared" si="124"/>
        <v>0</v>
      </c>
    </row>
    <row r="7944" spans="1:29" x14ac:dyDescent="0.35">
      <c r="A7944">
        <v>212111448</v>
      </c>
      <c r="B7944" s="1">
        <v>44392</v>
      </c>
      <c r="C7944" s="1">
        <v>44392</v>
      </c>
      <c r="D7944">
        <v>2130</v>
      </c>
      <c r="E7944">
        <v>21</v>
      </c>
      <c r="F7944" t="s">
        <v>10503</v>
      </c>
      <c r="G7944">
        <v>2148</v>
      </c>
      <c r="H7944">
        <v>2</v>
      </c>
      <c r="I7944">
        <v>624</v>
      </c>
      <c r="J7944" t="s">
        <v>171</v>
      </c>
      <c r="K7944" t="s">
        <v>11119</v>
      </c>
      <c r="L7944">
        <v>60</v>
      </c>
      <c r="M7944" t="s">
        <v>30</v>
      </c>
      <c r="N7944" t="s">
        <v>31</v>
      </c>
      <c r="O7944">
        <v>101</v>
      </c>
      <c r="P7944" t="s">
        <v>32</v>
      </c>
      <c r="Q7944">
        <v>400</v>
      </c>
      <c r="R7944" t="s">
        <v>143</v>
      </c>
      <c r="S7944" t="s">
        <v>40</v>
      </c>
      <c r="T7944" t="s">
        <v>41</v>
      </c>
      <c r="U7944">
        <v>624</v>
      </c>
      <c r="Y7944" t="s">
        <v>930</v>
      </c>
      <c r="Z7944" t="s">
        <v>11120</v>
      </c>
      <c r="AA7944">
        <v>34.201000000000001</v>
      </c>
      <c r="AB7944">
        <v>-118.5797</v>
      </c>
      <c r="AC7944">
        <f t="shared" si="124"/>
        <v>0</v>
      </c>
    </row>
    <row r="7945" spans="1:29" x14ac:dyDescent="0.35">
      <c r="A7945">
        <v>211704578</v>
      </c>
      <c r="B7945" s="1">
        <v>44213</v>
      </c>
      <c r="C7945" s="1">
        <v>44212</v>
      </c>
      <c r="D7945">
        <v>1800</v>
      </c>
      <c r="E7945">
        <v>17</v>
      </c>
      <c r="F7945" t="s">
        <v>10498</v>
      </c>
      <c r="G7945">
        <v>1782</v>
      </c>
      <c r="H7945">
        <v>1</v>
      </c>
      <c r="I7945">
        <v>510</v>
      </c>
      <c r="J7945" t="s">
        <v>29</v>
      </c>
      <c r="L7945">
        <v>0</v>
      </c>
      <c r="O7945">
        <v>103</v>
      </c>
      <c r="P7945" t="s">
        <v>146</v>
      </c>
      <c r="S7945" t="s">
        <v>40</v>
      </c>
      <c r="T7945" t="s">
        <v>41</v>
      </c>
      <c r="U7945">
        <v>510</v>
      </c>
      <c r="Y7945" t="s">
        <v>11121</v>
      </c>
      <c r="AA7945">
        <v>34.231200000000001</v>
      </c>
      <c r="AB7945">
        <v>-118.56319999999999</v>
      </c>
      <c r="AC7945">
        <f t="shared" si="124"/>
        <v>0</v>
      </c>
    </row>
    <row r="7946" spans="1:29" x14ac:dyDescent="0.35">
      <c r="A7946">
        <v>211706983</v>
      </c>
      <c r="B7946" s="1">
        <v>44285</v>
      </c>
      <c r="C7946" s="1">
        <v>44285</v>
      </c>
      <c r="D7946">
        <v>1820</v>
      </c>
      <c r="E7946">
        <v>17</v>
      </c>
      <c r="F7946" t="s">
        <v>10498</v>
      </c>
      <c r="G7946">
        <v>1713</v>
      </c>
      <c r="H7946">
        <v>1</v>
      </c>
      <c r="I7946">
        <v>236</v>
      </c>
      <c r="J7946" t="s">
        <v>692</v>
      </c>
      <c r="K7946" t="s">
        <v>11122</v>
      </c>
      <c r="L7946">
        <v>38</v>
      </c>
      <c r="M7946" t="s">
        <v>94</v>
      </c>
      <c r="N7946" t="s">
        <v>95</v>
      </c>
      <c r="O7946">
        <v>501</v>
      </c>
      <c r="P7946" t="s">
        <v>164</v>
      </c>
      <c r="Q7946">
        <v>205</v>
      </c>
      <c r="R7946" t="s">
        <v>579</v>
      </c>
      <c r="S7946" t="s">
        <v>84</v>
      </c>
      <c r="T7946" t="s">
        <v>85</v>
      </c>
      <c r="U7946">
        <v>236</v>
      </c>
      <c r="V7946">
        <v>998</v>
      </c>
      <c r="Y7946" t="s">
        <v>11123</v>
      </c>
      <c r="AA7946">
        <v>34.279000000000003</v>
      </c>
      <c r="AB7946">
        <v>-118.5394</v>
      </c>
      <c r="AC7946">
        <f t="shared" si="124"/>
        <v>0</v>
      </c>
    </row>
    <row r="7947" spans="1:29" x14ac:dyDescent="0.35">
      <c r="A7947">
        <v>210210411</v>
      </c>
      <c r="B7947" s="1">
        <v>44354</v>
      </c>
      <c r="C7947" s="1">
        <v>44353</v>
      </c>
      <c r="D7947">
        <v>230</v>
      </c>
      <c r="E7947">
        <v>2</v>
      </c>
      <c r="F7947" t="s">
        <v>56</v>
      </c>
      <c r="G7947">
        <v>246</v>
      </c>
      <c r="H7947">
        <v>1</v>
      </c>
      <c r="I7947">
        <v>440</v>
      </c>
      <c r="J7947" t="s">
        <v>213</v>
      </c>
      <c r="K7947" t="s">
        <v>11124</v>
      </c>
      <c r="L7947">
        <v>44</v>
      </c>
      <c r="M7947" t="s">
        <v>30</v>
      </c>
      <c r="N7947" t="s">
        <v>163</v>
      </c>
      <c r="O7947">
        <v>101</v>
      </c>
      <c r="P7947" t="s">
        <v>32</v>
      </c>
      <c r="S7947" t="s">
        <v>40</v>
      </c>
      <c r="T7947" t="s">
        <v>41</v>
      </c>
      <c r="U7947">
        <v>440</v>
      </c>
      <c r="Y7947" t="s">
        <v>931</v>
      </c>
      <c r="AA7947">
        <v>34.059800000000003</v>
      </c>
      <c r="AB7947">
        <v>-118.2734</v>
      </c>
      <c r="AC7947">
        <f t="shared" si="124"/>
        <v>0</v>
      </c>
    </row>
    <row r="7948" spans="1:29" x14ac:dyDescent="0.35">
      <c r="A7948">
        <v>210110208</v>
      </c>
      <c r="B7948" s="1">
        <v>44328</v>
      </c>
      <c r="C7948" s="1">
        <v>44328</v>
      </c>
      <c r="D7948">
        <v>1730</v>
      </c>
      <c r="E7948">
        <v>1</v>
      </c>
      <c r="F7948" t="s">
        <v>36</v>
      </c>
      <c r="G7948">
        <v>156</v>
      </c>
      <c r="H7948">
        <v>2</v>
      </c>
      <c r="I7948">
        <v>624</v>
      </c>
      <c r="J7948" t="s">
        <v>171</v>
      </c>
      <c r="K7948" t="s">
        <v>9277</v>
      </c>
      <c r="L7948">
        <v>40</v>
      </c>
      <c r="M7948" t="s">
        <v>94</v>
      </c>
      <c r="N7948" t="s">
        <v>95</v>
      </c>
      <c r="O7948">
        <v>102</v>
      </c>
      <c r="P7948" t="s">
        <v>186</v>
      </c>
      <c r="Q7948">
        <v>400</v>
      </c>
      <c r="R7948" t="s">
        <v>143</v>
      </c>
      <c r="S7948" t="s">
        <v>40</v>
      </c>
      <c r="T7948" t="s">
        <v>41</v>
      </c>
      <c r="U7948">
        <v>624</v>
      </c>
      <c r="Y7948" t="s">
        <v>997</v>
      </c>
      <c r="Z7948" t="s">
        <v>152</v>
      </c>
      <c r="AA7948">
        <v>34.044199999999996</v>
      </c>
      <c r="AB7948">
        <v>-118.2439</v>
      </c>
      <c r="AC7948">
        <f t="shared" si="124"/>
        <v>0</v>
      </c>
    </row>
    <row r="7949" spans="1:29" x14ac:dyDescent="0.35">
      <c r="A7949">
        <v>212115806</v>
      </c>
      <c r="B7949" s="1">
        <v>44498</v>
      </c>
      <c r="C7949" s="1">
        <v>44498</v>
      </c>
      <c r="D7949">
        <v>1100</v>
      </c>
      <c r="E7949">
        <v>21</v>
      </c>
      <c r="F7949" t="s">
        <v>10503</v>
      </c>
      <c r="G7949">
        <v>2187</v>
      </c>
      <c r="H7949">
        <v>1</v>
      </c>
      <c r="I7949">
        <v>761</v>
      </c>
      <c r="J7949" t="s">
        <v>403</v>
      </c>
      <c r="K7949" t="s">
        <v>11125</v>
      </c>
      <c r="L7949">
        <v>30</v>
      </c>
      <c r="M7949" t="s">
        <v>94</v>
      </c>
      <c r="N7949" t="s">
        <v>95</v>
      </c>
      <c r="O7949">
        <v>102</v>
      </c>
      <c r="P7949" t="s">
        <v>186</v>
      </c>
      <c r="Q7949">
        <v>200</v>
      </c>
      <c r="R7949" t="s">
        <v>663</v>
      </c>
      <c r="S7949" t="s">
        <v>40</v>
      </c>
      <c r="T7949" t="s">
        <v>41</v>
      </c>
      <c r="U7949">
        <v>761</v>
      </c>
      <c r="Y7949" t="s">
        <v>11126</v>
      </c>
      <c r="AA7949">
        <v>34.168300000000002</v>
      </c>
      <c r="AB7949">
        <v>-118.6007</v>
      </c>
      <c r="AC7949">
        <f t="shared" si="124"/>
        <v>0</v>
      </c>
    </row>
    <row r="7950" spans="1:29" x14ac:dyDescent="0.35">
      <c r="A7950">
        <v>212008380</v>
      </c>
      <c r="B7950" s="1">
        <v>44308</v>
      </c>
      <c r="C7950" s="1">
        <v>44308</v>
      </c>
      <c r="D7950">
        <v>600</v>
      </c>
      <c r="E7950">
        <v>20</v>
      </c>
      <c r="F7950" t="s">
        <v>10529</v>
      </c>
      <c r="G7950">
        <v>2024</v>
      </c>
      <c r="H7950">
        <v>2</v>
      </c>
      <c r="I7950">
        <v>860</v>
      </c>
      <c r="J7950" t="s">
        <v>2220</v>
      </c>
      <c r="K7950" t="s">
        <v>11127</v>
      </c>
      <c r="L7950">
        <v>43</v>
      </c>
      <c r="M7950" t="s">
        <v>94</v>
      </c>
      <c r="N7950" t="s">
        <v>95</v>
      </c>
      <c r="O7950">
        <v>922</v>
      </c>
      <c r="P7950" t="s">
        <v>11128</v>
      </c>
      <c r="Q7950">
        <v>400</v>
      </c>
      <c r="R7950" t="s">
        <v>143</v>
      </c>
      <c r="S7950" t="s">
        <v>40</v>
      </c>
      <c r="T7950" t="s">
        <v>41</v>
      </c>
      <c r="U7950">
        <v>860</v>
      </c>
      <c r="Y7950" t="s">
        <v>11129</v>
      </c>
      <c r="AA7950">
        <v>34.063600000000001</v>
      </c>
      <c r="AB7950">
        <v>-118.3047</v>
      </c>
      <c r="AC7950">
        <f t="shared" si="124"/>
        <v>0</v>
      </c>
    </row>
    <row r="7951" spans="1:29" x14ac:dyDescent="0.35">
      <c r="A7951">
        <v>211708628</v>
      </c>
      <c r="B7951" s="1">
        <v>44330</v>
      </c>
      <c r="C7951" s="1">
        <v>44323</v>
      </c>
      <c r="D7951">
        <v>927</v>
      </c>
      <c r="E7951">
        <v>17</v>
      </c>
      <c r="F7951" t="s">
        <v>10498</v>
      </c>
      <c r="G7951">
        <v>1764</v>
      </c>
      <c r="H7951">
        <v>1</v>
      </c>
      <c r="I7951">
        <v>343</v>
      </c>
      <c r="J7951" t="s">
        <v>50</v>
      </c>
      <c r="K7951">
        <v>325</v>
      </c>
      <c r="L7951">
        <v>0</v>
      </c>
      <c r="M7951" t="s">
        <v>46</v>
      </c>
      <c r="N7951" t="s">
        <v>46</v>
      </c>
      <c r="O7951">
        <v>203</v>
      </c>
      <c r="P7951" t="s">
        <v>101</v>
      </c>
      <c r="S7951" t="s">
        <v>40</v>
      </c>
      <c r="T7951" t="s">
        <v>41</v>
      </c>
      <c r="U7951">
        <v>343</v>
      </c>
      <c r="Y7951" t="s">
        <v>11130</v>
      </c>
      <c r="AA7951">
        <v>34.235500000000002</v>
      </c>
      <c r="AB7951">
        <v>-118.5573</v>
      </c>
      <c r="AC7951">
        <f t="shared" si="124"/>
        <v>0</v>
      </c>
    </row>
    <row r="7952" spans="1:29" x14ac:dyDescent="0.35">
      <c r="A7952">
        <v>211111634</v>
      </c>
      <c r="B7952" s="1">
        <v>44414</v>
      </c>
      <c r="C7952" s="1">
        <v>44316</v>
      </c>
      <c r="D7952">
        <v>1200</v>
      </c>
      <c r="E7952">
        <v>11</v>
      </c>
      <c r="F7952" t="s">
        <v>64</v>
      </c>
      <c r="G7952">
        <v>1113</v>
      </c>
      <c r="H7952">
        <v>1</v>
      </c>
      <c r="I7952">
        <v>341</v>
      </c>
      <c r="J7952" t="s">
        <v>157</v>
      </c>
      <c r="L7952">
        <v>76</v>
      </c>
      <c r="M7952" t="s">
        <v>94</v>
      </c>
      <c r="N7952" t="s">
        <v>95</v>
      </c>
      <c r="O7952">
        <v>516</v>
      </c>
      <c r="P7952" t="s">
        <v>1833</v>
      </c>
      <c r="S7952" t="s">
        <v>40</v>
      </c>
      <c r="T7952" t="s">
        <v>41</v>
      </c>
      <c r="U7952">
        <v>341</v>
      </c>
      <c r="Y7952" t="s">
        <v>11131</v>
      </c>
      <c r="AA7952">
        <v>34.134099999999997</v>
      </c>
      <c r="AB7952">
        <v>-118.22369999999999</v>
      </c>
      <c r="AC7952">
        <f t="shared" si="124"/>
        <v>0</v>
      </c>
    </row>
    <row r="7953" spans="1:29" x14ac:dyDescent="0.35">
      <c r="A7953">
        <v>211817350</v>
      </c>
      <c r="B7953" s="1">
        <v>44463</v>
      </c>
      <c r="C7953" s="1">
        <v>44463</v>
      </c>
      <c r="D7953">
        <v>430</v>
      </c>
      <c r="E7953">
        <v>18</v>
      </c>
      <c r="F7953" t="s">
        <v>10516</v>
      </c>
      <c r="G7953">
        <v>1823</v>
      </c>
      <c r="H7953">
        <v>2</v>
      </c>
      <c r="I7953">
        <v>626</v>
      </c>
      <c r="J7953" t="s">
        <v>141</v>
      </c>
      <c r="K7953" t="s">
        <v>11132</v>
      </c>
      <c r="L7953">
        <v>32</v>
      </c>
      <c r="M7953" t="s">
        <v>94</v>
      </c>
      <c r="N7953" t="s">
        <v>95</v>
      </c>
      <c r="O7953">
        <v>505</v>
      </c>
      <c r="P7953" t="s">
        <v>953</v>
      </c>
      <c r="Q7953">
        <v>400</v>
      </c>
      <c r="R7953" t="s">
        <v>143</v>
      </c>
      <c r="S7953" t="s">
        <v>40</v>
      </c>
      <c r="T7953" t="s">
        <v>41</v>
      </c>
      <c r="U7953">
        <v>626</v>
      </c>
      <c r="Y7953" t="s">
        <v>11133</v>
      </c>
      <c r="AA7953">
        <v>33.943800000000003</v>
      </c>
      <c r="AB7953">
        <v>-118.26949999999999</v>
      </c>
      <c r="AC7953">
        <f t="shared" si="124"/>
        <v>0</v>
      </c>
    </row>
    <row r="7954" spans="1:29" x14ac:dyDescent="0.35">
      <c r="A7954">
        <v>211821023</v>
      </c>
      <c r="B7954" s="1">
        <v>44531</v>
      </c>
      <c r="C7954" s="1">
        <v>44530</v>
      </c>
      <c r="D7954">
        <v>2220</v>
      </c>
      <c r="E7954">
        <v>18</v>
      </c>
      <c r="F7954" t="s">
        <v>10516</v>
      </c>
      <c r="G7954">
        <v>1844</v>
      </c>
      <c r="H7954">
        <v>1</v>
      </c>
      <c r="I7954">
        <v>330</v>
      </c>
      <c r="J7954" t="s">
        <v>37</v>
      </c>
      <c r="K7954" t="s">
        <v>11134</v>
      </c>
      <c r="L7954">
        <v>32</v>
      </c>
      <c r="M7954" t="s">
        <v>94</v>
      </c>
      <c r="N7954" t="s">
        <v>163</v>
      </c>
      <c r="O7954">
        <v>704</v>
      </c>
      <c r="P7954" t="s">
        <v>1204</v>
      </c>
      <c r="S7954" t="s">
        <v>40</v>
      </c>
      <c r="T7954" t="s">
        <v>41</v>
      </c>
      <c r="U7954">
        <v>330</v>
      </c>
      <c r="Y7954" t="s">
        <v>11135</v>
      </c>
      <c r="AA7954">
        <v>33.936500000000002</v>
      </c>
      <c r="AB7954">
        <v>-118.26300000000001</v>
      </c>
      <c r="AC7954">
        <f t="shared" si="124"/>
        <v>0</v>
      </c>
    </row>
    <row r="7955" spans="1:29" x14ac:dyDescent="0.35">
      <c r="A7955">
        <v>210807576</v>
      </c>
      <c r="B7955" s="1">
        <v>44285</v>
      </c>
      <c r="C7955" s="1">
        <v>44282</v>
      </c>
      <c r="D7955">
        <v>626</v>
      </c>
      <c r="E7955">
        <v>8</v>
      </c>
      <c r="F7955" t="s">
        <v>109</v>
      </c>
      <c r="G7955">
        <v>857</v>
      </c>
      <c r="H7955">
        <v>1</v>
      </c>
      <c r="I7955">
        <v>510</v>
      </c>
      <c r="J7955" t="s">
        <v>29</v>
      </c>
      <c r="L7955">
        <v>0</v>
      </c>
      <c r="O7955">
        <v>101</v>
      </c>
      <c r="P7955" t="s">
        <v>32</v>
      </c>
      <c r="S7955" t="s">
        <v>40</v>
      </c>
      <c r="T7955" t="s">
        <v>41</v>
      </c>
      <c r="U7955">
        <v>510</v>
      </c>
      <c r="Y7955" t="s">
        <v>11136</v>
      </c>
      <c r="AA7955">
        <v>34.053100000000001</v>
      </c>
      <c r="AB7955">
        <v>-118.39409999999999</v>
      </c>
      <c r="AC7955">
        <f t="shared" si="124"/>
        <v>0</v>
      </c>
    </row>
    <row r="7956" spans="1:29" x14ac:dyDescent="0.35">
      <c r="A7956">
        <v>210915872</v>
      </c>
      <c r="B7956" s="1">
        <v>44497</v>
      </c>
      <c r="C7956" s="1">
        <v>44497</v>
      </c>
      <c r="D7956">
        <v>620</v>
      </c>
      <c r="E7956">
        <v>9</v>
      </c>
      <c r="F7956" t="s">
        <v>49</v>
      </c>
      <c r="G7956">
        <v>919</v>
      </c>
      <c r="H7956">
        <v>2</v>
      </c>
      <c r="I7956">
        <v>740</v>
      </c>
      <c r="J7956" t="s">
        <v>224</v>
      </c>
      <c r="K7956" t="s">
        <v>456</v>
      </c>
      <c r="L7956">
        <v>0</v>
      </c>
      <c r="M7956" t="s">
        <v>46</v>
      </c>
      <c r="N7956" t="s">
        <v>46</v>
      </c>
      <c r="O7956">
        <v>101</v>
      </c>
      <c r="P7956" t="s">
        <v>32</v>
      </c>
      <c r="S7956" t="s">
        <v>40</v>
      </c>
      <c r="T7956" t="s">
        <v>41</v>
      </c>
      <c r="U7956">
        <v>740</v>
      </c>
      <c r="Y7956" t="s">
        <v>798</v>
      </c>
      <c r="AA7956">
        <v>34.2012</v>
      </c>
      <c r="AB7956">
        <v>-118.4298</v>
      </c>
      <c r="AC7956">
        <f t="shared" si="124"/>
        <v>0</v>
      </c>
    </row>
    <row r="7957" spans="1:29" x14ac:dyDescent="0.35">
      <c r="A7957">
        <v>210408803</v>
      </c>
      <c r="B7957" s="1">
        <v>44334</v>
      </c>
      <c r="C7957" s="1">
        <v>44332</v>
      </c>
      <c r="D7957">
        <v>2000</v>
      </c>
      <c r="E7957">
        <v>4</v>
      </c>
      <c r="F7957" t="s">
        <v>54</v>
      </c>
      <c r="G7957">
        <v>489</v>
      </c>
      <c r="H7957">
        <v>2</v>
      </c>
      <c r="I7957">
        <v>626</v>
      </c>
      <c r="J7957" t="s">
        <v>141</v>
      </c>
      <c r="K7957" t="s">
        <v>1416</v>
      </c>
      <c r="L7957">
        <v>29</v>
      </c>
      <c r="M7957" t="s">
        <v>94</v>
      </c>
      <c r="N7957" t="s">
        <v>95</v>
      </c>
      <c r="O7957">
        <v>501</v>
      </c>
      <c r="P7957" t="s">
        <v>164</v>
      </c>
      <c r="Q7957">
        <v>400</v>
      </c>
      <c r="R7957" t="s">
        <v>143</v>
      </c>
      <c r="S7957" t="s">
        <v>84</v>
      </c>
      <c r="T7957" t="s">
        <v>85</v>
      </c>
      <c r="U7957">
        <v>626</v>
      </c>
      <c r="Y7957" t="s">
        <v>11137</v>
      </c>
      <c r="AA7957">
        <v>34.025500000000001</v>
      </c>
      <c r="AB7957">
        <v>-118.2161</v>
      </c>
      <c r="AC7957">
        <f t="shared" si="124"/>
        <v>0</v>
      </c>
    </row>
    <row r="7958" spans="1:29" x14ac:dyDescent="0.35">
      <c r="A7958">
        <v>211915748</v>
      </c>
      <c r="B7958" s="1">
        <v>44518</v>
      </c>
      <c r="C7958" s="1">
        <v>44516</v>
      </c>
      <c r="D7958">
        <v>2000</v>
      </c>
      <c r="E7958">
        <v>19</v>
      </c>
      <c r="F7958" t="s">
        <v>10514</v>
      </c>
      <c r="G7958">
        <v>1902</v>
      </c>
      <c r="H7958">
        <v>1</v>
      </c>
      <c r="I7958">
        <v>420</v>
      </c>
      <c r="J7958" t="s">
        <v>352</v>
      </c>
      <c r="L7958">
        <v>0</v>
      </c>
      <c r="O7958">
        <v>104</v>
      </c>
      <c r="P7958" t="s">
        <v>201</v>
      </c>
      <c r="S7958" t="s">
        <v>40</v>
      </c>
      <c r="T7958" t="s">
        <v>41</v>
      </c>
      <c r="U7958">
        <v>420</v>
      </c>
      <c r="Y7958" t="s">
        <v>11138</v>
      </c>
      <c r="AA7958">
        <v>34.319200000000002</v>
      </c>
      <c r="AB7958">
        <v>-118.4455</v>
      </c>
      <c r="AC7958">
        <f t="shared" si="124"/>
        <v>0</v>
      </c>
    </row>
    <row r="7959" spans="1:29" x14ac:dyDescent="0.35">
      <c r="A7959">
        <v>211311981</v>
      </c>
      <c r="B7959" s="1">
        <v>44377</v>
      </c>
      <c r="C7959" s="1">
        <v>44377</v>
      </c>
      <c r="D7959">
        <v>1350</v>
      </c>
      <c r="E7959">
        <v>13</v>
      </c>
      <c r="F7959" t="s">
        <v>62</v>
      </c>
      <c r="G7959">
        <v>1381</v>
      </c>
      <c r="H7959">
        <v>1</v>
      </c>
      <c r="I7959">
        <v>230</v>
      </c>
      <c r="J7959" t="s">
        <v>161</v>
      </c>
      <c r="K7959" t="s">
        <v>11139</v>
      </c>
      <c r="L7959">
        <v>25</v>
      </c>
      <c r="M7959" t="s">
        <v>94</v>
      </c>
      <c r="N7959" t="s">
        <v>163</v>
      </c>
      <c r="O7959">
        <v>101</v>
      </c>
      <c r="P7959" t="s">
        <v>32</v>
      </c>
      <c r="Q7959">
        <v>109</v>
      </c>
      <c r="R7959" t="s">
        <v>265</v>
      </c>
      <c r="S7959" t="s">
        <v>84</v>
      </c>
      <c r="T7959" t="s">
        <v>85</v>
      </c>
      <c r="U7959">
        <v>230</v>
      </c>
      <c r="Y7959" t="s">
        <v>11140</v>
      </c>
      <c r="AA7959">
        <v>33.985999999999997</v>
      </c>
      <c r="AB7959">
        <v>-118.2783</v>
      </c>
      <c r="AC7959">
        <f t="shared" si="124"/>
        <v>0</v>
      </c>
    </row>
    <row r="7960" spans="1:29" x14ac:dyDescent="0.35">
      <c r="A7960">
        <v>211101005</v>
      </c>
      <c r="B7960" s="1">
        <v>44483</v>
      </c>
      <c r="C7960" s="1">
        <v>44483</v>
      </c>
      <c r="D7960">
        <v>300</v>
      </c>
      <c r="E7960">
        <v>11</v>
      </c>
      <c r="F7960" t="s">
        <v>64</v>
      </c>
      <c r="G7960">
        <v>1124</v>
      </c>
      <c r="H7960">
        <v>1</v>
      </c>
      <c r="I7960">
        <v>230</v>
      </c>
      <c r="J7960" t="s">
        <v>161</v>
      </c>
      <c r="K7960" t="s">
        <v>11141</v>
      </c>
      <c r="L7960">
        <v>38</v>
      </c>
      <c r="M7960" t="s">
        <v>94</v>
      </c>
      <c r="N7960" t="s">
        <v>31</v>
      </c>
      <c r="O7960">
        <v>501</v>
      </c>
      <c r="P7960" t="s">
        <v>164</v>
      </c>
      <c r="Q7960">
        <v>400</v>
      </c>
      <c r="R7960" t="s">
        <v>143</v>
      </c>
      <c r="S7960" t="s">
        <v>84</v>
      </c>
      <c r="T7960" t="s">
        <v>85</v>
      </c>
      <c r="U7960">
        <v>230</v>
      </c>
      <c r="Y7960" t="s">
        <v>11142</v>
      </c>
      <c r="AA7960">
        <v>34.118099999999998</v>
      </c>
      <c r="AB7960">
        <v>-118.24120000000001</v>
      </c>
      <c r="AC7960">
        <f t="shared" si="124"/>
        <v>0</v>
      </c>
    </row>
    <row r="7961" spans="1:29" x14ac:dyDescent="0.35">
      <c r="A7961">
        <v>210405849</v>
      </c>
      <c r="B7961" s="1">
        <v>44247</v>
      </c>
      <c r="C7961" s="1">
        <v>44247</v>
      </c>
      <c r="D7961">
        <v>100</v>
      </c>
      <c r="E7961">
        <v>4</v>
      </c>
      <c r="F7961" t="s">
        <v>54</v>
      </c>
      <c r="G7961">
        <v>421</v>
      </c>
      <c r="H7961">
        <v>1</v>
      </c>
      <c r="I7961">
        <v>510</v>
      </c>
      <c r="J7961" t="s">
        <v>29</v>
      </c>
      <c r="L7961">
        <v>0</v>
      </c>
      <c r="O7961">
        <v>101</v>
      </c>
      <c r="P7961" t="s">
        <v>32</v>
      </c>
      <c r="S7961" t="s">
        <v>40</v>
      </c>
      <c r="T7961" t="s">
        <v>41</v>
      </c>
      <c r="U7961">
        <v>510</v>
      </c>
      <c r="Y7961" t="s">
        <v>11143</v>
      </c>
      <c r="AA7961">
        <v>34.066499999999998</v>
      </c>
      <c r="AB7961">
        <v>-118.21810000000001</v>
      </c>
      <c r="AC7961">
        <f t="shared" si="124"/>
        <v>0</v>
      </c>
    </row>
    <row r="7962" spans="1:29" x14ac:dyDescent="0.35">
      <c r="A7962">
        <v>211819954</v>
      </c>
      <c r="B7962" s="1">
        <v>44513</v>
      </c>
      <c r="C7962" s="1">
        <v>44496</v>
      </c>
      <c r="D7962">
        <v>1600</v>
      </c>
      <c r="E7962">
        <v>18</v>
      </c>
      <c r="F7962" t="s">
        <v>10516</v>
      </c>
      <c r="G7962">
        <v>1841</v>
      </c>
      <c r="H7962">
        <v>1</v>
      </c>
      <c r="I7962">
        <v>440</v>
      </c>
      <c r="J7962" t="s">
        <v>213</v>
      </c>
      <c r="K7962" t="s">
        <v>761</v>
      </c>
      <c r="L7962">
        <v>40</v>
      </c>
      <c r="M7962" t="s">
        <v>94</v>
      </c>
      <c r="N7962" t="s">
        <v>163</v>
      </c>
      <c r="O7962">
        <v>710</v>
      </c>
      <c r="P7962" t="s">
        <v>394</v>
      </c>
      <c r="S7962" t="s">
        <v>40</v>
      </c>
      <c r="T7962" t="s">
        <v>41</v>
      </c>
      <c r="U7962">
        <v>440</v>
      </c>
      <c r="Y7962" t="s">
        <v>11144</v>
      </c>
      <c r="AA7962">
        <v>33.939100000000003</v>
      </c>
      <c r="AB7962">
        <v>-118.2894</v>
      </c>
      <c r="AC7962">
        <f t="shared" si="124"/>
        <v>0</v>
      </c>
    </row>
    <row r="7963" spans="1:29" x14ac:dyDescent="0.35">
      <c r="A7963">
        <v>211111034</v>
      </c>
      <c r="B7963" s="1">
        <v>44399</v>
      </c>
      <c r="C7963" s="1">
        <v>44390</v>
      </c>
      <c r="D7963">
        <v>1500</v>
      </c>
      <c r="E7963">
        <v>11</v>
      </c>
      <c r="F7963" t="s">
        <v>64</v>
      </c>
      <c r="G7963">
        <v>1109</v>
      </c>
      <c r="H7963">
        <v>1</v>
      </c>
      <c r="I7963">
        <v>420</v>
      </c>
      <c r="J7963" t="s">
        <v>352</v>
      </c>
      <c r="K7963">
        <v>344</v>
      </c>
      <c r="L7963">
        <v>0</v>
      </c>
      <c r="M7963" t="s">
        <v>46</v>
      </c>
      <c r="N7963" t="s">
        <v>46</v>
      </c>
      <c r="O7963">
        <v>101</v>
      </c>
      <c r="P7963" t="s">
        <v>32</v>
      </c>
      <c r="S7963" t="s">
        <v>40</v>
      </c>
      <c r="T7963" t="s">
        <v>41</v>
      </c>
      <c r="U7963">
        <v>420</v>
      </c>
      <c r="Y7963" t="s">
        <v>11145</v>
      </c>
      <c r="Z7963" t="s">
        <v>11146</v>
      </c>
      <c r="AA7963">
        <v>34.1434</v>
      </c>
      <c r="AB7963">
        <v>-118.20780000000001</v>
      </c>
      <c r="AC7963">
        <f t="shared" si="124"/>
        <v>0</v>
      </c>
    </row>
    <row r="7964" spans="1:29" x14ac:dyDescent="0.35">
      <c r="A7964">
        <v>220804997</v>
      </c>
      <c r="B7964" s="1">
        <v>44585</v>
      </c>
      <c r="C7964" s="1">
        <v>44520</v>
      </c>
      <c r="D7964">
        <v>1100</v>
      </c>
      <c r="E7964">
        <v>8</v>
      </c>
      <c r="F7964" t="s">
        <v>109</v>
      </c>
      <c r="G7964">
        <v>841</v>
      </c>
      <c r="H7964">
        <v>1</v>
      </c>
      <c r="I7964">
        <v>480</v>
      </c>
      <c r="J7964" t="s">
        <v>44</v>
      </c>
      <c r="K7964" t="s">
        <v>761</v>
      </c>
      <c r="L7964">
        <v>22</v>
      </c>
      <c r="M7964" t="s">
        <v>30</v>
      </c>
      <c r="N7964" t="s">
        <v>73</v>
      </c>
      <c r="O7964">
        <v>707</v>
      </c>
      <c r="P7964" t="s">
        <v>280</v>
      </c>
      <c r="S7964" t="s">
        <v>40</v>
      </c>
      <c r="T7964" t="s">
        <v>41</v>
      </c>
      <c r="U7964">
        <v>480</v>
      </c>
      <c r="Y7964" t="s">
        <v>10359</v>
      </c>
      <c r="AA7964">
        <v>34.042299999999997</v>
      </c>
      <c r="AB7964">
        <v>-118.46559999999999</v>
      </c>
      <c r="AC7964">
        <f t="shared" si="124"/>
        <v>0</v>
      </c>
    </row>
    <row r="7965" spans="1:29" x14ac:dyDescent="0.35">
      <c r="A7965">
        <v>211713030</v>
      </c>
      <c r="B7965" s="1">
        <v>44464</v>
      </c>
      <c r="C7965" s="1">
        <v>44464</v>
      </c>
      <c r="D7965">
        <v>1030</v>
      </c>
      <c r="E7965">
        <v>17</v>
      </c>
      <c r="F7965" t="s">
        <v>10498</v>
      </c>
      <c r="G7965">
        <v>1754</v>
      </c>
      <c r="H7965">
        <v>2</v>
      </c>
      <c r="I7965">
        <v>624</v>
      </c>
      <c r="J7965" t="s">
        <v>171</v>
      </c>
      <c r="K7965" t="s">
        <v>11147</v>
      </c>
      <c r="L7965">
        <v>46</v>
      </c>
      <c r="M7965" t="s">
        <v>30</v>
      </c>
      <c r="N7965" t="s">
        <v>31</v>
      </c>
      <c r="O7965">
        <v>108</v>
      </c>
      <c r="P7965" t="s">
        <v>105</v>
      </c>
      <c r="Q7965">
        <v>500</v>
      </c>
      <c r="R7965" t="s">
        <v>184</v>
      </c>
      <c r="S7965" t="s">
        <v>40</v>
      </c>
      <c r="T7965" t="s">
        <v>41</v>
      </c>
      <c r="U7965">
        <v>624</v>
      </c>
      <c r="Y7965" t="s">
        <v>11148</v>
      </c>
      <c r="Z7965" t="s">
        <v>7252</v>
      </c>
      <c r="AA7965">
        <v>34.257300000000001</v>
      </c>
      <c r="AB7965">
        <v>-118.5361</v>
      </c>
      <c r="AC7965">
        <f t="shared" si="124"/>
        <v>0</v>
      </c>
    </row>
    <row r="7966" spans="1:29" x14ac:dyDescent="0.35">
      <c r="A7966">
        <v>210206973</v>
      </c>
      <c r="B7966" s="1">
        <v>44260</v>
      </c>
      <c r="C7966" s="1">
        <v>44259</v>
      </c>
      <c r="D7966">
        <v>1930</v>
      </c>
      <c r="E7966">
        <v>2</v>
      </c>
      <c r="F7966" t="s">
        <v>56</v>
      </c>
      <c r="G7966">
        <v>269</v>
      </c>
      <c r="H7966">
        <v>1</v>
      </c>
      <c r="I7966">
        <v>230</v>
      </c>
      <c r="J7966" t="s">
        <v>161</v>
      </c>
      <c r="K7966" t="s">
        <v>11149</v>
      </c>
      <c r="L7966">
        <v>37</v>
      </c>
      <c r="M7966" t="s">
        <v>94</v>
      </c>
      <c r="N7966" t="s">
        <v>95</v>
      </c>
      <c r="O7966">
        <v>102</v>
      </c>
      <c r="P7966" t="s">
        <v>186</v>
      </c>
      <c r="Q7966">
        <v>400</v>
      </c>
      <c r="R7966" t="s">
        <v>143</v>
      </c>
      <c r="S7966" t="s">
        <v>40</v>
      </c>
      <c r="T7966" t="s">
        <v>41</v>
      </c>
      <c r="U7966">
        <v>230</v>
      </c>
      <c r="Y7966" t="s">
        <v>11150</v>
      </c>
      <c r="AA7966">
        <v>34.052300000000002</v>
      </c>
      <c r="AB7966">
        <v>-118.26990000000001</v>
      </c>
      <c r="AC7966">
        <f t="shared" si="124"/>
        <v>0</v>
      </c>
    </row>
    <row r="7967" spans="1:29" x14ac:dyDescent="0.35">
      <c r="A7967">
        <v>210319838</v>
      </c>
      <c r="B7967" s="1">
        <v>44536</v>
      </c>
      <c r="C7967" s="1">
        <v>44535</v>
      </c>
      <c r="D7967">
        <v>2130</v>
      </c>
      <c r="E7967">
        <v>3</v>
      </c>
      <c r="F7967" t="s">
        <v>43</v>
      </c>
      <c r="G7967">
        <v>315</v>
      </c>
      <c r="H7967">
        <v>1</v>
      </c>
      <c r="I7967">
        <v>510</v>
      </c>
      <c r="J7967" t="s">
        <v>29</v>
      </c>
      <c r="L7967">
        <v>0</v>
      </c>
      <c r="O7967">
        <v>101</v>
      </c>
      <c r="P7967" t="s">
        <v>32</v>
      </c>
      <c r="S7967" t="s">
        <v>40</v>
      </c>
      <c r="T7967" t="s">
        <v>41</v>
      </c>
      <c r="U7967">
        <v>510</v>
      </c>
      <c r="Y7967" t="s">
        <v>11151</v>
      </c>
      <c r="AA7967">
        <v>34.033999999999999</v>
      </c>
      <c r="AB7967">
        <v>-118.3133</v>
      </c>
      <c r="AC7967">
        <f t="shared" si="124"/>
        <v>0</v>
      </c>
    </row>
    <row r="7968" spans="1:29" x14ac:dyDescent="0.35">
      <c r="A7968">
        <v>210208713</v>
      </c>
      <c r="B7968" s="1">
        <v>44314</v>
      </c>
      <c r="C7968" s="1">
        <v>44314</v>
      </c>
      <c r="D7968">
        <v>1210</v>
      </c>
      <c r="E7968">
        <v>2</v>
      </c>
      <c r="F7968" t="s">
        <v>56</v>
      </c>
      <c r="G7968">
        <v>246</v>
      </c>
      <c r="H7968">
        <v>1</v>
      </c>
      <c r="I7968">
        <v>440</v>
      </c>
      <c r="J7968" t="s">
        <v>213</v>
      </c>
      <c r="K7968" t="s">
        <v>11152</v>
      </c>
      <c r="L7968">
        <v>0</v>
      </c>
      <c r="M7968" t="s">
        <v>30</v>
      </c>
      <c r="N7968" t="s">
        <v>73</v>
      </c>
      <c r="O7968">
        <v>405</v>
      </c>
      <c r="P7968" t="s">
        <v>52</v>
      </c>
      <c r="S7968" t="s">
        <v>40</v>
      </c>
      <c r="T7968" t="s">
        <v>41</v>
      </c>
      <c r="U7968">
        <v>440</v>
      </c>
      <c r="Y7968" t="s">
        <v>11153</v>
      </c>
      <c r="AA7968">
        <v>34.061100000000003</v>
      </c>
      <c r="AB7968">
        <v>-118.2739</v>
      </c>
      <c r="AC7968">
        <f t="shared" si="124"/>
        <v>0</v>
      </c>
    </row>
    <row r="7969" spans="1:29" x14ac:dyDescent="0.35">
      <c r="A7969">
        <v>211116420</v>
      </c>
      <c r="B7969" s="1">
        <v>44544</v>
      </c>
      <c r="C7969" s="1">
        <v>44544</v>
      </c>
      <c r="D7969">
        <v>507</v>
      </c>
      <c r="E7969">
        <v>11</v>
      </c>
      <c r="F7969" t="s">
        <v>64</v>
      </c>
      <c r="G7969">
        <v>1149</v>
      </c>
      <c r="H7969">
        <v>1</v>
      </c>
      <c r="I7969">
        <v>210</v>
      </c>
      <c r="J7969" t="s">
        <v>149</v>
      </c>
      <c r="K7969" t="s">
        <v>11154</v>
      </c>
      <c r="L7969">
        <v>0</v>
      </c>
      <c r="M7969" t="s">
        <v>46</v>
      </c>
      <c r="N7969" t="s">
        <v>46</v>
      </c>
      <c r="O7969">
        <v>203</v>
      </c>
      <c r="P7969" t="s">
        <v>101</v>
      </c>
      <c r="Q7969">
        <v>102</v>
      </c>
      <c r="R7969" t="s">
        <v>219</v>
      </c>
      <c r="S7969" t="s">
        <v>33</v>
      </c>
      <c r="T7969" t="s">
        <v>34</v>
      </c>
      <c r="U7969">
        <v>210</v>
      </c>
      <c r="Y7969" t="s">
        <v>6863</v>
      </c>
      <c r="AA7969">
        <v>34.105699999999999</v>
      </c>
      <c r="AB7969">
        <v>-118.2008</v>
      </c>
      <c r="AC7969">
        <f t="shared" si="124"/>
        <v>1</v>
      </c>
    </row>
    <row r="7970" spans="1:29" x14ac:dyDescent="0.35">
      <c r="A7970">
        <v>211305622</v>
      </c>
      <c r="B7970" s="1">
        <v>44234</v>
      </c>
      <c r="C7970" s="1">
        <v>44234</v>
      </c>
      <c r="D7970">
        <v>900</v>
      </c>
      <c r="E7970">
        <v>13</v>
      </c>
      <c r="F7970" t="s">
        <v>62</v>
      </c>
      <c r="G7970">
        <v>1362</v>
      </c>
      <c r="H7970">
        <v>1</v>
      </c>
      <c r="I7970">
        <v>510</v>
      </c>
      <c r="J7970" t="s">
        <v>29</v>
      </c>
      <c r="L7970">
        <v>0</v>
      </c>
      <c r="O7970">
        <v>101</v>
      </c>
      <c r="P7970" t="s">
        <v>32</v>
      </c>
      <c r="S7970" t="s">
        <v>40</v>
      </c>
      <c r="T7970" t="s">
        <v>41</v>
      </c>
      <c r="U7970">
        <v>510</v>
      </c>
      <c r="Y7970" t="s">
        <v>6460</v>
      </c>
      <c r="Z7970" t="s">
        <v>2163</v>
      </c>
      <c r="AA7970">
        <v>33.998100000000001</v>
      </c>
      <c r="AB7970">
        <v>-118.2697</v>
      </c>
      <c r="AC7970">
        <f t="shared" si="124"/>
        <v>0</v>
      </c>
    </row>
    <row r="7971" spans="1:29" x14ac:dyDescent="0.35">
      <c r="A7971">
        <v>211818035</v>
      </c>
      <c r="B7971" s="1">
        <v>44474</v>
      </c>
      <c r="C7971" s="1">
        <v>44474</v>
      </c>
      <c r="D7971">
        <v>1330</v>
      </c>
      <c r="E7971">
        <v>18</v>
      </c>
      <c r="F7971" t="s">
        <v>10516</v>
      </c>
      <c r="G7971">
        <v>1802</v>
      </c>
      <c r="H7971">
        <v>1</v>
      </c>
      <c r="I7971">
        <v>420</v>
      </c>
      <c r="J7971" t="s">
        <v>352</v>
      </c>
      <c r="K7971" t="s">
        <v>11155</v>
      </c>
      <c r="L7971">
        <v>39</v>
      </c>
      <c r="M7971" t="s">
        <v>30</v>
      </c>
      <c r="N7971" t="s">
        <v>95</v>
      </c>
      <c r="O7971">
        <v>108</v>
      </c>
      <c r="P7971" t="s">
        <v>105</v>
      </c>
      <c r="S7971" t="s">
        <v>40</v>
      </c>
      <c r="T7971" t="s">
        <v>41</v>
      </c>
      <c r="U7971">
        <v>420</v>
      </c>
      <c r="Y7971" t="s">
        <v>11156</v>
      </c>
      <c r="AA7971">
        <v>33.9574</v>
      </c>
      <c r="AB7971">
        <v>-118.2782</v>
      </c>
      <c r="AC7971">
        <f t="shared" si="124"/>
        <v>0</v>
      </c>
    </row>
    <row r="7972" spans="1:29" x14ac:dyDescent="0.35">
      <c r="A7972">
        <v>210504633</v>
      </c>
      <c r="B7972" s="1">
        <v>44212</v>
      </c>
      <c r="C7972" s="1">
        <v>44209</v>
      </c>
      <c r="D7972">
        <v>1700</v>
      </c>
      <c r="E7972">
        <v>5</v>
      </c>
      <c r="F7972" t="s">
        <v>98</v>
      </c>
      <c r="G7972">
        <v>585</v>
      </c>
      <c r="H7972">
        <v>2</v>
      </c>
      <c r="I7972">
        <v>740</v>
      </c>
      <c r="J7972" t="s">
        <v>224</v>
      </c>
      <c r="K7972" t="s">
        <v>456</v>
      </c>
      <c r="L7972">
        <v>30</v>
      </c>
      <c r="M7972" t="s">
        <v>30</v>
      </c>
      <c r="N7972" t="s">
        <v>95</v>
      </c>
      <c r="O7972">
        <v>122</v>
      </c>
      <c r="P7972" t="s">
        <v>275</v>
      </c>
      <c r="S7972" t="s">
        <v>40</v>
      </c>
      <c r="T7972" t="s">
        <v>41</v>
      </c>
      <c r="U7972">
        <v>740</v>
      </c>
      <c r="Y7972" t="s">
        <v>7728</v>
      </c>
      <c r="AA7972">
        <v>33.724299999999999</v>
      </c>
      <c r="AB7972">
        <v>-118.2963</v>
      </c>
      <c r="AC7972">
        <f t="shared" si="124"/>
        <v>0</v>
      </c>
    </row>
    <row r="7973" spans="1:29" x14ac:dyDescent="0.35">
      <c r="A7973">
        <v>212112767</v>
      </c>
      <c r="B7973" s="1">
        <v>44426</v>
      </c>
      <c r="C7973" s="1">
        <v>44426</v>
      </c>
      <c r="D7973">
        <v>1305</v>
      </c>
      <c r="E7973">
        <v>21</v>
      </c>
      <c r="F7973" t="s">
        <v>10503</v>
      </c>
      <c r="G7973">
        <v>2146</v>
      </c>
      <c r="H7973">
        <v>1</v>
      </c>
      <c r="I7973">
        <v>510</v>
      </c>
      <c r="J7973" t="s">
        <v>29</v>
      </c>
      <c r="L7973">
        <v>0</v>
      </c>
      <c r="O7973">
        <v>103</v>
      </c>
      <c r="P7973" t="s">
        <v>146</v>
      </c>
      <c r="S7973" t="s">
        <v>40</v>
      </c>
      <c r="T7973" t="s">
        <v>41</v>
      </c>
      <c r="U7973">
        <v>510</v>
      </c>
      <c r="Y7973" t="s">
        <v>11157</v>
      </c>
      <c r="AA7973">
        <v>34.201000000000001</v>
      </c>
      <c r="AB7973">
        <v>-118.5933</v>
      </c>
      <c r="AC7973">
        <f t="shared" si="124"/>
        <v>0</v>
      </c>
    </row>
    <row r="7974" spans="1:29" x14ac:dyDescent="0.35">
      <c r="A7974">
        <v>210915290</v>
      </c>
      <c r="B7974" s="1">
        <v>44482</v>
      </c>
      <c r="C7974" s="1">
        <v>44481</v>
      </c>
      <c r="D7974">
        <v>2000</v>
      </c>
      <c r="E7974">
        <v>9</v>
      </c>
      <c r="F7974" t="s">
        <v>49</v>
      </c>
      <c r="G7974">
        <v>974</v>
      </c>
      <c r="H7974">
        <v>1</v>
      </c>
      <c r="I7974">
        <v>236</v>
      </c>
      <c r="J7974" t="s">
        <v>692</v>
      </c>
      <c r="K7974" t="s">
        <v>11158</v>
      </c>
      <c r="L7974">
        <v>31</v>
      </c>
      <c r="M7974" t="s">
        <v>94</v>
      </c>
      <c r="N7974" t="s">
        <v>95</v>
      </c>
      <c r="O7974">
        <v>101</v>
      </c>
      <c r="P7974" t="s">
        <v>32</v>
      </c>
      <c r="Q7974">
        <v>204</v>
      </c>
      <c r="R7974" t="s">
        <v>2138</v>
      </c>
      <c r="S7974" t="s">
        <v>33</v>
      </c>
      <c r="T7974" t="s">
        <v>34</v>
      </c>
      <c r="U7974">
        <v>236</v>
      </c>
      <c r="Y7974" t="s">
        <v>4014</v>
      </c>
      <c r="AA7974">
        <v>34.154699999999998</v>
      </c>
      <c r="AB7974">
        <v>-118.453</v>
      </c>
      <c r="AC7974">
        <f t="shared" si="124"/>
        <v>1</v>
      </c>
    </row>
    <row r="7975" spans="1:29" x14ac:dyDescent="0.35">
      <c r="A7975">
        <v>211610738</v>
      </c>
      <c r="B7975" s="1">
        <v>44430</v>
      </c>
      <c r="C7975" s="1">
        <v>44428</v>
      </c>
      <c r="D7975">
        <v>1035</v>
      </c>
      <c r="E7975">
        <v>16</v>
      </c>
      <c r="F7975" t="s">
        <v>10593</v>
      </c>
      <c r="G7975">
        <v>1602</v>
      </c>
      <c r="H7975">
        <v>2</v>
      </c>
      <c r="I7975">
        <v>354</v>
      </c>
      <c r="J7975" t="s">
        <v>167</v>
      </c>
      <c r="K7975" t="s">
        <v>11159</v>
      </c>
      <c r="L7975">
        <v>46</v>
      </c>
      <c r="M7975" t="s">
        <v>94</v>
      </c>
      <c r="N7975" t="s">
        <v>95</v>
      </c>
      <c r="O7975">
        <v>501</v>
      </c>
      <c r="P7975" t="s">
        <v>164</v>
      </c>
      <c r="S7975" t="s">
        <v>40</v>
      </c>
      <c r="T7975" t="s">
        <v>41</v>
      </c>
      <c r="U7975">
        <v>354</v>
      </c>
      <c r="Y7975" t="s">
        <v>11160</v>
      </c>
      <c r="AA7975">
        <v>34.279600000000002</v>
      </c>
      <c r="AB7975">
        <v>-118.4122</v>
      </c>
      <c r="AC7975">
        <f t="shared" si="124"/>
        <v>0</v>
      </c>
    </row>
    <row r="7976" spans="1:29" x14ac:dyDescent="0.35">
      <c r="A7976">
        <v>211219930</v>
      </c>
      <c r="B7976" s="1">
        <v>44457</v>
      </c>
      <c r="C7976" s="1">
        <v>44456</v>
      </c>
      <c r="D7976">
        <v>1500</v>
      </c>
      <c r="E7976">
        <v>12</v>
      </c>
      <c r="F7976" t="s">
        <v>68</v>
      </c>
      <c r="G7976">
        <v>1267</v>
      </c>
      <c r="H7976">
        <v>1</v>
      </c>
      <c r="I7976">
        <v>310</v>
      </c>
      <c r="J7976" t="s">
        <v>71</v>
      </c>
      <c r="K7976" t="s">
        <v>11161</v>
      </c>
      <c r="L7976">
        <v>70</v>
      </c>
      <c r="M7976" t="s">
        <v>30</v>
      </c>
      <c r="N7976" t="s">
        <v>163</v>
      </c>
      <c r="O7976">
        <v>501</v>
      </c>
      <c r="P7976" t="s">
        <v>164</v>
      </c>
      <c r="S7976" t="s">
        <v>40</v>
      </c>
      <c r="T7976" t="s">
        <v>41</v>
      </c>
      <c r="U7976">
        <v>310</v>
      </c>
      <c r="Y7976" t="s">
        <v>3030</v>
      </c>
      <c r="AA7976">
        <v>33.962699999999998</v>
      </c>
      <c r="AB7976">
        <v>-118.28270000000001</v>
      </c>
      <c r="AC7976">
        <f t="shared" si="124"/>
        <v>0</v>
      </c>
    </row>
    <row r="7977" spans="1:29" x14ac:dyDescent="0.35">
      <c r="A7977">
        <v>212009119</v>
      </c>
      <c r="B7977" s="1">
        <v>44329</v>
      </c>
      <c r="C7977" s="1">
        <v>44329</v>
      </c>
      <c r="D7977">
        <v>1730</v>
      </c>
      <c r="E7977">
        <v>20</v>
      </c>
      <c r="F7977" t="s">
        <v>10529</v>
      </c>
      <c r="G7977">
        <v>2014</v>
      </c>
      <c r="H7977">
        <v>2</v>
      </c>
      <c r="I7977">
        <v>740</v>
      </c>
      <c r="J7977" t="s">
        <v>224</v>
      </c>
      <c r="K7977" t="s">
        <v>11162</v>
      </c>
      <c r="L7977">
        <v>0</v>
      </c>
      <c r="M7977" t="s">
        <v>46</v>
      </c>
      <c r="N7977" t="s">
        <v>46</v>
      </c>
      <c r="O7977">
        <v>502</v>
      </c>
      <c r="P7977" t="s">
        <v>47</v>
      </c>
      <c r="S7977" t="s">
        <v>33</v>
      </c>
      <c r="T7977" t="s">
        <v>34</v>
      </c>
      <c r="U7977">
        <v>740</v>
      </c>
      <c r="Y7977" t="s">
        <v>11163</v>
      </c>
      <c r="AA7977">
        <v>34.072600000000001</v>
      </c>
      <c r="AB7977">
        <v>-118.30289999999999</v>
      </c>
      <c r="AC7977">
        <f t="shared" si="124"/>
        <v>1</v>
      </c>
    </row>
    <row r="7978" spans="1:29" x14ac:dyDescent="0.35">
      <c r="A7978">
        <v>211614019</v>
      </c>
      <c r="B7978" s="1">
        <v>44532</v>
      </c>
      <c r="C7978" s="1">
        <v>44531</v>
      </c>
      <c r="D7978">
        <v>1900</v>
      </c>
      <c r="E7978">
        <v>16</v>
      </c>
      <c r="F7978" t="s">
        <v>10593</v>
      </c>
      <c r="G7978">
        <v>1606</v>
      </c>
      <c r="H7978">
        <v>1</v>
      </c>
      <c r="I7978">
        <v>420</v>
      </c>
      <c r="J7978" t="s">
        <v>352</v>
      </c>
      <c r="L7978">
        <v>0</v>
      </c>
      <c r="O7978">
        <v>104</v>
      </c>
      <c r="P7978" t="s">
        <v>201</v>
      </c>
      <c r="S7978" t="s">
        <v>40</v>
      </c>
      <c r="T7978" t="s">
        <v>41</v>
      </c>
      <c r="U7978">
        <v>420</v>
      </c>
      <c r="Y7978" t="s">
        <v>11164</v>
      </c>
      <c r="AA7978">
        <v>34.277200000000001</v>
      </c>
      <c r="AB7978">
        <v>-118.38509999999999</v>
      </c>
      <c r="AC7978">
        <f t="shared" si="124"/>
        <v>0</v>
      </c>
    </row>
    <row r="7979" spans="1:29" x14ac:dyDescent="0.35">
      <c r="A7979">
        <v>211820767</v>
      </c>
      <c r="B7979" s="1">
        <v>44529</v>
      </c>
      <c r="C7979" s="1">
        <v>44529</v>
      </c>
      <c r="D7979">
        <v>1050</v>
      </c>
      <c r="E7979">
        <v>18</v>
      </c>
      <c r="F7979" t="s">
        <v>10516</v>
      </c>
      <c r="G7979">
        <v>1821</v>
      </c>
      <c r="H7979">
        <v>1</v>
      </c>
      <c r="I7979">
        <v>761</v>
      </c>
      <c r="J7979" t="s">
        <v>403</v>
      </c>
      <c r="K7979" t="s">
        <v>11165</v>
      </c>
      <c r="L7979">
        <v>29</v>
      </c>
      <c r="M7979" t="s">
        <v>30</v>
      </c>
      <c r="N7979" t="s">
        <v>163</v>
      </c>
      <c r="O7979">
        <v>108</v>
      </c>
      <c r="P7979" t="s">
        <v>105</v>
      </c>
      <c r="Q7979">
        <v>400</v>
      </c>
      <c r="R7979" t="s">
        <v>143</v>
      </c>
      <c r="S7979" t="s">
        <v>40</v>
      </c>
      <c r="T7979" t="s">
        <v>41</v>
      </c>
      <c r="U7979">
        <v>761</v>
      </c>
      <c r="V7979">
        <v>998</v>
      </c>
      <c r="Y7979" t="s">
        <v>11166</v>
      </c>
      <c r="AA7979">
        <v>33.945500000000003</v>
      </c>
      <c r="AB7979">
        <v>-118.28319999999999</v>
      </c>
      <c r="AC7979">
        <f t="shared" si="124"/>
        <v>0</v>
      </c>
    </row>
    <row r="7980" spans="1:29" x14ac:dyDescent="0.35">
      <c r="A7980">
        <v>211507192</v>
      </c>
      <c r="B7980" s="1">
        <v>44278</v>
      </c>
      <c r="C7980" s="1">
        <v>44214</v>
      </c>
      <c r="D7980">
        <v>900</v>
      </c>
      <c r="E7980">
        <v>15</v>
      </c>
      <c r="F7980" t="s">
        <v>10519</v>
      </c>
      <c r="G7980">
        <v>1522</v>
      </c>
      <c r="H7980">
        <v>2</v>
      </c>
      <c r="I7980">
        <v>354</v>
      </c>
      <c r="J7980" t="s">
        <v>167</v>
      </c>
      <c r="K7980">
        <v>377</v>
      </c>
      <c r="L7980">
        <v>45</v>
      </c>
      <c r="M7980" t="s">
        <v>30</v>
      </c>
      <c r="N7980" t="s">
        <v>163</v>
      </c>
      <c r="O7980">
        <v>605</v>
      </c>
      <c r="P7980" t="s">
        <v>4585</v>
      </c>
      <c r="S7980" t="s">
        <v>40</v>
      </c>
      <c r="T7980" t="s">
        <v>41</v>
      </c>
      <c r="U7980">
        <v>354</v>
      </c>
      <c r="Y7980" t="s">
        <v>10551</v>
      </c>
      <c r="AA7980">
        <v>34.2012</v>
      </c>
      <c r="AB7980">
        <v>-118.416</v>
      </c>
      <c r="AC7980">
        <f t="shared" si="124"/>
        <v>0</v>
      </c>
    </row>
    <row r="7981" spans="1:29" x14ac:dyDescent="0.35">
      <c r="A7981">
        <v>210213624</v>
      </c>
      <c r="B7981" s="1">
        <v>44428</v>
      </c>
      <c r="C7981" s="1">
        <v>44428</v>
      </c>
      <c r="D7981">
        <v>1545</v>
      </c>
      <c r="E7981">
        <v>2</v>
      </c>
      <c r="F7981" t="s">
        <v>56</v>
      </c>
      <c r="G7981">
        <v>235</v>
      </c>
      <c r="H7981">
        <v>1</v>
      </c>
      <c r="I7981">
        <v>331</v>
      </c>
      <c r="J7981" t="s">
        <v>233</v>
      </c>
      <c r="K7981" t="s">
        <v>11167</v>
      </c>
      <c r="L7981">
        <v>70</v>
      </c>
      <c r="M7981" t="s">
        <v>30</v>
      </c>
      <c r="N7981" t="s">
        <v>73</v>
      </c>
      <c r="O7981">
        <v>101</v>
      </c>
      <c r="P7981" t="s">
        <v>32</v>
      </c>
      <c r="S7981" t="s">
        <v>40</v>
      </c>
      <c r="T7981" t="s">
        <v>41</v>
      </c>
      <c r="U7981">
        <v>331</v>
      </c>
      <c r="Y7981" t="s">
        <v>11168</v>
      </c>
      <c r="AA7981">
        <v>34.067100000000003</v>
      </c>
      <c r="AB7981">
        <v>-118.2714</v>
      </c>
      <c r="AC7981">
        <f t="shared" si="124"/>
        <v>0</v>
      </c>
    </row>
    <row r="7982" spans="1:29" x14ac:dyDescent="0.35">
      <c r="A7982">
        <v>210407558</v>
      </c>
      <c r="B7982" s="1">
        <v>44298</v>
      </c>
      <c r="C7982" s="1">
        <v>44298</v>
      </c>
      <c r="D7982">
        <v>200</v>
      </c>
      <c r="E7982">
        <v>4</v>
      </c>
      <c r="F7982" t="s">
        <v>54</v>
      </c>
      <c r="G7982">
        <v>421</v>
      </c>
      <c r="H7982">
        <v>1</v>
      </c>
      <c r="I7982">
        <v>310</v>
      </c>
      <c r="J7982" t="s">
        <v>71</v>
      </c>
      <c r="K7982" t="s">
        <v>11169</v>
      </c>
      <c r="L7982">
        <v>0</v>
      </c>
      <c r="M7982" t="s">
        <v>30</v>
      </c>
      <c r="N7982" t="s">
        <v>73</v>
      </c>
      <c r="O7982">
        <v>203</v>
      </c>
      <c r="P7982" t="s">
        <v>101</v>
      </c>
      <c r="S7982" t="s">
        <v>40</v>
      </c>
      <c r="T7982" t="s">
        <v>41</v>
      </c>
      <c r="U7982">
        <v>310</v>
      </c>
      <c r="Y7982" t="s">
        <v>11170</v>
      </c>
      <c r="AA7982">
        <v>34.066699999999997</v>
      </c>
      <c r="AB7982">
        <v>-118.2212</v>
      </c>
      <c r="AC7982">
        <f t="shared" si="124"/>
        <v>0</v>
      </c>
    </row>
    <row r="7983" spans="1:29" x14ac:dyDescent="0.35">
      <c r="A7983">
        <v>222004521</v>
      </c>
      <c r="B7983" s="1">
        <v>44576</v>
      </c>
      <c r="C7983" s="1">
        <v>44525</v>
      </c>
      <c r="D7983">
        <v>820</v>
      </c>
      <c r="E7983">
        <v>20</v>
      </c>
      <c r="F7983" t="s">
        <v>10529</v>
      </c>
      <c r="G7983">
        <v>2091</v>
      </c>
      <c r="H7983">
        <v>1</v>
      </c>
      <c r="I7983">
        <v>330</v>
      </c>
      <c r="J7983" t="s">
        <v>37</v>
      </c>
      <c r="K7983" t="s">
        <v>11171</v>
      </c>
      <c r="L7983">
        <v>36</v>
      </c>
      <c r="M7983" t="s">
        <v>46</v>
      </c>
      <c r="N7983" t="s">
        <v>73</v>
      </c>
      <c r="O7983">
        <v>151</v>
      </c>
      <c r="P7983" t="s">
        <v>10116</v>
      </c>
      <c r="S7983" t="s">
        <v>40</v>
      </c>
      <c r="T7983" t="s">
        <v>41</v>
      </c>
      <c r="U7983">
        <v>330</v>
      </c>
      <c r="Y7983" t="s">
        <v>11078</v>
      </c>
      <c r="AA7983">
        <v>34.039900000000003</v>
      </c>
      <c r="AB7983">
        <v>-118.31440000000001</v>
      </c>
      <c r="AC7983">
        <f t="shared" si="124"/>
        <v>0</v>
      </c>
    </row>
    <row r="7984" spans="1:29" x14ac:dyDescent="0.35">
      <c r="A7984">
        <v>211819547</v>
      </c>
      <c r="B7984" s="1">
        <v>44505</v>
      </c>
      <c r="C7984" s="1">
        <v>44505</v>
      </c>
      <c r="D7984">
        <v>1240</v>
      </c>
      <c r="E7984">
        <v>18</v>
      </c>
      <c r="F7984" t="s">
        <v>10516</v>
      </c>
      <c r="G7984">
        <v>1801</v>
      </c>
      <c r="H7984">
        <v>1</v>
      </c>
      <c r="I7984">
        <v>220</v>
      </c>
      <c r="J7984" t="s">
        <v>919</v>
      </c>
      <c r="K7984" t="s">
        <v>11172</v>
      </c>
      <c r="L7984">
        <v>56</v>
      </c>
      <c r="M7984" t="s">
        <v>30</v>
      </c>
      <c r="N7984" t="s">
        <v>163</v>
      </c>
      <c r="O7984">
        <v>101</v>
      </c>
      <c r="P7984" t="s">
        <v>32</v>
      </c>
      <c r="Q7984">
        <v>512</v>
      </c>
      <c r="R7984" t="s">
        <v>2684</v>
      </c>
      <c r="S7984" t="s">
        <v>40</v>
      </c>
      <c r="T7984" t="s">
        <v>41</v>
      </c>
      <c r="U7984">
        <v>220</v>
      </c>
      <c r="Y7984" t="s">
        <v>2403</v>
      </c>
      <c r="Z7984" t="s">
        <v>994</v>
      </c>
      <c r="AA7984">
        <v>33.960099999999997</v>
      </c>
      <c r="AB7984">
        <v>-118.28270000000001</v>
      </c>
      <c r="AC7984">
        <f t="shared" si="124"/>
        <v>0</v>
      </c>
    </row>
    <row r="7985" spans="1:29" x14ac:dyDescent="0.35">
      <c r="A7985">
        <v>210706704</v>
      </c>
      <c r="B7985" s="1">
        <v>44271</v>
      </c>
      <c r="C7985" s="1">
        <v>44216</v>
      </c>
      <c r="D7985">
        <v>334</v>
      </c>
      <c r="E7985">
        <v>7</v>
      </c>
      <c r="F7985" t="s">
        <v>28</v>
      </c>
      <c r="G7985">
        <v>719</v>
      </c>
      <c r="H7985">
        <v>1</v>
      </c>
      <c r="I7985">
        <v>341</v>
      </c>
      <c r="J7985" t="s">
        <v>157</v>
      </c>
      <c r="K7985" t="s">
        <v>11173</v>
      </c>
      <c r="L7985">
        <v>20</v>
      </c>
      <c r="M7985" t="s">
        <v>30</v>
      </c>
      <c r="N7985" t="s">
        <v>31</v>
      </c>
      <c r="O7985">
        <v>502</v>
      </c>
      <c r="P7985" t="s">
        <v>47</v>
      </c>
      <c r="S7985" t="s">
        <v>40</v>
      </c>
      <c r="T7985" t="s">
        <v>41</v>
      </c>
      <c r="U7985">
        <v>341</v>
      </c>
      <c r="Y7985" t="s">
        <v>6900</v>
      </c>
      <c r="AA7985">
        <v>34.079000000000001</v>
      </c>
      <c r="AB7985">
        <v>-118.32729999999999</v>
      </c>
      <c r="AC7985">
        <f t="shared" si="124"/>
        <v>0</v>
      </c>
    </row>
    <row r="7986" spans="1:29" x14ac:dyDescent="0.35">
      <c r="A7986">
        <v>210119966</v>
      </c>
      <c r="B7986" s="1">
        <v>44506</v>
      </c>
      <c r="C7986" s="1">
        <v>44505</v>
      </c>
      <c r="D7986">
        <v>2345</v>
      </c>
      <c r="E7986">
        <v>1</v>
      </c>
      <c r="F7986" t="s">
        <v>36</v>
      </c>
      <c r="G7986">
        <v>153</v>
      </c>
      <c r="H7986">
        <v>2</v>
      </c>
      <c r="I7986">
        <v>740</v>
      </c>
      <c r="J7986" t="s">
        <v>224</v>
      </c>
      <c r="K7986" t="s">
        <v>11174</v>
      </c>
      <c r="L7986">
        <v>23</v>
      </c>
      <c r="M7986" t="s">
        <v>94</v>
      </c>
      <c r="N7986" t="s">
        <v>163</v>
      </c>
      <c r="O7986">
        <v>502</v>
      </c>
      <c r="P7986" t="s">
        <v>47</v>
      </c>
      <c r="S7986" t="s">
        <v>84</v>
      </c>
      <c r="T7986" t="s">
        <v>85</v>
      </c>
      <c r="U7986">
        <v>740</v>
      </c>
      <c r="Y7986" t="s">
        <v>5102</v>
      </c>
      <c r="AA7986">
        <v>34.046700000000001</v>
      </c>
      <c r="AB7986">
        <v>-118.252</v>
      </c>
      <c r="AC7986">
        <f t="shared" si="124"/>
        <v>0</v>
      </c>
    </row>
    <row r="7987" spans="1:29" x14ac:dyDescent="0.35">
      <c r="A7987">
        <v>211105740</v>
      </c>
      <c r="B7987" s="1">
        <v>44249</v>
      </c>
      <c r="C7987" s="1">
        <v>44248</v>
      </c>
      <c r="D7987">
        <v>925</v>
      </c>
      <c r="E7987">
        <v>11</v>
      </c>
      <c r="F7987" t="s">
        <v>64</v>
      </c>
      <c r="G7987">
        <v>1169</v>
      </c>
      <c r="H7987">
        <v>2</v>
      </c>
      <c r="I7987">
        <v>900</v>
      </c>
      <c r="J7987" t="s">
        <v>197</v>
      </c>
      <c r="K7987" t="s">
        <v>421</v>
      </c>
      <c r="L7987">
        <v>32</v>
      </c>
      <c r="M7987" t="s">
        <v>94</v>
      </c>
      <c r="N7987" t="s">
        <v>95</v>
      </c>
      <c r="O7987">
        <v>501</v>
      </c>
      <c r="P7987" t="s">
        <v>164</v>
      </c>
      <c r="S7987" t="s">
        <v>84</v>
      </c>
      <c r="T7987" t="s">
        <v>85</v>
      </c>
      <c r="U7987">
        <v>900</v>
      </c>
      <c r="Y7987" t="s">
        <v>11175</v>
      </c>
      <c r="AA7987">
        <v>34.103999999999999</v>
      </c>
      <c r="AB7987">
        <v>-118.19710000000001</v>
      </c>
      <c r="AC7987">
        <f t="shared" si="124"/>
        <v>0</v>
      </c>
    </row>
    <row r="7988" spans="1:29" x14ac:dyDescent="0.35">
      <c r="A7988">
        <v>212016294</v>
      </c>
      <c r="B7988" s="1">
        <v>44498</v>
      </c>
      <c r="C7988" s="1">
        <v>44477</v>
      </c>
      <c r="D7988">
        <v>1300</v>
      </c>
      <c r="E7988">
        <v>20</v>
      </c>
      <c r="F7988" t="s">
        <v>10529</v>
      </c>
      <c r="G7988">
        <v>2029</v>
      </c>
      <c r="H7988">
        <v>1</v>
      </c>
      <c r="I7988">
        <v>440</v>
      </c>
      <c r="J7988" t="s">
        <v>213</v>
      </c>
      <c r="K7988" t="s">
        <v>7828</v>
      </c>
      <c r="L7988">
        <v>22</v>
      </c>
      <c r="M7988" t="s">
        <v>30</v>
      </c>
      <c r="N7988" t="s">
        <v>95</v>
      </c>
      <c r="O7988">
        <v>210</v>
      </c>
      <c r="P7988" t="s">
        <v>183</v>
      </c>
      <c r="S7988" t="s">
        <v>40</v>
      </c>
      <c r="T7988" t="s">
        <v>41</v>
      </c>
      <c r="U7988">
        <v>440</v>
      </c>
      <c r="Y7988" t="s">
        <v>6209</v>
      </c>
      <c r="Z7988" t="s">
        <v>8250</v>
      </c>
      <c r="AA7988">
        <v>34.069099999999999</v>
      </c>
      <c r="AB7988">
        <v>-118.2916</v>
      </c>
      <c r="AC7988">
        <f t="shared" si="124"/>
        <v>0</v>
      </c>
    </row>
    <row r="7989" spans="1:29" x14ac:dyDescent="0.35">
      <c r="A7989">
        <v>210604408</v>
      </c>
      <c r="B7989" s="1">
        <v>44208</v>
      </c>
      <c r="C7989" s="1">
        <v>44207</v>
      </c>
      <c r="D7989">
        <v>1800</v>
      </c>
      <c r="E7989">
        <v>6</v>
      </c>
      <c r="F7989" t="s">
        <v>91</v>
      </c>
      <c r="G7989">
        <v>642</v>
      </c>
      <c r="H7989">
        <v>1</v>
      </c>
      <c r="I7989">
        <v>310</v>
      </c>
      <c r="J7989" t="s">
        <v>71</v>
      </c>
      <c r="K7989" t="s">
        <v>11176</v>
      </c>
      <c r="L7989">
        <v>0</v>
      </c>
      <c r="M7989" t="s">
        <v>46</v>
      </c>
      <c r="N7989" t="s">
        <v>46</v>
      </c>
      <c r="O7989">
        <v>503</v>
      </c>
      <c r="P7989" t="s">
        <v>650</v>
      </c>
      <c r="Q7989">
        <v>500</v>
      </c>
      <c r="R7989" t="s">
        <v>184</v>
      </c>
      <c r="S7989" t="s">
        <v>40</v>
      </c>
      <c r="T7989" t="s">
        <v>41</v>
      </c>
      <c r="U7989">
        <v>310</v>
      </c>
      <c r="Y7989" t="s">
        <v>2113</v>
      </c>
      <c r="AA7989">
        <v>34.098100000000002</v>
      </c>
      <c r="AB7989">
        <v>-118.3599</v>
      </c>
      <c r="AC7989">
        <f t="shared" si="124"/>
        <v>0</v>
      </c>
    </row>
    <row r="7990" spans="1:29" x14ac:dyDescent="0.35">
      <c r="A7990">
        <v>210309156</v>
      </c>
      <c r="B7990" s="1">
        <v>44308</v>
      </c>
      <c r="C7990" s="1">
        <v>44307</v>
      </c>
      <c r="D7990">
        <v>2125</v>
      </c>
      <c r="E7990">
        <v>3</v>
      </c>
      <c r="F7990" t="s">
        <v>43</v>
      </c>
      <c r="G7990">
        <v>351</v>
      </c>
      <c r="H7990">
        <v>1</v>
      </c>
      <c r="I7990">
        <v>210</v>
      </c>
      <c r="J7990" t="s">
        <v>149</v>
      </c>
      <c r="K7990" t="s">
        <v>11177</v>
      </c>
      <c r="L7990">
        <v>66</v>
      </c>
      <c r="M7990" t="s">
        <v>30</v>
      </c>
      <c r="N7990" t="s">
        <v>31</v>
      </c>
      <c r="O7990">
        <v>108</v>
      </c>
      <c r="P7990" t="s">
        <v>105</v>
      </c>
      <c r="Q7990">
        <v>500</v>
      </c>
      <c r="R7990" t="s">
        <v>184</v>
      </c>
      <c r="S7990" t="s">
        <v>355</v>
      </c>
      <c r="T7990" t="s">
        <v>356</v>
      </c>
      <c r="U7990">
        <v>210</v>
      </c>
      <c r="Y7990" t="s">
        <v>7389</v>
      </c>
      <c r="AA7990">
        <v>34.021500000000003</v>
      </c>
      <c r="AB7990">
        <v>-118.35250000000001</v>
      </c>
      <c r="AC7990">
        <f t="shared" si="124"/>
        <v>1</v>
      </c>
    </row>
    <row r="7991" spans="1:29" x14ac:dyDescent="0.35">
      <c r="A7991">
        <v>210705851</v>
      </c>
      <c r="B7991" s="1">
        <v>44246</v>
      </c>
      <c r="C7991" s="1">
        <v>44245</v>
      </c>
      <c r="D7991">
        <v>2130</v>
      </c>
      <c r="E7991">
        <v>7</v>
      </c>
      <c r="F7991" t="s">
        <v>28</v>
      </c>
      <c r="G7991">
        <v>721</v>
      </c>
      <c r="H7991">
        <v>1</v>
      </c>
      <c r="I7991">
        <v>510</v>
      </c>
      <c r="J7991" t="s">
        <v>29</v>
      </c>
      <c r="L7991">
        <v>0</v>
      </c>
      <c r="O7991">
        <v>707</v>
      </c>
      <c r="P7991" t="s">
        <v>280</v>
      </c>
      <c r="S7991" t="s">
        <v>40</v>
      </c>
      <c r="T7991" t="s">
        <v>41</v>
      </c>
      <c r="U7991">
        <v>510</v>
      </c>
      <c r="Y7991" t="s">
        <v>11178</v>
      </c>
      <c r="AA7991">
        <v>34.073599999999999</v>
      </c>
      <c r="AB7991">
        <v>-118.3887</v>
      </c>
      <c r="AC7991">
        <f t="shared" si="124"/>
        <v>0</v>
      </c>
    </row>
    <row r="7992" spans="1:29" x14ac:dyDescent="0.35">
      <c r="A7992">
        <v>210310158</v>
      </c>
      <c r="B7992" s="1">
        <v>44327</v>
      </c>
      <c r="C7992" s="1">
        <v>44326</v>
      </c>
      <c r="D7992">
        <v>1600</v>
      </c>
      <c r="E7992">
        <v>3</v>
      </c>
      <c r="F7992" t="s">
        <v>43</v>
      </c>
      <c r="G7992">
        <v>356</v>
      </c>
      <c r="H7992">
        <v>1</v>
      </c>
      <c r="I7992">
        <v>420</v>
      </c>
      <c r="J7992" t="s">
        <v>352</v>
      </c>
      <c r="K7992" t="s">
        <v>11179</v>
      </c>
      <c r="L7992">
        <v>28</v>
      </c>
      <c r="M7992" t="s">
        <v>30</v>
      </c>
      <c r="N7992" t="s">
        <v>95</v>
      </c>
      <c r="O7992">
        <v>101</v>
      </c>
      <c r="P7992" t="s">
        <v>32</v>
      </c>
      <c r="S7992" t="s">
        <v>40</v>
      </c>
      <c r="T7992" t="s">
        <v>41</v>
      </c>
      <c r="U7992">
        <v>420</v>
      </c>
      <c r="Y7992" t="s">
        <v>1859</v>
      </c>
      <c r="AA7992">
        <v>34.023699999999998</v>
      </c>
      <c r="AB7992">
        <v>-118.3002</v>
      </c>
      <c r="AC7992">
        <f t="shared" si="124"/>
        <v>0</v>
      </c>
    </row>
    <row r="7993" spans="1:29" x14ac:dyDescent="0.35">
      <c r="A7993">
        <v>212114606</v>
      </c>
      <c r="B7993" s="1">
        <v>44469</v>
      </c>
      <c r="C7993" s="1">
        <v>44468</v>
      </c>
      <c r="D7993">
        <v>1530</v>
      </c>
      <c r="E7993">
        <v>21</v>
      </c>
      <c r="F7993" t="s">
        <v>10503</v>
      </c>
      <c r="G7993">
        <v>2146</v>
      </c>
      <c r="H7993">
        <v>1</v>
      </c>
      <c r="I7993">
        <v>320</v>
      </c>
      <c r="J7993" t="s">
        <v>435</v>
      </c>
      <c r="K7993">
        <v>358</v>
      </c>
      <c r="L7993">
        <v>35</v>
      </c>
      <c r="M7993" t="s">
        <v>30</v>
      </c>
      <c r="N7993" t="s">
        <v>46</v>
      </c>
      <c r="O7993">
        <v>721</v>
      </c>
      <c r="P7993" t="s">
        <v>828</v>
      </c>
      <c r="S7993" t="s">
        <v>40</v>
      </c>
      <c r="T7993" t="s">
        <v>41</v>
      </c>
      <c r="U7993">
        <v>320</v>
      </c>
      <c r="Y7993" t="s">
        <v>11180</v>
      </c>
      <c r="AA7993">
        <v>34.193800000000003</v>
      </c>
      <c r="AB7993">
        <v>-118.60590000000001</v>
      </c>
      <c r="AC7993">
        <f t="shared" si="124"/>
        <v>0</v>
      </c>
    </row>
    <row r="7994" spans="1:29" x14ac:dyDescent="0.35">
      <c r="A7994">
        <v>211209830</v>
      </c>
      <c r="B7994" s="1">
        <v>44291</v>
      </c>
      <c r="C7994" s="1">
        <v>44291</v>
      </c>
      <c r="D7994">
        <v>700</v>
      </c>
      <c r="E7994">
        <v>12</v>
      </c>
      <c r="F7994" t="s">
        <v>68</v>
      </c>
      <c r="G7994">
        <v>1257</v>
      </c>
      <c r="H7994">
        <v>1</v>
      </c>
      <c r="I7994">
        <v>440</v>
      </c>
      <c r="J7994" t="s">
        <v>213</v>
      </c>
      <c r="K7994">
        <v>344</v>
      </c>
      <c r="L7994">
        <v>24</v>
      </c>
      <c r="M7994" t="s">
        <v>94</v>
      </c>
      <c r="N7994" t="s">
        <v>163</v>
      </c>
      <c r="O7994">
        <v>501</v>
      </c>
      <c r="P7994" t="s">
        <v>164</v>
      </c>
      <c r="S7994" t="s">
        <v>40</v>
      </c>
      <c r="T7994" t="s">
        <v>41</v>
      </c>
      <c r="U7994">
        <v>440</v>
      </c>
      <c r="Y7994" t="s">
        <v>2390</v>
      </c>
      <c r="AA7994">
        <v>33.970799999999997</v>
      </c>
      <c r="AB7994">
        <v>-118.28879999999999</v>
      </c>
      <c r="AC7994">
        <f t="shared" si="124"/>
        <v>0</v>
      </c>
    </row>
    <row r="7995" spans="1:29" x14ac:dyDescent="0.35">
      <c r="A7995">
        <v>210212862</v>
      </c>
      <c r="B7995" s="1">
        <v>44409</v>
      </c>
      <c r="C7995" s="1">
        <v>44408</v>
      </c>
      <c r="D7995">
        <v>2000</v>
      </c>
      <c r="E7995">
        <v>2</v>
      </c>
      <c r="F7995" t="s">
        <v>56</v>
      </c>
      <c r="G7995">
        <v>205</v>
      </c>
      <c r="H7995">
        <v>1</v>
      </c>
      <c r="I7995">
        <v>331</v>
      </c>
      <c r="J7995" t="s">
        <v>233</v>
      </c>
      <c r="K7995" t="s">
        <v>11181</v>
      </c>
      <c r="L7995">
        <v>26</v>
      </c>
      <c r="M7995" t="s">
        <v>94</v>
      </c>
      <c r="N7995" t="s">
        <v>94</v>
      </c>
      <c r="O7995">
        <v>101</v>
      </c>
      <c r="P7995" t="s">
        <v>32</v>
      </c>
      <c r="S7995" t="s">
        <v>40</v>
      </c>
      <c r="T7995" t="s">
        <v>41</v>
      </c>
      <c r="U7995">
        <v>331</v>
      </c>
      <c r="Y7995" t="s">
        <v>11182</v>
      </c>
      <c r="AA7995">
        <v>34.076000000000001</v>
      </c>
      <c r="AB7995">
        <v>-118.27379999999999</v>
      </c>
      <c r="AC7995">
        <f t="shared" si="124"/>
        <v>0</v>
      </c>
    </row>
    <row r="7996" spans="1:29" x14ac:dyDescent="0.35">
      <c r="A7996">
        <v>210310318</v>
      </c>
      <c r="B7996" s="1">
        <v>44331</v>
      </c>
      <c r="C7996" s="1">
        <v>44330</v>
      </c>
      <c r="D7996">
        <v>1100</v>
      </c>
      <c r="E7996">
        <v>3</v>
      </c>
      <c r="F7996" t="s">
        <v>43</v>
      </c>
      <c r="G7996">
        <v>363</v>
      </c>
      <c r="H7996">
        <v>1</v>
      </c>
      <c r="I7996">
        <v>310</v>
      </c>
      <c r="J7996" t="s">
        <v>71</v>
      </c>
      <c r="K7996" t="s">
        <v>11167</v>
      </c>
      <c r="L7996">
        <v>76</v>
      </c>
      <c r="M7996" t="s">
        <v>94</v>
      </c>
      <c r="N7996" t="s">
        <v>163</v>
      </c>
      <c r="O7996">
        <v>502</v>
      </c>
      <c r="P7996" t="s">
        <v>47</v>
      </c>
      <c r="S7996" t="s">
        <v>40</v>
      </c>
      <c r="T7996" t="s">
        <v>41</v>
      </c>
      <c r="U7996">
        <v>310</v>
      </c>
      <c r="Y7996" t="s">
        <v>11183</v>
      </c>
      <c r="AA7996">
        <v>34.012599999999999</v>
      </c>
      <c r="AB7996">
        <v>-118.3403</v>
      </c>
      <c r="AC7996">
        <f t="shared" si="124"/>
        <v>0</v>
      </c>
    </row>
    <row r="7997" spans="1:29" x14ac:dyDescent="0.35">
      <c r="A7997">
        <v>211116045</v>
      </c>
      <c r="B7997" s="1">
        <v>44535</v>
      </c>
      <c r="C7997" s="1">
        <v>44534</v>
      </c>
      <c r="D7997">
        <v>1900</v>
      </c>
      <c r="E7997">
        <v>11</v>
      </c>
      <c r="F7997" t="s">
        <v>64</v>
      </c>
      <c r="G7997">
        <v>1123</v>
      </c>
      <c r="H7997">
        <v>1</v>
      </c>
      <c r="I7997">
        <v>210</v>
      </c>
      <c r="J7997" t="s">
        <v>149</v>
      </c>
      <c r="K7997" t="s">
        <v>245</v>
      </c>
      <c r="L7997">
        <v>45</v>
      </c>
      <c r="M7997" t="s">
        <v>30</v>
      </c>
      <c r="N7997" t="s">
        <v>95</v>
      </c>
      <c r="O7997">
        <v>108</v>
      </c>
      <c r="P7997" t="s">
        <v>105</v>
      </c>
      <c r="Q7997">
        <v>400</v>
      </c>
      <c r="R7997" t="s">
        <v>143</v>
      </c>
      <c r="S7997" t="s">
        <v>40</v>
      </c>
      <c r="T7997" t="s">
        <v>41</v>
      </c>
      <c r="U7997">
        <v>210</v>
      </c>
      <c r="Y7997" t="s">
        <v>3171</v>
      </c>
      <c r="AA7997">
        <v>34.126199999999997</v>
      </c>
      <c r="AB7997">
        <v>-118.2634</v>
      </c>
      <c r="AC7997">
        <f t="shared" si="124"/>
        <v>0</v>
      </c>
    </row>
    <row r="7998" spans="1:29" x14ac:dyDescent="0.35">
      <c r="A7998">
        <v>210120822</v>
      </c>
      <c r="B7998" s="1">
        <v>44520</v>
      </c>
      <c r="C7998" s="1">
        <v>44506</v>
      </c>
      <c r="D7998">
        <v>1709</v>
      </c>
      <c r="E7998">
        <v>1</v>
      </c>
      <c r="F7998" t="s">
        <v>36</v>
      </c>
      <c r="G7998">
        <v>161</v>
      </c>
      <c r="H7998">
        <v>1</v>
      </c>
      <c r="I7998">
        <v>442</v>
      </c>
      <c r="J7998" t="s">
        <v>179</v>
      </c>
      <c r="K7998" t="s">
        <v>11184</v>
      </c>
      <c r="L7998">
        <v>49</v>
      </c>
      <c r="M7998" t="s">
        <v>30</v>
      </c>
      <c r="N7998" t="s">
        <v>95</v>
      </c>
      <c r="O7998">
        <v>404</v>
      </c>
      <c r="P7998" t="s">
        <v>1637</v>
      </c>
      <c r="S7998" t="s">
        <v>40</v>
      </c>
      <c r="T7998" t="s">
        <v>41</v>
      </c>
      <c r="U7998">
        <v>442</v>
      </c>
      <c r="Y7998" t="s">
        <v>3615</v>
      </c>
      <c r="AA7998">
        <v>34.048299999999998</v>
      </c>
      <c r="AB7998">
        <v>-118.26309999999999</v>
      </c>
      <c r="AC7998">
        <f t="shared" si="124"/>
        <v>0</v>
      </c>
    </row>
    <row r="7999" spans="1:29" x14ac:dyDescent="0.35">
      <c r="A7999">
        <v>210214961</v>
      </c>
      <c r="B7999" s="1">
        <v>44456</v>
      </c>
      <c r="C7999" s="1">
        <v>44456</v>
      </c>
      <c r="D7999">
        <v>840</v>
      </c>
      <c r="E7999">
        <v>2</v>
      </c>
      <c r="F7999" t="s">
        <v>56</v>
      </c>
      <c r="G7999">
        <v>246</v>
      </c>
      <c r="H7999">
        <v>2</v>
      </c>
      <c r="I7999">
        <v>943</v>
      </c>
      <c r="J7999" t="s">
        <v>7654</v>
      </c>
      <c r="K7999" t="s">
        <v>11185</v>
      </c>
      <c r="L7999">
        <v>0</v>
      </c>
      <c r="M7999" t="s">
        <v>30</v>
      </c>
      <c r="N7999" t="s">
        <v>73</v>
      </c>
      <c r="O7999">
        <v>728</v>
      </c>
      <c r="P7999" t="s">
        <v>5255</v>
      </c>
      <c r="S7999" t="s">
        <v>40</v>
      </c>
      <c r="T7999" t="s">
        <v>41</v>
      </c>
      <c r="U7999">
        <v>943</v>
      </c>
      <c r="Y7999" t="s">
        <v>1804</v>
      </c>
      <c r="AA7999">
        <v>34.0593</v>
      </c>
      <c r="AB7999">
        <v>-118.27500000000001</v>
      </c>
      <c r="AC7999">
        <f t="shared" si="124"/>
        <v>0</v>
      </c>
    </row>
    <row r="8000" spans="1:29" x14ac:dyDescent="0.35">
      <c r="A8000">
        <v>211711790</v>
      </c>
      <c r="B8000" s="1">
        <v>44429</v>
      </c>
      <c r="C8000" s="1">
        <v>44421</v>
      </c>
      <c r="D8000">
        <v>2000</v>
      </c>
      <c r="E8000">
        <v>17</v>
      </c>
      <c r="F8000" t="s">
        <v>10498</v>
      </c>
      <c r="G8000">
        <v>1785</v>
      </c>
      <c r="H8000">
        <v>1</v>
      </c>
      <c r="I8000">
        <v>310</v>
      </c>
      <c r="J8000" t="s">
        <v>71</v>
      </c>
      <c r="K8000" t="s">
        <v>6131</v>
      </c>
      <c r="L8000">
        <v>0</v>
      </c>
      <c r="M8000" t="s">
        <v>46</v>
      </c>
      <c r="N8000" t="s">
        <v>46</v>
      </c>
      <c r="O8000">
        <v>702</v>
      </c>
      <c r="P8000" t="s">
        <v>552</v>
      </c>
      <c r="S8000" t="s">
        <v>40</v>
      </c>
      <c r="T8000" t="s">
        <v>41</v>
      </c>
      <c r="U8000">
        <v>310</v>
      </c>
      <c r="Y8000" t="s">
        <v>11186</v>
      </c>
      <c r="AA8000">
        <v>34.229399999999998</v>
      </c>
      <c r="AB8000">
        <v>-118.5361</v>
      </c>
      <c r="AC8000">
        <f t="shared" si="124"/>
        <v>0</v>
      </c>
    </row>
    <row r="8001" spans="1:29" x14ac:dyDescent="0.35">
      <c r="A8001">
        <v>212010906</v>
      </c>
      <c r="B8001" s="1">
        <v>44374</v>
      </c>
      <c r="C8001" s="1">
        <v>44374</v>
      </c>
      <c r="D8001">
        <v>1710</v>
      </c>
      <c r="E8001">
        <v>20</v>
      </c>
      <c r="F8001" t="s">
        <v>10529</v>
      </c>
      <c r="G8001">
        <v>2062</v>
      </c>
      <c r="H8001">
        <v>1</v>
      </c>
      <c r="I8001">
        <v>210</v>
      </c>
      <c r="J8001" t="s">
        <v>149</v>
      </c>
      <c r="K8001" t="s">
        <v>11187</v>
      </c>
      <c r="L8001">
        <v>0</v>
      </c>
      <c r="M8001" t="s">
        <v>46</v>
      </c>
      <c r="N8001" t="s">
        <v>46</v>
      </c>
      <c r="O8001">
        <v>203</v>
      </c>
      <c r="P8001" t="s">
        <v>101</v>
      </c>
      <c r="Q8001">
        <v>204</v>
      </c>
      <c r="R8001" t="s">
        <v>2138</v>
      </c>
      <c r="S8001" t="s">
        <v>40</v>
      </c>
      <c r="T8001" t="s">
        <v>41</v>
      </c>
      <c r="U8001">
        <v>210</v>
      </c>
      <c r="Y8001" t="s">
        <v>11188</v>
      </c>
      <c r="AA8001">
        <v>34.050600000000003</v>
      </c>
      <c r="AB8001">
        <v>-118.31270000000001</v>
      </c>
      <c r="AC8001">
        <f t="shared" si="124"/>
        <v>0</v>
      </c>
    </row>
    <row r="8002" spans="1:29" x14ac:dyDescent="0.35">
      <c r="A8002">
        <v>210120957</v>
      </c>
      <c r="B8002" s="1">
        <v>44522</v>
      </c>
      <c r="C8002" s="1">
        <v>44522</v>
      </c>
      <c r="D8002">
        <v>1000</v>
      </c>
      <c r="E8002">
        <v>1</v>
      </c>
      <c r="F8002" t="s">
        <v>36</v>
      </c>
      <c r="G8002">
        <v>181</v>
      </c>
      <c r="H8002">
        <v>1</v>
      </c>
      <c r="I8002">
        <v>352</v>
      </c>
      <c r="J8002" t="s">
        <v>4800</v>
      </c>
      <c r="K8002" t="s">
        <v>761</v>
      </c>
      <c r="L8002">
        <v>76</v>
      </c>
      <c r="M8002" t="s">
        <v>30</v>
      </c>
      <c r="N8002" t="s">
        <v>73</v>
      </c>
      <c r="O8002">
        <v>713</v>
      </c>
      <c r="P8002" t="s">
        <v>1381</v>
      </c>
      <c r="S8002" t="s">
        <v>40</v>
      </c>
      <c r="T8002" t="s">
        <v>41</v>
      </c>
      <c r="U8002">
        <v>352</v>
      </c>
      <c r="Y8002" t="s">
        <v>1382</v>
      </c>
      <c r="AA8002">
        <v>34.043100000000003</v>
      </c>
      <c r="AB8002">
        <v>-118.2692</v>
      </c>
      <c r="AC8002">
        <f t="shared" si="124"/>
        <v>0</v>
      </c>
    </row>
    <row r="8003" spans="1:29" x14ac:dyDescent="0.35">
      <c r="A8003">
        <v>211220272</v>
      </c>
      <c r="B8003" s="1">
        <v>44463</v>
      </c>
      <c r="C8003" s="1">
        <v>44463</v>
      </c>
      <c r="D8003">
        <v>845</v>
      </c>
      <c r="E8003">
        <v>12</v>
      </c>
      <c r="F8003" t="s">
        <v>68</v>
      </c>
      <c r="G8003">
        <v>1269</v>
      </c>
      <c r="H8003">
        <v>1</v>
      </c>
      <c r="I8003">
        <v>761</v>
      </c>
      <c r="J8003" t="s">
        <v>403</v>
      </c>
      <c r="K8003" t="s">
        <v>11189</v>
      </c>
      <c r="L8003">
        <v>40</v>
      </c>
      <c r="M8003" t="s">
        <v>30</v>
      </c>
      <c r="N8003" t="s">
        <v>163</v>
      </c>
      <c r="O8003">
        <v>101</v>
      </c>
      <c r="P8003" t="s">
        <v>32</v>
      </c>
      <c r="Q8003">
        <v>107</v>
      </c>
      <c r="R8003" t="s">
        <v>454</v>
      </c>
      <c r="S8003" t="s">
        <v>40</v>
      </c>
      <c r="T8003" t="s">
        <v>41</v>
      </c>
      <c r="U8003">
        <v>761</v>
      </c>
      <c r="Y8003" t="s">
        <v>11190</v>
      </c>
      <c r="AA8003">
        <v>33.962800000000001</v>
      </c>
      <c r="AB8003">
        <v>-118.26730000000001</v>
      </c>
      <c r="AC8003">
        <f t="shared" ref="AC8003:AC8066" si="125">IF(OR((S:S)="CC", S:S="AA",S:S="JA"), 1, 0)</f>
        <v>0</v>
      </c>
    </row>
    <row r="8004" spans="1:29" x14ac:dyDescent="0.35">
      <c r="A8004">
        <v>210120119</v>
      </c>
      <c r="B8004" s="1">
        <v>44508</v>
      </c>
      <c r="C8004" s="1">
        <v>44508</v>
      </c>
      <c r="D8004">
        <v>1100</v>
      </c>
      <c r="E8004">
        <v>1</v>
      </c>
      <c r="F8004" t="s">
        <v>36</v>
      </c>
      <c r="G8004">
        <v>162</v>
      </c>
      <c r="H8004">
        <v>1</v>
      </c>
      <c r="I8004">
        <v>230</v>
      </c>
      <c r="J8004" t="s">
        <v>161</v>
      </c>
      <c r="K8004" t="s">
        <v>11191</v>
      </c>
      <c r="L8004">
        <v>55</v>
      </c>
      <c r="M8004" t="s">
        <v>30</v>
      </c>
      <c r="N8004" t="s">
        <v>163</v>
      </c>
      <c r="O8004">
        <v>101</v>
      </c>
      <c r="P8004" t="s">
        <v>32</v>
      </c>
      <c r="Q8004">
        <v>215</v>
      </c>
      <c r="R8004" t="s">
        <v>206</v>
      </c>
      <c r="S8004" t="s">
        <v>40</v>
      </c>
      <c r="T8004" t="s">
        <v>41</v>
      </c>
      <c r="U8004">
        <v>230</v>
      </c>
      <c r="Y8004" t="s">
        <v>483</v>
      </c>
      <c r="Z8004" t="s">
        <v>263</v>
      </c>
      <c r="AA8004">
        <v>34.048699999999997</v>
      </c>
      <c r="AB8004">
        <v>-118.25879999999999</v>
      </c>
      <c r="AC8004">
        <f t="shared" si="125"/>
        <v>0</v>
      </c>
    </row>
    <row r="8005" spans="1:29" x14ac:dyDescent="0.35">
      <c r="A8005">
        <v>211914046</v>
      </c>
      <c r="B8005" s="1">
        <v>44473</v>
      </c>
      <c r="C8005" s="1">
        <v>44473</v>
      </c>
      <c r="D8005">
        <v>1200</v>
      </c>
      <c r="E8005">
        <v>19</v>
      </c>
      <c r="F8005" t="s">
        <v>10514</v>
      </c>
      <c r="G8005">
        <v>1906</v>
      </c>
      <c r="H8005">
        <v>2</v>
      </c>
      <c r="I8005">
        <v>902</v>
      </c>
      <c r="J8005" t="s">
        <v>3946</v>
      </c>
      <c r="K8005" t="s">
        <v>11192</v>
      </c>
      <c r="L8005">
        <v>66</v>
      </c>
      <c r="M8005" t="s">
        <v>30</v>
      </c>
      <c r="N8005" t="s">
        <v>95</v>
      </c>
      <c r="O8005">
        <v>501</v>
      </c>
      <c r="P8005" t="s">
        <v>164</v>
      </c>
      <c r="S8005" t="s">
        <v>40</v>
      </c>
      <c r="T8005" t="s">
        <v>41</v>
      </c>
      <c r="U8005">
        <v>902</v>
      </c>
      <c r="Y8005" t="s">
        <v>11193</v>
      </c>
      <c r="AA8005">
        <v>34.316099999999999</v>
      </c>
      <c r="AB8005">
        <v>-118.42870000000001</v>
      </c>
      <c r="AC8005">
        <f t="shared" si="125"/>
        <v>0</v>
      </c>
    </row>
    <row r="8006" spans="1:29" x14ac:dyDescent="0.35">
      <c r="A8006">
        <v>211814884</v>
      </c>
      <c r="B8006" s="1">
        <v>44415</v>
      </c>
      <c r="C8006" s="1">
        <v>44415</v>
      </c>
      <c r="D8006">
        <v>1815</v>
      </c>
      <c r="E8006">
        <v>18</v>
      </c>
      <c r="F8006" t="s">
        <v>10516</v>
      </c>
      <c r="G8006">
        <v>1862</v>
      </c>
      <c r="H8006">
        <v>2</v>
      </c>
      <c r="I8006">
        <v>930</v>
      </c>
      <c r="J8006" t="s">
        <v>339</v>
      </c>
      <c r="K8006" t="s">
        <v>11194</v>
      </c>
      <c r="L8006">
        <v>36</v>
      </c>
      <c r="M8006" t="s">
        <v>94</v>
      </c>
      <c r="N8006" t="s">
        <v>95</v>
      </c>
      <c r="O8006">
        <v>101</v>
      </c>
      <c r="P8006" t="s">
        <v>32</v>
      </c>
      <c r="Q8006">
        <v>511</v>
      </c>
      <c r="R8006" t="s">
        <v>151</v>
      </c>
      <c r="S8006" t="s">
        <v>40</v>
      </c>
      <c r="T8006" t="s">
        <v>41</v>
      </c>
      <c r="U8006">
        <v>930</v>
      </c>
      <c r="Y8006" t="s">
        <v>11195</v>
      </c>
      <c r="AA8006">
        <v>33.929900000000004</v>
      </c>
      <c r="AB8006">
        <v>-118.2722</v>
      </c>
      <c r="AC8006">
        <f t="shared" si="125"/>
        <v>0</v>
      </c>
    </row>
    <row r="8007" spans="1:29" x14ac:dyDescent="0.35">
      <c r="A8007">
        <v>210212203</v>
      </c>
      <c r="B8007" s="1">
        <v>44397</v>
      </c>
      <c r="C8007" s="1">
        <v>44397</v>
      </c>
      <c r="D8007">
        <v>1730</v>
      </c>
      <c r="E8007">
        <v>2</v>
      </c>
      <c r="F8007" t="s">
        <v>56</v>
      </c>
      <c r="G8007">
        <v>299</v>
      </c>
      <c r="H8007">
        <v>1</v>
      </c>
      <c r="I8007">
        <v>510</v>
      </c>
      <c r="J8007" t="s">
        <v>29</v>
      </c>
      <c r="L8007">
        <v>0</v>
      </c>
      <c r="O8007">
        <v>101</v>
      </c>
      <c r="P8007" t="s">
        <v>32</v>
      </c>
      <c r="S8007" t="s">
        <v>40</v>
      </c>
      <c r="T8007" t="s">
        <v>41</v>
      </c>
      <c r="U8007">
        <v>510</v>
      </c>
      <c r="Y8007" t="s">
        <v>11196</v>
      </c>
      <c r="AA8007">
        <v>34.043900000000001</v>
      </c>
      <c r="AB8007">
        <v>-118.2752</v>
      </c>
      <c r="AC8007">
        <f t="shared" si="125"/>
        <v>0</v>
      </c>
    </row>
    <row r="8008" spans="1:29" x14ac:dyDescent="0.35">
      <c r="A8008">
        <v>210604578</v>
      </c>
      <c r="B8008" s="1">
        <v>44212</v>
      </c>
      <c r="C8008" s="1">
        <v>44212</v>
      </c>
      <c r="D8008">
        <v>1245</v>
      </c>
      <c r="E8008">
        <v>6</v>
      </c>
      <c r="F8008" t="s">
        <v>91</v>
      </c>
      <c r="G8008">
        <v>622</v>
      </c>
      <c r="H8008">
        <v>2</v>
      </c>
      <c r="I8008">
        <v>740</v>
      </c>
      <c r="J8008" t="s">
        <v>224</v>
      </c>
      <c r="K8008">
        <v>329</v>
      </c>
      <c r="L8008">
        <v>24</v>
      </c>
      <c r="M8008" t="s">
        <v>94</v>
      </c>
      <c r="N8008" t="s">
        <v>73</v>
      </c>
      <c r="O8008">
        <v>122</v>
      </c>
      <c r="P8008" t="s">
        <v>275</v>
      </c>
      <c r="S8008" t="s">
        <v>40</v>
      </c>
      <c r="T8008" t="s">
        <v>41</v>
      </c>
      <c r="U8008">
        <v>740</v>
      </c>
      <c r="Y8008" t="s">
        <v>11197</v>
      </c>
      <c r="Z8008" t="s">
        <v>11198</v>
      </c>
      <c r="AA8008">
        <v>34.125500000000002</v>
      </c>
      <c r="AB8008">
        <v>-118.3724</v>
      </c>
      <c r="AC8008">
        <f t="shared" si="125"/>
        <v>0</v>
      </c>
    </row>
    <row r="8009" spans="1:29" x14ac:dyDescent="0.35">
      <c r="A8009">
        <v>211905841</v>
      </c>
      <c r="B8009" s="1">
        <v>44248</v>
      </c>
      <c r="C8009" s="1">
        <v>44248</v>
      </c>
      <c r="D8009">
        <v>1400</v>
      </c>
      <c r="E8009">
        <v>19</v>
      </c>
      <c r="F8009" t="s">
        <v>10514</v>
      </c>
      <c r="G8009">
        <v>1983</v>
      </c>
      <c r="H8009">
        <v>2</v>
      </c>
      <c r="I8009">
        <v>624</v>
      </c>
      <c r="J8009" t="s">
        <v>171</v>
      </c>
      <c r="K8009" t="s">
        <v>11199</v>
      </c>
      <c r="L8009">
        <v>41</v>
      </c>
      <c r="M8009" t="s">
        <v>94</v>
      </c>
      <c r="N8009" t="s">
        <v>95</v>
      </c>
      <c r="O8009">
        <v>218</v>
      </c>
      <c r="P8009" t="s">
        <v>935</v>
      </c>
      <c r="Q8009">
        <v>400</v>
      </c>
      <c r="R8009" t="s">
        <v>143</v>
      </c>
      <c r="S8009" t="s">
        <v>40</v>
      </c>
      <c r="T8009" t="s">
        <v>41</v>
      </c>
      <c r="U8009">
        <v>624</v>
      </c>
      <c r="Y8009" t="s">
        <v>11200</v>
      </c>
      <c r="AA8009">
        <v>34.228299999999997</v>
      </c>
      <c r="AB8009">
        <v>-118.4659</v>
      </c>
      <c r="AC8009">
        <f t="shared" si="125"/>
        <v>0</v>
      </c>
    </row>
    <row r="8010" spans="1:29" x14ac:dyDescent="0.35">
      <c r="A8010">
        <v>210709048</v>
      </c>
      <c r="B8010" s="1">
        <v>44342</v>
      </c>
      <c r="C8010" s="1">
        <v>44342</v>
      </c>
      <c r="D8010">
        <v>540</v>
      </c>
      <c r="E8010">
        <v>7</v>
      </c>
      <c r="F8010" t="s">
        <v>28</v>
      </c>
      <c r="G8010">
        <v>745</v>
      </c>
      <c r="H8010">
        <v>1</v>
      </c>
      <c r="I8010">
        <v>331</v>
      </c>
      <c r="J8010" t="s">
        <v>233</v>
      </c>
      <c r="K8010">
        <v>1602</v>
      </c>
      <c r="L8010">
        <v>0</v>
      </c>
      <c r="M8010" t="s">
        <v>94</v>
      </c>
      <c r="N8010" t="s">
        <v>46</v>
      </c>
      <c r="O8010">
        <v>101</v>
      </c>
      <c r="P8010" t="s">
        <v>32</v>
      </c>
      <c r="S8010" t="s">
        <v>33</v>
      </c>
      <c r="T8010" t="s">
        <v>34</v>
      </c>
      <c r="U8010">
        <v>331</v>
      </c>
      <c r="V8010">
        <v>998</v>
      </c>
      <c r="Y8010" t="s">
        <v>4522</v>
      </c>
      <c r="AA8010">
        <v>34.052199999999999</v>
      </c>
      <c r="AB8010">
        <v>-118.3494</v>
      </c>
      <c r="AC8010">
        <f t="shared" si="125"/>
        <v>1</v>
      </c>
    </row>
    <row r="8011" spans="1:29" x14ac:dyDescent="0.35">
      <c r="A8011">
        <v>210114073</v>
      </c>
      <c r="B8011" s="1">
        <v>44402</v>
      </c>
      <c r="C8011" s="1">
        <v>44382</v>
      </c>
      <c r="D8011">
        <v>230</v>
      </c>
      <c r="E8011">
        <v>1</v>
      </c>
      <c r="F8011" t="s">
        <v>36</v>
      </c>
      <c r="G8011">
        <v>154</v>
      </c>
      <c r="H8011">
        <v>1</v>
      </c>
      <c r="I8011">
        <v>230</v>
      </c>
      <c r="J8011" t="s">
        <v>161</v>
      </c>
      <c r="K8011" t="s">
        <v>11201</v>
      </c>
      <c r="L8011">
        <v>44</v>
      </c>
      <c r="M8011" t="s">
        <v>94</v>
      </c>
      <c r="N8011" t="s">
        <v>173</v>
      </c>
      <c r="O8011">
        <v>502</v>
      </c>
      <c r="P8011" t="s">
        <v>47</v>
      </c>
      <c r="Q8011">
        <v>400</v>
      </c>
      <c r="R8011" t="s">
        <v>143</v>
      </c>
      <c r="S8011" t="s">
        <v>84</v>
      </c>
      <c r="T8011" t="s">
        <v>85</v>
      </c>
      <c r="U8011">
        <v>230</v>
      </c>
      <c r="Y8011" t="s">
        <v>229</v>
      </c>
      <c r="AA8011">
        <v>34.046500000000002</v>
      </c>
      <c r="AB8011">
        <v>-118.2488</v>
      </c>
      <c r="AC8011">
        <f t="shared" si="125"/>
        <v>0</v>
      </c>
    </row>
    <row r="8012" spans="1:29" x14ac:dyDescent="0.35">
      <c r="A8012">
        <v>211716347</v>
      </c>
      <c r="B8012" s="1">
        <v>44550</v>
      </c>
      <c r="C8012" s="1">
        <v>44548</v>
      </c>
      <c r="D8012">
        <v>1900</v>
      </c>
      <c r="E8012">
        <v>17</v>
      </c>
      <c r="F8012" t="s">
        <v>10498</v>
      </c>
      <c r="G8012">
        <v>1762</v>
      </c>
      <c r="H8012">
        <v>1</v>
      </c>
      <c r="I8012">
        <v>510</v>
      </c>
      <c r="J8012" t="s">
        <v>29</v>
      </c>
      <c r="L8012">
        <v>0</v>
      </c>
      <c r="O8012">
        <v>108</v>
      </c>
      <c r="P8012" t="s">
        <v>105</v>
      </c>
      <c r="S8012" t="s">
        <v>40</v>
      </c>
      <c r="T8012" t="s">
        <v>41</v>
      </c>
      <c r="U8012">
        <v>510</v>
      </c>
      <c r="Y8012" t="s">
        <v>11202</v>
      </c>
      <c r="AA8012">
        <v>34.25</v>
      </c>
      <c r="AB8012">
        <v>-118.59529999999999</v>
      </c>
      <c r="AC8012">
        <f t="shared" si="125"/>
        <v>0</v>
      </c>
    </row>
    <row r="8013" spans="1:29" x14ac:dyDescent="0.35">
      <c r="A8013">
        <v>210316843</v>
      </c>
      <c r="B8013" s="1">
        <v>44473</v>
      </c>
      <c r="C8013" s="1">
        <v>44473</v>
      </c>
      <c r="D8013">
        <v>145</v>
      </c>
      <c r="E8013">
        <v>3</v>
      </c>
      <c r="F8013" t="s">
        <v>43</v>
      </c>
      <c r="G8013">
        <v>305</v>
      </c>
      <c r="H8013">
        <v>1</v>
      </c>
      <c r="I8013">
        <v>420</v>
      </c>
      <c r="J8013" t="s">
        <v>352</v>
      </c>
      <c r="L8013">
        <v>0</v>
      </c>
      <c r="O8013">
        <v>101</v>
      </c>
      <c r="P8013" t="s">
        <v>32</v>
      </c>
      <c r="S8013" t="s">
        <v>40</v>
      </c>
      <c r="T8013" t="s">
        <v>41</v>
      </c>
      <c r="U8013">
        <v>420</v>
      </c>
      <c r="Y8013" t="s">
        <v>11203</v>
      </c>
      <c r="AA8013">
        <v>34.033000000000001</v>
      </c>
      <c r="AB8013">
        <v>-118.34820000000001</v>
      </c>
      <c r="AC8013">
        <f t="shared" si="125"/>
        <v>0</v>
      </c>
    </row>
    <row r="8014" spans="1:29" x14ac:dyDescent="0.35">
      <c r="A8014">
        <v>211011741</v>
      </c>
      <c r="B8014" s="1">
        <v>44436</v>
      </c>
      <c r="C8014" s="1">
        <v>44435</v>
      </c>
      <c r="D8014">
        <v>2330</v>
      </c>
      <c r="E8014">
        <v>10</v>
      </c>
      <c r="F8014" t="s">
        <v>103</v>
      </c>
      <c r="G8014">
        <v>1033</v>
      </c>
      <c r="H8014">
        <v>1</v>
      </c>
      <c r="I8014">
        <v>440</v>
      </c>
      <c r="J8014" t="s">
        <v>213</v>
      </c>
      <c r="K8014" t="s">
        <v>11204</v>
      </c>
      <c r="L8014">
        <v>44</v>
      </c>
      <c r="M8014" t="s">
        <v>30</v>
      </c>
      <c r="N8014" t="s">
        <v>95</v>
      </c>
      <c r="O8014">
        <v>501</v>
      </c>
      <c r="P8014" t="s">
        <v>164</v>
      </c>
      <c r="S8014" t="s">
        <v>40</v>
      </c>
      <c r="T8014" t="s">
        <v>41</v>
      </c>
      <c r="U8014">
        <v>440</v>
      </c>
      <c r="Y8014" t="s">
        <v>11205</v>
      </c>
      <c r="Z8014" t="s">
        <v>7252</v>
      </c>
      <c r="AA8014">
        <v>34.180700000000002</v>
      </c>
      <c r="AB8014">
        <v>-118.536</v>
      </c>
      <c r="AC8014">
        <f t="shared" si="125"/>
        <v>0</v>
      </c>
    </row>
    <row r="8015" spans="1:29" x14ac:dyDescent="0.35">
      <c r="A8015">
        <v>211814089</v>
      </c>
      <c r="B8015" s="1">
        <v>44400</v>
      </c>
      <c r="C8015" s="1">
        <v>44399</v>
      </c>
      <c r="D8015">
        <v>1930</v>
      </c>
      <c r="E8015">
        <v>18</v>
      </c>
      <c r="F8015" t="s">
        <v>10516</v>
      </c>
      <c r="G8015">
        <v>1805</v>
      </c>
      <c r="H8015">
        <v>1</v>
      </c>
      <c r="I8015">
        <v>510</v>
      </c>
      <c r="J8015" t="s">
        <v>29</v>
      </c>
      <c r="L8015">
        <v>0</v>
      </c>
      <c r="O8015">
        <v>101</v>
      </c>
      <c r="P8015" t="s">
        <v>32</v>
      </c>
      <c r="S8015" t="s">
        <v>40</v>
      </c>
      <c r="T8015" t="s">
        <v>41</v>
      </c>
      <c r="U8015">
        <v>510</v>
      </c>
      <c r="Y8015" t="s">
        <v>3848</v>
      </c>
      <c r="Z8015" t="s">
        <v>7761</v>
      </c>
      <c r="AA8015">
        <v>33.9529</v>
      </c>
      <c r="AB8015">
        <v>-118.2717</v>
      </c>
      <c r="AC8015">
        <f t="shared" si="125"/>
        <v>0</v>
      </c>
    </row>
    <row r="8016" spans="1:29" x14ac:dyDescent="0.35">
      <c r="A8016">
        <v>221604189</v>
      </c>
      <c r="B8016" s="1">
        <v>44566</v>
      </c>
      <c r="C8016" s="1">
        <v>44522</v>
      </c>
      <c r="D8016">
        <v>1200</v>
      </c>
      <c r="E8016">
        <v>16</v>
      </c>
      <c r="F8016" t="s">
        <v>10593</v>
      </c>
      <c r="G8016">
        <v>1687</v>
      </c>
      <c r="H8016">
        <v>2</v>
      </c>
      <c r="I8016">
        <v>354</v>
      </c>
      <c r="J8016" t="s">
        <v>167</v>
      </c>
      <c r="K8016" t="s">
        <v>9297</v>
      </c>
      <c r="L8016">
        <v>53</v>
      </c>
      <c r="M8016" t="s">
        <v>30</v>
      </c>
      <c r="N8016" t="s">
        <v>95</v>
      </c>
      <c r="O8016">
        <v>501</v>
      </c>
      <c r="P8016" t="s">
        <v>164</v>
      </c>
      <c r="S8016" t="s">
        <v>40</v>
      </c>
      <c r="T8016" t="s">
        <v>41</v>
      </c>
      <c r="U8016">
        <v>354</v>
      </c>
      <c r="Y8016" t="s">
        <v>11206</v>
      </c>
      <c r="AA8016">
        <v>34.222999999999999</v>
      </c>
      <c r="AB8016">
        <v>-118.37560000000001</v>
      </c>
      <c r="AC8016">
        <f t="shared" si="125"/>
        <v>0</v>
      </c>
    </row>
    <row r="8017" spans="1:29" x14ac:dyDescent="0.35">
      <c r="A8017">
        <v>211411241</v>
      </c>
      <c r="B8017" s="1">
        <v>44315</v>
      </c>
      <c r="C8017" s="1">
        <v>44315</v>
      </c>
      <c r="D8017">
        <v>1600</v>
      </c>
      <c r="E8017">
        <v>14</v>
      </c>
      <c r="F8017" t="s">
        <v>10500</v>
      </c>
      <c r="G8017">
        <v>1409</v>
      </c>
      <c r="H8017">
        <v>1</v>
      </c>
      <c r="I8017">
        <v>331</v>
      </c>
      <c r="J8017" t="s">
        <v>233</v>
      </c>
      <c r="K8017">
        <v>344</v>
      </c>
      <c r="L8017">
        <v>63</v>
      </c>
      <c r="M8017" t="s">
        <v>94</v>
      </c>
      <c r="N8017" t="s">
        <v>73</v>
      </c>
      <c r="O8017">
        <v>101</v>
      </c>
      <c r="P8017" t="s">
        <v>32</v>
      </c>
      <c r="S8017" t="s">
        <v>40</v>
      </c>
      <c r="T8017" t="s">
        <v>41</v>
      </c>
      <c r="U8017">
        <v>331</v>
      </c>
      <c r="Y8017" t="s">
        <v>9330</v>
      </c>
      <c r="Z8017" t="s">
        <v>11207</v>
      </c>
      <c r="AA8017">
        <v>34.026699999999998</v>
      </c>
      <c r="AB8017">
        <v>-118.3986</v>
      </c>
      <c r="AC8017">
        <f t="shared" si="125"/>
        <v>0</v>
      </c>
    </row>
    <row r="8018" spans="1:29" x14ac:dyDescent="0.35">
      <c r="A8018">
        <v>210814799</v>
      </c>
      <c r="B8018" s="1">
        <v>44472</v>
      </c>
      <c r="C8018" s="1">
        <v>44472</v>
      </c>
      <c r="D8018">
        <v>800</v>
      </c>
      <c r="E8018">
        <v>8</v>
      </c>
      <c r="F8018" t="s">
        <v>109</v>
      </c>
      <c r="G8018">
        <v>838</v>
      </c>
      <c r="H8018">
        <v>2</v>
      </c>
      <c r="I8018">
        <v>624</v>
      </c>
      <c r="J8018" t="s">
        <v>171</v>
      </c>
      <c r="K8018" t="s">
        <v>11208</v>
      </c>
      <c r="L8018">
        <v>47</v>
      </c>
      <c r="M8018" t="s">
        <v>30</v>
      </c>
      <c r="N8018" t="s">
        <v>95</v>
      </c>
      <c r="O8018">
        <v>403</v>
      </c>
      <c r="P8018" t="s">
        <v>337</v>
      </c>
      <c r="Q8018">
        <v>500</v>
      </c>
      <c r="R8018" t="s">
        <v>184</v>
      </c>
      <c r="S8018" t="s">
        <v>84</v>
      </c>
      <c r="T8018" t="s">
        <v>85</v>
      </c>
      <c r="U8018">
        <v>624</v>
      </c>
      <c r="Y8018" t="s">
        <v>11209</v>
      </c>
      <c r="AA8018">
        <v>34.061399999999999</v>
      </c>
      <c r="AB8018">
        <v>-118.4482</v>
      </c>
      <c r="AC8018">
        <f t="shared" si="125"/>
        <v>0</v>
      </c>
    </row>
    <row r="8019" spans="1:29" x14ac:dyDescent="0.35">
      <c r="A8019">
        <v>210706531</v>
      </c>
      <c r="B8019" s="1">
        <v>44263</v>
      </c>
      <c r="C8019" s="1">
        <v>44263</v>
      </c>
      <c r="D8019">
        <v>2030</v>
      </c>
      <c r="E8019">
        <v>7</v>
      </c>
      <c r="F8019" t="s">
        <v>28</v>
      </c>
      <c r="G8019">
        <v>767</v>
      </c>
      <c r="H8019">
        <v>2</v>
      </c>
      <c r="I8019">
        <v>354</v>
      </c>
      <c r="J8019" t="s">
        <v>167</v>
      </c>
      <c r="K8019" t="s">
        <v>1375</v>
      </c>
      <c r="L8019">
        <v>29</v>
      </c>
      <c r="M8019" t="s">
        <v>94</v>
      </c>
      <c r="N8019" t="s">
        <v>163</v>
      </c>
      <c r="O8019">
        <v>406</v>
      </c>
      <c r="P8019" t="s">
        <v>582</v>
      </c>
      <c r="S8019" t="s">
        <v>40</v>
      </c>
      <c r="T8019" t="s">
        <v>41</v>
      </c>
      <c r="U8019">
        <v>354</v>
      </c>
      <c r="Y8019" t="s">
        <v>11210</v>
      </c>
      <c r="AA8019">
        <v>34.045699999999997</v>
      </c>
      <c r="AB8019">
        <v>-118.32550000000001</v>
      </c>
      <c r="AC8019">
        <f t="shared" si="125"/>
        <v>0</v>
      </c>
    </row>
    <row r="8020" spans="1:29" x14ac:dyDescent="0.35">
      <c r="A8020">
        <v>211815383</v>
      </c>
      <c r="B8020" s="1">
        <v>44425</v>
      </c>
      <c r="C8020" s="1">
        <v>44422</v>
      </c>
      <c r="D8020">
        <v>1710</v>
      </c>
      <c r="E8020">
        <v>18</v>
      </c>
      <c r="F8020" t="s">
        <v>10516</v>
      </c>
      <c r="G8020">
        <v>1862</v>
      </c>
      <c r="H8020">
        <v>1</v>
      </c>
      <c r="I8020">
        <v>230</v>
      </c>
      <c r="J8020" t="s">
        <v>161</v>
      </c>
      <c r="K8020" t="s">
        <v>11211</v>
      </c>
      <c r="L8020">
        <v>52</v>
      </c>
      <c r="M8020" t="s">
        <v>94</v>
      </c>
      <c r="N8020" t="s">
        <v>163</v>
      </c>
      <c r="O8020">
        <v>501</v>
      </c>
      <c r="P8020" t="s">
        <v>164</v>
      </c>
      <c r="Q8020">
        <v>212</v>
      </c>
      <c r="R8020" t="s">
        <v>1167</v>
      </c>
      <c r="S8020" t="s">
        <v>84</v>
      </c>
      <c r="T8020" t="s">
        <v>85</v>
      </c>
      <c r="U8020">
        <v>230</v>
      </c>
      <c r="Y8020" t="s">
        <v>11212</v>
      </c>
      <c r="AA8020">
        <v>33.926499999999997</v>
      </c>
      <c r="AB8020">
        <v>-118.2796</v>
      </c>
      <c r="AC8020">
        <f t="shared" si="125"/>
        <v>0</v>
      </c>
    </row>
    <row r="8021" spans="1:29" x14ac:dyDescent="0.35">
      <c r="A8021">
        <v>210510399</v>
      </c>
      <c r="B8021" s="1">
        <v>44364</v>
      </c>
      <c r="C8021" s="1">
        <v>44361</v>
      </c>
      <c r="D8021">
        <v>1900</v>
      </c>
      <c r="E8021">
        <v>5</v>
      </c>
      <c r="F8021" t="s">
        <v>98</v>
      </c>
      <c r="G8021">
        <v>529</v>
      </c>
      <c r="H8021">
        <v>2</v>
      </c>
      <c r="I8021">
        <v>740</v>
      </c>
      <c r="J8021" t="s">
        <v>224</v>
      </c>
      <c r="K8021" t="s">
        <v>456</v>
      </c>
      <c r="L8021">
        <v>50</v>
      </c>
      <c r="M8021" t="s">
        <v>94</v>
      </c>
      <c r="N8021" t="s">
        <v>95</v>
      </c>
      <c r="O8021">
        <v>122</v>
      </c>
      <c r="P8021" t="s">
        <v>275</v>
      </c>
      <c r="S8021" t="s">
        <v>40</v>
      </c>
      <c r="T8021" t="s">
        <v>41</v>
      </c>
      <c r="U8021">
        <v>740</v>
      </c>
      <c r="Y8021" t="s">
        <v>11213</v>
      </c>
      <c r="Z8021" t="s">
        <v>9075</v>
      </c>
      <c r="AA8021">
        <v>33.781399999999998</v>
      </c>
      <c r="AB8021">
        <v>-118.2595</v>
      </c>
      <c r="AC8021">
        <f t="shared" si="125"/>
        <v>0</v>
      </c>
    </row>
    <row r="8022" spans="1:29" x14ac:dyDescent="0.35">
      <c r="A8022">
        <v>210318455</v>
      </c>
      <c r="B8022" s="1">
        <v>44505</v>
      </c>
      <c r="C8022" s="1">
        <v>44505</v>
      </c>
      <c r="D8022">
        <v>1955</v>
      </c>
      <c r="E8022">
        <v>3</v>
      </c>
      <c r="F8022" t="s">
        <v>43</v>
      </c>
      <c r="G8022">
        <v>303</v>
      </c>
      <c r="H8022">
        <v>2</v>
      </c>
      <c r="I8022">
        <v>745</v>
      </c>
      <c r="J8022" t="s">
        <v>139</v>
      </c>
      <c r="K8022">
        <v>329</v>
      </c>
      <c r="L8022">
        <v>20</v>
      </c>
      <c r="M8022" t="s">
        <v>46</v>
      </c>
      <c r="N8022" t="s">
        <v>46</v>
      </c>
      <c r="O8022">
        <v>205</v>
      </c>
      <c r="P8022" t="s">
        <v>8857</v>
      </c>
      <c r="S8022" t="s">
        <v>40</v>
      </c>
      <c r="T8022" t="s">
        <v>41</v>
      </c>
      <c r="U8022">
        <v>745</v>
      </c>
      <c r="Y8022" t="s">
        <v>11214</v>
      </c>
      <c r="AA8022">
        <v>34.0334</v>
      </c>
      <c r="AB8022">
        <v>-118.3523</v>
      </c>
      <c r="AC8022">
        <f t="shared" si="125"/>
        <v>0</v>
      </c>
    </row>
    <row r="8023" spans="1:29" x14ac:dyDescent="0.35">
      <c r="A8023">
        <v>211311012</v>
      </c>
      <c r="B8023" s="1">
        <v>44357</v>
      </c>
      <c r="C8023" s="1">
        <v>44357</v>
      </c>
      <c r="D8023">
        <v>1530</v>
      </c>
      <c r="E8023">
        <v>13</v>
      </c>
      <c r="F8023" t="s">
        <v>62</v>
      </c>
      <c r="G8023">
        <v>1333</v>
      </c>
      <c r="H8023">
        <v>2</v>
      </c>
      <c r="I8023">
        <v>745</v>
      </c>
      <c r="J8023" t="s">
        <v>139</v>
      </c>
      <c r="K8023" t="s">
        <v>11215</v>
      </c>
      <c r="L8023">
        <v>43</v>
      </c>
      <c r="M8023" t="s">
        <v>94</v>
      </c>
      <c r="N8023" t="s">
        <v>163</v>
      </c>
      <c r="O8023">
        <v>501</v>
      </c>
      <c r="P8023" t="s">
        <v>164</v>
      </c>
      <c r="S8023" t="s">
        <v>40</v>
      </c>
      <c r="T8023" t="s">
        <v>41</v>
      </c>
      <c r="U8023">
        <v>745</v>
      </c>
      <c r="Y8023" t="s">
        <v>11216</v>
      </c>
      <c r="AA8023">
        <v>34.015000000000001</v>
      </c>
      <c r="AB8023">
        <v>-118.2599</v>
      </c>
      <c r="AC8023">
        <f t="shared" si="125"/>
        <v>0</v>
      </c>
    </row>
    <row r="8024" spans="1:29" x14ac:dyDescent="0.35">
      <c r="A8024">
        <v>211113497</v>
      </c>
      <c r="B8024" s="1">
        <v>44467</v>
      </c>
      <c r="C8024" s="1">
        <v>44459</v>
      </c>
      <c r="D8024">
        <v>1702</v>
      </c>
      <c r="E8024">
        <v>11</v>
      </c>
      <c r="F8024" t="s">
        <v>64</v>
      </c>
      <c r="G8024">
        <v>1141</v>
      </c>
      <c r="H8024">
        <v>1</v>
      </c>
      <c r="I8024">
        <v>341</v>
      </c>
      <c r="J8024" t="s">
        <v>157</v>
      </c>
      <c r="K8024">
        <v>394</v>
      </c>
      <c r="L8024">
        <v>70</v>
      </c>
      <c r="M8024" t="s">
        <v>94</v>
      </c>
      <c r="N8024" t="s">
        <v>73</v>
      </c>
      <c r="O8024">
        <v>232</v>
      </c>
      <c r="P8024" t="s">
        <v>594</v>
      </c>
      <c r="S8024" t="s">
        <v>40</v>
      </c>
      <c r="T8024" t="s">
        <v>41</v>
      </c>
      <c r="U8024">
        <v>341</v>
      </c>
      <c r="Y8024" t="s">
        <v>11217</v>
      </c>
      <c r="AA8024">
        <v>34.114800000000002</v>
      </c>
      <c r="AB8024">
        <v>-118.2941</v>
      </c>
      <c r="AC8024">
        <f t="shared" si="125"/>
        <v>0</v>
      </c>
    </row>
    <row r="8025" spans="1:29" x14ac:dyDescent="0.35">
      <c r="A8025">
        <v>211613271</v>
      </c>
      <c r="B8025" s="1">
        <v>44508</v>
      </c>
      <c r="C8025" s="1">
        <v>44506</v>
      </c>
      <c r="D8025">
        <v>1000</v>
      </c>
      <c r="E8025">
        <v>16</v>
      </c>
      <c r="F8025" t="s">
        <v>10593</v>
      </c>
      <c r="G8025">
        <v>1601</v>
      </c>
      <c r="H8025">
        <v>2</v>
      </c>
      <c r="I8025">
        <v>624</v>
      </c>
      <c r="J8025" t="s">
        <v>171</v>
      </c>
      <c r="K8025" t="s">
        <v>3096</v>
      </c>
      <c r="L8025">
        <v>54</v>
      </c>
      <c r="M8025" t="s">
        <v>30</v>
      </c>
      <c r="N8025" t="s">
        <v>95</v>
      </c>
      <c r="O8025">
        <v>501</v>
      </c>
      <c r="P8025" t="s">
        <v>164</v>
      </c>
      <c r="Q8025">
        <v>400</v>
      </c>
      <c r="R8025" t="s">
        <v>143</v>
      </c>
      <c r="S8025" t="s">
        <v>40</v>
      </c>
      <c r="T8025" t="s">
        <v>41</v>
      </c>
      <c r="U8025">
        <v>624</v>
      </c>
      <c r="Y8025" t="s">
        <v>11218</v>
      </c>
      <c r="AA8025">
        <v>34.283499999999997</v>
      </c>
      <c r="AB8025">
        <v>-118.41630000000001</v>
      </c>
      <c r="AC8025">
        <f t="shared" si="125"/>
        <v>0</v>
      </c>
    </row>
    <row r="8026" spans="1:29" x14ac:dyDescent="0.35">
      <c r="A8026">
        <v>211109376</v>
      </c>
      <c r="B8026" s="1">
        <v>44355</v>
      </c>
      <c r="C8026" s="1">
        <v>44354</v>
      </c>
      <c r="D8026">
        <v>1125</v>
      </c>
      <c r="E8026">
        <v>11</v>
      </c>
      <c r="F8026" t="s">
        <v>64</v>
      </c>
      <c r="G8026">
        <v>1162</v>
      </c>
      <c r="H8026">
        <v>1</v>
      </c>
      <c r="I8026">
        <v>440</v>
      </c>
      <c r="J8026" t="s">
        <v>213</v>
      </c>
      <c r="K8026" t="s">
        <v>1752</v>
      </c>
      <c r="L8026">
        <v>0</v>
      </c>
      <c r="M8026" t="s">
        <v>30</v>
      </c>
      <c r="N8026" t="s">
        <v>31</v>
      </c>
      <c r="O8026">
        <v>217</v>
      </c>
      <c r="P8026" t="s">
        <v>2030</v>
      </c>
      <c r="S8026" t="s">
        <v>40</v>
      </c>
      <c r="T8026" t="s">
        <v>41</v>
      </c>
      <c r="U8026">
        <v>440</v>
      </c>
      <c r="V8026">
        <v>998</v>
      </c>
      <c r="Y8026" t="s">
        <v>11219</v>
      </c>
      <c r="AA8026">
        <v>34.095700000000001</v>
      </c>
      <c r="AB8026">
        <v>-118.2885</v>
      </c>
      <c r="AC8026">
        <f t="shared" si="125"/>
        <v>0</v>
      </c>
    </row>
    <row r="8027" spans="1:29" x14ac:dyDescent="0.35">
      <c r="A8027">
        <v>211914108</v>
      </c>
      <c r="B8027" s="1">
        <v>44474</v>
      </c>
      <c r="C8027" s="1">
        <v>44474</v>
      </c>
      <c r="D8027">
        <v>800</v>
      </c>
      <c r="E8027">
        <v>19</v>
      </c>
      <c r="F8027" t="s">
        <v>10514</v>
      </c>
      <c r="G8027">
        <v>1911</v>
      </c>
      <c r="H8027">
        <v>1</v>
      </c>
      <c r="I8027">
        <v>331</v>
      </c>
      <c r="J8027" t="s">
        <v>233</v>
      </c>
      <c r="K8027">
        <v>385</v>
      </c>
      <c r="L8027">
        <v>29</v>
      </c>
      <c r="M8027" t="s">
        <v>94</v>
      </c>
      <c r="N8027" t="s">
        <v>95</v>
      </c>
      <c r="O8027">
        <v>108</v>
      </c>
      <c r="P8027" t="s">
        <v>105</v>
      </c>
      <c r="S8027" t="s">
        <v>40</v>
      </c>
      <c r="T8027" t="s">
        <v>41</v>
      </c>
      <c r="U8027">
        <v>331</v>
      </c>
      <c r="Y8027" t="s">
        <v>11220</v>
      </c>
      <c r="AA8027">
        <v>34.306800000000003</v>
      </c>
      <c r="AB8027">
        <v>-118.4787</v>
      </c>
      <c r="AC8027">
        <f t="shared" si="125"/>
        <v>0</v>
      </c>
    </row>
    <row r="8028" spans="1:29" x14ac:dyDescent="0.35">
      <c r="A8028">
        <v>212109221</v>
      </c>
      <c r="B8028" s="1">
        <v>44339</v>
      </c>
      <c r="C8028" s="1">
        <v>44339</v>
      </c>
      <c r="D8028">
        <v>1617</v>
      </c>
      <c r="E8028">
        <v>21</v>
      </c>
      <c r="F8028" t="s">
        <v>10503</v>
      </c>
      <c r="G8028">
        <v>2139</v>
      </c>
      <c r="H8028">
        <v>2</v>
      </c>
      <c r="I8028">
        <v>624</v>
      </c>
      <c r="J8028" t="s">
        <v>171</v>
      </c>
      <c r="K8028" t="s">
        <v>11221</v>
      </c>
      <c r="L8028">
        <v>23</v>
      </c>
      <c r="M8028" t="s">
        <v>94</v>
      </c>
      <c r="N8028" t="s">
        <v>95</v>
      </c>
      <c r="O8028">
        <v>502</v>
      </c>
      <c r="P8028" t="s">
        <v>47</v>
      </c>
      <c r="Q8028">
        <v>400</v>
      </c>
      <c r="R8028" t="s">
        <v>143</v>
      </c>
      <c r="S8028" t="s">
        <v>84</v>
      </c>
      <c r="T8028" t="s">
        <v>85</v>
      </c>
      <c r="U8028">
        <v>624</v>
      </c>
      <c r="Y8028" t="s">
        <v>11222</v>
      </c>
      <c r="AA8028">
        <v>34.203499999999998</v>
      </c>
      <c r="AB8028">
        <v>-118.57170000000001</v>
      </c>
      <c r="AC8028">
        <f t="shared" si="125"/>
        <v>0</v>
      </c>
    </row>
    <row r="8029" spans="1:29" x14ac:dyDescent="0.35">
      <c r="A8029">
        <v>211513191</v>
      </c>
      <c r="B8029" s="1">
        <v>44420</v>
      </c>
      <c r="C8029" s="1">
        <v>44420</v>
      </c>
      <c r="D8029">
        <v>2030</v>
      </c>
      <c r="E8029">
        <v>15</v>
      </c>
      <c r="F8029" t="s">
        <v>10519</v>
      </c>
      <c r="G8029">
        <v>1585</v>
      </c>
      <c r="H8029">
        <v>1</v>
      </c>
      <c r="I8029">
        <v>480</v>
      </c>
      <c r="J8029" t="s">
        <v>44</v>
      </c>
      <c r="K8029">
        <v>344</v>
      </c>
      <c r="L8029">
        <v>28</v>
      </c>
      <c r="M8029" t="s">
        <v>30</v>
      </c>
      <c r="N8029" t="s">
        <v>95</v>
      </c>
      <c r="O8029">
        <v>406</v>
      </c>
      <c r="P8029" t="s">
        <v>582</v>
      </c>
      <c r="S8029" t="s">
        <v>40</v>
      </c>
      <c r="T8029" t="s">
        <v>41</v>
      </c>
      <c r="U8029">
        <v>480</v>
      </c>
      <c r="Y8029" t="s">
        <v>1266</v>
      </c>
      <c r="Z8029" t="s">
        <v>10582</v>
      </c>
      <c r="AA8029">
        <v>34.140500000000003</v>
      </c>
      <c r="AB8029">
        <v>-118.3702</v>
      </c>
      <c r="AC8029">
        <f t="shared" si="125"/>
        <v>0</v>
      </c>
    </row>
    <row r="8030" spans="1:29" x14ac:dyDescent="0.35">
      <c r="A8030">
        <v>210208757</v>
      </c>
      <c r="B8030" s="1">
        <v>44314</v>
      </c>
      <c r="C8030" s="1">
        <v>44314</v>
      </c>
      <c r="D8030">
        <v>2345</v>
      </c>
      <c r="E8030">
        <v>2</v>
      </c>
      <c r="F8030" t="s">
        <v>56</v>
      </c>
      <c r="G8030">
        <v>256</v>
      </c>
      <c r="H8030">
        <v>1</v>
      </c>
      <c r="I8030">
        <v>220</v>
      </c>
      <c r="J8030" t="s">
        <v>919</v>
      </c>
      <c r="K8030" t="s">
        <v>11223</v>
      </c>
      <c r="L8030">
        <v>47</v>
      </c>
      <c r="M8030" t="s">
        <v>30</v>
      </c>
      <c r="N8030" t="s">
        <v>95</v>
      </c>
      <c r="O8030">
        <v>101</v>
      </c>
      <c r="P8030" t="s">
        <v>32</v>
      </c>
      <c r="Q8030">
        <v>215</v>
      </c>
      <c r="R8030" t="s">
        <v>206</v>
      </c>
      <c r="S8030" t="s">
        <v>33</v>
      </c>
      <c r="T8030" t="s">
        <v>34</v>
      </c>
      <c r="U8030">
        <v>220</v>
      </c>
      <c r="V8030">
        <v>998</v>
      </c>
      <c r="Y8030" t="s">
        <v>11224</v>
      </c>
      <c r="AA8030">
        <v>34.0565</v>
      </c>
      <c r="AB8030">
        <v>-118.2724</v>
      </c>
      <c r="AC8030">
        <f t="shared" si="125"/>
        <v>1</v>
      </c>
    </row>
    <row r="8031" spans="1:29" x14ac:dyDescent="0.35">
      <c r="A8031">
        <v>211714064</v>
      </c>
      <c r="B8031" s="1">
        <v>44459</v>
      </c>
      <c r="C8031" s="1">
        <v>44455</v>
      </c>
      <c r="D8031">
        <v>630</v>
      </c>
      <c r="E8031">
        <v>17</v>
      </c>
      <c r="F8031" t="s">
        <v>10498</v>
      </c>
      <c r="G8031">
        <v>1793</v>
      </c>
      <c r="H8031">
        <v>1</v>
      </c>
      <c r="I8031">
        <v>331</v>
      </c>
      <c r="J8031" t="s">
        <v>233</v>
      </c>
      <c r="K8031" t="s">
        <v>237</v>
      </c>
      <c r="L8031">
        <v>49</v>
      </c>
      <c r="M8031" t="s">
        <v>30</v>
      </c>
      <c r="N8031" t="s">
        <v>3740</v>
      </c>
      <c r="O8031">
        <v>116</v>
      </c>
      <c r="P8031" t="s">
        <v>702</v>
      </c>
      <c r="S8031" t="s">
        <v>40</v>
      </c>
      <c r="T8031" t="s">
        <v>41</v>
      </c>
      <c r="U8031">
        <v>331</v>
      </c>
      <c r="Y8031" t="s">
        <v>11225</v>
      </c>
      <c r="Z8031" t="s">
        <v>413</v>
      </c>
      <c r="AA8031">
        <v>34.226100000000002</v>
      </c>
      <c r="AB8031">
        <v>-118.54989999999999</v>
      </c>
      <c r="AC8031">
        <f t="shared" si="125"/>
        <v>0</v>
      </c>
    </row>
    <row r="8032" spans="1:29" x14ac:dyDescent="0.35">
      <c r="A8032">
        <v>221010850</v>
      </c>
      <c r="B8032" s="1">
        <v>44733</v>
      </c>
      <c r="C8032" s="1">
        <v>44733</v>
      </c>
      <c r="D8032">
        <v>215</v>
      </c>
      <c r="E8032">
        <v>10</v>
      </c>
      <c r="F8032" t="s">
        <v>103</v>
      </c>
      <c r="G8032">
        <v>1018</v>
      </c>
      <c r="H8032">
        <v>1</v>
      </c>
      <c r="I8032">
        <v>440</v>
      </c>
      <c r="J8032" t="s">
        <v>213</v>
      </c>
      <c r="K8032" t="s">
        <v>11226</v>
      </c>
      <c r="L8032">
        <v>55</v>
      </c>
      <c r="M8032" t="s">
        <v>94</v>
      </c>
      <c r="N8032" t="s">
        <v>73</v>
      </c>
      <c r="O8032">
        <v>101</v>
      </c>
      <c r="P8032" t="s">
        <v>32</v>
      </c>
      <c r="S8032" t="s">
        <v>40</v>
      </c>
      <c r="T8032" t="s">
        <v>41</v>
      </c>
      <c r="U8032">
        <v>440</v>
      </c>
      <c r="Y8032" t="s">
        <v>11227</v>
      </c>
      <c r="Z8032" t="s">
        <v>11228</v>
      </c>
      <c r="AA8032">
        <v>34.2121</v>
      </c>
      <c r="AB8032">
        <v>-118.47490000000001</v>
      </c>
      <c r="AC8032">
        <f t="shared" si="125"/>
        <v>0</v>
      </c>
    </row>
    <row r="8033" spans="1:29" x14ac:dyDescent="0.35">
      <c r="A8033">
        <v>220707482</v>
      </c>
      <c r="B8033" s="1">
        <v>44653</v>
      </c>
      <c r="C8033" s="1">
        <v>44651</v>
      </c>
      <c r="D8033">
        <v>2000</v>
      </c>
      <c r="E8033">
        <v>7</v>
      </c>
      <c r="F8033" t="s">
        <v>28</v>
      </c>
      <c r="G8033">
        <v>765</v>
      </c>
      <c r="H8033">
        <v>2</v>
      </c>
      <c r="I8033">
        <v>910</v>
      </c>
      <c r="J8033" t="s">
        <v>3278</v>
      </c>
      <c r="K8033" t="s">
        <v>11229</v>
      </c>
      <c r="L8033">
        <v>25</v>
      </c>
      <c r="M8033" t="s">
        <v>30</v>
      </c>
      <c r="N8033" t="s">
        <v>95</v>
      </c>
      <c r="O8033">
        <v>203</v>
      </c>
      <c r="P8033" t="s">
        <v>101</v>
      </c>
      <c r="Q8033">
        <v>102</v>
      </c>
      <c r="R8033" t="s">
        <v>219</v>
      </c>
      <c r="S8033" t="s">
        <v>40</v>
      </c>
      <c r="T8033" t="s">
        <v>41</v>
      </c>
      <c r="U8033">
        <v>910</v>
      </c>
      <c r="Y8033" t="s">
        <v>11230</v>
      </c>
      <c r="AA8033">
        <v>34.0501</v>
      </c>
      <c r="AB8033">
        <v>-118.3442</v>
      </c>
      <c r="AC8033">
        <f t="shared" si="125"/>
        <v>0</v>
      </c>
    </row>
    <row r="8034" spans="1:29" x14ac:dyDescent="0.35">
      <c r="A8034">
        <v>220310866</v>
      </c>
      <c r="B8034" s="1">
        <v>44697</v>
      </c>
      <c r="C8034" s="1">
        <v>44696</v>
      </c>
      <c r="D8034">
        <v>5</v>
      </c>
      <c r="E8034">
        <v>3</v>
      </c>
      <c r="F8034" t="s">
        <v>43</v>
      </c>
      <c r="G8034">
        <v>357</v>
      </c>
      <c r="H8034">
        <v>1</v>
      </c>
      <c r="I8034">
        <v>310</v>
      </c>
      <c r="J8034" t="s">
        <v>71</v>
      </c>
      <c r="K8034" t="s">
        <v>11231</v>
      </c>
      <c r="L8034">
        <v>40</v>
      </c>
      <c r="M8034" t="s">
        <v>30</v>
      </c>
      <c r="N8034" t="s">
        <v>31</v>
      </c>
      <c r="O8034">
        <v>120</v>
      </c>
      <c r="P8034" t="s">
        <v>3376</v>
      </c>
      <c r="S8034" t="s">
        <v>40</v>
      </c>
      <c r="T8034" t="s">
        <v>41</v>
      </c>
      <c r="U8034">
        <v>310</v>
      </c>
      <c r="Y8034" t="s">
        <v>11232</v>
      </c>
      <c r="AA8034">
        <v>34.022100000000002</v>
      </c>
      <c r="AB8034">
        <v>-118.2915</v>
      </c>
      <c r="AC8034">
        <f t="shared" si="125"/>
        <v>0</v>
      </c>
    </row>
    <row r="8035" spans="1:29" x14ac:dyDescent="0.35">
      <c r="A8035">
        <v>221014247</v>
      </c>
      <c r="B8035" s="1">
        <v>44824</v>
      </c>
      <c r="C8035" s="1">
        <v>44824</v>
      </c>
      <c r="D8035">
        <v>1630</v>
      </c>
      <c r="E8035">
        <v>10</v>
      </c>
      <c r="F8035" t="s">
        <v>103</v>
      </c>
      <c r="G8035">
        <v>1037</v>
      </c>
      <c r="H8035">
        <v>1</v>
      </c>
      <c r="I8035">
        <v>815</v>
      </c>
      <c r="J8035" t="s">
        <v>1170</v>
      </c>
      <c r="K8035" t="s">
        <v>11233</v>
      </c>
      <c r="L8035">
        <v>16</v>
      </c>
      <c r="M8035" t="s">
        <v>94</v>
      </c>
      <c r="N8035" t="s">
        <v>31</v>
      </c>
      <c r="O8035">
        <v>721</v>
      </c>
      <c r="P8035" t="s">
        <v>828</v>
      </c>
      <c r="Q8035">
        <v>400</v>
      </c>
      <c r="R8035" t="s">
        <v>143</v>
      </c>
      <c r="S8035" t="s">
        <v>33</v>
      </c>
      <c r="T8035" t="s">
        <v>34</v>
      </c>
      <c r="U8035">
        <v>815</v>
      </c>
      <c r="V8035">
        <v>998</v>
      </c>
      <c r="Y8035" t="s">
        <v>11234</v>
      </c>
      <c r="AA8035">
        <v>34.189399999999999</v>
      </c>
      <c r="AB8035">
        <v>-118.5074</v>
      </c>
      <c r="AC8035">
        <f t="shared" si="125"/>
        <v>1</v>
      </c>
    </row>
    <row r="8036" spans="1:29" x14ac:dyDescent="0.35">
      <c r="A8036">
        <v>220605383</v>
      </c>
      <c r="B8036" s="1">
        <v>44592</v>
      </c>
      <c r="C8036" s="1">
        <v>44589</v>
      </c>
      <c r="D8036">
        <v>535</v>
      </c>
      <c r="E8036">
        <v>6</v>
      </c>
      <c r="F8036" t="s">
        <v>91</v>
      </c>
      <c r="G8036">
        <v>646</v>
      </c>
      <c r="H8036">
        <v>1</v>
      </c>
      <c r="I8036">
        <v>230</v>
      </c>
      <c r="J8036" t="s">
        <v>161</v>
      </c>
      <c r="K8036" t="s">
        <v>11235</v>
      </c>
      <c r="L8036">
        <v>54</v>
      </c>
      <c r="M8036" t="s">
        <v>30</v>
      </c>
      <c r="N8036" t="s">
        <v>95</v>
      </c>
      <c r="O8036">
        <v>104</v>
      </c>
      <c r="P8036" t="s">
        <v>201</v>
      </c>
      <c r="Q8036">
        <v>512</v>
      </c>
      <c r="R8036" t="s">
        <v>2684</v>
      </c>
      <c r="S8036" t="s">
        <v>33</v>
      </c>
      <c r="T8036" t="s">
        <v>34</v>
      </c>
      <c r="U8036">
        <v>230</v>
      </c>
      <c r="Y8036" t="s">
        <v>8756</v>
      </c>
      <c r="AA8036">
        <v>34.098700000000001</v>
      </c>
      <c r="AB8036">
        <v>-118.33369999999999</v>
      </c>
      <c r="AC8036">
        <f t="shared" si="125"/>
        <v>1</v>
      </c>
    </row>
    <row r="8037" spans="1:29" x14ac:dyDescent="0.35">
      <c r="A8037">
        <v>221204658</v>
      </c>
      <c r="B8037" s="1">
        <v>44573</v>
      </c>
      <c r="C8037" s="1">
        <v>44572</v>
      </c>
      <c r="D8037">
        <v>1200</v>
      </c>
      <c r="E8037">
        <v>12</v>
      </c>
      <c r="F8037" t="s">
        <v>68</v>
      </c>
      <c r="G8037">
        <v>1233</v>
      </c>
      <c r="H8037">
        <v>2</v>
      </c>
      <c r="I8037">
        <v>354</v>
      </c>
      <c r="J8037" t="s">
        <v>167</v>
      </c>
      <c r="K8037" t="s">
        <v>11236</v>
      </c>
      <c r="L8037">
        <v>74</v>
      </c>
      <c r="M8037" t="s">
        <v>30</v>
      </c>
      <c r="N8037" t="s">
        <v>1145</v>
      </c>
      <c r="O8037">
        <v>502</v>
      </c>
      <c r="P8037" t="s">
        <v>47</v>
      </c>
      <c r="S8037" t="s">
        <v>40</v>
      </c>
      <c r="T8037" t="s">
        <v>41</v>
      </c>
      <c r="U8037">
        <v>354</v>
      </c>
      <c r="Y8037" t="s">
        <v>11237</v>
      </c>
      <c r="AA8037">
        <v>33.984299999999998</v>
      </c>
      <c r="AB8037">
        <v>-118.3095</v>
      </c>
      <c r="AC8037">
        <f t="shared" si="125"/>
        <v>0</v>
      </c>
    </row>
    <row r="8038" spans="1:29" x14ac:dyDescent="0.35">
      <c r="A8038">
        <v>220116485</v>
      </c>
      <c r="B8038" s="1">
        <v>44758</v>
      </c>
      <c r="C8038" s="1">
        <v>44757</v>
      </c>
      <c r="D8038">
        <v>1000</v>
      </c>
      <c r="E8038">
        <v>1</v>
      </c>
      <c r="F8038" t="s">
        <v>36</v>
      </c>
      <c r="G8038">
        <v>192</v>
      </c>
      <c r="H8038">
        <v>1</v>
      </c>
      <c r="I8038">
        <v>330</v>
      </c>
      <c r="J8038" t="s">
        <v>37</v>
      </c>
      <c r="K8038" t="s">
        <v>245</v>
      </c>
      <c r="L8038">
        <v>25</v>
      </c>
      <c r="M8038" t="s">
        <v>94</v>
      </c>
      <c r="N8038" t="s">
        <v>95</v>
      </c>
      <c r="O8038">
        <v>101</v>
      </c>
      <c r="P8038" t="s">
        <v>32</v>
      </c>
      <c r="S8038" t="s">
        <v>40</v>
      </c>
      <c r="T8038" t="s">
        <v>41</v>
      </c>
      <c r="U8038">
        <v>330</v>
      </c>
      <c r="Y8038" t="s">
        <v>263</v>
      </c>
      <c r="Z8038" t="s">
        <v>764</v>
      </c>
      <c r="AA8038">
        <v>34.036999999999999</v>
      </c>
      <c r="AB8038">
        <v>-118.2688</v>
      </c>
      <c r="AC8038">
        <f t="shared" si="125"/>
        <v>0</v>
      </c>
    </row>
    <row r="8039" spans="1:29" x14ac:dyDescent="0.35">
      <c r="A8039">
        <v>220715537</v>
      </c>
      <c r="B8039" s="1">
        <v>44853</v>
      </c>
      <c r="C8039" s="1">
        <v>44853</v>
      </c>
      <c r="D8039">
        <v>2130</v>
      </c>
      <c r="E8039">
        <v>7</v>
      </c>
      <c r="F8039" t="s">
        <v>28</v>
      </c>
      <c r="G8039">
        <v>735</v>
      </c>
      <c r="H8039">
        <v>1</v>
      </c>
      <c r="I8039">
        <v>442</v>
      </c>
      <c r="J8039" t="s">
        <v>179</v>
      </c>
      <c r="K8039">
        <v>325</v>
      </c>
      <c r="L8039">
        <v>0</v>
      </c>
      <c r="M8039" t="s">
        <v>46</v>
      </c>
      <c r="N8039" t="s">
        <v>46</v>
      </c>
      <c r="O8039">
        <v>402</v>
      </c>
      <c r="P8039" t="s">
        <v>195</v>
      </c>
      <c r="S8039" t="s">
        <v>40</v>
      </c>
      <c r="T8039" t="s">
        <v>41</v>
      </c>
      <c r="U8039">
        <v>442</v>
      </c>
      <c r="Y8039" t="s">
        <v>8747</v>
      </c>
      <c r="AA8039">
        <v>34.063299999999998</v>
      </c>
      <c r="AB8039">
        <v>-118.3473</v>
      </c>
      <c r="AC8039">
        <f t="shared" si="125"/>
        <v>0</v>
      </c>
    </row>
    <row r="8040" spans="1:29" x14ac:dyDescent="0.35">
      <c r="A8040">
        <v>220107878</v>
      </c>
      <c r="B8040" s="1">
        <v>44628</v>
      </c>
      <c r="C8040" s="1">
        <v>44628</v>
      </c>
      <c r="D8040">
        <v>100</v>
      </c>
      <c r="E8040">
        <v>1</v>
      </c>
      <c r="F8040" t="s">
        <v>36</v>
      </c>
      <c r="G8040">
        <v>164</v>
      </c>
      <c r="H8040">
        <v>1</v>
      </c>
      <c r="I8040">
        <v>761</v>
      </c>
      <c r="J8040" t="s">
        <v>403</v>
      </c>
      <c r="K8040" t="s">
        <v>11238</v>
      </c>
      <c r="L8040">
        <v>39</v>
      </c>
      <c r="M8040" t="s">
        <v>30</v>
      </c>
      <c r="N8040" t="s">
        <v>31</v>
      </c>
      <c r="O8040">
        <v>102</v>
      </c>
      <c r="P8040" t="s">
        <v>186</v>
      </c>
      <c r="Q8040">
        <v>200</v>
      </c>
      <c r="R8040" t="s">
        <v>663</v>
      </c>
      <c r="S8040" t="s">
        <v>84</v>
      </c>
      <c r="T8040" t="s">
        <v>85</v>
      </c>
      <c r="U8040">
        <v>761</v>
      </c>
      <c r="V8040">
        <v>998</v>
      </c>
      <c r="Y8040" t="s">
        <v>420</v>
      </c>
      <c r="AA8040">
        <v>34.045299999999997</v>
      </c>
      <c r="AB8040">
        <v>-118.2499</v>
      </c>
      <c r="AC8040">
        <f t="shared" si="125"/>
        <v>0</v>
      </c>
    </row>
    <row r="8041" spans="1:29" x14ac:dyDescent="0.35">
      <c r="A8041">
        <v>221105936</v>
      </c>
      <c r="B8041" s="1">
        <v>44610</v>
      </c>
      <c r="C8041" s="1">
        <v>44610</v>
      </c>
      <c r="D8041">
        <v>1545</v>
      </c>
      <c r="E8041">
        <v>11</v>
      </c>
      <c r="F8041" t="s">
        <v>64</v>
      </c>
      <c r="G8041">
        <v>1162</v>
      </c>
      <c r="H8041">
        <v>1</v>
      </c>
      <c r="I8041">
        <v>230</v>
      </c>
      <c r="J8041" t="s">
        <v>161</v>
      </c>
      <c r="K8041" t="s">
        <v>11239</v>
      </c>
      <c r="L8041">
        <v>24</v>
      </c>
      <c r="M8041" t="s">
        <v>30</v>
      </c>
      <c r="N8041" t="s">
        <v>163</v>
      </c>
      <c r="O8041">
        <v>908</v>
      </c>
      <c r="P8041" t="s">
        <v>7466</v>
      </c>
      <c r="Q8041">
        <v>500</v>
      </c>
      <c r="R8041" t="s">
        <v>184</v>
      </c>
      <c r="S8041" t="s">
        <v>40</v>
      </c>
      <c r="T8041" t="s">
        <v>41</v>
      </c>
      <c r="U8041">
        <v>230</v>
      </c>
      <c r="Y8041" t="s">
        <v>2525</v>
      </c>
      <c r="AA8041">
        <v>34.098199999999999</v>
      </c>
      <c r="AB8041">
        <v>-118.29179999999999</v>
      </c>
      <c r="AC8041">
        <f t="shared" si="125"/>
        <v>0</v>
      </c>
    </row>
    <row r="8042" spans="1:29" x14ac:dyDescent="0.35">
      <c r="A8042">
        <v>221012060</v>
      </c>
      <c r="B8042" s="1">
        <v>44768</v>
      </c>
      <c r="C8042" s="1">
        <v>44760</v>
      </c>
      <c r="D8042">
        <v>1200</v>
      </c>
      <c r="E8042">
        <v>10</v>
      </c>
      <c r="F8042" t="s">
        <v>103</v>
      </c>
      <c r="G8042">
        <v>1065</v>
      </c>
      <c r="H8042">
        <v>2</v>
      </c>
      <c r="I8042">
        <v>922</v>
      </c>
      <c r="J8042" t="s">
        <v>1274</v>
      </c>
      <c r="K8042" t="s">
        <v>11240</v>
      </c>
      <c r="L8042">
        <v>49</v>
      </c>
      <c r="M8042" t="s">
        <v>94</v>
      </c>
      <c r="N8042" t="s">
        <v>31</v>
      </c>
      <c r="O8042">
        <v>502</v>
      </c>
      <c r="P8042" t="s">
        <v>47</v>
      </c>
      <c r="S8042" t="s">
        <v>84</v>
      </c>
      <c r="T8042" t="s">
        <v>85</v>
      </c>
      <c r="U8042">
        <v>922</v>
      </c>
      <c r="Y8042" t="s">
        <v>8594</v>
      </c>
      <c r="AA8042">
        <v>34.168599999999998</v>
      </c>
      <c r="AB8042">
        <v>-118.52030000000001</v>
      </c>
      <c r="AC8042">
        <f t="shared" si="125"/>
        <v>0</v>
      </c>
    </row>
    <row r="8043" spans="1:29" x14ac:dyDescent="0.35">
      <c r="A8043">
        <v>221514046</v>
      </c>
      <c r="B8043" s="1">
        <v>44798</v>
      </c>
      <c r="C8043" s="1">
        <v>44798</v>
      </c>
      <c r="D8043">
        <v>1630</v>
      </c>
      <c r="E8043">
        <v>15</v>
      </c>
      <c r="F8043" t="s">
        <v>10519</v>
      </c>
      <c r="G8043">
        <v>1532</v>
      </c>
      <c r="H8043">
        <v>2</v>
      </c>
      <c r="I8043">
        <v>903</v>
      </c>
      <c r="J8043" t="s">
        <v>893</v>
      </c>
      <c r="K8043">
        <v>2038</v>
      </c>
      <c r="L8043">
        <v>76</v>
      </c>
      <c r="M8043" t="s">
        <v>94</v>
      </c>
      <c r="N8043" t="s">
        <v>95</v>
      </c>
      <c r="O8043">
        <v>502</v>
      </c>
      <c r="P8043" t="s">
        <v>47</v>
      </c>
      <c r="S8043" t="s">
        <v>84</v>
      </c>
      <c r="T8043" t="s">
        <v>85</v>
      </c>
      <c r="U8043">
        <v>903</v>
      </c>
      <c r="Y8043" t="s">
        <v>11241</v>
      </c>
      <c r="AA8043">
        <v>34.184899999999999</v>
      </c>
      <c r="AB8043">
        <v>-118.4053</v>
      </c>
      <c r="AC8043">
        <f t="shared" si="125"/>
        <v>0</v>
      </c>
    </row>
    <row r="8044" spans="1:29" x14ac:dyDescent="0.35">
      <c r="A8044">
        <v>220107705</v>
      </c>
      <c r="B8044" s="1">
        <v>44624</v>
      </c>
      <c r="C8044" s="1">
        <v>44587</v>
      </c>
      <c r="D8044">
        <v>812</v>
      </c>
      <c r="E8044">
        <v>1</v>
      </c>
      <c r="F8044" t="s">
        <v>36</v>
      </c>
      <c r="G8044">
        <v>111</v>
      </c>
      <c r="H8044">
        <v>2</v>
      </c>
      <c r="I8044">
        <v>354</v>
      </c>
      <c r="J8044" t="s">
        <v>167</v>
      </c>
      <c r="K8044" t="s">
        <v>978</v>
      </c>
      <c r="L8044">
        <v>31</v>
      </c>
      <c r="M8044" t="s">
        <v>94</v>
      </c>
      <c r="N8044" t="s">
        <v>31</v>
      </c>
      <c r="O8044">
        <v>502</v>
      </c>
      <c r="P8044" t="s">
        <v>47</v>
      </c>
      <c r="S8044" t="s">
        <v>40</v>
      </c>
      <c r="T8044" t="s">
        <v>41</v>
      </c>
      <c r="U8044">
        <v>354</v>
      </c>
      <c r="Y8044" t="s">
        <v>10972</v>
      </c>
      <c r="AA8044">
        <v>34.057099999999998</v>
      </c>
      <c r="AB8044">
        <v>-118.2405</v>
      </c>
      <c r="AC8044">
        <f t="shared" si="125"/>
        <v>0</v>
      </c>
    </row>
    <row r="8045" spans="1:29" x14ac:dyDescent="0.35">
      <c r="A8045">
        <v>221115036</v>
      </c>
      <c r="B8045" s="1">
        <v>44847</v>
      </c>
      <c r="C8045" s="1">
        <v>44845</v>
      </c>
      <c r="D8045">
        <v>1700</v>
      </c>
      <c r="E8045">
        <v>11</v>
      </c>
      <c r="F8045" t="s">
        <v>64</v>
      </c>
      <c r="G8045">
        <v>1142</v>
      </c>
      <c r="H8045">
        <v>1</v>
      </c>
      <c r="I8045">
        <v>510</v>
      </c>
      <c r="J8045" t="s">
        <v>29</v>
      </c>
      <c r="L8045">
        <v>0</v>
      </c>
      <c r="O8045">
        <v>101</v>
      </c>
      <c r="P8045" t="s">
        <v>32</v>
      </c>
      <c r="S8045" t="s">
        <v>40</v>
      </c>
      <c r="T8045" t="s">
        <v>41</v>
      </c>
      <c r="U8045">
        <v>510</v>
      </c>
      <c r="Y8045" t="s">
        <v>11242</v>
      </c>
      <c r="Z8045" t="s">
        <v>8237</v>
      </c>
      <c r="AA8045">
        <v>34.112200000000001</v>
      </c>
      <c r="AB8045">
        <v>-118.28530000000001</v>
      </c>
      <c r="AC8045">
        <f t="shared" si="125"/>
        <v>0</v>
      </c>
    </row>
    <row r="8046" spans="1:29" x14ac:dyDescent="0.35">
      <c r="A8046">
        <v>220912428</v>
      </c>
      <c r="B8046" s="1">
        <v>44783</v>
      </c>
      <c r="C8046" s="1">
        <v>44782</v>
      </c>
      <c r="D8046">
        <v>1930</v>
      </c>
      <c r="E8046">
        <v>9</v>
      </c>
      <c r="F8046" t="s">
        <v>49</v>
      </c>
      <c r="G8046">
        <v>911</v>
      </c>
      <c r="H8046">
        <v>1</v>
      </c>
      <c r="I8046">
        <v>510</v>
      </c>
      <c r="J8046" t="s">
        <v>29</v>
      </c>
      <c r="L8046">
        <v>0</v>
      </c>
      <c r="O8046">
        <v>108</v>
      </c>
      <c r="P8046" t="s">
        <v>105</v>
      </c>
      <c r="S8046" t="s">
        <v>40</v>
      </c>
      <c r="T8046" t="s">
        <v>41</v>
      </c>
      <c r="U8046">
        <v>510</v>
      </c>
      <c r="Y8046" t="s">
        <v>1777</v>
      </c>
      <c r="AA8046">
        <v>34.193899999999999</v>
      </c>
      <c r="AB8046">
        <v>-118.4706</v>
      </c>
      <c r="AC8046">
        <f t="shared" si="125"/>
        <v>0</v>
      </c>
    </row>
    <row r="8047" spans="1:29" x14ac:dyDescent="0.35">
      <c r="A8047">
        <v>220912265</v>
      </c>
      <c r="B8047" s="1">
        <v>44779</v>
      </c>
      <c r="C8047" s="1">
        <v>44779</v>
      </c>
      <c r="D8047">
        <v>220</v>
      </c>
      <c r="E8047">
        <v>9</v>
      </c>
      <c r="F8047" t="s">
        <v>49</v>
      </c>
      <c r="G8047">
        <v>905</v>
      </c>
      <c r="H8047">
        <v>2</v>
      </c>
      <c r="I8047">
        <v>956</v>
      </c>
      <c r="J8047" t="s">
        <v>328</v>
      </c>
      <c r="K8047" t="s">
        <v>11243</v>
      </c>
      <c r="L8047">
        <v>61</v>
      </c>
      <c r="M8047" t="s">
        <v>30</v>
      </c>
      <c r="N8047" t="s">
        <v>31</v>
      </c>
      <c r="O8047">
        <v>501</v>
      </c>
      <c r="P8047" t="s">
        <v>164</v>
      </c>
      <c r="S8047" t="s">
        <v>40</v>
      </c>
      <c r="T8047" t="s">
        <v>41</v>
      </c>
      <c r="U8047">
        <v>956</v>
      </c>
      <c r="Y8047" t="s">
        <v>11244</v>
      </c>
      <c r="AA8047">
        <v>34.202599999999997</v>
      </c>
      <c r="AB8047">
        <v>-118.45399999999999</v>
      </c>
      <c r="AC8047">
        <f t="shared" si="125"/>
        <v>0</v>
      </c>
    </row>
    <row r="8048" spans="1:29" x14ac:dyDescent="0.35">
      <c r="A8048">
        <v>220209698</v>
      </c>
      <c r="B8048" s="1">
        <v>44683</v>
      </c>
      <c r="C8048" s="1">
        <v>44683</v>
      </c>
      <c r="D8048">
        <v>1515</v>
      </c>
      <c r="E8048">
        <v>2</v>
      </c>
      <c r="F8048" t="s">
        <v>56</v>
      </c>
      <c r="G8048">
        <v>237</v>
      </c>
      <c r="H8048">
        <v>2</v>
      </c>
      <c r="I8048">
        <v>624</v>
      </c>
      <c r="J8048" t="s">
        <v>171</v>
      </c>
      <c r="K8048" t="s">
        <v>11245</v>
      </c>
      <c r="L8048">
        <v>79</v>
      </c>
      <c r="M8048" t="s">
        <v>94</v>
      </c>
      <c r="N8048" t="s">
        <v>95</v>
      </c>
      <c r="O8048">
        <v>710</v>
      </c>
      <c r="P8048" t="s">
        <v>394</v>
      </c>
      <c r="Q8048">
        <v>400</v>
      </c>
      <c r="R8048" t="s">
        <v>143</v>
      </c>
      <c r="S8048" t="s">
        <v>84</v>
      </c>
      <c r="T8048" t="s">
        <v>85</v>
      </c>
      <c r="U8048">
        <v>624</v>
      </c>
      <c r="Y8048" t="s">
        <v>11246</v>
      </c>
      <c r="AA8048">
        <v>34.0593</v>
      </c>
      <c r="AB8048">
        <v>-118.261</v>
      </c>
      <c r="AC8048">
        <f t="shared" si="125"/>
        <v>0</v>
      </c>
    </row>
    <row r="8049" spans="1:29" x14ac:dyDescent="0.35">
      <c r="A8049">
        <v>221517712</v>
      </c>
      <c r="B8049" s="1">
        <v>44887</v>
      </c>
      <c r="C8049" s="1">
        <v>44886</v>
      </c>
      <c r="D8049">
        <v>2300</v>
      </c>
      <c r="E8049">
        <v>15</v>
      </c>
      <c r="F8049" t="s">
        <v>10519</v>
      </c>
      <c r="G8049">
        <v>1546</v>
      </c>
      <c r="H8049">
        <v>1</v>
      </c>
      <c r="I8049">
        <v>330</v>
      </c>
      <c r="J8049" t="s">
        <v>37</v>
      </c>
      <c r="K8049" t="s">
        <v>5936</v>
      </c>
      <c r="L8049">
        <v>24</v>
      </c>
      <c r="M8049" t="s">
        <v>94</v>
      </c>
      <c r="N8049" t="s">
        <v>73</v>
      </c>
      <c r="O8049">
        <v>707</v>
      </c>
      <c r="P8049" t="s">
        <v>280</v>
      </c>
      <c r="S8049" t="s">
        <v>40</v>
      </c>
      <c r="T8049" t="s">
        <v>41</v>
      </c>
      <c r="U8049">
        <v>330</v>
      </c>
      <c r="Y8049" t="s">
        <v>11247</v>
      </c>
      <c r="AA8049">
        <v>34.1629</v>
      </c>
      <c r="AB8049">
        <v>-118.3848</v>
      </c>
      <c r="AC8049">
        <f t="shared" si="125"/>
        <v>0</v>
      </c>
    </row>
    <row r="8050" spans="1:29" x14ac:dyDescent="0.35">
      <c r="A8050">
        <v>221607215</v>
      </c>
      <c r="B8050" s="1">
        <v>44662</v>
      </c>
      <c r="C8050" s="1">
        <v>44651</v>
      </c>
      <c r="D8050">
        <v>925</v>
      </c>
      <c r="E8050">
        <v>16</v>
      </c>
      <c r="F8050" t="s">
        <v>10593</v>
      </c>
      <c r="G8050">
        <v>1636</v>
      </c>
      <c r="H8050">
        <v>2</v>
      </c>
      <c r="I8050">
        <v>354</v>
      </c>
      <c r="J8050" t="s">
        <v>167</v>
      </c>
      <c r="K8050" t="s">
        <v>11248</v>
      </c>
      <c r="L8050">
        <v>62</v>
      </c>
      <c r="M8050" t="s">
        <v>30</v>
      </c>
      <c r="N8050" t="s">
        <v>73</v>
      </c>
      <c r="O8050">
        <v>501</v>
      </c>
      <c r="P8050" t="s">
        <v>164</v>
      </c>
      <c r="S8050" t="s">
        <v>40</v>
      </c>
      <c r="T8050" t="s">
        <v>41</v>
      </c>
      <c r="U8050">
        <v>354</v>
      </c>
      <c r="Y8050" t="s">
        <v>11249</v>
      </c>
      <c r="AA8050">
        <v>34.259799999999998</v>
      </c>
      <c r="AB8050">
        <v>-118.3464</v>
      </c>
      <c r="AC8050">
        <f t="shared" si="125"/>
        <v>0</v>
      </c>
    </row>
    <row r="8051" spans="1:29" x14ac:dyDescent="0.35">
      <c r="A8051">
        <v>221608101</v>
      </c>
      <c r="B8051" s="1">
        <v>44688</v>
      </c>
      <c r="C8051" s="1">
        <v>44677</v>
      </c>
      <c r="D8051">
        <v>1955</v>
      </c>
      <c r="E8051">
        <v>16</v>
      </c>
      <c r="F8051" t="s">
        <v>10593</v>
      </c>
      <c r="G8051">
        <v>1656</v>
      </c>
      <c r="H8051">
        <v>1</v>
      </c>
      <c r="I8051">
        <v>310</v>
      </c>
      <c r="J8051" t="s">
        <v>71</v>
      </c>
      <c r="K8051">
        <v>344</v>
      </c>
      <c r="L8051">
        <v>56</v>
      </c>
      <c r="M8051" t="s">
        <v>30</v>
      </c>
      <c r="N8051" t="s">
        <v>73</v>
      </c>
      <c r="O8051">
        <v>221</v>
      </c>
      <c r="P8051" t="s">
        <v>74</v>
      </c>
      <c r="Q8051">
        <v>500</v>
      </c>
      <c r="R8051" t="s">
        <v>184</v>
      </c>
      <c r="S8051" t="s">
        <v>40</v>
      </c>
      <c r="T8051" t="s">
        <v>41</v>
      </c>
      <c r="U8051">
        <v>310</v>
      </c>
      <c r="Y8051" t="s">
        <v>11250</v>
      </c>
      <c r="AA8051">
        <v>34.259700000000002</v>
      </c>
      <c r="AB8051">
        <v>-118.31140000000001</v>
      </c>
      <c r="AC8051">
        <f t="shared" si="125"/>
        <v>0</v>
      </c>
    </row>
    <row r="8052" spans="1:29" x14ac:dyDescent="0.35">
      <c r="A8052">
        <v>220112912</v>
      </c>
      <c r="B8052" s="1">
        <v>44704</v>
      </c>
      <c r="C8052" s="1">
        <v>44704</v>
      </c>
      <c r="D8052">
        <v>1700</v>
      </c>
      <c r="E8052">
        <v>1</v>
      </c>
      <c r="F8052" t="s">
        <v>36</v>
      </c>
      <c r="G8052">
        <v>182</v>
      </c>
      <c r="H8052">
        <v>1</v>
      </c>
      <c r="I8052">
        <v>510</v>
      </c>
      <c r="J8052" t="s">
        <v>29</v>
      </c>
      <c r="L8052">
        <v>0</v>
      </c>
      <c r="O8052">
        <v>101</v>
      </c>
      <c r="P8052" t="s">
        <v>32</v>
      </c>
      <c r="S8052" t="s">
        <v>40</v>
      </c>
      <c r="T8052" t="s">
        <v>41</v>
      </c>
      <c r="U8052">
        <v>510</v>
      </c>
      <c r="Y8052" t="s">
        <v>11251</v>
      </c>
      <c r="AA8052">
        <v>34.042000000000002</v>
      </c>
      <c r="AB8052">
        <v>-118.2625</v>
      </c>
      <c r="AC8052">
        <f t="shared" si="125"/>
        <v>0</v>
      </c>
    </row>
    <row r="8053" spans="1:29" x14ac:dyDescent="0.35">
      <c r="A8053">
        <v>220111510</v>
      </c>
      <c r="B8053" s="1">
        <v>44684</v>
      </c>
      <c r="C8053" s="1">
        <v>44683</v>
      </c>
      <c r="D8053">
        <v>1745</v>
      </c>
      <c r="E8053">
        <v>1</v>
      </c>
      <c r="F8053" t="s">
        <v>36</v>
      </c>
      <c r="G8053">
        <v>159</v>
      </c>
      <c r="H8053">
        <v>1</v>
      </c>
      <c r="I8053">
        <v>210</v>
      </c>
      <c r="J8053" t="s">
        <v>149</v>
      </c>
      <c r="K8053" t="s">
        <v>11252</v>
      </c>
      <c r="L8053">
        <v>62</v>
      </c>
      <c r="M8053" t="s">
        <v>30</v>
      </c>
      <c r="N8053" t="s">
        <v>163</v>
      </c>
      <c r="O8053">
        <v>101</v>
      </c>
      <c r="P8053" t="s">
        <v>32</v>
      </c>
      <c r="Q8053">
        <v>400</v>
      </c>
      <c r="R8053" t="s">
        <v>143</v>
      </c>
      <c r="S8053" t="s">
        <v>40</v>
      </c>
      <c r="T8053" t="s">
        <v>41</v>
      </c>
      <c r="U8053">
        <v>210</v>
      </c>
      <c r="Y8053" t="s">
        <v>11253</v>
      </c>
      <c r="AA8053">
        <v>34.041400000000003</v>
      </c>
      <c r="AB8053">
        <v>-118.23820000000001</v>
      </c>
      <c r="AC8053">
        <f t="shared" si="125"/>
        <v>0</v>
      </c>
    </row>
    <row r="8054" spans="1:29" x14ac:dyDescent="0.35">
      <c r="A8054">
        <v>220412017</v>
      </c>
      <c r="B8054" s="1">
        <v>44786</v>
      </c>
      <c r="C8054" s="1">
        <v>44786</v>
      </c>
      <c r="D8054">
        <v>1020</v>
      </c>
      <c r="E8054">
        <v>4</v>
      </c>
      <c r="F8054" t="s">
        <v>54</v>
      </c>
      <c r="G8054">
        <v>499</v>
      </c>
      <c r="H8054">
        <v>1</v>
      </c>
      <c r="I8054">
        <v>230</v>
      </c>
      <c r="J8054" t="s">
        <v>161</v>
      </c>
      <c r="K8054" t="s">
        <v>5665</v>
      </c>
      <c r="L8054">
        <v>32</v>
      </c>
      <c r="M8054" t="s">
        <v>30</v>
      </c>
      <c r="N8054" t="s">
        <v>95</v>
      </c>
      <c r="O8054">
        <v>101</v>
      </c>
      <c r="P8054" t="s">
        <v>32</v>
      </c>
      <c r="Q8054">
        <v>304</v>
      </c>
      <c r="R8054" t="s">
        <v>1324</v>
      </c>
      <c r="S8054" t="s">
        <v>40</v>
      </c>
      <c r="T8054" t="s">
        <v>41</v>
      </c>
      <c r="U8054">
        <v>230</v>
      </c>
      <c r="Y8054" t="s">
        <v>11254</v>
      </c>
      <c r="Z8054" t="s">
        <v>11255</v>
      </c>
      <c r="AA8054">
        <v>34.016500000000001</v>
      </c>
      <c r="AB8054">
        <v>-118.19799999999999</v>
      </c>
      <c r="AC8054">
        <f t="shared" si="125"/>
        <v>0</v>
      </c>
    </row>
    <row r="8055" spans="1:29" x14ac:dyDescent="0.35">
      <c r="A8055">
        <v>220614642</v>
      </c>
      <c r="B8055" s="1">
        <v>44787</v>
      </c>
      <c r="C8055" s="1">
        <v>44787</v>
      </c>
      <c r="D8055">
        <v>1200</v>
      </c>
      <c r="E8055">
        <v>6</v>
      </c>
      <c r="F8055" t="s">
        <v>91</v>
      </c>
      <c r="G8055">
        <v>645</v>
      </c>
      <c r="H8055">
        <v>1</v>
      </c>
      <c r="I8055">
        <v>310</v>
      </c>
      <c r="J8055" t="s">
        <v>71</v>
      </c>
      <c r="K8055" t="s">
        <v>11256</v>
      </c>
      <c r="L8055">
        <v>33</v>
      </c>
      <c r="M8055" t="s">
        <v>94</v>
      </c>
      <c r="N8055" t="s">
        <v>163</v>
      </c>
      <c r="O8055">
        <v>502</v>
      </c>
      <c r="P8055" t="s">
        <v>47</v>
      </c>
      <c r="S8055" t="s">
        <v>40</v>
      </c>
      <c r="T8055" t="s">
        <v>41</v>
      </c>
      <c r="U8055">
        <v>310</v>
      </c>
      <c r="Y8055" t="s">
        <v>6679</v>
      </c>
      <c r="AA8055">
        <v>34.104100000000003</v>
      </c>
      <c r="AB8055">
        <v>-118.3417</v>
      </c>
      <c r="AC8055">
        <f t="shared" si="125"/>
        <v>0</v>
      </c>
    </row>
    <row r="8056" spans="1:29" x14ac:dyDescent="0.35">
      <c r="A8056">
        <v>221106933</v>
      </c>
      <c r="B8056" s="1">
        <v>44640</v>
      </c>
      <c r="C8056" s="1">
        <v>44638</v>
      </c>
      <c r="D8056">
        <v>1545</v>
      </c>
      <c r="E8056">
        <v>11</v>
      </c>
      <c r="F8056" t="s">
        <v>64</v>
      </c>
      <c r="G8056">
        <v>1143</v>
      </c>
      <c r="H8056">
        <v>1</v>
      </c>
      <c r="I8056">
        <v>331</v>
      </c>
      <c r="J8056" t="s">
        <v>233</v>
      </c>
      <c r="K8056" t="s">
        <v>237</v>
      </c>
      <c r="L8056">
        <v>41</v>
      </c>
      <c r="M8056" t="s">
        <v>30</v>
      </c>
      <c r="N8056" t="s">
        <v>31</v>
      </c>
      <c r="O8056">
        <v>101</v>
      </c>
      <c r="P8056" t="s">
        <v>32</v>
      </c>
      <c r="S8056" t="s">
        <v>33</v>
      </c>
      <c r="T8056" t="s">
        <v>34</v>
      </c>
      <c r="U8056">
        <v>331</v>
      </c>
      <c r="Y8056" t="s">
        <v>3225</v>
      </c>
      <c r="Z8056" t="s">
        <v>11257</v>
      </c>
      <c r="AA8056">
        <v>34.103200000000001</v>
      </c>
      <c r="AB8056">
        <v>-118.2761</v>
      </c>
      <c r="AC8056">
        <f t="shared" si="125"/>
        <v>1</v>
      </c>
    </row>
    <row r="8057" spans="1:29" x14ac:dyDescent="0.35">
      <c r="A8057">
        <v>221017828</v>
      </c>
      <c r="B8057" s="1">
        <v>44913</v>
      </c>
      <c r="C8057" s="1">
        <v>44913</v>
      </c>
      <c r="D8057">
        <v>1310</v>
      </c>
      <c r="E8057">
        <v>10</v>
      </c>
      <c r="F8057" t="s">
        <v>103</v>
      </c>
      <c r="G8057">
        <v>1003</v>
      </c>
      <c r="H8057">
        <v>2</v>
      </c>
      <c r="I8057">
        <v>624</v>
      </c>
      <c r="J8057" t="s">
        <v>171</v>
      </c>
      <c r="K8057" t="s">
        <v>11258</v>
      </c>
      <c r="L8057">
        <v>20</v>
      </c>
      <c r="M8057" t="s">
        <v>30</v>
      </c>
      <c r="N8057" t="s">
        <v>163</v>
      </c>
      <c r="O8057">
        <v>203</v>
      </c>
      <c r="P8057" t="s">
        <v>101</v>
      </c>
      <c r="Q8057">
        <v>400</v>
      </c>
      <c r="R8057" t="s">
        <v>143</v>
      </c>
      <c r="S8057" t="s">
        <v>40</v>
      </c>
      <c r="T8057" t="s">
        <v>41</v>
      </c>
      <c r="U8057">
        <v>624</v>
      </c>
      <c r="Y8057" t="s">
        <v>11259</v>
      </c>
      <c r="AA8057">
        <v>34.220700000000001</v>
      </c>
      <c r="AB8057">
        <v>-118.5389</v>
      </c>
      <c r="AC8057">
        <f t="shared" si="125"/>
        <v>0</v>
      </c>
    </row>
    <row r="8058" spans="1:29" x14ac:dyDescent="0.35">
      <c r="A8058">
        <v>220810912</v>
      </c>
      <c r="B8058" s="1">
        <v>44728</v>
      </c>
      <c r="C8058" s="1">
        <v>44727</v>
      </c>
      <c r="D8058">
        <v>1555</v>
      </c>
      <c r="E8058">
        <v>8</v>
      </c>
      <c r="F8058" t="s">
        <v>109</v>
      </c>
      <c r="G8058">
        <v>885</v>
      </c>
      <c r="H8058">
        <v>2</v>
      </c>
      <c r="I8058">
        <v>956</v>
      </c>
      <c r="J8058" t="s">
        <v>328</v>
      </c>
      <c r="K8058" t="s">
        <v>11260</v>
      </c>
      <c r="L8058">
        <v>45</v>
      </c>
      <c r="M8058" t="s">
        <v>30</v>
      </c>
      <c r="N8058" t="s">
        <v>73</v>
      </c>
      <c r="O8058">
        <v>738</v>
      </c>
      <c r="P8058" t="s">
        <v>3273</v>
      </c>
      <c r="S8058" t="s">
        <v>40</v>
      </c>
      <c r="T8058" t="s">
        <v>41</v>
      </c>
      <c r="U8058">
        <v>956</v>
      </c>
      <c r="Y8058" t="s">
        <v>11261</v>
      </c>
      <c r="AA8058">
        <v>34.033700000000003</v>
      </c>
      <c r="AB8058">
        <v>-118.41849999999999</v>
      </c>
      <c r="AC8058">
        <f t="shared" si="125"/>
        <v>0</v>
      </c>
    </row>
    <row r="8059" spans="1:29" x14ac:dyDescent="0.35">
      <c r="A8059">
        <v>220914245</v>
      </c>
      <c r="B8059" s="1">
        <v>44829</v>
      </c>
      <c r="C8059" s="1">
        <v>44828</v>
      </c>
      <c r="D8059">
        <v>1740</v>
      </c>
      <c r="E8059">
        <v>9</v>
      </c>
      <c r="F8059" t="s">
        <v>49</v>
      </c>
      <c r="G8059">
        <v>943</v>
      </c>
      <c r="H8059">
        <v>2</v>
      </c>
      <c r="I8059">
        <v>745</v>
      </c>
      <c r="J8059" t="s">
        <v>139</v>
      </c>
      <c r="K8059" t="s">
        <v>11262</v>
      </c>
      <c r="L8059">
        <v>58</v>
      </c>
      <c r="M8059" t="s">
        <v>30</v>
      </c>
      <c r="N8059" t="s">
        <v>73</v>
      </c>
      <c r="O8059">
        <v>501</v>
      </c>
      <c r="P8059" t="s">
        <v>164</v>
      </c>
      <c r="S8059" t="s">
        <v>33</v>
      </c>
      <c r="T8059" t="s">
        <v>34</v>
      </c>
      <c r="U8059">
        <v>745</v>
      </c>
      <c r="Y8059" t="s">
        <v>11263</v>
      </c>
      <c r="AA8059">
        <v>34.1721</v>
      </c>
      <c r="AB8059">
        <v>-118.4422</v>
      </c>
      <c r="AC8059">
        <f t="shared" si="125"/>
        <v>1</v>
      </c>
    </row>
    <row r="8060" spans="1:29" x14ac:dyDescent="0.35">
      <c r="A8060">
        <v>221818275</v>
      </c>
      <c r="B8060" s="1">
        <v>44835</v>
      </c>
      <c r="C8060" s="1">
        <v>44835</v>
      </c>
      <c r="D8060">
        <v>900</v>
      </c>
      <c r="E8060">
        <v>18</v>
      </c>
      <c r="F8060" t="s">
        <v>10516</v>
      </c>
      <c r="G8060">
        <v>1826</v>
      </c>
      <c r="H8060">
        <v>2</v>
      </c>
      <c r="I8060">
        <v>354</v>
      </c>
      <c r="J8060" t="s">
        <v>167</v>
      </c>
      <c r="K8060" t="s">
        <v>11264</v>
      </c>
      <c r="L8060">
        <v>33</v>
      </c>
      <c r="M8060" t="s">
        <v>94</v>
      </c>
      <c r="N8060" t="s">
        <v>163</v>
      </c>
      <c r="O8060">
        <v>501</v>
      </c>
      <c r="P8060" t="s">
        <v>164</v>
      </c>
      <c r="S8060" t="s">
        <v>40</v>
      </c>
      <c r="T8060" t="s">
        <v>41</v>
      </c>
      <c r="U8060">
        <v>354</v>
      </c>
      <c r="Y8060" t="s">
        <v>11265</v>
      </c>
      <c r="AA8060">
        <v>33.9467</v>
      </c>
      <c r="AB8060">
        <v>-118.2444</v>
      </c>
      <c r="AC8060">
        <f t="shared" si="125"/>
        <v>0</v>
      </c>
    </row>
    <row r="8061" spans="1:29" x14ac:dyDescent="0.35">
      <c r="A8061">
        <v>221707214</v>
      </c>
      <c r="B8061" s="1">
        <v>44651</v>
      </c>
      <c r="C8061" s="1">
        <v>44648</v>
      </c>
      <c r="D8061">
        <v>800</v>
      </c>
      <c r="E8061">
        <v>17</v>
      </c>
      <c r="F8061" t="s">
        <v>10498</v>
      </c>
      <c r="G8061">
        <v>1787</v>
      </c>
      <c r="H8061">
        <v>2</v>
      </c>
      <c r="I8061">
        <v>888</v>
      </c>
      <c r="J8061" t="s">
        <v>250</v>
      </c>
      <c r="K8061" t="s">
        <v>11266</v>
      </c>
      <c r="L8061">
        <v>51</v>
      </c>
      <c r="M8061" t="s">
        <v>30</v>
      </c>
      <c r="N8061" t="s">
        <v>73</v>
      </c>
      <c r="O8061">
        <v>501</v>
      </c>
      <c r="P8061" t="s">
        <v>164</v>
      </c>
      <c r="S8061" t="s">
        <v>84</v>
      </c>
      <c r="T8061" t="s">
        <v>85</v>
      </c>
      <c r="U8061">
        <v>888</v>
      </c>
      <c r="Y8061" t="s">
        <v>11267</v>
      </c>
      <c r="AA8061">
        <v>34.233699999999999</v>
      </c>
      <c r="AB8061">
        <v>-118.52249999999999</v>
      </c>
      <c r="AC8061">
        <f t="shared" si="125"/>
        <v>0</v>
      </c>
    </row>
    <row r="8062" spans="1:29" x14ac:dyDescent="0.35">
      <c r="A8062">
        <v>220113323</v>
      </c>
      <c r="B8062" s="1">
        <v>44712</v>
      </c>
      <c r="C8062" s="1">
        <v>44712</v>
      </c>
      <c r="D8062">
        <v>210</v>
      </c>
      <c r="E8062">
        <v>1</v>
      </c>
      <c r="F8062" t="s">
        <v>36</v>
      </c>
      <c r="G8062">
        <v>139</v>
      </c>
      <c r="H8062">
        <v>2</v>
      </c>
      <c r="I8062">
        <v>850</v>
      </c>
      <c r="J8062" t="s">
        <v>563</v>
      </c>
      <c r="K8062" t="s">
        <v>11268</v>
      </c>
      <c r="L8062">
        <v>43</v>
      </c>
      <c r="M8062" t="s">
        <v>94</v>
      </c>
      <c r="N8062" t="s">
        <v>73</v>
      </c>
      <c r="O8062">
        <v>502</v>
      </c>
      <c r="P8062" t="s">
        <v>47</v>
      </c>
      <c r="S8062" t="s">
        <v>40</v>
      </c>
      <c r="T8062" t="s">
        <v>41</v>
      </c>
      <c r="U8062">
        <v>850</v>
      </c>
      <c r="Y8062" t="s">
        <v>11269</v>
      </c>
      <c r="AA8062">
        <v>34.045299999999997</v>
      </c>
      <c r="AB8062">
        <v>-118.236</v>
      </c>
      <c r="AC8062">
        <f t="shared" si="125"/>
        <v>0</v>
      </c>
    </row>
    <row r="8063" spans="1:29" x14ac:dyDescent="0.35">
      <c r="A8063">
        <v>221006013</v>
      </c>
      <c r="B8063" s="1">
        <v>44615</v>
      </c>
      <c r="C8063" s="1">
        <v>44615</v>
      </c>
      <c r="D8063">
        <v>1000</v>
      </c>
      <c r="E8063">
        <v>10</v>
      </c>
      <c r="F8063" t="s">
        <v>103</v>
      </c>
      <c r="G8063">
        <v>1001</v>
      </c>
      <c r="H8063">
        <v>2</v>
      </c>
      <c r="I8063">
        <v>903</v>
      </c>
      <c r="J8063" t="s">
        <v>893</v>
      </c>
      <c r="K8063" t="s">
        <v>11270</v>
      </c>
      <c r="L8063">
        <v>64</v>
      </c>
      <c r="M8063" t="s">
        <v>30</v>
      </c>
      <c r="N8063" t="s">
        <v>73</v>
      </c>
      <c r="O8063">
        <v>501</v>
      </c>
      <c r="P8063" t="s">
        <v>164</v>
      </c>
      <c r="S8063" t="s">
        <v>84</v>
      </c>
      <c r="T8063" t="s">
        <v>85</v>
      </c>
      <c r="U8063">
        <v>903</v>
      </c>
      <c r="Y8063" t="s">
        <v>11271</v>
      </c>
      <c r="AA8063">
        <v>34.219099999999997</v>
      </c>
      <c r="AB8063">
        <v>-118.56010000000001</v>
      </c>
      <c r="AC8063">
        <f t="shared" si="125"/>
        <v>0</v>
      </c>
    </row>
    <row r="8064" spans="1:29" x14ac:dyDescent="0.35">
      <c r="A8064">
        <v>221910237</v>
      </c>
      <c r="B8064" s="1">
        <v>44713</v>
      </c>
      <c r="C8064" s="1">
        <v>44712</v>
      </c>
      <c r="D8064">
        <v>2200</v>
      </c>
      <c r="E8064">
        <v>19</v>
      </c>
      <c r="F8064" t="s">
        <v>10514</v>
      </c>
      <c r="G8064">
        <v>1963</v>
      </c>
      <c r="H8064">
        <v>2</v>
      </c>
      <c r="I8064">
        <v>624</v>
      </c>
      <c r="J8064" t="s">
        <v>171</v>
      </c>
      <c r="K8064" t="s">
        <v>11272</v>
      </c>
      <c r="L8064">
        <v>31</v>
      </c>
      <c r="M8064" t="s">
        <v>94</v>
      </c>
      <c r="N8064" t="s">
        <v>95</v>
      </c>
      <c r="O8064">
        <v>502</v>
      </c>
      <c r="P8064" t="s">
        <v>47</v>
      </c>
      <c r="Q8064">
        <v>400</v>
      </c>
      <c r="R8064" t="s">
        <v>143</v>
      </c>
      <c r="S8064" t="s">
        <v>84</v>
      </c>
      <c r="T8064" t="s">
        <v>85</v>
      </c>
      <c r="U8064">
        <v>624</v>
      </c>
      <c r="Y8064" t="s">
        <v>11273</v>
      </c>
      <c r="AA8064">
        <v>34.245399999999997</v>
      </c>
      <c r="AB8064">
        <v>-118.45050000000001</v>
      </c>
      <c r="AC8064">
        <f t="shared" si="125"/>
        <v>0</v>
      </c>
    </row>
    <row r="8065" spans="1:29" x14ac:dyDescent="0.35">
      <c r="A8065">
        <v>221220328</v>
      </c>
      <c r="B8065" s="1">
        <v>44830</v>
      </c>
      <c r="C8065" s="1">
        <v>44828</v>
      </c>
      <c r="D8065">
        <v>1400</v>
      </c>
      <c r="E8065">
        <v>12</v>
      </c>
      <c r="F8065" t="s">
        <v>68</v>
      </c>
      <c r="G8065">
        <v>1258</v>
      </c>
      <c r="H8065">
        <v>1</v>
      </c>
      <c r="I8065">
        <v>341</v>
      </c>
      <c r="J8065" t="s">
        <v>157</v>
      </c>
      <c r="K8065" t="s">
        <v>11274</v>
      </c>
      <c r="L8065">
        <v>54</v>
      </c>
      <c r="M8065" t="s">
        <v>30</v>
      </c>
      <c r="N8065" t="s">
        <v>163</v>
      </c>
      <c r="O8065">
        <v>501</v>
      </c>
      <c r="P8065" t="s">
        <v>164</v>
      </c>
      <c r="S8065" t="s">
        <v>40</v>
      </c>
      <c r="T8065" t="s">
        <v>41</v>
      </c>
      <c r="U8065">
        <v>341</v>
      </c>
      <c r="Y8065" t="s">
        <v>11275</v>
      </c>
      <c r="AA8065">
        <v>33.972700000000003</v>
      </c>
      <c r="AB8065">
        <v>-118.2739</v>
      </c>
      <c r="AC8065">
        <f t="shared" si="125"/>
        <v>0</v>
      </c>
    </row>
    <row r="8066" spans="1:29" x14ac:dyDescent="0.35">
      <c r="A8066">
        <v>221909265</v>
      </c>
      <c r="B8066" s="1">
        <v>44690</v>
      </c>
      <c r="C8066" s="1">
        <v>44690</v>
      </c>
      <c r="D8066">
        <v>200</v>
      </c>
      <c r="E8066">
        <v>19</v>
      </c>
      <c r="F8066" t="s">
        <v>10514</v>
      </c>
      <c r="G8066">
        <v>1925</v>
      </c>
      <c r="H8066">
        <v>2</v>
      </c>
      <c r="I8066">
        <v>740</v>
      </c>
      <c r="J8066" t="s">
        <v>224</v>
      </c>
      <c r="K8066" t="s">
        <v>11276</v>
      </c>
      <c r="L8066">
        <v>76</v>
      </c>
      <c r="M8066" t="s">
        <v>30</v>
      </c>
      <c r="N8066" t="s">
        <v>95</v>
      </c>
      <c r="O8066">
        <v>501</v>
      </c>
      <c r="P8066" t="s">
        <v>164</v>
      </c>
      <c r="S8066" t="s">
        <v>33</v>
      </c>
      <c r="T8066" t="s">
        <v>34</v>
      </c>
      <c r="U8066">
        <v>740</v>
      </c>
      <c r="Y8066" t="s">
        <v>11277</v>
      </c>
      <c r="AA8066">
        <v>34.293900000000001</v>
      </c>
      <c r="AB8066">
        <v>-118.4481</v>
      </c>
      <c r="AC8066">
        <f t="shared" si="125"/>
        <v>1</v>
      </c>
    </row>
    <row r="8067" spans="1:29" x14ac:dyDescent="0.35">
      <c r="A8067">
        <v>221518710</v>
      </c>
      <c r="B8067" s="1">
        <v>44913</v>
      </c>
      <c r="C8067" s="1">
        <v>44913</v>
      </c>
      <c r="D8067">
        <v>1345</v>
      </c>
      <c r="E8067">
        <v>15</v>
      </c>
      <c r="F8067" t="s">
        <v>10519</v>
      </c>
      <c r="G8067">
        <v>1545</v>
      </c>
      <c r="H8067">
        <v>2</v>
      </c>
      <c r="I8067">
        <v>745</v>
      </c>
      <c r="J8067" t="s">
        <v>139</v>
      </c>
      <c r="K8067" t="s">
        <v>11278</v>
      </c>
      <c r="L8067">
        <v>0</v>
      </c>
      <c r="M8067" t="s">
        <v>30</v>
      </c>
      <c r="N8067" t="s">
        <v>31</v>
      </c>
      <c r="O8067">
        <v>502</v>
      </c>
      <c r="P8067" t="s">
        <v>47</v>
      </c>
      <c r="S8067" t="s">
        <v>40</v>
      </c>
      <c r="T8067" t="s">
        <v>41</v>
      </c>
      <c r="U8067">
        <v>745</v>
      </c>
      <c r="Y8067" t="s">
        <v>11279</v>
      </c>
      <c r="AA8067">
        <v>34.168399999999998</v>
      </c>
      <c r="AB8067">
        <v>-118.39</v>
      </c>
      <c r="AC8067">
        <f t="shared" ref="AC8067:AC8130" si="126">IF(OR((S:S)="CC", S:S="AA",S:S="JA"), 1, 0)</f>
        <v>0</v>
      </c>
    </row>
    <row r="8068" spans="1:29" x14ac:dyDescent="0.35">
      <c r="A8068">
        <v>221507453</v>
      </c>
      <c r="B8068" s="1">
        <v>44642</v>
      </c>
      <c r="C8068" s="1">
        <v>44623</v>
      </c>
      <c r="D8068">
        <v>658</v>
      </c>
      <c r="E8068">
        <v>15</v>
      </c>
      <c r="F8068" t="s">
        <v>10519</v>
      </c>
      <c r="G8068">
        <v>1526</v>
      </c>
      <c r="H8068">
        <v>2</v>
      </c>
      <c r="I8068">
        <v>354</v>
      </c>
      <c r="J8068" t="s">
        <v>167</v>
      </c>
      <c r="K8068">
        <v>377</v>
      </c>
      <c r="L8068">
        <v>33</v>
      </c>
      <c r="M8068" t="s">
        <v>94</v>
      </c>
      <c r="N8068" t="s">
        <v>95</v>
      </c>
      <c r="O8068">
        <v>754</v>
      </c>
      <c r="P8068" t="s">
        <v>4139</v>
      </c>
      <c r="S8068" t="s">
        <v>40</v>
      </c>
      <c r="T8068" t="s">
        <v>41</v>
      </c>
      <c r="U8068">
        <v>354</v>
      </c>
      <c r="Y8068" t="s">
        <v>10616</v>
      </c>
      <c r="AA8068">
        <v>34.186700000000002</v>
      </c>
      <c r="AB8068">
        <v>-118.38509999999999</v>
      </c>
      <c r="AC8068">
        <f t="shared" si="126"/>
        <v>0</v>
      </c>
    </row>
    <row r="8069" spans="1:29" x14ac:dyDescent="0.35">
      <c r="A8069">
        <v>220209894</v>
      </c>
      <c r="B8069" s="1">
        <v>44685</v>
      </c>
      <c r="C8069" s="1">
        <v>44684</v>
      </c>
      <c r="D8069">
        <v>1700</v>
      </c>
      <c r="E8069">
        <v>2</v>
      </c>
      <c r="F8069" t="s">
        <v>56</v>
      </c>
      <c r="G8069">
        <v>246</v>
      </c>
      <c r="H8069">
        <v>2</v>
      </c>
      <c r="I8069">
        <v>624</v>
      </c>
      <c r="J8069" t="s">
        <v>171</v>
      </c>
      <c r="K8069" t="s">
        <v>11280</v>
      </c>
      <c r="L8069">
        <v>68</v>
      </c>
      <c r="M8069" t="s">
        <v>30</v>
      </c>
      <c r="N8069" t="s">
        <v>73</v>
      </c>
      <c r="O8069">
        <v>904</v>
      </c>
      <c r="P8069" t="s">
        <v>1803</v>
      </c>
      <c r="Q8069">
        <v>400</v>
      </c>
      <c r="R8069" t="s">
        <v>143</v>
      </c>
      <c r="S8069" t="s">
        <v>40</v>
      </c>
      <c r="T8069" t="s">
        <v>41</v>
      </c>
      <c r="U8069">
        <v>624</v>
      </c>
      <c r="Y8069" t="s">
        <v>1804</v>
      </c>
      <c r="AA8069">
        <v>34.0595</v>
      </c>
      <c r="AB8069">
        <v>-118.2749</v>
      </c>
      <c r="AC8069">
        <f t="shared" si="126"/>
        <v>0</v>
      </c>
    </row>
    <row r="8070" spans="1:29" x14ac:dyDescent="0.35">
      <c r="A8070">
        <v>221811654</v>
      </c>
      <c r="B8070" s="1">
        <v>44711</v>
      </c>
      <c r="C8070" s="1">
        <v>44711</v>
      </c>
      <c r="D8070">
        <v>1130</v>
      </c>
      <c r="E8070">
        <v>18</v>
      </c>
      <c r="F8070" t="s">
        <v>10516</v>
      </c>
      <c r="G8070">
        <v>1835</v>
      </c>
      <c r="H8070">
        <v>2</v>
      </c>
      <c r="I8070">
        <v>626</v>
      </c>
      <c r="J8070" t="s">
        <v>141</v>
      </c>
      <c r="K8070" t="s">
        <v>11281</v>
      </c>
      <c r="L8070">
        <v>17</v>
      </c>
      <c r="M8070" t="s">
        <v>94</v>
      </c>
      <c r="N8070" t="s">
        <v>95</v>
      </c>
      <c r="O8070">
        <v>101</v>
      </c>
      <c r="P8070" t="s">
        <v>32</v>
      </c>
      <c r="Q8070">
        <v>400</v>
      </c>
      <c r="R8070" t="s">
        <v>143</v>
      </c>
      <c r="S8070" t="s">
        <v>84</v>
      </c>
      <c r="T8070" t="s">
        <v>85</v>
      </c>
      <c r="U8070">
        <v>626</v>
      </c>
      <c r="Y8070" t="s">
        <v>11282</v>
      </c>
      <c r="AA8070">
        <v>33.941899999999997</v>
      </c>
      <c r="AB8070">
        <v>-118.25409999999999</v>
      </c>
      <c r="AC8070">
        <f t="shared" si="126"/>
        <v>0</v>
      </c>
    </row>
    <row r="8071" spans="1:29" x14ac:dyDescent="0.35">
      <c r="A8071">
        <v>220125616</v>
      </c>
      <c r="B8071" s="1">
        <v>44897</v>
      </c>
      <c r="C8071" s="1">
        <v>44896</v>
      </c>
      <c r="D8071">
        <v>733</v>
      </c>
      <c r="E8071">
        <v>1</v>
      </c>
      <c r="F8071" t="s">
        <v>36</v>
      </c>
      <c r="G8071">
        <v>158</v>
      </c>
      <c r="H8071">
        <v>2</v>
      </c>
      <c r="I8071">
        <v>354</v>
      </c>
      <c r="J8071" t="s">
        <v>167</v>
      </c>
      <c r="K8071" t="s">
        <v>9297</v>
      </c>
      <c r="L8071">
        <v>50</v>
      </c>
      <c r="M8071" t="s">
        <v>30</v>
      </c>
      <c r="N8071" t="s">
        <v>95</v>
      </c>
      <c r="O8071">
        <v>502</v>
      </c>
      <c r="P8071" t="s">
        <v>47</v>
      </c>
      <c r="S8071" t="s">
        <v>40</v>
      </c>
      <c r="T8071" t="s">
        <v>41</v>
      </c>
      <c r="U8071">
        <v>354</v>
      </c>
      <c r="Y8071" t="s">
        <v>11283</v>
      </c>
      <c r="AA8071">
        <v>34.0398</v>
      </c>
      <c r="AB8071">
        <v>-118.2413</v>
      </c>
      <c r="AC8071">
        <f t="shared" si="126"/>
        <v>0</v>
      </c>
    </row>
    <row r="8072" spans="1:29" x14ac:dyDescent="0.35">
      <c r="A8072">
        <v>222009126</v>
      </c>
      <c r="B8072" s="1">
        <v>44677</v>
      </c>
      <c r="C8072" s="1">
        <v>44677</v>
      </c>
      <c r="D8072">
        <v>930</v>
      </c>
      <c r="E8072">
        <v>20</v>
      </c>
      <c r="F8072" t="s">
        <v>10529</v>
      </c>
      <c r="G8072">
        <v>2029</v>
      </c>
      <c r="H8072">
        <v>2</v>
      </c>
      <c r="I8072">
        <v>740</v>
      </c>
      <c r="J8072" t="s">
        <v>224</v>
      </c>
      <c r="K8072" t="s">
        <v>2514</v>
      </c>
      <c r="L8072">
        <v>0</v>
      </c>
      <c r="M8072" t="s">
        <v>46</v>
      </c>
      <c r="N8072" t="s">
        <v>46</v>
      </c>
      <c r="O8072">
        <v>210</v>
      </c>
      <c r="P8072" t="s">
        <v>183</v>
      </c>
      <c r="S8072" t="s">
        <v>40</v>
      </c>
      <c r="T8072" t="s">
        <v>41</v>
      </c>
      <c r="U8072">
        <v>740</v>
      </c>
      <c r="Y8072" t="s">
        <v>11284</v>
      </c>
      <c r="AA8072">
        <v>34.065199999999997</v>
      </c>
      <c r="AB8072">
        <v>-118.2878</v>
      </c>
      <c r="AC8072">
        <f t="shared" si="126"/>
        <v>0</v>
      </c>
    </row>
    <row r="8073" spans="1:29" x14ac:dyDescent="0.35">
      <c r="A8073">
        <v>221219736</v>
      </c>
      <c r="B8073" s="1">
        <v>44820</v>
      </c>
      <c r="C8073" s="1">
        <v>44819</v>
      </c>
      <c r="D8073">
        <v>830</v>
      </c>
      <c r="E8073">
        <v>12</v>
      </c>
      <c r="F8073" t="s">
        <v>68</v>
      </c>
      <c r="G8073">
        <v>1273</v>
      </c>
      <c r="H8073">
        <v>1</v>
      </c>
      <c r="I8073">
        <v>510</v>
      </c>
      <c r="J8073" t="s">
        <v>29</v>
      </c>
      <c r="L8073">
        <v>0</v>
      </c>
      <c r="O8073">
        <v>101</v>
      </c>
      <c r="P8073" t="s">
        <v>32</v>
      </c>
      <c r="S8073" t="s">
        <v>33</v>
      </c>
      <c r="T8073" t="s">
        <v>34</v>
      </c>
      <c r="U8073">
        <v>510</v>
      </c>
      <c r="Y8073" t="s">
        <v>8972</v>
      </c>
      <c r="AA8073">
        <v>33.956400000000002</v>
      </c>
      <c r="AB8073">
        <v>-118.309</v>
      </c>
      <c r="AC8073">
        <f t="shared" si="126"/>
        <v>1</v>
      </c>
    </row>
    <row r="8074" spans="1:29" x14ac:dyDescent="0.35">
      <c r="A8074">
        <v>221017383</v>
      </c>
      <c r="B8074" s="1">
        <v>44902</v>
      </c>
      <c r="C8074" s="1">
        <v>44902</v>
      </c>
      <c r="D8074">
        <v>820</v>
      </c>
      <c r="E8074">
        <v>10</v>
      </c>
      <c r="F8074" t="s">
        <v>103</v>
      </c>
      <c r="G8074">
        <v>1045</v>
      </c>
      <c r="H8074">
        <v>2</v>
      </c>
      <c r="I8074">
        <v>624</v>
      </c>
      <c r="J8074" t="s">
        <v>171</v>
      </c>
      <c r="K8074" t="s">
        <v>11285</v>
      </c>
      <c r="L8074">
        <v>41</v>
      </c>
      <c r="M8074" t="s">
        <v>94</v>
      </c>
      <c r="N8074" t="s">
        <v>31</v>
      </c>
      <c r="O8074">
        <v>101</v>
      </c>
      <c r="P8074" t="s">
        <v>32</v>
      </c>
      <c r="Q8074">
        <v>500</v>
      </c>
      <c r="R8074" t="s">
        <v>184</v>
      </c>
      <c r="S8074" t="s">
        <v>84</v>
      </c>
      <c r="T8074" t="s">
        <v>85</v>
      </c>
      <c r="U8074">
        <v>624</v>
      </c>
      <c r="Y8074" t="s">
        <v>3606</v>
      </c>
      <c r="Z8074" t="s">
        <v>6916</v>
      </c>
      <c r="AA8074">
        <v>34.1723</v>
      </c>
      <c r="AB8074">
        <v>-118.5273</v>
      </c>
      <c r="AC8074">
        <f t="shared" si="126"/>
        <v>0</v>
      </c>
    </row>
    <row r="8075" spans="1:29" x14ac:dyDescent="0.35">
      <c r="A8075">
        <v>221407411</v>
      </c>
      <c r="B8075" s="1">
        <v>44632</v>
      </c>
      <c r="C8075" s="1">
        <v>44625</v>
      </c>
      <c r="D8075">
        <v>1200</v>
      </c>
      <c r="E8075">
        <v>14</v>
      </c>
      <c r="F8075" t="s">
        <v>10500</v>
      </c>
      <c r="G8075">
        <v>1412</v>
      </c>
      <c r="H8075">
        <v>1</v>
      </c>
      <c r="I8075">
        <v>510</v>
      </c>
      <c r="J8075" t="s">
        <v>29</v>
      </c>
      <c r="L8075">
        <v>0</v>
      </c>
      <c r="O8075">
        <v>707</v>
      </c>
      <c r="P8075" t="s">
        <v>280</v>
      </c>
      <c r="S8075" t="s">
        <v>40</v>
      </c>
      <c r="T8075" t="s">
        <v>41</v>
      </c>
      <c r="U8075">
        <v>510</v>
      </c>
      <c r="Y8075" t="s">
        <v>11286</v>
      </c>
      <c r="AA8075">
        <v>33.993299999999998</v>
      </c>
      <c r="AB8075">
        <v>-118.4765</v>
      </c>
      <c r="AC8075">
        <f t="shared" si="126"/>
        <v>0</v>
      </c>
    </row>
    <row r="8076" spans="1:29" x14ac:dyDescent="0.35">
      <c r="A8076">
        <v>221010707</v>
      </c>
      <c r="B8076" s="1">
        <v>44727</v>
      </c>
      <c r="C8076" s="1">
        <v>44709</v>
      </c>
      <c r="D8076">
        <v>1350</v>
      </c>
      <c r="E8076">
        <v>10</v>
      </c>
      <c r="F8076" t="s">
        <v>103</v>
      </c>
      <c r="G8076">
        <v>1025</v>
      </c>
      <c r="H8076">
        <v>2</v>
      </c>
      <c r="I8076">
        <v>354</v>
      </c>
      <c r="J8076" t="s">
        <v>167</v>
      </c>
      <c r="K8076" t="s">
        <v>978</v>
      </c>
      <c r="L8076">
        <v>69</v>
      </c>
      <c r="M8076" t="s">
        <v>94</v>
      </c>
      <c r="N8076" t="s">
        <v>73</v>
      </c>
      <c r="O8076">
        <v>501</v>
      </c>
      <c r="P8076" t="s">
        <v>164</v>
      </c>
      <c r="S8076" t="s">
        <v>40</v>
      </c>
      <c r="T8076" t="s">
        <v>41</v>
      </c>
      <c r="U8076">
        <v>354</v>
      </c>
      <c r="Y8076" t="s">
        <v>11287</v>
      </c>
      <c r="AA8076">
        <v>34.200899999999997</v>
      </c>
      <c r="AB8076">
        <v>-118.52290000000001</v>
      </c>
      <c r="AC8076">
        <f t="shared" si="126"/>
        <v>0</v>
      </c>
    </row>
    <row r="8077" spans="1:29" x14ac:dyDescent="0.35">
      <c r="A8077">
        <v>221812317</v>
      </c>
      <c r="B8077" s="1">
        <v>44720</v>
      </c>
      <c r="C8077" s="1">
        <v>44719</v>
      </c>
      <c r="D8077">
        <v>2300</v>
      </c>
      <c r="E8077">
        <v>18</v>
      </c>
      <c r="F8077" t="s">
        <v>10516</v>
      </c>
      <c r="G8077">
        <v>1862</v>
      </c>
      <c r="H8077">
        <v>1</v>
      </c>
      <c r="I8077">
        <v>510</v>
      </c>
      <c r="J8077" t="s">
        <v>29</v>
      </c>
      <c r="L8077">
        <v>0</v>
      </c>
      <c r="O8077">
        <v>101</v>
      </c>
      <c r="P8077" t="s">
        <v>32</v>
      </c>
      <c r="S8077" t="s">
        <v>40</v>
      </c>
      <c r="T8077" t="s">
        <v>41</v>
      </c>
      <c r="U8077">
        <v>510</v>
      </c>
      <c r="Y8077" t="s">
        <v>11288</v>
      </c>
      <c r="Z8077" t="s">
        <v>676</v>
      </c>
      <c r="AA8077">
        <v>33.926499999999997</v>
      </c>
      <c r="AB8077">
        <v>-118.2696</v>
      </c>
      <c r="AC8077">
        <f t="shared" si="126"/>
        <v>0</v>
      </c>
    </row>
    <row r="8078" spans="1:29" x14ac:dyDescent="0.35">
      <c r="A8078">
        <v>221408621</v>
      </c>
      <c r="B8078" s="1">
        <v>44652</v>
      </c>
      <c r="C8078" s="1">
        <v>44635</v>
      </c>
      <c r="D8078">
        <v>1515</v>
      </c>
      <c r="E8078">
        <v>14</v>
      </c>
      <c r="F8078" t="s">
        <v>10500</v>
      </c>
      <c r="G8078">
        <v>1441</v>
      </c>
      <c r="H8078">
        <v>1</v>
      </c>
      <c r="I8078">
        <v>440</v>
      </c>
      <c r="J8078" t="s">
        <v>213</v>
      </c>
      <c r="K8078">
        <v>344</v>
      </c>
      <c r="L8078">
        <v>61</v>
      </c>
      <c r="M8078" t="s">
        <v>94</v>
      </c>
      <c r="N8078" t="s">
        <v>73</v>
      </c>
      <c r="O8078">
        <v>117</v>
      </c>
      <c r="P8078" t="s">
        <v>7986</v>
      </c>
      <c r="S8078" t="s">
        <v>40</v>
      </c>
      <c r="T8078" t="s">
        <v>41</v>
      </c>
      <c r="U8078">
        <v>440</v>
      </c>
      <c r="Y8078" t="s">
        <v>11289</v>
      </c>
      <c r="AA8078">
        <v>33.979199999999999</v>
      </c>
      <c r="AB8078">
        <v>-118.4666</v>
      </c>
      <c r="AC8078">
        <f t="shared" si="126"/>
        <v>0</v>
      </c>
    </row>
    <row r="8079" spans="1:29" x14ac:dyDescent="0.35">
      <c r="A8079">
        <v>221511837</v>
      </c>
      <c r="B8079" s="1">
        <v>44744</v>
      </c>
      <c r="C8079" s="1">
        <v>44683</v>
      </c>
      <c r="D8079">
        <v>1800</v>
      </c>
      <c r="E8079">
        <v>15</v>
      </c>
      <c r="F8079" t="s">
        <v>10519</v>
      </c>
      <c r="G8079">
        <v>1517</v>
      </c>
      <c r="H8079">
        <v>1</v>
      </c>
      <c r="I8079">
        <v>820</v>
      </c>
      <c r="J8079" t="s">
        <v>533</v>
      </c>
      <c r="K8079" t="s">
        <v>11290</v>
      </c>
      <c r="L8079">
        <v>39</v>
      </c>
      <c r="M8079" t="s">
        <v>94</v>
      </c>
      <c r="N8079" t="s">
        <v>73</v>
      </c>
      <c r="O8079">
        <v>101</v>
      </c>
      <c r="P8079" t="s">
        <v>32</v>
      </c>
      <c r="Q8079">
        <v>400</v>
      </c>
      <c r="R8079" t="s">
        <v>143</v>
      </c>
      <c r="S8079" t="s">
        <v>40</v>
      </c>
      <c r="T8079" t="s">
        <v>41</v>
      </c>
      <c r="U8079">
        <v>820</v>
      </c>
      <c r="Y8079" t="s">
        <v>11291</v>
      </c>
      <c r="Z8079" t="s">
        <v>8190</v>
      </c>
      <c r="AA8079">
        <v>34.1952</v>
      </c>
      <c r="AB8079">
        <v>-118.379</v>
      </c>
      <c r="AC8079">
        <f t="shared" si="126"/>
        <v>0</v>
      </c>
    </row>
    <row r="8080" spans="1:29" x14ac:dyDescent="0.35">
      <c r="A8080">
        <v>221310851</v>
      </c>
      <c r="B8080" s="1">
        <v>44687</v>
      </c>
      <c r="C8080" s="1">
        <v>44687</v>
      </c>
      <c r="D8080">
        <v>1140</v>
      </c>
      <c r="E8080">
        <v>13</v>
      </c>
      <c r="F8080" t="s">
        <v>62</v>
      </c>
      <c r="G8080">
        <v>1333</v>
      </c>
      <c r="H8080">
        <v>2</v>
      </c>
      <c r="I8080">
        <v>740</v>
      </c>
      <c r="J8080" t="s">
        <v>224</v>
      </c>
      <c r="K8080" t="s">
        <v>11292</v>
      </c>
      <c r="L8080">
        <v>38</v>
      </c>
      <c r="M8080" t="s">
        <v>94</v>
      </c>
      <c r="N8080" t="s">
        <v>95</v>
      </c>
      <c r="O8080">
        <v>502</v>
      </c>
      <c r="P8080" t="s">
        <v>47</v>
      </c>
      <c r="S8080" t="s">
        <v>40</v>
      </c>
      <c r="T8080" t="s">
        <v>41</v>
      </c>
      <c r="U8080">
        <v>740</v>
      </c>
      <c r="Y8080" t="s">
        <v>11293</v>
      </c>
      <c r="AA8080">
        <v>34.013800000000003</v>
      </c>
      <c r="AB8080">
        <v>-118.2581</v>
      </c>
      <c r="AC8080">
        <f t="shared" si="126"/>
        <v>0</v>
      </c>
    </row>
    <row r="8081" spans="1:29" x14ac:dyDescent="0.35">
      <c r="A8081">
        <v>220305017</v>
      </c>
      <c r="B8081" s="1">
        <v>44584</v>
      </c>
      <c r="C8081" s="1">
        <v>44582</v>
      </c>
      <c r="D8081">
        <v>230</v>
      </c>
      <c r="E8081">
        <v>3</v>
      </c>
      <c r="F8081" t="s">
        <v>43</v>
      </c>
      <c r="G8081">
        <v>391</v>
      </c>
      <c r="H8081">
        <v>2</v>
      </c>
      <c r="I8081">
        <v>888</v>
      </c>
      <c r="J8081" t="s">
        <v>250</v>
      </c>
      <c r="K8081" t="s">
        <v>11294</v>
      </c>
      <c r="L8081">
        <v>55</v>
      </c>
      <c r="M8081" t="s">
        <v>94</v>
      </c>
      <c r="N8081" t="s">
        <v>163</v>
      </c>
      <c r="O8081">
        <v>501</v>
      </c>
      <c r="P8081" t="s">
        <v>164</v>
      </c>
      <c r="S8081" t="s">
        <v>40</v>
      </c>
      <c r="T8081" t="s">
        <v>41</v>
      </c>
      <c r="U8081">
        <v>888</v>
      </c>
      <c r="Y8081" t="s">
        <v>11295</v>
      </c>
      <c r="AA8081">
        <v>34.0075</v>
      </c>
      <c r="AB8081">
        <v>-118.3436</v>
      </c>
      <c r="AC8081">
        <f t="shared" si="126"/>
        <v>0</v>
      </c>
    </row>
    <row r="8082" spans="1:29" x14ac:dyDescent="0.35">
      <c r="A8082">
        <v>221613098</v>
      </c>
      <c r="B8082" s="1">
        <v>44840</v>
      </c>
      <c r="C8082" s="1">
        <v>44837</v>
      </c>
      <c r="D8082">
        <v>633</v>
      </c>
      <c r="E8082">
        <v>16</v>
      </c>
      <c r="F8082" t="s">
        <v>10593</v>
      </c>
      <c r="G8082">
        <v>1695</v>
      </c>
      <c r="H8082">
        <v>2</v>
      </c>
      <c r="I8082">
        <v>354</v>
      </c>
      <c r="J8082" t="s">
        <v>167</v>
      </c>
      <c r="K8082">
        <v>1822</v>
      </c>
      <c r="L8082">
        <v>38</v>
      </c>
      <c r="M8082" t="s">
        <v>94</v>
      </c>
      <c r="N8082" t="s">
        <v>95</v>
      </c>
      <c r="O8082">
        <v>710</v>
      </c>
      <c r="P8082" t="s">
        <v>394</v>
      </c>
      <c r="S8082" t="s">
        <v>40</v>
      </c>
      <c r="T8082" t="s">
        <v>41</v>
      </c>
      <c r="U8082">
        <v>354</v>
      </c>
      <c r="Y8082" t="s">
        <v>11296</v>
      </c>
      <c r="AA8082">
        <v>34.213900000000002</v>
      </c>
      <c r="AB8082">
        <v>-118.3703</v>
      </c>
      <c r="AC8082">
        <f t="shared" si="126"/>
        <v>0</v>
      </c>
    </row>
    <row r="8083" spans="1:29" x14ac:dyDescent="0.35">
      <c r="A8083">
        <v>222104286</v>
      </c>
      <c r="B8083" s="1">
        <v>44568</v>
      </c>
      <c r="C8083" s="1">
        <v>44568</v>
      </c>
      <c r="D8083">
        <v>745</v>
      </c>
      <c r="E8083">
        <v>21</v>
      </c>
      <c r="F8083" t="s">
        <v>10503</v>
      </c>
      <c r="G8083">
        <v>2146</v>
      </c>
      <c r="H8083">
        <v>1</v>
      </c>
      <c r="I8083">
        <v>310</v>
      </c>
      <c r="J8083" t="s">
        <v>71</v>
      </c>
      <c r="K8083" t="s">
        <v>11297</v>
      </c>
      <c r="L8083">
        <v>32</v>
      </c>
      <c r="M8083" t="s">
        <v>94</v>
      </c>
      <c r="N8083" t="s">
        <v>95</v>
      </c>
      <c r="O8083">
        <v>502</v>
      </c>
      <c r="P8083" t="s">
        <v>47</v>
      </c>
      <c r="S8083" t="s">
        <v>33</v>
      </c>
      <c r="T8083" t="s">
        <v>34</v>
      </c>
      <c r="U8083">
        <v>310</v>
      </c>
      <c r="Y8083" t="s">
        <v>11298</v>
      </c>
      <c r="AA8083">
        <v>34.199199999999998</v>
      </c>
      <c r="AB8083">
        <v>-118.5943</v>
      </c>
      <c r="AC8083">
        <f t="shared" si="126"/>
        <v>1</v>
      </c>
    </row>
    <row r="8084" spans="1:29" x14ac:dyDescent="0.35">
      <c r="A8084">
        <v>221815018</v>
      </c>
      <c r="B8084" s="1">
        <v>44773</v>
      </c>
      <c r="C8084" s="1">
        <v>44772</v>
      </c>
      <c r="D8084">
        <v>2300</v>
      </c>
      <c r="E8084">
        <v>18</v>
      </c>
      <c r="F8084" t="s">
        <v>10516</v>
      </c>
      <c r="G8084">
        <v>1802</v>
      </c>
      <c r="H8084">
        <v>1</v>
      </c>
      <c r="I8084">
        <v>330</v>
      </c>
      <c r="J8084" t="s">
        <v>37</v>
      </c>
      <c r="K8084" t="s">
        <v>11299</v>
      </c>
      <c r="L8084">
        <v>69</v>
      </c>
      <c r="M8084" t="s">
        <v>94</v>
      </c>
      <c r="N8084" t="s">
        <v>163</v>
      </c>
      <c r="O8084">
        <v>108</v>
      </c>
      <c r="P8084" t="s">
        <v>105</v>
      </c>
      <c r="S8084" t="s">
        <v>40</v>
      </c>
      <c r="T8084" t="s">
        <v>41</v>
      </c>
      <c r="U8084">
        <v>330</v>
      </c>
      <c r="Y8084" t="s">
        <v>11300</v>
      </c>
      <c r="AA8084">
        <v>33.9542</v>
      </c>
      <c r="AB8084">
        <v>-118.28270000000001</v>
      </c>
      <c r="AC8084">
        <f t="shared" si="126"/>
        <v>0</v>
      </c>
    </row>
    <row r="8085" spans="1:29" x14ac:dyDescent="0.35">
      <c r="A8085">
        <v>220617101</v>
      </c>
      <c r="B8085" s="1">
        <v>44839</v>
      </c>
      <c r="C8085" s="1">
        <v>44837</v>
      </c>
      <c r="D8085">
        <v>639</v>
      </c>
      <c r="E8085">
        <v>6</v>
      </c>
      <c r="F8085" t="s">
        <v>91</v>
      </c>
      <c r="G8085">
        <v>649</v>
      </c>
      <c r="H8085">
        <v>2</v>
      </c>
      <c r="I8085">
        <v>354</v>
      </c>
      <c r="J8085" t="s">
        <v>167</v>
      </c>
      <c r="K8085">
        <v>1822</v>
      </c>
      <c r="L8085">
        <v>43</v>
      </c>
      <c r="M8085" t="s">
        <v>94</v>
      </c>
      <c r="N8085" t="s">
        <v>95</v>
      </c>
      <c r="O8085">
        <v>602</v>
      </c>
      <c r="P8085" t="s">
        <v>5715</v>
      </c>
      <c r="S8085" t="s">
        <v>40</v>
      </c>
      <c r="T8085" t="s">
        <v>41</v>
      </c>
      <c r="U8085">
        <v>354</v>
      </c>
      <c r="Y8085" t="s">
        <v>2688</v>
      </c>
      <c r="AA8085">
        <v>34.098100000000002</v>
      </c>
      <c r="AB8085">
        <v>-118.30710000000001</v>
      </c>
      <c r="AC8085">
        <f t="shared" si="126"/>
        <v>0</v>
      </c>
    </row>
    <row r="8086" spans="1:29" x14ac:dyDescent="0.35">
      <c r="A8086">
        <v>220125157</v>
      </c>
      <c r="B8086" s="1">
        <v>44890</v>
      </c>
      <c r="C8086" s="1">
        <v>44890</v>
      </c>
      <c r="D8086">
        <v>1635</v>
      </c>
      <c r="E8086">
        <v>1</v>
      </c>
      <c r="F8086" t="s">
        <v>36</v>
      </c>
      <c r="G8086">
        <v>185</v>
      </c>
      <c r="H8086">
        <v>1</v>
      </c>
      <c r="I8086">
        <v>351</v>
      </c>
      <c r="J8086" t="s">
        <v>11301</v>
      </c>
      <c r="K8086" t="s">
        <v>11302</v>
      </c>
      <c r="L8086">
        <v>47</v>
      </c>
      <c r="M8086" t="s">
        <v>94</v>
      </c>
      <c r="N8086" t="s">
        <v>31</v>
      </c>
      <c r="O8086">
        <v>102</v>
      </c>
      <c r="P8086" t="s">
        <v>186</v>
      </c>
      <c r="Q8086">
        <v>400</v>
      </c>
      <c r="R8086" t="s">
        <v>143</v>
      </c>
      <c r="S8086" t="s">
        <v>40</v>
      </c>
      <c r="T8086" t="s">
        <v>41</v>
      </c>
      <c r="U8086">
        <v>351</v>
      </c>
      <c r="Y8086" t="s">
        <v>11303</v>
      </c>
      <c r="AA8086">
        <v>34.037799999999997</v>
      </c>
      <c r="AB8086">
        <v>-118.2561</v>
      </c>
      <c r="AC8086">
        <f t="shared" si="126"/>
        <v>0</v>
      </c>
    </row>
    <row r="8087" spans="1:29" x14ac:dyDescent="0.35">
      <c r="A8087">
        <v>221608944</v>
      </c>
      <c r="B8087" s="1">
        <v>44713</v>
      </c>
      <c r="C8087" s="1">
        <v>44713</v>
      </c>
      <c r="D8087">
        <v>430</v>
      </c>
      <c r="E8087">
        <v>16</v>
      </c>
      <c r="F8087" t="s">
        <v>10593</v>
      </c>
      <c r="G8087">
        <v>1664</v>
      </c>
      <c r="H8087">
        <v>2</v>
      </c>
      <c r="I8087">
        <v>624</v>
      </c>
      <c r="J8087" t="s">
        <v>171</v>
      </c>
      <c r="K8087" t="s">
        <v>11304</v>
      </c>
      <c r="L8087">
        <v>37</v>
      </c>
      <c r="M8087" t="s">
        <v>30</v>
      </c>
      <c r="N8087" t="s">
        <v>95</v>
      </c>
      <c r="O8087">
        <v>103</v>
      </c>
      <c r="P8087" t="s">
        <v>146</v>
      </c>
      <c r="Q8087">
        <v>400</v>
      </c>
      <c r="R8087" t="s">
        <v>143</v>
      </c>
      <c r="S8087" t="s">
        <v>40</v>
      </c>
      <c r="T8087" t="s">
        <v>41</v>
      </c>
      <c r="U8087">
        <v>624</v>
      </c>
      <c r="V8087">
        <v>998</v>
      </c>
      <c r="Y8087" t="s">
        <v>11305</v>
      </c>
      <c r="AA8087">
        <v>34.242899999999999</v>
      </c>
      <c r="AB8087">
        <v>-118.3887</v>
      </c>
      <c r="AC8087">
        <f t="shared" si="126"/>
        <v>0</v>
      </c>
    </row>
    <row r="8088" spans="1:29" x14ac:dyDescent="0.35">
      <c r="A8088">
        <v>221224248</v>
      </c>
      <c r="B8088" s="1">
        <v>44892</v>
      </c>
      <c r="C8088" s="1">
        <v>44892</v>
      </c>
      <c r="D8088">
        <v>1830</v>
      </c>
      <c r="E8088">
        <v>12</v>
      </c>
      <c r="F8088" t="s">
        <v>68</v>
      </c>
      <c r="G8088">
        <v>1249</v>
      </c>
      <c r="H8088">
        <v>1</v>
      </c>
      <c r="I8088">
        <v>230</v>
      </c>
      <c r="J8088" t="s">
        <v>161</v>
      </c>
      <c r="K8088" t="s">
        <v>11306</v>
      </c>
      <c r="L8088">
        <v>64</v>
      </c>
      <c r="M8088" t="s">
        <v>94</v>
      </c>
      <c r="N8088" t="s">
        <v>95</v>
      </c>
      <c r="O8088">
        <v>501</v>
      </c>
      <c r="P8088" t="s">
        <v>164</v>
      </c>
      <c r="Q8088">
        <v>312</v>
      </c>
      <c r="R8088" t="s">
        <v>717</v>
      </c>
      <c r="S8088" t="s">
        <v>40</v>
      </c>
      <c r="T8088" t="s">
        <v>41</v>
      </c>
      <c r="U8088">
        <v>230</v>
      </c>
      <c r="V8088">
        <v>998</v>
      </c>
      <c r="Y8088" t="s">
        <v>11307</v>
      </c>
      <c r="AA8088">
        <v>33.979500000000002</v>
      </c>
      <c r="AB8088">
        <v>-118.286</v>
      </c>
      <c r="AC8088">
        <f t="shared" si="126"/>
        <v>0</v>
      </c>
    </row>
    <row r="8089" spans="1:29" x14ac:dyDescent="0.35">
      <c r="A8089">
        <v>220105183</v>
      </c>
      <c r="B8089" s="1">
        <v>44582</v>
      </c>
      <c r="C8089" s="1">
        <v>44581</v>
      </c>
      <c r="D8089">
        <v>2100</v>
      </c>
      <c r="E8089">
        <v>1</v>
      </c>
      <c r="F8089" t="s">
        <v>36</v>
      </c>
      <c r="G8089">
        <v>138</v>
      </c>
      <c r="H8089">
        <v>1</v>
      </c>
      <c r="I8089">
        <v>330</v>
      </c>
      <c r="J8089" t="s">
        <v>37</v>
      </c>
      <c r="K8089" t="s">
        <v>11308</v>
      </c>
      <c r="L8089">
        <v>25</v>
      </c>
      <c r="M8089" t="s">
        <v>94</v>
      </c>
      <c r="N8089" t="s">
        <v>95</v>
      </c>
      <c r="O8089">
        <v>108</v>
      </c>
      <c r="P8089" t="s">
        <v>105</v>
      </c>
      <c r="S8089" t="s">
        <v>40</v>
      </c>
      <c r="T8089" t="s">
        <v>41</v>
      </c>
      <c r="U8089">
        <v>330</v>
      </c>
      <c r="Y8089" t="s">
        <v>11309</v>
      </c>
      <c r="AA8089">
        <v>34.046100000000003</v>
      </c>
      <c r="AB8089">
        <v>-118.23950000000001</v>
      </c>
      <c r="AC8089">
        <f t="shared" si="126"/>
        <v>0</v>
      </c>
    </row>
    <row r="8090" spans="1:29" x14ac:dyDescent="0.35">
      <c r="A8090">
        <v>222109110</v>
      </c>
      <c r="B8090" s="1">
        <v>44695</v>
      </c>
      <c r="C8090" s="1">
        <v>44694</v>
      </c>
      <c r="D8090">
        <v>900</v>
      </c>
      <c r="E8090">
        <v>21</v>
      </c>
      <c r="F8090" t="s">
        <v>10503</v>
      </c>
      <c r="G8090">
        <v>2105</v>
      </c>
      <c r="H8090">
        <v>1</v>
      </c>
      <c r="I8090">
        <v>420</v>
      </c>
      <c r="J8090" t="s">
        <v>352</v>
      </c>
      <c r="K8090">
        <v>344</v>
      </c>
      <c r="L8090">
        <v>53</v>
      </c>
      <c r="M8090" t="s">
        <v>30</v>
      </c>
      <c r="N8090" t="s">
        <v>95</v>
      </c>
      <c r="O8090">
        <v>707</v>
      </c>
      <c r="P8090" t="s">
        <v>280</v>
      </c>
      <c r="S8090" t="s">
        <v>40</v>
      </c>
      <c r="T8090" t="s">
        <v>41</v>
      </c>
      <c r="U8090">
        <v>420</v>
      </c>
      <c r="Y8090" t="s">
        <v>11310</v>
      </c>
      <c r="AA8090">
        <v>34.2209</v>
      </c>
      <c r="AB8090">
        <v>-118.6031</v>
      </c>
      <c r="AC8090">
        <f t="shared" si="126"/>
        <v>0</v>
      </c>
    </row>
    <row r="8091" spans="1:29" x14ac:dyDescent="0.35">
      <c r="A8091">
        <v>220714829</v>
      </c>
      <c r="B8091" s="1">
        <v>44837</v>
      </c>
      <c r="C8091" s="1">
        <v>44837</v>
      </c>
      <c r="D8091">
        <v>700</v>
      </c>
      <c r="E8091">
        <v>7</v>
      </c>
      <c r="F8091" t="s">
        <v>28</v>
      </c>
      <c r="G8091">
        <v>726</v>
      </c>
      <c r="H8091">
        <v>1</v>
      </c>
      <c r="I8091">
        <v>310</v>
      </c>
      <c r="J8091" t="s">
        <v>71</v>
      </c>
      <c r="K8091" t="s">
        <v>11311</v>
      </c>
      <c r="L8091">
        <v>0</v>
      </c>
      <c r="M8091" t="s">
        <v>46</v>
      </c>
      <c r="N8091" t="s">
        <v>46</v>
      </c>
      <c r="O8091">
        <v>203</v>
      </c>
      <c r="P8091" t="s">
        <v>101</v>
      </c>
      <c r="S8091" t="s">
        <v>40</v>
      </c>
      <c r="T8091" t="s">
        <v>41</v>
      </c>
      <c r="U8091">
        <v>310</v>
      </c>
      <c r="Y8091" t="s">
        <v>11312</v>
      </c>
      <c r="AA8091">
        <v>34.0762</v>
      </c>
      <c r="AB8091">
        <v>-118.34399999999999</v>
      </c>
      <c r="AC8091">
        <f t="shared" si="126"/>
        <v>0</v>
      </c>
    </row>
    <row r="8092" spans="1:29" x14ac:dyDescent="0.35">
      <c r="A8092">
        <v>220305401</v>
      </c>
      <c r="B8092" s="1">
        <v>44595</v>
      </c>
      <c r="C8092" s="1">
        <v>44595</v>
      </c>
      <c r="D8092">
        <v>318</v>
      </c>
      <c r="E8092">
        <v>3</v>
      </c>
      <c r="F8092" t="s">
        <v>43</v>
      </c>
      <c r="G8092">
        <v>312</v>
      </c>
      <c r="H8092">
        <v>2</v>
      </c>
      <c r="I8092">
        <v>745</v>
      </c>
      <c r="J8092" t="s">
        <v>139</v>
      </c>
      <c r="K8092" t="s">
        <v>11313</v>
      </c>
      <c r="L8092">
        <v>55</v>
      </c>
      <c r="M8092" t="s">
        <v>30</v>
      </c>
      <c r="N8092" t="s">
        <v>95</v>
      </c>
      <c r="O8092">
        <v>122</v>
      </c>
      <c r="P8092" t="s">
        <v>275</v>
      </c>
      <c r="S8092" t="s">
        <v>40</v>
      </c>
      <c r="T8092" t="s">
        <v>41</v>
      </c>
      <c r="U8092">
        <v>745</v>
      </c>
      <c r="Y8092" t="s">
        <v>11314</v>
      </c>
      <c r="AA8092">
        <v>34.0276</v>
      </c>
      <c r="AB8092">
        <v>-118.3552</v>
      </c>
      <c r="AC8092">
        <f t="shared" si="126"/>
        <v>0</v>
      </c>
    </row>
    <row r="8093" spans="1:29" x14ac:dyDescent="0.35">
      <c r="A8093">
        <v>220306063</v>
      </c>
      <c r="B8093" s="1">
        <v>44607</v>
      </c>
      <c r="C8093" s="1">
        <v>44607</v>
      </c>
      <c r="D8093">
        <v>545</v>
      </c>
      <c r="E8093">
        <v>3</v>
      </c>
      <c r="F8093" t="s">
        <v>43</v>
      </c>
      <c r="G8093">
        <v>312</v>
      </c>
      <c r="H8093">
        <v>2</v>
      </c>
      <c r="I8093">
        <v>886</v>
      </c>
      <c r="J8093" t="s">
        <v>657</v>
      </c>
      <c r="L8093">
        <v>59</v>
      </c>
      <c r="M8093" t="s">
        <v>30</v>
      </c>
      <c r="N8093" t="s">
        <v>95</v>
      </c>
      <c r="O8093">
        <v>104</v>
      </c>
      <c r="P8093" t="s">
        <v>201</v>
      </c>
      <c r="S8093" t="s">
        <v>40</v>
      </c>
      <c r="T8093" t="s">
        <v>41</v>
      </c>
      <c r="U8093">
        <v>886</v>
      </c>
      <c r="Y8093" t="s">
        <v>7346</v>
      </c>
      <c r="AA8093">
        <v>34.0289</v>
      </c>
      <c r="AB8093">
        <v>-118.3599</v>
      </c>
      <c r="AC8093">
        <f t="shared" si="126"/>
        <v>0</v>
      </c>
    </row>
    <row r="8094" spans="1:29" x14ac:dyDescent="0.35">
      <c r="A8094">
        <v>221407522</v>
      </c>
      <c r="B8094" s="1">
        <v>44630</v>
      </c>
      <c r="C8094" s="1">
        <v>44629</v>
      </c>
      <c r="D8094">
        <v>2300</v>
      </c>
      <c r="E8094">
        <v>14</v>
      </c>
      <c r="F8094" t="s">
        <v>10500</v>
      </c>
      <c r="G8094">
        <v>1454</v>
      </c>
      <c r="H8094">
        <v>1</v>
      </c>
      <c r="I8094">
        <v>440</v>
      </c>
      <c r="J8094" t="s">
        <v>213</v>
      </c>
      <c r="K8094" t="s">
        <v>670</v>
      </c>
      <c r="L8094">
        <v>61</v>
      </c>
      <c r="M8094" t="s">
        <v>30</v>
      </c>
      <c r="N8094" t="s">
        <v>73</v>
      </c>
      <c r="O8094">
        <v>707</v>
      </c>
      <c r="P8094" t="s">
        <v>280</v>
      </c>
      <c r="S8094" t="s">
        <v>40</v>
      </c>
      <c r="T8094" t="s">
        <v>41</v>
      </c>
      <c r="U8094">
        <v>440</v>
      </c>
      <c r="Y8094" t="s">
        <v>11315</v>
      </c>
      <c r="AA8094">
        <v>33.984900000000003</v>
      </c>
      <c r="AB8094">
        <v>-118.4284</v>
      </c>
      <c r="AC8094">
        <f t="shared" si="126"/>
        <v>0</v>
      </c>
    </row>
    <row r="8095" spans="1:29" x14ac:dyDescent="0.35">
      <c r="A8095">
        <v>221222352</v>
      </c>
      <c r="B8095" s="1">
        <v>44833</v>
      </c>
      <c r="C8095" s="1">
        <v>44832</v>
      </c>
      <c r="D8095">
        <v>2010</v>
      </c>
      <c r="E8095">
        <v>12</v>
      </c>
      <c r="F8095" t="s">
        <v>68</v>
      </c>
      <c r="G8095">
        <v>1255</v>
      </c>
      <c r="H8095">
        <v>1</v>
      </c>
      <c r="I8095">
        <v>330</v>
      </c>
      <c r="J8095" t="s">
        <v>37</v>
      </c>
      <c r="K8095">
        <v>344</v>
      </c>
      <c r="L8095">
        <v>42</v>
      </c>
      <c r="M8095" t="s">
        <v>94</v>
      </c>
      <c r="N8095" t="s">
        <v>163</v>
      </c>
      <c r="O8095">
        <v>101</v>
      </c>
      <c r="P8095" t="s">
        <v>32</v>
      </c>
      <c r="S8095" t="s">
        <v>40</v>
      </c>
      <c r="T8095" t="s">
        <v>41</v>
      </c>
      <c r="U8095">
        <v>330</v>
      </c>
      <c r="Y8095" t="s">
        <v>11316</v>
      </c>
      <c r="AA8095">
        <v>33.972700000000003</v>
      </c>
      <c r="AB8095">
        <v>-118.2962</v>
      </c>
      <c r="AC8095">
        <f t="shared" si="126"/>
        <v>0</v>
      </c>
    </row>
    <row r="8096" spans="1:29" x14ac:dyDescent="0.35">
      <c r="A8096">
        <v>220115362</v>
      </c>
      <c r="B8096" s="1">
        <v>44743</v>
      </c>
      <c r="C8096" s="1">
        <v>44743</v>
      </c>
      <c r="D8096">
        <v>1848</v>
      </c>
      <c r="E8096">
        <v>1</v>
      </c>
      <c r="F8096" t="s">
        <v>36</v>
      </c>
      <c r="G8096">
        <v>157</v>
      </c>
      <c r="H8096">
        <v>2</v>
      </c>
      <c r="I8096">
        <v>740</v>
      </c>
      <c r="J8096" t="s">
        <v>224</v>
      </c>
      <c r="K8096" t="s">
        <v>11317</v>
      </c>
      <c r="L8096">
        <v>0</v>
      </c>
      <c r="M8096" t="s">
        <v>46</v>
      </c>
      <c r="N8096" t="s">
        <v>46</v>
      </c>
      <c r="O8096">
        <v>502</v>
      </c>
      <c r="P8096" t="s">
        <v>47</v>
      </c>
      <c r="S8096" t="s">
        <v>33</v>
      </c>
      <c r="T8096" t="s">
        <v>34</v>
      </c>
      <c r="U8096">
        <v>740</v>
      </c>
      <c r="Y8096" t="s">
        <v>530</v>
      </c>
      <c r="AA8096">
        <v>34.044199999999996</v>
      </c>
      <c r="AB8096">
        <v>-118.2439</v>
      </c>
      <c r="AC8096">
        <f t="shared" si="126"/>
        <v>1</v>
      </c>
    </row>
    <row r="8097" spans="1:29" x14ac:dyDescent="0.35">
      <c r="A8097">
        <v>220321906</v>
      </c>
      <c r="B8097" s="1">
        <v>44910</v>
      </c>
      <c r="C8097" s="1">
        <v>44910</v>
      </c>
      <c r="D8097">
        <v>810</v>
      </c>
      <c r="E8097">
        <v>3</v>
      </c>
      <c r="F8097" t="s">
        <v>43</v>
      </c>
      <c r="G8097">
        <v>393</v>
      </c>
      <c r="H8097">
        <v>1</v>
      </c>
      <c r="I8097">
        <v>236</v>
      </c>
      <c r="J8097" t="s">
        <v>692</v>
      </c>
      <c r="K8097" t="s">
        <v>11318</v>
      </c>
      <c r="L8097">
        <v>33</v>
      </c>
      <c r="M8097" t="s">
        <v>94</v>
      </c>
      <c r="N8097" t="s">
        <v>163</v>
      </c>
      <c r="O8097">
        <v>502</v>
      </c>
      <c r="P8097" t="s">
        <v>47</v>
      </c>
      <c r="Q8097">
        <v>205</v>
      </c>
      <c r="R8097" t="s">
        <v>579</v>
      </c>
      <c r="S8097" t="s">
        <v>40</v>
      </c>
      <c r="T8097" t="s">
        <v>41</v>
      </c>
      <c r="U8097">
        <v>236</v>
      </c>
      <c r="V8097">
        <v>761</v>
      </c>
      <c r="Y8097" t="s">
        <v>9260</v>
      </c>
      <c r="AA8097">
        <v>34.008099999999999</v>
      </c>
      <c r="AB8097">
        <v>-118.3262</v>
      </c>
      <c r="AC8097">
        <f t="shared" si="126"/>
        <v>0</v>
      </c>
    </row>
    <row r="8098" spans="1:29" x14ac:dyDescent="0.35">
      <c r="A8098">
        <v>220312567</v>
      </c>
      <c r="B8098" s="1">
        <v>44733</v>
      </c>
      <c r="C8098" s="1">
        <v>44732</v>
      </c>
      <c r="D8098">
        <v>2150</v>
      </c>
      <c r="E8098">
        <v>3</v>
      </c>
      <c r="F8098" t="s">
        <v>43</v>
      </c>
      <c r="G8098">
        <v>314</v>
      </c>
      <c r="H8098">
        <v>1</v>
      </c>
      <c r="I8098">
        <v>510</v>
      </c>
      <c r="J8098" t="s">
        <v>29</v>
      </c>
      <c r="L8098">
        <v>0</v>
      </c>
      <c r="O8098">
        <v>101</v>
      </c>
      <c r="P8098" t="s">
        <v>32</v>
      </c>
      <c r="S8098" t="s">
        <v>40</v>
      </c>
      <c r="T8098" t="s">
        <v>41</v>
      </c>
      <c r="U8098">
        <v>510</v>
      </c>
      <c r="Y8098" t="s">
        <v>11319</v>
      </c>
      <c r="AA8098">
        <v>34.031199999999998</v>
      </c>
      <c r="AB8098">
        <v>-118.32389999999999</v>
      </c>
      <c r="AC8098">
        <f t="shared" si="126"/>
        <v>0</v>
      </c>
    </row>
    <row r="8099" spans="1:29" x14ac:dyDescent="0.35">
      <c r="A8099">
        <v>231706229</v>
      </c>
      <c r="B8099" s="1">
        <v>44970</v>
      </c>
      <c r="C8099" s="1">
        <v>44655</v>
      </c>
      <c r="D8099">
        <v>800</v>
      </c>
      <c r="E8099">
        <v>17</v>
      </c>
      <c r="F8099" t="s">
        <v>10498</v>
      </c>
      <c r="G8099">
        <v>1715</v>
      </c>
      <c r="H8099">
        <v>2</v>
      </c>
      <c r="I8099">
        <v>649</v>
      </c>
      <c r="J8099" t="s">
        <v>1038</v>
      </c>
      <c r="K8099" t="s">
        <v>11320</v>
      </c>
      <c r="L8099">
        <v>72</v>
      </c>
      <c r="M8099" t="s">
        <v>94</v>
      </c>
      <c r="N8099" t="s">
        <v>73</v>
      </c>
      <c r="O8099">
        <v>501</v>
      </c>
      <c r="P8099" t="s">
        <v>164</v>
      </c>
      <c r="S8099" t="s">
        <v>40</v>
      </c>
      <c r="T8099" t="s">
        <v>41</v>
      </c>
      <c r="U8099">
        <v>649</v>
      </c>
      <c r="Y8099" t="s">
        <v>11321</v>
      </c>
      <c r="AA8099">
        <v>34.290700000000001</v>
      </c>
      <c r="AB8099">
        <v>-118.52849999999999</v>
      </c>
      <c r="AC8099">
        <f t="shared" si="126"/>
        <v>0</v>
      </c>
    </row>
    <row r="8100" spans="1:29" x14ac:dyDescent="0.35">
      <c r="A8100">
        <v>221714727</v>
      </c>
      <c r="B8100" s="1">
        <v>44849</v>
      </c>
      <c r="C8100" s="1">
        <v>44849</v>
      </c>
      <c r="D8100">
        <v>1000</v>
      </c>
      <c r="E8100">
        <v>17</v>
      </c>
      <c r="F8100" t="s">
        <v>10498</v>
      </c>
      <c r="G8100">
        <v>1798</v>
      </c>
      <c r="H8100">
        <v>2</v>
      </c>
      <c r="I8100">
        <v>930</v>
      </c>
      <c r="J8100" t="s">
        <v>339</v>
      </c>
      <c r="K8100" t="s">
        <v>11322</v>
      </c>
      <c r="L8100">
        <v>66</v>
      </c>
      <c r="M8100" t="s">
        <v>30</v>
      </c>
      <c r="N8100" t="s">
        <v>95</v>
      </c>
      <c r="O8100">
        <v>108</v>
      </c>
      <c r="P8100" t="s">
        <v>105</v>
      </c>
      <c r="Q8100">
        <v>511</v>
      </c>
      <c r="R8100" t="s">
        <v>151</v>
      </c>
      <c r="S8100" t="s">
        <v>84</v>
      </c>
      <c r="T8100" t="s">
        <v>85</v>
      </c>
      <c r="U8100">
        <v>930</v>
      </c>
      <c r="Y8100" t="s">
        <v>11323</v>
      </c>
      <c r="AA8100">
        <v>34.230699999999999</v>
      </c>
      <c r="AB8100">
        <v>-118.4851</v>
      </c>
      <c r="AC8100">
        <f t="shared" si="126"/>
        <v>0</v>
      </c>
    </row>
    <row r="8101" spans="1:29" x14ac:dyDescent="0.35">
      <c r="A8101">
        <v>220914207</v>
      </c>
      <c r="B8101" s="1">
        <v>44827</v>
      </c>
      <c r="C8101" s="1">
        <v>44827</v>
      </c>
      <c r="D8101">
        <v>451</v>
      </c>
      <c r="E8101">
        <v>9</v>
      </c>
      <c r="F8101" t="s">
        <v>49</v>
      </c>
      <c r="G8101">
        <v>915</v>
      </c>
      <c r="H8101">
        <v>1</v>
      </c>
      <c r="I8101">
        <v>210</v>
      </c>
      <c r="J8101" t="s">
        <v>149</v>
      </c>
      <c r="K8101" t="s">
        <v>11324</v>
      </c>
      <c r="L8101">
        <v>18</v>
      </c>
      <c r="M8101" t="s">
        <v>94</v>
      </c>
      <c r="N8101" t="s">
        <v>95</v>
      </c>
      <c r="O8101">
        <v>403</v>
      </c>
      <c r="P8101" t="s">
        <v>337</v>
      </c>
      <c r="Q8101">
        <v>400</v>
      </c>
      <c r="R8101" t="s">
        <v>143</v>
      </c>
      <c r="S8101" t="s">
        <v>40</v>
      </c>
      <c r="T8101" t="s">
        <v>41</v>
      </c>
      <c r="U8101">
        <v>210</v>
      </c>
      <c r="Y8101" t="s">
        <v>859</v>
      </c>
      <c r="AA8101">
        <v>34.197600000000001</v>
      </c>
      <c r="AB8101">
        <v>-118.4443</v>
      </c>
      <c r="AC8101">
        <f t="shared" si="126"/>
        <v>0</v>
      </c>
    </row>
    <row r="8102" spans="1:29" x14ac:dyDescent="0.35">
      <c r="A8102">
        <v>220409831</v>
      </c>
      <c r="B8102" s="1">
        <v>44727</v>
      </c>
      <c r="C8102" s="1">
        <v>44725</v>
      </c>
      <c r="D8102">
        <v>1910</v>
      </c>
      <c r="E8102">
        <v>4</v>
      </c>
      <c r="F8102" t="s">
        <v>54</v>
      </c>
      <c r="G8102">
        <v>451</v>
      </c>
      <c r="H8102">
        <v>1</v>
      </c>
      <c r="I8102">
        <v>331</v>
      </c>
      <c r="J8102" t="s">
        <v>233</v>
      </c>
      <c r="K8102" t="s">
        <v>2947</v>
      </c>
      <c r="L8102">
        <v>39</v>
      </c>
      <c r="M8102" t="s">
        <v>94</v>
      </c>
      <c r="N8102" t="s">
        <v>31</v>
      </c>
      <c r="O8102">
        <v>116</v>
      </c>
      <c r="P8102" t="s">
        <v>702</v>
      </c>
      <c r="S8102" t="s">
        <v>40</v>
      </c>
      <c r="T8102" t="s">
        <v>41</v>
      </c>
      <c r="U8102">
        <v>331</v>
      </c>
      <c r="Y8102" t="s">
        <v>11325</v>
      </c>
      <c r="Z8102" t="s">
        <v>4215</v>
      </c>
      <c r="AA8102">
        <v>34.047899999999998</v>
      </c>
      <c r="AB8102">
        <v>-118.22280000000001</v>
      </c>
      <c r="AC8102">
        <f t="shared" si="126"/>
        <v>0</v>
      </c>
    </row>
    <row r="8103" spans="1:29" x14ac:dyDescent="0.35">
      <c r="A8103">
        <v>220615010</v>
      </c>
      <c r="B8103" s="1">
        <v>44795</v>
      </c>
      <c r="C8103" s="1">
        <v>44794</v>
      </c>
      <c r="D8103">
        <v>1800</v>
      </c>
      <c r="E8103">
        <v>6</v>
      </c>
      <c r="F8103" t="s">
        <v>91</v>
      </c>
      <c r="G8103">
        <v>666</v>
      </c>
      <c r="H8103">
        <v>1</v>
      </c>
      <c r="I8103">
        <v>331</v>
      </c>
      <c r="J8103" t="s">
        <v>233</v>
      </c>
      <c r="K8103" t="s">
        <v>11326</v>
      </c>
      <c r="L8103">
        <v>39</v>
      </c>
      <c r="M8103" t="s">
        <v>94</v>
      </c>
      <c r="N8103" t="s">
        <v>95</v>
      </c>
      <c r="O8103">
        <v>123</v>
      </c>
      <c r="P8103" t="s">
        <v>290</v>
      </c>
      <c r="S8103" t="s">
        <v>40</v>
      </c>
      <c r="T8103" t="s">
        <v>41</v>
      </c>
      <c r="U8103">
        <v>331</v>
      </c>
      <c r="Y8103" t="s">
        <v>9771</v>
      </c>
      <c r="AA8103">
        <v>34.090699999999998</v>
      </c>
      <c r="AB8103">
        <v>-118.3289</v>
      </c>
      <c r="AC8103">
        <f t="shared" si="126"/>
        <v>0</v>
      </c>
    </row>
    <row r="8104" spans="1:29" x14ac:dyDescent="0.35">
      <c r="A8104">
        <v>221113458</v>
      </c>
      <c r="B8104" s="1">
        <v>44807</v>
      </c>
      <c r="C8104" s="1">
        <v>44805</v>
      </c>
      <c r="D8104">
        <v>2100</v>
      </c>
      <c r="E8104">
        <v>11</v>
      </c>
      <c r="F8104" t="s">
        <v>64</v>
      </c>
      <c r="G8104">
        <v>1125</v>
      </c>
      <c r="H8104">
        <v>1</v>
      </c>
      <c r="I8104">
        <v>420</v>
      </c>
      <c r="J8104" t="s">
        <v>352</v>
      </c>
      <c r="L8104">
        <v>0</v>
      </c>
      <c r="O8104">
        <v>101</v>
      </c>
      <c r="P8104" t="s">
        <v>32</v>
      </c>
      <c r="S8104" t="s">
        <v>40</v>
      </c>
      <c r="T8104" t="s">
        <v>41</v>
      </c>
      <c r="U8104">
        <v>420</v>
      </c>
      <c r="Y8104" t="s">
        <v>11327</v>
      </c>
      <c r="AA8104">
        <v>34.1235</v>
      </c>
      <c r="AB8104">
        <v>-118.21720000000001</v>
      </c>
      <c r="AC8104">
        <f t="shared" si="126"/>
        <v>0</v>
      </c>
    </row>
    <row r="8105" spans="1:29" x14ac:dyDescent="0.35">
      <c r="A8105">
        <v>222106149</v>
      </c>
      <c r="B8105" s="1">
        <v>44616</v>
      </c>
      <c r="C8105" s="1">
        <v>44615</v>
      </c>
      <c r="D8105">
        <v>1607</v>
      </c>
      <c r="E8105">
        <v>21</v>
      </c>
      <c r="F8105" t="s">
        <v>10503</v>
      </c>
      <c r="G8105">
        <v>2138</v>
      </c>
      <c r="H8105">
        <v>1</v>
      </c>
      <c r="I8105">
        <v>440</v>
      </c>
      <c r="J8105" t="s">
        <v>213</v>
      </c>
      <c r="K8105">
        <v>394</v>
      </c>
      <c r="L8105">
        <v>45</v>
      </c>
      <c r="M8105" t="s">
        <v>94</v>
      </c>
      <c r="N8105" t="s">
        <v>73</v>
      </c>
      <c r="O8105">
        <v>109</v>
      </c>
      <c r="P8105" t="s">
        <v>1043</v>
      </c>
      <c r="S8105" t="s">
        <v>40</v>
      </c>
      <c r="T8105" t="s">
        <v>41</v>
      </c>
      <c r="U8105">
        <v>440</v>
      </c>
      <c r="Y8105" t="s">
        <v>930</v>
      </c>
      <c r="Z8105" t="s">
        <v>11328</v>
      </c>
      <c r="AA8105">
        <v>34.201099999999997</v>
      </c>
      <c r="AB8105">
        <v>-118.5753</v>
      </c>
      <c r="AC8105">
        <f t="shared" si="126"/>
        <v>0</v>
      </c>
    </row>
    <row r="8106" spans="1:29" x14ac:dyDescent="0.35">
      <c r="A8106">
        <v>220505355</v>
      </c>
      <c r="B8106" s="1">
        <v>44596</v>
      </c>
      <c r="C8106" s="1">
        <v>44576</v>
      </c>
      <c r="D8106">
        <v>1630</v>
      </c>
      <c r="E8106">
        <v>5</v>
      </c>
      <c r="F8106" t="s">
        <v>98</v>
      </c>
      <c r="G8106">
        <v>526</v>
      </c>
      <c r="H8106">
        <v>2</v>
      </c>
      <c r="I8106">
        <v>354</v>
      </c>
      <c r="J8106" t="s">
        <v>167</v>
      </c>
      <c r="K8106" t="s">
        <v>11329</v>
      </c>
      <c r="L8106">
        <v>23</v>
      </c>
      <c r="M8106" t="s">
        <v>30</v>
      </c>
      <c r="N8106" t="s">
        <v>95</v>
      </c>
      <c r="O8106">
        <v>501</v>
      </c>
      <c r="P8106" t="s">
        <v>164</v>
      </c>
      <c r="S8106" t="s">
        <v>40</v>
      </c>
      <c r="T8106" t="s">
        <v>41</v>
      </c>
      <c r="U8106">
        <v>354</v>
      </c>
      <c r="Y8106" t="s">
        <v>11330</v>
      </c>
      <c r="AA8106">
        <v>33.779800000000002</v>
      </c>
      <c r="AB8106">
        <v>-118.2666</v>
      </c>
      <c r="AC8106">
        <f t="shared" si="126"/>
        <v>0</v>
      </c>
    </row>
    <row r="8107" spans="1:29" x14ac:dyDescent="0.35">
      <c r="A8107">
        <v>220707792</v>
      </c>
      <c r="B8107" s="1">
        <v>44661</v>
      </c>
      <c r="C8107" s="1">
        <v>44661</v>
      </c>
      <c r="D8107">
        <v>600</v>
      </c>
      <c r="E8107">
        <v>7</v>
      </c>
      <c r="F8107" t="s">
        <v>28</v>
      </c>
      <c r="G8107">
        <v>758</v>
      </c>
      <c r="H8107">
        <v>1</v>
      </c>
      <c r="I8107">
        <v>331</v>
      </c>
      <c r="J8107" t="s">
        <v>233</v>
      </c>
      <c r="K8107" t="s">
        <v>10446</v>
      </c>
      <c r="L8107">
        <v>51</v>
      </c>
      <c r="M8107" t="s">
        <v>94</v>
      </c>
      <c r="N8107" t="s">
        <v>31</v>
      </c>
      <c r="O8107">
        <v>101</v>
      </c>
      <c r="P8107" t="s">
        <v>32</v>
      </c>
      <c r="S8107" t="s">
        <v>40</v>
      </c>
      <c r="T8107" t="s">
        <v>41</v>
      </c>
      <c r="U8107">
        <v>331</v>
      </c>
      <c r="Y8107" t="s">
        <v>7202</v>
      </c>
      <c r="Z8107" t="s">
        <v>11331</v>
      </c>
      <c r="AA8107">
        <v>34.052399999999999</v>
      </c>
      <c r="AB8107">
        <v>-118.3343</v>
      </c>
      <c r="AC8107">
        <f t="shared" si="126"/>
        <v>0</v>
      </c>
    </row>
    <row r="8108" spans="1:29" x14ac:dyDescent="0.35">
      <c r="A8108">
        <v>221421724</v>
      </c>
      <c r="B8108" s="1">
        <v>44924</v>
      </c>
      <c r="C8108" s="1">
        <v>44924</v>
      </c>
      <c r="D8108">
        <v>747</v>
      </c>
      <c r="E8108">
        <v>14</v>
      </c>
      <c r="F8108" t="s">
        <v>10500</v>
      </c>
      <c r="G8108">
        <v>1444</v>
      </c>
      <c r="H8108">
        <v>1</v>
      </c>
      <c r="I8108">
        <v>341</v>
      </c>
      <c r="J8108" t="s">
        <v>157</v>
      </c>
      <c r="K8108" t="s">
        <v>11332</v>
      </c>
      <c r="L8108">
        <v>35</v>
      </c>
      <c r="M8108" t="s">
        <v>30</v>
      </c>
      <c r="N8108" t="s">
        <v>73</v>
      </c>
      <c r="O8108">
        <v>501</v>
      </c>
      <c r="P8108" t="s">
        <v>164</v>
      </c>
      <c r="S8108" t="s">
        <v>40</v>
      </c>
      <c r="T8108" t="s">
        <v>41</v>
      </c>
      <c r="U8108">
        <v>341</v>
      </c>
      <c r="Y8108" t="s">
        <v>11333</v>
      </c>
      <c r="AA8108">
        <v>33.986600000000003</v>
      </c>
      <c r="AB8108">
        <v>-118.45480000000001</v>
      </c>
      <c r="AC8108">
        <f t="shared" si="126"/>
        <v>0</v>
      </c>
    </row>
    <row r="8109" spans="1:29" x14ac:dyDescent="0.35">
      <c r="A8109">
        <v>230704379</v>
      </c>
      <c r="B8109" s="1">
        <v>44935</v>
      </c>
      <c r="C8109" s="1">
        <v>44907</v>
      </c>
      <c r="D8109">
        <v>2045</v>
      </c>
      <c r="E8109">
        <v>7</v>
      </c>
      <c r="F8109" t="s">
        <v>28</v>
      </c>
      <c r="G8109">
        <v>743</v>
      </c>
      <c r="H8109">
        <v>1</v>
      </c>
      <c r="I8109">
        <v>440</v>
      </c>
      <c r="J8109" t="s">
        <v>213</v>
      </c>
      <c r="K8109" t="s">
        <v>505</v>
      </c>
      <c r="L8109">
        <v>60</v>
      </c>
      <c r="M8109" t="s">
        <v>30</v>
      </c>
      <c r="N8109" t="s">
        <v>31</v>
      </c>
      <c r="O8109">
        <v>119</v>
      </c>
      <c r="P8109" t="s">
        <v>333</v>
      </c>
      <c r="S8109" t="s">
        <v>40</v>
      </c>
      <c r="T8109" t="s">
        <v>41</v>
      </c>
      <c r="U8109">
        <v>440</v>
      </c>
      <c r="Y8109" t="s">
        <v>11334</v>
      </c>
      <c r="AA8109">
        <v>34.0627</v>
      </c>
      <c r="AB8109">
        <v>-118.3593</v>
      </c>
      <c r="AC8109">
        <f t="shared" si="126"/>
        <v>0</v>
      </c>
    </row>
    <row r="8110" spans="1:29" x14ac:dyDescent="0.35">
      <c r="A8110">
        <v>221614303</v>
      </c>
      <c r="B8110" s="1">
        <v>44880</v>
      </c>
      <c r="C8110" s="1">
        <v>44868</v>
      </c>
      <c r="D8110">
        <v>821</v>
      </c>
      <c r="E8110">
        <v>16</v>
      </c>
      <c r="F8110" t="s">
        <v>10593</v>
      </c>
      <c r="G8110">
        <v>1667</v>
      </c>
      <c r="H8110">
        <v>2</v>
      </c>
      <c r="I8110">
        <v>354</v>
      </c>
      <c r="J8110" t="s">
        <v>167</v>
      </c>
      <c r="K8110" t="s">
        <v>5614</v>
      </c>
      <c r="L8110">
        <v>61</v>
      </c>
      <c r="M8110" t="s">
        <v>30</v>
      </c>
      <c r="N8110" t="s">
        <v>95</v>
      </c>
      <c r="O8110">
        <v>501</v>
      </c>
      <c r="P8110" t="s">
        <v>164</v>
      </c>
      <c r="S8110" t="s">
        <v>40</v>
      </c>
      <c r="T8110" t="s">
        <v>41</v>
      </c>
      <c r="U8110">
        <v>354</v>
      </c>
      <c r="Y8110" t="s">
        <v>11335</v>
      </c>
      <c r="AA8110">
        <v>34.239699999999999</v>
      </c>
      <c r="AB8110">
        <v>-118.3661</v>
      </c>
      <c r="AC8110">
        <f t="shared" si="126"/>
        <v>0</v>
      </c>
    </row>
    <row r="8111" spans="1:29" x14ac:dyDescent="0.35">
      <c r="A8111">
        <v>221408744</v>
      </c>
      <c r="B8111" s="1">
        <v>44655</v>
      </c>
      <c r="C8111" s="1">
        <v>44655</v>
      </c>
      <c r="D8111">
        <v>2010</v>
      </c>
      <c r="E8111">
        <v>14</v>
      </c>
      <c r="F8111" t="s">
        <v>10500</v>
      </c>
      <c r="G8111">
        <v>1494</v>
      </c>
      <c r="H8111">
        <v>1</v>
      </c>
      <c r="I8111">
        <v>440</v>
      </c>
      <c r="J8111" t="s">
        <v>213</v>
      </c>
      <c r="K8111" t="s">
        <v>1752</v>
      </c>
      <c r="L8111">
        <v>0</v>
      </c>
      <c r="M8111" t="s">
        <v>46</v>
      </c>
      <c r="N8111" t="s">
        <v>46</v>
      </c>
      <c r="O8111">
        <v>212</v>
      </c>
      <c r="P8111" t="s">
        <v>10782</v>
      </c>
      <c r="S8111" t="s">
        <v>40</v>
      </c>
      <c r="T8111" t="s">
        <v>41</v>
      </c>
      <c r="U8111">
        <v>440</v>
      </c>
      <c r="Y8111" t="s">
        <v>11336</v>
      </c>
      <c r="AA8111">
        <v>33.945500000000003</v>
      </c>
      <c r="AB8111">
        <v>-118.40009999999999</v>
      </c>
      <c r="AC8111">
        <f t="shared" si="126"/>
        <v>0</v>
      </c>
    </row>
    <row r="8112" spans="1:29" x14ac:dyDescent="0.35">
      <c r="A8112">
        <v>220415616</v>
      </c>
      <c r="B8112" s="1">
        <v>44887</v>
      </c>
      <c r="C8112" s="1">
        <v>44887</v>
      </c>
      <c r="D8112">
        <v>1000</v>
      </c>
      <c r="E8112">
        <v>4</v>
      </c>
      <c r="F8112" t="s">
        <v>54</v>
      </c>
      <c r="G8112">
        <v>438</v>
      </c>
      <c r="H8112">
        <v>1</v>
      </c>
      <c r="I8112">
        <v>345</v>
      </c>
      <c r="J8112" t="s">
        <v>9540</v>
      </c>
      <c r="K8112">
        <v>329</v>
      </c>
      <c r="L8112">
        <v>61</v>
      </c>
      <c r="M8112" t="s">
        <v>94</v>
      </c>
      <c r="N8112" t="s">
        <v>73</v>
      </c>
      <c r="O8112">
        <v>501</v>
      </c>
      <c r="P8112" t="s">
        <v>164</v>
      </c>
      <c r="S8112" t="s">
        <v>84</v>
      </c>
      <c r="T8112" t="s">
        <v>85</v>
      </c>
      <c r="U8112">
        <v>345</v>
      </c>
      <c r="Y8112" t="s">
        <v>11337</v>
      </c>
      <c r="AA8112">
        <v>34.080100000000002</v>
      </c>
      <c r="AB8112">
        <v>-118.1643</v>
      </c>
      <c r="AC8112">
        <f t="shared" si="126"/>
        <v>0</v>
      </c>
    </row>
    <row r="8113" spans="1:29" x14ac:dyDescent="0.35">
      <c r="A8113">
        <v>222013130</v>
      </c>
      <c r="B8113" s="1">
        <v>44714</v>
      </c>
      <c r="C8113" s="1">
        <v>44713</v>
      </c>
      <c r="D8113">
        <v>1130</v>
      </c>
      <c r="E8113">
        <v>20</v>
      </c>
      <c r="F8113" t="s">
        <v>10529</v>
      </c>
      <c r="G8113">
        <v>2017</v>
      </c>
      <c r="H8113">
        <v>1</v>
      </c>
      <c r="I8113">
        <v>442</v>
      </c>
      <c r="J8113" t="s">
        <v>179</v>
      </c>
      <c r="K8113" t="s">
        <v>245</v>
      </c>
      <c r="L8113">
        <v>0</v>
      </c>
      <c r="M8113" t="s">
        <v>46</v>
      </c>
      <c r="N8113" t="s">
        <v>46</v>
      </c>
      <c r="O8113">
        <v>202</v>
      </c>
      <c r="P8113" t="s">
        <v>1970</v>
      </c>
      <c r="S8113" t="s">
        <v>40</v>
      </c>
      <c r="T8113" t="s">
        <v>41</v>
      </c>
      <c r="U8113">
        <v>442</v>
      </c>
      <c r="Y8113" t="s">
        <v>10634</v>
      </c>
      <c r="AA8113">
        <v>34.070900000000002</v>
      </c>
      <c r="AB8113">
        <v>-118.2941</v>
      </c>
      <c r="AC8113">
        <f t="shared" si="126"/>
        <v>0</v>
      </c>
    </row>
    <row r="8114" spans="1:29" x14ac:dyDescent="0.35">
      <c r="A8114">
        <v>220411596</v>
      </c>
      <c r="B8114" s="1">
        <v>44776</v>
      </c>
      <c r="C8114" s="1">
        <v>44769</v>
      </c>
      <c r="D8114">
        <v>800</v>
      </c>
      <c r="E8114">
        <v>4</v>
      </c>
      <c r="F8114" t="s">
        <v>54</v>
      </c>
      <c r="G8114">
        <v>417</v>
      </c>
      <c r="H8114">
        <v>1</v>
      </c>
      <c r="I8114">
        <v>420</v>
      </c>
      <c r="J8114" t="s">
        <v>352</v>
      </c>
      <c r="L8114">
        <v>0</v>
      </c>
      <c r="O8114">
        <v>101</v>
      </c>
      <c r="P8114" t="s">
        <v>32</v>
      </c>
      <c r="S8114" t="s">
        <v>40</v>
      </c>
      <c r="T8114" t="s">
        <v>41</v>
      </c>
      <c r="U8114">
        <v>420</v>
      </c>
      <c r="Y8114" t="s">
        <v>11338</v>
      </c>
      <c r="AA8114">
        <v>34.0839</v>
      </c>
      <c r="AB8114">
        <v>-118.1927</v>
      </c>
      <c r="AC8114">
        <f t="shared" si="126"/>
        <v>0</v>
      </c>
    </row>
    <row r="8115" spans="1:29" x14ac:dyDescent="0.35">
      <c r="A8115">
        <v>221114626</v>
      </c>
      <c r="B8115" s="1">
        <v>44837</v>
      </c>
      <c r="C8115" s="1">
        <v>44835</v>
      </c>
      <c r="D8115">
        <v>2000</v>
      </c>
      <c r="E8115">
        <v>11</v>
      </c>
      <c r="F8115" t="s">
        <v>64</v>
      </c>
      <c r="G8115">
        <v>1163</v>
      </c>
      <c r="H8115">
        <v>1</v>
      </c>
      <c r="I8115">
        <v>331</v>
      </c>
      <c r="J8115" t="s">
        <v>233</v>
      </c>
      <c r="K8115" t="s">
        <v>237</v>
      </c>
      <c r="L8115">
        <v>39</v>
      </c>
      <c r="M8115" t="s">
        <v>30</v>
      </c>
      <c r="N8115" t="s">
        <v>73</v>
      </c>
      <c r="O8115">
        <v>101</v>
      </c>
      <c r="P8115" t="s">
        <v>32</v>
      </c>
      <c r="S8115" t="s">
        <v>40</v>
      </c>
      <c r="T8115" t="s">
        <v>41</v>
      </c>
      <c r="U8115">
        <v>331</v>
      </c>
      <c r="Y8115" t="s">
        <v>11339</v>
      </c>
      <c r="AA8115">
        <v>34.093400000000003</v>
      </c>
      <c r="AB8115">
        <v>-118.29389999999999</v>
      </c>
      <c r="AC8115">
        <f t="shared" si="126"/>
        <v>0</v>
      </c>
    </row>
    <row r="8116" spans="1:29" x14ac:dyDescent="0.35">
      <c r="A8116">
        <v>220204976</v>
      </c>
      <c r="B8116" s="1">
        <v>44585</v>
      </c>
      <c r="C8116" s="1">
        <v>44584</v>
      </c>
      <c r="D8116">
        <v>2300</v>
      </c>
      <c r="E8116">
        <v>2</v>
      </c>
      <c r="F8116" t="s">
        <v>56</v>
      </c>
      <c r="G8116">
        <v>279</v>
      </c>
      <c r="H8116">
        <v>1</v>
      </c>
      <c r="I8116">
        <v>510</v>
      </c>
      <c r="J8116" t="s">
        <v>29</v>
      </c>
      <c r="L8116">
        <v>0</v>
      </c>
      <c r="O8116">
        <v>101</v>
      </c>
      <c r="P8116" t="s">
        <v>32</v>
      </c>
      <c r="S8116" t="s">
        <v>40</v>
      </c>
      <c r="T8116" t="s">
        <v>41</v>
      </c>
      <c r="U8116">
        <v>510</v>
      </c>
      <c r="Y8116" t="s">
        <v>11340</v>
      </c>
      <c r="AA8116">
        <v>34.047800000000002</v>
      </c>
      <c r="AB8116">
        <v>-118.2711</v>
      </c>
      <c r="AC8116">
        <f t="shared" si="126"/>
        <v>0</v>
      </c>
    </row>
    <row r="8117" spans="1:29" x14ac:dyDescent="0.35">
      <c r="A8117">
        <v>220611855</v>
      </c>
      <c r="B8117" s="1">
        <v>44729</v>
      </c>
      <c r="C8117" s="1">
        <v>44728</v>
      </c>
      <c r="D8117">
        <v>1700</v>
      </c>
      <c r="E8117">
        <v>6</v>
      </c>
      <c r="F8117" t="s">
        <v>91</v>
      </c>
      <c r="G8117">
        <v>663</v>
      </c>
      <c r="H8117">
        <v>2</v>
      </c>
      <c r="I8117">
        <v>626</v>
      </c>
      <c r="J8117" t="s">
        <v>141</v>
      </c>
      <c r="K8117" t="s">
        <v>11341</v>
      </c>
      <c r="L8117">
        <v>20</v>
      </c>
      <c r="M8117" t="s">
        <v>94</v>
      </c>
      <c r="N8117" t="s">
        <v>95</v>
      </c>
      <c r="O8117">
        <v>502</v>
      </c>
      <c r="P8117" t="s">
        <v>47</v>
      </c>
      <c r="Q8117">
        <v>400</v>
      </c>
      <c r="R8117" t="s">
        <v>143</v>
      </c>
      <c r="S8117" t="s">
        <v>84</v>
      </c>
      <c r="T8117" t="s">
        <v>85</v>
      </c>
      <c r="U8117">
        <v>626</v>
      </c>
      <c r="Y8117" t="s">
        <v>11342</v>
      </c>
      <c r="AA8117">
        <v>34.090699999999998</v>
      </c>
      <c r="AB8117">
        <v>-118.33320000000001</v>
      </c>
      <c r="AC8117">
        <f t="shared" si="126"/>
        <v>0</v>
      </c>
    </row>
    <row r="8118" spans="1:29" x14ac:dyDescent="0.35">
      <c r="A8118">
        <v>221115364</v>
      </c>
      <c r="B8118" s="1">
        <v>44856</v>
      </c>
      <c r="C8118" s="1">
        <v>44855</v>
      </c>
      <c r="D8118">
        <v>2100</v>
      </c>
      <c r="E8118">
        <v>11</v>
      </c>
      <c r="F8118" t="s">
        <v>64</v>
      </c>
      <c r="G8118">
        <v>1159</v>
      </c>
      <c r="H8118">
        <v>2</v>
      </c>
      <c r="I8118">
        <v>624</v>
      </c>
      <c r="J8118" t="s">
        <v>171</v>
      </c>
      <c r="K8118" t="s">
        <v>5665</v>
      </c>
      <c r="L8118">
        <v>31</v>
      </c>
      <c r="M8118" t="s">
        <v>30</v>
      </c>
      <c r="N8118" t="s">
        <v>73</v>
      </c>
      <c r="O8118">
        <v>109</v>
      </c>
      <c r="P8118" t="s">
        <v>1043</v>
      </c>
      <c r="Q8118">
        <v>400</v>
      </c>
      <c r="R8118" t="s">
        <v>143</v>
      </c>
      <c r="S8118" t="s">
        <v>84</v>
      </c>
      <c r="T8118" t="s">
        <v>85</v>
      </c>
      <c r="U8118">
        <v>624</v>
      </c>
      <c r="Y8118" t="s">
        <v>2980</v>
      </c>
      <c r="AA8118">
        <v>34.099800000000002</v>
      </c>
      <c r="AB8118">
        <v>-118.2039</v>
      </c>
      <c r="AC8118">
        <f t="shared" si="126"/>
        <v>0</v>
      </c>
    </row>
    <row r="8119" spans="1:29" x14ac:dyDescent="0.35">
      <c r="A8119">
        <v>222008334</v>
      </c>
      <c r="B8119" s="1">
        <v>44661</v>
      </c>
      <c r="C8119" s="1">
        <v>44661</v>
      </c>
      <c r="D8119">
        <v>1600</v>
      </c>
      <c r="E8119">
        <v>20</v>
      </c>
      <c r="F8119" t="s">
        <v>10529</v>
      </c>
      <c r="G8119">
        <v>2022</v>
      </c>
      <c r="H8119">
        <v>2</v>
      </c>
      <c r="I8119">
        <v>626</v>
      </c>
      <c r="J8119" t="s">
        <v>141</v>
      </c>
      <c r="K8119" t="s">
        <v>11343</v>
      </c>
      <c r="L8119">
        <v>54</v>
      </c>
      <c r="M8119" t="s">
        <v>94</v>
      </c>
      <c r="N8119" t="s">
        <v>163</v>
      </c>
      <c r="O8119">
        <v>502</v>
      </c>
      <c r="P8119" t="s">
        <v>47</v>
      </c>
      <c r="Q8119">
        <v>400</v>
      </c>
      <c r="R8119" t="s">
        <v>143</v>
      </c>
      <c r="S8119" t="s">
        <v>84</v>
      </c>
      <c r="T8119" t="s">
        <v>85</v>
      </c>
      <c r="U8119">
        <v>626</v>
      </c>
      <c r="Y8119" t="s">
        <v>11344</v>
      </c>
      <c r="AA8119">
        <v>34.065300000000001</v>
      </c>
      <c r="AB8119">
        <v>-118.3104</v>
      </c>
      <c r="AC8119">
        <f t="shared" si="126"/>
        <v>0</v>
      </c>
    </row>
    <row r="8120" spans="1:29" x14ac:dyDescent="0.35">
      <c r="A8120">
        <v>221808414</v>
      </c>
      <c r="B8120" s="1">
        <v>44650</v>
      </c>
      <c r="C8120" s="1">
        <v>44650</v>
      </c>
      <c r="D8120">
        <v>1130</v>
      </c>
      <c r="E8120">
        <v>18</v>
      </c>
      <c r="F8120" t="s">
        <v>10516</v>
      </c>
      <c r="G8120">
        <v>1826</v>
      </c>
      <c r="H8120">
        <v>1</v>
      </c>
      <c r="I8120">
        <v>442</v>
      </c>
      <c r="J8120" t="s">
        <v>179</v>
      </c>
      <c r="K8120" t="s">
        <v>11345</v>
      </c>
      <c r="L8120">
        <v>0</v>
      </c>
      <c r="M8120" t="s">
        <v>46</v>
      </c>
      <c r="N8120" t="s">
        <v>46</v>
      </c>
      <c r="O8120">
        <v>402</v>
      </c>
      <c r="P8120" t="s">
        <v>195</v>
      </c>
      <c r="S8120" t="s">
        <v>40</v>
      </c>
      <c r="T8120" t="s">
        <v>41</v>
      </c>
      <c r="U8120">
        <v>442</v>
      </c>
      <c r="Y8120" t="s">
        <v>10771</v>
      </c>
      <c r="AA8120">
        <v>33.948500000000003</v>
      </c>
      <c r="AB8120">
        <v>-118.2461</v>
      </c>
      <c r="AC8120">
        <f t="shared" si="126"/>
        <v>0</v>
      </c>
    </row>
    <row r="8121" spans="1:29" x14ac:dyDescent="0.35">
      <c r="A8121">
        <v>222109483</v>
      </c>
      <c r="B8121" s="1">
        <v>44703</v>
      </c>
      <c r="C8121" s="1">
        <v>44701</v>
      </c>
      <c r="D8121">
        <v>1500</v>
      </c>
      <c r="E8121">
        <v>21</v>
      </c>
      <c r="F8121" t="s">
        <v>10503</v>
      </c>
      <c r="G8121">
        <v>2147</v>
      </c>
      <c r="H8121">
        <v>1</v>
      </c>
      <c r="I8121">
        <v>310</v>
      </c>
      <c r="J8121" t="s">
        <v>71</v>
      </c>
      <c r="K8121">
        <v>344</v>
      </c>
      <c r="L8121">
        <v>24</v>
      </c>
      <c r="M8121" t="s">
        <v>30</v>
      </c>
      <c r="N8121" t="s">
        <v>163</v>
      </c>
      <c r="O8121">
        <v>501</v>
      </c>
      <c r="P8121" t="s">
        <v>164</v>
      </c>
      <c r="S8121" t="s">
        <v>40</v>
      </c>
      <c r="T8121" t="s">
        <v>41</v>
      </c>
      <c r="U8121">
        <v>310</v>
      </c>
      <c r="Y8121" t="s">
        <v>11346</v>
      </c>
      <c r="AA8121">
        <v>34.196800000000003</v>
      </c>
      <c r="AB8121">
        <v>-118.5847</v>
      </c>
      <c r="AC8121">
        <f t="shared" si="126"/>
        <v>0</v>
      </c>
    </row>
    <row r="8122" spans="1:29" x14ac:dyDescent="0.35">
      <c r="A8122">
        <v>221005176</v>
      </c>
      <c r="B8122" s="1">
        <v>44593</v>
      </c>
      <c r="C8122" s="1">
        <v>44593</v>
      </c>
      <c r="D8122">
        <v>1520</v>
      </c>
      <c r="E8122">
        <v>10</v>
      </c>
      <c r="F8122" t="s">
        <v>103</v>
      </c>
      <c r="G8122">
        <v>1015</v>
      </c>
      <c r="H8122">
        <v>2</v>
      </c>
      <c r="I8122">
        <v>624</v>
      </c>
      <c r="J8122" t="s">
        <v>171</v>
      </c>
      <c r="K8122" t="s">
        <v>11347</v>
      </c>
      <c r="L8122">
        <v>37</v>
      </c>
      <c r="M8122" t="s">
        <v>94</v>
      </c>
      <c r="N8122" t="s">
        <v>95</v>
      </c>
      <c r="O8122">
        <v>406</v>
      </c>
      <c r="P8122" t="s">
        <v>582</v>
      </c>
      <c r="Q8122">
        <v>400</v>
      </c>
      <c r="R8122" t="s">
        <v>143</v>
      </c>
      <c r="S8122" t="s">
        <v>40</v>
      </c>
      <c r="T8122" t="s">
        <v>41</v>
      </c>
      <c r="U8122">
        <v>624</v>
      </c>
      <c r="Y8122" t="s">
        <v>7241</v>
      </c>
      <c r="AA8122">
        <v>34.2012</v>
      </c>
      <c r="AB8122">
        <v>-118.5296</v>
      </c>
      <c r="AC8122">
        <f t="shared" si="126"/>
        <v>0</v>
      </c>
    </row>
    <row r="8123" spans="1:29" x14ac:dyDescent="0.35">
      <c r="A8123">
        <v>220705941</v>
      </c>
      <c r="B8123" s="1">
        <v>44613</v>
      </c>
      <c r="C8123" s="1">
        <v>44613</v>
      </c>
      <c r="D8123">
        <v>1200</v>
      </c>
      <c r="E8123">
        <v>7</v>
      </c>
      <c r="F8123" t="s">
        <v>28</v>
      </c>
      <c r="G8123">
        <v>774</v>
      </c>
      <c r="H8123">
        <v>1</v>
      </c>
      <c r="I8123">
        <v>230</v>
      </c>
      <c r="J8123" t="s">
        <v>161</v>
      </c>
      <c r="K8123" t="s">
        <v>2257</v>
      </c>
      <c r="L8123">
        <v>46</v>
      </c>
      <c r="M8123" t="s">
        <v>30</v>
      </c>
      <c r="N8123" t="s">
        <v>163</v>
      </c>
      <c r="O8123">
        <v>501</v>
      </c>
      <c r="P8123" t="s">
        <v>164</v>
      </c>
      <c r="Q8123">
        <v>400</v>
      </c>
      <c r="R8123" t="s">
        <v>143</v>
      </c>
      <c r="S8123" t="s">
        <v>33</v>
      </c>
      <c r="T8123" t="s">
        <v>34</v>
      </c>
      <c r="U8123">
        <v>230</v>
      </c>
      <c r="Y8123" t="s">
        <v>11348</v>
      </c>
      <c r="AA8123">
        <v>34.042999999999999</v>
      </c>
      <c r="AB8123">
        <v>-118.3488</v>
      </c>
      <c r="AC8123">
        <f t="shared" si="126"/>
        <v>1</v>
      </c>
    </row>
    <row r="8124" spans="1:29" x14ac:dyDescent="0.35">
      <c r="A8124">
        <v>221406994</v>
      </c>
      <c r="B8124" s="1">
        <v>44623</v>
      </c>
      <c r="C8124" s="1">
        <v>44620</v>
      </c>
      <c r="D8124">
        <v>1600</v>
      </c>
      <c r="E8124">
        <v>14</v>
      </c>
      <c r="F8124" t="s">
        <v>10500</v>
      </c>
      <c r="G8124">
        <v>1424</v>
      </c>
      <c r="H8124">
        <v>1</v>
      </c>
      <c r="I8124">
        <v>310</v>
      </c>
      <c r="J8124" t="s">
        <v>71</v>
      </c>
      <c r="K8124" t="s">
        <v>5567</v>
      </c>
      <c r="L8124">
        <v>59</v>
      </c>
      <c r="M8124" t="s">
        <v>30</v>
      </c>
      <c r="N8124" t="s">
        <v>73</v>
      </c>
      <c r="O8124">
        <v>501</v>
      </c>
      <c r="P8124" t="s">
        <v>164</v>
      </c>
      <c r="S8124" t="s">
        <v>40</v>
      </c>
      <c r="T8124" t="s">
        <v>41</v>
      </c>
      <c r="U8124">
        <v>310</v>
      </c>
      <c r="Y8124" t="s">
        <v>11349</v>
      </c>
      <c r="AA8124">
        <v>34.017000000000003</v>
      </c>
      <c r="AB8124">
        <v>-118.4408</v>
      </c>
      <c r="AC8124">
        <f t="shared" si="126"/>
        <v>0</v>
      </c>
    </row>
    <row r="8125" spans="1:29" x14ac:dyDescent="0.35">
      <c r="A8125">
        <v>220320173</v>
      </c>
      <c r="B8125" s="1">
        <v>44878</v>
      </c>
      <c r="C8125" s="1">
        <v>44878</v>
      </c>
      <c r="D8125">
        <v>1745</v>
      </c>
      <c r="E8125">
        <v>3</v>
      </c>
      <c r="F8125" t="s">
        <v>43</v>
      </c>
      <c r="G8125">
        <v>356</v>
      </c>
      <c r="H8125">
        <v>2</v>
      </c>
      <c r="I8125">
        <v>626</v>
      </c>
      <c r="J8125" t="s">
        <v>141</v>
      </c>
      <c r="K8125" t="s">
        <v>11350</v>
      </c>
      <c r="L8125">
        <v>54</v>
      </c>
      <c r="M8125" t="s">
        <v>94</v>
      </c>
      <c r="N8125" t="s">
        <v>95</v>
      </c>
      <c r="O8125">
        <v>501</v>
      </c>
      <c r="P8125" t="s">
        <v>164</v>
      </c>
      <c r="Q8125">
        <v>400</v>
      </c>
      <c r="R8125" t="s">
        <v>143</v>
      </c>
      <c r="S8125" t="s">
        <v>40</v>
      </c>
      <c r="T8125" t="s">
        <v>41</v>
      </c>
      <c r="U8125">
        <v>626</v>
      </c>
      <c r="V8125">
        <v>998</v>
      </c>
      <c r="Y8125" t="s">
        <v>1555</v>
      </c>
      <c r="AA8125">
        <v>34.0246</v>
      </c>
      <c r="AB8125">
        <v>-118.3031</v>
      </c>
      <c r="AC8125">
        <f t="shared" si="126"/>
        <v>0</v>
      </c>
    </row>
    <row r="8126" spans="1:29" x14ac:dyDescent="0.35">
      <c r="A8126">
        <v>220807663</v>
      </c>
      <c r="B8126" s="1">
        <v>44652</v>
      </c>
      <c r="C8126" s="1">
        <v>44585</v>
      </c>
      <c r="D8126">
        <v>1600</v>
      </c>
      <c r="E8126">
        <v>8</v>
      </c>
      <c r="F8126" t="s">
        <v>109</v>
      </c>
      <c r="G8126">
        <v>897</v>
      </c>
      <c r="H8126">
        <v>2</v>
      </c>
      <c r="I8126">
        <v>900</v>
      </c>
      <c r="J8126" t="s">
        <v>197</v>
      </c>
      <c r="K8126" t="s">
        <v>11351</v>
      </c>
      <c r="L8126">
        <v>43</v>
      </c>
      <c r="M8126" t="s">
        <v>30</v>
      </c>
      <c r="N8126" t="s">
        <v>73</v>
      </c>
      <c r="O8126">
        <v>502</v>
      </c>
      <c r="P8126" t="s">
        <v>47</v>
      </c>
      <c r="S8126" t="s">
        <v>33</v>
      </c>
      <c r="T8126" t="s">
        <v>34</v>
      </c>
      <c r="U8126">
        <v>900</v>
      </c>
      <c r="Y8126" t="s">
        <v>11352</v>
      </c>
      <c r="AA8126">
        <v>34.031399999999998</v>
      </c>
      <c r="AB8126">
        <v>-118.39879999999999</v>
      </c>
      <c r="AC8126">
        <f t="shared" si="126"/>
        <v>1</v>
      </c>
    </row>
    <row r="8127" spans="1:29" x14ac:dyDescent="0.35">
      <c r="A8127">
        <v>221514177</v>
      </c>
      <c r="B8127" s="1">
        <v>44802</v>
      </c>
      <c r="C8127" s="1">
        <v>44802</v>
      </c>
      <c r="D8127">
        <v>1429</v>
      </c>
      <c r="E8127">
        <v>15</v>
      </c>
      <c r="F8127" t="s">
        <v>10519</v>
      </c>
      <c r="G8127">
        <v>1505</v>
      </c>
      <c r="H8127">
        <v>1</v>
      </c>
      <c r="I8127">
        <v>210</v>
      </c>
      <c r="J8127" t="s">
        <v>149</v>
      </c>
      <c r="K8127" t="s">
        <v>11353</v>
      </c>
      <c r="L8127">
        <v>37</v>
      </c>
      <c r="M8127" t="s">
        <v>94</v>
      </c>
      <c r="N8127" t="s">
        <v>95</v>
      </c>
      <c r="O8127">
        <v>108</v>
      </c>
      <c r="P8127" t="s">
        <v>105</v>
      </c>
      <c r="Q8127">
        <v>400</v>
      </c>
      <c r="R8127" t="s">
        <v>143</v>
      </c>
      <c r="S8127" t="s">
        <v>33</v>
      </c>
      <c r="T8127" t="s">
        <v>34</v>
      </c>
      <c r="U8127">
        <v>210</v>
      </c>
      <c r="V8127">
        <v>998</v>
      </c>
      <c r="Y8127" t="s">
        <v>11354</v>
      </c>
      <c r="AA8127">
        <v>34.2012</v>
      </c>
      <c r="AB8127">
        <v>-118.379</v>
      </c>
      <c r="AC8127">
        <f t="shared" si="126"/>
        <v>1</v>
      </c>
    </row>
    <row r="8128" spans="1:29" x14ac:dyDescent="0.35">
      <c r="A8128">
        <v>221212787</v>
      </c>
      <c r="B8128" s="1">
        <v>44685</v>
      </c>
      <c r="C8128" s="1">
        <v>44684</v>
      </c>
      <c r="D8128">
        <v>1210</v>
      </c>
      <c r="E8128">
        <v>12</v>
      </c>
      <c r="F8128" t="s">
        <v>68</v>
      </c>
      <c r="G8128">
        <v>1208</v>
      </c>
      <c r="H8128">
        <v>2</v>
      </c>
      <c r="I8128">
        <v>354</v>
      </c>
      <c r="J8128" t="s">
        <v>167</v>
      </c>
      <c r="K8128">
        <v>100</v>
      </c>
      <c r="L8128">
        <v>61</v>
      </c>
      <c r="M8128" t="s">
        <v>94</v>
      </c>
      <c r="N8128" t="s">
        <v>163</v>
      </c>
      <c r="O8128">
        <v>501</v>
      </c>
      <c r="P8128" t="s">
        <v>164</v>
      </c>
      <c r="S8128" t="s">
        <v>40</v>
      </c>
      <c r="T8128" t="s">
        <v>41</v>
      </c>
      <c r="U8128">
        <v>354</v>
      </c>
      <c r="Y8128" t="s">
        <v>11355</v>
      </c>
      <c r="AA8128">
        <v>33.997399999999999</v>
      </c>
      <c r="AB8128">
        <v>-118.2856</v>
      </c>
      <c r="AC8128">
        <f t="shared" si="126"/>
        <v>0</v>
      </c>
    </row>
    <row r="8129" spans="1:29" x14ac:dyDescent="0.35">
      <c r="A8129">
        <v>220300538</v>
      </c>
      <c r="B8129" s="1">
        <v>44588</v>
      </c>
      <c r="C8129" s="1">
        <v>44588</v>
      </c>
      <c r="D8129">
        <v>2215</v>
      </c>
      <c r="E8129">
        <v>3</v>
      </c>
      <c r="F8129" t="s">
        <v>43</v>
      </c>
      <c r="G8129">
        <v>376</v>
      </c>
      <c r="H8129">
        <v>2</v>
      </c>
      <c r="I8129">
        <v>623</v>
      </c>
      <c r="J8129" t="s">
        <v>465</v>
      </c>
      <c r="K8129" t="s">
        <v>11356</v>
      </c>
      <c r="L8129">
        <v>21</v>
      </c>
      <c r="M8129" t="s">
        <v>46</v>
      </c>
      <c r="N8129" t="s">
        <v>46</v>
      </c>
      <c r="O8129">
        <v>108</v>
      </c>
      <c r="P8129" t="s">
        <v>105</v>
      </c>
      <c r="Q8129">
        <v>400</v>
      </c>
      <c r="R8129" t="s">
        <v>143</v>
      </c>
      <c r="S8129" t="s">
        <v>40</v>
      </c>
      <c r="T8129" t="s">
        <v>41</v>
      </c>
      <c r="U8129">
        <v>623</v>
      </c>
      <c r="Y8129" t="s">
        <v>7594</v>
      </c>
      <c r="AA8129">
        <v>34.014499999999998</v>
      </c>
      <c r="AB8129">
        <v>-118.30889999999999</v>
      </c>
      <c r="AC8129">
        <f t="shared" si="126"/>
        <v>0</v>
      </c>
    </row>
    <row r="8130" spans="1:29" x14ac:dyDescent="0.35">
      <c r="A8130">
        <v>221017935</v>
      </c>
      <c r="B8130" s="1">
        <v>44915</v>
      </c>
      <c r="C8130" s="1">
        <v>44906</v>
      </c>
      <c r="D8130">
        <v>1730</v>
      </c>
      <c r="E8130">
        <v>10</v>
      </c>
      <c r="F8130" t="s">
        <v>103</v>
      </c>
      <c r="G8130">
        <v>1033</v>
      </c>
      <c r="H8130">
        <v>1</v>
      </c>
      <c r="I8130">
        <v>341</v>
      </c>
      <c r="J8130" t="s">
        <v>157</v>
      </c>
      <c r="K8130" t="s">
        <v>761</v>
      </c>
      <c r="L8130">
        <v>0</v>
      </c>
      <c r="M8130" t="s">
        <v>30</v>
      </c>
      <c r="N8130" t="s">
        <v>73</v>
      </c>
      <c r="O8130">
        <v>510</v>
      </c>
      <c r="P8130" t="s">
        <v>189</v>
      </c>
      <c r="S8130" t="s">
        <v>40</v>
      </c>
      <c r="T8130" t="s">
        <v>41</v>
      </c>
      <c r="U8130">
        <v>341</v>
      </c>
      <c r="Y8130" t="s">
        <v>1434</v>
      </c>
      <c r="AA8130">
        <v>34.186599999999999</v>
      </c>
      <c r="AB8130">
        <v>-118.5427</v>
      </c>
      <c r="AC8130">
        <f t="shared" si="126"/>
        <v>0</v>
      </c>
    </row>
    <row r="8131" spans="1:29" x14ac:dyDescent="0.35">
      <c r="A8131">
        <v>221511268</v>
      </c>
      <c r="B8131" s="1">
        <v>44731</v>
      </c>
      <c r="C8131" s="1">
        <v>44731</v>
      </c>
      <c r="D8131">
        <v>500</v>
      </c>
      <c r="E8131">
        <v>15</v>
      </c>
      <c r="F8131" t="s">
        <v>10519</v>
      </c>
      <c r="G8131">
        <v>1591</v>
      </c>
      <c r="H8131">
        <v>2</v>
      </c>
      <c r="I8131">
        <v>624</v>
      </c>
      <c r="J8131" t="s">
        <v>171</v>
      </c>
      <c r="K8131" t="s">
        <v>11357</v>
      </c>
      <c r="L8131">
        <v>35</v>
      </c>
      <c r="M8131" t="s">
        <v>30</v>
      </c>
      <c r="N8131" t="s">
        <v>31</v>
      </c>
      <c r="O8131">
        <v>101</v>
      </c>
      <c r="P8131" t="s">
        <v>32</v>
      </c>
      <c r="Q8131">
        <v>400</v>
      </c>
      <c r="R8131" t="s">
        <v>143</v>
      </c>
      <c r="S8131" t="s">
        <v>40</v>
      </c>
      <c r="T8131" t="s">
        <v>41</v>
      </c>
      <c r="U8131">
        <v>624</v>
      </c>
      <c r="Y8131" t="s">
        <v>11358</v>
      </c>
      <c r="Z8131" t="s">
        <v>1266</v>
      </c>
      <c r="AA8131">
        <v>34.1325</v>
      </c>
      <c r="AB8131">
        <v>-118.3974</v>
      </c>
      <c r="AC8131">
        <f t="shared" ref="AC8131:AC8194" si="127">IF(OR((S:S)="CC", S:S="AA",S:S="JA"), 1, 0)</f>
        <v>0</v>
      </c>
    </row>
    <row r="8132" spans="1:29" x14ac:dyDescent="0.35">
      <c r="A8132">
        <v>220816623</v>
      </c>
      <c r="B8132" s="1">
        <v>44875</v>
      </c>
      <c r="C8132" s="1">
        <v>44874</v>
      </c>
      <c r="D8132">
        <v>1600</v>
      </c>
      <c r="E8132">
        <v>8</v>
      </c>
      <c r="F8132" t="s">
        <v>109</v>
      </c>
      <c r="G8132">
        <v>836</v>
      </c>
      <c r="H8132">
        <v>1</v>
      </c>
      <c r="I8132">
        <v>510</v>
      </c>
      <c r="J8132" t="s">
        <v>29</v>
      </c>
      <c r="L8132">
        <v>0</v>
      </c>
      <c r="O8132">
        <v>707</v>
      </c>
      <c r="P8132" t="s">
        <v>280</v>
      </c>
      <c r="S8132" t="s">
        <v>40</v>
      </c>
      <c r="T8132" t="s">
        <v>41</v>
      </c>
      <c r="U8132">
        <v>510</v>
      </c>
      <c r="Y8132" t="s">
        <v>11359</v>
      </c>
      <c r="AA8132">
        <v>34.051900000000003</v>
      </c>
      <c r="AB8132">
        <v>-118.4319</v>
      </c>
      <c r="AC8132">
        <f t="shared" si="127"/>
        <v>0</v>
      </c>
    </row>
    <row r="8133" spans="1:29" x14ac:dyDescent="0.35">
      <c r="A8133">
        <v>220105174</v>
      </c>
      <c r="B8133" s="1">
        <v>44581</v>
      </c>
      <c r="C8133" s="1">
        <v>44581</v>
      </c>
      <c r="D8133">
        <v>1800</v>
      </c>
      <c r="E8133">
        <v>1</v>
      </c>
      <c r="F8133" t="s">
        <v>36</v>
      </c>
      <c r="G8133">
        <v>159</v>
      </c>
      <c r="H8133">
        <v>1</v>
      </c>
      <c r="I8133">
        <v>330</v>
      </c>
      <c r="J8133" t="s">
        <v>37</v>
      </c>
      <c r="K8133" t="s">
        <v>2255</v>
      </c>
      <c r="L8133">
        <v>31</v>
      </c>
      <c r="M8133" t="s">
        <v>94</v>
      </c>
      <c r="N8133" t="s">
        <v>73</v>
      </c>
      <c r="O8133">
        <v>102</v>
      </c>
      <c r="P8133" t="s">
        <v>186</v>
      </c>
      <c r="S8133" t="s">
        <v>40</v>
      </c>
      <c r="T8133" t="s">
        <v>41</v>
      </c>
      <c r="U8133">
        <v>330</v>
      </c>
      <c r="Y8133" t="s">
        <v>11360</v>
      </c>
      <c r="AA8133">
        <v>34.043500000000002</v>
      </c>
      <c r="AB8133">
        <v>-118.2366</v>
      </c>
      <c r="AC8133">
        <f t="shared" si="127"/>
        <v>0</v>
      </c>
    </row>
    <row r="8134" spans="1:29" x14ac:dyDescent="0.35">
      <c r="A8134">
        <v>220814296</v>
      </c>
      <c r="B8134" s="1">
        <v>44812</v>
      </c>
      <c r="C8134" s="1">
        <v>44812</v>
      </c>
      <c r="D8134">
        <v>945</v>
      </c>
      <c r="E8134">
        <v>8</v>
      </c>
      <c r="F8134" t="s">
        <v>109</v>
      </c>
      <c r="G8134">
        <v>882</v>
      </c>
      <c r="H8134">
        <v>1</v>
      </c>
      <c r="I8134">
        <v>330</v>
      </c>
      <c r="J8134" t="s">
        <v>37</v>
      </c>
      <c r="K8134" t="s">
        <v>11361</v>
      </c>
      <c r="L8134">
        <v>23</v>
      </c>
      <c r="M8134" t="s">
        <v>94</v>
      </c>
      <c r="N8134" t="s">
        <v>73</v>
      </c>
      <c r="O8134">
        <v>108</v>
      </c>
      <c r="P8134" t="s">
        <v>105</v>
      </c>
      <c r="S8134" t="s">
        <v>40</v>
      </c>
      <c r="T8134" t="s">
        <v>41</v>
      </c>
      <c r="U8134">
        <v>330</v>
      </c>
      <c r="Y8134" t="s">
        <v>11362</v>
      </c>
      <c r="AA8134">
        <v>34.039000000000001</v>
      </c>
      <c r="AB8134">
        <v>-118.44</v>
      </c>
      <c r="AC8134">
        <f t="shared" si="127"/>
        <v>0</v>
      </c>
    </row>
    <row r="8135" spans="1:29" x14ac:dyDescent="0.35">
      <c r="A8135">
        <v>221205286</v>
      </c>
      <c r="B8135" s="1">
        <v>44586</v>
      </c>
      <c r="C8135" s="1">
        <v>44585</v>
      </c>
      <c r="D8135">
        <v>2000</v>
      </c>
      <c r="E8135">
        <v>12</v>
      </c>
      <c r="F8135" t="s">
        <v>68</v>
      </c>
      <c r="G8135">
        <v>1239</v>
      </c>
      <c r="H8135">
        <v>1</v>
      </c>
      <c r="I8135">
        <v>510</v>
      </c>
      <c r="J8135" t="s">
        <v>29</v>
      </c>
      <c r="L8135">
        <v>0</v>
      </c>
      <c r="O8135">
        <v>101</v>
      </c>
      <c r="P8135" t="s">
        <v>32</v>
      </c>
      <c r="S8135" t="s">
        <v>40</v>
      </c>
      <c r="T8135" t="s">
        <v>41</v>
      </c>
      <c r="U8135">
        <v>510</v>
      </c>
      <c r="Y8135" t="s">
        <v>5176</v>
      </c>
      <c r="AA8135">
        <v>33.984200000000001</v>
      </c>
      <c r="AB8135">
        <v>-118.2842</v>
      </c>
      <c r="AC8135">
        <f t="shared" si="127"/>
        <v>0</v>
      </c>
    </row>
    <row r="8136" spans="1:29" x14ac:dyDescent="0.35">
      <c r="A8136">
        <v>220604075</v>
      </c>
      <c r="B8136" s="1">
        <v>44563</v>
      </c>
      <c r="C8136" s="1">
        <v>44563</v>
      </c>
      <c r="D8136">
        <v>940</v>
      </c>
      <c r="E8136">
        <v>6</v>
      </c>
      <c r="F8136" t="s">
        <v>91</v>
      </c>
      <c r="G8136">
        <v>615</v>
      </c>
      <c r="H8136">
        <v>1</v>
      </c>
      <c r="I8136">
        <v>330</v>
      </c>
      <c r="J8136" t="s">
        <v>37</v>
      </c>
      <c r="K8136" t="s">
        <v>11363</v>
      </c>
      <c r="L8136">
        <v>20</v>
      </c>
      <c r="M8136" t="s">
        <v>94</v>
      </c>
      <c r="N8136" t="s">
        <v>163</v>
      </c>
      <c r="O8136">
        <v>101</v>
      </c>
      <c r="P8136" t="s">
        <v>32</v>
      </c>
      <c r="S8136" t="s">
        <v>40</v>
      </c>
      <c r="T8136" t="s">
        <v>41</v>
      </c>
      <c r="U8136">
        <v>330</v>
      </c>
      <c r="Y8136" t="s">
        <v>5856</v>
      </c>
      <c r="AA8136">
        <v>34.130000000000003</v>
      </c>
      <c r="AB8136">
        <v>-118.327</v>
      </c>
      <c r="AC8136">
        <f t="shared" si="127"/>
        <v>0</v>
      </c>
    </row>
    <row r="8137" spans="1:29" x14ac:dyDescent="0.35">
      <c r="A8137">
        <v>222018516</v>
      </c>
      <c r="B8137" s="1">
        <v>44907</v>
      </c>
      <c r="C8137" s="1">
        <v>44907</v>
      </c>
      <c r="D8137">
        <v>1330</v>
      </c>
      <c r="E8137">
        <v>20</v>
      </c>
      <c r="F8137" t="s">
        <v>10529</v>
      </c>
      <c r="G8137">
        <v>2024</v>
      </c>
      <c r="H8137">
        <v>1</v>
      </c>
      <c r="I8137">
        <v>352</v>
      </c>
      <c r="J8137" t="s">
        <v>4800</v>
      </c>
      <c r="K8137" t="s">
        <v>11364</v>
      </c>
      <c r="L8137">
        <v>27</v>
      </c>
      <c r="M8137" t="s">
        <v>30</v>
      </c>
      <c r="N8137" t="s">
        <v>31</v>
      </c>
      <c r="O8137">
        <v>802</v>
      </c>
      <c r="P8137" t="s">
        <v>2896</v>
      </c>
      <c r="S8137" t="s">
        <v>40</v>
      </c>
      <c r="T8137" t="s">
        <v>41</v>
      </c>
      <c r="U8137">
        <v>352</v>
      </c>
      <c r="Y8137" t="s">
        <v>11365</v>
      </c>
      <c r="AA8137">
        <v>34.063600000000001</v>
      </c>
      <c r="AB8137">
        <v>-118.3047</v>
      </c>
      <c r="AC8137">
        <f t="shared" si="127"/>
        <v>0</v>
      </c>
    </row>
    <row r="8138" spans="1:29" x14ac:dyDescent="0.35">
      <c r="A8138">
        <v>220310558</v>
      </c>
      <c r="B8138" s="1">
        <v>44693</v>
      </c>
      <c r="C8138" s="1">
        <v>44589</v>
      </c>
      <c r="D8138">
        <v>2100</v>
      </c>
      <c r="E8138">
        <v>3</v>
      </c>
      <c r="F8138" t="s">
        <v>43</v>
      </c>
      <c r="G8138">
        <v>358</v>
      </c>
      <c r="H8138">
        <v>2</v>
      </c>
      <c r="I8138">
        <v>860</v>
      </c>
      <c r="J8138" t="s">
        <v>2220</v>
      </c>
      <c r="K8138" t="s">
        <v>11366</v>
      </c>
      <c r="L8138">
        <v>21</v>
      </c>
      <c r="M8138" t="s">
        <v>94</v>
      </c>
      <c r="N8138" t="s">
        <v>46</v>
      </c>
      <c r="O8138">
        <v>502</v>
      </c>
      <c r="P8138" t="s">
        <v>47</v>
      </c>
      <c r="Q8138">
        <v>400</v>
      </c>
      <c r="R8138" t="s">
        <v>143</v>
      </c>
      <c r="S8138" t="s">
        <v>84</v>
      </c>
      <c r="T8138" t="s">
        <v>85</v>
      </c>
      <c r="U8138">
        <v>860</v>
      </c>
      <c r="Y8138" t="s">
        <v>11367</v>
      </c>
      <c r="Z8138" t="s">
        <v>1458</v>
      </c>
      <c r="AA8138">
        <v>34.021500000000003</v>
      </c>
      <c r="AB8138">
        <v>-118.2868</v>
      </c>
      <c r="AC8138">
        <f t="shared" si="127"/>
        <v>0</v>
      </c>
    </row>
    <row r="8139" spans="1:29" x14ac:dyDescent="0.35">
      <c r="A8139">
        <v>221007174</v>
      </c>
      <c r="B8139" s="1">
        <v>44645</v>
      </c>
      <c r="C8139" s="1">
        <v>44642</v>
      </c>
      <c r="D8139">
        <v>1800</v>
      </c>
      <c r="E8139">
        <v>10</v>
      </c>
      <c r="F8139" t="s">
        <v>103</v>
      </c>
      <c r="G8139">
        <v>1004</v>
      </c>
      <c r="H8139">
        <v>2</v>
      </c>
      <c r="I8139">
        <v>627</v>
      </c>
      <c r="J8139" t="s">
        <v>616</v>
      </c>
      <c r="K8139" t="s">
        <v>1348</v>
      </c>
      <c r="L8139">
        <v>11</v>
      </c>
      <c r="M8139" t="s">
        <v>30</v>
      </c>
      <c r="N8139" t="s">
        <v>95</v>
      </c>
      <c r="O8139">
        <v>507</v>
      </c>
      <c r="P8139" t="s">
        <v>169</v>
      </c>
      <c r="Q8139">
        <v>400</v>
      </c>
      <c r="R8139" t="s">
        <v>143</v>
      </c>
      <c r="S8139" t="s">
        <v>84</v>
      </c>
      <c r="T8139" t="s">
        <v>85</v>
      </c>
      <c r="U8139">
        <v>627</v>
      </c>
      <c r="Y8139" t="s">
        <v>11368</v>
      </c>
      <c r="AA8139">
        <v>34.215600000000002</v>
      </c>
      <c r="AB8139">
        <v>-118.53440000000001</v>
      </c>
      <c r="AC8139">
        <f t="shared" si="127"/>
        <v>0</v>
      </c>
    </row>
    <row r="8140" spans="1:29" x14ac:dyDescent="0.35">
      <c r="A8140">
        <v>220808578</v>
      </c>
      <c r="B8140" s="1">
        <v>44671</v>
      </c>
      <c r="C8140" s="1">
        <v>44669</v>
      </c>
      <c r="D8140">
        <v>2015</v>
      </c>
      <c r="E8140">
        <v>8</v>
      </c>
      <c r="F8140" t="s">
        <v>109</v>
      </c>
      <c r="G8140">
        <v>889</v>
      </c>
      <c r="H8140">
        <v>1</v>
      </c>
      <c r="I8140">
        <v>341</v>
      </c>
      <c r="J8140" t="s">
        <v>157</v>
      </c>
      <c r="K8140" t="s">
        <v>7008</v>
      </c>
      <c r="L8140">
        <v>62</v>
      </c>
      <c r="M8140" t="s">
        <v>30</v>
      </c>
      <c r="N8140" t="s">
        <v>3740</v>
      </c>
      <c r="O8140">
        <v>717</v>
      </c>
      <c r="P8140" t="s">
        <v>1946</v>
      </c>
      <c r="S8140" t="s">
        <v>40</v>
      </c>
      <c r="T8140" t="s">
        <v>41</v>
      </c>
      <c r="U8140">
        <v>341</v>
      </c>
      <c r="Y8140" t="s">
        <v>2717</v>
      </c>
      <c r="AA8140">
        <v>34.042499999999997</v>
      </c>
      <c r="AB8140">
        <v>-118.3818</v>
      </c>
      <c r="AC8140">
        <f t="shared" si="127"/>
        <v>0</v>
      </c>
    </row>
    <row r="8141" spans="1:29" x14ac:dyDescent="0.35">
      <c r="A8141">
        <v>220618167</v>
      </c>
      <c r="B8141" s="1">
        <v>44862</v>
      </c>
      <c r="C8141" s="1">
        <v>44842</v>
      </c>
      <c r="D8141">
        <v>1200</v>
      </c>
      <c r="E8141">
        <v>6</v>
      </c>
      <c r="F8141" t="s">
        <v>91</v>
      </c>
      <c r="G8141">
        <v>646</v>
      </c>
      <c r="H8141">
        <v>1</v>
      </c>
      <c r="I8141">
        <v>420</v>
      </c>
      <c r="J8141" t="s">
        <v>352</v>
      </c>
      <c r="L8141">
        <v>0</v>
      </c>
      <c r="O8141">
        <v>101</v>
      </c>
      <c r="P8141" t="s">
        <v>32</v>
      </c>
      <c r="S8141" t="s">
        <v>40</v>
      </c>
      <c r="T8141" t="s">
        <v>41</v>
      </c>
      <c r="U8141">
        <v>420</v>
      </c>
      <c r="Y8141" t="s">
        <v>1123</v>
      </c>
      <c r="Z8141" t="s">
        <v>4768</v>
      </c>
      <c r="AA8141">
        <v>34.101599999999998</v>
      </c>
      <c r="AB8141">
        <v>-118.331</v>
      </c>
      <c r="AC8141">
        <f t="shared" si="127"/>
        <v>0</v>
      </c>
    </row>
    <row r="8142" spans="1:29" x14ac:dyDescent="0.35">
      <c r="A8142">
        <v>221815115</v>
      </c>
      <c r="B8142" s="1">
        <v>44775</v>
      </c>
      <c r="C8142" s="1">
        <v>44775</v>
      </c>
      <c r="D8142">
        <v>8</v>
      </c>
      <c r="E8142">
        <v>18</v>
      </c>
      <c r="F8142" t="s">
        <v>10516</v>
      </c>
      <c r="G8142">
        <v>1838</v>
      </c>
      <c r="H8142">
        <v>2</v>
      </c>
      <c r="I8142">
        <v>354</v>
      </c>
      <c r="J8142" t="s">
        <v>167</v>
      </c>
      <c r="K8142" t="s">
        <v>11264</v>
      </c>
      <c r="L8142">
        <v>36</v>
      </c>
      <c r="M8142" t="s">
        <v>94</v>
      </c>
      <c r="N8142" t="s">
        <v>95</v>
      </c>
      <c r="O8142">
        <v>501</v>
      </c>
      <c r="P8142" t="s">
        <v>164</v>
      </c>
      <c r="S8142" t="s">
        <v>40</v>
      </c>
      <c r="T8142" t="s">
        <v>41</v>
      </c>
      <c r="U8142">
        <v>354</v>
      </c>
      <c r="Y8142" t="s">
        <v>11369</v>
      </c>
      <c r="AA8142">
        <v>33.937899999999999</v>
      </c>
      <c r="AB8142">
        <v>-118.2359</v>
      </c>
      <c r="AC8142">
        <f t="shared" si="127"/>
        <v>0</v>
      </c>
    </row>
    <row r="8143" spans="1:29" x14ac:dyDescent="0.35">
      <c r="A8143">
        <v>220512474</v>
      </c>
      <c r="B8143" s="1">
        <v>44786</v>
      </c>
      <c r="C8143" s="1">
        <v>44785</v>
      </c>
      <c r="D8143">
        <v>2200</v>
      </c>
      <c r="E8143">
        <v>5</v>
      </c>
      <c r="F8143" t="s">
        <v>98</v>
      </c>
      <c r="G8143">
        <v>565</v>
      </c>
      <c r="H8143">
        <v>2</v>
      </c>
      <c r="I8143">
        <v>625</v>
      </c>
      <c r="J8143" t="s">
        <v>628</v>
      </c>
      <c r="K8143" t="s">
        <v>11370</v>
      </c>
      <c r="L8143">
        <v>51</v>
      </c>
      <c r="M8143" t="s">
        <v>30</v>
      </c>
      <c r="N8143" t="s">
        <v>31</v>
      </c>
      <c r="O8143">
        <v>502</v>
      </c>
      <c r="P8143" t="s">
        <v>47</v>
      </c>
      <c r="Q8143">
        <v>400</v>
      </c>
      <c r="R8143" t="s">
        <v>143</v>
      </c>
      <c r="S8143" t="s">
        <v>40</v>
      </c>
      <c r="T8143" t="s">
        <v>41</v>
      </c>
      <c r="U8143">
        <v>625</v>
      </c>
      <c r="Y8143" t="s">
        <v>1325</v>
      </c>
      <c r="AA8143">
        <v>33.7361</v>
      </c>
      <c r="AB8143">
        <v>-118.2946</v>
      </c>
      <c r="AC8143">
        <f t="shared" si="127"/>
        <v>0</v>
      </c>
    </row>
    <row r="8144" spans="1:29" x14ac:dyDescent="0.35">
      <c r="A8144">
        <v>221200789</v>
      </c>
      <c r="B8144" s="1">
        <v>44805</v>
      </c>
      <c r="C8144" s="1">
        <v>44805</v>
      </c>
      <c r="D8144">
        <v>1905</v>
      </c>
      <c r="E8144">
        <v>12</v>
      </c>
      <c r="F8144" t="s">
        <v>68</v>
      </c>
      <c r="G8144">
        <v>1256</v>
      </c>
      <c r="H8144">
        <v>2</v>
      </c>
      <c r="I8144">
        <v>822</v>
      </c>
      <c r="J8144" t="s">
        <v>2539</v>
      </c>
      <c r="K8144" t="s">
        <v>11371</v>
      </c>
      <c r="L8144">
        <v>15</v>
      </c>
      <c r="M8144" t="s">
        <v>94</v>
      </c>
      <c r="N8144" t="s">
        <v>163</v>
      </c>
      <c r="O8144">
        <v>101</v>
      </c>
      <c r="P8144" t="s">
        <v>32</v>
      </c>
      <c r="S8144" t="s">
        <v>40</v>
      </c>
      <c r="T8144" t="s">
        <v>41</v>
      </c>
      <c r="U8144">
        <v>822</v>
      </c>
      <c r="Y8144" t="s">
        <v>2405</v>
      </c>
      <c r="Z8144" t="s">
        <v>866</v>
      </c>
      <c r="AA8144">
        <v>33.971699999999998</v>
      </c>
      <c r="AB8144">
        <v>-118.28270000000001</v>
      </c>
      <c r="AC8144">
        <f t="shared" si="127"/>
        <v>0</v>
      </c>
    </row>
    <row r="8145" spans="1:29" x14ac:dyDescent="0.35">
      <c r="A8145">
        <v>221205910</v>
      </c>
      <c r="B8145" s="1">
        <v>44598</v>
      </c>
      <c r="C8145" s="1">
        <v>44597</v>
      </c>
      <c r="D8145">
        <v>1500</v>
      </c>
      <c r="E8145">
        <v>12</v>
      </c>
      <c r="F8145" t="s">
        <v>68</v>
      </c>
      <c r="G8145">
        <v>1268</v>
      </c>
      <c r="H8145">
        <v>1</v>
      </c>
      <c r="I8145">
        <v>510</v>
      </c>
      <c r="J8145" t="s">
        <v>29</v>
      </c>
      <c r="L8145">
        <v>0</v>
      </c>
      <c r="O8145">
        <v>101</v>
      </c>
      <c r="P8145" t="s">
        <v>32</v>
      </c>
      <c r="S8145" t="s">
        <v>40</v>
      </c>
      <c r="T8145" t="s">
        <v>41</v>
      </c>
      <c r="U8145">
        <v>510</v>
      </c>
      <c r="Y8145" t="s">
        <v>3284</v>
      </c>
      <c r="AA8145">
        <v>33.966900000000003</v>
      </c>
      <c r="AB8145">
        <v>-118.2783</v>
      </c>
      <c r="AC8145">
        <f t="shared" si="127"/>
        <v>0</v>
      </c>
    </row>
    <row r="8146" spans="1:29" x14ac:dyDescent="0.35">
      <c r="A8146">
        <v>221218926</v>
      </c>
      <c r="B8146" s="1">
        <v>44807</v>
      </c>
      <c r="C8146" s="1">
        <v>44807</v>
      </c>
      <c r="D8146">
        <v>1715</v>
      </c>
      <c r="E8146">
        <v>12</v>
      </c>
      <c r="F8146" t="s">
        <v>68</v>
      </c>
      <c r="G8146">
        <v>1268</v>
      </c>
      <c r="H8146">
        <v>2</v>
      </c>
      <c r="I8146">
        <v>753</v>
      </c>
      <c r="J8146" t="s">
        <v>452</v>
      </c>
      <c r="K8146" t="s">
        <v>5805</v>
      </c>
      <c r="L8146">
        <v>0</v>
      </c>
      <c r="M8146" t="s">
        <v>46</v>
      </c>
      <c r="N8146" t="s">
        <v>46</v>
      </c>
      <c r="O8146">
        <v>101</v>
      </c>
      <c r="P8146" t="s">
        <v>32</v>
      </c>
      <c r="Q8146">
        <v>106</v>
      </c>
      <c r="R8146" t="s">
        <v>592</v>
      </c>
      <c r="S8146" t="s">
        <v>40</v>
      </c>
      <c r="T8146" t="s">
        <v>41</v>
      </c>
      <c r="U8146">
        <v>753</v>
      </c>
      <c r="Y8146" t="s">
        <v>11372</v>
      </c>
      <c r="AA8146">
        <v>33.961500000000001</v>
      </c>
      <c r="AB8146">
        <v>-118.2739</v>
      </c>
      <c r="AC8146">
        <f t="shared" si="127"/>
        <v>0</v>
      </c>
    </row>
    <row r="8147" spans="1:29" x14ac:dyDescent="0.35">
      <c r="A8147">
        <v>221513064</v>
      </c>
      <c r="B8147" s="1">
        <v>44768</v>
      </c>
      <c r="C8147" s="1">
        <v>44768</v>
      </c>
      <c r="D8147">
        <v>1045</v>
      </c>
      <c r="E8147">
        <v>15</v>
      </c>
      <c r="F8147" t="s">
        <v>10519</v>
      </c>
      <c r="G8147">
        <v>1525</v>
      </c>
      <c r="H8147">
        <v>2</v>
      </c>
      <c r="I8147">
        <v>740</v>
      </c>
      <c r="J8147" t="s">
        <v>224</v>
      </c>
      <c r="K8147" t="s">
        <v>2558</v>
      </c>
      <c r="L8147">
        <v>0</v>
      </c>
      <c r="M8147" t="s">
        <v>30</v>
      </c>
      <c r="N8147" t="s">
        <v>31</v>
      </c>
      <c r="O8147">
        <v>702</v>
      </c>
      <c r="P8147" t="s">
        <v>552</v>
      </c>
      <c r="S8147" t="s">
        <v>40</v>
      </c>
      <c r="T8147" t="s">
        <v>41</v>
      </c>
      <c r="U8147">
        <v>740</v>
      </c>
      <c r="Y8147" t="s">
        <v>11373</v>
      </c>
      <c r="AA8147">
        <v>34.184800000000003</v>
      </c>
      <c r="AB8147">
        <v>-118.3965</v>
      </c>
      <c r="AC8147">
        <f t="shared" si="127"/>
        <v>0</v>
      </c>
    </row>
    <row r="8148" spans="1:29" x14ac:dyDescent="0.35">
      <c r="A8148">
        <v>220105428</v>
      </c>
      <c r="B8148" s="1">
        <v>44586</v>
      </c>
      <c r="C8148" s="1">
        <v>44582</v>
      </c>
      <c r="D8148">
        <v>1400</v>
      </c>
      <c r="E8148">
        <v>1</v>
      </c>
      <c r="F8148" t="s">
        <v>36</v>
      </c>
      <c r="G8148">
        <v>165</v>
      </c>
      <c r="H8148">
        <v>1</v>
      </c>
      <c r="I8148">
        <v>440</v>
      </c>
      <c r="J8148" t="s">
        <v>213</v>
      </c>
      <c r="K8148" t="s">
        <v>11374</v>
      </c>
      <c r="L8148">
        <v>31</v>
      </c>
      <c r="M8148" t="s">
        <v>30</v>
      </c>
      <c r="N8148" t="s">
        <v>1233</v>
      </c>
      <c r="O8148">
        <v>719</v>
      </c>
      <c r="P8148" t="s">
        <v>1965</v>
      </c>
      <c r="S8148" t="s">
        <v>40</v>
      </c>
      <c r="T8148" t="s">
        <v>41</v>
      </c>
      <c r="U8148">
        <v>440</v>
      </c>
      <c r="Y8148" t="s">
        <v>11375</v>
      </c>
      <c r="AA8148">
        <v>34.043300000000002</v>
      </c>
      <c r="AB8148">
        <v>-118.2488</v>
      </c>
      <c r="AC8148">
        <f t="shared" si="127"/>
        <v>0</v>
      </c>
    </row>
    <row r="8149" spans="1:29" x14ac:dyDescent="0.35">
      <c r="A8149">
        <v>221405910</v>
      </c>
      <c r="B8149" s="1">
        <v>44582</v>
      </c>
      <c r="C8149" s="1">
        <v>44579</v>
      </c>
      <c r="D8149">
        <v>1901</v>
      </c>
      <c r="E8149">
        <v>14</v>
      </c>
      <c r="F8149" t="s">
        <v>10500</v>
      </c>
      <c r="G8149">
        <v>1464</v>
      </c>
      <c r="H8149">
        <v>1</v>
      </c>
      <c r="I8149">
        <v>420</v>
      </c>
      <c r="J8149" t="s">
        <v>352</v>
      </c>
      <c r="K8149" t="s">
        <v>11376</v>
      </c>
      <c r="L8149">
        <v>27</v>
      </c>
      <c r="M8149" t="s">
        <v>30</v>
      </c>
      <c r="N8149" t="s">
        <v>73</v>
      </c>
      <c r="O8149">
        <v>504</v>
      </c>
      <c r="P8149" t="s">
        <v>673</v>
      </c>
      <c r="S8149" t="s">
        <v>40</v>
      </c>
      <c r="T8149" t="s">
        <v>41</v>
      </c>
      <c r="U8149">
        <v>420</v>
      </c>
      <c r="Y8149" t="s">
        <v>123</v>
      </c>
      <c r="Z8149" t="s">
        <v>11377</v>
      </c>
      <c r="AA8149">
        <v>33.972000000000001</v>
      </c>
      <c r="AB8149">
        <v>-118.4301</v>
      </c>
      <c r="AC8149">
        <f t="shared" si="127"/>
        <v>0</v>
      </c>
    </row>
    <row r="8150" spans="1:29" x14ac:dyDescent="0.35">
      <c r="A8150">
        <v>220124703</v>
      </c>
      <c r="B8150" s="1">
        <v>44884</v>
      </c>
      <c r="C8150" s="1">
        <v>44884</v>
      </c>
      <c r="D8150">
        <v>225</v>
      </c>
      <c r="E8150">
        <v>1</v>
      </c>
      <c r="F8150" t="s">
        <v>36</v>
      </c>
      <c r="G8150">
        <v>159</v>
      </c>
      <c r="H8150">
        <v>2</v>
      </c>
      <c r="I8150">
        <v>624</v>
      </c>
      <c r="J8150" t="s">
        <v>171</v>
      </c>
      <c r="K8150" t="s">
        <v>3096</v>
      </c>
      <c r="L8150">
        <v>29</v>
      </c>
      <c r="M8150" t="s">
        <v>94</v>
      </c>
      <c r="N8150" t="s">
        <v>163</v>
      </c>
      <c r="O8150">
        <v>108</v>
      </c>
      <c r="P8150" t="s">
        <v>105</v>
      </c>
      <c r="Q8150">
        <v>400</v>
      </c>
      <c r="R8150" t="s">
        <v>143</v>
      </c>
      <c r="S8150" t="s">
        <v>40</v>
      </c>
      <c r="T8150" t="s">
        <v>41</v>
      </c>
      <c r="U8150">
        <v>624</v>
      </c>
      <c r="Y8150" t="s">
        <v>788</v>
      </c>
      <c r="Z8150" t="s">
        <v>148</v>
      </c>
      <c r="AA8150">
        <v>34.038699999999999</v>
      </c>
      <c r="AB8150">
        <v>-118.23350000000001</v>
      </c>
      <c r="AC8150">
        <f t="shared" si="127"/>
        <v>0</v>
      </c>
    </row>
    <row r="8151" spans="1:29" x14ac:dyDescent="0.35">
      <c r="A8151">
        <v>221110120</v>
      </c>
      <c r="B8151" s="1">
        <v>44718</v>
      </c>
      <c r="C8151" s="1">
        <v>44718</v>
      </c>
      <c r="D8151">
        <v>2140</v>
      </c>
      <c r="E8151">
        <v>11</v>
      </c>
      <c r="F8151" t="s">
        <v>64</v>
      </c>
      <c r="G8151">
        <v>1181</v>
      </c>
      <c r="H8151">
        <v>1</v>
      </c>
      <c r="I8151">
        <v>510</v>
      </c>
      <c r="J8151" t="s">
        <v>29</v>
      </c>
      <c r="L8151">
        <v>0</v>
      </c>
      <c r="O8151">
        <v>101</v>
      </c>
      <c r="P8151" t="s">
        <v>32</v>
      </c>
      <c r="S8151" t="s">
        <v>40</v>
      </c>
      <c r="T8151" t="s">
        <v>41</v>
      </c>
      <c r="U8151">
        <v>510</v>
      </c>
      <c r="Y8151" t="s">
        <v>11378</v>
      </c>
      <c r="AA8151">
        <v>34.080800000000004</v>
      </c>
      <c r="AB8151">
        <v>-118.2655</v>
      </c>
      <c r="AC8151">
        <f t="shared" si="127"/>
        <v>0</v>
      </c>
    </row>
    <row r="8152" spans="1:29" x14ac:dyDescent="0.35">
      <c r="A8152">
        <v>232005858</v>
      </c>
      <c r="B8152" s="1">
        <v>44973</v>
      </c>
      <c r="C8152" s="1">
        <v>44605</v>
      </c>
      <c r="D8152">
        <v>1137</v>
      </c>
      <c r="E8152">
        <v>20</v>
      </c>
      <c r="F8152" t="s">
        <v>10529</v>
      </c>
      <c r="G8152">
        <v>2014</v>
      </c>
      <c r="H8152">
        <v>2</v>
      </c>
      <c r="I8152">
        <v>930</v>
      </c>
      <c r="J8152" t="s">
        <v>339</v>
      </c>
      <c r="K8152" t="s">
        <v>11379</v>
      </c>
      <c r="L8152">
        <v>35</v>
      </c>
      <c r="M8152" t="s">
        <v>30</v>
      </c>
      <c r="N8152" t="s">
        <v>95</v>
      </c>
      <c r="O8152">
        <v>101</v>
      </c>
      <c r="P8152" t="s">
        <v>32</v>
      </c>
      <c r="Q8152">
        <v>511</v>
      </c>
      <c r="R8152" t="s">
        <v>151</v>
      </c>
      <c r="S8152" t="s">
        <v>40</v>
      </c>
      <c r="T8152" t="s">
        <v>41</v>
      </c>
      <c r="U8152">
        <v>930</v>
      </c>
      <c r="Y8152" t="s">
        <v>11380</v>
      </c>
      <c r="AA8152">
        <v>34.073700000000002</v>
      </c>
      <c r="AB8152">
        <v>-118.3043</v>
      </c>
      <c r="AC8152">
        <f t="shared" si="127"/>
        <v>0</v>
      </c>
    </row>
    <row r="8153" spans="1:29" x14ac:dyDescent="0.35">
      <c r="A8153">
        <v>221608793</v>
      </c>
      <c r="B8153" s="1">
        <v>44707</v>
      </c>
      <c r="C8153" s="1">
        <v>44706</v>
      </c>
      <c r="D8153">
        <v>1800</v>
      </c>
      <c r="E8153">
        <v>16</v>
      </c>
      <c r="F8153" t="s">
        <v>10593</v>
      </c>
      <c r="G8153">
        <v>1642</v>
      </c>
      <c r="H8153">
        <v>2</v>
      </c>
      <c r="I8153">
        <v>627</v>
      </c>
      <c r="J8153" t="s">
        <v>616</v>
      </c>
      <c r="K8153" t="s">
        <v>11381</v>
      </c>
      <c r="L8153">
        <v>16</v>
      </c>
      <c r="M8153" t="s">
        <v>94</v>
      </c>
      <c r="N8153" t="s">
        <v>95</v>
      </c>
      <c r="O8153">
        <v>501</v>
      </c>
      <c r="P8153" t="s">
        <v>164</v>
      </c>
      <c r="Q8153">
        <v>301</v>
      </c>
      <c r="R8153" t="s">
        <v>3477</v>
      </c>
      <c r="S8153" t="s">
        <v>355</v>
      </c>
      <c r="T8153" t="s">
        <v>356</v>
      </c>
      <c r="U8153">
        <v>627</v>
      </c>
      <c r="Y8153" t="s">
        <v>11382</v>
      </c>
      <c r="AA8153">
        <v>34.255600000000001</v>
      </c>
      <c r="AB8153">
        <v>-118.4183</v>
      </c>
      <c r="AC8153">
        <f t="shared" si="127"/>
        <v>1</v>
      </c>
    </row>
    <row r="8154" spans="1:29" x14ac:dyDescent="0.35">
      <c r="A8154">
        <v>220105471</v>
      </c>
      <c r="B8154" s="1">
        <v>44586</v>
      </c>
      <c r="C8154" s="1">
        <v>44571</v>
      </c>
      <c r="D8154">
        <v>510</v>
      </c>
      <c r="E8154">
        <v>1</v>
      </c>
      <c r="F8154" t="s">
        <v>36</v>
      </c>
      <c r="G8154">
        <v>119</v>
      </c>
      <c r="H8154">
        <v>2</v>
      </c>
      <c r="I8154">
        <v>624</v>
      </c>
      <c r="J8154" t="s">
        <v>171</v>
      </c>
      <c r="K8154" t="s">
        <v>11383</v>
      </c>
      <c r="L8154">
        <v>62</v>
      </c>
      <c r="M8154" t="s">
        <v>94</v>
      </c>
      <c r="N8154" t="s">
        <v>163</v>
      </c>
      <c r="O8154">
        <v>900</v>
      </c>
      <c r="P8154" t="s">
        <v>3685</v>
      </c>
      <c r="Q8154">
        <v>400</v>
      </c>
      <c r="R8154" t="s">
        <v>143</v>
      </c>
      <c r="S8154" t="s">
        <v>33</v>
      </c>
      <c r="T8154" t="s">
        <v>34</v>
      </c>
      <c r="U8154">
        <v>624</v>
      </c>
      <c r="Y8154" t="s">
        <v>1250</v>
      </c>
      <c r="AA8154">
        <v>34.056100000000001</v>
      </c>
      <c r="AB8154">
        <v>-118.2375</v>
      </c>
      <c r="AC8154">
        <f t="shared" si="127"/>
        <v>1</v>
      </c>
    </row>
    <row r="8155" spans="1:29" x14ac:dyDescent="0.35">
      <c r="A8155">
        <v>221822559</v>
      </c>
      <c r="B8155" s="1">
        <v>44917</v>
      </c>
      <c r="C8155" s="1">
        <v>44917</v>
      </c>
      <c r="D8155">
        <v>1130</v>
      </c>
      <c r="E8155">
        <v>18</v>
      </c>
      <c r="F8155" t="s">
        <v>10516</v>
      </c>
      <c r="G8155">
        <v>1834</v>
      </c>
      <c r="H8155">
        <v>1</v>
      </c>
      <c r="I8155">
        <v>510</v>
      </c>
      <c r="J8155" t="s">
        <v>29</v>
      </c>
      <c r="L8155">
        <v>0</v>
      </c>
      <c r="O8155">
        <v>101</v>
      </c>
      <c r="P8155" t="s">
        <v>32</v>
      </c>
      <c r="S8155" t="s">
        <v>40</v>
      </c>
      <c r="T8155" t="s">
        <v>41</v>
      </c>
      <c r="U8155">
        <v>510</v>
      </c>
      <c r="Y8155" t="s">
        <v>11384</v>
      </c>
      <c r="AA8155">
        <v>33.941899999999997</v>
      </c>
      <c r="AB8155">
        <v>-118.26090000000001</v>
      </c>
      <c r="AC8155">
        <f t="shared" si="127"/>
        <v>0</v>
      </c>
    </row>
    <row r="8156" spans="1:29" x14ac:dyDescent="0.35">
      <c r="A8156">
        <v>221305244</v>
      </c>
      <c r="B8156" s="1">
        <v>44588</v>
      </c>
      <c r="C8156" s="1">
        <v>44583</v>
      </c>
      <c r="D8156">
        <v>1100</v>
      </c>
      <c r="E8156">
        <v>13</v>
      </c>
      <c r="F8156" t="s">
        <v>62</v>
      </c>
      <c r="G8156">
        <v>1309</v>
      </c>
      <c r="H8156">
        <v>1</v>
      </c>
      <c r="I8156">
        <v>331</v>
      </c>
      <c r="J8156" t="s">
        <v>233</v>
      </c>
      <c r="K8156" t="s">
        <v>237</v>
      </c>
      <c r="L8156">
        <v>23</v>
      </c>
      <c r="M8156" t="s">
        <v>94</v>
      </c>
      <c r="N8156" t="s">
        <v>73</v>
      </c>
      <c r="O8156">
        <v>108</v>
      </c>
      <c r="P8156" t="s">
        <v>105</v>
      </c>
      <c r="S8156" t="s">
        <v>40</v>
      </c>
      <c r="T8156" t="s">
        <v>41</v>
      </c>
      <c r="U8156">
        <v>331</v>
      </c>
      <c r="Y8156" t="s">
        <v>11385</v>
      </c>
      <c r="AA8156">
        <v>34.016199999999998</v>
      </c>
      <c r="AB8156">
        <v>-118.2299</v>
      </c>
      <c r="AC8156">
        <f t="shared" si="127"/>
        <v>0</v>
      </c>
    </row>
    <row r="8157" spans="1:29" x14ac:dyDescent="0.35">
      <c r="A8157">
        <v>221413716</v>
      </c>
      <c r="B8157" s="1">
        <v>44731</v>
      </c>
      <c r="C8157" s="1">
        <v>44711</v>
      </c>
      <c r="D8157">
        <v>1148</v>
      </c>
      <c r="E8157">
        <v>14</v>
      </c>
      <c r="F8157" t="s">
        <v>10500</v>
      </c>
      <c r="G8157">
        <v>1407</v>
      </c>
      <c r="H8157">
        <v>2</v>
      </c>
      <c r="I8157">
        <v>740</v>
      </c>
      <c r="J8157" t="s">
        <v>224</v>
      </c>
      <c r="K8157">
        <v>329</v>
      </c>
      <c r="L8157">
        <v>36</v>
      </c>
      <c r="M8157" t="s">
        <v>30</v>
      </c>
      <c r="N8157" t="s">
        <v>31</v>
      </c>
      <c r="O8157">
        <v>101</v>
      </c>
      <c r="P8157" t="s">
        <v>32</v>
      </c>
      <c r="S8157" t="s">
        <v>40</v>
      </c>
      <c r="T8157" t="s">
        <v>41</v>
      </c>
      <c r="U8157">
        <v>740</v>
      </c>
      <c r="Y8157" t="s">
        <v>11386</v>
      </c>
      <c r="AA8157">
        <v>34.025199999999998</v>
      </c>
      <c r="AB8157">
        <v>-118.4041</v>
      </c>
      <c r="AC8157">
        <f t="shared" si="127"/>
        <v>0</v>
      </c>
    </row>
    <row r="8158" spans="1:29" x14ac:dyDescent="0.35">
      <c r="A8158">
        <v>221226261</v>
      </c>
      <c r="B8158" s="1">
        <v>44925</v>
      </c>
      <c r="C8158" s="1">
        <v>44925</v>
      </c>
      <c r="D8158">
        <v>1500</v>
      </c>
      <c r="E8158">
        <v>12</v>
      </c>
      <c r="F8158" t="s">
        <v>68</v>
      </c>
      <c r="G8158">
        <v>1273</v>
      </c>
      <c r="H8158">
        <v>2</v>
      </c>
      <c r="I8158">
        <v>940</v>
      </c>
      <c r="J8158" t="s">
        <v>1684</v>
      </c>
      <c r="K8158" t="s">
        <v>11387</v>
      </c>
      <c r="L8158">
        <v>11</v>
      </c>
      <c r="M8158" t="s">
        <v>30</v>
      </c>
      <c r="N8158" t="s">
        <v>163</v>
      </c>
      <c r="O8158">
        <v>501</v>
      </c>
      <c r="P8158" t="s">
        <v>164</v>
      </c>
      <c r="S8158" t="s">
        <v>40</v>
      </c>
      <c r="T8158" t="s">
        <v>41</v>
      </c>
      <c r="U8158">
        <v>940</v>
      </c>
      <c r="Y8158" t="s">
        <v>4858</v>
      </c>
      <c r="AA8158">
        <v>33.959000000000003</v>
      </c>
      <c r="AB8158">
        <v>-118.30029999999999</v>
      </c>
      <c r="AC8158">
        <f t="shared" si="127"/>
        <v>0</v>
      </c>
    </row>
    <row r="8159" spans="1:29" x14ac:dyDescent="0.35">
      <c r="A8159">
        <v>222004439</v>
      </c>
      <c r="B8159" s="1">
        <v>44574</v>
      </c>
      <c r="C8159" s="1">
        <v>44573</v>
      </c>
      <c r="D8159">
        <v>2000</v>
      </c>
      <c r="E8159">
        <v>20</v>
      </c>
      <c r="F8159" t="s">
        <v>10529</v>
      </c>
      <c r="G8159">
        <v>2071</v>
      </c>
      <c r="H8159">
        <v>1</v>
      </c>
      <c r="I8159">
        <v>510</v>
      </c>
      <c r="J8159" t="s">
        <v>29</v>
      </c>
      <c r="L8159">
        <v>0</v>
      </c>
      <c r="O8159">
        <v>101</v>
      </c>
      <c r="P8159" t="s">
        <v>32</v>
      </c>
      <c r="S8159" t="s">
        <v>40</v>
      </c>
      <c r="T8159" t="s">
        <v>41</v>
      </c>
      <c r="U8159">
        <v>510</v>
      </c>
      <c r="Y8159" t="s">
        <v>11388</v>
      </c>
      <c r="AA8159">
        <v>34.047199999999997</v>
      </c>
      <c r="AB8159">
        <v>-118.31570000000001</v>
      </c>
      <c r="AC8159">
        <f t="shared" si="127"/>
        <v>0</v>
      </c>
    </row>
    <row r="8160" spans="1:29" x14ac:dyDescent="0.35">
      <c r="A8160">
        <v>221315967</v>
      </c>
      <c r="B8160" s="1">
        <v>44786</v>
      </c>
      <c r="C8160" s="1">
        <v>44786</v>
      </c>
      <c r="D8160">
        <v>2200</v>
      </c>
      <c r="E8160">
        <v>13</v>
      </c>
      <c r="F8160" t="s">
        <v>62</v>
      </c>
      <c r="G8160">
        <v>1345</v>
      </c>
      <c r="H8160">
        <v>2</v>
      </c>
      <c r="I8160">
        <v>626</v>
      </c>
      <c r="J8160" t="s">
        <v>141</v>
      </c>
      <c r="K8160" t="s">
        <v>11389</v>
      </c>
      <c r="L8160">
        <v>22</v>
      </c>
      <c r="M8160" t="s">
        <v>30</v>
      </c>
      <c r="N8160" t="s">
        <v>95</v>
      </c>
      <c r="O8160">
        <v>102</v>
      </c>
      <c r="P8160" t="s">
        <v>186</v>
      </c>
      <c r="Q8160">
        <v>400</v>
      </c>
      <c r="R8160" t="s">
        <v>143</v>
      </c>
      <c r="S8160" t="s">
        <v>40</v>
      </c>
      <c r="T8160" t="s">
        <v>41</v>
      </c>
      <c r="U8160">
        <v>626</v>
      </c>
      <c r="Y8160" t="s">
        <v>6424</v>
      </c>
      <c r="AA8160">
        <v>34.013300000000001</v>
      </c>
      <c r="AB8160">
        <v>-118.2522</v>
      </c>
      <c r="AC8160">
        <f t="shared" si="127"/>
        <v>0</v>
      </c>
    </row>
    <row r="8161" spans="1:29" x14ac:dyDescent="0.35">
      <c r="A8161">
        <v>222006396</v>
      </c>
      <c r="B8161" s="1">
        <v>44616</v>
      </c>
      <c r="C8161" s="1">
        <v>44616</v>
      </c>
      <c r="D8161">
        <v>1600</v>
      </c>
      <c r="E8161">
        <v>20</v>
      </c>
      <c r="F8161" t="s">
        <v>10529</v>
      </c>
      <c r="G8161">
        <v>2027</v>
      </c>
      <c r="H8161">
        <v>1</v>
      </c>
      <c r="I8161">
        <v>210</v>
      </c>
      <c r="J8161" t="s">
        <v>149</v>
      </c>
      <c r="K8161" t="s">
        <v>11390</v>
      </c>
      <c r="L8161">
        <v>25</v>
      </c>
      <c r="M8161" t="s">
        <v>94</v>
      </c>
      <c r="N8161" t="s">
        <v>31</v>
      </c>
      <c r="O8161">
        <v>101</v>
      </c>
      <c r="P8161" t="s">
        <v>32</v>
      </c>
      <c r="Q8161">
        <v>400</v>
      </c>
      <c r="R8161" t="s">
        <v>143</v>
      </c>
      <c r="S8161" t="s">
        <v>40</v>
      </c>
      <c r="T8161" t="s">
        <v>41</v>
      </c>
      <c r="U8161">
        <v>210</v>
      </c>
      <c r="Y8161" t="s">
        <v>677</v>
      </c>
      <c r="Z8161" t="s">
        <v>89</v>
      </c>
      <c r="AA8161">
        <v>34.065399999999997</v>
      </c>
      <c r="AB8161">
        <v>-118.29170000000001</v>
      </c>
      <c r="AC8161">
        <f t="shared" si="127"/>
        <v>0</v>
      </c>
    </row>
    <row r="8162" spans="1:29" x14ac:dyDescent="0.35">
      <c r="A8162">
        <v>221907138</v>
      </c>
      <c r="B8162" s="1">
        <v>44638</v>
      </c>
      <c r="C8162" s="1">
        <v>44599</v>
      </c>
      <c r="D8162">
        <v>1835</v>
      </c>
      <c r="E8162">
        <v>19</v>
      </c>
      <c r="F8162" t="s">
        <v>10514</v>
      </c>
      <c r="G8162">
        <v>1985</v>
      </c>
      <c r="H8162">
        <v>1</v>
      </c>
      <c r="I8162">
        <v>442</v>
      </c>
      <c r="J8162" t="s">
        <v>179</v>
      </c>
      <c r="K8162">
        <v>325</v>
      </c>
      <c r="L8162">
        <v>0</v>
      </c>
      <c r="M8162" t="s">
        <v>46</v>
      </c>
      <c r="N8162" t="s">
        <v>46</v>
      </c>
      <c r="O8162">
        <v>402</v>
      </c>
      <c r="P8162" t="s">
        <v>195</v>
      </c>
      <c r="S8162" t="s">
        <v>40</v>
      </c>
      <c r="T8162" t="s">
        <v>41</v>
      </c>
      <c r="U8162">
        <v>442</v>
      </c>
      <c r="Y8162" t="s">
        <v>11391</v>
      </c>
      <c r="AA8162">
        <v>34.224800000000002</v>
      </c>
      <c r="AB8162">
        <v>-118.4517</v>
      </c>
      <c r="AC8162">
        <f t="shared" si="127"/>
        <v>0</v>
      </c>
    </row>
    <row r="8163" spans="1:29" x14ac:dyDescent="0.35">
      <c r="A8163">
        <v>220220524</v>
      </c>
      <c r="B8163" s="1">
        <v>44886</v>
      </c>
      <c r="C8163" s="1">
        <v>44886</v>
      </c>
      <c r="D8163">
        <v>350</v>
      </c>
      <c r="E8163">
        <v>2</v>
      </c>
      <c r="F8163" t="s">
        <v>56</v>
      </c>
      <c r="G8163">
        <v>204</v>
      </c>
      <c r="H8163">
        <v>1</v>
      </c>
      <c r="I8163">
        <v>310</v>
      </c>
      <c r="J8163" t="s">
        <v>71</v>
      </c>
      <c r="K8163" t="s">
        <v>11392</v>
      </c>
      <c r="L8163">
        <v>0</v>
      </c>
      <c r="M8163" t="s">
        <v>46</v>
      </c>
      <c r="N8163" t="s">
        <v>46</v>
      </c>
      <c r="O8163">
        <v>203</v>
      </c>
      <c r="P8163" t="s">
        <v>101</v>
      </c>
      <c r="S8163" t="s">
        <v>40</v>
      </c>
      <c r="T8163" t="s">
        <v>41</v>
      </c>
      <c r="U8163">
        <v>310</v>
      </c>
      <c r="Y8163" t="s">
        <v>11393</v>
      </c>
      <c r="AA8163">
        <v>34.0886</v>
      </c>
      <c r="AB8163">
        <v>-118.27630000000001</v>
      </c>
      <c r="AC8163">
        <f t="shared" si="127"/>
        <v>0</v>
      </c>
    </row>
    <row r="8164" spans="1:29" x14ac:dyDescent="0.35">
      <c r="A8164">
        <v>221406840</v>
      </c>
      <c r="B8164" s="1">
        <v>44619</v>
      </c>
      <c r="C8164" s="1">
        <v>44616</v>
      </c>
      <c r="D8164">
        <v>500</v>
      </c>
      <c r="E8164">
        <v>14</v>
      </c>
      <c r="F8164" t="s">
        <v>10500</v>
      </c>
      <c r="G8164">
        <v>1454</v>
      </c>
      <c r="H8164">
        <v>1</v>
      </c>
      <c r="I8164">
        <v>420</v>
      </c>
      <c r="J8164" t="s">
        <v>352</v>
      </c>
      <c r="K8164" t="s">
        <v>3865</v>
      </c>
      <c r="L8164">
        <v>37</v>
      </c>
      <c r="M8164" t="s">
        <v>30</v>
      </c>
      <c r="N8164" t="s">
        <v>73</v>
      </c>
      <c r="O8164">
        <v>108</v>
      </c>
      <c r="P8164" t="s">
        <v>105</v>
      </c>
      <c r="S8164" t="s">
        <v>40</v>
      </c>
      <c r="T8164" t="s">
        <v>41</v>
      </c>
      <c r="U8164">
        <v>420</v>
      </c>
      <c r="Y8164" t="s">
        <v>11394</v>
      </c>
      <c r="AA8164">
        <v>33.986499999999999</v>
      </c>
      <c r="AB8164">
        <v>-118.4363</v>
      </c>
      <c r="AC8164">
        <f t="shared" si="127"/>
        <v>0</v>
      </c>
    </row>
    <row r="8165" spans="1:29" x14ac:dyDescent="0.35">
      <c r="A8165">
        <v>220916064</v>
      </c>
      <c r="B8165" s="1">
        <v>44877</v>
      </c>
      <c r="C8165" s="1">
        <v>44868</v>
      </c>
      <c r="D8165">
        <v>130</v>
      </c>
      <c r="E8165">
        <v>9</v>
      </c>
      <c r="F8165" t="s">
        <v>49</v>
      </c>
      <c r="G8165">
        <v>946</v>
      </c>
      <c r="H8165">
        <v>2</v>
      </c>
      <c r="I8165">
        <v>354</v>
      </c>
      <c r="J8165" t="s">
        <v>167</v>
      </c>
      <c r="K8165" t="s">
        <v>1576</v>
      </c>
      <c r="L8165">
        <v>24</v>
      </c>
      <c r="M8165" t="s">
        <v>94</v>
      </c>
      <c r="N8165" t="s">
        <v>163</v>
      </c>
      <c r="O8165">
        <v>602</v>
      </c>
      <c r="P8165" t="s">
        <v>5715</v>
      </c>
      <c r="S8165" t="s">
        <v>33</v>
      </c>
      <c r="T8165" t="s">
        <v>34</v>
      </c>
      <c r="U8165">
        <v>354</v>
      </c>
      <c r="Y8165" t="s">
        <v>11395</v>
      </c>
      <c r="AA8165">
        <v>34.175699999999999</v>
      </c>
      <c r="AB8165">
        <v>-118.44</v>
      </c>
      <c r="AC8165">
        <f t="shared" si="127"/>
        <v>1</v>
      </c>
    </row>
    <row r="8166" spans="1:29" x14ac:dyDescent="0.35">
      <c r="A8166">
        <v>220607944</v>
      </c>
      <c r="B8166" s="1">
        <v>44645</v>
      </c>
      <c r="C8166" s="1">
        <v>44645</v>
      </c>
      <c r="D8166">
        <v>1730</v>
      </c>
      <c r="E8166">
        <v>6</v>
      </c>
      <c r="F8166" t="s">
        <v>91</v>
      </c>
      <c r="G8166">
        <v>631</v>
      </c>
      <c r="H8166">
        <v>2</v>
      </c>
      <c r="I8166">
        <v>745</v>
      </c>
      <c r="J8166" t="s">
        <v>139</v>
      </c>
      <c r="K8166" t="s">
        <v>11396</v>
      </c>
      <c r="L8166">
        <v>73</v>
      </c>
      <c r="M8166" t="s">
        <v>30</v>
      </c>
      <c r="N8166" t="s">
        <v>73</v>
      </c>
      <c r="O8166">
        <v>501</v>
      </c>
      <c r="P8166" t="s">
        <v>164</v>
      </c>
      <c r="Q8166">
        <v>400</v>
      </c>
      <c r="R8166" t="s">
        <v>143</v>
      </c>
      <c r="S8166" t="s">
        <v>40</v>
      </c>
      <c r="T8166" t="s">
        <v>41</v>
      </c>
      <c r="U8166">
        <v>745</v>
      </c>
      <c r="Y8166" t="s">
        <v>11397</v>
      </c>
      <c r="AA8166">
        <v>34.091700000000003</v>
      </c>
      <c r="AB8166">
        <v>-118.3926</v>
      </c>
      <c r="AC8166">
        <f t="shared" si="127"/>
        <v>0</v>
      </c>
    </row>
    <row r="8167" spans="1:29" x14ac:dyDescent="0.35">
      <c r="A8167">
        <v>221011807</v>
      </c>
      <c r="B8167" s="1">
        <v>44762</v>
      </c>
      <c r="C8167" s="1">
        <v>44747</v>
      </c>
      <c r="D8167">
        <v>750</v>
      </c>
      <c r="E8167">
        <v>10</v>
      </c>
      <c r="F8167" t="s">
        <v>103</v>
      </c>
      <c r="G8167">
        <v>1011</v>
      </c>
      <c r="H8167">
        <v>2</v>
      </c>
      <c r="I8167">
        <v>354</v>
      </c>
      <c r="J8167" t="s">
        <v>167</v>
      </c>
      <c r="K8167" t="s">
        <v>11398</v>
      </c>
      <c r="L8167">
        <v>31</v>
      </c>
      <c r="M8167" t="s">
        <v>94</v>
      </c>
      <c r="N8167" t="s">
        <v>95</v>
      </c>
      <c r="O8167">
        <v>502</v>
      </c>
      <c r="P8167" t="s">
        <v>47</v>
      </c>
      <c r="S8167" t="s">
        <v>40</v>
      </c>
      <c r="T8167" t="s">
        <v>41</v>
      </c>
      <c r="U8167">
        <v>354</v>
      </c>
      <c r="Y8167" t="s">
        <v>11399</v>
      </c>
      <c r="AA8167">
        <v>34.2012</v>
      </c>
      <c r="AB8167">
        <v>-118.5445</v>
      </c>
      <c r="AC8167">
        <f t="shared" si="127"/>
        <v>0</v>
      </c>
    </row>
    <row r="8168" spans="1:29" x14ac:dyDescent="0.35">
      <c r="A8168">
        <v>220124156</v>
      </c>
      <c r="B8168" s="1">
        <v>44873</v>
      </c>
      <c r="C8168" s="1">
        <v>44862</v>
      </c>
      <c r="D8168">
        <v>1000</v>
      </c>
      <c r="E8168">
        <v>1</v>
      </c>
      <c r="F8168" t="s">
        <v>36</v>
      </c>
      <c r="G8168">
        <v>124</v>
      </c>
      <c r="H8168">
        <v>1</v>
      </c>
      <c r="I8168">
        <v>320</v>
      </c>
      <c r="J8168" t="s">
        <v>435</v>
      </c>
      <c r="K8168" t="s">
        <v>3102</v>
      </c>
      <c r="L8168">
        <v>0</v>
      </c>
      <c r="M8168" t="s">
        <v>46</v>
      </c>
      <c r="N8168" t="s">
        <v>46</v>
      </c>
      <c r="O8168">
        <v>725</v>
      </c>
      <c r="P8168" t="s">
        <v>199</v>
      </c>
      <c r="S8168" t="s">
        <v>40</v>
      </c>
      <c r="T8168" t="s">
        <v>41</v>
      </c>
      <c r="U8168">
        <v>320</v>
      </c>
      <c r="Y8168" t="s">
        <v>7489</v>
      </c>
      <c r="AA8168">
        <v>34.053899999999999</v>
      </c>
      <c r="AB8168">
        <v>-118.2436</v>
      </c>
      <c r="AC8168">
        <f t="shared" si="127"/>
        <v>0</v>
      </c>
    </row>
    <row r="8169" spans="1:29" x14ac:dyDescent="0.35">
      <c r="A8169">
        <v>220200958</v>
      </c>
      <c r="B8169" s="1">
        <v>44835</v>
      </c>
      <c r="C8169" s="1">
        <v>44835</v>
      </c>
      <c r="D8169">
        <v>2150</v>
      </c>
      <c r="E8169">
        <v>2</v>
      </c>
      <c r="F8169" t="s">
        <v>56</v>
      </c>
      <c r="G8169">
        <v>201</v>
      </c>
      <c r="H8169">
        <v>1</v>
      </c>
      <c r="I8169">
        <v>236</v>
      </c>
      <c r="J8169" t="s">
        <v>692</v>
      </c>
      <c r="K8169" t="s">
        <v>11400</v>
      </c>
      <c r="L8169">
        <v>21</v>
      </c>
      <c r="M8169" t="s">
        <v>94</v>
      </c>
      <c r="N8169" t="s">
        <v>95</v>
      </c>
      <c r="O8169">
        <v>101</v>
      </c>
      <c r="P8169" t="s">
        <v>32</v>
      </c>
      <c r="Q8169">
        <v>400</v>
      </c>
      <c r="R8169" t="s">
        <v>143</v>
      </c>
      <c r="S8169" t="s">
        <v>84</v>
      </c>
      <c r="T8169" t="s">
        <v>85</v>
      </c>
      <c r="U8169">
        <v>236</v>
      </c>
      <c r="V8169">
        <v>910</v>
      </c>
      <c r="Y8169" t="s">
        <v>11401</v>
      </c>
      <c r="AA8169">
        <v>34.085799999999999</v>
      </c>
      <c r="AB8169">
        <v>-118.295</v>
      </c>
      <c r="AC8169">
        <f t="shared" si="127"/>
        <v>0</v>
      </c>
    </row>
    <row r="8170" spans="1:29" x14ac:dyDescent="0.35">
      <c r="A8170">
        <v>220611326</v>
      </c>
      <c r="B8170" s="1">
        <v>44717</v>
      </c>
      <c r="C8170" s="1">
        <v>44698</v>
      </c>
      <c r="D8170">
        <v>1930</v>
      </c>
      <c r="E8170">
        <v>6</v>
      </c>
      <c r="F8170" t="s">
        <v>91</v>
      </c>
      <c r="G8170">
        <v>678</v>
      </c>
      <c r="H8170">
        <v>1</v>
      </c>
      <c r="I8170">
        <v>330</v>
      </c>
      <c r="J8170" t="s">
        <v>37</v>
      </c>
      <c r="K8170" t="s">
        <v>11402</v>
      </c>
      <c r="L8170">
        <v>47</v>
      </c>
      <c r="M8170" t="s">
        <v>30</v>
      </c>
      <c r="N8170" t="s">
        <v>95</v>
      </c>
      <c r="O8170">
        <v>101</v>
      </c>
      <c r="P8170" t="s">
        <v>32</v>
      </c>
      <c r="S8170" t="s">
        <v>40</v>
      </c>
      <c r="T8170" t="s">
        <v>41</v>
      </c>
      <c r="U8170">
        <v>330</v>
      </c>
      <c r="Y8170" t="s">
        <v>4836</v>
      </c>
      <c r="Z8170" t="s">
        <v>8346</v>
      </c>
      <c r="AA8170">
        <v>34.090800000000002</v>
      </c>
      <c r="AB8170">
        <v>-118.3078</v>
      </c>
      <c r="AC8170">
        <f t="shared" si="127"/>
        <v>0</v>
      </c>
    </row>
    <row r="8171" spans="1:29" x14ac:dyDescent="0.35">
      <c r="A8171">
        <v>241714422</v>
      </c>
      <c r="B8171" s="1">
        <v>45617</v>
      </c>
      <c r="C8171" s="1">
        <v>44671</v>
      </c>
      <c r="D8171">
        <v>1200</v>
      </c>
      <c r="E8171">
        <v>17</v>
      </c>
      <c r="F8171" t="s">
        <v>10498</v>
      </c>
      <c r="G8171">
        <v>1781</v>
      </c>
      <c r="H8171">
        <v>2</v>
      </c>
      <c r="I8171">
        <v>668</v>
      </c>
      <c r="J8171" t="s">
        <v>287</v>
      </c>
      <c r="K8171" t="s">
        <v>11403</v>
      </c>
      <c r="L8171">
        <v>-1</v>
      </c>
      <c r="M8171" t="s">
        <v>46</v>
      </c>
      <c r="N8171" t="s">
        <v>46</v>
      </c>
      <c r="O8171">
        <v>203</v>
      </c>
      <c r="P8171" t="s">
        <v>101</v>
      </c>
      <c r="S8171" t="s">
        <v>40</v>
      </c>
      <c r="T8171" t="s">
        <v>41</v>
      </c>
      <c r="U8171">
        <v>668</v>
      </c>
      <c r="Y8171" t="s">
        <v>11404</v>
      </c>
      <c r="AA8171">
        <v>34.2318</v>
      </c>
      <c r="AB8171">
        <v>-118.5797</v>
      </c>
      <c r="AC8171">
        <f t="shared" si="127"/>
        <v>0</v>
      </c>
    </row>
    <row r="8172" spans="1:29" x14ac:dyDescent="0.35">
      <c r="A8172">
        <v>220810339</v>
      </c>
      <c r="B8172" s="1">
        <v>44710</v>
      </c>
      <c r="C8172" s="1">
        <v>44709</v>
      </c>
      <c r="D8172">
        <v>1330</v>
      </c>
      <c r="E8172">
        <v>8</v>
      </c>
      <c r="F8172" t="s">
        <v>109</v>
      </c>
      <c r="G8172">
        <v>885</v>
      </c>
      <c r="H8172">
        <v>1</v>
      </c>
      <c r="I8172">
        <v>341</v>
      </c>
      <c r="J8172" t="s">
        <v>157</v>
      </c>
      <c r="K8172" t="s">
        <v>245</v>
      </c>
      <c r="L8172">
        <v>40</v>
      </c>
      <c r="M8172" t="s">
        <v>30</v>
      </c>
      <c r="N8172" t="s">
        <v>73</v>
      </c>
      <c r="O8172">
        <v>109</v>
      </c>
      <c r="P8172" t="s">
        <v>1043</v>
      </c>
      <c r="S8172" t="s">
        <v>40</v>
      </c>
      <c r="T8172" t="s">
        <v>41</v>
      </c>
      <c r="U8172">
        <v>341</v>
      </c>
      <c r="Y8172" t="s">
        <v>11405</v>
      </c>
      <c r="AA8172">
        <v>34.046300000000002</v>
      </c>
      <c r="AB8172">
        <v>-118.4171</v>
      </c>
      <c r="AC8172">
        <f t="shared" si="127"/>
        <v>0</v>
      </c>
    </row>
    <row r="8173" spans="1:29" x14ac:dyDescent="0.35">
      <c r="A8173">
        <v>221805438</v>
      </c>
      <c r="B8173" s="1">
        <v>44594</v>
      </c>
      <c r="C8173" s="1">
        <v>44594</v>
      </c>
      <c r="D8173">
        <v>700</v>
      </c>
      <c r="E8173">
        <v>18</v>
      </c>
      <c r="F8173" t="s">
        <v>10516</v>
      </c>
      <c r="G8173">
        <v>1804</v>
      </c>
      <c r="H8173">
        <v>2</v>
      </c>
      <c r="I8173">
        <v>626</v>
      </c>
      <c r="J8173" t="s">
        <v>141</v>
      </c>
      <c r="K8173" t="s">
        <v>11406</v>
      </c>
      <c r="L8173">
        <v>38</v>
      </c>
      <c r="M8173" t="s">
        <v>94</v>
      </c>
      <c r="N8173" t="s">
        <v>95</v>
      </c>
      <c r="O8173">
        <v>502</v>
      </c>
      <c r="P8173" t="s">
        <v>47</v>
      </c>
      <c r="Q8173">
        <v>400</v>
      </c>
      <c r="R8173" t="s">
        <v>143</v>
      </c>
      <c r="S8173" t="s">
        <v>40</v>
      </c>
      <c r="T8173" t="s">
        <v>41</v>
      </c>
      <c r="U8173">
        <v>626</v>
      </c>
      <c r="Y8173" t="s">
        <v>11407</v>
      </c>
      <c r="AA8173">
        <v>33.959299999999999</v>
      </c>
      <c r="AB8173">
        <v>-118.2624</v>
      </c>
      <c r="AC8173">
        <f t="shared" si="127"/>
        <v>0</v>
      </c>
    </row>
    <row r="8174" spans="1:29" x14ac:dyDescent="0.35">
      <c r="A8174">
        <v>221223010</v>
      </c>
      <c r="B8174" s="1">
        <v>44871</v>
      </c>
      <c r="C8174" s="1">
        <v>44871</v>
      </c>
      <c r="D8174">
        <v>1630</v>
      </c>
      <c r="E8174">
        <v>12</v>
      </c>
      <c r="F8174" t="s">
        <v>68</v>
      </c>
      <c r="G8174">
        <v>1245</v>
      </c>
      <c r="H8174">
        <v>2</v>
      </c>
      <c r="I8174">
        <v>624</v>
      </c>
      <c r="J8174" t="s">
        <v>171</v>
      </c>
      <c r="K8174" t="s">
        <v>11408</v>
      </c>
      <c r="L8174">
        <v>59</v>
      </c>
      <c r="M8174" t="s">
        <v>94</v>
      </c>
      <c r="N8174" t="s">
        <v>163</v>
      </c>
      <c r="O8174">
        <v>501</v>
      </c>
      <c r="P8174" t="s">
        <v>164</v>
      </c>
      <c r="Q8174">
        <v>400</v>
      </c>
      <c r="R8174" t="s">
        <v>143</v>
      </c>
      <c r="S8174" t="s">
        <v>33</v>
      </c>
      <c r="T8174" t="s">
        <v>34</v>
      </c>
      <c r="U8174">
        <v>624</v>
      </c>
      <c r="Y8174" t="s">
        <v>11409</v>
      </c>
      <c r="AA8174">
        <v>33.982300000000002</v>
      </c>
      <c r="AB8174">
        <v>-118.29810000000001</v>
      </c>
      <c r="AC8174">
        <f t="shared" si="127"/>
        <v>1</v>
      </c>
    </row>
    <row r="8175" spans="1:29" x14ac:dyDescent="0.35">
      <c r="A8175">
        <v>221117138</v>
      </c>
      <c r="B8175" s="1">
        <v>44901</v>
      </c>
      <c r="C8175" s="1">
        <v>44901</v>
      </c>
      <c r="D8175">
        <v>600</v>
      </c>
      <c r="E8175">
        <v>11</v>
      </c>
      <c r="F8175" t="s">
        <v>64</v>
      </c>
      <c r="G8175">
        <v>1102</v>
      </c>
      <c r="H8175">
        <v>1</v>
      </c>
      <c r="I8175">
        <v>510</v>
      </c>
      <c r="J8175" t="s">
        <v>29</v>
      </c>
      <c r="L8175">
        <v>0</v>
      </c>
      <c r="O8175">
        <v>108</v>
      </c>
      <c r="P8175" t="s">
        <v>105</v>
      </c>
      <c r="S8175" t="s">
        <v>40</v>
      </c>
      <c r="T8175" t="s">
        <v>41</v>
      </c>
      <c r="U8175">
        <v>510</v>
      </c>
      <c r="Y8175" t="s">
        <v>11410</v>
      </c>
      <c r="AA8175">
        <v>34.138599999999997</v>
      </c>
      <c r="AB8175">
        <v>-118.2685</v>
      </c>
      <c r="AC8175">
        <f t="shared" si="127"/>
        <v>0</v>
      </c>
    </row>
    <row r="8176" spans="1:29" x14ac:dyDescent="0.35">
      <c r="A8176">
        <v>220511615</v>
      </c>
      <c r="B8176" s="1">
        <v>44764</v>
      </c>
      <c r="C8176" s="1">
        <v>44763</v>
      </c>
      <c r="D8176">
        <v>2200</v>
      </c>
      <c r="E8176">
        <v>5</v>
      </c>
      <c r="F8176" t="s">
        <v>98</v>
      </c>
      <c r="G8176">
        <v>529</v>
      </c>
      <c r="H8176">
        <v>1</v>
      </c>
      <c r="I8176">
        <v>510</v>
      </c>
      <c r="J8176" t="s">
        <v>29</v>
      </c>
      <c r="L8176">
        <v>0</v>
      </c>
      <c r="O8176">
        <v>104</v>
      </c>
      <c r="P8176" t="s">
        <v>201</v>
      </c>
      <c r="S8176" t="s">
        <v>40</v>
      </c>
      <c r="T8176" t="s">
        <v>41</v>
      </c>
      <c r="U8176">
        <v>510</v>
      </c>
      <c r="Y8176" t="s">
        <v>11411</v>
      </c>
      <c r="AA8176">
        <v>33.783000000000001</v>
      </c>
      <c r="AB8176">
        <v>-118.261</v>
      </c>
      <c r="AC8176">
        <f t="shared" si="127"/>
        <v>0</v>
      </c>
    </row>
    <row r="8177" spans="1:29" x14ac:dyDescent="0.35">
      <c r="A8177">
        <v>221200874</v>
      </c>
      <c r="B8177" s="1">
        <v>44883</v>
      </c>
      <c r="C8177" s="1">
        <v>44883</v>
      </c>
      <c r="D8177">
        <v>2300</v>
      </c>
      <c r="E8177">
        <v>12</v>
      </c>
      <c r="F8177" t="s">
        <v>68</v>
      </c>
      <c r="G8177">
        <v>1243</v>
      </c>
      <c r="H8177">
        <v>1</v>
      </c>
      <c r="I8177">
        <v>230</v>
      </c>
      <c r="J8177" t="s">
        <v>161</v>
      </c>
      <c r="K8177" t="s">
        <v>11412</v>
      </c>
      <c r="L8177">
        <v>65</v>
      </c>
      <c r="M8177" t="s">
        <v>30</v>
      </c>
      <c r="N8177" t="s">
        <v>163</v>
      </c>
      <c r="O8177">
        <v>501</v>
      </c>
      <c r="P8177" t="s">
        <v>164</v>
      </c>
      <c r="Q8177">
        <v>109</v>
      </c>
      <c r="R8177" t="s">
        <v>265</v>
      </c>
      <c r="S8177" t="s">
        <v>33</v>
      </c>
      <c r="T8177" t="s">
        <v>34</v>
      </c>
      <c r="U8177">
        <v>230</v>
      </c>
      <c r="V8177">
        <v>946</v>
      </c>
      <c r="Y8177" t="s">
        <v>11413</v>
      </c>
      <c r="AA8177">
        <v>33.978999999999999</v>
      </c>
      <c r="AB8177">
        <v>-118.3112</v>
      </c>
      <c r="AC8177">
        <f t="shared" si="127"/>
        <v>1</v>
      </c>
    </row>
    <row r="8178" spans="1:29" x14ac:dyDescent="0.35">
      <c r="A8178">
        <v>221216874</v>
      </c>
      <c r="B8178" s="1">
        <v>44775</v>
      </c>
      <c r="C8178" s="1">
        <v>44771</v>
      </c>
      <c r="D8178">
        <v>1745</v>
      </c>
      <c r="E8178">
        <v>12</v>
      </c>
      <c r="F8178" t="s">
        <v>68</v>
      </c>
      <c r="G8178">
        <v>1249</v>
      </c>
      <c r="H8178">
        <v>1</v>
      </c>
      <c r="I8178">
        <v>420</v>
      </c>
      <c r="J8178" t="s">
        <v>352</v>
      </c>
      <c r="L8178">
        <v>0</v>
      </c>
      <c r="O8178">
        <v>101</v>
      </c>
      <c r="P8178" t="s">
        <v>32</v>
      </c>
      <c r="S8178" t="s">
        <v>40</v>
      </c>
      <c r="T8178" t="s">
        <v>41</v>
      </c>
      <c r="U8178">
        <v>420</v>
      </c>
      <c r="Y8178" t="s">
        <v>11414</v>
      </c>
      <c r="AA8178">
        <v>33.976100000000002</v>
      </c>
      <c r="AB8178">
        <v>-118.286</v>
      </c>
      <c r="AC8178">
        <f t="shared" si="127"/>
        <v>0</v>
      </c>
    </row>
    <row r="8179" spans="1:29" x14ac:dyDescent="0.35">
      <c r="A8179">
        <v>220500704</v>
      </c>
      <c r="B8179" s="1">
        <v>44701</v>
      </c>
      <c r="C8179" s="1">
        <v>44701</v>
      </c>
      <c r="D8179">
        <v>2000</v>
      </c>
      <c r="E8179">
        <v>5</v>
      </c>
      <c r="F8179" t="s">
        <v>98</v>
      </c>
      <c r="G8179">
        <v>514</v>
      </c>
      <c r="H8179">
        <v>1</v>
      </c>
      <c r="I8179">
        <v>230</v>
      </c>
      <c r="J8179" t="s">
        <v>161</v>
      </c>
      <c r="K8179" t="s">
        <v>11415</v>
      </c>
      <c r="L8179">
        <v>38</v>
      </c>
      <c r="M8179" t="s">
        <v>30</v>
      </c>
      <c r="N8179" t="s">
        <v>95</v>
      </c>
      <c r="O8179">
        <v>103</v>
      </c>
      <c r="P8179" t="s">
        <v>146</v>
      </c>
      <c r="Q8179">
        <v>102</v>
      </c>
      <c r="R8179" t="s">
        <v>219</v>
      </c>
      <c r="S8179" t="s">
        <v>33</v>
      </c>
      <c r="T8179" t="s">
        <v>34</v>
      </c>
      <c r="U8179">
        <v>230</v>
      </c>
      <c r="V8179">
        <v>998</v>
      </c>
      <c r="Y8179" t="s">
        <v>11416</v>
      </c>
      <c r="AA8179">
        <v>33.789700000000003</v>
      </c>
      <c r="AB8179">
        <v>-118.2787</v>
      </c>
      <c r="AC8179">
        <f t="shared" si="127"/>
        <v>1</v>
      </c>
    </row>
    <row r="8180" spans="1:29" x14ac:dyDescent="0.35">
      <c r="A8180">
        <v>221317687</v>
      </c>
      <c r="B8180" s="1">
        <v>44818</v>
      </c>
      <c r="C8180" s="1">
        <v>44818</v>
      </c>
      <c r="D8180">
        <v>2010</v>
      </c>
      <c r="E8180">
        <v>13</v>
      </c>
      <c r="F8180" t="s">
        <v>62</v>
      </c>
      <c r="G8180">
        <v>1385</v>
      </c>
      <c r="H8180">
        <v>1</v>
      </c>
      <c r="I8180">
        <v>230</v>
      </c>
      <c r="J8180" t="s">
        <v>161</v>
      </c>
      <c r="K8180" t="s">
        <v>11417</v>
      </c>
      <c r="L8180">
        <v>19</v>
      </c>
      <c r="M8180" t="s">
        <v>94</v>
      </c>
      <c r="N8180" t="s">
        <v>163</v>
      </c>
      <c r="O8180">
        <v>501</v>
      </c>
      <c r="P8180" t="s">
        <v>164</v>
      </c>
      <c r="Q8180">
        <v>503</v>
      </c>
      <c r="R8180" t="s">
        <v>3186</v>
      </c>
      <c r="S8180" t="s">
        <v>33</v>
      </c>
      <c r="T8180" t="s">
        <v>34</v>
      </c>
      <c r="U8180">
        <v>230</v>
      </c>
      <c r="Y8180" t="s">
        <v>11418</v>
      </c>
      <c r="AA8180">
        <v>33.9861</v>
      </c>
      <c r="AB8180">
        <v>-118.2675</v>
      </c>
      <c r="AC8180">
        <f t="shared" si="127"/>
        <v>1</v>
      </c>
    </row>
    <row r="8181" spans="1:29" x14ac:dyDescent="0.35">
      <c r="A8181">
        <v>221515871</v>
      </c>
      <c r="B8181" s="1">
        <v>44841</v>
      </c>
      <c r="C8181" s="1">
        <v>44787</v>
      </c>
      <c r="D8181">
        <v>1700</v>
      </c>
      <c r="E8181">
        <v>15</v>
      </c>
      <c r="F8181" t="s">
        <v>10519</v>
      </c>
      <c r="G8181">
        <v>1503</v>
      </c>
      <c r="H8181">
        <v>2</v>
      </c>
      <c r="I8181">
        <v>626</v>
      </c>
      <c r="J8181" t="s">
        <v>141</v>
      </c>
      <c r="K8181" t="s">
        <v>1584</v>
      </c>
      <c r="L8181">
        <v>40</v>
      </c>
      <c r="M8181" t="s">
        <v>94</v>
      </c>
      <c r="N8181" t="s">
        <v>95</v>
      </c>
      <c r="O8181">
        <v>501</v>
      </c>
      <c r="P8181" t="s">
        <v>164</v>
      </c>
      <c r="Q8181">
        <v>400</v>
      </c>
      <c r="R8181" t="s">
        <v>143</v>
      </c>
      <c r="S8181" t="s">
        <v>84</v>
      </c>
      <c r="T8181" t="s">
        <v>85</v>
      </c>
      <c r="U8181">
        <v>626</v>
      </c>
      <c r="Y8181" t="s">
        <v>11419</v>
      </c>
      <c r="AA8181">
        <v>34.193899999999999</v>
      </c>
      <c r="AB8181">
        <v>-118.39870000000001</v>
      </c>
      <c r="AC8181">
        <f t="shared" si="127"/>
        <v>0</v>
      </c>
    </row>
    <row r="8182" spans="1:29" x14ac:dyDescent="0.35">
      <c r="A8182">
        <v>222012439</v>
      </c>
      <c r="B8182" s="1">
        <v>44761</v>
      </c>
      <c r="C8182" s="1">
        <v>44758</v>
      </c>
      <c r="D8182">
        <v>1745</v>
      </c>
      <c r="E8182">
        <v>20</v>
      </c>
      <c r="F8182" t="s">
        <v>10529</v>
      </c>
      <c r="G8182">
        <v>2049</v>
      </c>
      <c r="H8182">
        <v>1</v>
      </c>
      <c r="I8182">
        <v>341</v>
      </c>
      <c r="J8182" t="s">
        <v>157</v>
      </c>
      <c r="K8182" t="s">
        <v>2882</v>
      </c>
      <c r="L8182">
        <v>0</v>
      </c>
      <c r="M8182" t="s">
        <v>46</v>
      </c>
      <c r="N8182" t="s">
        <v>46</v>
      </c>
      <c r="O8182">
        <v>502</v>
      </c>
      <c r="P8182" t="s">
        <v>47</v>
      </c>
      <c r="S8182" t="s">
        <v>40</v>
      </c>
      <c r="T8182" t="s">
        <v>41</v>
      </c>
      <c r="U8182">
        <v>341</v>
      </c>
      <c r="Y8182" t="s">
        <v>11420</v>
      </c>
      <c r="AA8182">
        <v>34.056800000000003</v>
      </c>
      <c r="AB8182">
        <v>-118.2891</v>
      </c>
      <c r="AC8182">
        <f t="shared" si="127"/>
        <v>0</v>
      </c>
    </row>
    <row r="8183" spans="1:29" x14ac:dyDescent="0.35">
      <c r="A8183">
        <v>231709914</v>
      </c>
      <c r="B8183" s="1">
        <v>45063</v>
      </c>
      <c r="C8183" s="1">
        <v>44801</v>
      </c>
      <c r="D8183">
        <v>1750</v>
      </c>
      <c r="E8183">
        <v>17</v>
      </c>
      <c r="F8183" t="s">
        <v>10498</v>
      </c>
      <c r="G8183">
        <v>1788</v>
      </c>
      <c r="H8183">
        <v>1</v>
      </c>
      <c r="I8183">
        <v>442</v>
      </c>
      <c r="J8183" t="s">
        <v>179</v>
      </c>
      <c r="K8183" t="s">
        <v>11421</v>
      </c>
      <c r="L8183">
        <v>0</v>
      </c>
      <c r="M8183" t="s">
        <v>46</v>
      </c>
      <c r="N8183" t="s">
        <v>46</v>
      </c>
      <c r="O8183">
        <v>404</v>
      </c>
      <c r="P8183" t="s">
        <v>1637</v>
      </c>
      <c r="S8183" t="s">
        <v>40</v>
      </c>
      <c r="T8183" t="s">
        <v>41</v>
      </c>
      <c r="U8183">
        <v>442</v>
      </c>
      <c r="Y8183" t="s">
        <v>11422</v>
      </c>
      <c r="AA8183">
        <v>34.232199999999999</v>
      </c>
      <c r="AB8183">
        <v>-118.51130000000001</v>
      </c>
      <c r="AC8183">
        <f t="shared" si="127"/>
        <v>0</v>
      </c>
    </row>
    <row r="8184" spans="1:29" x14ac:dyDescent="0.35">
      <c r="A8184">
        <v>220307283</v>
      </c>
      <c r="B8184" s="1">
        <v>44630</v>
      </c>
      <c r="C8184" s="1">
        <v>44630</v>
      </c>
      <c r="D8184">
        <v>620</v>
      </c>
      <c r="E8184">
        <v>3</v>
      </c>
      <c r="F8184" t="s">
        <v>43</v>
      </c>
      <c r="G8184">
        <v>392</v>
      </c>
      <c r="H8184">
        <v>1</v>
      </c>
      <c r="I8184">
        <v>310</v>
      </c>
      <c r="J8184" t="s">
        <v>71</v>
      </c>
      <c r="K8184" t="s">
        <v>11423</v>
      </c>
      <c r="L8184">
        <v>21</v>
      </c>
      <c r="M8184" t="s">
        <v>46</v>
      </c>
      <c r="N8184" t="s">
        <v>46</v>
      </c>
      <c r="O8184">
        <v>203</v>
      </c>
      <c r="P8184" t="s">
        <v>101</v>
      </c>
      <c r="S8184" t="s">
        <v>84</v>
      </c>
      <c r="T8184" t="s">
        <v>85</v>
      </c>
      <c r="U8184">
        <v>310</v>
      </c>
      <c r="Y8184" t="s">
        <v>3802</v>
      </c>
      <c r="AA8184">
        <v>34.003599999999999</v>
      </c>
      <c r="AB8184">
        <v>-118.33199999999999</v>
      </c>
      <c r="AC8184">
        <f t="shared" si="127"/>
        <v>0</v>
      </c>
    </row>
    <row r="8185" spans="1:29" x14ac:dyDescent="0.35">
      <c r="A8185">
        <v>221420324</v>
      </c>
      <c r="B8185" s="1">
        <v>44834</v>
      </c>
      <c r="C8185" s="1">
        <v>44827</v>
      </c>
      <c r="D8185">
        <v>424</v>
      </c>
      <c r="E8185">
        <v>14</v>
      </c>
      <c r="F8185" t="s">
        <v>10500</v>
      </c>
      <c r="G8185">
        <v>1488</v>
      </c>
      <c r="H8185">
        <v>2</v>
      </c>
      <c r="I8185">
        <v>354</v>
      </c>
      <c r="J8185" t="s">
        <v>167</v>
      </c>
      <c r="K8185">
        <v>100</v>
      </c>
      <c r="L8185">
        <v>23</v>
      </c>
      <c r="M8185" t="s">
        <v>30</v>
      </c>
      <c r="N8185" t="s">
        <v>163</v>
      </c>
      <c r="O8185">
        <v>203</v>
      </c>
      <c r="P8185" t="s">
        <v>101</v>
      </c>
      <c r="S8185" t="s">
        <v>40</v>
      </c>
      <c r="T8185" t="s">
        <v>41</v>
      </c>
      <c r="U8185">
        <v>354</v>
      </c>
      <c r="Y8185" t="s">
        <v>11424</v>
      </c>
      <c r="AA8185">
        <v>33.958300000000001</v>
      </c>
      <c r="AB8185">
        <v>-118.3827</v>
      </c>
      <c r="AC8185">
        <f t="shared" si="127"/>
        <v>0</v>
      </c>
    </row>
    <row r="8186" spans="1:29" x14ac:dyDescent="0.35">
      <c r="A8186">
        <v>220508238</v>
      </c>
      <c r="B8186" s="1">
        <v>44672</v>
      </c>
      <c r="C8186" s="1">
        <v>44658</v>
      </c>
      <c r="D8186">
        <v>1300</v>
      </c>
      <c r="E8186">
        <v>5</v>
      </c>
      <c r="F8186" t="s">
        <v>98</v>
      </c>
      <c r="G8186">
        <v>529</v>
      </c>
      <c r="H8186">
        <v>2</v>
      </c>
      <c r="I8186">
        <v>740</v>
      </c>
      <c r="J8186" t="s">
        <v>224</v>
      </c>
      <c r="K8186">
        <v>329</v>
      </c>
      <c r="L8186">
        <v>0</v>
      </c>
      <c r="M8186" t="s">
        <v>46</v>
      </c>
      <c r="N8186" t="s">
        <v>46</v>
      </c>
      <c r="O8186">
        <v>811</v>
      </c>
      <c r="P8186" t="s">
        <v>11425</v>
      </c>
      <c r="S8186" t="s">
        <v>40</v>
      </c>
      <c r="T8186" t="s">
        <v>41</v>
      </c>
      <c r="U8186">
        <v>740</v>
      </c>
      <c r="Y8186" t="s">
        <v>11426</v>
      </c>
      <c r="Z8186" t="s">
        <v>11427</v>
      </c>
      <c r="AA8186">
        <v>33.776600000000002</v>
      </c>
      <c r="AB8186">
        <v>-118.24079999999999</v>
      </c>
      <c r="AC8186">
        <f t="shared" si="127"/>
        <v>0</v>
      </c>
    </row>
    <row r="8187" spans="1:29" x14ac:dyDescent="0.35">
      <c r="A8187">
        <v>221017673</v>
      </c>
      <c r="B8187" s="1">
        <v>44909</v>
      </c>
      <c r="C8187" s="1">
        <v>44909</v>
      </c>
      <c r="D8187">
        <v>1047</v>
      </c>
      <c r="E8187">
        <v>10</v>
      </c>
      <c r="F8187" t="s">
        <v>103</v>
      </c>
      <c r="G8187">
        <v>1015</v>
      </c>
      <c r="H8187">
        <v>2</v>
      </c>
      <c r="I8187">
        <v>940</v>
      </c>
      <c r="J8187" t="s">
        <v>1684</v>
      </c>
      <c r="K8187" t="s">
        <v>11428</v>
      </c>
      <c r="L8187">
        <v>20</v>
      </c>
      <c r="M8187" t="s">
        <v>30</v>
      </c>
      <c r="N8187" t="s">
        <v>95</v>
      </c>
      <c r="O8187">
        <v>501</v>
      </c>
      <c r="P8187" t="s">
        <v>164</v>
      </c>
      <c r="S8187" t="s">
        <v>40</v>
      </c>
      <c r="T8187" t="s">
        <v>41</v>
      </c>
      <c r="U8187">
        <v>940</v>
      </c>
      <c r="Y8187" t="s">
        <v>11429</v>
      </c>
      <c r="AA8187">
        <v>34.208399999999997</v>
      </c>
      <c r="AB8187">
        <v>-118.52079999999999</v>
      </c>
      <c r="AC8187">
        <f t="shared" si="127"/>
        <v>0</v>
      </c>
    </row>
    <row r="8188" spans="1:29" x14ac:dyDescent="0.35">
      <c r="A8188">
        <v>220115622</v>
      </c>
      <c r="B8188" s="1">
        <v>44747</v>
      </c>
      <c r="C8188" s="1">
        <v>44747</v>
      </c>
      <c r="D8188">
        <v>840</v>
      </c>
      <c r="E8188">
        <v>1</v>
      </c>
      <c r="F8188" t="s">
        <v>36</v>
      </c>
      <c r="G8188">
        <v>162</v>
      </c>
      <c r="H8188">
        <v>2</v>
      </c>
      <c r="I8188">
        <v>740</v>
      </c>
      <c r="J8188" t="s">
        <v>224</v>
      </c>
      <c r="K8188" t="s">
        <v>11430</v>
      </c>
      <c r="L8188">
        <v>0</v>
      </c>
      <c r="M8188" t="s">
        <v>46</v>
      </c>
      <c r="N8188" t="s">
        <v>46</v>
      </c>
      <c r="O8188">
        <v>502</v>
      </c>
      <c r="P8188" t="s">
        <v>47</v>
      </c>
      <c r="Q8188">
        <v>400</v>
      </c>
      <c r="R8188" t="s">
        <v>143</v>
      </c>
      <c r="S8188" t="s">
        <v>40</v>
      </c>
      <c r="T8188" t="s">
        <v>41</v>
      </c>
      <c r="U8188">
        <v>740</v>
      </c>
      <c r="Y8188" t="s">
        <v>5714</v>
      </c>
      <c r="AA8188">
        <v>34.0473</v>
      </c>
      <c r="AB8188">
        <v>-118.25660000000001</v>
      </c>
      <c r="AC8188">
        <f t="shared" si="127"/>
        <v>0</v>
      </c>
    </row>
    <row r="8189" spans="1:29" x14ac:dyDescent="0.35">
      <c r="A8189">
        <v>220809167</v>
      </c>
      <c r="B8189" s="1">
        <v>44685</v>
      </c>
      <c r="C8189" s="1">
        <v>44685</v>
      </c>
      <c r="D8189">
        <v>415</v>
      </c>
      <c r="E8189">
        <v>8</v>
      </c>
      <c r="F8189" t="s">
        <v>109</v>
      </c>
      <c r="G8189">
        <v>828</v>
      </c>
      <c r="H8189">
        <v>1</v>
      </c>
      <c r="I8189">
        <v>331</v>
      </c>
      <c r="J8189" t="s">
        <v>233</v>
      </c>
      <c r="K8189" t="s">
        <v>2037</v>
      </c>
      <c r="L8189">
        <v>76</v>
      </c>
      <c r="M8189" t="s">
        <v>30</v>
      </c>
      <c r="N8189" t="s">
        <v>73</v>
      </c>
      <c r="O8189">
        <v>101</v>
      </c>
      <c r="P8189" t="s">
        <v>32</v>
      </c>
      <c r="S8189" t="s">
        <v>40</v>
      </c>
      <c r="T8189" t="s">
        <v>41</v>
      </c>
      <c r="U8189">
        <v>331</v>
      </c>
      <c r="Y8189" t="s">
        <v>11431</v>
      </c>
      <c r="AA8189">
        <v>34.065199999999997</v>
      </c>
      <c r="AB8189">
        <v>-118.4331</v>
      </c>
      <c r="AC8189">
        <f t="shared" si="127"/>
        <v>0</v>
      </c>
    </row>
    <row r="8190" spans="1:29" x14ac:dyDescent="0.35">
      <c r="A8190">
        <v>221704109</v>
      </c>
      <c r="B8190" s="1">
        <v>44564</v>
      </c>
      <c r="C8190" s="1">
        <v>44563</v>
      </c>
      <c r="D8190">
        <v>2200</v>
      </c>
      <c r="E8190">
        <v>17</v>
      </c>
      <c r="F8190" t="s">
        <v>10498</v>
      </c>
      <c r="G8190">
        <v>1766</v>
      </c>
      <c r="H8190">
        <v>2</v>
      </c>
      <c r="I8190">
        <v>740</v>
      </c>
      <c r="J8190" t="s">
        <v>224</v>
      </c>
      <c r="K8190">
        <v>329</v>
      </c>
      <c r="L8190">
        <v>39</v>
      </c>
      <c r="M8190" t="s">
        <v>94</v>
      </c>
      <c r="N8190" t="s">
        <v>173</v>
      </c>
      <c r="O8190">
        <v>101</v>
      </c>
      <c r="P8190" t="s">
        <v>32</v>
      </c>
      <c r="S8190" t="s">
        <v>40</v>
      </c>
      <c r="T8190" t="s">
        <v>41</v>
      </c>
      <c r="U8190">
        <v>740</v>
      </c>
      <c r="Y8190" t="s">
        <v>11432</v>
      </c>
      <c r="AA8190">
        <v>34.25</v>
      </c>
      <c r="AB8190">
        <v>-118.5381</v>
      </c>
      <c r="AC8190">
        <f t="shared" si="127"/>
        <v>0</v>
      </c>
    </row>
    <row r="8191" spans="1:29" x14ac:dyDescent="0.35">
      <c r="A8191">
        <v>222104541</v>
      </c>
      <c r="B8191" s="1">
        <v>44578</v>
      </c>
      <c r="C8191" s="1">
        <v>44570</v>
      </c>
      <c r="D8191">
        <v>2245</v>
      </c>
      <c r="E8191">
        <v>21</v>
      </c>
      <c r="F8191" t="s">
        <v>10503</v>
      </c>
      <c r="G8191">
        <v>2125</v>
      </c>
      <c r="H8191">
        <v>1</v>
      </c>
      <c r="I8191">
        <v>420</v>
      </c>
      <c r="J8191" t="s">
        <v>352</v>
      </c>
      <c r="K8191">
        <v>344</v>
      </c>
      <c r="L8191">
        <v>34</v>
      </c>
      <c r="M8191" t="s">
        <v>30</v>
      </c>
      <c r="N8191" t="s">
        <v>163</v>
      </c>
      <c r="O8191">
        <v>108</v>
      </c>
      <c r="P8191" t="s">
        <v>105</v>
      </c>
      <c r="S8191" t="s">
        <v>40</v>
      </c>
      <c r="T8191" t="s">
        <v>41</v>
      </c>
      <c r="U8191">
        <v>420</v>
      </c>
      <c r="Y8191" t="s">
        <v>11433</v>
      </c>
      <c r="AA8191">
        <v>34.2119</v>
      </c>
      <c r="AB8191">
        <v>-118.60169999999999</v>
      </c>
      <c r="AC8191">
        <f t="shared" si="127"/>
        <v>0</v>
      </c>
    </row>
    <row r="8192" spans="1:29" x14ac:dyDescent="0.35">
      <c r="A8192">
        <v>231404066</v>
      </c>
      <c r="B8192" s="1">
        <v>44924</v>
      </c>
      <c r="C8192" s="1">
        <v>44924</v>
      </c>
      <c r="D8192">
        <v>30</v>
      </c>
      <c r="E8192">
        <v>14</v>
      </c>
      <c r="F8192" t="s">
        <v>10500</v>
      </c>
      <c r="G8192">
        <v>1494</v>
      </c>
      <c r="H8192">
        <v>1</v>
      </c>
      <c r="I8192">
        <v>440</v>
      </c>
      <c r="J8192" t="s">
        <v>213</v>
      </c>
      <c r="K8192" t="s">
        <v>761</v>
      </c>
      <c r="L8192">
        <v>34</v>
      </c>
      <c r="M8192" t="s">
        <v>94</v>
      </c>
      <c r="N8192" t="s">
        <v>163</v>
      </c>
      <c r="O8192">
        <v>212</v>
      </c>
      <c r="P8192" t="s">
        <v>10782</v>
      </c>
      <c r="S8192" t="s">
        <v>33</v>
      </c>
      <c r="T8192" t="s">
        <v>34</v>
      </c>
      <c r="U8192">
        <v>440</v>
      </c>
      <c r="Y8192" t="s">
        <v>11434</v>
      </c>
      <c r="AA8192">
        <v>33.942900000000002</v>
      </c>
      <c r="AB8192">
        <v>-118.40300000000001</v>
      </c>
      <c r="AC8192">
        <f t="shared" si="127"/>
        <v>1</v>
      </c>
    </row>
    <row r="8193" spans="1:29" x14ac:dyDescent="0.35">
      <c r="A8193">
        <v>220116829</v>
      </c>
      <c r="B8193" s="1">
        <v>44767</v>
      </c>
      <c r="C8193" s="1">
        <v>44715</v>
      </c>
      <c r="D8193">
        <v>1200</v>
      </c>
      <c r="E8193">
        <v>1</v>
      </c>
      <c r="F8193" t="s">
        <v>36</v>
      </c>
      <c r="G8193">
        <v>148</v>
      </c>
      <c r="H8193">
        <v>2</v>
      </c>
      <c r="I8193">
        <v>354</v>
      </c>
      <c r="J8193" t="s">
        <v>167</v>
      </c>
      <c r="K8193">
        <v>377</v>
      </c>
      <c r="L8193">
        <v>35</v>
      </c>
      <c r="M8193" t="s">
        <v>30</v>
      </c>
      <c r="N8193" t="s">
        <v>163</v>
      </c>
      <c r="O8193">
        <v>101</v>
      </c>
      <c r="P8193" t="s">
        <v>32</v>
      </c>
      <c r="S8193" t="s">
        <v>40</v>
      </c>
      <c r="T8193" t="s">
        <v>41</v>
      </c>
      <c r="U8193">
        <v>354</v>
      </c>
      <c r="Y8193" t="s">
        <v>11435</v>
      </c>
      <c r="AA8193">
        <v>34.044899999999998</v>
      </c>
      <c r="AB8193">
        <v>-118.2415</v>
      </c>
      <c r="AC8193">
        <f t="shared" si="127"/>
        <v>0</v>
      </c>
    </row>
    <row r="8194" spans="1:29" x14ac:dyDescent="0.35">
      <c r="A8194">
        <v>220615552</v>
      </c>
      <c r="B8194" s="1">
        <v>44808</v>
      </c>
      <c r="C8194" s="1">
        <v>44808</v>
      </c>
      <c r="D8194">
        <v>145</v>
      </c>
      <c r="E8194">
        <v>6</v>
      </c>
      <c r="F8194" t="s">
        <v>91</v>
      </c>
      <c r="G8194">
        <v>645</v>
      </c>
      <c r="H8194">
        <v>1</v>
      </c>
      <c r="I8194">
        <v>510</v>
      </c>
      <c r="J8194" t="s">
        <v>29</v>
      </c>
      <c r="L8194">
        <v>0</v>
      </c>
      <c r="O8194">
        <v>101</v>
      </c>
      <c r="P8194" t="s">
        <v>32</v>
      </c>
      <c r="S8194" t="s">
        <v>40</v>
      </c>
      <c r="T8194" t="s">
        <v>41</v>
      </c>
      <c r="U8194">
        <v>510</v>
      </c>
      <c r="Y8194" t="s">
        <v>6650</v>
      </c>
      <c r="AA8194">
        <v>34.1006</v>
      </c>
      <c r="AB8194">
        <v>-118.3417</v>
      </c>
      <c r="AC8194">
        <f t="shared" si="127"/>
        <v>0</v>
      </c>
    </row>
    <row r="8195" spans="1:29" x14ac:dyDescent="0.35">
      <c r="A8195">
        <v>220504700</v>
      </c>
      <c r="B8195" s="1">
        <v>44580</v>
      </c>
      <c r="C8195" s="1">
        <v>44580</v>
      </c>
      <c r="D8195">
        <v>1908</v>
      </c>
      <c r="E8195">
        <v>5</v>
      </c>
      <c r="F8195" t="s">
        <v>98</v>
      </c>
      <c r="G8195">
        <v>559</v>
      </c>
      <c r="H8195">
        <v>1</v>
      </c>
      <c r="I8195">
        <v>310</v>
      </c>
      <c r="J8195" t="s">
        <v>71</v>
      </c>
      <c r="K8195" t="s">
        <v>11436</v>
      </c>
      <c r="L8195">
        <v>0</v>
      </c>
      <c r="M8195" t="s">
        <v>30</v>
      </c>
      <c r="N8195" t="s">
        <v>31</v>
      </c>
      <c r="O8195">
        <v>811</v>
      </c>
      <c r="P8195" t="s">
        <v>11425</v>
      </c>
      <c r="S8195" t="s">
        <v>40</v>
      </c>
      <c r="T8195" t="s">
        <v>41</v>
      </c>
      <c r="U8195">
        <v>310</v>
      </c>
      <c r="V8195">
        <v>998</v>
      </c>
      <c r="Y8195" t="s">
        <v>11437</v>
      </c>
      <c r="Z8195" t="s">
        <v>11438</v>
      </c>
      <c r="AA8195">
        <v>33.751300000000001</v>
      </c>
      <c r="AB8195">
        <v>-118.2505</v>
      </c>
      <c r="AC8195">
        <f t="shared" ref="AC8195:AC8258" si="128">IF(OR((S:S)="CC", S:S="AA",S:S="JA"), 1, 0)</f>
        <v>0</v>
      </c>
    </row>
    <row r="8196" spans="1:29" x14ac:dyDescent="0.35">
      <c r="A8196">
        <v>220306017</v>
      </c>
      <c r="B8196" s="1">
        <v>44606</v>
      </c>
      <c r="C8196" s="1">
        <v>44606</v>
      </c>
      <c r="D8196">
        <v>2005</v>
      </c>
      <c r="E8196">
        <v>3</v>
      </c>
      <c r="F8196" t="s">
        <v>43</v>
      </c>
      <c r="G8196">
        <v>399</v>
      </c>
      <c r="H8196">
        <v>1</v>
      </c>
      <c r="I8196">
        <v>210</v>
      </c>
      <c r="J8196" t="s">
        <v>149</v>
      </c>
      <c r="K8196" t="s">
        <v>11439</v>
      </c>
      <c r="L8196">
        <v>21</v>
      </c>
      <c r="M8196" t="s">
        <v>46</v>
      </c>
      <c r="N8196" t="s">
        <v>46</v>
      </c>
      <c r="O8196">
        <v>403</v>
      </c>
      <c r="P8196" t="s">
        <v>337</v>
      </c>
      <c r="Q8196">
        <v>113</v>
      </c>
      <c r="R8196" t="s">
        <v>386</v>
      </c>
      <c r="S8196" t="s">
        <v>40</v>
      </c>
      <c r="T8196" t="s">
        <v>41</v>
      </c>
      <c r="U8196">
        <v>210</v>
      </c>
      <c r="Y8196" t="s">
        <v>1791</v>
      </c>
      <c r="AA8196">
        <v>34.005400000000002</v>
      </c>
      <c r="AB8196">
        <v>-118.28270000000001</v>
      </c>
      <c r="AC8196">
        <f t="shared" si="128"/>
        <v>0</v>
      </c>
    </row>
    <row r="8197" spans="1:29" x14ac:dyDescent="0.35">
      <c r="A8197">
        <v>221221271</v>
      </c>
      <c r="B8197" s="1">
        <v>44835</v>
      </c>
      <c r="C8197" s="1">
        <v>44835</v>
      </c>
      <c r="D8197">
        <v>608</v>
      </c>
      <c r="E8197">
        <v>12</v>
      </c>
      <c r="F8197" t="s">
        <v>68</v>
      </c>
      <c r="G8197">
        <v>1266</v>
      </c>
      <c r="H8197">
        <v>2</v>
      </c>
      <c r="I8197">
        <v>354</v>
      </c>
      <c r="J8197" t="s">
        <v>167</v>
      </c>
      <c r="L8197">
        <v>25</v>
      </c>
      <c r="M8197" t="s">
        <v>94</v>
      </c>
      <c r="N8197" t="s">
        <v>163</v>
      </c>
      <c r="O8197">
        <v>501</v>
      </c>
      <c r="P8197" t="s">
        <v>164</v>
      </c>
      <c r="S8197" t="s">
        <v>40</v>
      </c>
      <c r="T8197" t="s">
        <v>41</v>
      </c>
      <c r="U8197">
        <v>354</v>
      </c>
      <c r="Y8197" t="s">
        <v>1165</v>
      </c>
      <c r="AA8197">
        <v>33.9679</v>
      </c>
      <c r="AB8197">
        <v>-118.2813</v>
      </c>
      <c r="AC8197">
        <f t="shared" si="128"/>
        <v>0</v>
      </c>
    </row>
    <row r="8198" spans="1:29" x14ac:dyDescent="0.35">
      <c r="A8198">
        <v>221205464</v>
      </c>
      <c r="B8198" s="1">
        <v>44590</v>
      </c>
      <c r="C8198" s="1">
        <v>44589</v>
      </c>
      <c r="D8198">
        <v>2250</v>
      </c>
      <c r="E8198">
        <v>12</v>
      </c>
      <c r="F8198" t="s">
        <v>68</v>
      </c>
      <c r="G8198">
        <v>1268</v>
      </c>
      <c r="H8198">
        <v>1</v>
      </c>
      <c r="I8198">
        <v>230</v>
      </c>
      <c r="J8198" t="s">
        <v>161</v>
      </c>
      <c r="K8198" t="s">
        <v>11440</v>
      </c>
      <c r="L8198">
        <v>66</v>
      </c>
      <c r="M8198" t="s">
        <v>30</v>
      </c>
      <c r="N8198" t="s">
        <v>163</v>
      </c>
      <c r="O8198">
        <v>101</v>
      </c>
      <c r="P8198" t="s">
        <v>32</v>
      </c>
      <c r="Q8198">
        <v>106</v>
      </c>
      <c r="R8198" t="s">
        <v>592</v>
      </c>
      <c r="S8198" t="s">
        <v>40</v>
      </c>
      <c r="T8198" t="s">
        <v>41</v>
      </c>
      <c r="U8198">
        <v>230</v>
      </c>
      <c r="Y8198" t="s">
        <v>262</v>
      </c>
      <c r="AA8198">
        <v>33.9619</v>
      </c>
      <c r="AB8198">
        <v>-118.2717</v>
      </c>
      <c r="AC8198">
        <f t="shared" si="128"/>
        <v>0</v>
      </c>
    </row>
    <row r="8199" spans="1:29" x14ac:dyDescent="0.35">
      <c r="A8199">
        <v>220117072</v>
      </c>
      <c r="B8199" s="1">
        <v>44770</v>
      </c>
      <c r="C8199" s="1">
        <v>44770</v>
      </c>
      <c r="D8199">
        <v>2100</v>
      </c>
      <c r="E8199">
        <v>1</v>
      </c>
      <c r="F8199" t="s">
        <v>36</v>
      </c>
      <c r="G8199">
        <v>182</v>
      </c>
      <c r="H8199">
        <v>1</v>
      </c>
      <c r="I8199">
        <v>236</v>
      </c>
      <c r="J8199" t="s">
        <v>692</v>
      </c>
      <c r="K8199" t="s">
        <v>8126</v>
      </c>
      <c r="L8199">
        <v>26</v>
      </c>
      <c r="M8199" t="s">
        <v>30</v>
      </c>
      <c r="N8199" t="s">
        <v>163</v>
      </c>
      <c r="O8199">
        <v>502</v>
      </c>
      <c r="P8199" t="s">
        <v>47</v>
      </c>
      <c r="Q8199">
        <v>500</v>
      </c>
      <c r="R8199" t="s">
        <v>184</v>
      </c>
      <c r="S8199" t="s">
        <v>84</v>
      </c>
      <c r="T8199" t="s">
        <v>85</v>
      </c>
      <c r="U8199">
        <v>236</v>
      </c>
      <c r="Y8199" t="s">
        <v>11441</v>
      </c>
      <c r="AA8199">
        <v>34.045099999999998</v>
      </c>
      <c r="AB8199">
        <v>-118.2604</v>
      </c>
      <c r="AC8199">
        <f t="shared" si="128"/>
        <v>0</v>
      </c>
    </row>
    <row r="8200" spans="1:29" x14ac:dyDescent="0.35">
      <c r="A8200">
        <v>221211764</v>
      </c>
      <c r="B8200" s="1">
        <v>44694</v>
      </c>
      <c r="C8200" s="1">
        <v>44694</v>
      </c>
      <c r="D8200">
        <v>2135</v>
      </c>
      <c r="E8200">
        <v>12</v>
      </c>
      <c r="F8200" t="s">
        <v>68</v>
      </c>
      <c r="G8200">
        <v>1245</v>
      </c>
      <c r="H8200">
        <v>1</v>
      </c>
      <c r="I8200">
        <v>230</v>
      </c>
      <c r="J8200" t="s">
        <v>161</v>
      </c>
      <c r="K8200" t="s">
        <v>11442</v>
      </c>
      <c r="L8200">
        <v>33</v>
      </c>
      <c r="M8200" t="s">
        <v>30</v>
      </c>
      <c r="N8200" t="s">
        <v>163</v>
      </c>
      <c r="O8200">
        <v>101</v>
      </c>
      <c r="P8200" t="s">
        <v>32</v>
      </c>
      <c r="Q8200">
        <v>106</v>
      </c>
      <c r="R8200" t="s">
        <v>592</v>
      </c>
      <c r="S8200" t="s">
        <v>40</v>
      </c>
      <c r="T8200" t="s">
        <v>41</v>
      </c>
      <c r="U8200">
        <v>230</v>
      </c>
      <c r="Y8200" t="s">
        <v>2916</v>
      </c>
      <c r="Z8200" t="s">
        <v>440</v>
      </c>
      <c r="AA8200">
        <v>33.980499999999999</v>
      </c>
      <c r="AB8200">
        <v>-118.29170000000001</v>
      </c>
      <c r="AC8200">
        <f t="shared" si="128"/>
        <v>0</v>
      </c>
    </row>
    <row r="8201" spans="1:29" x14ac:dyDescent="0.35">
      <c r="A8201">
        <v>221014972</v>
      </c>
      <c r="B8201" s="1">
        <v>44842</v>
      </c>
      <c r="C8201" s="1">
        <v>44842</v>
      </c>
      <c r="D8201">
        <v>155</v>
      </c>
      <c r="E8201">
        <v>10</v>
      </c>
      <c r="F8201" t="s">
        <v>103</v>
      </c>
      <c r="G8201">
        <v>1018</v>
      </c>
      <c r="H8201">
        <v>1</v>
      </c>
      <c r="I8201">
        <v>310</v>
      </c>
      <c r="J8201" t="s">
        <v>71</v>
      </c>
      <c r="K8201" t="s">
        <v>11443</v>
      </c>
      <c r="L8201">
        <v>0</v>
      </c>
      <c r="M8201" t="s">
        <v>30</v>
      </c>
      <c r="N8201" t="s">
        <v>73</v>
      </c>
      <c r="O8201">
        <v>210</v>
      </c>
      <c r="P8201" t="s">
        <v>183</v>
      </c>
      <c r="S8201" t="s">
        <v>40</v>
      </c>
      <c r="T8201" t="s">
        <v>41</v>
      </c>
      <c r="U8201">
        <v>310</v>
      </c>
      <c r="Y8201" t="s">
        <v>2432</v>
      </c>
      <c r="AA8201">
        <v>34.206600000000002</v>
      </c>
      <c r="AB8201">
        <v>-118.4837</v>
      </c>
      <c r="AC8201">
        <f t="shared" si="128"/>
        <v>0</v>
      </c>
    </row>
    <row r="8202" spans="1:29" x14ac:dyDescent="0.35">
      <c r="A8202">
        <v>220213557</v>
      </c>
      <c r="B8202" s="1">
        <v>44761</v>
      </c>
      <c r="C8202" s="1">
        <v>44756</v>
      </c>
      <c r="D8202">
        <v>1200</v>
      </c>
      <c r="E8202">
        <v>2</v>
      </c>
      <c r="F8202" t="s">
        <v>56</v>
      </c>
      <c r="G8202">
        <v>205</v>
      </c>
      <c r="H8202">
        <v>1</v>
      </c>
      <c r="I8202">
        <v>510</v>
      </c>
      <c r="J8202" t="s">
        <v>29</v>
      </c>
      <c r="L8202">
        <v>0</v>
      </c>
      <c r="O8202">
        <v>101</v>
      </c>
      <c r="P8202" t="s">
        <v>32</v>
      </c>
      <c r="S8202" t="s">
        <v>40</v>
      </c>
      <c r="T8202" t="s">
        <v>41</v>
      </c>
      <c r="U8202">
        <v>510</v>
      </c>
      <c r="Y8202" t="s">
        <v>11444</v>
      </c>
      <c r="AA8202">
        <v>34.077399999999997</v>
      </c>
      <c r="AB8202">
        <v>-118.27679999999999</v>
      </c>
      <c r="AC8202">
        <f t="shared" si="128"/>
        <v>0</v>
      </c>
    </row>
    <row r="8203" spans="1:29" x14ac:dyDescent="0.35">
      <c r="A8203">
        <v>221224511</v>
      </c>
      <c r="B8203" s="1">
        <v>44898</v>
      </c>
      <c r="C8203" s="1">
        <v>44897</v>
      </c>
      <c r="D8203">
        <v>2200</v>
      </c>
      <c r="E8203">
        <v>12</v>
      </c>
      <c r="F8203" t="s">
        <v>68</v>
      </c>
      <c r="G8203">
        <v>1245</v>
      </c>
      <c r="H8203">
        <v>1</v>
      </c>
      <c r="I8203">
        <v>510</v>
      </c>
      <c r="J8203" t="s">
        <v>29</v>
      </c>
      <c r="L8203">
        <v>0</v>
      </c>
      <c r="O8203">
        <v>101</v>
      </c>
      <c r="P8203" t="s">
        <v>32</v>
      </c>
      <c r="S8203" t="s">
        <v>40</v>
      </c>
      <c r="T8203" t="s">
        <v>41</v>
      </c>
      <c r="U8203">
        <v>510</v>
      </c>
      <c r="Y8203" t="s">
        <v>3430</v>
      </c>
      <c r="AA8203">
        <v>33.982300000000002</v>
      </c>
      <c r="AB8203">
        <v>-118.2959</v>
      </c>
      <c r="AC8203">
        <f t="shared" si="128"/>
        <v>0</v>
      </c>
    </row>
    <row r="8204" spans="1:29" x14ac:dyDescent="0.35">
      <c r="A8204">
        <v>222114938</v>
      </c>
      <c r="B8204" s="1">
        <v>44837</v>
      </c>
      <c r="C8204" s="1">
        <v>44836</v>
      </c>
      <c r="D8204">
        <v>2000</v>
      </c>
      <c r="E8204">
        <v>21</v>
      </c>
      <c r="F8204" t="s">
        <v>10503</v>
      </c>
      <c r="G8204">
        <v>2158</v>
      </c>
      <c r="H8204">
        <v>1</v>
      </c>
      <c r="I8204">
        <v>510</v>
      </c>
      <c r="J8204" t="s">
        <v>29</v>
      </c>
      <c r="L8204">
        <v>0</v>
      </c>
      <c r="O8204">
        <v>101</v>
      </c>
      <c r="P8204" t="s">
        <v>32</v>
      </c>
      <c r="S8204" t="s">
        <v>33</v>
      </c>
      <c r="T8204" t="s">
        <v>34</v>
      </c>
      <c r="U8204">
        <v>510</v>
      </c>
      <c r="Y8204" t="s">
        <v>11445</v>
      </c>
      <c r="AA8204">
        <v>34.181399999999996</v>
      </c>
      <c r="AB8204">
        <v>-118.59739999999999</v>
      </c>
      <c r="AC8204">
        <f t="shared" si="128"/>
        <v>1</v>
      </c>
    </row>
    <row r="8205" spans="1:29" x14ac:dyDescent="0.35">
      <c r="A8205">
        <v>221410996</v>
      </c>
      <c r="B8205" s="1">
        <v>44698</v>
      </c>
      <c r="C8205" s="1">
        <v>44692</v>
      </c>
      <c r="D8205">
        <v>430</v>
      </c>
      <c r="E8205">
        <v>14</v>
      </c>
      <c r="F8205" t="s">
        <v>10500</v>
      </c>
      <c r="G8205">
        <v>1402</v>
      </c>
      <c r="H8205">
        <v>1</v>
      </c>
      <c r="I8205">
        <v>331</v>
      </c>
      <c r="J8205" t="s">
        <v>233</v>
      </c>
      <c r="K8205" t="s">
        <v>3865</v>
      </c>
      <c r="L8205">
        <v>79</v>
      </c>
      <c r="M8205" t="s">
        <v>30</v>
      </c>
      <c r="N8205" t="s">
        <v>73</v>
      </c>
      <c r="O8205">
        <v>501</v>
      </c>
      <c r="P8205" t="s">
        <v>164</v>
      </c>
      <c r="S8205" t="s">
        <v>40</v>
      </c>
      <c r="T8205" t="s">
        <v>41</v>
      </c>
      <c r="U8205">
        <v>331</v>
      </c>
      <c r="Y8205" t="s">
        <v>11446</v>
      </c>
      <c r="AA8205">
        <v>34.0276</v>
      </c>
      <c r="AB8205">
        <v>-118.4372</v>
      </c>
      <c r="AC8205">
        <f t="shared" si="128"/>
        <v>0</v>
      </c>
    </row>
    <row r="8206" spans="1:29" x14ac:dyDescent="0.35">
      <c r="A8206">
        <v>221707897</v>
      </c>
      <c r="B8206" s="1">
        <v>44669</v>
      </c>
      <c r="C8206" s="1">
        <v>44669</v>
      </c>
      <c r="D8206">
        <v>1615</v>
      </c>
      <c r="E8206">
        <v>17</v>
      </c>
      <c r="F8206" t="s">
        <v>10498</v>
      </c>
      <c r="G8206">
        <v>1762</v>
      </c>
      <c r="H8206">
        <v>2</v>
      </c>
      <c r="I8206">
        <v>626</v>
      </c>
      <c r="J8206" t="s">
        <v>141</v>
      </c>
      <c r="K8206" t="s">
        <v>11447</v>
      </c>
      <c r="L8206">
        <v>35</v>
      </c>
      <c r="M8206" t="s">
        <v>94</v>
      </c>
      <c r="N8206" t="s">
        <v>95</v>
      </c>
      <c r="O8206">
        <v>102</v>
      </c>
      <c r="P8206" t="s">
        <v>186</v>
      </c>
      <c r="Q8206">
        <v>400</v>
      </c>
      <c r="R8206" t="s">
        <v>143</v>
      </c>
      <c r="S8206" t="s">
        <v>33</v>
      </c>
      <c r="T8206" t="s">
        <v>34</v>
      </c>
      <c r="U8206">
        <v>626</v>
      </c>
      <c r="Y8206" t="s">
        <v>11448</v>
      </c>
      <c r="Z8206" t="s">
        <v>11449</v>
      </c>
      <c r="AA8206">
        <v>34.242699999999999</v>
      </c>
      <c r="AB8206">
        <v>-118.5842</v>
      </c>
      <c r="AC8206">
        <f t="shared" si="128"/>
        <v>1</v>
      </c>
    </row>
    <row r="8207" spans="1:29" x14ac:dyDescent="0.35">
      <c r="A8207">
        <v>221605605</v>
      </c>
      <c r="B8207" s="1">
        <v>44612</v>
      </c>
      <c r="C8207" s="1">
        <v>44612</v>
      </c>
      <c r="D8207">
        <v>500</v>
      </c>
      <c r="E8207">
        <v>16</v>
      </c>
      <c r="F8207" t="s">
        <v>10593</v>
      </c>
      <c r="G8207">
        <v>1611</v>
      </c>
      <c r="H8207">
        <v>1</v>
      </c>
      <c r="I8207">
        <v>220</v>
      </c>
      <c r="J8207" t="s">
        <v>919</v>
      </c>
      <c r="K8207" t="s">
        <v>11450</v>
      </c>
      <c r="L8207">
        <v>31</v>
      </c>
      <c r="M8207" t="s">
        <v>30</v>
      </c>
      <c r="N8207" t="s">
        <v>163</v>
      </c>
      <c r="O8207">
        <v>203</v>
      </c>
      <c r="P8207" t="s">
        <v>101</v>
      </c>
      <c r="Q8207">
        <v>500</v>
      </c>
      <c r="R8207" t="s">
        <v>184</v>
      </c>
      <c r="S8207" t="s">
        <v>33</v>
      </c>
      <c r="T8207" t="s">
        <v>34</v>
      </c>
      <c r="U8207">
        <v>220</v>
      </c>
      <c r="V8207">
        <v>998</v>
      </c>
      <c r="Y8207" t="s">
        <v>11451</v>
      </c>
      <c r="AA8207">
        <v>34.276400000000002</v>
      </c>
      <c r="AB8207">
        <v>-118.42619999999999</v>
      </c>
      <c r="AC8207">
        <f t="shared" si="128"/>
        <v>1</v>
      </c>
    </row>
    <row r="8208" spans="1:29" x14ac:dyDescent="0.35">
      <c r="A8208">
        <v>220706685</v>
      </c>
      <c r="B8208" s="1">
        <v>44631</v>
      </c>
      <c r="C8208" s="1">
        <v>44631</v>
      </c>
      <c r="D8208">
        <v>300</v>
      </c>
      <c r="E8208">
        <v>7</v>
      </c>
      <c r="F8208" t="s">
        <v>28</v>
      </c>
      <c r="G8208">
        <v>784</v>
      </c>
      <c r="H8208">
        <v>1</v>
      </c>
      <c r="I8208">
        <v>110</v>
      </c>
      <c r="J8208" t="s">
        <v>3341</v>
      </c>
      <c r="K8208" t="s">
        <v>11452</v>
      </c>
      <c r="L8208">
        <v>30</v>
      </c>
      <c r="M8208" t="s">
        <v>30</v>
      </c>
      <c r="N8208" t="s">
        <v>163</v>
      </c>
      <c r="O8208">
        <v>102</v>
      </c>
      <c r="P8208" t="s">
        <v>186</v>
      </c>
      <c r="Q8208">
        <v>206</v>
      </c>
      <c r="R8208" t="s">
        <v>1036</v>
      </c>
      <c r="S8208" t="s">
        <v>33</v>
      </c>
      <c r="T8208" t="s">
        <v>34</v>
      </c>
      <c r="U8208">
        <v>110</v>
      </c>
      <c r="V8208">
        <v>998</v>
      </c>
      <c r="Y8208" t="s">
        <v>999</v>
      </c>
      <c r="Z8208" t="s">
        <v>10444</v>
      </c>
      <c r="AA8208">
        <v>34.04</v>
      </c>
      <c r="AB8208">
        <v>-118.3454</v>
      </c>
      <c r="AC8208">
        <f t="shared" si="128"/>
        <v>1</v>
      </c>
    </row>
    <row r="8209" spans="1:29" x14ac:dyDescent="0.35">
      <c r="A8209">
        <v>220717794</v>
      </c>
      <c r="B8209" s="1">
        <v>44909</v>
      </c>
      <c r="C8209" s="1">
        <v>44909</v>
      </c>
      <c r="D8209">
        <v>1550</v>
      </c>
      <c r="E8209">
        <v>7</v>
      </c>
      <c r="F8209" t="s">
        <v>28</v>
      </c>
      <c r="G8209">
        <v>701</v>
      </c>
      <c r="H8209">
        <v>2</v>
      </c>
      <c r="I8209">
        <v>956</v>
      </c>
      <c r="J8209" t="s">
        <v>328</v>
      </c>
      <c r="K8209">
        <v>1906</v>
      </c>
      <c r="L8209">
        <v>30</v>
      </c>
      <c r="M8209" t="s">
        <v>94</v>
      </c>
      <c r="N8209" t="s">
        <v>73</v>
      </c>
      <c r="O8209">
        <v>501</v>
      </c>
      <c r="P8209" t="s">
        <v>164</v>
      </c>
      <c r="S8209" t="s">
        <v>40</v>
      </c>
      <c r="T8209" t="s">
        <v>41</v>
      </c>
      <c r="U8209">
        <v>956</v>
      </c>
      <c r="Y8209" t="s">
        <v>11453</v>
      </c>
      <c r="AA8209">
        <v>34.088799999999999</v>
      </c>
      <c r="AB8209">
        <v>-118.3638</v>
      </c>
      <c r="AC8209">
        <f t="shared" si="128"/>
        <v>0</v>
      </c>
    </row>
    <row r="8210" spans="1:29" x14ac:dyDescent="0.35">
      <c r="A8210">
        <v>220507833</v>
      </c>
      <c r="B8210" s="1">
        <v>44661</v>
      </c>
      <c r="C8210" s="1">
        <v>44661</v>
      </c>
      <c r="D8210">
        <v>1730</v>
      </c>
      <c r="E8210">
        <v>5</v>
      </c>
      <c r="F8210" t="s">
        <v>98</v>
      </c>
      <c r="G8210">
        <v>566</v>
      </c>
      <c r="H8210">
        <v>2</v>
      </c>
      <c r="I8210">
        <v>626</v>
      </c>
      <c r="J8210" t="s">
        <v>141</v>
      </c>
      <c r="K8210" t="s">
        <v>11454</v>
      </c>
      <c r="L8210">
        <v>33</v>
      </c>
      <c r="M8210" t="s">
        <v>94</v>
      </c>
      <c r="N8210" t="s">
        <v>73</v>
      </c>
      <c r="O8210">
        <v>502</v>
      </c>
      <c r="P8210" t="s">
        <v>47</v>
      </c>
      <c r="Q8210">
        <v>400</v>
      </c>
      <c r="R8210" t="s">
        <v>143</v>
      </c>
      <c r="S8210" t="s">
        <v>33</v>
      </c>
      <c r="T8210" t="s">
        <v>34</v>
      </c>
      <c r="U8210">
        <v>626</v>
      </c>
      <c r="Y8210" t="s">
        <v>11455</v>
      </c>
      <c r="AA8210">
        <v>33.735100000000003</v>
      </c>
      <c r="AB8210">
        <v>-118.2814</v>
      </c>
      <c r="AC8210">
        <f t="shared" si="128"/>
        <v>1</v>
      </c>
    </row>
    <row r="8211" spans="1:29" x14ac:dyDescent="0.35">
      <c r="A8211">
        <v>221614843</v>
      </c>
      <c r="B8211" s="1">
        <v>44899</v>
      </c>
      <c r="C8211" s="1">
        <v>44898</v>
      </c>
      <c r="D8211">
        <v>2230</v>
      </c>
      <c r="E8211">
        <v>16</v>
      </c>
      <c r="F8211" t="s">
        <v>10593</v>
      </c>
      <c r="G8211">
        <v>1684</v>
      </c>
      <c r="H8211">
        <v>1</v>
      </c>
      <c r="I8211">
        <v>761</v>
      </c>
      <c r="J8211" t="s">
        <v>403</v>
      </c>
      <c r="K8211" t="s">
        <v>11456</v>
      </c>
      <c r="L8211">
        <v>30</v>
      </c>
      <c r="M8211" t="s">
        <v>94</v>
      </c>
      <c r="N8211" t="s">
        <v>73</v>
      </c>
      <c r="O8211">
        <v>101</v>
      </c>
      <c r="P8211" t="s">
        <v>32</v>
      </c>
      <c r="Q8211">
        <v>102</v>
      </c>
      <c r="R8211" t="s">
        <v>219</v>
      </c>
      <c r="S8211" t="s">
        <v>40</v>
      </c>
      <c r="T8211" t="s">
        <v>41</v>
      </c>
      <c r="U8211">
        <v>761</v>
      </c>
      <c r="Y8211" t="s">
        <v>11457</v>
      </c>
      <c r="AA8211">
        <v>34.209499999999998</v>
      </c>
      <c r="AB8211">
        <v>-118.38890000000001</v>
      </c>
      <c r="AC8211">
        <f t="shared" si="128"/>
        <v>0</v>
      </c>
    </row>
    <row r="8212" spans="1:29" x14ac:dyDescent="0.35">
      <c r="A8212">
        <v>220610271</v>
      </c>
      <c r="B8212" s="1">
        <v>44695</v>
      </c>
      <c r="C8212" s="1">
        <v>44693</v>
      </c>
      <c r="D8212">
        <v>1700</v>
      </c>
      <c r="E8212">
        <v>6</v>
      </c>
      <c r="F8212" t="s">
        <v>91</v>
      </c>
      <c r="G8212">
        <v>636</v>
      </c>
      <c r="H8212">
        <v>1</v>
      </c>
      <c r="I8212">
        <v>420</v>
      </c>
      <c r="J8212" t="s">
        <v>352</v>
      </c>
      <c r="L8212">
        <v>0</v>
      </c>
      <c r="O8212">
        <v>101</v>
      </c>
      <c r="P8212" t="s">
        <v>32</v>
      </c>
      <c r="S8212" t="s">
        <v>40</v>
      </c>
      <c r="T8212" t="s">
        <v>41</v>
      </c>
      <c r="U8212">
        <v>420</v>
      </c>
      <c r="Y8212" t="s">
        <v>8339</v>
      </c>
      <c r="AA8212">
        <v>34.101599999999998</v>
      </c>
      <c r="AB8212">
        <v>-118.331</v>
      </c>
      <c r="AC8212">
        <f t="shared" si="128"/>
        <v>0</v>
      </c>
    </row>
    <row r="8213" spans="1:29" x14ac:dyDescent="0.35">
      <c r="A8213">
        <v>221222495</v>
      </c>
      <c r="B8213" s="1">
        <v>44862</v>
      </c>
      <c r="C8213" s="1">
        <v>44862</v>
      </c>
      <c r="D8213">
        <v>1100</v>
      </c>
      <c r="E8213">
        <v>12</v>
      </c>
      <c r="F8213" t="s">
        <v>68</v>
      </c>
      <c r="G8213">
        <v>1239</v>
      </c>
      <c r="H8213">
        <v>1</v>
      </c>
      <c r="I8213">
        <v>440</v>
      </c>
      <c r="J8213" t="s">
        <v>213</v>
      </c>
      <c r="K8213">
        <v>325</v>
      </c>
      <c r="L8213">
        <v>0</v>
      </c>
      <c r="M8213" t="s">
        <v>46</v>
      </c>
      <c r="N8213" t="s">
        <v>46</v>
      </c>
      <c r="O8213">
        <v>405</v>
      </c>
      <c r="P8213" t="s">
        <v>52</v>
      </c>
      <c r="S8213" t="s">
        <v>40</v>
      </c>
      <c r="T8213" t="s">
        <v>41</v>
      </c>
      <c r="U8213">
        <v>440</v>
      </c>
      <c r="Y8213" t="s">
        <v>3169</v>
      </c>
      <c r="AA8213">
        <v>33.985599999999998</v>
      </c>
      <c r="AB8213">
        <v>-118.2915</v>
      </c>
      <c r="AC8213">
        <f t="shared" si="128"/>
        <v>0</v>
      </c>
    </row>
    <row r="8214" spans="1:29" x14ac:dyDescent="0.35">
      <c r="A8214">
        <v>221225462</v>
      </c>
      <c r="B8214" s="1">
        <v>44911</v>
      </c>
      <c r="C8214" s="1">
        <v>44896</v>
      </c>
      <c r="D8214">
        <v>600</v>
      </c>
      <c r="E8214">
        <v>12</v>
      </c>
      <c r="F8214" t="s">
        <v>68</v>
      </c>
      <c r="G8214">
        <v>1215</v>
      </c>
      <c r="H8214">
        <v>2</v>
      </c>
      <c r="I8214">
        <v>354</v>
      </c>
      <c r="J8214" t="s">
        <v>167</v>
      </c>
      <c r="L8214">
        <v>41</v>
      </c>
      <c r="M8214" t="s">
        <v>94</v>
      </c>
      <c r="N8214" t="s">
        <v>95</v>
      </c>
      <c r="O8214">
        <v>501</v>
      </c>
      <c r="P8214" t="s">
        <v>164</v>
      </c>
      <c r="S8214" t="s">
        <v>40</v>
      </c>
      <c r="T8214" t="s">
        <v>41</v>
      </c>
      <c r="U8214">
        <v>354</v>
      </c>
      <c r="Y8214" t="s">
        <v>11458</v>
      </c>
      <c r="AA8214">
        <v>33.989899999999999</v>
      </c>
      <c r="AB8214">
        <v>-118.29810000000001</v>
      </c>
      <c r="AC8214">
        <f t="shared" si="128"/>
        <v>0</v>
      </c>
    </row>
    <row r="8215" spans="1:29" x14ac:dyDescent="0.35">
      <c r="A8215">
        <v>221507237</v>
      </c>
      <c r="B8215" s="1">
        <v>44638</v>
      </c>
      <c r="C8215" s="1">
        <v>44637</v>
      </c>
      <c r="D8215">
        <v>1530</v>
      </c>
      <c r="E8215">
        <v>15</v>
      </c>
      <c r="F8215" t="s">
        <v>10519</v>
      </c>
      <c r="G8215">
        <v>1502</v>
      </c>
      <c r="H8215">
        <v>2</v>
      </c>
      <c r="I8215">
        <v>930</v>
      </c>
      <c r="J8215" t="s">
        <v>339</v>
      </c>
      <c r="L8215">
        <v>0</v>
      </c>
      <c r="M8215" t="s">
        <v>30</v>
      </c>
      <c r="N8215" t="s">
        <v>31</v>
      </c>
      <c r="O8215">
        <v>710</v>
      </c>
      <c r="P8215" t="s">
        <v>394</v>
      </c>
      <c r="Q8215">
        <v>511</v>
      </c>
      <c r="R8215" t="s">
        <v>151</v>
      </c>
      <c r="S8215" t="s">
        <v>40</v>
      </c>
      <c r="T8215" t="s">
        <v>41</v>
      </c>
      <c r="U8215">
        <v>930</v>
      </c>
      <c r="Y8215" t="s">
        <v>11459</v>
      </c>
      <c r="AA8215">
        <v>34.204999999999998</v>
      </c>
      <c r="AB8215">
        <v>-118.4061</v>
      </c>
      <c r="AC8215">
        <f t="shared" si="128"/>
        <v>0</v>
      </c>
    </row>
    <row r="8216" spans="1:29" x14ac:dyDescent="0.35">
      <c r="A8216">
        <v>220507036</v>
      </c>
      <c r="B8216" s="1">
        <v>44641</v>
      </c>
      <c r="C8216" s="1">
        <v>44641</v>
      </c>
      <c r="D8216">
        <v>1130</v>
      </c>
      <c r="E8216">
        <v>5</v>
      </c>
      <c r="F8216" t="s">
        <v>98</v>
      </c>
      <c r="G8216">
        <v>529</v>
      </c>
      <c r="H8216">
        <v>1</v>
      </c>
      <c r="I8216">
        <v>230</v>
      </c>
      <c r="J8216" t="s">
        <v>161</v>
      </c>
      <c r="K8216" t="s">
        <v>11460</v>
      </c>
      <c r="L8216">
        <v>64</v>
      </c>
      <c r="M8216" t="s">
        <v>30</v>
      </c>
      <c r="N8216" t="s">
        <v>95</v>
      </c>
      <c r="O8216">
        <v>101</v>
      </c>
      <c r="P8216" t="s">
        <v>32</v>
      </c>
      <c r="Q8216">
        <v>223</v>
      </c>
      <c r="R8216" t="s">
        <v>2002</v>
      </c>
      <c r="S8216" t="s">
        <v>40</v>
      </c>
      <c r="T8216" t="s">
        <v>41</v>
      </c>
      <c r="U8216">
        <v>230</v>
      </c>
      <c r="Y8216" t="s">
        <v>11461</v>
      </c>
      <c r="Z8216" t="s">
        <v>2301</v>
      </c>
      <c r="AA8216">
        <v>33.78</v>
      </c>
      <c r="AB8216">
        <v>-118.2624</v>
      </c>
      <c r="AC8216">
        <f t="shared" si="128"/>
        <v>0</v>
      </c>
    </row>
    <row r="8217" spans="1:29" x14ac:dyDescent="0.35">
      <c r="A8217">
        <v>222113146</v>
      </c>
      <c r="B8217" s="1">
        <v>44788</v>
      </c>
      <c r="C8217" s="1">
        <v>44788</v>
      </c>
      <c r="D8217">
        <v>1413</v>
      </c>
      <c r="E8217">
        <v>21</v>
      </c>
      <c r="F8217" t="s">
        <v>10503</v>
      </c>
      <c r="G8217">
        <v>2114</v>
      </c>
      <c r="H8217">
        <v>1</v>
      </c>
      <c r="I8217">
        <v>440</v>
      </c>
      <c r="J8217" t="s">
        <v>213</v>
      </c>
      <c r="K8217" t="s">
        <v>11462</v>
      </c>
      <c r="L8217">
        <v>45</v>
      </c>
      <c r="M8217" t="s">
        <v>30</v>
      </c>
      <c r="N8217" t="s">
        <v>31</v>
      </c>
      <c r="O8217">
        <v>104</v>
      </c>
      <c r="P8217" t="s">
        <v>201</v>
      </c>
      <c r="S8217" t="s">
        <v>40</v>
      </c>
      <c r="T8217" t="s">
        <v>41</v>
      </c>
      <c r="U8217">
        <v>440</v>
      </c>
      <c r="Y8217" t="s">
        <v>11463</v>
      </c>
      <c r="AA8217">
        <v>34.217100000000002</v>
      </c>
      <c r="AB8217">
        <v>-118.6123</v>
      </c>
      <c r="AC8217">
        <f t="shared" si="128"/>
        <v>0</v>
      </c>
    </row>
    <row r="8218" spans="1:29" x14ac:dyDescent="0.35">
      <c r="A8218">
        <v>221910913</v>
      </c>
      <c r="B8218" s="1">
        <v>44728</v>
      </c>
      <c r="C8218" s="1">
        <v>44728</v>
      </c>
      <c r="D8218">
        <v>945</v>
      </c>
      <c r="E8218">
        <v>19</v>
      </c>
      <c r="F8218" t="s">
        <v>10514</v>
      </c>
      <c r="G8218">
        <v>1944</v>
      </c>
      <c r="H8218">
        <v>2</v>
      </c>
      <c r="I8218">
        <v>624</v>
      </c>
      <c r="J8218" t="s">
        <v>171</v>
      </c>
      <c r="K8218" t="s">
        <v>11464</v>
      </c>
      <c r="L8218">
        <v>32</v>
      </c>
      <c r="M8218" t="s">
        <v>94</v>
      </c>
      <c r="N8218" t="s">
        <v>95</v>
      </c>
      <c r="O8218">
        <v>501</v>
      </c>
      <c r="P8218" t="s">
        <v>164</v>
      </c>
      <c r="Q8218">
        <v>400</v>
      </c>
      <c r="R8218" t="s">
        <v>143</v>
      </c>
      <c r="S8218" t="s">
        <v>84</v>
      </c>
      <c r="T8218" t="s">
        <v>85</v>
      </c>
      <c r="U8218">
        <v>624</v>
      </c>
      <c r="Y8218" t="s">
        <v>11465</v>
      </c>
      <c r="AA8218">
        <v>34.277200000000001</v>
      </c>
      <c r="AB8218">
        <v>-118.4384</v>
      </c>
      <c r="AC8218">
        <f t="shared" si="128"/>
        <v>0</v>
      </c>
    </row>
    <row r="8219" spans="1:29" x14ac:dyDescent="0.35">
      <c r="A8219">
        <v>220912133</v>
      </c>
      <c r="B8219" s="1">
        <v>44770</v>
      </c>
      <c r="C8219" s="1">
        <v>44766</v>
      </c>
      <c r="D8219">
        <v>821</v>
      </c>
      <c r="E8219">
        <v>9</v>
      </c>
      <c r="F8219" t="s">
        <v>49</v>
      </c>
      <c r="G8219">
        <v>904</v>
      </c>
      <c r="H8219">
        <v>1</v>
      </c>
      <c r="I8219">
        <v>420</v>
      </c>
      <c r="J8219" t="s">
        <v>352</v>
      </c>
      <c r="K8219" t="s">
        <v>245</v>
      </c>
      <c r="L8219">
        <v>38</v>
      </c>
      <c r="M8219" t="s">
        <v>30</v>
      </c>
      <c r="N8219" t="s">
        <v>73</v>
      </c>
      <c r="O8219">
        <v>101</v>
      </c>
      <c r="P8219" t="s">
        <v>32</v>
      </c>
      <c r="S8219" t="s">
        <v>40</v>
      </c>
      <c r="T8219" t="s">
        <v>41</v>
      </c>
      <c r="U8219">
        <v>420</v>
      </c>
      <c r="Y8219" t="s">
        <v>11466</v>
      </c>
      <c r="AA8219">
        <v>34.203000000000003</v>
      </c>
      <c r="AB8219">
        <v>-118.464</v>
      </c>
      <c r="AC8219">
        <f t="shared" si="128"/>
        <v>0</v>
      </c>
    </row>
    <row r="8220" spans="1:29" x14ac:dyDescent="0.35">
      <c r="A8220">
        <v>221317889</v>
      </c>
      <c r="B8220" s="1">
        <v>44822</v>
      </c>
      <c r="C8220" s="1">
        <v>44822</v>
      </c>
      <c r="D8220">
        <v>2050</v>
      </c>
      <c r="E8220">
        <v>13</v>
      </c>
      <c r="F8220" t="s">
        <v>62</v>
      </c>
      <c r="G8220">
        <v>1364</v>
      </c>
      <c r="H8220">
        <v>2</v>
      </c>
      <c r="I8220">
        <v>624</v>
      </c>
      <c r="J8220" t="s">
        <v>171</v>
      </c>
      <c r="K8220" t="s">
        <v>11467</v>
      </c>
      <c r="L8220">
        <v>0</v>
      </c>
      <c r="M8220" t="s">
        <v>30</v>
      </c>
      <c r="N8220" t="s">
        <v>95</v>
      </c>
      <c r="O8220">
        <v>103</v>
      </c>
      <c r="P8220" t="s">
        <v>146</v>
      </c>
      <c r="Q8220">
        <v>400</v>
      </c>
      <c r="R8220" t="s">
        <v>143</v>
      </c>
      <c r="S8220" t="s">
        <v>40</v>
      </c>
      <c r="T8220" t="s">
        <v>41</v>
      </c>
      <c r="U8220">
        <v>624</v>
      </c>
      <c r="Y8220" t="s">
        <v>11468</v>
      </c>
      <c r="AA8220">
        <v>33.999400000000001</v>
      </c>
      <c r="AB8220">
        <v>-118.2543</v>
      </c>
      <c r="AC8220">
        <f t="shared" si="128"/>
        <v>0</v>
      </c>
    </row>
    <row r="8221" spans="1:29" x14ac:dyDescent="0.35">
      <c r="A8221">
        <v>221517843</v>
      </c>
      <c r="B8221" s="1">
        <v>44892</v>
      </c>
      <c r="C8221" s="1">
        <v>44891</v>
      </c>
      <c r="D8221">
        <v>640</v>
      </c>
      <c r="E8221">
        <v>15</v>
      </c>
      <c r="F8221" t="s">
        <v>10519</v>
      </c>
      <c r="G8221">
        <v>1557</v>
      </c>
      <c r="H8221">
        <v>2</v>
      </c>
      <c r="I8221">
        <v>626</v>
      </c>
      <c r="J8221" t="s">
        <v>141</v>
      </c>
      <c r="K8221" t="s">
        <v>11469</v>
      </c>
      <c r="L8221">
        <v>24</v>
      </c>
      <c r="M8221" t="s">
        <v>94</v>
      </c>
      <c r="N8221" t="s">
        <v>31</v>
      </c>
      <c r="O8221">
        <v>502</v>
      </c>
      <c r="P8221" t="s">
        <v>47</v>
      </c>
      <c r="Q8221">
        <v>400</v>
      </c>
      <c r="R8221" t="s">
        <v>143</v>
      </c>
      <c r="S8221" t="s">
        <v>84</v>
      </c>
      <c r="T8221" t="s">
        <v>85</v>
      </c>
      <c r="U8221">
        <v>626</v>
      </c>
      <c r="Y8221" t="s">
        <v>11470</v>
      </c>
      <c r="AA8221">
        <v>34.164900000000003</v>
      </c>
      <c r="AB8221">
        <v>-118.3659</v>
      </c>
      <c r="AC8221">
        <f t="shared" si="128"/>
        <v>0</v>
      </c>
    </row>
    <row r="8222" spans="1:29" x14ac:dyDescent="0.35">
      <c r="A8222">
        <v>221604183</v>
      </c>
      <c r="B8222" s="1">
        <v>44567</v>
      </c>
      <c r="C8222" s="1">
        <v>44566</v>
      </c>
      <c r="D8222">
        <v>1530</v>
      </c>
      <c r="E8222">
        <v>16</v>
      </c>
      <c r="F8222" t="s">
        <v>10593</v>
      </c>
      <c r="G8222">
        <v>1684</v>
      </c>
      <c r="H8222">
        <v>1</v>
      </c>
      <c r="I8222">
        <v>210</v>
      </c>
      <c r="J8222" t="s">
        <v>149</v>
      </c>
      <c r="K8222" t="s">
        <v>11471</v>
      </c>
      <c r="L8222">
        <v>0</v>
      </c>
      <c r="M8222" t="s">
        <v>30</v>
      </c>
      <c r="N8222" t="s">
        <v>73</v>
      </c>
      <c r="O8222">
        <v>301</v>
      </c>
      <c r="P8222" t="s">
        <v>155</v>
      </c>
      <c r="Q8222">
        <v>511</v>
      </c>
      <c r="R8222" t="s">
        <v>151</v>
      </c>
      <c r="S8222" t="s">
        <v>33</v>
      </c>
      <c r="T8222" t="s">
        <v>34</v>
      </c>
      <c r="U8222">
        <v>210</v>
      </c>
      <c r="Y8222" t="s">
        <v>11472</v>
      </c>
      <c r="AA8222">
        <v>34.221600000000002</v>
      </c>
      <c r="AB8222">
        <v>-118.3908</v>
      </c>
      <c r="AC8222">
        <f t="shared" si="128"/>
        <v>1</v>
      </c>
    </row>
    <row r="8223" spans="1:29" x14ac:dyDescent="0.35">
      <c r="A8223">
        <v>230905787</v>
      </c>
      <c r="B8223" s="1">
        <v>44973</v>
      </c>
      <c r="C8223" s="1">
        <v>44890</v>
      </c>
      <c r="D8223">
        <v>1818</v>
      </c>
      <c r="E8223">
        <v>9</v>
      </c>
      <c r="F8223" t="s">
        <v>49</v>
      </c>
      <c r="G8223">
        <v>904</v>
      </c>
      <c r="H8223">
        <v>1</v>
      </c>
      <c r="I8223">
        <v>442</v>
      </c>
      <c r="J8223" t="s">
        <v>179</v>
      </c>
      <c r="K8223">
        <v>325</v>
      </c>
      <c r="L8223">
        <v>21</v>
      </c>
      <c r="M8223" t="s">
        <v>30</v>
      </c>
      <c r="N8223" t="s">
        <v>73</v>
      </c>
      <c r="O8223">
        <v>404</v>
      </c>
      <c r="P8223" t="s">
        <v>1637</v>
      </c>
      <c r="S8223" t="s">
        <v>33</v>
      </c>
      <c r="T8223" t="s">
        <v>34</v>
      </c>
      <c r="U8223">
        <v>442</v>
      </c>
      <c r="Y8223" t="s">
        <v>7902</v>
      </c>
      <c r="AA8223">
        <v>34.213099999999997</v>
      </c>
      <c r="AB8223">
        <v>-118.4584</v>
      </c>
      <c r="AC8223">
        <f t="shared" si="128"/>
        <v>1</v>
      </c>
    </row>
    <row r="8224" spans="1:29" x14ac:dyDescent="0.35">
      <c r="A8224">
        <v>220221627</v>
      </c>
      <c r="B8224" s="1">
        <v>44907</v>
      </c>
      <c r="C8224" s="1">
        <v>44880</v>
      </c>
      <c r="D8224">
        <v>245</v>
      </c>
      <c r="E8224">
        <v>2</v>
      </c>
      <c r="F8224" t="s">
        <v>56</v>
      </c>
      <c r="G8224">
        <v>212</v>
      </c>
      <c r="H8224">
        <v>1</v>
      </c>
      <c r="I8224">
        <v>331</v>
      </c>
      <c r="J8224" t="s">
        <v>233</v>
      </c>
      <c r="K8224" t="s">
        <v>11473</v>
      </c>
      <c r="L8224">
        <v>0</v>
      </c>
      <c r="M8224" t="s">
        <v>46</v>
      </c>
      <c r="N8224" t="s">
        <v>46</v>
      </c>
      <c r="O8224">
        <v>108</v>
      </c>
      <c r="P8224" t="s">
        <v>105</v>
      </c>
      <c r="S8224" t="s">
        <v>40</v>
      </c>
      <c r="T8224" t="s">
        <v>41</v>
      </c>
      <c r="U8224">
        <v>331</v>
      </c>
      <c r="Y8224" t="s">
        <v>11474</v>
      </c>
      <c r="AA8224">
        <v>34.076300000000003</v>
      </c>
      <c r="AB8224">
        <v>-118.28919999999999</v>
      </c>
      <c r="AC8224">
        <f t="shared" si="128"/>
        <v>0</v>
      </c>
    </row>
    <row r="8225" spans="1:29" x14ac:dyDescent="0.35">
      <c r="A8225">
        <v>220114300</v>
      </c>
      <c r="B8225" s="1">
        <v>44728</v>
      </c>
      <c r="C8225" s="1">
        <v>44718</v>
      </c>
      <c r="D8225">
        <v>1200</v>
      </c>
      <c r="E8225">
        <v>1</v>
      </c>
      <c r="F8225" t="s">
        <v>36</v>
      </c>
      <c r="G8225">
        <v>182</v>
      </c>
      <c r="H8225">
        <v>2</v>
      </c>
      <c r="I8225">
        <v>354</v>
      </c>
      <c r="J8225" t="s">
        <v>167</v>
      </c>
      <c r="K8225" t="s">
        <v>11475</v>
      </c>
      <c r="L8225">
        <v>30</v>
      </c>
      <c r="M8225" t="s">
        <v>30</v>
      </c>
      <c r="N8225" t="s">
        <v>31</v>
      </c>
      <c r="O8225">
        <v>502</v>
      </c>
      <c r="P8225" t="s">
        <v>47</v>
      </c>
      <c r="S8225" t="s">
        <v>40</v>
      </c>
      <c r="T8225" t="s">
        <v>41</v>
      </c>
      <c r="U8225">
        <v>354</v>
      </c>
      <c r="Y8225" t="s">
        <v>5972</v>
      </c>
      <c r="AA8225">
        <v>34.046199999999999</v>
      </c>
      <c r="AB8225">
        <v>-118.2628</v>
      </c>
      <c r="AC8225">
        <f t="shared" si="128"/>
        <v>0</v>
      </c>
    </row>
    <row r="8226" spans="1:29" x14ac:dyDescent="0.35">
      <c r="A8226">
        <v>221410842</v>
      </c>
      <c r="B8226" s="1">
        <v>44696</v>
      </c>
      <c r="C8226" s="1">
        <v>44696</v>
      </c>
      <c r="D8226">
        <v>600</v>
      </c>
      <c r="E8226">
        <v>14</v>
      </c>
      <c r="F8226" t="s">
        <v>10500</v>
      </c>
      <c r="G8226">
        <v>1415</v>
      </c>
      <c r="H8226">
        <v>1</v>
      </c>
      <c r="I8226">
        <v>442</v>
      </c>
      <c r="J8226" t="s">
        <v>179</v>
      </c>
      <c r="K8226">
        <v>344</v>
      </c>
      <c r="L8226">
        <v>0</v>
      </c>
      <c r="M8226" t="s">
        <v>46</v>
      </c>
      <c r="N8226" t="s">
        <v>46</v>
      </c>
      <c r="O8226">
        <v>710</v>
      </c>
      <c r="P8226" t="s">
        <v>394</v>
      </c>
      <c r="S8226" t="s">
        <v>33</v>
      </c>
      <c r="T8226" t="s">
        <v>34</v>
      </c>
      <c r="U8226">
        <v>442</v>
      </c>
      <c r="Y8226" t="s">
        <v>11476</v>
      </c>
      <c r="AA8226">
        <v>34</v>
      </c>
      <c r="AB8226">
        <v>-118.465</v>
      </c>
      <c r="AC8226">
        <f t="shared" si="128"/>
        <v>1</v>
      </c>
    </row>
    <row r="8227" spans="1:29" x14ac:dyDescent="0.35">
      <c r="A8227">
        <v>221812197</v>
      </c>
      <c r="B8227" s="1">
        <v>44718</v>
      </c>
      <c r="C8227" s="1">
        <v>44718</v>
      </c>
      <c r="D8227">
        <v>1530</v>
      </c>
      <c r="E8227">
        <v>18</v>
      </c>
      <c r="F8227" t="s">
        <v>10516</v>
      </c>
      <c r="G8227">
        <v>1861</v>
      </c>
      <c r="H8227">
        <v>1</v>
      </c>
      <c r="I8227">
        <v>210</v>
      </c>
      <c r="J8227" t="s">
        <v>149</v>
      </c>
      <c r="K8227" t="s">
        <v>11477</v>
      </c>
      <c r="L8227">
        <v>50</v>
      </c>
      <c r="M8227" t="s">
        <v>94</v>
      </c>
      <c r="N8227" t="s">
        <v>163</v>
      </c>
      <c r="O8227">
        <v>501</v>
      </c>
      <c r="P8227" t="s">
        <v>164</v>
      </c>
      <c r="Q8227">
        <v>400</v>
      </c>
      <c r="R8227" t="s">
        <v>143</v>
      </c>
      <c r="S8227" t="s">
        <v>84</v>
      </c>
      <c r="T8227" t="s">
        <v>85</v>
      </c>
      <c r="U8227">
        <v>210</v>
      </c>
      <c r="Y8227" t="s">
        <v>11478</v>
      </c>
      <c r="AA8227">
        <v>33.930999999999997</v>
      </c>
      <c r="AB8227">
        <v>-118.2848</v>
      </c>
      <c r="AC8227">
        <f t="shared" si="128"/>
        <v>0</v>
      </c>
    </row>
    <row r="8228" spans="1:29" x14ac:dyDescent="0.35">
      <c r="A8228">
        <v>220916150</v>
      </c>
      <c r="B8228" s="1">
        <v>44879</v>
      </c>
      <c r="C8228" s="1">
        <v>44877</v>
      </c>
      <c r="D8228">
        <v>1700</v>
      </c>
      <c r="E8228">
        <v>9</v>
      </c>
      <c r="F8228" t="s">
        <v>49</v>
      </c>
      <c r="G8228">
        <v>932</v>
      </c>
      <c r="H8228">
        <v>2</v>
      </c>
      <c r="I8228">
        <v>930</v>
      </c>
      <c r="J8228" t="s">
        <v>339</v>
      </c>
      <c r="K8228" t="s">
        <v>3790</v>
      </c>
      <c r="L8228">
        <v>54</v>
      </c>
      <c r="M8228" t="s">
        <v>94</v>
      </c>
      <c r="N8228" t="s">
        <v>95</v>
      </c>
      <c r="O8228">
        <v>502</v>
      </c>
      <c r="P8228" t="s">
        <v>47</v>
      </c>
      <c r="Q8228">
        <v>511</v>
      </c>
      <c r="R8228" t="s">
        <v>151</v>
      </c>
      <c r="S8228" t="s">
        <v>40</v>
      </c>
      <c r="T8228" t="s">
        <v>41</v>
      </c>
      <c r="U8228">
        <v>930</v>
      </c>
      <c r="Y8228" t="s">
        <v>1635</v>
      </c>
      <c r="AA8228">
        <v>34.183900000000001</v>
      </c>
      <c r="AB8228">
        <v>-118.4605</v>
      </c>
      <c r="AC8228">
        <f t="shared" si="128"/>
        <v>0</v>
      </c>
    </row>
    <row r="8229" spans="1:29" x14ac:dyDescent="0.35">
      <c r="A8229">
        <v>220318853</v>
      </c>
      <c r="B8229" s="1">
        <v>44855</v>
      </c>
      <c r="C8229" s="1">
        <v>44855</v>
      </c>
      <c r="D8229">
        <v>1713</v>
      </c>
      <c r="E8229">
        <v>3</v>
      </c>
      <c r="F8229" t="s">
        <v>43</v>
      </c>
      <c r="G8229">
        <v>363</v>
      </c>
      <c r="H8229">
        <v>2</v>
      </c>
      <c r="I8229">
        <v>624</v>
      </c>
      <c r="J8229" t="s">
        <v>171</v>
      </c>
      <c r="K8229" t="s">
        <v>11479</v>
      </c>
      <c r="L8229">
        <v>30</v>
      </c>
      <c r="M8229" t="s">
        <v>94</v>
      </c>
      <c r="N8229" t="s">
        <v>73</v>
      </c>
      <c r="O8229">
        <v>121</v>
      </c>
      <c r="P8229" t="s">
        <v>246</v>
      </c>
      <c r="Q8229">
        <v>400</v>
      </c>
      <c r="R8229" t="s">
        <v>143</v>
      </c>
      <c r="S8229" t="s">
        <v>40</v>
      </c>
      <c r="T8229" t="s">
        <v>41</v>
      </c>
      <c r="U8229">
        <v>624</v>
      </c>
      <c r="Y8229" t="s">
        <v>3955</v>
      </c>
      <c r="AA8229">
        <v>34.014899999999997</v>
      </c>
      <c r="AB8229">
        <v>-118.3436</v>
      </c>
      <c r="AC8229">
        <f t="shared" si="128"/>
        <v>0</v>
      </c>
    </row>
    <row r="8230" spans="1:29" x14ac:dyDescent="0.35">
      <c r="A8230">
        <v>220806949</v>
      </c>
      <c r="B8230" s="1">
        <v>44634</v>
      </c>
      <c r="C8230" s="1">
        <v>44634</v>
      </c>
      <c r="D8230">
        <v>2115</v>
      </c>
      <c r="E8230">
        <v>8</v>
      </c>
      <c r="F8230" t="s">
        <v>109</v>
      </c>
      <c r="G8230">
        <v>899</v>
      </c>
      <c r="H8230">
        <v>2</v>
      </c>
      <c r="I8230">
        <v>624</v>
      </c>
      <c r="J8230" t="s">
        <v>171</v>
      </c>
      <c r="K8230" t="s">
        <v>11480</v>
      </c>
      <c r="L8230">
        <v>47</v>
      </c>
      <c r="M8230" t="s">
        <v>30</v>
      </c>
      <c r="N8230" t="s">
        <v>73</v>
      </c>
      <c r="O8230">
        <v>502</v>
      </c>
      <c r="P8230" t="s">
        <v>47</v>
      </c>
      <c r="Q8230">
        <v>400</v>
      </c>
      <c r="R8230" t="s">
        <v>143</v>
      </c>
      <c r="S8230" t="s">
        <v>40</v>
      </c>
      <c r="T8230" t="s">
        <v>41</v>
      </c>
      <c r="U8230">
        <v>624</v>
      </c>
      <c r="Y8230" t="s">
        <v>1509</v>
      </c>
      <c r="AA8230">
        <v>34.033700000000003</v>
      </c>
      <c r="AB8230">
        <v>-118.38039999999999</v>
      </c>
      <c r="AC8230">
        <f t="shared" si="128"/>
        <v>0</v>
      </c>
    </row>
    <row r="8231" spans="1:29" x14ac:dyDescent="0.35">
      <c r="A8231">
        <v>222004593</v>
      </c>
      <c r="B8231" s="1">
        <v>44578</v>
      </c>
      <c r="C8231" s="1">
        <v>44576</v>
      </c>
      <c r="D8231">
        <v>2300</v>
      </c>
      <c r="E8231">
        <v>20</v>
      </c>
      <c r="F8231" t="s">
        <v>10529</v>
      </c>
      <c r="G8231">
        <v>2014</v>
      </c>
      <c r="H8231">
        <v>1</v>
      </c>
      <c r="I8231">
        <v>220</v>
      </c>
      <c r="J8231" t="s">
        <v>919</v>
      </c>
      <c r="K8231" t="s">
        <v>11481</v>
      </c>
      <c r="L8231">
        <v>36</v>
      </c>
      <c r="M8231" t="s">
        <v>30</v>
      </c>
      <c r="N8231" t="s">
        <v>95</v>
      </c>
      <c r="O8231">
        <v>108</v>
      </c>
      <c r="P8231" t="s">
        <v>105</v>
      </c>
      <c r="Q8231">
        <v>400</v>
      </c>
      <c r="R8231" t="s">
        <v>143</v>
      </c>
      <c r="S8231" t="s">
        <v>40</v>
      </c>
      <c r="T8231" t="s">
        <v>41</v>
      </c>
      <c r="U8231">
        <v>220</v>
      </c>
      <c r="Y8231" t="s">
        <v>1727</v>
      </c>
      <c r="Z8231" t="s">
        <v>1645</v>
      </c>
      <c r="AA8231">
        <v>34.076300000000003</v>
      </c>
      <c r="AB8231">
        <v>-118.30119999999999</v>
      </c>
      <c r="AC8231">
        <f t="shared" si="128"/>
        <v>0</v>
      </c>
    </row>
    <row r="8232" spans="1:29" x14ac:dyDescent="0.35">
      <c r="A8232">
        <v>221615255</v>
      </c>
      <c r="B8232" s="1">
        <v>44913</v>
      </c>
      <c r="C8232" s="1">
        <v>44897</v>
      </c>
      <c r="D8232">
        <v>1530</v>
      </c>
      <c r="E8232">
        <v>16</v>
      </c>
      <c r="F8232" t="s">
        <v>10593</v>
      </c>
      <c r="G8232">
        <v>1651</v>
      </c>
      <c r="H8232">
        <v>1</v>
      </c>
      <c r="I8232">
        <v>442</v>
      </c>
      <c r="J8232" t="s">
        <v>179</v>
      </c>
      <c r="K8232">
        <v>325</v>
      </c>
      <c r="L8232">
        <v>0</v>
      </c>
      <c r="M8232" t="s">
        <v>46</v>
      </c>
      <c r="N8232" t="s">
        <v>46</v>
      </c>
      <c r="O8232">
        <v>404</v>
      </c>
      <c r="P8232" t="s">
        <v>1637</v>
      </c>
      <c r="S8232" t="s">
        <v>84</v>
      </c>
      <c r="T8232" t="s">
        <v>85</v>
      </c>
      <c r="U8232">
        <v>442</v>
      </c>
      <c r="Y8232" t="s">
        <v>11482</v>
      </c>
      <c r="AA8232">
        <v>34.246299999999998</v>
      </c>
      <c r="AB8232">
        <v>-118.41889999999999</v>
      </c>
      <c r="AC8232">
        <f t="shared" si="128"/>
        <v>0</v>
      </c>
    </row>
    <row r="8233" spans="1:29" x14ac:dyDescent="0.35">
      <c r="A8233">
        <v>221806984</v>
      </c>
      <c r="B8233" s="1">
        <v>44615</v>
      </c>
      <c r="C8233" s="1">
        <v>44615</v>
      </c>
      <c r="D8233">
        <v>30</v>
      </c>
      <c r="E8233">
        <v>18</v>
      </c>
      <c r="F8233" t="s">
        <v>10516</v>
      </c>
      <c r="G8233">
        <v>1849</v>
      </c>
      <c r="H8233">
        <v>2</v>
      </c>
      <c r="I8233">
        <v>624</v>
      </c>
      <c r="J8233" t="s">
        <v>171</v>
      </c>
      <c r="K8233" t="s">
        <v>11483</v>
      </c>
      <c r="L8233">
        <v>61</v>
      </c>
      <c r="M8233" t="s">
        <v>94</v>
      </c>
      <c r="N8233" t="s">
        <v>95</v>
      </c>
      <c r="O8233">
        <v>502</v>
      </c>
      <c r="P8233" t="s">
        <v>47</v>
      </c>
      <c r="Q8233">
        <v>400</v>
      </c>
      <c r="R8233" t="s">
        <v>143</v>
      </c>
      <c r="S8233" t="s">
        <v>40</v>
      </c>
      <c r="T8233" t="s">
        <v>41</v>
      </c>
      <c r="U8233">
        <v>624</v>
      </c>
      <c r="Y8233" t="s">
        <v>11484</v>
      </c>
      <c r="AA8233">
        <v>33.9345</v>
      </c>
      <c r="AB8233">
        <v>-118.2329</v>
      </c>
      <c r="AC8233">
        <f t="shared" si="128"/>
        <v>0</v>
      </c>
    </row>
    <row r="8234" spans="1:29" x14ac:dyDescent="0.35">
      <c r="A8234">
        <v>220114722</v>
      </c>
      <c r="B8234" s="1">
        <v>44733</v>
      </c>
      <c r="C8234" s="1">
        <v>44733</v>
      </c>
      <c r="D8234">
        <v>1900</v>
      </c>
      <c r="E8234">
        <v>1</v>
      </c>
      <c r="F8234" t="s">
        <v>36</v>
      </c>
      <c r="G8234">
        <v>162</v>
      </c>
      <c r="H8234">
        <v>1</v>
      </c>
      <c r="I8234">
        <v>442</v>
      </c>
      <c r="J8234" t="s">
        <v>179</v>
      </c>
      <c r="K8234" t="s">
        <v>11485</v>
      </c>
      <c r="L8234">
        <v>0</v>
      </c>
      <c r="M8234" t="s">
        <v>46</v>
      </c>
      <c r="N8234" t="s">
        <v>46</v>
      </c>
      <c r="O8234">
        <v>404</v>
      </c>
      <c r="P8234" t="s">
        <v>1637</v>
      </c>
      <c r="S8234" t="s">
        <v>40</v>
      </c>
      <c r="T8234" t="s">
        <v>41</v>
      </c>
      <c r="U8234">
        <v>442</v>
      </c>
      <c r="Y8234" t="s">
        <v>3509</v>
      </c>
      <c r="AA8234">
        <v>34.048000000000002</v>
      </c>
      <c r="AB8234">
        <v>-118.2577</v>
      </c>
      <c r="AC8234">
        <f t="shared" si="128"/>
        <v>0</v>
      </c>
    </row>
    <row r="8235" spans="1:29" x14ac:dyDescent="0.35">
      <c r="A8235">
        <v>220113498</v>
      </c>
      <c r="B8235" s="1">
        <v>44715</v>
      </c>
      <c r="C8235" s="1">
        <v>44706</v>
      </c>
      <c r="D8235">
        <v>1300</v>
      </c>
      <c r="E8235">
        <v>1</v>
      </c>
      <c r="F8235" t="s">
        <v>36</v>
      </c>
      <c r="G8235">
        <v>185</v>
      </c>
      <c r="H8235">
        <v>1</v>
      </c>
      <c r="I8235">
        <v>522</v>
      </c>
      <c r="J8235" t="s">
        <v>500</v>
      </c>
      <c r="K8235" t="s">
        <v>1759</v>
      </c>
      <c r="L8235">
        <v>55</v>
      </c>
      <c r="M8235" t="s">
        <v>30</v>
      </c>
      <c r="N8235" t="s">
        <v>163</v>
      </c>
      <c r="O8235">
        <v>102</v>
      </c>
      <c r="P8235" t="s">
        <v>186</v>
      </c>
      <c r="S8235" t="s">
        <v>40</v>
      </c>
      <c r="T8235" t="s">
        <v>41</v>
      </c>
      <c r="U8235">
        <v>522</v>
      </c>
      <c r="Y8235" t="s">
        <v>11486</v>
      </c>
      <c r="Z8235" t="s">
        <v>148</v>
      </c>
      <c r="AA8235">
        <v>34.0379</v>
      </c>
      <c r="AB8235">
        <v>-118.2598</v>
      </c>
      <c r="AC8235">
        <f t="shared" si="128"/>
        <v>0</v>
      </c>
    </row>
    <row r="8236" spans="1:29" x14ac:dyDescent="0.35">
      <c r="A8236">
        <v>221809403</v>
      </c>
      <c r="B8236" s="1">
        <v>44670</v>
      </c>
      <c r="C8236" s="1">
        <v>44670</v>
      </c>
      <c r="D8236">
        <v>20</v>
      </c>
      <c r="E8236">
        <v>18</v>
      </c>
      <c r="F8236" t="s">
        <v>10516</v>
      </c>
      <c r="G8236">
        <v>1804</v>
      </c>
      <c r="H8236">
        <v>1</v>
      </c>
      <c r="I8236">
        <v>230</v>
      </c>
      <c r="J8236" t="s">
        <v>161</v>
      </c>
      <c r="K8236" t="s">
        <v>11487</v>
      </c>
      <c r="L8236">
        <v>39</v>
      </c>
      <c r="M8236" t="s">
        <v>30</v>
      </c>
      <c r="N8236" t="s">
        <v>163</v>
      </c>
      <c r="O8236">
        <v>101</v>
      </c>
      <c r="P8236" t="s">
        <v>32</v>
      </c>
      <c r="Q8236">
        <v>109</v>
      </c>
      <c r="R8236" t="s">
        <v>265</v>
      </c>
      <c r="S8236" t="s">
        <v>40</v>
      </c>
      <c r="T8236" t="s">
        <v>41</v>
      </c>
      <c r="U8236">
        <v>230</v>
      </c>
      <c r="Y8236" t="s">
        <v>4006</v>
      </c>
      <c r="AA8236">
        <v>33.960099999999997</v>
      </c>
      <c r="AB8236">
        <v>-118.2629</v>
      </c>
      <c r="AC8236">
        <f t="shared" si="128"/>
        <v>0</v>
      </c>
    </row>
    <row r="8237" spans="1:29" x14ac:dyDescent="0.35">
      <c r="A8237">
        <v>221316264</v>
      </c>
      <c r="B8237" s="1">
        <v>44792</v>
      </c>
      <c r="C8237" s="1">
        <v>44792</v>
      </c>
      <c r="D8237">
        <v>630</v>
      </c>
      <c r="E8237">
        <v>13</v>
      </c>
      <c r="F8237" t="s">
        <v>62</v>
      </c>
      <c r="G8237">
        <v>1341</v>
      </c>
      <c r="H8237">
        <v>1</v>
      </c>
      <c r="I8237">
        <v>230</v>
      </c>
      <c r="J8237" t="s">
        <v>161</v>
      </c>
      <c r="K8237" t="s">
        <v>11488</v>
      </c>
      <c r="L8237">
        <v>57</v>
      </c>
      <c r="M8237" t="s">
        <v>94</v>
      </c>
      <c r="N8237" t="s">
        <v>73</v>
      </c>
      <c r="O8237">
        <v>518</v>
      </c>
      <c r="P8237" t="s">
        <v>1076</v>
      </c>
      <c r="Q8237">
        <v>312</v>
      </c>
      <c r="R8237" t="s">
        <v>717</v>
      </c>
      <c r="S8237" t="s">
        <v>33</v>
      </c>
      <c r="T8237" t="s">
        <v>34</v>
      </c>
      <c r="U8237">
        <v>230</v>
      </c>
      <c r="V8237">
        <v>998</v>
      </c>
      <c r="Y8237" t="s">
        <v>11489</v>
      </c>
      <c r="AA8237">
        <v>34.0152</v>
      </c>
      <c r="AB8237">
        <v>-118.2794</v>
      </c>
      <c r="AC8237">
        <f t="shared" si="128"/>
        <v>1</v>
      </c>
    </row>
    <row r="8238" spans="1:29" x14ac:dyDescent="0.35">
      <c r="A8238">
        <v>221815690</v>
      </c>
      <c r="B8238" s="1">
        <v>44785</v>
      </c>
      <c r="C8238" s="1">
        <v>44783</v>
      </c>
      <c r="D8238">
        <v>1300</v>
      </c>
      <c r="E8238">
        <v>18</v>
      </c>
      <c r="F8238" t="s">
        <v>10516</v>
      </c>
      <c r="G8238">
        <v>1822</v>
      </c>
      <c r="H8238">
        <v>1</v>
      </c>
      <c r="I8238">
        <v>510</v>
      </c>
      <c r="J8238" t="s">
        <v>29</v>
      </c>
      <c r="L8238">
        <v>0</v>
      </c>
      <c r="O8238">
        <v>101</v>
      </c>
      <c r="P8238" t="s">
        <v>32</v>
      </c>
      <c r="S8238" t="s">
        <v>40</v>
      </c>
      <c r="T8238" t="s">
        <v>41</v>
      </c>
      <c r="U8238">
        <v>510</v>
      </c>
      <c r="Y8238" t="s">
        <v>4179</v>
      </c>
      <c r="Z8238" t="s">
        <v>357</v>
      </c>
      <c r="AA8238">
        <v>33.951000000000001</v>
      </c>
      <c r="AB8238">
        <v>-118.27809999999999</v>
      </c>
      <c r="AC8238">
        <f t="shared" si="128"/>
        <v>0</v>
      </c>
    </row>
    <row r="8239" spans="1:29" x14ac:dyDescent="0.35">
      <c r="A8239">
        <v>220809813</v>
      </c>
      <c r="B8239" s="1">
        <v>44702</v>
      </c>
      <c r="C8239" s="1">
        <v>44702</v>
      </c>
      <c r="D8239">
        <v>300</v>
      </c>
      <c r="E8239">
        <v>8</v>
      </c>
      <c r="F8239" t="s">
        <v>109</v>
      </c>
      <c r="G8239">
        <v>835</v>
      </c>
      <c r="H8239">
        <v>1</v>
      </c>
      <c r="I8239">
        <v>480</v>
      </c>
      <c r="J8239" t="s">
        <v>44</v>
      </c>
      <c r="K8239" t="s">
        <v>11490</v>
      </c>
      <c r="L8239">
        <v>29</v>
      </c>
      <c r="M8239" t="s">
        <v>30</v>
      </c>
      <c r="N8239" t="s">
        <v>163</v>
      </c>
      <c r="O8239">
        <v>203</v>
      </c>
      <c r="P8239" t="s">
        <v>101</v>
      </c>
      <c r="S8239" t="s">
        <v>40</v>
      </c>
      <c r="T8239" t="s">
        <v>41</v>
      </c>
      <c r="U8239">
        <v>480</v>
      </c>
      <c r="Y8239" t="s">
        <v>6808</v>
      </c>
      <c r="AA8239">
        <v>34.050199999999997</v>
      </c>
      <c r="AB8239">
        <v>-118.4345</v>
      </c>
      <c r="AC8239">
        <f t="shared" si="128"/>
        <v>0</v>
      </c>
    </row>
    <row r="8240" spans="1:29" x14ac:dyDescent="0.35">
      <c r="A8240">
        <v>220219205</v>
      </c>
      <c r="B8240" s="1">
        <v>44860</v>
      </c>
      <c r="C8240" s="1">
        <v>44859</v>
      </c>
      <c r="D8240">
        <v>2000</v>
      </c>
      <c r="E8240">
        <v>2</v>
      </c>
      <c r="F8240" t="s">
        <v>56</v>
      </c>
      <c r="G8240">
        <v>238</v>
      </c>
      <c r="H8240">
        <v>1</v>
      </c>
      <c r="I8240">
        <v>510</v>
      </c>
      <c r="J8240" t="s">
        <v>29</v>
      </c>
      <c r="L8240">
        <v>0</v>
      </c>
      <c r="O8240">
        <v>101</v>
      </c>
      <c r="P8240" t="s">
        <v>32</v>
      </c>
      <c r="S8240" t="s">
        <v>40</v>
      </c>
      <c r="T8240" t="s">
        <v>41</v>
      </c>
      <c r="U8240">
        <v>510</v>
      </c>
      <c r="Y8240" t="s">
        <v>11491</v>
      </c>
      <c r="AA8240">
        <v>34.063000000000002</v>
      </c>
      <c r="AB8240">
        <v>-118.2543</v>
      </c>
      <c r="AC8240">
        <f t="shared" si="128"/>
        <v>0</v>
      </c>
    </row>
    <row r="8241" spans="1:29" x14ac:dyDescent="0.35">
      <c r="A8241">
        <v>221814395</v>
      </c>
      <c r="B8241" s="1">
        <v>44759</v>
      </c>
      <c r="C8241" s="1">
        <v>44759</v>
      </c>
      <c r="D8241">
        <v>845</v>
      </c>
      <c r="E8241">
        <v>18</v>
      </c>
      <c r="F8241" t="s">
        <v>10516</v>
      </c>
      <c r="G8241">
        <v>1838</v>
      </c>
      <c r="H8241">
        <v>1</v>
      </c>
      <c r="I8241">
        <v>761</v>
      </c>
      <c r="J8241" t="s">
        <v>403</v>
      </c>
      <c r="K8241" t="s">
        <v>11492</v>
      </c>
      <c r="L8241">
        <v>29</v>
      </c>
      <c r="M8241" t="s">
        <v>94</v>
      </c>
      <c r="N8241" t="s">
        <v>95</v>
      </c>
      <c r="O8241">
        <v>502</v>
      </c>
      <c r="P8241" t="s">
        <v>47</v>
      </c>
      <c r="Q8241">
        <v>211</v>
      </c>
      <c r="R8241" t="s">
        <v>4616</v>
      </c>
      <c r="S8241" t="s">
        <v>33</v>
      </c>
      <c r="T8241" t="s">
        <v>34</v>
      </c>
      <c r="U8241">
        <v>761</v>
      </c>
      <c r="Y8241" t="s">
        <v>11493</v>
      </c>
      <c r="AA8241">
        <v>33.941600000000001</v>
      </c>
      <c r="AB8241">
        <v>-118.2349</v>
      </c>
      <c r="AC8241">
        <f t="shared" si="128"/>
        <v>1</v>
      </c>
    </row>
    <row r="8242" spans="1:29" x14ac:dyDescent="0.35">
      <c r="A8242">
        <v>221321920</v>
      </c>
      <c r="B8242" s="1">
        <v>44899</v>
      </c>
      <c r="C8242" s="1">
        <v>44896</v>
      </c>
      <c r="D8242">
        <v>648</v>
      </c>
      <c r="E8242">
        <v>13</v>
      </c>
      <c r="F8242" t="s">
        <v>62</v>
      </c>
      <c r="G8242">
        <v>1351</v>
      </c>
      <c r="H8242">
        <v>2</v>
      </c>
      <c r="I8242">
        <v>354</v>
      </c>
      <c r="J8242" t="s">
        <v>167</v>
      </c>
      <c r="K8242">
        <v>922</v>
      </c>
      <c r="L8242">
        <v>40</v>
      </c>
      <c r="M8242" t="s">
        <v>94</v>
      </c>
      <c r="N8242" t="s">
        <v>95</v>
      </c>
      <c r="O8242">
        <v>602</v>
      </c>
      <c r="P8242" t="s">
        <v>5715</v>
      </c>
      <c r="S8242" t="s">
        <v>40</v>
      </c>
      <c r="T8242" t="s">
        <v>41</v>
      </c>
      <c r="U8242">
        <v>354</v>
      </c>
      <c r="Y8242" t="s">
        <v>11494</v>
      </c>
      <c r="AA8242">
        <v>34.005600000000001</v>
      </c>
      <c r="AB8242">
        <v>-118.274</v>
      </c>
      <c r="AC8242">
        <f t="shared" si="128"/>
        <v>0</v>
      </c>
    </row>
    <row r="8243" spans="1:29" x14ac:dyDescent="0.35">
      <c r="A8243">
        <v>221708273</v>
      </c>
      <c r="B8243" s="1">
        <v>44679</v>
      </c>
      <c r="C8243" s="1">
        <v>44678</v>
      </c>
      <c r="D8243">
        <v>2359</v>
      </c>
      <c r="E8243">
        <v>17</v>
      </c>
      <c r="F8243" t="s">
        <v>10498</v>
      </c>
      <c r="G8243">
        <v>1716</v>
      </c>
      <c r="H8243">
        <v>1</v>
      </c>
      <c r="I8243">
        <v>331</v>
      </c>
      <c r="J8243" t="s">
        <v>233</v>
      </c>
      <c r="K8243" t="s">
        <v>11495</v>
      </c>
      <c r="L8243">
        <v>35</v>
      </c>
      <c r="M8243" t="s">
        <v>30</v>
      </c>
      <c r="N8243" t="s">
        <v>31</v>
      </c>
      <c r="O8243">
        <v>101</v>
      </c>
      <c r="P8243" t="s">
        <v>32</v>
      </c>
      <c r="S8243" t="s">
        <v>40</v>
      </c>
      <c r="T8243" t="s">
        <v>41</v>
      </c>
      <c r="U8243">
        <v>331</v>
      </c>
      <c r="Y8243" t="s">
        <v>11496</v>
      </c>
      <c r="AA8243">
        <v>34.286999999999999</v>
      </c>
      <c r="AB8243">
        <v>-118.50700000000001</v>
      </c>
      <c r="AC8243">
        <f t="shared" si="128"/>
        <v>0</v>
      </c>
    </row>
    <row r="8244" spans="1:29" x14ac:dyDescent="0.35">
      <c r="A8244">
        <v>220115159</v>
      </c>
      <c r="B8244" s="1">
        <v>44740</v>
      </c>
      <c r="C8244" s="1">
        <v>44740</v>
      </c>
      <c r="D8244">
        <v>1215</v>
      </c>
      <c r="E8244">
        <v>1</v>
      </c>
      <c r="F8244" t="s">
        <v>36</v>
      </c>
      <c r="G8244">
        <v>162</v>
      </c>
      <c r="H8244">
        <v>2</v>
      </c>
      <c r="I8244">
        <v>745</v>
      </c>
      <c r="J8244" t="s">
        <v>139</v>
      </c>
      <c r="K8244" t="s">
        <v>11497</v>
      </c>
      <c r="L8244">
        <v>34</v>
      </c>
      <c r="M8244" t="s">
        <v>30</v>
      </c>
      <c r="N8244" t="s">
        <v>95</v>
      </c>
      <c r="O8244">
        <v>404</v>
      </c>
      <c r="P8244" t="s">
        <v>1637</v>
      </c>
      <c r="S8244" t="s">
        <v>40</v>
      </c>
      <c r="T8244" t="s">
        <v>41</v>
      </c>
      <c r="U8244">
        <v>745</v>
      </c>
      <c r="Y8244" t="s">
        <v>3509</v>
      </c>
      <c r="AA8244">
        <v>34.048000000000002</v>
      </c>
      <c r="AB8244">
        <v>-118.2577</v>
      </c>
      <c r="AC8244">
        <f t="shared" si="128"/>
        <v>0</v>
      </c>
    </row>
    <row r="8245" spans="1:29" x14ac:dyDescent="0.35">
      <c r="A8245">
        <v>220125349</v>
      </c>
      <c r="B8245" s="1">
        <v>44893</v>
      </c>
      <c r="C8245" s="1">
        <v>44892</v>
      </c>
      <c r="D8245">
        <v>1930</v>
      </c>
      <c r="E8245">
        <v>1</v>
      </c>
      <c r="F8245" t="s">
        <v>36</v>
      </c>
      <c r="G8245">
        <v>138</v>
      </c>
      <c r="H8245">
        <v>1</v>
      </c>
      <c r="I8245">
        <v>310</v>
      </c>
      <c r="J8245" t="s">
        <v>71</v>
      </c>
      <c r="K8245" t="s">
        <v>4656</v>
      </c>
      <c r="L8245">
        <v>31</v>
      </c>
      <c r="M8245" t="s">
        <v>30</v>
      </c>
      <c r="N8245" t="s">
        <v>163</v>
      </c>
      <c r="O8245">
        <v>203</v>
      </c>
      <c r="P8245" t="s">
        <v>101</v>
      </c>
      <c r="S8245" t="s">
        <v>40</v>
      </c>
      <c r="T8245" t="s">
        <v>41</v>
      </c>
      <c r="U8245">
        <v>310</v>
      </c>
      <c r="Y8245" t="s">
        <v>1424</v>
      </c>
      <c r="AA8245">
        <v>34.0503</v>
      </c>
      <c r="AB8245">
        <v>-118.24339999999999</v>
      </c>
      <c r="AC8245">
        <f t="shared" si="128"/>
        <v>0</v>
      </c>
    </row>
    <row r="8246" spans="1:29" x14ac:dyDescent="0.35">
      <c r="A8246">
        <v>220511082</v>
      </c>
      <c r="B8246" s="1">
        <v>44750</v>
      </c>
      <c r="C8246" s="1">
        <v>44736</v>
      </c>
      <c r="D8246">
        <v>1200</v>
      </c>
      <c r="E8246">
        <v>5</v>
      </c>
      <c r="F8246" t="s">
        <v>98</v>
      </c>
      <c r="G8246">
        <v>527</v>
      </c>
      <c r="H8246">
        <v>1</v>
      </c>
      <c r="I8246">
        <v>510</v>
      </c>
      <c r="J8246" t="s">
        <v>29</v>
      </c>
      <c r="L8246">
        <v>0</v>
      </c>
      <c r="O8246">
        <v>101</v>
      </c>
      <c r="P8246" t="s">
        <v>32</v>
      </c>
      <c r="S8246" t="s">
        <v>40</v>
      </c>
      <c r="T8246" t="s">
        <v>41</v>
      </c>
      <c r="U8246">
        <v>510</v>
      </c>
      <c r="Y8246" t="s">
        <v>11498</v>
      </c>
      <c r="AA8246">
        <v>33.769799999999996</v>
      </c>
      <c r="AB8246">
        <v>-118.26300000000001</v>
      </c>
      <c r="AC8246">
        <f t="shared" si="128"/>
        <v>0</v>
      </c>
    </row>
    <row r="8247" spans="1:29" x14ac:dyDescent="0.35">
      <c r="A8247">
        <v>220807475</v>
      </c>
      <c r="B8247" s="1">
        <v>44648</v>
      </c>
      <c r="C8247" s="1">
        <v>44648</v>
      </c>
      <c r="D8247">
        <v>955</v>
      </c>
      <c r="E8247">
        <v>8</v>
      </c>
      <c r="F8247" t="s">
        <v>109</v>
      </c>
      <c r="G8247">
        <v>892</v>
      </c>
      <c r="H8247">
        <v>2</v>
      </c>
      <c r="I8247">
        <v>624</v>
      </c>
      <c r="J8247" t="s">
        <v>171</v>
      </c>
      <c r="K8247" t="s">
        <v>11499</v>
      </c>
      <c r="L8247">
        <v>34</v>
      </c>
      <c r="M8247" t="s">
        <v>30</v>
      </c>
      <c r="N8247" t="s">
        <v>95</v>
      </c>
      <c r="O8247">
        <v>953</v>
      </c>
      <c r="P8247" t="s">
        <v>10015</v>
      </c>
      <c r="Q8247">
        <v>400</v>
      </c>
      <c r="R8247" t="s">
        <v>143</v>
      </c>
      <c r="S8247" t="s">
        <v>84</v>
      </c>
      <c r="T8247" t="s">
        <v>85</v>
      </c>
      <c r="U8247">
        <v>624</v>
      </c>
      <c r="Y8247" t="s">
        <v>10016</v>
      </c>
      <c r="AA8247">
        <v>34.033999999999999</v>
      </c>
      <c r="AB8247">
        <v>-118.44110000000001</v>
      </c>
      <c r="AC8247">
        <f t="shared" si="128"/>
        <v>0</v>
      </c>
    </row>
    <row r="8248" spans="1:29" x14ac:dyDescent="0.35">
      <c r="A8248">
        <v>220713981</v>
      </c>
      <c r="B8248" s="1">
        <v>44815</v>
      </c>
      <c r="C8248" s="1">
        <v>44815</v>
      </c>
      <c r="D8248">
        <v>200</v>
      </c>
      <c r="E8248">
        <v>7</v>
      </c>
      <c r="F8248" t="s">
        <v>28</v>
      </c>
      <c r="G8248">
        <v>784</v>
      </c>
      <c r="H8248">
        <v>2</v>
      </c>
      <c r="I8248">
        <v>740</v>
      </c>
      <c r="J8248" t="s">
        <v>224</v>
      </c>
      <c r="K8248" t="s">
        <v>2316</v>
      </c>
      <c r="L8248">
        <v>52</v>
      </c>
      <c r="M8248" t="s">
        <v>94</v>
      </c>
      <c r="N8248" t="s">
        <v>95</v>
      </c>
      <c r="O8248">
        <v>122</v>
      </c>
      <c r="P8248" t="s">
        <v>275</v>
      </c>
      <c r="S8248" t="s">
        <v>33</v>
      </c>
      <c r="T8248" t="s">
        <v>34</v>
      </c>
      <c r="U8248">
        <v>740</v>
      </c>
      <c r="Y8248" t="s">
        <v>11500</v>
      </c>
      <c r="AA8248">
        <v>34.037500000000001</v>
      </c>
      <c r="AB8248">
        <v>-118.3506</v>
      </c>
      <c r="AC8248">
        <f t="shared" si="128"/>
        <v>1</v>
      </c>
    </row>
    <row r="8249" spans="1:29" x14ac:dyDescent="0.35">
      <c r="A8249">
        <v>230704024</v>
      </c>
      <c r="B8249" s="1">
        <v>44926</v>
      </c>
      <c r="C8249" s="1">
        <v>44926</v>
      </c>
      <c r="D8249">
        <v>1419</v>
      </c>
      <c r="E8249">
        <v>7</v>
      </c>
      <c r="F8249" t="s">
        <v>28</v>
      </c>
      <c r="G8249">
        <v>724</v>
      </c>
      <c r="H8249">
        <v>1</v>
      </c>
      <c r="I8249">
        <v>442</v>
      </c>
      <c r="J8249" t="s">
        <v>179</v>
      </c>
      <c r="K8249" t="s">
        <v>11501</v>
      </c>
      <c r="L8249">
        <v>0</v>
      </c>
      <c r="M8249" t="s">
        <v>46</v>
      </c>
      <c r="N8249" t="s">
        <v>46</v>
      </c>
      <c r="O8249">
        <v>415</v>
      </c>
      <c r="P8249" t="s">
        <v>1812</v>
      </c>
      <c r="S8249" t="s">
        <v>40</v>
      </c>
      <c r="T8249" t="s">
        <v>41</v>
      </c>
      <c r="U8249">
        <v>442</v>
      </c>
      <c r="Y8249" t="s">
        <v>3910</v>
      </c>
      <c r="AA8249">
        <v>34.073599999999999</v>
      </c>
      <c r="AB8249">
        <v>-118.3563</v>
      </c>
      <c r="AC8249">
        <f t="shared" si="128"/>
        <v>0</v>
      </c>
    </row>
    <row r="8250" spans="1:29" x14ac:dyDescent="0.35">
      <c r="A8250">
        <v>220805877</v>
      </c>
      <c r="B8250" s="1">
        <v>44607</v>
      </c>
      <c r="C8250" s="1">
        <v>44607</v>
      </c>
      <c r="D8250">
        <v>330</v>
      </c>
      <c r="E8250">
        <v>8</v>
      </c>
      <c r="F8250" t="s">
        <v>109</v>
      </c>
      <c r="G8250">
        <v>817</v>
      </c>
      <c r="H8250">
        <v>1</v>
      </c>
      <c r="I8250">
        <v>310</v>
      </c>
      <c r="J8250" t="s">
        <v>71</v>
      </c>
      <c r="K8250" t="s">
        <v>4793</v>
      </c>
      <c r="L8250">
        <v>0</v>
      </c>
      <c r="M8250" t="s">
        <v>46</v>
      </c>
      <c r="N8250" t="s">
        <v>46</v>
      </c>
      <c r="O8250">
        <v>203</v>
      </c>
      <c r="P8250" t="s">
        <v>101</v>
      </c>
      <c r="Q8250">
        <v>500</v>
      </c>
      <c r="R8250" t="s">
        <v>184</v>
      </c>
      <c r="S8250" t="s">
        <v>40</v>
      </c>
      <c r="T8250" t="s">
        <v>41</v>
      </c>
      <c r="U8250">
        <v>310</v>
      </c>
      <c r="Y8250" t="s">
        <v>11502</v>
      </c>
      <c r="AA8250">
        <v>34.063699999999997</v>
      </c>
      <c r="AB8250">
        <v>-118.4482</v>
      </c>
      <c r="AC8250">
        <f t="shared" si="128"/>
        <v>0</v>
      </c>
    </row>
    <row r="8251" spans="1:29" x14ac:dyDescent="0.35">
      <c r="A8251">
        <v>221225950</v>
      </c>
      <c r="B8251" s="1">
        <v>44919</v>
      </c>
      <c r="C8251" s="1">
        <v>44919</v>
      </c>
      <c r="D8251">
        <v>1900</v>
      </c>
      <c r="E8251">
        <v>12</v>
      </c>
      <c r="F8251" t="s">
        <v>68</v>
      </c>
      <c r="G8251">
        <v>1204</v>
      </c>
      <c r="H8251">
        <v>2</v>
      </c>
      <c r="I8251">
        <v>930</v>
      </c>
      <c r="J8251" t="s">
        <v>339</v>
      </c>
      <c r="K8251" t="s">
        <v>11503</v>
      </c>
      <c r="L8251">
        <v>30</v>
      </c>
      <c r="M8251" t="s">
        <v>94</v>
      </c>
      <c r="N8251" t="s">
        <v>95</v>
      </c>
      <c r="O8251">
        <v>502</v>
      </c>
      <c r="P8251" t="s">
        <v>47</v>
      </c>
      <c r="Q8251">
        <v>511</v>
      </c>
      <c r="R8251" t="s">
        <v>151</v>
      </c>
      <c r="S8251" t="s">
        <v>40</v>
      </c>
      <c r="T8251" t="s">
        <v>41</v>
      </c>
      <c r="U8251">
        <v>930</v>
      </c>
      <c r="Y8251" t="s">
        <v>11504</v>
      </c>
      <c r="AA8251">
        <v>34.001600000000003</v>
      </c>
      <c r="AB8251">
        <v>-118.2915</v>
      </c>
      <c r="AC8251">
        <f t="shared" si="128"/>
        <v>0</v>
      </c>
    </row>
    <row r="8252" spans="1:29" x14ac:dyDescent="0.35">
      <c r="A8252">
        <v>221112031</v>
      </c>
      <c r="B8252" s="1">
        <v>44768</v>
      </c>
      <c r="C8252" s="1">
        <v>44768</v>
      </c>
      <c r="D8252">
        <v>950</v>
      </c>
      <c r="E8252">
        <v>11</v>
      </c>
      <c r="F8252" t="s">
        <v>64</v>
      </c>
      <c r="G8252">
        <v>1124</v>
      </c>
      <c r="H8252">
        <v>1</v>
      </c>
      <c r="I8252">
        <v>510</v>
      </c>
      <c r="J8252" t="s">
        <v>29</v>
      </c>
      <c r="L8252">
        <v>0</v>
      </c>
      <c r="O8252">
        <v>101</v>
      </c>
      <c r="P8252" t="s">
        <v>32</v>
      </c>
      <c r="S8252" t="s">
        <v>40</v>
      </c>
      <c r="T8252" t="s">
        <v>41</v>
      </c>
      <c r="U8252">
        <v>510</v>
      </c>
      <c r="Y8252" t="s">
        <v>11505</v>
      </c>
      <c r="AA8252">
        <v>34.121699999999997</v>
      </c>
      <c r="AB8252">
        <v>-118.2405</v>
      </c>
      <c r="AC8252">
        <f t="shared" si="128"/>
        <v>0</v>
      </c>
    </row>
    <row r="8253" spans="1:29" x14ac:dyDescent="0.35">
      <c r="A8253">
        <v>220511387</v>
      </c>
      <c r="B8253" s="1">
        <v>44758</v>
      </c>
      <c r="C8253" s="1">
        <v>44756</v>
      </c>
      <c r="D8253">
        <v>2222</v>
      </c>
      <c r="E8253">
        <v>5</v>
      </c>
      <c r="F8253" t="s">
        <v>98</v>
      </c>
      <c r="G8253">
        <v>583</v>
      </c>
      <c r="H8253">
        <v>2</v>
      </c>
      <c r="I8253">
        <v>745</v>
      </c>
      <c r="J8253" t="s">
        <v>139</v>
      </c>
      <c r="K8253">
        <v>329</v>
      </c>
      <c r="L8253">
        <v>52</v>
      </c>
      <c r="M8253" t="s">
        <v>30</v>
      </c>
      <c r="N8253" t="s">
        <v>73</v>
      </c>
      <c r="O8253">
        <v>121</v>
      </c>
      <c r="P8253" t="s">
        <v>246</v>
      </c>
      <c r="S8253" t="s">
        <v>84</v>
      </c>
      <c r="T8253" t="s">
        <v>85</v>
      </c>
      <c r="U8253">
        <v>745</v>
      </c>
      <c r="Y8253" t="s">
        <v>11506</v>
      </c>
      <c r="AA8253">
        <v>33.725200000000001</v>
      </c>
      <c r="AB8253">
        <v>-118.3034</v>
      </c>
      <c r="AC8253">
        <f t="shared" si="128"/>
        <v>0</v>
      </c>
    </row>
    <row r="8254" spans="1:29" x14ac:dyDescent="0.35">
      <c r="A8254">
        <v>221004097</v>
      </c>
      <c r="B8254" s="1">
        <v>44564</v>
      </c>
      <c r="C8254" s="1">
        <v>44564</v>
      </c>
      <c r="D8254">
        <v>1600</v>
      </c>
      <c r="E8254">
        <v>10</v>
      </c>
      <c r="F8254" t="s">
        <v>103</v>
      </c>
      <c r="G8254">
        <v>1097</v>
      </c>
      <c r="H8254">
        <v>2</v>
      </c>
      <c r="I8254">
        <v>888</v>
      </c>
      <c r="J8254" t="s">
        <v>250</v>
      </c>
      <c r="K8254" t="s">
        <v>9197</v>
      </c>
      <c r="L8254">
        <v>80</v>
      </c>
      <c r="M8254" t="s">
        <v>94</v>
      </c>
      <c r="N8254" t="s">
        <v>73</v>
      </c>
      <c r="O8254">
        <v>501</v>
      </c>
      <c r="P8254" t="s">
        <v>164</v>
      </c>
      <c r="S8254" t="s">
        <v>40</v>
      </c>
      <c r="T8254" t="s">
        <v>41</v>
      </c>
      <c r="U8254">
        <v>888</v>
      </c>
      <c r="Y8254" t="s">
        <v>11507</v>
      </c>
      <c r="AA8254">
        <v>34.141300000000001</v>
      </c>
      <c r="AB8254">
        <v>-118.506</v>
      </c>
      <c r="AC8254">
        <f t="shared" si="128"/>
        <v>0</v>
      </c>
    </row>
    <row r="8255" spans="1:29" x14ac:dyDescent="0.35">
      <c r="A8255">
        <v>220816640</v>
      </c>
      <c r="B8255" s="1">
        <v>44876</v>
      </c>
      <c r="C8255" s="1">
        <v>44875</v>
      </c>
      <c r="D8255">
        <v>2000</v>
      </c>
      <c r="E8255">
        <v>8</v>
      </c>
      <c r="F8255" t="s">
        <v>109</v>
      </c>
      <c r="G8255">
        <v>811</v>
      </c>
      <c r="H8255">
        <v>1</v>
      </c>
      <c r="I8255">
        <v>510</v>
      </c>
      <c r="J8255" t="s">
        <v>29</v>
      </c>
      <c r="L8255">
        <v>0</v>
      </c>
      <c r="O8255">
        <v>101</v>
      </c>
      <c r="P8255" t="s">
        <v>32</v>
      </c>
      <c r="S8255" t="s">
        <v>40</v>
      </c>
      <c r="T8255" t="s">
        <v>41</v>
      </c>
      <c r="U8255">
        <v>510</v>
      </c>
      <c r="Y8255" t="s">
        <v>11508</v>
      </c>
      <c r="AA8255">
        <v>34.058399999999999</v>
      </c>
      <c r="AB8255">
        <v>-118.5424</v>
      </c>
      <c r="AC8255">
        <f t="shared" si="128"/>
        <v>0</v>
      </c>
    </row>
    <row r="8256" spans="1:29" x14ac:dyDescent="0.35">
      <c r="A8256">
        <v>221000786</v>
      </c>
      <c r="B8256" s="1">
        <v>44756</v>
      </c>
      <c r="C8256" s="1">
        <v>44756</v>
      </c>
      <c r="D8256">
        <v>1930</v>
      </c>
      <c r="E8256">
        <v>10</v>
      </c>
      <c r="F8256" t="s">
        <v>103</v>
      </c>
      <c r="G8256">
        <v>1008</v>
      </c>
      <c r="H8256">
        <v>2</v>
      </c>
      <c r="I8256">
        <v>740</v>
      </c>
      <c r="J8256" t="s">
        <v>224</v>
      </c>
      <c r="K8256" t="s">
        <v>11509</v>
      </c>
      <c r="L8256">
        <v>48</v>
      </c>
      <c r="M8256" t="s">
        <v>30</v>
      </c>
      <c r="N8256" t="s">
        <v>95</v>
      </c>
      <c r="O8256">
        <v>122</v>
      </c>
      <c r="P8256" t="s">
        <v>275</v>
      </c>
      <c r="S8256" t="s">
        <v>33</v>
      </c>
      <c r="T8256" t="s">
        <v>34</v>
      </c>
      <c r="U8256">
        <v>740</v>
      </c>
      <c r="V8256">
        <v>998</v>
      </c>
      <c r="Y8256" t="s">
        <v>11510</v>
      </c>
      <c r="AA8256">
        <v>34.207700000000003</v>
      </c>
      <c r="AB8256">
        <v>-118.49120000000001</v>
      </c>
      <c r="AC8256">
        <f t="shared" si="128"/>
        <v>1</v>
      </c>
    </row>
    <row r="8257" spans="1:29" x14ac:dyDescent="0.35">
      <c r="A8257">
        <v>222113612</v>
      </c>
      <c r="B8257" s="1">
        <v>44801</v>
      </c>
      <c r="C8257" s="1">
        <v>44792</v>
      </c>
      <c r="D8257">
        <v>2230</v>
      </c>
      <c r="E8257">
        <v>21</v>
      </c>
      <c r="F8257" t="s">
        <v>10503</v>
      </c>
      <c r="G8257">
        <v>2189</v>
      </c>
      <c r="H8257">
        <v>1</v>
      </c>
      <c r="I8257">
        <v>330</v>
      </c>
      <c r="J8257" t="s">
        <v>37</v>
      </c>
      <c r="K8257" t="s">
        <v>289</v>
      </c>
      <c r="L8257">
        <v>26</v>
      </c>
      <c r="M8257" t="s">
        <v>30</v>
      </c>
      <c r="N8257" t="s">
        <v>95</v>
      </c>
      <c r="O8257">
        <v>108</v>
      </c>
      <c r="P8257" t="s">
        <v>105</v>
      </c>
      <c r="S8257" t="s">
        <v>40</v>
      </c>
      <c r="T8257" t="s">
        <v>41</v>
      </c>
      <c r="U8257">
        <v>330</v>
      </c>
      <c r="Y8257" t="s">
        <v>11511</v>
      </c>
      <c r="AA8257">
        <v>34.167700000000004</v>
      </c>
      <c r="AB8257">
        <v>-118.5808</v>
      </c>
      <c r="AC8257">
        <f t="shared" si="128"/>
        <v>0</v>
      </c>
    </row>
    <row r="8258" spans="1:29" x14ac:dyDescent="0.35">
      <c r="A8258">
        <v>220119182</v>
      </c>
      <c r="B8258" s="1">
        <v>44798</v>
      </c>
      <c r="C8258" s="1">
        <v>44798</v>
      </c>
      <c r="D8258">
        <v>2300</v>
      </c>
      <c r="E8258">
        <v>1</v>
      </c>
      <c r="F8258" t="s">
        <v>36</v>
      </c>
      <c r="G8258">
        <v>119</v>
      </c>
      <c r="H8258">
        <v>2</v>
      </c>
      <c r="I8258">
        <v>624</v>
      </c>
      <c r="J8258" t="s">
        <v>171</v>
      </c>
      <c r="K8258" t="s">
        <v>11512</v>
      </c>
      <c r="L8258">
        <v>55</v>
      </c>
      <c r="M8258" t="s">
        <v>30</v>
      </c>
      <c r="N8258" t="s">
        <v>31</v>
      </c>
      <c r="O8258">
        <v>834</v>
      </c>
      <c r="P8258" t="s">
        <v>1249</v>
      </c>
      <c r="Q8258">
        <v>400</v>
      </c>
      <c r="R8258" t="s">
        <v>143</v>
      </c>
      <c r="S8258" t="s">
        <v>40</v>
      </c>
      <c r="T8258" t="s">
        <v>41</v>
      </c>
      <c r="U8258">
        <v>624</v>
      </c>
      <c r="Y8258" t="s">
        <v>1250</v>
      </c>
      <c r="AA8258">
        <v>34.056100000000001</v>
      </c>
      <c r="AB8258">
        <v>-118.2375</v>
      </c>
      <c r="AC8258">
        <f t="shared" si="128"/>
        <v>0</v>
      </c>
    </row>
    <row r="8259" spans="1:29" x14ac:dyDescent="0.35">
      <c r="A8259">
        <v>221718372</v>
      </c>
      <c r="B8259" s="1">
        <v>44924</v>
      </c>
      <c r="C8259" s="1">
        <v>44918</v>
      </c>
      <c r="D8259">
        <v>1100</v>
      </c>
      <c r="E8259">
        <v>17</v>
      </c>
      <c r="F8259" t="s">
        <v>10498</v>
      </c>
      <c r="G8259">
        <v>1781</v>
      </c>
      <c r="H8259">
        <v>1</v>
      </c>
      <c r="I8259">
        <v>341</v>
      </c>
      <c r="J8259" t="s">
        <v>157</v>
      </c>
      <c r="K8259" t="s">
        <v>245</v>
      </c>
      <c r="L8259">
        <v>43</v>
      </c>
      <c r="M8259" t="s">
        <v>94</v>
      </c>
      <c r="N8259" t="s">
        <v>73</v>
      </c>
      <c r="O8259">
        <v>702</v>
      </c>
      <c r="P8259" t="s">
        <v>552</v>
      </c>
      <c r="S8259" t="s">
        <v>40</v>
      </c>
      <c r="T8259" t="s">
        <v>41</v>
      </c>
      <c r="U8259">
        <v>341</v>
      </c>
      <c r="Y8259" t="s">
        <v>11404</v>
      </c>
      <c r="AA8259">
        <v>34.2318</v>
      </c>
      <c r="AB8259">
        <v>-118.5797</v>
      </c>
      <c r="AC8259">
        <f t="shared" ref="AC8259:AC8322" si="129">IF(OR((S:S)="CC", S:S="AA",S:S="JA"), 1, 0)</f>
        <v>0</v>
      </c>
    </row>
    <row r="8260" spans="1:29" x14ac:dyDescent="0.35">
      <c r="A8260">
        <v>220214370</v>
      </c>
      <c r="B8260" s="1">
        <v>44779</v>
      </c>
      <c r="C8260" s="1">
        <v>44779</v>
      </c>
      <c r="D8260">
        <v>1225</v>
      </c>
      <c r="E8260">
        <v>2</v>
      </c>
      <c r="F8260" t="s">
        <v>56</v>
      </c>
      <c r="G8260">
        <v>233</v>
      </c>
      <c r="H8260">
        <v>2</v>
      </c>
      <c r="I8260">
        <v>624</v>
      </c>
      <c r="J8260" t="s">
        <v>171</v>
      </c>
      <c r="K8260" t="s">
        <v>9406</v>
      </c>
      <c r="L8260">
        <v>47</v>
      </c>
      <c r="M8260" t="s">
        <v>94</v>
      </c>
      <c r="N8260" t="s">
        <v>73</v>
      </c>
      <c r="O8260">
        <v>502</v>
      </c>
      <c r="P8260" t="s">
        <v>47</v>
      </c>
      <c r="Q8260">
        <v>400</v>
      </c>
      <c r="R8260" t="s">
        <v>143</v>
      </c>
      <c r="S8260" t="s">
        <v>40</v>
      </c>
      <c r="T8260" t="s">
        <v>41</v>
      </c>
      <c r="U8260">
        <v>624</v>
      </c>
      <c r="Y8260" t="s">
        <v>10915</v>
      </c>
      <c r="AA8260">
        <v>34.070300000000003</v>
      </c>
      <c r="AB8260">
        <v>-118.2786</v>
      </c>
      <c r="AC8260">
        <f t="shared" si="129"/>
        <v>0</v>
      </c>
    </row>
    <row r="8261" spans="1:29" x14ac:dyDescent="0.35">
      <c r="A8261">
        <v>220917109</v>
      </c>
      <c r="B8261" s="1">
        <v>44904</v>
      </c>
      <c r="C8261" s="1">
        <v>44899</v>
      </c>
      <c r="D8261">
        <v>2130</v>
      </c>
      <c r="E8261">
        <v>9</v>
      </c>
      <c r="F8261" t="s">
        <v>49</v>
      </c>
      <c r="G8261">
        <v>964</v>
      </c>
      <c r="H8261">
        <v>1</v>
      </c>
      <c r="I8261">
        <v>341</v>
      </c>
      <c r="J8261" t="s">
        <v>157</v>
      </c>
      <c r="K8261">
        <v>344</v>
      </c>
      <c r="L8261">
        <v>30</v>
      </c>
      <c r="M8261" t="s">
        <v>94</v>
      </c>
      <c r="N8261" t="s">
        <v>73</v>
      </c>
      <c r="O8261">
        <v>119</v>
      </c>
      <c r="P8261" t="s">
        <v>333</v>
      </c>
      <c r="S8261" t="s">
        <v>40</v>
      </c>
      <c r="T8261" t="s">
        <v>41</v>
      </c>
      <c r="U8261">
        <v>341</v>
      </c>
      <c r="Y8261" t="s">
        <v>11513</v>
      </c>
      <c r="AA8261">
        <v>34.157600000000002</v>
      </c>
      <c r="AB8261">
        <v>-118.4443</v>
      </c>
      <c r="AC8261">
        <f t="shared" si="129"/>
        <v>0</v>
      </c>
    </row>
    <row r="8262" spans="1:29" x14ac:dyDescent="0.35">
      <c r="A8262">
        <v>220216994</v>
      </c>
      <c r="B8262" s="1">
        <v>44823</v>
      </c>
      <c r="C8262" s="1">
        <v>44823</v>
      </c>
      <c r="D8262">
        <v>1730</v>
      </c>
      <c r="E8262">
        <v>2</v>
      </c>
      <c r="F8262" t="s">
        <v>56</v>
      </c>
      <c r="G8262">
        <v>256</v>
      </c>
      <c r="H8262">
        <v>1</v>
      </c>
      <c r="I8262">
        <v>510</v>
      </c>
      <c r="J8262" t="s">
        <v>29</v>
      </c>
      <c r="L8262">
        <v>0</v>
      </c>
      <c r="O8262">
        <v>101</v>
      </c>
      <c r="P8262" t="s">
        <v>32</v>
      </c>
      <c r="S8262" t="s">
        <v>40</v>
      </c>
      <c r="T8262" t="s">
        <v>41</v>
      </c>
      <c r="U8262">
        <v>510</v>
      </c>
      <c r="Y8262" t="s">
        <v>6717</v>
      </c>
      <c r="AA8262">
        <v>34.055399999999999</v>
      </c>
      <c r="AB8262">
        <v>-118.2702</v>
      </c>
      <c r="AC8262">
        <f t="shared" si="129"/>
        <v>0</v>
      </c>
    </row>
    <row r="8263" spans="1:29" x14ac:dyDescent="0.35">
      <c r="A8263">
        <v>221305963</v>
      </c>
      <c r="B8263" s="1">
        <v>44600</v>
      </c>
      <c r="C8263" s="1">
        <v>44600</v>
      </c>
      <c r="D8263">
        <v>130</v>
      </c>
      <c r="E8263">
        <v>13</v>
      </c>
      <c r="F8263" t="s">
        <v>62</v>
      </c>
      <c r="G8263">
        <v>1353</v>
      </c>
      <c r="H8263">
        <v>1</v>
      </c>
      <c r="I8263">
        <v>510</v>
      </c>
      <c r="J8263" t="s">
        <v>29</v>
      </c>
      <c r="L8263">
        <v>0</v>
      </c>
      <c r="O8263">
        <v>101</v>
      </c>
      <c r="P8263" t="s">
        <v>32</v>
      </c>
      <c r="S8263" t="s">
        <v>40</v>
      </c>
      <c r="T8263" t="s">
        <v>41</v>
      </c>
      <c r="U8263">
        <v>510</v>
      </c>
      <c r="Y8263" t="s">
        <v>1544</v>
      </c>
      <c r="Z8263" t="s">
        <v>8113</v>
      </c>
      <c r="AA8263">
        <v>34.003900000000002</v>
      </c>
      <c r="AB8263">
        <v>-118.26090000000001</v>
      </c>
      <c r="AC8263">
        <f t="shared" si="129"/>
        <v>0</v>
      </c>
    </row>
    <row r="8264" spans="1:29" x14ac:dyDescent="0.35">
      <c r="A8264">
        <v>231407113</v>
      </c>
      <c r="B8264" s="1">
        <v>44937</v>
      </c>
      <c r="C8264" s="1">
        <v>44917</v>
      </c>
      <c r="D8264">
        <v>1630</v>
      </c>
      <c r="E8264">
        <v>14</v>
      </c>
      <c r="F8264" t="s">
        <v>10500</v>
      </c>
      <c r="G8264">
        <v>1433</v>
      </c>
      <c r="H8264">
        <v>2</v>
      </c>
      <c r="I8264">
        <v>740</v>
      </c>
      <c r="J8264" t="s">
        <v>224</v>
      </c>
      <c r="K8264">
        <v>329</v>
      </c>
      <c r="L8264">
        <v>58</v>
      </c>
      <c r="M8264" t="s">
        <v>94</v>
      </c>
      <c r="N8264" t="s">
        <v>31</v>
      </c>
      <c r="O8264">
        <v>101</v>
      </c>
      <c r="P8264" t="s">
        <v>32</v>
      </c>
      <c r="S8264" t="s">
        <v>40</v>
      </c>
      <c r="T8264" t="s">
        <v>41</v>
      </c>
      <c r="U8264">
        <v>740</v>
      </c>
      <c r="Y8264" t="s">
        <v>11514</v>
      </c>
      <c r="AA8264">
        <v>33.996699999999997</v>
      </c>
      <c r="AB8264">
        <v>-118.45820000000001</v>
      </c>
      <c r="AC8264">
        <f t="shared" si="129"/>
        <v>0</v>
      </c>
    </row>
    <row r="8265" spans="1:29" x14ac:dyDescent="0.35">
      <c r="A8265">
        <v>221700718</v>
      </c>
      <c r="B8265" s="1">
        <v>44672</v>
      </c>
      <c r="C8265" s="1">
        <v>44672</v>
      </c>
      <c r="D8265">
        <v>1500</v>
      </c>
      <c r="E8265">
        <v>17</v>
      </c>
      <c r="F8265" t="s">
        <v>10498</v>
      </c>
      <c r="G8265">
        <v>1782</v>
      </c>
      <c r="H8265">
        <v>2</v>
      </c>
      <c r="I8265">
        <v>902</v>
      </c>
      <c r="J8265" t="s">
        <v>3946</v>
      </c>
      <c r="K8265" t="s">
        <v>11515</v>
      </c>
      <c r="L8265">
        <v>81</v>
      </c>
      <c r="M8265" t="s">
        <v>30</v>
      </c>
      <c r="N8265" t="s">
        <v>73</v>
      </c>
      <c r="O8265">
        <v>501</v>
      </c>
      <c r="P8265" t="s">
        <v>164</v>
      </c>
      <c r="S8265" t="s">
        <v>40</v>
      </c>
      <c r="T8265" t="s">
        <v>41</v>
      </c>
      <c r="U8265">
        <v>902</v>
      </c>
      <c r="Y8265" t="s">
        <v>11516</v>
      </c>
      <c r="AA8265">
        <v>34.230600000000003</v>
      </c>
      <c r="AB8265">
        <v>-118.5645</v>
      </c>
      <c r="AC8265">
        <f t="shared" si="129"/>
        <v>0</v>
      </c>
    </row>
    <row r="8266" spans="1:29" x14ac:dyDescent="0.35">
      <c r="A8266">
        <v>221308690</v>
      </c>
      <c r="B8266" s="1">
        <v>44648</v>
      </c>
      <c r="C8266" s="1">
        <v>44647</v>
      </c>
      <c r="D8266">
        <v>1700</v>
      </c>
      <c r="E8266">
        <v>13</v>
      </c>
      <c r="F8266" t="s">
        <v>62</v>
      </c>
      <c r="G8266">
        <v>1372</v>
      </c>
      <c r="H8266">
        <v>1</v>
      </c>
      <c r="I8266">
        <v>510</v>
      </c>
      <c r="J8266" t="s">
        <v>29</v>
      </c>
      <c r="L8266">
        <v>0</v>
      </c>
      <c r="O8266">
        <v>101</v>
      </c>
      <c r="P8266" t="s">
        <v>32</v>
      </c>
      <c r="S8266" t="s">
        <v>40</v>
      </c>
      <c r="T8266" t="s">
        <v>41</v>
      </c>
      <c r="U8266">
        <v>510</v>
      </c>
      <c r="Y8266" t="s">
        <v>208</v>
      </c>
      <c r="Z8266" t="s">
        <v>1943</v>
      </c>
      <c r="AA8266">
        <v>33.994100000000003</v>
      </c>
      <c r="AB8266">
        <v>-118.26519999999999</v>
      </c>
      <c r="AC8266">
        <f t="shared" si="129"/>
        <v>0</v>
      </c>
    </row>
    <row r="8267" spans="1:29" x14ac:dyDescent="0.35">
      <c r="A8267">
        <v>220321378</v>
      </c>
      <c r="B8267" s="1">
        <v>44901</v>
      </c>
      <c r="C8267" s="1">
        <v>44900</v>
      </c>
      <c r="D8267">
        <v>2300</v>
      </c>
      <c r="E8267">
        <v>3</v>
      </c>
      <c r="F8267" t="s">
        <v>43</v>
      </c>
      <c r="G8267">
        <v>396</v>
      </c>
      <c r="H8267">
        <v>1</v>
      </c>
      <c r="I8267">
        <v>510</v>
      </c>
      <c r="J8267" t="s">
        <v>29</v>
      </c>
      <c r="L8267">
        <v>0</v>
      </c>
      <c r="O8267">
        <v>101</v>
      </c>
      <c r="P8267" t="s">
        <v>32</v>
      </c>
      <c r="S8267" t="s">
        <v>84</v>
      </c>
      <c r="T8267" t="s">
        <v>85</v>
      </c>
      <c r="U8267">
        <v>510</v>
      </c>
      <c r="Y8267" t="s">
        <v>838</v>
      </c>
      <c r="Z8267" t="s">
        <v>838</v>
      </c>
      <c r="AA8267">
        <v>34.011099999999999</v>
      </c>
      <c r="AB8267">
        <v>-118.29</v>
      </c>
      <c r="AC8267">
        <f t="shared" si="129"/>
        <v>0</v>
      </c>
    </row>
    <row r="8268" spans="1:29" x14ac:dyDescent="0.35">
      <c r="A8268">
        <v>221611098</v>
      </c>
      <c r="B8268" s="1">
        <v>44776</v>
      </c>
      <c r="C8268" s="1">
        <v>44766</v>
      </c>
      <c r="D8268">
        <v>1120</v>
      </c>
      <c r="E8268">
        <v>16</v>
      </c>
      <c r="F8268" t="s">
        <v>10593</v>
      </c>
      <c r="G8268">
        <v>1663</v>
      </c>
      <c r="H8268">
        <v>1</v>
      </c>
      <c r="I8268">
        <v>440</v>
      </c>
      <c r="J8268" t="s">
        <v>213</v>
      </c>
      <c r="K8268">
        <v>344</v>
      </c>
      <c r="L8268">
        <v>38</v>
      </c>
      <c r="M8268" t="s">
        <v>30</v>
      </c>
      <c r="N8268" t="s">
        <v>95</v>
      </c>
      <c r="O8268">
        <v>501</v>
      </c>
      <c r="P8268" t="s">
        <v>164</v>
      </c>
      <c r="S8268" t="s">
        <v>40</v>
      </c>
      <c r="T8268" t="s">
        <v>41</v>
      </c>
      <c r="U8268">
        <v>440</v>
      </c>
      <c r="Y8268" t="s">
        <v>11517</v>
      </c>
      <c r="AA8268">
        <v>34.237400000000001</v>
      </c>
      <c r="AB8268">
        <v>-118.3964</v>
      </c>
      <c r="AC8268">
        <f t="shared" si="129"/>
        <v>0</v>
      </c>
    </row>
    <row r="8269" spans="1:29" x14ac:dyDescent="0.35">
      <c r="A8269">
        <v>222115512</v>
      </c>
      <c r="B8269" s="1">
        <v>44851</v>
      </c>
      <c r="C8269" s="1">
        <v>44848</v>
      </c>
      <c r="D8269">
        <v>1400</v>
      </c>
      <c r="E8269">
        <v>21</v>
      </c>
      <c r="F8269" t="s">
        <v>10503</v>
      </c>
      <c r="G8269">
        <v>2118</v>
      </c>
      <c r="H8269">
        <v>1</v>
      </c>
      <c r="I8269">
        <v>510</v>
      </c>
      <c r="J8269" t="s">
        <v>29</v>
      </c>
      <c r="L8269">
        <v>0</v>
      </c>
      <c r="O8269">
        <v>108</v>
      </c>
      <c r="P8269" t="s">
        <v>105</v>
      </c>
      <c r="S8269" t="s">
        <v>40</v>
      </c>
      <c r="T8269" t="s">
        <v>41</v>
      </c>
      <c r="U8269">
        <v>510</v>
      </c>
      <c r="Y8269" t="s">
        <v>11518</v>
      </c>
      <c r="AA8269">
        <v>34.220300000000002</v>
      </c>
      <c r="AB8269">
        <v>-118.571</v>
      </c>
      <c r="AC8269">
        <f t="shared" si="129"/>
        <v>0</v>
      </c>
    </row>
    <row r="8270" spans="1:29" x14ac:dyDescent="0.35">
      <c r="A8270">
        <v>231304400</v>
      </c>
      <c r="B8270" s="1">
        <v>44934</v>
      </c>
      <c r="C8270" s="1">
        <v>44874</v>
      </c>
      <c r="D8270">
        <v>1726</v>
      </c>
      <c r="E8270">
        <v>13</v>
      </c>
      <c r="F8270" t="s">
        <v>62</v>
      </c>
      <c r="G8270">
        <v>1303</v>
      </c>
      <c r="H8270">
        <v>2</v>
      </c>
      <c r="I8270">
        <v>354</v>
      </c>
      <c r="J8270" t="s">
        <v>167</v>
      </c>
      <c r="K8270">
        <v>928</v>
      </c>
      <c r="L8270">
        <v>26</v>
      </c>
      <c r="M8270" t="s">
        <v>30</v>
      </c>
      <c r="N8270" t="s">
        <v>95</v>
      </c>
      <c r="O8270">
        <v>501</v>
      </c>
      <c r="P8270" t="s">
        <v>164</v>
      </c>
      <c r="S8270" t="s">
        <v>40</v>
      </c>
      <c r="T8270" t="s">
        <v>41</v>
      </c>
      <c r="U8270">
        <v>354</v>
      </c>
      <c r="Y8270" t="s">
        <v>6967</v>
      </c>
      <c r="AA8270">
        <v>34.034999999999997</v>
      </c>
      <c r="AB8270">
        <v>-118.25539999999999</v>
      </c>
      <c r="AC8270">
        <f t="shared" si="129"/>
        <v>0</v>
      </c>
    </row>
    <row r="8271" spans="1:29" x14ac:dyDescent="0.35">
      <c r="A8271">
        <v>222116607</v>
      </c>
      <c r="B8271" s="1">
        <v>44878</v>
      </c>
      <c r="C8271" s="1">
        <v>44878</v>
      </c>
      <c r="D8271">
        <v>1450</v>
      </c>
      <c r="E8271">
        <v>21</v>
      </c>
      <c r="F8271" t="s">
        <v>10503</v>
      </c>
      <c r="G8271">
        <v>2185</v>
      </c>
      <c r="H8271">
        <v>1</v>
      </c>
      <c r="I8271">
        <v>230</v>
      </c>
      <c r="J8271" t="s">
        <v>161</v>
      </c>
      <c r="K8271" t="s">
        <v>11519</v>
      </c>
      <c r="L8271">
        <v>35</v>
      </c>
      <c r="M8271" t="s">
        <v>30</v>
      </c>
      <c r="N8271" t="s">
        <v>163</v>
      </c>
      <c r="O8271">
        <v>707</v>
      </c>
      <c r="P8271" t="s">
        <v>280</v>
      </c>
      <c r="Q8271">
        <v>102</v>
      </c>
      <c r="R8271" t="s">
        <v>219</v>
      </c>
      <c r="S8271" t="s">
        <v>40</v>
      </c>
      <c r="T8271" t="s">
        <v>41</v>
      </c>
      <c r="U8271">
        <v>230</v>
      </c>
      <c r="V8271">
        <v>998</v>
      </c>
      <c r="Y8271" t="s">
        <v>11520</v>
      </c>
      <c r="AA8271">
        <v>34.169699999999999</v>
      </c>
      <c r="AB8271">
        <v>-118.608</v>
      </c>
      <c r="AC8271">
        <f t="shared" si="129"/>
        <v>0</v>
      </c>
    </row>
    <row r="8272" spans="1:29" x14ac:dyDescent="0.35">
      <c r="A8272">
        <v>221815192</v>
      </c>
      <c r="B8272" s="1">
        <v>44775</v>
      </c>
      <c r="C8272" s="1">
        <v>44775</v>
      </c>
      <c r="D8272">
        <v>2150</v>
      </c>
      <c r="E8272">
        <v>18</v>
      </c>
      <c r="F8272" t="s">
        <v>10516</v>
      </c>
      <c r="G8272">
        <v>1846</v>
      </c>
      <c r="H8272">
        <v>2</v>
      </c>
      <c r="I8272">
        <v>956</v>
      </c>
      <c r="J8272" t="s">
        <v>328</v>
      </c>
      <c r="K8272" t="s">
        <v>11521</v>
      </c>
      <c r="L8272">
        <v>65</v>
      </c>
      <c r="M8272" t="s">
        <v>94</v>
      </c>
      <c r="N8272" t="s">
        <v>95</v>
      </c>
      <c r="O8272">
        <v>501</v>
      </c>
      <c r="P8272" t="s">
        <v>164</v>
      </c>
      <c r="S8272" t="s">
        <v>40</v>
      </c>
      <c r="T8272" t="s">
        <v>41</v>
      </c>
      <c r="U8272">
        <v>956</v>
      </c>
      <c r="Y8272" t="s">
        <v>11522</v>
      </c>
      <c r="AA8272">
        <v>33.930799999999998</v>
      </c>
      <c r="AB8272">
        <v>-118.24930000000001</v>
      </c>
      <c r="AC8272">
        <f t="shared" si="129"/>
        <v>0</v>
      </c>
    </row>
    <row r="8273" spans="1:29" x14ac:dyDescent="0.35">
      <c r="A8273">
        <v>221209889</v>
      </c>
      <c r="B8273" s="1">
        <v>44655</v>
      </c>
      <c r="C8273" s="1">
        <v>44655</v>
      </c>
      <c r="D8273">
        <v>1241</v>
      </c>
      <c r="E8273">
        <v>12</v>
      </c>
      <c r="F8273" t="s">
        <v>68</v>
      </c>
      <c r="G8273">
        <v>1208</v>
      </c>
      <c r="H8273">
        <v>2</v>
      </c>
      <c r="I8273">
        <v>354</v>
      </c>
      <c r="J8273" t="s">
        <v>167</v>
      </c>
      <c r="K8273" t="s">
        <v>11523</v>
      </c>
      <c r="L8273">
        <v>28</v>
      </c>
      <c r="M8273" t="s">
        <v>94</v>
      </c>
      <c r="N8273" t="s">
        <v>163</v>
      </c>
      <c r="O8273">
        <v>501</v>
      </c>
      <c r="P8273" t="s">
        <v>164</v>
      </c>
      <c r="S8273" t="s">
        <v>40</v>
      </c>
      <c r="T8273" t="s">
        <v>41</v>
      </c>
      <c r="U8273">
        <v>354</v>
      </c>
      <c r="Y8273" t="s">
        <v>1106</v>
      </c>
      <c r="AA8273">
        <v>33.998800000000003</v>
      </c>
      <c r="AB8273">
        <v>-118.28440000000001</v>
      </c>
      <c r="AC8273">
        <f t="shared" si="129"/>
        <v>0</v>
      </c>
    </row>
    <row r="8274" spans="1:29" x14ac:dyDescent="0.35">
      <c r="A8274">
        <v>220109913</v>
      </c>
      <c r="B8274" s="1">
        <v>44659</v>
      </c>
      <c r="C8274" s="1">
        <v>44623</v>
      </c>
      <c r="D8274">
        <v>1700</v>
      </c>
      <c r="E8274">
        <v>1</v>
      </c>
      <c r="F8274" t="s">
        <v>36</v>
      </c>
      <c r="G8274">
        <v>156</v>
      </c>
      <c r="H8274">
        <v>2</v>
      </c>
      <c r="I8274">
        <v>354</v>
      </c>
      <c r="J8274" t="s">
        <v>167</v>
      </c>
      <c r="K8274" t="s">
        <v>11524</v>
      </c>
      <c r="L8274">
        <v>36</v>
      </c>
      <c r="M8274" t="s">
        <v>94</v>
      </c>
      <c r="N8274" t="s">
        <v>73</v>
      </c>
      <c r="O8274">
        <v>502</v>
      </c>
      <c r="P8274" t="s">
        <v>47</v>
      </c>
      <c r="S8274" t="s">
        <v>40</v>
      </c>
      <c r="T8274" t="s">
        <v>41</v>
      </c>
      <c r="U8274">
        <v>354</v>
      </c>
      <c r="Y8274" t="s">
        <v>530</v>
      </c>
      <c r="AA8274">
        <v>34.043700000000001</v>
      </c>
      <c r="AB8274">
        <v>-118.24550000000001</v>
      </c>
      <c r="AC8274">
        <f t="shared" si="129"/>
        <v>0</v>
      </c>
    </row>
    <row r="8275" spans="1:29" x14ac:dyDescent="0.35">
      <c r="A8275">
        <v>220608229</v>
      </c>
      <c r="B8275" s="1">
        <v>44653</v>
      </c>
      <c r="C8275" s="1">
        <v>44653</v>
      </c>
      <c r="D8275">
        <v>1100</v>
      </c>
      <c r="E8275">
        <v>6</v>
      </c>
      <c r="F8275" t="s">
        <v>91</v>
      </c>
      <c r="G8275">
        <v>645</v>
      </c>
      <c r="H8275">
        <v>1</v>
      </c>
      <c r="I8275">
        <v>341</v>
      </c>
      <c r="J8275" t="s">
        <v>157</v>
      </c>
      <c r="K8275" t="s">
        <v>11525</v>
      </c>
      <c r="L8275">
        <v>33</v>
      </c>
      <c r="M8275" t="s">
        <v>94</v>
      </c>
      <c r="N8275" t="s">
        <v>163</v>
      </c>
      <c r="O8275">
        <v>203</v>
      </c>
      <c r="P8275" t="s">
        <v>101</v>
      </c>
      <c r="S8275" t="s">
        <v>40</v>
      </c>
      <c r="T8275" t="s">
        <v>41</v>
      </c>
      <c r="U8275">
        <v>341</v>
      </c>
      <c r="Y8275" t="s">
        <v>4851</v>
      </c>
      <c r="AA8275">
        <v>34.101599999999998</v>
      </c>
      <c r="AB8275">
        <v>-118.3387</v>
      </c>
      <c r="AC8275">
        <f t="shared" si="129"/>
        <v>0</v>
      </c>
    </row>
    <row r="8276" spans="1:29" x14ac:dyDescent="0.35">
      <c r="A8276">
        <v>221106819</v>
      </c>
      <c r="B8276" s="1">
        <v>44638</v>
      </c>
      <c r="C8276" s="1">
        <v>44637</v>
      </c>
      <c r="D8276">
        <v>900</v>
      </c>
      <c r="E8276">
        <v>11</v>
      </c>
      <c r="F8276" t="s">
        <v>64</v>
      </c>
      <c r="G8276">
        <v>1109</v>
      </c>
      <c r="H8276">
        <v>2</v>
      </c>
      <c r="I8276">
        <v>946</v>
      </c>
      <c r="J8276" t="s">
        <v>125</v>
      </c>
      <c r="K8276" t="s">
        <v>7476</v>
      </c>
      <c r="L8276">
        <v>53</v>
      </c>
      <c r="M8276" t="s">
        <v>30</v>
      </c>
      <c r="N8276" t="s">
        <v>95</v>
      </c>
      <c r="O8276">
        <v>102</v>
      </c>
      <c r="P8276" t="s">
        <v>186</v>
      </c>
      <c r="S8276" t="s">
        <v>40</v>
      </c>
      <c r="T8276" t="s">
        <v>41</v>
      </c>
      <c r="U8276">
        <v>946</v>
      </c>
      <c r="Y8276" t="s">
        <v>9449</v>
      </c>
      <c r="AA8276">
        <v>34.143900000000002</v>
      </c>
      <c r="AB8276">
        <v>-118.1955</v>
      </c>
      <c r="AC8276">
        <f t="shared" si="129"/>
        <v>0</v>
      </c>
    </row>
    <row r="8277" spans="1:29" x14ac:dyDescent="0.35">
      <c r="A8277">
        <v>220308105</v>
      </c>
      <c r="B8277" s="1">
        <v>44646</v>
      </c>
      <c r="C8277" s="1">
        <v>44646</v>
      </c>
      <c r="D8277">
        <v>1600</v>
      </c>
      <c r="E8277">
        <v>3</v>
      </c>
      <c r="F8277" t="s">
        <v>43</v>
      </c>
      <c r="G8277">
        <v>333</v>
      </c>
      <c r="H8277">
        <v>1</v>
      </c>
      <c r="I8277">
        <v>210</v>
      </c>
      <c r="J8277" t="s">
        <v>149</v>
      </c>
      <c r="K8277" t="s">
        <v>11526</v>
      </c>
      <c r="L8277">
        <v>30</v>
      </c>
      <c r="M8277" t="s">
        <v>30</v>
      </c>
      <c r="N8277" t="s">
        <v>95</v>
      </c>
      <c r="O8277">
        <v>102</v>
      </c>
      <c r="P8277" t="s">
        <v>186</v>
      </c>
      <c r="Q8277">
        <v>109</v>
      </c>
      <c r="R8277" t="s">
        <v>265</v>
      </c>
      <c r="S8277" t="s">
        <v>40</v>
      </c>
      <c r="T8277" t="s">
        <v>41</v>
      </c>
      <c r="U8277">
        <v>210</v>
      </c>
      <c r="Y8277" t="s">
        <v>2081</v>
      </c>
      <c r="Z8277" t="s">
        <v>753</v>
      </c>
      <c r="AA8277">
        <v>34.025599999999997</v>
      </c>
      <c r="AB8277">
        <v>-118.3395</v>
      </c>
      <c r="AC8277">
        <f t="shared" si="129"/>
        <v>0</v>
      </c>
    </row>
    <row r="8278" spans="1:29" x14ac:dyDescent="0.35">
      <c r="A8278">
        <v>220709278</v>
      </c>
      <c r="B8278" s="1">
        <v>44697</v>
      </c>
      <c r="C8278" s="1">
        <v>44695</v>
      </c>
      <c r="D8278">
        <v>330</v>
      </c>
      <c r="E8278">
        <v>7</v>
      </c>
      <c r="F8278" t="s">
        <v>28</v>
      </c>
      <c r="G8278">
        <v>702</v>
      </c>
      <c r="H8278">
        <v>1</v>
      </c>
      <c r="I8278">
        <v>331</v>
      </c>
      <c r="J8278" t="s">
        <v>233</v>
      </c>
      <c r="K8278" t="s">
        <v>11527</v>
      </c>
      <c r="L8278">
        <v>32</v>
      </c>
      <c r="M8278" t="s">
        <v>94</v>
      </c>
      <c r="N8278" t="s">
        <v>73</v>
      </c>
      <c r="O8278">
        <v>104</v>
      </c>
      <c r="P8278" t="s">
        <v>201</v>
      </c>
      <c r="S8278" t="s">
        <v>40</v>
      </c>
      <c r="T8278" t="s">
        <v>41</v>
      </c>
      <c r="U8278">
        <v>331</v>
      </c>
      <c r="Y8278" t="s">
        <v>11528</v>
      </c>
      <c r="AA8278">
        <v>34.081800000000001</v>
      </c>
      <c r="AB8278">
        <v>-118.3498</v>
      </c>
      <c r="AC8278">
        <f t="shared" si="129"/>
        <v>0</v>
      </c>
    </row>
    <row r="8279" spans="1:29" x14ac:dyDescent="0.35">
      <c r="A8279">
        <v>221321415</v>
      </c>
      <c r="B8279" s="1">
        <v>44889</v>
      </c>
      <c r="C8279" s="1">
        <v>44889</v>
      </c>
      <c r="D8279">
        <v>1100</v>
      </c>
      <c r="E8279">
        <v>13</v>
      </c>
      <c r="F8279" t="s">
        <v>62</v>
      </c>
      <c r="G8279">
        <v>1313</v>
      </c>
      <c r="H8279">
        <v>1</v>
      </c>
      <c r="I8279">
        <v>210</v>
      </c>
      <c r="J8279" t="s">
        <v>149</v>
      </c>
      <c r="K8279" t="s">
        <v>11529</v>
      </c>
      <c r="L8279">
        <v>38</v>
      </c>
      <c r="M8279" t="s">
        <v>30</v>
      </c>
      <c r="N8279" t="s">
        <v>95</v>
      </c>
      <c r="O8279">
        <v>102</v>
      </c>
      <c r="P8279" t="s">
        <v>186</v>
      </c>
      <c r="Q8279">
        <v>216</v>
      </c>
      <c r="R8279" t="s">
        <v>1006</v>
      </c>
      <c r="S8279" t="s">
        <v>40</v>
      </c>
      <c r="T8279" t="s">
        <v>41</v>
      </c>
      <c r="U8279">
        <v>210</v>
      </c>
      <c r="Y8279" t="s">
        <v>11530</v>
      </c>
      <c r="Z8279" t="s">
        <v>6435</v>
      </c>
      <c r="AA8279">
        <v>34.028599999999997</v>
      </c>
      <c r="AB8279">
        <v>-118.25449999999999</v>
      </c>
      <c r="AC8279">
        <f t="shared" si="129"/>
        <v>0</v>
      </c>
    </row>
    <row r="8280" spans="1:29" x14ac:dyDescent="0.35">
      <c r="A8280">
        <v>221711903</v>
      </c>
      <c r="B8280" s="1">
        <v>44776</v>
      </c>
      <c r="C8280" s="1">
        <v>44775</v>
      </c>
      <c r="D8280">
        <v>2350</v>
      </c>
      <c r="E8280">
        <v>17</v>
      </c>
      <c r="F8280" t="s">
        <v>10498</v>
      </c>
      <c r="G8280">
        <v>1785</v>
      </c>
      <c r="H8280">
        <v>2</v>
      </c>
      <c r="I8280">
        <v>740</v>
      </c>
      <c r="J8280" t="s">
        <v>224</v>
      </c>
      <c r="K8280" t="s">
        <v>11531</v>
      </c>
      <c r="L8280">
        <v>46</v>
      </c>
      <c r="M8280" t="s">
        <v>94</v>
      </c>
      <c r="N8280" t="s">
        <v>173</v>
      </c>
      <c r="O8280">
        <v>207</v>
      </c>
      <c r="P8280" t="s">
        <v>5439</v>
      </c>
      <c r="S8280" t="s">
        <v>40</v>
      </c>
      <c r="T8280" t="s">
        <v>41</v>
      </c>
      <c r="U8280">
        <v>740</v>
      </c>
      <c r="Y8280" t="s">
        <v>11532</v>
      </c>
      <c r="AA8280">
        <v>34.235399999999998</v>
      </c>
      <c r="AB8280">
        <v>-118.5361</v>
      </c>
      <c r="AC8280">
        <f t="shared" si="129"/>
        <v>0</v>
      </c>
    </row>
    <row r="8281" spans="1:29" x14ac:dyDescent="0.35">
      <c r="A8281">
        <v>220221213</v>
      </c>
      <c r="B8281" s="1">
        <v>44901</v>
      </c>
      <c r="C8281" s="1">
        <v>44901</v>
      </c>
      <c r="D8281">
        <v>1630</v>
      </c>
      <c r="E8281">
        <v>2</v>
      </c>
      <c r="F8281" t="s">
        <v>56</v>
      </c>
      <c r="G8281">
        <v>211</v>
      </c>
      <c r="H8281">
        <v>2</v>
      </c>
      <c r="I8281">
        <v>627</v>
      </c>
      <c r="J8281" t="s">
        <v>616</v>
      </c>
      <c r="K8281" t="s">
        <v>11533</v>
      </c>
      <c r="L8281">
        <v>17</v>
      </c>
      <c r="M8281" t="s">
        <v>94</v>
      </c>
      <c r="N8281" t="s">
        <v>31</v>
      </c>
      <c r="O8281">
        <v>502</v>
      </c>
      <c r="P8281" t="s">
        <v>47</v>
      </c>
      <c r="Q8281">
        <v>400</v>
      </c>
      <c r="R8281" t="s">
        <v>143</v>
      </c>
      <c r="S8281" t="s">
        <v>84</v>
      </c>
      <c r="T8281" t="s">
        <v>85</v>
      </c>
      <c r="U8281">
        <v>627</v>
      </c>
      <c r="Y8281" t="s">
        <v>2990</v>
      </c>
      <c r="AA8281">
        <v>34.081800000000001</v>
      </c>
      <c r="AB8281">
        <v>-118.2929</v>
      </c>
      <c r="AC8281">
        <f t="shared" si="129"/>
        <v>0</v>
      </c>
    </row>
    <row r="8282" spans="1:29" x14ac:dyDescent="0.35">
      <c r="A8282">
        <v>220204214</v>
      </c>
      <c r="B8282" s="1">
        <v>44566</v>
      </c>
      <c r="C8282" s="1">
        <v>44564</v>
      </c>
      <c r="D8282">
        <v>2300</v>
      </c>
      <c r="E8282">
        <v>2</v>
      </c>
      <c r="F8282" t="s">
        <v>56</v>
      </c>
      <c r="G8282">
        <v>236</v>
      </c>
      <c r="H8282">
        <v>2</v>
      </c>
      <c r="I8282">
        <v>740</v>
      </c>
      <c r="J8282" t="s">
        <v>224</v>
      </c>
      <c r="K8282" t="s">
        <v>11534</v>
      </c>
      <c r="L8282">
        <v>40</v>
      </c>
      <c r="M8282" t="s">
        <v>30</v>
      </c>
      <c r="N8282" t="s">
        <v>95</v>
      </c>
      <c r="O8282">
        <v>210</v>
      </c>
      <c r="P8282" t="s">
        <v>183</v>
      </c>
      <c r="S8282" t="s">
        <v>40</v>
      </c>
      <c r="T8282" t="s">
        <v>41</v>
      </c>
      <c r="U8282">
        <v>740</v>
      </c>
      <c r="Y8282" t="s">
        <v>11535</v>
      </c>
      <c r="AA8282">
        <v>34.065600000000003</v>
      </c>
      <c r="AB8282">
        <v>-118.268</v>
      </c>
      <c r="AC8282">
        <f t="shared" si="129"/>
        <v>0</v>
      </c>
    </row>
    <row r="8283" spans="1:29" x14ac:dyDescent="0.35">
      <c r="A8283">
        <v>221222503</v>
      </c>
      <c r="B8283" s="1">
        <v>44862</v>
      </c>
      <c r="C8283" s="1">
        <v>44862</v>
      </c>
      <c r="D8283">
        <v>1210</v>
      </c>
      <c r="E8283">
        <v>12</v>
      </c>
      <c r="F8283" t="s">
        <v>68</v>
      </c>
      <c r="G8283">
        <v>1256</v>
      </c>
      <c r="H8283">
        <v>2</v>
      </c>
      <c r="I8283">
        <v>805</v>
      </c>
      <c r="J8283" t="s">
        <v>92</v>
      </c>
      <c r="K8283">
        <v>1402</v>
      </c>
      <c r="L8283">
        <v>19</v>
      </c>
      <c r="M8283" t="s">
        <v>94</v>
      </c>
      <c r="N8283" t="s">
        <v>163</v>
      </c>
      <c r="O8283">
        <v>101</v>
      </c>
      <c r="P8283" t="s">
        <v>32</v>
      </c>
      <c r="S8283" t="s">
        <v>84</v>
      </c>
      <c r="T8283" t="s">
        <v>85</v>
      </c>
      <c r="U8283">
        <v>805</v>
      </c>
      <c r="V8283">
        <v>998</v>
      </c>
      <c r="Y8283" t="s">
        <v>866</v>
      </c>
      <c r="Z8283" t="s">
        <v>2405</v>
      </c>
      <c r="AA8283">
        <v>33.971699999999998</v>
      </c>
      <c r="AB8283">
        <v>-118.28270000000001</v>
      </c>
      <c r="AC8283">
        <f t="shared" si="129"/>
        <v>0</v>
      </c>
    </row>
    <row r="8284" spans="1:29" x14ac:dyDescent="0.35">
      <c r="A8284">
        <v>221714284</v>
      </c>
      <c r="B8284" s="1">
        <v>44834</v>
      </c>
      <c r="C8284" s="1">
        <v>44834</v>
      </c>
      <c r="D8284">
        <v>1520</v>
      </c>
      <c r="E8284">
        <v>17</v>
      </c>
      <c r="F8284" t="s">
        <v>10498</v>
      </c>
      <c r="G8284">
        <v>1775</v>
      </c>
      <c r="H8284">
        <v>2</v>
      </c>
      <c r="I8284">
        <v>624</v>
      </c>
      <c r="J8284" t="s">
        <v>171</v>
      </c>
      <c r="K8284" t="s">
        <v>11536</v>
      </c>
      <c r="L8284">
        <v>12</v>
      </c>
      <c r="M8284" t="s">
        <v>94</v>
      </c>
      <c r="N8284" t="s">
        <v>95</v>
      </c>
      <c r="O8284">
        <v>101</v>
      </c>
      <c r="P8284" t="s">
        <v>32</v>
      </c>
      <c r="Q8284">
        <v>400</v>
      </c>
      <c r="R8284" t="s">
        <v>143</v>
      </c>
      <c r="S8284" t="s">
        <v>40</v>
      </c>
      <c r="T8284" t="s">
        <v>41</v>
      </c>
      <c r="U8284">
        <v>624</v>
      </c>
      <c r="Y8284" t="s">
        <v>11537</v>
      </c>
      <c r="Z8284" t="s">
        <v>1262</v>
      </c>
      <c r="AA8284">
        <v>34.235700000000001</v>
      </c>
      <c r="AB8284">
        <v>-118.5025</v>
      </c>
      <c r="AC8284">
        <f t="shared" si="129"/>
        <v>0</v>
      </c>
    </row>
    <row r="8285" spans="1:29" x14ac:dyDescent="0.35">
      <c r="A8285">
        <v>220905649</v>
      </c>
      <c r="B8285" s="1">
        <v>44605</v>
      </c>
      <c r="C8285" s="1">
        <v>44605</v>
      </c>
      <c r="D8285">
        <v>537</v>
      </c>
      <c r="E8285">
        <v>9</v>
      </c>
      <c r="F8285" t="s">
        <v>49</v>
      </c>
      <c r="G8285">
        <v>931</v>
      </c>
      <c r="H8285">
        <v>1</v>
      </c>
      <c r="I8285">
        <v>310</v>
      </c>
      <c r="J8285" t="s">
        <v>71</v>
      </c>
      <c r="K8285" t="s">
        <v>11538</v>
      </c>
      <c r="L8285">
        <v>0</v>
      </c>
      <c r="M8285" t="s">
        <v>46</v>
      </c>
      <c r="N8285" t="s">
        <v>46</v>
      </c>
      <c r="O8285">
        <v>403</v>
      </c>
      <c r="P8285" t="s">
        <v>337</v>
      </c>
      <c r="Q8285">
        <v>400</v>
      </c>
      <c r="R8285" t="s">
        <v>143</v>
      </c>
      <c r="S8285" t="s">
        <v>33</v>
      </c>
      <c r="T8285" t="s">
        <v>34</v>
      </c>
      <c r="U8285">
        <v>310</v>
      </c>
      <c r="V8285">
        <v>998</v>
      </c>
      <c r="Y8285" t="s">
        <v>11539</v>
      </c>
      <c r="AA8285">
        <v>34.184100000000001</v>
      </c>
      <c r="AB8285">
        <v>-118.4693</v>
      </c>
      <c r="AC8285">
        <f t="shared" si="129"/>
        <v>1</v>
      </c>
    </row>
    <row r="8286" spans="1:29" x14ac:dyDescent="0.35">
      <c r="A8286">
        <v>221008413</v>
      </c>
      <c r="B8286" s="1">
        <v>44677</v>
      </c>
      <c r="C8286" s="1">
        <v>44658</v>
      </c>
      <c r="D8286">
        <v>830</v>
      </c>
      <c r="E8286">
        <v>10</v>
      </c>
      <c r="F8286" t="s">
        <v>103</v>
      </c>
      <c r="G8286">
        <v>1063</v>
      </c>
      <c r="H8286">
        <v>1</v>
      </c>
      <c r="I8286">
        <v>420</v>
      </c>
      <c r="J8286" t="s">
        <v>352</v>
      </c>
      <c r="L8286">
        <v>0</v>
      </c>
      <c r="O8286">
        <v>101</v>
      </c>
      <c r="P8286" t="s">
        <v>32</v>
      </c>
      <c r="S8286" t="s">
        <v>40</v>
      </c>
      <c r="T8286" t="s">
        <v>41</v>
      </c>
      <c r="U8286">
        <v>420</v>
      </c>
      <c r="Y8286" t="s">
        <v>11540</v>
      </c>
      <c r="AA8286">
        <v>34.170099999999998</v>
      </c>
      <c r="AB8286">
        <v>-118.536</v>
      </c>
      <c r="AC8286">
        <f t="shared" si="129"/>
        <v>0</v>
      </c>
    </row>
    <row r="8287" spans="1:29" x14ac:dyDescent="0.35">
      <c r="A8287">
        <v>221206692</v>
      </c>
      <c r="B8287" s="1">
        <v>44612</v>
      </c>
      <c r="C8287" s="1">
        <v>44612</v>
      </c>
      <c r="D8287">
        <v>1154</v>
      </c>
      <c r="E8287">
        <v>12</v>
      </c>
      <c r="F8287" t="s">
        <v>68</v>
      </c>
      <c r="G8287">
        <v>1273</v>
      </c>
      <c r="H8287">
        <v>1</v>
      </c>
      <c r="I8287">
        <v>440</v>
      </c>
      <c r="J8287" t="s">
        <v>213</v>
      </c>
      <c r="K8287" t="s">
        <v>1177</v>
      </c>
      <c r="L8287">
        <v>0</v>
      </c>
      <c r="M8287" t="s">
        <v>46</v>
      </c>
      <c r="N8287" t="s">
        <v>46</v>
      </c>
      <c r="O8287">
        <v>405</v>
      </c>
      <c r="P8287" t="s">
        <v>52</v>
      </c>
      <c r="S8287" t="s">
        <v>40</v>
      </c>
      <c r="T8287" t="s">
        <v>41</v>
      </c>
      <c r="U8287">
        <v>440</v>
      </c>
      <c r="Y8287" t="s">
        <v>4185</v>
      </c>
      <c r="AA8287">
        <v>33.96</v>
      </c>
      <c r="AB8287">
        <v>-118.309</v>
      </c>
      <c r="AC8287">
        <f t="shared" si="129"/>
        <v>0</v>
      </c>
    </row>
    <row r="8288" spans="1:29" x14ac:dyDescent="0.35">
      <c r="A8288">
        <v>220805486</v>
      </c>
      <c r="B8288" s="1">
        <v>44597</v>
      </c>
      <c r="C8288" s="1">
        <v>44597</v>
      </c>
      <c r="D8288">
        <v>1250</v>
      </c>
      <c r="E8288">
        <v>8</v>
      </c>
      <c r="F8288" t="s">
        <v>109</v>
      </c>
      <c r="G8288">
        <v>834</v>
      </c>
      <c r="H8288">
        <v>2</v>
      </c>
      <c r="I8288">
        <v>624</v>
      </c>
      <c r="J8288" t="s">
        <v>171</v>
      </c>
      <c r="K8288">
        <v>445</v>
      </c>
      <c r="L8288">
        <v>40</v>
      </c>
      <c r="M8288" t="s">
        <v>30</v>
      </c>
      <c r="N8288" t="s">
        <v>73</v>
      </c>
      <c r="O8288">
        <v>102</v>
      </c>
      <c r="P8288" t="s">
        <v>186</v>
      </c>
      <c r="Q8288">
        <v>400</v>
      </c>
      <c r="R8288" t="s">
        <v>143</v>
      </c>
      <c r="S8288" t="s">
        <v>40</v>
      </c>
      <c r="T8288" t="s">
        <v>41</v>
      </c>
      <c r="U8288">
        <v>624</v>
      </c>
      <c r="Y8288" t="s">
        <v>1147</v>
      </c>
      <c r="Z8288" t="s">
        <v>11541</v>
      </c>
      <c r="AA8288">
        <v>34.057400000000001</v>
      </c>
      <c r="AB8288">
        <v>-118.4332</v>
      </c>
      <c r="AC8288">
        <f t="shared" si="129"/>
        <v>0</v>
      </c>
    </row>
    <row r="8289" spans="1:29" x14ac:dyDescent="0.35">
      <c r="A8289">
        <v>220404594</v>
      </c>
      <c r="B8289" s="1">
        <v>44580</v>
      </c>
      <c r="C8289" s="1">
        <v>44579</v>
      </c>
      <c r="D8289">
        <v>1830</v>
      </c>
      <c r="E8289">
        <v>4</v>
      </c>
      <c r="F8289" t="s">
        <v>54</v>
      </c>
      <c r="G8289">
        <v>427</v>
      </c>
      <c r="H8289">
        <v>1</v>
      </c>
      <c r="I8289">
        <v>520</v>
      </c>
      <c r="J8289" t="s">
        <v>271</v>
      </c>
      <c r="K8289" t="s">
        <v>11542</v>
      </c>
      <c r="L8289">
        <v>40</v>
      </c>
      <c r="M8289" t="s">
        <v>30</v>
      </c>
      <c r="N8289" t="s">
        <v>95</v>
      </c>
      <c r="O8289">
        <v>108</v>
      </c>
      <c r="P8289" t="s">
        <v>105</v>
      </c>
      <c r="S8289" t="s">
        <v>40</v>
      </c>
      <c r="T8289" t="s">
        <v>41</v>
      </c>
      <c r="U8289">
        <v>520</v>
      </c>
      <c r="Y8289" t="s">
        <v>11543</v>
      </c>
      <c r="AA8289">
        <v>34.084099999999999</v>
      </c>
      <c r="AB8289">
        <v>-118.18470000000001</v>
      </c>
      <c r="AC8289">
        <f t="shared" si="129"/>
        <v>0</v>
      </c>
    </row>
    <row r="8290" spans="1:29" x14ac:dyDescent="0.35">
      <c r="A8290">
        <v>220206148</v>
      </c>
      <c r="B8290" s="1">
        <v>44611</v>
      </c>
      <c r="C8290" s="1">
        <v>44611</v>
      </c>
      <c r="D8290">
        <v>1940</v>
      </c>
      <c r="E8290">
        <v>2</v>
      </c>
      <c r="F8290" t="s">
        <v>56</v>
      </c>
      <c r="G8290">
        <v>291</v>
      </c>
      <c r="H8290">
        <v>1</v>
      </c>
      <c r="I8290">
        <v>230</v>
      </c>
      <c r="J8290" t="s">
        <v>161</v>
      </c>
      <c r="K8290" t="s">
        <v>11544</v>
      </c>
      <c r="L8290">
        <v>45</v>
      </c>
      <c r="M8290" t="s">
        <v>30</v>
      </c>
      <c r="N8290" t="s">
        <v>95</v>
      </c>
      <c r="O8290">
        <v>502</v>
      </c>
      <c r="P8290" t="s">
        <v>47</v>
      </c>
      <c r="Q8290">
        <v>212</v>
      </c>
      <c r="R8290" t="s">
        <v>1167</v>
      </c>
      <c r="S8290" t="s">
        <v>33</v>
      </c>
      <c r="T8290" t="s">
        <v>34</v>
      </c>
      <c r="U8290">
        <v>230</v>
      </c>
      <c r="Y8290" t="s">
        <v>11545</v>
      </c>
      <c r="AA8290">
        <v>34.045000000000002</v>
      </c>
      <c r="AB8290">
        <v>-118.2842</v>
      </c>
      <c r="AC8290">
        <f t="shared" si="129"/>
        <v>1</v>
      </c>
    </row>
    <row r="8291" spans="1:29" x14ac:dyDescent="0.35">
      <c r="A8291">
        <v>220115451</v>
      </c>
      <c r="B8291" s="1">
        <v>44744</v>
      </c>
      <c r="C8291" s="1">
        <v>44744</v>
      </c>
      <c r="D8291">
        <v>1800</v>
      </c>
      <c r="E8291">
        <v>1</v>
      </c>
      <c r="F8291" t="s">
        <v>36</v>
      </c>
      <c r="G8291">
        <v>135</v>
      </c>
      <c r="H8291">
        <v>1</v>
      </c>
      <c r="I8291">
        <v>331</v>
      </c>
      <c r="J8291" t="s">
        <v>233</v>
      </c>
      <c r="K8291" t="s">
        <v>11546</v>
      </c>
      <c r="L8291">
        <v>48</v>
      </c>
      <c r="M8291" t="s">
        <v>94</v>
      </c>
      <c r="N8291" t="s">
        <v>95</v>
      </c>
      <c r="O8291">
        <v>101</v>
      </c>
      <c r="P8291" t="s">
        <v>32</v>
      </c>
      <c r="Q8291">
        <v>223</v>
      </c>
      <c r="R8291" t="s">
        <v>2002</v>
      </c>
      <c r="S8291" t="s">
        <v>40</v>
      </c>
      <c r="T8291" t="s">
        <v>41</v>
      </c>
      <c r="U8291">
        <v>331</v>
      </c>
      <c r="Y8291" t="s">
        <v>1674</v>
      </c>
      <c r="Z8291" t="s">
        <v>3848</v>
      </c>
      <c r="AA8291">
        <v>34.049500000000002</v>
      </c>
      <c r="AB8291">
        <v>-118.2458</v>
      </c>
      <c r="AC8291">
        <f t="shared" si="129"/>
        <v>0</v>
      </c>
    </row>
    <row r="8292" spans="1:29" x14ac:dyDescent="0.35">
      <c r="A8292">
        <v>221213557</v>
      </c>
      <c r="B8292" s="1">
        <v>44723</v>
      </c>
      <c r="C8292" s="1">
        <v>44723</v>
      </c>
      <c r="D8292">
        <v>500</v>
      </c>
      <c r="E8292">
        <v>12</v>
      </c>
      <c r="F8292" t="s">
        <v>68</v>
      </c>
      <c r="G8292">
        <v>1213</v>
      </c>
      <c r="H8292">
        <v>1</v>
      </c>
      <c r="I8292">
        <v>230</v>
      </c>
      <c r="J8292" t="s">
        <v>161</v>
      </c>
      <c r="K8292" t="s">
        <v>11547</v>
      </c>
      <c r="L8292">
        <v>40</v>
      </c>
      <c r="M8292" t="s">
        <v>30</v>
      </c>
      <c r="N8292" t="s">
        <v>163</v>
      </c>
      <c r="O8292">
        <v>102</v>
      </c>
      <c r="P8292" t="s">
        <v>186</v>
      </c>
      <c r="Q8292">
        <v>106</v>
      </c>
      <c r="R8292" t="s">
        <v>592</v>
      </c>
      <c r="S8292" t="s">
        <v>40</v>
      </c>
      <c r="T8292" t="s">
        <v>41</v>
      </c>
      <c r="U8292">
        <v>230</v>
      </c>
      <c r="Y8292" t="s">
        <v>950</v>
      </c>
      <c r="Z8292" t="s">
        <v>255</v>
      </c>
      <c r="AA8292">
        <v>33.989199999999997</v>
      </c>
      <c r="AB8292">
        <v>-118.30889999999999</v>
      </c>
      <c r="AC8292">
        <f t="shared" si="129"/>
        <v>0</v>
      </c>
    </row>
    <row r="8293" spans="1:29" x14ac:dyDescent="0.35">
      <c r="A8293">
        <v>220105926</v>
      </c>
      <c r="B8293" s="1">
        <v>44594</v>
      </c>
      <c r="C8293" s="1">
        <v>44593</v>
      </c>
      <c r="D8293">
        <v>2101</v>
      </c>
      <c r="E8293">
        <v>1</v>
      </c>
      <c r="F8293" t="s">
        <v>36</v>
      </c>
      <c r="G8293">
        <v>161</v>
      </c>
      <c r="H8293">
        <v>1</v>
      </c>
      <c r="I8293">
        <v>330</v>
      </c>
      <c r="J8293" t="s">
        <v>37</v>
      </c>
      <c r="K8293" t="s">
        <v>11548</v>
      </c>
      <c r="L8293">
        <v>35</v>
      </c>
      <c r="M8293" t="s">
        <v>94</v>
      </c>
      <c r="N8293" t="s">
        <v>95</v>
      </c>
      <c r="O8293">
        <v>101</v>
      </c>
      <c r="P8293" t="s">
        <v>32</v>
      </c>
      <c r="S8293" t="s">
        <v>40</v>
      </c>
      <c r="T8293" t="s">
        <v>41</v>
      </c>
      <c r="U8293">
        <v>330</v>
      </c>
      <c r="Y8293" t="s">
        <v>11549</v>
      </c>
      <c r="AA8293">
        <v>34.048299999999998</v>
      </c>
      <c r="AB8293">
        <v>-118.26309999999999</v>
      </c>
      <c r="AC8293">
        <f t="shared" si="129"/>
        <v>0</v>
      </c>
    </row>
    <row r="8294" spans="1:29" x14ac:dyDescent="0.35">
      <c r="A8294">
        <v>220409553</v>
      </c>
      <c r="B8294" s="1">
        <v>44720</v>
      </c>
      <c r="C8294" s="1">
        <v>44720</v>
      </c>
      <c r="D8294">
        <v>15</v>
      </c>
      <c r="E8294">
        <v>4</v>
      </c>
      <c r="F8294" t="s">
        <v>54</v>
      </c>
      <c r="G8294">
        <v>478</v>
      </c>
      <c r="H8294">
        <v>2</v>
      </c>
      <c r="I8294">
        <v>624</v>
      </c>
      <c r="J8294" t="s">
        <v>171</v>
      </c>
      <c r="K8294" t="s">
        <v>11550</v>
      </c>
      <c r="L8294">
        <v>53</v>
      </c>
      <c r="M8294" t="s">
        <v>94</v>
      </c>
      <c r="N8294" t="s">
        <v>95</v>
      </c>
      <c r="O8294">
        <v>501</v>
      </c>
      <c r="P8294" t="s">
        <v>164</v>
      </c>
      <c r="Q8294">
        <v>400</v>
      </c>
      <c r="R8294" t="s">
        <v>143</v>
      </c>
      <c r="S8294" t="s">
        <v>33</v>
      </c>
      <c r="T8294" t="s">
        <v>34</v>
      </c>
      <c r="U8294">
        <v>624</v>
      </c>
      <c r="Y8294" t="s">
        <v>11551</v>
      </c>
      <c r="AA8294">
        <v>34.026600000000002</v>
      </c>
      <c r="AB8294">
        <v>-118.2042</v>
      </c>
      <c r="AC8294">
        <f t="shared" si="129"/>
        <v>1</v>
      </c>
    </row>
    <row r="8295" spans="1:29" x14ac:dyDescent="0.35">
      <c r="A8295">
        <v>221500967</v>
      </c>
      <c r="B8295" s="1">
        <v>44779</v>
      </c>
      <c r="C8295" s="1">
        <v>44778</v>
      </c>
      <c r="D8295">
        <v>2315</v>
      </c>
      <c r="E8295">
        <v>15</v>
      </c>
      <c r="F8295" t="s">
        <v>10519</v>
      </c>
      <c r="G8295">
        <v>1555</v>
      </c>
      <c r="H8295">
        <v>1</v>
      </c>
      <c r="I8295">
        <v>310</v>
      </c>
      <c r="J8295" t="s">
        <v>71</v>
      </c>
      <c r="K8295" t="s">
        <v>11552</v>
      </c>
      <c r="L8295">
        <v>21</v>
      </c>
      <c r="M8295" t="s">
        <v>94</v>
      </c>
      <c r="N8295" t="s">
        <v>95</v>
      </c>
      <c r="O8295">
        <v>501</v>
      </c>
      <c r="P8295" t="s">
        <v>164</v>
      </c>
      <c r="S8295" t="s">
        <v>40</v>
      </c>
      <c r="T8295" t="s">
        <v>41</v>
      </c>
      <c r="U8295">
        <v>310</v>
      </c>
      <c r="Y8295" t="s">
        <v>11553</v>
      </c>
      <c r="AA8295">
        <v>34.1599</v>
      </c>
      <c r="AB8295">
        <v>-118.37739999999999</v>
      </c>
      <c r="AC8295">
        <f t="shared" si="129"/>
        <v>0</v>
      </c>
    </row>
    <row r="8296" spans="1:29" x14ac:dyDescent="0.35">
      <c r="A8296">
        <v>222019292</v>
      </c>
      <c r="B8296" s="1">
        <v>44911</v>
      </c>
      <c r="C8296" s="1">
        <v>44911</v>
      </c>
      <c r="D8296">
        <v>1030</v>
      </c>
      <c r="E8296">
        <v>20</v>
      </c>
      <c r="F8296" t="s">
        <v>10529</v>
      </c>
      <c r="G8296">
        <v>2034</v>
      </c>
      <c r="H8296">
        <v>1</v>
      </c>
      <c r="I8296">
        <v>230</v>
      </c>
      <c r="J8296" t="s">
        <v>161</v>
      </c>
      <c r="K8296" t="s">
        <v>11554</v>
      </c>
      <c r="L8296">
        <v>42</v>
      </c>
      <c r="M8296" t="s">
        <v>30</v>
      </c>
      <c r="N8296" t="s">
        <v>31</v>
      </c>
      <c r="O8296">
        <v>406</v>
      </c>
      <c r="P8296" t="s">
        <v>582</v>
      </c>
      <c r="Q8296">
        <v>207</v>
      </c>
      <c r="R8296" t="s">
        <v>1110</v>
      </c>
      <c r="S8296" t="s">
        <v>40</v>
      </c>
      <c r="T8296" t="s">
        <v>41</v>
      </c>
      <c r="U8296">
        <v>230</v>
      </c>
      <c r="V8296">
        <v>998</v>
      </c>
      <c r="Y8296" t="s">
        <v>11555</v>
      </c>
      <c r="AA8296">
        <v>34.061700000000002</v>
      </c>
      <c r="AB8296">
        <v>-118.3004</v>
      </c>
      <c r="AC8296">
        <f t="shared" si="129"/>
        <v>0</v>
      </c>
    </row>
    <row r="8297" spans="1:29" x14ac:dyDescent="0.35">
      <c r="A8297">
        <v>220405705</v>
      </c>
      <c r="B8297" s="1">
        <v>44612</v>
      </c>
      <c r="C8297" s="1">
        <v>44612</v>
      </c>
      <c r="D8297">
        <v>1430</v>
      </c>
      <c r="E8297">
        <v>4</v>
      </c>
      <c r="F8297" t="s">
        <v>54</v>
      </c>
      <c r="G8297">
        <v>471</v>
      </c>
      <c r="H8297">
        <v>2</v>
      </c>
      <c r="I8297">
        <v>624</v>
      </c>
      <c r="J8297" t="s">
        <v>171</v>
      </c>
      <c r="K8297" t="s">
        <v>11556</v>
      </c>
      <c r="L8297">
        <v>33</v>
      </c>
      <c r="M8297" t="s">
        <v>94</v>
      </c>
      <c r="N8297" t="s">
        <v>95</v>
      </c>
      <c r="O8297">
        <v>203</v>
      </c>
      <c r="P8297" t="s">
        <v>101</v>
      </c>
      <c r="Q8297">
        <v>400</v>
      </c>
      <c r="R8297" t="s">
        <v>143</v>
      </c>
      <c r="S8297" t="s">
        <v>40</v>
      </c>
      <c r="T8297" t="s">
        <v>41</v>
      </c>
      <c r="U8297">
        <v>624</v>
      </c>
      <c r="Y8297" t="s">
        <v>11557</v>
      </c>
      <c r="AA8297">
        <v>34.035800000000002</v>
      </c>
      <c r="AB8297">
        <v>-118.22239999999999</v>
      </c>
      <c r="AC8297">
        <f t="shared" si="129"/>
        <v>0</v>
      </c>
    </row>
    <row r="8298" spans="1:29" x14ac:dyDescent="0.35">
      <c r="A8298">
        <v>220317335</v>
      </c>
      <c r="B8298" s="1">
        <v>44828</v>
      </c>
      <c r="C8298" s="1">
        <v>44828</v>
      </c>
      <c r="D8298">
        <v>1100</v>
      </c>
      <c r="E8298">
        <v>3</v>
      </c>
      <c r="F8298" t="s">
        <v>43</v>
      </c>
      <c r="G8298">
        <v>379</v>
      </c>
      <c r="H8298">
        <v>2</v>
      </c>
      <c r="I8298">
        <v>900</v>
      </c>
      <c r="J8298" t="s">
        <v>197</v>
      </c>
      <c r="K8298" t="s">
        <v>11558</v>
      </c>
      <c r="L8298">
        <v>43</v>
      </c>
      <c r="M8298" t="s">
        <v>94</v>
      </c>
      <c r="N8298" t="s">
        <v>95</v>
      </c>
      <c r="O8298">
        <v>501</v>
      </c>
      <c r="P8298" t="s">
        <v>164</v>
      </c>
      <c r="S8298" t="s">
        <v>40</v>
      </c>
      <c r="T8298" t="s">
        <v>41</v>
      </c>
      <c r="U8298">
        <v>900</v>
      </c>
      <c r="Y8298" t="s">
        <v>11559</v>
      </c>
      <c r="AA8298">
        <v>34.017000000000003</v>
      </c>
      <c r="AB8298">
        <v>-118.2931</v>
      </c>
      <c r="AC8298">
        <f t="shared" si="129"/>
        <v>0</v>
      </c>
    </row>
    <row r="8299" spans="1:29" x14ac:dyDescent="0.35">
      <c r="A8299">
        <v>222000597</v>
      </c>
      <c r="B8299" s="1">
        <v>44627</v>
      </c>
      <c r="C8299" s="1">
        <v>44627</v>
      </c>
      <c r="D8299">
        <v>1330</v>
      </c>
      <c r="E8299">
        <v>20</v>
      </c>
      <c r="F8299" t="s">
        <v>10529</v>
      </c>
      <c r="G8299">
        <v>2022</v>
      </c>
      <c r="H8299">
        <v>1</v>
      </c>
      <c r="I8299">
        <v>310</v>
      </c>
      <c r="J8299" t="s">
        <v>71</v>
      </c>
      <c r="K8299" t="s">
        <v>11560</v>
      </c>
      <c r="L8299">
        <v>0</v>
      </c>
      <c r="M8299" t="s">
        <v>46</v>
      </c>
      <c r="N8299" t="s">
        <v>46</v>
      </c>
      <c r="O8299">
        <v>210</v>
      </c>
      <c r="P8299" t="s">
        <v>183</v>
      </c>
      <c r="S8299" t="s">
        <v>33</v>
      </c>
      <c r="T8299" t="s">
        <v>34</v>
      </c>
      <c r="U8299">
        <v>310</v>
      </c>
      <c r="V8299">
        <v>998</v>
      </c>
      <c r="Y8299" t="s">
        <v>11561</v>
      </c>
      <c r="AA8299">
        <v>34.0655</v>
      </c>
      <c r="AB8299">
        <v>-118.31140000000001</v>
      </c>
      <c r="AC8299">
        <f t="shared" si="129"/>
        <v>1</v>
      </c>
    </row>
    <row r="8300" spans="1:29" x14ac:dyDescent="0.35">
      <c r="A8300">
        <v>221804756</v>
      </c>
      <c r="B8300" s="1">
        <v>44577</v>
      </c>
      <c r="C8300" s="1">
        <v>44577</v>
      </c>
      <c r="D8300">
        <v>1800</v>
      </c>
      <c r="E8300">
        <v>18</v>
      </c>
      <c r="F8300" t="s">
        <v>10516</v>
      </c>
      <c r="G8300">
        <v>1849</v>
      </c>
      <c r="H8300">
        <v>2</v>
      </c>
      <c r="I8300">
        <v>626</v>
      </c>
      <c r="J8300" t="s">
        <v>141</v>
      </c>
      <c r="K8300" t="s">
        <v>11562</v>
      </c>
      <c r="L8300">
        <v>34</v>
      </c>
      <c r="M8300" t="s">
        <v>30</v>
      </c>
      <c r="N8300" t="s">
        <v>95</v>
      </c>
      <c r="O8300">
        <v>501</v>
      </c>
      <c r="P8300" t="s">
        <v>164</v>
      </c>
      <c r="Q8300">
        <v>400</v>
      </c>
      <c r="R8300" t="s">
        <v>143</v>
      </c>
      <c r="S8300" t="s">
        <v>40</v>
      </c>
      <c r="T8300" t="s">
        <v>41</v>
      </c>
      <c r="U8300">
        <v>626</v>
      </c>
      <c r="Y8300" t="s">
        <v>11563</v>
      </c>
      <c r="AA8300">
        <v>33.9315</v>
      </c>
      <c r="AB8300">
        <v>-118.23909999999999</v>
      </c>
      <c r="AC8300">
        <f t="shared" si="129"/>
        <v>0</v>
      </c>
    </row>
    <row r="8301" spans="1:29" x14ac:dyDescent="0.35">
      <c r="A8301">
        <v>220712649</v>
      </c>
      <c r="B8301" s="1">
        <v>44779</v>
      </c>
      <c r="C8301" s="1">
        <v>44779</v>
      </c>
      <c r="D8301">
        <v>1720</v>
      </c>
      <c r="E8301">
        <v>7</v>
      </c>
      <c r="F8301" t="s">
        <v>28</v>
      </c>
      <c r="G8301">
        <v>705</v>
      </c>
      <c r="H8301">
        <v>2</v>
      </c>
      <c r="I8301">
        <v>624</v>
      </c>
      <c r="J8301" t="s">
        <v>171</v>
      </c>
      <c r="K8301" t="s">
        <v>11564</v>
      </c>
      <c r="L8301">
        <v>74</v>
      </c>
      <c r="M8301" t="s">
        <v>30</v>
      </c>
      <c r="N8301" t="s">
        <v>95</v>
      </c>
      <c r="O8301">
        <v>102</v>
      </c>
      <c r="P8301" t="s">
        <v>186</v>
      </c>
      <c r="Q8301">
        <v>400</v>
      </c>
      <c r="R8301" t="s">
        <v>143</v>
      </c>
      <c r="S8301" t="s">
        <v>40</v>
      </c>
      <c r="T8301" t="s">
        <v>41</v>
      </c>
      <c r="U8301">
        <v>624</v>
      </c>
      <c r="Y8301" t="s">
        <v>6543</v>
      </c>
      <c r="AA8301">
        <v>34.084600000000002</v>
      </c>
      <c r="AB8301">
        <v>-118.3464</v>
      </c>
      <c r="AC8301">
        <f t="shared" si="129"/>
        <v>0</v>
      </c>
    </row>
    <row r="8302" spans="1:29" x14ac:dyDescent="0.35">
      <c r="A8302">
        <v>221200828</v>
      </c>
      <c r="B8302" s="1">
        <v>44845</v>
      </c>
      <c r="C8302" s="1">
        <v>44845</v>
      </c>
      <c r="D8302">
        <v>2105</v>
      </c>
      <c r="E8302">
        <v>12</v>
      </c>
      <c r="F8302" t="s">
        <v>68</v>
      </c>
      <c r="G8302">
        <v>1257</v>
      </c>
      <c r="H8302">
        <v>2</v>
      </c>
      <c r="I8302">
        <v>930</v>
      </c>
      <c r="J8302" t="s">
        <v>339</v>
      </c>
      <c r="K8302" t="s">
        <v>11565</v>
      </c>
      <c r="L8302">
        <v>36</v>
      </c>
      <c r="M8302" t="s">
        <v>94</v>
      </c>
      <c r="N8302" t="s">
        <v>73</v>
      </c>
      <c r="O8302">
        <v>502</v>
      </c>
      <c r="P8302" t="s">
        <v>47</v>
      </c>
      <c r="Q8302">
        <v>511</v>
      </c>
      <c r="R8302" t="s">
        <v>151</v>
      </c>
      <c r="S8302" t="s">
        <v>33</v>
      </c>
      <c r="T8302" t="s">
        <v>34</v>
      </c>
      <c r="U8302">
        <v>930</v>
      </c>
      <c r="V8302">
        <v>946</v>
      </c>
      <c r="W8302">
        <v>998</v>
      </c>
      <c r="Y8302" t="s">
        <v>5808</v>
      </c>
      <c r="AA8302">
        <v>33.969299999999997</v>
      </c>
      <c r="AB8302">
        <v>-118.285</v>
      </c>
      <c r="AC8302">
        <f t="shared" si="129"/>
        <v>1</v>
      </c>
    </row>
    <row r="8303" spans="1:29" x14ac:dyDescent="0.35">
      <c r="A8303">
        <v>220321887</v>
      </c>
      <c r="B8303" s="1">
        <v>44909</v>
      </c>
      <c r="C8303" s="1">
        <v>44909</v>
      </c>
      <c r="D8303">
        <v>2315</v>
      </c>
      <c r="E8303">
        <v>3</v>
      </c>
      <c r="F8303" t="s">
        <v>43</v>
      </c>
      <c r="G8303">
        <v>397</v>
      </c>
      <c r="H8303">
        <v>1</v>
      </c>
      <c r="I8303">
        <v>520</v>
      </c>
      <c r="J8303" t="s">
        <v>271</v>
      </c>
      <c r="K8303" t="s">
        <v>11566</v>
      </c>
      <c r="L8303">
        <v>47</v>
      </c>
      <c r="M8303" t="s">
        <v>30</v>
      </c>
      <c r="N8303" t="s">
        <v>95</v>
      </c>
      <c r="O8303">
        <v>101</v>
      </c>
      <c r="P8303" t="s">
        <v>32</v>
      </c>
      <c r="S8303" t="s">
        <v>40</v>
      </c>
      <c r="T8303" t="s">
        <v>41</v>
      </c>
      <c r="U8303">
        <v>520</v>
      </c>
      <c r="Y8303" t="s">
        <v>11567</v>
      </c>
      <c r="AA8303">
        <v>34.007300000000001</v>
      </c>
      <c r="AB8303">
        <v>-118.3035</v>
      </c>
      <c r="AC8303">
        <f t="shared" si="129"/>
        <v>0</v>
      </c>
    </row>
    <row r="8304" spans="1:29" x14ac:dyDescent="0.35">
      <c r="A8304">
        <v>221819393</v>
      </c>
      <c r="B8304" s="1">
        <v>44854</v>
      </c>
      <c r="C8304" s="1">
        <v>44853</v>
      </c>
      <c r="D8304">
        <v>1430</v>
      </c>
      <c r="E8304">
        <v>18</v>
      </c>
      <c r="F8304" t="s">
        <v>10516</v>
      </c>
      <c r="G8304">
        <v>1849</v>
      </c>
      <c r="H8304">
        <v>2</v>
      </c>
      <c r="I8304">
        <v>626</v>
      </c>
      <c r="J8304" t="s">
        <v>141</v>
      </c>
      <c r="K8304" t="s">
        <v>11568</v>
      </c>
      <c r="L8304">
        <v>25</v>
      </c>
      <c r="M8304" t="s">
        <v>94</v>
      </c>
      <c r="N8304" t="s">
        <v>163</v>
      </c>
      <c r="O8304">
        <v>102</v>
      </c>
      <c r="P8304" t="s">
        <v>186</v>
      </c>
      <c r="Q8304">
        <v>400</v>
      </c>
      <c r="R8304" t="s">
        <v>143</v>
      </c>
      <c r="S8304" t="s">
        <v>40</v>
      </c>
      <c r="T8304" t="s">
        <v>41</v>
      </c>
      <c r="U8304">
        <v>626</v>
      </c>
      <c r="Y8304" t="s">
        <v>11569</v>
      </c>
      <c r="Z8304" t="s">
        <v>11570</v>
      </c>
      <c r="AA8304">
        <v>33.932699999999997</v>
      </c>
      <c r="AB8304">
        <v>-118.2351</v>
      </c>
      <c r="AC8304">
        <f t="shared" si="129"/>
        <v>0</v>
      </c>
    </row>
    <row r="8305" spans="1:29" x14ac:dyDescent="0.35">
      <c r="A8305">
        <v>220117600</v>
      </c>
      <c r="B8305" s="1">
        <v>44777</v>
      </c>
      <c r="C8305" s="1">
        <v>44731</v>
      </c>
      <c r="D8305">
        <v>1200</v>
      </c>
      <c r="E8305">
        <v>1</v>
      </c>
      <c r="F8305" t="s">
        <v>36</v>
      </c>
      <c r="G8305">
        <v>153</v>
      </c>
      <c r="H8305">
        <v>2</v>
      </c>
      <c r="I8305">
        <v>649</v>
      </c>
      <c r="J8305" t="s">
        <v>1038</v>
      </c>
      <c r="L8305">
        <v>69</v>
      </c>
      <c r="M8305" t="s">
        <v>30</v>
      </c>
      <c r="N8305" t="s">
        <v>73</v>
      </c>
      <c r="O8305">
        <v>602</v>
      </c>
      <c r="P8305" t="s">
        <v>5715</v>
      </c>
      <c r="S8305" t="s">
        <v>40</v>
      </c>
      <c r="T8305" t="s">
        <v>41</v>
      </c>
      <c r="U8305">
        <v>649</v>
      </c>
      <c r="Y8305" t="s">
        <v>4460</v>
      </c>
      <c r="AA8305">
        <v>34.048099999999998</v>
      </c>
      <c r="AB8305">
        <v>-118.25069999999999</v>
      </c>
      <c r="AC8305">
        <f t="shared" si="129"/>
        <v>0</v>
      </c>
    </row>
    <row r="8306" spans="1:29" x14ac:dyDescent="0.35">
      <c r="A8306">
        <v>222017221</v>
      </c>
      <c r="B8306" s="1">
        <v>44836</v>
      </c>
      <c r="C8306" s="1">
        <v>44830</v>
      </c>
      <c r="D8306">
        <v>1100</v>
      </c>
      <c r="E8306">
        <v>20</v>
      </c>
      <c r="F8306" t="s">
        <v>10529</v>
      </c>
      <c r="G8306">
        <v>2017</v>
      </c>
      <c r="H8306">
        <v>2</v>
      </c>
      <c r="I8306">
        <v>626</v>
      </c>
      <c r="J8306" t="s">
        <v>141</v>
      </c>
      <c r="K8306" t="s">
        <v>11571</v>
      </c>
      <c r="L8306">
        <v>45</v>
      </c>
      <c r="M8306" t="s">
        <v>94</v>
      </c>
      <c r="N8306" t="s">
        <v>95</v>
      </c>
      <c r="O8306">
        <v>502</v>
      </c>
      <c r="P8306" t="s">
        <v>47</v>
      </c>
      <c r="Q8306">
        <v>400</v>
      </c>
      <c r="R8306" t="s">
        <v>143</v>
      </c>
      <c r="S8306" t="s">
        <v>40</v>
      </c>
      <c r="T8306" t="s">
        <v>41</v>
      </c>
      <c r="U8306">
        <v>626</v>
      </c>
      <c r="Y8306" t="s">
        <v>4759</v>
      </c>
      <c r="Z8306" t="s">
        <v>1281</v>
      </c>
      <c r="AA8306">
        <v>34.069099999999999</v>
      </c>
      <c r="AB8306">
        <v>-118.2941</v>
      </c>
      <c r="AC8306">
        <f t="shared" si="129"/>
        <v>0</v>
      </c>
    </row>
    <row r="8307" spans="1:29" x14ac:dyDescent="0.35">
      <c r="A8307">
        <v>220307382</v>
      </c>
      <c r="B8307" s="1">
        <v>44632</v>
      </c>
      <c r="C8307" s="1">
        <v>44632</v>
      </c>
      <c r="D8307">
        <v>1215</v>
      </c>
      <c r="E8307">
        <v>3</v>
      </c>
      <c r="F8307" t="s">
        <v>43</v>
      </c>
      <c r="G8307">
        <v>376</v>
      </c>
      <c r="H8307">
        <v>1</v>
      </c>
      <c r="I8307">
        <v>440</v>
      </c>
      <c r="J8307" t="s">
        <v>213</v>
      </c>
      <c r="K8307" t="s">
        <v>11572</v>
      </c>
      <c r="L8307">
        <v>53</v>
      </c>
      <c r="M8307" t="s">
        <v>94</v>
      </c>
      <c r="N8307" t="s">
        <v>163</v>
      </c>
      <c r="O8307">
        <v>210</v>
      </c>
      <c r="P8307" t="s">
        <v>183</v>
      </c>
      <c r="S8307" t="s">
        <v>40</v>
      </c>
      <c r="T8307" t="s">
        <v>41</v>
      </c>
      <c r="U8307">
        <v>440</v>
      </c>
      <c r="Y8307" t="s">
        <v>838</v>
      </c>
      <c r="Z8307" t="s">
        <v>933</v>
      </c>
      <c r="AA8307">
        <v>34.010899999999999</v>
      </c>
      <c r="AB8307">
        <v>-118.3002</v>
      </c>
      <c r="AC8307">
        <f t="shared" si="129"/>
        <v>0</v>
      </c>
    </row>
    <row r="8308" spans="1:29" x14ac:dyDescent="0.35">
      <c r="A8308">
        <v>220313595</v>
      </c>
      <c r="B8308" s="1">
        <v>44697</v>
      </c>
      <c r="C8308" s="1">
        <v>44679</v>
      </c>
      <c r="D8308">
        <v>1200</v>
      </c>
      <c r="E8308">
        <v>3</v>
      </c>
      <c r="F8308" t="s">
        <v>43</v>
      </c>
      <c r="G8308">
        <v>392</v>
      </c>
      <c r="H8308">
        <v>2</v>
      </c>
      <c r="I8308">
        <v>354</v>
      </c>
      <c r="J8308" t="s">
        <v>167</v>
      </c>
      <c r="K8308" t="s">
        <v>2738</v>
      </c>
      <c r="L8308">
        <v>56</v>
      </c>
      <c r="M8308" t="s">
        <v>30</v>
      </c>
      <c r="N8308" t="s">
        <v>73</v>
      </c>
      <c r="O8308">
        <v>602</v>
      </c>
      <c r="P8308" t="s">
        <v>5715</v>
      </c>
      <c r="S8308" t="s">
        <v>33</v>
      </c>
      <c r="T8308" t="s">
        <v>34</v>
      </c>
      <c r="U8308">
        <v>354</v>
      </c>
      <c r="Y8308" t="s">
        <v>3802</v>
      </c>
      <c r="AA8308">
        <v>34.003599999999999</v>
      </c>
      <c r="AB8308">
        <v>-118.33199999999999</v>
      </c>
      <c r="AC8308">
        <f t="shared" si="129"/>
        <v>1</v>
      </c>
    </row>
    <row r="8309" spans="1:29" x14ac:dyDescent="0.35">
      <c r="A8309">
        <v>221204198</v>
      </c>
      <c r="B8309" s="1">
        <v>44565</v>
      </c>
      <c r="C8309" s="1">
        <v>44564</v>
      </c>
      <c r="D8309">
        <v>430</v>
      </c>
      <c r="E8309">
        <v>12</v>
      </c>
      <c r="F8309" t="s">
        <v>68</v>
      </c>
      <c r="G8309">
        <v>1241</v>
      </c>
      <c r="H8309">
        <v>1</v>
      </c>
      <c r="I8309">
        <v>121</v>
      </c>
      <c r="J8309" t="s">
        <v>227</v>
      </c>
      <c r="K8309" t="s">
        <v>11573</v>
      </c>
      <c r="L8309">
        <v>18</v>
      </c>
      <c r="M8309" t="s">
        <v>94</v>
      </c>
      <c r="N8309" t="s">
        <v>73</v>
      </c>
      <c r="O8309">
        <v>501</v>
      </c>
      <c r="P8309" t="s">
        <v>164</v>
      </c>
      <c r="Q8309">
        <v>400</v>
      </c>
      <c r="R8309" t="s">
        <v>143</v>
      </c>
      <c r="S8309" t="s">
        <v>40</v>
      </c>
      <c r="T8309" t="s">
        <v>41</v>
      </c>
      <c r="U8309">
        <v>121</v>
      </c>
      <c r="V8309">
        <v>910</v>
      </c>
      <c r="Y8309" t="s">
        <v>11574</v>
      </c>
      <c r="AA8309">
        <v>33.983699999999999</v>
      </c>
      <c r="AB8309">
        <v>-118.3323</v>
      </c>
      <c r="AC8309">
        <f t="shared" si="129"/>
        <v>0</v>
      </c>
    </row>
    <row r="8310" spans="1:29" x14ac:dyDescent="0.35">
      <c r="A8310">
        <v>221415550</v>
      </c>
      <c r="B8310" s="1">
        <v>44795</v>
      </c>
      <c r="C8310" s="1">
        <v>44794</v>
      </c>
      <c r="D8310">
        <v>550</v>
      </c>
      <c r="E8310">
        <v>14</v>
      </c>
      <c r="F8310" t="s">
        <v>10500</v>
      </c>
      <c r="G8310">
        <v>1466</v>
      </c>
      <c r="H8310">
        <v>1</v>
      </c>
      <c r="I8310">
        <v>420</v>
      </c>
      <c r="J8310" t="s">
        <v>352</v>
      </c>
      <c r="L8310">
        <v>0</v>
      </c>
      <c r="O8310">
        <v>104</v>
      </c>
      <c r="P8310" t="s">
        <v>201</v>
      </c>
      <c r="S8310" t="s">
        <v>40</v>
      </c>
      <c r="T8310" t="s">
        <v>41</v>
      </c>
      <c r="U8310">
        <v>420</v>
      </c>
      <c r="Y8310" t="s">
        <v>11575</v>
      </c>
      <c r="AA8310">
        <v>33.976999999999997</v>
      </c>
      <c r="AB8310">
        <v>-118.39700000000001</v>
      </c>
      <c r="AC8310">
        <f t="shared" si="129"/>
        <v>0</v>
      </c>
    </row>
    <row r="8311" spans="1:29" x14ac:dyDescent="0.35">
      <c r="A8311">
        <v>220304432</v>
      </c>
      <c r="B8311" s="1">
        <v>44571</v>
      </c>
      <c r="C8311" s="1">
        <v>44571</v>
      </c>
      <c r="D8311">
        <v>1005</v>
      </c>
      <c r="E8311">
        <v>3</v>
      </c>
      <c r="F8311" t="s">
        <v>43</v>
      </c>
      <c r="G8311">
        <v>374</v>
      </c>
      <c r="H8311">
        <v>2</v>
      </c>
      <c r="I8311">
        <v>624</v>
      </c>
      <c r="J8311" t="s">
        <v>171</v>
      </c>
      <c r="K8311" t="s">
        <v>11576</v>
      </c>
      <c r="L8311">
        <v>26</v>
      </c>
      <c r="M8311" t="s">
        <v>94</v>
      </c>
      <c r="N8311" t="s">
        <v>95</v>
      </c>
      <c r="O8311">
        <v>210</v>
      </c>
      <c r="P8311" t="s">
        <v>183</v>
      </c>
      <c r="Q8311">
        <v>400</v>
      </c>
      <c r="R8311" t="s">
        <v>143</v>
      </c>
      <c r="S8311" t="s">
        <v>84</v>
      </c>
      <c r="T8311" t="s">
        <v>85</v>
      </c>
      <c r="U8311">
        <v>624</v>
      </c>
      <c r="Y8311" t="s">
        <v>11577</v>
      </c>
      <c r="AA8311">
        <v>34.014800000000001</v>
      </c>
      <c r="AB8311">
        <v>-118.3222</v>
      </c>
      <c r="AC8311">
        <f t="shared" si="129"/>
        <v>0</v>
      </c>
    </row>
    <row r="8312" spans="1:29" x14ac:dyDescent="0.35">
      <c r="A8312">
        <v>222113030</v>
      </c>
      <c r="B8312" s="1">
        <v>44787</v>
      </c>
      <c r="C8312" s="1">
        <v>44787</v>
      </c>
      <c r="D8312">
        <v>1100</v>
      </c>
      <c r="E8312">
        <v>21</v>
      </c>
      <c r="F8312" t="s">
        <v>10503</v>
      </c>
      <c r="G8312">
        <v>2157</v>
      </c>
      <c r="H8312">
        <v>2</v>
      </c>
      <c r="I8312">
        <v>626</v>
      </c>
      <c r="J8312" t="s">
        <v>141</v>
      </c>
      <c r="K8312" t="s">
        <v>11578</v>
      </c>
      <c r="L8312">
        <v>24</v>
      </c>
      <c r="M8312" t="s">
        <v>30</v>
      </c>
      <c r="N8312" t="s">
        <v>73</v>
      </c>
      <c r="O8312">
        <v>502</v>
      </c>
      <c r="P8312" t="s">
        <v>47</v>
      </c>
      <c r="Q8312">
        <v>500</v>
      </c>
      <c r="R8312" t="s">
        <v>184</v>
      </c>
      <c r="S8312" t="s">
        <v>40</v>
      </c>
      <c r="T8312" t="s">
        <v>41</v>
      </c>
      <c r="U8312">
        <v>626</v>
      </c>
      <c r="Y8312" t="s">
        <v>11579</v>
      </c>
      <c r="AA8312">
        <v>34.191299999999998</v>
      </c>
      <c r="AB8312">
        <v>-118.5942</v>
      </c>
      <c r="AC8312">
        <f t="shared" si="129"/>
        <v>0</v>
      </c>
    </row>
    <row r="8313" spans="1:29" x14ac:dyDescent="0.35">
      <c r="A8313">
        <v>221713184</v>
      </c>
      <c r="B8313" s="1">
        <v>44805</v>
      </c>
      <c r="C8313" s="1">
        <v>44804</v>
      </c>
      <c r="D8313">
        <v>2245</v>
      </c>
      <c r="E8313">
        <v>17</v>
      </c>
      <c r="F8313" t="s">
        <v>10498</v>
      </c>
      <c r="G8313">
        <v>1767</v>
      </c>
      <c r="H8313">
        <v>2</v>
      </c>
      <c r="I8313">
        <v>625</v>
      </c>
      <c r="J8313" t="s">
        <v>628</v>
      </c>
      <c r="K8313" t="s">
        <v>11580</v>
      </c>
      <c r="L8313">
        <v>25</v>
      </c>
      <c r="M8313" t="s">
        <v>30</v>
      </c>
      <c r="N8313" t="s">
        <v>31</v>
      </c>
      <c r="O8313">
        <v>108</v>
      </c>
      <c r="P8313" t="s">
        <v>105</v>
      </c>
      <c r="Q8313">
        <v>500</v>
      </c>
      <c r="R8313" t="s">
        <v>184</v>
      </c>
      <c r="S8313" t="s">
        <v>40</v>
      </c>
      <c r="T8313" t="s">
        <v>41</v>
      </c>
      <c r="U8313">
        <v>625</v>
      </c>
      <c r="Y8313" t="s">
        <v>11581</v>
      </c>
      <c r="AA8313">
        <v>34.242800000000003</v>
      </c>
      <c r="AB8313">
        <v>-118.5338</v>
      </c>
      <c r="AC8313">
        <f t="shared" si="129"/>
        <v>0</v>
      </c>
    </row>
    <row r="8314" spans="1:29" x14ac:dyDescent="0.35">
      <c r="A8314">
        <v>220714999</v>
      </c>
      <c r="B8314" s="1">
        <v>44841</v>
      </c>
      <c r="C8314" s="1">
        <v>44841</v>
      </c>
      <c r="D8314">
        <v>1530</v>
      </c>
      <c r="E8314">
        <v>7</v>
      </c>
      <c r="F8314" t="s">
        <v>28</v>
      </c>
      <c r="G8314">
        <v>723</v>
      </c>
      <c r="H8314">
        <v>1</v>
      </c>
      <c r="I8314">
        <v>510</v>
      </c>
      <c r="J8314" t="s">
        <v>29</v>
      </c>
      <c r="L8314">
        <v>0</v>
      </c>
      <c r="O8314">
        <v>108</v>
      </c>
      <c r="P8314" t="s">
        <v>105</v>
      </c>
      <c r="S8314" t="s">
        <v>33</v>
      </c>
      <c r="T8314" t="s">
        <v>34</v>
      </c>
      <c r="U8314">
        <v>510</v>
      </c>
      <c r="Y8314" t="s">
        <v>3795</v>
      </c>
      <c r="AA8314">
        <v>34.071800000000003</v>
      </c>
      <c r="AB8314">
        <v>-118.36369999999999</v>
      </c>
      <c r="AC8314">
        <f t="shared" si="129"/>
        <v>1</v>
      </c>
    </row>
    <row r="8315" spans="1:29" x14ac:dyDescent="0.35">
      <c r="A8315">
        <v>221115172</v>
      </c>
      <c r="B8315" s="1">
        <v>44851</v>
      </c>
      <c r="C8315" s="1">
        <v>44850</v>
      </c>
      <c r="D8315">
        <v>2030</v>
      </c>
      <c r="E8315">
        <v>11</v>
      </c>
      <c r="F8315" t="s">
        <v>64</v>
      </c>
      <c r="G8315">
        <v>1116</v>
      </c>
      <c r="H8315">
        <v>1</v>
      </c>
      <c r="I8315">
        <v>230</v>
      </c>
      <c r="J8315" t="s">
        <v>161</v>
      </c>
      <c r="K8315" t="s">
        <v>11582</v>
      </c>
      <c r="L8315">
        <v>15</v>
      </c>
      <c r="M8315" t="s">
        <v>30</v>
      </c>
      <c r="N8315" t="s">
        <v>95</v>
      </c>
      <c r="O8315">
        <v>101</v>
      </c>
      <c r="P8315" t="s">
        <v>32</v>
      </c>
      <c r="Q8315">
        <v>114</v>
      </c>
      <c r="R8315" t="s">
        <v>773</v>
      </c>
      <c r="S8315" t="s">
        <v>40</v>
      </c>
      <c r="T8315" t="s">
        <v>41</v>
      </c>
      <c r="U8315">
        <v>230</v>
      </c>
      <c r="Y8315" t="s">
        <v>3823</v>
      </c>
      <c r="Z8315" t="s">
        <v>11583</v>
      </c>
      <c r="AA8315">
        <v>34.115200000000002</v>
      </c>
      <c r="AB8315">
        <v>-118.1991</v>
      </c>
      <c r="AC8315">
        <f t="shared" si="129"/>
        <v>0</v>
      </c>
    </row>
    <row r="8316" spans="1:29" x14ac:dyDescent="0.35">
      <c r="A8316">
        <v>220617084</v>
      </c>
      <c r="B8316" s="1">
        <v>44839</v>
      </c>
      <c r="C8316" s="1">
        <v>44836</v>
      </c>
      <c r="D8316">
        <v>900</v>
      </c>
      <c r="E8316">
        <v>6</v>
      </c>
      <c r="F8316" t="s">
        <v>91</v>
      </c>
      <c r="G8316">
        <v>657</v>
      </c>
      <c r="H8316">
        <v>2</v>
      </c>
      <c r="I8316">
        <v>354</v>
      </c>
      <c r="J8316" t="s">
        <v>167</v>
      </c>
      <c r="K8316" t="s">
        <v>11584</v>
      </c>
      <c r="L8316">
        <v>46</v>
      </c>
      <c r="M8316" t="s">
        <v>94</v>
      </c>
      <c r="N8316" t="s">
        <v>95</v>
      </c>
      <c r="O8316">
        <v>501</v>
      </c>
      <c r="P8316" t="s">
        <v>164</v>
      </c>
      <c r="S8316" t="s">
        <v>40</v>
      </c>
      <c r="T8316" t="s">
        <v>41</v>
      </c>
      <c r="U8316">
        <v>354</v>
      </c>
      <c r="Y8316" t="s">
        <v>11585</v>
      </c>
      <c r="AA8316">
        <v>34.089500000000001</v>
      </c>
      <c r="AB8316">
        <v>-118.31140000000001</v>
      </c>
      <c r="AC8316">
        <f t="shared" si="129"/>
        <v>0</v>
      </c>
    </row>
    <row r="8317" spans="1:29" x14ac:dyDescent="0.35">
      <c r="A8317">
        <v>221105897</v>
      </c>
      <c r="B8317" s="1">
        <v>44613</v>
      </c>
      <c r="C8317" s="1">
        <v>44613</v>
      </c>
      <c r="D8317">
        <v>500</v>
      </c>
      <c r="E8317">
        <v>11</v>
      </c>
      <c r="F8317" t="s">
        <v>64</v>
      </c>
      <c r="G8317">
        <v>1153</v>
      </c>
      <c r="H8317">
        <v>1</v>
      </c>
      <c r="I8317">
        <v>310</v>
      </c>
      <c r="J8317" t="s">
        <v>71</v>
      </c>
      <c r="K8317" t="s">
        <v>11586</v>
      </c>
      <c r="L8317">
        <v>49</v>
      </c>
      <c r="M8317" t="s">
        <v>94</v>
      </c>
      <c r="N8317" t="s">
        <v>73</v>
      </c>
      <c r="O8317">
        <v>501</v>
      </c>
      <c r="P8317" t="s">
        <v>164</v>
      </c>
      <c r="S8317" t="s">
        <v>33</v>
      </c>
      <c r="T8317" t="s">
        <v>34</v>
      </c>
      <c r="U8317">
        <v>310</v>
      </c>
      <c r="Y8317" t="s">
        <v>11587</v>
      </c>
      <c r="AA8317">
        <v>34.1098</v>
      </c>
      <c r="AB8317">
        <v>-118.3039</v>
      </c>
      <c r="AC8317">
        <f t="shared" si="129"/>
        <v>1</v>
      </c>
    </row>
    <row r="8318" spans="1:29" x14ac:dyDescent="0.35">
      <c r="A8318">
        <v>220304391</v>
      </c>
      <c r="B8318" s="1">
        <v>44571</v>
      </c>
      <c r="C8318" s="1">
        <v>44571</v>
      </c>
      <c r="D8318">
        <v>800</v>
      </c>
      <c r="E8318">
        <v>3</v>
      </c>
      <c r="F8318" t="s">
        <v>43</v>
      </c>
      <c r="G8318">
        <v>354</v>
      </c>
      <c r="H8318">
        <v>2</v>
      </c>
      <c r="I8318">
        <v>740</v>
      </c>
      <c r="J8318" t="s">
        <v>224</v>
      </c>
      <c r="K8318" t="s">
        <v>11588</v>
      </c>
      <c r="L8318">
        <v>35</v>
      </c>
      <c r="M8318" t="s">
        <v>30</v>
      </c>
      <c r="N8318" t="s">
        <v>95</v>
      </c>
      <c r="O8318">
        <v>108</v>
      </c>
      <c r="P8318" t="s">
        <v>105</v>
      </c>
      <c r="S8318" t="s">
        <v>40</v>
      </c>
      <c r="T8318" t="s">
        <v>41</v>
      </c>
      <c r="U8318">
        <v>740</v>
      </c>
      <c r="Y8318" t="s">
        <v>11589</v>
      </c>
      <c r="AA8318">
        <v>34.0229</v>
      </c>
      <c r="AB8318">
        <v>-118.32599999999999</v>
      </c>
      <c r="AC8318">
        <f t="shared" si="129"/>
        <v>0</v>
      </c>
    </row>
    <row r="8319" spans="1:29" x14ac:dyDescent="0.35">
      <c r="A8319">
        <v>221210739</v>
      </c>
      <c r="B8319" s="1">
        <v>44678</v>
      </c>
      <c r="C8319" s="1">
        <v>44673</v>
      </c>
      <c r="D8319">
        <v>1700</v>
      </c>
      <c r="E8319">
        <v>12</v>
      </c>
      <c r="F8319" t="s">
        <v>68</v>
      </c>
      <c r="G8319">
        <v>1232</v>
      </c>
      <c r="H8319">
        <v>1</v>
      </c>
      <c r="I8319">
        <v>510</v>
      </c>
      <c r="J8319" t="s">
        <v>29</v>
      </c>
      <c r="L8319">
        <v>0</v>
      </c>
      <c r="O8319">
        <v>101</v>
      </c>
      <c r="P8319" t="s">
        <v>32</v>
      </c>
      <c r="S8319" t="s">
        <v>40</v>
      </c>
      <c r="T8319" t="s">
        <v>41</v>
      </c>
      <c r="U8319">
        <v>510</v>
      </c>
      <c r="Y8319" t="s">
        <v>11590</v>
      </c>
      <c r="AA8319">
        <v>33.989100000000001</v>
      </c>
      <c r="AB8319">
        <v>-118.3237</v>
      </c>
      <c r="AC8319">
        <f t="shared" si="129"/>
        <v>0</v>
      </c>
    </row>
    <row r="8320" spans="1:29" x14ac:dyDescent="0.35">
      <c r="A8320">
        <v>221815687</v>
      </c>
      <c r="B8320" s="1">
        <v>44746</v>
      </c>
      <c r="C8320" s="1">
        <v>44746</v>
      </c>
      <c r="D8320">
        <v>23</v>
      </c>
      <c r="E8320">
        <v>18</v>
      </c>
      <c r="F8320" t="s">
        <v>10516</v>
      </c>
      <c r="G8320">
        <v>1821</v>
      </c>
      <c r="H8320">
        <v>1</v>
      </c>
      <c r="I8320">
        <v>230</v>
      </c>
      <c r="J8320" t="s">
        <v>161</v>
      </c>
      <c r="K8320" t="s">
        <v>11591</v>
      </c>
      <c r="L8320">
        <v>18</v>
      </c>
      <c r="M8320" t="s">
        <v>30</v>
      </c>
      <c r="N8320" t="s">
        <v>73</v>
      </c>
      <c r="O8320">
        <v>108</v>
      </c>
      <c r="P8320" t="s">
        <v>105</v>
      </c>
      <c r="Q8320">
        <v>102</v>
      </c>
      <c r="R8320" t="s">
        <v>219</v>
      </c>
      <c r="S8320" t="s">
        <v>84</v>
      </c>
      <c r="T8320" t="s">
        <v>85</v>
      </c>
      <c r="U8320">
        <v>230</v>
      </c>
      <c r="Y8320" t="s">
        <v>1284</v>
      </c>
      <c r="Z8320" t="s">
        <v>9227</v>
      </c>
      <c r="AA8320">
        <v>33.945500000000003</v>
      </c>
      <c r="AB8320">
        <v>-118.28700000000001</v>
      </c>
      <c r="AC8320">
        <f t="shared" si="129"/>
        <v>0</v>
      </c>
    </row>
    <row r="8321" spans="1:29" x14ac:dyDescent="0.35">
      <c r="A8321">
        <v>220712150</v>
      </c>
      <c r="B8321" s="1">
        <v>44768</v>
      </c>
      <c r="C8321" s="1">
        <v>44768</v>
      </c>
      <c r="D8321">
        <v>2040</v>
      </c>
      <c r="E8321">
        <v>7</v>
      </c>
      <c r="F8321" t="s">
        <v>28</v>
      </c>
      <c r="G8321">
        <v>706</v>
      </c>
      <c r="H8321">
        <v>1</v>
      </c>
      <c r="I8321">
        <v>210</v>
      </c>
      <c r="J8321" t="s">
        <v>149</v>
      </c>
      <c r="K8321" t="s">
        <v>11592</v>
      </c>
      <c r="L8321">
        <v>21</v>
      </c>
      <c r="M8321" t="s">
        <v>46</v>
      </c>
      <c r="N8321" t="s">
        <v>46</v>
      </c>
      <c r="O8321">
        <v>203</v>
      </c>
      <c r="P8321" t="s">
        <v>101</v>
      </c>
      <c r="Q8321">
        <v>311</v>
      </c>
      <c r="R8321" t="s">
        <v>390</v>
      </c>
      <c r="S8321" t="s">
        <v>40</v>
      </c>
      <c r="T8321" t="s">
        <v>41</v>
      </c>
      <c r="U8321">
        <v>210</v>
      </c>
      <c r="V8321">
        <v>998</v>
      </c>
      <c r="Y8321" t="s">
        <v>2741</v>
      </c>
      <c r="AA8321">
        <v>34.085299999999997</v>
      </c>
      <c r="AB8321">
        <v>-118.3441</v>
      </c>
      <c r="AC8321">
        <f t="shared" si="129"/>
        <v>0</v>
      </c>
    </row>
    <row r="8322" spans="1:29" x14ac:dyDescent="0.35">
      <c r="A8322">
        <v>221200841</v>
      </c>
      <c r="B8322" s="1">
        <v>44862</v>
      </c>
      <c r="C8322" s="1">
        <v>44862</v>
      </c>
      <c r="D8322">
        <v>700</v>
      </c>
      <c r="E8322">
        <v>12</v>
      </c>
      <c r="F8322" t="s">
        <v>68</v>
      </c>
      <c r="G8322">
        <v>1248</v>
      </c>
      <c r="H8322">
        <v>1</v>
      </c>
      <c r="I8322">
        <v>210</v>
      </c>
      <c r="J8322" t="s">
        <v>149</v>
      </c>
      <c r="K8322" t="s">
        <v>11593</v>
      </c>
      <c r="L8322">
        <v>26</v>
      </c>
      <c r="M8322" t="s">
        <v>30</v>
      </c>
      <c r="N8322" t="s">
        <v>163</v>
      </c>
      <c r="O8322">
        <v>505</v>
      </c>
      <c r="P8322" t="s">
        <v>953</v>
      </c>
      <c r="Q8322">
        <v>400</v>
      </c>
      <c r="R8322" t="s">
        <v>143</v>
      </c>
      <c r="S8322" t="s">
        <v>84</v>
      </c>
      <c r="T8322" t="s">
        <v>85</v>
      </c>
      <c r="U8322">
        <v>210</v>
      </c>
      <c r="Y8322" t="s">
        <v>11594</v>
      </c>
      <c r="AA8322">
        <v>33.979199999999999</v>
      </c>
      <c r="AB8322">
        <v>-118.2893</v>
      </c>
      <c r="AC8322">
        <f t="shared" si="129"/>
        <v>0</v>
      </c>
    </row>
    <row r="8323" spans="1:29" x14ac:dyDescent="0.35">
      <c r="A8323">
        <v>220407283</v>
      </c>
      <c r="B8323" s="1">
        <v>44657</v>
      </c>
      <c r="C8323" s="1">
        <v>44653</v>
      </c>
      <c r="D8323">
        <v>1530</v>
      </c>
      <c r="E8323">
        <v>4</v>
      </c>
      <c r="F8323" t="s">
        <v>54</v>
      </c>
      <c r="G8323">
        <v>448</v>
      </c>
      <c r="H8323">
        <v>2</v>
      </c>
      <c r="I8323">
        <v>354</v>
      </c>
      <c r="J8323" t="s">
        <v>167</v>
      </c>
      <c r="K8323">
        <v>100</v>
      </c>
      <c r="L8323">
        <v>35</v>
      </c>
      <c r="M8323" t="s">
        <v>94</v>
      </c>
      <c r="N8323" t="s">
        <v>163</v>
      </c>
      <c r="O8323">
        <v>605</v>
      </c>
      <c r="P8323" t="s">
        <v>4585</v>
      </c>
      <c r="S8323" t="s">
        <v>40</v>
      </c>
      <c r="T8323" t="s">
        <v>41</v>
      </c>
      <c r="U8323">
        <v>354</v>
      </c>
      <c r="Y8323" t="s">
        <v>9122</v>
      </c>
      <c r="AA8323">
        <v>34.056800000000003</v>
      </c>
      <c r="AB8323">
        <v>-118.1968</v>
      </c>
      <c r="AC8323">
        <f t="shared" ref="AC8323:AC8386" si="130">IF(OR((S:S)="CC", S:S="AA",S:S="JA"), 1, 0)</f>
        <v>0</v>
      </c>
    </row>
    <row r="8324" spans="1:29" x14ac:dyDescent="0.35">
      <c r="A8324">
        <v>220106354</v>
      </c>
      <c r="B8324" s="1">
        <v>44602</v>
      </c>
      <c r="C8324" s="1">
        <v>44598</v>
      </c>
      <c r="D8324">
        <v>2200</v>
      </c>
      <c r="E8324">
        <v>1</v>
      </c>
      <c r="F8324" t="s">
        <v>36</v>
      </c>
      <c r="G8324">
        <v>152</v>
      </c>
      <c r="H8324">
        <v>1</v>
      </c>
      <c r="I8324">
        <v>341</v>
      </c>
      <c r="J8324" t="s">
        <v>157</v>
      </c>
      <c r="K8324" t="s">
        <v>11595</v>
      </c>
      <c r="L8324">
        <v>62</v>
      </c>
      <c r="M8324" t="s">
        <v>30</v>
      </c>
      <c r="N8324" t="s">
        <v>95</v>
      </c>
      <c r="O8324">
        <v>123</v>
      </c>
      <c r="P8324" t="s">
        <v>290</v>
      </c>
      <c r="S8324" t="s">
        <v>40</v>
      </c>
      <c r="T8324" t="s">
        <v>41</v>
      </c>
      <c r="U8324">
        <v>341</v>
      </c>
      <c r="Y8324" t="s">
        <v>3412</v>
      </c>
      <c r="AA8324">
        <v>34.049500000000002</v>
      </c>
      <c r="AB8324">
        <v>-118.25279999999999</v>
      </c>
      <c r="AC8324">
        <f t="shared" si="130"/>
        <v>0</v>
      </c>
    </row>
    <row r="8325" spans="1:29" x14ac:dyDescent="0.35">
      <c r="A8325">
        <v>221709859</v>
      </c>
      <c r="B8325" s="1">
        <v>44721</v>
      </c>
      <c r="C8325" s="1">
        <v>44714</v>
      </c>
      <c r="D8325">
        <v>700</v>
      </c>
      <c r="E8325">
        <v>17</v>
      </c>
      <c r="F8325" t="s">
        <v>10498</v>
      </c>
      <c r="G8325">
        <v>1759</v>
      </c>
      <c r="H8325">
        <v>1</v>
      </c>
      <c r="I8325">
        <v>341</v>
      </c>
      <c r="J8325" t="s">
        <v>157</v>
      </c>
      <c r="K8325">
        <v>344</v>
      </c>
      <c r="L8325">
        <v>0</v>
      </c>
      <c r="M8325" t="s">
        <v>46</v>
      </c>
      <c r="N8325" t="s">
        <v>46</v>
      </c>
      <c r="O8325">
        <v>704</v>
      </c>
      <c r="P8325" t="s">
        <v>1204</v>
      </c>
      <c r="S8325" t="s">
        <v>40</v>
      </c>
      <c r="T8325" t="s">
        <v>41</v>
      </c>
      <c r="U8325">
        <v>341</v>
      </c>
      <c r="Y8325" t="s">
        <v>11596</v>
      </c>
      <c r="AA8325">
        <v>34.252800000000001</v>
      </c>
      <c r="AB8325">
        <v>-118.47620000000001</v>
      </c>
      <c r="AC8325">
        <f t="shared" si="130"/>
        <v>0</v>
      </c>
    </row>
    <row r="8326" spans="1:29" x14ac:dyDescent="0.35">
      <c r="A8326">
        <v>220618098</v>
      </c>
      <c r="B8326" s="1">
        <v>44858</v>
      </c>
      <c r="C8326" s="1">
        <v>44857</v>
      </c>
      <c r="D8326">
        <v>300</v>
      </c>
      <c r="E8326">
        <v>6</v>
      </c>
      <c r="F8326" t="s">
        <v>91</v>
      </c>
      <c r="G8326">
        <v>663</v>
      </c>
      <c r="H8326">
        <v>1</v>
      </c>
      <c r="I8326">
        <v>341</v>
      </c>
      <c r="J8326" t="s">
        <v>157</v>
      </c>
      <c r="K8326" t="s">
        <v>761</v>
      </c>
      <c r="L8326">
        <v>26</v>
      </c>
      <c r="M8326" t="s">
        <v>30</v>
      </c>
      <c r="N8326" t="s">
        <v>73</v>
      </c>
      <c r="O8326">
        <v>507</v>
      </c>
      <c r="P8326" t="s">
        <v>169</v>
      </c>
      <c r="S8326" t="s">
        <v>40</v>
      </c>
      <c r="T8326" t="s">
        <v>41</v>
      </c>
      <c r="U8326">
        <v>341</v>
      </c>
      <c r="Y8326" t="s">
        <v>11597</v>
      </c>
      <c r="AA8326">
        <v>34.092599999999997</v>
      </c>
      <c r="AB8326">
        <v>-118.3352</v>
      </c>
      <c r="AC8326">
        <f t="shared" si="130"/>
        <v>0</v>
      </c>
    </row>
    <row r="8327" spans="1:29" x14ac:dyDescent="0.35">
      <c r="A8327">
        <v>221016773</v>
      </c>
      <c r="B8327" s="1">
        <v>44886</v>
      </c>
      <c r="C8327" s="1">
        <v>44879</v>
      </c>
      <c r="D8327">
        <v>1400</v>
      </c>
      <c r="E8327">
        <v>10</v>
      </c>
      <c r="F8327" t="s">
        <v>103</v>
      </c>
      <c r="G8327">
        <v>1011</v>
      </c>
      <c r="H8327">
        <v>1</v>
      </c>
      <c r="I8327">
        <v>420</v>
      </c>
      <c r="J8327" t="s">
        <v>352</v>
      </c>
      <c r="K8327" t="s">
        <v>11598</v>
      </c>
      <c r="L8327">
        <v>66</v>
      </c>
      <c r="M8327" t="s">
        <v>30</v>
      </c>
      <c r="N8327" t="s">
        <v>95</v>
      </c>
      <c r="O8327">
        <v>101</v>
      </c>
      <c r="P8327" t="s">
        <v>32</v>
      </c>
      <c r="S8327" t="s">
        <v>40</v>
      </c>
      <c r="T8327" t="s">
        <v>41</v>
      </c>
      <c r="U8327">
        <v>420</v>
      </c>
      <c r="Y8327" t="s">
        <v>11599</v>
      </c>
      <c r="AA8327">
        <v>34.204799999999999</v>
      </c>
      <c r="AB8327">
        <v>-118.5535</v>
      </c>
      <c r="AC8327">
        <f t="shared" si="130"/>
        <v>0</v>
      </c>
    </row>
    <row r="8328" spans="1:29" x14ac:dyDescent="0.35">
      <c r="A8328">
        <v>221106582</v>
      </c>
      <c r="B8328" s="1">
        <v>44631</v>
      </c>
      <c r="C8328" s="1">
        <v>44619</v>
      </c>
      <c r="D8328">
        <v>1200</v>
      </c>
      <c r="E8328">
        <v>11</v>
      </c>
      <c r="F8328" t="s">
        <v>64</v>
      </c>
      <c r="G8328">
        <v>1141</v>
      </c>
      <c r="H8328">
        <v>1</v>
      </c>
      <c r="I8328">
        <v>440</v>
      </c>
      <c r="J8328" t="s">
        <v>213</v>
      </c>
      <c r="K8328">
        <v>344</v>
      </c>
      <c r="L8328">
        <v>30</v>
      </c>
      <c r="M8328" t="s">
        <v>30</v>
      </c>
      <c r="N8328" t="s">
        <v>31</v>
      </c>
      <c r="O8328">
        <v>146</v>
      </c>
      <c r="P8328" t="s">
        <v>4083</v>
      </c>
      <c r="S8328" t="s">
        <v>40</v>
      </c>
      <c r="T8328" t="s">
        <v>41</v>
      </c>
      <c r="U8328">
        <v>440</v>
      </c>
      <c r="Y8328" t="s">
        <v>11600</v>
      </c>
      <c r="Z8328" t="s">
        <v>1123</v>
      </c>
      <c r="AA8328">
        <v>34.101799999999997</v>
      </c>
      <c r="AB8328">
        <v>-118.2962</v>
      </c>
      <c r="AC8328">
        <f t="shared" si="130"/>
        <v>0</v>
      </c>
    </row>
    <row r="8329" spans="1:29" x14ac:dyDescent="0.35">
      <c r="A8329">
        <v>220122934</v>
      </c>
      <c r="B8329" s="1">
        <v>44854</v>
      </c>
      <c r="C8329" s="1">
        <v>44854</v>
      </c>
      <c r="D8329">
        <v>830</v>
      </c>
      <c r="E8329">
        <v>1</v>
      </c>
      <c r="F8329" t="s">
        <v>36</v>
      </c>
      <c r="G8329">
        <v>111</v>
      </c>
      <c r="H8329">
        <v>1</v>
      </c>
      <c r="I8329">
        <v>440</v>
      </c>
      <c r="J8329" t="s">
        <v>213</v>
      </c>
      <c r="K8329" t="s">
        <v>11601</v>
      </c>
      <c r="L8329">
        <v>15</v>
      </c>
      <c r="M8329" t="s">
        <v>94</v>
      </c>
      <c r="N8329" t="s">
        <v>95</v>
      </c>
      <c r="O8329">
        <v>721</v>
      </c>
      <c r="P8329" t="s">
        <v>828</v>
      </c>
      <c r="S8329" t="s">
        <v>40</v>
      </c>
      <c r="T8329" t="s">
        <v>41</v>
      </c>
      <c r="U8329">
        <v>440</v>
      </c>
      <c r="Y8329" t="s">
        <v>7646</v>
      </c>
      <c r="AA8329">
        <v>34.0595</v>
      </c>
      <c r="AB8329">
        <v>-118.24509999999999</v>
      </c>
      <c r="AC8329">
        <f t="shared" si="130"/>
        <v>0</v>
      </c>
    </row>
    <row r="8330" spans="1:29" x14ac:dyDescent="0.35">
      <c r="A8330">
        <v>220409416</v>
      </c>
      <c r="B8330" s="1">
        <v>44716</v>
      </c>
      <c r="C8330" s="1">
        <v>44716</v>
      </c>
      <c r="D8330">
        <v>1230</v>
      </c>
      <c r="E8330">
        <v>4</v>
      </c>
      <c r="F8330" t="s">
        <v>54</v>
      </c>
      <c r="G8330">
        <v>402</v>
      </c>
      <c r="H8330">
        <v>1</v>
      </c>
      <c r="I8330">
        <v>510</v>
      </c>
      <c r="J8330" t="s">
        <v>29</v>
      </c>
      <c r="L8330">
        <v>0</v>
      </c>
      <c r="O8330">
        <v>101</v>
      </c>
      <c r="P8330" t="s">
        <v>32</v>
      </c>
      <c r="S8330" t="s">
        <v>40</v>
      </c>
      <c r="T8330" t="s">
        <v>41</v>
      </c>
      <c r="U8330">
        <v>510</v>
      </c>
      <c r="Y8330" t="s">
        <v>11602</v>
      </c>
      <c r="AA8330">
        <v>34.088299999999997</v>
      </c>
      <c r="AB8330">
        <v>-118.20569999999999</v>
      </c>
      <c r="AC8330">
        <f t="shared" si="130"/>
        <v>0</v>
      </c>
    </row>
    <row r="8331" spans="1:29" x14ac:dyDescent="0.35">
      <c r="A8331">
        <v>220309932</v>
      </c>
      <c r="B8331" s="1">
        <v>44682</v>
      </c>
      <c r="C8331" s="1">
        <v>44681</v>
      </c>
      <c r="D8331">
        <v>1400</v>
      </c>
      <c r="E8331">
        <v>3</v>
      </c>
      <c r="F8331" t="s">
        <v>43</v>
      </c>
      <c r="G8331">
        <v>375</v>
      </c>
      <c r="H8331">
        <v>1</v>
      </c>
      <c r="I8331">
        <v>331</v>
      </c>
      <c r="J8331" t="s">
        <v>233</v>
      </c>
      <c r="K8331" t="s">
        <v>11603</v>
      </c>
      <c r="L8331">
        <v>23</v>
      </c>
      <c r="M8331" t="s">
        <v>94</v>
      </c>
      <c r="N8331" t="s">
        <v>163</v>
      </c>
      <c r="O8331">
        <v>502</v>
      </c>
      <c r="P8331" t="s">
        <v>47</v>
      </c>
      <c r="S8331" t="s">
        <v>40</v>
      </c>
      <c r="T8331" t="s">
        <v>41</v>
      </c>
      <c r="U8331">
        <v>331</v>
      </c>
      <c r="Y8331" t="s">
        <v>11604</v>
      </c>
      <c r="AA8331">
        <v>34.011800000000001</v>
      </c>
      <c r="AB8331">
        <v>-118.3152</v>
      </c>
      <c r="AC8331">
        <f t="shared" si="130"/>
        <v>0</v>
      </c>
    </row>
    <row r="8332" spans="1:29" x14ac:dyDescent="0.35">
      <c r="A8332">
        <v>220706306</v>
      </c>
      <c r="B8332" s="1">
        <v>44622</v>
      </c>
      <c r="C8332" s="1">
        <v>44622</v>
      </c>
      <c r="D8332">
        <v>1310</v>
      </c>
      <c r="E8332">
        <v>7</v>
      </c>
      <c r="F8332" t="s">
        <v>28</v>
      </c>
      <c r="G8332">
        <v>723</v>
      </c>
      <c r="H8332">
        <v>1</v>
      </c>
      <c r="I8332">
        <v>310</v>
      </c>
      <c r="J8332" t="s">
        <v>71</v>
      </c>
      <c r="K8332" t="s">
        <v>11605</v>
      </c>
      <c r="L8332">
        <v>56</v>
      </c>
      <c r="M8332" t="s">
        <v>94</v>
      </c>
      <c r="N8332" t="s">
        <v>73</v>
      </c>
      <c r="O8332">
        <v>502</v>
      </c>
      <c r="P8332" t="s">
        <v>47</v>
      </c>
      <c r="S8332" t="s">
        <v>40</v>
      </c>
      <c r="T8332" t="s">
        <v>41</v>
      </c>
      <c r="U8332">
        <v>310</v>
      </c>
      <c r="V8332">
        <v>998</v>
      </c>
      <c r="Y8332" t="s">
        <v>11606</v>
      </c>
      <c r="AA8332">
        <v>34.072099999999999</v>
      </c>
      <c r="AB8332">
        <v>-118.3659</v>
      </c>
      <c r="AC8332">
        <f t="shared" si="130"/>
        <v>0</v>
      </c>
    </row>
    <row r="8333" spans="1:29" x14ac:dyDescent="0.35">
      <c r="A8333">
        <v>220507936</v>
      </c>
      <c r="B8333" s="1">
        <v>44664</v>
      </c>
      <c r="C8333" s="1">
        <v>44648</v>
      </c>
      <c r="D8333">
        <v>600</v>
      </c>
      <c r="E8333">
        <v>5</v>
      </c>
      <c r="F8333" t="s">
        <v>98</v>
      </c>
      <c r="G8333">
        <v>557</v>
      </c>
      <c r="H8333">
        <v>1</v>
      </c>
      <c r="I8333">
        <v>510</v>
      </c>
      <c r="J8333" t="s">
        <v>29</v>
      </c>
      <c r="L8333">
        <v>0</v>
      </c>
      <c r="O8333">
        <v>108</v>
      </c>
      <c r="P8333" t="s">
        <v>105</v>
      </c>
      <c r="S8333" t="s">
        <v>40</v>
      </c>
      <c r="T8333" t="s">
        <v>41</v>
      </c>
      <c r="U8333">
        <v>510</v>
      </c>
      <c r="Y8333" t="s">
        <v>4545</v>
      </c>
      <c r="AA8333">
        <v>33.739699999999999</v>
      </c>
      <c r="AB8333">
        <v>-118.28789999999999</v>
      </c>
      <c r="AC8333">
        <f t="shared" si="130"/>
        <v>0</v>
      </c>
    </row>
    <row r="8334" spans="1:29" x14ac:dyDescent="0.35">
      <c r="A8334">
        <v>220709621</v>
      </c>
      <c r="B8334" s="1">
        <v>44705</v>
      </c>
      <c r="C8334" s="1">
        <v>44699</v>
      </c>
      <c r="D8334">
        <v>1</v>
      </c>
      <c r="E8334">
        <v>7</v>
      </c>
      <c r="F8334" t="s">
        <v>28</v>
      </c>
      <c r="G8334">
        <v>783</v>
      </c>
      <c r="H8334">
        <v>2</v>
      </c>
      <c r="I8334">
        <v>354</v>
      </c>
      <c r="J8334" t="s">
        <v>167</v>
      </c>
      <c r="K8334" t="s">
        <v>463</v>
      </c>
      <c r="L8334">
        <v>47</v>
      </c>
      <c r="M8334" t="s">
        <v>94</v>
      </c>
      <c r="N8334" t="s">
        <v>163</v>
      </c>
      <c r="O8334">
        <v>501</v>
      </c>
      <c r="P8334" t="s">
        <v>164</v>
      </c>
      <c r="S8334" t="s">
        <v>40</v>
      </c>
      <c r="T8334" t="s">
        <v>41</v>
      </c>
      <c r="U8334">
        <v>354</v>
      </c>
      <c r="Y8334" t="s">
        <v>11607</v>
      </c>
      <c r="AA8334">
        <v>34.0398</v>
      </c>
      <c r="AB8334">
        <v>-118.35899999999999</v>
      </c>
      <c r="AC8334">
        <f t="shared" si="130"/>
        <v>0</v>
      </c>
    </row>
    <row r="8335" spans="1:29" x14ac:dyDescent="0.35">
      <c r="A8335">
        <v>221712750</v>
      </c>
      <c r="B8335" s="1">
        <v>44799</v>
      </c>
      <c r="C8335" s="1">
        <v>44798</v>
      </c>
      <c r="D8335">
        <v>1400</v>
      </c>
      <c r="E8335">
        <v>17</v>
      </c>
      <c r="F8335" t="s">
        <v>10498</v>
      </c>
      <c r="G8335">
        <v>1751</v>
      </c>
      <c r="H8335">
        <v>2</v>
      </c>
      <c r="I8335">
        <v>662</v>
      </c>
      <c r="J8335" t="s">
        <v>191</v>
      </c>
      <c r="K8335" t="s">
        <v>11608</v>
      </c>
      <c r="L8335">
        <v>75</v>
      </c>
      <c r="M8335" t="s">
        <v>94</v>
      </c>
      <c r="N8335" t="s">
        <v>73</v>
      </c>
      <c r="O8335">
        <v>507</v>
      </c>
      <c r="P8335" t="s">
        <v>169</v>
      </c>
      <c r="S8335" t="s">
        <v>40</v>
      </c>
      <c r="T8335" t="s">
        <v>41</v>
      </c>
      <c r="U8335">
        <v>662</v>
      </c>
      <c r="Y8335" t="s">
        <v>11609</v>
      </c>
      <c r="AA8335">
        <v>34.253399999999999</v>
      </c>
      <c r="AB8335">
        <v>-118.60720000000001</v>
      </c>
      <c r="AC8335">
        <f t="shared" si="130"/>
        <v>0</v>
      </c>
    </row>
    <row r="8336" spans="1:29" x14ac:dyDescent="0.35">
      <c r="A8336">
        <v>220115577</v>
      </c>
      <c r="B8336" s="1">
        <v>44746</v>
      </c>
      <c r="C8336" s="1">
        <v>44746</v>
      </c>
      <c r="D8336">
        <v>253</v>
      </c>
      <c r="E8336">
        <v>1</v>
      </c>
      <c r="F8336" t="s">
        <v>36</v>
      </c>
      <c r="G8336">
        <v>182</v>
      </c>
      <c r="H8336">
        <v>1</v>
      </c>
      <c r="I8336">
        <v>330</v>
      </c>
      <c r="J8336" t="s">
        <v>37</v>
      </c>
      <c r="K8336" t="s">
        <v>11610</v>
      </c>
      <c r="L8336">
        <v>27</v>
      </c>
      <c r="M8336" t="s">
        <v>94</v>
      </c>
      <c r="N8336" t="s">
        <v>163</v>
      </c>
      <c r="O8336">
        <v>108</v>
      </c>
      <c r="P8336" t="s">
        <v>105</v>
      </c>
      <c r="S8336" t="s">
        <v>40</v>
      </c>
      <c r="T8336" t="s">
        <v>41</v>
      </c>
      <c r="U8336">
        <v>330</v>
      </c>
      <c r="Y8336" t="s">
        <v>42</v>
      </c>
      <c r="AA8336">
        <v>34.044400000000003</v>
      </c>
      <c r="AB8336">
        <v>-118.2628</v>
      </c>
      <c r="AC8336">
        <f t="shared" si="130"/>
        <v>0</v>
      </c>
    </row>
    <row r="8337" spans="1:29" x14ac:dyDescent="0.35">
      <c r="A8337">
        <v>220110776</v>
      </c>
      <c r="B8337" s="1">
        <v>44672</v>
      </c>
      <c r="C8337" s="1">
        <v>44672</v>
      </c>
      <c r="D8337">
        <v>1000</v>
      </c>
      <c r="E8337">
        <v>1</v>
      </c>
      <c r="F8337" t="s">
        <v>36</v>
      </c>
      <c r="G8337">
        <v>142</v>
      </c>
      <c r="H8337">
        <v>1</v>
      </c>
      <c r="I8337">
        <v>350</v>
      </c>
      <c r="J8337" t="s">
        <v>1591</v>
      </c>
      <c r="K8337" t="s">
        <v>11611</v>
      </c>
      <c r="L8337">
        <v>73</v>
      </c>
      <c r="M8337" t="s">
        <v>94</v>
      </c>
      <c r="N8337" t="s">
        <v>31</v>
      </c>
      <c r="O8337">
        <v>102</v>
      </c>
      <c r="P8337" t="s">
        <v>186</v>
      </c>
      <c r="S8337" t="s">
        <v>40</v>
      </c>
      <c r="T8337" t="s">
        <v>41</v>
      </c>
      <c r="U8337">
        <v>350</v>
      </c>
      <c r="Y8337" t="s">
        <v>677</v>
      </c>
      <c r="Z8337" t="s">
        <v>2092</v>
      </c>
      <c r="AA8337">
        <v>34.0488</v>
      </c>
      <c r="AB8337">
        <v>-118.2518</v>
      </c>
      <c r="AC8337">
        <f t="shared" si="130"/>
        <v>0</v>
      </c>
    </row>
    <row r="8338" spans="1:29" x14ac:dyDescent="0.35">
      <c r="A8338">
        <v>221715595</v>
      </c>
      <c r="B8338" s="1">
        <v>44867</v>
      </c>
      <c r="C8338" s="1">
        <v>44867</v>
      </c>
      <c r="D8338">
        <v>2000</v>
      </c>
      <c r="E8338">
        <v>17</v>
      </c>
      <c r="F8338" t="s">
        <v>10498</v>
      </c>
      <c r="G8338">
        <v>1712</v>
      </c>
      <c r="H8338">
        <v>2</v>
      </c>
      <c r="I8338">
        <v>624</v>
      </c>
      <c r="J8338" t="s">
        <v>171</v>
      </c>
      <c r="K8338" t="s">
        <v>11612</v>
      </c>
      <c r="L8338">
        <v>59</v>
      </c>
      <c r="M8338" t="s">
        <v>30</v>
      </c>
      <c r="N8338" t="s">
        <v>31</v>
      </c>
      <c r="O8338">
        <v>501</v>
      </c>
      <c r="P8338" t="s">
        <v>164</v>
      </c>
      <c r="Q8338">
        <v>400</v>
      </c>
      <c r="R8338" t="s">
        <v>143</v>
      </c>
      <c r="S8338" t="s">
        <v>40</v>
      </c>
      <c r="T8338" t="s">
        <v>41</v>
      </c>
      <c r="U8338">
        <v>624</v>
      </c>
      <c r="Y8338" t="s">
        <v>11613</v>
      </c>
      <c r="AA8338">
        <v>34.277900000000002</v>
      </c>
      <c r="AB8338">
        <v>-118.5547</v>
      </c>
      <c r="AC8338">
        <f t="shared" si="130"/>
        <v>0</v>
      </c>
    </row>
    <row r="8339" spans="1:29" x14ac:dyDescent="0.35">
      <c r="A8339">
        <v>221515114</v>
      </c>
      <c r="B8339" s="1">
        <v>44819</v>
      </c>
      <c r="C8339" s="1">
        <v>44816</v>
      </c>
      <c r="D8339">
        <v>1329</v>
      </c>
      <c r="E8339">
        <v>15</v>
      </c>
      <c r="F8339" t="s">
        <v>10519</v>
      </c>
      <c r="G8339">
        <v>1591</v>
      </c>
      <c r="H8339">
        <v>1</v>
      </c>
      <c r="I8339">
        <v>440</v>
      </c>
      <c r="J8339" t="s">
        <v>213</v>
      </c>
      <c r="K8339" t="s">
        <v>9869</v>
      </c>
      <c r="L8339">
        <v>48</v>
      </c>
      <c r="M8339" t="s">
        <v>30</v>
      </c>
      <c r="N8339" t="s">
        <v>95</v>
      </c>
      <c r="O8339">
        <v>146</v>
      </c>
      <c r="P8339" t="s">
        <v>4083</v>
      </c>
      <c r="S8339" t="s">
        <v>40</v>
      </c>
      <c r="T8339" t="s">
        <v>41</v>
      </c>
      <c r="U8339">
        <v>440</v>
      </c>
      <c r="Y8339" t="s">
        <v>11614</v>
      </c>
      <c r="AA8339">
        <v>34.139499999999998</v>
      </c>
      <c r="AB8339">
        <v>-118.4081</v>
      </c>
      <c r="AC8339">
        <f t="shared" si="130"/>
        <v>0</v>
      </c>
    </row>
    <row r="8340" spans="1:29" x14ac:dyDescent="0.35">
      <c r="A8340">
        <v>220311853</v>
      </c>
      <c r="B8340" s="1">
        <v>44718</v>
      </c>
      <c r="C8340" s="1">
        <v>44710</v>
      </c>
      <c r="D8340">
        <v>1500</v>
      </c>
      <c r="E8340">
        <v>3</v>
      </c>
      <c r="F8340" t="s">
        <v>43</v>
      </c>
      <c r="G8340">
        <v>325</v>
      </c>
      <c r="H8340">
        <v>1</v>
      </c>
      <c r="I8340">
        <v>420</v>
      </c>
      <c r="J8340" t="s">
        <v>352</v>
      </c>
      <c r="L8340">
        <v>0</v>
      </c>
      <c r="O8340">
        <v>101</v>
      </c>
      <c r="P8340" t="s">
        <v>32</v>
      </c>
      <c r="S8340" t="s">
        <v>40</v>
      </c>
      <c r="T8340" t="s">
        <v>41</v>
      </c>
      <c r="U8340">
        <v>420</v>
      </c>
      <c r="Y8340" t="s">
        <v>440</v>
      </c>
      <c r="Z8340" t="s">
        <v>1931</v>
      </c>
      <c r="AA8340">
        <v>34.032800000000002</v>
      </c>
      <c r="AB8340">
        <v>-118.2916</v>
      </c>
      <c r="AC8340">
        <f t="shared" si="130"/>
        <v>0</v>
      </c>
    </row>
    <row r="8341" spans="1:29" x14ac:dyDescent="0.35">
      <c r="A8341">
        <v>221716006</v>
      </c>
      <c r="B8341" s="1">
        <v>44771</v>
      </c>
      <c r="C8341" s="1">
        <v>44763</v>
      </c>
      <c r="D8341">
        <v>1</v>
      </c>
      <c r="E8341">
        <v>17</v>
      </c>
      <c r="F8341" t="s">
        <v>10498</v>
      </c>
      <c r="G8341">
        <v>1709</v>
      </c>
      <c r="H8341">
        <v>2</v>
      </c>
      <c r="I8341">
        <v>745</v>
      </c>
      <c r="J8341" t="s">
        <v>139</v>
      </c>
      <c r="K8341">
        <v>329</v>
      </c>
      <c r="L8341">
        <v>30</v>
      </c>
      <c r="M8341" t="s">
        <v>30</v>
      </c>
      <c r="N8341" t="s">
        <v>94</v>
      </c>
      <c r="O8341">
        <v>707</v>
      </c>
      <c r="P8341" t="s">
        <v>280</v>
      </c>
      <c r="S8341" t="s">
        <v>40</v>
      </c>
      <c r="T8341" t="s">
        <v>41</v>
      </c>
      <c r="U8341">
        <v>745</v>
      </c>
      <c r="Y8341" t="s">
        <v>11615</v>
      </c>
      <c r="AA8341">
        <v>34.281100000000002</v>
      </c>
      <c r="AB8341">
        <v>-118.4699</v>
      </c>
      <c r="AC8341">
        <f t="shared" si="130"/>
        <v>0</v>
      </c>
    </row>
    <row r="8342" spans="1:29" x14ac:dyDescent="0.35">
      <c r="A8342">
        <v>221710570</v>
      </c>
      <c r="B8342" s="1">
        <v>44737</v>
      </c>
      <c r="C8342" s="1">
        <v>44737</v>
      </c>
      <c r="D8342">
        <v>1100</v>
      </c>
      <c r="E8342">
        <v>17</v>
      </c>
      <c r="F8342" t="s">
        <v>10498</v>
      </c>
      <c r="G8342">
        <v>1794</v>
      </c>
      <c r="H8342">
        <v>2</v>
      </c>
      <c r="I8342">
        <v>624</v>
      </c>
      <c r="J8342" t="s">
        <v>171</v>
      </c>
      <c r="K8342" t="s">
        <v>2957</v>
      </c>
      <c r="L8342">
        <v>53</v>
      </c>
      <c r="M8342" t="s">
        <v>94</v>
      </c>
      <c r="N8342" t="s">
        <v>163</v>
      </c>
      <c r="O8342">
        <v>210</v>
      </c>
      <c r="P8342" t="s">
        <v>183</v>
      </c>
      <c r="Q8342">
        <v>500</v>
      </c>
      <c r="R8342" t="s">
        <v>184</v>
      </c>
      <c r="S8342" t="s">
        <v>84</v>
      </c>
      <c r="T8342" t="s">
        <v>85</v>
      </c>
      <c r="U8342">
        <v>624</v>
      </c>
      <c r="Y8342" t="s">
        <v>10705</v>
      </c>
      <c r="AA8342">
        <v>34.220799999999997</v>
      </c>
      <c r="AB8342">
        <v>-118.5361</v>
      </c>
      <c r="AC8342">
        <f t="shared" si="130"/>
        <v>0</v>
      </c>
    </row>
    <row r="8343" spans="1:29" x14ac:dyDescent="0.35">
      <c r="A8343">
        <v>220511757</v>
      </c>
      <c r="B8343" s="1">
        <v>44768</v>
      </c>
      <c r="C8343" s="1">
        <v>44765</v>
      </c>
      <c r="D8343">
        <v>1730</v>
      </c>
      <c r="E8343">
        <v>5</v>
      </c>
      <c r="F8343" t="s">
        <v>98</v>
      </c>
      <c r="G8343">
        <v>509</v>
      </c>
      <c r="H8343">
        <v>2</v>
      </c>
      <c r="I8343">
        <v>740</v>
      </c>
      <c r="J8343" t="s">
        <v>224</v>
      </c>
      <c r="K8343">
        <v>329</v>
      </c>
      <c r="L8343">
        <v>0</v>
      </c>
      <c r="M8343" t="s">
        <v>46</v>
      </c>
      <c r="N8343" t="s">
        <v>46</v>
      </c>
      <c r="O8343">
        <v>738</v>
      </c>
      <c r="P8343" t="s">
        <v>3273</v>
      </c>
      <c r="S8343" t="s">
        <v>40</v>
      </c>
      <c r="T8343" t="s">
        <v>41</v>
      </c>
      <c r="U8343">
        <v>740</v>
      </c>
      <c r="Y8343" t="s">
        <v>11616</v>
      </c>
      <c r="AA8343">
        <v>33.807200000000002</v>
      </c>
      <c r="AB8343">
        <v>-118.30759999999999</v>
      </c>
      <c r="AC8343">
        <f t="shared" si="130"/>
        <v>0</v>
      </c>
    </row>
    <row r="8344" spans="1:29" x14ac:dyDescent="0.35">
      <c r="A8344">
        <v>220306731</v>
      </c>
      <c r="B8344" s="1">
        <v>44621</v>
      </c>
      <c r="C8344" s="1">
        <v>44620</v>
      </c>
      <c r="D8344">
        <v>2200</v>
      </c>
      <c r="E8344">
        <v>3</v>
      </c>
      <c r="F8344" t="s">
        <v>43</v>
      </c>
      <c r="G8344">
        <v>315</v>
      </c>
      <c r="H8344">
        <v>1</v>
      </c>
      <c r="I8344">
        <v>510</v>
      </c>
      <c r="J8344" t="s">
        <v>29</v>
      </c>
      <c r="L8344">
        <v>0</v>
      </c>
      <c r="O8344">
        <v>101</v>
      </c>
      <c r="P8344" t="s">
        <v>32</v>
      </c>
      <c r="S8344" t="s">
        <v>40</v>
      </c>
      <c r="T8344" t="s">
        <v>41</v>
      </c>
      <c r="U8344">
        <v>510</v>
      </c>
      <c r="Y8344" t="s">
        <v>11617</v>
      </c>
      <c r="AA8344">
        <v>34.033999999999999</v>
      </c>
      <c r="AB8344">
        <v>-118.3133</v>
      </c>
      <c r="AC8344">
        <f t="shared" si="130"/>
        <v>0</v>
      </c>
    </row>
    <row r="8345" spans="1:29" x14ac:dyDescent="0.35">
      <c r="A8345">
        <v>221207206</v>
      </c>
      <c r="B8345" s="1">
        <v>44621</v>
      </c>
      <c r="C8345" s="1">
        <v>44621</v>
      </c>
      <c r="D8345">
        <v>1305</v>
      </c>
      <c r="E8345">
        <v>12</v>
      </c>
      <c r="F8345" t="s">
        <v>68</v>
      </c>
      <c r="G8345">
        <v>1267</v>
      </c>
      <c r="H8345">
        <v>1</v>
      </c>
      <c r="I8345">
        <v>230</v>
      </c>
      <c r="J8345" t="s">
        <v>161</v>
      </c>
      <c r="K8345" t="s">
        <v>11618</v>
      </c>
      <c r="L8345">
        <v>23</v>
      </c>
      <c r="M8345" t="s">
        <v>94</v>
      </c>
      <c r="N8345" t="s">
        <v>163</v>
      </c>
      <c r="O8345">
        <v>101</v>
      </c>
      <c r="P8345" t="s">
        <v>32</v>
      </c>
      <c r="Q8345">
        <v>218</v>
      </c>
      <c r="R8345" t="s">
        <v>868</v>
      </c>
      <c r="S8345" t="s">
        <v>40</v>
      </c>
      <c r="T8345" t="s">
        <v>41</v>
      </c>
      <c r="U8345">
        <v>230</v>
      </c>
      <c r="Y8345" t="s">
        <v>5322</v>
      </c>
      <c r="AA8345">
        <v>33.962400000000002</v>
      </c>
      <c r="AB8345">
        <v>-118.2895</v>
      </c>
      <c r="AC8345">
        <f t="shared" si="130"/>
        <v>0</v>
      </c>
    </row>
    <row r="8346" spans="1:29" x14ac:dyDescent="0.35">
      <c r="A8346">
        <v>221515327</v>
      </c>
      <c r="B8346" s="1">
        <v>44828</v>
      </c>
      <c r="C8346" s="1">
        <v>44797</v>
      </c>
      <c r="D8346">
        <v>1330</v>
      </c>
      <c r="E8346">
        <v>15</v>
      </c>
      <c r="F8346" t="s">
        <v>10519</v>
      </c>
      <c r="G8346">
        <v>1513</v>
      </c>
      <c r="H8346">
        <v>1</v>
      </c>
      <c r="I8346">
        <v>440</v>
      </c>
      <c r="J8346" t="s">
        <v>213</v>
      </c>
      <c r="K8346">
        <v>344</v>
      </c>
      <c r="L8346">
        <v>39</v>
      </c>
      <c r="M8346" t="s">
        <v>94</v>
      </c>
      <c r="N8346" t="s">
        <v>31</v>
      </c>
      <c r="O8346">
        <v>502</v>
      </c>
      <c r="P8346" t="s">
        <v>47</v>
      </c>
      <c r="S8346" t="s">
        <v>40</v>
      </c>
      <c r="T8346" t="s">
        <v>41</v>
      </c>
      <c r="U8346">
        <v>440</v>
      </c>
      <c r="Y8346" t="s">
        <v>11619</v>
      </c>
      <c r="AA8346">
        <v>34.199399999999997</v>
      </c>
      <c r="AB8346">
        <v>-118.40940000000001</v>
      </c>
      <c r="AC8346">
        <f t="shared" si="130"/>
        <v>0</v>
      </c>
    </row>
    <row r="8347" spans="1:29" x14ac:dyDescent="0.35">
      <c r="A8347">
        <v>221605402</v>
      </c>
      <c r="B8347" s="1">
        <v>44606</v>
      </c>
      <c r="C8347" s="1">
        <v>44603</v>
      </c>
      <c r="D8347">
        <v>2030</v>
      </c>
      <c r="E8347">
        <v>16</v>
      </c>
      <c r="F8347" t="s">
        <v>10593</v>
      </c>
      <c r="G8347">
        <v>1601</v>
      </c>
      <c r="H8347">
        <v>1</v>
      </c>
      <c r="I8347">
        <v>510</v>
      </c>
      <c r="J8347" t="s">
        <v>29</v>
      </c>
      <c r="L8347">
        <v>0</v>
      </c>
      <c r="O8347">
        <v>101</v>
      </c>
      <c r="P8347" t="s">
        <v>32</v>
      </c>
      <c r="S8347" t="s">
        <v>40</v>
      </c>
      <c r="T8347" t="s">
        <v>41</v>
      </c>
      <c r="U8347">
        <v>510</v>
      </c>
      <c r="Y8347" t="s">
        <v>11620</v>
      </c>
      <c r="AA8347">
        <v>34.2866</v>
      </c>
      <c r="AB8347">
        <v>-118.4157</v>
      </c>
      <c r="AC8347">
        <f t="shared" si="130"/>
        <v>0</v>
      </c>
    </row>
    <row r="8348" spans="1:29" x14ac:dyDescent="0.35">
      <c r="A8348">
        <v>220914351</v>
      </c>
      <c r="B8348" s="1">
        <v>44830</v>
      </c>
      <c r="C8348" s="1">
        <v>44830</v>
      </c>
      <c r="D8348">
        <v>1945</v>
      </c>
      <c r="E8348">
        <v>9</v>
      </c>
      <c r="F8348" t="s">
        <v>49</v>
      </c>
      <c r="G8348">
        <v>941</v>
      </c>
      <c r="H8348">
        <v>2</v>
      </c>
      <c r="I8348">
        <v>624</v>
      </c>
      <c r="J8348" t="s">
        <v>171</v>
      </c>
      <c r="K8348" t="s">
        <v>11621</v>
      </c>
      <c r="L8348">
        <v>50</v>
      </c>
      <c r="M8348" t="s">
        <v>94</v>
      </c>
      <c r="N8348" t="s">
        <v>163</v>
      </c>
      <c r="O8348">
        <v>801</v>
      </c>
      <c r="P8348" t="s">
        <v>381</v>
      </c>
      <c r="Q8348">
        <v>400</v>
      </c>
      <c r="R8348" t="s">
        <v>143</v>
      </c>
      <c r="S8348" t="s">
        <v>40</v>
      </c>
      <c r="T8348" t="s">
        <v>41</v>
      </c>
      <c r="U8348">
        <v>624</v>
      </c>
      <c r="Y8348" t="s">
        <v>2450</v>
      </c>
      <c r="Z8348" t="s">
        <v>8568</v>
      </c>
      <c r="AA8348">
        <v>34.175699999999999</v>
      </c>
      <c r="AB8348">
        <v>-118.4662</v>
      </c>
      <c r="AC8348">
        <f t="shared" si="130"/>
        <v>0</v>
      </c>
    </row>
    <row r="8349" spans="1:29" x14ac:dyDescent="0.35">
      <c r="A8349">
        <v>221914417</v>
      </c>
      <c r="B8349" s="1">
        <v>44817</v>
      </c>
      <c r="C8349" s="1">
        <v>44795</v>
      </c>
      <c r="D8349">
        <v>1925</v>
      </c>
      <c r="E8349">
        <v>19</v>
      </c>
      <c r="F8349" t="s">
        <v>10514</v>
      </c>
      <c r="G8349">
        <v>1991</v>
      </c>
      <c r="H8349">
        <v>2</v>
      </c>
      <c r="I8349">
        <v>354</v>
      </c>
      <c r="J8349" t="s">
        <v>167</v>
      </c>
      <c r="K8349" t="s">
        <v>11622</v>
      </c>
      <c r="L8349">
        <v>33</v>
      </c>
      <c r="M8349" t="s">
        <v>94</v>
      </c>
      <c r="N8349" t="s">
        <v>95</v>
      </c>
      <c r="O8349">
        <v>502</v>
      </c>
      <c r="P8349" t="s">
        <v>47</v>
      </c>
      <c r="S8349" t="s">
        <v>40</v>
      </c>
      <c r="T8349" t="s">
        <v>41</v>
      </c>
      <c r="U8349">
        <v>354</v>
      </c>
      <c r="Y8349" t="s">
        <v>11623</v>
      </c>
      <c r="AA8349">
        <v>34.217599999999997</v>
      </c>
      <c r="AB8349">
        <v>-118.4688</v>
      </c>
      <c r="AC8349">
        <f t="shared" si="130"/>
        <v>0</v>
      </c>
    </row>
    <row r="8350" spans="1:29" x14ac:dyDescent="0.35">
      <c r="A8350">
        <v>221418578</v>
      </c>
      <c r="B8350" s="1">
        <v>44866</v>
      </c>
      <c r="C8350" s="1">
        <v>44709</v>
      </c>
      <c r="D8350">
        <v>400</v>
      </c>
      <c r="E8350">
        <v>14</v>
      </c>
      <c r="F8350" t="s">
        <v>10500</v>
      </c>
      <c r="G8350">
        <v>1458</v>
      </c>
      <c r="H8350">
        <v>2</v>
      </c>
      <c r="I8350">
        <v>930</v>
      </c>
      <c r="J8350" t="s">
        <v>339</v>
      </c>
      <c r="K8350">
        <v>421</v>
      </c>
      <c r="L8350">
        <v>0</v>
      </c>
      <c r="M8350" t="s">
        <v>30</v>
      </c>
      <c r="N8350" t="s">
        <v>95</v>
      </c>
      <c r="O8350">
        <v>503</v>
      </c>
      <c r="P8350" t="s">
        <v>650</v>
      </c>
      <c r="Q8350">
        <v>511</v>
      </c>
      <c r="R8350" t="s">
        <v>151</v>
      </c>
      <c r="S8350" t="s">
        <v>40</v>
      </c>
      <c r="T8350" t="s">
        <v>41</v>
      </c>
      <c r="U8350">
        <v>930</v>
      </c>
      <c r="Y8350" t="s">
        <v>11624</v>
      </c>
      <c r="AA8350">
        <v>33.996600000000001</v>
      </c>
      <c r="AB8350">
        <v>-118.41160000000001</v>
      </c>
      <c r="AC8350">
        <f t="shared" si="130"/>
        <v>0</v>
      </c>
    </row>
    <row r="8351" spans="1:29" x14ac:dyDescent="0.35">
      <c r="A8351">
        <v>221717382</v>
      </c>
      <c r="B8351" s="1">
        <v>44903</v>
      </c>
      <c r="C8351" s="1">
        <v>44887</v>
      </c>
      <c r="D8351">
        <v>1630</v>
      </c>
      <c r="E8351">
        <v>17</v>
      </c>
      <c r="F8351" t="s">
        <v>10498</v>
      </c>
      <c r="G8351">
        <v>1729</v>
      </c>
      <c r="H8351">
        <v>1</v>
      </c>
      <c r="I8351">
        <v>442</v>
      </c>
      <c r="J8351" t="s">
        <v>179</v>
      </c>
      <c r="K8351">
        <v>325</v>
      </c>
      <c r="L8351">
        <v>29</v>
      </c>
      <c r="M8351" t="s">
        <v>46</v>
      </c>
      <c r="N8351" t="s">
        <v>95</v>
      </c>
      <c r="O8351">
        <v>404</v>
      </c>
      <c r="P8351" t="s">
        <v>1637</v>
      </c>
      <c r="S8351" t="s">
        <v>40</v>
      </c>
      <c r="T8351" t="s">
        <v>41</v>
      </c>
      <c r="U8351">
        <v>442</v>
      </c>
      <c r="Y8351" t="s">
        <v>10540</v>
      </c>
      <c r="AA8351">
        <v>34.275700000000001</v>
      </c>
      <c r="AB8351">
        <v>-118.51439999999999</v>
      </c>
      <c r="AC8351">
        <f t="shared" si="130"/>
        <v>0</v>
      </c>
    </row>
    <row r="8352" spans="1:29" x14ac:dyDescent="0.35">
      <c r="A8352">
        <v>220915812</v>
      </c>
      <c r="B8352" s="1">
        <v>44870</v>
      </c>
      <c r="C8352" s="1">
        <v>44862</v>
      </c>
      <c r="D8352">
        <v>2230</v>
      </c>
      <c r="E8352">
        <v>9</v>
      </c>
      <c r="F8352" t="s">
        <v>49</v>
      </c>
      <c r="G8352">
        <v>901</v>
      </c>
      <c r="H8352">
        <v>1</v>
      </c>
      <c r="I8352">
        <v>440</v>
      </c>
      <c r="J8352" t="s">
        <v>213</v>
      </c>
      <c r="K8352" t="s">
        <v>11625</v>
      </c>
      <c r="L8352">
        <v>40</v>
      </c>
      <c r="M8352" t="s">
        <v>94</v>
      </c>
      <c r="N8352" t="s">
        <v>163</v>
      </c>
      <c r="O8352">
        <v>101</v>
      </c>
      <c r="P8352" t="s">
        <v>32</v>
      </c>
      <c r="S8352" t="s">
        <v>84</v>
      </c>
      <c r="T8352" t="s">
        <v>85</v>
      </c>
      <c r="U8352">
        <v>440</v>
      </c>
      <c r="Y8352" t="s">
        <v>11626</v>
      </c>
      <c r="Z8352" t="s">
        <v>11627</v>
      </c>
      <c r="AA8352">
        <v>34.208500000000001</v>
      </c>
      <c r="AB8352">
        <v>-118.46980000000001</v>
      </c>
      <c r="AC8352">
        <f t="shared" si="130"/>
        <v>0</v>
      </c>
    </row>
    <row r="8353" spans="1:29" x14ac:dyDescent="0.35">
      <c r="A8353">
        <v>221714349</v>
      </c>
      <c r="B8353" s="1">
        <v>44839</v>
      </c>
      <c r="C8353" s="1">
        <v>44825</v>
      </c>
      <c r="D8353">
        <v>1100</v>
      </c>
      <c r="E8353">
        <v>17</v>
      </c>
      <c r="F8353" t="s">
        <v>10498</v>
      </c>
      <c r="G8353">
        <v>1705</v>
      </c>
      <c r="H8353">
        <v>1</v>
      </c>
      <c r="I8353">
        <v>510</v>
      </c>
      <c r="J8353" t="s">
        <v>29</v>
      </c>
      <c r="L8353">
        <v>0</v>
      </c>
      <c r="O8353">
        <v>108</v>
      </c>
      <c r="P8353" t="s">
        <v>105</v>
      </c>
      <c r="S8353" t="s">
        <v>40</v>
      </c>
      <c r="T8353" t="s">
        <v>41</v>
      </c>
      <c r="U8353">
        <v>510</v>
      </c>
      <c r="Y8353" t="s">
        <v>11628</v>
      </c>
      <c r="AA8353">
        <v>34.329099999999997</v>
      </c>
      <c r="AB8353">
        <v>-118.5046</v>
      </c>
      <c r="AC8353">
        <f t="shared" si="130"/>
        <v>0</v>
      </c>
    </row>
    <row r="8354" spans="1:29" x14ac:dyDescent="0.35">
      <c r="A8354">
        <v>220415627</v>
      </c>
      <c r="B8354" s="1">
        <v>44887</v>
      </c>
      <c r="C8354" s="1">
        <v>44887</v>
      </c>
      <c r="D8354">
        <v>2048</v>
      </c>
      <c r="E8354">
        <v>4</v>
      </c>
      <c r="F8354" t="s">
        <v>54</v>
      </c>
      <c r="G8354">
        <v>497</v>
      </c>
      <c r="H8354">
        <v>1</v>
      </c>
      <c r="I8354">
        <v>440</v>
      </c>
      <c r="J8354" t="s">
        <v>213</v>
      </c>
      <c r="K8354">
        <v>325</v>
      </c>
      <c r="L8354">
        <v>0</v>
      </c>
      <c r="M8354" t="s">
        <v>30</v>
      </c>
      <c r="N8354" t="s">
        <v>46</v>
      </c>
      <c r="O8354">
        <v>203</v>
      </c>
      <c r="P8354" t="s">
        <v>101</v>
      </c>
      <c r="S8354" t="s">
        <v>40</v>
      </c>
      <c r="T8354" t="s">
        <v>41</v>
      </c>
      <c r="U8354">
        <v>440</v>
      </c>
      <c r="Y8354" t="s">
        <v>11629</v>
      </c>
      <c r="AA8354">
        <v>34.024299999999997</v>
      </c>
      <c r="AB8354">
        <v>-118.21980000000001</v>
      </c>
      <c r="AC8354">
        <f t="shared" si="130"/>
        <v>0</v>
      </c>
    </row>
    <row r="8355" spans="1:29" x14ac:dyDescent="0.35">
      <c r="A8355">
        <v>221113018</v>
      </c>
      <c r="B8355" s="1">
        <v>44795</v>
      </c>
      <c r="C8355" s="1">
        <v>44794</v>
      </c>
      <c r="D8355">
        <v>1700</v>
      </c>
      <c r="E8355">
        <v>11</v>
      </c>
      <c r="F8355" t="s">
        <v>64</v>
      </c>
      <c r="G8355">
        <v>1171</v>
      </c>
      <c r="H8355">
        <v>1</v>
      </c>
      <c r="I8355">
        <v>341</v>
      </c>
      <c r="J8355" t="s">
        <v>157</v>
      </c>
      <c r="K8355">
        <v>344</v>
      </c>
      <c r="L8355">
        <v>32</v>
      </c>
      <c r="M8355" t="s">
        <v>30</v>
      </c>
      <c r="N8355" t="s">
        <v>31</v>
      </c>
      <c r="O8355">
        <v>118</v>
      </c>
      <c r="P8355" t="s">
        <v>858</v>
      </c>
      <c r="S8355" t="s">
        <v>40</v>
      </c>
      <c r="T8355" t="s">
        <v>41</v>
      </c>
      <c r="U8355">
        <v>341</v>
      </c>
      <c r="Y8355" t="s">
        <v>11630</v>
      </c>
      <c r="AA8355">
        <v>34.093800000000002</v>
      </c>
      <c r="AB8355">
        <v>-118.2784</v>
      </c>
      <c r="AC8355">
        <f t="shared" si="130"/>
        <v>0</v>
      </c>
    </row>
    <row r="8356" spans="1:29" x14ac:dyDescent="0.35">
      <c r="A8356">
        <v>222111328</v>
      </c>
      <c r="B8356" s="1">
        <v>44740</v>
      </c>
      <c r="C8356" s="1">
        <v>44740</v>
      </c>
      <c r="D8356">
        <v>358</v>
      </c>
      <c r="E8356">
        <v>21</v>
      </c>
      <c r="F8356" t="s">
        <v>10503</v>
      </c>
      <c r="G8356">
        <v>2187</v>
      </c>
      <c r="H8356">
        <v>1</v>
      </c>
      <c r="I8356">
        <v>310</v>
      </c>
      <c r="J8356" t="s">
        <v>71</v>
      </c>
      <c r="K8356" t="s">
        <v>11631</v>
      </c>
      <c r="L8356">
        <v>35</v>
      </c>
      <c r="M8356" t="s">
        <v>30</v>
      </c>
      <c r="N8356" t="s">
        <v>46</v>
      </c>
      <c r="O8356">
        <v>210</v>
      </c>
      <c r="P8356" t="s">
        <v>183</v>
      </c>
      <c r="S8356" t="s">
        <v>40</v>
      </c>
      <c r="T8356" t="s">
        <v>41</v>
      </c>
      <c r="U8356">
        <v>310</v>
      </c>
      <c r="Y8356" t="s">
        <v>11632</v>
      </c>
      <c r="AA8356">
        <v>34.166400000000003</v>
      </c>
      <c r="AB8356">
        <v>-118.5882</v>
      </c>
      <c r="AC8356">
        <f t="shared" si="130"/>
        <v>0</v>
      </c>
    </row>
    <row r="8357" spans="1:29" x14ac:dyDescent="0.35">
      <c r="A8357">
        <v>220208532</v>
      </c>
      <c r="B8357" s="1">
        <v>44659</v>
      </c>
      <c r="C8357" s="1">
        <v>44659</v>
      </c>
      <c r="D8357">
        <v>1030</v>
      </c>
      <c r="E8357">
        <v>2</v>
      </c>
      <c r="F8357" t="s">
        <v>56</v>
      </c>
      <c r="G8357">
        <v>246</v>
      </c>
      <c r="H8357">
        <v>2</v>
      </c>
      <c r="I8357">
        <v>930</v>
      </c>
      <c r="J8357" t="s">
        <v>339</v>
      </c>
      <c r="K8357" t="s">
        <v>11633</v>
      </c>
      <c r="L8357">
        <v>33</v>
      </c>
      <c r="M8357" t="s">
        <v>30</v>
      </c>
      <c r="N8357" t="s">
        <v>163</v>
      </c>
      <c r="O8357">
        <v>502</v>
      </c>
      <c r="P8357" t="s">
        <v>47</v>
      </c>
      <c r="Q8357">
        <v>511</v>
      </c>
      <c r="R8357" t="s">
        <v>151</v>
      </c>
      <c r="S8357" t="s">
        <v>40</v>
      </c>
      <c r="T8357" t="s">
        <v>41</v>
      </c>
      <c r="U8357">
        <v>930</v>
      </c>
      <c r="Y8357" t="s">
        <v>1804</v>
      </c>
      <c r="AA8357">
        <v>34.0595</v>
      </c>
      <c r="AB8357">
        <v>-118.2749</v>
      </c>
      <c r="AC8357">
        <f t="shared" si="130"/>
        <v>0</v>
      </c>
    </row>
    <row r="8358" spans="1:29" x14ac:dyDescent="0.35">
      <c r="A8358">
        <v>220320151</v>
      </c>
      <c r="B8358" s="1">
        <v>44876</v>
      </c>
      <c r="C8358" s="1">
        <v>44871</v>
      </c>
      <c r="D8358">
        <v>835</v>
      </c>
      <c r="E8358">
        <v>3</v>
      </c>
      <c r="F8358" t="s">
        <v>43</v>
      </c>
      <c r="G8358">
        <v>362</v>
      </c>
      <c r="H8358">
        <v>2</v>
      </c>
      <c r="I8358">
        <v>354</v>
      </c>
      <c r="J8358" t="s">
        <v>167</v>
      </c>
      <c r="K8358" t="s">
        <v>5121</v>
      </c>
      <c r="L8358">
        <v>51</v>
      </c>
      <c r="M8358" t="s">
        <v>94</v>
      </c>
      <c r="N8358" t="s">
        <v>163</v>
      </c>
      <c r="O8358">
        <v>502</v>
      </c>
      <c r="P8358" t="s">
        <v>47</v>
      </c>
      <c r="S8358" t="s">
        <v>40</v>
      </c>
      <c r="T8358" t="s">
        <v>41</v>
      </c>
      <c r="U8358">
        <v>354</v>
      </c>
      <c r="Y8358" t="s">
        <v>3313</v>
      </c>
      <c r="AA8358">
        <v>34.015999999999998</v>
      </c>
      <c r="AB8358">
        <v>-118.346</v>
      </c>
      <c r="AC8358">
        <f t="shared" si="130"/>
        <v>0</v>
      </c>
    </row>
    <row r="8359" spans="1:29" x14ac:dyDescent="0.35">
      <c r="A8359">
        <v>220210109</v>
      </c>
      <c r="B8359" s="1">
        <v>44690</v>
      </c>
      <c r="C8359" s="1">
        <v>44690</v>
      </c>
      <c r="D8359">
        <v>1600</v>
      </c>
      <c r="E8359">
        <v>2</v>
      </c>
      <c r="F8359" t="s">
        <v>56</v>
      </c>
      <c r="G8359">
        <v>246</v>
      </c>
      <c r="H8359">
        <v>1</v>
      </c>
      <c r="I8359">
        <v>761</v>
      </c>
      <c r="J8359" t="s">
        <v>403</v>
      </c>
      <c r="K8359" t="s">
        <v>11634</v>
      </c>
      <c r="L8359">
        <v>45</v>
      </c>
      <c r="M8359" t="s">
        <v>30</v>
      </c>
      <c r="N8359" t="s">
        <v>163</v>
      </c>
      <c r="O8359">
        <v>101</v>
      </c>
      <c r="P8359" t="s">
        <v>32</v>
      </c>
      <c r="Q8359">
        <v>102</v>
      </c>
      <c r="R8359" t="s">
        <v>219</v>
      </c>
      <c r="S8359" t="s">
        <v>40</v>
      </c>
      <c r="T8359" t="s">
        <v>41</v>
      </c>
      <c r="U8359">
        <v>761</v>
      </c>
      <c r="Y8359" t="s">
        <v>11635</v>
      </c>
      <c r="AA8359">
        <v>34.0625</v>
      </c>
      <c r="AB8359">
        <v>-118.2715</v>
      </c>
      <c r="AC8359">
        <f t="shared" si="130"/>
        <v>0</v>
      </c>
    </row>
    <row r="8360" spans="1:29" x14ac:dyDescent="0.35">
      <c r="A8360">
        <v>221317517</v>
      </c>
      <c r="B8360" s="1">
        <v>44816</v>
      </c>
      <c r="C8360" s="1">
        <v>44774</v>
      </c>
      <c r="D8360">
        <v>812</v>
      </c>
      <c r="E8360">
        <v>13</v>
      </c>
      <c r="F8360" t="s">
        <v>62</v>
      </c>
      <c r="G8360">
        <v>1313</v>
      </c>
      <c r="H8360">
        <v>2</v>
      </c>
      <c r="I8360">
        <v>354</v>
      </c>
      <c r="J8360" t="s">
        <v>167</v>
      </c>
      <c r="K8360">
        <v>922</v>
      </c>
      <c r="L8360">
        <v>39</v>
      </c>
      <c r="M8360" t="s">
        <v>30</v>
      </c>
      <c r="N8360" t="s">
        <v>163</v>
      </c>
      <c r="O8360">
        <v>605</v>
      </c>
      <c r="P8360" t="s">
        <v>4585</v>
      </c>
      <c r="S8360" t="s">
        <v>40</v>
      </c>
      <c r="T8360" t="s">
        <v>41</v>
      </c>
      <c r="U8360">
        <v>354</v>
      </c>
      <c r="Y8360" t="s">
        <v>11636</v>
      </c>
      <c r="AA8360">
        <v>34.033799999999999</v>
      </c>
      <c r="AB8360">
        <v>-118.2557</v>
      </c>
      <c r="AC8360">
        <f t="shared" si="130"/>
        <v>0</v>
      </c>
    </row>
    <row r="8361" spans="1:29" x14ac:dyDescent="0.35">
      <c r="A8361">
        <v>221518311</v>
      </c>
      <c r="B8361" s="1">
        <v>44902</v>
      </c>
      <c r="C8361" s="1">
        <v>44900</v>
      </c>
      <c r="D8361">
        <v>1245</v>
      </c>
      <c r="E8361">
        <v>15</v>
      </c>
      <c r="F8361" t="s">
        <v>10519</v>
      </c>
      <c r="G8361">
        <v>1512</v>
      </c>
      <c r="H8361">
        <v>2</v>
      </c>
      <c r="I8361">
        <v>624</v>
      </c>
      <c r="J8361" t="s">
        <v>171</v>
      </c>
      <c r="K8361" t="s">
        <v>11637</v>
      </c>
      <c r="L8361">
        <v>9</v>
      </c>
      <c r="M8361" t="s">
        <v>94</v>
      </c>
      <c r="N8361" t="s">
        <v>95</v>
      </c>
      <c r="O8361">
        <v>704</v>
      </c>
      <c r="P8361" t="s">
        <v>1204</v>
      </c>
      <c r="Q8361">
        <v>400</v>
      </c>
      <c r="R8361" t="s">
        <v>143</v>
      </c>
      <c r="S8361" t="s">
        <v>84</v>
      </c>
      <c r="T8361" t="s">
        <v>85</v>
      </c>
      <c r="U8361">
        <v>624</v>
      </c>
      <c r="Y8361" t="s">
        <v>11638</v>
      </c>
      <c r="AA8361">
        <v>34.197299999999998</v>
      </c>
      <c r="AB8361">
        <v>-118.41160000000001</v>
      </c>
      <c r="AC8361">
        <f t="shared" si="130"/>
        <v>0</v>
      </c>
    </row>
    <row r="8362" spans="1:29" x14ac:dyDescent="0.35">
      <c r="A8362">
        <v>222117165</v>
      </c>
      <c r="B8362" s="1">
        <v>44893</v>
      </c>
      <c r="C8362" s="1">
        <v>44893</v>
      </c>
      <c r="D8362">
        <v>1745</v>
      </c>
      <c r="E8362">
        <v>21</v>
      </c>
      <c r="F8362" t="s">
        <v>10503</v>
      </c>
      <c r="G8362">
        <v>2187</v>
      </c>
      <c r="H8362">
        <v>1</v>
      </c>
      <c r="I8362">
        <v>230</v>
      </c>
      <c r="J8362" t="s">
        <v>161</v>
      </c>
      <c r="K8362" t="s">
        <v>11639</v>
      </c>
      <c r="L8362">
        <v>49</v>
      </c>
      <c r="M8362" t="s">
        <v>30</v>
      </c>
      <c r="N8362" t="s">
        <v>73</v>
      </c>
      <c r="O8362">
        <v>108</v>
      </c>
      <c r="P8362" t="s">
        <v>105</v>
      </c>
      <c r="Q8362">
        <v>101</v>
      </c>
      <c r="R8362" t="s">
        <v>1717</v>
      </c>
      <c r="S8362" t="s">
        <v>40</v>
      </c>
      <c r="T8362" t="s">
        <v>41</v>
      </c>
      <c r="U8362">
        <v>230</v>
      </c>
      <c r="V8362">
        <v>998</v>
      </c>
      <c r="Y8362" t="s">
        <v>11126</v>
      </c>
      <c r="AA8362">
        <v>34.168300000000002</v>
      </c>
      <c r="AB8362">
        <v>-118.6007</v>
      </c>
      <c r="AC8362">
        <f t="shared" si="130"/>
        <v>0</v>
      </c>
    </row>
    <row r="8363" spans="1:29" x14ac:dyDescent="0.35">
      <c r="A8363">
        <v>220708337</v>
      </c>
      <c r="B8363" s="1">
        <v>44674</v>
      </c>
      <c r="C8363" s="1">
        <v>44674</v>
      </c>
      <c r="D8363">
        <v>600</v>
      </c>
      <c r="E8363">
        <v>7</v>
      </c>
      <c r="F8363" t="s">
        <v>28</v>
      </c>
      <c r="G8363">
        <v>711</v>
      </c>
      <c r="H8363">
        <v>2</v>
      </c>
      <c r="I8363">
        <v>626</v>
      </c>
      <c r="J8363" t="s">
        <v>141</v>
      </c>
      <c r="K8363" t="s">
        <v>11640</v>
      </c>
      <c r="L8363">
        <v>30</v>
      </c>
      <c r="M8363" t="s">
        <v>30</v>
      </c>
      <c r="N8363" t="s">
        <v>95</v>
      </c>
      <c r="O8363">
        <v>501</v>
      </c>
      <c r="P8363" t="s">
        <v>164</v>
      </c>
      <c r="Q8363">
        <v>400</v>
      </c>
      <c r="R8363" t="s">
        <v>143</v>
      </c>
      <c r="S8363" t="s">
        <v>33</v>
      </c>
      <c r="T8363" t="s">
        <v>34</v>
      </c>
      <c r="U8363">
        <v>626</v>
      </c>
      <c r="Y8363" t="s">
        <v>11641</v>
      </c>
      <c r="AA8363">
        <v>34.078099999999999</v>
      </c>
      <c r="AB8363">
        <v>-118.3732</v>
      </c>
      <c r="AC8363">
        <f t="shared" si="130"/>
        <v>1</v>
      </c>
    </row>
    <row r="8364" spans="1:29" x14ac:dyDescent="0.35">
      <c r="A8364">
        <v>220108600</v>
      </c>
      <c r="B8364" s="1">
        <v>44638</v>
      </c>
      <c r="C8364" s="1">
        <v>44638</v>
      </c>
      <c r="D8364">
        <v>510</v>
      </c>
      <c r="E8364">
        <v>1</v>
      </c>
      <c r="F8364" t="s">
        <v>36</v>
      </c>
      <c r="G8364">
        <v>162</v>
      </c>
      <c r="H8364">
        <v>2</v>
      </c>
      <c r="I8364">
        <v>888</v>
      </c>
      <c r="J8364" t="s">
        <v>250</v>
      </c>
      <c r="K8364" t="s">
        <v>8521</v>
      </c>
      <c r="L8364">
        <v>0</v>
      </c>
      <c r="M8364" t="s">
        <v>46</v>
      </c>
      <c r="N8364" t="s">
        <v>46</v>
      </c>
      <c r="O8364">
        <v>904</v>
      </c>
      <c r="P8364" t="s">
        <v>1803</v>
      </c>
      <c r="S8364" t="s">
        <v>40</v>
      </c>
      <c r="T8364" t="s">
        <v>41</v>
      </c>
      <c r="U8364">
        <v>888</v>
      </c>
      <c r="Y8364" t="s">
        <v>7839</v>
      </c>
      <c r="Z8364" t="s">
        <v>2630</v>
      </c>
      <c r="AA8364">
        <v>34.046199999999999</v>
      </c>
      <c r="AB8364">
        <v>-118.2585</v>
      </c>
      <c r="AC8364">
        <f t="shared" si="130"/>
        <v>0</v>
      </c>
    </row>
    <row r="8365" spans="1:29" x14ac:dyDescent="0.35">
      <c r="A8365">
        <v>222114564</v>
      </c>
      <c r="B8365" s="1">
        <v>44826</v>
      </c>
      <c r="C8365" s="1">
        <v>44826</v>
      </c>
      <c r="D8365">
        <v>930</v>
      </c>
      <c r="E8365">
        <v>21</v>
      </c>
      <c r="F8365" t="s">
        <v>10503</v>
      </c>
      <c r="G8365">
        <v>2146</v>
      </c>
      <c r="H8365">
        <v>2</v>
      </c>
      <c r="I8365">
        <v>624</v>
      </c>
      <c r="J8365" t="s">
        <v>171</v>
      </c>
      <c r="K8365">
        <v>417</v>
      </c>
      <c r="L8365">
        <v>51</v>
      </c>
      <c r="M8365" t="s">
        <v>30</v>
      </c>
      <c r="N8365" t="s">
        <v>95</v>
      </c>
      <c r="O8365">
        <v>108</v>
      </c>
      <c r="P8365" t="s">
        <v>105</v>
      </c>
      <c r="Q8365">
        <v>400</v>
      </c>
      <c r="R8365" t="s">
        <v>143</v>
      </c>
      <c r="S8365" t="s">
        <v>40</v>
      </c>
      <c r="T8365" t="s">
        <v>41</v>
      </c>
      <c r="U8365">
        <v>624</v>
      </c>
      <c r="Y8365" t="s">
        <v>11015</v>
      </c>
      <c r="AA8365">
        <v>34.201000000000001</v>
      </c>
      <c r="AB8365">
        <v>-118.5943</v>
      </c>
      <c r="AC8365">
        <f t="shared" si="130"/>
        <v>0</v>
      </c>
    </row>
    <row r="8366" spans="1:29" x14ac:dyDescent="0.35">
      <c r="A8366">
        <v>220708122</v>
      </c>
      <c r="B8366" s="1">
        <v>44666</v>
      </c>
      <c r="C8366" s="1">
        <v>44666</v>
      </c>
      <c r="D8366">
        <v>1000</v>
      </c>
      <c r="E8366">
        <v>7</v>
      </c>
      <c r="F8366" t="s">
        <v>28</v>
      </c>
      <c r="G8366">
        <v>719</v>
      </c>
      <c r="H8366">
        <v>2</v>
      </c>
      <c r="I8366">
        <v>740</v>
      </c>
      <c r="J8366" t="s">
        <v>224</v>
      </c>
      <c r="K8366">
        <v>329</v>
      </c>
      <c r="L8366">
        <v>68</v>
      </c>
      <c r="M8366" t="s">
        <v>30</v>
      </c>
      <c r="N8366" t="s">
        <v>73</v>
      </c>
      <c r="O8366">
        <v>501</v>
      </c>
      <c r="P8366" t="s">
        <v>164</v>
      </c>
      <c r="S8366" t="s">
        <v>40</v>
      </c>
      <c r="T8366" t="s">
        <v>41</v>
      </c>
      <c r="U8366">
        <v>740</v>
      </c>
      <c r="Y8366" t="s">
        <v>11642</v>
      </c>
      <c r="AA8366">
        <v>34.078899999999997</v>
      </c>
      <c r="AB8366">
        <v>-118.3284</v>
      </c>
      <c r="AC8366">
        <f t="shared" si="130"/>
        <v>0</v>
      </c>
    </row>
    <row r="8367" spans="1:29" x14ac:dyDescent="0.35">
      <c r="A8367">
        <v>220910577</v>
      </c>
      <c r="B8367" s="1">
        <v>44732</v>
      </c>
      <c r="C8367" s="1">
        <v>44732</v>
      </c>
      <c r="D8367">
        <v>1900</v>
      </c>
      <c r="E8367">
        <v>9</v>
      </c>
      <c r="F8367" t="s">
        <v>49</v>
      </c>
      <c r="G8367">
        <v>923</v>
      </c>
      <c r="H8367">
        <v>1</v>
      </c>
      <c r="I8367">
        <v>210</v>
      </c>
      <c r="J8367" t="s">
        <v>149</v>
      </c>
      <c r="K8367" t="s">
        <v>11643</v>
      </c>
      <c r="L8367">
        <v>29</v>
      </c>
      <c r="M8367" t="s">
        <v>30</v>
      </c>
      <c r="N8367" t="s">
        <v>95</v>
      </c>
      <c r="O8367">
        <v>101</v>
      </c>
      <c r="P8367" t="s">
        <v>32</v>
      </c>
      <c r="Q8367">
        <v>109</v>
      </c>
      <c r="R8367" t="s">
        <v>265</v>
      </c>
      <c r="S8367" t="s">
        <v>40</v>
      </c>
      <c r="T8367" t="s">
        <v>41</v>
      </c>
      <c r="U8367">
        <v>210</v>
      </c>
      <c r="V8367">
        <v>920</v>
      </c>
      <c r="Y8367" t="s">
        <v>2191</v>
      </c>
      <c r="Z8367" t="s">
        <v>1617</v>
      </c>
      <c r="AA8367">
        <v>34.193899999999999</v>
      </c>
      <c r="AB8367">
        <v>-118.4487</v>
      </c>
      <c r="AC8367">
        <f t="shared" si="130"/>
        <v>0</v>
      </c>
    </row>
    <row r="8368" spans="1:29" x14ac:dyDescent="0.35">
      <c r="A8368">
        <v>220407041</v>
      </c>
      <c r="B8368" s="1">
        <v>44650</v>
      </c>
      <c r="C8368" s="1">
        <v>44649</v>
      </c>
      <c r="D8368">
        <v>200</v>
      </c>
      <c r="E8368">
        <v>4</v>
      </c>
      <c r="F8368" t="s">
        <v>54</v>
      </c>
      <c r="G8368">
        <v>407</v>
      </c>
      <c r="H8368">
        <v>1</v>
      </c>
      <c r="I8368">
        <v>310</v>
      </c>
      <c r="J8368" t="s">
        <v>71</v>
      </c>
      <c r="K8368">
        <v>325</v>
      </c>
      <c r="L8368">
        <v>0</v>
      </c>
      <c r="M8368" t="s">
        <v>46</v>
      </c>
      <c r="N8368" t="s">
        <v>46</v>
      </c>
      <c r="O8368">
        <v>109</v>
      </c>
      <c r="P8368" t="s">
        <v>1043</v>
      </c>
      <c r="S8368" t="s">
        <v>40</v>
      </c>
      <c r="T8368" t="s">
        <v>41</v>
      </c>
      <c r="U8368">
        <v>310</v>
      </c>
      <c r="Y8368" t="s">
        <v>11644</v>
      </c>
      <c r="AA8368">
        <v>34.085900000000002</v>
      </c>
      <c r="AB8368">
        <v>-118.19070000000001</v>
      </c>
      <c r="AC8368">
        <f t="shared" si="130"/>
        <v>0</v>
      </c>
    </row>
    <row r="8369" spans="1:29" x14ac:dyDescent="0.35">
      <c r="A8369">
        <v>222017447</v>
      </c>
      <c r="B8369" s="1">
        <v>44884</v>
      </c>
      <c r="C8369" s="1">
        <v>44884</v>
      </c>
      <c r="D8369">
        <v>1800</v>
      </c>
      <c r="E8369">
        <v>20</v>
      </c>
      <c r="F8369" t="s">
        <v>10529</v>
      </c>
      <c r="G8369">
        <v>2015</v>
      </c>
      <c r="H8369">
        <v>2</v>
      </c>
      <c r="I8369">
        <v>740</v>
      </c>
      <c r="J8369" t="s">
        <v>224</v>
      </c>
      <c r="K8369" t="s">
        <v>11645</v>
      </c>
      <c r="L8369">
        <v>22</v>
      </c>
      <c r="M8369" t="s">
        <v>94</v>
      </c>
      <c r="N8369" t="s">
        <v>95</v>
      </c>
      <c r="O8369">
        <v>122</v>
      </c>
      <c r="P8369" t="s">
        <v>275</v>
      </c>
      <c r="S8369" t="s">
        <v>84</v>
      </c>
      <c r="T8369" t="s">
        <v>85</v>
      </c>
      <c r="U8369">
        <v>740</v>
      </c>
      <c r="Y8369" t="s">
        <v>4215</v>
      </c>
      <c r="Z8369" t="s">
        <v>11646</v>
      </c>
      <c r="AA8369">
        <v>34.072699999999998</v>
      </c>
      <c r="AB8369">
        <v>-118.2954</v>
      </c>
      <c r="AC8369">
        <f t="shared" si="130"/>
        <v>0</v>
      </c>
    </row>
    <row r="8370" spans="1:29" x14ac:dyDescent="0.35">
      <c r="A8370">
        <v>221914782</v>
      </c>
      <c r="B8370" s="1">
        <v>44826</v>
      </c>
      <c r="C8370" s="1">
        <v>44825</v>
      </c>
      <c r="D8370">
        <v>1735</v>
      </c>
      <c r="E8370">
        <v>19</v>
      </c>
      <c r="F8370" t="s">
        <v>10514</v>
      </c>
      <c r="G8370">
        <v>1982</v>
      </c>
      <c r="H8370">
        <v>1</v>
      </c>
      <c r="I8370">
        <v>510</v>
      </c>
      <c r="J8370" t="s">
        <v>29</v>
      </c>
      <c r="L8370">
        <v>0</v>
      </c>
      <c r="O8370">
        <v>101</v>
      </c>
      <c r="P8370" t="s">
        <v>32</v>
      </c>
      <c r="S8370" t="s">
        <v>40</v>
      </c>
      <c r="T8370" t="s">
        <v>41</v>
      </c>
      <c r="U8370">
        <v>510</v>
      </c>
      <c r="Y8370" t="s">
        <v>11647</v>
      </c>
      <c r="AA8370">
        <v>34.228999999999999</v>
      </c>
      <c r="AB8370">
        <v>-118.4654</v>
      </c>
      <c r="AC8370">
        <f t="shared" si="130"/>
        <v>0</v>
      </c>
    </row>
    <row r="8371" spans="1:29" x14ac:dyDescent="0.35">
      <c r="A8371">
        <v>220609435</v>
      </c>
      <c r="B8371" s="1">
        <v>44673</v>
      </c>
      <c r="C8371" s="1">
        <v>44666</v>
      </c>
      <c r="D8371">
        <v>1600</v>
      </c>
      <c r="E8371">
        <v>6</v>
      </c>
      <c r="F8371" t="s">
        <v>91</v>
      </c>
      <c r="G8371">
        <v>669</v>
      </c>
      <c r="H8371">
        <v>2</v>
      </c>
      <c r="I8371">
        <v>740</v>
      </c>
      <c r="J8371" t="s">
        <v>224</v>
      </c>
      <c r="K8371" t="s">
        <v>11648</v>
      </c>
      <c r="L8371">
        <v>36</v>
      </c>
      <c r="M8371" t="s">
        <v>94</v>
      </c>
      <c r="N8371" t="s">
        <v>73</v>
      </c>
      <c r="O8371">
        <v>502</v>
      </c>
      <c r="P8371" t="s">
        <v>47</v>
      </c>
      <c r="S8371" t="s">
        <v>40</v>
      </c>
      <c r="T8371" t="s">
        <v>41</v>
      </c>
      <c r="U8371">
        <v>740</v>
      </c>
      <c r="Y8371" t="s">
        <v>11649</v>
      </c>
      <c r="AA8371">
        <v>34.093299999999999</v>
      </c>
      <c r="AB8371">
        <v>-118.30459999999999</v>
      </c>
      <c r="AC8371">
        <f t="shared" si="130"/>
        <v>0</v>
      </c>
    </row>
    <row r="8372" spans="1:29" x14ac:dyDescent="0.35">
      <c r="A8372">
        <v>220716254</v>
      </c>
      <c r="B8372" s="1">
        <v>44871</v>
      </c>
      <c r="C8372" s="1">
        <v>44871</v>
      </c>
      <c r="D8372">
        <v>1811</v>
      </c>
      <c r="E8372">
        <v>7</v>
      </c>
      <c r="F8372" t="s">
        <v>28</v>
      </c>
      <c r="G8372">
        <v>736</v>
      </c>
      <c r="H8372">
        <v>1</v>
      </c>
      <c r="I8372">
        <v>341</v>
      </c>
      <c r="J8372" t="s">
        <v>157</v>
      </c>
      <c r="K8372">
        <v>325</v>
      </c>
      <c r="L8372">
        <v>0</v>
      </c>
      <c r="M8372" t="s">
        <v>46</v>
      </c>
      <c r="N8372" t="s">
        <v>46</v>
      </c>
      <c r="O8372">
        <v>404</v>
      </c>
      <c r="P8372" t="s">
        <v>1637</v>
      </c>
      <c r="S8372" t="s">
        <v>40</v>
      </c>
      <c r="T8372" t="s">
        <v>41</v>
      </c>
      <c r="U8372">
        <v>341</v>
      </c>
      <c r="Y8372" t="s">
        <v>11650</v>
      </c>
      <c r="AA8372">
        <v>34.066899999999997</v>
      </c>
      <c r="AB8372">
        <v>-118.3456</v>
      </c>
      <c r="AC8372">
        <f t="shared" si="130"/>
        <v>0</v>
      </c>
    </row>
    <row r="8373" spans="1:29" x14ac:dyDescent="0.35">
      <c r="A8373">
        <v>221226258</v>
      </c>
      <c r="B8373" s="1">
        <v>44926</v>
      </c>
      <c r="C8373" s="1">
        <v>44926</v>
      </c>
      <c r="D8373">
        <v>115</v>
      </c>
      <c r="E8373">
        <v>12</v>
      </c>
      <c r="F8373" t="s">
        <v>68</v>
      </c>
      <c r="G8373">
        <v>1218</v>
      </c>
      <c r="H8373">
        <v>2</v>
      </c>
      <c r="I8373">
        <v>624</v>
      </c>
      <c r="J8373" t="s">
        <v>171</v>
      </c>
      <c r="K8373" t="s">
        <v>11651</v>
      </c>
      <c r="L8373">
        <v>69</v>
      </c>
      <c r="M8373" t="s">
        <v>30</v>
      </c>
      <c r="N8373" t="s">
        <v>163</v>
      </c>
      <c r="O8373">
        <v>203</v>
      </c>
      <c r="P8373" t="s">
        <v>101</v>
      </c>
      <c r="Q8373">
        <v>400</v>
      </c>
      <c r="R8373" t="s">
        <v>143</v>
      </c>
      <c r="S8373" t="s">
        <v>84</v>
      </c>
      <c r="T8373" t="s">
        <v>85</v>
      </c>
      <c r="U8373">
        <v>624</v>
      </c>
      <c r="Y8373" t="s">
        <v>11652</v>
      </c>
      <c r="AA8373">
        <v>33.994100000000003</v>
      </c>
      <c r="AB8373">
        <v>-118.2915</v>
      </c>
      <c r="AC8373">
        <f t="shared" si="130"/>
        <v>0</v>
      </c>
    </row>
    <row r="8374" spans="1:29" x14ac:dyDescent="0.35">
      <c r="A8374">
        <v>220409062</v>
      </c>
      <c r="B8374" s="1">
        <v>44706</v>
      </c>
      <c r="C8374" s="1">
        <v>44657</v>
      </c>
      <c r="D8374">
        <v>1</v>
      </c>
      <c r="E8374">
        <v>4</v>
      </c>
      <c r="F8374" t="s">
        <v>54</v>
      </c>
      <c r="G8374">
        <v>439</v>
      </c>
      <c r="H8374">
        <v>2</v>
      </c>
      <c r="I8374">
        <v>626</v>
      </c>
      <c r="J8374" t="s">
        <v>141</v>
      </c>
      <c r="K8374" t="s">
        <v>11653</v>
      </c>
      <c r="L8374">
        <v>25</v>
      </c>
      <c r="M8374" t="s">
        <v>94</v>
      </c>
      <c r="N8374" t="s">
        <v>95</v>
      </c>
      <c r="O8374">
        <v>504</v>
      </c>
      <c r="P8374" t="s">
        <v>673</v>
      </c>
      <c r="Q8374">
        <v>400</v>
      </c>
      <c r="R8374" t="s">
        <v>143</v>
      </c>
      <c r="S8374" t="s">
        <v>40</v>
      </c>
      <c r="T8374" t="s">
        <v>41</v>
      </c>
      <c r="U8374">
        <v>626</v>
      </c>
      <c r="Y8374" t="s">
        <v>7470</v>
      </c>
      <c r="AA8374">
        <v>34.072000000000003</v>
      </c>
      <c r="AB8374">
        <v>-118.1623</v>
      </c>
      <c r="AC8374">
        <f t="shared" si="130"/>
        <v>0</v>
      </c>
    </row>
    <row r="8375" spans="1:29" x14ac:dyDescent="0.35">
      <c r="A8375">
        <v>220716401</v>
      </c>
      <c r="B8375" s="1">
        <v>44875</v>
      </c>
      <c r="C8375" s="1">
        <v>44857</v>
      </c>
      <c r="D8375">
        <v>1500</v>
      </c>
      <c r="E8375">
        <v>7</v>
      </c>
      <c r="F8375" t="s">
        <v>28</v>
      </c>
      <c r="G8375">
        <v>762</v>
      </c>
      <c r="H8375">
        <v>1</v>
      </c>
      <c r="I8375">
        <v>330</v>
      </c>
      <c r="J8375" t="s">
        <v>37</v>
      </c>
      <c r="K8375" t="s">
        <v>245</v>
      </c>
      <c r="L8375">
        <v>71</v>
      </c>
      <c r="M8375" t="s">
        <v>94</v>
      </c>
      <c r="N8375" t="s">
        <v>73</v>
      </c>
      <c r="O8375">
        <v>101</v>
      </c>
      <c r="P8375" t="s">
        <v>32</v>
      </c>
      <c r="S8375" t="s">
        <v>40</v>
      </c>
      <c r="T8375" t="s">
        <v>41</v>
      </c>
      <c r="U8375">
        <v>330</v>
      </c>
      <c r="Y8375" t="s">
        <v>11654</v>
      </c>
      <c r="AA8375">
        <v>34.051699999999997</v>
      </c>
      <c r="AB8375">
        <v>-118.36750000000001</v>
      </c>
      <c r="AC8375">
        <f t="shared" si="130"/>
        <v>0</v>
      </c>
    </row>
    <row r="8376" spans="1:29" x14ac:dyDescent="0.35">
      <c r="A8376">
        <v>221110729</v>
      </c>
      <c r="B8376" s="1">
        <v>44735</v>
      </c>
      <c r="C8376" s="1">
        <v>44733</v>
      </c>
      <c r="D8376">
        <v>830</v>
      </c>
      <c r="E8376">
        <v>11</v>
      </c>
      <c r="F8376" t="s">
        <v>64</v>
      </c>
      <c r="G8376">
        <v>1145</v>
      </c>
      <c r="H8376">
        <v>1</v>
      </c>
      <c r="I8376">
        <v>330</v>
      </c>
      <c r="J8376" t="s">
        <v>37</v>
      </c>
      <c r="K8376" t="s">
        <v>1600</v>
      </c>
      <c r="L8376">
        <v>28</v>
      </c>
      <c r="M8376" t="s">
        <v>94</v>
      </c>
      <c r="N8376" t="s">
        <v>73</v>
      </c>
      <c r="O8376">
        <v>101</v>
      </c>
      <c r="P8376" t="s">
        <v>32</v>
      </c>
      <c r="S8376" t="s">
        <v>40</v>
      </c>
      <c r="T8376" t="s">
        <v>41</v>
      </c>
      <c r="U8376">
        <v>330</v>
      </c>
      <c r="Y8376" t="s">
        <v>9066</v>
      </c>
      <c r="Z8376" t="s">
        <v>11655</v>
      </c>
      <c r="AA8376">
        <v>34.106499999999997</v>
      </c>
      <c r="AB8376">
        <v>-118.25239999999999</v>
      </c>
      <c r="AC8376">
        <f t="shared" si="130"/>
        <v>0</v>
      </c>
    </row>
    <row r="8377" spans="1:29" x14ac:dyDescent="0.35">
      <c r="A8377">
        <v>221906430</v>
      </c>
      <c r="B8377" s="1">
        <v>44622</v>
      </c>
      <c r="C8377" s="1">
        <v>44622</v>
      </c>
      <c r="D8377">
        <v>100</v>
      </c>
      <c r="E8377">
        <v>19</v>
      </c>
      <c r="F8377" t="s">
        <v>10514</v>
      </c>
      <c r="G8377">
        <v>1921</v>
      </c>
      <c r="H8377">
        <v>2</v>
      </c>
      <c r="I8377">
        <v>626</v>
      </c>
      <c r="J8377" t="s">
        <v>141</v>
      </c>
      <c r="K8377" t="s">
        <v>11656</v>
      </c>
      <c r="L8377">
        <v>31</v>
      </c>
      <c r="M8377" t="s">
        <v>94</v>
      </c>
      <c r="N8377" t="s">
        <v>95</v>
      </c>
      <c r="O8377">
        <v>501</v>
      </c>
      <c r="P8377" t="s">
        <v>164</v>
      </c>
      <c r="Q8377">
        <v>400</v>
      </c>
      <c r="R8377" t="s">
        <v>143</v>
      </c>
      <c r="S8377" t="s">
        <v>33</v>
      </c>
      <c r="T8377" t="s">
        <v>34</v>
      </c>
      <c r="U8377">
        <v>626</v>
      </c>
      <c r="Y8377" t="s">
        <v>11657</v>
      </c>
      <c r="AA8377">
        <v>34.299500000000002</v>
      </c>
      <c r="AB8377">
        <v>-118.4723</v>
      </c>
      <c r="AC8377">
        <f t="shared" si="130"/>
        <v>1</v>
      </c>
    </row>
    <row r="8378" spans="1:29" x14ac:dyDescent="0.35">
      <c r="A8378">
        <v>221511134</v>
      </c>
      <c r="B8378" s="1">
        <v>44727</v>
      </c>
      <c r="C8378" s="1">
        <v>44727</v>
      </c>
      <c r="D8378">
        <v>1530</v>
      </c>
      <c r="E8378">
        <v>15</v>
      </c>
      <c r="F8378" t="s">
        <v>10519</v>
      </c>
      <c r="G8378">
        <v>1531</v>
      </c>
      <c r="H8378">
        <v>1</v>
      </c>
      <c r="I8378">
        <v>330</v>
      </c>
      <c r="J8378" t="s">
        <v>37</v>
      </c>
      <c r="K8378" t="s">
        <v>2947</v>
      </c>
      <c r="L8378">
        <v>23</v>
      </c>
      <c r="M8378" t="s">
        <v>30</v>
      </c>
      <c r="N8378" t="s">
        <v>73</v>
      </c>
      <c r="O8378">
        <v>101</v>
      </c>
      <c r="P8378" t="s">
        <v>32</v>
      </c>
      <c r="S8378" t="s">
        <v>40</v>
      </c>
      <c r="T8378" t="s">
        <v>41</v>
      </c>
      <c r="U8378">
        <v>330</v>
      </c>
      <c r="Y8378" t="s">
        <v>11658</v>
      </c>
      <c r="Z8378" t="s">
        <v>6996</v>
      </c>
      <c r="AA8378">
        <v>34.1721</v>
      </c>
      <c r="AB8378">
        <v>-118.41370000000001</v>
      </c>
      <c r="AC8378">
        <f t="shared" si="130"/>
        <v>0</v>
      </c>
    </row>
    <row r="8379" spans="1:29" x14ac:dyDescent="0.35">
      <c r="A8379">
        <v>220715294</v>
      </c>
      <c r="B8379" s="1">
        <v>44848</v>
      </c>
      <c r="C8379" s="1">
        <v>44848</v>
      </c>
      <c r="D8379">
        <v>2215</v>
      </c>
      <c r="E8379">
        <v>7</v>
      </c>
      <c r="F8379" t="s">
        <v>28</v>
      </c>
      <c r="G8379">
        <v>782</v>
      </c>
      <c r="H8379">
        <v>1</v>
      </c>
      <c r="I8379">
        <v>310</v>
      </c>
      <c r="J8379" t="s">
        <v>71</v>
      </c>
      <c r="K8379" t="s">
        <v>11659</v>
      </c>
      <c r="L8379">
        <v>36</v>
      </c>
      <c r="M8379" t="s">
        <v>30</v>
      </c>
      <c r="N8379" t="s">
        <v>31</v>
      </c>
      <c r="O8379">
        <v>501</v>
      </c>
      <c r="P8379" t="s">
        <v>164</v>
      </c>
      <c r="S8379" t="s">
        <v>40</v>
      </c>
      <c r="T8379" t="s">
        <v>41</v>
      </c>
      <c r="U8379">
        <v>310</v>
      </c>
      <c r="Y8379" t="s">
        <v>11660</v>
      </c>
      <c r="AA8379">
        <v>34.042299999999997</v>
      </c>
      <c r="AB8379">
        <v>-118.3751</v>
      </c>
      <c r="AC8379">
        <f t="shared" si="130"/>
        <v>0</v>
      </c>
    </row>
    <row r="8380" spans="1:29" x14ac:dyDescent="0.35">
      <c r="A8380">
        <v>220607172</v>
      </c>
      <c r="B8380" s="1">
        <v>44629</v>
      </c>
      <c r="C8380" s="1">
        <v>44626</v>
      </c>
      <c r="D8380">
        <v>1345</v>
      </c>
      <c r="E8380">
        <v>6</v>
      </c>
      <c r="F8380" t="s">
        <v>91</v>
      </c>
      <c r="G8380">
        <v>638</v>
      </c>
      <c r="H8380">
        <v>2</v>
      </c>
      <c r="I8380">
        <v>740</v>
      </c>
      <c r="J8380" t="s">
        <v>224</v>
      </c>
      <c r="K8380" t="s">
        <v>11648</v>
      </c>
      <c r="L8380">
        <v>32</v>
      </c>
      <c r="M8380" t="s">
        <v>46</v>
      </c>
      <c r="N8380" t="s">
        <v>95</v>
      </c>
      <c r="O8380">
        <v>502</v>
      </c>
      <c r="P8380" t="s">
        <v>47</v>
      </c>
      <c r="S8380" t="s">
        <v>40</v>
      </c>
      <c r="T8380" t="s">
        <v>41</v>
      </c>
      <c r="U8380">
        <v>740</v>
      </c>
      <c r="Y8380" t="s">
        <v>11661</v>
      </c>
      <c r="AA8380">
        <v>34.1038</v>
      </c>
      <c r="AB8380">
        <v>-118.31229999999999</v>
      </c>
      <c r="AC8380">
        <f t="shared" si="130"/>
        <v>0</v>
      </c>
    </row>
    <row r="8381" spans="1:29" x14ac:dyDescent="0.35">
      <c r="A8381">
        <v>221014820</v>
      </c>
      <c r="B8381" s="1">
        <v>44838</v>
      </c>
      <c r="C8381" s="1">
        <v>44838</v>
      </c>
      <c r="D8381">
        <v>1245</v>
      </c>
      <c r="E8381">
        <v>10</v>
      </c>
      <c r="F8381" t="s">
        <v>103</v>
      </c>
      <c r="G8381">
        <v>1088</v>
      </c>
      <c r="H8381">
        <v>1</v>
      </c>
      <c r="I8381">
        <v>310</v>
      </c>
      <c r="J8381" t="s">
        <v>71</v>
      </c>
      <c r="K8381" t="s">
        <v>3705</v>
      </c>
      <c r="L8381">
        <v>64</v>
      </c>
      <c r="M8381" t="s">
        <v>30</v>
      </c>
      <c r="N8381" t="s">
        <v>73</v>
      </c>
      <c r="O8381">
        <v>501</v>
      </c>
      <c r="P8381" t="s">
        <v>164</v>
      </c>
      <c r="Q8381">
        <v>500</v>
      </c>
      <c r="R8381" t="s">
        <v>184</v>
      </c>
      <c r="S8381" t="s">
        <v>40</v>
      </c>
      <c r="T8381" t="s">
        <v>41</v>
      </c>
      <c r="U8381">
        <v>310</v>
      </c>
      <c r="Y8381" t="s">
        <v>11662</v>
      </c>
      <c r="AA8381">
        <v>34.153199999999998</v>
      </c>
      <c r="AB8381">
        <v>-118.4983</v>
      </c>
      <c r="AC8381">
        <f t="shared" si="130"/>
        <v>0</v>
      </c>
    </row>
    <row r="8382" spans="1:29" x14ac:dyDescent="0.35">
      <c r="A8382">
        <v>220817506</v>
      </c>
      <c r="B8382" s="1">
        <v>44894</v>
      </c>
      <c r="C8382" s="1">
        <v>44894</v>
      </c>
      <c r="D8382">
        <v>1440</v>
      </c>
      <c r="E8382">
        <v>8</v>
      </c>
      <c r="F8382" t="s">
        <v>109</v>
      </c>
      <c r="G8382">
        <v>839</v>
      </c>
      <c r="H8382">
        <v>1</v>
      </c>
      <c r="I8382">
        <v>310</v>
      </c>
      <c r="J8382" t="s">
        <v>71</v>
      </c>
      <c r="K8382" t="s">
        <v>11663</v>
      </c>
      <c r="L8382">
        <v>0</v>
      </c>
      <c r="M8382" t="s">
        <v>46</v>
      </c>
      <c r="N8382" t="s">
        <v>46</v>
      </c>
      <c r="O8382">
        <v>727</v>
      </c>
      <c r="P8382" t="s">
        <v>2168</v>
      </c>
      <c r="Q8382">
        <v>312</v>
      </c>
      <c r="R8382" t="s">
        <v>717</v>
      </c>
      <c r="S8382" t="s">
        <v>40</v>
      </c>
      <c r="T8382" t="s">
        <v>41</v>
      </c>
      <c r="U8382">
        <v>310</v>
      </c>
      <c r="Y8382" t="s">
        <v>4448</v>
      </c>
      <c r="AA8382">
        <v>34.061100000000003</v>
      </c>
      <c r="AB8382">
        <v>-118.41840000000001</v>
      </c>
      <c r="AC8382">
        <f t="shared" si="130"/>
        <v>0</v>
      </c>
    </row>
    <row r="8383" spans="1:29" x14ac:dyDescent="0.35">
      <c r="A8383">
        <v>221213098</v>
      </c>
      <c r="B8383" s="1">
        <v>44716</v>
      </c>
      <c r="C8383" s="1">
        <v>44716</v>
      </c>
      <c r="D8383">
        <v>1645</v>
      </c>
      <c r="E8383">
        <v>12</v>
      </c>
      <c r="F8383" t="s">
        <v>68</v>
      </c>
      <c r="G8383">
        <v>1215</v>
      </c>
      <c r="H8383">
        <v>1</v>
      </c>
      <c r="I8383">
        <v>220</v>
      </c>
      <c r="J8383" t="s">
        <v>919</v>
      </c>
      <c r="K8383" t="s">
        <v>11664</v>
      </c>
      <c r="L8383">
        <v>28</v>
      </c>
      <c r="M8383" t="s">
        <v>30</v>
      </c>
      <c r="N8383" t="s">
        <v>95</v>
      </c>
      <c r="O8383">
        <v>103</v>
      </c>
      <c r="P8383" t="s">
        <v>146</v>
      </c>
      <c r="Q8383">
        <v>102</v>
      </c>
      <c r="R8383" t="s">
        <v>219</v>
      </c>
      <c r="S8383" t="s">
        <v>40</v>
      </c>
      <c r="T8383" t="s">
        <v>41</v>
      </c>
      <c r="U8383">
        <v>220</v>
      </c>
      <c r="Y8383" t="s">
        <v>11665</v>
      </c>
      <c r="AA8383">
        <v>33.990499999999997</v>
      </c>
      <c r="AB8383">
        <v>-118.2938</v>
      </c>
      <c r="AC8383">
        <f t="shared" si="130"/>
        <v>0</v>
      </c>
    </row>
    <row r="8384" spans="1:29" x14ac:dyDescent="0.35">
      <c r="A8384">
        <v>220104432</v>
      </c>
      <c r="B8384" s="1">
        <v>44568</v>
      </c>
      <c r="C8384" s="1">
        <v>44568</v>
      </c>
      <c r="D8384">
        <v>1830</v>
      </c>
      <c r="E8384">
        <v>1</v>
      </c>
      <c r="F8384" t="s">
        <v>36</v>
      </c>
      <c r="G8384">
        <v>182</v>
      </c>
      <c r="H8384">
        <v>1</v>
      </c>
      <c r="I8384">
        <v>330</v>
      </c>
      <c r="J8384" t="s">
        <v>37</v>
      </c>
      <c r="K8384" t="s">
        <v>11666</v>
      </c>
      <c r="L8384">
        <v>44</v>
      </c>
      <c r="M8384" t="s">
        <v>30</v>
      </c>
      <c r="N8384" t="s">
        <v>73</v>
      </c>
      <c r="O8384">
        <v>108</v>
      </c>
      <c r="P8384" t="s">
        <v>105</v>
      </c>
      <c r="S8384" t="s">
        <v>40</v>
      </c>
      <c r="T8384" t="s">
        <v>41</v>
      </c>
      <c r="U8384">
        <v>330</v>
      </c>
      <c r="Y8384" t="s">
        <v>3463</v>
      </c>
      <c r="AA8384">
        <v>34.040799999999997</v>
      </c>
      <c r="AB8384">
        <v>-118.26439999999999</v>
      </c>
      <c r="AC8384">
        <f t="shared" si="130"/>
        <v>0</v>
      </c>
    </row>
    <row r="8385" spans="1:29" x14ac:dyDescent="0.35">
      <c r="A8385">
        <v>221115178</v>
      </c>
      <c r="B8385" s="1">
        <v>44851</v>
      </c>
      <c r="C8385" s="1">
        <v>44848</v>
      </c>
      <c r="D8385">
        <v>2330</v>
      </c>
      <c r="E8385">
        <v>11</v>
      </c>
      <c r="F8385" t="s">
        <v>64</v>
      </c>
      <c r="G8385">
        <v>1125</v>
      </c>
      <c r="H8385">
        <v>1</v>
      </c>
      <c r="I8385">
        <v>331</v>
      </c>
      <c r="J8385" t="s">
        <v>233</v>
      </c>
      <c r="K8385" t="s">
        <v>3401</v>
      </c>
      <c r="L8385">
        <v>26</v>
      </c>
      <c r="M8385" t="s">
        <v>94</v>
      </c>
      <c r="N8385" t="s">
        <v>73</v>
      </c>
      <c r="O8385">
        <v>101</v>
      </c>
      <c r="P8385" t="s">
        <v>32</v>
      </c>
      <c r="S8385" t="s">
        <v>40</v>
      </c>
      <c r="T8385" t="s">
        <v>41</v>
      </c>
      <c r="U8385">
        <v>331</v>
      </c>
      <c r="Y8385" t="s">
        <v>11667</v>
      </c>
      <c r="AA8385">
        <v>34.122999999999998</v>
      </c>
      <c r="AB8385">
        <v>-118.2149</v>
      </c>
      <c r="AC8385">
        <f t="shared" si="130"/>
        <v>0</v>
      </c>
    </row>
    <row r="8386" spans="1:29" x14ac:dyDescent="0.35">
      <c r="A8386">
        <v>220916603</v>
      </c>
      <c r="B8386" s="1">
        <v>44892</v>
      </c>
      <c r="C8386" s="1">
        <v>44892</v>
      </c>
      <c r="D8386">
        <v>1520</v>
      </c>
      <c r="E8386">
        <v>9</v>
      </c>
      <c r="F8386" t="s">
        <v>49</v>
      </c>
      <c r="G8386">
        <v>998</v>
      </c>
      <c r="H8386">
        <v>1</v>
      </c>
      <c r="I8386">
        <v>440</v>
      </c>
      <c r="J8386" t="s">
        <v>213</v>
      </c>
      <c r="K8386" t="s">
        <v>2040</v>
      </c>
      <c r="L8386">
        <v>38</v>
      </c>
      <c r="M8386" t="s">
        <v>30</v>
      </c>
      <c r="N8386" t="s">
        <v>31</v>
      </c>
      <c r="O8386">
        <v>707</v>
      </c>
      <c r="P8386" t="s">
        <v>280</v>
      </c>
      <c r="S8386" t="s">
        <v>40</v>
      </c>
      <c r="T8386" t="s">
        <v>41</v>
      </c>
      <c r="U8386">
        <v>440</v>
      </c>
      <c r="Y8386" t="s">
        <v>11668</v>
      </c>
      <c r="AA8386">
        <v>34.133899999999997</v>
      </c>
      <c r="AB8386">
        <v>-118.4234</v>
      </c>
      <c r="AC8386">
        <f t="shared" si="130"/>
        <v>0</v>
      </c>
    </row>
    <row r="8387" spans="1:29" x14ac:dyDescent="0.35">
      <c r="A8387">
        <v>220917163</v>
      </c>
      <c r="B8387" s="1">
        <v>44905</v>
      </c>
      <c r="C8387" s="1">
        <v>44562</v>
      </c>
      <c r="D8387">
        <v>1100</v>
      </c>
      <c r="E8387">
        <v>9</v>
      </c>
      <c r="F8387" t="s">
        <v>49</v>
      </c>
      <c r="G8387">
        <v>964</v>
      </c>
      <c r="H8387">
        <v>2</v>
      </c>
      <c r="I8387">
        <v>624</v>
      </c>
      <c r="J8387" t="s">
        <v>171</v>
      </c>
      <c r="K8387" t="s">
        <v>11669</v>
      </c>
      <c r="L8387">
        <v>28</v>
      </c>
      <c r="M8387" t="s">
        <v>94</v>
      </c>
      <c r="N8387" t="s">
        <v>73</v>
      </c>
      <c r="O8387">
        <v>203</v>
      </c>
      <c r="P8387" t="s">
        <v>101</v>
      </c>
      <c r="Q8387">
        <v>400</v>
      </c>
      <c r="R8387" t="s">
        <v>143</v>
      </c>
      <c r="S8387" t="s">
        <v>84</v>
      </c>
      <c r="T8387" t="s">
        <v>85</v>
      </c>
      <c r="U8387">
        <v>624</v>
      </c>
      <c r="Y8387" t="s">
        <v>4734</v>
      </c>
      <c r="AA8387">
        <v>34.160299999999999</v>
      </c>
      <c r="AB8387">
        <v>-118.43989999999999</v>
      </c>
      <c r="AC8387">
        <f t="shared" ref="AC8387:AC8450" si="131">IF(OR((S:S)="CC", S:S="AA",S:S="JA"), 1, 0)</f>
        <v>0</v>
      </c>
    </row>
    <row r="8388" spans="1:29" x14ac:dyDescent="0.35">
      <c r="A8388">
        <v>221516607</v>
      </c>
      <c r="B8388" s="1">
        <v>44861</v>
      </c>
      <c r="C8388" s="1">
        <v>44860</v>
      </c>
      <c r="D8388">
        <v>2200</v>
      </c>
      <c r="E8388">
        <v>15</v>
      </c>
      <c r="F8388" t="s">
        <v>10519</v>
      </c>
      <c r="G8388">
        <v>1562</v>
      </c>
      <c r="H8388">
        <v>1</v>
      </c>
      <c r="I8388">
        <v>330</v>
      </c>
      <c r="J8388" t="s">
        <v>37</v>
      </c>
      <c r="K8388" t="s">
        <v>1063</v>
      </c>
      <c r="L8388">
        <v>20</v>
      </c>
      <c r="M8388" t="s">
        <v>94</v>
      </c>
      <c r="N8388" t="s">
        <v>73</v>
      </c>
      <c r="O8388">
        <v>122</v>
      </c>
      <c r="P8388" t="s">
        <v>275</v>
      </c>
      <c r="S8388" t="s">
        <v>40</v>
      </c>
      <c r="T8388" t="s">
        <v>41</v>
      </c>
      <c r="U8388">
        <v>330</v>
      </c>
      <c r="Y8388" t="s">
        <v>11670</v>
      </c>
      <c r="AA8388">
        <v>34.154000000000003</v>
      </c>
      <c r="AB8388">
        <v>-118.41379999999999</v>
      </c>
      <c r="AC8388">
        <f t="shared" si="131"/>
        <v>0</v>
      </c>
    </row>
    <row r="8389" spans="1:29" x14ac:dyDescent="0.35">
      <c r="A8389">
        <v>221309461</v>
      </c>
      <c r="B8389" s="1">
        <v>44663</v>
      </c>
      <c r="C8389" s="1">
        <v>44659</v>
      </c>
      <c r="D8389">
        <v>1200</v>
      </c>
      <c r="E8389">
        <v>13</v>
      </c>
      <c r="F8389" t="s">
        <v>62</v>
      </c>
      <c r="G8389">
        <v>1385</v>
      </c>
      <c r="H8389">
        <v>1</v>
      </c>
      <c r="I8389">
        <v>440</v>
      </c>
      <c r="J8389" t="s">
        <v>213</v>
      </c>
      <c r="K8389" t="s">
        <v>332</v>
      </c>
      <c r="L8389">
        <v>31</v>
      </c>
      <c r="M8389" t="s">
        <v>94</v>
      </c>
      <c r="N8389" t="s">
        <v>163</v>
      </c>
      <c r="O8389">
        <v>101</v>
      </c>
      <c r="P8389" t="s">
        <v>32</v>
      </c>
      <c r="S8389" t="s">
        <v>40</v>
      </c>
      <c r="T8389" t="s">
        <v>41</v>
      </c>
      <c r="U8389">
        <v>440</v>
      </c>
      <c r="Y8389" t="s">
        <v>11671</v>
      </c>
      <c r="AA8389">
        <v>33.984299999999998</v>
      </c>
      <c r="AB8389">
        <v>-118.2696</v>
      </c>
      <c r="AC8389">
        <f t="shared" si="131"/>
        <v>0</v>
      </c>
    </row>
    <row r="8390" spans="1:29" x14ac:dyDescent="0.35">
      <c r="A8390">
        <v>220913292</v>
      </c>
      <c r="B8390" s="1">
        <v>44804</v>
      </c>
      <c r="C8390" s="1">
        <v>44804</v>
      </c>
      <c r="D8390">
        <v>1645</v>
      </c>
      <c r="E8390">
        <v>9</v>
      </c>
      <c r="F8390" t="s">
        <v>49</v>
      </c>
      <c r="G8390">
        <v>915</v>
      </c>
      <c r="H8390">
        <v>2</v>
      </c>
      <c r="I8390">
        <v>624</v>
      </c>
      <c r="J8390" t="s">
        <v>171</v>
      </c>
      <c r="K8390" t="s">
        <v>11672</v>
      </c>
      <c r="L8390">
        <v>24</v>
      </c>
      <c r="M8390" t="s">
        <v>30</v>
      </c>
      <c r="N8390" t="s">
        <v>95</v>
      </c>
      <c r="O8390">
        <v>203</v>
      </c>
      <c r="P8390" t="s">
        <v>101</v>
      </c>
      <c r="Q8390">
        <v>400</v>
      </c>
      <c r="R8390" t="s">
        <v>143</v>
      </c>
      <c r="S8390" t="s">
        <v>84</v>
      </c>
      <c r="T8390" t="s">
        <v>85</v>
      </c>
      <c r="U8390">
        <v>624</v>
      </c>
      <c r="Y8390" t="s">
        <v>3630</v>
      </c>
      <c r="AA8390">
        <v>34.197600000000001</v>
      </c>
      <c r="AB8390">
        <v>-118.4443</v>
      </c>
      <c r="AC8390">
        <f t="shared" si="131"/>
        <v>0</v>
      </c>
    </row>
    <row r="8391" spans="1:29" x14ac:dyDescent="0.35">
      <c r="A8391">
        <v>221421660</v>
      </c>
      <c r="B8391" s="1">
        <v>44924</v>
      </c>
      <c r="C8391" s="1">
        <v>44924</v>
      </c>
      <c r="D8391">
        <v>1</v>
      </c>
      <c r="E8391">
        <v>14</v>
      </c>
      <c r="F8391" t="s">
        <v>10500</v>
      </c>
      <c r="G8391">
        <v>1457</v>
      </c>
      <c r="H8391">
        <v>1</v>
      </c>
      <c r="I8391">
        <v>310</v>
      </c>
      <c r="J8391" t="s">
        <v>71</v>
      </c>
      <c r="K8391" t="s">
        <v>81</v>
      </c>
      <c r="L8391">
        <v>51</v>
      </c>
      <c r="M8391" t="s">
        <v>30</v>
      </c>
      <c r="N8391" t="s">
        <v>73</v>
      </c>
      <c r="O8391">
        <v>411</v>
      </c>
      <c r="P8391" t="s">
        <v>4854</v>
      </c>
      <c r="S8391" t="s">
        <v>40</v>
      </c>
      <c r="T8391" t="s">
        <v>41</v>
      </c>
      <c r="U8391">
        <v>310</v>
      </c>
      <c r="Y8391" t="s">
        <v>11673</v>
      </c>
      <c r="AA8391">
        <v>33.992699999999999</v>
      </c>
      <c r="AB8391">
        <v>-118.4145</v>
      </c>
      <c r="AC8391">
        <f t="shared" si="131"/>
        <v>0</v>
      </c>
    </row>
    <row r="8392" spans="1:29" x14ac:dyDescent="0.35">
      <c r="A8392">
        <v>221707299</v>
      </c>
      <c r="B8392" s="1">
        <v>44607</v>
      </c>
      <c r="C8392" s="1">
        <v>44587</v>
      </c>
      <c r="D8392">
        <v>700</v>
      </c>
      <c r="E8392">
        <v>17</v>
      </c>
      <c r="F8392" t="s">
        <v>10498</v>
      </c>
      <c r="G8392">
        <v>1701</v>
      </c>
      <c r="H8392">
        <v>2</v>
      </c>
      <c r="I8392">
        <v>354</v>
      </c>
      <c r="J8392" t="s">
        <v>167</v>
      </c>
      <c r="K8392" t="s">
        <v>11674</v>
      </c>
      <c r="L8392">
        <v>64</v>
      </c>
      <c r="M8392" t="s">
        <v>30</v>
      </c>
      <c r="N8392" t="s">
        <v>94</v>
      </c>
      <c r="O8392">
        <v>710</v>
      </c>
      <c r="P8392" t="s">
        <v>394</v>
      </c>
      <c r="S8392" t="s">
        <v>40</v>
      </c>
      <c r="T8392" t="s">
        <v>41</v>
      </c>
      <c r="U8392">
        <v>354</v>
      </c>
      <c r="Y8392" t="s">
        <v>11675</v>
      </c>
      <c r="AA8392">
        <v>34.285600000000002</v>
      </c>
      <c r="AB8392">
        <v>-118.56910000000001</v>
      </c>
      <c r="AC8392">
        <f t="shared" si="131"/>
        <v>0</v>
      </c>
    </row>
    <row r="8393" spans="1:29" x14ac:dyDescent="0.35">
      <c r="A8393">
        <v>220813156</v>
      </c>
      <c r="B8393" s="1">
        <v>44785</v>
      </c>
      <c r="C8393" s="1">
        <v>44778</v>
      </c>
      <c r="D8393">
        <v>1000</v>
      </c>
      <c r="E8393">
        <v>8</v>
      </c>
      <c r="F8393" t="s">
        <v>109</v>
      </c>
      <c r="G8393">
        <v>881</v>
      </c>
      <c r="H8393">
        <v>1</v>
      </c>
      <c r="I8393">
        <v>510</v>
      </c>
      <c r="J8393" t="s">
        <v>29</v>
      </c>
      <c r="L8393">
        <v>0</v>
      </c>
      <c r="O8393">
        <v>101</v>
      </c>
      <c r="P8393" t="s">
        <v>32</v>
      </c>
      <c r="S8393" t="s">
        <v>40</v>
      </c>
      <c r="T8393" t="s">
        <v>41</v>
      </c>
      <c r="U8393">
        <v>510</v>
      </c>
      <c r="Y8393" t="s">
        <v>11676</v>
      </c>
      <c r="AA8393">
        <v>34.033299999999997</v>
      </c>
      <c r="AB8393">
        <v>-118.44410000000001</v>
      </c>
      <c r="AC8393">
        <f t="shared" si="131"/>
        <v>0</v>
      </c>
    </row>
    <row r="8394" spans="1:29" x14ac:dyDescent="0.35">
      <c r="A8394">
        <v>220319085</v>
      </c>
      <c r="B8394" s="1">
        <v>44859</v>
      </c>
      <c r="C8394" s="1">
        <v>44859</v>
      </c>
      <c r="D8394">
        <v>345</v>
      </c>
      <c r="E8394">
        <v>3</v>
      </c>
      <c r="F8394" t="s">
        <v>43</v>
      </c>
      <c r="G8394">
        <v>326</v>
      </c>
      <c r="H8394">
        <v>2</v>
      </c>
      <c r="I8394">
        <v>626</v>
      </c>
      <c r="J8394" t="s">
        <v>141</v>
      </c>
      <c r="K8394" t="s">
        <v>11677</v>
      </c>
      <c r="L8394">
        <v>57</v>
      </c>
      <c r="M8394" t="s">
        <v>30</v>
      </c>
      <c r="N8394" t="s">
        <v>163</v>
      </c>
      <c r="O8394">
        <v>502</v>
      </c>
      <c r="P8394" t="s">
        <v>47</v>
      </c>
      <c r="Q8394">
        <v>400</v>
      </c>
      <c r="R8394" t="s">
        <v>143</v>
      </c>
      <c r="S8394" t="s">
        <v>84</v>
      </c>
      <c r="T8394" t="s">
        <v>85</v>
      </c>
      <c r="U8394">
        <v>626</v>
      </c>
      <c r="Y8394" t="s">
        <v>6244</v>
      </c>
      <c r="AA8394">
        <v>34.032699999999998</v>
      </c>
      <c r="AB8394">
        <v>-118.3078</v>
      </c>
      <c r="AC8394">
        <f t="shared" si="131"/>
        <v>0</v>
      </c>
    </row>
    <row r="8395" spans="1:29" x14ac:dyDescent="0.35">
      <c r="A8395">
        <v>221216827</v>
      </c>
      <c r="B8395" s="1">
        <v>44773</v>
      </c>
      <c r="C8395" s="1">
        <v>44769</v>
      </c>
      <c r="D8395">
        <v>1300</v>
      </c>
      <c r="E8395">
        <v>12</v>
      </c>
      <c r="F8395" t="s">
        <v>68</v>
      </c>
      <c r="G8395">
        <v>1211</v>
      </c>
      <c r="H8395">
        <v>1</v>
      </c>
      <c r="I8395">
        <v>310</v>
      </c>
      <c r="J8395" t="s">
        <v>71</v>
      </c>
      <c r="K8395" t="s">
        <v>8514</v>
      </c>
      <c r="L8395">
        <v>37</v>
      </c>
      <c r="M8395" t="s">
        <v>94</v>
      </c>
      <c r="N8395" t="s">
        <v>163</v>
      </c>
      <c r="O8395">
        <v>502</v>
      </c>
      <c r="P8395" t="s">
        <v>47</v>
      </c>
      <c r="S8395" t="s">
        <v>40</v>
      </c>
      <c r="T8395" t="s">
        <v>41</v>
      </c>
      <c r="U8395">
        <v>310</v>
      </c>
      <c r="Y8395" t="s">
        <v>11678</v>
      </c>
      <c r="AA8395">
        <v>33.992199999999997</v>
      </c>
      <c r="AB8395">
        <v>-118.3276</v>
      </c>
      <c r="AC8395">
        <f t="shared" si="131"/>
        <v>0</v>
      </c>
    </row>
    <row r="8396" spans="1:29" x14ac:dyDescent="0.35">
      <c r="A8396">
        <v>221713609</v>
      </c>
      <c r="B8396" s="1">
        <v>44820</v>
      </c>
      <c r="C8396" s="1">
        <v>44819</v>
      </c>
      <c r="D8396">
        <v>1800</v>
      </c>
      <c r="E8396">
        <v>17</v>
      </c>
      <c r="F8396" t="s">
        <v>10498</v>
      </c>
      <c r="G8396">
        <v>1745</v>
      </c>
      <c r="H8396">
        <v>1</v>
      </c>
      <c r="I8396">
        <v>420</v>
      </c>
      <c r="J8396" t="s">
        <v>352</v>
      </c>
      <c r="L8396">
        <v>0</v>
      </c>
      <c r="O8396">
        <v>101</v>
      </c>
      <c r="P8396" t="s">
        <v>32</v>
      </c>
      <c r="S8396" t="s">
        <v>40</v>
      </c>
      <c r="T8396" t="s">
        <v>41</v>
      </c>
      <c r="U8396">
        <v>420</v>
      </c>
      <c r="Y8396" t="s">
        <v>11679</v>
      </c>
      <c r="AA8396">
        <v>34.261200000000002</v>
      </c>
      <c r="AB8396">
        <v>-118.5154</v>
      </c>
      <c r="AC8396">
        <f t="shared" si="131"/>
        <v>0</v>
      </c>
    </row>
    <row r="8397" spans="1:29" x14ac:dyDescent="0.35">
      <c r="A8397">
        <v>221212810</v>
      </c>
      <c r="B8397" s="1">
        <v>44712</v>
      </c>
      <c r="C8397" s="1">
        <v>44712</v>
      </c>
      <c r="D8397">
        <v>150</v>
      </c>
      <c r="E8397">
        <v>12</v>
      </c>
      <c r="F8397" t="s">
        <v>68</v>
      </c>
      <c r="G8397">
        <v>1208</v>
      </c>
      <c r="H8397">
        <v>2</v>
      </c>
      <c r="I8397">
        <v>930</v>
      </c>
      <c r="J8397" t="s">
        <v>339</v>
      </c>
      <c r="K8397" t="s">
        <v>11680</v>
      </c>
      <c r="L8397">
        <v>45</v>
      </c>
      <c r="M8397" t="s">
        <v>30</v>
      </c>
      <c r="N8397" t="s">
        <v>95</v>
      </c>
      <c r="O8397">
        <v>157</v>
      </c>
      <c r="P8397" t="s">
        <v>6103</v>
      </c>
      <c r="Q8397">
        <v>511</v>
      </c>
      <c r="R8397" t="s">
        <v>151</v>
      </c>
      <c r="S8397" t="s">
        <v>33</v>
      </c>
      <c r="T8397" t="s">
        <v>34</v>
      </c>
      <c r="U8397">
        <v>930</v>
      </c>
      <c r="Y8397" t="s">
        <v>11681</v>
      </c>
      <c r="AA8397">
        <v>34.000599999999999</v>
      </c>
      <c r="AB8397">
        <v>-118.2856</v>
      </c>
      <c r="AC8397">
        <f t="shared" si="131"/>
        <v>1</v>
      </c>
    </row>
    <row r="8398" spans="1:29" x14ac:dyDescent="0.35">
      <c r="A8398">
        <v>220308072</v>
      </c>
      <c r="B8398" s="1">
        <v>44645</v>
      </c>
      <c r="C8398" s="1">
        <v>44637</v>
      </c>
      <c r="D8398">
        <v>1239</v>
      </c>
      <c r="E8398">
        <v>3</v>
      </c>
      <c r="F8398" t="s">
        <v>43</v>
      </c>
      <c r="G8398">
        <v>392</v>
      </c>
      <c r="H8398">
        <v>1</v>
      </c>
      <c r="I8398">
        <v>341</v>
      </c>
      <c r="J8398" t="s">
        <v>157</v>
      </c>
      <c r="K8398" t="s">
        <v>11682</v>
      </c>
      <c r="L8398">
        <v>26</v>
      </c>
      <c r="M8398" t="s">
        <v>94</v>
      </c>
      <c r="N8398" t="s">
        <v>163</v>
      </c>
      <c r="O8398">
        <v>119</v>
      </c>
      <c r="P8398" t="s">
        <v>333</v>
      </c>
      <c r="S8398" t="s">
        <v>40</v>
      </c>
      <c r="T8398" t="s">
        <v>41</v>
      </c>
      <c r="U8398">
        <v>341</v>
      </c>
      <c r="Y8398" t="s">
        <v>11683</v>
      </c>
      <c r="AA8398">
        <v>33.996200000000002</v>
      </c>
      <c r="AB8398">
        <v>-118.3214</v>
      </c>
      <c r="AC8398">
        <f t="shared" si="131"/>
        <v>0</v>
      </c>
    </row>
    <row r="8399" spans="1:29" x14ac:dyDescent="0.35">
      <c r="A8399">
        <v>220409881</v>
      </c>
      <c r="B8399" s="1">
        <v>44728</v>
      </c>
      <c r="C8399" s="1">
        <v>44727</v>
      </c>
      <c r="D8399">
        <v>1600</v>
      </c>
      <c r="E8399">
        <v>4</v>
      </c>
      <c r="F8399" t="s">
        <v>54</v>
      </c>
      <c r="G8399">
        <v>477</v>
      </c>
      <c r="H8399">
        <v>1</v>
      </c>
      <c r="I8399">
        <v>341</v>
      </c>
      <c r="J8399" t="s">
        <v>157</v>
      </c>
      <c r="K8399" t="s">
        <v>1186</v>
      </c>
      <c r="L8399">
        <v>0</v>
      </c>
      <c r="M8399" t="s">
        <v>30</v>
      </c>
      <c r="N8399" t="s">
        <v>73</v>
      </c>
      <c r="O8399">
        <v>704</v>
      </c>
      <c r="P8399" t="s">
        <v>1204</v>
      </c>
      <c r="S8399" t="s">
        <v>40</v>
      </c>
      <c r="T8399" t="s">
        <v>41</v>
      </c>
      <c r="U8399">
        <v>341</v>
      </c>
      <c r="Y8399" t="s">
        <v>11684</v>
      </c>
      <c r="AA8399">
        <v>34.029800000000002</v>
      </c>
      <c r="AB8399">
        <v>-118.2114</v>
      </c>
      <c r="AC8399">
        <f t="shared" si="131"/>
        <v>0</v>
      </c>
    </row>
    <row r="8400" spans="1:29" x14ac:dyDescent="0.35">
      <c r="A8400">
        <v>222012266</v>
      </c>
      <c r="B8400" s="1">
        <v>44747</v>
      </c>
      <c r="C8400" s="1">
        <v>44746</v>
      </c>
      <c r="D8400">
        <v>1</v>
      </c>
      <c r="E8400">
        <v>20</v>
      </c>
      <c r="F8400" t="s">
        <v>10529</v>
      </c>
      <c r="G8400">
        <v>2069</v>
      </c>
      <c r="H8400">
        <v>2</v>
      </c>
      <c r="I8400">
        <v>649</v>
      </c>
      <c r="J8400" t="s">
        <v>1038</v>
      </c>
      <c r="K8400" t="s">
        <v>11685</v>
      </c>
      <c r="L8400">
        <v>64</v>
      </c>
      <c r="M8400" t="s">
        <v>30</v>
      </c>
      <c r="N8400" t="s">
        <v>163</v>
      </c>
      <c r="O8400">
        <v>602</v>
      </c>
      <c r="P8400" t="s">
        <v>5715</v>
      </c>
      <c r="S8400" t="s">
        <v>40</v>
      </c>
      <c r="T8400" t="s">
        <v>41</v>
      </c>
      <c r="U8400">
        <v>649</v>
      </c>
      <c r="Y8400" t="s">
        <v>11686</v>
      </c>
      <c r="AA8400">
        <v>34.050800000000002</v>
      </c>
      <c r="AB8400">
        <v>-118.2854</v>
      </c>
      <c r="AC8400">
        <f t="shared" si="131"/>
        <v>0</v>
      </c>
    </row>
    <row r="8401" spans="1:29" x14ac:dyDescent="0.35">
      <c r="A8401">
        <v>221404563</v>
      </c>
      <c r="B8401" s="1">
        <v>44573</v>
      </c>
      <c r="C8401" s="1">
        <v>44573</v>
      </c>
      <c r="D8401">
        <v>1630</v>
      </c>
      <c r="E8401">
        <v>14</v>
      </c>
      <c r="F8401" t="s">
        <v>10500</v>
      </c>
      <c r="G8401">
        <v>1494</v>
      </c>
      <c r="H8401">
        <v>2</v>
      </c>
      <c r="I8401">
        <v>888</v>
      </c>
      <c r="J8401" t="s">
        <v>250</v>
      </c>
      <c r="K8401">
        <v>2004</v>
      </c>
      <c r="L8401">
        <v>0</v>
      </c>
      <c r="M8401" t="s">
        <v>46</v>
      </c>
      <c r="N8401" t="s">
        <v>46</v>
      </c>
      <c r="O8401">
        <v>212</v>
      </c>
      <c r="P8401" t="s">
        <v>10782</v>
      </c>
      <c r="S8401" t="s">
        <v>40</v>
      </c>
      <c r="T8401" t="s">
        <v>41</v>
      </c>
      <c r="U8401">
        <v>888</v>
      </c>
      <c r="Y8401" t="s">
        <v>11336</v>
      </c>
      <c r="AA8401">
        <v>33.945500000000003</v>
      </c>
      <c r="AB8401">
        <v>-118.40009999999999</v>
      </c>
      <c r="AC8401">
        <f t="shared" si="131"/>
        <v>0</v>
      </c>
    </row>
    <row r="8402" spans="1:29" x14ac:dyDescent="0.35">
      <c r="A8402">
        <v>220117634</v>
      </c>
      <c r="B8402" s="1">
        <v>44778</v>
      </c>
      <c r="C8402" s="1">
        <v>44766</v>
      </c>
      <c r="D8402">
        <v>300</v>
      </c>
      <c r="E8402">
        <v>1</v>
      </c>
      <c r="F8402" t="s">
        <v>36</v>
      </c>
      <c r="G8402">
        <v>182</v>
      </c>
      <c r="H8402">
        <v>2</v>
      </c>
      <c r="I8402">
        <v>624</v>
      </c>
      <c r="J8402" t="s">
        <v>171</v>
      </c>
      <c r="K8402" t="s">
        <v>11687</v>
      </c>
      <c r="L8402">
        <v>18</v>
      </c>
      <c r="M8402" t="s">
        <v>94</v>
      </c>
      <c r="N8402" t="s">
        <v>163</v>
      </c>
      <c r="O8402">
        <v>101</v>
      </c>
      <c r="P8402" t="s">
        <v>32</v>
      </c>
      <c r="Q8402">
        <v>400</v>
      </c>
      <c r="R8402" t="s">
        <v>143</v>
      </c>
      <c r="S8402" t="s">
        <v>40</v>
      </c>
      <c r="T8402" t="s">
        <v>41</v>
      </c>
      <c r="U8402">
        <v>624</v>
      </c>
      <c r="Y8402" t="s">
        <v>1020</v>
      </c>
      <c r="Z8402" t="s">
        <v>2092</v>
      </c>
      <c r="AA8402">
        <v>34.040500000000002</v>
      </c>
      <c r="AB8402">
        <v>-118.2604</v>
      </c>
      <c r="AC8402">
        <f t="shared" si="131"/>
        <v>0</v>
      </c>
    </row>
    <row r="8403" spans="1:29" x14ac:dyDescent="0.35">
      <c r="A8403">
        <v>221117786</v>
      </c>
      <c r="B8403" s="1">
        <v>44918</v>
      </c>
      <c r="C8403" s="1">
        <v>44918</v>
      </c>
      <c r="D8403">
        <v>950</v>
      </c>
      <c r="E8403">
        <v>11</v>
      </c>
      <c r="F8403" t="s">
        <v>64</v>
      </c>
      <c r="G8403">
        <v>1147</v>
      </c>
      <c r="H8403">
        <v>2</v>
      </c>
      <c r="I8403">
        <v>745</v>
      </c>
      <c r="J8403" t="s">
        <v>139</v>
      </c>
      <c r="K8403">
        <v>329</v>
      </c>
      <c r="L8403">
        <v>32</v>
      </c>
      <c r="M8403" t="s">
        <v>30</v>
      </c>
      <c r="N8403" t="s">
        <v>95</v>
      </c>
      <c r="O8403">
        <v>101</v>
      </c>
      <c r="P8403" t="s">
        <v>32</v>
      </c>
      <c r="S8403" t="s">
        <v>40</v>
      </c>
      <c r="T8403" t="s">
        <v>41</v>
      </c>
      <c r="U8403">
        <v>745</v>
      </c>
      <c r="Y8403" t="s">
        <v>11688</v>
      </c>
      <c r="AA8403">
        <v>34.097299999999997</v>
      </c>
      <c r="AB8403">
        <v>-118.2283</v>
      </c>
      <c r="AC8403">
        <f t="shared" si="131"/>
        <v>0</v>
      </c>
    </row>
    <row r="8404" spans="1:29" x14ac:dyDescent="0.35">
      <c r="A8404">
        <v>221205245</v>
      </c>
      <c r="B8404" s="1">
        <v>44585</v>
      </c>
      <c r="C8404" s="1">
        <v>44562</v>
      </c>
      <c r="D8404">
        <v>1330</v>
      </c>
      <c r="E8404">
        <v>12</v>
      </c>
      <c r="F8404" t="s">
        <v>68</v>
      </c>
      <c r="G8404">
        <v>1269</v>
      </c>
      <c r="H8404">
        <v>1</v>
      </c>
      <c r="I8404">
        <v>310</v>
      </c>
      <c r="J8404" t="s">
        <v>71</v>
      </c>
      <c r="K8404" t="s">
        <v>81</v>
      </c>
      <c r="L8404">
        <v>26</v>
      </c>
      <c r="M8404" t="s">
        <v>30</v>
      </c>
      <c r="N8404" t="s">
        <v>163</v>
      </c>
      <c r="O8404">
        <v>501</v>
      </c>
      <c r="P8404" t="s">
        <v>164</v>
      </c>
      <c r="S8404" t="s">
        <v>40</v>
      </c>
      <c r="T8404" t="s">
        <v>41</v>
      </c>
      <c r="U8404">
        <v>310</v>
      </c>
      <c r="Y8404" t="s">
        <v>8242</v>
      </c>
      <c r="AA8404">
        <v>33.964700000000001</v>
      </c>
      <c r="AB8404">
        <v>-118.2651</v>
      </c>
      <c r="AC8404">
        <f t="shared" si="131"/>
        <v>0</v>
      </c>
    </row>
    <row r="8405" spans="1:29" x14ac:dyDescent="0.35">
      <c r="A8405">
        <v>220809055</v>
      </c>
      <c r="B8405" s="1">
        <v>44683</v>
      </c>
      <c r="C8405" s="1">
        <v>44683</v>
      </c>
      <c r="D8405">
        <v>1</v>
      </c>
      <c r="E8405">
        <v>8</v>
      </c>
      <c r="F8405" t="s">
        <v>109</v>
      </c>
      <c r="G8405">
        <v>882</v>
      </c>
      <c r="H8405">
        <v>1</v>
      </c>
      <c r="I8405">
        <v>442</v>
      </c>
      <c r="J8405" t="s">
        <v>179</v>
      </c>
      <c r="K8405" t="s">
        <v>3057</v>
      </c>
      <c r="L8405">
        <v>0</v>
      </c>
      <c r="M8405" t="s">
        <v>46</v>
      </c>
      <c r="N8405" t="s">
        <v>46</v>
      </c>
      <c r="O8405">
        <v>404</v>
      </c>
      <c r="P8405" t="s">
        <v>1637</v>
      </c>
      <c r="Q8405">
        <v>400</v>
      </c>
      <c r="R8405" t="s">
        <v>143</v>
      </c>
      <c r="S8405" t="s">
        <v>40</v>
      </c>
      <c r="T8405" t="s">
        <v>41</v>
      </c>
      <c r="U8405">
        <v>442</v>
      </c>
      <c r="Y8405" t="s">
        <v>4676</v>
      </c>
      <c r="AA8405">
        <v>34.037999999999997</v>
      </c>
      <c r="AB8405">
        <v>-118.4436</v>
      </c>
      <c r="AC8405">
        <f t="shared" si="131"/>
        <v>0</v>
      </c>
    </row>
    <row r="8406" spans="1:29" x14ac:dyDescent="0.35">
      <c r="A8406">
        <v>222104250</v>
      </c>
      <c r="B8406" s="1">
        <v>44569</v>
      </c>
      <c r="C8406" s="1">
        <v>44568</v>
      </c>
      <c r="D8406">
        <v>2000</v>
      </c>
      <c r="E8406">
        <v>21</v>
      </c>
      <c r="F8406" t="s">
        <v>10503</v>
      </c>
      <c r="G8406">
        <v>2134</v>
      </c>
      <c r="H8406">
        <v>1</v>
      </c>
      <c r="I8406">
        <v>310</v>
      </c>
      <c r="J8406" t="s">
        <v>71</v>
      </c>
      <c r="K8406" t="s">
        <v>81</v>
      </c>
      <c r="L8406">
        <v>35</v>
      </c>
      <c r="M8406" t="s">
        <v>30</v>
      </c>
      <c r="N8406" t="s">
        <v>46</v>
      </c>
      <c r="O8406">
        <v>242</v>
      </c>
      <c r="P8406" t="s">
        <v>511</v>
      </c>
      <c r="S8406" t="s">
        <v>40</v>
      </c>
      <c r="T8406" t="s">
        <v>41</v>
      </c>
      <c r="U8406">
        <v>310</v>
      </c>
      <c r="Y8406" t="s">
        <v>11689</v>
      </c>
      <c r="AA8406">
        <v>34.203400000000002</v>
      </c>
      <c r="AB8406">
        <v>-118.6135</v>
      </c>
      <c r="AC8406">
        <f t="shared" si="131"/>
        <v>0</v>
      </c>
    </row>
    <row r="8407" spans="1:29" x14ac:dyDescent="0.35">
      <c r="A8407">
        <v>221419699</v>
      </c>
      <c r="B8407" s="1">
        <v>44897</v>
      </c>
      <c r="C8407" s="1">
        <v>44893</v>
      </c>
      <c r="D8407">
        <v>805</v>
      </c>
      <c r="E8407">
        <v>14</v>
      </c>
      <c r="F8407" t="s">
        <v>10500</v>
      </c>
      <c r="G8407">
        <v>1435</v>
      </c>
      <c r="H8407">
        <v>1</v>
      </c>
      <c r="I8407">
        <v>341</v>
      </c>
      <c r="J8407" t="s">
        <v>157</v>
      </c>
      <c r="K8407">
        <v>394</v>
      </c>
      <c r="L8407">
        <v>47</v>
      </c>
      <c r="M8407" t="s">
        <v>94</v>
      </c>
      <c r="N8407" t="s">
        <v>73</v>
      </c>
      <c r="O8407">
        <v>501</v>
      </c>
      <c r="P8407" t="s">
        <v>164</v>
      </c>
      <c r="S8407" t="s">
        <v>40</v>
      </c>
      <c r="T8407" t="s">
        <v>41</v>
      </c>
      <c r="U8407">
        <v>341</v>
      </c>
      <c r="Y8407" t="s">
        <v>11690</v>
      </c>
      <c r="AA8407">
        <v>34.011200000000002</v>
      </c>
      <c r="AB8407">
        <v>-118.43770000000001</v>
      </c>
      <c r="AC8407">
        <f t="shared" si="131"/>
        <v>0</v>
      </c>
    </row>
    <row r="8408" spans="1:29" x14ac:dyDescent="0.35">
      <c r="A8408">
        <v>220222357</v>
      </c>
      <c r="B8408" s="1">
        <v>44924</v>
      </c>
      <c r="C8408" s="1">
        <v>44908</v>
      </c>
      <c r="D8408">
        <v>1330</v>
      </c>
      <c r="E8408">
        <v>2</v>
      </c>
      <c r="F8408" t="s">
        <v>56</v>
      </c>
      <c r="G8408">
        <v>245</v>
      </c>
      <c r="H8408">
        <v>2</v>
      </c>
      <c r="I8408">
        <v>354</v>
      </c>
      <c r="J8408" t="s">
        <v>167</v>
      </c>
      <c r="K8408" t="s">
        <v>11691</v>
      </c>
      <c r="L8408">
        <v>29</v>
      </c>
      <c r="M8408" t="s">
        <v>94</v>
      </c>
      <c r="N8408" t="s">
        <v>95</v>
      </c>
      <c r="O8408">
        <v>203</v>
      </c>
      <c r="P8408" t="s">
        <v>101</v>
      </c>
      <c r="S8408" t="s">
        <v>40</v>
      </c>
      <c r="T8408" t="s">
        <v>41</v>
      </c>
      <c r="U8408">
        <v>354</v>
      </c>
      <c r="Y8408" t="s">
        <v>7857</v>
      </c>
      <c r="AA8408">
        <v>34.061199999999999</v>
      </c>
      <c r="AB8408">
        <v>-118.27849999999999</v>
      </c>
      <c r="AC8408">
        <f t="shared" si="131"/>
        <v>0</v>
      </c>
    </row>
    <row r="8409" spans="1:29" x14ac:dyDescent="0.35">
      <c r="A8409">
        <v>220705904</v>
      </c>
      <c r="B8409" s="1">
        <v>44611</v>
      </c>
      <c r="C8409" s="1">
        <v>44610</v>
      </c>
      <c r="D8409">
        <v>1500</v>
      </c>
      <c r="E8409">
        <v>7</v>
      </c>
      <c r="F8409" t="s">
        <v>28</v>
      </c>
      <c r="G8409">
        <v>734</v>
      </c>
      <c r="H8409">
        <v>1</v>
      </c>
      <c r="I8409">
        <v>761</v>
      </c>
      <c r="J8409" t="s">
        <v>403</v>
      </c>
      <c r="K8409" t="s">
        <v>11692</v>
      </c>
      <c r="L8409">
        <v>30</v>
      </c>
      <c r="M8409" t="s">
        <v>94</v>
      </c>
      <c r="N8409" t="s">
        <v>163</v>
      </c>
      <c r="O8409">
        <v>502</v>
      </c>
      <c r="P8409" t="s">
        <v>47</v>
      </c>
      <c r="Q8409">
        <v>102</v>
      </c>
      <c r="R8409" t="s">
        <v>219</v>
      </c>
      <c r="S8409" t="s">
        <v>84</v>
      </c>
      <c r="T8409" t="s">
        <v>85</v>
      </c>
      <c r="U8409">
        <v>761</v>
      </c>
      <c r="V8409">
        <v>930</v>
      </c>
      <c r="Y8409" t="s">
        <v>1084</v>
      </c>
      <c r="AA8409">
        <v>34.070799999999998</v>
      </c>
      <c r="AB8409">
        <v>-118.3563</v>
      </c>
      <c r="AC8409">
        <f t="shared" si="131"/>
        <v>0</v>
      </c>
    </row>
    <row r="8410" spans="1:29" x14ac:dyDescent="0.35">
      <c r="A8410">
        <v>221407452</v>
      </c>
      <c r="B8410" s="1">
        <v>44633</v>
      </c>
      <c r="C8410" s="1">
        <v>44632</v>
      </c>
      <c r="D8410">
        <v>2000</v>
      </c>
      <c r="E8410">
        <v>14</v>
      </c>
      <c r="F8410" t="s">
        <v>10500</v>
      </c>
      <c r="G8410">
        <v>1444</v>
      </c>
      <c r="H8410">
        <v>1</v>
      </c>
      <c r="I8410">
        <v>330</v>
      </c>
      <c r="J8410" t="s">
        <v>37</v>
      </c>
      <c r="K8410" t="s">
        <v>11693</v>
      </c>
      <c r="L8410">
        <v>29</v>
      </c>
      <c r="M8410" t="s">
        <v>30</v>
      </c>
      <c r="N8410" t="s">
        <v>31</v>
      </c>
      <c r="O8410">
        <v>101</v>
      </c>
      <c r="P8410" t="s">
        <v>32</v>
      </c>
      <c r="S8410" t="s">
        <v>40</v>
      </c>
      <c r="T8410" t="s">
        <v>41</v>
      </c>
      <c r="U8410">
        <v>330</v>
      </c>
      <c r="Y8410" t="s">
        <v>123</v>
      </c>
      <c r="Z8410" t="s">
        <v>11377</v>
      </c>
      <c r="AA8410">
        <v>33.988100000000003</v>
      </c>
      <c r="AB8410">
        <v>-118.4456</v>
      </c>
      <c r="AC8410">
        <f t="shared" si="131"/>
        <v>0</v>
      </c>
    </row>
    <row r="8411" spans="1:29" x14ac:dyDescent="0.35">
      <c r="A8411">
        <v>232010893</v>
      </c>
      <c r="B8411" s="1">
        <v>45071</v>
      </c>
      <c r="C8411" s="1">
        <v>44718</v>
      </c>
      <c r="D8411">
        <v>800</v>
      </c>
      <c r="E8411">
        <v>20</v>
      </c>
      <c r="F8411" t="s">
        <v>10529</v>
      </c>
      <c r="G8411">
        <v>2026</v>
      </c>
      <c r="H8411">
        <v>2</v>
      </c>
      <c r="I8411">
        <v>810</v>
      </c>
      <c r="J8411" t="s">
        <v>2028</v>
      </c>
      <c r="K8411" t="s">
        <v>11694</v>
      </c>
      <c r="L8411">
        <v>15</v>
      </c>
      <c r="M8411" t="s">
        <v>94</v>
      </c>
      <c r="N8411" t="s">
        <v>95</v>
      </c>
      <c r="O8411">
        <v>502</v>
      </c>
      <c r="P8411" t="s">
        <v>47</v>
      </c>
      <c r="S8411" t="s">
        <v>33</v>
      </c>
      <c r="T8411" t="s">
        <v>34</v>
      </c>
      <c r="U8411">
        <v>810</v>
      </c>
      <c r="Y8411" t="s">
        <v>11695</v>
      </c>
      <c r="AA8411">
        <v>34.069099999999999</v>
      </c>
      <c r="AB8411">
        <v>-118.2929</v>
      </c>
      <c r="AC8411">
        <f t="shared" si="131"/>
        <v>1</v>
      </c>
    </row>
    <row r="8412" spans="1:29" x14ac:dyDescent="0.35">
      <c r="A8412">
        <v>220106645</v>
      </c>
      <c r="B8412" s="1">
        <v>44606</v>
      </c>
      <c r="C8412" s="1">
        <v>44605</v>
      </c>
      <c r="D8412">
        <v>1710</v>
      </c>
      <c r="E8412">
        <v>1</v>
      </c>
      <c r="F8412" t="s">
        <v>36</v>
      </c>
      <c r="G8412">
        <v>112</v>
      </c>
      <c r="H8412">
        <v>2</v>
      </c>
      <c r="I8412">
        <v>740</v>
      </c>
      <c r="J8412" t="s">
        <v>224</v>
      </c>
      <c r="K8412" t="s">
        <v>3356</v>
      </c>
      <c r="L8412">
        <v>73</v>
      </c>
      <c r="M8412" t="s">
        <v>30</v>
      </c>
      <c r="N8412" t="s">
        <v>73</v>
      </c>
      <c r="O8412">
        <v>122</v>
      </c>
      <c r="P8412" t="s">
        <v>275</v>
      </c>
      <c r="S8412" t="s">
        <v>40</v>
      </c>
      <c r="T8412" t="s">
        <v>41</v>
      </c>
      <c r="U8412">
        <v>740</v>
      </c>
      <c r="Y8412" t="s">
        <v>11696</v>
      </c>
      <c r="AA8412">
        <v>34.0565</v>
      </c>
      <c r="AB8412">
        <v>-118.2445</v>
      </c>
      <c r="AC8412">
        <f t="shared" si="131"/>
        <v>0</v>
      </c>
    </row>
    <row r="8413" spans="1:29" x14ac:dyDescent="0.35">
      <c r="A8413">
        <v>221912856</v>
      </c>
      <c r="B8413" s="1">
        <v>44778</v>
      </c>
      <c r="C8413" s="1">
        <v>44778</v>
      </c>
      <c r="D8413">
        <v>130</v>
      </c>
      <c r="E8413">
        <v>19</v>
      </c>
      <c r="F8413" t="s">
        <v>10514</v>
      </c>
      <c r="G8413">
        <v>1969</v>
      </c>
      <c r="H8413">
        <v>2</v>
      </c>
      <c r="I8413">
        <v>624</v>
      </c>
      <c r="J8413" t="s">
        <v>171</v>
      </c>
      <c r="K8413" t="s">
        <v>11697</v>
      </c>
      <c r="L8413">
        <v>48</v>
      </c>
      <c r="M8413" t="s">
        <v>94</v>
      </c>
      <c r="N8413" t="s">
        <v>95</v>
      </c>
      <c r="O8413">
        <v>501</v>
      </c>
      <c r="P8413" t="s">
        <v>164</v>
      </c>
      <c r="Q8413">
        <v>400</v>
      </c>
      <c r="R8413" t="s">
        <v>143</v>
      </c>
      <c r="S8413" t="s">
        <v>84</v>
      </c>
      <c r="T8413" t="s">
        <v>85</v>
      </c>
      <c r="U8413">
        <v>624</v>
      </c>
      <c r="Y8413" t="s">
        <v>11698</v>
      </c>
      <c r="AA8413">
        <v>34.237099999999998</v>
      </c>
      <c r="AB8413">
        <v>-118.4208</v>
      </c>
      <c r="AC8413">
        <f t="shared" si="131"/>
        <v>0</v>
      </c>
    </row>
    <row r="8414" spans="1:29" x14ac:dyDescent="0.35">
      <c r="A8414">
        <v>222108157</v>
      </c>
      <c r="B8414" s="1">
        <v>44665</v>
      </c>
      <c r="C8414" s="1">
        <v>44658</v>
      </c>
      <c r="D8414">
        <v>2200</v>
      </c>
      <c r="E8414">
        <v>21</v>
      </c>
      <c r="F8414" t="s">
        <v>10503</v>
      </c>
      <c r="G8414">
        <v>2157</v>
      </c>
      <c r="H8414">
        <v>1</v>
      </c>
      <c r="I8414">
        <v>330</v>
      </c>
      <c r="J8414" t="s">
        <v>37</v>
      </c>
      <c r="K8414">
        <v>344</v>
      </c>
      <c r="L8414">
        <v>18</v>
      </c>
      <c r="M8414" t="s">
        <v>94</v>
      </c>
      <c r="N8414" t="s">
        <v>95</v>
      </c>
      <c r="O8414">
        <v>102</v>
      </c>
      <c r="P8414" t="s">
        <v>186</v>
      </c>
      <c r="S8414" t="s">
        <v>40</v>
      </c>
      <c r="T8414" t="s">
        <v>41</v>
      </c>
      <c r="U8414">
        <v>330</v>
      </c>
      <c r="Y8414" t="s">
        <v>2191</v>
      </c>
      <c r="Z8414" t="s">
        <v>11699</v>
      </c>
      <c r="AA8414">
        <v>34.193800000000003</v>
      </c>
      <c r="AB8414">
        <v>-118.59059999999999</v>
      </c>
      <c r="AC8414">
        <f t="shared" si="131"/>
        <v>0</v>
      </c>
    </row>
    <row r="8415" spans="1:29" x14ac:dyDescent="0.35">
      <c r="A8415">
        <v>222009869</v>
      </c>
      <c r="B8415" s="1">
        <v>44692</v>
      </c>
      <c r="C8415" s="1">
        <v>44692</v>
      </c>
      <c r="D8415">
        <v>1000</v>
      </c>
      <c r="E8415">
        <v>20</v>
      </c>
      <c r="F8415" t="s">
        <v>10529</v>
      </c>
      <c r="G8415">
        <v>2036</v>
      </c>
      <c r="H8415">
        <v>1</v>
      </c>
      <c r="I8415">
        <v>330</v>
      </c>
      <c r="J8415" t="s">
        <v>37</v>
      </c>
      <c r="K8415" t="s">
        <v>11700</v>
      </c>
      <c r="L8415">
        <v>26</v>
      </c>
      <c r="M8415" t="s">
        <v>30</v>
      </c>
      <c r="N8415" t="s">
        <v>1145</v>
      </c>
      <c r="O8415">
        <v>108</v>
      </c>
      <c r="P8415" t="s">
        <v>105</v>
      </c>
      <c r="S8415" t="s">
        <v>40</v>
      </c>
      <c r="T8415" t="s">
        <v>41</v>
      </c>
      <c r="U8415">
        <v>330</v>
      </c>
      <c r="Y8415" t="s">
        <v>10922</v>
      </c>
      <c r="AA8415">
        <v>34.061799999999998</v>
      </c>
      <c r="AB8415">
        <v>-118.29170000000001</v>
      </c>
      <c r="AC8415">
        <f t="shared" si="131"/>
        <v>0</v>
      </c>
    </row>
    <row r="8416" spans="1:29" x14ac:dyDescent="0.35">
      <c r="A8416">
        <v>222107334</v>
      </c>
      <c r="B8416" s="1">
        <v>44647</v>
      </c>
      <c r="C8416" s="1">
        <v>44646</v>
      </c>
      <c r="D8416">
        <v>2130</v>
      </c>
      <c r="E8416">
        <v>21</v>
      </c>
      <c r="F8416" t="s">
        <v>10503</v>
      </c>
      <c r="G8416">
        <v>2155</v>
      </c>
      <c r="H8416">
        <v>1</v>
      </c>
      <c r="I8416">
        <v>510</v>
      </c>
      <c r="J8416" t="s">
        <v>29</v>
      </c>
      <c r="L8416">
        <v>0</v>
      </c>
      <c r="O8416">
        <v>108</v>
      </c>
      <c r="P8416" t="s">
        <v>105</v>
      </c>
      <c r="S8416" t="s">
        <v>40</v>
      </c>
      <c r="T8416" t="s">
        <v>41</v>
      </c>
      <c r="U8416">
        <v>510</v>
      </c>
      <c r="Y8416" t="s">
        <v>11110</v>
      </c>
      <c r="AA8416">
        <v>34.186500000000002</v>
      </c>
      <c r="AB8416">
        <v>-118.6103</v>
      </c>
      <c r="AC8416">
        <f t="shared" si="131"/>
        <v>0</v>
      </c>
    </row>
    <row r="8417" spans="1:29" x14ac:dyDescent="0.35">
      <c r="A8417">
        <v>221216337</v>
      </c>
      <c r="B8417" s="1">
        <v>44764</v>
      </c>
      <c r="C8417" s="1">
        <v>44764</v>
      </c>
      <c r="D8417">
        <v>1520</v>
      </c>
      <c r="E8417">
        <v>12</v>
      </c>
      <c r="F8417" t="s">
        <v>68</v>
      </c>
      <c r="G8417">
        <v>1239</v>
      </c>
      <c r="H8417">
        <v>2</v>
      </c>
      <c r="I8417">
        <v>624</v>
      </c>
      <c r="J8417" t="s">
        <v>171</v>
      </c>
      <c r="K8417" t="s">
        <v>11701</v>
      </c>
      <c r="L8417">
        <v>26</v>
      </c>
      <c r="M8417" t="s">
        <v>94</v>
      </c>
      <c r="N8417" t="s">
        <v>163</v>
      </c>
      <c r="O8417">
        <v>108</v>
      </c>
      <c r="P8417" t="s">
        <v>105</v>
      </c>
      <c r="Q8417">
        <v>400</v>
      </c>
      <c r="R8417" t="s">
        <v>143</v>
      </c>
      <c r="S8417" t="s">
        <v>84</v>
      </c>
      <c r="T8417" t="s">
        <v>85</v>
      </c>
      <c r="U8417">
        <v>624</v>
      </c>
      <c r="Y8417" t="s">
        <v>11702</v>
      </c>
      <c r="AA8417">
        <v>33.989100000000001</v>
      </c>
      <c r="AB8417">
        <v>-118.2893</v>
      </c>
      <c r="AC8417">
        <f t="shared" si="131"/>
        <v>0</v>
      </c>
    </row>
    <row r="8418" spans="1:29" x14ac:dyDescent="0.35">
      <c r="A8418">
        <v>220214537</v>
      </c>
      <c r="B8418" s="1">
        <v>44782</v>
      </c>
      <c r="C8418" s="1">
        <v>44780</v>
      </c>
      <c r="D8418">
        <v>2200</v>
      </c>
      <c r="E8418">
        <v>2</v>
      </c>
      <c r="F8418" t="s">
        <v>56</v>
      </c>
      <c r="G8418">
        <v>205</v>
      </c>
      <c r="H8418">
        <v>1</v>
      </c>
      <c r="I8418">
        <v>330</v>
      </c>
      <c r="J8418" t="s">
        <v>37</v>
      </c>
      <c r="K8418" t="s">
        <v>11703</v>
      </c>
      <c r="L8418">
        <v>38</v>
      </c>
      <c r="M8418" t="s">
        <v>94</v>
      </c>
      <c r="N8418" t="s">
        <v>73</v>
      </c>
      <c r="O8418">
        <v>101</v>
      </c>
      <c r="P8418" t="s">
        <v>32</v>
      </c>
      <c r="S8418" t="s">
        <v>40</v>
      </c>
      <c r="T8418" t="s">
        <v>41</v>
      </c>
      <c r="U8418">
        <v>330</v>
      </c>
      <c r="Y8418" t="s">
        <v>5324</v>
      </c>
      <c r="AA8418">
        <v>34.081099999999999</v>
      </c>
      <c r="AB8418">
        <v>-118.27630000000001</v>
      </c>
      <c r="AC8418">
        <f t="shared" si="131"/>
        <v>0</v>
      </c>
    </row>
    <row r="8419" spans="1:29" x14ac:dyDescent="0.35">
      <c r="A8419">
        <v>220813819</v>
      </c>
      <c r="B8419" s="1">
        <v>44801</v>
      </c>
      <c r="C8419" s="1">
        <v>44801</v>
      </c>
      <c r="D8419">
        <v>715</v>
      </c>
      <c r="E8419">
        <v>8</v>
      </c>
      <c r="F8419" t="s">
        <v>109</v>
      </c>
      <c r="G8419">
        <v>884</v>
      </c>
      <c r="H8419">
        <v>1</v>
      </c>
      <c r="I8419">
        <v>310</v>
      </c>
      <c r="J8419" t="s">
        <v>71</v>
      </c>
      <c r="K8419" t="s">
        <v>11704</v>
      </c>
      <c r="L8419">
        <v>0</v>
      </c>
      <c r="M8419" t="s">
        <v>30</v>
      </c>
      <c r="N8419" t="s">
        <v>31</v>
      </c>
      <c r="O8419">
        <v>418</v>
      </c>
      <c r="S8419" t="s">
        <v>33</v>
      </c>
      <c r="T8419" t="s">
        <v>34</v>
      </c>
      <c r="U8419">
        <v>310</v>
      </c>
      <c r="Y8419" t="s">
        <v>11705</v>
      </c>
      <c r="AA8419">
        <v>34.037999999999997</v>
      </c>
      <c r="AB8419">
        <v>-118.4329</v>
      </c>
      <c r="AC8419">
        <f t="shared" si="131"/>
        <v>1</v>
      </c>
    </row>
    <row r="8420" spans="1:29" x14ac:dyDescent="0.35">
      <c r="A8420">
        <v>221220817</v>
      </c>
      <c r="B8420" s="1">
        <v>44837</v>
      </c>
      <c r="C8420" s="1">
        <v>44761</v>
      </c>
      <c r="D8420">
        <v>1600</v>
      </c>
      <c r="E8420">
        <v>12</v>
      </c>
      <c r="F8420" t="s">
        <v>68</v>
      </c>
      <c r="G8420">
        <v>1266</v>
      </c>
      <c r="H8420">
        <v>2</v>
      </c>
      <c r="I8420">
        <v>624</v>
      </c>
      <c r="J8420" t="s">
        <v>171</v>
      </c>
      <c r="K8420" t="s">
        <v>8740</v>
      </c>
      <c r="L8420">
        <v>40</v>
      </c>
      <c r="M8420" t="s">
        <v>30</v>
      </c>
      <c r="N8420" t="s">
        <v>163</v>
      </c>
      <c r="O8420">
        <v>101</v>
      </c>
      <c r="P8420" t="s">
        <v>32</v>
      </c>
      <c r="Q8420">
        <v>400</v>
      </c>
      <c r="R8420" t="s">
        <v>143</v>
      </c>
      <c r="S8420" t="s">
        <v>40</v>
      </c>
      <c r="T8420" t="s">
        <v>41</v>
      </c>
      <c r="U8420">
        <v>624</v>
      </c>
      <c r="Y8420" t="s">
        <v>440</v>
      </c>
      <c r="Z8420" t="s">
        <v>6472</v>
      </c>
      <c r="AA8420">
        <v>33.965499999999999</v>
      </c>
      <c r="AB8420">
        <v>-118.2916</v>
      </c>
      <c r="AC8420">
        <f t="shared" si="131"/>
        <v>0</v>
      </c>
    </row>
    <row r="8421" spans="1:29" x14ac:dyDescent="0.35">
      <c r="A8421">
        <v>220219187</v>
      </c>
      <c r="B8421" s="1">
        <v>44859</v>
      </c>
      <c r="C8421" s="1">
        <v>44859</v>
      </c>
      <c r="D8421">
        <v>1200</v>
      </c>
      <c r="E8421">
        <v>2</v>
      </c>
      <c r="F8421" t="s">
        <v>56</v>
      </c>
      <c r="G8421">
        <v>246</v>
      </c>
      <c r="H8421">
        <v>1</v>
      </c>
      <c r="I8421">
        <v>230</v>
      </c>
      <c r="J8421" t="s">
        <v>161</v>
      </c>
      <c r="K8421" t="s">
        <v>11706</v>
      </c>
      <c r="L8421">
        <v>33</v>
      </c>
      <c r="M8421" t="s">
        <v>30</v>
      </c>
      <c r="N8421" t="s">
        <v>95</v>
      </c>
      <c r="O8421">
        <v>101</v>
      </c>
      <c r="P8421" t="s">
        <v>32</v>
      </c>
      <c r="Q8421">
        <v>306</v>
      </c>
      <c r="R8421" t="s">
        <v>1108</v>
      </c>
      <c r="S8421" t="s">
        <v>40</v>
      </c>
      <c r="T8421" t="s">
        <v>41</v>
      </c>
      <c r="U8421">
        <v>230</v>
      </c>
      <c r="Y8421" t="s">
        <v>664</v>
      </c>
      <c r="Z8421" t="s">
        <v>61</v>
      </c>
      <c r="AA8421">
        <v>34.057899999999997</v>
      </c>
      <c r="AB8421">
        <v>-118.27589999999999</v>
      </c>
      <c r="AC8421">
        <f t="shared" si="131"/>
        <v>0</v>
      </c>
    </row>
    <row r="8422" spans="1:29" x14ac:dyDescent="0.35">
      <c r="A8422">
        <v>221409041</v>
      </c>
      <c r="B8422" s="1">
        <v>44661</v>
      </c>
      <c r="C8422" s="1">
        <v>44660</v>
      </c>
      <c r="D8422">
        <v>830</v>
      </c>
      <c r="E8422">
        <v>14</v>
      </c>
      <c r="F8422" t="s">
        <v>10500</v>
      </c>
      <c r="G8422">
        <v>1412</v>
      </c>
      <c r="H8422">
        <v>1</v>
      </c>
      <c r="I8422">
        <v>648</v>
      </c>
      <c r="J8422" t="s">
        <v>58</v>
      </c>
      <c r="K8422">
        <v>1501</v>
      </c>
      <c r="L8422">
        <v>0</v>
      </c>
      <c r="M8422" t="s">
        <v>30</v>
      </c>
      <c r="N8422" t="s">
        <v>31</v>
      </c>
      <c r="O8422">
        <v>101</v>
      </c>
      <c r="P8422" t="s">
        <v>32</v>
      </c>
      <c r="S8422" t="s">
        <v>33</v>
      </c>
      <c r="T8422" t="s">
        <v>34</v>
      </c>
      <c r="U8422">
        <v>648</v>
      </c>
      <c r="Y8422" t="s">
        <v>11707</v>
      </c>
      <c r="Z8422" t="s">
        <v>11708</v>
      </c>
      <c r="AA8422">
        <v>33.993299999999998</v>
      </c>
      <c r="AB8422">
        <v>-118.4765</v>
      </c>
      <c r="AC8422">
        <f t="shared" si="131"/>
        <v>1</v>
      </c>
    </row>
    <row r="8423" spans="1:29" x14ac:dyDescent="0.35">
      <c r="A8423">
        <v>221017855</v>
      </c>
      <c r="B8423" s="1">
        <v>44915</v>
      </c>
      <c r="C8423" s="1">
        <v>44904</v>
      </c>
      <c r="D8423">
        <v>940</v>
      </c>
      <c r="E8423">
        <v>10</v>
      </c>
      <c r="F8423" t="s">
        <v>103</v>
      </c>
      <c r="G8423">
        <v>1008</v>
      </c>
      <c r="H8423">
        <v>2</v>
      </c>
      <c r="I8423">
        <v>354</v>
      </c>
      <c r="J8423" t="s">
        <v>167</v>
      </c>
      <c r="L8423">
        <v>27</v>
      </c>
      <c r="M8423" t="s">
        <v>94</v>
      </c>
      <c r="N8423" t="s">
        <v>95</v>
      </c>
      <c r="O8423">
        <v>501</v>
      </c>
      <c r="P8423" t="s">
        <v>164</v>
      </c>
      <c r="S8423" t="s">
        <v>40</v>
      </c>
      <c r="T8423" t="s">
        <v>41</v>
      </c>
      <c r="U8423">
        <v>354</v>
      </c>
      <c r="Y8423" t="s">
        <v>562</v>
      </c>
      <c r="AA8423">
        <v>34.2012</v>
      </c>
      <c r="AB8423">
        <v>-118.4967</v>
      </c>
      <c r="AC8423">
        <f t="shared" si="131"/>
        <v>0</v>
      </c>
    </row>
    <row r="8424" spans="1:29" x14ac:dyDescent="0.35">
      <c r="A8424">
        <v>220220798</v>
      </c>
      <c r="B8424" s="1">
        <v>44893</v>
      </c>
      <c r="C8424" s="1">
        <v>44893</v>
      </c>
      <c r="D8424">
        <v>1115</v>
      </c>
      <c r="E8424">
        <v>2</v>
      </c>
      <c r="F8424" t="s">
        <v>56</v>
      </c>
      <c r="G8424">
        <v>257</v>
      </c>
      <c r="H8424">
        <v>1</v>
      </c>
      <c r="I8424">
        <v>350</v>
      </c>
      <c r="J8424" t="s">
        <v>1591</v>
      </c>
      <c r="K8424" t="s">
        <v>11709</v>
      </c>
      <c r="L8424">
        <v>39</v>
      </c>
      <c r="M8424" t="s">
        <v>94</v>
      </c>
      <c r="N8424" t="s">
        <v>95</v>
      </c>
      <c r="O8424">
        <v>102</v>
      </c>
      <c r="P8424" t="s">
        <v>186</v>
      </c>
      <c r="Q8424">
        <v>400</v>
      </c>
      <c r="R8424" t="s">
        <v>143</v>
      </c>
      <c r="S8424" t="s">
        <v>33</v>
      </c>
      <c r="T8424" t="s">
        <v>34</v>
      </c>
      <c r="U8424">
        <v>350</v>
      </c>
      <c r="Y8424" t="s">
        <v>76</v>
      </c>
      <c r="Z8424" t="s">
        <v>11710</v>
      </c>
      <c r="AA8424">
        <v>34.056899999999999</v>
      </c>
      <c r="AB8424">
        <v>-118.2689</v>
      </c>
      <c r="AC8424">
        <f t="shared" si="131"/>
        <v>1</v>
      </c>
    </row>
    <row r="8425" spans="1:29" x14ac:dyDescent="0.35">
      <c r="A8425">
        <v>220415532</v>
      </c>
      <c r="B8425" s="1">
        <v>44884</v>
      </c>
      <c r="C8425" s="1">
        <v>44873</v>
      </c>
      <c r="D8425">
        <v>1700</v>
      </c>
      <c r="E8425">
        <v>4</v>
      </c>
      <c r="F8425" t="s">
        <v>54</v>
      </c>
      <c r="G8425">
        <v>407</v>
      </c>
      <c r="H8425">
        <v>1</v>
      </c>
      <c r="I8425">
        <v>310</v>
      </c>
      <c r="J8425" t="s">
        <v>71</v>
      </c>
      <c r="K8425" t="s">
        <v>596</v>
      </c>
      <c r="L8425">
        <v>0</v>
      </c>
      <c r="M8425" t="s">
        <v>30</v>
      </c>
      <c r="N8425" t="s">
        <v>95</v>
      </c>
      <c r="O8425">
        <v>118</v>
      </c>
      <c r="P8425" t="s">
        <v>858</v>
      </c>
      <c r="Q8425">
        <v>310</v>
      </c>
      <c r="R8425" t="s">
        <v>3966</v>
      </c>
      <c r="S8425" t="s">
        <v>40</v>
      </c>
      <c r="T8425" t="s">
        <v>41</v>
      </c>
      <c r="U8425">
        <v>310</v>
      </c>
      <c r="Y8425" t="s">
        <v>11711</v>
      </c>
      <c r="AA8425">
        <v>34.088099999999997</v>
      </c>
      <c r="AB8425">
        <v>-118.18770000000001</v>
      </c>
      <c r="AC8425">
        <f t="shared" si="131"/>
        <v>0</v>
      </c>
    </row>
    <row r="8426" spans="1:29" x14ac:dyDescent="0.35">
      <c r="A8426">
        <v>221811209</v>
      </c>
      <c r="B8426" s="1">
        <v>44702</v>
      </c>
      <c r="C8426" s="1">
        <v>44702</v>
      </c>
      <c r="D8426">
        <v>2000</v>
      </c>
      <c r="E8426">
        <v>18</v>
      </c>
      <c r="F8426" t="s">
        <v>10516</v>
      </c>
      <c r="G8426">
        <v>1862</v>
      </c>
      <c r="H8426">
        <v>2</v>
      </c>
      <c r="I8426">
        <v>624</v>
      </c>
      <c r="J8426" t="s">
        <v>171</v>
      </c>
      <c r="K8426" t="s">
        <v>11712</v>
      </c>
      <c r="L8426">
        <v>62</v>
      </c>
      <c r="M8426" t="s">
        <v>30</v>
      </c>
      <c r="N8426" t="s">
        <v>73</v>
      </c>
      <c r="O8426">
        <v>502</v>
      </c>
      <c r="P8426" t="s">
        <v>47</v>
      </c>
      <c r="Q8426">
        <v>400</v>
      </c>
      <c r="R8426" t="s">
        <v>143</v>
      </c>
      <c r="S8426" t="s">
        <v>40</v>
      </c>
      <c r="T8426" t="s">
        <v>41</v>
      </c>
      <c r="U8426">
        <v>624</v>
      </c>
      <c r="Y8426" t="s">
        <v>11713</v>
      </c>
      <c r="AA8426">
        <v>33.924700000000001</v>
      </c>
      <c r="AB8426">
        <v>-118.2739</v>
      </c>
      <c r="AC8426">
        <f t="shared" si="131"/>
        <v>0</v>
      </c>
    </row>
    <row r="8427" spans="1:29" x14ac:dyDescent="0.35">
      <c r="A8427">
        <v>221309011</v>
      </c>
      <c r="B8427" s="1">
        <v>44654</v>
      </c>
      <c r="C8427" s="1">
        <v>44652</v>
      </c>
      <c r="D8427">
        <v>2200</v>
      </c>
      <c r="E8427">
        <v>13</v>
      </c>
      <c r="F8427" t="s">
        <v>62</v>
      </c>
      <c r="G8427">
        <v>1324</v>
      </c>
      <c r="H8427">
        <v>1</v>
      </c>
      <c r="I8427">
        <v>420</v>
      </c>
      <c r="J8427" t="s">
        <v>352</v>
      </c>
      <c r="L8427">
        <v>0</v>
      </c>
      <c r="O8427">
        <v>101</v>
      </c>
      <c r="P8427" t="s">
        <v>32</v>
      </c>
      <c r="S8427" t="s">
        <v>40</v>
      </c>
      <c r="T8427" t="s">
        <v>41</v>
      </c>
      <c r="U8427">
        <v>420</v>
      </c>
      <c r="Y8427" t="s">
        <v>11714</v>
      </c>
      <c r="AA8427">
        <v>34.021799999999999</v>
      </c>
      <c r="AB8427">
        <v>-118.249</v>
      </c>
      <c r="AC8427">
        <f t="shared" si="131"/>
        <v>0</v>
      </c>
    </row>
    <row r="8428" spans="1:29" x14ac:dyDescent="0.35">
      <c r="A8428">
        <v>221511747</v>
      </c>
      <c r="B8428" s="1">
        <v>44742</v>
      </c>
      <c r="C8428" s="1">
        <v>44741</v>
      </c>
      <c r="D8428">
        <v>900</v>
      </c>
      <c r="E8428">
        <v>15</v>
      </c>
      <c r="F8428" t="s">
        <v>10519</v>
      </c>
      <c r="G8428">
        <v>1583</v>
      </c>
      <c r="H8428">
        <v>2</v>
      </c>
      <c r="I8428">
        <v>662</v>
      </c>
      <c r="J8428" t="s">
        <v>191</v>
      </c>
      <c r="K8428" t="s">
        <v>245</v>
      </c>
      <c r="L8428">
        <v>81</v>
      </c>
      <c r="M8428" t="s">
        <v>94</v>
      </c>
      <c r="N8428" t="s">
        <v>73</v>
      </c>
      <c r="O8428">
        <v>507</v>
      </c>
      <c r="P8428" t="s">
        <v>169</v>
      </c>
      <c r="S8428" t="s">
        <v>40</v>
      </c>
      <c r="T8428" t="s">
        <v>41</v>
      </c>
      <c r="U8428">
        <v>662</v>
      </c>
      <c r="Y8428" t="s">
        <v>11715</v>
      </c>
      <c r="AA8428">
        <v>34.150399999999998</v>
      </c>
      <c r="AB8428">
        <v>-118.3877</v>
      </c>
      <c r="AC8428">
        <f t="shared" si="131"/>
        <v>0</v>
      </c>
    </row>
    <row r="8429" spans="1:29" x14ac:dyDescent="0.35">
      <c r="A8429">
        <v>222017421</v>
      </c>
      <c r="B8429" s="1">
        <v>44885</v>
      </c>
      <c r="C8429" s="1">
        <v>44881</v>
      </c>
      <c r="D8429">
        <v>1215</v>
      </c>
      <c r="E8429">
        <v>20</v>
      </c>
      <c r="F8429" t="s">
        <v>10529</v>
      </c>
      <c r="G8429">
        <v>2053</v>
      </c>
      <c r="H8429">
        <v>1</v>
      </c>
      <c r="I8429">
        <v>510</v>
      </c>
      <c r="J8429" t="s">
        <v>29</v>
      </c>
      <c r="L8429">
        <v>0</v>
      </c>
      <c r="O8429">
        <v>101</v>
      </c>
      <c r="P8429" t="s">
        <v>32</v>
      </c>
      <c r="S8429" t="s">
        <v>40</v>
      </c>
      <c r="T8429" t="s">
        <v>41</v>
      </c>
      <c r="U8429">
        <v>510</v>
      </c>
      <c r="Y8429" t="s">
        <v>11716</v>
      </c>
      <c r="AA8429">
        <v>34.052599999999998</v>
      </c>
      <c r="AB8429">
        <v>-118.3058</v>
      </c>
      <c r="AC8429">
        <f t="shared" si="131"/>
        <v>0</v>
      </c>
    </row>
    <row r="8430" spans="1:29" x14ac:dyDescent="0.35">
      <c r="A8430">
        <v>221511399</v>
      </c>
      <c r="B8430" s="1">
        <v>44734</v>
      </c>
      <c r="C8430" s="1">
        <v>44734</v>
      </c>
      <c r="D8430">
        <v>915</v>
      </c>
      <c r="E8430">
        <v>15</v>
      </c>
      <c r="F8430" t="s">
        <v>10519</v>
      </c>
      <c r="G8430">
        <v>1539</v>
      </c>
      <c r="H8430">
        <v>1</v>
      </c>
      <c r="I8430">
        <v>510</v>
      </c>
      <c r="J8430" t="s">
        <v>29</v>
      </c>
      <c r="L8430">
        <v>0</v>
      </c>
      <c r="O8430">
        <v>101</v>
      </c>
      <c r="P8430" t="s">
        <v>32</v>
      </c>
      <c r="S8430" t="s">
        <v>40</v>
      </c>
      <c r="T8430" t="s">
        <v>41</v>
      </c>
      <c r="U8430">
        <v>510</v>
      </c>
      <c r="Y8430" t="s">
        <v>7200</v>
      </c>
      <c r="Z8430" t="s">
        <v>11717</v>
      </c>
      <c r="AA8430">
        <v>34.177599999999998</v>
      </c>
      <c r="AB8430">
        <v>-118.36920000000001</v>
      </c>
      <c r="AC8430">
        <f t="shared" si="131"/>
        <v>0</v>
      </c>
    </row>
    <row r="8431" spans="1:29" x14ac:dyDescent="0.35">
      <c r="A8431">
        <v>220117917</v>
      </c>
      <c r="B8431" s="1">
        <v>44782</v>
      </c>
      <c r="C8431" s="1">
        <v>44782</v>
      </c>
      <c r="D8431">
        <v>1615</v>
      </c>
      <c r="E8431">
        <v>1</v>
      </c>
      <c r="F8431" t="s">
        <v>36</v>
      </c>
      <c r="G8431">
        <v>156</v>
      </c>
      <c r="H8431">
        <v>2</v>
      </c>
      <c r="I8431">
        <v>888</v>
      </c>
      <c r="J8431" t="s">
        <v>250</v>
      </c>
      <c r="K8431" t="s">
        <v>5956</v>
      </c>
      <c r="L8431">
        <v>0</v>
      </c>
      <c r="M8431" t="s">
        <v>30</v>
      </c>
      <c r="N8431" t="s">
        <v>31</v>
      </c>
      <c r="O8431">
        <v>503</v>
      </c>
      <c r="P8431" t="s">
        <v>650</v>
      </c>
      <c r="S8431" t="s">
        <v>40</v>
      </c>
      <c r="T8431" t="s">
        <v>41</v>
      </c>
      <c r="U8431">
        <v>888</v>
      </c>
      <c r="Y8431" t="s">
        <v>1585</v>
      </c>
      <c r="AA8431">
        <v>34.044600000000003</v>
      </c>
      <c r="AB8431">
        <v>-118.245</v>
      </c>
      <c r="AC8431">
        <f t="shared" si="131"/>
        <v>0</v>
      </c>
    </row>
    <row r="8432" spans="1:29" x14ac:dyDescent="0.35">
      <c r="A8432">
        <v>222111821</v>
      </c>
      <c r="B8432" s="1">
        <v>44760</v>
      </c>
      <c r="C8432" s="1">
        <v>44683</v>
      </c>
      <c r="D8432">
        <v>1201</v>
      </c>
      <c r="E8432">
        <v>21</v>
      </c>
      <c r="F8432" t="s">
        <v>10503</v>
      </c>
      <c r="G8432">
        <v>2155</v>
      </c>
      <c r="H8432">
        <v>2</v>
      </c>
      <c r="I8432">
        <v>649</v>
      </c>
      <c r="J8432" t="s">
        <v>1038</v>
      </c>
      <c r="K8432" t="s">
        <v>2796</v>
      </c>
      <c r="L8432">
        <v>0</v>
      </c>
      <c r="M8432" t="s">
        <v>30</v>
      </c>
      <c r="N8432" t="s">
        <v>73</v>
      </c>
      <c r="O8432">
        <v>101</v>
      </c>
      <c r="P8432" t="s">
        <v>32</v>
      </c>
      <c r="S8432" t="s">
        <v>40</v>
      </c>
      <c r="T8432" t="s">
        <v>41</v>
      </c>
      <c r="U8432">
        <v>649</v>
      </c>
      <c r="Y8432" t="s">
        <v>11718</v>
      </c>
      <c r="AA8432">
        <v>34.1828</v>
      </c>
      <c r="AB8432">
        <v>-118.61020000000001</v>
      </c>
      <c r="AC8432">
        <f t="shared" si="131"/>
        <v>0</v>
      </c>
    </row>
    <row r="8433" spans="1:29" x14ac:dyDescent="0.35">
      <c r="A8433">
        <v>221608223</v>
      </c>
      <c r="B8433" s="1">
        <v>44692</v>
      </c>
      <c r="C8433" s="1">
        <v>44603</v>
      </c>
      <c r="D8433">
        <v>2230</v>
      </c>
      <c r="E8433">
        <v>16</v>
      </c>
      <c r="F8433" t="s">
        <v>10593</v>
      </c>
      <c r="G8433">
        <v>1656</v>
      </c>
      <c r="H8433">
        <v>2</v>
      </c>
      <c r="I8433">
        <v>354</v>
      </c>
      <c r="J8433" t="s">
        <v>167</v>
      </c>
      <c r="K8433">
        <v>1501</v>
      </c>
      <c r="L8433">
        <v>46</v>
      </c>
      <c r="M8433" t="s">
        <v>30</v>
      </c>
      <c r="N8433" t="s">
        <v>73</v>
      </c>
      <c r="O8433">
        <v>605</v>
      </c>
      <c r="P8433" t="s">
        <v>4585</v>
      </c>
      <c r="S8433" t="s">
        <v>40</v>
      </c>
      <c r="T8433" t="s">
        <v>41</v>
      </c>
      <c r="U8433">
        <v>354</v>
      </c>
      <c r="Y8433" t="s">
        <v>11719</v>
      </c>
      <c r="AA8433">
        <v>34.256100000000004</v>
      </c>
      <c r="AB8433">
        <v>-118.32259999999999</v>
      </c>
      <c r="AC8433">
        <f t="shared" si="131"/>
        <v>0</v>
      </c>
    </row>
    <row r="8434" spans="1:29" x14ac:dyDescent="0.35">
      <c r="A8434">
        <v>221216888</v>
      </c>
      <c r="B8434" s="1">
        <v>44775</v>
      </c>
      <c r="C8434" s="1">
        <v>44751</v>
      </c>
      <c r="D8434">
        <v>600</v>
      </c>
      <c r="E8434">
        <v>12</v>
      </c>
      <c r="F8434" t="s">
        <v>68</v>
      </c>
      <c r="G8434">
        <v>1257</v>
      </c>
      <c r="H8434">
        <v>2</v>
      </c>
      <c r="I8434">
        <v>740</v>
      </c>
      <c r="J8434" t="s">
        <v>224</v>
      </c>
      <c r="K8434" t="s">
        <v>239</v>
      </c>
      <c r="L8434">
        <v>0</v>
      </c>
      <c r="M8434" t="s">
        <v>46</v>
      </c>
      <c r="N8434" t="s">
        <v>46</v>
      </c>
      <c r="O8434">
        <v>101</v>
      </c>
      <c r="P8434" t="s">
        <v>32</v>
      </c>
      <c r="S8434" t="s">
        <v>40</v>
      </c>
      <c r="T8434" t="s">
        <v>41</v>
      </c>
      <c r="U8434">
        <v>740</v>
      </c>
      <c r="Y8434" t="s">
        <v>11720</v>
      </c>
      <c r="Z8434" t="s">
        <v>866</v>
      </c>
      <c r="AA8434">
        <v>33.969799999999999</v>
      </c>
      <c r="AB8434">
        <v>-118.28270000000001</v>
      </c>
      <c r="AC8434">
        <f t="shared" si="131"/>
        <v>0</v>
      </c>
    </row>
    <row r="8435" spans="1:29" x14ac:dyDescent="0.35">
      <c r="A8435">
        <v>221213189</v>
      </c>
      <c r="B8435" s="1">
        <v>44716</v>
      </c>
      <c r="C8435" s="1">
        <v>44716</v>
      </c>
      <c r="D8435">
        <v>1200</v>
      </c>
      <c r="E8435">
        <v>12</v>
      </c>
      <c r="F8435" t="s">
        <v>68</v>
      </c>
      <c r="G8435">
        <v>1248</v>
      </c>
      <c r="H8435">
        <v>2</v>
      </c>
      <c r="I8435">
        <v>946</v>
      </c>
      <c r="J8435" t="s">
        <v>125</v>
      </c>
      <c r="K8435" t="s">
        <v>11721</v>
      </c>
      <c r="L8435">
        <v>50</v>
      </c>
      <c r="M8435" t="s">
        <v>30</v>
      </c>
      <c r="N8435" t="s">
        <v>163</v>
      </c>
      <c r="O8435">
        <v>502</v>
      </c>
      <c r="P8435" t="s">
        <v>47</v>
      </c>
      <c r="S8435" t="s">
        <v>40</v>
      </c>
      <c r="T8435" t="s">
        <v>41</v>
      </c>
      <c r="U8435">
        <v>946</v>
      </c>
      <c r="Y8435" t="s">
        <v>1445</v>
      </c>
      <c r="AA8435">
        <v>33.979199999999999</v>
      </c>
      <c r="AB8435">
        <v>-118.2893</v>
      </c>
      <c r="AC8435">
        <f t="shared" si="131"/>
        <v>0</v>
      </c>
    </row>
    <row r="8436" spans="1:29" x14ac:dyDescent="0.35">
      <c r="A8436">
        <v>221104680</v>
      </c>
      <c r="B8436" s="1">
        <v>44580</v>
      </c>
      <c r="C8436" s="1">
        <v>44579</v>
      </c>
      <c r="D8436">
        <v>1700</v>
      </c>
      <c r="E8436">
        <v>11</v>
      </c>
      <c r="F8436" t="s">
        <v>64</v>
      </c>
      <c r="G8436">
        <v>1147</v>
      </c>
      <c r="H8436">
        <v>1</v>
      </c>
      <c r="I8436">
        <v>330</v>
      </c>
      <c r="J8436" t="s">
        <v>37</v>
      </c>
      <c r="K8436" t="s">
        <v>6502</v>
      </c>
      <c r="L8436">
        <v>24</v>
      </c>
      <c r="M8436" t="s">
        <v>94</v>
      </c>
      <c r="N8436" t="s">
        <v>73</v>
      </c>
      <c r="O8436">
        <v>108</v>
      </c>
      <c r="P8436" t="s">
        <v>105</v>
      </c>
      <c r="S8436" t="s">
        <v>40</v>
      </c>
      <c r="T8436" t="s">
        <v>41</v>
      </c>
      <c r="U8436">
        <v>330</v>
      </c>
      <c r="Y8436" t="s">
        <v>440</v>
      </c>
      <c r="Z8436" t="s">
        <v>11242</v>
      </c>
      <c r="AA8436">
        <v>34.101900000000001</v>
      </c>
      <c r="AB8436">
        <v>-118.2264</v>
      </c>
      <c r="AC8436">
        <f t="shared" si="131"/>
        <v>0</v>
      </c>
    </row>
    <row r="8437" spans="1:29" x14ac:dyDescent="0.35">
      <c r="A8437">
        <v>222009779</v>
      </c>
      <c r="B8437" s="1">
        <v>44692</v>
      </c>
      <c r="C8437" s="1">
        <v>44692</v>
      </c>
      <c r="D8437">
        <v>1300</v>
      </c>
      <c r="E8437">
        <v>20</v>
      </c>
      <c r="F8437" t="s">
        <v>10529</v>
      </c>
      <c r="G8437">
        <v>2002</v>
      </c>
      <c r="H8437">
        <v>2</v>
      </c>
      <c r="I8437">
        <v>624</v>
      </c>
      <c r="J8437" t="s">
        <v>171</v>
      </c>
      <c r="K8437" t="s">
        <v>11722</v>
      </c>
      <c r="L8437">
        <v>66</v>
      </c>
      <c r="M8437" t="s">
        <v>30</v>
      </c>
      <c r="N8437" t="s">
        <v>73</v>
      </c>
      <c r="O8437">
        <v>501</v>
      </c>
      <c r="P8437" t="s">
        <v>164</v>
      </c>
      <c r="Q8437">
        <v>400</v>
      </c>
      <c r="R8437" t="s">
        <v>143</v>
      </c>
      <c r="S8437" t="s">
        <v>40</v>
      </c>
      <c r="T8437" t="s">
        <v>41</v>
      </c>
      <c r="U8437">
        <v>624</v>
      </c>
      <c r="Y8437" t="s">
        <v>11723</v>
      </c>
      <c r="AA8437">
        <v>34.081800000000001</v>
      </c>
      <c r="AB8437">
        <v>-118.3135</v>
      </c>
      <c r="AC8437">
        <f t="shared" si="131"/>
        <v>0</v>
      </c>
    </row>
    <row r="8438" spans="1:29" x14ac:dyDescent="0.35">
      <c r="A8438">
        <v>220813119</v>
      </c>
      <c r="B8438" s="1">
        <v>44783</v>
      </c>
      <c r="C8438" s="1">
        <v>44783</v>
      </c>
      <c r="D8438">
        <v>1400</v>
      </c>
      <c r="E8438">
        <v>8</v>
      </c>
      <c r="F8438" t="s">
        <v>109</v>
      </c>
      <c r="G8438">
        <v>849</v>
      </c>
      <c r="H8438">
        <v>1</v>
      </c>
      <c r="I8438">
        <v>440</v>
      </c>
      <c r="J8438" t="s">
        <v>213</v>
      </c>
      <c r="K8438" t="s">
        <v>761</v>
      </c>
      <c r="L8438">
        <v>58</v>
      </c>
      <c r="M8438" t="s">
        <v>94</v>
      </c>
      <c r="N8438" t="s">
        <v>73</v>
      </c>
      <c r="O8438">
        <v>121</v>
      </c>
      <c r="P8438" t="s">
        <v>246</v>
      </c>
      <c r="S8438" t="s">
        <v>40</v>
      </c>
      <c r="T8438" t="s">
        <v>41</v>
      </c>
      <c r="U8438">
        <v>440</v>
      </c>
      <c r="Y8438" t="s">
        <v>11724</v>
      </c>
      <c r="AA8438">
        <v>34.055300000000003</v>
      </c>
      <c r="AB8438">
        <v>-118.37949999999999</v>
      </c>
      <c r="AC8438">
        <f t="shared" si="131"/>
        <v>0</v>
      </c>
    </row>
    <row r="8439" spans="1:29" x14ac:dyDescent="0.35">
      <c r="A8439">
        <v>220313559</v>
      </c>
      <c r="B8439" s="1">
        <v>44753</v>
      </c>
      <c r="C8439" s="1">
        <v>44751</v>
      </c>
      <c r="D8439">
        <v>1830</v>
      </c>
      <c r="E8439">
        <v>3</v>
      </c>
      <c r="F8439" t="s">
        <v>43</v>
      </c>
      <c r="G8439">
        <v>326</v>
      </c>
      <c r="H8439">
        <v>1</v>
      </c>
      <c r="I8439">
        <v>510</v>
      </c>
      <c r="J8439" t="s">
        <v>29</v>
      </c>
      <c r="L8439">
        <v>0</v>
      </c>
      <c r="O8439">
        <v>101</v>
      </c>
      <c r="P8439" t="s">
        <v>32</v>
      </c>
      <c r="S8439" t="s">
        <v>40</v>
      </c>
      <c r="T8439" t="s">
        <v>41</v>
      </c>
      <c r="U8439">
        <v>510</v>
      </c>
      <c r="Y8439" t="s">
        <v>11725</v>
      </c>
      <c r="AA8439">
        <v>34.032699999999998</v>
      </c>
      <c r="AB8439">
        <v>-118.3002</v>
      </c>
      <c r="AC8439">
        <f t="shared" si="131"/>
        <v>0</v>
      </c>
    </row>
    <row r="8440" spans="1:29" x14ac:dyDescent="0.35">
      <c r="A8440">
        <v>221116768</v>
      </c>
      <c r="B8440" s="1">
        <v>44892</v>
      </c>
      <c r="C8440" s="1">
        <v>44889</v>
      </c>
      <c r="D8440">
        <v>1500</v>
      </c>
      <c r="E8440">
        <v>11</v>
      </c>
      <c r="F8440" t="s">
        <v>64</v>
      </c>
      <c r="G8440">
        <v>1172</v>
      </c>
      <c r="H8440">
        <v>1</v>
      </c>
      <c r="I8440">
        <v>330</v>
      </c>
      <c r="J8440" t="s">
        <v>37</v>
      </c>
      <c r="K8440" t="s">
        <v>11726</v>
      </c>
      <c r="L8440">
        <v>52</v>
      </c>
      <c r="M8440" t="s">
        <v>94</v>
      </c>
      <c r="N8440" t="s">
        <v>73</v>
      </c>
      <c r="O8440">
        <v>101</v>
      </c>
      <c r="P8440" t="s">
        <v>32</v>
      </c>
      <c r="S8440" t="s">
        <v>40</v>
      </c>
      <c r="T8440" t="s">
        <v>41</v>
      </c>
      <c r="U8440">
        <v>330</v>
      </c>
      <c r="Y8440" t="s">
        <v>1757</v>
      </c>
      <c r="Z8440" t="s">
        <v>11727</v>
      </c>
      <c r="AA8440">
        <v>34.092100000000002</v>
      </c>
      <c r="AB8440">
        <v>-118.264</v>
      </c>
      <c r="AC8440">
        <f t="shared" si="131"/>
        <v>0</v>
      </c>
    </row>
    <row r="8441" spans="1:29" x14ac:dyDescent="0.35">
      <c r="A8441">
        <v>222008145</v>
      </c>
      <c r="B8441" s="1">
        <v>44654</v>
      </c>
      <c r="C8441" s="1">
        <v>44654</v>
      </c>
      <c r="D8441">
        <v>1000</v>
      </c>
      <c r="E8441">
        <v>20</v>
      </c>
      <c r="F8441" t="s">
        <v>10529</v>
      </c>
      <c r="G8441">
        <v>2058</v>
      </c>
      <c r="H8441">
        <v>1</v>
      </c>
      <c r="I8441">
        <v>310</v>
      </c>
      <c r="J8441" t="s">
        <v>71</v>
      </c>
      <c r="K8441" t="s">
        <v>10868</v>
      </c>
      <c r="L8441">
        <v>36</v>
      </c>
      <c r="M8441" t="s">
        <v>94</v>
      </c>
      <c r="N8441" t="s">
        <v>95</v>
      </c>
      <c r="O8441">
        <v>502</v>
      </c>
      <c r="P8441" t="s">
        <v>47</v>
      </c>
      <c r="S8441" t="s">
        <v>40</v>
      </c>
      <c r="T8441" t="s">
        <v>41</v>
      </c>
      <c r="U8441">
        <v>310</v>
      </c>
      <c r="Y8441" t="s">
        <v>11728</v>
      </c>
      <c r="AA8441">
        <v>34.055</v>
      </c>
      <c r="AB8441">
        <v>-118.2842</v>
      </c>
      <c r="AC8441">
        <f t="shared" si="131"/>
        <v>0</v>
      </c>
    </row>
    <row r="8442" spans="1:29" x14ac:dyDescent="0.35">
      <c r="A8442">
        <v>220320744</v>
      </c>
      <c r="B8442" s="1">
        <v>44890</v>
      </c>
      <c r="C8442" s="1">
        <v>44890</v>
      </c>
      <c r="D8442">
        <v>1120</v>
      </c>
      <c r="E8442">
        <v>3</v>
      </c>
      <c r="F8442" t="s">
        <v>43</v>
      </c>
      <c r="G8442">
        <v>317</v>
      </c>
      <c r="H8442">
        <v>2</v>
      </c>
      <c r="I8442">
        <v>624</v>
      </c>
      <c r="J8442" t="s">
        <v>171</v>
      </c>
      <c r="K8442" t="s">
        <v>11729</v>
      </c>
      <c r="L8442">
        <v>51</v>
      </c>
      <c r="M8442" t="s">
        <v>94</v>
      </c>
      <c r="N8442" t="s">
        <v>46</v>
      </c>
      <c r="O8442">
        <v>501</v>
      </c>
      <c r="P8442" t="s">
        <v>164</v>
      </c>
      <c r="Q8442">
        <v>400</v>
      </c>
      <c r="R8442" t="s">
        <v>143</v>
      </c>
      <c r="S8442" t="s">
        <v>40</v>
      </c>
      <c r="T8442" t="s">
        <v>41</v>
      </c>
      <c r="U8442">
        <v>624</v>
      </c>
      <c r="Y8442" t="s">
        <v>11730</v>
      </c>
      <c r="AA8442">
        <v>34.035499999999999</v>
      </c>
      <c r="AB8442">
        <v>-118.2975</v>
      </c>
      <c r="AC8442">
        <f t="shared" si="131"/>
        <v>0</v>
      </c>
    </row>
    <row r="8443" spans="1:29" x14ac:dyDescent="0.35">
      <c r="A8443">
        <v>221820503</v>
      </c>
      <c r="B8443" s="1">
        <v>44876</v>
      </c>
      <c r="C8443" s="1">
        <v>44876</v>
      </c>
      <c r="D8443">
        <v>2200</v>
      </c>
      <c r="E8443">
        <v>18</v>
      </c>
      <c r="F8443" t="s">
        <v>10516</v>
      </c>
      <c r="G8443">
        <v>1863</v>
      </c>
      <c r="H8443">
        <v>2</v>
      </c>
      <c r="I8443">
        <v>624</v>
      </c>
      <c r="J8443" t="s">
        <v>171</v>
      </c>
      <c r="K8443" t="s">
        <v>11731</v>
      </c>
      <c r="L8443">
        <v>30</v>
      </c>
      <c r="M8443" t="s">
        <v>94</v>
      </c>
      <c r="N8443" t="s">
        <v>163</v>
      </c>
      <c r="O8443">
        <v>518</v>
      </c>
      <c r="P8443" t="s">
        <v>1076</v>
      </c>
      <c r="Q8443">
        <v>400</v>
      </c>
      <c r="R8443" t="s">
        <v>143</v>
      </c>
      <c r="S8443" t="s">
        <v>40</v>
      </c>
      <c r="T8443" t="s">
        <v>41</v>
      </c>
      <c r="U8443">
        <v>624</v>
      </c>
      <c r="Y8443" t="s">
        <v>11732</v>
      </c>
      <c r="AA8443">
        <v>33.930100000000003</v>
      </c>
      <c r="AB8443">
        <v>-118.26519999999999</v>
      </c>
      <c r="AC8443">
        <f t="shared" si="131"/>
        <v>0</v>
      </c>
    </row>
    <row r="8444" spans="1:29" x14ac:dyDescent="0.35">
      <c r="A8444">
        <v>220414941</v>
      </c>
      <c r="B8444" s="1">
        <v>44867</v>
      </c>
      <c r="C8444" s="1">
        <v>44867</v>
      </c>
      <c r="D8444">
        <v>1445</v>
      </c>
      <c r="E8444">
        <v>4</v>
      </c>
      <c r="F8444" t="s">
        <v>54</v>
      </c>
      <c r="G8444">
        <v>409</v>
      </c>
      <c r="H8444">
        <v>2</v>
      </c>
      <c r="I8444">
        <v>745</v>
      </c>
      <c r="J8444" t="s">
        <v>139</v>
      </c>
      <c r="K8444">
        <v>329</v>
      </c>
      <c r="L8444">
        <v>41</v>
      </c>
      <c r="M8444" t="s">
        <v>30</v>
      </c>
      <c r="N8444" t="s">
        <v>73</v>
      </c>
      <c r="O8444">
        <v>101</v>
      </c>
      <c r="P8444" t="s">
        <v>32</v>
      </c>
      <c r="Q8444">
        <v>500</v>
      </c>
      <c r="R8444" t="s">
        <v>184</v>
      </c>
      <c r="S8444" t="s">
        <v>40</v>
      </c>
      <c r="T8444" t="s">
        <v>41</v>
      </c>
      <c r="U8444">
        <v>745</v>
      </c>
      <c r="Y8444" t="s">
        <v>11733</v>
      </c>
      <c r="AA8444">
        <v>34.0899</v>
      </c>
      <c r="AB8444">
        <v>-118.1695</v>
      </c>
      <c r="AC8444">
        <f t="shared" si="131"/>
        <v>0</v>
      </c>
    </row>
    <row r="8445" spans="1:29" x14ac:dyDescent="0.35">
      <c r="A8445">
        <v>220122991</v>
      </c>
      <c r="B8445" s="1">
        <v>44856</v>
      </c>
      <c r="C8445" s="1">
        <v>44855</v>
      </c>
      <c r="D8445">
        <v>2230</v>
      </c>
      <c r="E8445">
        <v>1</v>
      </c>
      <c r="F8445" t="s">
        <v>36</v>
      </c>
      <c r="G8445">
        <v>185</v>
      </c>
      <c r="H8445">
        <v>1</v>
      </c>
      <c r="I8445">
        <v>341</v>
      </c>
      <c r="J8445" t="s">
        <v>157</v>
      </c>
      <c r="K8445" t="s">
        <v>7605</v>
      </c>
      <c r="L8445">
        <v>34</v>
      </c>
      <c r="M8445" t="s">
        <v>94</v>
      </c>
      <c r="N8445" t="s">
        <v>95</v>
      </c>
      <c r="O8445">
        <v>108</v>
      </c>
      <c r="P8445" t="s">
        <v>105</v>
      </c>
      <c r="S8445" t="s">
        <v>40</v>
      </c>
      <c r="T8445" t="s">
        <v>41</v>
      </c>
      <c r="U8445">
        <v>341</v>
      </c>
      <c r="Y8445" t="s">
        <v>5231</v>
      </c>
      <c r="AA8445">
        <v>34.039099999999998</v>
      </c>
      <c r="AB8445">
        <v>-118.2582</v>
      </c>
      <c r="AC8445">
        <f t="shared" si="131"/>
        <v>0</v>
      </c>
    </row>
    <row r="8446" spans="1:29" x14ac:dyDescent="0.35">
      <c r="A8446">
        <v>231607727</v>
      </c>
      <c r="B8446" s="1">
        <v>45043</v>
      </c>
      <c r="C8446" s="1">
        <v>44859</v>
      </c>
      <c r="D8446">
        <v>1</v>
      </c>
      <c r="E8446">
        <v>16</v>
      </c>
      <c r="F8446" t="s">
        <v>10593</v>
      </c>
      <c r="G8446">
        <v>1685</v>
      </c>
      <c r="H8446">
        <v>2</v>
      </c>
      <c r="I8446">
        <v>649</v>
      </c>
      <c r="J8446" t="s">
        <v>1038</v>
      </c>
      <c r="K8446" t="s">
        <v>3629</v>
      </c>
      <c r="L8446">
        <v>0</v>
      </c>
      <c r="M8446" t="s">
        <v>46</v>
      </c>
      <c r="N8446" t="s">
        <v>46</v>
      </c>
      <c r="O8446">
        <v>203</v>
      </c>
      <c r="P8446" t="s">
        <v>101</v>
      </c>
      <c r="S8446" t="s">
        <v>40</v>
      </c>
      <c r="T8446" t="s">
        <v>41</v>
      </c>
      <c r="U8446">
        <v>649</v>
      </c>
      <c r="Y8446" t="s">
        <v>11734</v>
      </c>
      <c r="AA8446">
        <v>34.219299999999997</v>
      </c>
      <c r="AB8446">
        <v>-118.3878</v>
      </c>
      <c r="AC8446">
        <f t="shared" si="131"/>
        <v>0</v>
      </c>
    </row>
    <row r="8447" spans="1:29" x14ac:dyDescent="0.35">
      <c r="A8447">
        <v>221705612</v>
      </c>
      <c r="B8447" s="1">
        <v>44575</v>
      </c>
      <c r="C8447" s="1">
        <v>44574</v>
      </c>
      <c r="D8447">
        <v>2030</v>
      </c>
      <c r="E8447">
        <v>17</v>
      </c>
      <c r="F8447" t="s">
        <v>10498</v>
      </c>
      <c r="G8447">
        <v>1722</v>
      </c>
      <c r="H8447">
        <v>2</v>
      </c>
      <c r="I8447">
        <v>745</v>
      </c>
      <c r="J8447" t="s">
        <v>139</v>
      </c>
      <c r="K8447">
        <v>329</v>
      </c>
      <c r="L8447">
        <v>53</v>
      </c>
      <c r="M8447" t="s">
        <v>30</v>
      </c>
      <c r="N8447" t="s">
        <v>73</v>
      </c>
      <c r="O8447">
        <v>501</v>
      </c>
      <c r="P8447" t="s">
        <v>164</v>
      </c>
      <c r="S8447" t="s">
        <v>40</v>
      </c>
      <c r="T8447" t="s">
        <v>41</v>
      </c>
      <c r="U8447">
        <v>745</v>
      </c>
      <c r="Y8447" t="s">
        <v>11735</v>
      </c>
      <c r="AA8447">
        <v>34.259</v>
      </c>
      <c r="AB8447">
        <v>-118.6039</v>
      </c>
      <c r="AC8447">
        <f t="shared" si="131"/>
        <v>0</v>
      </c>
    </row>
    <row r="8448" spans="1:29" x14ac:dyDescent="0.35">
      <c r="A8448">
        <v>222104639</v>
      </c>
      <c r="B8448" s="1">
        <v>44580</v>
      </c>
      <c r="C8448" s="1">
        <v>44580</v>
      </c>
      <c r="D8448">
        <v>1636</v>
      </c>
      <c r="E8448">
        <v>21</v>
      </c>
      <c r="F8448" t="s">
        <v>10503</v>
      </c>
      <c r="G8448">
        <v>2156</v>
      </c>
      <c r="H8448">
        <v>1</v>
      </c>
      <c r="I8448">
        <v>442</v>
      </c>
      <c r="J8448" t="s">
        <v>179</v>
      </c>
      <c r="K8448">
        <v>325</v>
      </c>
      <c r="L8448">
        <v>35</v>
      </c>
      <c r="M8448" t="s">
        <v>30</v>
      </c>
      <c r="N8448" t="s">
        <v>46</v>
      </c>
      <c r="O8448">
        <v>404</v>
      </c>
      <c r="P8448" t="s">
        <v>1637</v>
      </c>
      <c r="S8448" t="s">
        <v>40</v>
      </c>
      <c r="T8448" t="s">
        <v>41</v>
      </c>
      <c r="U8448">
        <v>442</v>
      </c>
      <c r="Y8448" t="s">
        <v>10780</v>
      </c>
      <c r="AA8448">
        <v>34.188400000000001</v>
      </c>
      <c r="AB8448">
        <v>-118.5975</v>
      </c>
      <c r="AC8448">
        <f t="shared" si="131"/>
        <v>0</v>
      </c>
    </row>
    <row r="8449" spans="1:29" x14ac:dyDescent="0.35">
      <c r="A8449">
        <v>220309704</v>
      </c>
      <c r="B8449" s="1">
        <v>44678</v>
      </c>
      <c r="C8449" s="1">
        <v>44678</v>
      </c>
      <c r="D8449">
        <v>1430</v>
      </c>
      <c r="E8449">
        <v>3</v>
      </c>
      <c r="F8449" t="s">
        <v>43</v>
      </c>
      <c r="G8449">
        <v>397</v>
      </c>
      <c r="H8449">
        <v>2</v>
      </c>
      <c r="I8449">
        <v>624</v>
      </c>
      <c r="J8449" t="s">
        <v>171</v>
      </c>
      <c r="K8449" t="s">
        <v>11736</v>
      </c>
      <c r="L8449">
        <v>29</v>
      </c>
      <c r="M8449" t="s">
        <v>94</v>
      </c>
      <c r="N8449" t="s">
        <v>95</v>
      </c>
      <c r="O8449">
        <v>518</v>
      </c>
      <c r="P8449" t="s">
        <v>1076</v>
      </c>
      <c r="Q8449">
        <v>400</v>
      </c>
      <c r="R8449" t="s">
        <v>143</v>
      </c>
      <c r="S8449" t="s">
        <v>40</v>
      </c>
      <c r="T8449" t="s">
        <v>41</v>
      </c>
      <c r="U8449">
        <v>624</v>
      </c>
      <c r="Y8449" t="s">
        <v>1941</v>
      </c>
      <c r="AA8449">
        <v>34.009900000000002</v>
      </c>
      <c r="AB8449">
        <v>-118.2941</v>
      </c>
      <c r="AC8449">
        <f t="shared" si="131"/>
        <v>0</v>
      </c>
    </row>
    <row r="8450" spans="1:29" x14ac:dyDescent="0.35">
      <c r="A8450">
        <v>222016525</v>
      </c>
      <c r="B8450" s="1">
        <v>44865</v>
      </c>
      <c r="C8450" s="1">
        <v>44856</v>
      </c>
      <c r="D8450">
        <v>1145</v>
      </c>
      <c r="E8450">
        <v>20</v>
      </c>
      <c r="F8450" t="s">
        <v>10529</v>
      </c>
      <c r="G8450">
        <v>2076</v>
      </c>
      <c r="H8450">
        <v>2</v>
      </c>
      <c r="I8450">
        <v>956</v>
      </c>
      <c r="J8450" t="s">
        <v>328</v>
      </c>
      <c r="K8450" t="s">
        <v>11737</v>
      </c>
      <c r="L8450">
        <v>21</v>
      </c>
      <c r="M8450" t="s">
        <v>30</v>
      </c>
      <c r="N8450" t="s">
        <v>73</v>
      </c>
      <c r="O8450">
        <v>501</v>
      </c>
      <c r="P8450" t="s">
        <v>164</v>
      </c>
      <c r="S8450" t="s">
        <v>40</v>
      </c>
      <c r="T8450" t="s">
        <v>41</v>
      </c>
      <c r="U8450">
        <v>956</v>
      </c>
      <c r="Y8450" t="s">
        <v>11738</v>
      </c>
      <c r="AA8450">
        <v>34.0473</v>
      </c>
      <c r="AB8450">
        <v>-118.29470000000001</v>
      </c>
      <c r="AC8450">
        <f t="shared" si="131"/>
        <v>0</v>
      </c>
    </row>
    <row r="8451" spans="1:29" x14ac:dyDescent="0.35">
      <c r="A8451">
        <v>221105113</v>
      </c>
      <c r="B8451" s="1">
        <v>44592</v>
      </c>
      <c r="C8451" s="1">
        <v>44592</v>
      </c>
      <c r="D8451">
        <v>1320</v>
      </c>
      <c r="E8451">
        <v>11</v>
      </c>
      <c r="F8451" t="s">
        <v>64</v>
      </c>
      <c r="G8451">
        <v>1145</v>
      </c>
      <c r="H8451">
        <v>1</v>
      </c>
      <c r="I8451">
        <v>210</v>
      </c>
      <c r="J8451" t="s">
        <v>149</v>
      </c>
      <c r="K8451" t="s">
        <v>11739</v>
      </c>
      <c r="L8451">
        <v>52</v>
      </c>
      <c r="M8451" t="s">
        <v>30</v>
      </c>
      <c r="N8451" t="s">
        <v>95</v>
      </c>
      <c r="O8451">
        <v>602</v>
      </c>
      <c r="P8451" t="s">
        <v>5715</v>
      </c>
      <c r="Q8451">
        <v>102</v>
      </c>
      <c r="R8451" t="s">
        <v>219</v>
      </c>
      <c r="S8451" t="s">
        <v>33</v>
      </c>
      <c r="T8451" t="s">
        <v>34</v>
      </c>
      <c r="U8451">
        <v>210</v>
      </c>
      <c r="V8451">
        <v>761</v>
      </c>
      <c r="W8451">
        <v>998</v>
      </c>
      <c r="Y8451" t="s">
        <v>11740</v>
      </c>
      <c r="AA8451">
        <v>34.100299999999997</v>
      </c>
      <c r="AB8451">
        <v>-118.25920000000001</v>
      </c>
      <c r="AC8451">
        <f t="shared" ref="AC8451:AC8514" si="132">IF(OR((S:S)="CC", S:S="AA",S:S="JA"), 1, 0)</f>
        <v>1</v>
      </c>
    </row>
    <row r="8452" spans="1:29" x14ac:dyDescent="0.35">
      <c r="A8452">
        <v>220514727</v>
      </c>
      <c r="B8452" s="1">
        <v>44845</v>
      </c>
      <c r="C8452" s="1">
        <v>44844</v>
      </c>
      <c r="D8452">
        <v>2100</v>
      </c>
      <c r="E8452">
        <v>5</v>
      </c>
      <c r="F8452" t="s">
        <v>98</v>
      </c>
      <c r="G8452">
        <v>563</v>
      </c>
      <c r="H8452">
        <v>1</v>
      </c>
      <c r="I8452">
        <v>320</v>
      </c>
      <c r="J8452" t="s">
        <v>435</v>
      </c>
      <c r="K8452">
        <v>321</v>
      </c>
      <c r="L8452">
        <v>26</v>
      </c>
      <c r="M8452" t="s">
        <v>94</v>
      </c>
      <c r="N8452" t="s">
        <v>163</v>
      </c>
      <c r="O8452">
        <v>502</v>
      </c>
      <c r="P8452" t="s">
        <v>47</v>
      </c>
      <c r="S8452" t="s">
        <v>40</v>
      </c>
      <c r="T8452" t="s">
        <v>41</v>
      </c>
      <c r="U8452">
        <v>320</v>
      </c>
      <c r="Y8452" t="s">
        <v>8930</v>
      </c>
      <c r="AA8452">
        <v>33.732399999999998</v>
      </c>
      <c r="AB8452">
        <v>-118.2902</v>
      </c>
      <c r="AC8452">
        <f t="shared" si="132"/>
        <v>0</v>
      </c>
    </row>
    <row r="8453" spans="1:29" x14ac:dyDescent="0.35">
      <c r="A8453">
        <v>220221523</v>
      </c>
      <c r="B8453" s="1">
        <v>44904</v>
      </c>
      <c r="C8453" s="1">
        <v>44903</v>
      </c>
      <c r="D8453">
        <v>2210</v>
      </c>
      <c r="E8453">
        <v>2</v>
      </c>
      <c r="F8453" t="s">
        <v>56</v>
      </c>
      <c r="G8453">
        <v>238</v>
      </c>
      <c r="H8453">
        <v>1</v>
      </c>
      <c r="I8453">
        <v>330</v>
      </c>
      <c r="J8453" t="s">
        <v>37</v>
      </c>
      <c r="K8453" t="s">
        <v>11741</v>
      </c>
      <c r="L8453">
        <v>37</v>
      </c>
      <c r="M8453" t="s">
        <v>30</v>
      </c>
      <c r="N8453" t="s">
        <v>173</v>
      </c>
      <c r="O8453">
        <v>101</v>
      </c>
      <c r="P8453" t="s">
        <v>32</v>
      </c>
      <c r="S8453" t="s">
        <v>40</v>
      </c>
      <c r="T8453" t="s">
        <v>41</v>
      </c>
      <c r="U8453">
        <v>330</v>
      </c>
      <c r="Y8453" t="s">
        <v>11742</v>
      </c>
      <c r="AA8453">
        <v>34.064799999999998</v>
      </c>
      <c r="AB8453">
        <v>-118.2527</v>
      </c>
      <c r="AC8453">
        <f t="shared" si="132"/>
        <v>0</v>
      </c>
    </row>
    <row r="8454" spans="1:29" x14ac:dyDescent="0.35">
      <c r="A8454">
        <v>222104948</v>
      </c>
      <c r="B8454" s="1">
        <v>44589</v>
      </c>
      <c r="C8454" s="1">
        <v>44586</v>
      </c>
      <c r="D8454">
        <v>1700</v>
      </c>
      <c r="E8454">
        <v>21</v>
      </c>
      <c r="F8454" t="s">
        <v>10503</v>
      </c>
      <c r="G8454">
        <v>2175</v>
      </c>
      <c r="H8454">
        <v>1</v>
      </c>
      <c r="I8454">
        <v>310</v>
      </c>
      <c r="J8454" t="s">
        <v>71</v>
      </c>
      <c r="K8454" t="s">
        <v>11743</v>
      </c>
      <c r="L8454">
        <v>41</v>
      </c>
      <c r="M8454" t="s">
        <v>94</v>
      </c>
      <c r="N8454" t="s">
        <v>163</v>
      </c>
      <c r="O8454">
        <v>507</v>
      </c>
      <c r="P8454" t="s">
        <v>169</v>
      </c>
      <c r="S8454" t="s">
        <v>40</v>
      </c>
      <c r="T8454" t="s">
        <v>41</v>
      </c>
      <c r="U8454">
        <v>310</v>
      </c>
      <c r="Y8454" t="s">
        <v>11744</v>
      </c>
      <c r="AA8454">
        <v>34.171900000000001</v>
      </c>
      <c r="AB8454">
        <v>-118.60899999999999</v>
      </c>
      <c r="AC8454">
        <f t="shared" si="132"/>
        <v>0</v>
      </c>
    </row>
    <row r="8455" spans="1:29" x14ac:dyDescent="0.35">
      <c r="A8455">
        <v>220510245</v>
      </c>
      <c r="B8455" s="1">
        <v>44727</v>
      </c>
      <c r="C8455" s="1">
        <v>44727</v>
      </c>
      <c r="D8455">
        <v>520</v>
      </c>
      <c r="E8455">
        <v>5</v>
      </c>
      <c r="F8455" t="s">
        <v>98</v>
      </c>
      <c r="G8455">
        <v>519</v>
      </c>
      <c r="H8455">
        <v>2</v>
      </c>
      <c r="I8455">
        <v>745</v>
      </c>
      <c r="J8455" t="s">
        <v>139</v>
      </c>
      <c r="K8455" t="s">
        <v>456</v>
      </c>
      <c r="L8455">
        <v>40</v>
      </c>
      <c r="M8455" t="s">
        <v>94</v>
      </c>
      <c r="N8455" t="s">
        <v>73</v>
      </c>
      <c r="O8455">
        <v>122</v>
      </c>
      <c r="P8455" t="s">
        <v>275</v>
      </c>
      <c r="S8455" t="s">
        <v>40</v>
      </c>
      <c r="T8455" t="s">
        <v>41</v>
      </c>
      <c r="U8455">
        <v>745</v>
      </c>
      <c r="Y8455" t="s">
        <v>11745</v>
      </c>
      <c r="AA8455">
        <v>33.7926</v>
      </c>
      <c r="AB8455">
        <v>-118.24679999999999</v>
      </c>
      <c r="AC8455">
        <f t="shared" si="132"/>
        <v>0</v>
      </c>
    </row>
    <row r="8456" spans="1:29" x14ac:dyDescent="0.35">
      <c r="A8456">
        <v>222012433</v>
      </c>
      <c r="B8456" s="1">
        <v>44761</v>
      </c>
      <c r="C8456" s="1">
        <v>44761</v>
      </c>
      <c r="D8456">
        <v>1730</v>
      </c>
      <c r="E8456">
        <v>20</v>
      </c>
      <c r="F8456" t="s">
        <v>10529</v>
      </c>
      <c r="G8456">
        <v>2004</v>
      </c>
      <c r="H8456">
        <v>2</v>
      </c>
      <c r="I8456">
        <v>753</v>
      </c>
      <c r="J8456" t="s">
        <v>452</v>
      </c>
      <c r="K8456" t="s">
        <v>11746</v>
      </c>
      <c r="L8456">
        <v>0</v>
      </c>
      <c r="M8456" t="s">
        <v>46</v>
      </c>
      <c r="N8456" t="s">
        <v>46</v>
      </c>
      <c r="O8456">
        <v>101</v>
      </c>
      <c r="P8456" t="s">
        <v>32</v>
      </c>
      <c r="Q8456">
        <v>102</v>
      </c>
      <c r="R8456" t="s">
        <v>219</v>
      </c>
      <c r="S8456" t="s">
        <v>40</v>
      </c>
      <c r="T8456" t="s">
        <v>41</v>
      </c>
      <c r="U8456">
        <v>753</v>
      </c>
      <c r="V8456">
        <v>998</v>
      </c>
      <c r="Y8456" t="s">
        <v>11747</v>
      </c>
      <c r="AA8456">
        <v>34.076300000000003</v>
      </c>
      <c r="AB8456">
        <v>-118.30540000000001</v>
      </c>
      <c r="AC8456">
        <f t="shared" si="132"/>
        <v>0</v>
      </c>
    </row>
    <row r="8457" spans="1:29" x14ac:dyDescent="0.35">
      <c r="A8457">
        <v>221310623</v>
      </c>
      <c r="B8457" s="1">
        <v>44686</v>
      </c>
      <c r="C8457" s="1">
        <v>44686</v>
      </c>
      <c r="D8457">
        <v>900</v>
      </c>
      <c r="E8457">
        <v>13</v>
      </c>
      <c r="F8457" t="s">
        <v>62</v>
      </c>
      <c r="G8457">
        <v>1343</v>
      </c>
      <c r="H8457">
        <v>1</v>
      </c>
      <c r="I8457">
        <v>510</v>
      </c>
      <c r="J8457" t="s">
        <v>29</v>
      </c>
      <c r="L8457">
        <v>0</v>
      </c>
      <c r="O8457">
        <v>101</v>
      </c>
      <c r="P8457" t="s">
        <v>32</v>
      </c>
      <c r="S8457" t="s">
        <v>40</v>
      </c>
      <c r="T8457" t="s">
        <v>41</v>
      </c>
      <c r="U8457">
        <v>510</v>
      </c>
      <c r="Y8457" t="s">
        <v>7412</v>
      </c>
      <c r="Z8457" t="s">
        <v>2301</v>
      </c>
      <c r="AA8457">
        <v>34.013800000000003</v>
      </c>
      <c r="AB8457">
        <v>-118.2653</v>
      </c>
      <c r="AC8457">
        <f t="shared" si="132"/>
        <v>0</v>
      </c>
    </row>
    <row r="8458" spans="1:29" x14ac:dyDescent="0.35">
      <c r="A8458">
        <v>221309303</v>
      </c>
      <c r="B8458" s="1">
        <v>44658</v>
      </c>
      <c r="C8458" s="1">
        <v>44658</v>
      </c>
      <c r="D8458">
        <v>853</v>
      </c>
      <c r="E8458">
        <v>13</v>
      </c>
      <c r="F8458" t="s">
        <v>62</v>
      </c>
      <c r="G8458">
        <v>1362</v>
      </c>
      <c r="H8458">
        <v>2</v>
      </c>
      <c r="I8458">
        <v>354</v>
      </c>
      <c r="J8458" t="s">
        <v>167</v>
      </c>
      <c r="K8458" t="s">
        <v>11748</v>
      </c>
      <c r="L8458">
        <v>65</v>
      </c>
      <c r="M8458" t="s">
        <v>30</v>
      </c>
      <c r="N8458" t="s">
        <v>163</v>
      </c>
      <c r="O8458">
        <v>750</v>
      </c>
      <c r="P8458" t="s">
        <v>816</v>
      </c>
      <c r="S8458" t="s">
        <v>40</v>
      </c>
      <c r="T8458" t="s">
        <v>41</v>
      </c>
      <c r="U8458">
        <v>354</v>
      </c>
      <c r="Y8458" t="s">
        <v>11749</v>
      </c>
      <c r="AA8458">
        <v>33.998800000000003</v>
      </c>
      <c r="AB8458">
        <v>-118.2696</v>
      </c>
      <c r="AC8458">
        <f t="shared" si="132"/>
        <v>0</v>
      </c>
    </row>
    <row r="8459" spans="1:29" x14ac:dyDescent="0.35">
      <c r="A8459">
        <v>221819543</v>
      </c>
      <c r="B8459" s="1">
        <v>44857</v>
      </c>
      <c r="C8459" s="1">
        <v>44857</v>
      </c>
      <c r="D8459">
        <v>1730</v>
      </c>
      <c r="E8459">
        <v>18</v>
      </c>
      <c r="F8459" t="s">
        <v>10516</v>
      </c>
      <c r="G8459">
        <v>1861</v>
      </c>
      <c r="H8459">
        <v>1</v>
      </c>
      <c r="I8459">
        <v>230</v>
      </c>
      <c r="J8459" t="s">
        <v>161</v>
      </c>
      <c r="K8459" t="s">
        <v>11750</v>
      </c>
      <c r="L8459">
        <v>34</v>
      </c>
      <c r="M8459" t="s">
        <v>30</v>
      </c>
      <c r="N8459" t="s">
        <v>73</v>
      </c>
      <c r="O8459">
        <v>101</v>
      </c>
      <c r="P8459" t="s">
        <v>32</v>
      </c>
      <c r="Q8459">
        <v>114</v>
      </c>
      <c r="R8459" t="s">
        <v>773</v>
      </c>
      <c r="S8459" t="s">
        <v>84</v>
      </c>
      <c r="T8459" t="s">
        <v>85</v>
      </c>
      <c r="U8459">
        <v>230</v>
      </c>
      <c r="V8459">
        <v>998</v>
      </c>
      <c r="Y8459" t="s">
        <v>6875</v>
      </c>
      <c r="Z8459" t="s">
        <v>1284</v>
      </c>
      <c r="AA8459">
        <v>33.927399999999999</v>
      </c>
      <c r="AB8459">
        <v>-118.2871</v>
      </c>
      <c r="AC8459">
        <f t="shared" si="132"/>
        <v>0</v>
      </c>
    </row>
    <row r="8460" spans="1:29" x14ac:dyDescent="0.35">
      <c r="A8460">
        <v>220405753</v>
      </c>
      <c r="B8460" s="1">
        <v>44614</v>
      </c>
      <c r="C8460" s="1">
        <v>44612</v>
      </c>
      <c r="D8460">
        <v>200</v>
      </c>
      <c r="E8460">
        <v>4</v>
      </c>
      <c r="F8460" t="s">
        <v>54</v>
      </c>
      <c r="G8460">
        <v>454</v>
      </c>
      <c r="H8460">
        <v>1</v>
      </c>
      <c r="I8460">
        <v>341</v>
      </c>
      <c r="J8460" t="s">
        <v>157</v>
      </c>
      <c r="K8460">
        <v>344</v>
      </c>
      <c r="L8460">
        <v>0</v>
      </c>
      <c r="M8460" t="s">
        <v>46</v>
      </c>
      <c r="N8460" t="s">
        <v>46</v>
      </c>
      <c r="O8460">
        <v>107</v>
      </c>
      <c r="P8460" t="s">
        <v>11751</v>
      </c>
      <c r="S8460" t="s">
        <v>40</v>
      </c>
      <c r="T8460" t="s">
        <v>41</v>
      </c>
      <c r="U8460">
        <v>341</v>
      </c>
      <c r="Y8460" t="s">
        <v>11752</v>
      </c>
      <c r="AA8460">
        <v>34.045299999999997</v>
      </c>
      <c r="AB8460">
        <v>-118.2197</v>
      </c>
      <c r="AC8460">
        <f t="shared" si="132"/>
        <v>0</v>
      </c>
    </row>
    <row r="8461" spans="1:29" x14ac:dyDescent="0.35">
      <c r="A8461">
        <v>220512372</v>
      </c>
      <c r="B8461" s="1">
        <v>44783</v>
      </c>
      <c r="C8461" s="1">
        <v>44783</v>
      </c>
      <c r="D8461">
        <v>600</v>
      </c>
      <c r="E8461">
        <v>5</v>
      </c>
      <c r="F8461" t="s">
        <v>98</v>
      </c>
      <c r="G8461">
        <v>521</v>
      </c>
      <c r="H8461">
        <v>1</v>
      </c>
      <c r="I8461">
        <v>310</v>
      </c>
      <c r="J8461" t="s">
        <v>71</v>
      </c>
      <c r="K8461" t="s">
        <v>11753</v>
      </c>
      <c r="L8461">
        <v>51</v>
      </c>
      <c r="M8461" t="s">
        <v>94</v>
      </c>
      <c r="N8461" t="s">
        <v>73</v>
      </c>
      <c r="O8461">
        <v>221</v>
      </c>
      <c r="P8461" t="s">
        <v>74</v>
      </c>
      <c r="S8461" t="s">
        <v>40</v>
      </c>
      <c r="T8461" t="s">
        <v>41</v>
      </c>
      <c r="U8461">
        <v>310</v>
      </c>
      <c r="V8461">
        <v>998</v>
      </c>
      <c r="Y8461" t="s">
        <v>7653</v>
      </c>
      <c r="AA8461">
        <v>33.762</v>
      </c>
      <c r="AB8461">
        <v>-118.2931</v>
      </c>
      <c r="AC8461">
        <f t="shared" si="132"/>
        <v>0</v>
      </c>
    </row>
    <row r="8462" spans="1:29" x14ac:dyDescent="0.35">
      <c r="A8462">
        <v>220126283</v>
      </c>
      <c r="B8462" s="1">
        <v>44907</v>
      </c>
      <c r="C8462" s="1">
        <v>44905</v>
      </c>
      <c r="D8462">
        <v>1700</v>
      </c>
      <c r="E8462">
        <v>1</v>
      </c>
      <c r="F8462" t="s">
        <v>36</v>
      </c>
      <c r="G8462">
        <v>148</v>
      </c>
      <c r="H8462">
        <v>1</v>
      </c>
      <c r="I8462">
        <v>330</v>
      </c>
      <c r="J8462" t="s">
        <v>37</v>
      </c>
      <c r="K8462" t="s">
        <v>2607</v>
      </c>
      <c r="L8462">
        <v>48</v>
      </c>
      <c r="M8462" t="s">
        <v>30</v>
      </c>
      <c r="N8462" t="s">
        <v>73</v>
      </c>
      <c r="O8462">
        <v>101</v>
      </c>
      <c r="P8462" t="s">
        <v>32</v>
      </c>
      <c r="S8462" t="s">
        <v>40</v>
      </c>
      <c r="T8462" t="s">
        <v>41</v>
      </c>
      <c r="U8462">
        <v>330</v>
      </c>
      <c r="Y8462" t="s">
        <v>11435</v>
      </c>
      <c r="AA8462">
        <v>34.044899999999998</v>
      </c>
      <c r="AB8462">
        <v>-118.2415</v>
      </c>
      <c r="AC8462">
        <f t="shared" si="132"/>
        <v>0</v>
      </c>
    </row>
    <row r="8463" spans="1:29" x14ac:dyDescent="0.35">
      <c r="A8463">
        <v>221421240</v>
      </c>
      <c r="B8463" s="1">
        <v>44915</v>
      </c>
      <c r="C8463" s="1">
        <v>44913</v>
      </c>
      <c r="D8463">
        <v>1130</v>
      </c>
      <c r="E8463">
        <v>14</v>
      </c>
      <c r="F8463" t="s">
        <v>10500</v>
      </c>
      <c r="G8463">
        <v>1414</v>
      </c>
      <c r="H8463">
        <v>1</v>
      </c>
      <c r="I8463">
        <v>440</v>
      </c>
      <c r="J8463" t="s">
        <v>213</v>
      </c>
      <c r="K8463">
        <v>344</v>
      </c>
      <c r="L8463">
        <v>74</v>
      </c>
      <c r="M8463" t="s">
        <v>94</v>
      </c>
      <c r="N8463" t="s">
        <v>173</v>
      </c>
      <c r="O8463">
        <v>203</v>
      </c>
      <c r="P8463" t="s">
        <v>101</v>
      </c>
      <c r="S8463" t="s">
        <v>40</v>
      </c>
      <c r="T8463" t="s">
        <v>41</v>
      </c>
      <c r="U8463">
        <v>440</v>
      </c>
      <c r="Y8463" t="s">
        <v>11754</v>
      </c>
      <c r="AA8463">
        <v>33.997599999999998</v>
      </c>
      <c r="AB8463">
        <v>-118.467</v>
      </c>
      <c r="AC8463">
        <f t="shared" si="132"/>
        <v>0</v>
      </c>
    </row>
    <row r="8464" spans="1:29" x14ac:dyDescent="0.35">
      <c r="A8464">
        <v>221009573</v>
      </c>
      <c r="B8464" s="1">
        <v>44705</v>
      </c>
      <c r="C8464" s="1">
        <v>44705</v>
      </c>
      <c r="D8464">
        <v>430</v>
      </c>
      <c r="E8464">
        <v>10</v>
      </c>
      <c r="F8464" t="s">
        <v>103</v>
      </c>
      <c r="G8464">
        <v>1061</v>
      </c>
      <c r="H8464">
        <v>2</v>
      </c>
      <c r="I8464">
        <v>888</v>
      </c>
      <c r="J8464" t="s">
        <v>250</v>
      </c>
      <c r="K8464" t="s">
        <v>251</v>
      </c>
      <c r="L8464">
        <v>0</v>
      </c>
      <c r="M8464" t="s">
        <v>30</v>
      </c>
      <c r="N8464" t="s">
        <v>31</v>
      </c>
      <c r="O8464">
        <v>727</v>
      </c>
      <c r="P8464" t="s">
        <v>2168</v>
      </c>
      <c r="S8464" t="s">
        <v>33</v>
      </c>
      <c r="T8464" t="s">
        <v>34</v>
      </c>
      <c r="U8464">
        <v>888</v>
      </c>
      <c r="Y8464" t="s">
        <v>4723</v>
      </c>
      <c r="AA8464">
        <v>34.172800000000002</v>
      </c>
      <c r="AB8464">
        <v>-118.56</v>
      </c>
      <c r="AC8464">
        <f t="shared" si="132"/>
        <v>1</v>
      </c>
    </row>
    <row r="8465" spans="1:29" x14ac:dyDescent="0.35">
      <c r="A8465">
        <v>221313783</v>
      </c>
      <c r="B8465" s="1">
        <v>44743</v>
      </c>
      <c r="C8465" s="1">
        <v>44743</v>
      </c>
      <c r="D8465">
        <v>1215</v>
      </c>
      <c r="E8465">
        <v>13</v>
      </c>
      <c r="F8465" t="s">
        <v>62</v>
      </c>
      <c r="G8465">
        <v>1375</v>
      </c>
      <c r="H8465">
        <v>2</v>
      </c>
      <c r="I8465">
        <v>740</v>
      </c>
      <c r="J8465" t="s">
        <v>224</v>
      </c>
      <c r="K8465" t="s">
        <v>11755</v>
      </c>
      <c r="L8465">
        <v>49</v>
      </c>
      <c r="M8465" t="s">
        <v>30</v>
      </c>
      <c r="N8465" t="s">
        <v>95</v>
      </c>
      <c r="O8465">
        <v>122</v>
      </c>
      <c r="P8465" t="s">
        <v>275</v>
      </c>
      <c r="Q8465">
        <v>205</v>
      </c>
      <c r="R8465" t="s">
        <v>579</v>
      </c>
      <c r="S8465" t="s">
        <v>40</v>
      </c>
      <c r="T8465" t="s">
        <v>41</v>
      </c>
      <c r="U8465">
        <v>740</v>
      </c>
      <c r="Y8465" t="s">
        <v>11756</v>
      </c>
      <c r="AA8465">
        <v>33.993899999999996</v>
      </c>
      <c r="AB8465">
        <v>-118.2499</v>
      </c>
      <c r="AC8465">
        <f t="shared" si="132"/>
        <v>0</v>
      </c>
    </row>
    <row r="8466" spans="1:29" x14ac:dyDescent="0.35">
      <c r="A8466">
        <v>222109826</v>
      </c>
      <c r="B8466" s="1">
        <v>44710</v>
      </c>
      <c r="C8466" s="1">
        <v>44709</v>
      </c>
      <c r="D8466">
        <v>1800</v>
      </c>
      <c r="E8466">
        <v>21</v>
      </c>
      <c r="F8466" t="s">
        <v>10503</v>
      </c>
      <c r="G8466">
        <v>2139</v>
      </c>
      <c r="H8466">
        <v>2</v>
      </c>
      <c r="I8466">
        <v>624</v>
      </c>
      <c r="J8466" t="s">
        <v>171</v>
      </c>
      <c r="K8466" t="s">
        <v>11757</v>
      </c>
      <c r="L8466">
        <v>12</v>
      </c>
      <c r="M8466" t="s">
        <v>94</v>
      </c>
      <c r="N8466" t="s">
        <v>95</v>
      </c>
      <c r="O8466">
        <v>501</v>
      </c>
      <c r="P8466" t="s">
        <v>164</v>
      </c>
      <c r="Q8466">
        <v>400</v>
      </c>
      <c r="R8466" t="s">
        <v>143</v>
      </c>
      <c r="S8466" t="s">
        <v>40</v>
      </c>
      <c r="T8466" t="s">
        <v>41</v>
      </c>
      <c r="U8466">
        <v>624</v>
      </c>
      <c r="Y8466" t="s">
        <v>11758</v>
      </c>
      <c r="AA8466">
        <v>34.204700000000003</v>
      </c>
      <c r="AB8466">
        <v>-118.5671</v>
      </c>
      <c r="AC8466">
        <f t="shared" si="132"/>
        <v>0</v>
      </c>
    </row>
    <row r="8467" spans="1:29" x14ac:dyDescent="0.35">
      <c r="A8467">
        <v>220913832</v>
      </c>
      <c r="B8467" s="1">
        <v>44818</v>
      </c>
      <c r="C8467" s="1">
        <v>44817</v>
      </c>
      <c r="D8467">
        <v>455</v>
      </c>
      <c r="E8467">
        <v>9</v>
      </c>
      <c r="F8467" t="s">
        <v>49</v>
      </c>
      <c r="G8467">
        <v>941</v>
      </c>
      <c r="H8467">
        <v>1</v>
      </c>
      <c r="I8467">
        <v>510</v>
      </c>
      <c r="J8467" t="s">
        <v>29</v>
      </c>
      <c r="L8467">
        <v>0</v>
      </c>
      <c r="O8467">
        <v>101</v>
      </c>
      <c r="P8467" t="s">
        <v>32</v>
      </c>
      <c r="S8467" t="s">
        <v>84</v>
      </c>
      <c r="T8467" t="s">
        <v>85</v>
      </c>
      <c r="U8467">
        <v>510</v>
      </c>
      <c r="Y8467" t="s">
        <v>9349</v>
      </c>
      <c r="AA8467">
        <v>34.1721</v>
      </c>
      <c r="AB8467">
        <v>-118.4661</v>
      </c>
      <c r="AC8467">
        <f t="shared" si="132"/>
        <v>0</v>
      </c>
    </row>
    <row r="8468" spans="1:29" x14ac:dyDescent="0.35">
      <c r="A8468">
        <v>221209898</v>
      </c>
      <c r="B8468" s="1">
        <v>44656</v>
      </c>
      <c r="C8468" s="1">
        <v>44656</v>
      </c>
      <c r="D8468">
        <v>1950</v>
      </c>
      <c r="E8468">
        <v>12</v>
      </c>
      <c r="F8468" t="s">
        <v>68</v>
      </c>
      <c r="G8468">
        <v>1215</v>
      </c>
      <c r="H8468">
        <v>2</v>
      </c>
      <c r="I8468">
        <v>354</v>
      </c>
      <c r="J8468" t="s">
        <v>167</v>
      </c>
      <c r="K8468" t="s">
        <v>11523</v>
      </c>
      <c r="L8468">
        <v>42</v>
      </c>
      <c r="M8468" t="s">
        <v>94</v>
      </c>
      <c r="N8468" t="s">
        <v>95</v>
      </c>
      <c r="O8468">
        <v>501</v>
      </c>
      <c r="P8468" t="s">
        <v>164</v>
      </c>
      <c r="S8468" t="s">
        <v>40</v>
      </c>
      <c r="T8468" t="s">
        <v>41</v>
      </c>
      <c r="U8468">
        <v>354</v>
      </c>
      <c r="Y8468" t="s">
        <v>11759</v>
      </c>
      <c r="AA8468">
        <v>33.994999999999997</v>
      </c>
      <c r="AB8468">
        <v>-118.2938</v>
      </c>
      <c r="AC8468">
        <f t="shared" si="132"/>
        <v>0</v>
      </c>
    </row>
    <row r="8469" spans="1:29" x14ac:dyDescent="0.35">
      <c r="A8469">
        <v>222005186</v>
      </c>
      <c r="B8469" s="1">
        <v>44571</v>
      </c>
      <c r="C8469" s="1">
        <v>44562</v>
      </c>
      <c r="D8469">
        <v>1210</v>
      </c>
      <c r="E8469">
        <v>20</v>
      </c>
      <c r="F8469" t="s">
        <v>10529</v>
      </c>
      <c r="G8469">
        <v>2069</v>
      </c>
      <c r="H8469">
        <v>2</v>
      </c>
      <c r="I8469">
        <v>354</v>
      </c>
      <c r="J8469" t="s">
        <v>167</v>
      </c>
      <c r="K8469" t="s">
        <v>11025</v>
      </c>
      <c r="L8469">
        <v>30</v>
      </c>
      <c r="M8469" t="s">
        <v>30</v>
      </c>
      <c r="N8469" t="s">
        <v>163</v>
      </c>
      <c r="O8469">
        <v>605</v>
      </c>
      <c r="P8469" t="s">
        <v>4585</v>
      </c>
      <c r="S8469" t="s">
        <v>40</v>
      </c>
      <c r="T8469" t="s">
        <v>41</v>
      </c>
      <c r="U8469">
        <v>354</v>
      </c>
      <c r="Y8469" t="s">
        <v>11040</v>
      </c>
      <c r="AA8469">
        <v>34.049100000000003</v>
      </c>
      <c r="AB8469">
        <v>-118.2877</v>
      </c>
      <c r="AC8469">
        <f t="shared" si="132"/>
        <v>0</v>
      </c>
    </row>
    <row r="8470" spans="1:29" x14ac:dyDescent="0.35">
      <c r="A8470">
        <v>222108597</v>
      </c>
      <c r="B8470" s="1">
        <v>44681</v>
      </c>
      <c r="C8470" s="1">
        <v>44681</v>
      </c>
      <c r="D8470">
        <v>1000</v>
      </c>
      <c r="E8470">
        <v>21</v>
      </c>
      <c r="F8470" t="s">
        <v>10503</v>
      </c>
      <c r="G8470">
        <v>2157</v>
      </c>
      <c r="H8470">
        <v>1</v>
      </c>
      <c r="I8470">
        <v>761</v>
      </c>
      <c r="J8470" t="s">
        <v>403</v>
      </c>
      <c r="K8470" t="s">
        <v>11760</v>
      </c>
      <c r="L8470">
        <v>40</v>
      </c>
      <c r="M8470" t="s">
        <v>30</v>
      </c>
      <c r="N8470" t="s">
        <v>95</v>
      </c>
      <c r="O8470">
        <v>502</v>
      </c>
      <c r="P8470" t="s">
        <v>47</v>
      </c>
      <c r="Q8470">
        <v>200</v>
      </c>
      <c r="R8470" t="s">
        <v>663</v>
      </c>
      <c r="S8470" t="s">
        <v>40</v>
      </c>
      <c r="T8470" t="s">
        <v>41</v>
      </c>
      <c r="U8470">
        <v>761</v>
      </c>
      <c r="Y8470" t="s">
        <v>11761</v>
      </c>
      <c r="AA8470">
        <v>34.194600000000001</v>
      </c>
      <c r="AB8470">
        <v>-118.5857</v>
      </c>
      <c r="AC8470">
        <f t="shared" si="132"/>
        <v>0</v>
      </c>
    </row>
    <row r="8471" spans="1:29" x14ac:dyDescent="0.35">
      <c r="A8471">
        <v>221404117</v>
      </c>
      <c r="B8471" s="1">
        <v>44563</v>
      </c>
      <c r="C8471" s="1">
        <v>44562</v>
      </c>
      <c r="D8471">
        <v>2105</v>
      </c>
      <c r="E8471">
        <v>14</v>
      </c>
      <c r="F8471" t="s">
        <v>10500</v>
      </c>
      <c r="G8471">
        <v>1488</v>
      </c>
      <c r="H8471">
        <v>1</v>
      </c>
      <c r="I8471">
        <v>440</v>
      </c>
      <c r="J8471" t="s">
        <v>213</v>
      </c>
      <c r="K8471" t="s">
        <v>1759</v>
      </c>
      <c r="L8471">
        <v>44</v>
      </c>
      <c r="M8471" t="s">
        <v>30</v>
      </c>
      <c r="N8471" t="s">
        <v>95</v>
      </c>
      <c r="O8471">
        <v>116</v>
      </c>
      <c r="P8471" t="s">
        <v>702</v>
      </c>
      <c r="S8471" t="s">
        <v>40</v>
      </c>
      <c r="T8471" t="s">
        <v>41</v>
      </c>
      <c r="U8471">
        <v>440</v>
      </c>
      <c r="Y8471" t="s">
        <v>11762</v>
      </c>
      <c r="AA8471">
        <v>33.9574</v>
      </c>
      <c r="AB8471">
        <v>-118.3805</v>
      </c>
      <c r="AC8471">
        <f t="shared" si="132"/>
        <v>0</v>
      </c>
    </row>
    <row r="8472" spans="1:29" x14ac:dyDescent="0.35">
      <c r="A8472">
        <v>222115621</v>
      </c>
      <c r="B8472" s="1">
        <v>44853</v>
      </c>
      <c r="C8472" s="1">
        <v>44835</v>
      </c>
      <c r="D8472">
        <v>1200</v>
      </c>
      <c r="E8472">
        <v>21</v>
      </c>
      <c r="F8472" t="s">
        <v>10503</v>
      </c>
      <c r="G8472">
        <v>2107</v>
      </c>
      <c r="H8472">
        <v>2</v>
      </c>
      <c r="I8472">
        <v>662</v>
      </c>
      <c r="J8472" t="s">
        <v>191</v>
      </c>
      <c r="K8472">
        <v>800</v>
      </c>
      <c r="L8472">
        <v>81</v>
      </c>
      <c r="M8472" t="s">
        <v>30</v>
      </c>
      <c r="N8472" t="s">
        <v>31</v>
      </c>
      <c r="O8472">
        <v>501</v>
      </c>
      <c r="P8472" t="s">
        <v>164</v>
      </c>
      <c r="S8472" t="s">
        <v>40</v>
      </c>
      <c r="T8472" t="s">
        <v>41</v>
      </c>
      <c r="U8472">
        <v>662</v>
      </c>
      <c r="Y8472" t="s">
        <v>11763</v>
      </c>
      <c r="AA8472">
        <v>34.222099999999998</v>
      </c>
      <c r="AB8472">
        <v>-118.5907</v>
      </c>
      <c r="AC8472">
        <f t="shared" si="132"/>
        <v>0</v>
      </c>
    </row>
    <row r="8473" spans="1:29" x14ac:dyDescent="0.35">
      <c r="A8473">
        <v>221715544</v>
      </c>
      <c r="B8473" s="1">
        <v>44867</v>
      </c>
      <c r="C8473" s="1">
        <v>44845</v>
      </c>
      <c r="D8473">
        <v>1300</v>
      </c>
      <c r="E8473">
        <v>17</v>
      </c>
      <c r="F8473" t="s">
        <v>10498</v>
      </c>
      <c r="G8473">
        <v>1795</v>
      </c>
      <c r="H8473">
        <v>1</v>
      </c>
      <c r="I8473">
        <v>440</v>
      </c>
      <c r="J8473" t="s">
        <v>213</v>
      </c>
      <c r="K8473" t="s">
        <v>332</v>
      </c>
      <c r="L8473">
        <v>42</v>
      </c>
      <c r="M8473" t="s">
        <v>30</v>
      </c>
      <c r="N8473" t="s">
        <v>1501</v>
      </c>
      <c r="O8473">
        <v>119</v>
      </c>
      <c r="P8473" t="s">
        <v>333</v>
      </c>
      <c r="S8473" t="s">
        <v>40</v>
      </c>
      <c r="T8473" t="s">
        <v>41</v>
      </c>
      <c r="U8473">
        <v>440</v>
      </c>
      <c r="Y8473" t="s">
        <v>11764</v>
      </c>
      <c r="AA8473">
        <v>34.221899999999998</v>
      </c>
      <c r="AB8473">
        <v>-118.523</v>
      </c>
      <c r="AC8473">
        <f t="shared" si="132"/>
        <v>0</v>
      </c>
    </row>
    <row r="8474" spans="1:29" x14ac:dyDescent="0.35">
      <c r="A8474">
        <v>221705046</v>
      </c>
      <c r="B8474" s="1">
        <v>44588</v>
      </c>
      <c r="C8474" s="1">
        <v>44588</v>
      </c>
      <c r="D8474">
        <v>1430</v>
      </c>
      <c r="E8474">
        <v>17</v>
      </c>
      <c r="F8474" t="s">
        <v>10498</v>
      </c>
      <c r="G8474">
        <v>1762</v>
      </c>
      <c r="H8474">
        <v>2</v>
      </c>
      <c r="I8474">
        <v>626</v>
      </c>
      <c r="J8474" t="s">
        <v>141</v>
      </c>
      <c r="K8474" t="s">
        <v>11765</v>
      </c>
      <c r="L8474">
        <v>52</v>
      </c>
      <c r="M8474" t="s">
        <v>94</v>
      </c>
      <c r="N8474" t="s">
        <v>73</v>
      </c>
      <c r="O8474">
        <v>101</v>
      </c>
      <c r="P8474" t="s">
        <v>32</v>
      </c>
      <c r="Q8474">
        <v>400</v>
      </c>
      <c r="R8474" t="s">
        <v>143</v>
      </c>
      <c r="S8474" t="s">
        <v>84</v>
      </c>
      <c r="T8474" t="s">
        <v>85</v>
      </c>
      <c r="U8474">
        <v>626</v>
      </c>
      <c r="Y8474" t="s">
        <v>11766</v>
      </c>
      <c r="AA8474">
        <v>34.248399999999997</v>
      </c>
      <c r="AB8474">
        <v>-118.5886</v>
      </c>
      <c r="AC8474">
        <f t="shared" si="132"/>
        <v>0</v>
      </c>
    </row>
    <row r="8475" spans="1:29" x14ac:dyDescent="0.35">
      <c r="A8475">
        <v>221905760</v>
      </c>
      <c r="B8475" s="1">
        <v>44606</v>
      </c>
      <c r="C8475" s="1">
        <v>44578</v>
      </c>
      <c r="D8475">
        <v>2000</v>
      </c>
      <c r="E8475">
        <v>19</v>
      </c>
      <c r="F8475" t="s">
        <v>10514</v>
      </c>
      <c r="G8475">
        <v>1905</v>
      </c>
      <c r="H8475">
        <v>1</v>
      </c>
      <c r="I8475">
        <v>420</v>
      </c>
      <c r="J8475" t="s">
        <v>352</v>
      </c>
      <c r="K8475" t="s">
        <v>11767</v>
      </c>
      <c r="L8475">
        <v>29</v>
      </c>
      <c r="M8475" t="s">
        <v>94</v>
      </c>
      <c r="N8475" t="s">
        <v>94</v>
      </c>
      <c r="O8475">
        <v>101</v>
      </c>
      <c r="P8475" t="s">
        <v>32</v>
      </c>
      <c r="S8475" t="s">
        <v>40</v>
      </c>
      <c r="T8475" t="s">
        <v>41</v>
      </c>
      <c r="U8475">
        <v>420</v>
      </c>
      <c r="Y8475" t="s">
        <v>11768</v>
      </c>
      <c r="AA8475">
        <v>34.3155</v>
      </c>
      <c r="AB8475">
        <v>-118.43049999999999</v>
      </c>
      <c r="AC8475">
        <f t="shared" si="132"/>
        <v>0</v>
      </c>
    </row>
    <row r="8476" spans="1:29" x14ac:dyDescent="0.35">
      <c r="A8476">
        <v>222108540</v>
      </c>
      <c r="B8476" s="1">
        <v>44680</v>
      </c>
      <c r="C8476" s="1">
        <v>44655</v>
      </c>
      <c r="D8476">
        <v>1600</v>
      </c>
      <c r="E8476">
        <v>21</v>
      </c>
      <c r="F8476" t="s">
        <v>10503</v>
      </c>
      <c r="G8476">
        <v>2196</v>
      </c>
      <c r="H8476">
        <v>1</v>
      </c>
      <c r="I8476">
        <v>420</v>
      </c>
      <c r="J8476" t="s">
        <v>352</v>
      </c>
      <c r="L8476">
        <v>0</v>
      </c>
      <c r="O8476">
        <v>101</v>
      </c>
      <c r="P8476" t="s">
        <v>32</v>
      </c>
      <c r="S8476" t="s">
        <v>40</v>
      </c>
      <c r="T8476" t="s">
        <v>41</v>
      </c>
      <c r="U8476">
        <v>420</v>
      </c>
      <c r="Y8476" t="s">
        <v>11769</v>
      </c>
      <c r="Z8476" t="s">
        <v>11770</v>
      </c>
      <c r="AA8476">
        <v>34.154600000000002</v>
      </c>
      <c r="AB8476">
        <v>-118.6015</v>
      </c>
      <c r="AC8476">
        <f t="shared" si="132"/>
        <v>0</v>
      </c>
    </row>
    <row r="8477" spans="1:29" x14ac:dyDescent="0.35">
      <c r="A8477">
        <v>220212343</v>
      </c>
      <c r="B8477" s="1">
        <v>44737</v>
      </c>
      <c r="C8477" s="1">
        <v>44736</v>
      </c>
      <c r="D8477">
        <v>700</v>
      </c>
      <c r="E8477">
        <v>2</v>
      </c>
      <c r="F8477" t="s">
        <v>56</v>
      </c>
      <c r="G8477">
        <v>233</v>
      </c>
      <c r="H8477">
        <v>1</v>
      </c>
      <c r="I8477">
        <v>420</v>
      </c>
      <c r="J8477" t="s">
        <v>352</v>
      </c>
      <c r="L8477">
        <v>0</v>
      </c>
      <c r="O8477">
        <v>101</v>
      </c>
      <c r="P8477" t="s">
        <v>32</v>
      </c>
      <c r="S8477" t="s">
        <v>40</v>
      </c>
      <c r="T8477" t="s">
        <v>41</v>
      </c>
      <c r="U8477">
        <v>420</v>
      </c>
      <c r="Y8477" t="s">
        <v>11771</v>
      </c>
      <c r="AA8477">
        <v>34.069899999999997</v>
      </c>
      <c r="AB8477">
        <v>-118.2777</v>
      </c>
      <c r="AC8477">
        <f t="shared" si="132"/>
        <v>0</v>
      </c>
    </row>
    <row r="8478" spans="1:29" x14ac:dyDescent="0.35">
      <c r="A8478">
        <v>220611400</v>
      </c>
      <c r="B8478" s="1">
        <v>44718</v>
      </c>
      <c r="C8478" s="1">
        <v>44718</v>
      </c>
      <c r="D8478">
        <v>1335</v>
      </c>
      <c r="E8478">
        <v>6</v>
      </c>
      <c r="F8478" t="s">
        <v>91</v>
      </c>
      <c r="G8478">
        <v>679</v>
      </c>
      <c r="H8478">
        <v>1</v>
      </c>
      <c r="I8478">
        <v>230</v>
      </c>
      <c r="J8478" t="s">
        <v>161</v>
      </c>
      <c r="K8478" t="s">
        <v>3068</v>
      </c>
      <c r="L8478">
        <v>44</v>
      </c>
      <c r="M8478" t="s">
        <v>30</v>
      </c>
      <c r="N8478" t="s">
        <v>95</v>
      </c>
      <c r="O8478">
        <v>103</v>
      </c>
      <c r="P8478" t="s">
        <v>146</v>
      </c>
      <c r="Q8478">
        <v>400</v>
      </c>
      <c r="R8478" t="s">
        <v>143</v>
      </c>
      <c r="S8478" t="s">
        <v>84</v>
      </c>
      <c r="T8478" t="s">
        <v>85</v>
      </c>
      <c r="U8478">
        <v>230</v>
      </c>
      <c r="Y8478" t="s">
        <v>11772</v>
      </c>
      <c r="AA8478">
        <v>34.0886</v>
      </c>
      <c r="AB8478">
        <v>-118.3027</v>
      </c>
      <c r="AC8478">
        <f t="shared" si="132"/>
        <v>0</v>
      </c>
    </row>
    <row r="8479" spans="1:29" x14ac:dyDescent="0.35">
      <c r="A8479">
        <v>220125834</v>
      </c>
      <c r="B8479" s="1">
        <v>44900</v>
      </c>
      <c r="C8479" s="1">
        <v>44900</v>
      </c>
      <c r="D8479">
        <v>2210</v>
      </c>
      <c r="E8479">
        <v>1</v>
      </c>
      <c r="F8479" t="s">
        <v>36</v>
      </c>
      <c r="G8479">
        <v>152</v>
      </c>
      <c r="H8479">
        <v>1</v>
      </c>
      <c r="I8479">
        <v>230</v>
      </c>
      <c r="J8479" t="s">
        <v>161</v>
      </c>
      <c r="K8479" t="s">
        <v>11773</v>
      </c>
      <c r="L8479">
        <v>26</v>
      </c>
      <c r="M8479" t="s">
        <v>30</v>
      </c>
      <c r="N8479" t="s">
        <v>163</v>
      </c>
      <c r="O8479">
        <v>102</v>
      </c>
      <c r="P8479" t="s">
        <v>186</v>
      </c>
      <c r="Q8479">
        <v>500</v>
      </c>
      <c r="R8479" t="s">
        <v>184</v>
      </c>
      <c r="S8479" t="s">
        <v>33</v>
      </c>
      <c r="T8479" t="s">
        <v>34</v>
      </c>
      <c r="U8479">
        <v>230</v>
      </c>
      <c r="Y8479" t="s">
        <v>3840</v>
      </c>
      <c r="AA8479">
        <v>34.0486</v>
      </c>
      <c r="AB8479">
        <v>-118.25709999999999</v>
      </c>
      <c r="AC8479">
        <f t="shared" si="132"/>
        <v>1</v>
      </c>
    </row>
    <row r="8480" spans="1:29" x14ac:dyDescent="0.35">
      <c r="A8480">
        <v>221315323</v>
      </c>
      <c r="B8480" s="1">
        <v>44775</v>
      </c>
      <c r="C8480" s="1">
        <v>44773</v>
      </c>
      <c r="D8480">
        <v>2130</v>
      </c>
      <c r="E8480">
        <v>13</v>
      </c>
      <c r="F8480" t="s">
        <v>62</v>
      </c>
      <c r="G8480">
        <v>1313</v>
      </c>
      <c r="H8480">
        <v>1</v>
      </c>
      <c r="I8480">
        <v>210</v>
      </c>
      <c r="J8480" t="s">
        <v>149</v>
      </c>
      <c r="K8480" t="s">
        <v>11774</v>
      </c>
      <c r="L8480">
        <v>48</v>
      </c>
      <c r="M8480" t="s">
        <v>30</v>
      </c>
      <c r="N8480" t="s">
        <v>173</v>
      </c>
      <c r="O8480">
        <v>102</v>
      </c>
      <c r="P8480" t="s">
        <v>186</v>
      </c>
      <c r="Q8480">
        <v>400</v>
      </c>
      <c r="R8480" t="s">
        <v>143</v>
      </c>
      <c r="S8480" t="s">
        <v>40</v>
      </c>
      <c r="T8480" t="s">
        <v>41</v>
      </c>
      <c r="U8480">
        <v>210</v>
      </c>
      <c r="Y8480" t="s">
        <v>11775</v>
      </c>
      <c r="AA8480">
        <v>34.0276</v>
      </c>
      <c r="AB8480">
        <v>-118.2574</v>
      </c>
      <c r="AC8480">
        <f t="shared" si="132"/>
        <v>0</v>
      </c>
    </row>
    <row r="8481" spans="1:29" x14ac:dyDescent="0.35">
      <c r="A8481">
        <v>220710861</v>
      </c>
      <c r="B8481" s="1">
        <v>44737</v>
      </c>
      <c r="C8481" s="1">
        <v>44735</v>
      </c>
      <c r="D8481">
        <v>2000</v>
      </c>
      <c r="E8481">
        <v>7</v>
      </c>
      <c r="F8481" t="s">
        <v>28</v>
      </c>
      <c r="G8481">
        <v>735</v>
      </c>
      <c r="H8481">
        <v>1</v>
      </c>
      <c r="I8481">
        <v>510</v>
      </c>
      <c r="J8481" t="s">
        <v>29</v>
      </c>
      <c r="L8481">
        <v>0</v>
      </c>
      <c r="O8481">
        <v>101</v>
      </c>
      <c r="P8481" t="s">
        <v>32</v>
      </c>
      <c r="S8481" t="s">
        <v>33</v>
      </c>
      <c r="T8481" t="s">
        <v>34</v>
      </c>
      <c r="U8481">
        <v>510</v>
      </c>
      <c r="Y8481" t="s">
        <v>8629</v>
      </c>
      <c r="AA8481">
        <v>34.064900000000002</v>
      </c>
      <c r="AB8481">
        <v>-118.3451</v>
      </c>
      <c r="AC8481">
        <f t="shared" si="132"/>
        <v>1</v>
      </c>
    </row>
    <row r="8482" spans="1:29" x14ac:dyDescent="0.35">
      <c r="A8482">
        <v>220318446</v>
      </c>
      <c r="B8482" s="1">
        <v>44848</v>
      </c>
      <c r="C8482" s="1">
        <v>44848</v>
      </c>
      <c r="D8482">
        <v>615</v>
      </c>
      <c r="E8482">
        <v>3</v>
      </c>
      <c r="F8482" t="s">
        <v>43</v>
      </c>
      <c r="G8482">
        <v>363</v>
      </c>
      <c r="H8482">
        <v>1</v>
      </c>
      <c r="I8482">
        <v>236</v>
      </c>
      <c r="J8482" t="s">
        <v>692</v>
      </c>
      <c r="K8482" t="s">
        <v>11776</v>
      </c>
      <c r="L8482">
        <v>18</v>
      </c>
      <c r="M8482" t="s">
        <v>30</v>
      </c>
      <c r="N8482" t="s">
        <v>163</v>
      </c>
      <c r="O8482">
        <v>502</v>
      </c>
      <c r="P8482" t="s">
        <v>47</v>
      </c>
      <c r="Q8482">
        <v>200</v>
      </c>
      <c r="R8482" t="s">
        <v>663</v>
      </c>
      <c r="S8482" t="s">
        <v>84</v>
      </c>
      <c r="T8482" t="s">
        <v>85</v>
      </c>
      <c r="U8482">
        <v>236</v>
      </c>
      <c r="V8482">
        <v>998</v>
      </c>
      <c r="Y8482" t="s">
        <v>3955</v>
      </c>
      <c r="AA8482">
        <v>34.014899999999997</v>
      </c>
      <c r="AB8482">
        <v>-118.3436</v>
      </c>
      <c r="AC8482">
        <f t="shared" si="132"/>
        <v>0</v>
      </c>
    </row>
    <row r="8483" spans="1:29" x14ac:dyDescent="0.35">
      <c r="A8483">
        <v>221208938</v>
      </c>
      <c r="B8483" s="1">
        <v>44650</v>
      </c>
      <c r="C8483" s="1">
        <v>44619</v>
      </c>
      <c r="D8483">
        <v>1227</v>
      </c>
      <c r="E8483">
        <v>12</v>
      </c>
      <c r="F8483" t="s">
        <v>68</v>
      </c>
      <c r="G8483">
        <v>1269</v>
      </c>
      <c r="H8483">
        <v>1</v>
      </c>
      <c r="I8483">
        <v>440</v>
      </c>
      <c r="J8483" t="s">
        <v>213</v>
      </c>
      <c r="K8483" t="s">
        <v>11777</v>
      </c>
      <c r="L8483">
        <v>26</v>
      </c>
      <c r="M8483" t="s">
        <v>94</v>
      </c>
      <c r="N8483" t="s">
        <v>163</v>
      </c>
      <c r="O8483">
        <v>501</v>
      </c>
      <c r="P8483" t="s">
        <v>164</v>
      </c>
      <c r="S8483" t="s">
        <v>84</v>
      </c>
      <c r="T8483" t="s">
        <v>85</v>
      </c>
      <c r="U8483">
        <v>440</v>
      </c>
      <c r="Y8483" t="s">
        <v>11778</v>
      </c>
      <c r="AA8483">
        <v>33.9619</v>
      </c>
      <c r="AB8483">
        <v>-118.26730000000001</v>
      </c>
      <c r="AC8483">
        <f t="shared" si="132"/>
        <v>0</v>
      </c>
    </row>
    <row r="8484" spans="1:29" x14ac:dyDescent="0.35">
      <c r="A8484">
        <v>220610054</v>
      </c>
      <c r="B8484" s="1">
        <v>44692</v>
      </c>
      <c r="C8484" s="1">
        <v>44689</v>
      </c>
      <c r="D8484">
        <v>1500</v>
      </c>
      <c r="E8484">
        <v>6</v>
      </c>
      <c r="F8484" t="s">
        <v>91</v>
      </c>
      <c r="G8484">
        <v>659</v>
      </c>
      <c r="H8484">
        <v>1</v>
      </c>
      <c r="I8484">
        <v>510</v>
      </c>
      <c r="J8484" t="s">
        <v>29</v>
      </c>
      <c r="L8484">
        <v>0</v>
      </c>
      <c r="O8484">
        <v>101</v>
      </c>
      <c r="P8484" t="s">
        <v>32</v>
      </c>
      <c r="S8484" t="s">
        <v>40</v>
      </c>
      <c r="T8484" t="s">
        <v>41</v>
      </c>
      <c r="U8484">
        <v>510</v>
      </c>
      <c r="Y8484" t="s">
        <v>1882</v>
      </c>
      <c r="Z8484" t="s">
        <v>1532</v>
      </c>
      <c r="AA8484">
        <v>34.098100000000002</v>
      </c>
      <c r="AB8484">
        <v>-118.30710000000001</v>
      </c>
      <c r="AC8484">
        <f t="shared" si="132"/>
        <v>0</v>
      </c>
    </row>
    <row r="8485" spans="1:29" x14ac:dyDescent="0.35">
      <c r="A8485">
        <v>221307816</v>
      </c>
      <c r="B8485" s="1">
        <v>44632</v>
      </c>
      <c r="C8485" s="1">
        <v>44631</v>
      </c>
      <c r="D8485">
        <v>230</v>
      </c>
      <c r="E8485">
        <v>13</v>
      </c>
      <c r="F8485" t="s">
        <v>62</v>
      </c>
      <c r="G8485">
        <v>1367</v>
      </c>
      <c r="H8485">
        <v>1</v>
      </c>
      <c r="I8485">
        <v>510</v>
      </c>
      <c r="J8485" t="s">
        <v>29</v>
      </c>
      <c r="L8485">
        <v>0</v>
      </c>
      <c r="O8485">
        <v>101</v>
      </c>
      <c r="P8485" t="s">
        <v>32</v>
      </c>
      <c r="S8485" t="s">
        <v>40</v>
      </c>
      <c r="T8485" t="s">
        <v>41</v>
      </c>
      <c r="U8485">
        <v>510</v>
      </c>
      <c r="Y8485" t="s">
        <v>3899</v>
      </c>
      <c r="Z8485" t="s">
        <v>10775</v>
      </c>
      <c r="AA8485">
        <v>34.000999999999998</v>
      </c>
      <c r="AB8485">
        <v>-118.2478</v>
      </c>
      <c r="AC8485">
        <f t="shared" si="132"/>
        <v>0</v>
      </c>
    </row>
    <row r="8486" spans="1:29" x14ac:dyDescent="0.35">
      <c r="A8486">
        <v>221113570</v>
      </c>
      <c r="B8486" s="1">
        <v>44810</v>
      </c>
      <c r="C8486" s="1">
        <v>44803</v>
      </c>
      <c r="D8486">
        <v>1201</v>
      </c>
      <c r="E8486">
        <v>11</v>
      </c>
      <c r="F8486" t="s">
        <v>64</v>
      </c>
      <c r="G8486">
        <v>1142</v>
      </c>
      <c r="H8486">
        <v>1</v>
      </c>
      <c r="I8486">
        <v>331</v>
      </c>
      <c r="J8486" t="s">
        <v>233</v>
      </c>
      <c r="K8486" t="s">
        <v>237</v>
      </c>
      <c r="L8486">
        <v>36</v>
      </c>
      <c r="M8486" t="s">
        <v>30</v>
      </c>
      <c r="N8486" t="s">
        <v>73</v>
      </c>
      <c r="O8486">
        <v>101</v>
      </c>
      <c r="P8486" t="s">
        <v>32</v>
      </c>
      <c r="S8486" t="s">
        <v>40</v>
      </c>
      <c r="T8486" t="s">
        <v>41</v>
      </c>
      <c r="U8486">
        <v>331</v>
      </c>
      <c r="Y8486" t="s">
        <v>11779</v>
      </c>
      <c r="AA8486">
        <v>34.107700000000001</v>
      </c>
      <c r="AB8486">
        <v>-118.28530000000001</v>
      </c>
      <c r="AC8486">
        <f t="shared" si="132"/>
        <v>0</v>
      </c>
    </row>
    <row r="8487" spans="1:29" x14ac:dyDescent="0.35">
      <c r="A8487">
        <v>221419771</v>
      </c>
      <c r="B8487" s="1">
        <v>44901</v>
      </c>
      <c r="C8487" s="1">
        <v>44901</v>
      </c>
      <c r="D8487">
        <v>435</v>
      </c>
      <c r="E8487">
        <v>14</v>
      </c>
      <c r="F8487" t="s">
        <v>10500</v>
      </c>
      <c r="G8487">
        <v>1475</v>
      </c>
      <c r="H8487">
        <v>1</v>
      </c>
      <c r="I8487">
        <v>421</v>
      </c>
      <c r="J8487" t="s">
        <v>4658</v>
      </c>
      <c r="K8487" t="s">
        <v>1063</v>
      </c>
      <c r="L8487">
        <v>20</v>
      </c>
      <c r="M8487" t="s">
        <v>30</v>
      </c>
      <c r="N8487" t="s">
        <v>73</v>
      </c>
      <c r="O8487">
        <v>101</v>
      </c>
      <c r="P8487" t="s">
        <v>32</v>
      </c>
      <c r="S8487" t="s">
        <v>84</v>
      </c>
      <c r="T8487" t="s">
        <v>85</v>
      </c>
      <c r="U8487">
        <v>421</v>
      </c>
      <c r="Y8487" t="s">
        <v>11780</v>
      </c>
      <c r="AA8487">
        <v>33.963500000000003</v>
      </c>
      <c r="AB8487">
        <v>-118.4076</v>
      </c>
      <c r="AC8487">
        <f t="shared" si="132"/>
        <v>0</v>
      </c>
    </row>
    <row r="8488" spans="1:29" x14ac:dyDescent="0.35">
      <c r="A8488">
        <v>221207558</v>
      </c>
      <c r="B8488" s="1">
        <v>44627</v>
      </c>
      <c r="C8488" s="1">
        <v>44625</v>
      </c>
      <c r="D8488">
        <v>1832</v>
      </c>
      <c r="E8488">
        <v>12</v>
      </c>
      <c r="F8488" t="s">
        <v>68</v>
      </c>
      <c r="G8488">
        <v>1267</v>
      </c>
      <c r="H8488">
        <v>2</v>
      </c>
      <c r="I8488">
        <v>901</v>
      </c>
      <c r="J8488" t="s">
        <v>210</v>
      </c>
      <c r="K8488" t="s">
        <v>1131</v>
      </c>
      <c r="L8488">
        <v>36</v>
      </c>
      <c r="M8488" t="s">
        <v>94</v>
      </c>
      <c r="N8488" t="s">
        <v>163</v>
      </c>
      <c r="O8488">
        <v>501</v>
      </c>
      <c r="P8488" t="s">
        <v>164</v>
      </c>
      <c r="S8488" t="s">
        <v>84</v>
      </c>
      <c r="T8488" t="s">
        <v>85</v>
      </c>
      <c r="U8488">
        <v>901</v>
      </c>
      <c r="Y8488" t="s">
        <v>11781</v>
      </c>
      <c r="AA8488">
        <v>33.964199999999998</v>
      </c>
      <c r="AB8488">
        <v>-118.2814</v>
      </c>
      <c r="AC8488">
        <f t="shared" si="132"/>
        <v>0</v>
      </c>
    </row>
    <row r="8489" spans="1:29" x14ac:dyDescent="0.35">
      <c r="A8489">
        <v>221612030</v>
      </c>
      <c r="B8489" s="1">
        <v>44807</v>
      </c>
      <c r="C8489" s="1">
        <v>44807</v>
      </c>
      <c r="D8489">
        <v>1100</v>
      </c>
      <c r="E8489">
        <v>16</v>
      </c>
      <c r="F8489" t="s">
        <v>10593</v>
      </c>
      <c r="G8489">
        <v>1687</v>
      </c>
      <c r="H8489">
        <v>1</v>
      </c>
      <c r="I8489">
        <v>310</v>
      </c>
      <c r="J8489" t="s">
        <v>71</v>
      </c>
      <c r="K8489" t="s">
        <v>11782</v>
      </c>
      <c r="L8489">
        <v>45</v>
      </c>
      <c r="M8489" t="s">
        <v>94</v>
      </c>
      <c r="N8489" t="s">
        <v>95</v>
      </c>
      <c r="O8489">
        <v>501</v>
      </c>
      <c r="P8489" t="s">
        <v>164</v>
      </c>
      <c r="S8489" t="s">
        <v>33</v>
      </c>
      <c r="T8489" t="s">
        <v>34</v>
      </c>
      <c r="U8489">
        <v>310</v>
      </c>
      <c r="Y8489" t="s">
        <v>11783</v>
      </c>
      <c r="AA8489">
        <v>34.220199999999998</v>
      </c>
      <c r="AB8489">
        <v>-118.3725</v>
      </c>
      <c r="AC8489">
        <f t="shared" si="132"/>
        <v>1</v>
      </c>
    </row>
    <row r="8490" spans="1:29" x14ac:dyDescent="0.35">
      <c r="A8490">
        <v>221815226</v>
      </c>
      <c r="B8490" s="1">
        <v>44776</v>
      </c>
      <c r="C8490" s="1">
        <v>44776</v>
      </c>
      <c r="D8490">
        <v>1930</v>
      </c>
      <c r="E8490">
        <v>18</v>
      </c>
      <c r="F8490" t="s">
        <v>10516</v>
      </c>
      <c r="G8490">
        <v>1801</v>
      </c>
      <c r="H8490">
        <v>1</v>
      </c>
      <c r="I8490">
        <v>350</v>
      </c>
      <c r="J8490" t="s">
        <v>1591</v>
      </c>
      <c r="K8490" t="s">
        <v>11784</v>
      </c>
      <c r="L8490">
        <v>18</v>
      </c>
      <c r="M8490" t="s">
        <v>94</v>
      </c>
      <c r="N8490" t="s">
        <v>95</v>
      </c>
      <c r="O8490">
        <v>102</v>
      </c>
      <c r="P8490" t="s">
        <v>186</v>
      </c>
      <c r="Q8490">
        <v>400</v>
      </c>
      <c r="R8490" t="s">
        <v>143</v>
      </c>
      <c r="S8490" t="s">
        <v>40</v>
      </c>
      <c r="T8490" t="s">
        <v>41</v>
      </c>
      <c r="U8490">
        <v>350</v>
      </c>
      <c r="Y8490" t="s">
        <v>11785</v>
      </c>
      <c r="AA8490">
        <v>33.952800000000003</v>
      </c>
      <c r="AB8490">
        <v>-118.28700000000001</v>
      </c>
      <c r="AC8490">
        <f t="shared" si="132"/>
        <v>0</v>
      </c>
    </row>
    <row r="8491" spans="1:29" x14ac:dyDescent="0.35">
      <c r="A8491">
        <v>221317716</v>
      </c>
      <c r="B8491" s="1">
        <v>44820</v>
      </c>
      <c r="C8491" s="1">
        <v>44819</v>
      </c>
      <c r="D8491">
        <v>200</v>
      </c>
      <c r="E8491">
        <v>13</v>
      </c>
      <c r="F8491" t="s">
        <v>62</v>
      </c>
      <c r="G8491">
        <v>1341</v>
      </c>
      <c r="H8491">
        <v>1</v>
      </c>
      <c r="I8491">
        <v>510</v>
      </c>
      <c r="J8491" t="s">
        <v>29</v>
      </c>
      <c r="L8491">
        <v>0</v>
      </c>
      <c r="O8491">
        <v>101</v>
      </c>
      <c r="P8491" t="s">
        <v>32</v>
      </c>
      <c r="S8491" t="s">
        <v>40</v>
      </c>
      <c r="T8491" t="s">
        <v>41</v>
      </c>
      <c r="U8491">
        <v>510</v>
      </c>
      <c r="Y8491" t="s">
        <v>11489</v>
      </c>
      <c r="AA8491">
        <v>34.0152</v>
      </c>
      <c r="AB8491">
        <v>-118.2794</v>
      </c>
      <c r="AC8491">
        <f t="shared" si="132"/>
        <v>0</v>
      </c>
    </row>
    <row r="8492" spans="1:29" x14ac:dyDescent="0.35">
      <c r="A8492">
        <v>220716084</v>
      </c>
      <c r="B8492" s="1">
        <v>44867</v>
      </c>
      <c r="C8492" s="1">
        <v>44864</v>
      </c>
      <c r="D8492">
        <v>1000</v>
      </c>
      <c r="E8492">
        <v>7</v>
      </c>
      <c r="F8492" t="s">
        <v>28</v>
      </c>
      <c r="G8492">
        <v>747</v>
      </c>
      <c r="H8492">
        <v>1</v>
      </c>
      <c r="I8492">
        <v>420</v>
      </c>
      <c r="J8492" t="s">
        <v>352</v>
      </c>
      <c r="L8492">
        <v>0</v>
      </c>
      <c r="O8492">
        <v>101</v>
      </c>
      <c r="P8492" t="s">
        <v>32</v>
      </c>
      <c r="S8492" t="s">
        <v>40</v>
      </c>
      <c r="T8492" t="s">
        <v>41</v>
      </c>
      <c r="U8492">
        <v>420</v>
      </c>
      <c r="Y8492" t="s">
        <v>11786</v>
      </c>
      <c r="AA8492">
        <v>34.058799999999998</v>
      </c>
      <c r="AB8492">
        <v>-118.3419</v>
      </c>
      <c r="AC8492">
        <f t="shared" si="132"/>
        <v>0</v>
      </c>
    </row>
    <row r="8493" spans="1:29" x14ac:dyDescent="0.35">
      <c r="A8493">
        <v>222018357</v>
      </c>
      <c r="B8493" s="1">
        <v>44827</v>
      </c>
      <c r="C8493" s="1">
        <v>44817</v>
      </c>
      <c r="D8493">
        <v>2230</v>
      </c>
      <c r="E8493">
        <v>20</v>
      </c>
      <c r="F8493" t="s">
        <v>10529</v>
      </c>
      <c r="G8493">
        <v>2044</v>
      </c>
      <c r="H8493">
        <v>1</v>
      </c>
      <c r="I8493">
        <v>440</v>
      </c>
      <c r="J8493" t="s">
        <v>213</v>
      </c>
      <c r="K8493" t="s">
        <v>11787</v>
      </c>
      <c r="L8493">
        <v>31</v>
      </c>
      <c r="M8493" t="s">
        <v>30</v>
      </c>
      <c r="N8493" t="s">
        <v>1233</v>
      </c>
      <c r="O8493">
        <v>502</v>
      </c>
      <c r="P8493" t="s">
        <v>47</v>
      </c>
      <c r="S8493" t="s">
        <v>40</v>
      </c>
      <c r="T8493" t="s">
        <v>41</v>
      </c>
      <c r="U8493">
        <v>440</v>
      </c>
      <c r="Y8493" t="s">
        <v>11788</v>
      </c>
      <c r="AA8493">
        <v>34.055900000000001</v>
      </c>
      <c r="AB8493">
        <v>-118.30419999999999</v>
      </c>
      <c r="AC8493">
        <f t="shared" si="132"/>
        <v>0</v>
      </c>
    </row>
    <row r="8494" spans="1:29" x14ac:dyDescent="0.35">
      <c r="A8494">
        <v>221909128</v>
      </c>
      <c r="B8494" s="1">
        <v>44687</v>
      </c>
      <c r="C8494" s="1">
        <v>44687</v>
      </c>
      <c r="D8494">
        <v>25</v>
      </c>
      <c r="E8494">
        <v>19</v>
      </c>
      <c r="F8494" t="s">
        <v>10514</v>
      </c>
      <c r="G8494">
        <v>1995</v>
      </c>
      <c r="H8494">
        <v>1</v>
      </c>
      <c r="I8494">
        <v>310</v>
      </c>
      <c r="J8494" t="s">
        <v>71</v>
      </c>
      <c r="K8494" t="s">
        <v>11789</v>
      </c>
      <c r="L8494">
        <v>0</v>
      </c>
      <c r="M8494" t="s">
        <v>46</v>
      </c>
      <c r="N8494" t="s">
        <v>46</v>
      </c>
      <c r="O8494">
        <v>405</v>
      </c>
      <c r="P8494" t="s">
        <v>52</v>
      </c>
      <c r="S8494" t="s">
        <v>33</v>
      </c>
      <c r="T8494" t="s">
        <v>34</v>
      </c>
      <c r="U8494">
        <v>310</v>
      </c>
      <c r="V8494">
        <v>998</v>
      </c>
      <c r="Y8494" t="s">
        <v>11790</v>
      </c>
      <c r="AA8494">
        <v>34.2117</v>
      </c>
      <c r="AB8494">
        <v>-118.44880000000001</v>
      </c>
      <c r="AC8494">
        <f t="shared" si="132"/>
        <v>1</v>
      </c>
    </row>
    <row r="8495" spans="1:29" x14ac:dyDescent="0.35">
      <c r="A8495">
        <v>221213091</v>
      </c>
      <c r="B8495" s="1">
        <v>44716</v>
      </c>
      <c r="C8495" s="1">
        <v>44716</v>
      </c>
      <c r="D8495">
        <v>220</v>
      </c>
      <c r="E8495">
        <v>12</v>
      </c>
      <c r="F8495" t="s">
        <v>68</v>
      </c>
      <c r="G8495">
        <v>1213</v>
      </c>
      <c r="H8495">
        <v>2</v>
      </c>
      <c r="I8495">
        <v>626</v>
      </c>
      <c r="J8495" t="s">
        <v>141</v>
      </c>
      <c r="K8495" t="s">
        <v>11791</v>
      </c>
      <c r="L8495">
        <v>20</v>
      </c>
      <c r="M8495" t="s">
        <v>94</v>
      </c>
      <c r="N8495" t="s">
        <v>95</v>
      </c>
      <c r="O8495">
        <v>501</v>
      </c>
      <c r="P8495" t="s">
        <v>164</v>
      </c>
      <c r="Q8495">
        <v>400</v>
      </c>
      <c r="R8495" t="s">
        <v>143</v>
      </c>
      <c r="S8495" t="s">
        <v>40</v>
      </c>
      <c r="T8495" t="s">
        <v>41</v>
      </c>
      <c r="U8495">
        <v>626</v>
      </c>
      <c r="Y8495" t="s">
        <v>11792</v>
      </c>
      <c r="AA8495">
        <v>33.991500000000002</v>
      </c>
      <c r="AB8495">
        <v>-118.30889999999999</v>
      </c>
      <c r="AC8495">
        <f t="shared" si="132"/>
        <v>0</v>
      </c>
    </row>
    <row r="8496" spans="1:29" x14ac:dyDescent="0.35">
      <c r="A8496">
        <v>221607242</v>
      </c>
      <c r="B8496" s="1">
        <v>44663</v>
      </c>
      <c r="C8496" s="1">
        <v>44663</v>
      </c>
      <c r="D8496">
        <v>1500</v>
      </c>
      <c r="E8496">
        <v>16</v>
      </c>
      <c r="F8496" t="s">
        <v>10593</v>
      </c>
      <c r="G8496">
        <v>1622</v>
      </c>
      <c r="H8496">
        <v>2</v>
      </c>
      <c r="I8496">
        <v>903</v>
      </c>
      <c r="J8496" t="s">
        <v>893</v>
      </c>
      <c r="K8496">
        <v>2038</v>
      </c>
      <c r="L8496">
        <v>49</v>
      </c>
      <c r="M8496" t="s">
        <v>94</v>
      </c>
      <c r="N8496" t="s">
        <v>95</v>
      </c>
      <c r="O8496">
        <v>501</v>
      </c>
      <c r="P8496" t="s">
        <v>164</v>
      </c>
      <c r="S8496" t="s">
        <v>40</v>
      </c>
      <c r="T8496" t="s">
        <v>41</v>
      </c>
      <c r="U8496">
        <v>903</v>
      </c>
      <c r="Y8496" t="s">
        <v>11793</v>
      </c>
      <c r="AA8496">
        <v>34.271500000000003</v>
      </c>
      <c r="AB8496">
        <v>-118.434</v>
      </c>
      <c r="AC8496">
        <f t="shared" si="132"/>
        <v>0</v>
      </c>
    </row>
    <row r="8497" spans="1:29" x14ac:dyDescent="0.35">
      <c r="A8497">
        <v>221411494</v>
      </c>
      <c r="B8497" s="1">
        <v>44707</v>
      </c>
      <c r="C8497" s="1">
        <v>44706</v>
      </c>
      <c r="D8497">
        <v>2100</v>
      </c>
      <c r="E8497">
        <v>14</v>
      </c>
      <c r="F8497" t="s">
        <v>10500</v>
      </c>
      <c r="G8497">
        <v>1406</v>
      </c>
      <c r="H8497">
        <v>1</v>
      </c>
      <c r="I8497">
        <v>510</v>
      </c>
      <c r="J8497" t="s">
        <v>29</v>
      </c>
      <c r="L8497">
        <v>0</v>
      </c>
      <c r="O8497">
        <v>101</v>
      </c>
      <c r="P8497" t="s">
        <v>32</v>
      </c>
      <c r="S8497" t="s">
        <v>40</v>
      </c>
      <c r="T8497" t="s">
        <v>41</v>
      </c>
      <c r="U8497">
        <v>510</v>
      </c>
      <c r="Y8497" t="s">
        <v>11794</v>
      </c>
      <c r="AA8497">
        <v>34.022100000000002</v>
      </c>
      <c r="AB8497">
        <v>-118.4068</v>
      </c>
      <c r="AC8497">
        <f t="shared" si="132"/>
        <v>0</v>
      </c>
    </row>
    <row r="8498" spans="1:29" x14ac:dyDescent="0.35">
      <c r="A8498">
        <v>220604684</v>
      </c>
      <c r="B8498" s="1">
        <v>44578</v>
      </c>
      <c r="C8498" s="1">
        <v>44577</v>
      </c>
      <c r="D8498">
        <v>2230</v>
      </c>
      <c r="E8498">
        <v>6</v>
      </c>
      <c r="F8498" t="s">
        <v>91</v>
      </c>
      <c r="G8498">
        <v>667</v>
      </c>
      <c r="H8498">
        <v>1</v>
      </c>
      <c r="I8498">
        <v>510</v>
      </c>
      <c r="J8498" t="s">
        <v>29</v>
      </c>
      <c r="L8498">
        <v>0</v>
      </c>
      <c r="O8498">
        <v>101</v>
      </c>
      <c r="P8498" t="s">
        <v>32</v>
      </c>
      <c r="S8498" t="s">
        <v>40</v>
      </c>
      <c r="T8498" t="s">
        <v>41</v>
      </c>
      <c r="U8498">
        <v>510</v>
      </c>
      <c r="Y8498" t="s">
        <v>11795</v>
      </c>
      <c r="AA8498">
        <v>34.090800000000002</v>
      </c>
      <c r="AB8498">
        <v>-118.3201</v>
      </c>
      <c r="AC8498">
        <f t="shared" si="132"/>
        <v>0</v>
      </c>
    </row>
    <row r="8499" spans="1:29" x14ac:dyDescent="0.35">
      <c r="A8499">
        <v>221407223</v>
      </c>
      <c r="B8499" s="1">
        <v>44605</v>
      </c>
      <c r="C8499" s="1">
        <v>44603</v>
      </c>
      <c r="D8499">
        <v>2330</v>
      </c>
      <c r="E8499">
        <v>14</v>
      </c>
      <c r="F8499" t="s">
        <v>10500</v>
      </c>
      <c r="G8499">
        <v>1432</v>
      </c>
      <c r="H8499">
        <v>1</v>
      </c>
      <c r="I8499">
        <v>440</v>
      </c>
      <c r="J8499" t="s">
        <v>213</v>
      </c>
      <c r="K8499">
        <v>344</v>
      </c>
      <c r="L8499">
        <v>22</v>
      </c>
      <c r="M8499" t="s">
        <v>30</v>
      </c>
      <c r="N8499" t="s">
        <v>73</v>
      </c>
      <c r="O8499">
        <v>207</v>
      </c>
      <c r="P8499" t="s">
        <v>5439</v>
      </c>
      <c r="S8499" t="s">
        <v>40</v>
      </c>
      <c r="T8499" t="s">
        <v>41</v>
      </c>
      <c r="U8499">
        <v>440</v>
      </c>
      <c r="Y8499" t="s">
        <v>11796</v>
      </c>
      <c r="AA8499">
        <v>33.993400000000001</v>
      </c>
      <c r="AB8499">
        <v>-118.46</v>
      </c>
      <c r="AC8499">
        <f t="shared" si="132"/>
        <v>0</v>
      </c>
    </row>
    <row r="8500" spans="1:29" x14ac:dyDescent="0.35">
      <c r="A8500">
        <v>220313953</v>
      </c>
      <c r="B8500" s="1">
        <v>44761</v>
      </c>
      <c r="C8500" s="1">
        <v>44761</v>
      </c>
      <c r="D8500">
        <v>1800</v>
      </c>
      <c r="E8500">
        <v>3</v>
      </c>
      <c r="F8500" t="s">
        <v>43</v>
      </c>
      <c r="G8500">
        <v>363</v>
      </c>
      <c r="H8500">
        <v>1</v>
      </c>
      <c r="I8500">
        <v>210</v>
      </c>
      <c r="J8500" t="s">
        <v>149</v>
      </c>
      <c r="K8500" t="s">
        <v>11797</v>
      </c>
      <c r="L8500">
        <v>21</v>
      </c>
      <c r="M8500" t="s">
        <v>46</v>
      </c>
      <c r="N8500" t="s">
        <v>46</v>
      </c>
      <c r="O8500">
        <v>404</v>
      </c>
      <c r="P8500" t="s">
        <v>1637</v>
      </c>
      <c r="Q8500">
        <v>400</v>
      </c>
      <c r="R8500" t="s">
        <v>143</v>
      </c>
      <c r="S8500" t="s">
        <v>40</v>
      </c>
      <c r="T8500" t="s">
        <v>41</v>
      </c>
      <c r="U8500">
        <v>210</v>
      </c>
      <c r="Y8500" t="s">
        <v>3467</v>
      </c>
      <c r="AA8500">
        <v>34.012</v>
      </c>
      <c r="AB8500">
        <v>-118.3351</v>
      </c>
      <c r="AC8500">
        <f t="shared" si="132"/>
        <v>0</v>
      </c>
    </row>
    <row r="8501" spans="1:29" x14ac:dyDescent="0.35">
      <c r="A8501">
        <v>221818982</v>
      </c>
      <c r="B8501" s="1">
        <v>44846</v>
      </c>
      <c r="C8501" s="1">
        <v>44673</v>
      </c>
      <c r="D8501">
        <v>1400</v>
      </c>
      <c r="E8501">
        <v>18</v>
      </c>
      <c r="F8501" t="s">
        <v>10516</v>
      </c>
      <c r="G8501">
        <v>1826</v>
      </c>
      <c r="H8501">
        <v>2</v>
      </c>
      <c r="I8501">
        <v>662</v>
      </c>
      <c r="J8501" t="s">
        <v>191</v>
      </c>
      <c r="K8501" t="s">
        <v>11798</v>
      </c>
      <c r="L8501">
        <v>38</v>
      </c>
      <c r="M8501" t="s">
        <v>94</v>
      </c>
      <c r="N8501" t="s">
        <v>95</v>
      </c>
      <c r="O8501">
        <v>501</v>
      </c>
      <c r="P8501" t="s">
        <v>164</v>
      </c>
      <c r="S8501" t="s">
        <v>40</v>
      </c>
      <c r="T8501" t="s">
        <v>41</v>
      </c>
      <c r="U8501">
        <v>662</v>
      </c>
      <c r="Y8501" t="s">
        <v>11799</v>
      </c>
      <c r="AA8501">
        <v>33.951999999999998</v>
      </c>
      <c r="AB8501">
        <v>-118.24760000000001</v>
      </c>
      <c r="AC8501">
        <f t="shared" si="132"/>
        <v>0</v>
      </c>
    </row>
    <row r="8502" spans="1:29" x14ac:dyDescent="0.35">
      <c r="A8502">
        <v>220307030</v>
      </c>
      <c r="B8502" s="1">
        <v>44625</v>
      </c>
      <c r="C8502" s="1">
        <v>44625</v>
      </c>
      <c r="D8502">
        <v>2100</v>
      </c>
      <c r="E8502">
        <v>3</v>
      </c>
      <c r="F8502" t="s">
        <v>43</v>
      </c>
      <c r="G8502">
        <v>397</v>
      </c>
      <c r="H8502">
        <v>2</v>
      </c>
      <c r="I8502">
        <v>624</v>
      </c>
      <c r="J8502" t="s">
        <v>171</v>
      </c>
      <c r="K8502" t="s">
        <v>11800</v>
      </c>
      <c r="L8502">
        <v>25</v>
      </c>
      <c r="M8502" t="s">
        <v>30</v>
      </c>
      <c r="N8502" t="s">
        <v>73</v>
      </c>
      <c r="O8502">
        <v>101</v>
      </c>
      <c r="P8502" t="s">
        <v>32</v>
      </c>
      <c r="Q8502">
        <v>400</v>
      </c>
      <c r="R8502" t="s">
        <v>143</v>
      </c>
      <c r="S8502" t="s">
        <v>40</v>
      </c>
      <c r="T8502" t="s">
        <v>41</v>
      </c>
      <c r="U8502">
        <v>624</v>
      </c>
      <c r="Y8502" t="s">
        <v>11801</v>
      </c>
      <c r="AA8502">
        <v>34.008899999999997</v>
      </c>
      <c r="AB8502">
        <v>-118.3002</v>
      </c>
      <c r="AC8502">
        <f t="shared" si="132"/>
        <v>0</v>
      </c>
    </row>
    <row r="8503" spans="1:29" x14ac:dyDescent="0.35">
      <c r="A8503">
        <v>220805054</v>
      </c>
      <c r="B8503" s="1">
        <v>44588</v>
      </c>
      <c r="C8503" s="1">
        <v>44587</v>
      </c>
      <c r="D8503">
        <v>1700</v>
      </c>
      <c r="E8503">
        <v>8</v>
      </c>
      <c r="F8503" t="s">
        <v>109</v>
      </c>
      <c r="G8503">
        <v>884</v>
      </c>
      <c r="H8503">
        <v>1</v>
      </c>
      <c r="I8503">
        <v>310</v>
      </c>
      <c r="J8503" t="s">
        <v>71</v>
      </c>
      <c r="K8503" t="s">
        <v>11802</v>
      </c>
      <c r="L8503">
        <v>0</v>
      </c>
      <c r="M8503" t="s">
        <v>46</v>
      </c>
      <c r="N8503" t="s">
        <v>46</v>
      </c>
      <c r="O8503">
        <v>203</v>
      </c>
      <c r="P8503" t="s">
        <v>101</v>
      </c>
      <c r="Q8503">
        <v>500</v>
      </c>
      <c r="R8503" t="s">
        <v>184</v>
      </c>
      <c r="S8503" t="s">
        <v>40</v>
      </c>
      <c r="T8503" t="s">
        <v>41</v>
      </c>
      <c r="U8503">
        <v>310</v>
      </c>
      <c r="Y8503" t="s">
        <v>11803</v>
      </c>
      <c r="AA8503">
        <v>34.041899999999998</v>
      </c>
      <c r="AB8503">
        <v>-118.4247</v>
      </c>
      <c r="AC8503">
        <f t="shared" si="132"/>
        <v>0</v>
      </c>
    </row>
    <row r="8504" spans="1:29" x14ac:dyDescent="0.35">
      <c r="A8504">
        <v>220120824</v>
      </c>
      <c r="B8504" s="1">
        <v>44822</v>
      </c>
      <c r="C8504" s="1">
        <v>44822</v>
      </c>
      <c r="D8504">
        <v>300</v>
      </c>
      <c r="E8504">
        <v>1</v>
      </c>
      <c r="F8504" t="s">
        <v>36</v>
      </c>
      <c r="G8504">
        <v>128</v>
      </c>
      <c r="H8504">
        <v>1</v>
      </c>
      <c r="I8504">
        <v>330</v>
      </c>
      <c r="J8504" t="s">
        <v>37</v>
      </c>
      <c r="K8504" t="s">
        <v>11804</v>
      </c>
      <c r="L8504">
        <v>55</v>
      </c>
      <c r="M8504" t="s">
        <v>30</v>
      </c>
      <c r="N8504" t="s">
        <v>95</v>
      </c>
      <c r="O8504">
        <v>101</v>
      </c>
      <c r="P8504" t="s">
        <v>32</v>
      </c>
      <c r="S8504" t="s">
        <v>40</v>
      </c>
      <c r="T8504" t="s">
        <v>41</v>
      </c>
      <c r="U8504">
        <v>330</v>
      </c>
      <c r="Y8504" t="s">
        <v>11805</v>
      </c>
      <c r="Z8504" t="s">
        <v>11806</v>
      </c>
      <c r="AA8504">
        <v>34.049799999999998</v>
      </c>
      <c r="AB8504">
        <v>-118.24</v>
      </c>
      <c r="AC8504">
        <f t="shared" si="132"/>
        <v>0</v>
      </c>
    </row>
    <row r="8505" spans="1:29" x14ac:dyDescent="0.35">
      <c r="A8505">
        <v>222004328</v>
      </c>
      <c r="B8505" s="1">
        <v>44570</v>
      </c>
      <c r="C8505" s="1">
        <v>44567</v>
      </c>
      <c r="D8505">
        <v>2000</v>
      </c>
      <c r="E8505">
        <v>20</v>
      </c>
      <c r="F8505" t="s">
        <v>10529</v>
      </c>
      <c r="G8505">
        <v>2044</v>
      </c>
      <c r="H8505">
        <v>1</v>
      </c>
      <c r="I8505">
        <v>440</v>
      </c>
      <c r="J8505" t="s">
        <v>213</v>
      </c>
      <c r="K8505" t="s">
        <v>11807</v>
      </c>
      <c r="L8505">
        <v>57</v>
      </c>
      <c r="M8505" t="s">
        <v>30</v>
      </c>
      <c r="N8505" t="s">
        <v>73</v>
      </c>
      <c r="O8505">
        <v>502</v>
      </c>
      <c r="P8505" t="s">
        <v>47</v>
      </c>
      <c r="S8505" t="s">
        <v>40</v>
      </c>
      <c r="T8505" t="s">
        <v>41</v>
      </c>
      <c r="U8505">
        <v>440</v>
      </c>
      <c r="Y8505" t="s">
        <v>11808</v>
      </c>
      <c r="AA8505">
        <v>34.056100000000001</v>
      </c>
      <c r="AB8505">
        <v>-118.30200000000001</v>
      </c>
      <c r="AC8505">
        <f t="shared" si="132"/>
        <v>0</v>
      </c>
    </row>
    <row r="8506" spans="1:29" x14ac:dyDescent="0.35">
      <c r="A8506">
        <v>221906406</v>
      </c>
      <c r="B8506" s="1">
        <v>44620</v>
      </c>
      <c r="C8506" s="1">
        <v>44619</v>
      </c>
      <c r="D8506">
        <v>1500</v>
      </c>
      <c r="E8506">
        <v>19</v>
      </c>
      <c r="F8506" t="s">
        <v>10514</v>
      </c>
      <c r="G8506">
        <v>1907</v>
      </c>
      <c r="H8506">
        <v>2</v>
      </c>
      <c r="I8506">
        <v>627</v>
      </c>
      <c r="J8506" t="s">
        <v>616</v>
      </c>
      <c r="K8506" t="s">
        <v>11809</v>
      </c>
      <c r="L8506">
        <v>18</v>
      </c>
      <c r="M8506" t="s">
        <v>30</v>
      </c>
      <c r="N8506" t="s">
        <v>95</v>
      </c>
      <c r="O8506">
        <v>501</v>
      </c>
      <c r="P8506" t="s">
        <v>164</v>
      </c>
      <c r="Q8506">
        <v>400</v>
      </c>
      <c r="R8506" t="s">
        <v>143</v>
      </c>
      <c r="S8506" t="s">
        <v>33</v>
      </c>
      <c r="T8506" t="s">
        <v>34</v>
      </c>
      <c r="U8506">
        <v>627</v>
      </c>
      <c r="Y8506" t="s">
        <v>11810</v>
      </c>
      <c r="AA8506">
        <v>34.304099999999998</v>
      </c>
      <c r="AB8506">
        <v>-118.4162</v>
      </c>
      <c r="AC8506">
        <f t="shared" si="132"/>
        <v>1</v>
      </c>
    </row>
    <row r="8507" spans="1:29" x14ac:dyDescent="0.35">
      <c r="A8507">
        <v>232104515</v>
      </c>
      <c r="B8507" s="1">
        <v>44941</v>
      </c>
      <c r="C8507" s="1">
        <v>44788</v>
      </c>
      <c r="D8507">
        <v>2100</v>
      </c>
      <c r="E8507">
        <v>21</v>
      </c>
      <c r="F8507" t="s">
        <v>10503</v>
      </c>
      <c r="G8507">
        <v>2143</v>
      </c>
      <c r="H8507">
        <v>1</v>
      </c>
      <c r="I8507">
        <v>442</v>
      </c>
      <c r="J8507" t="s">
        <v>179</v>
      </c>
      <c r="K8507">
        <v>325</v>
      </c>
      <c r="L8507">
        <v>34</v>
      </c>
      <c r="M8507" t="s">
        <v>30</v>
      </c>
      <c r="N8507" t="s">
        <v>46</v>
      </c>
      <c r="O8507">
        <v>404</v>
      </c>
      <c r="P8507" t="s">
        <v>1637</v>
      </c>
      <c r="S8507" t="s">
        <v>40</v>
      </c>
      <c r="T8507" t="s">
        <v>41</v>
      </c>
      <c r="U8507">
        <v>442</v>
      </c>
      <c r="Y8507" t="s">
        <v>11811</v>
      </c>
      <c r="AA8507">
        <v>34.188299999999998</v>
      </c>
      <c r="AB8507">
        <v>-118.62739999999999</v>
      </c>
      <c r="AC8507">
        <f t="shared" si="132"/>
        <v>0</v>
      </c>
    </row>
    <row r="8508" spans="1:29" x14ac:dyDescent="0.35">
      <c r="A8508">
        <v>221117714</v>
      </c>
      <c r="B8508" s="1">
        <v>44916</v>
      </c>
      <c r="C8508" s="1">
        <v>44915</v>
      </c>
      <c r="D8508">
        <v>1600</v>
      </c>
      <c r="E8508">
        <v>11</v>
      </c>
      <c r="F8508" t="s">
        <v>64</v>
      </c>
      <c r="G8508">
        <v>1147</v>
      </c>
      <c r="H8508">
        <v>1</v>
      </c>
      <c r="I8508">
        <v>310</v>
      </c>
      <c r="J8508" t="s">
        <v>71</v>
      </c>
      <c r="K8508" t="s">
        <v>458</v>
      </c>
      <c r="L8508">
        <v>27</v>
      </c>
      <c r="M8508" t="s">
        <v>94</v>
      </c>
      <c r="N8508" t="s">
        <v>95</v>
      </c>
      <c r="O8508">
        <v>120</v>
      </c>
      <c r="P8508" t="s">
        <v>3376</v>
      </c>
      <c r="S8508" t="s">
        <v>40</v>
      </c>
      <c r="T8508" t="s">
        <v>41</v>
      </c>
      <c r="U8508">
        <v>310</v>
      </c>
      <c r="Y8508" t="s">
        <v>11812</v>
      </c>
      <c r="AA8508">
        <v>34.099600000000002</v>
      </c>
      <c r="AB8508">
        <v>-118.2337</v>
      </c>
      <c r="AC8508">
        <f t="shared" si="132"/>
        <v>0</v>
      </c>
    </row>
    <row r="8509" spans="1:29" x14ac:dyDescent="0.35">
      <c r="A8509">
        <v>231713291</v>
      </c>
      <c r="B8509" s="1">
        <v>45130</v>
      </c>
      <c r="C8509" s="1">
        <v>44835</v>
      </c>
      <c r="D8509">
        <v>1</v>
      </c>
      <c r="E8509">
        <v>17</v>
      </c>
      <c r="F8509" t="s">
        <v>10498</v>
      </c>
      <c r="G8509">
        <v>1796</v>
      </c>
      <c r="H8509">
        <v>2</v>
      </c>
      <c r="I8509">
        <v>354</v>
      </c>
      <c r="J8509" t="s">
        <v>167</v>
      </c>
      <c r="K8509" t="s">
        <v>5302</v>
      </c>
      <c r="L8509">
        <v>29</v>
      </c>
      <c r="M8509" t="s">
        <v>30</v>
      </c>
      <c r="N8509" t="s">
        <v>95</v>
      </c>
      <c r="O8509">
        <v>501</v>
      </c>
      <c r="P8509" t="s">
        <v>164</v>
      </c>
      <c r="S8509" t="s">
        <v>40</v>
      </c>
      <c r="T8509" t="s">
        <v>41</v>
      </c>
      <c r="U8509">
        <v>354</v>
      </c>
      <c r="Y8509" t="s">
        <v>11813</v>
      </c>
      <c r="AA8509">
        <v>34.228499999999997</v>
      </c>
      <c r="AB8509">
        <v>-118.49930000000001</v>
      </c>
      <c r="AC8509">
        <f t="shared" si="132"/>
        <v>0</v>
      </c>
    </row>
    <row r="8510" spans="1:29" x14ac:dyDescent="0.35">
      <c r="A8510">
        <v>221820474</v>
      </c>
      <c r="B8510" s="1">
        <v>44876</v>
      </c>
      <c r="C8510" s="1">
        <v>44876</v>
      </c>
      <c r="D8510">
        <v>1200</v>
      </c>
      <c r="E8510">
        <v>18</v>
      </c>
      <c r="F8510" t="s">
        <v>10516</v>
      </c>
      <c r="G8510">
        <v>1822</v>
      </c>
      <c r="H8510">
        <v>1</v>
      </c>
      <c r="I8510">
        <v>210</v>
      </c>
      <c r="J8510" t="s">
        <v>149</v>
      </c>
      <c r="K8510" t="s">
        <v>11814</v>
      </c>
      <c r="L8510">
        <v>27</v>
      </c>
      <c r="M8510" t="s">
        <v>30</v>
      </c>
      <c r="N8510" t="s">
        <v>163</v>
      </c>
      <c r="O8510">
        <v>101</v>
      </c>
      <c r="P8510" t="s">
        <v>32</v>
      </c>
      <c r="Q8510">
        <v>102</v>
      </c>
      <c r="R8510" t="s">
        <v>219</v>
      </c>
      <c r="S8510" t="s">
        <v>40</v>
      </c>
      <c r="T8510" t="s">
        <v>41</v>
      </c>
      <c r="U8510">
        <v>210</v>
      </c>
      <c r="Y8510" t="s">
        <v>994</v>
      </c>
      <c r="Z8510" t="s">
        <v>11815</v>
      </c>
      <c r="AA8510">
        <v>33.948300000000003</v>
      </c>
      <c r="AB8510">
        <v>-118.28270000000001</v>
      </c>
      <c r="AC8510">
        <f t="shared" si="132"/>
        <v>0</v>
      </c>
    </row>
    <row r="8511" spans="1:29" x14ac:dyDescent="0.35">
      <c r="A8511">
        <v>221716479</v>
      </c>
      <c r="B8511" s="1">
        <v>44804</v>
      </c>
      <c r="C8511" s="1">
        <v>44800</v>
      </c>
      <c r="D8511">
        <v>800</v>
      </c>
      <c r="E8511">
        <v>17</v>
      </c>
      <c r="F8511" t="s">
        <v>10498</v>
      </c>
      <c r="G8511">
        <v>1794</v>
      </c>
      <c r="H8511">
        <v>1</v>
      </c>
      <c r="I8511">
        <v>420</v>
      </c>
      <c r="J8511" t="s">
        <v>352</v>
      </c>
      <c r="K8511" t="s">
        <v>11816</v>
      </c>
      <c r="L8511">
        <v>46</v>
      </c>
      <c r="M8511" t="s">
        <v>30</v>
      </c>
      <c r="N8511" t="s">
        <v>73</v>
      </c>
      <c r="O8511">
        <v>101</v>
      </c>
      <c r="P8511" t="s">
        <v>32</v>
      </c>
      <c r="S8511" t="s">
        <v>40</v>
      </c>
      <c r="T8511" t="s">
        <v>41</v>
      </c>
      <c r="U8511">
        <v>420</v>
      </c>
      <c r="Y8511" t="s">
        <v>11817</v>
      </c>
      <c r="Z8511" t="s">
        <v>11818</v>
      </c>
      <c r="AA8511">
        <v>34.224600000000002</v>
      </c>
      <c r="AB8511">
        <v>-118.5307</v>
      </c>
      <c r="AC8511">
        <f t="shared" si="132"/>
        <v>0</v>
      </c>
    </row>
    <row r="8512" spans="1:29" x14ac:dyDescent="0.35">
      <c r="A8512">
        <v>220123984</v>
      </c>
      <c r="B8512" s="1">
        <v>44871</v>
      </c>
      <c r="C8512" s="1">
        <v>44871</v>
      </c>
      <c r="D8512">
        <v>2100</v>
      </c>
      <c r="E8512">
        <v>1</v>
      </c>
      <c r="F8512" t="s">
        <v>36</v>
      </c>
      <c r="G8512">
        <v>138</v>
      </c>
      <c r="H8512">
        <v>2</v>
      </c>
      <c r="I8512">
        <v>901</v>
      </c>
      <c r="J8512" t="s">
        <v>210</v>
      </c>
      <c r="K8512" t="s">
        <v>11819</v>
      </c>
      <c r="L8512">
        <v>36</v>
      </c>
      <c r="M8512" t="s">
        <v>94</v>
      </c>
      <c r="N8512" t="s">
        <v>95</v>
      </c>
      <c r="O8512">
        <v>502</v>
      </c>
      <c r="P8512" t="s">
        <v>47</v>
      </c>
      <c r="S8512" t="s">
        <v>40</v>
      </c>
      <c r="T8512" t="s">
        <v>41</v>
      </c>
      <c r="U8512">
        <v>901</v>
      </c>
      <c r="Y8512" t="s">
        <v>9017</v>
      </c>
      <c r="AA8512">
        <v>34.0503</v>
      </c>
      <c r="AB8512">
        <v>-118.24339999999999</v>
      </c>
      <c r="AC8512">
        <f t="shared" si="132"/>
        <v>0</v>
      </c>
    </row>
    <row r="8513" spans="1:29" x14ac:dyDescent="0.35">
      <c r="A8513">
        <v>221414850</v>
      </c>
      <c r="B8513" s="1">
        <v>44772</v>
      </c>
      <c r="C8513" s="1">
        <v>44770</v>
      </c>
      <c r="D8513">
        <v>555</v>
      </c>
      <c r="E8513">
        <v>14</v>
      </c>
      <c r="F8513" t="s">
        <v>10500</v>
      </c>
      <c r="G8513">
        <v>1494</v>
      </c>
      <c r="H8513">
        <v>1</v>
      </c>
      <c r="I8513">
        <v>341</v>
      </c>
      <c r="J8513" t="s">
        <v>157</v>
      </c>
      <c r="K8513" t="s">
        <v>761</v>
      </c>
      <c r="L8513">
        <v>47</v>
      </c>
      <c r="M8513" t="s">
        <v>94</v>
      </c>
      <c r="N8513" t="s">
        <v>31</v>
      </c>
      <c r="O8513">
        <v>212</v>
      </c>
      <c r="P8513" t="s">
        <v>10782</v>
      </c>
      <c r="S8513" t="s">
        <v>40</v>
      </c>
      <c r="T8513" t="s">
        <v>41</v>
      </c>
      <c r="U8513">
        <v>341</v>
      </c>
      <c r="Y8513" t="s">
        <v>11820</v>
      </c>
      <c r="AA8513">
        <v>33.945500000000003</v>
      </c>
      <c r="AB8513">
        <v>-118.40009999999999</v>
      </c>
      <c r="AC8513">
        <f t="shared" si="132"/>
        <v>0</v>
      </c>
    </row>
    <row r="8514" spans="1:29" x14ac:dyDescent="0.35">
      <c r="A8514">
        <v>222118277</v>
      </c>
      <c r="B8514" s="1">
        <v>44924</v>
      </c>
      <c r="C8514" s="1">
        <v>44924</v>
      </c>
      <c r="D8514">
        <v>1425</v>
      </c>
      <c r="E8514">
        <v>21</v>
      </c>
      <c r="F8514" t="s">
        <v>10503</v>
      </c>
      <c r="G8514">
        <v>2156</v>
      </c>
      <c r="H8514">
        <v>1</v>
      </c>
      <c r="I8514">
        <v>442</v>
      </c>
      <c r="J8514" t="s">
        <v>179</v>
      </c>
      <c r="K8514" t="s">
        <v>11821</v>
      </c>
      <c r="L8514">
        <v>28</v>
      </c>
      <c r="M8514" t="s">
        <v>30</v>
      </c>
      <c r="N8514" t="s">
        <v>46</v>
      </c>
      <c r="O8514">
        <v>404</v>
      </c>
      <c r="P8514" t="s">
        <v>1637</v>
      </c>
      <c r="S8514" t="s">
        <v>40</v>
      </c>
      <c r="T8514" t="s">
        <v>41</v>
      </c>
      <c r="U8514">
        <v>442</v>
      </c>
      <c r="Y8514" t="s">
        <v>11118</v>
      </c>
      <c r="AA8514">
        <v>34.193800000000003</v>
      </c>
      <c r="AB8514">
        <v>-118.6044</v>
      </c>
      <c r="AC8514">
        <f t="shared" si="132"/>
        <v>0</v>
      </c>
    </row>
    <row r="8515" spans="1:29" x14ac:dyDescent="0.35">
      <c r="A8515">
        <v>220805205</v>
      </c>
      <c r="B8515" s="1">
        <v>44580</v>
      </c>
      <c r="C8515" s="1">
        <v>44578</v>
      </c>
      <c r="D8515">
        <v>2148</v>
      </c>
      <c r="E8515">
        <v>8</v>
      </c>
      <c r="F8515" t="s">
        <v>109</v>
      </c>
      <c r="G8515">
        <v>852</v>
      </c>
      <c r="H8515">
        <v>1</v>
      </c>
      <c r="I8515">
        <v>442</v>
      </c>
      <c r="J8515" t="s">
        <v>179</v>
      </c>
      <c r="K8515" t="s">
        <v>11822</v>
      </c>
      <c r="L8515">
        <v>0</v>
      </c>
      <c r="M8515" t="s">
        <v>46</v>
      </c>
      <c r="N8515" t="s">
        <v>46</v>
      </c>
      <c r="O8515">
        <v>406</v>
      </c>
      <c r="P8515" t="s">
        <v>582</v>
      </c>
      <c r="S8515" t="s">
        <v>40</v>
      </c>
      <c r="T8515" t="s">
        <v>41</v>
      </c>
      <c r="U8515">
        <v>442</v>
      </c>
      <c r="Y8515" t="s">
        <v>2222</v>
      </c>
      <c r="AA8515">
        <v>34.0428</v>
      </c>
      <c r="AB8515">
        <v>-118.45820000000001</v>
      </c>
      <c r="AC8515">
        <f t="shared" ref="AC8515:AC8578" si="133">IF(OR((S:S)="CC", S:S="AA",S:S="JA"), 1, 0)</f>
        <v>0</v>
      </c>
    </row>
    <row r="8516" spans="1:29" x14ac:dyDescent="0.35">
      <c r="A8516">
        <v>221005723</v>
      </c>
      <c r="B8516" s="1">
        <v>44607</v>
      </c>
      <c r="C8516" s="1">
        <v>44567</v>
      </c>
      <c r="D8516">
        <v>900</v>
      </c>
      <c r="E8516">
        <v>10</v>
      </c>
      <c r="F8516" t="s">
        <v>103</v>
      </c>
      <c r="G8516">
        <v>1063</v>
      </c>
      <c r="H8516">
        <v>1</v>
      </c>
      <c r="I8516">
        <v>341</v>
      </c>
      <c r="J8516" t="s">
        <v>157</v>
      </c>
      <c r="K8516" t="s">
        <v>761</v>
      </c>
      <c r="L8516">
        <v>26</v>
      </c>
      <c r="M8516" t="s">
        <v>94</v>
      </c>
      <c r="N8516" t="s">
        <v>73</v>
      </c>
      <c r="O8516">
        <v>501</v>
      </c>
      <c r="P8516" t="s">
        <v>164</v>
      </c>
      <c r="S8516" t="s">
        <v>40</v>
      </c>
      <c r="T8516" t="s">
        <v>41</v>
      </c>
      <c r="U8516">
        <v>341</v>
      </c>
      <c r="Y8516" t="s">
        <v>6097</v>
      </c>
      <c r="AA8516">
        <v>34.170900000000003</v>
      </c>
      <c r="AB8516">
        <v>-118.5384</v>
      </c>
      <c r="AC8516">
        <f t="shared" si="133"/>
        <v>0</v>
      </c>
    </row>
    <row r="8517" spans="1:29" x14ac:dyDescent="0.35">
      <c r="A8517">
        <v>220416809</v>
      </c>
      <c r="B8517" s="1">
        <v>44925</v>
      </c>
      <c r="C8517" s="1">
        <v>44924</v>
      </c>
      <c r="D8517">
        <v>2230</v>
      </c>
      <c r="E8517">
        <v>4</v>
      </c>
      <c r="F8517" t="s">
        <v>54</v>
      </c>
      <c r="G8517">
        <v>497</v>
      </c>
      <c r="H8517">
        <v>1</v>
      </c>
      <c r="I8517">
        <v>510</v>
      </c>
      <c r="J8517" t="s">
        <v>29</v>
      </c>
      <c r="L8517">
        <v>0</v>
      </c>
      <c r="O8517">
        <v>101</v>
      </c>
      <c r="P8517" t="s">
        <v>32</v>
      </c>
      <c r="S8517" t="s">
        <v>40</v>
      </c>
      <c r="T8517" t="s">
        <v>41</v>
      </c>
      <c r="U8517">
        <v>510</v>
      </c>
      <c r="Y8517" t="s">
        <v>11823</v>
      </c>
      <c r="Z8517" t="s">
        <v>11254</v>
      </c>
      <c r="AA8517">
        <v>34.016599999999997</v>
      </c>
      <c r="AB8517">
        <v>-118.205</v>
      </c>
      <c r="AC8517">
        <f t="shared" si="133"/>
        <v>0</v>
      </c>
    </row>
    <row r="8518" spans="1:29" x14ac:dyDescent="0.35">
      <c r="A8518">
        <v>220405034</v>
      </c>
      <c r="B8518" s="1">
        <v>44595</v>
      </c>
      <c r="C8518" s="1">
        <v>44595</v>
      </c>
      <c r="D8518">
        <v>325</v>
      </c>
      <c r="E8518">
        <v>4</v>
      </c>
      <c r="F8518" t="s">
        <v>54</v>
      </c>
      <c r="G8518">
        <v>465</v>
      </c>
      <c r="H8518">
        <v>1</v>
      </c>
      <c r="I8518">
        <v>310</v>
      </c>
      <c r="J8518" t="s">
        <v>71</v>
      </c>
      <c r="K8518" t="s">
        <v>5360</v>
      </c>
      <c r="L8518">
        <v>0</v>
      </c>
      <c r="M8518" t="s">
        <v>46</v>
      </c>
      <c r="N8518" t="s">
        <v>46</v>
      </c>
      <c r="O8518">
        <v>402</v>
      </c>
      <c r="P8518" t="s">
        <v>195</v>
      </c>
      <c r="S8518" t="s">
        <v>40</v>
      </c>
      <c r="T8518" t="s">
        <v>41</v>
      </c>
      <c r="U8518">
        <v>310</v>
      </c>
      <c r="Y8518" t="s">
        <v>11824</v>
      </c>
      <c r="AA8518">
        <v>34.035699999999999</v>
      </c>
      <c r="AB8518">
        <v>-118.2009</v>
      </c>
      <c r="AC8518">
        <f t="shared" si="133"/>
        <v>0</v>
      </c>
    </row>
    <row r="8519" spans="1:29" x14ac:dyDescent="0.35">
      <c r="A8519">
        <v>221819149</v>
      </c>
      <c r="B8519" s="1">
        <v>44850</v>
      </c>
      <c r="C8519" s="1">
        <v>44850</v>
      </c>
      <c r="D8519">
        <v>1240</v>
      </c>
      <c r="E8519">
        <v>18</v>
      </c>
      <c r="F8519" t="s">
        <v>10516</v>
      </c>
      <c r="G8519">
        <v>1802</v>
      </c>
      <c r="H8519">
        <v>1</v>
      </c>
      <c r="I8519">
        <v>761</v>
      </c>
      <c r="J8519" t="s">
        <v>403</v>
      </c>
      <c r="K8519" t="s">
        <v>11825</v>
      </c>
      <c r="L8519">
        <v>22</v>
      </c>
      <c r="M8519" t="s">
        <v>94</v>
      </c>
      <c r="N8519" t="s">
        <v>163</v>
      </c>
      <c r="O8519">
        <v>101</v>
      </c>
      <c r="P8519" t="s">
        <v>32</v>
      </c>
      <c r="Q8519">
        <v>215</v>
      </c>
      <c r="R8519" t="s">
        <v>206</v>
      </c>
      <c r="S8519" t="s">
        <v>40</v>
      </c>
      <c r="T8519" t="s">
        <v>41</v>
      </c>
      <c r="U8519">
        <v>761</v>
      </c>
      <c r="Y8519" t="s">
        <v>11826</v>
      </c>
      <c r="AA8519">
        <v>33.954599999999999</v>
      </c>
      <c r="AB8519">
        <v>-118.2739</v>
      </c>
      <c r="AC8519">
        <f t="shared" si="133"/>
        <v>0</v>
      </c>
    </row>
    <row r="8520" spans="1:29" x14ac:dyDescent="0.35">
      <c r="A8520">
        <v>222009621</v>
      </c>
      <c r="B8520" s="1">
        <v>44690</v>
      </c>
      <c r="C8520" s="1">
        <v>44690</v>
      </c>
      <c r="D8520">
        <v>1400</v>
      </c>
      <c r="E8520">
        <v>20</v>
      </c>
      <c r="F8520" t="s">
        <v>10529</v>
      </c>
      <c r="G8520">
        <v>2023</v>
      </c>
      <c r="H8520">
        <v>1</v>
      </c>
      <c r="I8520">
        <v>236</v>
      </c>
      <c r="J8520" t="s">
        <v>692</v>
      </c>
      <c r="K8520" t="s">
        <v>11827</v>
      </c>
      <c r="L8520">
        <v>24</v>
      </c>
      <c r="M8520" t="s">
        <v>94</v>
      </c>
      <c r="N8520" t="s">
        <v>163</v>
      </c>
      <c r="O8520">
        <v>502</v>
      </c>
      <c r="P8520" t="s">
        <v>47</v>
      </c>
      <c r="Q8520">
        <v>400</v>
      </c>
      <c r="R8520" t="s">
        <v>143</v>
      </c>
      <c r="S8520" t="s">
        <v>84</v>
      </c>
      <c r="T8520" t="s">
        <v>85</v>
      </c>
      <c r="U8520">
        <v>236</v>
      </c>
      <c r="Y8520" t="s">
        <v>11828</v>
      </c>
      <c r="AA8520">
        <v>34.0672</v>
      </c>
      <c r="AB8520">
        <v>-118.3028</v>
      </c>
      <c r="AC8520">
        <f t="shared" si="133"/>
        <v>0</v>
      </c>
    </row>
    <row r="8521" spans="1:29" x14ac:dyDescent="0.35">
      <c r="A8521">
        <v>220409388</v>
      </c>
      <c r="B8521" s="1">
        <v>44715</v>
      </c>
      <c r="C8521" s="1">
        <v>44714</v>
      </c>
      <c r="D8521">
        <v>1900</v>
      </c>
      <c r="E8521">
        <v>4</v>
      </c>
      <c r="F8521" t="s">
        <v>54</v>
      </c>
      <c r="G8521">
        <v>408</v>
      </c>
      <c r="H8521">
        <v>1</v>
      </c>
      <c r="I8521">
        <v>510</v>
      </c>
      <c r="J8521" t="s">
        <v>29</v>
      </c>
      <c r="L8521">
        <v>0</v>
      </c>
      <c r="O8521">
        <v>101</v>
      </c>
      <c r="P8521" t="s">
        <v>32</v>
      </c>
      <c r="S8521" t="s">
        <v>40</v>
      </c>
      <c r="T8521" t="s">
        <v>41</v>
      </c>
      <c r="U8521">
        <v>510</v>
      </c>
      <c r="Y8521" t="s">
        <v>11829</v>
      </c>
      <c r="AA8521">
        <v>34.087200000000003</v>
      </c>
      <c r="AB8521">
        <v>-118.1773</v>
      </c>
      <c r="AC8521">
        <f t="shared" si="133"/>
        <v>0</v>
      </c>
    </row>
    <row r="8522" spans="1:29" x14ac:dyDescent="0.35">
      <c r="A8522">
        <v>221207526</v>
      </c>
      <c r="B8522" s="1">
        <v>44626</v>
      </c>
      <c r="C8522" s="1">
        <v>44626</v>
      </c>
      <c r="D8522">
        <v>1200</v>
      </c>
      <c r="E8522">
        <v>12</v>
      </c>
      <c r="F8522" t="s">
        <v>68</v>
      </c>
      <c r="G8522">
        <v>1265</v>
      </c>
      <c r="H8522">
        <v>1</v>
      </c>
      <c r="I8522">
        <v>230</v>
      </c>
      <c r="J8522" t="s">
        <v>161</v>
      </c>
      <c r="K8522" t="s">
        <v>11830</v>
      </c>
      <c r="L8522">
        <v>34</v>
      </c>
      <c r="M8522" t="s">
        <v>94</v>
      </c>
      <c r="N8522" t="s">
        <v>163</v>
      </c>
      <c r="O8522">
        <v>101</v>
      </c>
      <c r="P8522" t="s">
        <v>32</v>
      </c>
      <c r="Q8522">
        <v>109</v>
      </c>
      <c r="R8522" t="s">
        <v>265</v>
      </c>
      <c r="S8522" t="s">
        <v>84</v>
      </c>
      <c r="T8522" t="s">
        <v>85</v>
      </c>
      <c r="U8522">
        <v>230</v>
      </c>
      <c r="Y8522" t="s">
        <v>11831</v>
      </c>
      <c r="AA8522">
        <v>33.961799999999997</v>
      </c>
      <c r="AB8522">
        <v>-118.2919</v>
      </c>
      <c r="AC8522">
        <f t="shared" si="133"/>
        <v>0</v>
      </c>
    </row>
    <row r="8523" spans="1:29" x14ac:dyDescent="0.35">
      <c r="A8523">
        <v>221224913</v>
      </c>
      <c r="B8523" s="1">
        <v>44891</v>
      </c>
      <c r="C8523" s="1">
        <v>44877</v>
      </c>
      <c r="D8523">
        <v>1310</v>
      </c>
      <c r="E8523">
        <v>12</v>
      </c>
      <c r="F8523" t="s">
        <v>68</v>
      </c>
      <c r="G8523">
        <v>1268</v>
      </c>
      <c r="H8523">
        <v>2</v>
      </c>
      <c r="I8523">
        <v>354</v>
      </c>
      <c r="J8523" t="s">
        <v>167</v>
      </c>
      <c r="K8523" t="s">
        <v>11025</v>
      </c>
      <c r="L8523">
        <v>38</v>
      </c>
      <c r="M8523" t="s">
        <v>30</v>
      </c>
      <c r="N8523" t="s">
        <v>95</v>
      </c>
      <c r="O8523">
        <v>502</v>
      </c>
      <c r="P8523" t="s">
        <v>47</v>
      </c>
      <c r="S8523" t="s">
        <v>40</v>
      </c>
      <c r="T8523" t="s">
        <v>41</v>
      </c>
      <c r="U8523">
        <v>354</v>
      </c>
      <c r="Y8523" t="s">
        <v>1417</v>
      </c>
      <c r="AA8523">
        <v>33.965899999999998</v>
      </c>
      <c r="AB8523">
        <v>-118.2765</v>
      </c>
      <c r="AC8523">
        <f t="shared" si="133"/>
        <v>0</v>
      </c>
    </row>
    <row r="8524" spans="1:29" x14ac:dyDescent="0.35">
      <c r="A8524">
        <v>221511800</v>
      </c>
      <c r="B8524" s="1">
        <v>44744</v>
      </c>
      <c r="C8524" s="1">
        <v>44744</v>
      </c>
      <c r="D8524">
        <v>945</v>
      </c>
      <c r="E8524">
        <v>15</v>
      </c>
      <c r="F8524" t="s">
        <v>10519</v>
      </c>
      <c r="G8524">
        <v>1529</v>
      </c>
      <c r="H8524">
        <v>1</v>
      </c>
      <c r="I8524">
        <v>230</v>
      </c>
      <c r="J8524" t="s">
        <v>161</v>
      </c>
      <c r="K8524" t="s">
        <v>11832</v>
      </c>
      <c r="L8524">
        <v>44</v>
      </c>
      <c r="M8524" t="s">
        <v>30</v>
      </c>
      <c r="N8524" t="s">
        <v>163</v>
      </c>
      <c r="O8524">
        <v>101</v>
      </c>
      <c r="P8524" t="s">
        <v>32</v>
      </c>
      <c r="Q8524">
        <v>306</v>
      </c>
      <c r="R8524" t="s">
        <v>1108</v>
      </c>
      <c r="S8524" t="s">
        <v>84</v>
      </c>
      <c r="T8524" t="s">
        <v>85</v>
      </c>
      <c r="U8524">
        <v>230</v>
      </c>
      <c r="Y8524" t="s">
        <v>11833</v>
      </c>
      <c r="AA8524">
        <v>34.183100000000003</v>
      </c>
      <c r="AB8524">
        <v>-118.3616</v>
      </c>
      <c r="AC8524">
        <f t="shared" si="133"/>
        <v>0</v>
      </c>
    </row>
    <row r="8525" spans="1:29" x14ac:dyDescent="0.35">
      <c r="A8525">
        <v>220320587</v>
      </c>
      <c r="B8525" s="1">
        <v>44886</v>
      </c>
      <c r="C8525" s="1">
        <v>44812</v>
      </c>
      <c r="D8525">
        <v>1930</v>
      </c>
      <c r="E8525">
        <v>3</v>
      </c>
      <c r="F8525" t="s">
        <v>43</v>
      </c>
      <c r="G8525">
        <v>392</v>
      </c>
      <c r="H8525">
        <v>2</v>
      </c>
      <c r="I8525">
        <v>626</v>
      </c>
      <c r="J8525" t="s">
        <v>141</v>
      </c>
      <c r="K8525" t="s">
        <v>11834</v>
      </c>
      <c r="L8525">
        <v>41</v>
      </c>
      <c r="M8525" t="s">
        <v>94</v>
      </c>
      <c r="N8525" t="s">
        <v>163</v>
      </c>
      <c r="O8525">
        <v>721</v>
      </c>
      <c r="P8525" t="s">
        <v>828</v>
      </c>
      <c r="Q8525">
        <v>400</v>
      </c>
      <c r="R8525" t="s">
        <v>143</v>
      </c>
      <c r="S8525" t="s">
        <v>40</v>
      </c>
      <c r="T8525" t="s">
        <v>41</v>
      </c>
      <c r="U8525">
        <v>626</v>
      </c>
      <c r="Y8525" t="s">
        <v>11835</v>
      </c>
      <c r="AA8525">
        <v>33.997700000000002</v>
      </c>
      <c r="AB8525">
        <v>-118.32940000000001</v>
      </c>
      <c r="AC8525">
        <f t="shared" si="133"/>
        <v>0</v>
      </c>
    </row>
    <row r="8526" spans="1:29" x14ac:dyDescent="0.35">
      <c r="A8526">
        <v>221608334</v>
      </c>
      <c r="B8526" s="1">
        <v>44695</v>
      </c>
      <c r="C8526" s="1">
        <v>44695</v>
      </c>
      <c r="D8526">
        <v>100</v>
      </c>
      <c r="E8526">
        <v>16</v>
      </c>
      <c r="F8526" t="s">
        <v>10593</v>
      </c>
      <c r="G8526">
        <v>1698</v>
      </c>
      <c r="H8526">
        <v>2</v>
      </c>
      <c r="I8526">
        <v>740</v>
      </c>
      <c r="J8526" t="s">
        <v>224</v>
      </c>
      <c r="K8526" t="s">
        <v>11836</v>
      </c>
      <c r="L8526">
        <v>35</v>
      </c>
      <c r="M8526" t="s">
        <v>94</v>
      </c>
      <c r="N8526" t="s">
        <v>95</v>
      </c>
      <c r="O8526">
        <v>501</v>
      </c>
      <c r="P8526" t="s">
        <v>164</v>
      </c>
      <c r="S8526" t="s">
        <v>84</v>
      </c>
      <c r="T8526" t="s">
        <v>85</v>
      </c>
      <c r="U8526">
        <v>740</v>
      </c>
      <c r="Y8526" t="s">
        <v>11837</v>
      </c>
      <c r="AA8526">
        <v>34.213999999999999</v>
      </c>
      <c r="AB8526">
        <v>-118.3553</v>
      </c>
      <c r="AC8526">
        <f t="shared" si="133"/>
        <v>0</v>
      </c>
    </row>
    <row r="8527" spans="1:29" x14ac:dyDescent="0.35">
      <c r="A8527">
        <v>220913689</v>
      </c>
      <c r="B8527" s="1">
        <v>44814</v>
      </c>
      <c r="C8527" s="1">
        <v>44811</v>
      </c>
      <c r="D8527">
        <v>1645</v>
      </c>
      <c r="E8527">
        <v>9</v>
      </c>
      <c r="F8527" t="s">
        <v>49</v>
      </c>
      <c r="G8527">
        <v>946</v>
      </c>
      <c r="H8527">
        <v>1</v>
      </c>
      <c r="I8527">
        <v>341</v>
      </c>
      <c r="J8527" t="s">
        <v>157</v>
      </c>
      <c r="K8527" t="s">
        <v>245</v>
      </c>
      <c r="L8527">
        <v>32</v>
      </c>
      <c r="M8527" t="s">
        <v>30</v>
      </c>
      <c r="N8527" t="s">
        <v>73</v>
      </c>
      <c r="O8527">
        <v>102</v>
      </c>
      <c r="P8527" t="s">
        <v>186</v>
      </c>
      <c r="S8527" t="s">
        <v>40</v>
      </c>
      <c r="T8527" t="s">
        <v>41</v>
      </c>
      <c r="U8527">
        <v>341</v>
      </c>
      <c r="Y8527" t="s">
        <v>11838</v>
      </c>
      <c r="AA8527">
        <v>34.1721</v>
      </c>
      <c r="AB8527">
        <v>-118.44</v>
      </c>
      <c r="AC8527">
        <f t="shared" si="133"/>
        <v>0</v>
      </c>
    </row>
    <row r="8528" spans="1:29" x14ac:dyDescent="0.35">
      <c r="A8528">
        <v>222115015</v>
      </c>
      <c r="B8528" s="1">
        <v>44838</v>
      </c>
      <c r="C8528" s="1">
        <v>44832</v>
      </c>
      <c r="D8528">
        <v>1</v>
      </c>
      <c r="E8528">
        <v>21</v>
      </c>
      <c r="F8528" t="s">
        <v>10503</v>
      </c>
      <c r="G8528">
        <v>2136</v>
      </c>
      <c r="H8528">
        <v>2</v>
      </c>
      <c r="I8528">
        <v>354</v>
      </c>
      <c r="J8528" t="s">
        <v>167</v>
      </c>
      <c r="K8528" t="s">
        <v>177</v>
      </c>
      <c r="L8528">
        <v>35</v>
      </c>
      <c r="M8528" t="s">
        <v>30</v>
      </c>
      <c r="N8528" t="s">
        <v>73</v>
      </c>
      <c r="O8528">
        <v>501</v>
      </c>
      <c r="P8528" t="s">
        <v>164</v>
      </c>
      <c r="S8528" t="s">
        <v>40</v>
      </c>
      <c r="T8528" t="s">
        <v>41</v>
      </c>
      <c r="U8528">
        <v>354</v>
      </c>
      <c r="Y8528" t="s">
        <v>11839</v>
      </c>
      <c r="AA8528">
        <v>34.201000000000001</v>
      </c>
      <c r="AB8528">
        <v>-118.599</v>
      </c>
      <c r="AC8528">
        <f t="shared" si="133"/>
        <v>0</v>
      </c>
    </row>
    <row r="8529" spans="1:29" x14ac:dyDescent="0.35">
      <c r="A8529">
        <v>221706195</v>
      </c>
      <c r="B8529" s="1">
        <v>44624</v>
      </c>
      <c r="C8529" s="1">
        <v>44623</v>
      </c>
      <c r="D8529">
        <v>2310</v>
      </c>
      <c r="E8529">
        <v>17</v>
      </c>
      <c r="F8529" t="s">
        <v>10498</v>
      </c>
      <c r="G8529">
        <v>1791</v>
      </c>
      <c r="H8529">
        <v>1</v>
      </c>
      <c r="I8529">
        <v>510</v>
      </c>
      <c r="J8529" t="s">
        <v>29</v>
      </c>
      <c r="L8529">
        <v>0</v>
      </c>
      <c r="O8529">
        <v>104</v>
      </c>
      <c r="P8529" t="s">
        <v>201</v>
      </c>
      <c r="S8529" t="s">
        <v>40</v>
      </c>
      <c r="T8529" t="s">
        <v>41</v>
      </c>
      <c r="U8529">
        <v>510</v>
      </c>
      <c r="Y8529" t="s">
        <v>11840</v>
      </c>
      <c r="AA8529">
        <v>34.224600000000002</v>
      </c>
      <c r="AB8529">
        <v>-118.5842</v>
      </c>
      <c r="AC8529">
        <f t="shared" si="133"/>
        <v>0</v>
      </c>
    </row>
    <row r="8530" spans="1:29" x14ac:dyDescent="0.35">
      <c r="A8530">
        <v>221908220</v>
      </c>
      <c r="B8530" s="1">
        <v>44664</v>
      </c>
      <c r="C8530" s="1">
        <v>44654</v>
      </c>
      <c r="D8530">
        <v>1453</v>
      </c>
      <c r="E8530">
        <v>19</v>
      </c>
      <c r="F8530" t="s">
        <v>10514</v>
      </c>
      <c r="G8530">
        <v>1974</v>
      </c>
      <c r="H8530">
        <v>2</v>
      </c>
      <c r="I8530">
        <v>354</v>
      </c>
      <c r="J8530" t="s">
        <v>167</v>
      </c>
      <c r="K8530">
        <v>925</v>
      </c>
      <c r="L8530">
        <v>27</v>
      </c>
      <c r="M8530" t="s">
        <v>94</v>
      </c>
      <c r="N8530" t="s">
        <v>95</v>
      </c>
      <c r="O8530">
        <v>501</v>
      </c>
      <c r="P8530" t="s">
        <v>164</v>
      </c>
      <c r="S8530" t="s">
        <v>40</v>
      </c>
      <c r="T8530" t="s">
        <v>41</v>
      </c>
      <c r="U8530">
        <v>354</v>
      </c>
      <c r="Y8530" t="s">
        <v>11841</v>
      </c>
      <c r="AA8530">
        <v>34.2318</v>
      </c>
      <c r="AB8530">
        <v>-118.4517</v>
      </c>
      <c r="AC8530">
        <f t="shared" si="133"/>
        <v>0</v>
      </c>
    </row>
    <row r="8531" spans="1:29" x14ac:dyDescent="0.35">
      <c r="A8531">
        <v>221013038</v>
      </c>
      <c r="B8531" s="1">
        <v>44794</v>
      </c>
      <c r="C8531" s="1">
        <v>44794</v>
      </c>
      <c r="D8531">
        <v>1800</v>
      </c>
      <c r="E8531">
        <v>10</v>
      </c>
      <c r="F8531" t="s">
        <v>103</v>
      </c>
      <c r="G8531">
        <v>1008</v>
      </c>
      <c r="H8531">
        <v>2</v>
      </c>
      <c r="I8531">
        <v>626</v>
      </c>
      <c r="J8531" t="s">
        <v>141</v>
      </c>
      <c r="K8531" t="s">
        <v>11842</v>
      </c>
      <c r="L8531">
        <v>39</v>
      </c>
      <c r="M8531" t="s">
        <v>94</v>
      </c>
      <c r="N8531" t="s">
        <v>95</v>
      </c>
      <c r="O8531">
        <v>101</v>
      </c>
      <c r="P8531" t="s">
        <v>32</v>
      </c>
      <c r="Q8531">
        <v>400</v>
      </c>
      <c r="R8531" t="s">
        <v>143</v>
      </c>
      <c r="S8531" t="s">
        <v>33</v>
      </c>
      <c r="T8531" t="s">
        <v>34</v>
      </c>
      <c r="U8531">
        <v>626</v>
      </c>
      <c r="Y8531" t="s">
        <v>11843</v>
      </c>
      <c r="Z8531" t="s">
        <v>930</v>
      </c>
      <c r="AA8531">
        <v>34.2012</v>
      </c>
      <c r="AB8531">
        <v>-118.4859</v>
      </c>
      <c r="AC8531">
        <f t="shared" si="133"/>
        <v>1</v>
      </c>
    </row>
    <row r="8532" spans="1:29" x14ac:dyDescent="0.35">
      <c r="A8532">
        <v>220109279</v>
      </c>
      <c r="B8532" s="1">
        <v>44628</v>
      </c>
      <c r="C8532" s="1">
        <v>44628</v>
      </c>
      <c r="D8532">
        <v>1830</v>
      </c>
      <c r="E8532">
        <v>1</v>
      </c>
      <c r="F8532" t="s">
        <v>36</v>
      </c>
      <c r="G8532">
        <v>138</v>
      </c>
      <c r="H8532">
        <v>1</v>
      </c>
      <c r="I8532">
        <v>330</v>
      </c>
      <c r="J8532" t="s">
        <v>37</v>
      </c>
      <c r="K8532" t="s">
        <v>11844</v>
      </c>
      <c r="L8532">
        <v>34</v>
      </c>
      <c r="M8532" t="s">
        <v>94</v>
      </c>
      <c r="N8532" t="s">
        <v>31</v>
      </c>
      <c r="O8532">
        <v>101</v>
      </c>
      <c r="P8532" t="s">
        <v>32</v>
      </c>
      <c r="S8532" t="s">
        <v>40</v>
      </c>
      <c r="T8532" t="s">
        <v>41</v>
      </c>
      <c r="U8532">
        <v>330</v>
      </c>
      <c r="Y8532" t="s">
        <v>11845</v>
      </c>
      <c r="AA8532">
        <v>34.046100000000003</v>
      </c>
      <c r="AB8532">
        <v>-118.23950000000001</v>
      </c>
      <c r="AC8532">
        <f t="shared" si="133"/>
        <v>0</v>
      </c>
    </row>
    <row r="8533" spans="1:29" x14ac:dyDescent="0.35">
      <c r="A8533">
        <v>220914092</v>
      </c>
      <c r="B8533" s="1">
        <v>44825</v>
      </c>
      <c r="C8533" s="1">
        <v>44783</v>
      </c>
      <c r="D8533">
        <v>1200</v>
      </c>
      <c r="E8533">
        <v>9</v>
      </c>
      <c r="F8533" t="s">
        <v>49</v>
      </c>
      <c r="G8533">
        <v>971</v>
      </c>
      <c r="H8533">
        <v>2</v>
      </c>
      <c r="I8533">
        <v>649</v>
      </c>
      <c r="J8533" t="s">
        <v>1038</v>
      </c>
      <c r="K8533" t="s">
        <v>10149</v>
      </c>
      <c r="L8533">
        <v>39</v>
      </c>
      <c r="M8533" t="s">
        <v>30</v>
      </c>
      <c r="N8533" t="s">
        <v>73</v>
      </c>
      <c r="O8533">
        <v>501</v>
      </c>
      <c r="P8533" t="s">
        <v>164</v>
      </c>
      <c r="S8533" t="s">
        <v>40</v>
      </c>
      <c r="T8533" t="s">
        <v>41</v>
      </c>
      <c r="U8533">
        <v>649</v>
      </c>
      <c r="Y8533" t="s">
        <v>11846</v>
      </c>
      <c r="AA8533">
        <v>34.1556</v>
      </c>
      <c r="AB8533">
        <v>-118.45959999999999</v>
      </c>
      <c r="AC8533">
        <f t="shared" si="133"/>
        <v>0</v>
      </c>
    </row>
    <row r="8534" spans="1:29" x14ac:dyDescent="0.35">
      <c r="A8534">
        <v>220910219</v>
      </c>
      <c r="B8534" s="1">
        <v>44724</v>
      </c>
      <c r="C8534" s="1">
        <v>44723</v>
      </c>
      <c r="D8534">
        <v>1446</v>
      </c>
      <c r="E8534">
        <v>9</v>
      </c>
      <c r="F8534" t="s">
        <v>49</v>
      </c>
      <c r="G8534">
        <v>985</v>
      </c>
      <c r="H8534">
        <v>1</v>
      </c>
      <c r="I8534">
        <v>421</v>
      </c>
      <c r="J8534" t="s">
        <v>4658</v>
      </c>
      <c r="K8534">
        <v>1300</v>
      </c>
      <c r="L8534">
        <v>45</v>
      </c>
      <c r="M8534" t="s">
        <v>94</v>
      </c>
      <c r="N8534" t="s">
        <v>95</v>
      </c>
      <c r="O8534">
        <v>101</v>
      </c>
      <c r="P8534" t="s">
        <v>32</v>
      </c>
      <c r="S8534" t="s">
        <v>40</v>
      </c>
      <c r="T8534" t="s">
        <v>41</v>
      </c>
      <c r="U8534">
        <v>421</v>
      </c>
      <c r="Y8534" t="s">
        <v>11847</v>
      </c>
      <c r="AA8534">
        <v>34.145699999999998</v>
      </c>
      <c r="AB8534">
        <v>-118.4379</v>
      </c>
      <c r="AC8534">
        <f t="shared" si="133"/>
        <v>0</v>
      </c>
    </row>
    <row r="8535" spans="1:29" x14ac:dyDescent="0.35">
      <c r="A8535">
        <v>221109388</v>
      </c>
      <c r="B8535" s="1">
        <v>44700</v>
      </c>
      <c r="C8535" s="1">
        <v>44698</v>
      </c>
      <c r="D8535">
        <v>1200</v>
      </c>
      <c r="E8535">
        <v>11</v>
      </c>
      <c r="F8535" t="s">
        <v>64</v>
      </c>
      <c r="G8535">
        <v>1135</v>
      </c>
      <c r="H8535">
        <v>2</v>
      </c>
      <c r="I8535">
        <v>662</v>
      </c>
      <c r="J8535" t="s">
        <v>191</v>
      </c>
      <c r="K8535" t="s">
        <v>915</v>
      </c>
      <c r="L8535">
        <v>82</v>
      </c>
      <c r="M8535" t="s">
        <v>94</v>
      </c>
      <c r="N8535" t="s">
        <v>163</v>
      </c>
      <c r="O8535">
        <v>501</v>
      </c>
      <c r="P8535" t="s">
        <v>164</v>
      </c>
      <c r="S8535" t="s">
        <v>40</v>
      </c>
      <c r="T8535" t="s">
        <v>41</v>
      </c>
      <c r="U8535">
        <v>662</v>
      </c>
      <c r="Y8535" t="s">
        <v>11848</v>
      </c>
      <c r="AA8535">
        <v>34.118000000000002</v>
      </c>
      <c r="AB8535">
        <v>-118.2283</v>
      </c>
      <c r="AC8535">
        <f t="shared" si="133"/>
        <v>0</v>
      </c>
    </row>
    <row r="8536" spans="1:29" x14ac:dyDescent="0.35">
      <c r="A8536">
        <v>221608003</v>
      </c>
      <c r="B8536" s="1">
        <v>44685</v>
      </c>
      <c r="C8536" s="1">
        <v>44683</v>
      </c>
      <c r="D8536">
        <v>1200</v>
      </c>
      <c r="E8536">
        <v>16</v>
      </c>
      <c r="F8536" t="s">
        <v>10593</v>
      </c>
      <c r="G8536">
        <v>1663</v>
      </c>
      <c r="H8536">
        <v>2</v>
      </c>
      <c r="I8536">
        <v>354</v>
      </c>
      <c r="J8536" t="s">
        <v>167</v>
      </c>
      <c r="K8536" t="s">
        <v>1089</v>
      </c>
      <c r="L8536">
        <v>42</v>
      </c>
      <c r="M8536" t="s">
        <v>94</v>
      </c>
      <c r="N8536" t="s">
        <v>95</v>
      </c>
      <c r="O8536">
        <v>501</v>
      </c>
      <c r="P8536" t="s">
        <v>164</v>
      </c>
      <c r="S8536" t="s">
        <v>40</v>
      </c>
      <c r="T8536" t="s">
        <v>41</v>
      </c>
      <c r="U8536">
        <v>354</v>
      </c>
      <c r="Y8536" t="s">
        <v>11849</v>
      </c>
      <c r="AA8536">
        <v>34.234400000000001</v>
      </c>
      <c r="AB8536">
        <v>-118.40049999999999</v>
      </c>
      <c r="AC8536">
        <f t="shared" si="133"/>
        <v>0</v>
      </c>
    </row>
    <row r="8537" spans="1:29" x14ac:dyDescent="0.35">
      <c r="A8537">
        <v>220216529</v>
      </c>
      <c r="B8537" s="1">
        <v>44816</v>
      </c>
      <c r="C8537" s="1">
        <v>44816</v>
      </c>
      <c r="D8537">
        <v>915</v>
      </c>
      <c r="E8537">
        <v>2</v>
      </c>
      <c r="F8537" t="s">
        <v>56</v>
      </c>
      <c r="G8537">
        <v>216</v>
      </c>
      <c r="H8537">
        <v>1</v>
      </c>
      <c r="I8537">
        <v>310</v>
      </c>
      <c r="J8537" t="s">
        <v>71</v>
      </c>
      <c r="K8537" t="s">
        <v>11850</v>
      </c>
      <c r="L8537">
        <v>35</v>
      </c>
      <c r="M8537" t="s">
        <v>30</v>
      </c>
      <c r="N8537" t="s">
        <v>73</v>
      </c>
      <c r="O8537">
        <v>501</v>
      </c>
      <c r="P8537" t="s">
        <v>164</v>
      </c>
      <c r="S8537" t="s">
        <v>33</v>
      </c>
      <c r="T8537" t="s">
        <v>34</v>
      </c>
      <c r="U8537">
        <v>310</v>
      </c>
      <c r="V8537">
        <v>998</v>
      </c>
      <c r="Y8537" t="s">
        <v>11851</v>
      </c>
      <c r="AA8537">
        <v>34.077300000000001</v>
      </c>
      <c r="AB8537">
        <v>-118.2677</v>
      </c>
      <c r="AC8537">
        <f t="shared" si="133"/>
        <v>1</v>
      </c>
    </row>
    <row r="8538" spans="1:29" x14ac:dyDescent="0.35">
      <c r="A8538">
        <v>221307031</v>
      </c>
      <c r="B8538" s="1">
        <v>44619</v>
      </c>
      <c r="C8538" s="1">
        <v>44619</v>
      </c>
      <c r="D8538">
        <v>1400</v>
      </c>
      <c r="E8538">
        <v>13</v>
      </c>
      <c r="F8538" t="s">
        <v>62</v>
      </c>
      <c r="G8538">
        <v>1361</v>
      </c>
      <c r="H8538">
        <v>2</v>
      </c>
      <c r="I8538">
        <v>624</v>
      </c>
      <c r="J8538" t="s">
        <v>171</v>
      </c>
      <c r="K8538" t="s">
        <v>11852</v>
      </c>
      <c r="L8538">
        <v>54</v>
      </c>
      <c r="M8538" t="s">
        <v>94</v>
      </c>
      <c r="N8538" t="s">
        <v>163</v>
      </c>
      <c r="O8538">
        <v>501</v>
      </c>
      <c r="P8538" t="s">
        <v>164</v>
      </c>
      <c r="Q8538">
        <v>400</v>
      </c>
      <c r="R8538" t="s">
        <v>143</v>
      </c>
      <c r="S8538" t="s">
        <v>40</v>
      </c>
      <c r="T8538" t="s">
        <v>41</v>
      </c>
      <c r="U8538">
        <v>624</v>
      </c>
      <c r="Y8538" t="s">
        <v>11853</v>
      </c>
      <c r="AA8538">
        <v>33.9983</v>
      </c>
      <c r="AB8538">
        <v>-118.2762</v>
      </c>
      <c r="AC8538">
        <f t="shared" si="133"/>
        <v>0</v>
      </c>
    </row>
    <row r="8539" spans="1:29" x14ac:dyDescent="0.35">
      <c r="A8539">
        <v>221010262</v>
      </c>
      <c r="B8539" s="1">
        <v>44722</v>
      </c>
      <c r="C8539" s="1">
        <v>44565</v>
      </c>
      <c r="D8539">
        <v>1730</v>
      </c>
      <c r="E8539">
        <v>10</v>
      </c>
      <c r="F8539" t="s">
        <v>103</v>
      </c>
      <c r="G8539">
        <v>1041</v>
      </c>
      <c r="H8539">
        <v>2</v>
      </c>
      <c r="I8539">
        <v>740</v>
      </c>
      <c r="J8539" t="s">
        <v>224</v>
      </c>
      <c r="K8539" t="s">
        <v>11854</v>
      </c>
      <c r="L8539">
        <v>0</v>
      </c>
      <c r="M8539" t="s">
        <v>30</v>
      </c>
      <c r="N8539" t="s">
        <v>73</v>
      </c>
      <c r="O8539">
        <v>202</v>
      </c>
      <c r="P8539" t="s">
        <v>1970</v>
      </c>
      <c r="S8539" t="s">
        <v>40</v>
      </c>
      <c r="T8539" t="s">
        <v>41</v>
      </c>
      <c r="U8539">
        <v>740</v>
      </c>
      <c r="Y8539" t="s">
        <v>11855</v>
      </c>
      <c r="AA8539">
        <v>34.179600000000001</v>
      </c>
      <c r="AB8539">
        <v>-118.5535</v>
      </c>
      <c r="AC8539">
        <f t="shared" si="133"/>
        <v>0</v>
      </c>
    </row>
    <row r="8540" spans="1:29" x14ac:dyDescent="0.35">
      <c r="A8540">
        <v>220411551</v>
      </c>
      <c r="B8540" s="1">
        <v>44771</v>
      </c>
      <c r="C8540" s="1">
        <v>44771</v>
      </c>
      <c r="D8540">
        <v>110</v>
      </c>
      <c r="E8540">
        <v>4</v>
      </c>
      <c r="F8540" t="s">
        <v>54</v>
      </c>
      <c r="G8540">
        <v>412</v>
      </c>
      <c r="H8540">
        <v>2</v>
      </c>
      <c r="I8540">
        <v>740</v>
      </c>
      <c r="J8540" t="s">
        <v>224</v>
      </c>
      <c r="K8540" t="s">
        <v>653</v>
      </c>
      <c r="L8540">
        <v>0</v>
      </c>
      <c r="M8540" t="s">
        <v>30</v>
      </c>
      <c r="N8540" t="s">
        <v>46</v>
      </c>
      <c r="O8540">
        <v>101</v>
      </c>
      <c r="P8540" t="s">
        <v>32</v>
      </c>
      <c r="Q8540">
        <v>102</v>
      </c>
      <c r="R8540" t="s">
        <v>219</v>
      </c>
      <c r="S8540" t="s">
        <v>40</v>
      </c>
      <c r="T8540" t="s">
        <v>41</v>
      </c>
      <c r="U8540">
        <v>740</v>
      </c>
      <c r="Y8540" t="s">
        <v>969</v>
      </c>
      <c r="AA8540">
        <v>34.078000000000003</v>
      </c>
      <c r="AB8540">
        <v>-118.21810000000001</v>
      </c>
      <c r="AC8540">
        <f t="shared" si="133"/>
        <v>0</v>
      </c>
    </row>
    <row r="8541" spans="1:29" x14ac:dyDescent="0.35">
      <c r="A8541">
        <v>221606110</v>
      </c>
      <c r="B8541" s="1">
        <v>44628</v>
      </c>
      <c r="C8541" s="1">
        <v>44628</v>
      </c>
      <c r="D8541">
        <v>330</v>
      </c>
      <c r="E8541">
        <v>16</v>
      </c>
      <c r="F8541" t="s">
        <v>10593</v>
      </c>
      <c r="G8541">
        <v>1633</v>
      </c>
      <c r="H8541">
        <v>1</v>
      </c>
      <c r="I8541">
        <v>331</v>
      </c>
      <c r="J8541" t="s">
        <v>233</v>
      </c>
      <c r="K8541" t="s">
        <v>3401</v>
      </c>
      <c r="L8541">
        <v>37</v>
      </c>
      <c r="M8541" t="s">
        <v>30</v>
      </c>
      <c r="N8541" t="s">
        <v>95</v>
      </c>
      <c r="O8541">
        <v>101</v>
      </c>
      <c r="P8541" t="s">
        <v>32</v>
      </c>
      <c r="S8541" t="s">
        <v>40</v>
      </c>
      <c r="T8541" t="s">
        <v>41</v>
      </c>
      <c r="U8541">
        <v>331</v>
      </c>
      <c r="Y8541" t="s">
        <v>11856</v>
      </c>
      <c r="AA8541">
        <v>34.2742</v>
      </c>
      <c r="AB8541">
        <v>-118.3995</v>
      </c>
      <c r="AC8541">
        <f t="shared" si="133"/>
        <v>0</v>
      </c>
    </row>
    <row r="8542" spans="1:29" x14ac:dyDescent="0.35">
      <c r="A8542">
        <v>222008646</v>
      </c>
      <c r="B8542" s="1">
        <v>44667</v>
      </c>
      <c r="C8542" s="1">
        <v>44667</v>
      </c>
      <c r="D8542">
        <v>400</v>
      </c>
      <c r="E8542">
        <v>20</v>
      </c>
      <c r="F8542" t="s">
        <v>10529</v>
      </c>
      <c r="G8542">
        <v>2022</v>
      </c>
      <c r="H8542">
        <v>2</v>
      </c>
      <c r="I8542">
        <v>886</v>
      </c>
      <c r="J8542" t="s">
        <v>657</v>
      </c>
      <c r="K8542" t="s">
        <v>11857</v>
      </c>
      <c r="L8542">
        <v>39</v>
      </c>
      <c r="M8542" t="s">
        <v>94</v>
      </c>
      <c r="N8542" t="s">
        <v>95</v>
      </c>
      <c r="O8542">
        <v>502</v>
      </c>
      <c r="P8542" t="s">
        <v>47</v>
      </c>
      <c r="S8542" t="s">
        <v>40</v>
      </c>
      <c r="T8542" t="s">
        <v>41</v>
      </c>
      <c r="U8542">
        <v>886</v>
      </c>
      <c r="Y8542" t="s">
        <v>11858</v>
      </c>
      <c r="AA8542">
        <v>34.069000000000003</v>
      </c>
      <c r="AB8542">
        <v>-118.3104</v>
      </c>
      <c r="AC8542">
        <f t="shared" si="133"/>
        <v>0</v>
      </c>
    </row>
    <row r="8543" spans="1:29" x14ac:dyDescent="0.35">
      <c r="A8543">
        <v>220206334</v>
      </c>
      <c r="B8543" s="1">
        <v>44616</v>
      </c>
      <c r="C8543" s="1">
        <v>44616</v>
      </c>
      <c r="D8543">
        <v>1810</v>
      </c>
      <c r="E8543">
        <v>2</v>
      </c>
      <c r="F8543" t="s">
        <v>56</v>
      </c>
      <c r="G8543">
        <v>246</v>
      </c>
      <c r="H8543">
        <v>1</v>
      </c>
      <c r="I8543">
        <v>350</v>
      </c>
      <c r="J8543" t="s">
        <v>1591</v>
      </c>
      <c r="K8543" t="s">
        <v>11859</v>
      </c>
      <c r="L8543">
        <v>48</v>
      </c>
      <c r="M8543" t="s">
        <v>30</v>
      </c>
      <c r="N8543" t="s">
        <v>173</v>
      </c>
      <c r="O8543">
        <v>904</v>
      </c>
      <c r="P8543" t="s">
        <v>1803</v>
      </c>
      <c r="Q8543">
        <v>400</v>
      </c>
      <c r="R8543" t="s">
        <v>143</v>
      </c>
      <c r="S8543" t="s">
        <v>84</v>
      </c>
      <c r="T8543" t="s">
        <v>85</v>
      </c>
      <c r="U8543">
        <v>350</v>
      </c>
      <c r="V8543">
        <v>998</v>
      </c>
      <c r="Y8543" t="s">
        <v>1804</v>
      </c>
      <c r="AA8543">
        <v>34.0595</v>
      </c>
      <c r="AB8543">
        <v>-118.2749</v>
      </c>
      <c r="AC8543">
        <f t="shared" si="133"/>
        <v>0</v>
      </c>
    </row>
    <row r="8544" spans="1:29" x14ac:dyDescent="0.35">
      <c r="A8544">
        <v>221211633</v>
      </c>
      <c r="B8544" s="1">
        <v>44683</v>
      </c>
      <c r="C8544" s="1">
        <v>44683</v>
      </c>
      <c r="D8544">
        <v>1103</v>
      </c>
      <c r="E8544">
        <v>12</v>
      </c>
      <c r="F8544" t="s">
        <v>68</v>
      </c>
      <c r="G8544">
        <v>1255</v>
      </c>
      <c r="H8544">
        <v>2</v>
      </c>
      <c r="I8544">
        <v>354</v>
      </c>
      <c r="J8544" t="s">
        <v>167</v>
      </c>
      <c r="K8544">
        <v>100</v>
      </c>
      <c r="L8544">
        <v>37</v>
      </c>
      <c r="M8544" t="s">
        <v>94</v>
      </c>
      <c r="N8544" t="s">
        <v>163</v>
      </c>
      <c r="O8544">
        <v>501</v>
      </c>
      <c r="P8544" t="s">
        <v>164</v>
      </c>
      <c r="S8544" t="s">
        <v>40</v>
      </c>
      <c r="T8544" t="s">
        <v>41</v>
      </c>
      <c r="U8544">
        <v>354</v>
      </c>
      <c r="Y8544" t="s">
        <v>5278</v>
      </c>
      <c r="AA8544">
        <v>33.974600000000002</v>
      </c>
      <c r="AB8544">
        <v>-118.29810000000001</v>
      </c>
      <c r="AC8544">
        <f t="shared" si="133"/>
        <v>0</v>
      </c>
    </row>
    <row r="8545" spans="1:29" x14ac:dyDescent="0.35">
      <c r="A8545">
        <v>230104351</v>
      </c>
      <c r="B8545" s="1">
        <v>44932</v>
      </c>
      <c r="C8545" s="1">
        <v>44826</v>
      </c>
      <c r="D8545">
        <v>500</v>
      </c>
      <c r="E8545">
        <v>1</v>
      </c>
      <c r="F8545" t="s">
        <v>36</v>
      </c>
      <c r="G8545">
        <v>192</v>
      </c>
      <c r="H8545">
        <v>1</v>
      </c>
      <c r="I8545">
        <v>330</v>
      </c>
      <c r="J8545" t="s">
        <v>37</v>
      </c>
      <c r="K8545" t="s">
        <v>10910</v>
      </c>
      <c r="L8545">
        <v>24</v>
      </c>
      <c r="M8545" t="s">
        <v>30</v>
      </c>
      <c r="N8545" t="s">
        <v>73</v>
      </c>
      <c r="O8545">
        <v>103</v>
      </c>
      <c r="P8545" t="s">
        <v>146</v>
      </c>
      <c r="S8545" t="s">
        <v>40</v>
      </c>
      <c r="T8545" t="s">
        <v>41</v>
      </c>
      <c r="U8545">
        <v>330</v>
      </c>
      <c r="Y8545" t="s">
        <v>11860</v>
      </c>
      <c r="AA8545">
        <v>34.0398</v>
      </c>
      <c r="AB8545">
        <v>-118.2677</v>
      </c>
      <c r="AC8545">
        <f t="shared" si="133"/>
        <v>0</v>
      </c>
    </row>
    <row r="8546" spans="1:29" x14ac:dyDescent="0.35">
      <c r="A8546">
        <v>222110082</v>
      </c>
      <c r="B8546" s="1">
        <v>44715</v>
      </c>
      <c r="C8546" s="1">
        <v>44715</v>
      </c>
      <c r="D8546">
        <v>1206</v>
      </c>
      <c r="E8546">
        <v>21</v>
      </c>
      <c r="F8546" t="s">
        <v>10503</v>
      </c>
      <c r="G8546">
        <v>2156</v>
      </c>
      <c r="H8546">
        <v>1</v>
      </c>
      <c r="I8546">
        <v>442</v>
      </c>
      <c r="J8546" t="s">
        <v>179</v>
      </c>
      <c r="K8546" t="s">
        <v>8364</v>
      </c>
      <c r="L8546">
        <v>50</v>
      </c>
      <c r="M8546" t="s">
        <v>30</v>
      </c>
      <c r="N8546" t="s">
        <v>73</v>
      </c>
      <c r="O8546">
        <v>205</v>
      </c>
      <c r="P8546" t="s">
        <v>8857</v>
      </c>
      <c r="S8546" t="s">
        <v>40</v>
      </c>
      <c r="T8546" t="s">
        <v>41</v>
      </c>
      <c r="U8546">
        <v>442</v>
      </c>
      <c r="Y8546" t="s">
        <v>11861</v>
      </c>
      <c r="AA8546">
        <v>34.190399999999997</v>
      </c>
      <c r="AB8546">
        <v>-118.60590000000001</v>
      </c>
      <c r="AC8546">
        <f t="shared" si="133"/>
        <v>0</v>
      </c>
    </row>
    <row r="8547" spans="1:29" x14ac:dyDescent="0.35">
      <c r="A8547">
        <v>222014570</v>
      </c>
      <c r="B8547" s="1">
        <v>44801</v>
      </c>
      <c r="C8547" s="1">
        <v>44801</v>
      </c>
      <c r="D8547">
        <v>1700</v>
      </c>
      <c r="E8547">
        <v>20</v>
      </c>
      <c r="F8547" t="s">
        <v>10529</v>
      </c>
      <c r="G8547">
        <v>2022</v>
      </c>
      <c r="H8547">
        <v>2</v>
      </c>
      <c r="I8547">
        <v>626</v>
      </c>
      <c r="J8547" t="s">
        <v>141</v>
      </c>
      <c r="K8547" t="s">
        <v>11862</v>
      </c>
      <c r="L8547">
        <v>29</v>
      </c>
      <c r="M8547" t="s">
        <v>94</v>
      </c>
      <c r="N8547" t="s">
        <v>73</v>
      </c>
      <c r="O8547">
        <v>502</v>
      </c>
      <c r="P8547" t="s">
        <v>47</v>
      </c>
      <c r="Q8547">
        <v>400</v>
      </c>
      <c r="R8547" t="s">
        <v>143</v>
      </c>
      <c r="S8547" t="s">
        <v>33</v>
      </c>
      <c r="T8547" t="s">
        <v>34</v>
      </c>
      <c r="U8547">
        <v>626</v>
      </c>
      <c r="Y8547" t="s">
        <v>11863</v>
      </c>
      <c r="AA8547">
        <v>34.065300000000001</v>
      </c>
      <c r="AB8547">
        <v>-118.3116</v>
      </c>
      <c r="AC8547">
        <f t="shared" si="133"/>
        <v>1</v>
      </c>
    </row>
    <row r="8548" spans="1:29" x14ac:dyDescent="0.35">
      <c r="A8548">
        <v>221907216</v>
      </c>
      <c r="B8548" s="1">
        <v>44640</v>
      </c>
      <c r="C8548" s="1">
        <v>44640</v>
      </c>
      <c r="D8548">
        <v>1255</v>
      </c>
      <c r="E8548">
        <v>19</v>
      </c>
      <c r="F8548" t="s">
        <v>10514</v>
      </c>
      <c r="G8548">
        <v>1984</v>
      </c>
      <c r="H8548">
        <v>1</v>
      </c>
      <c r="I8548">
        <v>231</v>
      </c>
      <c r="J8548" t="s">
        <v>1001</v>
      </c>
      <c r="K8548" t="s">
        <v>11864</v>
      </c>
      <c r="L8548">
        <v>0</v>
      </c>
      <c r="M8548" t="s">
        <v>30</v>
      </c>
      <c r="N8548" t="s">
        <v>31</v>
      </c>
      <c r="O8548">
        <v>101</v>
      </c>
      <c r="P8548" t="s">
        <v>32</v>
      </c>
      <c r="Q8548">
        <v>304</v>
      </c>
      <c r="R8548" t="s">
        <v>1324</v>
      </c>
      <c r="S8548" t="s">
        <v>33</v>
      </c>
      <c r="T8548" t="s">
        <v>34</v>
      </c>
      <c r="U8548">
        <v>231</v>
      </c>
      <c r="V8548">
        <v>998</v>
      </c>
      <c r="Y8548" t="s">
        <v>11865</v>
      </c>
      <c r="AA8548">
        <v>34.226500000000001</v>
      </c>
      <c r="AB8548">
        <v>-118.45650000000001</v>
      </c>
      <c r="AC8548">
        <f t="shared" si="133"/>
        <v>1</v>
      </c>
    </row>
    <row r="8549" spans="1:29" x14ac:dyDescent="0.35">
      <c r="A8549">
        <v>221813302</v>
      </c>
      <c r="B8549" s="1">
        <v>44738</v>
      </c>
      <c r="C8549" s="1">
        <v>44738</v>
      </c>
      <c r="D8549">
        <v>900</v>
      </c>
      <c r="E8549">
        <v>18</v>
      </c>
      <c r="F8549" t="s">
        <v>10516</v>
      </c>
      <c r="G8549">
        <v>1801</v>
      </c>
      <c r="H8549">
        <v>2</v>
      </c>
      <c r="I8549">
        <v>626</v>
      </c>
      <c r="J8549" t="s">
        <v>141</v>
      </c>
      <c r="K8549" t="s">
        <v>11866</v>
      </c>
      <c r="L8549">
        <v>31</v>
      </c>
      <c r="M8549" t="s">
        <v>94</v>
      </c>
      <c r="N8549" t="s">
        <v>95</v>
      </c>
      <c r="O8549">
        <v>501</v>
      </c>
      <c r="P8549" t="s">
        <v>164</v>
      </c>
      <c r="Q8549">
        <v>400</v>
      </c>
      <c r="R8549" t="s">
        <v>143</v>
      </c>
      <c r="S8549" t="s">
        <v>40</v>
      </c>
      <c r="T8549" t="s">
        <v>41</v>
      </c>
      <c r="U8549">
        <v>626</v>
      </c>
      <c r="Y8549" t="s">
        <v>11300</v>
      </c>
      <c r="AA8549">
        <v>33.955500000000001</v>
      </c>
      <c r="AB8549">
        <v>-118.2871</v>
      </c>
      <c r="AC8549">
        <f t="shared" si="133"/>
        <v>0</v>
      </c>
    </row>
    <row r="8550" spans="1:29" x14ac:dyDescent="0.35">
      <c r="A8550">
        <v>220513411</v>
      </c>
      <c r="B8550" s="1">
        <v>44810</v>
      </c>
      <c r="C8550" s="1">
        <v>44808</v>
      </c>
      <c r="D8550">
        <v>1400</v>
      </c>
      <c r="E8550">
        <v>5</v>
      </c>
      <c r="F8550" t="s">
        <v>98</v>
      </c>
      <c r="G8550">
        <v>525</v>
      </c>
      <c r="H8550">
        <v>1</v>
      </c>
      <c r="I8550">
        <v>310</v>
      </c>
      <c r="J8550" t="s">
        <v>71</v>
      </c>
      <c r="K8550" t="s">
        <v>670</v>
      </c>
      <c r="L8550">
        <v>55</v>
      </c>
      <c r="M8550" t="s">
        <v>94</v>
      </c>
      <c r="N8550" t="s">
        <v>95</v>
      </c>
      <c r="O8550">
        <v>501</v>
      </c>
      <c r="P8550" t="s">
        <v>164</v>
      </c>
      <c r="S8550" t="s">
        <v>40</v>
      </c>
      <c r="T8550" t="s">
        <v>41</v>
      </c>
      <c r="U8550">
        <v>310</v>
      </c>
      <c r="Y8550" t="s">
        <v>11867</v>
      </c>
      <c r="AA8550">
        <v>33.776899999999998</v>
      </c>
      <c r="AB8550">
        <v>-118.2662</v>
      </c>
      <c r="AC8550">
        <f t="shared" si="133"/>
        <v>0</v>
      </c>
    </row>
    <row r="8551" spans="1:29" x14ac:dyDescent="0.35">
      <c r="A8551">
        <v>220312694</v>
      </c>
      <c r="B8551" s="1">
        <v>44734</v>
      </c>
      <c r="C8551" s="1">
        <v>44719</v>
      </c>
      <c r="D8551">
        <v>1430</v>
      </c>
      <c r="E8551">
        <v>3</v>
      </c>
      <c r="F8551" t="s">
        <v>43</v>
      </c>
      <c r="G8551">
        <v>308</v>
      </c>
      <c r="H8551">
        <v>2</v>
      </c>
      <c r="I8551">
        <v>886</v>
      </c>
      <c r="J8551" t="s">
        <v>657</v>
      </c>
      <c r="K8551" t="s">
        <v>11868</v>
      </c>
      <c r="L8551">
        <v>62</v>
      </c>
      <c r="M8551" t="s">
        <v>94</v>
      </c>
      <c r="N8551" t="s">
        <v>95</v>
      </c>
      <c r="O8551">
        <v>109</v>
      </c>
      <c r="P8551" t="s">
        <v>1043</v>
      </c>
      <c r="S8551" t="s">
        <v>84</v>
      </c>
      <c r="T8551" t="s">
        <v>85</v>
      </c>
      <c r="U8551">
        <v>886</v>
      </c>
      <c r="Y8551" t="s">
        <v>11869</v>
      </c>
      <c r="AA8551">
        <v>34.032600000000002</v>
      </c>
      <c r="AB8551">
        <v>-118.2826</v>
      </c>
      <c r="AC8551">
        <f t="shared" si="133"/>
        <v>0</v>
      </c>
    </row>
    <row r="8552" spans="1:29" x14ac:dyDescent="0.35">
      <c r="A8552">
        <v>220712544</v>
      </c>
      <c r="B8552" s="1">
        <v>44778</v>
      </c>
      <c r="C8552" s="1">
        <v>44777</v>
      </c>
      <c r="D8552">
        <v>1600</v>
      </c>
      <c r="E8552">
        <v>7</v>
      </c>
      <c r="F8552" t="s">
        <v>28</v>
      </c>
      <c r="G8552">
        <v>724</v>
      </c>
      <c r="H8552">
        <v>1</v>
      </c>
      <c r="I8552">
        <v>341</v>
      </c>
      <c r="J8552" t="s">
        <v>157</v>
      </c>
      <c r="K8552" t="s">
        <v>7364</v>
      </c>
      <c r="L8552">
        <v>37</v>
      </c>
      <c r="M8552" t="s">
        <v>94</v>
      </c>
      <c r="N8552" t="s">
        <v>173</v>
      </c>
      <c r="O8552">
        <v>415</v>
      </c>
      <c r="P8552" t="s">
        <v>1812</v>
      </c>
      <c r="S8552" t="s">
        <v>12213</v>
      </c>
      <c r="T8552" t="s">
        <v>41</v>
      </c>
      <c r="U8552">
        <v>341</v>
      </c>
      <c r="Y8552" t="s">
        <v>3910</v>
      </c>
      <c r="AA8552">
        <v>34.073599999999999</v>
      </c>
      <c r="AB8552">
        <v>-118.3563</v>
      </c>
      <c r="AC8552">
        <f t="shared" si="133"/>
        <v>1</v>
      </c>
    </row>
    <row r="8553" spans="1:29" x14ac:dyDescent="0.35">
      <c r="A8553">
        <v>222016124</v>
      </c>
      <c r="B8553" s="1">
        <v>44855</v>
      </c>
      <c r="C8553" s="1">
        <v>44853</v>
      </c>
      <c r="D8553">
        <v>1930</v>
      </c>
      <c r="E8553">
        <v>20</v>
      </c>
      <c r="F8553" t="s">
        <v>10529</v>
      </c>
      <c r="G8553">
        <v>2026</v>
      </c>
      <c r="H8553">
        <v>2</v>
      </c>
      <c r="I8553">
        <v>740</v>
      </c>
      <c r="J8553" t="s">
        <v>224</v>
      </c>
      <c r="K8553" t="s">
        <v>239</v>
      </c>
      <c r="L8553">
        <v>0</v>
      </c>
      <c r="M8553" t="s">
        <v>46</v>
      </c>
      <c r="N8553" t="s">
        <v>46</v>
      </c>
      <c r="O8553">
        <v>203</v>
      </c>
      <c r="P8553" t="s">
        <v>101</v>
      </c>
      <c r="S8553" t="s">
        <v>40</v>
      </c>
      <c r="T8553" t="s">
        <v>41</v>
      </c>
      <c r="U8553">
        <v>740</v>
      </c>
      <c r="Y8553" t="s">
        <v>11870</v>
      </c>
      <c r="AA8553">
        <v>34.069099999999999</v>
      </c>
      <c r="AB8553">
        <v>-118.2941</v>
      </c>
      <c r="AC8553">
        <f t="shared" si="133"/>
        <v>0</v>
      </c>
    </row>
    <row r="8554" spans="1:29" x14ac:dyDescent="0.35">
      <c r="A8554">
        <v>221204758</v>
      </c>
      <c r="B8554" s="1">
        <v>44576</v>
      </c>
      <c r="C8554" s="1">
        <v>44567</v>
      </c>
      <c r="D8554">
        <v>30</v>
      </c>
      <c r="E8554">
        <v>12</v>
      </c>
      <c r="F8554" t="s">
        <v>68</v>
      </c>
      <c r="G8554">
        <v>1251</v>
      </c>
      <c r="H8554">
        <v>1</v>
      </c>
      <c r="I8554">
        <v>210</v>
      </c>
      <c r="J8554" t="s">
        <v>149</v>
      </c>
      <c r="K8554" t="s">
        <v>11871</v>
      </c>
      <c r="L8554">
        <v>59</v>
      </c>
      <c r="M8554" t="s">
        <v>30</v>
      </c>
      <c r="N8554" t="s">
        <v>73</v>
      </c>
      <c r="O8554">
        <v>101</v>
      </c>
      <c r="P8554" t="s">
        <v>32</v>
      </c>
      <c r="Q8554">
        <v>312</v>
      </c>
      <c r="R8554" t="s">
        <v>717</v>
      </c>
      <c r="S8554" t="s">
        <v>40</v>
      </c>
      <c r="T8554" t="s">
        <v>41</v>
      </c>
      <c r="U8554">
        <v>210</v>
      </c>
      <c r="Y8554" t="s">
        <v>425</v>
      </c>
      <c r="Z8554" t="s">
        <v>640</v>
      </c>
      <c r="AA8554">
        <v>33.967300000000002</v>
      </c>
      <c r="AB8554">
        <v>-118.3309</v>
      </c>
      <c r="AC8554">
        <f t="shared" si="133"/>
        <v>0</v>
      </c>
    </row>
    <row r="8555" spans="1:29" x14ac:dyDescent="0.35">
      <c r="A8555">
        <v>221704586</v>
      </c>
      <c r="B8555" s="1">
        <v>44573</v>
      </c>
      <c r="C8555" s="1">
        <v>44571</v>
      </c>
      <c r="D8555">
        <v>1947</v>
      </c>
      <c r="E8555">
        <v>17</v>
      </c>
      <c r="F8555" t="s">
        <v>10498</v>
      </c>
      <c r="G8555">
        <v>1787</v>
      </c>
      <c r="H8555">
        <v>1</v>
      </c>
      <c r="I8555">
        <v>510</v>
      </c>
      <c r="J8555" t="s">
        <v>29</v>
      </c>
      <c r="L8555">
        <v>0</v>
      </c>
      <c r="O8555">
        <v>108</v>
      </c>
      <c r="P8555" t="s">
        <v>105</v>
      </c>
      <c r="S8555" t="s">
        <v>33</v>
      </c>
      <c r="T8555" t="s">
        <v>34</v>
      </c>
      <c r="U8555">
        <v>510</v>
      </c>
      <c r="Y8555" t="s">
        <v>11872</v>
      </c>
      <c r="AA8555">
        <v>34.244999999999997</v>
      </c>
      <c r="AB8555">
        <v>-118.52160000000001</v>
      </c>
      <c r="AC8555">
        <f t="shared" si="133"/>
        <v>1</v>
      </c>
    </row>
    <row r="8556" spans="1:29" x14ac:dyDescent="0.35">
      <c r="A8556">
        <v>222104234</v>
      </c>
      <c r="B8556" s="1">
        <v>44568</v>
      </c>
      <c r="C8556" s="1">
        <v>44568</v>
      </c>
      <c r="D8556">
        <v>1100</v>
      </c>
      <c r="E8556">
        <v>21</v>
      </c>
      <c r="F8556" t="s">
        <v>10503</v>
      </c>
      <c r="G8556">
        <v>2107</v>
      </c>
      <c r="H8556">
        <v>2</v>
      </c>
      <c r="I8556">
        <v>624</v>
      </c>
      <c r="J8556" t="s">
        <v>171</v>
      </c>
      <c r="K8556">
        <v>444</v>
      </c>
      <c r="L8556">
        <v>52</v>
      </c>
      <c r="M8556" t="s">
        <v>94</v>
      </c>
      <c r="N8556" t="s">
        <v>95</v>
      </c>
      <c r="O8556">
        <v>203</v>
      </c>
      <c r="P8556" t="s">
        <v>101</v>
      </c>
      <c r="Q8556">
        <v>400</v>
      </c>
      <c r="R8556" t="s">
        <v>143</v>
      </c>
      <c r="S8556" t="s">
        <v>40</v>
      </c>
      <c r="T8556" t="s">
        <v>41</v>
      </c>
      <c r="U8556">
        <v>624</v>
      </c>
      <c r="Y8556" t="s">
        <v>11873</v>
      </c>
      <c r="AA8556">
        <v>34.219900000000003</v>
      </c>
      <c r="AB8556">
        <v>-118.5885</v>
      </c>
      <c r="AC8556">
        <f t="shared" si="133"/>
        <v>0</v>
      </c>
    </row>
    <row r="8557" spans="1:29" x14ac:dyDescent="0.35">
      <c r="A8557">
        <v>221812912</v>
      </c>
      <c r="B8557" s="1">
        <v>44731</v>
      </c>
      <c r="C8557" s="1">
        <v>44731</v>
      </c>
      <c r="D8557">
        <v>115</v>
      </c>
      <c r="E8557">
        <v>18</v>
      </c>
      <c r="F8557" t="s">
        <v>10516</v>
      </c>
      <c r="G8557">
        <v>1841</v>
      </c>
      <c r="H8557">
        <v>1</v>
      </c>
      <c r="I8557">
        <v>210</v>
      </c>
      <c r="J8557" t="s">
        <v>149</v>
      </c>
      <c r="K8557" t="s">
        <v>11874</v>
      </c>
      <c r="L8557">
        <v>43</v>
      </c>
      <c r="M8557" t="s">
        <v>30</v>
      </c>
      <c r="N8557" t="s">
        <v>163</v>
      </c>
      <c r="O8557">
        <v>101</v>
      </c>
      <c r="P8557" t="s">
        <v>32</v>
      </c>
      <c r="Q8557">
        <v>511</v>
      </c>
      <c r="R8557" t="s">
        <v>151</v>
      </c>
      <c r="S8557" t="s">
        <v>12213</v>
      </c>
      <c r="T8557" t="s">
        <v>41</v>
      </c>
      <c r="U8557">
        <v>210</v>
      </c>
      <c r="Y8557" t="s">
        <v>10567</v>
      </c>
      <c r="AA8557">
        <v>33.9373</v>
      </c>
      <c r="AB8557">
        <v>-118.2916</v>
      </c>
      <c r="AC8557">
        <f t="shared" si="133"/>
        <v>1</v>
      </c>
    </row>
    <row r="8558" spans="1:29" x14ac:dyDescent="0.35">
      <c r="A8558">
        <v>220711253</v>
      </c>
      <c r="B8558" s="1">
        <v>44746</v>
      </c>
      <c r="C8558" s="1">
        <v>44746</v>
      </c>
      <c r="D8558">
        <v>2045</v>
      </c>
      <c r="E8558">
        <v>7</v>
      </c>
      <c r="F8558" t="s">
        <v>28</v>
      </c>
      <c r="G8558">
        <v>706</v>
      </c>
      <c r="H8558">
        <v>1</v>
      </c>
      <c r="I8558">
        <v>330</v>
      </c>
      <c r="J8558" t="s">
        <v>37</v>
      </c>
      <c r="K8558" t="s">
        <v>3672</v>
      </c>
      <c r="L8558">
        <v>59</v>
      </c>
      <c r="M8558" t="s">
        <v>94</v>
      </c>
      <c r="N8558" t="s">
        <v>73</v>
      </c>
      <c r="O8558">
        <v>101</v>
      </c>
      <c r="P8558" t="s">
        <v>32</v>
      </c>
      <c r="S8558" t="s">
        <v>40</v>
      </c>
      <c r="T8558" t="s">
        <v>41</v>
      </c>
      <c r="U8558">
        <v>330</v>
      </c>
      <c r="Y8558" t="s">
        <v>11875</v>
      </c>
      <c r="AA8558">
        <v>34.083799999999997</v>
      </c>
      <c r="AB8558">
        <v>-118.33880000000001</v>
      </c>
      <c r="AC8558">
        <f t="shared" si="133"/>
        <v>0</v>
      </c>
    </row>
    <row r="8559" spans="1:29" x14ac:dyDescent="0.35">
      <c r="A8559">
        <v>220205714</v>
      </c>
      <c r="B8559" s="1">
        <v>44599</v>
      </c>
      <c r="C8559" s="1">
        <v>44599</v>
      </c>
      <c r="D8559">
        <v>1238</v>
      </c>
      <c r="E8559">
        <v>2</v>
      </c>
      <c r="F8559" t="s">
        <v>56</v>
      </c>
      <c r="G8559">
        <v>261</v>
      </c>
      <c r="H8559">
        <v>1</v>
      </c>
      <c r="I8559">
        <v>230</v>
      </c>
      <c r="J8559" t="s">
        <v>161</v>
      </c>
      <c r="K8559" t="s">
        <v>251</v>
      </c>
      <c r="L8559">
        <v>38</v>
      </c>
      <c r="M8559" t="s">
        <v>30</v>
      </c>
      <c r="N8559" t="s">
        <v>173</v>
      </c>
      <c r="O8559">
        <v>108</v>
      </c>
      <c r="P8559" t="s">
        <v>105</v>
      </c>
      <c r="Q8559">
        <v>212</v>
      </c>
      <c r="R8559" t="s">
        <v>1167</v>
      </c>
      <c r="S8559" t="s">
        <v>12213</v>
      </c>
      <c r="T8559" t="s">
        <v>41</v>
      </c>
      <c r="U8559">
        <v>230</v>
      </c>
      <c r="Y8559" t="s">
        <v>11876</v>
      </c>
      <c r="AA8559">
        <v>34.056800000000003</v>
      </c>
      <c r="AB8559">
        <v>-118.2821</v>
      </c>
      <c r="AC8559">
        <f t="shared" si="133"/>
        <v>1</v>
      </c>
    </row>
    <row r="8560" spans="1:29" x14ac:dyDescent="0.35">
      <c r="A8560">
        <v>221116107</v>
      </c>
      <c r="B8560" s="1">
        <v>44871</v>
      </c>
      <c r="C8560" s="1">
        <v>44869</v>
      </c>
      <c r="D8560">
        <v>1810</v>
      </c>
      <c r="E8560">
        <v>11</v>
      </c>
      <c r="F8560" t="s">
        <v>64</v>
      </c>
      <c r="G8560">
        <v>1132</v>
      </c>
      <c r="H8560">
        <v>1</v>
      </c>
      <c r="I8560">
        <v>480</v>
      </c>
      <c r="J8560" t="s">
        <v>44</v>
      </c>
      <c r="K8560" t="s">
        <v>11525</v>
      </c>
      <c r="L8560">
        <v>35</v>
      </c>
      <c r="M8560" t="s">
        <v>94</v>
      </c>
      <c r="N8560" t="s">
        <v>73</v>
      </c>
      <c r="O8560">
        <v>707</v>
      </c>
      <c r="P8560" t="s">
        <v>280</v>
      </c>
      <c r="S8560" t="s">
        <v>40</v>
      </c>
      <c r="T8560" t="s">
        <v>41</v>
      </c>
      <c r="U8560">
        <v>480</v>
      </c>
      <c r="Y8560" t="s">
        <v>11877</v>
      </c>
      <c r="AA8560">
        <v>34.113599999999998</v>
      </c>
      <c r="AB8560">
        <v>-118.2775</v>
      </c>
      <c r="AC8560">
        <f t="shared" si="133"/>
        <v>0</v>
      </c>
    </row>
    <row r="8561" spans="1:29" x14ac:dyDescent="0.35">
      <c r="A8561">
        <v>220112230</v>
      </c>
      <c r="B8561" s="1">
        <v>44693</v>
      </c>
      <c r="C8561" s="1">
        <v>44686</v>
      </c>
      <c r="D8561">
        <v>630</v>
      </c>
      <c r="E8561">
        <v>1</v>
      </c>
      <c r="F8561" t="s">
        <v>36</v>
      </c>
      <c r="G8561">
        <v>166</v>
      </c>
      <c r="H8561">
        <v>1</v>
      </c>
      <c r="I8561">
        <v>440</v>
      </c>
      <c r="J8561" t="s">
        <v>213</v>
      </c>
      <c r="K8561" t="s">
        <v>267</v>
      </c>
      <c r="L8561">
        <v>61</v>
      </c>
      <c r="M8561" t="s">
        <v>94</v>
      </c>
      <c r="N8561" t="s">
        <v>163</v>
      </c>
      <c r="O8561">
        <v>502</v>
      </c>
      <c r="P8561" t="s">
        <v>47</v>
      </c>
      <c r="S8561" t="s">
        <v>40</v>
      </c>
      <c r="T8561" t="s">
        <v>41</v>
      </c>
      <c r="U8561">
        <v>440</v>
      </c>
      <c r="Y8561" t="s">
        <v>11878</v>
      </c>
      <c r="AA8561">
        <v>34.042900000000003</v>
      </c>
      <c r="AB8561">
        <v>-118.2462</v>
      </c>
      <c r="AC8561">
        <f t="shared" si="133"/>
        <v>0</v>
      </c>
    </row>
    <row r="8562" spans="1:29" x14ac:dyDescent="0.35">
      <c r="A8562">
        <v>220221150</v>
      </c>
      <c r="B8562" s="1">
        <v>44899</v>
      </c>
      <c r="C8562" s="1">
        <v>44899</v>
      </c>
      <c r="D8562">
        <v>2300</v>
      </c>
      <c r="E8562">
        <v>2</v>
      </c>
      <c r="F8562" t="s">
        <v>56</v>
      </c>
      <c r="G8562">
        <v>231</v>
      </c>
      <c r="H8562">
        <v>2</v>
      </c>
      <c r="I8562">
        <v>624</v>
      </c>
      <c r="J8562" t="s">
        <v>171</v>
      </c>
      <c r="K8562" t="s">
        <v>11879</v>
      </c>
      <c r="L8562">
        <v>87</v>
      </c>
      <c r="M8562" t="s">
        <v>94</v>
      </c>
      <c r="N8562" t="s">
        <v>173</v>
      </c>
      <c r="O8562">
        <v>501</v>
      </c>
      <c r="P8562" t="s">
        <v>164</v>
      </c>
      <c r="Q8562">
        <v>500</v>
      </c>
      <c r="R8562" t="s">
        <v>184</v>
      </c>
      <c r="S8562" t="s">
        <v>33</v>
      </c>
      <c r="T8562" t="s">
        <v>34</v>
      </c>
      <c r="U8562">
        <v>624</v>
      </c>
      <c r="Y8562" t="s">
        <v>11880</v>
      </c>
      <c r="AA8562">
        <v>34.069899999999997</v>
      </c>
      <c r="AB8562">
        <v>-118.28230000000001</v>
      </c>
      <c r="AC8562">
        <f t="shared" si="133"/>
        <v>1</v>
      </c>
    </row>
    <row r="8563" spans="1:29" x14ac:dyDescent="0.35">
      <c r="A8563">
        <v>220413557</v>
      </c>
      <c r="B8563" s="1">
        <v>44830</v>
      </c>
      <c r="C8563" s="1">
        <v>44750</v>
      </c>
      <c r="D8563">
        <v>600</v>
      </c>
      <c r="E8563">
        <v>4</v>
      </c>
      <c r="F8563" t="s">
        <v>54</v>
      </c>
      <c r="G8563">
        <v>479</v>
      </c>
      <c r="H8563">
        <v>2</v>
      </c>
      <c r="I8563">
        <v>740</v>
      </c>
      <c r="J8563" t="s">
        <v>224</v>
      </c>
      <c r="K8563" t="s">
        <v>456</v>
      </c>
      <c r="L8563">
        <v>29</v>
      </c>
      <c r="M8563" t="s">
        <v>30</v>
      </c>
      <c r="N8563" t="s">
        <v>95</v>
      </c>
      <c r="O8563">
        <v>101</v>
      </c>
      <c r="P8563" t="s">
        <v>32</v>
      </c>
      <c r="S8563" t="s">
        <v>40</v>
      </c>
      <c r="T8563" t="s">
        <v>41</v>
      </c>
      <c r="U8563">
        <v>740</v>
      </c>
      <c r="Y8563" t="s">
        <v>2121</v>
      </c>
      <c r="AA8563">
        <v>34.027700000000003</v>
      </c>
      <c r="AB8563">
        <v>-118.1979</v>
      </c>
      <c r="AC8563">
        <f t="shared" si="133"/>
        <v>0</v>
      </c>
    </row>
    <row r="8564" spans="1:29" x14ac:dyDescent="0.35">
      <c r="A8564">
        <v>231410138</v>
      </c>
      <c r="B8564" s="1">
        <v>45054</v>
      </c>
      <c r="C8564" s="1">
        <v>44792</v>
      </c>
      <c r="D8564">
        <v>1519</v>
      </c>
      <c r="E8564">
        <v>14</v>
      </c>
      <c r="F8564" t="s">
        <v>10500</v>
      </c>
      <c r="G8564">
        <v>1437</v>
      </c>
      <c r="H8564">
        <v>2</v>
      </c>
      <c r="I8564">
        <v>354</v>
      </c>
      <c r="J8564" t="s">
        <v>167</v>
      </c>
      <c r="K8564">
        <v>1202</v>
      </c>
      <c r="L8564">
        <v>63</v>
      </c>
      <c r="M8564" t="s">
        <v>94</v>
      </c>
      <c r="N8564" t="s">
        <v>73</v>
      </c>
      <c r="O8564">
        <v>502</v>
      </c>
      <c r="P8564" t="s">
        <v>47</v>
      </c>
      <c r="S8564" t="s">
        <v>40</v>
      </c>
      <c r="T8564" t="s">
        <v>41</v>
      </c>
      <c r="U8564">
        <v>354</v>
      </c>
      <c r="Y8564" t="s">
        <v>11881</v>
      </c>
      <c r="AA8564">
        <v>34.015000000000001</v>
      </c>
      <c r="AB8564">
        <v>-118.4188</v>
      </c>
      <c r="AC8564">
        <f t="shared" si="133"/>
        <v>0</v>
      </c>
    </row>
    <row r="8565" spans="1:29" x14ac:dyDescent="0.35">
      <c r="A8565">
        <v>220125416</v>
      </c>
      <c r="B8565" s="1">
        <v>44893</v>
      </c>
      <c r="C8565" s="1">
        <v>44893</v>
      </c>
      <c r="D8565">
        <v>1530</v>
      </c>
      <c r="E8565">
        <v>1</v>
      </c>
      <c r="F8565" t="s">
        <v>36</v>
      </c>
      <c r="G8565">
        <v>164</v>
      </c>
      <c r="H8565">
        <v>2</v>
      </c>
      <c r="I8565">
        <v>740</v>
      </c>
      <c r="J8565" t="s">
        <v>224</v>
      </c>
      <c r="K8565" t="s">
        <v>11882</v>
      </c>
      <c r="L8565">
        <v>30</v>
      </c>
      <c r="M8565" t="s">
        <v>94</v>
      </c>
      <c r="N8565" t="s">
        <v>163</v>
      </c>
      <c r="O8565">
        <v>502</v>
      </c>
      <c r="P8565" t="s">
        <v>47</v>
      </c>
      <c r="S8565" t="s">
        <v>40</v>
      </c>
      <c r="T8565" t="s">
        <v>41</v>
      </c>
      <c r="U8565">
        <v>740</v>
      </c>
      <c r="Y8565" t="s">
        <v>3621</v>
      </c>
      <c r="AA8565">
        <v>34.044600000000003</v>
      </c>
      <c r="AB8565">
        <v>-118.25069999999999</v>
      </c>
      <c r="AC8565">
        <f t="shared" si="133"/>
        <v>0</v>
      </c>
    </row>
    <row r="8566" spans="1:29" x14ac:dyDescent="0.35">
      <c r="A8566">
        <v>221614140</v>
      </c>
      <c r="B8566" s="1">
        <v>44874</v>
      </c>
      <c r="C8566" s="1">
        <v>44867</v>
      </c>
      <c r="D8566">
        <v>600</v>
      </c>
      <c r="E8566">
        <v>16</v>
      </c>
      <c r="F8566" t="s">
        <v>10593</v>
      </c>
      <c r="G8566">
        <v>1667</v>
      </c>
      <c r="H8566">
        <v>2</v>
      </c>
      <c r="I8566">
        <v>354</v>
      </c>
      <c r="J8566" t="s">
        <v>167</v>
      </c>
      <c r="K8566">
        <v>1822</v>
      </c>
      <c r="L8566">
        <v>42</v>
      </c>
      <c r="M8566" t="s">
        <v>94</v>
      </c>
      <c r="N8566" t="s">
        <v>95</v>
      </c>
      <c r="O8566">
        <v>501</v>
      </c>
      <c r="P8566" t="s">
        <v>164</v>
      </c>
      <c r="S8566" t="s">
        <v>40</v>
      </c>
      <c r="T8566" t="s">
        <v>41</v>
      </c>
      <c r="U8566">
        <v>354</v>
      </c>
      <c r="Y8566" t="s">
        <v>11335</v>
      </c>
      <c r="AA8566">
        <v>34.239699999999999</v>
      </c>
      <c r="AB8566">
        <v>-118.3661</v>
      </c>
      <c r="AC8566">
        <f t="shared" si="133"/>
        <v>0</v>
      </c>
    </row>
    <row r="8567" spans="1:29" x14ac:dyDescent="0.35">
      <c r="A8567">
        <v>222117935</v>
      </c>
      <c r="B8567" s="1">
        <v>44913</v>
      </c>
      <c r="C8567" s="1">
        <v>44913</v>
      </c>
      <c r="D8567">
        <v>1815</v>
      </c>
      <c r="E8567">
        <v>21</v>
      </c>
      <c r="F8567" t="s">
        <v>10503</v>
      </c>
      <c r="G8567">
        <v>2144</v>
      </c>
      <c r="H8567">
        <v>1</v>
      </c>
      <c r="I8567">
        <v>320</v>
      </c>
      <c r="J8567" t="s">
        <v>435</v>
      </c>
      <c r="K8567">
        <v>1202</v>
      </c>
      <c r="L8567">
        <v>0</v>
      </c>
      <c r="M8567" t="s">
        <v>30</v>
      </c>
      <c r="N8567" t="s">
        <v>73</v>
      </c>
      <c r="O8567">
        <v>501</v>
      </c>
      <c r="P8567" t="s">
        <v>164</v>
      </c>
      <c r="S8567" t="s">
        <v>40</v>
      </c>
      <c r="T8567" t="s">
        <v>41</v>
      </c>
      <c r="U8567">
        <v>320</v>
      </c>
      <c r="Y8567" t="s">
        <v>11883</v>
      </c>
      <c r="AA8567">
        <v>34.188499999999998</v>
      </c>
      <c r="AB8567">
        <v>-118.619</v>
      </c>
      <c r="AC8567">
        <f t="shared" si="133"/>
        <v>0</v>
      </c>
    </row>
    <row r="8568" spans="1:29" x14ac:dyDescent="0.35">
      <c r="A8568">
        <v>220313330</v>
      </c>
      <c r="B8568" s="1">
        <v>44749</v>
      </c>
      <c r="C8568" s="1">
        <v>44749</v>
      </c>
      <c r="D8568">
        <v>445</v>
      </c>
      <c r="E8568">
        <v>3</v>
      </c>
      <c r="F8568" t="s">
        <v>43</v>
      </c>
      <c r="G8568">
        <v>355</v>
      </c>
      <c r="H8568">
        <v>1</v>
      </c>
      <c r="I8568">
        <v>510</v>
      </c>
      <c r="J8568" t="s">
        <v>29</v>
      </c>
      <c r="L8568">
        <v>0</v>
      </c>
      <c r="O8568">
        <v>101</v>
      </c>
      <c r="P8568" t="s">
        <v>32</v>
      </c>
      <c r="S8568" t="s">
        <v>40</v>
      </c>
      <c r="T8568" t="s">
        <v>41</v>
      </c>
      <c r="U8568">
        <v>510</v>
      </c>
      <c r="Y8568" t="s">
        <v>11884</v>
      </c>
      <c r="AA8568">
        <v>34.021099999999997</v>
      </c>
      <c r="AB8568">
        <v>-118.3145</v>
      </c>
      <c r="AC8568">
        <f t="shared" si="133"/>
        <v>0</v>
      </c>
    </row>
    <row r="8569" spans="1:29" x14ac:dyDescent="0.35">
      <c r="A8569">
        <v>231209713</v>
      </c>
      <c r="B8569" s="1">
        <v>45022</v>
      </c>
      <c r="C8569" s="1">
        <v>44866</v>
      </c>
      <c r="D8569">
        <v>2000</v>
      </c>
      <c r="E8569">
        <v>12</v>
      </c>
      <c r="F8569" t="s">
        <v>68</v>
      </c>
      <c r="G8569">
        <v>1215</v>
      </c>
      <c r="H8569">
        <v>2</v>
      </c>
      <c r="I8569">
        <v>930</v>
      </c>
      <c r="J8569" t="s">
        <v>339</v>
      </c>
      <c r="K8569">
        <v>443</v>
      </c>
      <c r="L8569">
        <v>29</v>
      </c>
      <c r="M8569" t="s">
        <v>94</v>
      </c>
      <c r="N8569" t="s">
        <v>163</v>
      </c>
      <c r="O8569">
        <v>501</v>
      </c>
      <c r="P8569" t="s">
        <v>164</v>
      </c>
      <c r="Q8569">
        <v>511</v>
      </c>
      <c r="R8569" t="s">
        <v>151</v>
      </c>
      <c r="S8569" t="s">
        <v>40</v>
      </c>
      <c r="T8569" t="s">
        <v>41</v>
      </c>
      <c r="U8569">
        <v>930</v>
      </c>
      <c r="Y8569" t="s">
        <v>11885</v>
      </c>
      <c r="AA8569">
        <v>33.989699999999999</v>
      </c>
      <c r="AB8569">
        <v>-118.3026</v>
      </c>
      <c r="AC8569">
        <f t="shared" si="133"/>
        <v>0</v>
      </c>
    </row>
    <row r="8570" spans="1:29" x14ac:dyDescent="0.35">
      <c r="A8570">
        <v>220507616</v>
      </c>
      <c r="B8570" s="1">
        <v>44656</v>
      </c>
      <c r="C8570" s="1">
        <v>44655</v>
      </c>
      <c r="D8570">
        <v>1103</v>
      </c>
      <c r="E8570">
        <v>5</v>
      </c>
      <c r="F8570" t="s">
        <v>98</v>
      </c>
      <c r="G8570">
        <v>525</v>
      </c>
      <c r="H8570">
        <v>2</v>
      </c>
      <c r="I8570">
        <v>354</v>
      </c>
      <c r="J8570" t="s">
        <v>167</v>
      </c>
      <c r="K8570">
        <v>935</v>
      </c>
      <c r="L8570">
        <v>30</v>
      </c>
      <c r="M8570" t="s">
        <v>94</v>
      </c>
      <c r="N8570" t="s">
        <v>31</v>
      </c>
      <c r="O8570">
        <v>605</v>
      </c>
      <c r="P8570" t="s">
        <v>4585</v>
      </c>
      <c r="S8570" t="s">
        <v>40</v>
      </c>
      <c r="T8570" t="s">
        <v>41</v>
      </c>
      <c r="U8570">
        <v>354</v>
      </c>
      <c r="Y8570" t="s">
        <v>11886</v>
      </c>
      <c r="AA8570">
        <v>33.773699999999998</v>
      </c>
      <c r="AB8570">
        <v>-118.2698</v>
      </c>
      <c r="AC8570">
        <f t="shared" si="133"/>
        <v>0</v>
      </c>
    </row>
    <row r="8571" spans="1:29" x14ac:dyDescent="0.35">
      <c r="A8571">
        <v>221822236</v>
      </c>
      <c r="B8571" s="1">
        <v>44910</v>
      </c>
      <c r="C8571" s="1">
        <v>44904</v>
      </c>
      <c r="D8571">
        <v>2200</v>
      </c>
      <c r="E8571">
        <v>18</v>
      </c>
      <c r="F8571" t="s">
        <v>10516</v>
      </c>
      <c r="G8571">
        <v>1881</v>
      </c>
      <c r="H8571">
        <v>1</v>
      </c>
      <c r="I8571">
        <v>420</v>
      </c>
      <c r="J8571" t="s">
        <v>352</v>
      </c>
      <c r="L8571">
        <v>0</v>
      </c>
      <c r="O8571">
        <v>108</v>
      </c>
      <c r="P8571" t="s">
        <v>105</v>
      </c>
      <c r="S8571" t="s">
        <v>40</v>
      </c>
      <c r="T8571" t="s">
        <v>41</v>
      </c>
      <c r="U8571">
        <v>420</v>
      </c>
      <c r="Y8571" t="s">
        <v>11887</v>
      </c>
      <c r="AA8571">
        <v>33.883400000000002</v>
      </c>
      <c r="AB8571">
        <v>-118.29130000000001</v>
      </c>
      <c r="AC8571">
        <f t="shared" si="133"/>
        <v>0</v>
      </c>
    </row>
    <row r="8572" spans="1:29" x14ac:dyDescent="0.35">
      <c r="A8572">
        <v>222014166</v>
      </c>
      <c r="B8572" s="1">
        <v>44774</v>
      </c>
      <c r="C8572" s="1">
        <v>44774</v>
      </c>
      <c r="D8572">
        <v>1100</v>
      </c>
      <c r="E8572">
        <v>20</v>
      </c>
      <c r="F8572" t="s">
        <v>10529</v>
      </c>
      <c r="G8572">
        <v>2025</v>
      </c>
      <c r="H8572">
        <v>2</v>
      </c>
      <c r="I8572">
        <v>740</v>
      </c>
      <c r="J8572" t="s">
        <v>224</v>
      </c>
      <c r="K8572" t="s">
        <v>2514</v>
      </c>
      <c r="L8572">
        <v>31</v>
      </c>
      <c r="M8572" t="s">
        <v>30</v>
      </c>
      <c r="N8572" t="s">
        <v>95</v>
      </c>
      <c r="O8572">
        <v>122</v>
      </c>
      <c r="P8572" t="s">
        <v>275</v>
      </c>
      <c r="S8572" t="s">
        <v>40</v>
      </c>
      <c r="T8572" t="s">
        <v>41</v>
      </c>
      <c r="U8572">
        <v>740</v>
      </c>
      <c r="Y8572" t="s">
        <v>11888</v>
      </c>
      <c r="AA8572">
        <v>34.0672</v>
      </c>
      <c r="AB8572">
        <v>-118.2985</v>
      </c>
      <c r="AC8572">
        <f t="shared" si="133"/>
        <v>0</v>
      </c>
    </row>
    <row r="8573" spans="1:29" x14ac:dyDescent="0.35">
      <c r="A8573">
        <v>220305857</v>
      </c>
      <c r="B8573" s="1">
        <v>44603</v>
      </c>
      <c r="C8573" s="1">
        <v>44603</v>
      </c>
      <c r="D8573">
        <v>1408</v>
      </c>
      <c r="E8573">
        <v>3</v>
      </c>
      <c r="F8573" t="s">
        <v>43</v>
      </c>
      <c r="G8573">
        <v>334</v>
      </c>
      <c r="H8573">
        <v>2</v>
      </c>
      <c r="I8573">
        <v>624</v>
      </c>
      <c r="J8573" t="s">
        <v>171</v>
      </c>
      <c r="K8573" t="s">
        <v>6038</v>
      </c>
      <c r="L8573">
        <v>28</v>
      </c>
      <c r="M8573" t="s">
        <v>30</v>
      </c>
      <c r="N8573" t="s">
        <v>95</v>
      </c>
      <c r="O8573">
        <v>501</v>
      </c>
      <c r="P8573" t="s">
        <v>164</v>
      </c>
      <c r="Q8573">
        <v>400</v>
      </c>
      <c r="R8573" t="s">
        <v>143</v>
      </c>
      <c r="S8573" t="s">
        <v>40</v>
      </c>
      <c r="T8573" t="s">
        <v>41</v>
      </c>
      <c r="U8573">
        <v>624</v>
      </c>
      <c r="Y8573" t="s">
        <v>11889</v>
      </c>
      <c r="AA8573">
        <v>34.024500000000003</v>
      </c>
      <c r="AB8573">
        <v>-118.3338</v>
      </c>
      <c r="AC8573">
        <f t="shared" si="133"/>
        <v>0</v>
      </c>
    </row>
    <row r="8574" spans="1:29" x14ac:dyDescent="0.35">
      <c r="A8574">
        <v>220412961</v>
      </c>
      <c r="B8574" s="1">
        <v>44812</v>
      </c>
      <c r="C8574" s="1">
        <v>44806</v>
      </c>
      <c r="D8574">
        <v>1615</v>
      </c>
      <c r="E8574">
        <v>4</v>
      </c>
      <c r="F8574" t="s">
        <v>54</v>
      </c>
      <c r="G8574">
        <v>489</v>
      </c>
      <c r="H8574">
        <v>2</v>
      </c>
      <c r="I8574">
        <v>354</v>
      </c>
      <c r="J8574" t="s">
        <v>167</v>
      </c>
      <c r="L8574">
        <v>42</v>
      </c>
      <c r="M8574" t="s">
        <v>94</v>
      </c>
      <c r="N8574" t="s">
        <v>95</v>
      </c>
      <c r="O8574">
        <v>501</v>
      </c>
      <c r="P8574" t="s">
        <v>164</v>
      </c>
      <c r="S8574" t="s">
        <v>40</v>
      </c>
      <c r="T8574" t="s">
        <v>41</v>
      </c>
      <c r="U8574">
        <v>354</v>
      </c>
      <c r="Y8574" t="s">
        <v>11890</v>
      </c>
      <c r="AA8574">
        <v>34.025599999999997</v>
      </c>
      <c r="AB8574">
        <v>-118.2178</v>
      </c>
      <c r="AC8574">
        <f t="shared" si="133"/>
        <v>0</v>
      </c>
    </row>
    <row r="8575" spans="1:29" x14ac:dyDescent="0.35">
      <c r="A8575">
        <v>221507123</v>
      </c>
      <c r="B8575" s="1">
        <v>44637</v>
      </c>
      <c r="C8575" s="1">
        <v>44632</v>
      </c>
      <c r="D8575">
        <v>1900</v>
      </c>
      <c r="E8575">
        <v>15</v>
      </c>
      <c r="F8575" t="s">
        <v>10519</v>
      </c>
      <c r="G8575">
        <v>1583</v>
      </c>
      <c r="H8575">
        <v>1</v>
      </c>
      <c r="I8575">
        <v>331</v>
      </c>
      <c r="J8575" t="s">
        <v>233</v>
      </c>
      <c r="K8575" t="s">
        <v>2947</v>
      </c>
      <c r="L8575">
        <v>0</v>
      </c>
      <c r="M8575" t="s">
        <v>30</v>
      </c>
      <c r="N8575" t="s">
        <v>31</v>
      </c>
      <c r="O8575">
        <v>504</v>
      </c>
      <c r="P8575" t="s">
        <v>673</v>
      </c>
      <c r="S8575" t="s">
        <v>40</v>
      </c>
      <c r="T8575" t="s">
        <v>41</v>
      </c>
      <c r="U8575">
        <v>331</v>
      </c>
      <c r="Y8575" t="s">
        <v>11891</v>
      </c>
      <c r="AA8575">
        <v>34.145099999999999</v>
      </c>
      <c r="AB8575">
        <v>-118.3875</v>
      </c>
      <c r="AC8575">
        <f t="shared" si="133"/>
        <v>0</v>
      </c>
    </row>
    <row r="8576" spans="1:29" x14ac:dyDescent="0.35">
      <c r="A8576">
        <v>220123229</v>
      </c>
      <c r="B8576" s="1">
        <v>44859</v>
      </c>
      <c r="C8576" s="1">
        <v>44859</v>
      </c>
      <c r="D8576">
        <v>1626</v>
      </c>
      <c r="E8576">
        <v>1</v>
      </c>
      <c r="F8576" t="s">
        <v>36</v>
      </c>
      <c r="G8576">
        <v>161</v>
      </c>
      <c r="H8576">
        <v>1</v>
      </c>
      <c r="I8576">
        <v>220</v>
      </c>
      <c r="J8576" t="s">
        <v>919</v>
      </c>
      <c r="K8576" t="s">
        <v>11892</v>
      </c>
      <c r="L8576">
        <v>0</v>
      </c>
      <c r="M8576" t="s">
        <v>94</v>
      </c>
      <c r="N8576" t="s">
        <v>95</v>
      </c>
      <c r="O8576">
        <v>602</v>
      </c>
      <c r="P8576" t="s">
        <v>5715</v>
      </c>
      <c r="Q8576">
        <v>500</v>
      </c>
      <c r="R8576" t="s">
        <v>184</v>
      </c>
      <c r="S8576" t="s">
        <v>40</v>
      </c>
      <c r="T8576" t="s">
        <v>41</v>
      </c>
      <c r="U8576">
        <v>220</v>
      </c>
      <c r="Y8576" t="s">
        <v>3615</v>
      </c>
      <c r="AA8576">
        <v>34.048299999999998</v>
      </c>
      <c r="AB8576">
        <v>-118.26309999999999</v>
      </c>
      <c r="AC8576">
        <f t="shared" si="133"/>
        <v>0</v>
      </c>
    </row>
    <row r="8577" spans="1:29" x14ac:dyDescent="0.35">
      <c r="A8577">
        <v>221314669</v>
      </c>
      <c r="B8577" s="1">
        <v>44760</v>
      </c>
      <c r="C8577" s="1">
        <v>44760</v>
      </c>
      <c r="D8577">
        <v>1700</v>
      </c>
      <c r="E8577">
        <v>13</v>
      </c>
      <c r="F8577" t="s">
        <v>62</v>
      </c>
      <c r="G8577">
        <v>1309</v>
      </c>
      <c r="H8577">
        <v>1</v>
      </c>
      <c r="I8577">
        <v>510</v>
      </c>
      <c r="J8577" t="s">
        <v>29</v>
      </c>
      <c r="L8577">
        <v>0</v>
      </c>
      <c r="O8577">
        <v>101</v>
      </c>
      <c r="P8577" t="s">
        <v>32</v>
      </c>
      <c r="S8577" t="s">
        <v>40</v>
      </c>
      <c r="T8577" t="s">
        <v>41</v>
      </c>
      <c r="U8577">
        <v>510</v>
      </c>
      <c r="Y8577" t="s">
        <v>11893</v>
      </c>
      <c r="AA8577">
        <v>34.028700000000001</v>
      </c>
      <c r="AB8577">
        <v>-118.2333</v>
      </c>
      <c r="AC8577">
        <f t="shared" si="133"/>
        <v>0</v>
      </c>
    </row>
    <row r="8578" spans="1:29" x14ac:dyDescent="0.35">
      <c r="A8578">
        <v>222105978</v>
      </c>
      <c r="B8578" s="1">
        <v>44614</v>
      </c>
      <c r="C8578" s="1">
        <v>44609</v>
      </c>
      <c r="D8578">
        <v>1730</v>
      </c>
      <c r="E8578">
        <v>21</v>
      </c>
      <c r="F8578" t="s">
        <v>10503</v>
      </c>
      <c r="G8578">
        <v>2126</v>
      </c>
      <c r="H8578">
        <v>1</v>
      </c>
      <c r="I8578">
        <v>510</v>
      </c>
      <c r="J8578" t="s">
        <v>29</v>
      </c>
      <c r="L8578">
        <v>0</v>
      </c>
      <c r="O8578">
        <v>101</v>
      </c>
      <c r="P8578" t="s">
        <v>32</v>
      </c>
      <c r="S8578" t="s">
        <v>40</v>
      </c>
      <c r="T8578" t="s">
        <v>41</v>
      </c>
      <c r="U8578">
        <v>510</v>
      </c>
      <c r="Y8578" t="s">
        <v>11894</v>
      </c>
      <c r="AA8578">
        <v>34.217100000000002</v>
      </c>
      <c r="AB8578">
        <v>-118.5878</v>
      </c>
      <c r="AC8578">
        <f t="shared" si="133"/>
        <v>0</v>
      </c>
    </row>
    <row r="8579" spans="1:29" x14ac:dyDescent="0.35">
      <c r="A8579">
        <v>220715506</v>
      </c>
      <c r="B8579" s="1">
        <v>44854</v>
      </c>
      <c r="C8579" s="1">
        <v>44848</v>
      </c>
      <c r="D8579">
        <v>314</v>
      </c>
      <c r="E8579">
        <v>7</v>
      </c>
      <c r="F8579" t="s">
        <v>28</v>
      </c>
      <c r="G8579">
        <v>722</v>
      </c>
      <c r="H8579">
        <v>2</v>
      </c>
      <c r="I8579">
        <v>354</v>
      </c>
      <c r="J8579" t="s">
        <v>167</v>
      </c>
      <c r="K8579" t="s">
        <v>978</v>
      </c>
      <c r="L8579">
        <v>26</v>
      </c>
      <c r="M8579" t="s">
        <v>30</v>
      </c>
      <c r="N8579" t="s">
        <v>95</v>
      </c>
      <c r="O8579">
        <v>701</v>
      </c>
      <c r="P8579" t="s">
        <v>1610</v>
      </c>
      <c r="S8579" t="s">
        <v>40</v>
      </c>
      <c r="T8579" t="s">
        <v>41</v>
      </c>
      <c r="U8579">
        <v>354</v>
      </c>
      <c r="Y8579" t="s">
        <v>181</v>
      </c>
      <c r="AA8579">
        <v>34.076099999999997</v>
      </c>
      <c r="AB8579">
        <v>-118.3732</v>
      </c>
      <c r="AC8579">
        <f t="shared" ref="AC8579:AC8642" si="134">IF(OR((S:S)="CC", S:S="AA",S:S="JA"), 1, 0)</f>
        <v>0</v>
      </c>
    </row>
    <row r="8580" spans="1:29" x14ac:dyDescent="0.35">
      <c r="A8580">
        <v>220806246</v>
      </c>
      <c r="B8580" s="1">
        <v>44616</v>
      </c>
      <c r="C8580" s="1">
        <v>44616</v>
      </c>
      <c r="D8580">
        <v>1210</v>
      </c>
      <c r="E8580">
        <v>8</v>
      </c>
      <c r="F8580" t="s">
        <v>109</v>
      </c>
      <c r="G8580">
        <v>827</v>
      </c>
      <c r="H8580">
        <v>1</v>
      </c>
      <c r="I8580">
        <v>341</v>
      </c>
      <c r="J8580" t="s">
        <v>157</v>
      </c>
      <c r="K8580" t="s">
        <v>1759</v>
      </c>
      <c r="L8580">
        <v>29</v>
      </c>
      <c r="M8580" t="s">
        <v>30</v>
      </c>
      <c r="N8580" t="s">
        <v>73</v>
      </c>
      <c r="O8580">
        <v>502</v>
      </c>
      <c r="P8580" t="s">
        <v>47</v>
      </c>
      <c r="S8580" t="s">
        <v>40</v>
      </c>
      <c r="T8580" t="s">
        <v>41</v>
      </c>
      <c r="U8580">
        <v>341</v>
      </c>
      <c r="Y8580" t="s">
        <v>11895</v>
      </c>
      <c r="AA8580">
        <v>34.0642</v>
      </c>
      <c r="AB8580">
        <v>-118.4688</v>
      </c>
      <c r="AC8580">
        <f t="shared" si="134"/>
        <v>0</v>
      </c>
    </row>
    <row r="8581" spans="1:29" x14ac:dyDescent="0.35">
      <c r="A8581">
        <v>221912005</v>
      </c>
      <c r="B8581" s="1">
        <v>44758</v>
      </c>
      <c r="C8581" s="1">
        <v>44758</v>
      </c>
      <c r="D8581">
        <v>320</v>
      </c>
      <c r="E8581">
        <v>19</v>
      </c>
      <c r="F8581" t="s">
        <v>10514</v>
      </c>
      <c r="G8581">
        <v>1989</v>
      </c>
      <c r="H8581">
        <v>1</v>
      </c>
      <c r="I8581">
        <v>310</v>
      </c>
      <c r="J8581" t="s">
        <v>71</v>
      </c>
      <c r="K8581" t="s">
        <v>670</v>
      </c>
      <c r="L8581">
        <v>0</v>
      </c>
      <c r="M8581" t="s">
        <v>46</v>
      </c>
      <c r="N8581" t="s">
        <v>46</v>
      </c>
      <c r="O8581">
        <v>708</v>
      </c>
      <c r="P8581" t="s">
        <v>489</v>
      </c>
      <c r="S8581" t="s">
        <v>40</v>
      </c>
      <c r="T8581" t="s">
        <v>41</v>
      </c>
      <c r="U8581">
        <v>310</v>
      </c>
      <c r="Y8581" t="s">
        <v>11896</v>
      </c>
      <c r="AA8581">
        <v>34.221699999999998</v>
      </c>
      <c r="AB8581">
        <v>-118.42100000000001</v>
      </c>
      <c r="AC8581">
        <f t="shared" si="134"/>
        <v>0</v>
      </c>
    </row>
    <row r="8582" spans="1:29" x14ac:dyDescent="0.35">
      <c r="A8582">
        <v>220615239</v>
      </c>
      <c r="B8582" s="1">
        <v>44799</v>
      </c>
      <c r="C8582" s="1">
        <v>44799</v>
      </c>
      <c r="D8582">
        <v>1530</v>
      </c>
      <c r="E8582">
        <v>6</v>
      </c>
      <c r="F8582" t="s">
        <v>91</v>
      </c>
      <c r="G8582">
        <v>632</v>
      </c>
      <c r="H8582">
        <v>2</v>
      </c>
      <c r="I8582">
        <v>624</v>
      </c>
      <c r="J8582" t="s">
        <v>171</v>
      </c>
      <c r="K8582" t="s">
        <v>4530</v>
      </c>
      <c r="L8582">
        <v>44</v>
      </c>
      <c r="M8582" t="s">
        <v>30</v>
      </c>
      <c r="N8582" t="s">
        <v>73</v>
      </c>
      <c r="O8582">
        <v>707</v>
      </c>
      <c r="P8582" t="s">
        <v>280</v>
      </c>
      <c r="Q8582">
        <v>400</v>
      </c>
      <c r="R8582" t="s">
        <v>143</v>
      </c>
      <c r="S8582" t="s">
        <v>40</v>
      </c>
      <c r="T8582" t="s">
        <v>41</v>
      </c>
      <c r="U8582">
        <v>624</v>
      </c>
      <c r="Y8582" t="s">
        <v>9676</v>
      </c>
      <c r="AA8582">
        <v>34.097999999999999</v>
      </c>
      <c r="AB8582">
        <v>-118.3643</v>
      </c>
      <c r="AC8582">
        <f t="shared" si="134"/>
        <v>0</v>
      </c>
    </row>
    <row r="8583" spans="1:29" x14ac:dyDescent="0.35">
      <c r="A8583">
        <v>221714845</v>
      </c>
      <c r="B8583" s="1">
        <v>44851</v>
      </c>
      <c r="C8583" s="1">
        <v>44805</v>
      </c>
      <c r="D8583">
        <v>1</v>
      </c>
      <c r="E8583">
        <v>17</v>
      </c>
      <c r="F8583" t="s">
        <v>10498</v>
      </c>
      <c r="G8583">
        <v>1761</v>
      </c>
      <c r="H8583">
        <v>2</v>
      </c>
      <c r="I8583">
        <v>930</v>
      </c>
      <c r="J8583" t="s">
        <v>339</v>
      </c>
      <c r="K8583" t="s">
        <v>11897</v>
      </c>
      <c r="L8583">
        <v>54</v>
      </c>
      <c r="M8583" t="s">
        <v>30</v>
      </c>
      <c r="N8583" t="s">
        <v>73</v>
      </c>
      <c r="O8583">
        <v>204</v>
      </c>
      <c r="P8583" t="s">
        <v>11898</v>
      </c>
      <c r="Q8583">
        <v>511</v>
      </c>
      <c r="R8583" t="s">
        <v>151</v>
      </c>
      <c r="S8583" t="s">
        <v>84</v>
      </c>
      <c r="T8583" t="s">
        <v>85</v>
      </c>
      <c r="U8583">
        <v>930</v>
      </c>
      <c r="Y8583" t="s">
        <v>11899</v>
      </c>
      <c r="AA8583">
        <v>34.239100000000001</v>
      </c>
      <c r="AB8583">
        <v>-118.5976</v>
      </c>
      <c r="AC8583">
        <f t="shared" si="134"/>
        <v>0</v>
      </c>
    </row>
    <row r="8584" spans="1:29" x14ac:dyDescent="0.35">
      <c r="A8584">
        <v>221405185</v>
      </c>
      <c r="B8584" s="1">
        <v>44587</v>
      </c>
      <c r="C8584" s="1">
        <v>44585</v>
      </c>
      <c r="D8584">
        <v>1810</v>
      </c>
      <c r="E8584">
        <v>14</v>
      </c>
      <c r="F8584" t="s">
        <v>10500</v>
      </c>
      <c r="G8584">
        <v>1446</v>
      </c>
      <c r="H8584">
        <v>1</v>
      </c>
      <c r="I8584">
        <v>236</v>
      </c>
      <c r="J8584" t="s">
        <v>692</v>
      </c>
      <c r="K8584" t="s">
        <v>11900</v>
      </c>
      <c r="L8584">
        <v>40</v>
      </c>
      <c r="M8584" t="s">
        <v>30</v>
      </c>
      <c r="N8584" t="s">
        <v>31</v>
      </c>
      <c r="O8584">
        <v>102</v>
      </c>
      <c r="P8584" t="s">
        <v>186</v>
      </c>
      <c r="Q8584">
        <v>400</v>
      </c>
      <c r="R8584" t="s">
        <v>143</v>
      </c>
      <c r="S8584" t="s">
        <v>33</v>
      </c>
      <c r="T8584" t="s">
        <v>34</v>
      </c>
      <c r="U8584">
        <v>236</v>
      </c>
      <c r="Y8584" t="s">
        <v>11901</v>
      </c>
      <c r="AA8584">
        <v>34.002699999999997</v>
      </c>
      <c r="AB8584">
        <v>-118.4328</v>
      </c>
      <c r="AC8584">
        <f t="shared" si="134"/>
        <v>1</v>
      </c>
    </row>
    <row r="8585" spans="1:29" x14ac:dyDescent="0.35">
      <c r="A8585">
        <v>220116027</v>
      </c>
      <c r="B8585" s="1">
        <v>44752</v>
      </c>
      <c r="C8585" s="1">
        <v>44752</v>
      </c>
      <c r="D8585">
        <v>1355</v>
      </c>
      <c r="E8585">
        <v>1</v>
      </c>
      <c r="F8585" t="s">
        <v>36</v>
      </c>
      <c r="G8585">
        <v>154</v>
      </c>
      <c r="H8585">
        <v>1</v>
      </c>
      <c r="I8585">
        <v>341</v>
      </c>
      <c r="J8585" t="s">
        <v>157</v>
      </c>
      <c r="K8585" t="s">
        <v>11902</v>
      </c>
      <c r="L8585">
        <v>54</v>
      </c>
      <c r="M8585" t="s">
        <v>30</v>
      </c>
      <c r="N8585" t="s">
        <v>163</v>
      </c>
      <c r="O8585">
        <v>709</v>
      </c>
      <c r="P8585" t="s">
        <v>2559</v>
      </c>
      <c r="S8585" t="s">
        <v>40</v>
      </c>
      <c r="T8585" t="s">
        <v>41</v>
      </c>
      <c r="U8585">
        <v>341</v>
      </c>
      <c r="Y8585" t="s">
        <v>229</v>
      </c>
      <c r="AA8585">
        <v>34.046700000000001</v>
      </c>
      <c r="AB8585">
        <v>-118.24850000000001</v>
      </c>
      <c r="AC8585">
        <f t="shared" si="134"/>
        <v>0</v>
      </c>
    </row>
    <row r="8586" spans="1:29" x14ac:dyDescent="0.35">
      <c r="A8586">
        <v>221913861</v>
      </c>
      <c r="B8586" s="1">
        <v>44804</v>
      </c>
      <c r="C8586" s="1">
        <v>44803</v>
      </c>
      <c r="D8586">
        <v>2225</v>
      </c>
      <c r="E8586">
        <v>19</v>
      </c>
      <c r="F8586" t="s">
        <v>10514</v>
      </c>
      <c r="G8586">
        <v>1984</v>
      </c>
      <c r="H8586">
        <v>1</v>
      </c>
      <c r="I8586">
        <v>230</v>
      </c>
      <c r="J8586" t="s">
        <v>161</v>
      </c>
      <c r="K8586" t="s">
        <v>11903</v>
      </c>
      <c r="L8586">
        <v>27</v>
      </c>
      <c r="M8586" t="s">
        <v>94</v>
      </c>
      <c r="N8586" t="s">
        <v>95</v>
      </c>
      <c r="O8586">
        <v>101</v>
      </c>
      <c r="P8586" t="s">
        <v>32</v>
      </c>
      <c r="Q8586">
        <v>103</v>
      </c>
      <c r="R8586" t="s">
        <v>1608</v>
      </c>
      <c r="S8586" t="s">
        <v>40</v>
      </c>
      <c r="T8586" t="s">
        <v>41</v>
      </c>
      <c r="U8586">
        <v>230</v>
      </c>
      <c r="Y8586" t="s">
        <v>11904</v>
      </c>
      <c r="AA8586">
        <v>34.226500000000001</v>
      </c>
      <c r="AB8586">
        <v>-118.45650000000001</v>
      </c>
      <c r="AC8586">
        <f t="shared" si="134"/>
        <v>0</v>
      </c>
    </row>
    <row r="8587" spans="1:29" x14ac:dyDescent="0.35">
      <c r="A8587">
        <v>220507750</v>
      </c>
      <c r="B8587" s="1">
        <v>44659</v>
      </c>
      <c r="C8587" s="1">
        <v>44654</v>
      </c>
      <c r="D8587">
        <v>800</v>
      </c>
      <c r="E8587">
        <v>5</v>
      </c>
      <c r="F8587" t="s">
        <v>98</v>
      </c>
      <c r="G8587">
        <v>527</v>
      </c>
      <c r="H8587">
        <v>1</v>
      </c>
      <c r="I8587">
        <v>815</v>
      </c>
      <c r="J8587" t="s">
        <v>1170</v>
      </c>
      <c r="K8587" t="s">
        <v>11905</v>
      </c>
      <c r="L8587">
        <v>28</v>
      </c>
      <c r="M8587" t="s">
        <v>94</v>
      </c>
      <c r="N8587" t="s">
        <v>95</v>
      </c>
      <c r="O8587">
        <v>101</v>
      </c>
      <c r="P8587" t="s">
        <v>32</v>
      </c>
      <c r="Q8587">
        <v>500</v>
      </c>
      <c r="R8587" t="s">
        <v>184</v>
      </c>
      <c r="S8587" t="s">
        <v>40</v>
      </c>
      <c r="T8587" t="s">
        <v>41</v>
      </c>
      <c r="U8587">
        <v>815</v>
      </c>
      <c r="V8587">
        <v>998</v>
      </c>
      <c r="Y8587" t="s">
        <v>11906</v>
      </c>
      <c r="Z8587" t="s">
        <v>128</v>
      </c>
      <c r="AA8587">
        <v>33.762599999999999</v>
      </c>
      <c r="AB8587">
        <v>-118.2687</v>
      </c>
      <c r="AC8587">
        <f t="shared" si="134"/>
        <v>0</v>
      </c>
    </row>
    <row r="8588" spans="1:29" x14ac:dyDescent="0.35">
      <c r="A8588">
        <v>221510870</v>
      </c>
      <c r="B8588" s="1">
        <v>44720</v>
      </c>
      <c r="C8588" s="1">
        <v>44715</v>
      </c>
      <c r="D8588">
        <v>1</v>
      </c>
      <c r="E8588">
        <v>15</v>
      </c>
      <c r="F8588" t="s">
        <v>10519</v>
      </c>
      <c r="G8588">
        <v>1545</v>
      </c>
      <c r="H8588">
        <v>2</v>
      </c>
      <c r="I8588">
        <v>354</v>
      </c>
      <c r="J8588" t="s">
        <v>167</v>
      </c>
      <c r="K8588">
        <v>377</v>
      </c>
      <c r="L8588">
        <v>33</v>
      </c>
      <c r="M8588" t="s">
        <v>94</v>
      </c>
      <c r="N8588" t="s">
        <v>31</v>
      </c>
      <c r="O8588">
        <v>602</v>
      </c>
      <c r="P8588" t="s">
        <v>5715</v>
      </c>
      <c r="S8588" t="s">
        <v>40</v>
      </c>
      <c r="T8588" t="s">
        <v>41</v>
      </c>
      <c r="U8588">
        <v>354</v>
      </c>
      <c r="Y8588" t="s">
        <v>11907</v>
      </c>
      <c r="AA8588">
        <v>34.157600000000002</v>
      </c>
      <c r="AB8588">
        <v>-118.3965</v>
      </c>
      <c r="AC8588">
        <f t="shared" si="134"/>
        <v>0</v>
      </c>
    </row>
    <row r="8589" spans="1:29" x14ac:dyDescent="0.35">
      <c r="A8589">
        <v>221516234</v>
      </c>
      <c r="B8589" s="1">
        <v>44852</v>
      </c>
      <c r="C8589" s="1">
        <v>44845</v>
      </c>
      <c r="D8589">
        <v>1900</v>
      </c>
      <c r="E8589">
        <v>15</v>
      </c>
      <c r="F8589" t="s">
        <v>10519</v>
      </c>
      <c r="G8589">
        <v>1599</v>
      </c>
      <c r="H8589">
        <v>1</v>
      </c>
      <c r="I8589">
        <v>330</v>
      </c>
      <c r="J8589" t="s">
        <v>37</v>
      </c>
      <c r="K8589" t="s">
        <v>10446</v>
      </c>
      <c r="L8589">
        <v>39</v>
      </c>
      <c r="M8589" t="s">
        <v>30</v>
      </c>
      <c r="N8589" t="s">
        <v>95</v>
      </c>
      <c r="O8589">
        <v>101</v>
      </c>
      <c r="P8589" t="s">
        <v>32</v>
      </c>
      <c r="S8589" t="s">
        <v>40</v>
      </c>
      <c r="T8589" t="s">
        <v>41</v>
      </c>
      <c r="U8589">
        <v>330</v>
      </c>
      <c r="Y8589" t="s">
        <v>11908</v>
      </c>
      <c r="Z8589" t="s">
        <v>11909</v>
      </c>
      <c r="AA8589">
        <v>34.128700000000002</v>
      </c>
      <c r="AB8589">
        <v>-118.3506</v>
      </c>
      <c r="AC8589">
        <f t="shared" si="134"/>
        <v>0</v>
      </c>
    </row>
    <row r="8590" spans="1:29" x14ac:dyDescent="0.35">
      <c r="A8590">
        <v>220116998</v>
      </c>
      <c r="B8590" s="1">
        <v>44769</v>
      </c>
      <c r="C8590" s="1">
        <v>44763</v>
      </c>
      <c r="D8590">
        <v>1330</v>
      </c>
      <c r="E8590">
        <v>1</v>
      </c>
      <c r="F8590" t="s">
        <v>36</v>
      </c>
      <c r="G8590">
        <v>182</v>
      </c>
      <c r="H8590">
        <v>2</v>
      </c>
      <c r="I8590">
        <v>888</v>
      </c>
      <c r="J8590" t="s">
        <v>250</v>
      </c>
      <c r="K8590">
        <v>1501</v>
      </c>
      <c r="L8590">
        <v>30</v>
      </c>
      <c r="M8590" t="s">
        <v>30</v>
      </c>
      <c r="N8590" t="s">
        <v>95</v>
      </c>
      <c r="O8590">
        <v>502</v>
      </c>
      <c r="P8590" t="s">
        <v>47</v>
      </c>
      <c r="S8590" t="s">
        <v>40</v>
      </c>
      <c r="T8590" t="s">
        <v>41</v>
      </c>
      <c r="U8590">
        <v>888</v>
      </c>
      <c r="Y8590" t="s">
        <v>11910</v>
      </c>
      <c r="AA8590">
        <v>34.042999999999999</v>
      </c>
      <c r="AB8590">
        <v>-118.2641</v>
      </c>
      <c r="AC8590">
        <f t="shared" si="134"/>
        <v>0</v>
      </c>
    </row>
    <row r="8591" spans="1:29" x14ac:dyDescent="0.35">
      <c r="A8591">
        <v>221600815</v>
      </c>
      <c r="B8591" s="1">
        <v>44831</v>
      </c>
      <c r="C8591" s="1">
        <v>44828</v>
      </c>
      <c r="D8591">
        <v>45</v>
      </c>
      <c r="E8591">
        <v>16</v>
      </c>
      <c r="F8591" t="s">
        <v>10593</v>
      </c>
      <c r="G8591">
        <v>1635</v>
      </c>
      <c r="H8591">
        <v>1</v>
      </c>
      <c r="I8591">
        <v>230</v>
      </c>
      <c r="J8591" t="s">
        <v>161</v>
      </c>
      <c r="K8591" t="s">
        <v>11911</v>
      </c>
      <c r="L8591">
        <v>36</v>
      </c>
      <c r="M8591" t="s">
        <v>30</v>
      </c>
      <c r="N8591" t="s">
        <v>95</v>
      </c>
      <c r="O8591">
        <v>101</v>
      </c>
      <c r="P8591" t="s">
        <v>32</v>
      </c>
      <c r="Q8591">
        <v>102</v>
      </c>
      <c r="R8591" t="s">
        <v>219</v>
      </c>
      <c r="S8591" t="s">
        <v>40</v>
      </c>
      <c r="T8591" t="s">
        <v>41</v>
      </c>
      <c r="U8591">
        <v>230</v>
      </c>
      <c r="V8591">
        <v>998</v>
      </c>
      <c r="Y8591" t="s">
        <v>11912</v>
      </c>
      <c r="AA8591">
        <v>34.273499999999999</v>
      </c>
      <c r="AB8591">
        <v>-118.3537</v>
      </c>
      <c r="AC8591">
        <f t="shared" si="134"/>
        <v>0</v>
      </c>
    </row>
    <row r="8592" spans="1:29" x14ac:dyDescent="0.35">
      <c r="A8592">
        <v>220907427</v>
      </c>
      <c r="B8592" s="1">
        <v>44652</v>
      </c>
      <c r="C8592" s="1">
        <v>44651</v>
      </c>
      <c r="D8592">
        <v>1948</v>
      </c>
      <c r="E8592">
        <v>9</v>
      </c>
      <c r="F8592" t="s">
        <v>49</v>
      </c>
      <c r="G8592">
        <v>964</v>
      </c>
      <c r="H8592">
        <v>1</v>
      </c>
      <c r="I8592">
        <v>210</v>
      </c>
      <c r="J8592" t="s">
        <v>149</v>
      </c>
      <c r="K8592" t="s">
        <v>11913</v>
      </c>
      <c r="L8592">
        <v>0</v>
      </c>
      <c r="M8592" t="s">
        <v>46</v>
      </c>
      <c r="N8592" t="s">
        <v>46</v>
      </c>
      <c r="O8592">
        <v>404</v>
      </c>
      <c r="P8592" t="s">
        <v>1637</v>
      </c>
      <c r="Q8592">
        <v>400</v>
      </c>
      <c r="R8592" t="s">
        <v>143</v>
      </c>
      <c r="S8592" t="s">
        <v>40</v>
      </c>
      <c r="T8592" t="s">
        <v>41</v>
      </c>
      <c r="U8592">
        <v>210</v>
      </c>
      <c r="Y8592" t="s">
        <v>53</v>
      </c>
      <c r="AA8592">
        <v>34.157600000000002</v>
      </c>
      <c r="AB8592">
        <v>-118.4387</v>
      </c>
      <c r="AC8592">
        <f t="shared" si="134"/>
        <v>0</v>
      </c>
    </row>
    <row r="8593" spans="1:29" x14ac:dyDescent="0.35">
      <c r="A8593">
        <v>221507993</v>
      </c>
      <c r="B8593" s="1">
        <v>44658</v>
      </c>
      <c r="C8593" s="1">
        <v>44658</v>
      </c>
      <c r="D8593">
        <v>2000</v>
      </c>
      <c r="E8593">
        <v>15</v>
      </c>
      <c r="F8593" t="s">
        <v>10519</v>
      </c>
      <c r="G8593">
        <v>1543</v>
      </c>
      <c r="H8593">
        <v>2</v>
      </c>
      <c r="I8593">
        <v>626</v>
      </c>
      <c r="J8593" t="s">
        <v>141</v>
      </c>
      <c r="K8593" t="s">
        <v>11914</v>
      </c>
      <c r="L8593">
        <v>38</v>
      </c>
      <c r="M8593" t="s">
        <v>94</v>
      </c>
      <c r="N8593" t="s">
        <v>73</v>
      </c>
      <c r="O8593">
        <v>502</v>
      </c>
      <c r="P8593" t="s">
        <v>47</v>
      </c>
      <c r="Q8593">
        <v>400</v>
      </c>
      <c r="R8593" t="s">
        <v>143</v>
      </c>
      <c r="S8593" t="s">
        <v>84</v>
      </c>
      <c r="T8593" t="s">
        <v>85</v>
      </c>
      <c r="U8593">
        <v>626</v>
      </c>
      <c r="Y8593" t="s">
        <v>11915</v>
      </c>
      <c r="AA8593">
        <v>34.168500000000002</v>
      </c>
      <c r="AB8593">
        <v>-118.4008</v>
      </c>
      <c r="AC8593">
        <f t="shared" si="134"/>
        <v>0</v>
      </c>
    </row>
    <row r="8594" spans="1:29" x14ac:dyDescent="0.35">
      <c r="A8594">
        <v>222105284</v>
      </c>
      <c r="B8594" s="1">
        <v>44597</v>
      </c>
      <c r="C8594" s="1">
        <v>44597</v>
      </c>
      <c r="D8594">
        <v>1510</v>
      </c>
      <c r="E8594">
        <v>21</v>
      </c>
      <c r="F8594" t="s">
        <v>10503</v>
      </c>
      <c r="G8594">
        <v>2157</v>
      </c>
      <c r="H8594">
        <v>2</v>
      </c>
      <c r="I8594">
        <v>930</v>
      </c>
      <c r="J8594" t="s">
        <v>339</v>
      </c>
      <c r="K8594" t="s">
        <v>11916</v>
      </c>
      <c r="L8594">
        <v>31</v>
      </c>
      <c r="M8594" t="s">
        <v>94</v>
      </c>
      <c r="N8594" t="s">
        <v>95</v>
      </c>
      <c r="O8594">
        <v>301</v>
      </c>
      <c r="P8594" t="s">
        <v>155</v>
      </c>
      <c r="Q8594">
        <v>511</v>
      </c>
      <c r="R8594" t="s">
        <v>151</v>
      </c>
      <c r="S8594" t="s">
        <v>40</v>
      </c>
      <c r="T8594" t="s">
        <v>41</v>
      </c>
      <c r="U8594">
        <v>930</v>
      </c>
      <c r="Y8594" t="s">
        <v>11917</v>
      </c>
      <c r="AA8594">
        <v>34.193800000000003</v>
      </c>
      <c r="AB8594">
        <v>-118.58839999999999</v>
      </c>
      <c r="AC8594">
        <f t="shared" si="134"/>
        <v>0</v>
      </c>
    </row>
    <row r="8595" spans="1:29" x14ac:dyDescent="0.35">
      <c r="A8595">
        <v>221308724</v>
      </c>
      <c r="B8595" s="1">
        <v>44646</v>
      </c>
      <c r="C8595" s="1">
        <v>44645</v>
      </c>
      <c r="D8595">
        <v>1400</v>
      </c>
      <c r="E8595">
        <v>13</v>
      </c>
      <c r="F8595" t="s">
        <v>62</v>
      </c>
      <c r="G8595">
        <v>1385</v>
      </c>
      <c r="H8595">
        <v>2</v>
      </c>
      <c r="I8595">
        <v>624</v>
      </c>
      <c r="J8595" t="s">
        <v>171</v>
      </c>
      <c r="K8595" t="s">
        <v>11918</v>
      </c>
      <c r="L8595">
        <v>23</v>
      </c>
      <c r="M8595" t="s">
        <v>30</v>
      </c>
      <c r="N8595" t="s">
        <v>95</v>
      </c>
      <c r="O8595">
        <v>101</v>
      </c>
      <c r="P8595" t="s">
        <v>32</v>
      </c>
      <c r="Q8595">
        <v>400</v>
      </c>
      <c r="R8595" t="s">
        <v>143</v>
      </c>
      <c r="S8595" t="s">
        <v>84</v>
      </c>
      <c r="T8595" t="s">
        <v>85</v>
      </c>
      <c r="U8595">
        <v>624</v>
      </c>
      <c r="Y8595" t="s">
        <v>11919</v>
      </c>
      <c r="Z8595" t="s">
        <v>11920</v>
      </c>
      <c r="AA8595">
        <v>33.9893</v>
      </c>
      <c r="AB8595">
        <v>-118.2565</v>
      </c>
      <c r="AC8595">
        <f t="shared" si="134"/>
        <v>0</v>
      </c>
    </row>
    <row r="8596" spans="1:29" x14ac:dyDescent="0.35">
      <c r="A8596">
        <v>222109190</v>
      </c>
      <c r="B8596" s="1">
        <v>44696</v>
      </c>
      <c r="C8596" s="1">
        <v>44694</v>
      </c>
      <c r="D8596">
        <v>1040</v>
      </c>
      <c r="E8596">
        <v>21</v>
      </c>
      <c r="F8596" t="s">
        <v>10503</v>
      </c>
      <c r="G8596">
        <v>2147</v>
      </c>
      <c r="H8596">
        <v>2</v>
      </c>
      <c r="I8596">
        <v>745</v>
      </c>
      <c r="J8596" t="s">
        <v>139</v>
      </c>
      <c r="K8596">
        <v>329</v>
      </c>
      <c r="L8596">
        <v>74</v>
      </c>
      <c r="M8596" t="s">
        <v>94</v>
      </c>
      <c r="N8596" t="s">
        <v>73</v>
      </c>
      <c r="O8596">
        <v>101</v>
      </c>
      <c r="P8596" t="s">
        <v>32</v>
      </c>
      <c r="S8596" t="s">
        <v>40</v>
      </c>
      <c r="T8596" t="s">
        <v>41</v>
      </c>
      <c r="U8596">
        <v>745</v>
      </c>
      <c r="Y8596" t="s">
        <v>11921</v>
      </c>
      <c r="AA8596">
        <v>34.195999999999998</v>
      </c>
      <c r="AB8596">
        <v>-118.5848</v>
      </c>
      <c r="AC8596">
        <f t="shared" si="134"/>
        <v>0</v>
      </c>
    </row>
    <row r="8597" spans="1:29" x14ac:dyDescent="0.35">
      <c r="A8597">
        <v>221306079</v>
      </c>
      <c r="B8597" s="1">
        <v>44602</v>
      </c>
      <c r="C8597" s="1">
        <v>44601</v>
      </c>
      <c r="D8597">
        <v>2200</v>
      </c>
      <c r="E8597">
        <v>13</v>
      </c>
      <c r="F8597" t="s">
        <v>62</v>
      </c>
      <c r="G8597">
        <v>1343</v>
      </c>
      <c r="H8597">
        <v>1</v>
      </c>
      <c r="I8597">
        <v>510</v>
      </c>
      <c r="J8597" t="s">
        <v>29</v>
      </c>
      <c r="L8597">
        <v>0</v>
      </c>
      <c r="O8597">
        <v>101</v>
      </c>
      <c r="P8597" t="s">
        <v>32</v>
      </c>
      <c r="S8597" t="s">
        <v>40</v>
      </c>
      <c r="T8597" t="s">
        <v>41</v>
      </c>
      <c r="U8597">
        <v>510</v>
      </c>
      <c r="Y8597" t="s">
        <v>11922</v>
      </c>
      <c r="AA8597">
        <v>34.011099999999999</v>
      </c>
      <c r="AB8597">
        <v>-118.2653</v>
      </c>
      <c r="AC8597">
        <f t="shared" si="134"/>
        <v>0</v>
      </c>
    </row>
    <row r="8598" spans="1:29" x14ac:dyDescent="0.35">
      <c r="A8598">
        <v>222017904</v>
      </c>
      <c r="B8598" s="1">
        <v>44897</v>
      </c>
      <c r="C8598" s="1">
        <v>44871</v>
      </c>
      <c r="D8598">
        <v>900</v>
      </c>
      <c r="E8598">
        <v>20</v>
      </c>
      <c r="F8598" t="s">
        <v>10529</v>
      </c>
      <c r="G8598">
        <v>2055</v>
      </c>
      <c r="H8598">
        <v>1</v>
      </c>
      <c r="I8598">
        <v>310</v>
      </c>
      <c r="J8598" t="s">
        <v>71</v>
      </c>
      <c r="K8598" t="s">
        <v>245</v>
      </c>
      <c r="L8598">
        <v>22</v>
      </c>
      <c r="M8598" t="s">
        <v>30</v>
      </c>
      <c r="N8598" t="s">
        <v>163</v>
      </c>
      <c r="O8598">
        <v>501</v>
      </c>
      <c r="P8598" t="s">
        <v>164</v>
      </c>
      <c r="S8598" t="s">
        <v>40</v>
      </c>
      <c r="T8598" t="s">
        <v>41</v>
      </c>
      <c r="U8598">
        <v>310</v>
      </c>
      <c r="Y8598" t="s">
        <v>11923</v>
      </c>
      <c r="AA8598">
        <v>34.053600000000003</v>
      </c>
      <c r="AB8598">
        <v>-118.2979</v>
      </c>
      <c r="AC8598">
        <f t="shared" si="134"/>
        <v>0</v>
      </c>
    </row>
    <row r="8599" spans="1:29" x14ac:dyDescent="0.35">
      <c r="A8599">
        <v>240316608</v>
      </c>
      <c r="B8599" s="1">
        <v>45624</v>
      </c>
      <c r="C8599" s="1">
        <v>44774</v>
      </c>
      <c r="D8599">
        <v>1</v>
      </c>
      <c r="E8599">
        <v>3</v>
      </c>
      <c r="F8599" t="s">
        <v>43</v>
      </c>
      <c r="G8599">
        <v>312</v>
      </c>
      <c r="H8599">
        <v>2</v>
      </c>
      <c r="I8599">
        <v>354</v>
      </c>
      <c r="J8599" t="s">
        <v>167</v>
      </c>
      <c r="K8599" t="s">
        <v>5121</v>
      </c>
      <c r="L8599">
        <v>20</v>
      </c>
      <c r="M8599" t="s">
        <v>94</v>
      </c>
      <c r="N8599" t="s">
        <v>95</v>
      </c>
      <c r="O8599">
        <v>501</v>
      </c>
      <c r="P8599" t="s">
        <v>164</v>
      </c>
      <c r="S8599" t="s">
        <v>40</v>
      </c>
      <c r="T8599" t="s">
        <v>41</v>
      </c>
      <c r="U8599">
        <v>354</v>
      </c>
      <c r="Y8599" t="s">
        <v>11924</v>
      </c>
      <c r="AA8599">
        <v>34.026299999999999</v>
      </c>
      <c r="AB8599">
        <v>-118.3558</v>
      </c>
      <c r="AC8599">
        <f t="shared" si="134"/>
        <v>0</v>
      </c>
    </row>
    <row r="8600" spans="1:29" x14ac:dyDescent="0.35">
      <c r="A8600">
        <v>221706203</v>
      </c>
      <c r="B8600" s="1">
        <v>44623</v>
      </c>
      <c r="C8600" s="1">
        <v>44576</v>
      </c>
      <c r="D8600">
        <v>1200</v>
      </c>
      <c r="E8600">
        <v>17</v>
      </c>
      <c r="F8600" t="s">
        <v>10498</v>
      </c>
      <c r="G8600">
        <v>1764</v>
      </c>
      <c r="H8600">
        <v>1</v>
      </c>
      <c r="I8600">
        <v>341</v>
      </c>
      <c r="J8600" t="s">
        <v>157</v>
      </c>
      <c r="K8600" t="s">
        <v>5657</v>
      </c>
      <c r="L8600">
        <v>60</v>
      </c>
      <c r="M8600" t="s">
        <v>30</v>
      </c>
      <c r="N8600" t="s">
        <v>31</v>
      </c>
      <c r="O8600">
        <v>502</v>
      </c>
      <c r="P8600" t="s">
        <v>47</v>
      </c>
      <c r="S8600" t="s">
        <v>40</v>
      </c>
      <c r="T8600" t="s">
        <v>41</v>
      </c>
      <c r="U8600">
        <v>341</v>
      </c>
      <c r="Y8600" t="s">
        <v>11925</v>
      </c>
      <c r="AA8600">
        <v>34.241</v>
      </c>
      <c r="AB8600">
        <v>-118.56229999999999</v>
      </c>
      <c r="AC8600">
        <f t="shared" si="134"/>
        <v>0</v>
      </c>
    </row>
    <row r="8601" spans="1:29" x14ac:dyDescent="0.35">
      <c r="A8601">
        <v>220805631</v>
      </c>
      <c r="B8601" s="1">
        <v>44601</v>
      </c>
      <c r="C8601" s="1">
        <v>44599</v>
      </c>
      <c r="D8601">
        <v>1430</v>
      </c>
      <c r="E8601">
        <v>8</v>
      </c>
      <c r="F8601" t="s">
        <v>109</v>
      </c>
      <c r="G8601">
        <v>854</v>
      </c>
      <c r="H8601">
        <v>2</v>
      </c>
      <c r="I8601">
        <v>740</v>
      </c>
      <c r="J8601" t="s">
        <v>224</v>
      </c>
      <c r="K8601">
        <v>329</v>
      </c>
      <c r="L8601">
        <v>37</v>
      </c>
      <c r="M8601" t="s">
        <v>94</v>
      </c>
      <c r="N8601" t="s">
        <v>173</v>
      </c>
      <c r="O8601">
        <v>101</v>
      </c>
      <c r="P8601" t="s">
        <v>32</v>
      </c>
      <c r="S8601" t="s">
        <v>40</v>
      </c>
      <c r="T8601" t="s">
        <v>41</v>
      </c>
      <c r="U8601">
        <v>740</v>
      </c>
      <c r="Y8601" t="s">
        <v>11926</v>
      </c>
      <c r="AA8601">
        <v>34.0488</v>
      </c>
      <c r="AB8601">
        <v>-118.4461</v>
      </c>
      <c r="AC8601">
        <f t="shared" si="134"/>
        <v>0</v>
      </c>
    </row>
    <row r="8602" spans="1:29" x14ac:dyDescent="0.35">
      <c r="A8602">
        <v>221513476</v>
      </c>
      <c r="B8602" s="1">
        <v>44783</v>
      </c>
      <c r="C8602" s="1">
        <v>44783</v>
      </c>
      <c r="D8602">
        <v>1245</v>
      </c>
      <c r="E8602">
        <v>15</v>
      </c>
      <c r="F8602" t="s">
        <v>10519</v>
      </c>
      <c r="G8602">
        <v>1548</v>
      </c>
      <c r="H8602">
        <v>2</v>
      </c>
      <c r="I8602">
        <v>930</v>
      </c>
      <c r="J8602" t="s">
        <v>339</v>
      </c>
      <c r="K8602" t="s">
        <v>11927</v>
      </c>
      <c r="L8602">
        <v>52</v>
      </c>
      <c r="M8602" t="s">
        <v>94</v>
      </c>
      <c r="N8602" t="s">
        <v>95</v>
      </c>
      <c r="O8602">
        <v>101</v>
      </c>
      <c r="P8602" t="s">
        <v>32</v>
      </c>
      <c r="Q8602">
        <v>511</v>
      </c>
      <c r="R8602" t="s">
        <v>151</v>
      </c>
      <c r="S8602" t="s">
        <v>40</v>
      </c>
      <c r="T8602" t="s">
        <v>41</v>
      </c>
      <c r="U8602">
        <v>930</v>
      </c>
      <c r="Y8602" t="s">
        <v>11928</v>
      </c>
      <c r="Z8602" t="s">
        <v>11929</v>
      </c>
      <c r="AA8602">
        <v>34.168100000000003</v>
      </c>
      <c r="AB8602">
        <v>-118.3766</v>
      </c>
      <c r="AC8602">
        <f t="shared" si="134"/>
        <v>0</v>
      </c>
    </row>
    <row r="8603" spans="1:29" x14ac:dyDescent="0.35">
      <c r="A8603">
        <v>221913648</v>
      </c>
      <c r="B8603" s="1">
        <v>44798</v>
      </c>
      <c r="C8603" s="1">
        <v>44798</v>
      </c>
      <c r="D8603">
        <v>445</v>
      </c>
      <c r="E8603">
        <v>19</v>
      </c>
      <c r="F8603" t="s">
        <v>10514</v>
      </c>
      <c r="G8603">
        <v>1954</v>
      </c>
      <c r="H8603">
        <v>1</v>
      </c>
      <c r="I8603">
        <v>510</v>
      </c>
      <c r="J8603" t="s">
        <v>29</v>
      </c>
      <c r="L8603">
        <v>0</v>
      </c>
      <c r="O8603">
        <v>101</v>
      </c>
      <c r="P8603" t="s">
        <v>32</v>
      </c>
      <c r="S8603" t="s">
        <v>40</v>
      </c>
      <c r="T8603" t="s">
        <v>41</v>
      </c>
      <c r="U8603">
        <v>510</v>
      </c>
      <c r="Y8603" t="s">
        <v>11930</v>
      </c>
      <c r="Z8603" t="s">
        <v>11931</v>
      </c>
      <c r="AA8603">
        <v>34.263300000000001</v>
      </c>
      <c r="AB8603">
        <v>-118.4622</v>
      </c>
      <c r="AC8603">
        <f t="shared" si="134"/>
        <v>0</v>
      </c>
    </row>
    <row r="8604" spans="1:29" x14ac:dyDescent="0.35">
      <c r="A8604">
        <v>222019219</v>
      </c>
      <c r="B8604" s="1">
        <v>44873</v>
      </c>
      <c r="C8604" s="1">
        <v>44842</v>
      </c>
      <c r="D8604">
        <v>1000</v>
      </c>
      <c r="E8604">
        <v>20</v>
      </c>
      <c r="F8604" t="s">
        <v>10529</v>
      </c>
      <c r="G8604">
        <v>2031</v>
      </c>
      <c r="H8604">
        <v>1</v>
      </c>
      <c r="I8604">
        <v>440</v>
      </c>
      <c r="J8604" t="s">
        <v>213</v>
      </c>
      <c r="K8604" t="s">
        <v>11932</v>
      </c>
      <c r="L8604">
        <v>44</v>
      </c>
      <c r="M8604" t="s">
        <v>30</v>
      </c>
      <c r="N8604" t="s">
        <v>95</v>
      </c>
      <c r="O8604">
        <v>202</v>
      </c>
      <c r="P8604" t="s">
        <v>1970</v>
      </c>
      <c r="S8604" t="s">
        <v>40</v>
      </c>
      <c r="T8604" t="s">
        <v>41</v>
      </c>
      <c r="U8604">
        <v>440</v>
      </c>
      <c r="Y8604" t="s">
        <v>11933</v>
      </c>
      <c r="AA8604">
        <v>34.059899999999999</v>
      </c>
      <c r="AB8604">
        <v>-118.3139</v>
      </c>
      <c r="AC8604">
        <f t="shared" si="134"/>
        <v>0</v>
      </c>
    </row>
    <row r="8605" spans="1:29" x14ac:dyDescent="0.35">
      <c r="A8605">
        <v>221909382</v>
      </c>
      <c r="B8605" s="1">
        <v>44692</v>
      </c>
      <c r="C8605" s="1">
        <v>44690</v>
      </c>
      <c r="D8605">
        <v>900</v>
      </c>
      <c r="E8605">
        <v>19</v>
      </c>
      <c r="F8605" t="s">
        <v>10514</v>
      </c>
      <c r="G8605">
        <v>1974</v>
      </c>
      <c r="H8605">
        <v>2</v>
      </c>
      <c r="I8605">
        <v>740</v>
      </c>
      <c r="J8605" t="s">
        <v>224</v>
      </c>
      <c r="K8605" t="s">
        <v>1530</v>
      </c>
      <c r="L8605">
        <v>40</v>
      </c>
      <c r="M8605" t="s">
        <v>30</v>
      </c>
      <c r="N8605" t="s">
        <v>95</v>
      </c>
      <c r="O8605">
        <v>108</v>
      </c>
      <c r="P8605" t="s">
        <v>105</v>
      </c>
      <c r="S8605" t="s">
        <v>40</v>
      </c>
      <c r="T8605" t="s">
        <v>41</v>
      </c>
      <c r="U8605">
        <v>740</v>
      </c>
      <c r="Y8605" t="s">
        <v>11934</v>
      </c>
      <c r="AA8605">
        <v>34.235399999999998</v>
      </c>
      <c r="AB8605">
        <v>-118.44799999999999</v>
      </c>
      <c r="AC8605">
        <f t="shared" si="134"/>
        <v>0</v>
      </c>
    </row>
    <row r="8606" spans="1:29" x14ac:dyDescent="0.35">
      <c r="A8606">
        <v>221008445</v>
      </c>
      <c r="B8606" s="1">
        <v>44676</v>
      </c>
      <c r="C8606" s="1">
        <v>44611</v>
      </c>
      <c r="D8606">
        <v>1200</v>
      </c>
      <c r="E8606">
        <v>10</v>
      </c>
      <c r="F8606" t="s">
        <v>103</v>
      </c>
      <c r="G8606">
        <v>1065</v>
      </c>
      <c r="H8606">
        <v>2</v>
      </c>
      <c r="I8606">
        <v>922</v>
      </c>
      <c r="J8606" t="s">
        <v>1274</v>
      </c>
      <c r="K8606" t="s">
        <v>11935</v>
      </c>
      <c r="L8606">
        <v>49</v>
      </c>
      <c r="M8606" t="s">
        <v>94</v>
      </c>
      <c r="N8606" t="s">
        <v>163</v>
      </c>
      <c r="O8606">
        <v>501</v>
      </c>
      <c r="P8606" t="s">
        <v>164</v>
      </c>
      <c r="S8606" t="s">
        <v>84</v>
      </c>
      <c r="T8606" t="s">
        <v>85</v>
      </c>
      <c r="U8606">
        <v>922</v>
      </c>
      <c r="Y8606" t="s">
        <v>807</v>
      </c>
      <c r="AA8606">
        <v>34.168599999999998</v>
      </c>
      <c r="AB8606">
        <v>-118.52030000000001</v>
      </c>
      <c r="AC8606">
        <f t="shared" si="134"/>
        <v>0</v>
      </c>
    </row>
    <row r="8607" spans="1:29" x14ac:dyDescent="0.35">
      <c r="A8607">
        <v>221809343</v>
      </c>
      <c r="B8607" s="1">
        <v>44668</v>
      </c>
      <c r="C8607" s="1">
        <v>44668</v>
      </c>
      <c r="D8607">
        <v>1600</v>
      </c>
      <c r="E8607">
        <v>18</v>
      </c>
      <c r="F8607" t="s">
        <v>10516</v>
      </c>
      <c r="G8607">
        <v>1827</v>
      </c>
      <c r="H8607">
        <v>2</v>
      </c>
      <c r="I8607">
        <v>740</v>
      </c>
      <c r="J8607" t="s">
        <v>224</v>
      </c>
      <c r="K8607" t="s">
        <v>11936</v>
      </c>
      <c r="L8607">
        <v>78</v>
      </c>
      <c r="M8607" t="s">
        <v>94</v>
      </c>
      <c r="N8607" t="s">
        <v>95</v>
      </c>
      <c r="O8607">
        <v>501</v>
      </c>
      <c r="P8607" t="s">
        <v>164</v>
      </c>
      <c r="S8607" t="s">
        <v>40</v>
      </c>
      <c r="T8607" t="s">
        <v>41</v>
      </c>
      <c r="U8607">
        <v>740</v>
      </c>
      <c r="Y8607" t="s">
        <v>11937</v>
      </c>
      <c r="AA8607">
        <v>33.951300000000003</v>
      </c>
      <c r="AB8607">
        <v>-118.23860000000001</v>
      </c>
      <c r="AC8607">
        <f t="shared" si="134"/>
        <v>0</v>
      </c>
    </row>
    <row r="8608" spans="1:29" x14ac:dyDescent="0.35">
      <c r="A8608">
        <v>221006049</v>
      </c>
      <c r="B8608" s="1">
        <v>44616</v>
      </c>
      <c r="C8608" s="1">
        <v>44615</v>
      </c>
      <c r="D8608">
        <v>1200</v>
      </c>
      <c r="E8608">
        <v>10</v>
      </c>
      <c r="F8608" t="s">
        <v>103</v>
      </c>
      <c r="G8608">
        <v>1018</v>
      </c>
      <c r="H8608">
        <v>2</v>
      </c>
      <c r="I8608">
        <v>354</v>
      </c>
      <c r="J8608" t="s">
        <v>167</v>
      </c>
      <c r="K8608" t="s">
        <v>11025</v>
      </c>
      <c r="L8608">
        <v>91</v>
      </c>
      <c r="M8608" t="s">
        <v>94</v>
      </c>
      <c r="N8608" t="s">
        <v>73</v>
      </c>
      <c r="O8608">
        <v>501</v>
      </c>
      <c r="P8608" t="s">
        <v>164</v>
      </c>
      <c r="S8608" t="s">
        <v>40</v>
      </c>
      <c r="T8608" t="s">
        <v>41</v>
      </c>
      <c r="U8608">
        <v>354</v>
      </c>
      <c r="Y8608" t="s">
        <v>11938</v>
      </c>
      <c r="AA8608">
        <v>34.2057</v>
      </c>
      <c r="AB8608">
        <v>-118.4825</v>
      </c>
      <c r="AC8608">
        <f t="shared" si="134"/>
        <v>0</v>
      </c>
    </row>
    <row r="8609" spans="1:29" x14ac:dyDescent="0.35">
      <c r="A8609">
        <v>221419686</v>
      </c>
      <c r="B8609" s="1">
        <v>44899</v>
      </c>
      <c r="C8609" s="1">
        <v>44875</v>
      </c>
      <c r="D8609">
        <v>1600</v>
      </c>
      <c r="E8609">
        <v>14</v>
      </c>
      <c r="F8609" t="s">
        <v>10500</v>
      </c>
      <c r="G8609">
        <v>1466</v>
      </c>
      <c r="H8609">
        <v>1</v>
      </c>
      <c r="I8609">
        <v>310</v>
      </c>
      <c r="J8609" t="s">
        <v>71</v>
      </c>
      <c r="K8609" t="s">
        <v>3193</v>
      </c>
      <c r="L8609">
        <v>55</v>
      </c>
      <c r="M8609" t="s">
        <v>30</v>
      </c>
      <c r="N8609" t="s">
        <v>95</v>
      </c>
      <c r="O8609">
        <v>707</v>
      </c>
      <c r="P8609" t="s">
        <v>280</v>
      </c>
      <c r="S8609" t="s">
        <v>40</v>
      </c>
      <c r="T8609" t="s">
        <v>41</v>
      </c>
      <c r="U8609">
        <v>310</v>
      </c>
      <c r="Y8609" t="s">
        <v>11939</v>
      </c>
      <c r="AA8609">
        <v>33.973999999999997</v>
      </c>
      <c r="AB8609">
        <v>-118.3961</v>
      </c>
      <c r="AC8609">
        <f t="shared" si="134"/>
        <v>0</v>
      </c>
    </row>
    <row r="8610" spans="1:29" x14ac:dyDescent="0.35">
      <c r="A8610">
        <v>220404047</v>
      </c>
      <c r="B8610" s="1">
        <v>44563</v>
      </c>
      <c r="C8610" s="1">
        <v>44563</v>
      </c>
      <c r="D8610">
        <v>1824</v>
      </c>
      <c r="E8610">
        <v>4</v>
      </c>
      <c r="F8610" t="s">
        <v>54</v>
      </c>
      <c r="G8610">
        <v>426</v>
      </c>
      <c r="H8610">
        <v>1</v>
      </c>
      <c r="I8610">
        <v>510</v>
      </c>
      <c r="J8610" t="s">
        <v>29</v>
      </c>
      <c r="L8610">
        <v>0</v>
      </c>
      <c r="O8610">
        <v>104</v>
      </c>
      <c r="P8610" t="s">
        <v>201</v>
      </c>
      <c r="S8610" t="s">
        <v>40</v>
      </c>
      <c r="T8610" t="s">
        <v>41</v>
      </c>
      <c r="U8610">
        <v>510</v>
      </c>
      <c r="Y8610" t="s">
        <v>11940</v>
      </c>
      <c r="AA8610">
        <v>34.083399999999997</v>
      </c>
      <c r="AB8610">
        <v>-118.1769</v>
      </c>
      <c r="AC8610">
        <f t="shared" si="134"/>
        <v>0</v>
      </c>
    </row>
    <row r="8611" spans="1:29" x14ac:dyDescent="0.35">
      <c r="A8611">
        <v>220905669</v>
      </c>
      <c r="B8611" s="1">
        <v>44606</v>
      </c>
      <c r="C8611" s="1">
        <v>44606</v>
      </c>
      <c r="D8611">
        <v>340</v>
      </c>
      <c r="E8611">
        <v>9</v>
      </c>
      <c r="F8611" t="s">
        <v>49</v>
      </c>
      <c r="G8611">
        <v>911</v>
      </c>
      <c r="H8611">
        <v>1</v>
      </c>
      <c r="I8611">
        <v>236</v>
      </c>
      <c r="J8611" t="s">
        <v>692</v>
      </c>
      <c r="K8611" t="s">
        <v>11941</v>
      </c>
      <c r="L8611">
        <v>23</v>
      </c>
      <c r="M8611" t="s">
        <v>30</v>
      </c>
      <c r="N8611" t="s">
        <v>95</v>
      </c>
      <c r="O8611">
        <v>108</v>
      </c>
      <c r="P8611" t="s">
        <v>105</v>
      </c>
      <c r="Q8611">
        <v>306</v>
      </c>
      <c r="R8611" t="s">
        <v>1108</v>
      </c>
      <c r="S8611" t="s">
        <v>33</v>
      </c>
      <c r="T8611" t="s">
        <v>34</v>
      </c>
      <c r="U8611">
        <v>236</v>
      </c>
      <c r="Y8611" t="s">
        <v>11942</v>
      </c>
      <c r="AA8611">
        <v>34.193899999999999</v>
      </c>
      <c r="AB8611">
        <v>-118.4729</v>
      </c>
      <c r="AC8611">
        <f t="shared" si="134"/>
        <v>1</v>
      </c>
    </row>
    <row r="8612" spans="1:29" x14ac:dyDescent="0.35">
      <c r="A8612">
        <v>221220029</v>
      </c>
      <c r="B8612" s="1">
        <v>44824</v>
      </c>
      <c r="C8612" s="1">
        <v>44823</v>
      </c>
      <c r="D8612">
        <v>1830</v>
      </c>
      <c r="E8612">
        <v>12</v>
      </c>
      <c r="F8612" t="s">
        <v>68</v>
      </c>
      <c r="G8612">
        <v>1259</v>
      </c>
      <c r="H8612">
        <v>1</v>
      </c>
      <c r="I8612">
        <v>230</v>
      </c>
      <c r="J8612" t="s">
        <v>161</v>
      </c>
      <c r="K8612" t="s">
        <v>1348</v>
      </c>
      <c r="L8612">
        <v>41</v>
      </c>
      <c r="M8612" t="s">
        <v>30</v>
      </c>
      <c r="N8612" t="s">
        <v>163</v>
      </c>
      <c r="O8612">
        <v>102</v>
      </c>
      <c r="P8612" t="s">
        <v>186</v>
      </c>
      <c r="Q8612">
        <v>114</v>
      </c>
      <c r="R8612" t="s">
        <v>773</v>
      </c>
      <c r="S8612" t="s">
        <v>40</v>
      </c>
      <c r="T8612" t="s">
        <v>41</v>
      </c>
      <c r="U8612">
        <v>230</v>
      </c>
      <c r="Y8612" t="s">
        <v>8113</v>
      </c>
      <c r="Z8612" t="s">
        <v>11943</v>
      </c>
      <c r="AA8612">
        <v>33.968499999999999</v>
      </c>
      <c r="AB8612">
        <v>-118.2608</v>
      </c>
      <c r="AC8612">
        <f t="shared" si="134"/>
        <v>0</v>
      </c>
    </row>
    <row r="8613" spans="1:29" x14ac:dyDescent="0.35">
      <c r="A8613">
        <v>221223487</v>
      </c>
      <c r="B8613" s="1">
        <v>44869</v>
      </c>
      <c r="C8613" s="1">
        <v>44866</v>
      </c>
      <c r="D8613">
        <v>622</v>
      </c>
      <c r="E8613">
        <v>12</v>
      </c>
      <c r="F8613" t="s">
        <v>68</v>
      </c>
      <c r="G8613">
        <v>1273</v>
      </c>
      <c r="H8613">
        <v>2</v>
      </c>
      <c r="I8613">
        <v>354</v>
      </c>
      <c r="J8613" t="s">
        <v>167</v>
      </c>
      <c r="K8613" t="s">
        <v>11523</v>
      </c>
      <c r="L8613">
        <v>37</v>
      </c>
      <c r="M8613" t="s">
        <v>94</v>
      </c>
      <c r="N8613" t="s">
        <v>163</v>
      </c>
      <c r="O8613">
        <v>501</v>
      </c>
      <c r="P8613" t="s">
        <v>164</v>
      </c>
      <c r="S8613" t="s">
        <v>40</v>
      </c>
      <c r="T8613" t="s">
        <v>41</v>
      </c>
      <c r="U8613">
        <v>354</v>
      </c>
      <c r="Y8613" t="s">
        <v>11944</v>
      </c>
      <c r="AA8613">
        <v>33.9544</v>
      </c>
      <c r="AB8613">
        <v>-118.3177</v>
      </c>
      <c r="AC8613">
        <f t="shared" si="134"/>
        <v>0</v>
      </c>
    </row>
    <row r="8614" spans="1:29" x14ac:dyDescent="0.35">
      <c r="A8614">
        <v>220313577</v>
      </c>
      <c r="B8614" s="1">
        <v>44753</v>
      </c>
      <c r="C8614" s="1">
        <v>44753</v>
      </c>
      <c r="D8614">
        <v>1700</v>
      </c>
      <c r="E8614">
        <v>3</v>
      </c>
      <c r="F8614" t="s">
        <v>43</v>
      </c>
      <c r="G8614">
        <v>395</v>
      </c>
      <c r="H8614">
        <v>1</v>
      </c>
      <c r="I8614">
        <v>330</v>
      </c>
      <c r="J8614" t="s">
        <v>37</v>
      </c>
      <c r="K8614" t="s">
        <v>11945</v>
      </c>
      <c r="L8614">
        <v>58</v>
      </c>
      <c r="M8614" t="s">
        <v>94</v>
      </c>
      <c r="N8614" t="s">
        <v>163</v>
      </c>
      <c r="O8614">
        <v>108</v>
      </c>
      <c r="P8614" t="s">
        <v>105</v>
      </c>
      <c r="S8614" t="s">
        <v>40</v>
      </c>
      <c r="T8614" t="s">
        <v>41</v>
      </c>
      <c r="U8614">
        <v>330</v>
      </c>
      <c r="Y8614" t="s">
        <v>9548</v>
      </c>
      <c r="AA8614">
        <v>34.010899999999999</v>
      </c>
      <c r="AB8614">
        <v>-118.30670000000001</v>
      </c>
      <c r="AC8614">
        <f t="shared" si="134"/>
        <v>0</v>
      </c>
    </row>
    <row r="8615" spans="1:29" x14ac:dyDescent="0.35">
      <c r="A8615">
        <v>221800785</v>
      </c>
      <c r="B8615" s="1">
        <v>44830</v>
      </c>
      <c r="C8615" s="1">
        <v>44830</v>
      </c>
      <c r="D8615">
        <v>2200</v>
      </c>
      <c r="E8615">
        <v>18</v>
      </c>
      <c r="F8615" t="s">
        <v>10516</v>
      </c>
      <c r="G8615">
        <v>1836</v>
      </c>
      <c r="H8615">
        <v>1</v>
      </c>
      <c r="I8615">
        <v>230</v>
      </c>
      <c r="J8615" t="s">
        <v>161</v>
      </c>
      <c r="K8615" t="s">
        <v>11946</v>
      </c>
      <c r="L8615">
        <v>44</v>
      </c>
      <c r="M8615" t="s">
        <v>30</v>
      </c>
      <c r="N8615" t="s">
        <v>163</v>
      </c>
      <c r="O8615">
        <v>502</v>
      </c>
      <c r="P8615" t="s">
        <v>47</v>
      </c>
      <c r="Q8615">
        <v>106</v>
      </c>
      <c r="R8615" t="s">
        <v>592</v>
      </c>
      <c r="S8615" t="s">
        <v>33</v>
      </c>
      <c r="T8615" t="s">
        <v>34</v>
      </c>
      <c r="U8615">
        <v>230</v>
      </c>
      <c r="V8615">
        <v>998</v>
      </c>
      <c r="Y8615" t="s">
        <v>11947</v>
      </c>
      <c r="Z8615" t="s">
        <v>11948</v>
      </c>
      <c r="AA8615">
        <v>33.940600000000003</v>
      </c>
      <c r="AB8615">
        <v>-118.24809999999999</v>
      </c>
      <c r="AC8615">
        <f t="shared" si="134"/>
        <v>1</v>
      </c>
    </row>
    <row r="8616" spans="1:29" x14ac:dyDescent="0.35">
      <c r="A8616">
        <v>230804040</v>
      </c>
      <c r="B8616" s="1">
        <v>44927</v>
      </c>
      <c r="C8616" s="1">
        <v>44926</v>
      </c>
      <c r="D8616">
        <v>1630</v>
      </c>
      <c r="E8616">
        <v>8</v>
      </c>
      <c r="F8616" t="s">
        <v>109</v>
      </c>
      <c r="G8616">
        <v>832</v>
      </c>
      <c r="H8616">
        <v>2</v>
      </c>
      <c r="I8616">
        <v>740</v>
      </c>
      <c r="J8616" t="s">
        <v>224</v>
      </c>
      <c r="K8616">
        <v>329</v>
      </c>
      <c r="L8616">
        <v>35</v>
      </c>
      <c r="M8616" t="s">
        <v>94</v>
      </c>
      <c r="N8616" t="s">
        <v>163</v>
      </c>
      <c r="O8616">
        <v>122</v>
      </c>
      <c r="P8616" t="s">
        <v>275</v>
      </c>
      <c r="S8616" t="s">
        <v>40</v>
      </c>
      <c r="T8616" t="s">
        <v>41</v>
      </c>
      <c r="U8616">
        <v>740</v>
      </c>
      <c r="Y8616" t="s">
        <v>1707</v>
      </c>
      <c r="AA8616">
        <v>34.053400000000003</v>
      </c>
      <c r="AB8616">
        <v>-118.4615</v>
      </c>
      <c r="AC8616">
        <f t="shared" si="134"/>
        <v>0</v>
      </c>
    </row>
    <row r="8617" spans="1:29" x14ac:dyDescent="0.35">
      <c r="A8617">
        <v>220107474</v>
      </c>
      <c r="B8617" s="1">
        <v>44620</v>
      </c>
      <c r="C8617" s="1">
        <v>44618</v>
      </c>
      <c r="D8617">
        <v>100</v>
      </c>
      <c r="E8617">
        <v>1</v>
      </c>
      <c r="F8617" t="s">
        <v>36</v>
      </c>
      <c r="G8617">
        <v>176</v>
      </c>
      <c r="H8617">
        <v>1</v>
      </c>
      <c r="I8617">
        <v>331</v>
      </c>
      <c r="J8617" t="s">
        <v>233</v>
      </c>
      <c r="K8617" t="s">
        <v>11949</v>
      </c>
      <c r="L8617">
        <v>23</v>
      </c>
      <c r="M8617" t="s">
        <v>30</v>
      </c>
      <c r="N8617" t="s">
        <v>95</v>
      </c>
      <c r="O8617">
        <v>101</v>
      </c>
      <c r="P8617" t="s">
        <v>32</v>
      </c>
      <c r="S8617" t="s">
        <v>40</v>
      </c>
      <c r="T8617" t="s">
        <v>41</v>
      </c>
      <c r="U8617">
        <v>331</v>
      </c>
      <c r="Y8617" t="s">
        <v>11950</v>
      </c>
      <c r="AA8617">
        <v>34.040100000000002</v>
      </c>
      <c r="AB8617">
        <v>-118.2504</v>
      </c>
      <c r="AC8617">
        <f t="shared" si="134"/>
        <v>0</v>
      </c>
    </row>
    <row r="8618" spans="1:29" x14ac:dyDescent="0.35">
      <c r="A8618">
        <v>230404187</v>
      </c>
      <c r="B8618" s="1">
        <v>44931</v>
      </c>
      <c r="C8618" s="1">
        <v>44590</v>
      </c>
      <c r="D8618">
        <v>1</v>
      </c>
      <c r="E8618">
        <v>4</v>
      </c>
      <c r="F8618" t="s">
        <v>54</v>
      </c>
      <c r="G8618">
        <v>443</v>
      </c>
      <c r="H8618">
        <v>2</v>
      </c>
      <c r="I8618">
        <v>354</v>
      </c>
      <c r="J8618" t="s">
        <v>167</v>
      </c>
      <c r="K8618" t="s">
        <v>11951</v>
      </c>
      <c r="L8618">
        <v>81</v>
      </c>
      <c r="M8618" t="s">
        <v>94</v>
      </c>
      <c r="N8618" t="s">
        <v>1145</v>
      </c>
      <c r="O8618">
        <v>701</v>
      </c>
      <c r="P8618" t="s">
        <v>1610</v>
      </c>
      <c r="S8618" t="s">
        <v>40</v>
      </c>
      <c r="T8618" t="s">
        <v>41</v>
      </c>
      <c r="U8618">
        <v>354</v>
      </c>
      <c r="Y8618" t="s">
        <v>11952</v>
      </c>
      <c r="AA8618">
        <v>34.062399999999997</v>
      </c>
      <c r="AB8618">
        <v>-118.20310000000001</v>
      </c>
      <c r="AC8618">
        <f t="shared" si="134"/>
        <v>0</v>
      </c>
    </row>
    <row r="8619" spans="1:29" x14ac:dyDescent="0.35">
      <c r="A8619">
        <v>221216356</v>
      </c>
      <c r="B8619" s="1">
        <v>44765</v>
      </c>
      <c r="C8619" s="1">
        <v>44765</v>
      </c>
      <c r="D8619">
        <v>2130</v>
      </c>
      <c r="E8619">
        <v>12</v>
      </c>
      <c r="F8619" t="s">
        <v>68</v>
      </c>
      <c r="G8619">
        <v>1215</v>
      </c>
      <c r="H8619">
        <v>1</v>
      </c>
      <c r="I8619">
        <v>210</v>
      </c>
      <c r="J8619" t="s">
        <v>149</v>
      </c>
      <c r="K8619" t="s">
        <v>11953</v>
      </c>
      <c r="L8619">
        <v>31</v>
      </c>
      <c r="M8619" t="s">
        <v>30</v>
      </c>
      <c r="N8619" t="s">
        <v>95</v>
      </c>
      <c r="O8619">
        <v>103</v>
      </c>
      <c r="P8619" t="s">
        <v>146</v>
      </c>
      <c r="Q8619">
        <v>102</v>
      </c>
      <c r="R8619" t="s">
        <v>219</v>
      </c>
      <c r="S8619" t="s">
        <v>40</v>
      </c>
      <c r="T8619" t="s">
        <v>41</v>
      </c>
      <c r="U8619">
        <v>210</v>
      </c>
      <c r="Y8619" t="s">
        <v>11954</v>
      </c>
      <c r="AA8619">
        <v>33.992100000000001</v>
      </c>
      <c r="AB8619">
        <v>-118.298</v>
      </c>
      <c r="AC8619">
        <f t="shared" si="134"/>
        <v>0</v>
      </c>
    </row>
    <row r="8620" spans="1:29" x14ac:dyDescent="0.35">
      <c r="A8620">
        <v>220806869</v>
      </c>
      <c r="B8620" s="1">
        <v>44632</v>
      </c>
      <c r="C8620" s="1">
        <v>44629</v>
      </c>
      <c r="D8620">
        <v>1500</v>
      </c>
      <c r="E8620">
        <v>8</v>
      </c>
      <c r="F8620" t="s">
        <v>109</v>
      </c>
      <c r="G8620">
        <v>854</v>
      </c>
      <c r="H8620">
        <v>1</v>
      </c>
      <c r="I8620">
        <v>420</v>
      </c>
      <c r="J8620" t="s">
        <v>352</v>
      </c>
      <c r="K8620" t="s">
        <v>3102</v>
      </c>
      <c r="L8620">
        <v>23</v>
      </c>
      <c r="M8620" t="s">
        <v>30</v>
      </c>
      <c r="N8620" t="s">
        <v>1233</v>
      </c>
      <c r="O8620">
        <v>108</v>
      </c>
      <c r="P8620" t="s">
        <v>105</v>
      </c>
      <c r="S8620" t="s">
        <v>40</v>
      </c>
      <c r="T8620" t="s">
        <v>41</v>
      </c>
      <c r="U8620">
        <v>420</v>
      </c>
      <c r="Y8620" t="s">
        <v>7796</v>
      </c>
      <c r="AA8620">
        <v>34.046900000000001</v>
      </c>
      <c r="AB8620">
        <v>-118.4451</v>
      </c>
      <c r="AC8620">
        <f t="shared" si="134"/>
        <v>0</v>
      </c>
    </row>
    <row r="8621" spans="1:29" x14ac:dyDescent="0.35">
      <c r="A8621">
        <v>221015306</v>
      </c>
      <c r="B8621" s="1">
        <v>44849</v>
      </c>
      <c r="C8621" s="1">
        <v>44849</v>
      </c>
      <c r="D8621">
        <v>1800</v>
      </c>
      <c r="E8621">
        <v>10</v>
      </c>
      <c r="F8621" t="s">
        <v>103</v>
      </c>
      <c r="G8621">
        <v>1035</v>
      </c>
      <c r="H8621">
        <v>2</v>
      </c>
      <c r="I8621">
        <v>740</v>
      </c>
      <c r="J8621" t="s">
        <v>224</v>
      </c>
      <c r="K8621" t="s">
        <v>11955</v>
      </c>
      <c r="L8621">
        <v>21</v>
      </c>
      <c r="M8621" t="s">
        <v>30</v>
      </c>
      <c r="N8621" t="s">
        <v>95</v>
      </c>
      <c r="O8621">
        <v>122</v>
      </c>
      <c r="P8621" t="s">
        <v>275</v>
      </c>
      <c r="S8621" t="s">
        <v>33</v>
      </c>
      <c r="T8621" t="s">
        <v>34</v>
      </c>
      <c r="U8621">
        <v>740</v>
      </c>
      <c r="Y8621" t="s">
        <v>2363</v>
      </c>
      <c r="AA8621">
        <v>34.190199999999997</v>
      </c>
      <c r="AB8621">
        <v>-118.5335</v>
      </c>
      <c r="AC8621">
        <f t="shared" si="134"/>
        <v>1</v>
      </c>
    </row>
    <row r="8622" spans="1:29" x14ac:dyDescent="0.35">
      <c r="A8622">
        <v>222100872</v>
      </c>
      <c r="B8622" s="1">
        <v>44820</v>
      </c>
      <c r="C8622" s="1">
        <v>44819</v>
      </c>
      <c r="D8622">
        <v>900</v>
      </c>
      <c r="E8622">
        <v>21</v>
      </c>
      <c r="F8622" t="s">
        <v>10503</v>
      </c>
      <c r="G8622">
        <v>2107</v>
      </c>
      <c r="H8622">
        <v>1</v>
      </c>
      <c r="I8622">
        <v>310</v>
      </c>
      <c r="J8622" t="s">
        <v>71</v>
      </c>
      <c r="K8622" t="s">
        <v>11956</v>
      </c>
      <c r="L8622">
        <v>65</v>
      </c>
      <c r="M8622" t="s">
        <v>94</v>
      </c>
      <c r="N8622" t="s">
        <v>73</v>
      </c>
      <c r="O8622">
        <v>501</v>
      </c>
      <c r="P8622" t="s">
        <v>164</v>
      </c>
      <c r="S8622" t="s">
        <v>40</v>
      </c>
      <c r="T8622" t="s">
        <v>41</v>
      </c>
      <c r="U8622">
        <v>310</v>
      </c>
      <c r="V8622">
        <v>998</v>
      </c>
      <c r="Y8622" t="s">
        <v>11957</v>
      </c>
      <c r="AA8622">
        <v>34.222200000000001</v>
      </c>
      <c r="AB8622">
        <v>-118.59690000000001</v>
      </c>
      <c r="AC8622">
        <f t="shared" si="134"/>
        <v>0</v>
      </c>
    </row>
    <row r="8623" spans="1:29" x14ac:dyDescent="0.35">
      <c r="A8623">
        <v>220115493</v>
      </c>
      <c r="B8623" s="1">
        <v>44745</v>
      </c>
      <c r="C8623" s="1">
        <v>44745</v>
      </c>
      <c r="D8623">
        <v>520</v>
      </c>
      <c r="E8623">
        <v>1</v>
      </c>
      <c r="F8623" t="s">
        <v>36</v>
      </c>
      <c r="G8623">
        <v>162</v>
      </c>
      <c r="H8623">
        <v>1</v>
      </c>
      <c r="I8623">
        <v>310</v>
      </c>
      <c r="J8623" t="s">
        <v>71</v>
      </c>
      <c r="K8623" t="s">
        <v>548</v>
      </c>
      <c r="L8623">
        <v>0</v>
      </c>
      <c r="M8623" t="s">
        <v>30</v>
      </c>
      <c r="N8623" t="s">
        <v>31</v>
      </c>
      <c r="O8623">
        <v>502</v>
      </c>
      <c r="P8623" t="s">
        <v>47</v>
      </c>
      <c r="S8623" t="s">
        <v>40</v>
      </c>
      <c r="T8623" t="s">
        <v>41</v>
      </c>
      <c r="U8623">
        <v>310</v>
      </c>
      <c r="Y8623" t="s">
        <v>3327</v>
      </c>
      <c r="AA8623">
        <v>34.046199999999999</v>
      </c>
      <c r="AB8623">
        <v>-118.2585</v>
      </c>
      <c r="AC8623">
        <f t="shared" si="134"/>
        <v>0</v>
      </c>
    </row>
    <row r="8624" spans="1:29" x14ac:dyDescent="0.35">
      <c r="A8624">
        <v>221918484</v>
      </c>
      <c r="B8624" s="1">
        <v>44923</v>
      </c>
      <c r="C8624" s="1">
        <v>44923</v>
      </c>
      <c r="D8624">
        <v>320</v>
      </c>
      <c r="E8624">
        <v>19</v>
      </c>
      <c r="F8624" t="s">
        <v>10514</v>
      </c>
      <c r="G8624">
        <v>1955</v>
      </c>
      <c r="H8624">
        <v>1</v>
      </c>
      <c r="I8624">
        <v>331</v>
      </c>
      <c r="J8624" t="s">
        <v>233</v>
      </c>
      <c r="K8624">
        <v>385</v>
      </c>
      <c r="L8624">
        <v>28</v>
      </c>
      <c r="M8624" t="s">
        <v>30</v>
      </c>
      <c r="N8624" t="s">
        <v>95</v>
      </c>
      <c r="O8624">
        <v>101</v>
      </c>
      <c r="P8624" t="s">
        <v>32</v>
      </c>
      <c r="S8624" t="s">
        <v>40</v>
      </c>
      <c r="T8624" t="s">
        <v>41</v>
      </c>
      <c r="U8624">
        <v>331</v>
      </c>
      <c r="Y8624" t="s">
        <v>11958</v>
      </c>
      <c r="AA8624">
        <v>34.261400000000002</v>
      </c>
      <c r="AB8624">
        <v>-118.4508</v>
      </c>
      <c r="AC8624">
        <f t="shared" si="134"/>
        <v>0</v>
      </c>
    </row>
    <row r="8625" spans="1:29" x14ac:dyDescent="0.35">
      <c r="A8625">
        <v>222014202</v>
      </c>
      <c r="B8625" s="1">
        <v>44797</v>
      </c>
      <c r="C8625" s="1">
        <v>44796</v>
      </c>
      <c r="D8625">
        <v>1900</v>
      </c>
      <c r="E8625">
        <v>20</v>
      </c>
      <c r="F8625" t="s">
        <v>10529</v>
      </c>
      <c r="G8625">
        <v>2023</v>
      </c>
      <c r="H8625">
        <v>1</v>
      </c>
      <c r="I8625">
        <v>510</v>
      </c>
      <c r="J8625" t="s">
        <v>29</v>
      </c>
      <c r="L8625">
        <v>0</v>
      </c>
      <c r="O8625">
        <v>101</v>
      </c>
      <c r="P8625" t="s">
        <v>32</v>
      </c>
      <c r="S8625" t="s">
        <v>40</v>
      </c>
      <c r="T8625" t="s">
        <v>41</v>
      </c>
      <c r="U8625">
        <v>510</v>
      </c>
      <c r="Y8625" t="s">
        <v>11959</v>
      </c>
      <c r="AA8625">
        <v>34.069000000000003</v>
      </c>
      <c r="AB8625">
        <v>-118.3079</v>
      </c>
      <c r="AC8625">
        <f t="shared" si="134"/>
        <v>0</v>
      </c>
    </row>
    <row r="8626" spans="1:29" x14ac:dyDescent="0.35">
      <c r="A8626">
        <v>221905601</v>
      </c>
      <c r="B8626" s="1">
        <v>44603</v>
      </c>
      <c r="C8626" s="1">
        <v>44599</v>
      </c>
      <c r="D8626">
        <v>152</v>
      </c>
      <c r="E8626">
        <v>19</v>
      </c>
      <c r="F8626" t="s">
        <v>10514</v>
      </c>
      <c r="G8626">
        <v>1974</v>
      </c>
      <c r="H8626">
        <v>1</v>
      </c>
      <c r="I8626">
        <v>330</v>
      </c>
      <c r="J8626" t="s">
        <v>37</v>
      </c>
      <c r="K8626">
        <v>385</v>
      </c>
      <c r="L8626">
        <v>30</v>
      </c>
      <c r="M8626" t="s">
        <v>30</v>
      </c>
      <c r="N8626" t="s">
        <v>94</v>
      </c>
      <c r="O8626">
        <v>101</v>
      </c>
      <c r="P8626" t="s">
        <v>32</v>
      </c>
      <c r="S8626" t="s">
        <v>40</v>
      </c>
      <c r="T8626" t="s">
        <v>41</v>
      </c>
      <c r="U8626">
        <v>330</v>
      </c>
      <c r="Y8626" t="s">
        <v>11960</v>
      </c>
      <c r="AA8626">
        <v>34.2318</v>
      </c>
      <c r="AB8626">
        <v>-118.45529999999999</v>
      </c>
      <c r="AC8626">
        <f t="shared" si="134"/>
        <v>0</v>
      </c>
    </row>
    <row r="8627" spans="1:29" x14ac:dyDescent="0.35">
      <c r="A8627">
        <v>222109541</v>
      </c>
      <c r="B8627" s="1">
        <v>44704</v>
      </c>
      <c r="C8627" s="1">
        <v>44704</v>
      </c>
      <c r="D8627">
        <v>1854</v>
      </c>
      <c r="E8627">
        <v>21</v>
      </c>
      <c r="F8627" t="s">
        <v>10503</v>
      </c>
      <c r="G8627">
        <v>2156</v>
      </c>
      <c r="H8627">
        <v>1</v>
      </c>
      <c r="I8627">
        <v>440</v>
      </c>
      <c r="J8627" t="s">
        <v>213</v>
      </c>
      <c r="K8627">
        <v>344</v>
      </c>
      <c r="L8627">
        <v>30</v>
      </c>
      <c r="M8627" t="s">
        <v>30</v>
      </c>
      <c r="N8627" t="s">
        <v>163</v>
      </c>
      <c r="O8627">
        <v>108</v>
      </c>
      <c r="P8627" t="s">
        <v>105</v>
      </c>
      <c r="S8627" t="s">
        <v>84</v>
      </c>
      <c r="T8627" t="s">
        <v>85</v>
      </c>
      <c r="U8627">
        <v>440</v>
      </c>
      <c r="Y8627" t="s">
        <v>10780</v>
      </c>
      <c r="AA8627">
        <v>34.188400000000001</v>
      </c>
      <c r="AB8627">
        <v>-118.5975</v>
      </c>
      <c r="AC8627">
        <f t="shared" si="134"/>
        <v>0</v>
      </c>
    </row>
    <row r="8628" spans="1:29" x14ac:dyDescent="0.35">
      <c r="A8628">
        <v>220415709</v>
      </c>
      <c r="B8628" s="1">
        <v>44891</v>
      </c>
      <c r="C8628" s="1">
        <v>44891</v>
      </c>
      <c r="D8628">
        <v>1520</v>
      </c>
      <c r="E8628">
        <v>4</v>
      </c>
      <c r="F8628" t="s">
        <v>54</v>
      </c>
      <c r="G8628">
        <v>448</v>
      </c>
      <c r="H8628">
        <v>2</v>
      </c>
      <c r="I8628">
        <v>930</v>
      </c>
      <c r="J8628" t="s">
        <v>339</v>
      </c>
      <c r="K8628">
        <v>421</v>
      </c>
      <c r="L8628">
        <v>28</v>
      </c>
      <c r="M8628" t="s">
        <v>30</v>
      </c>
      <c r="N8628" t="s">
        <v>95</v>
      </c>
      <c r="O8628">
        <v>501</v>
      </c>
      <c r="P8628" t="s">
        <v>164</v>
      </c>
      <c r="Q8628">
        <v>511</v>
      </c>
      <c r="R8628" t="s">
        <v>151</v>
      </c>
      <c r="S8628" t="s">
        <v>40</v>
      </c>
      <c r="T8628" t="s">
        <v>41</v>
      </c>
      <c r="U8628">
        <v>930</v>
      </c>
      <c r="Y8628" t="s">
        <v>11961</v>
      </c>
      <c r="AA8628">
        <v>34.056199999999997</v>
      </c>
      <c r="AB8628">
        <v>-118.1985</v>
      </c>
      <c r="AC8628">
        <f t="shared" si="134"/>
        <v>0</v>
      </c>
    </row>
    <row r="8629" spans="1:29" x14ac:dyDescent="0.35">
      <c r="A8629">
        <v>222117346</v>
      </c>
      <c r="B8629" s="1">
        <v>44898</v>
      </c>
      <c r="C8629" s="1">
        <v>44896</v>
      </c>
      <c r="D8629">
        <v>1200</v>
      </c>
      <c r="E8629">
        <v>21</v>
      </c>
      <c r="F8629" t="s">
        <v>10503</v>
      </c>
      <c r="G8629">
        <v>2141</v>
      </c>
      <c r="H8629">
        <v>2</v>
      </c>
      <c r="I8629">
        <v>740</v>
      </c>
      <c r="J8629" t="s">
        <v>224</v>
      </c>
      <c r="K8629">
        <v>329</v>
      </c>
      <c r="L8629">
        <v>63</v>
      </c>
      <c r="M8629" t="s">
        <v>94</v>
      </c>
      <c r="N8629" t="s">
        <v>31</v>
      </c>
      <c r="O8629">
        <v>501</v>
      </c>
      <c r="P8629" t="s">
        <v>164</v>
      </c>
      <c r="S8629" t="s">
        <v>84</v>
      </c>
      <c r="T8629" t="s">
        <v>85</v>
      </c>
      <c r="U8629">
        <v>740</v>
      </c>
      <c r="Y8629" t="s">
        <v>11962</v>
      </c>
      <c r="AA8629">
        <v>34.191800000000001</v>
      </c>
      <c r="AB8629">
        <v>-118.6467</v>
      </c>
      <c r="AC8629">
        <f t="shared" si="134"/>
        <v>0</v>
      </c>
    </row>
    <row r="8630" spans="1:29" x14ac:dyDescent="0.35">
      <c r="A8630">
        <v>221408608</v>
      </c>
      <c r="B8630" s="1">
        <v>44653</v>
      </c>
      <c r="C8630" s="1">
        <v>44649</v>
      </c>
      <c r="D8630">
        <v>900</v>
      </c>
      <c r="E8630">
        <v>14</v>
      </c>
      <c r="F8630" t="s">
        <v>10500</v>
      </c>
      <c r="G8630">
        <v>1479</v>
      </c>
      <c r="H8630">
        <v>2</v>
      </c>
      <c r="I8630">
        <v>354</v>
      </c>
      <c r="J8630" t="s">
        <v>167</v>
      </c>
      <c r="K8630">
        <v>1822</v>
      </c>
      <c r="L8630">
        <v>59</v>
      </c>
      <c r="M8630" t="s">
        <v>30</v>
      </c>
      <c r="N8630" t="s">
        <v>31</v>
      </c>
      <c r="O8630">
        <v>501</v>
      </c>
      <c r="P8630" t="s">
        <v>164</v>
      </c>
      <c r="S8630" t="s">
        <v>40</v>
      </c>
      <c r="T8630" t="s">
        <v>41</v>
      </c>
      <c r="U8630">
        <v>354</v>
      </c>
      <c r="Y8630" t="s">
        <v>11963</v>
      </c>
      <c r="AA8630">
        <v>33.967300000000002</v>
      </c>
      <c r="AB8630">
        <v>-118.37479999999999</v>
      </c>
      <c r="AC8630">
        <f t="shared" si="134"/>
        <v>0</v>
      </c>
    </row>
    <row r="8631" spans="1:29" x14ac:dyDescent="0.35">
      <c r="A8631">
        <v>221106350</v>
      </c>
      <c r="B8631" s="1">
        <v>44625</v>
      </c>
      <c r="C8631" s="1">
        <v>44597</v>
      </c>
      <c r="D8631">
        <v>1845</v>
      </c>
      <c r="E8631">
        <v>11</v>
      </c>
      <c r="F8631" t="s">
        <v>64</v>
      </c>
      <c r="G8631">
        <v>1124</v>
      </c>
      <c r="H8631">
        <v>2</v>
      </c>
      <c r="I8631">
        <v>354</v>
      </c>
      <c r="J8631" t="s">
        <v>167</v>
      </c>
      <c r="K8631" t="s">
        <v>1576</v>
      </c>
      <c r="L8631">
        <v>34</v>
      </c>
      <c r="M8631" t="s">
        <v>30</v>
      </c>
      <c r="N8631" t="s">
        <v>95</v>
      </c>
      <c r="O8631">
        <v>605</v>
      </c>
      <c r="P8631" t="s">
        <v>4585</v>
      </c>
      <c r="S8631" t="s">
        <v>40</v>
      </c>
      <c r="T8631" t="s">
        <v>41</v>
      </c>
      <c r="U8631">
        <v>354</v>
      </c>
      <c r="Y8631" t="s">
        <v>11964</v>
      </c>
      <c r="AA8631">
        <v>34.119900000000001</v>
      </c>
      <c r="AB8631">
        <v>-118.2431</v>
      </c>
      <c r="AC8631">
        <f t="shared" si="134"/>
        <v>0</v>
      </c>
    </row>
    <row r="8632" spans="1:29" x14ac:dyDescent="0.35">
      <c r="A8632">
        <v>220917386</v>
      </c>
      <c r="B8632" s="1">
        <v>44911</v>
      </c>
      <c r="C8632" s="1">
        <v>44911</v>
      </c>
      <c r="D8632">
        <v>745</v>
      </c>
      <c r="E8632">
        <v>9</v>
      </c>
      <c r="F8632" t="s">
        <v>49</v>
      </c>
      <c r="G8632">
        <v>985</v>
      </c>
      <c r="H8632">
        <v>2</v>
      </c>
      <c r="I8632">
        <v>740</v>
      </c>
      <c r="J8632" t="s">
        <v>224</v>
      </c>
      <c r="K8632" t="s">
        <v>456</v>
      </c>
      <c r="L8632">
        <v>60</v>
      </c>
      <c r="M8632" t="s">
        <v>94</v>
      </c>
      <c r="N8632" t="s">
        <v>95</v>
      </c>
      <c r="O8632">
        <v>101</v>
      </c>
      <c r="P8632" t="s">
        <v>32</v>
      </c>
      <c r="S8632" t="s">
        <v>40</v>
      </c>
      <c r="T8632" t="s">
        <v>41</v>
      </c>
      <c r="U8632">
        <v>740</v>
      </c>
      <c r="Y8632" t="s">
        <v>11965</v>
      </c>
      <c r="AA8632">
        <v>34.15</v>
      </c>
      <c r="AB8632">
        <v>-118.44240000000001</v>
      </c>
      <c r="AC8632">
        <f t="shared" si="134"/>
        <v>0</v>
      </c>
    </row>
    <row r="8633" spans="1:29" x14ac:dyDescent="0.35">
      <c r="A8633">
        <v>220111482</v>
      </c>
      <c r="B8633" s="1">
        <v>44683</v>
      </c>
      <c r="C8633" s="1">
        <v>44682</v>
      </c>
      <c r="D8633">
        <v>2230</v>
      </c>
      <c r="E8633">
        <v>1</v>
      </c>
      <c r="F8633" t="s">
        <v>36</v>
      </c>
      <c r="G8633">
        <v>152</v>
      </c>
      <c r="H8633">
        <v>2</v>
      </c>
      <c r="I8633">
        <v>740</v>
      </c>
      <c r="J8633" t="s">
        <v>224</v>
      </c>
      <c r="K8633" t="s">
        <v>11966</v>
      </c>
      <c r="L8633">
        <v>0</v>
      </c>
      <c r="M8633" t="s">
        <v>30</v>
      </c>
      <c r="N8633" t="s">
        <v>31</v>
      </c>
      <c r="O8633">
        <v>203</v>
      </c>
      <c r="P8633" t="s">
        <v>101</v>
      </c>
      <c r="S8633" t="s">
        <v>40</v>
      </c>
      <c r="T8633" t="s">
        <v>41</v>
      </c>
      <c r="U8633">
        <v>740</v>
      </c>
      <c r="Y8633" t="s">
        <v>3840</v>
      </c>
      <c r="AA8633">
        <v>34.0486</v>
      </c>
      <c r="AB8633">
        <v>-118.25709999999999</v>
      </c>
      <c r="AC8633">
        <f t="shared" si="134"/>
        <v>0</v>
      </c>
    </row>
    <row r="8634" spans="1:29" x14ac:dyDescent="0.35">
      <c r="A8634">
        <v>221009592</v>
      </c>
      <c r="B8634" s="1">
        <v>44705</v>
      </c>
      <c r="C8634" s="1">
        <v>44705</v>
      </c>
      <c r="D8634">
        <v>1215</v>
      </c>
      <c r="E8634">
        <v>10</v>
      </c>
      <c r="F8634" t="s">
        <v>103</v>
      </c>
      <c r="G8634">
        <v>1075</v>
      </c>
      <c r="H8634">
        <v>2</v>
      </c>
      <c r="I8634">
        <v>624</v>
      </c>
      <c r="J8634" t="s">
        <v>171</v>
      </c>
      <c r="K8634" t="s">
        <v>11967</v>
      </c>
      <c r="L8634">
        <v>37</v>
      </c>
      <c r="M8634" t="s">
        <v>30</v>
      </c>
      <c r="N8634" t="s">
        <v>163</v>
      </c>
      <c r="O8634">
        <v>402</v>
      </c>
      <c r="P8634" t="s">
        <v>195</v>
      </c>
      <c r="Q8634">
        <v>400</v>
      </c>
      <c r="R8634" t="s">
        <v>143</v>
      </c>
      <c r="S8634" t="s">
        <v>33</v>
      </c>
      <c r="T8634" t="s">
        <v>34</v>
      </c>
      <c r="U8634">
        <v>624</v>
      </c>
      <c r="Y8634" t="s">
        <v>9961</v>
      </c>
      <c r="AA8634">
        <v>34.1629</v>
      </c>
      <c r="AB8634">
        <v>-118.5202</v>
      </c>
      <c r="AC8634">
        <f t="shared" si="134"/>
        <v>1</v>
      </c>
    </row>
    <row r="8635" spans="1:29" x14ac:dyDescent="0.35">
      <c r="A8635">
        <v>220909715</v>
      </c>
      <c r="B8635" s="1">
        <v>44710</v>
      </c>
      <c r="C8635" s="1">
        <v>44708</v>
      </c>
      <c r="D8635">
        <v>1030</v>
      </c>
      <c r="E8635">
        <v>9</v>
      </c>
      <c r="F8635" t="s">
        <v>49</v>
      </c>
      <c r="G8635">
        <v>901</v>
      </c>
      <c r="H8635">
        <v>2</v>
      </c>
      <c r="I8635">
        <v>954</v>
      </c>
      <c r="J8635" t="s">
        <v>11968</v>
      </c>
      <c r="K8635" t="s">
        <v>11969</v>
      </c>
      <c r="L8635">
        <v>11</v>
      </c>
      <c r="M8635" t="s">
        <v>30</v>
      </c>
      <c r="N8635" t="s">
        <v>46</v>
      </c>
      <c r="O8635">
        <v>720</v>
      </c>
      <c r="P8635" t="s">
        <v>767</v>
      </c>
      <c r="S8635" t="s">
        <v>40</v>
      </c>
      <c r="T8635" t="s">
        <v>41</v>
      </c>
      <c r="U8635">
        <v>954</v>
      </c>
      <c r="Y8635" t="s">
        <v>9208</v>
      </c>
      <c r="AA8635">
        <v>34.208500000000001</v>
      </c>
      <c r="AB8635">
        <v>-118.4662</v>
      </c>
      <c r="AC8635">
        <f t="shared" si="134"/>
        <v>0</v>
      </c>
    </row>
    <row r="8636" spans="1:29" x14ac:dyDescent="0.35">
      <c r="A8636">
        <v>221813096</v>
      </c>
      <c r="B8636" s="1">
        <v>44734</v>
      </c>
      <c r="C8636" s="1">
        <v>44714</v>
      </c>
      <c r="D8636">
        <v>14</v>
      </c>
      <c r="E8636">
        <v>18</v>
      </c>
      <c r="F8636" t="s">
        <v>10516</v>
      </c>
      <c r="G8636">
        <v>1837</v>
      </c>
      <c r="H8636">
        <v>2</v>
      </c>
      <c r="I8636">
        <v>354</v>
      </c>
      <c r="J8636" t="s">
        <v>167</v>
      </c>
      <c r="K8636" t="s">
        <v>11970</v>
      </c>
      <c r="L8636">
        <v>47</v>
      </c>
      <c r="M8636" t="s">
        <v>30</v>
      </c>
      <c r="N8636" t="s">
        <v>163</v>
      </c>
      <c r="O8636">
        <v>501</v>
      </c>
      <c r="P8636" t="s">
        <v>164</v>
      </c>
      <c r="S8636" t="s">
        <v>40</v>
      </c>
      <c r="T8636" t="s">
        <v>41</v>
      </c>
      <c r="U8636">
        <v>354</v>
      </c>
      <c r="Y8636" t="s">
        <v>11971</v>
      </c>
      <c r="AA8636">
        <v>33.937899999999999</v>
      </c>
      <c r="AB8636">
        <v>-118.2407</v>
      </c>
      <c r="AC8636">
        <f t="shared" si="134"/>
        <v>0</v>
      </c>
    </row>
    <row r="8637" spans="1:29" x14ac:dyDescent="0.35">
      <c r="A8637">
        <v>220221372</v>
      </c>
      <c r="B8637" s="1">
        <v>44905</v>
      </c>
      <c r="C8637" s="1">
        <v>44905</v>
      </c>
      <c r="D8637">
        <v>35</v>
      </c>
      <c r="E8637">
        <v>2</v>
      </c>
      <c r="F8637" t="s">
        <v>56</v>
      </c>
      <c r="G8637">
        <v>236</v>
      </c>
      <c r="H8637">
        <v>2</v>
      </c>
      <c r="I8637">
        <v>624</v>
      </c>
      <c r="J8637" t="s">
        <v>171</v>
      </c>
      <c r="K8637" t="s">
        <v>11972</v>
      </c>
      <c r="L8637">
        <v>34</v>
      </c>
      <c r="M8637" t="s">
        <v>30</v>
      </c>
      <c r="N8637" t="s">
        <v>95</v>
      </c>
      <c r="O8637">
        <v>202</v>
      </c>
      <c r="P8637" t="s">
        <v>1970</v>
      </c>
      <c r="Q8637">
        <v>400</v>
      </c>
      <c r="R8637" t="s">
        <v>143</v>
      </c>
      <c r="S8637" t="s">
        <v>40</v>
      </c>
      <c r="T8637" t="s">
        <v>41</v>
      </c>
      <c r="U8637">
        <v>624</v>
      </c>
      <c r="Y8637" t="s">
        <v>11973</v>
      </c>
      <c r="AA8637">
        <v>34.064700000000002</v>
      </c>
      <c r="AB8637">
        <v>-118.2658</v>
      </c>
      <c r="AC8637">
        <f t="shared" si="134"/>
        <v>0</v>
      </c>
    </row>
    <row r="8638" spans="1:29" x14ac:dyDescent="0.35">
      <c r="A8638">
        <v>221401393</v>
      </c>
      <c r="B8638" s="1">
        <v>44913</v>
      </c>
      <c r="C8638" s="1">
        <v>44912</v>
      </c>
      <c r="D8638">
        <v>1845</v>
      </c>
      <c r="E8638">
        <v>14</v>
      </c>
      <c r="F8638" t="s">
        <v>10500</v>
      </c>
      <c r="G8638">
        <v>1464</v>
      </c>
      <c r="H8638">
        <v>1</v>
      </c>
      <c r="I8638">
        <v>310</v>
      </c>
      <c r="J8638" t="s">
        <v>71</v>
      </c>
      <c r="K8638" t="s">
        <v>3672</v>
      </c>
      <c r="L8638">
        <v>66</v>
      </c>
      <c r="M8638" t="s">
        <v>30</v>
      </c>
      <c r="N8638" t="s">
        <v>95</v>
      </c>
      <c r="O8638">
        <v>507</v>
      </c>
      <c r="P8638" t="s">
        <v>169</v>
      </c>
      <c r="S8638" t="s">
        <v>40</v>
      </c>
      <c r="T8638" t="s">
        <v>41</v>
      </c>
      <c r="U8638">
        <v>310</v>
      </c>
      <c r="Y8638" t="s">
        <v>11974</v>
      </c>
      <c r="AA8638">
        <v>33.972000000000001</v>
      </c>
      <c r="AB8638">
        <v>-118.4218</v>
      </c>
      <c r="AC8638">
        <f t="shared" si="134"/>
        <v>0</v>
      </c>
    </row>
    <row r="8639" spans="1:29" x14ac:dyDescent="0.35">
      <c r="A8639">
        <v>221716754</v>
      </c>
      <c r="B8639" s="1">
        <v>44892</v>
      </c>
      <c r="C8639" s="1">
        <v>44891</v>
      </c>
      <c r="D8639">
        <v>1</v>
      </c>
      <c r="E8639">
        <v>17</v>
      </c>
      <c r="F8639" t="s">
        <v>10498</v>
      </c>
      <c r="G8639">
        <v>1785</v>
      </c>
      <c r="H8639">
        <v>1</v>
      </c>
      <c r="I8639">
        <v>330</v>
      </c>
      <c r="J8639" t="s">
        <v>37</v>
      </c>
      <c r="K8639" t="s">
        <v>11975</v>
      </c>
      <c r="L8639">
        <v>28</v>
      </c>
      <c r="M8639" t="s">
        <v>30</v>
      </c>
      <c r="N8639" t="s">
        <v>163</v>
      </c>
      <c r="O8639">
        <v>504</v>
      </c>
      <c r="P8639" t="s">
        <v>673</v>
      </c>
      <c r="S8639" t="s">
        <v>40</v>
      </c>
      <c r="T8639" t="s">
        <v>41</v>
      </c>
      <c r="U8639">
        <v>330</v>
      </c>
      <c r="Y8639" t="s">
        <v>11976</v>
      </c>
      <c r="AA8639">
        <v>34.230800000000002</v>
      </c>
      <c r="AB8639">
        <v>-118.5324</v>
      </c>
      <c r="AC8639">
        <f t="shared" si="134"/>
        <v>0</v>
      </c>
    </row>
    <row r="8640" spans="1:29" x14ac:dyDescent="0.35">
      <c r="A8640">
        <v>221711303</v>
      </c>
      <c r="B8640" s="1">
        <v>44760</v>
      </c>
      <c r="C8640" s="1">
        <v>44756</v>
      </c>
      <c r="D8640">
        <v>1520</v>
      </c>
      <c r="E8640">
        <v>17</v>
      </c>
      <c r="F8640" t="s">
        <v>10498</v>
      </c>
      <c r="G8640">
        <v>1764</v>
      </c>
      <c r="H8640">
        <v>1</v>
      </c>
      <c r="I8640">
        <v>343</v>
      </c>
      <c r="J8640" t="s">
        <v>50</v>
      </c>
      <c r="K8640" t="s">
        <v>11977</v>
      </c>
      <c r="L8640">
        <v>0</v>
      </c>
      <c r="M8640" t="s">
        <v>46</v>
      </c>
      <c r="N8640" t="s">
        <v>46</v>
      </c>
      <c r="O8640">
        <v>404</v>
      </c>
      <c r="P8640" t="s">
        <v>1637</v>
      </c>
      <c r="S8640" t="s">
        <v>40</v>
      </c>
      <c r="T8640" t="s">
        <v>41</v>
      </c>
      <c r="U8640">
        <v>343</v>
      </c>
      <c r="V8640">
        <v>998</v>
      </c>
      <c r="Y8640" t="s">
        <v>11978</v>
      </c>
      <c r="AA8640">
        <v>34.244</v>
      </c>
      <c r="AB8640">
        <v>-118.5583</v>
      </c>
      <c r="AC8640">
        <f t="shared" si="134"/>
        <v>0</v>
      </c>
    </row>
    <row r="8641" spans="1:29" x14ac:dyDescent="0.35">
      <c r="A8641">
        <v>221004410</v>
      </c>
      <c r="B8641" s="1">
        <v>44573</v>
      </c>
      <c r="C8641" s="1">
        <v>44573</v>
      </c>
      <c r="D8641">
        <v>4</v>
      </c>
      <c r="E8641">
        <v>10</v>
      </c>
      <c r="F8641" t="s">
        <v>103</v>
      </c>
      <c r="G8641">
        <v>1005</v>
      </c>
      <c r="H8641">
        <v>2</v>
      </c>
      <c r="I8641">
        <v>740</v>
      </c>
      <c r="J8641" t="s">
        <v>224</v>
      </c>
      <c r="K8641" t="s">
        <v>11979</v>
      </c>
      <c r="L8641">
        <v>22</v>
      </c>
      <c r="M8641" t="s">
        <v>30</v>
      </c>
      <c r="N8641" t="s">
        <v>95</v>
      </c>
      <c r="O8641">
        <v>121</v>
      </c>
      <c r="P8641" t="s">
        <v>246</v>
      </c>
      <c r="S8641" t="s">
        <v>84</v>
      </c>
      <c r="T8641" t="s">
        <v>85</v>
      </c>
      <c r="U8641">
        <v>740</v>
      </c>
      <c r="Y8641" t="s">
        <v>2280</v>
      </c>
      <c r="Z8641" t="s">
        <v>5917</v>
      </c>
      <c r="AA8641">
        <v>34.208399999999997</v>
      </c>
      <c r="AB8641">
        <v>-118.51860000000001</v>
      </c>
      <c r="AC8641">
        <f t="shared" si="134"/>
        <v>0</v>
      </c>
    </row>
    <row r="8642" spans="1:29" x14ac:dyDescent="0.35">
      <c r="A8642">
        <v>220107798</v>
      </c>
      <c r="B8642" s="1">
        <v>44626</v>
      </c>
      <c r="C8642" s="1">
        <v>44626</v>
      </c>
      <c r="D8642">
        <v>1445</v>
      </c>
      <c r="E8642">
        <v>1</v>
      </c>
      <c r="F8642" t="s">
        <v>36</v>
      </c>
      <c r="G8642">
        <v>161</v>
      </c>
      <c r="H8642">
        <v>2</v>
      </c>
      <c r="I8642">
        <v>740</v>
      </c>
      <c r="J8642" t="s">
        <v>224</v>
      </c>
      <c r="K8642" t="s">
        <v>1450</v>
      </c>
      <c r="L8642">
        <v>31</v>
      </c>
      <c r="M8642" t="s">
        <v>30</v>
      </c>
      <c r="N8642" t="s">
        <v>95</v>
      </c>
      <c r="O8642">
        <v>122</v>
      </c>
      <c r="P8642" t="s">
        <v>275</v>
      </c>
      <c r="S8642" t="s">
        <v>40</v>
      </c>
      <c r="T8642" t="s">
        <v>41</v>
      </c>
      <c r="U8642">
        <v>740</v>
      </c>
      <c r="Y8642" t="s">
        <v>6309</v>
      </c>
      <c r="Z8642" t="s">
        <v>866</v>
      </c>
      <c r="AA8642">
        <v>34.048299999999998</v>
      </c>
      <c r="AB8642">
        <v>-118.26309999999999</v>
      </c>
      <c r="AC8642">
        <f t="shared" si="134"/>
        <v>0</v>
      </c>
    </row>
    <row r="8643" spans="1:29" x14ac:dyDescent="0.35">
      <c r="A8643">
        <v>221806924</v>
      </c>
      <c r="B8643" s="1">
        <v>44625</v>
      </c>
      <c r="C8643" s="1">
        <v>44624</v>
      </c>
      <c r="D8643">
        <v>2249</v>
      </c>
      <c r="E8643">
        <v>18</v>
      </c>
      <c r="F8643" t="s">
        <v>10516</v>
      </c>
      <c r="G8643">
        <v>1871</v>
      </c>
      <c r="H8643">
        <v>2</v>
      </c>
      <c r="I8643">
        <v>940</v>
      </c>
      <c r="J8643" t="s">
        <v>1684</v>
      </c>
      <c r="K8643" t="s">
        <v>11980</v>
      </c>
      <c r="L8643">
        <v>48</v>
      </c>
      <c r="M8643" t="s">
        <v>30</v>
      </c>
      <c r="N8643" t="s">
        <v>95</v>
      </c>
      <c r="O8643">
        <v>501</v>
      </c>
      <c r="P8643" t="s">
        <v>164</v>
      </c>
      <c r="S8643" t="s">
        <v>40</v>
      </c>
      <c r="T8643" t="s">
        <v>41</v>
      </c>
      <c r="U8643">
        <v>940</v>
      </c>
      <c r="Y8643" t="s">
        <v>11981</v>
      </c>
      <c r="AA8643">
        <v>33.8977</v>
      </c>
      <c r="AB8643">
        <v>-118.28570000000001</v>
      </c>
      <c r="AC8643">
        <f t="shared" ref="AC8643:AC8706" si="135">IF(OR((S:S)="CC", S:S="AA",S:S="JA"), 1, 0)</f>
        <v>0</v>
      </c>
    </row>
    <row r="8644" spans="1:29" x14ac:dyDescent="0.35">
      <c r="A8644">
        <v>220114437</v>
      </c>
      <c r="B8644" s="1">
        <v>44730</v>
      </c>
      <c r="C8644" s="1">
        <v>44726</v>
      </c>
      <c r="D8644">
        <v>1</v>
      </c>
      <c r="E8644">
        <v>1</v>
      </c>
      <c r="F8644" t="s">
        <v>36</v>
      </c>
      <c r="G8644">
        <v>152</v>
      </c>
      <c r="H8644">
        <v>1</v>
      </c>
      <c r="I8644">
        <v>341</v>
      </c>
      <c r="J8644" t="s">
        <v>157</v>
      </c>
      <c r="K8644" t="s">
        <v>11374</v>
      </c>
      <c r="L8644">
        <v>30</v>
      </c>
      <c r="M8644" t="s">
        <v>94</v>
      </c>
      <c r="N8644" t="s">
        <v>1233</v>
      </c>
      <c r="O8644">
        <v>207</v>
      </c>
      <c r="P8644" t="s">
        <v>5439</v>
      </c>
      <c r="S8644" t="s">
        <v>40</v>
      </c>
      <c r="T8644" t="s">
        <v>41</v>
      </c>
      <c r="U8644">
        <v>341</v>
      </c>
      <c r="Y8644" t="s">
        <v>1907</v>
      </c>
      <c r="AA8644">
        <v>34.049100000000003</v>
      </c>
      <c r="AB8644">
        <v>-118.25579999999999</v>
      </c>
      <c r="AC8644">
        <f t="shared" si="135"/>
        <v>0</v>
      </c>
    </row>
    <row r="8645" spans="1:29" x14ac:dyDescent="0.35">
      <c r="A8645">
        <v>221822059</v>
      </c>
      <c r="B8645" s="1">
        <v>44907</v>
      </c>
      <c r="C8645" s="1">
        <v>44906</v>
      </c>
      <c r="D8645">
        <v>1800</v>
      </c>
      <c r="E8645">
        <v>18</v>
      </c>
      <c r="F8645" t="s">
        <v>10516</v>
      </c>
      <c r="G8645">
        <v>1837</v>
      </c>
      <c r="H8645">
        <v>1</v>
      </c>
      <c r="I8645">
        <v>510</v>
      </c>
      <c r="J8645" t="s">
        <v>29</v>
      </c>
      <c r="L8645">
        <v>0</v>
      </c>
      <c r="O8645">
        <v>101</v>
      </c>
      <c r="P8645" t="s">
        <v>32</v>
      </c>
      <c r="S8645" t="s">
        <v>40</v>
      </c>
      <c r="T8645" t="s">
        <v>41</v>
      </c>
      <c r="U8645">
        <v>510</v>
      </c>
      <c r="Y8645" t="s">
        <v>11982</v>
      </c>
      <c r="AA8645">
        <v>33.939</v>
      </c>
      <c r="AB8645">
        <v>-118.239</v>
      </c>
      <c r="AC8645">
        <f t="shared" si="135"/>
        <v>0</v>
      </c>
    </row>
    <row r="8646" spans="1:29" x14ac:dyDescent="0.35">
      <c r="A8646">
        <v>221717135</v>
      </c>
      <c r="B8646" s="1">
        <v>44900</v>
      </c>
      <c r="C8646" s="1">
        <v>44897</v>
      </c>
      <c r="D8646">
        <v>1205</v>
      </c>
      <c r="E8646">
        <v>17</v>
      </c>
      <c r="F8646" t="s">
        <v>10498</v>
      </c>
      <c r="G8646">
        <v>1745</v>
      </c>
      <c r="H8646">
        <v>2</v>
      </c>
      <c r="I8646">
        <v>354</v>
      </c>
      <c r="J8646" t="s">
        <v>167</v>
      </c>
      <c r="K8646" t="s">
        <v>1576</v>
      </c>
      <c r="L8646">
        <v>43</v>
      </c>
      <c r="M8646" t="s">
        <v>30</v>
      </c>
      <c r="N8646" t="s">
        <v>95</v>
      </c>
      <c r="O8646">
        <v>501</v>
      </c>
      <c r="P8646" t="s">
        <v>164</v>
      </c>
      <c r="S8646" t="s">
        <v>40</v>
      </c>
      <c r="T8646" t="s">
        <v>41</v>
      </c>
      <c r="U8646">
        <v>354</v>
      </c>
      <c r="Y8646" t="s">
        <v>11983</v>
      </c>
      <c r="AA8646">
        <v>34.261200000000002</v>
      </c>
      <c r="AB8646">
        <v>-118.50579999999999</v>
      </c>
      <c r="AC8646">
        <f t="shared" si="135"/>
        <v>0</v>
      </c>
    </row>
    <row r="8647" spans="1:29" x14ac:dyDescent="0.35">
      <c r="A8647">
        <v>221111895</v>
      </c>
      <c r="B8647" s="1">
        <v>44766</v>
      </c>
      <c r="C8647" s="1">
        <v>44761</v>
      </c>
      <c r="D8647">
        <v>2200</v>
      </c>
      <c r="E8647">
        <v>11</v>
      </c>
      <c r="F8647" t="s">
        <v>64</v>
      </c>
      <c r="G8647">
        <v>1123</v>
      </c>
      <c r="H8647">
        <v>1</v>
      </c>
      <c r="I8647">
        <v>331</v>
      </c>
      <c r="J8647" t="s">
        <v>233</v>
      </c>
      <c r="K8647" t="s">
        <v>237</v>
      </c>
      <c r="L8647">
        <v>37</v>
      </c>
      <c r="M8647" t="s">
        <v>30</v>
      </c>
      <c r="N8647" t="s">
        <v>73</v>
      </c>
      <c r="O8647">
        <v>101</v>
      </c>
      <c r="P8647" t="s">
        <v>32</v>
      </c>
      <c r="S8647" t="s">
        <v>12213</v>
      </c>
      <c r="T8647" t="s">
        <v>41</v>
      </c>
      <c r="U8647">
        <v>331</v>
      </c>
      <c r="Y8647" t="s">
        <v>11984</v>
      </c>
      <c r="AA8647">
        <v>34.116</v>
      </c>
      <c r="AB8647">
        <v>-118.2646</v>
      </c>
      <c r="AC8647">
        <f t="shared" si="135"/>
        <v>1</v>
      </c>
    </row>
    <row r="8648" spans="1:29" x14ac:dyDescent="0.35">
      <c r="A8648">
        <v>222011813</v>
      </c>
      <c r="B8648" s="1">
        <v>44741</v>
      </c>
      <c r="C8648" s="1">
        <v>44741</v>
      </c>
      <c r="D8648">
        <v>2115</v>
      </c>
      <c r="E8648">
        <v>20</v>
      </c>
      <c r="F8648" t="s">
        <v>10529</v>
      </c>
      <c r="G8648">
        <v>2025</v>
      </c>
      <c r="H8648">
        <v>1</v>
      </c>
      <c r="I8648">
        <v>230</v>
      </c>
      <c r="J8648" t="s">
        <v>161</v>
      </c>
      <c r="K8648" t="s">
        <v>11985</v>
      </c>
      <c r="L8648">
        <v>18</v>
      </c>
      <c r="M8648" t="s">
        <v>30</v>
      </c>
      <c r="N8648" t="s">
        <v>95</v>
      </c>
      <c r="O8648">
        <v>101</v>
      </c>
      <c r="P8648" t="s">
        <v>32</v>
      </c>
      <c r="Q8648">
        <v>400</v>
      </c>
      <c r="R8648" t="s">
        <v>143</v>
      </c>
      <c r="S8648" t="s">
        <v>33</v>
      </c>
      <c r="T8648" t="s">
        <v>34</v>
      </c>
      <c r="U8648">
        <v>230</v>
      </c>
      <c r="Y8648" t="s">
        <v>1645</v>
      </c>
      <c r="Z8648" t="s">
        <v>1281</v>
      </c>
      <c r="AA8648">
        <v>34.069000000000003</v>
      </c>
      <c r="AB8648">
        <v>-118.3004</v>
      </c>
      <c r="AC8648">
        <f t="shared" si="135"/>
        <v>1</v>
      </c>
    </row>
    <row r="8649" spans="1:29" x14ac:dyDescent="0.35">
      <c r="A8649">
        <v>220616834</v>
      </c>
      <c r="B8649" s="1">
        <v>44834</v>
      </c>
      <c r="C8649" s="1">
        <v>44832</v>
      </c>
      <c r="D8649">
        <v>2300</v>
      </c>
      <c r="E8649">
        <v>6</v>
      </c>
      <c r="F8649" t="s">
        <v>91</v>
      </c>
      <c r="G8649">
        <v>644</v>
      </c>
      <c r="H8649">
        <v>1</v>
      </c>
      <c r="I8649">
        <v>330</v>
      </c>
      <c r="J8649" t="s">
        <v>37</v>
      </c>
      <c r="K8649" t="s">
        <v>3242</v>
      </c>
      <c r="L8649">
        <v>39</v>
      </c>
      <c r="M8649" t="s">
        <v>30</v>
      </c>
      <c r="N8649" t="s">
        <v>73</v>
      </c>
      <c r="O8649">
        <v>101</v>
      </c>
      <c r="P8649" t="s">
        <v>32</v>
      </c>
      <c r="Q8649">
        <v>400</v>
      </c>
      <c r="R8649" t="s">
        <v>143</v>
      </c>
      <c r="S8649" t="s">
        <v>12213</v>
      </c>
      <c r="T8649" t="s">
        <v>41</v>
      </c>
      <c r="U8649">
        <v>330</v>
      </c>
      <c r="Y8649" t="s">
        <v>3584</v>
      </c>
      <c r="AA8649">
        <v>34.096299999999999</v>
      </c>
      <c r="AB8649">
        <v>-118.35169999999999</v>
      </c>
      <c r="AC8649">
        <f t="shared" si="135"/>
        <v>1</v>
      </c>
    </row>
    <row r="8650" spans="1:29" x14ac:dyDescent="0.35">
      <c r="A8650">
        <v>221225835</v>
      </c>
      <c r="B8650" s="1">
        <v>44917</v>
      </c>
      <c r="C8650" s="1">
        <v>44917</v>
      </c>
      <c r="D8650">
        <v>1332</v>
      </c>
      <c r="E8650">
        <v>12</v>
      </c>
      <c r="F8650" t="s">
        <v>68</v>
      </c>
      <c r="G8650">
        <v>1239</v>
      </c>
      <c r="H8650">
        <v>1</v>
      </c>
      <c r="I8650">
        <v>442</v>
      </c>
      <c r="J8650" t="s">
        <v>179</v>
      </c>
      <c r="K8650" t="s">
        <v>11986</v>
      </c>
      <c r="L8650">
        <v>0</v>
      </c>
      <c r="M8650" t="s">
        <v>46</v>
      </c>
      <c r="N8650" t="s">
        <v>46</v>
      </c>
      <c r="O8650">
        <v>405</v>
      </c>
      <c r="P8650" t="s">
        <v>52</v>
      </c>
      <c r="S8650" t="s">
        <v>12213</v>
      </c>
      <c r="T8650" t="s">
        <v>41</v>
      </c>
      <c r="U8650">
        <v>442</v>
      </c>
      <c r="Y8650" t="s">
        <v>3169</v>
      </c>
      <c r="AA8650">
        <v>33.985599999999998</v>
      </c>
      <c r="AB8650">
        <v>-118.2915</v>
      </c>
      <c r="AC8650">
        <f t="shared" si="135"/>
        <v>1</v>
      </c>
    </row>
    <row r="8651" spans="1:29" x14ac:dyDescent="0.35">
      <c r="A8651">
        <v>222001007</v>
      </c>
      <c r="B8651" s="1">
        <v>44834</v>
      </c>
      <c r="C8651" s="1">
        <v>44834</v>
      </c>
      <c r="D8651">
        <v>1400</v>
      </c>
      <c r="E8651">
        <v>20</v>
      </c>
      <c r="F8651" t="s">
        <v>10529</v>
      </c>
      <c r="G8651">
        <v>2071</v>
      </c>
      <c r="H8651">
        <v>2</v>
      </c>
      <c r="I8651">
        <v>626</v>
      </c>
      <c r="J8651" t="s">
        <v>141</v>
      </c>
      <c r="K8651" t="s">
        <v>11987</v>
      </c>
      <c r="L8651">
        <v>36</v>
      </c>
      <c r="M8651" t="s">
        <v>94</v>
      </c>
      <c r="N8651" t="s">
        <v>163</v>
      </c>
      <c r="O8651">
        <v>501</v>
      </c>
      <c r="P8651" t="s">
        <v>164</v>
      </c>
      <c r="Q8651">
        <v>400</v>
      </c>
      <c r="R8651" t="s">
        <v>143</v>
      </c>
      <c r="S8651" t="s">
        <v>12213</v>
      </c>
      <c r="T8651" t="s">
        <v>41</v>
      </c>
      <c r="U8651">
        <v>626</v>
      </c>
      <c r="Y8651" t="s">
        <v>11988</v>
      </c>
      <c r="AA8651">
        <v>34.045299999999997</v>
      </c>
      <c r="AB8651">
        <v>-118.3145</v>
      </c>
      <c r="AC8651">
        <f t="shared" si="135"/>
        <v>1</v>
      </c>
    </row>
    <row r="8652" spans="1:29" x14ac:dyDescent="0.35">
      <c r="A8652">
        <v>220512675</v>
      </c>
      <c r="B8652" s="1">
        <v>44792</v>
      </c>
      <c r="C8652" s="1">
        <v>44791</v>
      </c>
      <c r="D8652">
        <v>2100</v>
      </c>
      <c r="E8652">
        <v>5</v>
      </c>
      <c r="F8652" t="s">
        <v>98</v>
      </c>
      <c r="G8652">
        <v>509</v>
      </c>
      <c r="H8652">
        <v>1</v>
      </c>
      <c r="I8652">
        <v>510</v>
      </c>
      <c r="J8652" t="s">
        <v>29</v>
      </c>
      <c r="L8652">
        <v>0</v>
      </c>
      <c r="O8652">
        <v>108</v>
      </c>
      <c r="P8652" t="s">
        <v>105</v>
      </c>
      <c r="S8652" t="s">
        <v>12213</v>
      </c>
      <c r="T8652" t="s">
        <v>41</v>
      </c>
      <c r="U8652">
        <v>510</v>
      </c>
      <c r="Y8652" t="s">
        <v>11989</v>
      </c>
      <c r="AA8652">
        <v>33.797800000000002</v>
      </c>
      <c r="AB8652">
        <v>-118.3034</v>
      </c>
      <c r="AC8652">
        <f t="shared" si="135"/>
        <v>1</v>
      </c>
    </row>
    <row r="8653" spans="1:29" x14ac:dyDescent="0.35">
      <c r="A8653">
        <v>220511202</v>
      </c>
      <c r="B8653" s="1">
        <v>44753</v>
      </c>
      <c r="C8653" s="1">
        <v>44752</v>
      </c>
      <c r="D8653">
        <v>1008</v>
      </c>
      <c r="E8653">
        <v>5</v>
      </c>
      <c r="F8653" t="s">
        <v>98</v>
      </c>
      <c r="G8653">
        <v>528</v>
      </c>
      <c r="H8653">
        <v>2</v>
      </c>
      <c r="I8653">
        <v>901</v>
      </c>
      <c r="J8653" t="s">
        <v>210</v>
      </c>
      <c r="K8653" t="s">
        <v>11990</v>
      </c>
      <c r="L8653">
        <v>29</v>
      </c>
      <c r="M8653" t="s">
        <v>94</v>
      </c>
      <c r="N8653" t="s">
        <v>95</v>
      </c>
      <c r="O8653">
        <v>501</v>
      </c>
      <c r="P8653" t="s">
        <v>164</v>
      </c>
      <c r="S8653" t="s">
        <v>12213</v>
      </c>
      <c r="T8653" t="s">
        <v>85</v>
      </c>
      <c r="U8653">
        <v>901</v>
      </c>
      <c r="Y8653" t="s">
        <v>11991</v>
      </c>
      <c r="AA8653">
        <v>33.785400000000003</v>
      </c>
      <c r="AB8653">
        <v>-118.245</v>
      </c>
      <c r="AC8653">
        <f t="shared" si="135"/>
        <v>1</v>
      </c>
    </row>
    <row r="8654" spans="1:29" x14ac:dyDescent="0.35">
      <c r="A8654">
        <v>220206035</v>
      </c>
      <c r="B8654" s="1">
        <v>44609</v>
      </c>
      <c r="C8654" s="1">
        <v>44605</v>
      </c>
      <c r="D8654">
        <v>2300</v>
      </c>
      <c r="E8654">
        <v>2</v>
      </c>
      <c r="F8654" t="s">
        <v>56</v>
      </c>
      <c r="G8654">
        <v>237</v>
      </c>
      <c r="H8654">
        <v>1</v>
      </c>
      <c r="I8654">
        <v>510</v>
      </c>
      <c r="J8654" t="s">
        <v>29</v>
      </c>
      <c r="L8654">
        <v>0</v>
      </c>
      <c r="O8654">
        <v>101</v>
      </c>
      <c r="P8654" t="s">
        <v>32</v>
      </c>
      <c r="S8654" t="s">
        <v>12213</v>
      </c>
      <c r="T8654" t="s">
        <v>41</v>
      </c>
      <c r="U8654">
        <v>510</v>
      </c>
      <c r="Y8654" t="s">
        <v>11992</v>
      </c>
      <c r="Z8654" t="s">
        <v>11993</v>
      </c>
      <c r="AA8654">
        <v>34.064599999999999</v>
      </c>
      <c r="AB8654">
        <v>-118.26300000000001</v>
      </c>
      <c r="AC8654">
        <f t="shared" si="135"/>
        <v>1</v>
      </c>
    </row>
    <row r="8655" spans="1:29" x14ac:dyDescent="0.35">
      <c r="A8655">
        <v>221914728</v>
      </c>
      <c r="B8655" s="1">
        <v>44826</v>
      </c>
      <c r="C8655" s="1">
        <v>44825</v>
      </c>
      <c r="D8655">
        <v>2100</v>
      </c>
      <c r="E8655">
        <v>19</v>
      </c>
      <c r="F8655" t="s">
        <v>10514</v>
      </c>
      <c r="G8655">
        <v>1962</v>
      </c>
      <c r="H8655">
        <v>1</v>
      </c>
      <c r="I8655">
        <v>761</v>
      </c>
      <c r="J8655" t="s">
        <v>403</v>
      </c>
      <c r="K8655" t="s">
        <v>11994</v>
      </c>
      <c r="L8655">
        <v>32</v>
      </c>
      <c r="M8655" t="s">
        <v>30</v>
      </c>
      <c r="N8655" t="s">
        <v>95</v>
      </c>
      <c r="O8655">
        <v>101</v>
      </c>
      <c r="P8655" t="s">
        <v>32</v>
      </c>
      <c r="Q8655">
        <v>102</v>
      </c>
      <c r="R8655" t="s">
        <v>219</v>
      </c>
      <c r="S8655" t="s">
        <v>12213</v>
      </c>
      <c r="T8655" t="s">
        <v>41</v>
      </c>
      <c r="U8655">
        <v>761</v>
      </c>
      <c r="V8655">
        <v>930</v>
      </c>
      <c r="Y8655" t="s">
        <v>11995</v>
      </c>
      <c r="Z8655" t="s">
        <v>118</v>
      </c>
      <c r="AA8655">
        <v>34.235500000000002</v>
      </c>
      <c r="AB8655">
        <v>-118.4675</v>
      </c>
      <c r="AC8655">
        <f t="shared" si="135"/>
        <v>1</v>
      </c>
    </row>
    <row r="8656" spans="1:29" x14ac:dyDescent="0.35">
      <c r="A8656">
        <v>220604219</v>
      </c>
      <c r="B8656" s="1">
        <v>44567</v>
      </c>
      <c r="C8656" s="1">
        <v>44566</v>
      </c>
      <c r="D8656">
        <v>2100</v>
      </c>
      <c r="E8656">
        <v>6</v>
      </c>
      <c r="F8656" t="s">
        <v>91</v>
      </c>
      <c r="G8656">
        <v>666</v>
      </c>
      <c r="H8656">
        <v>1</v>
      </c>
      <c r="I8656">
        <v>420</v>
      </c>
      <c r="J8656" t="s">
        <v>352</v>
      </c>
      <c r="L8656">
        <v>0</v>
      </c>
      <c r="O8656">
        <v>101</v>
      </c>
      <c r="P8656" t="s">
        <v>32</v>
      </c>
      <c r="S8656" t="s">
        <v>12213</v>
      </c>
      <c r="T8656" t="s">
        <v>41</v>
      </c>
      <c r="U8656">
        <v>420</v>
      </c>
      <c r="Y8656" t="s">
        <v>7428</v>
      </c>
      <c r="AA8656">
        <v>34.092599999999997</v>
      </c>
      <c r="AB8656">
        <v>-118.3245</v>
      </c>
      <c r="AC8656">
        <f t="shared" si="135"/>
        <v>1</v>
      </c>
    </row>
    <row r="8657" spans="1:29" x14ac:dyDescent="0.35">
      <c r="A8657">
        <v>220204162</v>
      </c>
      <c r="B8657" s="1">
        <v>44565</v>
      </c>
      <c r="C8657" s="1">
        <v>44565</v>
      </c>
      <c r="D8657">
        <v>1000</v>
      </c>
      <c r="E8657">
        <v>2</v>
      </c>
      <c r="F8657" t="s">
        <v>56</v>
      </c>
      <c r="G8657">
        <v>215</v>
      </c>
      <c r="H8657">
        <v>2</v>
      </c>
      <c r="I8657">
        <v>662</v>
      </c>
      <c r="J8657" t="s">
        <v>191</v>
      </c>
      <c r="K8657" t="s">
        <v>11996</v>
      </c>
      <c r="L8657">
        <v>39</v>
      </c>
      <c r="M8657" t="s">
        <v>94</v>
      </c>
      <c r="N8657" t="s">
        <v>95</v>
      </c>
      <c r="O8657">
        <v>101</v>
      </c>
      <c r="P8657" t="s">
        <v>32</v>
      </c>
      <c r="S8657" t="s">
        <v>12213</v>
      </c>
      <c r="T8657" t="s">
        <v>85</v>
      </c>
      <c r="U8657">
        <v>662</v>
      </c>
      <c r="Y8657" t="s">
        <v>11997</v>
      </c>
      <c r="AA8657">
        <v>34.077800000000003</v>
      </c>
      <c r="AB8657">
        <v>-118.2801</v>
      </c>
      <c r="AC8657">
        <f t="shared" si="135"/>
        <v>1</v>
      </c>
    </row>
    <row r="8658" spans="1:29" x14ac:dyDescent="0.35">
      <c r="A8658">
        <v>220705681</v>
      </c>
      <c r="B8658" s="1">
        <v>44606</v>
      </c>
      <c r="C8658" s="1">
        <v>44606</v>
      </c>
      <c r="D8658">
        <v>1815</v>
      </c>
      <c r="E8658">
        <v>7</v>
      </c>
      <c r="F8658" t="s">
        <v>28</v>
      </c>
      <c r="G8658">
        <v>722</v>
      </c>
      <c r="H8658">
        <v>1</v>
      </c>
      <c r="I8658">
        <v>440</v>
      </c>
      <c r="J8658" t="s">
        <v>213</v>
      </c>
      <c r="K8658" t="s">
        <v>8673</v>
      </c>
      <c r="L8658">
        <v>0</v>
      </c>
      <c r="M8658" t="s">
        <v>46</v>
      </c>
      <c r="N8658" t="s">
        <v>46</v>
      </c>
      <c r="O8658">
        <v>203</v>
      </c>
      <c r="P8658" t="s">
        <v>101</v>
      </c>
      <c r="S8658" t="s">
        <v>12213</v>
      </c>
      <c r="T8658" t="s">
        <v>41</v>
      </c>
      <c r="U8658">
        <v>440</v>
      </c>
      <c r="V8658">
        <v>442</v>
      </c>
      <c r="Y8658" t="s">
        <v>181</v>
      </c>
      <c r="AA8658">
        <v>34.076099999999997</v>
      </c>
      <c r="AB8658">
        <v>-118.3732</v>
      </c>
      <c r="AC8658">
        <f t="shared" si="135"/>
        <v>1</v>
      </c>
    </row>
    <row r="8659" spans="1:29" x14ac:dyDescent="0.35">
      <c r="A8659">
        <v>221211992</v>
      </c>
      <c r="B8659" s="1">
        <v>44696</v>
      </c>
      <c r="C8659" s="1">
        <v>44695</v>
      </c>
      <c r="D8659">
        <v>1530</v>
      </c>
      <c r="E8659">
        <v>12</v>
      </c>
      <c r="F8659" t="s">
        <v>68</v>
      </c>
      <c r="G8659">
        <v>1259</v>
      </c>
      <c r="H8659">
        <v>1</v>
      </c>
      <c r="I8659">
        <v>231</v>
      </c>
      <c r="J8659" t="s">
        <v>1001</v>
      </c>
      <c r="K8659" t="s">
        <v>11998</v>
      </c>
      <c r="L8659">
        <v>0</v>
      </c>
      <c r="M8659" t="s">
        <v>46</v>
      </c>
      <c r="N8659" t="s">
        <v>46</v>
      </c>
      <c r="O8659">
        <v>103</v>
      </c>
      <c r="P8659" t="s">
        <v>146</v>
      </c>
      <c r="Q8659">
        <v>307</v>
      </c>
      <c r="R8659" t="s">
        <v>2276</v>
      </c>
      <c r="S8659" t="s">
        <v>12213</v>
      </c>
      <c r="T8659" t="s">
        <v>34</v>
      </c>
      <c r="U8659">
        <v>231</v>
      </c>
      <c r="Y8659" t="s">
        <v>3450</v>
      </c>
      <c r="Z8659" t="s">
        <v>439</v>
      </c>
      <c r="AA8659">
        <v>33.971200000000003</v>
      </c>
      <c r="AB8659">
        <v>-118.2608</v>
      </c>
      <c r="AC8659">
        <f t="shared" si="135"/>
        <v>1</v>
      </c>
    </row>
    <row r="8660" spans="1:29" x14ac:dyDescent="0.35">
      <c r="A8660">
        <v>221713231</v>
      </c>
      <c r="B8660" s="1">
        <v>44810</v>
      </c>
      <c r="C8660" s="1">
        <v>44576</v>
      </c>
      <c r="D8660">
        <v>2000</v>
      </c>
      <c r="E8660">
        <v>17</v>
      </c>
      <c r="F8660" t="s">
        <v>10498</v>
      </c>
      <c r="G8660">
        <v>1798</v>
      </c>
      <c r="H8660">
        <v>2</v>
      </c>
      <c r="I8660">
        <v>860</v>
      </c>
      <c r="J8660" t="s">
        <v>2220</v>
      </c>
      <c r="K8660" t="s">
        <v>11999</v>
      </c>
      <c r="L8660">
        <v>11</v>
      </c>
      <c r="M8660" t="s">
        <v>94</v>
      </c>
      <c r="N8660" t="s">
        <v>95</v>
      </c>
      <c r="O8660">
        <v>501</v>
      </c>
      <c r="P8660" t="s">
        <v>164</v>
      </c>
      <c r="Q8660">
        <v>400</v>
      </c>
      <c r="R8660" t="s">
        <v>143</v>
      </c>
      <c r="S8660" t="s">
        <v>12213</v>
      </c>
      <c r="T8660" t="s">
        <v>41</v>
      </c>
      <c r="U8660">
        <v>860</v>
      </c>
      <c r="Y8660" t="s">
        <v>12000</v>
      </c>
      <c r="AA8660">
        <v>34.231999999999999</v>
      </c>
      <c r="AB8660">
        <v>-118.48399999999999</v>
      </c>
      <c r="AC8660">
        <f t="shared" si="135"/>
        <v>1</v>
      </c>
    </row>
    <row r="8661" spans="1:29" x14ac:dyDescent="0.35">
      <c r="A8661">
        <v>220709449</v>
      </c>
      <c r="B8661" s="1">
        <v>44700</v>
      </c>
      <c r="C8661" s="1">
        <v>44700</v>
      </c>
      <c r="D8661">
        <v>2300</v>
      </c>
      <c r="E8661">
        <v>7</v>
      </c>
      <c r="F8661" t="s">
        <v>28</v>
      </c>
      <c r="G8661">
        <v>782</v>
      </c>
      <c r="H8661">
        <v>1</v>
      </c>
      <c r="I8661">
        <v>420</v>
      </c>
      <c r="J8661" t="s">
        <v>352</v>
      </c>
      <c r="K8661" t="s">
        <v>12001</v>
      </c>
      <c r="L8661">
        <v>28</v>
      </c>
      <c r="M8661" t="s">
        <v>30</v>
      </c>
      <c r="N8661" t="s">
        <v>73</v>
      </c>
      <c r="O8661">
        <v>104</v>
      </c>
      <c r="P8661" t="s">
        <v>201</v>
      </c>
      <c r="S8661" t="s">
        <v>12213</v>
      </c>
      <c r="T8661" t="s">
        <v>41</v>
      </c>
      <c r="U8661">
        <v>420</v>
      </c>
      <c r="Y8661" t="s">
        <v>12002</v>
      </c>
      <c r="AA8661">
        <v>34.042499999999997</v>
      </c>
      <c r="AB8661">
        <v>-118.3648</v>
      </c>
      <c r="AC8661">
        <f t="shared" si="135"/>
        <v>1</v>
      </c>
    </row>
    <row r="8662" spans="1:29" x14ac:dyDescent="0.35">
      <c r="A8662">
        <v>220711421</v>
      </c>
      <c r="B8662" s="1">
        <v>44751</v>
      </c>
      <c r="C8662" s="1">
        <v>44738</v>
      </c>
      <c r="D8662">
        <v>1500</v>
      </c>
      <c r="E8662">
        <v>7</v>
      </c>
      <c r="F8662" t="s">
        <v>28</v>
      </c>
      <c r="G8662">
        <v>767</v>
      </c>
      <c r="H8662">
        <v>1</v>
      </c>
      <c r="I8662">
        <v>310</v>
      </c>
      <c r="J8662" t="s">
        <v>71</v>
      </c>
      <c r="K8662" t="s">
        <v>12003</v>
      </c>
      <c r="L8662">
        <v>65</v>
      </c>
      <c r="M8662" t="s">
        <v>94</v>
      </c>
      <c r="N8662" t="s">
        <v>1145</v>
      </c>
      <c r="O8662">
        <v>501</v>
      </c>
      <c r="P8662" t="s">
        <v>164</v>
      </c>
      <c r="S8662" t="s">
        <v>12213</v>
      </c>
      <c r="T8662" t="s">
        <v>41</v>
      </c>
      <c r="U8662">
        <v>310</v>
      </c>
      <c r="Y8662" t="s">
        <v>12004</v>
      </c>
      <c r="AA8662">
        <v>34.046399999999998</v>
      </c>
      <c r="AB8662">
        <v>-118.3252</v>
      </c>
      <c r="AC8662">
        <f t="shared" si="135"/>
        <v>1</v>
      </c>
    </row>
    <row r="8663" spans="1:29" x14ac:dyDescent="0.35">
      <c r="A8663">
        <v>220618918</v>
      </c>
      <c r="B8663" s="1">
        <v>44878</v>
      </c>
      <c r="C8663" s="1">
        <v>44878</v>
      </c>
      <c r="D8663">
        <v>2030</v>
      </c>
      <c r="E8663">
        <v>6</v>
      </c>
      <c r="F8663" t="s">
        <v>91</v>
      </c>
      <c r="G8663">
        <v>632</v>
      </c>
      <c r="H8663">
        <v>2</v>
      </c>
      <c r="I8663">
        <v>626</v>
      </c>
      <c r="J8663" t="s">
        <v>141</v>
      </c>
      <c r="K8663" t="s">
        <v>12005</v>
      </c>
      <c r="L8663">
        <v>25</v>
      </c>
      <c r="M8663" t="s">
        <v>94</v>
      </c>
      <c r="N8663" t="s">
        <v>73</v>
      </c>
      <c r="O8663">
        <v>501</v>
      </c>
      <c r="P8663" t="s">
        <v>164</v>
      </c>
      <c r="Q8663">
        <v>400</v>
      </c>
      <c r="R8663" t="s">
        <v>143</v>
      </c>
      <c r="S8663" t="s">
        <v>84</v>
      </c>
      <c r="T8663" t="s">
        <v>85</v>
      </c>
      <c r="U8663">
        <v>626</v>
      </c>
      <c r="Y8663" t="s">
        <v>12006</v>
      </c>
      <c r="AA8663">
        <v>34.107799999999997</v>
      </c>
      <c r="AB8663">
        <v>-118.3904</v>
      </c>
      <c r="AC8663">
        <f t="shared" si="135"/>
        <v>0</v>
      </c>
    </row>
    <row r="8664" spans="1:29" x14ac:dyDescent="0.35">
      <c r="A8664">
        <v>222015324</v>
      </c>
      <c r="B8664" s="1">
        <v>44831</v>
      </c>
      <c r="C8664" s="1">
        <v>44830</v>
      </c>
      <c r="D8664">
        <v>1930</v>
      </c>
      <c r="E8664">
        <v>20</v>
      </c>
      <c r="F8664" t="s">
        <v>10529</v>
      </c>
      <c r="G8664">
        <v>2034</v>
      </c>
      <c r="H8664">
        <v>2</v>
      </c>
      <c r="I8664">
        <v>956</v>
      </c>
      <c r="J8664" t="s">
        <v>328</v>
      </c>
      <c r="K8664" t="s">
        <v>12007</v>
      </c>
      <c r="L8664">
        <v>25</v>
      </c>
      <c r="M8664" t="s">
        <v>94</v>
      </c>
      <c r="N8664" t="s">
        <v>173</v>
      </c>
      <c r="O8664">
        <v>502</v>
      </c>
      <c r="P8664" t="s">
        <v>47</v>
      </c>
      <c r="S8664" t="s">
        <v>84</v>
      </c>
      <c r="T8664" t="s">
        <v>85</v>
      </c>
      <c r="U8664">
        <v>956</v>
      </c>
      <c r="Y8664" t="s">
        <v>11555</v>
      </c>
      <c r="AA8664">
        <v>34.061700000000002</v>
      </c>
      <c r="AB8664">
        <v>-118.3004</v>
      </c>
      <c r="AC8664">
        <f t="shared" si="135"/>
        <v>0</v>
      </c>
    </row>
    <row r="8665" spans="1:29" x14ac:dyDescent="0.35">
      <c r="A8665">
        <v>221514715</v>
      </c>
      <c r="B8665" s="1">
        <v>44812</v>
      </c>
      <c r="C8665" s="1">
        <v>44810</v>
      </c>
      <c r="D8665">
        <v>1335</v>
      </c>
      <c r="E8665">
        <v>15</v>
      </c>
      <c r="F8665" t="s">
        <v>10519</v>
      </c>
      <c r="G8665">
        <v>1581</v>
      </c>
      <c r="H8665">
        <v>1</v>
      </c>
      <c r="I8665">
        <v>331</v>
      </c>
      <c r="J8665" t="s">
        <v>233</v>
      </c>
      <c r="K8665" t="s">
        <v>2947</v>
      </c>
      <c r="L8665">
        <v>65</v>
      </c>
      <c r="M8665" t="s">
        <v>30</v>
      </c>
      <c r="N8665" t="s">
        <v>73</v>
      </c>
      <c r="O8665">
        <v>101</v>
      </c>
      <c r="P8665" t="s">
        <v>32</v>
      </c>
      <c r="S8665" t="s">
        <v>40</v>
      </c>
      <c r="T8665" t="s">
        <v>41</v>
      </c>
      <c r="U8665">
        <v>331</v>
      </c>
      <c r="Y8665" t="s">
        <v>12008</v>
      </c>
      <c r="AA8665">
        <v>34.145400000000002</v>
      </c>
      <c r="AB8665">
        <v>-118.40309999999999</v>
      </c>
      <c r="AC8665">
        <f t="shared" si="135"/>
        <v>0</v>
      </c>
    </row>
    <row r="8666" spans="1:29" x14ac:dyDescent="0.35">
      <c r="A8666">
        <v>220505397</v>
      </c>
      <c r="B8666" s="1">
        <v>44596</v>
      </c>
      <c r="C8666" s="1">
        <v>44595</v>
      </c>
      <c r="D8666">
        <v>1930</v>
      </c>
      <c r="E8666">
        <v>5</v>
      </c>
      <c r="F8666" t="s">
        <v>98</v>
      </c>
      <c r="G8666">
        <v>541</v>
      </c>
      <c r="H8666">
        <v>1</v>
      </c>
      <c r="I8666">
        <v>330</v>
      </c>
      <c r="J8666" t="s">
        <v>37</v>
      </c>
      <c r="K8666" t="s">
        <v>12009</v>
      </c>
      <c r="L8666">
        <v>40</v>
      </c>
      <c r="M8666" t="s">
        <v>30</v>
      </c>
      <c r="N8666" t="s">
        <v>95</v>
      </c>
      <c r="O8666">
        <v>101</v>
      </c>
      <c r="P8666" t="s">
        <v>32</v>
      </c>
      <c r="S8666" t="s">
        <v>40</v>
      </c>
      <c r="T8666" t="s">
        <v>41</v>
      </c>
      <c r="U8666">
        <v>330</v>
      </c>
      <c r="Y8666" t="s">
        <v>99</v>
      </c>
      <c r="AA8666">
        <v>33.755299999999998</v>
      </c>
      <c r="AB8666">
        <v>-118.3056</v>
      </c>
      <c r="AC8666">
        <f t="shared" si="135"/>
        <v>0</v>
      </c>
    </row>
    <row r="8667" spans="1:29" x14ac:dyDescent="0.35">
      <c r="A8667">
        <v>221913470</v>
      </c>
      <c r="B8667" s="1">
        <v>44793</v>
      </c>
      <c r="C8667" s="1">
        <v>44792</v>
      </c>
      <c r="D8667">
        <v>1018</v>
      </c>
      <c r="E8667">
        <v>19</v>
      </c>
      <c r="F8667" t="s">
        <v>10514</v>
      </c>
      <c r="G8667">
        <v>1954</v>
      </c>
      <c r="H8667">
        <v>1</v>
      </c>
      <c r="I8667">
        <v>442</v>
      </c>
      <c r="J8667" t="s">
        <v>179</v>
      </c>
      <c r="K8667" t="s">
        <v>12010</v>
      </c>
      <c r="L8667">
        <v>46</v>
      </c>
      <c r="M8667" t="s">
        <v>30</v>
      </c>
      <c r="N8667" t="s">
        <v>46</v>
      </c>
      <c r="O8667">
        <v>404</v>
      </c>
      <c r="P8667" t="s">
        <v>1637</v>
      </c>
      <c r="S8667" t="s">
        <v>40</v>
      </c>
      <c r="T8667" t="s">
        <v>41</v>
      </c>
      <c r="U8667">
        <v>442</v>
      </c>
      <c r="Y8667" t="s">
        <v>12011</v>
      </c>
      <c r="AA8667">
        <v>34.257300000000001</v>
      </c>
      <c r="AB8667">
        <v>-118.46729999999999</v>
      </c>
      <c r="AC8667">
        <f t="shared" si="135"/>
        <v>0</v>
      </c>
    </row>
    <row r="8668" spans="1:29" x14ac:dyDescent="0.35">
      <c r="A8668">
        <v>221819822</v>
      </c>
      <c r="B8668" s="1">
        <v>44863</v>
      </c>
      <c r="C8668" s="1">
        <v>44863</v>
      </c>
      <c r="D8668">
        <v>115</v>
      </c>
      <c r="E8668">
        <v>18</v>
      </c>
      <c r="F8668" t="s">
        <v>10516</v>
      </c>
      <c r="G8668">
        <v>1837</v>
      </c>
      <c r="H8668">
        <v>1</v>
      </c>
      <c r="I8668">
        <v>210</v>
      </c>
      <c r="J8668" t="s">
        <v>149</v>
      </c>
      <c r="K8668" t="s">
        <v>12012</v>
      </c>
      <c r="L8668">
        <v>54</v>
      </c>
      <c r="M8668" t="s">
        <v>30</v>
      </c>
      <c r="N8668" t="s">
        <v>95</v>
      </c>
      <c r="O8668">
        <v>101</v>
      </c>
      <c r="P8668" t="s">
        <v>32</v>
      </c>
      <c r="Q8668">
        <v>400</v>
      </c>
      <c r="R8668" t="s">
        <v>143</v>
      </c>
      <c r="S8668" t="s">
        <v>40</v>
      </c>
      <c r="T8668" t="s">
        <v>41</v>
      </c>
      <c r="U8668">
        <v>210</v>
      </c>
      <c r="V8668">
        <v>998</v>
      </c>
      <c r="Y8668" t="s">
        <v>2297</v>
      </c>
      <c r="Z8668" t="s">
        <v>12013</v>
      </c>
      <c r="AA8668">
        <v>33.929499999999997</v>
      </c>
      <c r="AB8668">
        <v>-118.24630000000001</v>
      </c>
      <c r="AC8668">
        <f t="shared" si="135"/>
        <v>0</v>
      </c>
    </row>
    <row r="8669" spans="1:29" x14ac:dyDescent="0.35">
      <c r="A8669">
        <v>220717785</v>
      </c>
      <c r="B8669" s="1">
        <v>44908</v>
      </c>
      <c r="C8669" s="1">
        <v>44907</v>
      </c>
      <c r="D8669">
        <v>1007</v>
      </c>
      <c r="E8669">
        <v>7</v>
      </c>
      <c r="F8669" t="s">
        <v>28</v>
      </c>
      <c r="G8669">
        <v>717</v>
      </c>
      <c r="H8669">
        <v>1</v>
      </c>
      <c r="I8669">
        <v>440</v>
      </c>
      <c r="J8669" t="s">
        <v>213</v>
      </c>
      <c r="K8669" t="s">
        <v>12014</v>
      </c>
      <c r="L8669">
        <v>39</v>
      </c>
      <c r="M8669" t="s">
        <v>94</v>
      </c>
      <c r="N8669" t="s">
        <v>73</v>
      </c>
      <c r="O8669">
        <v>501</v>
      </c>
      <c r="P8669" t="s">
        <v>164</v>
      </c>
      <c r="S8669" t="s">
        <v>40</v>
      </c>
      <c r="T8669" t="s">
        <v>41</v>
      </c>
      <c r="U8669">
        <v>440</v>
      </c>
      <c r="Y8669" t="s">
        <v>12015</v>
      </c>
      <c r="AA8669">
        <v>34.0762</v>
      </c>
      <c r="AB8669">
        <v>-118.3419</v>
      </c>
      <c r="AC8669">
        <f t="shared" si="135"/>
        <v>0</v>
      </c>
    </row>
    <row r="8670" spans="1:29" x14ac:dyDescent="0.35">
      <c r="A8670">
        <v>221600539</v>
      </c>
      <c r="B8670" s="1">
        <v>44601</v>
      </c>
      <c r="C8670" s="1">
        <v>44600</v>
      </c>
      <c r="D8670">
        <v>800</v>
      </c>
      <c r="E8670">
        <v>16</v>
      </c>
      <c r="F8670" t="s">
        <v>10593</v>
      </c>
      <c r="G8670">
        <v>1656</v>
      </c>
      <c r="H8670">
        <v>2</v>
      </c>
      <c r="I8670">
        <v>888</v>
      </c>
      <c r="J8670" t="s">
        <v>250</v>
      </c>
      <c r="K8670" t="s">
        <v>8780</v>
      </c>
      <c r="L8670">
        <v>0</v>
      </c>
      <c r="M8670" t="s">
        <v>46</v>
      </c>
      <c r="N8670" t="s">
        <v>46</v>
      </c>
      <c r="O8670">
        <v>502</v>
      </c>
      <c r="P8670" t="s">
        <v>47</v>
      </c>
      <c r="S8670" t="s">
        <v>40</v>
      </c>
      <c r="T8670" t="s">
        <v>41</v>
      </c>
      <c r="U8670">
        <v>888</v>
      </c>
      <c r="V8670">
        <v>998</v>
      </c>
      <c r="Y8670" t="s">
        <v>12016</v>
      </c>
      <c r="AA8670">
        <v>34.257800000000003</v>
      </c>
      <c r="AB8670">
        <v>-118.31229999999999</v>
      </c>
      <c r="AC8670">
        <f t="shared" si="135"/>
        <v>0</v>
      </c>
    </row>
    <row r="8671" spans="1:29" x14ac:dyDescent="0.35">
      <c r="A8671">
        <v>221406390</v>
      </c>
      <c r="B8671" s="1">
        <v>44612</v>
      </c>
      <c r="C8671" s="1">
        <v>44612</v>
      </c>
      <c r="D8671">
        <v>1715</v>
      </c>
      <c r="E8671">
        <v>14</v>
      </c>
      <c r="F8671" t="s">
        <v>10500</v>
      </c>
      <c r="G8671">
        <v>1453</v>
      </c>
      <c r="H8671">
        <v>1</v>
      </c>
      <c r="I8671">
        <v>330</v>
      </c>
      <c r="J8671" t="s">
        <v>37</v>
      </c>
      <c r="K8671" t="s">
        <v>797</v>
      </c>
      <c r="L8671">
        <v>44</v>
      </c>
      <c r="M8671" t="s">
        <v>30</v>
      </c>
      <c r="N8671" t="s">
        <v>163</v>
      </c>
      <c r="O8671">
        <v>108</v>
      </c>
      <c r="P8671" t="s">
        <v>105</v>
      </c>
      <c r="Q8671">
        <v>500</v>
      </c>
      <c r="R8671" t="s">
        <v>184</v>
      </c>
      <c r="S8671" t="s">
        <v>40</v>
      </c>
      <c r="T8671" t="s">
        <v>41</v>
      </c>
      <c r="U8671">
        <v>330</v>
      </c>
      <c r="Y8671" t="s">
        <v>12017</v>
      </c>
      <c r="AA8671">
        <v>33.990600000000001</v>
      </c>
      <c r="AB8671">
        <v>-118.4391</v>
      </c>
      <c r="AC8671">
        <f t="shared" si="135"/>
        <v>0</v>
      </c>
    </row>
    <row r="8672" spans="1:29" x14ac:dyDescent="0.35">
      <c r="A8672">
        <v>221100588</v>
      </c>
      <c r="B8672" s="1">
        <v>44623</v>
      </c>
      <c r="C8672" s="1">
        <v>44623</v>
      </c>
      <c r="D8672">
        <v>1520</v>
      </c>
      <c r="E8672">
        <v>11</v>
      </c>
      <c r="F8672" t="s">
        <v>64</v>
      </c>
      <c r="G8672">
        <v>1128</v>
      </c>
      <c r="H8672">
        <v>2</v>
      </c>
      <c r="I8672">
        <v>740</v>
      </c>
      <c r="J8672" t="s">
        <v>224</v>
      </c>
      <c r="K8672" t="s">
        <v>12018</v>
      </c>
      <c r="L8672">
        <v>14</v>
      </c>
      <c r="M8672" t="s">
        <v>30</v>
      </c>
      <c r="N8672" t="s">
        <v>95</v>
      </c>
      <c r="O8672">
        <v>101</v>
      </c>
      <c r="P8672" t="s">
        <v>32</v>
      </c>
      <c r="S8672" t="s">
        <v>84</v>
      </c>
      <c r="T8672" t="s">
        <v>85</v>
      </c>
      <c r="U8672">
        <v>740</v>
      </c>
      <c r="V8672">
        <v>998</v>
      </c>
      <c r="Y8672" t="s">
        <v>12019</v>
      </c>
      <c r="AA8672">
        <v>34.118600000000001</v>
      </c>
      <c r="AB8672">
        <v>-118.18049999999999</v>
      </c>
      <c r="AC8672">
        <f t="shared" si="135"/>
        <v>0</v>
      </c>
    </row>
    <row r="8673" spans="1:29" x14ac:dyDescent="0.35">
      <c r="A8673">
        <v>221910340</v>
      </c>
      <c r="B8673" s="1">
        <v>44713</v>
      </c>
      <c r="C8673" s="1">
        <v>44713</v>
      </c>
      <c r="D8673">
        <v>2130</v>
      </c>
      <c r="E8673">
        <v>19</v>
      </c>
      <c r="F8673" t="s">
        <v>10514</v>
      </c>
      <c r="G8673">
        <v>1966</v>
      </c>
      <c r="H8673">
        <v>2</v>
      </c>
      <c r="I8673">
        <v>626</v>
      </c>
      <c r="J8673" t="s">
        <v>141</v>
      </c>
      <c r="K8673" t="s">
        <v>12020</v>
      </c>
      <c r="L8673">
        <v>39</v>
      </c>
      <c r="M8673" t="s">
        <v>94</v>
      </c>
      <c r="N8673" t="s">
        <v>95</v>
      </c>
      <c r="O8673">
        <v>101</v>
      </c>
      <c r="P8673" t="s">
        <v>32</v>
      </c>
      <c r="Q8673">
        <v>400</v>
      </c>
      <c r="R8673" t="s">
        <v>143</v>
      </c>
      <c r="S8673" t="s">
        <v>84</v>
      </c>
      <c r="T8673" t="s">
        <v>85</v>
      </c>
      <c r="U8673">
        <v>626</v>
      </c>
      <c r="Y8673" t="s">
        <v>12021</v>
      </c>
      <c r="AA8673">
        <v>34.241300000000003</v>
      </c>
      <c r="AB8673">
        <v>-118.4477</v>
      </c>
      <c r="AC8673">
        <f t="shared" si="135"/>
        <v>0</v>
      </c>
    </row>
    <row r="8674" spans="1:29" x14ac:dyDescent="0.35">
      <c r="A8674">
        <v>220616359</v>
      </c>
      <c r="B8674" s="1">
        <v>44800</v>
      </c>
      <c r="C8674" s="1">
        <v>44799</v>
      </c>
      <c r="D8674">
        <v>155</v>
      </c>
      <c r="E8674">
        <v>6</v>
      </c>
      <c r="F8674" t="s">
        <v>91</v>
      </c>
      <c r="G8674">
        <v>636</v>
      </c>
      <c r="H8674">
        <v>1</v>
      </c>
      <c r="I8674">
        <v>440</v>
      </c>
      <c r="J8674" t="s">
        <v>213</v>
      </c>
      <c r="K8674" t="s">
        <v>2201</v>
      </c>
      <c r="L8674">
        <v>30</v>
      </c>
      <c r="M8674" t="s">
        <v>30</v>
      </c>
      <c r="N8674" t="s">
        <v>163</v>
      </c>
      <c r="O8674">
        <v>733</v>
      </c>
      <c r="P8674" t="s">
        <v>12022</v>
      </c>
      <c r="S8674" t="s">
        <v>40</v>
      </c>
      <c r="T8674" t="s">
        <v>41</v>
      </c>
      <c r="U8674">
        <v>440</v>
      </c>
      <c r="Y8674" t="s">
        <v>12023</v>
      </c>
      <c r="AA8674">
        <v>34.101599999999998</v>
      </c>
      <c r="AB8674">
        <v>-118.3361</v>
      </c>
      <c r="AC8674">
        <f t="shared" si="135"/>
        <v>0</v>
      </c>
    </row>
    <row r="8675" spans="1:29" x14ac:dyDescent="0.35">
      <c r="A8675">
        <v>221510165</v>
      </c>
      <c r="B8675" s="1">
        <v>44705</v>
      </c>
      <c r="C8675" s="1">
        <v>44703</v>
      </c>
      <c r="D8675">
        <v>1723</v>
      </c>
      <c r="E8675">
        <v>15</v>
      </c>
      <c r="F8675" t="s">
        <v>10519</v>
      </c>
      <c r="G8675">
        <v>1521</v>
      </c>
      <c r="H8675">
        <v>1</v>
      </c>
      <c r="I8675">
        <v>442</v>
      </c>
      <c r="J8675" t="s">
        <v>179</v>
      </c>
      <c r="K8675" t="s">
        <v>3508</v>
      </c>
      <c r="L8675">
        <v>0</v>
      </c>
      <c r="M8675" t="s">
        <v>30</v>
      </c>
      <c r="N8675" t="s">
        <v>31</v>
      </c>
      <c r="O8675">
        <v>401</v>
      </c>
      <c r="P8675" t="s">
        <v>231</v>
      </c>
      <c r="S8675" t="s">
        <v>40</v>
      </c>
      <c r="T8675" t="s">
        <v>41</v>
      </c>
      <c r="U8675">
        <v>442</v>
      </c>
      <c r="Y8675" t="s">
        <v>12024</v>
      </c>
      <c r="AA8675">
        <v>34.2012</v>
      </c>
      <c r="AB8675">
        <v>-118.4205</v>
      </c>
      <c r="AC8675">
        <f t="shared" si="135"/>
        <v>0</v>
      </c>
    </row>
    <row r="8676" spans="1:29" x14ac:dyDescent="0.35">
      <c r="A8676">
        <v>221504794</v>
      </c>
      <c r="B8676" s="1">
        <v>44577</v>
      </c>
      <c r="C8676" s="1">
        <v>44576</v>
      </c>
      <c r="D8676">
        <v>1930</v>
      </c>
      <c r="E8676">
        <v>15</v>
      </c>
      <c r="F8676" t="s">
        <v>10519</v>
      </c>
      <c r="G8676">
        <v>1512</v>
      </c>
      <c r="H8676">
        <v>1</v>
      </c>
      <c r="I8676">
        <v>442</v>
      </c>
      <c r="J8676" t="s">
        <v>179</v>
      </c>
      <c r="K8676">
        <v>344</v>
      </c>
      <c r="L8676">
        <v>0</v>
      </c>
      <c r="M8676" t="s">
        <v>30</v>
      </c>
      <c r="N8676" t="s">
        <v>31</v>
      </c>
      <c r="O8676">
        <v>248</v>
      </c>
      <c r="P8676" t="s">
        <v>4116</v>
      </c>
      <c r="S8676" t="s">
        <v>40</v>
      </c>
      <c r="T8676" t="s">
        <v>41</v>
      </c>
      <c r="U8676">
        <v>442</v>
      </c>
      <c r="Y8676" t="s">
        <v>12025</v>
      </c>
      <c r="AA8676">
        <v>34.2012</v>
      </c>
      <c r="AB8676">
        <v>-118.41160000000001</v>
      </c>
      <c r="AC8676">
        <f t="shared" si="135"/>
        <v>0</v>
      </c>
    </row>
    <row r="8677" spans="1:29" x14ac:dyDescent="0.35">
      <c r="A8677">
        <v>222113262</v>
      </c>
      <c r="B8677" s="1">
        <v>44792</v>
      </c>
      <c r="C8677" s="1">
        <v>44791</v>
      </c>
      <c r="D8677">
        <v>2300</v>
      </c>
      <c r="E8677">
        <v>21</v>
      </c>
      <c r="F8677" t="s">
        <v>10503</v>
      </c>
      <c r="G8677">
        <v>2187</v>
      </c>
      <c r="H8677">
        <v>2</v>
      </c>
      <c r="I8677">
        <v>745</v>
      </c>
      <c r="J8677" t="s">
        <v>139</v>
      </c>
      <c r="K8677" t="s">
        <v>456</v>
      </c>
      <c r="L8677">
        <v>27</v>
      </c>
      <c r="M8677" t="s">
        <v>30</v>
      </c>
      <c r="N8677" t="s">
        <v>163</v>
      </c>
      <c r="O8677">
        <v>101</v>
      </c>
      <c r="P8677" t="s">
        <v>32</v>
      </c>
      <c r="S8677" t="s">
        <v>40</v>
      </c>
      <c r="T8677" t="s">
        <v>41</v>
      </c>
      <c r="U8677">
        <v>745</v>
      </c>
      <c r="Y8677" t="s">
        <v>12026</v>
      </c>
      <c r="AA8677">
        <v>34.160899999999998</v>
      </c>
      <c r="AB8677">
        <v>-118.5915</v>
      </c>
      <c r="AC8677">
        <f t="shared" si="135"/>
        <v>0</v>
      </c>
    </row>
    <row r="8678" spans="1:29" x14ac:dyDescent="0.35">
      <c r="A8678">
        <v>221608020</v>
      </c>
      <c r="B8678" s="1">
        <v>44684</v>
      </c>
      <c r="C8678" s="1">
        <v>44683</v>
      </c>
      <c r="D8678">
        <v>1200</v>
      </c>
      <c r="E8678">
        <v>16</v>
      </c>
      <c r="F8678" t="s">
        <v>10593</v>
      </c>
      <c r="G8678">
        <v>1684</v>
      </c>
      <c r="H8678">
        <v>2</v>
      </c>
      <c r="I8678">
        <v>354</v>
      </c>
      <c r="J8678" t="s">
        <v>167</v>
      </c>
      <c r="K8678">
        <v>922</v>
      </c>
      <c r="L8678">
        <v>38</v>
      </c>
      <c r="M8678" t="s">
        <v>94</v>
      </c>
      <c r="N8678" t="s">
        <v>73</v>
      </c>
      <c r="O8678">
        <v>501</v>
      </c>
      <c r="P8678" t="s">
        <v>164</v>
      </c>
      <c r="S8678" t="s">
        <v>40</v>
      </c>
      <c r="T8678" t="s">
        <v>41</v>
      </c>
      <c r="U8678">
        <v>354</v>
      </c>
      <c r="Y8678" t="s">
        <v>12027</v>
      </c>
      <c r="AA8678">
        <v>34.2166</v>
      </c>
      <c r="AB8678">
        <v>-118.39190000000001</v>
      </c>
      <c r="AC8678">
        <f t="shared" si="135"/>
        <v>0</v>
      </c>
    </row>
    <row r="8679" spans="1:29" x14ac:dyDescent="0.35">
      <c r="A8679">
        <v>220805848</v>
      </c>
      <c r="B8679" s="1">
        <v>44606</v>
      </c>
      <c r="C8679" s="1">
        <v>44603</v>
      </c>
      <c r="D8679">
        <v>1600</v>
      </c>
      <c r="E8679">
        <v>8</v>
      </c>
      <c r="F8679" t="s">
        <v>109</v>
      </c>
      <c r="G8679">
        <v>809</v>
      </c>
      <c r="H8679">
        <v>1</v>
      </c>
      <c r="I8679">
        <v>310</v>
      </c>
      <c r="J8679" t="s">
        <v>71</v>
      </c>
      <c r="K8679" t="s">
        <v>645</v>
      </c>
      <c r="L8679">
        <v>0</v>
      </c>
      <c r="M8679" t="s">
        <v>30</v>
      </c>
      <c r="N8679" t="s">
        <v>31</v>
      </c>
      <c r="O8679">
        <v>203</v>
      </c>
      <c r="P8679" t="s">
        <v>101</v>
      </c>
      <c r="S8679" t="s">
        <v>40</v>
      </c>
      <c r="T8679" t="s">
        <v>41</v>
      </c>
      <c r="U8679">
        <v>310</v>
      </c>
      <c r="Y8679" t="s">
        <v>12028</v>
      </c>
      <c r="AA8679">
        <v>34.116500000000002</v>
      </c>
      <c r="AB8679">
        <v>-118.39230000000001</v>
      </c>
      <c r="AC8679">
        <f t="shared" si="135"/>
        <v>0</v>
      </c>
    </row>
    <row r="8680" spans="1:29" x14ac:dyDescent="0.35">
      <c r="A8680">
        <v>221106032</v>
      </c>
      <c r="B8680" s="1">
        <v>44617</v>
      </c>
      <c r="C8680" s="1">
        <v>44579</v>
      </c>
      <c r="D8680">
        <v>500</v>
      </c>
      <c r="E8680">
        <v>11</v>
      </c>
      <c r="F8680" t="s">
        <v>64</v>
      </c>
      <c r="G8680">
        <v>1173</v>
      </c>
      <c r="H8680">
        <v>1</v>
      </c>
      <c r="I8680">
        <v>330</v>
      </c>
      <c r="J8680" t="s">
        <v>37</v>
      </c>
      <c r="K8680">
        <v>344</v>
      </c>
      <c r="L8680">
        <v>36</v>
      </c>
      <c r="M8680" t="s">
        <v>30</v>
      </c>
      <c r="N8680" t="s">
        <v>73</v>
      </c>
      <c r="O8680">
        <v>501</v>
      </c>
      <c r="P8680" t="s">
        <v>164</v>
      </c>
      <c r="S8680" t="s">
        <v>40</v>
      </c>
      <c r="T8680" t="s">
        <v>41</v>
      </c>
      <c r="U8680">
        <v>330</v>
      </c>
      <c r="Y8680" t="s">
        <v>12029</v>
      </c>
      <c r="Z8680" t="s">
        <v>12030</v>
      </c>
      <c r="AA8680">
        <v>34.090499999999999</v>
      </c>
      <c r="AB8680">
        <v>-118.2526</v>
      </c>
      <c r="AC8680">
        <f t="shared" si="135"/>
        <v>0</v>
      </c>
    </row>
    <row r="8681" spans="1:29" x14ac:dyDescent="0.35">
      <c r="A8681">
        <v>221505839</v>
      </c>
      <c r="B8681" s="1">
        <v>44606</v>
      </c>
      <c r="C8681" s="1">
        <v>44606</v>
      </c>
      <c r="D8681">
        <v>1120</v>
      </c>
      <c r="E8681">
        <v>15</v>
      </c>
      <c r="F8681" t="s">
        <v>10519</v>
      </c>
      <c r="G8681">
        <v>1599</v>
      </c>
      <c r="H8681">
        <v>2</v>
      </c>
      <c r="I8681">
        <v>930</v>
      </c>
      <c r="J8681" t="s">
        <v>339</v>
      </c>
      <c r="K8681" t="s">
        <v>12031</v>
      </c>
      <c r="L8681">
        <v>62</v>
      </c>
      <c r="M8681" t="s">
        <v>30</v>
      </c>
      <c r="N8681" t="s">
        <v>73</v>
      </c>
      <c r="O8681">
        <v>101</v>
      </c>
      <c r="P8681" t="s">
        <v>32</v>
      </c>
      <c r="Q8681">
        <v>511</v>
      </c>
      <c r="R8681" t="s">
        <v>151</v>
      </c>
      <c r="S8681" t="s">
        <v>33</v>
      </c>
      <c r="T8681" t="s">
        <v>34</v>
      </c>
      <c r="U8681">
        <v>930</v>
      </c>
      <c r="Y8681" t="s">
        <v>12032</v>
      </c>
      <c r="AA8681">
        <v>34.132899999999999</v>
      </c>
      <c r="AB8681">
        <v>-118.36450000000001</v>
      </c>
      <c r="AC8681">
        <f t="shared" si="135"/>
        <v>1</v>
      </c>
    </row>
    <row r="8682" spans="1:29" x14ac:dyDescent="0.35">
      <c r="A8682">
        <v>221905055</v>
      </c>
      <c r="B8682" s="1">
        <v>44590</v>
      </c>
      <c r="C8682" s="1">
        <v>44586</v>
      </c>
      <c r="D8682">
        <v>2000</v>
      </c>
      <c r="E8682">
        <v>19</v>
      </c>
      <c r="F8682" t="s">
        <v>10514</v>
      </c>
      <c r="G8682">
        <v>1984</v>
      </c>
      <c r="H8682">
        <v>1</v>
      </c>
      <c r="I8682">
        <v>510</v>
      </c>
      <c r="J8682" t="s">
        <v>29</v>
      </c>
      <c r="L8682">
        <v>0</v>
      </c>
      <c r="O8682">
        <v>101</v>
      </c>
      <c r="P8682" t="s">
        <v>32</v>
      </c>
      <c r="S8682" t="s">
        <v>33</v>
      </c>
      <c r="T8682" t="s">
        <v>34</v>
      </c>
      <c r="U8682">
        <v>510</v>
      </c>
      <c r="Y8682" t="s">
        <v>12033</v>
      </c>
      <c r="AA8682">
        <v>34.228099999999998</v>
      </c>
      <c r="AB8682">
        <v>-118.45529999999999</v>
      </c>
      <c r="AC8682">
        <f t="shared" si="135"/>
        <v>1</v>
      </c>
    </row>
    <row r="8683" spans="1:29" x14ac:dyDescent="0.35">
      <c r="A8683">
        <v>221806024</v>
      </c>
      <c r="B8683" s="1">
        <v>44606</v>
      </c>
      <c r="C8683" s="1">
        <v>44606</v>
      </c>
      <c r="D8683">
        <v>1745</v>
      </c>
      <c r="E8683">
        <v>18</v>
      </c>
      <c r="F8683" t="s">
        <v>10516</v>
      </c>
      <c r="G8683">
        <v>1844</v>
      </c>
      <c r="H8683">
        <v>1</v>
      </c>
      <c r="I8683">
        <v>210</v>
      </c>
      <c r="J8683" t="s">
        <v>149</v>
      </c>
      <c r="K8683" t="s">
        <v>12034</v>
      </c>
      <c r="L8683">
        <v>26</v>
      </c>
      <c r="M8683" t="s">
        <v>94</v>
      </c>
      <c r="N8683" t="s">
        <v>95</v>
      </c>
      <c r="O8683">
        <v>248</v>
      </c>
      <c r="P8683" t="s">
        <v>4116</v>
      </c>
      <c r="Q8683">
        <v>512</v>
      </c>
      <c r="R8683" t="s">
        <v>2684</v>
      </c>
      <c r="S8683" t="s">
        <v>40</v>
      </c>
      <c r="T8683" t="s">
        <v>41</v>
      </c>
      <c r="U8683">
        <v>210</v>
      </c>
      <c r="Y8683" t="s">
        <v>10583</v>
      </c>
      <c r="AA8683">
        <v>33.9345</v>
      </c>
      <c r="AB8683">
        <v>-118.2623</v>
      </c>
      <c r="AC8683">
        <f t="shared" si="135"/>
        <v>0</v>
      </c>
    </row>
    <row r="8684" spans="1:29" x14ac:dyDescent="0.35">
      <c r="A8684">
        <v>221714664</v>
      </c>
      <c r="B8684" s="1">
        <v>44848</v>
      </c>
      <c r="C8684" s="1">
        <v>44847</v>
      </c>
      <c r="D8684">
        <v>1800</v>
      </c>
      <c r="E8684">
        <v>17</v>
      </c>
      <c r="F8684" t="s">
        <v>10498</v>
      </c>
      <c r="G8684">
        <v>1761</v>
      </c>
      <c r="H8684">
        <v>1</v>
      </c>
      <c r="I8684">
        <v>331</v>
      </c>
      <c r="J8684" t="s">
        <v>233</v>
      </c>
      <c r="K8684" t="s">
        <v>237</v>
      </c>
      <c r="L8684">
        <v>34</v>
      </c>
      <c r="M8684" t="s">
        <v>94</v>
      </c>
      <c r="N8684" t="s">
        <v>95</v>
      </c>
      <c r="O8684">
        <v>108</v>
      </c>
      <c r="P8684" t="s">
        <v>105</v>
      </c>
      <c r="S8684" t="s">
        <v>40</v>
      </c>
      <c r="T8684" t="s">
        <v>41</v>
      </c>
      <c r="U8684">
        <v>331</v>
      </c>
      <c r="Y8684" t="s">
        <v>12035</v>
      </c>
      <c r="AA8684">
        <v>34.242699999999999</v>
      </c>
      <c r="AB8684">
        <v>-118.5976</v>
      </c>
      <c r="AC8684">
        <f t="shared" si="135"/>
        <v>0</v>
      </c>
    </row>
    <row r="8685" spans="1:29" x14ac:dyDescent="0.35">
      <c r="A8685">
        <v>220908181</v>
      </c>
      <c r="B8685" s="1">
        <v>44670</v>
      </c>
      <c r="C8685" s="1">
        <v>44670</v>
      </c>
      <c r="D8685">
        <v>1500</v>
      </c>
      <c r="E8685">
        <v>9</v>
      </c>
      <c r="F8685" t="s">
        <v>49</v>
      </c>
      <c r="G8685">
        <v>971</v>
      </c>
      <c r="H8685">
        <v>1</v>
      </c>
      <c r="I8685">
        <v>440</v>
      </c>
      <c r="J8685" t="s">
        <v>213</v>
      </c>
      <c r="K8685" t="s">
        <v>245</v>
      </c>
      <c r="L8685">
        <v>40</v>
      </c>
      <c r="M8685" t="s">
        <v>30</v>
      </c>
      <c r="N8685" t="s">
        <v>73</v>
      </c>
      <c r="O8685">
        <v>717</v>
      </c>
      <c r="P8685" t="s">
        <v>1946</v>
      </c>
      <c r="S8685" t="s">
        <v>40</v>
      </c>
      <c r="T8685" t="s">
        <v>41</v>
      </c>
      <c r="U8685">
        <v>440</v>
      </c>
      <c r="Y8685" t="s">
        <v>3856</v>
      </c>
      <c r="AA8685">
        <v>34.156399999999998</v>
      </c>
      <c r="AB8685">
        <v>-118.46299999999999</v>
      </c>
      <c r="AC8685">
        <f t="shared" si="135"/>
        <v>0</v>
      </c>
    </row>
    <row r="8686" spans="1:29" x14ac:dyDescent="0.35">
      <c r="A8686">
        <v>222000905</v>
      </c>
      <c r="B8686" s="1">
        <v>44797</v>
      </c>
      <c r="C8686" s="1">
        <v>44797</v>
      </c>
      <c r="D8686">
        <v>39</v>
      </c>
      <c r="E8686">
        <v>20</v>
      </c>
      <c r="F8686" t="s">
        <v>10529</v>
      </c>
      <c r="G8686">
        <v>2022</v>
      </c>
      <c r="H8686">
        <v>1</v>
      </c>
      <c r="I8686">
        <v>310</v>
      </c>
      <c r="J8686" t="s">
        <v>71</v>
      </c>
      <c r="K8686" t="s">
        <v>12036</v>
      </c>
      <c r="L8686">
        <v>0</v>
      </c>
      <c r="M8686" t="s">
        <v>46</v>
      </c>
      <c r="N8686" t="s">
        <v>46</v>
      </c>
      <c r="O8686">
        <v>402</v>
      </c>
      <c r="P8686" t="s">
        <v>195</v>
      </c>
      <c r="S8686" t="s">
        <v>40</v>
      </c>
      <c r="T8686" t="s">
        <v>41</v>
      </c>
      <c r="U8686">
        <v>310</v>
      </c>
      <c r="Y8686" t="s">
        <v>12037</v>
      </c>
      <c r="AA8686">
        <v>34.0655</v>
      </c>
      <c r="AB8686">
        <v>-118.31140000000001</v>
      </c>
      <c r="AC8686">
        <f t="shared" si="135"/>
        <v>0</v>
      </c>
    </row>
    <row r="8687" spans="1:29" x14ac:dyDescent="0.35">
      <c r="A8687">
        <v>220400510</v>
      </c>
      <c r="B8687" s="1">
        <v>44574</v>
      </c>
      <c r="C8687" s="1">
        <v>44574</v>
      </c>
      <c r="D8687">
        <v>1220</v>
      </c>
      <c r="E8687">
        <v>4</v>
      </c>
      <c r="F8687" t="s">
        <v>54</v>
      </c>
      <c r="G8687">
        <v>491</v>
      </c>
      <c r="H8687">
        <v>1</v>
      </c>
      <c r="I8687">
        <v>210</v>
      </c>
      <c r="J8687" t="s">
        <v>149</v>
      </c>
      <c r="K8687" t="s">
        <v>12038</v>
      </c>
      <c r="L8687">
        <v>0</v>
      </c>
      <c r="M8687" t="s">
        <v>30</v>
      </c>
      <c r="N8687" t="s">
        <v>46</v>
      </c>
      <c r="O8687">
        <v>202</v>
      </c>
      <c r="P8687" t="s">
        <v>1970</v>
      </c>
      <c r="Q8687">
        <v>207</v>
      </c>
      <c r="R8687" t="s">
        <v>1110</v>
      </c>
      <c r="S8687" t="s">
        <v>33</v>
      </c>
      <c r="T8687" t="s">
        <v>34</v>
      </c>
      <c r="U8687">
        <v>210</v>
      </c>
      <c r="V8687">
        <v>998</v>
      </c>
      <c r="Y8687" t="s">
        <v>12039</v>
      </c>
      <c r="Z8687" t="s">
        <v>12040</v>
      </c>
      <c r="AA8687">
        <v>34.028100000000002</v>
      </c>
      <c r="AB8687">
        <v>-118.21939999999999</v>
      </c>
      <c r="AC8687">
        <f t="shared" si="135"/>
        <v>1</v>
      </c>
    </row>
    <row r="8688" spans="1:29" x14ac:dyDescent="0.35">
      <c r="A8688">
        <v>221306958</v>
      </c>
      <c r="B8688" s="1">
        <v>44618</v>
      </c>
      <c r="C8688" s="1">
        <v>44615</v>
      </c>
      <c r="D8688">
        <v>1800</v>
      </c>
      <c r="E8688">
        <v>13</v>
      </c>
      <c r="F8688" t="s">
        <v>62</v>
      </c>
      <c r="G8688">
        <v>1313</v>
      </c>
      <c r="H8688">
        <v>1</v>
      </c>
      <c r="I8688">
        <v>320</v>
      </c>
      <c r="J8688" t="s">
        <v>435</v>
      </c>
      <c r="K8688" t="s">
        <v>4254</v>
      </c>
      <c r="L8688">
        <v>61</v>
      </c>
      <c r="M8688" t="s">
        <v>30</v>
      </c>
      <c r="N8688" t="s">
        <v>31</v>
      </c>
      <c r="O8688">
        <v>203</v>
      </c>
      <c r="P8688" t="s">
        <v>101</v>
      </c>
      <c r="S8688" t="s">
        <v>40</v>
      </c>
      <c r="T8688" t="s">
        <v>41</v>
      </c>
      <c r="U8688">
        <v>320</v>
      </c>
      <c r="Y8688" t="s">
        <v>12041</v>
      </c>
      <c r="AA8688">
        <v>34.03</v>
      </c>
      <c r="AB8688">
        <v>-118.2501</v>
      </c>
      <c r="AC8688">
        <f t="shared" si="135"/>
        <v>0</v>
      </c>
    </row>
    <row r="8689" spans="1:29" x14ac:dyDescent="0.35">
      <c r="A8689">
        <v>220817387</v>
      </c>
      <c r="B8689" s="1">
        <v>44880</v>
      </c>
      <c r="C8689" s="1">
        <v>44805</v>
      </c>
      <c r="D8689">
        <v>1805</v>
      </c>
      <c r="E8689">
        <v>8</v>
      </c>
      <c r="F8689" t="s">
        <v>109</v>
      </c>
      <c r="G8689">
        <v>899</v>
      </c>
      <c r="H8689">
        <v>2</v>
      </c>
      <c r="I8689">
        <v>354</v>
      </c>
      <c r="J8689" t="s">
        <v>167</v>
      </c>
      <c r="K8689" t="s">
        <v>12042</v>
      </c>
      <c r="L8689">
        <v>33</v>
      </c>
      <c r="M8689" t="s">
        <v>94</v>
      </c>
      <c r="N8689" t="s">
        <v>1145</v>
      </c>
      <c r="O8689">
        <v>501</v>
      </c>
      <c r="P8689" t="s">
        <v>164</v>
      </c>
      <c r="S8689" t="s">
        <v>40</v>
      </c>
      <c r="T8689" t="s">
        <v>41</v>
      </c>
      <c r="U8689">
        <v>354</v>
      </c>
      <c r="Y8689" t="s">
        <v>12043</v>
      </c>
      <c r="AA8689">
        <v>34.032499999999999</v>
      </c>
      <c r="AB8689">
        <v>-118.3813</v>
      </c>
      <c r="AC8689">
        <f t="shared" si="135"/>
        <v>0</v>
      </c>
    </row>
    <row r="8690" spans="1:29" x14ac:dyDescent="0.35">
      <c r="A8690">
        <v>221407665</v>
      </c>
      <c r="B8690" s="1">
        <v>44636</v>
      </c>
      <c r="C8690" s="1">
        <v>44631</v>
      </c>
      <c r="D8690">
        <v>417</v>
      </c>
      <c r="E8690">
        <v>14</v>
      </c>
      <c r="F8690" t="s">
        <v>10500</v>
      </c>
      <c r="G8690">
        <v>1407</v>
      </c>
      <c r="H8690">
        <v>1</v>
      </c>
      <c r="I8690">
        <v>310</v>
      </c>
      <c r="J8690" t="s">
        <v>71</v>
      </c>
      <c r="K8690" t="s">
        <v>12044</v>
      </c>
      <c r="L8690">
        <v>0</v>
      </c>
      <c r="M8690" t="s">
        <v>46</v>
      </c>
      <c r="N8690" t="s">
        <v>46</v>
      </c>
      <c r="O8690">
        <v>210</v>
      </c>
      <c r="P8690" t="s">
        <v>183</v>
      </c>
      <c r="Q8690">
        <v>500</v>
      </c>
      <c r="R8690" t="s">
        <v>184</v>
      </c>
      <c r="S8690" t="s">
        <v>40</v>
      </c>
      <c r="T8690" t="s">
        <v>41</v>
      </c>
      <c r="U8690">
        <v>310</v>
      </c>
      <c r="Y8690" t="s">
        <v>12045</v>
      </c>
      <c r="AA8690">
        <v>34.0229</v>
      </c>
      <c r="AB8690">
        <v>-118.3995</v>
      </c>
      <c r="AC8690">
        <f t="shared" si="135"/>
        <v>0</v>
      </c>
    </row>
    <row r="8691" spans="1:29" x14ac:dyDescent="0.35">
      <c r="A8691">
        <v>220319070</v>
      </c>
      <c r="B8691" s="1">
        <v>44859</v>
      </c>
      <c r="C8691" s="1">
        <v>44855</v>
      </c>
      <c r="D8691">
        <v>200</v>
      </c>
      <c r="E8691">
        <v>3</v>
      </c>
      <c r="F8691" t="s">
        <v>43</v>
      </c>
      <c r="G8691">
        <v>358</v>
      </c>
      <c r="H8691">
        <v>1</v>
      </c>
      <c r="I8691">
        <v>510</v>
      </c>
      <c r="J8691" t="s">
        <v>29</v>
      </c>
      <c r="L8691">
        <v>0</v>
      </c>
      <c r="O8691">
        <v>101</v>
      </c>
      <c r="P8691" t="s">
        <v>32</v>
      </c>
      <c r="S8691" t="s">
        <v>40</v>
      </c>
      <c r="T8691" t="s">
        <v>41</v>
      </c>
      <c r="U8691">
        <v>510</v>
      </c>
      <c r="Y8691" t="s">
        <v>7545</v>
      </c>
      <c r="AA8691">
        <v>34.0212</v>
      </c>
      <c r="AB8691">
        <v>-118.2895</v>
      </c>
      <c r="AC8691">
        <f t="shared" si="135"/>
        <v>0</v>
      </c>
    </row>
    <row r="8692" spans="1:29" x14ac:dyDescent="0.35">
      <c r="A8692">
        <v>222108418</v>
      </c>
      <c r="B8692" s="1">
        <v>44677</v>
      </c>
      <c r="C8692" s="1">
        <v>44669</v>
      </c>
      <c r="D8692">
        <v>1600</v>
      </c>
      <c r="E8692">
        <v>21</v>
      </c>
      <c r="F8692" t="s">
        <v>10503</v>
      </c>
      <c r="G8692">
        <v>2146</v>
      </c>
      <c r="H8692">
        <v>1</v>
      </c>
      <c r="I8692">
        <v>330</v>
      </c>
      <c r="J8692" t="s">
        <v>37</v>
      </c>
      <c r="K8692" t="s">
        <v>4145</v>
      </c>
      <c r="L8692">
        <v>41</v>
      </c>
      <c r="M8692" t="s">
        <v>94</v>
      </c>
      <c r="N8692" t="s">
        <v>163</v>
      </c>
      <c r="O8692">
        <v>108</v>
      </c>
      <c r="P8692" t="s">
        <v>105</v>
      </c>
      <c r="S8692" t="s">
        <v>40</v>
      </c>
      <c r="T8692" t="s">
        <v>41</v>
      </c>
      <c r="U8692">
        <v>330</v>
      </c>
      <c r="Y8692" t="s">
        <v>12046</v>
      </c>
      <c r="AA8692">
        <v>34.197400000000002</v>
      </c>
      <c r="AB8692">
        <v>-118.5994</v>
      </c>
      <c r="AC8692">
        <f t="shared" si="135"/>
        <v>0</v>
      </c>
    </row>
    <row r="8693" spans="1:29" x14ac:dyDescent="0.35">
      <c r="A8693">
        <v>220406974</v>
      </c>
      <c r="B8693" s="1">
        <v>44649</v>
      </c>
      <c r="C8693" s="1">
        <v>44648</v>
      </c>
      <c r="D8693">
        <v>900</v>
      </c>
      <c r="E8693">
        <v>4</v>
      </c>
      <c r="F8693" t="s">
        <v>54</v>
      </c>
      <c r="G8693">
        <v>499</v>
      </c>
      <c r="H8693">
        <v>2</v>
      </c>
      <c r="I8693">
        <v>624</v>
      </c>
      <c r="J8693" t="s">
        <v>171</v>
      </c>
      <c r="K8693">
        <v>446</v>
      </c>
      <c r="L8693">
        <v>41</v>
      </c>
      <c r="M8693" t="s">
        <v>30</v>
      </c>
      <c r="N8693" t="s">
        <v>95</v>
      </c>
      <c r="O8693">
        <v>101</v>
      </c>
      <c r="P8693" t="s">
        <v>32</v>
      </c>
      <c r="Q8693">
        <v>400</v>
      </c>
      <c r="R8693" t="s">
        <v>143</v>
      </c>
      <c r="S8693" t="s">
        <v>40</v>
      </c>
      <c r="T8693" t="s">
        <v>41</v>
      </c>
      <c r="U8693">
        <v>624</v>
      </c>
      <c r="Y8693" t="s">
        <v>5252</v>
      </c>
      <c r="AA8693">
        <v>34.016599999999997</v>
      </c>
      <c r="AB8693">
        <v>-118.2028</v>
      </c>
      <c r="AC8693">
        <f t="shared" si="135"/>
        <v>0</v>
      </c>
    </row>
    <row r="8694" spans="1:29" x14ac:dyDescent="0.35">
      <c r="A8694">
        <v>220113210</v>
      </c>
      <c r="B8694" s="1">
        <v>44709</v>
      </c>
      <c r="C8694" s="1">
        <v>44709</v>
      </c>
      <c r="D8694">
        <v>1845</v>
      </c>
      <c r="E8694">
        <v>1</v>
      </c>
      <c r="F8694" t="s">
        <v>36</v>
      </c>
      <c r="G8694">
        <v>119</v>
      </c>
      <c r="H8694">
        <v>2</v>
      </c>
      <c r="I8694">
        <v>888</v>
      </c>
      <c r="J8694" t="s">
        <v>250</v>
      </c>
      <c r="K8694" t="s">
        <v>4886</v>
      </c>
      <c r="L8694">
        <v>0</v>
      </c>
      <c r="M8694" t="s">
        <v>46</v>
      </c>
      <c r="N8694" t="s">
        <v>46</v>
      </c>
      <c r="O8694">
        <v>834</v>
      </c>
      <c r="P8694" t="s">
        <v>1249</v>
      </c>
      <c r="S8694" t="s">
        <v>40</v>
      </c>
      <c r="T8694" t="s">
        <v>41</v>
      </c>
      <c r="U8694">
        <v>888</v>
      </c>
      <c r="Y8694" t="s">
        <v>1250</v>
      </c>
      <c r="AA8694">
        <v>34.056100000000001</v>
      </c>
      <c r="AB8694">
        <v>-118.2375</v>
      </c>
      <c r="AC8694">
        <f t="shared" si="135"/>
        <v>0</v>
      </c>
    </row>
    <row r="8695" spans="1:29" x14ac:dyDescent="0.35">
      <c r="A8695">
        <v>220706871</v>
      </c>
      <c r="B8695" s="1">
        <v>44637</v>
      </c>
      <c r="C8695" s="1">
        <v>44637</v>
      </c>
      <c r="D8695">
        <v>345</v>
      </c>
      <c r="E8695">
        <v>7</v>
      </c>
      <c r="F8695" t="s">
        <v>28</v>
      </c>
      <c r="G8695">
        <v>721</v>
      </c>
      <c r="H8695">
        <v>2</v>
      </c>
      <c r="I8695">
        <v>626</v>
      </c>
      <c r="J8695" t="s">
        <v>141</v>
      </c>
      <c r="K8695" t="s">
        <v>12047</v>
      </c>
      <c r="L8695">
        <v>28</v>
      </c>
      <c r="M8695" t="s">
        <v>94</v>
      </c>
      <c r="N8695" t="s">
        <v>173</v>
      </c>
      <c r="O8695">
        <v>502</v>
      </c>
      <c r="P8695" t="s">
        <v>47</v>
      </c>
      <c r="Q8695">
        <v>400</v>
      </c>
      <c r="R8695" t="s">
        <v>143</v>
      </c>
      <c r="S8695" t="s">
        <v>84</v>
      </c>
      <c r="T8695" t="s">
        <v>85</v>
      </c>
      <c r="U8695">
        <v>626</v>
      </c>
      <c r="Y8695" t="s">
        <v>12048</v>
      </c>
      <c r="AA8695">
        <v>34.075000000000003</v>
      </c>
      <c r="AB8695">
        <v>-118.3897</v>
      </c>
      <c r="AC8695">
        <f t="shared" si="135"/>
        <v>0</v>
      </c>
    </row>
    <row r="8696" spans="1:29" x14ac:dyDescent="0.35">
      <c r="A8696">
        <v>221210429</v>
      </c>
      <c r="B8696" s="1">
        <v>44673</v>
      </c>
      <c r="C8696" s="1">
        <v>44671</v>
      </c>
      <c r="D8696">
        <v>1600</v>
      </c>
      <c r="E8696">
        <v>12</v>
      </c>
      <c r="F8696" t="s">
        <v>68</v>
      </c>
      <c r="G8696">
        <v>1249</v>
      </c>
      <c r="H8696">
        <v>2</v>
      </c>
      <c r="I8696">
        <v>910</v>
      </c>
      <c r="J8696" t="s">
        <v>3278</v>
      </c>
      <c r="K8696" t="s">
        <v>12049</v>
      </c>
      <c r="L8696">
        <v>22</v>
      </c>
      <c r="M8696" t="s">
        <v>94</v>
      </c>
      <c r="N8696" t="s">
        <v>163</v>
      </c>
      <c r="O8696">
        <v>101</v>
      </c>
      <c r="P8696" t="s">
        <v>32</v>
      </c>
      <c r="Q8696">
        <v>400</v>
      </c>
      <c r="R8696" t="s">
        <v>143</v>
      </c>
      <c r="S8696" t="s">
        <v>40</v>
      </c>
      <c r="T8696" t="s">
        <v>41</v>
      </c>
      <c r="U8696">
        <v>910</v>
      </c>
      <c r="Y8696" t="s">
        <v>7971</v>
      </c>
      <c r="Z8696" t="s">
        <v>866</v>
      </c>
      <c r="AA8696">
        <v>33.976500000000001</v>
      </c>
      <c r="AB8696">
        <v>-118.28270000000001</v>
      </c>
      <c r="AC8696">
        <f t="shared" si="135"/>
        <v>0</v>
      </c>
    </row>
    <row r="8697" spans="1:29" x14ac:dyDescent="0.35">
      <c r="A8697">
        <v>222104489</v>
      </c>
      <c r="B8697" s="1">
        <v>44577</v>
      </c>
      <c r="C8697" s="1">
        <v>44576</v>
      </c>
      <c r="D8697">
        <v>1200</v>
      </c>
      <c r="E8697">
        <v>21</v>
      </c>
      <c r="F8697" t="s">
        <v>10503</v>
      </c>
      <c r="G8697">
        <v>2105</v>
      </c>
      <c r="H8697">
        <v>1</v>
      </c>
      <c r="I8697">
        <v>440</v>
      </c>
      <c r="J8697" t="s">
        <v>213</v>
      </c>
      <c r="K8697">
        <v>394</v>
      </c>
      <c r="L8697">
        <v>38</v>
      </c>
      <c r="M8697" t="s">
        <v>94</v>
      </c>
      <c r="N8697" t="s">
        <v>95</v>
      </c>
      <c r="O8697">
        <v>501</v>
      </c>
      <c r="P8697" t="s">
        <v>164</v>
      </c>
      <c r="S8697" t="s">
        <v>33</v>
      </c>
      <c r="T8697" t="s">
        <v>34</v>
      </c>
      <c r="U8697">
        <v>440</v>
      </c>
      <c r="Y8697" t="s">
        <v>12050</v>
      </c>
      <c r="AA8697">
        <v>34.2239</v>
      </c>
      <c r="AB8697">
        <v>-118.60169999999999</v>
      </c>
      <c r="AC8697">
        <f t="shared" si="135"/>
        <v>1</v>
      </c>
    </row>
    <row r="8698" spans="1:29" x14ac:dyDescent="0.35">
      <c r="A8698">
        <v>220310466</v>
      </c>
      <c r="B8698" s="1">
        <v>44691</v>
      </c>
      <c r="C8698" s="1">
        <v>44665</v>
      </c>
      <c r="D8698">
        <v>1930</v>
      </c>
      <c r="E8698">
        <v>3</v>
      </c>
      <c r="F8698" t="s">
        <v>43</v>
      </c>
      <c r="G8698">
        <v>338</v>
      </c>
      <c r="H8698">
        <v>1</v>
      </c>
      <c r="I8698">
        <v>522</v>
      </c>
      <c r="J8698" t="s">
        <v>500</v>
      </c>
      <c r="K8698" t="s">
        <v>2455</v>
      </c>
      <c r="L8698">
        <v>18</v>
      </c>
      <c r="M8698" t="s">
        <v>30</v>
      </c>
      <c r="N8698" t="s">
        <v>73</v>
      </c>
      <c r="O8698">
        <v>502</v>
      </c>
      <c r="P8698" t="s">
        <v>47</v>
      </c>
      <c r="S8698" t="s">
        <v>40</v>
      </c>
      <c r="T8698" t="s">
        <v>41</v>
      </c>
      <c r="U8698">
        <v>522</v>
      </c>
      <c r="Y8698" t="s">
        <v>9029</v>
      </c>
      <c r="AA8698">
        <v>34.028399999999998</v>
      </c>
      <c r="AB8698">
        <v>-118.28660000000001</v>
      </c>
      <c r="AC8698">
        <f t="shared" si="135"/>
        <v>0</v>
      </c>
    </row>
    <row r="8699" spans="1:29" x14ac:dyDescent="0.35">
      <c r="A8699">
        <v>220311890</v>
      </c>
      <c r="B8699" s="1">
        <v>44719</v>
      </c>
      <c r="C8699" s="1">
        <v>44719</v>
      </c>
      <c r="D8699">
        <v>900</v>
      </c>
      <c r="E8699">
        <v>3</v>
      </c>
      <c r="F8699" t="s">
        <v>43</v>
      </c>
      <c r="G8699">
        <v>379</v>
      </c>
      <c r="H8699">
        <v>2</v>
      </c>
      <c r="I8699">
        <v>901</v>
      </c>
      <c r="J8699" t="s">
        <v>210</v>
      </c>
      <c r="K8699" t="s">
        <v>12051</v>
      </c>
      <c r="L8699">
        <v>30</v>
      </c>
      <c r="M8699" t="s">
        <v>94</v>
      </c>
      <c r="N8699" t="s">
        <v>163</v>
      </c>
      <c r="O8699">
        <v>502</v>
      </c>
      <c r="P8699" t="s">
        <v>47</v>
      </c>
      <c r="S8699" t="s">
        <v>40</v>
      </c>
      <c r="T8699" t="s">
        <v>41</v>
      </c>
      <c r="U8699">
        <v>901</v>
      </c>
      <c r="Y8699" t="s">
        <v>2967</v>
      </c>
      <c r="AA8699">
        <v>34.014200000000002</v>
      </c>
      <c r="AB8699">
        <v>-118.2915</v>
      </c>
      <c r="AC8699">
        <f t="shared" si="135"/>
        <v>0</v>
      </c>
    </row>
    <row r="8700" spans="1:29" x14ac:dyDescent="0.35">
      <c r="A8700">
        <v>221611447</v>
      </c>
      <c r="B8700" s="1">
        <v>44788</v>
      </c>
      <c r="C8700" s="1">
        <v>44786</v>
      </c>
      <c r="D8700">
        <v>1700</v>
      </c>
      <c r="E8700">
        <v>16</v>
      </c>
      <c r="F8700" t="s">
        <v>10593</v>
      </c>
      <c r="G8700">
        <v>1654</v>
      </c>
      <c r="H8700">
        <v>1</v>
      </c>
      <c r="I8700">
        <v>230</v>
      </c>
      <c r="J8700" t="s">
        <v>161</v>
      </c>
      <c r="K8700" t="s">
        <v>12052</v>
      </c>
      <c r="L8700">
        <v>32</v>
      </c>
      <c r="M8700" t="s">
        <v>30</v>
      </c>
      <c r="N8700" t="s">
        <v>95</v>
      </c>
      <c r="O8700">
        <v>101</v>
      </c>
      <c r="P8700" t="s">
        <v>32</v>
      </c>
      <c r="Q8700">
        <v>400</v>
      </c>
      <c r="R8700" t="s">
        <v>143</v>
      </c>
      <c r="S8700" t="s">
        <v>84</v>
      </c>
      <c r="T8700" t="s">
        <v>85</v>
      </c>
      <c r="U8700">
        <v>230</v>
      </c>
      <c r="Y8700" t="s">
        <v>12053</v>
      </c>
      <c r="AA8700">
        <v>34.253500000000003</v>
      </c>
      <c r="AB8700">
        <v>-118.4032</v>
      </c>
      <c r="AC8700">
        <f t="shared" si="135"/>
        <v>0</v>
      </c>
    </row>
    <row r="8701" spans="1:29" x14ac:dyDescent="0.35">
      <c r="A8701">
        <v>221224351</v>
      </c>
      <c r="B8701" s="1">
        <v>44894</v>
      </c>
      <c r="C8701" s="1">
        <v>44894</v>
      </c>
      <c r="D8701">
        <v>1900</v>
      </c>
      <c r="E8701">
        <v>12</v>
      </c>
      <c r="F8701" t="s">
        <v>68</v>
      </c>
      <c r="G8701">
        <v>1215</v>
      </c>
      <c r="H8701">
        <v>1</v>
      </c>
      <c r="I8701">
        <v>310</v>
      </c>
      <c r="J8701" t="s">
        <v>71</v>
      </c>
      <c r="K8701" t="s">
        <v>12054</v>
      </c>
      <c r="L8701">
        <v>58</v>
      </c>
      <c r="M8701" t="s">
        <v>30</v>
      </c>
      <c r="N8701" t="s">
        <v>163</v>
      </c>
      <c r="O8701">
        <v>501</v>
      </c>
      <c r="P8701" t="s">
        <v>164</v>
      </c>
      <c r="S8701" t="s">
        <v>40</v>
      </c>
      <c r="T8701" t="s">
        <v>41</v>
      </c>
      <c r="U8701">
        <v>310</v>
      </c>
      <c r="Y8701" t="s">
        <v>12055</v>
      </c>
      <c r="AA8701">
        <v>33.994100000000003</v>
      </c>
      <c r="AB8701">
        <v>-118.30240000000001</v>
      </c>
      <c r="AC8701">
        <f t="shared" si="135"/>
        <v>0</v>
      </c>
    </row>
    <row r="8702" spans="1:29" x14ac:dyDescent="0.35">
      <c r="A8702">
        <v>220413580</v>
      </c>
      <c r="B8702" s="1">
        <v>44830</v>
      </c>
      <c r="C8702" s="1">
        <v>44828</v>
      </c>
      <c r="D8702">
        <v>1800</v>
      </c>
      <c r="E8702">
        <v>4</v>
      </c>
      <c r="F8702" t="s">
        <v>54</v>
      </c>
      <c r="G8702">
        <v>423</v>
      </c>
      <c r="H8702">
        <v>1</v>
      </c>
      <c r="I8702">
        <v>510</v>
      </c>
      <c r="J8702" t="s">
        <v>29</v>
      </c>
      <c r="L8702">
        <v>0</v>
      </c>
      <c r="O8702">
        <v>101</v>
      </c>
      <c r="P8702" t="s">
        <v>32</v>
      </c>
      <c r="S8702" t="s">
        <v>40</v>
      </c>
      <c r="T8702" t="s">
        <v>41</v>
      </c>
      <c r="U8702">
        <v>510</v>
      </c>
      <c r="Y8702" t="s">
        <v>12056</v>
      </c>
      <c r="AA8702">
        <v>34.066000000000003</v>
      </c>
      <c r="AB8702">
        <v>-118.2116</v>
      </c>
      <c r="AC8702">
        <f t="shared" si="135"/>
        <v>0</v>
      </c>
    </row>
    <row r="8703" spans="1:29" x14ac:dyDescent="0.35">
      <c r="A8703">
        <v>220619262</v>
      </c>
      <c r="B8703" s="1">
        <v>44885</v>
      </c>
      <c r="C8703" s="1">
        <v>44884</v>
      </c>
      <c r="D8703">
        <v>1800</v>
      </c>
      <c r="E8703">
        <v>6</v>
      </c>
      <c r="F8703" t="s">
        <v>91</v>
      </c>
      <c r="G8703">
        <v>615</v>
      </c>
      <c r="H8703">
        <v>1</v>
      </c>
      <c r="I8703">
        <v>420</v>
      </c>
      <c r="J8703" t="s">
        <v>352</v>
      </c>
      <c r="K8703" t="s">
        <v>12057</v>
      </c>
      <c r="L8703">
        <v>33</v>
      </c>
      <c r="M8703" t="s">
        <v>94</v>
      </c>
      <c r="N8703" t="s">
        <v>163</v>
      </c>
      <c r="O8703">
        <v>101</v>
      </c>
      <c r="P8703" t="s">
        <v>32</v>
      </c>
      <c r="S8703" t="s">
        <v>40</v>
      </c>
      <c r="T8703" t="s">
        <v>41</v>
      </c>
      <c r="U8703">
        <v>420</v>
      </c>
      <c r="Y8703" t="s">
        <v>4589</v>
      </c>
      <c r="Z8703" t="s">
        <v>3225</v>
      </c>
      <c r="AA8703">
        <v>34.1267</v>
      </c>
      <c r="AB8703">
        <v>-118.33159999999999</v>
      </c>
      <c r="AC8703">
        <f t="shared" si="135"/>
        <v>0</v>
      </c>
    </row>
    <row r="8704" spans="1:29" x14ac:dyDescent="0.35">
      <c r="A8704">
        <v>221012377</v>
      </c>
      <c r="B8704" s="1">
        <v>44776</v>
      </c>
      <c r="C8704" s="1">
        <v>44776</v>
      </c>
      <c r="D8704">
        <v>600</v>
      </c>
      <c r="E8704">
        <v>10</v>
      </c>
      <c r="F8704" t="s">
        <v>103</v>
      </c>
      <c r="G8704">
        <v>1005</v>
      </c>
      <c r="H8704">
        <v>1</v>
      </c>
      <c r="I8704">
        <v>420</v>
      </c>
      <c r="J8704" t="s">
        <v>352</v>
      </c>
      <c r="L8704">
        <v>0</v>
      </c>
      <c r="O8704">
        <v>101</v>
      </c>
      <c r="P8704" t="s">
        <v>32</v>
      </c>
      <c r="S8704" t="s">
        <v>40</v>
      </c>
      <c r="T8704" t="s">
        <v>41</v>
      </c>
      <c r="U8704">
        <v>420</v>
      </c>
      <c r="Y8704" t="s">
        <v>12058</v>
      </c>
      <c r="AA8704">
        <v>34.214599999999997</v>
      </c>
      <c r="AB8704">
        <v>-118.5252</v>
      </c>
      <c r="AC8704">
        <f t="shared" si="135"/>
        <v>0</v>
      </c>
    </row>
    <row r="8705" spans="1:29" x14ac:dyDescent="0.35">
      <c r="A8705">
        <v>222009532</v>
      </c>
      <c r="B8705" s="1">
        <v>44687</v>
      </c>
      <c r="C8705" s="1">
        <v>44683</v>
      </c>
      <c r="D8705">
        <v>700</v>
      </c>
      <c r="E8705">
        <v>20</v>
      </c>
      <c r="F8705" t="s">
        <v>10529</v>
      </c>
      <c r="G8705">
        <v>2019</v>
      </c>
      <c r="H8705">
        <v>2</v>
      </c>
      <c r="I8705">
        <v>354</v>
      </c>
      <c r="J8705" t="s">
        <v>167</v>
      </c>
      <c r="K8705">
        <v>1822</v>
      </c>
      <c r="L8705">
        <v>29</v>
      </c>
      <c r="M8705" t="s">
        <v>94</v>
      </c>
      <c r="N8705" t="s">
        <v>95</v>
      </c>
      <c r="O8705">
        <v>501</v>
      </c>
      <c r="P8705" t="s">
        <v>164</v>
      </c>
      <c r="S8705" t="s">
        <v>40</v>
      </c>
      <c r="T8705" t="s">
        <v>41</v>
      </c>
      <c r="U8705">
        <v>354</v>
      </c>
      <c r="Y8705" t="s">
        <v>12059</v>
      </c>
      <c r="AA8705">
        <v>34.072800000000001</v>
      </c>
      <c r="AB8705">
        <v>-118.28440000000001</v>
      </c>
      <c r="AC8705">
        <f t="shared" si="135"/>
        <v>0</v>
      </c>
    </row>
    <row r="8706" spans="1:29" x14ac:dyDescent="0.35">
      <c r="A8706">
        <v>220717061</v>
      </c>
      <c r="B8706" s="1">
        <v>44892</v>
      </c>
      <c r="C8706" s="1">
        <v>44892</v>
      </c>
      <c r="D8706">
        <v>1200</v>
      </c>
      <c r="E8706">
        <v>7</v>
      </c>
      <c r="F8706" t="s">
        <v>28</v>
      </c>
      <c r="G8706">
        <v>702</v>
      </c>
      <c r="H8706">
        <v>1</v>
      </c>
      <c r="I8706">
        <v>310</v>
      </c>
      <c r="J8706" t="s">
        <v>71</v>
      </c>
      <c r="K8706">
        <v>344</v>
      </c>
      <c r="L8706">
        <v>31</v>
      </c>
      <c r="M8706" t="s">
        <v>94</v>
      </c>
      <c r="N8706" t="s">
        <v>73</v>
      </c>
      <c r="O8706">
        <v>502</v>
      </c>
      <c r="P8706" t="s">
        <v>47</v>
      </c>
      <c r="S8706" t="s">
        <v>40</v>
      </c>
      <c r="T8706" t="s">
        <v>41</v>
      </c>
      <c r="U8706">
        <v>310</v>
      </c>
      <c r="Y8706" t="s">
        <v>12060</v>
      </c>
      <c r="AA8706">
        <v>34.081800000000001</v>
      </c>
      <c r="AB8706">
        <v>-118.3511</v>
      </c>
      <c r="AC8706">
        <f t="shared" si="135"/>
        <v>0</v>
      </c>
    </row>
    <row r="8707" spans="1:29" x14ac:dyDescent="0.35">
      <c r="A8707">
        <v>220117602</v>
      </c>
      <c r="B8707" s="1">
        <v>44777</v>
      </c>
      <c r="C8707" s="1">
        <v>44777</v>
      </c>
      <c r="D8707">
        <v>1700</v>
      </c>
      <c r="E8707">
        <v>1</v>
      </c>
      <c r="F8707" t="s">
        <v>36</v>
      </c>
      <c r="G8707">
        <v>182</v>
      </c>
      <c r="H8707">
        <v>1</v>
      </c>
      <c r="I8707">
        <v>210</v>
      </c>
      <c r="J8707" t="s">
        <v>149</v>
      </c>
      <c r="K8707" t="s">
        <v>12061</v>
      </c>
      <c r="L8707">
        <v>27</v>
      </c>
      <c r="M8707" t="s">
        <v>30</v>
      </c>
      <c r="N8707" t="s">
        <v>163</v>
      </c>
      <c r="O8707">
        <v>108</v>
      </c>
      <c r="P8707" t="s">
        <v>105</v>
      </c>
      <c r="Q8707">
        <v>113</v>
      </c>
      <c r="R8707" t="s">
        <v>386</v>
      </c>
      <c r="S8707" t="s">
        <v>40</v>
      </c>
      <c r="T8707" t="s">
        <v>41</v>
      </c>
      <c r="U8707">
        <v>210</v>
      </c>
      <c r="Y8707" t="s">
        <v>4743</v>
      </c>
      <c r="AA8707">
        <v>34.042999999999999</v>
      </c>
      <c r="AB8707">
        <v>-118.2606</v>
      </c>
      <c r="AC8707">
        <f t="shared" ref="AC8707:AC8770" si="136">IF(OR((S:S)="CC", S:S="AA",S:S="JA"), 1, 0)</f>
        <v>0</v>
      </c>
    </row>
    <row r="8708" spans="1:29" x14ac:dyDescent="0.35">
      <c r="A8708">
        <v>220908424</v>
      </c>
      <c r="B8708" s="1">
        <v>44677</v>
      </c>
      <c r="C8708" s="1">
        <v>44674</v>
      </c>
      <c r="D8708">
        <v>1700</v>
      </c>
      <c r="E8708">
        <v>9</v>
      </c>
      <c r="F8708" t="s">
        <v>49</v>
      </c>
      <c r="G8708">
        <v>941</v>
      </c>
      <c r="H8708">
        <v>1</v>
      </c>
      <c r="I8708">
        <v>510</v>
      </c>
      <c r="J8708" t="s">
        <v>29</v>
      </c>
      <c r="L8708">
        <v>0</v>
      </c>
      <c r="O8708">
        <v>101</v>
      </c>
      <c r="P8708" t="s">
        <v>32</v>
      </c>
      <c r="S8708" t="s">
        <v>40</v>
      </c>
      <c r="T8708" t="s">
        <v>41</v>
      </c>
      <c r="U8708">
        <v>510</v>
      </c>
      <c r="Y8708" t="s">
        <v>12062</v>
      </c>
      <c r="AA8708">
        <v>34.175800000000002</v>
      </c>
      <c r="AB8708">
        <v>-118.4521</v>
      </c>
      <c r="AC8708">
        <f t="shared" si="136"/>
        <v>0</v>
      </c>
    </row>
    <row r="8709" spans="1:29" x14ac:dyDescent="0.35">
      <c r="A8709">
        <v>221712040</v>
      </c>
      <c r="B8709" s="1">
        <v>44780</v>
      </c>
      <c r="C8709" s="1">
        <v>44780</v>
      </c>
      <c r="D8709">
        <v>2100</v>
      </c>
      <c r="E8709">
        <v>17</v>
      </c>
      <c r="F8709" t="s">
        <v>10498</v>
      </c>
      <c r="G8709">
        <v>1785</v>
      </c>
      <c r="H8709">
        <v>1</v>
      </c>
      <c r="I8709">
        <v>210</v>
      </c>
      <c r="J8709" t="s">
        <v>149</v>
      </c>
      <c r="K8709" t="s">
        <v>12063</v>
      </c>
      <c r="L8709">
        <v>18</v>
      </c>
      <c r="M8709" t="s">
        <v>30</v>
      </c>
      <c r="N8709" t="s">
        <v>173</v>
      </c>
      <c r="O8709">
        <v>101</v>
      </c>
      <c r="P8709" t="s">
        <v>32</v>
      </c>
      <c r="Q8709">
        <v>400</v>
      </c>
      <c r="R8709" t="s">
        <v>143</v>
      </c>
      <c r="S8709" t="s">
        <v>84</v>
      </c>
      <c r="T8709" t="s">
        <v>85</v>
      </c>
      <c r="U8709">
        <v>210</v>
      </c>
      <c r="V8709">
        <v>998</v>
      </c>
      <c r="Y8709" t="s">
        <v>12064</v>
      </c>
      <c r="Z8709" t="s">
        <v>12065</v>
      </c>
      <c r="AA8709">
        <v>34.234099999999998</v>
      </c>
      <c r="AB8709">
        <v>-118.5339</v>
      </c>
      <c r="AC8709">
        <f t="shared" si="136"/>
        <v>0</v>
      </c>
    </row>
    <row r="8710" spans="1:29" x14ac:dyDescent="0.35">
      <c r="A8710">
        <v>221908722</v>
      </c>
      <c r="B8710" s="1">
        <v>44677</v>
      </c>
      <c r="C8710" s="1">
        <v>44676</v>
      </c>
      <c r="D8710">
        <v>900</v>
      </c>
      <c r="E8710">
        <v>19</v>
      </c>
      <c r="F8710" t="s">
        <v>10514</v>
      </c>
      <c r="G8710">
        <v>1904</v>
      </c>
      <c r="H8710">
        <v>2</v>
      </c>
      <c r="I8710">
        <v>354</v>
      </c>
      <c r="J8710" t="s">
        <v>167</v>
      </c>
      <c r="K8710" t="s">
        <v>12066</v>
      </c>
      <c r="L8710">
        <v>69</v>
      </c>
      <c r="M8710" t="s">
        <v>30</v>
      </c>
      <c r="N8710" t="s">
        <v>95</v>
      </c>
      <c r="O8710">
        <v>501</v>
      </c>
      <c r="P8710" t="s">
        <v>164</v>
      </c>
      <c r="S8710" t="s">
        <v>40</v>
      </c>
      <c r="T8710" t="s">
        <v>41</v>
      </c>
      <c r="U8710">
        <v>354</v>
      </c>
      <c r="Y8710" t="s">
        <v>12067</v>
      </c>
      <c r="AA8710">
        <v>34.325699999999998</v>
      </c>
      <c r="AB8710">
        <v>-118.43519999999999</v>
      </c>
      <c r="AC8710">
        <f t="shared" si="136"/>
        <v>0</v>
      </c>
    </row>
    <row r="8711" spans="1:29" x14ac:dyDescent="0.35">
      <c r="A8711">
        <v>221411109</v>
      </c>
      <c r="B8711" s="1">
        <v>44700</v>
      </c>
      <c r="C8711" s="1">
        <v>44698</v>
      </c>
      <c r="D8711">
        <v>1650</v>
      </c>
      <c r="E8711">
        <v>14</v>
      </c>
      <c r="F8711" t="s">
        <v>10500</v>
      </c>
      <c r="G8711">
        <v>1483</v>
      </c>
      <c r="H8711">
        <v>1</v>
      </c>
      <c r="I8711">
        <v>341</v>
      </c>
      <c r="J8711" t="s">
        <v>157</v>
      </c>
      <c r="K8711" t="s">
        <v>332</v>
      </c>
      <c r="L8711">
        <v>36</v>
      </c>
      <c r="M8711" t="s">
        <v>30</v>
      </c>
      <c r="N8711" t="s">
        <v>95</v>
      </c>
      <c r="O8711">
        <v>502</v>
      </c>
      <c r="P8711" t="s">
        <v>47</v>
      </c>
      <c r="S8711" t="s">
        <v>40</v>
      </c>
      <c r="T8711" t="s">
        <v>41</v>
      </c>
      <c r="U8711">
        <v>341</v>
      </c>
      <c r="Y8711" t="s">
        <v>12068</v>
      </c>
      <c r="AA8711">
        <v>33.956499999999998</v>
      </c>
      <c r="AB8711">
        <v>-118.4161</v>
      </c>
      <c r="AC8711">
        <f t="shared" si="136"/>
        <v>0</v>
      </c>
    </row>
    <row r="8712" spans="1:29" x14ac:dyDescent="0.35">
      <c r="A8712">
        <v>220814652</v>
      </c>
      <c r="B8712" s="1">
        <v>44819</v>
      </c>
      <c r="C8712" s="1">
        <v>44816</v>
      </c>
      <c r="D8712">
        <v>2000</v>
      </c>
      <c r="E8712">
        <v>8</v>
      </c>
      <c r="F8712" t="s">
        <v>109</v>
      </c>
      <c r="G8712">
        <v>831</v>
      </c>
      <c r="H8712">
        <v>1</v>
      </c>
      <c r="I8712">
        <v>330</v>
      </c>
      <c r="J8712" t="s">
        <v>37</v>
      </c>
      <c r="K8712" t="s">
        <v>12069</v>
      </c>
      <c r="L8712">
        <v>24</v>
      </c>
      <c r="M8712" t="s">
        <v>30</v>
      </c>
      <c r="N8712" t="s">
        <v>73</v>
      </c>
      <c r="O8712">
        <v>104</v>
      </c>
      <c r="P8712" t="s">
        <v>201</v>
      </c>
      <c r="S8712" t="s">
        <v>40</v>
      </c>
      <c r="T8712" t="s">
        <v>41</v>
      </c>
      <c r="U8712">
        <v>330</v>
      </c>
      <c r="Y8712" t="s">
        <v>7578</v>
      </c>
      <c r="AA8712">
        <v>34.049999999999997</v>
      </c>
      <c r="AB8712">
        <v>-118.4674</v>
      </c>
      <c r="AC8712">
        <f t="shared" si="136"/>
        <v>0</v>
      </c>
    </row>
    <row r="8713" spans="1:29" x14ac:dyDescent="0.35">
      <c r="A8713">
        <v>221706083</v>
      </c>
      <c r="B8713" s="1">
        <v>44613</v>
      </c>
      <c r="C8713" s="1">
        <v>44613</v>
      </c>
      <c r="D8713">
        <v>1</v>
      </c>
      <c r="E8713">
        <v>17</v>
      </c>
      <c r="F8713" t="s">
        <v>10498</v>
      </c>
      <c r="G8713">
        <v>1783</v>
      </c>
      <c r="H8713">
        <v>1</v>
      </c>
      <c r="I8713">
        <v>330</v>
      </c>
      <c r="J8713" t="s">
        <v>37</v>
      </c>
      <c r="K8713" t="s">
        <v>12070</v>
      </c>
      <c r="L8713">
        <v>31</v>
      </c>
      <c r="M8713" t="s">
        <v>30</v>
      </c>
      <c r="N8713" t="s">
        <v>95</v>
      </c>
      <c r="O8713">
        <v>108</v>
      </c>
      <c r="P8713" t="s">
        <v>105</v>
      </c>
      <c r="S8713" t="s">
        <v>40</v>
      </c>
      <c r="T8713" t="s">
        <v>41</v>
      </c>
      <c r="U8713">
        <v>330</v>
      </c>
      <c r="Y8713" t="s">
        <v>12071</v>
      </c>
      <c r="AA8713">
        <v>34.235500000000002</v>
      </c>
      <c r="AB8713">
        <v>-118.5536</v>
      </c>
      <c r="AC8713">
        <f t="shared" si="136"/>
        <v>0</v>
      </c>
    </row>
    <row r="8714" spans="1:29" x14ac:dyDescent="0.35">
      <c r="A8714">
        <v>220315958</v>
      </c>
      <c r="B8714" s="1">
        <v>44804</v>
      </c>
      <c r="C8714" s="1">
        <v>44804</v>
      </c>
      <c r="D8714">
        <v>720</v>
      </c>
      <c r="E8714">
        <v>3</v>
      </c>
      <c r="F8714" t="s">
        <v>43</v>
      </c>
      <c r="G8714">
        <v>334</v>
      </c>
      <c r="H8714">
        <v>2</v>
      </c>
      <c r="I8714">
        <v>745</v>
      </c>
      <c r="J8714" t="s">
        <v>139</v>
      </c>
      <c r="K8714" t="s">
        <v>1530</v>
      </c>
      <c r="L8714">
        <v>21</v>
      </c>
      <c r="M8714" t="s">
        <v>46</v>
      </c>
      <c r="N8714" t="s">
        <v>46</v>
      </c>
      <c r="O8714">
        <v>122</v>
      </c>
      <c r="P8714" t="s">
        <v>275</v>
      </c>
      <c r="S8714" t="s">
        <v>40</v>
      </c>
      <c r="T8714" t="s">
        <v>41</v>
      </c>
      <c r="U8714">
        <v>745</v>
      </c>
      <c r="Y8714" t="s">
        <v>5448</v>
      </c>
      <c r="AA8714">
        <v>34.023899999999998</v>
      </c>
      <c r="AB8714">
        <v>-118.3351</v>
      </c>
      <c r="AC8714">
        <f t="shared" si="136"/>
        <v>0</v>
      </c>
    </row>
    <row r="8715" spans="1:29" x14ac:dyDescent="0.35">
      <c r="A8715">
        <v>221706280</v>
      </c>
      <c r="B8715" s="1">
        <v>44588</v>
      </c>
      <c r="C8715" s="1">
        <v>44580</v>
      </c>
      <c r="D8715">
        <v>1349</v>
      </c>
      <c r="E8715">
        <v>17</v>
      </c>
      <c r="F8715" t="s">
        <v>10498</v>
      </c>
      <c r="G8715">
        <v>1793</v>
      </c>
      <c r="H8715">
        <v>2</v>
      </c>
      <c r="I8715">
        <v>354</v>
      </c>
      <c r="J8715" t="s">
        <v>167</v>
      </c>
      <c r="K8715" t="s">
        <v>978</v>
      </c>
      <c r="L8715">
        <v>59</v>
      </c>
      <c r="M8715" t="s">
        <v>94</v>
      </c>
      <c r="N8715" t="s">
        <v>94</v>
      </c>
      <c r="O8715">
        <v>301</v>
      </c>
      <c r="P8715" t="s">
        <v>155</v>
      </c>
      <c r="S8715" t="s">
        <v>40</v>
      </c>
      <c r="T8715" t="s">
        <v>41</v>
      </c>
      <c r="U8715">
        <v>354</v>
      </c>
      <c r="Y8715" t="s">
        <v>12072</v>
      </c>
      <c r="AA8715">
        <v>34.229900000000001</v>
      </c>
      <c r="AB8715">
        <v>-118.5535</v>
      </c>
      <c r="AC8715">
        <f t="shared" si="136"/>
        <v>0</v>
      </c>
    </row>
    <row r="8716" spans="1:29" x14ac:dyDescent="0.35">
      <c r="A8716">
        <v>221611808</v>
      </c>
      <c r="B8716" s="1">
        <v>44799</v>
      </c>
      <c r="C8716" s="1">
        <v>44799</v>
      </c>
      <c r="D8716">
        <v>850</v>
      </c>
      <c r="E8716">
        <v>16</v>
      </c>
      <c r="F8716" t="s">
        <v>10593</v>
      </c>
      <c r="G8716">
        <v>1601</v>
      </c>
      <c r="H8716">
        <v>2</v>
      </c>
      <c r="I8716">
        <v>850</v>
      </c>
      <c r="J8716" t="s">
        <v>563</v>
      </c>
      <c r="K8716">
        <v>1822</v>
      </c>
      <c r="L8716">
        <v>14</v>
      </c>
      <c r="M8716" t="s">
        <v>94</v>
      </c>
      <c r="N8716" t="s">
        <v>95</v>
      </c>
      <c r="O8716">
        <v>101</v>
      </c>
      <c r="P8716" t="s">
        <v>32</v>
      </c>
      <c r="S8716" t="s">
        <v>40</v>
      </c>
      <c r="T8716" t="s">
        <v>41</v>
      </c>
      <c r="U8716">
        <v>850</v>
      </c>
      <c r="Y8716" t="s">
        <v>12073</v>
      </c>
      <c r="Z8716" t="s">
        <v>12074</v>
      </c>
      <c r="AA8716">
        <v>34.287300000000002</v>
      </c>
      <c r="AB8716">
        <v>-118.4203</v>
      </c>
      <c r="AC8716">
        <f t="shared" si="136"/>
        <v>0</v>
      </c>
    </row>
    <row r="8717" spans="1:29" x14ac:dyDescent="0.35">
      <c r="A8717">
        <v>221114521</v>
      </c>
      <c r="B8717" s="1">
        <v>44834</v>
      </c>
      <c r="C8717" s="1">
        <v>44834</v>
      </c>
      <c r="D8717">
        <v>630</v>
      </c>
      <c r="E8717">
        <v>11</v>
      </c>
      <c r="F8717" t="s">
        <v>64</v>
      </c>
      <c r="G8717">
        <v>1142</v>
      </c>
      <c r="H8717">
        <v>1</v>
      </c>
      <c r="I8717">
        <v>310</v>
      </c>
      <c r="J8717" t="s">
        <v>71</v>
      </c>
      <c r="K8717" t="s">
        <v>12075</v>
      </c>
      <c r="L8717">
        <v>0</v>
      </c>
      <c r="M8717" t="s">
        <v>46</v>
      </c>
      <c r="N8717" t="s">
        <v>46</v>
      </c>
      <c r="O8717">
        <v>210</v>
      </c>
      <c r="P8717" t="s">
        <v>183</v>
      </c>
      <c r="S8717" t="s">
        <v>40</v>
      </c>
      <c r="T8717" t="s">
        <v>41</v>
      </c>
      <c r="U8717">
        <v>310</v>
      </c>
      <c r="Y8717" t="s">
        <v>9218</v>
      </c>
      <c r="AA8717">
        <v>34.11</v>
      </c>
      <c r="AB8717">
        <v>-118.28740000000001</v>
      </c>
      <c r="AC8717">
        <f t="shared" si="136"/>
        <v>0</v>
      </c>
    </row>
    <row r="8718" spans="1:29" x14ac:dyDescent="0.35">
      <c r="A8718">
        <v>220416536</v>
      </c>
      <c r="B8718" s="1">
        <v>44915</v>
      </c>
      <c r="C8718" s="1">
        <v>44915</v>
      </c>
      <c r="D8718">
        <v>900</v>
      </c>
      <c r="E8718">
        <v>4</v>
      </c>
      <c r="F8718" t="s">
        <v>54</v>
      </c>
      <c r="G8718">
        <v>448</v>
      </c>
      <c r="H8718">
        <v>2</v>
      </c>
      <c r="I8718">
        <v>624</v>
      </c>
      <c r="J8718" t="s">
        <v>171</v>
      </c>
      <c r="K8718" t="s">
        <v>12076</v>
      </c>
      <c r="L8718">
        <v>43</v>
      </c>
      <c r="M8718" t="s">
        <v>30</v>
      </c>
      <c r="N8718" t="s">
        <v>95</v>
      </c>
      <c r="O8718">
        <v>504</v>
      </c>
      <c r="P8718" t="s">
        <v>673</v>
      </c>
      <c r="Q8718">
        <v>500</v>
      </c>
      <c r="R8718" t="s">
        <v>184</v>
      </c>
      <c r="S8718" t="s">
        <v>40</v>
      </c>
      <c r="T8718" t="s">
        <v>41</v>
      </c>
      <c r="U8718">
        <v>624</v>
      </c>
      <c r="Y8718" t="s">
        <v>12077</v>
      </c>
      <c r="AA8718">
        <v>34.0565</v>
      </c>
      <c r="AB8718">
        <v>-118.20059999999999</v>
      </c>
      <c r="AC8718">
        <f t="shared" si="136"/>
        <v>0</v>
      </c>
    </row>
    <row r="8719" spans="1:29" x14ac:dyDescent="0.35">
      <c r="A8719">
        <v>220313246</v>
      </c>
      <c r="B8719" s="1">
        <v>44747</v>
      </c>
      <c r="C8719" s="1">
        <v>44747</v>
      </c>
      <c r="D8719">
        <v>1515</v>
      </c>
      <c r="E8719">
        <v>3</v>
      </c>
      <c r="F8719" t="s">
        <v>43</v>
      </c>
      <c r="G8719">
        <v>378</v>
      </c>
      <c r="H8719">
        <v>2</v>
      </c>
      <c r="I8719">
        <v>626</v>
      </c>
      <c r="J8719" t="s">
        <v>141</v>
      </c>
      <c r="K8719" t="s">
        <v>12078</v>
      </c>
      <c r="L8719">
        <v>46</v>
      </c>
      <c r="M8719" t="s">
        <v>94</v>
      </c>
      <c r="N8719" t="s">
        <v>163</v>
      </c>
      <c r="O8719">
        <v>101</v>
      </c>
      <c r="P8719" t="s">
        <v>32</v>
      </c>
      <c r="Q8719">
        <v>500</v>
      </c>
      <c r="R8719" t="s">
        <v>184</v>
      </c>
      <c r="S8719" t="s">
        <v>40</v>
      </c>
      <c r="T8719" t="s">
        <v>41</v>
      </c>
      <c r="U8719">
        <v>626</v>
      </c>
      <c r="Y8719" t="s">
        <v>440</v>
      </c>
      <c r="Z8719" t="s">
        <v>838</v>
      </c>
      <c r="AA8719">
        <v>34.010899999999999</v>
      </c>
      <c r="AB8719">
        <v>-118.2915</v>
      </c>
      <c r="AC8719">
        <f t="shared" si="136"/>
        <v>0</v>
      </c>
    </row>
    <row r="8720" spans="1:29" x14ac:dyDescent="0.35">
      <c r="A8720">
        <v>221606386</v>
      </c>
      <c r="B8720" s="1">
        <v>44636</v>
      </c>
      <c r="C8720" s="1">
        <v>44635</v>
      </c>
      <c r="D8720">
        <v>1948</v>
      </c>
      <c r="E8720">
        <v>16</v>
      </c>
      <c r="F8720" t="s">
        <v>10593</v>
      </c>
      <c r="G8720">
        <v>1602</v>
      </c>
      <c r="H8720">
        <v>2</v>
      </c>
      <c r="I8720">
        <v>354</v>
      </c>
      <c r="J8720" t="s">
        <v>167</v>
      </c>
      <c r="K8720" t="s">
        <v>5614</v>
      </c>
      <c r="L8720">
        <v>28</v>
      </c>
      <c r="M8720" t="s">
        <v>94</v>
      </c>
      <c r="N8720" t="s">
        <v>95</v>
      </c>
      <c r="O8720">
        <v>501</v>
      </c>
      <c r="P8720" t="s">
        <v>164</v>
      </c>
      <c r="S8720" t="s">
        <v>40</v>
      </c>
      <c r="T8720" t="s">
        <v>41</v>
      </c>
      <c r="U8720">
        <v>354</v>
      </c>
      <c r="Y8720" t="s">
        <v>12079</v>
      </c>
      <c r="AA8720">
        <v>34.283499999999997</v>
      </c>
      <c r="AB8720">
        <v>-118.4054</v>
      </c>
      <c r="AC8720">
        <f t="shared" si="136"/>
        <v>0</v>
      </c>
    </row>
    <row r="8721" spans="1:29" x14ac:dyDescent="0.35">
      <c r="A8721">
        <v>221306924</v>
      </c>
      <c r="B8721" s="1">
        <v>44617</v>
      </c>
      <c r="C8721" s="1">
        <v>44616</v>
      </c>
      <c r="D8721">
        <v>540</v>
      </c>
      <c r="E8721">
        <v>13</v>
      </c>
      <c r="F8721" t="s">
        <v>62</v>
      </c>
      <c r="G8721">
        <v>1395</v>
      </c>
      <c r="H8721">
        <v>1</v>
      </c>
      <c r="I8721">
        <v>510</v>
      </c>
      <c r="J8721" t="s">
        <v>29</v>
      </c>
      <c r="L8721">
        <v>0</v>
      </c>
      <c r="O8721">
        <v>102</v>
      </c>
      <c r="P8721" t="s">
        <v>186</v>
      </c>
      <c r="S8721" t="s">
        <v>40</v>
      </c>
      <c r="T8721" t="s">
        <v>41</v>
      </c>
      <c r="U8721">
        <v>510</v>
      </c>
      <c r="Y8721" t="s">
        <v>5446</v>
      </c>
      <c r="Z8721" t="s">
        <v>2301</v>
      </c>
      <c r="AA8721">
        <v>33.9788</v>
      </c>
      <c r="AB8721">
        <v>-118.26519999999999</v>
      </c>
      <c r="AC8721">
        <f t="shared" si="136"/>
        <v>0</v>
      </c>
    </row>
    <row r="8722" spans="1:29" x14ac:dyDescent="0.35">
      <c r="A8722">
        <v>220211273</v>
      </c>
      <c r="B8722" s="1">
        <v>44702</v>
      </c>
      <c r="C8722" s="1">
        <v>44701</v>
      </c>
      <c r="D8722">
        <v>2040</v>
      </c>
      <c r="E8722">
        <v>2</v>
      </c>
      <c r="F8722" t="s">
        <v>56</v>
      </c>
      <c r="G8722">
        <v>237</v>
      </c>
      <c r="H8722">
        <v>1</v>
      </c>
      <c r="I8722">
        <v>330</v>
      </c>
      <c r="J8722" t="s">
        <v>37</v>
      </c>
      <c r="K8722" t="s">
        <v>12080</v>
      </c>
      <c r="L8722">
        <v>25</v>
      </c>
      <c r="M8722" t="s">
        <v>94</v>
      </c>
      <c r="N8722" t="s">
        <v>163</v>
      </c>
      <c r="O8722">
        <v>101</v>
      </c>
      <c r="P8722" t="s">
        <v>32</v>
      </c>
      <c r="S8722" t="s">
        <v>40</v>
      </c>
      <c r="T8722" t="s">
        <v>41</v>
      </c>
      <c r="U8722">
        <v>330</v>
      </c>
      <c r="Y8722" t="s">
        <v>12081</v>
      </c>
      <c r="AA8722">
        <v>34.066899999999997</v>
      </c>
      <c r="AB8722">
        <v>-118.2632</v>
      </c>
      <c r="AC8722">
        <f t="shared" si="136"/>
        <v>0</v>
      </c>
    </row>
    <row r="8723" spans="1:29" x14ac:dyDescent="0.35">
      <c r="A8723">
        <v>221420854</v>
      </c>
      <c r="B8723" s="1">
        <v>44909</v>
      </c>
      <c r="C8723" s="1">
        <v>44909</v>
      </c>
      <c r="D8723">
        <v>300</v>
      </c>
      <c r="E8723">
        <v>14</v>
      </c>
      <c r="F8723" t="s">
        <v>10500</v>
      </c>
      <c r="G8723">
        <v>1474</v>
      </c>
      <c r="H8723">
        <v>1</v>
      </c>
      <c r="I8723">
        <v>310</v>
      </c>
      <c r="J8723" t="s">
        <v>71</v>
      </c>
      <c r="K8723" t="s">
        <v>12082</v>
      </c>
      <c r="L8723">
        <v>0</v>
      </c>
      <c r="M8723" t="s">
        <v>46</v>
      </c>
      <c r="N8723" t="s">
        <v>46</v>
      </c>
      <c r="O8723">
        <v>203</v>
      </c>
      <c r="P8723" t="s">
        <v>101</v>
      </c>
      <c r="S8723" t="s">
        <v>40</v>
      </c>
      <c r="T8723" t="s">
        <v>41</v>
      </c>
      <c r="U8723">
        <v>310</v>
      </c>
      <c r="Y8723" t="s">
        <v>12083</v>
      </c>
      <c r="AA8723">
        <v>33.959899999999998</v>
      </c>
      <c r="AB8723">
        <v>-118.4191</v>
      </c>
      <c r="AC8723">
        <f t="shared" si="136"/>
        <v>0</v>
      </c>
    </row>
    <row r="8724" spans="1:29" x14ac:dyDescent="0.35">
      <c r="A8724">
        <v>220905761</v>
      </c>
      <c r="B8724" s="1">
        <v>44608</v>
      </c>
      <c r="C8724" s="1">
        <v>44582</v>
      </c>
      <c r="D8724">
        <v>2000</v>
      </c>
      <c r="E8724">
        <v>9</v>
      </c>
      <c r="F8724" t="s">
        <v>49</v>
      </c>
      <c r="G8724">
        <v>946</v>
      </c>
      <c r="H8724">
        <v>2</v>
      </c>
      <c r="I8724">
        <v>354</v>
      </c>
      <c r="J8724" t="s">
        <v>167</v>
      </c>
      <c r="K8724" t="s">
        <v>5859</v>
      </c>
      <c r="L8724">
        <v>50</v>
      </c>
      <c r="M8724" t="s">
        <v>30</v>
      </c>
      <c r="N8724" t="s">
        <v>73</v>
      </c>
      <c r="O8724">
        <v>751</v>
      </c>
      <c r="P8724" t="s">
        <v>9792</v>
      </c>
      <c r="S8724" t="s">
        <v>40</v>
      </c>
      <c r="T8724" t="s">
        <v>41</v>
      </c>
      <c r="U8724">
        <v>354</v>
      </c>
      <c r="Y8724" t="s">
        <v>12084</v>
      </c>
      <c r="AA8724">
        <v>34.173900000000003</v>
      </c>
      <c r="AB8724">
        <v>-118.4345</v>
      </c>
      <c r="AC8724">
        <f t="shared" si="136"/>
        <v>0</v>
      </c>
    </row>
    <row r="8725" spans="1:29" x14ac:dyDescent="0.35">
      <c r="A8725">
        <v>220906689</v>
      </c>
      <c r="B8725" s="1">
        <v>44633</v>
      </c>
      <c r="C8725" s="1">
        <v>44632</v>
      </c>
      <c r="D8725">
        <v>1800</v>
      </c>
      <c r="E8725">
        <v>9</v>
      </c>
      <c r="F8725" t="s">
        <v>49</v>
      </c>
      <c r="G8725">
        <v>901</v>
      </c>
      <c r="H8725">
        <v>1</v>
      </c>
      <c r="I8725">
        <v>236</v>
      </c>
      <c r="J8725" t="s">
        <v>692</v>
      </c>
      <c r="K8725" t="s">
        <v>12085</v>
      </c>
      <c r="L8725">
        <v>29</v>
      </c>
      <c r="M8725" t="s">
        <v>94</v>
      </c>
      <c r="N8725" t="s">
        <v>95</v>
      </c>
      <c r="O8725">
        <v>502</v>
      </c>
      <c r="P8725" t="s">
        <v>47</v>
      </c>
      <c r="Q8725">
        <v>400</v>
      </c>
      <c r="R8725" t="s">
        <v>143</v>
      </c>
      <c r="S8725" t="s">
        <v>33</v>
      </c>
      <c r="T8725" t="s">
        <v>34</v>
      </c>
      <c r="U8725">
        <v>236</v>
      </c>
      <c r="Y8725" t="s">
        <v>12086</v>
      </c>
      <c r="AA8725">
        <v>34.208500000000001</v>
      </c>
      <c r="AB8725">
        <v>-118.46980000000001</v>
      </c>
      <c r="AC8725">
        <f t="shared" si="136"/>
        <v>1</v>
      </c>
    </row>
    <row r="8726" spans="1:29" x14ac:dyDescent="0.35">
      <c r="A8726">
        <v>220613957</v>
      </c>
      <c r="B8726" s="1">
        <v>44772</v>
      </c>
      <c r="C8726" s="1">
        <v>44752</v>
      </c>
      <c r="D8726">
        <v>2145</v>
      </c>
      <c r="E8726">
        <v>6</v>
      </c>
      <c r="F8726" t="s">
        <v>91</v>
      </c>
      <c r="G8726">
        <v>626</v>
      </c>
      <c r="H8726">
        <v>1</v>
      </c>
      <c r="I8726">
        <v>341</v>
      </c>
      <c r="J8726" t="s">
        <v>157</v>
      </c>
      <c r="K8726" t="s">
        <v>11525</v>
      </c>
      <c r="L8726">
        <v>21</v>
      </c>
      <c r="M8726" t="s">
        <v>94</v>
      </c>
      <c r="N8726" t="s">
        <v>31</v>
      </c>
      <c r="O8726">
        <v>501</v>
      </c>
      <c r="P8726" t="s">
        <v>164</v>
      </c>
      <c r="S8726" t="s">
        <v>84</v>
      </c>
      <c r="T8726" t="s">
        <v>85</v>
      </c>
      <c r="U8726">
        <v>341</v>
      </c>
      <c r="Y8726" t="s">
        <v>6703</v>
      </c>
      <c r="AA8726">
        <v>34.113300000000002</v>
      </c>
      <c r="AB8726">
        <v>-118.32559999999999</v>
      </c>
      <c r="AC8726">
        <f t="shared" si="136"/>
        <v>0</v>
      </c>
    </row>
    <row r="8727" spans="1:29" x14ac:dyDescent="0.35">
      <c r="A8727">
        <v>220515331</v>
      </c>
      <c r="B8727" s="1">
        <v>44862</v>
      </c>
      <c r="C8727" s="1">
        <v>44862</v>
      </c>
      <c r="D8727">
        <v>100</v>
      </c>
      <c r="E8727">
        <v>5</v>
      </c>
      <c r="F8727" t="s">
        <v>98</v>
      </c>
      <c r="G8727">
        <v>587</v>
      </c>
      <c r="H8727">
        <v>1</v>
      </c>
      <c r="I8727">
        <v>341</v>
      </c>
      <c r="J8727" t="s">
        <v>157</v>
      </c>
      <c r="K8727" t="s">
        <v>12087</v>
      </c>
      <c r="L8727">
        <v>22</v>
      </c>
      <c r="M8727" t="s">
        <v>94</v>
      </c>
      <c r="N8727" t="s">
        <v>73</v>
      </c>
      <c r="O8727">
        <v>101</v>
      </c>
      <c r="P8727" t="s">
        <v>32</v>
      </c>
      <c r="S8727" t="s">
        <v>84</v>
      </c>
      <c r="T8727" t="s">
        <v>85</v>
      </c>
      <c r="U8727">
        <v>341</v>
      </c>
      <c r="Y8727" t="s">
        <v>12088</v>
      </c>
      <c r="AA8727">
        <v>33.708799999999997</v>
      </c>
      <c r="AB8727">
        <v>-118.2919</v>
      </c>
      <c r="AC8727">
        <f t="shared" si="136"/>
        <v>0</v>
      </c>
    </row>
    <row r="8728" spans="1:29" x14ac:dyDescent="0.35">
      <c r="A8728">
        <v>220124493</v>
      </c>
      <c r="B8728" s="1">
        <v>44878</v>
      </c>
      <c r="C8728" s="1">
        <v>44877</v>
      </c>
      <c r="D8728">
        <v>2030</v>
      </c>
      <c r="E8728">
        <v>1</v>
      </c>
      <c r="F8728" t="s">
        <v>36</v>
      </c>
      <c r="G8728">
        <v>159</v>
      </c>
      <c r="H8728">
        <v>1</v>
      </c>
      <c r="I8728">
        <v>330</v>
      </c>
      <c r="J8728" t="s">
        <v>37</v>
      </c>
      <c r="K8728" t="s">
        <v>12089</v>
      </c>
      <c r="L8728">
        <v>58</v>
      </c>
      <c r="M8728" t="s">
        <v>30</v>
      </c>
      <c r="N8728" t="s">
        <v>73</v>
      </c>
      <c r="O8728">
        <v>108</v>
      </c>
      <c r="P8728" t="s">
        <v>105</v>
      </c>
      <c r="S8728" t="s">
        <v>40</v>
      </c>
      <c r="T8728" t="s">
        <v>41</v>
      </c>
      <c r="U8728">
        <v>330</v>
      </c>
      <c r="Y8728" t="s">
        <v>12090</v>
      </c>
      <c r="AA8728">
        <v>34.042000000000002</v>
      </c>
      <c r="AB8728">
        <v>-118.23399999999999</v>
      </c>
      <c r="AC8728">
        <f t="shared" si="136"/>
        <v>0</v>
      </c>
    </row>
    <row r="8729" spans="1:29" x14ac:dyDescent="0.35">
      <c r="A8729">
        <v>221905411</v>
      </c>
      <c r="B8729" s="1">
        <v>44598</v>
      </c>
      <c r="C8729" s="1">
        <v>44597</v>
      </c>
      <c r="D8729">
        <v>1900</v>
      </c>
      <c r="E8729">
        <v>19</v>
      </c>
      <c r="F8729" t="s">
        <v>10514</v>
      </c>
      <c r="G8729">
        <v>1982</v>
      </c>
      <c r="H8729">
        <v>1</v>
      </c>
      <c r="I8729">
        <v>510</v>
      </c>
      <c r="J8729" t="s">
        <v>29</v>
      </c>
      <c r="L8729">
        <v>0</v>
      </c>
      <c r="O8729">
        <v>101</v>
      </c>
      <c r="P8729" t="s">
        <v>32</v>
      </c>
      <c r="S8729" t="s">
        <v>40</v>
      </c>
      <c r="T8729" t="s">
        <v>41</v>
      </c>
      <c r="U8729">
        <v>510</v>
      </c>
      <c r="Y8729" t="s">
        <v>12091</v>
      </c>
      <c r="AA8729">
        <v>34.228299999999997</v>
      </c>
      <c r="AB8729">
        <v>-118.46769999999999</v>
      </c>
      <c r="AC8729">
        <f t="shared" si="136"/>
        <v>0</v>
      </c>
    </row>
    <row r="8730" spans="1:29" x14ac:dyDescent="0.35">
      <c r="A8730">
        <v>221318778</v>
      </c>
      <c r="B8730" s="1">
        <v>44838</v>
      </c>
      <c r="C8730" s="1">
        <v>44838</v>
      </c>
      <c r="D8730">
        <v>1205</v>
      </c>
      <c r="E8730">
        <v>13</v>
      </c>
      <c r="F8730" t="s">
        <v>62</v>
      </c>
      <c r="G8730">
        <v>1362</v>
      </c>
      <c r="H8730">
        <v>1</v>
      </c>
      <c r="I8730">
        <v>236</v>
      </c>
      <c r="J8730" t="s">
        <v>692</v>
      </c>
      <c r="K8730" t="s">
        <v>12092</v>
      </c>
      <c r="L8730">
        <v>32</v>
      </c>
      <c r="M8730" t="s">
        <v>30</v>
      </c>
      <c r="N8730" t="s">
        <v>163</v>
      </c>
      <c r="O8730">
        <v>501</v>
      </c>
      <c r="P8730" t="s">
        <v>164</v>
      </c>
      <c r="Q8730">
        <v>205</v>
      </c>
      <c r="R8730" t="s">
        <v>579</v>
      </c>
      <c r="S8730" t="s">
        <v>84</v>
      </c>
      <c r="T8730" t="s">
        <v>85</v>
      </c>
      <c r="U8730">
        <v>236</v>
      </c>
      <c r="Y8730" t="s">
        <v>12093</v>
      </c>
      <c r="AA8730">
        <v>34.000100000000003</v>
      </c>
      <c r="AB8730">
        <v>-118.274</v>
      </c>
      <c r="AC8730">
        <f t="shared" si="136"/>
        <v>0</v>
      </c>
    </row>
    <row r="8731" spans="1:29" x14ac:dyDescent="0.35">
      <c r="A8731">
        <v>220306208</v>
      </c>
      <c r="B8731" s="1">
        <v>44608</v>
      </c>
      <c r="C8731" s="1">
        <v>44607</v>
      </c>
      <c r="D8731">
        <v>1915</v>
      </c>
      <c r="E8731">
        <v>3</v>
      </c>
      <c r="F8731" t="s">
        <v>43</v>
      </c>
      <c r="G8731">
        <v>336</v>
      </c>
      <c r="H8731">
        <v>1</v>
      </c>
      <c r="I8731">
        <v>331</v>
      </c>
      <c r="J8731" t="s">
        <v>233</v>
      </c>
      <c r="K8731" t="s">
        <v>12094</v>
      </c>
      <c r="L8731">
        <v>29</v>
      </c>
      <c r="M8731" t="s">
        <v>30</v>
      </c>
      <c r="N8731" t="s">
        <v>95</v>
      </c>
      <c r="O8731">
        <v>104</v>
      </c>
      <c r="P8731" t="s">
        <v>201</v>
      </c>
      <c r="S8731" t="s">
        <v>40</v>
      </c>
      <c r="T8731" t="s">
        <v>41</v>
      </c>
      <c r="U8731">
        <v>331</v>
      </c>
      <c r="Y8731" t="s">
        <v>12095</v>
      </c>
      <c r="AA8731">
        <v>34.0291</v>
      </c>
      <c r="AB8731">
        <v>-118.30889999999999</v>
      </c>
      <c r="AC8731">
        <f t="shared" si="136"/>
        <v>0</v>
      </c>
    </row>
    <row r="8732" spans="1:29" x14ac:dyDescent="0.35">
      <c r="A8732">
        <v>220615858</v>
      </c>
      <c r="B8732" s="1">
        <v>44815</v>
      </c>
      <c r="C8732" s="1">
        <v>44815</v>
      </c>
      <c r="D8732">
        <v>205</v>
      </c>
      <c r="E8732">
        <v>6</v>
      </c>
      <c r="F8732" t="s">
        <v>91</v>
      </c>
      <c r="G8732">
        <v>642</v>
      </c>
      <c r="H8732">
        <v>1</v>
      </c>
      <c r="I8732">
        <v>230</v>
      </c>
      <c r="J8732" t="s">
        <v>161</v>
      </c>
      <c r="K8732" t="s">
        <v>12096</v>
      </c>
      <c r="L8732">
        <v>40</v>
      </c>
      <c r="M8732" t="s">
        <v>30</v>
      </c>
      <c r="N8732" t="s">
        <v>31</v>
      </c>
      <c r="O8732">
        <v>102</v>
      </c>
      <c r="P8732" t="s">
        <v>186</v>
      </c>
      <c r="Q8732">
        <v>400</v>
      </c>
      <c r="R8732" t="s">
        <v>143</v>
      </c>
      <c r="S8732" t="s">
        <v>40</v>
      </c>
      <c r="T8732" t="s">
        <v>41</v>
      </c>
      <c r="U8732">
        <v>230</v>
      </c>
      <c r="Y8732" t="s">
        <v>9300</v>
      </c>
      <c r="AA8732">
        <v>34.097999999999999</v>
      </c>
      <c r="AB8732">
        <v>-118.355</v>
      </c>
      <c r="AC8732">
        <f t="shared" si="136"/>
        <v>0</v>
      </c>
    </row>
    <row r="8733" spans="1:29" x14ac:dyDescent="0.35">
      <c r="A8733">
        <v>220712264</v>
      </c>
      <c r="B8733" s="1">
        <v>44771</v>
      </c>
      <c r="C8733" s="1">
        <v>44771</v>
      </c>
      <c r="D8733">
        <v>2045</v>
      </c>
      <c r="E8733">
        <v>7</v>
      </c>
      <c r="F8733" t="s">
        <v>28</v>
      </c>
      <c r="G8733">
        <v>737</v>
      </c>
      <c r="H8733">
        <v>1</v>
      </c>
      <c r="I8733">
        <v>310</v>
      </c>
      <c r="J8733" t="s">
        <v>71</v>
      </c>
      <c r="K8733" t="s">
        <v>12097</v>
      </c>
      <c r="L8733">
        <v>34</v>
      </c>
      <c r="M8733" t="s">
        <v>94</v>
      </c>
      <c r="N8733" t="s">
        <v>173</v>
      </c>
      <c r="O8733">
        <v>501</v>
      </c>
      <c r="P8733" t="s">
        <v>164</v>
      </c>
      <c r="S8733" t="s">
        <v>40</v>
      </c>
      <c r="T8733" t="s">
        <v>41</v>
      </c>
      <c r="U8733">
        <v>310</v>
      </c>
      <c r="Y8733" t="s">
        <v>12098</v>
      </c>
      <c r="AA8733">
        <v>34.064700000000002</v>
      </c>
      <c r="AB8733">
        <v>-118.3424</v>
      </c>
      <c r="AC8733">
        <f t="shared" si="136"/>
        <v>0</v>
      </c>
    </row>
    <row r="8734" spans="1:29" x14ac:dyDescent="0.35">
      <c r="A8734">
        <v>221216571</v>
      </c>
      <c r="B8734" s="1">
        <v>44769</v>
      </c>
      <c r="C8734" s="1">
        <v>44768</v>
      </c>
      <c r="D8734">
        <v>1800</v>
      </c>
      <c r="E8734">
        <v>12</v>
      </c>
      <c r="F8734" t="s">
        <v>68</v>
      </c>
      <c r="G8734">
        <v>1215</v>
      </c>
      <c r="H8734">
        <v>2</v>
      </c>
      <c r="I8734">
        <v>745</v>
      </c>
      <c r="J8734" t="s">
        <v>139</v>
      </c>
      <c r="K8734" t="s">
        <v>12099</v>
      </c>
      <c r="L8734">
        <v>34</v>
      </c>
      <c r="M8734" t="s">
        <v>30</v>
      </c>
      <c r="N8734" t="s">
        <v>95</v>
      </c>
      <c r="O8734">
        <v>122</v>
      </c>
      <c r="P8734" t="s">
        <v>275</v>
      </c>
      <c r="S8734" t="s">
        <v>40</v>
      </c>
      <c r="T8734" t="s">
        <v>41</v>
      </c>
      <c r="U8734">
        <v>745</v>
      </c>
      <c r="V8734">
        <v>998</v>
      </c>
      <c r="Y8734" t="s">
        <v>5754</v>
      </c>
      <c r="Z8734" t="s">
        <v>89</v>
      </c>
      <c r="AA8734">
        <v>33.990499999999997</v>
      </c>
      <c r="AB8734">
        <v>-118.2915</v>
      </c>
      <c r="AC8734">
        <f t="shared" si="136"/>
        <v>0</v>
      </c>
    </row>
    <row r="8735" spans="1:29" x14ac:dyDescent="0.35">
      <c r="A8735">
        <v>221819653</v>
      </c>
      <c r="B8735" s="1">
        <v>44859</v>
      </c>
      <c r="C8735" s="1">
        <v>44855</v>
      </c>
      <c r="D8735">
        <v>300</v>
      </c>
      <c r="E8735">
        <v>18</v>
      </c>
      <c r="F8735" t="s">
        <v>10516</v>
      </c>
      <c r="G8735">
        <v>1822</v>
      </c>
      <c r="H8735">
        <v>1</v>
      </c>
      <c r="I8735">
        <v>510</v>
      </c>
      <c r="J8735" t="s">
        <v>29</v>
      </c>
      <c r="L8735">
        <v>0</v>
      </c>
      <c r="O8735">
        <v>101</v>
      </c>
      <c r="P8735" t="s">
        <v>32</v>
      </c>
      <c r="S8735" t="s">
        <v>40</v>
      </c>
      <c r="T8735" t="s">
        <v>41</v>
      </c>
      <c r="U8735">
        <v>510</v>
      </c>
      <c r="Y8735" t="s">
        <v>12100</v>
      </c>
      <c r="AA8735">
        <v>33.942900000000002</v>
      </c>
      <c r="AB8735">
        <v>-118.2739</v>
      </c>
      <c r="AC8735">
        <f t="shared" si="136"/>
        <v>0</v>
      </c>
    </row>
    <row r="8736" spans="1:29" x14ac:dyDescent="0.35">
      <c r="A8736">
        <v>221706610</v>
      </c>
      <c r="B8736" s="1">
        <v>44595</v>
      </c>
      <c r="C8736" s="1">
        <v>44577</v>
      </c>
      <c r="D8736">
        <v>2216</v>
      </c>
      <c r="E8736">
        <v>17</v>
      </c>
      <c r="F8736" t="s">
        <v>10498</v>
      </c>
      <c r="G8736">
        <v>1758</v>
      </c>
      <c r="H8736">
        <v>2</v>
      </c>
      <c r="I8736">
        <v>956</v>
      </c>
      <c r="J8736" t="s">
        <v>328</v>
      </c>
      <c r="K8736" t="s">
        <v>12101</v>
      </c>
      <c r="L8736">
        <v>40</v>
      </c>
      <c r="M8736" t="s">
        <v>30</v>
      </c>
      <c r="N8736" t="s">
        <v>31</v>
      </c>
      <c r="O8736">
        <v>504</v>
      </c>
      <c r="P8736" t="s">
        <v>673</v>
      </c>
      <c r="S8736" t="s">
        <v>40</v>
      </c>
      <c r="T8736" t="s">
        <v>41</v>
      </c>
      <c r="U8736">
        <v>956</v>
      </c>
      <c r="Y8736" t="s">
        <v>12102</v>
      </c>
      <c r="AA8736">
        <v>34.251100000000001</v>
      </c>
      <c r="AB8736">
        <v>-118.4837</v>
      </c>
      <c r="AC8736">
        <f t="shared" si="136"/>
        <v>0</v>
      </c>
    </row>
    <row r="8737" spans="1:29" x14ac:dyDescent="0.35">
      <c r="A8737">
        <v>220806685</v>
      </c>
      <c r="B8737" s="1">
        <v>44627</v>
      </c>
      <c r="C8737" s="1">
        <v>44626</v>
      </c>
      <c r="D8737">
        <v>630</v>
      </c>
      <c r="E8737">
        <v>8</v>
      </c>
      <c r="F8737" t="s">
        <v>109</v>
      </c>
      <c r="G8737">
        <v>831</v>
      </c>
      <c r="H8737">
        <v>1</v>
      </c>
      <c r="I8737">
        <v>330</v>
      </c>
      <c r="J8737" t="s">
        <v>37</v>
      </c>
      <c r="K8737" t="s">
        <v>12103</v>
      </c>
      <c r="L8737">
        <v>47</v>
      </c>
      <c r="M8737" t="s">
        <v>94</v>
      </c>
      <c r="N8737" t="s">
        <v>31</v>
      </c>
      <c r="O8737">
        <v>707</v>
      </c>
      <c r="P8737" t="s">
        <v>280</v>
      </c>
      <c r="S8737" t="s">
        <v>40</v>
      </c>
      <c r="T8737" t="s">
        <v>41</v>
      </c>
      <c r="U8737">
        <v>330</v>
      </c>
      <c r="Y8737" t="s">
        <v>12104</v>
      </c>
      <c r="AA8737">
        <v>34.051499999999997</v>
      </c>
      <c r="AB8737">
        <v>-118.4692</v>
      </c>
      <c r="AC8737">
        <f t="shared" si="136"/>
        <v>0</v>
      </c>
    </row>
    <row r="8738" spans="1:29" x14ac:dyDescent="0.35">
      <c r="A8738">
        <v>222114576</v>
      </c>
      <c r="B8738" s="1">
        <v>44826</v>
      </c>
      <c r="C8738" s="1">
        <v>44818</v>
      </c>
      <c r="D8738">
        <v>1</v>
      </c>
      <c r="E8738">
        <v>21</v>
      </c>
      <c r="F8738" t="s">
        <v>10503</v>
      </c>
      <c r="G8738">
        <v>2144</v>
      </c>
      <c r="H8738">
        <v>2</v>
      </c>
      <c r="I8738">
        <v>354</v>
      </c>
      <c r="J8738" t="s">
        <v>167</v>
      </c>
      <c r="L8738">
        <v>52</v>
      </c>
      <c r="M8738" t="s">
        <v>94</v>
      </c>
      <c r="N8738" t="s">
        <v>73</v>
      </c>
      <c r="O8738">
        <v>501</v>
      </c>
      <c r="P8738" t="s">
        <v>164</v>
      </c>
      <c r="S8738" t="s">
        <v>40</v>
      </c>
      <c r="T8738" t="s">
        <v>41</v>
      </c>
      <c r="U8738">
        <v>354</v>
      </c>
      <c r="Y8738" t="s">
        <v>12105</v>
      </c>
      <c r="AA8738">
        <v>34.188499999999998</v>
      </c>
      <c r="AB8738">
        <v>-118.619</v>
      </c>
      <c r="AC8738">
        <f t="shared" si="136"/>
        <v>0</v>
      </c>
    </row>
    <row r="8739" spans="1:29" x14ac:dyDescent="0.35">
      <c r="A8739">
        <v>220308853</v>
      </c>
      <c r="B8739" s="1">
        <v>44660</v>
      </c>
      <c r="C8739" s="1">
        <v>44659</v>
      </c>
      <c r="D8739">
        <v>2000</v>
      </c>
      <c r="E8739">
        <v>3</v>
      </c>
      <c r="F8739" t="s">
        <v>43</v>
      </c>
      <c r="G8739">
        <v>311</v>
      </c>
      <c r="H8739">
        <v>1</v>
      </c>
      <c r="I8739">
        <v>310</v>
      </c>
      <c r="J8739" t="s">
        <v>71</v>
      </c>
      <c r="K8739" t="s">
        <v>10054</v>
      </c>
      <c r="L8739">
        <v>38</v>
      </c>
      <c r="M8739" t="s">
        <v>30</v>
      </c>
      <c r="N8739" t="s">
        <v>95</v>
      </c>
      <c r="O8739">
        <v>707</v>
      </c>
      <c r="P8739" t="s">
        <v>280</v>
      </c>
      <c r="S8739" t="s">
        <v>40</v>
      </c>
      <c r="T8739" t="s">
        <v>41</v>
      </c>
      <c r="U8739">
        <v>310</v>
      </c>
      <c r="Y8739" t="s">
        <v>12106</v>
      </c>
      <c r="AA8739">
        <v>34.027900000000002</v>
      </c>
      <c r="AB8739">
        <v>-118.3644</v>
      </c>
      <c r="AC8739">
        <f t="shared" si="136"/>
        <v>0</v>
      </c>
    </row>
    <row r="8740" spans="1:29" x14ac:dyDescent="0.35">
      <c r="A8740">
        <v>220904439</v>
      </c>
      <c r="B8740" s="1">
        <v>44574</v>
      </c>
      <c r="C8740" s="1">
        <v>44573</v>
      </c>
      <c r="D8740">
        <v>1800</v>
      </c>
      <c r="E8740">
        <v>9</v>
      </c>
      <c r="F8740" t="s">
        <v>49</v>
      </c>
      <c r="G8740">
        <v>901</v>
      </c>
      <c r="H8740">
        <v>1</v>
      </c>
      <c r="I8740">
        <v>331</v>
      </c>
      <c r="J8740" t="s">
        <v>233</v>
      </c>
      <c r="K8740" t="s">
        <v>1063</v>
      </c>
      <c r="L8740">
        <v>36</v>
      </c>
      <c r="M8740" t="s">
        <v>30</v>
      </c>
      <c r="N8740" t="s">
        <v>73</v>
      </c>
      <c r="O8740">
        <v>108</v>
      </c>
      <c r="P8740" t="s">
        <v>105</v>
      </c>
      <c r="S8740" t="s">
        <v>40</v>
      </c>
      <c r="T8740" t="s">
        <v>41</v>
      </c>
      <c r="U8740">
        <v>331</v>
      </c>
      <c r="Y8740" t="s">
        <v>2557</v>
      </c>
      <c r="AA8740">
        <v>34.201300000000003</v>
      </c>
      <c r="AB8740">
        <v>-118.4688</v>
      </c>
      <c r="AC8740">
        <f t="shared" si="136"/>
        <v>0</v>
      </c>
    </row>
    <row r="8741" spans="1:29" x14ac:dyDescent="0.35">
      <c r="A8741">
        <v>220116451</v>
      </c>
      <c r="B8741" s="1">
        <v>44760</v>
      </c>
      <c r="C8741" s="1">
        <v>44759</v>
      </c>
      <c r="D8741">
        <v>900</v>
      </c>
      <c r="E8741">
        <v>1</v>
      </c>
      <c r="F8741" t="s">
        <v>36</v>
      </c>
      <c r="G8741">
        <v>162</v>
      </c>
      <c r="H8741">
        <v>2</v>
      </c>
      <c r="I8741">
        <v>624</v>
      </c>
      <c r="J8741" t="s">
        <v>171</v>
      </c>
      <c r="K8741" t="s">
        <v>12107</v>
      </c>
      <c r="L8741">
        <v>31</v>
      </c>
      <c r="M8741" t="s">
        <v>30</v>
      </c>
      <c r="N8741" t="s">
        <v>163</v>
      </c>
      <c r="O8741">
        <v>101</v>
      </c>
      <c r="P8741" t="s">
        <v>32</v>
      </c>
      <c r="Q8741">
        <v>400</v>
      </c>
      <c r="R8741" t="s">
        <v>143</v>
      </c>
      <c r="S8741" t="s">
        <v>40</v>
      </c>
      <c r="T8741" t="s">
        <v>41</v>
      </c>
      <c r="U8741">
        <v>624</v>
      </c>
      <c r="Y8741" t="s">
        <v>147</v>
      </c>
      <c r="Z8741" t="s">
        <v>5831</v>
      </c>
      <c r="AA8741">
        <v>34.0458</v>
      </c>
      <c r="AB8741">
        <v>-118.26139999999999</v>
      </c>
      <c r="AC8741">
        <f t="shared" si="136"/>
        <v>0</v>
      </c>
    </row>
    <row r="8742" spans="1:29" x14ac:dyDescent="0.35">
      <c r="A8742">
        <v>221211572</v>
      </c>
      <c r="B8742" s="1">
        <v>44691</v>
      </c>
      <c r="C8742" s="1">
        <v>44691</v>
      </c>
      <c r="D8742">
        <v>1700</v>
      </c>
      <c r="E8742">
        <v>12</v>
      </c>
      <c r="F8742" t="s">
        <v>68</v>
      </c>
      <c r="G8742">
        <v>1266</v>
      </c>
      <c r="H8742">
        <v>1</v>
      </c>
      <c r="I8742">
        <v>230</v>
      </c>
      <c r="J8742" t="s">
        <v>161</v>
      </c>
      <c r="K8742" t="s">
        <v>12108</v>
      </c>
      <c r="L8742">
        <v>39</v>
      </c>
      <c r="M8742" t="s">
        <v>30</v>
      </c>
      <c r="N8742" t="s">
        <v>163</v>
      </c>
      <c r="O8742">
        <v>501</v>
      </c>
      <c r="P8742" t="s">
        <v>164</v>
      </c>
      <c r="Q8742">
        <v>207</v>
      </c>
      <c r="R8742" t="s">
        <v>1110</v>
      </c>
      <c r="S8742" t="s">
        <v>84</v>
      </c>
      <c r="T8742" t="s">
        <v>85</v>
      </c>
      <c r="U8742">
        <v>230</v>
      </c>
      <c r="Y8742" t="s">
        <v>12109</v>
      </c>
      <c r="AA8742">
        <v>33.965499999999999</v>
      </c>
      <c r="AB8742">
        <v>-118.2897</v>
      </c>
      <c r="AC8742">
        <f t="shared" si="136"/>
        <v>0</v>
      </c>
    </row>
    <row r="8743" spans="1:29" x14ac:dyDescent="0.35">
      <c r="A8743">
        <v>220109186</v>
      </c>
      <c r="B8743" s="1">
        <v>44649</v>
      </c>
      <c r="C8743" s="1">
        <v>44649</v>
      </c>
      <c r="D8743">
        <v>959</v>
      </c>
      <c r="E8743">
        <v>1</v>
      </c>
      <c r="F8743" t="s">
        <v>36</v>
      </c>
      <c r="G8743">
        <v>119</v>
      </c>
      <c r="H8743">
        <v>2</v>
      </c>
      <c r="I8743">
        <v>740</v>
      </c>
      <c r="J8743" t="s">
        <v>224</v>
      </c>
      <c r="K8743" t="s">
        <v>12110</v>
      </c>
      <c r="L8743">
        <v>59</v>
      </c>
      <c r="M8743" t="s">
        <v>30</v>
      </c>
      <c r="N8743" t="s">
        <v>31</v>
      </c>
      <c r="O8743">
        <v>834</v>
      </c>
      <c r="P8743" t="s">
        <v>1249</v>
      </c>
      <c r="S8743" t="s">
        <v>33</v>
      </c>
      <c r="T8743" t="s">
        <v>34</v>
      </c>
      <c r="U8743">
        <v>740</v>
      </c>
      <c r="Y8743" t="s">
        <v>1250</v>
      </c>
      <c r="AA8743">
        <v>34.056100000000001</v>
      </c>
      <c r="AB8743">
        <v>-118.2375</v>
      </c>
      <c r="AC8743">
        <f t="shared" si="136"/>
        <v>1</v>
      </c>
    </row>
    <row r="8744" spans="1:29" x14ac:dyDescent="0.35">
      <c r="A8744">
        <v>221114279</v>
      </c>
      <c r="B8744" s="1">
        <v>44827</v>
      </c>
      <c r="C8744" s="1">
        <v>44826</v>
      </c>
      <c r="D8744">
        <v>1600</v>
      </c>
      <c r="E8744">
        <v>11</v>
      </c>
      <c r="F8744" t="s">
        <v>64</v>
      </c>
      <c r="G8744">
        <v>1102</v>
      </c>
      <c r="H8744">
        <v>1</v>
      </c>
      <c r="I8744">
        <v>331</v>
      </c>
      <c r="J8744" t="s">
        <v>233</v>
      </c>
      <c r="K8744" t="s">
        <v>9431</v>
      </c>
      <c r="L8744">
        <v>0</v>
      </c>
      <c r="M8744" t="s">
        <v>46</v>
      </c>
      <c r="N8744" t="s">
        <v>46</v>
      </c>
      <c r="O8744">
        <v>108</v>
      </c>
      <c r="P8744" t="s">
        <v>105</v>
      </c>
      <c r="S8744" t="s">
        <v>40</v>
      </c>
      <c r="T8744" t="s">
        <v>41</v>
      </c>
      <c r="U8744">
        <v>331</v>
      </c>
      <c r="Y8744" t="s">
        <v>7588</v>
      </c>
      <c r="AA8744">
        <v>34.133800000000001</v>
      </c>
      <c r="AB8744">
        <v>-118.273</v>
      </c>
      <c r="AC8744">
        <f t="shared" si="136"/>
        <v>0</v>
      </c>
    </row>
    <row r="8745" spans="1:29" x14ac:dyDescent="0.35">
      <c r="A8745">
        <v>221310509</v>
      </c>
      <c r="B8745" s="1">
        <v>44683</v>
      </c>
      <c r="C8745" s="1">
        <v>44683</v>
      </c>
      <c r="D8745">
        <v>400</v>
      </c>
      <c r="E8745">
        <v>13</v>
      </c>
      <c r="F8745" t="s">
        <v>62</v>
      </c>
      <c r="G8745">
        <v>1303</v>
      </c>
      <c r="H8745">
        <v>1</v>
      </c>
      <c r="I8745">
        <v>648</v>
      </c>
      <c r="J8745" t="s">
        <v>58</v>
      </c>
      <c r="K8745" t="s">
        <v>5979</v>
      </c>
      <c r="L8745">
        <v>0</v>
      </c>
      <c r="M8745" t="s">
        <v>46</v>
      </c>
      <c r="N8745" t="s">
        <v>46</v>
      </c>
      <c r="O8745">
        <v>203</v>
      </c>
      <c r="P8745" t="s">
        <v>101</v>
      </c>
      <c r="S8745" t="s">
        <v>40</v>
      </c>
      <c r="T8745" t="s">
        <v>41</v>
      </c>
      <c r="U8745">
        <v>648</v>
      </c>
      <c r="Y8745" t="s">
        <v>12111</v>
      </c>
      <c r="AA8745">
        <v>34.0321</v>
      </c>
      <c r="AB8745">
        <v>-118.2499</v>
      </c>
      <c r="AC8745">
        <f t="shared" si="136"/>
        <v>0</v>
      </c>
    </row>
    <row r="8746" spans="1:29" x14ac:dyDescent="0.35">
      <c r="A8746">
        <v>221515976</v>
      </c>
      <c r="B8746" s="1">
        <v>44842</v>
      </c>
      <c r="C8746" s="1">
        <v>44841</v>
      </c>
      <c r="D8746">
        <v>400</v>
      </c>
      <c r="E8746">
        <v>15</v>
      </c>
      <c r="F8746" t="s">
        <v>10519</v>
      </c>
      <c r="G8746">
        <v>1549</v>
      </c>
      <c r="H8746">
        <v>1</v>
      </c>
      <c r="I8746">
        <v>331</v>
      </c>
      <c r="J8746" t="s">
        <v>233</v>
      </c>
      <c r="K8746" t="s">
        <v>2947</v>
      </c>
      <c r="L8746">
        <v>27</v>
      </c>
      <c r="M8746" t="s">
        <v>94</v>
      </c>
      <c r="N8746" t="s">
        <v>31</v>
      </c>
      <c r="O8746">
        <v>504</v>
      </c>
      <c r="P8746" t="s">
        <v>673</v>
      </c>
      <c r="S8746" t="s">
        <v>40</v>
      </c>
      <c r="T8746" t="s">
        <v>41</v>
      </c>
      <c r="U8746">
        <v>331</v>
      </c>
      <c r="Y8746" t="s">
        <v>12112</v>
      </c>
      <c r="AA8746">
        <v>34.17</v>
      </c>
      <c r="AB8746">
        <v>-118.3741</v>
      </c>
      <c r="AC8746">
        <f t="shared" si="136"/>
        <v>0</v>
      </c>
    </row>
    <row r="8747" spans="1:29" x14ac:dyDescent="0.35">
      <c r="A8747">
        <v>220604272</v>
      </c>
      <c r="B8747" s="1">
        <v>44568</v>
      </c>
      <c r="C8747" s="1">
        <v>44568</v>
      </c>
      <c r="D8747">
        <v>1829</v>
      </c>
      <c r="E8747">
        <v>6</v>
      </c>
      <c r="F8747" t="s">
        <v>91</v>
      </c>
      <c r="G8747">
        <v>647</v>
      </c>
      <c r="H8747">
        <v>1</v>
      </c>
      <c r="I8747">
        <v>440</v>
      </c>
      <c r="J8747" t="s">
        <v>213</v>
      </c>
      <c r="K8747" t="s">
        <v>761</v>
      </c>
      <c r="L8747">
        <v>30</v>
      </c>
      <c r="M8747" t="s">
        <v>30</v>
      </c>
      <c r="N8747" t="s">
        <v>73</v>
      </c>
      <c r="O8747">
        <v>119</v>
      </c>
      <c r="P8747" t="s">
        <v>333</v>
      </c>
      <c r="S8747" t="s">
        <v>40</v>
      </c>
      <c r="T8747" t="s">
        <v>41</v>
      </c>
      <c r="U8747">
        <v>440</v>
      </c>
      <c r="Y8747" t="s">
        <v>8679</v>
      </c>
      <c r="AA8747">
        <v>34.099299999999999</v>
      </c>
      <c r="AB8747">
        <v>-118.3158</v>
      </c>
      <c r="AC8747">
        <f t="shared" si="136"/>
        <v>0</v>
      </c>
    </row>
    <row r="8748" spans="1:29" x14ac:dyDescent="0.35">
      <c r="A8748">
        <v>221907028</v>
      </c>
      <c r="B8748" s="1">
        <v>44635</v>
      </c>
      <c r="C8748" s="1">
        <v>44633</v>
      </c>
      <c r="D8748">
        <v>1500</v>
      </c>
      <c r="E8748">
        <v>19</v>
      </c>
      <c r="F8748" t="s">
        <v>10514</v>
      </c>
      <c r="G8748">
        <v>1912</v>
      </c>
      <c r="H8748">
        <v>1</v>
      </c>
      <c r="I8748">
        <v>331</v>
      </c>
      <c r="J8748" t="s">
        <v>233</v>
      </c>
      <c r="K8748" t="s">
        <v>10446</v>
      </c>
      <c r="L8748">
        <v>53</v>
      </c>
      <c r="M8748" t="s">
        <v>30</v>
      </c>
      <c r="N8748" t="s">
        <v>73</v>
      </c>
      <c r="O8748">
        <v>101</v>
      </c>
      <c r="P8748" t="s">
        <v>32</v>
      </c>
      <c r="S8748" t="s">
        <v>40</v>
      </c>
      <c r="T8748" t="s">
        <v>41</v>
      </c>
      <c r="U8748">
        <v>331</v>
      </c>
      <c r="Y8748" t="s">
        <v>12113</v>
      </c>
      <c r="AA8748">
        <v>34.317900000000002</v>
      </c>
      <c r="AB8748">
        <v>-118.4765</v>
      </c>
      <c r="AC8748">
        <f t="shared" si="136"/>
        <v>0</v>
      </c>
    </row>
    <row r="8749" spans="1:29" x14ac:dyDescent="0.35">
      <c r="A8749">
        <v>220317217</v>
      </c>
      <c r="B8749" s="1">
        <v>44826</v>
      </c>
      <c r="C8749" s="1">
        <v>44826</v>
      </c>
      <c r="D8749">
        <v>1440</v>
      </c>
      <c r="E8749">
        <v>3</v>
      </c>
      <c r="F8749" t="s">
        <v>43</v>
      </c>
      <c r="G8749">
        <v>356</v>
      </c>
      <c r="H8749">
        <v>1</v>
      </c>
      <c r="I8749">
        <v>341</v>
      </c>
      <c r="J8749" t="s">
        <v>157</v>
      </c>
      <c r="K8749" t="s">
        <v>12114</v>
      </c>
      <c r="L8749">
        <v>18</v>
      </c>
      <c r="M8749" t="s">
        <v>30</v>
      </c>
      <c r="N8749" t="s">
        <v>95</v>
      </c>
      <c r="O8749">
        <v>946</v>
      </c>
      <c r="P8749" t="s">
        <v>2137</v>
      </c>
      <c r="S8749" t="s">
        <v>40</v>
      </c>
      <c r="T8749" t="s">
        <v>41</v>
      </c>
      <c r="U8749">
        <v>341</v>
      </c>
      <c r="Y8749" t="s">
        <v>2139</v>
      </c>
      <c r="AA8749">
        <v>34.0184</v>
      </c>
      <c r="AB8749">
        <v>-118.3043</v>
      </c>
      <c r="AC8749">
        <f t="shared" si="136"/>
        <v>0</v>
      </c>
    </row>
    <row r="8750" spans="1:29" x14ac:dyDescent="0.35">
      <c r="A8750">
        <v>220712082</v>
      </c>
      <c r="B8750" s="1">
        <v>44767</v>
      </c>
      <c r="C8750" s="1">
        <v>44763</v>
      </c>
      <c r="D8750">
        <v>1030</v>
      </c>
      <c r="E8750">
        <v>7</v>
      </c>
      <c r="F8750" t="s">
        <v>28</v>
      </c>
      <c r="G8750">
        <v>701</v>
      </c>
      <c r="H8750">
        <v>1</v>
      </c>
      <c r="I8750">
        <v>330</v>
      </c>
      <c r="J8750" t="s">
        <v>37</v>
      </c>
      <c r="K8750" t="s">
        <v>12115</v>
      </c>
      <c r="L8750">
        <v>0</v>
      </c>
      <c r="M8750" t="s">
        <v>46</v>
      </c>
      <c r="N8750" t="s">
        <v>46</v>
      </c>
      <c r="O8750">
        <v>101</v>
      </c>
      <c r="P8750" t="s">
        <v>32</v>
      </c>
      <c r="S8750" t="s">
        <v>40</v>
      </c>
      <c r="T8750" t="s">
        <v>41</v>
      </c>
      <c r="U8750">
        <v>330</v>
      </c>
      <c r="Y8750" t="s">
        <v>8194</v>
      </c>
      <c r="AA8750">
        <v>34.084699999999998</v>
      </c>
      <c r="AB8750">
        <v>-118.3686</v>
      </c>
      <c r="AC8750">
        <f t="shared" si="136"/>
        <v>0</v>
      </c>
    </row>
    <row r="8751" spans="1:29" x14ac:dyDescent="0.35">
      <c r="A8751">
        <v>231104367</v>
      </c>
      <c r="B8751" s="1">
        <v>44936</v>
      </c>
      <c r="C8751" s="1">
        <v>44936</v>
      </c>
      <c r="D8751">
        <v>1420</v>
      </c>
      <c r="E8751">
        <v>11</v>
      </c>
      <c r="F8751" t="s">
        <v>64</v>
      </c>
      <c r="G8751">
        <v>1176</v>
      </c>
      <c r="H8751">
        <v>2</v>
      </c>
      <c r="I8751">
        <v>623</v>
      </c>
      <c r="J8751" t="s">
        <v>465</v>
      </c>
      <c r="K8751" t="s">
        <v>12116</v>
      </c>
      <c r="L8751">
        <v>0</v>
      </c>
      <c r="M8751" t="s">
        <v>46</v>
      </c>
      <c r="N8751" t="s">
        <v>46</v>
      </c>
      <c r="O8751">
        <v>101</v>
      </c>
      <c r="P8751" t="s">
        <v>32</v>
      </c>
      <c r="Q8751">
        <v>400</v>
      </c>
      <c r="R8751" t="s">
        <v>143</v>
      </c>
      <c r="S8751" t="s">
        <v>33</v>
      </c>
      <c r="T8751" t="s">
        <v>34</v>
      </c>
      <c r="U8751">
        <v>623</v>
      </c>
      <c r="Y8751" t="s">
        <v>12117</v>
      </c>
      <c r="Z8751" t="s">
        <v>3182</v>
      </c>
      <c r="AA8751">
        <v>34.088700000000003</v>
      </c>
      <c r="AB8751">
        <v>-118.23609999999999</v>
      </c>
      <c r="AC8751">
        <f t="shared" si="136"/>
        <v>1</v>
      </c>
    </row>
    <row r="8752" spans="1:29" x14ac:dyDescent="0.35">
      <c r="A8752">
        <v>231312927</v>
      </c>
      <c r="B8752" s="1">
        <v>45087</v>
      </c>
      <c r="C8752" s="1">
        <v>45087</v>
      </c>
      <c r="D8752">
        <v>530</v>
      </c>
      <c r="E8752">
        <v>13</v>
      </c>
      <c r="F8752" t="s">
        <v>62</v>
      </c>
      <c r="G8752">
        <v>1367</v>
      </c>
      <c r="H8752">
        <v>1</v>
      </c>
      <c r="I8752">
        <v>341</v>
      </c>
      <c r="J8752" t="s">
        <v>157</v>
      </c>
      <c r="K8752" t="s">
        <v>12118</v>
      </c>
      <c r="L8752">
        <v>31</v>
      </c>
      <c r="M8752" t="s">
        <v>30</v>
      </c>
      <c r="N8752" t="s">
        <v>73</v>
      </c>
      <c r="O8752">
        <v>213</v>
      </c>
      <c r="P8752" t="s">
        <v>7111</v>
      </c>
      <c r="S8752" t="s">
        <v>40</v>
      </c>
      <c r="T8752" t="s">
        <v>41</v>
      </c>
      <c r="U8752">
        <v>341</v>
      </c>
      <c r="Y8752" t="s">
        <v>12119</v>
      </c>
      <c r="AA8752">
        <v>34.000100000000003</v>
      </c>
      <c r="AB8752">
        <v>-118.2389</v>
      </c>
      <c r="AC8752">
        <f t="shared" si="136"/>
        <v>0</v>
      </c>
    </row>
    <row r="8753" spans="1:29" x14ac:dyDescent="0.35">
      <c r="A8753">
        <v>230312187</v>
      </c>
      <c r="B8753" s="1">
        <v>45090</v>
      </c>
      <c r="C8753" s="1">
        <v>45090</v>
      </c>
      <c r="D8753">
        <v>1835</v>
      </c>
      <c r="E8753">
        <v>3</v>
      </c>
      <c r="F8753" t="s">
        <v>43</v>
      </c>
      <c r="G8753">
        <v>319</v>
      </c>
      <c r="H8753">
        <v>1</v>
      </c>
      <c r="I8753">
        <v>210</v>
      </c>
      <c r="J8753" t="s">
        <v>149</v>
      </c>
      <c r="K8753" t="s">
        <v>12120</v>
      </c>
      <c r="L8753">
        <v>33</v>
      </c>
      <c r="M8753" t="s">
        <v>94</v>
      </c>
      <c r="N8753" t="s">
        <v>73</v>
      </c>
      <c r="O8753">
        <v>210</v>
      </c>
      <c r="P8753" t="s">
        <v>183</v>
      </c>
      <c r="Q8753">
        <v>400</v>
      </c>
      <c r="R8753" t="s">
        <v>143</v>
      </c>
      <c r="S8753" t="s">
        <v>40</v>
      </c>
      <c r="T8753" t="s">
        <v>41</v>
      </c>
      <c r="U8753">
        <v>210</v>
      </c>
      <c r="Y8753" t="s">
        <v>12121</v>
      </c>
      <c r="AA8753">
        <v>34.029499999999999</v>
      </c>
      <c r="AB8753">
        <v>-118.2752</v>
      </c>
      <c r="AC8753">
        <f t="shared" si="136"/>
        <v>0</v>
      </c>
    </row>
    <row r="8754" spans="1:29" x14ac:dyDescent="0.35">
      <c r="A8754">
        <v>231320822</v>
      </c>
      <c r="B8754" s="1">
        <v>45249</v>
      </c>
      <c r="C8754" s="1">
        <v>45247</v>
      </c>
      <c r="D8754">
        <v>1900</v>
      </c>
      <c r="E8754">
        <v>13</v>
      </c>
      <c r="F8754" t="s">
        <v>62</v>
      </c>
      <c r="G8754">
        <v>1324</v>
      </c>
      <c r="H8754">
        <v>1</v>
      </c>
      <c r="I8754">
        <v>510</v>
      </c>
      <c r="J8754" t="s">
        <v>29</v>
      </c>
      <c r="L8754">
        <v>0</v>
      </c>
      <c r="O8754">
        <v>101</v>
      </c>
      <c r="P8754" t="s">
        <v>32</v>
      </c>
      <c r="S8754" t="s">
        <v>40</v>
      </c>
      <c r="T8754" t="s">
        <v>41</v>
      </c>
      <c r="U8754">
        <v>510</v>
      </c>
      <c r="Y8754" t="s">
        <v>12122</v>
      </c>
      <c r="Z8754" t="s">
        <v>3550</v>
      </c>
      <c r="AA8754">
        <v>34.020600000000002</v>
      </c>
      <c r="AB8754">
        <v>-118.2501</v>
      </c>
      <c r="AC8754">
        <f t="shared" si="136"/>
        <v>0</v>
      </c>
    </row>
    <row r="8755" spans="1:29" x14ac:dyDescent="0.35">
      <c r="A8755">
        <v>231222317</v>
      </c>
      <c r="B8755" s="1">
        <v>45230</v>
      </c>
      <c r="C8755" s="1">
        <v>45230</v>
      </c>
      <c r="D8755">
        <v>1745</v>
      </c>
      <c r="E8755">
        <v>12</v>
      </c>
      <c r="F8755" t="s">
        <v>68</v>
      </c>
      <c r="G8755">
        <v>1267</v>
      </c>
      <c r="H8755">
        <v>1</v>
      </c>
      <c r="I8755">
        <v>210</v>
      </c>
      <c r="J8755" t="s">
        <v>149</v>
      </c>
      <c r="K8755" t="s">
        <v>12123</v>
      </c>
      <c r="L8755">
        <v>39</v>
      </c>
      <c r="M8755" t="s">
        <v>30</v>
      </c>
      <c r="N8755" t="s">
        <v>163</v>
      </c>
      <c r="O8755">
        <v>101</v>
      </c>
      <c r="P8755" t="s">
        <v>32</v>
      </c>
      <c r="Q8755">
        <v>400</v>
      </c>
      <c r="R8755" t="s">
        <v>143</v>
      </c>
      <c r="S8755" t="s">
        <v>40</v>
      </c>
      <c r="T8755" t="s">
        <v>41</v>
      </c>
      <c r="U8755">
        <v>210</v>
      </c>
      <c r="Y8755" t="s">
        <v>2325</v>
      </c>
      <c r="Z8755" t="s">
        <v>1284</v>
      </c>
      <c r="AA8755">
        <v>33.9636</v>
      </c>
      <c r="AB8755">
        <v>-118.2871</v>
      </c>
      <c r="AC8755">
        <f t="shared" si="136"/>
        <v>0</v>
      </c>
    </row>
    <row r="8756" spans="1:29" x14ac:dyDescent="0.35">
      <c r="A8756">
        <v>232001021</v>
      </c>
      <c r="B8756" s="1">
        <v>45226</v>
      </c>
      <c r="C8756" s="1">
        <v>45226</v>
      </c>
      <c r="D8756">
        <v>1530</v>
      </c>
      <c r="E8756">
        <v>20</v>
      </c>
      <c r="F8756" t="s">
        <v>10529</v>
      </c>
      <c r="G8756">
        <v>2024</v>
      </c>
      <c r="H8756">
        <v>1</v>
      </c>
      <c r="I8756">
        <v>230</v>
      </c>
      <c r="J8756" t="s">
        <v>161</v>
      </c>
      <c r="K8756" t="s">
        <v>12124</v>
      </c>
      <c r="L8756">
        <v>23</v>
      </c>
      <c r="M8756" t="s">
        <v>30</v>
      </c>
      <c r="N8756" t="s">
        <v>95</v>
      </c>
      <c r="O8756">
        <v>922</v>
      </c>
      <c r="P8756" t="s">
        <v>11128</v>
      </c>
      <c r="Q8756">
        <v>302</v>
      </c>
      <c r="R8756" t="s">
        <v>1369</v>
      </c>
      <c r="S8756" t="s">
        <v>33</v>
      </c>
      <c r="T8756" t="s">
        <v>34</v>
      </c>
      <c r="U8756">
        <v>230</v>
      </c>
      <c r="V8756">
        <v>998</v>
      </c>
      <c r="Y8756" t="s">
        <v>11129</v>
      </c>
      <c r="AA8756">
        <v>34.063600000000001</v>
      </c>
      <c r="AB8756">
        <v>-118.3047</v>
      </c>
      <c r="AC8756">
        <f t="shared" si="136"/>
        <v>1</v>
      </c>
    </row>
    <row r="8757" spans="1:29" x14ac:dyDescent="0.35">
      <c r="A8757">
        <v>231913555</v>
      </c>
      <c r="B8757" s="1">
        <v>45152</v>
      </c>
      <c r="C8757" s="1">
        <v>45151</v>
      </c>
      <c r="D8757">
        <v>1845</v>
      </c>
      <c r="E8757">
        <v>19</v>
      </c>
      <c r="F8757" t="s">
        <v>10514</v>
      </c>
      <c r="G8757">
        <v>1985</v>
      </c>
      <c r="H8757">
        <v>1</v>
      </c>
      <c r="I8757">
        <v>210</v>
      </c>
      <c r="J8757" t="s">
        <v>149</v>
      </c>
      <c r="K8757" t="s">
        <v>12125</v>
      </c>
      <c r="L8757">
        <v>17</v>
      </c>
      <c r="M8757" t="s">
        <v>30</v>
      </c>
      <c r="N8757" t="s">
        <v>95</v>
      </c>
      <c r="O8757">
        <v>102</v>
      </c>
      <c r="P8757" t="s">
        <v>186</v>
      </c>
      <c r="Q8757">
        <v>204</v>
      </c>
      <c r="R8757" t="s">
        <v>2138</v>
      </c>
      <c r="S8757" t="s">
        <v>40</v>
      </c>
      <c r="T8757" t="s">
        <v>41</v>
      </c>
      <c r="U8757">
        <v>210</v>
      </c>
      <c r="Y8757" t="s">
        <v>12126</v>
      </c>
      <c r="Z8757" t="s">
        <v>12126</v>
      </c>
      <c r="AA8757">
        <v>34.226399999999998</v>
      </c>
      <c r="AB8757">
        <v>-118.44929999999999</v>
      </c>
      <c r="AC8757">
        <f t="shared" si="136"/>
        <v>0</v>
      </c>
    </row>
    <row r="8758" spans="1:29" x14ac:dyDescent="0.35">
      <c r="A8758">
        <v>231811005</v>
      </c>
      <c r="B8758" s="1">
        <v>45072</v>
      </c>
      <c r="C8758" s="1">
        <v>45005</v>
      </c>
      <c r="D8758">
        <v>1</v>
      </c>
      <c r="E8758">
        <v>18</v>
      </c>
      <c r="F8758" t="s">
        <v>10516</v>
      </c>
      <c r="G8758">
        <v>1863</v>
      </c>
      <c r="H8758">
        <v>1</v>
      </c>
      <c r="I8758">
        <v>510</v>
      </c>
      <c r="J8758" t="s">
        <v>29</v>
      </c>
      <c r="L8758">
        <v>0</v>
      </c>
      <c r="O8758">
        <v>101</v>
      </c>
      <c r="P8758" t="s">
        <v>32</v>
      </c>
      <c r="S8758" t="s">
        <v>40</v>
      </c>
      <c r="T8758" t="s">
        <v>41</v>
      </c>
      <c r="U8758">
        <v>510</v>
      </c>
      <c r="Y8758" t="s">
        <v>11288</v>
      </c>
      <c r="Z8758" t="s">
        <v>12127</v>
      </c>
      <c r="AA8758">
        <v>33.927100000000003</v>
      </c>
      <c r="AB8758">
        <v>-118.2659</v>
      </c>
      <c r="AC8758">
        <f t="shared" si="136"/>
        <v>0</v>
      </c>
    </row>
    <row r="8759" spans="1:29" x14ac:dyDescent="0.35">
      <c r="A8759">
        <v>231409358</v>
      </c>
      <c r="B8759" s="1">
        <v>45045</v>
      </c>
      <c r="C8759" s="1">
        <v>45042</v>
      </c>
      <c r="D8759">
        <v>1050</v>
      </c>
      <c r="E8759">
        <v>14</v>
      </c>
      <c r="F8759" t="s">
        <v>10500</v>
      </c>
      <c r="G8759">
        <v>1494</v>
      </c>
      <c r="H8759">
        <v>1</v>
      </c>
      <c r="I8759">
        <v>341</v>
      </c>
      <c r="J8759" t="s">
        <v>157</v>
      </c>
      <c r="K8759" t="s">
        <v>761</v>
      </c>
      <c r="L8759">
        <v>34</v>
      </c>
      <c r="M8759" t="s">
        <v>94</v>
      </c>
      <c r="N8759" t="s">
        <v>73</v>
      </c>
      <c r="O8759">
        <v>212</v>
      </c>
      <c r="P8759" t="s">
        <v>10782</v>
      </c>
      <c r="S8759" t="s">
        <v>40</v>
      </c>
      <c r="T8759" t="s">
        <v>41</v>
      </c>
      <c r="U8759">
        <v>341</v>
      </c>
      <c r="Y8759" t="s">
        <v>11820</v>
      </c>
      <c r="AA8759">
        <v>33.945500000000003</v>
      </c>
      <c r="AB8759">
        <v>-118.40009999999999</v>
      </c>
      <c r="AC8759">
        <f t="shared" si="136"/>
        <v>0</v>
      </c>
    </row>
    <row r="8760" spans="1:29" x14ac:dyDescent="0.35">
      <c r="A8760">
        <v>231407295</v>
      </c>
      <c r="B8760" s="1">
        <v>45005</v>
      </c>
      <c r="C8760" s="1">
        <v>44983</v>
      </c>
      <c r="D8760">
        <v>1300</v>
      </c>
      <c r="E8760">
        <v>14</v>
      </c>
      <c r="F8760" t="s">
        <v>10500</v>
      </c>
      <c r="G8760">
        <v>1464</v>
      </c>
      <c r="H8760">
        <v>1</v>
      </c>
      <c r="I8760">
        <v>310</v>
      </c>
      <c r="J8760" t="s">
        <v>71</v>
      </c>
      <c r="K8760" t="s">
        <v>12128</v>
      </c>
      <c r="L8760">
        <v>72</v>
      </c>
      <c r="M8760" t="s">
        <v>94</v>
      </c>
      <c r="N8760" t="s">
        <v>173</v>
      </c>
      <c r="O8760">
        <v>707</v>
      </c>
      <c r="P8760" t="s">
        <v>280</v>
      </c>
      <c r="Q8760">
        <v>223</v>
      </c>
      <c r="R8760" t="s">
        <v>2002</v>
      </c>
      <c r="S8760" t="s">
        <v>40</v>
      </c>
      <c r="T8760" t="s">
        <v>41</v>
      </c>
      <c r="U8760">
        <v>310</v>
      </c>
      <c r="Y8760" t="s">
        <v>12129</v>
      </c>
      <c r="AA8760">
        <v>33.979100000000003</v>
      </c>
      <c r="AB8760">
        <v>-118.4092</v>
      </c>
      <c r="AC8760">
        <f t="shared" si="136"/>
        <v>0</v>
      </c>
    </row>
    <row r="8761" spans="1:29" x14ac:dyDescent="0.35">
      <c r="A8761">
        <v>230904456</v>
      </c>
      <c r="B8761" s="1">
        <v>44939</v>
      </c>
      <c r="C8761" s="1">
        <v>44935</v>
      </c>
      <c r="D8761">
        <v>1020</v>
      </c>
      <c r="E8761">
        <v>9</v>
      </c>
      <c r="F8761" t="s">
        <v>49</v>
      </c>
      <c r="G8761">
        <v>941</v>
      </c>
      <c r="H8761">
        <v>1</v>
      </c>
      <c r="I8761">
        <v>331</v>
      </c>
      <c r="J8761" t="s">
        <v>233</v>
      </c>
      <c r="K8761" t="s">
        <v>8567</v>
      </c>
      <c r="L8761">
        <v>84</v>
      </c>
      <c r="M8761" t="s">
        <v>30</v>
      </c>
      <c r="N8761" t="s">
        <v>31</v>
      </c>
      <c r="O8761">
        <v>101</v>
      </c>
      <c r="P8761" t="s">
        <v>32</v>
      </c>
      <c r="S8761" t="s">
        <v>40</v>
      </c>
      <c r="T8761" t="s">
        <v>41</v>
      </c>
      <c r="U8761">
        <v>331</v>
      </c>
      <c r="Y8761" t="s">
        <v>12130</v>
      </c>
      <c r="AA8761">
        <v>34.174399999999999</v>
      </c>
      <c r="AB8761">
        <v>-118.464</v>
      </c>
      <c r="AC8761">
        <f t="shared" si="136"/>
        <v>0</v>
      </c>
    </row>
    <row r="8762" spans="1:29" x14ac:dyDescent="0.35">
      <c r="A8762">
        <v>231505876</v>
      </c>
      <c r="B8762" s="1">
        <v>44972</v>
      </c>
      <c r="C8762" s="1">
        <v>44972</v>
      </c>
      <c r="D8762">
        <v>430</v>
      </c>
      <c r="E8762">
        <v>15</v>
      </c>
      <c r="F8762" t="s">
        <v>10519</v>
      </c>
      <c r="G8762">
        <v>1503</v>
      </c>
      <c r="H8762">
        <v>1</v>
      </c>
      <c r="I8762">
        <v>510</v>
      </c>
      <c r="J8762" t="s">
        <v>29</v>
      </c>
      <c r="L8762">
        <v>0</v>
      </c>
      <c r="O8762">
        <v>101</v>
      </c>
      <c r="P8762" t="s">
        <v>32</v>
      </c>
      <c r="S8762" t="s">
        <v>84</v>
      </c>
      <c r="T8762" t="s">
        <v>85</v>
      </c>
      <c r="U8762">
        <v>510</v>
      </c>
      <c r="Y8762" t="s">
        <v>12131</v>
      </c>
      <c r="AA8762">
        <v>34.2012</v>
      </c>
      <c r="AB8762">
        <v>-118.40089999999999</v>
      </c>
      <c r="AC8762">
        <f t="shared" si="136"/>
        <v>0</v>
      </c>
    </row>
    <row r="8763" spans="1:29" x14ac:dyDescent="0.35">
      <c r="A8763">
        <v>231219680</v>
      </c>
      <c r="B8763" s="1">
        <v>45187</v>
      </c>
      <c r="C8763" s="1">
        <v>45186</v>
      </c>
      <c r="D8763">
        <v>2041</v>
      </c>
      <c r="E8763">
        <v>12</v>
      </c>
      <c r="F8763" t="s">
        <v>68</v>
      </c>
      <c r="G8763">
        <v>1213</v>
      </c>
      <c r="H8763">
        <v>1</v>
      </c>
      <c r="I8763">
        <v>110</v>
      </c>
      <c r="J8763" t="s">
        <v>3341</v>
      </c>
      <c r="K8763" t="s">
        <v>12132</v>
      </c>
      <c r="L8763">
        <v>32</v>
      </c>
      <c r="M8763" t="s">
        <v>30</v>
      </c>
      <c r="N8763" t="s">
        <v>163</v>
      </c>
      <c r="O8763">
        <v>101</v>
      </c>
      <c r="P8763" t="s">
        <v>32</v>
      </c>
      <c r="Q8763">
        <v>102</v>
      </c>
      <c r="R8763" t="s">
        <v>219</v>
      </c>
      <c r="S8763" t="s">
        <v>40</v>
      </c>
      <c r="T8763" t="s">
        <v>41</v>
      </c>
      <c r="U8763">
        <v>110</v>
      </c>
      <c r="Y8763" t="s">
        <v>12133</v>
      </c>
      <c r="AA8763">
        <v>33.9893</v>
      </c>
      <c r="AB8763">
        <v>-118.30889999999999</v>
      </c>
      <c r="AC8763">
        <f t="shared" si="136"/>
        <v>0</v>
      </c>
    </row>
    <row r="8764" spans="1:29" x14ac:dyDescent="0.35">
      <c r="A8764">
        <v>230105637</v>
      </c>
      <c r="B8764" s="1">
        <v>44952</v>
      </c>
      <c r="C8764" s="1">
        <v>44952</v>
      </c>
      <c r="D8764">
        <v>55</v>
      </c>
      <c r="E8764">
        <v>1</v>
      </c>
      <c r="F8764" t="s">
        <v>36</v>
      </c>
      <c r="G8764">
        <v>162</v>
      </c>
      <c r="H8764">
        <v>2</v>
      </c>
      <c r="I8764">
        <v>623</v>
      </c>
      <c r="J8764" t="s">
        <v>465</v>
      </c>
      <c r="K8764" t="s">
        <v>12134</v>
      </c>
      <c r="L8764">
        <v>0</v>
      </c>
      <c r="M8764" t="s">
        <v>46</v>
      </c>
      <c r="N8764" t="s">
        <v>46</v>
      </c>
      <c r="O8764">
        <v>903</v>
      </c>
      <c r="P8764" t="s">
        <v>537</v>
      </c>
      <c r="Q8764">
        <v>500</v>
      </c>
      <c r="R8764" t="s">
        <v>184</v>
      </c>
      <c r="S8764" t="s">
        <v>40</v>
      </c>
      <c r="T8764" t="s">
        <v>41</v>
      </c>
      <c r="U8764">
        <v>623</v>
      </c>
      <c r="Y8764" t="s">
        <v>1561</v>
      </c>
      <c r="AA8764">
        <v>34.0473</v>
      </c>
      <c r="AB8764">
        <v>-118.25660000000001</v>
      </c>
      <c r="AC8764">
        <f t="shared" si="136"/>
        <v>0</v>
      </c>
    </row>
    <row r="8765" spans="1:29" x14ac:dyDescent="0.35">
      <c r="A8765">
        <v>241005858</v>
      </c>
      <c r="B8765" s="1">
        <v>45342</v>
      </c>
      <c r="C8765" s="1">
        <v>45274</v>
      </c>
      <c r="D8765">
        <v>1700</v>
      </c>
      <c r="E8765">
        <v>10</v>
      </c>
      <c r="F8765" t="s">
        <v>103</v>
      </c>
      <c r="G8765">
        <v>1099</v>
      </c>
      <c r="H8765">
        <v>2</v>
      </c>
      <c r="I8765">
        <v>740</v>
      </c>
      <c r="J8765" t="s">
        <v>224</v>
      </c>
      <c r="K8765" t="s">
        <v>706</v>
      </c>
      <c r="L8765">
        <v>44</v>
      </c>
      <c r="M8765" t="s">
        <v>30</v>
      </c>
      <c r="N8765" t="s">
        <v>94</v>
      </c>
      <c r="O8765">
        <v>122</v>
      </c>
      <c r="P8765" t="s">
        <v>275</v>
      </c>
      <c r="S8765" t="s">
        <v>40</v>
      </c>
      <c r="T8765" t="s">
        <v>41</v>
      </c>
      <c r="U8765">
        <v>740</v>
      </c>
      <c r="Y8765" t="s">
        <v>12135</v>
      </c>
      <c r="AA8765">
        <v>34.133600000000001</v>
      </c>
      <c r="AB8765">
        <v>-118.477</v>
      </c>
      <c r="AC8765">
        <f t="shared" si="136"/>
        <v>0</v>
      </c>
    </row>
    <row r="8766" spans="1:29" x14ac:dyDescent="0.35">
      <c r="A8766">
        <v>230211659</v>
      </c>
      <c r="B8766" s="1">
        <v>45078</v>
      </c>
      <c r="C8766" s="1">
        <v>45065</v>
      </c>
      <c r="D8766">
        <v>1609</v>
      </c>
      <c r="E8766">
        <v>2</v>
      </c>
      <c r="F8766" t="s">
        <v>56</v>
      </c>
      <c r="G8766">
        <v>205</v>
      </c>
      <c r="H8766">
        <v>1</v>
      </c>
      <c r="I8766">
        <v>442</v>
      </c>
      <c r="J8766" t="s">
        <v>179</v>
      </c>
      <c r="K8766">
        <v>325</v>
      </c>
      <c r="L8766">
        <v>0</v>
      </c>
      <c r="M8766" t="s">
        <v>46</v>
      </c>
      <c r="N8766" t="s">
        <v>46</v>
      </c>
      <c r="O8766">
        <v>203</v>
      </c>
      <c r="P8766" t="s">
        <v>101</v>
      </c>
      <c r="S8766" t="s">
        <v>33</v>
      </c>
      <c r="T8766" t="s">
        <v>34</v>
      </c>
      <c r="U8766">
        <v>442</v>
      </c>
      <c r="Y8766" t="s">
        <v>6954</v>
      </c>
      <c r="AA8766">
        <v>34.078600000000002</v>
      </c>
      <c r="AB8766">
        <v>-118.2788</v>
      </c>
      <c r="AC8766">
        <f t="shared" si="136"/>
        <v>1</v>
      </c>
    </row>
    <row r="8767" spans="1:29" x14ac:dyDescent="0.35">
      <c r="A8767">
        <v>231711347</v>
      </c>
      <c r="B8767" s="1">
        <v>45090</v>
      </c>
      <c r="C8767" s="1">
        <v>45090</v>
      </c>
      <c r="D8767">
        <v>1130</v>
      </c>
      <c r="E8767">
        <v>17</v>
      </c>
      <c r="F8767" t="s">
        <v>10498</v>
      </c>
      <c r="G8767">
        <v>1794</v>
      </c>
      <c r="H8767">
        <v>2</v>
      </c>
      <c r="I8767">
        <v>626</v>
      </c>
      <c r="J8767" t="s">
        <v>141</v>
      </c>
      <c r="K8767" t="s">
        <v>12136</v>
      </c>
      <c r="L8767">
        <v>25</v>
      </c>
      <c r="M8767" t="s">
        <v>94</v>
      </c>
      <c r="N8767" t="s">
        <v>95</v>
      </c>
      <c r="O8767">
        <v>203</v>
      </c>
      <c r="P8767" t="s">
        <v>101</v>
      </c>
      <c r="Q8767">
        <v>400</v>
      </c>
      <c r="R8767" t="s">
        <v>143</v>
      </c>
      <c r="S8767" t="s">
        <v>84</v>
      </c>
      <c r="T8767" t="s">
        <v>85</v>
      </c>
      <c r="U8767">
        <v>626</v>
      </c>
      <c r="Y8767" t="s">
        <v>12137</v>
      </c>
      <c r="AA8767">
        <v>34.224600000000002</v>
      </c>
      <c r="AB8767">
        <v>-118.5361</v>
      </c>
      <c r="AC8767">
        <f t="shared" si="136"/>
        <v>0</v>
      </c>
    </row>
    <row r="8768" spans="1:29" x14ac:dyDescent="0.35">
      <c r="A8768">
        <v>231216931</v>
      </c>
      <c r="B8768" s="1">
        <v>45139</v>
      </c>
      <c r="C8768" s="1">
        <v>45108</v>
      </c>
      <c r="D8768">
        <v>1650</v>
      </c>
      <c r="E8768">
        <v>12</v>
      </c>
      <c r="F8768" t="s">
        <v>68</v>
      </c>
      <c r="G8768">
        <v>1248</v>
      </c>
      <c r="H8768">
        <v>1</v>
      </c>
      <c r="I8768">
        <v>440</v>
      </c>
      <c r="J8768" t="s">
        <v>213</v>
      </c>
      <c r="K8768" t="s">
        <v>2040</v>
      </c>
      <c r="L8768">
        <v>21</v>
      </c>
      <c r="M8768" t="s">
        <v>30</v>
      </c>
      <c r="N8768" t="s">
        <v>163</v>
      </c>
      <c r="O8768">
        <v>502</v>
      </c>
      <c r="P8768" t="s">
        <v>47</v>
      </c>
      <c r="S8768" t="s">
        <v>40</v>
      </c>
      <c r="T8768" t="s">
        <v>41</v>
      </c>
      <c r="U8768">
        <v>440</v>
      </c>
      <c r="Y8768" t="s">
        <v>5904</v>
      </c>
      <c r="AA8768">
        <v>33.982799999999997</v>
      </c>
      <c r="AB8768">
        <v>-118.28919999999999</v>
      </c>
      <c r="AC8768">
        <f t="shared" si="136"/>
        <v>0</v>
      </c>
    </row>
    <row r="8769" spans="1:29" x14ac:dyDescent="0.35">
      <c r="A8769">
        <v>230810056</v>
      </c>
      <c r="B8769" s="1">
        <v>45070</v>
      </c>
      <c r="C8769" s="1">
        <v>45055</v>
      </c>
      <c r="D8769">
        <v>1736</v>
      </c>
      <c r="E8769">
        <v>8</v>
      </c>
      <c r="F8769" t="s">
        <v>109</v>
      </c>
      <c r="G8769">
        <v>881</v>
      </c>
      <c r="H8769">
        <v>1</v>
      </c>
      <c r="I8769">
        <v>440</v>
      </c>
      <c r="J8769" t="s">
        <v>213</v>
      </c>
      <c r="K8769" t="s">
        <v>505</v>
      </c>
      <c r="L8769">
        <v>31</v>
      </c>
      <c r="M8769" t="s">
        <v>30</v>
      </c>
      <c r="N8769" t="s">
        <v>1233</v>
      </c>
      <c r="O8769">
        <v>502</v>
      </c>
      <c r="P8769" t="s">
        <v>47</v>
      </c>
      <c r="S8769" t="s">
        <v>40</v>
      </c>
      <c r="T8769" t="s">
        <v>41</v>
      </c>
      <c r="U8769">
        <v>440</v>
      </c>
      <c r="Y8769" t="s">
        <v>12138</v>
      </c>
      <c r="AA8769">
        <v>34.034100000000002</v>
      </c>
      <c r="AB8769">
        <v>-118.4525</v>
      </c>
      <c r="AC8769">
        <f t="shared" si="136"/>
        <v>0</v>
      </c>
    </row>
    <row r="8770" spans="1:29" x14ac:dyDescent="0.35">
      <c r="A8770">
        <v>230909386</v>
      </c>
      <c r="B8770" s="1">
        <v>45061</v>
      </c>
      <c r="C8770" s="1">
        <v>45059</v>
      </c>
      <c r="D8770">
        <v>1200</v>
      </c>
      <c r="E8770">
        <v>9</v>
      </c>
      <c r="F8770" t="s">
        <v>49</v>
      </c>
      <c r="G8770">
        <v>932</v>
      </c>
      <c r="H8770">
        <v>2</v>
      </c>
      <c r="I8770">
        <v>740</v>
      </c>
      <c r="J8770" t="s">
        <v>224</v>
      </c>
      <c r="K8770" t="s">
        <v>1530</v>
      </c>
      <c r="L8770">
        <v>37</v>
      </c>
      <c r="M8770" t="s">
        <v>30</v>
      </c>
      <c r="N8770" t="s">
        <v>73</v>
      </c>
      <c r="O8770">
        <v>108</v>
      </c>
      <c r="P8770" t="s">
        <v>105</v>
      </c>
      <c r="S8770" t="s">
        <v>40</v>
      </c>
      <c r="T8770" t="s">
        <v>41</v>
      </c>
      <c r="U8770">
        <v>740</v>
      </c>
      <c r="Y8770" t="s">
        <v>12139</v>
      </c>
      <c r="Z8770" t="s">
        <v>12140</v>
      </c>
      <c r="AA8770">
        <v>34.183</v>
      </c>
      <c r="AB8770">
        <v>-118.465</v>
      </c>
      <c r="AC8770">
        <f t="shared" si="136"/>
        <v>0</v>
      </c>
    </row>
    <row r="8771" spans="1:29" x14ac:dyDescent="0.35">
      <c r="A8771">
        <v>231108952</v>
      </c>
      <c r="B8771" s="1">
        <v>45059</v>
      </c>
      <c r="C8771" s="1">
        <v>45058</v>
      </c>
      <c r="D8771">
        <v>1600</v>
      </c>
      <c r="E8771">
        <v>11</v>
      </c>
      <c r="F8771" t="s">
        <v>64</v>
      </c>
      <c r="G8771">
        <v>1171</v>
      </c>
      <c r="H8771">
        <v>1</v>
      </c>
      <c r="I8771">
        <v>121</v>
      </c>
      <c r="J8771" t="s">
        <v>227</v>
      </c>
      <c r="K8771" t="s">
        <v>12141</v>
      </c>
      <c r="L8771">
        <v>37</v>
      </c>
      <c r="M8771" t="s">
        <v>94</v>
      </c>
      <c r="N8771" t="s">
        <v>73</v>
      </c>
      <c r="O8771">
        <v>501</v>
      </c>
      <c r="P8771" t="s">
        <v>164</v>
      </c>
      <c r="Q8771">
        <v>400</v>
      </c>
      <c r="R8771" t="s">
        <v>143</v>
      </c>
      <c r="S8771" t="s">
        <v>84</v>
      </c>
      <c r="T8771" t="s">
        <v>85</v>
      </c>
      <c r="U8771">
        <v>121</v>
      </c>
      <c r="Y8771" t="s">
        <v>11630</v>
      </c>
      <c r="AA8771">
        <v>34.093800000000002</v>
      </c>
      <c r="AB8771">
        <v>-118.2784</v>
      </c>
      <c r="AC8771">
        <f t="shared" ref="AC8771:AC8834" si="137">IF(OR((S:S)="CC", S:S="AA",S:S="JA"), 1, 0)</f>
        <v>0</v>
      </c>
    </row>
    <row r="8772" spans="1:29" x14ac:dyDescent="0.35">
      <c r="A8772">
        <v>231225679</v>
      </c>
      <c r="B8772" s="1">
        <v>45288</v>
      </c>
      <c r="C8772" s="1">
        <v>45281</v>
      </c>
      <c r="D8772">
        <v>2250</v>
      </c>
      <c r="E8772">
        <v>12</v>
      </c>
      <c r="F8772" t="s">
        <v>68</v>
      </c>
      <c r="G8772">
        <v>1241</v>
      </c>
      <c r="H8772">
        <v>1</v>
      </c>
      <c r="I8772">
        <v>510</v>
      </c>
      <c r="J8772" t="s">
        <v>29</v>
      </c>
      <c r="L8772">
        <v>0</v>
      </c>
      <c r="O8772">
        <v>101</v>
      </c>
      <c r="P8772" t="s">
        <v>32</v>
      </c>
      <c r="S8772" t="s">
        <v>40</v>
      </c>
      <c r="T8772" t="s">
        <v>41</v>
      </c>
      <c r="U8772">
        <v>510</v>
      </c>
      <c r="Y8772" t="s">
        <v>6699</v>
      </c>
      <c r="Z8772" t="s">
        <v>1732</v>
      </c>
      <c r="AA8772">
        <v>33.982900000000001</v>
      </c>
      <c r="AB8772">
        <v>-118.3309</v>
      </c>
      <c r="AC8772">
        <f t="shared" si="137"/>
        <v>0</v>
      </c>
    </row>
    <row r="8773" spans="1:29" x14ac:dyDescent="0.35">
      <c r="A8773">
        <v>232106876</v>
      </c>
      <c r="B8773" s="1">
        <v>45003</v>
      </c>
      <c r="C8773" s="1">
        <v>45003</v>
      </c>
      <c r="D8773">
        <v>1645</v>
      </c>
      <c r="E8773">
        <v>21</v>
      </c>
      <c r="F8773" t="s">
        <v>10503</v>
      </c>
      <c r="G8773">
        <v>2156</v>
      </c>
      <c r="H8773">
        <v>2</v>
      </c>
      <c r="I8773">
        <v>647</v>
      </c>
      <c r="J8773" t="s">
        <v>2925</v>
      </c>
      <c r="K8773">
        <v>447</v>
      </c>
      <c r="L8773">
        <v>58</v>
      </c>
      <c r="M8773" t="s">
        <v>94</v>
      </c>
      <c r="N8773" t="s">
        <v>73</v>
      </c>
      <c r="O8773">
        <v>707</v>
      </c>
      <c r="P8773" t="s">
        <v>280</v>
      </c>
      <c r="Q8773">
        <v>500</v>
      </c>
      <c r="R8773" t="s">
        <v>184</v>
      </c>
      <c r="S8773" t="s">
        <v>40</v>
      </c>
      <c r="T8773" t="s">
        <v>41</v>
      </c>
      <c r="U8773">
        <v>647</v>
      </c>
      <c r="Y8773" t="s">
        <v>11861</v>
      </c>
      <c r="AA8773">
        <v>34.190399999999997</v>
      </c>
      <c r="AB8773">
        <v>-118.60590000000001</v>
      </c>
      <c r="AC8773">
        <f t="shared" si="137"/>
        <v>0</v>
      </c>
    </row>
    <row r="8774" spans="1:29" x14ac:dyDescent="0.35">
      <c r="A8774">
        <v>230810454</v>
      </c>
      <c r="B8774" s="1">
        <v>45081</v>
      </c>
      <c r="C8774" s="1">
        <v>45081</v>
      </c>
      <c r="D8774">
        <v>1640</v>
      </c>
      <c r="E8774">
        <v>8</v>
      </c>
      <c r="F8774" t="s">
        <v>109</v>
      </c>
      <c r="G8774">
        <v>882</v>
      </c>
      <c r="H8774">
        <v>1</v>
      </c>
      <c r="I8774">
        <v>440</v>
      </c>
      <c r="J8774" t="s">
        <v>213</v>
      </c>
      <c r="K8774" t="s">
        <v>761</v>
      </c>
      <c r="L8774">
        <v>0</v>
      </c>
      <c r="M8774" t="s">
        <v>30</v>
      </c>
      <c r="N8774" t="s">
        <v>31</v>
      </c>
      <c r="O8774">
        <v>210</v>
      </c>
      <c r="P8774" t="s">
        <v>183</v>
      </c>
      <c r="S8774" t="s">
        <v>40</v>
      </c>
      <c r="T8774" t="s">
        <v>41</v>
      </c>
      <c r="U8774">
        <v>440</v>
      </c>
      <c r="Y8774" t="s">
        <v>10221</v>
      </c>
      <c r="AA8774">
        <v>34.040999999999997</v>
      </c>
      <c r="AB8774">
        <v>-118.44370000000001</v>
      </c>
      <c r="AC8774">
        <f t="shared" si="137"/>
        <v>0</v>
      </c>
    </row>
    <row r="8775" spans="1:29" x14ac:dyDescent="0.35">
      <c r="A8775">
        <v>231014488</v>
      </c>
      <c r="B8775" s="1">
        <v>45204</v>
      </c>
      <c r="C8775" s="1">
        <v>45204</v>
      </c>
      <c r="D8775">
        <v>2020</v>
      </c>
      <c r="E8775">
        <v>10</v>
      </c>
      <c r="F8775" t="s">
        <v>103</v>
      </c>
      <c r="G8775">
        <v>1008</v>
      </c>
      <c r="H8775">
        <v>2</v>
      </c>
      <c r="I8775">
        <v>740</v>
      </c>
      <c r="J8775" t="s">
        <v>224</v>
      </c>
      <c r="K8775" t="s">
        <v>12142</v>
      </c>
      <c r="L8775">
        <v>33</v>
      </c>
      <c r="M8775" t="s">
        <v>94</v>
      </c>
      <c r="N8775" t="s">
        <v>95</v>
      </c>
      <c r="O8775">
        <v>122</v>
      </c>
      <c r="P8775" t="s">
        <v>275</v>
      </c>
      <c r="S8775" t="s">
        <v>40</v>
      </c>
      <c r="T8775" t="s">
        <v>41</v>
      </c>
      <c r="U8775">
        <v>740</v>
      </c>
      <c r="Y8775" t="s">
        <v>929</v>
      </c>
      <c r="Z8775" t="s">
        <v>2280</v>
      </c>
      <c r="AA8775">
        <v>34.208500000000001</v>
      </c>
      <c r="AB8775">
        <v>-118.47929999999999</v>
      </c>
      <c r="AC8775">
        <f t="shared" si="137"/>
        <v>0</v>
      </c>
    </row>
    <row r="8776" spans="1:29" x14ac:dyDescent="0.35">
      <c r="A8776">
        <v>230806663</v>
      </c>
      <c r="B8776" s="1">
        <v>44988</v>
      </c>
      <c r="C8776" s="1">
        <v>44986</v>
      </c>
      <c r="D8776">
        <v>640</v>
      </c>
      <c r="E8776">
        <v>8</v>
      </c>
      <c r="F8776" t="s">
        <v>109</v>
      </c>
      <c r="G8776">
        <v>839</v>
      </c>
      <c r="H8776">
        <v>1</v>
      </c>
      <c r="I8776">
        <v>522</v>
      </c>
      <c r="J8776" t="s">
        <v>500</v>
      </c>
      <c r="L8776">
        <v>0</v>
      </c>
      <c r="O8776">
        <v>101</v>
      </c>
      <c r="P8776" t="s">
        <v>32</v>
      </c>
      <c r="S8776" t="s">
        <v>40</v>
      </c>
      <c r="T8776" t="s">
        <v>41</v>
      </c>
      <c r="U8776">
        <v>522</v>
      </c>
      <c r="Y8776" t="s">
        <v>12143</v>
      </c>
      <c r="AA8776">
        <v>34.062899999999999</v>
      </c>
      <c r="AB8776">
        <v>-118.4158</v>
      </c>
      <c r="AC8776">
        <f t="shared" si="137"/>
        <v>0</v>
      </c>
    </row>
    <row r="8777" spans="1:29" x14ac:dyDescent="0.35">
      <c r="A8777">
        <v>231419691</v>
      </c>
      <c r="B8777" s="1">
        <v>45231</v>
      </c>
      <c r="C8777" s="1">
        <v>45226</v>
      </c>
      <c r="D8777">
        <v>800</v>
      </c>
      <c r="E8777">
        <v>14</v>
      </c>
      <c r="F8777" t="s">
        <v>10500</v>
      </c>
      <c r="G8777">
        <v>1428</v>
      </c>
      <c r="H8777">
        <v>2</v>
      </c>
      <c r="I8777">
        <v>354</v>
      </c>
      <c r="J8777" t="s">
        <v>167</v>
      </c>
      <c r="K8777">
        <v>1822</v>
      </c>
      <c r="L8777">
        <v>59</v>
      </c>
      <c r="M8777" t="s">
        <v>30</v>
      </c>
      <c r="N8777" t="s">
        <v>73</v>
      </c>
      <c r="O8777">
        <v>502</v>
      </c>
      <c r="P8777" t="s">
        <v>47</v>
      </c>
      <c r="S8777" t="s">
        <v>40</v>
      </c>
      <c r="T8777" t="s">
        <v>41</v>
      </c>
      <c r="U8777">
        <v>354</v>
      </c>
      <c r="Y8777" t="s">
        <v>12144</v>
      </c>
      <c r="AA8777">
        <v>34.026899999999998</v>
      </c>
      <c r="AB8777">
        <v>-118.41330000000001</v>
      </c>
      <c r="AC8777">
        <f t="shared" si="137"/>
        <v>0</v>
      </c>
    </row>
    <row r="8778" spans="1:29" x14ac:dyDescent="0.35">
      <c r="A8778">
        <v>230321725</v>
      </c>
      <c r="B8778" s="1">
        <v>45279</v>
      </c>
      <c r="C8778" s="1">
        <v>45266</v>
      </c>
      <c r="D8778">
        <v>830</v>
      </c>
      <c r="E8778">
        <v>3</v>
      </c>
      <c r="F8778" t="s">
        <v>43</v>
      </c>
      <c r="G8778">
        <v>393</v>
      </c>
      <c r="H8778">
        <v>2</v>
      </c>
      <c r="I8778">
        <v>740</v>
      </c>
      <c r="J8778" t="s">
        <v>224</v>
      </c>
      <c r="K8778" t="s">
        <v>12145</v>
      </c>
      <c r="L8778">
        <v>40</v>
      </c>
      <c r="M8778" t="s">
        <v>94</v>
      </c>
      <c r="N8778" t="s">
        <v>95</v>
      </c>
      <c r="O8778">
        <v>122</v>
      </c>
      <c r="P8778" t="s">
        <v>275</v>
      </c>
      <c r="S8778" t="s">
        <v>40</v>
      </c>
      <c r="T8778" t="s">
        <v>41</v>
      </c>
      <c r="U8778">
        <v>740</v>
      </c>
      <c r="Y8778" t="s">
        <v>12146</v>
      </c>
      <c r="AA8778">
        <v>34.007300000000001</v>
      </c>
      <c r="AB8778">
        <v>-118.32389999999999</v>
      </c>
      <c r="AC8778">
        <f t="shared" si="137"/>
        <v>0</v>
      </c>
    </row>
    <row r="8779" spans="1:29" x14ac:dyDescent="0.35">
      <c r="A8779">
        <v>230516918</v>
      </c>
      <c r="B8779" s="1">
        <v>45275</v>
      </c>
      <c r="C8779" s="1">
        <v>45274</v>
      </c>
      <c r="D8779">
        <v>1700</v>
      </c>
      <c r="E8779">
        <v>5</v>
      </c>
      <c r="F8779" t="s">
        <v>98</v>
      </c>
      <c r="G8779">
        <v>565</v>
      </c>
      <c r="H8779">
        <v>1</v>
      </c>
      <c r="I8779">
        <v>310</v>
      </c>
      <c r="J8779" t="s">
        <v>71</v>
      </c>
      <c r="K8779" t="s">
        <v>872</v>
      </c>
      <c r="L8779">
        <v>60</v>
      </c>
      <c r="M8779" t="s">
        <v>30</v>
      </c>
      <c r="N8779" t="s">
        <v>73</v>
      </c>
      <c r="O8779">
        <v>702</v>
      </c>
      <c r="P8779" t="s">
        <v>552</v>
      </c>
      <c r="S8779" t="s">
        <v>40</v>
      </c>
      <c r="T8779" t="s">
        <v>41</v>
      </c>
      <c r="U8779">
        <v>310</v>
      </c>
      <c r="Y8779" t="s">
        <v>12147</v>
      </c>
      <c r="AA8779">
        <v>33.735999999999997</v>
      </c>
      <c r="AB8779">
        <v>-118.28789999999999</v>
      </c>
      <c r="AC8779">
        <f t="shared" si="137"/>
        <v>0</v>
      </c>
    </row>
    <row r="8780" spans="1:29" x14ac:dyDescent="0.35">
      <c r="A8780">
        <v>231408316</v>
      </c>
      <c r="B8780" s="1">
        <v>45028</v>
      </c>
      <c r="C8780" s="1">
        <v>45027</v>
      </c>
      <c r="D8780">
        <v>2300</v>
      </c>
      <c r="E8780">
        <v>14</v>
      </c>
      <c r="F8780" t="s">
        <v>10500</v>
      </c>
      <c r="G8780">
        <v>1469</v>
      </c>
      <c r="H8780">
        <v>1</v>
      </c>
      <c r="I8780">
        <v>510</v>
      </c>
      <c r="J8780" t="s">
        <v>29</v>
      </c>
      <c r="L8780">
        <v>0</v>
      </c>
      <c r="O8780">
        <v>707</v>
      </c>
      <c r="P8780" t="s">
        <v>280</v>
      </c>
      <c r="S8780" t="s">
        <v>40</v>
      </c>
      <c r="T8780" t="s">
        <v>41</v>
      </c>
      <c r="U8780">
        <v>510</v>
      </c>
      <c r="Y8780" t="s">
        <v>12148</v>
      </c>
      <c r="AA8780">
        <v>33.974699999999999</v>
      </c>
      <c r="AB8780">
        <v>-118.3764</v>
      </c>
      <c r="AC8780">
        <f t="shared" si="137"/>
        <v>0</v>
      </c>
    </row>
    <row r="8781" spans="1:29" x14ac:dyDescent="0.35">
      <c r="A8781">
        <v>230111310</v>
      </c>
      <c r="B8781" s="1">
        <v>45042</v>
      </c>
      <c r="C8781" s="1">
        <v>45042</v>
      </c>
      <c r="D8781">
        <v>800</v>
      </c>
      <c r="E8781">
        <v>1</v>
      </c>
      <c r="F8781" t="s">
        <v>36</v>
      </c>
      <c r="G8781">
        <v>131</v>
      </c>
      <c r="H8781">
        <v>2</v>
      </c>
      <c r="I8781">
        <v>900</v>
      </c>
      <c r="J8781" t="s">
        <v>197</v>
      </c>
      <c r="K8781" t="s">
        <v>421</v>
      </c>
      <c r="L8781">
        <v>40</v>
      </c>
      <c r="M8781" t="s">
        <v>30</v>
      </c>
      <c r="N8781" t="s">
        <v>163</v>
      </c>
      <c r="O8781">
        <v>502</v>
      </c>
      <c r="P8781" t="s">
        <v>47</v>
      </c>
      <c r="Q8781">
        <v>511</v>
      </c>
      <c r="R8781" t="s">
        <v>151</v>
      </c>
      <c r="S8781" t="s">
        <v>33</v>
      </c>
      <c r="T8781" t="s">
        <v>34</v>
      </c>
      <c r="U8781">
        <v>900</v>
      </c>
      <c r="Y8781" t="s">
        <v>12149</v>
      </c>
      <c r="AA8781">
        <v>34.056899999999999</v>
      </c>
      <c r="AB8781">
        <v>-118.254</v>
      </c>
      <c r="AC8781">
        <f t="shared" si="137"/>
        <v>1</v>
      </c>
    </row>
    <row r="8782" spans="1:29" x14ac:dyDescent="0.35">
      <c r="A8782">
        <v>231309295</v>
      </c>
      <c r="B8782" s="1">
        <v>45033</v>
      </c>
      <c r="C8782" s="1">
        <v>45032</v>
      </c>
      <c r="D8782">
        <v>630</v>
      </c>
      <c r="E8782">
        <v>13</v>
      </c>
      <c r="F8782" t="s">
        <v>62</v>
      </c>
      <c r="G8782">
        <v>1362</v>
      </c>
      <c r="H8782">
        <v>1</v>
      </c>
      <c r="I8782">
        <v>510</v>
      </c>
      <c r="J8782" t="s">
        <v>29</v>
      </c>
      <c r="L8782">
        <v>0</v>
      </c>
      <c r="O8782">
        <v>101</v>
      </c>
      <c r="P8782" t="s">
        <v>32</v>
      </c>
      <c r="S8782" t="s">
        <v>40</v>
      </c>
      <c r="T8782" t="s">
        <v>41</v>
      </c>
      <c r="U8782">
        <v>510</v>
      </c>
      <c r="Y8782" t="s">
        <v>2373</v>
      </c>
      <c r="Z8782" t="s">
        <v>475</v>
      </c>
      <c r="AA8782">
        <v>34.001100000000001</v>
      </c>
      <c r="AB8782">
        <v>-118.274</v>
      </c>
      <c r="AC8782">
        <f t="shared" si="137"/>
        <v>0</v>
      </c>
    </row>
    <row r="8783" spans="1:29" x14ac:dyDescent="0.35">
      <c r="A8783">
        <v>240204048</v>
      </c>
      <c r="B8783" s="1">
        <v>45291</v>
      </c>
      <c r="C8783" s="1">
        <v>45288</v>
      </c>
      <c r="D8783">
        <v>1500</v>
      </c>
      <c r="E8783">
        <v>2</v>
      </c>
      <c r="F8783" t="s">
        <v>56</v>
      </c>
      <c r="G8783">
        <v>251</v>
      </c>
      <c r="H8783">
        <v>2</v>
      </c>
      <c r="I8783">
        <v>627</v>
      </c>
      <c r="J8783" t="s">
        <v>616</v>
      </c>
      <c r="K8783" t="s">
        <v>12150</v>
      </c>
      <c r="L8783">
        <v>9</v>
      </c>
      <c r="M8783" t="s">
        <v>30</v>
      </c>
      <c r="N8783" t="s">
        <v>95</v>
      </c>
      <c r="O8783">
        <v>502</v>
      </c>
      <c r="P8783" t="s">
        <v>47</v>
      </c>
      <c r="Q8783">
        <v>301</v>
      </c>
      <c r="R8783" t="s">
        <v>3477</v>
      </c>
      <c r="S8783" t="s">
        <v>33</v>
      </c>
      <c r="T8783" t="s">
        <v>34</v>
      </c>
      <c r="U8783">
        <v>627</v>
      </c>
      <c r="Y8783" t="s">
        <v>2715</v>
      </c>
      <c r="AA8783">
        <v>34.062399999999997</v>
      </c>
      <c r="AB8783">
        <v>-118.2813</v>
      </c>
      <c r="AC8783">
        <f t="shared" si="137"/>
        <v>1</v>
      </c>
    </row>
    <row r="8784" spans="1:29" x14ac:dyDescent="0.35">
      <c r="A8784">
        <v>231211538</v>
      </c>
      <c r="B8784" s="1">
        <v>45051</v>
      </c>
      <c r="C8784" s="1">
        <v>45051</v>
      </c>
      <c r="D8784">
        <v>1750</v>
      </c>
      <c r="E8784">
        <v>12</v>
      </c>
      <c r="F8784" t="s">
        <v>68</v>
      </c>
      <c r="G8784">
        <v>1283</v>
      </c>
      <c r="H8784">
        <v>2</v>
      </c>
      <c r="I8784">
        <v>901</v>
      </c>
      <c r="J8784" t="s">
        <v>210</v>
      </c>
      <c r="K8784">
        <v>2038</v>
      </c>
      <c r="L8784">
        <v>38</v>
      </c>
      <c r="M8784" t="s">
        <v>94</v>
      </c>
      <c r="N8784" t="s">
        <v>163</v>
      </c>
      <c r="O8784">
        <v>501</v>
      </c>
      <c r="P8784" t="s">
        <v>164</v>
      </c>
      <c r="S8784" t="s">
        <v>40</v>
      </c>
      <c r="T8784" t="s">
        <v>41</v>
      </c>
      <c r="U8784">
        <v>901</v>
      </c>
      <c r="Y8784" t="s">
        <v>12151</v>
      </c>
      <c r="AA8784">
        <v>33.948599999999999</v>
      </c>
      <c r="AB8784">
        <v>-118.3094</v>
      </c>
      <c r="AC8784">
        <f t="shared" si="137"/>
        <v>0</v>
      </c>
    </row>
    <row r="8785" spans="1:29" x14ac:dyDescent="0.35">
      <c r="A8785">
        <v>230307652</v>
      </c>
      <c r="B8785" s="1">
        <v>44997</v>
      </c>
      <c r="C8785" s="1">
        <v>44995</v>
      </c>
      <c r="D8785">
        <v>100</v>
      </c>
      <c r="E8785">
        <v>3</v>
      </c>
      <c r="F8785" t="s">
        <v>43</v>
      </c>
      <c r="G8785">
        <v>373</v>
      </c>
      <c r="H8785">
        <v>1</v>
      </c>
      <c r="I8785">
        <v>440</v>
      </c>
      <c r="J8785" t="s">
        <v>213</v>
      </c>
      <c r="K8785" t="s">
        <v>761</v>
      </c>
      <c r="L8785">
        <v>20</v>
      </c>
      <c r="M8785" t="s">
        <v>94</v>
      </c>
      <c r="N8785" t="s">
        <v>73</v>
      </c>
      <c r="O8785">
        <v>207</v>
      </c>
      <c r="P8785" t="s">
        <v>5439</v>
      </c>
      <c r="S8785" t="s">
        <v>40</v>
      </c>
      <c r="T8785" t="s">
        <v>41</v>
      </c>
      <c r="U8785">
        <v>440</v>
      </c>
      <c r="Y8785" t="s">
        <v>2036</v>
      </c>
      <c r="AA8785">
        <v>34.017299999999999</v>
      </c>
      <c r="AB8785">
        <v>-118.3349</v>
      </c>
      <c r="AC8785">
        <f t="shared" si="137"/>
        <v>0</v>
      </c>
    </row>
    <row r="8786" spans="1:29" x14ac:dyDescent="0.35">
      <c r="A8786">
        <v>230715083</v>
      </c>
      <c r="B8786" s="1">
        <v>45195</v>
      </c>
      <c r="C8786" s="1">
        <v>45195</v>
      </c>
      <c r="D8786">
        <v>435</v>
      </c>
      <c r="E8786">
        <v>7</v>
      </c>
      <c r="F8786" t="s">
        <v>28</v>
      </c>
      <c r="G8786">
        <v>765</v>
      </c>
      <c r="H8786">
        <v>1</v>
      </c>
      <c r="I8786">
        <v>236</v>
      </c>
      <c r="J8786" t="s">
        <v>692</v>
      </c>
      <c r="K8786" t="s">
        <v>12152</v>
      </c>
      <c r="L8786">
        <v>26</v>
      </c>
      <c r="M8786" t="s">
        <v>94</v>
      </c>
      <c r="N8786" t="s">
        <v>163</v>
      </c>
      <c r="O8786">
        <v>101</v>
      </c>
      <c r="P8786" t="s">
        <v>32</v>
      </c>
      <c r="Q8786">
        <v>400</v>
      </c>
      <c r="R8786" t="s">
        <v>143</v>
      </c>
      <c r="S8786" t="s">
        <v>84</v>
      </c>
      <c r="T8786" t="s">
        <v>85</v>
      </c>
      <c r="U8786">
        <v>236</v>
      </c>
      <c r="Y8786" t="s">
        <v>12153</v>
      </c>
      <c r="AA8786">
        <v>34.0503</v>
      </c>
      <c r="AB8786">
        <v>-118.34480000000001</v>
      </c>
      <c r="AC8786">
        <f t="shared" si="137"/>
        <v>0</v>
      </c>
    </row>
    <row r="8787" spans="1:29" x14ac:dyDescent="0.35">
      <c r="A8787">
        <v>230127270</v>
      </c>
      <c r="B8787" s="1">
        <v>45287</v>
      </c>
      <c r="C8787" s="1">
        <v>45287</v>
      </c>
      <c r="D8787">
        <v>915</v>
      </c>
      <c r="E8787">
        <v>1</v>
      </c>
      <c r="F8787" t="s">
        <v>36</v>
      </c>
      <c r="G8787">
        <v>158</v>
      </c>
      <c r="H8787">
        <v>2</v>
      </c>
      <c r="I8787">
        <v>624</v>
      </c>
      <c r="J8787" t="s">
        <v>171</v>
      </c>
      <c r="K8787" t="s">
        <v>5684</v>
      </c>
      <c r="L8787">
        <v>58</v>
      </c>
      <c r="M8787" t="s">
        <v>30</v>
      </c>
      <c r="N8787" t="s">
        <v>163</v>
      </c>
      <c r="O8787">
        <v>102</v>
      </c>
      <c r="P8787" t="s">
        <v>186</v>
      </c>
      <c r="Q8787">
        <v>400</v>
      </c>
      <c r="R8787" t="s">
        <v>143</v>
      </c>
      <c r="S8787" t="s">
        <v>40</v>
      </c>
      <c r="T8787" t="s">
        <v>41</v>
      </c>
      <c r="U8787">
        <v>624</v>
      </c>
      <c r="Y8787" t="s">
        <v>723</v>
      </c>
      <c r="AA8787">
        <v>34.040799999999997</v>
      </c>
      <c r="AB8787">
        <v>-118.2428</v>
      </c>
      <c r="AC8787">
        <f t="shared" si="137"/>
        <v>0</v>
      </c>
    </row>
    <row r="8788" spans="1:29" x14ac:dyDescent="0.35">
      <c r="A8788">
        <v>230209770</v>
      </c>
      <c r="B8788" s="1">
        <v>45044</v>
      </c>
      <c r="C8788" s="1">
        <v>45044</v>
      </c>
      <c r="D8788">
        <v>825</v>
      </c>
      <c r="E8788">
        <v>2</v>
      </c>
      <c r="F8788" t="s">
        <v>56</v>
      </c>
      <c r="G8788">
        <v>256</v>
      </c>
      <c r="H8788">
        <v>2</v>
      </c>
      <c r="I8788">
        <v>624</v>
      </c>
      <c r="J8788" t="s">
        <v>171</v>
      </c>
      <c r="K8788" t="s">
        <v>12154</v>
      </c>
      <c r="L8788">
        <v>36</v>
      </c>
      <c r="M8788" t="s">
        <v>30</v>
      </c>
      <c r="N8788" t="s">
        <v>73</v>
      </c>
      <c r="O8788">
        <v>203</v>
      </c>
      <c r="P8788" t="s">
        <v>101</v>
      </c>
      <c r="Q8788">
        <v>400</v>
      </c>
      <c r="R8788" t="s">
        <v>143</v>
      </c>
      <c r="S8788" t="s">
        <v>40</v>
      </c>
      <c r="T8788" t="s">
        <v>41</v>
      </c>
      <c r="U8788">
        <v>624</v>
      </c>
      <c r="Y8788" t="s">
        <v>6717</v>
      </c>
      <c r="AA8788">
        <v>34.055399999999999</v>
      </c>
      <c r="AB8788">
        <v>-118.2702</v>
      </c>
      <c r="AC8788">
        <f t="shared" si="137"/>
        <v>0</v>
      </c>
    </row>
    <row r="8789" spans="1:29" x14ac:dyDescent="0.35">
      <c r="A8789">
        <v>230717734</v>
      </c>
      <c r="B8789" s="1">
        <v>45259</v>
      </c>
      <c r="C8789" s="1">
        <v>45257</v>
      </c>
      <c r="D8789">
        <v>1430</v>
      </c>
      <c r="E8789">
        <v>7</v>
      </c>
      <c r="F8789" t="s">
        <v>28</v>
      </c>
      <c r="G8789">
        <v>782</v>
      </c>
      <c r="H8789">
        <v>1</v>
      </c>
      <c r="I8789">
        <v>440</v>
      </c>
      <c r="J8789" t="s">
        <v>213</v>
      </c>
      <c r="K8789" t="s">
        <v>245</v>
      </c>
      <c r="L8789">
        <v>87</v>
      </c>
      <c r="M8789" t="s">
        <v>94</v>
      </c>
      <c r="N8789" t="s">
        <v>163</v>
      </c>
      <c r="O8789">
        <v>701</v>
      </c>
      <c r="P8789" t="s">
        <v>1610</v>
      </c>
      <c r="S8789" t="s">
        <v>40</v>
      </c>
      <c r="T8789" t="s">
        <v>41</v>
      </c>
      <c r="U8789">
        <v>440</v>
      </c>
      <c r="Y8789" t="s">
        <v>10303</v>
      </c>
      <c r="AA8789">
        <v>34.037399999999998</v>
      </c>
      <c r="AB8789">
        <v>-118.3742</v>
      </c>
      <c r="AC8789">
        <f t="shared" si="137"/>
        <v>0</v>
      </c>
    </row>
    <row r="8790" spans="1:29" x14ac:dyDescent="0.35">
      <c r="A8790">
        <v>230210388</v>
      </c>
      <c r="B8790" s="1">
        <v>45056</v>
      </c>
      <c r="C8790" s="1">
        <v>45056</v>
      </c>
      <c r="D8790">
        <v>2109</v>
      </c>
      <c r="E8790">
        <v>2</v>
      </c>
      <c r="F8790" t="s">
        <v>56</v>
      </c>
      <c r="G8790">
        <v>235</v>
      </c>
      <c r="H8790">
        <v>2</v>
      </c>
      <c r="I8790">
        <v>237</v>
      </c>
      <c r="J8790" t="s">
        <v>1814</v>
      </c>
      <c r="K8790" t="s">
        <v>12155</v>
      </c>
      <c r="L8790">
        <v>7</v>
      </c>
      <c r="M8790" t="s">
        <v>30</v>
      </c>
      <c r="N8790" t="s">
        <v>31</v>
      </c>
      <c r="O8790">
        <v>502</v>
      </c>
      <c r="P8790" t="s">
        <v>47</v>
      </c>
      <c r="S8790" t="s">
        <v>40</v>
      </c>
      <c r="T8790" t="s">
        <v>41</v>
      </c>
      <c r="U8790">
        <v>237</v>
      </c>
      <c r="Y8790" t="s">
        <v>12156</v>
      </c>
      <c r="AA8790">
        <v>34.069299999999998</v>
      </c>
      <c r="AB8790">
        <v>-118.2687</v>
      </c>
      <c r="AC8790">
        <f t="shared" si="137"/>
        <v>0</v>
      </c>
    </row>
    <row r="8791" spans="1:29" x14ac:dyDescent="0.35">
      <c r="A8791">
        <v>232106772</v>
      </c>
      <c r="B8791" s="1">
        <v>45000</v>
      </c>
      <c r="C8791" s="1">
        <v>45000</v>
      </c>
      <c r="D8791">
        <v>1550</v>
      </c>
      <c r="E8791">
        <v>21</v>
      </c>
      <c r="F8791" t="s">
        <v>10503</v>
      </c>
      <c r="G8791">
        <v>2107</v>
      </c>
      <c r="H8791">
        <v>2</v>
      </c>
      <c r="I8791">
        <v>888</v>
      </c>
      <c r="J8791" t="s">
        <v>250</v>
      </c>
      <c r="L8791">
        <v>77</v>
      </c>
      <c r="M8791" t="s">
        <v>30</v>
      </c>
      <c r="N8791" t="s">
        <v>73</v>
      </c>
      <c r="O8791">
        <v>501</v>
      </c>
      <c r="P8791" t="s">
        <v>164</v>
      </c>
      <c r="S8791" t="s">
        <v>40</v>
      </c>
      <c r="T8791" t="s">
        <v>41</v>
      </c>
      <c r="U8791">
        <v>888</v>
      </c>
      <c r="Y8791" t="s">
        <v>12157</v>
      </c>
      <c r="AA8791">
        <v>34.226999999999997</v>
      </c>
      <c r="AB8791">
        <v>-118.5941</v>
      </c>
      <c r="AC8791">
        <f t="shared" si="137"/>
        <v>0</v>
      </c>
    </row>
    <row r="8792" spans="1:29" x14ac:dyDescent="0.35">
      <c r="A8792">
        <v>230127182</v>
      </c>
      <c r="B8792" s="1">
        <v>45285</v>
      </c>
      <c r="C8792" s="1">
        <v>45285</v>
      </c>
      <c r="D8792">
        <v>2120</v>
      </c>
      <c r="E8792">
        <v>1</v>
      </c>
      <c r="F8792" t="s">
        <v>36</v>
      </c>
      <c r="G8792">
        <v>111</v>
      </c>
      <c r="H8792">
        <v>1</v>
      </c>
      <c r="I8792">
        <v>210</v>
      </c>
      <c r="J8792" t="s">
        <v>149</v>
      </c>
      <c r="K8792" t="s">
        <v>12158</v>
      </c>
      <c r="L8792">
        <v>32</v>
      </c>
      <c r="M8792" t="s">
        <v>30</v>
      </c>
      <c r="N8792" t="s">
        <v>73</v>
      </c>
      <c r="O8792">
        <v>102</v>
      </c>
      <c r="P8792" t="s">
        <v>186</v>
      </c>
      <c r="Q8792">
        <v>207</v>
      </c>
      <c r="R8792" t="s">
        <v>1110</v>
      </c>
      <c r="S8792" t="s">
        <v>84</v>
      </c>
      <c r="T8792" t="s">
        <v>85</v>
      </c>
      <c r="U8792">
        <v>210</v>
      </c>
      <c r="Y8792" t="s">
        <v>12159</v>
      </c>
      <c r="Z8792" t="s">
        <v>1118</v>
      </c>
      <c r="AA8792">
        <v>34.061500000000002</v>
      </c>
      <c r="AB8792">
        <v>-118.24120000000001</v>
      </c>
      <c r="AC8792">
        <f t="shared" si="137"/>
        <v>0</v>
      </c>
    </row>
    <row r="8793" spans="1:29" x14ac:dyDescent="0.35">
      <c r="A8793">
        <v>230222843</v>
      </c>
      <c r="B8793" s="1">
        <v>45278</v>
      </c>
      <c r="C8793" s="1">
        <v>45273</v>
      </c>
      <c r="D8793">
        <v>2200</v>
      </c>
      <c r="E8793">
        <v>2</v>
      </c>
      <c r="F8793" t="s">
        <v>56</v>
      </c>
      <c r="G8793">
        <v>257</v>
      </c>
      <c r="H8793">
        <v>1</v>
      </c>
      <c r="I8793">
        <v>331</v>
      </c>
      <c r="J8793" t="s">
        <v>233</v>
      </c>
      <c r="K8793" t="s">
        <v>12160</v>
      </c>
      <c r="L8793">
        <v>42</v>
      </c>
      <c r="M8793" t="s">
        <v>94</v>
      </c>
      <c r="N8793" t="s">
        <v>1145</v>
      </c>
      <c r="O8793">
        <v>108</v>
      </c>
      <c r="P8793" t="s">
        <v>105</v>
      </c>
      <c r="S8793" t="s">
        <v>40</v>
      </c>
      <c r="T8793" t="s">
        <v>41</v>
      </c>
      <c r="U8793">
        <v>331</v>
      </c>
      <c r="Y8793" t="s">
        <v>744</v>
      </c>
      <c r="AA8793">
        <v>34.055199999999999</v>
      </c>
      <c r="AB8793">
        <v>-118.2675</v>
      </c>
      <c r="AC8793">
        <f t="shared" si="137"/>
        <v>0</v>
      </c>
    </row>
    <row r="8794" spans="1:29" x14ac:dyDescent="0.35">
      <c r="A8794">
        <v>231612935</v>
      </c>
      <c r="B8794" s="1">
        <v>45210</v>
      </c>
      <c r="C8794" s="1">
        <v>45204</v>
      </c>
      <c r="D8794">
        <v>1300</v>
      </c>
      <c r="E8794">
        <v>16</v>
      </c>
      <c r="F8794" t="s">
        <v>10593</v>
      </c>
      <c r="G8794">
        <v>1636</v>
      </c>
      <c r="H8794">
        <v>2</v>
      </c>
      <c r="I8794">
        <v>662</v>
      </c>
      <c r="J8794" t="s">
        <v>191</v>
      </c>
      <c r="K8794">
        <v>701</v>
      </c>
      <c r="L8794">
        <v>26</v>
      </c>
      <c r="M8794" t="s">
        <v>94</v>
      </c>
      <c r="N8794" t="s">
        <v>73</v>
      </c>
      <c r="O8794">
        <v>501</v>
      </c>
      <c r="P8794" t="s">
        <v>164</v>
      </c>
      <c r="S8794" t="s">
        <v>40</v>
      </c>
      <c r="T8794" t="s">
        <v>41</v>
      </c>
      <c r="U8794">
        <v>662</v>
      </c>
      <c r="Y8794" t="s">
        <v>12161</v>
      </c>
      <c r="AA8794">
        <v>34.273200000000003</v>
      </c>
      <c r="AB8794">
        <v>-118.3443</v>
      </c>
      <c r="AC8794">
        <f t="shared" si="137"/>
        <v>0</v>
      </c>
    </row>
    <row r="8795" spans="1:29" x14ac:dyDescent="0.35">
      <c r="A8795">
        <v>231306162</v>
      </c>
      <c r="B8795" s="1">
        <v>44968</v>
      </c>
      <c r="C8795" s="1">
        <v>44968</v>
      </c>
      <c r="D8795">
        <v>1555</v>
      </c>
      <c r="E8795">
        <v>13</v>
      </c>
      <c r="F8795" t="s">
        <v>62</v>
      </c>
      <c r="G8795">
        <v>1362</v>
      </c>
      <c r="H8795">
        <v>2</v>
      </c>
      <c r="I8795">
        <v>753</v>
      </c>
      <c r="J8795" t="s">
        <v>452</v>
      </c>
      <c r="K8795" t="s">
        <v>610</v>
      </c>
      <c r="L8795">
        <v>0</v>
      </c>
      <c r="M8795" t="s">
        <v>30</v>
      </c>
      <c r="N8795" t="s">
        <v>73</v>
      </c>
      <c r="O8795">
        <v>101</v>
      </c>
      <c r="P8795" t="s">
        <v>32</v>
      </c>
      <c r="Q8795">
        <v>102</v>
      </c>
      <c r="R8795" t="s">
        <v>219</v>
      </c>
      <c r="S8795" t="s">
        <v>40</v>
      </c>
      <c r="T8795" t="s">
        <v>41</v>
      </c>
      <c r="U8795">
        <v>753</v>
      </c>
      <c r="V8795">
        <v>998</v>
      </c>
      <c r="Y8795" t="s">
        <v>11749</v>
      </c>
      <c r="AA8795">
        <v>33.998800000000003</v>
      </c>
      <c r="AB8795">
        <v>-118.2696</v>
      </c>
      <c r="AC8795">
        <f t="shared" si="137"/>
        <v>0</v>
      </c>
    </row>
    <row r="8796" spans="1:29" x14ac:dyDescent="0.35">
      <c r="A8796">
        <v>231116627</v>
      </c>
      <c r="B8796" s="1">
        <v>45267</v>
      </c>
      <c r="C8796" s="1">
        <v>45267</v>
      </c>
      <c r="D8796">
        <v>500</v>
      </c>
      <c r="E8796">
        <v>11</v>
      </c>
      <c r="F8796" t="s">
        <v>64</v>
      </c>
      <c r="G8796">
        <v>1136</v>
      </c>
      <c r="H8796">
        <v>1</v>
      </c>
      <c r="I8796">
        <v>520</v>
      </c>
      <c r="J8796" t="s">
        <v>271</v>
      </c>
      <c r="K8796">
        <v>1822</v>
      </c>
      <c r="L8796">
        <v>55</v>
      </c>
      <c r="M8796" t="s">
        <v>30</v>
      </c>
      <c r="N8796" t="s">
        <v>31</v>
      </c>
      <c r="O8796">
        <v>108</v>
      </c>
      <c r="P8796" t="s">
        <v>105</v>
      </c>
      <c r="S8796" t="s">
        <v>40</v>
      </c>
      <c r="T8796" t="s">
        <v>41</v>
      </c>
      <c r="U8796">
        <v>520</v>
      </c>
      <c r="Y8796" t="s">
        <v>12162</v>
      </c>
      <c r="AA8796">
        <v>34.119100000000003</v>
      </c>
      <c r="AB8796">
        <v>-118.2174</v>
      </c>
      <c r="AC8796">
        <f t="shared" si="137"/>
        <v>0</v>
      </c>
    </row>
    <row r="8797" spans="1:29" x14ac:dyDescent="0.35">
      <c r="A8797">
        <v>231508289</v>
      </c>
      <c r="B8797" s="1">
        <v>45030</v>
      </c>
      <c r="C8797" s="1">
        <v>45030</v>
      </c>
      <c r="D8797">
        <v>130</v>
      </c>
      <c r="E8797">
        <v>15</v>
      </c>
      <c r="F8797" t="s">
        <v>10519</v>
      </c>
      <c r="G8797">
        <v>1544</v>
      </c>
      <c r="H8797">
        <v>1</v>
      </c>
      <c r="I8797">
        <v>510</v>
      </c>
      <c r="J8797" t="s">
        <v>29</v>
      </c>
      <c r="L8797">
        <v>0</v>
      </c>
      <c r="O8797">
        <v>101</v>
      </c>
      <c r="P8797" t="s">
        <v>32</v>
      </c>
      <c r="S8797" t="s">
        <v>12213</v>
      </c>
      <c r="T8797" t="s">
        <v>41</v>
      </c>
      <c r="U8797">
        <v>510</v>
      </c>
      <c r="Y8797" t="s">
        <v>12163</v>
      </c>
      <c r="AA8797">
        <v>34.159399999999998</v>
      </c>
      <c r="AB8797">
        <v>-118.3965</v>
      </c>
      <c r="AC8797">
        <f t="shared" si="137"/>
        <v>1</v>
      </c>
    </row>
    <row r="8798" spans="1:29" x14ac:dyDescent="0.35">
      <c r="A8798">
        <v>232006319</v>
      </c>
      <c r="B8798" s="1">
        <v>44983</v>
      </c>
      <c r="C8798" s="1">
        <v>44980</v>
      </c>
      <c r="D8798">
        <v>1400</v>
      </c>
      <c r="E8798">
        <v>20</v>
      </c>
      <c r="F8798" t="s">
        <v>10529</v>
      </c>
      <c r="G8798">
        <v>2033</v>
      </c>
      <c r="H8798">
        <v>1</v>
      </c>
      <c r="I8798">
        <v>510</v>
      </c>
      <c r="J8798" t="s">
        <v>29</v>
      </c>
      <c r="L8798">
        <v>0</v>
      </c>
      <c r="O8798">
        <v>108</v>
      </c>
      <c r="P8798" t="s">
        <v>105</v>
      </c>
      <c r="S8798" t="s">
        <v>40</v>
      </c>
      <c r="T8798" t="s">
        <v>41</v>
      </c>
      <c r="U8798">
        <v>510</v>
      </c>
      <c r="Y8798" t="s">
        <v>12164</v>
      </c>
      <c r="AA8798">
        <v>34.056600000000003</v>
      </c>
      <c r="AB8798">
        <v>-118.3053</v>
      </c>
      <c r="AC8798">
        <f t="shared" si="137"/>
        <v>0</v>
      </c>
    </row>
    <row r="8799" spans="1:29" x14ac:dyDescent="0.35">
      <c r="A8799">
        <v>231224408</v>
      </c>
      <c r="B8799" s="1">
        <v>45266</v>
      </c>
      <c r="C8799" s="1">
        <v>44927</v>
      </c>
      <c r="D8799">
        <v>1000</v>
      </c>
      <c r="E8799">
        <v>12</v>
      </c>
      <c r="F8799" t="s">
        <v>68</v>
      </c>
      <c r="G8799">
        <v>1251</v>
      </c>
      <c r="H8799">
        <v>1</v>
      </c>
      <c r="I8799">
        <v>121</v>
      </c>
      <c r="J8799" t="s">
        <v>227</v>
      </c>
      <c r="K8799" t="s">
        <v>12165</v>
      </c>
      <c r="L8799">
        <v>18</v>
      </c>
      <c r="M8799" t="s">
        <v>94</v>
      </c>
      <c r="N8799" t="s">
        <v>95</v>
      </c>
      <c r="O8799">
        <v>118</v>
      </c>
      <c r="P8799" t="s">
        <v>858</v>
      </c>
      <c r="Q8799">
        <v>400</v>
      </c>
      <c r="R8799" t="s">
        <v>143</v>
      </c>
      <c r="S8799" t="s">
        <v>40</v>
      </c>
      <c r="T8799" t="s">
        <v>41</v>
      </c>
      <c r="U8799">
        <v>121</v>
      </c>
      <c r="Y8799" t="s">
        <v>1645</v>
      </c>
      <c r="Z8799" t="s">
        <v>424</v>
      </c>
      <c r="AA8799">
        <v>33.973100000000002</v>
      </c>
      <c r="AB8799">
        <v>-118.3304</v>
      </c>
      <c r="AC8799">
        <f t="shared" si="137"/>
        <v>0</v>
      </c>
    </row>
    <row r="8800" spans="1:29" x14ac:dyDescent="0.35">
      <c r="A8800">
        <v>230915816</v>
      </c>
      <c r="B8800" s="1">
        <v>45229</v>
      </c>
      <c r="C8800" s="1">
        <v>45224</v>
      </c>
      <c r="D8800">
        <v>1000</v>
      </c>
      <c r="E8800">
        <v>9</v>
      </c>
      <c r="F8800" t="s">
        <v>49</v>
      </c>
      <c r="G8800">
        <v>941</v>
      </c>
      <c r="H8800">
        <v>1</v>
      </c>
      <c r="I8800">
        <v>420</v>
      </c>
      <c r="J8800" t="s">
        <v>352</v>
      </c>
      <c r="L8800">
        <v>0</v>
      </c>
      <c r="O8800">
        <v>101</v>
      </c>
      <c r="P8800" t="s">
        <v>32</v>
      </c>
      <c r="S8800" t="s">
        <v>40</v>
      </c>
      <c r="T8800" t="s">
        <v>41</v>
      </c>
      <c r="U8800">
        <v>420</v>
      </c>
      <c r="Y8800" t="s">
        <v>3881</v>
      </c>
      <c r="AA8800">
        <v>34.176600000000001</v>
      </c>
      <c r="AB8800">
        <v>-118.4589</v>
      </c>
      <c r="AC8800">
        <f t="shared" si="137"/>
        <v>0</v>
      </c>
    </row>
    <row r="8801" spans="1:29" x14ac:dyDescent="0.35">
      <c r="A8801">
        <v>231115475</v>
      </c>
      <c r="B8801" s="1">
        <v>45237</v>
      </c>
      <c r="C8801" s="1">
        <v>45236</v>
      </c>
      <c r="D8801">
        <v>2015</v>
      </c>
      <c r="E8801">
        <v>11</v>
      </c>
      <c r="F8801" t="s">
        <v>64</v>
      </c>
      <c r="G8801">
        <v>1147</v>
      </c>
      <c r="H8801">
        <v>2</v>
      </c>
      <c r="I8801">
        <v>901</v>
      </c>
      <c r="J8801" t="s">
        <v>210</v>
      </c>
      <c r="K8801">
        <v>2038</v>
      </c>
      <c r="L8801">
        <v>47</v>
      </c>
      <c r="M8801" t="s">
        <v>30</v>
      </c>
      <c r="N8801" t="s">
        <v>95</v>
      </c>
      <c r="O8801">
        <v>501</v>
      </c>
      <c r="P8801" t="s">
        <v>164</v>
      </c>
      <c r="S8801" t="s">
        <v>40</v>
      </c>
      <c r="T8801" t="s">
        <v>41</v>
      </c>
      <c r="U8801">
        <v>901</v>
      </c>
      <c r="Y8801" t="s">
        <v>11812</v>
      </c>
      <c r="AA8801">
        <v>34.099600000000002</v>
      </c>
      <c r="AB8801">
        <v>-118.2337</v>
      </c>
      <c r="AC8801">
        <f t="shared" si="137"/>
        <v>0</v>
      </c>
    </row>
    <row r="8802" spans="1:29" x14ac:dyDescent="0.35">
      <c r="A8802">
        <v>231225024</v>
      </c>
      <c r="B8802" s="1">
        <v>45275</v>
      </c>
      <c r="C8802" s="1">
        <v>45275</v>
      </c>
      <c r="D8802">
        <v>1045</v>
      </c>
      <c r="E8802">
        <v>12</v>
      </c>
      <c r="F8802" t="s">
        <v>68</v>
      </c>
      <c r="G8802">
        <v>1252</v>
      </c>
      <c r="H8802">
        <v>1</v>
      </c>
      <c r="I8802">
        <v>230</v>
      </c>
      <c r="J8802" t="s">
        <v>161</v>
      </c>
      <c r="K8802" t="s">
        <v>12166</v>
      </c>
      <c r="L8802">
        <v>52</v>
      </c>
      <c r="M8802" t="s">
        <v>94</v>
      </c>
      <c r="N8802" t="s">
        <v>163</v>
      </c>
      <c r="O8802">
        <v>501</v>
      </c>
      <c r="P8802" t="s">
        <v>164</v>
      </c>
      <c r="Q8802">
        <v>102</v>
      </c>
      <c r="R8802" t="s">
        <v>219</v>
      </c>
      <c r="S8802" t="s">
        <v>84</v>
      </c>
      <c r="T8802" t="s">
        <v>85</v>
      </c>
      <c r="U8802">
        <v>230</v>
      </c>
      <c r="Y8802" t="s">
        <v>3736</v>
      </c>
      <c r="AA8802">
        <v>33.971899999999998</v>
      </c>
      <c r="AB8802">
        <v>-118.3199</v>
      </c>
      <c r="AC8802">
        <f t="shared" si="137"/>
        <v>0</v>
      </c>
    </row>
    <row r="8803" spans="1:29" x14ac:dyDescent="0.35">
      <c r="A8803">
        <v>231016572</v>
      </c>
      <c r="B8803" s="1">
        <v>45256</v>
      </c>
      <c r="C8803" s="1">
        <v>45236</v>
      </c>
      <c r="D8803">
        <v>1200</v>
      </c>
      <c r="E8803">
        <v>10</v>
      </c>
      <c r="F8803" t="s">
        <v>103</v>
      </c>
      <c r="G8803">
        <v>1063</v>
      </c>
      <c r="H8803">
        <v>1</v>
      </c>
      <c r="I8803">
        <v>330</v>
      </c>
      <c r="J8803" t="s">
        <v>37</v>
      </c>
      <c r="K8803" t="s">
        <v>12167</v>
      </c>
      <c r="L8803">
        <v>35</v>
      </c>
      <c r="M8803" t="s">
        <v>94</v>
      </c>
      <c r="N8803" t="s">
        <v>73</v>
      </c>
      <c r="O8803">
        <v>101</v>
      </c>
      <c r="P8803" t="s">
        <v>32</v>
      </c>
      <c r="S8803" t="s">
        <v>40</v>
      </c>
      <c r="T8803" t="s">
        <v>41</v>
      </c>
      <c r="U8803">
        <v>330</v>
      </c>
      <c r="Y8803" t="s">
        <v>5528</v>
      </c>
      <c r="AA8803">
        <v>34.170699999999997</v>
      </c>
      <c r="AB8803">
        <v>-118.5407</v>
      </c>
      <c r="AC8803">
        <f t="shared" si="137"/>
        <v>0</v>
      </c>
    </row>
    <row r="8804" spans="1:29" x14ac:dyDescent="0.35">
      <c r="A8804">
        <v>232104251</v>
      </c>
      <c r="B8804" s="1">
        <v>44932</v>
      </c>
      <c r="C8804" s="1">
        <v>44932</v>
      </c>
      <c r="D8804">
        <v>815</v>
      </c>
      <c r="E8804">
        <v>21</v>
      </c>
      <c r="F8804" t="s">
        <v>10503</v>
      </c>
      <c r="G8804">
        <v>2138</v>
      </c>
      <c r="H8804">
        <v>1</v>
      </c>
      <c r="I8804">
        <v>230</v>
      </c>
      <c r="J8804" t="s">
        <v>161</v>
      </c>
      <c r="K8804" t="s">
        <v>12168</v>
      </c>
      <c r="L8804">
        <v>53</v>
      </c>
      <c r="M8804" t="s">
        <v>30</v>
      </c>
      <c r="N8804" t="s">
        <v>73</v>
      </c>
      <c r="O8804">
        <v>501</v>
      </c>
      <c r="P8804" t="s">
        <v>164</v>
      </c>
      <c r="Q8804">
        <v>500</v>
      </c>
      <c r="R8804" t="s">
        <v>184</v>
      </c>
      <c r="S8804" t="s">
        <v>84</v>
      </c>
      <c r="T8804" t="s">
        <v>85</v>
      </c>
      <c r="U8804">
        <v>230</v>
      </c>
      <c r="Y8804" t="s">
        <v>12169</v>
      </c>
      <c r="AA8804">
        <v>34.206499999999998</v>
      </c>
      <c r="AB8804">
        <v>-118.5819</v>
      </c>
      <c r="AC8804">
        <f t="shared" si="137"/>
        <v>0</v>
      </c>
    </row>
    <row r="8805" spans="1:29" x14ac:dyDescent="0.35">
      <c r="A8805">
        <v>230217994</v>
      </c>
      <c r="B8805" s="1">
        <v>45194</v>
      </c>
      <c r="C8805" s="1">
        <v>45193</v>
      </c>
      <c r="D8805">
        <v>2045</v>
      </c>
      <c r="E8805">
        <v>2</v>
      </c>
      <c r="F8805" t="s">
        <v>56</v>
      </c>
      <c r="G8805">
        <v>257</v>
      </c>
      <c r="H8805">
        <v>1</v>
      </c>
      <c r="I8805">
        <v>510</v>
      </c>
      <c r="J8805" t="s">
        <v>29</v>
      </c>
      <c r="L8805">
        <v>0</v>
      </c>
      <c r="O8805">
        <v>101</v>
      </c>
      <c r="P8805" t="s">
        <v>32</v>
      </c>
      <c r="S8805" t="s">
        <v>40</v>
      </c>
      <c r="T8805" t="s">
        <v>41</v>
      </c>
      <c r="U8805">
        <v>510</v>
      </c>
      <c r="Y8805" t="s">
        <v>12170</v>
      </c>
      <c r="AA8805">
        <v>34.052300000000002</v>
      </c>
      <c r="AB8805">
        <v>-118.2653</v>
      </c>
      <c r="AC8805">
        <f t="shared" si="137"/>
        <v>0</v>
      </c>
    </row>
    <row r="8806" spans="1:29" x14ac:dyDescent="0.35">
      <c r="A8806">
        <v>231917628</v>
      </c>
      <c r="B8806" s="1">
        <v>45268</v>
      </c>
      <c r="C8806" s="1">
        <v>45268</v>
      </c>
      <c r="D8806">
        <v>1200</v>
      </c>
      <c r="E8806">
        <v>19</v>
      </c>
      <c r="F8806" t="s">
        <v>10514</v>
      </c>
      <c r="G8806">
        <v>1921</v>
      </c>
      <c r="H8806">
        <v>2</v>
      </c>
      <c r="I8806">
        <v>437</v>
      </c>
      <c r="J8806" t="s">
        <v>283</v>
      </c>
      <c r="K8806">
        <v>1212</v>
      </c>
      <c r="L8806">
        <v>0</v>
      </c>
      <c r="M8806" t="s">
        <v>30</v>
      </c>
      <c r="N8806" t="s">
        <v>95</v>
      </c>
      <c r="O8806">
        <v>501</v>
      </c>
      <c r="P8806" t="s">
        <v>164</v>
      </c>
      <c r="Q8806">
        <v>400</v>
      </c>
      <c r="R8806" t="s">
        <v>143</v>
      </c>
      <c r="S8806" t="s">
        <v>40</v>
      </c>
      <c r="T8806" t="s">
        <v>41</v>
      </c>
      <c r="U8806">
        <v>437</v>
      </c>
      <c r="Y8806" t="s">
        <v>12171</v>
      </c>
      <c r="AA8806">
        <v>34.300800000000002</v>
      </c>
      <c r="AB8806">
        <v>-118.47490000000001</v>
      </c>
      <c r="AC8806">
        <f t="shared" si="137"/>
        <v>0</v>
      </c>
    </row>
    <row r="8807" spans="1:29" x14ac:dyDescent="0.35">
      <c r="A8807">
        <v>231205469</v>
      </c>
      <c r="B8807" s="1">
        <v>44952</v>
      </c>
      <c r="C8807" s="1">
        <v>44952</v>
      </c>
      <c r="D8807">
        <v>1000</v>
      </c>
      <c r="E8807">
        <v>12</v>
      </c>
      <c r="F8807" t="s">
        <v>68</v>
      </c>
      <c r="G8807">
        <v>1256</v>
      </c>
      <c r="H8807">
        <v>2</v>
      </c>
      <c r="I8807">
        <v>903</v>
      </c>
      <c r="J8807" t="s">
        <v>893</v>
      </c>
      <c r="K8807" t="s">
        <v>12172</v>
      </c>
      <c r="L8807">
        <v>30</v>
      </c>
      <c r="M8807" t="s">
        <v>94</v>
      </c>
      <c r="N8807" t="s">
        <v>163</v>
      </c>
      <c r="O8807">
        <v>502</v>
      </c>
      <c r="P8807" t="s">
        <v>47</v>
      </c>
      <c r="Q8807">
        <v>515</v>
      </c>
      <c r="R8807" t="s">
        <v>1557</v>
      </c>
      <c r="S8807" t="s">
        <v>40</v>
      </c>
      <c r="T8807" t="s">
        <v>41</v>
      </c>
      <c r="U8807">
        <v>903</v>
      </c>
      <c r="Y8807" t="s">
        <v>12173</v>
      </c>
      <c r="AA8807">
        <v>33.971699999999998</v>
      </c>
      <c r="AB8807">
        <v>-118.2871</v>
      </c>
      <c r="AC8807">
        <f t="shared" si="137"/>
        <v>0</v>
      </c>
    </row>
    <row r="8808" spans="1:29" x14ac:dyDescent="0.35">
      <c r="A8808">
        <v>241409321</v>
      </c>
      <c r="B8808" s="1">
        <v>45419</v>
      </c>
      <c r="C8808" s="1">
        <v>44935</v>
      </c>
      <c r="D8808">
        <v>1345</v>
      </c>
      <c r="E8808">
        <v>14</v>
      </c>
      <c r="F8808" t="s">
        <v>10500</v>
      </c>
      <c r="G8808">
        <v>1466</v>
      </c>
      <c r="H8808">
        <v>2</v>
      </c>
      <c r="I8808">
        <v>354</v>
      </c>
      <c r="J8808" t="s">
        <v>167</v>
      </c>
      <c r="K8808">
        <v>377</v>
      </c>
      <c r="L8808">
        <v>32</v>
      </c>
      <c r="M8808" t="s">
        <v>30</v>
      </c>
      <c r="N8808" t="s">
        <v>73</v>
      </c>
      <c r="O8808">
        <v>501</v>
      </c>
      <c r="P8808" t="s">
        <v>164</v>
      </c>
      <c r="S8808" t="s">
        <v>40</v>
      </c>
      <c r="T8808" t="s">
        <v>41</v>
      </c>
      <c r="U8808">
        <v>354</v>
      </c>
      <c r="Y8808" t="s">
        <v>12174</v>
      </c>
      <c r="AA8808">
        <v>33.975499999999997</v>
      </c>
      <c r="AB8808">
        <v>-118.396</v>
      </c>
      <c r="AC8808">
        <f t="shared" si="137"/>
        <v>0</v>
      </c>
    </row>
    <row r="8809" spans="1:29" x14ac:dyDescent="0.35">
      <c r="A8809">
        <v>232011266</v>
      </c>
      <c r="B8809" s="1">
        <v>45083</v>
      </c>
      <c r="C8809" s="1">
        <v>45072</v>
      </c>
      <c r="D8809">
        <v>2330</v>
      </c>
      <c r="E8809">
        <v>20</v>
      </c>
      <c r="F8809" t="s">
        <v>10529</v>
      </c>
      <c r="G8809">
        <v>2022</v>
      </c>
      <c r="H8809">
        <v>2</v>
      </c>
      <c r="I8809">
        <v>930</v>
      </c>
      <c r="J8809" t="s">
        <v>339</v>
      </c>
      <c r="K8809" t="s">
        <v>12175</v>
      </c>
      <c r="L8809">
        <v>27</v>
      </c>
      <c r="M8809" t="s">
        <v>94</v>
      </c>
      <c r="N8809" t="s">
        <v>73</v>
      </c>
      <c r="O8809">
        <v>735</v>
      </c>
      <c r="P8809" t="s">
        <v>778</v>
      </c>
      <c r="Q8809">
        <v>511</v>
      </c>
      <c r="R8809" t="s">
        <v>151</v>
      </c>
      <c r="S8809" t="s">
        <v>40</v>
      </c>
      <c r="T8809" t="s">
        <v>41</v>
      </c>
      <c r="U8809">
        <v>930</v>
      </c>
      <c r="Y8809" t="s">
        <v>12176</v>
      </c>
      <c r="AA8809">
        <v>34.0655</v>
      </c>
      <c r="AB8809">
        <v>-118.31140000000001</v>
      </c>
      <c r="AC8809">
        <f t="shared" si="137"/>
        <v>0</v>
      </c>
    </row>
    <row r="8810" spans="1:29" x14ac:dyDescent="0.35">
      <c r="A8810">
        <v>231006576</v>
      </c>
      <c r="B8810" s="1">
        <v>44993</v>
      </c>
      <c r="C8810" s="1">
        <v>44980</v>
      </c>
      <c r="D8810">
        <v>1200</v>
      </c>
      <c r="E8810">
        <v>10</v>
      </c>
      <c r="F8810" t="s">
        <v>103</v>
      </c>
      <c r="G8810">
        <v>1023</v>
      </c>
      <c r="H8810">
        <v>1</v>
      </c>
      <c r="I8810">
        <v>420</v>
      </c>
      <c r="J8810" t="s">
        <v>352</v>
      </c>
      <c r="L8810">
        <v>0</v>
      </c>
      <c r="O8810">
        <v>101</v>
      </c>
      <c r="P8810" t="s">
        <v>32</v>
      </c>
      <c r="S8810" t="s">
        <v>40</v>
      </c>
      <c r="T8810" t="s">
        <v>41</v>
      </c>
      <c r="U8810">
        <v>420</v>
      </c>
      <c r="Y8810" t="s">
        <v>12177</v>
      </c>
      <c r="AA8810">
        <v>34.1922</v>
      </c>
      <c r="AB8810">
        <v>-118.5508</v>
      </c>
      <c r="AC8810">
        <f t="shared" si="137"/>
        <v>0</v>
      </c>
    </row>
    <row r="8811" spans="1:29" x14ac:dyDescent="0.35">
      <c r="A8811">
        <v>231015585</v>
      </c>
      <c r="B8811" s="1">
        <v>45237</v>
      </c>
      <c r="C8811" s="1">
        <v>45237</v>
      </c>
      <c r="D8811">
        <v>1000</v>
      </c>
      <c r="E8811">
        <v>10</v>
      </c>
      <c r="F8811" t="s">
        <v>103</v>
      </c>
      <c r="G8811">
        <v>1018</v>
      </c>
      <c r="H8811">
        <v>1</v>
      </c>
      <c r="I8811">
        <v>330</v>
      </c>
      <c r="J8811" t="s">
        <v>37</v>
      </c>
      <c r="K8811" t="s">
        <v>12178</v>
      </c>
      <c r="L8811">
        <v>38</v>
      </c>
      <c r="M8811" t="s">
        <v>30</v>
      </c>
      <c r="N8811" t="s">
        <v>31</v>
      </c>
      <c r="O8811">
        <v>108</v>
      </c>
      <c r="P8811" t="s">
        <v>105</v>
      </c>
      <c r="S8811" t="s">
        <v>40</v>
      </c>
      <c r="T8811" t="s">
        <v>41</v>
      </c>
      <c r="U8811">
        <v>330</v>
      </c>
      <c r="Y8811" t="s">
        <v>4794</v>
      </c>
      <c r="AA8811">
        <v>34.215699999999998</v>
      </c>
      <c r="AB8811">
        <v>-118.47709999999999</v>
      </c>
      <c r="AC8811">
        <f t="shared" si="137"/>
        <v>0</v>
      </c>
    </row>
    <row r="8812" spans="1:29" x14ac:dyDescent="0.35">
      <c r="A8812">
        <v>230208711</v>
      </c>
      <c r="B8812" s="1">
        <v>45024</v>
      </c>
      <c r="C8812" s="1">
        <v>45024</v>
      </c>
      <c r="D8812">
        <v>17</v>
      </c>
      <c r="E8812">
        <v>2</v>
      </c>
      <c r="F8812" t="s">
        <v>56</v>
      </c>
      <c r="G8812">
        <v>269</v>
      </c>
      <c r="H8812">
        <v>2</v>
      </c>
      <c r="I8812">
        <v>946</v>
      </c>
      <c r="J8812" t="s">
        <v>125</v>
      </c>
      <c r="K8812" t="s">
        <v>12179</v>
      </c>
      <c r="L8812">
        <v>34</v>
      </c>
      <c r="M8812" t="s">
        <v>30</v>
      </c>
      <c r="N8812" t="s">
        <v>95</v>
      </c>
      <c r="O8812">
        <v>101</v>
      </c>
      <c r="P8812" t="s">
        <v>32</v>
      </c>
      <c r="S8812" t="s">
        <v>84</v>
      </c>
      <c r="T8812" t="s">
        <v>85</v>
      </c>
      <c r="U8812">
        <v>946</v>
      </c>
      <c r="Y8812" t="s">
        <v>12180</v>
      </c>
      <c r="AA8812">
        <v>34.051099999999998</v>
      </c>
      <c r="AB8812">
        <v>-118.27070000000001</v>
      </c>
      <c r="AC8812">
        <f t="shared" si="137"/>
        <v>0</v>
      </c>
    </row>
    <row r="8813" spans="1:29" x14ac:dyDescent="0.35">
      <c r="A8813">
        <v>230221110</v>
      </c>
      <c r="B8813" s="1">
        <v>45247</v>
      </c>
      <c r="C8813" s="1">
        <v>45247</v>
      </c>
      <c r="D8813">
        <v>235</v>
      </c>
      <c r="E8813">
        <v>2</v>
      </c>
      <c r="F8813" t="s">
        <v>56</v>
      </c>
      <c r="G8813">
        <v>256</v>
      </c>
      <c r="H8813">
        <v>1</v>
      </c>
      <c r="I8813">
        <v>230</v>
      </c>
      <c r="J8813" t="s">
        <v>161</v>
      </c>
      <c r="K8813">
        <v>1822</v>
      </c>
      <c r="L8813">
        <v>51</v>
      </c>
      <c r="M8813" t="s">
        <v>94</v>
      </c>
      <c r="N8813" t="s">
        <v>163</v>
      </c>
      <c r="O8813">
        <v>101</v>
      </c>
      <c r="P8813" t="s">
        <v>32</v>
      </c>
      <c r="Q8813">
        <v>114</v>
      </c>
      <c r="R8813" t="s">
        <v>773</v>
      </c>
      <c r="S8813" t="s">
        <v>40</v>
      </c>
      <c r="T8813" t="s">
        <v>41</v>
      </c>
      <c r="U8813">
        <v>230</v>
      </c>
      <c r="Y8813" t="s">
        <v>6751</v>
      </c>
      <c r="AA8813">
        <v>34.057299999999998</v>
      </c>
      <c r="AB8813">
        <v>-118.26990000000001</v>
      </c>
      <c r="AC8813">
        <f t="shared" si="137"/>
        <v>0</v>
      </c>
    </row>
    <row r="8814" spans="1:29" x14ac:dyDescent="0.35">
      <c r="A8814">
        <v>230916944</v>
      </c>
      <c r="B8814" s="1">
        <v>45261</v>
      </c>
      <c r="C8814" s="1">
        <v>45256</v>
      </c>
      <c r="D8814">
        <v>1600</v>
      </c>
      <c r="E8814">
        <v>9</v>
      </c>
      <c r="F8814" t="s">
        <v>49</v>
      </c>
      <c r="G8814">
        <v>901</v>
      </c>
      <c r="H8814">
        <v>1</v>
      </c>
      <c r="I8814">
        <v>420</v>
      </c>
      <c r="J8814" t="s">
        <v>352</v>
      </c>
      <c r="L8814">
        <v>0</v>
      </c>
      <c r="O8814">
        <v>101</v>
      </c>
      <c r="P8814" t="s">
        <v>32</v>
      </c>
      <c r="S8814" t="s">
        <v>40</v>
      </c>
      <c r="T8814" t="s">
        <v>41</v>
      </c>
      <c r="U8814">
        <v>420</v>
      </c>
      <c r="Y8814" t="s">
        <v>12181</v>
      </c>
      <c r="AA8814">
        <v>34.208500000000001</v>
      </c>
      <c r="AB8814">
        <v>-118.46980000000001</v>
      </c>
      <c r="AC8814">
        <f t="shared" si="137"/>
        <v>0</v>
      </c>
    </row>
    <row r="8815" spans="1:29" x14ac:dyDescent="0.35">
      <c r="A8815">
        <v>231320196</v>
      </c>
      <c r="B8815" s="1">
        <v>45236</v>
      </c>
      <c r="C8815" s="1">
        <v>45236</v>
      </c>
      <c r="D8815">
        <v>700</v>
      </c>
      <c r="E8815">
        <v>13</v>
      </c>
      <c r="F8815" t="s">
        <v>62</v>
      </c>
      <c r="G8815">
        <v>1342</v>
      </c>
      <c r="H8815">
        <v>2</v>
      </c>
      <c r="I8815">
        <v>624</v>
      </c>
      <c r="J8815" t="s">
        <v>171</v>
      </c>
      <c r="K8815" t="s">
        <v>12182</v>
      </c>
      <c r="L8815">
        <v>25</v>
      </c>
      <c r="M8815" t="s">
        <v>30</v>
      </c>
      <c r="N8815" t="s">
        <v>95</v>
      </c>
      <c r="O8815">
        <v>101</v>
      </c>
      <c r="P8815" t="s">
        <v>32</v>
      </c>
      <c r="Q8815">
        <v>400</v>
      </c>
      <c r="R8815" t="s">
        <v>143</v>
      </c>
      <c r="S8815" t="s">
        <v>40</v>
      </c>
      <c r="T8815" t="s">
        <v>41</v>
      </c>
      <c r="U8815">
        <v>624</v>
      </c>
      <c r="Y8815" t="s">
        <v>12183</v>
      </c>
      <c r="AA8815">
        <v>34.013599999999997</v>
      </c>
      <c r="AB8815">
        <v>-118.2697</v>
      </c>
      <c r="AC8815">
        <f t="shared" si="137"/>
        <v>0</v>
      </c>
    </row>
    <row r="8816" spans="1:29" x14ac:dyDescent="0.35">
      <c r="A8816">
        <v>231706293</v>
      </c>
      <c r="B8816" s="1">
        <v>44976</v>
      </c>
      <c r="C8816" s="1">
        <v>44975</v>
      </c>
      <c r="D8816">
        <v>2015</v>
      </c>
      <c r="E8816">
        <v>17</v>
      </c>
      <c r="F8816" t="s">
        <v>10498</v>
      </c>
      <c r="G8816">
        <v>1708</v>
      </c>
      <c r="H8816">
        <v>1</v>
      </c>
      <c r="I8816">
        <v>343</v>
      </c>
      <c r="J8816" t="s">
        <v>50</v>
      </c>
      <c r="K8816" t="s">
        <v>11421</v>
      </c>
      <c r="L8816">
        <v>0</v>
      </c>
      <c r="M8816" t="s">
        <v>46</v>
      </c>
      <c r="N8816" t="s">
        <v>46</v>
      </c>
      <c r="O8816">
        <v>403</v>
      </c>
      <c r="P8816" t="s">
        <v>337</v>
      </c>
      <c r="S8816" t="s">
        <v>33</v>
      </c>
      <c r="T8816" t="s">
        <v>34</v>
      </c>
      <c r="U8816">
        <v>343</v>
      </c>
      <c r="Y8816" t="s">
        <v>12184</v>
      </c>
      <c r="AA8816">
        <v>34.2864</v>
      </c>
      <c r="AB8816">
        <v>-118.5021</v>
      </c>
      <c r="AC8816">
        <f t="shared" si="137"/>
        <v>1</v>
      </c>
    </row>
    <row r="8817" spans="1:29" x14ac:dyDescent="0.35">
      <c r="A8817">
        <v>230121256</v>
      </c>
      <c r="B8817" s="1">
        <v>45203</v>
      </c>
      <c r="C8817" s="1">
        <v>45146</v>
      </c>
      <c r="D8817">
        <v>1905</v>
      </c>
      <c r="E8817">
        <v>1</v>
      </c>
      <c r="F8817" t="s">
        <v>36</v>
      </c>
      <c r="G8817">
        <v>159</v>
      </c>
      <c r="H8817">
        <v>2</v>
      </c>
      <c r="I8817">
        <v>956</v>
      </c>
      <c r="J8817" t="s">
        <v>328</v>
      </c>
      <c r="K8817" t="s">
        <v>647</v>
      </c>
      <c r="L8817">
        <v>30</v>
      </c>
      <c r="M8817" t="s">
        <v>30</v>
      </c>
      <c r="N8817" t="s">
        <v>73</v>
      </c>
      <c r="O8817">
        <v>502</v>
      </c>
      <c r="P8817" t="s">
        <v>47</v>
      </c>
      <c r="S8817" t="s">
        <v>40</v>
      </c>
      <c r="T8817" t="s">
        <v>41</v>
      </c>
      <c r="U8817">
        <v>956</v>
      </c>
      <c r="Y8817" t="s">
        <v>4025</v>
      </c>
      <c r="AA8817">
        <v>34.0383</v>
      </c>
      <c r="AB8817">
        <v>-118.23050000000001</v>
      </c>
      <c r="AC8817">
        <f t="shared" si="137"/>
        <v>0</v>
      </c>
    </row>
    <row r="8818" spans="1:29" x14ac:dyDescent="0.35">
      <c r="A8818">
        <v>230217270</v>
      </c>
      <c r="B8818" s="1">
        <v>45181</v>
      </c>
      <c r="C8818" s="1">
        <v>45180</v>
      </c>
      <c r="D8818">
        <v>2100</v>
      </c>
      <c r="E8818">
        <v>2</v>
      </c>
      <c r="F8818" t="s">
        <v>56</v>
      </c>
      <c r="G8818">
        <v>218</v>
      </c>
      <c r="H8818">
        <v>2</v>
      </c>
      <c r="I8818">
        <v>740</v>
      </c>
      <c r="J8818" t="s">
        <v>224</v>
      </c>
      <c r="K8818" t="s">
        <v>885</v>
      </c>
      <c r="L8818">
        <v>28</v>
      </c>
      <c r="M8818" t="s">
        <v>94</v>
      </c>
      <c r="N8818" t="s">
        <v>73</v>
      </c>
      <c r="O8818">
        <v>122</v>
      </c>
      <c r="P8818" t="s">
        <v>275</v>
      </c>
      <c r="S8818" t="s">
        <v>40</v>
      </c>
      <c r="T8818" t="s">
        <v>41</v>
      </c>
      <c r="U8818">
        <v>740</v>
      </c>
      <c r="Y8818" t="s">
        <v>12185</v>
      </c>
      <c r="AA8818">
        <v>34.075200000000002</v>
      </c>
      <c r="AB8818">
        <v>-118.25830000000001</v>
      </c>
      <c r="AC8818">
        <f t="shared" si="137"/>
        <v>0</v>
      </c>
    </row>
    <row r="8819" spans="1:29" x14ac:dyDescent="0.35">
      <c r="A8819">
        <v>231514289</v>
      </c>
      <c r="B8819" s="1">
        <v>45172</v>
      </c>
      <c r="C8819" s="1">
        <v>45171</v>
      </c>
      <c r="D8819">
        <v>2110</v>
      </c>
      <c r="E8819">
        <v>15</v>
      </c>
      <c r="F8819" t="s">
        <v>10519</v>
      </c>
      <c r="G8819">
        <v>1526</v>
      </c>
      <c r="H8819">
        <v>1</v>
      </c>
      <c r="I8819">
        <v>210</v>
      </c>
      <c r="J8819" t="s">
        <v>149</v>
      </c>
      <c r="K8819" t="s">
        <v>12186</v>
      </c>
      <c r="L8819">
        <v>27</v>
      </c>
      <c r="M8819" t="s">
        <v>30</v>
      </c>
      <c r="N8819" t="s">
        <v>95</v>
      </c>
      <c r="O8819">
        <v>210</v>
      </c>
      <c r="P8819" t="s">
        <v>183</v>
      </c>
      <c r="Q8819">
        <v>102</v>
      </c>
      <c r="R8819" t="s">
        <v>219</v>
      </c>
      <c r="S8819" t="s">
        <v>33</v>
      </c>
      <c r="T8819" t="s">
        <v>34</v>
      </c>
      <c r="U8819">
        <v>210</v>
      </c>
      <c r="Y8819" t="s">
        <v>10616</v>
      </c>
      <c r="AA8819">
        <v>34.186700000000002</v>
      </c>
      <c r="AB8819">
        <v>-118.38509999999999</v>
      </c>
      <c r="AC8819">
        <f t="shared" si="137"/>
        <v>1</v>
      </c>
    </row>
    <row r="8820" spans="1:29" x14ac:dyDescent="0.35">
      <c r="A8820">
        <v>230608712</v>
      </c>
      <c r="B8820" s="1">
        <v>45036</v>
      </c>
      <c r="C8820" s="1">
        <v>45036</v>
      </c>
      <c r="D8820">
        <v>100</v>
      </c>
      <c r="E8820">
        <v>6</v>
      </c>
      <c r="F8820" t="s">
        <v>91</v>
      </c>
      <c r="G8820">
        <v>678</v>
      </c>
      <c r="H8820">
        <v>2</v>
      </c>
      <c r="I8820">
        <v>626</v>
      </c>
      <c r="J8820" t="s">
        <v>141</v>
      </c>
      <c r="K8820" t="s">
        <v>12187</v>
      </c>
      <c r="L8820">
        <v>52</v>
      </c>
      <c r="M8820" t="s">
        <v>94</v>
      </c>
      <c r="N8820" t="s">
        <v>95</v>
      </c>
      <c r="O8820">
        <v>101</v>
      </c>
      <c r="P8820" t="s">
        <v>32</v>
      </c>
      <c r="Q8820">
        <v>400</v>
      </c>
      <c r="R8820" t="s">
        <v>143</v>
      </c>
      <c r="S8820" t="s">
        <v>40</v>
      </c>
      <c r="T8820" t="s">
        <v>41</v>
      </c>
      <c r="U8820">
        <v>626</v>
      </c>
      <c r="Y8820" t="s">
        <v>12188</v>
      </c>
      <c r="AA8820">
        <v>34.084899999999998</v>
      </c>
      <c r="AB8820">
        <v>-118.304</v>
      </c>
      <c r="AC8820">
        <f t="shared" si="137"/>
        <v>0</v>
      </c>
    </row>
    <row r="8821" spans="1:29" x14ac:dyDescent="0.35">
      <c r="A8821">
        <v>232106999</v>
      </c>
      <c r="B8821" s="1">
        <v>45006</v>
      </c>
      <c r="C8821" s="1">
        <v>45006</v>
      </c>
      <c r="D8821">
        <v>1350</v>
      </c>
      <c r="E8821">
        <v>21</v>
      </c>
      <c r="F8821" t="s">
        <v>10503</v>
      </c>
      <c r="G8821">
        <v>2143</v>
      </c>
      <c r="H8821">
        <v>1</v>
      </c>
      <c r="I8821">
        <v>220</v>
      </c>
      <c r="J8821" t="s">
        <v>919</v>
      </c>
      <c r="K8821" t="s">
        <v>12189</v>
      </c>
      <c r="L8821">
        <v>35</v>
      </c>
      <c r="M8821" t="s">
        <v>30</v>
      </c>
      <c r="N8821" t="s">
        <v>46</v>
      </c>
      <c r="O8821">
        <v>243</v>
      </c>
      <c r="P8821" t="s">
        <v>1414</v>
      </c>
      <c r="Q8821">
        <v>511</v>
      </c>
      <c r="R8821" t="s">
        <v>151</v>
      </c>
      <c r="S8821" t="s">
        <v>40</v>
      </c>
      <c r="T8821" t="s">
        <v>41</v>
      </c>
      <c r="U8821">
        <v>220</v>
      </c>
      <c r="Y8821" t="s">
        <v>12190</v>
      </c>
      <c r="AA8821">
        <v>34.186500000000002</v>
      </c>
      <c r="AB8821">
        <v>-118.62350000000001</v>
      </c>
      <c r="AC8821">
        <f t="shared" si="137"/>
        <v>0</v>
      </c>
    </row>
    <row r="8822" spans="1:29" x14ac:dyDescent="0.35">
      <c r="A8822">
        <v>231012867</v>
      </c>
      <c r="B8822" s="1">
        <v>45162</v>
      </c>
      <c r="C8822" s="1">
        <v>45162</v>
      </c>
      <c r="D8822">
        <v>218</v>
      </c>
      <c r="E8822">
        <v>10</v>
      </c>
      <c r="F8822" t="s">
        <v>103</v>
      </c>
      <c r="G8822">
        <v>1067</v>
      </c>
      <c r="H8822">
        <v>2</v>
      </c>
      <c r="I8822">
        <v>740</v>
      </c>
      <c r="J8822" t="s">
        <v>224</v>
      </c>
      <c r="K8822" t="s">
        <v>12191</v>
      </c>
      <c r="L8822">
        <v>0</v>
      </c>
      <c r="M8822" t="s">
        <v>30</v>
      </c>
      <c r="N8822" t="s">
        <v>73</v>
      </c>
      <c r="O8822">
        <v>404</v>
      </c>
      <c r="P8822" t="s">
        <v>1637</v>
      </c>
      <c r="Q8822">
        <v>500</v>
      </c>
      <c r="R8822" t="s">
        <v>184</v>
      </c>
      <c r="S8822" t="s">
        <v>40</v>
      </c>
      <c r="T8822" t="s">
        <v>41</v>
      </c>
      <c r="U8822">
        <v>740</v>
      </c>
      <c r="Y8822" t="s">
        <v>4826</v>
      </c>
      <c r="AA8822">
        <v>34.165999999999997</v>
      </c>
      <c r="AB8822">
        <v>-118.5095</v>
      </c>
      <c r="AC8822">
        <f t="shared" si="137"/>
        <v>0</v>
      </c>
    </row>
    <row r="8823" spans="1:29" x14ac:dyDescent="0.35">
      <c r="A8823">
        <v>230811813</v>
      </c>
      <c r="B8823" s="1">
        <v>45118</v>
      </c>
      <c r="C8823" s="1">
        <v>45118</v>
      </c>
      <c r="D8823">
        <v>1520</v>
      </c>
      <c r="E8823">
        <v>8</v>
      </c>
      <c r="F8823" t="s">
        <v>109</v>
      </c>
      <c r="G8823">
        <v>861</v>
      </c>
      <c r="H8823">
        <v>2</v>
      </c>
      <c r="I8823">
        <v>437</v>
      </c>
      <c r="J8823" t="s">
        <v>283</v>
      </c>
      <c r="K8823" t="s">
        <v>12192</v>
      </c>
      <c r="L8823">
        <v>0</v>
      </c>
      <c r="M8823" t="s">
        <v>46</v>
      </c>
      <c r="N8823" t="s">
        <v>46</v>
      </c>
      <c r="O8823">
        <v>117</v>
      </c>
      <c r="P8823" t="s">
        <v>7986</v>
      </c>
      <c r="Q8823">
        <v>400</v>
      </c>
      <c r="R8823" t="s">
        <v>143</v>
      </c>
      <c r="S8823" t="s">
        <v>40</v>
      </c>
      <c r="T8823" t="s">
        <v>41</v>
      </c>
      <c r="U8823">
        <v>437</v>
      </c>
      <c r="V8823">
        <v>998</v>
      </c>
      <c r="Y8823" t="s">
        <v>215</v>
      </c>
      <c r="Z8823" t="s">
        <v>215</v>
      </c>
      <c r="AA8823">
        <v>34.038499999999999</v>
      </c>
      <c r="AB8823">
        <v>-118.5556</v>
      </c>
      <c r="AC8823">
        <f t="shared" si="137"/>
        <v>0</v>
      </c>
    </row>
    <row r="8824" spans="1:29" x14ac:dyDescent="0.35">
      <c r="A8824">
        <v>241314106</v>
      </c>
      <c r="B8824" s="1">
        <v>45586</v>
      </c>
      <c r="C8824" s="1">
        <v>45585</v>
      </c>
      <c r="D8824">
        <v>330</v>
      </c>
      <c r="E8824">
        <v>13</v>
      </c>
      <c r="F8824" t="s">
        <v>62</v>
      </c>
      <c r="G8824">
        <v>1321</v>
      </c>
      <c r="H8824">
        <v>1</v>
      </c>
      <c r="I8824">
        <v>330</v>
      </c>
      <c r="J8824" t="s">
        <v>37</v>
      </c>
      <c r="K8824" t="s">
        <v>12193</v>
      </c>
      <c r="L8824">
        <v>34</v>
      </c>
      <c r="M8824" t="s">
        <v>30</v>
      </c>
      <c r="N8824" t="s">
        <v>95</v>
      </c>
      <c r="O8824">
        <v>101</v>
      </c>
      <c r="P8824" t="s">
        <v>32</v>
      </c>
      <c r="Q8824">
        <v>500</v>
      </c>
      <c r="R8824" t="s">
        <v>184</v>
      </c>
      <c r="S8824" t="s">
        <v>40</v>
      </c>
      <c r="T8824" t="s">
        <v>41</v>
      </c>
      <c r="U8824">
        <v>330</v>
      </c>
      <c r="AC8824">
        <f t="shared" si="137"/>
        <v>0</v>
      </c>
    </row>
    <row r="8825" spans="1:29" x14ac:dyDescent="0.35">
      <c r="A8825">
        <v>241607224</v>
      </c>
      <c r="B8825" s="1">
        <v>45395</v>
      </c>
      <c r="C8825" s="1">
        <v>45390</v>
      </c>
      <c r="D8825">
        <v>1900</v>
      </c>
      <c r="E8825">
        <v>16</v>
      </c>
      <c r="F8825" t="s">
        <v>10593</v>
      </c>
      <c r="G8825">
        <v>1615</v>
      </c>
      <c r="H8825">
        <v>2</v>
      </c>
      <c r="I8825">
        <v>662</v>
      </c>
      <c r="J8825" t="s">
        <v>191</v>
      </c>
      <c r="K8825">
        <v>701</v>
      </c>
      <c r="L8825">
        <v>26</v>
      </c>
      <c r="M8825" t="s">
        <v>30</v>
      </c>
      <c r="N8825" t="s">
        <v>173</v>
      </c>
      <c r="O8825">
        <v>750</v>
      </c>
      <c r="P8825" t="s">
        <v>816</v>
      </c>
      <c r="S8825" t="s">
        <v>40</v>
      </c>
      <c r="T8825" t="s">
        <v>41</v>
      </c>
      <c r="U8825">
        <v>662</v>
      </c>
      <c r="AC8825">
        <f t="shared" si="137"/>
        <v>0</v>
      </c>
    </row>
    <row r="8826" spans="1:29" x14ac:dyDescent="0.35">
      <c r="A8826">
        <v>240108778</v>
      </c>
      <c r="B8826" s="1">
        <v>45361</v>
      </c>
      <c r="C8826" s="1">
        <v>45361</v>
      </c>
      <c r="D8826">
        <v>800</v>
      </c>
      <c r="E8826">
        <v>1</v>
      </c>
      <c r="F8826" t="s">
        <v>36</v>
      </c>
      <c r="G8826">
        <v>162</v>
      </c>
      <c r="H8826">
        <v>1</v>
      </c>
      <c r="I8826">
        <v>510</v>
      </c>
      <c r="J8826" t="s">
        <v>29</v>
      </c>
      <c r="L8826">
        <v>0</v>
      </c>
      <c r="O8826">
        <v>101</v>
      </c>
      <c r="P8826" t="s">
        <v>32</v>
      </c>
      <c r="S8826" t="s">
        <v>12213</v>
      </c>
      <c r="T8826" t="s">
        <v>41</v>
      </c>
      <c r="U8826">
        <v>510</v>
      </c>
      <c r="AC8826">
        <f t="shared" si="137"/>
        <v>1</v>
      </c>
    </row>
    <row r="8827" spans="1:29" x14ac:dyDescent="0.35">
      <c r="A8827">
        <v>240314150</v>
      </c>
      <c r="B8827" s="1">
        <v>45545</v>
      </c>
      <c r="C8827" s="1">
        <v>45544</v>
      </c>
      <c r="D8827">
        <v>1900</v>
      </c>
      <c r="E8827">
        <v>3</v>
      </c>
      <c r="F8827" t="s">
        <v>43</v>
      </c>
      <c r="G8827">
        <v>328</v>
      </c>
      <c r="H8827">
        <v>1</v>
      </c>
      <c r="I8827">
        <v>522</v>
      </c>
      <c r="J8827" t="s">
        <v>500</v>
      </c>
      <c r="L8827">
        <v>0</v>
      </c>
      <c r="O8827">
        <v>108</v>
      </c>
      <c r="P8827" t="s">
        <v>105</v>
      </c>
      <c r="S8827" t="s">
        <v>40</v>
      </c>
      <c r="T8827" t="s">
        <v>41</v>
      </c>
      <c r="U8827">
        <v>522</v>
      </c>
      <c r="AC8827">
        <f t="shared" si="137"/>
        <v>0</v>
      </c>
    </row>
    <row r="8828" spans="1:29" x14ac:dyDescent="0.35">
      <c r="A8828">
        <v>241907952</v>
      </c>
      <c r="B8828" s="1">
        <v>45399</v>
      </c>
      <c r="C8828" s="1">
        <v>45399</v>
      </c>
      <c r="D8828">
        <v>340</v>
      </c>
      <c r="E8828">
        <v>19</v>
      </c>
      <c r="F8828" t="s">
        <v>10514</v>
      </c>
      <c r="G8828">
        <v>1952</v>
      </c>
      <c r="H8828">
        <v>1</v>
      </c>
      <c r="I8828">
        <v>310</v>
      </c>
      <c r="J8828" t="s">
        <v>71</v>
      </c>
      <c r="K8828" t="s">
        <v>12194</v>
      </c>
      <c r="L8828">
        <v>57</v>
      </c>
      <c r="M8828" t="s">
        <v>30</v>
      </c>
      <c r="N8828" t="s">
        <v>31</v>
      </c>
      <c r="O8828">
        <v>244</v>
      </c>
      <c r="P8828" t="s">
        <v>3620</v>
      </c>
      <c r="S8828" t="s">
        <v>40</v>
      </c>
      <c r="T8828" t="s">
        <v>41</v>
      </c>
      <c r="U8828">
        <v>310</v>
      </c>
      <c r="AC8828">
        <f t="shared" si="137"/>
        <v>0</v>
      </c>
    </row>
    <row r="8829" spans="1:29" x14ac:dyDescent="0.35">
      <c r="A8829">
        <v>240305749</v>
      </c>
      <c r="B8829" s="1">
        <v>45323</v>
      </c>
      <c r="C8829" s="1">
        <v>45323</v>
      </c>
      <c r="D8829">
        <v>700</v>
      </c>
      <c r="E8829">
        <v>3</v>
      </c>
      <c r="F8829" t="s">
        <v>43</v>
      </c>
      <c r="G8829">
        <v>317</v>
      </c>
      <c r="H8829">
        <v>2</v>
      </c>
      <c r="I8829">
        <v>354</v>
      </c>
      <c r="J8829" t="s">
        <v>167</v>
      </c>
      <c r="K8829" t="s">
        <v>12042</v>
      </c>
      <c r="L8829">
        <v>31</v>
      </c>
      <c r="M8829" t="s">
        <v>94</v>
      </c>
      <c r="N8829" t="s">
        <v>95</v>
      </c>
      <c r="O8829">
        <v>501</v>
      </c>
      <c r="P8829" t="s">
        <v>164</v>
      </c>
      <c r="S8829" t="s">
        <v>40</v>
      </c>
      <c r="T8829" t="s">
        <v>41</v>
      </c>
      <c r="U8829">
        <v>354</v>
      </c>
      <c r="AC8829">
        <f t="shared" si="137"/>
        <v>0</v>
      </c>
    </row>
    <row r="8830" spans="1:29" x14ac:dyDescent="0.35">
      <c r="A8830">
        <v>241008434</v>
      </c>
      <c r="B8830" s="1">
        <v>45414</v>
      </c>
      <c r="C8830" s="1">
        <v>45414</v>
      </c>
      <c r="D8830">
        <v>2230</v>
      </c>
      <c r="E8830">
        <v>10</v>
      </c>
      <c r="F8830" t="s">
        <v>103</v>
      </c>
      <c r="G8830">
        <v>1088</v>
      </c>
      <c r="H8830">
        <v>2</v>
      </c>
      <c r="I8830">
        <v>888</v>
      </c>
      <c r="J8830" t="s">
        <v>250</v>
      </c>
      <c r="K8830" t="s">
        <v>12195</v>
      </c>
      <c r="L8830">
        <v>62</v>
      </c>
      <c r="M8830" t="s">
        <v>30</v>
      </c>
      <c r="N8830" t="s">
        <v>31</v>
      </c>
      <c r="O8830">
        <v>501</v>
      </c>
      <c r="P8830" t="s">
        <v>164</v>
      </c>
      <c r="S8830" t="s">
        <v>40</v>
      </c>
      <c r="T8830" t="s">
        <v>41</v>
      </c>
      <c r="U8830">
        <v>888</v>
      </c>
      <c r="AC8830">
        <f t="shared" si="137"/>
        <v>0</v>
      </c>
    </row>
    <row r="8831" spans="1:29" x14ac:dyDescent="0.35">
      <c r="A8831">
        <v>241808900</v>
      </c>
      <c r="B8831" s="1">
        <v>45398</v>
      </c>
      <c r="C8831" s="1">
        <v>45398</v>
      </c>
      <c r="D8831">
        <v>1500</v>
      </c>
      <c r="E8831">
        <v>18</v>
      </c>
      <c r="F8831" t="s">
        <v>10516</v>
      </c>
      <c r="G8831">
        <v>1827</v>
      </c>
      <c r="H8831">
        <v>2</v>
      </c>
      <c r="I8831">
        <v>930</v>
      </c>
      <c r="J8831" t="s">
        <v>339</v>
      </c>
      <c r="K8831" t="s">
        <v>12196</v>
      </c>
      <c r="L8831">
        <v>74</v>
      </c>
      <c r="M8831" t="s">
        <v>30</v>
      </c>
      <c r="N8831" t="s">
        <v>163</v>
      </c>
      <c r="O8831">
        <v>501</v>
      </c>
      <c r="P8831" t="s">
        <v>164</v>
      </c>
      <c r="Q8831">
        <v>511</v>
      </c>
      <c r="R8831" t="s">
        <v>151</v>
      </c>
      <c r="S8831" t="s">
        <v>84</v>
      </c>
      <c r="T8831" t="s">
        <v>85</v>
      </c>
      <c r="U8831">
        <v>930</v>
      </c>
      <c r="AC8831">
        <f t="shared" si="137"/>
        <v>0</v>
      </c>
    </row>
    <row r="8832" spans="1:29" x14ac:dyDescent="0.35">
      <c r="A8832">
        <v>240811170</v>
      </c>
      <c r="B8832" s="1">
        <v>45569</v>
      </c>
      <c r="C8832" s="1">
        <v>45569</v>
      </c>
      <c r="D8832">
        <v>1830</v>
      </c>
      <c r="E8832">
        <v>8</v>
      </c>
      <c r="F8832" t="s">
        <v>109</v>
      </c>
      <c r="G8832">
        <v>882</v>
      </c>
      <c r="H8832">
        <v>1</v>
      </c>
      <c r="I8832">
        <v>331</v>
      </c>
      <c r="J8832" t="s">
        <v>233</v>
      </c>
      <c r="K8832" t="s">
        <v>710</v>
      </c>
      <c r="L8832">
        <v>31</v>
      </c>
      <c r="M8832" t="s">
        <v>94</v>
      </c>
      <c r="N8832" t="s">
        <v>1233</v>
      </c>
      <c r="O8832">
        <v>108</v>
      </c>
      <c r="P8832" t="s">
        <v>105</v>
      </c>
      <c r="S8832" t="s">
        <v>40</v>
      </c>
      <c r="T8832" t="s">
        <v>41</v>
      </c>
      <c r="U8832">
        <v>331</v>
      </c>
      <c r="AC8832">
        <f t="shared" si="137"/>
        <v>0</v>
      </c>
    </row>
    <row r="8833" spans="1:29" x14ac:dyDescent="0.35">
      <c r="A8833">
        <v>240811210</v>
      </c>
      <c r="B8833" s="1">
        <v>45571</v>
      </c>
      <c r="C8833" s="1">
        <v>45571</v>
      </c>
      <c r="D8833">
        <v>1425</v>
      </c>
      <c r="E8833">
        <v>8</v>
      </c>
      <c r="F8833" t="s">
        <v>109</v>
      </c>
      <c r="G8833">
        <v>821</v>
      </c>
      <c r="H8833">
        <v>1</v>
      </c>
      <c r="I8833">
        <v>480</v>
      </c>
      <c r="J8833" t="s">
        <v>44</v>
      </c>
      <c r="K8833" t="s">
        <v>761</v>
      </c>
      <c r="L8833">
        <v>31</v>
      </c>
      <c r="M8833" t="s">
        <v>94</v>
      </c>
      <c r="N8833" t="s">
        <v>31</v>
      </c>
      <c r="O8833">
        <v>108</v>
      </c>
      <c r="P8833" t="s">
        <v>105</v>
      </c>
      <c r="S8833" t="s">
        <v>40</v>
      </c>
      <c r="T8833" t="s">
        <v>41</v>
      </c>
      <c r="U8833">
        <v>480</v>
      </c>
      <c r="AC8833">
        <f t="shared" si="137"/>
        <v>0</v>
      </c>
    </row>
    <row r="8834" spans="1:29" x14ac:dyDescent="0.35">
      <c r="A8834">
        <v>241411232</v>
      </c>
      <c r="B8834" s="1">
        <v>45487</v>
      </c>
      <c r="C8834" s="1">
        <v>45485</v>
      </c>
      <c r="D8834">
        <v>1145</v>
      </c>
      <c r="E8834">
        <v>14</v>
      </c>
      <c r="F8834" t="s">
        <v>10500</v>
      </c>
      <c r="G8834">
        <v>1483</v>
      </c>
      <c r="H8834">
        <v>2</v>
      </c>
      <c r="I8834">
        <v>354</v>
      </c>
      <c r="J8834" t="s">
        <v>167</v>
      </c>
      <c r="K8834">
        <v>1501</v>
      </c>
      <c r="L8834">
        <v>44</v>
      </c>
      <c r="M8834" t="s">
        <v>94</v>
      </c>
      <c r="N8834" t="s">
        <v>73</v>
      </c>
      <c r="O8834">
        <v>501</v>
      </c>
      <c r="P8834" t="s">
        <v>164</v>
      </c>
      <c r="S8834" t="s">
        <v>40</v>
      </c>
      <c r="T8834" t="s">
        <v>41</v>
      </c>
      <c r="U8834">
        <v>354</v>
      </c>
      <c r="AC8834">
        <f t="shared" si="137"/>
        <v>0</v>
      </c>
    </row>
    <row r="8835" spans="1:29" x14ac:dyDescent="0.35">
      <c r="A8835">
        <v>240712914</v>
      </c>
      <c r="B8835" s="1">
        <v>45623</v>
      </c>
      <c r="C8835" s="1">
        <v>45619</v>
      </c>
      <c r="D8835">
        <v>1630</v>
      </c>
      <c r="E8835">
        <v>7</v>
      </c>
      <c r="F8835" t="s">
        <v>28</v>
      </c>
      <c r="G8835">
        <v>724</v>
      </c>
      <c r="H8835">
        <v>1</v>
      </c>
      <c r="I8835">
        <v>341</v>
      </c>
      <c r="J8835" t="s">
        <v>157</v>
      </c>
      <c r="K8835" t="s">
        <v>245</v>
      </c>
      <c r="L8835">
        <v>36</v>
      </c>
      <c r="M8835" t="s">
        <v>94</v>
      </c>
      <c r="N8835" t="s">
        <v>73</v>
      </c>
      <c r="O8835">
        <v>109</v>
      </c>
      <c r="P8835" t="s">
        <v>1043</v>
      </c>
      <c r="S8835" t="s">
        <v>40</v>
      </c>
      <c r="T8835" t="s">
        <v>41</v>
      </c>
      <c r="U8835">
        <v>341</v>
      </c>
      <c r="AC8835">
        <f t="shared" ref="AC8835:AC8853" si="138">IF(OR((S:S)="CC", S:S="AA",S:S="JA"), 1, 0)</f>
        <v>0</v>
      </c>
    </row>
    <row r="8836" spans="1:29" x14ac:dyDescent="0.35">
      <c r="A8836">
        <v>241905099</v>
      </c>
      <c r="B8836" s="1">
        <v>45319</v>
      </c>
      <c r="C8836" s="1">
        <v>45319</v>
      </c>
      <c r="D8836">
        <v>930</v>
      </c>
      <c r="E8836">
        <v>19</v>
      </c>
      <c r="F8836" t="s">
        <v>10514</v>
      </c>
      <c r="G8836">
        <v>1921</v>
      </c>
      <c r="H8836">
        <v>2</v>
      </c>
      <c r="I8836">
        <v>626</v>
      </c>
      <c r="J8836" t="s">
        <v>141</v>
      </c>
      <c r="K8836" t="s">
        <v>12197</v>
      </c>
      <c r="L8836">
        <v>44</v>
      </c>
      <c r="M8836" t="s">
        <v>94</v>
      </c>
      <c r="N8836" t="s">
        <v>163</v>
      </c>
      <c r="O8836">
        <v>502</v>
      </c>
      <c r="P8836" t="s">
        <v>47</v>
      </c>
      <c r="Q8836">
        <v>400</v>
      </c>
      <c r="R8836" t="s">
        <v>143</v>
      </c>
      <c r="S8836" t="s">
        <v>84</v>
      </c>
      <c r="T8836" t="s">
        <v>85</v>
      </c>
      <c r="U8836">
        <v>626</v>
      </c>
      <c r="AC8836">
        <f t="shared" si="138"/>
        <v>0</v>
      </c>
    </row>
    <row r="8837" spans="1:29" x14ac:dyDescent="0.35">
      <c r="A8837">
        <v>241509272</v>
      </c>
      <c r="B8837" s="1">
        <v>45401</v>
      </c>
      <c r="C8837" s="1">
        <v>45401</v>
      </c>
      <c r="D8837">
        <v>1207</v>
      </c>
      <c r="E8837">
        <v>15</v>
      </c>
      <c r="F8837" t="s">
        <v>10519</v>
      </c>
      <c r="G8837">
        <v>1524</v>
      </c>
      <c r="H8837">
        <v>1</v>
      </c>
      <c r="I8837">
        <v>442</v>
      </c>
      <c r="J8837" t="s">
        <v>179</v>
      </c>
      <c r="K8837">
        <v>325</v>
      </c>
      <c r="L8837">
        <v>22</v>
      </c>
      <c r="M8837" t="s">
        <v>94</v>
      </c>
      <c r="N8837" t="s">
        <v>95</v>
      </c>
      <c r="O8837">
        <v>404</v>
      </c>
      <c r="P8837" t="s">
        <v>1637</v>
      </c>
      <c r="S8837" t="s">
        <v>40</v>
      </c>
      <c r="T8837" t="s">
        <v>41</v>
      </c>
      <c r="U8837">
        <v>442</v>
      </c>
      <c r="AC8837">
        <f t="shared" si="138"/>
        <v>0</v>
      </c>
    </row>
    <row r="8838" spans="1:29" x14ac:dyDescent="0.35">
      <c r="A8838">
        <v>240809395</v>
      </c>
      <c r="B8838" s="1">
        <v>45478</v>
      </c>
      <c r="C8838" s="1">
        <v>45478</v>
      </c>
      <c r="D8838">
        <v>1000</v>
      </c>
      <c r="E8838">
        <v>8</v>
      </c>
      <c r="F8838" t="s">
        <v>109</v>
      </c>
      <c r="G8838">
        <v>833</v>
      </c>
      <c r="H8838">
        <v>2</v>
      </c>
      <c r="I8838">
        <v>740</v>
      </c>
      <c r="J8838" t="s">
        <v>224</v>
      </c>
      <c r="K8838" t="s">
        <v>1201</v>
      </c>
      <c r="L8838">
        <v>24</v>
      </c>
      <c r="M8838" t="s">
        <v>94</v>
      </c>
      <c r="N8838" t="s">
        <v>163</v>
      </c>
      <c r="O8838">
        <v>101</v>
      </c>
      <c r="P8838" t="s">
        <v>32</v>
      </c>
      <c r="S8838" t="s">
        <v>40</v>
      </c>
      <c r="T8838" t="s">
        <v>41</v>
      </c>
      <c r="U8838">
        <v>740</v>
      </c>
      <c r="AC8838">
        <f t="shared" si="138"/>
        <v>0</v>
      </c>
    </row>
    <row r="8839" spans="1:29" x14ac:dyDescent="0.35">
      <c r="A8839">
        <v>241106154</v>
      </c>
      <c r="B8839" s="1">
        <v>45348</v>
      </c>
      <c r="C8839" s="1">
        <v>45347</v>
      </c>
      <c r="D8839">
        <v>1640</v>
      </c>
      <c r="E8839">
        <v>11</v>
      </c>
      <c r="F8839" t="s">
        <v>64</v>
      </c>
      <c r="G8839">
        <v>1118</v>
      </c>
      <c r="H8839">
        <v>1</v>
      </c>
      <c r="I8839">
        <v>442</v>
      </c>
      <c r="J8839" t="s">
        <v>179</v>
      </c>
      <c r="K8839">
        <v>325</v>
      </c>
      <c r="L8839">
        <v>0</v>
      </c>
      <c r="M8839" t="s">
        <v>46</v>
      </c>
      <c r="N8839" t="s">
        <v>46</v>
      </c>
      <c r="O8839">
        <v>203</v>
      </c>
      <c r="P8839" t="s">
        <v>101</v>
      </c>
      <c r="S8839" t="s">
        <v>40</v>
      </c>
      <c r="T8839" t="s">
        <v>41</v>
      </c>
      <c r="U8839">
        <v>442</v>
      </c>
      <c r="AC8839">
        <f t="shared" si="138"/>
        <v>0</v>
      </c>
    </row>
    <row r="8840" spans="1:29" x14ac:dyDescent="0.35">
      <c r="A8840">
        <v>241910440</v>
      </c>
      <c r="B8840" s="1">
        <v>45499</v>
      </c>
      <c r="C8840" s="1">
        <v>45498</v>
      </c>
      <c r="D8840">
        <v>1600</v>
      </c>
      <c r="E8840">
        <v>19</v>
      </c>
      <c r="F8840" t="s">
        <v>10514</v>
      </c>
      <c r="G8840">
        <v>1917</v>
      </c>
      <c r="H8840">
        <v>1</v>
      </c>
      <c r="I8840">
        <v>420</v>
      </c>
      <c r="J8840" t="s">
        <v>352</v>
      </c>
      <c r="L8840">
        <v>0</v>
      </c>
      <c r="O8840">
        <v>101</v>
      </c>
      <c r="P8840" t="s">
        <v>32</v>
      </c>
      <c r="S8840" t="s">
        <v>40</v>
      </c>
      <c r="T8840" t="s">
        <v>41</v>
      </c>
      <c r="U8840">
        <v>420</v>
      </c>
      <c r="AC8840">
        <f t="shared" si="138"/>
        <v>0</v>
      </c>
    </row>
    <row r="8841" spans="1:29" x14ac:dyDescent="0.35">
      <c r="A8841">
        <v>241511279</v>
      </c>
      <c r="B8841" s="1">
        <v>45456</v>
      </c>
      <c r="C8841" s="1">
        <v>45456</v>
      </c>
      <c r="D8841">
        <v>310</v>
      </c>
      <c r="E8841">
        <v>15</v>
      </c>
      <c r="F8841" t="s">
        <v>10519</v>
      </c>
      <c r="G8841">
        <v>1569</v>
      </c>
      <c r="H8841">
        <v>1</v>
      </c>
      <c r="I8841">
        <v>341</v>
      </c>
      <c r="J8841" t="s">
        <v>157</v>
      </c>
      <c r="K8841" t="s">
        <v>12198</v>
      </c>
      <c r="L8841">
        <v>48</v>
      </c>
      <c r="M8841" t="s">
        <v>30</v>
      </c>
      <c r="N8841" t="s">
        <v>73</v>
      </c>
      <c r="O8841">
        <v>507</v>
      </c>
      <c r="P8841" t="s">
        <v>169</v>
      </c>
      <c r="S8841" t="s">
        <v>40</v>
      </c>
      <c r="T8841" t="s">
        <v>41</v>
      </c>
      <c r="U8841">
        <v>341</v>
      </c>
      <c r="AC8841">
        <f t="shared" si="138"/>
        <v>0</v>
      </c>
    </row>
    <row r="8842" spans="1:29" x14ac:dyDescent="0.35">
      <c r="A8842">
        <v>240115103</v>
      </c>
      <c r="B8842" s="1">
        <v>45493</v>
      </c>
      <c r="C8842" s="1">
        <v>45493</v>
      </c>
      <c r="D8842">
        <v>635</v>
      </c>
      <c r="E8842">
        <v>1</v>
      </c>
      <c r="F8842" t="s">
        <v>36</v>
      </c>
      <c r="G8842">
        <v>119</v>
      </c>
      <c r="H8842">
        <v>2</v>
      </c>
      <c r="I8842">
        <v>888</v>
      </c>
      <c r="J8842" t="s">
        <v>250</v>
      </c>
      <c r="K8842">
        <v>910</v>
      </c>
      <c r="L8842">
        <v>0</v>
      </c>
      <c r="M8842" t="s">
        <v>46</v>
      </c>
      <c r="N8842" t="s">
        <v>46</v>
      </c>
      <c r="O8842">
        <v>900</v>
      </c>
      <c r="P8842" t="s">
        <v>3685</v>
      </c>
      <c r="S8842" t="s">
        <v>40</v>
      </c>
      <c r="T8842" t="s">
        <v>41</v>
      </c>
      <c r="U8842">
        <v>888</v>
      </c>
      <c r="AC8842">
        <f t="shared" si="138"/>
        <v>0</v>
      </c>
    </row>
    <row r="8843" spans="1:29" x14ac:dyDescent="0.35">
      <c r="A8843">
        <v>242106091</v>
      </c>
      <c r="B8843" s="1">
        <v>45343</v>
      </c>
      <c r="C8843" s="1">
        <v>45343</v>
      </c>
      <c r="D8843">
        <v>1320</v>
      </c>
      <c r="E8843">
        <v>21</v>
      </c>
      <c r="F8843" t="s">
        <v>10503</v>
      </c>
      <c r="G8843">
        <v>2156</v>
      </c>
      <c r="H8843">
        <v>1</v>
      </c>
      <c r="I8843">
        <v>442</v>
      </c>
      <c r="J8843" t="s">
        <v>179</v>
      </c>
      <c r="K8843" t="s">
        <v>11821</v>
      </c>
      <c r="L8843">
        <v>30</v>
      </c>
      <c r="M8843" t="s">
        <v>30</v>
      </c>
      <c r="N8843" t="s">
        <v>46</v>
      </c>
      <c r="O8843">
        <v>404</v>
      </c>
      <c r="P8843" t="s">
        <v>1637</v>
      </c>
      <c r="S8843" t="s">
        <v>2543</v>
      </c>
      <c r="T8843" t="s">
        <v>2544</v>
      </c>
      <c r="U8843">
        <v>442</v>
      </c>
      <c r="AC8843">
        <f t="shared" si="138"/>
        <v>0</v>
      </c>
    </row>
    <row r="8844" spans="1:29" x14ac:dyDescent="0.35">
      <c r="A8844">
        <v>240613842</v>
      </c>
      <c r="B8844" s="1">
        <v>45634</v>
      </c>
      <c r="C8844" s="1">
        <v>45632</v>
      </c>
      <c r="D8844">
        <v>1640</v>
      </c>
      <c r="E8844">
        <v>6</v>
      </c>
      <c r="F8844" t="s">
        <v>91</v>
      </c>
      <c r="G8844">
        <v>648</v>
      </c>
      <c r="H8844">
        <v>1</v>
      </c>
      <c r="I8844">
        <v>420</v>
      </c>
      <c r="J8844" t="s">
        <v>352</v>
      </c>
      <c r="K8844" t="s">
        <v>12199</v>
      </c>
      <c r="L8844">
        <v>26</v>
      </c>
      <c r="M8844" t="s">
        <v>94</v>
      </c>
      <c r="N8844" t="s">
        <v>73</v>
      </c>
      <c r="O8844">
        <v>502</v>
      </c>
      <c r="P8844" t="s">
        <v>47</v>
      </c>
      <c r="S8844" t="s">
        <v>40</v>
      </c>
      <c r="T8844" t="s">
        <v>41</v>
      </c>
      <c r="U8844">
        <v>420</v>
      </c>
      <c r="AC8844">
        <f t="shared" si="138"/>
        <v>0</v>
      </c>
    </row>
    <row r="8845" spans="1:29" x14ac:dyDescent="0.35">
      <c r="A8845">
        <v>242113446</v>
      </c>
      <c r="B8845" s="1">
        <v>45625</v>
      </c>
      <c r="C8845" s="1">
        <v>45625</v>
      </c>
      <c r="D8845">
        <v>1830</v>
      </c>
      <c r="E8845">
        <v>21</v>
      </c>
      <c r="F8845" t="s">
        <v>10503</v>
      </c>
      <c r="G8845">
        <v>2158</v>
      </c>
      <c r="H8845">
        <v>1</v>
      </c>
      <c r="I8845">
        <v>330</v>
      </c>
      <c r="J8845" t="s">
        <v>37</v>
      </c>
      <c r="K8845">
        <v>344</v>
      </c>
      <c r="L8845">
        <v>37</v>
      </c>
      <c r="M8845" t="s">
        <v>94</v>
      </c>
      <c r="N8845" t="s">
        <v>1233</v>
      </c>
      <c r="O8845">
        <v>108</v>
      </c>
      <c r="P8845" t="s">
        <v>105</v>
      </c>
      <c r="S8845" t="s">
        <v>40</v>
      </c>
      <c r="T8845" t="s">
        <v>41</v>
      </c>
      <c r="U8845">
        <v>330</v>
      </c>
      <c r="AC8845">
        <f t="shared" si="138"/>
        <v>0</v>
      </c>
    </row>
    <row r="8846" spans="1:29" x14ac:dyDescent="0.35">
      <c r="A8846">
        <v>241008369</v>
      </c>
      <c r="B8846" s="1">
        <v>45412</v>
      </c>
      <c r="C8846" s="1">
        <v>45393</v>
      </c>
      <c r="D8846">
        <v>1340</v>
      </c>
      <c r="E8846">
        <v>10</v>
      </c>
      <c r="F8846" t="s">
        <v>103</v>
      </c>
      <c r="G8846">
        <v>1065</v>
      </c>
      <c r="H8846">
        <v>1</v>
      </c>
      <c r="I8846">
        <v>440</v>
      </c>
      <c r="J8846" t="s">
        <v>213</v>
      </c>
      <c r="K8846" t="s">
        <v>761</v>
      </c>
      <c r="L8846">
        <v>39</v>
      </c>
      <c r="M8846" t="s">
        <v>94</v>
      </c>
      <c r="N8846" t="s">
        <v>1145</v>
      </c>
      <c r="O8846">
        <v>507</v>
      </c>
      <c r="P8846" t="s">
        <v>169</v>
      </c>
      <c r="S8846" t="s">
        <v>40</v>
      </c>
      <c r="T8846" t="s">
        <v>41</v>
      </c>
      <c r="U8846">
        <v>440</v>
      </c>
      <c r="AC8846">
        <f t="shared" si="138"/>
        <v>0</v>
      </c>
    </row>
    <row r="8847" spans="1:29" x14ac:dyDescent="0.35">
      <c r="A8847">
        <v>240810431</v>
      </c>
      <c r="B8847" s="1">
        <v>45530</v>
      </c>
      <c r="C8847" s="1">
        <v>45526</v>
      </c>
      <c r="D8847">
        <v>1933</v>
      </c>
      <c r="E8847">
        <v>8</v>
      </c>
      <c r="F8847" t="s">
        <v>109</v>
      </c>
      <c r="G8847">
        <v>852</v>
      </c>
      <c r="H8847">
        <v>1</v>
      </c>
      <c r="I8847">
        <v>442</v>
      </c>
      <c r="J8847" t="s">
        <v>179</v>
      </c>
      <c r="K8847" t="s">
        <v>1059</v>
      </c>
      <c r="L8847">
        <v>0</v>
      </c>
      <c r="M8847" t="s">
        <v>46</v>
      </c>
      <c r="N8847" t="s">
        <v>46</v>
      </c>
      <c r="O8847">
        <v>203</v>
      </c>
      <c r="P8847" t="s">
        <v>101</v>
      </c>
      <c r="S8847" t="s">
        <v>12213</v>
      </c>
      <c r="T8847" t="s">
        <v>41</v>
      </c>
      <c r="U8847">
        <v>442</v>
      </c>
      <c r="AC8847">
        <f t="shared" si="138"/>
        <v>1</v>
      </c>
    </row>
    <row r="8848" spans="1:29" x14ac:dyDescent="0.35">
      <c r="A8848">
        <v>241410490</v>
      </c>
      <c r="B8848" s="1">
        <v>45461</v>
      </c>
      <c r="C8848" s="1">
        <v>45460</v>
      </c>
      <c r="D8848">
        <v>2130</v>
      </c>
      <c r="E8848">
        <v>14</v>
      </c>
      <c r="F8848" t="s">
        <v>10500</v>
      </c>
      <c r="G8848">
        <v>1441</v>
      </c>
      <c r="H8848">
        <v>1</v>
      </c>
      <c r="I8848">
        <v>330</v>
      </c>
      <c r="J8848" t="s">
        <v>37</v>
      </c>
      <c r="K8848">
        <v>344</v>
      </c>
      <c r="L8848">
        <v>28</v>
      </c>
      <c r="M8848" t="s">
        <v>30</v>
      </c>
      <c r="N8848" t="s">
        <v>95</v>
      </c>
      <c r="O8848">
        <v>101</v>
      </c>
      <c r="P8848" t="s">
        <v>32</v>
      </c>
      <c r="S8848" t="s">
        <v>40</v>
      </c>
      <c r="T8848" t="s">
        <v>41</v>
      </c>
      <c r="U8848">
        <v>330</v>
      </c>
      <c r="AC8848">
        <f t="shared" si="138"/>
        <v>0</v>
      </c>
    </row>
    <row r="8849" spans="1:29" x14ac:dyDescent="0.35">
      <c r="A8849">
        <v>240508576</v>
      </c>
      <c r="B8849" s="1">
        <v>45413</v>
      </c>
      <c r="C8849" s="1">
        <v>45412</v>
      </c>
      <c r="D8849">
        <v>1400</v>
      </c>
      <c r="E8849">
        <v>5</v>
      </c>
      <c r="F8849" t="s">
        <v>98</v>
      </c>
      <c r="G8849">
        <v>557</v>
      </c>
      <c r="H8849">
        <v>1</v>
      </c>
      <c r="I8849">
        <v>330</v>
      </c>
      <c r="J8849" t="s">
        <v>37</v>
      </c>
      <c r="K8849" t="s">
        <v>12200</v>
      </c>
      <c r="L8849">
        <v>61</v>
      </c>
      <c r="M8849" t="s">
        <v>30</v>
      </c>
      <c r="N8849" t="s">
        <v>163</v>
      </c>
      <c r="O8849">
        <v>101</v>
      </c>
      <c r="P8849" t="s">
        <v>32</v>
      </c>
      <c r="S8849" t="s">
        <v>40</v>
      </c>
      <c r="T8849" t="s">
        <v>41</v>
      </c>
      <c r="U8849">
        <v>330</v>
      </c>
      <c r="AC8849">
        <f t="shared" si="138"/>
        <v>0</v>
      </c>
    </row>
    <row r="8850" spans="1:29" x14ac:dyDescent="0.35">
      <c r="A8850">
        <v>242006447</v>
      </c>
      <c r="B8850" s="1">
        <v>45349</v>
      </c>
      <c r="C8850" s="1">
        <v>45348</v>
      </c>
      <c r="D8850">
        <v>1200</v>
      </c>
      <c r="E8850">
        <v>20</v>
      </c>
      <c r="F8850" t="s">
        <v>10529</v>
      </c>
      <c r="G8850">
        <v>2035</v>
      </c>
      <c r="H8850">
        <v>2</v>
      </c>
      <c r="I8850">
        <v>901</v>
      </c>
      <c r="J8850" t="s">
        <v>210</v>
      </c>
      <c r="K8850" t="s">
        <v>4143</v>
      </c>
      <c r="L8850">
        <v>28</v>
      </c>
      <c r="M8850" t="s">
        <v>94</v>
      </c>
      <c r="N8850" t="s">
        <v>95</v>
      </c>
      <c r="O8850">
        <v>502</v>
      </c>
      <c r="P8850" t="s">
        <v>47</v>
      </c>
      <c r="S8850" t="s">
        <v>84</v>
      </c>
      <c r="T8850" t="s">
        <v>85</v>
      </c>
      <c r="U8850">
        <v>901</v>
      </c>
      <c r="AC8850">
        <f t="shared" si="138"/>
        <v>0</v>
      </c>
    </row>
    <row r="8851" spans="1:29" x14ac:dyDescent="0.35">
      <c r="A8851">
        <v>241604226</v>
      </c>
      <c r="B8851" s="1">
        <v>45298</v>
      </c>
      <c r="C8851" s="1">
        <v>45295</v>
      </c>
      <c r="D8851">
        <v>2100</v>
      </c>
      <c r="E8851">
        <v>16</v>
      </c>
      <c r="F8851" t="s">
        <v>10593</v>
      </c>
      <c r="G8851">
        <v>1642</v>
      </c>
      <c r="H8851">
        <v>2</v>
      </c>
      <c r="I8851">
        <v>940</v>
      </c>
      <c r="J8851" t="s">
        <v>1684</v>
      </c>
      <c r="K8851">
        <v>1501</v>
      </c>
      <c r="L8851">
        <v>37</v>
      </c>
      <c r="M8851" t="s">
        <v>30</v>
      </c>
      <c r="N8851" t="s">
        <v>95</v>
      </c>
      <c r="O8851">
        <v>501</v>
      </c>
      <c r="P8851" t="s">
        <v>164</v>
      </c>
      <c r="S8851" t="s">
        <v>40</v>
      </c>
      <c r="T8851" t="s">
        <v>41</v>
      </c>
      <c r="U8851">
        <v>940</v>
      </c>
      <c r="AC8851">
        <f t="shared" si="138"/>
        <v>0</v>
      </c>
    </row>
    <row r="8852" spans="1:29" x14ac:dyDescent="0.35">
      <c r="A8852">
        <v>241306340</v>
      </c>
      <c r="B8852" s="1">
        <v>45341</v>
      </c>
      <c r="C8852" s="1">
        <v>45339</v>
      </c>
      <c r="D8852">
        <v>2330</v>
      </c>
      <c r="E8852">
        <v>13</v>
      </c>
      <c r="F8852" t="s">
        <v>62</v>
      </c>
      <c r="G8852">
        <v>1317</v>
      </c>
      <c r="H8852">
        <v>1</v>
      </c>
      <c r="I8852">
        <v>330</v>
      </c>
      <c r="J8852" t="s">
        <v>37</v>
      </c>
      <c r="K8852" t="s">
        <v>12193</v>
      </c>
      <c r="L8852">
        <v>27</v>
      </c>
      <c r="M8852" t="s">
        <v>30</v>
      </c>
      <c r="N8852" t="s">
        <v>73</v>
      </c>
      <c r="O8852">
        <v>101</v>
      </c>
      <c r="P8852" t="s">
        <v>32</v>
      </c>
      <c r="Q8852">
        <v>500</v>
      </c>
      <c r="R8852" t="s">
        <v>184</v>
      </c>
      <c r="S8852" t="s">
        <v>40</v>
      </c>
      <c r="T8852" t="s">
        <v>41</v>
      </c>
      <c r="U8852">
        <v>330</v>
      </c>
      <c r="AC8852">
        <f t="shared" si="138"/>
        <v>0</v>
      </c>
    </row>
    <row r="8853" spans="1:29" x14ac:dyDescent="0.35">
      <c r="A8853">
        <v>241810698</v>
      </c>
      <c r="B8853" s="1">
        <v>45456</v>
      </c>
      <c r="C8853" s="1">
        <v>45456</v>
      </c>
      <c r="D8853">
        <v>700</v>
      </c>
      <c r="E8853">
        <v>18</v>
      </c>
      <c r="F8853" t="s">
        <v>10516</v>
      </c>
      <c r="G8853">
        <v>1851</v>
      </c>
      <c r="H8853">
        <v>1</v>
      </c>
      <c r="I8853">
        <v>510</v>
      </c>
      <c r="J8853" t="s">
        <v>29</v>
      </c>
      <c r="L8853">
        <v>0</v>
      </c>
      <c r="O8853">
        <v>101</v>
      </c>
      <c r="P8853" t="s">
        <v>32</v>
      </c>
      <c r="S8853" t="s">
        <v>40</v>
      </c>
      <c r="T8853" t="s">
        <v>41</v>
      </c>
      <c r="U8853">
        <v>510</v>
      </c>
      <c r="AC8853">
        <f t="shared" si="13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6"/>
  <sheetViews>
    <sheetView workbookViewId="0">
      <selection activeCell="P14" sqref="P14"/>
    </sheetView>
  </sheetViews>
  <sheetFormatPr defaultRowHeight="14.5" x14ac:dyDescent="0.35"/>
  <cols>
    <col min="1" max="1" width="12.36328125" bestFit="1" customWidth="1"/>
    <col min="2" max="2" width="18.81640625" bestFit="1" customWidth="1"/>
  </cols>
  <sheetData>
    <row r="3" spans="1:2" x14ac:dyDescent="0.35">
      <c r="A3" s="4" t="s">
        <v>12201</v>
      </c>
      <c r="B3" t="s">
        <v>12202</v>
      </c>
    </row>
    <row r="4" spans="1:2" x14ac:dyDescent="0.35">
      <c r="A4" s="2" t="s">
        <v>68</v>
      </c>
      <c r="B4" s="3">
        <v>918</v>
      </c>
    </row>
    <row r="5" spans="1:2" x14ac:dyDescent="0.35">
      <c r="A5" s="2" t="s">
        <v>36</v>
      </c>
      <c r="B5" s="3">
        <v>853</v>
      </c>
    </row>
    <row r="6" spans="1:2" x14ac:dyDescent="0.35">
      <c r="A6" s="2" t="s">
        <v>10498</v>
      </c>
      <c r="B6" s="3">
        <v>69</v>
      </c>
    </row>
    <row r="7" spans="1:2" x14ac:dyDescent="0.35">
      <c r="A7" s="2" t="s">
        <v>10593</v>
      </c>
      <c r="B7" s="3">
        <v>41</v>
      </c>
    </row>
    <row r="8" spans="1:2" x14ac:dyDescent="0.35">
      <c r="A8" s="2" t="s">
        <v>98</v>
      </c>
      <c r="B8" s="3">
        <v>599</v>
      </c>
    </row>
    <row r="9" spans="1:2" x14ac:dyDescent="0.35">
      <c r="A9" s="2" t="s">
        <v>54</v>
      </c>
      <c r="B9" s="3">
        <v>527</v>
      </c>
    </row>
    <row r="10" spans="1:2" x14ac:dyDescent="0.35">
      <c r="A10" s="2" t="s">
        <v>91</v>
      </c>
      <c r="B10" s="3">
        <v>678</v>
      </c>
    </row>
    <row r="11" spans="1:2" x14ac:dyDescent="0.35">
      <c r="A11" s="2" t="s">
        <v>10514</v>
      </c>
      <c r="B11" s="3">
        <v>55</v>
      </c>
    </row>
    <row r="12" spans="1:2" x14ac:dyDescent="0.35">
      <c r="A12" s="2" t="s">
        <v>10519</v>
      </c>
      <c r="B12" s="3">
        <v>66</v>
      </c>
    </row>
    <row r="13" spans="1:2" x14ac:dyDescent="0.35">
      <c r="A13" s="2" t="s">
        <v>62</v>
      </c>
      <c r="B13" s="3">
        <v>263</v>
      </c>
    </row>
    <row r="14" spans="1:2" x14ac:dyDescent="0.35">
      <c r="A14" s="2" t="s">
        <v>64</v>
      </c>
      <c r="B14" s="3">
        <v>589</v>
      </c>
    </row>
    <row r="15" spans="1:2" x14ac:dyDescent="0.35">
      <c r="A15" s="2" t="s">
        <v>10529</v>
      </c>
      <c r="B15" s="3">
        <v>71</v>
      </c>
    </row>
    <row r="16" spans="1:2" x14ac:dyDescent="0.35">
      <c r="A16" s="2" t="s">
        <v>10500</v>
      </c>
      <c r="B16" s="3">
        <v>76</v>
      </c>
    </row>
    <row r="17" spans="1:2" x14ac:dyDescent="0.35">
      <c r="A17" s="2" t="s">
        <v>56</v>
      </c>
      <c r="B17" s="3">
        <v>645</v>
      </c>
    </row>
    <row r="18" spans="1:2" x14ac:dyDescent="0.35">
      <c r="A18" s="2" t="s">
        <v>10516</v>
      </c>
      <c r="B18" s="3">
        <v>68</v>
      </c>
    </row>
    <row r="19" spans="1:2" x14ac:dyDescent="0.35">
      <c r="A19" s="2" t="s">
        <v>43</v>
      </c>
      <c r="B19" s="3">
        <v>840</v>
      </c>
    </row>
    <row r="20" spans="1:2" x14ac:dyDescent="0.35">
      <c r="A20" s="2" t="s">
        <v>10503</v>
      </c>
      <c r="B20" s="3">
        <v>69</v>
      </c>
    </row>
    <row r="21" spans="1:2" x14ac:dyDescent="0.35">
      <c r="A21" s="2" t="s">
        <v>49</v>
      </c>
      <c r="B21" s="3">
        <v>603</v>
      </c>
    </row>
    <row r="22" spans="1:2" x14ac:dyDescent="0.35">
      <c r="A22" s="2" t="s">
        <v>109</v>
      </c>
      <c r="B22" s="3">
        <v>629</v>
      </c>
    </row>
    <row r="23" spans="1:2" x14ac:dyDescent="0.35">
      <c r="A23" s="2" t="s">
        <v>103</v>
      </c>
      <c r="B23" s="3">
        <v>543</v>
      </c>
    </row>
    <row r="24" spans="1:2" x14ac:dyDescent="0.35">
      <c r="A24" s="2" t="s">
        <v>28</v>
      </c>
      <c r="B24" s="3">
        <v>650</v>
      </c>
    </row>
    <row r="25" spans="1:2" x14ac:dyDescent="0.35">
      <c r="A25" s="2" t="s">
        <v>12219</v>
      </c>
      <c r="B25" s="3"/>
    </row>
    <row r="26" spans="1:2" x14ac:dyDescent="0.35">
      <c r="A26" s="2" t="s">
        <v>12203</v>
      </c>
      <c r="B26" s="3">
        <v>8852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1"/>
  <sheetViews>
    <sheetView workbookViewId="0">
      <selection activeCell="A5" sqref="A5"/>
    </sheetView>
  </sheetViews>
  <sheetFormatPr defaultRowHeight="14.5" x14ac:dyDescent="0.35"/>
  <cols>
    <col min="1" max="1" width="12.36328125" customWidth="1"/>
    <col min="2" max="2" width="14.6328125" bestFit="1" customWidth="1"/>
  </cols>
  <sheetData>
    <row r="4" spans="1:2" x14ac:dyDescent="0.35">
      <c r="A4" s="4" t="s">
        <v>12201</v>
      </c>
      <c r="B4" t="s">
        <v>12211</v>
      </c>
    </row>
    <row r="5" spans="1:2" x14ac:dyDescent="0.35">
      <c r="A5" s="2" t="s">
        <v>12220</v>
      </c>
      <c r="B5" s="3"/>
    </row>
    <row r="6" spans="1:2" x14ac:dyDescent="0.35">
      <c r="A6" s="2" t="s">
        <v>12205</v>
      </c>
      <c r="B6" s="3">
        <v>7456</v>
      </c>
    </row>
    <row r="7" spans="1:2" x14ac:dyDescent="0.35">
      <c r="A7" s="2" t="s">
        <v>12206</v>
      </c>
      <c r="B7" s="3">
        <v>574</v>
      </c>
    </row>
    <row r="8" spans="1:2" x14ac:dyDescent="0.35">
      <c r="A8" s="2" t="s">
        <v>12207</v>
      </c>
      <c r="B8" s="3">
        <v>719</v>
      </c>
    </row>
    <row r="9" spans="1:2" x14ac:dyDescent="0.35">
      <c r="A9" s="2" t="s">
        <v>12208</v>
      </c>
      <c r="B9" s="3">
        <v>73</v>
      </c>
    </row>
    <row r="10" spans="1:2" x14ac:dyDescent="0.35">
      <c r="A10" s="2" t="s">
        <v>12209</v>
      </c>
      <c r="B10" s="3">
        <v>30</v>
      </c>
    </row>
    <row r="11" spans="1:2" x14ac:dyDescent="0.35">
      <c r="A11" s="2" t="s">
        <v>12203</v>
      </c>
      <c r="B11" s="3">
        <v>8852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1"/>
  <sheetViews>
    <sheetView topLeftCell="A2" workbookViewId="0">
      <selection activeCell="A6" sqref="A5:A10"/>
    </sheetView>
  </sheetViews>
  <sheetFormatPr defaultRowHeight="14.5" x14ac:dyDescent="0.35"/>
  <cols>
    <col min="1" max="1" width="12.36328125" customWidth="1"/>
    <col min="2" max="2" width="13.26953125" customWidth="1"/>
  </cols>
  <sheetData>
    <row r="4" spans="1:2" x14ac:dyDescent="0.35">
      <c r="A4" s="4" t="s">
        <v>12201</v>
      </c>
      <c r="B4" t="s">
        <v>12204</v>
      </c>
    </row>
    <row r="5" spans="1:2" x14ac:dyDescent="0.35">
      <c r="A5" s="2" t="s">
        <v>12220</v>
      </c>
      <c r="B5" s="3"/>
    </row>
    <row r="6" spans="1:2" x14ac:dyDescent="0.35">
      <c r="A6" s="2" t="s">
        <v>12205</v>
      </c>
      <c r="B6" s="3">
        <v>3800828</v>
      </c>
    </row>
    <row r="7" spans="1:2" x14ac:dyDescent="0.35">
      <c r="A7" s="2" t="s">
        <v>12206</v>
      </c>
      <c r="B7" s="3">
        <v>287591</v>
      </c>
    </row>
    <row r="8" spans="1:2" x14ac:dyDescent="0.35">
      <c r="A8" s="2" t="s">
        <v>12207</v>
      </c>
      <c r="B8" s="3">
        <v>350304</v>
      </c>
    </row>
    <row r="9" spans="1:2" x14ac:dyDescent="0.35">
      <c r="A9" s="2" t="s">
        <v>12208</v>
      </c>
      <c r="B9" s="3">
        <v>35922</v>
      </c>
    </row>
    <row r="10" spans="1:2" x14ac:dyDescent="0.35">
      <c r="A10" s="2" t="s">
        <v>12209</v>
      </c>
      <c r="B10" s="3">
        <v>15326</v>
      </c>
    </row>
    <row r="11" spans="1:2" x14ac:dyDescent="0.35">
      <c r="A11" s="2" t="s">
        <v>12203</v>
      </c>
      <c r="B11" s="3">
        <v>4489971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W28"/>
  <sheetViews>
    <sheetView zoomScale="64" workbookViewId="0">
      <selection activeCell="M5" sqref="M5"/>
    </sheetView>
  </sheetViews>
  <sheetFormatPr defaultRowHeight="14.5" x14ac:dyDescent="0.35"/>
  <cols>
    <col min="1" max="1" width="14.6328125" bestFit="1" customWidth="1"/>
    <col min="2" max="2" width="15.26953125" bestFit="1" customWidth="1"/>
    <col min="3" max="3" width="46" bestFit="1" customWidth="1"/>
    <col min="4" max="4" width="49.54296875" bestFit="1" customWidth="1"/>
    <col min="5" max="5" width="19.453125" bestFit="1" customWidth="1"/>
    <col min="6" max="6" width="23.81640625" bestFit="1" customWidth="1"/>
    <col min="7" max="7" width="22.6328125" bestFit="1" customWidth="1"/>
    <col min="8" max="8" width="28.81640625" bestFit="1" customWidth="1"/>
    <col min="9" max="9" width="12.453125" bestFit="1" customWidth="1"/>
    <col min="10" max="10" width="11.81640625" bestFit="1" customWidth="1"/>
    <col min="11" max="11" width="17.81640625" bestFit="1" customWidth="1"/>
    <col min="12" max="12" width="16" bestFit="1" customWidth="1"/>
    <col min="13" max="13" width="19.81640625" bestFit="1" customWidth="1"/>
    <col min="14" max="14" width="18.81640625" bestFit="1" customWidth="1"/>
    <col min="15" max="15" width="9.6328125" bestFit="1" customWidth="1"/>
    <col min="16" max="16" width="22.81640625" bestFit="1" customWidth="1"/>
    <col min="17" max="17" width="34.36328125" bestFit="1" customWidth="1"/>
    <col min="18" max="18" width="21.1796875" bestFit="1" customWidth="1"/>
    <col min="19" max="19" width="43" bestFit="1" customWidth="1"/>
    <col min="20" max="20" width="37.26953125" bestFit="1" customWidth="1"/>
    <col min="21" max="21" width="30.90625" bestFit="1" customWidth="1"/>
    <col min="22" max="22" width="27.7265625" bestFit="1" customWidth="1"/>
    <col min="23" max="23" width="19.54296875" bestFit="1" customWidth="1"/>
    <col min="24" max="24" width="14.36328125" bestFit="1" customWidth="1"/>
    <col min="25" max="25" width="19.54296875" bestFit="1" customWidth="1"/>
    <col min="26" max="26" width="13.7265625" bestFit="1" customWidth="1"/>
    <col min="27" max="27" width="12.36328125" bestFit="1" customWidth="1"/>
    <col min="28" max="28" width="18.54296875" bestFit="1" customWidth="1"/>
    <col min="29" max="29" width="39.54296875" bestFit="1" customWidth="1"/>
    <col min="30" max="30" width="54.54296875" bestFit="1" customWidth="1"/>
    <col min="31" max="31" width="19.1796875" bestFit="1" customWidth="1"/>
    <col min="32" max="32" width="52.81640625" bestFit="1" customWidth="1"/>
    <col min="33" max="33" width="52.1796875" bestFit="1" customWidth="1"/>
    <col min="34" max="34" width="31.36328125" bestFit="1" customWidth="1"/>
    <col min="35" max="35" width="33.6328125" bestFit="1" customWidth="1"/>
    <col min="36" max="36" width="20.81640625" bestFit="1" customWidth="1"/>
    <col min="37" max="37" width="34.453125" bestFit="1" customWidth="1"/>
    <col min="38" max="38" width="37.26953125" bestFit="1" customWidth="1"/>
    <col min="39" max="39" width="40" bestFit="1" customWidth="1"/>
    <col min="40" max="40" width="43.1796875" bestFit="1" customWidth="1"/>
    <col min="41" max="41" width="10.54296875" bestFit="1" customWidth="1"/>
    <col min="42" max="42" width="15.6328125" bestFit="1" customWidth="1"/>
    <col min="43" max="43" width="19.81640625" bestFit="1" customWidth="1"/>
    <col min="44" max="44" width="19.26953125" bestFit="1" customWidth="1"/>
    <col min="45" max="45" width="40.81640625" bestFit="1" customWidth="1"/>
    <col min="46" max="46" width="18.7265625" bestFit="1" customWidth="1"/>
    <col min="47" max="47" width="38.81640625" bestFit="1" customWidth="1"/>
    <col min="48" max="48" width="33.08984375" bestFit="1" customWidth="1"/>
    <col min="49" max="49" width="11.453125" bestFit="1" customWidth="1"/>
    <col min="50" max="50" width="27.90625" bestFit="1" customWidth="1"/>
    <col min="51" max="51" width="37.6328125" bestFit="1" customWidth="1"/>
    <col min="52" max="52" width="14.6328125" bestFit="1" customWidth="1"/>
    <col min="53" max="53" width="16.81640625" bestFit="1" customWidth="1"/>
    <col min="54" max="54" width="14.36328125" bestFit="1" customWidth="1"/>
    <col min="55" max="55" width="27.1796875" bestFit="1" customWidth="1"/>
    <col min="56" max="56" width="10.81640625" bestFit="1" customWidth="1"/>
    <col min="57" max="57" width="12.6328125" bestFit="1" customWidth="1"/>
    <col min="58" max="58" width="11.26953125" bestFit="1" customWidth="1"/>
    <col min="59" max="59" width="8.36328125" bestFit="1" customWidth="1"/>
    <col min="60" max="60" width="9.08984375" bestFit="1" customWidth="1"/>
    <col min="61" max="62" width="16.54296875" bestFit="1" customWidth="1"/>
    <col min="63" max="63" width="14.1796875" bestFit="1" customWidth="1"/>
    <col min="64" max="64" width="16.453125" bestFit="1" customWidth="1"/>
    <col min="65" max="65" width="16.1796875" bestFit="1" customWidth="1"/>
    <col min="66" max="66" width="8.54296875" bestFit="1" customWidth="1"/>
    <col min="67" max="67" width="43.08984375" bestFit="1" customWidth="1"/>
    <col min="68" max="68" width="58.90625" bestFit="1" customWidth="1"/>
    <col min="69" max="69" width="37.08984375" bestFit="1" customWidth="1"/>
    <col min="70" max="70" width="21.6328125" bestFit="1" customWidth="1"/>
    <col min="71" max="71" width="38.7265625" bestFit="1" customWidth="1"/>
    <col min="72" max="72" width="40.08984375" bestFit="1" customWidth="1"/>
    <col min="73" max="73" width="33.6328125" bestFit="1" customWidth="1"/>
    <col min="74" max="74" width="47.7265625" bestFit="1" customWidth="1"/>
    <col min="75" max="75" width="57.90625" bestFit="1" customWidth="1"/>
    <col min="76" max="76" width="8.90625" bestFit="1" customWidth="1"/>
    <col min="77" max="77" width="36" bestFit="1" customWidth="1"/>
    <col min="78" max="78" width="52" bestFit="1" customWidth="1"/>
    <col min="79" max="79" width="47.36328125" bestFit="1" customWidth="1"/>
    <col min="80" max="80" width="28.6328125" bestFit="1" customWidth="1"/>
    <col min="81" max="81" width="17" bestFit="1" customWidth="1"/>
    <col min="82" max="82" width="21.1796875" bestFit="1" customWidth="1"/>
    <col min="83" max="83" width="32.453125" bestFit="1" customWidth="1"/>
    <col min="84" max="84" width="13.81640625" bestFit="1" customWidth="1"/>
    <col min="85" max="85" width="57.453125" bestFit="1" customWidth="1"/>
    <col min="86" max="86" width="32.54296875" bestFit="1" customWidth="1"/>
    <col min="87" max="87" width="35.453125" bestFit="1" customWidth="1"/>
    <col min="88" max="88" width="36.81640625" bestFit="1" customWidth="1"/>
    <col min="89" max="89" width="28.7265625" bestFit="1" customWidth="1"/>
    <col min="90" max="90" width="12" bestFit="1" customWidth="1"/>
    <col min="91" max="91" width="31.54296875" bestFit="1" customWidth="1"/>
    <col min="92" max="92" width="55.36328125" bestFit="1" customWidth="1"/>
    <col min="93" max="93" width="42.453125" bestFit="1" customWidth="1"/>
    <col min="94" max="94" width="24.36328125" bestFit="1" customWidth="1"/>
    <col min="95" max="95" width="15.7265625" bestFit="1" customWidth="1"/>
    <col min="96" max="96" width="54.36328125" bestFit="1" customWidth="1"/>
    <col min="97" max="97" width="25.7265625" bestFit="1" customWidth="1"/>
    <col min="98" max="98" width="31.1796875" bestFit="1" customWidth="1"/>
    <col min="99" max="99" width="42.453125" bestFit="1" customWidth="1"/>
    <col min="100" max="100" width="29.81640625" bestFit="1" customWidth="1"/>
    <col min="101" max="101" width="10.7265625" bestFit="1" customWidth="1"/>
  </cols>
  <sheetData>
    <row r="3" spans="1:101" x14ac:dyDescent="0.35">
      <c r="A3" s="4" t="s">
        <v>12211</v>
      </c>
      <c r="B3" s="4" t="s">
        <v>12210</v>
      </c>
    </row>
    <row r="4" spans="1:101" x14ac:dyDescent="0.35">
      <c r="A4" s="4" t="s">
        <v>12201</v>
      </c>
      <c r="B4" t="s">
        <v>58</v>
      </c>
      <c r="C4" t="s">
        <v>1001</v>
      </c>
      <c r="D4" t="s">
        <v>161</v>
      </c>
      <c r="E4" t="s">
        <v>919</v>
      </c>
      <c r="F4" t="s">
        <v>171</v>
      </c>
      <c r="G4" t="s">
        <v>465</v>
      </c>
      <c r="H4" t="s">
        <v>2220</v>
      </c>
      <c r="I4" t="s">
        <v>44</v>
      </c>
      <c r="J4" t="s">
        <v>812</v>
      </c>
      <c r="K4" t="s">
        <v>403</v>
      </c>
      <c r="L4" t="s">
        <v>6772</v>
      </c>
      <c r="M4" t="s">
        <v>191</v>
      </c>
      <c r="N4" t="s">
        <v>1125</v>
      </c>
      <c r="O4" t="s">
        <v>71</v>
      </c>
      <c r="P4" t="s">
        <v>37</v>
      </c>
      <c r="Q4" t="s">
        <v>303</v>
      </c>
      <c r="R4" t="s">
        <v>435</v>
      </c>
      <c r="S4" t="s">
        <v>1624</v>
      </c>
      <c r="T4" t="s">
        <v>616</v>
      </c>
      <c r="U4" t="s">
        <v>2565</v>
      </c>
      <c r="V4" t="s">
        <v>1814</v>
      </c>
      <c r="W4" t="s">
        <v>4147</v>
      </c>
      <c r="X4" t="s">
        <v>1274</v>
      </c>
      <c r="Y4" t="s">
        <v>893</v>
      </c>
      <c r="Z4" t="s">
        <v>11968</v>
      </c>
      <c r="AA4" t="s">
        <v>6142</v>
      </c>
      <c r="AB4" t="s">
        <v>3341</v>
      </c>
      <c r="AC4" t="s">
        <v>339</v>
      </c>
      <c r="AD4" t="s">
        <v>396</v>
      </c>
      <c r="AE4" t="s">
        <v>7654</v>
      </c>
      <c r="AF4" t="s">
        <v>1302</v>
      </c>
      <c r="AG4" t="s">
        <v>6831</v>
      </c>
      <c r="AH4" t="s">
        <v>452</v>
      </c>
      <c r="AI4" t="s">
        <v>9540</v>
      </c>
      <c r="AJ4" t="s">
        <v>657</v>
      </c>
      <c r="AK4" t="s">
        <v>1038</v>
      </c>
      <c r="AL4" t="s">
        <v>2642</v>
      </c>
      <c r="AM4" t="s">
        <v>4516</v>
      </c>
      <c r="AN4" t="s">
        <v>287</v>
      </c>
      <c r="AO4" t="s">
        <v>1684</v>
      </c>
      <c r="AP4" t="s">
        <v>836</v>
      </c>
      <c r="AQ4" t="s">
        <v>2917</v>
      </c>
      <c r="AR4" t="s">
        <v>9024</v>
      </c>
      <c r="AS4" t="s">
        <v>2539</v>
      </c>
      <c r="AT4" t="s">
        <v>563</v>
      </c>
      <c r="AU4" t="s">
        <v>692</v>
      </c>
      <c r="AV4" t="s">
        <v>141</v>
      </c>
      <c r="AW4" t="s">
        <v>3278</v>
      </c>
      <c r="AX4" t="s">
        <v>1399</v>
      </c>
      <c r="AY4" t="s">
        <v>328</v>
      </c>
      <c r="AZ4" t="s">
        <v>3047</v>
      </c>
      <c r="BA4" t="s">
        <v>533</v>
      </c>
      <c r="BB4" t="s">
        <v>628</v>
      </c>
      <c r="BC4" t="s">
        <v>125</v>
      </c>
      <c r="BD4" t="s">
        <v>116</v>
      </c>
      <c r="BE4" t="s">
        <v>3236</v>
      </c>
      <c r="BF4" t="s">
        <v>4800</v>
      </c>
      <c r="BG4" t="s">
        <v>92</v>
      </c>
      <c r="BH4" t="s">
        <v>9396</v>
      </c>
      <c r="BI4" t="s">
        <v>11301</v>
      </c>
      <c r="BJ4" t="s">
        <v>2660</v>
      </c>
      <c r="BK4" t="s">
        <v>227</v>
      </c>
      <c r="BL4" t="s">
        <v>10534</v>
      </c>
      <c r="BM4" t="s">
        <v>283</v>
      </c>
      <c r="BN4" t="s">
        <v>149</v>
      </c>
      <c r="BO4" t="s">
        <v>345</v>
      </c>
      <c r="BP4" t="s">
        <v>2028</v>
      </c>
      <c r="BQ4" t="s">
        <v>1170</v>
      </c>
      <c r="BR4" t="s">
        <v>5325</v>
      </c>
      <c r="BS4" t="s">
        <v>179</v>
      </c>
      <c r="BT4" t="s">
        <v>50</v>
      </c>
      <c r="BU4" t="s">
        <v>1253</v>
      </c>
      <c r="BV4" t="s">
        <v>1542</v>
      </c>
      <c r="BW4" t="s">
        <v>3853</v>
      </c>
      <c r="BX4" t="s">
        <v>3754</v>
      </c>
      <c r="BY4" t="s">
        <v>4658</v>
      </c>
      <c r="BZ4" t="s">
        <v>233</v>
      </c>
      <c r="CA4" t="s">
        <v>352</v>
      </c>
      <c r="CB4" t="s">
        <v>574</v>
      </c>
      <c r="CC4" t="s">
        <v>167</v>
      </c>
      <c r="CD4" t="s">
        <v>3815</v>
      </c>
      <c r="CE4" t="s">
        <v>213</v>
      </c>
      <c r="CF4" t="s">
        <v>1591</v>
      </c>
      <c r="CG4" t="s">
        <v>157</v>
      </c>
      <c r="CH4" t="s">
        <v>10375</v>
      </c>
      <c r="CI4" t="s">
        <v>2925</v>
      </c>
      <c r="CJ4" t="s">
        <v>2017</v>
      </c>
      <c r="CK4" t="s">
        <v>10755</v>
      </c>
      <c r="CL4" t="s">
        <v>250</v>
      </c>
      <c r="CM4" t="s">
        <v>347</v>
      </c>
      <c r="CN4" t="s">
        <v>224</v>
      </c>
      <c r="CO4" t="s">
        <v>139</v>
      </c>
      <c r="CP4" t="s">
        <v>271</v>
      </c>
      <c r="CQ4" t="s">
        <v>29</v>
      </c>
      <c r="CR4" t="s">
        <v>500</v>
      </c>
      <c r="CS4" t="s">
        <v>197</v>
      </c>
      <c r="CT4" t="s">
        <v>210</v>
      </c>
      <c r="CU4" t="s">
        <v>3946</v>
      </c>
      <c r="CV4" t="s">
        <v>4441</v>
      </c>
      <c r="CW4" t="s">
        <v>12203</v>
      </c>
    </row>
    <row r="5" spans="1:101" x14ac:dyDescent="0.35">
      <c r="A5" s="2" t="s">
        <v>28</v>
      </c>
      <c r="B5" s="3"/>
      <c r="C5" s="3">
        <v>5</v>
      </c>
      <c r="D5" s="3">
        <v>24</v>
      </c>
      <c r="E5" s="3">
        <v>5</v>
      </c>
      <c r="F5" s="3">
        <v>57</v>
      </c>
      <c r="G5" s="3">
        <v>3</v>
      </c>
      <c r="H5" s="3">
        <v>1</v>
      </c>
      <c r="I5" s="3">
        <v>4</v>
      </c>
      <c r="J5" s="3"/>
      <c r="K5" s="3">
        <v>7</v>
      </c>
      <c r="L5" s="3"/>
      <c r="M5" s="3">
        <v>1</v>
      </c>
      <c r="N5" s="3">
        <v>1</v>
      </c>
      <c r="O5" s="3">
        <v>70</v>
      </c>
      <c r="P5" s="3">
        <v>52</v>
      </c>
      <c r="Q5" s="3">
        <v>1</v>
      </c>
      <c r="R5" s="3">
        <v>2</v>
      </c>
      <c r="S5" s="3"/>
      <c r="T5" s="3">
        <v>2</v>
      </c>
      <c r="U5" s="3">
        <v>1</v>
      </c>
      <c r="V5" s="3">
        <v>3</v>
      </c>
      <c r="W5" s="3"/>
      <c r="X5" s="3"/>
      <c r="Y5" s="3"/>
      <c r="Z5" s="3"/>
      <c r="AA5" s="3"/>
      <c r="AB5" s="3">
        <v>1</v>
      </c>
      <c r="AC5" s="3">
        <v>21</v>
      </c>
      <c r="AD5" s="3"/>
      <c r="AE5" s="3"/>
      <c r="AF5" s="3"/>
      <c r="AG5" s="3">
        <v>3</v>
      </c>
      <c r="AH5" s="3"/>
      <c r="AI5" s="3"/>
      <c r="AJ5" s="3">
        <v>2</v>
      </c>
      <c r="AK5" s="3">
        <v>3</v>
      </c>
      <c r="AL5" s="3"/>
      <c r="AM5" s="3"/>
      <c r="AN5" s="3">
        <v>2</v>
      </c>
      <c r="AO5" s="3">
        <v>3</v>
      </c>
      <c r="AP5" s="3"/>
      <c r="AQ5" s="3"/>
      <c r="AR5" s="3"/>
      <c r="AS5" s="3">
        <v>1</v>
      </c>
      <c r="AT5" s="3">
        <v>1</v>
      </c>
      <c r="AU5" s="3">
        <v>4</v>
      </c>
      <c r="AV5" s="3">
        <v>28</v>
      </c>
      <c r="AW5" s="3">
        <v>1</v>
      </c>
      <c r="AX5" s="3"/>
      <c r="AY5" s="3">
        <v>3</v>
      </c>
      <c r="AZ5" s="3">
        <v>2</v>
      </c>
      <c r="BA5" s="3"/>
      <c r="BB5" s="3">
        <v>3</v>
      </c>
      <c r="BC5" s="3">
        <v>5</v>
      </c>
      <c r="BD5" s="3"/>
      <c r="BE5" s="3"/>
      <c r="BF5" s="3"/>
      <c r="BG5" s="3"/>
      <c r="BH5" s="3"/>
      <c r="BI5" s="3"/>
      <c r="BJ5" s="3"/>
      <c r="BK5" s="3">
        <v>2</v>
      </c>
      <c r="BL5" s="3"/>
      <c r="BM5" s="3">
        <v>1</v>
      </c>
      <c r="BN5" s="3">
        <v>21</v>
      </c>
      <c r="BO5" s="3">
        <v>3</v>
      </c>
      <c r="BP5" s="3">
        <v>1</v>
      </c>
      <c r="BQ5" s="3"/>
      <c r="BR5" s="3"/>
      <c r="BS5" s="3">
        <v>11</v>
      </c>
      <c r="BT5" s="3">
        <v>4</v>
      </c>
      <c r="BU5" s="3">
        <v>1</v>
      </c>
      <c r="BV5" s="3"/>
      <c r="BW5" s="3"/>
      <c r="BX5" s="3">
        <v>1</v>
      </c>
      <c r="BY5" s="3"/>
      <c r="BZ5" s="3">
        <v>20</v>
      </c>
      <c r="CA5" s="3">
        <v>36</v>
      </c>
      <c r="CB5" s="3"/>
      <c r="CC5" s="3">
        <v>29</v>
      </c>
      <c r="CD5" s="3"/>
      <c r="CE5" s="3">
        <v>48</v>
      </c>
      <c r="CF5" s="3">
        <v>2</v>
      </c>
      <c r="CG5" s="3">
        <v>26</v>
      </c>
      <c r="CH5" s="3"/>
      <c r="CI5" s="3"/>
      <c r="CJ5" s="3"/>
      <c r="CK5" s="3"/>
      <c r="CL5" s="3">
        <v>13</v>
      </c>
      <c r="CM5" s="3">
        <v>1</v>
      </c>
      <c r="CN5" s="3">
        <v>38</v>
      </c>
      <c r="CO5" s="3">
        <v>17</v>
      </c>
      <c r="CP5" s="3"/>
      <c r="CQ5" s="3">
        <v>48</v>
      </c>
      <c r="CR5" s="3"/>
      <c r="CS5" s="3">
        <v>3</v>
      </c>
      <c r="CT5" s="3">
        <v>2</v>
      </c>
      <c r="CU5" s="3"/>
      <c r="CV5" s="3"/>
      <c r="CW5" s="3">
        <v>650</v>
      </c>
    </row>
    <row r="6" spans="1:101" x14ac:dyDescent="0.35">
      <c r="A6" s="2" t="s">
        <v>103</v>
      </c>
      <c r="B6" s="3">
        <v>1</v>
      </c>
      <c r="C6" s="3"/>
      <c r="D6" s="3">
        <v>21</v>
      </c>
      <c r="E6" s="3">
        <v>2</v>
      </c>
      <c r="F6" s="3">
        <v>41</v>
      </c>
      <c r="G6" s="3"/>
      <c r="H6" s="3"/>
      <c r="I6" s="3">
        <v>5</v>
      </c>
      <c r="J6" s="3"/>
      <c r="K6" s="3">
        <v>7</v>
      </c>
      <c r="L6" s="3"/>
      <c r="M6" s="3">
        <v>4</v>
      </c>
      <c r="N6" s="3">
        <v>2</v>
      </c>
      <c r="O6" s="3">
        <v>36</v>
      </c>
      <c r="P6" s="3">
        <v>33</v>
      </c>
      <c r="Q6" s="3"/>
      <c r="R6" s="3">
        <v>2</v>
      </c>
      <c r="S6" s="3">
        <v>2</v>
      </c>
      <c r="T6" s="3">
        <v>5</v>
      </c>
      <c r="U6" s="3"/>
      <c r="V6" s="3">
        <v>5</v>
      </c>
      <c r="W6" s="3"/>
      <c r="X6" s="3">
        <v>2</v>
      </c>
      <c r="Y6" s="3">
        <v>1</v>
      </c>
      <c r="Z6" s="3"/>
      <c r="AA6" s="3"/>
      <c r="AB6" s="3"/>
      <c r="AC6" s="3">
        <v>10</v>
      </c>
      <c r="AD6" s="3"/>
      <c r="AE6" s="3">
        <v>1</v>
      </c>
      <c r="AF6" s="3">
        <v>1</v>
      </c>
      <c r="AG6" s="3"/>
      <c r="AH6" s="3">
        <v>4</v>
      </c>
      <c r="AI6" s="3"/>
      <c r="AJ6" s="3"/>
      <c r="AK6" s="3">
        <v>3</v>
      </c>
      <c r="AL6" s="3"/>
      <c r="AM6" s="3"/>
      <c r="AN6" s="3"/>
      <c r="AO6" s="3">
        <v>3</v>
      </c>
      <c r="AP6" s="3"/>
      <c r="AQ6" s="3">
        <v>1</v>
      </c>
      <c r="AR6" s="3"/>
      <c r="AS6" s="3"/>
      <c r="AT6" s="3"/>
      <c r="AU6" s="3">
        <v>8</v>
      </c>
      <c r="AV6" s="3">
        <v>20</v>
      </c>
      <c r="AW6" s="3"/>
      <c r="AX6" s="3">
        <v>1</v>
      </c>
      <c r="AY6" s="3">
        <v>7</v>
      </c>
      <c r="AZ6" s="3">
        <v>2</v>
      </c>
      <c r="BA6" s="3">
        <v>1</v>
      </c>
      <c r="BB6" s="3">
        <v>4</v>
      </c>
      <c r="BC6" s="3">
        <v>8</v>
      </c>
      <c r="BD6" s="3"/>
      <c r="BE6" s="3"/>
      <c r="BF6" s="3"/>
      <c r="BG6" s="3"/>
      <c r="BH6" s="3"/>
      <c r="BI6" s="3"/>
      <c r="BJ6" s="3"/>
      <c r="BK6" s="3">
        <v>3</v>
      </c>
      <c r="BL6" s="3"/>
      <c r="BM6" s="3">
        <v>1</v>
      </c>
      <c r="BN6" s="3">
        <v>8</v>
      </c>
      <c r="BO6" s="3">
        <v>1</v>
      </c>
      <c r="BP6" s="3">
        <v>1</v>
      </c>
      <c r="BQ6" s="3">
        <v>2</v>
      </c>
      <c r="BR6" s="3">
        <v>1</v>
      </c>
      <c r="BS6" s="3">
        <v>6</v>
      </c>
      <c r="BT6" s="3">
        <v>1</v>
      </c>
      <c r="BU6" s="3">
        <v>1</v>
      </c>
      <c r="BV6" s="3"/>
      <c r="BW6" s="3"/>
      <c r="BX6" s="3"/>
      <c r="BY6" s="3"/>
      <c r="BZ6" s="3">
        <v>24</v>
      </c>
      <c r="CA6" s="3">
        <v>39</v>
      </c>
      <c r="CB6" s="3"/>
      <c r="CC6" s="3">
        <v>27</v>
      </c>
      <c r="CD6" s="3">
        <v>1</v>
      </c>
      <c r="CE6" s="3">
        <v>27</v>
      </c>
      <c r="CF6" s="3"/>
      <c r="CG6" s="3">
        <v>23</v>
      </c>
      <c r="CH6" s="3"/>
      <c r="CI6" s="3"/>
      <c r="CJ6" s="3"/>
      <c r="CK6" s="3"/>
      <c r="CL6" s="3">
        <v>13</v>
      </c>
      <c r="CM6" s="3"/>
      <c r="CN6" s="3">
        <v>46</v>
      </c>
      <c r="CO6" s="3">
        <v>13</v>
      </c>
      <c r="CP6" s="3">
        <v>4</v>
      </c>
      <c r="CQ6" s="3">
        <v>54</v>
      </c>
      <c r="CR6" s="3"/>
      <c r="CS6" s="3">
        <v>3</v>
      </c>
      <c r="CT6" s="3">
        <v>1</v>
      </c>
      <c r="CU6" s="3"/>
      <c r="CV6" s="3"/>
      <c r="CW6" s="3">
        <v>543</v>
      </c>
    </row>
    <row r="7" spans="1:101" x14ac:dyDescent="0.35">
      <c r="A7" s="2" t="s">
        <v>109</v>
      </c>
      <c r="B7" s="3"/>
      <c r="C7" s="3"/>
      <c r="D7" s="3">
        <v>12</v>
      </c>
      <c r="E7" s="3">
        <v>3</v>
      </c>
      <c r="F7" s="3">
        <v>51</v>
      </c>
      <c r="G7" s="3"/>
      <c r="H7" s="3">
        <v>5</v>
      </c>
      <c r="I7" s="3">
        <v>22</v>
      </c>
      <c r="J7" s="3"/>
      <c r="K7" s="3">
        <v>2</v>
      </c>
      <c r="L7" s="3"/>
      <c r="M7" s="3">
        <v>11</v>
      </c>
      <c r="N7" s="3">
        <v>1</v>
      </c>
      <c r="O7" s="3">
        <v>61</v>
      </c>
      <c r="P7" s="3">
        <v>47</v>
      </c>
      <c r="Q7" s="3"/>
      <c r="R7" s="3">
        <v>5</v>
      </c>
      <c r="S7" s="3"/>
      <c r="T7" s="3">
        <v>3</v>
      </c>
      <c r="U7" s="3"/>
      <c r="V7" s="3"/>
      <c r="W7" s="3">
        <v>1</v>
      </c>
      <c r="X7" s="3"/>
      <c r="Y7" s="3"/>
      <c r="Z7" s="3"/>
      <c r="AA7" s="3"/>
      <c r="AB7" s="3"/>
      <c r="AC7" s="3">
        <v>14</v>
      </c>
      <c r="AD7" s="3">
        <v>1</v>
      </c>
      <c r="AE7" s="3"/>
      <c r="AF7" s="3"/>
      <c r="AG7" s="3"/>
      <c r="AH7" s="3"/>
      <c r="AI7" s="3">
        <v>1</v>
      </c>
      <c r="AJ7" s="3">
        <v>2</v>
      </c>
      <c r="AK7" s="3">
        <v>3</v>
      </c>
      <c r="AL7" s="3"/>
      <c r="AM7" s="3"/>
      <c r="AN7" s="3">
        <v>1</v>
      </c>
      <c r="AO7" s="3"/>
      <c r="AP7" s="3"/>
      <c r="AQ7" s="3"/>
      <c r="AR7" s="3"/>
      <c r="AS7" s="3"/>
      <c r="AT7" s="3"/>
      <c r="AU7" s="3"/>
      <c r="AV7" s="3">
        <v>16</v>
      </c>
      <c r="AW7" s="3"/>
      <c r="AX7" s="3">
        <v>1</v>
      </c>
      <c r="AY7" s="3">
        <v>8</v>
      </c>
      <c r="AZ7" s="3"/>
      <c r="BA7" s="3"/>
      <c r="BB7" s="3">
        <v>4</v>
      </c>
      <c r="BC7" s="3">
        <v>5</v>
      </c>
      <c r="BD7" s="3"/>
      <c r="BE7" s="3">
        <v>1</v>
      </c>
      <c r="BF7" s="3"/>
      <c r="BG7" s="3"/>
      <c r="BH7" s="3"/>
      <c r="BI7" s="3"/>
      <c r="BJ7" s="3"/>
      <c r="BK7" s="3">
        <v>1</v>
      </c>
      <c r="BL7" s="3"/>
      <c r="BM7" s="3">
        <v>1</v>
      </c>
      <c r="BN7" s="3">
        <v>11</v>
      </c>
      <c r="BO7" s="3"/>
      <c r="BP7" s="3"/>
      <c r="BQ7" s="3"/>
      <c r="BR7" s="3"/>
      <c r="BS7" s="3">
        <v>20</v>
      </c>
      <c r="BT7" s="3">
        <v>5</v>
      </c>
      <c r="BU7" s="3"/>
      <c r="BV7" s="3"/>
      <c r="BW7" s="3"/>
      <c r="BX7" s="3">
        <v>1</v>
      </c>
      <c r="BY7" s="3"/>
      <c r="BZ7" s="3">
        <v>26</v>
      </c>
      <c r="CA7" s="3">
        <v>22</v>
      </c>
      <c r="CB7" s="3"/>
      <c r="CC7" s="3">
        <v>44</v>
      </c>
      <c r="CD7" s="3"/>
      <c r="CE7" s="3">
        <v>36</v>
      </c>
      <c r="CF7" s="3"/>
      <c r="CG7" s="3">
        <v>38</v>
      </c>
      <c r="CH7" s="3"/>
      <c r="CI7" s="3"/>
      <c r="CJ7" s="3"/>
      <c r="CK7" s="3"/>
      <c r="CL7" s="3">
        <v>16</v>
      </c>
      <c r="CM7" s="3"/>
      <c r="CN7" s="3">
        <v>47</v>
      </c>
      <c r="CO7" s="3">
        <v>14</v>
      </c>
      <c r="CP7" s="3">
        <v>3</v>
      </c>
      <c r="CQ7" s="3">
        <v>54</v>
      </c>
      <c r="CR7" s="3">
        <v>2</v>
      </c>
      <c r="CS7" s="3">
        <v>3</v>
      </c>
      <c r="CT7" s="3">
        <v>4</v>
      </c>
      <c r="CU7" s="3"/>
      <c r="CV7" s="3"/>
      <c r="CW7" s="3">
        <v>629</v>
      </c>
    </row>
    <row r="8" spans="1:101" x14ac:dyDescent="0.35">
      <c r="A8" s="2" t="s">
        <v>49</v>
      </c>
      <c r="B8" s="3">
        <v>3</v>
      </c>
      <c r="C8" s="3"/>
      <c r="D8" s="3">
        <v>26</v>
      </c>
      <c r="E8" s="3"/>
      <c r="F8" s="3">
        <v>54</v>
      </c>
      <c r="G8" s="3">
        <v>2</v>
      </c>
      <c r="H8" s="3">
        <v>1</v>
      </c>
      <c r="I8" s="3">
        <v>2</v>
      </c>
      <c r="J8" s="3"/>
      <c r="K8" s="3">
        <v>6</v>
      </c>
      <c r="L8" s="3"/>
      <c r="M8" s="3">
        <v>4</v>
      </c>
      <c r="N8" s="3">
        <v>1</v>
      </c>
      <c r="O8" s="3">
        <v>33</v>
      </c>
      <c r="P8" s="3">
        <v>44</v>
      </c>
      <c r="Q8" s="3">
        <v>1</v>
      </c>
      <c r="R8" s="3">
        <v>3</v>
      </c>
      <c r="S8" s="3"/>
      <c r="T8" s="3">
        <v>5</v>
      </c>
      <c r="U8" s="3">
        <v>1</v>
      </c>
      <c r="V8" s="3">
        <v>1</v>
      </c>
      <c r="W8" s="3"/>
      <c r="X8" s="3"/>
      <c r="Y8" s="3">
        <v>1</v>
      </c>
      <c r="Z8" s="3">
        <v>1</v>
      </c>
      <c r="AA8" s="3"/>
      <c r="AB8" s="3">
        <v>1</v>
      </c>
      <c r="AC8" s="3">
        <v>11</v>
      </c>
      <c r="AD8" s="3">
        <v>1</v>
      </c>
      <c r="AE8" s="3"/>
      <c r="AF8" s="3"/>
      <c r="AG8" s="3"/>
      <c r="AH8" s="3">
        <v>2</v>
      </c>
      <c r="AI8" s="3"/>
      <c r="AJ8" s="3"/>
      <c r="AK8" s="3">
        <v>4</v>
      </c>
      <c r="AL8" s="3">
        <v>1</v>
      </c>
      <c r="AM8" s="3"/>
      <c r="AN8" s="3"/>
      <c r="AO8" s="3">
        <v>1</v>
      </c>
      <c r="AP8" s="3">
        <v>1</v>
      </c>
      <c r="AQ8" s="3"/>
      <c r="AR8" s="3"/>
      <c r="AS8" s="3"/>
      <c r="AT8" s="3">
        <v>1</v>
      </c>
      <c r="AU8" s="3">
        <v>12</v>
      </c>
      <c r="AV8" s="3">
        <v>22</v>
      </c>
      <c r="AW8" s="3">
        <v>1</v>
      </c>
      <c r="AX8" s="3"/>
      <c r="AY8" s="3">
        <v>8</v>
      </c>
      <c r="AZ8" s="3">
        <v>1</v>
      </c>
      <c r="BA8" s="3"/>
      <c r="BB8" s="3">
        <v>6</v>
      </c>
      <c r="BC8" s="3">
        <v>5</v>
      </c>
      <c r="BD8" s="3">
        <v>1</v>
      </c>
      <c r="BE8" s="3"/>
      <c r="BF8" s="3"/>
      <c r="BG8" s="3"/>
      <c r="BH8" s="3"/>
      <c r="BI8" s="3"/>
      <c r="BJ8" s="3"/>
      <c r="BK8" s="3">
        <v>2</v>
      </c>
      <c r="BL8" s="3"/>
      <c r="BM8" s="3"/>
      <c r="BN8" s="3">
        <v>13</v>
      </c>
      <c r="BO8" s="3">
        <v>1</v>
      </c>
      <c r="BP8" s="3"/>
      <c r="BQ8" s="3"/>
      <c r="BR8" s="3"/>
      <c r="BS8" s="3">
        <v>13</v>
      </c>
      <c r="BT8" s="3">
        <v>6</v>
      </c>
      <c r="BU8" s="3"/>
      <c r="BV8" s="3"/>
      <c r="BW8" s="3">
        <v>1</v>
      </c>
      <c r="BX8" s="3"/>
      <c r="BY8" s="3">
        <v>2</v>
      </c>
      <c r="BZ8" s="3">
        <v>23</v>
      </c>
      <c r="CA8" s="3">
        <v>45</v>
      </c>
      <c r="CB8" s="3"/>
      <c r="CC8" s="3">
        <v>35</v>
      </c>
      <c r="CD8" s="3"/>
      <c r="CE8" s="3">
        <v>34</v>
      </c>
      <c r="CF8" s="3">
        <v>3</v>
      </c>
      <c r="CG8" s="3">
        <v>13</v>
      </c>
      <c r="CH8" s="3"/>
      <c r="CI8" s="3"/>
      <c r="CJ8" s="3"/>
      <c r="CK8" s="3"/>
      <c r="CL8" s="3">
        <v>6</v>
      </c>
      <c r="CM8" s="3"/>
      <c r="CN8" s="3">
        <v>31</v>
      </c>
      <c r="CO8" s="3">
        <v>19</v>
      </c>
      <c r="CP8" s="3"/>
      <c r="CQ8" s="3">
        <v>78</v>
      </c>
      <c r="CR8" s="3"/>
      <c r="CS8" s="3">
        <v>4</v>
      </c>
      <c r="CT8" s="3">
        <v>5</v>
      </c>
      <c r="CU8" s="3">
        <v>1</v>
      </c>
      <c r="CV8" s="3"/>
      <c r="CW8" s="3">
        <v>603</v>
      </c>
    </row>
    <row r="9" spans="1:101" x14ac:dyDescent="0.35">
      <c r="A9" s="2" t="s">
        <v>10503</v>
      </c>
      <c r="B9" s="3"/>
      <c r="C9" s="3"/>
      <c r="D9" s="3">
        <v>3</v>
      </c>
      <c r="E9" s="3">
        <v>1</v>
      </c>
      <c r="F9" s="3">
        <v>5</v>
      </c>
      <c r="G9" s="3"/>
      <c r="H9" s="3"/>
      <c r="I9" s="3"/>
      <c r="J9" s="3"/>
      <c r="K9" s="3">
        <v>2</v>
      </c>
      <c r="L9" s="3"/>
      <c r="M9" s="3">
        <v>1</v>
      </c>
      <c r="N9" s="3"/>
      <c r="O9" s="3">
        <v>6</v>
      </c>
      <c r="P9" s="3">
        <v>7</v>
      </c>
      <c r="Q9" s="3"/>
      <c r="R9" s="3">
        <v>2</v>
      </c>
      <c r="S9" s="3"/>
      <c r="T9" s="3"/>
      <c r="U9" s="3"/>
      <c r="V9" s="3"/>
      <c r="W9" s="3"/>
      <c r="X9" s="3"/>
      <c r="Y9" s="3"/>
      <c r="Z9" s="3"/>
      <c r="AA9" s="3"/>
      <c r="AB9" s="3"/>
      <c r="AC9" s="3">
        <v>3</v>
      </c>
      <c r="AD9" s="3"/>
      <c r="AE9" s="3"/>
      <c r="AF9" s="3"/>
      <c r="AG9" s="3"/>
      <c r="AH9" s="3"/>
      <c r="AI9" s="3"/>
      <c r="AJ9" s="3"/>
      <c r="AK9" s="3">
        <v>1</v>
      </c>
      <c r="AL9" s="3"/>
      <c r="AM9" s="3"/>
      <c r="AN9" s="3"/>
      <c r="AO9" s="3">
        <v>1</v>
      </c>
      <c r="AP9" s="3"/>
      <c r="AQ9" s="3"/>
      <c r="AR9" s="3"/>
      <c r="AS9" s="3"/>
      <c r="AT9" s="3"/>
      <c r="AU9" s="3">
        <v>1</v>
      </c>
      <c r="AV9" s="3">
        <v>1</v>
      </c>
      <c r="AW9" s="3"/>
      <c r="AX9" s="3"/>
      <c r="AY9" s="3"/>
      <c r="AZ9" s="3"/>
      <c r="BA9" s="3"/>
      <c r="BB9" s="3"/>
      <c r="BC9" s="3"/>
      <c r="BD9" s="3"/>
      <c r="BE9" s="3"/>
      <c r="BF9" s="3"/>
      <c r="BG9" s="3"/>
      <c r="BH9" s="3"/>
      <c r="BI9" s="3"/>
      <c r="BJ9" s="3"/>
      <c r="BK9" s="3"/>
      <c r="BL9" s="3"/>
      <c r="BM9" s="3"/>
      <c r="BN9" s="3">
        <v>2</v>
      </c>
      <c r="BO9" s="3"/>
      <c r="BP9" s="3"/>
      <c r="BQ9" s="3"/>
      <c r="BR9" s="3"/>
      <c r="BS9" s="3">
        <v>6</v>
      </c>
      <c r="BT9" s="3"/>
      <c r="BU9" s="3"/>
      <c r="BV9" s="3"/>
      <c r="BW9" s="3"/>
      <c r="BX9" s="3"/>
      <c r="BY9" s="3"/>
      <c r="BZ9" s="3"/>
      <c r="CA9" s="3">
        <v>3</v>
      </c>
      <c r="CB9" s="3"/>
      <c r="CC9" s="3">
        <v>4</v>
      </c>
      <c r="CD9" s="3"/>
      <c r="CE9" s="3">
        <v>6</v>
      </c>
      <c r="CF9" s="3"/>
      <c r="CG9" s="3"/>
      <c r="CH9" s="3"/>
      <c r="CI9" s="3">
        <v>1</v>
      </c>
      <c r="CJ9" s="3"/>
      <c r="CK9" s="3"/>
      <c r="CL9" s="3">
        <v>1</v>
      </c>
      <c r="CM9" s="3"/>
      <c r="CN9" s="3">
        <v>2</v>
      </c>
      <c r="CO9" s="3">
        <v>3</v>
      </c>
      <c r="CP9" s="3"/>
      <c r="CQ9" s="3">
        <v>7</v>
      </c>
      <c r="CR9" s="3"/>
      <c r="CS9" s="3"/>
      <c r="CT9" s="3"/>
      <c r="CU9" s="3"/>
      <c r="CV9" s="3"/>
      <c r="CW9" s="3">
        <v>69</v>
      </c>
    </row>
    <row r="10" spans="1:101" x14ac:dyDescent="0.35">
      <c r="A10" s="2" t="s">
        <v>43</v>
      </c>
      <c r="B10" s="3">
        <v>2</v>
      </c>
      <c r="C10" s="3">
        <v>2</v>
      </c>
      <c r="D10" s="3">
        <v>52</v>
      </c>
      <c r="E10" s="3">
        <v>5</v>
      </c>
      <c r="F10" s="3">
        <v>85</v>
      </c>
      <c r="G10" s="3">
        <v>3</v>
      </c>
      <c r="H10" s="3">
        <v>4</v>
      </c>
      <c r="I10" s="3">
        <v>14</v>
      </c>
      <c r="J10" s="3"/>
      <c r="K10" s="3">
        <v>16</v>
      </c>
      <c r="L10" s="3">
        <v>1</v>
      </c>
      <c r="M10" s="3">
        <v>4</v>
      </c>
      <c r="N10" s="3">
        <v>2</v>
      </c>
      <c r="O10" s="3">
        <v>29</v>
      </c>
      <c r="P10" s="3">
        <v>40</v>
      </c>
      <c r="Q10" s="3">
        <v>2</v>
      </c>
      <c r="R10" s="3">
        <v>5</v>
      </c>
      <c r="S10" s="3"/>
      <c r="T10" s="3">
        <v>7</v>
      </c>
      <c r="U10" s="3">
        <v>1</v>
      </c>
      <c r="V10" s="3">
        <v>1</v>
      </c>
      <c r="W10" s="3"/>
      <c r="X10" s="3"/>
      <c r="Y10" s="3"/>
      <c r="Z10" s="3"/>
      <c r="AA10" s="3"/>
      <c r="AB10" s="3">
        <v>1</v>
      </c>
      <c r="AC10" s="3">
        <v>16</v>
      </c>
      <c r="AD10" s="3">
        <v>1</v>
      </c>
      <c r="AE10" s="3"/>
      <c r="AF10" s="3"/>
      <c r="AG10" s="3"/>
      <c r="AH10" s="3">
        <v>5</v>
      </c>
      <c r="AI10" s="3"/>
      <c r="AJ10" s="3">
        <v>2</v>
      </c>
      <c r="AK10" s="3">
        <v>2</v>
      </c>
      <c r="AL10" s="3"/>
      <c r="AM10" s="3"/>
      <c r="AN10" s="3">
        <v>3</v>
      </c>
      <c r="AO10" s="3">
        <v>2</v>
      </c>
      <c r="AP10" s="3">
        <v>3</v>
      </c>
      <c r="AQ10" s="3">
        <v>1</v>
      </c>
      <c r="AR10" s="3">
        <v>1</v>
      </c>
      <c r="AS10" s="3"/>
      <c r="AT10" s="3">
        <v>1</v>
      </c>
      <c r="AU10" s="3">
        <v>22</v>
      </c>
      <c r="AV10" s="3">
        <v>41</v>
      </c>
      <c r="AW10" s="3"/>
      <c r="AX10" s="3"/>
      <c r="AY10" s="3">
        <v>6</v>
      </c>
      <c r="AZ10" s="3">
        <v>2</v>
      </c>
      <c r="BA10" s="3"/>
      <c r="BB10" s="3">
        <v>3</v>
      </c>
      <c r="BC10" s="3">
        <v>6</v>
      </c>
      <c r="BD10" s="3"/>
      <c r="BE10" s="3">
        <v>1</v>
      </c>
      <c r="BF10" s="3">
        <v>1</v>
      </c>
      <c r="BG10" s="3"/>
      <c r="BH10" s="3"/>
      <c r="BI10" s="3"/>
      <c r="BJ10" s="3">
        <v>1</v>
      </c>
      <c r="BK10" s="3">
        <v>8</v>
      </c>
      <c r="BL10" s="3"/>
      <c r="BM10" s="3"/>
      <c r="BN10" s="3">
        <v>41</v>
      </c>
      <c r="BO10" s="3">
        <v>1</v>
      </c>
      <c r="BP10" s="3">
        <v>1</v>
      </c>
      <c r="BQ10" s="3">
        <v>1</v>
      </c>
      <c r="BR10" s="3"/>
      <c r="BS10" s="3">
        <v>16</v>
      </c>
      <c r="BT10" s="3"/>
      <c r="BU10" s="3">
        <v>4</v>
      </c>
      <c r="BV10" s="3">
        <v>2</v>
      </c>
      <c r="BW10" s="3">
        <v>1</v>
      </c>
      <c r="BX10" s="3"/>
      <c r="BY10" s="3">
        <v>1</v>
      </c>
      <c r="BZ10" s="3">
        <v>8</v>
      </c>
      <c r="CA10" s="3">
        <v>40</v>
      </c>
      <c r="CB10" s="3">
        <v>1</v>
      </c>
      <c r="CC10" s="3">
        <v>28</v>
      </c>
      <c r="CD10" s="3">
        <v>1</v>
      </c>
      <c r="CE10" s="3">
        <v>31</v>
      </c>
      <c r="CF10" s="3">
        <v>4</v>
      </c>
      <c r="CG10" s="3">
        <v>22</v>
      </c>
      <c r="CH10" s="3">
        <v>1</v>
      </c>
      <c r="CI10" s="3">
        <v>1</v>
      </c>
      <c r="CJ10" s="3"/>
      <c r="CK10" s="3"/>
      <c r="CL10" s="3">
        <v>5</v>
      </c>
      <c r="CM10" s="3"/>
      <c r="CN10" s="3">
        <v>59</v>
      </c>
      <c r="CO10" s="3">
        <v>34</v>
      </c>
      <c r="CP10" s="3">
        <v>6</v>
      </c>
      <c r="CQ10" s="3">
        <v>99</v>
      </c>
      <c r="CR10" s="3">
        <v>4</v>
      </c>
      <c r="CS10" s="3">
        <v>12</v>
      </c>
      <c r="CT10" s="3">
        <v>12</v>
      </c>
      <c r="CU10" s="3"/>
      <c r="CV10" s="3"/>
      <c r="CW10" s="3">
        <v>840</v>
      </c>
    </row>
    <row r="11" spans="1:101" x14ac:dyDescent="0.35">
      <c r="A11" s="2" t="s">
        <v>10516</v>
      </c>
      <c r="B11" s="3"/>
      <c r="C11" s="3"/>
      <c r="D11" s="3">
        <v>10</v>
      </c>
      <c r="E11" s="3">
        <v>1</v>
      </c>
      <c r="F11" s="3">
        <v>5</v>
      </c>
      <c r="G11" s="3"/>
      <c r="H11" s="3"/>
      <c r="I11" s="3"/>
      <c r="J11" s="3"/>
      <c r="K11" s="3">
        <v>3</v>
      </c>
      <c r="L11" s="3"/>
      <c r="M11" s="3">
        <v>1</v>
      </c>
      <c r="N11" s="3"/>
      <c r="O11" s="3"/>
      <c r="P11" s="3">
        <v>2</v>
      </c>
      <c r="Q11" s="3"/>
      <c r="R11" s="3"/>
      <c r="S11" s="3"/>
      <c r="T11" s="3"/>
      <c r="U11" s="3"/>
      <c r="V11" s="3"/>
      <c r="W11" s="3"/>
      <c r="X11" s="3"/>
      <c r="Y11" s="3"/>
      <c r="Z11" s="3"/>
      <c r="AA11" s="3"/>
      <c r="AB11" s="3"/>
      <c r="AC11" s="3">
        <v>3</v>
      </c>
      <c r="AD11" s="3"/>
      <c r="AE11" s="3"/>
      <c r="AF11" s="3"/>
      <c r="AG11" s="3"/>
      <c r="AH11" s="3"/>
      <c r="AI11" s="3"/>
      <c r="AJ11" s="3"/>
      <c r="AK11" s="3"/>
      <c r="AL11" s="3"/>
      <c r="AM11" s="3"/>
      <c r="AN11" s="3"/>
      <c r="AO11" s="3">
        <v>1</v>
      </c>
      <c r="AP11" s="3"/>
      <c r="AQ11" s="3"/>
      <c r="AR11" s="3"/>
      <c r="AS11" s="3"/>
      <c r="AT11" s="3"/>
      <c r="AU11" s="3"/>
      <c r="AV11" s="3">
        <v>9</v>
      </c>
      <c r="AW11" s="3"/>
      <c r="AX11" s="3"/>
      <c r="AY11" s="3">
        <v>1</v>
      </c>
      <c r="AZ11" s="3"/>
      <c r="BA11" s="3"/>
      <c r="BB11" s="3"/>
      <c r="BC11" s="3">
        <v>1</v>
      </c>
      <c r="BD11" s="3"/>
      <c r="BE11" s="3"/>
      <c r="BF11" s="3"/>
      <c r="BG11" s="3"/>
      <c r="BH11" s="3"/>
      <c r="BI11" s="3"/>
      <c r="BJ11" s="3"/>
      <c r="BK11" s="3"/>
      <c r="BL11" s="3"/>
      <c r="BM11" s="3"/>
      <c r="BN11" s="3">
        <v>8</v>
      </c>
      <c r="BO11" s="3"/>
      <c r="BP11" s="3"/>
      <c r="BQ11" s="3"/>
      <c r="BR11" s="3"/>
      <c r="BS11" s="3">
        <v>1</v>
      </c>
      <c r="BT11" s="3"/>
      <c r="BU11" s="3"/>
      <c r="BV11" s="3"/>
      <c r="BW11" s="3"/>
      <c r="BX11" s="3"/>
      <c r="BY11" s="3"/>
      <c r="BZ11" s="3"/>
      <c r="CA11" s="3">
        <v>4</v>
      </c>
      <c r="CB11" s="3"/>
      <c r="CC11" s="3">
        <v>3</v>
      </c>
      <c r="CD11" s="3"/>
      <c r="CE11" s="3">
        <v>2</v>
      </c>
      <c r="CF11" s="3">
        <v>1</v>
      </c>
      <c r="CG11" s="3"/>
      <c r="CH11" s="3"/>
      <c r="CI11" s="3"/>
      <c r="CJ11" s="3"/>
      <c r="CK11" s="3"/>
      <c r="CL11" s="3"/>
      <c r="CM11" s="3"/>
      <c r="CN11" s="3">
        <v>2</v>
      </c>
      <c r="CO11" s="3"/>
      <c r="CP11" s="3"/>
      <c r="CQ11" s="3">
        <v>10</v>
      </c>
      <c r="CR11" s="3"/>
      <c r="CS11" s="3"/>
      <c r="CT11" s="3"/>
      <c r="CU11" s="3"/>
      <c r="CV11" s="3"/>
      <c r="CW11" s="3">
        <v>68</v>
      </c>
    </row>
    <row r="12" spans="1:101" x14ac:dyDescent="0.35">
      <c r="A12" s="2" t="s">
        <v>56</v>
      </c>
      <c r="B12" s="3">
        <v>5</v>
      </c>
      <c r="C12" s="3"/>
      <c r="D12" s="3">
        <v>51</v>
      </c>
      <c r="E12" s="3">
        <v>9</v>
      </c>
      <c r="F12" s="3">
        <v>57</v>
      </c>
      <c r="G12" s="3">
        <v>2</v>
      </c>
      <c r="H12" s="3">
        <v>6</v>
      </c>
      <c r="I12" s="3">
        <v>5</v>
      </c>
      <c r="J12" s="3">
        <v>1</v>
      </c>
      <c r="K12" s="3">
        <v>9</v>
      </c>
      <c r="L12" s="3"/>
      <c r="M12" s="3">
        <v>9</v>
      </c>
      <c r="N12" s="3">
        <v>4</v>
      </c>
      <c r="O12" s="3">
        <v>21</v>
      </c>
      <c r="P12" s="3">
        <v>44</v>
      </c>
      <c r="Q12" s="3"/>
      <c r="R12" s="3"/>
      <c r="S12" s="3"/>
      <c r="T12" s="3">
        <v>5</v>
      </c>
      <c r="U12" s="3"/>
      <c r="V12" s="3">
        <v>1</v>
      </c>
      <c r="W12" s="3"/>
      <c r="X12" s="3"/>
      <c r="Y12" s="3"/>
      <c r="Z12" s="3"/>
      <c r="AA12" s="3"/>
      <c r="AB12" s="3">
        <v>1</v>
      </c>
      <c r="AC12" s="3">
        <v>11</v>
      </c>
      <c r="AD12" s="3">
        <v>1</v>
      </c>
      <c r="AE12" s="3">
        <v>1</v>
      </c>
      <c r="AF12" s="3"/>
      <c r="AG12" s="3"/>
      <c r="AH12" s="3">
        <v>1</v>
      </c>
      <c r="AI12" s="3"/>
      <c r="AJ12" s="3"/>
      <c r="AK12" s="3"/>
      <c r="AL12" s="3">
        <v>1</v>
      </c>
      <c r="AM12" s="3"/>
      <c r="AN12" s="3">
        <v>3</v>
      </c>
      <c r="AO12" s="3"/>
      <c r="AP12" s="3"/>
      <c r="AQ12" s="3"/>
      <c r="AR12" s="3"/>
      <c r="AS12" s="3"/>
      <c r="AT12" s="3">
        <v>2</v>
      </c>
      <c r="AU12" s="3">
        <v>9</v>
      </c>
      <c r="AV12" s="3">
        <v>47</v>
      </c>
      <c r="AW12" s="3"/>
      <c r="AX12" s="3"/>
      <c r="AY12" s="3">
        <v>2</v>
      </c>
      <c r="AZ12" s="3"/>
      <c r="BA12" s="3"/>
      <c r="BB12" s="3">
        <v>3</v>
      </c>
      <c r="BC12" s="3">
        <v>4</v>
      </c>
      <c r="BD12" s="3"/>
      <c r="BE12" s="3"/>
      <c r="BF12" s="3">
        <v>1</v>
      </c>
      <c r="BG12" s="3"/>
      <c r="BH12" s="3"/>
      <c r="BI12" s="3"/>
      <c r="BJ12" s="3">
        <v>1</v>
      </c>
      <c r="BK12" s="3">
        <v>4</v>
      </c>
      <c r="BL12" s="3"/>
      <c r="BM12" s="3"/>
      <c r="BN12" s="3">
        <v>32</v>
      </c>
      <c r="BO12" s="3"/>
      <c r="BP12" s="3">
        <v>1</v>
      </c>
      <c r="BQ12" s="3"/>
      <c r="BR12" s="3"/>
      <c r="BS12" s="3">
        <v>8</v>
      </c>
      <c r="BT12" s="3"/>
      <c r="BU12" s="3">
        <v>2</v>
      </c>
      <c r="BV12" s="3"/>
      <c r="BW12" s="3"/>
      <c r="BX12" s="3"/>
      <c r="BY12" s="3"/>
      <c r="BZ12" s="3">
        <v>15</v>
      </c>
      <c r="CA12" s="3">
        <v>18</v>
      </c>
      <c r="CB12" s="3"/>
      <c r="CC12" s="3">
        <v>20</v>
      </c>
      <c r="CD12" s="3"/>
      <c r="CE12" s="3">
        <v>31</v>
      </c>
      <c r="CF12" s="3">
        <v>12</v>
      </c>
      <c r="CG12" s="3">
        <v>9</v>
      </c>
      <c r="CH12" s="3"/>
      <c r="CI12" s="3"/>
      <c r="CJ12" s="3"/>
      <c r="CK12" s="3"/>
      <c r="CL12" s="3">
        <v>4</v>
      </c>
      <c r="CM12" s="3"/>
      <c r="CN12" s="3">
        <v>46</v>
      </c>
      <c r="CO12" s="3">
        <v>18</v>
      </c>
      <c r="CP12" s="3">
        <v>3</v>
      </c>
      <c r="CQ12" s="3">
        <v>91</v>
      </c>
      <c r="CR12" s="3">
        <v>1</v>
      </c>
      <c r="CS12" s="3">
        <v>6</v>
      </c>
      <c r="CT12" s="3">
        <v>6</v>
      </c>
      <c r="CU12" s="3">
        <v>1</v>
      </c>
      <c r="CV12" s="3"/>
      <c r="CW12" s="3">
        <v>645</v>
      </c>
    </row>
    <row r="13" spans="1:101" x14ac:dyDescent="0.35">
      <c r="A13" s="2" t="s">
        <v>10500</v>
      </c>
      <c r="B13" s="3">
        <v>1</v>
      </c>
      <c r="C13" s="3"/>
      <c r="D13" s="3">
        <v>2</v>
      </c>
      <c r="E13" s="3"/>
      <c r="F13" s="3">
        <v>3</v>
      </c>
      <c r="G13" s="3"/>
      <c r="H13" s="3"/>
      <c r="I13" s="3">
        <v>1</v>
      </c>
      <c r="J13" s="3"/>
      <c r="K13" s="3"/>
      <c r="L13" s="3"/>
      <c r="M13" s="3"/>
      <c r="N13" s="3"/>
      <c r="O13" s="3">
        <v>9</v>
      </c>
      <c r="P13" s="3">
        <v>5</v>
      </c>
      <c r="Q13" s="3"/>
      <c r="R13" s="3"/>
      <c r="S13" s="3"/>
      <c r="T13" s="3"/>
      <c r="U13" s="3"/>
      <c r="V13" s="3"/>
      <c r="W13" s="3"/>
      <c r="X13" s="3"/>
      <c r="Y13" s="3"/>
      <c r="Z13" s="3"/>
      <c r="AA13" s="3"/>
      <c r="AB13" s="3"/>
      <c r="AC13" s="3">
        <v>2</v>
      </c>
      <c r="AD13" s="3"/>
      <c r="AE13" s="3"/>
      <c r="AF13" s="3"/>
      <c r="AG13" s="3"/>
      <c r="AH13" s="3"/>
      <c r="AI13" s="3"/>
      <c r="AJ13" s="3"/>
      <c r="AK13" s="3"/>
      <c r="AL13" s="3"/>
      <c r="AM13" s="3"/>
      <c r="AN13" s="3"/>
      <c r="AO13" s="3"/>
      <c r="AP13" s="3"/>
      <c r="AQ13" s="3"/>
      <c r="AR13" s="3"/>
      <c r="AS13" s="3"/>
      <c r="AT13" s="3"/>
      <c r="AU13" s="3">
        <v>1</v>
      </c>
      <c r="AV13" s="3">
        <v>3</v>
      </c>
      <c r="AW13" s="3"/>
      <c r="AX13" s="3"/>
      <c r="AY13" s="3">
        <v>1</v>
      </c>
      <c r="AZ13" s="3"/>
      <c r="BA13" s="3"/>
      <c r="BB13" s="3"/>
      <c r="BC13" s="3"/>
      <c r="BD13" s="3"/>
      <c r="BE13" s="3"/>
      <c r="BF13" s="3"/>
      <c r="BG13" s="3"/>
      <c r="BH13" s="3"/>
      <c r="BI13" s="3"/>
      <c r="BJ13" s="3"/>
      <c r="BK13" s="3"/>
      <c r="BL13" s="3"/>
      <c r="BM13" s="3"/>
      <c r="BN13" s="3"/>
      <c r="BO13" s="3"/>
      <c r="BP13" s="3"/>
      <c r="BQ13" s="3"/>
      <c r="BR13" s="3"/>
      <c r="BS13" s="3">
        <v>2</v>
      </c>
      <c r="BT13" s="3"/>
      <c r="BU13" s="3"/>
      <c r="BV13" s="3"/>
      <c r="BW13" s="3"/>
      <c r="BX13" s="3"/>
      <c r="BY13" s="3">
        <v>2</v>
      </c>
      <c r="BZ13" s="3">
        <v>5</v>
      </c>
      <c r="CA13" s="3">
        <v>4</v>
      </c>
      <c r="CB13" s="3"/>
      <c r="CC13" s="3">
        <v>8</v>
      </c>
      <c r="CD13" s="3"/>
      <c r="CE13" s="3">
        <v>10</v>
      </c>
      <c r="CF13" s="3"/>
      <c r="CG13" s="3">
        <v>7</v>
      </c>
      <c r="CH13" s="3"/>
      <c r="CI13" s="3"/>
      <c r="CJ13" s="3"/>
      <c r="CK13" s="3"/>
      <c r="CL13" s="3">
        <v>1</v>
      </c>
      <c r="CM13" s="3"/>
      <c r="CN13" s="3">
        <v>2</v>
      </c>
      <c r="CO13" s="3">
        <v>2</v>
      </c>
      <c r="CP13" s="3"/>
      <c r="CQ13" s="3">
        <v>5</v>
      </c>
      <c r="CR13" s="3"/>
      <c r="CS13" s="3"/>
      <c r="CT13" s="3"/>
      <c r="CU13" s="3"/>
      <c r="CV13" s="3"/>
      <c r="CW13" s="3">
        <v>76</v>
      </c>
    </row>
    <row r="14" spans="1:101" x14ac:dyDescent="0.35">
      <c r="A14" s="2" t="s">
        <v>10529</v>
      </c>
      <c r="B14" s="3"/>
      <c r="C14" s="3"/>
      <c r="D14" s="3">
        <v>3</v>
      </c>
      <c r="E14" s="3">
        <v>1</v>
      </c>
      <c r="F14" s="3">
        <v>6</v>
      </c>
      <c r="G14" s="3"/>
      <c r="H14" s="3">
        <v>1</v>
      </c>
      <c r="I14" s="3"/>
      <c r="J14" s="3"/>
      <c r="K14" s="3"/>
      <c r="L14" s="3"/>
      <c r="M14" s="3"/>
      <c r="N14" s="3"/>
      <c r="O14" s="3">
        <v>5</v>
      </c>
      <c r="P14" s="3">
        <v>3</v>
      </c>
      <c r="Q14" s="3"/>
      <c r="R14" s="3"/>
      <c r="S14" s="3"/>
      <c r="T14" s="3"/>
      <c r="U14" s="3"/>
      <c r="V14" s="3"/>
      <c r="W14" s="3"/>
      <c r="X14" s="3"/>
      <c r="Y14" s="3"/>
      <c r="Z14" s="3"/>
      <c r="AA14" s="3"/>
      <c r="AB14" s="3"/>
      <c r="AC14" s="3">
        <v>3</v>
      </c>
      <c r="AD14" s="3"/>
      <c r="AE14" s="3"/>
      <c r="AF14" s="3"/>
      <c r="AG14" s="3"/>
      <c r="AH14" s="3">
        <v>1</v>
      </c>
      <c r="AI14" s="3"/>
      <c r="AJ14" s="3">
        <v>1</v>
      </c>
      <c r="AK14" s="3">
        <v>1</v>
      </c>
      <c r="AL14" s="3"/>
      <c r="AM14" s="3"/>
      <c r="AN14" s="3">
        <v>1</v>
      </c>
      <c r="AO14" s="3"/>
      <c r="AP14" s="3"/>
      <c r="AQ14" s="3"/>
      <c r="AR14" s="3"/>
      <c r="AS14" s="3"/>
      <c r="AT14" s="3"/>
      <c r="AU14" s="3">
        <v>1</v>
      </c>
      <c r="AV14" s="3">
        <v>4</v>
      </c>
      <c r="AW14" s="3"/>
      <c r="AX14" s="3"/>
      <c r="AY14" s="3">
        <v>2</v>
      </c>
      <c r="AZ14" s="3"/>
      <c r="BA14" s="3"/>
      <c r="BB14" s="3"/>
      <c r="BC14" s="3"/>
      <c r="BD14" s="3"/>
      <c r="BE14" s="3"/>
      <c r="BF14" s="3">
        <v>1</v>
      </c>
      <c r="BG14" s="3"/>
      <c r="BH14" s="3"/>
      <c r="BI14" s="3"/>
      <c r="BJ14" s="3">
        <v>1</v>
      </c>
      <c r="BK14" s="3"/>
      <c r="BL14" s="3"/>
      <c r="BM14" s="3"/>
      <c r="BN14" s="3">
        <v>4</v>
      </c>
      <c r="BO14" s="3"/>
      <c r="BP14" s="3">
        <v>1</v>
      </c>
      <c r="BQ14" s="3"/>
      <c r="BR14" s="3"/>
      <c r="BS14" s="3">
        <v>1</v>
      </c>
      <c r="BT14" s="3"/>
      <c r="BU14" s="3"/>
      <c r="BV14" s="3"/>
      <c r="BW14" s="3"/>
      <c r="BX14" s="3"/>
      <c r="BY14" s="3"/>
      <c r="BZ14" s="3">
        <v>1</v>
      </c>
      <c r="CA14" s="3">
        <v>1</v>
      </c>
      <c r="CB14" s="3"/>
      <c r="CC14" s="3">
        <v>5</v>
      </c>
      <c r="CD14" s="3"/>
      <c r="CE14" s="3">
        <v>5</v>
      </c>
      <c r="CF14" s="3"/>
      <c r="CG14" s="3">
        <v>2</v>
      </c>
      <c r="CH14" s="3"/>
      <c r="CI14" s="3"/>
      <c r="CJ14" s="3"/>
      <c r="CK14" s="3"/>
      <c r="CL14" s="3"/>
      <c r="CM14" s="3"/>
      <c r="CN14" s="3">
        <v>7</v>
      </c>
      <c r="CO14" s="3">
        <v>1</v>
      </c>
      <c r="CP14" s="3"/>
      <c r="CQ14" s="3">
        <v>7</v>
      </c>
      <c r="CR14" s="3"/>
      <c r="CS14" s="3"/>
      <c r="CT14" s="3">
        <v>1</v>
      </c>
      <c r="CU14" s="3"/>
      <c r="CV14" s="3"/>
      <c r="CW14" s="3">
        <v>71</v>
      </c>
    </row>
    <row r="15" spans="1:101" x14ac:dyDescent="0.35">
      <c r="A15" s="2" t="s">
        <v>64</v>
      </c>
      <c r="B15" s="3">
        <v>3</v>
      </c>
      <c r="C15" s="3">
        <v>1</v>
      </c>
      <c r="D15" s="3">
        <v>29</v>
      </c>
      <c r="E15" s="3">
        <v>3</v>
      </c>
      <c r="F15" s="3">
        <v>40</v>
      </c>
      <c r="G15" s="3">
        <v>1</v>
      </c>
      <c r="H15" s="3"/>
      <c r="I15" s="3">
        <v>7</v>
      </c>
      <c r="J15" s="3"/>
      <c r="K15" s="3">
        <v>8</v>
      </c>
      <c r="L15" s="3"/>
      <c r="M15" s="3">
        <v>4</v>
      </c>
      <c r="N15" s="3">
        <v>3</v>
      </c>
      <c r="O15" s="3">
        <v>39</v>
      </c>
      <c r="P15" s="3">
        <v>46</v>
      </c>
      <c r="Q15" s="3"/>
      <c r="R15" s="3">
        <v>2</v>
      </c>
      <c r="S15" s="3">
        <v>1</v>
      </c>
      <c r="T15" s="3">
        <v>2</v>
      </c>
      <c r="U15" s="3">
        <v>1</v>
      </c>
      <c r="V15" s="3"/>
      <c r="W15" s="3">
        <v>1</v>
      </c>
      <c r="X15" s="3"/>
      <c r="Y15" s="3"/>
      <c r="Z15" s="3"/>
      <c r="AA15" s="3"/>
      <c r="AB15" s="3">
        <v>2</v>
      </c>
      <c r="AC15" s="3">
        <v>8</v>
      </c>
      <c r="AD15" s="3">
        <v>1</v>
      </c>
      <c r="AE15" s="3"/>
      <c r="AF15" s="3"/>
      <c r="AG15" s="3"/>
      <c r="AH15" s="3">
        <v>1</v>
      </c>
      <c r="AI15" s="3"/>
      <c r="AJ15" s="3"/>
      <c r="AK15" s="3">
        <v>4</v>
      </c>
      <c r="AL15" s="3"/>
      <c r="AM15" s="3"/>
      <c r="AN15" s="3">
        <v>3</v>
      </c>
      <c r="AO15" s="3"/>
      <c r="AP15" s="3"/>
      <c r="AQ15" s="3">
        <v>1</v>
      </c>
      <c r="AR15" s="3"/>
      <c r="AS15" s="3"/>
      <c r="AT15" s="3">
        <v>1</v>
      </c>
      <c r="AU15" s="3">
        <v>8</v>
      </c>
      <c r="AV15" s="3">
        <v>29</v>
      </c>
      <c r="AW15" s="3">
        <v>1</v>
      </c>
      <c r="AX15" s="3"/>
      <c r="AY15" s="3">
        <v>2</v>
      </c>
      <c r="AZ15" s="3"/>
      <c r="BA15" s="3"/>
      <c r="BB15" s="3">
        <v>4</v>
      </c>
      <c r="BC15" s="3">
        <v>9</v>
      </c>
      <c r="BD15" s="3"/>
      <c r="BE15" s="3"/>
      <c r="BF15" s="3"/>
      <c r="BG15" s="3"/>
      <c r="BH15" s="3"/>
      <c r="BI15" s="3"/>
      <c r="BJ15" s="3">
        <v>2</v>
      </c>
      <c r="BK15" s="3">
        <v>1</v>
      </c>
      <c r="BL15" s="3">
        <v>1</v>
      </c>
      <c r="BM15" s="3"/>
      <c r="BN15" s="3">
        <v>11</v>
      </c>
      <c r="BO15" s="3"/>
      <c r="BP15" s="3">
        <v>1</v>
      </c>
      <c r="BQ15" s="3">
        <v>1</v>
      </c>
      <c r="BR15" s="3">
        <v>1</v>
      </c>
      <c r="BS15" s="3">
        <v>2</v>
      </c>
      <c r="BT15" s="3"/>
      <c r="BU15" s="3">
        <v>1</v>
      </c>
      <c r="BV15" s="3"/>
      <c r="BW15" s="3"/>
      <c r="BX15" s="3">
        <v>1</v>
      </c>
      <c r="BY15" s="3">
        <v>1</v>
      </c>
      <c r="BZ15" s="3">
        <v>30</v>
      </c>
      <c r="CA15" s="3">
        <v>37</v>
      </c>
      <c r="CB15" s="3">
        <v>1</v>
      </c>
      <c r="CC15" s="3">
        <v>22</v>
      </c>
      <c r="CD15" s="3">
        <v>1</v>
      </c>
      <c r="CE15" s="3">
        <v>30</v>
      </c>
      <c r="CF15" s="3">
        <v>2</v>
      </c>
      <c r="CG15" s="3">
        <v>20</v>
      </c>
      <c r="CH15" s="3"/>
      <c r="CI15" s="3"/>
      <c r="CJ15" s="3"/>
      <c r="CK15" s="3"/>
      <c r="CL15" s="3">
        <v>9</v>
      </c>
      <c r="CM15" s="3">
        <v>1</v>
      </c>
      <c r="CN15" s="3">
        <v>34</v>
      </c>
      <c r="CO15" s="3">
        <v>20</v>
      </c>
      <c r="CP15" s="3">
        <v>4</v>
      </c>
      <c r="CQ15" s="3">
        <v>79</v>
      </c>
      <c r="CR15" s="3"/>
      <c r="CS15" s="3">
        <v>6</v>
      </c>
      <c r="CT15" s="3">
        <v>5</v>
      </c>
      <c r="CU15" s="3"/>
      <c r="CV15" s="3"/>
      <c r="CW15" s="3">
        <v>589</v>
      </c>
    </row>
    <row r="16" spans="1:101" x14ac:dyDescent="0.35">
      <c r="A16" s="2" t="s">
        <v>62</v>
      </c>
      <c r="B16" s="3">
        <v>2</v>
      </c>
      <c r="C16" s="3"/>
      <c r="D16" s="3">
        <v>25</v>
      </c>
      <c r="E16" s="3">
        <v>1</v>
      </c>
      <c r="F16" s="3">
        <v>17</v>
      </c>
      <c r="G16" s="3"/>
      <c r="H16" s="3"/>
      <c r="I16" s="3"/>
      <c r="J16" s="3"/>
      <c r="K16" s="3">
        <v>4</v>
      </c>
      <c r="L16" s="3"/>
      <c r="M16" s="3"/>
      <c r="N16" s="3">
        <v>4</v>
      </c>
      <c r="O16" s="3">
        <v>11</v>
      </c>
      <c r="P16" s="3">
        <v>22</v>
      </c>
      <c r="Q16" s="3">
        <v>2</v>
      </c>
      <c r="R16" s="3">
        <v>2</v>
      </c>
      <c r="S16" s="3"/>
      <c r="T16" s="3">
        <v>1</v>
      </c>
      <c r="U16" s="3"/>
      <c r="V16" s="3">
        <v>1</v>
      </c>
      <c r="W16" s="3"/>
      <c r="X16" s="3"/>
      <c r="Y16" s="3"/>
      <c r="Z16" s="3"/>
      <c r="AA16" s="3"/>
      <c r="AB16" s="3">
        <v>1</v>
      </c>
      <c r="AC16" s="3">
        <v>5</v>
      </c>
      <c r="AD16" s="3"/>
      <c r="AE16" s="3"/>
      <c r="AF16" s="3"/>
      <c r="AG16" s="3"/>
      <c r="AH16" s="3">
        <v>2</v>
      </c>
      <c r="AI16" s="3"/>
      <c r="AJ16" s="3">
        <v>2</v>
      </c>
      <c r="AK16" s="3"/>
      <c r="AL16" s="3">
        <v>1</v>
      </c>
      <c r="AM16" s="3"/>
      <c r="AN16" s="3">
        <v>1</v>
      </c>
      <c r="AO16" s="3"/>
      <c r="AP16" s="3">
        <v>3</v>
      </c>
      <c r="AQ16" s="3"/>
      <c r="AR16" s="3"/>
      <c r="AS16" s="3"/>
      <c r="AT16" s="3"/>
      <c r="AU16" s="3">
        <v>3</v>
      </c>
      <c r="AV16" s="3">
        <v>19</v>
      </c>
      <c r="AW16" s="3"/>
      <c r="AX16" s="3"/>
      <c r="AY16" s="3">
        <v>1</v>
      </c>
      <c r="AZ16" s="3"/>
      <c r="BA16" s="3"/>
      <c r="BB16" s="3">
        <v>1</v>
      </c>
      <c r="BC16" s="3"/>
      <c r="BD16" s="3"/>
      <c r="BE16" s="3"/>
      <c r="BF16" s="3"/>
      <c r="BG16" s="3"/>
      <c r="BH16" s="3"/>
      <c r="BI16" s="3"/>
      <c r="BJ16" s="3"/>
      <c r="BK16" s="3"/>
      <c r="BL16" s="3"/>
      <c r="BM16" s="3"/>
      <c r="BN16" s="3">
        <v>16</v>
      </c>
      <c r="BO16" s="3"/>
      <c r="BP16" s="3"/>
      <c r="BQ16" s="3"/>
      <c r="BR16" s="3"/>
      <c r="BS16" s="3">
        <v>1</v>
      </c>
      <c r="BT16" s="3"/>
      <c r="BU16" s="3">
        <v>1</v>
      </c>
      <c r="BV16" s="3"/>
      <c r="BW16" s="3">
        <v>1</v>
      </c>
      <c r="BX16" s="3"/>
      <c r="BY16" s="3"/>
      <c r="BZ16" s="3">
        <v>3</v>
      </c>
      <c r="CA16" s="3">
        <v>10</v>
      </c>
      <c r="CB16" s="3"/>
      <c r="CC16" s="3">
        <v>7</v>
      </c>
      <c r="CD16" s="3">
        <v>2</v>
      </c>
      <c r="CE16" s="3">
        <v>6</v>
      </c>
      <c r="CF16" s="3"/>
      <c r="CG16" s="3">
        <v>8</v>
      </c>
      <c r="CH16" s="3"/>
      <c r="CI16" s="3"/>
      <c r="CJ16" s="3"/>
      <c r="CK16" s="3"/>
      <c r="CL16" s="3"/>
      <c r="CM16" s="3"/>
      <c r="CN16" s="3">
        <v>18</v>
      </c>
      <c r="CO16" s="3">
        <v>6</v>
      </c>
      <c r="CP16" s="3">
        <v>2</v>
      </c>
      <c r="CQ16" s="3">
        <v>48</v>
      </c>
      <c r="CR16" s="3"/>
      <c r="CS16" s="3"/>
      <c r="CT16" s="3">
        <v>2</v>
      </c>
      <c r="CU16" s="3"/>
      <c r="CV16" s="3">
        <v>1</v>
      </c>
      <c r="CW16" s="3">
        <v>263</v>
      </c>
    </row>
    <row r="17" spans="1:101" x14ac:dyDescent="0.35">
      <c r="A17" s="2" t="s">
        <v>10519</v>
      </c>
      <c r="B17" s="3">
        <v>1</v>
      </c>
      <c r="C17" s="3"/>
      <c r="D17" s="3">
        <v>6</v>
      </c>
      <c r="E17" s="3"/>
      <c r="F17" s="3">
        <v>4</v>
      </c>
      <c r="G17" s="3"/>
      <c r="H17" s="3"/>
      <c r="I17" s="3">
        <v>1</v>
      </c>
      <c r="J17" s="3"/>
      <c r="K17" s="3"/>
      <c r="L17" s="3"/>
      <c r="M17" s="3">
        <v>1</v>
      </c>
      <c r="N17" s="3"/>
      <c r="O17" s="3">
        <v>1</v>
      </c>
      <c r="P17" s="3">
        <v>6</v>
      </c>
      <c r="Q17" s="3"/>
      <c r="R17" s="3"/>
      <c r="S17" s="3"/>
      <c r="T17" s="3"/>
      <c r="U17" s="3"/>
      <c r="V17" s="3"/>
      <c r="W17" s="3"/>
      <c r="X17" s="3"/>
      <c r="Y17" s="3">
        <v>3</v>
      </c>
      <c r="Z17" s="3"/>
      <c r="AA17" s="3"/>
      <c r="AB17" s="3"/>
      <c r="AC17" s="3">
        <v>3</v>
      </c>
      <c r="AD17" s="3"/>
      <c r="AE17" s="3"/>
      <c r="AF17" s="3"/>
      <c r="AG17" s="3"/>
      <c r="AH17" s="3"/>
      <c r="AI17" s="3"/>
      <c r="AJ17" s="3"/>
      <c r="AK17" s="3"/>
      <c r="AL17" s="3"/>
      <c r="AM17" s="3"/>
      <c r="AN17" s="3">
        <v>1</v>
      </c>
      <c r="AO17" s="3"/>
      <c r="AP17" s="3"/>
      <c r="AQ17" s="3"/>
      <c r="AR17" s="3"/>
      <c r="AS17" s="3"/>
      <c r="AT17" s="3"/>
      <c r="AU17" s="3"/>
      <c r="AV17" s="3">
        <v>3</v>
      </c>
      <c r="AW17" s="3"/>
      <c r="AX17" s="3"/>
      <c r="AY17" s="3">
        <v>2</v>
      </c>
      <c r="AZ17" s="3"/>
      <c r="BA17" s="3">
        <v>1</v>
      </c>
      <c r="BB17" s="3">
        <v>1</v>
      </c>
      <c r="BC17" s="3"/>
      <c r="BD17" s="3"/>
      <c r="BE17" s="3"/>
      <c r="BF17" s="3"/>
      <c r="BG17" s="3"/>
      <c r="BH17" s="3"/>
      <c r="BI17" s="3"/>
      <c r="BJ17" s="3"/>
      <c r="BK17" s="3"/>
      <c r="BL17" s="3"/>
      <c r="BM17" s="3"/>
      <c r="BN17" s="3">
        <v>3</v>
      </c>
      <c r="BO17" s="3"/>
      <c r="BP17" s="3"/>
      <c r="BQ17" s="3"/>
      <c r="BR17" s="3"/>
      <c r="BS17" s="3">
        <v>3</v>
      </c>
      <c r="BT17" s="3"/>
      <c r="BU17" s="3"/>
      <c r="BV17" s="3"/>
      <c r="BW17" s="3"/>
      <c r="BX17" s="3"/>
      <c r="BY17" s="3"/>
      <c r="BZ17" s="3">
        <v>4</v>
      </c>
      <c r="CA17" s="3">
        <v>1</v>
      </c>
      <c r="CB17" s="3"/>
      <c r="CC17" s="3">
        <v>4</v>
      </c>
      <c r="CD17" s="3"/>
      <c r="CE17" s="3">
        <v>4</v>
      </c>
      <c r="CF17" s="3"/>
      <c r="CG17" s="3">
        <v>2</v>
      </c>
      <c r="CH17" s="3"/>
      <c r="CI17" s="3"/>
      <c r="CJ17" s="3"/>
      <c r="CK17" s="3"/>
      <c r="CL17" s="3">
        <v>1</v>
      </c>
      <c r="CM17" s="3"/>
      <c r="CN17" s="3">
        <v>4</v>
      </c>
      <c r="CO17" s="3">
        <v>2</v>
      </c>
      <c r="CP17" s="3"/>
      <c r="CQ17" s="3">
        <v>4</v>
      </c>
      <c r="CR17" s="3"/>
      <c r="CS17" s="3"/>
      <c r="CT17" s="3"/>
      <c r="CU17" s="3"/>
      <c r="CV17" s="3"/>
      <c r="CW17" s="3">
        <v>66</v>
      </c>
    </row>
    <row r="18" spans="1:101" x14ac:dyDescent="0.35">
      <c r="A18" s="2" t="s">
        <v>10514</v>
      </c>
      <c r="B18" s="3"/>
      <c r="C18" s="3">
        <v>1</v>
      </c>
      <c r="D18" s="3">
        <v>1</v>
      </c>
      <c r="E18" s="3"/>
      <c r="F18" s="3">
        <v>5</v>
      </c>
      <c r="G18" s="3"/>
      <c r="H18" s="3"/>
      <c r="I18" s="3"/>
      <c r="J18" s="3"/>
      <c r="K18" s="3">
        <v>2</v>
      </c>
      <c r="L18" s="3"/>
      <c r="M18" s="3"/>
      <c r="N18" s="3"/>
      <c r="O18" s="3">
        <v>4</v>
      </c>
      <c r="P18" s="3">
        <v>2</v>
      </c>
      <c r="Q18" s="3"/>
      <c r="R18" s="3"/>
      <c r="S18" s="3"/>
      <c r="T18" s="3">
        <v>1</v>
      </c>
      <c r="U18" s="3"/>
      <c r="V18" s="3"/>
      <c r="W18" s="3"/>
      <c r="X18" s="3"/>
      <c r="Y18" s="3"/>
      <c r="Z18" s="3"/>
      <c r="AA18" s="3"/>
      <c r="AB18" s="3"/>
      <c r="AC18" s="3"/>
      <c r="AD18" s="3">
        <v>1</v>
      </c>
      <c r="AE18" s="3"/>
      <c r="AF18" s="3"/>
      <c r="AG18" s="3"/>
      <c r="AH18" s="3"/>
      <c r="AI18" s="3"/>
      <c r="AJ18" s="3"/>
      <c r="AK18" s="3"/>
      <c r="AL18" s="3"/>
      <c r="AM18" s="3"/>
      <c r="AN18" s="3"/>
      <c r="AO18" s="3"/>
      <c r="AP18" s="3"/>
      <c r="AQ18" s="3"/>
      <c r="AR18" s="3"/>
      <c r="AS18" s="3"/>
      <c r="AT18" s="3"/>
      <c r="AU18" s="3"/>
      <c r="AV18" s="3">
        <v>4</v>
      </c>
      <c r="AW18" s="3"/>
      <c r="AX18" s="3"/>
      <c r="AY18" s="3"/>
      <c r="AZ18" s="3"/>
      <c r="BA18" s="3"/>
      <c r="BB18" s="3"/>
      <c r="BC18" s="3"/>
      <c r="BD18" s="3"/>
      <c r="BE18" s="3"/>
      <c r="BF18" s="3"/>
      <c r="BG18" s="3"/>
      <c r="BH18" s="3"/>
      <c r="BI18" s="3"/>
      <c r="BJ18" s="3"/>
      <c r="BK18" s="3"/>
      <c r="BL18" s="3"/>
      <c r="BM18" s="3">
        <v>1</v>
      </c>
      <c r="BN18" s="3">
        <v>1</v>
      </c>
      <c r="BO18" s="3"/>
      <c r="BP18" s="3"/>
      <c r="BQ18" s="3">
        <v>1</v>
      </c>
      <c r="BR18" s="3"/>
      <c r="BS18" s="3">
        <v>2</v>
      </c>
      <c r="BT18" s="3"/>
      <c r="BU18" s="3"/>
      <c r="BV18" s="3"/>
      <c r="BW18" s="3"/>
      <c r="BX18" s="3">
        <v>1</v>
      </c>
      <c r="BY18" s="3"/>
      <c r="BZ18" s="3">
        <v>3</v>
      </c>
      <c r="CA18" s="3">
        <v>5</v>
      </c>
      <c r="CB18" s="3"/>
      <c r="CC18" s="3">
        <v>6</v>
      </c>
      <c r="CD18" s="3"/>
      <c r="CE18" s="3">
        <v>4</v>
      </c>
      <c r="CF18" s="3"/>
      <c r="CG18" s="3">
        <v>1</v>
      </c>
      <c r="CH18" s="3"/>
      <c r="CI18" s="3"/>
      <c r="CJ18" s="3"/>
      <c r="CK18" s="3"/>
      <c r="CL18" s="3"/>
      <c r="CM18" s="3"/>
      <c r="CN18" s="3">
        <v>2</v>
      </c>
      <c r="CO18" s="3"/>
      <c r="CP18" s="3"/>
      <c r="CQ18" s="3">
        <v>6</v>
      </c>
      <c r="CR18" s="3"/>
      <c r="CS18" s="3"/>
      <c r="CT18" s="3"/>
      <c r="CU18" s="3">
        <v>1</v>
      </c>
      <c r="CV18" s="3"/>
      <c r="CW18" s="3">
        <v>55</v>
      </c>
    </row>
    <row r="19" spans="1:101" x14ac:dyDescent="0.35">
      <c r="A19" s="2" t="s">
        <v>91</v>
      </c>
      <c r="B19" s="3">
        <v>2</v>
      </c>
      <c r="C19" s="3">
        <v>1</v>
      </c>
      <c r="D19" s="3">
        <v>42</v>
      </c>
      <c r="E19" s="3">
        <v>3</v>
      </c>
      <c r="F19" s="3">
        <v>56</v>
      </c>
      <c r="G19" s="3">
        <v>5</v>
      </c>
      <c r="H19" s="3">
        <v>5</v>
      </c>
      <c r="I19" s="3">
        <v>10</v>
      </c>
      <c r="J19" s="3">
        <v>2</v>
      </c>
      <c r="K19" s="3">
        <v>16</v>
      </c>
      <c r="L19" s="3"/>
      <c r="M19" s="3">
        <v>7</v>
      </c>
      <c r="N19" s="3">
        <v>5</v>
      </c>
      <c r="O19" s="3">
        <v>32</v>
      </c>
      <c r="P19" s="3">
        <v>35</v>
      </c>
      <c r="Q19" s="3"/>
      <c r="R19" s="3">
        <v>2</v>
      </c>
      <c r="S19" s="3"/>
      <c r="T19" s="3"/>
      <c r="U19" s="3"/>
      <c r="V19" s="3"/>
      <c r="W19" s="3">
        <v>1</v>
      </c>
      <c r="X19" s="3"/>
      <c r="Y19" s="3"/>
      <c r="Z19" s="3"/>
      <c r="AA19" s="3">
        <v>1</v>
      </c>
      <c r="AB19" s="3">
        <v>1</v>
      </c>
      <c r="AC19" s="3">
        <v>20</v>
      </c>
      <c r="AD19" s="3">
        <v>2</v>
      </c>
      <c r="AE19" s="3"/>
      <c r="AF19" s="3">
        <v>2</v>
      </c>
      <c r="AG19" s="3"/>
      <c r="AH19" s="3"/>
      <c r="AI19" s="3"/>
      <c r="AJ19" s="3">
        <v>1</v>
      </c>
      <c r="AK19" s="3"/>
      <c r="AL19" s="3"/>
      <c r="AM19" s="3">
        <v>1</v>
      </c>
      <c r="AN19" s="3">
        <v>3</v>
      </c>
      <c r="AO19" s="3">
        <v>1</v>
      </c>
      <c r="AP19" s="3">
        <v>1</v>
      </c>
      <c r="AQ19" s="3"/>
      <c r="AR19" s="3"/>
      <c r="AS19" s="3">
        <v>1</v>
      </c>
      <c r="AT19" s="3">
        <v>3</v>
      </c>
      <c r="AU19" s="3">
        <v>4</v>
      </c>
      <c r="AV19" s="3">
        <v>31</v>
      </c>
      <c r="AW19" s="3"/>
      <c r="AX19" s="3"/>
      <c r="AY19" s="3">
        <v>6</v>
      </c>
      <c r="AZ19" s="3"/>
      <c r="BA19" s="3">
        <v>3</v>
      </c>
      <c r="BB19" s="3">
        <v>9</v>
      </c>
      <c r="BC19" s="3">
        <v>7</v>
      </c>
      <c r="BD19" s="3"/>
      <c r="BE19" s="3">
        <v>1</v>
      </c>
      <c r="BF19" s="3"/>
      <c r="BG19" s="3">
        <v>2</v>
      </c>
      <c r="BH19" s="3"/>
      <c r="BI19" s="3"/>
      <c r="BJ19" s="3"/>
      <c r="BK19" s="3">
        <v>1</v>
      </c>
      <c r="BL19" s="3"/>
      <c r="BM19" s="3">
        <v>2</v>
      </c>
      <c r="BN19" s="3">
        <v>19</v>
      </c>
      <c r="BO19" s="3"/>
      <c r="BP19" s="3">
        <v>1</v>
      </c>
      <c r="BQ19" s="3"/>
      <c r="BR19" s="3"/>
      <c r="BS19" s="3">
        <v>12</v>
      </c>
      <c r="BT19" s="3"/>
      <c r="BU19" s="3"/>
      <c r="BV19" s="3">
        <v>1</v>
      </c>
      <c r="BW19" s="3"/>
      <c r="BX19" s="3"/>
      <c r="BY19" s="3"/>
      <c r="BZ19" s="3">
        <v>11</v>
      </c>
      <c r="CA19" s="3">
        <v>36</v>
      </c>
      <c r="CB19" s="3"/>
      <c r="CC19" s="3">
        <v>27</v>
      </c>
      <c r="CD19" s="3">
        <v>1</v>
      </c>
      <c r="CE19" s="3">
        <v>50</v>
      </c>
      <c r="CF19" s="3">
        <v>7</v>
      </c>
      <c r="CG19" s="3">
        <v>42</v>
      </c>
      <c r="CH19" s="3"/>
      <c r="CI19" s="3">
        <v>1</v>
      </c>
      <c r="CJ19" s="3"/>
      <c r="CK19" s="3"/>
      <c r="CL19" s="3">
        <v>17</v>
      </c>
      <c r="CM19" s="3">
        <v>2</v>
      </c>
      <c r="CN19" s="3">
        <v>48</v>
      </c>
      <c r="CO19" s="3">
        <v>14</v>
      </c>
      <c r="CP19" s="3">
        <v>3</v>
      </c>
      <c r="CQ19" s="3">
        <v>49</v>
      </c>
      <c r="CR19" s="3"/>
      <c r="CS19" s="3">
        <v>4</v>
      </c>
      <c r="CT19" s="3">
        <v>5</v>
      </c>
      <c r="CU19" s="3">
        <v>1</v>
      </c>
      <c r="CV19" s="3"/>
      <c r="CW19" s="3">
        <v>678</v>
      </c>
    </row>
    <row r="20" spans="1:101" x14ac:dyDescent="0.35">
      <c r="A20" s="2" t="s">
        <v>54</v>
      </c>
      <c r="B20" s="3">
        <v>3</v>
      </c>
      <c r="C20" s="3"/>
      <c r="D20" s="3">
        <v>28</v>
      </c>
      <c r="E20" s="3">
        <v>2</v>
      </c>
      <c r="F20" s="3">
        <v>55</v>
      </c>
      <c r="G20" s="3"/>
      <c r="H20" s="3">
        <v>2</v>
      </c>
      <c r="I20" s="3"/>
      <c r="J20" s="3"/>
      <c r="K20" s="3">
        <v>7</v>
      </c>
      <c r="L20" s="3"/>
      <c r="M20" s="3">
        <v>6</v>
      </c>
      <c r="N20" s="3"/>
      <c r="O20" s="3">
        <v>29</v>
      </c>
      <c r="P20" s="3">
        <v>23</v>
      </c>
      <c r="Q20" s="3"/>
      <c r="R20" s="3">
        <v>2</v>
      </c>
      <c r="S20" s="3"/>
      <c r="T20" s="3">
        <v>6</v>
      </c>
      <c r="U20" s="3">
        <v>1</v>
      </c>
      <c r="V20" s="3">
        <v>1</v>
      </c>
      <c r="W20" s="3">
        <v>1</v>
      </c>
      <c r="X20" s="3"/>
      <c r="Y20" s="3">
        <v>1</v>
      </c>
      <c r="Z20" s="3"/>
      <c r="AA20" s="3"/>
      <c r="AB20" s="3">
        <v>2</v>
      </c>
      <c r="AC20" s="3">
        <v>9</v>
      </c>
      <c r="AD20" s="3">
        <v>1</v>
      </c>
      <c r="AE20" s="3"/>
      <c r="AF20" s="3"/>
      <c r="AG20" s="3"/>
      <c r="AH20" s="3">
        <v>1</v>
      </c>
      <c r="AI20" s="3">
        <v>1</v>
      </c>
      <c r="AJ20" s="3"/>
      <c r="AK20" s="3">
        <v>1</v>
      </c>
      <c r="AL20" s="3"/>
      <c r="AM20" s="3"/>
      <c r="AN20" s="3"/>
      <c r="AO20" s="3">
        <v>2</v>
      </c>
      <c r="AP20" s="3"/>
      <c r="AQ20" s="3"/>
      <c r="AR20" s="3">
        <v>1</v>
      </c>
      <c r="AS20" s="3"/>
      <c r="AT20" s="3">
        <v>2</v>
      </c>
      <c r="AU20" s="3">
        <v>8</v>
      </c>
      <c r="AV20" s="3">
        <v>34</v>
      </c>
      <c r="AW20" s="3"/>
      <c r="AX20" s="3"/>
      <c r="AY20" s="3">
        <v>4</v>
      </c>
      <c r="AZ20" s="3"/>
      <c r="BA20" s="3"/>
      <c r="BB20" s="3">
        <v>1</v>
      </c>
      <c r="BC20" s="3">
        <v>2</v>
      </c>
      <c r="BD20" s="3"/>
      <c r="BE20" s="3"/>
      <c r="BF20" s="3"/>
      <c r="BG20" s="3"/>
      <c r="BH20" s="3"/>
      <c r="BI20" s="3"/>
      <c r="BJ20" s="3"/>
      <c r="BK20" s="3">
        <v>4</v>
      </c>
      <c r="BL20" s="3"/>
      <c r="BM20" s="3"/>
      <c r="BN20" s="3">
        <v>19</v>
      </c>
      <c r="BO20" s="3"/>
      <c r="BP20" s="3"/>
      <c r="BQ20" s="3">
        <v>1</v>
      </c>
      <c r="BR20" s="3"/>
      <c r="BS20" s="3">
        <v>2</v>
      </c>
      <c r="BT20" s="3"/>
      <c r="BU20" s="3">
        <v>4</v>
      </c>
      <c r="BV20" s="3"/>
      <c r="BW20" s="3"/>
      <c r="BX20" s="3"/>
      <c r="BY20" s="3"/>
      <c r="BZ20" s="3">
        <v>16</v>
      </c>
      <c r="CA20" s="3">
        <v>17</v>
      </c>
      <c r="CB20" s="3"/>
      <c r="CC20" s="3">
        <v>10</v>
      </c>
      <c r="CD20" s="3">
        <v>1</v>
      </c>
      <c r="CE20" s="3">
        <v>23</v>
      </c>
      <c r="CF20" s="3"/>
      <c r="CG20" s="3">
        <v>11</v>
      </c>
      <c r="CH20" s="3"/>
      <c r="CI20" s="3">
        <v>1</v>
      </c>
      <c r="CJ20" s="3"/>
      <c r="CK20" s="3"/>
      <c r="CL20" s="3">
        <v>4</v>
      </c>
      <c r="CM20" s="3"/>
      <c r="CN20" s="3">
        <v>42</v>
      </c>
      <c r="CO20" s="3">
        <v>22</v>
      </c>
      <c r="CP20" s="3">
        <v>5</v>
      </c>
      <c r="CQ20" s="3">
        <v>88</v>
      </c>
      <c r="CR20" s="3"/>
      <c r="CS20" s="3">
        <v>7</v>
      </c>
      <c r="CT20" s="3">
        <v>13</v>
      </c>
      <c r="CU20" s="3">
        <v>1</v>
      </c>
      <c r="CV20" s="3"/>
      <c r="CW20" s="3">
        <v>527</v>
      </c>
    </row>
    <row r="21" spans="1:101" x14ac:dyDescent="0.35">
      <c r="A21" s="2" t="s">
        <v>98</v>
      </c>
      <c r="B21" s="3">
        <v>2</v>
      </c>
      <c r="C21" s="3"/>
      <c r="D21" s="3">
        <v>29</v>
      </c>
      <c r="E21" s="3">
        <v>2</v>
      </c>
      <c r="F21" s="3">
        <v>36</v>
      </c>
      <c r="G21" s="3">
        <v>1</v>
      </c>
      <c r="H21" s="3">
        <v>1</v>
      </c>
      <c r="I21" s="3">
        <v>2</v>
      </c>
      <c r="J21" s="3"/>
      <c r="K21" s="3">
        <v>10</v>
      </c>
      <c r="L21" s="3"/>
      <c r="M21" s="3">
        <v>4</v>
      </c>
      <c r="N21" s="3"/>
      <c r="O21" s="3">
        <v>31</v>
      </c>
      <c r="P21" s="3">
        <v>32</v>
      </c>
      <c r="Q21" s="3"/>
      <c r="R21" s="3">
        <v>4</v>
      </c>
      <c r="S21" s="3"/>
      <c r="T21" s="3">
        <v>4</v>
      </c>
      <c r="U21" s="3">
        <v>1</v>
      </c>
      <c r="V21" s="3"/>
      <c r="W21" s="3"/>
      <c r="X21" s="3"/>
      <c r="Y21" s="3"/>
      <c r="Z21" s="3"/>
      <c r="AA21" s="3"/>
      <c r="AB21" s="3"/>
      <c r="AC21" s="3">
        <v>9</v>
      </c>
      <c r="AD21" s="3">
        <v>1</v>
      </c>
      <c r="AE21" s="3"/>
      <c r="AF21" s="3">
        <v>1</v>
      </c>
      <c r="AG21" s="3"/>
      <c r="AH21" s="3">
        <v>4</v>
      </c>
      <c r="AI21" s="3"/>
      <c r="AJ21" s="3"/>
      <c r="AK21" s="3">
        <v>3</v>
      </c>
      <c r="AL21" s="3"/>
      <c r="AM21" s="3">
        <v>1</v>
      </c>
      <c r="AN21" s="3">
        <v>1</v>
      </c>
      <c r="AO21" s="3"/>
      <c r="AP21" s="3">
        <v>1</v>
      </c>
      <c r="AQ21" s="3">
        <v>1</v>
      </c>
      <c r="AR21" s="3"/>
      <c r="AS21" s="3"/>
      <c r="AT21" s="3"/>
      <c r="AU21" s="3">
        <v>13</v>
      </c>
      <c r="AV21" s="3">
        <v>44</v>
      </c>
      <c r="AW21" s="3"/>
      <c r="AX21" s="3"/>
      <c r="AY21" s="3">
        <v>4</v>
      </c>
      <c r="AZ21" s="3"/>
      <c r="BA21" s="3">
        <v>1</v>
      </c>
      <c r="BB21" s="3">
        <v>3</v>
      </c>
      <c r="BC21" s="3">
        <v>5</v>
      </c>
      <c r="BD21" s="3"/>
      <c r="BE21" s="3">
        <v>1</v>
      </c>
      <c r="BF21" s="3"/>
      <c r="BG21" s="3"/>
      <c r="BH21" s="3">
        <v>1</v>
      </c>
      <c r="BI21" s="3"/>
      <c r="BJ21" s="3">
        <v>1</v>
      </c>
      <c r="BK21" s="3">
        <v>2</v>
      </c>
      <c r="BL21" s="3"/>
      <c r="BM21" s="3">
        <v>2</v>
      </c>
      <c r="BN21" s="3">
        <v>18</v>
      </c>
      <c r="BO21" s="3"/>
      <c r="BP21" s="3">
        <v>1</v>
      </c>
      <c r="BQ21" s="3">
        <v>2</v>
      </c>
      <c r="BR21" s="3"/>
      <c r="BS21" s="3">
        <v>15</v>
      </c>
      <c r="BT21" s="3">
        <v>1</v>
      </c>
      <c r="BU21" s="3">
        <v>6</v>
      </c>
      <c r="BV21" s="3"/>
      <c r="BW21" s="3"/>
      <c r="BX21" s="3"/>
      <c r="BY21" s="3">
        <v>1</v>
      </c>
      <c r="BZ21" s="3">
        <v>10</v>
      </c>
      <c r="CA21" s="3">
        <v>41</v>
      </c>
      <c r="CB21" s="3"/>
      <c r="CC21" s="3">
        <v>8</v>
      </c>
      <c r="CD21" s="3">
        <v>1</v>
      </c>
      <c r="CE21" s="3">
        <v>29</v>
      </c>
      <c r="CF21" s="3">
        <v>1</v>
      </c>
      <c r="CG21" s="3">
        <v>6</v>
      </c>
      <c r="CH21" s="3"/>
      <c r="CI21" s="3">
        <v>2</v>
      </c>
      <c r="CJ21" s="3">
        <v>1</v>
      </c>
      <c r="CK21" s="3"/>
      <c r="CL21" s="3">
        <v>6</v>
      </c>
      <c r="CM21" s="3"/>
      <c r="CN21" s="3">
        <v>44</v>
      </c>
      <c r="CO21" s="3">
        <v>28</v>
      </c>
      <c r="CP21" s="3">
        <v>5</v>
      </c>
      <c r="CQ21" s="3">
        <v>95</v>
      </c>
      <c r="CR21" s="3"/>
      <c r="CS21" s="3">
        <v>4</v>
      </c>
      <c r="CT21" s="3">
        <v>15</v>
      </c>
      <c r="CU21" s="3"/>
      <c r="CV21" s="3">
        <v>1</v>
      </c>
      <c r="CW21" s="3">
        <v>599</v>
      </c>
    </row>
    <row r="22" spans="1:101" x14ac:dyDescent="0.35">
      <c r="A22" s="2" t="s">
        <v>10593</v>
      </c>
      <c r="B22" s="3"/>
      <c r="C22" s="3"/>
      <c r="D22" s="3">
        <v>2</v>
      </c>
      <c r="E22" s="3">
        <v>1</v>
      </c>
      <c r="F22" s="3">
        <v>2</v>
      </c>
      <c r="G22" s="3"/>
      <c r="H22" s="3"/>
      <c r="I22" s="3"/>
      <c r="J22" s="3"/>
      <c r="K22" s="3">
        <v>1</v>
      </c>
      <c r="L22" s="3"/>
      <c r="M22" s="3">
        <v>2</v>
      </c>
      <c r="N22" s="3"/>
      <c r="O22" s="3">
        <v>3</v>
      </c>
      <c r="P22" s="3">
        <v>1</v>
      </c>
      <c r="Q22" s="3"/>
      <c r="R22" s="3">
        <v>2</v>
      </c>
      <c r="S22" s="3"/>
      <c r="T22" s="3">
        <v>1</v>
      </c>
      <c r="U22" s="3"/>
      <c r="V22" s="3"/>
      <c r="W22" s="3"/>
      <c r="X22" s="3"/>
      <c r="Y22" s="3">
        <v>1</v>
      </c>
      <c r="Z22" s="3"/>
      <c r="AA22" s="3"/>
      <c r="AB22" s="3"/>
      <c r="AC22" s="3"/>
      <c r="AD22" s="3"/>
      <c r="AE22" s="3"/>
      <c r="AF22" s="3"/>
      <c r="AG22" s="3"/>
      <c r="AH22" s="3"/>
      <c r="AI22" s="3"/>
      <c r="AJ22" s="3"/>
      <c r="AK22" s="3">
        <v>1</v>
      </c>
      <c r="AL22" s="3"/>
      <c r="AM22" s="3"/>
      <c r="AN22" s="3"/>
      <c r="AO22" s="3">
        <v>1</v>
      </c>
      <c r="AP22" s="3"/>
      <c r="AQ22" s="3"/>
      <c r="AR22" s="3"/>
      <c r="AS22" s="3"/>
      <c r="AT22" s="3">
        <v>1</v>
      </c>
      <c r="AU22" s="3"/>
      <c r="AV22" s="3"/>
      <c r="AW22" s="3"/>
      <c r="AX22" s="3"/>
      <c r="AY22" s="3"/>
      <c r="AZ22" s="3"/>
      <c r="BA22" s="3"/>
      <c r="BB22" s="3"/>
      <c r="BC22" s="3"/>
      <c r="BD22" s="3"/>
      <c r="BE22" s="3"/>
      <c r="BF22" s="3"/>
      <c r="BG22" s="3"/>
      <c r="BH22" s="3"/>
      <c r="BI22" s="3"/>
      <c r="BJ22" s="3"/>
      <c r="BK22" s="3"/>
      <c r="BL22" s="3"/>
      <c r="BM22" s="3"/>
      <c r="BN22" s="3">
        <v>2</v>
      </c>
      <c r="BO22" s="3"/>
      <c r="BP22" s="3"/>
      <c r="BQ22" s="3"/>
      <c r="BR22" s="3"/>
      <c r="BS22" s="3">
        <v>1</v>
      </c>
      <c r="BT22" s="3"/>
      <c r="BU22" s="3"/>
      <c r="BV22" s="3"/>
      <c r="BW22" s="3"/>
      <c r="BX22" s="3"/>
      <c r="BY22" s="3"/>
      <c r="BZ22" s="3">
        <v>1</v>
      </c>
      <c r="CA22" s="3">
        <v>1</v>
      </c>
      <c r="CB22" s="3"/>
      <c r="CC22" s="3">
        <v>11</v>
      </c>
      <c r="CD22" s="3"/>
      <c r="CE22" s="3">
        <v>2</v>
      </c>
      <c r="CF22" s="3"/>
      <c r="CG22" s="3"/>
      <c r="CH22" s="3"/>
      <c r="CI22" s="3"/>
      <c r="CJ22" s="3"/>
      <c r="CK22" s="3"/>
      <c r="CL22" s="3">
        <v>1</v>
      </c>
      <c r="CM22" s="3"/>
      <c r="CN22" s="3">
        <v>1</v>
      </c>
      <c r="CO22" s="3"/>
      <c r="CP22" s="3"/>
      <c r="CQ22" s="3">
        <v>2</v>
      </c>
      <c r="CR22" s="3"/>
      <c r="CS22" s="3"/>
      <c r="CT22" s="3"/>
      <c r="CU22" s="3"/>
      <c r="CV22" s="3"/>
      <c r="CW22" s="3">
        <v>41</v>
      </c>
    </row>
    <row r="23" spans="1:101" x14ac:dyDescent="0.35">
      <c r="A23" s="2" t="s">
        <v>10498</v>
      </c>
      <c r="B23" s="3"/>
      <c r="C23" s="3"/>
      <c r="D23" s="3">
        <v>1</v>
      </c>
      <c r="E23" s="3"/>
      <c r="F23" s="3">
        <v>6</v>
      </c>
      <c r="G23" s="3"/>
      <c r="H23" s="3">
        <v>1</v>
      </c>
      <c r="I23" s="3"/>
      <c r="J23" s="3"/>
      <c r="K23" s="3"/>
      <c r="L23" s="3"/>
      <c r="M23" s="3">
        <v>2</v>
      </c>
      <c r="N23" s="3"/>
      <c r="O23" s="3">
        <v>2</v>
      </c>
      <c r="P23" s="3">
        <v>4</v>
      </c>
      <c r="Q23" s="3"/>
      <c r="R23" s="3"/>
      <c r="S23" s="3"/>
      <c r="T23" s="3"/>
      <c r="U23" s="3"/>
      <c r="V23" s="3"/>
      <c r="W23" s="3"/>
      <c r="X23" s="3"/>
      <c r="Y23" s="3"/>
      <c r="Z23" s="3"/>
      <c r="AA23" s="3"/>
      <c r="AB23" s="3"/>
      <c r="AC23" s="3">
        <v>3</v>
      </c>
      <c r="AD23" s="3"/>
      <c r="AE23" s="3"/>
      <c r="AF23" s="3"/>
      <c r="AG23" s="3"/>
      <c r="AH23" s="3"/>
      <c r="AI23" s="3"/>
      <c r="AJ23" s="3"/>
      <c r="AK23" s="3">
        <v>1</v>
      </c>
      <c r="AL23" s="3"/>
      <c r="AM23" s="3"/>
      <c r="AN23" s="3">
        <v>1</v>
      </c>
      <c r="AO23" s="3"/>
      <c r="AP23" s="3"/>
      <c r="AQ23" s="3"/>
      <c r="AR23" s="3"/>
      <c r="AS23" s="3"/>
      <c r="AT23" s="3"/>
      <c r="AU23" s="3">
        <v>1</v>
      </c>
      <c r="AV23" s="3">
        <v>5</v>
      </c>
      <c r="AW23" s="3"/>
      <c r="AX23" s="3"/>
      <c r="AY23" s="3">
        <v>2</v>
      </c>
      <c r="AZ23" s="3"/>
      <c r="BA23" s="3"/>
      <c r="BB23" s="3">
        <v>1</v>
      </c>
      <c r="BC23" s="3"/>
      <c r="BD23" s="3"/>
      <c r="BE23" s="3"/>
      <c r="BF23" s="3"/>
      <c r="BG23" s="3"/>
      <c r="BH23" s="3"/>
      <c r="BI23" s="3"/>
      <c r="BJ23" s="3"/>
      <c r="BK23" s="3"/>
      <c r="BL23" s="3"/>
      <c r="BM23" s="3"/>
      <c r="BN23" s="3">
        <v>1</v>
      </c>
      <c r="BO23" s="3"/>
      <c r="BP23" s="3"/>
      <c r="BQ23" s="3"/>
      <c r="BR23" s="3"/>
      <c r="BS23" s="3">
        <v>2</v>
      </c>
      <c r="BT23" s="3">
        <v>3</v>
      </c>
      <c r="BU23" s="3"/>
      <c r="BV23" s="3"/>
      <c r="BW23" s="3"/>
      <c r="BX23" s="3"/>
      <c r="BY23" s="3"/>
      <c r="BZ23" s="3">
        <v>3</v>
      </c>
      <c r="CA23" s="3">
        <v>3</v>
      </c>
      <c r="CB23" s="3"/>
      <c r="CC23" s="3">
        <v>5</v>
      </c>
      <c r="CD23" s="3"/>
      <c r="CE23" s="3">
        <v>4</v>
      </c>
      <c r="CF23" s="3"/>
      <c r="CG23" s="3">
        <v>4</v>
      </c>
      <c r="CH23" s="3"/>
      <c r="CI23" s="3"/>
      <c r="CJ23" s="3"/>
      <c r="CK23" s="3"/>
      <c r="CL23" s="3">
        <v>1</v>
      </c>
      <c r="CM23" s="3"/>
      <c r="CN23" s="3">
        <v>3</v>
      </c>
      <c r="CO23" s="3">
        <v>2</v>
      </c>
      <c r="CP23" s="3"/>
      <c r="CQ23" s="3">
        <v>7</v>
      </c>
      <c r="CR23" s="3"/>
      <c r="CS23" s="3"/>
      <c r="CT23" s="3"/>
      <c r="CU23" s="3">
        <v>1</v>
      </c>
      <c r="CV23" s="3"/>
      <c r="CW23" s="3">
        <v>69</v>
      </c>
    </row>
    <row r="24" spans="1:101" x14ac:dyDescent="0.35">
      <c r="A24" s="2" t="s">
        <v>36</v>
      </c>
      <c r="B24" s="3">
        <v>3</v>
      </c>
      <c r="C24" s="3">
        <v>11</v>
      </c>
      <c r="D24" s="3">
        <v>55</v>
      </c>
      <c r="E24" s="3">
        <v>4</v>
      </c>
      <c r="F24" s="3">
        <v>104</v>
      </c>
      <c r="G24" s="3">
        <v>6</v>
      </c>
      <c r="H24" s="3">
        <v>2</v>
      </c>
      <c r="I24" s="3">
        <v>12</v>
      </c>
      <c r="J24" s="3"/>
      <c r="K24" s="3">
        <v>17</v>
      </c>
      <c r="L24" s="3">
        <v>1</v>
      </c>
      <c r="M24" s="3">
        <v>2</v>
      </c>
      <c r="N24" s="3">
        <v>1</v>
      </c>
      <c r="O24" s="3">
        <v>46</v>
      </c>
      <c r="P24" s="3">
        <v>114</v>
      </c>
      <c r="Q24" s="3"/>
      <c r="R24" s="3">
        <v>1</v>
      </c>
      <c r="S24" s="3"/>
      <c r="T24" s="3">
        <v>1</v>
      </c>
      <c r="U24" s="3">
        <v>1</v>
      </c>
      <c r="V24" s="3"/>
      <c r="W24" s="3"/>
      <c r="X24" s="3"/>
      <c r="Y24" s="3"/>
      <c r="Z24" s="3"/>
      <c r="AA24" s="3"/>
      <c r="AB24" s="3">
        <v>2</v>
      </c>
      <c r="AC24" s="3">
        <v>14</v>
      </c>
      <c r="AD24" s="3">
        <v>2</v>
      </c>
      <c r="AE24" s="3"/>
      <c r="AF24" s="3">
        <v>2</v>
      </c>
      <c r="AG24" s="3"/>
      <c r="AH24" s="3">
        <v>1</v>
      </c>
      <c r="AI24" s="3"/>
      <c r="AJ24" s="3"/>
      <c r="AK24" s="3">
        <v>2</v>
      </c>
      <c r="AL24" s="3">
        <v>1</v>
      </c>
      <c r="AM24" s="3"/>
      <c r="AN24" s="3">
        <v>2</v>
      </c>
      <c r="AO24" s="3">
        <v>1</v>
      </c>
      <c r="AP24" s="3"/>
      <c r="AQ24" s="3">
        <v>1</v>
      </c>
      <c r="AR24" s="3"/>
      <c r="AS24" s="3"/>
      <c r="AT24" s="3">
        <v>2</v>
      </c>
      <c r="AU24" s="3">
        <v>10</v>
      </c>
      <c r="AV24" s="3">
        <v>35</v>
      </c>
      <c r="AW24" s="3">
        <v>1</v>
      </c>
      <c r="AX24" s="3"/>
      <c r="AY24" s="3">
        <v>4</v>
      </c>
      <c r="AZ24" s="3"/>
      <c r="BA24" s="3">
        <v>2</v>
      </c>
      <c r="BB24" s="3">
        <v>7</v>
      </c>
      <c r="BC24" s="3">
        <v>9</v>
      </c>
      <c r="BD24" s="3"/>
      <c r="BE24" s="3"/>
      <c r="BF24" s="3">
        <v>1</v>
      </c>
      <c r="BG24" s="3"/>
      <c r="BH24" s="3"/>
      <c r="BI24" s="3">
        <v>1</v>
      </c>
      <c r="BJ24" s="3"/>
      <c r="BK24" s="3">
        <v>3</v>
      </c>
      <c r="BL24" s="3"/>
      <c r="BM24" s="3">
        <v>1</v>
      </c>
      <c r="BN24" s="3">
        <v>29</v>
      </c>
      <c r="BO24" s="3">
        <v>4</v>
      </c>
      <c r="BP24" s="3"/>
      <c r="BQ24" s="3">
        <v>1</v>
      </c>
      <c r="BR24" s="3"/>
      <c r="BS24" s="3">
        <v>12</v>
      </c>
      <c r="BT24" s="3"/>
      <c r="BU24" s="3"/>
      <c r="BV24" s="3"/>
      <c r="BW24" s="3">
        <v>1</v>
      </c>
      <c r="BX24" s="3"/>
      <c r="BY24" s="3"/>
      <c r="BZ24" s="3">
        <v>9</v>
      </c>
      <c r="CA24" s="3">
        <v>19</v>
      </c>
      <c r="CB24" s="3"/>
      <c r="CC24" s="3">
        <v>17</v>
      </c>
      <c r="CD24" s="3"/>
      <c r="CE24" s="3">
        <v>49</v>
      </c>
      <c r="CF24" s="3">
        <v>5</v>
      </c>
      <c r="CG24" s="3">
        <v>31</v>
      </c>
      <c r="CH24" s="3"/>
      <c r="CI24" s="3"/>
      <c r="CJ24" s="3"/>
      <c r="CK24" s="3">
        <v>1</v>
      </c>
      <c r="CL24" s="3">
        <v>16</v>
      </c>
      <c r="CM24" s="3"/>
      <c r="CN24" s="3">
        <v>73</v>
      </c>
      <c r="CO24" s="3">
        <v>33</v>
      </c>
      <c r="CP24" s="3">
        <v>1</v>
      </c>
      <c r="CQ24" s="3">
        <v>58</v>
      </c>
      <c r="CR24" s="3">
        <v>1</v>
      </c>
      <c r="CS24" s="3">
        <v>3</v>
      </c>
      <c r="CT24" s="3">
        <v>5</v>
      </c>
      <c r="CU24" s="3"/>
      <c r="CV24" s="3"/>
      <c r="CW24" s="3">
        <v>853</v>
      </c>
    </row>
    <row r="25" spans="1:101" x14ac:dyDescent="0.35">
      <c r="A25" s="2" t="s">
        <v>68</v>
      </c>
      <c r="B25" s="3">
        <v>4</v>
      </c>
      <c r="C25" s="3">
        <v>2</v>
      </c>
      <c r="D25" s="3">
        <v>102</v>
      </c>
      <c r="E25" s="3">
        <v>14</v>
      </c>
      <c r="F25" s="3">
        <v>53</v>
      </c>
      <c r="G25" s="3">
        <v>7</v>
      </c>
      <c r="H25" s="3">
        <v>3</v>
      </c>
      <c r="I25" s="3"/>
      <c r="J25" s="3"/>
      <c r="K25" s="3">
        <v>26</v>
      </c>
      <c r="L25" s="3"/>
      <c r="M25" s="3">
        <v>3</v>
      </c>
      <c r="N25" s="3"/>
      <c r="O25" s="3">
        <v>31</v>
      </c>
      <c r="P25" s="3">
        <v>41</v>
      </c>
      <c r="Q25" s="3">
        <v>2</v>
      </c>
      <c r="R25" s="3">
        <v>2</v>
      </c>
      <c r="S25" s="3"/>
      <c r="T25" s="3">
        <v>3</v>
      </c>
      <c r="U25" s="3"/>
      <c r="V25" s="3">
        <v>2</v>
      </c>
      <c r="W25" s="3"/>
      <c r="X25" s="3">
        <v>3</v>
      </c>
      <c r="Y25" s="3">
        <v>9</v>
      </c>
      <c r="Z25" s="3"/>
      <c r="AA25" s="3"/>
      <c r="AB25" s="3">
        <v>3</v>
      </c>
      <c r="AC25" s="3">
        <v>26</v>
      </c>
      <c r="AD25" s="3">
        <v>3</v>
      </c>
      <c r="AE25" s="3"/>
      <c r="AF25" s="3"/>
      <c r="AG25" s="3"/>
      <c r="AH25" s="3">
        <v>10</v>
      </c>
      <c r="AI25" s="3"/>
      <c r="AJ25" s="3"/>
      <c r="AK25" s="3">
        <v>2</v>
      </c>
      <c r="AL25" s="3"/>
      <c r="AM25" s="3"/>
      <c r="AN25" s="3"/>
      <c r="AO25" s="3">
        <v>3</v>
      </c>
      <c r="AP25" s="3">
        <v>1</v>
      </c>
      <c r="AQ25" s="3"/>
      <c r="AR25" s="3"/>
      <c r="AS25" s="3">
        <v>5</v>
      </c>
      <c r="AT25" s="3">
        <v>1</v>
      </c>
      <c r="AU25" s="3">
        <v>24</v>
      </c>
      <c r="AV25" s="3">
        <v>70</v>
      </c>
      <c r="AW25" s="3">
        <v>2</v>
      </c>
      <c r="AX25" s="3">
        <v>1</v>
      </c>
      <c r="AY25" s="3">
        <v>4</v>
      </c>
      <c r="AZ25" s="3">
        <v>1</v>
      </c>
      <c r="BA25" s="3">
        <v>1</v>
      </c>
      <c r="BB25" s="3">
        <v>11</v>
      </c>
      <c r="BC25" s="3">
        <v>11</v>
      </c>
      <c r="BD25" s="3"/>
      <c r="BE25" s="3"/>
      <c r="BF25" s="3"/>
      <c r="BG25" s="3">
        <v>1</v>
      </c>
      <c r="BH25" s="3"/>
      <c r="BI25" s="3"/>
      <c r="BJ25" s="3">
        <v>2</v>
      </c>
      <c r="BK25" s="3">
        <v>8</v>
      </c>
      <c r="BL25" s="3"/>
      <c r="BM25" s="3">
        <v>3</v>
      </c>
      <c r="BN25" s="3">
        <v>61</v>
      </c>
      <c r="BO25" s="3">
        <v>2</v>
      </c>
      <c r="BP25" s="3">
        <v>4</v>
      </c>
      <c r="BQ25" s="3">
        <v>2</v>
      </c>
      <c r="BR25" s="3"/>
      <c r="BS25" s="3">
        <v>7</v>
      </c>
      <c r="BT25" s="3">
        <v>2</v>
      </c>
      <c r="BU25" s="3">
        <v>10</v>
      </c>
      <c r="BV25" s="3">
        <v>2</v>
      </c>
      <c r="BW25" s="3">
        <v>1</v>
      </c>
      <c r="BX25" s="3">
        <v>1</v>
      </c>
      <c r="BY25" s="3"/>
      <c r="BZ25" s="3">
        <v>4</v>
      </c>
      <c r="CA25" s="3">
        <v>21</v>
      </c>
      <c r="CB25" s="3"/>
      <c r="CC25" s="3">
        <v>16</v>
      </c>
      <c r="CD25" s="3"/>
      <c r="CE25" s="3">
        <v>37</v>
      </c>
      <c r="CF25" s="3">
        <v>12</v>
      </c>
      <c r="CG25" s="3">
        <v>13</v>
      </c>
      <c r="CH25" s="3"/>
      <c r="CI25" s="3">
        <v>1</v>
      </c>
      <c r="CJ25" s="3"/>
      <c r="CK25" s="3"/>
      <c r="CL25" s="3">
        <v>11</v>
      </c>
      <c r="CM25" s="3"/>
      <c r="CN25" s="3">
        <v>49</v>
      </c>
      <c r="CO25" s="3">
        <v>42</v>
      </c>
      <c r="CP25" s="3">
        <v>2</v>
      </c>
      <c r="CQ25" s="3">
        <v>103</v>
      </c>
      <c r="CR25" s="3"/>
      <c r="CS25" s="3">
        <v>6</v>
      </c>
      <c r="CT25" s="3">
        <v>9</v>
      </c>
      <c r="CU25" s="3"/>
      <c r="CV25" s="3"/>
      <c r="CW25" s="3">
        <v>918</v>
      </c>
    </row>
    <row r="26" spans="1:101" x14ac:dyDescent="0.35">
      <c r="A26" s="2" t="s">
        <v>12203</v>
      </c>
      <c r="B26" s="3">
        <v>32</v>
      </c>
      <c r="C26" s="3">
        <v>23</v>
      </c>
      <c r="D26" s="3">
        <v>524</v>
      </c>
      <c r="E26" s="3">
        <v>57</v>
      </c>
      <c r="F26" s="3">
        <v>742</v>
      </c>
      <c r="G26" s="3">
        <v>30</v>
      </c>
      <c r="H26" s="3">
        <v>32</v>
      </c>
      <c r="I26" s="3">
        <v>85</v>
      </c>
      <c r="J26" s="3">
        <v>3</v>
      </c>
      <c r="K26" s="3">
        <v>143</v>
      </c>
      <c r="L26" s="3">
        <v>2</v>
      </c>
      <c r="M26" s="3">
        <v>66</v>
      </c>
      <c r="N26" s="3">
        <v>24</v>
      </c>
      <c r="O26" s="3">
        <v>499</v>
      </c>
      <c r="P26" s="3">
        <v>603</v>
      </c>
      <c r="Q26" s="3">
        <v>8</v>
      </c>
      <c r="R26" s="3">
        <v>36</v>
      </c>
      <c r="S26" s="3">
        <v>3</v>
      </c>
      <c r="T26" s="3">
        <v>46</v>
      </c>
      <c r="U26" s="3">
        <v>7</v>
      </c>
      <c r="V26" s="3">
        <v>15</v>
      </c>
      <c r="W26" s="3">
        <v>4</v>
      </c>
      <c r="X26" s="3">
        <v>5</v>
      </c>
      <c r="Y26" s="3">
        <v>16</v>
      </c>
      <c r="Z26" s="3">
        <v>1</v>
      </c>
      <c r="AA26" s="3">
        <v>1</v>
      </c>
      <c r="AB26" s="3">
        <v>15</v>
      </c>
      <c r="AC26" s="3">
        <v>191</v>
      </c>
      <c r="AD26" s="3">
        <v>15</v>
      </c>
      <c r="AE26" s="3">
        <v>2</v>
      </c>
      <c r="AF26" s="3">
        <v>6</v>
      </c>
      <c r="AG26" s="3">
        <v>3</v>
      </c>
      <c r="AH26" s="3">
        <v>32</v>
      </c>
      <c r="AI26" s="3">
        <v>2</v>
      </c>
      <c r="AJ26" s="3">
        <v>10</v>
      </c>
      <c r="AK26" s="3">
        <v>31</v>
      </c>
      <c r="AL26" s="3">
        <v>4</v>
      </c>
      <c r="AM26" s="3">
        <v>2</v>
      </c>
      <c r="AN26" s="3">
        <v>22</v>
      </c>
      <c r="AO26" s="3">
        <v>19</v>
      </c>
      <c r="AP26" s="3">
        <v>10</v>
      </c>
      <c r="AQ26" s="3">
        <v>5</v>
      </c>
      <c r="AR26" s="3">
        <v>2</v>
      </c>
      <c r="AS26" s="3">
        <v>7</v>
      </c>
      <c r="AT26" s="3">
        <v>15</v>
      </c>
      <c r="AU26" s="3">
        <v>129</v>
      </c>
      <c r="AV26" s="3">
        <v>465</v>
      </c>
      <c r="AW26" s="3">
        <v>6</v>
      </c>
      <c r="AX26" s="3">
        <v>3</v>
      </c>
      <c r="AY26" s="3">
        <v>67</v>
      </c>
      <c r="AZ26" s="3">
        <v>8</v>
      </c>
      <c r="BA26" s="3">
        <v>9</v>
      </c>
      <c r="BB26" s="3">
        <v>61</v>
      </c>
      <c r="BC26" s="3">
        <v>77</v>
      </c>
      <c r="BD26" s="3">
        <v>1</v>
      </c>
      <c r="BE26" s="3">
        <v>4</v>
      </c>
      <c r="BF26" s="3">
        <v>4</v>
      </c>
      <c r="BG26" s="3">
        <v>3</v>
      </c>
      <c r="BH26" s="3">
        <v>1</v>
      </c>
      <c r="BI26" s="3">
        <v>1</v>
      </c>
      <c r="BJ26" s="3">
        <v>8</v>
      </c>
      <c r="BK26" s="3">
        <v>39</v>
      </c>
      <c r="BL26" s="3">
        <v>1</v>
      </c>
      <c r="BM26" s="3">
        <v>12</v>
      </c>
      <c r="BN26" s="3">
        <v>320</v>
      </c>
      <c r="BO26" s="3">
        <v>12</v>
      </c>
      <c r="BP26" s="3">
        <v>12</v>
      </c>
      <c r="BQ26" s="3">
        <v>11</v>
      </c>
      <c r="BR26" s="3">
        <v>2</v>
      </c>
      <c r="BS26" s="3">
        <v>143</v>
      </c>
      <c r="BT26" s="3">
        <v>22</v>
      </c>
      <c r="BU26" s="3">
        <v>30</v>
      </c>
      <c r="BV26" s="3">
        <v>5</v>
      </c>
      <c r="BW26" s="3">
        <v>5</v>
      </c>
      <c r="BX26" s="3">
        <v>5</v>
      </c>
      <c r="BY26" s="3">
        <v>7</v>
      </c>
      <c r="BZ26" s="3">
        <v>216</v>
      </c>
      <c r="CA26" s="3">
        <v>403</v>
      </c>
      <c r="CB26" s="3">
        <v>2</v>
      </c>
      <c r="CC26" s="3">
        <v>336</v>
      </c>
      <c r="CD26" s="3">
        <v>8</v>
      </c>
      <c r="CE26" s="3">
        <v>468</v>
      </c>
      <c r="CF26" s="3">
        <v>49</v>
      </c>
      <c r="CG26" s="3">
        <v>278</v>
      </c>
      <c r="CH26" s="3">
        <v>1</v>
      </c>
      <c r="CI26" s="3">
        <v>7</v>
      </c>
      <c r="CJ26" s="3">
        <v>1</v>
      </c>
      <c r="CK26" s="3">
        <v>1</v>
      </c>
      <c r="CL26" s="3">
        <v>125</v>
      </c>
      <c r="CM26" s="3">
        <v>4</v>
      </c>
      <c r="CN26" s="3">
        <v>598</v>
      </c>
      <c r="CO26" s="3">
        <v>290</v>
      </c>
      <c r="CP26" s="3">
        <v>38</v>
      </c>
      <c r="CQ26" s="3">
        <v>992</v>
      </c>
      <c r="CR26" s="3">
        <v>8</v>
      </c>
      <c r="CS26" s="3">
        <v>61</v>
      </c>
      <c r="CT26" s="3">
        <v>85</v>
      </c>
      <c r="CU26" s="3">
        <v>6</v>
      </c>
      <c r="CV26" s="3">
        <v>2</v>
      </c>
      <c r="CW26" s="3">
        <v>8852</v>
      </c>
    </row>
    <row r="28" spans="1:101" x14ac:dyDescent="0.35">
      <c r="A28" s="5" t="s">
        <v>12212</v>
      </c>
      <c r="B28">
        <f>MAX(B6:B25)</f>
        <v>5</v>
      </c>
      <c r="C28">
        <f>MAX(C5:C25)</f>
        <v>11</v>
      </c>
      <c r="D28">
        <f>MAX(D6:D25)</f>
        <v>102</v>
      </c>
      <c r="E28">
        <f>MAX(E6:E25)</f>
        <v>14</v>
      </c>
      <c r="F28">
        <f>MAX(F5:F25)</f>
        <v>104</v>
      </c>
      <c r="G28">
        <f>MAX(G6:G25)</f>
        <v>7</v>
      </c>
      <c r="H28">
        <f>MAX(H5:H25)</f>
        <v>6</v>
      </c>
      <c r="I28">
        <f>MAX(I6:I25)</f>
        <v>22</v>
      </c>
      <c r="J28">
        <f>MAX(J6:J25)</f>
        <v>2</v>
      </c>
      <c r="K28">
        <f>MAX(K5:K25)</f>
        <v>26</v>
      </c>
      <c r="L28">
        <f>MAX(L6:L25)</f>
        <v>1</v>
      </c>
      <c r="M28">
        <f>MAX(M5:M25)</f>
        <v>11</v>
      </c>
      <c r="N28">
        <f>MAX(N6:N25)</f>
        <v>5</v>
      </c>
      <c r="O28">
        <f>MAX(O6:O25)</f>
        <v>61</v>
      </c>
      <c r="P28">
        <f>MAX(P5:P25)</f>
        <v>114</v>
      </c>
      <c r="Q28">
        <f>MAX(Q6:Q25)</f>
        <v>2</v>
      </c>
      <c r="R28">
        <f>MAX(R5:R25)</f>
        <v>5</v>
      </c>
      <c r="S28">
        <f>MAX(S6:S25)</f>
        <v>2</v>
      </c>
      <c r="T28">
        <f>MAX(T6:T25)</f>
        <v>7</v>
      </c>
      <c r="U28">
        <f>MAX(U5:U25)</f>
        <v>1</v>
      </c>
      <c r="V28">
        <f>MAX(V6:V25)</f>
        <v>5</v>
      </c>
      <c r="W28">
        <f>MAX(W5:W25)</f>
        <v>1</v>
      </c>
      <c r="X28">
        <f>MAX(X6:X25)</f>
        <v>3</v>
      </c>
      <c r="Y28">
        <f>MAX(Y6:Y25)</f>
        <v>9</v>
      </c>
      <c r="Z28">
        <f>MAX(Z5:Z25)</f>
        <v>1</v>
      </c>
      <c r="AA28">
        <f>MAX(AA6:AA25)</f>
        <v>1</v>
      </c>
      <c r="AB28">
        <f>MAX(AB5:AB25)</f>
        <v>3</v>
      </c>
      <c r="AC28">
        <f>MAX(AC6:AC25)</f>
        <v>26</v>
      </c>
      <c r="AD28">
        <f>MAX(AD6:AD25)</f>
        <v>3</v>
      </c>
      <c r="AE28">
        <f>MAX(AE5:AE25)</f>
        <v>1</v>
      </c>
      <c r="AF28">
        <f>MAX(AF6:AF25)</f>
        <v>2</v>
      </c>
      <c r="AG28">
        <f>MAX(AG5:AG25)</f>
        <v>3</v>
      </c>
      <c r="AH28">
        <f>MAX(AH6:AH25)</f>
        <v>10</v>
      </c>
      <c r="AI28">
        <f>MAX(AI6:AI25)</f>
        <v>1</v>
      </c>
      <c r="AJ28">
        <f>MAX(AJ5:AJ25)</f>
        <v>2</v>
      </c>
      <c r="AK28">
        <f>MAX(AK6:AK25)</f>
        <v>4</v>
      </c>
      <c r="AL28">
        <f>MAX(AL5:AL25)</f>
        <v>1</v>
      </c>
      <c r="AM28">
        <f>MAX(AM6:AM25)</f>
        <v>1</v>
      </c>
      <c r="AN28">
        <f>MAX(AN6:AN25)</f>
        <v>3</v>
      </c>
      <c r="AO28">
        <f>MAX(AO5:AO25)</f>
        <v>3</v>
      </c>
      <c r="AP28">
        <f>MAX(AP6:AP25)</f>
        <v>3</v>
      </c>
      <c r="AQ28">
        <f>MAX(AQ5:AQ25)</f>
        <v>1</v>
      </c>
      <c r="AR28">
        <f>MAX(AR6:AR25)</f>
        <v>1</v>
      </c>
      <c r="AS28">
        <f>MAX(AS6:AS25)</f>
        <v>5</v>
      </c>
      <c r="AT28">
        <f>MAX(AT5:AT25)</f>
        <v>3</v>
      </c>
      <c r="AU28">
        <f>MAX(AU6:AU25)</f>
        <v>24</v>
      </c>
      <c r="AV28">
        <f>MAX(AV5:AV25)</f>
        <v>70</v>
      </c>
      <c r="AW28">
        <f>MAX(AW6:AW25)</f>
        <v>2</v>
      </c>
      <c r="AX28">
        <f>MAX(AX6:AX25)</f>
        <v>1</v>
      </c>
      <c r="AY28">
        <f>MAX(AY5:AY25)</f>
        <v>8</v>
      </c>
      <c r="AZ28">
        <f>MAX(AZ6:AZ25)</f>
        <v>2</v>
      </c>
      <c r="BA28">
        <f>MAX(BA5:BA25)</f>
        <v>3</v>
      </c>
      <c r="BB28">
        <f>MAX(BB6:BB25)</f>
        <v>11</v>
      </c>
      <c r="BC28">
        <f>MAX(BC6:BC25)</f>
        <v>11</v>
      </c>
      <c r="BD28">
        <f>MAX(BD5:BD25)</f>
        <v>1</v>
      </c>
      <c r="BE28">
        <f>MAX(BE6:BE25)</f>
        <v>1</v>
      </c>
      <c r="BF28">
        <f>MAX(BF5:BF25)</f>
        <v>1</v>
      </c>
      <c r="BG28">
        <f>MAX(BG6:BG25)</f>
        <v>2</v>
      </c>
      <c r="BH28">
        <f>MAX(BH6:BH25)</f>
        <v>1</v>
      </c>
      <c r="BI28">
        <f>MAX(BI5:BI25)</f>
        <v>1</v>
      </c>
      <c r="BJ28">
        <f>MAX(BJ6:BJ25)</f>
        <v>2</v>
      </c>
      <c r="BK28">
        <f>MAX(BK5:BK25)</f>
        <v>8</v>
      </c>
      <c r="BL28">
        <f>MAX(BL6:BL25)</f>
        <v>1</v>
      </c>
      <c r="BM28">
        <f>MAX(BM6:BM25)</f>
        <v>3</v>
      </c>
      <c r="BN28">
        <f>MAX(BN5:BN25)</f>
        <v>61</v>
      </c>
      <c r="BO28">
        <f>MAX(BO6:BO25)</f>
        <v>4</v>
      </c>
      <c r="BP28">
        <f>MAX(BP5:BP25)</f>
        <v>4</v>
      </c>
      <c r="BQ28">
        <f>MAX(BQ6:BQ25)</f>
        <v>2</v>
      </c>
      <c r="BR28">
        <f>MAX(BR6:BR25)</f>
        <v>1</v>
      </c>
      <c r="BS28">
        <f>MAX(BS5:BS25)</f>
        <v>20</v>
      </c>
      <c r="BT28">
        <f>MAX(BT6:BT25)</f>
        <v>6</v>
      </c>
      <c r="BU28">
        <f>MAX(BU5:BU25)</f>
        <v>10</v>
      </c>
      <c r="BV28">
        <f>MAX(BV6:BV25)</f>
        <v>2</v>
      </c>
      <c r="BW28">
        <f>MAX(BW6:BW25)</f>
        <v>1</v>
      </c>
      <c r="BX28">
        <f>MAX(BX5:BX25)</f>
        <v>1</v>
      </c>
      <c r="BY28">
        <f>MAX(BY6:BY25)</f>
        <v>2</v>
      </c>
      <c r="BZ28">
        <f>MAX(BZ5:BZ25)</f>
        <v>30</v>
      </c>
      <c r="CA28">
        <f>MAX(CA6:CA25)</f>
        <v>45</v>
      </c>
      <c r="CB28">
        <f>MAX(CB6:CB25)</f>
        <v>1</v>
      </c>
      <c r="CC28">
        <f>MAX(CC5:CC25)</f>
        <v>44</v>
      </c>
      <c r="CD28">
        <f>MAX(CD6:CD25)</f>
        <v>2</v>
      </c>
      <c r="CE28">
        <f>MAX(CE5:CE25)</f>
        <v>50</v>
      </c>
      <c r="CF28">
        <f>MAX(CF6:CF25)</f>
        <v>12</v>
      </c>
      <c r="CG28">
        <f>MAX(CG6:CG25)</f>
        <v>42</v>
      </c>
      <c r="CH28">
        <f>MAX(CH5:CH25)</f>
        <v>1</v>
      </c>
      <c r="CI28">
        <f>MAX(CI6:CI25)</f>
        <v>2</v>
      </c>
      <c r="CJ28">
        <f>MAX(CJ5:CJ25)</f>
        <v>1</v>
      </c>
      <c r="CK28">
        <f>MAX(CK6:CK25)</f>
        <v>1</v>
      </c>
      <c r="CL28">
        <f>MAX(CL6:CL25)</f>
        <v>17</v>
      </c>
      <c r="CM28">
        <f>MAX(CM5:CM25)</f>
        <v>2</v>
      </c>
      <c r="CN28">
        <f>MAX(CN6:CN25)</f>
        <v>73</v>
      </c>
      <c r="CO28">
        <f>MAX(CO5:CO25)</f>
        <v>42</v>
      </c>
      <c r="CP28">
        <f>MAX(CP6:CP25)</f>
        <v>6</v>
      </c>
      <c r="CQ28">
        <f>MAX(CQ6:CQ25)</f>
        <v>103</v>
      </c>
      <c r="CR28">
        <f>MAX(CR5:CR25)</f>
        <v>4</v>
      </c>
      <c r="CS28">
        <f>MAX(CS6:CS25)</f>
        <v>12</v>
      </c>
      <c r="CT28">
        <f>MAX(CT5:CT25)</f>
        <v>15</v>
      </c>
      <c r="CU28">
        <f>MAX(CU6:CU25)</f>
        <v>1</v>
      </c>
      <c r="CV28">
        <f>MAX(CV6:CV25)</f>
        <v>1</v>
      </c>
      <c r="CW28">
        <f>MAX(CW5:CW25)</f>
        <v>918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5"/>
  <sheetViews>
    <sheetView topLeftCell="A3" workbookViewId="0">
      <selection activeCell="E4" sqref="E4"/>
    </sheetView>
  </sheetViews>
  <sheetFormatPr defaultRowHeight="14.5" x14ac:dyDescent="0.35"/>
  <cols>
    <col min="1" max="1" width="12.36328125" bestFit="1" customWidth="1"/>
    <col min="2" max="2" width="15.81640625" bestFit="1" customWidth="1"/>
    <col min="3" max="3" width="17.36328125" bestFit="1" customWidth="1"/>
  </cols>
  <sheetData>
    <row r="3" spans="1:6" x14ac:dyDescent="0.35">
      <c r="A3" s="4" t="s">
        <v>12201</v>
      </c>
      <c r="B3" t="s">
        <v>12216</v>
      </c>
      <c r="C3" t="s">
        <v>12217</v>
      </c>
      <c r="E3" s="6" t="s">
        <v>12215</v>
      </c>
      <c r="F3" s="6"/>
    </row>
    <row r="4" spans="1:6" x14ac:dyDescent="0.35">
      <c r="A4" s="2" t="s">
        <v>68</v>
      </c>
      <c r="B4" s="3">
        <v>100</v>
      </c>
      <c r="C4" s="3">
        <v>918</v>
      </c>
      <c r="E4" s="7">
        <f>GETPIVOTDATA("Sum of RESOLVED",A3,"AREA NAME","77th Street")/GETPIVOTDATA("Count of RESOLVED",A3,"AREA NAME","77th Street")</f>
        <v>0.10893246187363835</v>
      </c>
    </row>
    <row r="5" spans="1:6" x14ac:dyDescent="0.35">
      <c r="A5" s="2" t="s">
        <v>36</v>
      </c>
      <c r="B5" s="3">
        <v>76</v>
      </c>
      <c r="C5" s="3">
        <v>853</v>
      </c>
      <c r="E5" s="7">
        <f>GETPIVOTDATA("Sum of RESOLVED",$A$3,"AREA NAME","Central")/GETPIVOTDATA("Count of RESOLVED",$A$3,"AREA NAME","Central")</f>
        <v>8.9097303634232128E-2</v>
      </c>
    </row>
    <row r="6" spans="1:6" x14ac:dyDescent="0.35">
      <c r="A6" s="2" t="s">
        <v>10498</v>
      </c>
      <c r="B6" s="3">
        <v>8</v>
      </c>
      <c r="C6" s="3">
        <v>69</v>
      </c>
      <c r="E6" s="7">
        <f>GETPIVOTDATA("Sum of RESOLVED",$A$3,"AREA NAME","Devonshire")/GETPIVOTDATA("Count of RESOLVED",$A$3,"AREA NAME","Devonshire")</f>
        <v>0.11594202898550725</v>
      </c>
    </row>
    <row r="7" spans="1:6" x14ac:dyDescent="0.35">
      <c r="A7" s="2" t="s">
        <v>10593</v>
      </c>
      <c r="B7" s="3">
        <v>4</v>
      </c>
      <c r="C7" s="3">
        <v>41</v>
      </c>
      <c r="E7" s="7">
        <f>GETPIVOTDATA("Sum of RESOLVED",$A$3,"AREA NAME","Foothill")/GETPIVOTDATA("Count of RESOLVED",$A$3,"AREA NAME","Foothill")</f>
        <v>9.7560975609756101E-2</v>
      </c>
    </row>
    <row r="8" spans="1:6" x14ac:dyDescent="0.35">
      <c r="A8" s="2" t="s">
        <v>98</v>
      </c>
      <c r="B8" s="3">
        <v>88</v>
      </c>
      <c r="C8" s="3">
        <v>599</v>
      </c>
      <c r="E8" s="7">
        <f>GETPIVOTDATA("Sum of RESOLVED",$A$3,"AREA NAME","Harbor")/GETPIVOTDATA("Count of RESOLVED",$A$3,"AREA NAME","Harbor")</f>
        <v>0.14691151919866444</v>
      </c>
    </row>
    <row r="9" spans="1:6" x14ac:dyDescent="0.35">
      <c r="A9" s="2" t="s">
        <v>54</v>
      </c>
      <c r="B9" s="3">
        <v>50</v>
      </c>
      <c r="C9" s="3">
        <v>527</v>
      </c>
      <c r="E9" s="7">
        <f>GETPIVOTDATA("Sum of RESOLVED",$A$3,"AREA NAME","Hollenbeck")/GETPIVOTDATA("Count of RESOLVED",$A$3,"AREA NAME","Hollenbeck")</f>
        <v>9.4876660341555979E-2</v>
      </c>
    </row>
    <row r="10" spans="1:6" x14ac:dyDescent="0.35">
      <c r="A10" s="2" t="s">
        <v>91</v>
      </c>
      <c r="B10" s="3">
        <v>65</v>
      </c>
      <c r="C10" s="3">
        <v>678</v>
      </c>
      <c r="E10" s="7">
        <f>GETPIVOTDATA("Sum of RESOLVED",$A$3,"AREA NAME","Hollywood")/GETPIVOTDATA("Count of RESOLVED",$A$3,"AREA NAME","Hollywood")</f>
        <v>9.5870206489675522E-2</v>
      </c>
    </row>
    <row r="11" spans="1:6" x14ac:dyDescent="0.35">
      <c r="A11" s="2" t="s">
        <v>10514</v>
      </c>
      <c r="B11" s="3">
        <v>9</v>
      </c>
      <c r="C11" s="3">
        <v>55</v>
      </c>
      <c r="E11" s="7">
        <f>GETPIVOTDATA("Sum of RESOLVED",$A$3,"AREA NAME","Mission")/GETPIVOTDATA("Count of RESOLVED",$A$3,"AREA NAME","Mission")</f>
        <v>0.16363636363636364</v>
      </c>
    </row>
    <row r="12" spans="1:6" x14ac:dyDescent="0.35">
      <c r="A12" s="2" t="s">
        <v>10519</v>
      </c>
      <c r="B12" s="3">
        <v>9</v>
      </c>
      <c r="C12" s="3">
        <v>66</v>
      </c>
      <c r="E12" s="7">
        <f>GETPIVOTDATA("Sum of RESOLVED",$A$3,"AREA NAME","N Hollywood")/GETPIVOTDATA("Count of RESOLVED",$A$3,"AREA NAME","N Hollywood")</f>
        <v>0.13636363636363635</v>
      </c>
    </row>
    <row r="13" spans="1:6" x14ac:dyDescent="0.35">
      <c r="A13" s="2" t="s">
        <v>62</v>
      </c>
      <c r="B13" s="3">
        <v>26</v>
      </c>
      <c r="C13" s="3">
        <v>263</v>
      </c>
      <c r="E13" s="7">
        <f>GETPIVOTDATA("Sum of RESOLVED",$A$3,"AREA NAME","Newton")/GETPIVOTDATA("Count of RESOLVED",$A$3,"AREA NAME","Newton")</f>
        <v>9.8859315589353611E-2</v>
      </c>
    </row>
    <row r="14" spans="1:6" x14ac:dyDescent="0.35">
      <c r="A14" s="2" t="s">
        <v>64</v>
      </c>
      <c r="B14" s="3">
        <v>59</v>
      </c>
      <c r="C14" s="3">
        <v>589</v>
      </c>
      <c r="E14" s="7">
        <f>GETPIVOTDATA("Sum of RESOLVED",$A$3,"AREA NAME","Northeast")/GETPIVOTDATA("Count of RESOLVED",$A$3,"AREA NAME","Northeast")</f>
        <v>0.100169779286927</v>
      </c>
    </row>
    <row r="15" spans="1:6" x14ac:dyDescent="0.35">
      <c r="A15" s="2" t="s">
        <v>10529</v>
      </c>
      <c r="B15" s="3">
        <v>10</v>
      </c>
      <c r="C15" s="3">
        <v>71</v>
      </c>
      <c r="E15" s="7">
        <f>GETPIVOTDATA("Sum of RESOLVED",$A$3,"AREA NAME","Olympic")/GETPIVOTDATA("Count of RESOLVED",$A$3,"AREA NAME","Olympic")</f>
        <v>0.14084507042253522</v>
      </c>
    </row>
    <row r="16" spans="1:6" x14ac:dyDescent="0.35">
      <c r="A16" s="2" t="s">
        <v>10500</v>
      </c>
      <c r="B16" s="3">
        <v>7</v>
      </c>
      <c r="C16" s="3">
        <v>76</v>
      </c>
      <c r="E16" s="7">
        <f>GETPIVOTDATA("Sum of RESOLVED",$A$3,"AREA NAME","Pacific")/GETPIVOTDATA("Count of RESOLVED",$A$3,"AREA NAME","Pacific")</f>
        <v>9.2105263157894732E-2</v>
      </c>
    </row>
    <row r="17" spans="1:5" x14ac:dyDescent="0.35">
      <c r="A17" s="2" t="s">
        <v>56</v>
      </c>
      <c r="B17" s="3">
        <v>70</v>
      </c>
      <c r="C17" s="3">
        <v>645</v>
      </c>
      <c r="E17" s="7">
        <f>GETPIVOTDATA("Sum of RESOLVED",$A$3,"AREA NAME","Rampart")/GETPIVOTDATA("Count of RESOLVED",$A$3,"AREA NAME","Rampart")</f>
        <v>0.10852713178294573</v>
      </c>
    </row>
    <row r="18" spans="1:5" x14ac:dyDescent="0.35">
      <c r="A18" s="2" t="s">
        <v>10516</v>
      </c>
      <c r="B18" s="3">
        <v>5</v>
      </c>
      <c r="C18" s="3">
        <v>68</v>
      </c>
      <c r="E18" s="7">
        <f>GETPIVOTDATA("Sum of RESOLVED",$A$3,"AREA NAME","Southeast")/GETPIVOTDATA("Count of RESOLVED",$A$3,"AREA NAME","Southeast")</f>
        <v>7.3529411764705885E-2</v>
      </c>
    </row>
    <row r="19" spans="1:5" x14ac:dyDescent="0.35">
      <c r="A19" s="2" t="s">
        <v>43</v>
      </c>
      <c r="B19" s="3">
        <v>90</v>
      </c>
      <c r="C19" s="3">
        <v>840</v>
      </c>
      <c r="E19" s="7">
        <f>GETPIVOTDATA("Sum of RESOLVED",$A$3,"AREA NAME","Southwest")/GETPIVOTDATA("Count of RESOLVED",$A$3,"AREA NAME","Southwest")</f>
        <v>0.10714285714285714</v>
      </c>
    </row>
    <row r="20" spans="1:5" x14ac:dyDescent="0.35">
      <c r="A20" s="2" t="s">
        <v>10503</v>
      </c>
      <c r="B20" s="3">
        <v>4</v>
      </c>
      <c r="C20" s="3">
        <v>69</v>
      </c>
      <c r="E20" s="7">
        <f>GETPIVOTDATA("Sum of RESOLVED",$A$3,"AREA NAME","Topanga")/GETPIVOTDATA("Count of RESOLVED",$A$3,"AREA NAME","Topanga")</f>
        <v>5.7971014492753624E-2</v>
      </c>
    </row>
    <row r="21" spans="1:5" x14ac:dyDescent="0.35">
      <c r="A21" s="2" t="s">
        <v>49</v>
      </c>
      <c r="B21" s="3">
        <v>85</v>
      </c>
      <c r="C21" s="3">
        <v>603</v>
      </c>
      <c r="E21" s="7">
        <f>GETPIVOTDATA("Sum of RESOLVED",$A$3,"AREA NAME","Van Nuys")/GETPIVOTDATA("Count of RESOLVED",$A$3,"AREA NAME","Van Nuys")</f>
        <v>0.14096185737976782</v>
      </c>
    </row>
    <row r="22" spans="1:5" x14ac:dyDescent="0.35">
      <c r="A22" s="2" t="s">
        <v>109</v>
      </c>
      <c r="B22" s="3">
        <v>43</v>
      </c>
      <c r="C22" s="3">
        <v>629</v>
      </c>
      <c r="E22" s="7">
        <f>GETPIVOTDATA("Sum of RESOLVED",$A$3,"AREA NAME","West LA")/GETPIVOTDATA("Count of RESOLVED",$A$3,"AREA NAME","West LA")</f>
        <v>6.8362480127186015E-2</v>
      </c>
    </row>
    <row r="23" spans="1:5" x14ac:dyDescent="0.35">
      <c r="A23" s="2" t="s">
        <v>103</v>
      </c>
      <c r="B23" s="3">
        <v>87</v>
      </c>
      <c r="C23" s="3">
        <v>543</v>
      </c>
      <c r="E23" s="7">
        <f>GETPIVOTDATA("Sum of RESOLVED",$A$3,"AREA NAME","West Valley")/GETPIVOTDATA("Count of RESOLVED",$A$3,"AREA NAME","West Valley")</f>
        <v>0.16022099447513813</v>
      </c>
    </row>
    <row r="24" spans="1:5" x14ac:dyDescent="0.35">
      <c r="A24" s="2" t="s">
        <v>28</v>
      </c>
      <c r="B24" s="3">
        <v>71</v>
      </c>
      <c r="C24" s="3">
        <v>650</v>
      </c>
      <c r="E24" s="7">
        <f>GETPIVOTDATA("Sum of RESOLVED",$A$3,"AREA NAME","Wilshire")/GETPIVOTDATA("Count of RESOLVED",$A$3,"AREA NAME","Wilshire")</f>
        <v>0.10923076923076923</v>
      </c>
    </row>
    <row r="25" spans="1:5" x14ac:dyDescent="0.35">
      <c r="A25" s="2" t="s">
        <v>12203</v>
      </c>
      <c r="B25" s="3">
        <v>966</v>
      </c>
      <c r="C25" s="3">
        <v>8852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3" workbookViewId="0">
      <selection activeCell="J8" sqref="J8"/>
    </sheetView>
  </sheetViews>
  <sheetFormatPr defaultRowHeight="14.5" x14ac:dyDescent="0.3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FIRST</vt:lpstr>
      <vt:lpstr>SECOND</vt:lpstr>
      <vt:lpstr>THIRD</vt:lpstr>
      <vt:lpstr>FOURTH</vt:lpstr>
      <vt:lpstr>FIFTH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dc:creator>
  <cp:lastModifiedBy>mi</cp:lastModifiedBy>
  <dcterms:created xsi:type="dcterms:W3CDTF">2025-04-06T18:37:38Z</dcterms:created>
  <dcterms:modified xsi:type="dcterms:W3CDTF">2025-04-11T10:11:52Z</dcterms:modified>
</cp:coreProperties>
</file>